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vmikhalkina\Desktop\ПРАЙС ЛИСТЫ 2026\МАНТЕРА КОНГРЕСС\"/>
    </mc:Choice>
  </mc:AlternateContent>
  <xr:revisionPtr revIDLastSave="0" documentId="13_ncr:1_{91542713-BECE-4FB6-A11A-B3AD7FBCEB51}" xr6:coauthVersionLast="45" xr6:coauthVersionMax="47" xr10:uidLastSave="{00000000-0000-0000-0000-000000000000}"/>
  <bookViews>
    <workbookView xWindow="-120" yWindow="-120" windowWidth="19440" windowHeight="15000" firstSheet="1" activeTab="1" xr2:uid="{00000000-000D-0000-FFFF-FFFF00000000}"/>
  </bookViews>
  <sheets>
    <sheet name="Тариф RO" sheetId="30" r:id="rId1"/>
    <sheet name="Тариф BB" sheetId="12" r:id="rId2"/>
    <sheet name="Тариф HBD" sheetId="28" state="hidden" r:id="rId3"/>
    <sheet name="Путешествия с детьми BB" sheetId="31" r:id="rId4"/>
    <sheet name="Свобода выбора RO" sheetId="33" r:id="rId5"/>
    <sheet name="Свобода выбора BB" sheetId="29" r:id="rId6"/>
    <sheet name="Spa BB" sheetId="32" r:id="rId7"/>
    <sheet name="Сезонное пр-е RO" sheetId="25" state="hidden" r:id="rId8"/>
    <sheet name="Сезонное предложение BB" sheetId="26" state="hidden" r:id="rId9"/>
    <sheet name="Сезонное предложение RO" sheetId="23" state="hidden" r:id="rId10"/>
    <sheet name="Сезонное предложениеBB" sheetId="24" state="hidden" r:id="rId11"/>
    <sheet name="Премиум проживание BB" sheetId="27" state="hidden" r:id="rId12"/>
    <sheet name="GRID" sheetId="1" state="hidden" r:id="rId13"/>
    <sheet name="КАЛЕНДАРЬ" sheetId="2" state="hidden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573" i="31" l="1" a="1"/>
  <c r="C573" i="31" s="1"/>
  <c r="D573" i="31" a="1"/>
  <c r="D573" i="31" s="1"/>
  <c r="E573" i="31" a="1"/>
  <c r="E573" i="31" s="1"/>
  <c r="F573" i="31" a="1"/>
  <c r="F573" i="31" s="1"/>
  <c r="G573" i="31" a="1"/>
  <c r="G573" i="31" s="1"/>
  <c r="H573" i="31" a="1"/>
  <c r="H573" i="31" s="1"/>
  <c r="I573" i="31" a="1"/>
  <c r="I573" i="31" s="1"/>
  <c r="J573" i="31" a="1"/>
  <c r="J573" i="31" s="1"/>
  <c r="K573" i="31" a="1"/>
  <c r="K573" i="31" s="1"/>
  <c r="L573" i="31" a="1"/>
  <c r="L573" i="31" s="1"/>
  <c r="M573" i="31" a="1"/>
  <c r="M573" i="31" s="1"/>
  <c r="N573" i="31" a="1"/>
  <c r="N573" i="31" s="1"/>
  <c r="O573" i="31" a="1"/>
  <c r="O573" i="31" s="1"/>
  <c r="P573" i="31" a="1"/>
  <c r="P573" i="31" s="1"/>
  <c r="Q573" i="31" a="1"/>
  <c r="Q573" i="31" s="1"/>
  <c r="R573" i="31" a="1"/>
  <c r="R573" i="31" s="1"/>
  <c r="S573" i="31" a="1"/>
  <c r="S573" i="31" s="1"/>
  <c r="T573" i="31" a="1"/>
  <c r="T573" i="31" s="1"/>
  <c r="U573" i="31" a="1"/>
  <c r="U573" i="31" s="1"/>
  <c r="V573" i="31" a="1"/>
  <c r="V573" i="31" s="1"/>
  <c r="W573" i="31" a="1"/>
  <c r="W573" i="31" s="1"/>
  <c r="X573" i="31" a="1"/>
  <c r="X573" i="31" s="1"/>
  <c r="C574" i="31" a="1"/>
  <c r="C574" i="31" s="1"/>
  <c r="D574" i="31" a="1"/>
  <c r="D574" i="31" s="1"/>
  <c r="E574" i="31" a="1"/>
  <c r="E574" i="31" s="1"/>
  <c r="F574" i="31" a="1"/>
  <c r="F574" i="31" s="1"/>
  <c r="G574" i="31" a="1"/>
  <c r="G574" i="31" s="1"/>
  <c r="H574" i="31" a="1"/>
  <c r="H574" i="31" s="1"/>
  <c r="I574" i="31" a="1"/>
  <c r="I574" i="31" s="1"/>
  <c r="J574" i="31" a="1"/>
  <c r="J574" i="31" s="1"/>
  <c r="K574" i="31" a="1"/>
  <c r="K574" i="31" s="1"/>
  <c r="L574" i="31" a="1"/>
  <c r="L574" i="31" s="1"/>
  <c r="M574" i="31" a="1"/>
  <c r="M574" i="31" s="1"/>
  <c r="N574" i="31" a="1"/>
  <c r="N574" i="31" s="1"/>
  <c r="O574" i="31" a="1"/>
  <c r="O574" i="31" s="1"/>
  <c r="P574" i="31" a="1"/>
  <c r="P574" i="31" s="1"/>
  <c r="Q574" i="31" a="1"/>
  <c r="Q574" i="31" s="1"/>
  <c r="R574" i="31" a="1"/>
  <c r="R574" i="31" s="1"/>
  <c r="S574" i="31" a="1"/>
  <c r="S574" i="31" s="1"/>
  <c r="T574" i="31" a="1"/>
  <c r="T574" i="31" s="1"/>
  <c r="U574" i="31" a="1"/>
  <c r="U574" i="31" s="1"/>
  <c r="V574" i="31" a="1"/>
  <c r="V574" i="31" s="1"/>
  <c r="W574" i="31" a="1"/>
  <c r="W574" i="31" s="1"/>
  <c r="X574" i="31" a="1"/>
  <c r="X574" i="31" s="1"/>
  <c r="C575" i="31" a="1"/>
  <c r="C575" i="31" s="1"/>
  <c r="D575" i="31" a="1"/>
  <c r="D575" i="31" s="1"/>
  <c r="E575" i="31" a="1"/>
  <c r="E575" i="31" s="1"/>
  <c r="F575" i="31" a="1"/>
  <c r="F575" i="31" s="1"/>
  <c r="G575" i="31" a="1"/>
  <c r="G575" i="31" s="1"/>
  <c r="H575" i="31" a="1"/>
  <c r="H575" i="31" s="1"/>
  <c r="I575" i="31" a="1"/>
  <c r="I575" i="31" s="1"/>
  <c r="J575" i="31" a="1"/>
  <c r="J575" i="31" s="1"/>
  <c r="K575" i="31" a="1"/>
  <c r="K575" i="31" s="1"/>
  <c r="L575" i="31" a="1"/>
  <c r="L575" i="31" s="1"/>
  <c r="M575" i="31" a="1"/>
  <c r="M575" i="31" s="1"/>
  <c r="N575" i="31" a="1"/>
  <c r="N575" i="31" s="1"/>
  <c r="O575" i="31" a="1"/>
  <c r="O575" i="31" s="1"/>
  <c r="P575" i="31" a="1"/>
  <c r="P575" i="31" s="1"/>
  <c r="Q575" i="31" a="1"/>
  <c r="Q575" i="31" s="1"/>
  <c r="R575" i="31" a="1"/>
  <c r="R575" i="31" s="1"/>
  <c r="S575" i="31" a="1"/>
  <c r="S575" i="31" s="1"/>
  <c r="T575" i="31" a="1"/>
  <c r="T575" i="31" s="1"/>
  <c r="U575" i="31" a="1"/>
  <c r="U575" i="31" s="1"/>
  <c r="V575" i="31" a="1"/>
  <c r="V575" i="31" s="1"/>
  <c r="W575" i="31" a="1"/>
  <c r="W575" i="31" s="1"/>
  <c r="X575" i="31" a="1"/>
  <c r="X575" i="31" s="1"/>
  <c r="C576" i="31" a="1"/>
  <c r="C576" i="31" s="1"/>
  <c r="D576" i="31" a="1"/>
  <c r="D576" i="31" s="1"/>
  <c r="E576" i="31" a="1"/>
  <c r="E576" i="31" s="1"/>
  <c r="F576" i="31" a="1"/>
  <c r="F576" i="31" s="1"/>
  <c r="G576" i="31" a="1"/>
  <c r="G576" i="31" s="1"/>
  <c r="H576" i="31" a="1"/>
  <c r="H576" i="31" s="1"/>
  <c r="I576" i="31" a="1"/>
  <c r="I576" i="31" s="1"/>
  <c r="J576" i="31" a="1"/>
  <c r="J576" i="31" s="1"/>
  <c r="K576" i="31" a="1"/>
  <c r="K576" i="31" s="1"/>
  <c r="L576" i="31" a="1"/>
  <c r="L576" i="31" s="1"/>
  <c r="M576" i="31" a="1"/>
  <c r="M576" i="31" s="1"/>
  <c r="N576" i="31" a="1"/>
  <c r="N576" i="31" s="1"/>
  <c r="O576" i="31" a="1"/>
  <c r="O576" i="31" s="1"/>
  <c r="P576" i="31" a="1"/>
  <c r="P576" i="31" s="1"/>
  <c r="Q576" i="31" a="1"/>
  <c r="Q576" i="31" s="1"/>
  <c r="R576" i="31" a="1"/>
  <c r="R576" i="31" s="1"/>
  <c r="S576" i="31" a="1"/>
  <c r="S576" i="31" s="1"/>
  <c r="T576" i="31" a="1"/>
  <c r="T576" i="31" s="1"/>
  <c r="U576" i="31" a="1"/>
  <c r="U576" i="31" s="1"/>
  <c r="V576" i="31" a="1"/>
  <c r="V576" i="31" s="1"/>
  <c r="W576" i="31" a="1"/>
  <c r="W576" i="31" s="1"/>
  <c r="X576" i="31" a="1"/>
  <c r="X576" i="31" s="1"/>
  <c r="C577" i="31" a="1"/>
  <c r="C577" i="31" s="1"/>
  <c r="D577" i="31" a="1"/>
  <c r="D577" i="31" s="1"/>
  <c r="E577" i="31" a="1"/>
  <c r="E577" i="31" s="1"/>
  <c r="F577" i="31" a="1"/>
  <c r="F577" i="31" s="1"/>
  <c r="G577" i="31" a="1"/>
  <c r="G577" i="31" s="1"/>
  <c r="H577" i="31" a="1"/>
  <c r="H577" i="31" s="1"/>
  <c r="I577" i="31" a="1"/>
  <c r="I577" i="31" s="1"/>
  <c r="J577" i="31" a="1"/>
  <c r="J577" i="31" s="1"/>
  <c r="K577" i="31" a="1"/>
  <c r="K577" i="31" s="1"/>
  <c r="L577" i="31" a="1"/>
  <c r="L577" i="31" s="1"/>
  <c r="M577" i="31" a="1"/>
  <c r="M577" i="31" s="1"/>
  <c r="N577" i="31" a="1"/>
  <c r="N577" i="31" s="1"/>
  <c r="O577" i="31" a="1"/>
  <c r="O577" i="31" s="1"/>
  <c r="P577" i="31" a="1"/>
  <c r="P577" i="31" s="1"/>
  <c r="Q577" i="31" a="1"/>
  <c r="Q577" i="31" s="1"/>
  <c r="R577" i="31" a="1"/>
  <c r="R577" i="31" s="1"/>
  <c r="S577" i="31" a="1"/>
  <c r="S577" i="31" s="1"/>
  <c r="T577" i="31" a="1"/>
  <c r="T577" i="31" s="1"/>
  <c r="U577" i="31" a="1"/>
  <c r="U577" i="31" s="1"/>
  <c r="V577" i="31" a="1"/>
  <c r="V577" i="31" s="1"/>
  <c r="W577" i="31" a="1"/>
  <c r="W577" i="31" s="1"/>
  <c r="X577" i="31" a="1"/>
  <c r="X577" i="31" s="1"/>
  <c r="C578" i="31" a="1"/>
  <c r="C578" i="31" s="1"/>
  <c r="D578" i="31" a="1"/>
  <c r="D578" i="31" s="1"/>
  <c r="E578" i="31" a="1"/>
  <c r="E578" i="31" s="1"/>
  <c r="F578" i="31" a="1"/>
  <c r="F578" i="31" s="1"/>
  <c r="G578" i="31" a="1"/>
  <c r="G578" i="31" s="1"/>
  <c r="H578" i="31" a="1"/>
  <c r="H578" i="31" s="1"/>
  <c r="I578" i="31" a="1"/>
  <c r="I578" i="31" s="1"/>
  <c r="J578" i="31" a="1"/>
  <c r="J578" i="31" s="1"/>
  <c r="K578" i="31" a="1"/>
  <c r="K578" i="31" s="1"/>
  <c r="L578" i="31" a="1"/>
  <c r="L578" i="31" s="1"/>
  <c r="M578" i="31" a="1"/>
  <c r="M578" i="31" s="1"/>
  <c r="N578" i="31" a="1"/>
  <c r="N578" i="31" s="1"/>
  <c r="O578" i="31" a="1"/>
  <c r="O578" i="31" s="1"/>
  <c r="P578" i="31" a="1"/>
  <c r="P578" i="31" s="1"/>
  <c r="Q578" i="31" a="1"/>
  <c r="Q578" i="31" s="1"/>
  <c r="R578" i="31" a="1"/>
  <c r="R578" i="31" s="1"/>
  <c r="S578" i="31" a="1"/>
  <c r="S578" i="31" s="1"/>
  <c r="T578" i="31" a="1"/>
  <c r="T578" i="31" s="1"/>
  <c r="U578" i="31" a="1"/>
  <c r="U578" i="31" s="1"/>
  <c r="V578" i="31" a="1"/>
  <c r="V578" i="31" s="1"/>
  <c r="W578" i="31" a="1"/>
  <c r="W578" i="31" s="1"/>
  <c r="X578" i="31" a="1"/>
  <c r="X578" i="31" s="1"/>
  <c r="C579" i="31" a="1"/>
  <c r="C579" i="31" s="1"/>
  <c r="D579" i="31" a="1"/>
  <c r="D579" i="31" s="1"/>
  <c r="E579" i="31" a="1"/>
  <c r="E579" i="31" s="1"/>
  <c r="F579" i="31" a="1"/>
  <c r="F579" i="31" s="1"/>
  <c r="G579" i="31" a="1"/>
  <c r="G579" i="31" s="1"/>
  <c r="H579" i="31" a="1"/>
  <c r="H579" i="31" s="1"/>
  <c r="I579" i="31" a="1"/>
  <c r="I579" i="31" s="1"/>
  <c r="J579" i="31" a="1"/>
  <c r="J579" i="31" s="1"/>
  <c r="K579" i="31" a="1"/>
  <c r="K579" i="31" s="1"/>
  <c r="L579" i="31" a="1"/>
  <c r="L579" i="31" s="1"/>
  <c r="M579" i="31" a="1"/>
  <c r="M579" i="31" s="1"/>
  <c r="N579" i="31" a="1"/>
  <c r="N579" i="31" s="1"/>
  <c r="O579" i="31" a="1"/>
  <c r="O579" i="31" s="1"/>
  <c r="P579" i="31" a="1"/>
  <c r="P579" i="31" s="1"/>
  <c r="Q579" i="31" a="1"/>
  <c r="Q579" i="31" s="1"/>
  <c r="R579" i="31" a="1"/>
  <c r="R579" i="31" s="1"/>
  <c r="S579" i="31" a="1"/>
  <c r="S579" i="31" s="1"/>
  <c r="T579" i="31" a="1"/>
  <c r="T579" i="31" s="1"/>
  <c r="U579" i="31" a="1"/>
  <c r="U579" i="31" s="1"/>
  <c r="V579" i="31" a="1"/>
  <c r="V579" i="31" s="1"/>
  <c r="W579" i="31" a="1"/>
  <c r="W579" i="31" s="1"/>
  <c r="X579" i="31" a="1"/>
  <c r="X579" i="31" s="1"/>
  <c r="C580" i="31" a="1"/>
  <c r="C580" i="31" s="1"/>
  <c r="D580" i="31" a="1"/>
  <c r="D580" i="31" s="1"/>
  <c r="E580" i="31" a="1"/>
  <c r="E580" i="31" s="1"/>
  <c r="F580" i="31" a="1"/>
  <c r="F580" i="31" s="1"/>
  <c r="G580" i="31" a="1"/>
  <c r="G580" i="31" s="1"/>
  <c r="H580" i="31" a="1"/>
  <c r="H580" i="31" s="1"/>
  <c r="I580" i="31" a="1"/>
  <c r="I580" i="31" s="1"/>
  <c r="J580" i="31" a="1"/>
  <c r="J580" i="31" s="1"/>
  <c r="K580" i="31" a="1"/>
  <c r="K580" i="31" s="1"/>
  <c r="L580" i="31" a="1"/>
  <c r="L580" i="31" s="1"/>
  <c r="M580" i="31" a="1"/>
  <c r="M580" i="31" s="1"/>
  <c r="N580" i="31" a="1"/>
  <c r="N580" i="31" s="1"/>
  <c r="O580" i="31" a="1"/>
  <c r="O580" i="31" s="1"/>
  <c r="P580" i="31" a="1"/>
  <c r="P580" i="31" s="1"/>
  <c r="Q580" i="31" a="1"/>
  <c r="Q580" i="31" s="1"/>
  <c r="R580" i="31" a="1"/>
  <c r="R580" i="31" s="1"/>
  <c r="S580" i="31" a="1"/>
  <c r="S580" i="31" s="1"/>
  <c r="T580" i="31" a="1"/>
  <c r="T580" i="31" s="1"/>
  <c r="U580" i="31" a="1"/>
  <c r="U580" i="31" s="1"/>
  <c r="V580" i="31" a="1"/>
  <c r="V580" i="31" s="1"/>
  <c r="W580" i="31" a="1"/>
  <c r="W580" i="31" s="1"/>
  <c r="X580" i="31" a="1"/>
  <c r="X580" i="31" s="1"/>
  <c r="C581" i="31" a="1"/>
  <c r="C581" i="31" s="1"/>
  <c r="D581" i="31" a="1"/>
  <c r="D581" i="31" s="1"/>
  <c r="E581" i="31" a="1"/>
  <c r="E581" i="31" s="1"/>
  <c r="F581" i="31" a="1"/>
  <c r="F581" i="31" s="1"/>
  <c r="G581" i="31" a="1"/>
  <c r="G581" i="31" s="1"/>
  <c r="H581" i="31" a="1"/>
  <c r="H581" i="31" s="1"/>
  <c r="I581" i="31" a="1"/>
  <c r="I581" i="31" s="1"/>
  <c r="J581" i="31" a="1"/>
  <c r="J581" i="31" s="1"/>
  <c r="K581" i="31" a="1"/>
  <c r="K581" i="31" s="1"/>
  <c r="L581" i="31" a="1"/>
  <c r="L581" i="31" s="1"/>
  <c r="M581" i="31" a="1"/>
  <c r="M581" i="31" s="1"/>
  <c r="N581" i="31" a="1"/>
  <c r="N581" i="31" s="1"/>
  <c r="O581" i="31" a="1"/>
  <c r="O581" i="31" s="1"/>
  <c r="P581" i="31" a="1"/>
  <c r="P581" i="31" s="1"/>
  <c r="Q581" i="31" a="1"/>
  <c r="Q581" i="31" s="1"/>
  <c r="R581" i="31" a="1"/>
  <c r="R581" i="31" s="1"/>
  <c r="S581" i="31" a="1"/>
  <c r="S581" i="31" s="1"/>
  <c r="T581" i="31" a="1"/>
  <c r="T581" i="31" s="1"/>
  <c r="U581" i="31" a="1"/>
  <c r="U581" i="31" s="1"/>
  <c r="V581" i="31" a="1"/>
  <c r="V581" i="31" s="1"/>
  <c r="W581" i="31" a="1"/>
  <c r="W581" i="31" s="1"/>
  <c r="X581" i="31" a="1"/>
  <c r="X581" i="31" s="1"/>
  <c r="C582" i="31" a="1"/>
  <c r="C582" i="31" s="1"/>
  <c r="D582" i="31" a="1"/>
  <c r="D582" i="31" s="1"/>
  <c r="E582" i="31" a="1"/>
  <c r="E582" i="31" s="1"/>
  <c r="F582" i="31" a="1"/>
  <c r="F582" i="31" s="1"/>
  <c r="G582" i="31" a="1"/>
  <c r="G582" i="31" s="1"/>
  <c r="H582" i="31" a="1"/>
  <c r="H582" i="31" s="1"/>
  <c r="I582" i="31" a="1"/>
  <c r="I582" i="31" s="1"/>
  <c r="J582" i="31" a="1"/>
  <c r="J582" i="31" s="1"/>
  <c r="K582" i="31" a="1"/>
  <c r="K582" i="31" s="1"/>
  <c r="L582" i="31" a="1"/>
  <c r="L582" i="31" s="1"/>
  <c r="M582" i="31" a="1"/>
  <c r="M582" i="31" s="1"/>
  <c r="N582" i="31" a="1"/>
  <c r="N582" i="31" s="1"/>
  <c r="O582" i="31" a="1"/>
  <c r="O582" i="31" s="1"/>
  <c r="P582" i="31" a="1"/>
  <c r="P582" i="31" s="1"/>
  <c r="Q582" i="31" a="1"/>
  <c r="Q582" i="31" s="1"/>
  <c r="R582" i="31" a="1"/>
  <c r="R582" i="31" s="1"/>
  <c r="S582" i="31" a="1"/>
  <c r="S582" i="31" s="1"/>
  <c r="T582" i="31" a="1"/>
  <c r="T582" i="31" s="1"/>
  <c r="U582" i="31" a="1"/>
  <c r="U582" i="31" s="1"/>
  <c r="V582" i="31" a="1"/>
  <c r="V582" i="31" s="1"/>
  <c r="W582" i="31" a="1"/>
  <c r="W582" i="31" s="1"/>
  <c r="X582" i="31" a="1"/>
  <c r="X582" i="31" s="1"/>
  <c r="C583" i="31" a="1"/>
  <c r="C583" i="31" s="1"/>
  <c r="D583" i="31" a="1"/>
  <c r="D583" i="31" s="1"/>
  <c r="E583" i="31" a="1"/>
  <c r="E583" i="31" s="1"/>
  <c r="F583" i="31" a="1"/>
  <c r="F583" i="31" s="1"/>
  <c r="G583" i="31" a="1"/>
  <c r="G583" i="31" s="1"/>
  <c r="H583" i="31" a="1"/>
  <c r="H583" i="31" s="1"/>
  <c r="I583" i="31" a="1"/>
  <c r="I583" i="31" s="1"/>
  <c r="J583" i="31" a="1"/>
  <c r="J583" i="31" s="1"/>
  <c r="K583" i="31" a="1"/>
  <c r="K583" i="31" s="1"/>
  <c r="L583" i="31" a="1"/>
  <c r="L583" i="31" s="1"/>
  <c r="M583" i="31" a="1"/>
  <c r="M583" i="31" s="1"/>
  <c r="N583" i="31" a="1"/>
  <c r="N583" i="31" s="1"/>
  <c r="O583" i="31" a="1"/>
  <c r="O583" i="31" s="1"/>
  <c r="P583" i="31" a="1"/>
  <c r="P583" i="31" s="1"/>
  <c r="Q583" i="31" a="1"/>
  <c r="Q583" i="31" s="1"/>
  <c r="R583" i="31" a="1"/>
  <c r="R583" i="31" s="1"/>
  <c r="S583" i="31" a="1"/>
  <c r="S583" i="31" s="1"/>
  <c r="T583" i="31" a="1"/>
  <c r="T583" i="31" s="1"/>
  <c r="U583" i="31" a="1"/>
  <c r="U583" i="31" s="1"/>
  <c r="V583" i="31" a="1"/>
  <c r="V583" i="31" s="1"/>
  <c r="W583" i="31" a="1"/>
  <c r="W583" i="31" s="1"/>
  <c r="X583" i="31" a="1"/>
  <c r="X583" i="31" s="1"/>
  <c r="C584" i="31" a="1"/>
  <c r="C584" i="31" s="1"/>
  <c r="D584" i="31" a="1"/>
  <c r="D584" i="31" s="1"/>
  <c r="E584" i="31" a="1"/>
  <c r="E584" i="31" s="1"/>
  <c r="F584" i="31" a="1"/>
  <c r="F584" i="31" s="1"/>
  <c r="G584" i="31" a="1"/>
  <c r="G584" i="31" s="1"/>
  <c r="H584" i="31" a="1"/>
  <c r="H584" i="31" s="1"/>
  <c r="I584" i="31" a="1"/>
  <c r="I584" i="31" s="1"/>
  <c r="J584" i="31" a="1"/>
  <c r="J584" i="31" s="1"/>
  <c r="K584" i="31" a="1"/>
  <c r="K584" i="31" s="1"/>
  <c r="L584" i="31" a="1"/>
  <c r="L584" i="31" s="1"/>
  <c r="M584" i="31" a="1"/>
  <c r="M584" i="31" s="1"/>
  <c r="N584" i="31" a="1"/>
  <c r="N584" i="31" s="1"/>
  <c r="O584" i="31" a="1"/>
  <c r="O584" i="31" s="1"/>
  <c r="P584" i="31" a="1"/>
  <c r="P584" i="31" s="1"/>
  <c r="Q584" i="31" a="1"/>
  <c r="Q584" i="31" s="1"/>
  <c r="R584" i="31" a="1"/>
  <c r="R584" i="31" s="1"/>
  <c r="S584" i="31" a="1"/>
  <c r="S584" i="31" s="1"/>
  <c r="T584" i="31" a="1"/>
  <c r="T584" i="31" s="1"/>
  <c r="U584" i="31" a="1"/>
  <c r="U584" i="31" s="1"/>
  <c r="V584" i="31" a="1"/>
  <c r="V584" i="31" s="1"/>
  <c r="W584" i="31" a="1"/>
  <c r="W584" i="31" s="1"/>
  <c r="X584" i="31" a="1"/>
  <c r="X584" i="31" s="1"/>
  <c r="C585" i="31" a="1"/>
  <c r="C585" i="31" s="1"/>
  <c r="D585" i="31" a="1"/>
  <c r="D585" i="31" s="1"/>
  <c r="E585" i="31" a="1"/>
  <c r="E585" i="31" s="1"/>
  <c r="F585" i="31" a="1"/>
  <c r="F585" i="31" s="1"/>
  <c r="G585" i="31" a="1"/>
  <c r="G585" i="31" s="1"/>
  <c r="H585" i="31" a="1"/>
  <c r="H585" i="31" s="1"/>
  <c r="I585" i="31" a="1"/>
  <c r="I585" i="31" s="1"/>
  <c r="J585" i="31" a="1"/>
  <c r="J585" i="31" s="1"/>
  <c r="K585" i="31" a="1"/>
  <c r="K585" i="31" s="1"/>
  <c r="L585" i="31" a="1"/>
  <c r="L585" i="31" s="1"/>
  <c r="M585" i="31" a="1"/>
  <c r="M585" i="31" s="1"/>
  <c r="N585" i="31" a="1"/>
  <c r="N585" i="31" s="1"/>
  <c r="O585" i="31" a="1"/>
  <c r="O585" i="31" s="1"/>
  <c r="P585" i="31" a="1"/>
  <c r="P585" i="31" s="1"/>
  <c r="Q585" i="31" a="1"/>
  <c r="Q585" i="31" s="1"/>
  <c r="R585" i="31" a="1"/>
  <c r="R585" i="31" s="1"/>
  <c r="S585" i="31" a="1"/>
  <c r="S585" i="31" s="1"/>
  <c r="T585" i="31" a="1"/>
  <c r="T585" i="31" s="1"/>
  <c r="U585" i="31" a="1"/>
  <c r="U585" i="31" s="1"/>
  <c r="V585" i="31" a="1"/>
  <c r="V585" i="31" s="1"/>
  <c r="W585" i="31" a="1"/>
  <c r="W585" i="31" s="1"/>
  <c r="X585" i="31" a="1"/>
  <c r="X585" i="31" s="1"/>
  <c r="C586" i="31" a="1"/>
  <c r="C586" i="31" s="1"/>
  <c r="D586" i="31" a="1"/>
  <c r="D586" i="31" s="1"/>
  <c r="E586" i="31" a="1"/>
  <c r="E586" i="31" s="1"/>
  <c r="F586" i="31" a="1"/>
  <c r="F586" i="31" s="1"/>
  <c r="G586" i="31" a="1"/>
  <c r="G586" i="31" s="1"/>
  <c r="H586" i="31" a="1"/>
  <c r="H586" i="31" s="1"/>
  <c r="I586" i="31" a="1"/>
  <c r="I586" i="31" s="1"/>
  <c r="J586" i="31" a="1"/>
  <c r="J586" i="31" s="1"/>
  <c r="K586" i="31" a="1"/>
  <c r="K586" i="31" s="1"/>
  <c r="L586" i="31" a="1"/>
  <c r="L586" i="31" s="1"/>
  <c r="M586" i="31" a="1"/>
  <c r="M586" i="31" s="1"/>
  <c r="N586" i="31" a="1"/>
  <c r="N586" i="31" s="1"/>
  <c r="O586" i="31" a="1"/>
  <c r="O586" i="31" s="1"/>
  <c r="P586" i="31" a="1"/>
  <c r="P586" i="31" s="1"/>
  <c r="Q586" i="31" a="1"/>
  <c r="Q586" i="31" s="1"/>
  <c r="R586" i="31" a="1"/>
  <c r="R586" i="31" s="1"/>
  <c r="S586" i="31" a="1"/>
  <c r="S586" i="31" s="1"/>
  <c r="T586" i="31" a="1"/>
  <c r="T586" i="31" s="1"/>
  <c r="U586" i="31" a="1"/>
  <c r="U586" i="31" s="1"/>
  <c r="V586" i="31" a="1"/>
  <c r="V586" i="31" s="1"/>
  <c r="W586" i="31" a="1"/>
  <c r="W586" i="31" s="1"/>
  <c r="X586" i="31" a="1"/>
  <c r="X586" i="31" s="1"/>
  <c r="C587" i="31" a="1"/>
  <c r="C587" i="31" s="1"/>
  <c r="D587" i="31" a="1"/>
  <c r="D587" i="31" s="1"/>
  <c r="E587" i="31" a="1"/>
  <c r="E587" i="31" s="1"/>
  <c r="F587" i="31" a="1"/>
  <c r="F587" i="31" s="1"/>
  <c r="G587" i="31" a="1"/>
  <c r="G587" i="31" s="1"/>
  <c r="H587" i="31" a="1"/>
  <c r="H587" i="31" s="1"/>
  <c r="I587" i="31" a="1"/>
  <c r="I587" i="31" s="1"/>
  <c r="J587" i="31" a="1"/>
  <c r="J587" i="31" s="1"/>
  <c r="K587" i="31" a="1"/>
  <c r="K587" i="31" s="1"/>
  <c r="L587" i="31" a="1"/>
  <c r="L587" i="31" s="1"/>
  <c r="M587" i="31" a="1"/>
  <c r="M587" i="31" s="1"/>
  <c r="N587" i="31" a="1"/>
  <c r="N587" i="31" s="1"/>
  <c r="O587" i="31" a="1"/>
  <c r="O587" i="31" s="1"/>
  <c r="P587" i="31" a="1"/>
  <c r="P587" i="31" s="1"/>
  <c r="Q587" i="31" a="1"/>
  <c r="Q587" i="31" s="1"/>
  <c r="R587" i="31" a="1"/>
  <c r="R587" i="31" s="1"/>
  <c r="S587" i="31" a="1"/>
  <c r="S587" i="31" s="1"/>
  <c r="T587" i="31" a="1"/>
  <c r="T587" i="31" s="1"/>
  <c r="U587" i="31" a="1"/>
  <c r="U587" i="31" s="1"/>
  <c r="V587" i="31" a="1"/>
  <c r="V587" i="31" s="1"/>
  <c r="W587" i="31" a="1"/>
  <c r="W587" i="31" s="1"/>
  <c r="X587" i="31" a="1"/>
  <c r="X587" i="31" s="1"/>
  <c r="C588" i="31" a="1"/>
  <c r="C588" i="31" s="1"/>
  <c r="D588" i="31" a="1"/>
  <c r="D588" i="31" s="1"/>
  <c r="E588" i="31" a="1"/>
  <c r="E588" i="31" s="1"/>
  <c r="F588" i="31" a="1"/>
  <c r="F588" i="31" s="1"/>
  <c r="G588" i="31" a="1"/>
  <c r="G588" i="31" s="1"/>
  <c r="H588" i="31" a="1"/>
  <c r="H588" i="31" s="1"/>
  <c r="I588" i="31" a="1"/>
  <c r="I588" i="31" s="1"/>
  <c r="J588" i="31" a="1"/>
  <c r="J588" i="31" s="1"/>
  <c r="K588" i="31" a="1"/>
  <c r="K588" i="31" s="1"/>
  <c r="L588" i="31" a="1"/>
  <c r="L588" i="31" s="1"/>
  <c r="M588" i="31" a="1"/>
  <c r="M588" i="31" s="1"/>
  <c r="N588" i="31" a="1"/>
  <c r="N588" i="31" s="1"/>
  <c r="O588" i="31" a="1"/>
  <c r="O588" i="31" s="1"/>
  <c r="P588" i="31" a="1"/>
  <c r="P588" i="31" s="1"/>
  <c r="Q588" i="31" a="1"/>
  <c r="Q588" i="31" s="1"/>
  <c r="R588" i="31" a="1"/>
  <c r="R588" i="31" s="1"/>
  <c r="S588" i="31" a="1"/>
  <c r="S588" i="31" s="1"/>
  <c r="T588" i="31" a="1"/>
  <c r="T588" i="31" s="1"/>
  <c r="U588" i="31" a="1"/>
  <c r="U588" i="31" s="1"/>
  <c r="V588" i="31" a="1"/>
  <c r="V588" i="31" s="1"/>
  <c r="W588" i="31" a="1"/>
  <c r="W588" i="31" s="1"/>
  <c r="X588" i="31" a="1"/>
  <c r="X588" i="31" s="1"/>
  <c r="C589" i="31" a="1"/>
  <c r="C589" i="31" s="1"/>
  <c r="D589" i="31" a="1"/>
  <c r="D589" i="31" s="1"/>
  <c r="E589" i="31" a="1"/>
  <c r="E589" i="31" s="1"/>
  <c r="F589" i="31" a="1"/>
  <c r="F589" i="31" s="1"/>
  <c r="G589" i="31" a="1"/>
  <c r="G589" i="31" s="1"/>
  <c r="H589" i="31" a="1"/>
  <c r="H589" i="31" s="1"/>
  <c r="I589" i="31" a="1"/>
  <c r="I589" i="31" s="1"/>
  <c r="J589" i="31" a="1"/>
  <c r="J589" i="31" s="1"/>
  <c r="K589" i="31" a="1"/>
  <c r="K589" i="31" s="1"/>
  <c r="L589" i="31" a="1"/>
  <c r="L589" i="31" s="1"/>
  <c r="M589" i="31" a="1"/>
  <c r="M589" i="31" s="1"/>
  <c r="N589" i="31" a="1"/>
  <c r="N589" i="31" s="1"/>
  <c r="O589" i="31" a="1"/>
  <c r="O589" i="31" s="1"/>
  <c r="P589" i="31" a="1"/>
  <c r="P589" i="31" s="1"/>
  <c r="Q589" i="31" a="1"/>
  <c r="Q589" i="31" s="1"/>
  <c r="R589" i="31" a="1"/>
  <c r="R589" i="31" s="1"/>
  <c r="S589" i="31" a="1"/>
  <c r="S589" i="31" s="1"/>
  <c r="T589" i="31" a="1"/>
  <c r="T589" i="31" s="1"/>
  <c r="U589" i="31" a="1"/>
  <c r="U589" i="31" s="1"/>
  <c r="V589" i="31" a="1"/>
  <c r="V589" i="31" s="1"/>
  <c r="W589" i="31" a="1"/>
  <c r="W589" i="31" s="1"/>
  <c r="X589" i="31" a="1"/>
  <c r="X589" i="31" s="1"/>
  <c r="C590" i="31" a="1"/>
  <c r="C590" i="31" s="1"/>
  <c r="D590" i="31" a="1"/>
  <c r="D590" i="31" s="1"/>
  <c r="E590" i="31" a="1"/>
  <c r="E590" i="31" s="1"/>
  <c r="F590" i="31" a="1"/>
  <c r="F590" i="31" s="1"/>
  <c r="G590" i="31" a="1"/>
  <c r="G590" i="31" s="1"/>
  <c r="H590" i="31" a="1"/>
  <c r="H590" i="31" s="1"/>
  <c r="I590" i="31" a="1"/>
  <c r="I590" i="31" s="1"/>
  <c r="J590" i="31" a="1"/>
  <c r="J590" i="31" s="1"/>
  <c r="K590" i="31" a="1"/>
  <c r="K590" i="31" s="1"/>
  <c r="L590" i="31" a="1"/>
  <c r="L590" i="31" s="1"/>
  <c r="M590" i="31" a="1"/>
  <c r="M590" i="31" s="1"/>
  <c r="N590" i="31" a="1"/>
  <c r="N590" i="31" s="1"/>
  <c r="O590" i="31" a="1"/>
  <c r="O590" i="31" s="1"/>
  <c r="P590" i="31" a="1"/>
  <c r="P590" i="31" s="1"/>
  <c r="Q590" i="31" a="1"/>
  <c r="Q590" i="31" s="1"/>
  <c r="R590" i="31" a="1"/>
  <c r="R590" i="31" s="1"/>
  <c r="S590" i="31" a="1"/>
  <c r="S590" i="31" s="1"/>
  <c r="T590" i="31" a="1"/>
  <c r="T590" i="31" s="1"/>
  <c r="U590" i="31" a="1"/>
  <c r="U590" i="31" s="1"/>
  <c r="V590" i="31" a="1"/>
  <c r="V590" i="31" s="1"/>
  <c r="W590" i="31" a="1"/>
  <c r="W590" i="31" s="1"/>
  <c r="X590" i="31" a="1"/>
  <c r="X590" i="31" s="1"/>
  <c r="C591" i="31" a="1"/>
  <c r="C591" i="31" s="1"/>
  <c r="D591" i="31" a="1"/>
  <c r="D591" i="31" s="1"/>
  <c r="E591" i="31" a="1"/>
  <c r="E591" i="31" s="1"/>
  <c r="F591" i="31" a="1"/>
  <c r="F591" i="31" s="1"/>
  <c r="G591" i="31" a="1"/>
  <c r="G591" i="31" s="1"/>
  <c r="H591" i="31" a="1"/>
  <c r="H591" i="31" s="1"/>
  <c r="I591" i="31" a="1"/>
  <c r="I591" i="31" s="1"/>
  <c r="J591" i="31" a="1"/>
  <c r="J591" i="31" s="1"/>
  <c r="K591" i="31" a="1"/>
  <c r="K591" i="31" s="1"/>
  <c r="L591" i="31" a="1"/>
  <c r="L591" i="31" s="1"/>
  <c r="M591" i="31" a="1"/>
  <c r="M591" i="31" s="1"/>
  <c r="N591" i="31" a="1"/>
  <c r="N591" i="31" s="1"/>
  <c r="O591" i="31" a="1"/>
  <c r="O591" i="31" s="1"/>
  <c r="P591" i="31" a="1"/>
  <c r="P591" i="31" s="1"/>
  <c r="Q591" i="31" a="1"/>
  <c r="Q591" i="31" s="1"/>
  <c r="R591" i="31" a="1"/>
  <c r="R591" i="31" s="1"/>
  <c r="S591" i="31" a="1"/>
  <c r="S591" i="31" s="1"/>
  <c r="T591" i="31" a="1"/>
  <c r="T591" i="31" s="1"/>
  <c r="U591" i="31" a="1"/>
  <c r="U591" i="31" s="1"/>
  <c r="V591" i="31" a="1"/>
  <c r="V591" i="31" s="1"/>
  <c r="W591" i="31" a="1"/>
  <c r="W591" i="31" s="1"/>
  <c r="X591" i="31" a="1"/>
  <c r="X591" i="31" s="1"/>
  <c r="C592" i="31" a="1"/>
  <c r="C592" i="31" s="1"/>
  <c r="D592" i="31" a="1"/>
  <c r="D592" i="31" s="1"/>
  <c r="E592" i="31" a="1"/>
  <c r="E592" i="31" s="1"/>
  <c r="F592" i="31" a="1"/>
  <c r="F592" i="31" s="1"/>
  <c r="G592" i="31" a="1"/>
  <c r="G592" i="31" s="1"/>
  <c r="H592" i="31" a="1"/>
  <c r="H592" i="31" s="1"/>
  <c r="I592" i="31" a="1"/>
  <c r="I592" i="31" s="1"/>
  <c r="J592" i="31" a="1"/>
  <c r="J592" i="31" s="1"/>
  <c r="K592" i="31" a="1"/>
  <c r="K592" i="31" s="1"/>
  <c r="L592" i="31" a="1"/>
  <c r="L592" i="31" s="1"/>
  <c r="M592" i="31" a="1"/>
  <c r="M592" i="31" s="1"/>
  <c r="N592" i="31" a="1"/>
  <c r="N592" i="31" s="1"/>
  <c r="O592" i="31" a="1"/>
  <c r="O592" i="31" s="1"/>
  <c r="P592" i="31" a="1"/>
  <c r="P592" i="31" s="1"/>
  <c r="Q592" i="31" a="1"/>
  <c r="Q592" i="31" s="1"/>
  <c r="R592" i="31" a="1"/>
  <c r="R592" i="31" s="1"/>
  <c r="S592" i="31" a="1"/>
  <c r="S592" i="31" s="1"/>
  <c r="T592" i="31" a="1"/>
  <c r="T592" i="31" s="1"/>
  <c r="U592" i="31" a="1"/>
  <c r="U592" i="31" s="1"/>
  <c r="V592" i="31" a="1"/>
  <c r="V592" i="31" s="1"/>
  <c r="W592" i="31" a="1"/>
  <c r="W592" i="31" s="1"/>
  <c r="X592" i="31" a="1"/>
  <c r="X592" i="31" s="1"/>
  <c r="C593" i="31" a="1"/>
  <c r="C593" i="31" s="1"/>
  <c r="D593" i="31" a="1"/>
  <c r="D593" i="31" s="1"/>
  <c r="E593" i="31" a="1"/>
  <c r="E593" i="31" s="1"/>
  <c r="F593" i="31" a="1"/>
  <c r="F593" i="31" s="1"/>
  <c r="G593" i="31" a="1"/>
  <c r="G593" i="31" s="1"/>
  <c r="H593" i="31" a="1"/>
  <c r="H593" i="31" s="1"/>
  <c r="I593" i="31" a="1"/>
  <c r="I593" i="31" s="1"/>
  <c r="J593" i="31" a="1"/>
  <c r="J593" i="31" s="1"/>
  <c r="K593" i="31" a="1"/>
  <c r="K593" i="31" s="1"/>
  <c r="L593" i="31" a="1"/>
  <c r="L593" i="31" s="1"/>
  <c r="M593" i="31" a="1"/>
  <c r="M593" i="31" s="1"/>
  <c r="N593" i="31" a="1"/>
  <c r="N593" i="31" s="1"/>
  <c r="O593" i="31" a="1"/>
  <c r="O593" i="31" s="1"/>
  <c r="P593" i="31" a="1"/>
  <c r="P593" i="31" s="1"/>
  <c r="Q593" i="31" a="1"/>
  <c r="Q593" i="31" s="1"/>
  <c r="R593" i="31" a="1"/>
  <c r="R593" i="31" s="1"/>
  <c r="S593" i="31" a="1"/>
  <c r="S593" i="31" s="1"/>
  <c r="T593" i="31" a="1"/>
  <c r="T593" i="31" s="1"/>
  <c r="U593" i="31" a="1"/>
  <c r="U593" i="31" s="1"/>
  <c r="V593" i="31" a="1"/>
  <c r="V593" i="31" s="1"/>
  <c r="W593" i="31" a="1"/>
  <c r="W593" i="31" s="1"/>
  <c r="X593" i="31" a="1"/>
  <c r="X593" i="31" s="1"/>
  <c r="C594" i="31" a="1"/>
  <c r="C594" i="31" s="1"/>
  <c r="D594" i="31" a="1"/>
  <c r="D594" i="31" s="1"/>
  <c r="E594" i="31" a="1"/>
  <c r="E594" i="31" s="1"/>
  <c r="F594" i="31" a="1"/>
  <c r="F594" i="31" s="1"/>
  <c r="G594" i="31" a="1"/>
  <c r="G594" i="31" s="1"/>
  <c r="H594" i="31" a="1"/>
  <c r="H594" i="31" s="1"/>
  <c r="I594" i="31" a="1"/>
  <c r="I594" i="31" s="1"/>
  <c r="J594" i="31" a="1"/>
  <c r="J594" i="31" s="1"/>
  <c r="K594" i="31" a="1"/>
  <c r="K594" i="31" s="1"/>
  <c r="L594" i="31" a="1"/>
  <c r="L594" i="31" s="1"/>
  <c r="M594" i="31" a="1"/>
  <c r="M594" i="31" s="1"/>
  <c r="N594" i="31" a="1"/>
  <c r="N594" i="31" s="1"/>
  <c r="O594" i="31" a="1"/>
  <c r="O594" i="31" s="1"/>
  <c r="P594" i="31" a="1"/>
  <c r="P594" i="31" s="1"/>
  <c r="Q594" i="31" a="1"/>
  <c r="Q594" i="31" s="1"/>
  <c r="R594" i="31" a="1"/>
  <c r="R594" i="31" s="1"/>
  <c r="S594" i="31" a="1"/>
  <c r="S594" i="31" s="1"/>
  <c r="T594" i="31" a="1"/>
  <c r="T594" i="31" s="1"/>
  <c r="U594" i="31" a="1"/>
  <c r="U594" i="31" s="1"/>
  <c r="V594" i="31" a="1"/>
  <c r="V594" i="31" s="1"/>
  <c r="W594" i="31" a="1"/>
  <c r="W594" i="31" s="1"/>
  <c r="X594" i="31" a="1"/>
  <c r="X594" i="31" s="1"/>
  <c r="C595" i="31" a="1"/>
  <c r="C595" i="31" s="1"/>
  <c r="D595" i="31" a="1"/>
  <c r="D595" i="31" s="1"/>
  <c r="E595" i="31" a="1"/>
  <c r="E595" i="31" s="1"/>
  <c r="F595" i="31" a="1"/>
  <c r="F595" i="31" s="1"/>
  <c r="G595" i="31" a="1"/>
  <c r="G595" i="31" s="1"/>
  <c r="H595" i="31" a="1"/>
  <c r="H595" i="31" s="1"/>
  <c r="I595" i="31" a="1"/>
  <c r="I595" i="31" s="1"/>
  <c r="J595" i="31" a="1"/>
  <c r="J595" i="31" s="1"/>
  <c r="K595" i="31" a="1"/>
  <c r="K595" i="31" s="1"/>
  <c r="L595" i="31" a="1"/>
  <c r="L595" i="31" s="1"/>
  <c r="M595" i="31" a="1"/>
  <c r="M595" i="31" s="1"/>
  <c r="N595" i="31" a="1"/>
  <c r="N595" i="31" s="1"/>
  <c r="O595" i="31" a="1"/>
  <c r="O595" i="31" s="1"/>
  <c r="P595" i="31" a="1"/>
  <c r="P595" i="31" s="1"/>
  <c r="Q595" i="31" a="1"/>
  <c r="Q595" i="31" s="1"/>
  <c r="R595" i="31" a="1"/>
  <c r="R595" i="31" s="1"/>
  <c r="S595" i="31" a="1"/>
  <c r="S595" i="31" s="1"/>
  <c r="T595" i="31" a="1"/>
  <c r="T595" i="31" s="1"/>
  <c r="U595" i="31" a="1"/>
  <c r="U595" i="31" s="1"/>
  <c r="V595" i="31" a="1"/>
  <c r="V595" i="31" s="1"/>
  <c r="W595" i="31" a="1"/>
  <c r="W595" i="31" s="1"/>
  <c r="X595" i="31" a="1"/>
  <c r="X595" i="31" s="1"/>
  <c r="C596" i="31" a="1"/>
  <c r="C596" i="31" s="1"/>
  <c r="D596" i="31" a="1"/>
  <c r="D596" i="31" s="1"/>
  <c r="E596" i="31" a="1"/>
  <c r="E596" i="31" s="1"/>
  <c r="F596" i="31" a="1"/>
  <c r="F596" i="31" s="1"/>
  <c r="G596" i="31" a="1"/>
  <c r="G596" i="31" s="1"/>
  <c r="H596" i="31" a="1"/>
  <c r="H596" i="31" s="1"/>
  <c r="I596" i="31" a="1"/>
  <c r="I596" i="31" s="1"/>
  <c r="J596" i="31" a="1"/>
  <c r="J596" i="31" s="1"/>
  <c r="K596" i="31" a="1"/>
  <c r="K596" i="31" s="1"/>
  <c r="L596" i="31" a="1"/>
  <c r="L596" i="31" s="1"/>
  <c r="M596" i="31" a="1"/>
  <c r="M596" i="31" s="1"/>
  <c r="N596" i="31" a="1"/>
  <c r="N596" i="31" s="1"/>
  <c r="O596" i="31" a="1"/>
  <c r="O596" i="31" s="1"/>
  <c r="P596" i="31" a="1"/>
  <c r="P596" i="31" s="1"/>
  <c r="Q596" i="31" a="1"/>
  <c r="Q596" i="31" s="1"/>
  <c r="R596" i="31" a="1"/>
  <c r="R596" i="31" s="1"/>
  <c r="S596" i="31" a="1"/>
  <c r="S596" i="31" s="1"/>
  <c r="T596" i="31" a="1"/>
  <c r="T596" i="31" s="1"/>
  <c r="U596" i="31" a="1"/>
  <c r="U596" i="31" s="1"/>
  <c r="V596" i="31" a="1"/>
  <c r="V596" i="31" s="1"/>
  <c r="W596" i="31" a="1"/>
  <c r="W596" i="31" s="1"/>
  <c r="X596" i="31" a="1"/>
  <c r="X596" i="31" s="1"/>
  <c r="C597" i="31" a="1"/>
  <c r="C597" i="31" s="1"/>
  <c r="D597" i="31" a="1"/>
  <c r="D597" i="31" s="1"/>
  <c r="E597" i="31" a="1"/>
  <c r="E597" i="31" s="1"/>
  <c r="F597" i="31" a="1"/>
  <c r="F597" i="31" s="1"/>
  <c r="G597" i="31" a="1"/>
  <c r="G597" i="31" s="1"/>
  <c r="H597" i="31" a="1"/>
  <c r="H597" i="31" s="1"/>
  <c r="I597" i="31" a="1"/>
  <c r="I597" i="31" s="1"/>
  <c r="J597" i="31" a="1"/>
  <c r="J597" i="31" s="1"/>
  <c r="K597" i="31" a="1"/>
  <c r="K597" i="31" s="1"/>
  <c r="L597" i="31" a="1"/>
  <c r="L597" i="31" s="1"/>
  <c r="M597" i="31" a="1"/>
  <c r="M597" i="31" s="1"/>
  <c r="N597" i="31" a="1"/>
  <c r="N597" i="31" s="1"/>
  <c r="O597" i="31" a="1"/>
  <c r="O597" i="31" s="1"/>
  <c r="P597" i="31" a="1"/>
  <c r="P597" i="31" s="1"/>
  <c r="Q597" i="31" a="1"/>
  <c r="Q597" i="31" s="1"/>
  <c r="R597" i="31" a="1"/>
  <c r="R597" i="31" s="1"/>
  <c r="S597" i="31" a="1"/>
  <c r="S597" i="31" s="1"/>
  <c r="T597" i="31" a="1"/>
  <c r="T597" i="31" s="1"/>
  <c r="U597" i="31" a="1"/>
  <c r="U597" i="31" s="1"/>
  <c r="V597" i="31" a="1"/>
  <c r="V597" i="31" s="1"/>
  <c r="W597" i="31" a="1"/>
  <c r="W597" i="31" s="1"/>
  <c r="X597" i="31" a="1"/>
  <c r="X597" i="31"/>
  <c r="C598" i="31" a="1"/>
  <c r="C598" i="31" s="1"/>
  <c r="D598" i="31" a="1"/>
  <c r="D598" i="31" s="1"/>
  <c r="E598" i="31" a="1"/>
  <c r="E598" i="31" s="1"/>
  <c r="F598" i="31" a="1"/>
  <c r="F598" i="31" s="1"/>
  <c r="G598" i="31" a="1"/>
  <c r="G598" i="31" s="1"/>
  <c r="H598" i="31" a="1"/>
  <c r="H598" i="31" s="1"/>
  <c r="I598" i="31" a="1"/>
  <c r="I598" i="31" s="1"/>
  <c r="J598" i="31" a="1"/>
  <c r="J598" i="31" s="1"/>
  <c r="K598" i="31" a="1"/>
  <c r="K598" i="31" s="1"/>
  <c r="L598" i="31" a="1"/>
  <c r="L598" i="31" s="1"/>
  <c r="M598" i="31" a="1"/>
  <c r="M598" i="31" s="1"/>
  <c r="N598" i="31" a="1"/>
  <c r="N598" i="31" s="1"/>
  <c r="O598" i="31" a="1"/>
  <c r="O598" i="31" s="1"/>
  <c r="P598" i="31" a="1"/>
  <c r="P598" i="31" s="1"/>
  <c r="Q598" i="31" a="1"/>
  <c r="Q598" i="31" s="1"/>
  <c r="R598" i="31" a="1"/>
  <c r="R598" i="31" s="1"/>
  <c r="S598" i="31" a="1"/>
  <c r="S598" i="31" s="1"/>
  <c r="T598" i="31" a="1"/>
  <c r="T598" i="31" s="1"/>
  <c r="U598" i="31" a="1"/>
  <c r="U598" i="31" s="1"/>
  <c r="V598" i="31" a="1"/>
  <c r="V598" i="31" s="1"/>
  <c r="W598" i="31" a="1"/>
  <c r="W598" i="31" s="1"/>
  <c r="X598" i="31" a="1"/>
  <c r="X598" i="31" s="1"/>
  <c r="C599" i="31" a="1"/>
  <c r="C599" i="31" s="1"/>
  <c r="D599" i="31" a="1"/>
  <c r="D599" i="31" s="1"/>
  <c r="E599" i="31" a="1"/>
  <c r="E599" i="31" s="1"/>
  <c r="F599" i="31" a="1"/>
  <c r="F599" i="31" s="1"/>
  <c r="G599" i="31" a="1"/>
  <c r="G599" i="31" s="1"/>
  <c r="H599" i="31" a="1"/>
  <c r="H599" i="31" s="1"/>
  <c r="I599" i="31" a="1"/>
  <c r="I599" i="31" s="1"/>
  <c r="J599" i="31" a="1"/>
  <c r="J599" i="31" s="1"/>
  <c r="K599" i="31" a="1"/>
  <c r="K599" i="31" s="1"/>
  <c r="L599" i="31" a="1"/>
  <c r="L599" i="31" s="1"/>
  <c r="M599" i="31" a="1"/>
  <c r="M599" i="31" s="1"/>
  <c r="N599" i="31" a="1"/>
  <c r="N599" i="31" s="1"/>
  <c r="O599" i="31" a="1"/>
  <c r="O599" i="31" s="1"/>
  <c r="P599" i="31" a="1"/>
  <c r="P599" i="31" s="1"/>
  <c r="Q599" i="31" a="1"/>
  <c r="Q599" i="31" s="1"/>
  <c r="R599" i="31" a="1"/>
  <c r="R599" i="31" s="1"/>
  <c r="S599" i="31" a="1"/>
  <c r="S599" i="31" s="1"/>
  <c r="T599" i="31" a="1"/>
  <c r="T599" i="31" s="1"/>
  <c r="U599" i="31" a="1"/>
  <c r="U599" i="31" s="1"/>
  <c r="V599" i="31" a="1"/>
  <c r="V599" i="31" s="1"/>
  <c r="W599" i="31" a="1"/>
  <c r="W599" i="31" s="1"/>
  <c r="X599" i="31" a="1"/>
  <c r="X599" i="31" s="1"/>
  <c r="C600" i="31" a="1"/>
  <c r="C600" i="31" s="1"/>
  <c r="D600" i="31" a="1"/>
  <c r="D600" i="31" s="1"/>
  <c r="E600" i="31" a="1"/>
  <c r="E600" i="31" s="1"/>
  <c r="F600" i="31" a="1"/>
  <c r="F600" i="31" s="1"/>
  <c r="G600" i="31" a="1"/>
  <c r="G600" i="31" s="1"/>
  <c r="H600" i="31" a="1"/>
  <c r="H600" i="31" s="1"/>
  <c r="I600" i="31" a="1"/>
  <c r="I600" i="31" s="1"/>
  <c r="J600" i="31" a="1"/>
  <c r="J600" i="31" s="1"/>
  <c r="K600" i="31" a="1"/>
  <c r="K600" i="31" s="1"/>
  <c r="L600" i="31" a="1"/>
  <c r="L600" i="31" s="1"/>
  <c r="M600" i="31" a="1"/>
  <c r="M600" i="31" s="1"/>
  <c r="N600" i="31" a="1"/>
  <c r="N600" i="31" s="1"/>
  <c r="O600" i="31" a="1"/>
  <c r="O600" i="31" s="1"/>
  <c r="P600" i="31" a="1"/>
  <c r="P600" i="31" s="1"/>
  <c r="Q600" i="31" a="1"/>
  <c r="Q600" i="31" s="1"/>
  <c r="R600" i="31" a="1"/>
  <c r="R600" i="31" s="1"/>
  <c r="S600" i="31" a="1"/>
  <c r="S600" i="31" s="1"/>
  <c r="T600" i="31" a="1"/>
  <c r="T600" i="31" s="1"/>
  <c r="U600" i="31" a="1"/>
  <c r="U600" i="31" s="1"/>
  <c r="V600" i="31" a="1"/>
  <c r="V600" i="31" s="1"/>
  <c r="W600" i="31" a="1"/>
  <c r="W600" i="31" s="1"/>
  <c r="X600" i="31" a="1"/>
  <c r="X600" i="31" s="1"/>
  <c r="C601" i="31" a="1"/>
  <c r="C601" i="31" s="1"/>
  <c r="D601" i="31" a="1"/>
  <c r="D601" i="31" s="1"/>
  <c r="E601" i="31" a="1"/>
  <c r="E601" i="31" s="1"/>
  <c r="F601" i="31" a="1"/>
  <c r="F601" i="31" s="1"/>
  <c r="G601" i="31" a="1"/>
  <c r="G601" i="31" s="1"/>
  <c r="H601" i="31" a="1"/>
  <c r="H601" i="31"/>
  <c r="I601" i="31" a="1"/>
  <c r="I601" i="31" s="1"/>
  <c r="J601" i="31" a="1"/>
  <c r="J601" i="31" s="1"/>
  <c r="K601" i="31" a="1"/>
  <c r="K601" i="31" s="1"/>
  <c r="L601" i="31" a="1"/>
  <c r="L601" i="31" s="1"/>
  <c r="M601" i="31" a="1"/>
  <c r="M601" i="31" s="1"/>
  <c r="N601" i="31" a="1"/>
  <c r="N601" i="31" s="1"/>
  <c r="O601" i="31" a="1"/>
  <c r="O601" i="31" s="1"/>
  <c r="P601" i="31" a="1"/>
  <c r="P601" i="31" s="1"/>
  <c r="Q601" i="31" a="1"/>
  <c r="Q601" i="31" s="1"/>
  <c r="R601" i="31" a="1"/>
  <c r="R601" i="31" s="1"/>
  <c r="S601" i="31" a="1"/>
  <c r="S601" i="31" s="1"/>
  <c r="T601" i="31" a="1"/>
  <c r="T601" i="31" s="1"/>
  <c r="U601" i="31" a="1"/>
  <c r="U601" i="31" s="1"/>
  <c r="V601" i="31" a="1"/>
  <c r="V601" i="31" s="1"/>
  <c r="W601" i="31" a="1"/>
  <c r="W601" i="31" s="1"/>
  <c r="X601" i="31" a="1"/>
  <c r="X601" i="31" s="1"/>
  <c r="X572" i="31" a="1"/>
  <c r="X572" i="31" s="1"/>
  <c r="W572" i="31" a="1"/>
  <c r="W572" i="31" s="1"/>
  <c r="V572" i="31" a="1"/>
  <c r="V572" i="31" s="1"/>
  <c r="U572" i="31" a="1"/>
  <c r="U572" i="31" s="1"/>
  <c r="T572" i="31" a="1"/>
  <c r="T572" i="31" s="1"/>
  <c r="S572" i="31" a="1"/>
  <c r="S572" i="31" s="1"/>
  <c r="R572" i="31" a="1"/>
  <c r="R572" i="31" s="1"/>
  <c r="Q572" i="31" a="1"/>
  <c r="Q572" i="31" s="1"/>
  <c r="P572" i="31" a="1"/>
  <c r="P572" i="31" s="1"/>
  <c r="O572" i="31" a="1"/>
  <c r="O572" i="31" s="1"/>
  <c r="N572" i="31" a="1"/>
  <c r="N572" i="31" s="1"/>
  <c r="M572" i="31" a="1"/>
  <c r="M572" i="31" s="1"/>
  <c r="L572" i="31" a="1"/>
  <c r="L572" i="31" s="1"/>
  <c r="K572" i="31" a="1"/>
  <c r="K572" i="31" s="1"/>
  <c r="J572" i="31" a="1"/>
  <c r="J572" i="31" s="1"/>
  <c r="I572" i="31" a="1"/>
  <c r="I572" i="31" s="1"/>
  <c r="H572" i="31" a="1"/>
  <c r="H572" i="31" s="1"/>
  <c r="G572" i="31" a="1"/>
  <c r="G572" i="31" s="1"/>
  <c r="F572" i="31" a="1"/>
  <c r="F572" i="31" s="1"/>
  <c r="E572" i="31" a="1"/>
  <c r="E572" i="31" s="1"/>
  <c r="D572" i="31" a="1"/>
  <c r="D572" i="31" s="1"/>
  <c r="C572" i="31" a="1"/>
  <c r="C572" i="31" s="1"/>
  <c r="C712" i="12" a="1"/>
  <c r="C712" i="12" s="1"/>
  <c r="D712" i="12" a="1"/>
  <c r="D712" i="12" s="1"/>
  <c r="E712" i="12" a="1"/>
  <c r="E712" i="12" s="1"/>
  <c r="F712" i="12" a="1"/>
  <c r="F712" i="12" s="1"/>
  <c r="G712" i="12" a="1"/>
  <c r="G712" i="12" s="1"/>
  <c r="H712" i="12" a="1"/>
  <c r="H712" i="12" s="1"/>
  <c r="I712" i="12" a="1"/>
  <c r="I712" i="12" s="1"/>
  <c r="J712" i="12" a="1"/>
  <c r="J712" i="12" s="1"/>
  <c r="K712" i="12" a="1"/>
  <c r="K712" i="12" s="1"/>
  <c r="L712" i="12" a="1"/>
  <c r="L712" i="12" s="1"/>
  <c r="M712" i="12" a="1"/>
  <c r="M712" i="12" s="1"/>
  <c r="N712" i="12" a="1"/>
  <c r="N712" i="12" s="1"/>
  <c r="O712" i="12" a="1"/>
  <c r="O712" i="12" s="1"/>
  <c r="P712" i="12" a="1"/>
  <c r="P712" i="12" s="1"/>
  <c r="Q712" i="12" a="1"/>
  <c r="Q712" i="12" s="1"/>
  <c r="R712" i="12" a="1"/>
  <c r="R712" i="12" s="1"/>
  <c r="S712" i="12" a="1"/>
  <c r="S712" i="12" s="1"/>
  <c r="T712" i="12" a="1"/>
  <c r="T712" i="12" s="1"/>
  <c r="U712" i="12" a="1"/>
  <c r="U712" i="12" s="1"/>
  <c r="V712" i="12" a="1"/>
  <c r="V712" i="12" s="1"/>
  <c r="W712" i="12" a="1"/>
  <c r="W712" i="12" s="1"/>
  <c r="X712" i="12" a="1"/>
  <c r="X712" i="12" s="1"/>
  <c r="C713" i="12" a="1"/>
  <c r="C713" i="12" s="1"/>
  <c r="D713" i="12" a="1"/>
  <c r="D713" i="12" s="1"/>
  <c r="E713" i="12" a="1"/>
  <c r="E713" i="12" s="1"/>
  <c r="F713" i="12" a="1"/>
  <c r="F713" i="12" s="1"/>
  <c r="G713" i="12" a="1"/>
  <c r="G713" i="12" s="1"/>
  <c r="H713" i="12" a="1"/>
  <c r="H713" i="12" s="1"/>
  <c r="I713" i="12" a="1"/>
  <c r="I713" i="12" s="1"/>
  <c r="J713" i="12" a="1"/>
  <c r="J713" i="12" s="1"/>
  <c r="K713" i="12" a="1"/>
  <c r="K713" i="12" s="1"/>
  <c r="L713" i="12" a="1"/>
  <c r="L713" i="12" s="1"/>
  <c r="M713" i="12" a="1"/>
  <c r="M713" i="12" s="1"/>
  <c r="N713" i="12" a="1"/>
  <c r="N713" i="12" s="1"/>
  <c r="O713" i="12" a="1"/>
  <c r="O713" i="12" s="1"/>
  <c r="P713" i="12" a="1"/>
  <c r="P713" i="12" s="1"/>
  <c r="Q713" i="12" a="1"/>
  <c r="Q713" i="12" s="1"/>
  <c r="R713" i="12" a="1"/>
  <c r="R713" i="12" s="1"/>
  <c r="S713" i="12" a="1"/>
  <c r="S713" i="12" s="1"/>
  <c r="T713" i="12" a="1"/>
  <c r="T713" i="12" s="1"/>
  <c r="U713" i="12" a="1"/>
  <c r="U713" i="12" s="1"/>
  <c r="V713" i="12" a="1"/>
  <c r="V713" i="12" s="1"/>
  <c r="W713" i="12" a="1"/>
  <c r="W713" i="12" s="1"/>
  <c r="X713" i="12" a="1"/>
  <c r="X713" i="12" s="1"/>
  <c r="C714" i="12" a="1"/>
  <c r="C714" i="12" s="1"/>
  <c r="D714" i="12" a="1"/>
  <c r="D714" i="12" s="1"/>
  <c r="E714" i="12" a="1"/>
  <c r="E714" i="12" s="1"/>
  <c r="F714" i="12" a="1"/>
  <c r="F714" i="12" s="1"/>
  <c r="G714" i="12" a="1"/>
  <c r="G714" i="12" s="1"/>
  <c r="H714" i="12" a="1"/>
  <c r="H714" i="12" s="1"/>
  <c r="I714" i="12" a="1"/>
  <c r="I714" i="12" s="1"/>
  <c r="J714" i="12" a="1"/>
  <c r="J714" i="12" s="1"/>
  <c r="K714" i="12" a="1"/>
  <c r="K714" i="12" s="1"/>
  <c r="L714" i="12" a="1"/>
  <c r="L714" i="12" s="1"/>
  <c r="M714" i="12" a="1"/>
  <c r="M714" i="12" s="1"/>
  <c r="N714" i="12" a="1"/>
  <c r="N714" i="12" s="1"/>
  <c r="O714" i="12" a="1"/>
  <c r="O714" i="12" s="1"/>
  <c r="P714" i="12" a="1"/>
  <c r="P714" i="12" s="1"/>
  <c r="Q714" i="12" a="1"/>
  <c r="Q714" i="12" s="1"/>
  <c r="R714" i="12" a="1"/>
  <c r="R714" i="12" s="1"/>
  <c r="S714" i="12" a="1"/>
  <c r="S714" i="12" s="1"/>
  <c r="T714" i="12" a="1"/>
  <c r="T714" i="12" s="1"/>
  <c r="U714" i="12" a="1"/>
  <c r="U714" i="12" s="1"/>
  <c r="V714" i="12" a="1"/>
  <c r="V714" i="12" s="1"/>
  <c r="W714" i="12" a="1"/>
  <c r="W714" i="12" s="1"/>
  <c r="X714" i="12" a="1"/>
  <c r="X714" i="12" s="1"/>
  <c r="C715" i="12" a="1"/>
  <c r="C715" i="12" s="1"/>
  <c r="D715" i="12" a="1"/>
  <c r="D715" i="12" s="1"/>
  <c r="E715" i="12" a="1"/>
  <c r="E715" i="12" s="1"/>
  <c r="F715" i="12" a="1"/>
  <c r="F715" i="12" s="1"/>
  <c r="G715" i="12" a="1"/>
  <c r="G715" i="12" s="1"/>
  <c r="H715" i="12" a="1"/>
  <c r="H715" i="12" s="1"/>
  <c r="I715" i="12" a="1"/>
  <c r="I715" i="12" s="1"/>
  <c r="J715" i="12" a="1"/>
  <c r="J715" i="12" s="1"/>
  <c r="K715" i="12" a="1"/>
  <c r="K715" i="12" s="1"/>
  <c r="L715" i="12" a="1"/>
  <c r="L715" i="12" s="1"/>
  <c r="M715" i="12" a="1"/>
  <c r="M715" i="12" s="1"/>
  <c r="N715" i="12" a="1"/>
  <c r="N715" i="12" s="1"/>
  <c r="O715" i="12" a="1"/>
  <c r="O715" i="12" s="1"/>
  <c r="P715" i="12" a="1"/>
  <c r="P715" i="12" s="1"/>
  <c r="Q715" i="12" a="1"/>
  <c r="Q715" i="12" s="1"/>
  <c r="R715" i="12" a="1"/>
  <c r="R715" i="12" s="1"/>
  <c r="S715" i="12" a="1"/>
  <c r="S715" i="12" s="1"/>
  <c r="T715" i="12" a="1"/>
  <c r="T715" i="12" s="1"/>
  <c r="U715" i="12" a="1"/>
  <c r="U715" i="12" s="1"/>
  <c r="V715" i="12" a="1"/>
  <c r="V715" i="12" s="1"/>
  <c r="W715" i="12" a="1"/>
  <c r="W715" i="12" s="1"/>
  <c r="X715" i="12" a="1"/>
  <c r="X715" i="12" s="1"/>
  <c r="C716" i="12" a="1"/>
  <c r="C716" i="12" s="1"/>
  <c r="D716" i="12" a="1"/>
  <c r="D716" i="12" s="1"/>
  <c r="E716" i="12" a="1"/>
  <c r="E716" i="12" s="1"/>
  <c r="F716" i="12" a="1"/>
  <c r="F716" i="12" s="1"/>
  <c r="G716" i="12" a="1"/>
  <c r="G716" i="12" s="1"/>
  <c r="H716" i="12" a="1"/>
  <c r="H716" i="12" s="1"/>
  <c r="I716" i="12" a="1"/>
  <c r="I716" i="12" s="1"/>
  <c r="J716" i="12" a="1"/>
  <c r="J716" i="12" s="1"/>
  <c r="K716" i="12" a="1"/>
  <c r="K716" i="12" s="1"/>
  <c r="L716" i="12" a="1"/>
  <c r="L716" i="12" s="1"/>
  <c r="M716" i="12" a="1"/>
  <c r="M716" i="12" s="1"/>
  <c r="N716" i="12" a="1"/>
  <c r="N716" i="12" s="1"/>
  <c r="O716" i="12" a="1"/>
  <c r="O716" i="12" s="1"/>
  <c r="P716" i="12" a="1"/>
  <c r="P716" i="12" s="1"/>
  <c r="Q716" i="12" a="1"/>
  <c r="Q716" i="12" s="1"/>
  <c r="R716" i="12" a="1"/>
  <c r="R716" i="12" s="1"/>
  <c r="S716" i="12" a="1"/>
  <c r="S716" i="12" s="1"/>
  <c r="T716" i="12" a="1"/>
  <c r="T716" i="12" s="1"/>
  <c r="U716" i="12" a="1"/>
  <c r="U716" i="12" s="1"/>
  <c r="V716" i="12" a="1"/>
  <c r="V716" i="12" s="1"/>
  <c r="W716" i="12" a="1"/>
  <c r="W716" i="12" s="1"/>
  <c r="X716" i="12" a="1"/>
  <c r="X716" i="12" s="1"/>
  <c r="C717" i="12" a="1"/>
  <c r="C717" i="12" s="1"/>
  <c r="D717" i="12" a="1"/>
  <c r="D717" i="12" s="1"/>
  <c r="E717" i="12" a="1"/>
  <c r="E717" i="12" s="1"/>
  <c r="F717" i="12" a="1"/>
  <c r="F717" i="12" s="1"/>
  <c r="G717" i="12" a="1"/>
  <c r="G717" i="12" s="1"/>
  <c r="H717" i="12" a="1"/>
  <c r="H717" i="12" s="1"/>
  <c r="I717" i="12" a="1"/>
  <c r="I717" i="12" s="1"/>
  <c r="J717" i="12" a="1"/>
  <c r="J717" i="12" s="1"/>
  <c r="K717" i="12" a="1"/>
  <c r="K717" i="12" s="1"/>
  <c r="L717" i="12" a="1"/>
  <c r="L717" i="12" s="1"/>
  <c r="M717" i="12" a="1"/>
  <c r="M717" i="12" s="1"/>
  <c r="N717" i="12" a="1"/>
  <c r="N717" i="12" s="1"/>
  <c r="O717" i="12" a="1"/>
  <c r="O717" i="12" s="1"/>
  <c r="P717" i="12" a="1"/>
  <c r="P717" i="12" s="1"/>
  <c r="Q717" i="12" a="1"/>
  <c r="Q717" i="12" s="1"/>
  <c r="R717" i="12" a="1"/>
  <c r="R717" i="12" s="1"/>
  <c r="S717" i="12" a="1"/>
  <c r="S717" i="12" s="1"/>
  <c r="T717" i="12" a="1"/>
  <c r="T717" i="12" s="1"/>
  <c r="U717" i="12" a="1"/>
  <c r="U717" i="12" s="1"/>
  <c r="V717" i="12" a="1"/>
  <c r="V717" i="12" s="1"/>
  <c r="W717" i="12" a="1"/>
  <c r="W717" i="12" s="1"/>
  <c r="X717" i="12" a="1"/>
  <c r="X717" i="12" s="1"/>
  <c r="C718" i="12" a="1"/>
  <c r="C718" i="12" s="1"/>
  <c r="D718" i="12" a="1"/>
  <c r="D718" i="12" s="1"/>
  <c r="E718" i="12" a="1"/>
  <c r="E718" i="12" s="1"/>
  <c r="F718" i="12" a="1"/>
  <c r="F718" i="12" s="1"/>
  <c r="G718" i="12" a="1"/>
  <c r="G718" i="12" s="1"/>
  <c r="H718" i="12" a="1"/>
  <c r="H718" i="12" s="1"/>
  <c r="I718" i="12" a="1"/>
  <c r="I718" i="12" s="1"/>
  <c r="J718" i="12" a="1"/>
  <c r="J718" i="12" s="1"/>
  <c r="K718" i="12" a="1"/>
  <c r="K718" i="12" s="1"/>
  <c r="L718" i="12" a="1"/>
  <c r="L718" i="12" s="1"/>
  <c r="M718" i="12" a="1"/>
  <c r="M718" i="12" s="1"/>
  <c r="N718" i="12" a="1"/>
  <c r="N718" i="12" s="1"/>
  <c r="O718" i="12" a="1"/>
  <c r="O718" i="12" s="1"/>
  <c r="P718" i="12" a="1"/>
  <c r="P718" i="12" s="1"/>
  <c r="Q718" i="12" a="1"/>
  <c r="Q718" i="12" s="1"/>
  <c r="R718" i="12" a="1"/>
  <c r="R718" i="12" s="1"/>
  <c r="S718" i="12" a="1"/>
  <c r="S718" i="12" s="1"/>
  <c r="T718" i="12" a="1"/>
  <c r="T718" i="12" s="1"/>
  <c r="U718" i="12" a="1"/>
  <c r="U718" i="12" s="1"/>
  <c r="V718" i="12" a="1"/>
  <c r="V718" i="12" s="1"/>
  <c r="W718" i="12" a="1"/>
  <c r="W718" i="12" s="1"/>
  <c r="X718" i="12" a="1"/>
  <c r="X718" i="12" s="1"/>
  <c r="C719" i="12" a="1"/>
  <c r="C719" i="12" s="1"/>
  <c r="D719" i="12" a="1"/>
  <c r="D719" i="12" s="1"/>
  <c r="E719" i="12" a="1"/>
  <c r="E719" i="12" s="1"/>
  <c r="F719" i="12" a="1"/>
  <c r="F719" i="12" s="1"/>
  <c r="G719" i="12" a="1"/>
  <c r="G719" i="12" s="1"/>
  <c r="H719" i="12" a="1"/>
  <c r="H719" i="12" s="1"/>
  <c r="I719" i="12" a="1"/>
  <c r="I719" i="12" s="1"/>
  <c r="J719" i="12" a="1"/>
  <c r="J719" i="12" s="1"/>
  <c r="K719" i="12" a="1"/>
  <c r="K719" i="12" s="1"/>
  <c r="L719" i="12" a="1"/>
  <c r="L719" i="12" s="1"/>
  <c r="M719" i="12" a="1"/>
  <c r="M719" i="12" s="1"/>
  <c r="N719" i="12" a="1"/>
  <c r="N719" i="12" s="1"/>
  <c r="O719" i="12" a="1"/>
  <c r="O719" i="12" s="1"/>
  <c r="P719" i="12" a="1"/>
  <c r="P719" i="12" s="1"/>
  <c r="Q719" i="12" a="1"/>
  <c r="Q719" i="12" s="1"/>
  <c r="R719" i="12" a="1"/>
  <c r="R719" i="12" s="1"/>
  <c r="S719" i="12" a="1"/>
  <c r="S719" i="12" s="1"/>
  <c r="T719" i="12" a="1"/>
  <c r="T719" i="12" s="1"/>
  <c r="U719" i="12" a="1"/>
  <c r="U719" i="12" s="1"/>
  <c r="V719" i="12" a="1"/>
  <c r="V719" i="12" s="1"/>
  <c r="W719" i="12" a="1"/>
  <c r="W719" i="12" s="1"/>
  <c r="X719" i="12" a="1"/>
  <c r="X719" i="12" s="1"/>
  <c r="C720" i="12" a="1"/>
  <c r="C720" i="12" s="1"/>
  <c r="D720" i="12" a="1"/>
  <c r="D720" i="12" s="1"/>
  <c r="E720" i="12" a="1"/>
  <c r="E720" i="12" s="1"/>
  <c r="F720" i="12" a="1"/>
  <c r="F720" i="12" s="1"/>
  <c r="G720" i="12" a="1"/>
  <c r="G720" i="12" s="1"/>
  <c r="H720" i="12" a="1"/>
  <c r="H720" i="12" s="1"/>
  <c r="I720" i="12" a="1"/>
  <c r="I720" i="12" s="1"/>
  <c r="J720" i="12" a="1"/>
  <c r="J720" i="12" s="1"/>
  <c r="K720" i="12" a="1"/>
  <c r="K720" i="12" s="1"/>
  <c r="L720" i="12" a="1"/>
  <c r="L720" i="12" s="1"/>
  <c r="M720" i="12" a="1"/>
  <c r="M720" i="12" s="1"/>
  <c r="N720" i="12" a="1"/>
  <c r="N720" i="12" s="1"/>
  <c r="O720" i="12" a="1"/>
  <c r="O720" i="12" s="1"/>
  <c r="P720" i="12" a="1"/>
  <c r="P720" i="12" s="1"/>
  <c r="Q720" i="12" a="1"/>
  <c r="Q720" i="12" s="1"/>
  <c r="R720" i="12" a="1"/>
  <c r="R720" i="12" s="1"/>
  <c r="S720" i="12" a="1"/>
  <c r="S720" i="12" s="1"/>
  <c r="T720" i="12" a="1"/>
  <c r="T720" i="12" s="1"/>
  <c r="U720" i="12" a="1"/>
  <c r="U720" i="12" s="1"/>
  <c r="V720" i="12" a="1"/>
  <c r="V720" i="12" s="1"/>
  <c r="W720" i="12" a="1"/>
  <c r="W720" i="12" s="1"/>
  <c r="X720" i="12" a="1"/>
  <c r="X720" i="12" s="1"/>
  <c r="C721" i="12" a="1"/>
  <c r="C721" i="12" s="1"/>
  <c r="D721" i="12" a="1"/>
  <c r="D721" i="12" s="1"/>
  <c r="E721" i="12" a="1"/>
  <c r="E721" i="12" s="1"/>
  <c r="F721" i="12" a="1"/>
  <c r="F721" i="12" s="1"/>
  <c r="G721" i="12" a="1"/>
  <c r="G721" i="12" s="1"/>
  <c r="H721" i="12" a="1"/>
  <c r="H721" i="12" s="1"/>
  <c r="I721" i="12" a="1"/>
  <c r="I721" i="12" s="1"/>
  <c r="J721" i="12" a="1"/>
  <c r="J721" i="12" s="1"/>
  <c r="K721" i="12" a="1"/>
  <c r="K721" i="12" s="1"/>
  <c r="L721" i="12" a="1"/>
  <c r="L721" i="12" s="1"/>
  <c r="M721" i="12" a="1"/>
  <c r="M721" i="12" s="1"/>
  <c r="N721" i="12" a="1"/>
  <c r="N721" i="12" s="1"/>
  <c r="O721" i="12" a="1"/>
  <c r="O721" i="12" s="1"/>
  <c r="P721" i="12" a="1"/>
  <c r="P721" i="12" s="1"/>
  <c r="Q721" i="12" a="1"/>
  <c r="Q721" i="12" s="1"/>
  <c r="R721" i="12" a="1"/>
  <c r="R721" i="12" s="1"/>
  <c r="S721" i="12" a="1"/>
  <c r="S721" i="12" s="1"/>
  <c r="T721" i="12" a="1"/>
  <c r="T721" i="12" s="1"/>
  <c r="U721" i="12" a="1"/>
  <c r="U721" i="12" s="1"/>
  <c r="V721" i="12" a="1"/>
  <c r="V721" i="12" s="1"/>
  <c r="W721" i="12" a="1"/>
  <c r="W721" i="12" s="1"/>
  <c r="X721" i="12" a="1"/>
  <c r="X721" i="12" s="1"/>
  <c r="C722" i="12" a="1"/>
  <c r="C722" i="12" s="1"/>
  <c r="D722" i="12" a="1"/>
  <c r="D722" i="12" s="1"/>
  <c r="E722" i="12" a="1"/>
  <c r="E722" i="12" s="1"/>
  <c r="F722" i="12" a="1"/>
  <c r="F722" i="12" s="1"/>
  <c r="G722" i="12" a="1"/>
  <c r="G722" i="12" s="1"/>
  <c r="H722" i="12" a="1"/>
  <c r="H722" i="12" s="1"/>
  <c r="I722" i="12" a="1"/>
  <c r="I722" i="12" s="1"/>
  <c r="J722" i="12" a="1"/>
  <c r="J722" i="12" s="1"/>
  <c r="K722" i="12" a="1"/>
  <c r="K722" i="12" s="1"/>
  <c r="L722" i="12" a="1"/>
  <c r="L722" i="12" s="1"/>
  <c r="M722" i="12" a="1"/>
  <c r="M722" i="12" s="1"/>
  <c r="N722" i="12" a="1"/>
  <c r="N722" i="12" s="1"/>
  <c r="O722" i="12" a="1"/>
  <c r="O722" i="12" s="1"/>
  <c r="P722" i="12" a="1"/>
  <c r="P722" i="12" s="1"/>
  <c r="Q722" i="12" a="1"/>
  <c r="Q722" i="12" s="1"/>
  <c r="R722" i="12" a="1"/>
  <c r="R722" i="12" s="1"/>
  <c r="S722" i="12" a="1"/>
  <c r="S722" i="12" s="1"/>
  <c r="T722" i="12" a="1"/>
  <c r="T722" i="12" s="1"/>
  <c r="U722" i="12" a="1"/>
  <c r="U722" i="12" s="1"/>
  <c r="V722" i="12" a="1"/>
  <c r="V722" i="12" s="1"/>
  <c r="W722" i="12" a="1"/>
  <c r="W722" i="12" s="1"/>
  <c r="X722" i="12" a="1"/>
  <c r="X722" i="12" s="1"/>
  <c r="C723" i="12" a="1"/>
  <c r="C723" i="12" s="1"/>
  <c r="D723" i="12" a="1"/>
  <c r="D723" i="12" s="1"/>
  <c r="E723" i="12" a="1"/>
  <c r="E723" i="12" s="1"/>
  <c r="F723" i="12" a="1"/>
  <c r="F723" i="12" s="1"/>
  <c r="G723" i="12" a="1"/>
  <c r="G723" i="12" s="1"/>
  <c r="H723" i="12" a="1"/>
  <c r="H723" i="12" s="1"/>
  <c r="I723" i="12" a="1"/>
  <c r="I723" i="12" s="1"/>
  <c r="J723" i="12" a="1"/>
  <c r="J723" i="12" s="1"/>
  <c r="K723" i="12" a="1"/>
  <c r="K723" i="12" s="1"/>
  <c r="L723" i="12" a="1"/>
  <c r="L723" i="12" s="1"/>
  <c r="M723" i="12" a="1"/>
  <c r="M723" i="12" s="1"/>
  <c r="N723" i="12" a="1"/>
  <c r="N723" i="12" s="1"/>
  <c r="O723" i="12" a="1"/>
  <c r="O723" i="12" s="1"/>
  <c r="P723" i="12" a="1"/>
  <c r="P723" i="12" s="1"/>
  <c r="Q723" i="12" a="1"/>
  <c r="Q723" i="12" s="1"/>
  <c r="R723" i="12" a="1"/>
  <c r="R723" i="12" s="1"/>
  <c r="S723" i="12" a="1"/>
  <c r="S723" i="12" s="1"/>
  <c r="T723" i="12" a="1"/>
  <c r="T723" i="12" s="1"/>
  <c r="U723" i="12" a="1"/>
  <c r="U723" i="12" s="1"/>
  <c r="V723" i="12" a="1"/>
  <c r="V723" i="12" s="1"/>
  <c r="W723" i="12" a="1"/>
  <c r="W723" i="12" s="1"/>
  <c r="X723" i="12" a="1"/>
  <c r="X723" i="12" s="1"/>
  <c r="C724" i="12" a="1"/>
  <c r="C724" i="12" s="1"/>
  <c r="D724" i="12" a="1"/>
  <c r="D724" i="12" s="1"/>
  <c r="E724" i="12" a="1"/>
  <c r="E724" i="12" s="1"/>
  <c r="F724" i="12" a="1"/>
  <c r="F724" i="12" s="1"/>
  <c r="G724" i="12" a="1"/>
  <c r="G724" i="12" s="1"/>
  <c r="H724" i="12" a="1"/>
  <c r="H724" i="12" s="1"/>
  <c r="I724" i="12" a="1"/>
  <c r="I724" i="12" s="1"/>
  <c r="J724" i="12" a="1"/>
  <c r="J724" i="12" s="1"/>
  <c r="K724" i="12" a="1"/>
  <c r="K724" i="12" s="1"/>
  <c r="L724" i="12" a="1"/>
  <c r="L724" i="12" s="1"/>
  <c r="M724" i="12" a="1"/>
  <c r="M724" i="12" s="1"/>
  <c r="N724" i="12" a="1"/>
  <c r="N724" i="12" s="1"/>
  <c r="O724" i="12" a="1"/>
  <c r="O724" i="12" s="1"/>
  <c r="P724" i="12" a="1"/>
  <c r="P724" i="12" s="1"/>
  <c r="Q724" i="12" a="1"/>
  <c r="Q724" i="12" s="1"/>
  <c r="R724" i="12" a="1"/>
  <c r="R724" i="12" s="1"/>
  <c r="S724" i="12" a="1"/>
  <c r="S724" i="12" s="1"/>
  <c r="T724" i="12" a="1"/>
  <c r="T724" i="12" s="1"/>
  <c r="U724" i="12" a="1"/>
  <c r="U724" i="12" s="1"/>
  <c r="V724" i="12" a="1"/>
  <c r="V724" i="12" s="1"/>
  <c r="W724" i="12" a="1"/>
  <c r="W724" i="12" s="1"/>
  <c r="X724" i="12" a="1"/>
  <c r="X724" i="12" s="1"/>
  <c r="C725" i="12" a="1"/>
  <c r="C725" i="12" s="1"/>
  <c r="D725" i="12" a="1"/>
  <c r="D725" i="12" s="1"/>
  <c r="E725" i="12" a="1"/>
  <c r="E725" i="12" s="1"/>
  <c r="F725" i="12" a="1"/>
  <c r="F725" i="12" s="1"/>
  <c r="G725" i="12" a="1"/>
  <c r="G725" i="12" s="1"/>
  <c r="H725" i="12" a="1"/>
  <c r="H725" i="12" s="1"/>
  <c r="I725" i="12" a="1"/>
  <c r="I725" i="12" s="1"/>
  <c r="J725" i="12" a="1"/>
  <c r="J725" i="12" s="1"/>
  <c r="K725" i="12" a="1"/>
  <c r="K725" i="12" s="1"/>
  <c r="L725" i="12" a="1"/>
  <c r="L725" i="12" s="1"/>
  <c r="M725" i="12" a="1"/>
  <c r="M725" i="12" s="1"/>
  <c r="N725" i="12" a="1"/>
  <c r="N725" i="12" s="1"/>
  <c r="O725" i="12" a="1"/>
  <c r="O725" i="12" s="1"/>
  <c r="P725" i="12" a="1"/>
  <c r="P725" i="12" s="1"/>
  <c r="Q725" i="12" a="1"/>
  <c r="Q725" i="12" s="1"/>
  <c r="R725" i="12" a="1"/>
  <c r="R725" i="12" s="1"/>
  <c r="S725" i="12" a="1"/>
  <c r="S725" i="12" s="1"/>
  <c r="T725" i="12" a="1"/>
  <c r="T725" i="12" s="1"/>
  <c r="U725" i="12" a="1"/>
  <c r="U725" i="12" s="1"/>
  <c r="V725" i="12" a="1"/>
  <c r="V725" i="12" s="1"/>
  <c r="W725" i="12" a="1"/>
  <c r="W725" i="12" s="1"/>
  <c r="X725" i="12" a="1"/>
  <c r="X725" i="12" s="1"/>
  <c r="C726" i="12" a="1"/>
  <c r="C726" i="12" s="1"/>
  <c r="D726" i="12" a="1"/>
  <c r="D726" i="12" s="1"/>
  <c r="E726" i="12" a="1"/>
  <c r="E726" i="12" s="1"/>
  <c r="F726" i="12" a="1"/>
  <c r="F726" i="12" s="1"/>
  <c r="G726" i="12" a="1"/>
  <c r="G726" i="12" s="1"/>
  <c r="H726" i="12" a="1"/>
  <c r="H726" i="12" s="1"/>
  <c r="I726" i="12" a="1"/>
  <c r="I726" i="12" s="1"/>
  <c r="J726" i="12" a="1"/>
  <c r="J726" i="12" s="1"/>
  <c r="K726" i="12" a="1"/>
  <c r="K726" i="12" s="1"/>
  <c r="L726" i="12" a="1"/>
  <c r="L726" i="12" s="1"/>
  <c r="M726" i="12" a="1"/>
  <c r="M726" i="12" s="1"/>
  <c r="N726" i="12" a="1"/>
  <c r="N726" i="12" s="1"/>
  <c r="O726" i="12" a="1"/>
  <c r="O726" i="12" s="1"/>
  <c r="P726" i="12" a="1"/>
  <c r="P726" i="12" s="1"/>
  <c r="Q726" i="12" a="1"/>
  <c r="Q726" i="12" s="1"/>
  <c r="R726" i="12" a="1"/>
  <c r="R726" i="12" s="1"/>
  <c r="S726" i="12" a="1"/>
  <c r="S726" i="12" s="1"/>
  <c r="T726" i="12" a="1"/>
  <c r="T726" i="12" s="1"/>
  <c r="U726" i="12" a="1"/>
  <c r="U726" i="12" s="1"/>
  <c r="V726" i="12" a="1"/>
  <c r="V726" i="12" s="1"/>
  <c r="W726" i="12" a="1"/>
  <c r="W726" i="12" s="1"/>
  <c r="X726" i="12" a="1"/>
  <c r="X726" i="12" s="1"/>
  <c r="C727" i="12" a="1"/>
  <c r="C727" i="12" s="1"/>
  <c r="D727" i="12" a="1"/>
  <c r="D727" i="12" s="1"/>
  <c r="E727" i="12" a="1"/>
  <c r="E727" i="12" s="1"/>
  <c r="F727" i="12" a="1"/>
  <c r="F727" i="12" s="1"/>
  <c r="G727" i="12" a="1"/>
  <c r="G727" i="12" s="1"/>
  <c r="H727" i="12" a="1"/>
  <c r="H727" i="12" s="1"/>
  <c r="I727" i="12" a="1"/>
  <c r="I727" i="12" s="1"/>
  <c r="J727" i="12" a="1"/>
  <c r="J727" i="12" s="1"/>
  <c r="K727" i="12" a="1"/>
  <c r="K727" i="12" s="1"/>
  <c r="L727" i="12" a="1"/>
  <c r="L727" i="12" s="1"/>
  <c r="M727" i="12" a="1"/>
  <c r="M727" i="12" s="1"/>
  <c r="N727" i="12" a="1"/>
  <c r="N727" i="12" s="1"/>
  <c r="O727" i="12" a="1"/>
  <c r="O727" i="12" s="1"/>
  <c r="P727" i="12" a="1"/>
  <c r="P727" i="12" s="1"/>
  <c r="Q727" i="12" a="1"/>
  <c r="Q727" i="12" s="1"/>
  <c r="R727" i="12" a="1"/>
  <c r="R727" i="12" s="1"/>
  <c r="S727" i="12" a="1"/>
  <c r="S727" i="12" s="1"/>
  <c r="T727" i="12" a="1"/>
  <c r="T727" i="12" s="1"/>
  <c r="U727" i="12" a="1"/>
  <c r="U727" i="12" s="1"/>
  <c r="V727" i="12" a="1"/>
  <c r="V727" i="12" s="1"/>
  <c r="W727" i="12" a="1"/>
  <c r="W727" i="12" s="1"/>
  <c r="X727" i="12" a="1"/>
  <c r="X727" i="12" s="1"/>
  <c r="C728" i="12" a="1"/>
  <c r="C728" i="12" s="1"/>
  <c r="D728" i="12" a="1"/>
  <c r="D728" i="12" s="1"/>
  <c r="E728" i="12" a="1"/>
  <c r="E728" i="12" s="1"/>
  <c r="F728" i="12" a="1"/>
  <c r="F728" i="12" s="1"/>
  <c r="G728" i="12" a="1"/>
  <c r="G728" i="12" s="1"/>
  <c r="H728" i="12" a="1"/>
  <c r="H728" i="12" s="1"/>
  <c r="I728" i="12" a="1"/>
  <c r="I728" i="12" s="1"/>
  <c r="J728" i="12" a="1"/>
  <c r="J728" i="12" s="1"/>
  <c r="K728" i="12" a="1"/>
  <c r="K728" i="12" s="1"/>
  <c r="L728" i="12" a="1"/>
  <c r="L728" i="12" s="1"/>
  <c r="M728" i="12" a="1"/>
  <c r="M728" i="12" s="1"/>
  <c r="N728" i="12" a="1"/>
  <c r="N728" i="12" s="1"/>
  <c r="O728" i="12" a="1"/>
  <c r="O728" i="12" s="1"/>
  <c r="P728" i="12" a="1"/>
  <c r="P728" i="12" s="1"/>
  <c r="Q728" i="12" a="1"/>
  <c r="Q728" i="12" s="1"/>
  <c r="R728" i="12" a="1"/>
  <c r="R728" i="12" s="1"/>
  <c r="S728" i="12" a="1"/>
  <c r="S728" i="12" s="1"/>
  <c r="T728" i="12" a="1"/>
  <c r="T728" i="12" s="1"/>
  <c r="U728" i="12" a="1"/>
  <c r="U728" i="12" s="1"/>
  <c r="V728" i="12" a="1"/>
  <c r="V728" i="12" s="1"/>
  <c r="W728" i="12" a="1"/>
  <c r="W728" i="12" s="1"/>
  <c r="X728" i="12" a="1"/>
  <c r="X728" i="12" s="1"/>
  <c r="C729" i="12" a="1"/>
  <c r="C729" i="12" s="1"/>
  <c r="D729" i="12" a="1"/>
  <c r="D729" i="12" s="1"/>
  <c r="E729" i="12" a="1"/>
  <c r="E729" i="12" s="1"/>
  <c r="F729" i="12" a="1"/>
  <c r="F729" i="12" s="1"/>
  <c r="G729" i="12" a="1"/>
  <c r="G729" i="12" s="1"/>
  <c r="H729" i="12" a="1"/>
  <c r="H729" i="12" s="1"/>
  <c r="I729" i="12" a="1"/>
  <c r="I729" i="12" s="1"/>
  <c r="J729" i="12" a="1"/>
  <c r="J729" i="12" s="1"/>
  <c r="K729" i="12" a="1"/>
  <c r="K729" i="12" s="1"/>
  <c r="L729" i="12" a="1"/>
  <c r="L729" i="12" s="1"/>
  <c r="M729" i="12" a="1"/>
  <c r="M729" i="12" s="1"/>
  <c r="N729" i="12" a="1"/>
  <c r="N729" i="12" s="1"/>
  <c r="O729" i="12" a="1"/>
  <c r="O729" i="12" s="1"/>
  <c r="P729" i="12" a="1"/>
  <c r="P729" i="12" s="1"/>
  <c r="Q729" i="12" a="1"/>
  <c r="Q729" i="12" s="1"/>
  <c r="R729" i="12" a="1"/>
  <c r="R729" i="12" s="1"/>
  <c r="S729" i="12" a="1"/>
  <c r="S729" i="12" s="1"/>
  <c r="T729" i="12" a="1"/>
  <c r="T729" i="12" s="1"/>
  <c r="U729" i="12" a="1"/>
  <c r="U729" i="12" s="1"/>
  <c r="V729" i="12" a="1"/>
  <c r="V729" i="12" s="1"/>
  <c r="W729" i="12" a="1"/>
  <c r="W729" i="12" s="1"/>
  <c r="X729" i="12" a="1"/>
  <c r="X729" i="12" s="1"/>
  <c r="C730" i="12" a="1"/>
  <c r="C730" i="12" s="1"/>
  <c r="D730" i="12" a="1"/>
  <c r="D730" i="12" s="1"/>
  <c r="E730" i="12" a="1"/>
  <c r="E730" i="12" s="1"/>
  <c r="F730" i="12" a="1"/>
  <c r="F730" i="12" s="1"/>
  <c r="G730" i="12" a="1"/>
  <c r="G730" i="12" s="1"/>
  <c r="H730" i="12" a="1"/>
  <c r="H730" i="12" s="1"/>
  <c r="I730" i="12" a="1"/>
  <c r="I730" i="12" s="1"/>
  <c r="J730" i="12" a="1"/>
  <c r="J730" i="12" s="1"/>
  <c r="K730" i="12" a="1"/>
  <c r="K730" i="12" s="1"/>
  <c r="L730" i="12" a="1"/>
  <c r="L730" i="12" s="1"/>
  <c r="M730" i="12" a="1"/>
  <c r="M730" i="12" s="1"/>
  <c r="N730" i="12" a="1"/>
  <c r="N730" i="12" s="1"/>
  <c r="O730" i="12" a="1"/>
  <c r="O730" i="12" s="1"/>
  <c r="P730" i="12" a="1"/>
  <c r="P730" i="12" s="1"/>
  <c r="Q730" i="12" a="1"/>
  <c r="Q730" i="12" s="1"/>
  <c r="R730" i="12" a="1"/>
  <c r="R730" i="12" s="1"/>
  <c r="S730" i="12" a="1"/>
  <c r="S730" i="12" s="1"/>
  <c r="T730" i="12" a="1"/>
  <c r="T730" i="12" s="1"/>
  <c r="U730" i="12" a="1"/>
  <c r="U730" i="12" s="1"/>
  <c r="V730" i="12" a="1"/>
  <c r="V730" i="12" s="1"/>
  <c r="W730" i="12" a="1"/>
  <c r="W730" i="12" s="1"/>
  <c r="X730" i="12" a="1"/>
  <c r="X730" i="12" s="1"/>
  <c r="C731" i="12" a="1"/>
  <c r="C731" i="12" s="1"/>
  <c r="D731" i="12" a="1"/>
  <c r="D731" i="12" s="1"/>
  <c r="E731" i="12" a="1"/>
  <c r="E731" i="12" s="1"/>
  <c r="F731" i="12" a="1"/>
  <c r="F731" i="12" s="1"/>
  <c r="G731" i="12" a="1"/>
  <c r="G731" i="12" s="1"/>
  <c r="H731" i="12" a="1"/>
  <c r="H731" i="12" s="1"/>
  <c r="I731" i="12" a="1"/>
  <c r="I731" i="12" s="1"/>
  <c r="J731" i="12" a="1"/>
  <c r="J731" i="12" s="1"/>
  <c r="K731" i="12" a="1"/>
  <c r="K731" i="12" s="1"/>
  <c r="L731" i="12" a="1"/>
  <c r="L731" i="12" s="1"/>
  <c r="M731" i="12" a="1"/>
  <c r="M731" i="12" s="1"/>
  <c r="N731" i="12" a="1"/>
  <c r="N731" i="12" s="1"/>
  <c r="O731" i="12" a="1"/>
  <c r="O731" i="12" s="1"/>
  <c r="P731" i="12" a="1"/>
  <c r="P731" i="12" s="1"/>
  <c r="Q731" i="12" a="1"/>
  <c r="Q731" i="12" s="1"/>
  <c r="R731" i="12" a="1"/>
  <c r="R731" i="12" s="1"/>
  <c r="S731" i="12" a="1"/>
  <c r="S731" i="12" s="1"/>
  <c r="T731" i="12" a="1"/>
  <c r="T731" i="12" s="1"/>
  <c r="U731" i="12" a="1"/>
  <c r="U731" i="12" s="1"/>
  <c r="V731" i="12" a="1"/>
  <c r="V731" i="12" s="1"/>
  <c r="W731" i="12" a="1"/>
  <c r="W731" i="12" s="1"/>
  <c r="X731" i="12" a="1"/>
  <c r="X731" i="12" s="1"/>
  <c r="C732" i="12" a="1"/>
  <c r="C732" i="12" s="1"/>
  <c r="D732" i="12" a="1"/>
  <c r="D732" i="12" s="1"/>
  <c r="E732" i="12" a="1"/>
  <c r="E732" i="12" s="1"/>
  <c r="F732" i="12" a="1"/>
  <c r="F732" i="12" s="1"/>
  <c r="G732" i="12" a="1"/>
  <c r="G732" i="12" s="1"/>
  <c r="H732" i="12" a="1"/>
  <c r="H732" i="12" s="1"/>
  <c r="I732" i="12" a="1"/>
  <c r="I732" i="12" s="1"/>
  <c r="J732" i="12" a="1"/>
  <c r="J732" i="12" s="1"/>
  <c r="K732" i="12" a="1"/>
  <c r="K732" i="12" s="1"/>
  <c r="L732" i="12" a="1"/>
  <c r="L732" i="12" s="1"/>
  <c r="M732" i="12" a="1"/>
  <c r="M732" i="12" s="1"/>
  <c r="N732" i="12" a="1"/>
  <c r="N732" i="12" s="1"/>
  <c r="O732" i="12" a="1"/>
  <c r="O732" i="12" s="1"/>
  <c r="P732" i="12" a="1"/>
  <c r="P732" i="12" s="1"/>
  <c r="Q732" i="12" a="1"/>
  <c r="Q732" i="12" s="1"/>
  <c r="R732" i="12" a="1"/>
  <c r="R732" i="12" s="1"/>
  <c r="S732" i="12" a="1"/>
  <c r="S732" i="12" s="1"/>
  <c r="T732" i="12" a="1"/>
  <c r="T732" i="12" s="1"/>
  <c r="U732" i="12" a="1"/>
  <c r="U732" i="12" s="1"/>
  <c r="V732" i="12" a="1"/>
  <c r="V732" i="12" s="1"/>
  <c r="W732" i="12" a="1"/>
  <c r="W732" i="12" s="1"/>
  <c r="X732" i="12" a="1"/>
  <c r="X732" i="12" s="1"/>
  <c r="C733" i="12" a="1"/>
  <c r="C733" i="12" s="1"/>
  <c r="D733" i="12" a="1"/>
  <c r="D733" i="12" s="1"/>
  <c r="E733" i="12" a="1"/>
  <c r="E733" i="12" s="1"/>
  <c r="F733" i="12" a="1"/>
  <c r="F733" i="12" s="1"/>
  <c r="G733" i="12" a="1"/>
  <c r="G733" i="12" s="1"/>
  <c r="H733" i="12" a="1"/>
  <c r="H733" i="12" s="1"/>
  <c r="I733" i="12" a="1"/>
  <c r="I733" i="12" s="1"/>
  <c r="J733" i="12" a="1"/>
  <c r="J733" i="12" s="1"/>
  <c r="K733" i="12" a="1"/>
  <c r="K733" i="12" s="1"/>
  <c r="L733" i="12" a="1"/>
  <c r="L733" i="12" s="1"/>
  <c r="M733" i="12" a="1"/>
  <c r="M733" i="12" s="1"/>
  <c r="N733" i="12" a="1"/>
  <c r="N733" i="12" s="1"/>
  <c r="O733" i="12" a="1"/>
  <c r="O733" i="12" s="1"/>
  <c r="P733" i="12" a="1"/>
  <c r="P733" i="12" s="1"/>
  <c r="Q733" i="12" a="1"/>
  <c r="Q733" i="12" s="1"/>
  <c r="R733" i="12" a="1"/>
  <c r="R733" i="12" s="1"/>
  <c r="S733" i="12" a="1"/>
  <c r="S733" i="12" s="1"/>
  <c r="T733" i="12" a="1"/>
  <c r="T733" i="12" s="1"/>
  <c r="U733" i="12" a="1"/>
  <c r="U733" i="12" s="1"/>
  <c r="V733" i="12" a="1"/>
  <c r="V733" i="12" s="1"/>
  <c r="W733" i="12" a="1"/>
  <c r="W733" i="12" s="1"/>
  <c r="X733" i="12" a="1"/>
  <c r="X733" i="12" s="1"/>
  <c r="C734" i="12" a="1"/>
  <c r="C734" i="12" s="1"/>
  <c r="D734" i="12" a="1"/>
  <c r="D734" i="12" s="1"/>
  <c r="E734" i="12" a="1"/>
  <c r="E734" i="12" s="1"/>
  <c r="F734" i="12" a="1"/>
  <c r="F734" i="12" s="1"/>
  <c r="G734" i="12" a="1"/>
  <c r="G734" i="12" s="1"/>
  <c r="H734" i="12" a="1"/>
  <c r="H734" i="12" s="1"/>
  <c r="I734" i="12" a="1"/>
  <c r="I734" i="12" s="1"/>
  <c r="J734" i="12" a="1"/>
  <c r="J734" i="12" s="1"/>
  <c r="K734" i="12" a="1"/>
  <c r="K734" i="12" s="1"/>
  <c r="L734" i="12" a="1"/>
  <c r="L734" i="12" s="1"/>
  <c r="M734" i="12" a="1"/>
  <c r="M734" i="12" s="1"/>
  <c r="N734" i="12" a="1"/>
  <c r="N734" i="12" s="1"/>
  <c r="O734" i="12" a="1"/>
  <c r="O734" i="12" s="1"/>
  <c r="P734" i="12" a="1"/>
  <c r="P734" i="12" s="1"/>
  <c r="Q734" i="12" a="1"/>
  <c r="Q734" i="12" s="1"/>
  <c r="R734" i="12" a="1"/>
  <c r="R734" i="12" s="1"/>
  <c r="S734" i="12" a="1"/>
  <c r="S734" i="12" s="1"/>
  <c r="T734" i="12" a="1"/>
  <c r="T734" i="12" s="1"/>
  <c r="U734" i="12" a="1"/>
  <c r="U734" i="12" s="1"/>
  <c r="V734" i="12" a="1"/>
  <c r="V734" i="12" s="1"/>
  <c r="W734" i="12" a="1"/>
  <c r="W734" i="12" s="1"/>
  <c r="X734" i="12" a="1"/>
  <c r="X734" i="12" s="1"/>
  <c r="C735" i="12" a="1"/>
  <c r="C735" i="12" s="1"/>
  <c r="D735" i="12" a="1"/>
  <c r="D735" i="12" s="1"/>
  <c r="E735" i="12" a="1"/>
  <c r="E735" i="12" s="1"/>
  <c r="F735" i="12" a="1"/>
  <c r="F735" i="12" s="1"/>
  <c r="G735" i="12" a="1"/>
  <c r="G735" i="12" s="1"/>
  <c r="H735" i="12" a="1"/>
  <c r="H735" i="12" s="1"/>
  <c r="I735" i="12" a="1"/>
  <c r="I735" i="12" s="1"/>
  <c r="J735" i="12" a="1"/>
  <c r="J735" i="12" s="1"/>
  <c r="K735" i="12" a="1"/>
  <c r="K735" i="12" s="1"/>
  <c r="L735" i="12" a="1"/>
  <c r="L735" i="12" s="1"/>
  <c r="M735" i="12" a="1"/>
  <c r="M735" i="12" s="1"/>
  <c r="N735" i="12" a="1"/>
  <c r="N735" i="12" s="1"/>
  <c r="O735" i="12" a="1"/>
  <c r="O735" i="12" s="1"/>
  <c r="P735" i="12" a="1"/>
  <c r="P735" i="12" s="1"/>
  <c r="Q735" i="12" a="1"/>
  <c r="Q735" i="12" s="1"/>
  <c r="R735" i="12" a="1"/>
  <c r="R735" i="12" s="1"/>
  <c r="S735" i="12" a="1"/>
  <c r="S735" i="12" s="1"/>
  <c r="T735" i="12" a="1"/>
  <c r="T735" i="12" s="1"/>
  <c r="U735" i="12" a="1"/>
  <c r="U735" i="12" s="1"/>
  <c r="V735" i="12" a="1"/>
  <c r="V735" i="12" s="1"/>
  <c r="W735" i="12" a="1"/>
  <c r="W735" i="12" s="1"/>
  <c r="X735" i="12" a="1"/>
  <c r="X735" i="12" s="1"/>
  <c r="C736" i="12" a="1"/>
  <c r="C736" i="12" s="1"/>
  <c r="D736" i="12" a="1"/>
  <c r="D736" i="12" s="1"/>
  <c r="E736" i="12" a="1"/>
  <c r="E736" i="12" s="1"/>
  <c r="F736" i="12" a="1"/>
  <c r="F736" i="12" s="1"/>
  <c r="G736" i="12" a="1"/>
  <c r="G736" i="12" s="1"/>
  <c r="H736" i="12" a="1"/>
  <c r="H736" i="12" s="1"/>
  <c r="I736" i="12" a="1"/>
  <c r="I736" i="12" s="1"/>
  <c r="J736" i="12" a="1"/>
  <c r="J736" i="12" s="1"/>
  <c r="K736" i="12" a="1"/>
  <c r="K736" i="12" s="1"/>
  <c r="L736" i="12" a="1"/>
  <c r="L736" i="12" s="1"/>
  <c r="M736" i="12" a="1"/>
  <c r="M736" i="12" s="1"/>
  <c r="N736" i="12" a="1"/>
  <c r="N736" i="12" s="1"/>
  <c r="O736" i="12" a="1"/>
  <c r="O736" i="12" s="1"/>
  <c r="P736" i="12" a="1"/>
  <c r="P736" i="12" s="1"/>
  <c r="Q736" i="12" a="1"/>
  <c r="Q736" i="12" s="1"/>
  <c r="R736" i="12" a="1"/>
  <c r="R736" i="12" s="1"/>
  <c r="S736" i="12" a="1"/>
  <c r="S736" i="12" s="1"/>
  <c r="T736" i="12" a="1"/>
  <c r="T736" i="12" s="1"/>
  <c r="U736" i="12" a="1"/>
  <c r="U736" i="12" s="1"/>
  <c r="V736" i="12" a="1"/>
  <c r="V736" i="12" s="1"/>
  <c r="W736" i="12" a="1"/>
  <c r="W736" i="12" s="1"/>
  <c r="X736" i="12" a="1"/>
  <c r="X736" i="12" s="1"/>
  <c r="C737" i="12" a="1"/>
  <c r="C737" i="12" s="1"/>
  <c r="D737" i="12" a="1"/>
  <c r="D737" i="12" s="1"/>
  <c r="E737" i="12" a="1"/>
  <c r="E737" i="12" s="1"/>
  <c r="F737" i="12" a="1"/>
  <c r="F737" i="12" s="1"/>
  <c r="G737" i="12" a="1"/>
  <c r="G737" i="12" s="1"/>
  <c r="H737" i="12" a="1"/>
  <c r="H737" i="12" s="1"/>
  <c r="I737" i="12" a="1"/>
  <c r="I737" i="12" s="1"/>
  <c r="J737" i="12" a="1"/>
  <c r="J737" i="12" s="1"/>
  <c r="K737" i="12" a="1"/>
  <c r="K737" i="12" s="1"/>
  <c r="L737" i="12" a="1"/>
  <c r="L737" i="12" s="1"/>
  <c r="M737" i="12" a="1"/>
  <c r="M737" i="12" s="1"/>
  <c r="N737" i="12" a="1"/>
  <c r="N737" i="12" s="1"/>
  <c r="O737" i="12" a="1"/>
  <c r="O737" i="12" s="1"/>
  <c r="P737" i="12" a="1"/>
  <c r="P737" i="12" s="1"/>
  <c r="Q737" i="12" a="1"/>
  <c r="Q737" i="12" s="1"/>
  <c r="R737" i="12" a="1"/>
  <c r="R737" i="12" s="1"/>
  <c r="S737" i="12" a="1"/>
  <c r="S737" i="12" s="1"/>
  <c r="T737" i="12" a="1"/>
  <c r="T737" i="12" s="1"/>
  <c r="U737" i="12" a="1"/>
  <c r="U737" i="12" s="1"/>
  <c r="V737" i="12" a="1"/>
  <c r="V737" i="12" s="1"/>
  <c r="W737" i="12" a="1"/>
  <c r="W737" i="12" s="1"/>
  <c r="X737" i="12" a="1"/>
  <c r="X737" i="12" s="1"/>
  <c r="C738" i="12" a="1"/>
  <c r="C738" i="12" s="1"/>
  <c r="D738" i="12" a="1"/>
  <c r="D738" i="12" s="1"/>
  <c r="E738" i="12" a="1"/>
  <c r="E738" i="12" s="1"/>
  <c r="F738" i="12" a="1"/>
  <c r="F738" i="12" s="1"/>
  <c r="G738" i="12" a="1"/>
  <c r="G738" i="12" s="1"/>
  <c r="H738" i="12" a="1"/>
  <c r="H738" i="12" s="1"/>
  <c r="I738" i="12" a="1"/>
  <c r="I738" i="12" s="1"/>
  <c r="J738" i="12" a="1"/>
  <c r="J738" i="12" s="1"/>
  <c r="K738" i="12" a="1"/>
  <c r="K738" i="12" s="1"/>
  <c r="L738" i="12" a="1"/>
  <c r="L738" i="12" s="1"/>
  <c r="M738" i="12" a="1"/>
  <c r="M738" i="12" s="1"/>
  <c r="N738" i="12" a="1"/>
  <c r="N738" i="12" s="1"/>
  <c r="O738" i="12" a="1"/>
  <c r="O738" i="12" s="1"/>
  <c r="P738" i="12" a="1"/>
  <c r="P738" i="12" s="1"/>
  <c r="Q738" i="12" a="1"/>
  <c r="Q738" i="12" s="1"/>
  <c r="R738" i="12" a="1"/>
  <c r="R738" i="12" s="1"/>
  <c r="S738" i="12" a="1"/>
  <c r="S738" i="12" s="1"/>
  <c r="T738" i="12" a="1"/>
  <c r="T738" i="12" s="1"/>
  <c r="U738" i="12" a="1"/>
  <c r="U738" i="12" s="1"/>
  <c r="V738" i="12" a="1"/>
  <c r="V738" i="12" s="1"/>
  <c r="W738" i="12" a="1"/>
  <c r="W738" i="12" s="1"/>
  <c r="X738" i="12" a="1"/>
  <c r="X738" i="12" s="1"/>
  <c r="X711" i="12" a="1"/>
  <c r="X711" i="12" s="1"/>
  <c r="W711" i="12" a="1"/>
  <c r="W711" i="12" s="1"/>
  <c r="V711" i="12" a="1"/>
  <c r="V711" i="12" s="1"/>
  <c r="U711" i="12" a="1"/>
  <c r="U711" i="12" s="1"/>
  <c r="T711" i="12" a="1"/>
  <c r="T711" i="12" s="1"/>
  <c r="S711" i="12" a="1"/>
  <c r="S711" i="12" s="1"/>
  <c r="R711" i="12" a="1"/>
  <c r="R711" i="12" s="1"/>
  <c r="Q711" i="12" a="1"/>
  <c r="Q711" i="12" s="1"/>
  <c r="P711" i="12" a="1"/>
  <c r="P711" i="12" s="1"/>
  <c r="O711" i="12" a="1"/>
  <c r="O711" i="12" s="1"/>
  <c r="N711" i="12" a="1"/>
  <c r="N711" i="12" s="1"/>
  <c r="M711" i="12" a="1"/>
  <c r="M711" i="12" s="1"/>
  <c r="L711" i="12" a="1"/>
  <c r="L711" i="12" s="1"/>
  <c r="K711" i="12" a="1"/>
  <c r="K711" i="12" s="1"/>
  <c r="J711" i="12" a="1"/>
  <c r="J711" i="12" s="1"/>
  <c r="I711" i="12" a="1"/>
  <c r="I711" i="12" s="1"/>
  <c r="H711" i="12" a="1"/>
  <c r="H711" i="12" s="1"/>
  <c r="G711" i="12" a="1"/>
  <c r="G711" i="12" s="1"/>
  <c r="F711" i="12" a="1"/>
  <c r="F711" i="12" s="1"/>
  <c r="E711" i="12" a="1"/>
  <c r="E711" i="12" s="1"/>
  <c r="D711" i="12" a="1"/>
  <c r="D711" i="12" s="1"/>
  <c r="C711" i="12" a="1"/>
  <c r="C711" i="12" s="1"/>
  <c r="C677" i="12" a="1"/>
  <c r="C677" i="12" s="1"/>
  <c r="D677" i="12" a="1"/>
  <c r="D677" i="12" s="1"/>
  <c r="E677" i="12" a="1"/>
  <c r="E677" i="12" s="1"/>
  <c r="F677" i="12" a="1"/>
  <c r="F677" i="12" s="1"/>
  <c r="G677" i="12" a="1"/>
  <c r="G677" i="12" s="1"/>
  <c r="H677" i="12" a="1"/>
  <c r="H677" i="12" s="1"/>
  <c r="I677" i="12" a="1"/>
  <c r="I677" i="12" s="1"/>
  <c r="J677" i="12" a="1"/>
  <c r="J677" i="12" s="1"/>
  <c r="K677" i="12" a="1"/>
  <c r="K677" i="12" s="1"/>
  <c r="L677" i="12" a="1"/>
  <c r="L677" i="12" s="1"/>
  <c r="M677" i="12" a="1"/>
  <c r="M677" i="12" s="1"/>
  <c r="N677" i="12" a="1"/>
  <c r="N677" i="12" s="1"/>
  <c r="O677" i="12" a="1"/>
  <c r="O677" i="12" s="1"/>
  <c r="P677" i="12" a="1"/>
  <c r="P677" i="12" s="1"/>
  <c r="Q677" i="12" a="1"/>
  <c r="Q677" i="12" s="1"/>
  <c r="R677" i="12" a="1"/>
  <c r="R677" i="12" s="1"/>
  <c r="S677" i="12" a="1"/>
  <c r="S677" i="12" s="1"/>
  <c r="T677" i="12" a="1"/>
  <c r="T677" i="12" s="1"/>
  <c r="U677" i="12" a="1"/>
  <c r="U677" i="12" s="1"/>
  <c r="V677" i="12" a="1"/>
  <c r="V677" i="12" s="1"/>
  <c r="W677" i="12" a="1"/>
  <c r="W677" i="12" s="1"/>
  <c r="X677" i="12" a="1"/>
  <c r="X677" i="12" s="1"/>
  <c r="C678" i="12" a="1"/>
  <c r="C678" i="12" s="1"/>
  <c r="D678" i="12" a="1"/>
  <c r="D678" i="12" s="1"/>
  <c r="E678" i="12" a="1"/>
  <c r="E678" i="12" s="1"/>
  <c r="F678" i="12" a="1"/>
  <c r="F678" i="12" s="1"/>
  <c r="G678" i="12" a="1"/>
  <c r="G678" i="12" s="1"/>
  <c r="H678" i="12" a="1"/>
  <c r="H678" i="12" s="1"/>
  <c r="I678" i="12" a="1"/>
  <c r="I678" i="12" s="1"/>
  <c r="J678" i="12" a="1"/>
  <c r="J678" i="12" s="1"/>
  <c r="K678" i="12" a="1"/>
  <c r="K678" i="12" s="1"/>
  <c r="L678" i="12" a="1"/>
  <c r="L678" i="12" s="1"/>
  <c r="M678" i="12" a="1"/>
  <c r="M678" i="12" s="1"/>
  <c r="N678" i="12" a="1"/>
  <c r="N678" i="12" s="1"/>
  <c r="O678" i="12" a="1"/>
  <c r="O678" i="12" s="1"/>
  <c r="P678" i="12" a="1"/>
  <c r="P678" i="12" s="1"/>
  <c r="Q678" i="12" a="1"/>
  <c r="Q678" i="12" s="1"/>
  <c r="R678" i="12" a="1"/>
  <c r="R678" i="12" s="1"/>
  <c r="S678" i="12" a="1"/>
  <c r="S678" i="12" s="1"/>
  <c r="T678" i="12" a="1"/>
  <c r="T678" i="12" s="1"/>
  <c r="U678" i="12" a="1"/>
  <c r="U678" i="12" s="1"/>
  <c r="V678" i="12" a="1"/>
  <c r="V678" i="12" s="1"/>
  <c r="W678" i="12" a="1"/>
  <c r="W678" i="12" s="1"/>
  <c r="X678" i="12" a="1"/>
  <c r="X678" i="12" s="1"/>
  <c r="C679" i="12" a="1"/>
  <c r="C679" i="12" s="1"/>
  <c r="D679" i="12" a="1"/>
  <c r="D679" i="12" s="1"/>
  <c r="E679" i="12" a="1"/>
  <c r="E679" i="12" s="1"/>
  <c r="F679" i="12" a="1"/>
  <c r="F679" i="12" s="1"/>
  <c r="G679" i="12" a="1"/>
  <c r="G679" i="12" s="1"/>
  <c r="H679" i="12" a="1"/>
  <c r="H679" i="12" s="1"/>
  <c r="I679" i="12" a="1"/>
  <c r="I679" i="12" s="1"/>
  <c r="J679" i="12" a="1"/>
  <c r="J679" i="12" s="1"/>
  <c r="K679" i="12" a="1"/>
  <c r="K679" i="12" s="1"/>
  <c r="L679" i="12" a="1"/>
  <c r="L679" i="12" s="1"/>
  <c r="M679" i="12" a="1"/>
  <c r="M679" i="12" s="1"/>
  <c r="N679" i="12" a="1"/>
  <c r="N679" i="12" s="1"/>
  <c r="O679" i="12" a="1"/>
  <c r="O679" i="12" s="1"/>
  <c r="P679" i="12" a="1"/>
  <c r="P679" i="12" s="1"/>
  <c r="Q679" i="12" a="1"/>
  <c r="Q679" i="12" s="1"/>
  <c r="R679" i="12" a="1"/>
  <c r="R679" i="12" s="1"/>
  <c r="S679" i="12" a="1"/>
  <c r="S679" i="12" s="1"/>
  <c r="T679" i="12" a="1"/>
  <c r="T679" i="12" s="1"/>
  <c r="U679" i="12" a="1"/>
  <c r="U679" i="12" s="1"/>
  <c r="V679" i="12" a="1"/>
  <c r="V679" i="12" s="1"/>
  <c r="W679" i="12" a="1"/>
  <c r="W679" i="12" s="1"/>
  <c r="X679" i="12" a="1"/>
  <c r="X679" i="12" s="1"/>
  <c r="C680" i="12" a="1"/>
  <c r="C680" i="12" s="1"/>
  <c r="D680" i="12" a="1"/>
  <c r="D680" i="12" s="1"/>
  <c r="E680" i="12" a="1"/>
  <c r="E680" i="12" s="1"/>
  <c r="F680" i="12" a="1"/>
  <c r="F680" i="12" s="1"/>
  <c r="G680" i="12" a="1"/>
  <c r="G680" i="12" s="1"/>
  <c r="H680" i="12" a="1"/>
  <c r="H680" i="12" s="1"/>
  <c r="I680" i="12" a="1"/>
  <c r="I680" i="12" s="1"/>
  <c r="J680" i="12" a="1"/>
  <c r="J680" i="12" s="1"/>
  <c r="K680" i="12" a="1"/>
  <c r="K680" i="12" s="1"/>
  <c r="L680" i="12" a="1"/>
  <c r="L680" i="12" s="1"/>
  <c r="M680" i="12" a="1"/>
  <c r="M680" i="12" s="1"/>
  <c r="N680" i="12" a="1"/>
  <c r="N680" i="12" s="1"/>
  <c r="O680" i="12" a="1"/>
  <c r="O680" i="12" s="1"/>
  <c r="P680" i="12" a="1"/>
  <c r="P680" i="12" s="1"/>
  <c r="Q680" i="12" a="1"/>
  <c r="Q680" i="12" s="1"/>
  <c r="R680" i="12" a="1"/>
  <c r="R680" i="12" s="1"/>
  <c r="S680" i="12" a="1"/>
  <c r="S680" i="12" s="1"/>
  <c r="T680" i="12" a="1"/>
  <c r="T680" i="12" s="1"/>
  <c r="U680" i="12" a="1"/>
  <c r="U680" i="12" s="1"/>
  <c r="V680" i="12" a="1"/>
  <c r="V680" i="12" s="1"/>
  <c r="W680" i="12" a="1"/>
  <c r="W680" i="12" s="1"/>
  <c r="X680" i="12" a="1"/>
  <c r="X680" i="12" s="1"/>
  <c r="C681" i="12" a="1"/>
  <c r="C681" i="12" s="1"/>
  <c r="D681" i="12" a="1"/>
  <c r="D681" i="12" s="1"/>
  <c r="E681" i="12" a="1"/>
  <c r="E681" i="12" s="1"/>
  <c r="F681" i="12" a="1"/>
  <c r="F681" i="12" s="1"/>
  <c r="G681" i="12" a="1"/>
  <c r="G681" i="12" s="1"/>
  <c r="H681" i="12" a="1"/>
  <c r="H681" i="12" s="1"/>
  <c r="I681" i="12" a="1"/>
  <c r="I681" i="12" s="1"/>
  <c r="J681" i="12" a="1"/>
  <c r="J681" i="12" s="1"/>
  <c r="K681" i="12" a="1"/>
  <c r="K681" i="12" s="1"/>
  <c r="L681" i="12" a="1"/>
  <c r="L681" i="12" s="1"/>
  <c r="M681" i="12" a="1"/>
  <c r="M681" i="12" s="1"/>
  <c r="N681" i="12" a="1"/>
  <c r="N681" i="12" s="1"/>
  <c r="O681" i="12" a="1"/>
  <c r="O681" i="12" s="1"/>
  <c r="P681" i="12" a="1"/>
  <c r="P681" i="12" s="1"/>
  <c r="Q681" i="12" a="1"/>
  <c r="Q681" i="12" s="1"/>
  <c r="R681" i="12" a="1"/>
  <c r="R681" i="12" s="1"/>
  <c r="S681" i="12" a="1"/>
  <c r="S681" i="12" s="1"/>
  <c r="T681" i="12" a="1"/>
  <c r="T681" i="12" s="1"/>
  <c r="U681" i="12" a="1"/>
  <c r="U681" i="12" s="1"/>
  <c r="V681" i="12" a="1"/>
  <c r="V681" i="12" s="1"/>
  <c r="W681" i="12" a="1"/>
  <c r="W681" i="12" s="1"/>
  <c r="X681" i="12" a="1"/>
  <c r="X681" i="12" s="1"/>
  <c r="C682" i="12" a="1"/>
  <c r="C682" i="12" s="1"/>
  <c r="D682" i="12" a="1"/>
  <c r="D682" i="12" s="1"/>
  <c r="E682" i="12" a="1"/>
  <c r="E682" i="12" s="1"/>
  <c r="F682" i="12" a="1"/>
  <c r="F682" i="12" s="1"/>
  <c r="G682" i="12" a="1"/>
  <c r="G682" i="12" s="1"/>
  <c r="H682" i="12" a="1"/>
  <c r="H682" i="12" s="1"/>
  <c r="I682" i="12" a="1"/>
  <c r="I682" i="12" s="1"/>
  <c r="J682" i="12" a="1"/>
  <c r="J682" i="12" s="1"/>
  <c r="K682" i="12" a="1"/>
  <c r="K682" i="12" s="1"/>
  <c r="L682" i="12" a="1"/>
  <c r="L682" i="12" s="1"/>
  <c r="M682" i="12" a="1"/>
  <c r="M682" i="12" s="1"/>
  <c r="N682" i="12" a="1"/>
  <c r="N682" i="12" s="1"/>
  <c r="O682" i="12" a="1"/>
  <c r="O682" i="12" s="1"/>
  <c r="P682" i="12" a="1"/>
  <c r="P682" i="12" s="1"/>
  <c r="Q682" i="12" a="1"/>
  <c r="Q682" i="12" s="1"/>
  <c r="R682" i="12" a="1"/>
  <c r="R682" i="12" s="1"/>
  <c r="S682" i="12" a="1"/>
  <c r="S682" i="12" s="1"/>
  <c r="T682" i="12" a="1"/>
  <c r="T682" i="12" s="1"/>
  <c r="U682" i="12" a="1"/>
  <c r="U682" i="12" s="1"/>
  <c r="V682" i="12" a="1"/>
  <c r="V682" i="12" s="1"/>
  <c r="W682" i="12" a="1"/>
  <c r="W682" i="12" s="1"/>
  <c r="X682" i="12" a="1"/>
  <c r="X682" i="12" s="1"/>
  <c r="C683" i="12" a="1"/>
  <c r="C683" i="12" s="1"/>
  <c r="D683" i="12" a="1"/>
  <c r="D683" i="12" s="1"/>
  <c r="E683" i="12" a="1"/>
  <c r="E683" i="12" s="1"/>
  <c r="F683" i="12" a="1"/>
  <c r="F683" i="12" s="1"/>
  <c r="G683" i="12" a="1"/>
  <c r="G683" i="12" s="1"/>
  <c r="H683" i="12" a="1"/>
  <c r="H683" i="12" s="1"/>
  <c r="I683" i="12" a="1"/>
  <c r="I683" i="12" s="1"/>
  <c r="J683" i="12" a="1"/>
  <c r="J683" i="12" s="1"/>
  <c r="K683" i="12" a="1"/>
  <c r="K683" i="12" s="1"/>
  <c r="L683" i="12" a="1"/>
  <c r="L683" i="12" s="1"/>
  <c r="M683" i="12" a="1"/>
  <c r="M683" i="12" s="1"/>
  <c r="N683" i="12" a="1"/>
  <c r="N683" i="12" s="1"/>
  <c r="O683" i="12" a="1"/>
  <c r="O683" i="12" s="1"/>
  <c r="P683" i="12" a="1"/>
  <c r="P683" i="12" s="1"/>
  <c r="Q683" i="12" a="1"/>
  <c r="Q683" i="12" s="1"/>
  <c r="R683" i="12" a="1"/>
  <c r="R683" i="12" s="1"/>
  <c r="S683" i="12" a="1"/>
  <c r="S683" i="12" s="1"/>
  <c r="T683" i="12" a="1"/>
  <c r="T683" i="12" s="1"/>
  <c r="U683" i="12" a="1"/>
  <c r="U683" i="12" s="1"/>
  <c r="V683" i="12" a="1"/>
  <c r="V683" i="12" s="1"/>
  <c r="W683" i="12" a="1"/>
  <c r="W683" i="12" s="1"/>
  <c r="X683" i="12" a="1"/>
  <c r="X683" i="12" s="1"/>
  <c r="C684" i="12" a="1"/>
  <c r="C684" i="12" s="1"/>
  <c r="D684" i="12" a="1"/>
  <c r="D684" i="12" s="1"/>
  <c r="E684" i="12" a="1"/>
  <c r="E684" i="12" s="1"/>
  <c r="F684" i="12" a="1"/>
  <c r="F684" i="12" s="1"/>
  <c r="G684" i="12" a="1"/>
  <c r="G684" i="12" s="1"/>
  <c r="H684" i="12" a="1"/>
  <c r="H684" i="12" s="1"/>
  <c r="I684" i="12" a="1"/>
  <c r="I684" i="12" s="1"/>
  <c r="J684" i="12" a="1"/>
  <c r="J684" i="12" s="1"/>
  <c r="K684" i="12" a="1"/>
  <c r="K684" i="12" s="1"/>
  <c r="L684" i="12" a="1"/>
  <c r="L684" i="12" s="1"/>
  <c r="M684" i="12" a="1"/>
  <c r="M684" i="12" s="1"/>
  <c r="N684" i="12" a="1"/>
  <c r="N684" i="12" s="1"/>
  <c r="O684" i="12" a="1"/>
  <c r="O684" i="12" s="1"/>
  <c r="P684" i="12" a="1"/>
  <c r="P684" i="12" s="1"/>
  <c r="Q684" i="12" a="1"/>
  <c r="Q684" i="12" s="1"/>
  <c r="R684" i="12" a="1"/>
  <c r="R684" i="12" s="1"/>
  <c r="S684" i="12" a="1"/>
  <c r="S684" i="12" s="1"/>
  <c r="T684" i="12" a="1"/>
  <c r="T684" i="12" s="1"/>
  <c r="U684" i="12" a="1"/>
  <c r="U684" i="12" s="1"/>
  <c r="V684" i="12" a="1"/>
  <c r="V684" i="12" s="1"/>
  <c r="W684" i="12" a="1"/>
  <c r="W684" i="12" s="1"/>
  <c r="X684" i="12" a="1"/>
  <c r="X684" i="12" s="1"/>
  <c r="C685" i="12" a="1"/>
  <c r="C685" i="12" s="1"/>
  <c r="D685" i="12" a="1"/>
  <c r="D685" i="12" s="1"/>
  <c r="E685" i="12" a="1"/>
  <c r="E685" i="12" s="1"/>
  <c r="F685" i="12" a="1"/>
  <c r="F685" i="12" s="1"/>
  <c r="G685" i="12" a="1"/>
  <c r="G685" i="12" s="1"/>
  <c r="H685" i="12" a="1"/>
  <c r="H685" i="12" s="1"/>
  <c r="I685" i="12" a="1"/>
  <c r="I685" i="12" s="1"/>
  <c r="J685" i="12" a="1"/>
  <c r="J685" i="12" s="1"/>
  <c r="K685" i="12" a="1"/>
  <c r="K685" i="12" s="1"/>
  <c r="L685" i="12" a="1"/>
  <c r="L685" i="12" s="1"/>
  <c r="M685" i="12" a="1"/>
  <c r="M685" i="12" s="1"/>
  <c r="N685" i="12" a="1"/>
  <c r="N685" i="12" s="1"/>
  <c r="O685" i="12" a="1"/>
  <c r="O685" i="12" s="1"/>
  <c r="P685" i="12" a="1"/>
  <c r="P685" i="12" s="1"/>
  <c r="Q685" i="12" a="1"/>
  <c r="Q685" i="12" s="1"/>
  <c r="R685" i="12" a="1"/>
  <c r="R685" i="12" s="1"/>
  <c r="S685" i="12" a="1"/>
  <c r="S685" i="12" s="1"/>
  <c r="T685" i="12" a="1"/>
  <c r="T685" i="12" s="1"/>
  <c r="U685" i="12" a="1"/>
  <c r="U685" i="12" s="1"/>
  <c r="V685" i="12" a="1"/>
  <c r="V685" i="12" s="1"/>
  <c r="W685" i="12" a="1"/>
  <c r="W685" i="12" s="1"/>
  <c r="X685" i="12" a="1"/>
  <c r="X685" i="12" s="1"/>
  <c r="C686" i="12" a="1"/>
  <c r="C686" i="12" s="1"/>
  <c r="D686" i="12" a="1"/>
  <c r="D686" i="12" s="1"/>
  <c r="E686" i="12" a="1"/>
  <c r="E686" i="12" s="1"/>
  <c r="F686" i="12" a="1"/>
  <c r="F686" i="12" s="1"/>
  <c r="G686" i="12" a="1"/>
  <c r="G686" i="12" s="1"/>
  <c r="H686" i="12" a="1"/>
  <c r="H686" i="12" s="1"/>
  <c r="I686" i="12" a="1"/>
  <c r="I686" i="12" s="1"/>
  <c r="J686" i="12" a="1"/>
  <c r="J686" i="12" s="1"/>
  <c r="K686" i="12" a="1"/>
  <c r="K686" i="12" s="1"/>
  <c r="L686" i="12" a="1"/>
  <c r="L686" i="12" s="1"/>
  <c r="M686" i="12" a="1"/>
  <c r="M686" i="12" s="1"/>
  <c r="N686" i="12" a="1"/>
  <c r="N686" i="12" s="1"/>
  <c r="O686" i="12" a="1"/>
  <c r="O686" i="12" s="1"/>
  <c r="P686" i="12" a="1"/>
  <c r="P686" i="12" s="1"/>
  <c r="Q686" i="12" a="1"/>
  <c r="Q686" i="12" s="1"/>
  <c r="R686" i="12" a="1"/>
  <c r="R686" i="12" s="1"/>
  <c r="S686" i="12" a="1"/>
  <c r="S686" i="12" s="1"/>
  <c r="T686" i="12" a="1"/>
  <c r="T686" i="12" s="1"/>
  <c r="U686" i="12" a="1"/>
  <c r="U686" i="12" s="1"/>
  <c r="V686" i="12" a="1"/>
  <c r="V686" i="12" s="1"/>
  <c r="W686" i="12" a="1"/>
  <c r="W686" i="12" s="1"/>
  <c r="X686" i="12" a="1"/>
  <c r="X686" i="12" s="1"/>
  <c r="C687" i="12" a="1"/>
  <c r="C687" i="12" s="1"/>
  <c r="D687" i="12" a="1"/>
  <c r="D687" i="12" s="1"/>
  <c r="E687" i="12" a="1"/>
  <c r="E687" i="12" s="1"/>
  <c r="F687" i="12" a="1"/>
  <c r="F687" i="12" s="1"/>
  <c r="G687" i="12" a="1"/>
  <c r="G687" i="12" s="1"/>
  <c r="H687" i="12" a="1"/>
  <c r="H687" i="12" s="1"/>
  <c r="I687" i="12" a="1"/>
  <c r="I687" i="12" s="1"/>
  <c r="J687" i="12" a="1"/>
  <c r="J687" i="12" s="1"/>
  <c r="K687" i="12" a="1"/>
  <c r="K687" i="12" s="1"/>
  <c r="L687" i="12" a="1"/>
  <c r="L687" i="12" s="1"/>
  <c r="M687" i="12" a="1"/>
  <c r="M687" i="12" s="1"/>
  <c r="N687" i="12" a="1"/>
  <c r="N687" i="12" s="1"/>
  <c r="O687" i="12" a="1"/>
  <c r="O687" i="12" s="1"/>
  <c r="P687" i="12" a="1"/>
  <c r="P687" i="12" s="1"/>
  <c r="Q687" i="12" a="1"/>
  <c r="Q687" i="12" s="1"/>
  <c r="R687" i="12" a="1"/>
  <c r="R687" i="12" s="1"/>
  <c r="S687" i="12" a="1"/>
  <c r="S687" i="12" s="1"/>
  <c r="T687" i="12" a="1"/>
  <c r="T687" i="12" s="1"/>
  <c r="U687" i="12" a="1"/>
  <c r="U687" i="12" s="1"/>
  <c r="V687" i="12" a="1"/>
  <c r="V687" i="12" s="1"/>
  <c r="W687" i="12" a="1"/>
  <c r="W687" i="12" s="1"/>
  <c r="X687" i="12" a="1"/>
  <c r="X687" i="12" s="1"/>
  <c r="C688" i="12" a="1"/>
  <c r="C688" i="12" s="1"/>
  <c r="D688" i="12" a="1"/>
  <c r="D688" i="12" s="1"/>
  <c r="E688" i="12" a="1"/>
  <c r="E688" i="12" s="1"/>
  <c r="F688" i="12" a="1"/>
  <c r="F688" i="12" s="1"/>
  <c r="G688" i="12" a="1"/>
  <c r="G688" i="12" s="1"/>
  <c r="H688" i="12" a="1"/>
  <c r="H688" i="12" s="1"/>
  <c r="I688" i="12" a="1"/>
  <c r="I688" i="12" s="1"/>
  <c r="J688" i="12" a="1"/>
  <c r="J688" i="12" s="1"/>
  <c r="K688" i="12" a="1"/>
  <c r="K688" i="12" s="1"/>
  <c r="L688" i="12" a="1"/>
  <c r="L688" i="12" s="1"/>
  <c r="M688" i="12" a="1"/>
  <c r="M688" i="12" s="1"/>
  <c r="N688" i="12" a="1"/>
  <c r="N688" i="12" s="1"/>
  <c r="O688" i="12" a="1"/>
  <c r="O688" i="12" s="1"/>
  <c r="P688" i="12" a="1"/>
  <c r="P688" i="12" s="1"/>
  <c r="Q688" i="12" a="1"/>
  <c r="Q688" i="12" s="1"/>
  <c r="R688" i="12" a="1"/>
  <c r="R688" i="12" s="1"/>
  <c r="S688" i="12" a="1"/>
  <c r="S688" i="12" s="1"/>
  <c r="T688" i="12" a="1"/>
  <c r="T688" i="12" s="1"/>
  <c r="U688" i="12" a="1"/>
  <c r="U688" i="12" s="1"/>
  <c r="V688" i="12" a="1"/>
  <c r="V688" i="12" s="1"/>
  <c r="W688" i="12" a="1"/>
  <c r="W688" i="12" s="1"/>
  <c r="X688" i="12" a="1"/>
  <c r="X688" i="12" s="1"/>
  <c r="C689" i="12" a="1"/>
  <c r="C689" i="12" s="1"/>
  <c r="D689" i="12" a="1"/>
  <c r="D689" i="12" s="1"/>
  <c r="E689" i="12" a="1"/>
  <c r="E689" i="12" s="1"/>
  <c r="F689" i="12" a="1"/>
  <c r="F689" i="12" s="1"/>
  <c r="G689" i="12" a="1"/>
  <c r="G689" i="12" s="1"/>
  <c r="H689" i="12" a="1"/>
  <c r="H689" i="12" s="1"/>
  <c r="I689" i="12" a="1"/>
  <c r="I689" i="12" s="1"/>
  <c r="J689" i="12" a="1"/>
  <c r="J689" i="12" s="1"/>
  <c r="K689" i="12" a="1"/>
  <c r="K689" i="12" s="1"/>
  <c r="L689" i="12" a="1"/>
  <c r="L689" i="12" s="1"/>
  <c r="M689" i="12" a="1"/>
  <c r="M689" i="12" s="1"/>
  <c r="N689" i="12" a="1"/>
  <c r="N689" i="12" s="1"/>
  <c r="O689" i="12" a="1"/>
  <c r="O689" i="12" s="1"/>
  <c r="P689" i="12" a="1"/>
  <c r="P689" i="12" s="1"/>
  <c r="Q689" i="12" a="1"/>
  <c r="Q689" i="12" s="1"/>
  <c r="R689" i="12" a="1"/>
  <c r="R689" i="12" s="1"/>
  <c r="S689" i="12" a="1"/>
  <c r="S689" i="12" s="1"/>
  <c r="T689" i="12" a="1"/>
  <c r="T689" i="12" s="1"/>
  <c r="U689" i="12" a="1"/>
  <c r="U689" i="12" s="1"/>
  <c r="V689" i="12" a="1"/>
  <c r="V689" i="12" s="1"/>
  <c r="W689" i="12" a="1"/>
  <c r="W689" i="12" s="1"/>
  <c r="X689" i="12" a="1"/>
  <c r="X689" i="12" s="1"/>
  <c r="C690" i="12" a="1"/>
  <c r="C690" i="12" s="1"/>
  <c r="D690" i="12" a="1"/>
  <c r="D690" i="12" s="1"/>
  <c r="E690" i="12" a="1"/>
  <c r="E690" i="12" s="1"/>
  <c r="F690" i="12" a="1"/>
  <c r="F690" i="12" s="1"/>
  <c r="G690" i="12" a="1"/>
  <c r="G690" i="12" s="1"/>
  <c r="H690" i="12" a="1"/>
  <c r="H690" i="12" s="1"/>
  <c r="I690" i="12" a="1"/>
  <c r="I690" i="12" s="1"/>
  <c r="J690" i="12" a="1"/>
  <c r="J690" i="12" s="1"/>
  <c r="K690" i="12" a="1"/>
  <c r="K690" i="12" s="1"/>
  <c r="L690" i="12" a="1"/>
  <c r="L690" i="12" s="1"/>
  <c r="M690" i="12" a="1"/>
  <c r="M690" i="12" s="1"/>
  <c r="N690" i="12" a="1"/>
  <c r="N690" i="12" s="1"/>
  <c r="O690" i="12" a="1"/>
  <c r="O690" i="12" s="1"/>
  <c r="P690" i="12" a="1"/>
  <c r="P690" i="12" s="1"/>
  <c r="Q690" i="12" a="1"/>
  <c r="Q690" i="12" s="1"/>
  <c r="R690" i="12" a="1"/>
  <c r="R690" i="12" s="1"/>
  <c r="S690" i="12" a="1"/>
  <c r="S690" i="12" s="1"/>
  <c r="T690" i="12" a="1"/>
  <c r="T690" i="12" s="1"/>
  <c r="U690" i="12" a="1"/>
  <c r="U690" i="12" s="1"/>
  <c r="V690" i="12" a="1"/>
  <c r="V690" i="12" s="1"/>
  <c r="W690" i="12" a="1"/>
  <c r="W690" i="12" s="1"/>
  <c r="X690" i="12" a="1"/>
  <c r="X690" i="12" s="1"/>
  <c r="C691" i="12" a="1"/>
  <c r="C691" i="12" s="1"/>
  <c r="D691" i="12" a="1"/>
  <c r="D691" i="12" s="1"/>
  <c r="E691" i="12" a="1"/>
  <c r="E691" i="12" s="1"/>
  <c r="F691" i="12" a="1"/>
  <c r="F691" i="12" s="1"/>
  <c r="G691" i="12" a="1"/>
  <c r="G691" i="12" s="1"/>
  <c r="H691" i="12" a="1"/>
  <c r="H691" i="12" s="1"/>
  <c r="I691" i="12" a="1"/>
  <c r="I691" i="12" s="1"/>
  <c r="J691" i="12" a="1"/>
  <c r="J691" i="12" s="1"/>
  <c r="K691" i="12" a="1"/>
  <c r="K691" i="12" s="1"/>
  <c r="L691" i="12" a="1"/>
  <c r="L691" i="12" s="1"/>
  <c r="M691" i="12" a="1"/>
  <c r="M691" i="12" s="1"/>
  <c r="N691" i="12" a="1"/>
  <c r="N691" i="12" s="1"/>
  <c r="O691" i="12" a="1"/>
  <c r="O691" i="12" s="1"/>
  <c r="P691" i="12" a="1"/>
  <c r="P691" i="12" s="1"/>
  <c r="Q691" i="12" a="1"/>
  <c r="Q691" i="12" s="1"/>
  <c r="R691" i="12" a="1"/>
  <c r="R691" i="12" s="1"/>
  <c r="S691" i="12" a="1"/>
  <c r="S691" i="12" s="1"/>
  <c r="T691" i="12" a="1"/>
  <c r="T691" i="12" s="1"/>
  <c r="U691" i="12" a="1"/>
  <c r="U691" i="12" s="1"/>
  <c r="V691" i="12" a="1"/>
  <c r="V691" i="12" s="1"/>
  <c r="W691" i="12" a="1"/>
  <c r="W691" i="12" s="1"/>
  <c r="X691" i="12" a="1"/>
  <c r="X691" i="12" s="1"/>
  <c r="C692" i="12" a="1"/>
  <c r="C692" i="12" s="1"/>
  <c r="D692" i="12" a="1"/>
  <c r="D692" i="12" s="1"/>
  <c r="E692" i="12" a="1"/>
  <c r="E692" i="12" s="1"/>
  <c r="F692" i="12" a="1"/>
  <c r="F692" i="12" s="1"/>
  <c r="G692" i="12" a="1"/>
  <c r="G692" i="12" s="1"/>
  <c r="H692" i="12" a="1"/>
  <c r="H692" i="12" s="1"/>
  <c r="I692" i="12" a="1"/>
  <c r="I692" i="12" s="1"/>
  <c r="J692" i="12" a="1"/>
  <c r="J692" i="12" s="1"/>
  <c r="K692" i="12" a="1"/>
  <c r="K692" i="12" s="1"/>
  <c r="L692" i="12" a="1"/>
  <c r="L692" i="12" s="1"/>
  <c r="M692" i="12" a="1"/>
  <c r="M692" i="12" s="1"/>
  <c r="N692" i="12" a="1"/>
  <c r="N692" i="12" s="1"/>
  <c r="O692" i="12" a="1"/>
  <c r="O692" i="12" s="1"/>
  <c r="P692" i="12" a="1"/>
  <c r="P692" i="12" s="1"/>
  <c r="Q692" i="12" a="1"/>
  <c r="Q692" i="12" s="1"/>
  <c r="R692" i="12" a="1"/>
  <c r="R692" i="12" s="1"/>
  <c r="S692" i="12" a="1"/>
  <c r="S692" i="12" s="1"/>
  <c r="T692" i="12" a="1"/>
  <c r="T692" i="12" s="1"/>
  <c r="U692" i="12" a="1"/>
  <c r="U692" i="12" s="1"/>
  <c r="V692" i="12" a="1"/>
  <c r="V692" i="12" s="1"/>
  <c r="W692" i="12" a="1"/>
  <c r="W692" i="12" s="1"/>
  <c r="X692" i="12" a="1"/>
  <c r="X692" i="12" s="1"/>
  <c r="C693" i="12" a="1"/>
  <c r="C693" i="12" s="1"/>
  <c r="D693" i="12" a="1"/>
  <c r="D693" i="12" s="1"/>
  <c r="E693" i="12" a="1"/>
  <c r="E693" i="12" s="1"/>
  <c r="F693" i="12" a="1"/>
  <c r="F693" i="12" s="1"/>
  <c r="G693" i="12" a="1"/>
  <c r="G693" i="12" s="1"/>
  <c r="H693" i="12" a="1"/>
  <c r="H693" i="12" s="1"/>
  <c r="I693" i="12" a="1"/>
  <c r="I693" i="12" s="1"/>
  <c r="J693" i="12" a="1"/>
  <c r="J693" i="12" s="1"/>
  <c r="K693" i="12" a="1"/>
  <c r="K693" i="12" s="1"/>
  <c r="L693" i="12" a="1"/>
  <c r="L693" i="12" s="1"/>
  <c r="M693" i="12" a="1"/>
  <c r="M693" i="12" s="1"/>
  <c r="N693" i="12" a="1"/>
  <c r="N693" i="12" s="1"/>
  <c r="O693" i="12" a="1"/>
  <c r="O693" i="12" s="1"/>
  <c r="P693" i="12" a="1"/>
  <c r="P693" i="12" s="1"/>
  <c r="Q693" i="12" a="1"/>
  <c r="Q693" i="12" s="1"/>
  <c r="R693" i="12" a="1"/>
  <c r="R693" i="12" s="1"/>
  <c r="S693" i="12" a="1"/>
  <c r="S693" i="12" s="1"/>
  <c r="T693" i="12" a="1"/>
  <c r="T693" i="12" s="1"/>
  <c r="U693" i="12" a="1"/>
  <c r="U693" i="12" s="1"/>
  <c r="V693" i="12" a="1"/>
  <c r="V693" i="12" s="1"/>
  <c r="W693" i="12" a="1"/>
  <c r="W693" i="12" s="1"/>
  <c r="X693" i="12" a="1"/>
  <c r="X693" i="12" s="1"/>
  <c r="C694" i="12" a="1"/>
  <c r="C694" i="12" s="1"/>
  <c r="D694" i="12" a="1"/>
  <c r="D694" i="12" s="1"/>
  <c r="E694" i="12" a="1"/>
  <c r="E694" i="12" s="1"/>
  <c r="F694" i="12" a="1"/>
  <c r="F694" i="12" s="1"/>
  <c r="G694" i="12" a="1"/>
  <c r="G694" i="12" s="1"/>
  <c r="H694" i="12" a="1"/>
  <c r="H694" i="12" s="1"/>
  <c r="I694" i="12" a="1"/>
  <c r="I694" i="12" s="1"/>
  <c r="J694" i="12" a="1"/>
  <c r="J694" i="12" s="1"/>
  <c r="K694" i="12" a="1"/>
  <c r="K694" i="12" s="1"/>
  <c r="L694" i="12" a="1"/>
  <c r="L694" i="12" s="1"/>
  <c r="M694" i="12" a="1"/>
  <c r="M694" i="12" s="1"/>
  <c r="N694" i="12" a="1"/>
  <c r="N694" i="12" s="1"/>
  <c r="O694" i="12" a="1"/>
  <c r="O694" i="12" s="1"/>
  <c r="P694" i="12" a="1"/>
  <c r="P694" i="12" s="1"/>
  <c r="Q694" i="12" a="1"/>
  <c r="Q694" i="12" s="1"/>
  <c r="R694" i="12" a="1"/>
  <c r="R694" i="12" s="1"/>
  <c r="S694" i="12" a="1"/>
  <c r="S694" i="12" s="1"/>
  <c r="T694" i="12" a="1"/>
  <c r="T694" i="12" s="1"/>
  <c r="U694" i="12" a="1"/>
  <c r="U694" i="12" s="1"/>
  <c r="V694" i="12" a="1"/>
  <c r="V694" i="12" s="1"/>
  <c r="W694" i="12" a="1"/>
  <c r="W694" i="12" s="1"/>
  <c r="X694" i="12" a="1"/>
  <c r="X694" i="12" s="1"/>
  <c r="C695" i="12" a="1"/>
  <c r="C695" i="12" s="1"/>
  <c r="D695" i="12" a="1"/>
  <c r="D695" i="12" s="1"/>
  <c r="E695" i="12" a="1"/>
  <c r="E695" i="12" s="1"/>
  <c r="F695" i="12" a="1"/>
  <c r="F695" i="12" s="1"/>
  <c r="G695" i="12" a="1"/>
  <c r="G695" i="12" s="1"/>
  <c r="H695" i="12" a="1"/>
  <c r="H695" i="12" s="1"/>
  <c r="I695" i="12" a="1"/>
  <c r="I695" i="12" s="1"/>
  <c r="J695" i="12" a="1"/>
  <c r="J695" i="12" s="1"/>
  <c r="K695" i="12" a="1"/>
  <c r="K695" i="12" s="1"/>
  <c r="L695" i="12" a="1"/>
  <c r="L695" i="12" s="1"/>
  <c r="M695" i="12" a="1"/>
  <c r="M695" i="12" s="1"/>
  <c r="N695" i="12" a="1"/>
  <c r="N695" i="12" s="1"/>
  <c r="O695" i="12" a="1"/>
  <c r="O695" i="12" s="1"/>
  <c r="P695" i="12" a="1"/>
  <c r="P695" i="12" s="1"/>
  <c r="Q695" i="12" a="1"/>
  <c r="Q695" i="12" s="1"/>
  <c r="R695" i="12" a="1"/>
  <c r="R695" i="12" s="1"/>
  <c r="S695" i="12" a="1"/>
  <c r="S695" i="12" s="1"/>
  <c r="T695" i="12" a="1"/>
  <c r="T695" i="12" s="1"/>
  <c r="U695" i="12" a="1"/>
  <c r="U695" i="12" s="1"/>
  <c r="V695" i="12" a="1"/>
  <c r="V695" i="12" s="1"/>
  <c r="W695" i="12" a="1"/>
  <c r="W695" i="12" s="1"/>
  <c r="X695" i="12" a="1"/>
  <c r="X695" i="12" s="1"/>
  <c r="C696" i="12" a="1"/>
  <c r="C696" i="12" s="1"/>
  <c r="D696" i="12" a="1"/>
  <c r="D696" i="12" s="1"/>
  <c r="E696" i="12" a="1"/>
  <c r="E696" i="12" s="1"/>
  <c r="F696" i="12" a="1"/>
  <c r="F696" i="12" s="1"/>
  <c r="G696" i="12" a="1"/>
  <c r="G696" i="12" s="1"/>
  <c r="H696" i="12" a="1"/>
  <c r="H696" i="12" s="1"/>
  <c r="I696" i="12" a="1"/>
  <c r="I696" i="12" s="1"/>
  <c r="J696" i="12" a="1"/>
  <c r="J696" i="12" s="1"/>
  <c r="K696" i="12" a="1"/>
  <c r="K696" i="12" s="1"/>
  <c r="L696" i="12" a="1"/>
  <c r="L696" i="12" s="1"/>
  <c r="M696" i="12" a="1"/>
  <c r="M696" i="12" s="1"/>
  <c r="N696" i="12" a="1"/>
  <c r="N696" i="12" s="1"/>
  <c r="O696" i="12" a="1"/>
  <c r="O696" i="12" s="1"/>
  <c r="P696" i="12" a="1"/>
  <c r="P696" i="12" s="1"/>
  <c r="Q696" i="12" a="1"/>
  <c r="Q696" i="12" s="1"/>
  <c r="R696" i="12" a="1"/>
  <c r="R696" i="12" s="1"/>
  <c r="S696" i="12" a="1"/>
  <c r="S696" i="12" s="1"/>
  <c r="T696" i="12" a="1"/>
  <c r="T696" i="12" s="1"/>
  <c r="U696" i="12" a="1"/>
  <c r="U696" i="12" s="1"/>
  <c r="V696" i="12" a="1"/>
  <c r="V696" i="12" s="1"/>
  <c r="W696" i="12" a="1"/>
  <c r="W696" i="12" s="1"/>
  <c r="X696" i="12" a="1"/>
  <c r="X696" i="12" s="1"/>
  <c r="C697" i="12" a="1"/>
  <c r="C697" i="12" s="1"/>
  <c r="D697" i="12" a="1"/>
  <c r="D697" i="12" s="1"/>
  <c r="E697" i="12" a="1"/>
  <c r="E697" i="12" s="1"/>
  <c r="F697" i="12" a="1"/>
  <c r="F697" i="12" s="1"/>
  <c r="G697" i="12" a="1"/>
  <c r="G697" i="12" s="1"/>
  <c r="H697" i="12" a="1"/>
  <c r="H697" i="12" s="1"/>
  <c r="I697" i="12" a="1"/>
  <c r="I697" i="12" s="1"/>
  <c r="J697" i="12" a="1"/>
  <c r="J697" i="12" s="1"/>
  <c r="K697" i="12" a="1"/>
  <c r="K697" i="12" s="1"/>
  <c r="L697" i="12" a="1"/>
  <c r="L697" i="12" s="1"/>
  <c r="M697" i="12" a="1"/>
  <c r="M697" i="12" s="1"/>
  <c r="N697" i="12" a="1"/>
  <c r="N697" i="12" s="1"/>
  <c r="O697" i="12" a="1"/>
  <c r="O697" i="12" s="1"/>
  <c r="P697" i="12" a="1"/>
  <c r="P697" i="12"/>
  <c r="Q697" i="12" a="1"/>
  <c r="Q697" i="12" s="1"/>
  <c r="R697" i="12" a="1"/>
  <c r="R697" i="12" s="1"/>
  <c r="S697" i="12" a="1"/>
  <c r="S697" i="12" s="1"/>
  <c r="T697" i="12" a="1"/>
  <c r="T697" i="12" s="1"/>
  <c r="U697" i="12" a="1"/>
  <c r="U697" i="12" s="1"/>
  <c r="V697" i="12" a="1"/>
  <c r="V697" i="12" s="1"/>
  <c r="W697" i="12" a="1"/>
  <c r="W697" i="12" s="1"/>
  <c r="X697" i="12" a="1"/>
  <c r="X697" i="12" s="1"/>
  <c r="C698" i="12" a="1"/>
  <c r="C698" i="12" s="1"/>
  <c r="D698" i="12" a="1"/>
  <c r="D698" i="12" s="1"/>
  <c r="E698" i="12" a="1"/>
  <c r="E698" i="12" s="1"/>
  <c r="F698" i="12" a="1"/>
  <c r="F698" i="12" s="1"/>
  <c r="G698" i="12" a="1"/>
  <c r="G698" i="12" s="1"/>
  <c r="H698" i="12" a="1"/>
  <c r="H698" i="12" s="1"/>
  <c r="I698" i="12" a="1"/>
  <c r="I698" i="12" s="1"/>
  <c r="J698" i="12" a="1"/>
  <c r="J698" i="12" s="1"/>
  <c r="K698" i="12" a="1"/>
  <c r="K698" i="12" s="1"/>
  <c r="L698" i="12" a="1"/>
  <c r="L698" i="12" s="1"/>
  <c r="M698" i="12" a="1"/>
  <c r="M698" i="12" s="1"/>
  <c r="N698" i="12" a="1"/>
  <c r="N698" i="12" s="1"/>
  <c r="O698" i="12" a="1"/>
  <c r="O698" i="12" s="1"/>
  <c r="P698" i="12" a="1"/>
  <c r="P698" i="12" s="1"/>
  <c r="Q698" i="12" a="1"/>
  <c r="Q698" i="12" s="1"/>
  <c r="R698" i="12" a="1"/>
  <c r="R698" i="12" s="1"/>
  <c r="S698" i="12" a="1"/>
  <c r="S698" i="12" s="1"/>
  <c r="T698" i="12" a="1"/>
  <c r="T698" i="12" s="1"/>
  <c r="U698" i="12" a="1"/>
  <c r="U698" i="12" s="1"/>
  <c r="V698" i="12" a="1"/>
  <c r="V698" i="12" s="1"/>
  <c r="W698" i="12" a="1"/>
  <c r="W698" i="12" s="1"/>
  <c r="X698" i="12" a="1"/>
  <c r="X698" i="12" s="1"/>
  <c r="C699" i="12" a="1"/>
  <c r="C699" i="12" s="1"/>
  <c r="D699" i="12" a="1"/>
  <c r="D699" i="12" s="1"/>
  <c r="E699" i="12" a="1"/>
  <c r="E699" i="12" s="1"/>
  <c r="F699" i="12" a="1"/>
  <c r="F699" i="12" s="1"/>
  <c r="G699" i="12" a="1"/>
  <c r="G699" i="12" s="1"/>
  <c r="H699" i="12" a="1"/>
  <c r="H699" i="12" s="1"/>
  <c r="I699" i="12" a="1"/>
  <c r="I699" i="12" s="1"/>
  <c r="J699" i="12" a="1"/>
  <c r="J699" i="12" s="1"/>
  <c r="K699" i="12" a="1"/>
  <c r="K699" i="12" s="1"/>
  <c r="L699" i="12" a="1"/>
  <c r="L699" i="12" s="1"/>
  <c r="M699" i="12" a="1"/>
  <c r="M699" i="12" s="1"/>
  <c r="N699" i="12" a="1"/>
  <c r="N699" i="12" s="1"/>
  <c r="O699" i="12" a="1"/>
  <c r="O699" i="12" s="1"/>
  <c r="P699" i="12" a="1"/>
  <c r="P699" i="12" s="1"/>
  <c r="Q699" i="12" a="1"/>
  <c r="Q699" i="12" s="1"/>
  <c r="R699" i="12" a="1"/>
  <c r="R699" i="12" s="1"/>
  <c r="S699" i="12" a="1"/>
  <c r="S699" i="12" s="1"/>
  <c r="T699" i="12" a="1"/>
  <c r="T699" i="12" s="1"/>
  <c r="U699" i="12" a="1"/>
  <c r="U699" i="12" s="1"/>
  <c r="V699" i="12" a="1"/>
  <c r="V699" i="12" s="1"/>
  <c r="W699" i="12" a="1"/>
  <c r="W699" i="12" s="1"/>
  <c r="X699" i="12" a="1"/>
  <c r="X699" i="12" s="1"/>
  <c r="C700" i="12" a="1"/>
  <c r="C700" i="12" s="1"/>
  <c r="D700" i="12" a="1"/>
  <c r="D700" i="12" s="1"/>
  <c r="E700" i="12" a="1"/>
  <c r="E700" i="12" s="1"/>
  <c r="F700" i="12" a="1"/>
  <c r="F700" i="12" s="1"/>
  <c r="G700" i="12" a="1"/>
  <c r="G700" i="12" s="1"/>
  <c r="H700" i="12" a="1"/>
  <c r="H700" i="12" s="1"/>
  <c r="I700" i="12" a="1"/>
  <c r="I700" i="12" s="1"/>
  <c r="J700" i="12" a="1"/>
  <c r="J700" i="12" s="1"/>
  <c r="K700" i="12" a="1"/>
  <c r="K700" i="12" s="1"/>
  <c r="L700" i="12" a="1"/>
  <c r="L700" i="12" s="1"/>
  <c r="M700" i="12" a="1"/>
  <c r="M700" i="12" s="1"/>
  <c r="N700" i="12" a="1"/>
  <c r="N700" i="12" s="1"/>
  <c r="O700" i="12" a="1"/>
  <c r="O700" i="12" s="1"/>
  <c r="P700" i="12" a="1"/>
  <c r="P700" i="12" s="1"/>
  <c r="Q700" i="12" a="1"/>
  <c r="Q700" i="12" s="1"/>
  <c r="R700" i="12" a="1"/>
  <c r="R700" i="12" s="1"/>
  <c r="S700" i="12" a="1"/>
  <c r="S700" i="12" s="1"/>
  <c r="T700" i="12" a="1"/>
  <c r="T700" i="12" s="1"/>
  <c r="U700" i="12" a="1"/>
  <c r="U700" i="12" s="1"/>
  <c r="V700" i="12" a="1"/>
  <c r="V700" i="12" s="1"/>
  <c r="W700" i="12" a="1"/>
  <c r="W700" i="12" s="1"/>
  <c r="X700" i="12" a="1"/>
  <c r="X700" i="12" s="1"/>
  <c r="C701" i="12" a="1"/>
  <c r="C701" i="12" s="1"/>
  <c r="D701" i="12" a="1"/>
  <c r="D701" i="12" s="1"/>
  <c r="E701" i="12" a="1"/>
  <c r="E701" i="12" s="1"/>
  <c r="F701" i="12" a="1"/>
  <c r="F701" i="12" s="1"/>
  <c r="G701" i="12" a="1"/>
  <c r="G701" i="12" s="1"/>
  <c r="H701" i="12" a="1"/>
  <c r="H701" i="12" s="1"/>
  <c r="I701" i="12" a="1"/>
  <c r="I701" i="12" s="1"/>
  <c r="J701" i="12" a="1"/>
  <c r="J701" i="12" s="1"/>
  <c r="K701" i="12" a="1"/>
  <c r="K701" i="12" s="1"/>
  <c r="L701" i="12" a="1"/>
  <c r="L701" i="12" s="1"/>
  <c r="M701" i="12" a="1"/>
  <c r="M701" i="12" s="1"/>
  <c r="N701" i="12" a="1"/>
  <c r="N701" i="12" s="1"/>
  <c r="O701" i="12" a="1"/>
  <c r="O701" i="12" s="1"/>
  <c r="P701" i="12" a="1"/>
  <c r="P701" i="12" s="1"/>
  <c r="Q701" i="12" a="1"/>
  <c r="Q701" i="12" s="1"/>
  <c r="R701" i="12" a="1"/>
  <c r="R701" i="12" s="1"/>
  <c r="S701" i="12" a="1"/>
  <c r="S701" i="12" s="1"/>
  <c r="T701" i="12" a="1"/>
  <c r="T701" i="12" s="1"/>
  <c r="U701" i="12" a="1"/>
  <c r="U701" i="12" s="1"/>
  <c r="V701" i="12" a="1"/>
  <c r="V701" i="12" s="1"/>
  <c r="W701" i="12" a="1"/>
  <c r="W701" i="12" s="1"/>
  <c r="X701" i="12" a="1"/>
  <c r="X701" i="12" s="1"/>
  <c r="C702" i="12" a="1"/>
  <c r="C702" i="12" s="1"/>
  <c r="D702" i="12" a="1"/>
  <c r="D702" i="12" s="1"/>
  <c r="E702" i="12" a="1"/>
  <c r="E702" i="12" s="1"/>
  <c r="F702" i="12" a="1"/>
  <c r="F702" i="12" s="1"/>
  <c r="G702" i="12" a="1"/>
  <c r="G702" i="12" s="1"/>
  <c r="H702" i="12" a="1"/>
  <c r="H702" i="12" s="1"/>
  <c r="I702" i="12" a="1"/>
  <c r="I702" i="12" s="1"/>
  <c r="J702" i="12" a="1"/>
  <c r="J702" i="12" s="1"/>
  <c r="K702" i="12" a="1"/>
  <c r="K702" i="12" s="1"/>
  <c r="L702" i="12" a="1"/>
  <c r="L702" i="12" s="1"/>
  <c r="M702" i="12" a="1"/>
  <c r="M702" i="12" s="1"/>
  <c r="N702" i="12" a="1"/>
  <c r="N702" i="12" s="1"/>
  <c r="O702" i="12" a="1"/>
  <c r="O702" i="12" s="1"/>
  <c r="P702" i="12" a="1"/>
  <c r="P702" i="12" s="1"/>
  <c r="Q702" i="12" a="1"/>
  <c r="Q702" i="12" s="1"/>
  <c r="R702" i="12" a="1"/>
  <c r="R702" i="12" s="1"/>
  <c r="S702" i="12" a="1"/>
  <c r="S702" i="12" s="1"/>
  <c r="T702" i="12" a="1"/>
  <c r="T702" i="12" s="1"/>
  <c r="U702" i="12" a="1"/>
  <c r="U702" i="12" s="1"/>
  <c r="V702" i="12" a="1"/>
  <c r="V702" i="12" s="1"/>
  <c r="W702" i="12" a="1"/>
  <c r="W702" i="12" s="1"/>
  <c r="X702" i="12" a="1"/>
  <c r="X702" i="12" s="1"/>
  <c r="C703" i="12" a="1"/>
  <c r="C703" i="12" s="1"/>
  <c r="D703" i="12" a="1"/>
  <c r="D703" i="12" s="1"/>
  <c r="E703" i="12" a="1"/>
  <c r="E703" i="12" s="1"/>
  <c r="F703" i="12" a="1"/>
  <c r="F703" i="12" s="1"/>
  <c r="G703" i="12" a="1"/>
  <c r="G703" i="12" s="1"/>
  <c r="H703" i="12" a="1"/>
  <c r="H703" i="12" s="1"/>
  <c r="I703" i="12" a="1"/>
  <c r="I703" i="12" s="1"/>
  <c r="J703" i="12" a="1"/>
  <c r="J703" i="12" s="1"/>
  <c r="K703" i="12" a="1"/>
  <c r="K703" i="12" s="1"/>
  <c r="L703" i="12" a="1"/>
  <c r="L703" i="12" s="1"/>
  <c r="M703" i="12" a="1"/>
  <c r="M703" i="12" s="1"/>
  <c r="N703" i="12" a="1"/>
  <c r="N703" i="12" s="1"/>
  <c r="O703" i="12" a="1"/>
  <c r="O703" i="12" s="1"/>
  <c r="P703" i="12" a="1"/>
  <c r="P703" i="12" s="1"/>
  <c r="Q703" i="12" a="1"/>
  <c r="Q703" i="12" s="1"/>
  <c r="R703" i="12" a="1"/>
  <c r="R703" i="12" s="1"/>
  <c r="S703" i="12" a="1"/>
  <c r="S703" i="12" s="1"/>
  <c r="T703" i="12" a="1"/>
  <c r="T703" i="12" s="1"/>
  <c r="U703" i="12" a="1"/>
  <c r="U703" i="12" s="1"/>
  <c r="V703" i="12" a="1"/>
  <c r="V703" i="12" s="1"/>
  <c r="W703" i="12" a="1"/>
  <c r="W703" i="12" s="1"/>
  <c r="X703" i="12" a="1"/>
  <c r="X703" i="12" s="1"/>
  <c r="C704" i="12" a="1"/>
  <c r="C704" i="12" s="1"/>
  <c r="D704" i="12" a="1"/>
  <c r="D704" i="12"/>
  <c r="E704" i="12" a="1"/>
  <c r="E704" i="12" s="1"/>
  <c r="F704" i="12" a="1"/>
  <c r="F704" i="12" s="1"/>
  <c r="G704" i="12" a="1"/>
  <c r="G704" i="12" s="1"/>
  <c r="H704" i="12" a="1"/>
  <c r="H704" i="12" s="1"/>
  <c r="I704" i="12" a="1"/>
  <c r="I704" i="12" s="1"/>
  <c r="J704" i="12" a="1"/>
  <c r="J704" i="12" s="1"/>
  <c r="K704" i="12" a="1"/>
  <c r="K704" i="12" s="1"/>
  <c r="L704" i="12" a="1"/>
  <c r="L704" i="12" s="1"/>
  <c r="M704" i="12" a="1"/>
  <c r="M704" i="12" s="1"/>
  <c r="N704" i="12" a="1"/>
  <c r="N704" i="12" s="1"/>
  <c r="O704" i="12" a="1"/>
  <c r="O704" i="12" s="1"/>
  <c r="P704" i="12" a="1"/>
  <c r="P704" i="12" s="1"/>
  <c r="Q704" i="12" a="1"/>
  <c r="Q704" i="12" s="1"/>
  <c r="R704" i="12" a="1"/>
  <c r="R704" i="12" s="1"/>
  <c r="S704" i="12" a="1"/>
  <c r="S704" i="12" s="1"/>
  <c r="T704" i="12" a="1"/>
  <c r="T704" i="12" s="1"/>
  <c r="U704" i="12" a="1"/>
  <c r="U704" i="12" s="1"/>
  <c r="V704" i="12" a="1"/>
  <c r="V704" i="12" s="1"/>
  <c r="W704" i="12" a="1"/>
  <c r="W704" i="12" s="1"/>
  <c r="X704" i="12" a="1"/>
  <c r="X704" i="12" s="1"/>
  <c r="C705" i="12" a="1"/>
  <c r="C705" i="12" s="1"/>
  <c r="D705" i="12" a="1"/>
  <c r="D705" i="12" s="1"/>
  <c r="E705" i="12" a="1"/>
  <c r="E705" i="12" s="1"/>
  <c r="F705" i="12" a="1"/>
  <c r="F705" i="12" s="1"/>
  <c r="G705" i="12" a="1"/>
  <c r="G705" i="12" s="1"/>
  <c r="H705" i="12" a="1"/>
  <c r="H705" i="12" s="1"/>
  <c r="I705" i="12" a="1"/>
  <c r="I705" i="12" s="1"/>
  <c r="J705" i="12" a="1"/>
  <c r="J705" i="12" s="1"/>
  <c r="K705" i="12" a="1"/>
  <c r="K705" i="12" s="1"/>
  <c r="L705" i="12" a="1"/>
  <c r="L705" i="12" s="1"/>
  <c r="M705" i="12" a="1"/>
  <c r="M705" i="12" s="1"/>
  <c r="N705" i="12" a="1"/>
  <c r="N705" i="12" s="1"/>
  <c r="O705" i="12" a="1"/>
  <c r="O705" i="12" s="1"/>
  <c r="P705" i="12" a="1"/>
  <c r="P705" i="12" s="1"/>
  <c r="Q705" i="12" a="1"/>
  <c r="Q705" i="12" s="1"/>
  <c r="R705" i="12" a="1"/>
  <c r="R705" i="12" s="1"/>
  <c r="S705" i="12" a="1"/>
  <c r="S705" i="12" s="1"/>
  <c r="T705" i="12" a="1"/>
  <c r="T705" i="12" s="1"/>
  <c r="U705" i="12" a="1"/>
  <c r="U705" i="12" s="1"/>
  <c r="V705" i="12" a="1"/>
  <c r="V705" i="12" s="1"/>
  <c r="W705" i="12" a="1"/>
  <c r="W705" i="12" s="1"/>
  <c r="X705" i="12" a="1"/>
  <c r="X705" i="12" s="1"/>
  <c r="X676" i="12" a="1"/>
  <c r="X676" i="12" s="1"/>
  <c r="W676" i="12" a="1"/>
  <c r="W676" i="12" s="1"/>
  <c r="V676" i="12" a="1"/>
  <c r="V676" i="12" s="1"/>
  <c r="U676" i="12" a="1"/>
  <c r="U676" i="12" s="1"/>
  <c r="T676" i="12" a="1"/>
  <c r="T676" i="12" s="1"/>
  <c r="S676" i="12" a="1"/>
  <c r="S676" i="12" s="1"/>
  <c r="R676" i="12" a="1"/>
  <c r="R676" i="12" s="1"/>
  <c r="Q676" i="12" a="1"/>
  <c r="Q676" i="12" s="1"/>
  <c r="P676" i="12" a="1"/>
  <c r="P676" i="12" s="1"/>
  <c r="O676" i="12" a="1"/>
  <c r="O676" i="12" s="1"/>
  <c r="N676" i="12" a="1"/>
  <c r="N676" i="12" s="1"/>
  <c r="M676" i="12" a="1"/>
  <c r="M676" i="12" s="1"/>
  <c r="L676" i="12" a="1"/>
  <c r="L676" i="12" s="1"/>
  <c r="K676" i="12" a="1"/>
  <c r="K676" i="12" s="1"/>
  <c r="J676" i="12" a="1"/>
  <c r="J676" i="12" s="1"/>
  <c r="I676" i="12" a="1"/>
  <c r="I676" i="12" s="1"/>
  <c r="H676" i="12" a="1"/>
  <c r="H676" i="12" s="1"/>
  <c r="G676" i="12" a="1"/>
  <c r="G676" i="12" s="1"/>
  <c r="F676" i="12" a="1"/>
  <c r="F676" i="12" s="1"/>
  <c r="E676" i="12" a="1"/>
  <c r="E676" i="12" s="1"/>
  <c r="D676" i="12" a="1"/>
  <c r="D676" i="12" s="1"/>
  <c r="C676" i="12" a="1"/>
  <c r="C676" i="12" s="1"/>
  <c r="C641" i="12" a="1"/>
  <c r="C641" i="12" s="1"/>
  <c r="D641" i="12" a="1"/>
  <c r="D641" i="12" s="1"/>
  <c r="E641" i="12" a="1"/>
  <c r="E641" i="12" s="1"/>
  <c r="F641" i="12" a="1"/>
  <c r="F641" i="12" s="1"/>
  <c r="G641" i="12" a="1"/>
  <c r="G641" i="12" s="1"/>
  <c r="H641" i="12" a="1"/>
  <c r="H641" i="12" s="1"/>
  <c r="I641" i="12" a="1"/>
  <c r="I641" i="12" s="1"/>
  <c r="J641" i="12" a="1"/>
  <c r="J641" i="12" s="1"/>
  <c r="K641" i="12" a="1"/>
  <c r="K641" i="12" s="1"/>
  <c r="L641" i="12" a="1"/>
  <c r="L641" i="12" s="1"/>
  <c r="M641" i="12" a="1"/>
  <c r="M641" i="12" s="1"/>
  <c r="N641" i="12" a="1"/>
  <c r="N641" i="12" s="1"/>
  <c r="O641" i="12" a="1"/>
  <c r="O641" i="12" s="1"/>
  <c r="P641" i="12" a="1"/>
  <c r="P641" i="12" s="1"/>
  <c r="Q641" i="12" a="1"/>
  <c r="Q641" i="12" s="1"/>
  <c r="R641" i="12" a="1"/>
  <c r="R641" i="12" s="1"/>
  <c r="S641" i="12" a="1"/>
  <c r="S641" i="12" s="1"/>
  <c r="T641" i="12" a="1"/>
  <c r="T641" i="12" s="1"/>
  <c r="U641" i="12" a="1"/>
  <c r="U641" i="12" s="1"/>
  <c r="V641" i="12" a="1"/>
  <c r="V641" i="12" s="1"/>
  <c r="W641" i="12" a="1"/>
  <c r="W641" i="12" s="1"/>
  <c r="X641" i="12" a="1"/>
  <c r="X641" i="12" s="1"/>
  <c r="C642" i="12" a="1"/>
  <c r="C642" i="12" s="1"/>
  <c r="D642" i="12" a="1"/>
  <c r="D642" i="12" s="1"/>
  <c r="E642" i="12" a="1"/>
  <c r="E642" i="12" s="1"/>
  <c r="F642" i="12" a="1"/>
  <c r="F642" i="12" s="1"/>
  <c r="G642" i="12" a="1"/>
  <c r="G642" i="12" s="1"/>
  <c r="H642" i="12" a="1"/>
  <c r="H642" i="12" s="1"/>
  <c r="I642" i="12" a="1"/>
  <c r="I642" i="12" s="1"/>
  <c r="J642" i="12" a="1"/>
  <c r="J642" i="12" s="1"/>
  <c r="K642" i="12" a="1"/>
  <c r="K642" i="12" s="1"/>
  <c r="L642" i="12" a="1"/>
  <c r="L642" i="12" s="1"/>
  <c r="M642" i="12" a="1"/>
  <c r="M642" i="12" s="1"/>
  <c r="N642" i="12" a="1"/>
  <c r="N642" i="12" s="1"/>
  <c r="O642" i="12" a="1"/>
  <c r="O642" i="12" s="1"/>
  <c r="P642" i="12" a="1"/>
  <c r="P642" i="12" s="1"/>
  <c r="Q642" i="12" a="1"/>
  <c r="Q642" i="12" s="1"/>
  <c r="R642" i="12" a="1"/>
  <c r="R642" i="12" s="1"/>
  <c r="S642" i="12" a="1"/>
  <c r="S642" i="12" s="1"/>
  <c r="T642" i="12" a="1"/>
  <c r="T642" i="12" s="1"/>
  <c r="U642" i="12" a="1"/>
  <c r="U642" i="12" s="1"/>
  <c r="V642" i="12" a="1"/>
  <c r="V642" i="12" s="1"/>
  <c r="W642" i="12" a="1"/>
  <c r="W642" i="12" s="1"/>
  <c r="X642" i="12" a="1"/>
  <c r="X642" i="12" s="1"/>
  <c r="C643" i="12" a="1"/>
  <c r="C643" i="12" s="1"/>
  <c r="D643" i="12" a="1"/>
  <c r="D643" i="12" s="1"/>
  <c r="E643" i="12" a="1"/>
  <c r="E643" i="12" s="1"/>
  <c r="F643" i="12" a="1"/>
  <c r="F643" i="12" s="1"/>
  <c r="G643" i="12" a="1"/>
  <c r="G643" i="12" s="1"/>
  <c r="H643" i="12" a="1"/>
  <c r="H643" i="12" s="1"/>
  <c r="I643" i="12" a="1"/>
  <c r="I643" i="12" s="1"/>
  <c r="J643" i="12" a="1"/>
  <c r="J643" i="12" s="1"/>
  <c r="K643" i="12" a="1"/>
  <c r="K643" i="12" s="1"/>
  <c r="L643" i="12" a="1"/>
  <c r="L643" i="12" s="1"/>
  <c r="M643" i="12" a="1"/>
  <c r="M643" i="12" s="1"/>
  <c r="N643" i="12" a="1"/>
  <c r="N643" i="12" s="1"/>
  <c r="O643" i="12" a="1"/>
  <c r="O643" i="12" s="1"/>
  <c r="P643" i="12" a="1"/>
  <c r="P643" i="12" s="1"/>
  <c r="Q643" i="12" a="1"/>
  <c r="Q643" i="12" s="1"/>
  <c r="R643" i="12" a="1"/>
  <c r="R643" i="12" s="1"/>
  <c r="S643" i="12" a="1"/>
  <c r="S643" i="12" s="1"/>
  <c r="T643" i="12" a="1"/>
  <c r="T643" i="12" s="1"/>
  <c r="U643" i="12" a="1"/>
  <c r="U643" i="12" s="1"/>
  <c r="V643" i="12" a="1"/>
  <c r="V643" i="12" s="1"/>
  <c r="W643" i="12" a="1"/>
  <c r="W643" i="12" s="1"/>
  <c r="X643" i="12" a="1"/>
  <c r="X643" i="12" s="1"/>
  <c r="C644" i="12" a="1"/>
  <c r="C644" i="12" s="1"/>
  <c r="D644" i="12" a="1"/>
  <c r="D644" i="12" s="1"/>
  <c r="E644" i="12" a="1"/>
  <c r="E644" i="12" s="1"/>
  <c r="F644" i="12" a="1"/>
  <c r="F644" i="12" s="1"/>
  <c r="G644" i="12" a="1"/>
  <c r="G644" i="12" s="1"/>
  <c r="H644" i="12" a="1"/>
  <c r="H644" i="12" s="1"/>
  <c r="I644" i="12" a="1"/>
  <c r="I644" i="12" s="1"/>
  <c r="J644" i="12" a="1"/>
  <c r="J644" i="12" s="1"/>
  <c r="K644" i="12" a="1"/>
  <c r="K644" i="12" s="1"/>
  <c r="L644" i="12" a="1"/>
  <c r="L644" i="12" s="1"/>
  <c r="M644" i="12" a="1"/>
  <c r="M644" i="12" s="1"/>
  <c r="N644" i="12" a="1"/>
  <c r="N644" i="12" s="1"/>
  <c r="O644" i="12" a="1"/>
  <c r="O644" i="12" s="1"/>
  <c r="P644" i="12" a="1"/>
  <c r="P644" i="12" s="1"/>
  <c r="Q644" i="12" a="1"/>
  <c r="Q644" i="12" s="1"/>
  <c r="R644" i="12" a="1"/>
  <c r="R644" i="12" s="1"/>
  <c r="S644" i="12" a="1"/>
  <c r="S644" i="12" s="1"/>
  <c r="T644" i="12" a="1"/>
  <c r="T644" i="12" s="1"/>
  <c r="U644" i="12" a="1"/>
  <c r="U644" i="12" s="1"/>
  <c r="V644" i="12" a="1"/>
  <c r="V644" i="12" s="1"/>
  <c r="W644" i="12" a="1"/>
  <c r="W644" i="12" s="1"/>
  <c r="X644" i="12" a="1"/>
  <c r="X644" i="12" s="1"/>
  <c r="C645" i="12" a="1"/>
  <c r="C645" i="12" s="1"/>
  <c r="D645" i="12" a="1"/>
  <c r="D645" i="12" s="1"/>
  <c r="E645" i="12" a="1"/>
  <c r="E645" i="12" s="1"/>
  <c r="F645" i="12" a="1"/>
  <c r="F645" i="12" s="1"/>
  <c r="G645" i="12" a="1"/>
  <c r="G645" i="12" s="1"/>
  <c r="H645" i="12" a="1"/>
  <c r="H645" i="12" s="1"/>
  <c r="I645" i="12" a="1"/>
  <c r="I645" i="12" s="1"/>
  <c r="J645" i="12" a="1"/>
  <c r="J645" i="12" s="1"/>
  <c r="K645" i="12" a="1"/>
  <c r="K645" i="12" s="1"/>
  <c r="L645" i="12" a="1"/>
  <c r="L645" i="12" s="1"/>
  <c r="M645" i="12" a="1"/>
  <c r="M645" i="12" s="1"/>
  <c r="N645" i="12" a="1"/>
  <c r="N645" i="12" s="1"/>
  <c r="O645" i="12" a="1"/>
  <c r="O645" i="12" s="1"/>
  <c r="P645" i="12" a="1"/>
  <c r="P645" i="12" s="1"/>
  <c r="Q645" i="12" a="1"/>
  <c r="Q645" i="12" s="1"/>
  <c r="R645" i="12" a="1"/>
  <c r="R645" i="12" s="1"/>
  <c r="S645" i="12" a="1"/>
  <c r="S645" i="12" s="1"/>
  <c r="T645" i="12" a="1"/>
  <c r="T645" i="12" s="1"/>
  <c r="U645" i="12" a="1"/>
  <c r="U645" i="12" s="1"/>
  <c r="V645" i="12" a="1"/>
  <c r="V645" i="12" s="1"/>
  <c r="W645" i="12" a="1"/>
  <c r="W645" i="12" s="1"/>
  <c r="X645" i="12" a="1"/>
  <c r="X645" i="12" s="1"/>
  <c r="C646" i="12" a="1"/>
  <c r="C646" i="12" s="1"/>
  <c r="D646" i="12" a="1"/>
  <c r="D646" i="12" s="1"/>
  <c r="E646" i="12" a="1"/>
  <c r="E646" i="12" s="1"/>
  <c r="F646" i="12" a="1"/>
  <c r="F646" i="12" s="1"/>
  <c r="G646" i="12" a="1"/>
  <c r="G646" i="12" s="1"/>
  <c r="H646" i="12" a="1"/>
  <c r="H646" i="12" s="1"/>
  <c r="I646" i="12" a="1"/>
  <c r="I646" i="12" s="1"/>
  <c r="J646" i="12" a="1"/>
  <c r="J646" i="12" s="1"/>
  <c r="K646" i="12" a="1"/>
  <c r="K646" i="12" s="1"/>
  <c r="L646" i="12" a="1"/>
  <c r="L646" i="12" s="1"/>
  <c r="M646" i="12" a="1"/>
  <c r="M646" i="12" s="1"/>
  <c r="N646" i="12" a="1"/>
  <c r="N646" i="12" s="1"/>
  <c r="O646" i="12" a="1"/>
  <c r="O646" i="12" s="1"/>
  <c r="P646" i="12" a="1"/>
  <c r="P646" i="12" s="1"/>
  <c r="Q646" i="12" a="1"/>
  <c r="Q646" i="12" s="1"/>
  <c r="R646" i="12" a="1"/>
  <c r="R646" i="12" s="1"/>
  <c r="S646" i="12" a="1"/>
  <c r="S646" i="12" s="1"/>
  <c r="T646" i="12" a="1"/>
  <c r="T646" i="12" s="1"/>
  <c r="U646" i="12" a="1"/>
  <c r="U646" i="12" s="1"/>
  <c r="V646" i="12" a="1"/>
  <c r="V646" i="12" s="1"/>
  <c r="W646" i="12" a="1"/>
  <c r="W646" i="12" s="1"/>
  <c r="X646" i="12" a="1"/>
  <c r="X646" i="12" s="1"/>
  <c r="C647" i="12" a="1"/>
  <c r="C647" i="12" s="1"/>
  <c r="D647" i="12" a="1"/>
  <c r="D647" i="12" s="1"/>
  <c r="E647" i="12" a="1"/>
  <c r="E647" i="12" s="1"/>
  <c r="F647" i="12" a="1"/>
  <c r="F647" i="12" s="1"/>
  <c r="G647" i="12" a="1"/>
  <c r="G647" i="12" s="1"/>
  <c r="H647" i="12" a="1"/>
  <c r="H647" i="12" s="1"/>
  <c r="I647" i="12" a="1"/>
  <c r="I647" i="12" s="1"/>
  <c r="J647" i="12" a="1"/>
  <c r="J647" i="12" s="1"/>
  <c r="K647" i="12" a="1"/>
  <c r="K647" i="12" s="1"/>
  <c r="L647" i="12" a="1"/>
  <c r="L647" i="12" s="1"/>
  <c r="M647" i="12" a="1"/>
  <c r="M647" i="12" s="1"/>
  <c r="N647" i="12" a="1"/>
  <c r="N647" i="12" s="1"/>
  <c r="O647" i="12" a="1"/>
  <c r="O647" i="12" s="1"/>
  <c r="P647" i="12" a="1"/>
  <c r="P647" i="12" s="1"/>
  <c r="Q647" i="12" a="1"/>
  <c r="Q647" i="12" s="1"/>
  <c r="R647" i="12" a="1"/>
  <c r="R647" i="12" s="1"/>
  <c r="S647" i="12" a="1"/>
  <c r="S647" i="12" s="1"/>
  <c r="T647" i="12" a="1"/>
  <c r="T647" i="12" s="1"/>
  <c r="U647" i="12" a="1"/>
  <c r="U647" i="12" s="1"/>
  <c r="V647" i="12" a="1"/>
  <c r="V647" i="12" s="1"/>
  <c r="W647" i="12" a="1"/>
  <c r="W647" i="12" s="1"/>
  <c r="X647" i="12" a="1"/>
  <c r="X647" i="12" s="1"/>
  <c r="C648" i="12" a="1"/>
  <c r="C648" i="12" s="1"/>
  <c r="D648" i="12" a="1"/>
  <c r="D648" i="12" s="1"/>
  <c r="E648" i="12" a="1"/>
  <c r="E648" i="12" s="1"/>
  <c r="F648" i="12" a="1"/>
  <c r="F648" i="12" s="1"/>
  <c r="G648" i="12" a="1"/>
  <c r="G648" i="12" s="1"/>
  <c r="H648" i="12" a="1"/>
  <c r="H648" i="12" s="1"/>
  <c r="I648" i="12" a="1"/>
  <c r="I648" i="12" s="1"/>
  <c r="J648" i="12" a="1"/>
  <c r="J648" i="12" s="1"/>
  <c r="K648" i="12" a="1"/>
  <c r="K648" i="12" s="1"/>
  <c r="L648" i="12" a="1"/>
  <c r="L648" i="12" s="1"/>
  <c r="M648" i="12" a="1"/>
  <c r="M648" i="12" s="1"/>
  <c r="N648" i="12" a="1"/>
  <c r="N648" i="12" s="1"/>
  <c r="O648" i="12" a="1"/>
  <c r="O648" i="12" s="1"/>
  <c r="P648" i="12" a="1"/>
  <c r="P648" i="12" s="1"/>
  <c r="Q648" i="12" a="1"/>
  <c r="Q648" i="12" s="1"/>
  <c r="R648" i="12" a="1"/>
  <c r="R648" i="12" s="1"/>
  <c r="S648" i="12" a="1"/>
  <c r="S648" i="12" s="1"/>
  <c r="T648" i="12" a="1"/>
  <c r="T648" i="12" s="1"/>
  <c r="U648" i="12" a="1"/>
  <c r="U648" i="12" s="1"/>
  <c r="V648" i="12" a="1"/>
  <c r="V648" i="12" s="1"/>
  <c r="W648" i="12" a="1"/>
  <c r="W648" i="12" s="1"/>
  <c r="X648" i="12" a="1"/>
  <c r="X648" i="12" s="1"/>
  <c r="C649" i="12" a="1"/>
  <c r="C649" i="12" s="1"/>
  <c r="D649" i="12" a="1"/>
  <c r="D649" i="12" s="1"/>
  <c r="E649" i="12" a="1"/>
  <c r="E649" i="12" s="1"/>
  <c r="F649" i="12" a="1"/>
  <c r="F649" i="12" s="1"/>
  <c r="G649" i="12" a="1"/>
  <c r="G649" i="12" s="1"/>
  <c r="H649" i="12" a="1"/>
  <c r="H649" i="12" s="1"/>
  <c r="I649" i="12" a="1"/>
  <c r="I649" i="12" s="1"/>
  <c r="J649" i="12" a="1"/>
  <c r="J649" i="12" s="1"/>
  <c r="K649" i="12" a="1"/>
  <c r="K649" i="12" s="1"/>
  <c r="L649" i="12" a="1"/>
  <c r="L649" i="12" s="1"/>
  <c r="M649" i="12" a="1"/>
  <c r="M649" i="12" s="1"/>
  <c r="N649" i="12" a="1"/>
  <c r="N649" i="12" s="1"/>
  <c r="O649" i="12" a="1"/>
  <c r="O649" i="12" s="1"/>
  <c r="P649" i="12" a="1"/>
  <c r="P649" i="12" s="1"/>
  <c r="Q649" i="12" a="1"/>
  <c r="Q649" i="12" s="1"/>
  <c r="R649" i="12" a="1"/>
  <c r="R649" i="12" s="1"/>
  <c r="S649" i="12" a="1"/>
  <c r="S649" i="12" s="1"/>
  <c r="T649" i="12" a="1"/>
  <c r="T649" i="12" s="1"/>
  <c r="U649" i="12" a="1"/>
  <c r="U649" i="12" s="1"/>
  <c r="V649" i="12" a="1"/>
  <c r="V649" i="12" s="1"/>
  <c r="W649" i="12" a="1"/>
  <c r="W649" i="12" s="1"/>
  <c r="X649" i="12" a="1"/>
  <c r="X649" i="12" s="1"/>
  <c r="C650" i="12" a="1"/>
  <c r="C650" i="12" s="1"/>
  <c r="D650" i="12" a="1"/>
  <c r="D650" i="12" s="1"/>
  <c r="E650" i="12" a="1"/>
  <c r="E650" i="12" s="1"/>
  <c r="F650" i="12" a="1"/>
  <c r="F650" i="12" s="1"/>
  <c r="G650" i="12" a="1"/>
  <c r="G650" i="12" s="1"/>
  <c r="H650" i="12" a="1"/>
  <c r="H650" i="12" s="1"/>
  <c r="I650" i="12" a="1"/>
  <c r="I650" i="12" s="1"/>
  <c r="J650" i="12" a="1"/>
  <c r="J650" i="12" s="1"/>
  <c r="K650" i="12" a="1"/>
  <c r="K650" i="12" s="1"/>
  <c r="L650" i="12" a="1"/>
  <c r="L650" i="12" s="1"/>
  <c r="M650" i="12" a="1"/>
  <c r="M650" i="12" s="1"/>
  <c r="N650" i="12" a="1"/>
  <c r="N650" i="12" s="1"/>
  <c r="O650" i="12" a="1"/>
  <c r="O650" i="12" s="1"/>
  <c r="P650" i="12" a="1"/>
  <c r="P650" i="12" s="1"/>
  <c r="Q650" i="12" a="1"/>
  <c r="Q650" i="12" s="1"/>
  <c r="R650" i="12" a="1"/>
  <c r="R650" i="12" s="1"/>
  <c r="S650" i="12" a="1"/>
  <c r="S650" i="12" s="1"/>
  <c r="T650" i="12" a="1"/>
  <c r="T650" i="12" s="1"/>
  <c r="U650" i="12" a="1"/>
  <c r="U650" i="12" s="1"/>
  <c r="V650" i="12" a="1"/>
  <c r="V650" i="12" s="1"/>
  <c r="W650" i="12" a="1"/>
  <c r="W650" i="12" s="1"/>
  <c r="X650" i="12" a="1"/>
  <c r="X650" i="12" s="1"/>
  <c r="C651" i="12" a="1"/>
  <c r="C651" i="12" s="1"/>
  <c r="D651" i="12" a="1"/>
  <c r="D651" i="12" s="1"/>
  <c r="E651" i="12" a="1"/>
  <c r="E651" i="12" s="1"/>
  <c r="F651" i="12" a="1"/>
  <c r="F651" i="12" s="1"/>
  <c r="G651" i="12" a="1"/>
  <c r="G651" i="12" s="1"/>
  <c r="H651" i="12" a="1"/>
  <c r="H651" i="12" s="1"/>
  <c r="I651" i="12" a="1"/>
  <c r="I651" i="12" s="1"/>
  <c r="J651" i="12" a="1"/>
  <c r="J651" i="12" s="1"/>
  <c r="K651" i="12" a="1"/>
  <c r="K651" i="12" s="1"/>
  <c r="L651" i="12" a="1"/>
  <c r="L651" i="12" s="1"/>
  <c r="M651" i="12" a="1"/>
  <c r="M651" i="12" s="1"/>
  <c r="N651" i="12" a="1"/>
  <c r="N651" i="12" s="1"/>
  <c r="O651" i="12" a="1"/>
  <c r="O651" i="12" s="1"/>
  <c r="P651" i="12" a="1"/>
  <c r="P651" i="12" s="1"/>
  <c r="Q651" i="12" a="1"/>
  <c r="Q651" i="12" s="1"/>
  <c r="R651" i="12" a="1"/>
  <c r="R651" i="12" s="1"/>
  <c r="S651" i="12" a="1"/>
  <c r="S651" i="12" s="1"/>
  <c r="T651" i="12" a="1"/>
  <c r="T651" i="12" s="1"/>
  <c r="U651" i="12" a="1"/>
  <c r="U651" i="12" s="1"/>
  <c r="V651" i="12" a="1"/>
  <c r="V651" i="12" s="1"/>
  <c r="W651" i="12" a="1"/>
  <c r="W651" i="12" s="1"/>
  <c r="X651" i="12" a="1"/>
  <c r="X651" i="12" s="1"/>
  <c r="C652" i="12" a="1"/>
  <c r="C652" i="12" s="1"/>
  <c r="D652" i="12" a="1"/>
  <c r="D652" i="12" s="1"/>
  <c r="E652" i="12" a="1"/>
  <c r="E652" i="12" s="1"/>
  <c r="F652" i="12" a="1"/>
  <c r="F652" i="12" s="1"/>
  <c r="G652" i="12" a="1"/>
  <c r="G652" i="12" s="1"/>
  <c r="H652" i="12" a="1"/>
  <c r="H652" i="12" s="1"/>
  <c r="I652" i="12" a="1"/>
  <c r="I652" i="12" s="1"/>
  <c r="J652" i="12" a="1"/>
  <c r="J652" i="12" s="1"/>
  <c r="K652" i="12" a="1"/>
  <c r="K652" i="12" s="1"/>
  <c r="L652" i="12" a="1"/>
  <c r="L652" i="12" s="1"/>
  <c r="M652" i="12" a="1"/>
  <c r="M652" i="12" s="1"/>
  <c r="N652" i="12" a="1"/>
  <c r="N652" i="12" s="1"/>
  <c r="O652" i="12" a="1"/>
  <c r="O652" i="12" s="1"/>
  <c r="P652" i="12" a="1"/>
  <c r="P652" i="12" s="1"/>
  <c r="Q652" i="12" a="1"/>
  <c r="Q652" i="12" s="1"/>
  <c r="R652" i="12" a="1"/>
  <c r="R652" i="12" s="1"/>
  <c r="S652" i="12" a="1"/>
  <c r="S652" i="12" s="1"/>
  <c r="T652" i="12" a="1"/>
  <c r="T652" i="12" s="1"/>
  <c r="U652" i="12" a="1"/>
  <c r="U652" i="12" s="1"/>
  <c r="V652" i="12" a="1"/>
  <c r="V652" i="12" s="1"/>
  <c r="W652" i="12" a="1"/>
  <c r="W652" i="12" s="1"/>
  <c r="X652" i="12" a="1"/>
  <c r="X652" i="12" s="1"/>
  <c r="C653" i="12" a="1"/>
  <c r="C653" i="12" s="1"/>
  <c r="D653" i="12" a="1"/>
  <c r="D653" i="12" s="1"/>
  <c r="E653" i="12" a="1"/>
  <c r="E653" i="12" s="1"/>
  <c r="F653" i="12" a="1"/>
  <c r="F653" i="12" s="1"/>
  <c r="G653" i="12" a="1"/>
  <c r="G653" i="12" s="1"/>
  <c r="H653" i="12" a="1"/>
  <c r="H653" i="12" s="1"/>
  <c r="I653" i="12" a="1"/>
  <c r="I653" i="12" s="1"/>
  <c r="J653" i="12" a="1"/>
  <c r="J653" i="12" s="1"/>
  <c r="K653" i="12" a="1"/>
  <c r="K653" i="12" s="1"/>
  <c r="L653" i="12" a="1"/>
  <c r="L653" i="12" s="1"/>
  <c r="M653" i="12" a="1"/>
  <c r="M653" i="12" s="1"/>
  <c r="N653" i="12" a="1"/>
  <c r="N653" i="12" s="1"/>
  <c r="O653" i="12" a="1"/>
  <c r="O653" i="12" s="1"/>
  <c r="P653" i="12" a="1"/>
  <c r="P653" i="12" s="1"/>
  <c r="Q653" i="12" a="1"/>
  <c r="Q653" i="12" s="1"/>
  <c r="R653" i="12" a="1"/>
  <c r="R653" i="12" s="1"/>
  <c r="S653" i="12" a="1"/>
  <c r="S653" i="12" s="1"/>
  <c r="T653" i="12" a="1"/>
  <c r="T653" i="12" s="1"/>
  <c r="U653" i="12" a="1"/>
  <c r="U653" i="12" s="1"/>
  <c r="V653" i="12" a="1"/>
  <c r="V653" i="12" s="1"/>
  <c r="W653" i="12" a="1"/>
  <c r="W653" i="12" s="1"/>
  <c r="X653" i="12" a="1"/>
  <c r="X653" i="12" s="1"/>
  <c r="C654" i="12" a="1"/>
  <c r="C654" i="12" s="1"/>
  <c r="D654" i="12" a="1"/>
  <c r="D654" i="12" s="1"/>
  <c r="E654" i="12" a="1"/>
  <c r="E654" i="12" s="1"/>
  <c r="F654" i="12" a="1"/>
  <c r="F654" i="12" s="1"/>
  <c r="G654" i="12" a="1"/>
  <c r="G654" i="12" s="1"/>
  <c r="H654" i="12" a="1"/>
  <c r="H654" i="12" s="1"/>
  <c r="I654" i="12" a="1"/>
  <c r="I654" i="12" s="1"/>
  <c r="J654" i="12" a="1"/>
  <c r="J654" i="12" s="1"/>
  <c r="K654" i="12" a="1"/>
  <c r="K654" i="12" s="1"/>
  <c r="L654" i="12" a="1"/>
  <c r="L654" i="12" s="1"/>
  <c r="M654" i="12" a="1"/>
  <c r="M654" i="12" s="1"/>
  <c r="N654" i="12" a="1"/>
  <c r="N654" i="12" s="1"/>
  <c r="O654" i="12" a="1"/>
  <c r="O654" i="12" s="1"/>
  <c r="P654" i="12" a="1"/>
  <c r="P654" i="12" s="1"/>
  <c r="Q654" i="12" a="1"/>
  <c r="Q654" i="12" s="1"/>
  <c r="R654" i="12" a="1"/>
  <c r="R654" i="12" s="1"/>
  <c r="S654" i="12" a="1"/>
  <c r="S654" i="12" s="1"/>
  <c r="T654" i="12" a="1"/>
  <c r="T654" i="12" s="1"/>
  <c r="U654" i="12" a="1"/>
  <c r="U654" i="12" s="1"/>
  <c r="V654" i="12" a="1"/>
  <c r="V654" i="12" s="1"/>
  <c r="W654" i="12" a="1"/>
  <c r="W654" i="12" s="1"/>
  <c r="X654" i="12" a="1"/>
  <c r="X654" i="12" s="1"/>
  <c r="C655" i="12" a="1"/>
  <c r="C655" i="12" s="1"/>
  <c r="D655" i="12" a="1"/>
  <c r="D655" i="12" s="1"/>
  <c r="E655" i="12" a="1"/>
  <c r="E655" i="12" s="1"/>
  <c r="F655" i="12" a="1"/>
  <c r="F655" i="12" s="1"/>
  <c r="G655" i="12" a="1"/>
  <c r="G655" i="12" s="1"/>
  <c r="H655" i="12" a="1"/>
  <c r="H655" i="12" s="1"/>
  <c r="I655" i="12" a="1"/>
  <c r="I655" i="12" s="1"/>
  <c r="J655" i="12" a="1"/>
  <c r="J655" i="12" s="1"/>
  <c r="K655" i="12" a="1"/>
  <c r="K655" i="12" s="1"/>
  <c r="L655" i="12" a="1"/>
  <c r="L655" i="12" s="1"/>
  <c r="M655" i="12" a="1"/>
  <c r="M655" i="12" s="1"/>
  <c r="N655" i="12" a="1"/>
  <c r="N655" i="12" s="1"/>
  <c r="O655" i="12" a="1"/>
  <c r="O655" i="12" s="1"/>
  <c r="P655" i="12" a="1"/>
  <c r="P655" i="12" s="1"/>
  <c r="Q655" i="12" a="1"/>
  <c r="Q655" i="12" s="1"/>
  <c r="R655" i="12" a="1"/>
  <c r="R655" i="12" s="1"/>
  <c r="S655" i="12" a="1"/>
  <c r="S655" i="12" s="1"/>
  <c r="T655" i="12" a="1"/>
  <c r="T655" i="12" s="1"/>
  <c r="U655" i="12" a="1"/>
  <c r="U655" i="12" s="1"/>
  <c r="V655" i="12" a="1"/>
  <c r="V655" i="12" s="1"/>
  <c r="W655" i="12" a="1"/>
  <c r="W655" i="12" s="1"/>
  <c r="X655" i="12" a="1"/>
  <c r="X655" i="12" s="1"/>
  <c r="C656" i="12" a="1"/>
  <c r="C656" i="12" s="1"/>
  <c r="D656" i="12" a="1"/>
  <c r="D656" i="12" s="1"/>
  <c r="E656" i="12" a="1"/>
  <c r="E656" i="12" s="1"/>
  <c r="F656" i="12" a="1"/>
  <c r="F656" i="12" s="1"/>
  <c r="G656" i="12" a="1"/>
  <c r="G656" i="12" s="1"/>
  <c r="H656" i="12" a="1"/>
  <c r="H656" i="12" s="1"/>
  <c r="I656" i="12" a="1"/>
  <c r="I656" i="12" s="1"/>
  <c r="J656" i="12" a="1"/>
  <c r="J656" i="12" s="1"/>
  <c r="K656" i="12" a="1"/>
  <c r="K656" i="12" s="1"/>
  <c r="L656" i="12" a="1"/>
  <c r="L656" i="12" s="1"/>
  <c r="M656" i="12" a="1"/>
  <c r="M656" i="12" s="1"/>
  <c r="N656" i="12" a="1"/>
  <c r="N656" i="12" s="1"/>
  <c r="O656" i="12" a="1"/>
  <c r="O656" i="12" s="1"/>
  <c r="P656" i="12" a="1"/>
  <c r="P656" i="12" s="1"/>
  <c r="Q656" i="12" a="1"/>
  <c r="Q656" i="12" s="1"/>
  <c r="R656" i="12" a="1"/>
  <c r="R656" i="12" s="1"/>
  <c r="S656" i="12" a="1"/>
  <c r="S656" i="12" s="1"/>
  <c r="T656" i="12" a="1"/>
  <c r="T656" i="12" s="1"/>
  <c r="U656" i="12" a="1"/>
  <c r="U656" i="12" s="1"/>
  <c r="V656" i="12" a="1"/>
  <c r="V656" i="12" s="1"/>
  <c r="W656" i="12" a="1"/>
  <c r="W656" i="12" s="1"/>
  <c r="X656" i="12" a="1"/>
  <c r="X656" i="12" s="1"/>
  <c r="C657" i="12" a="1"/>
  <c r="C657" i="12" s="1"/>
  <c r="D657" i="12" a="1"/>
  <c r="D657" i="12" s="1"/>
  <c r="E657" i="12" a="1"/>
  <c r="E657" i="12" s="1"/>
  <c r="F657" i="12" a="1"/>
  <c r="F657" i="12" s="1"/>
  <c r="G657" i="12" a="1"/>
  <c r="G657" i="12" s="1"/>
  <c r="H657" i="12" a="1"/>
  <c r="H657" i="12" s="1"/>
  <c r="I657" i="12" a="1"/>
  <c r="I657" i="12" s="1"/>
  <c r="J657" i="12" a="1"/>
  <c r="J657" i="12" s="1"/>
  <c r="K657" i="12" a="1"/>
  <c r="K657" i="12" s="1"/>
  <c r="L657" i="12" a="1"/>
  <c r="L657" i="12" s="1"/>
  <c r="M657" i="12" a="1"/>
  <c r="M657" i="12" s="1"/>
  <c r="N657" i="12" a="1"/>
  <c r="N657" i="12" s="1"/>
  <c r="O657" i="12" a="1"/>
  <c r="O657" i="12" s="1"/>
  <c r="P657" i="12" a="1"/>
  <c r="P657" i="12" s="1"/>
  <c r="Q657" i="12" a="1"/>
  <c r="Q657" i="12" s="1"/>
  <c r="R657" i="12" a="1"/>
  <c r="R657" i="12" s="1"/>
  <c r="S657" i="12" a="1"/>
  <c r="S657" i="12" s="1"/>
  <c r="T657" i="12" a="1"/>
  <c r="T657" i="12" s="1"/>
  <c r="U657" i="12" a="1"/>
  <c r="U657" i="12" s="1"/>
  <c r="V657" i="12" a="1"/>
  <c r="V657" i="12" s="1"/>
  <c r="W657" i="12" a="1"/>
  <c r="W657" i="12" s="1"/>
  <c r="X657" i="12" a="1"/>
  <c r="X657" i="12" s="1"/>
  <c r="C658" i="12" a="1"/>
  <c r="C658" i="12" s="1"/>
  <c r="D658" i="12" a="1"/>
  <c r="D658" i="12" s="1"/>
  <c r="E658" i="12" a="1"/>
  <c r="E658" i="12" s="1"/>
  <c r="F658" i="12" a="1"/>
  <c r="F658" i="12" s="1"/>
  <c r="G658" i="12" a="1"/>
  <c r="G658" i="12" s="1"/>
  <c r="H658" i="12" a="1"/>
  <c r="H658" i="12" s="1"/>
  <c r="I658" i="12" a="1"/>
  <c r="I658" i="12" s="1"/>
  <c r="J658" i="12" a="1"/>
  <c r="J658" i="12" s="1"/>
  <c r="K658" i="12" a="1"/>
  <c r="K658" i="12" s="1"/>
  <c r="L658" i="12" a="1"/>
  <c r="L658" i="12" s="1"/>
  <c r="M658" i="12" a="1"/>
  <c r="M658" i="12" s="1"/>
  <c r="N658" i="12" a="1"/>
  <c r="N658" i="12" s="1"/>
  <c r="O658" i="12" a="1"/>
  <c r="O658" i="12" s="1"/>
  <c r="P658" i="12" a="1"/>
  <c r="P658" i="12" s="1"/>
  <c r="Q658" i="12" a="1"/>
  <c r="Q658" i="12" s="1"/>
  <c r="R658" i="12" a="1"/>
  <c r="R658" i="12" s="1"/>
  <c r="S658" i="12" a="1"/>
  <c r="S658" i="12" s="1"/>
  <c r="T658" i="12" a="1"/>
  <c r="T658" i="12" s="1"/>
  <c r="U658" i="12" a="1"/>
  <c r="U658" i="12" s="1"/>
  <c r="V658" i="12" a="1"/>
  <c r="V658" i="12" s="1"/>
  <c r="W658" i="12" a="1"/>
  <c r="W658" i="12" s="1"/>
  <c r="X658" i="12" a="1"/>
  <c r="X658" i="12" s="1"/>
  <c r="C659" i="12" a="1"/>
  <c r="C659" i="12" s="1"/>
  <c r="D659" i="12" a="1"/>
  <c r="D659" i="12" s="1"/>
  <c r="E659" i="12" a="1"/>
  <c r="E659" i="12" s="1"/>
  <c r="F659" i="12" a="1"/>
  <c r="F659" i="12" s="1"/>
  <c r="G659" i="12" a="1"/>
  <c r="G659" i="12" s="1"/>
  <c r="H659" i="12" a="1"/>
  <c r="H659" i="12" s="1"/>
  <c r="I659" i="12" a="1"/>
  <c r="I659" i="12" s="1"/>
  <c r="J659" i="12" a="1"/>
  <c r="J659" i="12" s="1"/>
  <c r="K659" i="12" a="1"/>
  <c r="K659" i="12" s="1"/>
  <c r="L659" i="12" a="1"/>
  <c r="L659" i="12" s="1"/>
  <c r="M659" i="12" a="1"/>
  <c r="M659" i="12" s="1"/>
  <c r="N659" i="12" a="1"/>
  <c r="N659" i="12" s="1"/>
  <c r="O659" i="12" a="1"/>
  <c r="O659" i="12" s="1"/>
  <c r="P659" i="12" a="1"/>
  <c r="P659" i="12" s="1"/>
  <c r="Q659" i="12" a="1"/>
  <c r="Q659" i="12" s="1"/>
  <c r="R659" i="12" a="1"/>
  <c r="R659" i="12" s="1"/>
  <c r="S659" i="12" a="1"/>
  <c r="S659" i="12" s="1"/>
  <c r="T659" i="12" a="1"/>
  <c r="T659" i="12" s="1"/>
  <c r="U659" i="12" a="1"/>
  <c r="U659" i="12" s="1"/>
  <c r="V659" i="12" a="1"/>
  <c r="V659" i="12" s="1"/>
  <c r="W659" i="12" a="1"/>
  <c r="W659" i="12" s="1"/>
  <c r="X659" i="12" a="1"/>
  <c r="X659" i="12" s="1"/>
  <c r="C660" i="12" a="1"/>
  <c r="C660" i="12" s="1"/>
  <c r="D660" i="12" a="1"/>
  <c r="D660" i="12" s="1"/>
  <c r="E660" i="12" a="1"/>
  <c r="E660" i="12" s="1"/>
  <c r="F660" i="12" a="1"/>
  <c r="F660" i="12" s="1"/>
  <c r="G660" i="12" a="1"/>
  <c r="G660" i="12" s="1"/>
  <c r="H660" i="12" a="1"/>
  <c r="H660" i="12" s="1"/>
  <c r="I660" i="12" a="1"/>
  <c r="I660" i="12" s="1"/>
  <c r="J660" i="12" a="1"/>
  <c r="J660" i="12" s="1"/>
  <c r="K660" i="12" a="1"/>
  <c r="K660" i="12" s="1"/>
  <c r="L660" i="12" a="1"/>
  <c r="L660" i="12" s="1"/>
  <c r="M660" i="12" a="1"/>
  <c r="M660" i="12" s="1"/>
  <c r="N660" i="12" a="1"/>
  <c r="N660" i="12" s="1"/>
  <c r="O660" i="12" a="1"/>
  <c r="O660" i="12" s="1"/>
  <c r="P660" i="12" a="1"/>
  <c r="P660" i="12" s="1"/>
  <c r="Q660" i="12" a="1"/>
  <c r="Q660" i="12" s="1"/>
  <c r="R660" i="12" a="1"/>
  <c r="R660" i="12" s="1"/>
  <c r="S660" i="12" a="1"/>
  <c r="S660" i="12" s="1"/>
  <c r="T660" i="12" a="1"/>
  <c r="T660" i="12" s="1"/>
  <c r="U660" i="12" a="1"/>
  <c r="U660" i="12" s="1"/>
  <c r="V660" i="12" a="1"/>
  <c r="V660" i="12" s="1"/>
  <c r="W660" i="12" a="1"/>
  <c r="W660" i="12" s="1"/>
  <c r="X660" i="12" a="1"/>
  <c r="X660" i="12" s="1"/>
  <c r="C661" i="12" a="1"/>
  <c r="C661" i="12" s="1"/>
  <c r="D661" i="12" a="1"/>
  <c r="D661" i="12" s="1"/>
  <c r="E661" i="12" a="1"/>
  <c r="E661" i="12" s="1"/>
  <c r="F661" i="12" a="1"/>
  <c r="F661" i="12" s="1"/>
  <c r="G661" i="12" a="1"/>
  <c r="G661" i="12" s="1"/>
  <c r="H661" i="12" a="1"/>
  <c r="H661" i="12" s="1"/>
  <c r="I661" i="12" a="1"/>
  <c r="I661" i="12" s="1"/>
  <c r="J661" i="12" a="1"/>
  <c r="J661" i="12" s="1"/>
  <c r="K661" i="12" a="1"/>
  <c r="K661" i="12" s="1"/>
  <c r="L661" i="12" a="1"/>
  <c r="L661" i="12" s="1"/>
  <c r="M661" i="12" a="1"/>
  <c r="M661" i="12" s="1"/>
  <c r="N661" i="12" a="1"/>
  <c r="N661" i="12" s="1"/>
  <c r="O661" i="12" a="1"/>
  <c r="O661" i="12" s="1"/>
  <c r="P661" i="12" a="1"/>
  <c r="P661" i="12" s="1"/>
  <c r="Q661" i="12" a="1"/>
  <c r="Q661" i="12" s="1"/>
  <c r="R661" i="12" a="1"/>
  <c r="R661" i="12" s="1"/>
  <c r="S661" i="12" a="1"/>
  <c r="S661" i="12" s="1"/>
  <c r="T661" i="12" a="1"/>
  <c r="T661" i="12" s="1"/>
  <c r="U661" i="12" a="1"/>
  <c r="U661" i="12" s="1"/>
  <c r="V661" i="12" a="1"/>
  <c r="V661" i="12" s="1"/>
  <c r="W661" i="12" a="1"/>
  <c r="W661" i="12" s="1"/>
  <c r="X661" i="12" a="1"/>
  <c r="X661" i="12" s="1"/>
  <c r="C662" i="12" a="1"/>
  <c r="C662" i="12" s="1"/>
  <c r="D662" i="12" a="1"/>
  <c r="D662" i="12" s="1"/>
  <c r="E662" i="12" a="1"/>
  <c r="E662" i="12" s="1"/>
  <c r="F662" i="12" a="1"/>
  <c r="F662" i="12" s="1"/>
  <c r="G662" i="12" a="1"/>
  <c r="G662" i="12" s="1"/>
  <c r="H662" i="12" a="1"/>
  <c r="H662" i="12" s="1"/>
  <c r="I662" i="12" a="1"/>
  <c r="I662" i="12" s="1"/>
  <c r="J662" i="12" a="1"/>
  <c r="J662" i="12" s="1"/>
  <c r="K662" i="12" a="1"/>
  <c r="K662" i="12" s="1"/>
  <c r="L662" i="12" a="1"/>
  <c r="L662" i="12" s="1"/>
  <c r="M662" i="12" a="1"/>
  <c r="M662" i="12" s="1"/>
  <c r="N662" i="12" a="1"/>
  <c r="N662" i="12" s="1"/>
  <c r="O662" i="12" a="1"/>
  <c r="O662" i="12" s="1"/>
  <c r="P662" i="12" a="1"/>
  <c r="P662" i="12" s="1"/>
  <c r="Q662" i="12" a="1"/>
  <c r="Q662" i="12" s="1"/>
  <c r="R662" i="12" a="1"/>
  <c r="R662" i="12" s="1"/>
  <c r="S662" i="12" a="1"/>
  <c r="S662" i="12" s="1"/>
  <c r="T662" i="12" a="1"/>
  <c r="T662" i="12" s="1"/>
  <c r="U662" i="12" a="1"/>
  <c r="U662" i="12" s="1"/>
  <c r="V662" i="12" a="1"/>
  <c r="V662" i="12" s="1"/>
  <c r="W662" i="12" a="1"/>
  <c r="W662" i="12" s="1"/>
  <c r="X662" i="12" a="1"/>
  <c r="X662" i="12" s="1"/>
  <c r="C663" i="12" a="1"/>
  <c r="C663" i="12" s="1"/>
  <c r="D663" i="12" a="1"/>
  <c r="D663" i="12" s="1"/>
  <c r="E663" i="12" a="1"/>
  <c r="E663" i="12" s="1"/>
  <c r="F663" i="12" a="1"/>
  <c r="F663" i="12" s="1"/>
  <c r="G663" i="12" a="1"/>
  <c r="G663" i="12" s="1"/>
  <c r="H663" i="12" a="1"/>
  <c r="H663" i="12" s="1"/>
  <c r="I663" i="12" a="1"/>
  <c r="I663" i="12" s="1"/>
  <c r="J663" i="12" a="1"/>
  <c r="J663" i="12" s="1"/>
  <c r="K663" i="12" a="1"/>
  <c r="K663" i="12" s="1"/>
  <c r="L663" i="12" a="1"/>
  <c r="L663" i="12" s="1"/>
  <c r="M663" i="12" a="1"/>
  <c r="M663" i="12" s="1"/>
  <c r="N663" i="12" a="1"/>
  <c r="N663" i="12" s="1"/>
  <c r="O663" i="12" a="1"/>
  <c r="O663" i="12" s="1"/>
  <c r="P663" i="12" a="1"/>
  <c r="P663" i="12" s="1"/>
  <c r="Q663" i="12" a="1"/>
  <c r="Q663" i="12" s="1"/>
  <c r="R663" i="12" a="1"/>
  <c r="R663" i="12" s="1"/>
  <c r="S663" i="12" a="1"/>
  <c r="S663" i="12" s="1"/>
  <c r="T663" i="12" a="1"/>
  <c r="T663" i="12" s="1"/>
  <c r="U663" i="12" a="1"/>
  <c r="U663" i="12" s="1"/>
  <c r="V663" i="12" a="1"/>
  <c r="V663" i="12" s="1"/>
  <c r="W663" i="12" a="1"/>
  <c r="W663" i="12" s="1"/>
  <c r="X663" i="12" a="1"/>
  <c r="X663" i="12" s="1"/>
  <c r="C664" i="12" a="1"/>
  <c r="C664" i="12" s="1"/>
  <c r="D664" i="12" a="1"/>
  <c r="D664" i="12" s="1"/>
  <c r="E664" i="12" a="1"/>
  <c r="E664" i="12" s="1"/>
  <c r="F664" i="12" a="1"/>
  <c r="F664" i="12" s="1"/>
  <c r="G664" i="12" a="1"/>
  <c r="G664" i="12" s="1"/>
  <c r="H664" i="12" a="1"/>
  <c r="H664" i="12" s="1"/>
  <c r="I664" i="12" a="1"/>
  <c r="I664" i="12" s="1"/>
  <c r="J664" i="12" a="1"/>
  <c r="J664" i="12" s="1"/>
  <c r="K664" i="12" a="1"/>
  <c r="K664" i="12" s="1"/>
  <c r="L664" i="12" a="1"/>
  <c r="L664" i="12" s="1"/>
  <c r="M664" i="12" a="1"/>
  <c r="M664" i="12" s="1"/>
  <c r="N664" i="12" a="1"/>
  <c r="N664" i="12" s="1"/>
  <c r="O664" i="12" a="1"/>
  <c r="O664" i="12" s="1"/>
  <c r="P664" i="12" a="1"/>
  <c r="P664" i="12" s="1"/>
  <c r="Q664" i="12" a="1"/>
  <c r="Q664" i="12" s="1"/>
  <c r="R664" i="12" a="1"/>
  <c r="R664" i="12" s="1"/>
  <c r="S664" i="12" a="1"/>
  <c r="S664" i="12" s="1"/>
  <c r="T664" i="12" a="1"/>
  <c r="T664" i="12" s="1"/>
  <c r="U664" i="12" a="1"/>
  <c r="U664" i="12" s="1"/>
  <c r="V664" i="12" a="1"/>
  <c r="V664" i="12" s="1"/>
  <c r="W664" i="12" a="1"/>
  <c r="W664" i="12" s="1"/>
  <c r="X664" i="12" a="1"/>
  <c r="X664" i="12" s="1"/>
  <c r="C665" i="12" a="1"/>
  <c r="C665" i="12" s="1"/>
  <c r="D665" i="12" a="1"/>
  <c r="D665" i="12" s="1"/>
  <c r="E665" i="12" a="1"/>
  <c r="E665" i="12" s="1"/>
  <c r="F665" i="12" a="1"/>
  <c r="F665" i="12" s="1"/>
  <c r="G665" i="12" a="1"/>
  <c r="G665" i="12" s="1"/>
  <c r="H665" i="12" a="1"/>
  <c r="H665" i="12" s="1"/>
  <c r="I665" i="12" a="1"/>
  <c r="I665" i="12" s="1"/>
  <c r="J665" i="12" a="1"/>
  <c r="J665" i="12" s="1"/>
  <c r="K665" i="12" a="1"/>
  <c r="K665" i="12" s="1"/>
  <c r="L665" i="12" a="1"/>
  <c r="L665" i="12" s="1"/>
  <c r="M665" i="12" a="1"/>
  <c r="M665" i="12" s="1"/>
  <c r="N665" i="12" a="1"/>
  <c r="N665" i="12" s="1"/>
  <c r="O665" i="12" a="1"/>
  <c r="O665" i="12" s="1"/>
  <c r="P665" i="12" a="1"/>
  <c r="P665" i="12" s="1"/>
  <c r="Q665" i="12" a="1"/>
  <c r="Q665" i="12" s="1"/>
  <c r="R665" i="12" a="1"/>
  <c r="R665" i="12" s="1"/>
  <c r="S665" i="12" a="1"/>
  <c r="S665" i="12" s="1"/>
  <c r="T665" i="12" a="1"/>
  <c r="T665" i="12" s="1"/>
  <c r="U665" i="12" a="1"/>
  <c r="U665" i="12" s="1"/>
  <c r="V665" i="12" a="1"/>
  <c r="V665" i="12" s="1"/>
  <c r="W665" i="12" a="1"/>
  <c r="W665" i="12" s="1"/>
  <c r="X665" i="12" a="1"/>
  <c r="X665" i="12" s="1"/>
  <c r="C666" i="12" a="1"/>
  <c r="C666" i="12" s="1"/>
  <c r="D666" i="12" a="1"/>
  <c r="D666" i="12" s="1"/>
  <c r="E666" i="12" a="1"/>
  <c r="E666" i="12" s="1"/>
  <c r="F666" i="12" a="1"/>
  <c r="F666" i="12" s="1"/>
  <c r="G666" i="12" a="1"/>
  <c r="G666" i="12" s="1"/>
  <c r="H666" i="12" a="1"/>
  <c r="H666" i="12" s="1"/>
  <c r="I666" i="12" a="1"/>
  <c r="I666" i="12" s="1"/>
  <c r="J666" i="12" a="1"/>
  <c r="J666" i="12" s="1"/>
  <c r="K666" i="12" a="1"/>
  <c r="K666" i="12" s="1"/>
  <c r="L666" i="12" a="1"/>
  <c r="L666" i="12" s="1"/>
  <c r="M666" i="12" a="1"/>
  <c r="M666" i="12" s="1"/>
  <c r="N666" i="12" a="1"/>
  <c r="N666" i="12" s="1"/>
  <c r="O666" i="12" a="1"/>
  <c r="O666" i="12" s="1"/>
  <c r="P666" i="12" a="1"/>
  <c r="P666" i="12" s="1"/>
  <c r="Q666" i="12" a="1"/>
  <c r="Q666" i="12" s="1"/>
  <c r="R666" i="12" a="1"/>
  <c r="R666" i="12" s="1"/>
  <c r="S666" i="12" a="1"/>
  <c r="S666" i="12" s="1"/>
  <c r="T666" i="12" a="1"/>
  <c r="T666" i="12" s="1"/>
  <c r="U666" i="12" a="1"/>
  <c r="U666" i="12" s="1"/>
  <c r="V666" i="12" a="1"/>
  <c r="V666" i="12" s="1"/>
  <c r="W666" i="12" a="1"/>
  <c r="W666" i="12" s="1"/>
  <c r="X666" i="12" a="1"/>
  <c r="X666" i="12" s="1"/>
  <c r="C667" i="12" a="1"/>
  <c r="C667" i="12" s="1"/>
  <c r="D667" i="12" a="1"/>
  <c r="D667" i="12" s="1"/>
  <c r="E667" i="12" a="1"/>
  <c r="E667" i="12" s="1"/>
  <c r="F667" i="12" a="1"/>
  <c r="F667" i="12" s="1"/>
  <c r="G667" i="12" a="1"/>
  <c r="G667" i="12" s="1"/>
  <c r="H667" i="12" a="1"/>
  <c r="H667" i="12" s="1"/>
  <c r="I667" i="12" a="1"/>
  <c r="I667" i="12" s="1"/>
  <c r="J667" i="12" a="1"/>
  <c r="J667" i="12" s="1"/>
  <c r="K667" i="12" a="1"/>
  <c r="K667" i="12" s="1"/>
  <c r="L667" i="12" a="1"/>
  <c r="L667" i="12" s="1"/>
  <c r="M667" i="12" a="1"/>
  <c r="M667" i="12" s="1"/>
  <c r="N667" i="12" a="1"/>
  <c r="N667" i="12" s="1"/>
  <c r="O667" i="12" a="1"/>
  <c r="O667" i="12" s="1"/>
  <c r="P667" i="12" a="1"/>
  <c r="P667" i="12" s="1"/>
  <c r="Q667" i="12" a="1"/>
  <c r="Q667" i="12" s="1"/>
  <c r="R667" i="12" a="1"/>
  <c r="R667" i="12" s="1"/>
  <c r="S667" i="12" a="1"/>
  <c r="S667" i="12" s="1"/>
  <c r="T667" i="12" a="1"/>
  <c r="T667" i="12" s="1"/>
  <c r="U667" i="12" a="1"/>
  <c r="U667" i="12" s="1"/>
  <c r="V667" i="12" a="1"/>
  <c r="V667" i="12" s="1"/>
  <c r="W667" i="12" a="1"/>
  <c r="W667" i="12" s="1"/>
  <c r="X667" i="12" a="1"/>
  <c r="X667" i="12" s="1"/>
  <c r="C668" i="12" a="1"/>
  <c r="C668" i="12" s="1"/>
  <c r="D668" i="12" a="1"/>
  <c r="D668" i="12" s="1"/>
  <c r="E668" i="12" a="1"/>
  <c r="E668" i="12" s="1"/>
  <c r="F668" i="12" a="1"/>
  <c r="F668" i="12" s="1"/>
  <c r="G668" i="12" a="1"/>
  <c r="G668" i="12" s="1"/>
  <c r="H668" i="12" a="1"/>
  <c r="H668" i="12" s="1"/>
  <c r="I668" i="12" a="1"/>
  <c r="I668" i="12" s="1"/>
  <c r="J668" i="12" a="1"/>
  <c r="J668" i="12" s="1"/>
  <c r="K668" i="12" a="1"/>
  <c r="K668" i="12" s="1"/>
  <c r="L668" i="12" a="1"/>
  <c r="L668" i="12" s="1"/>
  <c r="M668" i="12" a="1"/>
  <c r="M668" i="12" s="1"/>
  <c r="N668" i="12" a="1"/>
  <c r="N668" i="12" s="1"/>
  <c r="O668" i="12" a="1"/>
  <c r="O668" i="12" s="1"/>
  <c r="P668" i="12" a="1"/>
  <c r="P668" i="12" s="1"/>
  <c r="Q668" i="12" a="1"/>
  <c r="Q668" i="12" s="1"/>
  <c r="R668" i="12" a="1"/>
  <c r="R668" i="12" s="1"/>
  <c r="S668" i="12" a="1"/>
  <c r="S668" i="12" s="1"/>
  <c r="T668" i="12" a="1"/>
  <c r="T668" i="12" s="1"/>
  <c r="U668" i="12" a="1"/>
  <c r="U668" i="12" s="1"/>
  <c r="V668" i="12" a="1"/>
  <c r="V668" i="12" s="1"/>
  <c r="W668" i="12" a="1"/>
  <c r="W668" i="12" s="1"/>
  <c r="X668" i="12" a="1"/>
  <c r="X668" i="12" s="1"/>
  <c r="C669" i="12" a="1"/>
  <c r="C669" i="12" s="1"/>
  <c r="D669" i="12" a="1"/>
  <c r="D669" i="12" s="1"/>
  <c r="E669" i="12" a="1"/>
  <c r="E669" i="12" s="1"/>
  <c r="F669" i="12" a="1"/>
  <c r="F669" i="12" s="1"/>
  <c r="G669" i="12" a="1"/>
  <c r="G669" i="12" s="1"/>
  <c r="H669" i="12" a="1"/>
  <c r="H669" i="12" s="1"/>
  <c r="I669" i="12" a="1"/>
  <c r="I669" i="12" s="1"/>
  <c r="J669" i="12" a="1"/>
  <c r="J669" i="12" s="1"/>
  <c r="K669" i="12" a="1"/>
  <c r="K669" i="12" s="1"/>
  <c r="L669" i="12" a="1"/>
  <c r="L669" i="12" s="1"/>
  <c r="M669" i="12" a="1"/>
  <c r="M669" i="12" s="1"/>
  <c r="N669" i="12" a="1"/>
  <c r="N669" i="12" s="1"/>
  <c r="O669" i="12" a="1"/>
  <c r="O669" i="12" s="1"/>
  <c r="P669" i="12" a="1"/>
  <c r="P669" i="12" s="1"/>
  <c r="Q669" i="12" a="1"/>
  <c r="Q669" i="12" s="1"/>
  <c r="R669" i="12" a="1"/>
  <c r="R669" i="12" s="1"/>
  <c r="S669" i="12" a="1"/>
  <c r="S669" i="12" s="1"/>
  <c r="T669" i="12" a="1"/>
  <c r="T669" i="12" s="1"/>
  <c r="U669" i="12" a="1"/>
  <c r="U669" i="12" s="1"/>
  <c r="V669" i="12" a="1"/>
  <c r="V669" i="12" s="1"/>
  <c r="W669" i="12" a="1"/>
  <c r="W669" i="12" s="1"/>
  <c r="X669" i="12" a="1"/>
  <c r="X669" i="12" s="1"/>
  <c r="C670" i="12" a="1"/>
  <c r="C670" i="12" s="1"/>
  <c r="D670" i="12" a="1"/>
  <c r="D670" i="12" s="1"/>
  <c r="E670" i="12" a="1"/>
  <c r="E670" i="12" s="1"/>
  <c r="F670" i="12" a="1"/>
  <c r="F670" i="12" s="1"/>
  <c r="G670" i="12" a="1"/>
  <c r="G670" i="12" s="1"/>
  <c r="H670" i="12" a="1"/>
  <c r="H670" i="12" s="1"/>
  <c r="I670" i="12" a="1"/>
  <c r="I670" i="12" s="1"/>
  <c r="J670" i="12" a="1"/>
  <c r="J670" i="12" s="1"/>
  <c r="K670" i="12" a="1"/>
  <c r="K670" i="12" s="1"/>
  <c r="L670" i="12" a="1"/>
  <c r="L670" i="12" s="1"/>
  <c r="M670" i="12" a="1"/>
  <c r="M670" i="12" s="1"/>
  <c r="N670" i="12" a="1"/>
  <c r="N670" i="12" s="1"/>
  <c r="O670" i="12" a="1"/>
  <c r="O670" i="12" s="1"/>
  <c r="P670" i="12" a="1"/>
  <c r="P670" i="12" s="1"/>
  <c r="Q670" i="12" a="1"/>
  <c r="Q670" i="12" s="1"/>
  <c r="R670" i="12" a="1"/>
  <c r="R670" i="12" s="1"/>
  <c r="S670" i="12" a="1"/>
  <c r="S670" i="12" s="1"/>
  <c r="T670" i="12" a="1"/>
  <c r="T670" i="12" s="1"/>
  <c r="U670" i="12" a="1"/>
  <c r="U670" i="12" s="1"/>
  <c r="V670" i="12" a="1"/>
  <c r="V670" i="12" s="1"/>
  <c r="W670" i="12" a="1"/>
  <c r="W670" i="12" s="1"/>
  <c r="X670" i="12" a="1"/>
  <c r="X670" i="12" s="1"/>
  <c r="X640" i="12" a="1"/>
  <c r="X640" i="12" s="1"/>
  <c r="W640" i="12" a="1"/>
  <c r="W640" i="12" s="1"/>
  <c r="V640" i="12" a="1"/>
  <c r="V640" i="12" s="1"/>
  <c r="U640" i="12" a="1"/>
  <c r="U640" i="12" s="1"/>
  <c r="T640" i="12" a="1"/>
  <c r="T640" i="12" s="1"/>
  <c r="S640" i="12" a="1"/>
  <c r="S640" i="12" s="1"/>
  <c r="R640" i="12" a="1"/>
  <c r="R640" i="12" s="1"/>
  <c r="Q640" i="12" a="1"/>
  <c r="Q640" i="12" s="1"/>
  <c r="P640" i="12" a="1"/>
  <c r="P640" i="12" s="1"/>
  <c r="O640" i="12" a="1"/>
  <c r="O640" i="12" s="1"/>
  <c r="N640" i="12" a="1"/>
  <c r="N640" i="12" s="1"/>
  <c r="M640" i="12" a="1"/>
  <c r="M640" i="12" s="1"/>
  <c r="L640" i="12" a="1"/>
  <c r="L640" i="12" s="1"/>
  <c r="K640" i="12" a="1"/>
  <c r="K640" i="12" s="1"/>
  <c r="J640" i="12" a="1"/>
  <c r="J640" i="12" s="1"/>
  <c r="I640" i="12" a="1"/>
  <c r="I640" i="12" s="1"/>
  <c r="H640" i="12" a="1"/>
  <c r="H640" i="12" s="1"/>
  <c r="G640" i="12" a="1"/>
  <c r="G640" i="12" s="1"/>
  <c r="F640" i="12" a="1"/>
  <c r="F640" i="12" s="1"/>
  <c r="E640" i="12" a="1"/>
  <c r="E640" i="12" s="1"/>
  <c r="D640" i="12" a="1"/>
  <c r="D640" i="12" s="1"/>
  <c r="C640" i="12" a="1"/>
  <c r="C640" i="12" s="1"/>
  <c r="C606" i="12" a="1"/>
  <c r="C606" i="12" s="1"/>
  <c r="D606" i="12" a="1"/>
  <c r="D606" i="12" s="1"/>
  <c r="E606" i="12" a="1"/>
  <c r="E606" i="12" s="1"/>
  <c r="F606" i="12" a="1"/>
  <c r="F606" i="12" s="1"/>
  <c r="G606" i="12" a="1"/>
  <c r="G606" i="12" s="1"/>
  <c r="H606" i="12" a="1"/>
  <c r="H606" i="12" s="1"/>
  <c r="I606" i="12" a="1"/>
  <c r="I606" i="12" s="1"/>
  <c r="J606" i="12" a="1"/>
  <c r="J606" i="12" s="1"/>
  <c r="K606" i="12" a="1"/>
  <c r="K606" i="12" s="1"/>
  <c r="L606" i="12" a="1"/>
  <c r="L606" i="12" s="1"/>
  <c r="M606" i="12" a="1"/>
  <c r="M606" i="12" s="1"/>
  <c r="N606" i="12" a="1"/>
  <c r="N606" i="12" s="1"/>
  <c r="O606" i="12" a="1"/>
  <c r="O606" i="12" s="1"/>
  <c r="P606" i="12" a="1"/>
  <c r="P606" i="12" s="1"/>
  <c r="Q606" i="12" a="1"/>
  <c r="Q606" i="12" s="1"/>
  <c r="R606" i="12" a="1"/>
  <c r="R606" i="12" s="1"/>
  <c r="S606" i="12" a="1"/>
  <c r="S606" i="12" s="1"/>
  <c r="T606" i="12" a="1"/>
  <c r="T606" i="12" s="1"/>
  <c r="U606" i="12" a="1"/>
  <c r="U606" i="12" s="1"/>
  <c r="V606" i="12" a="1"/>
  <c r="V606" i="12" s="1"/>
  <c r="W606" i="12" a="1"/>
  <c r="W606" i="12" s="1"/>
  <c r="X606" i="12" a="1"/>
  <c r="X606" i="12" s="1"/>
  <c r="C607" i="12" a="1"/>
  <c r="C607" i="12" s="1"/>
  <c r="D607" i="12" a="1"/>
  <c r="D607" i="12" s="1"/>
  <c r="E607" i="12" a="1"/>
  <c r="E607" i="12" s="1"/>
  <c r="F607" i="12" a="1"/>
  <c r="F607" i="12" s="1"/>
  <c r="G607" i="12" a="1"/>
  <c r="G607" i="12" s="1"/>
  <c r="H607" i="12" a="1"/>
  <c r="H607" i="12" s="1"/>
  <c r="I607" i="12" a="1"/>
  <c r="I607" i="12" s="1"/>
  <c r="J607" i="12" a="1"/>
  <c r="J607" i="12" s="1"/>
  <c r="K607" i="12" a="1"/>
  <c r="K607" i="12" s="1"/>
  <c r="L607" i="12" a="1"/>
  <c r="L607" i="12" s="1"/>
  <c r="M607" i="12" a="1"/>
  <c r="M607" i="12" s="1"/>
  <c r="N607" i="12" a="1"/>
  <c r="N607" i="12" s="1"/>
  <c r="O607" i="12" a="1"/>
  <c r="O607" i="12" s="1"/>
  <c r="P607" i="12" a="1"/>
  <c r="P607" i="12" s="1"/>
  <c r="Q607" i="12" a="1"/>
  <c r="Q607" i="12" s="1"/>
  <c r="R607" i="12" a="1"/>
  <c r="R607" i="12" s="1"/>
  <c r="S607" i="12" a="1"/>
  <c r="S607" i="12" s="1"/>
  <c r="T607" i="12" a="1"/>
  <c r="T607" i="12" s="1"/>
  <c r="U607" i="12" a="1"/>
  <c r="U607" i="12" s="1"/>
  <c r="V607" i="12" a="1"/>
  <c r="V607" i="12" s="1"/>
  <c r="W607" i="12" a="1"/>
  <c r="W607" i="12" s="1"/>
  <c r="X607" i="12" a="1"/>
  <c r="X607" i="12" s="1"/>
  <c r="C608" i="12" a="1"/>
  <c r="C608" i="12" s="1"/>
  <c r="D608" i="12" a="1"/>
  <c r="D608" i="12" s="1"/>
  <c r="E608" i="12" a="1"/>
  <c r="E608" i="12" s="1"/>
  <c r="F608" i="12" a="1"/>
  <c r="F608" i="12" s="1"/>
  <c r="G608" i="12" a="1"/>
  <c r="G608" i="12" s="1"/>
  <c r="H608" i="12" a="1"/>
  <c r="H608" i="12" s="1"/>
  <c r="I608" i="12" a="1"/>
  <c r="I608" i="12" s="1"/>
  <c r="J608" i="12" a="1"/>
  <c r="J608" i="12" s="1"/>
  <c r="K608" i="12" a="1"/>
  <c r="K608" i="12" s="1"/>
  <c r="L608" i="12" a="1"/>
  <c r="L608" i="12" s="1"/>
  <c r="M608" i="12" a="1"/>
  <c r="M608" i="12" s="1"/>
  <c r="N608" i="12" a="1"/>
  <c r="N608" i="12" s="1"/>
  <c r="O608" i="12" a="1"/>
  <c r="O608" i="12" s="1"/>
  <c r="P608" i="12" a="1"/>
  <c r="P608" i="12" s="1"/>
  <c r="Q608" i="12" a="1"/>
  <c r="Q608" i="12" s="1"/>
  <c r="R608" i="12" a="1"/>
  <c r="R608" i="12" s="1"/>
  <c r="S608" i="12" a="1"/>
  <c r="S608" i="12" s="1"/>
  <c r="T608" i="12" a="1"/>
  <c r="T608" i="12" s="1"/>
  <c r="U608" i="12" a="1"/>
  <c r="U608" i="12" s="1"/>
  <c r="V608" i="12" a="1"/>
  <c r="V608" i="12" s="1"/>
  <c r="W608" i="12" a="1"/>
  <c r="W608" i="12" s="1"/>
  <c r="X608" i="12" a="1"/>
  <c r="X608" i="12" s="1"/>
  <c r="C609" i="12" a="1"/>
  <c r="C609" i="12" s="1"/>
  <c r="D609" i="12" a="1"/>
  <c r="D609" i="12" s="1"/>
  <c r="E609" i="12" a="1"/>
  <c r="E609" i="12" s="1"/>
  <c r="F609" i="12" a="1"/>
  <c r="F609" i="12" s="1"/>
  <c r="G609" i="12" a="1"/>
  <c r="G609" i="12" s="1"/>
  <c r="H609" i="12" a="1"/>
  <c r="H609" i="12" s="1"/>
  <c r="I609" i="12" a="1"/>
  <c r="I609" i="12" s="1"/>
  <c r="J609" i="12" a="1"/>
  <c r="J609" i="12" s="1"/>
  <c r="K609" i="12" a="1"/>
  <c r="K609" i="12" s="1"/>
  <c r="L609" i="12" a="1"/>
  <c r="L609" i="12" s="1"/>
  <c r="M609" i="12" a="1"/>
  <c r="M609" i="12" s="1"/>
  <c r="N609" i="12" a="1"/>
  <c r="N609" i="12" s="1"/>
  <c r="O609" i="12" a="1"/>
  <c r="O609" i="12" s="1"/>
  <c r="P609" i="12" a="1"/>
  <c r="P609" i="12" s="1"/>
  <c r="Q609" i="12" a="1"/>
  <c r="Q609" i="12" s="1"/>
  <c r="R609" i="12" a="1"/>
  <c r="R609" i="12" s="1"/>
  <c r="S609" i="12" a="1"/>
  <c r="S609" i="12" s="1"/>
  <c r="T609" i="12" a="1"/>
  <c r="T609" i="12" s="1"/>
  <c r="U609" i="12" a="1"/>
  <c r="U609" i="12" s="1"/>
  <c r="V609" i="12" a="1"/>
  <c r="V609" i="12" s="1"/>
  <c r="W609" i="12" a="1"/>
  <c r="W609" i="12" s="1"/>
  <c r="X609" i="12" a="1"/>
  <c r="X609" i="12" s="1"/>
  <c r="C610" i="12" a="1"/>
  <c r="C610" i="12" s="1"/>
  <c r="D610" i="12" a="1"/>
  <c r="D610" i="12" s="1"/>
  <c r="E610" i="12" a="1"/>
  <c r="E610" i="12" s="1"/>
  <c r="F610" i="12" a="1"/>
  <c r="F610" i="12" s="1"/>
  <c r="G610" i="12" a="1"/>
  <c r="G610" i="12" s="1"/>
  <c r="H610" i="12" a="1"/>
  <c r="H610" i="12" s="1"/>
  <c r="I610" i="12" a="1"/>
  <c r="I610" i="12" s="1"/>
  <c r="J610" i="12" a="1"/>
  <c r="J610" i="12" s="1"/>
  <c r="K610" i="12" a="1"/>
  <c r="K610" i="12" s="1"/>
  <c r="L610" i="12" a="1"/>
  <c r="L610" i="12" s="1"/>
  <c r="M610" i="12" a="1"/>
  <c r="M610" i="12" s="1"/>
  <c r="N610" i="12" a="1"/>
  <c r="N610" i="12" s="1"/>
  <c r="O610" i="12" a="1"/>
  <c r="O610" i="12" s="1"/>
  <c r="P610" i="12" a="1"/>
  <c r="P610" i="12" s="1"/>
  <c r="Q610" i="12" a="1"/>
  <c r="Q610" i="12" s="1"/>
  <c r="R610" i="12" a="1"/>
  <c r="R610" i="12" s="1"/>
  <c r="S610" i="12" a="1"/>
  <c r="S610" i="12" s="1"/>
  <c r="T610" i="12" a="1"/>
  <c r="T610" i="12" s="1"/>
  <c r="U610" i="12" a="1"/>
  <c r="U610" i="12" s="1"/>
  <c r="V610" i="12" a="1"/>
  <c r="V610" i="12" s="1"/>
  <c r="W610" i="12" a="1"/>
  <c r="W610" i="12" s="1"/>
  <c r="X610" i="12" a="1"/>
  <c r="X610" i="12" s="1"/>
  <c r="C611" i="12" a="1"/>
  <c r="C611" i="12" s="1"/>
  <c r="D611" i="12" a="1"/>
  <c r="D611" i="12" s="1"/>
  <c r="E611" i="12" a="1"/>
  <c r="E611" i="12" s="1"/>
  <c r="F611" i="12" a="1"/>
  <c r="F611" i="12" s="1"/>
  <c r="G611" i="12" a="1"/>
  <c r="G611" i="12" s="1"/>
  <c r="H611" i="12" a="1"/>
  <c r="H611" i="12" s="1"/>
  <c r="I611" i="12" a="1"/>
  <c r="I611" i="12" s="1"/>
  <c r="J611" i="12" a="1"/>
  <c r="J611" i="12" s="1"/>
  <c r="K611" i="12" a="1"/>
  <c r="K611" i="12" s="1"/>
  <c r="L611" i="12" a="1"/>
  <c r="L611" i="12" s="1"/>
  <c r="M611" i="12" a="1"/>
  <c r="M611" i="12" s="1"/>
  <c r="N611" i="12" a="1"/>
  <c r="N611" i="12" s="1"/>
  <c r="O611" i="12" a="1"/>
  <c r="O611" i="12" s="1"/>
  <c r="P611" i="12" a="1"/>
  <c r="P611" i="12" s="1"/>
  <c r="Q611" i="12" a="1"/>
  <c r="Q611" i="12" s="1"/>
  <c r="R611" i="12" a="1"/>
  <c r="R611" i="12" s="1"/>
  <c r="S611" i="12" a="1"/>
  <c r="S611" i="12" s="1"/>
  <c r="T611" i="12" a="1"/>
  <c r="T611" i="12" s="1"/>
  <c r="U611" i="12" a="1"/>
  <c r="U611" i="12" s="1"/>
  <c r="V611" i="12" a="1"/>
  <c r="V611" i="12" s="1"/>
  <c r="W611" i="12" a="1"/>
  <c r="W611" i="12" s="1"/>
  <c r="X611" i="12" a="1"/>
  <c r="X611" i="12" s="1"/>
  <c r="C612" i="12" a="1"/>
  <c r="C612" i="12" s="1"/>
  <c r="D612" i="12" a="1"/>
  <c r="D612" i="12" s="1"/>
  <c r="E612" i="12" a="1"/>
  <c r="E612" i="12" s="1"/>
  <c r="F612" i="12" a="1"/>
  <c r="F612" i="12" s="1"/>
  <c r="G612" i="12" a="1"/>
  <c r="G612" i="12" s="1"/>
  <c r="H612" i="12" a="1"/>
  <c r="H612" i="12" s="1"/>
  <c r="I612" i="12" a="1"/>
  <c r="I612" i="12" s="1"/>
  <c r="J612" i="12" a="1"/>
  <c r="J612" i="12" s="1"/>
  <c r="K612" i="12" a="1"/>
  <c r="K612" i="12" s="1"/>
  <c r="L612" i="12" a="1"/>
  <c r="L612" i="12" s="1"/>
  <c r="M612" i="12" a="1"/>
  <c r="M612" i="12" s="1"/>
  <c r="N612" i="12" a="1"/>
  <c r="N612" i="12" s="1"/>
  <c r="O612" i="12" a="1"/>
  <c r="O612" i="12" s="1"/>
  <c r="P612" i="12" a="1"/>
  <c r="P612" i="12" s="1"/>
  <c r="Q612" i="12" a="1"/>
  <c r="Q612" i="12" s="1"/>
  <c r="R612" i="12" a="1"/>
  <c r="R612" i="12" s="1"/>
  <c r="S612" i="12" a="1"/>
  <c r="S612" i="12" s="1"/>
  <c r="T612" i="12" a="1"/>
  <c r="T612" i="12" s="1"/>
  <c r="U612" i="12" a="1"/>
  <c r="U612" i="12" s="1"/>
  <c r="V612" i="12" a="1"/>
  <c r="V612" i="12" s="1"/>
  <c r="W612" i="12" a="1"/>
  <c r="W612" i="12" s="1"/>
  <c r="X612" i="12" a="1"/>
  <c r="X612" i="12" s="1"/>
  <c r="C613" i="12" a="1"/>
  <c r="C613" i="12" s="1"/>
  <c r="D613" i="12" a="1"/>
  <c r="D613" i="12" s="1"/>
  <c r="E613" i="12" a="1"/>
  <c r="E613" i="12" s="1"/>
  <c r="F613" i="12" a="1"/>
  <c r="F613" i="12" s="1"/>
  <c r="G613" i="12" a="1"/>
  <c r="G613" i="12" s="1"/>
  <c r="H613" i="12" a="1"/>
  <c r="H613" i="12" s="1"/>
  <c r="I613" i="12" a="1"/>
  <c r="I613" i="12" s="1"/>
  <c r="J613" i="12" a="1"/>
  <c r="J613" i="12" s="1"/>
  <c r="K613" i="12" a="1"/>
  <c r="K613" i="12" s="1"/>
  <c r="L613" i="12" a="1"/>
  <c r="L613" i="12" s="1"/>
  <c r="M613" i="12" a="1"/>
  <c r="M613" i="12" s="1"/>
  <c r="N613" i="12" a="1"/>
  <c r="N613" i="12" s="1"/>
  <c r="O613" i="12" a="1"/>
  <c r="O613" i="12" s="1"/>
  <c r="P613" i="12" a="1"/>
  <c r="P613" i="12" s="1"/>
  <c r="Q613" i="12" a="1"/>
  <c r="Q613" i="12" s="1"/>
  <c r="R613" i="12" a="1"/>
  <c r="R613" i="12" s="1"/>
  <c r="S613" i="12" a="1"/>
  <c r="S613" i="12" s="1"/>
  <c r="T613" i="12" a="1"/>
  <c r="T613" i="12" s="1"/>
  <c r="U613" i="12" a="1"/>
  <c r="U613" i="12" s="1"/>
  <c r="V613" i="12" a="1"/>
  <c r="V613" i="12" s="1"/>
  <c r="W613" i="12" a="1"/>
  <c r="W613" i="12" s="1"/>
  <c r="X613" i="12" a="1"/>
  <c r="X613" i="12" s="1"/>
  <c r="C614" i="12" a="1"/>
  <c r="C614" i="12" s="1"/>
  <c r="D614" i="12" a="1"/>
  <c r="D614" i="12" s="1"/>
  <c r="E614" i="12" a="1"/>
  <c r="E614" i="12" s="1"/>
  <c r="F614" i="12" a="1"/>
  <c r="F614" i="12" s="1"/>
  <c r="G614" i="12" a="1"/>
  <c r="G614" i="12" s="1"/>
  <c r="H614" i="12" a="1"/>
  <c r="H614" i="12" s="1"/>
  <c r="I614" i="12" a="1"/>
  <c r="I614" i="12" s="1"/>
  <c r="J614" i="12" a="1"/>
  <c r="J614" i="12" s="1"/>
  <c r="K614" i="12" a="1"/>
  <c r="K614" i="12" s="1"/>
  <c r="L614" i="12" a="1"/>
  <c r="L614" i="12" s="1"/>
  <c r="M614" i="12" a="1"/>
  <c r="M614" i="12" s="1"/>
  <c r="N614" i="12" a="1"/>
  <c r="N614" i="12" s="1"/>
  <c r="O614" i="12" a="1"/>
  <c r="O614" i="12" s="1"/>
  <c r="P614" i="12" a="1"/>
  <c r="P614" i="12" s="1"/>
  <c r="Q614" i="12" a="1"/>
  <c r="Q614" i="12" s="1"/>
  <c r="R614" i="12" a="1"/>
  <c r="R614" i="12" s="1"/>
  <c r="S614" i="12" a="1"/>
  <c r="S614" i="12" s="1"/>
  <c r="T614" i="12" a="1"/>
  <c r="T614" i="12" s="1"/>
  <c r="U614" i="12" a="1"/>
  <c r="U614" i="12" s="1"/>
  <c r="V614" i="12" a="1"/>
  <c r="V614" i="12" s="1"/>
  <c r="W614" i="12" a="1"/>
  <c r="W614" i="12" s="1"/>
  <c r="X614" i="12" a="1"/>
  <c r="X614" i="12" s="1"/>
  <c r="C615" i="12" a="1"/>
  <c r="C615" i="12" s="1"/>
  <c r="D615" i="12" a="1"/>
  <c r="D615" i="12" s="1"/>
  <c r="E615" i="12" a="1"/>
  <c r="E615" i="12" s="1"/>
  <c r="F615" i="12" a="1"/>
  <c r="F615" i="12" s="1"/>
  <c r="G615" i="12" a="1"/>
  <c r="G615" i="12" s="1"/>
  <c r="H615" i="12" a="1"/>
  <c r="H615" i="12" s="1"/>
  <c r="I615" i="12" a="1"/>
  <c r="I615" i="12" s="1"/>
  <c r="J615" i="12" a="1"/>
  <c r="J615" i="12" s="1"/>
  <c r="K615" i="12" a="1"/>
  <c r="K615" i="12" s="1"/>
  <c r="L615" i="12" a="1"/>
  <c r="L615" i="12" s="1"/>
  <c r="M615" i="12" a="1"/>
  <c r="M615" i="12" s="1"/>
  <c r="N615" i="12" a="1"/>
  <c r="N615" i="12" s="1"/>
  <c r="O615" i="12" a="1"/>
  <c r="O615" i="12" s="1"/>
  <c r="P615" i="12" a="1"/>
  <c r="P615" i="12" s="1"/>
  <c r="Q615" i="12" a="1"/>
  <c r="Q615" i="12" s="1"/>
  <c r="R615" i="12" a="1"/>
  <c r="R615" i="12" s="1"/>
  <c r="S615" i="12" a="1"/>
  <c r="S615" i="12" s="1"/>
  <c r="T615" i="12" a="1"/>
  <c r="T615" i="12" s="1"/>
  <c r="U615" i="12" a="1"/>
  <c r="U615" i="12" s="1"/>
  <c r="V615" i="12" a="1"/>
  <c r="V615" i="12" s="1"/>
  <c r="W615" i="12" a="1"/>
  <c r="W615" i="12" s="1"/>
  <c r="X615" i="12" a="1"/>
  <c r="X615" i="12" s="1"/>
  <c r="C616" i="12" a="1"/>
  <c r="C616" i="12" s="1"/>
  <c r="D616" i="12" a="1"/>
  <c r="D616" i="12" s="1"/>
  <c r="E616" i="12" a="1"/>
  <c r="E616" i="12" s="1"/>
  <c r="F616" i="12" a="1"/>
  <c r="F616" i="12" s="1"/>
  <c r="G616" i="12" a="1"/>
  <c r="G616" i="12" s="1"/>
  <c r="H616" i="12" a="1"/>
  <c r="H616" i="12" s="1"/>
  <c r="I616" i="12" a="1"/>
  <c r="I616" i="12" s="1"/>
  <c r="J616" i="12" a="1"/>
  <c r="J616" i="12" s="1"/>
  <c r="K616" i="12" a="1"/>
  <c r="K616" i="12" s="1"/>
  <c r="L616" i="12" a="1"/>
  <c r="L616" i="12" s="1"/>
  <c r="M616" i="12" a="1"/>
  <c r="M616" i="12" s="1"/>
  <c r="N616" i="12" a="1"/>
  <c r="N616" i="12" s="1"/>
  <c r="O616" i="12" a="1"/>
  <c r="O616" i="12" s="1"/>
  <c r="P616" i="12" a="1"/>
  <c r="P616" i="12" s="1"/>
  <c r="Q616" i="12" a="1"/>
  <c r="Q616" i="12" s="1"/>
  <c r="R616" i="12" a="1"/>
  <c r="R616" i="12" s="1"/>
  <c r="S616" i="12" a="1"/>
  <c r="S616" i="12" s="1"/>
  <c r="T616" i="12" a="1"/>
  <c r="T616" i="12" s="1"/>
  <c r="U616" i="12" a="1"/>
  <c r="U616" i="12" s="1"/>
  <c r="V616" i="12" a="1"/>
  <c r="V616" i="12" s="1"/>
  <c r="W616" i="12" a="1"/>
  <c r="W616" i="12" s="1"/>
  <c r="X616" i="12" a="1"/>
  <c r="X616" i="12" s="1"/>
  <c r="C617" i="12" a="1"/>
  <c r="C617" i="12" s="1"/>
  <c r="D617" i="12" a="1"/>
  <c r="D617" i="12" s="1"/>
  <c r="E617" i="12" a="1"/>
  <c r="E617" i="12" s="1"/>
  <c r="F617" i="12" a="1"/>
  <c r="F617" i="12" s="1"/>
  <c r="G617" i="12" a="1"/>
  <c r="G617" i="12" s="1"/>
  <c r="H617" i="12" a="1"/>
  <c r="H617" i="12" s="1"/>
  <c r="I617" i="12" a="1"/>
  <c r="I617" i="12" s="1"/>
  <c r="J617" i="12" a="1"/>
  <c r="J617" i="12" s="1"/>
  <c r="K617" i="12" a="1"/>
  <c r="K617" i="12" s="1"/>
  <c r="L617" i="12" a="1"/>
  <c r="L617" i="12" s="1"/>
  <c r="M617" i="12" a="1"/>
  <c r="M617" i="12" s="1"/>
  <c r="N617" i="12" a="1"/>
  <c r="N617" i="12" s="1"/>
  <c r="O617" i="12" a="1"/>
  <c r="O617" i="12" s="1"/>
  <c r="P617" i="12" a="1"/>
  <c r="P617" i="12" s="1"/>
  <c r="Q617" i="12" a="1"/>
  <c r="Q617" i="12" s="1"/>
  <c r="R617" i="12" a="1"/>
  <c r="R617" i="12" s="1"/>
  <c r="S617" i="12" a="1"/>
  <c r="S617" i="12" s="1"/>
  <c r="T617" i="12" a="1"/>
  <c r="T617" i="12" s="1"/>
  <c r="U617" i="12" a="1"/>
  <c r="U617" i="12" s="1"/>
  <c r="V617" i="12" a="1"/>
  <c r="V617" i="12" s="1"/>
  <c r="W617" i="12" a="1"/>
  <c r="W617" i="12"/>
  <c r="X617" i="12" a="1"/>
  <c r="X617" i="12" s="1"/>
  <c r="C618" i="12" a="1"/>
  <c r="C618" i="12" s="1"/>
  <c r="D618" i="12" a="1"/>
  <c r="D618" i="12" s="1"/>
  <c r="E618" i="12" a="1"/>
  <c r="E618" i="12" s="1"/>
  <c r="F618" i="12" a="1"/>
  <c r="F618" i="12" s="1"/>
  <c r="G618" i="12" a="1"/>
  <c r="G618" i="12" s="1"/>
  <c r="H618" i="12" a="1"/>
  <c r="H618" i="12" s="1"/>
  <c r="I618" i="12" a="1"/>
  <c r="I618" i="12" s="1"/>
  <c r="J618" i="12" a="1"/>
  <c r="J618" i="12" s="1"/>
  <c r="K618" i="12" a="1"/>
  <c r="K618" i="12" s="1"/>
  <c r="L618" i="12" a="1"/>
  <c r="L618" i="12" s="1"/>
  <c r="M618" i="12" a="1"/>
  <c r="M618" i="12" s="1"/>
  <c r="N618" i="12" a="1"/>
  <c r="N618" i="12" s="1"/>
  <c r="O618" i="12" a="1"/>
  <c r="O618" i="12" s="1"/>
  <c r="P618" i="12" a="1"/>
  <c r="P618" i="12" s="1"/>
  <c r="Q618" i="12" a="1"/>
  <c r="Q618" i="12" s="1"/>
  <c r="R618" i="12" a="1"/>
  <c r="R618" i="12" s="1"/>
  <c r="S618" i="12" a="1"/>
  <c r="S618" i="12" s="1"/>
  <c r="T618" i="12" a="1"/>
  <c r="T618" i="12" s="1"/>
  <c r="U618" i="12" a="1"/>
  <c r="U618" i="12" s="1"/>
  <c r="V618" i="12" a="1"/>
  <c r="V618" i="12" s="1"/>
  <c r="W618" i="12" a="1"/>
  <c r="W618" i="12" s="1"/>
  <c r="X618" i="12" a="1"/>
  <c r="X618" i="12" s="1"/>
  <c r="C619" i="12" a="1"/>
  <c r="C619" i="12" s="1"/>
  <c r="D619" i="12" a="1"/>
  <c r="D619" i="12" s="1"/>
  <c r="E619" i="12" a="1"/>
  <c r="E619" i="12" s="1"/>
  <c r="F619" i="12" a="1"/>
  <c r="F619" i="12" s="1"/>
  <c r="G619" i="12" a="1"/>
  <c r="G619" i="12" s="1"/>
  <c r="H619" i="12" a="1"/>
  <c r="H619" i="12" s="1"/>
  <c r="I619" i="12" a="1"/>
  <c r="I619" i="12" s="1"/>
  <c r="J619" i="12" a="1"/>
  <c r="J619" i="12" s="1"/>
  <c r="K619" i="12" a="1"/>
  <c r="K619" i="12" s="1"/>
  <c r="L619" i="12" a="1"/>
  <c r="L619" i="12" s="1"/>
  <c r="M619" i="12" a="1"/>
  <c r="M619" i="12" s="1"/>
  <c r="N619" i="12" a="1"/>
  <c r="N619" i="12" s="1"/>
  <c r="O619" i="12" a="1"/>
  <c r="O619" i="12" s="1"/>
  <c r="P619" i="12" a="1"/>
  <c r="P619" i="12" s="1"/>
  <c r="Q619" i="12" a="1"/>
  <c r="Q619" i="12" s="1"/>
  <c r="R619" i="12" a="1"/>
  <c r="R619" i="12" s="1"/>
  <c r="S619" i="12" a="1"/>
  <c r="S619" i="12" s="1"/>
  <c r="T619" i="12" a="1"/>
  <c r="T619" i="12" s="1"/>
  <c r="U619" i="12" a="1"/>
  <c r="U619" i="12" s="1"/>
  <c r="V619" i="12" a="1"/>
  <c r="V619" i="12" s="1"/>
  <c r="W619" i="12" a="1"/>
  <c r="W619" i="12" s="1"/>
  <c r="X619" i="12" a="1"/>
  <c r="X619" i="12" s="1"/>
  <c r="C620" i="12" a="1"/>
  <c r="C620" i="12" s="1"/>
  <c r="D620" i="12" a="1"/>
  <c r="D620" i="12" s="1"/>
  <c r="E620" i="12" a="1"/>
  <c r="E620" i="12" s="1"/>
  <c r="F620" i="12" a="1"/>
  <c r="F620" i="12" s="1"/>
  <c r="G620" i="12" a="1"/>
  <c r="G620" i="12" s="1"/>
  <c r="H620" i="12" a="1"/>
  <c r="H620" i="12" s="1"/>
  <c r="I620" i="12" a="1"/>
  <c r="I620" i="12" s="1"/>
  <c r="J620" i="12" a="1"/>
  <c r="J620" i="12" s="1"/>
  <c r="K620" i="12" a="1"/>
  <c r="K620" i="12" s="1"/>
  <c r="L620" i="12" a="1"/>
  <c r="L620" i="12" s="1"/>
  <c r="M620" i="12" a="1"/>
  <c r="M620" i="12" s="1"/>
  <c r="N620" i="12" a="1"/>
  <c r="N620" i="12" s="1"/>
  <c r="O620" i="12" a="1"/>
  <c r="O620" i="12" s="1"/>
  <c r="P620" i="12" a="1"/>
  <c r="P620" i="12" s="1"/>
  <c r="Q620" i="12" a="1"/>
  <c r="Q620" i="12" s="1"/>
  <c r="R620" i="12" a="1"/>
  <c r="R620" i="12" s="1"/>
  <c r="S620" i="12" a="1"/>
  <c r="S620" i="12" s="1"/>
  <c r="T620" i="12" a="1"/>
  <c r="T620" i="12" s="1"/>
  <c r="U620" i="12" a="1"/>
  <c r="U620" i="12" s="1"/>
  <c r="V620" i="12" a="1"/>
  <c r="V620" i="12" s="1"/>
  <c r="W620" i="12" a="1"/>
  <c r="W620" i="12" s="1"/>
  <c r="X620" i="12" a="1"/>
  <c r="X620" i="12" s="1"/>
  <c r="C621" i="12" a="1"/>
  <c r="C621" i="12" s="1"/>
  <c r="D621" i="12" a="1"/>
  <c r="D621" i="12" s="1"/>
  <c r="E621" i="12" a="1"/>
  <c r="E621" i="12" s="1"/>
  <c r="F621" i="12" a="1"/>
  <c r="F621" i="12" s="1"/>
  <c r="G621" i="12" a="1"/>
  <c r="G621" i="12" s="1"/>
  <c r="H621" i="12" a="1"/>
  <c r="H621" i="12" s="1"/>
  <c r="I621" i="12" a="1"/>
  <c r="I621" i="12" s="1"/>
  <c r="J621" i="12" a="1"/>
  <c r="J621" i="12" s="1"/>
  <c r="K621" i="12" a="1"/>
  <c r="K621" i="12" s="1"/>
  <c r="L621" i="12" a="1"/>
  <c r="L621" i="12" s="1"/>
  <c r="M621" i="12" a="1"/>
  <c r="M621" i="12" s="1"/>
  <c r="N621" i="12" a="1"/>
  <c r="N621" i="12" s="1"/>
  <c r="O621" i="12" a="1"/>
  <c r="O621" i="12" s="1"/>
  <c r="P621" i="12" a="1"/>
  <c r="P621" i="12" s="1"/>
  <c r="Q621" i="12" a="1"/>
  <c r="Q621" i="12" s="1"/>
  <c r="R621" i="12" a="1"/>
  <c r="R621" i="12" s="1"/>
  <c r="S621" i="12" a="1"/>
  <c r="S621" i="12" s="1"/>
  <c r="T621" i="12" a="1"/>
  <c r="T621" i="12" s="1"/>
  <c r="U621" i="12" a="1"/>
  <c r="U621" i="12" s="1"/>
  <c r="V621" i="12" a="1"/>
  <c r="V621" i="12" s="1"/>
  <c r="W621" i="12" a="1"/>
  <c r="W621" i="12" s="1"/>
  <c r="X621" i="12" a="1"/>
  <c r="X621" i="12" s="1"/>
  <c r="C622" i="12" a="1"/>
  <c r="C622" i="12" s="1"/>
  <c r="D622" i="12" a="1"/>
  <c r="D622" i="12" s="1"/>
  <c r="E622" i="12" a="1"/>
  <c r="E622" i="12" s="1"/>
  <c r="F622" i="12" a="1"/>
  <c r="F622" i="12" s="1"/>
  <c r="G622" i="12" a="1"/>
  <c r="G622" i="12" s="1"/>
  <c r="H622" i="12" a="1"/>
  <c r="H622" i="12" s="1"/>
  <c r="I622" i="12" a="1"/>
  <c r="I622" i="12" s="1"/>
  <c r="J622" i="12" a="1"/>
  <c r="J622" i="12" s="1"/>
  <c r="K622" i="12" a="1"/>
  <c r="K622" i="12" s="1"/>
  <c r="L622" i="12" a="1"/>
  <c r="L622" i="12" s="1"/>
  <c r="M622" i="12" a="1"/>
  <c r="M622" i="12" s="1"/>
  <c r="N622" i="12" a="1"/>
  <c r="N622" i="12" s="1"/>
  <c r="O622" i="12" a="1"/>
  <c r="O622" i="12" s="1"/>
  <c r="P622" i="12" a="1"/>
  <c r="P622" i="12" s="1"/>
  <c r="Q622" i="12" a="1"/>
  <c r="Q622" i="12" s="1"/>
  <c r="R622" i="12" a="1"/>
  <c r="R622" i="12" s="1"/>
  <c r="S622" i="12" a="1"/>
  <c r="S622" i="12" s="1"/>
  <c r="T622" i="12" a="1"/>
  <c r="T622" i="12" s="1"/>
  <c r="U622" i="12" a="1"/>
  <c r="U622" i="12" s="1"/>
  <c r="V622" i="12" a="1"/>
  <c r="V622" i="12" s="1"/>
  <c r="W622" i="12" a="1"/>
  <c r="W622" i="12" s="1"/>
  <c r="X622" i="12" a="1"/>
  <c r="X622" i="12" s="1"/>
  <c r="C623" i="12" a="1"/>
  <c r="C623" i="12" s="1"/>
  <c r="D623" i="12" a="1"/>
  <c r="D623" i="12" s="1"/>
  <c r="E623" i="12" a="1"/>
  <c r="E623" i="12" s="1"/>
  <c r="F623" i="12" a="1"/>
  <c r="F623" i="12" s="1"/>
  <c r="G623" i="12" a="1"/>
  <c r="G623" i="12" s="1"/>
  <c r="H623" i="12" a="1"/>
  <c r="H623" i="12" s="1"/>
  <c r="I623" i="12" a="1"/>
  <c r="I623" i="12" s="1"/>
  <c r="J623" i="12" a="1"/>
  <c r="J623" i="12" s="1"/>
  <c r="K623" i="12" a="1"/>
  <c r="K623" i="12" s="1"/>
  <c r="L623" i="12" a="1"/>
  <c r="L623" i="12" s="1"/>
  <c r="M623" i="12" a="1"/>
  <c r="M623" i="12" s="1"/>
  <c r="N623" i="12" a="1"/>
  <c r="N623" i="12" s="1"/>
  <c r="O623" i="12" a="1"/>
  <c r="O623" i="12" s="1"/>
  <c r="P623" i="12" a="1"/>
  <c r="P623" i="12" s="1"/>
  <c r="Q623" i="12" a="1"/>
  <c r="Q623" i="12" s="1"/>
  <c r="R623" i="12" a="1"/>
  <c r="R623" i="12" s="1"/>
  <c r="S623" i="12" a="1"/>
  <c r="S623" i="12" s="1"/>
  <c r="T623" i="12" a="1"/>
  <c r="T623" i="12" s="1"/>
  <c r="U623" i="12" a="1"/>
  <c r="U623" i="12" s="1"/>
  <c r="V623" i="12" a="1"/>
  <c r="V623" i="12" s="1"/>
  <c r="W623" i="12" a="1"/>
  <c r="W623" i="12" s="1"/>
  <c r="X623" i="12" a="1"/>
  <c r="X623" i="12" s="1"/>
  <c r="C624" i="12" a="1"/>
  <c r="C624" i="12" s="1"/>
  <c r="D624" i="12" a="1"/>
  <c r="D624" i="12" s="1"/>
  <c r="E624" i="12" a="1"/>
  <c r="E624" i="12" s="1"/>
  <c r="F624" i="12" a="1"/>
  <c r="F624" i="12" s="1"/>
  <c r="G624" i="12" a="1"/>
  <c r="G624" i="12" s="1"/>
  <c r="H624" i="12" a="1"/>
  <c r="H624" i="12" s="1"/>
  <c r="I624" i="12" a="1"/>
  <c r="I624" i="12" s="1"/>
  <c r="J624" i="12" a="1"/>
  <c r="J624" i="12" s="1"/>
  <c r="K624" i="12" a="1"/>
  <c r="K624" i="12" s="1"/>
  <c r="L624" i="12" a="1"/>
  <c r="L624" i="12" s="1"/>
  <c r="M624" i="12" a="1"/>
  <c r="M624" i="12" s="1"/>
  <c r="N624" i="12" a="1"/>
  <c r="N624" i="12" s="1"/>
  <c r="O624" i="12" a="1"/>
  <c r="O624" i="12" s="1"/>
  <c r="P624" i="12" a="1"/>
  <c r="P624" i="12" s="1"/>
  <c r="Q624" i="12" a="1"/>
  <c r="Q624" i="12" s="1"/>
  <c r="R624" i="12" a="1"/>
  <c r="R624" i="12" s="1"/>
  <c r="S624" i="12" a="1"/>
  <c r="S624" i="12" s="1"/>
  <c r="T624" i="12" a="1"/>
  <c r="T624" i="12" s="1"/>
  <c r="U624" i="12" a="1"/>
  <c r="U624" i="12" s="1"/>
  <c r="V624" i="12" a="1"/>
  <c r="V624" i="12" s="1"/>
  <c r="W624" i="12" a="1"/>
  <c r="W624" i="12" s="1"/>
  <c r="X624" i="12" a="1"/>
  <c r="X624" i="12" s="1"/>
  <c r="C625" i="12" a="1"/>
  <c r="C625" i="12" s="1"/>
  <c r="D625" i="12" a="1"/>
  <c r="D625" i="12" s="1"/>
  <c r="E625" i="12" a="1"/>
  <c r="E625" i="12" s="1"/>
  <c r="F625" i="12" a="1"/>
  <c r="F625" i="12" s="1"/>
  <c r="G625" i="12" a="1"/>
  <c r="G625" i="12" s="1"/>
  <c r="H625" i="12" a="1"/>
  <c r="H625" i="12" s="1"/>
  <c r="I625" i="12" a="1"/>
  <c r="I625" i="12" s="1"/>
  <c r="J625" i="12" a="1"/>
  <c r="J625" i="12" s="1"/>
  <c r="K625" i="12" a="1"/>
  <c r="K625" i="12" s="1"/>
  <c r="L625" i="12" a="1"/>
  <c r="L625" i="12" s="1"/>
  <c r="M625" i="12" a="1"/>
  <c r="M625" i="12" s="1"/>
  <c r="N625" i="12" a="1"/>
  <c r="N625" i="12" s="1"/>
  <c r="O625" i="12" a="1"/>
  <c r="O625" i="12" s="1"/>
  <c r="P625" i="12" a="1"/>
  <c r="P625" i="12" s="1"/>
  <c r="Q625" i="12" a="1"/>
  <c r="Q625" i="12" s="1"/>
  <c r="R625" i="12" a="1"/>
  <c r="R625" i="12" s="1"/>
  <c r="S625" i="12" a="1"/>
  <c r="S625" i="12" s="1"/>
  <c r="T625" i="12" a="1"/>
  <c r="T625" i="12" s="1"/>
  <c r="U625" i="12" a="1"/>
  <c r="U625" i="12" s="1"/>
  <c r="V625" i="12" a="1"/>
  <c r="V625" i="12" s="1"/>
  <c r="W625" i="12" a="1"/>
  <c r="W625" i="12" s="1"/>
  <c r="X625" i="12" a="1"/>
  <c r="X625" i="12" s="1"/>
  <c r="C626" i="12" a="1"/>
  <c r="C626" i="12" s="1"/>
  <c r="D626" i="12" a="1"/>
  <c r="D626" i="12" s="1"/>
  <c r="E626" i="12" a="1"/>
  <c r="E626" i="12" s="1"/>
  <c r="F626" i="12" a="1"/>
  <c r="F626" i="12" s="1"/>
  <c r="G626" i="12" a="1"/>
  <c r="G626" i="12" s="1"/>
  <c r="H626" i="12" a="1"/>
  <c r="H626" i="12" s="1"/>
  <c r="I626" i="12" a="1"/>
  <c r="I626" i="12" s="1"/>
  <c r="J626" i="12" a="1"/>
  <c r="J626" i="12" s="1"/>
  <c r="K626" i="12" a="1"/>
  <c r="K626" i="12" s="1"/>
  <c r="L626" i="12" a="1"/>
  <c r="L626" i="12" s="1"/>
  <c r="M626" i="12" a="1"/>
  <c r="M626" i="12" s="1"/>
  <c r="N626" i="12" a="1"/>
  <c r="N626" i="12" s="1"/>
  <c r="O626" i="12" a="1"/>
  <c r="O626" i="12" s="1"/>
  <c r="P626" i="12" a="1"/>
  <c r="P626" i="12" s="1"/>
  <c r="Q626" i="12" a="1"/>
  <c r="Q626" i="12" s="1"/>
  <c r="R626" i="12" a="1"/>
  <c r="R626" i="12" s="1"/>
  <c r="S626" i="12" a="1"/>
  <c r="S626" i="12" s="1"/>
  <c r="T626" i="12" a="1"/>
  <c r="T626" i="12" s="1"/>
  <c r="U626" i="12" a="1"/>
  <c r="U626" i="12" s="1"/>
  <c r="V626" i="12" a="1"/>
  <c r="V626" i="12" s="1"/>
  <c r="W626" i="12" a="1"/>
  <c r="W626" i="12" s="1"/>
  <c r="X626" i="12" a="1"/>
  <c r="X626" i="12" s="1"/>
  <c r="C627" i="12" a="1"/>
  <c r="C627" i="12" s="1"/>
  <c r="D627" i="12" a="1"/>
  <c r="D627" i="12" s="1"/>
  <c r="E627" i="12" a="1"/>
  <c r="E627" i="12" s="1"/>
  <c r="F627" i="12" a="1"/>
  <c r="F627" i="12" s="1"/>
  <c r="G627" i="12" a="1"/>
  <c r="G627" i="12" s="1"/>
  <c r="H627" i="12" a="1"/>
  <c r="H627" i="12" s="1"/>
  <c r="I627" i="12" a="1"/>
  <c r="I627" i="12" s="1"/>
  <c r="J627" i="12" a="1"/>
  <c r="J627" i="12" s="1"/>
  <c r="K627" i="12" a="1"/>
  <c r="K627" i="12" s="1"/>
  <c r="L627" i="12" a="1"/>
  <c r="L627" i="12" s="1"/>
  <c r="M627" i="12" a="1"/>
  <c r="M627" i="12" s="1"/>
  <c r="N627" i="12" a="1"/>
  <c r="N627" i="12" s="1"/>
  <c r="O627" i="12" a="1"/>
  <c r="O627" i="12" s="1"/>
  <c r="P627" i="12" a="1"/>
  <c r="P627" i="12" s="1"/>
  <c r="Q627" i="12" a="1"/>
  <c r="Q627" i="12" s="1"/>
  <c r="R627" i="12" a="1"/>
  <c r="R627" i="12" s="1"/>
  <c r="S627" i="12" a="1"/>
  <c r="S627" i="12" s="1"/>
  <c r="T627" i="12" a="1"/>
  <c r="T627" i="12" s="1"/>
  <c r="U627" i="12" a="1"/>
  <c r="U627" i="12" s="1"/>
  <c r="V627" i="12" a="1"/>
  <c r="V627" i="12" s="1"/>
  <c r="W627" i="12" a="1"/>
  <c r="W627" i="12" s="1"/>
  <c r="X627" i="12" a="1"/>
  <c r="X627" i="12" s="1"/>
  <c r="C628" i="12" a="1"/>
  <c r="C628" i="12" s="1"/>
  <c r="D628" i="12" a="1"/>
  <c r="D628" i="12" s="1"/>
  <c r="E628" i="12" a="1"/>
  <c r="E628" i="12" s="1"/>
  <c r="F628" i="12" a="1"/>
  <c r="F628" i="12" s="1"/>
  <c r="G628" i="12" a="1"/>
  <c r="G628" i="12" s="1"/>
  <c r="H628" i="12" a="1"/>
  <c r="H628" i="12" s="1"/>
  <c r="I628" i="12" a="1"/>
  <c r="I628" i="12" s="1"/>
  <c r="J628" i="12" a="1"/>
  <c r="J628" i="12" s="1"/>
  <c r="K628" i="12" a="1"/>
  <c r="K628" i="12" s="1"/>
  <c r="L628" i="12" a="1"/>
  <c r="L628" i="12" s="1"/>
  <c r="M628" i="12" a="1"/>
  <c r="M628" i="12" s="1"/>
  <c r="N628" i="12" a="1"/>
  <c r="N628" i="12" s="1"/>
  <c r="O628" i="12" a="1"/>
  <c r="O628" i="12" s="1"/>
  <c r="P628" i="12" a="1"/>
  <c r="P628" i="12" s="1"/>
  <c r="Q628" i="12" a="1"/>
  <c r="Q628" i="12" s="1"/>
  <c r="R628" i="12" a="1"/>
  <c r="R628" i="12" s="1"/>
  <c r="S628" i="12" a="1"/>
  <c r="S628" i="12" s="1"/>
  <c r="T628" i="12" a="1"/>
  <c r="T628" i="12" s="1"/>
  <c r="U628" i="12" a="1"/>
  <c r="U628" i="12" s="1"/>
  <c r="V628" i="12" a="1"/>
  <c r="V628" i="12" s="1"/>
  <c r="W628" i="12" a="1"/>
  <c r="W628" i="12" s="1"/>
  <c r="X628" i="12" a="1"/>
  <c r="X628" i="12" s="1"/>
  <c r="C629" i="12" a="1"/>
  <c r="C629" i="12" s="1"/>
  <c r="D629" i="12" a="1"/>
  <c r="D629" i="12" s="1"/>
  <c r="E629" i="12" a="1"/>
  <c r="E629" i="12" s="1"/>
  <c r="F629" i="12" a="1"/>
  <c r="F629" i="12" s="1"/>
  <c r="G629" i="12" a="1"/>
  <c r="G629" i="12" s="1"/>
  <c r="H629" i="12" a="1"/>
  <c r="H629" i="12" s="1"/>
  <c r="I629" i="12" a="1"/>
  <c r="I629" i="12" s="1"/>
  <c r="J629" i="12" a="1"/>
  <c r="J629" i="12" s="1"/>
  <c r="K629" i="12" a="1"/>
  <c r="K629" i="12" s="1"/>
  <c r="L629" i="12" a="1"/>
  <c r="L629" i="12" s="1"/>
  <c r="M629" i="12" a="1"/>
  <c r="M629" i="12" s="1"/>
  <c r="N629" i="12" a="1"/>
  <c r="N629" i="12" s="1"/>
  <c r="O629" i="12" a="1"/>
  <c r="O629" i="12" s="1"/>
  <c r="P629" i="12" a="1"/>
  <c r="P629" i="12" s="1"/>
  <c r="Q629" i="12" a="1"/>
  <c r="Q629" i="12" s="1"/>
  <c r="R629" i="12" a="1"/>
  <c r="R629" i="12" s="1"/>
  <c r="S629" i="12" a="1"/>
  <c r="S629" i="12" s="1"/>
  <c r="T629" i="12" a="1"/>
  <c r="T629" i="12" s="1"/>
  <c r="U629" i="12" a="1"/>
  <c r="U629" i="12" s="1"/>
  <c r="V629" i="12" a="1"/>
  <c r="V629" i="12" s="1"/>
  <c r="W629" i="12" a="1"/>
  <c r="W629" i="12" s="1"/>
  <c r="X629" i="12" a="1"/>
  <c r="X629" i="12" s="1"/>
  <c r="C630" i="12" a="1"/>
  <c r="C630" i="12" s="1"/>
  <c r="D630" i="12" a="1"/>
  <c r="D630" i="12" s="1"/>
  <c r="E630" i="12" a="1"/>
  <c r="E630" i="12" s="1"/>
  <c r="F630" i="12" a="1"/>
  <c r="F630" i="12" s="1"/>
  <c r="G630" i="12" a="1"/>
  <c r="G630" i="12" s="1"/>
  <c r="H630" i="12" a="1"/>
  <c r="H630" i="12" s="1"/>
  <c r="I630" i="12" a="1"/>
  <c r="I630" i="12" s="1"/>
  <c r="J630" i="12" a="1"/>
  <c r="J630" i="12" s="1"/>
  <c r="K630" i="12" a="1"/>
  <c r="K630" i="12" s="1"/>
  <c r="L630" i="12" a="1"/>
  <c r="L630" i="12" s="1"/>
  <c r="M630" i="12" a="1"/>
  <c r="M630" i="12" s="1"/>
  <c r="N630" i="12" a="1"/>
  <c r="N630" i="12" s="1"/>
  <c r="O630" i="12" a="1"/>
  <c r="O630" i="12" s="1"/>
  <c r="P630" i="12" a="1"/>
  <c r="P630" i="12" s="1"/>
  <c r="Q630" i="12" a="1"/>
  <c r="Q630" i="12" s="1"/>
  <c r="R630" i="12" a="1"/>
  <c r="R630" i="12" s="1"/>
  <c r="S630" i="12" a="1"/>
  <c r="S630" i="12" s="1"/>
  <c r="T630" i="12" a="1"/>
  <c r="T630" i="12" s="1"/>
  <c r="U630" i="12" a="1"/>
  <c r="U630" i="12" s="1"/>
  <c r="V630" i="12" a="1"/>
  <c r="V630" i="12" s="1"/>
  <c r="W630" i="12" a="1"/>
  <c r="W630" i="12" s="1"/>
  <c r="X630" i="12" a="1"/>
  <c r="X630" i="12" s="1"/>
  <c r="C631" i="12" a="1"/>
  <c r="C631" i="12" s="1"/>
  <c r="D631" i="12" a="1"/>
  <c r="D631" i="12" s="1"/>
  <c r="E631" i="12" a="1"/>
  <c r="E631" i="12" s="1"/>
  <c r="F631" i="12" a="1"/>
  <c r="F631" i="12" s="1"/>
  <c r="G631" i="12" a="1"/>
  <c r="G631" i="12" s="1"/>
  <c r="H631" i="12" a="1"/>
  <c r="H631" i="12" s="1"/>
  <c r="I631" i="12" a="1"/>
  <c r="I631" i="12" s="1"/>
  <c r="J631" i="12" a="1"/>
  <c r="J631" i="12" s="1"/>
  <c r="K631" i="12" a="1"/>
  <c r="K631" i="12" s="1"/>
  <c r="L631" i="12" a="1"/>
  <c r="L631" i="12" s="1"/>
  <c r="M631" i="12" a="1"/>
  <c r="M631" i="12" s="1"/>
  <c r="N631" i="12" a="1"/>
  <c r="N631" i="12" s="1"/>
  <c r="O631" i="12" a="1"/>
  <c r="O631" i="12" s="1"/>
  <c r="P631" i="12" a="1"/>
  <c r="P631" i="12" s="1"/>
  <c r="Q631" i="12" a="1"/>
  <c r="Q631" i="12" s="1"/>
  <c r="R631" i="12" a="1"/>
  <c r="R631" i="12" s="1"/>
  <c r="S631" i="12" a="1"/>
  <c r="S631" i="12" s="1"/>
  <c r="T631" i="12" a="1"/>
  <c r="T631" i="12" s="1"/>
  <c r="U631" i="12" a="1"/>
  <c r="U631" i="12" s="1"/>
  <c r="V631" i="12" a="1"/>
  <c r="V631" i="12" s="1"/>
  <c r="W631" i="12" a="1"/>
  <c r="W631" i="12" s="1"/>
  <c r="X631" i="12" a="1"/>
  <c r="X631" i="12" s="1"/>
  <c r="C632" i="12" a="1"/>
  <c r="C632" i="12" s="1"/>
  <c r="D632" i="12" a="1"/>
  <c r="D632" i="12" s="1"/>
  <c r="E632" i="12" a="1"/>
  <c r="E632" i="12" s="1"/>
  <c r="F632" i="12" a="1"/>
  <c r="F632" i="12" s="1"/>
  <c r="G632" i="12" a="1"/>
  <c r="G632" i="12" s="1"/>
  <c r="H632" i="12" a="1"/>
  <c r="H632" i="12" s="1"/>
  <c r="I632" i="12" a="1"/>
  <c r="I632" i="12" s="1"/>
  <c r="J632" i="12" a="1"/>
  <c r="J632" i="12" s="1"/>
  <c r="K632" i="12" a="1"/>
  <c r="K632" i="12" s="1"/>
  <c r="L632" i="12" a="1"/>
  <c r="L632" i="12" s="1"/>
  <c r="M632" i="12" a="1"/>
  <c r="M632" i="12" s="1"/>
  <c r="N632" i="12" a="1"/>
  <c r="N632" i="12" s="1"/>
  <c r="O632" i="12" a="1"/>
  <c r="O632" i="12" s="1"/>
  <c r="P632" i="12" a="1"/>
  <c r="P632" i="12" s="1"/>
  <c r="Q632" i="12" a="1"/>
  <c r="Q632" i="12" s="1"/>
  <c r="R632" i="12" a="1"/>
  <c r="R632" i="12" s="1"/>
  <c r="S632" i="12" a="1"/>
  <c r="S632" i="12" s="1"/>
  <c r="T632" i="12" a="1"/>
  <c r="T632" i="12" s="1"/>
  <c r="U632" i="12" a="1"/>
  <c r="U632" i="12" s="1"/>
  <c r="V632" i="12" a="1"/>
  <c r="V632" i="12" s="1"/>
  <c r="W632" i="12" a="1"/>
  <c r="W632" i="12" s="1"/>
  <c r="X632" i="12" a="1"/>
  <c r="X632" i="12" s="1"/>
  <c r="C633" i="12" a="1"/>
  <c r="C633" i="12" s="1"/>
  <c r="D633" i="12" a="1"/>
  <c r="D633" i="12" s="1"/>
  <c r="E633" i="12" a="1"/>
  <c r="E633" i="12" s="1"/>
  <c r="F633" i="12" a="1"/>
  <c r="F633" i="12" s="1"/>
  <c r="G633" i="12" a="1"/>
  <c r="G633" i="12" s="1"/>
  <c r="H633" i="12" a="1"/>
  <c r="H633" i="12" s="1"/>
  <c r="I633" i="12" a="1"/>
  <c r="I633" i="12" s="1"/>
  <c r="J633" i="12" a="1"/>
  <c r="J633" i="12" s="1"/>
  <c r="K633" i="12" a="1"/>
  <c r="K633" i="12" s="1"/>
  <c r="L633" i="12" a="1"/>
  <c r="L633" i="12" s="1"/>
  <c r="M633" i="12" a="1"/>
  <c r="M633" i="12" s="1"/>
  <c r="N633" i="12" a="1"/>
  <c r="N633" i="12" s="1"/>
  <c r="O633" i="12" a="1"/>
  <c r="O633" i="12" s="1"/>
  <c r="P633" i="12" a="1"/>
  <c r="P633" i="12" s="1"/>
  <c r="Q633" i="12" a="1"/>
  <c r="Q633" i="12" s="1"/>
  <c r="R633" i="12" a="1"/>
  <c r="R633" i="12" s="1"/>
  <c r="S633" i="12" a="1"/>
  <c r="S633" i="12" s="1"/>
  <c r="T633" i="12" a="1"/>
  <c r="T633" i="12" s="1"/>
  <c r="U633" i="12" a="1"/>
  <c r="U633" i="12" s="1"/>
  <c r="V633" i="12" a="1"/>
  <c r="V633" i="12" s="1"/>
  <c r="W633" i="12" a="1"/>
  <c r="W633" i="12" s="1"/>
  <c r="X633" i="12" a="1"/>
  <c r="X633" i="12" s="1"/>
  <c r="C634" i="12" a="1"/>
  <c r="C634" i="12" s="1"/>
  <c r="D634" i="12" a="1"/>
  <c r="D634" i="12" s="1"/>
  <c r="E634" i="12" a="1"/>
  <c r="E634" i="12" s="1"/>
  <c r="F634" i="12" a="1"/>
  <c r="F634" i="12" s="1"/>
  <c r="G634" i="12" a="1"/>
  <c r="G634" i="12" s="1"/>
  <c r="H634" i="12" a="1"/>
  <c r="H634" i="12" s="1"/>
  <c r="I634" i="12" a="1"/>
  <c r="I634" i="12" s="1"/>
  <c r="J634" i="12" a="1"/>
  <c r="J634" i="12" s="1"/>
  <c r="K634" i="12" a="1"/>
  <c r="K634" i="12" s="1"/>
  <c r="L634" i="12" a="1"/>
  <c r="L634" i="12" s="1"/>
  <c r="M634" i="12" a="1"/>
  <c r="M634" i="12" s="1"/>
  <c r="N634" i="12" a="1"/>
  <c r="N634" i="12" s="1"/>
  <c r="O634" i="12" a="1"/>
  <c r="O634" i="12" s="1"/>
  <c r="P634" i="12" a="1"/>
  <c r="P634" i="12" s="1"/>
  <c r="Q634" i="12" a="1"/>
  <c r="Q634" i="12" s="1"/>
  <c r="R634" i="12" a="1"/>
  <c r="R634" i="12" s="1"/>
  <c r="S634" i="12" a="1"/>
  <c r="S634" i="12" s="1"/>
  <c r="T634" i="12" a="1"/>
  <c r="T634" i="12" s="1"/>
  <c r="U634" i="12" a="1"/>
  <c r="U634" i="12" s="1"/>
  <c r="V634" i="12" a="1"/>
  <c r="V634" i="12" s="1"/>
  <c r="W634" i="12" a="1"/>
  <c r="W634" i="12" s="1"/>
  <c r="X634" i="12" a="1"/>
  <c r="X634" i="12" s="1"/>
  <c r="X605" i="12" a="1"/>
  <c r="X605" i="12" s="1"/>
  <c r="W605" i="12" a="1"/>
  <c r="W605" i="12" s="1"/>
  <c r="V605" i="12" a="1"/>
  <c r="V605" i="12" s="1"/>
  <c r="U605" i="12" a="1"/>
  <c r="U605" i="12" s="1"/>
  <c r="T605" i="12" a="1"/>
  <c r="T605" i="12" s="1"/>
  <c r="S605" i="12" a="1"/>
  <c r="S605" i="12" s="1"/>
  <c r="R605" i="12" a="1"/>
  <c r="R605" i="12" s="1"/>
  <c r="Q605" i="12" a="1"/>
  <c r="Q605" i="12" s="1"/>
  <c r="P605" i="12" a="1"/>
  <c r="P605" i="12" s="1"/>
  <c r="O605" i="12" a="1"/>
  <c r="O605" i="12" s="1"/>
  <c r="N605" i="12" a="1"/>
  <c r="N605" i="12" s="1"/>
  <c r="M605" i="12" a="1"/>
  <c r="M605" i="12" s="1"/>
  <c r="L605" i="12" a="1"/>
  <c r="L605" i="12" s="1"/>
  <c r="K605" i="12" a="1"/>
  <c r="K605" i="12" s="1"/>
  <c r="J605" i="12" a="1"/>
  <c r="J605" i="12" s="1"/>
  <c r="I605" i="12" a="1"/>
  <c r="I605" i="12" s="1"/>
  <c r="H605" i="12" a="1"/>
  <c r="H605" i="12" s="1"/>
  <c r="G605" i="12" a="1"/>
  <c r="G605" i="12" s="1"/>
  <c r="F605" i="12" a="1"/>
  <c r="F605" i="12" s="1"/>
  <c r="E605" i="12" a="1"/>
  <c r="E605" i="12" s="1"/>
  <c r="D605" i="12" a="1"/>
  <c r="D605" i="12" s="1"/>
  <c r="C605" i="12" a="1"/>
  <c r="C605" i="12" s="1"/>
  <c r="C677" i="30" a="1"/>
  <c r="C677" i="30" s="1"/>
  <c r="D677" i="30" a="1"/>
  <c r="D677" i="30" s="1"/>
  <c r="E677" i="30" a="1"/>
  <c r="E677" i="30" s="1"/>
  <c r="F677" i="30" a="1"/>
  <c r="F677" i="30" s="1"/>
  <c r="G677" i="30" a="1"/>
  <c r="G677" i="30" s="1"/>
  <c r="H677" i="30" a="1"/>
  <c r="H677" i="30" s="1"/>
  <c r="I677" i="30" a="1"/>
  <c r="I677" i="30" s="1"/>
  <c r="J677" i="30" a="1"/>
  <c r="J677" i="30" s="1"/>
  <c r="K677" i="30" a="1"/>
  <c r="K677" i="30" s="1"/>
  <c r="L677" i="30" a="1"/>
  <c r="L677" i="30" s="1"/>
  <c r="M677" i="30" a="1"/>
  <c r="M677" i="30" s="1"/>
  <c r="N677" i="30" a="1"/>
  <c r="N677" i="30" s="1"/>
  <c r="C678" i="30" a="1"/>
  <c r="C678" i="30" s="1"/>
  <c r="D678" i="30" a="1"/>
  <c r="D678" i="30" s="1"/>
  <c r="E678" i="30" a="1"/>
  <c r="E678" i="30" s="1"/>
  <c r="F678" i="30" a="1"/>
  <c r="F678" i="30" s="1"/>
  <c r="G678" i="30" a="1"/>
  <c r="G678" i="30" s="1"/>
  <c r="H678" i="30" a="1"/>
  <c r="H678" i="30" s="1"/>
  <c r="I678" i="30" a="1"/>
  <c r="I678" i="30" s="1"/>
  <c r="J678" i="30" a="1"/>
  <c r="J678" i="30" s="1"/>
  <c r="K678" i="30" a="1"/>
  <c r="K678" i="30" s="1"/>
  <c r="L678" i="30" a="1"/>
  <c r="L678" i="30" s="1"/>
  <c r="M678" i="30" a="1"/>
  <c r="M678" i="30" s="1"/>
  <c r="N678" i="30" a="1"/>
  <c r="N678" i="30" s="1"/>
  <c r="C679" i="30" a="1"/>
  <c r="C679" i="30" s="1"/>
  <c r="D679" i="30" a="1"/>
  <c r="D679" i="30" s="1"/>
  <c r="E679" i="30" a="1"/>
  <c r="E679" i="30" s="1"/>
  <c r="F679" i="30" a="1"/>
  <c r="F679" i="30" s="1"/>
  <c r="G679" i="30" a="1"/>
  <c r="G679" i="30" s="1"/>
  <c r="H679" i="30" a="1"/>
  <c r="H679" i="30" s="1"/>
  <c r="I679" i="30" a="1"/>
  <c r="I679" i="30" s="1"/>
  <c r="J679" i="30" a="1"/>
  <c r="J679" i="30" s="1"/>
  <c r="K679" i="30" a="1"/>
  <c r="K679" i="30" s="1"/>
  <c r="L679" i="30" a="1"/>
  <c r="L679" i="30" s="1"/>
  <c r="M679" i="30" a="1"/>
  <c r="M679" i="30" s="1"/>
  <c r="N679" i="30" a="1"/>
  <c r="N679" i="30" s="1"/>
  <c r="C680" i="30" a="1"/>
  <c r="C680" i="30" s="1"/>
  <c r="D680" i="30" a="1"/>
  <c r="D680" i="30" s="1"/>
  <c r="E680" i="30" a="1"/>
  <c r="E680" i="30" s="1"/>
  <c r="F680" i="30" a="1"/>
  <c r="F680" i="30" s="1"/>
  <c r="G680" i="30" a="1"/>
  <c r="G680" i="30" s="1"/>
  <c r="H680" i="30" a="1"/>
  <c r="H680" i="30" s="1"/>
  <c r="I680" i="30" a="1"/>
  <c r="I680" i="30" s="1"/>
  <c r="J680" i="30" a="1"/>
  <c r="J680" i="30" s="1"/>
  <c r="K680" i="30" a="1"/>
  <c r="K680" i="30" s="1"/>
  <c r="L680" i="30" a="1"/>
  <c r="L680" i="30" s="1"/>
  <c r="M680" i="30" a="1"/>
  <c r="M680" i="30" s="1"/>
  <c r="N680" i="30" a="1"/>
  <c r="N680" i="30" s="1"/>
  <c r="C681" i="30" a="1"/>
  <c r="C681" i="30" s="1"/>
  <c r="D681" i="30" a="1"/>
  <c r="D681" i="30" s="1"/>
  <c r="E681" i="30" a="1"/>
  <c r="E681" i="30" s="1"/>
  <c r="F681" i="30" a="1"/>
  <c r="F681" i="30" s="1"/>
  <c r="G681" i="30" a="1"/>
  <c r="G681" i="30" s="1"/>
  <c r="H681" i="30" a="1"/>
  <c r="H681" i="30" s="1"/>
  <c r="I681" i="30" a="1"/>
  <c r="I681" i="30" s="1"/>
  <c r="J681" i="30" a="1"/>
  <c r="J681" i="30" s="1"/>
  <c r="K681" i="30" a="1"/>
  <c r="K681" i="30" s="1"/>
  <c r="L681" i="30" a="1"/>
  <c r="L681" i="30" s="1"/>
  <c r="M681" i="30" a="1"/>
  <c r="M681" i="30" s="1"/>
  <c r="N681" i="30" a="1"/>
  <c r="N681" i="30" s="1"/>
  <c r="C682" i="30" a="1"/>
  <c r="C682" i="30" s="1"/>
  <c r="D682" i="30" a="1"/>
  <c r="D682" i="30" s="1"/>
  <c r="E682" i="30" a="1"/>
  <c r="E682" i="30" s="1"/>
  <c r="F682" i="30" a="1"/>
  <c r="F682" i="30" s="1"/>
  <c r="G682" i="30" a="1"/>
  <c r="G682" i="30" s="1"/>
  <c r="H682" i="30" a="1"/>
  <c r="H682" i="30" s="1"/>
  <c r="I682" i="30" a="1"/>
  <c r="I682" i="30" s="1"/>
  <c r="J682" i="30" a="1"/>
  <c r="J682" i="30" s="1"/>
  <c r="K682" i="30" a="1"/>
  <c r="K682" i="30" s="1"/>
  <c r="L682" i="30" a="1"/>
  <c r="L682" i="30" s="1"/>
  <c r="M682" i="30" a="1"/>
  <c r="M682" i="30" s="1"/>
  <c r="N682" i="30" a="1"/>
  <c r="N682" i="30" s="1"/>
  <c r="C683" i="30" a="1"/>
  <c r="C683" i="30" s="1"/>
  <c r="D683" i="30" a="1"/>
  <c r="D683" i="30" s="1"/>
  <c r="E683" i="30" a="1"/>
  <c r="E683" i="30" s="1"/>
  <c r="F683" i="30" a="1"/>
  <c r="F683" i="30" s="1"/>
  <c r="G683" i="30" a="1"/>
  <c r="G683" i="30" s="1"/>
  <c r="H683" i="30" a="1"/>
  <c r="H683" i="30" s="1"/>
  <c r="I683" i="30" a="1"/>
  <c r="I683" i="30" s="1"/>
  <c r="J683" i="30" a="1"/>
  <c r="J683" i="30" s="1"/>
  <c r="K683" i="30" a="1"/>
  <c r="K683" i="30" s="1"/>
  <c r="L683" i="30" a="1"/>
  <c r="L683" i="30" s="1"/>
  <c r="M683" i="30" a="1"/>
  <c r="M683" i="30" s="1"/>
  <c r="N683" i="30" a="1"/>
  <c r="N683" i="30" s="1"/>
  <c r="C684" i="30" a="1"/>
  <c r="C684" i="30" s="1"/>
  <c r="D684" i="30" a="1"/>
  <c r="D684" i="30" s="1"/>
  <c r="E684" i="30" a="1"/>
  <c r="E684" i="30" s="1"/>
  <c r="F684" i="30" a="1"/>
  <c r="F684" i="30" s="1"/>
  <c r="G684" i="30" a="1"/>
  <c r="G684" i="30" s="1"/>
  <c r="H684" i="30" a="1"/>
  <c r="H684" i="30" s="1"/>
  <c r="I684" i="30" a="1"/>
  <c r="I684" i="30" s="1"/>
  <c r="J684" i="30" a="1"/>
  <c r="J684" i="30" s="1"/>
  <c r="K684" i="30" a="1"/>
  <c r="K684" i="30" s="1"/>
  <c r="L684" i="30" a="1"/>
  <c r="L684" i="30" s="1"/>
  <c r="M684" i="30" a="1"/>
  <c r="M684" i="30" s="1"/>
  <c r="N684" i="30" a="1"/>
  <c r="N684" i="30" s="1"/>
  <c r="C685" i="30" a="1"/>
  <c r="C685" i="30" s="1"/>
  <c r="D685" i="30" a="1"/>
  <c r="D685" i="30" s="1"/>
  <c r="E685" i="30" a="1"/>
  <c r="E685" i="30" s="1"/>
  <c r="F685" i="30" a="1"/>
  <c r="F685" i="30" s="1"/>
  <c r="G685" i="30" a="1"/>
  <c r="G685" i="30" s="1"/>
  <c r="H685" i="30" a="1"/>
  <c r="H685" i="30" s="1"/>
  <c r="I685" i="30" a="1"/>
  <c r="I685" i="30" s="1"/>
  <c r="J685" i="30" a="1"/>
  <c r="J685" i="30" s="1"/>
  <c r="K685" i="30" a="1"/>
  <c r="K685" i="30" s="1"/>
  <c r="L685" i="30" a="1"/>
  <c r="L685" i="30" s="1"/>
  <c r="M685" i="30" a="1"/>
  <c r="M685" i="30" s="1"/>
  <c r="N685" i="30" a="1"/>
  <c r="N685" i="30" s="1"/>
  <c r="C686" i="30" a="1"/>
  <c r="C686" i="30" s="1"/>
  <c r="D686" i="30" a="1"/>
  <c r="D686" i="30" s="1"/>
  <c r="E686" i="30" a="1"/>
  <c r="E686" i="30" s="1"/>
  <c r="F686" i="30" a="1"/>
  <c r="F686" i="30" s="1"/>
  <c r="G686" i="30" a="1"/>
  <c r="G686" i="30" s="1"/>
  <c r="H686" i="30" a="1"/>
  <c r="H686" i="30" s="1"/>
  <c r="I686" i="30" a="1"/>
  <c r="I686" i="30" s="1"/>
  <c r="J686" i="30" a="1"/>
  <c r="J686" i="30" s="1"/>
  <c r="K686" i="30" a="1"/>
  <c r="K686" i="30" s="1"/>
  <c r="L686" i="30" a="1"/>
  <c r="L686" i="30" s="1"/>
  <c r="M686" i="30" a="1"/>
  <c r="M686" i="30" s="1"/>
  <c r="N686" i="30" a="1"/>
  <c r="N686" i="30" s="1"/>
  <c r="C687" i="30" a="1"/>
  <c r="C687" i="30" s="1"/>
  <c r="D687" i="30" a="1"/>
  <c r="D687" i="30" s="1"/>
  <c r="E687" i="30" a="1"/>
  <c r="E687" i="30" s="1"/>
  <c r="F687" i="30" a="1"/>
  <c r="F687" i="30" s="1"/>
  <c r="G687" i="30" a="1"/>
  <c r="G687" i="30" s="1"/>
  <c r="H687" i="30" a="1"/>
  <c r="H687" i="30" s="1"/>
  <c r="I687" i="30" a="1"/>
  <c r="I687" i="30" s="1"/>
  <c r="J687" i="30" a="1"/>
  <c r="J687" i="30" s="1"/>
  <c r="K687" i="30" a="1"/>
  <c r="K687" i="30" s="1"/>
  <c r="L687" i="30" a="1"/>
  <c r="L687" i="30" s="1"/>
  <c r="M687" i="30" a="1"/>
  <c r="M687" i="30" s="1"/>
  <c r="N687" i="30" a="1"/>
  <c r="N687" i="30" s="1"/>
  <c r="C688" i="30" a="1"/>
  <c r="C688" i="30" s="1"/>
  <c r="D688" i="30" a="1"/>
  <c r="D688" i="30" s="1"/>
  <c r="E688" i="30" a="1"/>
  <c r="E688" i="30" s="1"/>
  <c r="F688" i="30" a="1"/>
  <c r="F688" i="30" s="1"/>
  <c r="G688" i="30" a="1"/>
  <c r="G688" i="30" s="1"/>
  <c r="H688" i="30" a="1"/>
  <c r="H688" i="30" s="1"/>
  <c r="I688" i="30" a="1"/>
  <c r="I688" i="30" s="1"/>
  <c r="J688" i="30" a="1"/>
  <c r="J688" i="30" s="1"/>
  <c r="K688" i="30" a="1"/>
  <c r="K688" i="30" s="1"/>
  <c r="L688" i="30" a="1"/>
  <c r="L688" i="30" s="1"/>
  <c r="M688" i="30" a="1"/>
  <c r="M688" i="30" s="1"/>
  <c r="N688" i="30" a="1"/>
  <c r="N688" i="30" s="1"/>
  <c r="C689" i="30" a="1"/>
  <c r="C689" i="30" s="1"/>
  <c r="D689" i="30" a="1"/>
  <c r="D689" i="30" s="1"/>
  <c r="E689" i="30" a="1"/>
  <c r="E689" i="30" s="1"/>
  <c r="F689" i="30" a="1"/>
  <c r="F689" i="30" s="1"/>
  <c r="G689" i="30" a="1"/>
  <c r="G689" i="30" s="1"/>
  <c r="H689" i="30" a="1"/>
  <c r="H689" i="30" s="1"/>
  <c r="I689" i="30" a="1"/>
  <c r="I689" i="30" s="1"/>
  <c r="J689" i="30" a="1"/>
  <c r="J689" i="30" s="1"/>
  <c r="K689" i="30" a="1"/>
  <c r="K689" i="30" s="1"/>
  <c r="L689" i="30" a="1"/>
  <c r="L689" i="30" s="1"/>
  <c r="M689" i="30" a="1"/>
  <c r="M689" i="30" s="1"/>
  <c r="N689" i="30" a="1"/>
  <c r="N689" i="30" s="1"/>
  <c r="C690" i="30" a="1"/>
  <c r="C690" i="30" s="1"/>
  <c r="D690" i="30" a="1"/>
  <c r="D690" i="30" s="1"/>
  <c r="E690" i="30" a="1"/>
  <c r="E690" i="30" s="1"/>
  <c r="F690" i="30" a="1"/>
  <c r="F690" i="30" s="1"/>
  <c r="G690" i="30" a="1"/>
  <c r="G690" i="30" s="1"/>
  <c r="H690" i="30" a="1"/>
  <c r="H690" i="30" s="1"/>
  <c r="I690" i="30" a="1"/>
  <c r="I690" i="30" s="1"/>
  <c r="J690" i="30" a="1"/>
  <c r="J690" i="30" s="1"/>
  <c r="K690" i="30" a="1"/>
  <c r="K690" i="30" s="1"/>
  <c r="L690" i="30" a="1"/>
  <c r="L690" i="30" s="1"/>
  <c r="M690" i="30" a="1"/>
  <c r="M690" i="30" s="1"/>
  <c r="N690" i="30" a="1"/>
  <c r="N690" i="30" s="1"/>
  <c r="C691" i="30" a="1"/>
  <c r="C691" i="30" s="1"/>
  <c r="D691" i="30" a="1"/>
  <c r="D691" i="30" s="1"/>
  <c r="E691" i="30" a="1"/>
  <c r="E691" i="30" s="1"/>
  <c r="F691" i="30" a="1"/>
  <c r="F691" i="30" s="1"/>
  <c r="G691" i="30" a="1"/>
  <c r="G691" i="30" s="1"/>
  <c r="H691" i="30" a="1"/>
  <c r="H691" i="30" s="1"/>
  <c r="I691" i="30" a="1"/>
  <c r="I691" i="30" s="1"/>
  <c r="J691" i="30" a="1"/>
  <c r="J691" i="30" s="1"/>
  <c r="K691" i="30" a="1"/>
  <c r="K691" i="30" s="1"/>
  <c r="L691" i="30" a="1"/>
  <c r="L691" i="30" s="1"/>
  <c r="M691" i="30" a="1"/>
  <c r="M691" i="30" s="1"/>
  <c r="N691" i="30" a="1"/>
  <c r="N691" i="30" s="1"/>
  <c r="C692" i="30" a="1"/>
  <c r="C692" i="30" s="1"/>
  <c r="D692" i="30" a="1"/>
  <c r="D692" i="30" s="1"/>
  <c r="E692" i="30" a="1"/>
  <c r="E692" i="30" s="1"/>
  <c r="F692" i="30" a="1"/>
  <c r="F692" i="30" s="1"/>
  <c r="G692" i="30" a="1"/>
  <c r="G692" i="30" s="1"/>
  <c r="H692" i="30" a="1"/>
  <c r="H692" i="30" s="1"/>
  <c r="I692" i="30" a="1"/>
  <c r="I692" i="30" s="1"/>
  <c r="J692" i="30" a="1"/>
  <c r="J692" i="30" s="1"/>
  <c r="K692" i="30" a="1"/>
  <c r="K692" i="30" s="1"/>
  <c r="L692" i="30" a="1"/>
  <c r="L692" i="30" s="1"/>
  <c r="M692" i="30" a="1"/>
  <c r="M692" i="30" s="1"/>
  <c r="N692" i="30" a="1"/>
  <c r="N692" i="30" s="1"/>
  <c r="C693" i="30" a="1"/>
  <c r="C693" i="30" s="1"/>
  <c r="D693" i="30" a="1"/>
  <c r="D693" i="30" s="1"/>
  <c r="E693" i="30" a="1"/>
  <c r="E693" i="30" s="1"/>
  <c r="F693" i="30" a="1"/>
  <c r="F693" i="30" s="1"/>
  <c r="G693" i="30" a="1"/>
  <c r="G693" i="30" s="1"/>
  <c r="H693" i="30" a="1"/>
  <c r="H693" i="30" s="1"/>
  <c r="I693" i="30" a="1"/>
  <c r="I693" i="30" s="1"/>
  <c r="J693" i="30" a="1"/>
  <c r="J693" i="30" s="1"/>
  <c r="K693" i="30" a="1"/>
  <c r="K693" i="30" s="1"/>
  <c r="L693" i="30" a="1"/>
  <c r="L693" i="30" s="1"/>
  <c r="M693" i="30" a="1"/>
  <c r="M693" i="30" s="1"/>
  <c r="N693" i="30" a="1"/>
  <c r="N693" i="30" s="1"/>
  <c r="C694" i="30" a="1"/>
  <c r="C694" i="30" s="1"/>
  <c r="D694" i="30" a="1"/>
  <c r="D694" i="30" s="1"/>
  <c r="E694" i="30" a="1"/>
  <c r="E694" i="30" s="1"/>
  <c r="F694" i="30" a="1"/>
  <c r="F694" i="30" s="1"/>
  <c r="G694" i="30" a="1"/>
  <c r="G694" i="30" s="1"/>
  <c r="H694" i="30" a="1"/>
  <c r="H694" i="30" s="1"/>
  <c r="I694" i="30" a="1"/>
  <c r="I694" i="30" s="1"/>
  <c r="J694" i="30" a="1"/>
  <c r="J694" i="30" s="1"/>
  <c r="K694" i="30" a="1"/>
  <c r="K694" i="30" s="1"/>
  <c r="L694" i="30" a="1"/>
  <c r="L694" i="30" s="1"/>
  <c r="M694" i="30" a="1"/>
  <c r="M694" i="30" s="1"/>
  <c r="N694" i="30" a="1"/>
  <c r="N694" i="30" s="1"/>
  <c r="C695" i="30" a="1"/>
  <c r="C695" i="30" s="1"/>
  <c r="D695" i="30" a="1"/>
  <c r="D695" i="30" s="1"/>
  <c r="E695" i="30" a="1"/>
  <c r="E695" i="30" s="1"/>
  <c r="F695" i="30" a="1"/>
  <c r="F695" i="30" s="1"/>
  <c r="G695" i="30" a="1"/>
  <c r="G695" i="30" s="1"/>
  <c r="H695" i="30" a="1"/>
  <c r="H695" i="30" s="1"/>
  <c r="I695" i="30" a="1"/>
  <c r="I695" i="30" s="1"/>
  <c r="J695" i="30" a="1"/>
  <c r="J695" i="30" s="1"/>
  <c r="K695" i="30" a="1"/>
  <c r="K695" i="30" s="1"/>
  <c r="L695" i="30" a="1"/>
  <c r="L695" i="30" s="1"/>
  <c r="M695" i="30" a="1"/>
  <c r="M695" i="30" s="1"/>
  <c r="N695" i="30" a="1"/>
  <c r="N695" i="30" s="1"/>
  <c r="C696" i="30" a="1"/>
  <c r="C696" i="30" s="1"/>
  <c r="D696" i="30" a="1"/>
  <c r="D696" i="30" s="1"/>
  <c r="E696" i="30" a="1"/>
  <c r="E696" i="30" s="1"/>
  <c r="F696" i="30" a="1"/>
  <c r="F696" i="30" s="1"/>
  <c r="G696" i="30" a="1"/>
  <c r="G696" i="30" s="1"/>
  <c r="H696" i="30" a="1"/>
  <c r="H696" i="30" s="1"/>
  <c r="I696" i="30" a="1"/>
  <c r="I696" i="30" s="1"/>
  <c r="J696" i="30" a="1"/>
  <c r="J696" i="30" s="1"/>
  <c r="K696" i="30" a="1"/>
  <c r="K696" i="30" s="1"/>
  <c r="L696" i="30" a="1"/>
  <c r="L696" i="30" s="1"/>
  <c r="M696" i="30" a="1"/>
  <c r="M696" i="30" s="1"/>
  <c r="N696" i="30" a="1"/>
  <c r="N696" i="30" s="1"/>
  <c r="C697" i="30" a="1"/>
  <c r="C697" i="30" s="1"/>
  <c r="D697" i="30" a="1"/>
  <c r="D697" i="30" s="1"/>
  <c r="E697" i="30" a="1"/>
  <c r="E697" i="30" s="1"/>
  <c r="F697" i="30" a="1"/>
  <c r="F697" i="30" s="1"/>
  <c r="G697" i="30" a="1"/>
  <c r="G697" i="30" s="1"/>
  <c r="H697" i="30" a="1"/>
  <c r="H697" i="30" s="1"/>
  <c r="I697" i="30" a="1"/>
  <c r="I697" i="30" s="1"/>
  <c r="J697" i="30" a="1"/>
  <c r="J697" i="30" s="1"/>
  <c r="K697" i="30" a="1"/>
  <c r="K697" i="30" s="1"/>
  <c r="L697" i="30" a="1"/>
  <c r="L697" i="30" s="1"/>
  <c r="M697" i="30" a="1"/>
  <c r="M697" i="30" s="1"/>
  <c r="N697" i="30" a="1"/>
  <c r="N697" i="30" s="1"/>
  <c r="C698" i="30" a="1"/>
  <c r="C698" i="30" s="1"/>
  <c r="D698" i="30" a="1"/>
  <c r="D698" i="30" s="1"/>
  <c r="E698" i="30" a="1"/>
  <c r="E698" i="30" s="1"/>
  <c r="F698" i="30" a="1"/>
  <c r="F698" i="30" s="1"/>
  <c r="G698" i="30" a="1"/>
  <c r="G698" i="30" s="1"/>
  <c r="H698" i="30" a="1"/>
  <c r="H698" i="30" s="1"/>
  <c r="I698" i="30" a="1"/>
  <c r="I698" i="30" s="1"/>
  <c r="J698" i="30" a="1"/>
  <c r="J698" i="30" s="1"/>
  <c r="K698" i="30" a="1"/>
  <c r="K698" i="30" s="1"/>
  <c r="L698" i="30" a="1"/>
  <c r="L698" i="30" s="1"/>
  <c r="M698" i="30" a="1"/>
  <c r="M698" i="30" s="1"/>
  <c r="N698" i="30" a="1"/>
  <c r="N698" i="30" s="1"/>
  <c r="C699" i="30" a="1"/>
  <c r="C699" i="30" s="1"/>
  <c r="D699" i="30" a="1"/>
  <c r="D699" i="30" s="1"/>
  <c r="E699" i="30" a="1"/>
  <c r="E699" i="30" s="1"/>
  <c r="F699" i="30" a="1"/>
  <c r="F699" i="30" s="1"/>
  <c r="G699" i="30" a="1"/>
  <c r="G699" i="30" s="1"/>
  <c r="H699" i="30" a="1"/>
  <c r="H699" i="30" s="1"/>
  <c r="I699" i="30" a="1"/>
  <c r="I699" i="30" s="1"/>
  <c r="J699" i="30" a="1"/>
  <c r="J699" i="30" s="1"/>
  <c r="K699" i="30" a="1"/>
  <c r="K699" i="30" s="1"/>
  <c r="L699" i="30" a="1"/>
  <c r="L699" i="30" s="1"/>
  <c r="M699" i="30" a="1"/>
  <c r="M699" i="30" s="1"/>
  <c r="N699" i="30" a="1"/>
  <c r="N699" i="30" s="1"/>
  <c r="C700" i="30" a="1"/>
  <c r="C700" i="30" s="1"/>
  <c r="D700" i="30" a="1"/>
  <c r="D700" i="30" s="1"/>
  <c r="E700" i="30" a="1"/>
  <c r="E700" i="30" s="1"/>
  <c r="F700" i="30" a="1"/>
  <c r="F700" i="30" s="1"/>
  <c r="G700" i="30" a="1"/>
  <c r="G700" i="30" s="1"/>
  <c r="H700" i="30" a="1"/>
  <c r="H700" i="30" s="1"/>
  <c r="I700" i="30" a="1"/>
  <c r="I700" i="30" s="1"/>
  <c r="J700" i="30" a="1"/>
  <c r="J700" i="30" s="1"/>
  <c r="K700" i="30" a="1"/>
  <c r="K700" i="30" s="1"/>
  <c r="L700" i="30" a="1"/>
  <c r="L700" i="30" s="1"/>
  <c r="M700" i="30" a="1"/>
  <c r="M700" i="30" s="1"/>
  <c r="N700" i="30" a="1"/>
  <c r="N700" i="30" s="1"/>
  <c r="C701" i="30" a="1"/>
  <c r="C701" i="30" s="1"/>
  <c r="D701" i="30" a="1"/>
  <c r="D701" i="30" s="1"/>
  <c r="E701" i="30" a="1"/>
  <c r="E701" i="30" s="1"/>
  <c r="F701" i="30" a="1"/>
  <c r="F701" i="30" s="1"/>
  <c r="G701" i="30" a="1"/>
  <c r="G701" i="30" s="1"/>
  <c r="H701" i="30" a="1"/>
  <c r="H701" i="30" s="1"/>
  <c r="I701" i="30" a="1"/>
  <c r="I701" i="30" s="1"/>
  <c r="J701" i="30" a="1"/>
  <c r="J701" i="30" s="1"/>
  <c r="K701" i="30" a="1"/>
  <c r="K701" i="30" s="1"/>
  <c r="L701" i="30" a="1"/>
  <c r="L701" i="30" s="1"/>
  <c r="M701" i="30" a="1"/>
  <c r="M701" i="30" s="1"/>
  <c r="N701" i="30" a="1"/>
  <c r="N701" i="30" s="1"/>
  <c r="C702" i="30" a="1"/>
  <c r="C702" i="30" s="1"/>
  <c r="D702" i="30" a="1"/>
  <c r="D702" i="30" s="1"/>
  <c r="E702" i="30" a="1"/>
  <c r="E702" i="30" s="1"/>
  <c r="F702" i="30" a="1"/>
  <c r="F702" i="30" s="1"/>
  <c r="G702" i="30" a="1"/>
  <c r="G702" i="30" s="1"/>
  <c r="H702" i="30" a="1"/>
  <c r="H702" i="30" s="1"/>
  <c r="I702" i="30" a="1"/>
  <c r="I702" i="30" s="1"/>
  <c r="J702" i="30" a="1"/>
  <c r="J702" i="30" s="1"/>
  <c r="K702" i="30" a="1"/>
  <c r="K702" i="30" s="1"/>
  <c r="L702" i="30" a="1"/>
  <c r="L702" i="30" s="1"/>
  <c r="M702" i="30" a="1"/>
  <c r="M702" i="30" s="1"/>
  <c r="N702" i="30" a="1"/>
  <c r="N702" i="30" s="1"/>
  <c r="C703" i="30" a="1"/>
  <c r="C703" i="30" s="1"/>
  <c r="D703" i="30" a="1"/>
  <c r="D703" i="30" s="1"/>
  <c r="E703" i="30" a="1"/>
  <c r="E703" i="30" s="1"/>
  <c r="F703" i="30" a="1"/>
  <c r="F703" i="30" s="1"/>
  <c r="G703" i="30" a="1"/>
  <c r="G703" i="30" s="1"/>
  <c r="H703" i="30" a="1"/>
  <c r="H703" i="30" s="1"/>
  <c r="I703" i="30" a="1"/>
  <c r="I703" i="30" s="1"/>
  <c r="J703" i="30" a="1"/>
  <c r="J703" i="30" s="1"/>
  <c r="K703" i="30" a="1"/>
  <c r="K703" i="30" s="1"/>
  <c r="L703" i="30" a="1"/>
  <c r="L703" i="30" s="1"/>
  <c r="M703" i="30" a="1"/>
  <c r="M703" i="30" s="1"/>
  <c r="N703" i="30" a="1"/>
  <c r="N703" i="30" s="1"/>
  <c r="C704" i="30" a="1"/>
  <c r="C704" i="30" s="1"/>
  <c r="D704" i="30" a="1"/>
  <c r="D704" i="30" s="1"/>
  <c r="E704" i="30" a="1"/>
  <c r="E704" i="30" s="1"/>
  <c r="F704" i="30" a="1"/>
  <c r="F704" i="30" s="1"/>
  <c r="G704" i="30" a="1"/>
  <c r="G704" i="30" s="1"/>
  <c r="H704" i="30" a="1"/>
  <c r="H704" i="30" s="1"/>
  <c r="I704" i="30" a="1"/>
  <c r="I704" i="30" s="1"/>
  <c r="J704" i="30" a="1"/>
  <c r="J704" i="30" s="1"/>
  <c r="K704" i="30" a="1"/>
  <c r="K704" i="30" s="1"/>
  <c r="L704" i="30" a="1"/>
  <c r="L704" i="30" s="1"/>
  <c r="M704" i="30" a="1"/>
  <c r="M704" i="30" s="1"/>
  <c r="N704" i="30" a="1"/>
  <c r="N704" i="30" s="1"/>
  <c r="C705" i="30" a="1"/>
  <c r="C705" i="30" s="1"/>
  <c r="D705" i="30" a="1"/>
  <c r="D705" i="30" s="1"/>
  <c r="E705" i="30" a="1"/>
  <c r="E705" i="30" s="1"/>
  <c r="F705" i="30" a="1"/>
  <c r="F705" i="30" s="1"/>
  <c r="G705" i="30" a="1"/>
  <c r="G705" i="30" s="1"/>
  <c r="H705" i="30" a="1"/>
  <c r="H705" i="30" s="1"/>
  <c r="I705" i="30" a="1"/>
  <c r="I705" i="30" s="1"/>
  <c r="J705" i="30" a="1"/>
  <c r="J705" i="30" s="1"/>
  <c r="K705" i="30" a="1"/>
  <c r="K705" i="30" s="1"/>
  <c r="L705" i="30" a="1"/>
  <c r="L705" i="30" s="1"/>
  <c r="M705" i="30" a="1"/>
  <c r="M705" i="30" s="1"/>
  <c r="N705" i="30" a="1"/>
  <c r="N705" i="30" s="1"/>
  <c r="N676" i="30" a="1"/>
  <c r="N676" i="30" s="1"/>
  <c r="M676" i="30" a="1"/>
  <c r="M676" i="30" s="1"/>
  <c r="L676" i="30" a="1"/>
  <c r="L676" i="30" s="1"/>
  <c r="K676" i="30" a="1"/>
  <c r="K676" i="30" s="1"/>
  <c r="J676" i="30" a="1"/>
  <c r="J676" i="30" s="1"/>
  <c r="I676" i="30" a="1"/>
  <c r="I676" i="30" s="1"/>
  <c r="H676" i="30" a="1"/>
  <c r="H676" i="30" s="1"/>
  <c r="G676" i="30" a="1"/>
  <c r="G676" i="30" s="1"/>
  <c r="F676" i="30" a="1"/>
  <c r="F676" i="30" s="1"/>
  <c r="E676" i="30" a="1"/>
  <c r="E676" i="30" s="1"/>
  <c r="D676" i="30" a="1"/>
  <c r="D676" i="30" s="1"/>
  <c r="C676" i="30" a="1"/>
  <c r="C676" i="30" s="1"/>
  <c r="C712" i="30" a="1"/>
  <c r="C712" i="30" s="1"/>
  <c r="D712" i="30" a="1"/>
  <c r="D712" i="30" s="1"/>
  <c r="E712" i="30" a="1"/>
  <c r="E712" i="30" s="1"/>
  <c r="F712" i="30" a="1"/>
  <c r="F712" i="30" s="1"/>
  <c r="G712" i="30" a="1"/>
  <c r="G712" i="30" s="1"/>
  <c r="H712" i="30" a="1"/>
  <c r="H712" i="30" s="1"/>
  <c r="I712" i="30" a="1"/>
  <c r="I712" i="30" s="1"/>
  <c r="J712" i="30" a="1"/>
  <c r="J712" i="30" s="1"/>
  <c r="K712" i="30" a="1"/>
  <c r="K712" i="30" s="1"/>
  <c r="L712" i="30" a="1"/>
  <c r="L712" i="30" s="1"/>
  <c r="M712" i="30" a="1"/>
  <c r="M712" i="30" s="1"/>
  <c r="N712" i="30" a="1"/>
  <c r="N712" i="30" s="1"/>
  <c r="C713" i="30" a="1"/>
  <c r="C713" i="30" s="1"/>
  <c r="D713" i="30" a="1"/>
  <c r="D713" i="30" s="1"/>
  <c r="E713" i="30" a="1"/>
  <c r="E713" i="30" s="1"/>
  <c r="F713" i="30" a="1"/>
  <c r="F713" i="30" s="1"/>
  <c r="G713" i="30" a="1"/>
  <c r="G713" i="30" s="1"/>
  <c r="H713" i="30" a="1"/>
  <c r="H713" i="30" s="1"/>
  <c r="I713" i="30" a="1"/>
  <c r="I713" i="30" s="1"/>
  <c r="J713" i="30" a="1"/>
  <c r="J713" i="30" s="1"/>
  <c r="K713" i="30" a="1"/>
  <c r="K713" i="30" s="1"/>
  <c r="L713" i="30" a="1"/>
  <c r="L713" i="30" s="1"/>
  <c r="M713" i="30" a="1"/>
  <c r="M713" i="30" s="1"/>
  <c r="N713" i="30" a="1"/>
  <c r="N713" i="30" s="1"/>
  <c r="C714" i="30" a="1"/>
  <c r="C714" i="30" s="1"/>
  <c r="D714" i="30" a="1"/>
  <c r="D714" i="30" s="1"/>
  <c r="E714" i="30" a="1"/>
  <c r="E714" i="30" s="1"/>
  <c r="F714" i="30" a="1"/>
  <c r="F714" i="30" s="1"/>
  <c r="G714" i="30" a="1"/>
  <c r="G714" i="30" s="1"/>
  <c r="H714" i="30" a="1"/>
  <c r="H714" i="30" s="1"/>
  <c r="I714" i="30" a="1"/>
  <c r="I714" i="30" s="1"/>
  <c r="J714" i="30" a="1"/>
  <c r="J714" i="30" s="1"/>
  <c r="K714" i="30" a="1"/>
  <c r="K714" i="30" s="1"/>
  <c r="L714" i="30" a="1"/>
  <c r="L714" i="30" s="1"/>
  <c r="M714" i="30" a="1"/>
  <c r="M714" i="30" s="1"/>
  <c r="N714" i="30" a="1"/>
  <c r="N714" i="30" s="1"/>
  <c r="C715" i="30" a="1"/>
  <c r="C715" i="30" s="1"/>
  <c r="D715" i="30" a="1"/>
  <c r="D715" i="30" s="1"/>
  <c r="E715" i="30" a="1"/>
  <c r="E715" i="30" s="1"/>
  <c r="F715" i="30" a="1"/>
  <c r="F715" i="30" s="1"/>
  <c r="G715" i="30" a="1"/>
  <c r="G715" i="30" s="1"/>
  <c r="H715" i="30" a="1"/>
  <c r="H715" i="30" s="1"/>
  <c r="I715" i="30" a="1"/>
  <c r="I715" i="30" s="1"/>
  <c r="J715" i="30" a="1"/>
  <c r="J715" i="30" s="1"/>
  <c r="K715" i="30" a="1"/>
  <c r="K715" i="30" s="1"/>
  <c r="L715" i="30" a="1"/>
  <c r="L715" i="30" s="1"/>
  <c r="M715" i="30" a="1"/>
  <c r="M715" i="30" s="1"/>
  <c r="N715" i="30" a="1"/>
  <c r="N715" i="30" s="1"/>
  <c r="C716" i="30" a="1"/>
  <c r="C716" i="30" s="1"/>
  <c r="D716" i="30" a="1"/>
  <c r="D716" i="30" s="1"/>
  <c r="E716" i="30" a="1"/>
  <c r="E716" i="30" s="1"/>
  <c r="F716" i="30" a="1"/>
  <c r="F716" i="30" s="1"/>
  <c r="G716" i="30" a="1"/>
  <c r="G716" i="30" s="1"/>
  <c r="H716" i="30" a="1"/>
  <c r="H716" i="30" s="1"/>
  <c r="I716" i="30" a="1"/>
  <c r="I716" i="30" s="1"/>
  <c r="J716" i="30" a="1"/>
  <c r="J716" i="30" s="1"/>
  <c r="K716" i="30" a="1"/>
  <c r="K716" i="30" s="1"/>
  <c r="L716" i="30" a="1"/>
  <c r="L716" i="30" s="1"/>
  <c r="M716" i="30" a="1"/>
  <c r="M716" i="30" s="1"/>
  <c r="N716" i="30" a="1"/>
  <c r="N716" i="30" s="1"/>
  <c r="C717" i="30" a="1"/>
  <c r="C717" i="30" s="1"/>
  <c r="D717" i="30" a="1"/>
  <c r="D717" i="30" s="1"/>
  <c r="E717" i="30" a="1"/>
  <c r="E717" i="30" s="1"/>
  <c r="F717" i="30" a="1"/>
  <c r="F717" i="30" s="1"/>
  <c r="G717" i="30" a="1"/>
  <c r="G717" i="30" s="1"/>
  <c r="H717" i="30" a="1"/>
  <c r="H717" i="30" s="1"/>
  <c r="I717" i="30" a="1"/>
  <c r="I717" i="30" s="1"/>
  <c r="J717" i="30" a="1"/>
  <c r="J717" i="30" s="1"/>
  <c r="K717" i="30" a="1"/>
  <c r="K717" i="30" s="1"/>
  <c r="L717" i="30" a="1"/>
  <c r="L717" i="30" s="1"/>
  <c r="M717" i="30" a="1"/>
  <c r="M717" i="30" s="1"/>
  <c r="N717" i="30" a="1"/>
  <c r="N717" i="30" s="1"/>
  <c r="C718" i="30" a="1"/>
  <c r="C718" i="30" s="1"/>
  <c r="D718" i="30" a="1"/>
  <c r="D718" i="30" s="1"/>
  <c r="E718" i="30" a="1"/>
  <c r="E718" i="30" s="1"/>
  <c r="F718" i="30" a="1"/>
  <c r="F718" i="30" s="1"/>
  <c r="G718" i="30" a="1"/>
  <c r="G718" i="30" s="1"/>
  <c r="H718" i="30" a="1"/>
  <c r="H718" i="30" s="1"/>
  <c r="I718" i="30" a="1"/>
  <c r="I718" i="30" s="1"/>
  <c r="J718" i="30" a="1"/>
  <c r="J718" i="30" s="1"/>
  <c r="K718" i="30" a="1"/>
  <c r="K718" i="30" s="1"/>
  <c r="L718" i="30" a="1"/>
  <c r="L718" i="30" s="1"/>
  <c r="M718" i="30" a="1"/>
  <c r="M718" i="30" s="1"/>
  <c r="N718" i="30" a="1"/>
  <c r="N718" i="30" s="1"/>
  <c r="C719" i="30" a="1"/>
  <c r="C719" i="30" s="1"/>
  <c r="D719" i="30" a="1"/>
  <c r="D719" i="30" s="1"/>
  <c r="E719" i="30" a="1"/>
  <c r="E719" i="30" s="1"/>
  <c r="F719" i="30" a="1"/>
  <c r="F719" i="30" s="1"/>
  <c r="G719" i="30" a="1"/>
  <c r="G719" i="30" s="1"/>
  <c r="H719" i="30" a="1"/>
  <c r="H719" i="30" s="1"/>
  <c r="I719" i="30" a="1"/>
  <c r="I719" i="30" s="1"/>
  <c r="J719" i="30" a="1"/>
  <c r="J719" i="30" s="1"/>
  <c r="K719" i="30" a="1"/>
  <c r="K719" i="30" s="1"/>
  <c r="L719" i="30" a="1"/>
  <c r="L719" i="30" s="1"/>
  <c r="M719" i="30" a="1"/>
  <c r="M719" i="30" s="1"/>
  <c r="N719" i="30" a="1"/>
  <c r="N719" i="30" s="1"/>
  <c r="C720" i="30" a="1"/>
  <c r="C720" i="30" s="1"/>
  <c r="D720" i="30" a="1"/>
  <c r="D720" i="30" s="1"/>
  <c r="E720" i="30" a="1"/>
  <c r="E720" i="30" s="1"/>
  <c r="F720" i="30" a="1"/>
  <c r="F720" i="30" s="1"/>
  <c r="G720" i="30" a="1"/>
  <c r="G720" i="30" s="1"/>
  <c r="H720" i="30" a="1"/>
  <c r="H720" i="30" s="1"/>
  <c r="I720" i="30" a="1"/>
  <c r="I720" i="30" s="1"/>
  <c r="J720" i="30" a="1"/>
  <c r="J720" i="30" s="1"/>
  <c r="K720" i="30" a="1"/>
  <c r="K720" i="30" s="1"/>
  <c r="L720" i="30" a="1"/>
  <c r="L720" i="30" s="1"/>
  <c r="M720" i="30" a="1"/>
  <c r="M720" i="30" s="1"/>
  <c r="N720" i="30" a="1"/>
  <c r="N720" i="30" s="1"/>
  <c r="C721" i="30" a="1"/>
  <c r="C721" i="30" s="1"/>
  <c r="D721" i="30" a="1"/>
  <c r="D721" i="30" s="1"/>
  <c r="E721" i="30" a="1"/>
  <c r="E721" i="30" s="1"/>
  <c r="F721" i="30" a="1"/>
  <c r="F721" i="30" s="1"/>
  <c r="G721" i="30" a="1"/>
  <c r="G721" i="30" s="1"/>
  <c r="H721" i="30" a="1"/>
  <c r="H721" i="30" s="1"/>
  <c r="I721" i="30" a="1"/>
  <c r="I721" i="30" s="1"/>
  <c r="J721" i="30" a="1"/>
  <c r="J721" i="30" s="1"/>
  <c r="K721" i="30" a="1"/>
  <c r="K721" i="30" s="1"/>
  <c r="L721" i="30" a="1"/>
  <c r="L721" i="30" s="1"/>
  <c r="M721" i="30" a="1"/>
  <c r="M721" i="30" s="1"/>
  <c r="N721" i="30" a="1"/>
  <c r="N721" i="30" s="1"/>
  <c r="C722" i="30" a="1"/>
  <c r="C722" i="30" s="1"/>
  <c r="D722" i="30" a="1"/>
  <c r="D722" i="30" s="1"/>
  <c r="E722" i="30" a="1"/>
  <c r="E722" i="30" s="1"/>
  <c r="F722" i="30" a="1"/>
  <c r="F722" i="30" s="1"/>
  <c r="G722" i="30" a="1"/>
  <c r="G722" i="30" s="1"/>
  <c r="H722" i="30" a="1"/>
  <c r="H722" i="30" s="1"/>
  <c r="I722" i="30" a="1"/>
  <c r="I722" i="30" s="1"/>
  <c r="J722" i="30" a="1"/>
  <c r="J722" i="30" s="1"/>
  <c r="K722" i="30" a="1"/>
  <c r="K722" i="30" s="1"/>
  <c r="L722" i="30" a="1"/>
  <c r="L722" i="30" s="1"/>
  <c r="M722" i="30" a="1"/>
  <c r="M722" i="30" s="1"/>
  <c r="N722" i="30" a="1"/>
  <c r="N722" i="30" s="1"/>
  <c r="C723" i="30" a="1"/>
  <c r="C723" i="30" s="1"/>
  <c r="D723" i="30" a="1"/>
  <c r="D723" i="30" s="1"/>
  <c r="E723" i="30" a="1"/>
  <c r="E723" i="30" s="1"/>
  <c r="F723" i="30" a="1"/>
  <c r="F723" i="30" s="1"/>
  <c r="G723" i="30" a="1"/>
  <c r="G723" i="30" s="1"/>
  <c r="H723" i="30" a="1"/>
  <c r="H723" i="30" s="1"/>
  <c r="I723" i="30" a="1"/>
  <c r="I723" i="30" s="1"/>
  <c r="J723" i="30" a="1"/>
  <c r="J723" i="30" s="1"/>
  <c r="K723" i="30" a="1"/>
  <c r="K723" i="30" s="1"/>
  <c r="L723" i="30" a="1"/>
  <c r="L723" i="30" s="1"/>
  <c r="M723" i="30" a="1"/>
  <c r="M723" i="30" s="1"/>
  <c r="N723" i="30" a="1"/>
  <c r="N723" i="30" s="1"/>
  <c r="C724" i="30" a="1"/>
  <c r="C724" i="30" s="1"/>
  <c r="D724" i="30" a="1"/>
  <c r="D724" i="30" s="1"/>
  <c r="E724" i="30" a="1"/>
  <c r="E724" i="30" s="1"/>
  <c r="F724" i="30" a="1"/>
  <c r="F724" i="30" s="1"/>
  <c r="G724" i="30" a="1"/>
  <c r="G724" i="30" s="1"/>
  <c r="H724" i="30" a="1"/>
  <c r="H724" i="30" s="1"/>
  <c r="I724" i="30" a="1"/>
  <c r="I724" i="30" s="1"/>
  <c r="J724" i="30" a="1"/>
  <c r="J724" i="30" s="1"/>
  <c r="K724" i="30" a="1"/>
  <c r="K724" i="30" s="1"/>
  <c r="L724" i="30" a="1"/>
  <c r="L724" i="30" s="1"/>
  <c r="M724" i="30" a="1"/>
  <c r="M724" i="30" s="1"/>
  <c r="N724" i="30" a="1"/>
  <c r="N724" i="30" s="1"/>
  <c r="C725" i="30" a="1"/>
  <c r="C725" i="30" s="1"/>
  <c r="D725" i="30" a="1"/>
  <c r="D725" i="30" s="1"/>
  <c r="E725" i="30" a="1"/>
  <c r="E725" i="30" s="1"/>
  <c r="F725" i="30" a="1"/>
  <c r="F725" i="30" s="1"/>
  <c r="G725" i="30" a="1"/>
  <c r="G725" i="30" s="1"/>
  <c r="H725" i="30" a="1"/>
  <c r="H725" i="30" s="1"/>
  <c r="I725" i="30" a="1"/>
  <c r="I725" i="30" s="1"/>
  <c r="J725" i="30" a="1"/>
  <c r="J725" i="30" s="1"/>
  <c r="K725" i="30" a="1"/>
  <c r="K725" i="30" s="1"/>
  <c r="L725" i="30" a="1"/>
  <c r="L725" i="30" s="1"/>
  <c r="M725" i="30" a="1"/>
  <c r="M725" i="30" s="1"/>
  <c r="N725" i="30" a="1"/>
  <c r="N725" i="30" s="1"/>
  <c r="C726" i="30" a="1"/>
  <c r="C726" i="30" s="1"/>
  <c r="D726" i="30" a="1"/>
  <c r="D726" i="30" s="1"/>
  <c r="E726" i="30" a="1"/>
  <c r="E726" i="30" s="1"/>
  <c r="F726" i="30" a="1"/>
  <c r="F726" i="30" s="1"/>
  <c r="G726" i="30" a="1"/>
  <c r="G726" i="30" s="1"/>
  <c r="H726" i="30" a="1"/>
  <c r="H726" i="30" s="1"/>
  <c r="I726" i="30" a="1"/>
  <c r="I726" i="30" s="1"/>
  <c r="J726" i="30" a="1"/>
  <c r="J726" i="30" s="1"/>
  <c r="K726" i="30" a="1"/>
  <c r="K726" i="30" s="1"/>
  <c r="L726" i="30" a="1"/>
  <c r="L726" i="30" s="1"/>
  <c r="M726" i="30" a="1"/>
  <c r="M726" i="30" s="1"/>
  <c r="N726" i="30" a="1"/>
  <c r="N726" i="30" s="1"/>
  <c r="C727" i="30" a="1"/>
  <c r="C727" i="30" s="1"/>
  <c r="D727" i="30" a="1"/>
  <c r="D727" i="30" s="1"/>
  <c r="E727" i="30" a="1"/>
  <c r="E727" i="30" s="1"/>
  <c r="F727" i="30" a="1"/>
  <c r="F727" i="30" s="1"/>
  <c r="G727" i="30" a="1"/>
  <c r="G727" i="30" s="1"/>
  <c r="H727" i="30" a="1"/>
  <c r="H727" i="30" s="1"/>
  <c r="I727" i="30" a="1"/>
  <c r="I727" i="30" s="1"/>
  <c r="J727" i="30" a="1"/>
  <c r="J727" i="30" s="1"/>
  <c r="K727" i="30" a="1"/>
  <c r="K727" i="30" s="1"/>
  <c r="L727" i="30" a="1"/>
  <c r="L727" i="30" s="1"/>
  <c r="M727" i="30" a="1"/>
  <c r="M727" i="30" s="1"/>
  <c r="N727" i="30" a="1"/>
  <c r="N727" i="30" s="1"/>
  <c r="C728" i="30" a="1"/>
  <c r="C728" i="30" s="1"/>
  <c r="D728" i="30" a="1"/>
  <c r="D728" i="30" s="1"/>
  <c r="E728" i="30" a="1"/>
  <c r="E728" i="30" s="1"/>
  <c r="F728" i="30" a="1"/>
  <c r="F728" i="30" s="1"/>
  <c r="G728" i="30" a="1"/>
  <c r="G728" i="30" s="1"/>
  <c r="H728" i="30" a="1"/>
  <c r="H728" i="30" s="1"/>
  <c r="I728" i="30" a="1"/>
  <c r="I728" i="30" s="1"/>
  <c r="J728" i="30" a="1"/>
  <c r="J728" i="30" s="1"/>
  <c r="K728" i="30" a="1"/>
  <c r="K728" i="30" s="1"/>
  <c r="L728" i="30" a="1"/>
  <c r="L728" i="30" s="1"/>
  <c r="M728" i="30" a="1"/>
  <c r="M728" i="30" s="1"/>
  <c r="N728" i="30" a="1"/>
  <c r="N728" i="30" s="1"/>
  <c r="C729" i="30" a="1"/>
  <c r="C729" i="30" s="1"/>
  <c r="D729" i="30" a="1"/>
  <c r="D729" i="30" s="1"/>
  <c r="E729" i="30" a="1"/>
  <c r="E729" i="30" s="1"/>
  <c r="F729" i="30" a="1"/>
  <c r="F729" i="30" s="1"/>
  <c r="G729" i="30" a="1"/>
  <c r="G729" i="30" s="1"/>
  <c r="H729" i="30" a="1"/>
  <c r="H729" i="30" s="1"/>
  <c r="I729" i="30" a="1"/>
  <c r="I729" i="30" s="1"/>
  <c r="J729" i="30" a="1"/>
  <c r="J729" i="30" s="1"/>
  <c r="K729" i="30" a="1"/>
  <c r="K729" i="30" s="1"/>
  <c r="L729" i="30" a="1"/>
  <c r="L729" i="30" s="1"/>
  <c r="M729" i="30" a="1"/>
  <c r="M729" i="30" s="1"/>
  <c r="N729" i="30" a="1"/>
  <c r="N729" i="30" s="1"/>
  <c r="C730" i="30" a="1"/>
  <c r="C730" i="30" s="1"/>
  <c r="D730" i="30" a="1"/>
  <c r="D730" i="30" s="1"/>
  <c r="E730" i="30" a="1"/>
  <c r="E730" i="30" s="1"/>
  <c r="F730" i="30" a="1"/>
  <c r="F730" i="30" s="1"/>
  <c r="G730" i="30" a="1"/>
  <c r="G730" i="30" s="1"/>
  <c r="H730" i="30" a="1"/>
  <c r="H730" i="30" s="1"/>
  <c r="I730" i="30" a="1"/>
  <c r="I730" i="30" s="1"/>
  <c r="J730" i="30" a="1"/>
  <c r="J730" i="30" s="1"/>
  <c r="K730" i="30" a="1"/>
  <c r="K730" i="30" s="1"/>
  <c r="L730" i="30" a="1"/>
  <c r="L730" i="30" s="1"/>
  <c r="M730" i="30" a="1"/>
  <c r="M730" i="30" s="1"/>
  <c r="N730" i="30" a="1"/>
  <c r="N730" i="30" s="1"/>
  <c r="C731" i="30" a="1"/>
  <c r="C731" i="30" s="1"/>
  <c r="D731" i="30" a="1"/>
  <c r="D731" i="30" s="1"/>
  <c r="E731" i="30" a="1"/>
  <c r="E731" i="30" s="1"/>
  <c r="F731" i="30" a="1"/>
  <c r="F731" i="30" s="1"/>
  <c r="G731" i="30" a="1"/>
  <c r="G731" i="30" s="1"/>
  <c r="H731" i="30" a="1"/>
  <c r="H731" i="30" s="1"/>
  <c r="I731" i="30" a="1"/>
  <c r="I731" i="30" s="1"/>
  <c r="J731" i="30" a="1"/>
  <c r="J731" i="30" s="1"/>
  <c r="K731" i="30" a="1"/>
  <c r="K731" i="30" s="1"/>
  <c r="L731" i="30" a="1"/>
  <c r="L731" i="30" s="1"/>
  <c r="M731" i="30" a="1"/>
  <c r="M731" i="30" s="1"/>
  <c r="N731" i="30" a="1"/>
  <c r="N731" i="30" s="1"/>
  <c r="C732" i="30" a="1"/>
  <c r="C732" i="30" s="1"/>
  <c r="D732" i="30" a="1"/>
  <c r="D732" i="30" s="1"/>
  <c r="E732" i="30" a="1"/>
  <c r="E732" i="30" s="1"/>
  <c r="F732" i="30" a="1"/>
  <c r="F732" i="30" s="1"/>
  <c r="G732" i="30" a="1"/>
  <c r="G732" i="30" s="1"/>
  <c r="H732" i="30" a="1"/>
  <c r="H732" i="30" s="1"/>
  <c r="I732" i="30" a="1"/>
  <c r="I732" i="30" s="1"/>
  <c r="J732" i="30" a="1"/>
  <c r="J732" i="30" s="1"/>
  <c r="K732" i="30" a="1"/>
  <c r="K732" i="30" s="1"/>
  <c r="L732" i="30" a="1"/>
  <c r="L732" i="30" s="1"/>
  <c r="M732" i="30" a="1"/>
  <c r="M732" i="30" s="1"/>
  <c r="N732" i="30" a="1"/>
  <c r="N732" i="30" s="1"/>
  <c r="C733" i="30" a="1"/>
  <c r="C733" i="30" s="1"/>
  <c r="D733" i="30" a="1"/>
  <c r="D733" i="30" s="1"/>
  <c r="E733" i="30" a="1"/>
  <c r="E733" i="30" s="1"/>
  <c r="F733" i="30" a="1"/>
  <c r="F733" i="30" s="1"/>
  <c r="G733" i="30" a="1"/>
  <c r="G733" i="30" s="1"/>
  <c r="H733" i="30" a="1"/>
  <c r="H733" i="30" s="1"/>
  <c r="I733" i="30" a="1"/>
  <c r="I733" i="30" s="1"/>
  <c r="J733" i="30" a="1"/>
  <c r="J733" i="30" s="1"/>
  <c r="K733" i="30" a="1"/>
  <c r="K733" i="30" s="1"/>
  <c r="L733" i="30" a="1"/>
  <c r="L733" i="30" s="1"/>
  <c r="M733" i="30" a="1"/>
  <c r="M733" i="30" s="1"/>
  <c r="N733" i="30" a="1"/>
  <c r="N733" i="30" s="1"/>
  <c r="C734" i="30" a="1"/>
  <c r="C734" i="30" s="1"/>
  <c r="D734" i="30" a="1"/>
  <c r="D734" i="30" s="1"/>
  <c r="E734" i="30" a="1"/>
  <c r="E734" i="30" s="1"/>
  <c r="F734" i="30" a="1"/>
  <c r="F734" i="30" s="1"/>
  <c r="G734" i="30" a="1"/>
  <c r="G734" i="30" s="1"/>
  <c r="H734" i="30" a="1"/>
  <c r="H734" i="30" s="1"/>
  <c r="I734" i="30" a="1"/>
  <c r="I734" i="30" s="1"/>
  <c r="J734" i="30" a="1"/>
  <c r="J734" i="30" s="1"/>
  <c r="K734" i="30" a="1"/>
  <c r="K734" i="30" s="1"/>
  <c r="L734" i="30" a="1"/>
  <c r="L734" i="30" s="1"/>
  <c r="M734" i="30" a="1"/>
  <c r="M734" i="30" s="1"/>
  <c r="N734" i="30" a="1"/>
  <c r="N734" i="30" s="1"/>
  <c r="C735" i="30" a="1"/>
  <c r="C735" i="30" s="1"/>
  <c r="D735" i="30" a="1"/>
  <c r="D735" i="30" s="1"/>
  <c r="E735" i="30" a="1"/>
  <c r="E735" i="30" s="1"/>
  <c r="F735" i="30" a="1"/>
  <c r="F735" i="30" s="1"/>
  <c r="G735" i="30" a="1"/>
  <c r="G735" i="30" s="1"/>
  <c r="H735" i="30" a="1"/>
  <c r="H735" i="30" s="1"/>
  <c r="I735" i="30" a="1"/>
  <c r="I735" i="30" s="1"/>
  <c r="J735" i="30" a="1"/>
  <c r="J735" i="30" s="1"/>
  <c r="K735" i="30" a="1"/>
  <c r="K735" i="30" s="1"/>
  <c r="L735" i="30" a="1"/>
  <c r="L735" i="30" s="1"/>
  <c r="M735" i="30" a="1"/>
  <c r="M735" i="30" s="1"/>
  <c r="N735" i="30" a="1"/>
  <c r="N735" i="30" s="1"/>
  <c r="C736" i="30" a="1"/>
  <c r="C736" i="30" s="1"/>
  <c r="D736" i="30" a="1"/>
  <c r="D736" i="30" s="1"/>
  <c r="E736" i="30" a="1"/>
  <c r="E736" i="30" s="1"/>
  <c r="F736" i="30" a="1"/>
  <c r="F736" i="30" s="1"/>
  <c r="G736" i="30" a="1"/>
  <c r="G736" i="30" s="1"/>
  <c r="H736" i="30" a="1"/>
  <c r="H736" i="30" s="1"/>
  <c r="I736" i="30" a="1"/>
  <c r="I736" i="30" s="1"/>
  <c r="J736" i="30" a="1"/>
  <c r="J736" i="30" s="1"/>
  <c r="K736" i="30" a="1"/>
  <c r="K736" i="30" s="1"/>
  <c r="L736" i="30" a="1"/>
  <c r="L736" i="30" s="1"/>
  <c r="M736" i="30" a="1"/>
  <c r="M736" i="30" s="1"/>
  <c r="N736" i="30" a="1"/>
  <c r="N736" i="30" s="1"/>
  <c r="C737" i="30" a="1"/>
  <c r="C737" i="30" s="1"/>
  <c r="D737" i="30" a="1"/>
  <c r="D737" i="30" s="1"/>
  <c r="E737" i="30" a="1"/>
  <c r="E737" i="30" s="1"/>
  <c r="F737" i="30" a="1"/>
  <c r="F737" i="30" s="1"/>
  <c r="G737" i="30" a="1"/>
  <c r="G737" i="30" s="1"/>
  <c r="H737" i="30" a="1"/>
  <c r="H737" i="30" s="1"/>
  <c r="I737" i="30" a="1"/>
  <c r="I737" i="30" s="1"/>
  <c r="J737" i="30" a="1"/>
  <c r="J737" i="30" s="1"/>
  <c r="K737" i="30" a="1"/>
  <c r="K737" i="30" s="1"/>
  <c r="L737" i="30" a="1"/>
  <c r="L737" i="30" s="1"/>
  <c r="M737" i="30" a="1"/>
  <c r="M737" i="30" s="1"/>
  <c r="N737" i="30" a="1"/>
  <c r="N737" i="30" s="1"/>
  <c r="C738" i="30" a="1"/>
  <c r="C738" i="30" s="1"/>
  <c r="D738" i="30" a="1"/>
  <c r="D738" i="30" s="1"/>
  <c r="E738" i="30" a="1"/>
  <c r="E738" i="30" s="1"/>
  <c r="F738" i="30" a="1"/>
  <c r="F738" i="30" s="1"/>
  <c r="G738" i="30" a="1"/>
  <c r="G738" i="30" s="1"/>
  <c r="H738" i="30" a="1"/>
  <c r="H738" i="30" s="1"/>
  <c r="I738" i="30" a="1"/>
  <c r="I738" i="30" s="1"/>
  <c r="J738" i="30" a="1"/>
  <c r="J738" i="30" s="1"/>
  <c r="K738" i="30" a="1"/>
  <c r="K738" i="30" s="1"/>
  <c r="L738" i="30" a="1"/>
  <c r="L738" i="30" s="1"/>
  <c r="M738" i="30" a="1"/>
  <c r="M738" i="30" s="1"/>
  <c r="N738" i="30" a="1"/>
  <c r="N738" i="30" s="1"/>
  <c r="N711" i="30" a="1"/>
  <c r="N711" i="30" s="1"/>
  <c r="M711" i="30" a="1"/>
  <c r="M711" i="30" s="1"/>
  <c r="L711" i="30" a="1"/>
  <c r="L711" i="30" s="1"/>
  <c r="K711" i="30" a="1"/>
  <c r="K711" i="30" s="1"/>
  <c r="J711" i="30" a="1"/>
  <c r="J711" i="30" s="1"/>
  <c r="I711" i="30" a="1"/>
  <c r="I711" i="30" s="1"/>
  <c r="H711" i="30" a="1"/>
  <c r="H711" i="30" s="1"/>
  <c r="G711" i="30" a="1"/>
  <c r="G711" i="30" s="1"/>
  <c r="F711" i="30" a="1"/>
  <c r="F711" i="30" s="1"/>
  <c r="E711" i="30" a="1"/>
  <c r="E711" i="30" s="1"/>
  <c r="D711" i="30" a="1"/>
  <c r="D711" i="30" s="1"/>
  <c r="C711" i="30" a="1"/>
  <c r="C711" i="30" s="1"/>
  <c r="C641" i="30" a="1"/>
  <c r="C641" i="30" s="1"/>
  <c r="D641" i="30" a="1"/>
  <c r="D641" i="30" s="1"/>
  <c r="E641" i="30" a="1"/>
  <c r="E641" i="30" s="1"/>
  <c r="F641" i="30" a="1"/>
  <c r="F641" i="30" s="1"/>
  <c r="G641" i="30" a="1"/>
  <c r="G641" i="30" s="1"/>
  <c r="H641" i="30" a="1"/>
  <c r="H641" i="30" s="1"/>
  <c r="I641" i="30" a="1"/>
  <c r="I641" i="30" s="1"/>
  <c r="J641" i="30" a="1"/>
  <c r="J641" i="30" s="1"/>
  <c r="K641" i="30" a="1"/>
  <c r="K641" i="30" s="1"/>
  <c r="L641" i="30" a="1"/>
  <c r="L641" i="30" s="1"/>
  <c r="M641" i="30" a="1"/>
  <c r="M641" i="30" s="1"/>
  <c r="N641" i="30" a="1"/>
  <c r="N641" i="30" s="1"/>
  <c r="C642" i="30" a="1"/>
  <c r="C642" i="30" s="1"/>
  <c r="D642" i="30" a="1"/>
  <c r="D642" i="30" s="1"/>
  <c r="E642" i="30" a="1"/>
  <c r="E642" i="30" s="1"/>
  <c r="F642" i="30" a="1"/>
  <c r="F642" i="30" s="1"/>
  <c r="G642" i="30" a="1"/>
  <c r="G642" i="30" s="1"/>
  <c r="H642" i="30" a="1"/>
  <c r="H642" i="30" s="1"/>
  <c r="I642" i="30" a="1"/>
  <c r="I642" i="30" s="1"/>
  <c r="J642" i="30" a="1"/>
  <c r="J642" i="30" s="1"/>
  <c r="K642" i="30" a="1"/>
  <c r="K642" i="30" s="1"/>
  <c r="L642" i="30" a="1"/>
  <c r="L642" i="30" s="1"/>
  <c r="M642" i="30" a="1"/>
  <c r="M642" i="30" s="1"/>
  <c r="N642" i="30" a="1"/>
  <c r="N642" i="30" s="1"/>
  <c r="C643" i="30" a="1"/>
  <c r="C643" i="30" s="1"/>
  <c r="D643" i="30" a="1"/>
  <c r="D643" i="30" s="1"/>
  <c r="E643" i="30" a="1"/>
  <c r="E643" i="30" s="1"/>
  <c r="F643" i="30" a="1"/>
  <c r="F643" i="30" s="1"/>
  <c r="G643" i="30" a="1"/>
  <c r="G643" i="30" s="1"/>
  <c r="H643" i="30" a="1"/>
  <c r="H643" i="30" s="1"/>
  <c r="I643" i="30" a="1"/>
  <c r="I643" i="30" s="1"/>
  <c r="J643" i="30" a="1"/>
  <c r="J643" i="30" s="1"/>
  <c r="K643" i="30" a="1"/>
  <c r="K643" i="30" s="1"/>
  <c r="L643" i="30" a="1"/>
  <c r="L643" i="30" s="1"/>
  <c r="M643" i="30" a="1"/>
  <c r="M643" i="30" s="1"/>
  <c r="N643" i="30" a="1"/>
  <c r="N643" i="30" s="1"/>
  <c r="C644" i="30" a="1"/>
  <c r="C644" i="30" s="1"/>
  <c r="D644" i="30" a="1"/>
  <c r="D644" i="30" s="1"/>
  <c r="E644" i="30" a="1"/>
  <c r="E644" i="30" s="1"/>
  <c r="F644" i="30" a="1"/>
  <c r="F644" i="30" s="1"/>
  <c r="G644" i="30" a="1"/>
  <c r="G644" i="30" s="1"/>
  <c r="H644" i="30" a="1"/>
  <c r="H644" i="30" s="1"/>
  <c r="I644" i="30" a="1"/>
  <c r="I644" i="30" s="1"/>
  <c r="J644" i="30" a="1"/>
  <c r="J644" i="30" s="1"/>
  <c r="K644" i="30" a="1"/>
  <c r="K644" i="30" s="1"/>
  <c r="L644" i="30" a="1"/>
  <c r="L644" i="30" s="1"/>
  <c r="M644" i="30" a="1"/>
  <c r="M644" i="30" s="1"/>
  <c r="N644" i="30" a="1"/>
  <c r="N644" i="30" s="1"/>
  <c r="C645" i="30" a="1"/>
  <c r="C645" i="30" s="1"/>
  <c r="D645" i="30" a="1"/>
  <c r="D645" i="30" s="1"/>
  <c r="E645" i="30" a="1"/>
  <c r="E645" i="30" s="1"/>
  <c r="F645" i="30" a="1"/>
  <c r="F645" i="30" s="1"/>
  <c r="G645" i="30" a="1"/>
  <c r="G645" i="30" s="1"/>
  <c r="H645" i="30" a="1"/>
  <c r="H645" i="30" s="1"/>
  <c r="I645" i="30" a="1"/>
  <c r="I645" i="30" s="1"/>
  <c r="J645" i="30" a="1"/>
  <c r="J645" i="30" s="1"/>
  <c r="K645" i="30" a="1"/>
  <c r="K645" i="30" s="1"/>
  <c r="L645" i="30" a="1"/>
  <c r="L645" i="30" s="1"/>
  <c r="M645" i="30" a="1"/>
  <c r="M645" i="30" s="1"/>
  <c r="N645" i="30" a="1"/>
  <c r="N645" i="30" s="1"/>
  <c r="C646" i="30" a="1"/>
  <c r="C646" i="30" s="1"/>
  <c r="D646" i="30" a="1"/>
  <c r="D646" i="30" s="1"/>
  <c r="E646" i="30" a="1"/>
  <c r="E646" i="30" s="1"/>
  <c r="F646" i="30" a="1"/>
  <c r="F646" i="30" s="1"/>
  <c r="G646" i="30" a="1"/>
  <c r="G646" i="30" s="1"/>
  <c r="H646" i="30" a="1"/>
  <c r="H646" i="30" s="1"/>
  <c r="I646" i="30" a="1"/>
  <c r="I646" i="30" s="1"/>
  <c r="J646" i="30" a="1"/>
  <c r="J646" i="30" s="1"/>
  <c r="K646" i="30" a="1"/>
  <c r="K646" i="30" s="1"/>
  <c r="L646" i="30" a="1"/>
  <c r="L646" i="30" s="1"/>
  <c r="M646" i="30" a="1"/>
  <c r="M646" i="30" s="1"/>
  <c r="N646" i="30" a="1"/>
  <c r="N646" i="30" s="1"/>
  <c r="C647" i="30" a="1"/>
  <c r="C647" i="30" s="1"/>
  <c r="D647" i="30" a="1"/>
  <c r="D647" i="30" s="1"/>
  <c r="E647" i="30" a="1"/>
  <c r="E647" i="30" s="1"/>
  <c r="F647" i="30" a="1"/>
  <c r="F647" i="30" s="1"/>
  <c r="G647" i="30" a="1"/>
  <c r="G647" i="30" s="1"/>
  <c r="H647" i="30" a="1"/>
  <c r="H647" i="30" s="1"/>
  <c r="I647" i="30" a="1"/>
  <c r="I647" i="30" s="1"/>
  <c r="J647" i="30" a="1"/>
  <c r="J647" i="30" s="1"/>
  <c r="K647" i="30" a="1"/>
  <c r="K647" i="30" s="1"/>
  <c r="L647" i="30" a="1"/>
  <c r="L647" i="30" s="1"/>
  <c r="M647" i="30" a="1"/>
  <c r="M647" i="30" s="1"/>
  <c r="N647" i="30" a="1"/>
  <c r="N647" i="30" s="1"/>
  <c r="C648" i="30" a="1"/>
  <c r="C648" i="30" s="1"/>
  <c r="D648" i="30" a="1"/>
  <c r="D648" i="30" s="1"/>
  <c r="E648" i="30" a="1"/>
  <c r="E648" i="30" s="1"/>
  <c r="F648" i="30" a="1"/>
  <c r="F648" i="30" s="1"/>
  <c r="G648" i="30" a="1"/>
  <c r="G648" i="30" s="1"/>
  <c r="H648" i="30" a="1"/>
  <c r="H648" i="30" s="1"/>
  <c r="I648" i="30" a="1"/>
  <c r="I648" i="30" s="1"/>
  <c r="J648" i="30" a="1"/>
  <c r="J648" i="30" s="1"/>
  <c r="K648" i="30" a="1"/>
  <c r="K648" i="30" s="1"/>
  <c r="L648" i="30" a="1"/>
  <c r="L648" i="30" s="1"/>
  <c r="M648" i="30" a="1"/>
  <c r="M648" i="30" s="1"/>
  <c r="N648" i="30" a="1"/>
  <c r="N648" i="30" s="1"/>
  <c r="C649" i="30" a="1"/>
  <c r="C649" i="30" s="1"/>
  <c r="D649" i="30" a="1"/>
  <c r="D649" i="30" s="1"/>
  <c r="E649" i="30" a="1"/>
  <c r="E649" i="30" s="1"/>
  <c r="F649" i="30" a="1"/>
  <c r="F649" i="30" s="1"/>
  <c r="G649" i="30" a="1"/>
  <c r="G649" i="30" s="1"/>
  <c r="H649" i="30" a="1"/>
  <c r="H649" i="30" s="1"/>
  <c r="I649" i="30" a="1"/>
  <c r="I649" i="30" s="1"/>
  <c r="J649" i="30" a="1"/>
  <c r="J649" i="30" s="1"/>
  <c r="K649" i="30" a="1"/>
  <c r="K649" i="30" s="1"/>
  <c r="L649" i="30" a="1"/>
  <c r="L649" i="30" s="1"/>
  <c r="M649" i="30" a="1"/>
  <c r="M649" i="30" s="1"/>
  <c r="N649" i="30" a="1"/>
  <c r="N649" i="30" s="1"/>
  <c r="C650" i="30" a="1"/>
  <c r="C650" i="30" s="1"/>
  <c r="D650" i="30" a="1"/>
  <c r="D650" i="30" s="1"/>
  <c r="E650" i="30" a="1"/>
  <c r="E650" i="30" s="1"/>
  <c r="F650" i="30" a="1"/>
  <c r="F650" i="30" s="1"/>
  <c r="G650" i="30" a="1"/>
  <c r="G650" i="30" s="1"/>
  <c r="H650" i="30" a="1"/>
  <c r="H650" i="30" s="1"/>
  <c r="I650" i="30" a="1"/>
  <c r="I650" i="30" s="1"/>
  <c r="J650" i="30" a="1"/>
  <c r="J650" i="30" s="1"/>
  <c r="K650" i="30" a="1"/>
  <c r="K650" i="30" s="1"/>
  <c r="L650" i="30" a="1"/>
  <c r="L650" i="30" s="1"/>
  <c r="M650" i="30" a="1"/>
  <c r="M650" i="30" s="1"/>
  <c r="N650" i="30" a="1"/>
  <c r="N650" i="30" s="1"/>
  <c r="C651" i="30" a="1"/>
  <c r="C651" i="30" s="1"/>
  <c r="D651" i="30" a="1"/>
  <c r="D651" i="30" s="1"/>
  <c r="E651" i="30" a="1"/>
  <c r="E651" i="30" s="1"/>
  <c r="F651" i="30" a="1"/>
  <c r="F651" i="30" s="1"/>
  <c r="G651" i="30" a="1"/>
  <c r="G651" i="30" s="1"/>
  <c r="H651" i="30" a="1"/>
  <c r="H651" i="30" s="1"/>
  <c r="I651" i="30" a="1"/>
  <c r="I651" i="30" s="1"/>
  <c r="J651" i="30" a="1"/>
  <c r="J651" i="30" s="1"/>
  <c r="K651" i="30" a="1"/>
  <c r="K651" i="30" s="1"/>
  <c r="L651" i="30" a="1"/>
  <c r="L651" i="30" s="1"/>
  <c r="M651" i="30" a="1"/>
  <c r="M651" i="30" s="1"/>
  <c r="N651" i="30" a="1"/>
  <c r="N651" i="30" s="1"/>
  <c r="C652" i="30" a="1"/>
  <c r="C652" i="30" s="1"/>
  <c r="D652" i="30" a="1"/>
  <c r="D652" i="30" s="1"/>
  <c r="E652" i="30" a="1"/>
  <c r="E652" i="30" s="1"/>
  <c r="F652" i="30" a="1"/>
  <c r="F652" i="30" s="1"/>
  <c r="G652" i="30" a="1"/>
  <c r="G652" i="30" s="1"/>
  <c r="H652" i="30" a="1"/>
  <c r="H652" i="30" s="1"/>
  <c r="I652" i="30" a="1"/>
  <c r="I652" i="30" s="1"/>
  <c r="J652" i="30" a="1"/>
  <c r="J652" i="30" s="1"/>
  <c r="K652" i="30" a="1"/>
  <c r="K652" i="30" s="1"/>
  <c r="L652" i="30" a="1"/>
  <c r="L652" i="30" s="1"/>
  <c r="M652" i="30" a="1"/>
  <c r="M652" i="30" s="1"/>
  <c r="N652" i="30" a="1"/>
  <c r="N652" i="30" s="1"/>
  <c r="C653" i="30" a="1"/>
  <c r="C653" i="30" s="1"/>
  <c r="D653" i="30" a="1"/>
  <c r="D653" i="30" s="1"/>
  <c r="E653" i="30" a="1"/>
  <c r="E653" i="30" s="1"/>
  <c r="F653" i="30" a="1"/>
  <c r="F653" i="30" s="1"/>
  <c r="G653" i="30" a="1"/>
  <c r="G653" i="30" s="1"/>
  <c r="H653" i="30" a="1"/>
  <c r="H653" i="30" s="1"/>
  <c r="I653" i="30" a="1"/>
  <c r="I653" i="30" s="1"/>
  <c r="J653" i="30" a="1"/>
  <c r="J653" i="30" s="1"/>
  <c r="K653" i="30" a="1"/>
  <c r="K653" i="30" s="1"/>
  <c r="L653" i="30" a="1"/>
  <c r="L653" i="30" s="1"/>
  <c r="M653" i="30" a="1"/>
  <c r="M653" i="30" s="1"/>
  <c r="N653" i="30" a="1"/>
  <c r="N653" i="30" s="1"/>
  <c r="C654" i="30" a="1"/>
  <c r="C654" i="30" s="1"/>
  <c r="D654" i="30" a="1"/>
  <c r="D654" i="30" s="1"/>
  <c r="E654" i="30" a="1"/>
  <c r="E654" i="30" s="1"/>
  <c r="F654" i="30" a="1"/>
  <c r="F654" i="30" s="1"/>
  <c r="G654" i="30" a="1"/>
  <c r="G654" i="30" s="1"/>
  <c r="H654" i="30" a="1"/>
  <c r="H654" i="30" s="1"/>
  <c r="I654" i="30" a="1"/>
  <c r="I654" i="30" s="1"/>
  <c r="J654" i="30" a="1"/>
  <c r="J654" i="30" s="1"/>
  <c r="K654" i="30" a="1"/>
  <c r="K654" i="30" s="1"/>
  <c r="L654" i="30" a="1"/>
  <c r="L654" i="30" s="1"/>
  <c r="M654" i="30" a="1"/>
  <c r="M654" i="30" s="1"/>
  <c r="N654" i="30" a="1"/>
  <c r="N654" i="30" s="1"/>
  <c r="C655" i="30" a="1"/>
  <c r="C655" i="30" s="1"/>
  <c r="D655" i="30" a="1"/>
  <c r="D655" i="30" s="1"/>
  <c r="E655" i="30" a="1"/>
  <c r="E655" i="30" s="1"/>
  <c r="F655" i="30" a="1"/>
  <c r="F655" i="30" s="1"/>
  <c r="G655" i="30" a="1"/>
  <c r="G655" i="30" s="1"/>
  <c r="H655" i="30" a="1"/>
  <c r="H655" i="30" s="1"/>
  <c r="I655" i="30" a="1"/>
  <c r="I655" i="30" s="1"/>
  <c r="J655" i="30" a="1"/>
  <c r="J655" i="30" s="1"/>
  <c r="K655" i="30" a="1"/>
  <c r="K655" i="30" s="1"/>
  <c r="L655" i="30" a="1"/>
  <c r="L655" i="30" s="1"/>
  <c r="M655" i="30" a="1"/>
  <c r="M655" i="30" s="1"/>
  <c r="N655" i="30" a="1"/>
  <c r="N655" i="30" s="1"/>
  <c r="C656" i="30" a="1"/>
  <c r="C656" i="30" s="1"/>
  <c r="D656" i="30" a="1"/>
  <c r="D656" i="30" s="1"/>
  <c r="E656" i="30" a="1"/>
  <c r="E656" i="30" s="1"/>
  <c r="F656" i="30" a="1"/>
  <c r="F656" i="30" s="1"/>
  <c r="G656" i="30" a="1"/>
  <c r="G656" i="30" s="1"/>
  <c r="H656" i="30" a="1"/>
  <c r="H656" i="30" s="1"/>
  <c r="I656" i="30" a="1"/>
  <c r="I656" i="30" s="1"/>
  <c r="J656" i="30" a="1"/>
  <c r="J656" i="30" s="1"/>
  <c r="K656" i="30" a="1"/>
  <c r="K656" i="30" s="1"/>
  <c r="L656" i="30" a="1"/>
  <c r="L656" i="30" s="1"/>
  <c r="M656" i="30" a="1"/>
  <c r="M656" i="30" s="1"/>
  <c r="N656" i="30" a="1"/>
  <c r="N656" i="30" s="1"/>
  <c r="C657" i="30" a="1"/>
  <c r="C657" i="30" s="1"/>
  <c r="D657" i="30" a="1"/>
  <c r="D657" i="30" s="1"/>
  <c r="E657" i="30" a="1"/>
  <c r="E657" i="30" s="1"/>
  <c r="F657" i="30" a="1"/>
  <c r="F657" i="30" s="1"/>
  <c r="G657" i="30" a="1"/>
  <c r="G657" i="30" s="1"/>
  <c r="H657" i="30" a="1"/>
  <c r="H657" i="30" s="1"/>
  <c r="I657" i="30" a="1"/>
  <c r="I657" i="30" s="1"/>
  <c r="J657" i="30" a="1"/>
  <c r="J657" i="30" s="1"/>
  <c r="K657" i="30" a="1"/>
  <c r="K657" i="30" s="1"/>
  <c r="L657" i="30" a="1"/>
  <c r="L657" i="30" s="1"/>
  <c r="M657" i="30" a="1"/>
  <c r="M657" i="30" s="1"/>
  <c r="N657" i="30" a="1"/>
  <c r="N657" i="30" s="1"/>
  <c r="C658" i="30" a="1"/>
  <c r="C658" i="30" s="1"/>
  <c r="D658" i="30" a="1"/>
  <c r="D658" i="30" s="1"/>
  <c r="E658" i="30" a="1"/>
  <c r="E658" i="30" s="1"/>
  <c r="F658" i="30" a="1"/>
  <c r="F658" i="30" s="1"/>
  <c r="G658" i="30" a="1"/>
  <c r="G658" i="30" s="1"/>
  <c r="H658" i="30" a="1"/>
  <c r="H658" i="30" s="1"/>
  <c r="I658" i="30" a="1"/>
  <c r="I658" i="30" s="1"/>
  <c r="J658" i="30" a="1"/>
  <c r="J658" i="30" s="1"/>
  <c r="K658" i="30" a="1"/>
  <c r="K658" i="30" s="1"/>
  <c r="L658" i="30" a="1"/>
  <c r="L658" i="30" s="1"/>
  <c r="M658" i="30" a="1"/>
  <c r="M658" i="30" s="1"/>
  <c r="N658" i="30" a="1"/>
  <c r="N658" i="30"/>
  <c r="C659" i="30" a="1"/>
  <c r="C659" i="30" s="1"/>
  <c r="D659" i="30" a="1"/>
  <c r="D659" i="30" s="1"/>
  <c r="E659" i="30" a="1"/>
  <c r="E659" i="30" s="1"/>
  <c r="F659" i="30" a="1"/>
  <c r="F659" i="30" s="1"/>
  <c r="G659" i="30" a="1"/>
  <c r="G659" i="30" s="1"/>
  <c r="H659" i="30" a="1"/>
  <c r="H659" i="30" s="1"/>
  <c r="I659" i="30" a="1"/>
  <c r="I659" i="30" s="1"/>
  <c r="J659" i="30" a="1"/>
  <c r="J659" i="30" s="1"/>
  <c r="K659" i="30" a="1"/>
  <c r="K659" i="30" s="1"/>
  <c r="L659" i="30" a="1"/>
  <c r="L659" i="30" s="1"/>
  <c r="M659" i="30" a="1"/>
  <c r="M659" i="30" s="1"/>
  <c r="N659" i="30" a="1"/>
  <c r="N659" i="30" s="1"/>
  <c r="C660" i="30" a="1"/>
  <c r="C660" i="30" s="1"/>
  <c r="D660" i="30" a="1"/>
  <c r="D660" i="30" s="1"/>
  <c r="E660" i="30" a="1"/>
  <c r="E660" i="30" s="1"/>
  <c r="F660" i="30" a="1"/>
  <c r="F660" i="30" s="1"/>
  <c r="G660" i="30" a="1"/>
  <c r="G660" i="30" s="1"/>
  <c r="H660" i="30" a="1"/>
  <c r="H660" i="30" s="1"/>
  <c r="I660" i="30" a="1"/>
  <c r="I660" i="30" s="1"/>
  <c r="J660" i="30" a="1"/>
  <c r="J660" i="30" s="1"/>
  <c r="K660" i="30" a="1"/>
  <c r="K660" i="30" s="1"/>
  <c r="L660" i="30" a="1"/>
  <c r="L660" i="30" s="1"/>
  <c r="M660" i="30" a="1"/>
  <c r="M660" i="30" s="1"/>
  <c r="N660" i="30" a="1"/>
  <c r="N660" i="30" s="1"/>
  <c r="C661" i="30" a="1"/>
  <c r="C661" i="30" s="1"/>
  <c r="D661" i="30" a="1"/>
  <c r="D661" i="30" s="1"/>
  <c r="E661" i="30" a="1"/>
  <c r="E661" i="30" s="1"/>
  <c r="F661" i="30" a="1"/>
  <c r="F661" i="30" s="1"/>
  <c r="G661" i="30" a="1"/>
  <c r="G661" i="30" s="1"/>
  <c r="H661" i="30" a="1"/>
  <c r="H661" i="30" s="1"/>
  <c r="I661" i="30" a="1"/>
  <c r="I661" i="30" s="1"/>
  <c r="J661" i="30" a="1"/>
  <c r="J661" i="30" s="1"/>
  <c r="K661" i="30" a="1"/>
  <c r="K661" i="30" s="1"/>
  <c r="L661" i="30" a="1"/>
  <c r="L661" i="30" s="1"/>
  <c r="M661" i="30" a="1"/>
  <c r="M661" i="30" s="1"/>
  <c r="N661" i="30" a="1"/>
  <c r="N661" i="30" s="1"/>
  <c r="C662" i="30" a="1"/>
  <c r="C662" i="30" s="1"/>
  <c r="D662" i="30" a="1"/>
  <c r="D662" i="30" s="1"/>
  <c r="E662" i="30" a="1"/>
  <c r="E662" i="30" s="1"/>
  <c r="F662" i="30" a="1"/>
  <c r="F662" i="30" s="1"/>
  <c r="G662" i="30" a="1"/>
  <c r="G662" i="30" s="1"/>
  <c r="H662" i="30" a="1"/>
  <c r="H662" i="30" s="1"/>
  <c r="I662" i="30" a="1"/>
  <c r="I662" i="30" s="1"/>
  <c r="J662" i="30" a="1"/>
  <c r="J662" i="30" s="1"/>
  <c r="K662" i="30" a="1"/>
  <c r="K662" i="30" s="1"/>
  <c r="L662" i="30" a="1"/>
  <c r="L662" i="30" s="1"/>
  <c r="M662" i="30" a="1"/>
  <c r="M662" i="30" s="1"/>
  <c r="N662" i="30" a="1"/>
  <c r="N662" i="30" s="1"/>
  <c r="C663" i="30" a="1"/>
  <c r="C663" i="30" s="1"/>
  <c r="D663" i="30" a="1"/>
  <c r="D663" i="30" s="1"/>
  <c r="E663" i="30" a="1"/>
  <c r="E663" i="30" s="1"/>
  <c r="F663" i="30" a="1"/>
  <c r="F663" i="30" s="1"/>
  <c r="G663" i="30" a="1"/>
  <c r="G663" i="30" s="1"/>
  <c r="H663" i="30" a="1"/>
  <c r="H663" i="30" s="1"/>
  <c r="I663" i="30" a="1"/>
  <c r="I663" i="30" s="1"/>
  <c r="J663" i="30" a="1"/>
  <c r="J663" i="30" s="1"/>
  <c r="K663" i="30" a="1"/>
  <c r="K663" i="30" s="1"/>
  <c r="L663" i="30" a="1"/>
  <c r="L663" i="30" s="1"/>
  <c r="M663" i="30" a="1"/>
  <c r="M663" i="30" s="1"/>
  <c r="N663" i="30" a="1"/>
  <c r="N663" i="30" s="1"/>
  <c r="C664" i="30" a="1"/>
  <c r="C664" i="30" s="1"/>
  <c r="D664" i="30" a="1"/>
  <c r="D664" i="30" s="1"/>
  <c r="E664" i="30" a="1"/>
  <c r="E664" i="30" s="1"/>
  <c r="F664" i="30" a="1"/>
  <c r="F664" i="30" s="1"/>
  <c r="G664" i="30" a="1"/>
  <c r="G664" i="30" s="1"/>
  <c r="H664" i="30" a="1"/>
  <c r="H664" i="30" s="1"/>
  <c r="I664" i="30" a="1"/>
  <c r="I664" i="30" s="1"/>
  <c r="J664" i="30" a="1"/>
  <c r="J664" i="30" s="1"/>
  <c r="K664" i="30" a="1"/>
  <c r="K664" i="30" s="1"/>
  <c r="L664" i="30" a="1"/>
  <c r="L664" i="30" s="1"/>
  <c r="M664" i="30" a="1"/>
  <c r="M664" i="30" s="1"/>
  <c r="N664" i="30" a="1"/>
  <c r="N664" i="30" s="1"/>
  <c r="C665" i="30" a="1"/>
  <c r="C665" i="30" s="1"/>
  <c r="D665" i="30" a="1"/>
  <c r="D665" i="30" s="1"/>
  <c r="E665" i="30" a="1"/>
  <c r="E665" i="30" s="1"/>
  <c r="F665" i="30" a="1"/>
  <c r="F665" i="30" s="1"/>
  <c r="G665" i="30" a="1"/>
  <c r="G665" i="30" s="1"/>
  <c r="H665" i="30" a="1"/>
  <c r="H665" i="30" s="1"/>
  <c r="I665" i="30" a="1"/>
  <c r="I665" i="30" s="1"/>
  <c r="J665" i="30" a="1"/>
  <c r="J665" i="30" s="1"/>
  <c r="K665" i="30" a="1"/>
  <c r="K665" i="30" s="1"/>
  <c r="L665" i="30" a="1"/>
  <c r="L665" i="30" s="1"/>
  <c r="M665" i="30" a="1"/>
  <c r="M665" i="30" s="1"/>
  <c r="N665" i="30" a="1"/>
  <c r="N665" i="30" s="1"/>
  <c r="C666" i="30" a="1"/>
  <c r="C666" i="30" s="1"/>
  <c r="D666" i="30" a="1"/>
  <c r="D666" i="30" s="1"/>
  <c r="E666" i="30" a="1"/>
  <c r="E666" i="30" s="1"/>
  <c r="F666" i="30" a="1"/>
  <c r="F666" i="30" s="1"/>
  <c r="G666" i="30" a="1"/>
  <c r="G666" i="30" s="1"/>
  <c r="H666" i="30" a="1"/>
  <c r="H666" i="30" s="1"/>
  <c r="I666" i="30" a="1"/>
  <c r="I666" i="30" s="1"/>
  <c r="J666" i="30" a="1"/>
  <c r="J666" i="30" s="1"/>
  <c r="K666" i="30" a="1"/>
  <c r="K666" i="30" s="1"/>
  <c r="L666" i="30" a="1"/>
  <c r="L666" i="30" s="1"/>
  <c r="M666" i="30" a="1"/>
  <c r="M666" i="30" s="1"/>
  <c r="N666" i="30" a="1"/>
  <c r="N666" i="30" s="1"/>
  <c r="C667" i="30" a="1"/>
  <c r="C667" i="30" s="1"/>
  <c r="D667" i="30" a="1"/>
  <c r="D667" i="30" s="1"/>
  <c r="E667" i="30" a="1"/>
  <c r="E667" i="30" s="1"/>
  <c r="F667" i="30" a="1"/>
  <c r="F667" i="30" s="1"/>
  <c r="G667" i="30" a="1"/>
  <c r="G667" i="30" s="1"/>
  <c r="H667" i="30" a="1"/>
  <c r="H667" i="30" s="1"/>
  <c r="I667" i="30" a="1"/>
  <c r="I667" i="30" s="1"/>
  <c r="J667" i="30" a="1"/>
  <c r="J667" i="30" s="1"/>
  <c r="K667" i="30" a="1"/>
  <c r="K667" i="30" s="1"/>
  <c r="L667" i="30" a="1"/>
  <c r="L667" i="30" s="1"/>
  <c r="M667" i="30" a="1"/>
  <c r="M667" i="30" s="1"/>
  <c r="N667" i="30" a="1"/>
  <c r="N667" i="30" s="1"/>
  <c r="C668" i="30" a="1"/>
  <c r="C668" i="30" s="1"/>
  <c r="D668" i="30" a="1"/>
  <c r="D668" i="30" s="1"/>
  <c r="E668" i="30" a="1"/>
  <c r="E668" i="30" s="1"/>
  <c r="F668" i="30" a="1"/>
  <c r="F668" i="30" s="1"/>
  <c r="G668" i="30" a="1"/>
  <c r="G668" i="30" s="1"/>
  <c r="H668" i="30" a="1"/>
  <c r="H668" i="30" s="1"/>
  <c r="I668" i="30" a="1"/>
  <c r="I668" i="30" s="1"/>
  <c r="J668" i="30" a="1"/>
  <c r="J668" i="30" s="1"/>
  <c r="K668" i="30" a="1"/>
  <c r="K668" i="30" s="1"/>
  <c r="L668" i="30" a="1"/>
  <c r="L668" i="30" s="1"/>
  <c r="M668" i="30" a="1"/>
  <c r="M668" i="30" s="1"/>
  <c r="N668" i="30" a="1"/>
  <c r="N668" i="30" s="1"/>
  <c r="C669" i="30" a="1"/>
  <c r="C669" i="30" s="1"/>
  <c r="D669" i="30" a="1"/>
  <c r="D669" i="30" s="1"/>
  <c r="E669" i="30" a="1"/>
  <c r="E669" i="30" s="1"/>
  <c r="F669" i="30" a="1"/>
  <c r="F669" i="30" s="1"/>
  <c r="G669" i="30" a="1"/>
  <c r="G669" i="30" s="1"/>
  <c r="H669" i="30" a="1"/>
  <c r="H669" i="30" s="1"/>
  <c r="I669" i="30" a="1"/>
  <c r="I669" i="30" s="1"/>
  <c r="J669" i="30" a="1"/>
  <c r="J669" i="30" s="1"/>
  <c r="K669" i="30" a="1"/>
  <c r="K669" i="30" s="1"/>
  <c r="L669" i="30" a="1"/>
  <c r="L669" i="30" s="1"/>
  <c r="M669" i="30" a="1"/>
  <c r="M669" i="30" s="1"/>
  <c r="N669" i="30" a="1"/>
  <c r="N669" i="30" s="1"/>
  <c r="C670" i="30" a="1"/>
  <c r="C670" i="30" s="1"/>
  <c r="D670" i="30" a="1"/>
  <c r="D670" i="30" s="1"/>
  <c r="E670" i="30" a="1"/>
  <c r="E670" i="30" s="1"/>
  <c r="F670" i="30" a="1"/>
  <c r="F670" i="30" s="1"/>
  <c r="G670" i="30" a="1"/>
  <c r="G670" i="30" s="1"/>
  <c r="H670" i="30" a="1"/>
  <c r="H670" i="30" s="1"/>
  <c r="I670" i="30" a="1"/>
  <c r="I670" i="30" s="1"/>
  <c r="J670" i="30" a="1"/>
  <c r="J670" i="30" s="1"/>
  <c r="K670" i="30" a="1"/>
  <c r="K670" i="30" s="1"/>
  <c r="L670" i="30" a="1"/>
  <c r="L670" i="30" s="1"/>
  <c r="M670" i="30" a="1"/>
  <c r="M670" i="30" s="1"/>
  <c r="N670" i="30" a="1"/>
  <c r="N670" i="30" s="1"/>
  <c r="N640" i="30" a="1"/>
  <c r="N640" i="30" s="1"/>
  <c r="M640" i="30" a="1"/>
  <c r="M640" i="30" s="1"/>
  <c r="L640" i="30" a="1"/>
  <c r="L640" i="30" s="1"/>
  <c r="K640" i="30" a="1"/>
  <c r="K640" i="30" s="1"/>
  <c r="J640" i="30" a="1"/>
  <c r="J640" i="30" s="1"/>
  <c r="I640" i="30" a="1"/>
  <c r="I640" i="30" s="1"/>
  <c r="H640" i="30" a="1"/>
  <c r="H640" i="30" s="1"/>
  <c r="G640" i="30" a="1"/>
  <c r="G640" i="30" s="1"/>
  <c r="F640" i="30" a="1"/>
  <c r="F640" i="30" s="1"/>
  <c r="E640" i="30" a="1"/>
  <c r="E640" i="30" s="1"/>
  <c r="D640" i="30" a="1"/>
  <c r="D640" i="30" s="1"/>
  <c r="C640" i="30" a="1"/>
  <c r="C640" i="30" s="1"/>
  <c r="C606" i="30" a="1"/>
  <c r="C606" i="30" s="1"/>
  <c r="D606" i="30" a="1"/>
  <c r="D606" i="30" s="1"/>
  <c r="E606" i="30" a="1"/>
  <c r="E606" i="30" s="1"/>
  <c r="F606" i="30" a="1"/>
  <c r="F606" i="30" s="1"/>
  <c r="G606" i="30" a="1"/>
  <c r="G606" i="30" s="1"/>
  <c r="H606" i="30" a="1"/>
  <c r="H606" i="30" s="1"/>
  <c r="I606" i="30" a="1"/>
  <c r="I606" i="30" s="1"/>
  <c r="J606" i="30" a="1"/>
  <c r="J606" i="30" s="1"/>
  <c r="K606" i="30" a="1"/>
  <c r="K606" i="30" s="1"/>
  <c r="L606" i="30" a="1"/>
  <c r="L606" i="30" s="1"/>
  <c r="M606" i="30" a="1"/>
  <c r="M606" i="30" s="1"/>
  <c r="N606" i="30" a="1"/>
  <c r="N606" i="30" s="1"/>
  <c r="C607" i="30" a="1"/>
  <c r="C607" i="30" s="1"/>
  <c r="D607" i="30" a="1"/>
  <c r="D607" i="30" s="1"/>
  <c r="E607" i="30" a="1"/>
  <c r="E607" i="30" s="1"/>
  <c r="F607" i="30" a="1"/>
  <c r="F607" i="30" s="1"/>
  <c r="G607" i="30" a="1"/>
  <c r="G607" i="30" s="1"/>
  <c r="H607" i="30" a="1"/>
  <c r="H607" i="30" s="1"/>
  <c r="I607" i="30" a="1"/>
  <c r="I607" i="30" s="1"/>
  <c r="J607" i="30" a="1"/>
  <c r="J607" i="30" s="1"/>
  <c r="K607" i="30" a="1"/>
  <c r="K607" i="30" s="1"/>
  <c r="L607" i="30" a="1"/>
  <c r="L607" i="30" s="1"/>
  <c r="M607" i="30" a="1"/>
  <c r="M607" i="30" s="1"/>
  <c r="N607" i="30" a="1"/>
  <c r="N607" i="30" s="1"/>
  <c r="C608" i="30" a="1"/>
  <c r="C608" i="30" s="1"/>
  <c r="D608" i="30" a="1"/>
  <c r="D608" i="30" s="1"/>
  <c r="E608" i="30" a="1"/>
  <c r="E608" i="30" s="1"/>
  <c r="F608" i="30" a="1"/>
  <c r="F608" i="30" s="1"/>
  <c r="G608" i="30" a="1"/>
  <c r="G608" i="30" s="1"/>
  <c r="H608" i="30" a="1"/>
  <c r="H608" i="30" s="1"/>
  <c r="I608" i="30" a="1"/>
  <c r="I608" i="30" s="1"/>
  <c r="J608" i="30" a="1"/>
  <c r="J608" i="30" s="1"/>
  <c r="K608" i="30" a="1"/>
  <c r="K608" i="30" s="1"/>
  <c r="L608" i="30" a="1"/>
  <c r="L608" i="30" s="1"/>
  <c r="M608" i="30" a="1"/>
  <c r="M608" i="30" s="1"/>
  <c r="N608" i="30" a="1"/>
  <c r="N608" i="30" s="1"/>
  <c r="C609" i="30" a="1"/>
  <c r="C609" i="30" s="1"/>
  <c r="D609" i="30" a="1"/>
  <c r="D609" i="30" s="1"/>
  <c r="E609" i="30" a="1"/>
  <c r="E609" i="30" s="1"/>
  <c r="F609" i="30" a="1"/>
  <c r="F609" i="30" s="1"/>
  <c r="G609" i="30" a="1"/>
  <c r="G609" i="30" s="1"/>
  <c r="H609" i="30" a="1"/>
  <c r="H609" i="30" s="1"/>
  <c r="I609" i="30" a="1"/>
  <c r="I609" i="30" s="1"/>
  <c r="J609" i="30" a="1"/>
  <c r="J609" i="30" s="1"/>
  <c r="K609" i="30" a="1"/>
  <c r="K609" i="30" s="1"/>
  <c r="L609" i="30" a="1"/>
  <c r="L609" i="30" s="1"/>
  <c r="M609" i="30" a="1"/>
  <c r="M609" i="30" s="1"/>
  <c r="N609" i="30" a="1"/>
  <c r="N609" i="30" s="1"/>
  <c r="C610" i="30" a="1"/>
  <c r="C610" i="30" s="1"/>
  <c r="D610" i="30" a="1"/>
  <c r="D610" i="30" s="1"/>
  <c r="E610" i="30" a="1"/>
  <c r="E610" i="30" s="1"/>
  <c r="F610" i="30" a="1"/>
  <c r="F610" i="30" s="1"/>
  <c r="G610" i="30" a="1"/>
  <c r="G610" i="30" s="1"/>
  <c r="H610" i="30" a="1"/>
  <c r="H610" i="30" s="1"/>
  <c r="I610" i="30" a="1"/>
  <c r="I610" i="30" s="1"/>
  <c r="J610" i="30" a="1"/>
  <c r="J610" i="30" s="1"/>
  <c r="K610" i="30" a="1"/>
  <c r="K610" i="30" s="1"/>
  <c r="L610" i="30" a="1"/>
  <c r="L610" i="30" s="1"/>
  <c r="M610" i="30" a="1"/>
  <c r="M610" i="30" s="1"/>
  <c r="N610" i="30" a="1"/>
  <c r="N610" i="30" s="1"/>
  <c r="C611" i="30" a="1"/>
  <c r="C611" i="30" s="1"/>
  <c r="D611" i="30" a="1"/>
  <c r="D611" i="30" s="1"/>
  <c r="E611" i="30" a="1"/>
  <c r="E611" i="30" s="1"/>
  <c r="F611" i="30" a="1"/>
  <c r="F611" i="30" s="1"/>
  <c r="G611" i="30" a="1"/>
  <c r="G611" i="30" s="1"/>
  <c r="H611" i="30" a="1"/>
  <c r="H611" i="30" s="1"/>
  <c r="I611" i="30" a="1"/>
  <c r="I611" i="30" s="1"/>
  <c r="J611" i="30" a="1"/>
  <c r="J611" i="30" s="1"/>
  <c r="K611" i="30" a="1"/>
  <c r="K611" i="30" s="1"/>
  <c r="L611" i="30" a="1"/>
  <c r="L611" i="30" s="1"/>
  <c r="M611" i="30" a="1"/>
  <c r="M611" i="30" s="1"/>
  <c r="N611" i="30" a="1"/>
  <c r="N611" i="30" s="1"/>
  <c r="C612" i="30" a="1"/>
  <c r="C612" i="30" s="1"/>
  <c r="D612" i="30" a="1"/>
  <c r="D612" i="30" s="1"/>
  <c r="E612" i="30" a="1"/>
  <c r="E612" i="30" s="1"/>
  <c r="F612" i="30" a="1"/>
  <c r="F612" i="30" s="1"/>
  <c r="G612" i="30" a="1"/>
  <c r="G612" i="30" s="1"/>
  <c r="H612" i="30" a="1"/>
  <c r="H612" i="30" s="1"/>
  <c r="I612" i="30" a="1"/>
  <c r="I612" i="30" s="1"/>
  <c r="J612" i="30" a="1"/>
  <c r="J612" i="30" s="1"/>
  <c r="K612" i="30" a="1"/>
  <c r="K612" i="30" s="1"/>
  <c r="L612" i="30" a="1"/>
  <c r="L612" i="30" s="1"/>
  <c r="M612" i="30" a="1"/>
  <c r="M612" i="30" s="1"/>
  <c r="N612" i="30" a="1"/>
  <c r="N612" i="30" s="1"/>
  <c r="C613" i="30" a="1"/>
  <c r="C613" i="30" s="1"/>
  <c r="D613" i="30" a="1"/>
  <c r="D613" i="30" s="1"/>
  <c r="E613" i="30" a="1"/>
  <c r="E613" i="30" s="1"/>
  <c r="F613" i="30" a="1"/>
  <c r="F613" i="30" s="1"/>
  <c r="G613" i="30" a="1"/>
  <c r="G613" i="30" s="1"/>
  <c r="H613" i="30" a="1"/>
  <c r="H613" i="30" s="1"/>
  <c r="I613" i="30" a="1"/>
  <c r="I613" i="30" s="1"/>
  <c r="J613" i="30" a="1"/>
  <c r="J613" i="30" s="1"/>
  <c r="K613" i="30" a="1"/>
  <c r="K613" i="30" s="1"/>
  <c r="L613" i="30" a="1"/>
  <c r="L613" i="30" s="1"/>
  <c r="M613" i="30" a="1"/>
  <c r="M613" i="30" s="1"/>
  <c r="N613" i="30" a="1"/>
  <c r="N613" i="30" s="1"/>
  <c r="C614" i="30" a="1"/>
  <c r="C614" i="30" s="1"/>
  <c r="D614" i="30" a="1"/>
  <c r="D614" i="30" s="1"/>
  <c r="E614" i="30" a="1"/>
  <c r="E614" i="30" s="1"/>
  <c r="F614" i="30" a="1"/>
  <c r="F614" i="30" s="1"/>
  <c r="G614" i="30" a="1"/>
  <c r="G614" i="30" s="1"/>
  <c r="H614" i="30" a="1"/>
  <c r="H614" i="30" s="1"/>
  <c r="I614" i="30" a="1"/>
  <c r="I614" i="30" s="1"/>
  <c r="J614" i="30" a="1"/>
  <c r="J614" i="30" s="1"/>
  <c r="K614" i="30" a="1"/>
  <c r="K614" i="30" s="1"/>
  <c r="L614" i="30" a="1"/>
  <c r="L614" i="30" s="1"/>
  <c r="M614" i="30" a="1"/>
  <c r="M614" i="30" s="1"/>
  <c r="N614" i="30" a="1"/>
  <c r="N614" i="30" s="1"/>
  <c r="C615" i="30" a="1"/>
  <c r="C615" i="30" s="1"/>
  <c r="D615" i="30" a="1"/>
  <c r="D615" i="30" s="1"/>
  <c r="E615" i="30" a="1"/>
  <c r="E615" i="30" s="1"/>
  <c r="F615" i="30" a="1"/>
  <c r="F615" i="30" s="1"/>
  <c r="G615" i="30" a="1"/>
  <c r="G615" i="30" s="1"/>
  <c r="H615" i="30" a="1"/>
  <c r="H615" i="30" s="1"/>
  <c r="I615" i="30" a="1"/>
  <c r="I615" i="30" s="1"/>
  <c r="J615" i="30" a="1"/>
  <c r="J615" i="30" s="1"/>
  <c r="K615" i="30" a="1"/>
  <c r="K615" i="30" s="1"/>
  <c r="L615" i="30" a="1"/>
  <c r="L615" i="30" s="1"/>
  <c r="M615" i="30" a="1"/>
  <c r="M615" i="30" s="1"/>
  <c r="N615" i="30" a="1"/>
  <c r="N615" i="30" s="1"/>
  <c r="C616" i="30" a="1"/>
  <c r="C616" i="30" s="1"/>
  <c r="D616" i="30" a="1"/>
  <c r="D616" i="30" s="1"/>
  <c r="E616" i="30" a="1"/>
  <c r="E616" i="30" s="1"/>
  <c r="F616" i="30" a="1"/>
  <c r="F616" i="30" s="1"/>
  <c r="G616" i="30" a="1"/>
  <c r="G616" i="30" s="1"/>
  <c r="H616" i="30" a="1"/>
  <c r="H616" i="30" s="1"/>
  <c r="I616" i="30" a="1"/>
  <c r="I616" i="30" s="1"/>
  <c r="J616" i="30" a="1"/>
  <c r="J616" i="30" s="1"/>
  <c r="K616" i="30" a="1"/>
  <c r="K616" i="30" s="1"/>
  <c r="L616" i="30" a="1"/>
  <c r="L616" i="30" s="1"/>
  <c r="M616" i="30" a="1"/>
  <c r="M616" i="30" s="1"/>
  <c r="N616" i="30" a="1"/>
  <c r="N616" i="30" s="1"/>
  <c r="C617" i="30" a="1"/>
  <c r="C617" i="30" s="1"/>
  <c r="D617" i="30" a="1"/>
  <c r="D617" i="30" s="1"/>
  <c r="E617" i="30" a="1"/>
  <c r="E617" i="30" s="1"/>
  <c r="F617" i="30" a="1"/>
  <c r="F617" i="30" s="1"/>
  <c r="G617" i="30" a="1"/>
  <c r="G617" i="30" s="1"/>
  <c r="H617" i="30" a="1"/>
  <c r="H617" i="30" s="1"/>
  <c r="I617" i="30" a="1"/>
  <c r="I617" i="30" s="1"/>
  <c r="J617" i="30" a="1"/>
  <c r="J617" i="30" s="1"/>
  <c r="K617" i="30" a="1"/>
  <c r="K617" i="30" s="1"/>
  <c r="L617" i="30" a="1"/>
  <c r="L617" i="30" s="1"/>
  <c r="M617" i="30" a="1"/>
  <c r="M617" i="30" s="1"/>
  <c r="N617" i="30" a="1"/>
  <c r="N617" i="30" s="1"/>
  <c r="C618" i="30" a="1"/>
  <c r="C618" i="30" s="1"/>
  <c r="D618" i="30" a="1"/>
  <c r="D618" i="30" s="1"/>
  <c r="E618" i="30" a="1"/>
  <c r="E618" i="30" s="1"/>
  <c r="F618" i="30" a="1"/>
  <c r="F618" i="30" s="1"/>
  <c r="G618" i="30" a="1"/>
  <c r="G618" i="30" s="1"/>
  <c r="H618" i="30" a="1"/>
  <c r="H618" i="30" s="1"/>
  <c r="I618" i="30" a="1"/>
  <c r="I618" i="30" s="1"/>
  <c r="J618" i="30" a="1"/>
  <c r="J618" i="30" s="1"/>
  <c r="K618" i="30" a="1"/>
  <c r="K618" i="30" s="1"/>
  <c r="L618" i="30" a="1"/>
  <c r="L618" i="30" s="1"/>
  <c r="M618" i="30" a="1"/>
  <c r="M618" i="30" s="1"/>
  <c r="N618" i="30" a="1"/>
  <c r="N618" i="30" s="1"/>
  <c r="C619" i="30" a="1"/>
  <c r="C619" i="30" s="1"/>
  <c r="D619" i="30" a="1"/>
  <c r="D619" i="30" s="1"/>
  <c r="E619" i="30" a="1"/>
  <c r="E619" i="30" s="1"/>
  <c r="F619" i="30" a="1"/>
  <c r="F619" i="30" s="1"/>
  <c r="G619" i="30" a="1"/>
  <c r="G619" i="30" s="1"/>
  <c r="H619" i="30" a="1"/>
  <c r="H619" i="30" s="1"/>
  <c r="I619" i="30" a="1"/>
  <c r="I619" i="30" s="1"/>
  <c r="J619" i="30" a="1"/>
  <c r="J619" i="30" s="1"/>
  <c r="K619" i="30" a="1"/>
  <c r="K619" i="30" s="1"/>
  <c r="L619" i="30" a="1"/>
  <c r="L619" i="30" s="1"/>
  <c r="M619" i="30" a="1"/>
  <c r="M619" i="30" s="1"/>
  <c r="N619" i="30" a="1"/>
  <c r="N619" i="30" s="1"/>
  <c r="C620" i="30" a="1"/>
  <c r="C620" i="30" s="1"/>
  <c r="D620" i="30" a="1"/>
  <c r="D620" i="30" s="1"/>
  <c r="E620" i="30" a="1"/>
  <c r="E620" i="30" s="1"/>
  <c r="F620" i="30" a="1"/>
  <c r="F620" i="30" s="1"/>
  <c r="G620" i="30" a="1"/>
  <c r="G620" i="30" s="1"/>
  <c r="H620" i="30" a="1"/>
  <c r="H620" i="30" s="1"/>
  <c r="I620" i="30" a="1"/>
  <c r="I620" i="30" s="1"/>
  <c r="J620" i="30" a="1"/>
  <c r="J620" i="30" s="1"/>
  <c r="K620" i="30" a="1"/>
  <c r="K620" i="30" s="1"/>
  <c r="L620" i="30" a="1"/>
  <c r="L620" i="30" s="1"/>
  <c r="M620" i="30" a="1"/>
  <c r="M620" i="30" s="1"/>
  <c r="N620" i="30" a="1"/>
  <c r="N620" i="30" s="1"/>
  <c r="C621" i="30" a="1"/>
  <c r="C621" i="30" s="1"/>
  <c r="D621" i="30" a="1"/>
  <c r="D621" i="30" s="1"/>
  <c r="E621" i="30" a="1"/>
  <c r="E621" i="30" s="1"/>
  <c r="F621" i="30" a="1"/>
  <c r="F621" i="30" s="1"/>
  <c r="G621" i="30" a="1"/>
  <c r="G621" i="30" s="1"/>
  <c r="H621" i="30" a="1"/>
  <c r="H621" i="30" s="1"/>
  <c r="I621" i="30" a="1"/>
  <c r="I621" i="30" s="1"/>
  <c r="J621" i="30" a="1"/>
  <c r="J621" i="30" s="1"/>
  <c r="K621" i="30" a="1"/>
  <c r="K621" i="30" s="1"/>
  <c r="L621" i="30" a="1"/>
  <c r="L621" i="30" s="1"/>
  <c r="M621" i="30" a="1"/>
  <c r="M621" i="30" s="1"/>
  <c r="N621" i="30" a="1"/>
  <c r="N621" i="30" s="1"/>
  <c r="C622" i="30" a="1"/>
  <c r="C622" i="30" s="1"/>
  <c r="D622" i="30" a="1"/>
  <c r="D622" i="30" s="1"/>
  <c r="E622" i="30" a="1"/>
  <c r="E622" i="30" s="1"/>
  <c r="F622" i="30" a="1"/>
  <c r="F622" i="30" s="1"/>
  <c r="G622" i="30" a="1"/>
  <c r="G622" i="30" s="1"/>
  <c r="H622" i="30" a="1"/>
  <c r="H622" i="30" s="1"/>
  <c r="I622" i="30" a="1"/>
  <c r="I622" i="30" s="1"/>
  <c r="J622" i="30" a="1"/>
  <c r="J622" i="30" s="1"/>
  <c r="K622" i="30" a="1"/>
  <c r="K622" i="30" s="1"/>
  <c r="L622" i="30" a="1"/>
  <c r="L622" i="30" s="1"/>
  <c r="M622" i="30" a="1"/>
  <c r="M622" i="30" s="1"/>
  <c r="N622" i="30" a="1"/>
  <c r="N622" i="30" s="1"/>
  <c r="C623" i="30" a="1"/>
  <c r="C623" i="30" s="1"/>
  <c r="D623" i="30" a="1"/>
  <c r="D623" i="30" s="1"/>
  <c r="E623" i="30" a="1"/>
  <c r="E623" i="30" s="1"/>
  <c r="F623" i="30" a="1"/>
  <c r="F623" i="30" s="1"/>
  <c r="G623" i="30" a="1"/>
  <c r="G623" i="30" s="1"/>
  <c r="H623" i="30" a="1"/>
  <c r="H623" i="30" s="1"/>
  <c r="I623" i="30" a="1"/>
  <c r="I623" i="30" s="1"/>
  <c r="J623" i="30" a="1"/>
  <c r="J623" i="30" s="1"/>
  <c r="K623" i="30" a="1"/>
  <c r="K623" i="30" s="1"/>
  <c r="L623" i="30" a="1"/>
  <c r="L623" i="30" s="1"/>
  <c r="M623" i="30" a="1"/>
  <c r="M623" i="30" s="1"/>
  <c r="N623" i="30" a="1"/>
  <c r="N623" i="30" s="1"/>
  <c r="C624" i="30" a="1"/>
  <c r="C624" i="30" s="1"/>
  <c r="D624" i="30" a="1"/>
  <c r="D624" i="30" s="1"/>
  <c r="E624" i="30" a="1"/>
  <c r="E624" i="30" s="1"/>
  <c r="F624" i="30" a="1"/>
  <c r="F624" i="30" s="1"/>
  <c r="G624" i="30" a="1"/>
  <c r="G624" i="30" s="1"/>
  <c r="H624" i="30" a="1"/>
  <c r="H624" i="30" s="1"/>
  <c r="I624" i="30" a="1"/>
  <c r="I624" i="30" s="1"/>
  <c r="J624" i="30" a="1"/>
  <c r="J624" i="30" s="1"/>
  <c r="K624" i="30" a="1"/>
  <c r="K624" i="30" s="1"/>
  <c r="L624" i="30" a="1"/>
  <c r="L624" i="30" s="1"/>
  <c r="M624" i="30" a="1"/>
  <c r="M624" i="30" s="1"/>
  <c r="N624" i="30" a="1"/>
  <c r="N624" i="30" s="1"/>
  <c r="C625" i="30" a="1"/>
  <c r="C625" i="30" s="1"/>
  <c r="D625" i="30" a="1"/>
  <c r="D625" i="30" s="1"/>
  <c r="E625" i="30" a="1"/>
  <c r="E625" i="30" s="1"/>
  <c r="F625" i="30" a="1"/>
  <c r="F625" i="30" s="1"/>
  <c r="G625" i="30" a="1"/>
  <c r="G625" i="30" s="1"/>
  <c r="H625" i="30" a="1"/>
  <c r="H625" i="30" s="1"/>
  <c r="I625" i="30" a="1"/>
  <c r="I625" i="30" s="1"/>
  <c r="J625" i="30" a="1"/>
  <c r="J625" i="30" s="1"/>
  <c r="K625" i="30" a="1"/>
  <c r="K625" i="30" s="1"/>
  <c r="L625" i="30" a="1"/>
  <c r="L625" i="30" s="1"/>
  <c r="M625" i="30" a="1"/>
  <c r="M625" i="30" s="1"/>
  <c r="N625" i="30" a="1"/>
  <c r="N625" i="30" s="1"/>
  <c r="C626" i="30" a="1"/>
  <c r="C626" i="30" s="1"/>
  <c r="D626" i="30" a="1"/>
  <c r="D626" i="30" s="1"/>
  <c r="E626" i="30" a="1"/>
  <c r="E626" i="30" s="1"/>
  <c r="F626" i="30" a="1"/>
  <c r="F626" i="30" s="1"/>
  <c r="G626" i="30" a="1"/>
  <c r="G626" i="30" s="1"/>
  <c r="H626" i="30" a="1"/>
  <c r="H626" i="30" s="1"/>
  <c r="I626" i="30" a="1"/>
  <c r="I626" i="30" s="1"/>
  <c r="J626" i="30" a="1"/>
  <c r="J626" i="30" s="1"/>
  <c r="K626" i="30" a="1"/>
  <c r="K626" i="30" s="1"/>
  <c r="L626" i="30" a="1"/>
  <c r="L626" i="30" s="1"/>
  <c r="M626" i="30" a="1"/>
  <c r="M626" i="30" s="1"/>
  <c r="N626" i="30" a="1"/>
  <c r="N626" i="30" s="1"/>
  <c r="C627" i="30" a="1"/>
  <c r="C627" i="30" s="1"/>
  <c r="D627" i="30" a="1"/>
  <c r="D627" i="30" s="1"/>
  <c r="E627" i="30" a="1"/>
  <c r="E627" i="30" s="1"/>
  <c r="F627" i="30" a="1"/>
  <c r="F627" i="30" s="1"/>
  <c r="G627" i="30" a="1"/>
  <c r="G627" i="30" s="1"/>
  <c r="H627" i="30" a="1"/>
  <c r="H627" i="30" s="1"/>
  <c r="I627" i="30" a="1"/>
  <c r="I627" i="30" s="1"/>
  <c r="J627" i="30" a="1"/>
  <c r="J627" i="30" s="1"/>
  <c r="K627" i="30" a="1"/>
  <c r="K627" i="30" s="1"/>
  <c r="L627" i="30" a="1"/>
  <c r="L627" i="30" s="1"/>
  <c r="M627" i="30" a="1"/>
  <c r="M627" i="30" s="1"/>
  <c r="N627" i="30" a="1"/>
  <c r="N627" i="30" s="1"/>
  <c r="C628" i="30" a="1"/>
  <c r="C628" i="30" s="1"/>
  <c r="D628" i="30" a="1"/>
  <c r="D628" i="30" s="1"/>
  <c r="E628" i="30" a="1"/>
  <c r="E628" i="30" s="1"/>
  <c r="F628" i="30" a="1"/>
  <c r="F628" i="30" s="1"/>
  <c r="G628" i="30" a="1"/>
  <c r="G628" i="30" s="1"/>
  <c r="H628" i="30" a="1"/>
  <c r="H628" i="30" s="1"/>
  <c r="I628" i="30" a="1"/>
  <c r="I628" i="30" s="1"/>
  <c r="J628" i="30" a="1"/>
  <c r="J628" i="30" s="1"/>
  <c r="K628" i="30" a="1"/>
  <c r="K628" i="30" s="1"/>
  <c r="L628" i="30" a="1"/>
  <c r="L628" i="30" s="1"/>
  <c r="M628" i="30" a="1"/>
  <c r="M628" i="30" s="1"/>
  <c r="N628" i="30" a="1"/>
  <c r="N628" i="30" s="1"/>
  <c r="C629" i="30" a="1"/>
  <c r="C629" i="30" s="1"/>
  <c r="D629" i="30" a="1"/>
  <c r="D629" i="30" s="1"/>
  <c r="E629" i="30" a="1"/>
  <c r="E629" i="30" s="1"/>
  <c r="F629" i="30" a="1"/>
  <c r="F629" i="30"/>
  <c r="G629" i="30" a="1"/>
  <c r="G629" i="30" s="1"/>
  <c r="H629" i="30" a="1"/>
  <c r="H629" i="30" s="1"/>
  <c r="I629" i="30" a="1"/>
  <c r="I629" i="30" s="1"/>
  <c r="J629" i="30" a="1"/>
  <c r="J629" i="30" s="1"/>
  <c r="K629" i="30" a="1"/>
  <c r="K629" i="30" s="1"/>
  <c r="L629" i="30" a="1"/>
  <c r="L629" i="30" s="1"/>
  <c r="M629" i="30" a="1"/>
  <c r="M629" i="30" s="1"/>
  <c r="N629" i="30" a="1"/>
  <c r="N629" i="30" s="1"/>
  <c r="C630" i="30" a="1"/>
  <c r="C630" i="30" s="1"/>
  <c r="D630" i="30" a="1"/>
  <c r="D630" i="30" s="1"/>
  <c r="E630" i="30" a="1"/>
  <c r="E630" i="30" s="1"/>
  <c r="F630" i="30" a="1"/>
  <c r="F630" i="30" s="1"/>
  <c r="G630" i="30" a="1"/>
  <c r="G630" i="30" s="1"/>
  <c r="H630" i="30" a="1"/>
  <c r="H630" i="30" s="1"/>
  <c r="I630" i="30" a="1"/>
  <c r="I630" i="30" s="1"/>
  <c r="J630" i="30" a="1"/>
  <c r="J630" i="30" s="1"/>
  <c r="K630" i="30" a="1"/>
  <c r="K630" i="30" s="1"/>
  <c r="L630" i="30" a="1"/>
  <c r="L630" i="30" s="1"/>
  <c r="M630" i="30" a="1"/>
  <c r="M630" i="30" s="1"/>
  <c r="N630" i="30" a="1"/>
  <c r="N630" i="30" s="1"/>
  <c r="C631" i="30" a="1"/>
  <c r="C631" i="30" s="1"/>
  <c r="D631" i="30" a="1"/>
  <c r="D631" i="30" s="1"/>
  <c r="E631" i="30" a="1"/>
  <c r="E631" i="30" s="1"/>
  <c r="F631" i="30" a="1"/>
  <c r="F631" i="30" s="1"/>
  <c r="G631" i="30" a="1"/>
  <c r="G631" i="30" s="1"/>
  <c r="H631" i="30" a="1"/>
  <c r="H631" i="30" s="1"/>
  <c r="I631" i="30" a="1"/>
  <c r="I631" i="30" s="1"/>
  <c r="J631" i="30" a="1"/>
  <c r="J631" i="30" s="1"/>
  <c r="K631" i="30" a="1"/>
  <c r="K631" i="30" s="1"/>
  <c r="L631" i="30" a="1"/>
  <c r="L631" i="30" s="1"/>
  <c r="M631" i="30" a="1"/>
  <c r="M631" i="30" s="1"/>
  <c r="N631" i="30" a="1"/>
  <c r="N631" i="30" s="1"/>
  <c r="C632" i="30" a="1"/>
  <c r="C632" i="30" s="1"/>
  <c r="D632" i="30" a="1"/>
  <c r="D632" i="30" s="1"/>
  <c r="E632" i="30" a="1"/>
  <c r="E632" i="30" s="1"/>
  <c r="F632" i="30" a="1"/>
  <c r="F632" i="30" s="1"/>
  <c r="G632" i="30" a="1"/>
  <c r="G632" i="30" s="1"/>
  <c r="H632" i="30" a="1"/>
  <c r="H632" i="30" s="1"/>
  <c r="I632" i="30" a="1"/>
  <c r="I632" i="30" s="1"/>
  <c r="J632" i="30" a="1"/>
  <c r="J632" i="30" s="1"/>
  <c r="K632" i="30" a="1"/>
  <c r="K632" i="30" s="1"/>
  <c r="L632" i="30" a="1"/>
  <c r="L632" i="30" s="1"/>
  <c r="M632" i="30" a="1"/>
  <c r="M632" i="30" s="1"/>
  <c r="N632" i="30" a="1"/>
  <c r="N632" i="30" s="1"/>
  <c r="C633" i="30" a="1"/>
  <c r="C633" i="30" s="1"/>
  <c r="D633" i="30" a="1"/>
  <c r="D633" i="30" s="1"/>
  <c r="E633" i="30" a="1"/>
  <c r="E633" i="30" s="1"/>
  <c r="F633" i="30" a="1"/>
  <c r="F633" i="30" s="1"/>
  <c r="G633" i="30" a="1"/>
  <c r="G633" i="30" s="1"/>
  <c r="H633" i="30" a="1"/>
  <c r="H633" i="30" s="1"/>
  <c r="I633" i="30" a="1"/>
  <c r="I633" i="30" s="1"/>
  <c r="J633" i="30" a="1"/>
  <c r="J633" i="30" s="1"/>
  <c r="K633" i="30" a="1"/>
  <c r="K633" i="30" s="1"/>
  <c r="L633" i="30" a="1"/>
  <c r="L633" i="30" s="1"/>
  <c r="M633" i="30" a="1"/>
  <c r="M633" i="30" s="1"/>
  <c r="N633" i="30" a="1"/>
  <c r="N633" i="30" s="1"/>
  <c r="C634" i="30" a="1"/>
  <c r="C634" i="30" s="1"/>
  <c r="D634" i="30" a="1"/>
  <c r="D634" i="30" s="1"/>
  <c r="E634" i="30" a="1"/>
  <c r="E634" i="30" s="1"/>
  <c r="F634" i="30" a="1"/>
  <c r="F634" i="30" s="1"/>
  <c r="G634" i="30" a="1"/>
  <c r="G634" i="30" s="1"/>
  <c r="H634" i="30" a="1"/>
  <c r="H634" i="30" s="1"/>
  <c r="I634" i="30" a="1"/>
  <c r="I634" i="30" s="1"/>
  <c r="J634" i="30" a="1"/>
  <c r="J634" i="30" s="1"/>
  <c r="K634" i="30" a="1"/>
  <c r="K634" i="30" s="1"/>
  <c r="L634" i="30" a="1"/>
  <c r="L634" i="30" s="1"/>
  <c r="M634" i="30" a="1"/>
  <c r="M634" i="30" s="1"/>
  <c r="N634" i="30" a="1"/>
  <c r="N634" i="30" s="1"/>
  <c r="N605" i="30" a="1"/>
  <c r="N605" i="30" s="1"/>
  <c r="M605" i="30" a="1"/>
  <c r="M605" i="30" s="1"/>
  <c r="L605" i="30" a="1"/>
  <c r="L605" i="30" s="1"/>
  <c r="K605" i="30" a="1"/>
  <c r="K605" i="30" s="1"/>
  <c r="J605" i="30" a="1"/>
  <c r="J605" i="30" s="1"/>
  <c r="I605" i="30" a="1"/>
  <c r="I605" i="30" s="1"/>
  <c r="H605" i="30" a="1"/>
  <c r="H605" i="30" s="1"/>
  <c r="G605" i="30" a="1"/>
  <c r="G605" i="30" s="1"/>
  <c r="F605" i="30" a="1"/>
  <c r="F605" i="30" s="1"/>
  <c r="E605" i="30" a="1"/>
  <c r="E605" i="30" s="1"/>
  <c r="D605" i="30" a="1"/>
  <c r="D605" i="30" s="1"/>
  <c r="C605" i="30" a="1"/>
  <c r="C605" i="30" s="1"/>
  <c r="C359" i="31" l="1" a="1"/>
  <c r="C359" i="31" s="1"/>
  <c r="D359" i="31" a="1"/>
  <c r="D359" i="31" s="1"/>
  <c r="E359" i="31" a="1"/>
  <c r="E359" i="31" s="1"/>
  <c r="F359" i="31" a="1"/>
  <c r="F359" i="31" s="1"/>
  <c r="G359" i="31" a="1"/>
  <c r="G359" i="31" s="1"/>
  <c r="H359" i="31" a="1"/>
  <c r="H359" i="31" s="1"/>
  <c r="I359" i="31" a="1"/>
  <c r="I359" i="31" s="1"/>
  <c r="J359" i="31" a="1"/>
  <c r="J359" i="31" s="1"/>
  <c r="K359" i="31" a="1"/>
  <c r="K359" i="31" s="1"/>
  <c r="L359" i="31" a="1"/>
  <c r="L359" i="31" s="1"/>
  <c r="M359" i="31" a="1"/>
  <c r="M359" i="31" s="1"/>
  <c r="N359" i="31" a="1"/>
  <c r="N359" i="31" s="1"/>
  <c r="O359" i="31" a="1"/>
  <c r="O359" i="31" s="1"/>
  <c r="P359" i="31" a="1"/>
  <c r="P359" i="31" s="1"/>
  <c r="Q359" i="31" a="1"/>
  <c r="Q359" i="31" s="1"/>
  <c r="R359" i="31" a="1"/>
  <c r="R359" i="31" s="1"/>
  <c r="S359" i="31" a="1"/>
  <c r="S359" i="31" s="1"/>
  <c r="T359" i="31" a="1"/>
  <c r="T359" i="31" s="1"/>
  <c r="U359" i="31" a="1"/>
  <c r="U359" i="31" s="1"/>
  <c r="V359" i="31" a="1"/>
  <c r="V359" i="31" s="1"/>
  <c r="W359" i="31" a="1"/>
  <c r="W359" i="31" s="1"/>
  <c r="X359" i="31" a="1"/>
  <c r="X359" i="31" s="1"/>
  <c r="C360" i="31" a="1"/>
  <c r="C360" i="31" s="1"/>
  <c r="D360" i="31" a="1"/>
  <c r="D360" i="31" s="1"/>
  <c r="E360" i="31" a="1"/>
  <c r="E360" i="31" s="1"/>
  <c r="F360" i="31" a="1"/>
  <c r="F360" i="31" s="1"/>
  <c r="G360" i="31" a="1"/>
  <c r="G360" i="31" s="1"/>
  <c r="H360" i="31" a="1"/>
  <c r="H360" i="31" s="1"/>
  <c r="I360" i="31" a="1"/>
  <c r="I360" i="31" s="1"/>
  <c r="J360" i="31" a="1"/>
  <c r="J360" i="31" s="1"/>
  <c r="K360" i="31" a="1"/>
  <c r="K360" i="31" s="1"/>
  <c r="L360" i="31" a="1"/>
  <c r="L360" i="31" s="1"/>
  <c r="M360" i="31" a="1"/>
  <c r="M360" i="31" s="1"/>
  <c r="N360" i="31" a="1"/>
  <c r="N360" i="31" s="1"/>
  <c r="O360" i="31" a="1"/>
  <c r="O360" i="31" s="1"/>
  <c r="P360" i="31" a="1"/>
  <c r="P360" i="31" s="1"/>
  <c r="Q360" i="31" a="1"/>
  <c r="Q360" i="31" s="1"/>
  <c r="R360" i="31" a="1"/>
  <c r="R360" i="31" s="1"/>
  <c r="S360" i="31" a="1"/>
  <c r="S360" i="31" s="1"/>
  <c r="T360" i="31" a="1"/>
  <c r="T360" i="31" s="1"/>
  <c r="U360" i="31" a="1"/>
  <c r="U360" i="31" s="1"/>
  <c r="V360" i="31" a="1"/>
  <c r="V360" i="31" s="1"/>
  <c r="W360" i="31" a="1"/>
  <c r="W360" i="31" s="1"/>
  <c r="X360" i="31" a="1"/>
  <c r="X360" i="31" s="1"/>
  <c r="C361" i="31" a="1"/>
  <c r="C361" i="31" s="1"/>
  <c r="D361" i="31" a="1"/>
  <c r="D361" i="31" s="1"/>
  <c r="E361" i="31" a="1"/>
  <c r="E361" i="31" s="1"/>
  <c r="F361" i="31" a="1"/>
  <c r="F361" i="31" s="1"/>
  <c r="G361" i="31" a="1"/>
  <c r="G361" i="31" s="1"/>
  <c r="H361" i="31" a="1"/>
  <c r="H361" i="31" s="1"/>
  <c r="I361" i="31" a="1"/>
  <c r="I361" i="31" s="1"/>
  <c r="J361" i="31" a="1"/>
  <c r="J361" i="31" s="1"/>
  <c r="K361" i="31" a="1"/>
  <c r="K361" i="31" s="1"/>
  <c r="L361" i="31" a="1"/>
  <c r="L361" i="31" s="1"/>
  <c r="M361" i="31" a="1"/>
  <c r="M361" i="31" s="1"/>
  <c r="N361" i="31" a="1"/>
  <c r="N361" i="31" s="1"/>
  <c r="O361" i="31" a="1"/>
  <c r="O361" i="31" s="1"/>
  <c r="P361" i="31" a="1"/>
  <c r="P361" i="31" s="1"/>
  <c r="Q361" i="31" a="1"/>
  <c r="Q361" i="31" s="1"/>
  <c r="R361" i="31" a="1"/>
  <c r="R361" i="31" s="1"/>
  <c r="S361" i="31" a="1"/>
  <c r="S361" i="31" s="1"/>
  <c r="T361" i="31" a="1"/>
  <c r="T361" i="31" s="1"/>
  <c r="U361" i="31" a="1"/>
  <c r="U361" i="31" s="1"/>
  <c r="V361" i="31" a="1"/>
  <c r="V361" i="31" s="1"/>
  <c r="W361" i="31" a="1"/>
  <c r="W361" i="31" s="1"/>
  <c r="X361" i="31" a="1"/>
  <c r="X361" i="31" s="1"/>
  <c r="C362" i="31" a="1"/>
  <c r="C362" i="31" s="1"/>
  <c r="D362" i="31" a="1"/>
  <c r="D362" i="31" s="1"/>
  <c r="E362" i="31" a="1"/>
  <c r="E362" i="31" s="1"/>
  <c r="F362" i="31" a="1"/>
  <c r="F362" i="31" s="1"/>
  <c r="G362" i="31" a="1"/>
  <c r="G362" i="31" s="1"/>
  <c r="H362" i="31" a="1"/>
  <c r="H362" i="31" s="1"/>
  <c r="I362" i="31" a="1"/>
  <c r="I362" i="31" s="1"/>
  <c r="J362" i="31" a="1"/>
  <c r="J362" i="31" s="1"/>
  <c r="K362" i="31" a="1"/>
  <c r="K362" i="31" s="1"/>
  <c r="L362" i="31" a="1"/>
  <c r="L362" i="31" s="1"/>
  <c r="M362" i="31" a="1"/>
  <c r="M362" i="31" s="1"/>
  <c r="N362" i="31" a="1"/>
  <c r="N362" i="31" s="1"/>
  <c r="O362" i="31" a="1"/>
  <c r="O362" i="31" s="1"/>
  <c r="P362" i="31" a="1"/>
  <c r="P362" i="31" s="1"/>
  <c r="Q362" i="31" a="1"/>
  <c r="Q362" i="31" s="1"/>
  <c r="R362" i="31" a="1"/>
  <c r="R362" i="31" s="1"/>
  <c r="S362" i="31" a="1"/>
  <c r="S362" i="31" s="1"/>
  <c r="T362" i="31" a="1"/>
  <c r="T362" i="31" s="1"/>
  <c r="U362" i="31" a="1"/>
  <c r="U362" i="31" s="1"/>
  <c r="V362" i="31" a="1"/>
  <c r="V362" i="31" s="1"/>
  <c r="W362" i="31" a="1"/>
  <c r="W362" i="31" s="1"/>
  <c r="X362" i="31" a="1"/>
  <c r="X362" i="31" s="1"/>
  <c r="C363" i="31" a="1"/>
  <c r="C363" i="31" s="1"/>
  <c r="D363" i="31" a="1"/>
  <c r="D363" i="31" s="1"/>
  <c r="E363" i="31" a="1"/>
  <c r="E363" i="31" s="1"/>
  <c r="F363" i="31" a="1"/>
  <c r="F363" i="31" s="1"/>
  <c r="G363" i="31" a="1"/>
  <c r="G363" i="31" s="1"/>
  <c r="H363" i="31" a="1"/>
  <c r="H363" i="31" s="1"/>
  <c r="I363" i="31" a="1"/>
  <c r="I363" i="31" s="1"/>
  <c r="J363" i="31" a="1"/>
  <c r="J363" i="31" s="1"/>
  <c r="K363" i="31" a="1"/>
  <c r="K363" i="31" s="1"/>
  <c r="L363" i="31" a="1"/>
  <c r="L363" i="31" s="1"/>
  <c r="M363" i="31" a="1"/>
  <c r="M363" i="31" s="1"/>
  <c r="N363" i="31" a="1"/>
  <c r="N363" i="31" s="1"/>
  <c r="O363" i="31" a="1"/>
  <c r="O363" i="31" s="1"/>
  <c r="P363" i="31" a="1"/>
  <c r="P363" i="31" s="1"/>
  <c r="Q363" i="31" a="1"/>
  <c r="Q363" i="31" s="1"/>
  <c r="R363" i="31" a="1"/>
  <c r="R363" i="31" s="1"/>
  <c r="S363" i="31" a="1"/>
  <c r="S363" i="31" s="1"/>
  <c r="T363" i="31" a="1"/>
  <c r="T363" i="31" s="1"/>
  <c r="U363" i="31" a="1"/>
  <c r="U363" i="31" s="1"/>
  <c r="V363" i="31" a="1"/>
  <c r="V363" i="31" s="1"/>
  <c r="W363" i="31" a="1"/>
  <c r="W363" i="31" s="1"/>
  <c r="X363" i="31" a="1"/>
  <c r="X363" i="31" s="1"/>
  <c r="C364" i="31" a="1"/>
  <c r="C364" i="31" s="1"/>
  <c r="D364" i="31" a="1"/>
  <c r="D364" i="31" s="1"/>
  <c r="E364" i="31" a="1"/>
  <c r="E364" i="31" s="1"/>
  <c r="F364" i="31" a="1"/>
  <c r="F364" i="31" s="1"/>
  <c r="G364" i="31" a="1"/>
  <c r="G364" i="31" s="1"/>
  <c r="H364" i="31" a="1"/>
  <c r="H364" i="31" s="1"/>
  <c r="I364" i="31" a="1"/>
  <c r="I364" i="31" s="1"/>
  <c r="J364" i="31" a="1"/>
  <c r="J364" i="31" s="1"/>
  <c r="K364" i="31" a="1"/>
  <c r="K364" i="31" s="1"/>
  <c r="L364" i="31" a="1"/>
  <c r="L364" i="31" s="1"/>
  <c r="M364" i="31" a="1"/>
  <c r="M364" i="31" s="1"/>
  <c r="N364" i="31" a="1"/>
  <c r="N364" i="31" s="1"/>
  <c r="O364" i="31" a="1"/>
  <c r="O364" i="31" s="1"/>
  <c r="P364" i="31" a="1"/>
  <c r="P364" i="31" s="1"/>
  <c r="Q364" i="31" a="1"/>
  <c r="Q364" i="31" s="1"/>
  <c r="R364" i="31" a="1"/>
  <c r="R364" i="31" s="1"/>
  <c r="S364" i="31" a="1"/>
  <c r="S364" i="31" s="1"/>
  <c r="T364" i="31" a="1"/>
  <c r="T364" i="31" s="1"/>
  <c r="U364" i="31" a="1"/>
  <c r="U364" i="31" s="1"/>
  <c r="V364" i="31" a="1"/>
  <c r="V364" i="31" s="1"/>
  <c r="W364" i="31" a="1"/>
  <c r="W364" i="31" s="1"/>
  <c r="X364" i="31" a="1"/>
  <c r="X364" i="31" s="1"/>
  <c r="C365" i="31" a="1"/>
  <c r="C365" i="31" s="1"/>
  <c r="D365" i="31" a="1"/>
  <c r="D365" i="31" s="1"/>
  <c r="E365" i="31" a="1"/>
  <c r="E365" i="31" s="1"/>
  <c r="F365" i="31" a="1"/>
  <c r="F365" i="31" s="1"/>
  <c r="G365" i="31" a="1"/>
  <c r="G365" i="31" s="1"/>
  <c r="H365" i="31" a="1"/>
  <c r="H365" i="31" s="1"/>
  <c r="I365" i="31" a="1"/>
  <c r="I365" i="31" s="1"/>
  <c r="J365" i="31" a="1"/>
  <c r="J365" i="31" s="1"/>
  <c r="K365" i="31" a="1"/>
  <c r="K365" i="31" s="1"/>
  <c r="L365" i="31" a="1"/>
  <c r="L365" i="31" s="1"/>
  <c r="M365" i="31" a="1"/>
  <c r="M365" i="31" s="1"/>
  <c r="N365" i="31" a="1"/>
  <c r="N365" i="31" s="1"/>
  <c r="O365" i="31" a="1"/>
  <c r="O365" i="31" s="1"/>
  <c r="P365" i="31" a="1"/>
  <c r="P365" i="31" s="1"/>
  <c r="Q365" i="31" a="1"/>
  <c r="Q365" i="31" s="1"/>
  <c r="R365" i="31" a="1"/>
  <c r="R365" i="31" s="1"/>
  <c r="S365" i="31" a="1"/>
  <c r="S365" i="31" s="1"/>
  <c r="T365" i="31" a="1"/>
  <c r="T365" i="31" s="1"/>
  <c r="U365" i="31" a="1"/>
  <c r="U365" i="31" s="1"/>
  <c r="V365" i="31" a="1"/>
  <c r="V365" i="31" s="1"/>
  <c r="W365" i="31" a="1"/>
  <c r="W365" i="31" s="1"/>
  <c r="X365" i="31" a="1"/>
  <c r="X365" i="31" s="1"/>
  <c r="C366" i="31" a="1"/>
  <c r="C366" i="31" s="1"/>
  <c r="D366" i="31" a="1"/>
  <c r="D366" i="31" s="1"/>
  <c r="E366" i="31" a="1"/>
  <c r="E366" i="31" s="1"/>
  <c r="F366" i="31" a="1"/>
  <c r="F366" i="31" s="1"/>
  <c r="G366" i="31" a="1"/>
  <c r="G366" i="31" s="1"/>
  <c r="H366" i="31" a="1"/>
  <c r="H366" i="31" s="1"/>
  <c r="I366" i="31" a="1"/>
  <c r="I366" i="31" s="1"/>
  <c r="J366" i="31" a="1"/>
  <c r="J366" i="31" s="1"/>
  <c r="K366" i="31" a="1"/>
  <c r="K366" i="31" s="1"/>
  <c r="L366" i="31" a="1"/>
  <c r="L366" i="31" s="1"/>
  <c r="M366" i="31" a="1"/>
  <c r="M366" i="31" s="1"/>
  <c r="N366" i="31" a="1"/>
  <c r="N366" i="31" s="1"/>
  <c r="O366" i="31" a="1"/>
  <c r="O366" i="31" s="1"/>
  <c r="P366" i="31" a="1"/>
  <c r="P366" i="31" s="1"/>
  <c r="Q366" i="31" a="1"/>
  <c r="Q366" i="31" s="1"/>
  <c r="R366" i="31" a="1"/>
  <c r="R366" i="31" s="1"/>
  <c r="S366" i="31" a="1"/>
  <c r="S366" i="31" s="1"/>
  <c r="T366" i="31" a="1"/>
  <c r="T366" i="31" s="1"/>
  <c r="U366" i="31" a="1"/>
  <c r="U366" i="31" s="1"/>
  <c r="V366" i="31" a="1"/>
  <c r="V366" i="31" s="1"/>
  <c r="W366" i="31" a="1"/>
  <c r="W366" i="31" s="1"/>
  <c r="X366" i="31" a="1"/>
  <c r="X366" i="31" s="1"/>
  <c r="C367" i="31" a="1"/>
  <c r="C367" i="31" s="1"/>
  <c r="D367" i="31" a="1"/>
  <c r="D367" i="31" s="1"/>
  <c r="E367" i="31" a="1"/>
  <c r="E367" i="31" s="1"/>
  <c r="F367" i="31" a="1"/>
  <c r="F367" i="31" s="1"/>
  <c r="G367" i="31" a="1"/>
  <c r="G367" i="31" s="1"/>
  <c r="H367" i="31" a="1"/>
  <c r="H367" i="31" s="1"/>
  <c r="I367" i="31" a="1"/>
  <c r="I367" i="31" s="1"/>
  <c r="J367" i="31" a="1"/>
  <c r="J367" i="31" s="1"/>
  <c r="K367" i="31" a="1"/>
  <c r="K367" i="31" s="1"/>
  <c r="L367" i="31" a="1"/>
  <c r="L367" i="31" s="1"/>
  <c r="M367" i="31" a="1"/>
  <c r="M367" i="31" s="1"/>
  <c r="N367" i="31" a="1"/>
  <c r="N367" i="31" s="1"/>
  <c r="O367" i="31" a="1"/>
  <c r="O367" i="31" s="1"/>
  <c r="P367" i="31" a="1"/>
  <c r="P367" i="31" s="1"/>
  <c r="Q367" i="31" a="1"/>
  <c r="Q367" i="31" s="1"/>
  <c r="R367" i="31" a="1"/>
  <c r="R367" i="31" s="1"/>
  <c r="S367" i="31" a="1"/>
  <c r="S367" i="31" s="1"/>
  <c r="T367" i="31" a="1"/>
  <c r="T367" i="31" s="1"/>
  <c r="U367" i="31" a="1"/>
  <c r="U367" i="31" s="1"/>
  <c r="V367" i="31" a="1"/>
  <c r="V367" i="31" s="1"/>
  <c r="W367" i="31" a="1"/>
  <c r="W367" i="31" s="1"/>
  <c r="X367" i="31" a="1"/>
  <c r="X367" i="31" s="1"/>
  <c r="C368" i="31" a="1"/>
  <c r="C368" i="31" s="1"/>
  <c r="D368" i="31" a="1"/>
  <c r="D368" i="31" s="1"/>
  <c r="E368" i="31" a="1"/>
  <c r="E368" i="31" s="1"/>
  <c r="F368" i="31" a="1"/>
  <c r="F368" i="31" s="1"/>
  <c r="G368" i="31" a="1"/>
  <c r="G368" i="31" s="1"/>
  <c r="H368" i="31" a="1"/>
  <c r="H368" i="31" s="1"/>
  <c r="I368" i="31" a="1"/>
  <c r="I368" i="31" s="1"/>
  <c r="J368" i="31" a="1"/>
  <c r="J368" i="31" s="1"/>
  <c r="K368" i="31" a="1"/>
  <c r="K368" i="31" s="1"/>
  <c r="L368" i="31" a="1"/>
  <c r="L368" i="31" s="1"/>
  <c r="M368" i="31" a="1"/>
  <c r="M368" i="31" s="1"/>
  <c r="N368" i="31" a="1"/>
  <c r="N368" i="31" s="1"/>
  <c r="O368" i="31" a="1"/>
  <c r="O368" i="31" s="1"/>
  <c r="P368" i="31" a="1"/>
  <c r="P368" i="31" s="1"/>
  <c r="Q368" i="31" a="1"/>
  <c r="Q368" i="31" s="1"/>
  <c r="R368" i="31" a="1"/>
  <c r="R368" i="31" s="1"/>
  <c r="S368" i="31" a="1"/>
  <c r="S368" i="31" s="1"/>
  <c r="T368" i="31" a="1"/>
  <c r="T368" i="31" s="1"/>
  <c r="U368" i="31" a="1"/>
  <c r="U368" i="31" s="1"/>
  <c r="V368" i="31" a="1"/>
  <c r="V368" i="31" s="1"/>
  <c r="W368" i="31" a="1"/>
  <c r="W368" i="31" s="1"/>
  <c r="X368" i="31" a="1"/>
  <c r="X368" i="31" s="1"/>
  <c r="C369" i="31" a="1"/>
  <c r="C369" i="31" s="1"/>
  <c r="D369" i="31" a="1"/>
  <c r="D369" i="31" s="1"/>
  <c r="E369" i="31" a="1"/>
  <c r="E369" i="31" s="1"/>
  <c r="F369" i="31" a="1"/>
  <c r="F369" i="31" s="1"/>
  <c r="G369" i="31" a="1"/>
  <c r="G369" i="31" s="1"/>
  <c r="H369" i="31" a="1"/>
  <c r="H369" i="31" s="1"/>
  <c r="I369" i="31" a="1"/>
  <c r="I369" i="31" s="1"/>
  <c r="J369" i="31" a="1"/>
  <c r="J369" i="31" s="1"/>
  <c r="K369" i="31" a="1"/>
  <c r="K369" i="31" s="1"/>
  <c r="L369" i="31" a="1"/>
  <c r="L369" i="31" s="1"/>
  <c r="M369" i="31" a="1"/>
  <c r="M369" i="31" s="1"/>
  <c r="N369" i="31" a="1"/>
  <c r="N369" i="31" s="1"/>
  <c r="O369" i="31" a="1"/>
  <c r="O369" i="31" s="1"/>
  <c r="P369" i="31" a="1"/>
  <c r="P369" i="31" s="1"/>
  <c r="Q369" i="31" a="1"/>
  <c r="Q369" i="31" s="1"/>
  <c r="R369" i="31" a="1"/>
  <c r="R369" i="31" s="1"/>
  <c r="S369" i="31" a="1"/>
  <c r="S369" i="31" s="1"/>
  <c r="T369" i="31" a="1"/>
  <c r="T369" i="31" s="1"/>
  <c r="U369" i="31" a="1"/>
  <c r="U369" i="31" s="1"/>
  <c r="V369" i="31" a="1"/>
  <c r="V369" i="31" s="1"/>
  <c r="W369" i="31" a="1"/>
  <c r="W369" i="31" s="1"/>
  <c r="X369" i="31" a="1"/>
  <c r="X369" i="31" s="1"/>
  <c r="C370" i="31" a="1"/>
  <c r="C370" i="31" s="1"/>
  <c r="D370" i="31" a="1"/>
  <c r="D370" i="31" s="1"/>
  <c r="E370" i="31" a="1"/>
  <c r="E370" i="31" s="1"/>
  <c r="F370" i="31" a="1"/>
  <c r="F370" i="31" s="1"/>
  <c r="G370" i="31" a="1"/>
  <c r="G370" i="31" s="1"/>
  <c r="H370" i="31" a="1"/>
  <c r="H370" i="31" s="1"/>
  <c r="I370" i="31" a="1"/>
  <c r="I370" i="31" s="1"/>
  <c r="J370" i="31" a="1"/>
  <c r="J370" i="31" s="1"/>
  <c r="K370" i="31" a="1"/>
  <c r="K370" i="31" s="1"/>
  <c r="L370" i="31" a="1"/>
  <c r="L370" i="31" s="1"/>
  <c r="M370" i="31" a="1"/>
  <c r="M370" i="31" s="1"/>
  <c r="N370" i="31" a="1"/>
  <c r="N370" i="31" s="1"/>
  <c r="O370" i="31" a="1"/>
  <c r="O370" i="31" s="1"/>
  <c r="P370" i="31" a="1"/>
  <c r="P370" i="31" s="1"/>
  <c r="Q370" i="31" a="1"/>
  <c r="Q370" i="31" s="1"/>
  <c r="R370" i="31" a="1"/>
  <c r="R370" i="31" s="1"/>
  <c r="S370" i="31" a="1"/>
  <c r="S370" i="31" s="1"/>
  <c r="T370" i="31" a="1"/>
  <c r="T370" i="31" s="1"/>
  <c r="U370" i="31" a="1"/>
  <c r="U370" i="31" s="1"/>
  <c r="V370" i="31" a="1"/>
  <c r="V370" i="31" s="1"/>
  <c r="W370" i="31" a="1"/>
  <c r="W370" i="31" s="1"/>
  <c r="X370" i="31" a="1"/>
  <c r="X370" i="31" s="1"/>
  <c r="C371" i="31" a="1"/>
  <c r="C371" i="31" s="1"/>
  <c r="D371" i="31" a="1"/>
  <c r="D371" i="31" s="1"/>
  <c r="E371" i="31" a="1"/>
  <c r="E371" i="31" s="1"/>
  <c r="F371" i="31" a="1"/>
  <c r="F371" i="31" s="1"/>
  <c r="G371" i="31" a="1"/>
  <c r="G371" i="31" s="1"/>
  <c r="H371" i="31" a="1"/>
  <c r="H371" i="31" s="1"/>
  <c r="I371" i="31" a="1"/>
  <c r="I371" i="31" s="1"/>
  <c r="J371" i="31" a="1"/>
  <c r="J371" i="31" s="1"/>
  <c r="K371" i="31" a="1"/>
  <c r="K371" i="31" s="1"/>
  <c r="L371" i="31" a="1"/>
  <c r="L371" i="31" s="1"/>
  <c r="M371" i="31" a="1"/>
  <c r="M371" i="31" s="1"/>
  <c r="N371" i="31" a="1"/>
  <c r="N371" i="31" s="1"/>
  <c r="O371" i="31" a="1"/>
  <c r="O371" i="31" s="1"/>
  <c r="P371" i="31" a="1"/>
  <c r="P371" i="31" s="1"/>
  <c r="Q371" i="31" a="1"/>
  <c r="Q371" i="31" s="1"/>
  <c r="R371" i="31" a="1"/>
  <c r="R371" i="31" s="1"/>
  <c r="S371" i="31" a="1"/>
  <c r="S371" i="31" s="1"/>
  <c r="T371" i="31" a="1"/>
  <c r="T371" i="31" s="1"/>
  <c r="U371" i="31" a="1"/>
  <c r="U371" i="31" s="1"/>
  <c r="V371" i="31" a="1"/>
  <c r="V371" i="31" s="1"/>
  <c r="W371" i="31" a="1"/>
  <c r="W371" i="31" s="1"/>
  <c r="X371" i="31" a="1"/>
  <c r="X371" i="31" s="1"/>
  <c r="C372" i="31" a="1"/>
  <c r="C372" i="31" s="1"/>
  <c r="D372" i="31" a="1"/>
  <c r="D372" i="31" s="1"/>
  <c r="E372" i="31" a="1"/>
  <c r="E372" i="31" s="1"/>
  <c r="F372" i="31" a="1"/>
  <c r="F372" i="31" s="1"/>
  <c r="G372" i="31" a="1"/>
  <c r="G372" i="31" s="1"/>
  <c r="H372" i="31" a="1"/>
  <c r="H372" i="31" s="1"/>
  <c r="I372" i="31" a="1"/>
  <c r="I372" i="31" s="1"/>
  <c r="J372" i="31" a="1"/>
  <c r="J372" i="31" s="1"/>
  <c r="K372" i="31" a="1"/>
  <c r="K372" i="31" s="1"/>
  <c r="L372" i="31" a="1"/>
  <c r="L372" i="31" s="1"/>
  <c r="M372" i="31" a="1"/>
  <c r="M372" i="31" s="1"/>
  <c r="N372" i="31" a="1"/>
  <c r="N372" i="31" s="1"/>
  <c r="O372" i="31" a="1"/>
  <c r="O372" i="31" s="1"/>
  <c r="P372" i="31" a="1"/>
  <c r="P372" i="31" s="1"/>
  <c r="Q372" i="31" a="1"/>
  <c r="Q372" i="31" s="1"/>
  <c r="R372" i="31" a="1"/>
  <c r="R372" i="31" s="1"/>
  <c r="S372" i="31" a="1"/>
  <c r="S372" i="31" s="1"/>
  <c r="T372" i="31" a="1"/>
  <c r="T372" i="31" s="1"/>
  <c r="U372" i="31" a="1"/>
  <c r="U372" i="31" s="1"/>
  <c r="V372" i="31" a="1"/>
  <c r="V372" i="31" s="1"/>
  <c r="W372" i="31" a="1"/>
  <c r="W372" i="31" s="1"/>
  <c r="X372" i="31" a="1"/>
  <c r="X372" i="31" s="1"/>
  <c r="C373" i="31" a="1"/>
  <c r="C373" i="31" s="1"/>
  <c r="D373" i="31" a="1"/>
  <c r="D373" i="31" s="1"/>
  <c r="E373" i="31" a="1"/>
  <c r="E373" i="31" s="1"/>
  <c r="F373" i="31" a="1"/>
  <c r="F373" i="31" s="1"/>
  <c r="G373" i="31" a="1"/>
  <c r="G373" i="31" s="1"/>
  <c r="H373" i="31" a="1"/>
  <c r="H373" i="31" s="1"/>
  <c r="I373" i="31" a="1"/>
  <c r="I373" i="31" s="1"/>
  <c r="J373" i="31" a="1"/>
  <c r="J373" i="31" s="1"/>
  <c r="K373" i="31" a="1"/>
  <c r="K373" i="31" s="1"/>
  <c r="L373" i="31" a="1"/>
  <c r="L373" i="31" s="1"/>
  <c r="M373" i="31" a="1"/>
  <c r="M373" i="31" s="1"/>
  <c r="N373" i="31" a="1"/>
  <c r="N373" i="31" s="1"/>
  <c r="O373" i="31" a="1"/>
  <c r="O373" i="31" s="1"/>
  <c r="P373" i="31" a="1"/>
  <c r="P373" i="31" s="1"/>
  <c r="Q373" i="31" a="1"/>
  <c r="Q373" i="31" s="1"/>
  <c r="R373" i="31" a="1"/>
  <c r="R373" i="31" s="1"/>
  <c r="S373" i="31" a="1"/>
  <c r="S373" i="31" s="1"/>
  <c r="T373" i="31" a="1"/>
  <c r="T373" i="31" s="1"/>
  <c r="U373" i="31" a="1"/>
  <c r="U373" i="31" s="1"/>
  <c r="V373" i="31" a="1"/>
  <c r="V373" i="31" s="1"/>
  <c r="W373" i="31" a="1"/>
  <c r="W373" i="31" s="1"/>
  <c r="X373" i="31" a="1"/>
  <c r="X373" i="31" s="1"/>
  <c r="C374" i="31" a="1"/>
  <c r="C374" i="31" s="1"/>
  <c r="D374" i="31" a="1"/>
  <c r="D374" i="31" s="1"/>
  <c r="E374" i="31" a="1"/>
  <c r="E374" i="31" s="1"/>
  <c r="F374" i="31" a="1"/>
  <c r="F374" i="31" s="1"/>
  <c r="G374" i="31" a="1"/>
  <c r="G374" i="31" s="1"/>
  <c r="H374" i="31" a="1"/>
  <c r="H374" i="31" s="1"/>
  <c r="I374" i="31" a="1"/>
  <c r="I374" i="31" s="1"/>
  <c r="J374" i="31" a="1"/>
  <c r="J374" i="31" s="1"/>
  <c r="K374" i="31" a="1"/>
  <c r="K374" i="31" s="1"/>
  <c r="L374" i="31" a="1"/>
  <c r="L374" i="31" s="1"/>
  <c r="M374" i="31" a="1"/>
  <c r="M374" i="31" s="1"/>
  <c r="N374" i="31" a="1"/>
  <c r="N374" i="31" s="1"/>
  <c r="O374" i="31" a="1"/>
  <c r="O374" i="31" s="1"/>
  <c r="P374" i="31" a="1"/>
  <c r="P374" i="31" s="1"/>
  <c r="Q374" i="31" a="1"/>
  <c r="Q374" i="31" s="1"/>
  <c r="R374" i="31" a="1"/>
  <c r="R374" i="31" s="1"/>
  <c r="S374" i="31" a="1"/>
  <c r="S374" i="31" s="1"/>
  <c r="T374" i="31" a="1"/>
  <c r="T374" i="31" s="1"/>
  <c r="U374" i="31" a="1"/>
  <c r="U374" i="31" s="1"/>
  <c r="V374" i="31" a="1"/>
  <c r="V374" i="31" s="1"/>
  <c r="W374" i="31" a="1"/>
  <c r="W374" i="31" s="1"/>
  <c r="X374" i="31" a="1"/>
  <c r="X374" i="31" s="1"/>
  <c r="C375" i="31" a="1"/>
  <c r="C375" i="31" s="1"/>
  <c r="D375" i="31" a="1"/>
  <c r="D375" i="31" s="1"/>
  <c r="E375" i="31" a="1"/>
  <c r="E375" i="31" s="1"/>
  <c r="F375" i="31" a="1"/>
  <c r="F375" i="31" s="1"/>
  <c r="G375" i="31" a="1"/>
  <c r="G375" i="31" s="1"/>
  <c r="H375" i="31" a="1"/>
  <c r="H375" i="31" s="1"/>
  <c r="I375" i="31" a="1"/>
  <c r="I375" i="31" s="1"/>
  <c r="J375" i="31" a="1"/>
  <c r="J375" i="31" s="1"/>
  <c r="K375" i="31" a="1"/>
  <c r="K375" i="31" s="1"/>
  <c r="L375" i="31" a="1"/>
  <c r="L375" i="31" s="1"/>
  <c r="M375" i="31" a="1"/>
  <c r="M375" i="31" s="1"/>
  <c r="N375" i="31" a="1"/>
  <c r="N375" i="31" s="1"/>
  <c r="O375" i="31" a="1"/>
  <c r="O375" i="31" s="1"/>
  <c r="P375" i="31" a="1"/>
  <c r="P375" i="31" s="1"/>
  <c r="Q375" i="31" a="1"/>
  <c r="Q375" i="31" s="1"/>
  <c r="R375" i="31" a="1"/>
  <c r="R375" i="31" s="1"/>
  <c r="S375" i="31" a="1"/>
  <c r="S375" i="31" s="1"/>
  <c r="T375" i="31" a="1"/>
  <c r="T375" i="31" s="1"/>
  <c r="U375" i="31" a="1"/>
  <c r="U375" i="31" s="1"/>
  <c r="V375" i="31" a="1"/>
  <c r="V375" i="31" s="1"/>
  <c r="W375" i="31" a="1"/>
  <c r="W375" i="31" s="1"/>
  <c r="X375" i="31" a="1"/>
  <c r="X375" i="31" s="1"/>
  <c r="C376" i="31" a="1"/>
  <c r="C376" i="31" s="1"/>
  <c r="D376" i="31" a="1"/>
  <c r="D376" i="31" s="1"/>
  <c r="E376" i="31" a="1"/>
  <c r="E376" i="31" s="1"/>
  <c r="F376" i="31" a="1"/>
  <c r="F376" i="31" s="1"/>
  <c r="G376" i="31" a="1"/>
  <c r="G376" i="31" s="1"/>
  <c r="H376" i="31" a="1"/>
  <c r="H376" i="31" s="1"/>
  <c r="I376" i="31" a="1"/>
  <c r="I376" i="31" s="1"/>
  <c r="J376" i="31" a="1"/>
  <c r="J376" i="31" s="1"/>
  <c r="K376" i="31" a="1"/>
  <c r="K376" i="31" s="1"/>
  <c r="L376" i="31" a="1"/>
  <c r="L376" i="31" s="1"/>
  <c r="M376" i="31" a="1"/>
  <c r="M376" i="31" s="1"/>
  <c r="N376" i="31" a="1"/>
  <c r="N376" i="31" s="1"/>
  <c r="O376" i="31" a="1"/>
  <c r="O376" i="31" s="1"/>
  <c r="P376" i="31" a="1"/>
  <c r="P376" i="31" s="1"/>
  <c r="Q376" i="31" a="1"/>
  <c r="Q376" i="31" s="1"/>
  <c r="R376" i="31" a="1"/>
  <c r="R376" i="31" s="1"/>
  <c r="S376" i="31" a="1"/>
  <c r="S376" i="31" s="1"/>
  <c r="T376" i="31" a="1"/>
  <c r="T376" i="31" s="1"/>
  <c r="U376" i="31" a="1"/>
  <c r="U376" i="31" s="1"/>
  <c r="V376" i="31" a="1"/>
  <c r="V376" i="31" s="1"/>
  <c r="W376" i="31" a="1"/>
  <c r="W376" i="31" s="1"/>
  <c r="X376" i="31" a="1"/>
  <c r="X376" i="31" s="1"/>
  <c r="C377" i="31" a="1"/>
  <c r="C377" i="31" s="1"/>
  <c r="D377" i="31" a="1"/>
  <c r="D377" i="31" s="1"/>
  <c r="E377" i="31" a="1"/>
  <c r="E377" i="31" s="1"/>
  <c r="F377" i="31" a="1"/>
  <c r="F377" i="31" s="1"/>
  <c r="G377" i="31" a="1"/>
  <c r="G377" i="31" s="1"/>
  <c r="H377" i="31" a="1"/>
  <c r="H377" i="31" s="1"/>
  <c r="I377" i="31" a="1"/>
  <c r="I377" i="31" s="1"/>
  <c r="J377" i="31" a="1"/>
  <c r="J377" i="31" s="1"/>
  <c r="K377" i="31" a="1"/>
  <c r="K377" i="31" s="1"/>
  <c r="L377" i="31" a="1"/>
  <c r="L377" i="31" s="1"/>
  <c r="M377" i="31" a="1"/>
  <c r="M377" i="31" s="1"/>
  <c r="N377" i="31" a="1"/>
  <c r="N377" i="31" s="1"/>
  <c r="O377" i="31" a="1"/>
  <c r="O377" i="31" s="1"/>
  <c r="P377" i="31" a="1"/>
  <c r="P377" i="31" s="1"/>
  <c r="Q377" i="31" a="1"/>
  <c r="Q377" i="31" s="1"/>
  <c r="R377" i="31" a="1"/>
  <c r="R377" i="31" s="1"/>
  <c r="S377" i="31" a="1"/>
  <c r="S377" i="31" s="1"/>
  <c r="T377" i="31" a="1"/>
  <c r="T377" i="31" s="1"/>
  <c r="U377" i="31" a="1"/>
  <c r="U377" i="31" s="1"/>
  <c r="V377" i="31" a="1"/>
  <c r="V377" i="31" s="1"/>
  <c r="W377" i="31" a="1"/>
  <c r="W377" i="31" s="1"/>
  <c r="X377" i="31" a="1"/>
  <c r="X377" i="31" s="1"/>
  <c r="C451" i="32" a="1"/>
  <c r="C451" i="32" s="1"/>
  <c r="D451" i="32" a="1"/>
  <c r="D451" i="32" s="1"/>
  <c r="E451" i="32" a="1"/>
  <c r="E451" i="32" s="1"/>
  <c r="F451" i="32" a="1"/>
  <c r="F451" i="32" s="1"/>
  <c r="G451" i="32" a="1"/>
  <c r="G451" i="32" s="1"/>
  <c r="H451" i="32" a="1"/>
  <c r="H451" i="32" s="1"/>
  <c r="I451" i="32" a="1"/>
  <c r="I451" i="32" s="1"/>
  <c r="J451" i="32" a="1"/>
  <c r="J451" i="32" s="1"/>
  <c r="K451" i="32" a="1"/>
  <c r="K451" i="32" s="1"/>
  <c r="L451" i="32" a="1"/>
  <c r="L451" i="32" s="1"/>
  <c r="M451" i="32" a="1"/>
  <c r="M451" i="32" s="1"/>
  <c r="N451" i="32" a="1"/>
  <c r="N451" i="32" s="1"/>
  <c r="O451" i="32" a="1"/>
  <c r="O451" i="32" s="1"/>
  <c r="P451" i="32" a="1"/>
  <c r="P451" i="32" s="1"/>
  <c r="Q451" i="32" a="1"/>
  <c r="Q451" i="32" s="1"/>
  <c r="R451" i="32" a="1"/>
  <c r="R451" i="32" s="1"/>
  <c r="S451" i="32" a="1"/>
  <c r="S451" i="32" s="1"/>
  <c r="T451" i="32" a="1"/>
  <c r="T451" i="32" s="1"/>
  <c r="U451" i="32" a="1"/>
  <c r="U451" i="32" s="1"/>
  <c r="V451" i="32" a="1"/>
  <c r="V451" i="32" s="1"/>
  <c r="W451" i="32" a="1"/>
  <c r="W451" i="32" s="1"/>
  <c r="X451" i="32" a="1"/>
  <c r="X451" i="32" s="1"/>
  <c r="C452" i="32" a="1"/>
  <c r="C452" i="32" s="1"/>
  <c r="D452" i="32" a="1"/>
  <c r="D452" i="32" s="1"/>
  <c r="E452" i="32" a="1"/>
  <c r="E452" i="32" s="1"/>
  <c r="F452" i="32" a="1"/>
  <c r="F452" i="32" s="1"/>
  <c r="G452" i="32" a="1"/>
  <c r="G452" i="32" s="1"/>
  <c r="H452" i="32" a="1"/>
  <c r="H452" i="32" s="1"/>
  <c r="I452" i="32" a="1"/>
  <c r="I452" i="32" s="1"/>
  <c r="J452" i="32" a="1"/>
  <c r="J452" i="32" s="1"/>
  <c r="K452" i="32" a="1"/>
  <c r="K452" i="32" s="1"/>
  <c r="L452" i="32" a="1"/>
  <c r="L452" i="32" s="1"/>
  <c r="M452" i="32" a="1"/>
  <c r="M452" i="32" s="1"/>
  <c r="N452" i="32" a="1"/>
  <c r="N452" i="32" s="1"/>
  <c r="O452" i="32" a="1"/>
  <c r="O452" i="32" s="1"/>
  <c r="P452" i="32" a="1"/>
  <c r="P452" i="32" s="1"/>
  <c r="Q452" i="32" a="1"/>
  <c r="Q452" i="32" s="1"/>
  <c r="R452" i="32" a="1"/>
  <c r="R452" i="32" s="1"/>
  <c r="S452" i="32" a="1"/>
  <c r="S452" i="32" s="1"/>
  <c r="T452" i="32" a="1"/>
  <c r="T452" i="32" s="1"/>
  <c r="U452" i="32" a="1"/>
  <c r="U452" i="32" s="1"/>
  <c r="V452" i="32" a="1"/>
  <c r="V452" i="32" s="1"/>
  <c r="W452" i="32" a="1"/>
  <c r="W452" i="32" s="1"/>
  <c r="X452" i="32" a="1"/>
  <c r="X452" i="32" s="1"/>
  <c r="C453" i="32" a="1"/>
  <c r="C453" i="32" s="1"/>
  <c r="D453" i="32" a="1"/>
  <c r="D453" i="32" s="1"/>
  <c r="E453" i="32" a="1"/>
  <c r="E453" i="32" s="1"/>
  <c r="F453" i="32" a="1"/>
  <c r="F453" i="32" s="1"/>
  <c r="G453" i="32" a="1"/>
  <c r="G453" i="32" s="1"/>
  <c r="H453" i="32" a="1"/>
  <c r="H453" i="32" s="1"/>
  <c r="I453" i="32" a="1"/>
  <c r="I453" i="32" s="1"/>
  <c r="J453" i="32" a="1"/>
  <c r="J453" i="32" s="1"/>
  <c r="K453" i="32" a="1"/>
  <c r="K453" i="32" s="1"/>
  <c r="L453" i="32" a="1"/>
  <c r="L453" i="32" s="1"/>
  <c r="M453" i="32" a="1"/>
  <c r="M453" i="32" s="1"/>
  <c r="N453" i="32" a="1"/>
  <c r="N453" i="32" s="1"/>
  <c r="O453" i="32" a="1"/>
  <c r="O453" i="32" s="1"/>
  <c r="P453" i="32" a="1"/>
  <c r="P453" i="32" s="1"/>
  <c r="Q453" i="32" a="1"/>
  <c r="Q453" i="32" s="1"/>
  <c r="R453" i="32" a="1"/>
  <c r="R453" i="32" s="1"/>
  <c r="S453" i="32" a="1"/>
  <c r="S453" i="32" s="1"/>
  <c r="T453" i="32" a="1"/>
  <c r="T453" i="32" s="1"/>
  <c r="U453" i="32" a="1"/>
  <c r="U453" i="32" s="1"/>
  <c r="V453" i="32" a="1"/>
  <c r="V453" i="32" s="1"/>
  <c r="W453" i="32" a="1"/>
  <c r="W453" i="32" s="1"/>
  <c r="X453" i="32" a="1"/>
  <c r="X453" i="32" s="1"/>
  <c r="C454" i="32" a="1"/>
  <c r="C454" i="32" s="1"/>
  <c r="D454" i="32" a="1"/>
  <c r="D454" i="32" s="1"/>
  <c r="E454" i="32" a="1"/>
  <c r="E454" i="32" s="1"/>
  <c r="F454" i="32" a="1"/>
  <c r="F454" i="32" s="1"/>
  <c r="G454" i="32" a="1"/>
  <c r="G454" i="32" s="1"/>
  <c r="H454" i="32" a="1"/>
  <c r="H454" i="32" s="1"/>
  <c r="I454" i="32" a="1"/>
  <c r="I454" i="32" s="1"/>
  <c r="J454" i="32" a="1"/>
  <c r="J454" i="32" s="1"/>
  <c r="K454" i="32" a="1"/>
  <c r="K454" i="32" s="1"/>
  <c r="L454" i="32" a="1"/>
  <c r="L454" i="32" s="1"/>
  <c r="M454" i="32" a="1"/>
  <c r="M454" i="32" s="1"/>
  <c r="N454" i="32" a="1"/>
  <c r="N454" i="32" s="1"/>
  <c r="O454" i="32" a="1"/>
  <c r="O454" i="32" s="1"/>
  <c r="P454" i="32" a="1"/>
  <c r="P454" i="32" s="1"/>
  <c r="Q454" i="32" a="1"/>
  <c r="Q454" i="32" s="1"/>
  <c r="R454" i="32" a="1"/>
  <c r="R454" i="32" s="1"/>
  <c r="S454" i="32" a="1"/>
  <c r="S454" i="32" s="1"/>
  <c r="T454" i="32" a="1"/>
  <c r="T454" i="32" s="1"/>
  <c r="U454" i="32" a="1"/>
  <c r="U454" i="32" s="1"/>
  <c r="V454" i="32" a="1"/>
  <c r="V454" i="32" s="1"/>
  <c r="W454" i="32" a="1"/>
  <c r="W454" i="32" s="1"/>
  <c r="X454" i="32" a="1"/>
  <c r="X454" i="32" s="1"/>
  <c r="C455" i="32" a="1"/>
  <c r="C455" i="32" s="1"/>
  <c r="D455" i="32" a="1"/>
  <c r="D455" i="32" s="1"/>
  <c r="E455" i="32" a="1"/>
  <c r="E455" i="32" s="1"/>
  <c r="F455" i="32" a="1"/>
  <c r="F455" i="32" s="1"/>
  <c r="G455" i="32" a="1"/>
  <c r="G455" i="32" s="1"/>
  <c r="H455" i="32" a="1"/>
  <c r="H455" i="32" s="1"/>
  <c r="I455" i="32" a="1"/>
  <c r="I455" i="32" s="1"/>
  <c r="J455" i="32" a="1"/>
  <c r="J455" i="32" s="1"/>
  <c r="K455" i="32" a="1"/>
  <c r="K455" i="32" s="1"/>
  <c r="L455" i="32" a="1"/>
  <c r="L455" i="32" s="1"/>
  <c r="M455" i="32" a="1"/>
  <c r="M455" i="32" s="1"/>
  <c r="N455" i="32" a="1"/>
  <c r="N455" i="32" s="1"/>
  <c r="O455" i="32" a="1"/>
  <c r="O455" i="32" s="1"/>
  <c r="P455" i="32" a="1"/>
  <c r="P455" i="32" s="1"/>
  <c r="Q455" i="32" a="1"/>
  <c r="Q455" i="32" s="1"/>
  <c r="R455" i="32" a="1"/>
  <c r="R455" i="32" s="1"/>
  <c r="S455" i="32" a="1"/>
  <c r="S455" i="32" s="1"/>
  <c r="T455" i="32" a="1"/>
  <c r="T455" i="32" s="1"/>
  <c r="U455" i="32" a="1"/>
  <c r="U455" i="32" s="1"/>
  <c r="V455" i="32" a="1"/>
  <c r="V455" i="32" s="1"/>
  <c r="W455" i="32" a="1"/>
  <c r="W455" i="32" s="1"/>
  <c r="X455" i="32" a="1"/>
  <c r="X455" i="32" s="1"/>
  <c r="C456" i="32" a="1"/>
  <c r="C456" i="32" s="1"/>
  <c r="D456" i="32" a="1"/>
  <c r="D456" i="32" s="1"/>
  <c r="E456" i="32" a="1"/>
  <c r="E456" i="32" s="1"/>
  <c r="F456" i="32" a="1"/>
  <c r="F456" i="32" s="1"/>
  <c r="G456" i="32" a="1"/>
  <c r="G456" i="32" s="1"/>
  <c r="H456" i="32" a="1"/>
  <c r="H456" i="32" s="1"/>
  <c r="I456" i="32" a="1"/>
  <c r="I456" i="32" s="1"/>
  <c r="J456" i="32" a="1"/>
  <c r="J456" i="32" s="1"/>
  <c r="K456" i="32" a="1"/>
  <c r="K456" i="32" s="1"/>
  <c r="L456" i="32" a="1"/>
  <c r="L456" i="32"/>
  <c r="M456" i="32" a="1"/>
  <c r="M456" i="32" s="1"/>
  <c r="N456" i="32" a="1"/>
  <c r="N456" i="32" s="1"/>
  <c r="O456" i="32" a="1"/>
  <c r="O456" i="32" s="1"/>
  <c r="P456" i="32" a="1"/>
  <c r="P456" i="32" s="1"/>
  <c r="Q456" i="32" a="1"/>
  <c r="Q456" i="32" s="1"/>
  <c r="R456" i="32" a="1"/>
  <c r="R456" i="32" s="1"/>
  <c r="S456" i="32" a="1"/>
  <c r="S456" i="32" s="1"/>
  <c r="T456" i="32" a="1"/>
  <c r="T456" i="32" s="1"/>
  <c r="U456" i="32" a="1"/>
  <c r="U456" i="32" s="1"/>
  <c r="V456" i="32" a="1"/>
  <c r="V456" i="32" s="1"/>
  <c r="W456" i="32" a="1"/>
  <c r="W456" i="32" s="1"/>
  <c r="X456" i="32" a="1"/>
  <c r="X456" i="32" s="1"/>
  <c r="C457" i="32" a="1"/>
  <c r="C457" i="32" s="1"/>
  <c r="D457" i="32" a="1"/>
  <c r="D457" i="32" s="1"/>
  <c r="E457" i="32" a="1"/>
  <c r="E457" i="32" s="1"/>
  <c r="F457" i="32" a="1"/>
  <c r="F457" i="32" s="1"/>
  <c r="G457" i="32" a="1"/>
  <c r="G457" i="32" s="1"/>
  <c r="H457" i="32" a="1"/>
  <c r="H457" i="32" s="1"/>
  <c r="I457" i="32" a="1"/>
  <c r="I457" i="32" s="1"/>
  <c r="J457" i="32" a="1"/>
  <c r="J457" i="32" s="1"/>
  <c r="K457" i="32" a="1"/>
  <c r="K457" i="32" s="1"/>
  <c r="L457" i="32" a="1"/>
  <c r="L457" i="32" s="1"/>
  <c r="M457" i="32" a="1"/>
  <c r="M457" i="32" s="1"/>
  <c r="N457" i="32" a="1"/>
  <c r="N457" i="32" s="1"/>
  <c r="O457" i="32" a="1"/>
  <c r="O457" i="32" s="1"/>
  <c r="P457" i="32" a="1"/>
  <c r="P457" i="32" s="1"/>
  <c r="Q457" i="32" a="1"/>
  <c r="Q457" i="32" s="1"/>
  <c r="R457" i="32" a="1"/>
  <c r="R457" i="32" s="1"/>
  <c r="S457" i="32" a="1"/>
  <c r="S457" i="32" s="1"/>
  <c r="T457" i="32" a="1"/>
  <c r="T457" i="32" s="1"/>
  <c r="U457" i="32" a="1"/>
  <c r="U457" i="32" s="1"/>
  <c r="V457" i="32" a="1"/>
  <c r="V457" i="32" s="1"/>
  <c r="W457" i="32" a="1"/>
  <c r="W457" i="32" s="1"/>
  <c r="X457" i="32" a="1"/>
  <c r="X457" i="32" s="1"/>
  <c r="C458" i="32" a="1"/>
  <c r="C458" i="32" s="1"/>
  <c r="D458" i="32" a="1"/>
  <c r="D458" i="32" s="1"/>
  <c r="E458" i="32" a="1"/>
  <c r="E458" i="32" s="1"/>
  <c r="F458" i="32" a="1"/>
  <c r="F458" i="32" s="1"/>
  <c r="G458" i="32" a="1"/>
  <c r="G458" i="32" s="1"/>
  <c r="H458" i="32" a="1"/>
  <c r="H458" i="32" s="1"/>
  <c r="I458" i="32" a="1"/>
  <c r="I458" i="32" s="1"/>
  <c r="J458" i="32" a="1"/>
  <c r="J458" i="32" s="1"/>
  <c r="K458" i="32" a="1"/>
  <c r="K458" i="32" s="1"/>
  <c r="L458" i="32" a="1"/>
  <c r="L458" i="32" s="1"/>
  <c r="M458" i="32" a="1"/>
  <c r="M458" i="32" s="1"/>
  <c r="N458" i="32" a="1"/>
  <c r="N458" i="32" s="1"/>
  <c r="O458" i="32" a="1"/>
  <c r="O458" i="32" s="1"/>
  <c r="P458" i="32" a="1"/>
  <c r="P458" i="32" s="1"/>
  <c r="Q458" i="32" a="1"/>
  <c r="Q458" i="32" s="1"/>
  <c r="R458" i="32" a="1"/>
  <c r="R458" i="32" s="1"/>
  <c r="S458" i="32" a="1"/>
  <c r="S458" i="32" s="1"/>
  <c r="T458" i="32" a="1"/>
  <c r="T458" i="32" s="1"/>
  <c r="U458" i="32" a="1"/>
  <c r="U458" i="32" s="1"/>
  <c r="V458" i="32" a="1"/>
  <c r="V458" i="32" s="1"/>
  <c r="W458" i="32" a="1"/>
  <c r="W458" i="32" s="1"/>
  <c r="X458" i="32" a="1"/>
  <c r="X458" i="32" s="1"/>
  <c r="C459" i="32" a="1"/>
  <c r="C459" i="32" s="1"/>
  <c r="D459" i="32" a="1"/>
  <c r="D459" i="32" s="1"/>
  <c r="E459" i="32" a="1"/>
  <c r="E459" i="32" s="1"/>
  <c r="F459" i="32" a="1"/>
  <c r="F459" i="32" s="1"/>
  <c r="G459" i="32" a="1"/>
  <c r="G459" i="32" s="1"/>
  <c r="H459" i="32" a="1"/>
  <c r="H459" i="32" s="1"/>
  <c r="I459" i="32" a="1"/>
  <c r="I459" i="32" s="1"/>
  <c r="J459" i="32" a="1"/>
  <c r="J459" i="32" s="1"/>
  <c r="K459" i="32" a="1"/>
  <c r="K459" i="32" s="1"/>
  <c r="L459" i="32" a="1"/>
  <c r="L459" i="32" s="1"/>
  <c r="M459" i="32" a="1"/>
  <c r="M459" i="32" s="1"/>
  <c r="N459" i="32" a="1"/>
  <c r="N459" i="32" s="1"/>
  <c r="O459" i="32" a="1"/>
  <c r="O459" i="32" s="1"/>
  <c r="P459" i="32" a="1"/>
  <c r="P459" i="32" s="1"/>
  <c r="Q459" i="32" a="1"/>
  <c r="Q459" i="32" s="1"/>
  <c r="R459" i="32" a="1"/>
  <c r="R459" i="32" s="1"/>
  <c r="S459" i="32" a="1"/>
  <c r="S459" i="32" s="1"/>
  <c r="T459" i="32" a="1"/>
  <c r="T459" i="32" s="1"/>
  <c r="U459" i="32" a="1"/>
  <c r="U459" i="32" s="1"/>
  <c r="V459" i="32" a="1"/>
  <c r="V459" i="32" s="1"/>
  <c r="W459" i="32" a="1"/>
  <c r="W459" i="32" s="1"/>
  <c r="X459" i="32" a="1"/>
  <c r="X459" i="32" s="1"/>
  <c r="C460" i="32" a="1"/>
  <c r="C460" i="32" s="1"/>
  <c r="D460" i="32" a="1"/>
  <c r="D460" i="32" s="1"/>
  <c r="E460" i="32" a="1"/>
  <c r="E460" i="32" s="1"/>
  <c r="F460" i="32" a="1"/>
  <c r="F460" i="32" s="1"/>
  <c r="G460" i="32" a="1"/>
  <c r="G460" i="32" s="1"/>
  <c r="H460" i="32" a="1"/>
  <c r="H460" i="32" s="1"/>
  <c r="I460" i="32" a="1"/>
  <c r="I460" i="32" s="1"/>
  <c r="J460" i="32" a="1"/>
  <c r="J460" i="32" s="1"/>
  <c r="K460" i="32" a="1"/>
  <c r="K460" i="32" s="1"/>
  <c r="L460" i="32" a="1"/>
  <c r="L460" i="32" s="1"/>
  <c r="M460" i="32" a="1"/>
  <c r="M460" i="32" s="1"/>
  <c r="N460" i="32" a="1"/>
  <c r="N460" i="32" s="1"/>
  <c r="O460" i="32" a="1"/>
  <c r="O460" i="32" s="1"/>
  <c r="P460" i="32" a="1"/>
  <c r="P460" i="32" s="1"/>
  <c r="Q460" i="32" a="1"/>
  <c r="Q460" i="32" s="1"/>
  <c r="R460" i="32" a="1"/>
  <c r="R460" i="32" s="1"/>
  <c r="S460" i="32" a="1"/>
  <c r="S460" i="32" s="1"/>
  <c r="T460" i="32" a="1"/>
  <c r="T460" i="32" s="1"/>
  <c r="U460" i="32" a="1"/>
  <c r="U460" i="32" s="1"/>
  <c r="V460" i="32" a="1"/>
  <c r="V460" i="32" s="1"/>
  <c r="W460" i="32" a="1"/>
  <c r="W460" i="32" s="1"/>
  <c r="X460" i="32" a="1"/>
  <c r="X460" i="32" s="1"/>
  <c r="C461" i="32" a="1"/>
  <c r="C461" i="32" s="1"/>
  <c r="D461" i="32" a="1"/>
  <c r="D461" i="32" s="1"/>
  <c r="E461" i="32" a="1"/>
  <c r="E461" i="32" s="1"/>
  <c r="F461" i="32" a="1"/>
  <c r="F461" i="32" s="1"/>
  <c r="G461" i="32" a="1"/>
  <c r="G461" i="32" s="1"/>
  <c r="H461" i="32" a="1"/>
  <c r="H461" i="32" s="1"/>
  <c r="I461" i="32" a="1"/>
  <c r="I461" i="32" s="1"/>
  <c r="J461" i="32" a="1"/>
  <c r="J461" i="32" s="1"/>
  <c r="K461" i="32" a="1"/>
  <c r="K461" i="32" s="1"/>
  <c r="L461" i="32" a="1"/>
  <c r="L461" i="32" s="1"/>
  <c r="M461" i="32" a="1"/>
  <c r="M461" i="32" s="1"/>
  <c r="N461" i="32" a="1"/>
  <c r="N461" i="32" s="1"/>
  <c r="O461" i="32" a="1"/>
  <c r="O461" i="32" s="1"/>
  <c r="P461" i="32" a="1"/>
  <c r="P461" i="32" s="1"/>
  <c r="Q461" i="32" a="1"/>
  <c r="Q461" i="32" s="1"/>
  <c r="R461" i="32" a="1"/>
  <c r="R461" i="32" s="1"/>
  <c r="S461" i="32" a="1"/>
  <c r="S461" i="32" s="1"/>
  <c r="T461" i="32" a="1"/>
  <c r="T461" i="32" s="1"/>
  <c r="U461" i="32" a="1"/>
  <c r="U461" i="32" s="1"/>
  <c r="V461" i="32" a="1"/>
  <c r="V461" i="32" s="1"/>
  <c r="W461" i="32" a="1"/>
  <c r="W461" i="32" s="1"/>
  <c r="X461" i="32" a="1"/>
  <c r="X461" i="32" s="1"/>
  <c r="C462" i="32" a="1"/>
  <c r="C462" i="32" s="1"/>
  <c r="D462" i="32" a="1"/>
  <c r="D462" i="32" s="1"/>
  <c r="E462" i="32" a="1"/>
  <c r="E462" i="32" s="1"/>
  <c r="F462" i="32" a="1"/>
  <c r="F462" i="32" s="1"/>
  <c r="G462" i="32" a="1"/>
  <c r="G462" i="32" s="1"/>
  <c r="H462" i="32" a="1"/>
  <c r="H462" i="32" s="1"/>
  <c r="I462" i="32" a="1"/>
  <c r="I462" i="32" s="1"/>
  <c r="J462" i="32" a="1"/>
  <c r="J462" i="32" s="1"/>
  <c r="K462" i="32" a="1"/>
  <c r="K462" i="32" s="1"/>
  <c r="L462" i="32" a="1"/>
  <c r="L462" i="32" s="1"/>
  <c r="M462" i="32" a="1"/>
  <c r="M462" i="32" s="1"/>
  <c r="N462" i="32" a="1"/>
  <c r="N462" i="32" s="1"/>
  <c r="O462" i="32" a="1"/>
  <c r="O462" i="32" s="1"/>
  <c r="P462" i="32" a="1"/>
  <c r="P462" i="32" s="1"/>
  <c r="Q462" i="32" a="1"/>
  <c r="Q462" i="32" s="1"/>
  <c r="R462" i="32" a="1"/>
  <c r="R462" i="32" s="1"/>
  <c r="S462" i="32" a="1"/>
  <c r="S462" i="32" s="1"/>
  <c r="T462" i="32" a="1"/>
  <c r="T462" i="32" s="1"/>
  <c r="U462" i="32" a="1"/>
  <c r="U462" i="32" s="1"/>
  <c r="V462" i="32" a="1"/>
  <c r="V462" i="32" s="1"/>
  <c r="W462" i="32" a="1"/>
  <c r="W462" i="32" s="1"/>
  <c r="X462" i="32" a="1"/>
  <c r="X462" i="32" s="1"/>
  <c r="C463" i="32" a="1"/>
  <c r="C463" i="32" s="1"/>
  <c r="D463" i="32" a="1"/>
  <c r="D463" i="32" s="1"/>
  <c r="E463" i="32" a="1"/>
  <c r="E463" i="32" s="1"/>
  <c r="F463" i="32" a="1"/>
  <c r="F463" i="32" s="1"/>
  <c r="G463" i="32" a="1"/>
  <c r="G463" i="32" s="1"/>
  <c r="H463" i="32" a="1"/>
  <c r="H463" i="32" s="1"/>
  <c r="I463" i="32" a="1"/>
  <c r="I463" i="32" s="1"/>
  <c r="J463" i="32" a="1"/>
  <c r="J463" i="32" s="1"/>
  <c r="K463" i="32" a="1"/>
  <c r="K463" i="32" s="1"/>
  <c r="L463" i="32" a="1"/>
  <c r="L463" i="32" s="1"/>
  <c r="M463" i="32" a="1"/>
  <c r="M463" i="32" s="1"/>
  <c r="N463" i="32" a="1"/>
  <c r="N463" i="32" s="1"/>
  <c r="O463" i="32" a="1"/>
  <c r="O463" i="32" s="1"/>
  <c r="P463" i="32" a="1"/>
  <c r="P463" i="32" s="1"/>
  <c r="Q463" i="32" a="1"/>
  <c r="Q463" i="32" s="1"/>
  <c r="R463" i="32" a="1"/>
  <c r="R463" i="32" s="1"/>
  <c r="S463" i="32" a="1"/>
  <c r="S463" i="32" s="1"/>
  <c r="T463" i="32" a="1"/>
  <c r="T463" i="32" s="1"/>
  <c r="U463" i="32" a="1"/>
  <c r="U463" i="32" s="1"/>
  <c r="V463" i="32" a="1"/>
  <c r="V463" i="32" s="1"/>
  <c r="W463" i="32" a="1"/>
  <c r="W463" i="32" s="1"/>
  <c r="X463" i="32" a="1"/>
  <c r="X463" i="32" s="1"/>
  <c r="C464" i="32" a="1"/>
  <c r="C464" i="32" s="1"/>
  <c r="D464" i="32" a="1"/>
  <c r="D464" i="32" s="1"/>
  <c r="E464" i="32" a="1"/>
  <c r="E464" i="32" s="1"/>
  <c r="F464" i="32" a="1"/>
  <c r="F464" i="32" s="1"/>
  <c r="G464" i="32" a="1"/>
  <c r="G464" i="32" s="1"/>
  <c r="H464" i="32" a="1"/>
  <c r="H464" i="32" s="1"/>
  <c r="I464" i="32" a="1"/>
  <c r="I464" i="32" s="1"/>
  <c r="J464" i="32" a="1"/>
  <c r="J464" i="32" s="1"/>
  <c r="K464" i="32" a="1"/>
  <c r="K464" i="32" s="1"/>
  <c r="L464" i="32" a="1"/>
  <c r="L464" i="32" s="1"/>
  <c r="M464" i="32" a="1"/>
  <c r="M464" i="32" s="1"/>
  <c r="N464" i="32" a="1"/>
  <c r="N464" i="32" s="1"/>
  <c r="O464" i="32" a="1"/>
  <c r="O464" i="32" s="1"/>
  <c r="P464" i="32" a="1"/>
  <c r="P464" i="32" s="1"/>
  <c r="Q464" i="32" a="1"/>
  <c r="Q464" i="32" s="1"/>
  <c r="R464" i="32" a="1"/>
  <c r="R464" i="32" s="1"/>
  <c r="S464" i="32" a="1"/>
  <c r="S464" i="32" s="1"/>
  <c r="T464" i="32" a="1"/>
  <c r="T464" i="32" s="1"/>
  <c r="U464" i="32" a="1"/>
  <c r="U464" i="32" s="1"/>
  <c r="V464" i="32" a="1"/>
  <c r="V464" i="32" s="1"/>
  <c r="W464" i="32" a="1"/>
  <c r="W464" i="32" s="1"/>
  <c r="X464" i="32" a="1"/>
  <c r="X464" i="32" s="1"/>
  <c r="C465" i="32" a="1"/>
  <c r="C465" i="32" s="1"/>
  <c r="D465" i="32" a="1"/>
  <c r="D465" i="32" s="1"/>
  <c r="E465" i="32" a="1"/>
  <c r="E465" i="32" s="1"/>
  <c r="F465" i="32" a="1"/>
  <c r="F465" i="32" s="1"/>
  <c r="G465" i="32" a="1"/>
  <c r="G465" i="32" s="1"/>
  <c r="H465" i="32" a="1"/>
  <c r="H465" i="32" s="1"/>
  <c r="I465" i="32" a="1"/>
  <c r="I465" i="32" s="1"/>
  <c r="J465" i="32" a="1"/>
  <c r="J465" i="32" s="1"/>
  <c r="K465" i="32" a="1"/>
  <c r="K465" i="32" s="1"/>
  <c r="L465" i="32" a="1"/>
  <c r="L465" i="32" s="1"/>
  <c r="M465" i="32" a="1"/>
  <c r="M465" i="32" s="1"/>
  <c r="N465" i="32" a="1"/>
  <c r="N465" i="32" s="1"/>
  <c r="O465" i="32" a="1"/>
  <c r="O465" i="32" s="1"/>
  <c r="P465" i="32" a="1"/>
  <c r="P465" i="32" s="1"/>
  <c r="Q465" i="32" a="1"/>
  <c r="Q465" i="32" s="1"/>
  <c r="R465" i="32" a="1"/>
  <c r="R465" i="32" s="1"/>
  <c r="S465" i="32" a="1"/>
  <c r="S465" i="32" s="1"/>
  <c r="T465" i="32" a="1"/>
  <c r="T465" i="32" s="1"/>
  <c r="U465" i="32" a="1"/>
  <c r="U465" i="32" s="1"/>
  <c r="V465" i="32" a="1"/>
  <c r="V465" i="32" s="1"/>
  <c r="W465" i="32" a="1"/>
  <c r="W465" i="32" s="1"/>
  <c r="X465" i="32" a="1"/>
  <c r="X465" i="32" s="1"/>
  <c r="C466" i="32" a="1"/>
  <c r="C466" i="32" s="1"/>
  <c r="D466" i="32" a="1"/>
  <c r="D466" i="32" s="1"/>
  <c r="E466" i="32" a="1"/>
  <c r="E466" i="32" s="1"/>
  <c r="F466" i="32" a="1"/>
  <c r="F466" i="32" s="1"/>
  <c r="G466" i="32" a="1"/>
  <c r="G466" i="32" s="1"/>
  <c r="H466" i="32" a="1"/>
  <c r="H466" i="32" s="1"/>
  <c r="I466" i="32" a="1"/>
  <c r="I466" i="32" s="1"/>
  <c r="J466" i="32" a="1"/>
  <c r="J466" i="32" s="1"/>
  <c r="K466" i="32" a="1"/>
  <c r="K466" i="32" s="1"/>
  <c r="L466" i="32" a="1"/>
  <c r="L466" i="32" s="1"/>
  <c r="M466" i="32" a="1"/>
  <c r="M466" i="32" s="1"/>
  <c r="N466" i="32" a="1"/>
  <c r="N466" i="32" s="1"/>
  <c r="O466" i="32" a="1"/>
  <c r="O466" i="32" s="1"/>
  <c r="P466" i="32" a="1"/>
  <c r="P466" i="32" s="1"/>
  <c r="Q466" i="32" a="1"/>
  <c r="Q466" i="32" s="1"/>
  <c r="R466" i="32" a="1"/>
  <c r="R466" i="32" s="1"/>
  <c r="S466" i="32" a="1"/>
  <c r="S466" i="32" s="1"/>
  <c r="T466" i="32" a="1"/>
  <c r="T466" i="32" s="1"/>
  <c r="U466" i="32" a="1"/>
  <c r="U466" i="32" s="1"/>
  <c r="V466" i="32" a="1"/>
  <c r="V466" i="32" s="1"/>
  <c r="W466" i="32" a="1"/>
  <c r="W466" i="32" s="1"/>
  <c r="X466" i="32" a="1"/>
  <c r="X466" i="32" s="1"/>
  <c r="C467" i="32" a="1"/>
  <c r="C467" i="32" s="1"/>
  <c r="D467" i="32" a="1"/>
  <c r="D467" i="32" s="1"/>
  <c r="E467" i="32" a="1"/>
  <c r="E467" i="32" s="1"/>
  <c r="F467" i="32" a="1"/>
  <c r="F467" i="32" s="1"/>
  <c r="G467" i="32" a="1"/>
  <c r="G467" i="32" s="1"/>
  <c r="H467" i="32" a="1"/>
  <c r="H467" i="32" s="1"/>
  <c r="I467" i="32" a="1"/>
  <c r="I467" i="32" s="1"/>
  <c r="J467" i="32" a="1"/>
  <c r="J467" i="32" s="1"/>
  <c r="K467" i="32" a="1"/>
  <c r="K467" i="32" s="1"/>
  <c r="L467" i="32" a="1"/>
  <c r="L467" i="32" s="1"/>
  <c r="M467" i="32" a="1"/>
  <c r="M467" i="32" s="1"/>
  <c r="N467" i="32" a="1"/>
  <c r="N467" i="32" s="1"/>
  <c r="O467" i="32" a="1"/>
  <c r="O467" i="32" s="1"/>
  <c r="P467" i="32" a="1"/>
  <c r="P467" i="32" s="1"/>
  <c r="Q467" i="32" a="1"/>
  <c r="Q467" i="32" s="1"/>
  <c r="R467" i="32" a="1"/>
  <c r="R467" i="32" s="1"/>
  <c r="S467" i="32" a="1"/>
  <c r="S467" i="32" s="1"/>
  <c r="T467" i="32" a="1"/>
  <c r="T467" i="32" s="1"/>
  <c r="U467" i="32" a="1"/>
  <c r="U467" i="32" s="1"/>
  <c r="V467" i="32" a="1"/>
  <c r="V467" i="32" s="1"/>
  <c r="W467" i="32" a="1"/>
  <c r="W467" i="32" s="1"/>
  <c r="X467" i="32" a="1"/>
  <c r="X467" i="32" s="1"/>
  <c r="C468" i="32" a="1"/>
  <c r="C468" i="32" s="1"/>
  <c r="D468" i="32" a="1"/>
  <c r="D468" i="32" s="1"/>
  <c r="E468" i="32" a="1"/>
  <c r="E468" i="32" s="1"/>
  <c r="F468" i="32" a="1"/>
  <c r="F468" i="32" s="1"/>
  <c r="G468" i="32" a="1"/>
  <c r="G468" i="32" s="1"/>
  <c r="H468" i="32" a="1"/>
  <c r="H468" i="32" s="1"/>
  <c r="I468" i="32" a="1"/>
  <c r="I468" i="32" s="1"/>
  <c r="J468" i="32" a="1"/>
  <c r="J468" i="32" s="1"/>
  <c r="K468" i="32" a="1"/>
  <c r="K468" i="32" s="1"/>
  <c r="L468" i="32" a="1"/>
  <c r="L468" i="32" s="1"/>
  <c r="M468" i="32" a="1"/>
  <c r="M468" i="32" s="1"/>
  <c r="N468" i="32" a="1"/>
  <c r="N468" i="32" s="1"/>
  <c r="O468" i="32" a="1"/>
  <c r="O468" i="32" s="1"/>
  <c r="P468" i="32" a="1"/>
  <c r="P468" i="32" s="1"/>
  <c r="Q468" i="32" a="1"/>
  <c r="Q468" i="32" s="1"/>
  <c r="R468" i="32" a="1"/>
  <c r="R468" i="32" s="1"/>
  <c r="S468" i="32" a="1"/>
  <c r="S468" i="32" s="1"/>
  <c r="T468" i="32" a="1"/>
  <c r="T468" i="32" s="1"/>
  <c r="U468" i="32" a="1"/>
  <c r="U468" i="32" s="1"/>
  <c r="V468" i="32" a="1"/>
  <c r="V468" i="32" s="1"/>
  <c r="W468" i="32" a="1"/>
  <c r="W468" i="32" s="1"/>
  <c r="X468" i="32" a="1"/>
  <c r="X468" i="32" s="1"/>
  <c r="C469" i="32" a="1"/>
  <c r="C469" i="32" s="1"/>
  <c r="D469" i="32" a="1"/>
  <c r="D469" i="32" s="1"/>
  <c r="E469" i="32" a="1"/>
  <c r="E469" i="32" s="1"/>
  <c r="F469" i="32" a="1"/>
  <c r="F469" i="32" s="1"/>
  <c r="G469" i="32" a="1"/>
  <c r="G469" i="32" s="1"/>
  <c r="H469" i="32" a="1"/>
  <c r="H469" i="32" s="1"/>
  <c r="I469" i="32" a="1"/>
  <c r="I469" i="32" s="1"/>
  <c r="J469" i="32" a="1"/>
  <c r="J469" i="32" s="1"/>
  <c r="K469" i="32" a="1"/>
  <c r="K469" i="32" s="1"/>
  <c r="L469" i="32" a="1"/>
  <c r="L469" i="32" s="1"/>
  <c r="M469" i="32" a="1"/>
  <c r="M469" i="32" s="1"/>
  <c r="N469" i="32" a="1"/>
  <c r="N469" i="32" s="1"/>
  <c r="O469" i="32" a="1"/>
  <c r="O469" i="32" s="1"/>
  <c r="P469" i="32" a="1"/>
  <c r="P469" i="32" s="1"/>
  <c r="Q469" i="32" a="1"/>
  <c r="Q469" i="32" s="1"/>
  <c r="R469" i="32" a="1"/>
  <c r="R469" i="32" s="1"/>
  <c r="S469" i="32" a="1"/>
  <c r="S469" i="32" s="1"/>
  <c r="T469" i="32" a="1"/>
  <c r="T469" i="32" s="1"/>
  <c r="U469" i="32" a="1"/>
  <c r="U469" i="32" s="1"/>
  <c r="V469" i="32" a="1"/>
  <c r="V469" i="32" s="1"/>
  <c r="W469" i="32" a="1"/>
  <c r="W469" i="32" s="1"/>
  <c r="X469" i="32" a="1"/>
  <c r="X469" i="32" s="1"/>
  <c r="C470" i="32" a="1"/>
  <c r="C470" i="32" s="1"/>
  <c r="D470" i="32" a="1"/>
  <c r="D470" i="32" s="1"/>
  <c r="E470" i="32" a="1"/>
  <c r="E470" i="32" s="1"/>
  <c r="F470" i="32" a="1"/>
  <c r="F470" i="32" s="1"/>
  <c r="G470" i="32" a="1"/>
  <c r="G470" i="32" s="1"/>
  <c r="H470" i="32" a="1"/>
  <c r="H470" i="32" s="1"/>
  <c r="I470" i="32" a="1"/>
  <c r="I470" i="32" s="1"/>
  <c r="J470" i="32" a="1"/>
  <c r="J470" i="32" s="1"/>
  <c r="K470" i="32" a="1"/>
  <c r="K470" i="32" s="1"/>
  <c r="L470" i="32" a="1"/>
  <c r="L470" i="32" s="1"/>
  <c r="M470" i="32" a="1"/>
  <c r="M470" i="32" s="1"/>
  <c r="N470" i="32" a="1"/>
  <c r="N470" i="32" s="1"/>
  <c r="O470" i="32" a="1"/>
  <c r="O470" i="32" s="1"/>
  <c r="P470" i="32" a="1"/>
  <c r="P470" i="32" s="1"/>
  <c r="Q470" i="32" a="1"/>
  <c r="Q470" i="32" s="1"/>
  <c r="R470" i="32" a="1"/>
  <c r="R470" i="32" s="1"/>
  <c r="S470" i="32" a="1"/>
  <c r="S470" i="32" s="1"/>
  <c r="T470" i="32" a="1"/>
  <c r="T470" i="32" s="1"/>
  <c r="U470" i="32" a="1"/>
  <c r="U470" i="32" s="1"/>
  <c r="V470" i="32" a="1"/>
  <c r="V470" i="32" s="1"/>
  <c r="W470" i="32" a="1"/>
  <c r="W470" i="32" s="1"/>
  <c r="X470" i="32" a="1"/>
  <c r="X470" i="32" s="1"/>
  <c r="C471" i="32" a="1"/>
  <c r="C471" i="32" s="1"/>
  <c r="D471" i="32" a="1"/>
  <c r="D471" i="32" s="1"/>
  <c r="E471" i="32" a="1"/>
  <c r="E471" i="32" s="1"/>
  <c r="F471" i="32" a="1"/>
  <c r="F471" i="32" s="1"/>
  <c r="G471" i="32" a="1"/>
  <c r="G471" i="32" s="1"/>
  <c r="H471" i="32" a="1"/>
  <c r="H471" i="32" s="1"/>
  <c r="I471" i="32" a="1"/>
  <c r="I471" i="32" s="1"/>
  <c r="J471" i="32" a="1"/>
  <c r="J471" i="32" s="1"/>
  <c r="K471" i="32" a="1"/>
  <c r="K471" i="32" s="1"/>
  <c r="L471" i="32" a="1"/>
  <c r="L471" i="32" s="1"/>
  <c r="M471" i="32" a="1"/>
  <c r="M471" i="32" s="1"/>
  <c r="N471" i="32" a="1"/>
  <c r="N471" i="32" s="1"/>
  <c r="O471" i="32" a="1"/>
  <c r="O471" i="32" s="1"/>
  <c r="P471" i="32" a="1"/>
  <c r="P471" i="32" s="1"/>
  <c r="Q471" i="32" a="1"/>
  <c r="Q471" i="32" s="1"/>
  <c r="R471" i="32" a="1"/>
  <c r="R471" i="32" s="1"/>
  <c r="S471" i="32" a="1"/>
  <c r="S471" i="32" s="1"/>
  <c r="T471" i="32" a="1"/>
  <c r="T471" i="32" s="1"/>
  <c r="U471" i="32" a="1"/>
  <c r="U471" i="32" s="1"/>
  <c r="V471" i="32" a="1"/>
  <c r="V471" i="32" s="1"/>
  <c r="W471" i="32" a="1"/>
  <c r="W471" i="32" s="1"/>
  <c r="X471" i="32" a="1"/>
  <c r="X471" i="32" s="1"/>
  <c r="C472" i="32" a="1"/>
  <c r="C472" i="32" s="1"/>
  <c r="D472" i="32" a="1"/>
  <c r="D472" i="32" s="1"/>
  <c r="E472" i="32" a="1"/>
  <c r="E472" i="32" s="1"/>
  <c r="F472" i="32" a="1"/>
  <c r="F472" i="32" s="1"/>
  <c r="G472" i="32" a="1"/>
  <c r="G472" i="32" s="1"/>
  <c r="H472" i="32" a="1"/>
  <c r="H472" i="32" s="1"/>
  <c r="I472" i="32" a="1"/>
  <c r="I472" i="32" s="1"/>
  <c r="J472" i="32" a="1"/>
  <c r="J472" i="32" s="1"/>
  <c r="K472" i="32" a="1"/>
  <c r="K472" i="32" s="1"/>
  <c r="L472" i="32" a="1"/>
  <c r="L472" i="32" s="1"/>
  <c r="M472" i="32" a="1"/>
  <c r="M472" i="32" s="1"/>
  <c r="N472" i="32" a="1"/>
  <c r="N472" i="32" s="1"/>
  <c r="O472" i="32" a="1"/>
  <c r="O472" i="32" s="1"/>
  <c r="P472" i="32" a="1"/>
  <c r="P472" i="32" s="1"/>
  <c r="Q472" i="32" a="1"/>
  <c r="Q472" i="32" s="1"/>
  <c r="R472" i="32" a="1"/>
  <c r="R472" i="32" s="1"/>
  <c r="S472" i="32" a="1"/>
  <c r="S472" i="32" s="1"/>
  <c r="T472" i="32" a="1"/>
  <c r="T472" i="32" s="1"/>
  <c r="U472" i="32" a="1"/>
  <c r="U472" i="32" s="1"/>
  <c r="V472" i="32" a="1"/>
  <c r="V472" i="32" s="1"/>
  <c r="W472" i="32" a="1"/>
  <c r="W472" i="32" s="1"/>
  <c r="X472" i="32" a="1"/>
  <c r="X472" i="32" s="1"/>
  <c r="C473" i="32" a="1"/>
  <c r="C473" i="32" s="1"/>
  <c r="D473" i="32" a="1"/>
  <c r="D473" i="32" s="1"/>
  <c r="E473" i="32" a="1"/>
  <c r="E473" i="32" s="1"/>
  <c r="F473" i="32" a="1"/>
  <c r="F473" i="32" s="1"/>
  <c r="G473" i="32" a="1"/>
  <c r="G473" i="32" s="1"/>
  <c r="H473" i="32" a="1"/>
  <c r="H473" i="32" s="1"/>
  <c r="I473" i="32" a="1"/>
  <c r="I473" i="32" s="1"/>
  <c r="J473" i="32" a="1"/>
  <c r="J473" i="32" s="1"/>
  <c r="K473" i="32" a="1"/>
  <c r="K473" i="32" s="1"/>
  <c r="L473" i="32" a="1"/>
  <c r="L473" i="32" s="1"/>
  <c r="M473" i="32" a="1"/>
  <c r="M473" i="32" s="1"/>
  <c r="N473" i="32" a="1"/>
  <c r="N473" i="32" s="1"/>
  <c r="O473" i="32" a="1"/>
  <c r="O473" i="32" s="1"/>
  <c r="P473" i="32" a="1"/>
  <c r="P473" i="32" s="1"/>
  <c r="Q473" i="32" a="1"/>
  <c r="Q473" i="32" s="1"/>
  <c r="R473" i="32" a="1"/>
  <c r="R473" i="32" s="1"/>
  <c r="S473" i="32" a="1"/>
  <c r="S473" i="32" s="1"/>
  <c r="T473" i="32" a="1"/>
  <c r="T473" i="32" s="1"/>
  <c r="U473" i="32" a="1"/>
  <c r="U473" i="32" s="1"/>
  <c r="V473" i="32" a="1"/>
  <c r="V473" i="32" s="1"/>
  <c r="W473" i="32" a="1"/>
  <c r="W473" i="32" s="1"/>
  <c r="X473" i="32" a="1"/>
  <c r="X473" i="32" s="1"/>
  <c r="C474" i="32" a="1"/>
  <c r="C474" i="32" s="1"/>
  <c r="D474" i="32" a="1"/>
  <c r="D474" i="32" s="1"/>
  <c r="E474" i="32" a="1"/>
  <c r="E474" i="32" s="1"/>
  <c r="F474" i="32" a="1"/>
  <c r="F474" i="32" s="1"/>
  <c r="G474" i="32" a="1"/>
  <c r="G474" i="32" s="1"/>
  <c r="H474" i="32" a="1"/>
  <c r="H474" i="32" s="1"/>
  <c r="I474" i="32" a="1"/>
  <c r="I474" i="32" s="1"/>
  <c r="J474" i="32" a="1"/>
  <c r="J474" i="32" s="1"/>
  <c r="K474" i="32" a="1"/>
  <c r="K474" i="32" s="1"/>
  <c r="L474" i="32" a="1"/>
  <c r="L474" i="32" s="1"/>
  <c r="M474" i="32" a="1"/>
  <c r="M474" i="32" s="1"/>
  <c r="N474" i="32" a="1"/>
  <c r="N474" i="32" s="1"/>
  <c r="O474" i="32" a="1"/>
  <c r="O474" i="32" s="1"/>
  <c r="P474" i="32" a="1"/>
  <c r="P474" i="32" s="1"/>
  <c r="Q474" i="32" a="1"/>
  <c r="Q474" i="32" s="1"/>
  <c r="R474" i="32" a="1"/>
  <c r="R474" i="32" s="1"/>
  <c r="S474" i="32" a="1"/>
  <c r="S474" i="32" s="1"/>
  <c r="T474" i="32" a="1"/>
  <c r="T474" i="32" s="1"/>
  <c r="U474" i="32" a="1"/>
  <c r="U474" i="32" s="1"/>
  <c r="V474" i="32" a="1"/>
  <c r="V474" i="32" s="1"/>
  <c r="W474" i="32" a="1"/>
  <c r="W474" i="32" s="1"/>
  <c r="X474" i="32" a="1"/>
  <c r="X474" i="32" s="1"/>
  <c r="C475" i="32" a="1"/>
  <c r="C475" i="32" s="1"/>
  <c r="D475" i="32" a="1"/>
  <c r="D475" i="32" s="1"/>
  <c r="E475" i="32" a="1"/>
  <c r="E475" i="32" s="1"/>
  <c r="F475" i="32" a="1"/>
  <c r="F475" i="32" s="1"/>
  <c r="G475" i="32" a="1"/>
  <c r="G475" i="32" s="1"/>
  <c r="H475" i="32" a="1"/>
  <c r="H475" i="32" s="1"/>
  <c r="I475" i="32" a="1"/>
  <c r="I475" i="32" s="1"/>
  <c r="J475" i="32" a="1"/>
  <c r="J475" i="32" s="1"/>
  <c r="K475" i="32" a="1"/>
  <c r="K475" i="32" s="1"/>
  <c r="L475" i="32" a="1"/>
  <c r="L475" i="32" s="1"/>
  <c r="M475" i="32" a="1"/>
  <c r="M475" i="32" s="1"/>
  <c r="N475" i="32" a="1"/>
  <c r="N475" i="32" s="1"/>
  <c r="O475" i="32" a="1"/>
  <c r="O475" i="32" s="1"/>
  <c r="P475" i="32" a="1"/>
  <c r="P475" i="32" s="1"/>
  <c r="Q475" i="32" a="1"/>
  <c r="Q475" i="32" s="1"/>
  <c r="R475" i="32" a="1"/>
  <c r="R475" i="32" s="1"/>
  <c r="S475" i="32" a="1"/>
  <c r="S475" i="32" s="1"/>
  <c r="T475" i="32" a="1"/>
  <c r="T475" i="32" s="1"/>
  <c r="U475" i="32" a="1"/>
  <c r="U475" i="32" s="1"/>
  <c r="V475" i="32" a="1"/>
  <c r="V475" i="32" s="1"/>
  <c r="W475" i="32" a="1"/>
  <c r="W475" i="32" s="1"/>
  <c r="X475" i="32" a="1"/>
  <c r="X475" i="32" s="1"/>
  <c r="C476" i="32" a="1"/>
  <c r="C476" i="32" s="1"/>
  <c r="D476" i="32" a="1"/>
  <c r="D476" i="32" s="1"/>
  <c r="E476" i="32" a="1"/>
  <c r="E476" i="32" s="1"/>
  <c r="F476" i="32" a="1"/>
  <c r="F476" i="32" s="1"/>
  <c r="G476" i="32" a="1"/>
  <c r="G476" i="32" s="1"/>
  <c r="H476" i="32" a="1"/>
  <c r="H476" i="32" s="1"/>
  <c r="I476" i="32" a="1"/>
  <c r="I476" i="32" s="1"/>
  <c r="J476" i="32" a="1"/>
  <c r="J476" i="32" s="1"/>
  <c r="K476" i="32" a="1"/>
  <c r="K476" i="32" s="1"/>
  <c r="L476" i="32" a="1"/>
  <c r="L476" i="32" s="1"/>
  <c r="M476" i="32" a="1"/>
  <c r="M476" i="32" s="1"/>
  <c r="N476" i="32" a="1"/>
  <c r="N476" i="32" s="1"/>
  <c r="O476" i="32" a="1"/>
  <c r="O476" i="32" s="1"/>
  <c r="P476" i="32" a="1"/>
  <c r="P476" i="32" s="1"/>
  <c r="Q476" i="32" a="1"/>
  <c r="Q476" i="32" s="1"/>
  <c r="R476" i="32" a="1"/>
  <c r="R476" i="32" s="1"/>
  <c r="S476" i="32" a="1"/>
  <c r="S476" i="32" s="1"/>
  <c r="T476" i="32" a="1"/>
  <c r="T476" i="32" s="1"/>
  <c r="U476" i="32" a="1"/>
  <c r="U476" i="32" s="1"/>
  <c r="V476" i="32" a="1"/>
  <c r="V476" i="32" s="1"/>
  <c r="W476" i="32" a="1"/>
  <c r="W476" i="32" s="1"/>
  <c r="X476" i="32" a="1"/>
  <c r="X476" i="32" s="1"/>
  <c r="C477" i="32" a="1"/>
  <c r="C477" i="32" s="1"/>
  <c r="D477" i="32" a="1"/>
  <c r="D477" i="32" s="1"/>
  <c r="E477" i="32" a="1"/>
  <c r="E477" i="32" s="1"/>
  <c r="F477" i="32" a="1"/>
  <c r="F477" i="32" s="1"/>
  <c r="G477" i="32" a="1"/>
  <c r="G477" i="32" s="1"/>
  <c r="H477" i="32" a="1"/>
  <c r="H477" i="32" s="1"/>
  <c r="I477" i="32" a="1"/>
  <c r="I477" i="32" s="1"/>
  <c r="J477" i="32" a="1"/>
  <c r="J477" i="32" s="1"/>
  <c r="K477" i="32" a="1"/>
  <c r="K477" i="32" s="1"/>
  <c r="L477" i="32" a="1"/>
  <c r="L477" i="32" s="1"/>
  <c r="M477" i="32" a="1"/>
  <c r="M477" i="32" s="1"/>
  <c r="N477" i="32" a="1"/>
  <c r="N477" i="32" s="1"/>
  <c r="O477" i="32" a="1"/>
  <c r="O477" i="32" s="1"/>
  <c r="P477" i="32" a="1"/>
  <c r="P477" i="32" s="1"/>
  <c r="Q477" i="32" a="1"/>
  <c r="Q477" i="32" s="1"/>
  <c r="R477" i="32" a="1"/>
  <c r="R477" i="32" s="1"/>
  <c r="S477" i="32" a="1"/>
  <c r="S477" i="32" s="1"/>
  <c r="T477" i="32" a="1"/>
  <c r="T477" i="32" s="1"/>
  <c r="U477" i="32" a="1"/>
  <c r="U477" i="32" s="1"/>
  <c r="V477" i="32" a="1"/>
  <c r="V477" i="32" s="1"/>
  <c r="W477" i="32" a="1"/>
  <c r="W477" i="32" s="1"/>
  <c r="X477" i="32" a="1"/>
  <c r="X477" i="32" s="1"/>
  <c r="C478" i="32" a="1"/>
  <c r="C478" i="32" s="1"/>
  <c r="D478" i="32" a="1"/>
  <c r="D478" i="32" s="1"/>
  <c r="E478" i="32" a="1"/>
  <c r="E478" i="32" s="1"/>
  <c r="F478" i="32" a="1"/>
  <c r="F478" i="32" s="1"/>
  <c r="G478" i="32" a="1"/>
  <c r="G478" i="32" s="1"/>
  <c r="H478" i="32" a="1"/>
  <c r="H478" i="32" s="1"/>
  <c r="I478" i="32" a="1"/>
  <c r="I478" i="32" s="1"/>
  <c r="J478" i="32" a="1"/>
  <c r="J478" i="32" s="1"/>
  <c r="K478" i="32" a="1"/>
  <c r="K478" i="32" s="1"/>
  <c r="L478" i="32" a="1"/>
  <c r="L478" i="32" s="1"/>
  <c r="M478" i="32" a="1"/>
  <c r="M478" i="32" s="1"/>
  <c r="N478" i="32" a="1"/>
  <c r="N478" i="32" s="1"/>
  <c r="O478" i="32" a="1"/>
  <c r="O478" i="32" s="1"/>
  <c r="P478" i="32" a="1"/>
  <c r="P478" i="32" s="1"/>
  <c r="Q478" i="32" a="1"/>
  <c r="Q478" i="32" s="1"/>
  <c r="R478" i="32" a="1"/>
  <c r="R478" i="32" s="1"/>
  <c r="S478" i="32" a="1"/>
  <c r="S478" i="32" s="1"/>
  <c r="T478" i="32" a="1"/>
  <c r="T478" i="32" s="1"/>
  <c r="U478" i="32" a="1"/>
  <c r="U478" i="32" s="1"/>
  <c r="V478" i="32" a="1"/>
  <c r="V478" i="32" s="1"/>
  <c r="W478" i="32" a="1"/>
  <c r="W478" i="32" s="1"/>
  <c r="X478" i="32" a="1"/>
  <c r="X478" i="32" s="1"/>
  <c r="C479" i="32" a="1"/>
  <c r="C479" i="32" s="1"/>
  <c r="D479" i="32" a="1"/>
  <c r="D479" i="32" s="1"/>
  <c r="E479" i="32" a="1"/>
  <c r="E479" i="32" s="1"/>
  <c r="F479" i="32" a="1"/>
  <c r="F479" i="32" s="1"/>
  <c r="G479" i="32" a="1"/>
  <c r="G479" i="32" s="1"/>
  <c r="H479" i="32" a="1"/>
  <c r="H479" i="32" s="1"/>
  <c r="I479" i="32" a="1"/>
  <c r="I479" i="32" s="1"/>
  <c r="J479" i="32" a="1"/>
  <c r="J479" i="32" s="1"/>
  <c r="K479" i="32" a="1"/>
  <c r="K479" i="32" s="1"/>
  <c r="L479" i="32" a="1"/>
  <c r="L479" i="32" s="1"/>
  <c r="M479" i="32" a="1"/>
  <c r="M479" i="32" s="1"/>
  <c r="N479" i="32" a="1"/>
  <c r="N479" i="32" s="1"/>
  <c r="O479" i="32" a="1"/>
  <c r="O479" i="32" s="1"/>
  <c r="P479" i="32" a="1"/>
  <c r="P479" i="32" s="1"/>
  <c r="Q479" i="32" a="1"/>
  <c r="Q479" i="32" s="1"/>
  <c r="R479" i="32" a="1"/>
  <c r="R479" i="32" s="1"/>
  <c r="S479" i="32" a="1"/>
  <c r="S479" i="32" s="1"/>
  <c r="T479" i="32" a="1"/>
  <c r="T479" i="32" s="1"/>
  <c r="U479" i="32" a="1"/>
  <c r="U479" i="32" s="1"/>
  <c r="V479" i="32" a="1"/>
  <c r="V479" i="32" s="1"/>
  <c r="W479" i="32" a="1"/>
  <c r="W479" i="32" s="1"/>
  <c r="X479" i="32" a="1"/>
  <c r="X479" i="32" s="1"/>
  <c r="C480" i="32" a="1"/>
  <c r="C480" i="32" s="1"/>
  <c r="D480" i="32" a="1"/>
  <c r="D480" i="32" s="1"/>
  <c r="E480" i="32" a="1"/>
  <c r="E480" i="32" s="1"/>
  <c r="F480" i="32" a="1"/>
  <c r="F480" i="32" s="1"/>
  <c r="G480" i="32" a="1"/>
  <c r="G480" i="32" s="1"/>
  <c r="H480" i="32" a="1"/>
  <c r="H480" i="32" s="1"/>
  <c r="I480" i="32" a="1"/>
  <c r="I480" i="32" s="1"/>
  <c r="J480" i="32" a="1"/>
  <c r="J480" i="32" s="1"/>
  <c r="K480" i="32" a="1"/>
  <c r="K480" i="32" s="1"/>
  <c r="L480" i="32" a="1"/>
  <c r="L480" i="32" s="1"/>
  <c r="M480" i="32" a="1"/>
  <c r="M480" i="32" s="1"/>
  <c r="N480" i="32" a="1"/>
  <c r="N480" i="32" s="1"/>
  <c r="O480" i="32" a="1"/>
  <c r="O480" i="32" s="1"/>
  <c r="P480" i="32" a="1"/>
  <c r="P480" i="32" s="1"/>
  <c r="Q480" i="32" a="1"/>
  <c r="Q480" i="32" s="1"/>
  <c r="R480" i="32" a="1"/>
  <c r="R480" i="32" s="1"/>
  <c r="S480" i="32" a="1"/>
  <c r="S480" i="32" s="1"/>
  <c r="T480" i="32" a="1"/>
  <c r="T480" i="32" s="1"/>
  <c r="U480" i="32" a="1"/>
  <c r="U480" i="32" s="1"/>
  <c r="V480" i="32" a="1"/>
  <c r="V480" i="32" s="1"/>
  <c r="W480" i="32" a="1"/>
  <c r="W480" i="32" s="1"/>
  <c r="X480" i="32" a="1"/>
  <c r="X480" i="32" s="1"/>
  <c r="X450" i="32" a="1"/>
  <c r="X450" i="32" s="1"/>
  <c r="W450" i="32" a="1"/>
  <c r="W450" i="32" s="1"/>
  <c r="V450" i="32" a="1"/>
  <c r="V450" i="32" s="1"/>
  <c r="U450" i="32" a="1"/>
  <c r="U450" i="32" s="1"/>
  <c r="T450" i="32" a="1"/>
  <c r="T450" i="32" s="1"/>
  <c r="S450" i="32" a="1"/>
  <c r="S450" i="32" s="1"/>
  <c r="R450" i="32" a="1"/>
  <c r="R450" i="32" s="1"/>
  <c r="Q450" i="32" a="1"/>
  <c r="Q450" i="32" s="1"/>
  <c r="P450" i="32" a="1"/>
  <c r="P450" i="32" s="1"/>
  <c r="O450" i="32" a="1"/>
  <c r="O450" i="32" s="1"/>
  <c r="N450" i="32" a="1"/>
  <c r="N450" i="32" s="1"/>
  <c r="M450" i="32" a="1"/>
  <c r="M450" i="32" s="1"/>
  <c r="L450" i="32" a="1"/>
  <c r="L450" i="32" s="1"/>
  <c r="K450" i="32" a="1"/>
  <c r="K450" i="32" s="1"/>
  <c r="J450" i="32" a="1"/>
  <c r="J450" i="32" s="1"/>
  <c r="I450" i="32" a="1"/>
  <c r="I450" i="32" s="1"/>
  <c r="H450" i="32" a="1"/>
  <c r="H450" i="32" s="1"/>
  <c r="G450" i="32" a="1"/>
  <c r="G450" i="32" s="1"/>
  <c r="F450" i="32" a="1"/>
  <c r="F450" i="32" s="1"/>
  <c r="E450" i="32" a="1"/>
  <c r="E450" i="32" s="1"/>
  <c r="D450" i="32" a="1"/>
  <c r="D450" i="32" s="1"/>
  <c r="C450" i="32" a="1"/>
  <c r="C450" i="32" s="1"/>
  <c r="C416" i="32" a="1"/>
  <c r="C416" i="32" s="1"/>
  <c r="D416" i="32" a="1"/>
  <c r="D416" i="32" s="1"/>
  <c r="E416" i="32" a="1"/>
  <c r="E416" i="32" s="1"/>
  <c r="F416" i="32" a="1"/>
  <c r="F416" i="32" s="1"/>
  <c r="G416" i="32" a="1"/>
  <c r="G416" i="32" s="1"/>
  <c r="H416" i="32" a="1"/>
  <c r="H416" i="32" s="1"/>
  <c r="I416" i="32" a="1"/>
  <c r="I416" i="32" s="1"/>
  <c r="J416" i="32" a="1"/>
  <c r="J416" i="32" s="1"/>
  <c r="K416" i="32" a="1"/>
  <c r="K416" i="32" s="1"/>
  <c r="L416" i="32" a="1"/>
  <c r="L416" i="32" s="1"/>
  <c r="M416" i="32" a="1"/>
  <c r="M416" i="32" s="1"/>
  <c r="N416" i="32" a="1"/>
  <c r="N416" i="32" s="1"/>
  <c r="O416" i="32" a="1"/>
  <c r="O416" i="32" s="1"/>
  <c r="P416" i="32" a="1"/>
  <c r="P416" i="32" s="1"/>
  <c r="Q416" i="32" a="1"/>
  <c r="Q416" i="32" s="1"/>
  <c r="R416" i="32" a="1"/>
  <c r="R416" i="32" s="1"/>
  <c r="S416" i="32" a="1"/>
  <c r="S416" i="32" s="1"/>
  <c r="T416" i="32" a="1"/>
  <c r="T416" i="32" s="1"/>
  <c r="U416" i="32" a="1"/>
  <c r="U416" i="32" s="1"/>
  <c r="V416" i="32" a="1"/>
  <c r="V416" i="32" s="1"/>
  <c r="W416" i="32" a="1"/>
  <c r="W416" i="32" s="1"/>
  <c r="X416" i="32" a="1"/>
  <c r="X416" i="32" s="1"/>
  <c r="C417" i="32" a="1"/>
  <c r="C417" i="32" s="1"/>
  <c r="D417" i="32" a="1"/>
  <c r="D417" i="32" s="1"/>
  <c r="E417" i="32" a="1"/>
  <c r="E417" i="32" s="1"/>
  <c r="F417" i="32" a="1"/>
  <c r="F417" i="32" s="1"/>
  <c r="G417" i="32" a="1"/>
  <c r="G417" i="32" s="1"/>
  <c r="H417" i="32" a="1"/>
  <c r="H417" i="32" s="1"/>
  <c r="I417" i="32" a="1"/>
  <c r="I417" i="32" s="1"/>
  <c r="J417" i="32" a="1"/>
  <c r="J417" i="32" s="1"/>
  <c r="K417" i="32" a="1"/>
  <c r="K417" i="32" s="1"/>
  <c r="L417" i="32" a="1"/>
  <c r="L417" i="32" s="1"/>
  <c r="M417" i="32" a="1"/>
  <c r="M417" i="32" s="1"/>
  <c r="N417" i="32" a="1"/>
  <c r="N417" i="32" s="1"/>
  <c r="O417" i="32" a="1"/>
  <c r="O417" i="32" s="1"/>
  <c r="P417" i="32" a="1"/>
  <c r="P417" i="32" s="1"/>
  <c r="Q417" i="32" a="1"/>
  <c r="Q417" i="32" s="1"/>
  <c r="R417" i="32" a="1"/>
  <c r="R417" i="32" s="1"/>
  <c r="S417" i="32" a="1"/>
  <c r="S417" i="32" s="1"/>
  <c r="T417" i="32" a="1"/>
  <c r="T417" i="32" s="1"/>
  <c r="U417" i="32" a="1"/>
  <c r="U417" i="32" s="1"/>
  <c r="V417" i="32" a="1"/>
  <c r="V417" i="32" s="1"/>
  <c r="W417" i="32" a="1"/>
  <c r="W417" i="32" s="1"/>
  <c r="X417" i="32" a="1"/>
  <c r="X417" i="32" s="1"/>
  <c r="C418" i="32" a="1"/>
  <c r="C418" i="32" s="1"/>
  <c r="D418" i="32" a="1"/>
  <c r="D418" i="32" s="1"/>
  <c r="E418" i="32" a="1"/>
  <c r="E418" i="32" s="1"/>
  <c r="F418" i="32" a="1"/>
  <c r="F418" i="32" s="1"/>
  <c r="G418" i="32" a="1"/>
  <c r="G418" i="32" s="1"/>
  <c r="H418" i="32" a="1"/>
  <c r="H418" i="32" s="1"/>
  <c r="I418" i="32" a="1"/>
  <c r="I418" i="32" s="1"/>
  <c r="J418" i="32" a="1"/>
  <c r="J418" i="32" s="1"/>
  <c r="K418" i="32" a="1"/>
  <c r="K418" i="32" s="1"/>
  <c r="L418" i="32" a="1"/>
  <c r="L418" i="32" s="1"/>
  <c r="M418" i="32" a="1"/>
  <c r="M418" i="32" s="1"/>
  <c r="N418" i="32" a="1"/>
  <c r="N418" i="32" s="1"/>
  <c r="O418" i="32" a="1"/>
  <c r="O418" i="32" s="1"/>
  <c r="P418" i="32" a="1"/>
  <c r="P418" i="32" s="1"/>
  <c r="Q418" i="32" a="1"/>
  <c r="Q418" i="32" s="1"/>
  <c r="R418" i="32" a="1"/>
  <c r="R418" i="32" s="1"/>
  <c r="S418" i="32" a="1"/>
  <c r="S418" i="32" s="1"/>
  <c r="T418" i="32" a="1"/>
  <c r="T418" i="32" s="1"/>
  <c r="U418" i="32" a="1"/>
  <c r="U418" i="32" s="1"/>
  <c r="V418" i="32" a="1"/>
  <c r="V418" i="32" s="1"/>
  <c r="W418" i="32" a="1"/>
  <c r="W418" i="32" s="1"/>
  <c r="X418" i="32" a="1"/>
  <c r="X418" i="32" s="1"/>
  <c r="C419" i="32" a="1"/>
  <c r="C419" i="32" s="1"/>
  <c r="D419" i="32" a="1"/>
  <c r="D419" i="32" s="1"/>
  <c r="E419" i="32" a="1"/>
  <c r="E419" i="32" s="1"/>
  <c r="F419" i="32" a="1"/>
  <c r="F419" i="32" s="1"/>
  <c r="G419" i="32" a="1"/>
  <c r="G419" i="32" s="1"/>
  <c r="H419" i="32" a="1"/>
  <c r="H419" i="32" s="1"/>
  <c r="I419" i="32" a="1"/>
  <c r="I419" i="32" s="1"/>
  <c r="J419" i="32" a="1"/>
  <c r="J419" i="32" s="1"/>
  <c r="K419" i="32" a="1"/>
  <c r="K419" i="32" s="1"/>
  <c r="L419" i="32" a="1"/>
  <c r="L419" i="32" s="1"/>
  <c r="M419" i="32" a="1"/>
  <c r="M419" i="32" s="1"/>
  <c r="N419" i="32" a="1"/>
  <c r="N419" i="32" s="1"/>
  <c r="O419" i="32" a="1"/>
  <c r="O419" i="32" s="1"/>
  <c r="P419" i="32" a="1"/>
  <c r="P419" i="32" s="1"/>
  <c r="Q419" i="32" a="1"/>
  <c r="Q419" i="32" s="1"/>
  <c r="R419" i="32" a="1"/>
  <c r="R419" i="32" s="1"/>
  <c r="S419" i="32" a="1"/>
  <c r="S419" i="32" s="1"/>
  <c r="T419" i="32" a="1"/>
  <c r="T419" i="32" s="1"/>
  <c r="U419" i="32" a="1"/>
  <c r="U419" i="32" s="1"/>
  <c r="V419" i="32" a="1"/>
  <c r="V419" i="32" s="1"/>
  <c r="W419" i="32" a="1"/>
  <c r="W419" i="32" s="1"/>
  <c r="X419" i="32" a="1"/>
  <c r="X419" i="32" s="1"/>
  <c r="C420" i="32" a="1"/>
  <c r="C420" i="32" s="1"/>
  <c r="D420" i="32" a="1"/>
  <c r="D420" i="32" s="1"/>
  <c r="E420" i="32" a="1"/>
  <c r="E420" i="32" s="1"/>
  <c r="F420" i="32" a="1"/>
  <c r="F420" i="32" s="1"/>
  <c r="G420" i="32" a="1"/>
  <c r="G420" i="32" s="1"/>
  <c r="H420" i="32" a="1"/>
  <c r="H420" i="32" s="1"/>
  <c r="I420" i="32" a="1"/>
  <c r="I420" i="32" s="1"/>
  <c r="J420" i="32" a="1"/>
  <c r="J420" i="32" s="1"/>
  <c r="K420" i="32" a="1"/>
  <c r="K420" i="32" s="1"/>
  <c r="L420" i="32" a="1"/>
  <c r="L420" i="32" s="1"/>
  <c r="M420" i="32" a="1"/>
  <c r="M420" i="32" s="1"/>
  <c r="N420" i="32" a="1"/>
  <c r="N420" i="32" s="1"/>
  <c r="O420" i="32" a="1"/>
  <c r="O420" i="32" s="1"/>
  <c r="P420" i="32" a="1"/>
  <c r="P420" i="32" s="1"/>
  <c r="Q420" i="32" a="1"/>
  <c r="Q420" i="32" s="1"/>
  <c r="R420" i="32" a="1"/>
  <c r="R420" i="32" s="1"/>
  <c r="S420" i="32" a="1"/>
  <c r="S420" i="32" s="1"/>
  <c r="T420" i="32" a="1"/>
  <c r="T420" i="32" s="1"/>
  <c r="U420" i="32" a="1"/>
  <c r="U420" i="32" s="1"/>
  <c r="V420" i="32" a="1"/>
  <c r="V420" i="32" s="1"/>
  <c r="W420" i="32" a="1"/>
  <c r="W420" i="32" s="1"/>
  <c r="X420" i="32" a="1"/>
  <c r="X420" i="32" s="1"/>
  <c r="C421" i="32" a="1"/>
  <c r="C421" i="32" s="1"/>
  <c r="D421" i="32" a="1"/>
  <c r="D421" i="32" s="1"/>
  <c r="E421" i="32" a="1"/>
  <c r="E421" i="32" s="1"/>
  <c r="F421" i="32" a="1"/>
  <c r="F421" i="32" s="1"/>
  <c r="G421" i="32" a="1"/>
  <c r="G421" i="32" s="1"/>
  <c r="H421" i="32" a="1"/>
  <c r="H421" i="32" s="1"/>
  <c r="I421" i="32" a="1"/>
  <c r="I421" i="32" s="1"/>
  <c r="J421" i="32" a="1"/>
  <c r="J421" i="32" s="1"/>
  <c r="K421" i="32" a="1"/>
  <c r="K421" i="32" s="1"/>
  <c r="L421" i="32" a="1"/>
  <c r="L421" i="32" s="1"/>
  <c r="M421" i="32" a="1"/>
  <c r="M421" i="32" s="1"/>
  <c r="N421" i="32" a="1"/>
  <c r="N421" i="32" s="1"/>
  <c r="O421" i="32" a="1"/>
  <c r="O421" i="32" s="1"/>
  <c r="P421" i="32" a="1"/>
  <c r="P421" i="32" s="1"/>
  <c r="Q421" i="32" a="1"/>
  <c r="Q421" i="32" s="1"/>
  <c r="R421" i="32" a="1"/>
  <c r="R421" i="32" s="1"/>
  <c r="S421" i="32" a="1"/>
  <c r="S421" i="32" s="1"/>
  <c r="T421" i="32" a="1"/>
  <c r="T421" i="32" s="1"/>
  <c r="U421" i="32" a="1"/>
  <c r="U421" i="32" s="1"/>
  <c r="V421" i="32" a="1"/>
  <c r="V421" i="32" s="1"/>
  <c r="W421" i="32" a="1"/>
  <c r="W421" i="32" s="1"/>
  <c r="X421" i="32" a="1"/>
  <c r="X421" i="32" s="1"/>
  <c r="C422" i="32" a="1"/>
  <c r="C422" i="32" s="1"/>
  <c r="D422" i="32" a="1"/>
  <c r="D422" i="32" s="1"/>
  <c r="E422" i="32" a="1"/>
  <c r="E422" i="32" s="1"/>
  <c r="F422" i="32" a="1"/>
  <c r="F422" i="32" s="1"/>
  <c r="G422" i="32" a="1"/>
  <c r="G422" i="32" s="1"/>
  <c r="H422" i="32" a="1"/>
  <c r="H422" i="32" s="1"/>
  <c r="I422" i="32" a="1"/>
  <c r="I422" i="32" s="1"/>
  <c r="J422" i="32" a="1"/>
  <c r="J422" i="32" s="1"/>
  <c r="K422" i="32" a="1"/>
  <c r="K422" i="32" s="1"/>
  <c r="L422" i="32" a="1"/>
  <c r="L422" i="32" s="1"/>
  <c r="M422" i="32" a="1"/>
  <c r="M422" i="32" s="1"/>
  <c r="N422" i="32" a="1"/>
  <c r="N422" i="32" s="1"/>
  <c r="O422" i="32" a="1"/>
  <c r="O422" i="32" s="1"/>
  <c r="P422" i="32" a="1"/>
  <c r="P422" i="32" s="1"/>
  <c r="Q422" i="32" a="1"/>
  <c r="Q422" i="32" s="1"/>
  <c r="R422" i="32" a="1"/>
  <c r="R422" i="32" s="1"/>
  <c r="S422" i="32" a="1"/>
  <c r="S422" i="32" s="1"/>
  <c r="T422" i="32" a="1"/>
  <c r="T422" i="32" s="1"/>
  <c r="U422" i="32" a="1"/>
  <c r="U422" i="32" s="1"/>
  <c r="V422" i="32" a="1"/>
  <c r="V422" i="32" s="1"/>
  <c r="W422" i="32" a="1"/>
  <c r="W422" i="32" s="1"/>
  <c r="X422" i="32" a="1"/>
  <c r="X422" i="32" s="1"/>
  <c r="C423" i="32" a="1"/>
  <c r="C423" i="32" s="1"/>
  <c r="D423" i="32" a="1"/>
  <c r="D423" i="32" s="1"/>
  <c r="E423" i="32" a="1"/>
  <c r="E423" i="32" s="1"/>
  <c r="F423" i="32" a="1"/>
  <c r="F423" i="32" s="1"/>
  <c r="G423" i="32" a="1"/>
  <c r="G423" i="32" s="1"/>
  <c r="H423" i="32" a="1"/>
  <c r="H423" i="32" s="1"/>
  <c r="I423" i="32" a="1"/>
  <c r="I423" i="32" s="1"/>
  <c r="J423" i="32" a="1"/>
  <c r="J423" i="32" s="1"/>
  <c r="K423" i="32" a="1"/>
  <c r="K423" i="32" s="1"/>
  <c r="L423" i="32" a="1"/>
  <c r="L423" i="32" s="1"/>
  <c r="M423" i="32" a="1"/>
  <c r="M423" i="32" s="1"/>
  <c r="N423" i="32" a="1"/>
  <c r="N423" i="32" s="1"/>
  <c r="O423" i="32" a="1"/>
  <c r="O423" i="32" s="1"/>
  <c r="P423" i="32" a="1"/>
  <c r="P423" i="32" s="1"/>
  <c r="Q423" i="32" a="1"/>
  <c r="Q423" i="32" s="1"/>
  <c r="R423" i="32" a="1"/>
  <c r="R423" i="32" s="1"/>
  <c r="S423" i="32" a="1"/>
  <c r="S423" i="32" s="1"/>
  <c r="T423" i="32" a="1"/>
  <c r="T423" i="32" s="1"/>
  <c r="U423" i="32" a="1"/>
  <c r="U423" i="32" s="1"/>
  <c r="V423" i="32" a="1"/>
  <c r="V423" i="32" s="1"/>
  <c r="W423" i="32" a="1"/>
  <c r="W423" i="32" s="1"/>
  <c r="X423" i="32" a="1"/>
  <c r="X423" i="32" s="1"/>
  <c r="C424" i="32" a="1"/>
  <c r="C424" i="32" s="1"/>
  <c r="D424" i="32" a="1"/>
  <c r="D424" i="32" s="1"/>
  <c r="E424" i="32" a="1"/>
  <c r="E424" i="32" s="1"/>
  <c r="F424" i="32" a="1"/>
  <c r="F424" i="32" s="1"/>
  <c r="G424" i="32" a="1"/>
  <c r="G424" i="32" s="1"/>
  <c r="H424" i="32" a="1"/>
  <c r="H424" i="32" s="1"/>
  <c r="I424" i="32" a="1"/>
  <c r="I424" i="32" s="1"/>
  <c r="J424" i="32" a="1"/>
  <c r="J424" i="32" s="1"/>
  <c r="K424" i="32" a="1"/>
  <c r="K424" i="32" s="1"/>
  <c r="L424" i="32" a="1"/>
  <c r="L424" i="32" s="1"/>
  <c r="M424" i="32" a="1"/>
  <c r="M424" i="32" s="1"/>
  <c r="N424" i="32" a="1"/>
  <c r="N424" i="32" s="1"/>
  <c r="O424" i="32" a="1"/>
  <c r="O424" i="32" s="1"/>
  <c r="P424" i="32" a="1"/>
  <c r="P424" i="32" s="1"/>
  <c r="Q424" i="32" a="1"/>
  <c r="Q424" i="32" s="1"/>
  <c r="R424" i="32" a="1"/>
  <c r="R424" i="32" s="1"/>
  <c r="S424" i="32" a="1"/>
  <c r="S424" i="32" s="1"/>
  <c r="T424" i="32" a="1"/>
  <c r="T424" i="32" s="1"/>
  <c r="U424" i="32" a="1"/>
  <c r="U424" i="32" s="1"/>
  <c r="V424" i="32" a="1"/>
  <c r="V424" i="32" s="1"/>
  <c r="W424" i="32" a="1"/>
  <c r="W424" i="32" s="1"/>
  <c r="X424" i="32" a="1"/>
  <c r="X424" i="32" s="1"/>
  <c r="C425" i="32" a="1"/>
  <c r="C425" i="32" s="1"/>
  <c r="D425" i="32" a="1"/>
  <c r="D425" i="32" s="1"/>
  <c r="E425" i="32" a="1"/>
  <c r="E425" i="32" s="1"/>
  <c r="F425" i="32" a="1"/>
  <c r="F425" i="32" s="1"/>
  <c r="G425" i="32" a="1"/>
  <c r="G425" i="32" s="1"/>
  <c r="H425" i="32" a="1"/>
  <c r="H425" i="32" s="1"/>
  <c r="I425" i="32" a="1"/>
  <c r="I425" i="32" s="1"/>
  <c r="J425" i="32" a="1"/>
  <c r="J425" i="32" s="1"/>
  <c r="K425" i="32" a="1"/>
  <c r="K425" i="32" s="1"/>
  <c r="L425" i="32" a="1"/>
  <c r="L425" i="32" s="1"/>
  <c r="M425" i="32" a="1"/>
  <c r="M425" i="32" s="1"/>
  <c r="N425" i="32" a="1"/>
  <c r="N425" i="32" s="1"/>
  <c r="O425" i="32" a="1"/>
  <c r="O425" i="32" s="1"/>
  <c r="P425" i="32" a="1"/>
  <c r="P425" i="32" s="1"/>
  <c r="Q425" i="32" a="1"/>
  <c r="Q425" i="32" s="1"/>
  <c r="R425" i="32" a="1"/>
  <c r="R425" i="32" s="1"/>
  <c r="S425" i="32" a="1"/>
  <c r="S425" i="32" s="1"/>
  <c r="T425" i="32" a="1"/>
  <c r="T425" i="32" s="1"/>
  <c r="U425" i="32" a="1"/>
  <c r="U425" i="32" s="1"/>
  <c r="V425" i="32" a="1"/>
  <c r="V425" i="32" s="1"/>
  <c r="W425" i="32" a="1"/>
  <c r="W425" i="32" s="1"/>
  <c r="X425" i="32" a="1"/>
  <c r="X425" i="32" s="1"/>
  <c r="C426" i="32" a="1"/>
  <c r="C426" i="32" s="1"/>
  <c r="D426" i="32" a="1"/>
  <c r="D426" i="32" s="1"/>
  <c r="E426" i="32" a="1"/>
  <c r="E426" i="32" s="1"/>
  <c r="F426" i="32" a="1"/>
  <c r="F426" i="32" s="1"/>
  <c r="G426" i="32" a="1"/>
  <c r="G426" i="32" s="1"/>
  <c r="H426" i="32" a="1"/>
  <c r="H426" i="32" s="1"/>
  <c r="I426" i="32" a="1"/>
  <c r="I426" i="32" s="1"/>
  <c r="J426" i="32" a="1"/>
  <c r="J426" i="32" s="1"/>
  <c r="K426" i="32" a="1"/>
  <c r="K426" i="32" s="1"/>
  <c r="L426" i="32" a="1"/>
  <c r="L426" i="32" s="1"/>
  <c r="M426" i="32" a="1"/>
  <c r="M426" i="32" s="1"/>
  <c r="N426" i="32" a="1"/>
  <c r="N426" i="32" s="1"/>
  <c r="O426" i="32" a="1"/>
  <c r="O426" i="32" s="1"/>
  <c r="P426" i="32" a="1"/>
  <c r="P426" i="32" s="1"/>
  <c r="Q426" i="32" a="1"/>
  <c r="Q426" i="32" s="1"/>
  <c r="R426" i="32" a="1"/>
  <c r="R426" i="32" s="1"/>
  <c r="S426" i="32" a="1"/>
  <c r="S426" i="32" s="1"/>
  <c r="T426" i="32" a="1"/>
  <c r="T426" i="32" s="1"/>
  <c r="U426" i="32" a="1"/>
  <c r="U426" i="32" s="1"/>
  <c r="V426" i="32" a="1"/>
  <c r="V426" i="32" s="1"/>
  <c r="W426" i="32" a="1"/>
  <c r="W426" i="32" s="1"/>
  <c r="X426" i="32" a="1"/>
  <c r="X426" i="32" s="1"/>
  <c r="C427" i="32" a="1"/>
  <c r="C427" i="32" s="1"/>
  <c r="D427" i="32" a="1"/>
  <c r="D427" i="32" s="1"/>
  <c r="E427" i="32" a="1"/>
  <c r="E427" i="32" s="1"/>
  <c r="F427" i="32" a="1"/>
  <c r="F427" i="32" s="1"/>
  <c r="G427" i="32" a="1"/>
  <c r="G427" i="32" s="1"/>
  <c r="H427" i="32" a="1"/>
  <c r="H427" i="32" s="1"/>
  <c r="I427" i="32" a="1"/>
  <c r="I427" i="32" s="1"/>
  <c r="J427" i="32" a="1"/>
  <c r="J427" i="32" s="1"/>
  <c r="K427" i="32" a="1"/>
  <c r="K427" i="32" s="1"/>
  <c r="L427" i="32" a="1"/>
  <c r="L427" i="32" s="1"/>
  <c r="M427" i="32" a="1"/>
  <c r="M427" i="32" s="1"/>
  <c r="N427" i="32" a="1"/>
  <c r="N427" i="32" s="1"/>
  <c r="O427" i="32" a="1"/>
  <c r="O427" i="32" s="1"/>
  <c r="P427" i="32" a="1"/>
  <c r="P427" i="32" s="1"/>
  <c r="Q427" i="32" a="1"/>
  <c r="Q427" i="32" s="1"/>
  <c r="R427" i="32" a="1"/>
  <c r="R427" i="32" s="1"/>
  <c r="S427" i="32" a="1"/>
  <c r="S427" i="32" s="1"/>
  <c r="T427" i="32" a="1"/>
  <c r="T427" i="32" s="1"/>
  <c r="U427" i="32" a="1"/>
  <c r="U427" i="32" s="1"/>
  <c r="V427" i="32" a="1"/>
  <c r="V427" i="32" s="1"/>
  <c r="W427" i="32" a="1"/>
  <c r="W427" i="32" s="1"/>
  <c r="X427" i="32" a="1"/>
  <c r="X427" i="32" s="1"/>
  <c r="C428" i="32" a="1"/>
  <c r="C428" i="32" s="1"/>
  <c r="D428" i="32" a="1"/>
  <c r="D428" i="32" s="1"/>
  <c r="E428" i="32" a="1"/>
  <c r="E428" i="32" s="1"/>
  <c r="F428" i="32" a="1"/>
  <c r="F428" i="32" s="1"/>
  <c r="G428" i="32" a="1"/>
  <c r="G428" i="32" s="1"/>
  <c r="H428" i="32" a="1"/>
  <c r="H428" i="32" s="1"/>
  <c r="I428" i="32" a="1"/>
  <c r="I428" i="32" s="1"/>
  <c r="J428" i="32" a="1"/>
  <c r="J428" i="32" s="1"/>
  <c r="K428" i="32" a="1"/>
  <c r="K428" i="32" s="1"/>
  <c r="L428" i="32" a="1"/>
  <c r="L428" i="32" s="1"/>
  <c r="M428" i="32" a="1"/>
  <c r="M428" i="32" s="1"/>
  <c r="N428" i="32" a="1"/>
  <c r="N428" i="32" s="1"/>
  <c r="O428" i="32" a="1"/>
  <c r="O428" i="32" s="1"/>
  <c r="P428" i="32" a="1"/>
  <c r="P428" i="32" s="1"/>
  <c r="Q428" i="32" a="1"/>
  <c r="Q428" i="32" s="1"/>
  <c r="R428" i="32" a="1"/>
  <c r="R428" i="32" s="1"/>
  <c r="S428" i="32" a="1"/>
  <c r="S428" i="32" s="1"/>
  <c r="T428" i="32" a="1"/>
  <c r="T428" i="32" s="1"/>
  <c r="U428" i="32" a="1"/>
  <c r="U428" i="32" s="1"/>
  <c r="V428" i="32" a="1"/>
  <c r="V428" i="32" s="1"/>
  <c r="W428" i="32" a="1"/>
  <c r="W428" i="32" s="1"/>
  <c r="X428" i="32" a="1"/>
  <c r="X428" i="32" s="1"/>
  <c r="C429" i="32" a="1"/>
  <c r="C429" i="32" s="1"/>
  <c r="D429" i="32" a="1"/>
  <c r="D429" i="32" s="1"/>
  <c r="E429" i="32" a="1"/>
  <c r="E429" i="32" s="1"/>
  <c r="F429" i="32" a="1"/>
  <c r="F429" i="32" s="1"/>
  <c r="G429" i="32" a="1"/>
  <c r="G429" i="32" s="1"/>
  <c r="H429" i="32" a="1"/>
  <c r="H429" i="32" s="1"/>
  <c r="I429" i="32" a="1"/>
  <c r="I429" i="32" s="1"/>
  <c r="J429" i="32" a="1"/>
  <c r="J429" i="32" s="1"/>
  <c r="K429" i="32" a="1"/>
  <c r="K429" i="32" s="1"/>
  <c r="L429" i="32" a="1"/>
  <c r="L429" i="32" s="1"/>
  <c r="M429" i="32" a="1"/>
  <c r="M429" i="32" s="1"/>
  <c r="N429" i="32" a="1"/>
  <c r="N429" i="32" s="1"/>
  <c r="O429" i="32" a="1"/>
  <c r="O429" i="32" s="1"/>
  <c r="P429" i="32" a="1"/>
  <c r="P429" i="32" s="1"/>
  <c r="Q429" i="32" a="1"/>
  <c r="Q429" i="32" s="1"/>
  <c r="R429" i="32" a="1"/>
  <c r="R429" i="32" s="1"/>
  <c r="S429" i="32" a="1"/>
  <c r="S429" i="32" s="1"/>
  <c r="T429" i="32" a="1"/>
  <c r="T429" i="32" s="1"/>
  <c r="U429" i="32" a="1"/>
  <c r="U429" i="32" s="1"/>
  <c r="V429" i="32" a="1"/>
  <c r="V429" i="32" s="1"/>
  <c r="W429" i="32" a="1"/>
  <c r="W429" i="32" s="1"/>
  <c r="X429" i="32" a="1"/>
  <c r="X429" i="32" s="1"/>
  <c r="C430" i="32" a="1"/>
  <c r="C430" i="32" s="1"/>
  <c r="D430" i="32" a="1"/>
  <c r="D430" i="32" s="1"/>
  <c r="E430" i="32" a="1"/>
  <c r="E430" i="32" s="1"/>
  <c r="F430" i="32" a="1"/>
  <c r="F430" i="32" s="1"/>
  <c r="G430" i="32" a="1"/>
  <c r="G430" i="32" s="1"/>
  <c r="H430" i="32" a="1"/>
  <c r="H430" i="32" s="1"/>
  <c r="I430" i="32" a="1"/>
  <c r="I430" i="32" s="1"/>
  <c r="J430" i="32" a="1"/>
  <c r="J430" i="32" s="1"/>
  <c r="K430" i="32" a="1"/>
  <c r="K430" i="32" s="1"/>
  <c r="L430" i="32" a="1"/>
  <c r="L430" i="32" s="1"/>
  <c r="M430" i="32" a="1"/>
  <c r="M430" i="32" s="1"/>
  <c r="N430" i="32" a="1"/>
  <c r="N430" i="32" s="1"/>
  <c r="O430" i="32" a="1"/>
  <c r="O430" i="32" s="1"/>
  <c r="P430" i="32" a="1"/>
  <c r="P430" i="32" s="1"/>
  <c r="Q430" i="32" a="1"/>
  <c r="Q430" i="32" s="1"/>
  <c r="R430" i="32" a="1"/>
  <c r="R430" i="32" s="1"/>
  <c r="S430" i="32" a="1"/>
  <c r="S430" i="32" s="1"/>
  <c r="T430" i="32" a="1"/>
  <c r="T430" i="32" s="1"/>
  <c r="U430" i="32" a="1"/>
  <c r="U430" i="32" s="1"/>
  <c r="V430" i="32" a="1"/>
  <c r="V430" i="32" s="1"/>
  <c r="W430" i="32" a="1"/>
  <c r="W430" i="32" s="1"/>
  <c r="X430" i="32" a="1"/>
  <c r="X430" i="32" s="1"/>
  <c r="C431" i="32" a="1"/>
  <c r="C431" i="32" s="1"/>
  <c r="D431" i="32" a="1"/>
  <c r="D431" i="32" s="1"/>
  <c r="E431" i="32" a="1"/>
  <c r="E431" i="32" s="1"/>
  <c r="F431" i="32" a="1"/>
  <c r="F431" i="32" s="1"/>
  <c r="G431" i="32" a="1"/>
  <c r="G431" i="32" s="1"/>
  <c r="H431" i="32" a="1"/>
  <c r="H431" i="32" s="1"/>
  <c r="I431" i="32" a="1"/>
  <c r="I431" i="32" s="1"/>
  <c r="J431" i="32" a="1"/>
  <c r="J431" i="32" s="1"/>
  <c r="K431" i="32" a="1"/>
  <c r="K431" i="32" s="1"/>
  <c r="L431" i="32" a="1"/>
  <c r="L431" i="32" s="1"/>
  <c r="M431" i="32" a="1"/>
  <c r="M431" i="32" s="1"/>
  <c r="N431" i="32" a="1"/>
  <c r="N431" i="32" s="1"/>
  <c r="O431" i="32" a="1"/>
  <c r="O431" i="32" s="1"/>
  <c r="P431" i="32" a="1"/>
  <c r="P431" i="32" s="1"/>
  <c r="Q431" i="32" a="1"/>
  <c r="Q431" i="32" s="1"/>
  <c r="R431" i="32" a="1"/>
  <c r="R431" i="32" s="1"/>
  <c r="S431" i="32" a="1"/>
  <c r="S431" i="32" s="1"/>
  <c r="T431" i="32" a="1"/>
  <c r="T431" i="32" s="1"/>
  <c r="U431" i="32" a="1"/>
  <c r="U431" i="32" s="1"/>
  <c r="V431" i="32" a="1"/>
  <c r="V431" i="32" s="1"/>
  <c r="W431" i="32" a="1"/>
  <c r="W431" i="32" s="1"/>
  <c r="X431" i="32" a="1"/>
  <c r="X431" i="32" s="1"/>
  <c r="C432" i="32" a="1"/>
  <c r="C432" i="32" s="1"/>
  <c r="D432" i="32" a="1"/>
  <c r="D432" i="32" s="1"/>
  <c r="E432" i="32" a="1"/>
  <c r="E432" i="32" s="1"/>
  <c r="F432" i="32" a="1"/>
  <c r="F432" i="32" s="1"/>
  <c r="G432" i="32" a="1"/>
  <c r="G432" i="32" s="1"/>
  <c r="H432" i="32" a="1"/>
  <c r="H432" i="32" s="1"/>
  <c r="I432" i="32" a="1"/>
  <c r="I432" i="32" s="1"/>
  <c r="J432" i="32" a="1"/>
  <c r="J432" i="32" s="1"/>
  <c r="K432" i="32" a="1"/>
  <c r="K432" i="32" s="1"/>
  <c r="L432" i="32" a="1"/>
  <c r="L432" i="32" s="1"/>
  <c r="M432" i="32" a="1"/>
  <c r="M432" i="32" s="1"/>
  <c r="N432" i="32" a="1"/>
  <c r="N432" i="32" s="1"/>
  <c r="O432" i="32" a="1"/>
  <c r="O432" i="32" s="1"/>
  <c r="P432" i="32" a="1"/>
  <c r="P432" i="32" s="1"/>
  <c r="Q432" i="32" a="1"/>
  <c r="Q432" i="32" s="1"/>
  <c r="R432" i="32" a="1"/>
  <c r="R432" i="32" s="1"/>
  <c r="S432" i="32" a="1"/>
  <c r="S432" i="32" s="1"/>
  <c r="T432" i="32" a="1"/>
  <c r="T432" i="32" s="1"/>
  <c r="U432" i="32" a="1"/>
  <c r="U432" i="32" s="1"/>
  <c r="V432" i="32" a="1"/>
  <c r="V432" i="32" s="1"/>
  <c r="W432" i="32" a="1"/>
  <c r="W432" i="32" s="1"/>
  <c r="X432" i="32" a="1"/>
  <c r="X432" i="32" s="1"/>
  <c r="C433" i="32" a="1"/>
  <c r="C433" i="32" s="1"/>
  <c r="D433" i="32" a="1"/>
  <c r="D433" i="32" s="1"/>
  <c r="E433" i="32" a="1"/>
  <c r="E433" i="32" s="1"/>
  <c r="F433" i="32" a="1"/>
  <c r="F433" i="32" s="1"/>
  <c r="G433" i="32" a="1"/>
  <c r="G433" i="32" s="1"/>
  <c r="H433" i="32" a="1"/>
  <c r="H433" i="32" s="1"/>
  <c r="I433" i="32" a="1"/>
  <c r="I433" i="32" s="1"/>
  <c r="J433" i="32" a="1"/>
  <c r="J433" i="32" s="1"/>
  <c r="K433" i="32" a="1"/>
  <c r="K433" i="32" s="1"/>
  <c r="L433" i="32" a="1"/>
  <c r="L433" i="32" s="1"/>
  <c r="M433" i="32" a="1"/>
  <c r="M433" i="32" s="1"/>
  <c r="N433" i="32" a="1"/>
  <c r="N433" i="32" s="1"/>
  <c r="O433" i="32" a="1"/>
  <c r="O433" i="32" s="1"/>
  <c r="P433" i="32" a="1"/>
  <c r="P433" i="32" s="1"/>
  <c r="Q433" i="32" a="1"/>
  <c r="Q433" i="32" s="1"/>
  <c r="R433" i="32" a="1"/>
  <c r="R433" i="32" s="1"/>
  <c r="S433" i="32" a="1"/>
  <c r="S433" i="32" s="1"/>
  <c r="T433" i="32" a="1"/>
  <c r="T433" i="32" s="1"/>
  <c r="U433" i="32" a="1"/>
  <c r="U433" i="32" s="1"/>
  <c r="V433" i="32" a="1"/>
  <c r="V433" i="32" s="1"/>
  <c r="W433" i="32" a="1"/>
  <c r="W433" i="32" s="1"/>
  <c r="X433" i="32" a="1"/>
  <c r="X433" i="32" s="1"/>
  <c r="C434" i="32" a="1"/>
  <c r="C434" i="32" s="1"/>
  <c r="D434" i="32" a="1"/>
  <c r="D434" i="32" s="1"/>
  <c r="E434" i="32" a="1"/>
  <c r="E434" i="32" s="1"/>
  <c r="F434" i="32" a="1"/>
  <c r="F434" i="32" s="1"/>
  <c r="G434" i="32" a="1"/>
  <c r="G434" i="32" s="1"/>
  <c r="H434" i="32" a="1"/>
  <c r="H434" i="32" s="1"/>
  <c r="I434" i="32" a="1"/>
  <c r="I434" i="32" s="1"/>
  <c r="J434" i="32" a="1"/>
  <c r="J434" i="32" s="1"/>
  <c r="K434" i="32" a="1"/>
  <c r="K434" i="32" s="1"/>
  <c r="L434" i="32" a="1"/>
  <c r="L434" i="32" s="1"/>
  <c r="M434" i="32" a="1"/>
  <c r="M434" i="32" s="1"/>
  <c r="N434" i="32" a="1"/>
  <c r="N434" i="32" s="1"/>
  <c r="O434" i="32" a="1"/>
  <c r="O434" i="32" s="1"/>
  <c r="P434" i="32" a="1"/>
  <c r="P434" i="32" s="1"/>
  <c r="Q434" i="32" a="1"/>
  <c r="Q434" i="32" s="1"/>
  <c r="R434" i="32" a="1"/>
  <c r="R434" i="32" s="1"/>
  <c r="S434" i="32" a="1"/>
  <c r="S434" i="32" s="1"/>
  <c r="T434" i="32" a="1"/>
  <c r="T434" i="32" s="1"/>
  <c r="U434" i="32" a="1"/>
  <c r="U434" i="32" s="1"/>
  <c r="V434" i="32" a="1"/>
  <c r="V434" i="32" s="1"/>
  <c r="W434" i="32" a="1"/>
  <c r="W434" i="32" s="1"/>
  <c r="X434" i="32" a="1"/>
  <c r="X434" i="32" s="1"/>
  <c r="C435" i="32" a="1"/>
  <c r="C435" i="32" s="1"/>
  <c r="D435" i="32" a="1"/>
  <c r="D435" i="32" s="1"/>
  <c r="E435" i="32" a="1"/>
  <c r="E435" i="32" s="1"/>
  <c r="F435" i="32" a="1"/>
  <c r="F435" i="32" s="1"/>
  <c r="G435" i="32" a="1"/>
  <c r="G435" i="32" s="1"/>
  <c r="H435" i="32" a="1"/>
  <c r="H435" i="32" s="1"/>
  <c r="I435" i="32" a="1"/>
  <c r="I435" i="32" s="1"/>
  <c r="J435" i="32" a="1"/>
  <c r="J435" i="32" s="1"/>
  <c r="K435" i="32" a="1"/>
  <c r="K435" i="32" s="1"/>
  <c r="L435" i="32" a="1"/>
  <c r="L435" i="32" s="1"/>
  <c r="M435" i="32" a="1"/>
  <c r="M435" i="32" s="1"/>
  <c r="N435" i="32" a="1"/>
  <c r="N435" i="32" s="1"/>
  <c r="O435" i="32" a="1"/>
  <c r="O435" i="32" s="1"/>
  <c r="P435" i="32" a="1"/>
  <c r="P435" i="32" s="1"/>
  <c r="Q435" i="32" a="1"/>
  <c r="Q435" i="32" s="1"/>
  <c r="R435" i="32" a="1"/>
  <c r="R435" i="32" s="1"/>
  <c r="S435" i="32" a="1"/>
  <c r="S435" i="32" s="1"/>
  <c r="T435" i="32" a="1"/>
  <c r="T435" i="32" s="1"/>
  <c r="U435" i="32" a="1"/>
  <c r="U435" i="32" s="1"/>
  <c r="V435" i="32" a="1"/>
  <c r="V435" i="32" s="1"/>
  <c r="W435" i="32" a="1"/>
  <c r="W435" i="32" s="1"/>
  <c r="X435" i="32" a="1"/>
  <c r="X435" i="32" s="1"/>
  <c r="C436" i="32" a="1"/>
  <c r="C436" i="32" s="1"/>
  <c r="D436" i="32" a="1"/>
  <c r="D436" i="32" s="1"/>
  <c r="E436" i="32" a="1"/>
  <c r="E436" i="32" s="1"/>
  <c r="F436" i="32" a="1"/>
  <c r="F436" i="32" s="1"/>
  <c r="G436" i="32" a="1"/>
  <c r="G436" i="32" s="1"/>
  <c r="H436" i="32" a="1"/>
  <c r="H436" i="32" s="1"/>
  <c r="I436" i="32" a="1"/>
  <c r="I436" i="32" s="1"/>
  <c r="J436" i="32" a="1"/>
  <c r="J436" i="32" s="1"/>
  <c r="K436" i="32" a="1"/>
  <c r="K436" i="32" s="1"/>
  <c r="L436" i="32" a="1"/>
  <c r="L436" i="32" s="1"/>
  <c r="M436" i="32" a="1"/>
  <c r="M436" i="32" s="1"/>
  <c r="N436" i="32" a="1"/>
  <c r="N436" i="32" s="1"/>
  <c r="O436" i="32" a="1"/>
  <c r="O436" i="32" s="1"/>
  <c r="P436" i="32" a="1"/>
  <c r="P436" i="32" s="1"/>
  <c r="Q436" i="32" a="1"/>
  <c r="Q436" i="32" s="1"/>
  <c r="R436" i="32" a="1"/>
  <c r="R436" i="32" s="1"/>
  <c r="S436" i="32" a="1"/>
  <c r="S436" i="32" s="1"/>
  <c r="T436" i="32" a="1"/>
  <c r="T436" i="32" s="1"/>
  <c r="U436" i="32" a="1"/>
  <c r="U436" i="32" s="1"/>
  <c r="V436" i="32" a="1"/>
  <c r="V436" i="32" s="1"/>
  <c r="W436" i="32" a="1"/>
  <c r="W436" i="32" s="1"/>
  <c r="X436" i="32" a="1"/>
  <c r="X436" i="32" s="1"/>
  <c r="C437" i="32" a="1"/>
  <c r="C437" i="32" s="1"/>
  <c r="D437" i="32" a="1"/>
  <c r="D437" i="32" s="1"/>
  <c r="E437" i="32" a="1"/>
  <c r="E437" i="32" s="1"/>
  <c r="F437" i="32" a="1"/>
  <c r="F437" i="32" s="1"/>
  <c r="G437" i="32" a="1"/>
  <c r="G437" i="32" s="1"/>
  <c r="H437" i="32" a="1"/>
  <c r="H437" i="32" s="1"/>
  <c r="I437" i="32" a="1"/>
  <c r="I437" i="32" s="1"/>
  <c r="J437" i="32" a="1"/>
  <c r="J437" i="32" s="1"/>
  <c r="K437" i="32" a="1"/>
  <c r="K437" i="32" s="1"/>
  <c r="L437" i="32" a="1"/>
  <c r="L437" i="32" s="1"/>
  <c r="M437" i="32" a="1"/>
  <c r="M437" i="32" s="1"/>
  <c r="N437" i="32" a="1"/>
  <c r="N437" i="32" s="1"/>
  <c r="O437" i="32" a="1"/>
  <c r="O437" i="32" s="1"/>
  <c r="P437" i="32" a="1"/>
  <c r="P437" i="32" s="1"/>
  <c r="Q437" i="32" a="1"/>
  <c r="Q437" i="32" s="1"/>
  <c r="R437" i="32" a="1"/>
  <c r="R437" i="32" s="1"/>
  <c r="S437" i="32" a="1"/>
  <c r="S437" i="32" s="1"/>
  <c r="T437" i="32" a="1"/>
  <c r="T437" i="32" s="1"/>
  <c r="U437" i="32" a="1"/>
  <c r="U437" i="32" s="1"/>
  <c r="V437" i="32" a="1"/>
  <c r="V437" i="32" s="1"/>
  <c r="W437" i="32" a="1"/>
  <c r="W437" i="32" s="1"/>
  <c r="X437" i="32" a="1"/>
  <c r="X437" i="32" s="1"/>
  <c r="C438" i="32" a="1"/>
  <c r="C438" i="32" s="1"/>
  <c r="D438" i="32" a="1"/>
  <c r="D438" i="32" s="1"/>
  <c r="E438" i="32" a="1"/>
  <c r="E438" i="32" s="1"/>
  <c r="F438" i="32" a="1"/>
  <c r="F438" i="32" s="1"/>
  <c r="G438" i="32" a="1"/>
  <c r="G438" i="32" s="1"/>
  <c r="H438" i="32" a="1"/>
  <c r="H438" i="32" s="1"/>
  <c r="I438" i="32" a="1"/>
  <c r="I438" i="32" s="1"/>
  <c r="J438" i="32" a="1"/>
  <c r="J438" i="32" s="1"/>
  <c r="K438" i="32" a="1"/>
  <c r="K438" i="32" s="1"/>
  <c r="L438" i="32" a="1"/>
  <c r="L438" i="32" s="1"/>
  <c r="M438" i="32" a="1"/>
  <c r="M438" i="32" s="1"/>
  <c r="N438" i="32" a="1"/>
  <c r="N438" i="32" s="1"/>
  <c r="O438" i="32" a="1"/>
  <c r="O438" i="32" s="1"/>
  <c r="P438" i="32" a="1"/>
  <c r="P438" i="32" s="1"/>
  <c r="Q438" i="32" a="1"/>
  <c r="Q438" i="32" s="1"/>
  <c r="R438" i="32" a="1"/>
  <c r="R438" i="32" s="1"/>
  <c r="S438" i="32" a="1"/>
  <c r="S438" i="32" s="1"/>
  <c r="T438" i="32" a="1"/>
  <c r="T438" i="32" s="1"/>
  <c r="U438" i="32" a="1"/>
  <c r="U438" i="32" s="1"/>
  <c r="V438" i="32" a="1"/>
  <c r="V438" i="32" s="1"/>
  <c r="W438" i="32" a="1"/>
  <c r="W438" i="32" s="1"/>
  <c r="X438" i="32" a="1"/>
  <c r="X438" i="32" s="1"/>
  <c r="C439" i="32" a="1"/>
  <c r="C439" i="32" s="1"/>
  <c r="D439" i="32" a="1"/>
  <c r="D439" i="32" s="1"/>
  <c r="E439" i="32" a="1"/>
  <c r="E439" i="32" s="1"/>
  <c r="F439" i="32" a="1"/>
  <c r="F439" i="32" s="1"/>
  <c r="G439" i="32" a="1"/>
  <c r="G439" i="32" s="1"/>
  <c r="H439" i="32" a="1"/>
  <c r="H439" i="32" s="1"/>
  <c r="I439" i="32" a="1"/>
  <c r="I439" i="32" s="1"/>
  <c r="J439" i="32" a="1"/>
  <c r="J439" i="32" s="1"/>
  <c r="K439" i="32" a="1"/>
  <c r="K439" i="32" s="1"/>
  <c r="L439" i="32" a="1"/>
  <c r="L439" i="32" s="1"/>
  <c r="M439" i="32" a="1"/>
  <c r="M439" i="32" s="1"/>
  <c r="N439" i="32" a="1"/>
  <c r="N439" i="32" s="1"/>
  <c r="O439" i="32" a="1"/>
  <c r="O439" i="32" s="1"/>
  <c r="P439" i="32" a="1"/>
  <c r="P439" i="32" s="1"/>
  <c r="Q439" i="32" a="1"/>
  <c r="Q439" i="32" s="1"/>
  <c r="R439" i="32" a="1"/>
  <c r="R439" i="32" s="1"/>
  <c r="S439" i="32" a="1"/>
  <c r="S439" i="32" s="1"/>
  <c r="T439" i="32" a="1"/>
  <c r="T439" i="32" s="1"/>
  <c r="U439" i="32" a="1"/>
  <c r="U439" i="32" s="1"/>
  <c r="V439" i="32" a="1"/>
  <c r="V439" i="32" s="1"/>
  <c r="W439" i="32" a="1"/>
  <c r="W439" i="32" s="1"/>
  <c r="X439" i="32" a="1"/>
  <c r="X439" i="32" s="1"/>
  <c r="C440" i="32" a="1"/>
  <c r="C440" i="32" s="1"/>
  <c r="D440" i="32" a="1"/>
  <c r="D440" i="32" s="1"/>
  <c r="E440" i="32" a="1"/>
  <c r="E440" i="32" s="1"/>
  <c r="F440" i="32" a="1"/>
  <c r="F440" i="32" s="1"/>
  <c r="G440" i="32" a="1"/>
  <c r="G440" i="32" s="1"/>
  <c r="H440" i="32" a="1"/>
  <c r="H440" i="32" s="1"/>
  <c r="I440" i="32" a="1"/>
  <c r="I440" i="32" s="1"/>
  <c r="J440" i="32" a="1"/>
  <c r="J440" i="32" s="1"/>
  <c r="K440" i="32" a="1"/>
  <c r="K440" i="32" s="1"/>
  <c r="L440" i="32" a="1"/>
  <c r="L440" i="32" s="1"/>
  <c r="M440" i="32" a="1"/>
  <c r="M440" i="32" s="1"/>
  <c r="N440" i="32" a="1"/>
  <c r="N440" i="32" s="1"/>
  <c r="O440" i="32" a="1"/>
  <c r="O440" i="32" s="1"/>
  <c r="P440" i="32" a="1"/>
  <c r="P440" i="32" s="1"/>
  <c r="Q440" i="32" a="1"/>
  <c r="Q440" i="32" s="1"/>
  <c r="R440" i="32" a="1"/>
  <c r="R440" i="32" s="1"/>
  <c r="S440" i="32" a="1"/>
  <c r="S440" i="32" s="1"/>
  <c r="T440" i="32" a="1"/>
  <c r="T440" i="32" s="1"/>
  <c r="U440" i="32" a="1"/>
  <c r="U440" i="32" s="1"/>
  <c r="V440" i="32" a="1"/>
  <c r="V440" i="32" s="1"/>
  <c r="W440" i="32" a="1"/>
  <c r="W440" i="32" s="1"/>
  <c r="X440" i="32" a="1"/>
  <c r="X440" i="32" s="1"/>
  <c r="C441" i="32" a="1"/>
  <c r="C441" i="32" s="1"/>
  <c r="D441" i="32" a="1"/>
  <c r="D441" i="32" s="1"/>
  <c r="E441" i="32" a="1"/>
  <c r="E441" i="32" s="1"/>
  <c r="F441" i="32" a="1"/>
  <c r="F441" i="32" s="1"/>
  <c r="G441" i="32" a="1"/>
  <c r="G441" i="32" s="1"/>
  <c r="H441" i="32" a="1"/>
  <c r="H441" i="32" s="1"/>
  <c r="I441" i="32" a="1"/>
  <c r="I441" i="32" s="1"/>
  <c r="J441" i="32" a="1"/>
  <c r="J441" i="32" s="1"/>
  <c r="K441" i="32" a="1"/>
  <c r="K441" i="32" s="1"/>
  <c r="L441" i="32" a="1"/>
  <c r="L441" i="32" s="1"/>
  <c r="M441" i="32" a="1"/>
  <c r="M441" i="32" s="1"/>
  <c r="N441" i="32" a="1"/>
  <c r="N441" i="32" s="1"/>
  <c r="O441" i="32" a="1"/>
  <c r="O441" i="32" s="1"/>
  <c r="P441" i="32" a="1"/>
  <c r="P441" i="32" s="1"/>
  <c r="Q441" i="32" a="1"/>
  <c r="Q441" i="32" s="1"/>
  <c r="R441" i="32" a="1"/>
  <c r="R441" i="32" s="1"/>
  <c r="S441" i="32" a="1"/>
  <c r="S441" i="32" s="1"/>
  <c r="T441" i="32" a="1"/>
  <c r="T441" i="32" s="1"/>
  <c r="U441" i="32" a="1"/>
  <c r="U441" i="32" s="1"/>
  <c r="V441" i="32" a="1"/>
  <c r="V441" i="32" s="1"/>
  <c r="W441" i="32" a="1"/>
  <c r="W441" i="32" s="1"/>
  <c r="X441" i="32" a="1"/>
  <c r="X441" i="32" s="1"/>
  <c r="C442" i="32" a="1"/>
  <c r="C442" i="32" s="1"/>
  <c r="D442" i="32" a="1"/>
  <c r="D442" i="32" s="1"/>
  <c r="E442" i="32" a="1"/>
  <c r="E442" i="32" s="1"/>
  <c r="F442" i="32" a="1"/>
  <c r="F442" i="32" s="1"/>
  <c r="G442" i="32" a="1"/>
  <c r="G442" i="32" s="1"/>
  <c r="H442" i="32" a="1"/>
  <c r="H442" i="32" s="1"/>
  <c r="I442" i="32" a="1"/>
  <c r="I442" i="32" s="1"/>
  <c r="J442" i="32" a="1"/>
  <c r="J442" i="32" s="1"/>
  <c r="K442" i="32" a="1"/>
  <c r="K442" i="32" s="1"/>
  <c r="L442" i="32" a="1"/>
  <c r="L442" i="32" s="1"/>
  <c r="M442" i="32" a="1"/>
  <c r="M442" i="32" s="1"/>
  <c r="N442" i="32" a="1"/>
  <c r="N442" i="32" s="1"/>
  <c r="O442" i="32" a="1"/>
  <c r="O442" i="32" s="1"/>
  <c r="P442" i="32" a="1"/>
  <c r="P442" i="32" s="1"/>
  <c r="Q442" i="32" a="1"/>
  <c r="Q442" i="32" s="1"/>
  <c r="R442" i="32" a="1"/>
  <c r="R442" i="32" s="1"/>
  <c r="S442" i="32" a="1"/>
  <c r="S442" i="32" s="1"/>
  <c r="T442" i="32" a="1"/>
  <c r="T442" i="32" s="1"/>
  <c r="U442" i="32" a="1"/>
  <c r="U442" i="32" s="1"/>
  <c r="V442" i="32" a="1"/>
  <c r="V442" i="32" s="1"/>
  <c r="W442" i="32" a="1"/>
  <c r="W442" i="32" s="1"/>
  <c r="X442" i="32" a="1"/>
  <c r="X442" i="32" s="1"/>
  <c r="C443" i="32" a="1"/>
  <c r="C443" i="32" s="1"/>
  <c r="D443" i="32" a="1"/>
  <c r="D443" i="32" s="1"/>
  <c r="E443" i="32" a="1"/>
  <c r="E443" i="32" s="1"/>
  <c r="F443" i="32" a="1"/>
  <c r="F443" i="32" s="1"/>
  <c r="G443" i="32" a="1"/>
  <c r="G443" i="32" s="1"/>
  <c r="H443" i="32" a="1"/>
  <c r="H443" i="32" s="1"/>
  <c r="I443" i="32" a="1"/>
  <c r="I443" i="32" s="1"/>
  <c r="J443" i="32" a="1"/>
  <c r="J443" i="32" s="1"/>
  <c r="K443" i="32" a="1"/>
  <c r="K443" i="32" s="1"/>
  <c r="L443" i="32" a="1"/>
  <c r="L443" i="32" s="1"/>
  <c r="M443" i="32" a="1"/>
  <c r="M443" i="32" s="1"/>
  <c r="N443" i="32" a="1"/>
  <c r="N443" i="32" s="1"/>
  <c r="O443" i="32" a="1"/>
  <c r="O443" i="32" s="1"/>
  <c r="P443" i="32" a="1"/>
  <c r="P443" i="32" s="1"/>
  <c r="Q443" i="32" a="1"/>
  <c r="Q443" i="32" s="1"/>
  <c r="R443" i="32" a="1"/>
  <c r="R443" i="32" s="1"/>
  <c r="S443" i="32" a="1"/>
  <c r="S443" i="32" s="1"/>
  <c r="T443" i="32" a="1"/>
  <c r="T443" i="32" s="1"/>
  <c r="U443" i="32" a="1"/>
  <c r="U443" i="32" s="1"/>
  <c r="V443" i="32" a="1"/>
  <c r="V443" i="32" s="1"/>
  <c r="W443" i="32" a="1"/>
  <c r="W443" i="32" s="1"/>
  <c r="X443" i="32" a="1"/>
  <c r="X443" i="32" s="1"/>
  <c r="C444" i="32" a="1"/>
  <c r="C444" i="32" s="1"/>
  <c r="D444" i="32" a="1"/>
  <c r="D444" i="32" s="1"/>
  <c r="E444" i="32" a="1"/>
  <c r="E444" i="32" s="1"/>
  <c r="F444" i="32" a="1"/>
  <c r="F444" i="32" s="1"/>
  <c r="G444" i="32" a="1"/>
  <c r="G444" i="32" s="1"/>
  <c r="H444" i="32" a="1"/>
  <c r="H444" i="32" s="1"/>
  <c r="I444" i="32" a="1"/>
  <c r="I444" i="32" s="1"/>
  <c r="J444" i="32" a="1"/>
  <c r="J444" i="32" s="1"/>
  <c r="K444" i="32" a="1"/>
  <c r="K444" i="32" s="1"/>
  <c r="L444" i="32" a="1"/>
  <c r="L444" i="32" s="1"/>
  <c r="M444" i="32" a="1"/>
  <c r="M444" i="32" s="1"/>
  <c r="N444" i="32" a="1"/>
  <c r="N444" i="32" s="1"/>
  <c r="O444" i="32" a="1"/>
  <c r="O444" i="32" s="1"/>
  <c r="P444" i="32" a="1"/>
  <c r="P444" i="32" s="1"/>
  <c r="Q444" i="32" a="1"/>
  <c r="Q444" i="32" s="1"/>
  <c r="R444" i="32" a="1"/>
  <c r="R444" i="32" s="1"/>
  <c r="S444" i="32" a="1"/>
  <c r="S444" i="32" s="1"/>
  <c r="T444" i="32" a="1"/>
  <c r="T444" i="32" s="1"/>
  <c r="U444" i="32" a="1"/>
  <c r="U444" i="32" s="1"/>
  <c r="V444" i="32" a="1"/>
  <c r="V444" i="32" s="1"/>
  <c r="W444" i="32" a="1"/>
  <c r="W444" i="32" s="1"/>
  <c r="X444" i="32" a="1"/>
  <c r="X444" i="32" s="1"/>
  <c r="X415" i="32" a="1"/>
  <c r="X415" i="32" s="1"/>
  <c r="W415" i="32" a="1"/>
  <c r="W415" i="32" s="1"/>
  <c r="V415" i="32" a="1"/>
  <c r="V415" i="32" s="1"/>
  <c r="U415" i="32" a="1"/>
  <c r="U415" i="32" s="1"/>
  <c r="T415" i="32" a="1"/>
  <c r="T415" i="32" s="1"/>
  <c r="S415" i="32" a="1"/>
  <c r="S415" i="32" s="1"/>
  <c r="R415" i="32" a="1"/>
  <c r="R415" i="32" s="1"/>
  <c r="Q415" i="32" a="1"/>
  <c r="Q415" i="32" s="1"/>
  <c r="P415" i="32" a="1"/>
  <c r="P415" i="32" s="1"/>
  <c r="O415" i="32" a="1"/>
  <c r="O415" i="32" s="1"/>
  <c r="N415" i="32" a="1"/>
  <c r="N415" i="32" s="1"/>
  <c r="M415" i="32" a="1"/>
  <c r="M415" i="32" s="1"/>
  <c r="L415" i="32" a="1"/>
  <c r="L415" i="32" s="1"/>
  <c r="K415" i="32" a="1"/>
  <c r="K415" i="32" s="1"/>
  <c r="J415" i="32" a="1"/>
  <c r="J415" i="32" s="1"/>
  <c r="I415" i="32" a="1"/>
  <c r="I415" i="32" s="1"/>
  <c r="H415" i="32" a="1"/>
  <c r="H415" i="32" s="1"/>
  <c r="G415" i="32" a="1"/>
  <c r="G415" i="32" s="1"/>
  <c r="F415" i="32" a="1"/>
  <c r="F415" i="32" s="1"/>
  <c r="E415" i="32" a="1"/>
  <c r="E415" i="32" s="1"/>
  <c r="D415" i="32" a="1"/>
  <c r="D415" i="32" s="1"/>
  <c r="C415" i="32" a="1"/>
  <c r="C415" i="32" s="1"/>
  <c r="C380" i="32" a="1"/>
  <c r="C380" i="32" s="1"/>
  <c r="D380" i="32" a="1"/>
  <c r="D380" i="32" s="1"/>
  <c r="E380" i="32" a="1"/>
  <c r="E380" i="32" s="1"/>
  <c r="F380" i="32" a="1"/>
  <c r="F380" i="32" s="1"/>
  <c r="G380" i="32" a="1"/>
  <c r="G380" i="32" s="1"/>
  <c r="H380" i="32" a="1"/>
  <c r="H380" i="32" s="1"/>
  <c r="I380" i="32" a="1"/>
  <c r="I380" i="32" s="1"/>
  <c r="J380" i="32" a="1"/>
  <c r="J380" i="32" s="1"/>
  <c r="K380" i="32" a="1"/>
  <c r="K380" i="32" s="1"/>
  <c r="L380" i="32" a="1"/>
  <c r="L380" i="32" s="1"/>
  <c r="M380" i="32" a="1"/>
  <c r="M380" i="32" s="1"/>
  <c r="N380" i="32" a="1"/>
  <c r="N380" i="32" s="1"/>
  <c r="O380" i="32" a="1"/>
  <c r="O380" i="32" s="1"/>
  <c r="P380" i="32" a="1"/>
  <c r="P380" i="32" s="1"/>
  <c r="Q380" i="32" a="1"/>
  <c r="Q380" i="32" s="1"/>
  <c r="R380" i="32" a="1"/>
  <c r="R380" i="32" s="1"/>
  <c r="S380" i="32" a="1"/>
  <c r="S380" i="32" s="1"/>
  <c r="T380" i="32" a="1"/>
  <c r="T380" i="32" s="1"/>
  <c r="U380" i="32" a="1"/>
  <c r="U380" i="32" s="1"/>
  <c r="V380" i="32" a="1"/>
  <c r="V380" i="32" s="1"/>
  <c r="W380" i="32" a="1"/>
  <c r="W380" i="32" s="1"/>
  <c r="X380" i="32" a="1"/>
  <c r="X380" i="32" s="1"/>
  <c r="C381" i="32" a="1"/>
  <c r="C381" i="32" s="1"/>
  <c r="D381" i="32" a="1"/>
  <c r="D381" i="32" s="1"/>
  <c r="E381" i="32" a="1"/>
  <c r="E381" i="32" s="1"/>
  <c r="F381" i="32" a="1"/>
  <c r="F381" i="32" s="1"/>
  <c r="G381" i="32" a="1"/>
  <c r="G381" i="32" s="1"/>
  <c r="H381" i="32" a="1"/>
  <c r="H381" i="32" s="1"/>
  <c r="I381" i="32" a="1"/>
  <c r="I381" i="32" s="1"/>
  <c r="J381" i="32" a="1"/>
  <c r="J381" i="32" s="1"/>
  <c r="K381" i="32" a="1"/>
  <c r="K381" i="32" s="1"/>
  <c r="L381" i="32" a="1"/>
  <c r="L381" i="32" s="1"/>
  <c r="M381" i="32" a="1"/>
  <c r="M381" i="32" s="1"/>
  <c r="N381" i="32" a="1"/>
  <c r="N381" i="32" s="1"/>
  <c r="O381" i="32" a="1"/>
  <c r="O381" i="32" s="1"/>
  <c r="P381" i="32" a="1"/>
  <c r="P381" i="32" s="1"/>
  <c r="Q381" i="32" a="1"/>
  <c r="Q381" i="32" s="1"/>
  <c r="R381" i="32" a="1"/>
  <c r="R381" i="32" s="1"/>
  <c r="S381" i="32" a="1"/>
  <c r="S381" i="32" s="1"/>
  <c r="T381" i="32" a="1"/>
  <c r="T381" i="32" s="1"/>
  <c r="U381" i="32" a="1"/>
  <c r="U381" i="32" s="1"/>
  <c r="V381" i="32" a="1"/>
  <c r="V381" i="32" s="1"/>
  <c r="W381" i="32" a="1"/>
  <c r="W381" i="32" s="1"/>
  <c r="X381" i="32" a="1"/>
  <c r="X381" i="32" s="1"/>
  <c r="C382" i="32" a="1"/>
  <c r="C382" i="32" s="1"/>
  <c r="D382" i="32" a="1"/>
  <c r="D382" i="32" s="1"/>
  <c r="E382" i="32" a="1"/>
  <c r="E382" i="32" s="1"/>
  <c r="F382" i="32" a="1"/>
  <c r="F382" i="32" s="1"/>
  <c r="G382" i="32" a="1"/>
  <c r="G382" i="32" s="1"/>
  <c r="H382" i="32" a="1"/>
  <c r="H382" i="32" s="1"/>
  <c r="I382" i="32" a="1"/>
  <c r="I382" i="32" s="1"/>
  <c r="J382" i="32" a="1"/>
  <c r="J382" i="32" s="1"/>
  <c r="K382" i="32" a="1"/>
  <c r="K382" i="32" s="1"/>
  <c r="L382" i="32" a="1"/>
  <c r="L382" i="32" s="1"/>
  <c r="M382" i="32" a="1"/>
  <c r="M382" i="32" s="1"/>
  <c r="N382" i="32" a="1"/>
  <c r="N382" i="32" s="1"/>
  <c r="O382" i="32" a="1"/>
  <c r="O382" i="32" s="1"/>
  <c r="P382" i="32" a="1"/>
  <c r="P382" i="32" s="1"/>
  <c r="Q382" i="32" a="1"/>
  <c r="Q382" i="32" s="1"/>
  <c r="R382" i="32" a="1"/>
  <c r="R382" i="32" s="1"/>
  <c r="S382" i="32" a="1"/>
  <c r="S382" i="32" s="1"/>
  <c r="T382" i="32" a="1"/>
  <c r="T382" i="32" s="1"/>
  <c r="U382" i="32" a="1"/>
  <c r="U382" i="32" s="1"/>
  <c r="V382" i="32" a="1"/>
  <c r="V382" i="32" s="1"/>
  <c r="W382" i="32" a="1"/>
  <c r="W382" i="32" s="1"/>
  <c r="X382" i="32" a="1"/>
  <c r="X382" i="32" s="1"/>
  <c r="C383" i="32" a="1"/>
  <c r="C383" i="32" s="1"/>
  <c r="D383" i="32" a="1"/>
  <c r="D383" i="32" s="1"/>
  <c r="E383" i="32" a="1"/>
  <c r="E383" i="32" s="1"/>
  <c r="F383" i="32" a="1"/>
  <c r="F383" i="32" s="1"/>
  <c r="G383" i="32" a="1"/>
  <c r="G383" i="32" s="1"/>
  <c r="H383" i="32" a="1"/>
  <c r="H383" i="32" s="1"/>
  <c r="I383" i="32" a="1"/>
  <c r="I383" i="32" s="1"/>
  <c r="J383" i="32" a="1"/>
  <c r="J383" i="32" s="1"/>
  <c r="K383" i="32" a="1"/>
  <c r="K383" i="32" s="1"/>
  <c r="L383" i="32" a="1"/>
  <c r="L383" i="32" s="1"/>
  <c r="M383" i="32" a="1"/>
  <c r="M383" i="32" s="1"/>
  <c r="N383" i="32" a="1"/>
  <c r="N383" i="32" s="1"/>
  <c r="O383" i="32" a="1"/>
  <c r="O383" i="32" s="1"/>
  <c r="P383" i="32" a="1"/>
  <c r="P383" i="32" s="1"/>
  <c r="Q383" i="32" a="1"/>
  <c r="Q383" i="32" s="1"/>
  <c r="R383" i="32" a="1"/>
  <c r="R383" i="32" s="1"/>
  <c r="S383" i="32" a="1"/>
  <c r="S383" i="32" s="1"/>
  <c r="T383" i="32" a="1"/>
  <c r="T383" i="32" s="1"/>
  <c r="U383" i="32" a="1"/>
  <c r="U383" i="32" s="1"/>
  <c r="V383" i="32" a="1"/>
  <c r="V383" i="32" s="1"/>
  <c r="W383" i="32" a="1"/>
  <c r="W383" i="32" s="1"/>
  <c r="X383" i="32" a="1"/>
  <c r="X383" i="32" s="1"/>
  <c r="C384" i="32" a="1"/>
  <c r="C384" i="32" s="1"/>
  <c r="D384" i="32" a="1"/>
  <c r="D384" i="32" s="1"/>
  <c r="E384" i="32" a="1"/>
  <c r="E384" i="32" s="1"/>
  <c r="F384" i="32" a="1"/>
  <c r="F384" i="32" s="1"/>
  <c r="G384" i="32" a="1"/>
  <c r="G384" i="32" s="1"/>
  <c r="H384" i="32" a="1"/>
  <c r="H384" i="32" s="1"/>
  <c r="I384" i="32" a="1"/>
  <c r="I384" i="32" s="1"/>
  <c r="J384" i="32" a="1"/>
  <c r="J384" i="32" s="1"/>
  <c r="K384" i="32" a="1"/>
  <c r="K384" i="32" s="1"/>
  <c r="L384" i="32" a="1"/>
  <c r="L384" i="32" s="1"/>
  <c r="M384" i="32" a="1"/>
  <c r="M384" i="32" s="1"/>
  <c r="N384" i="32" a="1"/>
  <c r="N384" i="32" s="1"/>
  <c r="O384" i="32" a="1"/>
  <c r="O384" i="32" s="1"/>
  <c r="P384" i="32" a="1"/>
  <c r="P384" i="32" s="1"/>
  <c r="Q384" i="32" a="1"/>
  <c r="Q384" i="32" s="1"/>
  <c r="R384" i="32" a="1"/>
  <c r="R384" i="32" s="1"/>
  <c r="S384" i="32" a="1"/>
  <c r="S384" i="32" s="1"/>
  <c r="T384" i="32" a="1"/>
  <c r="T384" i="32" s="1"/>
  <c r="U384" i="32" a="1"/>
  <c r="U384" i="32" s="1"/>
  <c r="V384" i="32" a="1"/>
  <c r="V384" i="32" s="1"/>
  <c r="W384" i="32" a="1"/>
  <c r="W384" i="32" s="1"/>
  <c r="X384" i="32" a="1"/>
  <c r="X384" i="32" s="1"/>
  <c r="C385" i="32" a="1"/>
  <c r="C385" i="32" s="1"/>
  <c r="D385" i="32" a="1"/>
  <c r="D385" i="32" s="1"/>
  <c r="E385" i="32" a="1"/>
  <c r="E385" i="32" s="1"/>
  <c r="F385" i="32" a="1"/>
  <c r="F385" i="32" s="1"/>
  <c r="G385" i="32" a="1"/>
  <c r="G385" i="32" s="1"/>
  <c r="H385" i="32" a="1"/>
  <c r="H385" i="32" s="1"/>
  <c r="I385" i="32" a="1"/>
  <c r="I385" i="32" s="1"/>
  <c r="J385" i="32" a="1"/>
  <c r="J385" i="32" s="1"/>
  <c r="K385" i="32" a="1"/>
  <c r="K385" i="32" s="1"/>
  <c r="L385" i="32" a="1"/>
  <c r="L385" i="32" s="1"/>
  <c r="M385" i="32" a="1"/>
  <c r="M385" i="32" s="1"/>
  <c r="N385" i="32" a="1"/>
  <c r="N385" i="32" s="1"/>
  <c r="O385" i="32" a="1"/>
  <c r="O385" i="32" s="1"/>
  <c r="P385" i="32" a="1"/>
  <c r="P385" i="32" s="1"/>
  <c r="Q385" i="32" a="1"/>
  <c r="Q385" i="32" s="1"/>
  <c r="R385" i="32" a="1"/>
  <c r="R385" i="32" s="1"/>
  <c r="S385" i="32" a="1"/>
  <c r="S385" i="32" s="1"/>
  <c r="T385" i="32" a="1"/>
  <c r="T385" i="32" s="1"/>
  <c r="U385" i="32" a="1"/>
  <c r="U385" i="32" s="1"/>
  <c r="V385" i="32" a="1"/>
  <c r="V385" i="32" s="1"/>
  <c r="W385" i="32" a="1"/>
  <c r="W385" i="32" s="1"/>
  <c r="X385" i="32" a="1"/>
  <c r="X385" i="32" s="1"/>
  <c r="C386" i="32" a="1"/>
  <c r="C386" i="32" s="1"/>
  <c r="D386" i="32" a="1"/>
  <c r="D386" i="32" s="1"/>
  <c r="E386" i="32" a="1"/>
  <c r="E386" i="32" s="1"/>
  <c r="F386" i="32" a="1"/>
  <c r="F386" i="32" s="1"/>
  <c r="G386" i="32" a="1"/>
  <c r="G386" i="32" s="1"/>
  <c r="H386" i="32" a="1"/>
  <c r="H386" i="32" s="1"/>
  <c r="I386" i="32" a="1"/>
  <c r="I386" i="32" s="1"/>
  <c r="J386" i="32" a="1"/>
  <c r="J386" i="32" s="1"/>
  <c r="K386" i="32" a="1"/>
  <c r="K386" i="32" s="1"/>
  <c r="L386" i="32" a="1"/>
  <c r="L386" i="32" s="1"/>
  <c r="M386" i="32" a="1"/>
  <c r="M386" i="32" s="1"/>
  <c r="N386" i="32" a="1"/>
  <c r="N386" i="32" s="1"/>
  <c r="O386" i="32" a="1"/>
  <c r="O386" i="32" s="1"/>
  <c r="P386" i="32" a="1"/>
  <c r="P386" i="32" s="1"/>
  <c r="Q386" i="32" a="1"/>
  <c r="Q386" i="32" s="1"/>
  <c r="R386" i="32" a="1"/>
  <c r="R386" i="32" s="1"/>
  <c r="S386" i="32" a="1"/>
  <c r="S386" i="32" s="1"/>
  <c r="T386" i="32" a="1"/>
  <c r="T386" i="32" s="1"/>
  <c r="U386" i="32" a="1"/>
  <c r="U386" i="32" s="1"/>
  <c r="V386" i="32" a="1"/>
  <c r="V386" i="32" s="1"/>
  <c r="W386" i="32" a="1"/>
  <c r="W386" i="32" s="1"/>
  <c r="X386" i="32" a="1"/>
  <c r="X386" i="32" s="1"/>
  <c r="C387" i="32" a="1"/>
  <c r="C387" i="32" s="1"/>
  <c r="D387" i="32" a="1"/>
  <c r="D387" i="32" s="1"/>
  <c r="E387" i="32" a="1"/>
  <c r="E387" i="32" s="1"/>
  <c r="F387" i="32" a="1"/>
  <c r="F387" i="32" s="1"/>
  <c r="G387" i="32" a="1"/>
  <c r="G387" i="32" s="1"/>
  <c r="H387" i="32" a="1"/>
  <c r="H387" i="32" s="1"/>
  <c r="I387" i="32" a="1"/>
  <c r="I387" i="32" s="1"/>
  <c r="J387" i="32" a="1"/>
  <c r="J387" i="32" s="1"/>
  <c r="K387" i="32" a="1"/>
  <c r="K387" i="32" s="1"/>
  <c r="L387" i="32" a="1"/>
  <c r="L387" i="32" s="1"/>
  <c r="M387" i="32" a="1"/>
  <c r="M387" i="32" s="1"/>
  <c r="N387" i="32" a="1"/>
  <c r="N387" i="32" s="1"/>
  <c r="O387" i="32" a="1"/>
  <c r="O387" i="32" s="1"/>
  <c r="P387" i="32" a="1"/>
  <c r="P387" i="32" s="1"/>
  <c r="Q387" i="32" a="1"/>
  <c r="Q387" i="32" s="1"/>
  <c r="R387" i="32" a="1"/>
  <c r="R387" i="32" s="1"/>
  <c r="S387" i="32" a="1"/>
  <c r="S387" i="32" s="1"/>
  <c r="T387" i="32" a="1"/>
  <c r="T387" i="32" s="1"/>
  <c r="U387" i="32" a="1"/>
  <c r="U387" i="32" s="1"/>
  <c r="V387" i="32" a="1"/>
  <c r="V387" i="32" s="1"/>
  <c r="W387" i="32" a="1"/>
  <c r="W387" i="32" s="1"/>
  <c r="X387" i="32" a="1"/>
  <c r="X387" i="32" s="1"/>
  <c r="C388" i="32" a="1"/>
  <c r="C388" i="32" s="1"/>
  <c r="D388" i="32" a="1"/>
  <c r="D388" i="32" s="1"/>
  <c r="E388" i="32" a="1"/>
  <c r="E388" i="32" s="1"/>
  <c r="F388" i="32" a="1"/>
  <c r="F388" i="32" s="1"/>
  <c r="G388" i="32" a="1"/>
  <c r="G388" i="32" s="1"/>
  <c r="H388" i="32" a="1"/>
  <c r="H388" i="32" s="1"/>
  <c r="I388" i="32" a="1"/>
  <c r="I388" i="32" s="1"/>
  <c r="J388" i="32" a="1"/>
  <c r="J388" i="32" s="1"/>
  <c r="K388" i="32" a="1"/>
  <c r="K388" i="32" s="1"/>
  <c r="L388" i="32" a="1"/>
  <c r="L388" i="32" s="1"/>
  <c r="M388" i="32" a="1"/>
  <c r="M388" i="32" s="1"/>
  <c r="N388" i="32" a="1"/>
  <c r="N388" i="32" s="1"/>
  <c r="O388" i="32" a="1"/>
  <c r="O388" i="32" s="1"/>
  <c r="P388" i="32" a="1"/>
  <c r="P388" i="32" s="1"/>
  <c r="Q388" i="32" a="1"/>
  <c r="Q388" i="32" s="1"/>
  <c r="R388" i="32" a="1"/>
  <c r="R388" i="32" s="1"/>
  <c r="S388" i="32" a="1"/>
  <c r="S388" i="32" s="1"/>
  <c r="T388" i="32" a="1"/>
  <c r="T388" i="32" s="1"/>
  <c r="U388" i="32" a="1"/>
  <c r="U388" i="32" s="1"/>
  <c r="V388" i="32" a="1"/>
  <c r="V388" i="32" s="1"/>
  <c r="W388" i="32" a="1"/>
  <c r="W388" i="32" s="1"/>
  <c r="X388" i="32" a="1"/>
  <c r="X388" i="32" s="1"/>
  <c r="C389" i="32" a="1"/>
  <c r="C389" i="32" s="1"/>
  <c r="D389" i="32" a="1"/>
  <c r="D389" i="32" s="1"/>
  <c r="E389" i="32" a="1"/>
  <c r="E389" i="32" s="1"/>
  <c r="F389" i="32" a="1"/>
  <c r="F389" i="32" s="1"/>
  <c r="G389" i="32" a="1"/>
  <c r="G389" i="32" s="1"/>
  <c r="H389" i="32" a="1"/>
  <c r="H389" i="32" s="1"/>
  <c r="I389" i="32" a="1"/>
  <c r="I389" i="32" s="1"/>
  <c r="J389" i="32" a="1"/>
  <c r="J389" i="32" s="1"/>
  <c r="K389" i="32" a="1"/>
  <c r="K389" i="32" s="1"/>
  <c r="L389" i="32" a="1"/>
  <c r="L389" i="32" s="1"/>
  <c r="M389" i="32" a="1"/>
  <c r="M389" i="32" s="1"/>
  <c r="N389" i="32" a="1"/>
  <c r="N389" i="32" s="1"/>
  <c r="O389" i="32" a="1"/>
  <c r="O389" i="32" s="1"/>
  <c r="P389" i="32" a="1"/>
  <c r="P389" i="32" s="1"/>
  <c r="Q389" i="32" a="1"/>
  <c r="Q389" i="32" s="1"/>
  <c r="R389" i="32" a="1"/>
  <c r="R389" i="32" s="1"/>
  <c r="S389" i="32" a="1"/>
  <c r="S389" i="32" s="1"/>
  <c r="T389" i="32" a="1"/>
  <c r="T389" i="32" s="1"/>
  <c r="U389" i="32" a="1"/>
  <c r="U389" i="32" s="1"/>
  <c r="V389" i="32" a="1"/>
  <c r="V389" i="32" s="1"/>
  <c r="W389" i="32" a="1"/>
  <c r="W389" i="32" s="1"/>
  <c r="X389" i="32" a="1"/>
  <c r="X389" i="32" s="1"/>
  <c r="C390" i="32" a="1"/>
  <c r="C390" i="32" s="1"/>
  <c r="D390" i="32" a="1"/>
  <c r="D390" i="32" s="1"/>
  <c r="E390" i="32" a="1"/>
  <c r="E390" i="32" s="1"/>
  <c r="F390" i="32" a="1"/>
  <c r="F390" i="32" s="1"/>
  <c r="G390" i="32" a="1"/>
  <c r="G390" i="32" s="1"/>
  <c r="H390" i="32" a="1"/>
  <c r="H390" i="32" s="1"/>
  <c r="I390" i="32" a="1"/>
  <c r="I390" i="32" s="1"/>
  <c r="J390" i="32" a="1"/>
  <c r="J390" i="32" s="1"/>
  <c r="K390" i="32" a="1"/>
  <c r="K390" i="32" s="1"/>
  <c r="L390" i="32" a="1"/>
  <c r="L390" i="32" s="1"/>
  <c r="M390" i="32" a="1"/>
  <c r="M390" i="32" s="1"/>
  <c r="N390" i="32" a="1"/>
  <c r="N390" i="32" s="1"/>
  <c r="O390" i="32" a="1"/>
  <c r="O390" i="32" s="1"/>
  <c r="P390" i="32" a="1"/>
  <c r="P390" i="32" s="1"/>
  <c r="Q390" i="32" a="1"/>
  <c r="Q390" i="32" s="1"/>
  <c r="R390" i="32" a="1"/>
  <c r="R390" i="32" s="1"/>
  <c r="S390" i="32" a="1"/>
  <c r="S390" i="32" s="1"/>
  <c r="T390" i="32" a="1"/>
  <c r="T390" i="32" s="1"/>
  <c r="U390" i="32" a="1"/>
  <c r="U390" i="32" s="1"/>
  <c r="V390" i="32" a="1"/>
  <c r="V390" i="32" s="1"/>
  <c r="W390" i="32" a="1"/>
  <c r="W390" i="32" s="1"/>
  <c r="X390" i="32" a="1"/>
  <c r="X390" i="32" s="1"/>
  <c r="C391" i="32" a="1"/>
  <c r="C391" i="32" s="1"/>
  <c r="D391" i="32" a="1"/>
  <c r="D391" i="32" s="1"/>
  <c r="E391" i="32" a="1"/>
  <c r="E391" i="32" s="1"/>
  <c r="F391" i="32" a="1"/>
  <c r="F391" i="32" s="1"/>
  <c r="G391" i="32" a="1"/>
  <c r="G391" i="32" s="1"/>
  <c r="H391" i="32" a="1"/>
  <c r="H391" i="32" s="1"/>
  <c r="I391" i="32" a="1"/>
  <c r="I391" i="32" s="1"/>
  <c r="J391" i="32" a="1"/>
  <c r="J391" i="32" s="1"/>
  <c r="K391" i="32" a="1"/>
  <c r="K391" i="32" s="1"/>
  <c r="L391" i="32" a="1"/>
  <c r="L391" i="32" s="1"/>
  <c r="M391" i="32" a="1"/>
  <c r="M391" i="32" s="1"/>
  <c r="N391" i="32" a="1"/>
  <c r="N391" i="32" s="1"/>
  <c r="O391" i="32" a="1"/>
  <c r="O391" i="32" s="1"/>
  <c r="P391" i="32" a="1"/>
  <c r="P391" i="32" s="1"/>
  <c r="Q391" i="32" a="1"/>
  <c r="Q391" i="32" s="1"/>
  <c r="R391" i="32" a="1"/>
  <c r="R391" i="32" s="1"/>
  <c r="S391" i="32" a="1"/>
  <c r="S391" i="32" s="1"/>
  <c r="T391" i="32" a="1"/>
  <c r="T391" i="32" s="1"/>
  <c r="U391" i="32" a="1"/>
  <c r="U391" i="32" s="1"/>
  <c r="V391" i="32" a="1"/>
  <c r="V391" i="32" s="1"/>
  <c r="W391" i="32" a="1"/>
  <c r="W391" i="32" s="1"/>
  <c r="X391" i="32" a="1"/>
  <c r="X391" i="32" s="1"/>
  <c r="C392" i="32" a="1"/>
  <c r="C392" i="32" s="1"/>
  <c r="D392" i="32" a="1"/>
  <c r="D392" i="32" s="1"/>
  <c r="E392" i="32" a="1"/>
  <c r="E392" i="32" s="1"/>
  <c r="F392" i="32" a="1"/>
  <c r="F392" i="32" s="1"/>
  <c r="G392" i="32" a="1"/>
  <c r="G392" i="32" s="1"/>
  <c r="H392" i="32" a="1"/>
  <c r="H392" i="32" s="1"/>
  <c r="I392" i="32" a="1"/>
  <c r="I392" i="32" s="1"/>
  <c r="J392" i="32" a="1"/>
  <c r="J392" i="32" s="1"/>
  <c r="K392" i="32" a="1"/>
  <c r="K392" i="32" s="1"/>
  <c r="L392" i="32" a="1"/>
  <c r="L392" i="32" s="1"/>
  <c r="M392" i="32" a="1"/>
  <c r="M392" i="32" s="1"/>
  <c r="N392" i="32" a="1"/>
  <c r="N392" i="32" s="1"/>
  <c r="O392" i="32" a="1"/>
  <c r="O392" i="32" s="1"/>
  <c r="P392" i="32" a="1"/>
  <c r="P392" i="32" s="1"/>
  <c r="Q392" i="32" a="1"/>
  <c r="Q392" i="32" s="1"/>
  <c r="R392" i="32" a="1"/>
  <c r="R392" i="32" s="1"/>
  <c r="S392" i="32" a="1"/>
  <c r="S392" i="32" s="1"/>
  <c r="T392" i="32" a="1"/>
  <c r="T392" i="32" s="1"/>
  <c r="U392" i="32" a="1"/>
  <c r="U392" i="32" s="1"/>
  <c r="V392" i="32" a="1"/>
  <c r="V392" i="32" s="1"/>
  <c r="W392" i="32" a="1"/>
  <c r="W392" i="32" s="1"/>
  <c r="X392" i="32" a="1"/>
  <c r="X392" i="32" s="1"/>
  <c r="C393" i="32" a="1"/>
  <c r="C393" i="32" s="1"/>
  <c r="D393" i="32" a="1"/>
  <c r="D393" i="32" s="1"/>
  <c r="E393" i="32" a="1"/>
  <c r="E393" i="32" s="1"/>
  <c r="F393" i="32" a="1"/>
  <c r="F393" i="32" s="1"/>
  <c r="G393" i="32" a="1"/>
  <c r="G393" i="32" s="1"/>
  <c r="H393" i="32" a="1"/>
  <c r="H393" i="32" s="1"/>
  <c r="I393" i="32" a="1"/>
  <c r="I393" i="32" s="1"/>
  <c r="J393" i="32" a="1"/>
  <c r="J393" i="32" s="1"/>
  <c r="K393" i="32" a="1"/>
  <c r="K393" i="32" s="1"/>
  <c r="L393" i="32" a="1"/>
  <c r="L393" i="32" s="1"/>
  <c r="M393" i="32" a="1"/>
  <c r="M393" i="32" s="1"/>
  <c r="N393" i="32" a="1"/>
  <c r="N393" i="32" s="1"/>
  <c r="O393" i="32" a="1"/>
  <c r="O393" i="32" s="1"/>
  <c r="P393" i="32" a="1"/>
  <c r="P393" i="32" s="1"/>
  <c r="Q393" i="32" a="1"/>
  <c r="Q393" i="32" s="1"/>
  <c r="R393" i="32" a="1"/>
  <c r="R393" i="32" s="1"/>
  <c r="S393" i="32" a="1"/>
  <c r="S393" i="32" s="1"/>
  <c r="T393" i="32" a="1"/>
  <c r="T393" i="32" s="1"/>
  <c r="U393" i="32" a="1"/>
  <c r="U393" i="32" s="1"/>
  <c r="V393" i="32" a="1"/>
  <c r="V393" i="32" s="1"/>
  <c r="W393" i="32" a="1"/>
  <c r="W393" i="32" s="1"/>
  <c r="X393" i="32" a="1"/>
  <c r="X393" i="32" s="1"/>
  <c r="C394" i="32" a="1"/>
  <c r="C394" i="32" s="1"/>
  <c r="D394" i="32" a="1"/>
  <c r="D394" i="32" s="1"/>
  <c r="E394" i="32" a="1"/>
  <c r="E394" i="32" s="1"/>
  <c r="F394" i="32" a="1"/>
  <c r="F394" i="32" s="1"/>
  <c r="G394" i="32" a="1"/>
  <c r="G394" i="32" s="1"/>
  <c r="H394" i="32" a="1"/>
  <c r="H394" i="32" s="1"/>
  <c r="I394" i="32" a="1"/>
  <c r="I394" i="32" s="1"/>
  <c r="J394" i="32" a="1"/>
  <c r="J394" i="32" s="1"/>
  <c r="K394" i="32" a="1"/>
  <c r="K394" i="32" s="1"/>
  <c r="L394" i="32" a="1"/>
  <c r="L394" i="32" s="1"/>
  <c r="M394" i="32" a="1"/>
  <c r="M394" i="32" s="1"/>
  <c r="N394" i="32" a="1"/>
  <c r="N394" i="32" s="1"/>
  <c r="O394" i="32" a="1"/>
  <c r="O394" i="32" s="1"/>
  <c r="P394" i="32" a="1"/>
  <c r="P394" i="32" s="1"/>
  <c r="Q394" i="32" a="1"/>
  <c r="Q394" i="32" s="1"/>
  <c r="R394" i="32" a="1"/>
  <c r="R394" i="32" s="1"/>
  <c r="S394" i="32" a="1"/>
  <c r="S394" i="32" s="1"/>
  <c r="T394" i="32" a="1"/>
  <c r="T394" i="32" s="1"/>
  <c r="U394" i="32" a="1"/>
  <c r="U394" i="32" s="1"/>
  <c r="V394" i="32" a="1"/>
  <c r="V394" i="32" s="1"/>
  <c r="W394" i="32" a="1"/>
  <c r="W394" i="32" s="1"/>
  <c r="X394" i="32" a="1"/>
  <c r="X394" i="32" s="1"/>
  <c r="C395" i="32" a="1"/>
  <c r="C395" i="32" s="1"/>
  <c r="D395" i="32" a="1"/>
  <c r="D395" i="32" s="1"/>
  <c r="E395" i="32" a="1"/>
  <c r="E395" i="32" s="1"/>
  <c r="F395" i="32" a="1"/>
  <c r="F395" i="32" s="1"/>
  <c r="G395" i="32" a="1"/>
  <c r="G395" i="32" s="1"/>
  <c r="H395" i="32" a="1"/>
  <c r="H395" i="32" s="1"/>
  <c r="I395" i="32" a="1"/>
  <c r="I395" i="32" s="1"/>
  <c r="J395" i="32" a="1"/>
  <c r="J395" i="32" s="1"/>
  <c r="K395" i="32" a="1"/>
  <c r="K395" i="32" s="1"/>
  <c r="L395" i="32" a="1"/>
  <c r="L395" i="32" s="1"/>
  <c r="M395" i="32" a="1"/>
  <c r="M395" i="32" s="1"/>
  <c r="N395" i="32" a="1"/>
  <c r="N395" i="32" s="1"/>
  <c r="O395" i="32" a="1"/>
  <c r="O395" i="32" s="1"/>
  <c r="P395" i="32" a="1"/>
  <c r="P395" i="32" s="1"/>
  <c r="Q395" i="32" a="1"/>
  <c r="Q395" i="32" s="1"/>
  <c r="R395" i="32" a="1"/>
  <c r="R395" i="32" s="1"/>
  <c r="S395" i="32" a="1"/>
  <c r="S395" i="32" s="1"/>
  <c r="T395" i="32" a="1"/>
  <c r="T395" i="32" s="1"/>
  <c r="U395" i="32" a="1"/>
  <c r="U395" i="32" s="1"/>
  <c r="V395" i="32" a="1"/>
  <c r="V395" i="32" s="1"/>
  <c r="W395" i="32" a="1"/>
  <c r="W395" i="32" s="1"/>
  <c r="X395" i="32" a="1"/>
  <c r="X395" i="32" s="1"/>
  <c r="C396" i="32" a="1"/>
  <c r="C396" i="32" s="1"/>
  <c r="D396" i="32" a="1"/>
  <c r="D396" i="32" s="1"/>
  <c r="E396" i="32" a="1"/>
  <c r="E396" i="32" s="1"/>
  <c r="F396" i="32" a="1"/>
  <c r="F396" i="32" s="1"/>
  <c r="G396" i="32" a="1"/>
  <c r="G396" i="32" s="1"/>
  <c r="H396" i="32" a="1"/>
  <c r="H396" i="32" s="1"/>
  <c r="I396" i="32" a="1"/>
  <c r="I396" i="32" s="1"/>
  <c r="J396" i="32" a="1"/>
  <c r="J396" i="32" s="1"/>
  <c r="K396" i="32" a="1"/>
  <c r="K396" i="32" s="1"/>
  <c r="L396" i="32" a="1"/>
  <c r="L396" i="32" s="1"/>
  <c r="M396" i="32" a="1"/>
  <c r="M396" i="32" s="1"/>
  <c r="N396" i="32" a="1"/>
  <c r="N396" i="32" s="1"/>
  <c r="O396" i="32" a="1"/>
  <c r="O396" i="32" s="1"/>
  <c r="P396" i="32" a="1"/>
  <c r="P396" i="32" s="1"/>
  <c r="Q396" i="32" a="1"/>
  <c r="Q396" i="32" s="1"/>
  <c r="R396" i="32" a="1"/>
  <c r="R396" i="32" s="1"/>
  <c r="S396" i="32" a="1"/>
  <c r="S396" i="32" s="1"/>
  <c r="T396" i="32" a="1"/>
  <c r="T396" i="32" s="1"/>
  <c r="U396" i="32" a="1"/>
  <c r="U396" i="32" s="1"/>
  <c r="V396" i="32" a="1"/>
  <c r="V396" i="32" s="1"/>
  <c r="W396" i="32" a="1"/>
  <c r="W396" i="32" s="1"/>
  <c r="X396" i="32" a="1"/>
  <c r="X396" i="32" s="1"/>
  <c r="C397" i="32" a="1"/>
  <c r="C397" i="32" s="1"/>
  <c r="D397" i="32" a="1"/>
  <c r="D397" i="32" s="1"/>
  <c r="E397" i="32" a="1"/>
  <c r="E397" i="32" s="1"/>
  <c r="F397" i="32" a="1"/>
  <c r="F397" i="32" s="1"/>
  <c r="G397" i="32" a="1"/>
  <c r="G397" i="32" s="1"/>
  <c r="H397" i="32" a="1"/>
  <c r="H397" i="32" s="1"/>
  <c r="I397" i="32" a="1"/>
  <c r="I397" i="32" s="1"/>
  <c r="J397" i="32" a="1"/>
  <c r="J397" i="32" s="1"/>
  <c r="K397" i="32" a="1"/>
  <c r="K397" i="32" s="1"/>
  <c r="L397" i="32" a="1"/>
  <c r="L397" i="32" s="1"/>
  <c r="M397" i="32" a="1"/>
  <c r="M397" i="32" s="1"/>
  <c r="N397" i="32" a="1"/>
  <c r="N397" i="32" s="1"/>
  <c r="O397" i="32" a="1"/>
  <c r="O397" i="32" s="1"/>
  <c r="P397" i="32" a="1"/>
  <c r="P397" i="32" s="1"/>
  <c r="Q397" i="32" a="1"/>
  <c r="Q397" i="32" s="1"/>
  <c r="R397" i="32" a="1"/>
  <c r="R397" i="32" s="1"/>
  <c r="S397" i="32" a="1"/>
  <c r="S397" i="32" s="1"/>
  <c r="T397" i="32" a="1"/>
  <c r="T397" i="32" s="1"/>
  <c r="U397" i="32" a="1"/>
  <c r="U397" i="32" s="1"/>
  <c r="V397" i="32" a="1"/>
  <c r="V397" i="32" s="1"/>
  <c r="W397" i="32" a="1"/>
  <c r="W397" i="32" s="1"/>
  <c r="X397" i="32" a="1"/>
  <c r="X397" i="32" s="1"/>
  <c r="C398" i="32" a="1"/>
  <c r="C398" i="32" s="1"/>
  <c r="D398" i="32" a="1"/>
  <c r="D398" i="32" s="1"/>
  <c r="E398" i="32" a="1"/>
  <c r="E398" i="32" s="1"/>
  <c r="F398" i="32" a="1"/>
  <c r="F398" i="32" s="1"/>
  <c r="G398" i="32" a="1"/>
  <c r="G398" i="32" s="1"/>
  <c r="H398" i="32" a="1"/>
  <c r="H398" i="32" s="1"/>
  <c r="I398" i="32" a="1"/>
  <c r="I398" i="32" s="1"/>
  <c r="J398" i="32" a="1"/>
  <c r="J398" i="32" s="1"/>
  <c r="K398" i="32" a="1"/>
  <c r="K398" i="32" s="1"/>
  <c r="L398" i="32" a="1"/>
  <c r="L398" i="32" s="1"/>
  <c r="M398" i="32" a="1"/>
  <c r="M398" i="32" s="1"/>
  <c r="N398" i="32" a="1"/>
  <c r="N398" i="32" s="1"/>
  <c r="O398" i="32" a="1"/>
  <c r="O398" i="32" s="1"/>
  <c r="P398" i="32" a="1"/>
  <c r="P398" i="32" s="1"/>
  <c r="Q398" i="32" a="1"/>
  <c r="Q398" i="32" s="1"/>
  <c r="R398" i="32" a="1"/>
  <c r="R398" i="32" s="1"/>
  <c r="S398" i="32" a="1"/>
  <c r="S398" i="32" s="1"/>
  <c r="T398" i="32" a="1"/>
  <c r="T398" i="32" s="1"/>
  <c r="U398" i="32" a="1"/>
  <c r="U398" i="32" s="1"/>
  <c r="V398" i="32" a="1"/>
  <c r="V398" i="32" s="1"/>
  <c r="W398" i="32" a="1"/>
  <c r="W398" i="32" s="1"/>
  <c r="X398" i="32" a="1"/>
  <c r="X398" i="32" s="1"/>
  <c r="C399" i="32" a="1"/>
  <c r="C399" i="32" s="1"/>
  <c r="D399" i="32" a="1"/>
  <c r="D399" i="32" s="1"/>
  <c r="E399" i="32" a="1"/>
  <c r="E399" i="32" s="1"/>
  <c r="F399" i="32" a="1"/>
  <c r="F399" i="32" s="1"/>
  <c r="G399" i="32" a="1"/>
  <c r="G399" i="32" s="1"/>
  <c r="H399" i="32" a="1"/>
  <c r="H399" i="32" s="1"/>
  <c r="I399" i="32" a="1"/>
  <c r="I399" i="32" s="1"/>
  <c r="J399" i="32" a="1"/>
  <c r="J399" i="32" s="1"/>
  <c r="K399" i="32" a="1"/>
  <c r="K399" i="32" s="1"/>
  <c r="L399" i="32" a="1"/>
  <c r="L399" i="32" s="1"/>
  <c r="M399" i="32" a="1"/>
  <c r="M399" i="32" s="1"/>
  <c r="N399" i="32" a="1"/>
  <c r="N399" i="32" s="1"/>
  <c r="O399" i="32" a="1"/>
  <c r="O399" i="32" s="1"/>
  <c r="P399" i="32" a="1"/>
  <c r="P399" i="32" s="1"/>
  <c r="Q399" i="32" a="1"/>
  <c r="Q399" i="32" s="1"/>
  <c r="R399" i="32" a="1"/>
  <c r="R399" i="32" s="1"/>
  <c r="S399" i="32" a="1"/>
  <c r="S399" i="32" s="1"/>
  <c r="T399" i="32" a="1"/>
  <c r="T399" i="32" s="1"/>
  <c r="U399" i="32" a="1"/>
  <c r="U399" i="32" s="1"/>
  <c r="V399" i="32" a="1"/>
  <c r="V399" i="32" s="1"/>
  <c r="W399" i="32" a="1"/>
  <c r="W399" i="32" s="1"/>
  <c r="X399" i="32" a="1"/>
  <c r="X399" i="32" s="1"/>
  <c r="C400" i="32" a="1"/>
  <c r="C400" i="32" s="1"/>
  <c r="D400" i="32" a="1"/>
  <c r="D400" i="32" s="1"/>
  <c r="E400" i="32" a="1"/>
  <c r="E400" i="32" s="1"/>
  <c r="F400" i="32" a="1"/>
  <c r="F400" i="32" s="1"/>
  <c r="G400" i="32" a="1"/>
  <c r="G400" i="32" s="1"/>
  <c r="H400" i="32" a="1"/>
  <c r="H400" i="32" s="1"/>
  <c r="I400" i="32" a="1"/>
  <c r="I400" i="32" s="1"/>
  <c r="J400" i="32" a="1"/>
  <c r="J400" i="32" s="1"/>
  <c r="K400" i="32" a="1"/>
  <c r="K400" i="32" s="1"/>
  <c r="L400" i="32" a="1"/>
  <c r="L400" i="32" s="1"/>
  <c r="M400" i="32" a="1"/>
  <c r="M400" i="32" s="1"/>
  <c r="N400" i="32" a="1"/>
  <c r="N400" i="32" s="1"/>
  <c r="O400" i="32" a="1"/>
  <c r="O400" i="32" s="1"/>
  <c r="P400" i="32" a="1"/>
  <c r="P400" i="32" s="1"/>
  <c r="Q400" i="32" a="1"/>
  <c r="Q400" i="32" s="1"/>
  <c r="R400" i="32" a="1"/>
  <c r="R400" i="32" s="1"/>
  <c r="S400" i="32" a="1"/>
  <c r="S400" i="32" s="1"/>
  <c r="T400" i="32" a="1"/>
  <c r="T400" i="32" s="1"/>
  <c r="U400" i="32" a="1"/>
  <c r="U400" i="32" s="1"/>
  <c r="V400" i="32" a="1"/>
  <c r="V400" i="32" s="1"/>
  <c r="W400" i="32" a="1"/>
  <c r="W400" i="32" s="1"/>
  <c r="X400" i="32" a="1"/>
  <c r="X400" i="32" s="1"/>
  <c r="C401" i="32" a="1"/>
  <c r="C401" i="32" s="1"/>
  <c r="D401" i="32" a="1"/>
  <c r="D401" i="32" s="1"/>
  <c r="E401" i="32" a="1"/>
  <c r="E401" i="32" s="1"/>
  <c r="F401" i="32" a="1"/>
  <c r="F401" i="32" s="1"/>
  <c r="G401" i="32" a="1"/>
  <c r="G401" i="32" s="1"/>
  <c r="H401" i="32" a="1"/>
  <c r="H401" i="32" s="1"/>
  <c r="I401" i="32" a="1"/>
  <c r="I401" i="32" s="1"/>
  <c r="J401" i="32" a="1"/>
  <c r="J401" i="32" s="1"/>
  <c r="K401" i="32" a="1"/>
  <c r="K401" i="32" s="1"/>
  <c r="L401" i="32" a="1"/>
  <c r="L401" i="32" s="1"/>
  <c r="M401" i="32" a="1"/>
  <c r="M401" i="32" s="1"/>
  <c r="N401" i="32" a="1"/>
  <c r="N401" i="32" s="1"/>
  <c r="O401" i="32" a="1"/>
  <c r="O401" i="32" s="1"/>
  <c r="P401" i="32" a="1"/>
  <c r="P401" i="32" s="1"/>
  <c r="Q401" i="32" a="1"/>
  <c r="Q401" i="32" s="1"/>
  <c r="R401" i="32" a="1"/>
  <c r="R401" i="32" s="1"/>
  <c r="S401" i="32" a="1"/>
  <c r="S401" i="32" s="1"/>
  <c r="T401" i="32" a="1"/>
  <c r="T401" i="32" s="1"/>
  <c r="U401" i="32" a="1"/>
  <c r="U401" i="32" s="1"/>
  <c r="V401" i="32" a="1"/>
  <c r="V401" i="32" s="1"/>
  <c r="W401" i="32" a="1"/>
  <c r="W401" i="32" s="1"/>
  <c r="X401" i="32" a="1"/>
  <c r="X401" i="32" s="1"/>
  <c r="C402" i="32" a="1"/>
  <c r="C402" i="32" s="1"/>
  <c r="D402" i="32" a="1"/>
  <c r="D402" i="32" s="1"/>
  <c r="E402" i="32" a="1"/>
  <c r="E402" i="32" s="1"/>
  <c r="F402" i="32" a="1"/>
  <c r="F402" i="32" s="1"/>
  <c r="G402" i="32" a="1"/>
  <c r="G402" i="32" s="1"/>
  <c r="H402" i="32" a="1"/>
  <c r="H402" i="32" s="1"/>
  <c r="I402" i="32" a="1"/>
  <c r="I402" i="32" s="1"/>
  <c r="J402" i="32" a="1"/>
  <c r="J402" i="32" s="1"/>
  <c r="K402" i="32" a="1"/>
  <c r="K402" i="32" s="1"/>
  <c r="L402" i="32" a="1"/>
  <c r="L402" i="32" s="1"/>
  <c r="M402" i="32" a="1"/>
  <c r="M402" i="32" s="1"/>
  <c r="N402" i="32" a="1"/>
  <c r="N402" i="32" s="1"/>
  <c r="O402" i="32" a="1"/>
  <c r="O402" i="32" s="1"/>
  <c r="P402" i="32" a="1"/>
  <c r="P402" i="32" s="1"/>
  <c r="Q402" i="32" a="1"/>
  <c r="Q402" i="32" s="1"/>
  <c r="R402" i="32" a="1"/>
  <c r="R402" i="32" s="1"/>
  <c r="S402" i="32" a="1"/>
  <c r="S402" i="32" s="1"/>
  <c r="T402" i="32" a="1"/>
  <c r="T402" i="32" s="1"/>
  <c r="U402" i="32" a="1"/>
  <c r="U402" i="32" s="1"/>
  <c r="V402" i="32" a="1"/>
  <c r="V402" i="32" s="1"/>
  <c r="W402" i="32" a="1"/>
  <c r="W402" i="32" s="1"/>
  <c r="X402" i="32" a="1"/>
  <c r="X402" i="32" s="1"/>
  <c r="C403" i="32" a="1"/>
  <c r="C403" i="32" s="1"/>
  <c r="D403" i="32" a="1"/>
  <c r="D403" i="32" s="1"/>
  <c r="E403" i="32" a="1"/>
  <c r="E403" i="32" s="1"/>
  <c r="F403" i="32" a="1"/>
  <c r="F403" i="32" s="1"/>
  <c r="G403" i="32" a="1"/>
  <c r="G403" i="32" s="1"/>
  <c r="H403" i="32" a="1"/>
  <c r="H403" i="32" s="1"/>
  <c r="I403" i="32" a="1"/>
  <c r="I403" i="32" s="1"/>
  <c r="J403" i="32" a="1"/>
  <c r="J403" i="32" s="1"/>
  <c r="K403" i="32" a="1"/>
  <c r="K403" i="32" s="1"/>
  <c r="L403" i="32" a="1"/>
  <c r="L403" i="32" s="1"/>
  <c r="M403" i="32" a="1"/>
  <c r="M403" i="32" s="1"/>
  <c r="N403" i="32" a="1"/>
  <c r="N403" i="32" s="1"/>
  <c r="O403" i="32" a="1"/>
  <c r="O403" i="32" s="1"/>
  <c r="P403" i="32" a="1"/>
  <c r="P403" i="32" s="1"/>
  <c r="Q403" i="32" a="1"/>
  <c r="Q403" i="32" s="1"/>
  <c r="R403" i="32" a="1"/>
  <c r="R403" i="32" s="1"/>
  <c r="S403" i="32" a="1"/>
  <c r="S403" i="32" s="1"/>
  <c r="T403" i="32" a="1"/>
  <c r="T403" i="32" s="1"/>
  <c r="U403" i="32" a="1"/>
  <c r="U403" i="32" s="1"/>
  <c r="V403" i="32" a="1"/>
  <c r="V403" i="32" s="1"/>
  <c r="W403" i="32" a="1"/>
  <c r="W403" i="32" s="1"/>
  <c r="X403" i="32" a="1"/>
  <c r="X403" i="32" s="1"/>
  <c r="C404" i="32" a="1"/>
  <c r="C404" i="32" s="1"/>
  <c r="D404" i="32" a="1"/>
  <c r="D404" i="32" s="1"/>
  <c r="E404" i="32" a="1"/>
  <c r="E404" i="32" s="1"/>
  <c r="F404" i="32" a="1"/>
  <c r="F404" i="32" s="1"/>
  <c r="G404" i="32" a="1"/>
  <c r="G404" i="32" s="1"/>
  <c r="H404" i="32" a="1"/>
  <c r="H404" i="32" s="1"/>
  <c r="I404" i="32" a="1"/>
  <c r="I404" i="32" s="1"/>
  <c r="J404" i="32" a="1"/>
  <c r="J404" i="32" s="1"/>
  <c r="K404" i="32" a="1"/>
  <c r="K404" i="32" s="1"/>
  <c r="L404" i="32" a="1"/>
  <c r="L404" i="32" s="1"/>
  <c r="M404" i="32" a="1"/>
  <c r="M404" i="32" s="1"/>
  <c r="N404" i="32" a="1"/>
  <c r="N404" i="32" s="1"/>
  <c r="O404" i="32" a="1"/>
  <c r="O404" i="32" s="1"/>
  <c r="P404" i="32" a="1"/>
  <c r="P404" i="32" s="1"/>
  <c r="Q404" i="32" a="1"/>
  <c r="Q404" i="32" s="1"/>
  <c r="R404" i="32" a="1"/>
  <c r="R404" i="32" s="1"/>
  <c r="S404" i="32" a="1"/>
  <c r="S404" i="32" s="1"/>
  <c r="T404" i="32" a="1"/>
  <c r="T404" i="32" s="1"/>
  <c r="U404" i="32" a="1"/>
  <c r="U404" i="32" s="1"/>
  <c r="V404" i="32" a="1"/>
  <c r="V404" i="32" s="1"/>
  <c r="W404" i="32" a="1"/>
  <c r="W404" i="32" s="1"/>
  <c r="X404" i="32" a="1"/>
  <c r="X404" i="32" s="1"/>
  <c r="C405" i="32" a="1"/>
  <c r="C405" i="32" s="1"/>
  <c r="D405" i="32" a="1"/>
  <c r="D405" i="32" s="1"/>
  <c r="E405" i="32" a="1"/>
  <c r="E405" i="32" s="1"/>
  <c r="F405" i="32" a="1"/>
  <c r="F405" i="32" s="1"/>
  <c r="G405" i="32" a="1"/>
  <c r="G405" i="32" s="1"/>
  <c r="H405" i="32" a="1"/>
  <c r="H405" i="32" s="1"/>
  <c r="I405" i="32" a="1"/>
  <c r="I405" i="32" s="1"/>
  <c r="J405" i="32" a="1"/>
  <c r="J405" i="32" s="1"/>
  <c r="K405" i="32" a="1"/>
  <c r="K405" i="32" s="1"/>
  <c r="L405" i="32" a="1"/>
  <c r="L405" i="32" s="1"/>
  <c r="M405" i="32" a="1"/>
  <c r="M405" i="32" s="1"/>
  <c r="N405" i="32" a="1"/>
  <c r="N405" i="32" s="1"/>
  <c r="O405" i="32" a="1"/>
  <c r="O405" i="32" s="1"/>
  <c r="P405" i="32" a="1"/>
  <c r="P405" i="32" s="1"/>
  <c r="Q405" i="32" a="1"/>
  <c r="Q405" i="32" s="1"/>
  <c r="R405" i="32" a="1"/>
  <c r="R405" i="32" s="1"/>
  <c r="S405" i="32" a="1"/>
  <c r="S405" i="32" s="1"/>
  <c r="T405" i="32" a="1"/>
  <c r="T405" i="32" s="1"/>
  <c r="U405" i="32" a="1"/>
  <c r="U405" i="32" s="1"/>
  <c r="V405" i="32" a="1"/>
  <c r="V405" i="32" s="1"/>
  <c r="W405" i="32" a="1"/>
  <c r="W405" i="32" s="1"/>
  <c r="X405" i="32" a="1"/>
  <c r="X405" i="32" s="1"/>
  <c r="C406" i="32" a="1"/>
  <c r="C406" i="32" s="1"/>
  <c r="D406" i="32" a="1"/>
  <c r="D406" i="32" s="1"/>
  <c r="E406" i="32" a="1"/>
  <c r="E406" i="32" s="1"/>
  <c r="F406" i="32" a="1"/>
  <c r="F406" i="32" s="1"/>
  <c r="G406" i="32" a="1"/>
  <c r="G406" i="32" s="1"/>
  <c r="H406" i="32" a="1"/>
  <c r="H406" i="32" s="1"/>
  <c r="I406" i="32" a="1"/>
  <c r="I406" i="32" s="1"/>
  <c r="J406" i="32" a="1"/>
  <c r="J406" i="32" s="1"/>
  <c r="K406" i="32" a="1"/>
  <c r="K406" i="32" s="1"/>
  <c r="L406" i="32" a="1"/>
  <c r="L406" i="32" s="1"/>
  <c r="M406" i="32" a="1"/>
  <c r="M406" i="32" s="1"/>
  <c r="N406" i="32" a="1"/>
  <c r="N406" i="32" s="1"/>
  <c r="O406" i="32" a="1"/>
  <c r="O406" i="32" s="1"/>
  <c r="P406" i="32" a="1"/>
  <c r="P406" i="32" s="1"/>
  <c r="Q406" i="32" a="1"/>
  <c r="Q406" i="32" s="1"/>
  <c r="R406" i="32" a="1"/>
  <c r="R406" i="32" s="1"/>
  <c r="S406" i="32" a="1"/>
  <c r="S406" i="32" s="1"/>
  <c r="T406" i="32" a="1"/>
  <c r="T406" i="32" s="1"/>
  <c r="U406" i="32" a="1"/>
  <c r="U406" i="32" s="1"/>
  <c r="V406" i="32" a="1"/>
  <c r="V406" i="32" s="1"/>
  <c r="W406" i="32" a="1"/>
  <c r="W406" i="32" s="1"/>
  <c r="X406" i="32" a="1"/>
  <c r="X406" i="32" s="1"/>
  <c r="C407" i="32" a="1"/>
  <c r="C407" i="32" s="1"/>
  <c r="D407" i="32" a="1"/>
  <c r="D407" i="32" s="1"/>
  <c r="E407" i="32" a="1"/>
  <c r="E407" i="32" s="1"/>
  <c r="F407" i="32" a="1"/>
  <c r="F407" i="32" s="1"/>
  <c r="G407" i="32" a="1"/>
  <c r="G407" i="32" s="1"/>
  <c r="H407" i="32" a="1"/>
  <c r="H407" i="32" s="1"/>
  <c r="I407" i="32" a="1"/>
  <c r="I407" i="32" s="1"/>
  <c r="J407" i="32" a="1"/>
  <c r="J407" i="32" s="1"/>
  <c r="K407" i="32" a="1"/>
  <c r="K407" i="32" s="1"/>
  <c r="L407" i="32" a="1"/>
  <c r="L407" i="32" s="1"/>
  <c r="M407" i="32" a="1"/>
  <c r="M407" i="32" s="1"/>
  <c r="N407" i="32" a="1"/>
  <c r="N407" i="32" s="1"/>
  <c r="O407" i="32" a="1"/>
  <c r="O407" i="32" s="1"/>
  <c r="P407" i="32" a="1"/>
  <c r="P407" i="32" s="1"/>
  <c r="Q407" i="32" a="1"/>
  <c r="Q407" i="32" s="1"/>
  <c r="R407" i="32" a="1"/>
  <c r="R407" i="32" s="1"/>
  <c r="S407" i="32" a="1"/>
  <c r="S407" i="32" s="1"/>
  <c r="T407" i="32" a="1"/>
  <c r="T407" i="32" s="1"/>
  <c r="U407" i="32" a="1"/>
  <c r="U407" i="32" s="1"/>
  <c r="V407" i="32" a="1"/>
  <c r="V407" i="32" s="1"/>
  <c r="W407" i="32" a="1"/>
  <c r="W407" i="32" s="1"/>
  <c r="X407" i="32" a="1"/>
  <c r="X407" i="32" s="1"/>
  <c r="C408" i="32" a="1"/>
  <c r="C408" i="32" s="1"/>
  <c r="D408" i="32" a="1"/>
  <c r="D408" i="32" s="1"/>
  <c r="E408" i="32" a="1"/>
  <c r="E408" i="32" s="1"/>
  <c r="F408" i="32" a="1"/>
  <c r="F408" i="32" s="1"/>
  <c r="G408" i="32" a="1"/>
  <c r="G408" i="32" s="1"/>
  <c r="H408" i="32" a="1"/>
  <c r="H408" i="32" s="1"/>
  <c r="I408" i="32" a="1"/>
  <c r="I408" i="32" s="1"/>
  <c r="J408" i="32" a="1"/>
  <c r="J408" i="32" s="1"/>
  <c r="K408" i="32" a="1"/>
  <c r="K408" i="32" s="1"/>
  <c r="L408" i="32" a="1"/>
  <c r="L408" i="32" s="1"/>
  <c r="M408" i="32" a="1"/>
  <c r="M408" i="32" s="1"/>
  <c r="N408" i="32" a="1"/>
  <c r="N408" i="32" s="1"/>
  <c r="O408" i="32" a="1"/>
  <c r="O408" i="32" s="1"/>
  <c r="P408" i="32" a="1"/>
  <c r="P408" i="32" s="1"/>
  <c r="Q408" i="32" a="1"/>
  <c r="Q408" i="32" s="1"/>
  <c r="R408" i="32" a="1"/>
  <c r="R408" i="32" s="1"/>
  <c r="S408" i="32" a="1"/>
  <c r="S408" i="32" s="1"/>
  <c r="T408" i="32" a="1"/>
  <c r="T408" i="32" s="1"/>
  <c r="U408" i="32" a="1"/>
  <c r="U408" i="32" s="1"/>
  <c r="V408" i="32" a="1"/>
  <c r="V408" i="32" s="1"/>
  <c r="W408" i="32" a="1"/>
  <c r="W408" i="32" s="1"/>
  <c r="X408" i="32" a="1"/>
  <c r="X408" i="32" s="1"/>
  <c r="C409" i="32" a="1"/>
  <c r="C409" i="32" s="1"/>
  <c r="D409" i="32" a="1"/>
  <c r="D409" i="32" s="1"/>
  <c r="E409" i="32" a="1"/>
  <c r="E409" i="32" s="1"/>
  <c r="F409" i="32" a="1"/>
  <c r="F409" i="32" s="1"/>
  <c r="G409" i="32" a="1"/>
  <c r="G409" i="32" s="1"/>
  <c r="H409" i="32" a="1"/>
  <c r="H409" i="32" s="1"/>
  <c r="I409" i="32" a="1"/>
  <c r="I409" i="32" s="1"/>
  <c r="J409" i="32" a="1"/>
  <c r="J409" i="32" s="1"/>
  <c r="K409" i="32" a="1"/>
  <c r="K409" i="32" s="1"/>
  <c r="L409" i="32" a="1"/>
  <c r="L409" i="32" s="1"/>
  <c r="M409" i="32" a="1"/>
  <c r="M409" i="32" s="1"/>
  <c r="N409" i="32" a="1"/>
  <c r="N409" i="32" s="1"/>
  <c r="O409" i="32" a="1"/>
  <c r="O409" i="32" s="1"/>
  <c r="P409" i="32" a="1"/>
  <c r="P409" i="32" s="1"/>
  <c r="Q409" i="32" a="1"/>
  <c r="Q409" i="32" s="1"/>
  <c r="R409" i="32" a="1"/>
  <c r="R409" i="32" s="1"/>
  <c r="S409" i="32" a="1"/>
  <c r="S409" i="32" s="1"/>
  <c r="T409" i="32" a="1"/>
  <c r="T409" i="32" s="1"/>
  <c r="U409" i="32" a="1"/>
  <c r="U409" i="32" s="1"/>
  <c r="V409" i="32" a="1"/>
  <c r="V409" i="32" s="1"/>
  <c r="W409" i="32" a="1"/>
  <c r="W409" i="32" s="1"/>
  <c r="X409" i="32" a="1"/>
  <c r="X409" i="32" s="1"/>
  <c r="X379" i="32" a="1"/>
  <c r="X379" i="32" s="1"/>
  <c r="W379" i="32" a="1"/>
  <c r="W379" i="32" s="1"/>
  <c r="V379" i="32" a="1"/>
  <c r="V379" i="32" s="1"/>
  <c r="U379" i="32" a="1"/>
  <c r="U379" i="32" s="1"/>
  <c r="T379" i="32" a="1"/>
  <c r="T379" i="32" s="1"/>
  <c r="S379" i="32" a="1"/>
  <c r="S379" i="32" s="1"/>
  <c r="R379" i="32" a="1"/>
  <c r="R379" i="32" s="1"/>
  <c r="Q379" i="32" a="1"/>
  <c r="Q379" i="32" s="1"/>
  <c r="P379" i="32" a="1"/>
  <c r="P379" i="32" s="1"/>
  <c r="O379" i="32" a="1"/>
  <c r="O379" i="32" s="1"/>
  <c r="N379" i="32" a="1"/>
  <c r="N379" i="32" s="1"/>
  <c r="M379" i="32" a="1"/>
  <c r="M379" i="32" s="1"/>
  <c r="L379" i="32" a="1"/>
  <c r="L379" i="32" s="1"/>
  <c r="K379" i="32" a="1"/>
  <c r="K379" i="32" s="1"/>
  <c r="J379" i="32" a="1"/>
  <c r="J379" i="32" s="1"/>
  <c r="I379" i="32" a="1"/>
  <c r="I379" i="32" s="1"/>
  <c r="H379" i="32" a="1"/>
  <c r="H379" i="32" s="1"/>
  <c r="G379" i="32" a="1"/>
  <c r="G379" i="32" s="1"/>
  <c r="F379" i="32" a="1"/>
  <c r="F379" i="32" s="1"/>
  <c r="E379" i="32" a="1"/>
  <c r="E379" i="32" s="1"/>
  <c r="D379" i="32" a="1"/>
  <c r="D379" i="32" s="1"/>
  <c r="C379" i="32" a="1"/>
  <c r="C379" i="32" s="1"/>
  <c r="X373" i="32" a="1"/>
  <c r="X373" i="32" s="1"/>
  <c r="W373" i="32" a="1"/>
  <c r="W373" i="32" s="1"/>
  <c r="X372" i="32" a="1"/>
  <c r="X372" i="32" s="1"/>
  <c r="W372" i="32" a="1"/>
  <c r="W372" i="32" s="1"/>
  <c r="X371" i="32" a="1"/>
  <c r="X371" i="32" s="1"/>
  <c r="W371" i="32" a="1"/>
  <c r="W371" i="32" s="1"/>
  <c r="X370" i="32" a="1"/>
  <c r="X370" i="32" s="1"/>
  <c r="W370" i="32" a="1"/>
  <c r="W370" i="32" s="1"/>
  <c r="X369" i="32" a="1"/>
  <c r="X369" i="32" s="1"/>
  <c r="W369" i="32" a="1"/>
  <c r="W369" i="32" s="1"/>
  <c r="X368" i="32" a="1"/>
  <c r="X368" i="32" s="1"/>
  <c r="W368" i="32" a="1"/>
  <c r="W368" i="32" s="1"/>
  <c r="X367" i="32" a="1"/>
  <c r="X367" i="32" s="1"/>
  <c r="W367" i="32" a="1"/>
  <c r="W367" i="32" s="1"/>
  <c r="X366" i="32" a="1"/>
  <c r="X366" i="32" s="1"/>
  <c r="W366" i="32" a="1"/>
  <c r="W366" i="32" s="1"/>
  <c r="X365" i="32" a="1"/>
  <c r="X365" i="32" s="1"/>
  <c r="W365" i="32" a="1"/>
  <c r="W365" i="32" s="1"/>
  <c r="X364" i="32" a="1"/>
  <c r="X364" i="32" s="1"/>
  <c r="W364" i="32" a="1"/>
  <c r="W364" i="32" s="1"/>
  <c r="X363" i="32" a="1"/>
  <c r="X363" i="32" s="1"/>
  <c r="W363" i="32" a="1"/>
  <c r="W363" i="32" s="1"/>
  <c r="X362" i="32" a="1"/>
  <c r="X362" i="32" s="1"/>
  <c r="W362" i="32" a="1"/>
  <c r="W362" i="32" s="1"/>
  <c r="X361" i="32" a="1"/>
  <c r="X361" i="32" s="1"/>
  <c r="W361" i="32" a="1"/>
  <c r="W361" i="32" s="1"/>
  <c r="X360" i="32" a="1"/>
  <c r="X360" i="32" s="1"/>
  <c r="W360" i="32" a="1"/>
  <c r="W360" i="32" s="1"/>
  <c r="X359" i="32" a="1"/>
  <c r="X359" i="32" s="1"/>
  <c r="W359" i="32" a="1"/>
  <c r="W359" i="32" s="1"/>
  <c r="X358" i="32" a="1"/>
  <c r="X358" i="32" s="1"/>
  <c r="W358" i="32" a="1"/>
  <c r="W358" i="32" s="1"/>
  <c r="V373" i="32" a="1"/>
  <c r="V373" i="32" s="1"/>
  <c r="U373" i="32" a="1"/>
  <c r="U373" i="32" s="1"/>
  <c r="V372" i="32" a="1"/>
  <c r="V372" i="32" s="1"/>
  <c r="U372" i="32" a="1"/>
  <c r="U372" i="32" s="1"/>
  <c r="V371" i="32" a="1"/>
  <c r="V371" i="32" s="1"/>
  <c r="U371" i="32" a="1"/>
  <c r="U371" i="32" s="1"/>
  <c r="V370" i="32" a="1"/>
  <c r="V370" i="32" s="1"/>
  <c r="U370" i="32" a="1"/>
  <c r="U370" i="32" s="1"/>
  <c r="V369" i="32" a="1"/>
  <c r="V369" i="32" s="1"/>
  <c r="U369" i="32" a="1"/>
  <c r="U369" i="32" s="1"/>
  <c r="V368" i="32" a="1"/>
  <c r="V368" i="32" s="1"/>
  <c r="U368" i="32" a="1"/>
  <c r="U368" i="32" s="1"/>
  <c r="V367" i="32" a="1"/>
  <c r="V367" i="32" s="1"/>
  <c r="U367" i="32" a="1"/>
  <c r="U367" i="32" s="1"/>
  <c r="V366" i="32" a="1"/>
  <c r="V366" i="32" s="1"/>
  <c r="U366" i="32" a="1"/>
  <c r="U366" i="32" s="1"/>
  <c r="V365" i="32" a="1"/>
  <c r="V365" i="32" s="1"/>
  <c r="U365" i="32" a="1"/>
  <c r="U365" i="32" s="1"/>
  <c r="V364" i="32" a="1"/>
  <c r="V364" i="32" s="1"/>
  <c r="U364" i="32" a="1"/>
  <c r="U364" i="32" s="1"/>
  <c r="V363" i="32" a="1"/>
  <c r="V363" i="32" s="1"/>
  <c r="U363" i="32" a="1"/>
  <c r="U363" i="32" s="1"/>
  <c r="V362" i="32" a="1"/>
  <c r="V362" i="32" s="1"/>
  <c r="U362" i="32" a="1"/>
  <c r="U362" i="32" s="1"/>
  <c r="V361" i="32" a="1"/>
  <c r="V361" i="32" s="1"/>
  <c r="U361" i="32" a="1"/>
  <c r="U361" i="32" s="1"/>
  <c r="V360" i="32" a="1"/>
  <c r="V360" i="32" s="1"/>
  <c r="U360" i="32" a="1"/>
  <c r="U360" i="32" s="1"/>
  <c r="V359" i="32" a="1"/>
  <c r="V359" i="32" s="1"/>
  <c r="U359" i="32" a="1"/>
  <c r="U359" i="32" s="1"/>
  <c r="V358" i="32" a="1"/>
  <c r="V358" i="32" s="1"/>
  <c r="U358" i="32" a="1"/>
  <c r="U358" i="32" s="1"/>
  <c r="T373" i="32" a="1"/>
  <c r="T373" i="32" s="1"/>
  <c r="S373" i="32" a="1"/>
  <c r="S373" i="32" s="1"/>
  <c r="T372" i="32" a="1"/>
  <c r="T372" i="32" s="1"/>
  <c r="S372" i="32" a="1"/>
  <c r="S372" i="32" s="1"/>
  <c r="T371" i="32" a="1"/>
  <c r="T371" i="32" s="1"/>
  <c r="S371" i="32" a="1"/>
  <c r="S371" i="32" s="1"/>
  <c r="T370" i="32" a="1"/>
  <c r="T370" i="32" s="1"/>
  <c r="S370" i="32" a="1"/>
  <c r="S370" i="32" s="1"/>
  <c r="T369" i="32" a="1"/>
  <c r="T369" i="32" s="1"/>
  <c r="S369" i="32" a="1"/>
  <c r="S369" i="32" s="1"/>
  <c r="T368" i="32" a="1"/>
  <c r="T368" i="32" s="1"/>
  <c r="S368" i="32" a="1"/>
  <c r="S368" i="32" s="1"/>
  <c r="T367" i="32" a="1"/>
  <c r="T367" i="32" s="1"/>
  <c r="S367" i="32" a="1"/>
  <c r="S367" i="32" s="1"/>
  <c r="T366" i="32" a="1"/>
  <c r="T366" i="32" s="1"/>
  <c r="S366" i="32" a="1"/>
  <c r="S366" i="32" s="1"/>
  <c r="T365" i="32" a="1"/>
  <c r="T365" i="32" s="1"/>
  <c r="S365" i="32" a="1"/>
  <c r="S365" i="32" s="1"/>
  <c r="T364" i="32" a="1"/>
  <c r="T364" i="32" s="1"/>
  <c r="S364" i="32" a="1"/>
  <c r="S364" i="32" s="1"/>
  <c r="T363" i="32" a="1"/>
  <c r="T363" i="32" s="1"/>
  <c r="S363" i="32" a="1"/>
  <c r="S363" i="32" s="1"/>
  <c r="T362" i="32" a="1"/>
  <c r="T362" i="32" s="1"/>
  <c r="S362" i="32" a="1"/>
  <c r="S362" i="32" s="1"/>
  <c r="T361" i="32" a="1"/>
  <c r="T361" i="32" s="1"/>
  <c r="S361" i="32" a="1"/>
  <c r="S361" i="32" s="1"/>
  <c r="T360" i="32" a="1"/>
  <c r="T360" i="32" s="1"/>
  <c r="S360" i="32" a="1"/>
  <c r="S360" i="32" s="1"/>
  <c r="T359" i="32" a="1"/>
  <c r="T359" i="32" s="1"/>
  <c r="S359" i="32" a="1"/>
  <c r="S359" i="32" s="1"/>
  <c r="T358" i="32" a="1"/>
  <c r="T358" i="32" s="1"/>
  <c r="S358" i="32" a="1"/>
  <c r="S358" i="32" s="1"/>
  <c r="R373" i="32" a="1"/>
  <c r="R373" i="32" s="1"/>
  <c r="Q373" i="32" a="1"/>
  <c r="Q373" i="32" s="1"/>
  <c r="R372" i="32" a="1"/>
  <c r="R372" i="32" s="1"/>
  <c r="Q372" i="32" a="1"/>
  <c r="Q372" i="32" s="1"/>
  <c r="R371" i="32" a="1"/>
  <c r="R371" i="32" s="1"/>
  <c r="Q371" i="32" a="1"/>
  <c r="Q371" i="32" s="1"/>
  <c r="R370" i="32" a="1"/>
  <c r="R370" i="32" s="1"/>
  <c r="Q370" i="32" a="1"/>
  <c r="Q370" i="32" s="1"/>
  <c r="R369" i="32" a="1"/>
  <c r="R369" i="32" s="1"/>
  <c r="Q369" i="32" a="1"/>
  <c r="Q369" i="32" s="1"/>
  <c r="R368" i="32" a="1"/>
  <c r="R368" i="32" s="1"/>
  <c r="Q368" i="32" a="1"/>
  <c r="Q368" i="32" s="1"/>
  <c r="R367" i="32" a="1"/>
  <c r="R367" i="32" s="1"/>
  <c r="Q367" i="32" a="1"/>
  <c r="Q367" i="32" s="1"/>
  <c r="R366" i="32" a="1"/>
  <c r="R366" i="32" s="1"/>
  <c r="Q366" i="32" a="1"/>
  <c r="Q366" i="32" s="1"/>
  <c r="R365" i="32" a="1"/>
  <c r="R365" i="32" s="1"/>
  <c r="Q365" i="32" a="1"/>
  <c r="Q365" i="32" s="1"/>
  <c r="R364" i="32" a="1"/>
  <c r="R364" i="32" s="1"/>
  <c r="Q364" i="32" a="1"/>
  <c r="Q364" i="32" s="1"/>
  <c r="R363" i="32" a="1"/>
  <c r="R363" i="32" s="1"/>
  <c r="Q363" i="32" a="1"/>
  <c r="Q363" i="32" s="1"/>
  <c r="R362" i="32" a="1"/>
  <c r="R362" i="32" s="1"/>
  <c r="Q362" i="32" a="1"/>
  <c r="Q362" i="32" s="1"/>
  <c r="R361" i="32" a="1"/>
  <c r="R361" i="32" s="1"/>
  <c r="Q361" i="32" a="1"/>
  <c r="Q361" i="32" s="1"/>
  <c r="R360" i="32" a="1"/>
  <c r="R360" i="32" s="1"/>
  <c r="Q360" i="32" a="1"/>
  <c r="Q360" i="32" s="1"/>
  <c r="R359" i="32" a="1"/>
  <c r="R359" i="32" s="1"/>
  <c r="Q359" i="32" a="1"/>
  <c r="Q359" i="32" s="1"/>
  <c r="R358" i="32" a="1"/>
  <c r="R358" i="32" s="1"/>
  <c r="Q358" i="32" a="1"/>
  <c r="Q358" i="32" s="1"/>
  <c r="P373" i="32" a="1"/>
  <c r="P373" i="32" s="1"/>
  <c r="O373" i="32" a="1"/>
  <c r="O373" i="32" s="1"/>
  <c r="P372" i="32" a="1"/>
  <c r="P372" i="32" s="1"/>
  <c r="O372" i="32" a="1"/>
  <c r="O372" i="32" s="1"/>
  <c r="P371" i="32" a="1"/>
  <c r="P371" i="32" s="1"/>
  <c r="O371" i="32" a="1"/>
  <c r="O371" i="32" s="1"/>
  <c r="P370" i="32" a="1"/>
  <c r="P370" i="32" s="1"/>
  <c r="O370" i="32" a="1"/>
  <c r="O370" i="32" s="1"/>
  <c r="P369" i="32" a="1"/>
  <c r="P369" i="32" s="1"/>
  <c r="O369" i="32" a="1"/>
  <c r="O369" i="32" s="1"/>
  <c r="P368" i="32" a="1"/>
  <c r="P368" i="32" s="1"/>
  <c r="O368" i="32" a="1"/>
  <c r="O368" i="32" s="1"/>
  <c r="P367" i="32" a="1"/>
  <c r="P367" i="32" s="1"/>
  <c r="O367" i="32" a="1"/>
  <c r="O367" i="32" s="1"/>
  <c r="P366" i="32" a="1"/>
  <c r="P366" i="32" s="1"/>
  <c r="O366" i="32" a="1"/>
  <c r="O366" i="32" s="1"/>
  <c r="P365" i="32" a="1"/>
  <c r="P365" i="32" s="1"/>
  <c r="O365" i="32" a="1"/>
  <c r="O365" i="32" s="1"/>
  <c r="P364" i="32" a="1"/>
  <c r="P364" i="32" s="1"/>
  <c r="O364" i="32" a="1"/>
  <c r="O364" i="32" s="1"/>
  <c r="P363" i="32" a="1"/>
  <c r="P363" i="32" s="1"/>
  <c r="O363" i="32" a="1"/>
  <c r="O363" i="32" s="1"/>
  <c r="P362" i="32" a="1"/>
  <c r="P362" i="32" s="1"/>
  <c r="O362" i="32" a="1"/>
  <c r="O362" i="32" s="1"/>
  <c r="P361" i="32" a="1"/>
  <c r="P361" i="32" s="1"/>
  <c r="O361" i="32" a="1"/>
  <c r="O361" i="32" s="1"/>
  <c r="P360" i="32" a="1"/>
  <c r="P360" i="32" s="1"/>
  <c r="O360" i="32" a="1"/>
  <c r="O360" i="32" s="1"/>
  <c r="P359" i="32" a="1"/>
  <c r="P359" i="32" s="1"/>
  <c r="O359" i="32" a="1"/>
  <c r="O359" i="32" s="1"/>
  <c r="P358" i="32" a="1"/>
  <c r="P358" i="32" s="1"/>
  <c r="O358" i="32" a="1"/>
  <c r="O358" i="32" s="1"/>
  <c r="N373" i="32" a="1"/>
  <c r="N373" i="32" s="1"/>
  <c r="M373" i="32" a="1"/>
  <c r="M373" i="32" s="1"/>
  <c r="N372" i="32" a="1"/>
  <c r="N372" i="32" s="1"/>
  <c r="M372" i="32" a="1"/>
  <c r="M372" i="32" s="1"/>
  <c r="N371" i="32" a="1"/>
  <c r="N371" i="32" s="1"/>
  <c r="M371" i="32" a="1"/>
  <c r="M371" i="32" s="1"/>
  <c r="N370" i="32" a="1"/>
  <c r="N370" i="32" s="1"/>
  <c r="M370" i="32" a="1"/>
  <c r="M370" i="32" s="1"/>
  <c r="N369" i="32" a="1"/>
  <c r="N369" i="32" s="1"/>
  <c r="M369" i="32" a="1"/>
  <c r="M369" i="32" s="1"/>
  <c r="N368" i="32" a="1"/>
  <c r="N368" i="32" s="1"/>
  <c r="M368" i="32" a="1"/>
  <c r="M368" i="32" s="1"/>
  <c r="N367" i="32" a="1"/>
  <c r="N367" i="32" s="1"/>
  <c r="M367" i="32" a="1"/>
  <c r="M367" i="32" s="1"/>
  <c r="N366" i="32" a="1"/>
  <c r="N366" i="32" s="1"/>
  <c r="M366" i="32" a="1"/>
  <c r="M366" i="32" s="1"/>
  <c r="N365" i="32" a="1"/>
  <c r="N365" i="32" s="1"/>
  <c r="M365" i="32" a="1"/>
  <c r="M365" i="32" s="1"/>
  <c r="N364" i="32" a="1"/>
  <c r="N364" i="32" s="1"/>
  <c r="M364" i="32" a="1"/>
  <c r="M364" i="32" s="1"/>
  <c r="N363" i="32" a="1"/>
  <c r="N363" i="32" s="1"/>
  <c r="M363" i="32" a="1"/>
  <c r="M363" i="32" s="1"/>
  <c r="N362" i="32" a="1"/>
  <c r="N362" i="32" s="1"/>
  <c r="M362" i="32" a="1"/>
  <c r="M362" i="32" s="1"/>
  <c r="N361" i="32" a="1"/>
  <c r="N361" i="32" s="1"/>
  <c r="M361" i="32" a="1"/>
  <c r="M361" i="32" s="1"/>
  <c r="N360" i="32" a="1"/>
  <c r="N360" i="32" s="1"/>
  <c r="M360" i="32" a="1"/>
  <c r="M360" i="32" s="1"/>
  <c r="N359" i="32" a="1"/>
  <c r="N359" i="32" s="1"/>
  <c r="M359" i="32" a="1"/>
  <c r="M359" i="32" s="1"/>
  <c r="N358" i="32" a="1"/>
  <c r="N358" i="32" s="1"/>
  <c r="M358" i="32" a="1"/>
  <c r="M358" i="32" s="1"/>
  <c r="L373" i="32" a="1"/>
  <c r="L373" i="32" s="1"/>
  <c r="K373" i="32" a="1"/>
  <c r="K373" i="32" s="1"/>
  <c r="L372" i="32" a="1"/>
  <c r="L372" i="32" s="1"/>
  <c r="K372" i="32" a="1"/>
  <c r="K372" i="32" s="1"/>
  <c r="L371" i="32" a="1"/>
  <c r="L371" i="32" s="1"/>
  <c r="K371" i="32" a="1"/>
  <c r="K371" i="32" s="1"/>
  <c r="L370" i="32" a="1"/>
  <c r="L370" i="32" s="1"/>
  <c r="K370" i="32" a="1"/>
  <c r="K370" i="32" s="1"/>
  <c r="L369" i="32" a="1"/>
  <c r="L369" i="32" s="1"/>
  <c r="K369" i="32" a="1"/>
  <c r="K369" i="32" s="1"/>
  <c r="L368" i="32" a="1"/>
  <c r="L368" i="32" s="1"/>
  <c r="K368" i="32" a="1"/>
  <c r="K368" i="32" s="1"/>
  <c r="L367" i="32" a="1"/>
  <c r="L367" i="32" s="1"/>
  <c r="K367" i="32" a="1"/>
  <c r="K367" i="32" s="1"/>
  <c r="L366" i="32" a="1"/>
  <c r="L366" i="32" s="1"/>
  <c r="K366" i="32" a="1"/>
  <c r="K366" i="32" s="1"/>
  <c r="L365" i="32" a="1"/>
  <c r="L365" i="32" s="1"/>
  <c r="K365" i="32" a="1"/>
  <c r="K365" i="32" s="1"/>
  <c r="L364" i="32" a="1"/>
  <c r="L364" i="32" s="1"/>
  <c r="K364" i="32" a="1"/>
  <c r="K364" i="32" s="1"/>
  <c r="L363" i="32" a="1"/>
  <c r="L363" i="32" s="1"/>
  <c r="K363" i="32" a="1"/>
  <c r="K363" i="32" s="1"/>
  <c r="L362" i="32" a="1"/>
  <c r="L362" i="32" s="1"/>
  <c r="K362" i="32" a="1"/>
  <c r="K362" i="32" s="1"/>
  <c r="L361" i="32" a="1"/>
  <c r="L361" i="32" s="1"/>
  <c r="K361" i="32" a="1"/>
  <c r="K361" i="32" s="1"/>
  <c r="L360" i="32" a="1"/>
  <c r="L360" i="32" s="1"/>
  <c r="K360" i="32" a="1"/>
  <c r="K360" i="32" s="1"/>
  <c r="L359" i="32" a="1"/>
  <c r="L359" i="32" s="1"/>
  <c r="K359" i="32" a="1"/>
  <c r="K359" i="32" s="1"/>
  <c r="L358" i="32" a="1"/>
  <c r="L358" i="32" s="1"/>
  <c r="K358" i="32" a="1"/>
  <c r="K358" i="32" s="1"/>
  <c r="J373" i="32" a="1"/>
  <c r="J373" i="32" s="1"/>
  <c r="I373" i="32" a="1"/>
  <c r="I373" i="32" s="1"/>
  <c r="J372" i="32" a="1"/>
  <c r="J372" i="32" s="1"/>
  <c r="I372" i="32" a="1"/>
  <c r="I372" i="32" s="1"/>
  <c r="J371" i="32" a="1"/>
  <c r="J371" i="32" s="1"/>
  <c r="I371" i="32" a="1"/>
  <c r="I371" i="32" s="1"/>
  <c r="J370" i="32" a="1"/>
  <c r="J370" i="32" s="1"/>
  <c r="I370" i="32" a="1"/>
  <c r="I370" i="32" s="1"/>
  <c r="J369" i="32" a="1"/>
  <c r="J369" i="32" s="1"/>
  <c r="I369" i="32" a="1"/>
  <c r="I369" i="32" s="1"/>
  <c r="J368" i="32" a="1"/>
  <c r="J368" i="32" s="1"/>
  <c r="I368" i="32" a="1"/>
  <c r="I368" i="32" s="1"/>
  <c r="J367" i="32" a="1"/>
  <c r="J367" i="32" s="1"/>
  <c r="I367" i="32" a="1"/>
  <c r="I367" i="32" s="1"/>
  <c r="J366" i="32" a="1"/>
  <c r="J366" i="32" s="1"/>
  <c r="I366" i="32" a="1"/>
  <c r="I366" i="32" s="1"/>
  <c r="J365" i="32" a="1"/>
  <c r="J365" i="32" s="1"/>
  <c r="I365" i="32" a="1"/>
  <c r="I365" i="32" s="1"/>
  <c r="J364" i="32" a="1"/>
  <c r="J364" i="32" s="1"/>
  <c r="I364" i="32" a="1"/>
  <c r="I364" i="32" s="1"/>
  <c r="J363" i="32" a="1"/>
  <c r="J363" i="32" s="1"/>
  <c r="I363" i="32" a="1"/>
  <c r="I363" i="32" s="1"/>
  <c r="J362" i="32" a="1"/>
  <c r="J362" i="32" s="1"/>
  <c r="I362" i="32" a="1"/>
  <c r="I362" i="32" s="1"/>
  <c r="J361" i="32" a="1"/>
  <c r="J361" i="32" s="1"/>
  <c r="I361" i="32" a="1"/>
  <c r="I361" i="32" s="1"/>
  <c r="J360" i="32" a="1"/>
  <c r="J360" i="32" s="1"/>
  <c r="I360" i="32" a="1"/>
  <c r="I360" i="32" s="1"/>
  <c r="J359" i="32" a="1"/>
  <c r="J359" i="32" s="1"/>
  <c r="I359" i="32" a="1"/>
  <c r="I359" i="32" s="1"/>
  <c r="J358" i="32" a="1"/>
  <c r="J358" i="32" s="1"/>
  <c r="I358" i="32" a="1"/>
  <c r="I358" i="32" s="1"/>
  <c r="H373" i="32" a="1"/>
  <c r="H373" i="32" s="1"/>
  <c r="G373" i="32" a="1"/>
  <c r="G373" i="32" s="1"/>
  <c r="H372" i="32" a="1"/>
  <c r="H372" i="32" s="1"/>
  <c r="G372" i="32" a="1"/>
  <c r="G372" i="32" s="1"/>
  <c r="H371" i="32" a="1"/>
  <c r="H371" i="32" s="1"/>
  <c r="G371" i="32" a="1"/>
  <c r="G371" i="32" s="1"/>
  <c r="H370" i="32" a="1"/>
  <c r="H370" i="32" s="1"/>
  <c r="G370" i="32" a="1"/>
  <c r="G370" i="32" s="1"/>
  <c r="H369" i="32" a="1"/>
  <c r="H369" i="32" s="1"/>
  <c r="G369" i="32" a="1"/>
  <c r="G369" i="32" s="1"/>
  <c r="H368" i="32" a="1"/>
  <c r="H368" i="32" s="1"/>
  <c r="G368" i="32" a="1"/>
  <c r="G368" i="32" s="1"/>
  <c r="H367" i="32" a="1"/>
  <c r="H367" i="32" s="1"/>
  <c r="G367" i="32" a="1"/>
  <c r="G367" i="32" s="1"/>
  <c r="H366" i="32" a="1"/>
  <c r="H366" i="32" s="1"/>
  <c r="G366" i="32" a="1"/>
  <c r="G366" i="32" s="1"/>
  <c r="H365" i="32" a="1"/>
  <c r="H365" i="32" s="1"/>
  <c r="G365" i="32" a="1"/>
  <c r="G365" i="32" s="1"/>
  <c r="H364" i="32" a="1"/>
  <c r="H364" i="32" s="1"/>
  <c r="G364" i="32" a="1"/>
  <c r="G364" i="32" s="1"/>
  <c r="H363" i="32" a="1"/>
  <c r="H363" i="32" s="1"/>
  <c r="G363" i="32" a="1"/>
  <c r="G363" i="32" s="1"/>
  <c r="H362" i="32" a="1"/>
  <c r="H362" i="32" s="1"/>
  <c r="G362" i="32" a="1"/>
  <c r="G362" i="32" s="1"/>
  <c r="H361" i="32" a="1"/>
  <c r="H361" i="32" s="1"/>
  <c r="G361" i="32" a="1"/>
  <c r="G361" i="32" s="1"/>
  <c r="H360" i="32" a="1"/>
  <c r="H360" i="32" s="1"/>
  <c r="G360" i="32" a="1"/>
  <c r="G360" i="32" s="1"/>
  <c r="H359" i="32" a="1"/>
  <c r="H359" i="32" s="1"/>
  <c r="G359" i="32" a="1"/>
  <c r="G359" i="32" s="1"/>
  <c r="H358" i="32" a="1"/>
  <c r="H358" i="32" s="1"/>
  <c r="G358" i="32" a="1"/>
  <c r="G358" i="32" s="1"/>
  <c r="F373" i="32" a="1"/>
  <c r="F373" i="32" s="1"/>
  <c r="E373" i="32" a="1"/>
  <c r="E373" i="32" s="1"/>
  <c r="F372" i="32" a="1"/>
  <c r="F372" i="32" s="1"/>
  <c r="E372" i="32" a="1"/>
  <c r="E372" i="32" s="1"/>
  <c r="F371" i="32" a="1"/>
  <c r="F371" i="32" s="1"/>
  <c r="E371" i="32" a="1"/>
  <c r="E371" i="32" s="1"/>
  <c r="F370" i="32" a="1"/>
  <c r="F370" i="32" s="1"/>
  <c r="E370" i="32" a="1"/>
  <c r="E370" i="32" s="1"/>
  <c r="F369" i="32" a="1"/>
  <c r="F369" i="32" s="1"/>
  <c r="E369" i="32" a="1"/>
  <c r="E369" i="32" s="1"/>
  <c r="F368" i="32" a="1"/>
  <c r="F368" i="32" s="1"/>
  <c r="E368" i="32" a="1"/>
  <c r="E368" i="32" s="1"/>
  <c r="F367" i="32" a="1"/>
  <c r="F367" i="32" s="1"/>
  <c r="E367" i="32" a="1"/>
  <c r="E367" i="32" s="1"/>
  <c r="F366" i="32" a="1"/>
  <c r="F366" i="32" s="1"/>
  <c r="E366" i="32" a="1"/>
  <c r="E366" i="32" s="1"/>
  <c r="F365" i="32" a="1"/>
  <c r="F365" i="32" s="1"/>
  <c r="E365" i="32" a="1"/>
  <c r="E365" i="32" s="1"/>
  <c r="F364" i="32" a="1"/>
  <c r="F364" i="32" s="1"/>
  <c r="E364" i="32" a="1"/>
  <c r="E364" i="32" s="1"/>
  <c r="F363" i="32" a="1"/>
  <c r="F363" i="32" s="1"/>
  <c r="E363" i="32" a="1"/>
  <c r="E363" i="32" s="1"/>
  <c r="F362" i="32" a="1"/>
  <c r="F362" i="32" s="1"/>
  <c r="E362" i="32" a="1"/>
  <c r="E362" i="32" s="1"/>
  <c r="F361" i="32" a="1"/>
  <c r="F361" i="32" s="1"/>
  <c r="E361" i="32" a="1"/>
  <c r="E361" i="32" s="1"/>
  <c r="F360" i="32" a="1"/>
  <c r="F360" i="32" s="1"/>
  <c r="E360" i="32" a="1"/>
  <c r="E360" i="32" s="1"/>
  <c r="F359" i="32" a="1"/>
  <c r="F359" i="32" s="1"/>
  <c r="E359" i="32" a="1"/>
  <c r="E359" i="32" s="1"/>
  <c r="F358" i="32" a="1"/>
  <c r="F358" i="32" s="1"/>
  <c r="E358" i="32" a="1"/>
  <c r="E358" i="32" s="1"/>
  <c r="D359" i="32" a="1"/>
  <c r="D359" i="32" s="1"/>
  <c r="D360" i="32" a="1"/>
  <c r="D360" i="32" s="1"/>
  <c r="D361" i="32" a="1"/>
  <c r="D361" i="32" s="1"/>
  <c r="D362" i="32" a="1"/>
  <c r="D362" i="32" s="1"/>
  <c r="D363" i="32" a="1"/>
  <c r="D363" i="32" s="1"/>
  <c r="D364" i="32" a="1"/>
  <c r="D364" i="32" s="1"/>
  <c r="D365" i="32" a="1"/>
  <c r="D365" i="32" s="1"/>
  <c r="D366" i="32" a="1"/>
  <c r="D366" i="32" s="1"/>
  <c r="D367" i="32" a="1"/>
  <c r="D367" i="32" s="1"/>
  <c r="D368" i="32" a="1"/>
  <c r="D368" i="32" s="1"/>
  <c r="D369" i="32" a="1"/>
  <c r="D369" i="32" s="1"/>
  <c r="D370" i="32" a="1"/>
  <c r="D370" i="32" s="1"/>
  <c r="D371" i="32" a="1"/>
  <c r="D371" i="32" s="1"/>
  <c r="D372" i="32" a="1"/>
  <c r="D372" i="32" s="1"/>
  <c r="D373" i="32" a="1"/>
  <c r="D373" i="32" s="1"/>
  <c r="D358" i="32" a="1"/>
  <c r="D358" i="32" s="1"/>
  <c r="C359" i="32" a="1"/>
  <c r="C359" i="32" s="1"/>
  <c r="C360" i="32" a="1"/>
  <c r="C360" i="32" s="1"/>
  <c r="C361" i="32" a="1"/>
  <c r="C361" i="32" s="1"/>
  <c r="C362" i="32" a="1"/>
  <c r="C362" i="32" s="1"/>
  <c r="C363" i="32" a="1"/>
  <c r="C363" i="32" s="1"/>
  <c r="C364" i="32" a="1"/>
  <c r="C364" i="32" s="1"/>
  <c r="C365" i="32" a="1"/>
  <c r="C365" i="32" s="1"/>
  <c r="C366" i="32" a="1"/>
  <c r="C366" i="32" s="1"/>
  <c r="C367" i="32" a="1"/>
  <c r="C367" i="32" s="1"/>
  <c r="C368" i="32" a="1"/>
  <c r="C368" i="32" s="1"/>
  <c r="C369" i="32" a="1"/>
  <c r="C369" i="32" s="1"/>
  <c r="C370" i="32" a="1"/>
  <c r="C370" i="32" s="1"/>
  <c r="C371" i="32" a="1"/>
  <c r="C371" i="32" s="1"/>
  <c r="C372" i="32" a="1"/>
  <c r="C372" i="32" s="1"/>
  <c r="C373" i="32" a="1"/>
  <c r="C373" i="32" s="1"/>
  <c r="C358" i="32" a="1"/>
  <c r="C358" i="32" s="1"/>
  <c r="C485" i="32"/>
  <c r="B485" i="32"/>
  <c r="X316" i="32" l="1" a="1"/>
  <c r="X316" i="32" s="1"/>
  <c r="W316" i="32" a="1"/>
  <c r="W316" i="32" s="1"/>
  <c r="V316" i="32" a="1"/>
  <c r="V316" i="32" s="1"/>
  <c r="U316" i="32" a="1"/>
  <c r="U316" i="32" s="1"/>
  <c r="T316" i="32" a="1"/>
  <c r="T316" i="32" s="1"/>
  <c r="S316" i="32" a="1"/>
  <c r="S316" i="32" s="1"/>
  <c r="R316" i="32" a="1"/>
  <c r="R316" i="32" s="1"/>
  <c r="Q316" i="32" a="1"/>
  <c r="Q316" i="32" s="1"/>
  <c r="P316" i="32" a="1"/>
  <c r="P316" i="32" s="1"/>
  <c r="O316" i="32" a="1"/>
  <c r="O316" i="32" s="1"/>
  <c r="N316" i="32" a="1"/>
  <c r="N316" i="32" s="1"/>
  <c r="M316" i="32" a="1"/>
  <c r="M316" i="32" s="1"/>
  <c r="L316" i="32" a="1"/>
  <c r="L316" i="32" s="1"/>
  <c r="K316" i="32" a="1"/>
  <c r="K316" i="32" s="1"/>
  <c r="J316" i="32" a="1"/>
  <c r="J316" i="32" s="1"/>
  <c r="I316" i="32" a="1"/>
  <c r="I316" i="32" s="1"/>
  <c r="H316" i="32" a="1"/>
  <c r="H316" i="32" s="1"/>
  <c r="G316" i="32" a="1"/>
  <c r="G316" i="32" s="1"/>
  <c r="F316" i="32" a="1"/>
  <c r="F316" i="32" s="1"/>
  <c r="E316" i="32" a="1"/>
  <c r="E316" i="32" s="1"/>
  <c r="D316" i="32" a="1"/>
  <c r="D316" i="32" s="1"/>
  <c r="C316" i="32" a="1"/>
  <c r="C316" i="32" s="1"/>
  <c r="X315" i="32" a="1"/>
  <c r="X315" i="32" s="1"/>
  <c r="W315" i="32" a="1"/>
  <c r="W315" i="32" s="1"/>
  <c r="V315" i="32" a="1"/>
  <c r="V315" i="32" s="1"/>
  <c r="U315" i="32" a="1"/>
  <c r="U315" i="32" s="1"/>
  <c r="T315" i="32" a="1"/>
  <c r="T315" i="32" s="1"/>
  <c r="S315" i="32" a="1"/>
  <c r="S315" i="32" s="1"/>
  <c r="R315" i="32" a="1"/>
  <c r="R315" i="32" s="1"/>
  <c r="Q315" i="32" a="1"/>
  <c r="Q315" i="32" s="1"/>
  <c r="P315" i="32" a="1"/>
  <c r="P315" i="32" s="1"/>
  <c r="O315" i="32" a="1"/>
  <c r="O315" i="32" s="1"/>
  <c r="N315" i="32" a="1"/>
  <c r="N315" i="32" s="1"/>
  <c r="M315" i="32" a="1"/>
  <c r="M315" i="32" s="1"/>
  <c r="L315" i="32" a="1"/>
  <c r="L315" i="32" s="1"/>
  <c r="K315" i="32" a="1"/>
  <c r="K315" i="32" s="1"/>
  <c r="J315" i="32" a="1"/>
  <c r="J315" i="32" s="1"/>
  <c r="I315" i="32" a="1"/>
  <c r="I315" i="32" s="1"/>
  <c r="H315" i="32" a="1"/>
  <c r="H315" i="32" s="1"/>
  <c r="G315" i="32" a="1"/>
  <c r="G315" i="32" s="1"/>
  <c r="F315" i="32" a="1"/>
  <c r="F315" i="32" s="1"/>
  <c r="E315" i="32" a="1"/>
  <c r="E315" i="32" s="1"/>
  <c r="D315" i="32" a="1"/>
  <c r="D315" i="32" s="1"/>
  <c r="C315" i="32" a="1"/>
  <c r="C315" i="32" s="1"/>
  <c r="X314" i="32" a="1"/>
  <c r="X314" i="32" s="1"/>
  <c r="W314" i="32" a="1"/>
  <c r="W314" i="32" s="1"/>
  <c r="V314" i="32" a="1"/>
  <c r="V314" i="32" s="1"/>
  <c r="U314" i="32" a="1"/>
  <c r="U314" i="32" s="1"/>
  <c r="T314" i="32" a="1"/>
  <c r="T314" i="32" s="1"/>
  <c r="S314" i="32" a="1"/>
  <c r="S314" i="32" s="1"/>
  <c r="R314" i="32" a="1"/>
  <c r="R314" i="32" s="1"/>
  <c r="Q314" i="32" a="1"/>
  <c r="Q314" i="32" s="1"/>
  <c r="P314" i="32" a="1"/>
  <c r="P314" i="32" s="1"/>
  <c r="O314" i="32" a="1"/>
  <c r="O314" i="32" s="1"/>
  <c r="N314" i="32" a="1"/>
  <c r="N314" i="32" s="1"/>
  <c r="M314" i="32" a="1"/>
  <c r="M314" i="32" s="1"/>
  <c r="L314" i="32" a="1"/>
  <c r="L314" i="32" s="1"/>
  <c r="K314" i="32" a="1"/>
  <c r="K314" i="32" s="1"/>
  <c r="J314" i="32" a="1"/>
  <c r="J314" i="32" s="1"/>
  <c r="I314" i="32" a="1"/>
  <c r="I314" i="32" s="1"/>
  <c r="H314" i="32" a="1"/>
  <c r="H314" i="32" s="1"/>
  <c r="G314" i="32" a="1"/>
  <c r="G314" i="32" s="1"/>
  <c r="F314" i="32" a="1"/>
  <c r="F314" i="32" s="1"/>
  <c r="E314" i="32" a="1"/>
  <c r="E314" i="32" s="1"/>
  <c r="D314" i="32" a="1"/>
  <c r="D314" i="32" s="1"/>
  <c r="C314" i="32" a="1"/>
  <c r="C314" i="32" s="1"/>
  <c r="X313" i="32" a="1"/>
  <c r="X313" i="32" s="1"/>
  <c r="W313" i="32" a="1"/>
  <c r="W313" i="32" s="1"/>
  <c r="V313" i="32" a="1"/>
  <c r="V313" i="32" s="1"/>
  <c r="U313" i="32" a="1"/>
  <c r="U313" i="32" s="1"/>
  <c r="T313" i="32" a="1"/>
  <c r="T313" i="32" s="1"/>
  <c r="S313" i="32" a="1"/>
  <c r="S313" i="32" s="1"/>
  <c r="R313" i="32" a="1"/>
  <c r="R313" i="32" s="1"/>
  <c r="Q313" i="32" a="1"/>
  <c r="Q313" i="32" s="1"/>
  <c r="P313" i="32" a="1"/>
  <c r="P313" i="32" s="1"/>
  <c r="O313" i="32" a="1"/>
  <c r="O313" i="32" s="1"/>
  <c r="N313" i="32" a="1"/>
  <c r="N313" i="32" s="1"/>
  <c r="M313" i="32" a="1"/>
  <c r="M313" i="32" s="1"/>
  <c r="L313" i="32" a="1"/>
  <c r="L313" i="32" s="1"/>
  <c r="K313" i="32" a="1"/>
  <c r="K313" i="32" s="1"/>
  <c r="J313" i="32" a="1"/>
  <c r="J313" i="32" s="1"/>
  <c r="I313" i="32" a="1"/>
  <c r="I313" i="32" s="1"/>
  <c r="H313" i="32" a="1"/>
  <c r="H313" i="32" s="1"/>
  <c r="G313" i="32" a="1"/>
  <c r="G313" i="32" s="1"/>
  <c r="F313" i="32" a="1"/>
  <c r="F313" i="32" s="1"/>
  <c r="E313" i="32" a="1"/>
  <c r="E313" i="32" s="1"/>
  <c r="D313" i="32" a="1"/>
  <c r="D313" i="32" s="1"/>
  <c r="C313" i="32" a="1"/>
  <c r="C313" i="32" s="1"/>
  <c r="X312" i="32" a="1"/>
  <c r="X312" i="32" s="1"/>
  <c r="W312" i="32" a="1"/>
  <c r="W312" i="32" s="1"/>
  <c r="V312" i="32" a="1"/>
  <c r="V312" i="32" s="1"/>
  <c r="U312" i="32" a="1"/>
  <c r="U312" i="32" s="1"/>
  <c r="T312" i="32" a="1"/>
  <c r="T312" i="32" s="1"/>
  <c r="S312" i="32" a="1"/>
  <c r="S312" i="32" s="1"/>
  <c r="R312" i="32" a="1"/>
  <c r="R312" i="32" s="1"/>
  <c r="Q312" i="32" a="1"/>
  <c r="Q312" i="32" s="1"/>
  <c r="P312" i="32" a="1"/>
  <c r="P312" i="32" s="1"/>
  <c r="O312" i="32" a="1"/>
  <c r="O312" i="32" s="1"/>
  <c r="N312" i="32" a="1"/>
  <c r="N312" i="32" s="1"/>
  <c r="M312" i="32" a="1"/>
  <c r="M312" i="32" s="1"/>
  <c r="L312" i="32" a="1"/>
  <c r="L312" i="32" s="1"/>
  <c r="K312" i="32" a="1"/>
  <c r="K312" i="32" s="1"/>
  <c r="J312" i="32" a="1"/>
  <c r="J312" i="32" s="1"/>
  <c r="I312" i="32" a="1"/>
  <c r="I312" i="32" s="1"/>
  <c r="H312" i="32" a="1"/>
  <c r="H312" i="32" s="1"/>
  <c r="G312" i="32" a="1"/>
  <c r="G312" i="32" s="1"/>
  <c r="F312" i="32" a="1"/>
  <c r="F312" i="32" s="1"/>
  <c r="E312" i="32" a="1"/>
  <c r="E312" i="32" s="1"/>
  <c r="D312" i="32" a="1"/>
  <c r="D312" i="32" s="1"/>
  <c r="C312" i="32" a="1"/>
  <c r="C312" i="32" s="1"/>
  <c r="X311" i="32" a="1"/>
  <c r="X311" i="32" s="1"/>
  <c r="W311" i="32" a="1"/>
  <c r="W311" i="32" s="1"/>
  <c r="V311" i="32" a="1"/>
  <c r="V311" i="32" s="1"/>
  <c r="U311" i="32" a="1"/>
  <c r="U311" i="32" s="1"/>
  <c r="T311" i="32" a="1"/>
  <c r="T311" i="32" s="1"/>
  <c r="S311" i="32" a="1"/>
  <c r="S311" i="32" s="1"/>
  <c r="R311" i="32" a="1"/>
  <c r="R311" i="32" s="1"/>
  <c r="Q311" i="32" a="1"/>
  <c r="Q311" i="32" s="1"/>
  <c r="P311" i="32" a="1"/>
  <c r="P311" i="32" s="1"/>
  <c r="O311" i="32" a="1"/>
  <c r="O311" i="32" s="1"/>
  <c r="N311" i="32" a="1"/>
  <c r="N311" i="32" s="1"/>
  <c r="M311" i="32" a="1"/>
  <c r="M311" i="32" s="1"/>
  <c r="L311" i="32" a="1"/>
  <c r="L311" i="32" s="1"/>
  <c r="K311" i="32" a="1"/>
  <c r="K311" i="32" s="1"/>
  <c r="J311" i="32" a="1"/>
  <c r="J311" i="32" s="1"/>
  <c r="I311" i="32" a="1"/>
  <c r="I311" i="32" s="1"/>
  <c r="H311" i="32" a="1"/>
  <c r="H311" i="32" s="1"/>
  <c r="G311" i="32" a="1"/>
  <c r="G311" i="32" s="1"/>
  <c r="F311" i="32" a="1"/>
  <c r="F311" i="32" s="1"/>
  <c r="E311" i="32" a="1"/>
  <c r="E311" i="32" s="1"/>
  <c r="D311" i="32" a="1"/>
  <c r="D311" i="32" s="1"/>
  <c r="C311" i="32" a="1"/>
  <c r="C311" i="32" s="1"/>
  <c r="X310" i="32" a="1"/>
  <c r="X310" i="32" s="1"/>
  <c r="W310" i="32" a="1"/>
  <c r="W310" i="32" s="1"/>
  <c r="V310" i="32" a="1"/>
  <c r="V310" i="32" s="1"/>
  <c r="U310" i="32" a="1"/>
  <c r="U310" i="32" s="1"/>
  <c r="T310" i="32" a="1"/>
  <c r="T310" i="32" s="1"/>
  <c r="S310" i="32" a="1"/>
  <c r="S310" i="32" s="1"/>
  <c r="R310" i="32" a="1"/>
  <c r="R310" i="32" s="1"/>
  <c r="Q310" i="32" a="1"/>
  <c r="Q310" i="32" s="1"/>
  <c r="P310" i="32" a="1"/>
  <c r="P310" i="32" s="1"/>
  <c r="O310" i="32" a="1"/>
  <c r="O310" i="32" s="1"/>
  <c r="N310" i="32" a="1"/>
  <c r="N310" i="32" s="1"/>
  <c r="M310" i="32" a="1"/>
  <c r="M310" i="32" s="1"/>
  <c r="L310" i="32" a="1"/>
  <c r="L310" i="32" s="1"/>
  <c r="K310" i="32" a="1"/>
  <c r="K310" i="32" s="1"/>
  <c r="J310" i="32" a="1"/>
  <c r="J310" i="32" s="1"/>
  <c r="I310" i="32" a="1"/>
  <c r="I310" i="32" s="1"/>
  <c r="H310" i="32" a="1"/>
  <c r="H310" i="32" s="1"/>
  <c r="G310" i="32" a="1"/>
  <c r="G310" i="32" s="1"/>
  <c r="F310" i="32" a="1"/>
  <c r="F310" i="32" s="1"/>
  <c r="E310" i="32" a="1"/>
  <c r="E310" i="32" s="1"/>
  <c r="D310" i="32" a="1"/>
  <c r="D310" i="32" s="1"/>
  <c r="C310" i="32" a="1"/>
  <c r="C310" i="32" s="1"/>
  <c r="X309" i="32" a="1"/>
  <c r="X309" i="32" s="1"/>
  <c r="W309" i="32" a="1"/>
  <c r="W309" i="32" s="1"/>
  <c r="V309" i="32" a="1"/>
  <c r="V309" i="32" s="1"/>
  <c r="U309" i="32" a="1"/>
  <c r="U309" i="32" s="1"/>
  <c r="T309" i="32" a="1"/>
  <c r="T309" i="32" s="1"/>
  <c r="S309" i="32" a="1"/>
  <c r="S309" i="32" s="1"/>
  <c r="R309" i="32" a="1"/>
  <c r="R309" i="32" s="1"/>
  <c r="Q309" i="32" a="1"/>
  <c r="Q309" i="32" s="1"/>
  <c r="P309" i="32" a="1"/>
  <c r="P309" i="32" s="1"/>
  <c r="O309" i="32" a="1"/>
  <c r="O309" i="32" s="1"/>
  <c r="N309" i="32" a="1"/>
  <c r="N309" i="32" s="1"/>
  <c r="M309" i="32" a="1"/>
  <c r="M309" i="32" s="1"/>
  <c r="L309" i="32" a="1"/>
  <c r="L309" i="32" s="1"/>
  <c r="K309" i="32" a="1"/>
  <c r="K309" i="32" s="1"/>
  <c r="J309" i="32" a="1"/>
  <c r="J309" i="32" s="1"/>
  <c r="I309" i="32" a="1"/>
  <c r="I309" i="32" s="1"/>
  <c r="H309" i="32" a="1"/>
  <c r="H309" i="32" s="1"/>
  <c r="G309" i="32" a="1"/>
  <c r="G309" i="32" s="1"/>
  <c r="F309" i="32" a="1"/>
  <c r="F309" i="32" s="1"/>
  <c r="E309" i="32" a="1"/>
  <c r="E309" i="32" s="1"/>
  <c r="D309" i="32" a="1"/>
  <c r="D309" i="32" s="1"/>
  <c r="C309" i="32" a="1"/>
  <c r="C309" i="32" s="1"/>
  <c r="X308" i="32" a="1"/>
  <c r="X308" i="32" s="1"/>
  <c r="W308" i="32" a="1"/>
  <c r="W308" i="32" s="1"/>
  <c r="V308" i="32" a="1"/>
  <c r="V308" i="32" s="1"/>
  <c r="U308" i="32" a="1"/>
  <c r="U308" i="32" s="1"/>
  <c r="T308" i="32" a="1"/>
  <c r="T308" i="32" s="1"/>
  <c r="S308" i="32" a="1"/>
  <c r="S308" i="32" s="1"/>
  <c r="R308" i="32" a="1"/>
  <c r="R308" i="32" s="1"/>
  <c r="Q308" i="32" a="1"/>
  <c r="Q308" i="32" s="1"/>
  <c r="P308" i="32" a="1"/>
  <c r="P308" i="32" s="1"/>
  <c r="O308" i="32" a="1"/>
  <c r="O308" i="32" s="1"/>
  <c r="N308" i="32" a="1"/>
  <c r="N308" i="32" s="1"/>
  <c r="M308" i="32" a="1"/>
  <c r="M308" i="32" s="1"/>
  <c r="L308" i="32" a="1"/>
  <c r="L308" i="32" s="1"/>
  <c r="K308" i="32" a="1"/>
  <c r="K308" i="32" s="1"/>
  <c r="J308" i="32" a="1"/>
  <c r="J308" i="32" s="1"/>
  <c r="I308" i="32" a="1"/>
  <c r="I308" i="32" s="1"/>
  <c r="H308" i="32" a="1"/>
  <c r="H308" i="32" s="1"/>
  <c r="G308" i="32" a="1"/>
  <c r="G308" i="32" s="1"/>
  <c r="F308" i="32" a="1"/>
  <c r="F308" i="32" s="1"/>
  <c r="E308" i="32" a="1"/>
  <c r="E308" i="32" s="1"/>
  <c r="D308" i="32" a="1"/>
  <c r="D308" i="32" s="1"/>
  <c r="C308" i="32" a="1"/>
  <c r="C308" i="32" s="1"/>
  <c r="X307" i="32" a="1"/>
  <c r="X307" i="32" s="1"/>
  <c r="W307" i="32" a="1"/>
  <c r="W307" i="32" s="1"/>
  <c r="V307" i="32" a="1"/>
  <c r="V307" i="32" s="1"/>
  <c r="U307" i="32" a="1"/>
  <c r="U307" i="32" s="1"/>
  <c r="T307" i="32" a="1"/>
  <c r="T307" i="32" s="1"/>
  <c r="S307" i="32" a="1"/>
  <c r="S307" i="32" s="1"/>
  <c r="R307" i="32" a="1"/>
  <c r="R307" i="32" s="1"/>
  <c r="Q307" i="32" a="1"/>
  <c r="Q307" i="32" s="1"/>
  <c r="P307" i="32" a="1"/>
  <c r="P307" i="32" s="1"/>
  <c r="O307" i="32" a="1"/>
  <c r="O307" i="32" s="1"/>
  <c r="N307" i="32" a="1"/>
  <c r="N307" i="32" s="1"/>
  <c r="M307" i="32" a="1"/>
  <c r="M307" i="32" s="1"/>
  <c r="L307" i="32" a="1"/>
  <c r="L307" i="32" s="1"/>
  <c r="K307" i="32" a="1"/>
  <c r="K307" i="32" s="1"/>
  <c r="J307" i="32" a="1"/>
  <c r="J307" i="32" s="1"/>
  <c r="I307" i="32" a="1"/>
  <c r="I307" i="32" s="1"/>
  <c r="H307" i="32" a="1"/>
  <c r="H307" i="32" s="1"/>
  <c r="G307" i="32" a="1"/>
  <c r="G307" i="32" s="1"/>
  <c r="F307" i="32" a="1"/>
  <c r="F307" i="32" s="1"/>
  <c r="E307" i="32" a="1"/>
  <c r="E307" i="32" s="1"/>
  <c r="D307" i="32" a="1"/>
  <c r="D307" i="32" s="1"/>
  <c r="C307" i="32" a="1"/>
  <c r="C307" i="32" s="1"/>
  <c r="X306" i="32" a="1"/>
  <c r="X306" i="32" s="1"/>
  <c r="W306" i="32" a="1"/>
  <c r="W306" i="32" s="1"/>
  <c r="V306" i="32" a="1"/>
  <c r="V306" i="32" s="1"/>
  <c r="U306" i="32" a="1"/>
  <c r="U306" i="32" s="1"/>
  <c r="T306" i="32" a="1"/>
  <c r="T306" i="32" s="1"/>
  <c r="S306" i="32" a="1"/>
  <c r="S306" i="32" s="1"/>
  <c r="R306" i="32" a="1"/>
  <c r="R306" i="32" s="1"/>
  <c r="Q306" i="32" a="1"/>
  <c r="Q306" i="32" s="1"/>
  <c r="P306" i="32" a="1"/>
  <c r="P306" i="32" s="1"/>
  <c r="O306" i="32" a="1"/>
  <c r="O306" i="32" s="1"/>
  <c r="N306" i="32" a="1"/>
  <c r="N306" i="32" s="1"/>
  <c r="M306" i="32" a="1"/>
  <c r="M306" i="32" s="1"/>
  <c r="L306" i="32" a="1"/>
  <c r="L306" i="32" s="1"/>
  <c r="K306" i="32" a="1"/>
  <c r="K306" i="32" s="1"/>
  <c r="J306" i="32" a="1"/>
  <c r="J306" i="32" s="1"/>
  <c r="I306" i="32" a="1"/>
  <c r="I306" i="32" s="1"/>
  <c r="H306" i="32" a="1"/>
  <c r="H306" i="32" s="1"/>
  <c r="G306" i="32" a="1"/>
  <c r="G306" i="32" s="1"/>
  <c r="F306" i="32" a="1"/>
  <c r="F306" i="32" s="1"/>
  <c r="E306" i="32" a="1"/>
  <c r="E306" i="32" s="1"/>
  <c r="D306" i="32" a="1"/>
  <c r="D306" i="32" s="1"/>
  <c r="C306" i="32" a="1"/>
  <c r="C306" i="32" s="1"/>
  <c r="X305" i="32" a="1"/>
  <c r="X305" i="32" s="1"/>
  <c r="W305" i="32" a="1"/>
  <c r="W305" i="32" s="1"/>
  <c r="V305" i="32" a="1"/>
  <c r="V305" i="32" s="1"/>
  <c r="U305" i="32" a="1"/>
  <c r="U305" i="32" s="1"/>
  <c r="T305" i="32" a="1"/>
  <c r="T305" i="32" s="1"/>
  <c r="S305" i="32" a="1"/>
  <c r="S305" i="32" s="1"/>
  <c r="R305" i="32" a="1"/>
  <c r="R305" i="32" s="1"/>
  <c r="Q305" i="32" a="1"/>
  <c r="Q305" i="32" s="1"/>
  <c r="P305" i="32" a="1"/>
  <c r="P305" i="32" s="1"/>
  <c r="O305" i="32" a="1"/>
  <c r="O305" i="32" s="1"/>
  <c r="N305" i="32" a="1"/>
  <c r="N305" i="32" s="1"/>
  <c r="M305" i="32" a="1"/>
  <c r="M305" i="32" s="1"/>
  <c r="L305" i="32" a="1"/>
  <c r="L305" i="32" s="1"/>
  <c r="K305" i="32" a="1"/>
  <c r="K305" i="32" s="1"/>
  <c r="J305" i="32" a="1"/>
  <c r="J305" i="32" s="1"/>
  <c r="I305" i="32" a="1"/>
  <c r="I305" i="32" s="1"/>
  <c r="H305" i="32" a="1"/>
  <c r="H305" i="32" s="1"/>
  <c r="G305" i="32" a="1"/>
  <c r="G305" i="32" s="1"/>
  <c r="F305" i="32" a="1"/>
  <c r="F305" i="32" s="1"/>
  <c r="E305" i="32" a="1"/>
  <c r="E305" i="32" s="1"/>
  <c r="D305" i="32" a="1"/>
  <c r="D305" i="32" s="1"/>
  <c r="C305" i="32" a="1"/>
  <c r="C305" i="32" s="1"/>
  <c r="X304" i="32" a="1"/>
  <c r="X304" i="32" s="1"/>
  <c r="W304" i="32" a="1"/>
  <c r="W304" i="32" s="1"/>
  <c r="V304" i="32" a="1"/>
  <c r="V304" i="32" s="1"/>
  <c r="U304" i="32" a="1"/>
  <c r="U304" i="32" s="1"/>
  <c r="T304" i="32" a="1"/>
  <c r="T304" i="32" s="1"/>
  <c r="S304" i="32" a="1"/>
  <c r="S304" i="32" s="1"/>
  <c r="R304" i="32" a="1"/>
  <c r="R304" i="32" s="1"/>
  <c r="Q304" i="32" a="1"/>
  <c r="Q304" i="32" s="1"/>
  <c r="P304" i="32" a="1"/>
  <c r="P304" i="32" s="1"/>
  <c r="O304" i="32" a="1"/>
  <c r="O304" i="32" s="1"/>
  <c r="N304" i="32" a="1"/>
  <c r="N304" i="32" s="1"/>
  <c r="M304" i="32" a="1"/>
  <c r="M304" i="32" s="1"/>
  <c r="L304" i="32" a="1"/>
  <c r="L304" i="32" s="1"/>
  <c r="K304" i="32" a="1"/>
  <c r="K304" i="32" s="1"/>
  <c r="J304" i="32" a="1"/>
  <c r="J304" i="32" s="1"/>
  <c r="I304" i="32" a="1"/>
  <c r="I304" i="32" s="1"/>
  <c r="H304" i="32" a="1"/>
  <c r="H304" i="32" s="1"/>
  <c r="G304" i="32" a="1"/>
  <c r="G304" i="32" s="1"/>
  <c r="F304" i="32" a="1"/>
  <c r="F304" i="32" s="1"/>
  <c r="E304" i="32" a="1"/>
  <c r="E304" i="32" s="1"/>
  <c r="D304" i="32" a="1"/>
  <c r="D304" i="32" s="1"/>
  <c r="C304" i="32" a="1"/>
  <c r="C304" i="32" s="1"/>
  <c r="X303" i="32" a="1"/>
  <c r="X303" i="32" s="1"/>
  <c r="W303" i="32" a="1"/>
  <c r="W303" i="32" s="1"/>
  <c r="V303" i="32" a="1"/>
  <c r="V303" i="32" s="1"/>
  <c r="U303" i="32" a="1"/>
  <c r="U303" i="32" s="1"/>
  <c r="T303" i="32" a="1"/>
  <c r="T303" i="32" s="1"/>
  <c r="S303" i="32" a="1"/>
  <c r="S303" i="32" s="1"/>
  <c r="R303" i="32" a="1"/>
  <c r="R303" i="32" s="1"/>
  <c r="Q303" i="32" a="1"/>
  <c r="Q303" i="32" s="1"/>
  <c r="P303" i="32" a="1"/>
  <c r="P303" i="32" s="1"/>
  <c r="O303" i="32" a="1"/>
  <c r="O303" i="32" s="1"/>
  <c r="N303" i="32" a="1"/>
  <c r="N303" i="32" s="1"/>
  <c r="M303" i="32" a="1"/>
  <c r="M303" i="32" s="1"/>
  <c r="L303" i="32" a="1"/>
  <c r="L303" i="32" s="1"/>
  <c r="K303" i="32" a="1"/>
  <c r="K303" i="32" s="1"/>
  <c r="J303" i="32" a="1"/>
  <c r="J303" i="32" s="1"/>
  <c r="I303" i="32" a="1"/>
  <c r="I303" i="32" s="1"/>
  <c r="H303" i="32" a="1"/>
  <c r="H303" i="32" s="1"/>
  <c r="G303" i="32" a="1"/>
  <c r="G303" i="32" s="1"/>
  <c r="F303" i="32" a="1"/>
  <c r="F303" i="32" s="1"/>
  <c r="E303" i="32" a="1"/>
  <c r="E303" i="32" s="1"/>
  <c r="D303" i="32" a="1"/>
  <c r="D303" i="32" s="1"/>
  <c r="C303" i="32" a="1"/>
  <c r="C303" i="32" s="1"/>
  <c r="X302" i="32" a="1"/>
  <c r="X302" i="32" s="1"/>
  <c r="W302" i="32" a="1"/>
  <c r="W302" i="32" s="1"/>
  <c r="V302" i="32" a="1"/>
  <c r="V302" i="32" s="1"/>
  <c r="U302" i="32" a="1"/>
  <c r="U302" i="32" s="1"/>
  <c r="T302" i="32" a="1"/>
  <c r="T302" i="32" s="1"/>
  <c r="S302" i="32" a="1"/>
  <c r="S302" i="32" s="1"/>
  <c r="R302" i="32" a="1"/>
  <c r="R302" i="32" s="1"/>
  <c r="Q302" i="32" a="1"/>
  <c r="Q302" i="32" s="1"/>
  <c r="P302" i="32" a="1"/>
  <c r="P302" i="32" s="1"/>
  <c r="O302" i="32" a="1"/>
  <c r="O302" i="32" s="1"/>
  <c r="N302" i="32" a="1"/>
  <c r="N302" i="32" s="1"/>
  <c r="M302" i="32" a="1"/>
  <c r="M302" i="32" s="1"/>
  <c r="L302" i="32" a="1"/>
  <c r="L302" i="32" s="1"/>
  <c r="K302" i="32" a="1"/>
  <c r="K302" i="32" s="1"/>
  <c r="J302" i="32" a="1"/>
  <c r="J302" i="32" s="1"/>
  <c r="I302" i="32" a="1"/>
  <c r="I302" i="32" s="1"/>
  <c r="H302" i="32" a="1"/>
  <c r="H302" i="32" s="1"/>
  <c r="G302" i="32" a="1"/>
  <c r="G302" i="32" s="1"/>
  <c r="F302" i="32" a="1"/>
  <c r="F302" i="32" s="1"/>
  <c r="E302" i="32" a="1"/>
  <c r="E302" i="32" s="1"/>
  <c r="D302" i="32" a="1"/>
  <c r="D302" i="32" s="1"/>
  <c r="C302" i="32" a="1"/>
  <c r="C302" i="32" s="1"/>
  <c r="X301" i="32" a="1"/>
  <c r="X301" i="32" s="1"/>
  <c r="W301" i="32" a="1"/>
  <c r="W301" i="32" s="1"/>
  <c r="V301" i="32" a="1"/>
  <c r="V301" i="32" s="1"/>
  <c r="U301" i="32" a="1"/>
  <c r="U301" i="32" s="1"/>
  <c r="T301" i="32" a="1"/>
  <c r="T301" i="32" s="1"/>
  <c r="S301" i="32" a="1"/>
  <c r="S301" i="32" s="1"/>
  <c r="R301" i="32" a="1"/>
  <c r="R301" i="32" s="1"/>
  <c r="Q301" i="32" a="1"/>
  <c r="Q301" i="32" s="1"/>
  <c r="P301" i="32" a="1"/>
  <c r="P301" i="32" s="1"/>
  <c r="O301" i="32" a="1"/>
  <c r="O301" i="32" s="1"/>
  <c r="N301" i="32" a="1"/>
  <c r="N301" i="32" s="1"/>
  <c r="M301" i="32" a="1"/>
  <c r="M301" i="32" s="1"/>
  <c r="L301" i="32" a="1"/>
  <c r="L301" i="32" s="1"/>
  <c r="K301" i="32" a="1"/>
  <c r="K301" i="32" s="1"/>
  <c r="J301" i="32" a="1"/>
  <c r="J301" i="32" s="1"/>
  <c r="I301" i="32" a="1"/>
  <c r="I301" i="32" s="1"/>
  <c r="H301" i="32" a="1"/>
  <c r="H301" i="32" s="1"/>
  <c r="G301" i="32" a="1"/>
  <c r="G301" i="32" s="1"/>
  <c r="F301" i="32" a="1"/>
  <c r="F301" i="32" s="1"/>
  <c r="E301" i="32" a="1"/>
  <c r="E301" i="32" s="1"/>
  <c r="D301" i="32" a="1"/>
  <c r="D301" i="32" s="1"/>
  <c r="C301" i="32" a="1"/>
  <c r="C301" i="32" s="1"/>
  <c r="X300" i="32" a="1"/>
  <c r="X300" i="32" s="1"/>
  <c r="W300" i="32" a="1"/>
  <c r="W300" i="32" s="1"/>
  <c r="V300" i="32" a="1"/>
  <c r="V300" i="32" s="1"/>
  <c r="U300" i="32" a="1"/>
  <c r="U300" i="32" s="1"/>
  <c r="T300" i="32" a="1"/>
  <c r="T300" i="32" s="1"/>
  <c r="S300" i="32" a="1"/>
  <c r="S300" i="32" s="1"/>
  <c r="R300" i="32" a="1"/>
  <c r="R300" i="32" s="1"/>
  <c r="Q300" i="32" a="1"/>
  <c r="Q300" i="32" s="1"/>
  <c r="P300" i="32" a="1"/>
  <c r="P300" i="32" s="1"/>
  <c r="O300" i="32" a="1"/>
  <c r="O300" i="32" s="1"/>
  <c r="N300" i="32" a="1"/>
  <c r="N300" i="32" s="1"/>
  <c r="M300" i="32" a="1"/>
  <c r="M300" i="32" s="1"/>
  <c r="L300" i="32" a="1"/>
  <c r="L300" i="32" s="1"/>
  <c r="K300" i="32" a="1"/>
  <c r="K300" i="32" s="1"/>
  <c r="J300" i="32" a="1"/>
  <c r="J300" i="32" s="1"/>
  <c r="I300" i="32" a="1"/>
  <c r="I300" i="32" s="1"/>
  <c r="H300" i="32" a="1"/>
  <c r="H300" i="32" s="1"/>
  <c r="G300" i="32" a="1"/>
  <c r="G300" i="32" s="1"/>
  <c r="F300" i="32" a="1"/>
  <c r="F300" i="32" s="1"/>
  <c r="E300" i="32" a="1"/>
  <c r="E300" i="32" s="1"/>
  <c r="D300" i="32" a="1"/>
  <c r="D300" i="32" s="1"/>
  <c r="C300" i="32" a="1"/>
  <c r="C300" i="32" s="1"/>
  <c r="X299" i="32" a="1"/>
  <c r="X299" i="32" s="1"/>
  <c r="W299" i="32" a="1"/>
  <c r="W299" i="32" s="1"/>
  <c r="V299" i="32" a="1"/>
  <c r="V299" i="32" s="1"/>
  <c r="U299" i="32" a="1"/>
  <c r="U299" i="32" s="1"/>
  <c r="T299" i="32" a="1"/>
  <c r="T299" i="32" s="1"/>
  <c r="S299" i="32" a="1"/>
  <c r="S299" i="32" s="1"/>
  <c r="R299" i="32" a="1"/>
  <c r="R299" i="32" s="1"/>
  <c r="Q299" i="32" a="1"/>
  <c r="Q299" i="32" s="1"/>
  <c r="P299" i="32" a="1"/>
  <c r="P299" i="32" s="1"/>
  <c r="O299" i="32" a="1"/>
  <c r="O299" i="32" s="1"/>
  <c r="N299" i="32" a="1"/>
  <c r="N299" i="32" s="1"/>
  <c r="M299" i="32" a="1"/>
  <c r="M299" i="32" s="1"/>
  <c r="L299" i="32" a="1"/>
  <c r="L299" i="32" s="1"/>
  <c r="K299" i="32" a="1"/>
  <c r="K299" i="32" s="1"/>
  <c r="J299" i="32" a="1"/>
  <c r="J299" i="32" s="1"/>
  <c r="I299" i="32" a="1"/>
  <c r="I299" i="32" s="1"/>
  <c r="H299" i="32" a="1"/>
  <c r="H299" i="32" s="1"/>
  <c r="G299" i="32" a="1"/>
  <c r="G299" i="32" s="1"/>
  <c r="F299" i="32" a="1"/>
  <c r="F299" i="32" s="1"/>
  <c r="E299" i="32" a="1"/>
  <c r="E299" i="32" s="1"/>
  <c r="D299" i="32" a="1"/>
  <c r="D299" i="32" s="1"/>
  <c r="C299" i="32" a="1"/>
  <c r="C299" i="32" s="1"/>
  <c r="X298" i="32" a="1"/>
  <c r="X298" i="32" s="1"/>
  <c r="W298" i="32" a="1"/>
  <c r="W298" i="32" s="1"/>
  <c r="V298" i="32" a="1"/>
  <c r="V298" i="32" s="1"/>
  <c r="U298" i="32" a="1"/>
  <c r="U298" i="32" s="1"/>
  <c r="T298" i="32" a="1"/>
  <c r="T298" i="32" s="1"/>
  <c r="S298" i="32" a="1"/>
  <c r="S298" i="32" s="1"/>
  <c r="R298" i="32" a="1"/>
  <c r="R298" i="32" s="1"/>
  <c r="Q298" i="32" a="1"/>
  <c r="Q298" i="32" s="1"/>
  <c r="P298" i="32" a="1"/>
  <c r="P298" i="32" s="1"/>
  <c r="O298" i="32" a="1"/>
  <c r="O298" i="32" s="1"/>
  <c r="N298" i="32" a="1"/>
  <c r="N298" i="32" s="1"/>
  <c r="M298" i="32" a="1"/>
  <c r="M298" i="32" s="1"/>
  <c r="L298" i="32" a="1"/>
  <c r="L298" i="32" s="1"/>
  <c r="K298" i="32" a="1"/>
  <c r="K298" i="32" s="1"/>
  <c r="J298" i="32" a="1"/>
  <c r="J298" i="32" s="1"/>
  <c r="I298" i="32" a="1"/>
  <c r="I298" i="32" s="1"/>
  <c r="H298" i="32" a="1"/>
  <c r="H298" i="32" s="1"/>
  <c r="G298" i="32" a="1"/>
  <c r="G298" i="32" s="1"/>
  <c r="F298" i="32" a="1"/>
  <c r="F298" i="32" s="1"/>
  <c r="E298" i="32" a="1"/>
  <c r="E298" i="32" s="1"/>
  <c r="D298" i="32" a="1"/>
  <c r="D298" i="32" s="1"/>
  <c r="C298" i="32" a="1"/>
  <c r="C298" i="32" s="1"/>
  <c r="X297" i="32" a="1"/>
  <c r="X297" i="32" s="1"/>
  <c r="W297" i="32" a="1"/>
  <c r="W297" i="32" s="1"/>
  <c r="V297" i="32" a="1"/>
  <c r="V297" i="32" s="1"/>
  <c r="U297" i="32" a="1"/>
  <c r="U297" i="32" s="1"/>
  <c r="T297" i="32" a="1"/>
  <c r="T297" i="32" s="1"/>
  <c r="S297" i="32" a="1"/>
  <c r="S297" i="32" s="1"/>
  <c r="R297" i="32" a="1"/>
  <c r="R297" i="32" s="1"/>
  <c r="Q297" i="32" a="1"/>
  <c r="Q297" i="32" s="1"/>
  <c r="P297" i="32" a="1"/>
  <c r="P297" i="32" s="1"/>
  <c r="O297" i="32" a="1"/>
  <c r="O297" i="32" s="1"/>
  <c r="N297" i="32" a="1"/>
  <c r="N297" i="32" s="1"/>
  <c r="M297" i="32" a="1"/>
  <c r="M297" i="32" s="1"/>
  <c r="L297" i="32" a="1"/>
  <c r="L297" i="32" s="1"/>
  <c r="K297" i="32" a="1"/>
  <c r="K297" i="32" s="1"/>
  <c r="J297" i="32" a="1"/>
  <c r="J297" i="32" s="1"/>
  <c r="I297" i="32" a="1"/>
  <c r="I297" i="32" s="1"/>
  <c r="H297" i="32" a="1"/>
  <c r="H297" i="32" s="1"/>
  <c r="G297" i="32" a="1"/>
  <c r="G297" i="32" s="1"/>
  <c r="F297" i="32" a="1"/>
  <c r="F297" i="32" s="1"/>
  <c r="E297" i="32" a="1"/>
  <c r="E297" i="32" s="1"/>
  <c r="D297" i="32" a="1"/>
  <c r="D297" i="32" s="1"/>
  <c r="C297" i="32" a="1"/>
  <c r="C297" i="32" s="1"/>
  <c r="X296" i="32" a="1"/>
  <c r="X296" i="32" s="1"/>
  <c r="W296" i="32" a="1"/>
  <c r="W296" i="32" s="1"/>
  <c r="V296" i="32" a="1"/>
  <c r="V296" i="32" s="1"/>
  <c r="U296" i="32" a="1"/>
  <c r="U296" i="32" s="1"/>
  <c r="T296" i="32" a="1"/>
  <c r="T296" i="32" s="1"/>
  <c r="S296" i="32" a="1"/>
  <c r="S296" i="32" s="1"/>
  <c r="R296" i="32" a="1"/>
  <c r="R296" i="32" s="1"/>
  <c r="Q296" i="32" a="1"/>
  <c r="Q296" i="32" s="1"/>
  <c r="P296" i="32" a="1"/>
  <c r="P296" i="32" s="1"/>
  <c r="O296" i="32" a="1"/>
  <c r="O296" i="32" s="1"/>
  <c r="N296" i="32" a="1"/>
  <c r="N296" i="32" s="1"/>
  <c r="M296" i="32" a="1"/>
  <c r="M296" i="32" s="1"/>
  <c r="L296" i="32" a="1"/>
  <c r="L296" i="32" s="1"/>
  <c r="K296" i="32" a="1"/>
  <c r="K296" i="32" s="1"/>
  <c r="J296" i="32" a="1"/>
  <c r="J296" i="32" s="1"/>
  <c r="I296" i="32" a="1"/>
  <c r="I296" i="32" s="1"/>
  <c r="H296" i="32" a="1"/>
  <c r="H296" i="32" s="1"/>
  <c r="G296" i="32" a="1"/>
  <c r="G296" i="32" s="1"/>
  <c r="F296" i="32" a="1"/>
  <c r="F296" i="32" s="1"/>
  <c r="E296" i="32" a="1"/>
  <c r="E296" i="32" s="1"/>
  <c r="D296" i="32" a="1"/>
  <c r="D296" i="32" s="1"/>
  <c r="C296" i="32" a="1"/>
  <c r="C296" i="32" s="1"/>
  <c r="X295" i="32" a="1"/>
  <c r="X295" i="32" s="1"/>
  <c r="W295" i="32" a="1"/>
  <c r="W295" i="32" s="1"/>
  <c r="V295" i="32" a="1"/>
  <c r="V295" i="32" s="1"/>
  <c r="U295" i="32" a="1"/>
  <c r="U295" i="32" s="1"/>
  <c r="T295" i="32" a="1"/>
  <c r="T295" i="32" s="1"/>
  <c r="S295" i="32" a="1"/>
  <c r="S295" i="32" s="1"/>
  <c r="R295" i="32" a="1"/>
  <c r="R295" i="32" s="1"/>
  <c r="Q295" i="32" a="1"/>
  <c r="Q295" i="32" s="1"/>
  <c r="P295" i="32" a="1"/>
  <c r="P295" i="32" s="1"/>
  <c r="O295" i="32" a="1"/>
  <c r="O295" i="32" s="1"/>
  <c r="N295" i="32" a="1"/>
  <c r="N295" i="32" s="1"/>
  <c r="M295" i="32" a="1"/>
  <c r="M295" i="32" s="1"/>
  <c r="L295" i="32" a="1"/>
  <c r="L295" i="32" s="1"/>
  <c r="K295" i="32" a="1"/>
  <c r="K295" i="32" s="1"/>
  <c r="J295" i="32" a="1"/>
  <c r="J295" i="32" s="1"/>
  <c r="I295" i="32" a="1"/>
  <c r="I295" i="32" s="1"/>
  <c r="H295" i="32" a="1"/>
  <c r="H295" i="32" s="1"/>
  <c r="G295" i="32" a="1"/>
  <c r="G295" i="32" s="1"/>
  <c r="F295" i="32" a="1"/>
  <c r="F295" i="32" s="1"/>
  <c r="E295" i="32" a="1"/>
  <c r="E295" i="32" s="1"/>
  <c r="D295" i="32" a="1"/>
  <c r="D295" i="32" s="1"/>
  <c r="C295" i="32" a="1"/>
  <c r="C295" i="32" s="1"/>
  <c r="X294" i="32" a="1"/>
  <c r="X294" i="32" s="1"/>
  <c r="W294" i="32" a="1"/>
  <c r="W294" i="32" s="1"/>
  <c r="V294" i="32" a="1"/>
  <c r="V294" i="32" s="1"/>
  <c r="U294" i="32" a="1"/>
  <c r="U294" i="32" s="1"/>
  <c r="T294" i="32" a="1"/>
  <c r="T294" i="32" s="1"/>
  <c r="S294" i="32" a="1"/>
  <c r="S294" i="32" s="1"/>
  <c r="R294" i="32" a="1"/>
  <c r="R294" i="32" s="1"/>
  <c r="Q294" i="32" a="1"/>
  <c r="Q294" i="32" s="1"/>
  <c r="P294" i="32" a="1"/>
  <c r="P294" i="32" s="1"/>
  <c r="O294" i="32" a="1"/>
  <c r="O294" i="32" s="1"/>
  <c r="N294" i="32" a="1"/>
  <c r="N294" i="32" s="1"/>
  <c r="M294" i="32" a="1"/>
  <c r="M294" i="32" s="1"/>
  <c r="L294" i="32" a="1"/>
  <c r="L294" i="32" s="1"/>
  <c r="K294" i="32" a="1"/>
  <c r="K294" i="32" s="1"/>
  <c r="J294" i="32" a="1"/>
  <c r="J294" i="32" s="1"/>
  <c r="I294" i="32" a="1"/>
  <c r="I294" i="32" s="1"/>
  <c r="H294" i="32" a="1"/>
  <c r="H294" i="32" s="1"/>
  <c r="G294" i="32" a="1"/>
  <c r="G294" i="32" s="1"/>
  <c r="F294" i="32" a="1"/>
  <c r="F294" i="32" s="1"/>
  <c r="E294" i="32" a="1"/>
  <c r="E294" i="32" s="1"/>
  <c r="D294" i="32" a="1"/>
  <c r="D294" i="32" s="1"/>
  <c r="C294" i="32" a="1"/>
  <c r="C294" i="32" s="1"/>
  <c r="X293" i="32" a="1"/>
  <c r="X293" i="32" s="1"/>
  <c r="W293" i="32" a="1"/>
  <c r="W293" i="32" s="1"/>
  <c r="V293" i="32" a="1"/>
  <c r="V293" i="32" s="1"/>
  <c r="U293" i="32" a="1"/>
  <c r="U293" i="32" s="1"/>
  <c r="T293" i="32" a="1"/>
  <c r="T293" i="32" s="1"/>
  <c r="S293" i="32" a="1"/>
  <c r="S293" i="32" s="1"/>
  <c r="R293" i="32" a="1"/>
  <c r="R293" i="32" s="1"/>
  <c r="Q293" i="32" a="1"/>
  <c r="Q293" i="32" s="1"/>
  <c r="P293" i="32" a="1"/>
  <c r="P293" i="32" s="1"/>
  <c r="O293" i="32" a="1"/>
  <c r="O293" i="32" s="1"/>
  <c r="N293" i="32" a="1"/>
  <c r="N293" i="32" s="1"/>
  <c r="M293" i="32" a="1"/>
  <c r="M293" i="32" s="1"/>
  <c r="L293" i="32" a="1"/>
  <c r="L293" i="32" s="1"/>
  <c r="K293" i="32" a="1"/>
  <c r="K293" i="32" s="1"/>
  <c r="J293" i="32" a="1"/>
  <c r="J293" i="32" s="1"/>
  <c r="I293" i="32" a="1"/>
  <c r="I293" i="32" s="1"/>
  <c r="H293" i="32" a="1"/>
  <c r="H293" i="32" s="1"/>
  <c r="G293" i="32" a="1"/>
  <c r="G293" i="32" s="1"/>
  <c r="F293" i="32" a="1"/>
  <c r="F293" i="32" s="1"/>
  <c r="E293" i="32" a="1"/>
  <c r="E293" i="32" s="1"/>
  <c r="D293" i="32" a="1"/>
  <c r="D293" i="32" s="1"/>
  <c r="C293" i="32" a="1"/>
  <c r="C293" i="32" s="1"/>
  <c r="X292" i="32" a="1"/>
  <c r="X292" i="32" s="1"/>
  <c r="W292" i="32" a="1"/>
  <c r="W292" i="32" s="1"/>
  <c r="V292" i="32" a="1"/>
  <c r="V292" i="32" s="1"/>
  <c r="U292" i="32" a="1"/>
  <c r="U292" i="32" s="1"/>
  <c r="T292" i="32" a="1"/>
  <c r="T292" i="32" s="1"/>
  <c r="S292" i="32" a="1"/>
  <c r="S292" i="32" s="1"/>
  <c r="R292" i="32" a="1"/>
  <c r="R292" i="32" s="1"/>
  <c r="Q292" i="32" a="1"/>
  <c r="Q292" i="32" s="1"/>
  <c r="P292" i="32" a="1"/>
  <c r="P292" i="32" s="1"/>
  <c r="O292" i="32" a="1"/>
  <c r="O292" i="32" s="1"/>
  <c r="N292" i="32" a="1"/>
  <c r="N292" i="32" s="1"/>
  <c r="M292" i="32" a="1"/>
  <c r="M292" i="32" s="1"/>
  <c r="L292" i="32" a="1"/>
  <c r="L292" i="32" s="1"/>
  <c r="K292" i="32" a="1"/>
  <c r="K292" i="32" s="1"/>
  <c r="J292" i="32" a="1"/>
  <c r="J292" i="32" s="1"/>
  <c r="I292" i="32" a="1"/>
  <c r="I292" i="32" s="1"/>
  <c r="H292" i="32" a="1"/>
  <c r="H292" i="32" s="1"/>
  <c r="G292" i="32" a="1"/>
  <c r="G292" i="32" s="1"/>
  <c r="F292" i="32" a="1"/>
  <c r="F292" i="32" s="1"/>
  <c r="E292" i="32" a="1"/>
  <c r="E292" i="32" s="1"/>
  <c r="D292" i="32" a="1"/>
  <c r="D292" i="32" s="1"/>
  <c r="C292" i="32" a="1"/>
  <c r="C292" i="32" s="1"/>
  <c r="X291" i="32" a="1"/>
  <c r="X291" i="32" s="1"/>
  <c r="W291" i="32" a="1"/>
  <c r="W291" i="32" s="1"/>
  <c r="V291" i="32" a="1"/>
  <c r="V291" i="32" s="1"/>
  <c r="U291" i="32" a="1"/>
  <c r="U291" i="32" s="1"/>
  <c r="T291" i="32" a="1"/>
  <c r="T291" i="32" s="1"/>
  <c r="S291" i="32" a="1"/>
  <c r="S291" i="32" s="1"/>
  <c r="R291" i="32" a="1"/>
  <c r="R291" i="32" s="1"/>
  <c r="Q291" i="32" a="1"/>
  <c r="Q291" i="32" s="1"/>
  <c r="P291" i="32" a="1"/>
  <c r="P291" i="32" s="1"/>
  <c r="O291" i="32" a="1"/>
  <c r="O291" i="32" s="1"/>
  <c r="N291" i="32" a="1"/>
  <c r="N291" i="32" s="1"/>
  <c r="M291" i="32" a="1"/>
  <c r="M291" i="32" s="1"/>
  <c r="L291" i="32" a="1"/>
  <c r="L291" i="32" s="1"/>
  <c r="K291" i="32" a="1"/>
  <c r="K291" i="32" s="1"/>
  <c r="J291" i="32" a="1"/>
  <c r="J291" i="32" s="1"/>
  <c r="I291" i="32" a="1"/>
  <c r="I291" i="32" s="1"/>
  <c r="H291" i="32" a="1"/>
  <c r="H291" i="32" s="1"/>
  <c r="G291" i="32" a="1"/>
  <c r="G291" i="32" s="1"/>
  <c r="F291" i="32" a="1"/>
  <c r="F291" i="32" s="1"/>
  <c r="E291" i="32" a="1"/>
  <c r="E291" i="32" s="1"/>
  <c r="D291" i="32" a="1"/>
  <c r="D291" i="32" s="1"/>
  <c r="C291" i="32" a="1"/>
  <c r="C291" i="32" s="1"/>
  <c r="X290" i="32" a="1"/>
  <c r="X290" i="32" s="1"/>
  <c r="W290" i="32" a="1"/>
  <c r="W290" i="32" s="1"/>
  <c r="V290" i="32" a="1"/>
  <c r="V290" i="32" s="1"/>
  <c r="U290" i="32" a="1"/>
  <c r="U290" i="32" s="1"/>
  <c r="T290" i="32" a="1"/>
  <c r="T290" i="32" s="1"/>
  <c r="S290" i="32" a="1"/>
  <c r="S290" i="32" s="1"/>
  <c r="R290" i="32" a="1"/>
  <c r="R290" i="32" s="1"/>
  <c r="Q290" i="32" a="1"/>
  <c r="Q290" i="32" s="1"/>
  <c r="P290" i="32" a="1"/>
  <c r="P290" i="32" s="1"/>
  <c r="O290" i="32" a="1"/>
  <c r="O290" i="32" s="1"/>
  <c r="N290" i="32" a="1"/>
  <c r="N290" i="32" s="1"/>
  <c r="M290" i="32" a="1"/>
  <c r="M290" i="32" s="1"/>
  <c r="L290" i="32" a="1"/>
  <c r="L290" i="32" s="1"/>
  <c r="K290" i="32" a="1"/>
  <c r="K290" i="32" s="1"/>
  <c r="J290" i="32" a="1"/>
  <c r="J290" i="32" s="1"/>
  <c r="I290" i="32" a="1"/>
  <c r="I290" i="32" s="1"/>
  <c r="H290" i="32" a="1"/>
  <c r="H290" i="32" s="1"/>
  <c r="G290" i="32" a="1"/>
  <c r="G290" i="32" s="1"/>
  <c r="F290" i="32" a="1"/>
  <c r="F290" i="32" s="1"/>
  <c r="E290" i="32" a="1"/>
  <c r="E290" i="32" s="1"/>
  <c r="D290" i="32" a="1"/>
  <c r="D290" i="32" s="1"/>
  <c r="C290" i="32" a="1"/>
  <c r="C290" i="32" s="1"/>
  <c r="X289" i="32" a="1"/>
  <c r="X289" i="32" s="1"/>
  <c r="W289" i="32" a="1"/>
  <c r="W289" i="32" s="1"/>
  <c r="V289" i="32" a="1"/>
  <c r="V289" i="32" s="1"/>
  <c r="U289" i="32" a="1"/>
  <c r="U289" i="32" s="1"/>
  <c r="T289" i="32" a="1"/>
  <c r="T289" i="32" s="1"/>
  <c r="S289" i="32" a="1"/>
  <c r="S289" i="32" s="1"/>
  <c r="R289" i="32" a="1"/>
  <c r="R289" i="32" s="1"/>
  <c r="Q289" i="32" a="1"/>
  <c r="Q289" i="32" s="1"/>
  <c r="P289" i="32" a="1"/>
  <c r="P289" i="32" s="1"/>
  <c r="O289" i="32" a="1"/>
  <c r="O289" i="32" s="1"/>
  <c r="N289" i="32" a="1"/>
  <c r="N289" i="32" s="1"/>
  <c r="M289" i="32" a="1"/>
  <c r="M289" i="32" s="1"/>
  <c r="L289" i="32" a="1"/>
  <c r="L289" i="32" s="1"/>
  <c r="K289" i="32" a="1"/>
  <c r="K289" i="32" s="1"/>
  <c r="J289" i="32" a="1"/>
  <c r="J289" i="32" s="1"/>
  <c r="I289" i="32" a="1"/>
  <c r="I289" i="32" s="1"/>
  <c r="H289" i="32" a="1"/>
  <c r="H289" i="32" s="1"/>
  <c r="G289" i="32" a="1"/>
  <c r="G289" i="32" s="1"/>
  <c r="F289" i="32" a="1"/>
  <c r="F289" i="32" s="1"/>
  <c r="E289" i="32" a="1"/>
  <c r="E289" i="32" s="1"/>
  <c r="D289" i="32" a="1"/>
  <c r="D289" i="32" s="1"/>
  <c r="C289" i="32" a="1"/>
  <c r="C289" i="32" s="1"/>
  <c r="X288" i="32" a="1"/>
  <c r="X288" i="32" s="1"/>
  <c r="W288" i="32" a="1"/>
  <c r="W288" i="32" s="1"/>
  <c r="V288" i="32" a="1"/>
  <c r="V288" i="32" s="1"/>
  <c r="U288" i="32" a="1"/>
  <c r="U288" i="32" s="1"/>
  <c r="T288" i="32" a="1"/>
  <c r="T288" i="32" s="1"/>
  <c r="S288" i="32" a="1"/>
  <c r="S288" i="32" s="1"/>
  <c r="R288" i="32" a="1"/>
  <c r="R288" i="32" s="1"/>
  <c r="Q288" i="32" a="1"/>
  <c r="Q288" i="32" s="1"/>
  <c r="P288" i="32" a="1"/>
  <c r="P288" i="32" s="1"/>
  <c r="O288" i="32" a="1"/>
  <c r="O288" i="32" s="1"/>
  <c r="N288" i="32" a="1"/>
  <c r="N288" i="32" s="1"/>
  <c r="M288" i="32" a="1"/>
  <c r="M288" i="32" s="1"/>
  <c r="L288" i="32" a="1"/>
  <c r="L288" i="32" s="1"/>
  <c r="K288" i="32" a="1"/>
  <c r="K288" i="32" s="1"/>
  <c r="J288" i="32" a="1"/>
  <c r="J288" i="32" s="1"/>
  <c r="I288" i="32" a="1"/>
  <c r="I288" i="32" s="1"/>
  <c r="H288" i="32" a="1"/>
  <c r="H288" i="32" s="1"/>
  <c r="G288" i="32" a="1"/>
  <c r="G288" i="32" s="1"/>
  <c r="F288" i="32" a="1"/>
  <c r="F288" i="32" s="1"/>
  <c r="E288" i="32" a="1"/>
  <c r="E288" i="32" s="1"/>
  <c r="D288" i="32" a="1"/>
  <c r="D288" i="32" s="1"/>
  <c r="C288" i="32" a="1"/>
  <c r="C288" i="32" s="1"/>
  <c r="X287" i="32" a="1"/>
  <c r="X287" i="32" s="1"/>
  <c r="W287" i="32" a="1"/>
  <c r="W287" i="32" s="1"/>
  <c r="V287" i="32" a="1"/>
  <c r="V287" i="32" s="1"/>
  <c r="U287" i="32" a="1"/>
  <c r="U287" i="32" s="1"/>
  <c r="T287" i="32" a="1"/>
  <c r="T287" i="32" s="1"/>
  <c r="S287" i="32" a="1"/>
  <c r="S287" i="32" s="1"/>
  <c r="R287" i="32" a="1"/>
  <c r="R287" i="32" s="1"/>
  <c r="Q287" i="32" a="1"/>
  <c r="Q287" i="32" s="1"/>
  <c r="P287" i="32" a="1"/>
  <c r="P287" i="32" s="1"/>
  <c r="O287" i="32" a="1"/>
  <c r="O287" i="32" s="1"/>
  <c r="N287" i="32" a="1"/>
  <c r="N287" i="32" s="1"/>
  <c r="M287" i="32" a="1"/>
  <c r="M287" i="32" s="1"/>
  <c r="L287" i="32" a="1"/>
  <c r="L287" i="32" s="1"/>
  <c r="K287" i="32" a="1"/>
  <c r="K287" i="32" s="1"/>
  <c r="J287" i="32" a="1"/>
  <c r="J287" i="32" s="1"/>
  <c r="I287" i="32" a="1"/>
  <c r="I287" i="32" s="1"/>
  <c r="H287" i="32" a="1"/>
  <c r="H287" i="32" s="1"/>
  <c r="G287" i="32" a="1"/>
  <c r="G287" i="32" s="1"/>
  <c r="F287" i="32" a="1"/>
  <c r="F287" i="32" s="1"/>
  <c r="E287" i="32" a="1"/>
  <c r="E287" i="32" s="1"/>
  <c r="D287" i="32" a="1"/>
  <c r="D287" i="32" s="1"/>
  <c r="C287" i="32" a="1"/>
  <c r="C287" i="32" s="1"/>
  <c r="X286" i="32" a="1"/>
  <c r="X286" i="32" s="1"/>
  <c r="W286" i="32" a="1"/>
  <c r="W286" i="32" s="1"/>
  <c r="V286" i="32" a="1"/>
  <c r="V286" i="32" s="1"/>
  <c r="U286" i="32" a="1"/>
  <c r="U286" i="32" s="1"/>
  <c r="T286" i="32" a="1"/>
  <c r="T286" i="32" s="1"/>
  <c r="S286" i="32" a="1"/>
  <c r="S286" i="32" s="1"/>
  <c r="R286" i="32" a="1"/>
  <c r="R286" i="32" s="1"/>
  <c r="Q286" i="32" a="1"/>
  <c r="Q286" i="32" s="1"/>
  <c r="P286" i="32" a="1"/>
  <c r="P286" i="32" s="1"/>
  <c r="O286" i="32" a="1"/>
  <c r="O286" i="32" s="1"/>
  <c r="N286" i="32" a="1"/>
  <c r="N286" i="32" s="1"/>
  <c r="M286" i="32" a="1"/>
  <c r="M286" i="32" s="1"/>
  <c r="L286" i="32" a="1"/>
  <c r="L286" i="32" s="1"/>
  <c r="K286" i="32" a="1"/>
  <c r="K286" i="32" s="1"/>
  <c r="J286" i="32" a="1"/>
  <c r="J286" i="32" s="1"/>
  <c r="I286" i="32" a="1"/>
  <c r="I286" i="32" s="1"/>
  <c r="H286" i="32" a="1"/>
  <c r="H286" i="32" s="1"/>
  <c r="G286" i="32" a="1"/>
  <c r="G286" i="32" s="1"/>
  <c r="F286" i="32" a="1"/>
  <c r="F286" i="32" s="1"/>
  <c r="E286" i="32" a="1"/>
  <c r="E286" i="32" s="1"/>
  <c r="D286" i="32" a="1"/>
  <c r="D286" i="32" s="1"/>
  <c r="C286" i="32" a="1"/>
  <c r="C286" i="32" s="1"/>
  <c r="X280" i="32" a="1"/>
  <c r="X280" i="32" s="1"/>
  <c r="W280" i="32" a="1"/>
  <c r="W280" i="32" s="1"/>
  <c r="V280" i="32" a="1"/>
  <c r="V280" i="32" s="1"/>
  <c r="U280" i="32" a="1"/>
  <c r="U280" i="32" s="1"/>
  <c r="T280" i="32" a="1"/>
  <c r="T280" i="32" s="1"/>
  <c r="S280" i="32" a="1"/>
  <c r="S280" i="32" s="1"/>
  <c r="R280" i="32" a="1"/>
  <c r="R280" i="32" s="1"/>
  <c r="Q280" i="32" a="1"/>
  <c r="Q280" i="32" s="1"/>
  <c r="P280" i="32" a="1"/>
  <c r="P280" i="32" s="1"/>
  <c r="O280" i="32" a="1"/>
  <c r="O280" i="32" s="1"/>
  <c r="N280" i="32" a="1"/>
  <c r="N280" i="32" s="1"/>
  <c r="M280" i="32" a="1"/>
  <c r="M280" i="32" s="1"/>
  <c r="L280" i="32" a="1"/>
  <c r="L280" i="32" s="1"/>
  <c r="K280" i="32" a="1"/>
  <c r="K280" i="32" s="1"/>
  <c r="J280" i="32" a="1"/>
  <c r="J280" i="32" s="1"/>
  <c r="I280" i="32" a="1"/>
  <c r="I280" i="32" s="1"/>
  <c r="H280" i="32" a="1"/>
  <c r="H280" i="32" s="1"/>
  <c r="G280" i="32" a="1"/>
  <c r="G280" i="32" s="1"/>
  <c r="F280" i="32" a="1"/>
  <c r="F280" i="32" s="1"/>
  <c r="E280" i="32" a="1"/>
  <c r="E280" i="32" s="1"/>
  <c r="D280" i="32" a="1"/>
  <c r="D280" i="32" s="1"/>
  <c r="C280" i="32" a="1"/>
  <c r="C280" i="32" s="1"/>
  <c r="X279" i="32" a="1"/>
  <c r="X279" i="32" s="1"/>
  <c r="W279" i="32" a="1"/>
  <c r="W279" i="32" s="1"/>
  <c r="V279" i="32" a="1"/>
  <c r="V279" i="32" s="1"/>
  <c r="U279" i="32" a="1"/>
  <c r="U279" i="32" s="1"/>
  <c r="T279" i="32" a="1"/>
  <c r="T279" i="32" s="1"/>
  <c r="S279" i="32" a="1"/>
  <c r="S279" i="32" s="1"/>
  <c r="R279" i="32" a="1"/>
  <c r="R279" i="32" s="1"/>
  <c r="Q279" i="32" a="1"/>
  <c r="Q279" i="32" s="1"/>
  <c r="P279" i="32" a="1"/>
  <c r="P279" i="32" s="1"/>
  <c r="O279" i="32" a="1"/>
  <c r="O279" i="32" s="1"/>
  <c r="N279" i="32" a="1"/>
  <c r="N279" i="32" s="1"/>
  <c r="M279" i="32" a="1"/>
  <c r="M279" i="32" s="1"/>
  <c r="L279" i="32" a="1"/>
  <c r="L279" i="32" s="1"/>
  <c r="K279" i="32" a="1"/>
  <c r="K279" i="32" s="1"/>
  <c r="J279" i="32" a="1"/>
  <c r="J279" i="32" s="1"/>
  <c r="I279" i="32" a="1"/>
  <c r="I279" i="32" s="1"/>
  <c r="H279" i="32" a="1"/>
  <c r="H279" i="32" s="1"/>
  <c r="G279" i="32" a="1"/>
  <c r="G279" i="32" s="1"/>
  <c r="F279" i="32" a="1"/>
  <c r="F279" i="32" s="1"/>
  <c r="E279" i="32" a="1"/>
  <c r="E279" i="32" s="1"/>
  <c r="D279" i="32" a="1"/>
  <c r="D279" i="32" s="1"/>
  <c r="C279" i="32" a="1"/>
  <c r="C279" i="32" s="1"/>
  <c r="X278" i="32" a="1"/>
  <c r="X278" i="32" s="1"/>
  <c r="W278" i="32" a="1"/>
  <c r="W278" i="32" s="1"/>
  <c r="V278" i="32" a="1"/>
  <c r="V278" i="32" s="1"/>
  <c r="U278" i="32" a="1"/>
  <c r="U278" i="32" s="1"/>
  <c r="T278" i="32" a="1"/>
  <c r="T278" i="32" s="1"/>
  <c r="S278" i="32" a="1"/>
  <c r="S278" i="32" s="1"/>
  <c r="R278" i="32" a="1"/>
  <c r="R278" i="32" s="1"/>
  <c r="Q278" i="32" a="1"/>
  <c r="Q278" i="32" s="1"/>
  <c r="P278" i="32" a="1"/>
  <c r="P278" i="32" s="1"/>
  <c r="O278" i="32" a="1"/>
  <c r="O278" i="32" s="1"/>
  <c r="N278" i="32" a="1"/>
  <c r="N278" i="32" s="1"/>
  <c r="M278" i="32" a="1"/>
  <c r="M278" i="32" s="1"/>
  <c r="L278" i="32" a="1"/>
  <c r="L278" i="32" s="1"/>
  <c r="K278" i="32" a="1"/>
  <c r="K278" i="32" s="1"/>
  <c r="J278" i="32" a="1"/>
  <c r="J278" i="32" s="1"/>
  <c r="I278" i="32" a="1"/>
  <c r="I278" i="32" s="1"/>
  <c r="H278" i="32" a="1"/>
  <c r="H278" i="32" s="1"/>
  <c r="G278" i="32" a="1"/>
  <c r="G278" i="32" s="1"/>
  <c r="F278" i="32" a="1"/>
  <c r="F278" i="32" s="1"/>
  <c r="E278" i="32" a="1"/>
  <c r="E278" i="32" s="1"/>
  <c r="D278" i="32" a="1"/>
  <c r="D278" i="32" s="1"/>
  <c r="C278" i="32" a="1"/>
  <c r="C278" i="32" s="1"/>
  <c r="X277" i="32" a="1"/>
  <c r="X277" i="32" s="1"/>
  <c r="W277" i="32" a="1"/>
  <c r="W277" i="32" s="1"/>
  <c r="V277" i="32" a="1"/>
  <c r="V277" i="32" s="1"/>
  <c r="U277" i="32" a="1"/>
  <c r="U277" i="32" s="1"/>
  <c r="T277" i="32" a="1"/>
  <c r="T277" i="32" s="1"/>
  <c r="S277" i="32" a="1"/>
  <c r="S277" i="32" s="1"/>
  <c r="R277" i="32" a="1"/>
  <c r="R277" i="32" s="1"/>
  <c r="Q277" i="32" a="1"/>
  <c r="Q277" i="32" s="1"/>
  <c r="P277" i="32" a="1"/>
  <c r="P277" i="32" s="1"/>
  <c r="O277" i="32" a="1"/>
  <c r="O277" i="32" s="1"/>
  <c r="N277" i="32" a="1"/>
  <c r="N277" i="32" s="1"/>
  <c r="M277" i="32" a="1"/>
  <c r="M277" i="32" s="1"/>
  <c r="L277" i="32" a="1"/>
  <c r="L277" i="32" s="1"/>
  <c r="K277" i="32" a="1"/>
  <c r="K277" i="32" s="1"/>
  <c r="J277" i="32" a="1"/>
  <c r="J277" i="32" s="1"/>
  <c r="I277" i="32" a="1"/>
  <c r="I277" i="32" s="1"/>
  <c r="H277" i="32" a="1"/>
  <c r="H277" i="32" s="1"/>
  <c r="G277" i="32" a="1"/>
  <c r="G277" i="32" s="1"/>
  <c r="F277" i="32" a="1"/>
  <c r="F277" i="32" s="1"/>
  <c r="E277" i="32" a="1"/>
  <c r="E277" i="32" s="1"/>
  <c r="D277" i="32" a="1"/>
  <c r="D277" i="32" s="1"/>
  <c r="C277" i="32" a="1"/>
  <c r="C277" i="32" s="1"/>
  <c r="X276" i="32" a="1"/>
  <c r="X276" i="32" s="1"/>
  <c r="W276" i="32" a="1"/>
  <c r="W276" i="32" s="1"/>
  <c r="V276" i="32" a="1"/>
  <c r="V276" i="32" s="1"/>
  <c r="U276" i="32" a="1"/>
  <c r="U276" i="32" s="1"/>
  <c r="T276" i="32" a="1"/>
  <c r="T276" i="32" s="1"/>
  <c r="S276" i="32" a="1"/>
  <c r="S276" i="32" s="1"/>
  <c r="R276" i="32" a="1"/>
  <c r="R276" i="32" s="1"/>
  <c r="Q276" i="32" a="1"/>
  <c r="Q276" i="32" s="1"/>
  <c r="P276" i="32" a="1"/>
  <c r="P276" i="32" s="1"/>
  <c r="O276" i="32" a="1"/>
  <c r="O276" i="32" s="1"/>
  <c r="N276" i="32" a="1"/>
  <c r="N276" i="32" s="1"/>
  <c r="M276" i="32" a="1"/>
  <c r="M276" i="32" s="1"/>
  <c r="L276" i="32" a="1"/>
  <c r="L276" i="32" s="1"/>
  <c r="K276" i="32" a="1"/>
  <c r="K276" i="32" s="1"/>
  <c r="J276" i="32" a="1"/>
  <c r="J276" i="32" s="1"/>
  <c r="I276" i="32" a="1"/>
  <c r="I276" i="32" s="1"/>
  <c r="H276" i="32" a="1"/>
  <c r="H276" i="32" s="1"/>
  <c r="G276" i="32" a="1"/>
  <c r="G276" i="32" s="1"/>
  <c r="F276" i="32" a="1"/>
  <c r="F276" i="32" s="1"/>
  <c r="E276" i="32" a="1"/>
  <c r="E276" i="32" s="1"/>
  <c r="D276" i="32" a="1"/>
  <c r="D276" i="32" s="1"/>
  <c r="C276" i="32" a="1"/>
  <c r="C276" i="32" s="1"/>
  <c r="X275" i="32" a="1"/>
  <c r="X275" i="32" s="1"/>
  <c r="W275" i="32" a="1"/>
  <c r="W275" i="32" s="1"/>
  <c r="V275" i="32" a="1"/>
  <c r="V275" i="32" s="1"/>
  <c r="U275" i="32" a="1"/>
  <c r="U275" i="32" s="1"/>
  <c r="T275" i="32" a="1"/>
  <c r="T275" i="32" s="1"/>
  <c r="S275" i="32" a="1"/>
  <c r="S275" i="32" s="1"/>
  <c r="R275" i="32" a="1"/>
  <c r="R275" i="32" s="1"/>
  <c r="Q275" i="32" a="1"/>
  <c r="Q275" i="32" s="1"/>
  <c r="P275" i="32" a="1"/>
  <c r="P275" i="32" s="1"/>
  <c r="O275" i="32" a="1"/>
  <c r="O275" i="32" s="1"/>
  <c r="N275" i="32" a="1"/>
  <c r="N275" i="32" s="1"/>
  <c r="M275" i="32" a="1"/>
  <c r="M275" i="32" s="1"/>
  <c r="L275" i="32" a="1"/>
  <c r="L275" i="32" s="1"/>
  <c r="K275" i="32" a="1"/>
  <c r="K275" i="32" s="1"/>
  <c r="J275" i="32" a="1"/>
  <c r="J275" i="32" s="1"/>
  <c r="I275" i="32" a="1"/>
  <c r="I275" i="32" s="1"/>
  <c r="H275" i="32" a="1"/>
  <c r="H275" i="32" s="1"/>
  <c r="G275" i="32" a="1"/>
  <c r="G275" i="32" s="1"/>
  <c r="F275" i="32" a="1"/>
  <c r="F275" i="32" s="1"/>
  <c r="E275" i="32" a="1"/>
  <c r="E275" i="32" s="1"/>
  <c r="D275" i="32" a="1"/>
  <c r="D275" i="32" s="1"/>
  <c r="C275" i="32" a="1"/>
  <c r="C275" i="32" s="1"/>
  <c r="X274" i="32" a="1"/>
  <c r="X274" i="32" s="1"/>
  <c r="W274" i="32" a="1"/>
  <c r="W274" i="32" s="1"/>
  <c r="V274" i="32" a="1"/>
  <c r="V274" i="32" s="1"/>
  <c r="U274" i="32" a="1"/>
  <c r="U274" i="32" s="1"/>
  <c r="T274" i="32" a="1"/>
  <c r="T274" i="32" s="1"/>
  <c r="S274" i="32" a="1"/>
  <c r="S274" i="32" s="1"/>
  <c r="R274" i="32" a="1"/>
  <c r="R274" i="32" s="1"/>
  <c r="Q274" i="32" a="1"/>
  <c r="Q274" i="32" s="1"/>
  <c r="P274" i="32" a="1"/>
  <c r="P274" i="32" s="1"/>
  <c r="O274" i="32" a="1"/>
  <c r="O274" i="32" s="1"/>
  <c r="N274" i="32" a="1"/>
  <c r="N274" i="32" s="1"/>
  <c r="M274" i="32" a="1"/>
  <c r="M274" i="32" s="1"/>
  <c r="L274" i="32" a="1"/>
  <c r="L274" i="32" s="1"/>
  <c r="K274" i="32" a="1"/>
  <c r="K274" i="32" s="1"/>
  <c r="J274" i="32" a="1"/>
  <c r="J274" i="32" s="1"/>
  <c r="I274" i="32" a="1"/>
  <c r="I274" i="32" s="1"/>
  <c r="H274" i="32" a="1"/>
  <c r="H274" i="32" s="1"/>
  <c r="G274" i="32" a="1"/>
  <c r="G274" i="32" s="1"/>
  <c r="F274" i="32" a="1"/>
  <c r="F274" i="32" s="1"/>
  <c r="E274" i="32" a="1"/>
  <c r="E274" i="32" s="1"/>
  <c r="D274" i="32" a="1"/>
  <c r="D274" i="32" s="1"/>
  <c r="C274" i="32" a="1"/>
  <c r="C274" i="32" s="1"/>
  <c r="X273" i="32" a="1"/>
  <c r="X273" i="32" s="1"/>
  <c r="W273" i="32" a="1"/>
  <c r="W273" i="32" s="1"/>
  <c r="V273" i="32" a="1"/>
  <c r="V273" i="32" s="1"/>
  <c r="U273" i="32" a="1"/>
  <c r="U273" i="32" s="1"/>
  <c r="T273" i="32" a="1"/>
  <c r="T273" i="32" s="1"/>
  <c r="S273" i="32" a="1"/>
  <c r="S273" i="32" s="1"/>
  <c r="R273" i="32" a="1"/>
  <c r="R273" i="32" s="1"/>
  <c r="Q273" i="32" a="1"/>
  <c r="Q273" i="32" s="1"/>
  <c r="P273" i="32" a="1"/>
  <c r="P273" i="32" s="1"/>
  <c r="O273" i="32" a="1"/>
  <c r="O273" i="32" s="1"/>
  <c r="N273" i="32" a="1"/>
  <c r="N273" i="32" s="1"/>
  <c r="M273" i="32" a="1"/>
  <c r="M273" i="32" s="1"/>
  <c r="L273" i="32" a="1"/>
  <c r="L273" i="32" s="1"/>
  <c r="K273" i="32" a="1"/>
  <c r="K273" i="32" s="1"/>
  <c r="J273" i="32" a="1"/>
  <c r="J273" i="32" s="1"/>
  <c r="I273" i="32" a="1"/>
  <c r="I273" i="32" s="1"/>
  <c r="H273" i="32" a="1"/>
  <c r="H273" i="32" s="1"/>
  <c r="G273" i="32" a="1"/>
  <c r="G273" i="32" s="1"/>
  <c r="F273" i="32" a="1"/>
  <c r="F273" i="32" s="1"/>
  <c r="E273" i="32" a="1"/>
  <c r="E273" i="32" s="1"/>
  <c r="D273" i="32" a="1"/>
  <c r="D273" i="32" s="1"/>
  <c r="C273" i="32" a="1"/>
  <c r="C273" i="32" s="1"/>
  <c r="X272" i="32" a="1"/>
  <c r="X272" i="32" s="1"/>
  <c r="W272" i="32" a="1"/>
  <c r="W272" i="32" s="1"/>
  <c r="V272" i="32" a="1"/>
  <c r="V272" i="32" s="1"/>
  <c r="U272" i="32" a="1"/>
  <c r="U272" i="32" s="1"/>
  <c r="T272" i="32" a="1"/>
  <c r="T272" i="32" s="1"/>
  <c r="S272" i="32" a="1"/>
  <c r="S272" i="32" s="1"/>
  <c r="R272" i="32" a="1"/>
  <c r="R272" i="32" s="1"/>
  <c r="Q272" i="32" a="1"/>
  <c r="Q272" i="32" s="1"/>
  <c r="P272" i="32" a="1"/>
  <c r="P272" i="32" s="1"/>
  <c r="O272" i="32" a="1"/>
  <c r="O272" i="32" s="1"/>
  <c r="N272" i="32" a="1"/>
  <c r="N272" i="32" s="1"/>
  <c r="M272" i="32" a="1"/>
  <c r="M272" i="32" s="1"/>
  <c r="L272" i="32" a="1"/>
  <c r="L272" i="32" s="1"/>
  <c r="K272" i="32" a="1"/>
  <c r="K272" i="32" s="1"/>
  <c r="J272" i="32" a="1"/>
  <c r="J272" i="32" s="1"/>
  <c r="I272" i="32" a="1"/>
  <c r="I272" i="32" s="1"/>
  <c r="H272" i="32" a="1"/>
  <c r="H272" i="32" s="1"/>
  <c r="G272" i="32" a="1"/>
  <c r="G272" i="32" s="1"/>
  <c r="F272" i="32" a="1"/>
  <c r="F272" i="32" s="1"/>
  <c r="E272" i="32" a="1"/>
  <c r="E272" i="32" s="1"/>
  <c r="D272" i="32" a="1"/>
  <c r="D272" i="32" s="1"/>
  <c r="C272" i="32" a="1"/>
  <c r="C272" i="32" s="1"/>
  <c r="X271" i="32" a="1"/>
  <c r="X271" i="32" s="1"/>
  <c r="W271" i="32" a="1"/>
  <c r="W271" i="32" s="1"/>
  <c r="V271" i="32" a="1"/>
  <c r="V271" i="32" s="1"/>
  <c r="U271" i="32" a="1"/>
  <c r="U271" i="32" s="1"/>
  <c r="T271" i="32" a="1"/>
  <c r="T271" i="32" s="1"/>
  <c r="S271" i="32" a="1"/>
  <c r="S271" i="32" s="1"/>
  <c r="R271" i="32" a="1"/>
  <c r="R271" i="32" s="1"/>
  <c r="Q271" i="32" a="1"/>
  <c r="Q271" i="32" s="1"/>
  <c r="P271" i="32" a="1"/>
  <c r="P271" i="32" s="1"/>
  <c r="O271" i="32" a="1"/>
  <c r="O271" i="32" s="1"/>
  <c r="N271" i="32" a="1"/>
  <c r="N271" i="32" s="1"/>
  <c r="M271" i="32" a="1"/>
  <c r="M271" i="32" s="1"/>
  <c r="L271" i="32" a="1"/>
  <c r="L271" i="32" s="1"/>
  <c r="K271" i="32" a="1"/>
  <c r="K271" i="32" s="1"/>
  <c r="J271" i="32" a="1"/>
  <c r="J271" i="32" s="1"/>
  <c r="I271" i="32" a="1"/>
  <c r="I271" i="32" s="1"/>
  <c r="H271" i="32" a="1"/>
  <c r="H271" i="32" s="1"/>
  <c r="G271" i="32" a="1"/>
  <c r="G271" i="32" s="1"/>
  <c r="F271" i="32" a="1"/>
  <c r="F271" i="32" s="1"/>
  <c r="E271" i="32" a="1"/>
  <c r="E271" i="32" s="1"/>
  <c r="D271" i="32" a="1"/>
  <c r="D271" i="32" s="1"/>
  <c r="C271" i="32" a="1"/>
  <c r="C271" i="32" s="1"/>
  <c r="X270" i="32" a="1"/>
  <c r="X270" i="32" s="1"/>
  <c r="W270" i="32" a="1"/>
  <c r="W270" i="32" s="1"/>
  <c r="V270" i="32" a="1"/>
  <c r="V270" i="32" s="1"/>
  <c r="U270" i="32" a="1"/>
  <c r="U270" i="32" s="1"/>
  <c r="T270" i="32" a="1"/>
  <c r="T270" i="32" s="1"/>
  <c r="S270" i="32" a="1"/>
  <c r="S270" i="32" s="1"/>
  <c r="R270" i="32" a="1"/>
  <c r="R270" i="32" s="1"/>
  <c r="Q270" i="32" a="1"/>
  <c r="Q270" i="32" s="1"/>
  <c r="P270" i="32" a="1"/>
  <c r="P270" i="32" s="1"/>
  <c r="O270" i="32" a="1"/>
  <c r="O270" i="32" s="1"/>
  <c r="N270" i="32" a="1"/>
  <c r="N270" i="32" s="1"/>
  <c r="M270" i="32" a="1"/>
  <c r="M270" i="32" s="1"/>
  <c r="L270" i="32" a="1"/>
  <c r="L270" i="32" s="1"/>
  <c r="K270" i="32" a="1"/>
  <c r="K270" i="32" s="1"/>
  <c r="J270" i="32" a="1"/>
  <c r="J270" i="32" s="1"/>
  <c r="I270" i="32" a="1"/>
  <c r="I270" i="32" s="1"/>
  <c r="H270" i="32" a="1"/>
  <c r="H270" i="32" s="1"/>
  <c r="G270" i="32" a="1"/>
  <c r="G270" i="32" s="1"/>
  <c r="F270" i="32" a="1"/>
  <c r="F270" i="32" s="1"/>
  <c r="E270" i="32" a="1"/>
  <c r="E270" i="32" s="1"/>
  <c r="D270" i="32" a="1"/>
  <c r="D270" i="32" s="1"/>
  <c r="C270" i="32" a="1"/>
  <c r="C270" i="32" s="1"/>
  <c r="X269" i="32" a="1"/>
  <c r="X269" i="32" s="1"/>
  <c r="W269" i="32" a="1"/>
  <c r="W269" i="32" s="1"/>
  <c r="V269" i="32" a="1"/>
  <c r="V269" i="32" s="1"/>
  <c r="U269" i="32" a="1"/>
  <c r="U269" i="32" s="1"/>
  <c r="T269" i="32" a="1"/>
  <c r="T269" i="32" s="1"/>
  <c r="S269" i="32" a="1"/>
  <c r="S269" i="32" s="1"/>
  <c r="R269" i="32" a="1"/>
  <c r="R269" i="32" s="1"/>
  <c r="Q269" i="32" a="1"/>
  <c r="Q269" i="32" s="1"/>
  <c r="P269" i="32" a="1"/>
  <c r="P269" i="32" s="1"/>
  <c r="O269" i="32" a="1"/>
  <c r="O269" i="32" s="1"/>
  <c r="N269" i="32" a="1"/>
  <c r="N269" i="32" s="1"/>
  <c r="M269" i="32" a="1"/>
  <c r="M269" i="32" s="1"/>
  <c r="L269" i="32" a="1"/>
  <c r="L269" i="32" s="1"/>
  <c r="K269" i="32" a="1"/>
  <c r="K269" i="32" s="1"/>
  <c r="J269" i="32" a="1"/>
  <c r="J269" i="32" s="1"/>
  <c r="I269" i="32" a="1"/>
  <c r="I269" i="32" s="1"/>
  <c r="H269" i="32" a="1"/>
  <c r="H269" i="32" s="1"/>
  <c r="G269" i="32" a="1"/>
  <c r="G269" i="32" s="1"/>
  <c r="F269" i="32" a="1"/>
  <c r="F269" i="32" s="1"/>
  <c r="E269" i="32" a="1"/>
  <c r="E269" i="32" s="1"/>
  <c r="D269" i="32" a="1"/>
  <c r="D269" i="32" s="1"/>
  <c r="C269" i="32" a="1"/>
  <c r="C269" i="32" s="1"/>
  <c r="X268" i="32" a="1"/>
  <c r="X268" i="32" s="1"/>
  <c r="W268" i="32" a="1"/>
  <c r="W268" i="32" s="1"/>
  <c r="V268" i="32" a="1"/>
  <c r="V268" i="32" s="1"/>
  <c r="U268" i="32" a="1"/>
  <c r="U268" i="32" s="1"/>
  <c r="T268" i="32" a="1"/>
  <c r="T268" i="32" s="1"/>
  <c r="S268" i="32" a="1"/>
  <c r="S268" i="32" s="1"/>
  <c r="R268" i="32" a="1"/>
  <c r="R268" i="32" s="1"/>
  <c r="Q268" i="32" a="1"/>
  <c r="Q268" i="32" s="1"/>
  <c r="P268" i="32" a="1"/>
  <c r="P268" i="32" s="1"/>
  <c r="O268" i="32" a="1"/>
  <c r="O268" i="32" s="1"/>
  <c r="N268" i="32" a="1"/>
  <c r="N268" i="32" s="1"/>
  <c r="M268" i="32" a="1"/>
  <c r="M268" i="32" s="1"/>
  <c r="L268" i="32" a="1"/>
  <c r="L268" i="32" s="1"/>
  <c r="K268" i="32" a="1"/>
  <c r="K268" i="32" s="1"/>
  <c r="J268" i="32" a="1"/>
  <c r="J268" i="32" s="1"/>
  <c r="I268" i="32" a="1"/>
  <c r="I268" i="32" s="1"/>
  <c r="H268" i="32" a="1"/>
  <c r="H268" i="32" s="1"/>
  <c r="G268" i="32" a="1"/>
  <c r="G268" i="32" s="1"/>
  <c r="F268" i="32" a="1"/>
  <c r="F268" i="32" s="1"/>
  <c r="E268" i="32" a="1"/>
  <c r="E268" i="32" s="1"/>
  <c r="D268" i="32" a="1"/>
  <c r="D268" i="32" s="1"/>
  <c r="C268" i="32" a="1"/>
  <c r="C268" i="32" s="1"/>
  <c r="X267" i="32" a="1"/>
  <c r="X267" i="32" s="1"/>
  <c r="W267" i="32" a="1"/>
  <c r="W267" i="32" s="1"/>
  <c r="V267" i="32" a="1"/>
  <c r="V267" i="32" s="1"/>
  <c r="U267" i="32" a="1"/>
  <c r="U267" i="32" s="1"/>
  <c r="T267" i="32" a="1"/>
  <c r="T267" i="32" s="1"/>
  <c r="S267" i="32" a="1"/>
  <c r="S267" i="32" s="1"/>
  <c r="R267" i="32" a="1"/>
  <c r="R267" i="32" s="1"/>
  <c r="Q267" i="32" a="1"/>
  <c r="Q267" i="32" s="1"/>
  <c r="P267" i="32" a="1"/>
  <c r="P267" i="32" s="1"/>
  <c r="O267" i="32" a="1"/>
  <c r="O267" i="32" s="1"/>
  <c r="N267" i="32" a="1"/>
  <c r="N267" i="32" s="1"/>
  <c r="M267" i="32" a="1"/>
  <c r="M267" i="32" s="1"/>
  <c r="L267" i="32" a="1"/>
  <c r="L267" i="32" s="1"/>
  <c r="K267" i="32" a="1"/>
  <c r="K267" i="32" s="1"/>
  <c r="J267" i="32" a="1"/>
  <c r="J267" i="32" s="1"/>
  <c r="I267" i="32" a="1"/>
  <c r="I267" i="32" s="1"/>
  <c r="H267" i="32" a="1"/>
  <c r="H267" i="32" s="1"/>
  <c r="G267" i="32" a="1"/>
  <c r="G267" i="32" s="1"/>
  <c r="F267" i="32" a="1"/>
  <c r="F267" i="32" s="1"/>
  <c r="E267" i="32" a="1"/>
  <c r="E267" i="32" s="1"/>
  <c r="D267" i="32" a="1"/>
  <c r="D267" i="32" s="1"/>
  <c r="C267" i="32" a="1"/>
  <c r="C267" i="32" s="1"/>
  <c r="X266" i="32" a="1"/>
  <c r="X266" i="32" s="1"/>
  <c r="W266" i="32" a="1"/>
  <c r="W266" i="32" s="1"/>
  <c r="V266" i="32" a="1"/>
  <c r="V266" i="32" s="1"/>
  <c r="U266" i="32" a="1"/>
  <c r="U266" i="32" s="1"/>
  <c r="T266" i="32" a="1"/>
  <c r="T266" i="32" s="1"/>
  <c r="S266" i="32" a="1"/>
  <c r="S266" i="32" s="1"/>
  <c r="R266" i="32" a="1"/>
  <c r="R266" i="32" s="1"/>
  <c r="Q266" i="32" a="1"/>
  <c r="Q266" i="32" s="1"/>
  <c r="P266" i="32" a="1"/>
  <c r="P266" i="32" s="1"/>
  <c r="O266" i="32" a="1"/>
  <c r="O266" i="32" s="1"/>
  <c r="N266" i="32" a="1"/>
  <c r="N266" i="32" s="1"/>
  <c r="M266" i="32" a="1"/>
  <c r="M266" i="32" s="1"/>
  <c r="L266" i="32" a="1"/>
  <c r="L266" i="32" s="1"/>
  <c r="K266" i="32" a="1"/>
  <c r="K266" i="32" s="1"/>
  <c r="J266" i="32" a="1"/>
  <c r="J266" i="32" s="1"/>
  <c r="I266" i="32" a="1"/>
  <c r="I266" i="32" s="1"/>
  <c r="H266" i="32" a="1"/>
  <c r="H266" i="32" s="1"/>
  <c r="G266" i="32" a="1"/>
  <c r="G266" i="32" s="1"/>
  <c r="F266" i="32" a="1"/>
  <c r="F266" i="32" s="1"/>
  <c r="E266" i="32" a="1"/>
  <c r="E266" i="32" s="1"/>
  <c r="D266" i="32" a="1"/>
  <c r="D266" i="32" s="1"/>
  <c r="C266" i="32" a="1"/>
  <c r="C266" i="32" s="1"/>
  <c r="X265" i="32" a="1"/>
  <c r="X265" i="32" s="1"/>
  <c r="W265" i="32" a="1"/>
  <c r="W265" i="32" s="1"/>
  <c r="V265" i="32" a="1"/>
  <c r="V265" i="32" s="1"/>
  <c r="U265" i="32" a="1"/>
  <c r="U265" i="32" s="1"/>
  <c r="T265" i="32" a="1"/>
  <c r="T265" i="32" s="1"/>
  <c r="S265" i="32" a="1"/>
  <c r="S265" i="32" s="1"/>
  <c r="R265" i="32" a="1"/>
  <c r="R265" i="32" s="1"/>
  <c r="Q265" i="32" a="1"/>
  <c r="Q265" i="32" s="1"/>
  <c r="P265" i="32" a="1"/>
  <c r="P265" i="32" s="1"/>
  <c r="O265" i="32" a="1"/>
  <c r="O265" i="32" s="1"/>
  <c r="N265" i="32" a="1"/>
  <c r="N265" i="32" s="1"/>
  <c r="M265" i="32" a="1"/>
  <c r="M265" i="32" s="1"/>
  <c r="L265" i="32" a="1"/>
  <c r="L265" i="32" s="1"/>
  <c r="K265" i="32" a="1"/>
  <c r="K265" i="32" s="1"/>
  <c r="J265" i="32" a="1"/>
  <c r="J265" i="32" s="1"/>
  <c r="I265" i="32" a="1"/>
  <c r="I265" i="32" s="1"/>
  <c r="H265" i="32" a="1"/>
  <c r="H265" i="32" s="1"/>
  <c r="G265" i="32" a="1"/>
  <c r="G265" i="32" s="1"/>
  <c r="F265" i="32" a="1"/>
  <c r="F265" i="32" s="1"/>
  <c r="E265" i="32" a="1"/>
  <c r="E265" i="32" s="1"/>
  <c r="D265" i="32" a="1"/>
  <c r="D265" i="32" s="1"/>
  <c r="C265" i="32" a="1"/>
  <c r="C265" i="32" s="1"/>
  <c r="X264" i="32" a="1"/>
  <c r="X264" i="32" s="1"/>
  <c r="W264" i="32" a="1"/>
  <c r="W264" i="32" s="1"/>
  <c r="V264" i="32" a="1"/>
  <c r="V264" i="32" s="1"/>
  <c r="U264" i="32" a="1"/>
  <c r="U264" i="32" s="1"/>
  <c r="T264" i="32" a="1"/>
  <c r="T264" i="32" s="1"/>
  <c r="S264" i="32" a="1"/>
  <c r="S264" i="32" s="1"/>
  <c r="R264" i="32" a="1"/>
  <c r="R264" i="32" s="1"/>
  <c r="Q264" i="32" a="1"/>
  <c r="Q264" i="32" s="1"/>
  <c r="P264" i="32" a="1"/>
  <c r="P264" i="32" s="1"/>
  <c r="O264" i="32" a="1"/>
  <c r="O264" i="32" s="1"/>
  <c r="N264" i="32" a="1"/>
  <c r="N264" i="32" s="1"/>
  <c r="M264" i="32" a="1"/>
  <c r="M264" i="32" s="1"/>
  <c r="L264" i="32" a="1"/>
  <c r="L264" i="32" s="1"/>
  <c r="K264" i="32" a="1"/>
  <c r="K264" i="32" s="1"/>
  <c r="J264" i="32" a="1"/>
  <c r="J264" i="32" s="1"/>
  <c r="I264" i="32" a="1"/>
  <c r="I264" i="32" s="1"/>
  <c r="H264" i="32" a="1"/>
  <c r="H264" i="32" s="1"/>
  <c r="G264" i="32" a="1"/>
  <c r="G264" i="32" s="1"/>
  <c r="F264" i="32" a="1"/>
  <c r="F264" i="32" s="1"/>
  <c r="E264" i="32" a="1"/>
  <c r="E264" i="32" s="1"/>
  <c r="D264" i="32" a="1"/>
  <c r="D264" i="32" s="1"/>
  <c r="C264" i="32" a="1"/>
  <c r="C264" i="32" s="1"/>
  <c r="X263" i="32" a="1"/>
  <c r="X263" i="32" s="1"/>
  <c r="W263" i="32" a="1"/>
  <c r="W263" i="32" s="1"/>
  <c r="V263" i="32" a="1"/>
  <c r="V263" i="32" s="1"/>
  <c r="U263" i="32" a="1"/>
  <c r="U263" i="32" s="1"/>
  <c r="T263" i="32" a="1"/>
  <c r="T263" i="32" s="1"/>
  <c r="S263" i="32" a="1"/>
  <c r="S263" i="32" s="1"/>
  <c r="R263" i="32" a="1"/>
  <c r="R263" i="32" s="1"/>
  <c r="Q263" i="32" a="1"/>
  <c r="Q263" i="32" s="1"/>
  <c r="P263" i="32" a="1"/>
  <c r="P263" i="32" s="1"/>
  <c r="O263" i="32" a="1"/>
  <c r="O263" i="32" s="1"/>
  <c r="N263" i="32" a="1"/>
  <c r="N263" i="32" s="1"/>
  <c r="M263" i="32" a="1"/>
  <c r="M263" i="32" s="1"/>
  <c r="L263" i="32" a="1"/>
  <c r="L263" i="32" s="1"/>
  <c r="K263" i="32" a="1"/>
  <c r="K263" i="32" s="1"/>
  <c r="J263" i="32" a="1"/>
  <c r="J263" i="32" s="1"/>
  <c r="I263" i="32" a="1"/>
  <c r="I263" i="32" s="1"/>
  <c r="H263" i="32" a="1"/>
  <c r="H263" i="32" s="1"/>
  <c r="G263" i="32" a="1"/>
  <c r="G263" i="32" s="1"/>
  <c r="F263" i="32" a="1"/>
  <c r="F263" i="32" s="1"/>
  <c r="E263" i="32" a="1"/>
  <c r="E263" i="32" s="1"/>
  <c r="D263" i="32" a="1"/>
  <c r="D263" i="32" s="1"/>
  <c r="C263" i="32" a="1"/>
  <c r="C263" i="32" s="1"/>
  <c r="X262" i="32" a="1"/>
  <c r="X262" i="32" s="1"/>
  <c r="W262" i="32" a="1"/>
  <c r="W262" i="32" s="1"/>
  <c r="V262" i="32" a="1"/>
  <c r="V262" i="32" s="1"/>
  <c r="U262" i="32" a="1"/>
  <c r="U262" i="32" s="1"/>
  <c r="T262" i="32" a="1"/>
  <c r="T262" i="32" s="1"/>
  <c r="S262" i="32" a="1"/>
  <c r="S262" i="32" s="1"/>
  <c r="R262" i="32" a="1"/>
  <c r="R262" i="32" s="1"/>
  <c r="Q262" i="32" a="1"/>
  <c r="Q262" i="32" s="1"/>
  <c r="P262" i="32" a="1"/>
  <c r="P262" i="32" s="1"/>
  <c r="O262" i="32" a="1"/>
  <c r="O262" i="32" s="1"/>
  <c r="N262" i="32" a="1"/>
  <c r="N262" i="32" s="1"/>
  <c r="M262" i="32" a="1"/>
  <c r="M262" i="32" s="1"/>
  <c r="L262" i="32" a="1"/>
  <c r="L262" i="32" s="1"/>
  <c r="K262" i="32" a="1"/>
  <c r="K262" i="32" s="1"/>
  <c r="J262" i="32" a="1"/>
  <c r="J262" i="32" s="1"/>
  <c r="I262" i="32" a="1"/>
  <c r="I262" i="32" s="1"/>
  <c r="H262" i="32" a="1"/>
  <c r="H262" i="32" s="1"/>
  <c r="G262" i="32" a="1"/>
  <c r="G262" i="32" s="1"/>
  <c r="F262" i="32" a="1"/>
  <c r="F262" i="32" s="1"/>
  <c r="E262" i="32" a="1"/>
  <c r="E262" i="32" s="1"/>
  <c r="D262" i="32" a="1"/>
  <c r="D262" i="32" s="1"/>
  <c r="C262" i="32" a="1"/>
  <c r="C262" i="32" s="1"/>
  <c r="X261" i="32" a="1"/>
  <c r="X261" i="32" s="1"/>
  <c r="W261" i="32" a="1"/>
  <c r="W261" i="32" s="1"/>
  <c r="V261" i="32" a="1"/>
  <c r="V261" i="32" s="1"/>
  <c r="U261" i="32" a="1"/>
  <c r="U261" i="32" s="1"/>
  <c r="T261" i="32" a="1"/>
  <c r="T261" i="32" s="1"/>
  <c r="S261" i="32" a="1"/>
  <c r="S261" i="32" s="1"/>
  <c r="R261" i="32" a="1"/>
  <c r="R261" i="32" s="1"/>
  <c r="Q261" i="32" a="1"/>
  <c r="Q261" i="32" s="1"/>
  <c r="P261" i="32" a="1"/>
  <c r="P261" i="32" s="1"/>
  <c r="O261" i="32" a="1"/>
  <c r="O261" i="32" s="1"/>
  <c r="N261" i="32" a="1"/>
  <c r="N261" i="32" s="1"/>
  <c r="M261" i="32" a="1"/>
  <c r="M261" i="32" s="1"/>
  <c r="L261" i="32" a="1"/>
  <c r="L261" i="32" s="1"/>
  <c r="K261" i="32" a="1"/>
  <c r="K261" i="32" s="1"/>
  <c r="J261" i="32" a="1"/>
  <c r="J261" i="32" s="1"/>
  <c r="I261" i="32" a="1"/>
  <c r="I261" i="32" s="1"/>
  <c r="H261" i="32" a="1"/>
  <c r="H261" i="32" s="1"/>
  <c r="G261" i="32" a="1"/>
  <c r="G261" i="32" s="1"/>
  <c r="F261" i="32" a="1"/>
  <c r="F261" i="32" s="1"/>
  <c r="E261" i="32" a="1"/>
  <c r="E261" i="32" s="1"/>
  <c r="D261" i="32" a="1"/>
  <c r="D261" i="32" s="1"/>
  <c r="C261" i="32" a="1"/>
  <c r="C261" i="32" s="1"/>
  <c r="X260" i="32" a="1"/>
  <c r="X260" i="32" s="1"/>
  <c r="W260" i="32" a="1"/>
  <c r="W260" i="32" s="1"/>
  <c r="V260" i="32" a="1"/>
  <c r="V260" i="32" s="1"/>
  <c r="U260" i="32" a="1"/>
  <c r="U260" i="32" s="1"/>
  <c r="T260" i="32" a="1"/>
  <c r="T260" i="32" s="1"/>
  <c r="S260" i="32" a="1"/>
  <c r="S260" i="32" s="1"/>
  <c r="R260" i="32" a="1"/>
  <c r="R260" i="32" s="1"/>
  <c r="Q260" i="32" a="1"/>
  <c r="Q260" i="32" s="1"/>
  <c r="P260" i="32" a="1"/>
  <c r="P260" i="32" s="1"/>
  <c r="O260" i="32" a="1"/>
  <c r="O260" i="32" s="1"/>
  <c r="N260" i="32" a="1"/>
  <c r="N260" i="32" s="1"/>
  <c r="M260" i="32" a="1"/>
  <c r="M260" i="32" s="1"/>
  <c r="L260" i="32" a="1"/>
  <c r="L260" i="32" s="1"/>
  <c r="K260" i="32" a="1"/>
  <c r="K260" i="32" s="1"/>
  <c r="J260" i="32" a="1"/>
  <c r="J260" i="32" s="1"/>
  <c r="I260" i="32" a="1"/>
  <c r="I260" i="32" s="1"/>
  <c r="H260" i="32" a="1"/>
  <c r="H260" i="32" s="1"/>
  <c r="G260" i="32" a="1"/>
  <c r="G260" i="32" s="1"/>
  <c r="F260" i="32" a="1"/>
  <c r="F260" i="32" s="1"/>
  <c r="E260" i="32" a="1"/>
  <c r="E260" i="32" s="1"/>
  <c r="D260" i="32" a="1"/>
  <c r="D260" i="32" s="1"/>
  <c r="C260" i="32" a="1"/>
  <c r="C260" i="32" s="1"/>
  <c r="X259" i="32" a="1"/>
  <c r="X259" i="32" s="1"/>
  <c r="W259" i="32" a="1"/>
  <c r="W259" i="32" s="1"/>
  <c r="V259" i="32" a="1"/>
  <c r="V259" i="32" s="1"/>
  <c r="U259" i="32" a="1"/>
  <c r="U259" i="32" s="1"/>
  <c r="T259" i="32" a="1"/>
  <c r="T259" i="32" s="1"/>
  <c r="S259" i="32" a="1"/>
  <c r="S259" i="32" s="1"/>
  <c r="R259" i="32" a="1"/>
  <c r="R259" i="32" s="1"/>
  <c r="Q259" i="32" a="1"/>
  <c r="Q259" i="32" s="1"/>
  <c r="P259" i="32" a="1"/>
  <c r="P259" i="32" s="1"/>
  <c r="O259" i="32" a="1"/>
  <c r="O259" i="32" s="1"/>
  <c r="N259" i="32" a="1"/>
  <c r="N259" i="32" s="1"/>
  <c r="M259" i="32" a="1"/>
  <c r="M259" i="32" s="1"/>
  <c r="L259" i="32" a="1"/>
  <c r="L259" i="32" s="1"/>
  <c r="K259" i="32" a="1"/>
  <c r="K259" i="32" s="1"/>
  <c r="J259" i="32" a="1"/>
  <c r="J259" i="32" s="1"/>
  <c r="I259" i="32" a="1"/>
  <c r="I259" i="32" s="1"/>
  <c r="H259" i="32" a="1"/>
  <c r="H259" i="32" s="1"/>
  <c r="G259" i="32" a="1"/>
  <c r="G259" i="32" s="1"/>
  <c r="F259" i="32" a="1"/>
  <c r="F259" i="32" s="1"/>
  <c r="E259" i="32" a="1"/>
  <c r="E259" i="32" s="1"/>
  <c r="D259" i="32" a="1"/>
  <c r="D259" i="32" s="1"/>
  <c r="C259" i="32" a="1"/>
  <c r="C259" i="32" s="1"/>
  <c r="X258" i="32" a="1"/>
  <c r="X258" i="32" s="1"/>
  <c r="W258" i="32" a="1"/>
  <c r="W258" i="32" s="1"/>
  <c r="V258" i="32" a="1"/>
  <c r="V258" i="32" s="1"/>
  <c r="U258" i="32" a="1"/>
  <c r="U258" i="32" s="1"/>
  <c r="T258" i="32" a="1"/>
  <c r="T258" i="32" s="1"/>
  <c r="S258" i="32" a="1"/>
  <c r="S258" i="32" s="1"/>
  <c r="R258" i="32" a="1"/>
  <c r="R258" i="32" s="1"/>
  <c r="Q258" i="32" a="1"/>
  <c r="Q258" i="32" s="1"/>
  <c r="P258" i="32" a="1"/>
  <c r="P258" i="32" s="1"/>
  <c r="O258" i="32" a="1"/>
  <c r="O258" i="32" s="1"/>
  <c r="N258" i="32" a="1"/>
  <c r="N258" i="32" s="1"/>
  <c r="M258" i="32" a="1"/>
  <c r="M258" i="32" s="1"/>
  <c r="L258" i="32" a="1"/>
  <c r="L258" i="32" s="1"/>
  <c r="K258" i="32" a="1"/>
  <c r="K258" i="32" s="1"/>
  <c r="J258" i="32" a="1"/>
  <c r="J258" i="32" s="1"/>
  <c r="I258" i="32" a="1"/>
  <c r="I258" i="32" s="1"/>
  <c r="H258" i="32" a="1"/>
  <c r="H258" i="32" s="1"/>
  <c r="G258" i="32" a="1"/>
  <c r="G258" i="32" s="1"/>
  <c r="F258" i="32" a="1"/>
  <c r="F258" i="32" s="1"/>
  <c r="E258" i="32" a="1"/>
  <c r="E258" i="32" s="1"/>
  <c r="D258" i="32" a="1"/>
  <c r="D258" i="32" s="1"/>
  <c r="C258" i="32" a="1"/>
  <c r="C258" i="32" s="1"/>
  <c r="X257" i="32" a="1"/>
  <c r="X257" i="32" s="1"/>
  <c r="W257" i="32" a="1"/>
  <c r="W257" i="32" s="1"/>
  <c r="V257" i="32" a="1"/>
  <c r="V257" i="32" s="1"/>
  <c r="U257" i="32" a="1"/>
  <c r="U257" i="32" s="1"/>
  <c r="T257" i="32" a="1"/>
  <c r="T257" i="32" s="1"/>
  <c r="S257" i="32" a="1"/>
  <c r="S257" i="32" s="1"/>
  <c r="R257" i="32" a="1"/>
  <c r="R257" i="32" s="1"/>
  <c r="Q257" i="32" a="1"/>
  <c r="Q257" i="32" s="1"/>
  <c r="P257" i="32" a="1"/>
  <c r="P257" i="32" s="1"/>
  <c r="O257" i="32" a="1"/>
  <c r="O257" i="32" s="1"/>
  <c r="N257" i="32" a="1"/>
  <c r="N257" i="32" s="1"/>
  <c r="M257" i="32" a="1"/>
  <c r="M257" i="32" s="1"/>
  <c r="L257" i="32" a="1"/>
  <c r="L257" i="32" s="1"/>
  <c r="K257" i="32" a="1"/>
  <c r="K257" i="32" s="1"/>
  <c r="J257" i="32" a="1"/>
  <c r="J257" i="32" s="1"/>
  <c r="I257" i="32" a="1"/>
  <c r="I257" i="32" s="1"/>
  <c r="H257" i="32" a="1"/>
  <c r="H257" i="32" s="1"/>
  <c r="G257" i="32" a="1"/>
  <c r="G257" i="32" s="1"/>
  <c r="F257" i="32" a="1"/>
  <c r="F257" i="32" s="1"/>
  <c r="E257" i="32" a="1"/>
  <c r="E257" i="32" s="1"/>
  <c r="D257" i="32" a="1"/>
  <c r="D257" i="32" s="1"/>
  <c r="C257" i="32" a="1"/>
  <c r="C257" i="32" s="1"/>
  <c r="X256" i="32" a="1"/>
  <c r="X256" i="32" s="1"/>
  <c r="W256" i="32" a="1"/>
  <c r="W256" i="32" s="1"/>
  <c r="V256" i="32" a="1"/>
  <c r="V256" i="32" s="1"/>
  <c r="U256" i="32" a="1"/>
  <c r="U256" i="32" s="1"/>
  <c r="T256" i="32" a="1"/>
  <c r="T256" i="32" s="1"/>
  <c r="S256" i="32" a="1"/>
  <c r="S256" i="32" s="1"/>
  <c r="R256" i="32" a="1"/>
  <c r="R256" i="32" s="1"/>
  <c r="Q256" i="32" a="1"/>
  <c r="Q256" i="32" s="1"/>
  <c r="P256" i="32" a="1"/>
  <c r="P256" i="32" s="1"/>
  <c r="O256" i="32" a="1"/>
  <c r="O256" i="32" s="1"/>
  <c r="N256" i="32" a="1"/>
  <c r="N256" i="32" s="1"/>
  <c r="M256" i="32" a="1"/>
  <c r="M256" i="32" s="1"/>
  <c r="L256" i="32" a="1"/>
  <c r="L256" i="32" s="1"/>
  <c r="K256" i="32" a="1"/>
  <c r="K256" i="32" s="1"/>
  <c r="J256" i="32" a="1"/>
  <c r="J256" i="32" s="1"/>
  <c r="I256" i="32" a="1"/>
  <c r="I256" i="32" s="1"/>
  <c r="H256" i="32" a="1"/>
  <c r="H256" i="32" s="1"/>
  <c r="G256" i="32" a="1"/>
  <c r="G256" i="32" s="1"/>
  <c r="F256" i="32" a="1"/>
  <c r="F256" i="32" s="1"/>
  <c r="E256" i="32" a="1"/>
  <c r="E256" i="32" s="1"/>
  <c r="D256" i="32" a="1"/>
  <c r="D256" i="32" s="1"/>
  <c r="C256" i="32" a="1"/>
  <c r="C256" i="32" s="1"/>
  <c r="X255" i="32" a="1"/>
  <c r="X255" i="32" s="1"/>
  <c r="W255" i="32" a="1"/>
  <c r="W255" i="32" s="1"/>
  <c r="V255" i="32" a="1"/>
  <c r="V255" i="32" s="1"/>
  <c r="U255" i="32" a="1"/>
  <c r="U255" i="32" s="1"/>
  <c r="T255" i="32" a="1"/>
  <c r="T255" i="32" s="1"/>
  <c r="S255" i="32" a="1"/>
  <c r="S255" i="32" s="1"/>
  <c r="R255" i="32" a="1"/>
  <c r="R255" i="32" s="1"/>
  <c r="Q255" i="32" a="1"/>
  <c r="Q255" i="32" s="1"/>
  <c r="P255" i="32" a="1"/>
  <c r="P255" i="32" s="1"/>
  <c r="O255" i="32" a="1"/>
  <c r="O255" i="32" s="1"/>
  <c r="N255" i="32" a="1"/>
  <c r="N255" i="32" s="1"/>
  <c r="M255" i="32" a="1"/>
  <c r="M255" i="32" s="1"/>
  <c r="L255" i="32" a="1"/>
  <c r="L255" i="32" s="1"/>
  <c r="K255" i="32" a="1"/>
  <c r="K255" i="32" s="1"/>
  <c r="J255" i="32" a="1"/>
  <c r="J255" i="32" s="1"/>
  <c r="I255" i="32" a="1"/>
  <c r="I255" i="32" s="1"/>
  <c r="H255" i="32" a="1"/>
  <c r="H255" i="32" s="1"/>
  <c r="G255" i="32" a="1"/>
  <c r="G255" i="32" s="1"/>
  <c r="F255" i="32" a="1"/>
  <c r="F255" i="32" s="1"/>
  <c r="E255" i="32" a="1"/>
  <c r="E255" i="32" s="1"/>
  <c r="D255" i="32" a="1"/>
  <c r="D255" i="32" s="1"/>
  <c r="C255" i="32" a="1"/>
  <c r="C255" i="32" s="1"/>
  <c r="X254" i="32" a="1"/>
  <c r="X254" i="32" s="1"/>
  <c r="W254" i="32" a="1"/>
  <c r="W254" i="32" s="1"/>
  <c r="V254" i="32" a="1"/>
  <c r="V254" i="32" s="1"/>
  <c r="U254" i="32" a="1"/>
  <c r="U254" i="32" s="1"/>
  <c r="T254" i="32" a="1"/>
  <c r="T254" i="32" s="1"/>
  <c r="S254" i="32" a="1"/>
  <c r="S254" i="32" s="1"/>
  <c r="R254" i="32" a="1"/>
  <c r="R254" i="32" s="1"/>
  <c r="Q254" i="32" a="1"/>
  <c r="Q254" i="32" s="1"/>
  <c r="P254" i="32" a="1"/>
  <c r="P254" i="32" s="1"/>
  <c r="O254" i="32" a="1"/>
  <c r="O254" i="32" s="1"/>
  <c r="N254" i="32" a="1"/>
  <c r="N254" i="32" s="1"/>
  <c r="M254" i="32" a="1"/>
  <c r="M254" i="32" s="1"/>
  <c r="L254" i="32" a="1"/>
  <c r="L254" i="32" s="1"/>
  <c r="K254" i="32" a="1"/>
  <c r="K254" i="32" s="1"/>
  <c r="J254" i="32" a="1"/>
  <c r="J254" i="32" s="1"/>
  <c r="I254" i="32" a="1"/>
  <c r="I254" i="32" s="1"/>
  <c r="H254" i="32" a="1"/>
  <c r="H254" i="32" s="1"/>
  <c r="G254" i="32" a="1"/>
  <c r="G254" i="32" s="1"/>
  <c r="F254" i="32" a="1"/>
  <c r="F254" i="32" s="1"/>
  <c r="E254" i="32" a="1"/>
  <c r="E254" i="32" s="1"/>
  <c r="D254" i="32" a="1"/>
  <c r="D254" i="32" s="1"/>
  <c r="C254" i="32" a="1"/>
  <c r="C254" i="32" s="1"/>
  <c r="X253" i="32" a="1"/>
  <c r="X253" i="32" s="1"/>
  <c r="W253" i="32" a="1"/>
  <c r="W253" i="32" s="1"/>
  <c r="V253" i="32" a="1"/>
  <c r="V253" i="32" s="1"/>
  <c r="U253" i="32" a="1"/>
  <c r="U253" i="32" s="1"/>
  <c r="T253" i="32" a="1"/>
  <c r="T253" i="32" s="1"/>
  <c r="S253" i="32" a="1"/>
  <c r="S253" i="32" s="1"/>
  <c r="R253" i="32" a="1"/>
  <c r="R253" i="32" s="1"/>
  <c r="Q253" i="32" a="1"/>
  <c r="Q253" i="32" s="1"/>
  <c r="P253" i="32" a="1"/>
  <c r="P253" i="32" s="1"/>
  <c r="O253" i="32" a="1"/>
  <c r="O253" i="32" s="1"/>
  <c r="N253" i="32" a="1"/>
  <c r="N253" i="32" s="1"/>
  <c r="M253" i="32" a="1"/>
  <c r="M253" i="32" s="1"/>
  <c r="L253" i="32" a="1"/>
  <c r="L253" i="32" s="1"/>
  <c r="K253" i="32" a="1"/>
  <c r="K253" i="32" s="1"/>
  <c r="J253" i="32" a="1"/>
  <c r="J253" i="32" s="1"/>
  <c r="I253" i="32" a="1"/>
  <c r="I253" i="32" s="1"/>
  <c r="H253" i="32" a="1"/>
  <c r="H253" i="32" s="1"/>
  <c r="G253" i="32" a="1"/>
  <c r="G253" i="32" s="1"/>
  <c r="F253" i="32" a="1"/>
  <c r="F253" i="32" s="1"/>
  <c r="E253" i="32" a="1"/>
  <c r="E253" i="32" s="1"/>
  <c r="D253" i="32" a="1"/>
  <c r="D253" i="32" s="1"/>
  <c r="C253" i="32" a="1"/>
  <c r="C253" i="32" s="1"/>
  <c r="X252" i="32" a="1"/>
  <c r="X252" i="32" s="1"/>
  <c r="W252" i="32" a="1"/>
  <c r="W252" i="32" s="1"/>
  <c r="V252" i="32" a="1"/>
  <c r="V252" i="32" s="1"/>
  <c r="U252" i="32" a="1"/>
  <c r="U252" i="32" s="1"/>
  <c r="T252" i="32" a="1"/>
  <c r="T252" i="32" s="1"/>
  <c r="S252" i="32" a="1"/>
  <c r="S252" i="32" s="1"/>
  <c r="R252" i="32" a="1"/>
  <c r="R252" i="32" s="1"/>
  <c r="Q252" i="32" a="1"/>
  <c r="Q252" i="32" s="1"/>
  <c r="P252" i="32" a="1"/>
  <c r="P252" i="32" s="1"/>
  <c r="O252" i="32" a="1"/>
  <c r="O252" i="32" s="1"/>
  <c r="N252" i="32" a="1"/>
  <c r="N252" i="32" s="1"/>
  <c r="M252" i="32" a="1"/>
  <c r="M252" i="32" s="1"/>
  <c r="L252" i="32" a="1"/>
  <c r="L252" i="32" s="1"/>
  <c r="K252" i="32" a="1"/>
  <c r="K252" i="32" s="1"/>
  <c r="J252" i="32" a="1"/>
  <c r="J252" i="32" s="1"/>
  <c r="I252" i="32" a="1"/>
  <c r="I252" i="32" s="1"/>
  <c r="H252" i="32" a="1"/>
  <c r="H252" i="32" s="1"/>
  <c r="G252" i="32" a="1"/>
  <c r="G252" i="32" s="1"/>
  <c r="F252" i="32" a="1"/>
  <c r="F252" i="32" s="1"/>
  <c r="E252" i="32" a="1"/>
  <c r="E252" i="32" s="1"/>
  <c r="D252" i="32" a="1"/>
  <c r="D252" i="32" s="1"/>
  <c r="C252" i="32" a="1"/>
  <c r="C252" i="32" s="1"/>
  <c r="X251" i="32" a="1"/>
  <c r="X251" i="32" s="1"/>
  <c r="W251" i="32" a="1"/>
  <c r="W251" i="32" s="1"/>
  <c r="V251" i="32" a="1"/>
  <c r="V251" i="32" s="1"/>
  <c r="U251" i="32" a="1"/>
  <c r="U251" i="32" s="1"/>
  <c r="T251" i="32" a="1"/>
  <c r="T251" i="32" s="1"/>
  <c r="S251" i="32" a="1"/>
  <c r="S251" i="32" s="1"/>
  <c r="R251" i="32" a="1"/>
  <c r="R251" i="32" s="1"/>
  <c r="Q251" i="32" a="1"/>
  <c r="Q251" i="32" s="1"/>
  <c r="P251" i="32" a="1"/>
  <c r="P251" i="32" s="1"/>
  <c r="O251" i="32" a="1"/>
  <c r="O251" i="32" s="1"/>
  <c r="N251" i="32" a="1"/>
  <c r="N251" i="32" s="1"/>
  <c r="M251" i="32" a="1"/>
  <c r="M251" i="32" s="1"/>
  <c r="L251" i="32" a="1"/>
  <c r="L251" i="32" s="1"/>
  <c r="K251" i="32" a="1"/>
  <c r="K251" i="32" s="1"/>
  <c r="J251" i="32" a="1"/>
  <c r="J251" i="32" s="1"/>
  <c r="I251" i="32" a="1"/>
  <c r="I251" i="32" s="1"/>
  <c r="H251" i="32" a="1"/>
  <c r="H251" i="32" s="1"/>
  <c r="G251" i="32" a="1"/>
  <c r="G251" i="32" s="1"/>
  <c r="F251" i="32" a="1"/>
  <c r="F251" i="32" s="1"/>
  <c r="E251" i="32" a="1"/>
  <c r="E251" i="32" s="1"/>
  <c r="D251" i="32" a="1"/>
  <c r="D251" i="32" s="1"/>
  <c r="C251" i="32" a="1"/>
  <c r="C251" i="32" s="1"/>
  <c r="X245" i="32" a="1"/>
  <c r="X245" i="32" s="1"/>
  <c r="W245" i="32" a="1"/>
  <c r="W245" i="32" s="1"/>
  <c r="V245" i="32" a="1"/>
  <c r="V245" i="32" s="1"/>
  <c r="U245" i="32" a="1"/>
  <c r="U245" i="32" s="1"/>
  <c r="T245" i="32" a="1"/>
  <c r="T245" i="32" s="1"/>
  <c r="S245" i="32" a="1"/>
  <c r="S245" i="32" s="1"/>
  <c r="R245" i="32" a="1"/>
  <c r="R245" i="32" s="1"/>
  <c r="Q245" i="32" a="1"/>
  <c r="Q245" i="32" s="1"/>
  <c r="P245" i="32" a="1"/>
  <c r="P245" i="32" s="1"/>
  <c r="O245" i="32" a="1"/>
  <c r="O245" i="32" s="1"/>
  <c r="N245" i="32" a="1"/>
  <c r="N245" i="32" s="1"/>
  <c r="M245" i="32" a="1"/>
  <c r="M245" i="32" s="1"/>
  <c r="L245" i="32" a="1"/>
  <c r="L245" i="32" s="1"/>
  <c r="K245" i="32" a="1"/>
  <c r="K245" i="32" s="1"/>
  <c r="J245" i="32" a="1"/>
  <c r="J245" i="32" s="1"/>
  <c r="I245" i="32" a="1"/>
  <c r="I245" i="32" s="1"/>
  <c r="H245" i="32" a="1"/>
  <c r="H245" i="32" s="1"/>
  <c r="G245" i="32" a="1"/>
  <c r="G245" i="32" s="1"/>
  <c r="F245" i="32" a="1"/>
  <c r="F245" i="32" s="1"/>
  <c r="E245" i="32" a="1"/>
  <c r="E245" i="32" s="1"/>
  <c r="D245" i="32" a="1"/>
  <c r="D245" i="32" s="1"/>
  <c r="C245" i="32" a="1"/>
  <c r="C245" i="32" s="1"/>
  <c r="X244" i="32" a="1"/>
  <c r="X244" i="32" s="1"/>
  <c r="W244" i="32" a="1"/>
  <c r="W244" i="32" s="1"/>
  <c r="V244" i="32" a="1"/>
  <c r="V244" i="32" s="1"/>
  <c r="U244" i="32" a="1"/>
  <c r="U244" i="32" s="1"/>
  <c r="T244" i="32" a="1"/>
  <c r="T244" i="32" s="1"/>
  <c r="S244" i="32" a="1"/>
  <c r="S244" i="32" s="1"/>
  <c r="R244" i="32" a="1"/>
  <c r="R244" i="32" s="1"/>
  <c r="Q244" i="32" a="1"/>
  <c r="Q244" i="32" s="1"/>
  <c r="P244" i="32" a="1"/>
  <c r="P244" i="32" s="1"/>
  <c r="O244" i="32" a="1"/>
  <c r="O244" i="32" s="1"/>
  <c r="N244" i="32" a="1"/>
  <c r="N244" i="32" s="1"/>
  <c r="M244" i="32" a="1"/>
  <c r="M244" i="32" s="1"/>
  <c r="L244" i="32" a="1"/>
  <c r="L244" i="32" s="1"/>
  <c r="K244" i="32" a="1"/>
  <c r="K244" i="32" s="1"/>
  <c r="J244" i="32" a="1"/>
  <c r="J244" i="32" s="1"/>
  <c r="I244" i="32" a="1"/>
  <c r="I244" i="32" s="1"/>
  <c r="H244" i="32" a="1"/>
  <c r="H244" i="32" s="1"/>
  <c r="G244" i="32" a="1"/>
  <c r="G244" i="32" s="1"/>
  <c r="F244" i="32" a="1"/>
  <c r="F244" i="32" s="1"/>
  <c r="E244" i="32" a="1"/>
  <c r="E244" i="32" s="1"/>
  <c r="D244" i="32" a="1"/>
  <c r="D244" i="32" s="1"/>
  <c r="C244" i="32" a="1"/>
  <c r="C244" i="32" s="1"/>
  <c r="X243" i="32" a="1"/>
  <c r="X243" i="32" s="1"/>
  <c r="W243" i="32" a="1"/>
  <c r="W243" i="32" s="1"/>
  <c r="V243" i="32" a="1"/>
  <c r="V243" i="32" s="1"/>
  <c r="U243" i="32" a="1"/>
  <c r="U243" i="32" s="1"/>
  <c r="T243" i="32" a="1"/>
  <c r="T243" i="32" s="1"/>
  <c r="S243" i="32" a="1"/>
  <c r="S243" i="32" s="1"/>
  <c r="R243" i="32" a="1"/>
  <c r="R243" i="32" s="1"/>
  <c r="Q243" i="32" a="1"/>
  <c r="Q243" i="32" s="1"/>
  <c r="P243" i="32" a="1"/>
  <c r="P243" i="32" s="1"/>
  <c r="O243" i="32" a="1"/>
  <c r="O243" i="32" s="1"/>
  <c r="N243" i="32" a="1"/>
  <c r="N243" i="32" s="1"/>
  <c r="M243" i="32" a="1"/>
  <c r="M243" i="32" s="1"/>
  <c r="L243" i="32" a="1"/>
  <c r="L243" i="32" s="1"/>
  <c r="K243" i="32" a="1"/>
  <c r="K243" i="32" s="1"/>
  <c r="J243" i="32" a="1"/>
  <c r="J243" i="32" s="1"/>
  <c r="I243" i="32" a="1"/>
  <c r="I243" i="32" s="1"/>
  <c r="H243" i="32" a="1"/>
  <c r="H243" i="32" s="1"/>
  <c r="G243" i="32" a="1"/>
  <c r="G243" i="32" s="1"/>
  <c r="F243" i="32" a="1"/>
  <c r="F243" i="32" s="1"/>
  <c r="E243" i="32" a="1"/>
  <c r="E243" i="32" s="1"/>
  <c r="D243" i="32" a="1"/>
  <c r="D243" i="32" s="1"/>
  <c r="C243" i="32" a="1"/>
  <c r="C243" i="32" s="1"/>
  <c r="X242" i="32" a="1"/>
  <c r="X242" i="32" s="1"/>
  <c r="W242" i="32" a="1"/>
  <c r="W242" i="32" s="1"/>
  <c r="V242" i="32" a="1"/>
  <c r="V242" i="32" s="1"/>
  <c r="U242" i="32" a="1"/>
  <c r="U242" i="32" s="1"/>
  <c r="T242" i="32" a="1"/>
  <c r="T242" i="32" s="1"/>
  <c r="S242" i="32" a="1"/>
  <c r="S242" i="32" s="1"/>
  <c r="R242" i="32" a="1"/>
  <c r="R242" i="32" s="1"/>
  <c r="Q242" i="32" a="1"/>
  <c r="Q242" i="32" s="1"/>
  <c r="P242" i="32" a="1"/>
  <c r="P242" i="32" s="1"/>
  <c r="O242" i="32" a="1"/>
  <c r="O242" i="32" s="1"/>
  <c r="N242" i="32" a="1"/>
  <c r="N242" i="32" s="1"/>
  <c r="M242" i="32" a="1"/>
  <c r="M242" i="32" s="1"/>
  <c r="L242" i="32" a="1"/>
  <c r="L242" i="32" s="1"/>
  <c r="K242" i="32" a="1"/>
  <c r="K242" i="32" s="1"/>
  <c r="J242" i="32" a="1"/>
  <c r="J242" i="32" s="1"/>
  <c r="I242" i="32" a="1"/>
  <c r="I242" i="32" s="1"/>
  <c r="H242" i="32" a="1"/>
  <c r="H242" i="32" s="1"/>
  <c r="G242" i="32" a="1"/>
  <c r="G242" i="32" s="1"/>
  <c r="F242" i="32" a="1"/>
  <c r="F242" i="32" s="1"/>
  <c r="E242" i="32" a="1"/>
  <c r="E242" i="32" s="1"/>
  <c r="D242" i="32" a="1"/>
  <c r="D242" i="32" s="1"/>
  <c r="C242" i="32" a="1"/>
  <c r="C242" i="32" s="1"/>
  <c r="X241" i="32" a="1"/>
  <c r="X241" i="32" s="1"/>
  <c r="W241" i="32" a="1"/>
  <c r="W241" i="32" s="1"/>
  <c r="V241" i="32" a="1"/>
  <c r="V241" i="32" s="1"/>
  <c r="U241" i="32" a="1"/>
  <c r="U241" i="32" s="1"/>
  <c r="T241" i="32" a="1"/>
  <c r="T241" i="32" s="1"/>
  <c r="S241" i="32" a="1"/>
  <c r="S241" i="32" s="1"/>
  <c r="R241" i="32" a="1"/>
  <c r="R241" i="32" s="1"/>
  <c r="Q241" i="32" a="1"/>
  <c r="Q241" i="32" s="1"/>
  <c r="P241" i="32" a="1"/>
  <c r="P241" i="32" s="1"/>
  <c r="O241" i="32" a="1"/>
  <c r="O241" i="32" s="1"/>
  <c r="N241" i="32" a="1"/>
  <c r="N241" i="32" s="1"/>
  <c r="M241" i="32" a="1"/>
  <c r="M241" i="32" s="1"/>
  <c r="L241" i="32" a="1"/>
  <c r="L241" i="32" s="1"/>
  <c r="K241" i="32" a="1"/>
  <c r="K241" i="32" s="1"/>
  <c r="J241" i="32" a="1"/>
  <c r="J241" i="32" s="1"/>
  <c r="I241" i="32" a="1"/>
  <c r="I241" i="32" s="1"/>
  <c r="H241" i="32" a="1"/>
  <c r="H241" i="32" s="1"/>
  <c r="G241" i="32" a="1"/>
  <c r="G241" i="32" s="1"/>
  <c r="F241" i="32" a="1"/>
  <c r="F241" i="32" s="1"/>
  <c r="E241" i="32" a="1"/>
  <c r="E241" i="32" s="1"/>
  <c r="D241" i="32" a="1"/>
  <c r="D241" i="32" s="1"/>
  <c r="C241" i="32" a="1"/>
  <c r="C241" i="32" s="1"/>
  <c r="X240" i="32" a="1"/>
  <c r="X240" i="32" s="1"/>
  <c r="W240" i="32" a="1"/>
  <c r="W240" i="32" s="1"/>
  <c r="V240" i="32" a="1"/>
  <c r="V240" i="32" s="1"/>
  <c r="U240" i="32" a="1"/>
  <c r="U240" i="32" s="1"/>
  <c r="T240" i="32" a="1"/>
  <c r="T240" i="32" s="1"/>
  <c r="S240" i="32" a="1"/>
  <c r="S240" i="32" s="1"/>
  <c r="R240" i="32" a="1"/>
  <c r="R240" i="32" s="1"/>
  <c r="Q240" i="32" a="1"/>
  <c r="Q240" i="32" s="1"/>
  <c r="P240" i="32" a="1"/>
  <c r="P240" i="32" s="1"/>
  <c r="O240" i="32" a="1"/>
  <c r="O240" i="32" s="1"/>
  <c r="N240" i="32" a="1"/>
  <c r="N240" i="32" s="1"/>
  <c r="M240" i="32" a="1"/>
  <c r="M240" i="32" s="1"/>
  <c r="L240" i="32" a="1"/>
  <c r="L240" i="32" s="1"/>
  <c r="K240" i="32" a="1"/>
  <c r="K240" i="32" s="1"/>
  <c r="J240" i="32" a="1"/>
  <c r="J240" i="32" s="1"/>
  <c r="I240" i="32" a="1"/>
  <c r="I240" i="32" s="1"/>
  <c r="H240" i="32" a="1"/>
  <c r="H240" i="32" s="1"/>
  <c r="G240" i="32" a="1"/>
  <c r="G240" i="32" s="1"/>
  <c r="F240" i="32" a="1"/>
  <c r="F240" i="32" s="1"/>
  <c r="E240" i="32" a="1"/>
  <c r="E240" i="32" s="1"/>
  <c r="D240" i="32" a="1"/>
  <c r="D240" i="32" s="1"/>
  <c r="C240" i="32" a="1"/>
  <c r="C240" i="32" s="1"/>
  <c r="X239" i="32" a="1"/>
  <c r="X239" i="32" s="1"/>
  <c r="W239" i="32" a="1"/>
  <c r="W239" i="32" s="1"/>
  <c r="V239" i="32" a="1"/>
  <c r="V239" i="32" s="1"/>
  <c r="U239" i="32" a="1"/>
  <c r="U239" i="32" s="1"/>
  <c r="T239" i="32" a="1"/>
  <c r="T239" i="32" s="1"/>
  <c r="S239" i="32" a="1"/>
  <c r="S239" i="32" s="1"/>
  <c r="R239" i="32" a="1"/>
  <c r="R239" i="32" s="1"/>
  <c r="Q239" i="32" a="1"/>
  <c r="Q239" i="32" s="1"/>
  <c r="P239" i="32" a="1"/>
  <c r="P239" i="32" s="1"/>
  <c r="O239" i="32" a="1"/>
  <c r="O239" i="32" s="1"/>
  <c r="N239" i="32" a="1"/>
  <c r="N239" i="32" s="1"/>
  <c r="M239" i="32" a="1"/>
  <c r="M239" i="32" s="1"/>
  <c r="L239" i="32" a="1"/>
  <c r="L239" i="32" s="1"/>
  <c r="K239" i="32" a="1"/>
  <c r="K239" i="32" s="1"/>
  <c r="J239" i="32" a="1"/>
  <c r="J239" i="32" s="1"/>
  <c r="I239" i="32" a="1"/>
  <c r="I239" i="32" s="1"/>
  <c r="H239" i="32" a="1"/>
  <c r="H239" i="32" s="1"/>
  <c r="G239" i="32" a="1"/>
  <c r="G239" i="32" s="1"/>
  <c r="F239" i="32" a="1"/>
  <c r="F239" i="32" s="1"/>
  <c r="E239" i="32" a="1"/>
  <c r="E239" i="32" s="1"/>
  <c r="D239" i="32" a="1"/>
  <c r="D239" i="32" s="1"/>
  <c r="C239" i="32" a="1"/>
  <c r="C239" i="32" s="1"/>
  <c r="X238" i="32" a="1"/>
  <c r="X238" i="32" s="1"/>
  <c r="W238" i="32" a="1"/>
  <c r="W238" i="32" s="1"/>
  <c r="V238" i="32" a="1"/>
  <c r="V238" i="32" s="1"/>
  <c r="U238" i="32" a="1"/>
  <c r="U238" i="32" s="1"/>
  <c r="T238" i="32" a="1"/>
  <c r="T238" i="32" s="1"/>
  <c r="S238" i="32" a="1"/>
  <c r="S238" i="32" s="1"/>
  <c r="R238" i="32" a="1"/>
  <c r="R238" i="32" s="1"/>
  <c r="Q238" i="32" a="1"/>
  <c r="Q238" i="32" s="1"/>
  <c r="P238" i="32" a="1"/>
  <c r="P238" i="32" s="1"/>
  <c r="O238" i="32" a="1"/>
  <c r="O238" i="32" s="1"/>
  <c r="N238" i="32" a="1"/>
  <c r="N238" i="32" s="1"/>
  <c r="M238" i="32" a="1"/>
  <c r="M238" i="32" s="1"/>
  <c r="L238" i="32" a="1"/>
  <c r="L238" i="32" s="1"/>
  <c r="K238" i="32" a="1"/>
  <c r="K238" i="32" s="1"/>
  <c r="J238" i="32" a="1"/>
  <c r="J238" i="32" s="1"/>
  <c r="I238" i="32" a="1"/>
  <c r="I238" i="32" s="1"/>
  <c r="H238" i="32" a="1"/>
  <c r="H238" i="32" s="1"/>
  <c r="G238" i="32" a="1"/>
  <c r="G238" i="32" s="1"/>
  <c r="F238" i="32" a="1"/>
  <c r="F238" i="32" s="1"/>
  <c r="E238" i="32" a="1"/>
  <c r="E238" i="32" s="1"/>
  <c r="D238" i="32" a="1"/>
  <c r="D238" i="32" s="1"/>
  <c r="C238" i="32" a="1"/>
  <c r="C238" i="32" s="1"/>
  <c r="X237" i="32" a="1"/>
  <c r="X237" i="32" s="1"/>
  <c r="W237" i="32" a="1"/>
  <c r="W237" i="32" s="1"/>
  <c r="V237" i="32" a="1"/>
  <c r="V237" i="32" s="1"/>
  <c r="U237" i="32" a="1"/>
  <c r="U237" i="32" s="1"/>
  <c r="T237" i="32" a="1"/>
  <c r="T237" i="32" s="1"/>
  <c r="S237" i="32" a="1"/>
  <c r="S237" i="32" s="1"/>
  <c r="R237" i="32" a="1"/>
  <c r="R237" i="32" s="1"/>
  <c r="Q237" i="32" a="1"/>
  <c r="Q237" i="32" s="1"/>
  <c r="P237" i="32" a="1"/>
  <c r="P237" i="32" s="1"/>
  <c r="O237" i="32" a="1"/>
  <c r="O237" i="32" s="1"/>
  <c r="N237" i="32" a="1"/>
  <c r="N237" i="32" s="1"/>
  <c r="M237" i="32" a="1"/>
  <c r="M237" i="32" s="1"/>
  <c r="L237" i="32" a="1"/>
  <c r="L237" i="32" s="1"/>
  <c r="K237" i="32" a="1"/>
  <c r="K237" i="32" s="1"/>
  <c r="J237" i="32" a="1"/>
  <c r="J237" i="32" s="1"/>
  <c r="I237" i="32" a="1"/>
  <c r="I237" i="32" s="1"/>
  <c r="H237" i="32" a="1"/>
  <c r="H237" i="32" s="1"/>
  <c r="G237" i="32" a="1"/>
  <c r="G237" i="32" s="1"/>
  <c r="F237" i="32" a="1"/>
  <c r="F237" i="32" s="1"/>
  <c r="E237" i="32" a="1"/>
  <c r="E237" i="32" s="1"/>
  <c r="D237" i="32" a="1"/>
  <c r="D237" i="32" s="1"/>
  <c r="C237" i="32" a="1"/>
  <c r="C237" i="32" s="1"/>
  <c r="X236" i="32" a="1"/>
  <c r="X236" i="32" s="1"/>
  <c r="W236" i="32" a="1"/>
  <c r="W236" i="32" s="1"/>
  <c r="V236" i="32" a="1"/>
  <c r="V236" i="32" s="1"/>
  <c r="U236" i="32" a="1"/>
  <c r="U236" i="32" s="1"/>
  <c r="T236" i="32" a="1"/>
  <c r="T236" i="32" s="1"/>
  <c r="S236" i="32" a="1"/>
  <c r="S236" i="32" s="1"/>
  <c r="R236" i="32" a="1"/>
  <c r="R236" i="32" s="1"/>
  <c r="Q236" i="32" a="1"/>
  <c r="Q236" i="32" s="1"/>
  <c r="P236" i="32" a="1"/>
  <c r="P236" i="32" s="1"/>
  <c r="O236" i="32" a="1"/>
  <c r="O236" i="32" s="1"/>
  <c r="N236" i="32" a="1"/>
  <c r="N236" i="32" s="1"/>
  <c r="M236" i="32" a="1"/>
  <c r="M236" i="32" s="1"/>
  <c r="L236" i="32" a="1"/>
  <c r="L236" i="32" s="1"/>
  <c r="K236" i="32" a="1"/>
  <c r="K236" i="32" s="1"/>
  <c r="J236" i="32" a="1"/>
  <c r="J236" i="32" s="1"/>
  <c r="I236" i="32" a="1"/>
  <c r="I236" i="32" s="1"/>
  <c r="H236" i="32" a="1"/>
  <c r="H236" i="32" s="1"/>
  <c r="G236" i="32" a="1"/>
  <c r="G236" i="32" s="1"/>
  <c r="F236" i="32" a="1"/>
  <c r="F236" i="32" s="1"/>
  <c r="E236" i="32" a="1"/>
  <c r="E236" i="32" s="1"/>
  <c r="D236" i="32" a="1"/>
  <c r="D236" i="32" s="1"/>
  <c r="C236" i="32" a="1"/>
  <c r="C236" i="32" s="1"/>
  <c r="X235" i="32" a="1"/>
  <c r="X235" i="32" s="1"/>
  <c r="W235" i="32" a="1"/>
  <c r="W235" i="32" s="1"/>
  <c r="V235" i="32" a="1"/>
  <c r="V235" i="32" s="1"/>
  <c r="U235" i="32" a="1"/>
  <c r="U235" i="32" s="1"/>
  <c r="T235" i="32" a="1"/>
  <c r="T235" i="32" s="1"/>
  <c r="S235" i="32" a="1"/>
  <c r="S235" i="32" s="1"/>
  <c r="R235" i="32" a="1"/>
  <c r="R235" i="32" s="1"/>
  <c r="Q235" i="32" a="1"/>
  <c r="Q235" i="32" s="1"/>
  <c r="P235" i="32" a="1"/>
  <c r="P235" i="32" s="1"/>
  <c r="O235" i="32" a="1"/>
  <c r="O235" i="32" s="1"/>
  <c r="N235" i="32" a="1"/>
  <c r="N235" i="32" s="1"/>
  <c r="M235" i="32" a="1"/>
  <c r="M235" i="32" s="1"/>
  <c r="L235" i="32" a="1"/>
  <c r="L235" i="32" s="1"/>
  <c r="K235" i="32" a="1"/>
  <c r="K235" i="32" s="1"/>
  <c r="J235" i="32" a="1"/>
  <c r="J235" i="32" s="1"/>
  <c r="I235" i="32" a="1"/>
  <c r="I235" i="32" s="1"/>
  <c r="H235" i="32" a="1"/>
  <c r="H235" i="32" s="1"/>
  <c r="G235" i="32" a="1"/>
  <c r="G235" i="32" s="1"/>
  <c r="F235" i="32" a="1"/>
  <c r="F235" i="32" s="1"/>
  <c r="E235" i="32" a="1"/>
  <c r="E235" i="32" s="1"/>
  <c r="D235" i="32" a="1"/>
  <c r="D235" i="32" s="1"/>
  <c r="C235" i="32" a="1"/>
  <c r="C235" i="32" s="1"/>
  <c r="X234" i="32" a="1"/>
  <c r="X234" i="32" s="1"/>
  <c r="W234" i="32" a="1"/>
  <c r="W234" i="32" s="1"/>
  <c r="V234" i="32" a="1"/>
  <c r="V234" i="32" s="1"/>
  <c r="U234" i="32" a="1"/>
  <c r="U234" i="32" s="1"/>
  <c r="T234" i="32" a="1"/>
  <c r="T234" i="32" s="1"/>
  <c r="S234" i="32" a="1"/>
  <c r="S234" i="32" s="1"/>
  <c r="R234" i="32" a="1"/>
  <c r="R234" i="32" s="1"/>
  <c r="Q234" i="32" a="1"/>
  <c r="Q234" i="32" s="1"/>
  <c r="P234" i="32" a="1"/>
  <c r="P234" i="32" s="1"/>
  <c r="O234" i="32" a="1"/>
  <c r="O234" i="32" s="1"/>
  <c r="N234" i="32" a="1"/>
  <c r="N234" i="32" s="1"/>
  <c r="M234" i="32" a="1"/>
  <c r="M234" i="32" s="1"/>
  <c r="L234" i="32" a="1"/>
  <c r="L234" i="32" s="1"/>
  <c r="K234" i="32" a="1"/>
  <c r="K234" i="32" s="1"/>
  <c r="J234" i="32" a="1"/>
  <c r="J234" i="32" s="1"/>
  <c r="I234" i="32" a="1"/>
  <c r="I234" i="32" s="1"/>
  <c r="H234" i="32" a="1"/>
  <c r="H234" i="32" s="1"/>
  <c r="G234" i="32" a="1"/>
  <c r="G234" i="32" s="1"/>
  <c r="F234" i="32" a="1"/>
  <c r="F234" i="32" s="1"/>
  <c r="E234" i="32" a="1"/>
  <c r="E234" i="32" s="1"/>
  <c r="D234" i="32" a="1"/>
  <c r="D234" i="32" s="1"/>
  <c r="C234" i="32" a="1"/>
  <c r="C234" i="32" s="1"/>
  <c r="X233" i="32" a="1"/>
  <c r="X233" i="32" s="1"/>
  <c r="W233" i="32" a="1"/>
  <c r="W233" i="32" s="1"/>
  <c r="V233" i="32" a="1"/>
  <c r="V233" i="32" s="1"/>
  <c r="U233" i="32" a="1"/>
  <c r="U233" i="32" s="1"/>
  <c r="T233" i="32" a="1"/>
  <c r="T233" i="32" s="1"/>
  <c r="S233" i="32" a="1"/>
  <c r="S233" i="32" s="1"/>
  <c r="R233" i="32" a="1"/>
  <c r="R233" i="32" s="1"/>
  <c r="Q233" i="32" a="1"/>
  <c r="Q233" i="32" s="1"/>
  <c r="P233" i="32" a="1"/>
  <c r="P233" i="32" s="1"/>
  <c r="O233" i="32" a="1"/>
  <c r="O233" i="32" s="1"/>
  <c r="N233" i="32" a="1"/>
  <c r="N233" i="32" s="1"/>
  <c r="M233" i="32" a="1"/>
  <c r="M233" i="32" s="1"/>
  <c r="L233" i="32" a="1"/>
  <c r="L233" i="32" s="1"/>
  <c r="K233" i="32" a="1"/>
  <c r="K233" i="32" s="1"/>
  <c r="J233" i="32" a="1"/>
  <c r="J233" i="32" s="1"/>
  <c r="I233" i="32" a="1"/>
  <c r="I233" i="32" s="1"/>
  <c r="H233" i="32" a="1"/>
  <c r="H233" i="32" s="1"/>
  <c r="G233" i="32" a="1"/>
  <c r="G233" i="32" s="1"/>
  <c r="F233" i="32" a="1"/>
  <c r="F233" i="32" s="1"/>
  <c r="E233" i="32" a="1"/>
  <c r="E233" i="32" s="1"/>
  <c r="D233" i="32" a="1"/>
  <c r="D233" i="32" s="1"/>
  <c r="C233" i="32" a="1"/>
  <c r="C233" i="32" s="1"/>
  <c r="X232" i="32" a="1"/>
  <c r="X232" i="32" s="1"/>
  <c r="W232" i="32" a="1"/>
  <c r="W232" i="32" s="1"/>
  <c r="V232" i="32" a="1"/>
  <c r="V232" i="32" s="1"/>
  <c r="U232" i="32" a="1"/>
  <c r="U232" i="32" s="1"/>
  <c r="T232" i="32" a="1"/>
  <c r="T232" i="32" s="1"/>
  <c r="S232" i="32" a="1"/>
  <c r="S232" i="32" s="1"/>
  <c r="R232" i="32" a="1"/>
  <c r="R232" i="32" s="1"/>
  <c r="Q232" i="32" a="1"/>
  <c r="Q232" i="32" s="1"/>
  <c r="P232" i="32" a="1"/>
  <c r="P232" i="32" s="1"/>
  <c r="O232" i="32" a="1"/>
  <c r="O232" i="32" s="1"/>
  <c r="N232" i="32" a="1"/>
  <c r="N232" i="32" s="1"/>
  <c r="M232" i="32" a="1"/>
  <c r="M232" i="32" s="1"/>
  <c r="L232" i="32" a="1"/>
  <c r="L232" i="32" s="1"/>
  <c r="K232" i="32" a="1"/>
  <c r="K232" i="32" s="1"/>
  <c r="J232" i="32" a="1"/>
  <c r="J232" i="32" s="1"/>
  <c r="I232" i="32" a="1"/>
  <c r="I232" i="32" s="1"/>
  <c r="H232" i="32" a="1"/>
  <c r="H232" i="32" s="1"/>
  <c r="G232" i="32" a="1"/>
  <c r="G232" i="32" s="1"/>
  <c r="F232" i="32" a="1"/>
  <c r="F232" i="32" s="1"/>
  <c r="E232" i="32" a="1"/>
  <c r="E232" i="32" s="1"/>
  <c r="D232" i="32" a="1"/>
  <c r="D232" i="32" s="1"/>
  <c r="C232" i="32" a="1"/>
  <c r="C232" i="32" s="1"/>
  <c r="X231" i="32" a="1"/>
  <c r="X231" i="32" s="1"/>
  <c r="W231" i="32" a="1"/>
  <c r="W231" i="32" s="1"/>
  <c r="V231" i="32" a="1"/>
  <c r="V231" i="32" s="1"/>
  <c r="U231" i="32" a="1"/>
  <c r="U231" i="32" s="1"/>
  <c r="T231" i="32" a="1"/>
  <c r="T231" i="32" s="1"/>
  <c r="S231" i="32" a="1"/>
  <c r="S231" i="32" s="1"/>
  <c r="R231" i="32" a="1"/>
  <c r="R231" i="32" s="1"/>
  <c r="Q231" i="32" a="1"/>
  <c r="Q231" i="32" s="1"/>
  <c r="P231" i="32" a="1"/>
  <c r="P231" i="32" s="1"/>
  <c r="O231" i="32" a="1"/>
  <c r="O231" i="32" s="1"/>
  <c r="N231" i="32" a="1"/>
  <c r="N231" i="32" s="1"/>
  <c r="M231" i="32" a="1"/>
  <c r="M231" i="32" s="1"/>
  <c r="L231" i="32" a="1"/>
  <c r="L231" i="32" s="1"/>
  <c r="K231" i="32" a="1"/>
  <c r="K231" i="32" s="1"/>
  <c r="J231" i="32" a="1"/>
  <c r="J231" i="32" s="1"/>
  <c r="I231" i="32" a="1"/>
  <c r="I231" i="32" s="1"/>
  <c r="H231" i="32" a="1"/>
  <c r="H231" i="32" s="1"/>
  <c r="G231" i="32" a="1"/>
  <c r="G231" i="32" s="1"/>
  <c r="F231" i="32" a="1"/>
  <c r="F231" i="32" s="1"/>
  <c r="E231" i="32" a="1"/>
  <c r="E231" i="32" s="1"/>
  <c r="D231" i="32" a="1"/>
  <c r="D231" i="32" s="1"/>
  <c r="C231" i="32" a="1"/>
  <c r="C231" i="32" s="1"/>
  <c r="X230" i="32" a="1"/>
  <c r="X230" i="32" s="1"/>
  <c r="W230" i="32" a="1"/>
  <c r="W230" i="32" s="1"/>
  <c r="V230" i="32" a="1"/>
  <c r="V230" i="32" s="1"/>
  <c r="U230" i="32" a="1"/>
  <c r="U230" i="32" s="1"/>
  <c r="T230" i="32" a="1"/>
  <c r="T230" i="32" s="1"/>
  <c r="S230" i="32" a="1"/>
  <c r="S230" i="32" s="1"/>
  <c r="R230" i="32" a="1"/>
  <c r="R230" i="32" s="1"/>
  <c r="Q230" i="32" a="1"/>
  <c r="Q230" i="32" s="1"/>
  <c r="P230" i="32" a="1"/>
  <c r="P230" i="32" s="1"/>
  <c r="O230" i="32" a="1"/>
  <c r="O230" i="32" s="1"/>
  <c r="N230" i="32" a="1"/>
  <c r="N230" i="32" s="1"/>
  <c r="M230" i="32" a="1"/>
  <c r="M230" i="32" s="1"/>
  <c r="L230" i="32" a="1"/>
  <c r="L230" i="32" s="1"/>
  <c r="K230" i="32" a="1"/>
  <c r="K230" i="32" s="1"/>
  <c r="J230" i="32" a="1"/>
  <c r="J230" i="32" s="1"/>
  <c r="I230" i="32" a="1"/>
  <c r="I230" i="32" s="1"/>
  <c r="H230" i="32" a="1"/>
  <c r="H230" i="32" s="1"/>
  <c r="G230" i="32" a="1"/>
  <c r="G230" i="32" s="1"/>
  <c r="F230" i="32" a="1"/>
  <c r="F230" i="32" s="1"/>
  <c r="E230" i="32" a="1"/>
  <c r="E230" i="32" s="1"/>
  <c r="D230" i="32" a="1"/>
  <c r="D230" i="32" s="1"/>
  <c r="C230" i="32" a="1"/>
  <c r="C230" i="32" s="1"/>
  <c r="X229" i="32" a="1"/>
  <c r="X229" i="32" s="1"/>
  <c r="W229" i="32" a="1"/>
  <c r="W229" i="32" s="1"/>
  <c r="V229" i="32" a="1"/>
  <c r="V229" i="32" s="1"/>
  <c r="U229" i="32" a="1"/>
  <c r="U229" i="32" s="1"/>
  <c r="T229" i="32" a="1"/>
  <c r="T229" i="32" s="1"/>
  <c r="S229" i="32" a="1"/>
  <c r="S229" i="32" s="1"/>
  <c r="R229" i="32" a="1"/>
  <c r="R229" i="32" s="1"/>
  <c r="Q229" i="32" a="1"/>
  <c r="Q229" i="32" s="1"/>
  <c r="P229" i="32" a="1"/>
  <c r="P229" i="32" s="1"/>
  <c r="O229" i="32" a="1"/>
  <c r="O229" i="32" s="1"/>
  <c r="N229" i="32" a="1"/>
  <c r="N229" i="32" s="1"/>
  <c r="M229" i="32" a="1"/>
  <c r="M229" i="32" s="1"/>
  <c r="L229" i="32" a="1"/>
  <c r="L229" i="32" s="1"/>
  <c r="K229" i="32" a="1"/>
  <c r="K229" i="32" s="1"/>
  <c r="J229" i="32" a="1"/>
  <c r="J229" i="32" s="1"/>
  <c r="I229" i="32" a="1"/>
  <c r="I229" i="32" s="1"/>
  <c r="H229" i="32" a="1"/>
  <c r="H229" i="32" s="1"/>
  <c r="G229" i="32" a="1"/>
  <c r="G229" i="32" s="1"/>
  <c r="F229" i="32" a="1"/>
  <c r="F229" i="32" s="1"/>
  <c r="E229" i="32" a="1"/>
  <c r="E229" i="32" s="1"/>
  <c r="D229" i="32" a="1"/>
  <c r="D229" i="32" s="1"/>
  <c r="C229" i="32" a="1"/>
  <c r="C229" i="32" s="1"/>
  <c r="X228" i="32" a="1"/>
  <c r="X228" i="32" s="1"/>
  <c r="W228" i="32" a="1"/>
  <c r="W228" i="32" s="1"/>
  <c r="V228" i="32" a="1"/>
  <c r="V228" i="32" s="1"/>
  <c r="U228" i="32" a="1"/>
  <c r="U228" i="32" s="1"/>
  <c r="T228" i="32" a="1"/>
  <c r="T228" i="32" s="1"/>
  <c r="S228" i="32" a="1"/>
  <c r="S228" i="32" s="1"/>
  <c r="R228" i="32" a="1"/>
  <c r="R228" i="32" s="1"/>
  <c r="Q228" i="32" a="1"/>
  <c r="Q228" i="32" s="1"/>
  <c r="P228" i="32" a="1"/>
  <c r="P228" i="32" s="1"/>
  <c r="O228" i="32" a="1"/>
  <c r="O228" i="32" s="1"/>
  <c r="N228" i="32" a="1"/>
  <c r="N228" i="32" s="1"/>
  <c r="M228" i="32" a="1"/>
  <c r="M228" i="32" s="1"/>
  <c r="L228" i="32" a="1"/>
  <c r="L228" i="32" s="1"/>
  <c r="K228" i="32" a="1"/>
  <c r="K228" i="32" s="1"/>
  <c r="J228" i="32" a="1"/>
  <c r="J228" i="32" s="1"/>
  <c r="I228" i="32" a="1"/>
  <c r="I228" i="32" s="1"/>
  <c r="H228" i="32" a="1"/>
  <c r="H228" i="32" s="1"/>
  <c r="G228" i="32" a="1"/>
  <c r="G228" i="32" s="1"/>
  <c r="F228" i="32" a="1"/>
  <c r="F228" i="32" s="1"/>
  <c r="E228" i="32" a="1"/>
  <c r="E228" i="32" s="1"/>
  <c r="D228" i="32" a="1"/>
  <c r="D228" i="32" s="1"/>
  <c r="C228" i="32" a="1"/>
  <c r="C228" i="32" s="1"/>
  <c r="X227" i="32" a="1"/>
  <c r="X227" i="32" s="1"/>
  <c r="W227" i="32" a="1"/>
  <c r="W227" i="32" s="1"/>
  <c r="V227" i="32" a="1"/>
  <c r="V227" i="32" s="1"/>
  <c r="U227" i="32" a="1"/>
  <c r="U227" i="32" s="1"/>
  <c r="T227" i="32" a="1"/>
  <c r="T227" i="32" s="1"/>
  <c r="S227" i="32" a="1"/>
  <c r="S227" i="32" s="1"/>
  <c r="R227" i="32" a="1"/>
  <c r="R227" i="32" s="1"/>
  <c r="Q227" i="32" a="1"/>
  <c r="Q227" i="32" s="1"/>
  <c r="P227" i="32" a="1"/>
  <c r="P227" i="32" s="1"/>
  <c r="O227" i="32" a="1"/>
  <c r="O227" i="32" s="1"/>
  <c r="N227" i="32" a="1"/>
  <c r="N227" i="32" s="1"/>
  <c r="M227" i="32" a="1"/>
  <c r="M227" i="32" s="1"/>
  <c r="L227" i="32" a="1"/>
  <c r="L227" i="32" s="1"/>
  <c r="K227" i="32" a="1"/>
  <c r="K227" i="32" s="1"/>
  <c r="J227" i="32" a="1"/>
  <c r="J227" i="32" s="1"/>
  <c r="I227" i="32" a="1"/>
  <c r="I227" i="32" s="1"/>
  <c r="H227" i="32" a="1"/>
  <c r="H227" i="32" s="1"/>
  <c r="G227" i="32" a="1"/>
  <c r="G227" i="32" s="1"/>
  <c r="F227" i="32" a="1"/>
  <c r="F227" i="32" s="1"/>
  <c r="E227" i="32" a="1"/>
  <c r="E227" i="32" s="1"/>
  <c r="D227" i="32" a="1"/>
  <c r="D227" i="32" s="1"/>
  <c r="C227" i="32" a="1"/>
  <c r="C227" i="32" s="1"/>
  <c r="X226" i="32" a="1"/>
  <c r="X226" i="32" s="1"/>
  <c r="W226" i="32" a="1"/>
  <c r="W226" i="32" s="1"/>
  <c r="V226" i="32" a="1"/>
  <c r="V226" i="32" s="1"/>
  <c r="U226" i="32" a="1"/>
  <c r="U226" i="32" s="1"/>
  <c r="T226" i="32" a="1"/>
  <c r="T226" i="32" s="1"/>
  <c r="S226" i="32" a="1"/>
  <c r="S226" i="32" s="1"/>
  <c r="R226" i="32" a="1"/>
  <c r="R226" i="32" s="1"/>
  <c r="Q226" i="32" a="1"/>
  <c r="Q226" i="32" s="1"/>
  <c r="P226" i="32" a="1"/>
  <c r="P226" i="32" s="1"/>
  <c r="O226" i="32" a="1"/>
  <c r="O226" i="32" s="1"/>
  <c r="N226" i="32" a="1"/>
  <c r="N226" i="32" s="1"/>
  <c r="M226" i="32" a="1"/>
  <c r="M226" i="32" s="1"/>
  <c r="L226" i="32" a="1"/>
  <c r="L226" i="32" s="1"/>
  <c r="K226" i="32" a="1"/>
  <c r="K226" i="32" s="1"/>
  <c r="J226" i="32" a="1"/>
  <c r="J226" i="32" s="1"/>
  <c r="I226" i="32" a="1"/>
  <c r="I226" i="32" s="1"/>
  <c r="H226" i="32" a="1"/>
  <c r="H226" i="32" s="1"/>
  <c r="G226" i="32" a="1"/>
  <c r="G226" i="32" s="1"/>
  <c r="F226" i="32" a="1"/>
  <c r="F226" i="32" s="1"/>
  <c r="E226" i="32" a="1"/>
  <c r="E226" i="32" s="1"/>
  <c r="D226" i="32" a="1"/>
  <c r="D226" i="32" s="1"/>
  <c r="C226" i="32" a="1"/>
  <c r="C226" i="32" s="1"/>
  <c r="X225" i="32" a="1"/>
  <c r="X225" i="32" s="1"/>
  <c r="W225" i="32" a="1"/>
  <c r="W225" i="32" s="1"/>
  <c r="V225" i="32" a="1"/>
  <c r="V225" i="32" s="1"/>
  <c r="U225" i="32" a="1"/>
  <c r="U225" i="32" s="1"/>
  <c r="T225" i="32" a="1"/>
  <c r="T225" i="32" s="1"/>
  <c r="S225" i="32" a="1"/>
  <c r="S225" i="32" s="1"/>
  <c r="R225" i="32" a="1"/>
  <c r="R225" i="32" s="1"/>
  <c r="Q225" i="32" a="1"/>
  <c r="Q225" i="32" s="1"/>
  <c r="P225" i="32" a="1"/>
  <c r="P225" i="32" s="1"/>
  <c r="O225" i="32" a="1"/>
  <c r="O225" i="32" s="1"/>
  <c r="N225" i="32" a="1"/>
  <c r="N225" i="32" s="1"/>
  <c r="M225" i="32" a="1"/>
  <c r="M225" i="32" s="1"/>
  <c r="L225" i="32" a="1"/>
  <c r="L225" i="32" s="1"/>
  <c r="K225" i="32" a="1"/>
  <c r="K225" i="32" s="1"/>
  <c r="J225" i="32" a="1"/>
  <c r="J225" i="32" s="1"/>
  <c r="I225" i="32" a="1"/>
  <c r="I225" i="32" s="1"/>
  <c r="H225" i="32" a="1"/>
  <c r="H225" i="32" s="1"/>
  <c r="G225" i="32" a="1"/>
  <c r="G225" i="32" s="1"/>
  <c r="F225" i="32" a="1"/>
  <c r="F225" i="32" s="1"/>
  <c r="E225" i="32" a="1"/>
  <c r="E225" i="32" s="1"/>
  <c r="D225" i="32" a="1"/>
  <c r="D225" i="32" s="1"/>
  <c r="C225" i="32" a="1"/>
  <c r="C225" i="32" s="1"/>
  <c r="X224" i="32" a="1"/>
  <c r="X224" i="32" s="1"/>
  <c r="W224" i="32" a="1"/>
  <c r="W224" i="32" s="1"/>
  <c r="V224" i="32" a="1"/>
  <c r="V224" i="32" s="1"/>
  <c r="U224" i="32" a="1"/>
  <c r="U224" i="32" s="1"/>
  <c r="T224" i="32" a="1"/>
  <c r="T224" i="32" s="1"/>
  <c r="S224" i="32" a="1"/>
  <c r="S224" i="32" s="1"/>
  <c r="R224" i="32" a="1"/>
  <c r="R224" i="32" s="1"/>
  <c r="Q224" i="32" a="1"/>
  <c r="Q224" i="32" s="1"/>
  <c r="P224" i="32" a="1"/>
  <c r="P224" i="32" s="1"/>
  <c r="O224" i="32" a="1"/>
  <c r="O224" i="32" s="1"/>
  <c r="N224" i="32" a="1"/>
  <c r="N224" i="32" s="1"/>
  <c r="M224" i="32" a="1"/>
  <c r="M224" i="32" s="1"/>
  <c r="L224" i="32" a="1"/>
  <c r="L224" i="32" s="1"/>
  <c r="K224" i="32" a="1"/>
  <c r="K224" i="32" s="1"/>
  <c r="J224" i="32" a="1"/>
  <c r="J224" i="32" s="1"/>
  <c r="I224" i="32" a="1"/>
  <c r="I224" i="32" s="1"/>
  <c r="H224" i="32" a="1"/>
  <c r="H224" i="32" s="1"/>
  <c r="G224" i="32" a="1"/>
  <c r="G224" i="32" s="1"/>
  <c r="F224" i="32" a="1"/>
  <c r="F224" i="32" s="1"/>
  <c r="E224" i="32" a="1"/>
  <c r="E224" i="32" s="1"/>
  <c r="D224" i="32" a="1"/>
  <c r="D224" i="32" s="1"/>
  <c r="C224" i="32" a="1"/>
  <c r="C224" i="32" s="1"/>
  <c r="X223" i="32" a="1"/>
  <c r="X223" i="32" s="1"/>
  <c r="W223" i="32" a="1"/>
  <c r="W223" i="32" s="1"/>
  <c r="V223" i="32" a="1"/>
  <c r="V223" i="32" s="1"/>
  <c r="U223" i="32" a="1"/>
  <c r="U223" i="32" s="1"/>
  <c r="T223" i="32" a="1"/>
  <c r="T223" i="32" s="1"/>
  <c r="S223" i="32" a="1"/>
  <c r="S223" i="32" s="1"/>
  <c r="R223" i="32" a="1"/>
  <c r="R223" i="32" s="1"/>
  <c r="Q223" i="32" a="1"/>
  <c r="Q223" i="32" s="1"/>
  <c r="P223" i="32" a="1"/>
  <c r="P223" i="32" s="1"/>
  <c r="O223" i="32" a="1"/>
  <c r="O223" i="32" s="1"/>
  <c r="N223" i="32" a="1"/>
  <c r="N223" i="32" s="1"/>
  <c r="M223" i="32" a="1"/>
  <c r="M223" i="32" s="1"/>
  <c r="L223" i="32" a="1"/>
  <c r="L223" i="32" s="1"/>
  <c r="K223" i="32" a="1"/>
  <c r="K223" i="32" s="1"/>
  <c r="J223" i="32" a="1"/>
  <c r="J223" i="32" s="1"/>
  <c r="I223" i="32" a="1"/>
  <c r="I223" i="32" s="1"/>
  <c r="H223" i="32" a="1"/>
  <c r="H223" i="32" s="1"/>
  <c r="G223" i="32" a="1"/>
  <c r="G223" i="32" s="1"/>
  <c r="F223" i="32" a="1"/>
  <c r="F223" i="32" s="1"/>
  <c r="E223" i="32" a="1"/>
  <c r="E223" i="32" s="1"/>
  <c r="D223" i="32" a="1"/>
  <c r="D223" i="32" s="1"/>
  <c r="C223" i="32" a="1"/>
  <c r="C223" i="32" s="1"/>
  <c r="X222" i="32" a="1"/>
  <c r="X222" i="32" s="1"/>
  <c r="W222" i="32" a="1"/>
  <c r="W222" i="32" s="1"/>
  <c r="V222" i="32" a="1"/>
  <c r="V222" i="32" s="1"/>
  <c r="U222" i="32" a="1"/>
  <c r="U222" i="32" s="1"/>
  <c r="T222" i="32" a="1"/>
  <c r="T222" i="32" s="1"/>
  <c r="S222" i="32" a="1"/>
  <c r="S222" i="32" s="1"/>
  <c r="R222" i="32" a="1"/>
  <c r="R222" i="32" s="1"/>
  <c r="Q222" i="32" a="1"/>
  <c r="Q222" i="32" s="1"/>
  <c r="P222" i="32" a="1"/>
  <c r="P222" i="32" s="1"/>
  <c r="O222" i="32" a="1"/>
  <c r="O222" i="32" s="1"/>
  <c r="N222" i="32" a="1"/>
  <c r="N222" i="32" s="1"/>
  <c r="M222" i="32" a="1"/>
  <c r="M222" i="32" s="1"/>
  <c r="L222" i="32" a="1"/>
  <c r="L222" i="32" s="1"/>
  <c r="K222" i="32" a="1"/>
  <c r="K222" i="32" s="1"/>
  <c r="J222" i="32" a="1"/>
  <c r="J222" i="32" s="1"/>
  <c r="I222" i="32" a="1"/>
  <c r="I222" i="32" s="1"/>
  <c r="H222" i="32" a="1"/>
  <c r="H222" i="32" s="1"/>
  <c r="G222" i="32" a="1"/>
  <c r="G222" i="32" s="1"/>
  <c r="F222" i="32" a="1"/>
  <c r="F222" i="32" s="1"/>
  <c r="E222" i="32" a="1"/>
  <c r="E222" i="32" s="1"/>
  <c r="D222" i="32" a="1"/>
  <c r="D222" i="32" s="1"/>
  <c r="C222" i="32" a="1"/>
  <c r="C222" i="32" s="1"/>
  <c r="X221" i="32" a="1"/>
  <c r="X221" i="32" s="1"/>
  <c r="W221" i="32" a="1"/>
  <c r="W221" i="32" s="1"/>
  <c r="V221" i="32" a="1"/>
  <c r="V221" i="32" s="1"/>
  <c r="U221" i="32" a="1"/>
  <c r="U221" i="32" s="1"/>
  <c r="T221" i="32" a="1"/>
  <c r="T221" i="32" s="1"/>
  <c r="S221" i="32" a="1"/>
  <c r="S221" i="32" s="1"/>
  <c r="R221" i="32" a="1"/>
  <c r="R221" i="32" s="1"/>
  <c r="Q221" i="32" a="1"/>
  <c r="Q221" i="32" s="1"/>
  <c r="P221" i="32" a="1"/>
  <c r="P221" i="32" s="1"/>
  <c r="O221" i="32" a="1"/>
  <c r="O221" i="32" s="1"/>
  <c r="N221" i="32" a="1"/>
  <c r="N221" i="32" s="1"/>
  <c r="M221" i="32" a="1"/>
  <c r="M221" i="32" s="1"/>
  <c r="L221" i="32" a="1"/>
  <c r="L221" i="32" s="1"/>
  <c r="K221" i="32" a="1"/>
  <c r="K221" i="32" s="1"/>
  <c r="J221" i="32" a="1"/>
  <c r="J221" i="32" s="1"/>
  <c r="I221" i="32" a="1"/>
  <c r="I221" i="32" s="1"/>
  <c r="H221" i="32" a="1"/>
  <c r="H221" i="32" s="1"/>
  <c r="G221" i="32" a="1"/>
  <c r="G221" i="32" s="1"/>
  <c r="F221" i="32" a="1"/>
  <c r="F221" i="32" s="1"/>
  <c r="E221" i="32" a="1"/>
  <c r="E221" i="32" s="1"/>
  <c r="D221" i="32" a="1"/>
  <c r="D221" i="32" s="1"/>
  <c r="C221" i="32" a="1"/>
  <c r="C221" i="32" s="1"/>
  <c r="X220" i="32" a="1"/>
  <c r="X220" i="32" s="1"/>
  <c r="W220" i="32" a="1"/>
  <c r="W220" i="32" s="1"/>
  <c r="V220" i="32" a="1"/>
  <c r="V220" i="32" s="1"/>
  <c r="U220" i="32" a="1"/>
  <c r="U220" i="32" s="1"/>
  <c r="T220" i="32" a="1"/>
  <c r="T220" i="32" s="1"/>
  <c r="S220" i="32" a="1"/>
  <c r="S220" i="32" s="1"/>
  <c r="R220" i="32" a="1"/>
  <c r="R220" i="32" s="1"/>
  <c r="Q220" i="32" a="1"/>
  <c r="Q220" i="32" s="1"/>
  <c r="P220" i="32" a="1"/>
  <c r="P220" i="32" s="1"/>
  <c r="O220" i="32" a="1"/>
  <c r="O220" i="32" s="1"/>
  <c r="N220" i="32" a="1"/>
  <c r="N220" i="32" s="1"/>
  <c r="M220" i="32" a="1"/>
  <c r="M220" i="32" s="1"/>
  <c r="L220" i="32" a="1"/>
  <c r="L220" i="32" s="1"/>
  <c r="K220" i="32" a="1"/>
  <c r="K220" i="32" s="1"/>
  <c r="J220" i="32" a="1"/>
  <c r="J220" i="32" s="1"/>
  <c r="I220" i="32" a="1"/>
  <c r="I220" i="32" s="1"/>
  <c r="H220" i="32" a="1"/>
  <c r="H220" i="32" s="1"/>
  <c r="G220" i="32" a="1"/>
  <c r="G220" i="32" s="1"/>
  <c r="F220" i="32" a="1"/>
  <c r="F220" i="32" s="1"/>
  <c r="E220" i="32" a="1"/>
  <c r="E220" i="32" s="1"/>
  <c r="D220" i="32" a="1"/>
  <c r="D220" i="32" s="1"/>
  <c r="C220" i="32" a="1"/>
  <c r="C220" i="32" s="1"/>
  <c r="X219" i="32" a="1"/>
  <c r="X219" i="32" s="1"/>
  <c r="W219" i="32" a="1"/>
  <c r="W219" i="32" s="1"/>
  <c r="V219" i="32" a="1"/>
  <c r="V219" i="32" s="1"/>
  <c r="U219" i="32" a="1"/>
  <c r="U219" i="32" s="1"/>
  <c r="T219" i="32" a="1"/>
  <c r="T219" i="32" s="1"/>
  <c r="S219" i="32" a="1"/>
  <c r="S219" i="32" s="1"/>
  <c r="R219" i="32" a="1"/>
  <c r="R219" i="32" s="1"/>
  <c r="Q219" i="32" a="1"/>
  <c r="Q219" i="32" s="1"/>
  <c r="P219" i="32" a="1"/>
  <c r="P219" i="32" s="1"/>
  <c r="O219" i="32" a="1"/>
  <c r="O219" i="32" s="1"/>
  <c r="N219" i="32" a="1"/>
  <c r="N219" i="32" s="1"/>
  <c r="M219" i="32" a="1"/>
  <c r="M219" i="32" s="1"/>
  <c r="L219" i="32" a="1"/>
  <c r="L219" i="32" s="1"/>
  <c r="K219" i="32" a="1"/>
  <c r="K219" i="32" s="1"/>
  <c r="J219" i="32" a="1"/>
  <c r="J219" i="32" s="1"/>
  <c r="I219" i="32" a="1"/>
  <c r="I219" i="32" s="1"/>
  <c r="H219" i="32" a="1"/>
  <c r="H219" i="32" s="1"/>
  <c r="G219" i="32" a="1"/>
  <c r="G219" i="32" s="1"/>
  <c r="F219" i="32" a="1"/>
  <c r="F219" i="32" s="1"/>
  <c r="E219" i="32" a="1"/>
  <c r="E219" i="32" s="1"/>
  <c r="D219" i="32" a="1"/>
  <c r="D219" i="32" s="1"/>
  <c r="C219" i="32" a="1"/>
  <c r="C219" i="32" s="1"/>
  <c r="X218" i="32" a="1"/>
  <c r="X218" i="32" s="1"/>
  <c r="W218" i="32" a="1"/>
  <c r="W218" i="32" s="1"/>
  <c r="V218" i="32" a="1"/>
  <c r="V218" i="32" s="1"/>
  <c r="U218" i="32" a="1"/>
  <c r="U218" i="32" s="1"/>
  <c r="T218" i="32" a="1"/>
  <c r="T218" i="32" s="1"/>
  <c r="S218" i="32" a="1"/>
  <c r="S218" i="32" s="1"/>
  <c r="R218" i="32" a="1"/>
  <c r="R218" i="32" s="1"/>
  <c r="Q218" i="32" a="1"/>
  <c r="Q218" i="32" s="1"/>
  <c r="P218" i="32" a="1"/>
  <c r="P218" i="32" s="1"/>
  <c r="O218" i="32" a="1"/>
  <c r="O218" i="32" s="1"/>
  <c r="N218" i="32" a="1"/>
  <c r="N218" i="32" s="1"/>
  <c r="M218" i="32" a="1"/>
  <c r="M218" i="32" s="1"/>
  <c r="L218" i="32" a="1"/>
  <c r="L218" i="32" s="1"/>
  <c r="K218" i="32" a="1"/>
  <c r="K218" i="32" s="1"/>
  <c r="J218" i="32" a="1"/>
  <c r="J218" i="32" s="1"/>
  <c r="I218" i="32" a="1"/>
  <c r="I218" i="32" s="1"/>
  <c r="H218" i="32" a="1"/>
  <c r="H218" i="32" s="1"/>
  <c r="G218" i="32" a="1"/>
  <c r="G218" i="32" s="1"/>
  <c r="F218" i="32" a="1"/>
  <c r="F218" i="32" s="1"/>
  <c r="E218" i="32" a="1"/>
  <c r="E218" i="32" s="1"/>
  <c r="D218" i="32" a="1"/>
  <c r="D218" i="32" s="1"/>
  <c r="C218" i="32" a="1"/>
  <c r="C218" i="32" s="1"/>
  <c r="X217" i="32" a="1"/>
  <c r="X217" i="32" s="1"/>
  <c r="W217" i="32" a="1"/>
  <c r="W217" i="32" s="1"/>
  <c r="V217" i="32" a="1"/>
  <c r="V217" i="32" s="1"/>
  <c r="U217" i="32" a="1"/>
  <c r="U217" i="32" s="1"/>
  <c r="T217" i="32" a="1"/>
  <c r="T217" i="32" s="1"/>
  <c r="S217" i="32" a="1"/>
  <c r="S217" i="32" s="1"/>
  <c r="R217" i="32" a="1"/>
  <c r="R217" i="32" s="1"/>
  <c r="Q217" i="32" a="1"/>
  <c r="Q217" i="32" s="1"/>
  <c r="P217" i="32" a="1"/>
  <c r="P217" i="32" s="1"/>
  <c r="O217" i="32" a="1"/>
  <c r="O217" i="32" s="1"/>
  <c r="N217" i="32" a="1"/>
  <c r="N217" i="32" s="1"/>
  <c r="M217" i="32" a="1"/>
  <c r="M217" i="32" s="1"/>
  <c r="L217" i="32" a="1"/>
  <c r="L217" i="32" s="1"/>
  <c r="K217" i="32" a="1"/>
  <c r="K217" i="32" s="1"/>
  <c r="J217" i="32" a="1"/>
  <c r="J217" i="32" s="1"/>
  <c r="I217" i="32" a="1"/>
  <c r="I217" i="32" s="1"/>
  <c r="H217" i="32" a="1"/>
  <c r="H217" i="32" s="1"/>
  <c r="G217" i="32" a="1"/>
  <c r="G217" i="32" s="1"/>
  <c r="F217" i="32" a="1"/>
  <c r="F217" i="32" s="1"/>
  <c r="E217" i="32" a="1"/>
  <c r="E217" i="32" s="1"/>
  <c r="D217" i="32" a="1"/>
  <c r="D217" i="32" s="1"/>
  <c r="C217" i="32" a="1"/>
  <c r="C217" i="32" s="1"/>
  <c r="X216" i="32" a="1"/>
  <c r="X216" i="32" s="1"/>
  <c r="W216" i="32" a="1"/>
  <c r="W216" i="32" s="1"/>
  <c r="V216" i="32" a="1"/>
  <c r="V216" i="32" s="1"/>
  <c r="U216" i="32" a="1"/>
  <c r="U216" i="32" s="1"/>
  <c r="T216" i="32" a="1"/>
  <c r="T216" i="32" s="1"/>
  <c r="S216" i="32" a="1"/>
  <c r="S216" i="32" s="1"/>
  <c r="R216" i="32" a="1"/>
  <c r="R216" i="32" s="1"/>
  <c r="Q216" i="32" a="1"/>
  <c r="Q216" i="32" s="1"/>
  <c r="P216" i="32" a="1"/>
  <c r="P216" i="32" s="1"/>
  <c r="O216" i="32" a="1"/>
  <c r="O216" i="32" s="1"/>
  <c r="N216" i="32" a="1"/>
  <c r="N216" i="32" s="1"/>
  <c r="M216" i="32" a="1"/>
  <c r="M216" i="32" s="1"/>
  <c r="L216" i="32" a="1"/>
  <c r="L216" i="32" s="1"/>
  <c r="K216" i="32" a="1"/>
  <c r="K216" i="32" s="1"/>
  <c r="J216" i="32" a="1"/>
  <c r="J216" i="32" s="1"/>
  <c r="I216" i="32" a="1"/>
  <c r="I216" i="32" s="1"/>
  <c r="H216" i="32" a="1"/>
  <c r="H216" i="32" s="1"/>
  <c r="G216" i="32" a="1"/>
  <c r="G216" i="32" s="1"/>
  <c r="F216" i="32" a="1"/>
  <c r="F216" i="32" s="1"/>
  <c r="E216" i="32" a="1"/>
  <c r="E216" i="32" s="1"/>
  <c r="D216" i="32" a="1"/>
  <c r="D216" i="32" s="1"/>
  <c r="C216" i="32" a="1"/>
  <c r="C216" i="32" s="1"/>
  <c r="X215" i="32" a="1"/>
  <c r="X215" i="32" s="1"/>
  <c r="W215" i="32" a="1"/>
  <c r="W215" i="32" s="1"/>
  <c r="V215" i="32" a="1"/>
  <c r="V215" i="32" s="1"/>
  <c r="U215" i="32" a="1"/>
  <c r="U215" i="32" s="1"/>
  <c r="T215" i="32" a="1"/>
  <c r="T215" i="32" s="1"/>
  <c r="S215" i="32" a="1"/>
  <c r="S215" i="32" s="1"/>
  <c r="R215" i="32" a="1"/>
  <c r="R215" i="32" s="1"/>
  <c r="Q215" i="32" a="1"/>
  <c r="Q215" i="32" s="1"/>
  <c r="P215" i="32" a="1"/>
  <c r="P215" i="32" s="1"/>
  <c r="O215" i="32" a="1"/>
  <c r="O215" i="32" s="1"/>
  <c r="N215" i="32" a="1"/>
  <c r="N215" i="32" s="1"/>
  <c r="M215" i="32" a="1"/>
  <c r="M215" i="32" s="1"/>
  <c r="L215" i="32" a="1"/>
  <c r="L215" i="32" s="1"/>
  <c r="K215" i="32" a="1"/>
  <c r="K215" i="32" s="1"/>
  <c r="J215" i="32" a="1"/>
  <c r="J215" i="32" s="1"/>
  <c r="I215" i="32" a="1"/>
  <c r="I215" i="32" s="1"/>
  <c r="H215" i="32" a="1"/>
  <c r="H215" i="32" s="1"/>
  <c r="G215" i="32" a="1"/>
  <c r="G215" i="32" s="1"/>
  <c r="F215" i="32" a="1"/>
  <c r="F215" i="32" s="1"/>
  <c r="E215" i="32" a="1"/>
  <c r="E215" i="32" s="1"/>
  <c r="D215" i="32" a="1"/>
  <c r="D215" i="32" s="1"/>
  <c r="C215" i="32" a="1"/>
  <c r="C215" i="32" s="1"/>
  <c r="X209" i="32" a="1"/>
  <c r="X209" i="32" s="1"/>
  <c r="W209" i="32" a="1"/>
  <c r="W209" i="32" s="1"/>
  <c r="V209" i="32" a="1"/>
  <c r="V209" i="32" s="1"/>
  <c r="U209" i="32" a="1"/>
  <c r="U209" i="32" s="1"/>
  <c r="T209" i="32" a="1"/>
  <c r="T209" i="32" s="1"/>
  <c r="S209" i="32" a="1"/>
  <c r="S209" i="32" s="1"/>
  <c r="R209" i="32" a="1"/>
  <c r="R209" i="32" s="1"/>
  <c r="Q209" i="32" a="1"/>
  <c r="Q209" i="32" s="1"/>
  <c r="P209" i="32" a="1"/>
  <c r="P209" i="32" s="1"/>
  <c r="O209" i="32" a="1"/>
  <c r="O209" i="32" s="1"/>
  <c r="N209" i="32" a="1"/>
  <c r="N209" i="32" s="1"/>
  <c r="M209" i="32" a="1"/>
  <c r="M209" i="32" s="1"/>
  <c r="L209" i="32" a="1"/>
  <c r="L209" i="32" s="1"/>
  <c r="K209" i="32" a="1"/>
  <c r="K209" i="32" s="1"/>
  <c r="J209" i="32" a="1"/>
  <c r="J209" i="32" s="1"/>
  <c r="I209" i="32" a="1"/>
  <c r="I209" i="32" s="1"/>
  <c r="H209" i="32" a="1"/>
  <c r="H209" i="32" s="1"/>
  <c r="G209" i="32" a="1"/>
  <c r="G209" i="32" s="1"/>
  <c r="F209" i="32" a="1"/>
  <c r="F209" i="32" s="1"/>
  <c r="E209" i="32" a="1"/>
  <c r="E209" i="32" s="1"/>
  <c r="D209" i="32" a="1"/>
  <c r="D209" i="32" s="1"/>
  <c r="C209" i="32" a="1"/>
  <c r="C209" i="32" s="1"/>
  <c r="X208" i="32" a="1"/>
  <c r="X208" i="32" s="1"/>
  <c r="W208" i="32" a="1"/>
  <c r="W208" i="32" s="1"/>
  <c r="V208" i="32" a="1"/>
  <c r="V208" i="32" s="1"/>
  <c r="U208" i="32" a="1"/>
  <c r="U208" i="32" s="1"/>
  <c r="T208" i="32" a="1"/>
  <c r="T208" i="32" s="1"/>
  <c r="S208" i="32" a="1"/>
  <c r="S208" i="32" s="1"/>
  <c r="R208" i="32" a="1"/>
  <c r="R208" i="32" s="1"/>
  <c r="Q208" i="32" a="1"/>
  <c r="Q208" i="32" s="1"/>
  <c r="P208" i="32" a="1"/>
  <c r="P208" i="32" s="1"/>
  <c r="O208" i="32" a="1"/>
  <c r="O208" i="32" s="1"/>
  <c r="N208" i="32" a="1"/>
  <c r="N208" i="32" s="1"/>
  <c r="M208" i="32" a="1"/>
  <c r="M208" i="32" s="1"/>
  <c r="L208" i="32" a="1"/>
  <c r="L208" i="32" s="1"/>
  <c r="K208" i="32" a="1"/>
  <c r="K208" i="32" s="1"/>
  <c r="J208" i="32" a="1"/>
  <c r="J208" i="32" s="1"/>
  <c r="I208" i="32" a="1"/>
  <c r="I208" i="32" s="1"/>
  <c r="H208" i="32" a="1"/>
  <c r="H208" i="32" s="1"/>
  <c r="G208" i="32" a="1"/>
  <c r="G208" i="32" s="1"/>
  <c r="F208" i="32" a="1"/>
  <c r="F208" i="32" s="1"/>
  <c r="E208" i="32" a="1"/>
  <c r="E208" i="32" s="1"/>
  <c r="D208" i="32" a="1"/>
  <c r="D208" i="32" s="1"/>
  <c r="C208" i="32" a="1"/>
  <c r="C208" i="32" s="1"/>
  <c r="X207" i="32" a="1"/>
  <c r="X207" i="32" s="1"/>
  <c r="W207" i="32" a="1"/>
  <c r="W207" i="32" s="1"/>
  <c r="V207" i="32" a="1"/>
  <c r="V207" i="32" s="1"/>
  <c r="U207" i="32" a="1"/>
  <c r="U207" i="32" s="1"/>
  <c r="T207" i="32" a="1"/>
  <c r="T207" i="32" s="1"/>
  <c r="S207" i="32" a="1"/>
  <c r="S207" i="32" s="1"/>
  <c r="R207" i="32" a="1"/>
  <c r="R207" i="32" s="1"/>
  <c r="Q207" i="32" a="1"/>
  <c r="Q207" i="32" s="1"/>
  <c r="P207" i="32" a="1"/>
  <c r="P207" i="32" s="1"/>
  <c r="O207" i="32" a="1"/>
  <c r="O207" i="32" s="1"/>
  <c r="N207" i="32" a="1"/>
  <c r="N207" i="32" s="1"/>
  <c r="M207" i="32" a="1"/>
  <c r="M207" i="32" s="1"/>
  <c r="L207" i="32" a="1"/>
  <c r="L207" i="32" s="1"/>
  <c r="K207" i="32" a="1"/>
  <c r="K207" i="32" s="1"/>
  <c r="J207" i="32" a="1"/>
  <c r="J207" i="32" s="1"/>
  <c r="I207" i="32" a="1"/>
  <c r="I207" i="32" s="1"/>
  <c r="H207" i="32" a="1"/>
  <c r="H207" i="32" s="1"/>
  <c r="G207" i="32" a="1"/>
  <c r="G207" i="32" s="1"/>
  <c r="F207" i="32" a="1"/>
  <c r="F207" i="32" s="1"/>
  <c r="E207" i="32" a="1"/>
  <c r="E207" i="32" s="1"/>
  <c r="D207" i="32" a="1"/>
  <c r="D207" i="32" s="1"/>
  <c r="C207" i="32" a="1"/>
  <c r="C207" i="32" s="1"/>
  <c r="X206" i="32" a="1"/>
  <c r="X206" i="32" s="1"/>
  <c r="W206" i="32" a="1"/>
  <c r="W206" i="32" s="1"/>
  <c r="V206" i="32" a="1"/>
  <c r="V206" i="32" s="1"/>
  <c r="U206" i="32" a="1"/>
  <c r="U206" i="32" s="1"/>
  <c r="T206" i="32" a="1"/>
  <c r="T206" i="32" s="1"/>
  <c r="S206" i="32" a="1"/>
  <c r="S206" i="32" s="1"/>
  <c r="R206" i="32" a="1"/>
  <c r="R206" i="32" s="1"/>
  <c r="Q206" i="32" a="1"/>
  <c r="Q206" i="32" s="1"/>
  <c r="P206" i="32" a="1"/>
  <c r="P206" i="32" s="1"/>
  <c r="O206" i="32" a="1"/>
  <c r="O206" i="32" s="1"/>
  <c r="N206" i="32" a="1"/>
  <c r="N206" i="32" s="1"/>
  <c r="M206" i="32" a="1"/>
  <c r="M206" i="32" s="1"/>
  <c r="L206" i="32" a="1"/>
  <c r="L206" i="32" s="1"/>
  <c r="K206" i="32" a="1"/>
  <c r="K206" i="32" s="1"/>
  <c r="J206" i="32" a="1"/>
  <c r="J206" i="32" s="1"/>
  <c r="I206" i="32" a="1"/>
  <c r="I206" i="32" s="1"/>
  <c r="H206" i="32" a="1"/>
  <c r="H206" i="32" s="1"/>
  <c r="G206" i="32" a="1"/>
  <c r="G206" i="32" s="1"/>
  <c r="F206" i="32" a="1"/>
  <c r="F206" i="32" s="1"/>
  <c r="E206" i="32" a="1"/>
  <c r="E206" i="32" s="1"/>
  <c r="D206" i="32" a="1"/>
  <c r="D206" i="32" s="1"/>
  <c r="C206" i="32" a="1"/>
  <c r="C206" i="32" s="1"/>
  <c r="X205" i="32" a="1"/>
  <c r="X205" i="32" s="1"/>
  <c r="W205" i="32" a="1"/>
  <c r="W205" i="32" s="1"/>
  <c r="V205" i="32" a="1"/>
  <c r="V205" i="32" s="1"/>
  <c r="U205" i="32" a="1"/>
  <c r="U205" i="32" s="1"/>
  <c r="T205" i="32" a="1"/>
  <c r="T205" i="32" s="1"/>
  <c r="S205" i="32" a="1"/>
  <c r="S205" i="32" s="1"/>
  <c r="R205" i="32" a="1"/>
  <c r="R205" i="32" s="1"/>
  <c r="Q205" i="32" a="1"/>
  <c r="Q205" i="32" s="1"/>
  <c r="P205" i="32" a="1"/>
  <c r="P205" i="32" s="1"/>
  <c r="O205" i="32" a="1"/>
  <c r="O205" i="32" s="1"/>
  <c r="N205" i="32" a="1"/>
  <c r="N205" i="32" s="1"/>
  <c r="M205" i="32" a="1"/>
  <c r="M205" i="32" s="1"/>
  <c r="L205" i="32" a="1"/>
  <c r="L205" i="32" s="1"/>
  <c r="K205" i="32" a="1"/>
  <c r="K205" i="32" s="1"/>
  <c r="J205" i="32" a="1"/>
  <c r="J205" i="32" s="1"/>
  <c r="I205" i="32" a="1"/>
  <c r="I205" i="32" s="1"/>
  <c r="H205" i="32" a="1"/>
  <c r="H205" i="32" s="1"/>
  <c r="G205" i="32" a="1"/>
  <c r="G205" i="32" s="1"/>
  <c r="F205" i="32" a="1"/>
  <c r="F205" i="32" s="1"/>
  <c r="E205" i="32" a="1"/>
  <c r="E205" i="32" s="1"/>
  <c r="D205" i="32" a="1"/>
  <c r="D205" i="32" s="1"/>
  <c r="C205" i="32" a="1"/>
  <c r="C205" i="32" s="1"/>
  <c r="X204" i="32" a="1"/>
  <c r="X204" i="32" s="1"/>
  <c r="W204" i="32" a="1"/>
  <c r="W204" i="32" s="1"/>
  <c r="V204" i="32" a="1"/>
  <c r="V204" i="32" s="1"/>
  <c r="U204" i="32" a="1"/>
  <c r="U204" i="32" s="1"/>
  <c r="T204" i="32" a="1"/>
  <c r="T204" i="32" s="1"/>
  <c r="S204" i="32" a="1"/>
  <c r="S204" i="32" s="1"/>
  <c r="R204" i="32" a="1"/>
  <c r="R204" i="32" s="1"/>
  <c r="Q204" i="32" a="1"/>
  <c r="Q204" i="32" s="1"/>
  <c r="P204" i="32" a="1"/>
  <c r="P204" i="32" s="1"/>
  <c r="O204" i="32" a="1"/>
  <c r="O204" i="32" s="1"/>
  <c r="N204" i="32" a="1"/>
  <c r="N204" i="32" s="1"/>
  <c r="M204" i="32" a="1"/>
  <c r="M204" i="32" s="1"/>
  <c r="L204" i="32" a="1"/>
  <c r="L204" i="32" s="1"/>
  <c r="K204" i="32" a="1"/>
  <c r="K204" i="32" s="1"/>
  <c r="J204" i="32" a="1"/>
  <c r="J204" i="32" s="1"/>
  <c r="I204" i="32" a="1"/>
  <c r="I204" i="32" s="1"/>
  <c r="H204" i="32" a="1"/>
  <c r="H204" i="32" s="1"/>
  <c r="G204" i="32" a="1"/>
  <c r="G204" i="32" s="1"/>
  <c r="F204" i="32" a="1"/>
  <c r="F204" i="32" s="1"/>
  <c r="E204" i="32" a="1"/>
  <c r="E204" i="32" s="1"/>
  <c r="D204" i="32" a="1"/>
  <c r="D204" i="32" s="1"/>
  <c r="C204" i="32" a="1"/>
  <c r="C204" i="32" s="1"/>
  <c r="X203" i="32" a="1"/>
  <c r="X203" i="32" s="1"/>
  <c r="W203" i="32" a="1"/>
  <c r="W203" i="32" s="1"/>
  <c r="V203" i="32" a="1"/>
  <c r="V203" i="32" s="1"/>
  <c r="U203" i="32" a="1"/>
  <c r="U203" i="32" s="1"/>
  <c r="T203" i="32" a="1"/>
  <c r="T203" i="32" s="1"/>
  <c r="S203" i="32" a="1"/>
  <c r="S203" i="32" s="1"/>
  <c r="R203" i="32" a="1"/>
  <c r="R203" i="32" s="1"/>
  <c r="Q203" i="32" a="1"/>
  <c r="Q203" i="32" s="1"/>
  <c r="P203" i="32" a="1"/>
  <c r="P203" i="32" s="1"/>
  <c r="O203" i="32" a="1"/>
  <c r="O203" i="32" s="1"/>
  <c r="N203" i="32" a="1"/>
  <c r="N203" i="32" s="1"/>
  <c r="M203" i="32" a="1"/>
  <c r="M203" i="32" s="1"/>
  <c r="L203" i="32" a="1"/>
  <c r="L203" i="32" s="1"/>
  <c r="K203" i="32" a="1"/>
  <c r="K203" i="32" s="1"/>
  <c r="J203" i="32" a="1"/>
  <c r="J203" i="32" s="1"/>
  <c r="I203" i="32" a="1"/>
  <c r="I203" i="32" s="1"/>
  <c r="H203" i="32" a="1"/>
  <c r="H203" i="32" s="1"/>
  <c r="G203" i="32" a="1"/>
  <c r="G203" i="32" s="1"/>
  <c r="F203" i="32" a="1"/>
  <c r="F203" i="32" s="1"/>
  <c r="E203" i="32" a="1"/>
  <c r="E203" i="32" s="1"/>
  <c r="D203" i="32" a="1"/>
  <c r="D203" i="32" s="1"/>
  <c r="C203" i="32" a="1"/>
  <c r="C203" i="32" s="1"/>
  <c r="X202" i="32" a="1"/>
  <c r="X202" i="32" s="1"/>
  <c r="W202" i="32" a="1"/>
  <c r="W202" i="32" s="1"/>
  <c r="V202" i="32" a="1"/>
  <c r="V202" i="32" s="1"/>
  <c r="U202" i="32" a="1"/>
  <c r="U202" i="32" s="1"/>
  <c r="T202" i="32" a="1"/>
  <c r="T202" i="32" s="1"/>
  <c r="S202" i="32" a="1"/>
  <c r="S202" i="32" s="1"/>
  <c r="R202" i="32" a="1"/>
  <c r="R202" i="32" s="1"/>
  <c r="Q202" i="32" a="1"/>
  <c r="Q202" i="32" s="1"/>
  <c r="P202" i="32" a="1"/>
  <c r="P202" i="32" s="1"/>
  <c r="O202" i="32" a="1"/>
  <c r="O202" i="32" s="1"/>
  <c r="N202" i="32" a="1"/>
  <c r="N202" i="32" s="1"/>
  <c r="M202" i="32" a="1"/>
  <c r="M202" i="32" s="1"/>
  <c r="L202" i="32" a="1"/>
  <c r="L202" i="32" s="1"/>
  <c r="K202" i="32" a="1"/>
  <c r="K202" i="32" s="1"/>
  <c r="J202" i="32" a="1"/>
  <c r="J202" i="32" s="1"/>
  <c r="I202" i="32" a="1"/>
  <c r="I202" i="32" s="1"/>
  <c r="H202" i="32" a="1"/>
  <c r="H202" i="32" s="1"/>
  <c r="G202" i="32" a="1"/>
  <c r="G202" i="32" s="1"/>
  <c r="F202" i="32" a="1"/>
  <c r="F202" i="32" s="1"/>
  <c r="E202" i="32" a="1"/>
  <c r="E202" i="32" s="1"/>
  <c r="D202" i="32" a="1"/>
  <c r="D202" i="32" s="1"/>
  <c r="C202" i="32" a="1"/>
  <c r="C202" i="32" s="1"/>
  <c r="X201" i="32" a="1"/>
  <c r="X201" i="32" s="1"/>
  <c r="W201" i="32" a="1"/>
  <c r="W201" i="32" s="1"/>
  <c r="V201" i="32" a="1"/>
  <c r="V201" i="32" s="1"/>
  <c r="U201" i="32" a="1"/>
  <c r="U201" i="32" s="1"/>
  <c r="T201" i="32" a="1"/>
  <c r="T201" i="32" s="1"/>
  <c r="S201" i="32" a="1"/>
  <c r="S201" i="32" s="1"/>
  <c r="R201" i="32" a="1"/>
  <c r="R201" i="32" s="1"/>
  <c r="Q201" i="32" a="1"/>
  <c r="Q201" i="32" s="1"/>
  <c r="P201" i="32" a="1"/>
  <c r="P201" i="32" s="1"/>
  <c r="O201" i="32" a="1"/>
  <c r="O201" i="32" s="1"/>
  <c r="N201" i="32" a="1"/>
  <c r="N201" i="32" s="1"/>
  <c r="M201" i="32" a="1"/>
  <c r="M201" i="32" s="1"/>
  <c r="L201" i="32" a="1"/>
  <c r="L201" i="32" s="1"/>
  <c r="K201" i="32" a="1"/>
  <c r="K201" i="32" s="1"/>
  <c r="J201" i="32" a="1"/>
  <c r="J201" i="32" s="1"/>
  <c r="I201" i="32" a="1"/>
  <c r="I201" i="32" s="1"/>
  <c r="H201" i="32" a="1"/>
  <c r="H201" i="32" s="1"/>
  <c r="G201" i="32" a="1"/>
  <c r="G201" i="32" s="1"/>
  <c r="F201" i="32" a="1"/>
  <c r="F201" i="32" s="1"/>
  <c r="E201" i="32" a="1"/>
  <c r="E201" i="32" s="1"/>
  <c r="D201" i="32" a="1"/>
  <c r="D201" i="32" s="1"/>
  <c r="C201" i="32" a="1"/>
  <c r="C201" i="32" s="1"/>
  <c r="X200" i="32" a="1"/>
  <c r="X200" i="32" s="1"/>
  <c r="W200" i="32" a="1"/>
  <c r="W200" i="32" s="1"/>
  <c r="V200" i="32" a="1"/>
  <c r="V200" i="32" s="1"/>
  <c r="U200" i="32" a="1"/>
  <c r="U200" i="32" s="1"/>
  <c r="T200" i="32" a="1"/>
  <c r="T200" i="32" s="1"/>
  <c r="S200" i="32" a="1"/>
  <c r="S200" i="32" s="1"/>
  <c r="R200" i="32" a="1"/>
  <c r="R200" i="32" s="1"/>
  <c r="Q200" i="32" a="1"/>
  <c r="Q200" i="32" s="1"/>
  <c r="P200" i="32" a="1"/>
  <c r="P200" i="32" s="1"/>
  <c r="O200" i="32" a="1"/>
  <c r="O200" i="32" s="1"/>
  <c r="N200" i="32" a="1"/>
  <c r="N200" i="32" s="1"/>
  <c r="M200" i="32" a="1"/>
  <c r="M200" i="32" s="1"/>
  <c r="L200" i="32" a="1"/>
  <c r="L200" i="32" s="1"/>
  <c r="K200" i="32" a="1"/>
  <c r="K200" i="32" s="1"/>
  <c r="J200" i="32" a="1"/>
  <c r="J200" i="32" s="1"/>
  <c r="I200" i="32" a="1"/>
  <c r="I200" i="32" s="1"/>
  <c r="H200" i="32" a="1"/>
  <c r="H200" i="32" s="1"/>
  <c r="G200" i="32" a="1"/>
  <c r="G200" i="32" s="1"/>
  <c r="F200" i="32" a="1"/>
  <c r="F200" i="32" s="1"/>
  <c r="E200" i="32" a="1"/>
  <c r="E200" i="32" s="1"/>
  <c r="D200" i="32" a="1"/>
  <c r="D200" i="32" s="1"/>
  <c r="C200" i="32" a="1"/>
  <c r="C200" i="32" s="1"/>
  <c r="X199" i="32" a="1"/>
  <c r="X199" i="32" s="1"/>
  <c r="W199" i="32" a="1"/>
  <c r="W199" i="32" s="1"/>
  <c r="V199" i="32" a="1"/>
  <c r="V199" i="32" s="1"/>
  <c r="U199" i="32" a="1"/>
  <c r="U199" i="32" s="1"/>
  <c r="T199" i="32" a="1"/>
  <c r="T199" i="32" s="1"/>
  <c r="S199" i="32" a="1"/>
  <c r="S199" i="32" s="1"/>
  <c r="R199" i="32" a="1"/>
  <c r="R199" i="32" s="1"/>
  <c r="Q199" i="32" a="1"/>
  <c r="Q199" i="32" s="1"/>
  <c r="P199" i="32" a="1"/>
  <c r="P199" i="32" s="1"/>
  <c r="O199" i="32" a="1"/>
  <c r="O199" i="32" s="1"/>
  <c r="N199" i="32" a="1"/>
  <c r="N199" i="32" s="1"/>
  <c r="M199" i="32" a="1"/>
  <c r="M199" i="32" s="1"/>
  <c r="L199" i="32" a="1"/>
  <c r="L199" i="32" s="1"/>
  <c r="K199" i="32" a="1"/>
  <c r="K199" i="32" s="1"/>
  <c r="J199" i="32" a="1"/>
  <c r="J199" i="32" s="1"/>
  <c r="I199" i="32" a="1"/>
  <c r="I199" i="32" s="1"/>
  <c r="H199" i="32" a="1"/>
  <c r="H199" i="32" s="1"/>
  <c r="G199" i="32" a="1"/>
  <c r="G199" i="32" s="1"/>
  <c r="F199" i="32" a="1"/>
  <c r="F199" i="32" s="1"/>
  <c r="E199" i="32" a="1"/>
  <c r="E199" i="32" s="1"/>
  <c r="D199" i="32" a="1"/>
  <c r="D199" i="32" s="1"/>
  <c r="C199" i="32" a="1"/>
  <c r="C199" i="32" s="1"/>
  <c r="X198" i="32" a="1"/>
  <c r="X198" i="32" s="1"/>
  <c r="W198" i="32" a="1"/>
  <c r="W198" i="32" s="1"/>
  <c r="V198" i="32" a="1"/>
  <c r="V198" i="32" s="1"/>
  <c r="U198" i="32" a="1"/>
  <c r="U198" i="32" s="1"/>
  <c r="T198" i="32" a="1"/>
  <c r="T198" i="32" s="1"/>
  <c r="S198" i="32" a="1"/>
  <c r="S198" i="32" s="1"/>
  <c r="R198" i="32" a="1"/>
  <c r="R198" i="32" s="1"/>
  <c r="Q198" i="32" a="1"/>
  <c r="Q198" i="32" s="1"/>
  <c r="P198" i="32" a="1"/>
  <c r="P198" i="32" s="1"/>
  <c r="O198" i="32" a="1"/>
  <c r="O198" i="32" s="1"/>
  <c r="N198" i="32" a="1"/>
  <c r="N198" i="32" s="1"/>
  <c r="M198" i="32" a="1"/>
  <c r="M198" i="32" s="1"/>
  <c r="L198" i="32" a="1"/>
  <c r="L198" i="32" s="1"/>
  <c r="K198" i="32" a="1"/>
  <c r="K198" i="32" s="1"/>
  <c r="J198" i="32" a="1"/>
  <c r="J198" i="32" s="1"/>
  <c r="I198" i="32" a="1"/>
  <c r="I198" i="32" s="1"/>
  <c r="H198" i="32" a="1"/>
  <c r="H198" i="32" s="1"/>
  <c r="G198" i="32" a="1"/>
  <c r="G198" i="32" s="1"/>
  <c r="F198" i="32" a="1"/>
  <c r="F198" i="32" s="1"/>
  <c r="E198" i="32" a="1"/>
  <c r="E198" i="32" s="1"/>
  <c r="D198" i="32" a="1"/>
  <c r="D198" i="32" s="1"/>
  <c r="C198" i="32" a="1"/>
  <c r="C198" i="32" s="1"/>
  <c r="X197" i="32" a="1"/>
  <c r="X197" i="32" s="1"/>
  <c r="W197" i="32" a="1"/>
  <c r="W197" i="32" s="1"/>
  <c r="V197" i="32" a="1"/>
  <c r="V197" i="32" s="1"/>
  <c r="U197" i="32" a="1"/>
  <c r="U197" i="32" s="1"/>
  <c r="T197" i="32" a="1"/>
  <c r="T197" i="32" s="1"/>
  <c r="S197" i="32" a="1"/>
  <c r="S197" i="32" s="1"/>
  <c r="R197" i="32" a="1"/>
  <c r="R197" i="32" s="1"/>
  <c r="Q197" i="32" a="1"/>
  <c r="Q197" i="32" s="1"/>
  <c r="P197" i="32" a="1"/>
  <c r="P197" i="32" s="1"/>
  <c r="O197" i="32" a="1"/>
  <c r="O197" i="32" s="1"/>
  <c r="N197" i="32" a="1"/>
  <c r="N197" i="32" s="1"/>
  <c r="M197" i="32" a="1"/>
  <c r="M197" i="32" s="1"/>
  <c r="L197" i="32" a="1"/>
  <c r="L197" i="32" s="1"/>
  <c r="K197" i="32" a="1"/>
  <c r="K197" i="32" s="1"/>
  <c r="J197" i="32" a="1"/>
  <c r="J197" i="32" s="1"/>
  <c r="I197" i="32" a="1"/>
  <c r="I197" i="32" s="1"/>
  <c r="H197" i="32" a="1"/>
  <c r="H197" i="32" s="1"/>
  <c r="G197" i="32" a="1"/>
  <c r="G197" i="32" s="1"/>
  <c r="F197" i="32" a="1"/>
  <c r="F197" i="32" s="1"/>
  <c r="E197" i="32" a="1"/>
  <c r="E197" i="32" s="1"/>
  <c r="D197" i="32" a="1"/>
  <c r="D197" i="32" s="1"/>
  <c r="C197" i="32" a="1"/>
  <c r="C197" i="32" s="1"/>
  <c r="X196" i="32" a="1"/>
  <c r="X196" i="32" s="1"/>
  <c r="W196" i="32" a="1"/>
  <c r="W196" i="32" s="1"/>
  <c r="V196" i="32" a="1"/>
  <c r="V196" i="32" s="1"/>
  <c r="U196" i="32" a="1"/>
  <c r="U196" i="32" s="1"/>
  <c r="T196" i="32" a="1"/>
  <c r="T196" i="32" s="1"/>
  <c r="S196" i="32" a="1"/>
  <c r="S196" i="32" s="1"/>
  <c r="R196" i="32" a="1"/>
  <c r="R196" i="32" s="1"/>
  <c r="Q196" i="32" a="1"/>
  <c r="Q196" i="32" s="1"/>
  <c r="P196" i="32" a="1"/>
  <c r="P196" i="32" s="1"/>
  <c r="O196" i="32" a="1"/>
  <c r="O196" i="32" s="1"/>
  <c r="N196" i="32" a="1"/>
  <c r="N196" i="32" s="1"/>
  <c r="M196" i="32" a="1"/>
  <c r="M196" i="32" s="1"/>
  <c r="L196" i="32" a="1"/>
  <c r="L196" i="32" s="1"/>
  <c r="K196" i="32" a="1"/>
  <c r="K196" i="32" s="1"/>
  <c r="J196" i="32" a="1"/>
  <c r="J196" i="32" s="1"/>
  <c r="I196" i="32" a="1"/>
  <c r="I196" i="32" s="1"/>
  <c r="H196" i="32" a="1"/>
  <c r="H196" i="32" s="1"/>
  <c r="G196" i="32" a="1"/>
  <c r="G196" i="32" s="1"/>
  <c r="F196" i="32" a="1"/>
  <c r="F196" i="32" s="1"/>
  <c r="E196" i="32" a="1"/>
  <c r="E196" i="32" s="1"/>
  <c r="D196" i="32" a="1"/>
  <c r="D196" i="32" s="1"/>
  <c r="C196" i="32" a="1"/>
  <c r="C196" i="32" s="1"/>
  <c r="X195" i="32" a="1"/>
  <c r="X195" i="32" s="1"/>
  <c r="W195" i="32" a="1"/>
  <c r="W195" i="32" s="1"/>
  <c r="V195" i="32" a="1"/>
  <c r="V195" i="32" s="1"/>
  <c r="U195" i="32" a="1"/>
  <c r="U195" i="32" s="1"/>
  <c r="T195" i="32" a="1"/>
  <c r="T195" i="32" s="1"/>
  <c r="S195" i="32" a="1"/>
  <c r="S195" i="32" s="1"/>
  <c r="R195" i="32" a="1"/>
  <c r="R195" i="32" s="1"/>
  <c r="Q195" i="32" a="1"/>
  <c r="Q195" i="32" s="1"/>
  <c r="P195" i="32" a="1"/>
  <c r="P195" i="32" s="1"/>
  <c r="O195" i="32" a="1"/>
  <c r="O195" i="32" s="1"/>
  <c r="N195" i="32" a="1"/>
  <c r="N195" i="32" s="1"/>
  <c r="M195" i="32" a="1"/>
  <c r="M195" i="32" s="1"/>
  <c r="L195" i="32" a="1"/>
  <c r="L195" i="32" s="1"/>
  <c r="K195" i="32" a="1"/>
  <c r="K195" i="32" s="1"/>
  <c r="J195" i="32" a="1"/>
  <c r="J195" i="32" s="1"/>
  <c r="I195" i="32" a="1"/>
  <c r="I195" i="32" s="1"/>
  <c r="H195" i="32" a="1"/>
  <c r="H195" i="32" s="1"/>
  <c r="G195" i="32" a="1"/>
  <c r="G195" i="32" s="1"/>
  <c r="F195" i="32" a="1"/>
  <c r="F195" i="32" s="1"/>
  <c r="E195" i="32" a="1"/>
  <c r="E195" i="32" s="1"/>
  <c r="D195" i="32" a="1"/>
  <c r="D195" i="32" s="1"/>
  <c r="C195" i="32" a="1"/>
  <c r="C195" i="32" s="1"/>
  <c r="X194" i="32" a="1"/>
  <c r="X194" i="32" s="1"/>
  <c r="W194" i="32" a="1"/>
  <c r="W194" i="32" s="1"/>
  <c r="V194" i="32" a="1"/>
  <c r="V194" i="32" s="1"/>
  <c r="U194" i="32" a="1"/>
  <c r="U194" i="32" s="1"/>
  <c r="T194" i="32" a="1"/>
  <c r="T194" i="32" s="1"/>
  <c r="S194" i="32" a="1"/>
  <c r="S194" i="32" s="1"/>
  <c r="R194" i="32" a="1"/>
  <c r="R194" i="32" s="1"/>
  <c r="Q194" i="32" a="1"/>
  <c r="Q194" i="32" s="1"/>
  <c r="P194" i="32" a="1"/>
  <c r="P194" i="32" s="1"/>
  <c r="O194" i="32" a="1"/>
  <c r="O194" i="32" s="1"/>
  <c r="N194" i="32" a="1"/>
  <c r="N194" i="32" s="1"/>
  <c r="M194" i="32" a="1"/>
  <c r="M194" i="32" s="1"/>
  <c r="L194" i="32" a="1"/>
  <c r="L194" i="32" s="1"/>
  <c r="K194" i="32" a="1"/>
  <c r="K194" i="32" s="1"/>
  <c r="J194" i="32" a="1"/>
  <c r="J194" i="32" s="1"/>
  <c r="I194" i="32" a="1"/>
  <c r="I194" i="32" s="1"/>
  <c r="H194" i="32" a="1"/>
  <c r="H194" i="32" s="1"/>
  <c r="G194" i="32" a="1"/>
  <c r="G194" i="32" s="1"/>
  <c r="F194" i="32" a="1"/>
  <c r="F194" i="32" s="1"/>
  <c r="E194" i="32" a="1"/>
  <c r="E194" i="32" s="1"/>
  <c r="D194" i="32" a="1"/>
  <c r="D194" i="32" s="1"/>
  <c r="C194" i="32" a="1"/>
  <c r="C194" i="32" s="1"/>
  <c r="X193" i="32" a="1"/>
  <c r="X193" i="32" s="1"/>
  <c r="W193" i="32" a="1"/>
  <c r="W193" i="32" s="1"/>
  <c r="V193" i="32" a="1"/>
  <c r="V193" i="32" s="1"/>
  <c r="U193" i="32" a="1"/>
  <c r="U193" i="32" s="1"/>
  <c r="T193" i="32" a="1"/>
  <c r="T193" i="32" s="1"/>
  <c r="S193" i="32" a="1"/>
  <c r="S193" i="32" s="1"/>
  <c r="R193" i="32" a="1"/>
  <c r="R193" i="32" s="1"/>
  <c r="Q193" i="32" a="1"/>
  <c r="Q193" i="32" s="1"/>
  <c r="P193" i="32" a="1"/>
  <c r="P193" i="32" s="1"/>
  <c r="O193" i="32" a="1"/>
  <c r="O193" i="32" s="1"/>
  <c r="N193" i="32" a="1"/>
  <c r="N193" i="32" s="1"/>
  <c r="M193" i="32" a="1"/>
  <c r="M193" i="32" s="1"/>
  <c r="L193" i="32" a="1"/>
  <c r="L193" i="32" s="1"/>
  <c r="K193" i="32" a="1"/>
  <c r="K193" i="32" s="1"/>
  <c r="J193" i="32" a="1"/>
  <c r="J193" i="32" s="1"/>
  <c r="I193" i="32" a="1"/>
  <c r="I193" i="32" s="1"/>
  <c r="H193" i="32" a="1"/>
  <c r="H193" i="32" s="1"/>
  <c r="G193" i="32" a="1"/>
  <c r="G193" i="32" s="1"/>
  <c r="F193" i="32" a="1"/>
  <c r="F193" i="32" s="1"/>
  <c r="E193" i="32" a="1"/>
  <c r="E193" i="32" s="1"/>
  <c r="D193" i="32" a="1"/>
  <c r="D193" i="32" s="1"/>
  <c r="C193" i="32" a="1"/>
  <c r="C193" i="32" s="1"/>
  <c r="X192" i="32" a="1"/>
  <c r="X192" i="32" s="1"/>
  <c r="W192" i="32" a="1"/>
  <c r="W192" i="32" s="1"/>
  <c r="V192" i="32" a="1"/>
  <c r="V192" i="32" s="1"/>
  <c r="U192" i="32" a="1"/>
  <c r="U192" i="32" s="1"/>
  <c r="T192" i="32" a="1"/>
  <c r="T192" i="32" s="1"/>
  <c r="S192" i="32" a="1"/>
  <c r="S192" i="32" s="1"/>
  <c r="R192" i="32" a="1"/>
  <c r="R192" i="32" s="1"/>
  <c r="Q192" i="32" a="1"/>
  <c r="Q192" i="32" s="1"/>
  <c r="P192" i="32" a="1"/>
  <c r="P192" i="32" s="1"/>
  <c r="O192" i="32" a="1"/>
  <c r="O192" i="32" s="1"/>
  <c r="N192" i="32" a="1"/>
  <c r="N192" i="32" s="1"/>
  <c r="M192" i="32" a="1"/>
  <c r="M192" i="32" s="1"/>
  <c r="L192" i="32" a="1"/>
  <c r="L192" i="32" s="1"/>
  <c r="K192" i="32" a="1"/>
  <c r="K192" i="32" s="1"/>
  <c r="J192" i="32" a="1"/>
  <c r="J192" i="32" s="1"/>
  <c r="I192" i="32" a="1"/>
  <c r="I192" i="32" s="1"/>
  <c r="H192" i="32" a="1"/>
  <c r="H192" i="32" s="1"/>
  <c r="G192" i="32" a="1"/>
  <c r="G192" i="32" s="1"/>
  <c r="F192" i="32" a="1"/>
  <c r="F192" i="32" s="1"/>
  <c r="E192" i="32" a="1"/>
  <c r="E192" i="32" s="1"/>
  <c r="D192" i="32" a="1"/>
  <c r="D192" i="32" s="1"/>
  <c r="C192" i="32" a="1"/>
  <c r="C192" i="32" s="1"/>
  <c r="X191" i="32" a="1"/>
  <c r="X191" i="32" s="1"/>
  <c r="W191" i="32" a="1"/>
  <c r="W191" i="32" s="1"/>
  <c r="V191" i="32" a="1"/>
  <c r="V191" i="32" s="1"/>
  <c r="U191" i="32" a="1"/>
  <c r="U191" i="32" s="1"/>
  <c r="T191" i="32" a="1"/>
  <c r="T191" i="32" s="1"/>
  <c r="S191" i="32" a="1"/>
  <c r="S191" i="32" s="1"/>
  <c r="R191" i="32" a="1"/>
  <c r="R191" i="32" s="1"/>
  <c r="Q191" i="32" a="1"/>
  <c r="Q191" i="32" s="1"/>
  <c r="P191" i="32" a="1"/>
  <c r="P191" i="32" s="1"/>
  <c r="O191" i="32" a="1"/>
  <c r="O191" i="32" s="1"/>
  <c r="N191" i="32" a="1"/>
  <c r="N191" i="32" s="1"/>
  <c r="M191" i="32" a="1"/>
  <c r="M191" i="32" s="1"/>
  <c r="L191" i="32" a="1"/>
  <c r="L191" i="32" s="1"/>
  <c r="K191" i="32" a="1"/>
  <c r="K191" i="32" s="1"/>
  <c r="J191" i="32" a="1"/>
  <c r="J191" i="32" s="1"/>
  <c r="I191" i="32" a="1"/>
  <c r="I191" i="32" s="1"/>
  <c r="H191" i="32" a="1"/>
  <c r="H191" i="32" s="1"/>
  <c r="G191" i="32" a="1"/>
  <c r="G191" i="32" s="1"/>
  <c r="F191" i="32" a="1"/>
  <c r="F191" i="32" s="1"/>
  <c r="E191" i="32" a="1"/>
  <c r="E191" i="32" s="1"/>
  <c r="D191" i="32" a="1"/>
  <c r="D191" i="32" s="1"/>
  <c r="C191" i="32" a="1"/>
  <c r="C191" i="32" s="1"/>
  <c r="X190" i="32" a="1"/>
  <c r="X190" i="32" s="1"/>
  <c r="W190" i="32" a="1"/>
  <c r="W190" i="32" s="1"/>
  <c r="V190" i="32" a="1"/>
  <c r="V190" i="32" s="1"/>
  <c r="U190" i="32" a="1"/>
  <c r="U190" i="32" s="1"/>
  <c r="T190" i="32" a="1"/>
  <c r="T190" i="32" s="1"/>
  <c r="S190" i="32" a="1"/>
  <c r="S190" i="32" s="1"/>
  <c r="R190" i="32" a="1"/>
  <c r="R190" i="32" s="1"/>
  <c r="Q190" i="32" a="1"/>
  <c r="Q190" i="32" s="1"/>
  <c r="P190" i="32" a="1"/>
  <c r="P190" i="32" s="1"/>
  <c r="O190" i="32" a="1"/>
  <c r="O190" i="32" s="1"/>
  <c r="N190" i="32" a="1"/>
  <c r="N190" i="32" s="1"/>
  <c r="M190" i="32" a="1"/>
  <c r="M190" i="32" s="1"/>
  <c r="L190" i="32" a="1"/>
  <c r="L190" i="32" s="1"/>
  <c r="K190" i="32" a="1"/>
  <c r="K190" i="32" s="1"/>
  <c r="J190" i="32" a="1"/>
  <c r="J190" i="32" s="1"/>
  <c r="I190" i="32" a="1"/>
  <c r="I190" i="32" s="1"/>
  <c r="H190" i="32" a="1"/>
  <c r="H190" i="32" s="1"/>
  <c r="G190" i="32" a="1"/>
  <c r="G190" i="32" s="1"/>
  <c r="F190" i="32" a="1"/>
  <c r="F190" i="32" s="1"/>
  <c r="E190" i="32" a="1"/>
  <c r="E190" i="32" s="1"/>
  <c r="D190" i="32" a="1"/>
  <c r="D190" i="32" s="1"/>
  <c r="C190" i="32" a="1"/>
  <c r="C190" i="32" s="1"/>
  <c r="X189" i="32" a="1"/>
  <c r="X189" i="32" s="1"/>
  <c r="W189" i="32" a="1"/>
  <c r="W189" i="32" s="1"/>
  <c r="V189" i="32" a="1"/>
  <c r="V189" i="32" s="1"/>
  <c r="U189" i="32" a="1"/>
  <c r="U189" i="32" s="1"/>
  <c r="T189" i="32" a="1"/>
  <c r="T189" i="32" s="1"/>
  <c r="S189" i="32" a="1"/>
  <c r="S189" i="32" s="1"/>
  <c r="R189" i="32" a="1"/>
  <c r="R189" i="32" s="1"/>
  <c r="Q189" i="32" a="1"/>
  <c r="Q189" i="32" s="1"/>
  <c r="P189" i="32" a="1"/>
  <c r="P189" i="32" s="1"/>
  <c r="O189" i="32" a="1"/>
  <c r="O189" i="32" s="1"/>
  <c r="N189" i="32" a="1"/>
  <c r="N189" i="32" s="1"/>
  <c r="M189" i="32" a="1"/>
  <c r="M189" i="32" s="1"/>
  <c r="L189" i="32" a="1"/>
  <c r="L189" i="32" s="1"/>
  <c r="K189" i="32" a="1"/>
  <c r="K189" i="32" s="1"/>
  <c r="J189" i="32" a="1"/>
  <c r="J189" i="32" s="1"/>
  <c r="I189" i="32" a="1"/>
  <c r="I189" i="32" s="1"/>
  <c r="H189" i="32" a="1"/>
  <c r="H189" i="32" s="1"/>
  <c r="G189" i="32" a="1"/>
  <c r="G189" i="32" s="1"/>
  <c r="F189" i="32" a="1"/>
  <c r="F189" i="32" s="1"/>
  <c r="E189" i="32" a="1"/>
  <c r="E189" i="32" s="1"/>
  <c r="D189" i="32" a="1"/>
  <c r="D189" i="32" s="1"/>
  <c r="C189" i="32" a="1"/>
  <c r="C189" i="32" s="1"/>
  <c r="X188" i="32" a="1"/>
  <c r="X188" i="32" s="1"/>
  <c r="W188" i="32" a="1"/>
  <c r="W188" i="32" s="1"/>
  <c r="V188" i="32" a="1"/>
  <c r="V188" i="32" s="1"/>
  <c r="U188" i="32" a="1"/>
  <c r="U188" i="32" s="1"/>
  <c r="T188" i="32" a="1"/>
  <c r="T188" i="32" s="1"/>
  <c r="S188" i="32" a="1"/>
  <c r="S188" i="32" s="1"/>
  <c r="R188" i="32" a="1"/>
  <c r="R188" i="32" s="1"/>
  <c r="Q188" i="32" a="1"/>
  <c r="Q188" i="32" s="1"/>
  <c r="P188" i="32" a="1"/>
  <c r="P188" i="32" s="1"/>
  <c r="O188" i="32" a="1"/>
  <c r="O188" i="32" s="1"/>
  <c r="N188" i="32" a="1"/>
  <c r="N188" i="32" s="1"/>
  <c r="M188" i="32" a="1"/>
  <c r="M188" i="32" s="1"/>
  <c r="L188" i="32" a="1"/>
  <c r="L188" i="32" s="1"/>
  <c r="K188" i="32" a="1"/>
  <c r="K188" i="32" s="1"/>
  <c r="J188" i="32" a="1"/>
  <c r="J188" i="32" s="1"/>
  <c r="I188" i="32" a="1"/>
  <c r="I188" i="32" s="1"/>
  <c r="H188" i="32" a="1"/>
  <c r="H188" i="32" s="1"/>
  <c r="G188" i="32" a="1"/>
  <c r="G188" i="32" s="1"/>
  <c r="F188" i="32" a="1"/>
  <c r="F188" i="32" s="1"/>
  <c r="E188" i="32" a="1"/>
  <c r="E188" i="32" s="1"/>
  <c r="D188" i="32" a="1"/>
  <c r="D188" i="32" s="1"/>
  <c r="C188" i="32" a="1"/>
  <c r="C188" i="32" s="1"/>
  <c r="X187" i="32" a="1"/>
  <c r="X187" i="32" s="1"/>
  <c r="W187" i="32" a="1"/>
  <c r="W187" i="32" s="1"/>
  <c r="V187" i="32" a="1"/>
  <c r="V187" i="32" s="1"/>
  <c r="U187" i="32" a="1"/>
  <c r="U187" i="32" s="1"/>
  <c r="T187" i="32" a="1"/>
  <c r="T187" i="32" s="1"/>
  <c r="S187" i="32" a="1"/>
  <c r="S187" i="32" s="1"/>
  <c r="R187" i="32" a="1"/>
  <c r="R187" i="32" s="1"/>
  <c r="Q187" i="32" a="1"/>
  <c r="Q187" i="32" s="1"/>
  <c r="P187" i="32" a="1"/>
  <c r="P187" i="32" s="1"/>
  <c r="O187" i="32" a="1"/>
  <c r="O187" i="32" s="1"/>
  <c r="N187" i="32" a="1"/>
  <c r="N187" i="32" s="1"/>
  <c r="M187" i="32" a="1"/>
  <c r="M187" i="32" s="1"/>
  <c r="L187" i="32" a="1"/>
  <c r="L187" i="32" s="1"/>
  <c r="K187" i="32" a="1"/>
  <c r="K187" i="32" s="1"/>
  <c r="J187" i="32" a="1"/>
  <c r="J187" i="32" s="1"/>
  <c r="I187" i="32" a="1"/>
  <c r="I187" i="32" s="1"/>
  <c r="H187" i="32" a="1"/>
  <c r="H187" i="32" s="1"/>
  <c r="G187" i="32" a="1"/>
  <c r="G187" i="32" s="1"/>
  <c r="F187" i="32" a="1"/>
  <c r="F187" i="32" s="1"/>
  <c r="E187" i="32" a="1"/>
  <c r="E187" i="32" s="1"/>
  <c r="D187" i="32" a="1"/>
  <c r="D187" i="32" s="1"/>
  <c r="C187" i="32" a="1"/>
  <c r="C187" i="32" s="1"/>
  <c r="X186" i="32" a="1"/>
  <c r="X186" i="32" s="1"/>
  <c r="W186" i="32" a="1"/>
  <c r="W186" i="32" s="1"/>
  <c r="V186" i="32" a="1"/>
  <c r="V186" i="32" s="1"/>
  <c r="U186" i="32" a="1"/>
  <c r="U186" i="32" s="1"/>
  <c r="T186" i="32" a="1"/>
  <c r="T186" i="32" s="1"/>
  <c r="S186" i="32" a="1"/>
  <c r="S186" i="32" s="1"/>
  <c r="R186" i="32" a="1"/>
  <c r="R186" i="32" s="1"/>
  <c r="Q186" i="32" a="1"/>
  <c r="Q186" i="32" s="1"/>
  <c r="P186" i="32" a="1"/>
  <c r="P186" i="32" s="1"/>
  <c r="O186" i="32" a="1"/>
  <c r="O186" i="32" s="1"/>
  <c r="N186" i="32" a="1"/>
  <c r="N186" i="32" s="1"/>
  <c r="M186" i="32" a="1"/>
  <c r="M186" i="32" s="1"/>
  <c r="L186" i="32" a="1"/>
  <c r="L186" i="32" s="1"/>
  <c r="K186" i="32" a="1"/>
  <c r="K186" i="32" s="1"/>
  <c r="J186" i="32" a="1"/>
  <c r="J186" i="32" s="1"/>
  <c r="I186" i="32" a="1"/>
  <c r="I186" i="32" s="1"/>
  <c r="H186" i="32" a="1"/>
  <c r="H186" i="32" s="1"/>
  <c r="G186" i="32" a="1"/>
  <c r="G186" i="32" s="1"/>
  <c r="F186" i="32" a="1"/>
  <c r="F186" i="32" s="1"/>
  <c r="E186" i="32" a="1"/>
  <c r="E186" i="32" s="1"/>
  <c r="D186" i="32" a="1"/>
  <c r="D186" i="32" s="1"/>
  <c r="C186" i="32" a="1"/>
  <c r="C186" i="32" s="1"/>
  <c r="X185" i="32" a="1"/>
  <c r="X185" i="32" s="1"/>
  <c r="W185" i="32" a="1"/>
  <c r="W185" i="32" s="1"/>
  <c r="V185" i="32" a="1"/>
  <c r="V185" i="32" s="1"/>
  <c r="U185" i="32" a="1"/>
  <c r="U185" i="32" s="1"/>
  <c r="T185" i="32" a="1"/>
  <c r="T185" i="32" s="1"/>
  <c r="S185" i="32" a="1"/>
  <c r="S185" i="32" s="1"/>
  <c r="R185" i="32" a="1"/>
  <c r="R185" i="32" s="1"/>
  <c r="Q185" i="32" a="1"/>
  <c r="Q185" i="32" s="1"/>
  <c r="P185" i="32" a="1"/>
  <c r="P185" i="32" s="1"/>
  <c r="O185" i="32" a="1"/>
  <c r="O185" i="32" s="1"/>
  <c r="N185" i="32" a="1"/>
  <c r="N185" i="32" s="1"/>
  <c r="M185" i="32" a="1"/>
  <c r="M185" i="32" s="1"/>
  <c r="L185" i="32" a="1"/>
  <c r="L185" i="32" s="1"/>
  <c r="K185" i="32" a="1"/>
  <c r="K185" i="32" s="1"/>
  <c r="J185" i="32" a="1"/>
  <c r="J185" i="32" s="1"/>
  <c r="I185" i="32" a="1"/>
  <c r="I185" i="32" s="1"/>
  <c r="H185" i="32" a="1"/>
  <c r="H185" i="32" s="1"/>
  <c r="G185" i="32" a="1"/>
  <c r="G185" i="32" s="1"/>
  <c r="F185" i="32" a="1"/>
  <c r="F185" i="32" s="1"/>
  <c r="E185" i="32" a="1"/>
  <c r="E185" i="32" s="1"/>
  <c r="D185" i="32" a="1"/>
  <c r="D185" i="32" s="1"/>
  <c r="C185" i="32" a="1"/>
  <c r="C185" i="32" s="1"/>
  <c r="X184" i="32" a="1"/>
  <c r="X184" i="32" s="1"/>
  <c r="W184" i="32" a="1"/>
  <c r="W184" i="32" s="1"/>
  <c r="V184" i="32" a="1"/>
  <c r="V184" i="32" s="1"/>
  <c r="U184" i="32" a="1"/>
  <c r="U184" i="32" s="1"/>
  <c r="T184" i="32" a="1"/>
  <c r="T184" i="32" s="1"/>
  <c r="S184" i="32" a="1"/>
  <c r="S184" i="32" s="1"/>
  <c r="R184" i="32" a="1"/>
  <c r="R184" i="32" s="1"/>
  <c r="Q184" i="32" a="1"/>
  <c r="Q184" i="32" s="1"/>
  <c r="P184" i="32" a="1"/>
  <c r="P184" i="32" s="1"/>
  <c r="O184" i="32" a="1"/>
  <c r="O184" i="32" s="1"/>
  <c r="N184" i="32" a="1"/>
  <c r="N184" i="32" s="1"/>
  <c r="M184" i="32" a="1"/>
  <c r="M184" i="32" s="1"/>
  <c r="L184" i="32" a="1"/>
  <c r="L184" i="32" s="1"/>
  <c r="K184" i="32" a="1"/>
  <c r="K184" i="32" s="1"/>
  <c r="J184" i="32" a="1"/>
  <c r="J184" i="32" s="1"/>
  <c r="I184" i="32" a="1"/>
  <c r="I184" i="32" s="1"/>
  <c r="H184" i="32" a="1"/>
  <c r="H184" i="32" s="1"/>
  <c r="G184" i="32" a="1"/>
  <c r="G184" i="32" s="1"/>
  <c r="F184" i="32" a="1"/>
  <c r="F184" i="32" s="1"/>
  <c r="E184" i="32" a="1"/>
  <c r="E184" i="32" s="1"/>
  <c r="D184" i="32" a="1"/>
  <c r="D184" i="32" s="1"/>
  <c r="C184" i="32" a="1"/>
  <c r="C184" i="32" s="1"/>
  <c r="X183" i="32" a="1"/>
  <c r="X183" i="32" s="1"/>
  <c r="W183" i="32" a="1"/>
  <c r="W183" i="32" s="1"/>
  <c r="V183" i="32" a="1"/>
  <c r="V183" i="32" s="1"/>
  <c r="U183" i="32" a="1"/>
  <c r="U183" i="32" s="1"/>
  <c r="T183" i="32" a="1"/>
  <c r="T183" i="32" s="1"/>
  <c r="S183" i="32" a="1"/>
  <c r="S183" i="32" s="1"/>
  <c r="R183" i="32" a="1"/>
  <c r="R183" i="32" s="1"/>
  <c r="Q183" i="32" a="1"/>
  <c r="Q183" i="32" s="1"/>
  <c r="P183" i="32" a="1"/>
  <c r="P183" i="32" s="1"/>
  <c r="O183" i="32" a="1"/>
  <c r="O183" i="32" s="1"/>
  <c r="N183" i="32" a="1"/>
  <c r="N183" i="32" s="1"/>
  <c r="M183" i="32" a="1"/>
  <c r="M183" i="32" s="1"/>
  <c r="L183" i="32" a="1"/>
  <c r="L183" i="32" s="1"/>
  <c r="K183" i="32" a="1"/>
  <c r="K183" i="32" s="1"/>
  <c r="J183" i="32" a="1"/>
  <c r="J183" i="32" s="1"/>
  <c r="I183" i="32" a="1"/>
  <c r="I183" i="32" s="1"/>
  <c r="H183" i="32" a="1"/>
  <c r="H183" i="32" s="1"/>
  <c r="G183" i="32" a="1"/>
  <c r="G183" i="32" s="1"/>
  <c r="F183" i="32" a="1"/>
  <c r="F183" i="32" s="1"/>
  <c r="E183" i="32" a="1"/>
  <c r="E183" i="32" s="1"/>
  <c r="D183" i="32" a="1"/>
  <c r="D183" i="32" s="1"/>
  <c r="C183" i="32" a="1"/>
  <c r="C183" i="32" s="1"/>
  <c r="X182" i="32" a="1"/>
  <c r="X182" i="32" s="1"/>
  <c r="W182" i="32" a="1"/>
  <c r="W182" i="32" s="1"/>
  <c r="V182" i="32" a="1"/>
  <c r="V182" i="32" s="1"/>
  <c r="U182" i="32" a="1"/>
  <c r="U182" i="32" s="1"/>
  <c r="T182" i="32" a="1"/>
  <c r="T182" i="32" s="1"/>
  <c r="S182" i="32" a="1"/>
  <c r="S182" i="32" s="1"/>
  <c r="R182" i="32" a="1"/>
  <c r="R182" i="32" s="1"/>
  <c r="Q182" i="32" a="1"/>
  <c r="Q182" i="32" s="1"/>
  <c r="P182" i="32" a="1"/>
  <c r="P182" i="32" s="1"/>
  <c r="O182" i="32" a="1"/>
  <c r="O182" i="32" s="1"/>
  <c r="N182" i="32" a="1"/>
  <c r="N182" i="32" s="1"/>
  <c r="M182" i="32" a="1"/>
  <c r="M182" i="32" s="1"/>
  <c r="L182" i="32" a="1"/>
  <c r="L182" i="32" s="1"/>
  <c r="K182" i="32" a="1"/>
  <c r="K182" i="32" s="1"/>
  <c r="J182" i="32" a="1"/>
  <c r="J182" i="32" s="1"/>
  <c r="I182" i="32" a="1"/>
  <c r="I182" i="32" s="1"/>
  <c r="H182" i="32" a="1"/>
  <c r="H182" i="32" s="1"/>
  <c r="G182" i="32" a="1"/>
  <c r="G182" i="32" s="1"/>
  <c r="F182" i="32" a="1"/>
  <c r="F182" i="32" s="1"/>
  <c r="E182" i="32" a="1"/>
  <c r="E182" i="32" s="1"/>
  <c r="D182" i="32" a="1"/>
  <c r="D182" i="32" s="1"/>
  <c r="C182" i="32" a="1"/>
  <c r="C182" i="32" s="1"/>
  <c r="X181" i="32" a="1"/>
  <c r="X181" i="32" s="1"/>
  <c r="W181" i="32" a="1"/>
  <c r="W181" i="32" s="1"/>
  <c r="V181" i="32" a="1"/>
  <c r="V181" i="32" s="1"/>
  <c r="U181" i="32" a="1"/>
  <c r="U181" i="32" s="1"/>
  <c r="T181" i="32" a="1"/>
  <c r="T181" i="32" s="1"/>
  <c r="S181" i="32" a="1"/>
  <c r="S181" i="32" s="1"/>
  <c r="R181" i="32" a="1"/>
  <c r="R181" i="32" s="1"/>
  <c r="Q181" i="32" a="1"/>
  <c r="Q181" i="32" s="1"/>
  <c r="P181" i="32" a="1"/>
  <c r="P181" i="32" s="1"/>
  <c r="O181" i="32" a="1"/>
  <c r="O181" i="32" s="1"/>
  <c r="N181" i="32" a="1"/>
  <c r="N181" i="32" s="1"/>
  <c r="M181" i="32" a="1"/>
  <c r="M181" i="32" s="1"/>
  <c r="L181" i="32" a="1"/>
  <c r="L181" i="32" s="1"/>
  <c r="K181" i="32" a="1"/>
  <c r="K181" i="32" s="1"/>
  <c r="J181" i="32" a="1"/>
  <c r="J181" i="32" s="1"/>
  <c r="I181" i="32" a="1"/>
  <c r="I181" i="32" s="1"/>
  <c r="H181" i="32" a="1"/>
  <c r="H181" i="32" s="1"/>
  <c r="G181" i="32" a="1"/>
  <c r="G181" i="32" s="1"/>
  <c r="F181" i="32" a="1"/>
  <c r="F181" i="32" s="1"/>
  <c r="E181" i="32" a="1"/>
  <c r="E181" i="32" s="1"/>
  <c r="D181" i="32" a="1"/>
  <c r="D181" i="32" s="1"/>
  <c r="C181" i="32" a="1"/>
  <c r="C181" i="32" s="1"/>
  <c r="X180" i="32" a="1"/>
  <c r="X180" i="32" s="1"/>
  <c r="W180" i="32" a="1"/>
  <c r="W180" i="32" s="1"/>
  <c r="V180" i="32" a="1"/>
  <c r="V180" i="32" s="1"/>
  <c r="U180" i="32" a="1"/>
  <c r="U180" i="32" s="1"/>
  <c r="T180" i="32" a="1"/>
  <c r="T180" i="32" s="1"/>
  <c r="S180" i="32" a="1"/>
  <c r="S180" i="32" s="1"/>
  <c r="R180" i="32" a="1"/>
  <c r="R180" i="32" s="1"/>
  <c r="Q180" i="32" a="1"/>
  <c r="Q180" i="32" s="1"/>
  <c r="P180" i="32" a="1"/>
  <c r="P180" i="32" s="1"/>
  <c r="O180" i="32" a="1"/>
  <c r="O180" i="32" s="1"/>
  <c r="N180" i="32" a="1"/>
  <c r="N180" i="32" s="1"/>
  <c r="M180" i="32" a="1"/>
  <c r="M180" i="32" s="1"/>
  <c r="L180" i="32" a="1"/>
  <c r="L180" i="32" s="1"/>
  <c r="K180" i="32" a="1"/>
  <c r="K180" i="32" s="1"/>
  <c r="J180" i="32" a="1"/>
  <c r="J180" i="32" s="1"/>
  <c r="I180" i="32" a="1"/>
  <c r="I180" i="32" s="1"/>
  <c r="H180" i="32" a="1"/>
  <c r="H180" i="32" s="1"/>
  <c r="G180" i="32" a="1"/>
  <c r="G180" i="32" s="1"/>
  <c r="F180" i="32" a="1"/>
  <c r="F180" i="32" s="1"/>
  <c r="E180" i="32" a="1"/>
  <c r="E180" i="32" s="1"/>
  <c r="D180" i="32" a="1"/>
  <c r="D180" i="32" s="1"/>
  <c r="C180" i="32" a="1"/>
  <c r="C180" i="32" s="1"/>
  <c r="X174" i="32" a="1"/>
  <c r="X174" i="32" s="1"/>
  <c r="W174" i="32" a="1"/>
  <c r="W174" i="32" s="1"/>
  <c r="V174" i="32" a="1"/>
  <c r="V174" i="32" s="1"/>
  <c r="U174" i="32" a="1"/>
  <c r="U174" i="32" s="1"/>
  <c r="T174" i="32" a="1"/>
  <c r="T174" i="32" s="1"/>
  <c r="S174" i="32" a="1"/>
  <c r="S174" i="32" s="1"/>
  <c r="R174" i="32" a="1"/>
  <c r="R174" i="32" s="1"/>
  <c r="Q174" i="32" a="1"/>
  <c r="Q174" i="32" s="1"/>
  <c r="P174" i="32" a="1"/>
  <c r="P174" i="32" s="1"/>
  <c r="O174" i="32" a="1"/>
  <c r="O174" i="32" s="1"/>
  <c r="N174" i="32" a="1"/>
  <c r="N174" i="32" s="1"/>
  <c r="M174" i="32" a="1"/>
  <c r="M174" i="32" s="1"/>
  <c r="L174" i="32" a="1"/>
  <c r="L174" i="32" s="1"/>
  <c r="K174" i="32" a="1"/>
  <c r="K174" i="32" s="1"/>
  <c r="J174" i="32" a="1"/>
  <c r="J174" i="32" s="1"/>
  <c r="I174" i="32" a="1"/>
  <c r="I174" i="32" s="1"/>
  <c r="H174" i="32" a="1"/>
  <c r="H174" i="32" s="1"/>
  <c r="G174" i="32" a="1"/>
  <c r="G174" i="32" s="1"/>
  <c r="F174" i="32" a="1"/>
  <c r="F174" i="32" s="1"/>
  <c r="E174" i="32" a="1"/>
  <c r="E174" i="32" s="1"/>
  <c r="D174" i="32" a="1"/>
  <c r="D174" i="32" s="1"/>
  <c r="C174" i="32" a="1"/>
  <c r="C174" i="32" s="1"/>
  <c r="X173" i="32" a="1"/>
  <c r="X173" i="32" s="1"/>
  <c r="W173" i="32" a="1"/>
  <c r="W173" i="32" s="1"/>
  <c r="V173" i="32" a="1"/>
  <c r="V173" i="32" s="1"/>
  <c r="U173" i="32" a="1"/>
  <c r="U173" i="32" s="1"/>
  <c r="T173" i="32" a="1"/>
  <c r="T173" i="32" s="1"/>
  <c r="S173" i="32" a="1"/>
  <c r="S173" i="32" s="1"/>
  <c r="R173" i="32" a="1"/>
  <c r="R173" i="32" s="1"/>
  <c r="Q173" i="32" a="1"/>
  <c r="Q173" i="32" s="1"/>
  <c r="P173" i="32" a="1"/>
  <c r="P173" i="32" s="1"/>
  <c r="O173" i="32" a="1"/>
  <c r="O173" i="32" s="1"/>
  <c r="N173" i="32" a="1"/>
  <c r="N173" i="32" s="1"/>
  <c r="M173" i="32" a="1"/>
  <c r="M173" i="32" s="1"/>
  <c r="L173" i="32" a="1"/>
  <c r="L173" i="32" s="1"/>
  <c r="K173" i="32" a="1"/>
  <c r="K173" i="32" s="1"/>
  <c r="J173" i="32" a="1"/>
  <c r="J173" i="32" s="1"/>
  <c r="I173" i="32" a="1"/>
  <c r="I173" i="32" s="1"/>
  <c r="H173" i="32" a="1"/>
  <c r="H173" i="32" s="1"/>
  <c r="G173" i="32" a="1"/>
  <c r="G173" i="32" s="1"/>
  <c r="F173" i="32" a="1"/>
  <c r="F173" i="32" s="1"/>
  <c r="E173" i="32" a="1"/>
  <c r="E173" i="32" s="1"/>
  <c r="D173" i="32" a="1"/>
  <c r="D173" i="32" s="1"/>
  <c r="C173" i="32" a="1"/>
  <c r="C173" i="32" s="1"/>
  <c r="X172" i="32" a="1"/>
  <c r="X172" i="32" s="1"/>
  <c r="W172" i="32" a="1"/>
  <c r="W172" i="32" s="1"/>
  <c r="V172" i="32" a="1"/>
  <c r="V172" i="32" s="1"/>
  <c r="U172" i="32" a="1"/>
  <c r="U172" i="32" s="1"/>
  <c r="T172" i="32" a="1"/>
  <c r="T172" i="32" s="1"/>
  <c r="S172" i="32" a="1"/>
  <c r="S172" i="32" s="1"/>
  <c r="R172" i="32" a="1"/>
  <c r="R172" i="32" s="1"/>
  <c r="Q172" i="32" a="1"/>
  <c r="Q172" i="32" s="1"/>
  <c r="P172" i="32" a="1"/>
  <c r="P172" i="32" s="1"/>
  <c r="O172" i="32" a="1"/>
  <c r="O172" i="32" s="1"/>
  <c r="N172" i="32" a="1"/>
  <c r="N172" i="32" s="1"/>
  <c r="M172" i="32" a="1"/>
  <c r="M172" i="32" s="1"/>
  <c r="L172" i="32" a="1"/>
  <c r="L172" i="32" s="1"/>
  <c r="K172" i="32" a="1"/>
  <c r="K172" i="32" s="1"/>
  <c r="J172" i="32" a="1"/>
  <c r="J172" i="32" s="1"/>
  <c r="I172" i="32" a="1"/>
  <c r="I172" i="32" s="1"/>
  <c r="H172" i="32" a="1"/>
  <c r="H172" i="32" s="1"/>
  <c r="G172" i="32" a="1"/>
  <c r="G172" i="32" s="1"/>
  <c r="F172" i="32" a="1"/>
  <c r="F172" i="32" s="1"/>
  <c r="E172" i="32" a="1"/>
  <c r="E172" i="32" s="1"/>
  <c r="D172" i="32" a="1"/>
  <c r="D172" i="32" s="1"/>
  <c r="C172" i="32" a="1"/>
  <c r="C172" i="32" s="1"/>
  <c r="X171" i="32" a="1"/>
  <c r="X171" i="32" s="1"/>
  <c r="W171" i="32" a="1"/>
  <c r="W171" i="32" s="1"/>
  <c r="V171" i="32" a="1"/>
  <c r="V171" i="32" s="1"/>
  <c r="U171" i="32" a="1"/>
  <c r="U171" i="32" s="1"/>
  <c r="T171" i="32" a="1"/>
  <c r="T171" i="32" s="1"/>
  <c r="S171" i="32" a="1"/>
  <c r="S171" i="32" s="1"/>
  <c r="R171" i="32" a="1"/>
  <c r="R171" i="32" s="1"/>
  <c r="Q171" i="32" a="1"/>
  <c r="Q171" i="32" s="1"/>
  <c r="P171" i="32" a="1"/>
  <c r="P171" i="32" s="1"/>
  <c r="O171" i="32" a="1"/>
  <c r="O171" i="32" s="1"/>
  <c r="N171" i="32" a="1"/>
  <c r="N171" i="32" s="1"/>
  <c r="M171" i="32" a="1"/>
  <c r="M171" i="32" s="1"/>
  <c r="L171" i="32" a="1"/>
  <c r="L171" i="32" s="1"/>
  <c r="K171" i="32" a="1"/>
  <c r="K171" i="32" s="1"/>
  <c r="J171" i="32" a="1"/>
  <c r="J171" i="32" s="1"/>
  <c r="I171" i="32" a="1"/>
  <c r="I171" i="32" s="1"/>
  <c r="H171" i="32" a="1"/>
  <c r="H171" i="32" s="1"/>
  <c r="G171" i="32" a="1"/>
  <c r="G171" i="32" s="1"/>
  <c r="F171" i="32" a="1"/>
  <c r="F171" i="32" s="1"/>
  <c r="E171" i="32" a="1"/>
  <c r="E171" i="32" s="1"/>
  <c r="D171" i="32" a="1"/>
  <c r="D171" i="32" s="1"/>
  <c r="C171" i="32" a="1"/>
  <c r="C171" i="32" s="1"/>
  <c r="X170" i="32" a="1"/>
  <c r="X170" i="32" s="1"/>
  <c r="W170" i="32" a="1"/>
  <c r="W170" i="32" s="1"/>
  <c r="V170" i="32" a="1"/>
  <c r="V170" i="32" s="1"/>
  <c r="U170" i="32" a="1"/>
  <c r="U170" i="32" s="1"/>
  <c r="T170" i="32" a="1"/>
  <c r="T170" i="32" s="1"/>
  <c r="S170" i="32" a="1"/>
  <c r="S170" i="32" s="1"/>
  <c r="R170" i="32" a="1"/>
  <c r="R170" i="32" s="1"/>
  <c r="Q170" i="32" a="1"/>
  <c r="Q170" i="32" s="1"/>
  <c r="P170" i="32" a="1"/>
  <c r="P170" i="32" s="1"/>
  <c r="O170" i="32" a="1"/>
  <c r="O170" i="32" s="1"/>
  <c r="N170" i="32" a="1"/>
  <c r="N170" i="32" s="1"/>
  <c r="M170" i="32" a="1"/>
  <c r="M170" i="32" s="1"/>
  <c r="L170" i="32" a="1"/>
  <c r="L170" i="32" s="1"/>
  <c r="K170" i="32" a="1"/>
  <c r="K170" i="32" s="1"/>
  <c r="J170" i="32" a="1"/>
  <c r="J170" i="32" s="1"/>
  <c r="I170" i="32" a="1"/>
  <c r="I170" i="32" s="1"/>
  <c r="H170" i="32" a="1"/>
  <c r="H170" i="32" s="1"/>
  <c r="G170" i="32" a="1"/>
  <c r="G170" i="32" s="1"/>
  <c r="F170" i="32" a="1"/>
  <c r="F170" i="32" s="1"/>
  <c r="E170" i="32" a="1"/>
  <c r="E170" i="32" s="1"/>
  <c r="D170" i="32" a="1"/>
  <c r="D170" i="32" s="1"/>
  <c r="C170" i="32" a="1"/>
  <c r="C170" i="32" s="1"/>
  <c r="X169" i="32" a="1"/>
  <c r="X169" i="32" s="1"/>
  <c r="W169" i="32" a="1"/>
  <c r="W169" i="32" s="1"/>
  <c r="V169" i="32" a="1"/>
  <c r="V169" i="32" s="1"/>
  <c r="U169" i="32" a="1"/>
  <c r="U169" i="32" s="1"/>
  <c r="T169" i="32" a="1"/>
  <c r="T169" i="32" s="1"/>
  <c r="S169" i="32" a="1"/>
  <c r="S169" i="32" s="1"/>
  <c r="R169" i="32" a="1"/>
  <c r="R169" i="32" s="1"/>
  <c r="Q169" i="32" a="1"/>
  <c r="Q169" i="32" s="1"/>
  <c r="P169" i="32" a="1"/>
  <c r="P169" i="32" s="1"/>
  <c r="O169" i="32" a="1"/>
  <c r="O169" i="32" s="1"/>
  <c r="N169" i="32" a="1"/>
  <c r="N169" i="32" s="1"/>
  <c r="M169" i="32" a="1"/>
  <c r="M169" i="32" s="1"/>
  <c r="L169" i="32" a="1"/>
  <c r="L169" i="32" s="1"/>
  <c r="K169" i="32" a="1"/>
  <c r="K169" i="32" s="1"/>
  <c r="J169" i="32" a="1"/>
  <c r="J169" i="32" s="1"/>
  <c r="I169" i="32" a="1"/>
  <c r="I169" i="32" s="1"/>
  <c r="H169" i="32" a="1"/>
  <c r="H169" i="32" s="1"/>
  <c r="G169" i="32" a="1"/>
  <c r="G169" i="32" s="1"/>
  <c r="F169" i="32" a="1"/>
  <c r="F169" i="32" s="1"/>
  <c r="E169" i="32" a="1"/>
  <c r="E169" i="32" s="1"/>
  <c r="D169" i="32" a="1"/>
  <c r="D169" i="32" s="1"/>
  <c r="C169" i="32" a="1"/>
  <c r="C169" i="32" s="1"/>
  <c r="X168" i="32" a="1"/>
  <c r="X168" i="32" s="1"/>
  <c r="W168" i="32" a="1"/>
  <c r="W168" i="32" s="1"/>
  <c r="V168" i="32" a="1"/>
  <c r="V168" i="32" s="1"/>
  <c r="U168" i="32" a="1"/>
  <c r="U168" i="32" s="1"/>
  <c r="T168" i="32" a="1"/>
  <c r="T168" i="32" s="1"/>
  <c r="S168" i="32" a="1"/>
  <c r="S168" i="32" s="1"/>
  <c r="R168" i="32" a="1"/>
  <c r="R168" i="32" s="1"/>
  <c r="Q168" i="32" a="1"/>
  <c r="Q168" i="32" s="1"/>
  <c r="P168" i="32" a="1"/>
  <c r="P168" i="32" s="1"/>
  <c r="O168" i="32" a="1"/>
  <c r="O168" i="32" s="1"/>
  <c r="N168" i="32" a="1"/>
  <c r="N168" i="32" s="1"/>
  <c r="M168" i="32" a="1"/>
  <c r="M168" i="32" s="1"/>
  <c r="L168" i="32" a="1"/>
  <c r="L168" i="32" s="1"/>
  <c r="K168" i="32" a="1"/>
  <c r="K168" i="32" s="1"/>
  <c r="J168" i="32" a="1"/>
  <c r="J168" i="32" s="1"/>
  <c r="I168" i="32" a="1"/>
  <c r="I168" i="32" s="1"/>
  <c r="H168" i="32" a="1"/>
  <c r="H168" i="32" s="1"/>
  <c r="G168" i="32" a="1"/>
  <c r="G168" i="32" s="1"/>
  <c r="F168" i="32" a="1"/>
  <c r="F168" i="32" s="1"/>
  <c r="E168" i="32" a="1"/>
  <c r="E168" i="32" s="1"/>
  <c r="D168" i="32" a="1"/>
  <c r="D168" i="32" s="1"/>
  <c r="C168" i="32" a="1"/>
  <c r="C168" i="32" s="1"/>
  <c r="X167" i="32" a="1"/>
  <c r="X167" i="32" s="1"/>
  <c r="W167" i="32" a="1"/>
  <c r="W167" i="32" s="1"/>
  <c r="V167" i="32" a="1"/>
  <c r="V167" i="32" s="1"/>
  <c r="U167" i="32" a="1"/>
  <c r="U167" i="32" s="1"/>
  <c r="T167" i="32" a="1"/>
  <c r="T167" i="32" s="1"/>
  <c r="S167" i="32" a="1"/>
  <c r="S167" i="32" s="1"/>
  <c r="R167" i="32" a="1"/>
  <c r="R167" i="32" s="1"/>
  <c r="Q167" i="32" a="1"/>
  <c r="Q167" i="32" s="1"/>
  <c r="P167" i="32" a="1"/>
  <c r="P167" i="32" s="1"/>
  <c r="O167" i="32" a="1"/>
  <c r="O167" i="32" s="1"/>
  <c r="N167" i="32" a="1"/>
  <c r="N167" i="32" s="1"/>
  <c r="M167" i="32" a="1"/>
  <c r="M167" i="32" s="1"/>
  <c r="L167" i="32" a="1"/>
  <c r="L167" i="32" s="1"/>
  <c r="K167" i="32" a="1"/>
  <c r="K167" i="32" s="1"/>
  <c r="J167" i="32" a="1"/>
  <c r="J167" i="32" s="1"/>
  <c r="I167" i="32" a="1"/>
  <c r="I167" i="32" s="1"/>
  <c r="H167" i="32" a="1"/>
  <c r="H167" i="32" s="1"/>
  <c r="G167" i="32" a="1"/>
  <c r="G167" i="32" s="1"/>
  <c r="F167" i="32" a="1"/>
  <c r="F167" i="32" s="1"/>
  <c r="E167" i="32" a="1"/>
  <c r="E167" i="32" s="1"/>
  <c r="D167" i="32" a="1"/>
  <c r="D167" i="32" s="1"/>
  <c r="C167" i="32" a="1"/>
  <c r="C167" i="32" s="1"/>
  <c r="X166" i="32" a="1"/>
  <c r="X166" i="32" s="1"/>
  <c r="W166" i="32" a="1"/>
  <c r="W166" i="32" s="1"/>
  <c r="V166" i="32" a="1"/>
  <c r="V166" i="32" s="1"/>
  <c r="U166" i="32" a="1"/>
  <c r="U166" i="32" s="1"/>
  <c r="T166" i="32" a="1"/>
  <c r="T166" i="32" s="1"/>
  <c r="S166" i="32" a="1"/>
  <c r="S166" i="32" s="1"/>
  <c r="R166" i="32" a="1"/>
  <c r="R166" i="32" s="1"/>
  <c r="Q166" i="32" a="1"/>
  <c r="Q166" i="32" s="1"/>
  <c r="P166" i="32" a="1"/>
  <c r="P166" i="32" s="1"/>
  <c r="O166" i="32" a="1"/>
  <c r="O166" i="32" s="1"/>
  <c r="N166" i="32" a="1"/>
  <c r="N166" i="32" s="1"/>
  <c r="M166" i="32" a="1"/>
  <c r="M166" i="32" s="1"/>
  <c r="L166" i="32" a="1"/>
  <c r="L166" i="32" s="1"/>
  <c r="K166" i="32" a="1"/>
  <c r="K166" i="32" s="1"/>
  <c r="J166" i="32" a="1"/>
  <c r="J166" i="32" s="1"/>
  <c r="I166" i="32" a="1"/>
  <c r="I166" i="32" s="1"/>
  <c r="H166" i="32" a="1"/>
  <c r="H166" i="32" s="1"/>
  <c r="G166" i="32" a="1"/>
  <c r="G166" i="32" s="1"/>
  <c r="F166" i="32" a="1"/>
  <c r="F166" i="32" s="1"/>
  <c r="E166" i="32" a="1"/>
  <c r="E166" i="32" s="1"/>
  <c r="D166" i="32" a="1"/>
  <c r="D166" i="32" s="1"/>
  <c r="C166" i="32" a="1"/>
  <c r="C166" i="32" s="1"/>
  <c r="X165" i="32" a="1"/>
  <c r="X165" i="32" s="1"/>
  <c r="W165" i="32" a="1"/>
  <c r="W165" i="32" s="1"/>
  <c r="V165" i="32" a="1"/>
  <c r="V165" i="32" s="1"/>
  <c r="U165" i="32" a="1"/>
  <c r="U165" i="32" s="1"/>
  <c r="T165" i="32" a="1"/>
  <c r="T165" i="32" s="1"/>
  <c r="S165" i="32" a="1"/>
  <c r="S165" i="32" s="1"/>
  <c r="R165" i="32" a="1"/>
  <c r="R165" i="32" s="1"/>
  <c r="Q165" i="32" a="1"/>
  <c r="Q165" i="32" s="1"/>
  <c r="P165" i="32" a="1"/>
  <c r="P165" i="32" s="1"/>
  <c r="O165" i="32" a="1"/>
  <c r="O165" i="32" s="1"/>
  <c r="N165" i="32" a="1"/>
  <c r="N165" i="32" s="1"/>
  <c r="M165" i="32" a="1"/>
  <c r="M165" i="32" s="1"/>
  <c r="L165" i="32" a="1"/>
  <c r="L165" i="32" s="1"/>
  <c r="K165" i="32" a="1"/>
  <c r="K165" i="32" s="1"/>
  <c r="J165" i="32" a="1"/>
  <c r="J165" i="32" s="1"/>
  <c r="I165" i="32" a="1"/>
  <c r="I165" i="32" s="1"/>
  <c r="H165" i="32" a="1"/>
  <c r="H165" i="32" s="1"/>
  <c r="G165" i="32" a="1"/>
  <c r="G165" i="32" s="1"/>
  <c r="F165" i="32" a="1"/>
  <c r="F165" i="32" s="1"/>
  <c r="E165" i="32" a="1"/>
  <c r="E165" i="32" s="1"/>
  <c r="D165" i="32" a="1"/>
  <c r="D165" i="32" s="1"/>
  <c r="C165" i="32" a="1"/>
  <c r="C165" i="32" s="1"/>
  <c r="X164" i="32" a="1"/>
  <c r="X164" i="32" s="1"/>
  <c r="W164" i="32" a="1"/>
  <c r="W164" i="32" s="1"/>
  <c r="V164" i="32" a="1"/>
  <c r="V164" i="32" s="1"/>
  <c r="U164" i="32" a="1"/>
  <c r="U164" i="32" s="1"/>
  <c r="T164" i="32" a="1"/>
  <c r="T164" i="32" s="1"/>
  <c r="S164" i="32" a="1"/>
  <c r="S164" i="32" s="1"/>
  <c r="R164" i="32" a="1"/>
  <c r="R164" i="32" s="1"/>
  <c r="Q164" i="32" a="1"/>
  <c r="Q164" i="32" s="1"/>
  <c r="P164" i="32" a="1"/>
  <c r="P164" i="32" s="1"/>
  <c r="O164" i="32" a="1"/>
  <c r="O164" i="32" s="1"/>
  <c r="N164" i="32" a="1"/>
  <c r="N164" i="32" s="1"/>
  <c r="M164" i="32" a="1"/>
  <c r="M164" i="32" s="1"/>
  <c r="L164" i="32" a="1"/>
  <c r="L164" i="32" s="1"/>
  <c r="K164" i="32" a="1"/>
  <c r="K164" i="32" s="1"/>
  <c r="J164" i="32" a="1"/>
  <c r="J164" i="32" s="1"/>
  <c r="I164" i="32" a="1"/>
  <c r="I164" i="32" s="1"/>
  <c r="H164" i="32" a="1"/>
  <c r="H164" i="32" s="1"/>
  <c r="G164" i="32" a="1"/>
  <c r="G164" i="32" s="1"/>
  <c r="F164" i="32" a="1"/>
  <c r="F164" i="32" s="1"/>
  <c r="E164" i="32" a="1"/>
  <c r="E164" i="32" s="1"/>
  <c r="D164" i="32" a="1"/>
  <c r="D164" i="32" s="1"/>
  <c r="C164" i="32" a="1"/>
  <c r="C164" i="32" s="1"/>
  <c r="X163" i="32" a="1"/>
  <c r="X163" i="32" s="1"/>
  <c r="W163" i="32" a="1"/>
  <c r="W163" i="32" s="1"/>
  <c r="V163" i="32" a="1"/>
  <c r="V163" i="32" s="1"/>
  <c r="U163" i="32" a="1"/>
  <c r="U163" i="32" s="1"/>
  <c r="T163" i="32" a="1"/>
  <c r="T163" i="32" s="1"/>
  <c r="S163" i="32" a="1"/>
  <c r="S163" i="32" s="1"/>
  <c r="R163" i="32" a="1"/>
  <c r="R163" i="32" s="1"/>
  <c r="Q163" i="32" a="1"/>
  <c r="Q163" i="32" s="1"/>
  <c r="P163" i="32" a="1"/>
  <c r="P163" i="32" s="1"/>
  <c r="O163" i="32" a="1"/>
  <c r="O163" i="32" s="1"/>
  <c r="N163" i="32" a="1"/>
  <c r="N163" i="32" s="1"/>
  <c r="M163" i="32" a="1"/>
  <c r="M163" i="32" s="1"/>
  <c r="L163" i="32" a="1"/>
  <c r="L163" i="32" s="1"/>
  <c r="K163" i="32" a="1"/>
  <c r="K163" i="32" s="1"/>
  <c r="J163" i="32" a="1"/>
  <c r="J163" i="32" s="1"/>
  <c r="I163" i="32" a="1"/>
  <c r="I163" i="32" s="1"/>
  <c r="H163" i="32" a="1"/>
  <c r="H163" i="32" s="1"/>
  <c r="G163" i="32" a="1"/>
  <c r="G163" i="32" s="1"/>
  <c r="F163" i="32" a="1"/>
  <c r="F163" i="32" s="1"/>
  <c r="E163" i="32" a="1"/>
  <c r="E163" i="32" s="1"/>
  <c r="D163" i="32" a="1"/>
  <c r="D163" i="32" s="1"/>
  <c r="C163" i="32" a="1"/>
  <c r="C163" i="32" s="1"/>
  <c r="X162" i="32" a="1"/>
  <c r="X162" i="32" s="1"/>
  <c r="W162" i="32" a="1"/>
  <c r="W162" i="32" s="1"/>
  <c r="V162" i="32" a="1"/>
  <c r="V162" i="32" s="1"/>
  <c r="U162" i="32" a="1"/>
  <c r="U162" i="32" s="1"/>
  <c r="T162" i="32" a="1"/>
  <c r="T162" i="32" s="1"/>
  <c r="S162" i="32" a="1"/>
  <c r="S162" i="32" s="1"/>
  <c r="R162" i="32" a="1"/>
  <c r="R162" i="32" s="1"/>
  <c r="Q162" i="32" a="1"/>
  <c r="Q162" i="32" s="1"/>
  <c r="P162" i="32" a="1"/>
  <c r="P162" i="32" s="1"/>
  <c r="O162" i="32" a="1"/>
  <c r="O162" i="32" s="1"/>
  <c r="N162" i="32" a="1"/>
  <c r="N162" i="32" s="1"/>
  <c r="M162" i="32" a="1"/>
  <c r="M162" i="32" s="1"/>
  <c r="L162" i="32" a="1"/>
  <c r="L162" i="32" s="1"/>
  <c r="K162" i="32" a="1"/>
  <c r="K162" i="32" s="1"/>
  <c r="J162" i="32" a="1"/>
  <c r="J162" i="32" s="1"/>
  <c r="I162" i="32" a="1"/>
  <c r="I162" i="32" s="1"/>
  <c r="H162" i="32" a="1"/>
  <c r="H162" i="32" s="1"/>
  <c r="G162" i="32" a="1"/>
  <c r="G162" i="32" s="1"/>
  <c r="F162" i="32" a="1"/>
  <c r="F162" i="32" s="1"/>
  <c r="E162" i="32" a="1"/>
  <c r="E162" i="32" s="1"/>
  <c r="D162" i="32" a="1"/>
  <c r="D162" i="32" s="1"/>
  <c r="C162" i="32" a="1"/>
  <c r="C162" i="32" s="1"/>
  <c r="X161" i="32" a="1"/>
  <c r="X161" i="32" s="1"/>
  <c r="W161" i="32" a="1"/>
  <c r="W161" i="32" s="1"/>
  <c r="V161" i="32" a="1"/>
  <c r="V161" i="32" s="1"/>
  <c r="U161" i="32" a="1"/>
  <c r="U161" i="32" s="1"/>
  <c r="T161" i="32" a="1"/>
  <c r="T161" i="32" s="1"/>
  <c r="S161" i="32" a="1"/>
  <c r="S161" i="32" s="1"/>
  <c r="R161" i="32" a="1"/>
  <c r="R161" i="32" s="1"/>
  <c r="Q161" i="32" a="1"/>
  <c r="Q161" i="32" s="1"/>
  <c r="P161" i="32" a="1"/>
  <c r="P161" i="32" s="1"/>
  <c r="O161" i="32" a="1"/>
  <c r="O161" i="32" s="1"/>
  <c r="N161" i="32" a="1"/>
  <c r="N161" i="32" s="1"/>
  <c r="M161" i="32" a="1"/>
  <c r="M161" i="32" s="1"/>
  <c r="L161" i="32" a="1"/>
  <c r="L161" i="32" s="1"/>
  <c r="K161" i="32" a="1"/>
  <c r="K161" i="32" s="1"/>
  <c r="J161" i="32" a="1"/>
  <c r="J161" i="32" s="1"/>
  <c r="I161" i="32" a="1"/>
  <c r="I161" i="32" s="1"/>
  <c r="H161" i="32" a="1"/>
  <c r="H161" i="32" s="1"/>
  <c r="G161" i="32" a="1"/>
  <c r="G161" i="32" s="1"/>
  <c r="F161" i="32" a="1"/>
  <c r="F161" i="32" s="1"/>
  <c r="E161" i="32" a="1"/>
  <c r="E161" i="32" s="1"/>
  <c r="D161" i="32" a="1"/>
  <c r="D161" i="32" s="1"/>
  <c r="C161" i="32" a="1"/>
  <c r="C161" i="32" s="1"/>
  <c r="X160" i="32" a="1"/>
  <c r="X160" i="32" s="1"/>
  <c r="W160" i="32" a="1"/>
  <c r="W160" i="32" s="1"/>
  <c r="V160" i="32" a="1"/>
  <c r="V160" i="32" s="1"/>
  <c r="U160" i="32" a="1"/>
  <c r="U160" i="32" s="1"/>
  <c r="T160" i="32" a="1"/>
  <c r="T160" i="32" s="1"/>
  <c r="S160" i="32" a="1"/>
  <c r="S160" i="32" s="1"/>
  <c r="R160" i="32" a="1"/>
  <c r="R160" i="32" s="1"/>
  <c r="Q160" i="32" a="1"/>
  <c r="Q160" i="32" s="1"/>
  <c r="P160" i="32" a="1"/>
  <c r="P160" i="32" s="1"/>
  <c r="O160" i="32" a="1"/>
  <c r="O160" i="32" s="1"/>
  <c r="N160" i="32" a="1"/>
  <c r="N160" i="32" s="1"/>
  <c r="M160" i="32" a="1"/>
  <c r="M160" i="32" s="1"/>
  <c r="L160" i="32" a="1"/>
  <c r="L160" i="32" s="1"/>
  <c r="K160" i="32" a="1"/>
  <c r="K160" i="32" s="1"/>
  <c r="J160" i="32" a="1"/>
  <c r="J160" i="32" s="1"/>
  <c r="I160" i="32" a="1"/>
  <c r="I160" i="32" s="1"/>
  <c r="H160" i="32" a="1"/>
  <c r="H160" i="32" s="1"/>
  <c r="G160" i="32" a="1"/>
  <c r="G160" i="32" s="1"/>
  <c r="F160" i="32" a="1"/>
  <c r="F160" i="32" s="1"/>
  <c r="E160" i="32" a="1"/>
  <c r="E160" i="32" s="1"/>
  <c r="D160" i="32" a="1"/>
  <c r="D160" i="32" s="1"/>
  <c r="C160" i="32" a="1"/>
  <c r="C160" i="32" s="1"/>
  <c r="X159" i="32" a="1"/>
  <c r="X159" i="32" s="1"/>
  <c r="W159" i="32" a="1"/>
  <c r="W159" i="32" s="1"/>
  <c r="V159" i="32" a="1"/>
  <c r="V159" i="32" s="1"/>
  <c r="U159" i="32" a="1"/>
  <c r="U159" i="32" s="1"/>
  <c r="T159" i="32" a="1"/>
  <c r="T159" i="32" s="1"/>
  <c r="S159" i="32" a="1"/>
  <c r="S159" i="32" s="1"/>
  <c r="R159" i="32" a="1"/>
  <c r="R159" i="32" s="1"/>
  <c r="Q159" i="32" a="1"/>
  <c r="Q159" i="32" s="1"/>
  <c r="P159" i="32" a="1"/>
  <c r="P159" i="32" s="1"/>
  <c r="O159" i="32" a="1"/>
  <c r="O159" i="32" s="1"/>
  <c r="N159" i="32" a="1"/>
  <c r="N159" i="32" s="1"/>
  <c r="M159" i="32" a="1"/>
  <c r="M159" i="32" s="1"/>
  <c r="L159" i="32" a="1"/>
  <c r="L159" i="32" s="1"/>
  <c r="K159" i="32" a="1"/>
  <c r="K159" i="32" s="1"/>
  <c r="J159" i="32" a="1"/>
  <c r="J159" i="32" s="1"/>
  <c r="I159" i="32" a="1"/>
  <c r="I159" i="32" s="1"/>
  <c r="H159" i="32" a="1"/>
  <c r="H159" i="32" s="1"/>
  <c r="G159" i="32" a="1"/>
  <c r="G159" i="32" s="1"/>
  <c r="F159" i="32" a="1"/>
  <c r="F159" i="32" s="1"/>
  <c r="E159" i="32" a="1"/>
  <c r="E159" i="32" s="1"/>
  <c r="D159" i="32" a="1"/>
  <c r="D159" i="32" s="1"/>
  <c r="C159" i="32" a="1"/>
  <c r="C159" i="32" s="1"/>
  <c r="X158" i="32" a="1"/>
  <c r="X158" i="32" s="1"/>
  <c r="W158" i="32" a="1"/>
  <c r="W158" i="32" s="1"/>
  <c r="V158" i="32" a="1"/>
  <c r="V158" i="32" s="1"/>
  <c r="U158" i="32" a="1"/>
  <c r="U158" i="32" s="1"/>
  <c r="T158" i="32" a="1"/>
  <c r="T158" i="32" s="1"/>
  <c r="S158" i="32" a="1"/>
  <c r="S158" i="32" s="1"/>
  <c r="R158" i="32" a="1"/>
  <c r="R158" i="32" s="1"/>
  <c r="Q158" i="32" a="1"/>
  <c r="Q158" i="32" s="1"/>
  <c r="P158" i="32" a="1"/>
  <c r="P158" i="32" s="1"/>
  <c r="O158" i="32" a="1"/>
  <c r="O158" i="32" s="1"/>
  <c r="N158" i="32" a="1"/>
  <c r="N158" i="32" s="1"/>
  <c r="M158" i="32" a="1"/>
  <c r="M158" i="32" s="1"/>
  <c r="L158" i="32" a="1"/>
  <c r="L158" i="32" s="1"/>
  <c r="K158" i="32" a="1"/>
  <c r="K158" i="32" s="1"/>
  <c r="J158" i="32" a="1"/>
  <c r="J158" i="32" s="1"/>
  <c r="I158" i="32" a="1"/>
  <c r="I158" i="32" s="1"/>
  <c r="H158" i="32" a="1"/>
  <c r="H158" i="32" s="1"/>
  <c r="G158" i="32" a="1"/>
  <c r="G158" i="32" s="1"/>
  <c r="F158" i="32" a="1"/>
  <c r="F158" i="32" s="1"/>
  <c r="E158" i="32" a="1"/>
  <c r="E158" i="32" s="1"/>
  <c r="D158" i="32" a="1"/>
  <c r="D158" i="32" s="1"/>
  <c r="C158" i="32" a="1"/>
  <c r="C158" i="32" s="1"/>
  <c r="X157" i="32" a="1"/>
  <c r="X157" i="32" s="1"/>
  <c r="W157" i="32" a="1"/>
  <c r="W157" i="32" s="1"/>
  <c r="V157" i="32" a="1"/>
  <c r="V157" i="32" s="1"/>
  <c r="U157" i="32" a="1"/>
  <c r="U157" i="32" s="1"/>
  <c r="T157" i="32" a="1"/>
  <c r="T157" i="32" s="1"/>
  <c r="S157" i="32" a="1"/>
  <c r="S157" i="32" s="1"/>
  <c r="R157" i="32" a="1"/>
  <c r="R157" i="32" s="1"/>
  <c r="Q157" i="32" a="1"/>
  <c r="Q157" i="32" s="1"/>
  <c r="P157" i="32" a="1"/>
  <c r="P157" i="32" s="1"/>
  <c r="O157" i="32" a="1"/>
  <c r="O157" i="32" s="1"/>
  <c r="N157" i="32" a="1"/>
  <c r="N157" i="32" s="1"/>
  <c r="M157" i="32" a="1"/>
  <c r="M157" i="32" s="1"/>
  <c r="L157" i="32" a="1"/>
  <c r="L157" i="32" s="1"/>
  <c r="K157" i="32" a="1"/>
  <c r="K157" i="32" s="1"/>
  <c r="J157" i="32" a="1"/>
  <c r="J157" i="32" s="1"/>
  <c r="I157" i="32" a="1"/>
  <c r="I157" i="32" s="1"/>
  <c r="H157" i="32" a="1"/>
  <c r="H157" i="32" s="1"/>
  <c r="G157" i="32" a="1"/>
  <c r="G157" i="32" s="1"/>
  <c r="F157" i="32" a="1"/>
  <c r="F157" i="32" s="1"/>
  <c r="E157" i="32" a="1"/>
  <c r="E157" i="32" s="1"/>
  <c r="D157" i="32" a="1"/>
  <c r="D157" i="32" s="1"/>
  <c r="C157" i="32" a="1"/>
  <c r="C157" i="32" s="1"/>
  <c r="X156" i="32" a="1"/>
  <c r="X156" i="32" s="1"/>
  <c r="W156" i="32" a="1"/>
  <c r="W156" i="32" s="1"/>
  <c r="V156" i="32" a="1"/>
  <c r="V156" i="32" s="1"/>
  <c r="U156" i="32" a="1"/>
  <c r="U156" i="32" s="1"/>
  <c r="T156" i="32" a="1"/>
  <c r="T156" i="32" s="1"/>
  <c r="S156" i="32" a="1"/>
  <c r="S156" i="32" s="1"/>
  <c r="R156" i="32" a="1"/>
  <c r="R156" i="32" s="1"/>
  <c r="Q156" i="32" a="1"/>
  <c r="Q156" i="32" s="1"/>
  <c r="P156" i="32" a="1"/>
  <c r="P156" i="32" s="1"/>
  <c r="O156" i="32" a="1"/>
  <c r="O156" i="32" s="1"/>
  <c r="N156" i="32" a="1"/>
  <c r="N156" i="32" s="1"/>
  <c r="M156" i="32" a="1"/>
  <c r="M156" i="32" s="1"/>
  <c r="L156" i="32" a="1"/>
  <c r="L156" i="32" s="1"/>
  <c r="K156" i="32" a="1"/>
  <c r="K156" i="32" s="1"/>
  <c r="J156" i="32" a="1"/>
  <c r="J156" i="32" s="1"/>
  <c r="I156" i="32" a="1"/>
  <c r="I156" i="32" s="1"/>
  <c r="H156" i="32" a="1"/>
  <c r="H156" i="32" s="1"/>
  <c r="G156" i="32" a="1"/>
  <c r="G156" i="32" s="1"/>
  <c r="F156" i="32" a="1"/>
  <c r="F156" i="32" s="1"/>
  <c r="E156" i="32" a="1"/>
  <c r="E156" i="32" s="1"/>
  <c r="D156" i="32" a="1"/>
  <c r="D156" i="32" s="1"/>
  <c r="C156" i="32" a="1"/>
  <c r="C156" i="32" s="1"/>
  <c r="X155" i="32" a="1"/>
  <c r="X155" i="32" s="1"/>
  <c r="W155" i="32" a="1"/>
  <c r="W155" i="32" s="1"/>
  <c r="V155" i="32" a="1"/>
  <c r="V155" i="32" s="1"/>
  <c r="U155" i="32" a="1"/>
  <c r="U155" i="32" s="1"/>
  <c r="T155" i="32" a="1"/>
  <c r="T155" i="32" s="1"/>
  <c r="S155" i="32" a="1"/>
  <c r="S155" i="32" s="1"/>
  <c r="R155" i="32" a="1"/>
  <c r="R155" i="32" s="1"/>
  <c r="Q155" i="32" a="1"/>
  <c r="Q155" i="32" s="1"/>
  <c r="P155" i="32" a="1"/>
  <c r="P155" i="32" s="1"/>
  <c r="O155" i="32" a="1"/>
  <c r="O155" i="32" s="1"/>
  <c r="N155" i="32" a="1"/>
  <c r="N155" i="32" s="1"/>
  <c r="M155" i="32" a="1"/>
  <c r="M155" i="32" s="1"/>
  <c r="L155" i="32" a="1"/>
  <c r="L155" i="32" s="1"/>
  <c r="K155" i="32" a="1"/>
  <c r="K155" i="32" s="1"/>
  <c r="J155" i="32" a="1"/>
  <c r="J155" i="32" s="1"/>
  <c r="I155" i="32" a="1"/>
  <c r="I155" i="32" s="1"/>
  <c r="H155" i="32" a="1"/>
  <c r="H155" i="32" s="1"/>
  <c r="G155" i="32" a="1"/>
  <c r="G155" i="32" s="1"/>
  <c r="F155" i="32" a="1"/>
  <c r="F155" i="32" s="1"/>
  <c r="E155" i="32" a="1"/>
  <c r="E155" i="32" s="1"/>
  <c r="D155" i="32" a="1"/>
  <c r="D155" i="32" s="1"/>
  <c r="C155" i="32" a="1"/>
  <c r="C155" i="32" s="1"/>
  <c r="X154" i="32" a="1"/>
  <c r="X154" i="32" s="1"/>
  <c r="W154" i="32" a="1"/>
  <c r="W154" i="32" s="1"/>
  <c r="V154" i="32" a="1"/>
  <c r="V154" i="32" s="1"/>
  <c r="U154" i="32" a="1"/>
  <c r="U154" i="32" s="1"/>
  <c r="T154" i="32" a="1"/>
  <c r="T154" i="32" s="1"/>
  <c r="S154" i="32" a="1"/>
  <c r="S154" i="32" s="1"/>
  <c r="R154" i="32" a="1"/>
  <c r="R154" i="32" s="1"/>
  <c r="Q154" i="32" a="1"/>
  <c r="Q154" i="32" s="1"/>
  <c r="P154" i="32" a="1"/>
  <c r="P154" i="32" s="1"/>
  <c r="O154" i="32" a="1"/>
  <c r="O154" i="32" s="1"/>
  <c r="N154" i="32" a="1"/>
  <c r="N154" i="32" s="1"/>
  <c r="M154" i="32" a="1"/>
  <c r="M154" i="32" s="1"/>
  <c r="L154" i="32" a="1"/>
  <c r="L154" i="32" s="1"/>
  <c r="K154" i="32" a="1"/>
  <c r="K154" i="32" s="1"/>
  <c r="J154" i="32" a="1"/>
  <c r="J154" i="32" s="1"/>
  <c r="I154" i="32" a="1"/>
  <c r="I154" i="32" s="1"/>
  <c r="H154" i="32" a="1"/>
  <c r="H154" i="32" s="1"/>
  <c r="G154" i="32" a="1"/>
  <c r="G154" i="32" s="1"/>
  <c r="F154" i="32" a="1"/>
  <c r="F154" i="32" s="1"/>
  <c r="E154" i="32" a="1"/>
  <c r="E154" i="32" s="1"/>
  <c r="D154" i="32" a="1"/>
  <c r="D154" i="32" s="1"/>
  <c r="C154" i="32" a="1"/>
  <c r="C154" i="32" s="1"/>
  <c r="X153" i="32" a="1"/>
  <c r="X153" i="32" s="1"/>
  <c r="W153" i="32" a="1"/>
  <c r="W153" i="32" s="1"/>
  <c r="V153" i="32" a="1"/>
  <c r="V153" i="32" s="1"/>
  <c r="U153" i="32" a="1"/>
  <c r="U153" i="32" s="1"/>
  <c r="T153" i="32" a="1"/>
  <c r="T153" i="32" s="1"/>
  <c r="S153" i="32" a="1"/>
  <c r="S153" i="32" s="1"/>
  <c r="R153" i="32" a="1"/>
  <c r="R153" i="32" s="1"/>
  <c r="Q153" i="32" a="1"/>
  <c r="Q153" i="32" s="1"/>
  <c r="P153" i="32" a="1"/>
  <c r="P153" i="32" s="1"/>
  <c r="O153" i="32" a="1"/>
  <c r="O153" i="32" s="1"/>
  <c r="N153" i="32" a="1"/>
  <c r="N153" i="32" s="1"/>
  <c r="M153" i="32" a="1"/>
  <c r="M153" i="32" s="1"/>
  <c r="L153" i="32" a="1"/>
  <c r="L153" i="32" s="1"/>
  <c r="K153" i="32" a="1"/>
  <c r="K153" i="32" s="1"/>
  <c r="J153" i="32" a="1"/>
  <c r="J153" i="32" s="1"/>
  <c r="I153" i="32" a="1"/>
  <c r="I153" i="32" s="1"/>
  <c r="H153" i="32" a="1"/>
  <c r="H153" i="32" s="1"/>
  <c r="G153" i="32" a="1"/>
  <c r="G153" i="32" s="1"/>
  <c r="F153" i="32" a="1"/>
  <c r="F153" i="32" s="1"/>
  <c r="E153" i="32" a="1"/>
  <c r="E153" i="32" s="1"/>
  <c r="D153" i="32" a="1"/>
  <c r="D153" i="32" s="1"/>
  <c r="C153" i="32" a="1"/>
  <c r="C153" i="32" s="1"/>
  <c r="X152" i="32" a="1"/>
  <c r="X152" i="32" s="1"/>
  <c r="W152" i="32" a="1"/>
  <c r="W152" i="32" s="1"/>
  <c r="V152" i="32" a="1"/>
  <c r="V152" i="32" s="1"/>
  <c r="U152" i="32" a="1"/>
  <c r="U152" i="32" s="1"/>
  <c r="T152" i="32" a="1"/>
  <c r="T152" i="32" s="1"/>
  <c r="S152" i="32" a="1"/>
  <c r="S152" i="32" s="1"/>
  <c r="R152" i="32" a="1"/>
  <c r="R152" i="32" s="1"/>
  <c r="Q152" i="32" a="1"/>
  <c r="Q152" i="32" s="1"/>
  <c r="P152" i="32" a="1"/>
  <c r="P152" i="32" s="1"/>
  <c r="O152" i="32" a="1"/>
  <c r="O152" i="32" s="1"/>
  <c r="N152" i="32" a="1"/>
  <c r="N152" i="32" s="1"/>
  <c r="M152" i="32" a="1"/>
  <c r="M152" i="32" s="1"/>
  <c r="L152" i="32" a="1"/>
  <c r="L152" i="32" s="1"/>
  <c r="K152" i="32" a="1"/>
  <c r="K152" i="32" s="1"/>
  <c r="J152" i="32" a="1"/>
  <c r="J152" i="32" s="1"/>
  <c r="I152" i="32" a="1"/>
  <c r="I152" i="32" s="1"/>
  <c r="H152" i="32" a="1"/>
  <c r="H152" i="32" s="1"/>
  <c r="G152" i="32" a="1"/>
  <c r="G152" i="32" s="1"/>
  <c r="F152" i="32" a="1"/>
  <c r="F152" i="32" s="1"/>
  <c r="E152" i="32" a="1"/>
  <c r="E152" i="32" s="1"/>
  <c r="D152" i="32" a="1"/>
  <c r="D152" i="32" s="1"/>
  <c r="C152" i="32" a="1"/>
  <c r="C152" i="32" s="1"/>
  <c r="X151" i="32" a="1"/>
  <c r="X151" i="32" s="1"/>
  <c r="W151" i="32" a="1"/>
  <c r="W151" i="32" s="1"/>
  <c r="V151" i="32" a="1"/>
  <c r="V151" i="32" s="1"/>
  <c r="U151" i="32" a="1"/>
  <c r="U151" i="32" s="1"/>
  <c r="T151" i="32" a="1"/>
  <c r="T151" i="32" s="1"/>
  <c r="S151" i="32" a="1"/>
  <c r="S151" i="32" s="1"/>
  <c r="R151" i="32" a="1"/>
  <c r="R151" i="32" s="1"/>
  <c r="Q151" i="32" a="1"/>
  <c r="Q151" i="32" s="1"/>
  <c r="P151" i="32" a="1"/>
  <c r="P151" i="32" s="1"/>
  <c r="O151" i="32" a="1"/>
  <c r="O151" i="32" s="1"/>
  <c r="N151" i="32" a="1"/>
  <c r="N151" i="32" s="1"/>
  <c r="M151" i="32" a="1"/>
  <c r="M151" i="32" s="1"/>
  <c r="L151" i="32" a="1"/>
  <c r="L151" i="32" s="1"/>
  <c r="K151" i="32" a="1"/>
  <c r="K151" i="32" s="1"/>
  <c r="J151" i="32" a="1"/>
  <c r="J151" i="32" s="1"/>
  <c r="I151" i="32" a="1"/>
  <c r="I151" i="32" s="1"/>
  <c r="H151" i="32" a="1"/>
  <c r="H151" i="32" s="1"/>
  <c r="G151" i="32" a="1"/>
  <c r="G151" i="32" s="1"/>
  <c r="F151" i="32" a="1"/>
  <c r="F151" i="32" s="1"/>
  <c r="E151" i="32" a="1"/>
  <c r="E151" i="32" s="1"/>
  <c r="D151" i="32" a="1"/>
  <c r="D151" i="32" s="1"/>
  <c r="C151" i="32" a="1"/>
  <c r="C151" i="32" s="1"/>
  <c r="X150" i="32" a="1"/>
  <c r="X150" i="32" s="1"/>
  <c r="W150" i="32" a="1"/>
  <c r="W150" i="32" s="1"/>
  <c r="V150" i="32" a="1"/>
  <c r="V150" i="32" s="1"/>
  <c r="U150" i="32" a="1"/>
  <c r="U150" i="32" s="1"/>
  <c r="T150" i="32" a="1"/>
  <c r="T150" i="32" s="1"/>
  <c r="S150" i="32" a="1"/>
  <c r="S150" i="32" s="1"/>
  <c r="R150" i="32" a="1"/>
  <c r="R150" i="32" s="1"/>
  <c r="Q150" i="32" a="1"/>
  <c r="Q150" i="32" s="1"/>
  <c r="P150" i="32" a="1"/>
  <c r="P150" i="32" s="1"/>
  <c r="O150" i="32" a="1"/>
  <c r="O150" i="32" s="1"/>
  <c r="N150" i="32" a="1"/>
  <c r="N150" i="32" s="1"/>
  <c r="M150" i="32" a="1"/>
  <c r="M150" i="32" s="1"/>
  <c r="L150" i="32" a="1"/>
  <c r="L150" i="32" s="1"/>
  <c r="K150" i="32" a="1"/>
  <c r="K150" i="32" s="1"/>
  <c r="J150" i="32" a="1"/>
  <c r="J150" i="32" s="1"/>
  <c r="I150" i="32" a="1"/>
  <c r="I150" i="32" s="1"/>
  <c r="H150" i="32" a="1"/>
  <c r="H150" i="32" s="1"/>
  <c r="G150" i="32" a="1"/>
  <c r="G150" i="32" s="1"/>
  <c r="F150" i="32" a="1"/>
  <c r="F150" i="32" s="1"/>
  <c r="E150" i="32" a="1"/>
  <c r="E150" i="32" s="1"/>
  <c r="D150" i="32" a="1"/>
  <c r="D150" i="32" s="1"/>
  <c r="C150" i="32" a="1"/>
  <c r="C150" i="32" s="1"/>
  <c r="X149" i="32" a="1"/>
  <c r="X149" i="32" s="1"/>
  <c r="W149" i="32" a="1"/>
  <c r="W149" i="32" s="1"/>
  <c r="V149" i="32" a="1"/>
  <c r="V149" i="32" s="1"/>
  <c r="U149" i="32" a="1"/>
  <c r="U149" i="32" s="1"/>
  <c r="T149" i="32" a="1"/>
  <c r="T149" i="32" s="1"/>
  <c r="S149" i="32" a="1"/>
  <c r="S149" i="32" s="1"/>
  <c r="R149" i="32" a="1"/>
  <c r="R149" i="32" s="1"/>
  <c r="Q149" i="32" a="1"/>
  <c r="Q149" i="32" s="1"/>
  <c r="P149" i="32" a="1"/>
  <c r="P149" i="32" s="1"/>
  <c r="O149" i="32" a="1"/>
  <c r="O149" i="32" s="1"/>
  <c r="N149" i="32" a="1"/>
  <c r="N149" i="32" s="1"/>
  <c r="M149" i="32" a="1"/>
  <c r="M149" i="32" s="1"/>
  <c r="L149" i="32" a="1"/>
  <c r="L149" i="32" s="1"/>
  <c r="K149" i="32" a="1"/>
  <c r="K149" i="32" s="1"/>
  <c r="J149" i="32" a="1"/>
  <c r="J149" i="32" s="1"/>
  <c r="I149" i="32" a="1"/>
  <c r="I149" i="32" s="1"/>
  <c r="H149" i="32" a="1"/>
  <c r="H149" i="32" s="1"/>
  <c r="G149" i="32" a="1"/>
  <c r="G149" i="32" s="1"/>
  <c r="F149" i="32" a="1"/>
  <c r="F149" i="32" s="1"/>
  <c r="E149" i="32" a="1"/>
  <c r="E149" i="32" s="1"/>
  <c r="D149" i="32" a="1"/>
  <c r="D149" i="32" s="1"/>
  <c r="C149" i="32" a="1"/>
  <c r="C149" i="32" s="1"/>
  <c r="X148" i="32" a="1"/>
  <c r="X148" i="32" s="1"/>
  <c r="W148" i="32" a="1"/>
  <c r="W148" i="32" s="1"/>
  <c r="V148" i="32" a="1"/>
  <c r="V148" i="32" s="1"/>
  <c r="U148" i="32" a="1"/>
  <c r="U148" i="32" s="1"/>
  <c r="T148" i="32" a="1"/>
  <c r="T148" i="32" s="1"/>
  <c r="S148" i="32" a="1"/>
  <c r="S148" i="32" s="1"/>
  <c r="R148" i="32" a="1"/>
  <c r="R148" i="32" s="1"/>
  <c r="Q148" i="32" a="1"/>
  <c r="Q148" i="32" s="1"/>
  <c r="P148" i="32" a="1"/>
  <c r="P148" i="32" s="1"/>
  <c r="O148" i="32" a="1"/>
  <c r="O148" i="32" s="1"/>
  <c r="N148" i="32" a="1"/>
  <c r="N148" i="32" s="1"/>
  <c r="M148" i="32" a="1"/>
  <c r="M148" i="32" s="1"/>
  <c r="L148" i="32" a="1"/>
  <c r="L148" i="32" s="1"/>
  <c r="K148" i="32" a="1"/>
  <c r="K148" i="32" s="1"/>
  <c r="J148" i="32" a="1"/>
  <c r="J148" i="32" s="1"/>
  <c r="I148" i="32" a="1"/>
  <c r="I148" i="32" s="1"/>
  <c r="H148" i="32" a="1"/>
  <c r="H148" i="32" s="1"/>
  <c r="G148" i="32" a="1"/>
  <c r="G148" i="32" s="1"/>
  <c r="F148" i="32" a="1"/>
  <c r="F148" i="32" s="1"/>
  <c r="E148" i="32" a="1"/>
  <c r="E148" i="32" s="1"/>
  <c r="D148" i="32" a="1"/>
  <c r="D148" i="32" s="1"/>
  <c r="C148" i="32" a="1"/>
  <c r="C148" i="32" s="1"/>
  <c r="X147" i="32" a="1"/>
  <c r="X147" i="32" s="1"/>
  <c r="W147" i="32" a="1"/>
  <c r="W147" i="32" s="1"/>
  <c r="V147" i="32" a="1"/>
  <c r="V147" i="32" s="1"/>
  <c r="U147" i="32" a="1"/>
  <c r="U147" i="32" s="1"/>
  <c r="T147" i="32" a="1"/>
  <c r="T147" i="32" s="1"/>
  <c r="S147" i="32" a="1"/>
  <c r="S147" i="32" s="1"/>
  <c r="R147" i="32" a="1"/>
  <c r="R147" i="32" s="1"/>
  <c r="Q147" i="32" a="1"/>
  <c r="Q147" i="32" s="1"/>
  <c r="P147" i="32" a="1"/>
  <c r="P147" i="32" s="1"/>
  <c r="O147" i="32" a="1"/>
  <c r="O147" i="32" s="1"/>
  <c r="N147" i="32" a="1"/>
  <c r="N147" i="32" s="1"/>
  <c r="M147" i="32" a="1"/>
  <c r="M147" i="32" s="1"/>
  <c r="L147" i="32" a="1"/>
  <c r="L147" i="32" s="1"/>
  <c r="K147" i="32" a="1"/>
  <c r="K147" i="32" s="1"/>
  <c r="J147" i="32" a="1"/>
  <c r="J147" i="32" s="1"/>
  <c r="I147" i="32" a="1"/>
  <c r="I147" i="32" s="1"/>
  <c r="H147" i="32" a="1"/>
  <c r="H147" i="32" s="1"/>
  <c r="G147" i="32" a="1"/>
  <c r="G147" i="32" s="1"/>
  <c r="F147" i="32" a="1"/>
  <c r="F147" i="32" s="1"/>
  <c r="E147" i="32" a="1"/>
  <c r="E147" i="32" s="1"/>
  <c r="D147" i="32" a="1"/>
  <c r="D147" i="32" s="1"/>
  <c r="C147" i="32" a="1"/>
  <c r="C147" i="32" s="1"/>
  <c r="X146" i="32" a="1"/>
  <c r="X146" i="32" s="1"/>
  <c r="W146" i="32" a="1"/>
  <c r="W146" i="32" s="1"/>
  <c r="V146" i="32" a="1"/>
  <c r="V146" i="32" s="1"/>
  <c r="U146" i="32" a="1"/>
  <c r="U146" i="32" s="1"/>
  <c r="T146" i="32" a="1"/>
  <c r="T146" i="32" s="1"/>
  <c r="S146" i="32" a="1"/>
  <c r="S146" i="32" s="1"/>
  <c r="R146" i="32" a="1"/>
  <c r="R146" i="32" s="1"/>
  <c r="Q146" i="32" a="1"/>
  <c r="Q146" i="32" s="1"/>
  <c r="P146" i="32" a="1"/>
  <c r="P146" i="32" s="1"/>
  <c r="O146" i="32" a="1"/>
  <c r="O146" i="32" s="1"/>
  <c r="N146" i="32" a="1"/>
  <c r="N146" i="32" s="1"/>
  <c r="M146" i="32" a="1"/>
  <c r="M146" i="32" s="1"/>
  <c r="L146" i="32" a="1"/>
  <c r="L146" i="32" s="1"/>
  <c r="K146" i="32" a="1"/>
  <c r="K146" i="32" s="1"/>
  <c r="J146" i="32" a="1"/>
  <c r="J146" i="32" s="1"/>
  <c r="I146" i="32" a="1"/>
  <c r="I146" i="32" s="1"/>
  <c r="H146" i="32" a="1"/>
  <c r="H146" i="32" s="1"/>
  <c r="G146" i="32" a="1"/>
  <c r="G146" i="32" s="1"/>
  <c r="F146" i="32" a="1"/>
  <c r="F146" i="32" s="1"/>
  <c r="E146" i="32" a="1"/>
  <c r="E146" i="32" s="1"/>
  <c r="D146" i="32" a="1"/>
  <c r="D146" i="32" s="1"/>
  <c r="C146" i="32" a="1"/>
  <c r="C146" i="32" s="1"/>
  <c r="X145" i="32" a="1"/>
  <c r="X145" i="32" s="1"/>
  <c r="W145" i="32" a="1"/>
  <c r="W145" i="32" s="1"/>
  <c r="V145" i="32" a="1"/>
  <c r="V145" i="32" s="1"/>
  <c r="U145" i="32" a="1"/>
  <c r="U145" i="32" s="1"/>
  <c r="T145" i="32" a="1"/>
  <c r="T145" i="32" s="1"/>
  <c r="S145" i="32" a="1"/>
  <c r="S145" i="32" s="1"/>
  <c r="R145" i="32" a="1"/>
  <c r="R145" i="32" s="1"/>
  <c r="Q145" i="32" a="1"/>
  <c r="Q145" i="32" s="1"/>
  <c r="P145" i="32" a="1"/>
  <c r="P145" i="32" s="1"/>
  <c r="O145" i="32" a="1"/>
  <c r="O145" i="32" s="1"/>
  <c r="N145" i="32" a="1"/>
  <c r="N145" i="32" s="1"/>
  <c r="M145" i="32" a="1"/>
  <c r="M145" i="32" s="1"/>
  <c r="L145" i="32" a="1"/>
  <c r="L145" i="32" s="1"/>
  <c r="K145" i="32" a="1"/>
  <c r="K145" i="32" s="1"/>
  <c r="J145" i="32" a="1"/>
  <c r="J145" i="32" s="1"/>
  <c r="I145" i="32" a="1"/>
  <c r="I145" i="32" s="1"/>
  <c r="H145" i="32" a="1"/>
  <c r="H145" i="32" s="1"/>
  <c r="G145" i="32" a="1"/>
  <c r="G145" i="32" s="1"/>
  <c r="F145" i="32" a="1"/>
  <c r="F145" i="32" s="1"/>
  <c r="E145" i="32" a="1"/>
  <c r="E145" i="32" s="1"/>
  <c r="D145" i="32" a="1"/>
  <c r="D145" i="32" s="1"/>
  <c r="C145" i="32" a="1"/>
  <c r="C145" i="32" s="1"/>
  <c r="X144" i="32" a="1"/>
  <c r="X144" i="32" s="1"/>
  <c r="W144" i="32" a="1"/>
  <c r="W144" i="32" s="1"/>
  <c r="V144" i="32" a="1"/>
  <c r="V144" i="32" s="1"/>
  <c r="U144" i="32" a="1"/>
  <c r="U144" i="32" s="1"/>
  <c r="T144" i="32" a="1"/>
  <c r="T144" i="32" s="1"/>
  <c r="S144" i="32" a="1"/>
  <c r="S144" i="32" s="1"/>
  <c r="R144" i="32" a="1"/>
  <c r="R144" i="32" s="1"/>
  <c r="Q144" i="32" a="1"/>
  <c r="Q144" i="32" s="1"/>
  <c r="P144" i="32" a="1"/>
  <c r="P144" i="32" s="1"/>
  <c r="O144" i="32" a="1"/>
  <c r="O144" i="32" s="1"/>
  <c r="N144" i="32" a="1"/>
  <c r="N144" i="32" s="1"/>
  <c r="M144" i="32" a="1"/>
  <c r="M144" i="32" s="1"/>
  <c r="L144" i="32" a="1"/>
  <c r="L144" i="32" s="1"/>
  <c r="K144" i="32" a="1"/>
  <c r="K144" i="32" s="1"/>
  <c r="J144" i="32" a="1"/>
  <c r="J144" i="32" s="1"/>
  <c r="I144" i="32" a="1"/>
  <c r="I144" i="32" s="1"/>
  <c r="H144" i="32" a="1"/>
  <c r="H144" i="32" s="1"/>
  <c r="G144" i="32" a="1"/>
  <c r="G144" i="32" s="1"/>
  <c r="F144" i="32" a="1"/>
  <c r="F144" i="32" s="1"/>
  <c r="E144" i="32" a="1"/>
  <c r="E144" i="32" s="1"/>
  <c r="D144" i="32" a="1"/>
  <c r="D144" i="32" s="1"/>
  <c r="C144" i="32" a="1"/>
  <c r="C144" i="32" s="1"/>
  <c r="X138" i="32" a="1"/>
  <c r="X138" i="32" s="1"/>
  <c r="W138" i="32" a="1"/>
  <c r="W138" i="32" s="1"/>
  <c r="V138" i="32" a="1"/>
  <c r="V138" i="32" s="1"/>
  <c r="U138" i="32" a="1"/>
  <c r="U138" i="32" s="1"/>
  <c r="T138" i="32" a="1"/>
  <c r="T138" i="32" s="1"/>
  <c r="S138" i="32" a="1"/>
  <c r="S138" i="32" s="1"/>
  <c r="R138" i="32" a="1"/>
  <c r="R138" i="32" s="1"/>
  <c r="Q138" i="32" a="1"/>
  <c r="Q138" i="32" s="1"/>
  <c r="P138" i="32" a="1"/>
  <c r="P138" i="32" s="1"/>
  <c r="O138" i="32" a="1"/>
  <c r="O138" i="32" s="1"/>
  <c r="N138" i="32" a="1"/>
  <c r="N138" i="32" s="1"/>
  <c r="M138" i="32" a="1"/>
  <c r="M138" i="32" s="1"/>
  <c r="L138" i="32" a="1"/>
  <c r="L138" i="32" s="1"/>
  <c r="K138" i="32" a="1"/>
  <c r="K138" i="32" s="1"/>
  <c r="J138" i="32" a="1"/>
  <c r="J138" i="32" s="1"/>
  <c r="I138" i="32" a="1"/>
  <c r="I138" i="32" s="1"/>
  <c r="H138" i="32" a="1"/>
  <c r="H138" i="32" s="1"/>
  <c r="G138" i="32" a="1"/>
  <c r="G138" i="32" s="1"/>
  <c r="F138" i="32" a="1"/>
  <c r="F138" i="32" s="1"/>
  <c r="E138" i="32" a="1"/>
  <c r="E138" i="32" s="1"/>
  <c r="D138" i="32" a="1"/>
  <c r="D138" i="32" s="1"/>
  <c r="C138" i="32" a="1"/>
  <c r="C138" i="32" s="1"/>
  <c r="X137" i="32" a="1"/>
  <c r="X137" i="32" s="1"/>
  <c r="W137" i="32" a="1"/>
  <c r="W137" i="32" s="1"/>
  <c r="V137" i="32" a="1"/>
  <c r="V137" i="32" s="1"/>
  <c r="U137" i="32" a="1"/>
  <c r="U137" i="32" s="1"/>
  <c r="T137" i="32" a="1"/>
  <c r="T137" i="32" s="1"/>
  <c r="S137" i="32" a="1"/>
  <c r="S137" i="32" s="1"/>
  <c r="R137" i="32" a="1"/>
  <c r="R137" i="32" s="1"/>
  <c r="Q137" i="32" a="1"/>
  <c r="Q137" i="32" s="1"/>
  <c r="P137" i="32" a="1"/>
  <c r="P137" i="32" s="1"/>
  <c r="O137" i="32" a="1"/>
  <c r="O137" i="32" s="1"/>
  <c r="N137" i="32" a="1"/>
  <c r="N137" i="32" s="1"/>
  <c r="M137" i="32" a="1"/>
  <c r="M137" i="32" s="1"/>
  <c r="L137" i="32" a="1"/>
  <c r="L137" i="32" s="1"/>
  <c r="K137" i="32" a="1"/>
  <c r="K137" i="32" s="1"/>
  <c r="J137" i="32" a="1"/>
  <c r="J137" i="32" s="1"/>
  <c r="I137" i="32" a="1"/>
  <c r="I137" i="32" s="1"/>
  <c r="H137" i="32" a="1"/>
  <c r="H137" i="32" s="1"/>
  <c r="G137" i="32" a="1"/>
  <c r="G137" i="32" s="1"/>
  <c r="F137" i="32" a="1"/>
  <c r="F137" i="32" s="1"/>
  <c r="E137" i="32" a="1"/>
  <c r="E137" i="32" s="1"/>
  <c r="D137" i="32" a="1"/>
  <c r="D137" i="32" s="1"/>
  <c r="C137" i="32" a="1"/>
  <c r="C137" i="32" s="1"/>
  <c r="X136" i="32" a="1"/>
  <c r="X136" i="32" s="1"/>
  <c r="W136" i="32" a="1"/>
  <c r="W136" i="32" s="1"/>
  <c r="V136" i="32" a="1"/>
  <c r="V136" i="32" s="1"/>
  <c r="U136" i="32" a="1"/>
  <c r="U136" i="32" s="1"/>
  <c r="T136" i="32" a="1"/>
  <c r="T136" i="32" s="1"/>
  <c r="S136" i="32" a="1"/>
  <c r="S136" i="32" s="1"/>
  <c r="R136" i="32" a="1"/>
  <c r="R136" i="32" s="1"/>
  <c r="Q136" i="32" a="1"/>
  <c r="Q136" i="32" s="1"/>
  <c r="P136" i="32" a="1"/>
  <c r="P136" i="32" s="1"/>
  <c r="O136" i="32" a="1"/>
  <c r="O136" i="32" s="1"/>
  <c r="N136" i="32" a="1"/>
  <c r="N136" i="32" s="1"/>
  <c r="M136" i="32" a="1"/>
  <c r="M136" i="32" s="1"/>
  <c r="L136" i="32" a="1"/>
  <c r="L136" i="32" s="1"/>
  <c r="K136" i="32" a="1"/>
  <c r="K136" i="32" s="1"/>
  <c r="J136" i="32" a="1"/>
  <c r="J136" i="32" s="1"/>
  <c r="I136" i="32" a="1"/>
  <c r="I136" i="32" s="1"/>
  <c r="H136" i="32" a="1"/>
  <c r="H136" i="32" s="1"/>
  <c r="G136" i="32" a="1"/>
  <c r="G136" i="32" s="1"/>
  <c r="F136" i="32" a="1"/>
  <c r="F136" i="32" s="1"/>
  <c r="E136" i="32" a="1"/>
  <c r="E136" i="32" s="1"/>
  <c r="D136" i="32" a="1"/>
  <c r="D136" i="32" s="1"/>
  <c r="C136" i="32" a="1"/>
  <c r="C136" i="32" s="1"/>
  <c r="X135" i="32" a="1"/>
  <c r="X135" i="32" s="1"/>
  <c r="W135" i="32" a="1"/>
  <c r="W135" i="32" s="1"/>
  <c r="V135" i="32" a="1"/>
  <c r="V135" i="32" s="1"/>
  <c r="U135" i="32" a="1"/>
  <c r="U135" i="32" s="1"/>
  <c r="T135" i="32" a="1"/>
  <c r="T135" i="32" s="1"/>
  <c r="S135" i="32" a="1"/>
  <c r="S135" i="32" s="1"/>
  <c r="R135" i="32" a="1"/>
  <c r="R135" i="32" s="1"/>
  <c r="Q135" i="32" a="1"/>
  <c r="Q135" i="32" s="1"/>
  <c r="P135" i="32" a="1"/>
  <c r="P135" i="32" s="1"/>
  <c r="O135" i="32" a="1"/>
  <c r="O135" i="32" s="1"/>
  <c r="N135" i="32" a="1"/>
  <c r="N135" i="32" s="1"/>
  <c r="M135" i="32" a="1"/>
  <c r="M135" i="32" s="1"/>
  <c r="L135" i="32" a="1"/>
  <c r="L135" i="32" s="1"/>
  <c r="K135" i="32" a="1"/>
  <c r="K135" i="32" s="1"/>
  <c r="J135" i="32" a="1"/>
  <c r="J135" i="32" s="1"/>
  <c r="I135" i="32" a="1"/>
  <c r="I135" i="32" s="1"/>
  <c r="H135" i="32" a="1"/>
  <c r="H135" i="32" s="1"/>
  <c r="G135" i="32" a="1"/>
  <c r="G135" i="32" s="1"/>
  <c r="F135" i="32" a="1"/>
  <c r="F135" i="32" s="1"/>
  <c r="E135" i="32" a="1"/>
  <c r="E135" i="32" s="1"/>
  <c r="D135" i="32" a="1"/>
  <c r="D135" i="32" s="1"/>
  <c r="C135" i="32" a="1"/>
  <c r="C135" i="32" s="1"/>
  <c r="X134" i="32" a="1"/>
  <c r="X134" i="32" s="1"/>
  <c r="W134" i="32" a="1"/>
  <c r="W134" i="32" s="1"/>
  <c r="V134" i="32" a="1"/>
  <c r="V134" i="32" s="1"/>
  <c r="U134" i="32" a="1"/>
  <c r="U134" i="32" s="1"/>
  <c r="T134" i="32" a="1"/>
  <c r="T134" i="32" s="1"/>
  <c r="S134" i="32" a="1"/>
  <c r="S134" i="32" s="1"/>
  <c r="R134" i="32" a="1"/>
  <c r="R134" i="32" s="1"/>
  <c r="Q134" i="32" a="1"/>
  <c r="Q134" i="32" s="1"/>
  <c r="P134" i="32" a="1"/>
  <c r="P134" i="32" s="1"/>
  <c r="O134" i="32" a="1"/>
  <c r="O134" i="32" s="1"/>
  <c r="N134" i="32" a="1"/>
  <c r="N134" i="32" s="1"/>
  <c r="M134" i="32" a="1"/>
  <c r="M134" i="32" s="1"/>
  <c r="L134" i="32" a="1"/>
  <c r="L134" i="32" s="1"/>
  <c r="K134" i="32" a="1"/>
  <c r="K134" i="32" s="1"/>
  <c r="J134" i="32" a="1"/>
  <c r="J134" i="32" s="1"/>
  <c r="I134" i="32" a="1"/>
  <c r="I134" i="32" s="1"/>
  <c r="H134" i="32" a="1"/>
  <c r="H134" i="32" s="1"/>
  <c r="G134" i="32" a="1"/>
  <c r="G134" i="32" s="1"/>
  <c r="F134" i="32" a="1"/>
  <c r="F134" i="32" s="1"/>
  <c r="E134" i="32" a="1"/>
  <c r="E134" i="32" s="1"/>
  <c r="D134" i="32" a="1"/>
  <c r="D134" i="32" s="1"/>
  <c r="C134" i="32" a="1"/>
  <c r="C134" i="32" s="1"/>
  <c r="X133" i="32" a="1"/>
  <c r="X133" i="32" s="1"/>
  <c r="W133" i="32" a="1"/>
  <c r="W133" i="32" s="1"/>
  <c r="V133" i="32" a="1"/>
  <c r="V133" i="32" s="1"/>
  <c r="U133" i="32" a="1"/>
  <c r="U133" i="32" s="1"/>
  <c r="T133" i="32" a="1"/>
  <c r="T133" i="32" s="1"/>
  <c r="S133" i="32" a="1"/>
  <c r="S133" i="32" s="1"/>
  <c r="R133" i="32" a="1"/>
  <c r="R133" i="32" s="1"/>
  <c r="Q133" i="32" a="1"/>
  <c r="Q133" i="32" s="1"/>
  <c r="P133" i="32" a="1"/>
  <c r="P133" i="32" s="1"/>
  <c r="O133" i="32" a="1"/>
  <c r="O133" i="32" s="1"/>
  <c r="N133" i="32" a="1"/>
  <c r="N133" i="32" s="1"/>
  <c r="M133" i="32" a="1"/>
  <c r="M133" i="32" s="1"/>
  <c r="L133" i="32" a="1"/>
  <c r="L133" i="32" s="1"/>
  <c r="K133" i="32" a="1"/>
  <c r="K133" i="32" s="1"/>
  <c r="J133" i="32" a="1"/>
  <c r="J133" i="32" s="1"/>
  <c r="I133" i="32" a="1"/>
  <c r="I133" i="32" s="1"/>
  <c r="H133" i="32" a="1"/>
  <c r="H133" i="32" s="1"/>
  <c r="G133" i="32" a="1"/>
  <c r="G133" i="32" s="1"/>
  <c r="F133" i="32" a="1"/>
  <c r="F133" i="32" s="1"/>
  <c r="E133" i="32" a="1"/>
  <c r="E133" i="32" s="1"/>
  <c r="D133" i="32" a="1"/>
  <c r="D133" i="32" s="1"/>
  <c r="C133" i="32" a="1"/>
  <c r="C133" i="32" s="1"/>
  <c r="X132" i="32" a="1"/>
  <c r="X132" i="32" s="1"/>
  <c r="W132" i="32" a="1"/>
  <c r="W132" i="32" s="1"/>
  <c r="V132" i="32" a="1"/>
  <c r="V132" i="32" s="1"/>
  <c r="U132" i="32" a="1"/>
  <c r="U132" i="32" s="1"/>
  <c r="T132" i="32" a="1"/>
  <c r="T132" i="32" s="1"/>
  <c r="S132" i="32" a="1"/>
  <c r="S132" i="32" s="1"/>
  <c r="R132" i="32" a="1"/>
  <c r="R132" i="32" s="1"/>
  <c r="Q132" i="32" a="1"/>
  <c r="Q132" i="32" s="1"/>
  <c r="P132" i="32" a="1"/>
  <c r="P132" i="32" s="1"/>
  <c r="O132" i="32" a="1"/>
  <c r="O132" i="32" s="1"/>
  <c r="N132" i="32" a="1"/>
  <c r="N132" i="32" s="1"/>
  <c r="M132" i="32" a="1"/>
  <c r="M132" i="32" s="1"/>
  <c r="L132" i="32" a="1"/>
  <c r="L132" i="32" s="1"/>
  <c r="K132" i="32" a="1"/>
  <c r="K132" i="32" s="1"/>
  <c r="J132" i="32" a="1"/>
  <c r="J132" i="32" s="1"/>
  <c r="I132" i="32" a="1"/>
  <c r="I132" i="32" s="1"/>
  <c r="H132" i="32" a="1"/>
  <c r="H132" i="32" s="1"/>
  <c r="G132" i="32" a="1"/>
  <c r="G132" i="32" s="1"/>
  <c r="F132" i="32" a="1"/>
  <c r="F132" i="32" s="1"/>
  <c r="E132" i="32" a="1"/>
  <c r="E132" i="32" s="1"/>
  <c r="D132" i="32" a="1"/>
  <c r="D132" i="32" s="1"/>
  <c r="C132" i="32" a="1"/>
  <c r="C132" i="32" s="1"/>
  <c r="X131" i="32" a="1"/>
  <c r="X131" i="32" s="1"/>
  <c r="W131" i="32" a="1"/>
  <c r="W131" i="32" s="1"/>
  <c r="V131" i="32" a="1"/>
  <c r="V131" i="32" s="1"/>
  <c r="U131" i="32" a="1"/>
  <c r="U131" i="32" s="1"/>
  <c r="T131" i="32" a="1"/>
  <c r="T131" i="32" s="1"/>
  <c r="S131" i="32" a="1"/>
  <c r="S131" i="32" s="1"/>
  <c r="R131" i="32" a="1"/>
  <c r="R131" i="32" s="1"/>
  <c r="Q131" i="32" a="1"/>
  <c r="Q131" i="32" s="1"/>
  <c r="P131" i="32" a="1"/>
  <c r="P131" i="32" s="1"/>
  <c r="O131" i="32" a="1"/>
  <c r="O131" i="32" s="1"/>
  <c r="N131" i="32" a="1"/>
  <c r="N131" i="32" s="1"/>
  <c r="M131" i="32" a="1"/>
  <c r="M131" i="32" s="1"/>
  <c r="L131" i="32" a="1"/>
  <c r="L131" i="32" s="1"/>
  <c r="K131" i="32" a="1"/>
  <c r="K131" i="32" s="1"/>
  <c r="J131" i="32" a="1"/>
  <c r="J131" i="32" s="1"/>
  <c r="I131" i="32" a="1"/>
  <c r="I131" i="32" s="1"/>
  <c r="H131" i="32" a="1"/>
  <c r="H131" i="32" s="1"/>
  <c r="G131" i="32" a="1"/>
  <c r="G131" i="32" s="1"/>
  <c r="F131" i="32" a="1"/>
  <c r="F131" i="32" s="1"/>
  <c r="E131" i="32" a="1"/>
  <c r="E131" i="32" s="1"/>
  <c r="D131" i="32" a="1"/>
  <c r="D131" i="32" s="1"/>
  <c r="C131" i="32" a="1"/>
  <c r="C131" i="32" s="1"/>
  <c r="X130" i="32" a="1"/>
  <c r="X130" i="32" s="1"/>
  <c r="W130" i="32" a="1"/>
  <c r="W130" i="32" s="1"/>
  <c r="V130" i="32" a="1"/>
  <c r="V130" i="32" s="1"/>
  <c r="U130" i="32" a="1"/>
  <c r="U130" i="32" s="1"/>
  <c r="T130" i="32" a="1"/>
  <c r="T130" i="32" s="1"/>
  <c r="S130" i="32" a="1"/>
  <c r="S130" i="32" s="1"/>
  <c r="R130" i="32" a="1"/>
  <c r="R130" i="32" s="1"/>
  <c r="Q130" i="32" a="1"/>
  <c r="Q130" i="32" s="1"/>
  <c r="P130" i="32" a="1"/>
  <c r="P130" i="32" s="1"/>
  <c r="O130" i="32" a="1"/>
  <c r="O130" i="32" s="1"/>
  <c r="N130" i="32" a="1"/>
  <c r="N130" i="32" s="1"/>
  <c r="M130" i="32" a="1"/>
  <c r="M130" i="32" s="1"/>
  <c r="L130" i="32" a="1"/>
  <c r="L130" i="32" s="1"/>
  <c r="K130" i="32" a="1"/>
  <c r="K130" i="32" s="1"/>
  <c r="J130" i="32" a="1"/>
  <c r="J130" i="32" s="1"/>
  <c r="I130" i="32" a="1"/>
  <c r="I130" i="32" s="1"/>
  <c r="H130" i="32" a="1"/>
  <c r="H130" i="32" s="1"/>
  <c r="G130" i="32" a="1"/>
  <c r="G130" i="32" s="1"/>
  <c r="F130" i="32" a="1"/>
  <c r="F130" i="32" s="1"/>
  <c r="E130" i="32" a="1"/>
  <c r="E130" i="32" s="1"/>
  <c r="D130" i="32" a="1"/>
  <c r="D130" i="32" s="1"/>
  <c r="C130" i="32" a="1"/>
  <c r="C130" i="32" s="1"/>
  <c r="X129" i="32" a="1"/>
  <c r="X129" i="32" s="1"/>
  <c r="W129" i="32" a="1"/>
  <c r="W129" i="32" s="1"/>
  <c r="V129" i="32" a="1"/>
  <c r="V129" i="32" s="1"/>
  <c r="U129" i="32" a="1"/>
  <c r="U129" i="32" s="1"/>
  <c r="T129" i="32" a="1"/>
  <c r="T129" i="32" s="1"/>
  <c r="S129" i="32" a="1"/>
  <c r="S129" i="32" s="1"/>
  <c r="R129" i="32" a="1"/>
  <c r="R129" i="32" s="1"/>
  <c r="Q129" i="32" a="1"/>
  <c r="Q129" i="32" s="1"/>
  <c r="P129" i="32" a="1"/>
  <c r="P129" i="32" s="1"/>
  <c r="O129" i="32" a="1"/>
  <c r="O129" i="32" s="1"/>
  <c r="N129" i="32" a="1"/>
  <c r="N129" i="32" s="1"/>
  <c r="M129" i="32" a="1"/>
  <c r="M129" i="32" s="1"/>
  <c r="L129" i="32" a="1"/>
  <c r="L129" i="32" s="1"/>
  <c r="K129" i="32" a="1"/>
  <c r="K129" i="32" s="1"/>
  <c r="J129" i="32" a="1"/>
  <c r="J129" i="32" s="1"/>
  <c r="I129" i="32" a="1"/>
  <c r="I129" i="32" s="1"/>
  <c r="H129" i="32" a="1"/>
  <c r="H129" i="32" s="1"/>
  <c r="G129" i="32" a="1"/>
  <c r="G129" i="32" s="1"/>
  <c r="F129" i="32" a="1"/>
  <c r="F129" i="32" s="1"/>
  <c r="E129" i="32" a="1"/>
  <c r="E129" i="32" s="1"/>
  <c r="D129" i="32" a="1"/>
  <c r="D129" i="32" s="1"/>
  <c r="C129" i="32" a="1"/>
  <c r="C129" i="32" s="1"/>
  <c r="X128" i="32" a="1"/>
  <c r="X128" i="32" s="1"/>
  <c r="W128" i="32" a="1"/>
  <c r="W128" i="32" s="1"/>
  <c r="V128" i="32" a="1"/>
  <c r="V128" i="32" s="1"/>
  <c r="U128" i="32" a="1"/>
  <c r="U128" i="32" s="1"/>
  <c r="T128" i="32" a="1"/>
  <c r="T128" i="32" s="1"/>
  <c r="S128" i="32" a="1"/>
  <c r="S128" i="32" s="1"/>
  <c r="R128" i="32" a="1"/>
  <c r="R128" i="32" s="1"/>
  <c r="Q128" i="32" a="1"/>
  <c r="Q128" i="32" s="1"/>
  <c r="P128" i="32" a="1"/>
  <c r="P128" i="32" s="1"/>
  <c r="O128" i="32" a="1"/>
  <c r="O128" i="32" s="1"/>
  <c r="N128" i="32" a="1"/>
  <c r="N128" i="32" s="1"/>
  <c r="M128" i="32" a="1"/>
  <c r="M128" i="32" s="1"/>
  <c r="L128" i="32" a="1"/>
  <c r="L128" i="32" s="1"/>
  <c r="K128" i="32" a="1"/>
  <c r="K128" i="32" s="1"/>
  <c r="J128" i="32" a="1"/>
  <c r="J128" i="32" s="1"/>
  <c r="I128" i="32" a="1"/>
  <c r="I128" i="32" s="1"/>
  <c r="H128" i="32" a="1"/>
  <c r="H128" i="32" s="1"/>
  <c r="G128" i="32" a="1"/>
  <c r="G128" i="32" s="1"/>
  <c r="F128" i="32" a="1"/>
  <c r="F128" i="32" s="1"/>
  <c r="E128" i="32" a="1"/>
  <c r="E128" i="32" s="1"/>
  <c r="D128" i="32" a="1"/>
  <c r="D128" i="32" s="1"/>
  <c r="C128" i="32" a="1"/>
  <c r="C128" i="32" s="1"/>
  <c r="X127" i="32" a="1"/>
  <c r="X127" i="32" s="1"/>
  <c r="W127" i="32" a="1"/>
  <c r="W127" i="32" s="1"/>
  <c r="V127" i="32" a="1"/>
  <c r="V127" i="32" s="1"/>
  <c r="U127" i="32" a="1"/>
  <c r="U127" i="32" s="1"/>
  <c r="T127" i="32" a="1"/>
  <c r="T127" i="32" s="1"/>
  <c r="S127" i="32" a="1"/>
  <c r="S127" i="32" s="1"/>
  <c r="R127" i="32" a="1"/>
  <c r="R127" i="32" s="1"/>
  <c r="Q127" i="32" a="1"/>
  <c r="Q127" i="32" s="1"/>
  <c r="P127" i="32" a="1"/>
  <c r="P127" i="32" s="1"/>
  <c r="O127" i="32" a="1"/>
  <c r="O127" i="32" s="1"/>
  <c r="N127" i="32" a="1"/>
  <c r="N127" i="32" s="1"/>
  <c r="M127" i="32" a="1"/>
  <c r="M127" i="32" s="1"/>
  <c r="L127" i="32" a="1"/>
  <c r="L127" i="32" s="1"/>
  <c r="K127" i="32" a="1"/>
  <c r="K127" i="32" s="1"/>
  <c r="J127" i="32" a="1"/>
  <c r="J127" i="32" s="1"/>
  <c r="I127" i="32" a="1"/>
  <c r="I127" i="32" s="1"/>
  <c r="H127" i="32" a="1"/>
  <c r="H127" i="32" s="1"/>
  <c r="G127" i="32" a="1"/>
  <c r="G127" i="32" s="1"/>
  <c r="F127" i="32" a="1"/>
  <c r="F127" i="32" s="1"/>
  <c r="E127" i="32" a="1"/>
  <c r="E127" i="32" s="1"/>
  <c r="D127" i="32" a="1"/>
  <c r="D127" i="32" s="1"/>
  <c r="C127" i="32" a="1"/>
  <c r="C127" i="32" s="1"/>
  <c r="X126" i="32" a="1"/>
  <c r="X126" i="32" s="1"/>
  <c r="W126" i="32" a="1"/>
  <c r="W126" i="32" s="1"/>
  <c r="V126" i="32" a="1"/>
  <c r="V126" i="32" s="1"/>
  <c r="U126" i="32" a="1"/>
  <c r="U126" i="32" s="1"/>
  <c r="T126" i="32" a="1"/>
  <c r="T126" i="32" s="1"/>
  <c r="S126" i="32" a="1"/>
  <c r="S126" i="32" s="1"/>
  <c r="R126" i="32" a="1"/>
  <c r="R126" i="32" s="1"/>
  <c r="Q126" i="32" a="1"/>
  <c r="Q126" i="32" s="1"/>
  <c r="P126" i="32" a="1"/>
  <c r="P126" i="32" s="1"/>
  <c r="O126" i="32" a="1"/>
  <c r="O126" i="32" s="1"/>
  <c r="N126" i="32" a="1"/>
  <c r="N126" i="32" s="1"/>
  <c r="M126" i="32" a="1"/>
  <c r="M126" i="32" s="1"/>
  <c r="L126" i="32" a="1"/>
  <c r="L126" i="32" s="1"/>
  <c r="K126" i="32" a="1"/>
  <c r="K126" i="32" s="1"/>
  <c r="J126" i="32" a="1"/>
  <c r="J126" i="32" s="1"/>
  <c r="I126" i="32" a="1"/>
  <c r="I126" i="32" s="1"/>
  <c r="H126" i="32" a="1"/>
  <c r="H126" i="32" s="1"/>
  <c r="G126" i="32" a="1"/>
  <c r="G126" i="32" s="1"/>
  <c r="F126" i="32" a="1"/>
  <c r="F126" i="32" s="1"/>
  <c r="E126" i="32" a="1"/>
  <c r="E126" i="32" s="1"/>
  <c r="D126" i="32" a="1"/>
  <c r="D126" i="32" s="1"/>
  <c r="C126" i="32" a="1"/>
  <c r="C126" i="32" s="1"/>
  <c r="X125" i="32" a="1"/>
  <c r="X125" i="32" s="1"/>
  <c r="W125" i="32" a="1"/>
  <c r="W125" i="32" s="1"/>
  <c r="V125" i="32" a="1"/>
  <c r="V125" i="32" s="1"/>
  <c r="U125" i="32" a="1"/>
  <c r="U125" i="32" s="1"/>
  <c r="T125" i="32" a="1"/>
  <c r="T125" i="32" s="1"/>
  <c r="S125" i="32" a="1"/>
  <c r="S125" i="32" s="1"/>
  <c r="R125" i="32" a="1"/>
  <c r="R125" i="32" s="1"/>
  <c r="Q125" i="32" a="1"/>
  <c r="Q125" i="32" s="1"/>
  <c r="P125" i="32" a="1"/>
  <c r="P125" i="32" s="1"/>
  <c r="O125" i="32" a="1"/>
  <c r="O125" i="32" s="1"/>
  <c r="N125" i="32" a="1"/>
  <c r="N125" i="32" s="1"/>
  <c r="M125" i="32" a="1"/>
  <c r="M125" i="32" s="1"/>
  <c r="L125" i="32" a="1"/>
  <c r="L125" i="32" s="1"/>
  <c r="K125" i="32" a="1"/>
  <c r="K125" i="32" s="1"/>
  <c r="J125" i="32" a="1"/>
  <c r="J125" i="32" s="1"/>
  <c r="I125" i="32" a="1"/>
  <c r="I125" i="32" s="1"/>
  <c r="H125" i="32" a="1"/>
  <c r="H125" i="32" s="1"/>
  <c r="G125" i="32" a="1"/>
  <c r="G125" i="32" s="1"/>
  <c r="F125" i="32" a="1"/>
  <c r="F125" i="32" s="1"/>
  <c r="E125" i="32" a="1"/>
  <c r="E125" i="32" s="1"/>
  <c r="D125" i="32" a="1"/>
  <c r="D125" i="32" s="1"/>
  <c r="C125" i="32" a="1"/>
  <c r="C125" i="32" s="1"/>
  <c r="X124" i="32" a="1"/>
  <c r="X124" i="32" s="1"/>
  <c r="W124" i="32" a="1"/>
  <c r="W124" i="32" s="1"/>
  <c r="V124" i="32" a="1"/>
  <c r="V124" i="32" s="1"/>
  <c r="U124" i="32" a="1"/>
  <c r="U124" i="32" s="1"/>
  <c r="T124" i="32" a="1"/>
  <c r="T124" i="32" s="1"/>
  <c r="S124" i="32" a="1"/>
  <c r="S124" i="32" s="1"/>
  <c r="R124" i="32" a="1"/>
  <c r="R124" i="32" s="1"/>
  <c r="Q124" i="32" a="1"/>
  <c r="Q124" i="32" s="1"/>
  <c r="P124" i="32" a="1"/>
  <c r="P124" i="32" s="1"/>
  <c r="O124" i="32" a="1"/>
  <c r="O124" i="32" s="1"/>
  <c r="N124" i="32" a="1"/>
  <c r="N124" i="32" s="1"/>
  <c r="M124" i="32" a="1"/>
  <c r="M124" i="32" s="1"/>
  <c r="L124" i="32" a="1"/>
  <c r="L124" i="32" s="1"/>
  <c r="K124" i="32" a="1"/>
  <c r="K124" i="32" s="1"/>
  <c r="J124" i="32" a="1"/>
  <c r="J124" i="32" s="1"/>
  <c r="I124" i="32" a="1"/>
  <c r="I124" i="32" s="1"/>
  <c r="H124" i="32" a="1"/>
  <c r="H124" i="32" s="1"/>
  <c r="G124" i="32" a="1"/>
  <c r="G124" i="32" s="1"/>
  <c r="F124" i="32" a="1"/>
  <c r="F124" i="32" s="1"/>
  <c r="E124" i="32" a="1"/>
  <c r="E124" i="32" s="1"/>
  <c r="D124" i="32" a="1"/>
  <c r="D124" i="32" s="1"/>
  <c r="C124" i="32" a="1"/>
  <c r="C124" i="32" s="1"/>
  <c r="X123" i="32" a="1"/>
  <c r="X123" i="32" s="1"/>
  <c r="W123" i="32" a="1"/>
  <c r="W123" i="32" s="1"/>
  <c r="V123" i="32" a="1"/>
  <c r="V123" i="32" s="1"/>
  <c r="U123" i="32" a="1"/>
  <c r="U123" i="32" s="1"/>
  <c r="T123" i="32" a="1"/>
  <c r="T123" i="32" s="1"/>
  <c r="S123" i="32" a="1"/>
  <c r="S123" i="32" s="1"/>
  <c r="R123" i="32" a="1"/>
  <c r="R123" i="32" s="1"/>
  <c r="Q123" i="32" a="1"/>
  <c r="Q123" i="32" s="1"/>
  <c r="P123" i="32" a="1"/>
  <c r="P123" i="32" s="1"/>
  <c r="O123" i="32" a="1"/>
  <c r="O123" i="32" s="1"/>
  <c r="N123" i="32" a="1"/>
  <c r="N123" i="32" s="1"/>
  <c r="M123" i="32" a="1"/>
  <c r="M123" i="32" s="1"/>
  <c r="L123" i="32" a="1"/>
  <c r="L123" i="32" s="1"/>
  <c r="K123" i="32" a="1"/>
  <c r="K123" i="32" s="1"/>
  <c r="J123" i="32" a="1"/>
  <c r="J123" i="32" s="1"/>
  <c r="I123" i="32" a="1"/>
  <c r="I123" i="32" s="1"/>
  <c r="H123" i="32" a="1"/>
  <c r="H123" i="32" s="1"/>
  <c r="G123" i="32" a="1"/>
  <c r="G123" i="32" s="1"/>
  <c r="F123" i="32" a="1"/>
  <c r="F123" i="32" s="1"/>
  <c r="E123" i="32" a="1"/>
  <c r="E123" i="32" s="1"/>
  <c r="D123" i="32" a="1"/>
  <c r="D123" i="32" s="1"/>
  <c r="C123" i="32" a="1"/>
  <c r="C123" i="32" s="1"/>
  <c r="X122" i="32" a="1"/>
  <c r="X122" i="32" s="1"/>
  <c r="W122" i="32" a="1"/>
  <c r="W122" i="32" s="1"/>
  <c r="V122" i="32" a="1"/>
  <c r="V122" i="32" s="1"/>
  <c r="U122" i="32" a="1"/>
  <c r="U122" i="32" s="1"/>
  <c r="T122" i="32" a="1"/>
  <c r="T122" i="32" s="1"/>
  <c r="S122" i="32" a="1"/>
  <c r="S122" i="32" s="1"/>
  <c r="R122" i="32" a="1"/>
  <c r="R122" i="32" s="1"/>
  <c r="Q122" i="32" a="1"/>
  <c r="Q122" i="32" s="1"/>
  <c r="P122" i="32" a="1"/>
  <c r="P122" i="32" s="1"/>
  <c r="O122" i="32" a="1"/>
  <c r="O122" i="32" s="1"/>
  <c r="N122" i="32" a="1"/>
  <c r="N122" i="32" s="1"/>
  <c r="M122" i="32" a="1"/>
  <c r="M122" i="32" s="1"/>
  <c r="L122" i="32" a="1"/>
  <c r="L122" i="32" s="1"/>
  <c r="K122" i="32" a="1"/>
  <c r="K122" i="32" s="1"/>
  <c r="J122" i="32" a="1"/>
  <c r="J122" i="32" s="1"/>
  <c r="I122" i="32" a="1"/>
  <c r="I122" i="32" s="1"/>
  <c r="H122" i="32" a="1"/>
  <c r="H122" i="32" s="1"/>
  <c r="G122" i="32" a="1"/>
  <c r="G122" i="32" s="1"/>
  <c r="F122" i="32" a="1"/>
  <c r="F122" i="32" s="1"/>
  <c r="E122" i="32" a="1"/>
  <c r="E122" i="32" s="1"/>
  <c r="D122" i="32" a="1"/>
  <c r="D122" i="32" s="1"/>
  <c r="C122" i="32" a="1"/>
  <c r="C122" i="32" s="1"/>
  <c r="X121" i="32" a="1"/>
  <c r="X121" i="32" s="1"/>
  <c r="W121" i="32" a="1"/>
  <c r="W121" i="32" s="1"/>
  <c r="V121" i="32" a="1"/>
  <c r="V121" i="32" s="1"/>
  <c r="U121" i="32" a="1"/>
  <c r="U121" i="32" s="1"/>
  <c r="T121" i="32" a="1"/>
  <c r="T121" i="32" s="1"/>
  <c r="S121" i="32" a="1"/>
  <c r="S121" i="32" s="1"/>
  <c r="R121" i="32" a="1"/>
  <c r="R121" i="32" s="1"/>
  <c r="Q121" i="32" a="1"/>
  <c r="Q121" i="32" s="1"/>
  <c r="P121" i="32" a="1"/>
  <c r="P121" i="32" s="1"/>
  <c r="O121" i="32" a="1"/>
  <c r="O121" i="32" s="1"/>
  <c r="N121" i="32" a="1"/>
  <c r="N121" i="32" s="1"/>
  <c r="M121" i="32" a="1"/>
  <c r="M121" i="32" s="1"/>
  <c r="L121" i="32" a="1"/>
  <c r="L121" i="32" s="1"/>
  <c r="K121" i="32" a="1"/>
  <c r="K121" i="32" s="1"/>
  <c r="J121" i="32" a="1"/>
  <c r="J121" i="32" s="1"/>
  <c r="I121" i="32" a="1"/>
  <c r="I121" i="32" s="1"/>
  <c r="H121" i="32" a="1"/>
  <c r="H121" i="32" s="1"/>
  <c r="G121" i="32" a="1"/>
  <c r="G121" i="32" s="1"/>
  <c r="F121" i="32" a="1"/>
  <c r="F121" i="32" s="1"/>
  <c r="E121" i="32" a="1"/>
  <c r="E121" i="32" s="1"/>
  <c r="D121" i="32" a="1"/>
  <c r="D121" i="32" s="1"/>
  <c r="C121" i="32" a="1"/>
  <c r="C121" i="32" s="1"/>
  <c r="X120" i="32" a="1"/>
  <c r="X120" i="32" s="1"/>
  <c r="W120" i="32" a="1"/>
  <c r="W120" i="32" s="1"/>
  <c r="V120" i="32" a="1"/>
  <c r="V120" i="32" s="1"/>
  <c r="U120" i="32" a="1"/>
  <c r="U120" i="32" s="1"/>
  <c r="T120" i="32" a="1"/>
  <c r="T120" i="32" s="1"/>
  <c r="S120" i="32" a="1"/>
  <c r="S120" i="32" s="1"/>
  <c r="R120" i="32" a="1"/>
  <c r="R120" i="32" s="1"/>
  <c r="Q120" i="32" a="1"/>
  <c r="Q120" i="32" s="1"/>
  <c r="P120" i="32" a="1"/>
  <c r="P120" i="32" s="1"/>
  <c r="O120" i="32" a="1"/>
  <c r="O120" i="32" s="1"/>
  <c r="N120" i="32" a="1"/>
  <c r="N120" i="32" s="1"/>
  <c r="M120" i="32" a="1"/>
  <c r="M120" i="32" s="1"/>
  <c r="L120" i="32" a="1"/>
  <c r="L120" i="32" s="1"/>
  <c r="K120" i="32" a="1"/>
  <c r="K120" i="32" s="1"/>
  <c r="J120" i="32" a="1"/>
  <c r="J120" i="32" s="1"/>
  <c r="I120" i="32" a="1"/>
  <c r="I120" i="32" s="1"/>
  <c r="H120" i="32" a="1"/>
  <c r="H120" i="32" s="1"/>
  <c r="G120" i="32" a="1"/>
  <c r="G120" i="32" s="1"/>
  <c r="F120" i="32" a="1"/>
  <c r="F120" i="32" s="1"/>
  <c r="E120" i="32" a="1"/>
  <c r="E120" i="32" s="1"/>
  <c r="D120" i="32" a="1"/>
  <c r="D120" i="32" s="1"/>
  <c r="C120" i="32" a="1"/>
  <c r="C120" i="32" s="1"/>
  <c r="X119" i="32" a="1"/>
  <c r="X119" i="32" s="1"/>
  <c r="W119" i="32" a="1"/>
  <c r="W119" i="32" s="1"/>
  <c r="V119" i="32" a="1"/>
  <c r="V119" i="32" s="1"/>
  <c r="U119" i="32" a="1"/>
  <c r="U119" i="32" s="1"/>
  <c r="T119" i="32" a="1"/>
  <c r="T119" i="32" s="1"/>
  <c r="S119" i="32" a="1"/>
  <c r="S119" i="32" s="1"/>
  <c r="R119" i="32" a="1"/>
  <c r="R119" i="32" s="1"/>
  <c r="Q119" i="32" a="1"/>
  <c r="Q119" i="32" s="1"/>
  <c r="P119" i="32" a="1"/>
  <c r="P119" i="32" s="1"/>
  <c r="O119" i="32" a="1"/>
  <c r="O119" i="32" s="1"/>
  <c r="N119" i="32" a="1"/>
  <c r="N119" i="32" s="1"/>
  <c r="M119" i="32" a="1"/>
  <c r="M119" i="32" s="1"/>
  <c r="L119" i="32" a="1"/>
  <c r="L119" i="32" s="1"/>
  <c r="K119" i="32" a="1"/>
  <c r="K119" i="32" s="1"/>
  <c r="J119" i="32" a="1"/>
  <c r="J119" i="32" s="1"/>
  <c r="I119" i="32" a="1"/>
  <c r="I119" i="32" s="1"/>
  <c r="H119" i="32" a="1"/>
  <c r="H119" i="32" s="1"/>
  <c r="G119" i="32" a="1"/>
  <c r="G119" i="32" s="1"/>
  <c r="F119" i="32" a="1"/>
  <c r="F119" i="32" s="1"/>
  <c r="E119" i="32" a="1"/>
  <c r="E119" i="32" s="1"/>
  <c r="D119" i="32" a="1"/>
  <c r="D119" i="32" s="1"/>
  <c r="C119" i="32" a="1"/>
  <c r="C119" i="32" s="1"/>
  <c r="X118" i="32" a="1"/>
  <c r="X118" i="32" s="1"/>
  <c r="W118" i="32" a="1"/>
  <c r="W118" i="32" s="1"/>
  <c r="V118" i="32" a="1"/>
  <c r="V118" i="32" s="1"/>
  <c r="U118" i="32" a="1"/>
  <c r="U118" i="32" s="1"/>
  <c r="T118" i="32" a="1"/>
  <c r="T118" i="32" s="1"/>
  <c r="S118" i="32" a="1"/>
  <c r="S118" i="32" s="1"/>
  <c r="R118" i="32" a="1"/>
  <c r="R118" i="32" s="1"/>
  <c r="Q118" i="32" a="1"/>
  <c r="Q118" i="32" s="1"/>
  <c r="P118" i="32" a="1"/>
  <c r="P118" i="32" s="1"/>
  <c r="O118" i="32" a="1"/>
  <c r="O118" i="32" s="1"/>
  <c r="N118" i="32" a="1"/>
  <c r="N118" i="32" s="1"/>
  <c r="M118" i="32" a="1"/>
  <c r="M118" i="32" s="1"/>
  <c r="L118" i="32" a="1"/>
  <c r="L118" i="32" s="1"/>
  <c r="K118" i="32" a="1"/>
  <c r="K118" i="32" s="1"/>
  <c r="J118" i="32" a="1"/>
  <c r="J118" i="32" s="1"/>
  <c r="I118" i="32" a="1"/>
  <c r="I118" i="32" s="1"/>
  <c r="H118" i="32" a="1"/>
  <c r="H118" i="32" s="1"/>
  <c r="G118" i="32" a="1"/>
  <c r="G118" i="32" s="1"/>
  <c r="F118" i="32" a="1"/>
  <c r="F118" i="32" s="1"/>
  <c r="E118" i="32" a="1"/>
  <c r="E118" i="32" s="1"/>
  <c r="D118" i="32" a="1"/>
  <c r="D118" i="32" s="1"/>
  <c r="C118" i="32" a="1"/>
  <c r="C118" i="32" s="1"/>
  <c r="X117" i="32" a="1"/>
  <c r="X117" i="32" s="1"/>
  <c r="W117" i="32" a="1"/>
  <c r="W117" i="32" s="1"/>
  <c r="V117" i="32" a="1"/>
  <c r="V117" i="32" s="1"/>
  <c r="U117" i="32" a="1"/>
  <c r="U117" i="32" s="1"/>
  <c r="T117" i="32" a="1"/>
  <c r="T117" i="32" s="1"/>
  <c r="S117" i="32" a="1"/>
  <c r="S117" i="32" s="1"/>
  <c r="R117" i="32" a="1"/>
  <c r="R117" i="32" s="1"/>
  <c r="Q117" i="32" a="1"/>
  <c r="Q117" i="32" s="1"/>
  <c r="P117" i="32" a="1"/>
  <c r="P117" i="32" s="1"/>
  <c r="O117" i="32" a="1"/>
  <c r="O117" i="32" s="1"/>
  <c r="N117" i="32" a="1"/>
  <c r="N117" i="32" s="1"/>
  <c r="M117" i="32" a="1"/>
  <c r="M117" i="32" s="1"/>
  <c r="L117" i="32" a="1"/>
  <c r="L117" i="32" s="1"/>
  <c r="K117" i="32" a="1"/>
  <c r="K117" i="32" s="1"/>
  <c r="J117" i="32" a="1"/>
  <c r="J117" i="32" s="1"/>
  <c r="I117" i="32" a="1"/>
  <c r="I117" i="32" s="1"/>
  <c r="H117" i="32" a="1"/>
  <c r="H117" i="32" s="1"/>
  <c r="G117" i="32" a="1"/>
  <c r="G117" i="32" s="1"/>
  <c r="F117" i="32" a="1"/>
  <c r="F117" i="32" s="1"/>
  <c r="E117" i="32" a="1"/>
  <c r="E117" i="32" s="1"/>
  <c r="D117" i="32" a="1"/>
  <c r="D117" i="32" s="1"/>
  <c r="C117" i="32" a="1"/>
  <c r="C117" i="32" s="1"/>
  <c r="X116" i="32" a="1"/>
  <c r="X116" i="32" s="1"/>
  <c r="W116" i="32" a="1"/>
  <c r="W116" i="32" s="1"/>
  <c r="V116" i="32" a="1"/>
  <c r="V116" i="32" s="1"/>
  <c r="U116" i="32" a="1"/>
  <c r="U116" i="32" s="1"/>
  <c r="T116" i="32" a="1"/>
  <c r="T116" i="32" s="1"/>
  <c r="S116" i="32" a="1"/>
  <c r="S116" i="32" s="1"/>
  <c r="R116" i="32" a="1"/>
  <c r="R116" i="32" s="1"/>
  <c r="Q116" i="32" a="1"/>
  <c r="Q116" i="32" s="1"/>
  <c r="P116" i="32" a="1"/>
  <c r="P116" i="32" s="1"/>
  <c r="O116" i="32" a="1"/>
  <c r="O116" i="32" s="1"/>
  <c r="N116" i="32" a="1"/>
  <c r="N116" i="32" s="1"/>
  <c r="M116" i="32" a="1"/>
  <c r="M116" i="32" s="1"/>
  <c r="L116" i="32" a="1"/>
  <c r="L116" i="32" s="1"/>
  <c r="K116" i="32" a="1"/>
  <c r="K116" i="32" s="1"/>
  <c r="J116" i="32" a="1"/>
  <c r="J116" i="32" s="1"/>
  <c r="I116" i="32" a="1"/>
  <c r="I116" i="32" s="1"/>
  <c r="H116" i="32" a="1"/>
  <c r="H116" i="32" s="1"/>
  <c r="G116" i="32" a="1"/>
  <c r="G116" i="32" s="1"/>
  <c r="F116" i="32" a="1"/>
  <c r="F116" i="32" s="1"/>
  <c r="E116" i="32" a="1"/>
  <c r="E116" i="32" s="1"/>
  <c r="D116" i="32" a="1"/>
  <c r="D116" i="32" s="1"/>
  <c r="C116" i="32" a="1"/>
  <c r="C116" i="32" s="1"/>
  <c r="X115" i="32" a="1"/>
  <c r="X115" i="32" s="1"/>
  <c r="W115" i="32" a="1"/>
  <c r="W115" i="32" s="1"/>
  <c r="V115" i="32" a="1"/>
  <c r="V115" i="32" s="1"/>
  <c r="U115" i="32" a="1"/>
  <c r="U115" i="32" s="1"/>
  <c r="T115" i="32" a="1"/>
  <c r="T115" i="32" s="1"/>
  <c r="S115" i="32" a="1"/>
  <c r="S115" i="32" s="1"/>
  <c r="R115" i="32" a="1"/>
  <c r="R115" i="32" s="1"/>
  <c r="Q115" i="32" a="1"/>
  <c r="Q115" i="32" s="1"/>
  <c r="P115" i="32" a="1"/>
  <c r="P115" i="32" s="1"/>
  <c r="O115" i="32" a="1"/>
  <c r="O115" i="32" s="1"/>
  <c r="N115" i="32" a="1"/>
  <c r="N115" i="32" s="1"/>
  <c r="M115" i="32" a="1"/>
  <c r="M115" i="32" s="1"/>
  <c r="L115" i="32" a="1"/>
  <c r="L115" i="32" s="1"/>
  <c r="K115" i="32" a="1"/>
  <c r="K115" i="32" s="1"/>
  <c r="J115" i="32" a="1"/>
  <c r="J115" i="32" s="1"/>
  <c r="I115" i="32" a="1"/>
  <c r="I115" i="32" s="1"/>
  <c r="H115" i="32" a="1"/>
  <c r="H115" i="32" s="1"/>
  <c r="G115" i="32" a="1"/>
  <c r="G115" i="32" s="1"/>
  <c r="F115" i="32" a="1"/>
  <c r="F115" i="32" s="1"/>
  <c r="E115" i="32" a="1"/>
  <c r="E115" i="32" s="1"/>
  <c r="D115" i="32" a="1"/>
  <c r="D115" i="32" s="1"/>
  <c r="C115" i="32" a="1"/>
  <c r="C115" i="32" s="1"/>
  <c r="X114" i="32" a="1"/>
  <c r="X114" i="32" s="1"/>
  <c r="W114" i="32" a="1"/>
  <c r="W114" i="32" s="1"/>
  <c r="V114" i="32" a="1"/>
  <c r="V114" i="32" s="1"/>
  <c r="U114" i="32" a="1"/>
  <c r="U114" i="32" s="1"/>
  <c r="T114" i="32" a="1"/>
  <c r="T114" i="32" s="1"/>
  <c r="S114" i="32" a="1"/>
  <c r="S114" i="32" s="1"/>
  <c r="R114" i="32" a="1"/>
  <c r="R114" i="32" s="1"/>
  <c r="Q114" i="32" a="1"/>
  <c r="Q114" i="32" s="1"/>
  <c r="P114" i="32" a="1"/>
  <c r="P114" i="32" s="1"/>
  <c r="O114" i="32" a="1"/>
  <c r="O114" i="32" s="1"/>
  <c r="N114" i="32" a="1"/>
  <c r="N114" i="32" s="1"/>
  <c r="M114" i="32" a="1"/>
  <c r="M114" i="32" s="1"/>
  <c r="L114" i="32" a="1"/>
  <c r="L114" i="32" s="1"/>
  <c r="K114" i="32" a="1"/>
  <c r="K114" i="32" s="1"/>
  <c r="J114" i="32" a="1"/>
  <c r="J114" i="32" s="1"/>
  <c r="I114" i="32" a="1"/>
  <c r="I114" i="32" s="1"/>
  <c r="H114" i="32" a="1"/>
  <c r="H114" i="32" s="1"/>
  <c r="G114" i="32" a="1"/>
  <c r="G114" i="32" s="1"/>
  <c r="F114" i="32" a="1"/>
  <c r="F114" i="32" s="1"/>
  <c r="E114" i="32" a="1"/>
  <c r="E114" i="32" s="1"/>
  <c r="D114" i="32" a="1"/>
  <c r="D114" i="32" s="1"/>
  <c r="C114" i="32" a="1"/>
  <c r="C114" i="32" s="1"/>
  <c r="X113" i="32" a="1"/>
  <c r="X113" i="32" s="1"/>
  <c r="W113" i="32" a="1"/>
  <c r="W113" i="32" s="1"/>
  <c r="V113" i="32" a="1"/>
  <c r="V113" i="32" s="1"/>
  <c r="U113" i="32" a="1"/>
  <c r="U113" i="32" s="1"/>
  <c r="T113" i="32" a="1"/>
  <c r="T113" i="32" s="1"/>
  <c r="S113" i="32" a="1"/>
  <c r="S113" i="32" s="1"/>
  <c r="R113" i="32" a="1"/>
  <c r="R113" i="32" s="1"/>
  <c r="Q113" i="32" a="1"/>
  <c r="Q113" i="32" s="1"/>
  <c r="P113" i="32" a="1"/>
  <c r="P113" i="32" s="1"/>
  <c r="O113" i="32" a="1"/>
  <c r="O113" i="32" s="1"/>
  <c r="N113" i="32" a="1"/>
  <c r="N113" i="32" s="1"/>
  <c r="M113" i="32" a="1"/>
  <c r="M113" i="32" s="1"/>
  <c r="L113" i="32" a="1"/>
  <c r="L113" i="32" s="1"/>
  <c r="K113" i="32" a="1"/>
  <c r="K113" i="32" s="1"/>
  <c r="J113" i="32" a="1"/>
  <c r="J113" i="32" s="1"/>
  <c r="I113" i="32" a="1"/>
  <c r="I113" i="32" s="1"/>
  <c r="H113" i="32" a="1"/>
  <c r="H113" i="32" s="1"/>
  <c r="G113" i="32" a="1"/>
  <c r="G113" i="32" s="1"/>
  <c r="F113" i="32" a="1"/>
  <c r="F113" i="32" s="1"/>
  <c r="E113" i="32" a="1"/>
  <c r="E113" i="32" s="1"/>
  <c r="D113" i="32" a="1"/>
  <c r="D113" i="32" s="1"/>
  <c r="C113" i="32" a="1"/>
  <c r="C113" i="32" s="1"/>
  <c r="X112" i="32" a="1"/>
  <c r="X112" i="32" s="1"/>
  <c r="W112" i="32" a="1"/>
  <c r="W112" i="32" s="1"/>
  <c r="V112" i="32" a="1"/>
  <c r="V112" i="32" s="1"/>
  <c r="U112" i="32" a="1"/>
  <c r="U112" i="32" s="1"/>
  <c r="T112" i="32" a="1"/>
  <c r="T112" i="32" s="1"/>
  <c r="S112" i="32" a="1"/>
  <c r="S112" i="32" s="1"/>
  <c r="R112" i="32" a="1"/>
  <c r="R112" i="32" s="1"/>
  <c r="Q112" i="32" a="1"/>
  <c r="Q112" i="32" s="1"/>
  <c r="P112" i="32" a="1"/>
  <c r="P112" i="32" s="1"/>
  <c r="O112" i="32" a="1"/>
  <c r="O112" i="32" s="1"/>
  <c r="N112" i="32" a="1"/>
  <c r="N112" i="32" s="1"/>
  <c r="M112" i="32" a="1"/>
  <c r="M112" i="32" s="1"/>
  <c r="L112" i="32" a="1"/>
  <c r="L112" i="32" s="1"/>
  <c r="K112" i="32" a="1"/>
  <c r="K112" i="32" s="1"/>
  <c r="J112" i="32" a="1"/>
  <c r="J112" i="32" s="1"/>
  <c r="I112" i="32" a="1"/>
  <c r="I112" i="32" s="1"/>
  <c r="H112" i="32" a="1"/>
  <c r="H112" i="32" s="1"/>
  <c r="G112" i="32" a="1"/>
  <c r="G112" i="32" s="1"/>
  <c r="F112" i="32" a="1"/>
  <c r="F112" i="32" s="1"/>
  <c r="E112" i="32" a="1"/>
  <c r="E112" i="32" s="1"/>
  <c r="D112" i="32" a="1"/>
  <c r="D112" i="32" s="1"/>
  <c r="C112" i="32" a="1"/>
  <c r="C112" i="32" s="1"/>
  <c r="X111" i="32" a="1"/>
  <c r="X111" i="32" s="1"/>
  <c r="W111" i="32" a="1"/>
  <c r="W111" i="32" s="1"/>
  <c r="V111" i="32" a="1"/>
  <c r="V111" i="32" s="1"/>
  <c r="U111" i="32" a="1"/>
  <c r="U111" i="32" s="1"/>
  <c r="T111" i="32" a="1"/>
  <c r="T111" i="32" s="1"/>
  <c r="S111" i="32" a="1"/>
  <c r="S111" i="32" s="1"/>
  <c r="R111" i="32" a="1"/>
  <c r="R111" i="32" s="1"/>
  <c r="Q111" i="32" a="1"/>
  <c r="Q111" i="32" s="1"/>
  <c r="P111" i="32" a="1"/>
  <c r="P111" i="32" s="1"/>
  <c r="O111" i="32" a="1"/>
  <c r="O111" i="32" s="1"/>
  <c r="N111" i="32" a="1"/>
  <c r="N111" i="32" s="1"/>
  <c r="M111" i="32" a="1"/>
  <c r="M111" i="32" s="1"/>
  <c r="L111" i="32" a="1"/>
  <c r="L111" i="32" s="1"/>
  <c r="K111" i="32" a="1"/>
  <c r="K111" i="32" s="1"/>
  <c r="J111" i="32" a="1"/>
  <c r="J111" i="32" s="1"/>
  <c r="I111" i="32" a="1"/>
  <c r="I111" i="32" s="1"/>
  <c r="H111" i="32" a="1"/>
  <c r="H111" i="32" s="1"/>
  <c r="G111" i="32" a="1"/>
  <c r="G111" i="32" s="1"/>
  <c r="F111" i="32" a="1"/>
  <c r="F111" i="32" s="1"/>
  <c r="E111" i="32" a="1"/>
  <c r="E111" i="32" s="1"/>
  <c r="D111" i="32" a="1"/>
  <c r="D111" i="32" s="1"/>
  <c r="C111" i="32" a="1"/>
  <c r="C111" i="32" s="1"/>
  <c r="X110" i="32" a="1"/>
  <c r="X110" i="32" s="1"/>
  <c r="W110" i="32" a="1"/>
  <c r="W110" i="32" s="1"/>
  <c r="V110" i="32" a="1"/>
  <c r="V110" i="32" s="1"/>
  <c r="U110" i="32" a="1"/>
  <c r="U110" i="32" s="1"/>
  <c r="T110" i="32" a="1"/>
  <c r="T110" i="32" s="1"/>
  <c r="S110" i="32" a="1"/>
  <c r="S110" i="32" s="1"/>
  <c r="R110" i="32" a="1"/>
  <c r="R110" i="32" s="1"/>
  <c r="Q110" i="32" a="1"/>
  <c r="Q110" i="32" s="1"/>
  <c r="P110" i="32" a="1"/>
  <c r="P110" i="32" s="1"/>
  <c r="O110" i="32" a="1"/>
  <c r="O110" i="32" s="1"/>
  <c r="N110" i="32" a="1"/>
  <c r="N110" i="32" s="1"/>
  <c r="M110" i="32" a="1"/>
  <c r="M110" i="32" s="1"/>
  <c r="L110" i="32" a="1"/>
  <c r="L110" i="32" s="1"/>
  <c r="K110" i="32" a="1"/>
  <c r="K110" i="32" s="1"/>
  <c r="J110" i="32" a="1"/>
  <c r="J110" i="32" s="1"/>
  <c r="I110" i="32" a="1"/>
  <c r="I110" i="32" s="1"/>
  <c r="H110" i="32" a="1"/>
  <c r="H110" i="32" s="1"/>
  <c r="G110" i="32" a="1"/>
  <c r="G110" i="32" s="1"/>
  <c r="F110" i="32" a="1"/>
  <c r="F110" i="32" s="1"/>
  <c r="E110" i="32" a="1"/>
  <c r="E110" i="32" s="1"/>
  <c r="D110" i="32" a="1"/>
  <c r="D110" i="32" s="1"/>
  <c r="C110" i="32" a="1"/>
  <c r="C110" i="32" s="1"/>
  <c r="X109" i="32" a="1"/>
  <c r="X109" i="32" s="1"/>
  <c r="W109" i="32" a="1"/>
  <c r="W109" i="32" s="1"/>
  <c r="V109" i="32" a="1"/>
  <c r="V109" i="32" s="1"/>
  <c r="U109" i="32" a="1"/>
  <c r="U109" i="32" s="1"/>
  <c r="T109" i="32" a="1"/>
  <c r="T109" i="32" s="1"/>
  <c r="S109" i="32" a="1"/>
  <c r="S109" i="32" s="1"/>
  <c r="R109" i="32" a="1"/>
  <c r="R109" i="32" s="1"/>
  <c r="Q109" i="32" a="1"/>
  <c r="Q109" i="32" s="1"/>
  <c r="P109" i="32" a="1"/>
  <c r="P109" i="32" s="1"/>
  <c r="O109" i="32" a="1"/>
  <c r="O109" i="32" s="1"/>
  <c r="N109" i="32" a="1"/>
  <c r="N109" i="32" s="1"/>
  <c r="M109" i="32" a="1"/>
  <c r="M109" i="32" s="1"/>
  <c r="L109" i="32" a="1"/>
  <c r="L109" i="32" s="1"/>
  <c r="K109" i="32" a="1"/>
  <c r="K109" i="32" s="1"/>
  <c r="J109" i="32" a="1"/>
  <c r="J109" i="32" s="1"/>
  <c r="I109" i="32" a="1"/>
  <c r="I109" i="32" s="1"/>
  <c r="H109" i="32" a="1"/>
  <c r="H109" i="32" s="1"/>
  <c r="G109" i="32" a="1"/>
  <c r="G109" i="32" s="1"/>
  <c r="F109" i="32" a="1"/>
  <c r="F109" i="32" s="1"/>
  <c r="E109" i="32" a="1"/>
  <c r="E109" i="32" s="1"/>
  <c r="D109" i="32" a="1"/>
  <c r="D109" i="32" s="1"/>
  <c r="C109" i="32" a="1"/>
  <c r="C109" i="32" s="1"/>
  <c r="X108" i="32" a="1"/>
  <c r="X108" i="32" s="1"/>
  <c r="W108" i="32" a="1"/>
  <c r="W108" i="32" s="1"/>
  <c r="V108" i="32" a="1"/>
  <c r="V108" i="32" s="1"/>
  <c r="U108" i="32" a="1"/>
  <c r="U108" i="32" s="1"/>
  <c r="T108" i="32" a="1"/>
  <c r="T108" i="32" s="1"/>
  <c r="S108" i="32" a="1"/>
  <c r="S108" i="32" s="1"/>
  <c r="R108" i="32" a="1"/>
  <c r="R108" i="32" s="1"/>
  <c r="Q108" i="32" a="1"/>
  <c r="Q108" i="32" s="1"/>
  <c r="P108" i="32" a="1"/>
  <c r="P108" i="32" s="1"/>
  <c r="O108" i="32" a="1"/>
  <c r="O108" i="32" s="1"/>
  <c r="N108" i="32" a="1"/>
  <c r="N108" i="32" s="1"/>
  <c r="M108" i="32" a="1"/>
  <c r="M108" i="32" s="1"/>
  <c r="L108" i="32" a="1"/>
  <c r="L108" i="32" s="1"/>
  <c r="K108" i="32" a="1"/>
  <c r="K108" i="32" s="1"/>
  <c r="J108" i="32" a="1"/>
  <c r="J108" i="32" s="1"/>
  <c r="I108" i="32" a="1"/>
  <c r="I108" i="32" s="1"/>
  <c r="H108" i="32" a="1"/>
  <c r="H108" i="32" s="1"/>
  <c r="G108" i="32" a="1"/>
  <c r="G108" i="32" s="1"/>
  <c r="F108" i="32" a="1"/>
  <c r="F108" i="32" s="1"/>
  <c r="E108" i="32" a="1"/>
  <c r="E108" i="32" s="1"/>
  <c r="D108" i="32" a="1"/>
  <c r="D108" i="32" s="1"/>
  <c r="C108" i="32" a="1"/>
  <c r="C108" i="32" s="1"/>
  <c r="X102" i="32" a="1"/>
  <c r="X102" i="32" s="1"/>
  <c r="W102" i="32" a="1"/>
  <c r="W102" i="32" s="1"/>
  <c r="V102" i="32" a="1"/>
  <c r="V102" i="32" s="1"/>
  <c r="U102" i="32" a="1"/>
  <c r="U102" i="32" s="1"/>
  <c r="T102" i="32" a="1"/>
  <c r="T102" i="32" s="1"/>
  <c r="S102" i="32" a="1"/>
  <c r="S102" i="32" s="1"/>
  <c r="R102" i="32" a="1"/>
  <c r="R102" i="32" s="1"/>
  <c r="Q102" i="32" a="1"/>
  <c r="Q102" i="32" s="1"/>
  <c r="P102" i="32" a="1"/>
  <c r="P102" i="32" s="1"/>
  <c r="O102" i="32" a="1"/>
  <c r="O102" i="32" s="1"/>
  <c r="N102" i="32" a="1"/>
  <c r="N102" i="32" s="1"/>
  <c r="M102" i="32" a="1"/>
  <c r="M102" i="32" s="1"/>
  <c r="L102" i="32" a="1"/>
  <c r="L102" i="32" s="1"/>
  <c r="K102" i="32" a="1"/>
  <c r="K102" i="32" s="1"/>
  <c r="J102" i="32" a="1"/>
  <c r="J102" i="32" s="1"/>
  <c r="I102" i="32" a="1"/>
  <c r="I102" i="32" s="1"/>
  <c r="H102" i="32" a="1"/>
  <c r="H102" i="32" s="1"/>
  <c r="G102" i="32" a="1"/>
  <c r="G102" i="32" s="1"/>
  <c r="F102" i="32" a="1"/>
  <c r="F102" i="32" s="1"/>
  <c r="E102" i="32" a="1"/>
  <c r="E102" i="32" s="1"/>
  <c r="D102" i="32" a="1"/>
  <c r="D102" i="32" s="1"/>
  <c r="C102" i="32" a="1"/>
  <c r="C102" i="32" s="1"/>
  <c r="X101" i="32" a="1"/>
  <c r="X101" i="32" s="1"/>
  <c r="W101" i="32" a="1"/>
  <c r="W101" i="32" s="1"/>
  <c r="V101" i="32" a="1"/>
  <c r="V101" i="32" s="1"/>
  <c r="U101" i="32" a="1"/>
  <c r="U101" i="32" s="1"/>
  <c r="T101" i="32" a="1"/>
  <c r="T101" i="32" s="1"/>
  <c r="S101" i="32" a="1"/>
  <c r="S101" i="32" s="1"/>
  <c r="R101" i="32" a="1"/>
  <c r="R101" i="32" s="1"/>
  <c r="Q101" i="32" a="1"/>
  <c r="Q101" i="32" s="1"/>
  <c r="P101" i="32" a="1"/>
  <c r="P101" i="32" s="1"/>
  <c r="O101" i="32" a="1"/>
  <c r="O101" i="32" s="1"/>
  <c r="N101" i="32" a="1"/>
  <c r="N101" i="32" s="1"/>
  <c r="M101" i="32" a="1"/>
  <c r="M101" i="32" s="1"/>
  <c r="L101" i="32" a="1"/>
  <c r="L101" i="32" s="1"/>
  <c r="K101" i="32" a="1"/>
  <c r="K101" i="32" s="1"/>
  <c r="J101" i="32" a="1"/>
  <c r="J101" i="32" s="1"/>
  <c r="I101" i="32" a="1"/>
  <c r="I101" i="32" s="1"/>
  <c r="H101" i="32" a="1"/>
  <c r="H101" i="32" s="1"/>
  <c r="G101" i="32" a="1"/>
  <c r="G101" i="32" s="1"/>
  <c r="F101" i="32" a="1"/>
  <c r="F101" i="32" s="1"/>
  <c r="E101" i="32" a="1"/>
  <c r="E101" i="32" s="1"/>
  <c r="D101" i="32" a="1"/>
  <c r="D101" i="32" s="1"/>
  <c r="C101" i="32" a="1"/>
  <c r="C101" i="32" s="1"/>
  <c r="X100" i="32" a="1"/>
  <c r="X100" i="32" s="1"/>
  <c r="W100" i="32" a="1"/>
  <c r="W100" i="32" s="1"/>
  <c r="V100" i="32" a="1"/>
  <c r="V100" i="32" s="1"/>
  <c r="U100" i="32" a="1"/>
  <c r="U100" i="32" s="1"/>
  <c r="T100" i="32" a="1"/>
  <c r="T100" i="32" s="1"/>
  <c r="S100" i="32" a="1"/>
  <c r="S100" i="32" s="1"/>
  <c r="R100" i="32" a="1"/>
  <c r="R100" i="32" s="1"/>
  <c r="Q100" i="32" a="1"/>
  <c r="Q100" i="32" s="1"/>
  <c r="P100" i="32" a="1"/>
  <c r="P100" i="32" s="1"/>
  <c r="O100" i="32" a="1"/>
  <c r="O100" i="32" s="1"/>
  <c r="N100" i="32" a="1"/>
  <c r="N100" i="32" s="1"/>
  <c r="M100" i="32" a="1"/>
  <c r="M100" i="32" s="1"/>
  <c r="L100" i="32" a="1"/>
  <c r="L100" i="32" s="1"/>
  <c r="K100" i="32" a="1"/>
  <c r="K100" i="32" s="1"/>
  <c r="J100" i="32" a="1"/>
  <c r="J100" i="32" s="1"/>
  <c r="I100" i="32" a="1"/>
  <c r="I100" i="32" s="1"/>
  <c r="H100" i="32" a="1"/>
  <c r="H100" i="32" s="1"/>
  <c r="G100" i="32" a="1"/>
  <c r="G100" i="32" s="1"/>
  <c r="F100" i="32" a="1"/>
  <c r="F100" i="32" s="1"/>
  <c r="E100" i="32" a="1"/>
  <c r="E100" i="32" s="1"/>
  <c r="D100" i="32" a="1"/>
  <c r="D100" i="32" s="1"/>
  <c r="C100" i="32" a="1"/>
  <c r="C100" i="32" s="1"/>
  <c r="X99" i="32" a="1"/>
  <c r="X99" i="32" s="1"/>
  <c r="W99" i="32" a="1"/>
  <c r="W99" i="32" s="1"/>
  <c r="V99" i="32" a="1"/>
  <c r="V99" i="32" s="1"/>
  <c r="U99" i="32" a="1"/>
  <c r="U99" i="32" s="1"/>
  <c r="T99" i="32" a="1"/>
  <c r="T99" i="32" s="1"/>
  <c r="S99" i="32" a="1"/>
  <c r="S99" i="32" s="1"/>
  <c r="R99" i="32" a="1"/>
  <c r="R99" i="32" s="1"/>
  <c r="Q99" i="32" a="1"/>
  <c r="Q99" i="32" s="1"/>
  <c r="P99" i="32" a="1"/>
  <c r="P99" i="32" s="1"/>
  <c r="O99" i="32" a="1"/>
  <c r="O99" i="32" s="1"/>
  <c r="N99" i="32" a="1"/>
  <c r="N99" i="32" s="1"/>
  <c r="M99" i="32" a="1"/>
  <c r="M99" i="32" s="1"/>
  <c r="L99" i="32" a="1"/>
  <c r="L99" i="32" s="1"/>
  <c r="K99" i="32" a="1"/>
  <c r="K99" i="32" s="1"/>
  <c r="J99" i="32" a="1"/>
  <c r="J99" i="32" s="1"/>
  <c r="I99" i="32" a="1"/>
  <c r="I99" i="32" s="1"/>
  <c r="H99" i="32" a="1"/>
  <c r="H99" i="32" s="1"/>
  <c r="G99" i="32" a="1"/>
  <c r="G99" i="32" s="1"/>
  <c r="F99" i="32" a="1"/>
  <c r="F99" i="32" s="1"/>
  <c r="E99" i="32" a="1"/>
  <c r="E99" i="32" s="1"/>
  <c r="D99" i="32" a="1"/>
  <c r="D99" i="32" s="1"/>
  <c r="C99" i="32" a="1"/>
  <c r="C99" i="32" s="1"/>
  <c r="X98" i="32" a="1"/>
  <c r="X98" i="32" s="1"/>
  <c r="W98" i="32" a="1"/>
  <c r="W98" i="32" s="1"/>
  <c r="V98" i="32" a="1"/>
  <c r="V98" i="32" s="1"/>
  <c r="U98" i="32" a="1"/>
  <c r="U98" i="32" s="1"/>
  <c r="T98" i="32" a="1"/>
  <c r="T98" i="32" s="1"/>
  <c r="S98" i="32" a="1"/>
  <c r="S98" i="32" s="1"/>
  <c r="R98" i="32" a="1"/>
  <c r="R98" i="32" s="1"/>
  <c r="Q98" i="32" a="1"/>
  <c r="Q98" i="32" s="1"/>
  <c r="P98" i="32" a="1"/>
  <c r="P98" i="32" s="1"/>
  <c r="O98" i="32" a="1"/>
  <c r="O98" i="32" s="1"/>
  <c r="N98" i="32" a="1"/>
  <c r="N98" i="32" s="1"/>
  <c r="M98" i="32" a="1"/>
  <c r="M98" i="32" s="1"/>
  <c r="L98" i="32" a="1"/>
  <c r="L98" i="32" s="1"/>
  <c r="K98" i="32" a="1"/>
  <c r="K98" i="32" s="1"/>
  <c r="J98" i="32" a="1"/>
  <c r="J98" i="32" s="1"/>
  <c r="I98" i="32" a="1"/>
  <c r="I98" i="32" s="1"/>
  <c r="H98" i="32" a="1"/>
  <c r="H98" i="32" s="1"/>
  <c r="G98" i="32" a="1"/>
  <c r="G98" i="32" s="1"/>
  <c r="F98" i="32" a="1"/>
  <c r="F98" i="32" s="1"/>
  <c r="E98" i="32" a="1"/>
  <c r="E98" i="32" s="1"/>
  <c r="D98" i="32" a="1"/>
  <c r="D98" i="32" s="1"/>
  <c r="C98" i="32" a="1"/>
  <c r="C98" i="32" s="1"/>
  <c r="X97" i="32" a="1"/>
  <c r="X97" i="32" s="1"/>
  <c r="W97" i="32" a="1"/>
  <c r="W97" i="32" s="1"/>
  <c r="V97" i="32" a="1"/>
  <c r="V97" i="32" s="1"/>
  <c r="U97" i="32" a="1"/>
  <c r="U97" i="32" s="1"/>
  <c r="T97" i="32" a="1"/>
  <c r="T97" i="32" s="1"/>
  <c r="S97" i="32" a="1"/>
  <c r="S97" i="32" s="1"/>
  <c r="R97" i="32" a="1"/>
  <c r="R97" i="32" s="1"/>
  <c r="Q97" i="32" a="1"/>
  <c r="Q97" i="32" s="1"/>
  <c r="P97" i="32" a="1"/>
  <c r="P97" i="32" s="1"/>
  <c r="O97" i="32" a="1"/>
  <c r="O97" i="32" s="1"/>
  <c r="N97" i="32" a="1"/>
  <c r="N97" i="32" s="1"/>
  <c r="M97" i="32" a="1"/>
  <c r="M97" i="32" s="1"/>
  <c r="L97" i="32" a="1"/>
  <c r="L97" i="32" s="1"/>
  <c r="K97" i="32" a="1"/>
  <c r="K97" i="32" s="1"/>
  <c r="J97" i="32" a="1"/>
  <c r="J97" i="32" s="1"/>
  <c r="I97" i="32" a="1"/>
  <c r="I97" i="32" s="1"/>
  <c r="H97" i="32" a="1"/>
  <c r="H97" i="32" s="1"/>
  <c r="G97" i="32" a="1"/>
  <c r="G97" i="32" s="1"/>
  <c r="F97" i="32" a="1"/>
  <c r="F97" i="32" s="1"/>
  <c r="E97" i="32" a="1"/>
  <c r="E97" i="32" s="1"/>
  <c r="D97" i="32" a="1"/>
  <c r="D97" i="32" s="1"/>
  <c r="C97" i="32" a="1"/>
  <c r="C97" i="32" s="1"/>
  <c r="X96" i="32" a="1"/>
  <c r="X96" i="32" s="1"/>
  <c r="W96" i="32" a="1"/>
  <c r="W96" i="32" s="1"/>
  <c r="V96" i="32" a="1"/>
  <c r="V96" i="32" s="1"/>
  <c r="U96" i="32" a="1"/>
  <c r="U96" i="32" s="1"/>
  <c r="T96" i="32" a="1"/>
  <c r="T96" i="32" s="1"/>
  <c r="S96" i="32" a="1"/>
  <c r="S96" i="32" s="1"/>
  <c r="R96" i="32" a="1"/>
  <c r="R96" i="32" s="1"/>
  <c r="Q96" i="32" a="1"/>
  <c r="Q96" i="32" s="1"/>
  <c r="P96" i="32" a="1"/>
  <c r="P96" i="32" s="1"/>
  <c r="O96" i="32" a="1"/>
  <c r="O96" i="32" s="1"/>
  <c r="N96" i="32" a="1"/>
  <c r="N96" i="32" s="1"/>
  <c r="M96" i="32" a="1"/>
  <c r="M96" i="32" s="1"/>
  <c r="L96" i="32" a="1"/>
  <c r="L96" i="32" s="1"/>
  <c r="K96" i="32" a="1"/>
  <c r="K96" i="32" s="1"/>
  <c r="J96" i="32" a="1"/>
  <c r="J96" i="32" s="1"/>
  <c r="I96" i="32" a="1"/>
  <c r="I96" i="32" s="1"/>
  <c r="H96" i="32" a="1"/>
  <c r="H96" i="32" s="1"/>
  <c r="G96" i="32" a="1"/>
  <c r="G96" i="32" s="1"/>
  <c r="F96" i="32" a="1"/>
  <c r="F96" i="32" s="1"/>
  <c r="E96" i="32" a="1"/>
  <c r="E96" i="32" s="1"/>
  <c r="D96" i="32" a="1"/>
  <c r="D96" i="32" s="1"/>
  <c r="C96" i="32" a="1"/>
  <c r="C96" i="32" s="1"/>
  <c r="X95" i="32" a="1"/>
  <c r="X95" i="32" s="1"/>
  <c r="W95" i="32" a="1"/>
  <c r="W95" i="32" s="1"/>
  <c r="V95" i="32" a="1"/>
  <c r="V95" i="32" s="1"/>
  <c r="U95" i="32" a="1"/>
  <c r="U95" i="32" s="1"/>
  <c r="T95" i="32" a="1"/>
  <c r="T95" i="32" s="1"/>
  <c r="S95" i="32" a="1"/>
  <c r="S95" i="32" s="1"/>
  <c r="R95" i="32" a="1"/>
  <c r="R95" i="32" s="1"/>
  <c r="Q95" i="32" a="1"/>
  <c r="Q95" i="32" s="1"/>
  <c r="P95" i="32" a="1"/>
  <c r="P95" i="32" s="1"/>
  <c r="O95" i="32" a="1"/>
  <c r="O95" i="32" s="1"/>
  <c r="N95" i="32" a="1"/>
  <c r="N95" i="32" s="1"/>
  <c r="M95" i="32" a="1"/>
  <c r="M95" i="32" s="1"/>
  <c r="L95" i="32" a="1"/>
  <c r="L95" i="32" s="1"/>
  <c r="K95" i="32" a="1"/>
  <c r="K95" i="32" s="1"/>
  <c r="J95" i="32" a="1"/>
  <c r="J95" i="32" s="1"/>
  <c r="I95" i="32" a="1"/>
  <c r="I95" i="32" s="1"/>
  <c r="H95" i="32" a="1"/>
  <c r="H95" i="32" s="1"/>
  <c r="G95" i="32" a="1"/>
  <c r="G95" i="32" s="1"/>
  <c r="F95" i="32" a="1"/>
  <c r="F95" i="32" s="1"/>
  <c r="E95" i="32" a="1"/>
  <c r="E95" i="32" s="1"/>
  <c r="D95" i="32" a="1"/>
  <c r="D95" i="32" s="1"/>
  <c r="C95" i="32" a="1"/>
  <c r="C95" i="32" s="1"/>
  <c r="X94" i="32" a="1"/>
  <c r="X94" i="32" s="1"/>
  <c r="W94" i="32" a="1"/>
  <c r="W94" i="32" s="1"/>
  <c r="V94" i="32" a="1"/>
  <c r="V94" i="32" s="1"/>
  <c r="U94" i="32" a="1"/>
  <c r="U94" i="32" s="1"/>
  <c r="T94" i="32" a="1"/>
  <c r="T94" i="32" s="1"/>
  <c r="S94" i="32" a="1"/>
  <c r="S94" i="32" s="1"/>
  <c r="R94" i="32" a="1"/>
  <c r="R94" i="32" s="1"/>
  <c r="Q94" i="32" a="1"/>
  <c r="Q94" i="32" s="1"/>
  <c r="P94" i="32" a="1"/>
  <c r="P94" i="32" s="1"/>
  <c r="O94" i="32" a="1"/>
  <c r="O94" i="32" s="1"/>
  <c r="N94" i="32" a="1"/>
  <c r="N94" i="32" s="1"/>
  <c r="M94" i="32" a="1"/>
  <c r="M94" i="32" s="1"/>
  <c r="L94" i="32" a="1"/>
  <c r="L94" i="32" s="1"/>
  <c r="K94" i="32" a="1"/>
  <c r="K94" i="32" s="1"/>
  <c r="J94" i="32" a="1"/>
  <c r="J94" i="32" s="1"/>
  <c r="I94" i="32" a="1"/>
  <c r="I94" i="32" s="1"/>
  <c r="H94" i="32" a="1"/>
  <c r="H94" i="32" s="1"/>
  <c r="G94" i="32" a="1"/>
  <c r="G94" i="32" s="1"/>
  <c r="F94" i="32" a="1"/>
  <c r="F94" i="32" s="1"/>
  <c r="E94" i="32" a="1"/>
  <c r="E94" i="32" s="1"/>
  <c r="D94" i="32" a="1"/>
  <c r="D94" i="32" s="1"/>
  <c r="C94" i="32" a="1"/>
  <c r="C94" i="32" s="1"/>
  <c r="X93" i="32" a="1"/>
  <c r="X93" i="32" s="1"/>
  <c r="W93" i="32" a="1"/>
  <c r="W93" i="32" s="1"/>
  <c r="V93" i="32" a="1"/>
  <c r="V93" i="32" s="1"/>
  <c r="U93" i="32" a="1"/>
  <c r="U93" i="32" s="1"/>
  <c r="T93" i="32" a="1"/>
  <c r="T93" i="32" s="1"/>
  <c r="S93" i="32" a="1"/>
  <c r="S93" i="32" s="1"/>
  <c r="R93" i="32" a="1"/>
  <c r="R93" i="32" s="1"/>
  <c r="Q93" i="32" a="1"/>
  <c r="Q93" i="32" s="1"/>
  <c r="P93" i="32" a="1"/>
  <c r="P93" i="32" s="1"/>
  <c r="O93" i="32" a="1"/>
  <c r="O93" i="32" s="1"/>
  <c r="N93" i="32" a="1"/>
  <c r="N93" i="32" s="1"/>
  <c r="M93" i="32" a="1"/>
  <c r="M93" i="32" s="1"/>
  <c r="L93" i="32" a="1"/>
  <c r="L93" i="32" s="1"/>
  <c r="K93" i="32" a="1"/>
  <c r="K93" i="32" s="1"/>
  <c r="J93" i="32" a="1"/>
  <c r="J93" i="32" s="1"/>
  <c r="I93" i="32" a="1"/>
  <c r="I93" i="32" s="1"/>
  <c r="H93" i="32" a="1"/>
  <c r="H93" i="32" s="1"/>
  <c r="G93" i="32" a="1"/>
  <c r="G93" i="32" s="1"/>
  <c r="F93" i="32" a="1"/>
  <c r="F93" i="32" s="1"/>
  <c r="E93" i="32" a="1"/>
  <c r="E93" i="32" s="1"/>
  <c r="D93" i="32" a="1"/>
  <c r="D93" i="32" s="1"/>
  <c r="C93" i="32" a="1"/>
  <c r="C93" i="32" s="1"/>
  <c r="X92" i="32" a="1"/>
  <c r="X92" i="32" s="1"/>
  <c r="W92" i="32" a="1"/>
  <c r="W92" i="32" s="1"/>
  <c r="V92" i="32" a="1"/>
  <c r="V92" i="32" s="1"/>
  <c r="U92" i="32" a="1"/>
  <c r="U92" i="32" s="1"/>
  <c r="T92" i="32" a="1"/>
  <c r="T92" i="32" s="1"/>
  <c r="S92" i="32" a="1"/>
  <c r="S92" i="32" s="1"/>
  <c r="R92" i="32" a="1"/>
  <c r="R92" i="32" s="1"/>
  <c r="Q92" i="32" a="1"/>
  <c r="Q92" i="32" s="1"/>
  <c r="P92" i="32" a="1"/>
  <c r="P92" i="32" s="1"/>
  <c r="O92" i="32" a="1"/>
  <c r="O92" i="32" s="1"/>
  <c r="N92" i="32" a="1"/>
  <c r="N92" i="32" s="1"/>
  <c r="M92" i="32" a="1"/>
  <c r="M92" i="32" s="1"/>
  <c r="L92" i="32" a="1"/>
  <c r="L92" i="32" s="1"/>
  <c r="K92" i="32" a="1"/>
  <c r="K92" i="32" s="1"/>
  <c r="J92" i="32" a="1"/>
  <c r="J92" i="32" s="1"/>
  <c r="I92" i="32" a="1"/>
  <c r="I92" i="32" s="1"/>
  <c r="H92" i="32" a="1"/>
  <c r="H92" i="32" s="1"/>
  <c r="G92" i="32" a="1"/>
  <c r="G92" i="32" s="1"/>
  <c r="F92" i="32" a="1"/>
  <c r="F92" i="32" s="1"/>
  <c r="E92" i="32" a="1"/>
  <c r="E92" i="32" s="1"/>
  <c r="D92" i="32" a="1"/>
  <c r="D92" i="32" s="1"/>
  <c r="C92" i="32" a="1"/>
  <c r="C92" i="32" s="1"/>
  <c r="X91" i="32" a="1"/>
  <c r="X91" i="32" s="1"/>
  <c r="W91" i="32" a="1"/>
  <c r="W91" i="32" s="1"/>
  <c r="V91" i="32" a="1"/>
  <c r="V91" i="32" s="1"/>
  <c r="U91" i="32" a="1"/>
  <c r="U91" i="32" s="1"/>
  <c r="T91" i="32" a="1"/>
  <c r="T91" i="32" s="1"/>
  <c r="S91" i="32" a="1"/>
  <c r="S91" i="32" s="1"/>
  <c r="R91" i="32" a="1"/>
  <c r="R91" i="32" s="1"/>
  <c r="Q91" i="32" a="1"/>
  <c r="Q91" i="32" s="1"/>
  <c r="P91" i="32" a="1"/>
  <c r="P91" i="32" s="1"/>
  <c r="O91" i="32" a="1"/>
  <c r="O91" i="32" s="1"/>
  <c r="N91" i="32" a="1"/>
  <c r="N91" i="32" s="1"/>
  <c r="M91" i="32" a="1"/>
  <c r="M91" i="32" s="1"/>
  <c r="L91" i="32" a="1"/>
  <c r="L91" i="32" s="1"/>
  <c r="K91" i="32" a="1"/>
  <c r="K91" i="32" s="1"/>
  <c r="J91" i="32" a="1"/>
  <c r="J91" i="32" s="1"/>
  <c r="I91" i="32" a="1"/>
  <c r="I91" i="32" s="1"/>
  <c r="H91" i="32" a="1"/>
  <c r="H91" i="32" s="1"/>
  <c r="G91" i="32" a="1"/>
  <c r="G91" i="32" s="1"/>
  <c r="F91" i="32" a="1"/>
  <c r="F91" i="32" s="1"/>
  <c r="E91" i="32" a="1"/>
  <c r="E91" i="32" s="1"/>
  <c r="D91" i="32" a="1"/>
  <c r="D91" i="32" s="1"/>
  <c r="C91" i="32" a="1"/>
  <c r="C91" i="32" s="1"/>
  <c r="X90" i="32" a="1"/>
  <c r="X90" i="32" s="1"/>
  <c r="W90" i="32" a="1"/>
  <c r="W90" i="32" s="1"/>
  <c r="V90" i="32" a="1"/>
  <c r="V90" i="32" s="1"/>
  <c r="U90" i="32" a="1"/>
  <c r="U90" i="32" s="1"/>
  <c r="T90" i="32" a="1"/>
  <c r="T90" i="32" s="1"/>
  <c r="S90" i="32" a="1"/>
  <c r="S90" i="32" s="1"/>
  <c r="R90" i="32" a="1"/>
  <c r="R90" i="32" s="1"/>
  <c r="Q90" i="32" a="1"/>
  <c r="Q90" i="32" s="1"/>
  <c r="P90" i="32" a="1"/>
  <c r="P90" i="32" s="1"/>
  <c r="O90" i="32" a="1"/>
  <c r="O90" i="32" s="1"/>
  <c r="N90" i="32" a="1"/>
  <c r="N90" i="32" s="1"/>
  <c r="M90" i="32" a="1"/>
  <c r="M90" i="32" s="1"/>
  <c r="L90" i="32" a="1"/>
  <c r="L90" i="32" s="1"/>
  <c r="K90" i="32" a="1"/>
  <c r="K90" i="32" s="1"/>
  <c r="J90" i="32" a="1"/>
  <c r="J90" i="32" s="1"/>
  <c r="I90" i="32" a="1"/>
  <c r="I90" i="32" s="1"/>
  <c r="H90" i="32" a="1"/>
  <c r="H90" i="32" s="1"/>
  <c r="G90" i="32" a="1"/>
  <c r="G90" i="32" s="1"/>
  <c r="F90" i="32" a="1"/>
  <c r="F90" i="32" s="1"/>
  <c r="E90" i="32" a="1"/>
  <c r="E90" i="32" s="1"/>
  <c r="D90" i="32" a="1"/>
  <c r="D90" i="32" s="1"/>
  <c r="C90" i="32" a="1"/>
  <c r="C90" i="32" s="1"/>
  <c r="X89" i="32" a="1"/>
  <c r="X89" i="32" s="1"/>
  <c r="W89" i="32" a="1"/>
  <c r="W89" i="32" s="1"/>
  <c r="V89" i="32" a="1"/>
  <c r="V89" i="32" s="1"/>
  <c r="U89" i="32" a="1"/>
  <c r="U89" i="32" s="1"/>
  <c r="T89" i="32" a="1"/>
  <c r="T89" i="32" s="1"/>
  <c r="S89" i="32" a="1"/>
  <c r="S89" i="32" s="1"/>
  <c r="R89" i="32" a="1"/>
  <c r="R89" i="32" s="1"/>
  <c r="Q89" i="32" a="1"/>
  <c r="Q89" i="32" s="1"/>
  <c r="P89" i="32" a="1"/>
  <c r="P89" i="32" s="1"/>
  <c r="O89" i="32" a="1"/>
  <c r="O89" i="32" s="1"/>
  <c r="N89" i="32" a="1"/>
  <c r="N89" i="32" s="1"/>
  <c r="M89" i="32" a="1"/>
  <c r="M89" i="32" s="1"/>
  <c r="L89" i="32" a="1"/>
  <c r="L89" i="32" s="1"/>
  <c r="K89" i="32" a="1"/>
  <c r="K89" i="32" s="1"/>
  <c r="J89" i="32" a="1"/>
  <c r="J89" i="32" s="1"/>
  <c r="I89" i="32" a="1"/>
  <c r="I89" i="32" s="1"/>
  <c r="H89" i="32" a="1"/>
  <c r="H89" i="32" s="1"/>
  <c r="G89" i="32" a="1"/>
  <c r="G89" i="32" s="1"/>
  <c r="F89" i="32" a="1"/>
  <c r="F89" i="32" s="1"/>
  <c r="E89" i="32" a="1"/>
  <c r="E89" i="32" s="1"/>
  <c r="D89" i="32" a="1"/>
  <c r="D89" i="32" s="1"/>
  <c r="C89" i="32" a="1"/>
  <c r="C89" i="32" s="1"/>
  <c r="X88" i="32" a="1"/>
  <c r="X88" i="32" s="1"/>
  <c r="W88" i="32" a="1"/>
  <c r="W88" i="32" s="1"/>
  <c r="V88" i="32" a="1"/>
  <c r="V88" i="32" s="1"/>
  <c r="U88" i="32" a="1"/>
  <c r="U88" i="32" s="1"/>
  <c r="T88" i="32" a="1"/>
  <c r="T88" i="32" s="1"/>
  <c r="S88" i="32" a="1"/>
  <c r="S88" i="32" s="1"/>
  <c r="R88" i="32" a="1"/>
  <c r="R88" i="32" s="1"/>
  <c r="Q88" i="32" a="1"/>
  <c r="Q88" i="32" s="1"/>
  <c r="P88" i="32" a="1"/>
  <c r="P88" i="32" s="1"/>
  <c r="O88" i="32" a="1"/>
  <c r="O88" i="32" s="1"/>
  <c r="N88" i="32" a="1"/>
  <c r="N88" i="32" s="1"/>
  <c r="M88" i="32" a="1"/>
  <c r="M88" i="32" s="1"/>
  <c r="L88" i="32" a="1"/>
  <c r="L88" i="32" s="1"/>
  <c r="K88" i="32" a="1"/>
  <c r="K88" i="32" s="1"/>
  <c r="J88" i="32" a="1"/>
  <c r="J88" i="32" s="1"/>
  <c r="I88" i="32" a="1"/>
  <c r="I88" i="32" s="1"/>
  <c r="H88" i="32" a="1"/>
  <c r="H88" i="32" s="1"/>
  <c r="G88" i="32" a="1"/>
  <c r="G88" i="32" s="1"/>
  <c r="F88" i="32" a="1"/>
  <c r="F88" i="32" s="1"/>
  <c r="E88" i="32" a="1"/>
  <c r="E88" i="32" s="1"/>
  <c r="D88" i="32" a="1"/>
  <c r="D88" i="32" s="1"/>
  <c r="C88" i="32" a="1"/>
  <c r="C88" i="32" s="1"/>
  <c r="X87" i="32" a="1"/>
  <c r="X87" i="32" s="1"/>
  <c r="W87" i="32" a="1"/>
  <c r="W87" i="32" s="1"/>
  <c r="V87" i="32" a="1"/>
  <c r="V87" i="32" s="1"/>
  <c r="U87" i="32" a="1"/>
  <c r="U87" i="32" s="1"/>
  <c r="T87" i="32" a="1"/>
  <c r="T87" i="32" s="1"/>
  <c r="S87" i="32" a="1"/>
  <c r="S87" i="32" s="1"/>
  <c r="R87" i="32" a="1"/>
  <c r="R87" i="32" s="1"/>
  <c r="Q87" i="32" a="1"/>
  <c r="Q87" i="32" s="1"/>
  <c r="P87" i="32" a="1"/>
  <c r="P87" i="32" s="1"/>
  <c r="O87" i="32" a="1"/>
  <c r="O87" i="32" s="1"/>
  <c r="N87" i="32" a="1"/>
  <c r="N87" i="32" s="1"/>
  <c r="M87" i="32" a="1"/>
  <c r="M87" i="32" s="1"/>
  <c r="L87" i="32" a="1"/>
  <c r="L87" i="32" s="1"/>
  <c r="K87" i="32" a="1"/>
  <c r="K87" i="32" s="1"/>
  <c r="J87" i="32" a="1"/>
  <c r="J87" i="32" s="1"/>
  <c r="I87" i="32" a="1"/>
  <c r="I87" i="32" s="1"/>
  <c r="H87" i="32" a="1"/>
  <c r="H87" i="32" s="1"/>
  <c r="G87" i="32" a="1"/>
  <c r="G87" i="32" s="1"/>
  <c r="F87" i="32" a="1"/>
  <c r="F87" i="32" s="1"/>
  <c r="E87" i="32" a="1"/>
  <c r="E87" i="32" s="1"/>
  <c r="D87" i="32" a="1"/>
  <c r="D87" i="32" s="1"/>
  <c r="C87" i="32" a="1"/>
  <c r="C87" i="32" s="1"/>
  <c r="X86" i="32" a="1"/>
  <c r="X86" i="32" s="1"/>
  <c r="W86" i="32" a="1"/>
  <c r="W86" i="32" s="1"/>
  <c r="V86" i="32" a="1"/>
  <c r="V86" i="32" s="1"/>
  <c r="U86" i="32" a="1"/>
  <c r="U86" i="32" s="1"/>
  <c r="T86" i="32" a="1"/>
  <c r="T86" i="32" s="1"/>
  <c r="S86" i="32" a="1"/>
  <c r="S86" i="32" s="1"/>
  <c r="R86" i="32" a="1"/>
  <c r="R86" i="32" s="1"/>
  <c r="Q86" i="32" a="1"/>
  <c r="Q86" i="32" s="1"/>
  <c r="P86" i="32" a="1"/>
  <c r="P86" i="32" s="1"/>
  <c r="O86" i="32" a="1"/>
  <c r="O86" i="32" s="1"/>
  <c r="N86" i="32" a="1"/>
  <c r="N86" i="32" s="1"/>
  <c r="M86" i="32" a="1"/>
  <c r="M86" i="32" s="1"/>
  <c r="L86" i="32" a="1"/>
  <c r="L86" i="32" s="1"/>
  <c r="K86" i="32" a="1"/>
  <c r="K86" i="32" s="1"/>
  <c r="J86" i="32" a="1"/>
  <c r="J86" i="32" s="1"/>
  <c r="I86" i="32" a="1"/>
  <c r="I86" i="32" s="1"/>
  <c r="H86" i="32" a="1"/>
  <c r="H86" i="32" s="1"/>
  <c r="G86" i="32" a="1"/>
  <c r="G86" i="32" s="1"/>
  <c r="F86" i="32" a="1"/>
  <c r="F86" i="32" s="1"/>
  <c r="E86" i="32" a="1"/>
  <c r="E86" i="32" s="1"/>
  <c r="D86" i="32" a="1"/>
  <c r="D86" i="32" s="1"/>
  <c r="C86" i="32" a="1"/>
  <c r="C86" i="32" s="1"/>
  <c r="X85" i="32" a="1"/>
  <c r="X85" i="32" s="1"/>
  <c r="W85" i="32" a="1"/>
  <c r="W85" i="32" s="1"/>
  <c r="V85" i="32" a="1"/>
  <c r="V85" i="32" s="1"/>
  <c r="U85" i="32" a="1"/>
  <c r="U85" i="32" s="1"/>
  <c r="T85" i="32" a="1"/>
  <c r="T85" i="32" s="1"/>
  <c r="S85" i="32" a="1"/>
  <c r="S85" i="32" s="1"/>
  <c r="R85" i="32" a="1"/>
  <c r="R85" i="32" s="1"/>
  <c r="Q85" i="32" a="1"/>
  <c r="Q85" i="32" s="1"/>
  <c r="P85" i="32" a="1"/>
  <c r="P85" i="32" s="1"/>
  <c r="O85" i="32" a="1"/>
  <c r="O85" i="32" s="1"/>
  <c r="N85" i="32" a="1"/>
  <c r="N85" i="32" s="1"/>
  <c r="M85" i="32" a="1"/>
  <c r="M85" i="32" s="1"/>
  <c r="L85" i="32" a="1"/>
  <c r="L85" i="32" s="1"/>
  <c r="K85" i="32" a="1"/>
  <c r="K85" i="32" s="1"/>
  <c r="J85" i="32" a="1"/>
  <c r="J85" i="32" s="1"/>
  <c r="I85" i="32" a="1"/>
  <c r="I85" i="32" s="1"/>
  <c r="H85" i="32" a="1"/>
  <c r="H85" i="32" s="1"/>
  <c r="G85" i="32" a="1"/>
  <c r="G85" i="32" s="1"/>
  <c r="F85" i="32" a="1"/>
  <c r="F85" i="32" s="1"/>
  <c r="E85" i="32" a="1"/>
  <c r="E85" i="32" s="1"/>
  <c r="D85" i="32" a="1"/>
  <c r="D85" i="32" s="1"/>
  <c r="C85" i="32" a="1"/>
  <c r="C85" i="32" s="1"/>
  <c r="X84" i="32" a="1"/>
  <c r="X84" i="32" s="1"/>
  <c r="W84" i="32" a="1"/>
  <c r="W84" i="32" s="1"/>
  <c r="V84" i="32" a="1"/>
  <c r="V84" i="32" s="1"/>
  <c r="U84" i="32" a="1"/>
  <c r="U84" i="32" s="1"/>
  <c r="T84" i="32" a="1"/>
  <c r="T84" i="32" s="1"/>
  <c r="S84" i="32" a="1"/>
  <c r="S84" i="32" s="1"/>
  <c r="R84" i="32" a="1"/>
  <c r="R84" i="32" s="1"/>
  <c r="Q84" i="32" a="1"/>
  <c r="Q84" i="32" s="1"/>
  <c r="P84" i="32" a="1"/>
  <c r="P84" i="32" s="1"/>
  <c r="O84" i="32" a="1"/>
  <c r="O84" i="32" s="1"/>
  <c r="N84" i="32" a="1"/>
  <c r="N84" i="32" s="1"/>
  <c r="M84" i="32" a="1"/>
  <c r="M84" i="32" s="1"/>
  <c r="L84" i="32" a="1"/>
  <c r="L84" i="32" s="1"/>
  <c r="K84" i="32" a="1"/>
  <c r="K84" i="32" s="1"/>
  <c r="J84" i="32" a="1"/>
  <c r="J84" i="32" s="1"/>
  <c r="I84" i="32" a="1"/>
  <c r="I84" i="32" s="1"/>
  <c r="H84" i="32" a="1"/>
  <c r="H84" i="32" s="1"/>
  <c r="G84" i="32" a="1"/>
  <c r="G84" i="32" s="1"/>
  <c r="F84" i="32" a="1"/>
  <c r="F84" i="32" s="1"/>
  <c r="E84" i="32" a="1"/>
  <c r="E84" i="32" s="1"/>
  <c r="D84" i="32" a="1"/>
  <c r="D84" i="32" s="1"/>
  <c r="C84" i="32" a="1"/>
  <c r="C84" i="32" s="1"/>
  <c r="X83" i="32" a="1"/>
  <c r="X83" i="32" s="1"/>
  <c r="W83" i="32" a="1"/>
  <c r="W83" i="32" s="1"/>
  <c r="V83" i="32" a="1"/>
  <c r="V83" i="32" s="1"/>
  <c r="U83" i="32" a="1"/>
  <c r="U83" i="32" s="1"/>
  <c r="T83" i="32" a="1"/>
  <c r="T83" i="32" s="1"/>
  <c r="S83" i="32" a="1"/>
  <c r="S83" i="32" s="1"/>
  <c r="R83" i="32" a="1"/>
  <c r="R83" i="32" s="1"/>
  <c r="Q83" i="32" a="1"/>
  <c r="Q83" i="32" s="1"/>
  <c r="P83" i="32" a="1"/>
  <c r="P83" i="32" s="1"/>
  <c r="O83" i="32" a="1"/>
  <c r="O83" i="32" s="1"/>
  <c r="N83" i="32" a="1"/>
  <c r="N83" i="32" s="1"/>
  <c r="M83" i="32" a="1"/>
  <c r="M83" i="32" s="1"/>
  <c r="L83" i="32" a="1"/>
  <c r="L83" i="32" s="1"/>
  <c r="K83" i="32" a="1"/>
  <c r="K83" i="32" s="1"/>
  <c r="J83" i="32" a="1"/>
  <c r="J83" i="32" s="1"/>
  <c r="I83" i="32" a="1"/>
  <c r="I83" i="32" s="1"/>
  <c r="H83" i="32" a="1"/>
  <c r="H83" i="32" s="1"/>
  <c r="G83" i="32" a="1"/>
  <c r="G83" i="32" s="1"/>
  <c r="F83" i="32" a="1"/>
  <c r="F83" i="32" s="1"/>
  <c r="E83" i="32" a="1"/>
  <c r="E83" i="32" s="1"/>
  <c r="D83" i="32" a="1"/>
  <c r="D83" i="32" s="1"/>
  <c r="C83" i="32" a="1"/>
  <c r="C83" i="32" s="1"/>
  <c r="X82" i="32" a="1"/>
  <c r="X82" i="32" s="1"/>
  <c r="W82" i="32" a="1"/>
  <c r="W82" i="32" s="1"/>
  <c r="V82" i="32" a="1"/>
  <c r="V82" i="32" s="1"/>
  <c r="U82" i="32" a="1"/>
  <c r="U82" i="32" s="1"/>
  <c r="T82" i="32" a="1"/>
  <c r="T82" i="32" s="1"/>
  <c r="S82" i="32" a="1"/>
  <c r="S82" i="32" s="1"/>
  <c r="R82" i="32" a="1"/>
  <c r="R82" i="32" s="1"/>
  <c r="Q82" i="32" a="1"/>
  <c r="Q82" i="32" s="1"/>
  <c r="P82" i="32" a="1"/>
  <c r="P82" i="32" s="1"/>
  <c r="O82" i="32" a="1"/>
  <c r="O82" i="32" s="1"/>
  <c r="N82" i="32" a="1"/>
  <c r="N82" i="32" s="1"/>
  <c r="M82" i="32" a="1"/>
  <c r="M82" i="32" s="1"/>
  <c r="L82" i="32" a="1"/>
  <c r="L82" i="32" s="1"/>
  <c r="K82" i="32" a="1"/>
  <c r="K82" i="32" s="1"/>
  <c r="J82" i="32" a="1"/>
  <c r="J82" i="32" s="1"/>
  <c r="I82" i="32" a="1"/>
  <c r="I82" i="32" s="1"/>
  <c r="H82" i="32" a="1"/>
  <c r="H82" i="32" s="1"/>
  <c r="G82" i="32" a="1"/>
  <c r="G82" i="32" s="1"/>
  <c r="F82" i="32" a="1"/>
  <c r="F82" i="32" s="1"/>
  <c r="E82" i="32" a="1"/>
  <c r="E82" i="32" s="1"/>
  <c r="D82" i="32" a="1"/>
  <c r="D82" i="32" s="1"/>
  <c r="C82" i="32" a="1"/>
  <c r="C82" i="32" s="1"/>
  <c r="X81" i="32" a="1"/>
  <c r="X81" i="32" s="1"/>
  <c r="W81" i="32" a="1"/>
  <c r="W81" i="32" s="1"/>
  <c r="V81" i="32" a="1"/>
  <c r="V81" i="32" s="1"/>
  <c r="U81" i="32" a="1"/>
  <c r="U81" i="32" s="1"/>
  <c r="T81" i="32" a="1"/>
  <c r="T81" i="32" s="1"/>
  <c r="S81" i="32" a="1"/>
  <c r="S81" i="32" s="1"/>
  <c r="R81" i="32" a="1"/>
  <c r="R81" i="32" s="1"/>
  <c r="Q81" i="32" a="1"/>
  <c r="Q81" i="32" s="1"/>
  <c r="P81" i="32" a="1"/>
  <c r="P81" i="32" s="1"/>
  <c r="O81" i="32" a="1"/>
  <c r="O81" i="32" s="1"/>
  <c r="N81" i="32" a="1"/>
  <c r="N81" i="32" s="1"/>
  <c r="M81" i="32" a="1"/>
  <c r="M81" i="32" s="1"/>
  <c r="L81" i="32" a="1"/>
  <c r="L81" i="32" s="1"/>
  <c r="K81" i="32" a="1"/>
  <c r="K81" i="32" s="1"/>
  <c r="J81" i="32" a="1"/>
  <c r="J81" i="32" s="1"/>
  <c r="I81" i="32" a="1"/>
  <c r="I81" i="32" s="1"/>
  <c r="H81" i="32" a="1"/>
  <c r="H81" i="32" s="1"/>
  <c r="G81" i="32" a="1"/>
  <c r="G81" i="32" s="1"/>
  <c r="F81" i="32" a="1"/>
  <c r="F81" i="32" s="1"/>
  <c r="E81" i="32" a="1"/>
  <c r="E81" i="32" s="1"/>
  <c r="D81" i="32" a="1"/>
  <c r="D81" i="32" s="1"/>
  <c r="C81" i="32" a="1"/>
  <c r="C81" i="32" s="1"/>
  <c r="X80" i="32" a="1"/>
  <c r="X80" i="32" s="1"/>
  <c r="W80" i="32" a="1"/>
  <c r="W80" i="32" s="1"/>
  <c r="V80" i="32" a="1"/>
  <c r="V80" i="32" s="1"/>
  <c r="U80" i="32" a="1"/>
  <c r="U80" i="32" s="1"/>
  <c r="T80" i="32" a="1"/>
  <c r="T80" i="32" s="1"/>
  <c r="S80" i="32" a="1"/>
  <c r="S80" i="32" s="1"/>
  <c r="R80" i="32" a="1"/>
  <c r="R80" i="32" s="1"/>
  <c r="Q80" i="32" a="1"/>
  <c r="Q80" i="32" s="1"/>
  <c r="P80" i="32" a="1"/>
  <c r="P80" i="32" s="1"/>
  <c r="O80" i="32" a="1"/>
  <c r="O80" i="32" s="1"/>
  <c r="N80" i="32" a="1"/>
  <c r="N80" i="32" s="1"/>
  <c r="M80" i="32" a="1"/>
  <c r="M80" i="32" s="1"/>
  <c r="L80" i="32" a="1"/>
  <c r="L80" i="32" s="1"/>
  <c r="K80" i="32" a="1"/>
  <c r="K80" i="32" s="1"/>
  <c r="J80" i="32" a="1"/>
  <c r="J80" i="32" s="1"/>
  <c r="I80" i="32" a="1"/>
  <c r="I80" i="32" s="1"/>
  <c r="H80" i="32" a="1"/>
  <c r="H80" i="32" s="1"/>
  <c r="G80" i="32" a="1"/>
  <c r="G80" i="32" s="1"/>
  <c r="F80" i="32" a="1"/>
  <c r="F80" i="32" s="1"/>
  <c r="E80" i="32" a="1"/>
  <c r="E80" i="32" s="1"/>
  <c r="D80" i="32" a="1"/>
  <c r="D80" i="32" s="1"/>
  <c r="C80" i="32" a="1"/>
  <c r="C80" i="32" s="1"/>
  <c r="X79" i="32" a="1"/>
  <c r="X79" i="32" s="1"/>
  <c r="W79" i="32" a="1"/>
  <c r="W79" i="32" s="1"/>
  <c r="V79" i="32" a="1"/>
  <c r="V79" i="32" s="1"/>
  <c r="U79" i="32" a="1"/>
  <c r="U79" i="32" s="1"/>
  <c r="T79" i="32" a="1"/>
  <c r="T79" i="32" s="1"/>
  <c r="S79" i="32" a="1"/>
  <c r="S79" i="32" s="1"/>
  <c r="R79" i="32" a="1"/>
  <c r="R79" i="32" s="1"/>
  <c r="Q79" i="32" a="1"/>
  <c r="Q79" i="32" s="1"/>
  <c r="P79" i="32" a="1"/>
  <c r="P79" i="32" s="1"/>
  <c r="O79" i="32" a="1"/>
  <c r="O79" i="32" s="1"/>
  <c r="N79" i="32" a="1"/>
  <c r="N79" i="32" s="1"/>
  <c r="M79" i="32" a="1"/>
  <c r="M79" i="32" s="1"/>
  <c r="L79" i="32" a="1"/>
  <c r="L79" i="32" s="1"/>
  <c r="K79" i="32" a="1"/>
  <c r="K79" i="32" s="1"/>
  <c r="J79" i="32" a="1"/>
  <c r="J79" i="32" s="1"/>
  <c r="I79" i="32" a="1"/>
  <c r="I79" i="32" s="1"/>
  <c r="H79" i="32" a="1"/>
  <c r="H79" i="32" s="1"/>
  <c r="G79" i="32" a="1"/>
  <c r="G79" i="32" s="1"/>
  <c r="F79" i="32" a="1"/>
  <c r="F79" i="32" s="1"/>
  <c r="E79" i="32" a="1"/>
  <c r="E79" i="32" s="1"/>
  <c r="D79" i="32" a="1"/>
  <c r="D79" i="32" s="1"/>
  <c r="C79" i="32" a="1"/>
  <c r="C79" i="32" s="1"/>
  <c r="X78" i="32" a="1"/>
  <c r="X78" i="32" s="1"/>
  <c r="W78" i="32" a="1"/>
  <c r="W78" i="32" s="1"/>
  <c r="V78" i="32" a="1"/>
  <c r="V78" i="32" s="1"/>
  <c r="U78" i="32" a="1"/>
  <c r="U78" i="32" s="1"/>
  <c r="T78" i="32" a="1"/>
  <c r="T78" i="32" s="1"/>
  <c r="S78" i="32" a="1"/>
  <c r="S78" i="32" s="1"/>
  <c r="R78" i="32" a="1"/>
  <c r="R78" i="32" s="1"/>
  <c r="Q78" i="32" a="1"/>
  <c r="Q78" i="32" s="1"/>
  <c r="P78" i="32" a="1"/>
  <c r="P78" i="32" s="1"/>
  <c r="O78" i="32" a="1"/>
  <c r="O78" i="32" s="1"/>
  <c r="N78" i="32" a="1"/>
  <c r="N78" i="32" s="1"/>
  <c r="M78" i="32" a="1"/>
  <c r="M78" i="32" s="1"/>
  <c r="L78" i="32" a="1"/>
  <c r="L78" i="32" s="1"/>
  <c r="K78" i="32" a="1"/>
  <c r="K78" i="32" s="1"/>
  <c r="J78" i="32" a="1"/>
  <c r="J78" i="32" s="1"/>
  <c r="I78" i="32" a="1"/>
  <c r="I78" i="32" s="1"/>
  <c r="H78" i="32" a="1"/>
  <c r="H78" i="32" s="1"/>
  <c r="G78" i="32" a="1"/>
  <c r="G78" i="32" s="1"/>
  <c r="F78" i="32" a="1"/>
  <c r="F78" i="32" s="1"/>
  <c r="E78" i="32" a="1"/>
  <c r="E78" i="32" s="1"/>
  <c r="D78" i="32" a="1"/>
  <c r="D78" i="32" s="1"/>
  <c r="C78" i="32" a="1"/>
  <c r="C78" i="32" s="1"/>
  <c r="X77" i="32" a="1"/>
  <c r="X77" i="32" s="1"/>
  <c r="W77" i="32" a="1"/>
  <c r="W77" i="32" s="1"/>
  <c r="V77" i="32" a="1"/>
  <c r="V77" i="32" s="1"/>
  <c r="U77" i="32" a="1"/>
  <c r="U77" i="32" s="1"/>
  <c r="T77" i="32" a="1"/>
  <c r="T77" i="32" s="1"/>
  <c r="S77" i="32" a="1"/>
  <c r="S77" i="32" s="1"/>
  <c r="R77" i="32" a="1"/>
  <c r="R77" i="32" s="1"/>
  <c r="Q77" i="32" a="1"/>
  <c r="Q77" i="32" s="1"/>
  <c r="P77" i="32" a="1"/>
  <c r="P77" i="32" s="1"/>
  <c r="O77" i="32" a="1"/>
  <c r="O77" i="32" s="1"/>
  <c r="N77" i="32" a="1"/>
  <c r="N77" i="32" s="1"/>
  <c r="M77" i="32" a="1"/>
  <c r="M77" i="32" s="1"/>
  <c r="L77" i="32" a="1"/>
  <c r="L77" i="32" s="1"/>
  <c r="K77" i="32" a="1"/>
  <c r="K77" i="32" s="1"/>
  <c r="J77" i="32" a="1"/>
  <c r="J77" i="32" s="1"/>
  <c r="I77" i="32" a="1"/>
  <c r="I77" i="32" s="1"/>
  <c r="H77" i="32" a="1"/>
  <c r="H77" i="32" s="1"/>
  <c r="G77" i="32" a="1"/>
  <c r="G77" i="32" s="1"/>
  <c r="F77" i="32" a="1"/>
  <c r="F77" i="32" s="1"/>
  <c r="E77" i="32" a="1"/>
  <c r="E77" i="32" s="1"/>
  <c r="D77" i="32" a="1"/>
  <c r="D77" i="32" s="1"/>
  <c r="C77" i="32" a="1"/>
  <c r="C77" i="32" s="1"/>
  <c r="X76" i="32" a="1"/>
  <c r="X76" i="32" s="1"/>
  <c r="W76" i="32" a="1"/>
  <c r="W76" i="32" s="1"/>
  <c r="V76" i="32" a="1"/>
  <c r="V76" i="32" s="1"/>
  <c r="U76" i="32" a="1"/>
  <c r="U76" i="32" s="1"/>
  <c r="T76" i="32" a="1"/>
  <c r="T76" i="32" s="1"/>
  <c r="S76" i="32" a="1"/>
  <c r="S76" i="32" s="1"/>
  <c r="R76" i="32" a="1"/>
  <c r="R76" i="32" s="1"/>
  <c r="Q76" i="32" a="1"/>
  <c r="Q76" i="32" s="1"/>
  <c r="P76" i="32" a="1"/>
  <c r="P76" i="32" s="1"/>
  <c r="O76" i="32" a="1"/>
  <c r="O76" i="32" s="1"/>
  <c r="N76" i="32" a="1"/>
  <c r="N76" i="32" s="1"/>
  <c r="M76" i="32" a="1"/>
  <c r="M76" i="32" s="1"/>
  <c r="L76" i="32" a="1"/>
  <c r="L76" i="32" s="1"/>
  <c r="K76" i="32" a="1"/>
  <c r="K76" i="32" s="1"/>
  <c r="J76" i="32" a="1"/>
  <c r="J76" i="32" s="1"/>
  <c r="I76" i="32" a="1"/>
  <c r="I76" i="32" s="1"/>
  <c r="H76" i="32" a="1"/>
  <c r="H76" i="32" s="1"/>
  <c r="G76" i="32" a="1"/>
  <c r="G76" i="32" s="1"/>
  <c r="F76" i="32" a="1"/>
  <c r="F76" i="32" s="1"/>
  <c r="E76" i="32" a="1"/>
  <c r="E76" i="32" s="1"/>
  <c r="D76" i="32" a="1"/>
  <c r="D76" i="32" s="1"/>
  <c r="C76" i="32" a="1"/>
  <c r="C76" i="32" s="1"/>
  <c r="X75" i="32" a="1"/>
  <c r="X75" i="32" s="1"/>
  <c r="W75" i="32" a="1"/>
  <c r="W75" i="32" s="1"/>
  <c r="V75" i="32" a="1"/>
  <c r="V75" i="32" s="1"/>
  <c r="U75" i="32" a="1"/>
  <c r="U75" i="32" s="1"/>
  <c r="T75" i="32" a="1"/>
  <c r="T75" i="32" s="1"/>
  <c r="S75" i="32" a="1"/>
  <c r="S75" i="32" s="1"/>
  <c r="R75" i="32" a="1"/>
  <c r="R75" i="32" s="1"/>
  <c r="Q75" i="32" a="1"/>
  <c r="Q75" i="32" s="1"/>
  <c r="P75" i="32" a="1"/>
  <c r="P75" i="32" s="1"/>
  <c r="O75" i="32" a="1"/>
  <c r="O75" i="32" s="1"/>
  <c r="N75" i="32" a="1"/>
  <c r="N75" i="32" s="1"/>
  <c r="M75" i="32" a="1"/>
  <c r="M75" i="32" s="1"/>
  <c r="L75" i="32" a="1"/>
  <c r="L75" i="32" s="1"/>
  <c r="K75" i="32" a="1"/>
  <c r="K75" i="32" s="1"/>
  <c r="J75" i="32" a="1"/>
  <c r="J75" i="32" s="1"/>
  <c r="I75" i="32" a="1"/>
  <c r="I75" i="32" s="1"/>
  <c r="H75" i="32" a="1"/>
  <c r="H75" i="32" s="1"/>
  <c r="G75" i="32" a="1"/>
  <c r="G75" i="32" s="1"/>
  <c r="F75" i="32" a="1"/>
  <c r="F75" i="32" s="1"/>
  <c r="E75" i="32" a="1"/>
  <c r="E75" i="32" s="1"/>
  <c r="D75" i="32" a="1"/>
  <c r="D75" i="32" s="1"/>
  <c r="C75" i="32" a="1"/>
  <c r="C75" i="32" s="1"/>
  <c r="X74" i="32" a="1"/>
  <c r="X74" i="32" s="1"/>
  <c r="W74" i="32" a="1"/>
  <c r="W74" i="32" s="1"/>
  <c r="V74" i="32" a="1"/>
  <c r="V74" i="32" s="1"/>
  <c r="U74" i="32" a="1"/>
  <c r="U74" i="32" s="1"/>
  <c r="T74" i="32" a="1"/>
  <c r="T74" i="32" s="1"/>
  <c r="S74" i="32" a="1"/>
  <c r="S74" i="32" s="1"/>
  <c r="R74" i="32" a="1"/>
  <c r="R74" i="32" s="1"/>
  <c r="Q74" i="32" a="1"/>
  <c r="Q74" i="32" s="1"/>
  <c r="P74" i="32" a="1"/>
  <c r="P74" i="32" s="1"/>
  <c r="O74" i="32" a="1"/>
  <c r="O74" i="32" s="1"/>
  <c r="N74" i="32" a="1"/>
  <c r="N74" i="32" s="1"/>
  <c r="M74" i="32" a="1"/>
  <c r="M74" i="32" s="1"/>
  <c r="L74" i="32" a="1"/>
  <c r="L74" i="32" s="1"/>
  <c r="K74" i="32" a="1"/>
  <c r="K74" i="32" s="1"/>
  <c r="J74" i="32" a="1"/>
  <c r="J74" i="32" s="1"/>
  <c r="I74" i="32" a="1"/>
  <c r="I74" i="32" s="1"/>
  <c r="H74" i="32" a="1"/>
  <c r="H74" i="32" s="1"/>
  <c r="G74" i="32" a="1"/>
  <c r="G74" i="32" s="1"/>
  <c r="F74" i="32" a="1"/>
  <c r="F74" i="32" s="1"/>
  <c r="E74" i="32" a="1"/>
  <c r="E74" i="32" s="1"/>
  <c r="D74" i="32" a="1"/>
  <c r="D74" i="32" s="1"/>
  <c r="C74" i="32" a="1"/>
  <c r="C74" i="32" s="1"/>
  <c r="X73" i="32" a="1"/>
  <c r="X73" i="32" s="1"/>
  <c r="W73" i="32" a="1"/>
  <c r="W73" i="32" s="1"/>
  <c r="V73" i="32" a="1"/>
  <c r="V73" i="32" s="1"/>
  <c r="U73" i="32" a="1"/>
  <c r="U73" i="32" s="1"/>
  <c r="T73" i="32" a="1"/>
  <c r="T73" i="32" s="1"/>
  <c r="S73" i="32" a="1"/>
  <c r="S73" i="32" s="1"/>
  <c r="R73" i="32" a="1"/>
  <c r="R73" i="32" s="1"/>
  <c r="Q73" i="32" a="1"/>
  <c r="Q73" i="32" s="1"/>
  <c r="P73" i="32" a="1"/>
  <c r="P73" i="32" s="1"/>
  <c r="O73" i="32" a="1"/>
  <c r="O73" i="32" s="1"/>
  <c r="N73" i="32" a="1"/>
  <c r="N73" i="32" s="1"/>
  <c r="M73" i="32" a="1"/>
  <c r="M73" i="32" s="1"/>
  <c r="L73" i="32" a="1"/>
  <c r="L73" i="32" s="1"/>
  <c r="K73" i="32" a="1"/>
  <c r="K73" i="32" s="1"/>
  <c r="J73" i="32" a="1"/>
  <c r="J73" i="32" s="1"/>
  <c r="I73" i="32" a="1"/>
  <c r="I73" i="32" s="1"/>
  <c r="H73" i="32" a="1"/>
  <c r="H73" i="32" s="1"/>
  <c r="G73" i="32" a="1"/>
  <c r="G73" i="32" s="1"/>
  <c r="F73" i="32" a="1"/>
  <c r="F73" i="32" s="1"/>
  <c r="E73" i="32" a="1"/>
  <c r="E73" i="32" s="1"/>
  <c r="D73" i="32" a="1"/>
  <c r="D73" i="32" s="1"/>
  <c r="C73" i="32" a="1"/>
  <c r="C73" i="32" s="1"/>
  <c r="X67" i="32" a="1"/>
  <c r="X67" i="32" s="1"/>
  <c r="W67" i="32" a="1"/>
  <c r="W67" i="32" s="1"/>
  <c r="V67" i="32" a="1"/>
  <c r="V67" i="32" s="1"/>
  <c r="U67" i="32" a="1"/>
  <c r="U67" i="32" s="1"/>
  <c r="T67" i="32" a="1"/>
  <c r="T67" i="32" s="1"/>
  <c r="S67" i="32" a="1"/>
  <c r="S67" i="32" s="1"/>
  <c r="R67" i="32" a="1"/>
  <c r="R67" i="32" s="1"/>
  <c r="Q67" i="32" a="1"/>
  <c r="Q67" i="32" s="1"/>
  <c r="P67" i="32" a="1"/>
  <c r="P67" i="32" s="1"/>
  <c r="O67" i="32" a="1"/>
  <c r="O67" i="32" s="1"/>
  <c r="N67" i="32" a="1"/>
  <c r="N67" i="32" s="1"/>
  <c r="M67" i="32" a="1"/>
  <c r="M67" i="32" s="1"/>
  <c r="L67" i="32" a="1"/>
  <c r="L67" i="32" s="1"/>
  <c r="K67" i="32" a="1"/>
  <c r="K67" i="32" s="1"/>
  <c r="J67" i="32" a="1"/>
  <c r="J67" i="32" s="1"/>
  <c r="I67" i="32" a="1"/>
  <c r="I67" i="32" s="1"/>
  <c r="H67" i="32" a="1"/>
  <c r="H67" i="32" s="1"/>
  <c r="G67" i="32" a="1"/>
  <c r="G67" i="32" s="1"/>
  <c r="F67" i="32" a="1"/>
  <c r="F67" i="32" s="1"/>
  <c r="E67" i="32" a="1"/>
  <c r="E67" i="32" s="1"/>
  <c r="D67" i="32" a="1"/>
  <c r="D67" i="32" s="1"/>
  <c r="C67" i="32" a="1"/>
  <c r="C67" i="32" s="1"/>
  <c r="X66" i="32" a="1"/>
  <c r="X66" i="32" s="1"/>
  <c r="W66" i="32" a="1"/>
  <c r="W66" i="32" s="1"/>
  <c r="V66" i="32" a="1"/>
  <c r="V66" i="32" s="1"/>
  <c r="U66" i="32" a="1"/>
  <c r="U66" i="32" s="1"/>
  <c r="T66" i="32" a="1"/>
  <c r="T66" i="32" s="1"/>
  <c r="S66" i="32" a="1"/>
  <c r="S66" i="32" s="1"/>
  <c r="R66" i="32" a="1"/>
  <c r="R66" i="32" s="1"/>
  <c r="Q66" i="32" a="1"/>
  <c r="Q66" i="32" s="1"/>
  <c r="P66" i="32" a="1"/>
  <c r="P66" i="32" s="1"/>
  <c r="O66" i="32" a="1"/>
  <c r="O66" i="32" s="1"/>
  <c r="N66" i="32" a="1"/>
  <c r="N66" i="32" s="1"/>
  <c r="M66" i="32" a="1"/>
  <c r="M66" i="32" s="1"/>
  <c r="L66" i="32" a="1"/>
  <c r="L66" i="32" s="1"/>
  <c r="K66" i="32" a="1"/>
  <c r="K66" i="32" s="1"/>
  <c r="J66" i="32" a="1"/>
  <c r="J66" i="32" s="1"/>
  <c r="I66" i="32" a="1"/>
  <c r="I66" i="32" s="1"/>
  <c r="H66" i="32" a="1"/>
  <c r="H66" i="32" s="1"/>
  <c r="G66" i="32" a="1"/>
  <c r="G66" i="32" s="1"/>
  <c r="F66" i="32" a="1"/>
  <c r="F66" i="32" s="1"/>
  <c r="E66" i="32" a="1"/>
  <c r="E66" i="32" s="1"/>
  <c r="D66" i="32" a="1"/>
  <c r="D66" i="32" s="1"/>
  <c r="C66" i="32" a="1"/>
  <c r="C66" i="32" s="1"/>
  <c r="X65" i="32" a="1"/>
  <c r="X65" i="32" s="1"/>
  <c r="W65" i="32" a="1"/>
  <c r="W65" i="32" s="1"/>
  <c r="V65" i="32" a="1"/>
  <c r="V65" i="32" s="1"/>
  <c r="U65" i="32" a="1"/>
  <c r="U65" i="32" s="1"/>
  <c r="T65" i="32" a="1"/>
  <c r="T65" i="32" s="1"/>
  <c r="S65" i="32" a="1"/>
  <c r="S65" i="32" s="1"/>
  <c r="R65" i="32" a="1"/>
  <c r="R65" i="32" s="1"/>
  <c r="Q65" i="32" a="1"/>
  <c r="Q65" i="32" s="1"/>
  <c r="P65" i="32" a="1"/>
  <c r="P65" i="32" s="1"/>
  <c r="O65" i="32" a="1"/>
  <c r="O65" i="32" s="1"/>
  <c r="N65" i="32" a="1"/>
  <c r="N65" i="32" s="1"/>
  <c r="M65" i="32" a="1"/>
  <c r="M65" i="32" s="1"/>
  <c r="L65" i="32" a="1"/>
  <c r="L65" i="32" s="1"/>
  <c r="K65" i="32" a="1"/>
  <c r="K65" i="32" s="1"/>
  <c r="J65" i="32" a="1"/>
  <c r="J65" i="32" s="1"/>
  <c r="I65" i="32" a="1"/>
  <c r="I65" i="32" s="1"/>
  <c r="H65" i="32" a="1"/>
  <c r="H65" i="32" s="1"/>
  <c r="G65" i="32" a="1"/>
  <c r="G65" i="32" s="1"/>
  <c r="F65" i="32" a="1"/>
  <c r="F65" i="32" s="1"/>
  <c r="E65" i="32" a="1"/>
  <c r="E65" i="32" s="1"/>
  <c r="D65" i="32" a="1"/>
  <c r="D65" i="32" s="1"/>
  <c r="C65" i="32" a="1"/>
  <c r="C65" i="32" s="1"/>
  <c r="X64" i="32" a="1"/>
  <c r="X64" i="32" s="1"/>
  <c r="W64" i="32" a="1"/>
  <c r="W64" i="32" s="1"/>
  <c r="V64" i="32" a="1"/>
  <c r="V64" i="32" s="1"/>
  <c r="U64" i="32" a="1"/>
  <c r="U64" i="32" s="1"/>
  <c r="T64" i="32" a="1"/>
  <c r="T64" i="32" s="1"/>
  <c r="S64" i="32" a="1"/>
  <c r="S64" i="32" s="1"/>
  <c r="R64" i="32" a="1"/>
  <c r="R64" i="32" s="1"/>
  <c r="Q64" i="32" a="1"/>
  <c r="Q64" i="32" s="1"/>
  <c r="P64" i="32" a="1"/>
  <c r="P64" i="32" s="1"/>
  <c r="O64" i="32" a="1"/>
  <c r="O64" i="32" s="1"/>
  <c r="N64" i="32" a="1"/>
  <c r="N64" i="32" s="1"/>
  <c r="M64" i="32" a="1"/>
  <c r="M64" i="32" s="1"/>
  <c r="L64" i="32" a="1"/>
  <c r="L64" i="32" s="1"/>
  <c r="K64" i="32" a="1"/>
  <c r="K64" i="32" s="1"/>
  <c r="J64" i="32" a="1"/>
  <c r="J64" i="32" s="1"/>
  <c r="I64" i="32" a="1"/>
  <c r="I64" i="32" s="1"/>
  <c r="H64" i="32" a="1"/>
  <c r="H64" i="32" s="1"/>
  <c r="G64" i="32" a="1"/>
  <c r="G64" i="32" s="1"/>
  <c r="F64" i="32" a="1"/>
  <c r="F64" i="32" s="1"/>
  <c r="E64" i="32" a="1"/>
  <c r="E64" i="32" s="1"/>
  <c r="D64" i="32" a="1"/>
  <c r="D64" i="32" s="1"/>
  <c r="C64" i="32" a="1"/>
  <c r="C64" i="32" s="1"/>
  <c r="X63" i="32" a="1"/>
  <c r="X63" i="32" s="1"/>
  <c r="W63" i="32" a="1"/>
  <c r="W63" i="32" s="1"/>
  <c r="V63" i="32" a="1"/>
  <c r="V63" i="32" s="1"/>
  <c r="U63" i="32" a="1"/>
  <c r="U63" i="32" s="1"/>
  <c r="T63" i="32" a="1"/>
  <c r="T63" i="32" s="1"/>
  <c r="S63" i="32" a="1"/>
  <c r="S63" i="32" s="1"/>
  <c r="R63" i="32" a="1"/>
  <c r="R63" i="32" s="1"/>
  <c r="Q63" i="32" a="1"/>
  <c r="Q63" i="32" s="1"/>
  <c r="P63" i="32" a="1"/>
  <c r="P63" i="32" s="1"/>
  <c r="O63" i="32" a="1"/>
  <c r="O63" i="32" s="1"/>
  <c r="N63" i="32" a="1"/>
  <c r="N63" i="32" s="1"/>
  <c r="M63" i="32" a="1"/>
  <c r="M63" i="32" s="1"/>
  <c r="L63" i="32" a="1"/>
  <c r="L63" i="32" s="1"/>
  <c r="K63" i="32" a="1"/>
  <c r="K63" i="32" s="1"/>
  <c r="J63" i="32" a="1"/>
  <c r="J63" i="32" s="1"/>
  <c r="I63" i="32" a="1"/>
  <c r="I63" i="32" s="1"/>
  <c r="H63" i="32" a="1"/>
  <c r="H63" i="32" s="1"/>
  <c r="G63" i="32" a="1"/>
  <c r="G63" i="32" s="1"/>
  <c r="F63" i="32" a="1"/>
  <c r="F63" i="32" s="1"/>
  <c r="E63" i="32" a="1"/>
  <c r="E63" i="32" s="1"/>
  <c r="D63" i="32" a="1"/>
  <c r="D63" i="32" s="1"/>
  <c r="C63" i="32" a="1"/>
  <c r="C63" i="32" s="1"/>
  <c r="X62" i="32" a="1"/>
  <c r="X62" i="32" s="1"/>
  <c r="W62" i="32" a="1"/>
  <c r="W62" i="32" s="1"/>
  <c r="V62" i="32" a="1"/>
  <c r="V62" i="32" s="1"/>
  <c r="U62" i="32" a="1"/>
  <c r="U62" i="32" s="1"/>
  <c r="T62" i="32" a="1"/>
  <c r="T62" i="32" s="1"/>
  <c r="S62" i="32" a="1"/>
  <c r="S62" i="32" s="1"/>
  <c r="R62" i="32" a="1"/>
  <c r="R62" i="32" s="1"/>
  <c r="Q62" i="32" a="1"/>
  <c r="Q62" i="32" s="1"/>
  <c r="P62" i="32" a="1"/>
  <c r="P62" i="32" s="1"/>
  <c r="O62" i="32" a="1"/>
  <c r="O62" i="32" s="1"/>
  <c r="N62" i="32" a="1"/>
  <c r="N62" i="32" s="1"/>
  <c r="M62" i="32" a="1"/>
  <c r="M62" i="32" s="1"/>
  <c r="L62" i="32" a="1"/>
  <c r="L62" i="32" s="1"/>
  <c r="K62" i="32" a="1"/>
  <c r="K62" i="32" s="1"/>
  <c r="J62" i="32" a="1"/>
  <c r="J62" i="32" s="1"/>
  <c r="I62" i="32" a="1"/>
  <c r="I62" i="32" s="1"/>
  <c r="H62" i="32" a="1"/>
  <c r="H62" i="32" s="1"/>
  <c r="G62" i="32" a="1"/>
  <c r="G62" i="32" s="1"/>
  <c r="F62" i="32" a="1"/>
  <c r="F62" i="32" s="1"/>
  <c r="E62" i="32" a="1"/>
  <c r="E62" i="32" s="1"/>
  <c r="D62" i="32" a="1"/>
  <c r="D62" i="32" s="1"/>
  <c r="C62" i="32" a="1"/>
  <c r="C62" i="32" s="1"/>
  <c r="X61" i="32" a="1"/>
  <c r="X61" i="32" s="1"/>
  <c r="W61" i="32" a="1"/>
  <c r="W61" i="32" s="1"/>
  <c r="V61" i="32" a="1"/>
  <c r="V61" i="32" s="1"/>
  <c r="U61" i="32" a="1"/>
  <c r="U61" i="32" s="1"/>
  <c r="T61" i="32" a="1"/>
  <c r="T61" i="32" s="1"/>
  <c r="S61" i="32" a="1"/>
  <c r="S61" i="32" s="1"/>
  <c r="R61" i="32" a="1"/>
  <c r="R61" i="32" s="1"/>
  <c r="Q61" i="32" a="1"/>
  <c r="Q61" i="32" s="1"/>
  <c r="P61" i="32" a="1"/>
  <c r="P61" i="32" s="1"/>
  <c r="O61" i="32" a="1"/>
  <c r="O61" i="32" s="1"/>
  <c r="N61" i="32" a="1"/>
  <c r="N61" i="32" s="1"/>
  <c r="M61" i="32" a="1"/>
  <c r="M61" i="32" s="1"/>
  <c r="L61" i="32" a="1"/>
  <c r="L61" i="32" s="1"/>
  <c r="K61" i="32" a="1"/>
  <c r="K61" i="32" s="1"/>
  <c r="J61" i="32" a="1"/>
  <c r="J61" i="32" s="1"/>
  <c r="I61" i="32" a="1"/>
  <c r="I61" i="32" s="1"/>
  <c r="H61" i="32" a="1"/>
  <c r="H61" i="32" s="1"/>
  <c r="G61" i="32" a="1"/>
  <c r="G61" i="32" s="1"/>
  <c r="F61" i="32" a="1"/>
  <c r="F61" i="32" s="1"/>
  <c r="E61" i="32" a="1"/>
  <c r="E61" i="32" s="1"/>
  <c r="D61" i="32" a="1"/>
  <c r="D61" i="32" s="1"/>
  <c r="C61" i="32" a="1"/>
  <c r="C61" i="32" s="1"/>
  <c r="X60" i="32" a="1"/>
  <c r="X60" i="32" s="1"/>
  <c r="W60" i="32" a="1"/>
  <c r="W60" i="32" s="1"/>
  <c r="V60" i="32" a="1"/>
  <c r="V60" i="32" s="1"/>
  <c r="U60" i="32" a="1"/>
  <c r="U60" i="32" s="1"/>
  <c r="T60" i="32" a="1"/>
  <c r="T60" i="32" s="1"/>
  <c r="S60" i="32" a="1"/>
  <c r="S60" i="32" s="1"/>
  <c r="R60" i="32" a="1"/>
  <c r="R60" i="32" s="1"/>
  <c r="Q60" i="32" a="1"/>
  <c r="Q60" i="32" s="1"/>
  <c r="P60" i="32" a="1"/>
  <c r="P60" i="32" s="1"/>
  <c r="O60" i="32" a="1"/>
  <c r="O60" i="32" s="1"/>
  <c r="N60" i="32" a="1"/>
  <c r="N60" i="32" s="1"/>
  <c r="M60" i="32" a="1"/>
  <c r="M60" i="32" s="1"/>
  <c r="L60" i="32" a="1"/>
  <c r="L60" i="32" s="1"/>
  <c r="K60" i="32" a="1"/>
  <c r="K60" i="32" s="1"/>
  <c r="J60" i="32" a="1"/>
  <c r="J60" i="32" s="1"/>
  <c r="I60" i="32" a="1"/>
  <c r="I60" i="32" s="1"/>
  <c r="H60" i="32" a="1"/>
  <c r="H60" i="32" s="1"/>
  <c r="G60" i="32" a="1"/>
  <c r="G60" i="32" s="1"/>
  <c r="F60" i="32" a="1"/>
  <c r="F60" i="32" s="1"/>
  <c r="E60" i="32" a="1"/>
  <c r="E60" i="32" s="1"/>
  <c r="D60" i="32" a="1"/>
  <c r="D60" i="32" s="1"/>
  <c r="C60" i="32" a="1"/>
  <c r="C60" i="32" s="1"/>
  <c r="X59" i="32" a="1"/>
  <c r="X59" i="32" s="1"/>
  <c r="W59" i="32" a="1"/>
  <c r="W59" i="32" s="1"/>
  <c r="V59" i="32" a="1"/>
  <c r="V59" i="32" s="1"/>
  <c r="U59" i="32" a="1"/>
  <c r="U59" i="32" s="1"/>
  <c r="T59" i="32" a="1"/>
  <c r="T59" i="32" s="1"/>
  <c r="S59" i="32" a="1"/>
  <c r="S59" i="32" s="1"/>
  <c r="R59" i="32" a="1"/>
  <c r="R59" i="32" s="1"/>
  <c r="Q59" i="32" a="1"/>
  <c r="Q59" i="32" s="1"/>
  <c r="P59" i="32" a="1"/>
  <c r="P59" i="32" s="1"/>
  <c r="O59" i="32" a="1"/>
  <c r="O59" i="32" s="1"/>
  <c r="N59" i="32" a="1"/>
  <c r="N59" i="32" s="1"/>
  <c r="M59" i="32" a="1"/>
  <c r="M59" i="32" s="1"/>
  <c r="L59" i="32" a="1"/>
  <c r="L59" i="32" s="1"/>
  <c r="K59" i="32" a="1"/>
  <c r="K59" i="32" s="1"/>
  <c r="J59" i="32" a="1"/>
  <c r="J59" i="32" s="1"/>
  <c r="I59" i="32" a="1"/>
  <c r="I59" i="32" s="1"/>
  <c r="H59" i="32" a="1"/>
  <c r="H59" i="32" s="1"/>
  <c r="G59" i="32" a="1"/>
  <c r="G59" i="32" s="1"/>
  <c r="F59" i="32" a="1"/>
  <c r="F59" i="32" s="1"/>
  <c r="E59" i="32" a="1"/>
  <c r="E59" i="32" s="1"/>
  <c r="D59" i="32" a="1"/>
  <c r="D59" i="32" s="1"/>
  <c r="C59" i="32" a="1"/>
  <c r="C59" i="32" s="1"/>
  <c r="X58" i="32" a="1"/>
  <c r="X58" i="32" s="1"/>
  <c r="W58" i="32" a="1"/>
  <c r="W58" i="32" s="1"/>
  <c r="V58" i="32" a="1"/>
  <c r="V58" i="32" s="1"/>
  <c r="U58" i="32" a="1"/>
  <c r="U58" i="32" s="1"/>
  <c r="T58" i="32" a="1"/>
  <c r="T58" i="32" s="1"/>
  <c r="S58" i="32" a="1"/>
  <c r="S58" i="32" s="1"/>
  <c r="R58" i="32" a="1"/>
  <c r="R58" i="32" s="1"/>
  <c r="Q58" i="32" a="1"/>
  <c r="Q58" i="32" s="1"/>
  <c r="P58" i="32" a="1"/>
  <c r="P58" i="32" s="1"/>
  <c r="O58" i="32" a="1"/>
  <c r="O58" i="32" s="1"/>
  <c r="N58" i="32" a="1"/>
  <c r="N58" i="32" s="1"/>
  <c r="M58" i="32" a="1"/>
  <c r="M58" i="32" s="1"/>
  <c r="L58" i="32" a="1"/>
  <c r="L58" i="32" s="1"/>
  <c r="K58" i="32" a="1"/>
  <c r="K58" i="32" s="1"/>
  <c r="J58" i="32" a="1"/>
  <c r="J58" i="32" s="1"/>
  <c r="I58" i="32" a="1"/>
  <c r="I58" i="32" s="1"/>
  <c r="H58" i="32" a="1"/>
  <c r="H58" i="32" s="1"/>
  <c r="G58" i="32" a="1"/>
  <c r="G58" i="32" s="1"/>
  <c r="F58" i="32" a="1"/>
  <c r="F58" i="32" s="1"/>
  <c r="E58" i="32" a="1"/>
  <c r="E58" i="32" s="1"/>
  <c r="D58" i="32" a="1"/>
  <c r="D58" i="32" s="1"/>
  <c r="C58" i="32" a="1"/>
  <c r="C58" i="32" s="1"/>
  <c r="X57" i="32" a="1"/>
  <c r="X57" i="32" s="1"/>
  <c r="W57" i="32" a="1"/>
  <c r="W57" i="32" s="1"/>
  <c r="V57" i="32" a="1"/>
  <c r="V57" i="32" s="1"/>
  <c r="U57" i="32" a="1"/>
  <c r="U57" i="32" s="1"/>
  <c r="T57" i="32" a="1"/>
  <c r="T57" i="32" s="1"/>
  <c r="S57" i="32" a="1"/>
  <c r="S57" i="32" s="1"/>
  <c r="R57" i="32" a="1"/>
  <c r="R57" i="32" s="1"/>
  <c r="Q57" i="32" a="1"/>
  <c r="Q57" i="32" s="1"/>
  <c r="P57" i="32" a="1"/>
  <c r="P57" i="32" s="1"/>
  <c r="O57" i="32" a="1"/>
  <c r="O57" i="32" s="1"/>
  <c r="N57" i="32" a="1"/>
  <c r="N57" i="32" s="1"/>
  <c r="M57" i="32" a="1"/>
  <c r="M57" i="32" s="1"/>
  <c r="L57" i="32" a="1"/>
  <c r="L57" i="32" s="1"/>
  <c r="K57" i="32" a="1"/>
  <c r="K57" i="32" s="1"/>
  <c r="J57" i="32" a="1"/>
  <c r="J57" i="32" s="1"/>
  <c r="I57" i="32" a="1"/>
  <c r="I57" i="32" s="1"/>
  <c r="H57" i="32" a="1"/>
  <c r="H57" i="32" s="1"/>
  <c r="G57" i="32" a="1"/>
  <c r="G57" i="32" s="1"/>
  <c r="F57" i="32" a="1"/>
  <c r="F57" i="32" s="1"/>
  <c r="E57" i="32" a="1"/>
  <c r="E57" i="32" s="1"/>
  <c r="D57" i="32" a="1"/>
  <c r="D57" i="32" s="1"/>
  <c r="C57" i="32" a="1"/>
  <c r="C57" i="32" s="1"/>
  <c r="X56" i="32" a="1"/>
  <c r="X56" i="32" s="1"/>
  <c r="W56" i="32" a="1"/>
  <c r="W56" i="32" s="1"/>
  <c r="V56" i="32" a="1"/>
  <c r="V56" i="32" s="1"/>
  <c r="U56" i="32" a="1"/>
  <c r="U56" i="32" s="1"/>
  <c r="T56" i="32" a="1"/>
  <c r="T56" i="32" s="1"/>
  <c r="S56" i="32" a="1"/>
  <c r="S56" i="32" s="1"/>
  <c r="R56" i="32" a="1"/>
  <c r="R56" i="32" s="1"/>
  <c r="Q56" i="32" a="1"/>
  <c r="Q56" i="32" s="1"/>
  <c r="P56" i="32" a="1"/>
  <c r="P56" i="32" s="1"/>
  <c r="O56" i="32" a="1"/>
  <c r="O56" i="32" s="1"/>
  <c r="N56" i="32" a="1"/>
  <c r="N56" i="32" s="1"/>
  <c r="M56" i="32" a="1"/>
  <c r="M56" i="32" s="1"/>
  <c r="L56" i="32" a="1"/>
  <c r="L56" i="32" s="1"/>
  <c r="K56" i="32" a="1"/>
  <c r="K56" i="32" s="1"/>
  <c r="J56" i="32" a="1"/>
  <c r="J56" i="32" s="1"/>
  <c r="I56" i="32" a="1"/>
  <c r="I56" i="32" s="1"/>
  <c r="H56" i="32" a="1"/>
  <c r="H56" i="32" s="1"/>
  <c r="G56" i="32" a="1"/>
  <c r="G56" i="32" s="1"/>
  <c r="F56" i="32" a="1"/>
  <c r="F56" i="32" s="1"/>
  <c r="E56" i="32" a="1"/>
  <c r="E56" i="32" s="1"/>
  <c r="D56" i="32" a="1"/>
  <c r="D56" i="32" s="1"/>
  <c r="C56" i="32" a="1"/>
  <c r="C56" i="32" s="1"/>
  <c r="X55" i="32" a="1"/>
  <c r="X55" i="32" s="1"/>
  <c r="W55" i="32" a="1"/>
  <c r="W55" i="32" s="1"/>
  <c r="V55" i="32" a="1"/>
  <c r="V55" i="32" s="1"/>
  <c r="U55" i="32" a="1"/>
  <c r="U55" i="32" s="1"/>
  <c r="T55" i="32" a="1"/>
  <c r="T55" i="32" s="1"/>
  <c r="S55" i="32" a="1"/>
  <c r="S55" i="32" s="1"/>
  <c r="R55" i="32" a="1"/>
  <c r="R55" i="32" s="1"/>
  <c r="Q55" i="32" a="1"/>
  <c r="Q55" i="32" s="1"/>
  <c r="P55" i="32" a="1"/>
  <c r="P55" i="32" s="1"/>
  <c r="O55" i="32" a="1"/>
  <c r="O55" i="32" s="1"/>
  <c r="N55" i="32" a="1"/>
  <c r="N55" i="32" s="1"/>
  <c r="M55" i="32" a="1"/>
  <c r="M55" i="32" s="1"/>
  <c r="L55" i="32" a="1"/>
  <c r="L55" i="32" s="1"/>
  <c r="K55" i="32" a="1"/>
  <c r="K55" i="32" s="1"/>
  <c r="J55" i="32" a="1"/>
  <c r="J55" i="32" s="1"/>
  <c r="I55" i="32" a="1"/>
  <c r="I55" i="32" s="1"/>
  <c r="H55" i="32" a="1"/>
  <c r="H55" i="32" s="1"/>
  <c r="G55" i="32" a="1"/>
  <c r="G55" i="32" s="1"/>
  <c r="F55" i="32" a="1"/>
  <c r="F55" i="32" s="1"/>
  <c r="E55" i="32" a="1"/>
  <c r="E55" i="32" s="1"/>
  <c r="D55" i="32" a="1"/>
  <c r="D55" i="32" s="1"/>
  <c r="C55" i="32" a="1"/>
  <c r="C55" i="32" s="1"/>
  <c r="X54" i="32" a="1"/>
  <c r="X54" i="32" s="1"/>
  <c r="W54" i="32" a="1"/>
  <c r="W54" i="32" s="1"/>
  <c r="V54" i="32" a="1"/>
  <c r="V54" i="32" s="1"/>
  <c r="U54" i="32" a="1"/>
  <c r="U54" i="32" s="1"/>
  <c r="T54" i="32" a="1"/>
  <c r="T54" i="32" s="1"/>
  <c r="S54" i="32" a="1"/>
  <c r="S54" i="32" s="1"/>
  <c r="R54" i="32" a="1"/>
  <c r="R54" i="32" s="1"/>
  <c r="Q54" i="32" a="1"/>
  <c r="Q54" i="32" s="1"/>
  <c r="P54" i="32" a="1"/>
  <c r="P54" i="32" s="1"/>
  <c r="O54" i="32" a="1"/>
  <c r="O54" i="32" s="1"/>
  <c r="N54" i="32" a="1"/>
  <c r="N54" i="32" s="1"/>
  <c r="M54" i="32" a="1"/>
  <c r="M54" i="32" s="1"/>
  <c r="L54" i="32" a="1"/>
  <c r="L54" i="32" s="1"/>
  <c r="K54" i="32" a="1"/>
  <c r="K54" i="32" s="1"/>
  <c r="J54" i="32" a="1"/>
  <c r="J54" i="32" s="1"/>
  <c r="I54" i="32" a="1"/>
  <c r="I54" i="32" s="1"/>
  <c r="H54" i="32" a="1"/>
  <c r="H54" i="32" s="1"/>
  <c r="G54" i="32" a="1"/>
  <c r="G54" i="32" s="1"/>
  <c r="F54" i="32" a="1"/>
  <c r="F54" i="32" s="1"/>
  <c r="E54" i="32" a="1"/>
  <c r="E54" i="32" s="1"/>
  <c r="D54" i="32" a="1"/>
  <c r="D54" i="32" s="1"/>
  <c r="C54" i="32" a="1"/>
  <c r="C54" i="32" s="1"/>
  <c r="X53" i="32" a="1"/>
  <c r="X53" i="32" s="1"/>
  <c r="W53" i="32" a="1"/>
  <c r="W53" i="32" s="1"/>
  <c r="V53" i="32" a="1"/>
  <c r="V53" i="32" s="1"/>
  <c r="U53" i="32" a="1"/>
  <c r="U53" i="32" s="1"/>
  <c r="T53" i="32" a="1"/>
  <c r="T53" i="32" s="1"/>
  <c r="S53" i="32" a="1"/>
  <c r="S53" i="32" s="1"/>
  <c r="R53" i="32" a="1"/>
  <c r="R53" i="32" s="1"/>
  <c r="Q53" i="32" a="1"/>
  <c r="Q53" i="32" s="1"/>
  <c r="P53" i="32" a="1"/>
  <c r="P53" i="32" s="1"/>
  <c r="O53" i="32" a="1"/>
  <c r="O53" i="32" s="1"/>
  <c r="N53" i="32" a="1"/>
  <c r="N53" i="32" s="1"/>
  <c r="M53" i="32" a="1"/>
  <c r="M53" i="32" s="1"/>
  <c r="L53" i="32" a="1"/>
  <c r="L53" i="32" s="1"/>
  <c r="K53" i="32" a="1"/>
  <c r="K53" i="32" s="1"/>
  <c r="J53" i="32" a="1"/>
  <c r="J53" i="32" s="1"/>
  <c r="I53" i="32" a="1"/>
  <c r="I53" i="32" s="1"/>
  <c r="H53" i="32" a="1"/>
  <c r="H53" i="32" s="1"/>
  <c r="G53" i="32" a="1"/>
  <c r="G53" i="32" s="1"/>
  <c r="F53" i="32" a="1"/>
  <c r="F53" i="32" s="1"/>
  <c r="E53" i="32" a="1"/>
  <c r="E53" i="32" s="1"/>
  <c r="D53" i="32" a="1"/>
  <c r="D53" i="32" s="1"/>
  <c r="C53" i="32" a="1"/>
  <c r="C53" i="32" s="1"/>
  <c r="X52" i="32" a="1"/>
  <c r="X52" i="32" s="1"/>
  <c r="W52" i="32" a="1"/>
  <c r="W52" i="32" s="1"/>
  <c r="V52" i="32" a="1"/>
  <c r="V52" i="32" s="1"/>
  <c r="U52" i="32" a="1"/>
  <c r="U52" i="32" s="1"/>
  <c r="T52" i="32" a="1"/>
  <c r="T52" i="32" s="1"/>
  <c r="S52" i="32" a="1"/>
  <c r="S52" i="32" s="1"/>
  <c r="R52" i="32" a="1"/>
  <c r="R52" i="32" s="1"/>
  <c r="Q52" i="32" a="1"/>
  <c r="Q52" i="32" s="1"/>
  <c r="P52" i="32" a="1"/>
  <c r="P52" i="32" s="1"/>
  <c r="O52" i="32" a="1"/>
  <c r="O52" i="32" s="1"/>
  <c r="N52" i="32" a="1"/>
  <c r="N52" i="32" s="1"/>
  <c r="M52" i="32" a="1"/>
  <c r="M52" i="32" s="1"/>
  <c r="L52" i="32" a="1"/>
  <c r="L52" i="32" s="1"/>
  <c r="K52" i="32" a="1"/>
  <c r="K52" i="32" s="1"/>
  <c r="J52" i="32" a="1"/>
  <c r="J52" i="32" s="1"/>
  <c r="I52" i="32" a="1"/>
  <c r="I52" i="32" s="1"/>
  <c r="H52" i="32" a="1"/>
  <c r="H52" i="32" s="1"/>
  <c r="G52" i="32" a="1"/>
  <c r="G52" i="32" s="1"/>
  <c r="F52" i="32" a="1"/>
  <c r="F52" i="32" s="1"/>
  <c r="E52" i="32" a="1"/>
  <c r="E52" i="32" s="1"/>
  <c r="D52" i="32" a="1"/>
  <c r="D52" i="32" s="1"/>
  <c r="C52" i="32" a="1"/>
  <c r="C52" i="32" s="1"/>
  <c r="X51" i="32" a="1"/>
  <c r="X51" i="32" s="1"/>
  <c r="W51" i="32" a="1"/>
  <c r="W51" i="32" s="1"/>
  <c r="V51" i="32" a="1"/>
  <c r="V51" i="32" s="1"/>
  <c r="U51" i="32" a="1"/>
  <c r="U51" i="32" s="1"/>
  <c r="T51" i="32" a="1"/>
  <c r="T51" i="32" s="1"/>
  <c r="S51" i="32" a="1"/>
  <c r="S51" i="32" s="1"/>
  <c r="R51" i="32" a="1"/>
  <c r="R51" i="32" s="1"/>
  <c r="Q51" i="32" a="1"/>
  <c r="Q51" i="32" s="1"/>
  <c r="P51" i="32" a="1"/>
  <c r="P51" i="32" s="1"/>
  <c r="O51" i="32" a="1"/>
  <c r="O51" i="32" s="1"/>
  <c r="N51" i="32" a="1"/>
  <c r="N51" i="32" s="1"/>
  <c r="M51" i="32" a="1"/>
  <c r="M51" i="32" s="1"/>
  <c r="L51" i="32" a="1"/>
  <c r="L51" i="32" s="1"/>
  <c r="K51" i="32" a="1"/>
  <c r="K51" i="32" s="1"/>
  <c r="J51" i="32" a="1"/>
  <c r="J51" i="32" s="1"/>
  <c r="I51" i="32" a="1"/>
  <c r="I51" i="32" s="1"/>
  <c r="H51" i="32" a="1"/>
  <c r="H51" i="32" s="1"/>
  <c r="G51" i="32" a="1"/>
  <c r="G51" i="32" s="1"/>
  <c r="F51" i="32" a="1"/>
  <c r="F51" i="32" s="1"/>
  <c r="E51" i="32" a="1"/>
  <c r="E51" i="32" s="1"/>
  <c r="D51" i="32" a="1"/>
  <c r="D51" i="32" s="1"/>
  <c r="C51" i="32" a="1"/>
  <c r="C51" i="32" s="1"/>
  <c r="X50" i="32" a="1"/>
  <c r="X50" i="32" s="1"/>
  <c r="W50" i="32" a="1"/>
  <c r="W50" i="32" s="1"/>
  <c r="V50" i="32" a="1"/>
  <c r="V50" i="32" s="1"/>
  <c r="U50" i="32" a="1"/>
  <c r="U50" i="32" s="1"/>
  <c r="T50" i="32" a="1"/>
  <c r="T50" i="32" s="1"/>
  <c r="S50" i="32" a="1"/>
  <c r="S50" i="32" s="1"/>
  <c r="R50" i="32" a="1"/>
  <c r="R50" i="32" s="1"/>
  <c r="Q50" i="32" a="1"/>
  <c r="Q50" i="32" s="1"/>
  <c r="P50" i="32" a="1"/>
  <c r="P50" i="32" s="1"/>
  <c r="O50" i="32" a="1"/>
  <c r="O50" i="32" s="1"/>
  <c r="N50" i="32" a="1"/>
  <c r="N50" i="32" s="1"/>
  <c r="M50" i="32" a="1"/>
  <c r="M50" i="32" s="1"/>
  <c r="L50" i="32" a="1"/>
  <c r="L50" i="32" s="1"/>
  <c r="K50" i="32" a="1"/>
  <c r="K50" i="32" s="1"/>
  <c r="J50" i="32" a="1"/>
  <c r="J50" i="32" s="1"/>
  <c r="I50" i="32" a="1"/>
  <c r="I50" i="32" s="1"/>
  <c r="H50" i="32" a="1"/>
  <c r="H50" i="32" s="1"/>
  <c r="G50" i="32" a="1"/>
  <c r="G50" i="32" s="1"/>
  <c r="F50" i="32" a="1"/>
  <c r="F50" i="32" s="1"/>
  <c r="E50" i="32" a="1"/>
  <c r="E50" i="32" s="1"/>
  <c r="D50" i="32" a="1"/>
  <c r="D50" i="32" s="1"/>
  <c r="C50" i="32" a="1"/>
  <c r="C50" i="32" s="1"/>
  <c r="X49" i="32" a="1"/>
  <c r="X49" i="32" s="1"/>
  <c r="W49" i="32" a="1"/>
  <c r="W49" i="32" s="1"/>
  <c r="V49" i="32" a="1"/>
  <c r="V49" i="32" s="1"/>
  <c r="U49" i="32" a="1"/>
  <c r="U49" i="32" s="1"/>
  <c r="T49" i="32" a="1"/>
  <c r="T49" i="32" s="1"/>
  <c r="S49" i="32" a="1"/>
  <c r="S49" i="32" s="1"/>
  <c r="R49" i="32" a="1"/>
  <c r="R49" i="32" s="1"/>
  <c r="Q49" i="32" a="1"/>
  <c r="Q49" i="32" s="1"/>
  <c r="P49" i="32" a="1"/>
  <c r="P49" i="32" s="1"/>
  <c r="O49" i="32" a="1"/>
  <c r="O49" i="32" s="1"/>
  <c r="N49" i="32" a="1"/>
  <c r="N49" i="32" s="1"/>
  <c r="M49" i="32" a="1"/>
  <c r="M49" i="32" s="1"/>
  <c r="L49" i="32" a="1"/>
  <c r="L49" i="32" s="1"/>
  <c r="K49" i="32" a="1"/>
  <c r="K49" i="32" s="1"/>
  <c r="J49" i="32" a="1"/>
  <c r="J49" i="32" s="1"/>
  <c r="I49" i="32" a="1"/>
  <c r="I49" i="32" s="1"/>
  <c r="H49" i="32" a="1"/>
  <c r="H49" i="32" s="1"/>
  <c r="G49" i="32" a="1"/>
  <c r="G49" i="32" s="1"/>
  <c r="F49" i="32" a="1"/>
  <c r="F49" i="32" s="1"/>
  <c r="E49" i="32" a="1"/>
  <c r="E49" i="32" s="1"/>
  <c r="D49" i="32" a="1"/>
  <c r="D49" i="32" s="1"/>
  <c r="C49" i="32" a="1"/>
  <c r="C49" i="32" s="1"/>
  <c r="X48" i="32" a="1"/>
  <c r="X48" i="32" s="1"/>
  <c r="W48" i="32" a="1"/>
  <c r="W48" i="32" s="1"/>
  <c r="V48" i="32" a="1"/>
  <c r="V48" i="32" s="1"/>
  <c r="U48" i="32" a="1"/>
  <c r="U48" i="32" s="1"/>
  <c r="T48" i="32" a="1"/>
  <c r="T48" i="32" s="1"/>
  <c r="S48" i="32" a="1"/>
  <c r="S48" i="32" s="1"/>
  <c r="R48" i="32" a="1"/>
  <c r="R48" i="32" s="1"/>
  <c r="Q48" i="32" a="1"/>
  <c r="Q48" i="32" s="1"/>
  <c r="P48" i="32" a="1"/>
  <c r="P48" i="32" s="1"/>
  <c r="O48" i="32" a="1"/>
  <c r="O48" i="32" s="1"/>
  <c r="N48" i="32" a="1"/>
  <c r="N48" i="32" s="1"/>
  <c r="M48" i="32" a="1"/>
  <c r="M48" i="32" s="1"/>
  <c r="L48" i="32" a="1"/>
  <c r="L48" i="32" s="1"/>
  <c r="K48" i="32" a="1"/>
  <c r="K48" i="32" s="1"/>
  <c r="J48" i="32" a="1"/>
  <c r="J48" i="32" s="1"/>
  <c r="I48" i="32" a="1"/>
  <c r="I48" i="32" s="1"/>
  <c r="H48" i="32" a="1"/>
  <c r="H48" i="32" s="1"/>
  <c r="G48" i="32" a="1"/>
  <c r="G48" i="32" s="1"/>
  <c r="F48" i="32" a="1"/>
  <c r="F48" i="32" s="1"/>
  <c r="E48" i="32" a="1"/>
  <c r="E48" i="32" s="1"/>
  <c r="D48" i="32" a="1"/>
  <c r="D48" i="32" s="1"/>
  <c r="C48" i="32" a="1"/>
  <c r="C48" i="32" s="1"/>
  <c r="X47" i="32" a="1"/>
  <c r="X47" i="32" s="1"/>
  <c r="W47" i="32" a="1"/>
  <c r="W47" i="32" s="1"/>
  <c r="V47" i="32" a="1"/>
  <c r="V47" i="32" s="1"/>
  <c r="U47" i="32" a="1"/>
  <c r="U47" i="32" s="1"/>
  <c r="T47" i="32" a="1"/>
  <c r="T47" i="32" s="1"/>
  <c r="S47" i="32" a="1"/>
  <c r="S47" i="32" s="1"/>
  <c r="R47" i="32" a="1"/>
  <c r="R47" i="32" s="1"/>
  <c r="Q47" i="32" a="1"/>
  <c r="Q47" i="32" s="1"/>
  <c r="P47" i="32" a="1"/>
  <c r="P47" i="32" s="1"/>
  <c r="O47" i="32" a="1"/>
  <c r="O47" i="32" s="1"/>
  <c r="N47" i="32" a="1"/>
  <c r="N47" i="32" s="1"/>
  <c r="M47" i="32" a="1"/>
  <c r="M47" i="32" s="1"/>
  <c r="L47" i="32" a="1"/>
  <c r="L47" i="32" s="1"/>
  <c r="K47" i="32" a="1"/>
  <c r="K47" i="32" s="1"/>
  <c r="J47" i="32" a="1"/>
  <c r="J47" i="32" s="1"/>
  <c r="I47" i="32" a="1"/>
  <c r="I47" i="32" s="1"/>
  <c r="H47" i="32" a="1"/>
  <c r="H47" i="32" s="1"/>
  <c r="G47" i="32" a="1"/>
  <c r="G47" i="32" s="1"/>
  <c r="F47" i="32" a="1"/>
  <c r="F47" i="32" s="1"/>
  <c r="E47" i="32" a="1"/>
  <c r="E47" i="32" s="1"/>
  <c r="D47" i="32" a="1"/>
  <c r="D47" i="32" s="1"/>
  <c r="C47" i="32" a="1"/>
  <c r="C47" i="32" s="1"/>
  <c r="X46" i="32" a="1"/>
  <c r="X46" i="32" s="1"/>
  <c r="W46" i="32" a="1"/>
  <c r="W46" i="32" s="1"/>
  <c r="V46" i="32" a="1"/>
  <c r="V46" i="32" s="1"/>
  <c r="U46" i="32" a="1"/>
  <c r="U46" i="32" s="1"/>
  <c r="T46" i="32" a="1"/>
  <c r="T46" i="32" s="1"/>
  <c r="S46" i="32" a="1"/>
  <c r="S46" i="32" s="1"/>
  <c r="R46" i="32" a="1"/>
  <c r="R46" i="32" s="1"/>
  <c r="Q46" i="32" a="1"/>
  <c r="Q46" i="32" s="1"/>
  <c r="P46" i="32" a="1"/>
  <c r="P46" i="32" s="1"/>
  <c r="O46" i="32" a="1"/>
  <c r="O46" i="32" s="1"/>
  <c r="N46" i="32" a="1"/>
  <c r="N46" i="32" s="1"/>
  <c r="M46" i="32" a="1"/>
  <c r="M46" i="32" s="1"/>
  <c r="L46" i="32" a="1"/>
  <c r="L46" i="32" s="1"/>
  <c r="K46" i="32" a="1"/>
  <c r="K46" i="32" s="1"/>
  <c r="J46" i="32" a="1"/>
  <c r="J46" i="32" s="1"/>
  <c r="I46" i="32" a="1"/>
  <c r="I46" i="32" s="1"/>
  <c r="H46" i="32" a="1"/>
  <c r="H46" i="32" s="1"/>
  <c r="G46" i="32" a="1"/>
  <c r="G46" i="32" s="1"/>
  <c r="F46" i="32" a="1"/>
  <c r="F46" i="32" s="1"/>
  <c r="E46" i="32" a="1"/>
  <c r="E46" i="32" s="1"/>
  <c r="D46" i="32" a="1"/>
  <c r="D46" i="32" s="1"/>
  <c r="C46" i="32" a="1"/>
  <c r="C46" i="32" s="1"/>
  <c r="X45" i="32" a="1"/>
  <c r="X45" i="32" s="1"/>
  <c r="W45" i="32" a="1"/>
  <c r="W45" i="32" s="1"/>
  <c r="V45" i="32" a="1"/>
  <c r="V45" i="32" s="1"/>
  <c r="U45" i="32" a="1"/>
  <c r="U45" i="32" s="1"/>
  <c r="T45" i="32" a="1"/>
  <c r="T45" i="32" s="1"/>
  <c r="S45" i="32" a="1"/>
  <c r="S45" i="32" s="1"/>
  <c r="R45" i="32" a="1"/>
  <c r="R45" i="32" s="1"/>
  <c r="Q45" i="32" a="1"/>
  <c r="Q45" i="32" s="1"/>
  <c r="P45" i="32" a="1"/>
  <c r="P45" i="32" s="1"/>
  <c r="O45" i="32" a="1"/>
  <c r="O45" i="32" s="1"/>
  <c r="N45" i="32" a="1"/>
  <c r="N45" i="32" s="1"/>
  <c r="M45" i="32" a="1"/>
  <c r="M45" i="32" s="1"/>
  <c r="L45" i="32" a="1"/>
  <c r="L45" i="32" s="1"/>
  <c r="K45" i="32" a="1"/>
  <c r="K45" i="32" s="1"/>
  <c r="J45" i="32" a="1"/>
  <c r="J45" i="32" s="1"/>
  <c r="I45" i="32" a="1"/>
  <c r="I45" i="32" s="1"/>
  <c r="H45" i="32" a="1"/>
  <c r="H45" i="32" s="1"/>
  <c r="G45" i="32" a="1"/>
  <c r="G45" i="32" s="1"/>
  <c r="F45" i="32" a="1"/>
  <c r="F45" i="32" s="1"/>
  <c r="E45" i="32" a="1"/>
  <c r="E45" i="32" s="1"/>
  <c r="D45" i="32" a="1"/>
  <c r="D45" i="32" s="1"/>
  <c r="C45" i="32" a="1"/>
  <c r="C45" i="32" s="1"/>
  <c r="X44" i="32" a="1"/>
  <c r="X44" i="32" s="1"/>
  <c r="W44" i="32" a="1"/>
  <c r="W44" i="32" s="1"/>
  <c r="V44" i="32" a="1"/>
  <c r="V44" i="32" s="1"/>
  <c r="U44" i="32" a="1"/>
  <c r="U44" i="32" s="1"/>
  <c r="T44" i="32" a="1"/>
  <c r="T44" i="32" s="1"/>
  <c r="S44" i="32" a="1"/>
  <c r="S44" i="32" s="1"/>
  <c r="R44" i="32" a="1"/>
  <c r="R44" i="32" s="1"/>
  <c r="Q44" i="32" a="1"/>
  <c r="Q44" i="32" s="1"/>
  <c r="P44" i="32" a="1"/>
  <c r="P44" i="32" s="1"/>
  <c r="O44" i="32" a="1"/>
  <c r="O44" i="32" s="1"/>
  <c r="N44" i="32" a="1"/>
  <c r="N44" i="32" s="1"/>
  <c r="M44" i="32" a="1"/>
  <c r="M44" i="32" s="1"/>
  <c r="L44" i="32" a="1"/>
  <c r="L44" i="32" s="1"/>
  <c r="K44" i="32" a="1"/>
  <c r="K44" i="32" s="1"/>
  <c r="J44" i="32" a="1"/>
  <c r="J44" i="32" s="1"/>
  <c r="I44" i="32" a="1"/>
  <c r="I44" i="32" s="1"/>
  <c r="H44" i="32" a="1"/>
  <c r="H44" i="32" s="1"/>
  <c r="G44" i="32" a="1"/>
  <c r="G44" i="32" s="1"/>
  <c r="F44" i="32" a="1"/>
  <c r="F44" i="32" s="1"/>
  <c r="E44" i="32" a="1"/>
  <c r="E44" i="32" s="1"/>
  <c r="D44" i="32" a="1"/>
  <c r="D44" i="32" s="1"/>
  <c r="C44" i="32" a="1"/>
  <c r="C44" i="32" s="1"/>
  <c r="X43" i="32" a="1"/>
  <c r="X43" i="32" s="1"/>
  <c r="W43" i="32" a="1"/>
  <c r="W43" i="32" s="1"/>
  <c r="V43" i="32" a="1"/>
  <c r="V43" i="32" s="1"/>
  <c r="U43" i="32" a="1"/>
  <c r="U43" i="32" s="1"/>
  <c r="T43" i="32" a="1"/>
  <c r="T43" i="32" s="1"/>
  <c r="S43" i="32" a="1"/>
  <c r="S43" i="32" s="1"/>
  <c r="R43" i="32" a="1"/>
  <c r="R43" i="32" s="1"/>
  <c r="Q43" i="32" a="1"/>
  <c r="Q43" i="32" s="1"/>
  <c r="P43" i="32" a="1"/>
  <c r="P43" i="32" s="1"/>
  <c r="O43" i="32" a="1"/>
  <c r="O43" i="32" s="1"/>
  <c r="N43" i="32" a="1"/>
  <c r="N43" i="32" s="1"/>
  <c r="M43" i="32" a="1"/>
  <c r="M43" i="32" s="1"/>
  <c r="L43" i="32" a="1"/>
  <c r="L43" i="32" s="1"/>
  <c r="K43" i="32" a="1"/>
  <c r="K43" i="32" s="1"/>
  <c r="J43" i="32" a="1"/>
  <c r="J43" i="32" s="1"/>
  <c r="I43" i="32" a="1"/>
  <c r="I43" i="32" s="1"/>
  <c r="H43" i="32" a="1"/>
  <c r="H43" i="32" s="1"/>
  <c r="G43" i="32" a="1"/>
  <c r="G43" i="32" s="1"/>
  <c r="F43" i="32" a="1"/>
  <c r="F43" i="32" s="1"/>
  <c r="E43" i="32" a="1"/>
  <c r="E43" i="32" s="1"/>
  <c r="D43" i="32" a="1"/>
  <c r="D43" i="32" s="1"/>
  <c r="C43" i="32" a="1"/>
  <c r="C43" i="32" s="1"/>
  <c r="X42" i="32" a="1"/>
  <c r="X42" i="32" s="1"/>
  <c r="W42" i="32" a="1"/>
  <c r="W42" i="32" s="1"/>
  <c r="V42" i="32" a="1"/>
  <c r="V42" i="32" s="1"/>
  <c r="U42" i="32" a="1"/>
  <c r="U42" i="32" s="1"/>
  <c r="T42" i="32" a="1"/>
  <c r="T42" i="32" s="1"/>
  <c r="S42" i="32" a="1"/>
  <c r="S42" i="32" s="1"/>
  <c r="R42" i="32" a="1"/>
  <c r="R42" i="32" s="1"/>
  <c r="Q42" i="32" a="1"/>
  <c r="Q42" i="32" s="1"/>
  <c r="P42" i="32" a="1"/>
  <c r="P42" i="32" s="1"/>
  <c r="O42" i="32" a="1"/>
  <c r="O42" i="32" s="1"/>
  <c r="N42" i="32" a="1"/>
  <c r="N42" i="32" s="1"/>
  <c r="M42" i="32" a="1"/>
  <c r="M42" i="32" s="1"/>
  <c r="L42" i="32" a="1"/>
  <c r="L42" i="32" s="1"/>
  <c r="K42" i="32" a="1"/>
  <c r="K42" i="32" s="1"/>
  <c r="J42" i="32" a="1"/>
  <c r="J42" i="32" s="1"/>
  <c r="I42" i="32" a="1"/>
  <c r="I42" i="32" s="1"/>
  <c r="H42" i="32" a="1"/>
  <c r="H42" i="32" s="1"/>
  <c r="G42" i="32" a="1"/>
  <c r="G42" i="32" s="1"/>
  <c r="F42" i="32" a="1"/>
  <c r="F42" i="32" s="1"/>
  <c r="E42" i="32" a="1"/>
  <c r="E42" i="32" s="1"/>
  <c r="D42" i="32" a="1"/>
  <c r="D42" i="32" s="1"/>
  <c r="C42" i="32" a="1"/>
  <c r="C42" i="32" s="1"/>
  <c r="X41" i="32" a="1"/>
  <c r="X41" i="32" s="1"/>
  <c r="W41" i="32" a="1"/>
  <c r="W41" i="32" s="1"/>
  <c r="V41" i="32" a="1"/>
  <c r="V41" i="32" s="1"/>
  <c r="U41" i="32" a="1"/>
  <c r="U41" i="32" s="1"/>
  <c r="T41" i="32" a="1"/>
  <c r="T41" i="32" s="1"/>
  <c r="S41" i="32" a="1"/>
  <c r="S41" i="32" s="1"/>
  <c r="R41" i="32" a="1"/>
  <c r="R41" i="32" s="1"/>
  <c r="Q41" i="32" a="1"/>
  <c r="Q41" i="32" s="1"/>
  <c r="P41" i="32" a="1"/>
  <c r="P41" i="32" s="1"/>
  <c r="O41" i="32" a="1"/>
  <c r="O41" i="32" s="1"/>
  <c r="N41" i="32" a="1"/>
  <c r="N41" i="32" s="1"/>
  <c r="M41" i="32" a="1"/>
  <c r="M41" i="32" s="1"/>
  <c r="L41" i="32" a="1"/>
  <c r="L41" i="32" s="1"/>
  <c r="K41" i="32" a="1"/>
  <c r="K41" i="32" s="1"/>
  <c r="J41" i="32" a="1"/>
  <c r="J41" i="32" s="1"/>
  <c r="I41" i="32" a="1"/>
  <c r="I41" i="32" s="1"/>
  <c r="H41" i="32" a="1"/>
  <c r="H41" i="32" s="1"/>
  <c r="G41" i="32" a="1"/>
  <c r="G41" i="32" s="1"/>
  <c r="F41" i="32" a="1"/>
  <c r="F41" i="32" s="1"/>
  <c r="E41" i="32" a="1"/>
  <c r="E41" i="32" s="1"/>
  <c r="D41" i="32" a="1"/>
  <c r="D41" i="32" s="1"/>
  <c r="C41" i="32" a="1"/>
  <c r="C41" i="32" s="1"/>
  <c r="X40" i="32" a="1"/>
  <c r="X40" i="32" s="1"/>
  <c r="W40" i="32" a="1"/>
  <c r="W40" i="32" s="1"/>
  <c r="V40" i="32" a="1"/>
  <c r="V40" i="32" s="1"/>
  <c r="U40" i="32" a="1"/>
  <c r="U40" i="32" s="1"/>
  <c r="T40" i="32" a="1"/>
  <c r="T40" i="32" s="1"/>
  <c r="S40" i="32" a="1"/>
  <c r="S40" i="32" s="1"/>
  <c r="R40" i="32" a="1"/>
  <c r="R40" i="32" s="1"/>
  <c r="Q40" i="32" a="1"/>
  <c r="Q40" i="32" s="1"/>
  <c r="P40" i="32" a="1"/>
  <c r="P40" i="32" s="1"/>
  <c r="O40" i="32" a="1"/>
  <c r="O40" i="32" s="1"/>
  <c r="N40" i="32" a="1"/>
  <c r="N40" i="32" s="1"/>
  <c r="M40" i="32" a="1"/>
  <c r="M40" i="32" s="1"/>
  <c r="L40" i="32" a="1"/>
  <c r="L40" i="32" s="1"/>
  <c r="K40" i="32" a="1"/>
  <c r="K40" i="32" s="1"/>
  <c r="J40" i="32" a="1"/>
  <c r="J40" i="32" s="1"/>
  <c r="I40" i="32" a="1"/>
  <c r="I40" i="32" s="1"/>
  <c r="H40" i="32" a="1"/>
  <c r="H40" i="32" s="1"/>
  <c r="G40" i="32" a="1"/>
  <c r="G40" i="32" s="1"/>
  <c r="F40" i="32" a="1"/>
  <c r="F40" i="32" s="1"/>
  <c r="E40" i="32" a="1"/>
  <c r="E40" i="32" s="1"/>
  <c r="D40" i="32" a="1"/>
  <c r="D40" i="32" s="1"/>
  <c r="C40" i="32" a="1"/>
  <c r="C40" i="32" s="1"/>
  <c r="X39" i="32" a="1"/>
  <c r="X39" i="32" s="1"/>
  <c r="W39" i="32" a="1"/>
  <c r="W39" i="32" s="1"/>
  <c r="V39" i="32" a="1"/>
  <c r="V39" i="32" s="1"/>
  <c r="U39" i="32" a="1"/>
  <c r="U39" i="32" s="1"/>
  <c r="T39" i="32" a="1"/>
  <c r="T39" i="32" s="1"/>
  <c r="S39" i="32" a="1"/>
  <c r="S39" i="32" s="1"/>
  <c r="R39" i="32" a="1"/>
  <c r="R39" i="32" s="1"/>
  <c r="Q39" i="32" a="1"/>
  <c r="Q39" i="32" s="1"/>
  <c r="P39" i="32" a="1"/>
  <c r="P39" i="32" s="1"/>
  <c r="O39" i="32" a="1"/>
  <c r="O39" i="32" s="1"/>
  <c r="N39" i="32" a="1"/>
  <c r="N39" i="32" s="1"/>
  <c r="M39" i="32" a="1"/>
  <c r="M39" i="32" s="1"/>
  <c r="L39" i="32" a="1"/>
  <c r="L39" i="32" s="1"/>
  <c r="K39" i="32" a="1"/>
  <c r="K39" i="32" s="1"/>
  <c r="J39" i="32" a="1"/>
  <c r="J39" i="32" s="1"/>
  <c r="I39" i="32" a="1"/>
  <c r="I39" i="32" s="1"/>
  <c r="H39" i="32" a="1"/>
  <c r="H39" i="32" s="1"/>
  <c r="G39" i="32" a="1"/>
  <c r="G39" i="32" s="1"/>
  <c r="F39" i="32" a="1"/>
  <c r="F39" i="32" s="1"/>
  <c r="E39" i="32" a="1"/>
  <c r="E39" i="32" s="1"/>
  <c r="D39" i="32" a="1"/>
  <c r="D39" i="32" s="1"/>
  <c r="C39" i="32" a="1"/>
  <c r="C39" i="32" s="1"/>
  <c r="X38" i="32" a="1"/>
  <c r="X38" i="32" s="1"/>
  <c r="W38" i="32" a="1"/>
  <c r="W38" i="32" s="1"/>
  <c r="V38" i="32" a="1"/>
  <c r="V38" i="32" s="1"/>
  <c r="U38" i="32" a="1"/>
  <c r="U38" i="32" s="1"/>
  <c r="T38" i="32" a="1"/>
  <c r="T38" i="32" s="1"/>
  <c r="S38" i="32" a="1"/>
  <c r="S38" i="32" s="1"/>
  <c r="R38" i="32" a="1"/>
  <c r="R38" i="32" s="1"/>
  <c r="Q38" i="32" a="1"/>
  <c r="Q38" i="32" s="1"/>
  <c r="P38" i="32" a="1"/>
  <c r="P38" i="32" s="1"/>
  <c r="O38" i="32" a="1"/>
  <c r="O38" i="32" s="1"/>
  <c r="N38" i="32" a="1"/>
  <c r="N38" i="32" s="1"/>
  <c r="M38" i="32" a="1"/>
  <c r="M38" i="32" s="1"/>
  <c r="L38" i="32" a="1"/>
  <c r="L38" i="32" s="1"/>
  <c r="K38" i="32" a="1"/>
  <c r="K38" i="32" s="1"/>
  <c r="J38" i="32" a="1"/>
  <c r="J38" i="32" s="1"/>
  <c r="I38" i="32" a="1"/>
  <c r="I38" i="32" s="1"/>
  <c r="H38" i="32" a="1"/>
  <c r="H38" i="32" s="1"/>
  <c r="G38" i="32" a="1"/>
  <c r="G38" i="32" s="1"/>
  <c r="F38" i="32" a="1"/>
  <c r="F38" i="32" s="1"/>
  <c r="E38" i="32" a="1"/>
  <c r="E38" i="32" s="1"/>
  <c r="D38" i="32" a="1"/>
  <c r="D38" i="32" s="1"/>
  <c r="C38" i="32" a="1"/>
  <c r="C38" i="32" s="1"/>
  <c r="X37" i="32" a="1"/>
  <c r="X37" i="32" s="1"/>
  <c r="W37" i="32" a="1"/>
  <c r="W37" i="32" s="1"/>
  <c r="V37" i="32" a="1"/>
  <c r="V37" i="32" s="1"/>
  <c r="U37" i="32" a="1"/>
  <c r="U37" i="32" s="1"/>
  <c r="T37" i="32" a="1"/>
  <c r="T37" i="32" s="1"/>
  <c r="S37" i="32" a="1"/>
  <c r="S37" i="32" s="1"/>
  <c r="R37" i="32" a="1"/>
  <c r="R37" i="32" s="1"/>
  <c r="Q37" i="32" a="1"/>
  <c r="Q37" i="32" s="1"/>
  <c r="P37" i="32" a="1"/>
  <c r="P37" i="32" s="1"/>
  <c r="O37" i="32" a="1"/>
  <c r="O37" i="32" s="1"/>
  <c r="N37" i="32" a="1"/>
  <c r="N37" i="32" s="1"/>
  <c r="M37" i="32" a="1"/>
  <c r="M37" i="32" s="1"/>
  <c r="L37" i="32" a="1"/>
  <c r="L37" i="32" s="1"/>
  <c r="K37" i="32" a="1"/>
  <c r="K37" i="32" s="1"/>
  <c r="J37" i="32" a="1"/>
  <c r="J37" i="32" s="1"/>
  <c r="I37" i="32" a="1"/>
  <c r="I37" i="32" s="1"/>
  <c r="H37" i="32" a="1"/>
  <c r="H37" i="32" s="1"/>
  <c r="G37" i="32" a="1"/>
  <c r="G37" i="32" s="1"/>
  <c r="F37" i="32" a="1"/>
  <c r="F37" i="32" s="1"/>
  <c r="E37" i="32" a="1"/>
  <c r="E37" i="32" s="1"/>
  <c r="D37" i="32" a="1"/>
  <c r="D37" i="32" s="1"/>
  <c r="C37" i="32" a="1"/>
  <c r="C37" i="32" s="1"/>
  <c r="X31" i="32" a="1"/>
  <c r="X31" i="32" s="1"/>
  <c r="W31" i="32" a="1"/>
  <c r="W31" i="32" s="1"/>
  <c r="V31" i="32" a="1"/>
  <c r="V31" i="32" s="1"/>
  <c r="U31" i="32" a="1"/>
  <c r="U31" i="32" s="1"/>
  <c r="T31" i="32" a="1"/>
  <c r="T31" i="32" s="1"/>
  <c r="S31" i="32" a="1"/>
  <c r="S31" i="32" s="1"/>
  <c r="R31" i="32" a="1"/>
  <c r="R31" i="32" s="1"/>
  <c r="Q31" i="32" a="1"/>
  <c r="Q31" i="32" s="1"/>
  <c r="P31" i="32" a="1"/>
  <c r="P31" i="32" s="1"/>
  <c r="O31" i="32" a="1"/>
  <c r="O31" i="32" s="1"/>
  <c r="N31" i="32" a="1"/>
  <c r="N31" i="32" s="1"/>
  <c r="M31" i="32" a="1"/>
  <c r="M31" i="32" s="1"/>
  <c r="L31" i="32" a="1"/>
  <c r="L31" i="32" s="1"/>
  <c r="K31" i="32" a="1"/>
  <c r="K31" i="32" s="1"/>
  <c r="J31" i="32" a="1"/>
  <c r="J31" i="32" s="1"/>
  <c r="I31" i="32" a="1"/>
  <c r="I31" i="32" s="1"/>
  <c r="H31" i="32" a="1"/>
  <c r="H31" i="32" s="1"/>
  <c r="G31" i="32" a="1"/>
  <c r="G31" i="32" s="1"/>
  <c r="F31" i="32" a="1"/>
  <c r="F31" i="32" s="1"/>
  <c r="E31" i="32" a="1"/>
  <c r="E31" i="32" s="1"/>
  <c r="D31" i="32" a="1"/>
  <c r="D31" i="32" s="1"/>
  <c r="C31" i="32" a="1"/>
  <c r="C31" i="32" s="1"/>
  <c r="X30" i="32" a="1"/>
  <c r="X30" i="32" s="1"/>
  <c r="W30" i="32" a="1"/>
  <c r="W30" i="32" s="1"/>
  <c r="V30" i="32" a="1"/>
  <c r="V30" i="32" s="1"/>
  <c r="U30" i="32" a="1"/>
  <c r="U30" i="32" s="1"/>
  <c r="T30" i="32" a="1"/>
  <c r="T30" i="32" s="1"/>
  <c r="S30" i="32" a="1"/>
  <c r="S30" i="32" s="1"/>
  <c r="R30" i="32" a="1"/>
  <c r="R30" i="32" s="1"/>
  <c r="Q30" i="32" a="1"/>
  <c r="Q30" i="32" s="1"/>
  <c r="P30" i="32" a="1"/>
  <c r="P30" i="32" s="1"/>
  <c r="O30" i="32" a="1"/>
  <c r="O30" i="32" s="1"/>
  <c r="N30" i="32" a="1"/>
  <c r="N30" i="32" s="1"/>
  <c r="M30" i="32" a="1"/>
  <c r="M30" i="32" s="1"/>
  <c r="L30" i="32" a="1"/>
  <c r="L30" i="32" s="1"/>
  <c r="K30" i="32" a="1"/>
  <c r="K30" i="32" s="1"/>
  <c r="J30" i="32" a="1"/>
  <c r="J30" i="32" s="1"/>
  <c r="I30" i="32" a="1"/>
  <c r="I30" i="32" s="1"/>
  <c r="H30" i="32" a="1"/>
  <c r="H30" i="32" s="1"/>
  <c r="G30" i="32" a="1"/>
  <c r="G30" i="32" s="1"/>
  <c r="F30" i="32" a="1"/>
  <c r="F30" i="32" s="1"/>
  <c r="E30" i="32" a="1"/>
  <c r="E30" i="32" s="1"/>
  <c r="D30" i="32" a="1"/>
  <c r="D30" i="32" s="1"/>
  <c r="C30" i="32" a="1"/>
  <c r="C30" i="32" s="1"/>
  <c r="X29" i="32" a="1"/>
  <c r="X29" i="32" s="1"/>
  <c r="W29" i="32" a="1"/>
  <c r="W29" i="32" s="1"/>
  <c r="V29" i="32" a="1"/>
  <c r="V29" i="32" s="1"/>
  <c r="U29" i="32" a="1"/>
  <c r="U29" i="32" s="1"/>
  <c r="T29" i="32" a="1"/>
  <c r="T29" i="32" s="1"/>
  <c r="S29" i="32" a="1"/>
  <c r="S29" i="32" s="1"/>
  <c r="R29" i="32" a="1"/>
  <c r="R29" i="32" s="1"/>
  <c r="Q29" i="32" a="1"/>
  <c r="Q29" i="32" s="1"/>
  <c r="P29" i="32" a="1"/>
  <c r="P29" i="32" s="1"/>
  <c r="O29" i="32" a="1"/>
  <c r="O29" i="32" s="1"/>
  <c r="N29" i="32" a="1"/>
  <c r="N29" i="32" s="1"/>
  <c r="M29" i="32" a="1"/>
  <c r="M29" i="32" s="1"/>
  <c r="L29" i="32" a="1"/>
  <c r="L29" i="32" s="1"/>
  <c r="K29" i="32" a="1"/>
  <c r="K29" i="32" s="1"/>
  <c r="J29" i="32" a="1"/>
  <c r="J29" i="32" s="1"/>
  <c r="I29" i="32" a="1"/>
  <c r="I29" i="32" s="1"/>
  <c r="H29" i="32" a="1"/>
  <c r="H29" i="32" s="1"/>
  <c r="G29" i="32" a="1"/>
  <c r="G29" i="32" s="1"/>
  <c r="F29" i="32" a="1"/>
  <c r="F29" i="32" s="1"/>
  <c r="E29" i="32" a="1"/>
  <c r="E29" i="32" s="1"/>
  <c r="D29" i="32" a="1"/>
  <c r="D29" i="32" s="1"/>
  <c r="C29" i="32" a="1"/>
  <c r="C29" i="32" s="1"/>
  <c r="X28" i="32" a="1"/>
  <c r="X28" i="32" s="1"/>
  <c r="W28" i="32" a="1"/>
  <c r="W28" i="32" s="1"/>
  <c r="V28" i="32" a="1"/>
  <c r="V28" i="32" s="1"/>
  <c r="U28" i="32" a="1"/>
  <c r="U28" i="32" s="1"/>
  <c r="T28" i="32" a="1"/>
  <c r="T28" i="32" s="1"/>
  <c r="S28" i="32" a="1"/>
  <c r="S28" i="32" s="1"/>
  <c r="R28" i="32" a="1"/>
  <c r="R28" i="32" s="1"/>
  <c r="Q28" i="32" a="1"/>
  <c r="Q28" i="32" s="1"/>
  <c r="P28" i="32" a="1"/>
  <c r="P28" i="32" s="1"/>
  <c r="O28" i="32" a="1"/>
  <c r="O28" i="32" s="1"/>
  <c r="N28" i="32" a="1"/>
  <c r="N28" i="32" s="1"/>
  <c r="M28" i="32" a="1"/>
  <c r="M28" i="32" s="1"/>
  <c r="L28" i="32" a="1"/>
  <c r="L28" i="32" s="1"/>
  <c r="K28" i="32" a="1"/>
  <c r="K28" i="32" s="1"/>
  <c r="J28" i="32" a="1"/>
  <c r="J28" i="32" s="1"/>
  <c r="I28" i="32" a="1"/>
  <c r="I28" i="32" s="1"/>
  <c r="H28" i="32" a="1"/>
  <c r="H28" i="32" s="1"/>
  <c r="G28" i="32" a="1"/>
  <c r="G28" i="32" s="1"/>
  <c r="F28" i="32" a="1"/>
  <c r="F28" i="32" s="1"/>
  <c r="E28" i="32" a="1"/>
  <c r="E28" i="32" s="1"/>
  <c r="D28" i="32" a="1"/>
  <c r="D28" i="32" s="1"/>
  <c r="C28" i="32" a="1"/>
  <c r="C28" i="32" s="1"/>
  <c r="X27" i="32" a="1"/>
  <c r="X27" i="32" s="1"/>
  <c r="W27" i="32" a="1"/>
  <c r="W27" i="32" s="1"/>
  <c r="V27" i="32" a="1"/>
  <c r="V27" i="32" s="1"/>
  <c r="U27" i="32" a="1"/>
  <c r="U27" i="32" s="1"/>
  <c r="T27" i="32" a="1"/>
  <c r="T27" i="32" s="1"/>
  <c r="S27" i="32" a="1"/>
  <c r="S27" i="32" s="1"/>
  <c r="R27" i="32" a="1"/>
  <c r="R27" i="32" s="1"/>
  <c r="Q27" i="32" a="1"/>
  <c r="Q27" i="32" s="1"/>
  <c r="P27" i="32" a="1"/>
  <c r="P27" i="32" s="1"/>
  <c r="O27" i="32" a="1"/>
  <c r="O27" i="32" s="1"/>
  <c r="N27" i="32" a="1"/>
  <c r="N27" i="32" s="1"/>
  <c r="M27" i="32" a="1"/>
  <c r="M27" i="32" s="1"/>
  <c r="L27" i="32" a="1"/>
  <c r="L27" i="32" s="1"/>
  <c r="K27" i="32" a="1"/>
  <c r="K27" i="32" s="1"/>
  <c r="J27" i="32" a="1"/>
  <c r="J27" i="32" s="1"/>
  <c r="I27" i="32" a="1"/>
  <c r="I27" i="32" s="1"/>
  <c r="H27" i="32" a="1"/>
  <c r="H27" i="32" s="1"/>
  <c r="G27" i="32" a="1"/>
  <c r="G27" i="32" s="1"/>
  <c r="F27" i="32" a="1"/>
  <c r="F27" i="32" s="1"/>
  <c r="E27" i="32" a="1"/>
  <c r="E27" i="32" s="1"/>
  <c r="D27" i="32" a="1"/>
  <c r="D27" i="32" s="1"/>
  <c r="C27" i="32" a="1"/>
  <c r="C27" i="32" s="1"/>
  <c r="X26" i="32" a="1"/>
  <c r="X26" i="32" s="1"/>
  <c r="W26" i="32" a="1"/>
  <c r="W26" i="32" s="1"/>
  <c r="V26" i="32" a="1"/>
  <c r="V26" i="32" s="1"/>
  <c r="U26" i="32" a="1"/>
  <c r="U26" i="32" s="1"/>
  <c r="T26" i="32" a="1"/>
  <c r="T26" i="32" s="1"/>
  <c r="S26" i="32" a="1"/>
  <c r="S26" i="32" s="1"/>
  <c r="R26" i="32" a="1"/>
  <c r="R26" i="32" s="1"/>
  <c r="Q26" i="32" a="1"/>
  <c r="Q26" i="32" s="1"/>
  <c r="P26" i="32" a="1"/>
  <c r="P26" i="32" s="1"/>
  <c r="O26" i="32" a="1"/>
  <c r="O26" i="32" s="1"/>
  <c r="N26" i="32" a="1"/>
  <c r="N26" i="32" s="1"/>
  <c r="M26" i="32" a="1"/>
  <c r="M26" i="32" s="1"/>
  <c r="L26" i="32" a="1"/>
  <c r="L26" i="32" s="1"/>
  <c r="K26" i="32" a="1"/>
  <c r="K26" i="32" s="1"/>
  <c r="J26" i="32" a="1"/>
  <c r="J26" i="32" s="1"/>
  <c r="I26" i="32" a="1"/>
  <c r="I26" i="32" s="1"/>
  <c r="H26" i="32" a="1"/>
  <c r="H26" i="32" s="1"/>
  <c r="G26" i="32" a="1"/>
  <c r="G26" i="32" s="1"/>
  <c r="F26" i="32" a="1"/>
  <c r="F26" i="32" s="1"/>
  <c r="E26" i="32" a="1"/>
  <c r="E26" i="32" s="1"/>
  <c r="D26" i="32" a="1"/>
  <c r="D26" i="32" s="1"/>
  <c r="C26" i="32" a="1"/>
  <c r="C26" i="32" s="1"/>
  <c r="X20" i="32" a="1"/>
  <c r="X20" i="32" s="1"/>
  <c r="W20" i="32" a="1"/>
  <c r="W20" i="32" s="1"/>
  <c r="V20" i="32" a="1"/>
  <c r="V20" i="32" s="1"/>
  <c r="U20" i="32" a="1"/>
  <c r="U20" i="32" s="1"/>
  <c r="T20" i="32" a="1"/>
  <c r="T20" i="32" s="1"/>
  <c r="S20" i="32" a="1"/>
  <c r="S20" i="32" s="1"/>
  <c r="R20" i="32" a="1"/>
  <c r="R20" i="32" s="1"/>
  <c r="Q20" i="32" a="1"/>
  <c r="Q20" i="32" s="1"/>
  <c r="P20" i="32" a="1"/>
  <c r="P20" i="32" s="1"/>
  <c r="O20" i="32" a="1"/>
  <c r="O20" i="32" s="1"/>
  <c r="N20" i="32" a="1"/>
  <c r="N20" i="32" s="1"/>
  <c r="M20" i="32" a="1"/>
  <c r="M20" i="32" s="1"/>
  <c r="L20" i="32" a="1"/>
  <c r="L20" i="32" s="1"/>
  <c r="K20" i="32" a="1"/>
  <c r="K20" i="32" s="1"/>
  <c r="J20" i="32" a="1"/>
  <c r="J20" i="32" s="1"/>
  <c r="I20" i="32" a="1"/>
  <c r="I20" i="32" s="1"/>
  <c r="H20" i="32" a="1"/>
  <c r="H20" i="32" s="1"/>
  <c r="G20" i="32" a="1"/>
  <c r="G20" i="32" s="1"/>
  <c r="F20" i="32" a="1"/>
  <c r="F20" i="32" s="1"/>
  <c r="E20" i="32" a="1"/>
  <c r="E20" i="32" s="1"/>
  <c r="D20" i="32" a="1"/>
  <c r="D20" i="32" s="1"/>
  <c r="C20" i="32" a="1"/>
  <c r="C20" i="32" s="1"/>
  <c r="X19" i="32" a="1"/>
  <c r="X19" i="32" s="1"/>
  <c r="W19" i="32" a="1"/>
  <c r="W19" i="32" s="1"/>
  <c r="V19" i="32" a="1"/>
  <c r="V19" i="32" s="1"/>
  <c r="U19" i="32" a="1"/>
  <c r="U19" i="32" s="1"/>
  <c r="T19" i="32" a="1"/>
  <c r="T19" i="32" s="1"/>
  <c r="S19" i="32" a="1"/>
  <c r="S19" i="32" s="1"/>
  <c r="R19" i="32" a="1"/>
  <c r="R19" i="32" s="1"/>
  <c r="Q19" i="32" a="1"/>
  <c r="Q19" i="32" s="1"/>
  <c r="P19" i="32" a="1"/>
  <c r="P19" i="32" s="1"/>
  <c r="O19" i="32" a="1"/>
  <c r="O19" i="32" s="1"/>
  <c r="N19" i="32" a="1"/>
  <c r="N19" i="32" s="1"/>
  <c r="M19" i="32" a="1"/>
  <c r="M19" i="32" s="1"/>
  <c r="L19" i="32" a="1"/>
  <c r="L19" i="32" s="1"/>
  <c r="K19" i="32" a="1"/>
  <c r="K19" i="32" s="1"/>
  <c r="J19" i="32" a="1"/>
  <c r="J19" i="32" s="1"/>
  <c r="I19" i="32" a="1"/>
  <c r="I19" i="32" s="1"/>
  <c r="H19" i="32" a="1"/>
  <c r="H19" i="32" s="1"/>
  <c r="G19" i="32" a="1"/>
  <c r="G19" i="32" s="1"/>
  <c r="F19" i="32" a="1"/>
  <c r="F19" i="32" s="1"/>
  <c r="E19" i="32" a="1"/>
  <c r="E19" i="32" s="1"/>
  <c r="D19" i="32" a="1"/>
  <c r="D19" i="32" s="1"/>
  <c r="C19" i="32" a="1"/>
  <c r="C19" i="32" s="1"/>
  <c r="X18" i="32" a="1"/>
  <c r="X18" i="32" s="1"/>
  <c r="W18" i="32" a="1"/>
  <c r="W18" i="32" s="1"/>
  <c r="V18" i="32" a="1"/>
  <c r="V18" i="32" s="1"/>
  <c r="U18" i="32" a="1"/>
  <c r="U18" i="32" s="1"/>
  <c r="T18" i="32" a="1"/>
  <c r="T18" i="32" s="1"/>
  <c r="S18" i="32" a="1"/>
  <c r="S18" i="32" s="1"/>
  <c r="R18" i="32" a="1"/>
  <c r="R18" i="32" s="1"/>
  <c r="Q18" i="32" a="1"/>
  <c r="Q18" i="32" s="1"/>
  <c r="P18" i="32" a="1"/>
  <c r="P18" i="32" s="1"/>
  <c r="O18" i="32" a="1"/>
  <c r="O18" i="32" s="1"/>
  <c r="N18" i="32" a="1"/>
  <c r="N18" i="32" s="1"/>
  <c r="M18" i="32" a="1"/>
  <c r="M18" i="32" s="1"/>
  <c r="L18" i="32" a="1"/>
  <c r="L18" i="32" s="1"/>
  <c r="K18" i="32" a="1"/>
  <c r="K18" i="32" s="1"/>
  <c r="J18" i="32" a="1"/>
  <c r="J18" i="32" s="1"/>
  <c r="I18" i="32" a="1"/>
  <c r="I18" i="32" s="1"/>
  <c r="H18" i="32" a="1"/>
  <c r="H18" i="32" s="1"/>
  <c r="G18" i="32" a="1"/>
  <c r="G18" i="32" s="1"/>
  <c r="F18" i="32" a="1"/>
  <c r="F18" i="32" s="1"/>
  <c r="E18" i="32" a="1"/>
  <c r="E18" i="32" s="1"/>
  <c r="D18" i="32" a="1"/>
  <c r="D18" i="32" s="1"/>
  <c r="C18" i="32" a="1"/>
  <c r="C18" i="32" s="1"/>
  <c r="X17" i="32" a="1"/>
  <c r="X17" i="32" s="1"/>
  <c r="W17" i="32" a="1"/>
  <c r="W17" i="32" s="1"/>
  <c r="V17" i="32" a="1"/>
  <c r="V17" i="32" s="1"/>
  <c r="U17" i="32" a="1"/>
  <c r="U17" i="32" s="1"/>
  <c r="T17" i="32" a="1"/>
  <c r="T17" i="32" s="1"/>
  <c r="S17" i="32" a="1"/>
  <c r="S17" i="32" s="1"/>
  <c r="R17" i="32" a="1"/>
  <c r="R17" i="32" s="1"/>
  <c r="Q17" i="32" a="1"/>
  <c r="Q17" i="32" s="1"/>
  <c r="P17" i="32" a="1"/>
  <c r="P17" i="32" s="1"/>
  <c r="O17" i="32" a="1"/>
  <c r="O17" i="32" s="1"/>
  <c r="N17" i="32" a="1"/>
  <c r="N17" i="32" s="1"/>
  <c r="M17" i="32" a="1"/>
  <c r="M17" i="32" s="1"/>
  <c r="L17" i="32" a="1"/>
  <c r="L17" i="32" s="1"/>
  <c r="K17" i="32" a="1"/>
  <c r="K17" i="32" s="1"/>
  <c r="J17" i="32" a="1"/>
  <c r="J17" i="32" s="1"/>
  <c r="I17" i="32" a="1"/>
  <c r="I17" i="32" s="1"/>
  <c r="H17" i="32" a="1"/>
  <c r="H17" i="32" s="1"/>
  <c r="G17" i="32" a="1"/>
  <c r="G17" i="32" s="1"/>
  <c r="F17" i="32" a="1"/>
  <c r="F17" i="32" s="1"/>
  <c r="E17" i="32" a="1"/>
  <c r="E17" i="32" s="1"/>
  <c r="D17" i="32" a="1"/>
  <c r="D17" i="32" s="1"/>
  <c r="C17" i="32" a="1"/>
  <c r="C17" i="32" s="1"/>
  <c r="X16" i="32" a="1"/>
  <c r="X16" i="32" s="1"/>
  <c r="W16" i="32" a="1"/>
  <c r="W16" i="32" s="1"/>
  <c r="V16" i="32" a="1"/>
  <c r="V16" i="32" s="1"/>
  <c r="U16" i="32" a="1"/>
  <c r="U16" i="32" s="1"/>
  <c r="T16" i="32" a="1"/>
  <c r="T16" i="32" s="1"/>
  <c r="S16" i="32" a="1"/>
  <c r="S16" i="32" s="1"/>
  <c r="R16" i="32" a="1"/>
  <c r="R16" i="32" s="1"/>
  <c r="Q16" i="32" a="1"/>
  <c r="Q16" i="32" s="1"/>
  <c r="P16" i="32" a="1"/>
  <c r="P16" i="32" s="1"/>
  <c r="O16" i="32" a="1"/>
  <c r="O16" i="32" s="1"/>
  <c r="N16" i="32" a="1"/>
  <c r="N16" i="32" s="1"/>
  <c r="M16" i="32" a="1"/>
  <c r="M16" i="32" s="1"/>
  <c r="L16" i="32" a="1"/>
  <c r="L16" i="32" s="1"/>
  <c r="K16" i="32" a="1"/>
  <c r="K16" i="32" s="1"/>
  <c r="J16" i="32" a="1"/>
  <c r="J16" i="32" s="1"/>
  <c r="I16" i="32" a="1"/>
  <c r="I16" i="32" s="1"/>
  <c r="H16" i="32" a="1"/>
  <c r="H16" i="32" s="1"/>
  <c r="G16" i="32" a="1"/>
  <c r="G16" i="32" s="1"/>
  <c r="F16" i="32" a="1"/>
  <c r="F16" i="32" s="1"/>
  <c r="E16" i="32" a="1"/>
  <c r="E16" i="32" s="1"/>
  <c r="D16" i="32" a="1"/>
  <c r="D16" i="32" s="1"/>
  <c r="C16" i="32" a="1"/>
  <c r="C16" i="32" s="1"/>
  <c r="X15" i="32" a="1"/>
  <c r="X15" i="32" s="1"/>
  <c r="W15" i="32" a="1"/>
  <c r="W15" i="32" s="1"/>
  <c r="V15" i="32" a="1"/>
  <c r="V15" i="32" s="1"/>
  <c r="U15" i="32" a="1"/>
  <c r="U15" i="32" s="1"/>
  <c r="T15" i="32" a="1"/>
  <c r="T15" i="32" s="1"/>
  <c r="S15" i="32" a="1"/>
  <c r="S15" i="32" s="1"/>
  <c r="R15" i="32" a="1"/>
  <c r="R15" i="32" s="1"/>
  <c r="Q15" i="32" a="1"/>
  <c r="Q15" i="32" s="1"/>
  <c r="P15" i="32" a="1"/>
  <c r="P15" i="32" s="1"/>
  <c r="O15" i="32" a="1"/>
  <c r="O15" i="32" s="1"/>
  <c r="N15" i="32" a="1"/>
  <c r="N15" i="32" s="1"/>
  <c r="M15" i="32" a="1"/>
  <c r="M15" i="32" s="1"/>
  <c r="L15" i="32" a="1"/>
  <c r="L15" i="32" s="1"/>
  <c r="K15" i="32" a="1"/>
  <c r="K15" i="32" s="1"/>
  <c r="J15" i="32" a="1"/>
  <c r="J15" i="32" s="1"/>
  <c r="I15" i="32" a="1"/>
  <c r="I15" i="32" s="1"/>
  <c r="H15" i="32" a="1"/>
  <c r="H15" i="32" s="1"/>
  <c r="G15" i="32" a="1"/>
  <c r="G15" i="32" s="1"/>
  <c r="F15" i="32" a="1"/>
  <c r="F15" i="32" s="1"/>
  <c r="E15" i="32" a="1"/>
  <c r="E15" i="32" s="1"/>
  <c r="D15" i="32" a="1"/>
  <c r="D15" i="32" s="1"/>
  <c r="C15" i="32" a="1"/>
  <c r="C15" i="32" s="1"/>
  <c r="X14" i="32" a="1"/>
  <c r="X14" i="32" s="1"/>
  <c r="W14" i="32" a="1"/>
  <c r="W14" i="32" s="1"/>
  <c r="V14" i="32" a="1"/>
  <c r="V14" i="32" s="1"/>
  <c r="U14" i="32" a="1"/>
  <c r="U14" i="32" s="1"/>
  <c r="T14" i="32" a="1"/>
  <c r="T14" i="32" s="1"/>
  <c r="S14" i="32" a="1"/>
  <c r="S14" i="32" s="1"/>
  <c r="R14" i="32" a="1"/>
  <c r="R14" i="32" s="1"/>
  <c r="Q14" i="32" a="1"/>
  <c r="Q14" i="32" s="1"/>
  <c r="P14" i="32" a="1"/>
  <c r="P14" i="32" s="1"/>
  <c r="O14" i="32" a="1"/>
  <c r="O14" i="32" s="1"/>
  <c r="N14" i="32" a="1"/>
  <c r="N14" i="32" s="1"/>
  <c r="M14" i="32" a="1"/>
  <c r="M14" i="32" s="1"/>
  <c r="L14" i="32" a="1"/>
  <c r="L14" i="32" s="1"/>
  <c r="K14" i="32" a="1"/>
  <c r="K14" i="32" s="1"/>
  <c r="J14" i="32" a="1"/>
  <c r="J14" i="32" s="1"/>
  <c r="I14" i="32" a="1"/>
  <c r="I14" i="32" s="1"/>
  <c r="H14" i="32" a="1"/>
  <c r="H14" i="32" s="1"/>
  <c r="G14" i="32" a="1"/>
  <c r="G14" i="32" s="1"/>
  <c r="F14" i="32" a="1"/>
  <c r="F14" i="32" s="1"/>
  <c r="E14" i="32" a="1"/>
  <c r="E14" i="32" s="1"/>
  <c r="D14" i="32" a="1"/>
  <c r="D14" i="32" s="1"/>
  <c r="C14" i="32" a="1"/>
  <c r="C14" i="32" s="1"/>
  <c r="X13" i="32" a="1"/>
  <c r="X13" i="32" s="1"/>
  <c r="W13" i="32" a="1"/>
  <c r="W13" i="32" s="1"/>
  <c r="V13" i="32" a="1"/>
  <c r="V13" i="32" s="1"/>
  <c r="U13" i="32" a="1"/>
  <c r="U13" i="32" s="1"/>
  <c r="T13" i="32" a="1"/>
  <c r="T13" i="32" s="1"/>
  <c r="S13" i="32" a="1"/>
  <c r="S13" i="32" s="1"/>
  <c r="R13" i="32" a="1"/>
  <c r="R13" i="32" s="1"/>
  <c r="Q13" i="32" a="1"/>
  <c r="Q13" i="32" s="1"/>
  <c r="P13" i="32" a="1"/>
  <c r="P13" i="32" s="1"/>
  <c r="O13" i="32" a="1"/>
  <c r="O13" i="32" s="1"/>
  <c r="N13" i="32" a="1"/>
  <c r="N13" i="32" s="1"/>
  <c r="M13" i="32" a="1"/>
  <c r="M13" i="32" s="1"/>
  <c r="L13" i="32" a="1"/>
  <c r="L13" i="32" s="1"/>
  <c r="K13" i="32" a="1"/>
  <c r="K13" i="32" s="1"/>
  <c r="J13" i="32" a="1"/>
  <c r="J13" i="32" s="1"/>
  <c r="I13" i="32" a="1"/>
  <c r="I13" i="32" s="1"/>
  <c r="H13" i="32" a="1"/>
  <c r="H13" i="32" s="1"/>
  <c r="G13" i="32" a="1"/>
  <c r="G13" i="32" s="1"/>
  <c r="F13" i="32" a="1"/>
  <c r="F13" i="32" s="1"/>
  <c r="E13" i="32" a="1"/>
  <c r="E13" i="32" s="1"/>
  <c r="D13" i="32" a="1"/>
  <c r="D13" i="32" s="1"/>
  <c r="C13" i="32" a="1"/>
  <c r="C13" i="32" s="1"/>
  <c r="X12" i="32" a="1"/>
  <c r="X12" i="32" s="1"/>
  <c r="W12" i="32" a="1"/>
  <c r="W12" i="32" s="1"/>
  <c r="V12" i="32" a="1"/>
  <c r="V12" i="32" s="1"/>
  <c r="U12" i="32" a="1"/>
  <c r="U12" i="32" s="1"/>
  <c r="T12" i="32" a="1"/>
  <c r="T12" i="32" s="1"/>
  <c r="S12" i="32" a="1"/>
  <c r="S12" i="32" s="1"/>
  <c r="R12" i="32" a="1"/>
  <c r="R12" i="32" s="1"/>
  <c r="Q12" i="32" a="1"/>
  <c r="Q12" i="32" s="1"/>
  <c r="P12" i="32" a="1"/>
  <c r="P12" i="32" s="1"/>
  <c r="O12" i="32" a="1"/>
  <c r="O12" i="32" s="1"/>
  <c r="N12" i="32" a="1"/>
  <c r="N12" i="32" s="1"/>
  <c r="M12" i="32" a="1"/>
  <c r="M12" i="32" s="1"/>
  <c r="L12" i="32" a="1"/>
  <c r="L12" i="32" s="1"/>
  <c r="K12" i="32" a="1"/>
  <c r="K12" i="32" s="1"/>
  <c r="J12" i="32" a="1"/>
  <c r="J12" i="32" s="1"/>
  <c r="I12" i="32" a="1"/>
  <c r="I12" i="32" s="1"/>
  <c r="H12" i="32" a="1"/>
  <c r="H12" i="32" s="1"/>
  <c r="G12" i="32" a="1"/>
  <c r="G12" i="32" s="1"/>
  <c r="F12" i="32" a="1"/>
  <c r="F12" i="32" s="1"/>
  <c r="E12" i="32" a="1"/>
  <c r="E12" i="32" s="1"/>
  <c r="D12" i="32" a="1"/>
  <c r="D12" i="32" s="1"/>
  <c r="C12" i="32" a="1"/>
  <c r="C12" i="32" s="1"/>
  <c r="X11" i="32" a="1"/>
  <c r="X11" i="32" s="1"/>
  <c r="W11" i="32" a="1"/>
  <c r="W11" i="32" s="1"/>
  <c r="V11" i="32" a="1"/>
  <c r="V11" i="32" s="1"/>
  <c r="U11" i="32" a="1"/>
  <c r="U11" i="32" s="1"/>
  <c r="T11" i="32" a="1"/>
  <c r="T11" i="32" s="1"/>
  <c r="S11" i="32" a="1"/>
  <c r="S11" i="32" s="1"/>
  <c r="R11" i="32" a="1"/>
  <c r="R11" i="32" s="1"/>
  <c r="Q11" i="32" a="1"/>
  <c r="Q11" i="32" s="1"/>
  <c r="P11" i="32" a="1"/>
  <c r="P11" i="32" s="1"/>
  <c r="O11" i="32" a="1"/>
  <c r="O11" i="32" s="1"/>
  <c r="N11" i="32" a="1"/>
  <c r="N11" i="32" s="1"/>
  <c r="M11" i="32" a="1"/>
  <c r="M11" i="32" s="1"/>
  <c r="L11" i="32" a="1"/>
  <c r="L11" i="32" s="1"/>
  <c r="K11" i="32" a="1"/>
  <c r="K11" i="32" s="1"/>
  <c r="J11" i="32" a="1"/>
  <c r="J11" i="32" s="1"/>
  <c r="I11" i="32" a="1"/>
  <c r="I11" i="32" s="1"/>
  <c r="H11" i="32" a="1"/>
  <c r="H11" i="32" s="1"/>
  <c r="G11" i="32" a="1"/>
  <c r="G11" i="32" s="1"/>
  <c r="F11" i="32" a="1"/>
  <c r="F11" i="32" s="1"/>
  <c r="E11" i="32" a="1"/>
  <c r="E11" i="32" s="1"/>
  <c r="D11" i="32" a="1"/>
  <c r="D11" i="32" s="1"/>
  <c r="C11" i="32" a="1"/>
  <c r="C11" i="32" s="1"/>
  <c r="X10" i="32" a="1"/>
  <c r="X10" i="32" s="1"/>
  <c r="W10" i="32" a="1"/>
  <c r="W10" i="32" s="1"/>
  <c r="V10" i="32" a="1"/>
  <c r="V10" i="32" s="1"/>
  <c r="U10" i="32" a="1"/>
  <c r="U10" i="32" s="1"/>
  <c r="T10" i="32" a="1"/>
  <c r="T10" i="32" s="1"/>
  <c r="S10" i="32" a="1"/>
  <c r="S10" i="32" s="1"/>
  <c r="R10" i="32" a="1"/>
  <c r="R10" i="32" s="1"/>
  <c r="Q10" i="32" a="1"/>
  <c r="Q10" i="32" s="1"/>
  <c r="P10" i="32" a="1"/>
  <c r="P10" i="32" s="1"/>
  <c r="O10" i="32" a="1"/>
  <c r="O10" i="32" s="1"/>
  <c r="N10" i="32" a="1"/>
  <c r="N10" i="32" s="1"/>
  <c r="M10" i="32" a="1"/>
  <c r="M10" i="32" s="1"/>
  <c r="L10" i="32" a="1"/>
  <c r="L10" i="32" s="1"/>
  <c r="K10" i="32" a="1"/>
  <c r="K10" i="32" s="1"/>
  <c r="J10" i="32" a="1"/>
  <c r="J10" i="32" s="1"/>
  <c r="I10" i="32" a="1"/>
  <c r="I10" i="32" s="1"/>
  <c r="H10" i="32" a="1"/>
  <c r="H10" i="32" s="1"/>
  <c r="G10" i="32" a="1"/>
  <c r="G10" i="32" s="1"/>
  <c r="F10" i="32" a="1"/>
  <c r="F10" i="32" s="1"/>
  <c r="E10" i="32" a="1"/>
  <c r="E10" i="32" s="1"/>
  <c r="D10" i="32" a="1"/>
  <c r="D10" i="32" s="1"/>
  <c r="C10" i="32" a="1"/>
  <c r="C10" i="32" s="1"/>
  <c r="X9" i="32" a="1"/>
  <c r="X9" i="32" s="1"/>
  <c r="W9" i="32" a="1"/>
  <c r="W9" i="32" s="1"/>
  <c r="V9" i="32" a="1"/>
  <c r="V9" i="32" s="1"/>
  <c r="U9" i="32" a="1"/>
  <c r="U9" i="32" s="1"/>
  <c r="T9" i="32" a="1"/>
  <c r="T9" i="32" s="1"/>
  <c r="S9" i="32" a="1"/>
  <c r="S9" i="32" s="1"/>
  <c r="R9" i="32" a="1"/>
  <c r="R9" i="32" s="1"/>
  <c r="Q9" i="32" a="1"/>
  <c r="Q9" i="32" s="1"/>
  <c r="P9" i="32" a="1"/>
  <c r="P9" i="32" s="1"/>
  <c r="O9" i="32" a="1"/>
  <c r="O9" i="32" s="1"/>
  <c r="N9" i="32" a="1"/>
  <c r="N9" i="32" s="1"/>
  <c r="M9" i="32" a="1"/>
  <c r="M9" i="32" s="1"/>
  <c r="L9" i="32" a="1"/>
  <c r="L9" i="32" s="1"/>
  <c r="K9" i="32" a="1"/>
  <c r="K9" i="32" s="1"/>
  <c r="J9" i="32" a="1"/>
  <c r="J9" i="32" s="1"/>
  <c r="I9" i="32" a="1"/>
  <c r="I9" i="32" s="1"/>
  <c r="H9" i="32" a="1"/>
  <c r="H9" i="32" s="1"/>
  <c r="G9" i="32" a="1"/>
  <c r="G9" i="32" s="1"/>
  <c r="F9" i="32" a="1"/>
  <c r="F9" i="32" s="1"/>
  <c r="E9" i="32" a="1"/>
  <c r="E9" i="32" s="1"/>
  <c r="D9" i="32" a="1"/>
  <c r="D9" i="32" s="1"/>
  <c r="C9" i="32" a="1"/>
  <c r="C9" i="32" s="1"/>
  <c r="C606" i="31"/>
  <c r="B606" i="31"/>
  <c r="X566" i="31" a="1"/>
  <c r="X566" i="31" s="1"/>
  <c r="W566" i="31" a="1"/>
  <c r="W566" i="31" s="1"/>
  <c r="V566" i="31" a="1"/>
  <c r="V566" i="31" s="1"/>
  <c r="U566" i="31" a="1"/>
  <c r="U566" i="31" s="1"/>
  <c r="T566" i="31" a="1"/>
  <c r="T566" i="31" s="1"/>
  <c r="S566" i="31" a="1"/>
  <c r="S566" i="31" s="1"/>
  <c r="R566" i="31" a="1"/>
  <c r="R566" i="31" s="1"/>
  <c r="Q566" i="31" a="1"/>
  <c r="Q566" i="31" s="1"/>
  <c r="P566" i="31" a="1"/>
  <c r="P566" i="31" s="1"/>
  <c r="O566" i="31" a="1"/>
  <c r="O566" i="31" s="1"/>
  <c r="N566" i="31" a="1"/>
  <c r="N566" i="31" s="1"/>
  <c r="M566" i="31" a="1"/>
  <c r="M566" i="31" s="1"/>
  <c r="L566" i="31" a="1"/>
  <c r="L566" i="31" s="1"/>
  <c r="K566" i="31" a="1"/>
  <c r="K566" i="31" s="1"/>
  <c r="J566" i="31" a="1"/>
  <c r="J566" i="31" s="1"/>
  <c r="I566" i="31" a="1"/>
  <c r="I566" i="31" s="1"/>
  <c r="H566" i="31" a="1"/>
  <c r="H566" i="31" s="1"/>
  <c r="G566" i="31" a="1"/>
  <c r="G566" i="31" s="1"/>
  <c r="F566" i="31" a="1"/>
  <c r="F566" i="31" s="1"/>
  <c r="E566" i="31" a="1"/>
  <c r="E566" i="31" s="1"/>
  <c r="D566" i="31" a="1"/>
  <c r="D566" i="31" s="1"/>
  <c r="C566" i="31" a="1"/>
  <c r="C566" i="31" s="1"/>
  <c r="X565" i="31" a="1"/>
  <c r="X565" i="31" s="1"/>
  <c r="W565" i="31" a="1"/>
  <c r="W565" i="31" s="1"/>
  <c r="V565" i="31" a="1"/>
  <c r="V565" i="31" s="1"/>
  <c r="U565" i="31" a="1"/>
  <c r="U565" i="31" s="1"/>
  <c r="T565" i="31" a="1"/>
  <c r="T565" i="31" s="1"/>
  <c r="S565" i="31" a="1"/>
  <c r="S565" i="31" s="1"/>
  <c r="R565" i="31" a="1"/>
  <c r="R565" i="31" s="1"/>
  <c r="Q565" i="31" a="1"/>
  <c r="Q565" i="31" s="1"/>
  <c r="P565" i="31" a="1"/>
  <c r="P565" i="31" s="1"/>
  <c r="O565" i="31" a="1"/>
  <c r="O565" i="31" s="1"/>
  <c r="N565" i="31" a="1"/>
  <c r="N565" i="31" s="1"/>
  <c r="M565" i="31" a="1"/>
  <c r="M565" i="31" s="1"/>
  <c r="L565" i="31" a="1"/>
  <c r="L565" i="31" s="1"/>
  <c r="K565" i="31" a="1"/>
  <c r="K565" i="31" s="1"/>
  <c r="J565" i="31" a="1"/>
  <c r="J565" i="31" s="1"/>
  <c r="I565" i="31" a="1"/>
  <c r="I565" i="31" s="1"/>
  <c r="H565" i="31" a="1"/>
  <c r="H565" i="31" s="1"/>
  <c r="G565" i="31" a="1"/>
  <c r="G565" i="31" s="1"/>
  <c r="F565" i="31" a="1"/>
  <c r="F565" i="31" s="1"/>
  <c r="E565" i="31" a="1"/>
  <c r="E565" i="31" s="1"/>
  <c r="D565" i="31" a="1"/>
  <c r="D565" i="31" s="1"/>
  <c r="C565" i="31" a="1"/>
  <c r="C565" i="31" s="1"/>
  <c r="X564" i="31" a="1"/>
  <c r="X564" i="31" s="1"/>
  <c r="W564" i="31" a="1"/>
  <c r="W564" i="31" s="1"/>
  <c r="V564" i="31" a="1"/>
  <c r="V564" i="31" s="1"/>
  <c r="U564" i="31" a="1"/>
  <c r="U564" i="31" s="1"/>
  <c r="T564" i="31" a="1"/>
  <c r="T564" i="31" s="1"/>
  <c r="S564" i="31" a="1"/>
  <c r="S564" i="31" s="1"/>
  <c r="R564" i="31" a="1"/>
  <c r="R564" i="31" s="1"/>
  <c r="Q564" i="31" a="1"/>
  <c r="Q564" i="31" s="1"/>
  <c r="P564" i="31" a="1"/>
  <c r="P564" i="31" s="1"/>
  <c r="O564" i="31" a="1"/>
  <c r="O564" i="31" s="1"/>
  <c r="N564" i="31" a="1"/>
  <c r="N564" i="31" s="1"/>
  <c r="M564" i="31" a="1"/>
  <c r="M564" i="31" s="1"/>
  <c r="L564" i="31" a="1"/>
  <c r="L564" i="31" s="1"/>
  <c r="K564" i="31" a="1"/>
  <c r="K564" i="31" s="1"/>
  <c r="J564" i="31" a="1"/>
  <c r="J564" i="31" s="1"/>
  <c r="I564" i="31" a="1"/>
  <c r="I564" i="31" s="1"/>
  <c r="H564" i="31" a="1"/>
  <c r="H564" i="31" s="1"/>
  <c r="G564" i="31" a="1"/>
  <c r="G564" i="31" s="1"/>
  <c r="F564" i="31" a="1"/>
  <c r="F564" i="31" s="1"/>
  <c r="E564" i="31" a="1"/>
  <c r="E564" i="31" s="1"/>
  <c r="D564" i="31" a="1"/>
  <c r="D564" i="31" s="1"/>
  <c r="C564" i="31" a="1"/>
  <c r="C564" i="31" s="1"/>
  <c r="X563" i="31" a="1"/>
  <c r="X563" i="31" s="1"/>
  <c r="W563" i="31" a="1"/>
  <c r="W563" i="31" s="1"/>
  <c r="V563" i="31" a="1"/>
  <c r="V563" i="31" s="1"/>
  <c r="U563" i="31" a="1"/>
  <c r="U563" i="31" s="1"/>
  <c r="T563" i="31" a="1"/>
  <c r="T563" i="31" s="1"/>
  <c r="S563" i="31" a="1"/>
  <c r="S563" i="31" s="1"/>
  <c r="R563" i="31" a="1"/>
  <c r="R563" i="31" s="1"/>
  <c r="Q563" i="31" a="1"/>
  <c r="Q563" i="31" s="1"/>
  <c r="P563" i="31" a="1"/>
  <c r="P563" i="31" s="1"/>
  <c r="O563" i="31" a="1"/>
  <c r="O563" i="31" s="1"/>
  <c r="N563" i="31" a="1"/>
  <c r="N563" i="31" s="1"/>
  <c r="M563" i="31" a="1"/>
  <c r="M563" i="31" s="1"/>
  <c r="L563" i="31" a="1"/>
  <c r="L563" i="31" s="1"/>
  <c r="K563" i="31" a="1"/>
  <c r="K563" i="31" s="1"/>
  <c r="J563" i="31" a="1"/>
  <c r="J563" i="31" s="1"/>
  <c r="I563" i="31" a="1"/>
  <c r="I563" i="31" s="1"/>
  <c r="H563" i="31" a="1"/>
  <c r="H563" i="31" s="1"/>
  <c r="G563" i="31" a="1"/>
  <c r="G563" i="31" s="1"/>
  <c r="F563" i="31" a="1"/>
  <c r="F563" i="31" s="1"/>
  <c r="E563" i="31" a="1"/>
  <c r="E563" i="31" s="1"/>
  <c r="D563" i="31" a="1"/>
  <c r="D563" i="31" s="1"/>
  <c r="C563" i="31" a="1"/>
  <c r="C563" i="31" s="1"/>
  <c r="X562" i="31" a="1"/>
  <c r="X562" i="31" s="1"/>
  <c r="W562" i="31" a="1"/>
  <c r="W562" i="31" s="1"/>
  <c r="V562" i="31" a="1"/>
  <c r="V562" i="31" s="1"/>
  <c r="U562" i="31" a="1"/>
  <c r="U562" i="31" s="1"/>
  <c r="T562" i="31" a="1"/>
  <c r="T562" i="31" s="1"/>
  <c r="S562" i="31" a="1"/>
  <c r="S562" i="31" s="1"/>
  <c r="R562" i="31" a="1"/>
  <c r="R562" i="31" s="1"/>
  <c r="Q562" i="31" a="1"/>
  <c r="Q562" i="31" s="1"/>
  <c r="P562" i="31" a="1"/>
  <c r="P562" i="31" s="1"/>
  <c r="O562" i="31" a="1"/>
  <c r="O562" i="31" s="1"/>
  <c r="N562" i="31" a="1"/>
  <c r="N562" i="31" s="1"/>
  <c r="M562" i="31" a="1"/>
  <c r="M562" i="31" s="1"/>
  <c r="L562" i="31" a="1"/>
  <c r="L562" i="31" s="1"/>
  <c r="K562" i="31" a="1"/>
  <c r="K562" i="31" s="1"/>
  <c r="J562" i="31" a="1"/>
  <c r="J562" i="31" s="1"/>
  <c r="I562" i="31" a="1"/>
  <c r="I562" i="31" s="1"/>
  <c r="H562" i="31" a="1"/>
  <c r="H562" i="31" s="1"/>
  <c r="G562" i="31" a="1"/>
  <c r="G562" i="31" s="1"/>
  <c r="F562" i="31" a="1"/>
  <c r="F562" i="31" s="1"/>
  <c r="E562" i="31" a="1"/>
  <c r="E562" i="31" s="1"/>
  <c r="D562" i="31" a="1"/>
  <c r="D562" i="31" s="1"/>
  <c r="C562" i="31" a="1"/>
  <c r="C562" i="31" s="1"/>
  <c r="X561" i="31" a="1"/>
  <c r="X561" i="31" s="1"/>
  <c r="W561" i="31" a="1"/>
  <c r="W561" i="31" s="1"/>
  <c r="V561" i="31" a="1"/>
  <c r="V561" i="31" s="1"/>
  <c r="U561" i="31" a="1"/>
  <c r="U561" i="31" s="1"/>
  <c r="T561" i="31" a="1"/>
  <c r="T561" i="31" s="1"/>
  <c r="S561" i="31" a="1"/>
  <c r="S561" i="31" s="1"/>
  <c r="R561" i="31" a="1"/>
  <c r="R561" i="31" s="1"/>
  <c r="Q561" i="31" a="1"/>
  <c r="Q561" i="31" s="1"/>
  <c r="P561" i="31" a="1"/>
  <c r="P561" i="31" s="1"/>
  <c r="O561" i="31" a="1"/>
  <c r="O561" i="31" s="1"/>
  <c r="N561" i="31" a="1"/>
  <c r="N561" i="31" s="1"/>
  <c r="M561" i="31" a="1"/>
  <c r="M561" i="31" s="1"/>
  <c r="L561" i="31" a="1"/>
  <c r="L561" i="31" s="1"/>
  <c r="K561" i="31" a="1"/>
  <c r="K561" i="31" s="1"/>
  <c r="J561" i="31" a="1"/>
  <c r="J561" i="31" s="1"/>
  <c r="I561" i="31" a="1"/>
  <c r="I561" i="31" s="1"/>
  <c r="H561" i="31" a="1"/>
  <c r="H561" i="31" s="1"/>
  <c r="G561" i="31" a="1"/>
  <c r="G561" i="31" s="1"/>
  <c r="F561" i="31" a="1"/>
  <c r="F561" i="31" s="1"/>
  <c r="E561" i="31" a="1"/>
  <c r="E561" i="31" s="1"/>
  <c r="D561" i="31" a="1"/>
  <c r="D561" i="31" s="1"/>
  <c r="C561" i="31" a="1"/>
  <c r="C561" i="31" s="1"/>
  <c r="X560" i="31" a="1"/>
  <c r="X560" i="31" s="1"/>
  <c r="W560" i="31" a="1"/>
  <c r="W560" i="31" s="1"/>
  <c r="V560" i="31" a="1"/>
  <c r="V560" i="31" s="1"/>
  <c r="U560" i="31" a="1"/>
  <c r="U560" i="31" s="1"/>
  <c r="T560" i="31" a="1"/>
  <c r="T560" i="31" s="1"/>
  <c r="S560" i="31" a="1"/>
  <c r="S560" i="31" s="1"/>
  <c r="R560" i="31" a="1"/>
  <c r="R560" i="31" s="1"/>
  <c r="Q560" i="31" a="1"/>
  <c r="Q560" i="31" s="1"/>
  <c r="P560" i="31" a="1"/>
  <c r="P560" i="31" s="1"/>
  <c r="O560" i="31" a="1"/>
  <c r="O560" i="31" s="1"/>
  <c r="N560" i="31" a="1"/>
  <c r="N560" i="31" s="1"/>
  <c r="M560" i="31" a="1"/>
  <c r="M560" i="31" s="1"/>
  <c r="L560" i="31" a="1"/>
  <c r="L560" i="31" s="1"/>
  <c r="K560" i="31" a="1"/>
  <c r="K560" i="31" s="1"/>
  <c r="J560" i="31" a="1"/>
  <c r="J560" i="31" s="1"/>
  <c r="I560" i="31" a="1"/>
  <c r="I560" i="31" s="1"/>
  <c r="H560" i="31" a="1"/>
  <c r="H560" i="31" s="1"/>
  <c r="G560" i="31" a="1"/>
  <c r="G560" i="31" s="1"/>
  <c r="F560" i="31" a="1"/>
  <c r="F560" i="31" s="1"/>
  <c r="E560" i="31" a="1"/>
  <c r="E560" i="31" s="1"/>
  <c r="D560" i="31" a="1"/>
  <c r="D560" i="31" s="1"/>
  <c r="C560" i="31" a="1"/>
  <c r="C560" i="31" s="1"/>
  <c r="X559" i="31" a="1"/>
  <c r="X559" i="31" s="1"/>
  <c r="W559" i="31" a="1"/>
  <c r="W559" i="31" s="1"/>
  <c r="V559" i="31" a="1"/>
  <c r="V559" i="31" s="1"/>
  <c r="U559" i="31" a="1"/>
  <c r="U559" i="31" s="1"/>
  <c r="T559" i="31" a="1"/>
  <c r="T559" i="31" s="1"/>
  <c r="S559" i="31" a="1"/>
  <c r="S559" i="31" s="1"/>
  <c r="R559" i="31" a="1"/>
  <c r="R559" i="31" s="1"/>
  <c r="Q559" i="31" a="1"/>
  <c r="Q559" i="31" s="1"/>
  <c r="P559" i="31" a="1"/>
  <c r="P559" i="31" s="1"/>
  <c r="O559" i="31" a="1"/>
  <c r="O559" i="31" s="1"/>
  <c r="N559" i="31" a="1"/>
  <c r="N559" i="31" s="1"/>
  <c r="M559" i="31" a="1"/>
  <c r="M559" i="31" s="1"/>
  <c r="L559" i="31" a="1"/>
  <c r="L559" i="31" s="1"/>
  <c r="K559" i="31" a="1"/>
  <c r="K559" i="31" s="1"/>
  <c r="J559" i="31" a="1"/>
  <c r="J559" i="31" s="1"/>
  <c r="I559" i="31" a="1"/>
  <c r="I559" i="31" s="1"/>
  <c r="H559" i="31" a="1"/>
  <c r="H559" i="31" s="1"/>
  <c r="G559" i="31" a="1"/>
  <c r="G559" i="31" s="1"/>
  <c r="F559" i="31" a="1"/>
  <c r="F559" i="31" s="1"/>
  <c r="E559" i="31" a="1"/>
  <c r="E559" i="31" s="1"/>
  <c r="D559" i="31" a="1"/>
  <c r="D559" i="31" s="1"/>
  <c r="C559" i="31" a="1"/>
  <c r="C559" i="31" s="1"/>
  <c r="X558" i="31" a="1"/>
  <c r="X558" i="31" s="1"/>
  <c r="W558" i="31" a="1"/>
  <c r="W558" i="31" s="1"/>
  <c r="V558" i="31" a="1"/>
  <c r="V558" i="31" s="1"/>
  <c r="U558" i="31" a="1"/>
  <c r="U558" i="31" s="1"/>
  <c r="T558" i="31" a="1"/>
  <c r="T558" i="31" s="1"/>
  <c r="S558" i="31" a="1"/>
  <c r="S558" i="31" s="1"/>
  <c r="R558" i="31" a="1"/>
  <c r="R558" i="31" s="1"/>
  <c r="Q558" i="31" a="1"/>
  <c r="Q558" i="31" s="1"/>
  <c r="P558" i="31" a="1"/>
  <c r="P558" i="31" s="1"/>
  <c r="O558" i="31" a="1"/>
  <c r="O558" i="31" s="1"/>
  <c r="N558" i="31" a="1"/>
  <c r="N558" i="31" s="1"/>
  <c r="M558" i="31" a="1"/>
  <c r="M558" i="31" s="1"/>
  <c r="L558" i="31" a="1"/>
  <c r="L558" i="31" s="1"/>
  <c r="K558" i="31" a="1"/>
  <c r="K558" i="31" s="1"/>
  <c r="J558" i="31" a="1"/>
  <c r="J558" i="31" s="1"/>
  <c r="I558" i="31" a="1"/>
  <c r="I558" i="31" s="1"/>
  <c r="H558" i="31" a="1"/>
  <c r="H558" i="31" s="1"/>
  <c r="G558" i="31" a="1"/>
  <c r="G558" i="31" s="1"/>
  <c r="F558" i="31" a="1"/>
  <c r="F558" i="31" s="1"/>
  <c r="E558" i="31" a="1"/>
  <c r="E558" i="31" s="1"/>
  <c r="D558" i="31" a="1"/>
  <c r="D558" i="31" s="1"/>
  <c r="C558" i="31" a="1"/>
  <c r="C558" i="31" s="1"/>
  <c r="X557" i="31" a="1"/>
  <c r="X557" i="31" s="1"/>
  <c r="W557" i="31" a="1"/>
  <c r="W557" i="31" s="1"/>
  <c r="V557" i="31" a="1"/>
  <c r="V557" i="31" s="1"/>
  <c r="U557" i="31" a="1"/>
  <c r="U557" i="31" s="1"/>
  <c r="T557" i="31" a="1"/>
  <c r="T557" i="31" s="1"/>
  <c r="S557" i="31" a="1"/>
  <c r="S557" i="31" s="1"/>
  <c r="R557" i="31" a="1"/>
  <c r="R557" i="31" s="1"/>
  <c r="Q557" i="31" a="1"/>
  <c r="Q557" i="31" s="1"/>
  <c r="P557" i="31" a="1"/>
  <c r="P557" i="31" s="1"/>
  <c r="O557" i="31" a="1"/>
  <c r="O557" i="31" s="1"/>
  <c r="N557" i="31" a="1"/>
  <c r="N557" i="31" s="1"/>
  <c r="M557" i="31" a="1"/>
  <c r="M557" i="31" s="1"/>
  <c r="L557" i="31" a="1"/>
  <c r="L557" i="31" s="1"/>
  <c r="K557" i="31" a="1"/>
  <c r="K557" i="31" s="1"/>
  <c r="J557" i="31" a="1"/>
  <c r="J557" i="31" s="1"/>
  <c r="I557" i="31" a="1"/>
  <c r="I557" i="31" s="1"/>
  <c r="H557" i="31" a="1"/>
  <c r="H557" i="31" s="1"/>
  <c r="G557" i="31" a="1"/>
  <c r="G557" i="31" s="1"/>
  <c r="F557" i="31" a="1"/>
  <c r="F557" i="31" s="1"/>
  <c r="E557" i="31" a="1"/>
  <c r="E557" i="31" s="1"/>
  <c r="D557" i="31" a="1"/>
  <c r="D557" i="31" s="1"/>
  <c r="C557" i="31" a="1"/>
  <c r="C557" i="31" s="1"/>
  <c r="X556" i="31" a="1"/>
  <c r="X556" i="31" s="1"/>
  <c r="W556" i="31" a="1"/>
  <c r="W556" i="31" s="1"/>
  <c r="V556" i="31" a="1"/>
  <c r="V556" i="31" s="1"/>
  <c r="U556" i="31" a="1"/>
  <c r="U556" i="31" s="1"/>
  <c r="T556" i="31" a="1"/>
  <c r="T556" i="31" s="1"/>
  <c r="S556" i="31" a="1"/>
  <c r="S556" i="31" s="1"/>
  <c r="R556" i="31" a="1"/>
  <c r="R556" i="31" s="1"/>
  <c r="Q556" i="31" a="1"/>
  <c r="Q556" i="31" s="1"/>
  <c r="P556" i="31" a="1"/>
  <c r="P556" i="31" s="1"/>
  <c r="O556" i="31" a="1"/>
  <c r="O556" i="31" s="1"/>
  <c r="N556" i="31" a="1"/>
  <c r="N556" i="31" s="1"/>
  <c r="M556" i="31" a="1"/>
  <c r="M556" i="31" s="1"/>
  <c r="L556" i="31" a="1"/>
  <c r="L556" i="31" s="1"/>
  <c r="K556" i="31" a="1"/>
  <c r="K556" i="31" s="1"/>
  <c r="J556" i="31" a="1"/>
  <c r="J556" i="31" s="1"/>
  <c r="I556" i="31" a="1"/>
  <c r="I556" i="31" s="1"/>
  <c r="H556" i="31" a="1"/>
  <c r="H556" i="31" s="1"/>
  <c r="G556" i="31" a="1"/>
  <c r="G556" i="31" s="1"/>
  <c r="F556" i="31" a="1"/>
  <c r="F556" i="31" s="1"/>
  <c r="E556" i="31" a="1"/>
  <c r="E556" i="31" s="1"/>
  <c r="D556" i="31" a="1"/>
  <c r="D556" i="31" s="1"/>
  <c r="C556" i="31" a="1"/>
  <c r="C556" i="31" s="1"/>
  <c r="X555" i="31" a="1"/>
  <c r="X555" i="31" s="1"/>
  <c r="W555" i="31" a="1"/>
  <c r="W555" i="31" s="1"/>
  <c r="V555" i="31" a="1"/>
  <c r="V555" i="31" s="1"/>
  <c r="U555" i="31" a="1"/>
  <c r="U555" i="31" s="1"/>
  <c r="T555" i="31" a="1"/>
  <c r="T555" i="31" s="1"/>
  <c r="S555" i="31" a="1"/>
  <c r="S555" i="31" s="1"/>
  <c r="R555" i="31" a="1"/>
  <c r="R555" i="31" s="1"/>
  <c r="Q555" i="31" a="1"/>
  <c r="Q555" i="31" s="1"/>
  <c r="P555" i="31" a="1"/>
  <c r="P555" i="31" s="1"/>
  <c r="O555" i="31" a="1"/>
  <c r="O555" i="31" s="1"/>
  <c r="N555" i="31" a="1"/>
  <c r="N555" i="31" s="1"/>
  <c r="M555" i="31" a="1"/>
  <c r="M555" i="31" s="1"/>
  <c r="L555" i="31" a="1"/>
  <c r="L555" i="31" s="1"/>
  <c r="K555" i="31" a="1"/>
  <c r="K555" i="31" s="1"/>
  <c r="J555" i="31" a="1"/>
  <c r="J555" i="31" s="1"/>
  <c r="I555" i="31" a="1"/>
  <c r="I555" i="31" s="1"/>
  <c r="H555" i="31" a="1"/>
  <c r="H555" i="31" s="1"/>
  <c r="G555" i="31" a="1"/>
  <c r="G555" i="31" s="1"/>
  <c r="F555" i="31" a="1"/>
  <c r="F555" i="31" s="1"/>
  <c r="E555" i="31" a="1"/>
  <c r="E555" i="31" s="1"/>
  <c r="D555" i="31" a="1"/>
  <c r="D555" i="31" s="1"/>
  <c r="C555" i="31" a="1"/>
  <c r="C555" i="31" s="1"/>
  <c r="X554" i="31" a="1"/>
  <c r="X554" i="31" s="1"/>
  <c r="W554" i="31" a="1"/>
  <c r="W554" i="31" s="1"/>
  <c r="V554" i="31" a="1"/>
  <c r="V554" i="31" s="1"/>
  <c r="U554" i="31" a="1"/>
  <c r="U554" i="31" s="1"/>
  <c r="T554" i="31" a="1"/>
  <c r="T554" i="31" s="1"/>
  <c r="S554" i="31" a="1"/>
  <c r="S554" i="31" s="1"/>
  <c r="R554" i="31" a="1"/>
  <c r="R554" i="31" s="1"/>
  <c r="Q554" i="31" a="1"/>
  <c r="Q554" i="31" s="1"/>
  <c r="P554" i="31" a="1"/>
  <c r="P554" i="31" s="1"/>
  <c r="O554" i="31" a="1"/>
  <c r="O554" i="31" s="1"/>
  <c r="N554" i="31" a="1"/>
  <c r="N554" i="31" s="1"/>
  <c r="M554" i="31" a="1"/>
  <c r="M554" i="31" s="1"/>
  <c r="L554" i="31" a="1"/>
  <c r="L554" i="31" s="1"/>
  <c r="K554" i="31" a="1"/>
  <c r="K554" i="31" s="1"/>
  <c r="J554" i="31" a="1"/>
  <c r="J554" i="31" s="1"/>
  <c r="I554" i="31" a="1"/>
  <c r="I554" i="31" s="1"/>
  <c r="H554" i="31" a="1"/>
  <c r="H554" i="31" s="1"/>
  <c r="G554" i="31" a="1"/>
  <c r="G554" i="31" s="1"/>
  <c r="F554" i="31" a="1"/>
  <c r="F554" i="31" s="1"/>
  <c r="E554" i="31" a="1"/>
  <c r="E554" i="31" s="1"/>
  <c r="D554" i="31" a="1"/>
  <c r="D554" i="31" s="1"/>
  <c r="C554" i="31" a="1"/>
  <c r="C554" i="31" s="1"/>
  <c r="X553" i="31" a="1"/>
  <c r="X553" i="31" s="1"/>
  <c r="W553" i="31" a="1"/>
  <c r="W553" i="31" s="1"/>
  <c r="V553" i="31" a="1"/>
  <c r="V553" i="31" s="1"/>
  <c r="U553" i="31" a="1"/>
  <c r="U553" i="31" s="1"/>
  <c r="T553" i="31" a="1"/>
  <c r="T553" i="31" s="1"/>
  <c r="S553" i="31" a="1"/>
  <c r="S553" i="31" s="1"/>
  <c r="R553" i="31" a="1"/>
  <c r="R553" i="31" s="1"/>
  <c r="Q553" i="31" a="1"/>
  <c r="Q553" i="31" s="1"/>
  <c r="P553" i="31" a="1"/>
  <c r="P553" i="31" s="1"/>
  <c r="O553" i="31" a="1"/>
  <c r="O553" i="31" s="1"/>
  <c r="N553" i="31" a="1"/>
  <c r="N553" i="31" s="1"/>
  <c r="M553" i="31" a="1"/>
  <c r="M553" i="31" s="1"/>
  <c r="L553" i="31" a="1"/>
  <c r="L553" i="31" s="1"/>
  <c r="K553" i="31" a="1"/>
  <c r="K553" i="31" s="1"/>
  <c r="J553" i="31" a="1"/>
  <c r="J553" i="31" s="1"/>
  <c r="I553" i="31" a="1"/>
  <c r="I553" i="31" s="1"/>
  <c r="H553" i="31" a="1"/>
  <c r="H553" i="31" s="1"/>
  <c r="G553" i="31" a="1"/>
  <c r="G553" i="31" s="1"/>
  <c r="F553" i="31" a="1"/>
  <c r="F553" i="31" s="1"/>
  <c r="E553" i="31" a="1"/>
  <c r="E553" i="31" s="1"/>
  <c r="D553" i="31" a="1"/>
  <c r="D553" i="31" s="1"/>
  <c r="C553" i="31" a="1"/>
  <c r="C553" i="31" s="1"/>
  <c r="X552" i="31" a="1"/>
  <c r="X552" i="31" s="1"/>
  <c r="W552" i="31" a="1"/>
  <c r="W552" i="31" s="1"/>
  <c r="V552" i="31" a="1"/>
  <c r="V552" i="31" s="1"/>
  <c r="U552" i="31" a="1"/>
  <c r="U552" i="31" s="1"/>
  <c r="T552" i="31" a="1"/>
  <c r="T552" i="31" s="1"/>
  <c r="S552" i="31" a="1"/>
  <c r="S552" i="31" s="1"/>
  <c r="R552" i="31" a="1"/>
  <c r="R552" i="31" s="1"/>
  <c r="Q552" i="31" a="1"/>
  <c r="Q552" i="31" s="1"/>
  <c r="P552" i="31" a="1"/>
  <c r="P552" i="31" s="1"/>
  <c r="O552" i="31" a="1"/>
  <c r="O552" i="31" s="1"/>
  <c r="N552" i="31" a="1"/>
  <c r="N552" i="31" s="1"/>
  <c r="M552" i="31" a="1"/>
  <c r="M552" i="31" s="1"/>
  <c r="L552" i="31" a="1"/>
  <c r="L552" i="31" s="1"/>
  <c r="K552" i="31" a="1"/>
  <c r="K552" i="31" s="1"/>
  <c r="J552" i="31" a="1"/>
  <c r="J552" i="31" s="1"/>
  <c r="I552" i="31" a="1"/>
  <c r="I552" i="31" s="1"/>
  <c r="H552" i="31" a="1"/>
  <c r="H552" i="31" s="1"/>
  <c r="G552" i="31" a="1"/>
  <c r="G552" i="31" s="1"/>
  <c r="F552" i="31" a="1"/>
  <c r="F552" i="31" s="1"/>
  <c r="E552" i="31" a="1"/>
  <c r="E552" i="31" s="1"/>
  <c r="D552" i="31" a="1"/>
  <c r="D552" i="31" s="1"/>
  <c r="C552" i="31" a="1"/>
  <c r="C552" i="31" s="1"/>
  <c r="X551" i="31" a="1"/>
  <c r="X551" i="31" s="1"/>
  <c r="W551" i="31" a="1"/>
  <c r="W551" i="31" s="1"/>
  <c r="V551" i="31" a="1"/>
  <c r="V551" i="31" s="1"/>
  <c r="U551" i="31" a="1"/>
  <c r="U551" i="31" s="1"/>
  <c r="T551" i="31" a="1"/>
  <c r="T551" i="31" s="1"/>
  <c r="S551" i="31" a="1"/>
  <c r="S551" i="31" s="1"/>
  <c r="R551" i="31" a="1"/>
  <c r="R551" i="31" s="1"/>
  <c r="Q551" i="31" a="1"/>
  <c r="Q551" i="31" s="1"/>
  <c r="P551" i="31" a="1"/>
  <c r="P551" i="31" s="1"/>
  <c r="O551" i="31" a="1"/>
  <c r="O551" i="31" s="1"/>
  <c r="N551" i="31" a="1"/>
  <c r="N551" i="31" s="1"/>
  <c r="M551" i="31" a="1"/>
  <c r="M551" i="31" s="1"/>
  <c r="L551" i="31" a="1"/>
  <c r="L551" i="31" s="1"/>
  <c r="K551" i="31" a="1"/>
  <c r="K551" i="31" s="1"/>
  <c r="J551" i="31" a="1"/>
  <c r="J551" i="31" s="1"/>
  <c r="I551" i="31" a="1"/>
  <c r="I551" i="31" s="1"/>
  <c r="H551" i="31" a="1"/>
  <c r="H551" i="31" s="1"/>
  <c r="G551" i="31" a="1"/>
  <c r="G551" i="31" s="1"/>
  <c r="F551" i="31" a="1"/>
  <c r="F551" i="31" s="1"/>
  <c r="E551" i="31" a="1"/>
  <c r="E551" i="31" s="1"/>
  <c r="D551" i="31" a="1"/>
  <c r="D551" i="31" s="1"/>
  <c r="C551" i="31" a="1"/>
  <c r="C551" i="31" s="1"/>
  <c r="X550" i="31" a="1"/>
  <c r="X550" i="31" s="1"/>
  <c r="W550" i="31" a="1"/>
  <c r="W550" i="31" s="1"/>
  <c r="V550" i="31" a="1"/>
  <c r="V550" i="31" s="1"/>
  <c r="U550" i="31" a="1"/>
  <c r="U550" i="31" s="1"/>
  <c r="T550" i="31" a="1"/>
  <c r="T550" i="31" s="1"/>
  <c r="S550" i="31" a="1"/>
  <c r="S550" i="31" s="1"/>
  <c r="R550" i="31" a="1"/>
  <c r="R550" i="31" s="1"/>
  <c r="Q550" i="31" a="1"/>
  <c r="Q550" i="31" s="1"/>
  <c r="P550" i="31" a="1"/>
  <c r="P550" i="31" s="1"/>
  <c r="O550" i="31" a="1"/>
  <c r="O550" i="31" s="1"/>
  <c r="N550" i="31" a="1"/>
  <c r="N550" i="31" s="1"/>
  <c r="M550" i="31" a="1"/>
  <c r="M550" i="31" s="1"/>
  <c r="L550" i="31" a="1"/>
  <c r="L550" i="31" s="1"/>
  <c r="K550" i="31" a="1"/>
  <c r="K550" i="31" s="1"/>
  <c r="J550" i="31" a="1"/>
  <c r="J550" i="31" s="1"/>
  <c r="I550" i="31" a="1"/>
  <c r="I550" i="31" s="1"/>
  <c r="H550" i="31" a="1"/>
  <c r="H550" i="31" s="1"/>
  <c r="G550" i="31" a="1"/>
  <c r="G550" i="31" s="1"/>
  <c r="F550" i="31" a="1"/>
  <c r="F550" i="31" s="1"/>
  <c r="E550" i="31" a="1"/>
  <c r="E550" i="31" s="1"/>
  <c r="D550" i="31" a="1"/>
  <c r="D550" i="31" s="1"/>
  <c r="C550" i="31" a="1"/>
  <c r="C550" i="31" s="1"/>
  <c r="X549" i="31" a="1"/>
  <c r="X549" i="31" s="1"/>
  <c r="W549" i="31" a="1"/>
  <c r="W549" i="31" s="1"/>
  <c r="V549" i="31" a="1"/>
  <c r="V549" i="31" s="1"/>
  <c r="U549" i="31" a="1"/>
  <c r="U549" i="31" s="1"/>
  <c r="T549" i="31" a="1"/>
  <c r="T549" i="31" s="1"/>
  <c r="S549" i="31" a="1"/>
  <c r="S549" i="31" s="1"/>
  <c r="R549" i="31" a="1"/>
  <c r="R549" i="31" s="1"/>
  <c r="Q549" i="31" a="1"/>
  <c r="Q549" i="31" s="1"/>
  <c r="P549" i="31" a="1"/>
  <c r="P549" i="31" s="1"/>
  <c r="O549" i="31" a="1"/>
  <c r="O549" i="31" s="1"/>
  <c r="N549" i="31" a="1"/>
  <c r="N549" i="31" s="1"/>
  <c r="M549" i="31" a="1"/>
  <c r="M549" i="31" s="1"/>
  <c r="L549" i="31" a="1"/>
  <c r="L549" i="31" s="1"/>
  <c r="K549" i="31" a="1"/>
  <c r="K549" i="31" s="1"/>
  <c r="J549" i="31" a="1"/>
  <c r="J549" i="31" s="1"/>
  <c r="I549" i="31" a="1"/>
  <c r="I549" i="31" s="1"/>
  <c r="H549" i="31" a="1"/>
  <c r="H549" i="31" s="1"/>
  <c r="G549" i="31" a="1"/>
  <c r="G549" i="31" s="1"/>
  <c r="F549" i="31" a="1"/>
  <c r="F549" i="31" s="1"/>
  <c r="E549" i="31" a="1"/>
  <c r="E549" i="31" s="1"/>
  <c r="D549" i="31" a="1"/>
  <c r="D549" i="31" s="1"/>
  <c r="C549" i="31" a="1"/>
  <c r="C549" i="31" s="1"/>
  <c r="X548" i="31" a="1"/>
  <c r="X548" i="31" s="1"/>
  <c r="W548" i="31" a="1"/>
  <c r="W548" i="31" s="1"/>
  <c r="V548" i="31" a="1"/>
  <c r="V548" i="31" s="1"/>
  <c r="U548" i="31" a="1"/>
  <c r="U548" i="31" s="1"/>
  <c r="T548" i="31" a="1"/>
  <c r="T548" i="31" s="1"/>
  <c r="S548" i="31" a="1"/>
  <c r="S548" i="31" s="1"/>
  <c r="R548" i="31" a="1"/>
  <c r="R548" i="31" s="1"/>
  <c r="Q548" i="31" a="1"/>
  <c r="Q548" i="31" s="1"/>
  <c r="P548" i="31" a="1"/>
  <c r="P548" i="31" s="1"/>
  <c r="O548" i="31" a="1"/>
  <c r="O548" i="31" s="1"/>
  <c r="N548" i="31" a="1"/>
  <c r="N548" i="31" s="1"/>
  <c r="M548" i="31" a="1"/>
  <c r="M548" i="31" s="1"/>
  <c r="L548" i="31" a="1"/>
  <c r="L548" i="31" s="1"/>
  <c r="K548" i="31" a="1"/>
  <c r="K548" i="31" s="1"/>
  <c r="J548" i="31" a="1"/>
  <c r="J548" i="31" s="1"/>
  <c r="I548" i="31" a="1"/>
  <c r="I548" i="31" s="1"/>
  <c r="H548" i="31" a="1"/>
  <c r="H548" i="31" s="1"/>
  <c r="G548" i="31" a="1"/>
  <c r="G548" i="31" s="1"/>
  <c r="F548" i="31" a="1"/>
  <c r="F548" i="31" s="1"/>
  <c r="E548" i="31" a="1"/>
  <c r="E548" i="31" s="1"/>
  <c r="D548" i="31" a="1"/>
  <c r="D548" i="31" s="1"/>
  <c r="C548" i="31" a="1"/>
  <c r="C548" i="31" s="1"/>
  <c r="X547" i="31" a="1"/>
  <c r="X547" i="31" s="1"/>
  <c r="W547" i="31" a="1"/>
  <c r="W547" i="31" s="1"/>
  <c r="V547" i="31" a="1"/>
  <c r="V547" i="31" s="1"/>
  <c r="U547" i="31" a="1"/>
  <c r="U547" i="31" s="1"/>
  <c r="T547" i="31" a="1"/>
  <c r="T547" i="31" s="1"/>
  <c r="S547" i="31" a="1"/>
  <c r="S547" i="31" s="1"/>
  <c r="R547" i="31" a="1"/>
  <c r="R547" i="31" s="1"/>
  <c r="Q547" i="31" a="1"/>
  <c r="Q547" i="31" s="1"/>
  <c r="P547" i="31" a="1"/>
  <c r="P547" i="31" s="1"/>
  <c r="O547" i="31" a="1"/>
  <c r="O547" i="31" s="1"/>
  <c r="N547" i="31" a="1"/>
  <c r="N547" i="31" s="1"/>
  <c r="M547" i="31" a="1"/>
  <c r="M547" i="31" s="1"/>
  <c r="L547" i="31" a="1"/>
  <c r="L547" i="31" s="1"/>
  <c r="K547" i="31" a="1"/>
  <c r="K547" i="31" s="1"/>
  <c r="J547" i="31" a="1"/>
  <c r="J547" i="31" s="1"/>
  <c r="I547" i="31" a="1"/>
  <c r="I547" i="31" s="1"/>
  <c r="H547" i="31" a="1"/>
  <c r="H547" i="31" s="1"/>
  <c r="G547" i="31" a="1"/>
  <c r="G547" i="31" s="1"/>
  <c r="F547" i="31" a="1"/>
  <c r="F547" i="31" s="1"/>
  <c r="E547" i="31" a="1"/>
  <c r="E547" i="31" s="1"/>
  <c r="D547" i="31" a="1"/>
  <c r="D547" i="31" s="1"/>
  <c r="C547" i="31" a="1"/>
  <c r="C547" i="31" s="1"/>
  <c r="X546" i="31" a="1"/>
  <c r="X546" i="31" s="1"/>
  <c r="W546" i="31" a="1"/>
  <c r="W546" i="31" s="1"/>
  <c r="V546" i="31" a="1"/>
  <c r="V546" i="31" s="1"/>
  <c r="U546" i="31" a="1"/>
  <c r="U546" i="31" s="1"/>
  <c r="T546" i="31" a="1"/>
  <c r="T546" i="31" s="1"/>
  <c r="S546" i="31" a="1"/>
  <c r="S546" i="31" s="1"/>
  <c r="R546" i="31" a="1"/>
  <c r="R546" i="31" s="1"/>
  <c r="Q546" i="31" a="1"/>
  <c r="Q546" i="31" s="1"/>
  <c r="P546" i="31" a="1"/>
  <c r="P546" i="31" s="1"/>
  <c r="O546" i="31" a="1"/>
  <c r="O546" i="31" s="1"/>
  <c r="N546" i="31" a="1"/>
  <c r="N546" i="31" s="1"/>
  <c r="M546" i="31" a="1"/>
  <c r="M546" i="31" s="1"/>
  <c r="L546" i="31" a="1"/>
  <c r="L546" i="31" s="1"/>
  <c r="K546" i="31" a="1"/>
  <c r="K546" i="31" s="1"/>
  <c r="J546" i="31" a="1"/>
  <c r="J546" i="31" s="1"/>
  <c r="I546" i="31" a="1"/>
  <c r="I546" i="31" s="1"/>
  <c r="H546" i="31" a="1"/>
  <c r="H546" i="31" s="1"/>
  <c r="G546" i="31" a="1"/>
  <c r="G546" i="31" s="1"/>
  <c r="F546" i="31" a="1"/>
  <c r="F546" i="31" s="1"/>
  <c r="E546" i="31" a="1"/>
  <c r="E546" i="31" s="1"/>
  <c r="D546" i="31" a="1"/>
  <c r="D546" i="31" s="1"/>
  <c r="C546" i="31" a="1"/>
  <c r="C546" i="31" s="1"/>
  <c r="X545" i="31" a="1"/>
  <c r="X545" i="31" s="1"/>
  <c r="W545" i="31" a="1"/>
  <c r="W545" i="31" s="1"/>
  <c r="V545" i="31" a="1"/>
  <c r="V545" i="31" s="1"/>
  <c r="U545" i="31" a="1"/>
  <c r="U545" i="31" s="1"/>
  <c r="T545" i="31" a="1"/>
  <c r="T545" i="31" s="1"/>
  <c r="S545" i="31" a="1"/>
  <c r="S545" i="31" s="1"/>
  <c r="R545" i="31" a="1"/>
  <c r="R545" i="31" s="1"/>
  <c r="Q545" i="31" a="1"/>
  <c r="Q545" i="31" s="1"/>
  <c r="P545" i="31" a="1"/>
  <c r="P545" i="31" s="1"/>
  <c r="O545" i="31" a="1"/>
  <c r="O545" i="31" s="1"/>
  <c r="N545" i="31" a="1"/>
  <c r="N545" i="31" s="1"/>
  <c r="M545" i="31" a="1"/>
  <c r="M545" i="31" s="1"/>
  <c r="L545" i="31" a="1"/>
  <c r="L545" i="31" s="1"/>
  <c r="K545" i="31" a="1"/>
  <c r="K545" i="31" s="1"/>
  <c r="J545" i="31" a="1"/>
  <c r="J545" i="31" s="1"/>
  <c r="I545" i="31" a="1"/>
  <c r="I545" i="31" s="1"/>
  <c r="H545" i="31" a="1"/>
  <c r="H545" i="31" s="1"/>
  <c r="G545" i="31" a="1"/>
  <c r="G545" i="31" s="1"/>
  <c r="F545" i="31" a="1"/>
  <c r="F545" i="31" s="1"/>
  <c r="E545" i="31" a="1"/>
  <c r="E545" i="31" s="1"/>
  <c r="D545" i="31" a="1"/>
  <c r="D545" i="31" s="1"/>
  <c r="C545" i="31" a="1"/>
  <c r="C545" i="31" s="1"/>
  <c r="X544" i="31" a="1"/>
  <c r="X544" i="31" s="1"/>
  <c r="W544" i="31" a="1"/>
  <c r="W544" i="31" s="1"/>
  <c r="V544" i="31" a="1"/>
  <c r="V544" i="31" s="1"/>
  <c r="U544" i="31" a="1"/>
  <c r="U544" i="31" s="1"/>
  <c r="T544" i="31" a="1"/>
  <c r="T544" i="31" s="1"/>
  <c r="S544" i="31" a="1"/>
  <c r="S544" i="31" s="1"/>
  <c r="R544" i="31" a="1"/>
  <c r="R544" i="31" s="1"/>
  <c r="Q544" i="31" a="1"/>
  <c r="Q544" i="31" s="1"/>
  <c r="P544" i="31" a="1"/>
  <c r="P544" i="31" s="1"/>
  <c r="O544" i="31" a="1"/>
  <c r="O544" i="31" s="1"/>
  <c r="N544" i="31" a="1"/>
  <c r="N544" i="31" s="1"/>
  <c r="M544" i="31" a="1"/>
  <c r="M544" i="31" s="1"/>
  <c r="L544" i="31" a="1"/>
  <c r="L544" i="31" s="1"/>
  <c r="K544" i="31" a="1"/>
  <c r="K544" i="31" s="1"/>
  <c r="J544" i="31" a="1"/>
  <c r="J544" i="31" s="1"/>
  <c r="I544" i="31" a="1"/>
  <c r="I544" i="31" s="1"/>
  <c r="H544" i="31" a="1"/>
  <c r="H544" i="31" s="1"/>
  <c r="G544" i="31" a="1"/>
  <c r="G544" i="31" s="1"/>
  <c r="F544" i="31" a="1"/>
  <c r="F544" i="31" s="1"/>
  <c r="E544" i="31" a="1"/>
  <c r="E544" i="31" s="1"/>
  <c r="D544" i="31" a="1"/>
  <c r="D544" i="31" s="1"/>
  <c r="C544" i="31" a="1"/>
  <c r="C544" i="31" s="1"/>
  <c r="X543" i="31" a="1"/>
  <c r="X543" i="31" s="1"/>
  <c r="W543" i="31" a="1"/>
  <c r="W543" i="31" s="1"/>
  <c r="V543" i="31" a="1"/>
  <c r="V543" i="31" s="1"/>
  <c r="U543" i="31" a="1"/>
  <c r="U543" i="31" s="1"/>
  <c r="T543" i="31" a="1"/>
  <c r="T543" i="31" s="1"/>
  <c r="S543" i="31" a="1"/>
  <c r="S543" i="31" s="1"/>
  <c r="R543" i="31" a="1"/>
  <c r="R543" i="31" s="1"/>
  <c r="Q543" i="31" a="1"/>
  <c r="Q543" i="31" s="1"/>
  <c r="P543" i="31" a="1"/>
  <c r="P543" i="31" s="1"/>
  <c r="O543" i="31" a="1"/>
  <c r="O543" i="31" s="1"/>
  <c r="N543" i="31" a="1"/>
  <c r="N543" i="31" s="1"/>
  <c r="M543" i="31" a="1"/>
  <c r="M543" i="31" s="1"/>
  <c r="L543" i="31" a="1"/>
  <c r="L543" i="31" s="1"/>
  <c r="K543" i="31" a="1"/>
  <c r="K543" i="31" s="1"/>
  <c r="J543" i="31" a="1"/>
  <c r="J543" i="31" s="1"/>
  <c r="I543" i="31" a="1"/>
  <c r="I543" i="31" s="1"/>
  <c r="H543" i="31" a="1"/>
  <c r="H543" i="31" s="1"/>
  <c r="G543" i="31" a="1"/>
  <c r="G543" i="31" s="1"/>
  <c r="F543" i="31" a="1"/>
  <c r="F543" i="31" s="1"/>
  <c r="E543" i="31" a="1"/>
  <c r="E543" i="31" s="1"/>
  <c r="D543" i="31" a="1"/>
  <c r="D543" i="31" s="1"/>
  <c r="C543" i="31" a="1"/>
  <c r="C543" i="31" s="1"/>
  <c r="X542" i="31" a="1"/>
  <c r="X542" i="31" s="1"/>
  <c r="W542" i="31" a="1"/>
  <c r="W542" i="31" s="1"/>
  <c r="V542" i="31" a="1"/>
  <c r="V542" i="31" s="1"/>
  <c r="U542" i="31" a="1"/>
  <c r="U542" i="31" s="1"/>
  <c r="T542" i="31" a="1"/>
  <c r="T542" i="31" s="1"/>
  <c r="S542" i="31" a="1"/>
  <c r="S542" i="31" s="1"/>
  <c r="R542" i="31" a="1"/>
  <c r="R542" i="31" s="1"/>
  <c r="Q542" i="31" a="1"/>
  <c r="Q542" i="31" s="1"/>
  <c r="P542" i="31" a="1"/>
  <c r="P542" i="31" s="1"/>
  <c r="O542" i="31" a="1"/>
  <c r="O542" i="31" s="1"/>
  <c r="N542" i="31" a="1"/>
  <c r="N542" i="31" s="1"/>
  <c r="M542" i="31" a="1"/>
  <c r="M542" i="31" s="1"/>
  <c r="L542" i="31" a="1"/>
  <c r="L542" i="31" s="1"/>
  <c r="K542" i="31" a="1"/>
  <c r="K542" i="31" s="1"/>
  <c r="J542" i="31" a="1"/>
  <c r="J542" i="31" s="1"/>
  <c r="I542" i="31" a="1"/>
  <c r="I542" i="31" s="1"/>
  <c r="H542" i="31" a="1"/>
  <c r="H542" i="31" s="1"/>
  <c r="G542" i="31" a="1"/>
  <c r="G542" i="31" s="1"/>
  <c r="F542" i="31" a="1"/>
  <c r="F542" i="31" s="1"/>
  <c r="E542" i="31" a="1"/>
  <c r="E542" i="31" s="1"/>
  <c r="D542" i="31" a="1"/>
  <c r="D542" i="31" s="1"/>
  <c r="C542" i="31" a="1"/>
  <c r="C542" i="31" s="1"/>
  <c r="X541" i="31" a="1"/>
  <c r="X541" i="31" s="1"/>
  <c r="W541" i="31" a="1"/>
  <c r="W541" i="31" s="1"/>
  <c r="V541" i="31" a="1"/>
  <c r="V541" i="31" s="1"/>
  <c r="U541" i="31" a="1"/>
  <c r="U541" i="31" s="1"/>
  <c r="T541" i="31" a="1"/>
  <c r="T541" i="31" s="1"/>
  <c r="S541" i="31" a="1"/>
  <c r="S541" i="31" s="1"/>
  <c r="R541" i="31" a="1"/>
  <c r="R541" i="31" s="1"/>
  <c r="Q541" i="31" a="1"/>
  <c r="Q541" i="31" s="1"/>
  <c r="P541" i="31" a="1"/>
  <c r="P541" i="31" s="1"/>
  <c r="O541" i="31" a="1"/>
  <c r="O541" i="31" s="1"/>
  <c r="N541" i="31" a="1"/>
  <c r="N541" i="31" s="1"/>
  <c r="M541" i="31" a="1"/>
  <c r="M541" i="31" s="1"/>
  <c r="L541" i="31" a="1"/>
  <c r="L541" i="31" s="1"/>
  <c r="K541" i="31" a="1"/>
  <c r="K541" i="31" s="1"/>
  <c r="J541" i="31" a="1"/>
  <c r="J541" i="31" s="1"/>
  <c r="I541" i="31" a="1"/>
  <c r="I541" i="31" s="1"/>
  <c r="H541" i="31" a="1"/>
  <c r="H541" i="31" s="1"/>
  <c r="G541" i="31" a="1"/>
  <c r="G541" i="31" s="1"/>
  <c r="F541" i="31" a="1"/>
  <c r="F541" i="31" s="1"/>
  <c r="E541" i="31" a="1"/>
  <c r="E541" i="31" s="1"/>
  <c r="D541" i="31" a="1"/>
  <c r="D541" i="31" s="1"/>
  <c r="C541" i="31" a="1"/>
  <c r="C541" i="31" s="1"/>
  <c r="X540" i="31" a="1"/>
  <c r="X540" i="31" s="1"/>
  <c r="W540" i="31" a="1"/>
  <c r="W540" i="31" s="1"/>
  <c r="V540" i="31" a="1"/>
  <c r="V540" i="31" s="1"/>
  <c r="U540" i="31" a="1"/>
  <c r="U540" i="31" s="1"/>
  <c r="T540" i="31" a="1"/>
  <c r="T540" i="31" s="1"/>
  <c r="S540" i="31" a="1"/>
  <c r="S540" i="31" s="1"/>
  <c r="R540" i="31" a="1"/>
  <c r="R540" i="31" s="1"/>
  <c r="Q540" i="31" a="1"/>
  <c r="Q540" i="31" s="1"/>
  <c r="P540" i="31" a="1"/>
  <c r="P540" i="31" s="1"/>
  <c r="O540" i="31" a="1"/>
  <c r="O540" i="31" s="1"/>
  <c r="N540" i="31" a="1"/>
  <c r="N540" i="31" s="1"/>
  <c r="M540" i="31" a="1"/>
  <c r="M540" i="31" s="1"/>
  <c r="L540" i="31" a="1"/>
  <c r="L540" i="31" s="1"/>
  <c r="K540" i="31" a="1"/>
  <c r="K540" i="31" s="1"/>
  <c r="J540" i="31" a="1"/>
  <c r="J540" i="31" s="1"/>
  <c r="I540" i="31" a="1"/>
  <c r="I540" i="31" s="1"/>
  <c r="H540" i="31" a="1"/>
  <c r="H540" i="31" s="1"/>
  <c r="G540" i="31" a="1"/>
  <c r="G540" i="31" s="1"/>
  <c r="F540" i="31" a="1"/>
  <c r="F540" i="31" s="1"/>
  <c r="E540" i="31" a="1"/>
  <c r="E540" i="31" s="1"/>
  <c r="D540" i="31" a="1"/>
  <c r="D540" i="31" s="1"/>
  <c r="C540" i="31" a="1"/>
  <c r="C540" i="31" s="1"/>
  <c r="X539" i="31" a="1"/>
  <c r="X539" i="31" s="1"/>
  <c r="W539" i="31" a="1"/>
  <c r="W539" i="31" s="1"/>
  <c r="V539" i="31" a="1"/>
  <c r="V539" i="31" s="1"/>
  <c r="U539" i="31" a="1"/>
  <c r="U539" i="31" s="1"/>
  <c r="T539" i="31" a="1"/>
  <c r="T539" i="31" s="1"/>
  <c r="S539" i="31" a="1"/>
  <c r="S539" i="31" s="1"/>
  <c r="R539" i="31" a="1"/>
  <c r="R539" i="31" s="1"/>
  <c r="Q539" i="31" a="1"/>
  <c r="Q539" i="31" s="1"/>
  <c r="P539" i="31" a="1"/>
  <c r="P539" i="31" s="1"/>
  <c r="O539" i="31" a="1"/>
  <c r="O539" i="31" s="1"/>
  <c r="N539" i="31" a="1"/>
  <c r="N539" i="31" s="1"/>
  <c r="M539" i="31" a="1"/>
  <c r="M539" i="31" s="1"/>
  <c r="L539" i="31" a="1"/>
  <c r="L539" i="31" s="1"/>
  <c r="K539" i="31" a="1"/>
  <c r="K539" i="31" s="1"/>
  <c r="J539" i="31" a="1"/>
  <c r="J539" i="31" s="1"/>
  <c r="I539" i="31" a="1"/>
  <c r="I539" i="31" s="1"/>
  <c r="H539" i="31" a="1"/>
  <c r="H539" i="31" s="1"/>
  <c r="G539" i="31" a="1"/>
  <c r="G539" i="31" s="1"/>
  <c r="F539" i="31" a="1"/>
  <c r="F539" i="31" s="1"/>
  <c r="E539" i="31" a="1"/>
  <c r="E539" i="31" s="1"/>
  <c r="D539" i="31" a="1"/>
  <c r="D539" i="31" s="1"/>
  <c r="C539" i="31" a="1"/>
  <c r="C539" i="31" s="1"/>
  <c r="X538" i="31" a="1"/>
  <c r="X538" i="31" s="1"/>
  <c r="W538" i="31" a="1"/>
  <c r="W538" i="31" s="1"/>
  <c r="V538" i="31" a="1"/>
  <c r="V538" i="31" s="1"/>
  <c r="U538" i="31" a="1"/>
  <c r="U538" i="31" s="1"/>
  <c r="T538" i="31" a="1"/>
  <c r="T538" i="31" s="1"/>
  <c r="S538" i="31" a="1"/>
  <c r="S538" i="31" s="1"/>
  <c r="R538" i="31" a="1"/>
  <c r="R538" i="31" s="1"/>
  <c r="Q538" i="31" a="1"/>
  <c r="Q538" i="31" s="1"/>
  <c r="P538" i="31" a="1"/>
  <c r="P538" i="31" s="1"/>
  <c r="O538" i="31" a="1"/>
  <c r="O538" i="31" s="1"/>
  <c r="N538" i="31" a="1"/>
  <c r="N538" i="31" s="1"/>
  <c r="M538" i="31" a="1"/>
  <c r="M538" i="31" s="1"/>
  <c r="L538" i="31" a="1"/>
  <c r="L538" i="31" s="1"/>
  <c r="K538" i="31" a="1"/>
  <c r="K538" i="31" s="1"/>
  <c r="J538" i="31" a="1"/>
  <c r="J538" i="31" s="1"/>
  <c r="I538" i="31" a="1"/>
  <c r="I538" i="31" s="1"/>
  <c r="H538" i="31" a="1"/>
  <c r="H538" i="31" s="1"/>
  <c r="G538" i="31" a="1"/>
  <c r="G538" i="31" s="1"/>
  <c r="F538" i="31" a="1"/>
  <c r="F538" i="31" s="1"/>
  <c r="E538" i="31" a="1"/>
  <c r="E538" i="31" s="1"/>
  <c r="D538" i="31" a="1"/>
  <c r="D538" i="31" s="1"/>
  <c r="C538" i="31" a="1"/>
  <c r="C538" i="31" s="1"/>
  <c r="X537" i="31" a="1"/>
  <c r="X537" i="31" s="1"/>
  <c r="W537" i="31" a="1"/>
  <c r="W537" i="31" s="1"/>
  <c r="V537" i="31" a="1"/>
  <c r="V537" i="31" s="1"/>
  <c r="U537" i="31" a="1"/>
  <c r="U537" i="31" s="1"/>
  <c r="T537" i="31" a="1"/>
  <c r="T537" i="31" s="1"/>
  <c r="S537" i="31" a="1"/>
  <c r="S537" i="31" s="1"/>
  <c r="R537" i="31" a="1"/>
  <c r="R537" i="31" s="1"/>
  <c r="Q537" i="31" a="1"/>
  <c r="Q537" i="31" s="1"/>
  <c r="P537" i="31" a="1"/>
  <c r="P537" i="31" s="1"/>
  <c r="O537" i="31" a="1"/>
  <c r="O537" i="31" s="1"/>
  <c r="N537" i="31" a="1"/>
  <c r="N537" i="31" s="1"/>
  <c r="M537" i="31" a="1"/>
  <c r="M537" i="31" s="1"/>
  <c r="L537" i="31" a="1"/>
  <c r="L537" i="31" s="1"/>
  <c r="K537" i="31" a="1"/>
  <c r="K537" i="31" s="1"/>
  <c r="J537" i="31" a="1"/>
  <c r="J537" i="31" s="1"/>
  <c r="I537" i="31" a="1"/>
  <c r="I537" i="31" s="1"/>
  <c r="H537" i="31" a="1"/>
  <c r="H537" i="31" s="1"/>
  <c r="G537" i="31" a="1"/>
  <c r="G537" i="31" s="1"/>
  <c r="F537" i="31" a="1"/>
  <c r="F537" i="31" s="1"/>
  <c r="E537" i="31" a="1"/>
  <c r="E537" i="31" s="1"/>
  <c r="D537" i="31" a="1"/>
  <c r="D537" i="31" s="1"/>
  <c r="C537" i="31" a="1"/>
  <c r="C537" i="31" s="1"/>
  <c r="X531" i="31" a="1"/>
  <c r="X531" i="31" s="1"/>
  <c r="W531" i="31" a="1"/>
  <c r="W531" i="31" s="1"/>
  <c r="V531" i="31" a="1"/>
  <c r="V531" i="31" s="1"/>
  <c r="U531" i="31" a="1"/>
  <c r="U531" i="31" s="1"/>
  <c r="T531" i="31" a="1"/>
  <c r="T531" i="31" s="1"/>
  <c r="S531" i="31" a="1"/>
  <c r="S531" i="31" s="1"/>
  <c r="R531" i="31" a="1"/>
  <c r="R531" i="31" s="1"/>
  <c r="Q531" i="31" a="1"/>
  <c r="Q531" i="31" s="1"/>
  <c r="P531" i="31" a="1"/>
  <c r="P531" i="31" s="1"/>
  <c r="O531" i="31" a="1"/>
  <c r="O531" i="31" s="1"/>
  <c r="N531" i="31" a="1"/>
  <c r="N531" i="31" s="1"/>
  <c r="M531" i="31" a="1"/>
  <c r="M531" i="31" s="1"/>
  <c r="L531" i="31" a="1"/>
  <c r="L531" i="31" s="1"/>
  <c r="K531" i="31" a="1"/>
  <c r="K531" i="31" s="1"/>
  <c r="J531" i="31" a="1"/>
  <c r="J531" i="31" s="1"/>
  <c r="I531" i="31" a="1"/>
  <c r="I531" i="31" s="1"/>
  <c r="H531" i="31" a="1"/>
  <c r="H531" i="31" s="1"/>
  <c r="G531" i="31" a="1"/>
  <c r="G531" i="31" s="1"/>
  <c r="F531" i="31" a="1"/>
  <c r="F531" i="31" s="1"/>
  <c r="E531" i="31" a="1"/>
  <c r="E531" i="31" s="1"/>
  <c r="D531" i="31" a="1"/>
  <c r="D531" i="31" s="1"/>
  <c r="C531" i="31" a="1"/>
  <c r="C531" i="31" s="1"/>
  <c r="X530" i="31" a="1"/>
  <c r="X530" i="31" s="1"/>
  <c r="W530" i="31" a="1"/>
  <c r="W530" i="31" s="1"/>
  <c r="V530" i="31" a="1"/>
  <c r="V530" i="31" s="1"/>
  <c r="U530" i="31" a="1"/>
  <c r="U530" i="31" s="1"/>
  <c r="T530" i="31" a="1"/>
  <c r="T530" i="31" s="1"/>
  <c r="S530" i="31" a="1"/>
  <c r="S530" i="31" s="1"/>
  <c r="R530" i="31" a="1"/>
  <c r="R530" i="31" s="1"/>
  <c r="Q530" i="31" a="1"/>
  <c r="Q530" i="31" s="1"/>
  <c r="P530" i="31" a="1"/>
  <c r="P530" i="31" s="1"/>
  <c r="O530" i="31" a="1"/>
  <c r="O530" i="31" s="1"/>
  <c r="N530" i="31" a="1"/>
  <c r="N530" i="31" s="1"/>
  <c r="M530" i="31" a="1"/>
  <c r="M530" i="31" s="1"/>
  <c r="L530" i="31" a="1"/>
  <c r="L530" i="31" s="1"/>
  <c r="K530" i="31" a="1"/>
  <c r="K530" i="31" s="1"/>
  <c r="J530" i="31" a="1"/>
  <c r="J530" i="31" s="1"/>
  <c r="I530" i="31" a="1"/>
  <c r="I530" i="31" s="1"/>
  <c r="H530" i="31" a="1"/>
  <c r="H530" i="31" s="1"/>
  <c r="G530" i="31" a="1"/>
  <c r="G530" i="31" s="1"/>
  <c r="F530" i="31" a="1"/>
  <c r="F530" i="31" s="1"/>
  <c r="E530" i="31" a="1"/>
  <c r="E530" i="31" s="1"/>
  <c r="D530" i="31" a="1"/>
  <c r="D530" i="31" s="1"/>
  <c r="C530" i="31" a="1"/>
  <c r="C530" i="31" s="1"/>
  <c r="X529" i="31" a="1"/>
  <c r="X529" i="31" s="1"/>
  <c r="W529" i="31" a="1"/>
  <c r="W529" i="31" s="1"/>
  <c r="V529" i="31" a="1"/>
  <c r="V529" i="31" s="1"/>
  <c r="U529" i="31" a="1"/>
  <c r="U529" i="31" s="1"/>
  <c r="T529" i="31" a="1"/>
  <c r="T529" i="31" s="1"/>
  <c r="S529" i="31" a="1"/>
  <c r="S529" i="31" s="1"/>
  <c r="R529" i="31" a="1"/>
  <c r="R529" i="31" s="1"/>
  <c r="Q529" i="31" a="1"/>
  <c r="Q529" i="31" s="1"/>
  <c r="P529" i="31" a="1"/>
  <c r="P529" i="31" s="1"/>
  <c r="O529" i="31" a="1"/>
  <c r="O529" i="31" s="1"/>
  <c r="N529" i="31" a="1"/>
  <c r="N529" i="31" s="1"/>
  <c r="M529" i="31" a="1"/>
  <c r="M529" i="31" s="1"/>
  <c r="L529" i="31" a="1"/>
  <c r="L529" i="31" s="1"/>
  <c r="K529" i="31" a="1"/>
  <c r="K529" i="31" s="1"/>
  <c r="J529" i="31" a="1"/>
  <c r="J529" i="31" s="1"/>
  <c r="I529" i="31" a="1"/>
  <c r="I529" i="31" s="1"/>
  <c r="H529" i="31" a="1"/>
  <c r="H529" i="31" s="1"/>
  <c r="G529" i="31" a="1"/>
  <c r="G529" i="31" s="1"/>
  <c r="F529" i="31" a="1"/>
  <c r="F529" i="31" s="1"/>
  <c r="E529" i="31" a="1"/>
  <c r="E529" i="31" s="1"/>
  <c r="D529" i="31" a="1"/>
  <c r="D529" i="31" s="1"/>
  <c r="C529" i="31" a="1"/>
  <c r="C529" i="31" s="1"/>
  <c r="X528" i="31" a="1"/>
  <c r="X528" i="31" s="1"/>
  <c r="W528" i="31" a="1"/>
  <c r="W528" i="31" s="1"/>
  <c r="V528" i="31" a="1"/>
  <c r="V528" i="31" s="1"/>
  <c r="U528" i="31" a="1"/>
  <c r="U528" i="31" s="1"/>
  <c r="T528" i="31" a="1"/>
  <c r="T528" i="31" s="1"/>
  <c r="S528" i="31" a="1"/>
  <c r="S528" i="31" s="1"/>
  <c r="R528" i="31" a="1"/>
  <c r="R528" i="31" s="1"/>
  <c r="Q528" i="31" a="1"/>
  <c r="Q528" i="31" s="1"/>
  <c r="P528" i="31" a="1"/>
  <c r="P528" i="31" s="1"/>
  <c r="O528" i="31" a="1"/>
  <c r="O528" i="31" s="1"/>
  <c r="N528" i="31" a="1"/>
  <c r="N528" i="31" s="1"/>
  <c r="M528" i="31" a="1"/>
  <c r="M528" i="31" s="1"/>
  <c r="L528" i="31" a="1"/>
  <c r="L528" i="31" s="1"/>
  <c r="K528" i="31" a="1"/>
  <c r="K528" i="31" s="1"/>
  <c r="J528" i="31" a="1"/>
  <c r="J528" i="31" s="1"/>
  <c r="I528" i="31" a="1"/>
  <c r="I528" i="31" s="1"/>
  <c r="H528" i="31" a="1"/>
  <c r="H528" i="31" s="1"/>
  <c r="G528" i="31" a="1"/>
  <c r="G528" i="31" s="1"/>
  <c r="F528" i="31" a="1"/>
  <c r="F528" i="31" s="1"/>
  <c r="E528" i="31" a="1"/>
  <c r="E528" i="31" s="1"/>
  <c r="D528" i="31" a="1"/>
  <c r="D528" i="31" s="1"/>
  <c r="C528" i="31" a="1"/>
  <c r="C528" i="31" s="1"/>
  <c r="X527" i="31" a="1"/>
  <c r="X527" i="31" s="1"/>
  <c r="W527" i="31" a="1"/>
  <c r="W527" i="31" s="1"/>
  <c r="V527" i="31" a="1"/>
  <c r="V527" i="31" s="1"/>
  <c r="U527" i="31" a="1"/>
  <c r="U527" i="31" s="1"/>
  <c r="T527" i="31" a="1"/>
  <c r="T527" i="31" s="1"/>
  <c r="S527" i="31" a="1"/>
  <c r="S527" i="31" s="1"/>
  <c r="R527" i="31" a="1"/>
  <c r="R527" i="31" s="1"/>
  <c r="Q527" i="31" a="1"/>
  <c r="Q527" i="31" s="1"/>
  <c r="P527" i="31" a="1"/>
  <c r="P527" i="31" s="1"/>
  <c r="O527" i="31" a="1"/>
  <c r="O527" i="31" s="1"/>
  <c r="N527" i="31" a="1"/>
  <c r="N527" i="31" s="1"/>
  <c r="M527" i="31" a="1"/>
  <c r="M527" i="31" s="1"/>
  <c r="L527" i="31" a="1"/>
  <c r="L527" i="31" s="1"/>
  <c r="K527" i="31" a="1"/>
  <c r="K527" i="31" s="1"/>
  <c r="J527" i="31" a="1"/>
  <c r="J527" i="31" s="1"/>
  <c r="I527" i="31" a="1"/>
  <c r="I527" i="31" s="1"/>
  <c r="H527" i="31" a="1"/>
  <c r="H527" i="31" s="1"/>
  <c r="G527" i="31" a="1"/>
  <c r="G527" i="31" s="1"/>
  <c r="F527" i="31" a="1"/>
  <c r="F527" i="31" s="1"/>
  <c r="E527" i="31" a="1"/>
  <c r="E527" i="31" s="1"/>
  <c r="D527" i="31" a="1"/>
  <c r="D527" i="31" s="1"/>
  <c r="C527" i="31" a="1"/>
  <c r="C527" i="31" s="1"/>
  <c r="X526" i="31" a="1"/>
  <c r="X526" i="31" s="1"/>
  <c r="W526" i="31" a="1"/>
  <c r="W526" i="31" s="1"/>
  <c r="V526" i="31" a="1"/>
  <c r="V526" i="31" s="1"/>
  <c r="U526" i="31" a="1"/>
  <c r="U526" i="31" s="1"/>
  <c r="T526" i="31" a="1"/>
  <c r="T526" i="31" s="1"/>
  <c r="S526" i="31" a="1"/>
  <c r="S526" i="31" s="1"/>
  <c r="R526" i="31" a="1"/>
  <c r="R526" i="31" s="1"/>
  <c r="Q526" i="31" a="1"/>
  <c r="Q526" i="31" s="1"/>
  <c r="P526" i="31" a="1"/>
  <c r="P526" i="31" s="1"/>
  <c r="O526" i="31" a="1"/>
  <c r="O526" i="31" s="1"/>
  <c r="N526" i="31" a="1"/>
  <c r="N526" i="31" s="1"/>
  <c r="M526" i="31" a="1"/>
  <c r="M526" i="31" s="1"/>
  <c r="L526" i="31" a="1"/>
  <c r="L526" i="31" s="1"/>
  <c r="K526" i="31" a="1"/>
  <c r="K526" i="31" s="1"/>
  <c r="J526" i="31" a="1"/>
  <c r="J526" i="31" s="1"/>
  <c r="I526" i="31" a="1"/>
  <c r="I526" i="31" s="1"/>
  <c r="H526" i="31" a="1"/>
  <c r="H526" i="31" s="1"/>
  <c r="G526" i="31" a="1"/>
  <c r="G526" i="31" s="1"/>
  <c r="F526" i="31" a="1"/>
  <c r="F526" i="31" s="1"/>
  <c r="E526" i="31" a="1"/>
  <c r="E526" i="31" s="1"/>
  <c r="D526" i="31" a="1"/>
  <c r="D526" i="31" s="1"/>
  <c r="C526" i="31" a="1"/>
  <c r="C526" i="31" s="1"/>
  <c r="X525" i="31" a="1"/>
  <c r="X525" i="31" s="1"/>
  <c r="W525" i="31" a="1"/>
  <c r="W525" i="31" s="1"/>
  <c r="V525" i="31" a="1"/>
  <c r="V525" i="31" s="1"/>
  <c r="U525" i="31" a="1"/>
  <c r="U525" i="31" s="1"/>
  <c r="T525" i="31" a="1"/>
  <c r="T525" i="31" s="1"/>
  <c r="S525" i="31" a="1"/>
  <c r="S525" i="31" s="1"/>
  <c r="R525" i="31" a="1"/>
  <c r="R525" i="31" s="1"/>
  <c r="Q525" i="31" a="1"/>
  <c r="Q525" i="31" s="1"/>
  <c r="P525" i="31" a="1"/>
  <c r="P525" i="31" s="1"/>
  <c r="O525" i="31" a="1"/>
  <c r="O525" i="31" s="1"/>
  <c r="N525" i="31" a="1"/>
  <c r="N525" i="31" s="1"/>
  <c r="M525" i="31" a="1"/>
  <c r="M525" i="31" s="1"/>
  <c r="L525" i="31" a="1"/>
  <c r="L525" i="31" s="1"/>
  <c r="K525" i="31" a="1"/>
  <c r="K525" i="31" s="1"/>
  <c r="J525" i="31" a="1"/>
  <c r="J525" i="31" s="1"/>
  <c r="I525" i="31" a="1"/>
  <c r="I525" i="31" s="1"/>
  <c r="H525" i="31" a="1"/>
  <c r="H525" i="31" s="1"/>
  <c r="G525" i="31" a="1"/>
  <c r="G525" i="31" s="1"/>
  <c r="F525" i="31" a="1"/>
  <c r="F525" i="31" s="1"/>
  <c r="E525" i="31" a="1"/>
  <c r="E525" i="31" s="1"/>
  <c r="D525" i="31" a="1"/>
  <c r="D525" i="31" s="1"/>
  <c r="C525" i="31" a="1"/>
  <c r="C525" i="31" s="1"/>
  <c r="X524" i="31" a="1"/>
  <c r="X524" i="31" s="1"/>
  <c r="W524" i="31" a="1"/>
  <c r="W524" i="31" s="1"/>
  <c r="V524" i="31" a="1"/>
  <c r="V524" i="31" s="1"/>
  <c r="U524" i="31" a="1"/>
  <c r="U524" i="31" s="1"/>
  <c r="T524" i="31" a="1"/>
  <c r="T524" i="31" s="1"/>
  <c r="S524" i="31" a="1"/>
  <c r="S524" i="31" s="1"/>
  <c r="R524" i="31" a="1"/>
  <c r="R524" i="31" s="1"/>
  <c r="Q524" i="31" a="1"/>
  <c r="Q524" i="31" s="1"/>
  <c r="P524" i="31" a="1"/>
  <c r="P524" i="31" s="1"/>
  <c r="O524" i="31" a="1"/>
  <c r="O524" i="31" s="1"/>
  <c r="N524" i="31" a="1"/>
  <c r="N524" i="31" s="1"/>
  <c r="M524" i="31" a="1"/>
  <c r="M524" i="31" s="1"/>
  <c r="L524" i="31" a="1"/>
  <c r="L524" i="31" s="1"/>
  <c r="K524" i="31" a="1"/>
  <c r="K524" i="31" s="1"/>
  <c r="J524" i="31" a="1"/>
  <c r="J524" i="31" s="1"/>
  <c r="I524" i="31" a="1"/>
  <c r="I524" i="31" s="1"/>
  <c r="H524" i="31" a="1"/>
  <c r="H524" i="31" s="1"/>
  <c r="G524" i="31" a="1"/>
  <c r="G524" i="31" s="1"/>
  <c r="F524" i="31" a="1"/>
  <c r="F524" i="31" s="1"/>
  <c r="E524" i="31" a="1"/>
  <c r="E524" i="31" s="1"/>
  <c r="D524" i="31" a="1"/>
  <c r="D524" i="31" s="1"/>
  <c r="C524" i="31" a="1"/>
  <c r="C524" i="31" s="1"/>
  <c r="X523" i="31" a="1"/>
  <c r="X523" i="31" s="1"/>
  <c r="W523" i="31" a="1"/>
  <c r="W523" i="31" s="1"/>
  <c r="V523" i="31" a="1"/>
  <c r="V523" i="31" s="1"/>
  <c r="U523" i="31" a="1"/>
  <c r="U523" i="31" s="1"/>
  <c r="T523" i="31" a="1"/>
  <c r="T523" i="31" s="1"/>
  <c r="S523" i="31" a="1"/>
  <c r="S523" i="31" s="1"/>
  <c r="R523" i="31" a="1"/>
  <c r="R523" i="31" s="1"/>
  <c r="Q523" i="31" a="1"/>
  <c r="Q523" i="31" s="1"/>
  <c r="P523" i="31" a="1"/>
  <c r="P523" i="31" s="1"/>
  <c r="O523" i="31" a="1"/>
  <c r="O523" i="31" s="1"/>
  <c r="N523" i="31" a="1"/>
  <c r="N523" i="31" s="1"/>
  <c r="M523" i="31" a="1"/>
  <c r="M523" i="31" s="1"/>
  <c r="L523" i="31" a="1"/>
  <c r="L523" i="31" s="1"/>
  <c r="K523" i="31" a="1"/>
  <c r="K523" i="31" s="1"/>
  <c r="J523" i="31" a="1"/>
  <c r="J523" i="31" s="1"/>
  <c r="I523" i="31" a="1"/>
  <c r="I523" i="31" s="1"/>
  <c r="H523" i="31" a="1"/>
  <c r="H523" i="31" s="1"/>
  <c r="G523" i="31" a="1"/>
  <c r="G523" i="31" s="1"/>
  <c r="F523" i="31" a="1"/>
  <c r="F523" i="31" s="1"/>
  <c r="E523" i="31" a="1"/>
  <c r="E523" i="31" s="1"/>
  <c r="D523" i="31" a="1"/>
  <c r="D523" i="31" s="1"/>
  <c r="C523" i="31" a="1"/>
  <c r="C523" i="31" s="1"/>
  <c r="X522" i="31" a="1"/>
  <c r="X522" i="31" s="1"/>
  <c r="W522" i="31" a="1"/>
  <c r="W522" i="31" s="1"/>
  <c r="V522" i="31" a="1"/>
  <c r="V522" i="31" s="1"/>
  <c r="U522" i="31" a="1"/>
  <c r="U522" i="31" s="1"/>
  <c r="T522" i="31" a="1"/>
  <c r="T522" i="31" s="1"/>
  <c r="S522" i="31" a="1"/>
  <c r="S522" i="31" s="1"/>
  <c r="R522" i="31" a="1"/>
  <c r="R522" i="31" s="1"/>
  <c r="Q522" i="31" a="1"/>
  <c r="Q522" i="31" s="1"/>
  <c r="P522" i="31" a="1"/>
  <c r="P522" i="31" s="1"/>
  <c r="O522" i="31" a="1"/>
  <c r="O522" i="31" s="1"/>
  <c r="N522" i="31" a="1"/>
  <c r="N522" i="31" s="1"/>
  <c r="M522" i="31" a="1"/>
  <c r="M522" i="31" s="1"/>
  <c r="L522" i="31" a="1"/>
  <c r="L522" i="31" s="1"/>
  <c r="K522" i="31" a="1"/>
  <c r="K522" i="31" s="1"/>
  <c r="J522" i="31" a="1"/>
  <c r="J522" i="31" s="1"/>
  <c r="I522" i="31" a="1"/>
  <c r="I522" i="31" s="1"/>
  <c r="H522" i="31" a="1"/>
  <c r="H522" i="31" s="1"/>
  <c r="G522" i="31" a="1"/>
  <c r="G522" i="31" s="1"/>
  <c r="F522" i="31" a="1"/>
  <c r="F522" i="31" s="1"/>
  <c r="E522" i="31" a="1"/>
  <c r="E522" i="31" s="1"/>
  <c r="D522" i="31" a="1"/>
  <c r="D522" i="31" s="1"/>
  <c r="C522" i="31" a="1"/>
  <c r="C522" i="31" s="1"/>
  <c r="X521" i="31" a="1"/>
  <c r="X521" i="31" s="1"/>
  <c r="W521" i="31" a="1"/>
  <c r="W521" i="31" s="1"/>
  <c r="V521" i="31" a="1"/>
  <c r="V521" i="31" s="1"/>
  <c r="U521" i="31" a="1"/>
  <c r="U521" i="31" s="1"/>
  <c r="T521" i="31" a="1"/>
  <c r="T521" i="31" s="1"/>
  <c r="S521" i="31" a="1"/>
  <c r="S521" i="31" s="1"/>
  <c r="R521" i="31" a="1"/>
  <c r="R521" i="31" s="1"/>
  <c r="Q521" i="31" a="1"/>
  <c r="Q521" i="31" s="1"/>
  <c r="P521" i="31" a="1"/>
  <c r="P521" i="31" s="1"/>
  <c r="O521" i="31" a="1"/>
  <c r="O521" i="31" s="1"/>
  <c r="N521" i="31" a="1"/>
  <c r="N521" i="31" s="1"/>
  <c r="M521" i="31" a="1"/>
  <c r="M521" i="31" s="1"/>
  <c r="L521" i="31" a="1"/>
  <c r="L521" i="31" s="1"/>
  <c r="K521" i="31" a="1"/>
  <c r="K521" i="31" s="1"/>
  <c r="J521" i="31" a="1"/>
  <c r="J521" i="31" s="1"/>
  <c r="I521" i="31" a="1"/>
  <c r="I521" i="31" s="1"/>
  <c r="H521" i="31" a="1"/>
  <c r="H521" i="31" s="1"/>
  <c r="G521" i="31" a="1"/>
  <c r="G521" i="31" s="1"/>
  <c r="F521" i="31" a="1"/>
  <c r="F521" i="31" s="1"/>
  <c r="E521" i="31" a="1"/>
  <c r="E521" i="31" s="1"/>
  <c r="D521" i="31" a="1"/>
  <c r="D521" i="31" s="1"/>
  <c r="C521" i="31" a="1"/>
  <c r="C521" i="31" s="1"/>
  <c r="X520" i="31" a="1"/>
  <c r="X520" i="31" s="1"/>
  <c r="W520" i="31" a="1"/>
  <c r="W520" i="31" s="1"/>
  <c r="V520" i="31" a="1"/>
  <c r="V520" i="31" s="1"/>
  <c r="U520" i="31" a="1"/>
  <c r="U520" i="31" s="1"/>
  <c r="T520" i="31" a="1"/>
  <c r="T520" i="31" s="1"/>
  <c r="S520" i="31" a="1"/>
  <c r="S520" i="31" s="1"/>
  <c r="R520" i="31" a="1"/>
  <c r="R520" i="31" s="1"/>
  <c r="Q520" i="31" a="1"/>
  <c r="Q520" i="31" s="1"/>
  <c r="P520" i="31" a="1"/>
  <c r="P520" i="31" s="1"/>
  <c r="O520" i="31" a="1"/>
  <c r="O520" i="31" s="1"/>
  <c r="N520" i="31" a="1"/>
  <c r="N520" i="31" s="1"/>
  <c r="M520" i="31" a="1"/>
  <c r="M520" i="31" s="1"/>
  <c r="L520" i="31" a="1"/>
  <c r="L520" i="31" s="1"/>
  <c r="K520" i="31" a="1"/>
  <c r="K520" i="31" s="1"/>
  <c r="J520" i="31" a="1"/>
  <c r="J520" i="31" s="1"/>
  <c r="I520" i="31" a="1"/>
  <c r="I520" i="31" s="1"/>
  <c r="H520" i="31" a="1"/>
  <c r="H520" i="31" s="1"/>
  <c r="G520" i="31" a="1"/>
  <c r="G520" i="31" s="1"/>
  <c r="F520" i="31" a="1"/>
  <c r="F520" i="31" s="1"/>
  <c r="E520" i="31" a="1"/>
  <c r="E520" i="31" s="1"/>
  <c r="D520" i="31" a="1"/>
  <c r="D520" i="31" s="1"/>
  <c r="C520" i="31" a="1"/>
  <c r="C520" i="31" s="1"/>
  <c r="X519" i="31" a="1"/>
  <c r="X519" i="31" s="1"/>
  <c r="W519" i="31" a="1"/>
  <c r="W519" i="31" s="1"/>
  <c r="V519" i="31" a="1"/>
  <c r="V519" i="31" s="1"/>
  <c r="U519" i="31" a="1"/>
  <c r="U519" i="31" s="1"/>
  <c r="T519" i="31" a="1"/>
  <c r="T519" i="31" s="1"/>
  <c r="S519" i="31" a="1"/>
  <c r="S519" i="31" s="1"/>
  <c r="R519" i="31" a="1"/>
  <c r="R519" i="31" s="1"/>
  <c r="Q519" i="31" a="1"/>
  <c r="Q519" i="31" s="1"/>
  <c r="P519" i="31" a="1"/>
  <c r="P519" i="31" s="1"/>
  <c r="O519" i="31" a="1"/>
  <c r="O519" i="31" s="1"/>
  <c r="N519" i="31" a="1"/>
  <c r="N519" i="31" s="1"/>
  <c r="M519" i="31" a="1"/>
  <c r="M519" i="31" s="1"/>
  <c r="L519" i="31" a="1"/>
  <c r="L519" i="31" s="1"/>
  <c r="K519" i="31" a="1"/>
  <c r="K519" i="31" s="1"/>
  <c r="J519" i="31" a="1"/>
  <c r="J519" i="31" s="1"/>
  <c r="I519" i="31" a="1"/>
  <c r="I519" i="31" s="1"/>
  <c r="H519" i="31" a="1"/>
  <c r="H519" i="31" s="1"/>
  <c r="G519" i="31" a="1"/>
  <c r="G519" i="31" s="1"/>
  <c r="F519" i="31" a="1"/>
  <c r="F519" i="31" s="1"/>
  <c r="E519" i="31" a="1"/>
  <c r="E519" i="31" s="1"/>
  <c r="D519" i="31" a="1"/>
  <c r="D519" i="31" s="1"/>
  <c r="C519" i="31" a="1"/>
  <c r="C519" i="31" s="1"/>
  <c r="X518" i="31" a="1"/>
  <c r="X518" i="31" s="1"/>
  <c r="W518" i="31" a="1"/>
  <c r="W518" i="31" s="1"/>
  <c r="V518" i="31" a="1"/>
  <c r="V518" i="31" s="1"/>
  <c r="U518" i="31" a="1"/>
  <c r="U518" i="31" s="1"/>
  <c r="T518" i="31" a="1"/>
  <c r="T518" i="31" s="1"/>
  <c r="S518" i="31" a="1"/>
  <c r="S518" i="31" s="1"/>
  <c r="R518" i="31" a="1"/>
  <c r="R518" i="31" s="1"/>
  <c r="Q518" i="31" a="1"/>
  <c r="Q518" i="31" s="1"/>
  <c r="P518" i="31" a="1"/>
  <c r="P518" i="31" s="1"/>
  <c r="O518" i="31" a="1"/>
  <c r="O518" i="31" s="1"/>
  <c r="N518" i="31" a="1"/>
  <c r="N518" i="31" s="1"/>
  <c r="M518" i="31" a="1"/>
  <c r="M518" i="31" s="1"/>
  <c r="L518" i="31" a="1"/>
  <c r="L518" i="31" s="1"/>
  <c r="K518" i="31" a="1"/>
  <c r="K518" i="31" s="1"/>
  <c r="J518" i="31" a="1"/>
  <c r="J518" i="31" s="1"/>
  <c r="I518" i="31" a="1"/>
  <c r="I518" i="31" s="1"/>
  <c r="H518" i="31" a="1"/>
  <c r="H518" i="31" s="1"/>
  <c r="G518" i="31" a="1"/>
  <c r="G518" i="31" s="1"/>
  <c r="F518" i="31" a="1"/>
  <c r="F518" i="31" s="1"/>
  <c r="E518" i="31" a="1"/>
  <c r="E518" i="31" s="1"/>
  <c r="D518" i="31" a="1"/>
  <c r="D518" i="31" s="1"/>
  <c r="C518" i="31" a="1"/>
  <c r="C518" i="31" s="1"/>
  <c r="X517" i="31" a="1"/>
  <c r="X517" i="31" s="1"/>
  <c r="W517" i="31" a="1"/>
  <c r="W517" i="31" s="1"/>
  <c r="V517" i="31" a="1"/>
  <c r="V517" i="31" s="1"/>
  <c r="U517" i="31" a="1"/>
  <c r="U517" i="31" s="1"/>
  <c r="T517" i="31" a="1"/>
  <c r="T517" i="31" s="1"/>
  <c r="S517" i="31" a="1"/>
  <c r="S517" i="31" s="1"/>
  <c r="R517" i="31" a="1"/>
  <c r="R517" i="31" s="1"/>
  <c r="Q517" i="31" a="1"/>
  <c r="Q517" i="31" s="1"/>
  <c r="P517" i="31" a="1"/>
  <c r="P517" i="31" s="1"/>
  <c r="O517" i="31" a="1"/>
  <c r="O517" i="31" s="1"/>
  <c r="N517" i="31" a="1"/>
  <c r="N517" i="31" s="1"/>
  <c r="M517" i="31" a="1"/>
  <c r="M517" i="31" s="1"/>
  <c r="L517" i="31" a="1"/>
  <c r="L517" i="31" s="1"/>
  <c r="K517" i="31" a="1"/>
  <c r="K517" i="31" s="1"/>
  <c r="J517" i="31" a="1"/>
  <c r="J517" i="31" s="1"/>
  <c r="I517" i="31" a="1"/>
  <c r="I517" i="31" s="1"/>
  <c r="H517" i="31" a="1"/>
  <c r="H517" i="31" s="1"/>
  <c r="G517" i="31" a="1"/>
  <c r="G517" i="31" s="1"/>
  <c r="F517" i="31" a="1"/>
  <c r="F517" i="31" s="1"/>
  <c r="E517" i="31" a="1"/>
  <c r="E517" i="31" s="1"/>
  <c r="D517" i="31" a="1"/>
  <c r="D517" i="31" s="1"/>
  <c r="C517" i="31" a="1"/>
  <c r="C517" i="31" s="1"/>
  <c r="X516" i="31" a="1"/>
  <c r="X516" i="31" s="1"/>
  <c r="W516" i="31" a="1"/>
  <c r="W516" i="31" s="1"/>
  <c r="V516" i="31" a="1"/>
  <c r="V516" i="31" s="1"/>
  <c r="U516" i="31" a="1"/>
  <c r="U516" i="31" s="1"/>
  <c r="T516" i="31" a="1"/>
  <c r="T516" i="31" s="1"/>
  <c r="S516" i="31" a="1"/>
  <c r="S516" i="31" s="1"/>
  <c r="R516" i="31" a="1"/>
  <c r="R516" i="31" s="1"/>
  <c r="Q516" i="31" a="1"/>
  <c r="Q516" i="31" s="1"/>
  <c r="P516" i="31" a="1"/>
  <c r="P516" i="31" s="1"/>
  <c r="O516" i="31" a="1"/>
  <c r="O516" i="31" s="1"/>
  <c r="N516" i="31" a="1"/>
  <c r="N516" i="31" s="1"/>
  <c r="M516" i="31" a="1"/>
  <c r="M516" i="31" s="1"/>
  <c r="L516" i="31" a="1"/>
  <c r="L516" i="31" s="1"/>
  <c r="K516" i="31" a="1"/>
  <c r="K516" i="31" s="1"/>
  <c r="J516" i="31" a="1"/>
  <c r="J516" i="31" s="1"/>
  <c r="I516" i="31" a="1"/>
  <c r="I516" i="31" s="1"/>
  <c r="H516" i="31" a="1"/>
  <c r="H516" i="31" s="1"/>
  <c r="G516" i="31" a="1"/>
  <c r="G516" i="31" s="1"/>
  <c r="F516" i="31" a="1"/>
  <c r="F516" i="31" s="1"/>
  <c r="E516" i="31" a="1"/>
  <c r="E516" i="31" s="1"/>
  <c r="D516" i="31" a="1"/>
  <c r="D516" i="31" s="1"/>
  <c r="C516" i="31" a="1"/>
  <c r="C516" i="31" s="1"/>
  <c r="X515" i="31" a="1"/>
  <c r="X515" i="31" s="1"/>
  <c r="W515" i="31" a="1"/>
  <c r="W515" i="31" s="1"/>
  <c r="V515" i="31" a="1"/>
  <c r="V515" i="31" s="1"/>
  <c r="U515" i="31" a="1"/>
  <c r="U515" i="31" s="1"/>
  <c r="T515" i="31" a="1"/>
  <c r="T515" i="31" s="1"/>
  <c r="S515" i="31" a="1"/>
  <c r="S515" i="31" s="1"/>
  <c r="R515" i="31" a="1"/>
  <c r="R515" i="31" s="1"/>
  <c r="Q515" i="31" a="1"/>
  <c r="Q515" i="31" s="1"/>
  <c r="P515" i="31" a="1"/>
  <c r="P515" i="31" s="1"/>
  <c r="O515" i="31" a="1"/>
  <c r="O515" i="31" s="1"/>
  <c r="N515" i="31" a="1"/>
  <c r="N515" i="31" s="1"/>
  <c r="M515" i="31" a="1"/>
  <c r="M515" i="31" s="1"/>
  <c r="L515" i="31" a="1"/>
  <c r="L515" i="31" s="1"/>
  <c r="K515" i="31" a="1"/>
  <c r="K515" i="31" s="1"/>
  <c r="J515" i="31" a="1"/>
  <c r="J515" i="31" s="1"/>
  <c r="I515" i="31" a="1"/>
  <c r="I515" i="31" s="1"/>
  <c r="H515" i="31" a="1"/>
  <c r="H515" i="31" s="1"/>
  <c r="G515" i="31" a="1"/>
  <c r="G515" i="31" s="1"/>
  <c r="F515" i="31" a="1"/>
  <c r="F515" i="31" s="1"/>
  <c r="E515" i="31" a="1"/>
  <c r="E515" i="31" s="1"/>
  <c r="D515" i="31" a="1"/>
  <c r="D515" i="31" s="1"/>
  <c r="C515" i="31" a="1"/>
  <c r="C515" i="31" s="1"/>
  <c r="X514" i="31" a="1"/>
  <c r="X514" i="31" s="1"/>
  <c r="W514" i="31" a="1"/>
  <c r="W514" i="31" s="1"/>
  <c r="V514" i="31" a="1"/>
  <c r="V514" i="31" s="1"/>
  <c r="U514" i="31" a="1"/>
  <c r="U514" i="31" s="1"/>
  <c r="T514" i="31" a="1"/>
  <c r="T514" i="31" s="1"/>
  <c r="S514" i="31" a="1"/>
  <c r="S514" i="31" s="1"/>
  <c r="R514" i="31" a="1"/>
  <c r="R514" i="31" s="1"/>
  <c r="Q514" i="31" a="1"/>
  <c r="Q514" i="31" s="1"/>
  <c r="P514" i="31" a="1"/>
  <c r="P514" i="31" s="1"/>
  <c r="O514" i="31" a="1"/>
  <c r="O514" i="31" s="1"/>
  <c r="N514" i="31" a="1"/>
  <c r="N514" i="31" s="1"/>
  <c r="M514" i="31" a="1"/>
  <c r="M514" i="31" s="1"/>
  <c r="L514" i="31" a="1"/>
  <c r="L514" i="31" s="1"/>
  <c r="K514" i="31" a="1"/>
  <c r="K514" i="31" s="1"/>
  <c r="J514" i="31" a="1"/>
  <c r="J514" i="31" s="1"/>
  <c r="I514" i="31" a="1"/>
  <c r="I514" i="31" s="1"/>
  <c r="H514" i="31" a="1"/>
  <c r="H514" i="31" s="1"/>
  <c r="G514" i="31" a="1"/>
  <c r="G514" i="31" s="1"/>
  <c r="F514" i="31" a="1"/>
  <c r="F514" i="31" s="1"/>
  <c r="E514" i="31" a="1"/>
  <c r="E514" i="31" s="1"/>
  <c r="D514" i="31" a="1"/>
  <c r="D514" i="31" s="1"/>
  <c r="C514" i="31" a="1"/>
  <c r="C514" i="31" s="1"/>
  <c r="X513" i="31" a="1"/>
  <c r="X513" i="31" s="1"/>
  <c r="W513" i="31" a="1"/>
  <c r="W513" i="31" s="1"/>
  <c r="V513" i="31" a="1"/>
  <c r="V513" i="31" s="1"/>
  <c r="U513" i="31" a="1"/>
  <c r="U513" i="31" s="1"/>
  <c r="T513" i="31" a="1"/>
  <c r="T513" i="31" s="1"/>
  <c r="S513" i="31" a="1"/>
  <c r="S513" i="31" s="1"/>
  <c r="R513" i="31" a="1"/>
  <c r="R513" i="31" s="1"/>
  <c r="Q513" i="31" a="1"/>
  <c r="Q513" i="31" s="1"/>
  <c r="P513" i="31" a="1"/>
  <c r="P513" i="31" s="1"/>
  <c r="O513" i="31" a="1"/>
  <c r="O513" i="31" s="1"/>
  <c r="N513" i="31" a="1"/>
  <c r="N513" i="31" s="1"/>
  <c r="M513" i="31" a="1"/>
  <c r="M513" i="31" s="1"/>
  <c r="L513" i="31" a="1"/>
  <c r="L513" i="31" s="1"/>
  <c r="K513" i="31" a="1"/>
  <c r="K513" i="31" s="1"/>
  <c r="J513" i="31" a="1"/>
  <c r="J513" i="31" s="1"/>
  <c r="I513" i="31" a="1"/>
  <c r="I513" i="31" s="1"/>
  <c r="H513" i="31" a="1"/>
  <c r="H513" i="31" s="1"/>
  <c r="G513" i="31" a="1"/>
  <c r="G513" i="31" s="1"/>
  <c r="F513" i="31" a="1"/>
  <c r="F513" i="31" s="1"/>
  <c r="E513" i="31" a="1"/>
  <c r="E513" i="31" s="1"/>
  <c r="D513" i="31" a="1"/>
  <c r="D513" i="31" s="1"/>
  <c r="C513" i="31" a="1"/>
  <c r="C513" i="31" s="1"/>
  <c r="X512" i="31" a="1"/>
  <c r="X512" i="31" s="1"/>
  <c r="W512" i="31" a="1"/>
  <c r="W512" i="31" s="1"/>
  <c r="V512" i="31" a="1"/>
  <c r="V512" i="31" s="1"/>
  <c r="U512" i="31" a="1"/>
  <c r="U512" i="31" s="1"/>
  <c r="T512" i="31" a="1"/>
  <c r="T512" i="31" s="1"/>
  <c r="S512" i="31" a="1"/>
  <c r="S512" i="31" s="1"/>
  <c r="R512" i="31" a="1"/>
  <c r="R512" i="31" s="1"/>
  <c r="Q512" i="31" a="1"/>
  <c r="Q512" i="31" s="1"/>
  <c r="P512" i="31" a="1"/>
  <c r="P512" i="31" s="1"/>
  <c r="O512" i="31" a="1"/>
  <c r="O512" i="31" s="1"/>
  <c r="N512" i="31" a="1"/>
  <c r="N512" i="31" s="1"/>
  <c r="M512" i="31" a="1"/>
  <c r="M512" i="31" s="1"/>
  <c r="L512" i="31" a="1"/>
  <c r="L512" i="31" s="1"/>
  <c r="K512" i="31" a="1"/>
  <c r="K512" i="31" s="1"/>
  <c r="J512" i="31" a="1"/>
  <c r="J512" i="31" s="1"/>
  <c r="I512" i="31" a="1"/>
  <c r="I512" i="31" s="1"/>
  <c r="H512" i="31" a="1"/>
  <c r="H512" i="31" s="1"/>
  <c r="G512" i="31" a="1"/>
  <c r="G512" i="31" s="1"/>
  <c r="F512" i="31" a="1"/>
  <c r="F512" i="31" s="1"/>
  <c r="E512" i="31" a="1"/>
  <c r="E512" i="31" s="1"/>
  <c r="D512" i="31" a="1"/>
  <c r="D512" i="31" s="1"/>
  <c r="C512" i="31" a="1"/>
  <c r="C512" i="31" s="1"/>
  <c r="X511" i="31" a="1"/>
  <c r="X511" i="31" s="1"/>
  <c r="W511" i="31" a="1"/>
  <c r="W511" i="31" s="1"/>
  <c r="V511" i="31" a="1"/>
  <c r="V511" i="31" s="1"/>
  <c r="U511" i="31" a="1"/>
  <c r="U511" i="31" s="1"/>
  <c r="T511" i="31" a="1"/>
  <c r="T511" i="31" s="1"/>
  <c r="S511" i="31" a="1"/>
  <c r="S511" i="31" s="1"/>
  <c r="R511" i="31" a="1"/>
  <c r="R511" i="31" s="1"/>
  <c r="Q511" i="31" a="1"/>
  <c r="Q511" i="31" s="1"/>
  <c r="P511" i="31" a="1"/>
  <c r="P511" i="31" s="1"/>
  <c r="O511" i="31" a="1"/>
  <c r="O511" i="31" s="1"/>
  <c r="N511" i="31" a="1"/>
  <c r="N511" i="31" s="1"/>
  <c r="M511" i="31" a="1"/>
  <c r="M511" i="31" s="1"/>
  <c r="L511" i="31" a="1"/>
  <c r="L511" i="31" s="1"/>
  <c r="K511" i="31" a="1"/>
  <c r="K511" i="31" s="1"/>
  <c r="J511" i="31" a="1"/>
  <c r="J511" i="31" s="1"/>
  <c r="I511" i="31" a="1"/>
  <c r="I511" i="31" s="1"/>
  <c r="H511" i="31" a="1"/>
  <c r="H511" i="31" s="1"/>
  <c r="G511" i="31" a="1"/>
  <c r="G511" i="31" s="1"/>
  <c r="F511" i="31" a="1"/>
  <c r="F511" i="31" s="1"/>
  <c r="E511" i="31" a="1"/>
  <c r="E511" i="31" s="1"/>
  <c r="D511" i="31" a="1"/>
  <c r="D511" i="31" s="1"/>
  <c r="C511" i="31" a="1"/>
  <c r="C511" i="31" s="1"/>
  <c r="X510" i="31" a="1"/>
  <c r="X510" i="31" s="1"/>
  <c r="W510" i="31" a="1"/>
  <c r="W510" i="31" s="1"/>
  <c r="V510" i="31" a="1"/>
  <c r="V510" i="31" s="1"/>
  <c r="U510" i="31" a="1"/>
  <c r="U510" i="31" s="1"/>
  <c r="T510" i="31" a="1"/>
  <c r="T510" i="31" s="1"/>
  <c r="S510" i="31" a="1"/>
  <c r="S510" i="31" s="1"/>
  <c r="R510" i="31" a="1"/>
  <c r="R510" i="31" s="1"/>
  <c r="Q510" i="31" a="1"/>
  <c r="Q510" i="31" s="1"/>
  <c r="P510" i="31" a="1"/>
  <c r="P510" i="31" s="1"/>
  <c r="O510" i="31" a="1"/>
  <c r="O510" i="31" s="1"/>
  <c r="N510" i="31" a="1"/>
  <c r="N510" i="31" s="1"/>
  <c r="M510" i="31" a="1"/>
  <c r="M510" i="31" s="1"/>
  <c r="L510" i="31" a="1"/>
  <c r="L510" i="31" s="1"/>
  <c r="K510" i="31" a="1"/>
  <c r="K510" i="31" s="1"/>
  <c r="J510" i="31" a="1"/>
  <c r="J510" i="31" s="1"/>
  <c r="I510" i="31" a="1"/>
  <c r="I510" i="31" s="1"/>
  <c r="H510" i="31" a="1"/>
  <c r="H510" i="31" s="1"/>
  <c r="G510" i="31" a="1"/>
  <c r="G510" i="31" s="1"/>
  <c r="F510" i="31" a="1"/>
  <c r="F510" i="31" s="1"/>
  <c r="E510" i="31" a="1"/>
  <c r="E510" i="31" s="1"/>
  <c r="D510" i="31" a="1"/>
  <c r="D510" i="31" s="1"/>
  <c r="C510" i="31" a="1"/>
  <c r="C510" i="31" s="1"/>
  <c r="X509" i="31" a="1"/>
  <c r="X509" i="31" s="1"/>
  <c r="W509" i="31" a="1"/>
  <c r="W509" i="31" s="1"/>
  <c r="V509" i="31" a="1"/>
  <c r="V509" i="31" s="1"/>
  <c r="U509" i="31" a="1"/>
  <c r="U509" i="31" s="1"/>
  <c r="T509" i="31" a="1"/>
  <c r="T509" i="31" s="1"/>
  <c r="S509" i="31" a="1"/>
  <c r="S509" i="31" s="1"/>
  <c r="R509" i="31" a="1"/>
  <c r="R509" i="31" s="1"/>
  <c r="Q509" i="31" a="1"/>
  <c r="Q509" i="31" s="1"/>
  <c r="P509" i="31" a="1"/>
  <c r="P509" i="31" s="1"/>
  <c r="O509" i="31" a="1"/>
  <c r="O509" i="31" s="1"/>
  <c r="N509" i="31" a="1"/>
  <c r="N509" i="31" s="1"/>
  <c r="M509" i="31" a="1"/>
  <c r="M509" i="31" s="1"/>
  <c r="L509" i="31" a="1"/>
  <c r="L509" i="31" s="1"/>
  <c r="K509" i="31" a="1"/>
  <c r="K509" i="31" s="1"/>
  <c r="J509" i="31" a="1"/>
  <c r="J509" i="31" s="1"/>
  <c r="I509" i="31" a="1"/>
  <c r="I509" i="31" s="1"/>
  <c r="H509" i="31" a="1"/>
  <c r="H509" i="31" s="1"/>
  <c r="G509" i="31" a="1"/>
  <c r="G509" i="31" s="1"/>
  <c r="F509" i="31" a="1"/>
  <c r="F509" i="31" s="1"/>
  <c r="E509" i="31" a="1"/>
  <c r="E509" i="31" s="1"/>
  <c r="D509" i="31" a="1"/>
  <c r="D509" i="31" s="1"/>
  <c r="C509" i="31" a="1"/>
  <c r="C509" i="31" s="1"/>
  <c r="X508" i="31" a="1"/>
  <c r="X508" i="31" s="1"/>
  <c r="W508" i="31" a="1"/>
  <c r="W508" i="31" s="1"/>
  <c r="V508" i="31" a="1"/>
  <c r="V508" i="31" s="1"/>
  <c r="U508" i="31" a="1"/>
  <c r="U508" i="31" s="1"/>
  <c r="T508" i="31" a="1"/>
  <c r="T508" i="31" s="1"/>
  <c r="S508" i="31" a="1"/>
  <c r="S508" i="31" s="1"/>
  <c r="R508" i="31" a="1"/>
  <c r="R508" i="31" s="1"/>
  <c r="Q508" i="31" a="1"/>
  <c r="Q508" i="31" s="1"/>
  <c r="P508" i="31" a="1"/>
  <c r="P508" i="31" s="1"/>
  <c r="O508" i="31" a="1"/>
  <c r="O508" i="31" s="1"/>
  <c r="N508" i="31" a="1"/>
  <c r="N508" i="31" s="1"/>
  <c r="M508" i="31" a="1"/>
  <c r="M508" i="31" s="1"/>
  <c r="L508" i="31" a="1"/>
  <c r="L508" i="31" s="1"/>
  <c r="K508" i="31" a="1"/>
  <c r="K508" i="31" s="1"/>
  <c r="J508" i="31" a="1"/>
  <c r="J508" i="31" s="1"/>
  <c r="I508" i="31" a="1"/>
  <c r="I508" i="31" s="1"/>
  <c r="H508" i="31" a="1"/>
  <c r="H508" i="31" s="1"/>
  <c r="G508" i="31" a="1"/>
  <c r="G508" i="31" s="1"/>
  <c r="F508" i="31" a="1"/>
  <c r="F508" i="31" s="1"/>
  <c r="E508" i="31" a="1"/>
  <c r="E508" i="31" s="1"/>
  <c r="D508" i="31" a="1"/>
  <c r="D508" i="31" s="1"/>
  <c r="C508" i="31" a="1"/>
  <c r="C508" i="31" s="1"/>
  <c r="X507" i="31" a="1"/>
  <c r="X507" i="31" s="1"/>
  <c r="W507" i="31" a="1"/>
  <c r="W507" i="31" s="1"/>
  <c r="V507" i="31" a="1"/>
  <c r="V507" i="31" s="1"/>
  <c r="U507" i="31" a="1"/>
  <c r="U507" i="31" s="1"/>
  <c r="T507" i="31" a="1"/>
  <c r="T507" i="31" s="1"/>
  <c r="S507" i="31" a="1"/>
  <c r="S507" i="31" s="1"/>
  <c r="R507" i="31" a="1"/>
  <c r="R507" i="31" s="1"/>
  <c r="Q507" i="31" a="1"/>
  <c r="Q507" i="31" s="1"/>
  <c r="P507" i="31" a="1"/>
  <c r="P507" i="31" s="1"/>
  <c r="O507" i="31" a="1"/>
  <c r="O507" i="31" s="1"/>
  <c r="N507" i="31" a="1"/>
  <c r="N507" i="31" s="1"/>
  <c r="M507" i="31" a="1"/>
  <c r="M507" i="31" s="1"/>
  <c r="L507" i="31" a="1"/>
  <c r="L507" i="31" s="1"/>
  <c r="K507" i="31" a="1"/>
  <c r="K507" i="31" s="1"/>
  <c r="J507" i="31" a="1"/>
  <c r="J507" i="31" s="1"/>
  <c r="I507" i="31" a="1"/>
  <c r="I507" i="31" s="1"/>
  <c r="H507" i="31" a="1"/>
  <c r="H507" i="31" s="1"/>
  <c r="G507" i="31" a="1"/>
  <c r="G507" i="31" s="1"/>
  <c r="F507" i="31" a="1"/>
  <c r="F507" i="31" s="1"/>
  <c r="E507" i="31" a="1"/>
  <c r="E507" i="31" s="1"/>
  <c r="D507" i="31" a="1"/>
  <c r="D507" i="31" s="1"/>
  <c r="C507" i="31" a="1"/>
  <c r="C507" i="31" s="1"/>
  <c r="X506" i="31" a="1"/>
  <c r="X506" i="31" s="1"/>
  <c r="W506" i="31" a="1"/>
  <c r="W506" i="31" s="1"/>
  <c r="V506" i="31" a="1"/>
  <c r="V506" i="31" s="1"/>
  <c r="U506" i="31" a="1"/>
  <c r="U506" i="31" s="1"/>
  <c r="T506" i="31" a="1"/>
  <c r="T506" i="31" s="1"/>
  <c r="S506" i="31" a="1"/>
  <c r="S506" i="31" s="1"/>
  <c r="R506" i="31" a="1"/>
  <c r="R506" i="31" s="1"/>
  <c r="Q506" i="31" a="1"/>
  <c r="Q506" i="31" s="1"/>
  <c r="P506" i="31" a="1"/>
  <c r="P506" i="31" s="1"/>
  <c r="O506" i="31" a="1"/>
  <c r="O506" i="31" s="1"/>
  <c r="N506" i="31" a="1"/>
  <c r="N506" i="31" s="1"/>
  <c r="M506" i="31" a="1"/>
  <c r="M506" i="31" s="1"/>
  <c r="L506" i="31" a="1"/>
  <c r="L506" i="31" s="1"/>
  <c r="K506" i="31" a="1"/>
  <c r="K506" i="31" s="1"/>
  <c r="J506" i="31" a="1"/>
  <c r="J506" i="31" s="1"/>
  <c r="I506" i="31" a="1"/>
  <c r="I506" i="31" s="1"/>
  <c r="H506" i="31" a="1"/>
  <c r="H506" i="31" s="1"/>
  <c r="G506" i="31" a="1"/>
  <c r="G506" i="31" s="1"/>
  <c r="F506" i="31" a="1"/>
  <c r="F506" i="31" s="1"/>
  <c r="E506" i="31" a="1"/>
  <c r="E506" i="31" s="1"/>
  <c r="D506" i="31" a="1"/>
  <c r="D506" i="31" s="1"/>
  <c r="C506" i="31" a="1"/>
  <c r="C506" i="31" s="1"/>
  <c r="X505" i="31" a="1"/>
  <c r="X505" i="31" s="1"/>
  <c r="W505" i="31" a="1"/>
  <c r="W505" i="31" s="1"/>
  <c r="V505" i="31" a="1"/>
  <c r="V505" i="31" s="1"/>
  <c r="U505" i="31" a="1"/>
  <c r="U505" i="31" s="1"/>
  <c r="T505" i="31" a="1"/>
  <c r="T505" i="31" s="1"/>
  <c r="S505" i="31" a="1"/>
  <c r="S505" i="31" s="1"/>
  <c r="R505" i="31" a="1"/>
  <c r="R505" i="31" s="1"/>
  <c r="Q505" i="31" a="1"/>
  <c r="Q505" i="31" s="1"/>
  <c r="P505" i="31" a="1"/>
  <c r="P505" i="31" s="1"/>
  <c r="O505" i="31" a="1"/>
  <c r="O505" i="31" s="1"/>
  <c r="N505" i="31" a="1"/>
  <c r="N505" i="31" s="1"/>
  <c r="M505" i="31" a="1"/>
  <c r="M505" i="31" s="1"/>
  <c r="L505" i="31" a="1"/>
  <c r="L505" i="31" s="1"/>
  <c r="K505" i="31" a="1"/>
  <c r="K505" i="31" s="1"/>
  <c r="J505" i="31" a="1"/>
  <c r="J505" i="31" s="1"/>
  <c r="I505" i="31" a="1"/>
  <c r="I505" i="31" s="1"/>
  <c r="H505" i="31" a="1"/>
  <c r="H505" i="31" s="1"/>
  <c r="G505" i="31" a="1"/>
  <c r="G505" i="31" s="1"/>
  <c r="F505" i="31" a="1"/>
  <c r="F505" i="31" s="1"/>
  <c r="E505" i="31" a="1"/>
  <c r="E505" i="31" s="1"/>
  <c r="D505" i="31" a="1"/>
  <c r="D505" i="31" s="1"/>
  <c r="C505" i="31" a="1"/>
  <c r="C505" i="31" s="1"/>
  <c r="X504" i="31" a="1"/>
  <c r="X504" i="31" s="1"/>
  <c r="W504" i="31" a="1"/>
  <c r="W504" i="31" s="1"/>
  <c r="V504" i="31" a="1"/>
  <c r="V504" i="31" s="1"/>
  <c r="U504" i="31" a="1"/>
  <c r="U504" i="31" s="1"/>
  <c r="T504" i="31" a="1"/>
  <c r="T504" i="31" s="1"/>
  <c r="S504" i="31" a="1"/>
  <c r="S504" i="31" s="1"/>
  <c r="R504" i="31" a="1"/>
  <c r="R504" i="31" s="1"/>
  <c r="Q504" i="31" a="1"/>
  <c r="Q504" i="31" s="1"/>
  <c r="P504" i="31" a="1"/>
  <c r="P504" i="31" s="1"/>
  <c r="O504" i="31" a="1"/>
  <c r="O504" i="31" s="1"/>
  <c r="N504" i="31" a="1"/>
  <c r="N504" i="31" s="1"/>
  <c r="M504" i="31" a="1"/>
  <c r="M504" i="31" s="1"/>
  <c r="L504" i="31" a="1"/>
  <c r="L504" i="31" s="1"/>
  <c r="K504" i="31" a="1"/>
  <c r="K504" i="31" s="1"/>
  <c r="J504" i="31" a="1"/>
  <c r="J504" i="31" s="1"/>
  <c r="I504" i="31" a="1"/>
  <c r="I504" i="31" s="1"/>
  <c r="H504" i="31" a="1"/>
  <c r="H504" i="31" s="1"/>
  <c r="G504" i="31" a="1"/>
  <c r="G504" i="31" s="1"/>
  <c r="F504" i="31" a="1"/>
  <c r="F504" i="31" s="1"/>
  <c r="E504" i="31" a="1"/>
  <c r="E504" i="31" s="1"/>
  <c r="D504" i="31" a="1"/>
  <c r="D504" i="31" s="1"/>
  <c r="C504" i="31" a="1"/>
  <c r="C504" i="31" s="1"/>
  <c r="X503" i="31" a="1"/>
  <c r="X503" i="31" s="1"/>
  <c r="W503" i="31" a="1"/>
  <c r="W503" i="31" s="1"/>
  <c r="V503" i="31" a="1"/>
  <c r="V503" i="31" s="1"/>
  <c r="U503" i="31" a="1"/>
  <c r="U503" i="31" s="1"/>
  <c r="T503" i="31" a="1"/>
  <c r="T503" i="31" s="1"/>
  <c r="S503" i="31" a="1"/>
  <c r="S503" i="31" s="1"/>
  <c r="R503" i="31" a="1"/>
  <c r="R503" i="31" s="1"/>
  <c r="Q503" i="31" a="1"/>
  <c r="Q503" i="31" s="1"/>
  <c r="P503" i="31" a="1"/>
  <c r="P503" i="31" s="1"/>
  <c r="O503" i="31" a="1"/>
  <c r="O503" i="31" s="1"/>
  <c r="N503" i="31" a="1"/>
  <c r="N503" i="31" s="1"/>
  <c r="M503" i="31" a="1"/>
  <c r="M503" i="31" s="1"/>
  <c r="L503" i="31" a="1"/>
  <c r="L503" i="31" s="1"/>
  <c r="K503" i="31" a="1"/>
  <c r="K503" i="31" s="1"/>
  <c r="J503" i="31" a="1"/>
  <c r="J503" i="31" s="1"/>
  <c r="I503" i="31" a="1"/>
  <c r="I503" i="31" s="1"/>
  <c r="H503" i="31" a="1"/>
  <c r="H503" i="31" s="1"/>
  <c r="G503" i="31" a="1"/>
  <c r="G503" i="31" s="1"/>
  <c r="F503" i="31" a="1"/>
  <c r="F503" i="31" s="1"/>
  <c r="E503" i="31" a="1"/>
  <c r="E503" i="31" s="1"/>
  <c r="D503" i="31" a="1"/>
  <c r="D503" i="31" s="1"/>
  <c r="C503" i="31" a="1"/>
  <c r="C503" i="31" s="1"/>
  <c r="X502" i="31" a="1"/>
  <c r="X502" i="31" s="1"/>
  <c r="W502" i="31" a="1"/>
  <c r="W502" i="31" s="1"/>
  <c r="V502" i="31" a="1"/>
  <c r="V502" i="31" s="1"/>
  <c r="U502" i="31" a="1"/>
  <c r="U502" i="31" s="1"/>
  <c r="T502" i="31" a="1"/>
  <c r="T502" i="31" s="1"/>
  <c r="S502" i="31" a="1"/>
  <c r="S502" i="31" s="1"/>
  <c r="R502" i="31" a="1"/>
  <c r="R502" i="31" s="1"/>
  <c r="Q502" i="31" a="1"/>
  <c r="Q502" i="31" s="1"/>
  <c r="P502" i="31" a="1"/>
  <c r="P502" i="31" s="1"/>
  <c r="O502" i="31" a="1"/>
  <c r="O502" i="31" s="1"/>
  <c r="N502" i="31" a="1"/>
  <c r="N502" i="31" s="1"/>
  <c r="M502" i="31" a="1"/>
  <c r="M502" i="31" s="1"/>
  <c r="L502" i="31" a="1"/>
  <c r="L502" i="31" s="1"/>
  <c r="K502" i="31" a="1"/>
  <c r="K502" i="31" s="1"/>
  <c r="J502" i="31" a="1"/>
  <c r="J502" i="31" s="1"/>
  <c r="I502" i="31" a="1"/>
  <c r="I502" i="31" s="1"/>
  <c r="H502" i="31" a="1"/>
  <c r="H502" i="31" s="1"/>
  <c r="G502" i="31" a="1"/>
  <c r="G502" i="31" s="1"/>
  <c r="F502" i="31" a="1"/>
  <c r="F502" i="31" s="1"/>
  <c r="E502" i="31" a="1"/>
  <c r="E502" i="31" s="1"/>
  <c r="D502" i="31" a="1"/>
  <c r="D502" i="31" s="1"/>
  <c r="C502" i="31" a="1"/>
  <c r="C502" i="31" s="1"/>
  <c r="X501" i="31" a="1"/>
  <c r="X501" i="31" s="1"/>
  <c r="W501" i="31" a="1"/>
  <c r="W501" i="31" s="1"/>
  <c r="V501" i="31" a="1"/>
  <c r="V501" i="31" s="1"/>
  <c r="U501" i="31" a="1"/>
  <c r="U501" i="31" s="1"/>
  <c r="T501" i="31" a="1"/>
  <c r="T501" i="31" s="1"/>
  <c r="S501" i="31" a="1"/>
  <c r="S501" i="31" s="1"/>
  <c r="R501" i="31" a="1"/>
  <c r="R501" i="31" s="1"/>
  <c r="Q501" i="31" a="1"/>
  <c r="Q501" i="31" s="1"/>
  <c r="P501" i="31" a="1"/>
  <c r="P501" i="31" s="1"/>
  <c r="O501" i="31" a="1"/>
  <c r="O501" i="31" s="1"/>
  <c r="N501" i="31" a="1"/>
  <c r="N501" i="31" s="1"/>
  <c r="M501" i="31" a="1"/>
  <c r="M501" i="31" s="1"/>
  <c r="L501" i="31" a="1"/>
  <c r="L501" i="31" s="1"/>
  <c r="K501" i="31" a="1"/>
  <c r="K501" i="31" s="1"/>
  <c r="J501" i="31" a="1"/>
  <c r="J501" i="31" s="1"/>
  <c r="I501" i="31" a="1"/>
  <c r="I501" i="31" s="1"/>
  <c r="H501" i="31" a="1"/>
  <c r="H501" i="31" s="1"/>
  <c r="G501" i="31" a="1"/>
  <c r="G501" i="31" s="1"/>
  <c r="F501" i="31" a="1"/>
  <c r="F501" i="31" s="1"/>
  <c r="E501" i="31" a="1"/>
  <c r="E501" i="31" s="1"/>
  <c r="D501" i="31" a="1"/>
  <c r="D501" i="31" s="1"/>
  <c r="C501" i="31" a="1"/>
  <c r="C501" i="31" s="1"/>
  <c r="X495" i="31" a="1"/>
  <c r="X495" i="31" s="1"/>
  <c r="W495" i="31" a="1"/>
  <c r="W495" i="31" s="1"/>
  <c r="V495" i="31" a="1"/>
  <c r="V495" i="31" s="1"/>
  <c r="U495" i="31" a="1"/>
  <c r="U495" i="31" s="1"/>
  <c r="T495" i="31" a="1"/>
  <c r="T495" i="31" s="1"/>
  <c r="S495" i="31" a="1"/>
  <c r="S495" i="31" s="1"/>
  <c r="R495" i="31" a="1"/>
  <c r="R495" i="31" s="1"/>
  <c r="Q495" i="31" a="1"/>
  <c r="Q495" i="31" s="1"/>
  <c r="P495" i="31" a="1"/>
  <c r="P495" i="31" s="1"/>
  <c r="O495" i="31" a="1"/>
  <c r="O495" i="31" s="1"/>
  <c r="N495" i="31" a="1"/>
  <c r="N495" i="31" s="1"/>
  <c r="M495" i="31" a="1"/>
  <c r="M495" i="31" s="1"/>
  <c r="L495" i="31" a="1"/>
  <c r="L495" i="31" s="1"/>
  <c r="K495" i="31" a="1"/>
  <c r="K495" i="31" s="1"/>
  <c r="J495" i="31" a="1"/>
  <c r="J495" i="31" s="1"/>
  <c r="I495" i="31" a="1"/>
  <c r="I495" i="31" s="1"/>
  <c r="H495" i="31" a="1"/>
  <c r="H495" i="31" s="1"/>
  <c r="G495" i="31" a="1"/>
  <c r="G495" i="31" s="1"/>
  <c r="F495" i="31" a="1"/>
  <c r="F495" i="31" s="1"/>
  <c r="E495" i="31" a="1"/>
  <c r="E495" i="31" s="1"/>
  <c r="D495" i="31" a="1"/>
  <c r="D495" i="31" s="1"/>
  <c r="C495" i="31" a="1"/>
  <c r="C495" i="31" s="1"/>
  <c r="X494" i="31" a="1"/>
  <c r="X494" i="31" s="1"/>
  <c r="W494" i="31" a="1"/>
  <c r="W494" i="31" s="1"/>
  <c r="V494" i="31" a="1"/>
  <c r="V494" i="31" s="1"/>
  <c r="U494" i="31" a="1"/>
  <c r="U494" i="31" s="1"/>
  <c r="T494" i="31" a="1"/>
  <c r="T494" i="31" s="1"/>
  <c r="S494" i="31" a="1"/>
  <c r="S494" i="31" s="1"/>
  <c r="R494" i="31" a="1"/>
  <c r="R494" i="31" s="1"/>
  <c r="Q494" i="31" a="1"/>
  <c r="Q494" i="31" s="1"/>
  <c r="P494" i="31" a="1"/>
  <c r="P494" i="31" s="1"/>
  <c r="O494" i="31" a="1"/>
  <c r="O494" i="31" s="1"/>
  <c r="N494" i="31" a="1"/>
  <c r="N494" i="31" s="1"/>
  <c r="M494" i="31" a="1"/>
  <c r="M494" i="31" s="1"/>
  <c r="L494" i="31" a="1"/>
  <c r="L494" i="31" s="1"/>
  <c r="K494" i="31" a="1"/>
  <c r="K494" i="31" s="1"/>
  <c r="J494" i="31" a="1"/>
  <c r="J494" i="31" s="1"/>
  <c r="I494" i="31" a="1"/>
  <c r="I494" i="31" s="1"/>
  <c r="H494" i="31" a="1"/>
  <c r="H494" i="31" s="1"/>
  <c r="G494" i="31" a="1"/>
  <c r="G494" i="31" s="1"/>
  <c r="F494" i="31" a="1"/>
  <c r="F494" i="31" s="1"/>
  <c r="E494" i="31" a="1"/>
  <c r="E494" i="31" s="1"/>
  <c r="D494" i="31" a="1"/>
  <c r="D494" i="31" s="1"/>
  <c r="C494" i="31" a="1"/>
  <c r="C494" i="31" s="1"/>
  <c r="X493" i="31" a="1"/>
  <c r="X493" i="31" s="1"/>
  <c r="W493" i="31" a="1"/>
  <c r="W493" i="31" s="1"/>
  <c r="V493" i="31" a="1"/>
  <c r="V493" i="31" s="1"/>
  <c r="U493" i="31" a="1"/>
  <c r="U493" i="31" s="1"/>
  <c r="T493" i="31" a="1"/>
  <c r="T493" i="31" s="1"/>
  <c r="S493" i="31" a="1"/>
  <c r="S493" i="31" s="1"/>
  <c r="R493" i="31" a="1"/>
  <c r="R493" i="31" s="1"/>
  <c r="Q493" i="31" a="1"/>
  <c r="Q493" i="31" s="1"/>
  <c r="P493" i="31" a="1"/>
  <c r="P493" i="31" s="1"/>
  <c r="O493" i="31" a="1"/>
  <c r="O493" i="31" s="1"/>
  <c r="N493" i="31" a="1"/>
  <c r="N493" i="31" s="1"/>
  <c r="M493" i="31" a="1"/>
  <c r="M493" i="31" s="1"/>
  <c r="L493" i="31" a="1"/>
  <c r="L493" i="31" s="1"/>
  <c r="K493" i="31" a="1"/>
  <c r="K493" i="31" s="1"/>
  <c r="J493" i="31" a="1"/>
  <c r="J493" i="31" s="1"/>
  <c r="I493" i="31" a="1"/>
  <c r="I493" i="31" s="1"/>
  <c r="H493" i="31" a="1"/>
  <c r="H493" i="31" s="1"/>
  <c r="G493" i="31" a="1"/>
  <c r="G493" i="31" s="1"/>
  <c r="F493" i="31" a="1"/>
  <c r="F493" i="31" s="1"/>
  <c r="E493" i="31" a="1"/>
  <c r="E493" i="31" s="1"/>
  <c r="D493" i="31" a="1"/>
  <c r="D493" i="31" s="1"/>
  <c r="C493" i="31" a="1"/>
  <c r="C493" i="31" s="1"/>
  <c r="X492" i="31" a="1"/>
  <c r="X492" i="31" s="1"/>
  <c r="W492" i="31" a="1"/>
  <c r="W492" i="31" s="1"/>
  <c r="V492" i="31" a="1"/>
  <c r="V492" i="31" s="1"/>
  <c r="U492" i="31" a="1"/>
  <c r="U492" i="31" s="1"/>
  <c r="T492" i="31" a="1"/>
  <c r="T492" i="31" s="1"/>
  <c r="S492" i="31" a="1"/>
  <c r="S492" i="31" s="1"/>
  <c r="R492" i="31" a="1"/>
  <c r="R492" i="31" s="1"/>
  <c r="Q492" i="31" a="1"/>
  <c r="Q492" i="31" s="1"/>
  <c r="P492" i="31" a="1"/>
  <c r="P492" i="31" s="1"/>
  <c r="O492" i="31" a="1"/>
  <c r="O492" i="31" s="1"/>
  <c r="N492" i="31" a="1"/>
  <c r="N492" i="31" s="1"/>
  <c r="M492" i="31" a="1"/>
  <c r="M492" i="31" s="1"/>
  <c r="L492" i="31" a="1"/>
  <c r="L492" i="31" s="1"/>
  <c r="K492" i="31" a="1"/>
  <c r="K492" i="31" s="1"/>
  <c r="J492" i="31" a="1"/>
  <c r="J492" i="31" s="1"/>
  <c r="I492" i="31" a="1"/>
  <c r="I492" i="31" s="1"/>
  <c r="H492" i="31" a="1"/>
  <c r="H492" i="31" s="1"/>
  <c r="G492" i="31" a="1"/>
  <c r="G492" i="31" s="1"/>
  <c r="F492" i="31" a="1"/>
  <c r="F492" i="31" s="1"/>
  <c r="E492" i="31" a="1"/>
  <c r="E492" i="31" s="1"/>
  <c r="D492" i="31" a="1"/>
  <c r="D492" i="31" s="1"/>
  <c r="C492" i="31" a="1"/>
  <c r="C492" i="31" s="1"/>
  <c r="X491" i="31" a="1"/>
  <c r="X491" i="31" s="1"/>
  <c r="W491" i="31" a="1"/>
  <c r="W491" i="31" s="1"/>
  <c r="V491" i="31" a="1"/>
  <c r="V491" i="31" s="1"/>
  <c r="U491" i="31" a="1"/>
  <c r="U491" i="31" s="1"/>
  <c r="T491" i="31" a="1"/>
  <c r="T491" i="31" s="1"/>
  <c r="S491" i="31" a="1"/>
  <c r="S491" i="31" s="1"/>
  <c r="R491" i="31" a="1"/>
  <c r="R491" i="31" s="1"/>
  <c r="Q491" i="31" a="1"/>
  <c r="Q491" i="31" s="1"/>
  <c r="P491" i="31" a="1"/>
  <c r="P491" i="31" s="1"/>
  <c r="O491" i="31" a="1"/>
  <c r="O491" i="31" s="1"/>
  <c r="N491" i="31" a="1"/>
  <c r="N491" i="31" s="1"/>
  <c r="M491" i="31" a="1"/>
  <c r="M491" i="31" s="1"/>
  <c r="L491" i="31" a="1"/>
  <c r="L491" i="31" s="1"/>
  <c r="K491" i="31" a="1"/>
  <c r="K491" i="31" s="1"/>
  <c r="J491" i="31" a="1"/>
  <c r="J491" i="31" s="1"/>
  <c r="I491" i="31" a="1"/>
  <c r="I491" i="31" s="1"/>
  <c r="H491" i="31" a="1"/>
  <c r="H491" i="31" s="1"/>
  <c r="G491" i="31" a="1"/>
  <c r="G491" i="31" s="1"/>
  <c r="F491" i="31" a="1"/>
  <c r="F491" i="31" s="1"/>
  <c r="E491" i="31" a="1"/>
  <c r="E491" i="31" s="1"/>
  <c r="D491" i="31" a="1"/>
  <c r="D491" i="31" s="1"/>
  <c r="C491" i="31" a="1"/>
  <c r="C491" i="31" s="1"/>
  <c r="X490" i="31" a="1"/>
  <c r="X490" i="31" s="1"/>
  <c r="W490" i="31" a="1"/>
  <c r="W490" i="31" s="1"/>
  <c r="V490" i="31" a="1"/>
  <c r="V490" i="31" s="1"/>
  <c r="U490" i="31" a="1"/>
  <c r="U490" i="31" s="1"/>
  <c r="T490" i="31" a="1"/>
  <c r="T490" i="31" s="1"/>
  <c r="S490" i="31" a="1"/>
  <c r="S490" i="31" s="1"/>
  <c r="R490" i="31" a="1"/>
  <c r="R490" i="31" s="1"/>
  <c r="Q490" i="31" a="1"/>
  <c r="Q490" i="31" s="1"/>
  <c r="P490" i="31" a="1"/>
  <c r="P490" i="31" s="1"/>
  <c r="O490" i="31" a="1"/>
  <c r="O490" i="31" s="1"/>
  <c r="N490" i="31" a="1"/>
  <c r="N490" i="31" s="1"/>
  <c r="M490" i="31" a="1"/>
  <c r="M490" i="31" s="1"/>
  <c r="L490" i="31" a="1"/>
  <c r="L490" i="31" s="1"/>
  <c r="K490" i="31" a="1"/>
  <c r="K490" i="31" s="1"/>
  <c r="J490" i="31" a="1"/>
  <c r="J490" i="31" s="1"/>
  <c r="I490" i="31" a="1"/>
  <c r="I490" i="31" s="1"/>
  <c r="H490" i="31" a="1"/>
  <c r="H490" i="31" s="1"/>
  <c r="G490" i="31" a="1"/>
  <c r="G490" i="31" s="1"/>
  <c r="F490" i="31" a="1"/>
  <c r="F490" i="31" s="1"/>
  <c r="E490" i="31" a="1"/>
  <c r="E490" i="31" s="1"/>
  <c r="D490" i="31" a="1"/>
  <c r="D490" i="31" s="1"/>
  <c r="C490" i="31" a="1"/>
  <c r="C490" i="31" s="1"/>
  <c r="X489" i="31" a="1"/>
  <c r="X489" i="31" s="1"/>
  <c r="W489" i="31" a="1"/>
  <c r="W489" i="31" s="1"/>
  <c r="V489" i="31" a="1"/>
  <c r="V489" i="31" s="1"/>
  <c r="U489" i="31" a="1"/>
  <c r="U489" i="31" s="1"/>
  <c r="T489" i="31" a="1"/>
  <c r="T489" i="31" s="1"/>
  <c r="S489" i="31" a="1"/>
  <c r="S489" i="31" s="1"/>
  <c r="R489" i="31" a="1"/>
  <c r="R489" i="31" s="1"/>
  <c r="Q489" i="31" a="1"/>
  <c r="Q489" i="31" s="1"/>
  <c r="P489" i="31" a="1"/>
  <c r="P489" i="31" s="1"/>
  <c r="O489" i="31" a="1"/>
  <c r="O489" i="31" s="1"/>
  <c r="N489" i="31" a="1"/>
  <c r="N489" i="31" s="1"/>
  <c r="M489" i="31" a="1"/>
  <c r="M489" i="31" s="1"/>
  <c r="L489" i="31" a="1"/>
  <c r="L489" i="31" s="1"/>
  <c r="K489" i="31" a="1"/>
  <c r="K489" i="31" s="1"/>
  <c r="J489" i="31" a="1"/>
  <c r="J489" i="31" s="1"/>
  <c r="I489" i="31" a="1"/>
  <c r="I489" i="31" s="1"/>
  <c r="H489" i="31" a="1"/>
  <c r="H489" i="31" s="1"/>
  <c r="G489" i="31" a="1"/>
  <c r="G489" i="31" s="1"/>
  <c r="F489" i="31" a="1"/>
  <c r="F489" i="31" s="1"/>
  <c r="E489" i="31" a="1"/>
  <c r="E489" i="31" s="1"/>
  <c r="D489" i="31" a="1"/>
  <c r="D489" i="31" s="1"/>
  <c r="C489" i="31" a="1"/>
  <c r="C489" i="31" s="1"/>
  <c r="X488" i="31" a="1"/>
  <c r="X488" i="31" s="1"/>
  <c r="W488" i="31" a="1"/>
  <c r="W488" i="31" s="1"/>
  <c r="V488" i="31" a="1"/>
  <c r="V488" i="31" s="1"/>
  <c r="U488" i="31" a="1"/>
  <c r="U488" i="31" s="1"/>
  <c r="T488" i="31" a="1"/>
  <c r="T488" i="31" s="1"/>
  <c r="S488" i="31" a="1"/>
  <c r="S488" i="31" s="1"/>
  <c r="R488" i="31" a="1"/>
  <c r="R488" i="31" s="1"/>
  <c r="Q488" i="31" a="1"/>
  <c r="Q488" i="31" s="1"/>
  <c r="P488" i="31" a="1"/>
  <c r="P488" i="31" s="1"/>
  <c r="O488" i="31" a="1"/>
  <c r="O488" i="31" s="1"/>
  <c r="N488" i="31" a="1"/>
  <c r="N488" i="31" s="1"/>
  <c r="M488" i="31" a="1"/>
  <c r="M488" i="31" s="1"/>
  <c r="L488" i="31" a="1"/>
  <c r="L488" i="31" s="1"/>
  <c r="K488" i="31" a="1"/>
  <c r="K488" i="31" s="1"/>
  <c r="J488" i="31" a="1"/>
  <c r="J488" i="31" s="1"/>
  <c r="I488" i="31" a="1"/>
  <c r="I488" i="31" s="1"/>
  <c r="H488" i="31" a="1"/>
  <c r="H488" i="31" s="1"/>
  <c r="G488" i="31" a="1"/>
  <c r="G488" i="31" s="1"/>
  <c r="F488" i="31" a="1"/>
  <c r="F488" i="31" s="1"/>
  <c r="E488" i="31" a="1"/>
  <c r="E488" i="31" s="1"/>
  <c r="D488" i="31" a="1"/>
  <c r="D488" i="31" s="1"/>
  <c r="C488" i="31" a="1"/>
  <c r="C488" i="31" s="1"/>
  <c r="X487" i="31" a="1"/>
  <c r="X487" i="31" s="1"/>
  <c r="W487" i="31" a="1"/>
  <c r="W487" i="31" s="1"/>
  <c r="V487" i="31" a="1"/>
  <c r="V487" i="31" s="1"/>
  <c r="U487" i="31" a="1"/>
  <c r="U487" i="31" s="1"/>
  <c r="T487" i="31" a="1"/>
  <c r="T487" i="31" s="1"/>
  <c r="S487" i="31" a="1"/>
  <c r="S487" i="31" s="1"/>
  <c r="R487" i="31" a="1"/>
  <c r="R487" i="31" s="1"/>
  <c r="Q487" i="31" a="1"/>
  <c r="Q487" i="31" s="1"/>
  <c r="P487" i="31" a="1"/>
  <c r="P487" i="31" s="1"/>
  <c r="O487" i="31" a="1"/>
  <c r="O487" i="31" s="1"/>
  <c r="N487" i="31" a="1"/>
  <c r="N487" i="31" s="1"/>
  <c r="M487" i="31" a="1"/>
  <c r="M487" i="31" s="1"/>
  <c r="L487" i="31" a="1"/>
  <c r="L487" i="31" s="1"/>
  <c r="K487" i="31" a="1"/>
  <c r="K487" i="31" s="1"/>
  <c r="J487" i="31" a="1"/>
  <c r="J487" i="31" s="1"/>
  <c r="I487" i="31" a="1"/>
  <c r="I487" i="31" s="1"/>
  <c r="H487" i="31" a="1"/>
  <c r="H487" i="31" s="1"/>
  <c r="G487" i="31" a="1"/>
  <c r="G487" i="31" s="1"/>
  <c r="F487" i="31" a="1"/>
  <c r="F487" i="31" s="1"/>
  <c r="E487" i="31" a="1"/>
  <c r="E487" i="31" s="1"/>
  <c r="D487" i="31" a="1"/>
  <c r="D487" i="31" s="1"/>
  <c r="C487" i="31" a="1"/>
  <c r="C487" i="31" s="1"/>
  <c r="X486" i="31" a="1"/>
  <c r="X486" i="31" s="1"/>
  <c r="W486" i="31" a="1"/>
  <c r="W486" i="31" s="1"/>
  <c r="V486" i="31" a="1"/>
  <c r="V486" i="31" s="1"/>
  <c r="U486" i="31" a="1"/>
  <c r="U486" i="31" s="1"/>
  <c r="T486" i="31" a="1"/>
  <c r="T486" i="31" s="1"/>
  <c r="S486" i="31" a="1"/>
  <c r="S486" i="31" s="1"/>
  <c r="R486" i="31" a="1"/>
  <c r="R486" i="31" s="1"/>
  <c r="Q486" i="31" a="1"/>
  <c r="Q486" i="31" s="1"/>
  <c r="P486" i="31" a="1"/>
  <c r="P486" i="31" s="1"/>
  <c r="O486" i="31" a="1"/>
  <c r="O486" i="31" s="1"/>
  <c r="N486" i="31" a="1"/>
  <c r="N486" i="31" s="1"/>
  <c r="M486" i="31" a="1"/>
  <c r="M486" i="31" s="1"/>
  <c r="L486" i="31" a="1"/>
  <c r="L486" i="31" s="1"/>
  <c r="K486" i="31" a="1"/>
  <c r="K486" i="31" s="1"/>
  <c r="J486" i="31" a="1"/>
  <c r="J486" i="31" s="1"/>
  <c r="I486" i="31" a="1"/>
  <c r="I486" i="31" s="1"/>
  <c r="H486" i="31" a="1"/>
  <c r="H486" i="31" s="1"/>
  <c r="G486" i="31" a="1"/>
  <c r="G486" i="31" s="1"/>
  <c r="F486" i="31" a="1"/>
  <c r="F486" i="31" s="1"/>
  <c r="E486" i="31" a="1"/>
  <c r="E486" i="31" s="1"/>
  <c r="D486" i="31" a="1"/>
  <c r="D486" i="31" s="1"/>
  <c r="C486" i="31" a="1"/>
  <c r="C486" i="31" s="1"/>
  <c r="X485" i="31" a="1"/>
  <c r="X485" i="31" s="1"/>
  <c r="W485" i="31" a="1"/>
  <c r="W485" i="31" s="1"/>
  <c r="V485" i="31" a="1"/>
  <c r="V485" i="31" s="1"/>
  <c r="U485" i="31" a="1"/>
  <c r="U485" i="31" s="1"/>
  <c r="T485" i="31" a="1"/>
  <c r="T485" i="31" s="1"/>
  <c r="S485" i="31" a="1"/>
  <c r="S485" i="31" s="1"/>
  <c r="R485" i="31" a="1"/>
  <c r="R485" i="31" s="1"/>
  <c r="Q485" i="31" a="1"/>
  <c r="Q485" i="31" s="1"/>
  <c r="P485" i="31" a="1"/>
  <c r="P485" i="31" s="1"/>
  <c r="O485" i="31" a="1"/>
  <c r="O485" i="31" s="1"/>
  <c r="N485" i="31" a="1"/>
  <c r="N485" i="31" s="1"/>
  <c r="M485" i="31" a="1"/>
  <c r="M485" i="31" s="1"/>
  <c r="L485" i="31" a="1"/>
  <c r="L485" i="31" s="1"/>
  <c r="K485" i="31" a="1"/>
  <c r="K485" i="31" s="1"/>
  <c r="J485" i="31" a="1"/>
  <c r="J485" i="31" s="1"/>
  <c r="I485" i="31" a="1"/>
  <c r="I485" i="31" s="1"/>
  <c r="H485" i="31" a="1"/>
  <c r="H485" i="31" s="1"/>
  <c r="G485" i="31" a="1"/>
  <c r="G485" i="31" s="1"/>
  <c r="F485" i="31" a="1"/>
  <c r="F485" i="31" s="1"/>
  <c r="E485" i="31" a="1"/>
  <c r="E485" i="31" s="1"/>
  <c r="D485" i="31" a="1"/>
  <c r="D485" i="31" s="1"/>
  <c r="C485" i="31" a="1"/>
  <c r="C485" i="31" s="1"/>
  <c r="X484" i="31" a="1"/>
  <c r="X484" i="31" s="1"/>
  <c r="W484" i="31" a="1"/>
  <c r="W484" i="31" s="1"/>
  <c r="V484" i="31" a="1"/>
  <c r="V484" i="31" s="1"/>
  <c r="U484" i="31" a="1"/>
  <c r="U484" i="31" s="1"/>
  <c r="T484" i="31" a="1"/>
  <c r="T484" i="31" s="1"/>
  <c r="S484" i="31" a="1"/>
  <c r="S484" i="31" s="1"/>
  <c r="R484" i="31" a="1"/>
  <c r="R484" i="31" s="1"/>
  <c r="Q484" i="31" a="1"/>
  <c r="Q484" i="31" s="1"/>
  <c r="P484" i="31" a="1"/>
  <c r="P484" i="31" s="1"/>
  <c r="O484" i="31" a="1"/>
  <c r="O484" i="31" s="1"/>
  <c r="N484" i="31" a="1"/>
  <c r="N484" i="31" s="1"/>
  <c r="M484" i="31" a="1"/>
  <c r="M484" i="31" s="1"/>
  <c r="L484" i="31" a="1"/>
  <c r="L484" i="31" s="1"/>
  <c r="K484" i="31" a="1"/>
  <c r="K484" i="31" s="1"/>
  <c r="J484" i="31" a="1"/>
  <c r="J484" i="31" s="1"/>
  <c r="I484" i="31" a="1"/>
  <c r="I484" i="31" s="1"/>
  <c r="H484" i="31" a="1"/>
  <c r="H484" i="31" s="1"/>
  <c r="G484" i="31" a="1"/>
  <c r="G484" i="31" s="1"/>
  <c r="F484" i="31" a="1"/>
  <c r="F484" i="31" s="1"/>
  <c r="E484" i="31" a="1"/>
  <c r="E484" i="31" s="1"/>
  <c r="D484" i="31" a="1"/>
  <c r="D484" i="31" s="1"/>
  <c r="C484" i="31" a="1"/>
  <c r="C484" i="31" s="1"/>
  <c r="X483" i="31" a="1"/>
  <c r="X483" i="31" s="1"/>
  <c r="W483" i="31" a="1"/>
  <c r="W483" i="31" s="1"/>
  <c r="V483" i="31" a="1"/>
  <c r="V483" i="31" s="1"/>
  <c r="U483" i="31" a="1"/>
  <c r="U483" i="31" s="1"/>
  <c r="T483" i="31" a="1"/>
  <c r="T483" i="31" s="1"/>
  <c r="S483" i="31" a="1"/>
  <c r="S483" i="31" s="1"/>
  <c r="R483" i="31" a="1"/>
  <c r="R483" i="31" s="1"/>
  <c r="Q483" i="31" a="1"/>
  <c r="Q483" i="31" s="1"/>
  <c r="P483" i="31" a="1"/>
  <c r="P483" i="31" s="1"/>
  <c r="O483" i="31" a="1"/>
  <c r="O483" i="31" s="1"/>
  <c r="N483" i="31" a="1"/>
  <c r="N483" i="31" s="1"/>
  <c r="M483" i="31" a="1"/>
  <c r="M483" i="31" s="1"/>
  <c r="L483" i="31" a="1"/>
  <c r="L483" i="31" s="1"/>
  <c r="K483" i="31" a="1"/>
  <c r="K483" i="31" s="1"/>
  <c r="J483" i="31" a="1"/>
  <c r="J483" i="31" s="1"/>
  <c r="I483" i="31" a="1"/>
  <c r="I483" i="31" s="1"/>
  <c r="H483" i="31" a="1"/>
  <c r="H483" i="31" s="1"/>
  <c r="G483" i="31" a="1"/>
  <c r="G483" i="31" s="1"/>
  <c r="F483" i="31" a="1"/>
  <c r="F483" i="31" s="1"/>
  <c r="E483" i="31" a="1"/>
  <c r="E483" i="31" s="1"/>
  <c r="D483" i="31" a="1"/>
  <c r="D483" i="31" s="1"/>
  <c r="C483" i="31" a="1"/>
  <c r="C483" i="31" s="1"/>
  <c r="X482" i="31" a="1"/>
  <c r="X482" i="31" s="1"/>
  <c r="W482" i="31" a="1"/>
  <c r="W482" i="31" s="1"/>
  <c r="V482" i="31" a="1"/>
  <c r="V482" i="31" s="1"/>
  <c r="U482" i="31" a="1"/>
  <c r="U482" i="31" s="1"/>
  <c r="T482" i="31" a="1"/>
  <c r="T482" i="31" s="1"/>
  <c r="S482" i="31" a="1"/>
  <c r="S482" i="31" s="1"/>
  <c r="R482" i="31" a="1"/>
  <c r="R482" i="31" s="1"/>
  <c r="Q482" i="31" a="1"/>
  <c r="Q482" i="31" s="1"/>
  <c r="P482" i="31" a="1"/>
  <c r="P482" i="31" s="1"/>
  <c r="O482" i="31" a="1"/>
  <c r="O482" i="31" s="1"/>
  <c r="N482" i="31" a="1"/>
  <c r="N482" i="31" s="1"/>
  <c r="M482" i="31" a="1"/>
  <c r="M482" i="31" s="1"/>
  <c r="L482" i="31" a="1"/>
  <c r="L482" i="31" s="1"/>
  <c r="K482" i="31" a="1"/>
  <c r="K482" i="31" s="1"/>
  <c r="J482" i="31" a="1"/>
  <c r="J482" i="31" s="1"/>
  <c r="I482" i="31" a="1"/>
  <c r="I482" i="31" s="1"/>
  <c r="H482" i="31" a="1"/>
  <c r="H482" i="31" s="1"/>
  <c r="G482" i="31" a="1"/>
  <c r="G482" i="31" s="1"/>
  <c r="F482" i="31" a="1"/>
  <c r="F482" i="31" s="1"/>
  <c r="E482" i="31" a="1"/>
  <c r="E482" i="31" s="1"/>
  <c r="D482" i="31" a="1"/>
  <c r="D482" i="31" s="1"/>
  <c r="C482" i="31" a="1"/>
  <c r="C482" i="31" s="1"/>
  <c r="X481" i="31" a="1"/>
  <c r="X481" i="31" s="1"/>
  <c r="W481" i="31" a="1"/>
  <c r="W481" i="31" s="1"/>
  <c r="V481" i="31" a="1"/>
  <c r="V481" i="31" s="1"/>
  <c r="U481" i="31" a="1"/>
  <c r="U481" i="31" s="1"/>
  <c r="T481" i="31" a="1"/>
  <c r="T481" i="31" s="1"/>
  <c r="S481" i="31" a="1"/>
  <c r="S481" i="31" s="1"/>
  <c r="R481" i="31" a="1"/>
  <c r="R481" i="31" s="1"/>
  <c r="Q481" i="31" a="1"/>
  <c r="Q481" i="31" s="1"/>
  <c r="P481" i="31" a="1"/>
  <c r="P481" i="31" s="1"/>
  <c r="O481" i="31" a="1"/>
  <c r="O481" i="31" s="1"/>
  <c r="N481" i="31" a="1"/>
  <c r="N481" i="31" s="1"/>
  <c r="M481" i="31" a="1"/>
  <c r="M481" i="31" s="1"/>
  <c r="L481" i="31" a="1"/>
  <c r="L481" i="31" s="1"/>
  <c r="K481" i="31" a="1"/>
  <c r="K481" i="31" s="1"/>
  <c r="J481" i="31" a="1"/>
  <c r="J481" i="31" s="1"/>
  <c r="I481" i="31" a="1"/>
  <c r="I481" i="31" s="1"/>
  <c r="H481" i="31" a="1"/>
  <c r="H481" i="31" s="1"/>
  <c r="G481" i="31" a="1"/>
  <c r="G481" i="31" s="1"/>
  <c r="F481" i="31" a="1"/>
  <c r="F481" i="31" s="1"/>
  <c r="E481" i="31" a="1"/>
  <c r="E481" i="31" s="1"/>
  <c r="D481" i="31" a="1"/>
  <c r="D481" i="31" s="1"/>
  <c r="C481" i="31" a="1"/>
  <c r="C481" i="31" s="1"/>
  <c r="X480" i="31" a="1"/>
  <c r="X480" i="31" s="1"/>
  <c r="W480" i="31" a="1"/>
  <c r="W480" i="31" s="1"/>
  <c r="V480" i="31" a="1"/>
  <c r="V480" i="31" s="1"/>
  <c r="U480" i="31" a="1"/>
  <c r="U480" i="31" s="1"/>
  <c r="T480" i="31" a="1"/>
  <c r="T480" i="31" s="1"/>
  <c r="S480" i="31" a="1"/>
  <c r="S480" i="31" s="1"/>
  <c r="R480" i="31" a="1"/>
  <c r="R480" i="31" s="1"/>
  <c r="Q480" i="31" a="1"/>
  <c r="Q480" i="31" s="1"/>
  <c r="P480" i="31" a="1"/>
  <c r="P480" i="31" s="1"/>
  <c r="O480" i="31" a="1"/>
  <c r="O480" i="31" s="1"/>
  <c r="N480" i="31" a="1"/>
  <c r="N480" i="31" s="1"/>
  <c r="M480" i="31" a="1"/>
  <c r="M480" i="31" s="1"/>
  <c r="L480" i="31" a="1"/>
  <c r="L480" i="31" s="1"/>
  <c r="K480" i="31" a="1"/>
  <c r="K480" i="31" s="1"/>
  <c r="J480" i="31" a="1"/>
  <c r="J480" i="31" s="1"/>
  <c r="I480" i="31" a="1"/>
  <c r="I480" i="31" s="1"/>
  <c r="H480" i="31" a="1"/>
  <c r="H480" i="31" s="1"/>
  <c r="G480" i="31" a="1"/>
  <c r="G480" i="31" s="1"/>
  <c r="F480" i="31" a="1"/>
  <c r="F480" i="31" s="1"/>
  <c r="E480" i="31" a="1"/>
  <c r="E480" i="31" s="1"/>
  <c r="D480" i="31" a="1"/>
  <c r="D480" i="31" s="1"/>
  <c r="C480" i="31" a="1"/>
  <c r="C480" i="31" s="1"/>
  <c r="X479" i="31" a="1"/>
  <c r="X479" i="31" s="1"/>
  <c r="W479" i="31" a="1"/>
  <c r="W479" i="31" s="1"/>
  <c r="V479" i="31" a="1"/>
  <c r="V479" i="31" s="1"/>
  <c r="U479" i="31" a="1"/>
  <c r="U479" i="31" s="1"/>
  <c r="T479" i="31" a="1"/>
  <c r="T479" i="31" s="1"/>
  <c r="S479" i="31" a="1"/>
  <c r="S479" i="31" s="1"/>
  <c r="R479" i="31" a="1"/>
  <c r="R479" i="31" s="1"/>
  <c r="Q479" i="31" a="1"/>
  <c r="Q479" i="31" s="1"/>
  <c r="P479" i="31" a="1"/>
  <c r="P479" i="31" s="1"/>
  <c r="O479" i="31" a="1"/>
  <c r="O479" i="31" s="1"/>
  <c r="N479" i="31" a="1"/>
  <c r="N479" i="31" s="1"/>
  <c r="M479" i="31" a="1"/>
  <c r="M479" i="31" s="1"/>
  <c r="L479" i="31" a="1"/>
  <c r="L479" i="31" s="1"/>
  <c r="K479" i="31" a="1"/>
  <c r="K479" i="31" s="1"/>
  <c r="J479" i="31" a="1"/>
  <c r="J479" i="31" s="1"/>
  <c r="I479" i="31" a="1"/>
  <c r="I479" i="31" s="1"/>
  <c r="H479" i="31" a="1"/>
  <c r="H479" i="31" s="1"/>
  <c r="G479" i="31" a="1"/>
  <c r="G479" i="31" s="1"/>
  <c r="F479" i="31" a="1"/>
  <c r="F479" i="31" s="1"/>
  <c r="E479" i="31" a="1"/>
  <c r="E479" i="31" s="1"/>
  <c r="D479" i="31" a="1"/>
  <c r="D479" i="31" s="1"/>
  <c r="C479" i="31" a="1"/>
  <c r="C479" i="31" s="1"/>
  <c r="X478" i="31" a="1"/>
  <c r="X478" i="31" s="1"/>
  <c r="W478" i="31" a="1"/>
  <c r="W478" i="31" s="1"/>
  <c r="V478" i="31" a="1"/>
  <c r="V478" i="31" s="1"/>
  <c r="U478" i="31" a="1"/>
  <c r="U478" i="31" s="1"/>
  <c r="T478" i="31" a="1"/>
  <c r="T478" i="31" s="1"/>
  <c r="S478" i="31" a="1"/>
  <c r="S478" i="31" s="1"/>
  <c r="R478" i="31" a="1"/>
  <c r="R478" i="31" s="1"/>
  <c r="Q478" i="31" a="1"/>
  <c r="Q478" i="31" s="1"/>
  <c r="P478" i="31" a="1"/>
  <c r="P478" i="31" s="1"/>
  <c r="O478" i="31" a="1"/>
  <c r="O478" i="31" s="1"/>
  <c r="N478" i="31" a="1"/>
  <c r="N478" i="31" s="1"/>
  <c r="M478" i="31" a="1"/>
  <c r="M478" i="31" s="1"/>
  <c r="L478" i="31" a="1"/>
  <c r="L478" i="31" s="1"/>
  <c r="K478" i="31" a="1"/>
  <c r="K478" i="31" s="1"/>
  <c r="J478" i="31" a="1"/>
  <c r="J478" i="31" s="1"/>
  <c r="I478" i="31" a="1"/>
  <c r="I478" i="31" s="1"/>
  <c r="H478" i="31" a="1"/>
  <c r="H478" i="31" s="1"/>
  <c r="G478" i="31" a="1"/>
  <c r="G478" i="31" s="1"/>
  <c r="F478" i="31" a="1"/>
  <c r="F478" i="31" s="1"/>
  <c r="E478" i="31" a="1"/>
  <c r="E478" i="31" s="1"/>
  <c r="D478" i="31" a="1"/>
  <c r="D478" i="31" s="1"/>
  <c r="C478" i="31" a="1"/>
  <c r="C478" i="31" s="1"/>
  <c r="X477" i="31" a="1"/>
  <c r="X477" i="31" s="1"/>
  <c r="W477" i="31" a="1"/>
  <c r="W477" i="31" s="1"/>
  <c r="V477" i="31" a="1"/>
  <c r="V477" i="31" s="1"/>
  <c r="U477" i="31" a="1"/>
  <c r="U477" i="31" s="1"/>
  <c r="T477" i="31" a="1"/>
  <c r="T477" i="31" s="1"/>
  <c r="S477" i="31" a="1"/>
  <c r="S477" i="31" s="1"/>
  <c r="R477" i="31" a="1"/>
  <c r="R477" i="31" s="1"/>
  <c r="Q477" i="31" a="1"/>
  <c r="Q477" i="31" s="1"/>
  <c r="P477" i="31" a="1"/>
  <c r="P477" i="31" s="1"/>
  <c r="O477" i="31" a="1"/>
  <c r="O477" i="31" s="1"/>
  <c r="N477" i="31" a="1"/>
  <c r="N477" i="31" s="1"/>
  <c r="M477" i="31" a="1"/>
  <c r="M477" i="31" s="1"/>
  <c r="L477" i="31" a="1"/>
  <c r="L477" i="31" s="1"/>
  <c r="K477" i="31" a="1"/>
  <c r="K477" i="31" s="1"/>
  <c r="J477" i="31" a="1"/>
  <c r="J477" i="31" s="1"/>
  <c r="I477" i="31" a="1"/>
  <c r="I477" i="31" s="1"/>
  <c r="H477" i="31" a="1"/>
  <c r="H477" i="31" s="1"/>
  <c r="G477" i="31" a="1"/>
  <c r="G477" i="31" s="1"/>
  <c r="F477" i="31" a="1"/>
  <c r="F477" i="31" s="1"/>
  <c r="E477" i="31" a="1"/>
  <c r="E477" i="31" s="1"/>
  <c r="D477" i="31" a="1"/>
  <c r="D477" i="31" s="1"/>
  <c r="C477" i="31" a="1"/>
  <c r="C477" i="31" s="1"/>
  <c r="X476" i="31" a="1"/>
  <c r="X476" i="31" s="1"/>
  <c r="W476" i="31" a="1"/>
  <c r="W476" i="31" s="1"/>
  <c r="V476" i="31" a="1"/>
  <c r="V476" i="31" s="1"/>
  <c r="U476" i="31" a="1"/>
  <c r="U476" i="31" s="1"/>
  <c r="T476" i="31" a="1"/>
  <c r="T476" i="31" s="1"/>
  <c r="S476" i="31" a="1"/>
  <c r="S476" i="31" s="1"/>
  <c r="R476" i="31" a="1"/>
  <c r="R476" i="31" s="1"/>
  <c r="Q476" i="31" a="1"/>
  <c r="Q476" i="31" s="1"/>
  <c r="P476" i="31" a="1"/>
  <c r="P476" i="31" s="1"/>
  <c r="O476" i="31" a="1"/>
  <c r="O476" i="31" s="1"/>
  <c r="N476" i="31" a="1"/>
  <c r="N476" i="31" s="1"/>
  <c r="M476" i="31" a="1"/>
  <c r="M476" i="31" s="1"/>
  <c r="L476" i="31" a="1"/>
  <c r="L476" i="31" s="1"/>
  <c r="K476" i="31" a="1"/>
  <c r="K476" i="31" s="1"/>
  <c r="J476" i="31" a="1"/>
  <c r="J476" i="31" s="1"/>
  <c r="I476" i="31" a="1"/>
  <c r="I476" i="31" s="1"/>
  <c r="H476" i="31" a="1"/>
  <c r="H476" i="31" s="1"/>
  <c r="G476" i="31" a="1"/>
  <c r="G476" i="31" s="1"/>
  <c r="F476" i="31" a="1"/>
  <c r="F476" i="31" s="1"/>
  <c r="E476" i="31" a="1"/>
  <c r="E476" i="31" s="1"/>
  <c r="D476" i="31" a="1"/>
  <c r="D476" i="31" s="1"/>
  <c r="C476" i="31" a="1"/>
  <c r="C476" i="31" s="1"/>
  <c r="X475" i="31" a="1"/>
  <c r="X475" i="31" s="1"/>
  <c r="W475" i="31" a="1"/>
  <c r="W475" i="31" s="1"/>
  <c r="V475" i="31" a="1"/>
  <c r="V475" i="31" s="1"/>
  <c r="U475" i="31" a="1"/>
  <c r="U475" i="31" s="1"/>
  <c r="T475" i="31" a="1"/>
  <c r="T475" i="31" s="1"/>
  <c r="S475" i="31" a="1"/>
  <c r="S475" i="31" s="1"/>
  <c r="R475" i="31" a="1"/>
  <c r="R475" i="31" s="1"/>
  <c r="Q475" i="31" a="1"/>
  <c r="Q475" i="31" s="1"/>
  <c r="P475" i="31" a="1"/>
  <c r="P475" i="31" s="1"/>
  <c r="O475" i="31" a="1"/>
  <c r="O475" i="31" s="1"/>
  <c r="N475" i="31" a="1"/>
  <c r="N475" i="31" s="1"/>
  <c r="M475" i="31" a="1"/>
  <c r="M475" i="31" s="1"/>
  <c r="L475" i="31" a="1"/>
  <c r="L475" i="31" s="1"/>
  <c r="K475" i="31" a="1"/>
  <c r="K475" i="31" s="1"/>
  <c r="J475" i="31" a="1"/>
  <c r="J475" i="31" s="1"/>
  <c r="I475" i="31" a="1"/>
  <c r="I475" i="31" s="1"/>
  <c r="H475" i="31" a="1"/>
  <c r="H475" i="31" s="1"/>
  <c r="G475" i="31" a="1"/>
  <c r="G475" i="31" s="1"/>
  <c r="F475" i="31" a="1"/>
  <c r="F475" i="31" s="1"/>
  <c r="E475" i="31" a="1"/>
  <c r="E475" i="31" s="1"/>
  <c r="D475" i="31" a="1"/>
  <c r="D475" i="31" s="1"/>
  <c r="C475" i="31" a="1"/>
  <c r="C475" i="31" s="1"/>
  <c r="X474" i="31" a="1"/>
  <c r="X474" i="31" s="1"/>
  <c r="W474" i="31" a="1"/>
  <c r="W474" i="31" s="1"/>
  <c r="V474" i="31" a="1"/>
  <c r="V474" i="31" s="1"/>
  <c r="U474" i="31" a="1"/>
  <c r="U474" i="31" s="1"/>
  <c r="T474" i="31" a="1"/>
  <c r="T474" i="31" s="1"/>
  <c r="S474" i="31" a="1"/>
  <c r="S474" i="31" s="1"/>
  <c r="R474" i="31" a="1"/>
  <c r="R474" i="31" s="1"/>
  <c r="Q474" i="31" a="1"/>
  <c r="Q474" i="31" s="1"/>
  <c r="P474" i="31" a="1"/>
  <c r="P474" i="31" s="1"/>
  <c r="O474" i="31" a="1"/>
  <c r="O474" i="31" s="1"/>
  <c r="N474" i="31" a="1"/>
  <c r="N474" i="31" s="1"/>
  <c r="M474" i="31" a="1"/>
  <c r="M474" i="31" s="1"/>
  <c r="L474" i="31" a="1"/>
  <c r="L474" i="31" s="1"/>
  <c r="K474" i="31" a="1"/>
  <c r="K474" i="31" s="1"/>
  <c r="J474" i="31" a="1"/>
  <c r="J474" i="31" s="1"/>
  <c r="I474" i="31" a="1"/>
  <c r="I474" i="31" s="1"/>
  <c r="H474" i="31" a="1"/>
  <c r="H474" i="31" s="1"/>
  <c r="G474" i="31" a="1"/>
  <c r="G474" i="31" s="1"/>
  <c r="F474" i="31" a="1"/>
  <c r="F474" i="31" s="1"/>
  <c r="E474" i="31" a="1"/>
  <c r="E474" i="31" s="1"/>
  <c r="D474" i="31" a="1"/>
  <c r="D474" i="31" s="1"/>
  <c r="C474" i="31" a="1"/>
  <c r="C474" i="31" s="1"/>
  <c r="X473" i="31" a="1"/>
  <c r="X473" i="31" s="1"/>
  <c r="W473" i="31" a="1"/>
  <c r="W473" i="31" s="1"/>
  <c r="V473" i="31" a="1"/>
  <c r="V473" i="31" s="1"/>
  <c r="U473" i="31" a="1"/>
  <c r="U473" i="31" s="1"/>
  <c r="T473" i="31" a="1"/>
  <c r="T473" i="31" s="1"/>
  <c r="S473" i="31" a="1"/>
  <c r="S473" i="31" s="1"/>
  <c r="R473" i="31" a="1"/>
  <c r="R473" i="31" s="1"/>
  <c r="Q473" i="31" a="1"/>
  <c r="Q473" i="31" s="1"/>
  <c r="P473" i="31" a="1"/>
  <c r="P473" i="31" s="1"/>
  <c r="O473" i="31" a="1"/>
  <c r="O473" i="31" s="1"/>
  <c r="N473" i="31" a="1"/>
  <c r="N473" i="31" s="1"/>
  <c r="M473" i="31" a="1"/>
  <c r="M473" i="31" s="1"/>
  <c r="L473" i="31" a="1"/>
  <c r="L473" i="31" s="1"/>
  <c r="K473" i="31" a="1"/>
  <c r="K473" i="31" s="1"/>
  <c r="J473" i="31" a="1"/>
  <c r="J473" i="31" s="1"/>
  <c r="I473" i="31" a="1"/>
  <c r="I473" i="31" s="1"/>
  <c r="H473" i="31" a="1"/>
  <c r="H473" i="31" s="1"/>
  <c r="G473" i="31" a="1"/>
  <c r="G473" i="31" s="1"/>
  <c r="F473" i="31" a="1"/>
  <c r="F473" i="31" s="1"/>
  <c r="E473" i="31" a="1"/>
  <c r="E473" i="31" s="1"/>
  <c r="D473" i="31" a="1"/>
  <c r="D473" i="31" s="1"/>
  <c r="C473" i="31" a="1"/>
  <c r="C473" i="31" s="1"/>
  <c r="X472" i="31" a="1"/>
  <c r="X472" i="31" s="1"/>
  <c r="W472" i="31" a="1"/>
  <c r="W472" i="31" s="1"/>
  <c r="V472" i="31" a="1"/>
  <c r="V472" i="31" s="1"/>
  <c r="U472" i="31" a="1"/>
  <c r="U472" i="31" s="1"/>
  <c r="T472" i="31" a="1"/>
  <c r="T472" i="31" s="1"/>
  <c r="S472" i="31" a="1"/>
  <c r="S472" i="31" s="1"/>
  <c r="R472" i="31" a="1"/>
  <c r="R472" i="31" s="1"/>
  <c r="Q472" i="31" a="1"/>
  <c r="Q472" i="31" s="1"/>
  <c r="P472" i="31" a="1"/>
  <c r="P472" i="31" s="1"/>
  <c r="O472" i="31" a="1"/>
  <c r="O472" i="31" s="1"/>
  <c r="N472" i="31" a="1"/>
  <c r="N472" i="31" s="1"/>
  <c r="M472" i="31" a="1"/>
  <c r="M472" i="31" s="1"/>
  <c r="L472" i="31" a="1"/>
  <c r="L472" i="31" s="1"/>
  <c r="K472" i="31" a="1"/>
  <c r="K472" i="31" s="1"/>
  <c r="J472" i="31" a="1"/>
  <c r="J472" i="31" s="1"/>
  <c r="I472" i="31" a="1"/>
  <c r="I472" i="31" s="1"/>
  <c r="H472" i="31" a="1"/>
  <c r="H472" i="31" s="1"/>
  <c r="G472" i="31" a="1"/>
  <c r="G472" i="31" s="1"/>
  <c r="F472" i="31" a="1"/>
  <c r="F472" i="31" s="1"/>
  <c r="E472" i="31" a="1"/>
  <c r="E472" i="31" s="1"/>
  <c r="D472" i="31" a="1"/>
  <c r="D472" i="31" s="1"/>
  <c r="C472" i="31" a="1"/>
  <c r="C472" i="31" s="1"/>
  <c r="X471" i="31" a="1"/>
  <c r="X471" i="31" s="1"/>
  <c r="W471" i="31" a="1"/>
  <c r="W471" i="31" s="1"/>
  <c r="V471" i="31" a="1"/>
  <c r="V471" i="31" s="1"/>
  <c r="U471" i="31" a="1"/>
  <c r="U471" i="31" s="1"/>
  <c r="T471" i="31" a="1"/>
  <c r="T471" i="31" s="1"/>
  <c r="S471" i="31" a="1"/>
  <c r="S471" i="31" s="1"/>
  <c r="R471" i="31" a="1"/>
  <c r="R471" i="31" s="1"/>
  <c r="Q471" i="31" a="1"/>
  <c r="Q471" i="31" s="1"/>
  <c r="P471" i="31" a="1"/>
  <c r="P471" i="31" s="1"/>
  <c r="O471" i="31" a="1"/>
  <c r="O471" i="31" s="1"/>
  <c r="N471" i="31" a="1"/>
  <c r="N471" i="31" s="1"/>
  <c r="M471" i="31" a="1"/>
  <c r="M471" i="31" s="1"/>
  <c r="L471" i="31" a="1"/>
  <c r="L471" i="31" s="1"/>
  <c r="K471" i="31" a="1"/>
  <c r="K471" i="31" s="1"/>
  <c r="J471" i="31" a="1"/>
  <c r="J471" i="31" s="1"/>
  <c r="I471" i="31" a="1"/>
  <c r="I471" i="31" s="1"/>
  <c r="H471" i="31" a="1"/>
  <c r="H471" i="31" s="1"/>
  <c r="G471" i="31" a="1"/>
  <c r="G471" i="31" s="1"/>
  <c r="F471" i="31" a="1"/>
  <c r="F471" i="31" s="1"/>
  <c r="E471" i="31" a="1"/>
  <c r="E471" i="31" s="1"/>
  <c r="D471" i="31" a="1"/>
  <c r="D471" i="31" s="1"/>
  <c r="C471" i="31" a="1"/>
  <c r="C471" i="31" s="1"/>
  <c r="X470" i="31" a="1"/>
  <c r="X470" i="31" s="1"/>
  <c r="W470" i="31" a="1"/>
  <c r="W470" i="31" s="1"/>
  <c r="V470" i="31" a="1"/>
  <c r="V470" i="31" s="1"/>
  <c r="U470" i="31" a="1"/>
  <c r="U470" i="31" s="1"/>
  <c r="T470" i="31" a="1"/>
  <c r="T470" i="31" s="1"/>
  <c r="S470" i="31" a="1"/>
  <c r="S470" i="31" s="1"/>
  <c r="R470" i="31" a="1"/>
  <c r="R470" i="31" s="1"/>
  <c r="Q470" i="31" a="1"/>
  <c r="Q470" i="31" s="1"/>
  <c r="P470" i="31" a="1"/>
  <c r="P470" i="31" s="1"/>
  <c r="O470" i="31" a="1"/>
  <c r="O470" i="31" s="1"/>
  <c r="N470" i="31" a="1"/>
  <c r="N470" i="31" s="1"/>
  <c r="M470" i="31" a="1"/>
  <c r="M470" i="31" s="1"/>
  <c r="L470" i="31" a="1"/>
  <c r="L470" i="31" s="1"/>
  <c r="K470" i="31" a="1"/>
  <c r="K470" i="31" s="1"/>
  <c r="J470" i="31" a="1"/>
  <c r="J470" i="31" s="1"/>
  <c r="I470" i="31" a="1"/>
  <c r="I470" i="31" s="1"/>
  <c r="H470" i="31" a="1"/>
  <c r="H470" i="31" s="1"/>
  <c r="G470" i="31" a="1"/>
  <c r="G470" i="31" s="1"/>
  <c r="F470" i="31" a="1"/>
  <c r="F470" i="31" s="1"/>
  <c r="E470" i="31" a="1"/>
  <c r="E470" i="31" s="1"/>
  <c r="D470" i="31" a="1"/>
  <c r="D470" i="31" s="1"/>
  <c r="C470" i="31" a="1"/>
  <c r="C470" i="31" s="1"/>
  <c r="X469" i="31" a="1"/>
  <c r="X469" i="31" s="1"/>
  <c r="W469" i="31" a="1"/>
  <c r="W469" i="31" s="1"/>
  <c r="V469" i="31" a="1"/>
  <c r="V469" i="31" s="1"/>
  <c r="U469" i="31" a="1"/>
  <c r="U469" i="31" s="1"/>
  <c r="T469" i="31" a="1"/>
  <c r="T469" i="31" s="1"/>
  <c r="S469" i="31" a="1"/>
  <c r="S469" i="31" s="1"/>
  <c r="R469" i="31" a="1"/>
  <c r="R469" i="31" s="1"/>
  <c r="Q469" i="31" a="1"/>
  <c r="Q469" i="31" s="1"/>
  <c r="P469" i="31" a="1"/>
  <c r="P469" i="31" s="1"/>
  <c r="O469" i="31" a="1"/>
  <c r="O469" i="31" s="1"/>
  <c r="N469" i="31" a="1"/>
  <c r="N469" i="31" s="1"/>
  <c r="M469" i="31" a="1"/>
  <c r="M469" i="31" s="1"/>
  <c r="L469" i="31" a="1"/>
  <c r="L469" i="31" s="1"/>
  <c r="K469" i="31" a="1"/>
  <c r="K469" i="31" s="1"/>
  <c r="J469" i="31" a="1"/>
  <c r="J469" i="31" s="1"/>
  <c r="I469" i="31" a="1"/>
  <c r="I469" i="31" s="1"/>
  <c r="H469" i="31" a="1"/>
  <c r="H469" i="31" s="1"/>
  <c r="G469" i="31" a="1"/>
  <c r="G469" i="31" s="1"/>
  <c r="F469" i="31" a="1"/>
  <c r="F469" i="31" s="1"/>
  <c r="E469" i="31" a="1"/>
  <c r="E469" i="31" s="1"/>
  <c r="D469" i="31" a="1"/>
  <c r="D469" i="31" s="1"/>
  <c r="C469" i="31" a="1"/>
  <c r="C469" i="31" s="1"/>
  <c r="X468" i="31" a="1"/>
  <c r="X468" i="31" s="1"/>
  <c r="W468" i="31" a="1"/>
  <c r="W468" i="31" s="1"/>
  <c r="V468" i="31" a="1"/>
  <c r="V468" i="31" s="1"/>
  <c r="U468" i="31" a="1"/>
  <c r="U468" i="31" s="1"/>
  <c r="T468" i="31" a="1"/>
  <c r="T468" i="31" s="1"/>
  <c r="S468" i="31" a="1"/>
  <c r="S468" i="31" s="1"/>
  <c r="R468" i="31" a="1"/>
  <c r="R468" i="31" s="1"/>
  <c r="Q468" i="31" a="1"/>
  <c r="Q468" i="31" s="1"/>
  <c r="P468" i="31" a="1"/>
  <c r="P468" i="31" s="1"/>
  <c r="O468" i="31" a="1"/>
  <c r="O468" i="31" s="1"/>
  <c r="N468" i="31" a="1"/>
  <c r="N468" i="31" s="1"/>
  <c r="M468" i="31" a="1"/>
  <c r="M468" i="31" s="1"/>
  <c r="L468" i="31" a="1"/>
  <c r="L468" i="31" s="1"/>
  <c r="K468" i="31" a="1"/>
  <c r="K468" i="31" s="1"/>
  <c r="J468" i="31" a="1"/>
  <c r="J468" i="31" s="1"/>
  <c r="I468" i="31" a="1"/>
  <c r="I468" i="31" s="1"/>
  <c r="H468" i="31" a="1"/>
  <c r="H468" i="31" s="1"/>
  <c r="G468" i="31" a="1"/>
  <c r="G468" i="31" s="1"/>
  <c r="F468" i="31" a="1"/>
  <c r="F468" i="31" s="1"/>
  <c r="E468" i="31" a="1"/>
  <c r="E468" i="31" s="1"/>
  <c r="D468" i="31" a="1"/>
  <c r="D468" i="31" s="1"/>
  <c r="C468" i="31" a="1"/>
  <c r="C468" i="31" s="1"/>
  <c r="X467" i="31" a="1"/>
  <c r="X467" i="31" s="1"/>
  <c r="W467" i="31" a="1"/>
  <c r="W467" i="31" s="1"/>
  <c r="V467" i="31" a="1"/>
  <c r="V467" i="31" s="1"/>
  <c r="U467" i="31" a="1"/>
  <c r="U467" i="31" s="1"/>
  <c r="T467" i="31" a="1"/>
  <c r="T467" i="31" s="1"/>
  <c r="S467" i="31" a="1"/>
  <c r="S467" i="31" s="1"/>
  <c r="R467" i="31" a="1"/>
  <c r="R467" i="31" s="1"/>
  <c r="Q467" i="31" a="1"/>
  <c r="Q467" i="31" s="1"/>
  <c r="P467" i="31" a="1"/>
  <c r="P467" i="31" s="1"/>
  <c r="O467" i="31" a="1"/>
  <c r="O467" i="31" s="1"/>
  <c r="N467" i="31" a="1"/>
  <c r="N467" i="31" s="1"/>
  <c r="M467" i="31" a="1"/>
  <c r="M467" i="31" s="1"/>
  <c r="L467" i="31" a="1"/>
  <c r="L467" i="31" s="1"/>
  <c r="K467" i="31" a="1"/>
  <c r="K467" i="31" s="1"/>
  <c r="J467" i="31" a="1"/>
  <c r="J467" i="31" s="1"/>
  <c r="I467" i="31" a="1"/>
  <c r="I467" i="31" s="1"/>
  <c r="H467" i="31" a="1"/>
  <c r="H467" i="31" s="1"/>
  <c r="G467" i="31" a="1"/>
  <c r="G467" i="31" s="1"/>
  <c r="F467" i="31" a="1"/>
  <c r="F467" i="31" s="1"/>
  <c r="E467" i="31" a="1"/>
  <c r="E467" i="31" s="1"/>
  <c r="D467" i="31" a="1"/>
  <c r="D467" i="31" s="1"/>
  <c r="C467" i="31" a="1"/>
  <c r="C467" i="31" s="1"/>
  <c r="X466" i="31" a="1"/>
  <c r="X466" i="31" s="1"/>
  <c r="W466" i="31" a="1"/>
  <c r="W466" i="31" s="1"/>
  <c r="V466" i="31" a="1"/>
  <c r="V466" i="31" s="1"/>
  <c r="U466" i="31" a="1"/>
  <c r="U466" i="31" s="1"/>
  <c r="T466" i="31" a="1"/>
  <c r="T466" i="31" s="1"/>
  <c r="S466" i="31" a="1"/>
  <c r="S466" i="31" s="1"/>
  <c r="R466" i="31" a="1"/>
  <c r="R466" i="31" s="1"/>
  <c r="Q466" i="31" a="1"/>
  <c r="Q466" i="31" s="1"/>
  <c r="P466" i="31" a="1"/>
  <c r="P466" i="31" s="1"/>
  <c r="O466" i="31" a="1"/>
  <c r="O466" i="31" s="1"/>
  <c r="N466" i="31" a="1"/>
  <c r="N466" i="31" s="1"/>
  <c r="M466" i="31" a="1"/>
  <c r="M466" i="31" s="1"/>
  <c r="L466" i="31" a="1"/>
  <c r="L466" i="31" s="1"/>
  <c r="K466" i="31" a="1"/>
  <c r="K466" i="31" s="1"/>
  <c r="J466" i="31" a="1"/>
  <c r="J466" i="31" s="1"/>
  <c r="I466" i="31" a="1"/>
  <c r="I466" i="31" s="1"/>
  <c r="H466" i="31" a="1"/>
  <c r="H466" i="31" s="1"/>
  <c r="G466" i="31" a="1"/>
  <c r="G466" i="31" s="1"/>
  <c r="F466" i="31" a="1"/>
  <c r="F466" i="31" s="1"/>
  <c r="E466" i="31" a="1"/>
  <c r="E466" i="31" s="1"/>
  <c r="D466" i="31" a="1"/>
  <c r="D466" i="31" s="1"/>
  <c r="C466" i="31" a="1"/>
  <c r="C466" i="31" s="1"/>
  <c r="X460" i="31" a="1"/>
  <c r="X460" i="31" s="1"/>
  <c r="W460" i="31" a="1"/>
  <c r="W460" i="31" s="1"/>
  <c r="V460" i="31" a="1"/>
  <c r="V460" i="31" s="1"/>
  <c r="U460" i="31" a="1"/>
  <c r="U460" i="31" s="1"/>
  <c r="T460" i="31" a="1"/>
  <c r="T460" i="31" s="1"/>
  <c r="S460" i="31" a="1"/>
  <c r="S460" i="31" s="1"/>
  <c r="R460" i="31" a="1"/>
  <c r="R460" i="31" s="1"/>
  <c r="Q460" i="31" a="1"/>
  <c r="Q460" i="31" s="1"/>
  <c r="P460" i="31" a="1"/>
  <c r="P460" i="31" s="1"/>
  <c r="O460" i="31" a="1"/>
  <c r="O460" i="31" s="1"/>
  <c r="N460" i="31" a="1"/>
  <c r="N460" i="31" s="1"/>
  <c r="M460" i="31" a="1"/>
  <c r="M460" i="31" s="1"/>
  <c r="L460" i="31" a="1"/>
  <c r="L460" i="31" s="1"/>
  <c r="K460" i="31" a="1"/>
  <c r="K460" i="31" s="1"/>
  <c r="J460" i="31" a="1"/>
  <c r="J460" i="31" s="1"/>
  <c r="I460" i="31" a="1"/>
  <c r="I460" i="31" s="1"/>
  <c r="H460" i="31" a="1"/>
  <c r="H460" i="31" s="1"/>
  <c r="G460" i="31" a="1"/>
  <c r="G460" i="31" s="1"/>
  <c r="F460" i="31" a="1"/>
  <c r="F460" i="31" s="1"/>
  <c r="E460" i="31" a="1"/>
  <c r="E460" i="31" s="1"/>
  <c r="D460" i="31" a="1"/>
  <c r="D460" i="31" s="1"/>
  <c r="C460" i="31" a="1"/>
  <c r="C460" i="31" s="1"/>
  <c r="X459" i="31" a="1"/>
  <c r="X459" i="31" s="1"/>
  <c r="W459" i="31" a="1"/>
  <c r="W459" i="31" s="1"/>
  <c r="V459" i="31" a="1"/>
  <c r="V459" i="31" s="1"/>
  <c r="U459" i="31" a="1"/>
  <c r="U459" i="31" s="1"/>
  <c r="T459" i="31" a="1"/>
  <c r="T459" i="31" s="1"/>
  <c r="S459" i="31" a="1"/>
  <c r="S459" i="31" s="1"/>
  <c r="R459" i="31" a="1"/>
  <c r="R459" i="31" s="1"/>
  <c r="Q459" i="31" a="1"/>
  <c r="Q459" i="31" s="1"/>
  <c r="P459" i="31" a="1"/>
  <c r="P459" i="31" s="1"/>
  <c r="O459" i="31" a="1"/>
  <c r="O459" i="31" s="1"/>
  <c r="N459" i="31" a="1"/>
  <c r="N459" i="31" s="1"/>
  <c r="M459" i="31" a="1"/>
  <c r="M459" i="31" s="1"/>
  <c r="L459" i="31" a="1"/>
  <c r="L459" i="31" s="1"/>
  <c r="K459" i="31" a="1"/>
  <c r="K459" i="31" s="1"/>
  <c r="J459" i="31" a="1"/>
  <c r="J459" i="31" s="1"/>
  <c r="I459" i="31" a="1"/>
  <c r="I459" i="31" s="1"/>
  <c r="H459" i="31" a="1"/>
  <c r="H459" i="31" s="1"/>
  <c r="G459" i="31" a="1"/>
  <c r="G459" i="31" s="1"/>
  <c r="F459" i="31" a="1"/>
  <c r="F459" i="31" s="1"/>
  <c r="E459" i="31" a="1"/>
  <c r="E459" i="31" s="1"/>
  <c r="D459" i="31" a="1"/>
  <c r="D459" i="31" s="1"/>
  <c r="C459" i="31" a="1"/>
  <c r="C459" i="31" s="1"/>
  <c r="X458" i="31" a="1"/>
  <c r="X458" i="31" s="1"/>
  <c r="W458" i="31" a="1"/>
  <c r="W458" i="31" s="1"/>
  <c r="V458" i="31" a="1"/>
  <c r="V458" i="31" s="1"/>
  <c r="U458" i="31" a="1"/>
  <c r="U458" i="31" s="1"/>
  <c r="T458" i="31" a="1"/>
  <c r="T458" i="31" s="1"/>
  <c r="S458" i="31" a="1"/>
  <c r="S458" i="31" s="1"/>
  <c r="R458" i="31" a="1"/>
  <c r="R458" i="31" s="1"/>
  <c r="Q458" i="31" a="1"/>
  <c r="Q458" i="31" s="1"/>
  <c r="P458" i="31" a="1"/>
  <c r="P458" i="31" s="1"/>
  <c r="O458" i="31" a="1"/>
  <c r="O458" i="31" s="1"/>
  <c r="N458" i="31" a="1"/>
  <c r="N458" i="31" s="1"/>
  <c r="M458" i="31" a="1"/>
  <c r="M458" i="31" s="1"/>
  <c r="L458" i="31" a="1"/>
  <c r="L458" i="31" s="1"/>
  <c r="K458" i="31" a="1"/>
  <c r="K458" i="31" s="1"/>
  <c r="J458" i="31" a="1"/>
  <c r="J458" i="31" s="1"/>
  <c r="I458" i="31" a="1"/>
  <c r="I458" i="31" s="1"/>
  <c r="H458" i="31" a="1"/>
  <c r="H458" i="31" s="1"/>
  <c r="G458" i="31" a="1"/>
  <c r="G458" i="31" s="1"/>
  <c r="F458" i="31" a="1"/>
  <c r="F458" i="31" s="1"/>
  <c r="E458" i="31" a="1"/>
  <c r="E458" i="31" s="1"/>
  <c r="D458" i="31" a="1"/>
  <c r="D458" i="31" s="1"/>
  <c r="C458" i="31" a="1"/>
  <c r="C458" i="31" s="1"/>
  <c r="X457" i="31" a="1"/>
  <c r="X457" i="31" s="1"/>
  <c r="W457" i="31" a="1"/>
  <c r="W457" i="31" s="1"/>
  <c r="V457" i="31" a="1"/>
  <c r="V457" i="31" s="1"/>
  <c r="U457" i="31" a="1"/>
  <c r="U457" i="31" s="1"/>
  <c r="T457" i="31" a="1"/>
  <c r="T457" i="31" s="1"/>
  <c r="S457" i="31" a="1"/>
  <c r="S457" i="31" s="1"/>
  <c r="R457" i="31" a="1"/>
  <c r="R457" i="31" s="1"/>
  <c r="Q457" i="31" a="1"/>
  <c r="Q457" i="31" s="1"/>
  <c r="P457" i="31" a="1"/>
  <c r="P457" i="31" s="1"/>
  <c r="O457" i="31" a="1"/>
  <c r="O457" i="31" s="1"/>
  <c r="N457" i="31" a="1"/>
  <c r="N457" i="31" s="1"/>
  <c r="M457" i="31" a="1"/>
  <c r="M457" i="31" s="1"/>
  <c r="L457" i="31" a="1"/>
  <c r="L457" i="31" s="1"/>
  <c r="K457" i="31" a="1"/>
  <c r="K457" i="31" s="1"/>
  <c r="J457" i="31" a="1"/>
  <c r="J457" i="31" s="1"/>
  <c r="I457" i="31" a="1"/>
  <c r="I457" i="31" s="1"/>
  <c r="H457" i="31" a="1"/>
  <c r="H457" i="31" s="1"/>
  <c r="G457" i="31" a="1"/>
  <c r="G457" i="31" s="1"/>
  <c r="F457" i="31" a="1"/>
  <c r="F457" i="31" s="1"/>
  <c r="E457" i="31" a="1"/>
  <c r="E457" i="31" s="1"/>
  <c r="D457" i="31" a="1"/>
  <c r="D457" i="31" s="1"/>
  <c r="C457" i="31" a="1"/>
  <c r="C457" i="31" s="1"/>
  <c r="X456" i="31" a="1"/>
  <c r="X456" i="31" s="1"/>
  <c r="W456" i="31" a="1"/>
  <c r="W456" i="31" s="1"/>
  <c r="V456" i="31" a="1"/>
  <c r="V456" i="31" s="1"/>
  <c r="U456" i="31" a="1"/>
  <c r="U456" i="31" s="1"/>
  <c r="T456" i="31" a="1"/>
  <c r="T456" i="31" s="1"/>
  <c r="S456" i="31" a="1"/>
  <c r="S456" i="31" s="1"/>
  <c r="R456" i="31" a="1"/>
  <c r="R456" i="31" s="1"/>
  <c r="Q456" i="31" a="1"/>
  <c r="Q456" i="31" s="1"/>
  <c r="P456" i="31" a="1"/>
  <c r="P456" i="31" s="1"/>
  <c r="O456" i="31" a="1"/>
  <c r="O456" i="31" s="1"/>
  <c r="N456" i="31" a="1"/>
  <c r="N456" i="31" s="1"/>
  <c r="M456" i="31" a="1"/>
  <c r="M456" i="31" s="1"/>
  <c r="L456" i="31" a="1"/>
  <c r="L456" i="31" s="1"/>
  <c r="K456" i="31" a="1"/>
  <c r="K456" i="31" s="1"/>
  <c r="J456" i="31" a="1"/>
  <c r="J456" i="31" s="1"/>
  <c r="I456" i="31" a="1"/>
  <c r="I456" i="31" s="1"/>
  <c r="H456" i="31" a="1"/>
  <c r="H456" i="31" s="1"/>
  <c r="G456" i="31" a="1"/>
  <c r="G456" i="31" s="1"/>
  <c r="F456" i="31" a="1"/>
  <c r="F456" i="31" s="1"/>
  <c r="E456" i="31" a="1"/>
  <c r="E456" i="31" s="1"/>
  <c r="D456" i="31" a="1"/>
  <c r="D456" i="31" s="1"/>
  <c r="C456" i="31" a="1"/>
  <c r="C456" i="31" s="1"/>
  <c r="X455" i="31" a="1"/>
  <c r="X455" i="31" s="1"/>
  <c r="W455" i="31" a="1"/>
  <c r="W455" i="31" s="1"/>
  <c r="V455" i="31" a="1"/>
  <c r="V455" i="31" s="1"/>
  <c r="U455" i="31" a="1"/>
  <c r="U455" i="31" s="1"/>
  <c r="T455" i="31" a="1"/>
  <c r="T455" i="31" s="1"/>
  <c r="S455" i="31" a="1"/>
  <c r="S455" i="31" s="1"/>
  <c r="R455" i="31" a="1"/>
  <c r="R455" i="31" s="1"/>
  <c r="Q455" i="31" a="1"/>
  <c r="Q455" i="31" s="1"/>
  <c r="P455" i="31" a="1"/>
  <c r="P455" i="31" s="1"/>
  <c r="O455" i="31" a="1"/>
  <c r="O455" i="31" s="1"/>
  <c r="N455" i="31" a="1"/>
  <c r="N455" i="31" s="1"/>
  <c r="M455" i="31" a="1"/>
  <c r="M455" i="31" s="1"/>
  <c r="L455" i="31" a="1"/>
  <c r="L455" i="31" s="1"/>
  <c r="K455" i="31" a="1"/>
  <c r="K455" i="31" s="1"/>
  <c r="J455" i="31" a="1"/>
  <c r="J455" i="31" s="1"/>
  <c r="I455" i="31" a="1"/>
  <c r="I455" i="31" s="1"/>
  <c r="H455" i="31" a="1"/>
  <c r="H455" i="31" s="1"/>
  <c r="G455" i="31" a="1"/>
  <c r="G455" i="31" s="1"/>
  <c r="F455" i="31" a="1"/>
  <c r="F455" i="31" s="1"/>
  <c r="E455" i="31" a="1"/>
  <c r="E455" i="31" s="1"/>
  <c r="D455" i="31" a="1"/>
  <c r="D455" i="31" s="1"/>
  <c r="C455" i="31" a="1"/>
  <c r="C455" i="31" s="1"/>
  <c r="X454" i="31" a="1"/>
  <c r="X454" i="31" s="1"/>
  <c r="W454" i="31" a="1"/>
  <c r="W454" i="31" s="1"/>
  <c r="V454" i="31" a="1"/>
  <c r="V454" i="31" s="1"/>
  <c r="U454" i="31" a="1"/>
  <c r="U454" i="31" s="1"/>
  <c r="T454" i="31" a="1"/>
  <c r="T454" i="31" s="1"/>
  <c r="S454" i="31" a="1"/>
  <c r="S454" i="31" s="1"/>
  <c r="R454" i="31" a="1"/>
  <c r="R454" i="31" s="1"/>
  <c r="Q454" i="31" a="1"/>
  <c r="Q454" i="31" s="1"/>
  <c r="P454" i="31" a="1"/>
  <c r="P454" i="31" s="1"/>
  <c r="O454" i="31" a="1"/>
  <c r="O454" i="31" s="1"/>
  <c r="N454" i="31" a="1"/>
  <c r="N454" i="31" s="1"/>
  <c r="M454" i="31" a="1"/>
  <c r="M454" i="31" s="1"/>
  <c r="L454" i="31" a="1"/>
  <c r="L454" i="31" s="1"/>
  <c r="K454" i="31" a="1"/>
  <c r="K454" i="31" s="1"/>
  <c r="J454" i="31" a="1"/>
  <c r="J454" i="31" s="1"/>
  <c r="I454" i="31" a="1"/>
  <c r="I454" i="31" s="1"/>
  <c r="H454" i="31" a="1"/>
  <c r="H454" i="31" s="1"/>
  <c r="G454" i="31" a="1"/>
  <c r="G454" i="31" s="1"/>
  <c r="F454" i="31" a="1"/>
  <c r="F454" i="31" s="1"/>
  <c r="E454" i="31" a="1"/>
  <c r="E454" i="31" s="1"/>
  <c r="D454" i="31" a="1"/>
  <c r="D454" i="31" s="1"/>
  <c r="C454" i="31" a="1"/>
  <c r="C454" i="31" s="1"/>
  <c r="X453" i="31" a="1"/>
  <c r="X453" i="31" s="1"/>
  <c r="W453" i="31" a="1"/>
  <c r="W453" i="31" s="1"/>
  <c r="V453" i="31" a="1"/>
  <c r="V453" i="31" s="1"/>
  <c r="U453" i="31" a="1"/>
  <c r="U453" i="31" s="1"/>
  <c r="T453" i="31" a="1"/>
  <c r="T453" i="31" s="1"/>
  <c r="S453" i="31" a="1"/>
  <c r="S453" i="31" s="1"/>
  <c r="R453" i="31" a="1"/>
  <c r="R453" i="31" s="1"/>
  <c r="Q453" i="31" a="1"/>
  <c r="Q453" i="31" s="1"/>
  <c r="P453" i="31" a="1"/>
  <c r="P453" i="31" s="1"/>
  <c r="O453" i="31" a="1"/>
  <c r="O453" i="31" s="1"/>
  <c r="N453" i="31" a="1"/>
  <c r="N453" i="31" s="1"/>
  <c r="M453" i="31" a="1"/>
  <c r="M453" i="31" s="1"/>
  <c r="L453" i="31" a="1"/>
  <c r="L453" i="31" s="1"/>
  <c r="K453" i="31" a="1"/>
  <c r="K453" i="31" s="1"/>
  <c r="J453" i="31" a="1"/>
  <c r="J453" i="31" s="1"/>
  <c r="I453" i="31" a="1"/>
  <c r="I453" i="31" s="1"/>
  <c r="H453" i="31" a="1"/>
  <c r="H453" i="31" s="1"/>
  <c r="G453" i="31" a="1"/>
  <c r="G453" i="31" s="1"/>
  <c r="F453" i="31" a="1"/>
  <c r="F453" i="31" s="1"/>
  <c r="E453" i="31" a="1"/>
  <c r="E453" i="31" s="1"/>
  <c r="D453" i="31" a="1"/>
  <c r="D453" i="31" s="1"/>
  <c r="C453" i="31" a="1"/>
  <c r="C453" i="31" s="1"/>
  <c r="X452" i="31" a="1"/>
  <c r="X452" i="31" s="1"/>
  <c r="W452" i="31" a="1"/>
  <c r="W452" i="31" s="1"/>
  <c r="V452" i="31" a="1"/>
  <c r="V452" i="31" s="1"/>
  <c r="U452" i="31" a="1"/>
  <c r="U452" i="31" s="1"/>
  <c r="T452" i="31" a="1"/>
  <c r="T452" i="31" s="1"/>
  <c r="S452" i="31" a="1"/>
  <c r="S452" i="31" s="1"/>
  <c r="R452" i="31" a="1"/>
  <c r="R452" i="31" s="1"/>
  <c r="Q452" i="31" a="1"/>
  <c r="Q452" i="31" s="1"/>
  <c r="P452" i="31" a="1"/>
  <c r="P452" i="31" s="1"/>
  <c r="O452" i="31" a="1"/>
  <c r="O452" i="31" s="1"/>
  <c r="N452" i="31" a="1"/>
  <c r="N452" i="31" s="1"/>
  <c r="M452" i="31" a="1"/>
  <c r="M452" i="31" s="1"/>
  <c r="L452" i="31" a="1"/>
  <c r="L452" i="31" s="1"/>
  <c r="K452" i="31" a="1"/>
  <c r="K452" i="31" s="1"/>
  <c r="J452" i="31" a="1"/>
  <c r="J452" i="31" s="1"/>
  <c r="I452" i="31" a="1"/>
  <c r="I452" i="31" s="1"/>
  <c r="H452" i="31" a="1"/>
  <c r="H452" i="31" s="1"/>
  <c r="G452" i="31" a="1"/>
  <c r="G452" i="31" s="1"/>
  <c r="F452" i="31" a="1"/>
  <c r="F452" i="31" s="1"/>
  <c r="E452" i="31" a="1"/>
  <c r="E452" i="31" s="1"/>
  <c r="D452" i="31" a="1"/>
  <c r="D452" i="31" s="1"/>
  <c r="C452" i="31" a="1"/>
  <c r="C452" i="31" s="1"/>
  <c r="X451" i="31" a="1"/>
  <c r="X451" i="31" s="1"/>
  <c r="W451" i="31" a="1"/>
  <c r="W451" i="31" s="1"/>
  <c r="V451" i="31" a="1"/>
  <c r="V451" i="31" s="1"/>
  <c r="U451" i="31" a="1"/>
  <c r="U451" i="31" s="1"/>
  <c r="T451" i="31" a="1"/>
  <c r="T451" i="31" s="1"/>
  <c r="S451" i="31" a="1"/>
  <c r="S451" i="31" s="1"/>
  <c r="R451" i="31" a="1"/>
  <c r="R451" i="31" s="1"/>
  <c r="Q451" i="31" a="1"/>
  <c r="Q451" i="31" s="1"/>
  <c r="P451" i="31" a="1"/>
  <c r="P451" i="31" s="1"/>
  <c r="O451" i="31" a="1"/>
  <c r="O451" i="31" s="1"/>
  <c r="N451" i="31" a="1"/>
  <c r="N451" i="31" s="1"/>
  <c r="M451" i="31" a="1"/>
  <c r="M451" i="31" s="1"/>
  <c r="L451" i="31" a="1"/>
  <c r="L451" i="31" s="1"/>
  <c r="K451" i="31" a="1"/>
  <c r="K451" i="31" s="1"/>
  <c r="J451" i="31" a="1"/>
  <c r="J451" i="31" s="1"/>
  <c r="I451" i="31" a="1"/>
  <c r="I451" i="31" s="1"/>
  <c r="H451" i="31" a="1"/>
  <c r="H451" i="31" s="1"/>
  <c r="G451" i="31" a="1"/>
  <c r="G451" i="31" s="1"/>
  <c r="F451" i="31" a="1"/>
  <c r="F451" i="31" s="1"/>
  <c r="E451" i="31" a="1"/>
  <c r="E451" i="31" s="1"/>
  <c r="D451" i="31" a="1"/>
  <c r="D451" i="31" s="1"/>
  <c r="C451" i="31" a="1"/>
  <c r="C451" i="31" s="1"/>
  <c r="X450" i="31" a="1"/>
  <c r="X450" i="31" s="1"/>
  <c r="W450" i="31" a="1"/>
  <c r="W450" i="31" s="1"/>
  <c r="V450" i="31" a="1"/>
  <c r="V450" i="31" s="1"/>
  <c r="U450" i="31" a="1"/>
  <c r="U450" i="31" s="1"/>
  <c r="T450" i="31" a="1"/>
  <c r="T450" i="31" s="1"/>
  <c r="S450" i="31" a="1"/>
  <c r="S450" i="31" s="1"/>
  <c r="R450" i="31" a="1"/>
  <c r="R450" i="31" s="1"/>
  <c r="Q450" i="31" a="1"/>
  <c r="Q450" i="31" s="1"/>
  <c r="P450" i="31" a="1"/>
  <c r="P450" i="31" s="1"/>
  <c r="O450" i="31" a="1"/>
  <c r="O450" i="31" s="1"/>
  <c r="N450" i="31" a="1"/>
  <c r="N450" i="31" s="1"/>
  <c r="M450" i="31" a="1"/>
  <c r="M450" i="31" s="1"/>
  <c r="L450" i="31" a="1"/>
  <c r="L450" i="31" s="1"/>
  <c r="K450" i="31" a="1"/>
  <c r="K450" i="31" s="1"/>
  <c r="J450" i="31" a="1"/>
  <c r="J450" i="31" s="1"/>
  <c r="I450" i="31" a="1"/>
  <c r="I450" i="31" s="1"/>
  <c r="H450" i="31" a="1"/>
  <c r="H450" i="31" s="1"/>
  <c r="G450" i="31" a="1"/>
  <c r="G450" i="31" s="1"/>
  <c r="F450" i="31" a="1"/>
  <c r="F450" i="31" s="1"/>
  <c r="E450" i="31" a="1"/>
  <c r="E450" i="31" s="1"/>
  <c r="D450" i="31" a="1"/>
  <c r="D450" i="31" s="1"/>
  <c r="C450" i="31" a="1"/>
  <c r="C450" i="31" s="1"/>
  <c r="X449" i="31" a="1"/>
  <c r="X449" i="31" s="1"/>
  <c r="W449" i="31" a="1"/>
  <c r="W449" i="31" s="1"/>
  <c r="V449" i="31" a="1"/>
  <c r="V449" i="31" s="1"/>
  <c r="U449" i="31" a="1"/>
  <c r="U449" i="31" s="1"/>
  <c r="T449" i="31" a="1"/>
  <c r="T449" i="31" s="1"/>
  <c r="S449" i="31" a="1"/>
  <c r="S449" i="31" s="1"/>
  <c r="R449" i="31" a="1"/>
  <c r="R449" i="31" s="1"/>
  <c r="Q449" i="31" a="1"/>
  <c r="Q449" i="31" s="1"/>
  <c r="P449" i="31" a="1"/>
  <c r="P449" i="31" s="1"/>
  <c r="O449" i="31" a="1"/>
  <c r="O449" i="31" s="1"/>
  <c r="N449" i="31" a="1"/>
  <c r="N449" i="31" s="1"/>
  <c r="M449" i="31" a="1"/>
  <c r="M449" i="31" s="1"/>
  <c r="L449" i="31" a="1"/>
  <c r="L449" i="31" s="1"/>
  <c r="K449" i="31" a="1"/>
  <c r="K449" i="31" s="1"/>
  <c r="J449" i="31" a="1"/>
  <c r="J449" i="31" s="1"/>
  <c r="I449" i="31" a="1"/>
  <c r="I449" i="31" s="1"/>
  <c r="H449" i="31" a="1"/>
  <c r="H449" i="31" s="1"/>
  <c r="G449" i="31" a="1"/>
  <c r="G449" i="31" s="1"/>
  <c r="F449" i="31" a="1"/>
  <c r="F449" i="31" s="1"/>
  <c r="E449" i="31" a="1"/>
  <c r="E449" i="31" s="1"/>
  <c r="D449" i="31" a="1"/>
  <c r="D449" i="31" s="1"/>
  <c r="C449" i="31" a="1"/>
  <c r="C449" i="31" s="1"/>
  <c r="X448" i="31" a="1"/>
  <c r="X448" i="31" s="1"/>
  <c r="W448" i="31" a="1"/>
  <c r="W448" i="31" s="1"/>
  <c r="V448" i="31" a="1"/>
  <c r="V448" i="31" s="1"/>
  <c r="U448" i="31" a="1"/>
  <c r="U448" i="31" s="1"/>
  <c r="T448" i="31" a="1"/>
  <c r="T448" i="31" s="1"/>
  <c r="S448" i="31" a="1"/>
  <c r="S448" i="31" s="1"/>
  <c r="R448" i="31" a="1"/>
  <c r="R448" i="31" s="1"/>
  <c r="Q448" i="31" a="1"/>
  <c r="Q448" i="31" s="1"/>
  <c r="P448" i="31" a="1"/>
  <c r="P448" i="31" s="1"/>
  <c r="O448" i="31" a="1"/>
  <c r="O448" i="31" s="1"/>
  <c r="N448" i="31" a="1"/>
  <c r="N448" i="31" s="1"/>
  <c r="M448" i="31" a="1"/>
  <c r="M448" i="31" s="1"/>
  <c r="L448" i="31" a="1"/>
  <c r="L448" i="31" s="1"/>
  <c r="K448" i="31" a="1"/>
  <c r="K448" i="31" s="1"/>
  <c r="J448" i="31" a="1"/>
  <c r="J448" i="31" s="1"/>
  <c r="I448" i="31" a="1"/>
  <c r="I448" i="31" s="1"/>
  <c r="H448" i="31" a="1"/>
  <c r="H448" i="31" s="1"/>
  <c r="G448" i="31" a="1"/>
  <c r="G448" i="31" s="1"/>
  <c r="F448" i="31" a="1"/>
  <c r="F448" i="31" s="1"/>
  <c r="E448" i="31" a="1"/>
  <c r="E448" i="31" s="1"/>
  <c r="D448" i="31" a="1"/>
  <c r="D448" i="31" s="1"/>
  <c r="C448" i="31" a="1"/>
  <c r="C448" i="31" s="1"/>
  <c r="X447" i="31" a="1"/>
  <c r="X447" i="31" s="1"/>
  <c r="W447" i="31" a="1"/>
  <c r="W447" i="31" s="1"/>
  <c r="V447" i="31" a="1"/>
  <c r="V447" i="31" s="1"/>
  <c r="U447" i="31" a="1"/>
  <c r="U447" i="31" s="1"/>
  <c r="T447" i="31" a="1"/>
  <c r="T447" i="31" s="1"/>
  <c r="S447" i="31" a="1"/>
  <c r="S447" i="31" s="1"/>
  <c r="R447" i="31" a="1"/>
  <c r="R447" i="31" s="1"/>
  <c r="Q447" i="31" a="1"/>
  <c r="Q447" i="31" s="1"/>
  <c r="P447" i="31" a="1"/>
  <c r="P447" i="31" s="1"/>
  <c r="O447" i="31" a="1"/>
  <c r="O447" i="31" s="1"/>
  <c r="N447" i="31" a="1"/>
  <c r="N447" i="31" s="1"/>
  <c r="M447" i="31" a="1"/>
  <c r="M447" i="31" s="1"/>
  <c r="L447" i="31" a="1"/>
  <c r="L447" i="31" s="1"/>
  <c r="K447" i="31" a="1"/>
  <c r="K447" i="31" s="1"/>
  <c r="J447" i="31" a="1"/>
  <c r="J447" i="31" s="1"/>
  <c r="I447" i="31" a="1"/>
  <c r="I447" i="31" s="1"/>
  <c r="H447" i="31" a="1"/>
  <c r="H447" i="31" s="1"/>
  <c r="G447" i="31" a="1"/>
  <c r="G447" i="31" s="1"/>
  <c r="F447" i="31" a="1"/>
  <c r="F447" i="31" s="1"/>
  <c r="E447" i="31" a="1"/>
  <c r="E447" i="31" s="1"/>
  <c r="D447" i="31" a="1"/>
  <c r="D447" i="31" s="1"/>
  <c r="C447" i="31" a="1"/>
  <c r="C447" i="31" s="1"/>
  <c r="X446" i="31" a="1"/>
  <c r="X446" i="31" s="1"/>
  <c r="W446" i="31" a="1"/>
  <c r="W446" i="31" s="1"/>
  <c r="V446" i="31" a="1"/>
  <c r="V446" i="31" s="1"/>
  <c r="U446" i="31" a="1"/>
  <c r="U446" i="31" s="1"/>
  <c r="T446" i="31" a="1"/>
  <c r="T446" i="31" s="1"/>
  <c r="S446" i="31" a="1"/>
  <c r="S446" i="31" s="1"/>
  <c r="R446" i="31" a="1"/>
  <c r="R446" i="31" s="1"/>
  <c r="Q446" i="31" a="1"/>
  <c r="Q446" i="31" s="1"/>
  <c r="P446" i="31" a="1"/>
  <c r="P446" i="31" s="1"/>
  <c r="O446" i="31" a="1"/>
  <c r="O446" i="31" s="1"/>
  <c r="N446" i="31" a="1"/>
  <c r="N446" i="31" s="1"/>
  <c r="M446" i="31" a="1"/>
  <c r="M446" i="31" s="1"/>
  <c r="L446" i="31" a="1"/>
  <c r="L446" i="31" s="1"/>
  <c r="K446" i="31" a="1"/>
  <c r="K446" i="31" s="1"/>
  <c r="J446" i="31" a="1"/>
  <c r="J446" i="31" s="1"/>
  <c r="I446" i="31" a="1"/>
  <c r="I446" i="31" s="1"/>
  <c r="H446" i="31" a="1"/>
  <c r="H446" i="31" s="1"/>
  <c r="G446" i="31" a="1"/>
  <c r="G446" i="31" s="1"/>
  <c r="F446" i="31" a="1"/>
  <c r="F446" i="31" s="1"/>
  <c r="E446" i="31" a="1"/>
  <c r="E446" i="31" s="1"/>
  <c r="D446" i="31" a="1"/>
  <c r="D446" i="31" s="1"/>
  <c r="C446" i="31" a="1"/>
  <c r="C446" i="31" s="1"/>
  <c r="X445" i="31" a="1"/>
  <c r="X445" i="31" s="1"/>
  <c r="W445" i="31" a="1"/>
  <c r="W445" i="31" s="1"/>
  <c r="V445" i="31" a="1"/>
  <c r="V445" i="31" s="1"/>
  <c r="U445" i="31" a="1"/>
  <c r="U445" i="31" s="1"/>
  <c r="T445" i="31" a="1"/>
  <c r="T445" i="31" s="1"/>
  <c r="S445" i="31" a="1"/>
  <c r="S445" i="31" s="1"/>
  <c r="R445" i="31" a="1"/>
  <c r="R445" i="31" s="1"/>
  <c r="Q445" i="31" a="1"/>
  <c r="Q445" i="31" s="1"/>
  <c r="P445" i="31" a="1"/>
  <c r="P445" i="31" s="1"/>
  <c r="O445" i="31" a="1"/>
  <c r="O445" i="31" s="1"/>
  <c r="N445" i="31" a="1"/>
  <c r="N445" i="31" s="1"/>
  <c r="M445" i="31" a="1"/>
  <c r="M445" i="31" s="1"/>
  <c r="L445" i="31" a="1"/>
  <c r="L445" i="31" s="1"/>
  <c r="K445" i="31" a="1"/>
  <c r="K445" i="31" s="1"/>
  <c r="J445" i="31" a="1"/>
  <c r="J445" i="31" s="1"/>
  <c r="I445" i="31" a="1"/>
  <c r="I445" i="31" s="1"/>
  <c r="H445" i="31" a="1"/>
  <c r="H445" i="31" s="1"/>
  <c r="G445" i="31" a="1"/>
  <c r="G445" i="31" s="1"/>
  <c r="F445" i="31" a="1"/>
  <c r="F445" i="31" s="1"/>
  <c r="E445" i="31" a="1"/>
  <c r="E445" i="31" s="1"/>
  <c r="D445" i="31" a="1"/>
  <c r="D445" i="31" s="1"/>
  <c r="C445" i="31" a="1"/>
  <c r="C445" i="31" s="1"/>
  <c r="X444" i="31" a="1"/>
  <c r="X444" i="31" s="1"/>
  <c r="W444" i="31" a="1"/>
  <c r="W444" i="31" s="1"/>
  <c r="V444" i="31" a="1"/>
  <c r="V444" i="31" s="1"/>
  <c r="U444" i="31" a="1"/>
  <c r="U444" i="31" s="1"/>
  <c r="T444" i="31" a="1"/>
  <c r="T444" i="31" s="1"/>
  <c r="S444" i="31" a="1"/>
  <c r="S444" i="31" s="1"/>
  <c r="R444" i="31" a="1"/>
  <c r="R444" i="31" s="1"/>
  <c r="Q444" i="31" a="1"/>
  <c r="Q444" i="31" s="1"/>
  <c r="P444" i="31" a="1"/>
  <c r="P444" i="31" s="1"/>
  <c r="O444" i="31" a="1"/>
  <c r="O444" i="31" s="1"/>
  <c r="N444" i="31" a="1"/>
  <c r="N444" i="31" s="1"/>
  <c r="M444" i="31" a="1"/>
  <c r="M444" i="31" s="1"/>
  <c r="L444" i="31" a="1"/>
  <c r="L444" i="31" s="1"/>
  <c r="K444" i="31" a="1"/>
  <c r="K444" i="31" s="1"/>
  <c r="J444" i="31" a="1"/>
  <c r="J444" i="31" s="1"/>
  <c r="I444" i="31" a="1"/>
  <c r="I444" i="31" s="1"/>
  <c r="H444" i="31" a="1"/>
  <c r="H444" i="31" s="1"/>
  <c r="G444" i="31" a="1"/>
  <c r="G444" i="31" s="1"/>
  <c r="F444" i="31" a="1"/>
  <c r="F444" i="31" s="1"/>
  <c r="E444" i="31" a="1"/>
  <c r="E444" i="31" s="1"/>
  <c r="D444" i="31" a="1"/>
  <c r="D444" i="31" s="1"/>
  <c r="C444" i="31" a="1"/>
  <c r="C444" i="31" s="1"/>
  <c r="X443" i="31" a="1"/>
  <c r="X443" i="31" s="1"/>
  <c r="W443" i="31" a="1"/>
  <c r="W443" i="31" s="1"/>
  <c r="V443" i="31" a="1"/>
  <c r="V443" i="31" s="1"/>
  <c r="U443" i="31" a="1"/>
  <c r="U443" i="31" s="1"/>
  <c r="T443" i="31" a="1"/>
  <c r="T443" i="31" s="1"/>
  <c r="S443" i="31" a="1"/>
  <c r="S443" i="31" s="1"/>
  <c r="R443" i="31" a="1"/>
  <c r="R443" i="31" s="1"/>
  <c r="Q443" i="31" a="1"/>
  <c r="Q443" i="31" s="1"/>
  <c r="P443" i="31" a="1"/>
  <c r="P443" i="31" s="1"/>
  <c r="O443" i="31" a="1"/>
  <c r="O443" i="31" s="1"/>
  <c r="N443" i="31" a="1"/>
  <c r="N443" i="31" s="1"/>
  <c r="M443" i="31" a="1"/>
  <c r="M443" i="31" s="1"/>
  <c r="L443" i="31" a="1"/>
  <c r="L443" i="31" s="1"/>
  <c r="K443" i="31" a="1"/>
  <c r="K443" i="31" s="1"/>
  <c r="J443" i="31" a="1"/>
  <c r="J443" i="31" s="1"/>
  <c r="I443" i="31" a="1"/>
  <c r="I443" i="31" s="1"/>
  <c r="H443" i="31" a="1"/>
  <c r="H443" i="31" s="1"/>
  <c r="G443" i="31" a="1"/>
  <c r="G443" i="31" s="1"/>
  <c r="F443" i="31" a="1"/>
  <c r="F443" i="31" s="1"/>
  <c r="E443" i="31" a="1"/>
  <c r="E443" i="31" s="1"/>
  <c r="D443" i="31" a="1"/>
  <c r="D443" i="31" s="1"/>
  <c r="C443" i="31" a="1"/>
  <c r="C443" i="31" s="1"/>
  <c r="X442" i="31" a="1"/>
  <c r="X442" i="31" s="1"/>
  <c r="W442" i="31" a="1"/>
  <c r="W442" i="31" s="1"/>
  <c r="V442" i="31" a="1"/>
  <c r="V442" i="31" s="1"/>
  <c r="U442" i="31" a="1"/>
  <c r="U442" i="31" s="1"/>
  <c r="T442" i="31" a="1"/>
  <c r="T442" i="31" s="1"/>
  <c r="S442" i="31" a="1"/>
  <c r="S442" i="31" s="1"/>
  <c r="R442" i="31" a="1"/>
  <c r="R442" i="31" s="1"/>
  <c r="Q442" i="31" a="1"/>
  <c r="Q442" i="31" s="1"/>
  <c r="P442" i="31" a="1"/>
  <c r="P442" i="31" s="1"/>
  <c r="O442" i="31" a="1"/>
  <c r="O442" i="31" s="1"/>
  <c r="N442" i="31" a="1"/>
  <c r="N442" i="31" s="1"/>
  <c r="M442" i="31" a="1"/>
  <c r="M442" i="31" s="1"/>
  <c r="L442" i="31" a="1"/>
  <c r="L442" i="31" s="1"/>
  <c r="K442" i="31" a="1"/>
  <c r="K442" i="31" s="1"/>
  <c r="J442" i="31" a="1"/>
  <c r="J442" i="31" s="1"/>
  <c r="I442" i="31" a="1"/>
  <c r="I442" i="31" s="1"/>
  <c r="H442" i="31" a="1"/>
  <c r="H442" i="31" s="1"/>
  <c r="G442" i="31" a="1"/>
  <c r="G442" i="31" s="1"/>
  <c r="F442" i="31" a="1"/>
  <c r="F442" i="31" s="1"/>
  <c r="E442" i="31" a="1"/>
  <c r="E442" i="31" s="1"/>
  <c r="D442" i="31" a="1"/>
  <c r="D442" i="31" s="1"/>
  <c r="C442" i="31" a="1"/>
  <c r="C442" i="31" s="1"/>
  <c r="X441" i="31" a="1"/>
  <c r="X441" i="31" s="1"/>
  <c r="W441" i="31" a="1"/>
  <c r="W441" i="31" s="1"/>
  <c r="V441" i="31" a="1"/>
  <c r="V441" i="31" s="1"/>
  <c r="U441" i="31" a="1"/>
  <c r="U441" i="31" s="1"/>
  <c r="T441" i="31" a="1"/>
  <c r="T441" i="31" s="1"/>
  <c r="S441" i="31" a="1"/>
  <c r="S441" i="31" s="1"/>
  <c r="R441" i="31" a="1"/>
  <c r="R441" i="31" s="1"/>
  <c r="Q441" i="31" a="1"/>
  <c r="Q441" i="31" s="1"/>
  <c r="P441" i="31" a="1"/>
  <c r="P441" i="31" s="1"/>
  <c r="O441" i="31" a="1"/>
  <c r="O441" i="31" s="1"/>
  <c r="N441" i="31" a="1"/>
  <c r="N441" i="31" s="1"/>
  <c r="M441" i="31" a="1"/>
  <c r="M441" i="31" s="1"/>
  <c r="L441" i="31" a="1"/>
  <c r="L441" i="31" s="1"/>
  <c r="K441" i="31" a="1"/>
  <c r="K441" i="31" s="1"/>
  <c r="J441" i="31" a="1"/>
  <c r="J441" i="31" s="1"/>
  <c r="I441" i="31" a="1"/>
  <c r="I441" i="31" s="1"/>
  <c r="H441" i="31" a="1"/>
  <c r="H441" i="31" s="1"/>
  <c r="G441" i="31" a="1"/>
  <c r="G441" i="31" s="1"/>
  <c r="F441" i="31" a="1"/>
  <c r="F441" i="31" s="1"/>
  <c r="E441" i="31" a="1"/>
  <c r="E441" i="31" s="1"/>
  <c r="D441" i="31" a="1"/>
  <c r="D441" i="31" s="1"/>
  <c r="C441" i="31" a="1"/>
  <c r="C441" i="31" s="1"/>
  <c r="X440" i="31" a="1"/>
  <c r="X440" i="31" s="1"/>
  <c r="W440" i="31" a="1"/>
  <c r="W440" i="31" s="1"/>
  <c r="V440" i="31" a="1"/>
  <c r="V440" i="31" s="1"/>
  <c r="U440" i="31" a="1"/>
  <c r="U440" i="31" s="1"/>
  <c r="T440" i="31" a="1"/>
  <c r="T440" i="31" s="1"/>
  <c r="S440" i="31" a="1"/>
  <c r="S440" i="31" s="1"/>
  <c r="R440" i="31" a="1"/>
  <c r="R440" i="31" s="1"/>
  <c r="Q440" i="31" a="1"/>
  <c r="Q440" i="31" s="1"/>
  <c r="P440" i="31" a="1"/>
  <c r="P440" i="31" s="1"/>
  <c r="O440" i="31" a="1"/>
  <c r="O440" i="31" s="1"/>
  <c r="N440" i="31" a="1"/>
  <c r="N440" i="31" s="1"/>
  <c r="M440" i="31" a="1"/>
  <c r="M440" i="31" s="1"/>
  <c r="L440" i="31" a="1"/>
  <c r="L440" i="31" s="1"/>
  <c r="K440" i="31" a="1"/>
  <c r="K440" i="31" s="1"/>
  <c r="J440" i="31" a="1"/>
  <c r="J440" i="31" s="1"/>
  <c r="I440" i="31" a="1"/>
  <c r="I440" i="31" s="1"/>
  <c r="H440" i="31" a="1"/>
  <c r="H440" i="31" s="1"/>
  <c r="G440" i="31" a="1"/>
  <c r="G440" i="31" s="1"/>
  <c r="F440" i="31" a="1"/>
  <c r="F440" i="31" s="1"/>
  <c r="E440" i="31" a="1"/>
  <c r="E440" i="31" s="1"/>
  <c r="D440" i="31" a="1"/>
  <c r="D440" i="31" s="1"/>
  <c r="C440" i="31" a="1"/>
  <c r="C440" i="31" s="1"/>
  <c r="X439" i="31" a="1"/>
  <c r="X439" i="31" s="1"/>
  <c r="W439" i="31" a="1"/>
  <c r="W439" i="31" s="1"/>
  <c r="V439" i="31" a="1"/>
  <c r="V439" i="31" s="1"/>
  <c r="U439" i="31" a="1"/>
  <c r="U439" i="31" s="1"/>
  <c r="T439" i="31" a="1"/>
  <c r="T439" i="31" s="1"/>
  <c r="S439" i="31" a="1"/>
  <c r="S439" i="31" s="1"/>
  <c r="R439" i="31" a="1"/>
  <c r="R439" i="31" s="1"/>
  <c r="Q439" i="31" a="1"/>
  <c r="Q439" i="31" s="1"/>
  <c r="P439" i="31" a="1"/>
  <c r="P439" i="31" s="1"/>
  <c r="O439" i="31" a="1"/>
  <c r="O439" i="31" s="1"/>
  <c r="N439" i="31" a="1"/>
  <c r="N439" i="31" s="1"/>
  <c r="M439" i="31" a="1"/>
  <c r="M439" i="31" s="1"/>
  <c r="L439" i="31" a="1"/>
  <c r="L439" i="31" s="1"/>
  <c r="K439" i="31" a="1"/>
  <c r="K439" i="31" s="1"/>
  <c r="J439" i="31" a="1"/>
  <c r="J439" i="31" s="1"/>
  <c r="I439" i="31" a="1"/>
  <c r="I439" i="31" s="1"/>
  <c r="H439" i="31" a="1"/>
  <c r="H439" i="31" s="1"/>
  <c r="G439" i="31" a="1"/>
  <c r="G439" i="31" s="1"/>
  <c r="F439" i="31" a="1"/>
  <c r="F439" i="31" s="1"/>
  <c r="E439" i="31" a="1"/>
  <c r="E439" i="31" s="1"/>
  <c r="D439" i="31" a="1"/>
  <c r="D439" i="31" s="1"/>
  <c r="C439" i="31" a="1"/>
  <c r="C439" i="31" s="1"/>
  <c r="X438" i="31" a="1"/>
  <c r="X438" i="31" s="1"/>
  <c r="W438" i="31" a="1"/>
  <c r="W438" i="31" s="1"/>
  <c r="V438" i="31" a="1"/>
  <c r="V438" i="31" s="1"/>
  <c r="U438" i="31" a="1"/>
  <c r="U438" i="31" s="1"/>
  <c r="T438" i="31" a="1"/>
  <c r="T438" i="31" s="1"/>
  <c r="S438" i="31" a="1"/>
  <c r="S438" i="31" s="1"/>
  <c r="R438" i="31" a="1"/>
  <c r="R438" i="31" s="1"/>
  <c r="Q438" i="31" a="1"/>
  <c r="Q438" i="31" s="1"/>
  <c r="P438" i="31" a="1"/>
  <c r="P438" i="31" s="1"/>
  <c r="O438" i="31" a="1"/>
  <c r="O438" i="31" s="1"/>
  <c r="N438" i="31" a="1"/>
  <c r="N438" i="31" s="1"/>
  <c r="M438" i="31" a="1"/>
  <c r="M438" i="31" s="1"/>
  <c r="L438" i="31" a="1"/>
  <c r="L438" i="31" s="1"/>
  <c r="K438" i="31" a="1"/>
  <c r="K438" i="31" s="1"/>
  <c r="J438" i="31" a="1"/>
  <c r="J438" i="31" s="1"/>
  <c r="I438" i="31" a="1"/>
  <c r="I438" i="31" s="1"/>
  <c r="H438" i="31" a="1"/>
  <c r="H438" i="31" s="1"/>
  <c r="G438" i="31" a="1"/>
  <c r="G438" i="31" s="1"/>
  <c r="F438" i="31" a="1"/>
  <c r="F438" i="31" s="1"/>
  <c r="E438" i="31" a="1"/>
  <c r="E438" i="31" s="1"/>
  <c r="D438" i="31" a="1"/>
  <c r="D438" i="31" s="1"/>
  <c r="C438" i="31" a="1"/>
  <c r="C438" i="31" s="1"/>
  <c r="X437" i="31" a="1"/>
  <c r="X437" i="31" s="1"/>
  <c r="W437" i="31" a="1"/>
  <c r="W437" i="31" s="1"/>
  <c r="V437" i="31" a="1"/>
  <c r="V437" i="31" s="1"/>
  <c r="U437" i="31" a="1"/>
  <c r="U437" i="31" s="1"/>
  <c r="T437" i="31" a="1"/>
  <c r="T437" i="31" s="1"/>
  <c r="S437" i="31" a="1"/>
  <c r="S437" i="31" s="1"/>
  <c r="R437" i="31" a="1"/>
  <c r="R437" i="31" s="1"/>
  <c r="Q437" i="31" a="1"/>
  <c r="Q437" i="31" s="1"/>
  <c r="P437" i="31" a="1"/>
  <c r="P437" i="31" s="1"/>
  <c r="O437" i="31" a="1"/>
  <c r="O437" i="31" s="1"/>
  <c r="N437" i="31" a="1"/>
  <c r="N437" i="31" s="1"/>
  <c r="M437" i="31" a="1"/>
  <c r="M437" i="31" s="1"/>
  <c r="L437" i="31" a="1"/>
  <c r="L437" i="31" s="1"/>
  <c r="K437" i="31" a="1"/>
  <c r="K437" i="31" s="1"/>
  <c r="J437" i="31" a="1"/>
  <c r="J437" i="31" s="1"/>
  <c r="I437" i="31" a="1"/>
  <c r="I437" i="31" s="1"/>
  <c r="H437" i="31" a="1"/>
  <c r="H437" i="31" s="1"/>
  <c r="G437" i="31" a="1"/>
  <c r="G437" i="31" s="1"/>
  <c r="F437" i="31" a="1"/>
  <c r="F437" i="31" s="1"/>
  <c r="E437" i="31" a="1"/>
  <c r="E437" i="31" s="1"/>
  <c r="D437" i="31" a="1"/>
  <c r="D437" i="31" s="1"/>
  <c r="C437" i="31" a="1"/>
  <c r="C437" i="31" s="1"/>
  <c r="X436" i="31" a="1"/>
  <c r="X436" i="31" s="1"/>
  <c r="W436" i="31" a="1"/>
  <c r="W436" i="31" s="1"/>
  <c r="V436" i="31" a="1"/>
  <c r="V436" i="31" s="1"/>
  <c r="U436" i="31" a="1"/>
  <c r="U436" i="31" s="1"/>
  <c r="T436" i="31" a="1"/>
  <c r="T436" i="31" s="1"/>
  <c r="S436" i="31" a="1"/>
  <c r="S436" i="31" s="1"/>
  <c r="R436" i="31" a="1"/>
  <c r="R436" i="31" s="1"/>
  <c r="Q436" i="31" a="1"/>
  <c r="Q436" i="31" s="1"/>
  <c r="P436" i="31" a="1"/>
  <c r="P436" i="31" s="1"/>
  <c r="O436" i="31" a="1"/>
  <c r="O436" i="31" s="1"/>
  <c r="N436" i="31" a="1"/>
  <c r="N436" i="31" s="1"/>
  <c r="M436" i="31" a="1"/>
  <c r="M436" i="31" s="1"/>
  <c r="L436" i="31" a="1"/>
  <c r="L436" i="31" s="1"/>
  <c r="K436" i="31" a="1"/>
  <c r="K436" i="31" s="1"/>
  <c r="J436" i="31" a="1"/>
  <c r="J436" i="31" s="1"/>
  <c r="I436" i="31" a="1"/>
  <c r="I436" i="31" s="1"/>
  <c r="H436" i="31" a="1"/>
  <c r="H436" i="31" s="1"/>
  <c r="G436" i="31" a="1"/>
  <c r="G436" i="31" s="1"/>
  <c r="F436" i="31" a="1"/>
  <c r="F436" i="31" s="1"/>
  <c r="E436" i="31" a="1"/>
  <c r="E436" i="31" s="1"/>
  <c r="D436" i="31" a="1"/>
  <c r="D436" i="31" s="1"/>
  <c r="C436" i="31" a="1"/>
  <c r="C436" i="31" s="1"/>
  <c r="X435" i="31" a="1"/>
  <c r="X435" i="31" s="1"/>
  <c r="W435" i="31" a="1"/>
  <c r="W435" i="31" s="1"/>
  <c r="V435" i="31" a="1"/>
  <c r="V435" i="31" s="1"/>
  <c r="U435" i="31" a="1"/>
  <c r="U435" i="31" s="1"/>
  <c r="T435" i="31" a="1"/>
  <c r="T435" i="31" s="1"/>
  <c r="S435" i="31" a="1"/>
  <c r="S435" i="31" s="1"/>
  <c r="R435" i="31" a="1"/>
  <c r="R435" i="31" s="1"/>
  <c r="Q435" i="31" a="1"/>
  <c r="Q435" i="31" s="1"/>
  <c r="P435" i="31" a="1"/>
  <c r="P435" i="31" s="1"/>
  <c r="O435" i="31" a="1"/>
  <c r="O435" i="31" s="1"/>
  <c r="N435" i="31" a="1"/>
  <c r="N435" i="31" s="1"/>
  <c r="M435" i="31" a="1"/>
  <c r="M435" i="31" s="1"/>
  <c r="L435" i="31" a="1"/>
  <c r="L435" i="31" s="1"/>
  <c r="K435" i="31" a="1"/>
  <c r="K435" i="31" s="1"/>
  <c r="J435" i="31" a="1"/>
  <c r="J435" i="31" s="1"/>
  <c r="I435" i="31" a="1"/>
  <c r="I435" i="31" s="1"/>
  <c r="H435" i="31" a="1"/>
  <c r="H435" i="31" s="1"/>
  <c r="G435" i="31" a="1"/>
  <c r="G435" i="31" s="1"/>
  <c r="F435" i="31" a="1"/>
  <c r="F435" i="31" s="1"/>
  <c r="E435" i="31" a="1"/>
  <c r="E435" i="31" s="1"/>
  <c r="D435" i="31" a="1"/>
  <c r="D435" i="31" s="1"/>
  <c r="C435" i="31" a="1"/>
  <c r="C435" i="31" s="1"/>
  <c r="X434" i="31" a="1"/>
  <c r="X434" i="31" s="1"/>
  <c r="W434" i="31" a="1"/>
  <c r="W434" i="31" s="1"/>
  <c r="V434" i="31" a="1"/>
  <c r="V434" i="31" s="1"/>
  <c r="U434" i="31" a="1"/>
  <c r="U434" i="31" s="1"/>
  <c r="T434" i="31" a="1"/>
  <c r="T434" i="31" s="1"/>
  <c r="S434" i="31" a="1"/>
  <c r="S434" i="31" s="1"/>
  <c r="R434" i="31" a="1"/>
  <c r="R434" i="31" s="1"/>
  <c r="Q434" i="31" a="1"/>
  <c r="Q434" i="31" s="1"/>
  <c r="P434" i="31" a="1"/>
  <c r="P434" i="31" s="1"/>
  <c r="O434" i="31" a="1"/>
  <c r="O434" i="31" s="1"/>
  <c r="N434" i="31" a="1"/>
  <c r="N434" i="31" s="1"/>
  <c r="M434" i="31" a="1"/>
  <c r="M434" i="31" s="1"/>
  <c r="L434" i="31" a="1"/>
  <c r="L434" i="31" s="1"/>
  <c r="K434" i="31" a="1"/>
  <c r="K434" i="31" s="1"/>
  <c r="J434" i="31" a="1"/>
  <c r="J434" i="31" s="1"/>
  <c r="I434" i="31" a="1"/>
  <c r="I434" i="31" s="1"/>
  <c r="H434" i="31" a="1"/>
  <c r="H434" i="31" s="1"/>
  <c r="G434" i="31" a="1"/>
  <c r="G434" i="31" s="1"/>
  <c r="F434" i="31" a="1"/>
  <c r="F434" i="31" s="1"/>
  <c r="E434" i="31" a="1"/>
  <c r="E434" i="31" s="1"/>
  <c r="D434" i="31" a="1"/>
  <c r="D434" i="31" s="1"/>
  <c r="C434" i="31" a="1"/>
  <c r="C434" i="31" s="1"/>
  <c r="X433" i="31" a="1"/>
  <c r="X433" i="31" s="1"/>
  <c r="W433" i="31" a="1"/>
  <c r="W433" i="31" s="1"/>
  <c r="V433" i="31" a="1"/>
  <c r="V433" i="31" s="1"/>
  <c r="U433" i="31" a="1"/>
  <c r="U433" i="31" s="1"/>
  <c r="T433" i="31" a="1"/>
  <c r="T433" i="31" s="1"/>
  <c r="S433" i="31" a="1"/>
  <c r="S433" i="31" s="1"/>
  <c r="R433" i="31" a="1"/>
  <c r="R433" i="31" s="1"/>
  <c r="Q433" i="31" a="1"/>
  <c r="Q433" i="31" s="1"/>
  <c r="P433" i="31" a="1"/>
  <c r="P433" i="31" s="1"/>
  <c r="O433" i="31" a="1"/>
  <c r="O433" i="31" s="1"/>
  <c r="N433" i="31" a="1"/>
  <c r="N433" i="31" s="1"/>
  <c r="M433" i="31" a="1"/>
  <c r="M433" i="31" s="1"/>
  <c r="L433" i="31" a="1"/>
  <c r="L433" i="31" s="1"/>
  <c r="K433" i="31" a="1"/>
  <c r="K433" i="31" s="1"/>
  <c r="J433" i="31" a="1"/>
  <c r="J433" i="31" s="1"/>
  <c r="I433" i="31" a="1"/>
  <c r="I433" i="31" s="1"/>
  <c r="H433" i="31" a="1"/>
  <c r="H433" i="31" s="1"/>
  <c r="G433" i="31" a="1"/>
  <c r="G433" i="31" s="1"/>
  <c r="F433" i="31" a="1"/>
  <c r="F433" i="31" s="1"/>
  <c r="E433" i="31" a="1"/>
  <c r="E433" i="31" s="1"/>
  <c r="D433" i="31" a="1"/>
  <c r="D433" i="31" s="1"/>
  <c r="C433" i="31" a="1"/>
  <c r="C433" i="31" s="1"/>
  <c r="X432" i="31" a="1"/>
  <c r="X432" i="31" s="1"/>
  <c r="W432" i="31" a="1"/>
  <c r="W432" i="31" s="1"/>
  <c r="V432" i="31" a="1"/>
  <c r="V432" i="31" s="1"/>
  <c r="U432" i="31" a="1"/>
  <c r="U432" i="31" s="1"/>
  <c r="T432" i="31" a="1"/>
  <c r="T432" i="31" s="1"/>
  <c r="S432" i="31" a="1"/>
  <c r="S432" i="31" s="1"/>
  <c r="R432" i="31" a="1"/>
  <c r="R432" i="31" s="1"/>
  <c r="Q432" i="31" a="1"/>
  <c r="Q432" i="31" s="1"/>
  <c r="P432" i="31" a="1"/>
  <c r="P432" i="31" s="1"/>
  <c r="O432" i="31" a="1"/>
  <c r="O432" i="31" s="1"/>
  <c r="N432" i="31" a="1"/>
  <c r="N432" i="31" s="1"/>
  <c r="M432" i="31" a="1"/>
  <c r="M432" i="31" s="1"/>
  <c r="L432" i="31" a="1"/>
  <c r="L432" i="31" s="1"/>
  <c r="K432" i="31" a="1"/>
  <c r="K432" i="31" s="1"/>
  <c r="J432" i="31" a="1"/>
  <c r="J432" i="31" s="1"/>
  <c r="I432" i="31" a="1"/>
  <c r="I432" i="31" s="1"/>
  <c r="H432" i="31" a="1"/>
  <c r="H432" i="31" s="1"/>
  <c r="G432" i="31" a="1"/>
  <c r="G432" i="31" s="1"/>
  <c r="F432" i="31" a="1"/>
  <c r="F432" i="31" s="1"/>
  <c r="E432" i="31" a="1"/>
  <c r="E432" i="31" s="1"/>
  <c r="D432" i="31" a="1"/>
  <c r="D432" i="31" s="1"/>
  <c r="C432" i="31" a="1"/>
  <c r="C432" i="31" s="1"/>
  <c r="X431" i="31" a="1"/>
  <c r="X431" i="31" s="1"/>
  <c r="W431" i="31" a="1"/>
  <c r="W431" i="31" s="1"/>
  <c r="V431" i="31" a="1"/>
  <c r="V431" i="31" s="1"/>
  <c r="U431" i="31" a="1"/>
  <c r="U431" i="31" s="1"/>
  <c r="T431" i="31" a="1"/>
  <c r="T431" i="31" s="1"/>
  <c r="S431" i="31" a="1"/>
  <c r="S431" i="31" s="1"/>
  <c r="R431" i="31" a="1"/>
  <c r="R431" i="31" s="1"/>
  <c r="Q431" i="31" a="1"/>
  <c r="Q431" i="31" s="1"/>
  <c r="P431" i="31" a="1"/>
  <c r="P431" i="31" s="1"/>
  <c r="O431" i="31" a="1"/>
  <c r="O431" i="31" s="1"/>
  <c r="N431" i="31" a="1"/>
  <c r="N431" i="31" s="1"/>
  <c r="M431" i="31" a="1"/>
  <c r="M431" i="31" s="1"/>
  <c r="L431" i="31" a="1"/>
  <c r="L431" i="31" s="1"/>
  <c r="K431" i="31" a="1"/>
  <c r="K431" i="31" s="1"/>
  <c r="J431" i="31" a="1"/>
  <c r="J431" i="31" s="1"/>
  <c r="I431" i="31" a="1"/>
  <c r="I431" i="31" s="1"/>
  <c r="H431" i="31" a="1"/>
  <c r="H431" i="31" s="1"/>
  <c r="G431" i="31" a="1"/>
  <c r="G431" i="31" s="1"/>
  <c r="F431" i="31" a="1"/>
  <c r="F431" i="31" s="1"/>
  <c r="E431" i="31" a="1"/>
  <c r="E431" i="31" s="1"/>
  <c r="D431" i="31" a="1"/>
  <c r="D431" i="31" s="1"/>
  <c r="C431" i="31" a="1"/>
  <c r="C431" i="31" s="1"/>
  <c r="X430" i="31" a="1"/>
  <c r="X430" i="31" s="1"/>
  <c r="W430" i="31" a="1"/>
  <c r="W430" i="31" s="1"/>
  <c r="V430" i="31" a="1"/>
  <c r="V430" i="31" s="1"/>
  <c r="U430" i="31" a="1"/>
  <c r="U430" i="31" s="1"/>
  <c r="T430" i="31" a="1"/>
  <c r="T430" i="31" s="1"/>
  <c r="S430" i="31" a="1"/>
  <c r="S430" i="31" s="1"/>
  <c r="R430" i="31" a="1"/>
  <c r="R430" i="31" s="1"/>
  <c r="Q430" i="31" a="1"/>
  <c r="Q430" i="31" s="1"/>
  <c r="P430" i="31" a="1"/>
  <c r="P430" i="31" s="1"/>
  <c r="O430" i="31" a="1"/>
  <c r="O430" i="31" s="1"/>
  <c r="N430" i="31" a="1"/>
  <c r="N430" i="31" s="1"/>
  <c r="M430" i="31" a="1"/>
  <c r="M430" i="31" s="1"/>
  <c r="L430" i="31" a="1"/>
  <c r="L430" i="31" s="1"/>
  <c r="K430" i="31" a="1"/>
  <c r="K430" i="31" s="1"/>
  <c r="J430" i="31" a="1"/>
  <c r="J430" i="31" s="1"/>
  <c r="I430" i="31" a="1"/>
  <c r="I430" i="31" s="1"/>
  <c r="H430" i="31" a="1"/>
  <c r="H430" i="31" s="1"/>
  <c r="G430" i="31" a="1"/>
  <c r="G430" i="31" s="1"/>
  <c r="F430" i="31" a="1"/>
  <c r="F430" i="31" s="1"/>
  <c r="E430" i="31" a="1"/>
  <c r="E430" i="31" s="1"/>
  <c r="D430" i="31" a="1"/>
  <c r="D430" i="31" s="1"/>
  <c r="C430" i="31" a="1"/>
  <c r="C430" i="31" s="1"/>
  <c r="X424" i="31" a="1"/>
  <c r="X424" i="31" s="1"/>
  <c r="W424" i="31" a="1"/>
  <c r="W424" i="31" s="1"/>
  <c r="V424" i="31" a="1"/>
  <c r="V424" i="31" s="1"/>
  <c r="U424" i="31" a="1"/>
  <c r="U424" i="31" s="1"/>
  <c r="T424" i="31" a="1"/>
  <c r="T424" i="31" s="1"/>
  <c r="S424" i="31" a="1"/>
  <c r="S424" i="31" s="1"/>
  <c r="R424" i="31" a="1"/>
  <c r="R424" i="31" s="1"/>
  <c r="Q424" i="31" a="1"/>
  <c r="Q424" i="31" s="1"/>
  <c r="P424" i="31" a="1"/>
  <c r="P424" i="31" s="1"/>
  <c r="O424" i="31" a="1"/>
  <c r="O424" i="31" s="1"/>
  <c r="N424" i="31" a="1"/>
  <c r="N424" i="31" s="1"/>
  <c r="M424" i="31" a="1"/>
  <c r="M424" i="31" s="1"/>
  <c r="L424" i="31" a="1"/>
  <c r="L424" i="31" s="1"/>
  <c r="K424" i="31" a="1"/>
  <c r="K424" i="31" s="1"/>
  <c r="J424" i="31" a="1"/>
  <c r="J424" i="31" s="1"/>
  <c r="I424" i="31" a="1"/>
  <c r="I424" i="31" s="1"/>
  <c r="H424" i="31" a="1"/>
  <c r="H424" i="31" s="1"/>
  <c r="G424" i="31" a="1"/>
  <c r="G424" i="31" s="1"/>
  <c r="F424" i="31" a="1"/>
  <c r="F424" i="31" s="1"/>
  <c r="E424" i="31" a="1"/>
  <c r="E424" i="31" s="1"/>
  <c r="D424" i="31" a="1"/>
  <c r="D424" i="31" s="1"/>
  <c r="C424" i="31" a="1"/>
  <c r="C424" i="31" s="1"/>
  <c r="X423" i="31" a="1"/>
  <c r="X423" i="31" s="1"/>
  <c r="W423" i="31" a="1"/>
  <c r="W423" i="31" s="1"/>
  <c r="V423" i="31" a="1"/>
  <c r="V423" i="31" s="1"/>
  <c r="U423" i="31" a="1"/>
  <c r="U423" i="31" s="1"/>
  <c r="T423" i="31" a="1"/>
  <c r="T423" i="31" s="1"/>
  <c r="S423" i="31" a="1"/>
  <c r="S423" i="31" s="1"/>
  <c r="R423" i="31" a="1"/>
  <c r="R423" i="31" s="1"/>
  <c r="Q423" i="31" a="1"/>
  <c r="Q423" i="31" s="1"/>
  <c r="P423" i="31" a="1"/>
  <c r="P423" i="31" s="1"/>
  <c r="O423" i="31" a="1"/>
  <c r="O423" i="31" s="1"/>
  <c r="N423" i="31" a="1"/>
  <c r="N423" i="31" s="1"/>
  <c r="M423" i="31" a="1"/>
  <c r="M423" i="31" s="1"/>
  <c r="L423" i="31" a="1"/>
  <c r="L423" i="31" s="1"/>
  <c r="K423" i="31" a="1"/>
  <c r="K423" i="31" s="1"/>
  <c r="J423" i="31" a="1"/>
  <c r="J423" i="31" s="1"/>
  <c r="I423" i="31" a="1"/>
  <c r="I423" i="31" s="1"/>
  <c r="H423" i="31" a="1"/>
  <c r="H423" i="31" s="1"/>
  <c r="G423" i="31" a="1"/>
  <c r="G423" i="31" s="1"/>
  <c r="F423" i="31" a="1"/>
  <c r="F423" i="31" s="1"/>
  <c r="E423" i="31" a="1"/>
  <c r="E423" i="31" s="1"/>
  <c r="D423" i="31" a="1"/>
  <c r="D423" i="31" s="1"/>
  <c r="C423" i="31" a="1"/>
  <c r="C423" i="31" s="1"/>
  <c r="X422" i="31" a="1"/>
  <c r="X422" i="31" s="1"/>
  <c r="W422" i="31" a="1"/>
  <c r="W422" i="31" s="1"/>
  <c r="V422" i="31" a="1"/>
  <c r="V422" i="31" s="1"/>
  <c r="U422" i="31" a="1"/>
  <c r="U422" i="31" s="1"/>
  <c r="T422" i="31" a="1"/>
  <c r="T422" i="31" s="1"/>
  <c r="S422" i="31" a="1"/>
  <c r="S422" i="31" s="1"/>
  <c r="R422" i="31" a="1"/>
  <c r="R422" i="31" s="1"/>
  <c r="Q422" i="31" a="1"/>
  <c r="Q422" i="31" s="1"/>
  <c r="P422" i="31" a="1"/>
  <c r="P422" i="31" s="1"/>
  <c r="O422" i="31" a="1"/>
  <c r="O422" i="31" s="1"/>
  <c r="N422" i="31" a="1"/>
  <c r="N422" i="31" s="1"/>
  <c r="M422" i="31" a="1"/>
  <c r="M422" i="31" s="1"/>
  <c r="L422" i="31" a="1"/>
  <c r="L422" i="31" s="1"/>
  <c r="K422" i="31" a="1"/>
  <c r="K422" i="31" s="1"/>
  <c r="J422" i="31" a="1"/>
  <c r="J422" i="31" s="1"/>
  <c r="I422" i="31" a="1"/>
  <c r="I422" i="31" s="1"/>
  <c r="H422" i="31" a="1"/>
  <c r="H422" i="31" s="1"/>
  <c r="G422" i="31" a="1"/>
  <c r="G422" i="31" s="1"/>
  <c r="F422" i="31" a="1"/>
  <c r="F422" i="31" s="1"/>
  <c r="E422" i="31" a="1"/>
  <c r="E422" i="31" s="1"/>
  <c r="D422" i="31" a="1"/>
  <c r="D422" i="31" s="1"/>
  <c r="C422" i="31" a="1"/>
  <c r="C422" i="31" s="1"/>
  <c r="X421" i="31" a="1"/>
  <c r="X421" i="31" s="1"/>
  <c r="W421" i="31" a="1"/>
  <c r="W421" i="31" s="1"/>
  <c r="V421" i="31" a="1"/>
  <c r="V421" i="31" s="1"/>
  <c r="U421" i="31" a="1"/>
  <c r="U421" i="31" s="1"/>
  <c r="T421" i="31" a="1"/>
  <c r="T421" i="31" s="1"/>
  <c r="S421" i="31" a="1"/>
  <c r="S421" i="31" s="1"/>
  <c r="R421" i="31" a="1"/>
  <c r="R421" i="31" s="1"/>
  <c r="Q421" i="31" a="1"/>
  <c r="Q421" i="31" s="1"/>
  <c r="P421" i="31" a="1"/>
  <c r="P421" i="31" s="1"/>
  <c r="O421" i="31" a="1"/>
  <c r="O421" i="31" s="1"/>
  <c r="N421" i="31" a="1"/>
  <c r="N421" i="31" s="1"/>
  <c r="M421" i="31" a="1"/>
  <c r="M421" i="31" s="1"/>
  <c r="L421" i="31" a="1"/>
  <c r="L421" i="31" s="1"/>
  <c r="K421" i="31" a="1"/>
  <c r="K421" i="31" s="1"/>
  <c r="J421" i="31" a="1"/>
  <c r="J421" i="31" s="1"/>
  <c r="I421" i="31" a="1"/>
  <c r="I421" i="31" s="1"/>
  <c r="H421" i="31" a="1"/>
  <c r="H421" i="31" s="1"/>
  <c r="G421" i="31" a="1"/>
  <c r="G421" i="31" s="1"/>
  <c r="F421" i="31" a="1"/>
  <c r="F421" i="31" s="1"/>
  <c r="E421" i="31" a="1"/>
  <c r="E421" i="31" s="1"/>
  <c r="D421" i="31" a="1"/>
  <c r="D421" i="31" s="1"/>
  <c r="C421" i="31" a="1"/>
  <c r="C421" i="31" s="1"/>
  <c r="X420" i="31" a="1"/>
  <c r="X420" i="31" s="1"/>
  <c r="W420" i="31" a="1"/>
  <c r="W420" i="31" s="1"/>
  <c r="V420" i="31" a="1"/>
  <c r="V420" i="31" s="1"/>
  <c r="U420" i="31" a="1"/>
  <c r="U420" i="31" s="1"/>
  <c r="T420" i="31" a="1"/>
  <c r="T420" i="31" s="1"/>
  <c r="S420" i="31" a="1"/>
  <c r="S420" i="31" s="1"/>
  <c r="R420" i="31" a="1"/>
  <c r="R420" i="31" s="1"/>
  <c r="Q420" i="31" a="1"/>
  <c r="Q420" i="31" s="1"/>
  <c r="P420" i="31" a="1"/>
  <c r="P420" i="31" s="1"/>
  <c r="O420" i="31" a="1"/>
  <c r="O420" i="31" s="1"/>
  <c r="N420" i="31" a="1"/>
  <c r="N420" i="31" s="1"/>
  <c r="M420" i="31" a="1"/>
  <c r="M420" i="31" s="1"/>
  <c r="L420" i="31" a="1"/>
  <c r="L420" i="31" s="1"/>
  <c r="K420" i="31" a="1"/>
  <c r="K420" i="31" s="1"/>
  <c r="J420" i="31" a="1"/>
  <c r="J420" i="31" s="1"/>
  <c r="I420" i="31" a="1"/>
  <c r="I420" i="31" s="1"/>
  <c r="H420" i="31" a="1"/>
  <c r="H420" i="31" s="1"/>
  <c r="G420" i="31" a="1"/>
  <c r="G420" i="31" s="1"/>
  <c r="F420" i="31" a="1"/>
  <c r="F420" i="31" s="1"/>
  <c r="E420" i="31" a="1"/>
  <c r="E420" i="31" s="1"/>
  <c r="D420" i="31" a="1"/>
  <c r="D420" i="31" s="1"/>
  <c r="C420" i="31" a="1"/>
  <c r="C420" i="31" s="1"/>
  <c r="X419" i="31" a="1"/>
  <c r="X419" i="31" s="1"/>
  <c r="W419" i="31" a="1"/>
  <c r="W419" i="31" s="1"/>
  <c r="V419" i="31" a="1"/>
  <c r="V419" i="31" s="1"/>
  <c r="U419" i="31" a="1"/>
  <c r="U419" i="31" s="1"/>
  <c r="T419" i="31" a="1"/>
  <c r="T419" i="31" s="1"/>
  <c r="S419" i="31" a="1"/>
  <c r="S419" i="31" s="1"/>
  <c r="R419" i="31" a="1"/>
  <c r="R419" i="31" s="1"/>
  <c r="Q419" i="31" a="1"/>
  <c r="Q419" i="31" s="1"/>
  <c r="P419" i="31" a="1"/>
  <c r="P419" i="31" s="1"/>
  <c r="O419" i="31" a="1"/>
  <c r="O419" i="31" s="1"/>
  <c r="N419" i="31" a="1"/>
  <c r="N419" i="31" s="1"/>
  <c r="M419" i="31" a="1"/>
  <c r="M419" i="31" s="1"/>
  <c r="L419" i="31" a="1"/>
  <c r="L419" i="31" s="1"/>
  <c r="K419" i="31" a="1"/>
  <c r="K419" i="31" s="1"/>
  <c r="J419" i="31" a="1"/>
  <c r="J419" i="31" s="1"/>
  <c r="I419" i="31" a="1"/>
  <c r="I419" i="31" s="1"/>
  <c r="H419" i="31" a="1"/>
  <c r="H419" i="31" s="1"/>
  <c r="G419" i="31" a="1"/>
  <c r="G419" i="31" s="1"/>
  <c r="F419" i="31" a="1"/>
  <c r="F419" i="31" s="1"/>
  <c r="E419" i="31" a="1"/>
  <c r="E419" i="31" s="1"/>
  <c r="D419" i="31" a="1"/>
  <c r="D419" i="31" s="1"/>
  <c r="C419" i="31" a="1"/>
  <c r="C419" i="31" s="1"/>
  <c r="X418" i="31" a="1"/>
  <c r="X418" i="31" s="1"/>
  <c r="W418" i="31" a="1"/>
  <c r="W418" i="31" s="1"/>
  <c r="V418" i="31" a="1"/>
  <c r="V418" i="31" s="1"/>
  <c r="U418" i="31" a="1"/>
  <c r="U418" i="31" s="1"/>
  <c r="T418" i="31" a="1"/>
  <c r="T418" i="31" s="1"/>
  <c r="S418" i="31" a="1"/>
  <c r="S418" i="31" s="1"/>
  <c r="R418" i="31" a="1"/>
  <c r="R418" i="31" s="1"/>
  <c r="Q418" i="31" a="1"/>
  <c r="Q418" i="31" s="1"/>
  <c r="P418" i="31" a="1"/>
  <c r="P418" i="31" s="1"/>
  <c r="O418" i="31" a="1"/>
  <c r="O418" i="31" s="1"/>
  <c r="N418" i="31" a="1"/>
  <c r="N418" i="31" s="1"/>
  <c r="M418" i="31" a="1"/>
  <c r="M418" i="31" s="1"/>
  <c r="L418" i="31" a="1"/>
  <c r="L418" i="31" s="1"/>
  <c r="K418" i="31" a="1"/>
  <c r="K418" i="31" s="1"/>
  <c r="J418" i="31" a="1"/>
  <c r="J418" i="31" s="1"/>
  <c r="I418" i="31" a="1"/>
  <c r="I418" i="31" s="1"/>
  <c r="H418" i="31" a="1"/>
  <c r="H418" i="31" s="1"/>
  <c r="G418" i="31" a="1"/>
  <c r="G418" i="31" s="1"/>
  <c r="F418" i="31" a="1"/>
  <c r="F418" i="31" s="1"/>
  <c r="E418" i="31" a="1"/>
  <c r="E418" i="31" s="1"/>
  <c r="D418" i="31" a="1"/>
  <c r="D418" i="31" s="1"/>
  <c r="C418" i="31" a="1"/>
  <c r="C418" i="31" s="1"/>
  <c r="X417" i="31" a="1"/>
  <c r="X417" i="31" s="1"/>
  <c r="W417" i="31" a="1"/>
  <c r="W417" i="31" s="1"/>
  <c r="V417" i="31" a="1"/>
  <c r="V417" i="31" s="1"/>
  <c r="U417" i="31" a="1"/>
  <c r="U417" i="31" s="1"/>
  <c r="T417" i="31" a="1"/>
  <c r="T417" i="31" s="1"/>
  <c r="S417" i="31" a="1"/>
  <c r="S417" i="31" s="1"/>
  <c r="R417" i="31" a="1"/>
  <c r="R417" i="31" s="1"/>
  <c r="Q417" i="31" a="1"/>
  <c r="Q417" i="31" s="1"/>
  <c r="P417" i="31" a="1"/>
  <c r="P417" i="31" s="1"/>
  <c r="O417" i="31" a="1"/>
  <c r="O417" i="31" s="1"/>
  <c r="N417" i="31" a="1"/>
  <c r="N417" i="31" s="1"/>
  <c r="M417" i="31" a="1"/>
  <c r="M417" i="31" s="1"/>
  <c r="L417" i="31" a="1"/>
  <c r="L417" i="31" s="1"/>
  <c r="K417" i="31" a="1"/>
  <c r="K417" i="31" s="1"/>
  <c r="J417" i="31" a="1"/>
  <c r="J417" i="31" s="1"/>
  <c r="I417" i="31" a="1"/>
  <c r="I417" i="31" s="1"/>
  <c r="H417" i="31" a="1"/>
  <c r="H417" i="31" s="1"/>
  <c r="G417" i="31" a="1"/>
  <c r="G417" i="31" s="1"/>
  <c r="F417" i="31" a="1"/>
  <c r="F417" i="31" s="1"/>
  <c r="E417" i="31" a="1"/>
  <c r="E417" i="31" s="1"/>
  <c r="D417" i="31" a="1"/>
  <c r="D417" i="31" s="1"/>
  <c r="C417" i="31" a="1"/>
  <c r="C417" i="31" s="1"/>
  <c r="X416" i="31" a="1"/>
  <c r="X416" i="31" s="1"/>
  <c r="W416" i="31" a="1"/>
  <c r="W416" i="31" s="1"/>
  <c r="V416" i="31" a="1"/>
  <c r="V416" i="31" s="1"/>
  <c r="U416" i="31" a="1"/>
  <c r="U416" i="31" s="1"/>
  <c r="T416" i="31" a="1"/>
  <c r="T416" i="31" s="1"/>
  <c r="S416" i="31" a="1"/>
  <c r="S416" i="31" s="1"/>
  <c r="R416" i="31" a="1"/>
  <c r="R416" i="31" s="1"/>
  <c r="Q416" i="31" a="1"/>
  <c r="Q416" i="31" s="1"/>
  <c r="P416" i="31" a="1"/>
  <c r="P416" i="31" s="1"/>
  <c r="O416" i="31" a="1"/>
  <c r="O416" i="31" s="1"/>
  <c r="N416" i="31" a="1"/>
  <c r="N416" i="31" s="1"/>
  <c r="M416" i="31" a="1"/>
  <c r="M416" i="31" s="1"/>
  <c r="L416" i="31" a="1"/>
  <c r="L416" i="31" s="1"/>
  <c r="K416" i="31" a="1"/>
  <c r="K416" i="31" s="1"/>
  <c r="J416" i="31" a="1"/>
  <c r="J416" i="31" s="1"/>
  <c r="I416" i="31" a="1"/>
  <c r="I416" i="31" s="1"/>
  <c r="H416" i="31" a="1"/>
  <c r="H416" i="31" s="1"/>
  <c r="G416" i="31" a="1"/>
  <c r="G416" i="31" s="1"/>
  <c r="F416" i="31" a="1"/>
  <c r="F416" i="31" s="1"/>
  <c r="E416" i="31" a="1"/>
  <c r="E416" i="31" s="1"/>
  <c r="D416" i="31" a="1"/>
  <c r="D416" i="31" s="1"/>
  <c r="C416" i="31" a="1"/>
  <c r="C416" i="31" s="1"/>
  <c r="X415" i="31" a="1"/>
  <c r="X415" i="31" s="1"/>
  <c r="W415" i="31" a="1"/>
  <c r="W415" i="31" s="1"/>
  <c r="V415" i="31" a="1"/>
  <c r="V415" i="31" s="1"/>
  <c r="U415" i="31" a="1"/>
  <c r="U415" i="31" s="1"/>
  <c r="T415" i="31" a="1"/>
  <c r="T415" i="31" s="1"/>
  <c r="S415" i="31" a="1"/>
  <c r="S415" i="31" s="1"/>
  <c r="R415" i="31" a="1"/>
  <c r="R415" i="31" s="1"/>
  <c r="Q415" i="31" a="1"/>
  <c r="Q415" i="31" s="1"/>
  <c r="P415" i="31" a="1"/>
  <c r="P415" i="31" s="1"/>
  <c r="O415" i="31" a="1"/>
  <c r="O415" i="31" s="1"/>
  <c r="N415" i="31" a="1"/>
  <c r="N415" i="31" s="1"/>
  <c r="M415" i="31" a="1"/>
  <c r="M415" i="31" s="1"/>
  <c r="L415" i="31" a="1"/>
  <c r="L415" i="31" s="1"/>
  <c r="K415" i="31" a="1"/>
  <c r="K415" i="31" s="1"/>
  <c r="J415" i="31" a="1"/>
  <c r="J415" i="31" s="1"/>
  <c r="I415" i="31" a="1"/>
  <c r="I415" i="31" s="1"/>
  <c r="H415" i="31" a="1"/>
  <c r="H415" i="31" s="1"/>
  <c r="G415" i="31" a="1"/>
  <c r="G415" i="31" s="1"/>
  <c r="F415" i="31" a="1"/>
  <c r="F415" i="31" s="1"/>
  <c r="E415" i="31" a="1"/>
  <c r="E415" i="31" s="1"/>
  <c r="D415" i="31" a="1"/>
  <c r="D415" i="31" s="1"/>
  <c r="C415" i="31" a="1"/>
  <c r="C415" i="31" s="1"/>
  <c r="X414" i="31" a="1"/>
  <c r="X414" i="31" s="1"/>
  <c r="W414" i="31" a="1"/>
  <c r="W414" i="31" s="1"/>
  <c r="V414" i="31" a="1"/>
  <c r="V414" i="31" s="1"/>
  <c r="U414" i="31" a="1"/>
  <c r="U414" i="31" s="1"/>
  <c r="T414" i="31" a="1"/>
  <c r="T414" i="31" s="1"/>
  <c r="S414" i="31" a="1"/>
  <c r="S414" i="31" s="1"/>
  <c r="R414" i="31" a="1"/>
  <c r="R414" i="31" s="1"/>
  <c r="Q414" i="31" a="1"/>
  <c r="Q414" i="31" s="1"/>
  <c r="P414" i="31" a="1"/>
  <c r="P414" i="31" s="1"/>
  <c r="O414" i="31" a="1"/>
  <c r="O414" i="31" s="1"/>
  <c r="N414" i="31" a="1"/>
  <c r="N414" i="31" s="1"/>
  <c r="M414" i="31" a="1"/>
  <c r="M414" i="31" s="1"/>
  <c r="L414" i="31" a="1"/>
  <c r="L414" i="31" s="1"/>
  <c r="K414" i="31" a="1"/>
  <c r="K414" i="31" s="1"/>
  <c r="J414" i="31" a="1"/>
  <c r="J414" i="31" s="1"/>
  <c r="I414" i="31" a="1"/>
  <c r="I414" i="31" s="1"/>
  <c r="H414" i="31" a="1"/>
  <c r="H414" i="31" s="1"/>
  <c r="G414" i="31" a="1"/>
  <c r="G414" i="31" s="1"/>
  <c r="F414" i="31" a="1"/>
  <c r="F414" i="31" s="1"/>
  <c r="E414" i="31" a="1"/>
  <c r="E414" i="31" s="1"/>
  <c r="D414" i="31" a="1"/>
  <c r="D414" i="31" s="1"/>
  <c r="C414" i="31" a="1"/>
  <c r="C414" i="31" s="1"/>
  <c r="X413" i="31" a="1"/>
  <c r="X413" i="31" s="1"/>
  <c r="W413" i="31" a="1"/>
  <c r="W413" i="31" s="1"/>
  <c r="V413" i="31" a="1"/>
  <c r="V413" i="31" s="1"/>
  <c r="U413" i="31" a="1"/>
  <c r="U413" i="31" s="1"/>
  <c r="T413" i="31" a="1"/>
  <c r="T413" i="31" s="1"/>
  <c r="S413" i="31" a="1"/>
  <c r="S413" i="31" s="1"/>
  <c r="R413" i="31" a="1"/>
  <c r="R413" i="31" s="1"/>
  <c r="Q413" i="31" a="1"/>
  <c r="Q413" i="31" s="1"/>
  <c r="P413" i="31" a="1"/>
  <c r="P413" i="31" s="1"/>
  <c r="O413" i="31" a="1"/>
  <c r="O413" i="31" s="1"/>
  <c r="N413" i="31" a="1"/>
  <c r="N413" i="31" s="1"/>
  <c r="M413" i="31" a="1"/>
  <c r="M413" i="31" s="1"/>
  <c r="L413" i="31" a="1"/>
  <c r="L413" i="31" s="1"/>
  <c r="K413" i="31" a="1"/>
  <c r="K413" i="31" s="1"/>
  <c r="J413" i="31" a="1"/>
  <c r="J413" i="31" s="1"/>
  <c r="I413" i="31" a="1"/>
  <c r="I413" i="31" s="1"/>
  <c r="H413" i="31" a="1"/>
  <c r="H413" i="31" s="1"/>
  <c r="G413" i="31" a="1"/>
  <c r="G413" i="31" s="1"/>
  <c r="F413" i="31" a="1"/>
  <c r="F413" i="31" s="1"/>
  <c r="E413" i="31" a="1"/>
  <c r="E413" i="31" s="1"/>
  <c r="D413" i="31" a="1"/>
  <c r="D413" i="31" s="1"/>
  <c r="C413" i="31" a="1"/>
  <c r="C413" i="31" s="1"/>
  <c r="X412" i="31" a="1"/>
  <c r="X412" i="31" s="1"/>
  <c r="W412" i="31" a="1"/>
  <c r="W412" i="31" s="1"/>
  <c r="V412" i="31" a="1"/>
  <c r="V412" i="31" s="1"/>
  <c r="U412" i="31" a="1"/>
  <c r="U412" i="31" s="1"/>
  <c r="T412" i="31" a="1"/>
  <c r="T412" i="31" s="1"/>
  <c r="S412" i="31" a="1"/>
  <c r="S412" i="31" s="1"/>
  <c r="R412" i="31" a="1"/>
  <c r="R412" i="31" s="1"/>
  <c r="Q412" i="31" a="1"/>
  <c r="Q412" i="31" s="1"/>
  <c r="P412" i="31" a="1"/>
  <c r="P412" i="31" s="1"/>
  <c r="O412" i="31" a="1"/>
  <c r="O412" i="31" s="1"/>
  <c r="N412" i="31" a="1"/>
  <c r="N412" i="31" s="1"/>
  <c r="M412" i="31" a="1"/>
  <c r="M412" i="31" s="1"/>
  <c r="L412" i="31" a="1"/>
  <c r="L412" i="31" s="1"/>
  <c r="K412" i="31" a="1"/>
  <c r="K412" i="31" s="1"/>
  <c r="J412" i="31" a="1"/>
  <c r="J412" i="31" s="1"/>
  <c r="I412" i="31" a="1"/>
  <c r="I412" i="31" s="1"/>
  <c r="H412" i="31" a="1"/>
  <c r="H412" i="31" s="1"/>
  <c r="G412" i="31" a="1"/>
  <c r="G412" i="31" s="1"/>
  <c r="F412" i="31" a="1"/>
  <c r="F412" i="31" s="1"/>
  <c r="E412" i="31" a="1"/>
  <c r="E412" i="31" s="1"/>
  <c r="D412" i="31" a="1"/>
  <c r="D412" i="31" s="1"/>
  <c r="C412" i="31" a="1"/>
  <c r="C412" i="31" s="1"/>
  <c r="X411" i="31" a="1"/>
  <c r="X411" i="31" s="1"/>
  <c r="W411" i="31" a="1"/>
  <c r="W411" i="31" s="1"/>
  <c r="V411" i="31" a="1"/>
  <c r="V411" i="31" s="1"/>
  <c r="U411" i="31" a="1"/>
  <c r="U411" i="31" s="1"/>
  <c r="T411" i="31" a="1"/>
  <c r="T411" i="31" s="1"/>
  <c r="S411" i="31" a="1"/>
  <c r="S411" i="31" s="1"/>
  <c r="R411" i="31" a="1"/>
  <c r="R411" i="31" s="1"/>
  <c r="Q411" i="31" a="1"/>
  <c r="Q411" i="31" s="1"/>
  <c r="P411" i="31" a="1"/>
  <c r="P411" i="31" s="1"/>
  <c r="O411" i="31" a="1"/>
  <c r="O411" i="31" s="1"/>
  <c r="N411" i="31" a="1"/>
  <c r="N411" i="31" s="1"/>
  <c r="M411" i="31" a="1"/>
  <c r="M411" i="31" s="1"/>
  <c r="L411" i="31" a="1"/>
  <c r="L411" i="31" s="1"/>
  <c r="K411" i="31" a="1"/>
  <c r="K411" i="31" s="1"/>
  <c r="J411" i="31" a="1"/>
  <c r="J411" i="31" s="1"/>
  <c r="I411" i="31" a="1"/>
  <c r="I411" i="31" s="1"/>
  <c r="H411" i="31" a="1"/>
  <c r="H411" i="31" s="1"/>
  <c r="G411" i="31" a="1"/>
  <c r="G411" i="31" s="1"/>
  <c r="F411" i="31" a="1"/>
  <c r="F411" i="31" s="1"/>
  <c r="E411" i="31" a="1"/>
  <c r="E411" i="31" s="1"/>
  <c r="D411" i="31" a="1"/>
  <c r="D411" i="31" s="1"/>
  <c r="C411" i="31" a="1"/>
  <c r="C411" i="31" s="1"/>
  <c r="X410" i="31" a="1"/>
  <c r="X410" i="31" s="1"/>
  <c r="W410" i="31" a="1"/>
  <c r="W410" i="31" s="1"/>
  <c r="V410" i="31" a="1"/>
  <c r="V410" i="31" s="1"/>
  <c r="U410" i="31" a="1"/>
  <c r="U410" i="31" s="1"/>
  <c r="T410" i="31" a="1"/>
  <c r="T410" i="31" s="1"/>
  <c r="S410" i="31" a="1"/>
  <c r="S410" i="31" s="1"/>
  <c r="R410" i="31" a="1"/>
  <c r="R410" i="31" s="1"/>
  <c r="Q410" i="31" a="1"/>
  <c r="Q410" i="31" s="1"/>
  <c r="P410" i="31" a="1"/>
  <c r="P410" i="31" s="1"/>
  <c r="O410" i="31" a="1"/>
  <c r="O410" i="31" s="1"/>
  <c r="N410" i="31" a="1"/>
  <c r="N410" i="31" s="1"/>
  <c r="M410" i="31" a="1"/>
  <c r="M410" i="31" s="1"/>
  <c r="L410" i="31" a="1"/>
  <c r="L410" i="31" s="1"/>
  <c r="K410" i="31" a="1"/>
  <c r="K410" i="31" s="1"/>
  <c r="J410" i="31" a="1"/>
  <c r="J410" i="31" s="1"/>
  <c r="I410" i="31" a="1"/>
  <c r="I410" i="31" s="1"/>
  <c r="H410" i="31" a="1"/>
  <c r="H410" i="31" s="1"/>
  <c r="G410" i="31" a="1"/>
  <c r="G410" i="31" s="1"/>
  <c r="F410" i="31" a="1"/>
  <c r="F410" i="31" s="1"/>
  <c r="E410" i="31" a="1"/>
  <c r="E410" i="31" s="1"/>
  <c r="D410" i="31" a="1"/>
  <c r="D410" i="31" s="1"/>
  <c r="C410" i="31" a="1"/>
  <c r="C410" i="31" s="1"/>
  <c r="X409" i="31" a="1"/>
  <c r="X409" i="31" s="1"/>
  <c r="W409" i="31" a="1"/>
  <c r="W409" i="31" s="1"/>
  <c r="V409" i="31" a="1"/>
  <c r="V409" i="31" s="1"/>
  <c r="U409" i="31" a="1"/>
  <c r="U409" i="31" s="1"/>
  <c r="T409" i="31" a="1"/>
  <c r="T409" i="31" s="1"/>
  <c r="S409" i="31" a="1"/>
  <c r="S409" i="31" s="1"/>
  <c r="R409" i="31" a="1"/>
  <c r="R409" i="31" s="1"/>
  <c r="Q409" i="31" a="1"/>
  <c r="Q409" i="31" s="1"/>
  <c r="P409" i="31" a="1"/>
  <c r="P409" i="31" s="1"/>
  <c r="O409" i="31" a="1"/>
  <c r="O409" i="31" s="1"/>
  <c r="N409" i="31" a="1"/>
  <c r="N409" i="31" s="1"/>
  <c r="M409" i="31" a="1"/>
  <c r="M409" i="31" s="1"/>
  <c r="L409" i="31" a="1"/>
  <c r="L409" i="31" s="1"/>
  <c r="K409" i="31" a="1"/>
  <c r="K409" i="31" s="1"/>
  <c r="J409" i="31" a="1"/>
  <c r="J409" i="31" s="1"/>
  <c r="I409" i="31" a="1"/>
  <c r="I409" i="31" s="1"/>
  <c r="H409" i="31" a="1"/>
  <c r="H409" i="31" s="1"/>
  <c r="G409" i="31" a="1"/>
  <c r="G409" i="31" s="1"/>
  <c r="F409" i="31" a="1"/>
  <c r="F409" i="31" s="1"/>
  <c r="E409" i="31" a="1"/>
  <c r="E409" i="31" s="1"/>
  <c r="D409" i="31" a="1"/>
  <c r="D409" i="31" s="1"/>
  <c r="C409" i="31" a="1"/>
  <c r="C409" i="31" s="1"/>
  <c r="X408" i="31" a="1"/>
  <c r="X408" i="31" s="1"/>
  <c r="W408" i="31" a="1"/>
  <c r="W408" i="31" s="1"/>
  <c r="V408" i="31" a="1"/>
  <c r="V408" i="31" s="1"/>
  <c r="U408" i="31" a="1"/>
  <c r="U408" i="31" s="1"/>
  <c r="T408" i="31" a="1"/>
  <c r="T408" i="31" s="1"/>
  <c r="S408" i="31" a="1"/>
  <c r="S408" i="31" s="1"/>
  <c r="R408" i="31" a="1"/>
  <c r="R408" i="31" s="1"/>
  <c r="Q408" i="31" a="1"/>
  <c r="Q408" i="31" s="1"/>
  <c r="P408" i="31" a="1"/>
  <c r="P408" i="31" s="1"/>
  <c r="O408" i="31" a="1"/>
  <c r="O408" i="31" s="1"/>
  <c r="N408" i="31" a="1"/>
  <c r="N408" i="31" s="1"/>
  <c r="M408" i="31" a="1"/>
  <c r="M408" i="31" s="1"/>
  <c r="L408" i="31" a="1"/>
  <c r="L408" i="31" s="1"/>
  <c r="K408" i="31" a="1"/>
  <c r="K408" i="31" s="1"/>
  <c r="J408" i="31" a="1"/>
  <c r="J408" i="31" s="1"/>
  <c r="I408" i="31" a="1"/>
  <c r="I408" i="31" s="1"/>
  <c r="H408" i="31" a="1"/>
  <c r="H408" i="31" s="1"/>
  <c r="G408" i="31" a="1"/>
  <c r="G408" i="31" s="1"/>
  <c r="F408" i="31" a="1"/>
  <c r="F408" i="31" s="1"/>
  <c r="E408" i="31" a="1"/>
  <c r="E408" i="31" s="1"/>
  <c r="D408" i="31" a="1"/>
  <c r="D408" i="31" s="1"/>
  <c r="C408" i="31" a="1"/>
  <c r="C408" i="31" s="1"/>
  <c r="X407" i="31" a="1"/>
  <c r="X407" i="31" s="1"/>
  <c r="W407" i="31" a="1"/>
  <c r="W407" i="31" s="1"/>
  <c r="V407" i="31" a="1"/>
  <c r="V407" i="31" s="1"/>
  <c r="U407" i="31" a="1"/>
  <c r="U407" i="31" s="1"/>
  <c r="T407" i="31" a="1"/>
  <c r="T407" i="31" s="1"/>
  <c r="S407" i="31" a="1"/>
  <c r="S407" i="31" s="1"/>
  <c r="R407" i="31" a="1"/>
  <c r="R407" i="31" s="1"/>
  <c r="Q407" i="31" a="1"/>
  <c r="Q407" i="31" s="1"/>
  <c r="P407" i="31" a="1"/>
  <c r="P407" i="31" s="1"/>
  <c r="O407" i="31" a="1"/>
  <c r="O407" i="31" s="1"/>
  <c r="N407" i="31" a="1"/>
  <c r="N407" i="31" s="1"/>
  <c r="M407" i="31" a="1"/>
  <c r="M407" i="31" s="1"/>
  <c r="L407" i="31" a="1"/>
  <c r="L407" i="31" s="1"/>
  <c r="K407" i="31" a="1"/>
  <c r="K407" i="31" s="1"/>
  <c r="J407" i="31" a="1"/>
  <c r="J407" i="31" s="1"/>
  <c r="I407" i="31" a="1"/>
  <c r="I407" i="31" s="1"/>
  <c r="H407" i="31" a="1"/>
  <c r="H407" i="31" s="1"/>
  <c r="G407" i="31" a="1"/>
  <c r="G407" i="31" s="1"/>
  <c r="F407" i="31" a="1"/>
  <c r="F407" i="31" s="1"/>
  <c r="E407" i="31" a="1"/>
  <c r="E407" i="31" s="1"/>
  <c r="D407" i="31" a="1"/>
  <c r="D407" i="31" s="1"/>
  <c r="C407" i="31" a="1"/>
  <c r="C407" i="31" s="1"/>
  <c r="X406" i="31" a="1"/>
  <c r="X406" i="31" s="1"/>
  <c r="W406" i="31" a="1"/>
  <c r="W406" i="31" s="1"/>
  <c r="V406" i="31" a="1"/>
  <c r="V406" i="31" s="1"/>
  <c r="U406" i="31" a="1"/>
  <c r="U406" i="31" s="1"/>
  <c r="T406" i="31" a="1"/>
  <c r="T406" i="31" s="1"/>
  <c r="S406" i="31" a="1"/>
  <c r="S406" i="31" s="1"/>
  <c r="R406" i="31" a="1"/>
  <c r="R406" i="31" s="1"/>
  <c r="Q406" i="31" a="1"/>
  <c r="Q406" i="31" s="1"/>
  <c r="P406" i="31" a="1"/>
  <c r="P406" i="31" s="1"/>
  <c r="O406" i="31" a="1"/>
  <c r="O406" i="31" s="1"/>
  <c r="N406" i="31" a="1"/>
  <c r="N406" i="31" s="1"/>
  <c r="M406" i="31" a="1"/>
  <c r="M406" i="31" s="1"/>
  <c r="L406" i="31" a="1"/>
  <c r="L406" i="31" s="1"/>
  <c r="K406" i="31" a="1"/>
  <c r="K406" i="31" s="1"/>
  <c r="J406" i="31" a="1"/>
  <c r="J406" i="31" s="1"/>
  <c r="I406" i="31" a="1"/>
  <c r="I406" i="31" s="1"/>
  <c r="H406" i="31" a="1"/>
  <c r="H406" i="31" s="1"/>
  <c r="G406" i="31" a="1"/>
  <c r="G406" i="31" s="1"/>
  <c r="F406" i="31" a="1"/>
  <c r="F406" i="31" s="1"/>
  <c r="E406" i="31" a="1"/>
  <c r="E406" i="31" s="1"/>
  <c r="D406" i="31" a="1"/>
  <c r="D406" i="31" s="1"/>
  <c r="C406" i="31" a="1"/>
  <c r="C406" i="31" s="1"/>
  <c r="X405" i="31" a="1"/>
  <c r="X405" i="31" s="1"/>
  <c r="W405" i="31" a="1"/>
  <c r="W405" i="31" s="1"/>
  <c r="V405" i="31" a="1"/>
  <c r="V405" i="31" s="1"/>
  <c r="U405" i="31" a="1"/>
  <c r="U405" i="31" s="1"/>
  <c r="T405" i="31" a="1"/>
  <c r="T405" i="31" s="1"/>
  <c r="S405" i="31" a="1"/>
  <c r="S405" i="31" s="1"/>
  <c r="R405" i="31" a="1"/>
  <c r="R405" i="31" s="1"/>
  <c r="Q405" i="31" a="1"/>
  <c r="Q405" i="31" s="1"/>
  <c r="P405" i="31" a="1"/>
  <c r="P405" i="31" s="1"/>
  <c r="O405" i="31" a="1"/>
  <c r="O405" i="31" s="1"/>
  <c r="N405" i="31" a="1"/>
  <c r="N405" i="31" s="1"/>
  <c r="M405" i="31" a="1"/>
  <c r="M405" i="31" s="1"/>
  <c r="L405" i="31" a="1"/>
  <c r="L405" i="31" s="1"/>
  <c r="K405" i="31" a="1"/>
  <c r="K405" i="31" s="1"/>
  <c r="J405" i="31" a="1"/>
  <c r="J405" i="31" s="1"/>
  <c r="I405" i="31" a="1"/>
  <c r="I405" i="31" s="1"/>
  <c r="H405" i="31" a="1"/>
  <c r="H405" i="31" s="1"/>
  <c r="G405" i="31" a="1"/>
  <c r="G405" i="31" s="1"/>
  <c r="F405" i="31" a="1"/>
  <c r="F405" i="31" s="1"/>
  <c r="E405" i="31" a="1"/>
  <c r="E405" i="31" s="1"/>
  <c r="D405" i="31" a="1"/>
  <c r="D405" i="31" s="1"/>
  <c r="C405" i="31" a="1"/>
  <c r="C405" i="31" s="1"/>
  <c r="X404" i="31" a="1"/>
  <c r="X404" i="31" s="1"/>
  <c r="W404" i="31" a="1"/>
  <c r="W404" i="31" s="1"/>
  <c r="V404" i="31" a="1"/>
  <c r="V404" i="31" s="1"/>
  <c r="U404" i="31" a="1"/>
  <c r="U404" i="31" s="1"/>
  <c r="T404" i="31" a="1"/>
  <c r="T404" i="31" s="1"/>
  <c r="S404" i="31" a="1"/>
  <c r="S404" i="31" s="1"/>
  <c r="R404" i="31" a="1"/>
  <c r="R404" i="31" s="1"/>
  <c r="Q404" i="31" a="1"/>
  <c r="Q404" i="31" s="1"/>
  <c r="P404" i="31" a="1"/>
  <c r="P404" i="31" s="1"/>
  <c r="O404" i="31" a="1"/>
  <c r="O404" i="31" s="1"/>
  <c r="N404" i="31" a="1"/>
  <c r="N404" i="31" s="1"/>
  <c r="M404" i="31" a="1"/>
  <c r="M404" i="31" s="1"/>
  <c r="L404" i="31" a="1"/>
  <c r="L404" i="31" s="1"/>
  <c r="K404" i="31" a="1"/>
  <c r="K404" i="31" s="1"/>
  <c r="J404" i="31" a="1"/>
  <c r="J404" i="31" s="1"/>
  <c r="I404" i="31" a="1"/>
  <c r="I404" i="31" s="1"/>
  <c r="H404" i="31" a="1"/>
  <c r="H404" i="31" s="1"/>
  <c r="G404" i="31" a="1"/>
  <c r="G404" i="31" s="1"/>
  <c r="F404" i="31" a="1"/>
  <c r="F404" i="31" s="1"/>
  <c r="E404" i="31" a="1"/>
  <c r="E404" i="31" s="1"/>
  <c r="D404" i="31" a="1"/>
  <c r="D404" i="31" s="1"/>
  <c r="C404" i="31" a="1"/>
  <c r="C404" i="31" s="1"/>
  <c r="X403" i="31" a="1"/>
  <c r="X403" i="31" s="1"/>
  <c r="W403" i="31" a="1"/>
  <c r="W403" i="31" s="1"/>
  <c r="V403" i="31" a="1"/>
  <c r="V403" i="31" s="1"/>
  <c r="U403" i="31" a="1"/>
  <c r="U403" i="31" s="1"/>
  <c r="T403" i="31" a="1"/>
  <c r="T403" i="31" s="1"/>
  <c r="S403" i="31" a="1"/>
  <c r="S403" i="31" s="1"/>
  <c r="R403" i="31" a="1"/>
  <c r="R403" i="31" s="1"/>
  <c r="Q403" i="31" a="1"/>
  <c r="Q403" i="31" s="1"/>
  <c r="P403" i="31" a="1"/>
  <c r="P403" i="31" s="1"/>
  <c r="O403" i="31" a="1"/>
  <c r="O403" i="31" s="1"/>
  <c r="N403" i="31" a="1"/>
  <c r="N403" i="31" s="1"/>
  <c r="M403" i="31" a="1"/>
  <c r="M403" i="31" s="1"/>
  <c r="L403" i="31" a="1"/>
  <c r="L403" i="31" s="1"/>
  <c r="K403" i="31" a="1"/>
  <c r="K403" i="31" s="1"/>
  <c r="J403" i="31" a="1"/>
  <c r="J403" i="31" s="1"/>
  <c r="I403" i="31" a="1"/>
  <c r="I403" i="31" s="1"/>
  <c r="H403" i="31" a="1"/>
  <c r="H403" i="31" s="1"/>
  <c r="G403" i="31" a="1"/>
  <c r="G403" i="31" s="1"/>
  <c r="F403" i="31" a="1"/>
  <c r="F403" i="31" s="1"/>
  <c r="E403" i="31" a="1"/>
  <c r="E403" i="31" s="1"/>
  <c r="D403" i="31" a="1"/>
  <c r="D403" i="31" s="1"/>
  <c r="C403" i="31" a="1"/>
  <c r="C403" i="31" s="1"/>
  <c r="X402" i="31" a="1"/>
  <c r="X402" i="31" s="1"/>
  <c r="W402" i="31" a="1"/>
  <c r="W402" i="31" s="1"/>
  <c r="V402" i="31" a="1"/>
  <c r="V402" i="31" s="1"/>
  <c r="U402" i="31" a="1"/>
  <c r="U402" i="31" s="1"/>
  <c r="T402" i="31" a="1"/>
  <c r="T402" i="31" s="1"/>
  <c r="S402" i="31" a="1"/>
  <c r="S402" i="31" s="1"/>
  <c r="R402" i="31" a="1"/>
  <c r="R402" i="31" s="1"/>
  <c r="Q402" i="31" a="1"/>
  <c r="Q402" i="31" s="1"/>
  <c r="P402" i="31" a="1"/>
  <c r="P402" i="31" s="1"/>
  <c r="O402" i="31" a="1"/>
  <c r="O402" i="31" s="1"/>
  <c r="N402" i="31" a="1"/>
  <c r="N402" i="31" s="1"/>
  <c r="M402" i="31" a="1"/>
  <c r="M402" i="31" s="1"/>
  <c r="L402" i="31" a="1"/>
  <c r="L402" i="31" s="1"/>
  <c r="K402" i="31" a="1"/>
  <c r="K402" i="31" s="1"/>
  <c r="J402" i="31" a="1"/>
  <c r="J402" i="31" s="1"/>
  <c r="I402" i="31" a="1"/>
  <c r="I402" i="31" s="1"/>
  <c r="H402" i="31" a="1"/>
  <c r="H402" i="31" s="1"/>
  <c r="G402" i="31" a="1"/>
  <c r="G402" i="31" s="1"/>
  <c r="F402" i="31" a="1"/>
  <c r="F402" i="31" s="1"/>
  <c r="E402" i="31" a="1"/>
  <c r="E402" i="31" s="1"/>
  <c r="D402" i="31" a="1"/>
  <c r="D402" i="31" s="1"/>
  <c r="C402" i="31" a="1"/>
  <c r="C402" i="31" s="1"/>
  <c r="X401" i="31" a="1"/>
  <c r="X401" i="31" s="1"/>
  <c r="W401" i="31" a="1"/>
  <c r="W401" i="31" s="1"/>
  <c r="V401" i="31" a="1"/>
  <c r="V401" i="31" s="1"/>
  <c r="U401" i="31" a="1"/>
  <c r="U401" i="31" s="1"/>
  <c r="T401" i="31" a="1"/>
  <c r="T401" i="31" s="1"/>
  <c r="S401" i="31" a="1"/>
  <c r="S401" i="31" s="1"/>
  <c r="R401" i="31" a="1"/>
  <c r="R401" i="31" s="1"/>
  <c r="Q401" i="31" a="1"/>
  <c r="Q401" i="31" s="1"/>
  <c r="P401" i="31" a="1"/>
  <c r="P401" i="31" s="1"/>
  <c r="O401" i="31" a="1"/>
  <c r="O401" i="31" s="1"/>
  <c r="N401" i="31" a="1"/>
  <c r="N401" i="31" s="1"/>
  <c r="M401" i="31" a="1"/>
  <c r="M401" i="31" s="1"/>
  <c r="L401" i="31" a="1"/>
  <c r="L401" i="31" s="1"/>
  <c r="K401" i="31" a="1"/>
  <c r="K401" i="31" s="1"/>
  <c r="J401" i="31" a="1"/>
  <c r="J401" i="31" s="1"/>
  <c r="I401" i="31" a="1"/>
  <c r="I401" i="31" s="1"/>
  <c r="H401" i="31" a="1"/>
  <c r="H401" i="31" s="1"/>
  <c r="G401" i="31" a="1"/>
  <c r="G401" i="31" s="1"/>
  <c r="F401" i="31" a="1"/>
  <c r="F401" i="31" s="1"/>
  <c r="E401" i="31" a="1"/>
  <c r="E401" i="31" s="1"/>
  <c r="D401" i="31" a="1"/>
  <c r="D401" i="31" s="1"/>
  <c r="C401" i="31" a="1"/>
  <c r="C401" i="31" s="1"/>
  <c r="X400" i="31" a="1"/>
  <c r="X400" i="31" s="1"/>
  <c r="W400" i="31" a="1"/>
  <c r="W400" i="31" s="1"/>
  <c r="V400" i="31" a="1"/>
  <c r="V400" i="31" s="1"/>
  <c r="U400" i="31" a="1"/>
  <c r="U400" i="31" s="1"/>
  <c r="T400" i="31" a="1"/>
  <c r="T400" i="31" s="1"/>
  <c r="S400" i="31" a="1"/>
  <c r="S400" i="31" s="1"/>
  <c r="R400" i="31" a="1"/>
  <c r="R400" i="31" s="1"/>
  <c r="Q400" i="31" a="1"/>
  <c r="Q400" i="31" s="1"/>
  <c r="P400" i="31" a="1"/>
  <c r="P400" i="31" s="1"/>
  <c r="O400" i="31" a="1"/>
  <c r="O400" i="31" s="1"/>
  <c r="N400" i="31" a="1"/>
  <c r="N400" i="31" s="1"/>
  <c r="M400" i="31" a="1"/>
  <c r="M400" i="31" s="1"/>
  <c r="L400" i="31" a="1"/>
  <c r="L400" i="31" s="1"/>
  <c r="K400" i="31" a="1"/>
  <c r="K400" i="31" s="1"/>
  <c r="J400" i="31" a="1"/>
  <c r="J400" i="31" s="1"/>
  <c r="I400" i="31" a="1"/>
  <c r="I400" i="31" s="1"/>
  <c r="H400" i="31" a="1"/>
  <c r="H400" i="31" s="1"/>
  <c r="G400" i="31" a="1"/>
  <c r="G400" i="31" s="1"/>
  <c r="F400" i="31" a="1"/>
  <c r="F400" i="31" s="1"/>
  <c r="E400" i="31" a="1"/>
  <c r="E400" i="31" s="1"/>
  <c r="D400" i="31" a="1"/>
  <c r="D400" i="31" s="1"/>
  <c r="C400" i="31" a="1"/>
  <c r="C400" i="31" s="1"/>
  <c r="X399" i="31" a="1"/>
  <c r="X399" i="31" s="1"/>
  <c r="W399" i="31" a="1"/>
  <c r="W399" i="31" s="1"/>
  <c r="V399" i="31" a="1"/>
  <c r="V399" i="31" s="1"/>
  <c r="U399" i="31" a="1"/>
  <c r="U399" i="31" s="1"/>
  <c r="T399" i="31" a="1"/>
  <c r="T399" i="31" s="1"/>
  <c r="S399" i="31" a="1"/>
  <c r="S399" i="31" s="1"/>
  <c r="R399" i="31" a="1"/>
  <c r="R399" i="31" s="1"/>
  <c r="Q399" i="31" a="1"/>
  <c r="Q399" i="31" s="1"/>
  <c r="P399" i="31" a="1"/>
  <c r="P399" i="31" s="1"/>
  <c r="O399" i="31" a="1"/>
  <c r="O399" i="31" s="1"/>
  <c r="N399" i="31" a="1"/>
  <c r="N399" i="31" s="1"/>
  <c r="M399" i="31" a="1"/>
  <c r="M399" i="31" s="1"/>
  <c r="L399" i="31" a="1"/>
  <c r="L399" i="31" s="1"/>
  <c r="K399" i="31" a="1"/>
  <c r="K399" i="31" s="1"/>
  <c r="J399" i="31" a="1"/>
  <c r="J399" i="31" s="1"/>
  <c r="I399" i="31" a="1"/>
  <c r="I399" i="31" s="1"/>
  <c r="H399" i="31" a="1"/>
  <c r="H399" i="31" s="1"/>
  <c r="G399" i="31" a="1"/>
  <c r="G399" i="31" s="1"/>
  <c r="F399" i="31" a="1"/>
  <c r="F399" i="31" s="1"/>
  <c r="E399" i="31" a="1"/>
  <c r="E399" i="31" s="1"/>
  <c r="D399" i="31" a="1"/>
  <c r="D399" i="31" s="1"/>
  <c r="C399" i="31" a="1"/>
  <c r="C399" i="31" s="1"/>
  <c r="X398" i="31" a="1"/>
  <c r="X398" i="31" s="1"/>
  <c r="W398" i="31" a="1"/>
  <c r="W398" i="31" s="1"/>
  <c r="V398" i="31" a="1"/>
  <c r="V398" i="31" s="1"/>
  <c r="U398" i="31" a="1"/>
  <c r="U398" i="31" s="1"/>
  <c r="T398" i="31" a="1"/>
  <c r="T398" i="31" s="1"/>
  <c r="S398" i="31" a="1"/>
  <c r="S398" i="31" s="1"/>
  <c r="R398" i="31" a="1"/>
  <c r="R398" i="31" s="1"/>
  <c r="Q398" i="31" a="1"/>
  <c r="Q398" i="31" s="1"/>
  <c r="P398" i="31" a="1"/>
  <c r="P398" i="31" s="1"/>
  <c r="O398" i="31" a="1"/>
  <c r="O398" i="31" s="1"/>
  <c r="N398" i="31" a="1"/>
  <c r="N398" i="31" s="1"/>
  <c r="M398" i="31" a="1"/>
  <c r="M398" i="31" s="1"/>
  <c r="L398" i="31" a="1"/>
  <c r="L398" i="31" s="1"/>
  <c r="K398" i="31" a="1"/>
  <c r="K398" i="31" s="1"/>
  <c r="J398" i="31" a="1"/>
  <c r="J398" i="31" s="1"/>
  <c r="I398" i="31" a="1"/>
  <c r="I398" i="31" s="1"/>
  <c r="H398" i="31" a="1"/>
  <c r="H398" i="31" s="1"/>
  <c r="G398" i="31" a="1"/>
  <c r="G398" i="31" s="1"/>
  <c r="F398" i="31" a="1"/>
  <c r="F398" i="31" s="1"/>
  <c r="E398" i="31" a="1"/>
  <c r="E398" i="31" s="1"/>
  <c r="D398" i="31" a="1"/>
  <c r="D398" i="31" s="1"/>
  <c r="C398" i="31" a="1"/>
  <c r="C398" i="31" s="1"/>
  <c r="X397" i="31" a="1"/>
  <c r="X397" i="31" s="1"/>
  <c r="W397" i="31" a="1"/>
  <c r="W397" i="31" s="1"/>
  <c r="V397" i="31" a="1"/>
  <c r="V397" i="31" s="1"/>
  <c r="U397" i="31" a="1"/>
  <c r="U397" i="31" s="1"/>
  <c r="T397" i="31" a="1"/>
  <c r="T397" i="31" s="1"/>
  <c r="S397" i="31" a="1"/>
  <c r="S397" i="31" s="1"/>
  <c r="R397" i="31" a="1"/>
  <c r="R397" i="31" s="1"/>
  <c r="Q397" i="31" a="1"/>
  <c r="Q397" i="31" s="1"/>
  <c r="P397" i="31" a="1"/>
  <c r="P397" i="31" s="1"/>
  <c r="O397" i="31" a="1"/>
  <c r="O397" i="31" s="1"/>
  <c r="N397" i="31" a="1"/>
  <c r="N397" i="31" s="1"/>
  <c r="M397" i="31" a="1"/>
  <c r="M397" i="31" s="1"/>
  <c r="L397" i="31" a="1"/>
  <c r="L397" i="31" s="1"/>
  <c r="K397" i="31" a="1"/>
  <c r="K397" i="31" s="1"/>
  <c r="J397" i="31" a="1"/>
  <c r="J397" i="31" s="1"/>
  <c r="I397" i="31" a="1"/>
  <c r="I397" i="31" s="1"/>
  <c r="H397" i="31" a="1"/>
  <c r="H397" i="31" s="1"/>
  <c r="G397" i="31" a="1"/>
  <c r="G397" i="31" s="1"/>
  <c r="F397" i="31" a="1"/>
  <c r="F397" i="31" s="1"/>
  <c r="E397" i="31" a="1"/>
  <c r="E397" i="31" s="1"/>
  <c r="D397" i="31" a="1"/>
  <c r="D397" i="31" s="1"/>
  <c r="C397" i="31" a="1"/>
  <c r="C397" i="31" s="1"/>
  <c r="X396" i="31" a="1"/>
  <c r="X396" i="31" s="1"/>
  <c r="W396" i="31" a="1"/>
  <c r="W396" i="31" s="1"/>
  <c r="V396" i="31" a="1"/>
  <c r="V396" i="31" s="1"/>
  <c r="U396" i="31" a="1"/>
  <c r="U396" i="31" s="1"/>
  <c r="T396" i="31" a="1"/>
  <c r="T396" i="31" s="1"/>
  <c r="S396" i="31" a="1"/>
  <c r="S396" i="31" s="1"/>
  <c r="R396" i="31" a="1"/>
  <c r="R396" i="31" s="1"/>
  <c r="Q396" i="31" a="1"/>
  <c r="Q396" i="31" s="1"/>
  <c r="P396" i="31" a="1"/>
  <c r="P396" i="31" s="1"/>
  <c r="O396" i="31" a="1"/>
  <c r="O396" i="31" s="1"/>
  <c r="N396" i="31" a="1"/>
  <c r="N396" i="31" s="1"/>
  <c r="M396" i="31" a="1"/>
  <c r="M396" i="31" s="1"/>
  <c r="L396" i="31" a="1"/>
  <c r="L396" i="31" s="1"/>
  <c r="K396" i="31" a="1"/>
  <c r="K396" i="31" s="1"/>
  <c r="J396" i="31" a="1"/>
  <c r="J396" i="31" s="1"/>
  <c r="I396" i="31" a="1"/>
  <c r="I396" i="31" s="1"/>
  <c r="H396" i="31" a="1"/>
  <c r="H396" i="31" s="1"/>
  <c r="G396" i="31" a="1"/>
  <c r="G396" i="31" s="1"/>
  <c r="F396" i="31" a="1"/>
  <c r="F396" i="31" s="1"/>
  <c r="E396" i="31" a="1"/>
  <c r="E396" i="31" s="1"/>
  <c r="D396" i="31" a="1"/>
  <c r="D396" i="31" s="1"/>
  <c r="C396" i="31" a="1"/>
  <c r="C396" i="31" s="1"/>
  <c r="X395" i="31" a="1"/>
  <c r="X395" i="31" s="1"/>
  <c r="W395" i="31" a="1"/>
  <c r="W395" i="31" s="1"/>
  <c r="V395" i="31" a="1"/>
  <c r="V395" i="31" s="1"/>
  <c r="U395" i="31" a="1"/>
  <c r="U395" i="31" s="1"/>
  <c r="T395" i="31" a="1"/>
  <c r="T395" i="31" s="1"/>
  <c r="S395" i="31" a="1"/>
  <c r="S395" i="31" s="1"/>
  <c r="R395" i="31" a="1"/>
  <c r="R395" i="31" s="1"/>
  <c r="Q395" i="31" a="1"/>
  <c r="Q395" i="31" s="1"/>
  <c r="P395" i="31" a="1"/>
  <c r="P395" i="31" s="1"/>
  <c r="O395" i="31" a="1"/>
  <c r="O395" i="31" s="1"/>
  <c r="N395" i="31" a="1"/>
  <c r="N395" i="31" s="1"/>
  <c r="M395" i="31" a="1"/>
  <c r="M395" i="31" s="1"/>
  <c r="L395" i="31" a="1"/>
  <c r="L395" i="31" s="1"/>
  <c r="K395" i="31" a="1"/>
  <c r="K395" i="31" s="1"/>
  <c r="J395" i="31" a="1"/>
  <c r="J395" i="31" s="1"/>
  <c r="I395" i="31" a="1"/>
  <c r="I395" i="31" s="1"/>
  <c r="H395" i="31" a="1"/>
  <c r="H395" i="31" s="1"/>
  <c r="G395" i="31" a="1"/>
  <c r="G395" i="31" s="1"/>
  <c r="F395" i="31" a="1"/>
  <c r="F395" i="31" s="1"/>
  <c r="E395" i="31" a="1"/>
  <c r="E395" i="31" s="1"/>
  <c r="D395" i="31" a="1"/>
  <c r="D395" i="31" s="1"/>
  <c r="C395" i="31" a="1"/>
  <c r="C395" i="31" s="1"/>
  <c r="X389" i="31" a="1"/>
  <c r="X389" i="31" s="1"/>
  <c r="W389" i="31" a="1"/>
  <c r="W389" i="31" s="1"/>
  <c r="V389" i="31" a="1"/>
  <c r="V389" i="31" s="1"/>
  <c r="U389" i="31" a="1"/>
  <c r="U389" i="31" s="1"/>
  <c r="T389" i="31" a="1"/>
  <c r="T389" i="31" s="1"/>
  <c r="S389" i="31" a="1"/>
  <c r="S389" i="31" s="1"/>
  <c r="R389" i="31" a="1"/>
  <c r="R389" i="31" s="1"/>
  <c r="Q389" i="31" a="1"/>
  <c r="Q389" i="31" s="1"/>
  <c r="P389" i="31" a="1"/>
  <c r="P389" i="31" s="1"/>
  <c r="O389" i="31" a="1"/>
  <c r="O389" i="31" s="1"/>
  <c r="N389" i="31" a="1"/>
  <c r="N389" i="31" s="1"/>
  <c r="M389" i="31" a="1"/>
  <c r="M389" i="31" s="1"/>
  <c r="L389" i="31" a="1"/>
  <c r="L389" i="31" s="1"/>
  <c r="K389" i="31" a="1"/>
  <c r="K389" i="31" s="1"/>
  <c r="J389" i="31" a="1"/>
  <c r="J389" i="31" s="1"/>
  <c r="I389" i="31" a="1"/>
  <c r="I389" i="31" s="1"/>
  <c r="H389" i="31" a="1"/>
  <c r="H389" i="31" s="1"/>
  <c r="G389" i="31" a="1"/>
  <c r="G389" i="31" s="1"/>
  <c r="F389" i="31" a="1"/>
  <c r="F389" i="31" s="1"/>
  <c r="E389" i="31" a="1"/>
  <c r="E389" i="31" s="1"/>
  <c r="D389" i="31" a="1"/>
  <c r="D389" i="31" s="1"/>
  <c r="C389" i="31" a="1"/>
  <c r="C389" i="31" s="1"/>
  <c r="X388" i="31" a="1"/>
  <c r="X388" i="31" s="1"/>
  <c r="W388" i="31" a="1"/>
  <c r="W388" i="31" s="1"/>
  <c r="V388" i="31" a="1"/>
  <c r="V388" i="31" s="1"/>
  <c r="U388" i="31" a="1"/>
  <c r="U388" i="31" s="1"/>
  <c r="T388" i="31" a="1"/>
  <c r="T388" i="31" s="1"/>
  <c r="S388" i="31" a="1"/>
  <c r="S388" i="31" s="1"/>
  <c r="R388" i="31" a="1"/>
  <c r="R388" i="31" s="1"/>
  <c r="Q388" i="31" a="1"/>
  <c r="Q388" i="31" s="1"/>
  <c r="P388" i="31" a="1"/>
  <c r="P388" i="31" s="1"/>
  <c r="O388" i="31" a="1"/>
  <c r="O388" i="31" s="1"/>
  <c r="N388" i="31" a="1"/>
  <c r="N388" i="31" s="1"/>
  <c r="M388" i="31" a="1"/>
  <c r="M388" i="31" s="1"/>
  <c r="L388" i="31" a="1"/>
  <c r="L388" i="31" s="1"/>
  <c r="K388" i="31" a="1"/>
  <c r="K388" i="31" s="1"/>
  <c r="J388" i="31" a="1"/>
  <c r="J388" i="31" s="1"/>
  <c r="I388" i="31" a="1"/>
  <c r="I388" i="31" s="1"/>
  <c r="H388" i="31" a="1"/>
  <c r="H388" i="31" s="1"/>
  <c r="G388" i="31" a="1"/>
  <c r="G388" i="31" s="1"/>
  <c r="F388" i="31" a="1"/>
  <c r="F388" i="31" s="1"/>
  <c r="E388" i="31" a="1"/>
  <c r="E388" i="31" s="1"/>
  <c r="D388" i="31" a="1"/>
  <c r="D388" i="31" s="1"/>
  <c r="C388" i="31" a="1"/>
  <c r="C388" i="31" s="1"/>
  <c r="X387" i="31" a="1"/>
  <c r="X387" i="31" s="1"/>
  <c r="W387" i="31" a="1"/>
  <c r="W387" i="31" s="1"/>
  <c r="V387" i="31" a="1"/>
  <c r="V387" i="31" s="1"/>
  <c r="U387" i="31" a="1"/>
  <c r="U387" i="31" s="1"/>
  <c r="T387" i="31" a="1"/>
  <c r="T387" i="31" s="1"/>
  <c r="S387" i="31" a="1"/>
  <c r="S387" i="31" s="1"/>
  <c r="R387" i="31" a="1"/>
  <c r="R387" i="31" s="1"/>
  <c r="Q387" i="31" a="1"/>
  <c r="Q387" i="31" s="1"/>
  <c r="P387" i="31" a="1"/>
  <c r="P387" i="31" s="1"/>
  <c r="O387" i="31" a="1"/>
  <c r="O387" i="31" s="1"/>
  <c r="N387" i="31" a="1"/>
  <c r="N387" i="31" s="1"/>
  <c r="M387" i="31" a="1"/>
  <c r="M387" i="31" s="1"/>
  <c r="L387" i="31" a="1"/>
  <c r="L387" i="31" s="1"/>
  <c r="K387" i="31" a="1"/>
  <c r="K387" i="31" s="1"/>
  <c r="J387" i="31" a="1"/>
  <c r="J387" i="31" s="1"/>
  <c r="I387" i="31" a="1"/>
  <c r="I387" i="31" s="1"/>
  <c r="H387" i="31" a="1"/>
  <c r="H387" i="31" s="1"/>
  <c r="G387" i="31" a="1"/>
  <c r="G387" i="31" s="1"/>
  <c r="F387" i="31" a="1"/>
  <c r="F387" i="31" s="1"/>
  <c r="E387" i="31" a="1"/>
  <c r="E387" i="31" s="1"/>
  <c r="D387" i="31" a="1"/>
  <c r="D387" i="31" s="1"/>
  <c r="C387" i="31" a="1"/>
  <c r="C387" i="31" s="1"/>
  <c r="X386" i="31" a="1"/>
  <c r="X386" i="31" s="1"/>
  <c r="W386" i="31" a="1"/>
  <c r="W386" i="31" s="1"/>
  <c r="V386" i="31" a="1"/>
  <c r="V386" i="31" s="1"/>
  <c r="U386" i="31" a="1"/>
  <c r="U386" i="31" s="1"/>
  <c r="T386" i="31" a="1"/>
  <c r="T386" i="31" s="1"/>
  <c r="S386" i="31" a="1"/>
  <c r="S386" i="31" s="1"/>
  <c r="R386" i="31" a="1"/>
  <c r="R386" i="31" s="1"/>
  <c r="Q386" i="31" a="1"/>
  <c r="Q386" i="31" s="1"/>
  <c r="P386" i="31" a="1"/>
  <c r="P386" i="31" s="1"/>
  <c r="O386" i="31" a="1"/>
  <c r="O386" i="31" s="1"/>
  <c r="N386" i="31" a="1"/>
  <c r="N386" i="31" s="1"/>
  <c r="M386" i="31" a="1"/>
  <c r="M386" i="31" s="1"/>
  <c r="L386" i="31" a="1"/>
  <c r="L386" i="31" s="1"/>
  <c r="K386" i="31" a="1"/>
  <c r="K386" i="31" s="1"/>
  <c r="J386" i="31" a="1"/>
  <c r="J386" i="31" s="1"/>
  <c r="I386" i="31" a="1"/>
  <c r="I386" i="31" s="1"/>
  <c r="H386" i="31" a="1"/>
  <c r="H386" i="31" s="1"/>
  <c r="G386" i="31" a="1"/>
  <c r="G386" i="31" s="1"/>
  <c r="F386" i="31" a="1"/>
  <c r="F386" i="31" s="1"/>
  <c r="E386" i="31" a="1"/>
  <c r="E386" i="31" s="1"/>
  <c r="D386" i="31" a="1"/>
  <c r="D386" i="31" s="1"/>
  <c r="C386" i="31" a="1"/>
  <c r="C386" i="31" s="1"/>
  <c r="X385" i="31" a="1"/>
  <c r="X385" i="31" s="1"/>
  <c r="W385" i="31" a="1"/>
  <c r="W385" i="31" s="1"/>
  <c r="V385" i="31" a="1"/>
  <c r="V385" i="31" s="1"/>
  <c r="U385" i="31" a="1"/>
  <c r="U385" i="31" s="1"/>
  <c r="T385" i="31" a="1"/>
  <c r="T385" i="31" s="1"/>
  <c r="S385" i="31" a="1"/>
  <c r="S385" i="31" s="1"/>
  <c r="R385" i="31" a="1"/>
  <c r="R385" i="31" s="1"/>
  <c r="Q385" i="31" a="1"/>
  <c r="Q385" i="31" s="1"/>
  <c r="P385" i="31" a="1"/>
  <c r="P385" i="31" s="1"/>
  <c r="O385" i="31" a="1"/>
  <c r="O385" i="31" s="1"/>
  <c r="N385" i="31" a="1"/>
  <c r="N385" i="31" s="1"/>
  <c r="M385" i="31" a="1"/>
  <c r="M385" i="31" s="1"/>
  <c r="L385" i="31" a="1"/>
  <c r="L385" i="31" s="1"/>
  <c r="K385" i="31" a="1"/>
  <c r="K385" i="31" s="1"/>
  <c r="J385" i="31" a="1"/>
  <c r="J385" i="31" s="1"/>
  <c r="I385" i="31" a="1"/>
  <c r="I385" i="31" s="1"/>
  <c r="H385" i="31" a="1"/>
  <c r="H385" i="31" s="1"/>
  <c r="G385" i="31" a="1"/>
  <c r="G385" i="31" s="1"/>
  <c r="F385" i="31" a="1"/>
  <c r="F385" i="31" s="1"/>
  <c r="E385" i="31" a="1"/>
  <c r="E385" i="31" s="1"/>
  <c r="D385" i="31" a="1"/>
  <c r="D385" i="31" s="1"/>
  <c r="C385" i="31" a="1"/>
  <c r="C385" i="31" s="1"/>
  <c r="X384" i="31" a="1"/>
  <c r="X384" i="31" s="1"/>
  <c r="W384" i="31" a="1"/>
  <c r="W384" i="31" s="1"/>
  <c r="V384" i="31" a="1"/>
  <c r="V384" i="31" s="1"/>
  <c r="U384" i="31" a="1"/>
  <c r="U384" i="31" s="1"/>
  <c r="T384" i="31" a="1"/>
  <c r="T384" i="31" s="1"/>
  <c r="S384" i="31" a="1"/>
  <c r="S384" i="31" s="1"/>
  <c r="R384" i="31" a="1"/>
  <c r="R384" i="31" s="1"/>
  <c r="Q384" i="31" a="1"/>
  <c r="Q384" i="31" s="1"/>
  <c r="P384" i="31" a="1"/>
  <c r="P384" i="31" s="1"/>
  <c r="O384" i="31" a="1"/>
  <c r="O384" i="31" s="1"/>
  <c r="N384" i="31" a="1"/>
  <c r="N384" i="31" s="1"/>
  <c r="M384" i="31" a="1"/>
  <c r="M384" i="31" s="1"/>
  <c r="L384" i="31" a="1"/>
  <c r="L384" i="31" s="1"/>
  <c r="K384" i="31" a="1"/>
  <c r="K384" i="31" s="1"/>
  <c r="J384" i="31" a="1"/>
  <c r="J384" i="31" s="1"/>
  <c r="I384" i="31" a="1"/>
  <c r="I384" i="31" s="1"/>
  <c r="H384" i="31" a="1"/>
  <c r="H384" i="31" s="1"/>
  <c r="G384" i="31" a="1"/>
  <c r="G384" i="31" s="1"/>
  <c r="F384" i="31" a="1"/>
  <c r="F384" i="31" s="1"/>
  <c r="E384" i="31" a="1"/>
  <c r="E384" i="31" s="1"/>
  <c r="D384" i="31" a="1"/>
  <c r="D384" i="31" s="1"/>
  <c r="C384" i="31" a="1"/>
  <c r="C384" i="31" s="1"/>
  <c r="X383" i="31" a="1"/>
  <c r="X383" i="31" s="1"/>
  <c r="W383" i="31" a="1"/>
  <c r="W383" i="31" s="1"/>
  <c r="V383" i="31" a="1"/>
  <c r="V383" i="31" s="1"/>
  <c r="U383" i="31" a="1"/>
  <c r="U383" i="31" s="1"/>
  <c r="T383" i="31" a="1"/>
  <c r="T383" i="31" s="1"/>
  <c r="S383" i="31" a="1"/>
  <c r="S383" i="31" s="1"/>
  <c r="R383" i="31" a="1"/>
  <c r="R383" i="31" s="1"/>
  <c r="Q383" i="31" a="1"/>
  <c r="Q383" i="31" s="1"/>
  <c r="P383" i="31" a="1"/>
  <c r="P383" i="31" s="1"/>
  <c r="O383" i="31" a="1"/>
  <c r="O383" i="31" s="1"/>
  <c r="N383" i="31" a="1"/>
  <c r="N383" i="31" s="1"/>
  <c r="M383" i="31" a="1"/>
  <c r="M383" i="31" s="1"/>
  <c r="L383" i="31" a="1"/>
  <c r="L383" i="31" s="1"/>
  <c r="K383" i="31" a="1"/>
  <c r="K383" i="31" s="1"/>
  <c r="J383" i="31" a="1"/>
  <c r="J383" i="31" s="1"/>
  <c r="I383" i="31" a="1"/>
  <c r="I383" i="31" s="1"/>
  <c r="H383" i="31" a="1"/>
  <c r="H383" i="31" s="1"/>
  <c r="G383" i="31" a="1"/>
  <c r="G383" i="31" s="1"/>
  <c r="F383" i="31" a="1"/>
  <c r="F383" i="31" s="1"/>
  <c r="E383" i="31" a="1"/>
  <c r="E383" i="31" s="1"/>
  <c r="D383" i="31" a="1"/>
  <c r="D383" i="31" s="1"/>
  <c r="C383" i="31" a="1"/>
  <c r="C383" i="31" s="1"/>
  <c r="X382" i="31" a="1"/>
  <c r="X382" i="31" s="1"/>
  <c r="W382" i="31" a="1"/>
  <c r="W382" i="31" s="1"/>
  <c r="V382" i="31" a="1"/>
  <c r="V382" i="31" s="1"/>
  <c r="U382" i="31" a="1"/>
  <c r="U382" i="31" s="1"/>
  <c r="T382" i="31" a="1"/>
  <c r="T382" i="31" s="1"/>
  <c r="S382" i="31" a="1"/>
  <c r="S382" i="31" s="1"/>
  <c r="R382" i="31" a="1"/>
  <c r="R382" i="31" s="1"/>
  <c r="Q382" i="31" a="1"/>
  <c r="Q382" i="31" s="1"/>
  <c r="P382" i="31" a="1"/>
  <c r="P382" i="31" s="1"/>
  <c r="O382" i="31" a="1"/>
  <c r="O382" i="31" s="1"/>
  <c r="N382" i="31" a="1"/>
  <c r="N382" i="31" s="1"/>
  <c r="M382" i="31" a="1"/>
  <c r="M382" i="31" s="1"/>
  <c r="L382" i="31" a="1"/>
  <c r="L382" i="31" s="1"/>
  <c r="K382" i="31" a="1"/>
  <c r="K382" i="31" s="1"/>
  <c r="J382" i="31" a="1"/>
  <c r="J382" i="31" s="1"/>
  <c r="I382" i="31" a="1"/>
  <c r="I382" i="31" s="1"/>
  <c r="H382" i="31" a="1"/>
  <c r="H382" i="31" s="1"/>
  <c r="G382" i="31" a="1"/>
  <c r="G382" i="31" s="1"/>
  <c r="F382" i="31" a="1"/>
  <c r="F382" i="31" s="1"/>
  <c r="E382" i="31" a="1"/>
  <c r="E382" i="31" s="1"/>
  <c r="D382" i="31" a="1"/>
  <c r="D382" i="31" s="1"/>
  <c r="C382" i="31" a="1"/>
  <c r="C382" i="31" s="1"/>
  <c r="X381" i="31" a="1"/>
  <c r="X381" i="31" s="1"/>
  <c r="W381" i="31" a="1"/>
  <c r="W381" i="31" s="1"/>
  <c r="V381" i="31" a="1"/>
  <c r="V381" i="31" s="1"/>
  <c r="U381" i="31" a="1"/>
  <c r="U381" i="31" s="1"/>
  <c r="T381" i="31" a="1"/>
  <c r="T381" i="31" s="1"/>
  <c r="S381" i="31" a="1"/>
  <c r="S381" i="31" s="1"/>
  <c r="R381" i="31" a="1"/>
  <c r="R381" i="31" s="1"/>
  <c r="Q381" i="31" a="1"/>
  <c r="Q381" i="31" s="1"/>
  <c r="P381" i="31" a="1"/>
  <c r="P381" i="31" s="1"/>
  <c r="O381" i="31" a="1"/>
  <c r="O381" i="31" s="1"/>
  <c r="N381" i="31" a="1"/>
  <c r="N381" i="31" s="1"/>
  <c r="M381" i="31" a="1"/>
  <c r="M381" i="31" s="1"/>
  <c r="L381" i="31" a="1"/>
  <c r="L381" i="31" s="1"/>
  <c r="K381" i="31" a="1"/>
  <c r="K381" i="31" s="1"/>
  <c r="J381" i="31" a="1"/>
  <c r="J381" i="31" s="1"/>
  <c r="I381" i="31" a="1"/>
  <c r="I381" i="31" s="1"/>
  <c r="H381" i="31" a="1"/>
  <c r="H381" i="31" s="1"/>
  <c r="G381" i="31" a="1"/>
  <c r="G381" i="31" s="1"/>
  <c r="F381" i="31" a="1"/>
  <c r="F381" i="31" s="1"/>
  <c r="E381" i="31" a="1"/>
  <c r="E381" i="31" s="1"/>
  <c r="D381" i="31" a="1"/>
  <c r="D381" i="31" s="1"/>
  <c r="C381" i="31" a="1"/>
  <c r="C381" i="31" s="1"/>
  <c r="X380" i="31" a="1"/>
  <c r="X380" i="31" s="1"/>
  <c r="W380" i="31" a="1"/>
  <c r="W380" i="31" s="1"/>
  <c r="V380" i="31" a="1"/>
  <c r="V380" i="31" s="1"/>
  <c r="U380" i="31" a="1"/>
  <c r="U380" i="31" s="1"/>
  <c r="T380" i="31" a="1"/>
  <c r="T380" i="31" s="1"/>
  <c r="S380" i="31" a="1"/>
  <c r="S380" i="31" s="1"/>
  <c r="R380" i="31" a="1"/>
  <c r="R380" i="31" s="1"/>
  <c r="Q380" i="31" a="1"/>
  <c r="Q380" i="31" s="1"/>
  <c r="P380" i="31" a="1"/>
  <c r="P380" i="31" s="1"/>
  <c r="O380" i="31" a="1"/>
  <c r="O380" i="31" s="1"/>
  <c r="N380" i="31" a="1"/>
  <c r="N380" i="31" s="1"/>
  <c r="M380" i="31" a="1"/>
  <c r="M380" i="31" s="1"/>
  <c r="L380" i="31" a="1"/>
  <c r="L380" i="31" s="1"/>
  <c r="K380" i="31" a="1"/>
  <c r="K380" i="31" s="1"/>
  <c r="J380" i="31" a="1"/>
  <c r="J380" i="31" s="1"/>
  <c r="I380" i="31" a="1"/>
  <c r="I380" i="31" s="1"/>
  <c r="H380" i="31" a="1"/>
  <c r="H380" i="31" s="1"/>
  <c r="G380" i="31" a="1"/>
  <c r="G380" i="31" s="1"/>
  <c r="F380" i="31" a="1"/>
  <c r="F380" i="31" s="1"/>
  <c r="E380" i="31" a="1"/>
  <c r="E380" i="31" s="1"/>
  <c r="D380" i="31" a="1"/>
  <c r="D380" i="31" s="1"/>
  <c r="C380" i="31" a="1"/>
  <c r="C380" i="31" s="1"/>
  <c r="X379" i="31" a="1"/>
  <c r="X379" i="31" s="1"/>
  <c r="W379" i="31" a="1"/>
  <c r="W379" i="31" s="1"/>
  <c r="V379" i="31" a="1"/>
  <c r="V379" i="31" s="1"/>
  <c r="U379" i="31" a="1"/>
  <c r="U379" i="31" s="1"/>
  <c r="T379" i="31" a="1"/>
  <c r="T379" i="31" s="1"/>
  <c r="S379" i="31" a="1"/>
  <c r="S379" i="31" s="1"/>
  <c r="R379" i="31" a="1"/>
  <c r="R379" i="31" s="1"/>
  <c r="Q379" i="31" a="1"/>
  <c r="Q379" i="31" s="1"/>
  <c r="P379" i="31" a="1"/>
  <c r="P379" i="31" s="1"/>
  <c r="O379" i="31" a="1"/>
  <c r="O379" i="31" s="1"/>
  <c r="N379" i="31" a="1"/>
  <c r="N379" i="31" s="1"/>
  <c r="M379" i="31" a="1"/>
  <c r="M379" i="31" s="1"/>
  <c r="L379" i="31" a="1"/>
  <c r="L379" i="31" s="1"/>
  <c r="K379" i="31" a="1"/>
  <c r="K379" i="31" s="1"/>
  <c r="J379" i="31" a="1"/>
  <c r="J379" i="31" s="1"/>
  <c r="I379" i="31" a="1"/>
  <c r="I379" i="31" s="1"/>
  <c r="H379" i="31" a="1"/>
  <c r="H379" i="31" s="1"/>
  <c r="G379" i="31" a="1"/>
  <c r="G379" i="31" s="1"/>
  <c r="F379" i="31" a="1"/>
  <c r="F379" i="31" s="1"/>
  <c r="E379" i="31" a="1"/>
  <c r="E379" i="31" s="1"/>
  <c r="D379" i="31" a="1"/>
  <c r="D379" i="31" s="1"/>
  <c r="C379" i="31" a="1"/>
  <c r="C379" i="31" s="1"/>
  <c r="X378" i="31" a="1"/>
  <c r="X378" i="31" s="1"/>
  <c r="W378" i="31" a="1"/>
  <c r="W378" i="31" s="1"/>
  <c r="V378" i="31" a="1"/>
  <c r="V378" i="31" s="1"/>
  <c r="U378" i="31" a="1"/>
  <c r="U378" i="31" s="1"/>
  <c r="T378" i="31" a="1"/>
  <c r="T378" i="31" s="1"/>
  <c r="S378" i="31" a="1"/>
  <c r="S378" i="31" s="1"/>
  <c r="R378" i="31" a="1"/>
  <c r="R378" i="31" s="1"/>
  <c r="Q378" i="31" a="1"/>
  <c r="Q378" i="31" s="1"/>
  <c r="P378" i="31" a="1"/>
  <c r="P378" i="31" s="1"/>
  <c r="O378" i="31" a="1"/>
  <c r="O378" i="31" s="1"/>
  <c r="N378" i="31" a="1"/>
  <c r="N378" i="31" s="1"/>
  <c r="M378" i="31" a="1"/>
  <c r="M378" i="31" s="1"/>
  <c r="L378" i="31" a="1"/>
  <c r="L378" i="31" s="1"/>
  <c r="K378" i="31" a="1"/>
  <c r="K378" i="31" s="1"/>
  <c r="J378" i="31" a="1"/>
  <c r="J378" i="31" s="1"/>
  <c r="I378" i="31" a="1"/>
  <c r="I378" i="31" s="1"/>
  <c r="H378" i="31" a="1"/>
  <c r="H378" i="31" s="1"/>
  <c r="G378" i="31" a="1"/>
  <c r="G378" i="31" s="1"/>
  <c r="F378" i="31" a="1"/>
  <c r="F378" i="31" s="1"/>
  <c r="E378" i="31" a="1"/>
  <c r="E378" i="31" s="1"/>
  <c r="D378" i="31" a="1"/>
  <c r="D378" i="31" s="1"/>
  <c r="C378" i="31" a="1"/>
  <c r="C378" i="31" s="1"/>
  <c r="X342" i="31" a="1"/>
  <c r="X342" i="31" s="1"/>
  <c r="W342" i="31" a="1"/>
  <c r="W342" i="31" s="1"/>
  <c r="V342" i="31" a="1"/>
  <c r="V342" i="31" s="1"/>
  <c r="U342" i="31" a="1"/>
  <c r="U342" i="31" s="1"/>
  <c r="T342" i="31" a="1"/>
  <c r="T342" i="31" s="1"/>
  <c r="S342" i="31" a="1"/>
  <c r="S342" i="31" s="1"/>
  <c r="R342" i="31" a="1"/>
  <c r="R342" i="31" s="1"/>
  <c r="Q342" i="31" a="1"/>
  <c r="Q342" i="31" s="1"/>
  <c r="P342" i="31" a="1"/>
  <c r="P342" i="31" s="1"/>
  <c r="O342" i="31" a="1"/>
  <c r="O342" i="31" s="1"/>
  <c r="N342" i="31" a="1"/>
  <c r="N342" i="31" s="1"/>
  <c r="M342" i="31" a="1"/>
  <c r="M342" i="31" s="1"/>
  <c r="L342" i="31" a="1"/>
  <c r="L342" i="31" s="1"/>
  <c r="K342" i="31" a="1"/>
  <c r="K342" i="31" s="1"/>
  <c r="J342" i="31" a="1"/>
  <c r="J342" i="31" s="1"/>
  <c r="I342" i="31" a="1"/>
  <c r="I342" i="31" s="1"/>
  <c r="H342" i="31" a="1"/>
  <c r="H342" i="31" s="1"/>
  <c r="G342" i="31" a="1"/>
  <c r="G342" i="31" s="1"/>
  <c r="F342" i="31" a="1"/>
  <c r="F342" i="31" s="1"/>
  <c r="E342" i="31" a="1"/>
  <c r="E342" i="31" s="1"/>
  <c r="D342" i="31" a="1"/>
  <c r="D342" i="31" s="1"/>
  <c r="C342" i="31" a="1"/>
  <c r="C342" i="31" s="1"/>
  <c r="X341" i="31" a="1"/>
  <c r="X341" i="31" s="1"/>
  <c r="W341" i="31" a="1"/>
  <c r="W341" i="31" s="1"/>
  <c r="V341" i="31" a="1"/>
  <c r="V341" i="31" s="1"/>
  <c r="U341" i="31" a="1"/>
  <c r="U341" i="31" s="1"/>
  <c r="T341" i="31" a="1"/>
  <c r="T341" i="31" s="1"/>
  <c r="S341" i="31" a="1"/>
  <c r="S341" i="31" s="1"/>
  <c r="R341" i="31" a="1"/>
  <c r="R341" i="31" s="1"/>
  <c r="Q341" i="31" a="1"/>
  <c r="Q341" i="31" s="1"/>
  <c r="P341" i="31" a="1"/>
  <c r="P341" i="31" s="1"/>
  <c r="O341" i="31" a="1"/>
  <c r="O341" i="31" s="1"/>
  <c r="N341" i="31" a="1"/>
  <c r="N341" i="31" s="1"/>
  <c r="M341" i="31" a="1"/>
  <c r="M341" i="31" s="1"/>
  <c r="L341" i="31" a="1"/>
  <c r="L341" i="31" s="1"/>
  <c r="K341" i="31" a="1"/>
  <c r="K341" i="31" s="1"/>
  <c r="J341" i="31" a="1"/>
  <c r="J341" i="31" s="1"/>
  <c r="I341" i="31" a="1"/>
  <c r="I341" i="31" s="1"/>
  <c r="H341" i="31" a="1"/>
  <c r="H341" i="31" s="1"/>
  <c r="G341" i="31" a="1"/>
  <c r="G341" i="31" s="1"/>
  <c r="F341" i="31" a="1"/>
  <c r="F341" i="31" s="1"/>
  <c r="E341" i="31" a="1"/>
  <c r="E341" i="31" s="1"/>
  <c r="D341" i="31" a="1"/>
  <c r="D341" i="31" s="1"/>
  <c r="C341" i="31" a="1"/>
  <c r="C341" i="31" s="1"/>
  <c r="X340" i="31" a="1"/>
  <c r="X340" i="31" s="1"/>
  <c r="W340" i="31" a="1"/>
  <c r="W340" i="31" s="1"/>
  <c r="V340" i="31" a="1"/>
  <c r="V340" i="31" s="1"/>
  <c r="U340" i="31" a="1"/>
  <c r="U340" i="31" s="1"/>
  <c r="T340" i="31" a="1"/>
  <c r="T340" i="31" s="1"/>
  <c r="S340" i="31" a="1"/>
  <c r="S340" i="31" s="1"/>
  <c r="R340" i="31" a="1"/>
  <c r="R340" i="31" s="1"/>
  <c r="Q340" i="31" a="1"/>
  <c r="Q340" i="31" s="1"/>
  <c r="P340" i="31" a="1"/>
  <c r="P340" i="31" s="1"/>
  <c r="O340" i="31" a="1"/>
  <c r="O340" i="31" s="1"/>
  <c r="N340" i="31" a="1"/>
  <c r="N340" i="31" s="1"/>
  <c r="M340" i="31" a="1"/>
  <c r="M340" i="31" s="1"/>
  <c r="L340" i="31" a="1"/>
  <c r="L340" i="31" s="1"/>
  <c r="K340" i="31" a="1"/>
  <c r="K340" i="31" s="1"/>
  <c r="J340" i="31" a="1"/>
  <c r="J340" i="31" s="1"/>
  <c r="I340" i="31" a="1"/>
  <c r="I340" i="31" s="1"/>
  <c r="H340" i="31" a="1"/>
  <c r="H340" i="31" s="1"/>
  <c r="G340" i="31" a="1"/>
  <c r="G340" i="31" s="1"/>
  <c r="F340" i="31" a="1"/>
  <c r="F340" i="31" s="1"/>
  <c r="E340" i="31" a="1"/>
  <c r="E340" i="31" s="1"/>
  <c r="D340" i="31" a="1"/>
  <c r="D340" i="31" s="1"/>
  <c r="C340" i="31" a="1"/>
  <c r="C340" i="31" s="1"/>
  <c r="X339" i="31" a="1"/>
  <c r="X339" i="31" s="1"/>
  <c r="W339" i="31" a="1"/>
  <c r="W339" i="31" s="1"/>
  <c r="V339" i="31" a="1"/>
  <c r="V339" i="31" s="1"/>
  <c r="U339" i="31" a="1"/>
  <c r="U339" i="31" s="1"/>
  <c r="T339" i="31" a="1"/>
  <c r="T339" i="31" s="1"/>
  <c r="S339" i="31" a="1"/>
  <c r="S339" i="31" s="1"/>
  <c r="R339" i="31" a="1"/>
  <c r="R339" i="31" s="1"/>
  <c r="Q339" i="31" a="1"/>
  <c r="Q339" i="31" s="1"/>
  <c r="P339" i="31" a="1"/>
  <c r="P339" i="31" s="1"/>
  <c r="O339" i="31" a="1"/>
  <c r="O339" i="31" s="1"/>
  <c r="N339" i="31" a="1"/>
  <c r="N339" i="31" s="1"/>
  <c r="M339" i="31" a="1"/>
  <c r="M339" i="31" s="1"/>
  <c r="L339" i="31" a="1"/>
  <c r="L339" i="31" s="1"/>
  <c r="K339" i="31" a="1"/>
  <c r="K339" i="31" s="1"/>
  <c r="J339" i="31" a="1"/>
  <c r="J339" i="31" s="1"/>
  <c r="I339" i="31" a="1"/>
  <c r="I339" i="31" s="1"/>
  <c r="H339" i="31" a="1"/>
  <c r="H339" i="31" s="1"/>
  <c r="G339" i="31" a="1"/>
  <c r="G339" i="31" s="1"/>
  <c r="F339" i="31" a="1"/>
  <c r="F339" i="31" s="1"/>
  <c r="E339" i="31" a="1"/>
  <c r="E339" i="31" s="1"/>
  <c r="D339" i="31" a="1"/>
  <c r="D339" i="31" s="1"/>
  <c r="C339" i="31" a="1"/>
  <c r="C339" i="31" s="1"/>
  <c r="X338" i="31" a="1"/>
  <c r="X338" i="31" s="1"/>
  <c r="W338" i="31" a="1"/>
  <c r="W338" i="31" s="1"/>
  <c r="V338" i="31" a="1"/>
  <c r="V338" i="31" s="1"/>
  <c r="U338" i="31" a="1"/>
  <c r="U338" i="31" s="1"/>
  <c r="T338" i="31" a="1"/>
  <c r="T338" i="31" s="1"/>
  <c r="S338" i="31" a="1"/>
  <c r="S338" i="31" s="1"/>
  <c r="R338" i="31" a="1"/>
  <c r="R338" i="31" s="1"/>
  <c r="Q338" i="31" a="1"/>
  <c r="Q338" i="31" s="1"/>
  <c r="P338" i="31" a="1"/>
  <c r="P338" i="31" s="1"/>
  <c r="O338" i="31" a="1"/>
  <c r="O338" i="31" s="1"/>
  <c r="N338" i="31" a="1"/>
  <c r="N338" i="31" s="1"/>
  <c r="M338" i="31" a="1"/>
  <c r="M338" i="31" s="1"/>
  <c r="L338" i="31" a="1"/>
  <c r="L338" i="31" s="1"/>
  <c r="K338" i="31" a="1"/>
  <c r="K338" i="31" s="1"/>
  <c r="J338" i="31" a="1"/>
  <c r="J338" i="31" s="1"/>
  <c r="I338" i="31" a="1"/>
  <c r="I338" i="31" s="1"/>
  <c r="H338" i="31" a="1"/>
  <c r="H338" i="31" s="1"/>
  <c r="G338" i="31" a="1"/>
  <c r="G338" i="31" s="1"/>
  <c r="F338" i="31" a="1"/>
  <c r="F338" i="31" s="1"/>
  <c r="E338" i="31" a="1"/>
  <c r="E338" i="31" s="1"/>
  <c r="D338" i="31" a="1"/>
  <c r="D338" i="31" s="1"/>
  <c r="C338" i="31" a="1"/>
  <c r="C338" i="31" s="1"/>
  <c r="X337" i="31" a="1"/>
  <c r="X337" i="31" s="1"/>
  <c r="W337" i="31" a="1"/>
  <c r="W337" i="31" s="1"/>
  <c r="V337" i="31" a="1"/>
  <c r="V337" i="31" s="1"/>
  <c r="U337" i="31" a="1"/>
  <c r="U337" i="31" s="1"/>
  <c r="T337" i="31" a="1"/>
  <c r="T337" i="31" s="1"/>
  <c r="S337" i="31" a="1"/>
  <c r="S337" i="31" s="1"/>
  <c r="R337" i="31" a="1"/>
  <c r="R337" i="31" s="1"/>
  <c r="Q337" i="31" a="1"/>
  <c r="Q337" i="31" s="1"/>
  <c r="P337" i="31" a="1"/>
  <c r="P337" i="31" s="1"/>
  <c r="O337" i="31" a="1"/>
  <c r="O337" i="31" s="1"/>
  <c r="N337" i="31" a="1"/>
  <c r="N337" i="31" s="1"/>
  <c r="M337" i="31" a="1"/>
  <c r="M337" i="31" s="1"/>
  <c r="L337" i="31" a="1"/>
  <c r="L337" i="31" s="1"/>
  <c r="K337" i="31" a="1"/>
  <c r="K337" i="31" s="1"/>
  <c r="J337" i="31" a="1"/>
  <c r="J337" i="31" s="1"/>
  <c r="I337" i="31" a="1"/>
  <c r="I337" i="31" s="1"/>
  <c r="H337" i="31" a="1"/>
  <c r="H337" i="31" s="1"/>
  <c r="G337" i="31" a="1"/>
  <c r="G337" i="31" s="1"/>
  <c r="F337" i="31" a="1"/>
  <c r="F337" i="31" s="1"/>
  <c r="E337" i="31" a="1"/>
  <c r="E337" i="31" s="1"/>
  <c r="D337" i="31" a="1"/>
  <c r="D337" i="31" s="1"/>
  <c r="C337" i="31" a="1"/>
  <c r="C337" i="31" s="1"/>
  <c r="X336" i="31" a="1"/>
  <c r="X336" i="31" s="1"/>
  <c r="W336" i="31" a="1"/>
  <c r="W336" i="31" s="1"/>
  <c r="V336" i="31" a="1"/>
  <c r="V336" i="31" s="1"/>
  <c r="U336" i="31" a="1"/>
  <c r="U336" i="31" s="1"/>
  <c r="T336" i="31" a="1"/>
  <c r="T336" i="31" s="1"/>
  <c r="S336" i="31" a="1"/>
  <c r="S336" i="31" s="1"/>
  <c r="R336" i="31" a="1"/>
  <c r="R336" i="31" s="1"/>
  <c r="Q336" i="31" a="1"/>
  <c r="Q336" i="31" s="1"/>
  <c r="P336" i="31" a="1"/>
  <c r="P336" i="31" s="1"/>
  <c r="O336" i="31" a="1"/>
  <c r="O336" i="31" s="1"/>
  <c r="N336" i="31" a="1"/>
  <c r="N336" i="31" s="1"/>
  <c r="M336" i="31" a="1"/>
  <c r="M336" i="31" s="1"/>
  <c r="L336" i="31" a="1"/>
  <c r="L336" i="31" s="1"/>
  <c r="K336" i="31" a="1"/>
  <c r="K336" i="31" s="1"/>
  <c r="J336" i="31" a="1"/>
  <c r="J336" i="31" s="1"/>
  <c r="I336" i="31" a="1"/>
  <c r="I336" i="31" s="1"/>
  <c r="H336" i="31" a="1"/>
  <c r="H336" i="31" s="1"/>
  <c r="G336" i="31" a="1"/>
  <c r="G336" i="31" s="1"/>
  <c r="F336" i="31" a="1"/>
  <c r="F336" i="31" s="1"/>
  <c r="E336" i="31" a="1"/>
  <c r="E336" i="31" s="1"/>
  <c r="D336" i="31" a="1"/>
  <c r="D336" i="31" s="1"/>
  <c r="C336" i="31" a="1"/>
  <c r="C336" i="31" s="1"/>
  <c r="X335" i="31" a="1"/>
  <c r="X335" i="31" s="1"/>
  <c r="W335" i="31" a="1"/>
  <c r="W335" i="31" s="1"/>
  <c r="V335" i="31" a="1"/>
  <c r="V335" i="31" s="1"/>
  <c r="U335" i="31" a="1"/>
  <c r="U335" i="31" s="1"/>
  <c r="T335" i="31" a="1"/>
  <c r="T335" i="31" s="1"/>
  <c r="S335" i="31" a="1"/>
  <c r="S335" i="31" s="1"/>
  <c r="R335" i="31" a="1"/>
  <c r="R335" i="31" s="1"/>
  <c r="Q335" i="31" a="1"/>
  <c r="Q335" i="31" s="1"/>
  <c r="P335" i="31" a="1"/>
  <c r="P335" i="31" s="1"/>
  <c r="O335" i="31" a="1"/>
  <c r="O335" i="31" s="1"/>
  <c r="N335" i="31" a="1"/>
  <c r="N335" i="31" s="1"/>
  <c r="M335" i="31" a="1"/>
  <c r="M335" i="31" s="1"/>
  <c r="L335" i="31" a="1"/>
  <c r="L335" i="31" s="1"/>
  <c r="K335" i="31" a="1"/>
  <c r="K335" i="31" s="1"/>
  <c r="J335" i="31" a="1"/>
  <c r="J335" i="31" s="1"/>
  <c r="I335" i="31" a="1"/>
  <c r="I335" i="31" s="1"/>
  <c r="H335" i="31" a="1"/>
  <c r="H335" i="31" s="1"/>
  <c r="G335" i="31" a="1"/>
  <c r="G335" i="31" s="1"/>
  <c r="F335" i="31" a="1"/>
  <c r="F335" i="31" s="1"/>
  <c r="E335" i="31" a="1"/>
  <c r="E335" i="31" s="1"/>
  <c r="D335" i="31" a="1"/>
  <c r="D335" i="31" s="1"/>
  <c r="C335" i="31" a="1"/>
  <c r="C335" i="31" s="1"/>
  <c r="X334" i="31" a="1"/>
  <c r="X334" i="31" s="1"/>
  <c r="W334" i="31" a="1"/>
  <c r="W334" i="31" s="1"/>
  <c r="V334" i="31" a="1"/>
  <c r="V334" i="31" s="1"/>
  <c r="U334" i="31" a="1"/>
  <c r="U334" i="31" s="1"/>
  <c r="T334" i="31" a="1"/>
  <c r="T334" i="31" s="1"/>
  <c r="S334" i="31" a="1"/>
  <c r="S334" i="31" s="1"/>
  <c r="R334" i="31" a="1"/>
  <c r="R334" i="31" s="1"/>
  <c r="Q334" i="31" a="1"/>
  <c r="Q334" i="31" s="1"/>
  <c r="P334" i="31" a="1"/>
  <c r="P334" i="31" s="1"/>
  <c r="O334" i="31" a="1"/>
  <c r="O334" i="31" s="1"/>
  <c r="N334" i="31" a="1"/>
  <c r="N334" i="31" s="1"/>
  <c r="M334" i="31" a="1"/>
  <c r="M334" i="31" s="1"/>
  <c r="L334" i="31" a="1"/>
  <c r="L334" i="31" s="1"/>
  <c r="K334" i="31" a="1"/>
  <c r="K334" i="31" s="1"/>
  <c r="J334" i="31" a="1"/>
  <c r="J334" i="31" s="1"/>
  <c r="I334" i="31" a="1"/>
  <c r="I334" i="31" s="1"/>
  <c r="H334" i="31" a="1"/>
  <c r="H334" i="31" s="1"/>
  <c r="G334" i="31" a="1"/>
  <c r="G334" i="31" s="1"/>
  <c r="F334" i="31" a="1"/>
  <c r="F334" i="31" s="1"/>
  <c r="E334" i="31" a="1"/>
  <c r="E334" i="31" s="1"/>
  <c r="D334" i="31" a="1"/>
  <c r="D334" i="31" s="1"/>
  <c r="C334" i="31" a="1"/>
  <c r="C334" i="31" s="1"/>
  <c r="X333" i="31" a="1"/>
  <c r="X333" i="31" s="1"/>
  <c r="W333" i="31" a="1"/>
  <c r="W333" i="31" s="1"/>
  <c r="V333" i="31" a="1"/>
  <c r="V333" i="31" s="1"/>
  <c r="U333" i="31" a="1"/>
  <c r="U333" i="31" s="1"/>
  <c r="T333" i="31" a="1"/>
  <c r="T333" i="31" s="1"/>
  <c r="S333" i="31" a="1"/>
  <c r="S333" i="31" s="1"/>
  <c r="R333" i="31" a="1"/>
  <c r="R333" i="31" s="1"/>
  <c r="Q333" i="31" a="1"/>
  <c r="Q333" i="31" s="1"/>
  <c r="P333" i="31" a="1"/>
  <c r="P333" i="31" s="1"/>
  <c r="O333" i="31" a="1"/>
  <c r="O333" i="31" s="1"/>
  <c r="N333" i="31" a="1"/>
  <c r="N333" i="31" s="1"/>
  <c r="M333" i="31" a="1"/>
  <c r="M333" i="31" s="1"/>
  <c r="L333" i="31" a="1"/>
  <c r="L333" i="31" s="1"/>
  <c r="K333" i="31" a="1"/>
  <c r="K333" i="31" s="1"/>
  <c r="J333" i="31" a="1"/>
  <c r="J333" i="31" s="1"/>
  <c r="I333" i="31" a="1"/>
  <c r="I333" i="31" s="1"/>
  <c r="H333" i="31" a="1"/>
  <c r="H333" i="31" s="1"/>
  <c r="G333" i="31" a="1"/>
  <c r="G333" i="31" s="1"/>
  <c r="F333" i="31" a="1"/>
  <c r="F333" i="31" s="1"/>
  <c r="E333" i="31" a="1"/>
  <c r="E333" i="31" s="1"/>
  <c r="D333" i="31" a="1"/>
  <c r="D333" i="31" s="1"/>
  <c r="C333" i="31" a="1"/>
  <c r="C333" i="31" s="1"/>
  <c r="X332" i="31" a="1"/>
  <c r="X332" i="31" s="1"/>
  <c r="W332" i="31" a="1"/>
  <c r="W332" i="31" s="1"/>
  <c r="V332" i="31" a="1"/>
  <c r="V332" i="31" s="1"/>
  <c r="U332" i="31" a="1"/>
  <c r="U332" i="31" s="1"/>
  <c r="T332" i="31" a="1"/>
  <c r="T332" i="31" s="1"/>
  <c r="S332" i="31" a="1"/>
  <c r="S332" i="31" s="1"/>
  <c r="R332" i="31" a="1"/>
  <c r="R332" i="31" s="1"/>
  <c r="Q332" i="31" a="1"/>
  <c r="Q332" i="31" s="1"/>
  <c r="P332" i="31" a="1"/>
  <c r="P332" i="31" s="1"/>
  <c r="O332" i="31" a="1"/>
  <c r="O332" i="31" s="1"/>
  <c r="N332" i="31" a="1"/>
  <c r="N332" i="31" s="1"/>
  <c r="M332" i="31" a="1"/>
  <c r="M332" i="31" s="1"/>
  <c r="L332" i="31" a="1"/>
  <c r="L332" i="31" s="1"/>
  <c r="K332" i="31" a="1"/>
  <c r="K332" i="31" s="1"/>
  <c r="J332" i="31" a="1"/>
  <c r="J332" i="31" s="1"/>
  <c r="I332" i="31" a="1"/>
  <c r="I332" i="31" s="1"/>
  <c r="H332" i="31" a="1"/>
  <c r="H332" i="31" s="1"/>
  <c r="G332" i="31" a="1"/>
  <c r="G332" i="31" s="1"/>
  <c r="F332" i="31" a="1"/>
  <c r="F332" i="31" s="1"/>
  <c r="E332" i="31" a="1"/>
  <c r="E332" i="31" s="1"/>
  <c r="D332" i="31" a="1"/>
  <c r="D332" i="31" s="1"/>
  <c r="C332" i="31" a="1"/>
  <c r="C332" i="31" s="1"/>
  <c r="X331" i="31" a="1"/>
  <c r="X331" i="31" s="1"/>
  <c r="W331" i="31" a="1"/>
  <c r="W331" i="31" s="1"/>
  <c r="V331" i="31" a="1"/>
  <c r="V331" i="31" s="1"/>
  <c r="U331" i="31" a="1"/>
  <c r="U331" i="31" s="1"/>
  <c r="T331" i="31" a="1"/>
  <c r="T331" i="31" s="1"/>
  <c r="S331" i="31" a="1"/>
  <c r="S331" i="31" s="1"/>
  <c r="R331" i="31" a="1"/>
  <c r="R331" i="31" s="1"/>
  <c r="Q331" i="31" a="1"/>
  <c r="Q331" i="31" s="1"/>
  <c r="P331" i="31" a="1"/>
  <c r="P331" i="31" s="1"/>
  <c r="O331" i="31" a="1"/>
  <c r="O331" i="31" s="1"/>
  <c r="N331" i="31" a="1"/>
  <c r="N331" i="31" s="1"/>
  <c r="M331" i="31" a="1"/>
  <c r="M331" i="31" s="1"/>
  <c r="L331" i="31" a="1"/>
  <c r="L331" i="31" s="1"/>
  <c r="K331" i="31" a="1"/>
  <c r="K331" i="31" s="1"/>
  <c r="J331" i="31" a="1"/>
  <c r="J331" i="31" s="1"/>
  <c r="I331" i="31" a="1"/>
  <c r="I331" i="31" s="1"/>
  <c r="H331" i="31" a="1"/>
  <c r="H331" i="31" s="1"/>
  <c r="G331" i="31" a="1"/>
  <c r="G331" i="31" s="1"/>
  <c r="F331" i="31" a="1"/>
  <c r="F331" i="31" s="1"/>
  <c r="E331" i="31" a="1"/>
  <c r="E331" i="31" s="1"/>
  <c r="D331" i="31" a="1"/>
  <c r="D331" i="31" s="1"/>
  <c r="C331" i="31" a="1"/>
  <c r="C331" i="31" s="1"/>
  <c r="X330" i="31" a="1"/>
  <c r="X330" i="31" s="1"/>
  <c r="W330" i="31" a="1"/>
  <c r="W330" i="31" s="1"/>
  <c r="V330" i="31" a="1"/>
  <c r="V330" i="31" s="1"/>
  <c r="U330" i="31" a="1"/>
  <c r="U330" i="31" s="1"/>
  <c r="T330" i="31" a="1"/>
  <c r="T330" i="31" s="1"/>
  <c r="S330" i="31" a="1"/>
  <c r="S330" i="31" s="1"/>
  <c r="R330" i="31" a="1"/>
  <c r="R330" i="31" s="1"/>
  <c r="Q330" i="31" a="1"/>
  <c r="Q330" i="31" s="1"/>
  <c r="P330" i="31" a="1"/>
  <c r="P330" i="31" s="1"/>
  <c r="O330" i="31" a="1"/>
  <c r="O330" i="31" s="1"/>
  <c r="N330" i="31" a="1"/>
  <c r="N330" i="31" s="1"/>
  <c r="M330" i="31" a="1"/>
  <c r="M330" i="31" s="1"/>
  <c r="L330" i="31" a="1"/>
  <c r="L330" i="31" s="1"/>
  <c r="K330" i="31" a="1"/>
  <c r="K330" i="31" s="1"/>
  <c r="J330" i="31" a="1"/>
  <c r="J330" i="31" s="1"/>
  <c r="I330" i="31" a="1"/>
  <c r="I330" i="31" s="1"/>
  <c r="H330" i="31" a="1"/>
  <c r="H330" i="31" s="1"/>
  <c r="G330" i="31" a="1"/>
  <c r="G330" i="31" s="1"/>
  <c r="F330" i="31" a="1"/>
  <c r="F330" i="31" s="1"/>
  <c r="E330" i="31" a="1"/>
  <c r="E330" i="31" s="1"/>
  <c r="D330" i="31" a="1"/>
  <c r="D330" i="31" s="1"/>
  <c r="C330" i="31" a="1"/>
  <c r="C330" i="31" s="1"/>
  <c r="X329" i="31" a="1"/>
  <c r="X329" i="31" s="1"/>
  <c r="W329" i="31" a="1"/>
  <c r="W329" i="31" s="1"/>
  <c r="V329" i="31" a="1"/>
  <c r="V329" i="31" s="1"/>
  <c r="U329" i="31" a="1"/>
  <c r="U329" i="31" s="1"/>
  <c r="T329" i="31" a="1"/>
  <c r="T329" i="31" s="1"/>
  <c r="S329" i="31" a="1"/>
  <c r="S329" i="31" s="1"/>
  <c r="R329" i="31" a="1"/>
  <c r="R329" i="31" s="1"/>
  <c r="Q329" i="31" a="1"/>
  <c r="Q329" i="31" s="1"/>
  <c r="P329" i="31" a="1"/>
  <c r="P329" i="31" s="1"/>
  <c r="O329" i="31" a="1"/>
  <c r="O329" i="31" s="1"/>
  <c r="N329" i="31" a="1"/>
  <c r="N329" i="31" s="1"/>
  <c r="M329" i="31" a="1"/>
  <c r="M329" i="31" s="1"/>
  <c r="L329" i="31" a="1"/>
  <c r="L329" i="31" s="1"/>
  <c r="K329" i="31" a="1"/>
  <c r="K329" i="31" s="1"/>
  <c r="J329" i="31" a="1"/>
  <c r="J329" i="31" s="1"/>
  <c r="I329" i="31" a="1"/>
  <c r="I329" i="31" s="1"/>
  <c r="H329" i="31" a="1"/>
  <c r="H329" i="31" s="1"/>
  <c r="G329" i="31" a="1"/>
  <c r="G329" i="31" s="1"/>
  <c r="F329" i="31" a="1"/>
  <c r="F329" i="31" s="1"/>
  <c r="E329" i="31" a="1"/>
  <c r="E329" i="31" s="1"/>
  <c r="D329" i="31" a="1"/>
  <c r="D329" i="31" s="1"/>
  <c r="C329" i="31" a="1"/>
  <c r="C329" i="31" s="1"/>
  <c r="X328" i="31" a="1"/>
  <c r="X328" i="31" s="1"/>
  <c r="W328" i="31" a="1"/>
  <c r="W328" i="31" s="1"/>
  <c r="V328" i="31" a="1"/>
  <c r="V328" i="31" s="1"/>
  <c r="U328" i="31" a="1"/>
  <c r="U328" i="31" s="1"/>
  <c r="T328" i="31" a="1"/>
  <c r="T328" i="31" s="1"/>
  <c r="S328" i="31" a="1"/>
  <c r="S328" i="31" s="1"/>
  <c r="R328" i="31" a="1"/>
  <c r="R328" i="31" s="1"/>
  <c r="Q328" i="31" a="1"/>
  <c r="Q328" i="31" s="1"/>
  <c r="P328" i="31" a="1"/>
  <c r="P328" i="31" s="1"/>
  <c r="O328" i="31" a="1"/>
  <c r="O328" i="31" s="1"/>
  <c r="N328" i="31" a="1"/>
  <c r="N328" i="31" s="1"/>
  <c r="M328" i="31" a="1"/>
  <c r="M328" i="31" s="1"/>
  <c r="L328" i="31" a="1"/>
  <c r="L328" i="31" s="1"/>
  <c r="K328" i="31" a="1"/>
  <c r="K328" i="31" s="1"/>
  <c r="J328" i="31" a="1"/>
  <c r="J328" i="31" s="1"/>
  <c r="I328" i="31" a="1"/>
  <c r="I328" i="31" s="1"/>
  <c r="H328" i="31" a="1"/>
  <c r="H328" i="31" s="1"/>
  <c r="G328" i="31" a="1"/>
  <c r="G328" i="31" s="1"/>
  <c r="F328" i="31" a="1"/>
  <c r="F328" i="31" s="1"/>
  <c r="E328" i="31" a="1"/>
  <c r="E328" i="31" s="1"/>
  <c r="D328" i="31" a="1"/>
  <c r="D328" i="31" s="1"/>
  <c r="C328" i="31" a="1"/>
  <c r="C328" i="31" s="1"/>
  <c r="X327" i="31" a="1"/>
  <c r="X327" i="31" s="1"/>
  <c r="W327" i="31" a="1"/>
  <c r="W327" i="31" s="1"/>
  <c r="V327" i="31" a="1"/>
  <c r="V327" i="31" s="1"/>
  <c r="U327" i="31" a="1"/>
  <c r="U327" i="31" s="1"/>
  <c r="T327" i="31" a="1"/>
  <c r="T327" i="31" s="1"/>
  <c r="S327" i="31" a="1"/>
  <c r="S327" i="31" s="1"/>
  <c r="R327" i="31" a="1"/>
  <c r="R327" i="31" s="1"/>
  <c r="Q327" i="31" a="1"/>
  <c r="Q327" i="31" s="1"/>
  <c r="P327" i="31" a="1"/>
  <c r="P327" i="31" s="1"/>
  <c r="O327" i="31" a="1"/>
  <c r="O327" i="31" s="1"/>
  <c r="N327" i="31" a="1"/>
  <c r="N327" i="31" s="1"/>
  <c r="M327" i="31" a="1"/>
  <c r="M327" i="31" s="1"/>
  <c r="L327" i="31" a="1"/>
  <c r="L327" i="31" s="1"/>
  <c r="K327" i="31" a="1"/>
  <c r="K327" i="31" s="1"/>
  <c r="J327" i="31" a="1"/>
  <c r="J327" i="31" s="1"/>
  <c r="I327" i="31" a="1"/>
  <c r="I327" i="31" s="1"/>
  <c r="H327" i="31" a="1"/>
  <c r="H327" i="31" s="1"/>
  <c r="G327" i="31" a="1"/>
  <c r="G327" i="31" s="1"/>
  <c r="F327" i="31" a="1"/>
  <c r="F327" i="31" s="1"/>
  <c r="E327" i="31" a="1"/>
  <c r="E327" i="31" s="1"/>
  <c r="D327" i="31" a="1"/>
  <c r="D327" i="31" s="1"/>
  <c r="C327" i="31" a="1"/>
  <c r="C327" i="31" s="1"/>
  <c r="X326" i="31" a="1"/>
  <c r="X326" i="31" s="1"/>
  <c r="W326" i="31" a="1"/>
  <c r="W326" i="31" s="1"/>
  <c r="V326" i="31" a="1"/>
  <c r="V326" i="31" s="1"/>
  <c r="U326" i="31" a="1"/>
  <c r="U326" i="31" s="1"/>
  <c r="T326" i="31" a="1"/>
  <c r="T326" i="31" s="1"/>
  <c r="S326" i="31" a="1"/>
  <c r="S326" i="31" s="1"/>
  <c r="R326" i="31" a="1"/>
  <c r="R326" i="31" s="1"/>
  <c r="Q326" i="31" a="1"/>
  <c r="Q326" i="31" s="1"/>
  <c r="P326" i="31" a="1"/>
  <c r="P326" i="31" s="1"/>
  <c r="O326" i="31" a="1"/>
  <c r="O326" i="31" s="1"/>
  <c r="N326" i="31" a="1"/>
  <c r="N326" i="31" s="1"/>
  <c r="M326" i="31" a="1"/>
  <c r="M326" i="31" s="1"/>
  <c r="L326" i="31" a="1"/>
  <c r="L326" i="31" s="1"/>
  <c r="K326" i="31" a="1"/>
  <c r="K326" i="31" s="1"/>
  <c r="J326" i="31" a="1"/>
  <c r="J326" i="31" s="1"/>
  <c r="I326" i="31" a="1"/>
  <c r="I326" i="31" s="1"/>
  <c r="H326" i="31" a="1"/>
  <c r="H326" i="31" s="1"/>
  <c r="G326" i="31" a="1"/>
  <c r="G326" i="31" s="1"/>
  <c r="F326" i="31" a="1"/>
  <c r="F326" i="31" s="1"/>
  <c r="E326" i="31" a="1"/>
  <c r="E326" i="31" s="1"/>
  <c r="D326" i="31" a="1"/>
  <c r="D326" i="31" s="1"/>
  <c r="C326" i="31" a="1"/>
  <c r="C326" i="31" s="1"/>
  <c r="X325" i="31" a="1"/>
  <c r="X325" i="31" s="1"/>
  <c r="W325" i="31" a="1"/>
  <c r="W325" i="31" s="1"/>
  <c r="V325" i="31" a="1"/>
  <c r="V325" i="31" s="1"/>
  <c r="U325" i="31" a="1"/>
  <c r="U325" i="31" s="1"/>
  <c r="T325" i="31" a="1"/>
  <c r="T325" i="31" s="1"/>
  <c r="S325" i="31" a="1"/>
  <c r="S325" i="31" s="1"/>
  <c r="R325" i="31" a="1"/>
  <c r="R325" i="31" s="1"/>
  <c r="Q325" i="31" a="1"/>
  <c r="Q325" i="31" s="1"/>
  <c r="P325" i="31" a="1"/>
  <c r="P325" i="31" s="1"/>
  <c r="O325" i="31" a="1"/>
  <c r="O325" i="31" s="1"/>
  <c r="N325" i="31" a="1"/>
  <c r="N325" i="31" s="1"/>
  <c r="M325" i="31" a="1"/>
  <c r="M325" i="31" s="1"/>
  <c r="L325" i="31" a="1"/>
  <c r="L325" i="31" s="1"/>
  <c r="K325" i="31" a="1"/>
  <c r="K325" i="31" s="1"/>
  <c r="J325" i="31" a="1"/>
  <c r="J325" i="31" s="1"/>
  <c r="I325" i="31" a="1"/>
  <c r="I325" i="31" s="1"/>
  <c r="H325" i="31" a="1"/>
  <c r="H325" i="31" s="1"/>
  <c r="G325" i="31" a="1"/>
  <c r="G325" i="31" s="1"/>
  <c r="F325" i="31" a="1"/>
  <c r="F325" i="31" s="1"/>
  <c r="E325" i="31" a="1"/>
  <c r="E325" i="31" s="1"/>
  <c r="D325" i="31" a="1"/>
  <c r="D325" i="31" s="1"/>
  <c r="C325" i="31" a="1"/>
  <c r="C325" i="31" s="1"/>
  <c r="X324" i="31" a="1"/>
  <c r="X324" i="31" s="1"/>
  <c r="W324" i="31" a="1"/>
  <c r="W324" i="31" s="1"/>
  <c r="V324" i="31" a="1"/>
  <c r="V324" i="31" s="1"/>
  <c r="U324" i="31" a="1"/>
  <c r="U324" i="31" s="1"/>
  <c r="T324" i="31" a="1"/>
  <c r="T324" i="31" s="1"/>
  <c r="S324" i="31" a="1"/>
  <c r="S324" i="31" s="1"/>
  <c r="R324" i="31" a="1"/>
  <c r="R324" i="31" s="1"/>
  <c r="Q324" i="31" a="1"/>
  <c r="Q324" i="31" s="1"/>
  <c r="P324" i="31" a="1"/>
  <c r="P324" i="31" s="1"/>
  <c r="O324" i="31" a="1"/>
  <c r="O324" i="31" s="1"/>
  <c r="N324" i="31" a="1"/>
  <c r="N324" i="31" s="1"/>
  <c r="M324" i="31" a="1"/>
  <c r="M324" i="31" s="1"/>
  <c r="L324" i="31" a="1"/>
  <c r="L324" i="31" s="1"/>
  <c r="K324" i="31" a="1"/>
  <c r="K324" i="31" s="1"/>
  <c r="J324" i="31" a="1"/>
  <c r="J324" i="31" s="1"/>
  <c r="I324" i="31" a="1"/>
  <c r="I324" i="31" s="1"/>
  <c r="H324" i="31" a="1"/>
  <c r="H324" i="31" s="1"/>
  <c r="G324" i="31" a="1"/>
  <c r="G324" i="31" s="1"/>
  <c r="F324" i="31" a="1"/>
  <c r="F324" i="31" s="1"/>
  <c r="E324" i="31" a="1"/>
  <c r="E324" i="31" s="1"/>
  <c r="D324" i="31" a="1"/>
  <c r="D324" i="31" s="1"/>
  <c r="C324" i="31" a="1"/>
  <c r="C324" i="31" s="1"/>
  <c r="X323" i="31" a="1"/>
  <c r="X323" i="31" s="1"/>
  <c r="W323" i="31" a="1"/>
  <c r="W323" i="31" s="1"/>
  <c r="V323" i="31" a="1"/>
  <c r="V323" i="31" s="1"/>
  <c r="U323" i="31" a="1"/>
  <c r="U323" i="31" s="1"/>
  <c r="T323" i="31" a="1"/>
  <c r="T323" i="31" s="1"/>
  <c r="S323" i="31" a="1"/>
  <c r="S323" i="31" s="1"/>
  <c r="R323" i="31" a="1"/>
  <c r="R323" i="31" s="1"/>
  <c r="Q323" i="31" a="1"/>
  <c r="Q323" i="31" s="1"/>
  <c r="P323" i="31" a="1"/>
  <c r="P323" i="31" s="1"/>
  <c r="O323" i="31" a="1"/>
  <c r="O323" i="31" s="1"/>
  <c r="N323" i="31" a="1"/>
  <c r="N323" i="31" s="1"/>
  <c r="M323" i="31" a="1"/>
  <c r="M323" i="31" s="1"/>
  <c r="L323" i="31" a="1"/>
  <c r="L323" i="31" s="1"/>
  <c r="K323" i="31" a="1"/>
  <c r="K323" i="31" s="1"/>
  <c r="J323" i="31" a="1"/>
  <c r="J323" i="31" s="1"/>
  <c r="I323" i="31" a="1"/>
  <c r="I323" i="31" s="1"/>
  <c r="H323" i="31" a="1"/>
  <c r="H323" i="31" s="1"/>
  <c r="G323" i="31" a="1"/>
  <c r="G323" i="31" s="1"/>
  <c r="F323" i="31" a="1"/>
  <c r="F323" i="31" s="1"/>
  <c r="E323" i="31" a="1"/>
  <c r="E323" i="31" s="1"/>
  <c r="D323" i="31" a="1"/>
  <c r="D323" i="31" s="1"/>
  <c r="C323" i="31" a="1"/>
  <c r="C323" i="31" s="1"/>
  <c r="X316" i="31" a="1"/>
  <c r="X316" i="31" s="1"/>
  <c r="W316" i="31" a="1"/>
  <c r="W316" i="31" s="1"/>
  <c r="V316" i="31" a="1"/>
  <c r="V316" i="31" s="1"/>
  <c r="U316" i="31" a="1"/>
  <c r="U316" i="31" s="1"/>
  <c r="T316" i="31" a="1"/>
  <c r="T316" i="31" s="1"/>
  <c r="S316" i="31" a="1"/>
  <c r="S316" i="31" s="1"/>
  <c r="R316" i="31" a="1"/>
  <c r="R316" i="31" s="1"/>
  <c r="Q316" i="31" a="1"/>
  <c r="Q316" i="31" s="1"/>
  <c r="P316" i="31" a="1"/>
  <c r="P316" i="31" s="1"/>
  <c r="O316" i="31" a="1"/>
  <c r="O316" i="31" s="1"/>
  <c r="N316" i="31" a="1"/>
  <c r="N316" i="31" s="1"/>
  <c r="M316" i="31" a="1"/>
  <c r="M316" i="31" s="1"/>
  <c r="L316" i="31" a="1"/>
  <c r="L316" i="31" s="1"/>
  <c r="K316" i="31" a="1"/>
  <c r="K316" i="31" s="1"/>
  <c r="J316" i="31" a="1"/>
  <c r="J316" i="31" s="1"/>
  <c r="I316" i="31" a="1"/>
  <c r="I316" i="31" s="1"/>
  <c r="H316" i="31" a="1"/>
  <c r="H316" i="31" s="1"/>
  <c r="G316" i="31" a="1"/>
  <c r="G316" i="31" s="1"/>
  <c r="F316" i="31" a="1"/>
  <c r="F316" i="31" s="1"/>
  <c r="E316" i="31" a="1"/>
  <c r="E316" i="31" s="1"/>
  <c r="D316" i="31" a="1"/>
  <c r="D316" i="31" s="1"/>
  <c r="C316" i="31" a="1"/>
  <c r="C316" i="31" s="1"/>
  <c r="X315" i="31" a="1"/>
  <c r="X315" i="31" s="1"/>
  <c r="W315" i="31" a="1"/>
  <c r="W315" i="31" s="1"/>
  <c r="V315" i="31" a="1"/>
  <c r="V315" i="31" s="1"/>
  <c r="U315" i="31" a="1"/>
  <c r="U315" i="31" s="1"/>
  <c r="T315" i="31" a="1"/>
  <c r="T315" i="31" s="1"/>
  <c r="S315" i="31" a="1"/>
  <c r="S315" i="31" s="1"/>
  <c r="R315" i="31" a="1"/>
  <c r="R315" i="31" s="1"/>
  <c r="Q315" i="31" a="1"/>
  <c r="Q315" i="31" s="1"/>
  <c r="P315" i="31" a="1"/>
  <c r="P315" i="31" s="1"/>
  <c r="O315" i="31" a="1"/>
  <c r="O315" i="31" s="1"/>
  <c r="N315" i="31" a="1"/>
  <c r="N315" i="31" s="1"/>
  <c r="M315" i="31" a="1"/>
  <c r="M315" i="31" s="1"/>
  <c r="L315" i="31" a="1"/>
  <c r="L315" i="31" s="1"/>
  <c r="K315" i="31" a="1"/>
  <c r="K315" i="31" s="1"/>
  <c r="J315" i="31" a="1"/>
  <c r="J315" i="31" s="1"/>
  <c r="I315" i="31" a="1"/>
  <c r="I315" i="31" s="1"/>
  <c r="H315" i="31" a="1"/>
  <c r="H315" i="31" s="1"/>
  <c r="G315" i="31" a="1"/>
  <c r="G315" i="31" s="1"/>
  <c r="F315" i="31" a="1"/>
  <c r="F315" i="31" s="1"/>
  <c r="E315" i="31" a="1"/>
  <c r="E315" i="31" s="1"/>
  <c r="D315" i="31" a="1"/>
  <c r="D315" i="31" s="1"/>
  <c r="C315" i="31" a="1"/>
  <c r="C315" i="31" s="1"/>
  <c r="X314" i="31" a="1"/>
  <c r="X314" i="31" s="1"/>
  <c r="W314" i="31" a="1"/>
  <c r="W314" i="31" s="1"/>
  <c r="V314" i="31" a="1"/>
  <c r="V314" i="31" s="1"/>
  <c r="U314" i="31" a="1"/>
  <c r="U314" i="31" s="1"/>
  <c r="T314" i="31" a="1"/>
  <c r="T314" i="31" s="1"/>
  <c r="S314" i="31" a="1"/>
  <c r="S314" i="31" s="1"/>
  <c r="R314" i="31" a="1"/>
  <c r="R314" i="31" s="1"/>
  <c r="Q314" i="31" a="1"/>
  <c r="Q314" i="31" s="1"/>
  <c r="P314" i="31" a="1"/>
  <c r="P314" i="31" s="1"/>
  <c r="O314" i="31" a="1"/>
  <c r="O314" i="31" s="1"/>
  <c r="N314" i="31" a="1"/>
  <c r="N314" i="31" s="1"/>
  <c r="M314" i="31" a="1"/>
  <c r="M314" i="31" s="1"/>
  <c r="L314" i="31" a="1"/>
  <c r="L314" i="31" s="1"/>
  <c r="K314" i="31" a="1"/>
  <c r="K314" i="31" s="1"/>
  <c r="J314" i="31" a="1"/>
  <c r="J314" i="31" s="1"/>
  <c r="I314" i="31" a="1"/>
  <c r="I314" i="31" s="1"/>
  <c r="H314" i="31" a="1"/>
  <c r="H314" i="31" s="1"/>
  <c r="G314" i="31" a="1"/>
  <c r="G314" i="31" s="1"/>
  <c r="F314" i="31" a="1"/>
  <c r="F314" i="31" s="1"/>
  <c r="E314" i="31" a="1"/>
  <c r="E314" i="31" s="1"/>
  <c r="D314" i="31" a="1"/>
  <c r="D314" i="31" s="1"/>
  <c r="C314" i="31" a="1"/>
  <c r="C314" i="31" s="1"/>
  <c r="X255" i="31" a="1"/>
  <c r="X255" i="31" s="1"/>
  <c r="W255" i="31" a="1"/>
  <c r="W255" i="31" s="1"/>
  <c r="V255" i="31" a="1"/>
  <c r="V255" i="31" s="1"/>
  <c r="U255" i="31" a="1"/>
  <c r="U255" i="31" s="1"/>
  <c r="T255" i="31" a="1"/>
  <c r="T255" i="31" s="1"/>
  <c r="S255" i="31" a="1"/>
  <c r="S255" i="31" s="1"/>
  <c r="R255" i="31" a="1"/>
  <c r="R255" i="31" s="1"/>
  <c r="Q255" i="31" a="1"/>
  <c r="Q255" i="31" s="1"/>
  <c r="P255" i="31" a="1"/>
  <c r="P255" i="31" s="1"/>
  <c r="O255" i="31" a="1"/>
  <c r="O255" i="31" s="1"/>
  <c r="N255" i="31" a="1"/>
  <c r="N255" i="31" s="1"/>
  <c r="M255" i="31" a="1"/>
  <c r="M255" i="31" s="1"/>
  <c r="L255" i="31" a="1"/>
  <c r="L255" i="31" s="1"/>
  <c r="K255" i="31" a="1"/>
  <c r="K255" i="31" s="1"/>
  <c r="J255" i="31" a="1"/>
  <c r="J255" i="31" s="1"/>
  <c r="I255" i="31" a="1"/>
  <c r="I255" i="31" s="1"/>
  <c r="H255" i="31" a="1"/>
  <c r="H255" i="31" s="1"/>
  <c r="G255" i="31" a="1"/>
  <c r="G255" i="31" s="1"/>
  <c r="F255" i="31" a="1"/>
  <c r="F255" i="31" s="1"/>
  <c r="E255" i="31" a="1"/>
  <c r="E255" i="31" s="1"/>
  <c r="D255" i="31" a="1"/>
  <c r="D255" i="31" s="1"/>
  <c r="C255" i="31" a="1"/>
  <c r="C255" i="31" s="1"/>
  <c r="X254" i="31" a="1"/>
  <c r="X254" i="31" s="1"/>
  <c r="W254" i="31" a="1"/>
  <c r="W254" i="31" s="1"/>
  <c r="V254" i="31" a="1"/>
  <c r="V254" i="31" s="1"/>
  <c r="U254" i="31" a="1"/>
  <c r="U254" i="31" s="1"/>
  <c r="T254" i="31" a="1"/>
  <c r="T254" i="31" s="1"/>
  <c r="S254" i="31" a="1"/>
  <c r="S254" i="31" s="1"/>
  <c r="R254" i="31" a="1"/>
  <c r="R254" i="31" s="1"/>
  <c r="Q254" i="31" a="1"/>
  <c r="Q254" i="31" s="1"/>
  <c r="P254" i="31" a="1"/>
  <c r="P254" i="31" s="1"/>
  <c r="O254" i="31" a="1"/>
  <c r="O254" i="31" s="1"/>
  <c r="N254" i="31" a="1"/>
  <c r="N254" i="31" s="1"/>
  <c r="M254" i="31" a="1"/>
  <c r="M254" i="31" s="1"/>
  <c r="L254" i="31" a="1"/>
  <c r="L254" i="31" s="1"/>
  <c r="K254" i="31" a="1"/>
  <c r="K254" i="31" s="1"/>
  <c r="J254" i="31" a="1"/>
  <c r="J254" i="31" s="1"/>
  <c r="I254" i="31" a="1"/>
  <c r="I254" i="31" s="1"/>
  <c r="H254" i="31" a="1"/>
  <c r="H254" i="31" s="1"/>
  <c r="G254" i="31" a="1"/>
  <c r="G254" i="31" s="1"/>
  <c r="F254" i="31" a="1"/>
  <c r="F254" i="31" s="1"/>
  <c r="E254" i="31" a="1"/>
  <c r="E254" i="31" s="1"/>
  <c r="D254" i="31" a="1"/>
  <c r="D254" i="31" s="1"/>
  <c r="C254" i="31" a="1"/>
  <c r="C254" i="31" s="1"/>
  <c r="X253" i="31" a="1"/>
  <c r="X253" i="31" s="1"/>
  <c r="W253" i="31" a="1"/>
  <c r="W253" i="31" s="1"/>
  <c r="V253" i="31" a="1"/>
  <c r="V253" i="31" s="1"/>
  <c r="U253" i="31" a="1"/>
  <c r="U253" i="31" s="1"/>
  <c r="T253" i="31" a="1"/>
  <c r="T253" i="31" s="1"/>
  <c r="S253" i="31" a="1"/>
  <c r="S253" i="31" s="1"/>
  <c r="R253" i="31" a="1"/>
  <c r="R253" i="31" s="1"/>
  <c r="Q253" i="31" a="1"/>
  <c r="Q253" i="31" s="1"/>
  <c r="P253" i="31" a="1"/>
  <c r="P253" i="31" s="1"/>
  <c r="O253" i="31" a="1"/>
  <c r="O253" i="31" s="1"/>
  <c r="N253" i="31" a="1"/>
  <c r="N253" i="31" s="1"/>
  <c r="M253" i="31" a="1"/>
  <c r="M253" i="31" s="1"/>
  <c r="L253" i="31" a="1"/>
  <c r="L253" i="31" s="1"/>
  <c r="K253" i="31" a="1"/>
  <c r="K253" i="31" s="1"/>
  <c r="J253" i="31" a="1"/>
  <c r="J253" i="31" s="1"/>
  <c r="I253" i="31" a="1"/>
  <c r="I253" i="31" s="1"/>
  <c r="H253" i="31" a="1"/>
  <c r="H253" i="31" s="1"/>
  <c r="G253" i="31" a="1"/>
  <c r="G253" i="31" s="1"/>
  <c r="F253" i="31" a="1"/>
  <c r="F253" i="31" s="1"/>
  <c r="E253" i="31" a="1"/>
  <c r="E253" i="31" s="1"/>
  <c r="D253" i="31" a="1"/>
  <c r="D253" i="31" s="1"/>
  <c r="C253" i="31" a="1"/>
  <c r="C253" i="31" s="1"/>
  <c r="X252" i="31" a="1"/>
  <c r="X252" i="31" s="1"/>
  <c r="W252" i="31" a="1"/>
  <c r="W252" i="31" s="1"/>
  <c r="V252" i="31" a="1"/>
  <c r="V252" i="31" s="1"/>
  <c r="U252" i="31" a="1"/>
  <c r="U252" i="31" s="1"/>
  <c r="T252" i="31" a="1"/>
  <c r="T252" i="31" s="1"/>
  <c r="S252" i="31" a="1"/>
  <c r="S252" i="31" s="1"/>
  <c r="R252" i="31" a="1"/>
  <c r="R252" i="31" s="1"/>
  <c r="Q252" i="31" a="1"/>
  <c r="Q252" i="31" s="1"/>
  <c r="P252" i="31" a="1"/>
  <c r="P252" i="31" s="1"/>
  <c r="O252" i="31" a="1"/>
  <c r="O252" i="31" s="1"/>
  <c r="N252" i="31" a="1"/>
  <c r="N252" i="31" s="1"/>
  <c r="M252" i="31" a="1"/>
  <c r="M252" i="31" s="1"/>
  <c r="L252" i="31" a="1"/>
  <c r="L252" i="31" s="1"/>
  <c r="K252" i="31" a="1"/>
  <c r="K252" i="31" s="1"/>
  <c r="J252" i="31" a="1"/>
  <c r="J252" i="31" s="1"/>
  <c r="I252" i="31" a="1"/>
  <c r="I252" i="31" s="1"/>
  <c r="H252" i="31" a="1"/>
  <c r="H252" i="31" s="1"/>
  <c r="G252" i="31" a="1"/>
  <c r="G252" i="31" s="1"/>
  <c r="F252" i="31" a="1"/>
  <c r="F252" i="31" s="1"/>
  <c r="E252" i="31" a="1"/>
  <c r="E252" i="31" s="1"/>
  <c r="D252" i="31" a="1"/>
  <c r="D252" i="31" s="1"/>
  <c r="C252" i="31" a="1"/>
  <c r="C252" i="31" s="1"/>
  <c r="X251" i="31" a="1"/>
  <c r="X251" i="31" s="1"/>
  <c r="W251" i="31" a="1"/>
  <c r="W251" i="31" s="1"/>
  <c r="V251" i="31" a="1"/>
  <c r="V251" i="31" s="1"/>
  <c r="U251" i="31" a="1"/>
  <c r="U251" i="31" s="1"/>
  <c r="T251" i="31" a="1"/>
  <c r="T251" i="31" s="1"/>
  <c r="S251" i="31" a="1"/>
  <c r="S251" i="31" s="1"/>
  <c r="R251" i="31" a="1"/>
  <c r="R251" i="31" s="1"/>
  <c r="Q251" i="31" a="1"/>
  <c r="Q251" i="31" s="1"/>
  <c r="P251" i="31" a="1"/>
  <c r="P251" i="31" s="1"/>
  <c r="O251" i="31" a="1"/>
  <c r="O251" i="31" s="1"/>
  <c r="N251" i="31" a="1"/>
  <c r="N251" i="31" s="1"/>
  <c r="M251" i="31" a="1"/>
  <c r="M251" i="31" s="1"/>
  <c r="L251" i="31" a="1"/>
  <c r="L251" i="31" s="1"/>
  <c r="K251" i="31" a="1"/>
  <c r="K251" i="31" s="1"/>
  <c r="J251" i="31" a="1"/>
  <c r="J251" i="31" s="1"/>
  <c r="I251" i="31" a="1"/>
  <c r="I251" i="31" s="1"/>
  <c r="H251" i="31" a="1"/>
  <c r="H251" i="31" s="1"/>
  <c r="G251" i="31" a="1"/>
  <c r="G251" i="31" s="1"/>
  <c r="F251" i="31" a="1"/>
  <c r="F251" i="31" s="1"/>
  <c r="E251" i="31" a="1"/>
  <c r="E251" i="31" s="1"/>
  <c r="D251" i="31" a="1"/>
  <c r="D251" i="31" s="1"/>
  <c r="C251" i="31" a="1"/>
  <c r="C251" i="31" s="1"/>
  <c r="X245" i="31" a="1"/>
  <c r="X245" i="31" s="1"/>
  <c r="W245" i="31" a="1"/>
  <c r="W245" i="31" s="1"/>
  <c r="V245" i="31" a="1"/>
  <c r="V245" i="31" s="1"/>
  <c r="U245" i="31" a="1"/>
  <c r="U245" i="31" s="1"/>
  <c r="T245" i="31" a="1"/>
  <c r="T245" i="31" s="1"/>
  <c r="S245" i="31" a="1"/>
  <c r="S245" i="31" s="1"/>
  <c r="R245" i="31" a="1"/>
  <c r="R245" i="31" s="1"/>
  <c r="Q245" i="31" a="1"/>
  <c r="Q245" i="31" s="1"/>
  <c r="P245" i="31" a="1"/>
  <c r="P245" i="31" s="1"/>
  <c r="O245" i="31" a="1"/>
  <c r="O245" i="31" s="1"/>
  <c r="N245" i="31" a="1"/>
  <c r="N245" i="31" s="1"/>
  <c r="M245" i="31" a="1"/>
  <c r="M245" i="31" s="1"/>
  <c r="L245" i="31" a="1"/>
  <c r="L245" i="31" s="1"/>
  <c r="K245" i="31" a="1"/>
  <c r="K245" i="31" s="1"/>
  <c r="J245" i="31" a="1"/>
  <c r="J245" i="31" s="1"/>
  <c r="I245" i="31" a="1"/>
  <c r="I245" i="31" s="1"/>
  <c r="H245" i="31" a="1"/>
  <c r="H245" i="31" s="1"/>
  <c r="G245" i="31" a="1"/>
  <c r="G245" i="31" s="1"/>
  <c r="F245" i="31" a="1"/>
  <c r="F245" i="31" s="1"/>
  <c r="E245" i="31" a="1"/>
  <c r="E245" i="31" s="1"/>
  <c r="D245" i="31" a="1"/>
  <c r="D245" i="31" s="1"/>
  <c r="C245" i="31" a="1"/>
  <c r="C245" i="31" s="1"/>
  <c r="X244" i="31" a="1"/>
  <c r="X244" i="31" s="1"/>
  <c r="W244" i="31" a="1"/>
  <c r="W244" i="31" s="1"/>
  <c r="V244" i="31" a="1"/>
  <c r="V244" i="31" s="1"/>
  <c r="U244" i="31" a="1"/>
  <c r="U244" i="31" s="1"/>
  <c r="T244" i="31" a="1"/>
  <c r="T244" i="31" s="1"/>
  <c r="S244" i="31" a="1"/>
  <c r="S244" i="31" s="1"/>
  <c r="R244" i="31" a="1"/>
  <c r="R244" i="31" s="1"/>
  <c r="Q244" i="31" a="1"/>
  <c r="Q244" i="31" s="1"/>
  <c r="P244" i="31" a="1"/>
  <c r="P244" i="31" s="1"/>
  <c r="O244" i="31" a="1"/>
  <c r="O244" i="31" s="1"/>
  <c r="N244" i="31" a="1"/>
  <c r="N244" i="31" s="1"/>
  <c r="M244" i="31" a="1"/>
  <c r="M244" i="31" s="1"/>
  <c r="L244" i="31" a="1"/>
  <c r="L244" i="31" s="1"/>
  <c r="K244" i="31" a="1"/>
  <c r="K244" i="31" s="1"/>
  <c r="J244" i="31" a="1"/>
  <c r="J244" i="31" s="1"/>
  <c r="I244" i="31" a="1"/>
  <c r="I244" i="31" s="1"/>
  <c r="H244" i="31" a="1"/>
  <c r="H244" i="31" s="1"/>
  <c r="G244" i="31" a="1"/>
  <c r="G244" i="31" s="1"/>
  <c r="F244" i="31" a="1"/>
  <c r="F244" i="31" s="1"/>
  <c r="E244" i="31" a="1"/>
  <c r="E244" i="31" s="1"/>
  <c r="D244" i="31" a="1"/>
  <c r="D244" i="31" s="1"/>
  <c r="C244" i="31" a="1"/>
  <c r="C244" i="31" s="1"/>
  <c r="X243" i="31" a="1"/>
  <c r="X243" i="31" s="1"/>
  <c r="W243" i="31" a="1"/>
  <c r="W243" i="31" s="1"/>
  <c r="V243" i="31" a="1"/>
  <c r="V243" i="31" s="1"/>
  <c r="U243" i="31" a="1"/>
  <c r="U243" i="31" s="1"/>
  <c r="T243" i="31" a="1"/>
  <c r="T243" i="31" s="1"/>
  <c r="S243" i="31" a="1"/>
  <c r="S243" i="31" s="1"/>
  <c r="R243" i="31" a="1"/>
  <c r="R243" i="31" s="1"/>
  <c r="Q243" i="31" a="1"/>
  <c r="Q243" i="31" s="1"/>
  <c r="P243" i="31" a="1"/>
  <c r="P243" i="31" s="1"/>
  <c r="O243" i="31" a="1"/>
  <c r="O243" i="31" s="1"/>
  <c r="N243" i="31" a="1"/>
  <c r="N243" i="31" s="1"/>
  <c r="M243" i="31" a="1"/>
  <c r="M243" i="31" s="1"/>
  <c r="L243" i="31" a="1"/>
  <c r="L243" i="31" s="1"/>
  <c r="K243" i="31" a="1"/>
  <c r="K243" i="31" s="1"/>
  <c r="J243" i="31" a="1"/>
  <c r="J243" i="31" s="1"/>
  <c r="I243" i="31" a="1"/>
  <c r="I243" i="31" s="1"/>
  <c r="H243" i="31" a="1"/>
  <c r="H243" i="31" s="1"/>
  <c r="G243" i="31" a="1"/>
  <c r="G243" i="31" s="1"/>
  <c r="F243" i="31" a="1"/>
  <c r="F243" i="31" s="1"/>
  <c r="E243" i="31" a="1"/>
  <c r="E243" i="31" s="1"/>
  <c r="D243" i="31" a="1"/>
  <c r="D243" i="31" s="1"/>
  <c r="C243" i="31" a="1"/>
  <c r="C243" i="31" s="1"/>
  <c r="X242" i="31" a="1"/>
  <c r="X242" i="31" s="1"/>
  <c r="W242" i="31" a="1"/>
  <c r="W242" i="31" s="1"/>
  <c r="V242" i="31" a="1"/>
  <c r="V242" i="31" s="1"/>
  <c r="U242" i="31" a="1"/>
  <c r="U242" i="31" s="1"/>
  <c r="T242" i="31" a="1"/>
  <c r="T242" i="31" s="1"/>
  <c r="S242" i="31" a="1"/>
  <c r="S242" i="31" s="1"/>
  <c r="R242" i="31" a="1"/>
  <c r="R242" i="31" s="1"/>
  <c r="Q242" i="31" a="1"/>
  <c r="Q242" i="31" s="1"/>
  <c r="P242" i="31" a="1"/>
  <c r="P242" i="31" s="1"/>
  <c r="O242" i="31" a="1"/>
  <c r="O242" i="31" s="1"/>
  <c r="N242" i="31" a="1"/>
  <c r="N242" i="31" s="1"/>
  <c r="M242" i="31" a="1"/>
  <c r="M242" i="31" s="1"/>
  <c r="L242" i="31" a="1"/>
  <c r="L242" i="31" s="1"/>
  <c r="K242" i="31" a="1"/>
  <c r="K242" i="31" s="1"/>
  <c r="J242" i="31" a="1"/>
  <c r="J242" i="31" s="1"/>
  <c r="I242" i="31" a="1"/>
  <c r="I242" i="31" s="1"/>
  <c r="H242" i="31" a="1"/>
  <c r="H242" i="31" s="1"/>
  <c r="G242" i="31" a="1"/>
  <c r="G242" i="31" s="1"/>
  <c r="F242" i="31" a="1"/>
  <c r="F242" i="31" s="1"/>
  <c r="E242" i="31" a="1"/>
  <c r="E242" i="31" s="1"/>
  <c r="D242" i="31" a="1"/>
  <c r="D242" i="31" s="1"/>
  <c r="C242" i="31" a="1"/>
  <c r="C242" i="31" s="1"/>
  <c r="X241" i="31" a="1"/>
  <c r="X241" i="31" s="1"/>
  <c r="W241" i="31" a="1"/>
  <c r="W241" i="31" s="1"/>
  <c r="V241" i="31" a="1"/>
  <c r="V241" i="31" s="1"/>
  <c r="U241" i="31" a="1"/>
  <c r="U241" i="31" s="1"/>
  <c r="T241" i="31" a="1"/>
  <c r="T241" i="31" s="1"/>
  <c r="S241" i="31" a="1"/>
  <c r="S241" i="31" s="1"/>
  <c r="R241" i="31" a="1"/>
  <c r="R241" i="31" s="1"/>
  <c r="Q241" i="31" a="1"/>
  <c r="Q241" i="31" s="1"/>
  <c r="P241" i="31" a="1"/>
  <c r="P241" i="31" s="1"/>
  <c r="O241" i="31" a="1"/>
  <c r="O241" i="31" s="1"/>
  <c r="N241" i="31" a="1"/>
  <c r="N241" i="31" s="1"/>
  <c r="M241" i="31" a="1"/>
  <c r="M241" i="31" s="1"/>
  <c r="L241" i="31" a="1"/>
  <c r="L241" i="31" s="1"/>
  <c r="K241" i="31" a="1"/>
  <c r="K241" i="31" s="1"/>
  <c r="J241" i="31" a="1"/>
  <c r="J241" i="31" s="1"/>
  <c r="I241" i="31" a="1"/>
  <c r="I241" i="31" s="1"/>
  <c r="H241" i="31" a="1"/>
  <c r="H241" i="31" s="1"/>
  <c r="G241" i="31" a="1"/>
  <c r="G241" i="31" s="1"/>
  <c r="F241" i="31" a="1"/>
  <c r="F241" i="31" s="1"/>
  <c r="E241" i="31" a="1"/>
  <c r="E241" i="31" s="1"/>
  <c r="D241" i="31" a="1"/>
  <c r="D241" i="31" s="1"/>
  <c r="C241" i="31" a="1"/>
  <c r="C241" i="31" s="1"/>
  <c r="X240" i="31" a="1"/>
  <c r="X240" i="31" s="1"/>
  <c r="W240" i="31" a="1"/>
  <c r="W240" i="31" s="1"/>
  <c r="V240" i="31" a="1"/>
  <c r="V240" i="31" s="1"/>
  <c r="U240" i="31" a="1"/>
  <c r="U240" i="31" s="1"/>
  <c r="T240" i="31" a="1"/>
  <c r="T240" i="31" s="1"/>
  <c r="S240" i="31" a="1"/>
  <c r="S240" i="31" s="1"/>
  <c r="R240" i="31" a="1"/>
  <c r="R240" i="31" s="1"/>
  <c r="Q240" i="31" a="1"/>
  <c r="Q240" i="31" s="1"/>
  <c r="P240" i="31" a="1"/>
  <c r="P240" i="31" s="1"/>
  <c r="O240" i="31" a="1"/>
  <c r="O240" i="31" s="1"/>
  <c r="N240" i="31" a="1"/>
  <c r="N240" i="31" s="1"/>
  <c r="M240" i="31" a="1"/>
  <c r="M240" i="31" s="1"/>
  <c r="L240" i="31" a="1"/>
  <c r="L240" i="31" s="1"/>
  <c r="K240" i="31" a="1"/>
  <c r="K240" i="31" s="1"/>
  <c r="J240" i="31" a="1"/>
  <c r="J240" i="31" s="1"/>
  <c r="I240" i="31" a="1"/>
  <c r="I240" i="31" s="1"/>
  <c r="H240" i="31" a="1"/>
  <c r="H240" i="31" s="1"/>
  <c r="G240" i="31" a="1"/>
  <c r="G240" i="31" s="1"/>
  <c r="F240" i="31" a="1"/>
  <c r="F240" i="31" s="1"/>
  <c r="E240" i="31" a="1"/>
  <c r="E240" i="31" s="1"/>
  <c r="D240" i="31" a="1"/>
  <c r="D240" i="31" s="1"/>
  <c r="C240" i="31" a="1"/>
  <c r="C240" i="31" s="1"/>
  <c r="X239" i="31" a="1"/>
  <c r="X239" i="31" s="1"/>
  <c r="W239" i="31" a="1"/>
  <c r="W239" i="31" s="1"/>
  <c r="V239" i="31" a="1"/>
  <c r="V239" i="31" s="1"/>
  <c r="U239" i="31" a="1"/>
  <c r="U239" i="31" s="1"/>
  <c r="T239" i="31" a="1"/>
  <c r="T239" i="31" s="1"/>
  <c r="S239" i="31" a="1"/>
  <c r="S239" i="31" s="1"/>
  <c r="R239" i="31" a="1"/>
  <c r="R239" i="31" s="1"/>
  <c r="Q239" i="31" a="1"/>
  <c r="Q239" i="31" s="1"/>
  <c r="P239" i="31" a="1"/>
  <c r="P239" i="31" s="1"/>
  <c r="O239" i="31" a="1"/>
  <c r="O239" i="31" s="1"/>
  <c r="N239" i="31" a="1"/>
  <c r="N239" i="31" s="1"/>
  <c r="M239" i="31" a="1"/>
  <c r="M239" i="31" s="1"/>
  <c r="L239" i="31" a="1"/>
  <c r="L239" i="31" s="1"/>
  <c r="K239" i="31" a="1"/>
  <c r="K239" i="31" s="1"/>
  <c r="J239" i="31" a="1"/>
  <c r="J239" i="31" s="1"/>
  <c r="I239" i="31" a="1"/>
  <c r="I239" i="31" s="1"/>
  <c r="H239" i="31" a="1"/>
  <c r="H239" i="31" s="1"/>
  <c r="G239" i="31" a="1"/>
  <c r="G239" i="31" s="1"/>
  <c r="F239" i="31" a="1"/>
  <c r="F239" i="31" s="1"/>
  <c r="E239" i="31" a="1"/>
  <c r="E239" i="31" s="1"/>
  <c r="D239" i="31" a="1"/>
  <c r="D239" i="31" s="1"/>
  <c r="C239" i="31" a="1"/>
  <c r="C239" i="31" s="1"/>
  <c r="X238" i="31" a="1"/>
  <c r="X238" i="31" s="1"/>
  <c r="W238" i="31" a="1"/>
  <c r="W238" i="31" s="1"/>
  <c r="V238" i="31" a="1"/>
  <c r="V238" i="31" s="1"/>
  <c r="U238" i="31" a="1"/>
  <c r="U238" i="31" s="1"/>
  <c r="T238" i="31" a="1"/>
  <c r="T238" i="31" s="1"/>
  <c r="S238" i="31" a="1"/>
  <c r="S238" i="31" s="1"/>
  <c r="R238" i="31" a="1"/>
  <c r="R238" i="31" s="1"/>
  <c r="Q238" i="31" a="1"/>
  <c r="Q238" i="31" s="1"/>
  <c r="P238" i="31" a="1"/>
  <c r="P238" i="31" s="1"/>
  <c r="O238" i="31" a="1"/>
  <c r="O238" i="31" s="1"/>
  <c r="N238" i="31" a="1"/>
  <c r="N238" i="31" s="1"/>
  <c r="M238" i="31" a="1"/>
  <c r="M238" i="31" s="1"/>
  <c r="L238" i="31" a="1"/>
  <c r="L238" i="31" s="1"/>
  <c r="K238" i="31" a="1"/>
  <c r="K238" i="31" s="1"/>
  <c r="J238" i="31" a="1"/>
  <c r="J238" i="31" s="1"/>
  <c r="I238" i="31" a="1"/>
  <c r="I238" i="31" s="1"/>
  <c r="H238" i="31" a="1"/>
  <c r="H238" i="31" s="1"/>
  <c r="G238" i="31" a="1"/>
  <c r="G238" i="31" s="1"/>
  <c r="F238" i="31" a="1"/>
  <c r="F238" i="31" s="1"/>
  <c r="E238" i="31" a="1"/>
  <c r="E238" i="31" s="1"/>
  <c r="D238" i="31" a="1"/>
  <c r="D238" i="31" s="1"/>
  <c r="C238" i="31" a="1"/>
  <c r="C238" i="31" s="1"/>
  <c r="X237" i="31" a="1"/>
  <c r="X237" i="31" s="1"/>
  <c r="W237" i="31" a="1"/>
  <c r="W237" i="31" s="1"/>
  <c r="V237" i="31" a="1"/>
  <c r="V237" i="31" s="1"/>
  <c r="U237" i="31" a="1"/>
  <c r="U237" i="31" s="1"/>
  <c r="T237" i="31" a="1"/>
  <c r="T237" i="31" s="1"/>
  <c r="S237" i="31" a="1"/>
  <c r="S237" i="31" s="1"/>
  <c r="R237" i="31" a="1"/>
  <c r="R237" i="31" s="1"/>
  <c r="Q237" i="31" a="1"/>
  <c r="Q237" i="31" s="1"/>
  <c r="P237" i="31" a="1"/>
  <c r="P237" i="31" s="1"/>
  <c r="O237" i="31" a="1"/>
  <c r="O237" i="31" s="1"/>
  <c r="N237" i="31" a="1"/>
  <c r="N237" i="31" s="1"/>
  <c r="M237" i="31" a="1"/>
  <c r="M237" i="31" s="1"/>
  <c r="L237" i="31" a="1"/>
  <c r="L237" i="31" s="1"/>
  <c r="K237" i="31" a="1"/>
  <c r="K237" i="31" s="1"/>
  <c r="J237" i="31" a="1"/>
  <c r="J237" i="31" s="1"/>
  <c r="I237" i="31" a="1"/>
  <c r="I237" i="31" s="1"/>
  <c r="H237" i="31" a="1"/>
  <c r="H237" i="31" s="1"/>
  <c r="G237" i="31" a="1"/>
  <c r="G237" i="31" s="1"/>
  <c r="F237" i="31" a="1"/>
  <c r="F237" i="31" s="1"/>
  <c r="E237" i="31" a="1"/>
  <c r="E237" i="31" s="1"/>
  <c r="D237" i="31" a="1"/>
  <c r="D237" i="31" s="1"/>
  <c r="C237" i="31" a="1"/>
  <c r="C237" i="31" s="1"/>
  <c r="X236" i="31" a="1"/>
  <c r="X236" i="31" s="1"/>
  <c r="W236" i="31" a="1"/>
  <c r="W236" i="31" s="1"/>
  <c r="V236" i="31" a="1"/>
  <c r="V236" i="31" s="1"/>
  <c r="U236" i="31" a="1"/>
  <c r="U236" i="31" s="1"/>
  <c r="T236" i="31" a="1"/>
  <c r="T236" i="31" s="1"/>
  <c r="S236" i="31" a="1"/>
  <c r="S236" i="31" s="1"/>
  <c r="R236" i="31" a="1"/>
  <c r="R236" i="31" s="1"/>
  <c r="Q236" i="31" a="1"/>
  <c r="Q236" i="31" s="1"/>
  <c r="P236" i="31" a="1"/>
  <c r="P236" i="31" s="1"/>
  <c r="O236" i="31" a="1"/>
  <c r="O236" i="31" s="1"/>
  <c r="N236" i="31" a="1"/>
  <c r="N236" i="31" s="1"/>
  <c r="M236" i="31" a="1"/>
  <c r="M236" i="31" s="1"/>
  <c r="L236" i="31" a="1"/>
  <c r="L236" i="31" s="1"/>
  <c r="K236" i="31" a="1"/>
  <c r="K236" i="31" s="1"/>
  <c r="J236" i="31" a="1"/>
  <c r="J236" i="31" s="1"/>
  <c r="I236" i="31" a="1"/>
  <c r="I236" i="31" s="1"/>
  <c r="H236" i="31" a="1"/>
  <c r="H236" i="31" s="1"/>
  <c r="G236" i="31" a="1"/>
  <c r="G236" i="31" s="1"/>
  <c r="F236" i="31" a="1"/>
  <c r="F236" i="31" s="1"/>
  <c r="E236" i="31" a="1"/>
  <c r="E236" i="31" s="1"/>
  <c r="D236" i="31" a="1"/>
  <c r="D236" i="31" s="1"/>
  <c r="C236" i="31" a="1"/>
  <c r="C236" i="31" s="1"/>
  <c r="X235" i="31" a="1"/>
  <c r="X235" i="31" s="1"/>
  <c r="W235" i="31" a="1"/>
  <c r="W235" i="31" s="1"/>
  <c r="V235" i="31" a="1"/>
  <c r="V235" i="31" s="1"/>
  <c r="U235" i="31" a="1"/>
  <c r="U235" i="31" s="1"/>
  <c r="T235" i="31" a="1"/>
  <c r="T235" i="31" s="1"/>
  <c r="S235" i="31" a="1"/>
  <c r="S235" i="31" s="1"/>
  <c r="R235" i="31" a="1"/>
  <c r="R235" i="31" s="1"/>
  <c r="Q235" i="31" a="1"/>
  <c r="Q235" i="31" s="1"/>
  <c r="P235" i="31" a="1"/>
  <c r="P235" i="31" s="1"/>
  <c r="O235" i="31" a="1"/>
  <c r="O235" i="31" s="1"/>
  <c r="N235" i="31" a="1"/>
  <c r="N235" i="31" s="1"/>
  <c r="M235" i="31" a="1"/>
  <c r="M235" i="31" s="1"/>
  <c r="L235" i="31" a="1"/>
  <c r="L235" i="31" s="1"/>
  <c r="K235" i="31" a="1"/>
  <c r="K235" i="31" s="1"/>
  <c r="J235" i="31" a="1"/>
  <c r="J235" i="31" s="1"/>
  <c r="I235" i="31" a="1"/>
  <c r="I235" i="31" s="1"/>
  <c r="H235" i="31" a="1"/>
  <c r="H235" i="31" s="1"/>
  <c r="G235" i="31" a="1"/>
  <c r="G235" i="31" s="1"/>
  <c r="F235" i="31" a="1"/>
  <c r="F235" i="31" s="1"/>
  <c r="E235" i="31" a="1"/>
  <c r="E235" i="31" s="1"/>
  <c r="D235" i="31" a="1"/>
  <c r="D235" i="31" s="1"/>
  <c r="C235" i="31" a="1"/>
  <c r="C235" i="31" s="1"/>
  <c r="X234" i="31" a="1"/>
  <c r="X234" i="31" s="1"/>
  <c r="W234" i="31" a="1"/>
  <c r="W234" i="31" s="1"/>
  <c r="V234" i="31" a="1"/>
  <c r="V234" i="31" s="1"/>
  <c r="U234" i="31" a="1"/>
  <c r="U234" i="31" s="1"/>
  <c r="T234" i="31" a="1"/>
  <c r="T234" i="31" s="1"/>
  <c r="S234" i="31" a="1"/>
  <c r="S234" i="31" s="1"/>
  <c r="R234" i="31" a="1"/>
  <c r="R234" i="31" s="1"/>
  <c r="Q234" i="31" a="1"/>
  <c r="Q234" i="31" s="1"/>
  <c r="P234" i="31" a="1"/>
  <c r="P234" i="31" s="1"/>
  <c r="O234" i="31" a="1"/>
  <c r="O234" i="31" s="1"/>
  <c r="N234" i="31" a="1"/>
  <c r="N234" i="31" s="1"/>
  <c r="M234" i="31" a="1"/>
  <c r="M234" i="31" s="1"/>
  <c r="L234" i="31" a="1"/>
  <c r="L234" i="31" s="1"/>
  <c r="K234" i="31" a="1"/>
  <c r="K234" i="31" s="1"/>
  <c r="J234" i="31" a="1"/>
  <c r="J234" i="31" s="1"/>
  <c r="I234" i="31" a="1"/>
  <c r="I234" i="31" s="1"/>
  <c r="H234" i="31" a="1"/>
  <c r="H234" i="31" s="1"/>
  <c r="G234" i="31" a="1"/>
  <c r="G234" i="31" s="1"/>
  <c r="F234" i="31" a="1"/>
  <c r="F234" i="31" s="1"/>
  <c r="E234" i="31" a="1"/>
  <c r="E234" i="31" s="1"/>
  <c r="D234" i="31" a="1"/>
  <c r="D234" i="31" s="1"/>
  <c r="C234" i="31" a="1"/>
  <c r="C234" i="31" s="1"/>
  <c r="X233" i="31" a="1"/>
  <c r="X233" i="31" s="1"/>
  <c r="W233" i="31" a="1"/>
  <c r="W233" i="31" s="1"/>
  <c r="V233" i="31" a="1"/>
  <c r="V233" i="31" s="1"/>
  <c r="U233" i="31" a="1"/>
  <c r="U233" i="31" s="1"/>
  <c r="T233" i="31" a="1"/>
  <c r="T233" i="31" s="1"/>
  <c r="S233" i="31" a="1"/>
  <c r="S233" i="31" s="1"/>
  <c r="R233" i="31" a="1"/>
  <c r="R233" i="31" s="1"/>
  <c r="Q233" i="31" a="1"/>
  <c r="Q233" i="31" s="1"/>
  <c r="P233" i="31" a="1"/>
  <c r="P233" i="31" s="1"/>
  <c r="O233" i="31" a="1"/>
  <c r="O233" i="31" s="1"/>
  <c r="N233" i="31" a="1"/>
  <c r="N233" i="31" s="1"/>
  <c r="M233" i="31" a="1"/>
  <c r="M233" i="31" s="1"/>
  <c r="L233" i="31" a="1"/>
  <c r="L233" i="31" s="1"/>
  <c r="K233" i="31" a="1"/>
  <c r="K233" i="31" s="1"/>
  <c r="J233" i="31" a="1"/>
  <c r="J233" i="31" s="1"/>
  <c r="I233" i="31" a="1"/>
  <c r="I233" i="31" s="1"/>
  <c r="H233" i="31" a="1"/>
  <c r="H233" i="31" s="1"/>
  <c r="G233" i="31" a="1"/>
  <c r="G233" i="31" s="1"/>
  <c r="F233" i="31" a="1"/>
  <c r="F233" i="31" s="1"/>
  <c r="E233" i="31" a="1"/>
  <c r="E233" i="31" s="1"/>
  <c r="D233" i="31" a="1"/>
  <c r="D233" i="31" s="1"/>
  <c r="C233" i="31" a="1"/>
  <c r="C233" i="31" s="1"/>
  <c r="X232" i="31" a="1"/>
  <c r="X232" i="31" s="1"/>
  <c r="W232" i="31" a="1"/>
  <c r="W232" i="31" s="1"/>
  <c r="V232" i="31" a="1"/>
  <c r="V232" i="31" s="1"/>
  <c r="U232" i="31" a="1"/>
  <c r="U232" i="31" s="1"/>
  <c r="T232" i="31" a="1"/>
  <c r="T232" i="31" s="1"/>
  <c r="S232" i="31" a="1"/>
  <c r="S232" i="31" s="1"/>
  <c r="R232" i="31" a="1"/>
  <c r="R232" i="31" s="1"/>
  <c r="Q232" i="31" a="1"/>
  <c r="Q232" i="31" s="1"/>
  <c r="P232" i="31" a="1"/>
  <c r="P232" i="31" s="1"/>
  <c r="O232" i="31" a="1"/>
  <c r="O232" i="31" s="1"/>
  <c r="N232" i="31" a="1"/>
  <c r="N232" i="31" s="1"/>
  <c r="M232" i="31" a="1"/>
  <c r="M232" i="31" s="1"/>
  <c r="L232" i="31" a="1"/>
  <c r="L232" i="31" s="1"/>
  <c r="K232" i="31" a="1"/>
  <c r="K232" i="31" s="1"/>
  <c r="J232" i="31" a="1"/>
  <c r="J232" i="31" s="1"/>
  <c r="I232" i="31" a="1"/>
  <c r="I232" i="31" s="1"/>
  <c r="H232" i="31" a="1"/>
  <c r="H232" i="31" s="1"/>
  <c r="G232" i="31" a="1"/>
  <c r="G232" i="31" s="1"/>
  <c r="F232" i="31" a="1"/>
  <c r="F232" i="31" s="1"/>
  <c r="E232" i="31" a="1"/>
  <c r="E232" i="31" s="1"/>
  <c r="D232" i="31" a="1"/>
  <c r="D232" i="31" s="1"/>
  <c r="C232" i="31" a="1"/>
  <c r="C232" i="31" s="1"/>
  <c r="X231" i="31" a="1"/>
  <c r="X231" i="31" s="1"/>
  <c r="W231" i="31" a="1"/>
  <c r="W231" i="31" s="1"/>
  <c r="V231" i="31" a="1"/>
  <c r="V231" i="31" s="1"/>
  <c r="U231" i="31" a="1"/>
  <c r="U231" i="31" s="1"/>
  <c r="T231" i="31" a="1"/>
  <c r="T231" i="31" s="1"/>
  <c r="S231" i="31" a="1"/>
  <c r="S231" i="31" s="1"/>
  <c r="R231" i="31" a="1"/>
  <c r="R231" i="31" s="1"/>
  <c r="Q231" i="31" a="1"/>
  <c r="Q231" i="31" s="1"/>
  <c r="P231" i="31" a="1"/>
  <c r="P231" i="31" s="1"/>
  <c r="O231" i="31" a="1"/>
  <c r="O231" i="31" s="1"/>
  <c r="N231" i="31" a="1"/>
  <c r="N231" i="31" s="1"/>
  <c r="M231" i="31" a="1"/>
  <c r="M231" i="31" s="1"/>
  <c r="L231" i="31" a="1"/>
  <c r="L231" i="31" s="1"/>
  <c r="K231" i="31" a="1"/>
  <c r="K231" i="31" s="1"/>
  <c r="J231" i="31" a="1"/>
  <c r="J231" i="31" s="1"/>
  <c r="I231" i="31" a="1"/>
  <c r="I231" i="31" s="1"/>
  <c r="H231" i="31" a="1"/>
  <c r="H231" i="31" s="1"/>
  <c r="G231" i="31" a="1"/>
  <c r="G231" i="31" s="1"/>
  <c r="F231" i="31" a="1"/>
  <c r="F231" i="31" s="1"/>
  <c r="E231" i="31" a="1"/>
  <c r="E231" i="31" s="1"/>
  <c r="D231" i="31" a="1"/>
  <c r="D231" i="31" s="1"/>
  <c r="C231" i="31" a="1"/>
  <c r="C231" i="31" s="1"/>
  <c r="X230" i="31" a="1"/>
  <c r="X230" i="31" s="1"/>
  <c r="W230" i="31" a="1"/>
  <c r="W230" i="31" s="1"/>
  <c r="V230" i="31" a="1"/>
  <c r="V230" i="31" s="1"/>
  <c r="U230" i="31" a="1"/>
  <c r="U230" i="31" s="1"/>
  <c r="T230" i="31" a="1"/>
  <c r="T230" i="31" s="1"/>
  <c r="S230" i="31" a="1"/>
  <c r="S230" i="31" s="1"/>
  <c r="R230" i="31" a="1"/>
  <c r="R230" i="31" s="1"/>
  <c r="Q230" i="31" a="1"/>
  <c r="Q230" i="31" s="1"/>
  <c r="P230" i="31" a="1"/>
  <c r="P230" i="31" s="1"/>
  <c r="O230" i="31" a="1"/>
  <c r="O230" i="31" s="1"/>
  <c r="N230" i="31" a="1"/>
  <c r="N230" i="31" s="1"/>
  <c r="M230" i="31" a="1"/>
  <c r="M230" i="31" s="1"/>
  <c r="L230" i="31" a="1"/>
  <c r="L230" i="31" s="1"/>
  <c r="K230" i="31" a="1"/>
  <c r="K230" i="31" s="1"/>
  <c r="J230" i="31" a="1"/>
  <c r="J230" i="31" s="1"/>
  <c r="I230" i="31" a="1"/>
  <c r="I230" i="31" s="1"/>
  <c r="H230" i="31" a="1"/>
  <c r="H230" i="31" s="1"/>
  <c r="G230" i="31" a="1"/>
  <c r="G230" i="31" s="1"/>
  <c r="F230" i="31" a="1"/>
  <c r="F230" i="31" s="1"/>
  <c r="E230" i="31" a="1"/>
  <c r="E230" i="31" s="1"/>
  <c r="D230" i="31" a="1"/>
  <c r="D230" i="31" s="1"/>
  <c r="C230" i="31" a="1"/>
  <c r="C230" i="31" s="1"/>
  <c r="X229" i="31" a="1"/>
  <c r="X229" i="31" s="1"/>
  <c r="W229" i="31" a="1"/>
  <c r="W229" i="31" s="1"/>
  <c r="V229" i="31" a="1"/>
  <c r="V229" i="31" s="1"/>
  <c r="U229" i="31" a="1"/>
  <c r="U229" i="31" s="1"/>
  <c r="T229" i="31" a="1"/>
  <c r="T229" i="31" s="1"/>
  <c r="S229" i="31" a="1"/>
  <c r="S229" i="31" s="1"/>
  <c r="R229" i="31" a="1"/>
  <c r="R229" i="31" s="1"/>
  <c r="Q229" i="31" a="1"/>
  <c r="Q229" i="31" s="1"/>
  <c r="P229" i="31" a="1"/>
  <c r="P229" i="31" s="1"/>
  <c r="O229" i="31" a="1"/>
  <c r="O229" i="31" s="1"/>
  <c r="N229" i="31" a="1"/>
  <c r="N229" i="31" s="1"/>
  <c r="M229" i="31" a="1"/>
  <c r="M229" i="31" s="1"/>
  <c r="L229" i="31" a="1"/>
  <c r="L229" i="31" s="1"/>
  <c r="K229" i="31" a="1"/>
  <c r="K229" i="31" s="1"/>
  <c r="J229" i="31" a="1"/>
  <c r="J229" i="31" s="1"/>
  <c r="I229" i="31" a="1"/>
  <c r="I229" i="31" s="1"/>
  <c r="H229" i="31" a="1"/>
  <c r="H229" i="31" s="1"/>
  <c r="G229" i="31" a="1"/>
  <c r="G229" i="31" s="1"/>
  <c r="F229" i="31" a="1"/>
  <c r="F229" i="31" s="1"/>
  <c r="E229" i="31" a="1"/>
  <c r="E229" i="31" s="1"/>
  <c r="D229" i="31" a="1"/>
  <c r="D229" i="31" s="1"/>
  <c r="C229" i="31" a="1"/>
  <c r="C229" i="31" s="1"/>
  <c r="X228" i="31" a="1"/>
  <c r="X228" i="31" s="1"/>
  <c r="W228" i="31" a="1"/>
  <c r="W228" i="31" s="1"/>
  <c r="V228" i="31" a="1"/>
  <c r="V228" i="31" s="1"/>
  <c r="U228" i="31" a="1"/>
  <c r="U228" i="31" s="1"/>
  <c r="T228" i="31" a="1"/>
  <c r="T228" i="31" s="1"/>
  <c r="S228" i="31" a="1"/>
  <c r="S228" i="31" s="1"/>
  <c r="R228" i="31" a="1"/>
  <c r="R228" i="31" s="1"/>
  <c r="Q228" i="31" a="1"/>
  <c r="Q228" i="31" s="1"/>
  <c r="P228" i="31" a="1"/>
  <c r="P228" i="31" s="1"/>
  <c r="O228" i="31" a="1"/>
  <c r="O228" i="31" s="1"/>
  <c r="N228" i="31" a="1"/>
  <c r="N228" i="31" s="1"/>
  <c r="M228" i="31" a="1"/>
  <c r="M228" i="31" s="1"/>
  <c r="L228" i="31" a="1"/>
  <c r="L228" i="31" s="1"/>
  <c r="K228" i="31" a="1"/>
  <c r="K228" i="31" s="1"/>
  <c r="J228" i="31" a="1"/>
  <c r="J228" i="31" s="1"/>
  <c r="I228" i="31" a="1"/>
  <c r="I228" i="31" s="1"/>
  <c r="H228" i="31" a="1"/>
  <c r="H228" i="31" s="1"/>
  <c r="G228" i="31" a="1"/>
  <c r="G228" i="31" s="1"/>
  <c r="F228" i="31" a="1"/>
  <c r="F228" i="31" s="1"/>
  <c r="E228" i="31" a="1"/>
  <c r="E228" i="31" s="1"/>
  <c r="D228" i="31" a="1"/>
  <c r="D228" i="31" s="1"/>
  <c r="C228" i="31" a="1"/>
  <c r="C228" i="31" s="1"/>
  <c r="X227" i="31" a="1"/>
  <c r="X227" i="31" s="1"/>
  <c r="W227" i="31" a="1"/>
  <c r="W227" i="31" s="1"/>
  <c r="V227" i="31" a="1"/>
  <c r="V227" i="31" s="1"/>
  <c r="U227" i="31" a="1"/>
  <c r="U227" i="31" s="1"/>
  <c r="T227" i="31" a="1"/>
  <c r="T227" i="31" s="1"/>
  <c r="S227" i="31" a="1"/>
  <c r="S227" i="31" s="1"/>
  <c r="R227" i="31" a="1"/>
  <c r="R227" i="31" s="1"/>
  <c r="Q227" i="31" a="1"/>
  <c r="Q227" i="31" s="1"/>
  <c r="P227" i="31" a="1"/>
  <c r="P227" i="31" s="1"/>
  <c r="O227" i="31" a="1"/>
  <c r="O227" i="31" s="1"/>
  <c r="N227" i="31" a="1"/>
  <c r="N227" i="31" s="1"/>
  <c r="M227" i="31" a="1"/>
  <c r="M227" i="31" s="1"/>
  <c r="L227" i="31" a="1"/>
  <c r="L227" i="31" s="1"/>
  <c r="K227" i="31" a="1"/>
  <c r="K227" i="31" s="1"/>
  <c r="J227" i="31" a="1"/>
  <c r="J227" i="31" s="1"/>
  <c r="I227" i="31" a="1"/>
  <c r="I227" i="31" s="1"/>
  <c r="H227" i="31" a="1"/>
  <c r="H227" i="31" s="1"/>
  <c r="G227" i="31" a="1"/>
  <c r="G227" i="31" s="1"/>
  <c r="F227" i="31" a="1"/>
  <c r="F227" i="31" s="1"/>
  <c r="E227" i="31" a="1"/>
  <c r="E227" i="31" s="1"/>
  <c r="D227" i="31" a="1"/>
  <c r="D227" i="31" s="1"/>
  <c r="C227" i="31" a="1"/>
  <c r="C227" i="31" s="1"/>
  <c r="X226" i="31" a="1"/>
  <c r="X226" i="31" s="1"/>
  <c r="W226" i="31" a="1"/>
  <c r="W226" i="31" s="1"/>
  <c r="V226" i="31" a="1"/>
  <c r="V226" i="31" s="1"/>
  <c r="U226" i="31" a="1"/>
  <c r="U226" i="31" s="1"/>
  <c r="T226" i="31" a="1"/>
  <c r="T226" i="31" s="1"/>
  <c r="S226" i="31" a="1"/>
  <c r="S226" i="31" s="1"/>
  <c r="R226" i="31" a="1"/>
  <c r="R226" i="31" s="1"/>
  <c r="Q226" i="31" a="1"/>
  <c r="Q226" i="31" s="1"/>
  <c r="P226" i="31" a="1"/>
  <c r="P226" i="31" s="1"/>
  <c r="O226" i="31" a="1"/>
  <c r="O226" i="31" s="1"/>
  <c r="N226" i="31" a="1"/>
  <c r="N226" i="31" s="1"/>
  <c r="M226" i="31" a="1"/>
  <c r="M226" i="31" s="1"/>
  <c r="L226" i="31" a="1"/>
  <c r="L226" i="31" s="1"/>
  <c r="K226" i="31" a="1"/>
  <c r="K226" i="31" s="1"/>
  <c r="J226" i="31" a="1"/>
  <c r="J226" i="31" s="1"/>
  <c r="I226" i="31" a="1"/>
  <c r="I226" i="31" s="1"/>
  <c r="H226" i="31" a="1"/>
  <c r="H226" i="31" s="1"/>
  <c r="G226" i="31" a="1"/>
  <c r="G226" i="31" s="1"/>
  <c r="F226" i="31" a="1"/>
  <c r="F226" i="31" s="1"/>
  <c r="E226" i="31" a="1"/>
  <c r="E226" i="31" s="1"/>
  <c r="D226" i="31" a="1"/>
  <c r="D226" i="31" s="1"/>
  <c r="C226" i="31" a="1"/>
  <c r="C226" i="31" s="1"/>
  <c r="X225" i="31" a="1"/>
  <c r="X225" i="31" s="1"/>
  <c r="W225" i="31" a="1"/>
  <c r="W225" i="31" s="1"/>
  <c r="V225" i="31" a="1"/>
  <c r="V225" i="31" s="1"/>
  <c r="U225" i="31" a="1"/>
  <c r="U225" i="31" s="1"/>
  <c r="T225" i="31" a="1"/>
  <c r="T225" i="31" s="1"/>
  <c r="S225" i="31" a="1"/>
  <c r="S225" i="31" s="1"/>
  <c r="R225" i="31" a="1"/>
  <c r="R225" i="31" s="1"/>
  <c r="Q225" i="31" a="1"/>
  <c r="Q225" i="31" s="1"/>
  <c r="P225" i="31" a="1"/>
  <c r="P225" i="31" s="1"/>
  <c r="O225" i="31" a="1"/>
  <c r="O225" i="31" s="1"/>
  <c r="N225" i="31" a="1"/>
  <c r="N225" i="31" s="1"/>
  <c r="M225" i="31" a="1"/>
  <c r="M225" i="31" s="1"/>
  <c r="L225" i="31" a="1"/>
  <c r="L225" i="31" s="1"/>
  <c r="K225" i="31" a="1"/>
  <c r="K225" i="31" s="1"/>
  <c r="J225" i="31" a="1"/>
  <c r="J225" i="31" s="1"/>
  <c r="I225" i="31" a="1"/>
  <c r="I225" i="31" s="1"/>
  <c r="H225" i="31" a="1"/>
  <c r="H225" i="31" s="1"/>
  <c r="G225" i="31" a="1"/>
  <c r="G225" i="31" s="1"/>
  <c r="F225" i="31" a="1"/>
  <c r="F225" i="31" s="1"/>
  <c r="E225" i="31" a="1"/>
  <c r="E225" i="31" s="1"/>
  <c r="D225" i="31" a="1"/>
  <c r="D225" i="31" s="1"/>
  <c r="C225" i="31" a="1"/>
  <c r="C225" i="31" s="1"/>
  <c r="X224" i="31" a="1"/>
  <c r="X224" i="31" s="1"/>
  <c r="W224" i="31" a="1"/>
  <c r="W224" i="31" s="1"/>
  <c r="V224" i="31" a="1"/>
  <c r="V224" i="31" s="1"/>
  <c r="U224" i="31" a="1"/>
  <c r="U224" i="31" s="1"/>
  <c r="T224" i="31" a="1"/>
  <c r="T224" i="31" s="1"/>
  <c r="S224" i="31" a="1"/>
  <c r="S224" i="31" s="1"/>
  <c r="R224" i="31" a="1"/>
  <c r="R224" i="31" s="1"/>
  <c r="Q224" i="31" a="1"/>
  <c r="Q224" i="31" s="1"/>
  <c r="P224" i="31" a="1"/>
  <c r="P224" i="31" s="1"/>
  <c r="O224" i="31" a="1"/>
  <c r="O224" i="31" s="1"/>
  <c r="N224" i="31" a="1"/>
  <c r="N224" i="31" s="1"/>
  <c r="M224" i="31" a="1"/>
  <c r="M224" i="31" s="1"/>
  <c r="L224" i="31" a="1"/>
  <c r="L224" i="31" s="1"/>
  <c r="K224" i="31" a="1"/>
  <c r="K224" i="31" s="1"/>
  <c r="J224" i="31" a="1"/>
  <c r="J224" i="31" s="1"/>
  <c r="I224" i="31" a="1"/>
  <c r="I224" i="31" s="1"/>
  <c r="H224" i="31" a="1"/>
  <c r="H224" i="31" s="1"/>
  <c r="G224" i="31" a="1"/>
  <c r="G224" i="31" s="1"/>
  <c r="F224" i="31" a="1"/>
  <c r="F224" i="31" s="1"/>
  <c r="E224" i="31" a="1"/>
  <c r="E224" i="31" s="1"/>
  <c r="D224" i="31" a="1"/>
  <c r="D224" i="31" s="1"/>
  <c r="C224" i="31" a="1"/>
  <c r="C224" i="31" s="1"/>
  <c r="X223" i="31" a="1"/>
  <c r="X223" i="31" s="1"/>
  <c r="W223" i="31" a="1"/>
  <c r="W223" i="31" s="1"/>
  <c r="V223" i="31" a="1"/>
  <c r="V223" i="31" s="1"/>
  <c r="U223" i="31" a="1"/>
  <c r="U223" i="31" s="1"/>
  <c r="T223" i="31" a="1"/>
  <c r="T223" i="31" s="1"/>
  <c r="S223" i="31" a="1"/>
  <c r="S223" i="31" s="1"/>
  <c r="R223" i="31" a="1"/>
  <c r="R223" i="31" s="1"/>
  <c r="Q223" i="31" a="1"/>
  <c r="Q223" i="31" s="1"/>
  <c r="P223" i="31" a="1"/>
  <c r="P223" i="31" s="1"/>
  <c r="O223" i="31" a="1"/>
  <c r="O223" i="31" s="1"/>
  <c r="N223" i="31" a="1"/>
  <c r="N223" i="31" s="1"/>
  <c r="M223" i="31" a="1"/>
  <c r="M223" i="31" s="1"/>
  <c r="L223" i="31" a="1"/>
  <c r="L223" i="31" s="1"/>
  <c r="K223" i="31" a="1"/>
  <c r="K223" i="31" s="1"/>
  <c r="J223" i="31" a="1"/>
  <c r="J223" i="31" s="1"/>
  <c r="I223" i="31" a="1"/>
  <c r="I223" i="31" s="1"/>
  <c r="H223" i="31" a="1"/>
  <c r="H223" i="31" s="1"/>
  <c r="G223" i="31" a="1"/>
  <c r="G223" i="31" s="1"/>
  <c r="F223" i="31" a="1"/>
  <c r="F223" i="31" s="1"/>
  <c r="E223" i="31" a="1"/>
  <c r="E223" i="31" s="1"/>
  <c r="D223" i="31" a="1"/>
  <c r="D223" i="31" s="1"/>
  <c r="C223" i="31" a="1"/>
  <c r="C223" i="31" s="1"/>
  <c r="X222" i="31" a="1"/>
  <c r="X222" i="31" s="1"/>
  <c r="W222" i="31" a="1"/>
  <c r="W222" i="31" s="1"/>
  <c r="V222" i="31" a="1"/>
  <c r="V222" i="31" s="1"/>
  <c r="U222" i="31" a="1"/>
  <c r="U222" i="31" s="1"/>
  <c r="T222" i="31" a="1"/>
  <c r="T222" i="31" s="1"/>
  <c r="S222" i="31" a="1"/>
  <c r="S222" i="31" s="1"/>
  <c r="R222" i="31" a="1"/>
  <c r="R222" i="31" s="1"/>
  <c r="Q222" i="31" a="1"/>
  <c r="Q222" i="31" s="1"/>
  <c r="P222" i="31" a="1"/>
  <c r="P222" i="31" s="1"/>
  <c r="O222" i="31" a="1"/>
  <c r="O222" i="31" s="1"/>
  <c r="N222" i="31" a="1"/>
  <c r="N222" i="31" s="1"/>
  <c r="M222" i="31" a="1"/>
  <c r="M222" i="31" s="1"/>
  <c r="L222" i="31" a="1"/>
  <c r="L222" i="31" s="1"/>
  <c r="K222" i="31" a="1"/>
  <c r="K222" i="31" s="1"/>
  <c r="J222" i="31" a="1"/>
  <c r="J222" i="31" s="1"/>
  <c r="I222" i="31" a="1"/>
  <c r="I222" i="31" s="1"/>
  <c r="H222" i="31" a="1"/>
  <c r="H222" i="31" s="1"/>
  <c r="G222" i="31" a="1"/>
  <c r="G222" i="31" s="1"/>
  <c r="F222" i="31" a="1"/>
  <c r="F222" i="31" s="1"/>
  <c r="E222" i="31" a="1"/>
  <c r="E222" i="31" s="1"/>
  <c r="D222" i="31" a="1"/>
  <c r="D222" i="31" s="1"/>
  <c r="C222" i="31" a="1"/>
  <c r="C222" i="31" s="1"/>
  <c r="X221" i="31" a="1"/>
  <c r="X221" i="31" s="1"/>
  <c r="W221" i="31" a="1"/>
  <c r="W221" i="31" s="1"/>
  <c r="V221" i="31" a="1"/>
  <c r="V221" i="31" s="1"/>
  <c r="U221" i="31" a="1"/>
  <c r="U221" i="31" s="1"/>
  <c r="T221" i="31" a="1"/>
  <c r="T221" i="31" s="1"/>
  <c r="S221" i="31" a="1"/>
  <c r="S221" i="31" s="1"/>
  <c r="R221" i="31" a="1"/>
  <c r="R221" i="31" s="1"/>
  <c r="Q221" i="31" a="1"/>
  <c r="Q221" i="31" s="1"/>
  <c r="P221" i="31" a="1"/>
  <c r="P221" i="31" s="1"/>
  <c r="O221" i="31" a="1"/>
  <c r="O221" i="31" s="1"/>
  <c r="N221" i="31" a="1"/>
  <c r="N221" i="31" s="1"/>
  <c r="M221" i="31" a="1"/>
  <c r="M221" i="31" s="1"/>
  <c r="L221" i="31" a="1"/>
  <c r="L221" i="31" s="1"/>
  <c r="K221" i="31" a="1"/>
  <c r="K221" i="31" s="1"/>
  <c r="J221" i="31" a="1"/>
  <c r="J221" i="31" s="1"/>
  <c r="I221" i="31" a="1"/>
  <c r="I221" i="31" s="1"/>
  <c r="H221" i="31" a="1"/>
  <c r="H221" i="31" s="1"/>
  <c r="G221" i="31" a="1"/>
  <c r="G221" i="31" s="1"/>
  <c r="F221" i="31" a="1"/>
  <c r="F221" i="31" s="1"/>
  <c r="E221" i="31" a="1"/>
  <c r="E221" i="31" s="1"/>
  <c r="D221" i="31" a="1"/>
  <c r="D221" i="31" s="1"/>
  <c r="C221" i="31" a="1"/>
  <c r="C221" i="31" s="1"/>
  <c r="X220" i="31" a="1"/>
  <c r="X220" i="31" s="1"/>
  <c r="W220" i="31" a="1"/>
  <c r="W220" i="31" s="1"/>
  <c r="V220" i="31" a="1"/>
  <c r="V220" i="31" s="1"/>
  <c r="U220" i="31" a="1"/>
  <c r="U220" i="31" s="1"/>
  <c r="T220" i="31" a="1"/>
  <c r="T220" i="31" s="1"/>
  <c r="S220" i="31" a="1"/>
  <c r="S220" i="31" s="1"/>
  <c r="R220" i="31" a="1"/>
  <c r="R220" i="31" s="1"/>
  <c r="Q220" i="31" a="1"/>
  <c r="Q220" i="31" s="1"/>
  <c r="P220" i="31" a="1"/>
  <c r="P220" i="31" s="1"/>
  <c r="O220" i="31" a="1"/>
  <c r="O220" i="31" s="1"/>
  <c r="N220" i="31" a="1"/>
  <c r="N220" i="31" s="1"/>
  <c r="M220" i="31" a="1"/>
  <c r="M220" i="31" s="1"/>
  <c r="L220" i="31" a="1"/>
  <c r="L220" i="31" s="1"/>
  <c r="K220" i="31" a="1"/>
  <c r="K220" i="31" s="1"/>
  <c r="J220" i="31" a="1"/>
  <c r="J220" i="31" s="1"/>
  <c r="I220" i="31" a="1"/>
  <c r="I220" i="31" s="1"/>
  <c r="H220" i="31" a="1"/>
  <c r="H220" i="31" s="1"/>
  <c r="G220" i="31" a="1"/>
  <c r="G220" i="31" s="1"/>
  <c r="F220" i="31" a="1"/>
  <c r="F220" i="31" s="1"/>
  <c r="E220" i="31" a="1"/>
  <c r="E220" i="31" s="1"/>
  <c r="D220" i="31" a="1"/>
  <c r="D220" i="31" s="1"/>
  <c r="C220" i="31" a="1"/>
  <c r="C220" i="31" s="1"/>
  <c r="X219" i="31" a="1"/>
  <c r="X219" i="31" s="1"/>
  <c r="W219" i="31" a="1"/>
  <c r="W219" i="31" s="1"/>
  <c r="V219" i="31" a="1"/>
  <c r="V219" i="31" s="1"/>
  <c r="U219" i="31" a="1"/>
  <c r="U219" i="31" s="1"/>
  <c r="T219" i="31" a="1"/>
  <c r="T219" i="31" s="1"/>
  <c r="S219" i="31" a="1"/>
  <c r="S219" i="31" s="1"/>
  <c r="R219" i="31" a="1"/>
  <c r="R219" i="31" s="1"/>
  <c r="Q219" i="31" a="1"/>
  <c r="Q219" i="31" s="1"/>
  <c r="P219" i="31" a="1"/>
  <c r="P219" i="31" s="1"/>
  <c r="O219" i="31" a="1"/>
  <c r="O219" i="31" s="1"/>
  <c r="N219" i="31" a="1"/>
  <c r="N219" i="31" s="1"/>
  <c r="M219" i="31" a="1"/>
  <c r="M219" i="31" s="1"/>
  <c r="L219" i="31" a="1"/>
  <c r="L219" i="31" s="1"/>
  <c r="K219" i="31" a="1"/>
  <c r="K219" i="31" s="1"/>
  <c r="J219" i="31" a="1"/>
  <c r="J219" i="31" s="1"/>
  <c r="I219" i="31" a="1"/>
  <c r="I219" i="31" s="1"/>
  <c r="H219" i="31" a="1"/>
  <c r="H219" i="31" s="1"/>
  <c r="G219" i="31" a="1"/>
  <c r="G219" i="31" s="1"/>
  <c r="F219" i="31" a="1"/>
  <c r="F219" i="31" s="1"/>
  <c r="E219" i="31" a="1"/>
  <c r="E219" i="31" s="1"/>
  <c r="D219" i="31" a="1"/>
  <c r="D219" i="31" s="1"/>
  <c r="C219" i="31" a="1"/>
  <c r="C219" i="31" s="1"/>
  <c r="X218" i="31" a="1"/>
  <c r="X218" i="31" s="1"/>
  <c r="W218" i="31" a="1"/>
  <c r="W218" i="31" s="1"/>
  <c r="V218" i="31" a="1"/>
  <c r="V218" i="31" s="1"/>
  <c r="U218" i="31" a="1"/>
  <c r="U218" i="31" s="1"/>
  <c r="T218" i="31" a="1"/>
  <c r="T218" i="31" s="1"/>
  <c r="S218" i="31" a="1"/>
  <c r="S218" i="31" s="1"/>
  <c r="R218" i="31" a="1"/>
  <c r="R218" i="31" s="1"/>
  <c r="Q218" i="31" a="1"/>
  <c r="Q218" i="31" s="1"/>
  <c r="P218" i="31" a="1"/>
  <c r="P218" i="31" s="1"/>
  <c r="O218" i="31" a="1"/>
  <c r="O218" i="31" s="1"/>
  <c r="N218" i="31" a="1"/>
  <c r="N218" i="31" s="1"/>
  <c r="M218" i="31" a="1"/>
  <c r="M218" i="31" s="1"/>
  <c r="L218" i="31" a="1"/>
  <c r="L218" i="31" s="1"/>
  <c r="K218" i="31" a="1"/>
  <c r="K218" i="31" s="1"/>
  <c r="J218" i="31" a="1"/>
  <c r="J218" i="31" s="1"/>
  <c r="I218" i="31" a="1"/>
  <c r="I218" i="31" s="1"/>
  <c r="H218" i="31" a="1"/>
  <c r="H218" i="31" s="1"/>
  <c r="G218" i="31" a="1"/>
  <c r="G218" i="31" s="1"/>
  <c r="F218" i="31" a="1"/>
  <c r="F218" i="31" s="1"/>
  <c r="E218" i="31" a="1"/>
  <c r="E218" i="31" s="1"/>
  <c r="D218" i="31" a="1"/>
  <c r="D218" i="31" s="1"/>
  <c r="C218" i="31" a="1"/>
  <c r="C218" i="31" s="1"/>
  <c r="X217" i="31" a="1"/>
  <c r="X217" i="31" s="1"/>
  <c r="W217" i="31" a="1"/>
  <c r="W217" i="31" s="1"/>
  <c r="V217" i="31" a="1"/>
  <c r="V217" i="31" s="1"/>
  <c r="U217" i="31" a="1"/>
  <c r="U217" i="31" s="1"/>
  <c r="T217" i="31" a="1"/>
  <c r="T217" i="31" s="1"/>
  <c r="S217" i="31" a="1"/>
  <c r="S217" i="31" s="1"/>
  <c r="R217" i="31" a="1"/>
  <c r="R217" i="31" s="1"/>
  <c r="Q217" i="31" a="1"/>
  <c r="Q217" i="31" s="1"/>
  <c r="P217" i="31" a="1"/>
  <c r="P217" i="31" s="1"/>
  <c r="O217" i="31" a="1"/>
  <c r="O217" i="31" s="1"/>
  <c r="N217" i="31" a="1"/>
  <c r="N217" i="31" s="1"/>
  <c r="M217" i="31" a="1"/>
  <c r="M217" i="31" s="1"/>
  <c r="L217" i="31" a="1"/>
  <c r="L217" i="31" s="1"/>
  <c r="K217" i="31" a="1"/>
  <c r="K217" i="31" s="1"/>
  <c r="J217" i="31" a="1"/>
  <c r="J217" i="31" s="1"/>
  <c r="I217" i="31" a="1"/>
  <c r="I217" i="31" s="1"/>
  <c r="H217" i="31" a="1"/>
  <c r="H217" i="31" s="1"/>
  <c r="G217" i="31" a="1"/>
  <c r="G217" i="31" s="1"/>
  <c r="F217" i="31" a="1"/>
  <c r="F217" i="31" s="1"/>
  <c r="E217" i="31" a="1"/>
  <c r="E217" i="31" s="1"/>
  <c r="D217" i="31" a="1"/>
  <c r="D217" i="31" s="1"/>
  <c r="C217" i="31" a="1"/>
  <c r="C217" i="31" s="1"/>
  <c r="X216" i="31" a="1"/>
  <c r="X216" i="31" s="1"/>
  <c r="W216" i="31" a="1"/>
  <c r="W216" i="31" s="1"/>
  <c r="V216" i="31" a="1"/>
  <c r="V216" i="31" s="1"/>
  <c r="U216" i="31" a="1"/>
  <c r="U216" i="31" s="1"/>
  <c r="T216" i="31" a="1"/>
  <c r="T216" i="31" s="1"/>
  <c r="S216" i="31" a="1"/>
  <c r="S216" i="31" s="1"/>
  <c r="R216" i="31" a="1"/>
  <c r="R216" i="31" s="1"/>
  <c r="Q216" i="31" a="1"/>
  <c r="Q216" i="31" s="1"/>
  <c r="P216" i="31" a="1"/>
  <c r="P216" i="31" s="1"/>
  <c r="O216" i="31" a="1"/>
  <c r="O216" i="31" s="1"/>
  <c r="N216" i="31" a="1"/>
  <c r="N216" i="31" s="1"/>
  <c r="M216" i="31" a="1"/>
  <c r="M216" i="31" s="1"/>
  <c r="L216" i="31" a="1"/>
  <c r="L216" i="31" s="1"/>
  <c r="K216" i="31" a="1"/>
  <c r="K216" i="31" s="1"/>
  <c r="J216" i="31" a="1"/>
  <c r="J216" i="31" s="1"/>
  <c r="I216" i="31" a="1"/>
  <c r="I216" i="31" s="1"/>
  <c r="H216" i="31" a="1"/>
  <c r="H216" i="31" s="1"/>
  <c r="G216" i="31" a="1"/>
  <c r="G216" i="31" s="1"/>
  <c r="F216" i="31" a="1"/>
  <c r="F216" i="31" s="1"/>
  <c r="E216" i="31" a="1"/>
  <c r="E216" i="31" s="1"/>
  <c r="D216" i="31" a="1"/>
  <c r="D216" i="31" s="1"/>
  <c r="C216" i="31" a="1"/>
  <c r="C216" i="31" s="1"/>
  <c r="X215" i="31" a="1"/>
  <c r="X215" i="31" s="1"/>
  <c r="W215" i="31" a="1"/>
  <c r="W215" i="31" s="1"/>
  <c r="V215" i="31" a="1"/>
  <c r="V215" i="31" s="1"/>
  <c r="U215" i="31" a="1"/>
  <c r="U215" i="31" s="1"/>
  <c r="T215" i="31" a="1"/>
  <c r="T215" i="31" s="1"/>
  <c r="S215" i="31" a="1"/>
  <c r="S215" i="31" s="1"/>
  <c r="R215" i="31" a="1"/>
  <c r="R215" i="31" s="1"/>
  <c r="Q215" i="31" a="1"/>
  <c r="Q215" i="31" s="1"/>
  <c r="P215" i="31" a="1"/>
  <c r="P215" i="31" s="1"/>
  <c r="O215" i="31" a="1"/>
  <c r="O215" i="31" s="1"/>
  <c r="N215" i="31" a="1"/>
  <c r="N215" i="31" s="1"/>
  <c r="M215" i="31" a="1"/>
  <c r="M215" i="31" s="1"/>
  <c r="L215" i="31" a="1"/>
  <c r="L215" i="31" s="1"/>
  <c r="K215" i="31" a="1"/>
  <c r="K215" i="31" s="1"/>
  <c r="J215" i="31" a="1"/>
  <c r="J215" i="31" s="1"/>
  <c r="I215" i="31" a="1"/>
  <c r="I215" i="31" s="1"/>
  <c r="H215" i="31" a="1"/>
  <c r="H215" i="31" s="1"/>
  <c r="G215" i="31" a="1"/>
  <c r="G215" i="31" s="1"/>
  <c r="F215" i="31" a="1"/>
  <c r="F215" i="31" s="1"/>
  <c r="E215" i="31" a="1"/>
  <c r="E215" i="31" s="1"/>
  <c r="D215" i="31" a="1"/>
  <c r="D215" i="31" s="1"/>
  <c r="C215" i="31" a="1"/>
  <c r="C215" i="31" s="1"/>
  <c r="X209" i="31" a="1"/>
  <c r="X209" i="31" s="1"/>
  <c r="W209" i="31" a="1"/>
  <c r="W209" i="31" s="1"/>
  <c r="V209" i="31" a="1"/>
  <c r="V209" i="31" s="1"/>
  <c r="U209" i="31" a="1"/>
  <c r="U209" i="31" s="1"/>
  <c r="T209" i="31" a="1"/>
  <c r="T209" i="31" s="1"/>
  <c r="S209" i="31" a="1"/>
  <c r="S209" i="31" s="1"/>
  <c r="R209" i="31" a="1"/>
  <c r="R209" i="31" s="1"/>
  <c r="Q209" i="31" a="1"/>
  <c r="Q209" i="31" s="1"/>
  <c r="P209" i="31" a="1"/>
  <c r="P209" i="31" s="1"/>
  <c r="O209" i="31" a="1"/>
  <c r="O209" i="31" s="1"/>
  <c r="N209" i="31" a="1"/>
  <c r="N209" i="31" s="1"/>
  <c r="M209" i="31" a="1"/>
  <c r="M209" i="31" s="1"/>
  <c r="L209" i="31" a="1"/>
  <c r="L209" i="31" s="1"/>
  <c r="K209" i="31" a="1"/>
  <c r="K209" i="31" s="1"/>
  <c r="J209" i="31" a="1"/>
  <c r="J209" i="31" s="1"/>
  <c r="I209" i="31" a="1"/>
  <c r="I209" i="31" s="1"/>
  <c r="H209" i="31" a="1"/>
  <c r="H209" i="31" s="1"/>
  <c r="G209" i="31" a="1"/>
  <c r="G209" i="31" s="1"/>
  <c r="F209" i="31" a="1"/>
  <c r="F209" i="31" s="1"/>
  <c r="E209" i="31" a="1"/>
  <c r="E209" i="31" s="1"/>
  <c r="D209" i="31" a="1"/>
  <c r="D209" i="31" s="1"/>
  <c r="C209" i="31" a="1"/>
  <c r="C209" i="31" s="1"/>
  <c r="X208" i="31" a="1"/>
  <c r="X208" i="31" s="1"/>
  <c r="W208" i="31" a="1"/>
  <c r="W208" i="31" s="1"/>
  <c r="V208" i="31" a="1"/>
  <c r="V208" i="31" s="1"/>
  <c r="U208" i="31" a="1"/>
  <c r="U208" i="31" s="1"/>
  <c r="T208" i="31" a="1"/>
  <c r="T208" i="31" s="1"/>
  <c r="S208" i="31" a="1"/>
  <c r="S208" i="31" s="1"/>
  <c r="R208" i="31" a="1"/>
  <c r="R208" i="31" s="1"/>
  <c r="Q208" i="31" a="1"/>
  <c r="Q208" i="31" s="1"/>
  <c r="P208" i="31" a="1"/>
  <c r="P208" i="31" s="1"/>
  <c r="O208" i="31" a="1"/>
  <c r="O208" i="31" s="1"/>
  <c r="N208" i="31" a="1"/>
  <c r="N208" i="31" s="1"/>
  <c r="M208" i="31" a="1"/>
  <c r="M208" i="31" s="1"/>
  <c r="L208" i="31" a="1"/>
  <c r="L208" i="31" s="1"/>
  <c r="K208" i="31" a="1"/>
  <c r="K208" i="31" s="1"/>
  <c r="J208" i="31" a="1"/>
  <c r="J208" i="31" s="1"/>
  <c r="I208" i="31" a="1"/>
  <c r="I208" i="31" s="1"/>
  <c r="H208" i="31" a="1"/>
  <c r="H208" i="31" s="1"/>
  <c r="G208" i="31" a="1"/>
  <c r="G208" i="31" s="1"/>
  <c r="F208" i="31" a="1"/>
  <c r="F208" i="31" s="1"/>
  <c r="E208" i="31" a="1"/>
  <c r="E208" i="31" s="1"/>
  <c r="D208" i="31" a="1"/>
  <c r="D208" i="31" s="1"/>
  <c r="C208" i="31" a="1"/>
  <c r="C208" i="31" s="1"/>
  <c r="X207" i="31" a="1"/>
  <c r="X207" i="31" s="1"/>
  <c r="W207" i="31" a="1"/>
  <c r="W207" i="31" s="1"/>
  <c r="V207" i="31" a="1"/>
  <c r="V207" i="31" s="1"/>
  <c r="U207" i="31" a="1"/>
  <c r="U207" i="31" s="1"/>
  <c r="T207" i="31" a="1"/>
  <c r="T207" i="31" s="1"/>
  <c r="S207" i="31" a="1"/>
  <c r="S207" i="31" s="1"/>
  <c r="R207" i="31" a="1"/>
  <c r="R207" i="31" s="1"/>
  <c r="Q207" i="31" a="1"/>
  <c r="Q207" i="31" s="1"/>
  <c r="P207" i="31" a="1"/>
  <c r="P207" i="31" s="1"/>
  <c r="O207" i="31" a="1"/>
  <c r="O207" i="31" s="1"/>
  <c r="N207" i="31" a="1"/>
  <c r="N207" i="31" s="1"/>
  <c r="M207" i="31" a="1"/>
  <c r="M207" i="31" s="1"/>
  <c r="L207" i="31" a="1"/>
  <c r="L207" i="31" s="1"/>
  <c r="K207" i="31" a="1"/>
  <c r="K207" i="31" s="1"/>
  <c r="J207" i="31" a="1"/>
  <c r="J207" i="31" s="1"/>
  <c r="I207" i="31" a="1"/>
  <c r="I207" i="31" s="1"/>
  <c r="H207" i="31" a="1"/>
  <c r="H207" i="31" s="1"/>
  <c r="G207" i="31" a="1"/>
  <c r="G207" i="31" s="1"/>
  <c r="F207" i="31" a="1"/>
  <c r="F207" i="31" s="1"/>
  <c r="E207" i="31" a="1"/>
  <c r="E207" i="31" s="1"/>
  <c r="D207" i="31" a="1"/>
  <c r="D207" i="31" s="1"/>
  <c r="C207" i="31" a="1"/>
  <c r="C207" i="31" s="1"/>
  <c r="X206" i="31" a="1"/>
  <c r="X206" i="31" s="1"/>
  <c r="W206" i="31" a="1"/>
  <c r="W206" i="31" s="1"/>
  <c r="V206" i="31" a="1"/>
  <c r="V206" i="31" s="1"/>
  <c r="U206" i="31" a="1"/>
  <c r="U206" i="31" s="1"/>
  <c r="T206" i="31" a="1"/>
  <c r="T206" i="31" s="1"/>
  <c r="S206" i="31" a="1"/>
  <c r="S206" i="31" s="1"/>
  <c r="R206" i="31" a="1"/>
  <c r="R206" i="31" s="1"/>
  <c r="Q206" i="31" a="1"/>
  <c r="Q206" i="31" s="1"/>
  <c r="P206" i="31" a="1"/>
  <c r="P206" i="31" s="1"/>
  <c r="O206" i="31" a="1"/>
  <c r="O206" i="31" s="1"/>
  <c r="N206" i="31" a="1"/>
  <c r="N206" i="31" s="1"/>
  <c r="M206" i="31" a="1"/>
  <c r="M206" i="31" s="1"/>
  <c r="L206" i="31" a="1"/>
  <c r="L206" i="31" s="1"/>
  <c r="K206" i="31" a="1"/>
  <c r="K206" i="31" s="1"/>
  <c r="J206" i="31" a="1"/>
  <c r="J206" i="31" s="1"/>
  <c r="I206" i="31" a="1"/>
  <c r="I206" i="31" s="1"/>
  <c r="H206" i="31" a="1"/>
  <c r="H206" i="31" s="1"/>
  <c r="G206" i="31" a="1"/>
  <c r="G206" i="31" s="1"/>
  <c r="F206" i="31" a="1"/>
  <c r="F206" i="31" s="1"/>
  <c r="E206" i="31" a="1"/>
  <c r="E206" i="31" s="1"/>
  <c r="D206" i="31" a="1"/>
  <c r="D206" i="31" s="1"/>
  <c r="C206" i="31" a="1"/>
  <c r="C206" i="31" s="1"/>
  <c r="X205" i="31" a="1"/>
  <c r="X205" i="31" s="1"/>
  <c r="W205" i="31" a="1"/>
  <c r="W205" i="31" s="1"/>
  <c r="V205" i="31" a="1"/>
  <c r="V205" i="31" s="1"/>
  <c r="U205" i="31" a="1"/>
  <c r="U205" i="31" s="1"/>
  <c r="T205" i="31" a="1"/>
  <c r="T205" i="31" s="1"/>
  <c r="S205" i="31" a="1"/>
  <c r="S205" i="31" s="1"/>
  <c r="R205" i="31" a="1"/>
  <c r="R205" i="31" s="1"/>
  <c r="Q205" i="31" a="1"/>
  <c r="Q205" i="31" s="1"/>
  <c r="P205" i="31" a="1"/>
  <c r="P205" i="31" s="1"/>
  <c r="O205" i="31" a="1"/>
  <c r="O205" i="31" s="1"/>
  <c r="N205" i="31" a="1"/>
  <c r="N205" i="31" s="1"/>
  <c r="M205" i="31" a="1"/>
  <c r="M205" i="31" s="1"/>
  <c r="L205" i="31" a="1"/>
  <c r="L205" i="31" s="1"/>
  <c r="K205" i="31" a="1"/>
  <c r="K205" i="31" s="1"/>
  <c r="J205" i="31" a="1"/>
  <c r="J205" i="31" s="1"/>
  <c r="I205" i="31" a="1"/>
  <c r="I205" i="31" s="1"/>
  <c r="H205" i="31" a="1"/>
  <c r="H205" i="31" s="1"/>
  <c r="G205" i="31" a="1"/>
  <c r="G205" i="31" s="1"/>
  <c r="F205" i="31" a="1"/>
  <c r="F205" i="31" s="1"/>
  <c r="E205" i="31" a="1"/>
  <c r="E205" i="31" s="1"/>
  <c r="D205" i="31" a="1"/>
  <c r="D205" i="31" s="1"/>
  <c r="C205" i="31" a="1"/>
  <c r="C205" i="31" s="1"/>
  <c r="X204" i="31" a="1"/>
  <c r="X204" i="31" s="1"/>
  <c r="W204" i="31" a="1"/>
  <c r="W204" i="31" s="1"/>
  <c r="V204" i="31" a="1"/>
  <c r="V204" i="31" s="1"/>
  <c r="U204" i="31" a="1"/>
  <c r="U204" i="31" s="1"/>
  <c r="T204" i="31" a="1"/>
  <c r="T204" i="31" s="1"/>
  <c r="S204" i="31" a="1"/>
  <c r="S204" i="31" s="1"/>
  <c r="R204" i="31" a="1"/>
  <c r="R204" i="31" s="1"/>
  <c r="Q204" i="31" a="1"/>
  <c r="Q204" i="31" s="1"/>
  <c r="P204" i="31" a="1"/>
  <c r="P204" i="31" s="1"/>
  <c r="O204" i="31" a="1"/>
  <c r="O204" i="31" s="1"/>
  <c r="N204" i="31" a="1"/>
  <c r="N204" i="31" s="1"/>
  <c r="M204" i="31" a="1"/>
  <c r="M204" i="31" s="1"/>
  <c r="L204" i="31" a="1"/>
  <c r="L204" i="31" s="1"/>
  <c r="K204" i="31" a="1"/>
  <c r="K204" i="31" s="1"/>
  <c r="J204" i="31" a="1"/>
  <c r="J204" i="31" s="1"/>
  <c r="I204" i="31" a="1"/>
  <c r="I204" i="31" s="1"/>
  <c r="H204" i="31" a="1"/>
  <c r="H204" i="31" s="1"/>
  <c r="G204" i="31" a="1"/>
  <c r="G204" i="31" s="1"/>
  <c r="F204" i="31" a="1"/>
  <c r="F204" i="31" s="1"/>
  <c r="E204" i="31" a="1"/>
  <c r="E204" i="31" s="1"/>
  <c r="D204" i="31" a="1"/>
  <c r="D204" i="31" s="1"/>
  <c r="C204" i="31" a="1"/>
  <c r="C204" i="31" s="1"/>
  <c r="X203" i="31" a="1"/>
  <c r="X203" i="31" s="1"/>
  <c r="W203" i="31" a="1"/>
  <c r="W203" i="31" s="1"/>
  <c r="V203" i="31" a="1"/>
  <c r="V203" i="31" s="1"/>
  <c r="U203" i="31" a="1"/>
  <c r="U203" i="31" s="1"/>
  <c r="T203" i="31" a="1"/>
  <c r="T203" i="31" s="1"/>
  <c r="S203" i="31" a="1"/>
  <c r="S203" i="31" s="1"/>
  <c r="R203" i="31" a="1"/>
  <c r="R203" i="31" s="1"/>
  <c r="Q203" i="31" a="1"/>
  <c r="Q203" i="31" s="1"/>
  <c r="P203" i="31" a="1"/>
  <c r="P203" i="31" s="1"/>
  <c r="O203" i="31" a="1"/>
  <c r="O203" i="31" s="1"/>
  <c r="N203" i="31" a="1"/>
  <c r="N203" i="31" s="1"/>
  <c r="M203" i="31" a="1"/>
  <c r="M203" i="31" s="1"/>
  <c r="L203" i="31" a="1"/>
  <c r="L203" i="31" s="1"/>
  <c r="K203" i="31" a="1"/>
  <c r="K203" i="31" s="1"/>
  <c r="J203" i="31" a="1"/>
  <c r="J203" i="31" s="1"/>
  <c r="I203" i="31" a="1"/>
  <c r="I203" i="31" s="1"/>
  <c r="H203" i="31" a="1"/>
  <c r="H203" i="31" s="1"/>
  <c r="G203" i="31" a="1"/>
  <c r="G203" i="31" s="1"/>
  <c r="F203" i="31" a="1"/>
  <c r="F203" i="31" s="1"/>
  <c r="E203" i="31" a="1"/>
  <c r="E203" i="31" s="1"/>
  <c r="D203" i="31" a="1"/>
  <c r="D203" i="31" s="1"/>
  <c r="C203" i="31" a="1"/>
  <c r="C203" i="31" s="1"/>
  <c r="X202" i="31" a="1"/>
  <c r="X202" i="31" s="1"/>
  <c r="W202" i="31" a="1"/>
  <c r="W202" i="31" s="1"/>
  <c r="V202" i="31" a="1"/>
  <c r="V202" i="31" s="1"/>
  <c r="U202" i="31" a="1"/>
  <c r="U202" i="31" s="1"/>
  <c r="T202" i="31" a="1"/>
  <c r="T202" i="31" s="1"/>
  <c r="S202" i="31" a="1"/>
  <c r="S202" i="31" s="1"/>
  <c r="R202" i="31" a="1"/>
  <c r="R202" i="31" s="1"/>
  <c r="Q202" i="31" a="1"/>
  <c r="Q202" i="31" s="1"/>
  <c r="P202" i="31" a="1"/>
  <c r="P202" i="31" s="1"/>
  <c r="O202" i="31" a="1"/>
  <c r="O202" i="31" s="1"/>
  <c r="N202" i="31" a="1"/>
  <c r="N202" i="31" s="1"/>
  <c r="M202" i="31" a="1"/>
  <c r="M202" i="31" s="1"/>
  <c r="L202" i="31" a="1"/>
  <c r="L202" i="31" s="1"/>
  <c r="K202" i="31" a="1"/>
  <c r="K202" i="31" s="1"/>
  <c r="J202" i="31" a="1"/>
  <c r="J202" i="31" s="1"/>
  <c r="I202" i="31" a="1"/>
  <c r="I202" i="31" s="1"/>
  <c r="H202" i="31" a="1"/>
  <c r="H202" i="31" s="1"/>
  <c r="G202" i="31" a="1"/>
  <c r="G202" i="31" s="1"/>
  <c r="F202" i="31" a="1"/>
  <c r="F202" i="31" s="1"/>
  <c r="E202" i="31" a="1"/>
  <c r="E202" i="31" s="1"/>
  <c r="D202" i="31" a="1"/>
  <c r="D202" i="31" s="1"/>
  <c r="C202" i="31" a="1"/>
  <c r="C202" i="31" s="1"/>
  <c r="X201" i="31" a="1"/>
  <c r="X201" i="31" s="1"/>
  <c r="W201" i="31" a="1"/>
  <c r="W201" i="31" s="1"/>
  <c r="V201" i="31" a="1"/>
  <c r="V201" i="31" s="1"/>
  <c r="U201" i="31" a="1"/>
  <c r="U201" i="31" s="1"/>
  <c r="T201" i="31" a="1"/>
  <c r="T201" i="31" s="1"/>
  <c r="S201" i="31" a="1"/>
  <c r="S201" i="31" s="1"/>
  <c r="R201" i="31" a="1"/>
  <c r="R201" i="31" s="1"/>
  <c r="Q201" i="31" a="1"/>
  <c r="Q201" i="31" s="1"/>
  <c r="P201" i="31" a="1"/>
  <c r="P201" i="31" s="1"/>
  <c r="O201" i="31" a="1"/>
  <c r="O201" i="31" s="1"/>
  <c r="N201" i="31" a="1"/>
  <c r="N201" i="31" s="1"/>
  <c r="M201" i="31" a="1"/>
  <c r="M201" i="31" s="1"/>
  <c r="L201" i="31" a="1"/>
  <c r="L201" i="31" s="1"/>
  <c r="K201" i="31" a="1"/>
  <c r="K201" i="31" s="1"/>
  <c r="J201" i="31" a="1"/>
  <c r="J201" i="31" s="1"/>
  <c r="I201" i="31" a="1"/>
  <c r="I201" i="31" s="1"/>
  <c r="H201" i="31" a="1"/>
  <c r="H201" i="31" s="1"/>
  <c r="G201" i="31" a="1"/>
  <c r="G201" i="31" s="1"/>
  <c r="F201" i="31" a="1"/>
  <c r="F201" i="31" s="1"/>
  <c r="E201" i="31" a="1"/>
  <c r="E201" i="31" s="1"/>
  <c r="D201" i="31" a="1"/>
  <c r="D201" i="31" s="1"/>
  <c r="C201" i="31" a="1"/>
  <c r="C201" i="31" s="1"/>
  <c r="X200" i="31" a="1"/>
  <c r="X200" i="31" s="1"/>
  <c r="W200" i="31" a="1"/>
  <c r="W200" i="31" s="1"/>
  <c r="V200" i="31" a="1"/>
  <c r="V200" i="31" s="1"/>
  <c r="U200" i="31" a="1"/>
  <c r="U200" i="31" s="1"/>
  <c r="T200" i="31" a="1"/>
  <c r="T200" i="31" s="1"/>
  <c r="S200" i="31" a="1"/>
  <c r="S200" i="31" s="1"/>
  <c r="R200" i="31" a="1"/>
  <c r="R200" i="31" s="1"/>
  <c r="Q200" i="31" a="1"/>
  <c r="Q200" i="31" s="1"/>
  <c r="P200" i="31" a="1"/>
  <c r="P200" i="31" s="1"/>
  <c r="O200" i="31" a="1"/>
  <c r="O200" i="31" s="1"/>
  <c r="N200" i="31" a="1"/>
  <c r="N200" i="31" s="1"/>
  <c r="M200" i="31" a="1"/>
  <c r="M200" i="31" s="1"/>
  <c r="L200" i="31" a="1"/>
  <c r="L200" i="31" s="1"/>
  <c r="K200" i="31" a="1"/>
  <c r="K200" i="31" s="1"/>
  <c r="J200" i="31" a="1"/>
  <c r="J200" i="31" s="1"/>
  <c r="I200" i="31" a="1"/>
  <c r="I200" i="31" s="1"/>
  <c r="H200" i="31" a="1"/>
  <c r="H200" i="31" s="1"/>
  <c r="G200" i="31" a="1"/>
  <c r="G200" i="31" s="1"/>
  <c r="F200" i="31" a="1"/>
  <c r="F200" i="31" s="1"/>
  <c r="E200" i="31" a="1"/>
  <c r="E200" i="31" s="1"/>
  <c r="D200" i="31" a="1"/>
  <c r="D200" i="31" s="1"/>
  <c r="C200" i="31" a="1"/>
  <c r="C200" i="31" s="1"/>
  <c r="X199" i="31" a="1"/>
  <c r="X199" i="31" s="1"/>
  <c r="W199" i="31" a="1"/>
  <c r="W199" i="31" s="1"/>
  <c r="V199" i="31" a="1"/>
  <c r="V199" i="31" s="1"/>
  <c r="U199" i="31" a="1"/>
  <c r="U199" i="31" s="1"/>
  <c r="T199" i="31" a="1"/>
  <c r="T199" i="31" s="1"/>
  <c r="S199" i="31" a="1"/>
  <c r="S199" i="31" s="1"/>
  <c r="R199" i="31" a="1"/>
  <c r="R199" i="31" s="1"/>
  <c r="Q199" i="31" a="1"/>
  <c r="Q199" i="31" s="1"/>
  <c r="P199" i="31" a="1"/>
  <c r="P199" i="31" s="1"/>
  <c r="O199" i="31" a="1"/>
  <c r="O199" i="31" s="1"/>
  <c r="N199" i="31" a="1"/>
  <c r="N199" i="31" s="1"/>
  <c r="M199" i="31" a="1"/>
  <c r="M199" i="31" s="1"/>
  <c r="L199" i="31" a="1"/>
  <c r="L199" i="31" s="1"/>
  <c r="K199" i="31" a="1"/>
  <c r="K199" i="31" s="1"/>
  <c r="J199" i="31" a="1"/>
  <c r="J199" i="31" s="1"/>
  <c r="I199" i="31" a="1"/>
  <c r="I199" i="31" s="1"/>
  <c r="H199" i="31" a="1"/>
  <c r="H199" i="31" s="1"/>
  <c r="G199" i="31" a="1"/>
  <c r="G199" i="31" s="1"/>
  <c r="F199" i="31" a="1"/>
  <c r="F199" i="31" s="1"/>
  <c r="E199" i="31" a="1"/>
  <c r="E199" i="31" s="1"/>
  <c r="D199" i="31" a="1"/>
  <c r="D199" i="31" s="1"/>
  <c r="C199" i="31" a="1"/>
  <c r="C199" i="31" s="1"/>
  <c r="X198" i="31" a="1"/>
  <c r="X198" i="31" s="1"/>
  <c r="W198" i="31" a="1"/>
  <c r="W198" i="31" s="1"/>
  <c r="V198" i="31" a="1"/>
  <c r="V198" i="31" s="1"/>
  <c r="U198" i="31" a="1"/>
  <c r="U198" i="31" s="1"/>
  <c r="T198" i="31" a="1"/>
  <c r="T198" i="31" s="1"/>
  <c r="S198" i="31" a="1"/>
  <c r="S198" i="31" s="1"/>
  <c r="R198" i="31" a="1"/>
  <c r="R198" i="31" s="1"/>
  <c r="Q198" i="31" a="1"/>
  <c r="Q198" i="31" s="1"/>
  <c r="P198" i="31" a="1"/>
  <c r="P198" i="31" s="1"/>
  <c r="O198" i="31" a="1"/>
  <c r="O198" i="31" s="1"/>
  <c r="N198" i="31" a="1"/>
  <c r="N198" i="31" s="1"/>
  <c r="M198" i="31" a="1"/>
  <c r="M198" i="31" s="1"/>
  <c r="L198" i="31" a="1"/>
  <c r="L198" i="31" s="1"/>
  <c r="K198" i="31" a="1"/>
  <c r="K198" i="31" s="1"/>
  <c r="J198" i="31" a="1"/>
  <c r="J198" i="31" s="1"/>
  <c r="I198" i="31" a="1"/>
  <c r="I198" i="31" s="1"/>
  <c r="H198" i="31" a="1"/>
  <c r="H198" i="31" s="1"/>
  <c r="G198" i="31" a="1"/>
  <c r="G198" i="31" s="1"/>
  <c r="F198" i="31" a="1"/>
  <c r="F198" i="31" s="1"/>
  <c r="E198" i="31" a="1"/>
  <c r="E198" i="31" s="1"/>
  <c r="D198" i="31" a="1"/>
  <c r="D198" i="31" s="1"/>
  <c r="C198" i="31" a="1"/>
  <c r="C198" i="31" s="1"/>
  <c r="X197" i="31" a="1"/>
  <c r="X197" i="31" s="1"/>
  <c r="W197" i="31" a="1"/>
  <c r="W197" i="31" s="1"/>
  <c r="V197" i="31" a="1"/>
  <c r="V197" i="31" s="1"/>
  <c r="U197" i="31" a="1"/>
  <c r="U197" i="31" s="1"/>
  <c r="T197" i="31" a="1"/>
  <c r="T197" i="31" s="1"/>
  <c r="S197" i="31" a="1"/>
  <c r="S197" i="31" s="1"/>
  <c r="R197" i="31" a="1"/>
  <c r="R197" i="31" s="1"/>
  <c r="Q197" i="31" a="1"/>
  <c r="Q197" i="31" s="1"/>
  <c r="P197" i="31" a="1"/>
  <c r="P197" i="31" s="1"/>
  <c r="O197" i="31" a="1"/>
  <c r="O197" i="31" s="1"/>
  <c r="N197" i="31" a="1"/>
  <c r="N197" i="31" s="1"/>
  <c r="M197" i="31" a="1"/>
  <c r="M197" i="31" s="1"/>
  <c r="L197" i="31" a="1"/>
  <c r="L197" i="31" s="1"/>
  <c r="K197" i="31" a="1"/>
  <c r="K197" i="31" s="1"/>
  <c r="J197" i="31" a="1"/>
  <c r="J197" i="31" s="1"/>
  <c r="I197" i="31" a="1"/>
  <c r="I197" i="31" s="1"/>
  <c r="H197" i="31" a="1"/>
  <c r="H197" i="31" s="1"/>
  <c r="G197" i="31" a="1"/>
  <c r="G197" i="31" s="1"/>
  <c r="F197" i="31" a="1"/>
  <c r="F197" i="31" s="1"/>
  <c r="E197" i="31" a="1"/>
  <c r="E197" i="31" s="1"/>
  <c r="D197" i="31" a="1"/>
  <c r="D197" i="31" s="1"/>
  <c r="C197" i="31" a="1"/>
  <c r="C197" i="31" s="1"/>
  <c r="X196" i="31" a="1"/>
  <c r="X196" i="31" s="1"/>
  <c r="W196" i="31" a="1"/>
  <c r="W196" i="31" s="1"/>
  <c r="V196" i="31" a="1"/>
  <c r="V196" i="31" s="1"/>
  <c r="U196" i="31" a="1"/>
  <c r="U196" i="31" s="1"/>
  <c r="T196" i="31" a="1"/>
  <c r="T196" i="31" s="1"/>
  <c r="S196" i="31" a="1"/>
  <c r="S196" i="31" s="1"/>
  <c r="R196" i="31" a="1"/>
  <c r="R196" i="31" s="1"/>
  <c r="Q196" i="31" a="1"/>
  <c r="Q196" i="31" s="1"/>
  <c r="P196" i="31" a="1"/>
  <c r="P196" i="31" s="1"/>
  <c r="O196" i="31" a="1"/>
  <c r="O196" i="31" s="1"/>
  <c r="N196" i="31" a="1"/>
  <c r="N196" i="31" s="1"/>
  <c r="M196" i="31" a="1"/>
  <c r="M196" i="31" s="1"/>
  <c r="L196" i="31" a="1"/>
  <c r="L196" i="31" s="1"/>
  <c r="K196" i="31" a="1"/>
  <c r="K196" i="31" s="1"/>
  <c r="J196" i="31" a="1"/>
  <c r="J196" i="31" s="1"/>
  <c r="I196" i="31" a="1"/>
  <c r="I196" i="31" s="1"/>
  <c r="H196" i="31" a="1"/>
  <c r="H196" i="31" s="1"/>
  <c r="G196" i="31" a="1"/>
  <c r="G196" i="31" s="1"/>
  <c r="F196" i="31" a="1"/>
  <c r="F196" i="31" s="1"/>
  <c r="E196" i="31" a="1"/>
  <c r="E196" i="31" s="1"/>
  <c r="D196" i="31" a="1"/>
  <c r="D196" i="31" s="1"/>
  <c r="C196" i="31" a="1"/>
  <c r="C196" i="31" s="1"/>
  <c r="X195" i="31" a="1"/>
  <c r="X195" i="31" s="1"/>
  <c r="W195" i="31" a="1"/>
  <c r="W195" i="31" s="1"/>
  <c r="V195" i="31" a="1"/>
  <c r="V195" i="31" s="1"/>
  <c r="U195" i="31" a="1"/>
  <c r="U195" i="31" s="1"/>
  <c r="T195" i="31" a="1"/>
  <c r="T195" i="31" s="1"/>
  <c r="S195" i="31" a="1"/>
  <c r="S195" i="31" s="1"/>
  <c r="R195" i="31" a="1"/>
  <c r="R195" i="31" s="1"/>
  <c r="Q195" i="31" a="1"/>
  <c r="Q195" i="31" s="1"/>
  <c r="P195" i="31" a="1"/>
  <c r="P195" i="31" s="1"/>
  <c r="O195" i="31" a="1"/>
  <c r="O195" i="31" s="1"/>
  <c r="N195" i="31" a="1"/>
  <c r="N195" i="31" s="1"/>
  <c r="M195" i="31" a="1"/>
  <c r="M195" i="31" s="1"/>
  <c r="L195" i="31" a="1"/>
  <c r="L195" i="31" s="1"/>
  <c r="K195" i="31" a="1"/>
  <c r="K195" i="31" s="1"/>
  <c r="J195" i="31" a="1"/>
  <c r="J195" i="31" s="1"/>
  <c r="I195" i="31" a="1"/>
  <c r="I195" i="31" s="1"/>
  <c r="H195" i="31" a="1"/>
  <c r="H195" i="31" s="1"/>
  <c r="G195" i="31" a="1"/>
  <c r="G195" i="31" s="1"/>
  <c r="F195" i="31" a="1"/>
  <c r="F195" i="31" s="1"/>
  <c r="E195" i="31" a="1"/>
  <c r="E195" i="31" s="1"/>
  <c r="D195" i="31" a="1"/>
  <c r="D195" i="31" s="1"/>
  <c r="C195" i="31" a="1"/>
  <c r="C195" i="31" s="1"/>
  <c r="X194" i="31" a="1"/>
  <c r="X194" i="31" s="1"/>
  <c r="W194" i="31" a="1"/>
  <c r="W194" i="31" s="1"/>
  <c r="V194" i="31" a="1"/>
  <c r="V194" i="31" s="1"/>
  <c r="U194" i="31" a="1"/>
  <c r="U194" i="31" s="1"/>
  <c r="T194" i="31" a="1"/>
  <c r="T194" i="31" s="1"/>
  <c r="S194" i="31" a="1"/>
  <c r="S194" i="31" s="1"/>
  <c r="R194" i="31" a="1"/>
  <c r="R194" i="31" s="1"/>
  <c r="Q194" i="31" a="1"/>
  <c r="Q194" i="31" s="1"/>
  <c r="P194" i="31" a="1"/>
  <c r="P194" i="31" s="1"/>
  <c r="O194" i="31" a="1"/>
  <c r="O194" i="31" s="1"/>
  <c r="N194" i="31" a="1"/>
  <c r="N194" i="31" s="1"/>
  <c r="M194" i="31" a="1"/>
  <c r="M194" i="31" s="1"/>
  <c r="L194" i="31" a="1"/>
  <c r="L194" i="31" s="1"/>
  <c r="K194" i="31" a="1"/>
  <c r="K194" i="31" s="1"/>
  <c r="J194" i="31" a="1"/>
  <c r="J194" i="31" s="1"/>
  <c r="I194" i="31" a="1"/>
  <c r="I194" i="31" s="1"/>
  <c r="H194" i="31" a="1"/>
  <c r="H194" i="31" s="1"/>
  <c r="G194" i="31" a="1"/>
  <c r="G194" i="31" s="1"/>
  <c r="F194" i="31" a="1"/>
  <c r="F194" i="31" s="1"/>
  <c r="E194" i="31" a="1"/>
  <c r="E194" i="31" s="1"/>
  <c r="D194" i="31" a="1"/>
  <c r="D194" i="31" s="1"/>
  <c r="C194" i="31" a="1"/>
  <c r="C194" i="31" s="1"/>
  <c r="X193" i="31" a="1"/>
  <c r="X193" i="31" s="1"/>
  <c r="W193" i="31" a="1"/>
  <c r="W193" i="31" s="1"/>
  <c r="V193" i="31" a="1"/>
  <c r="V193" i="31" s="1"/>
  <c r="U193" i="31" a="1"/>
  <c r="U193" i="31" s="1"/>
  <c r="T193" i="31" a="1"/>
  <c r="T193" i="31" s="1"/>
  <c r="S193" i="31" a="1"/>
  <c r="S193" i="31" s="1"/>
  <c r="R193" i="31" a="1"/>
  <c r="R193" i="31" s="1"/>
  <c r="Q193" i="31" a="1"/>
  <c r="Q193" i="31" s="1"/>
  <c r="P193" i="31" a="1"/>
  <c r="P193" i="31" s="1"/>
  <c r="O193" i="31" a="1"/>
  <c r="O193" i="31" s="1"/>
  <c r="N193" i="31" a="1"/>
  <c r="N193" i="31" s="1"/>
  <c r="M193" i="31" a="1"/>
  <c r="M193" i="31" s="1"/>
  <c r="L193" i="31" a="1"/>
  <c r="L193" i="31" s="1"/>
  <c r="K193" i="31" a="1"/>
  <c r="K193" i="31" s="1"/>
  <c r="J193" i="31" a="1"/>
  <c r="J193" i="31" s="1"/>
  <c r="I193" i="31" a="1"/>
  <c r="I193" i="31" s="1"/>
  <c r="H193" i="31" a="1"/>
  <c r="H193" i="31" s="1"/>
  <c r="G193" i="31" a="1"/>
  <c r="G193" i="31" s="1"/>
  <c r="F193" i="31" a="1"/>
  <c r="F193" i="31" s="1"/>
  <c r="E193" i="31" a="1"/>
  <c r="E193" i="31" s="1"/>
  <c r="D193" i="31" a="1"/>
  <c r="D193" i="31" s="1"/>
  <c r="C193" i="31" a="1"/>
  <c r="C193" i="31" s="1"/>
  <c r="X192" i="31" a="1"/>
  <c r="X192" i="31" s="1"/>
  <c r="W192" i="31" a="1"/>
  <c r="W192" i="31" s="1"/>
  <c r="V192" i="31" a="1"/>
  <c r="V192" i="31" s="1"/>
  <c r="U192" i="31" a="1"/>
  <c r="U192" i="31" s="1"/>
  <c r="T192" i="31" a="1"/>
  <c r="T192" i="31" s="1"/>
  <c r="S192" i="31" a="1"/>
  <c r="S192" i="31" s="1"/>
  <c r="R192" i="31" a="1"/>
  <c r="R192" i="31" s="1"/>
  <c r="Q192" i="31" a="1"/>
  <c r="Q192" i="31" s="1"/>
  <c r="P192" i="31" a="1"/>
  <c r="P192" i="31" s="1"/>
  <c r="O192" i="31" a="1"/>
  <c r="O192" i="31" s="1"/>
  <c r="N192" i="31" a="1"/>
  <c r="N192" i="31" s="1"/>
  <c r="M192" i="31" a="1"/>
  <c r="M192" i="31" s="1"/>
  <c r="L192" i="31" a="1"/>
  <c r="L192" i="31" s="1"/>
  <c r="K192" i="31" a="1"/>
  <c r="K192" i="31" s="1"/>
  <c r="J192" i="31" a="1"/>
  <c r="J192" i="31" s="1"/>
  <c r="I192" i="31" a="1"/>
  <c r="I192" i="31" s="1"/>
  <c r="H192" i="31" a="1"/>
  <c r="H192" i="31" s="1"/>
  <c r="G192" i="31" a="1"/>
  <c r="G192" i="31" s="1"/>
  <c r="F192" i="31" a="1"/>
  <c r="F192" i="31" s="1"/>
  <c r="E192" i="31" a="1"/>
  <c r="E192" i="31" s="1"/>
  <c r="D192" i="31" a="1"/>
  <c r="D192" i="31" s="1"/>
  <c r="C192" i="31" a="1"/>
  <c r="C192" i="31" s="1"/>
  <c r="X191" i="31" a="1"/>
  <c r="X191" i="31" s="1"/>
  <c r="W191" i="31" a="1"/>
  <c r="W191" i="31" s="1"/>
  <c r="V191" i="31" a="1"/>
  <c r="V191" i="31" s="1"/>
  <c r="U191" i="31" a="1"/>
  <c r="U191" i="31" s="1"/>
  <c r="T191" i="31" a="1"/>
  <c r="T191" i="31" s="1"/>
  <c r="S191" i="31" a="1"/>
  <c r="S191" i="31" s="1"/>
  <c r="R191" i="31" a="1"/>
  <c r="R191" i="31" s="1"/>
  <c r="Q191" i="31" a="1"/>
  <c r="Q191" i="31" s="1"/>
  <c r="P191" i="31" a="1"/>
  <c r="P191" i="31" s="1"/>
  <c r="O191" i="31" a="1"/>
  <c r="O191" i="31" s="1"/>
  <c r="N191" i="31" a="1"/>
  <c r="N191" i="31" s="1"/>
  <c r="M191" i="31" a="1"/>
  <c r="M191" i="31" s="1"/>
  <c r="L191" i="31" a="1"/>
  <c r="L191" i="31" s="1"/>
  <c r="K191" i="31" a="1"/>
  <c r="K191" i="31" s="1"/>
  <c r="J191" i="31" a="1"/>
  <c r="J191" i="31" s="1"/>
  <c r="I191" i="31" a="1"/>
  <c r="I191" i="31" s="1"/>
  <c r="H191" i="31" a="1"/>
  <c r="H191" i="31" s="1"/>
  <c r="G191" i="31" a="1"/>
  <c r="G191" i="31" s="1"/>
  <c r="F191" i="31" a="1"/>
  <c r="F191" i="31" s="1"/>
  <c r="E191" i="31" a="1"/>
  <c r="E191" i="31" s="1"/>
  <c r="D191" i="31" a="1"/>
  <c r="D191" i="31" s="1"/>
  <c r="C191" i="31" a="1"/>
  <c r="C191" i="31" s="1"/>
  <c r="X190" i="31" a="1"/>
  <c r="X190" i="31" s="1"/>
  <c r="W190" i="31" a="1"/>
  <c r="W190" i="31" s="1"/>
  <c r="V190" i="31" a="1"/>
  <c r="V190" i="31" s="1"/>
  <c r="U190" i="31" a="1"/>
  <c r="U190" i="31" s="1"/>
  <c r="T190" i="31" a="1"/>
  <c r="T190" i="31" s="1"/>
  <c r="S190" i="31" a="1"/>
  <c r="S190" i="31" s="1"/>
  <c r="R190" i="31" a="1"/>
  <c r="R190" i="31" s="1"/>
  <c r="Q190" i="31" a="1"/>
  <c r="Q190" i="31" s="1"/>
  <c r="P190" i="31" a="1"/>
  <c r="P190" i="31" s="1"/>
  <c r="O190" i="31" a="1"/>
  <c r="O190" i="31" s="1"/>
  <c r="N190" i="31" a="1"/>
  <c r="N190" i="31" s="1"/>
  <c r="M190" i="31" a="1"/>
  <c r="M190" i="31" s="1"/>
  <c r="L190" i="31" a="1"/>
  <c r="L190" i="31" s="1"/>
  <c r="K190" i="31" a="1"/>
  <c r="K190" i="31" s="1"/>
  <c r="J190" i="31" a="1"/>
  <c r="J190" i="31" s="1"/>
  <c r="I190" i="31" a="1"/>
  <c r="I190" i="31" s="1"/>
  <c r="H190" i="31" a="1"/>
  <c r="H190" i="31" s="1"/>
  <c r="G190" i="31" a="1"/>
  <c r="G190" i="31" s="1"/>
  <c r="F190" i="31" a="1"/>
  <c r="F190" i="31" s="1"/>
  <c r="E190" i="31" a="1"/>
  <c r="E190" i="31" s="1"/>
  <c r="D190" i="31" a="1"/>
  <c r="D190" i="31" s="1"/>
  <c r="C190" i="31" a="1"/>
  <c r="C190" i="31" s="1"/>
  <c r="X189" i="31" a="1"/>
  <c r="X189" i="31" s="1"/>
  <c r="W189" i="31" a="1"/>
  <c r="W189" i="31" s="1"/>
  <c r="V189" i="31" a="1"/>
  <c r="V189" i="31" s="1"/>
  <c r="U189" i="31" a="1"/>
  <c r="U189" i="31" s="1"/>
  <c r="T189" i="31" a="1"/>
  <c r="T189" i="31" s="1"/>
  <c r="S189" i="31" a="1"/>
  <c r="S189" i="31" s="1"/>
  <c r="R189" i="31" a="1"/>
  <c r="R189" i="31" s="1"/>
  <c r="Q189" i="31" a="1"/>
  <c r="Q189" i="31" s="1"/>
  <c r="P189" i="31" a="1"/>
  <c r="P189" i="31" s="1"/>
  <c r="O189" i="31" a="1"/>
  <c r="O189" i="31" s="1"/>
  <c r="N189" i="31" a="1"/>
  <c r="N189" i="31" s="1"/>
  <c r="M189" i="31" a="1"/>
  <c r="M189" i="31" s="1"/>
  <c r="L189" i="31" a="1"/>
  <c r="L189" i="31" s="1"/>
  <c r="K189" i="31" a="1"/>
  <c r="K189" i="31" s="1"/>
  <c r="J189" i="31" a="1"/>
  <c r="J189" i="31" s="1"/>
  <c r="I189" i="31" a="1"/>
  <c r="I189" i="31" s="1"/>
  <c r="H189" i="31" a="1"/>
  <c r="H189" i="31" s="1"/>
  <c r="G189" i="31" a="1"/>
  <c r="G189" i="31" s="1"/>
  <c r="F189" i="31" a="1"/>
  <c r="F189" i="31" s="1"/>
  <c r="E189" i="31" a="1"/>
  <c r="E189" i="31" s="1"/>
  <c r="D189" i="31" a="1"/>
  <c r="D189" i="31" s="1"/>
  <c r="C189" i="31" a="1"/>
  <c r="C189" i="31" s="1"/>
  <c r="X188" i="31" a="1"/>
  <c r="X188" i="31" s="1"/>
  <c r="W188" i="31" a="1"/>
  <c r="W188" i="31" s="1"/>
  <c r="V188" i="31" a="1"/>
  <c r="V188" i="31" s="1"/>
  <c r="U188" i="31" a="1"/>
  <c r="U188" i="31" s="1"/>
  <c r="T188" i="31" a="1"/>
  <c r="T188" i="31" s="1"/>
  <c r="S188" i="31" a="1"/>
  <c r="S188" i="31" s="1"/>
  <c r="R188" i="31" a="1"/>
  <c r="R188" i="31" s="1"/>
  <c r="Q188" i="31" a="1"/>
  <c r="Q188" i="31" s="1"/>
  <c r="P188" i="31" a="1"/>
  <c r="P188" i="31" s="1"/>
  <c r="O188" i="31" a="1"/>
  <c r="O188" i="31" s="1"/>
  <c r="N188" i="31" a="1"/>
  <c r="N188" i="31" s="1"/>
  <c r="M188" i="31" a="1"/>
  <c r="M188" i="31" s="1"/>
  <c r="L188" i="31" a="1"/>
  <c r="L188" i="31" s="1"/>
  <c r="K188" i="31" a="1"/>
  <c r="K188" i="31" s="1"/>
  <c r="J188" i="31" a="1"/>
  <c r="J188" i="31" s="1"/>
  <c r="I188" i="31" a="1"/>
  <c r="I188" i="31" s="1"/>
  <c r="H188" i="31" a="1"/>
  <c r="H188" i="31" s="1"/>
  <c r="G188" i="31" a="1"/>
  <c r="G188" i="31" s="1"/>
  <c r="F188" i="31" a="1"/>
  <c r="F188" i="31" s="1"/>
  <c r="E188" i="31" a="1"/>
  <c r="E188" i="31" s="1"/>
  <c r="D188" i="31" a="1"/>
  <c r="D188" i="31" s="1"/>
  <c r="C188" i="31" a="1"/>
  <c r="C188" i="31" s="1"/>
  <c r="X187" i="31" a="1"/>
  <c r="X187" i="31" s="1"/>
  <c r="W187" i="31" a="1"/>
  <c r="W187" i="31" s="1"/>
  <c r="V187" i="31" a="1"/>
  <c r="V187" i="31" s="1"/>
  <c r="U187" i="31" a="1"/>
  <c r="U187" i="31" s="1"/>
  <c r="T187" i="31" a="1"/>
  <c r="T187" i="31" s="1"/>
  <c r="S187" i="31" a="1"/>
  <c r="S187" i="31" s="1"/>
  <c r="R187" i="31" a="1"/>
  <c r="R187" i="31" s="1"/>
  <c r="Q187" i="31" a="1"/>
  <c r="Q187" i="31" s="1"/>
  <c r="P187" i="31" a="1"/>
  <c r="P187" i="31" s="1"/>
  <c r="O187" i="31" a="1"/>
  <c r="O187" i="31" s="1"/>
  <c r="N187" i="31" a="1"/>
  <c r="N187" i="31" s="1"/>
  <c r="M187" i="31" a="1"/>
  <c r="M187" i="31" s="1"/>
  <c r="L187" i="31" a="1"/>
  <c r="L187" i="31" s="1"/>
  <c r="K187" i="31" a="1"/>
  <c r="K187" i="31" s="1"/>
  <c r="J187" i="31" a="1"/>
  <c r="J187" i="31" s="1"/>
  <c r="I187" i="31" a="1"/>
  <c r="I187" i="31" s="1"/>
  <c r="H187" i="31" a="1"/>
  <c r="H187" i="31" s="1"/>
  <c r="G187" i="31" a="1"/>
  <c r="G187" i="31" s="1"/>
  <c r="F187" i="31" a="1"/>
  <c r="F187" i="31" s="1"/>
  <c r="E187" i="31" a="1"/>
  <c r="E187" i="31" s="1"/>
  <c r="D187" i="31" a="1"/>
  <c r="D187" i="31" s="1"/>
  <c r="C187" i="31" a="1"/>
  <c r="C187" i="31" s="1"/>
  <c r="X186" i="31" a="1"/>
  <c r="X186" i="31" s="1"/>
  <c r="W186" i="31" a="1"/>
  <c r="W186" i="31" s="1"/>
  <c r="V186" i="31" a="1"/>
  <c r="V186" i="31" s="1"/>
  <c r="U186" i="31" a="1"/>
  <c r="U186" i="31" s="1"/>
  <c r="T186" i="31" a="1"/>
  <c r="T186" i="31" s="1"/>
  <c r="S186" i="31" a="1"/>
  <c r="S186" i="31" s="1"/>
  <c r="R186" i="31" a="1"/>
  <c r="R186" i="31" s="1"/>
  <c r="Q186" i="31" a="1"/>
  <c r="Q186" i="31" s="1"/>
  <c r="P186" i="31" a="1"/>
  <c r="P186" i="31" s="1"/>
  <c r="O186" i="31" a="1"/>
  <c r="O186" i="31" s="1"/>
  <c r="N186" i="31" a="1"/>
  <c r="N186" i="31" s="1"/>
  <c r="M186" i="31" a="1"/>
  <c r="M186" i="31" s="1"/>
  <c r="L186" i="31" a="1"/>
  <c r="L186" i="31" s="1"/>
  <c r="K186" i="31" a="1"/>
  <c r="K186" i="31" s="1"/>
  <c r="J186" i="31" a="1"/>
  <c r="J186" i="31" s="1"/>
  <c r="I186" i="31" a="1"/>
  <c r="I186" i="31" s="1"/>
  <c r="H186" i="31" a="1"/>
  <c r="H186" i="31" s="1"/>
  <c r="G186" i="31" a="1"/>
  <c r="G186" i="31" s="1"/>
  <c r="F186" i="31" a="1"/>
  <c r="F186" i="31" s="1"/>
  <c r="E186" i="31" a="1"/>
  <c r="E186" i="31" s="1"/>
  <c r="D186" i="31" a="1"/>
  <c r="D186" i="31" s="1"/>
  <c r="C186" i="31" a="1"/>
  <c r="C186" i="31" s="1"/>
  <c r="X185" i="31" a="1"/>
  <c r="X185" i="31" s="1"/>
  <c r="W185" i="31" a="1"/>
  <c r="W185" i="31" s="1"/>
  <c r="V185" i="31" a="1"/>
  <c r="V185" i="31" s="1"/>
  <c r="U185" i="31" a="1"/>
  <c r="U185" i="31" s="1"/>
  <c r="T185" i="31" a="1"/>
  <c r="T185" i="31" s="1"/>
  <c r="S185" i="31" a="1"/>
  <c r="S185" i="31" s="1"/>
  <c r="R185" i="31" a="1"/>
  <c r="R185" i="31" s="1"/>
  <c r="Q185" i="31" a="1"/>
  <c r="Q185" i="31" s="1"/>
  <c r="P185" i="31" a="1"/>
  <c r="P185" i="31" s="1"/>
  <c r="O185" i="31" a="1"/>
  <c r="O185" i="31" s="1"/>
  <c r="N185" i="31" a="1"/>
  <c r="N185" i="31" s="1"/>
  <c r="M185" i="31" a="1"/>
  <c r="M185" i="31" s="1"/>
  <c r="L185" i="31" a="1"/>
  <c r="L185" i="31" s="1"/>
  <c r="K185" i="31" a="1"/>
  <c r="K185" i="31" s="1"/>
  <c r="J185" i="31" a="1"/>
  <c r="J185" i="31" s="1"/>
  <c r="I185" i="31" a="1"/>
  <c r="I185" i="31" s="1"/>
  <c r="H185" i="31" a="1"/>
  <c r="H185" i="31" s="1"/>
  <c r="G185" i="31" a="1"/>
  <c r="G185" i="31" s="1"/>
  <c r="F185" i="31" a="1"/>
  <c r="F185" i="31" s="1"/>
  <c r="E185" i="31" a="1"/>
  <c r="E185" i="31" s="1"/>
  <c r="D185" i="31" a="1"/>
  <c r="D185" i="31" s="1"/>
  <c r="C185" i="31" a="1"/>
  <c r="C185" i="31" s="1"/>
  <c r="X184" i="31" a="1"/>
  <c r="X184" i="31" s="1"/>
  <c r="W184" i="31" a="1"/>
  <c r="W184" i="31" s="1"/>
  <c r="V184" i="31" a="1"/>
  <c r="V184" i="31" s="1"/>
  <c r="U184" i="31" a="1"/>
  <c r="U184" i="31" s="1"/>
  <c r="T184" i="31" a="1"/>
  <c r="T184" i="31" s="1"/>
  <c r="S184" i="31" a="1"/>
  <c r="S184" i="31" s="1"/>
  <c r="R184" i="31" a="1"/>
  <c r="R184" i="31" s="1"/>
  <c r="Q184" i="31" a="1"/>
  <c r="Q184" i="31" s="1"/>
  <c r="P184" i="31" a="1"/>
  <c r="P184" i="31" s="1"/>
  <c r="O184" i="31" a="1"/>
  <c r="O184" i="31" s="1"/>
  <c r="N184" i="31" a="1"/>
  <c r="N184" i="31" s="1"/>
  <c r="M184" i="31" a="1"/>
  <c r="M184" i="31" s="1"/>
  <c r="L184" i="31" a="1"/>
  <c r="L184" i="31" s="1"/>
  <c r="K184" i="31" a="1"/>
  <c r="K184" i="31" s="1"/>
  <c r="J184" i="31" a="1"/>
  <c r="J184" i="31" s="1"/>
  <c r="I184" i="31" a="1"/>
  <c r="I184" i="31" s="1"/>
  <c r="H184" i="31" a="1"/>
  <c r="H184" i="31" s="1"/>
  <c r="G184" i="31" a="1"/>
  <c r="G184" i="31" s="1"/>
  <c r="F184" i="31" a="1"/>
  <c r="F184" i="31" s="1"/>
  <c r="E184" i="31" a="1"/>
  <c r="E184" i="31" s="1"/>
  <c r="D184" i="31" a="1"/>
  <c r="D184" i="31" s="1"/>
  <c r="C184" i="31" a="1"/>
  <c r="C184" i="31" s="1"/>
  <c r="X183" i="31" a="1"/>
  <c r="X183" i="31" s="1"/>
  <c r="W183" i="31" a="1"/>
  <c r="W183" i="31" s="1"/>
  <c r="V183" i="31" a="1"/>
  <c r="V183" i="31" s="1"/>
  <c r="U183" i="31" a="1"/>
  <c r="U183" i="31" s="1"/>
  <c r="T183" i="31" a="1"/>
  <c r="T183" i="31" s="1"/>
  <c r="S183" i="31" a="1"/>
  <c r="S183" i="31" s="1"/>
  <c r="R183" i="31" a="1"/>
  <c r="R183" i="31" s="1"/>
  <c r="Q183" i="31" a="1"/>
  <c r="Q183" i="31" s="1"/>
  <c r="P183" i="31" a="1"/>
  <c r="P183" i="31" s="1"/>
  <c r="O183" i="31" a="1"/>
  <c r="O183" i="31" s="1"/>
  <c r="N183" i="31" a="1"/>
  <c r="N183" i="31" s="1"/>
  <c r="M183" i="31" a="1"/>
  <c r="M183" i="31" s="1"/>
  <c r="L183" i="31" a="1"/>
  <c r="L183" i="31" s="1"/>
  <c r="K183" i="31" a="1"/>
  <c r="K183" i="31" s="1"/>
  <c r="J183" i="31" a="1"/>
  <c r="J183" i="31" s="1"/>
  <c r="I183" i="31" a="1"/>
  <c r="I183" i="31" s="1"/>
  <c r="H183" i="31" a="1"/>
  <c r="H183" i="31" s="1"/>
  <c r="G183" i="31" a="1"/>
  <c r="G183" i="31" s="1"/>
  <c r="F183" i="31" a="1"/>
  <c r="F183" i="31" s="1"/>
  <c r="E183" i="31" a="1"/>
  <c r="E183" i="31" s="1"/>
  <c r="D183" i="31" a="1"/>
  <c r="D183" i="31" s="1"/>
  <c r="C183" i="31" a="1"/>
  <c r="C183" i="31" s="1"/>
  <c r="X182" i="31" a="1"/>
  <c r="X182" i="31" s="1"/>
  <c r="W182" i="31" a="1"/>
  <c r="W182" i="31" s="1"/>
  <c r="V182" i="31" a="1"/>
  <c r="V182" i="31" s="1"/>
  <c r="U182" i="31" a="1"/>
  <c r="U182" i="31" s="1"/>
  <c r="T182" i="31" a="1"/>
  <c r="T182" i="31" s="1"/>
  <c r="S182" i="31" a="1"/>
  <c r="S182" i="31" s="1"/>
  <c r="R182" i="31" a="1"/>
  <c r="R182" i="31" s="1"/>
  <c r="Q182" i="31" a="1"/>
  <c r="Q182" i="31" s="1"/>
  <c r="P182" i="31" a="1"/>
  <c r="P182" i="31" s="1"/>
  <c r="O182" i="31" a="1"/>
  <c r="O182" i="31" s="1"/>
  <c r="N182" i="31" a="1"/>
  <c r="N182" i="31" s="1"/>
  <c r="M182" i="31" a="1"/>
  <c r="M182" i="31" s="1"/>
  <c r="L182" i="31" a="1"/>
  <c r="L182" i="31" s="1"/>
  <c r="K182" i="31" a="1"/>
  <c r="K182" i="31" s="1"/>
  <c r="J182" i="31" a="1"/>
  <c r="J182" i="31" s="1"/>
  <c r="I182" i="31" a="1"/>
  <c r="I182" i="31" s="1"/>
  <c r="H182" i="31" a="1"/>
  <c r="H182" i="31" s="1"/>
  <c r="G182" i="31" a="1"/>
  <c r="G182" i="31" s="1"/>
  <c r="F182" i="31" a="1"/>
  <c r="F182" i="31" s="1"/>
  <c r="E182" i="31" a="1"/>
  <c r="E182" i="31" s="1"/>
  <c r="D182" i="31" a="1"/>
  <c r="D182" i="31" s="1"/>
  <c r="C182" i="31" a="1"/>
  <c r="C182" i="31" s="1"/>
  <c r="X181" i="31" a="1"/>
  <c r="X181" i="31" s="1"/>
  <c r="W181" i="31" a="1"/>
  <c r="W181" i="31" s="1"/>
  <c r="V181" i="31" a="1"/>
  <c r="V181" i="31" s="1"/>
  <c r="U181" i="31" a="1"/>
  <c r="U181" i="31" s="1"/>
  <c r="T181" i="31" a="1"/>
  <c r="T181" i="31" s="1"/>
  <c r="S181" i="31" a="1"/>
  <c r="S181" i="31" s="1"/>
  <c r="R181" i="31" a="1"/>
  <c r="R181" i="31" s="1"/>
  <c r="Q181" i="31" a="1"/>
  <c r="Q181" i="31" s="1"/>
  <c r="P181" i="31" a="1"/>
  <c r="P181" i="31" s="1"/>
  <c r="O181" i="31" a="1"/>
  <c r="O181" i="31" s="1"/>
  <c r="N181" i="31" a="1"/>
  <c r="N181" i="31" s="1"/>
  <c r="M181" i="31" a="1"/>
  <c r="M181" i="31" s="1"/>
  <c r="L181" i="31" a="1"/>
  <c r="L181" i="31" s="1"/>
  <c r="K181" i="31" a="1"/>
  <c r="K181" i="31" s="1"/>
  <c r="J181" i="31" a="1"/>
  <c r="J181" i="31" s="1"/>
  <c r="I181" i="31" a="1"/>
  <c r="I181" i="31" s="1"/>
  <c r="H181" i="31" a="1"/>
  <c r="H181" i="31" s="1"/>
  <c r="G181" i="31" a="1"/>
  <c r="G181" i="31" s="1"/>
  <c r="F181" i="31" a="1"/>
  <c r="F181" i="31" s="1"/>
  <c r="E181" i="31" a="1"/>
  <c r="E181" i="31" s="1"/>
  <c r="D181" i="31" a="1"/>
  <c r="D181" i="31" s="1"/>
  <c r="C181" i="31" a="1"/>
  <c r="C181" i="31" s="1"/>
  <c r="X180" i="31" a="1"/>
  <c r="X180" i="31" s="1"/>
  <c r="W180" i="31" a="1"/>
  <c r="W180" i="31" s="1"/>
  <c r="V180" i="31" a="1"/>
  <c r="V180" i="31" s="1"/>
  <c r="U180" i="31" a="1"/>
  <c r="U180" i="31" s="1"/>
  <c r="T180" i="31" a="1"/>
  <c r="T180" i="31" s="1"/>
  <c r="S180" i="31" a="1"/>
  <c r="S180" i="31" s="1"/>
  <c r="R180" i="31" a="1"/>
  <c r="R180" i="31" s="1"/>
  <c r="Q180" i="31" a="1"/>
  <c r="Q180" i="31" s="1"/>
  <c r="P180" i="31" a="1"/>
  <c r="P180" i="31" s="1"/>
  <c r="O180" i="31" a="1"/>
  <c r="O180" i="31" s="1"/>
  <c r="N180" i="31" a="1"/>
  <c r="N180" i="31" s="1"/>
  <c r="M180" i="31" a="1"/>
  <c r="M180" i="31" s="1"/>
  <c r="L180" i="31" a="1"/>
  <c r="L180" i="31" s="1"/>
  <c r="K180" i="31" a="1"/>
  <c r="K180" i="31" s="1"/>
  <c r="J180" i="31" a="1"/>
  <c r="J180" i="31" s="1"/>
  <c r="I180" i="31" a="1"/>
  <c r="I180" i="31" s="1"/>
  <c r="H180" i="31" a="1"/>
  <c r="H180" i="31" s="1"/>
  <c r="G180" i="31" a="1"/>
  <c r="G180" i="31" s="1"/>
  <c r="F180" i="31" a="1"/>
  <c r="F180" i="31" s="1"/>
  <c r="E180" i="31" a="1"/>
  <c r="E180" i="31" s="1"/>
  <c r="D180" i="31" a="1"/>
  <c r="D180" i="31" s="1"/>
  <c r="C180" i="31" a="1"/>
  <c r="C180" i="31" s="1"/>
  <c r="X174" i="31" a="1"/>
  <c r="X174" i="31" s="1"/>
  <c r="W174" i="31" a="1"/>
  <c r="W174" i="31" s="1"/>
  <c r="V174" i="31" a="1"/>
  <c r="V174" i="31" s="1"/>
  <c r="U174" i="31" a="1"/>
  <c r="U174" i="31" s="1"/>
  <c r="T174" i="31" a="1"/>
  <c r="T174" i="31" s="1"/>
  <c r="S174" i="31" a="1"/>
  <c r="S174" i="31" s="1"/>
  <c r="R174" i="31" a="1"/>
  <c r="R174" i="31" s="1"/>
  <c r="Q174" i="31" a="1"/>
  <c r="Q174" i="31" s="1"/>
  <c r="P174" i="31" a="1"/>
  <c r="P174" i="31" s="1"/>
  <c r="O174" i="31" a="1"/>
  <c r="O174" i="31" s="1"/>
  <c r="N174" i="31" a="1"/>
  <c r="N174" i="31" s="1"/>
  <c r="M174" i="31" a="1"/>
  <c r="M174" i="31" s="1"/>
  <c r="L174" i="31" a="1"/>
  <c r="L174" i="31" s="1"/>
  <c r="K174" i="31" a="1"/>
  <c r="K174" i="31" s="1"/>
  <c r="J174" i="31" a="1"/>
  <c r="J174" i="31" s="1"/>
  <c r="I174" i="31" a="1"/>
  <c r="I174" i="31" s="1"/>
  <c r="H174" i="31" a="1"/>
  <c r="H174" i="31" s="1"/>
  <c r="G174" i="31" a="1"/>
  <c r="G174" i="31" s="1"/>
  <c r="F174" i="31" a="1"/>
  <c r="F174" i="31" s="1"/>
  <c r="E174" i="31" a="1"/>
  <c r="E174" i="31" s="1"/>
  <c r="D174" i="31" a="1"/>
  <c r="D174" i="31" s="1"/>
  <c r="C174" i="31" a="1"/>
  <c r="C174" i="31" s="1"/>
  <c r="X173" i="31" a="1"/>
  <c r="X173" i="31" s="1"/>
  <c r="W173" i="31" a="1"/>
  <c r="W173" i="31" s="1"/>
  <c r="V173" i="31" a="1"/>
  <c r="V173" i="31" s="1"/>
  <c r="U173" i="31" a="1"/>
  <c r="U173" i="31" s="1"/>
  <c r="T173" i="31" a="1"/>
  <c r="T173" i="31" s="1"/>
  <c r="S173" i="31" a="1"/>
  <c r="S173" i="31" s="1"/>
  <c r="R173" i="31" a="1"/>
  <c r="R173" i="31" s="1"/>
  <c r="Q173" i="31" a="1"/>
  <c r="Q173" i="31" s="1"/>
  <c r="P173" i="31" a="1"/>
  <c r="P173" i="31" s="1"/>
  <c r="O173" i="31" a="1"/>
  <c r="O173" i="31" s="1"/>
  <c r="N173" i="31" a="1"/>
  <c r="N173" i="31" s="1"/>
  <c r="M173" i="31" a="1"/>
  <c r="M173" i="31" s="1"/>
  <c r="L173" i="31" a="1"/>
  <c r="L173" i="31" s="1"/>
  <c r="K173" i="31" a="1"/>
  <c r="K173" i="31" s="1"/>
  <c r="J173" i="31" a="1"/>
  <c r="J173" i="31" s="1"/>
  <c r="I173" i="31" a="1"/>
  <c r="I173" i="31" s="1"/>
  <c r="H173" i="31" a="1"/>
  <c r="H173" i="31" s="1"/>
  <c r="G173" i="31" a="1"/>
  <c r="G173" i="31" s="1"/>
  <c r="F173" i="31" a="1"/>
  <c r="F173" i="31" s="1"/>
  <c r="E173" i="31" a="1"/>
  <c r="E173" i="31" s="1"/>
  <c r="D173" i="31" a="1"/>
  <c r="D173" i="31" s="1"/>
  <c r="C173" i="31" a="1"/>
  <c r="C173" i="31" s="1"/>
  <c r="X172" i="31" a="1"/>
  <c r="X172" i="31" s="1"/>
  <c r="W172" i="31" a="1"/>
  <c r="W172" i="31" s="1"/>
  <c r="V172" i="31" a="1"/>
  <c r="V172" i="31" s="1"/>
  <c r="U172" i="31" a="1"/>
  <c r="U172" i="31" s="1"/>
  <c r="T172" i="31" a="1"/>
  <c r="T172" i="31" s="1"/>
  <c r="S172" i="31" a="1"/>
  <c r="S172" i="31" s="1"/>
  <c r="R172" i="31" a="1"/>
  <c r="R172" i="31" s="1"/>
  <c r="Q172" i="31" a="1"/>
  <c r="Q172" i="31" s="1"/>
  <c r="P172" i="31" a="1"/>
  <c r="P172" i="31" s="1"/>
  <c r="O172" i="31" a="1"/>
  <c r="O172" i="31" s="1"/>
  <c r="N172" i="31" a="1"/>
  <c r="N172" i="31" s="1"/>
  <c r="M172" i="31" a="1"/>
  <c r="M172" i="31" s="1"/>
  <c r="L172" i="31" a="1"/>
  <c r="L172" i="31" s="1"/>
  <c r="K172" i="31" a="1"/>
  <c r="K172" i="31" s="1"/>
  <c r="J172" i="31" a="1"/>
  <c r="J172" i="31" s="1"/>
  <c r="I172" i="31" a="1"/>
  <c r="I172" i="31" s="1"/>
  <c r="H172" i="31" a="1"/>
  <c r="H172" i="31" s="1"/>
  <c r="G172" i="31" a="1"/>
  <c r="G172" i="31" s="1"/>
  <c r="F172" i="31" a="1"/>
  <c r="F172" i="31" s="1"/>
  <c r="E172" i="31" a="1"/>
  <c r="E172" i="31" s="1"/>
  <c r="D172" i="31" a="1"/>
  <c r="D172" i="31" s="1"/>
  <c r="C172" i="31" a="1"/>
  <c r="C172" i="31" s="1"/>
  <c r="X171" i="31" a="1"/>
  <c r="X171" i="31" s="1"/>
  <c r="W171" i="31" a="1"/>
  <c r="W171" i="31" s="1"/>
  <c r="V171" i="31" a="1"/>
  <c r="V171" i="31" s="1"/>
  <c r="U171" i="31" a="1"/>
  <c r="U171" i="31" s="1"/>
  <c r="T171" i="31" a="1"/>
  <c r="T171" i="31" s="1"/>
  <c r="S171" i="31" a="1"/>
  <c r="S171" i="31" s="1"/>
  <c r="R171" i="31" a="1"/>
  <c r="R171" i="31" s="1"/>
  <c r="Q171" i="31" a="1"/>
  <c r="Q171" i="31" s="1"/>
  <c r="P171" i="31" a="1"/>
  <c r="P171" i="31" s="1"/>
  <c r="O171" i="31" a="1"/>
  <c r="O171" i="31" s="1"/>
  <c r="N171" i="31" a="1"/>
  <c r="N171" i="31" s="1"/>
  <c r="M171" i="31" a="1"/>
  <c r="M171" i="31" s="1"/>
  <c r="L171" i="31" a="1"/>
  <c r="L171" i="31" s="1"/>
  <c r="K171" i="31" a="1"/>
  <c r="K171" i="31" s="1"/>
  <c r="J171" i="31" a="1"/>
  <c r="J171" i="31" s="1"/>
  <c r="I171" i="31" a="1"/>
  <c r="I171" i="31" s="1"/>
  <c r="H171" i="31" a="1"/>
  <c r="H171" i="31" s="1"/>
  <c r="G171" i="31" a="1"/>
  <c r="G171" i="31" s="1"/>
  <c r="F171" i="31" a="1"/>
  <c r="F171" i="31" s="1"/>
  <c r="E171" i="31" a="1"/>
  <c r="E171" i="31" s="1"/>
  <c r="D171" i="31" a="1"/>
  <c r="D171" i="31" s="1"/>
  <c r="C171" i="31" a="1"/>
  <c r="C171" i="31" s="1"/>
  <c r="X170" i="31" a="1"/>
  <c r="X170" i="31" s="1"/>
  <c r="W170" i="31" a="1"/>
  <c r="W170" i="31" s="1"/>
  <c r="V170" i="31" a="1"/>
  <c r="V170" i="31" s="1"/>
  <c r="U170" i="31" a="1"/>
  <c r="U170" i="31" s="1"/>
  <c r="T170" i="31" a="1"/>
  <c r="T170" i="31" s="1"/>
  <c r="S170" i="31" a="1"/>
  <c r="S170" i="31" s="1"/>
  <c r="R170" i="31" a="1"/>
  <c r="R170" i="31" s="1"/>
  <c r="Q170" i="31" a="1"/>
  <c r="Q170" i="31" s="1"/>
  <c r="P170" i="31" a="1"/>
  <c r="P170" i="31" s="1"/>
  <c r="O170" i="31" a="1"/>
  <c r="O170" i="31" s="1"/>
  <c r="N170" i="31" a="1"/>
  <c r="N170" i="31" s="1"/>
  <c r="M170" i="31" a="1"/>
  <c r="M170" i="31" s="1"/>
  <c r="L170" i="31" a="1"/>
  <c r="L170" i="31" s="1"/>
  <c r="K170" i="31" a="1"/>
  <c r="K170" i="31" s="1"/>
  <c r="J170" i="31" a="1"/>
  <c r="J170" i="31" s="1"/>
  <c r="I170" i="31" a="1"/>
  <c r="I170" i="31" s="1"/>
  <c r="H170" i="31" a="1"/>
  <c r="H170" i="31" s="1"/>
  <c r="G170" i="31" a="1"/>
  <c r="G170" i="31" s="1"/>
  <c r="F170" i="31" a="1"/>
  <c r="F170" i="31" s="1"/>
  <c r="E170" i="31" a="1"/>
  <c r="E170" i="31" s="1"/>
  <c r="D170" i="31" a="1"/>
  <c r="D170" i="31" s="1"/>
  <c r="C170" i="31" a="1"/>
  <c r="C170" i="31" s="1"/>
  <c r="X169" i="31" a="1"/>
  <c r="X169" i="31" s="1"/>
  <c r="W169" i="31" a="1"/>
  <c r="W169" i="31" s="1"/>
  <c r="V169" i="31" a="1"/>
  <c r="V169" i="31" s="1"/>
  <c r="U169" i="31" a="1"/>
  <c r="U169" i="31" s="1"/>
  <c r="T169" i="31" a="1"/>
  <c r="T169" i="31" s="1"/>
  <c r="S169" i="31" a="1"/>
  <c r="S169" i="31" s="1"/>
  <c r="R169" i="31" a="1"/>
  <c r="R169" i="31" s="1"/>
  <c r="Q169" i="31" a="1"/>
  <c r="Q169" i="31" s="1"/>
  <c r="P169" i="31" a="1"/>
  <c r="P169" i="31" s="1"/>
  <c r="O169" i="31" a="1"/>
  <c r="O169" i="31" s="1"/>
  <c r="N169" i="31" a="1"/>
  <c r="N169" i="31" s="1"/>
  <c r="M169" i="31" a="1"/>
  <c r="M169" i="31" s="1"/>
  <c r="L169" i="31" a="1"/>
  <c r="L169" i="31" s="1"/>
  <c r="K169" i="31" a="1"/>
  <c r="K169" i="31" s="1"/>
  <c r="J169" i="31" a="1"/>
  <c r="J169" i="31" s="1"/>
  <c r="I169" i="31" a="1"/>
  <c r="I169" i="31" s="1"/>
  <c r="H169" i="31" a="1"/>
  <c r="H169" i="31" s="1"/>
  <c r="G169" i="31" a="1"/>
  <c r="G169" i="31" s="1"/>
  <c r="F169" i="31" a="1"/>
  <c r="F169" i="31" s="1"/>
  <c r="E169" i="31" a="1"/>
  <c r="E169" i="31" s="1"/>
  <c r="D169" i="31" a="1"/>
  <c r="D169" i="31" s="1"/>
  <c r="C169" i="31" a="1"/>
  <c r="C169" i="31" s="1"/>
  <c r="X168" i="31" a="1"/>
  <c r="X168" i="31" s="1"/>
  <c r="W168" i="31" a="1"/>
  <c r="W168" i="31" s="1"/>
  <c r="V168" i="31" a="1"/>
  <c r="V168" i="31" s="1"/>
  <c r="U168" i="31" a="1"/>
  <c r="U168" i="31" s="1"/>
  <c r="T168" i="31" a="1"/>
  <c r="T168" i="31" s="1"/>
  <c r="S168" i="31" a="1"/>
  <c r="S168" i="31" s="1"/>
  <c r="R168" i="31" a="1"/>
  <c r="R168" i="31" s="1"/>
  <c r="Q168" i="31" a="1"/>
  <c r="Q168" i="31" s="1"/>
  <c r="P168" i="31" a="1"/>
  <c r="P168" i="31" s="1"/>
  <c r="O168" i="31" a="1"/>
  <c r="O168" i="31" s="1"/>
  <c r="N168" i="31" a="1"/>
  <c r="N168" i="31" s="1"/>
  <c r="M168" i="31" a="1"/>
  <c r="M168" i="31" s="1"/>
  <c r="L168" i="31" a="1"/>
  <c r="L168" i="31" s="1"/>
  <c r="K168" i="31" a="1"/>
  <c r="K168" i="31" s="1"/>
  <c r="J168" i="31" a="1"/>
  <c r="J168" i="31" s="1"/>
  <c r="I168" i="31" a="1"/>
  <c r="I168" i="31" s="1"/>
  <c r="H168" i="31" a="1"/>
  <c r="H168" i="31" s="1"/>
  <c r="G168" i="31" a="1"/>
  <c r="G168" i="31" s="1"/>
  <c r="F168" i="31" a="1"/>
  <c r="F168" i="31" s="1"/>
  <c r="E168" i="31" a="1"/>
  <c r="E168" i="31" s="1"/>
  <c r="D168" i="31" a="1"/>
  <c r="D168" i="31" s="1"/>
  <c r="C168" i="31" a="1"/>
  <c r="C168" i="31" s="1"/>
  <c r="X167" i="31" a="1"/>
  <c r="X167" i="31" s="1"/>
  <c r="W167" i="31" a="1"/>
  <c r="W167" i="31" s="1"/>
  <c r="V167" i="31" a="1"/>
  <c r="V167" i="31" s="1"/>
  <c r="U167" i="31" a="1"/>
  <c r="U167" i="31" s="1"/>
  <c r="T167" i="31" a="1"/>
  <c r="T167" i="31" s="1"/>
  <c r="S167" i="31" a="1"/>
  <c r="S167" i="31" s="1"/>
  <c r="R167" i="31" a="1"/>
  <c r="R167" i="31" s="1"/>
  <c r="Q167" i="31" a="1"/>
  <c r="Q167" i="31" s="1"/>
  <c r="P167" i="31" a="1"/>
  <c r="P167" i="31" s="1"/>
  <c r="O167" i="31" a="1"/>
  <c r="O167" i="31" s="1"/>
  <c r="N167" i="31" a="1"/>
  <c r="N167" i="31" s="1"/>
  <c r="M167" i="31" a="1"/>
  <c r="M167" i="31" s="1"/>
  <c r="L167" i="31" a="1"/>
  <c r="L167" i="31" s="1"/>
  <c r="K167" i="31" a="1"/>
  <c r="K167" i="31" s="1"/>
  <c r="J167" i="31" a="1"/>
  <c r="J167" i="31" s="1"/>
  <c r="I167" i="31" a="1"/>
  <c r="I167" i="31" s="1"/>
  <c r="H167" i="31" a="1"/>
  <c r="H167" i="31" s="1"/>
  <c r="G167" i="31" a="1"/>
  <c r="G167" i="31" s="1"/>
  <c r="F167" i="31" a="1"/>
  <c r="F167" i="31" s="1"/>
  <c r="E167" i="31" a="1"/>
  <c r="E167" i="31" s="1"/>
  <c r="D167" i="31" a="1"/>
  <c r="D167" i="31" s="1"/>
  <c r="C167" i="31" a="1"/>
  <c r="C167" i="31" s="1"/>
  <c r="X166" i="31" a="1"/>
  <c r="X166" i="31" s="1"/>
  <c r="W166" i="31" a="1"/>
  <c r="W166" i="31" s="1"/>
  <c r="V166" i="31" a="1"/>
  <c r="V166" i="31" s="1"/>
  <c r="U166" i="31" a="1"/>
  <c r="U166" i="31" s="1"/>
  <c r="T166" i="31" a="1"/>
  <c r="T166" i="31" s="1"/>
  <c r="S166" i="31" a="1"/>
  <c r="S166" i="31" s="1"/>
  <c r="R166" i="31" a="1"/>
  <c r="R166" i="31" s="1"/>
  <c r="Q166" i="31" a="1"/>
  <c r="Q166" i="31" s="1"/>
  <c r="P166" i="31" a="1"/>
  <c r="P166" i="31" s="1"/>
  <c r="O166" i="31" a="1"/>
  <c r="O166" i="31" s="1"/>
  <c r="N166" i="31" a="1"/>
  <c r="N166" i="31" s="1"/>
  <c r="M166" i="31" a="1"/>
  <c r="M166" i="31" s="1"/>
  <c r="L166" i="31" a="1"/>
  <c r="L166" i="31" s="1"/>
  <c r="K166" i="31" a="1"/>
  <c r="K166" i="31" s="1"/>
  <c r="J166" i="31" a="1"/>
  <c r="J166" i="31" s="1"/>
  <c r="I166" i="31" a="1"/>
  <c r="I166" i="31" s="1"/>
  <c r="H166" i="31" a="1"/>
  <c r="H166" i="31" s="1"/>
  <c r="G166" i="31" a="1"/>
  <c r="G166" i="31" s="1"/>
  <c r="F166" i="31" a="1"/>
  <c r="F166" i="31" s="1"/>
  <c r="E166" i="31" a="1"/>
  <c r="E166" i="31" s="1"/>
  <c r="D166" i="31" a="1"/>
  <c r="D166" i="31" s="1"/>
  <c r="C166" i="31" a="1"/>
  <c r="C166" i="31" s="1"/>
  <c r="X165" i="31" a="1"/>
  <c r="X165" i="31" s="1"/>
  <c r="W165" i="31" a="1"/>
  <c r="W165" i="31" s="1"/>
  <c r="V165" i="31" a="1"/>
  <c r="V165" i="31" s="1"/>
  <c r="U165" i="31" a="1"/>
  <c r="U165" i="31" s="1"/>
  <c r="T165" i="31" a="1"/>
  <c r="T165" i="31" s="1"/>
  <c r="S165" i="31" a="1"/>
  <c r="S165" i="31" s="1"/>
  <c r="R165" i="31" a="1"/>
  <c r="R165" i="31" s="1"/>
  <c r="Q165" i="31" a="1"/>
  <c r="Q165" i="31" s="1"/>
  <c r="P165" i="31" a="1"/>
  <c r="P165" i="31" s="1"/>
  <c r="O165" i="31" a="1"/>
  <c r="O165" i="31" s="1"/>
  <c r="N165" i="31" a="1"/>
  <c r="N165" i="31" s="1"/>
  <c r="M165" i="31" a="1"/>
  <c r="M165" i="31" s="1"/>
  <c r="L165" i="31" a="1"/>
  <c r="L165" i="31" s="1"/>
  <c r="K165" i="31" a="1"/>
  <c r="K165" i="31" s="1"/>
  <c r="J165" i="31" a="1"/>
  <c r="J165" i="31" s="1"/>
  <c r="I165" i="31" a="1"/>
  <c r="I165" i="31" s="1"/>
  <c r="H165" i="31" a="1"/>
  <c r="H165" i="31" s="1"/>
  <c r="G165" i="31" a="1"/>
  <c r="G165" i="31" s="1"/>
  <c r="F165" i="31" a="1"/>
  <c r="F165" i="31" s="1"/>
  <c r="E165" i="31" a="1"/>
  <c r="E165" i="31" s="1"/>
  <c r="D165" i="31" a="1"/>
  <c r="D165" i="31" s="1"/>
  <c r="C165" i="31" a="1"/>
  <c r="C165" i="31" s="1"/>
  <c r="X164" i="31" a="1"/>
  <c r="X164" i="31" s="1"/>
  <c r="W164" i="31" a="1"/>
  <c r="W164" i="31" s="1"/>
  <c r="V164" i="31" a="1"/>
  <c r="V164" i="31" s="1"/>
  <c r="U164" i="31" a="1"/>
  <c r="U164" i="31" s="1"/>
  <c r="T164" i="31" a="1"/>
  <c r="T164" i="31" s="1"/>
  <c r="S164" i="31" a="1"/>
  <c r="S164" i="31" s="1"/>
  <c r="R164" i="31" a="1"/>
  <c r="R164" i="31" s="1"/>
  <c r="Q164" i="31" a="1"/>
  <c r="Q164" i="31" s="1"/>
  <c r="P164" i="31" a="1"/>
  <c r="P164" i="31" s="1"/>
  <c r="O164" i="31" a="1"/>
  <c r="O164" i="31" s="1"/>
  <c r="N164" i="31" a="1"/>
  <c r="N164" i="31" s="1"/>
  <c r="M164" i="31" a="1"/>
  <c r="M164" i="31" s="1"/>
  <c r="L164" i="31" a="1"/>
  <c r="L164" i="31" s="1"/>
  <c r="K164" i="31" a="1"/>
  <c r="K164" i="31" s="1"/>
  <c r="J164" i="31" a="1"/>
  <c r="J164" i="31" s="1"/>
  <c r="I164" i="31" a="1"/>
  <c r="I164" i="31" s="1"/>
  <c r="H164" i="31" a="1"/>
  <c r="H164" i="31" s="1"/>
  <c r="G164" i="31" a="1"/>
  <c r="G164" i="31" s="1"/>
  <c r="F164" i="31" a="1"/>
  <c r="F164" i="31" s="1"/>
  <c r="E164" i="31" a="1"/>
  <c r="E164" i="31" s="1"/>
  <c r="D164" i="31" a="1"/>
  <c r="D164" i="31" s="1"/>
  <c r="C164" i="31" a="1"/>
  <c r="C164" i="31" s="1"/>
  <c r="X163" i="31" a="1"/>
  <c r="X163" i="31" s="1"/>
  <c r="W163" i="31" a="1"/>
  <c r="W163" i="31" s="1"/>
  <c r="V163" i="31" a="1"/>
  <c r="V163" i="31" s="1"/>
  <c r="U163" i="31" a="1"/>
  <c r="U163" i="31" s="1"/>
  <c r="T163" i="31" a="1"/>
  <c r="T163" i="31" s="1"/>
  <c r="S163" i="31" a="1"/>
  <c r="S163" i="31" s="1"/>
  <c r="R163" i="31" a="1"/>
  <c r="R163" i="31" s="1"/>
  <c r="Q163" i="31" a="1"/>
  <c r="Q163" i="31" s="1"/>
  <c r="P163" i="31" a="1"/>
  <c r="P163" i="31" s="1"/>
  <c r="O163" i="31" a="1"/>
  <c r="O163" i="31" s="1"/>
  <c r="N163" i="31" a="1"/>
  <c r="N163" i="31" s="1"/>
  <c r="M163" i="31" a="1"/>
  <c r="M163" i="31" s="1"/>
  <c r="L163" i="31" a="1"/>
  <c r="L163" i="31" s="1"/>
  <c r="K163" i="31" a="1"/>
  <c r="K163" i="31" s="1"/>
  <c r="J163" i="31" a="1"/>
  <c r="J163" i="31" s="1"/>
  <c r="I163" i="31" a="1"/>
  <c r="I163" i="31" s="1"/>
  <c r="H163" i="31" a="1"/>
  <c r="H163" i="31" s="1"/>
  <c r="G163" i="31" a="1"/>
  <c r="G163" i="31" s="1"/>
  <c r="F163" i="31" a="1"/>
  <c r="F163" i="31" s="1"/>
  <c r="E163" i="31" a="1"/>
  <c r="E163" i="31" s="1"/>
  <c r="D163" i="31" a="1"/>
  <c r="D163" i="31" s="1"/>
  <c r="C163" i="31" a="1"/>
  <c r="C163" i="31" s="1"/>
  <c r="X162" i="31" a="1"/>
  <c r="X162" i="31" s="1"/>
  <c r="W162" i="31" a="1"/>
  <c r="W162" i="31" s="1"/>
  <c r="V162" i="31" a="1"/>
  <c r="V162" i="31" s="1"/>
  <c r="U162" i="31" a="1"/>
  <c r="U162" i="31" s="1"/>
  <c r="T162" i="31" a="1"/>
  <c r="T162" i="31" s="1"/>
  <c r="S162" i="31" a="1"/>
  <c r="S162" i="31" s="1"/>
  <c r="R162" i="31" a="1"/>
  <c r="R162" i="31" s="1"/>
  <c r="Q162" i="31" a="1"/>
  <c r="Q162" i="31" s="1"/>
  <c r="P162" i="31" a="1"/>
  <c r="P162" i="31" s="1"/>
  <c r="O162" i="31" a="1"/>
  <c r="O162" i="31" s="1"/>
  <c r="N162" i="31" a="1"/>
  <c r="N162" i="31" s="1"/>
  <c r="M162" i="31" a="1"/>
  <c r="M162" i="31" s="1"/>
  <c r="L162" i="31" a="1"/>
  <c r="L162" i="31" s="1"/>
  <c r="K162" i="31" a="1"/>
  <c r="K162" i="31" s="1"/>
  <c r="J162" i="31" a="1"/>
  <c r="J162" i="31" s="1"/>
  <c r="I162" i="31" a="1"/>
  <c r="I162" i="31" s="1"/>
  <c r="H162" i="31" a="1"/>
  <c r="H162" i="31" s="1"/>
  <c r="G162" i="31" a="1"/>
  <c r="G162" i="31" s="1"/>
  <c r="F162" i="31" a="1"/>
  <c r="F162" i="31" s="1"/>
  <c r="E162" i="31" a="1"/>
  <c r="E162" i="31" s="1"/>
  <c r="D162" i="31" a="1"/>
  <c r="D162" i="31" s="1"/>
  <c r="C162" i="31" a="1"/>
  <c r="C162" i="31" s="1"/>
  <c r="X161" i="31" a="1"/>
  <c r="X161" i="31" s="1"/>
  <c r="W161" i="31" a="1"/>
  <c r="W161" i="31" s="1"/>
  <c r="V161" i="31" a="1"/>
  <c r="V161" i="31" s="1"/>
  <c r="U161" i="31" a="1"/>
  <c r="U161" i="31" s="1"/>
  <c r="T161" i="31" a="1"/>
  <c r="T161" i="31" s="1"/>
  <c r="S161" i="31" a="1"/>
  <c r="S161" i="31" s="1"/>
  <c r="R161" i="31" a="1"/>
  <c r="R161" i="31" s="1"/>
  <c r="Q161" i="31" a="1"/>
  <c r="Q161" i="31" s="1"/>
  <c r="P161" i="31" a="1"/>
  <c r="P161" i="31" s="1"/>
  <c r="O161" i="31" a="1"/>
  <c r="O161" i="31" s="1"/>
  <c r="N161" i="31" a="1"/>
  <c r="N161" i="31" s="1"/>
  <c r="M161" i="31" a="1"/>
  <c r="M161" i="31" s="1"/>
  <c r="L161" i="31" a="1"/>
  <c r="L161" i="31" s="1"/>
  <c r="K161" i="31" a="1"/>
  <c r="K161" i="31" s="1"/>
  <c r="J161" i="31" a="1"/>
  <c r="J161" i="31" s="1"/>
  <c r="I161" i="31" a="1"/>
  <c r="I161" i="31" s="1"/>
  <c r="H161" i="31" a="1"/>
  <c r="H161" i="31" s="1"/>
  <c r="G161" i="31" a="1"/>
  <c r="G161" i="31" s="1"/>
  <c r="F161" i="31" a="1"/>
  <c r="F161" i="31" s="1"/>
  <c r="E161" i="31" a="1"/>
  <c r="E161" i="31" s="1"/>
  <c r="D161" i="31" a="1"/>
  <c r="D161" i="31" s="1"/>
  <c r="C161" i="31" a="1"/>
  <c r="C161" i="31" s="1"/>
  <c r="X160" i="31" a="1"/>
  <c r="X160" i="31" s="1"/>
  <c r="W160" i="31" a="1"/>
  <c r="W160" i="31" s="1"/>
  <c r="V160" i="31" a="1"/>
  <c r="V160" i="31" s="1"/>
  <c r="U160" i="31" a="1"/>
  <c r="U160" i="31" s="1"/>
  <c r="T160" i="31" a="1"/>
  <c r="T160" i="31" s="1"/>
  <c r="S160" i="31" a="1"/>
  <c r="S160" i="31" s="1"/>
  <c r="R160" i="31" a="1"/>
  <c r="R160" i="31" s="1"/>
  <c r="Q160" i="31" a="1"/>
  <c r="Q160" i="31" s="1"/>
  <c r="P160" i="31" a="1"/>
  <c r="P160" i="31" s="1"/>
  <c r="O160" i="31" a="1"/>
  <c r="O160" i="31" s="1"/>
  <c r="N160" i="31" a="1"/>
  <c r="N160" i="31" s="1"/>
  <c r="M160" i="31" a="1"/>
  <c r="M160" i="31" s="1"/>
  <c r="L160" i="31" a="1"/>
  <c r="L160" i="31" s="1"/>
  <c r="K160" i="31" a="1"/>
  <c r="K160" i="31" s="1"/>
  <c r="J160" i="31" a="1"/>
  <c r="J160" i="31" s="1"/>
  <c r="I160" i="31" a="1"/>
  <c r="I160" i="31" s="1"/>
  <c r="H160" i="31" a="1"/>
  <c r="H160" i="31" s="1"/>
  <c r="G160" i="31" a="1"/>
  <c r="G160" i="31" s="1"/>
  <c r="F160" i="31" a="1"/>
  <c r="F160" i="31" s="1"/>
  <c r="E160" i="31" a="1"/>
  <c r="E160" i="31" s="1"/>
  <c r="D160" i="31" a="1"/>
  <c r="D160" i="31" s="1"/>
  <c r="C160" i="31" a="1"/>
  <c r="C160" i="31" s="1"/>
  <c r="X159" i="31" a="1"/>
  <c r="X159" i="31" s="1"/>
  <c r="W159" i="31" a="1"/>
  <c r="W159" i="31" s="1"/>
  <c r="V159" i="31" a="1"/>
  <c r="V159" i="31" s="1"/>
  <c r="U159" i="31" a="1"/>
  <c r="U159" i="31" s="1"/>
  <c r="T159" i="31" a="1"/>
  <c r="T159" i="31" s="1"/>
  <c r="S159" i="31" a="1"/>
  <c r="S159" i="31" s="1"/>
  <c r="R159" i="31" a="1"/>
  <c r="R159" i="31" s="1"/>
  <c r="Q159" i="31" a="1"/>
  <c r="Q159" i="31" s="1"/>
  <c r="P159" i="31" a="1"/>
  <c r="P159" i="31" s="1"/>
  <c r="O159" i="31" a="1"/>
  <c r="O159" i="31" s="1"/>
  <c r="N159" i="31" a="1"/>
  <c r="N159" i="31" s="1"/>
  <c r="M159" i="31" a="1"/>
  <c r="M159" i="31" s="1"/>
  <c r="L159" i="31" a="1"/>
  <c r="L159" i="31" s="1"/>
  <c r="K159" i="31" a="1"/>
  <c r="K159" i="31" s="1"/>
  <c r="J159" i="31" a="1"/>
  <c r="J159" i="31" s="1"/>
  <c r="I159" i="31" a="1"/>
  <c r="I159" i="31" s="1"/>
  <c r="H159" i="31" a="1"/>
  <c r="H159" i="31" s="1"/>
  <c r="G159" i="31" a="1"/>
  <c r="G159" i="31" s="1"/>
  <c r="F159" i="31" a="1"/>
  <c r="F159" i="31" s="1"/>
  <c r="E159" i="31" a="1"/>
  <c r="E159" i="31" s="1"/>
  <c r="D159" i="31" a="1"/>
  <c r="D159" i="31" s="1"/>
  <c r="C159" i="31" a="1"/>
  <c r="C159" i="31" s="1"/>
  <c r="X158" i="31" a="1"/>
  <c r="X158" i="31" s="1"/>
  <c r="W158" i="31" a="1"/>
  <c r="W158" i="31" s="1"/>
  <c r="V158" i="31" a="1"/>
  <c r="V158" i="31" s="1"/>
  <c r="U158" i="31" a="1"/>
  <c r="U158" i="31" s="1"/>
  <c r="T158" i="31" a="1"/>
  <c r="T158" i="31" s="1"/>
  <c r="S158" i="31" a="1"/>
  <c r="S158" i="31" s="1"/>
  <c r="R158" i="31" a="1"/>
  <c r="R158" i="31" s="1"/>
  <c r="Q158" i="31" a="1"/>
  <c r="Q158" i="31" s="1"/>
  <c r="P158" i="31" a="1"/>
  <c r="P158" i="31" s="1"/>
  <c r="O158" i="31" a="1"/>
  <c r="O158" i="31" s="1"/>
  <c r="N158" i="31" a="1"/>
  <c r="N158" i="31" s="1"/>
  <c r="M158" i="31" a="1"/>
  <c r="M158" i="31" s="1"/>
  <c r="L158" i="31" a="1"/>
  <c r="L158" i="31" s="1"/>
  <c r="K158" i="31" a="1"/>
  <c r="K158" i="31" s="1"/>
  <c r="J158" i="31" a="1"/>
  <c r="J158" i="31" s="1"/>
  <c r="I158" i="31" a="1"/>
  <c r="I158" i="31" s="1"/>
  <c r="H158" i="31" a="1"/>
  <c r="H158" i="31" s="1"/>
  <c r="G158" i="31" a="1"/>
  <c r="G158" i="31" s="1"/>
  <c r="F158" i="31" a="1"/>
  <c r="F158" i="31" s="1"/>
  <c r="E158" i="31" a="1"/>
  <c r="E158" i="31" s="1"/>
  <c r="D158" i="31" a="1"/>
  <c r="D158" i="31" s="1"/>
  <c r="C158" i="31" a="1"/>
  <c r="C158" i="31" s="1"/>
  <c r="X157" i="31" a="1"/>
  <c r="X157" i="31" s="1"/>
  <c r="W157" i="31" a="1"/>
  <c r="W157" i="31" s="1"/>
  <c r="V157" i="31" a="1"/>
  <c r="V157" i="31" s="1"/>
  <c r="U157" i="31" a="1"/>
  <c r="U157" i="31" s="1"/>
  <c r="T157" i="31" a="1"/>
  <c r="T157" i="31" s="1"/>
  <c r="S157" i="31" a="1"/>
  <c r="S157" i="31" s="1"/>
  <c r="R157" i="31" a="1"/>
  <c r="R157" i="31" s="1"/>
  <c r="Q157" i="31" a="1"/>
  <c r="Q157" i="31" s="1"/>
  <c r="P157" i="31" a="1"/>
  <c r="P157" i="31" s="1"/>
  <c r="O157" i="31" a="1"/>
  <c r="O157" i="31" s="1"/>
  <c r="N157" i="31" a="1"/>
  <c r="N157" i="31" s="1"/>
  <c r="M157" i="31" a="1"/>
  <c r="M157" i="31" s="1"/>
  <c r="L157" i="31" a="1"/>
  <c r="L157" i="31" s="1"/>
  <c r="K157" i="31" a="1"/>
  <c r="K157" i="31" s="1"/>
  <c r="J157" i="31" a="1"/>
  <c r="J157" i="31" s="1"/>
  <c r="I157" i="31" a="1"/>
  <c r="I157" i="31" s="1"/>
  <c r="H157" i="31" a="1"/>
  <c r="H157" i="31" s="1"/>
  <c r="G157" i="31" a="1"/>
  <c r="G157" i="31" s="1"/>
  <c r="F157" i="31" a="1"/>
  <c r="F157" i="31" s="1"/>
  <c r="E157" i="31" a="1"/>
  <c r="E157" i="31" s="1"/>
  <c r="D157" i="31" a="1"/>
  <c r="D157" i="31" s="1"/>
  <c r="C157" i="31" a="1"/>
  <c r="C157" i="31" s="1"/>
  <c r="X156" i="31" a="1"/>
  <c r="X156" i="31" s="1"/>
  <c r="W156" i="31" a="1"/>
  <c r="W156" i="31" s="1"/>
  <c r="V156" i="31" a="1"/>
  <c r="V156" i="31" s="1"/>
  <c r="U156" i="31" a="1"/>
  <c r="U156" i="31" s="1"/>
  <c r="T156" i="31" a="1"/>
  <c r="T156" i="31" s="1"/>
  <c r="S156" i="31" a="1"/>
  <c r="S156" i="31" s="1"/>
  <c r="R156" i="31" a="1"/>
  <c r="R156" i="31" s="1"/>
  <c r="Q156" i="31" a="1"/>
  <c r="Q156" i="31" s="1"/>
  <c r="P156" i="31" a="1"/>
  <c r="P156" i="31" s="1"/>
  <c r="O156" i="31" a="1"/>
  <c r="O156" i="31" s="1"/>
  <c r="N156" i="31" a="1"/>
  <c r="N156" i="31" s="1"/>
  <c r="M156" i="31" a="1"/>
  <c r="M156" i="31" s="1"/>
  <c r="L156" i="31" a="1"/>
  <c r="L156" i="31" s="1"/>
  <c r="K156" i="31" a="1"/>
  <c r="K156" i="31" s="1"/>
  <c r="J156" i="31" a="1"/>
  <c r="J156" i="31" s="1"/>
  <c r="I156" i="31" a="1"/>
  <c r="I156" i="31" s="1"/>
  <c r="H156" i="31" a="1"/>
  <c r="H156" i="31" s="1"/>
  <c r="G156" i="31" a="1"/>
  <c r="G156" i="31" s="1"/>
  <c r="F156" i="31" a="1"/>
  <c r="F156" i="31" s="1"/>
  <c r="E156" i="31" a="1"/>
  <c r="E156" i="31" s="1"/>
  <c r="D156" i="31" a="1"/>
  <c r="D156" i="31" s="1"/>
  <c r="C156" i="31" a="1"/>
  <c r="C156" i="31" s="1"/>
  <c r="X155" i="31" a="1"/>
  <c r="X155" i="31" s="1"/>
  <c r="W155" i="31" a="1"/>
  <c r="W155" i="31" s="1"/>
  <c r="V155" i="31" a="1"/>
  <c r="V155" i="31" s="1"/>
  <c r="U155" i="31" a="1"/>
  <c r="U155" i="31" s="1"/>
  <c r="T155" i="31" a="1"/>
  <c r="T155" i="31" s="1"/>
  <c r="S155" i="31" a="1"/>
  <c r="S155" i="31" s="1"/>
  <c r="R155" i="31" a="1"/>
  <c r="R155" i="31" s="1"/>
  <c r="Q155" i="31" a="1"/>
  <c r="Q155" i="31" s="1"/>
  <c r="P155" i="31" a="1"/>
  <c r="P155" i="31" s="1"/>
  <c r="O155" i="31" a="1"/>
  <c r="O155" i="31" s="1"/>
  <c r="N155" i="31" a="1"/>
  <c r="N155" i="31" s="1"/>
  <c r="M155" i="31" a="1"/>
  <c r="M155" i="31" s="1"/>
  <c r="L155" i="31" a="1"/>
  <c r="L155" i="31" s="1"/>
  <c r="K155" i="31" a="1"/>
  <c r="K155" i="31" s="1"/>
  <c r="J155" i="31" a="1"/>
  <c r="J155" i="31" s="1"/>
  <c r="I155" i="31" a="1"/>
  <c r="I155" i="31" s="1"/>
  <c r="H155" i="31" a="1"/>
  <c r="H155" i="31" s="1"/>
  <c r="G155" i="31" a="1"/>
  <c r="G155" i="31" s="1"/>
  <c r="F155" i="31" a="1"/>
  <c r="F155" i="31" s="1"/>
  <c r="E155" i="31" a="1"/>
  <c r="E155" i="31" s="1"/>
  <c r="D155" i="31" a="1"/>
  <c r="D155" i="31" s="1"/>
  <c r="C155" i="31" a="1"/>
  <c r="C155" i="31" s="1"/>
  <c r="X154" i="31" a="1"/>
  <c r="X154" i="31" s="1"/>
  <c r="W154" i="31" a="1"/>
  <c r="W154" i="31" s="1"/>
  <c r="V154" i="31" a="1"/>
  <c r="V154" i="31" s="1"/>
  <c r="U154" i="31" a="1"/>
  <c r="U154" i="31" s="1"/>
  <c r="T154" i="31" a="1"/>
  <c r="T154" i="31" s="1"/>
  <c r="S154" i="31" a="1"/>
  <c r="S154" i="31" s="1"/>
  <c r="R154" i="31" a="1"/>
  <c r="R154" i="31" s="1"/>
  <c r="Q154" i="31" a="1"/>
  <c r="Q154" i="31" s="1"/>
  <c r="P154" i="31" a="1"/>
  <c r="P154" i="31" s="1"/>
  <c r="O154" i="31" a="1"/>
  <c r="O154" i="31" s="1"/>
  <c r="N154" i="31" a="1"/>
  <c r="N154" i="31" s="1"/>
  <c r="M154" i="31" a="1"/>
  <c r="M154" i="31" s="1"/>
  <c r="L154" i="31" a="1"/>
  <c r="L154" i="31" s="1"/>
  <c r="K154" i="31" a="1"/>
  <c r="K154" i="31" s="1"/>
  <c r="J154" i="31" a="1"/>
  <c r="J154" i="31" s="1"/>
  <c r="I154" i="31" a="1"/>
  <c r="I154" i="31" s="1"/>
  <c r="H154" i="31" a="1"/>
  <c r="H154" i="31" s="1"/>
  <c r="G154" i="31" a="1"/>
  <c r="G154" i="31" s="1"/>
  <c r="F154" i="31" a="1"/>
  <c r="F154" i="31" s="1"/>
  <c r="E154" i="31" a="1"/>
  <c r="E154" i="31" s="1"/>
  <c r="D154" i="31" a="1"/>
  <c r="D154" i="31" s="1"/>
  <c r="C154" i="31" a="1"/>
  <c r="C154" i="31" s="1"/>
  <c r="X153" i="31" a="1"/>
  <c r="X153" i="31" s="1"/>
  <c r="W153" i="31" a="1"/>
  <c r="W153" i="31" s="1"/>
  <c r="V153" i="31" a="1"/>
  <c r="V153" i="31" s="1"/>
  <c r="U153" i="31" a="1"/>
  <c r="U153" i="31" s="1"/>
  <c r="T153" i="31" a="1"/>
  <c r="T153" i="31" s="1"/>
  <c r="S153" i="31" a="1"/>
  <c r="S153" i="31" s="1"/>
  <c r="R153" i="31" a="1"/>
  <c r="R153" i="31" s="1"/>
  <c r="Q153" i="31" a="1"/>
  <c r="Q153" i="31" s="1"/>
  <c r="P153" i="31" a="1"/>
  <c r="P153" i="31" s="1"/>
  <c r="O153" i="31" a="1"/>
  <c r="O153" i="31" s="1"/>
  <c r="N153" i="31" a="1"/>
  <c r="N153" i="31" s="1"/>
  <c r="M153" i="31" a="1"/>
  <c r="M153" i="31" s="1"/>
  <c r="L153" i="31" a="1"/>
  <c r="L153" i="31" s="1"/>
  <c r="K153" i="31" a="1"/>
  <c r="K153" i="31" s="1"/>
  <c r="J153" i="31" a="1"/>
  <c r="J153" i="31" s="1"/>
  <c r="I153" i="31" a="1"/>
  <c r="I153" i="31" s="1"/>
  <c r="H153" i="31" a="1"/>
  <c r="H153" i="31" s="1"/>
  <c r="G153" i="31" a="1"/>
  <c r="G153" i="31" s="1"/>
  <c r="F153" i="31" a="1"/>
  <c r="F153" i="31" s="1"/>
  <c r="E153" i="31" a="1"/>
  <c r="E153" i="31" s="1"/>
  <c r="D153" i="31" a="1"/>
  <c r="D153" i="31" s="1"/>
  <c r="C153" i="31" a="1"/>
  <c r="C153" i="31" s="1"/>
  <c r="X152" i="31" a="1"/>
  <c r="X152" i="31" s="1"/>
  <c r="W152" i="31" a="1"/>
  <c r="W152" i="31" s="1"/>
  <c r="V152" i="31" a="1"/>
  <c r="V152" i="31" s="1"/>
  <c r="U152" i="31" a="1"/>
  <c r="U152" i="31" s="1"/>
  <c r="T152" i="31" a="1"/>
  <c r="T152" i="31" s="1"/>
  <c r="S152" i="31" a="1"/>
  <c r="S152" i="31" s="1"/>
  <c r="R152" i="31" a="1"/>
  <c r="R152" i="31" s="1"/>
  <c r="Q152" i="31" a="1"/>
  <c r="Q152" i="31" s="1"/>
  <c r="P152" i="31" a="1"/>
  <c r="P152" i="31" s="1"/>
  <c r="O152" i="31" a="1"/>
  <c r="O152" i="31" s="1"/>
  <c r="N152" i="31" a="1"/>
  <c r="N152" i="31" s="1"/>
  <c r="M152" i="31" a="1"/>
  <c r="M152" i="31" s="1"/>
  <c r="L152" i="31" a="1"/>
  <c r="L152" i="31" s="1"/>
  <c r="K152" i="31" a="1"/>
  <c r="K152" i="31" s="1"/>
  <c r="J152" i="31" a="1"/>
  <c r="J152" i="31" s="1"/>
  <c r="I152" i="31" a="1"/>
  <c r="I152" i="31" s="1"/>
  <c r="H152" i="31" a="1"/>
  <c r="H152" i="31" s="1"/>
  <c r="G152" i="31" a="1"/>
  <c r="G152" i="31" s="1"/>
  <c r="F152" i="31" a="1"/>
  <c r="F152" i="31" s="1"/>
  <c r="E152" i="31" a="1"/>
  <c r="E152" i="31" s="1"/>
  <c r="D152" i="31" a="1"/>
  <c r="D152" i="31" s="1"/>
  <c r="C152" i="31" a="1"/>
  <c r="C152" i="31" s="1"/>
  <c r="X151" i="31" a="1"/>
  <c r="X151" i="31" s="1"/>
  <c r="W151" i="31" a="1"/>
  <c r="W151" i="31" s="1"/>
  <c r="V151" i="31" a="1"/>
  <c r="V151" i="31" s="1"/>
  <c r="U151" i="31" a="1"/>
  <c r="U151" i="31" s="1"/>
  <c r="T151" i="31" a="1"/>
  <c r="T151" i="31" s="1"/>
  <c r="S151" i="31" a="1"/>
  <c r="S151" i="31" s="1"/>
  <c r="R151" i="31" a="1"/>
  <c r="R151" i="31" s="1"/>
  <c r="Q151" i="31" a="1"/>
  <c r="Q151" i="31" s="1"/>
  <c r="P151" i="31" a="1"/>
  <c r="P151" i="31" s="1"/>
  <c r="O151" i="31" a="1"/>
  <c r="O151" i="31" s="1"/>
  <c r="N151" i="31" a="1"/>
  <c r="N151" i="31" s="1"/>
  <c r="M151" i="31" a="1"/>
  <c r="M151" i="31" s="1"/>
  <c r="L151" i="31" a="1"/>
  <c r="L151" i="31" s="1"/>
  <c r="K151" i="31" a="1"/>
  <c r="K151" i="31" s="1"/>
  <c r="J151" i="31" a="1"/>
  <c r="J151" i="31" s="1"/>
  <c r="I151" i="31" a="1"/>
  <c r="I151" i="31" s="1"/>
  <c r="H151" i="31" a="1"/>
  <c r="H151" i="31" s="1"/>
  <c r="G151" i="31" a="1"/>
  <c r="G151" i="31" s="1"/>
  <c r="F151" i="31" a="1"/>
  <c r="F151" i="31" s="1"/>
  <c r="E151" i="31" a="1"/>
  <c r="E151" i="31" s="1"/>
  <c r="D151" i="31" a="1"/>
  <c r="D151" i="31" s="1"/>
  <c r="C151" i="31" a="1"/>
  <c r="C151" i="31" s="1"/>
  <c r="X150" i="31" a="1"/>
  <c r="X150" i="31" s="1"/>
  <c r="W150" i="31" a="1"/>
  <c r="W150" i="31" s="1"/>
  <c r="V150" i="31" a="1"/>
  <c r="V150" i="31" s="1"/>
  <c r="U150" i="31" a="1"/>
  <c r="U150" i="31" s="1"/>
  <c r="T150" i="31" a="1"/>
  <c r="T150" i="31" s="1"/>
  <c r="S150" i="31" a="1"/>
  <c r="S150" i="31" s="1"/>
  <c r="R150" i="31" a="1"/>
  <c r="R150" i="31" s="1"/>
  <c r="Q150" i="31" a="1"/>
  <c r="Q150" i="31" s="1"/>
  <c r="P150" i="31" a="1"/>
  <c r="P150" i="31" s="1"/>
  <c r="O150" i="31" a="1"/>
  <c r="O150" i="31" s="1"/>
  <c r="N150" i="31" a="1"/>
  <c r="N150" i="31" s="1"/>
  <c r="M150" i="31" a="1"/>
  <c r="M150" i="31" s="1"/>
  <c r="L150" i="31" a="1"/>
  <c r="L150" i="31" s="1"/>
  <c r="K150" i="31" a="1"/>
  <c r="K150" i="31" s="1"/>
  <c r="J150" i="31" a="1"/>
  <c r="J150" i="31" s="1"/>
  <c r="I150" i="31" a="1"/>
  <c r="I150" i="31" s="1"/>
  <c r="H150" i="31" a="1"/>
  <c r="H150" i="31" s="1"/>
  <c r="G150" i="31" a="1"/>
  <c r="G150" i="31" s="1"/>
  <c r="F150" i="31" a="1"/>
  <c r="F150" i="31" s="1"/>
  <c r="E150" i="31" a="1"/>
  <c r="E150" i="31" s="1"/>
  <c r="D150" i="31" a="1"/>
  <c r="D150" i="31" s="1"/>
  <c r="C150" i="31" a="1"/>
  <c r="C150" i="31" s="1"/>
  <c r="X149" i="31" a="1"/>
  <c r="X149" i="31" s="1"/>
  <c r="W149" i="31" a="1"/>
  <c r="W149" i="31" s="1"/>
  <c r="V149" i="31" a="1"/>
  <c r="V149" i="31" s="1"/>
  <c r="U149" i="31" a="1"/>
  <c r="U149" i="31" s="1"/>
  <c r="T149" i="31" a="1"/>
  <c r="T149" i="31" s="1"/>
  <c r="S149" i="31" a="1"/>
  <c r="S149" i="31" s="1"/>
  <c r="R149" i="31" a="1"/>
  <c r="R149" i="31" s="1"/>
  <c r="Q149" i="31" a="1"/>
  <c r="Q149" i="31" s="1"/>
  <c r="P149" i="31" a="1"/>
  <c r="P149" i="31" s="1"/>
  <c r="O149" i="31" a="1"/>
  <c r="O149" i="31" s="1"/>
  <c r="N149" i="31" a="1"/>
  <c r="N149" i="31" s="1"/>
  <c r="M149" i="31" a="1"/>
  <c r="M149" i="31" s="1"/>
  <c r="L149" i="31" a="1"/>
  <c r="L149" i="31" s="1"/>
  <c r="K149" i="31" a="1"/>
  <c r="K149" i="31" s="1"/>
  <c r="J149" i="31" a="1"/>
  <c r="J149" i="31" s="1"/>
  <c r="I149" i="31" a="1"/>
  <c r="I149" i="31" s="1"/>
  <c r="H149" i="31" a="1"/>
  <c r="H149" i="31" s="1"/>
  <c r="G149" i="31" a="1"/>
  <c r="G149" i="31" s="1"/>
  <c r="F149" i="31" a="1"/>
  <c r="F149" i="31" s="1"/>
  <c r="E149" i="31" a="1"/>
  <c r="E149" i="31" s="1"/>
  <c r="D149" i="31" a="1"/>
  <c r="D149" i="31" s="1"/>
  <c r="C149" i="31" a="1"/>
  <c r="C149" i="31" s="1"/>
  <c r="X148" i="31" a="1"/>
  <c r="X148" i="31" s="1"/>
  <c r="W148" i="31" a="1"/>
  <c r="W148" i="31" s="1"/>
  <c r="V148" i="31" a="1"/>
  <c r="V148" i="31" s="1"/>
  <c r="U148" i="31" a="1"/>
  <c r="U148" i="31" s="1"/>
  <c r="T148" i="31" a="1"/>
  <c r="T148" i="31" s="1"/>
  <c r="S148" i="31" a="1"/>
  <c r="S148" i="31" s="1"/>
  <c r="R148" i="31" a="1"/>
  <c r="R148" i="31" s="1"/>
  <c r="Q148" i="31" a="1"/>
  <c r="Q148" i="31" s="1"/>
  <c r="P148" i="31" a="1"/>
  <c r="P148" i="31" s="1"/>
  <c r="O148" i="31" a="1"/>
  <c r="O148" i="31" s="1"/>
  <c r="N148" i="31" a="1"/>
  <c r="N148" i="31" s="1"/>
  <c r="M148" i="31" a="1"/>
  <c r="M148" i="31" s="1"/>
  <c r="L148" i="31" a="1"/>
  <c r="L148" i="31" s="1"/>
  <c r="K148" i="31" a="1"/>
  <c r="K148" i="31" s="1"/>
  <c r="J148" i="31" a="1"/>
  <c r="J148" i="31" s="1"/>
  <c r="I148" i="31" a="1"/>
  <c r="I148" i="31" s="1"/>
  <c r="H148" i="31" a="1"/>
  <c r="H148" i="31" s="1"/>
  <c r="G148" i="31" a="1"/>
  <c r="G148" i="31" s="1"/>
  <c r="F148" i="31" a="1"/>
  <c r="F148" i="31" s="1"/>
  <c r="E148" i="31" a="1"/>
  <c r="E148" i="31" s="1"/>
  <c r="D148" i="31" a="1"/>
  <c r="D148" i="31" s="1"/>
  <c r="C148" i="31" a="1"/>
  <c r="C148" i="31" s="1"/>
  <c r="X147" i="31" a="1"/>
  <c r="X147" i="31" s="1"/>
  <c r="W147" i="31" a="1"/>
  <c r="W147" i="31" s="1"/>
  <c r="V147" i="31" a="1"/>
  <c r="V147" i="31" s="1"/>
  <c r="U147" i="31" a="1"/>
  <c r="U147" i="31" s="1"/>
  <c r="T147" i="31" a="1"/>
  <c r="T147" i="31" s="1"/>
  <c r="S147" i="31" a="1"/>
  <c r="S147" i="31" s="1"/>
  <c r="R147" i="31" a="1"/>
  <c r="R147" i="31" s="1"/>
  <c r="Q147" i="31" a="1"/>
  <c r="Q147" i="31" s="1"/>
  <c r="P147" i="31" a="1"/>
  <c r="P147" i="31" s="1"/>
  <c r="O147" i="31" a="1"/>
  <c r="O147" i="31" s="1"/>
  <c r="N147" i="31" a="1"/>
  <c r="N147" i="31" s="1"/>
  <c r="M147" i="31" a="1"/>
  <c r="M147" i="31" s="1"/>
  <c r="L147" i="31" a="1"/>
  <c r="L147" i="31" s="1"/>
  <c r="K147" i="31" a="1"/>
  <c r="K147" i="31" s="1"/>
  <c r="J147" i="31" a="1"/>
  <c r="J147" i="31" s="1"/>
  <c r="I147" i="31" a="1"/>
  <c r="I147" i="31" s="1"/>
  <c r="H147" i="31" a="1"/>
  <c r="H147" i="31" s="1"/>
  <c r="G147" i="31" a="1"/>
  <c r="G147" i="31" s="1"/>
  <c r="F147" i="31" a="1"/>
  <c r="F147" i="31" s="1"/>
  <c r="E147" i="31" a="1"/>
  <c r="E147" i="31" s="1"/>
  <c r="D147" i="31" a="1"/>
  <c r="D147" i="31" s="1"/>
  <c r="C147" i="31" a="1"/>
  <c r="C147" i="31" s="1"/>
  <c r="X146" i="31" a="1"/>
  <c r="X146" i="31" s="1"/>
  <c r="W146" i="31" a="1"/>
  <c r="W146" i="31" s="1"/>
  <c r="V146" i="31" a="1"/>
  <c r="V146" i="31" s="1"/>
  <c r="U146" i="31" a="1"/>
  <c r="U146" i="31" s="1"/>
  <c r="T146" i="31" a="1"/>
  <c r="T146" i="31" s="1"/>
  <c r="S146" i="31" a="1"/>
  <c r="S146" i="31" s="1"/>
  <c r="R146" i="31" a="1"/>
  <c r="R146" i="31" s="1"/>
  <c r="Q146" i="31" a="1"/>
  <c r="Q146" i="31" s="1"/>
  <c r="P146" i="31" a="1"/>
  <c r="P146" i="31" s="1"/>
  <c r="O146" i="31" a="1"/>
  <c r="O146" i="31" s="1"/>
  <c r="N146" i="31" a="1"/>
  <c r="N146" i="31" s="1"/>
  <c r="M146" i="31" a="1"/>
  <c r="M146" i="31" s="1"/>
  <c r="L146" i="31" a="1"/>
  <c r="L146" i="31" s="1"/>
  <c r="K146" i="31" a="1"/>
  <c r="K146" i="31" s="1"/>
  <c r="J146" i="31" a="1"/>
  <c r="J146" i="31" s="1"/>
  <c r="I146" i="31" a="1"/>
  <c r="I146" i="31" s="1"/>
  <c r="H146" i="31" a="1"/>
  <c r="H146" i="31" s="1"/>
  <c r="G146" i="31" a="1"/>
  <c r="G146" i="31" s="1"/>
  <c r="F146" i="31" a="1"/>
  <c r="F146" i="31" s="1"/>
  <c r="E146" i="31" a="1"/>
  <c r="E146" i="31" s="1"/>
  <c r="D146" i="31" a="1"/>
  <c r="D146" i="31" s="1"/>
  <c r="C146" i="31" a="1"/>
  <c r="C146" i="31" s="1"/>
  <c r="X145" i="31" a="1"/>
  <c r="X145" i="31" s="1"/>
  <c r="W145" i="31" a="1"/>
  <c r="W145" i="31" s="1"/>
  <c r="V145" i="31" a="1"/>
  <c r="V145" i="31" s="1"/>
  <c r="U145" i="31" a="1"/>
  <c r="U145" i="31" s="1"/>
  <c r="T145" i="31" a="1"/>
  <c r="T145" i="31" s="1"/>
  <c r="S145" i="31" a="1"/>
  <c r="S145" i="31" s="1"/>
  <c r="R145" i="31" a="1"/>
  <c r="R145" i="31" s="1"/>
  <c r="Q145" i="31" a="1"/>
  <c r="Q145" i="31" s="1"/>
  <c r="P145" i="31" a="1"/>
  <c r="P145" i="31" s="1"/>
  <c r="O145" i="31" a="1"/>
  <c r="O145" i="31" s="1"/>
  <c r="N145" i="31" a="1"/>
  <c r="N145" i="31" s="1"/>
  <c r="M145" i="31" a="1"/>
  <c r="M145" i="31" s="1"/>
  <c r="L145" i="31" a="1"/>
  <c r="L145" i="31" s="1"/>
  <c r="K145" i="31" a="1"/>
  <c r="K145" i="31" s="1"/>
  <c r="J145" i="31" a="1"/>
  <c r="J145" i="31" s="1"/>
  <c r="I145" i="31" a="1"/>
  <c r="I145" i="31" s="1"/>
  <c r="H145" i="31" a="1"/>
  <c r="H145" i="31" s="1"/>
  <c r="G145" i="31" a="1"/>
  <c r="G145" i="31" s="1"/>
  <c r="F145" i="31" a="1"/>
  <c r="F145" i="31" s="1"/>
  <c r="E145" i="31" a="1"/>
  <c r="E145" i="31" s="1"/>
  <c r="D145" i="31" a="1"/>
  <c r="D145" i="31" s="1"/>
  <c r="C145" i="31" a="1"/>
  <c r="C145" i="31" s="1"/>
  <c r="X144" i="31" a="1"/>
  <c r="X144" i="31" s="1"/>
  <c r="W144" i="31" a="1"/>
  <c r="W144" i="31" s="1"/>
  <c r="V144" i="31" a="1"/>
  <c r="V144" i="31" s="1"/>
  <c r="U144" i="31" a="1"/>
  <c r="U144" i="31" s="1"/>
  <c r="T144" i="31" a="1"/>
  <c r="T144" i="31" s="1"/>
  <c r="S144" i="31" a="1"/>
  <c r="S144" i="31" s="1"/>
  <c r="R144" i="31" a="1"/>
  <c r="R144" i="31" s="1"/>
  <c r="Q144" i="31" a="1"/>
  <c r="Q144" i="31" s="1"/>
  <c r="P144" i="31" a="1"/>
  <c r="P144" i="31" s="1"/>
  <c r="O144" i="31" a="1"/>
  <c r="O144" i="31" s="1"/>
  <c r="N144" i="31" a="1"/>
  <c r="N144" i="31" s="1"/>
  <c r="M144" i="31" a="1"/>
  <c r="M144" i="31" s="1"/>
  <c r="L144" i="31" a="1"/>
  <c r="L144" i="31" s="1"/>
  <c r="K144" i="31" a="1"/>
  <c r="K144" i="31" s="1"/>
  <c r="J144" i="31" a="1"/>
  <c r="J144" i="31" s="1"/>
  <c r="I144" i="31" a="1"/>
  <c r="I144" i="31" s="1"/>
  <c r="H144" i="31" a="1"/>
  <c r="H144" i="31" s="1"/>
  <c r="G144" i="31" a="1"/>
  <c r="G144" i="31" s="1"/>
  <c r="F144" i="31" a="1"/>
  <c r="F144" i="31" s="1"/>
  <c r="E144" i="31" a="1"/>
  <c r="E144" i="31" s="1"/>
  <c r="D144" i="31" a="1"/>
  <c r="D144" i="31" s="1"/>
  <c r="C144" i="31" a="1"/>
  <c r="C144" i="31" s="1"/>
  <c r="X138" i="31" a="1"/>
  <c r="X138" i="31" s="1"/>
  <c r="W138" i="31" a="1"/>
  <c r="W138" i="31" s="1"/>
  <c r="V138" i="31" a="1"/>
  <c r="V138" i="31" s="1"/>
  <c r="U138" i="31" a="1"/>
  <c r="U138" i="31" s="1"/>
  <c r="T138" i="31" a="1"/>
  <c r="T138" i="31" s="1"/>
  <c r="S138" i="31" a="1"/>
  <c r="S138" i="31" s="1"/>
  <c r="R138" i="31" a="1"/>
  <c r="R138" i="31" s="1"/>
  <c r="Q138" i="31" a="1"/>
  <c r="Q138" i="31" s="1"/>
  <c r="P138" i="31" a="1"/>
  <c r="P138" i="31" s="1"/>
  <c r="O138" i="31" a="1"/>
  <c r="O138" i="31" s="1"/>
  <c r="N138" i="31" a="1"/>
  <c r="N138" i="31" s="1"/>
  <c r="M138" i="31" a="1"/>
  <c r="M138" i="31" s="1"/>
  <c r="L138" i="31" a="1"/>
  <c r="L138" i="31" s="1"/>
  <c r="K138" i="31" a="1"/>
  <c r="K138" i="31" s="1"/>
  <c r="J138" i="31" a="1"/>
  <c r="J138" i="31" s="1"/>
  <c r="I138" i="31" a="1"/>
  <c r="I138" i="31" s="1"/>
  <c r="H138" i="31" a="1"/>
  <c r="H138" i="31" s="1"/>
  <c r="G138" i="31" a="1"/>
  <c r="G138" i="31" s="1"/>
  <c r="F138" i="31" a="1"/>
  <c r="F138" i="31" s="1"/>
  <c r="E138" i="31" a="1"/>
  <c r="E138" i="31" s="1"/>
  <c r="D138" i="31" a="1"/>
  <c r="D138" i="31" s="1"/>
  <c r="C138" i="31" a="1"/>
  <c r="C138" i="31" s="1"/>
  <c r="X137" i="31" a="1"/>
  <c r="X137" i="31" s="1"/>
  <c r="W137" i="31" a="1"/>
  <c r="W137" i="31" s="1"/>
  <c r="V137" i="31" a="1"/>
  <c r="V137" i="31" s="1"/>
  <c r="U137" i="31" a="1"/>
  <c r="U137" i="31" s="1"/>
  <c r="T137" i="31" a="1"/>
  <c r="T137" i="31" s="1"/>
  <c r="S137" i="31" a="1"/>
  <c r="S137" i="31" s="1"/>
  <c r="R137" i="31" a="1"/>
  <c r="R137" i="31" s="1"/>
  <c r="Q137" i="31" a="1"/>
  <c r="Q137" i="31" s="1"/>
  <c r="P137" i="31" a="1"/>
  <c r="P137" i="31" s="1"/>
  <c r="O137" i="31" a="1"/>
  <c r="O137" i="31" s="1"/>
  <c r="N137" i="31" a="1"/>
  <c r="N137" i="31" s="1"/>
  <c r="M137" i="31" a="1"/>
  <c r="M137" i="31" s="1"/>
  <c r="L137" i="31" a="1"/>
  <c r="L137" i="31" s="1"/>
  <c r="K137" i="31" a="1"/>
  <c r="K137" i="31" s="1"/>
  <c r="J137" i="31" a="1"/>
  <c r="J137" i="31" s="1"/>
  <c r="I137" i="31" a="1"/>
  <c r="I137" i="31" s="1"/>
  <c r="H137" i="31" a="1"/>
  <c r="H137" i="31" s="1"/>
  <c r="G137" i="31" a="1"/>
  <c r="G137" i="31" s="1"/>
  <c r="F137" i="31" a="1"/>
  <c r="F137" i="31" s="1"/>
  <c r="E137" i="31" a="1"/>
  <c r="E137" i="31" s="1"/>
  <c r="D137" i="31" a="1"/>
  <c r="D137" i="31" s="1"/>
  <c r="C137" i="31" a="1"/>
  <c r="C137" i="31" s="1"/>
  <c r="X136" i="31" a="1"/>
  <c r="X136" i="31" s="1"/>
  <c r="W136" i="31" a="1"/>
  <c r="W136" i="31" s="1"/>
  <c r="V136" i="31" a="1"/>
  <c r="V136" i="31" s="1"/>
  <c r="U136" i="31" a="1"/>
  <c r="U136" i="31" s="1"/>
  <c r="T136" i="31" a="1"/>
  <c r="T136" i="31" s="1"/>
  <c r="S136" i="31" a="1"/>
  <c r="S136" i="31" s="1"/>
  <c r="R136" i="31" a="1"/>
  <c r="R136" i="31" s="1"/>
  <c r="Q136" i="31" a="1"/>
  <c r="Q136" i="31" s="1"/>
  <c r="P136" i="31" a="1"/>
  <c r="P136" i="31" s="1"/>
  <c r="O136" i="31" a="1"/>
  <c r="O136" i="31" s="1"/>
  <c r="N136" i="31" a="1"/>
  <c r="N136" i="31" s="1"/>
  <c r="M136" i="31" a="1"/>
  <c r="M136" i="31" s="1"/>
  <c r="L136" i="31" a="1"/>
  <c r="L136" i="31" s="1"/>
  <c r="K136" i="31" a="1"/>
  <c r="K136" i="31" s="1"/>
  <c r="J136" i="31" a="1"/>
  <c r="J136" i="31" s="1"/>
  <c r="I136" i="31" a="1"/>
  <c r="I136" i="31" s="1"/>
  <c r="H136" i="31" a="1"/>
  <c r="H136" i="31" s="1"/>
  <c r="G136" i="31" a="1"/>
  <c r="G136" i="31" s="1"/>
  <c r="F136" i="31" a="1"/>
  <c r="F136" i="31" s="1"/>
  <c r="E136" i="31" a="1"/>
  <c r="E136" i="31" s="1"/>
  <c r="D136" i="31" a="1"/>
  <c r="D136" i="31" s="1"/>
  <c r="C136" i="31" a="1"/>
  <c r="C136" i="31" s="1"/>
  <c r="X135" i="31" a="1"/>
  <c r="X135" i="31" s="1"/>
  <c r="W135" i="31" a="1"/>
  <c r="W135" i="31" s="1"/>
  <c r="V135" i="31" a="1"/>
  <c r="V135" i="31" s="1"/>
  <c r="U135" i="31" a="1"/>
  <c r="U135" i="31" s="1"/>
  <c r="T135" i="31" a="1"/>
  <c r="T135" i="31" s="1"/>
  <c r="S135" i="31" a="1"/>
  <c r="S135" i="31" s="1"/>
  <c r="R135" i="31" a="1"/>
  <c r="R135" i="31" s="1"/>
  <c r="Q135" i="31" a="1"/>
  <c r="Q135" i="31" s="1"/>
  <c r="P135" i="31" a="1"/>
  <c r="P135" i="31" s="1"/>
  <c r="O135" i="31" a="1"/>
  <c r="O135" i="31" s="1"/>
  <c r="N135" i="31" a="1"/>
  <c r="N135" i="31" s="1"/>
  <c r="M135" i="31" a="1"/>
  <c r="M135" i="31" s="1"/>
  <c r="L135" i="31" a="1"/>
  <c r="L135" i="31" s="1"/>
  <c r="K135" i="31" a="1"/>
  <c r="K135" i="31" s="1"/>
  <c r="J135" i="31" a="1"/>
  <c r="J135" i="31" s="1"/>
  <c r="I135" i="31" a="1"/>
  <c r="I135" i="31" s="1"/>
  <c r="H135" i="31" a="1"/>
  <c r="H135" i="31" s="1"/>
  <c r="G135" i="31" a="1"/>
  <c r="G135" i="31" s="1"/>
  <c r="F135" i="31" a="1"/>
  <c r="F135" i="31" s="1"/>
  <c r="E135" i="31" a="1"/>
  <c r="E135" i="31" s="1"/>
  <c r="D135" i="31" a="1"/>
  <c r="D135" i="31" s="1"/>
  <c r="C135" i="31" a="1"/>
  <c r="C135" i="31" s="1"/>
  <c r="X134" i="31" a="1"/>
  <c r="X134" i="31" s="1"/>
  <c r="W134" i="31" a="1"/>
  <c r="W134" i="31" s="1"/>
  <c r="V134" i="31" a="1"/>
  <c r="V134" i="31" s="1"/>
  <c r="U134" i="31" a="1"/>
  <c r="U134" i="31" s="1"/>
  <c r="T134" i="31" a="1"/>
  <c r="T134" i="31" s="1"/>
  <c r="S134" i="31" a="1"/>
  <c r="S134" i="31" s="1"/>
  <c r="R134" i="31" a="1"/>
  <c r="R134" i="31" s="1"/>
  <c r="Q134" i="31" a="1"/>
  <c r="Q134" i="31" s="1"/>
  <c r="P134" i="31" a="1"/>
  <c r="P134" i="31" s="1"/>
  <c r="O134" i="31" a="1"/>
  <c r="O134" i="31" s="1"/>
  <c r="N134" i="31" a="1"/>
  <c r="N134" i="31" s="1"/>
  <c r="M134" i="31" a="1"/>
  <c r="M134" i="31" s="1"/>
  <c r="L134" i="31" a="1"/>
  <c r="L134" i="31" s="1"/>
  <c r="K134" i="31" a="1"/>
  <c r="K134" i="31" s="1"/>
  <c r="J134" i="31" a="1"/>
  <c r="J134" i="31" s="1"/>
  <c r="I134" i="31" a="1"/>
  <c r="I134" i="31" s="1"/>
  <c r="H134" i="31" a="1"/>
  <c r="H134" i="31" s="1"/>
  <c r="G134" i="31" a="1"/>
  <c r="G134" i="31" s="1"/>
  <c r="F134" i="31" a="1"/>
  <c r="F134" i="31" s="1"/>
  <c r="E134" i="31" a="1"/>
  <c r="E134" i="31" s="1"/>
  <c r="D134" i="31" a="1"/>
  <c r="D134" i="31" s="1"/>
  <c r="C134" i="31" a="1"/>
  <c r="C134" i="31" s="1"/>
  <c r="X133" i="31" a="1"/>
  <c r="X133" i="31" s="1"/>
  <c r="W133" i="31" a="1"/>
  <c r="W133" i="31" s="1"/>
  <c r="V133" i="31" a="1"/>
  <c r="V133" i="31" s="1"/>
  <c r="U133" i="31" a="1"/>
  <c r="U133" i="31" s="1"/>
  <c r="T133" i="31" a="1"/>
  <c r="T133" i="31" s="1"/>
  <c r="S133" i="31" a="1"/>
  <c r="S133" i="31" s="1"/>
  <c r="R133" i="31" a="1"/>
  <c r="R133" i="31" s="1"/>
  <c r="Q133" i="31" a="1"/>
  <c r="Q133" i="31" s="1"/>
  <c r="P133" i="31" a="1"/>
  <c r="P133" i="31" s="1"/>
  <c r="O133" i="31" a="1"/>
  <c r="O133" i="31" s="1"/>
  <c r="N133" i="31" a="1"/>
  <c r="N133" i="31" s="1"/>
  <c r="M133" i="31" a="1"/>
  <c r="M133" i="31" s="1"/>
  <c r="L133" i="31" a="1"/>
  <c r="L133" i="31" s="1"/>
  <c r="K133" i="31" a="1"/>
  <c r="K133" i="31" s="1"/>
  <c r="J133" i="31" a="1"/>
  <c r="J133" i="31" s="1"/>
  <c r="I133" i="31" a="1"/>
  <c r="I133" i="31" s="1"/>
  <c r="H133" i="31" a="1"/>
  <c r="H133" i="31" s="1"/>
  <c r="G133" i="31" a="1"/>
  <c r="G133" i="31" s="1"/>
  <c r="F133" i="31" a="1"/>
  <c r="F133" i="31" s="1"/>
  <c r="E133" i="31" a="1"/>
  <c r="E133" i="31" s="1"/>
  <c r="D133" i="31" a="1"/>
  <c r="D133" i="31" s="1"/>
  <c r="C133" i="31" a="1"/>
  <c r="C133" i="31" s="1"/>
  <c r="X132" i="31" a="1"/>
  <c r="X132" i="31" s="1"/>
  <c r="W132" i="31" a="1"/>
  <c r="W132" i="31" s="1"/>
  <c r="V132" i="31" a="1"/>
  <c r="V132" i="31" s="1"/>
  <c r="U132" i="31" a="1"/>
  <c r="U132" i="31" s="1"/>
  <c r="T132" i="31" a="1"/>
  <c r="T132" i="31" s="1"/>
  <c r="S132" i="31" a="1"/>
  <c r="S132" i="31" s="1"/>
  <c r="R132" i="31" a="1"/>
  <c r="R132" i="31" s="1"/>
  <c r="Q132" i="31" a="1"/>
  <c r="Q132" i="31" s="1"/>
  <c r="P132" i="31" a="1"/>
  <c r="P132" i="31" s="1"/>
  <c r="O132" i="31" a="1"/>
  <c r="O132" i="31" s="1"/>
  <c r="N132" i="31" a="1"/>
  <c r="N132" i="31" s="1"/>
  <c r="M132" i="31" a="1"/>
  <c r="M132" i="31" s="1"/>
  <c r="L132" i="31" a="1"/>
  <c r="L132" i="31" s="1"/>
  <c r="K132" i="31" a="1"/>
  <c r="K132" i="31" s="1"/>
  <c r="J132" i="31" a="1"/>
  <c r="J132" i="31" s="1"/>
  <c r="I132" i="31" a="1"/>
  <c r="I132" i="31" s="1"/>
  <c r="H132" i="31" a="1"/>
  <c r="H132" i="31" s="1"/>
  <c r="G132" i="31" a="1"/>
  <c r="G132" i="31" s="1"/>
  <c r="F132" i="31" a="1"/>
  <c r="F132" i="31" s="1"/>
  <c r="E132" i="31" a="1"/>
  <c r="E132" i="31" s="1"/>
  <c r="D132" i="31" a="1"/>
  <c r="D132" i="31" s="1"/>
  <c r="C132" i="31" a="1"/>
  <c r="C132" i="31" s="1"/>
  <c r="X131" i="31" a="1"/>
  <c r="X131" i="31" s="1"/>
  <c r="W131" i="31" a="1"/>
  <c r="W131" i="31" s="1"/>
  <c r="V131" i="31" a="1"/>
  <c r="V131" i="31" s="1"/>
  <c r="U131" i="31" a="1"/>
  <c r="U131" i="31" s="1"/>
  <c r="T131" i="31" a="1"/>
  <c r="T131" i="31" s="1"/>
  <c r="S131" i="31" a="1"/>
  <c r="S131" i="31" s="1"/>
  <c r="R131" i="31" a="1"/>
  <c r="R131" i="31" s="1"/>
  <c r="Q131" i="31" a="1"/>
  <c r="Q131" i="31" s="1"/>
  <c r="P131" i="31" a="1"/>
  <c r="P131" i="31" s="1"/>
  <c r="O131" i="31" a="1"/>
  <c r="O131" i="31" s="1"/>
  <c r="N131" i="31" a="1"/>
  <c r="N131" i="31" s="1"/>
  <c r="M131" i="31" a="1"/>
  <c r="M131" i="31" s="1"/>
  <c r="L131" i="31" a="1"/>
  <c r="L131" i="31" s="1"/>
  <c r="K131" i="31" a="1"/>
  <c r="K131" i="31" s="1"/>
  <c r="J131" i="31" a="1"/>
  <c r="J131" i="31" s="1"/>
  <c r="I131" i="31" a="1"/>
  <c r="I131" i="31" s="1"/>
  <c r="H131" i="31" a="1"/>
  <c r="H131" i="31" s="1"/>
  <c r="G131" i="31" a="1"/>
  <c r="G131" i="31" s="1"/>
  <c r="F131" i="31" a="1"/>
  <c r="F131" i="31" s="1"/>
  <c r="E131" i="31" a="1"/>
  <c r="E131" i="31" s="1"/>
  <c r="D131" i="31" a="1"/>
  <c r="D131" i="31" s="1"/>
  <c r="C131" i="31" a="1"/>
  <c r="C131" i="31" s="1"/>
  <c r="X130" i="31" a="1"/>
  <c r="X130" i="31" s="1"/>
  <c r="W130" i="31" a="1"/>
  <c r="W130" i="31" s="1"/>
  <c r="V130" i="31" a="1"/>
  <c r="V130" i="31" s="1"/>
  <c r="U130" i="31" a="1"/>
  <c r="U130" i="31" s="1"/>
  <c r="T130" i="31" a="1"/>
  <c r="T130" i="31" s="1"/>
  <c r="S130" i="31" a="1"/>
  <c r="S130" i="31" s="1"/>
  <c r="R130" i="31" a="1"/>
  <c r="R130" i="31" s="1"/>
  <c r="Q130" i="31" a="1"/>
  <c r="Q130" i="31" s="1"/>
  <c r="P130" i="31" a="1"/>
  <c r="P130" i="31" s="1"/>
  <c r="O130" i="31" a="1"/>
  <c r="O130" i="31" s="1"/>
  <c r="N130" i="31" a="1"/>
  <c r="N130" i="31" s="1"/>
  <c r="M130" i="31" a="1"/>
  <c r="M130" i="31" s="1"/>
  <c r="L130" i="31" a="1"/>
  <c r="L130" i="31" s="1"/>
  <c r="K130" i="31" a="1"/>
  <c r="K130" i="31" s="1"/>
  <c r="J130" i="31" a="1"/>
  <c r="J130" i="31" s="1"/>
  <c r="I130" i="31" a="1"/>
  <c r="I130" i="31" s="1"/>
  <c r="H130" i="31" a="1"/>
  <c r="H130" i="31" s="1"/>
  <c r="G130" i="31" a="1"/>
  <c r="G130" i="31" s="1"/>
  <c r="F130" i="31" a="1"/>
  <c r="F130" i="31" s="1"/>
  <c r="E130" i="31" a="1"/>
  <c r="E130" i="31" s="1"/>
  <c r="D130" i="31" a="1"/>
  <c r="D130" i="31" s="1"/>
  <c r="C130" i="31" a="1"/>
  <c r="C130" i="31" s="1"/>
  <c r="X129" i="31" a="1"/>
  <c r="X129" i="31" s="1"/>
  <c r="W129" i="31" a="1"/>
  <c r="W129" i="31" s="1"/>
  <c r="V129" i="31" a="1"/>
  <c r="V129" i="31" s="1"/>
  <c r="U129" i="31" a="1"/>
  <c r="U129" i="31" s="1"/>
  <c r="T129" i="31" a="1"/>
  <c r="T129" i="31" s="1"/>
  <c r="S129" i="31" a="1"/>
  <c r="S129" i="31" s="1"/>
  <c r="R129" i="31" a="1"/>
  <c r="R129" i="31" s="1"/>
  <c r="Q129" i="31" a="1"/>
  <c r="Q129" i="31" s="1"/>
  <c r="P129" i="31" a="1"/>
  <c r="P129" i="31" s="1"/>
  <c r="O129" i="31" a="1"/>
  <c r="O129" i="31" s="1"/>
  <c r="N129" i="31" a="1"/>
  <c r="N129" i="31" s="1"/>
  <c r="M129" i="31" a="1"/>
  <c r="M129" i="31" s="1"/>
  <c r="L129" i="31" a="1"/>
  <c r="L129" i="31" s="1"/>
  <c r="K129" i="31" a="1"/>
  <c r="K129" i="31" s="1"/>
  <c r="J129" i="31" a="1"/>
  <c r="J129" i="31" s="1"/>
  <c r="I129" i="31" a="1"/>
  <c r="I129" i="31" s="1"/>
  <c r="H129" i="31" a="1"/>
  <c r="H129" i="31" s="1"/>
  <c r="G129" i="31" a="1"/>
  <c r="G129" i="31" s="1"/>
  <c r="F129" i="31" a="1"/>
  <c r="F129" i="31" s="1"/>
  <c r="E129" i="31" a="1"/>
  <c r="E129" i="31" s="1"/>
  <c r="D129" i="31" a="1"/>
  <c r="D129" i="31" s="1"/>
  <c r="C129" i="31" a="1"/>
  <c r="C129" i="31" s="1"/>
  <c r="X128" i="31" a="1"/>
  <c r="X128" i="31" s="1"/>
  <c r="W128" i="31" a="1"/>
  <c r="W128" i="31" s="1"/>
  <c r="V128" i="31" a="1"/>
  <c r="V128" i="31" s="1"/>
  <c r="U128" i="31" a="1"/>
  <c r="U128" i="31" s="1"/>
  <c r="T128" i="31" a="1"/>
  <c r="T128" i="31" s="1"/>
  <c r="S128" i="31" a="1"/>
  <c r="S128" i="31" s="1"/>
  <c r="R128" i="31" a="1"/>
  <c r="R128" i="31" s="1"/>
  <c r="Q128" i="31" a="1"/>
  <c r="Q128" i="31" s="1"/>
  <c r="P128" i="31" a="1"/>
  <c r="P128" i="31" s="1"/>
  <c r="O128" i="31" a="1"/>
  <c r="O128" i="31" s="1"/>
  <c r="N128" i="31" a="1"/>
  <c r="N128" i="31" s="1"/>
  <c r="M128" i="31" a="1"/>
  <c r="M128" i="31" s="1"/>
  <c r="L128" i="31" a="1"/>
  <c r="L128" i="31" s="1"/>
  <c r="K128" i="31" a="1"/>
  <c r="K128" i="31" s="1"/>
  <c r="J128" i="31" a="1"/>
  <c r="J128" i="31" s="1"/>
  <c r="I128" i="31" a="1"/>
  <c r="I128" i="31" s="1"/>
  <c r="H128" i="31" a="1"/>
  <c r="H128" i="31" s="1"/>
  <c r="G128" i="31" a="1"/>
  <c r="G128" i="31" s="1"/>
  <c r="F128" i="31" a="1"/>
  <c r="F128" i="31" s="1"/>
  <c r="E128" i="31" a="1"/>
  <c r="E128" i="31" s="1"/>
  <c r="D128" i="31" a="1"/>
  <c r="D128" i="31" s="1"/>
  <c r="C128" i="31" a="1"/>
  <c r="C128" i="31" s="1"/>
  <c r="X127" i="31" a="1"/>
  <c r="X127" i="31" s="1"/>
  <c r="W127" i="31" a="1"/>
  <c r="W127" i="31" s="1"/>
  <c r="V127" i="31" a="1"/>
  <c r="V127" i="31" s="1"/>
  <c r="U127" i="31" a="1"/>
  <c r="U127" i="31" s="1"/>
  <c r="T127" i="31" a="1"/>
  <c r="T127" i="31" s="1"/>
  <c r="S127" i="31" a="1"/>
  <c r="S127" i="31" s="1"/>
  <c r="R127" i="31" a="1"/>
  <c r="R127" i="31" s="1"/>
  <c r="Q127" i="31" a="1"/>
  <c r="Q127" i="31" s="1"/>
  <c r="P127" i="31" a="1"/>
  <c r="P127" i="31" s="1"/>
  <c r="O127" i="31" a="1"/>
  <c r="O127" i="31" s="1"/>
  <c r="N127" i="31" a="1"/>
  <c r="N127" i="31" s="1"/>
  <c r="M127" i="31" a="1"/>
  <c r="M127" i="31" s="1"/>
  <c r="L127" i="31" a="1"/>
  <c r="L127" i="31" s="1"/>
  <c r="K127" i="31" a="1"/>
  <c r="K127" i="31" s="1"/>
  <c r="J127" i="31" a="1"/>
  <c r="J127" i="31" s="1"/>
  <c r="I127" i="31" a="1"/>
  <c r="I127" i="31" s="1"/>
  <c r="H127" i="31" a="1"/>
  <c r="H127" i="31" s="1"/>
  <c r="G127" i="31" a="1"/>
  <c r="G127" i="31" s="1"/>
  <c r="F127" i="31" a="1"/>
  <c r="F127" i="31" s="1"/>
  <c r="E127" i="31" a="1"/>
  <c r="E127" i="31" s="1"/>
  <c r="D127" i="31" a="1"/>
  <c r="D127" i="31" s="1"/>
  <c r="C127" i="31" a="1"/>
  <c r="C127" i="31" s="1"/>
  <c r="X126" i="31" a="1"/>
  <c r="X126" i="31" s="1"/>
  <c r="W126" i="31" a="1"/>
  <c r="W126" i="31" s="1"/>
  <c r="V126" i="31" a="1"/>
  <c r="V126" i="31" s="1"/>
  <c r="U126" i="31" a="1"/>
  <c r="U126" i="31" s="1"/>
  <c r="T126" i="31" a="1"/>
  <c r="T126" i="31" s="1"/>
  <c r="S126" i="31" a="1"/>
  <c r="S126" i="31" s="1"/>
  <c r="R126" i="31" a="1"/>
  <c r="R126" i="31" s="1"/>
  <c r="Q126" i="31" a="1"/>
  <c r="Q126" i="31" s="1"/>
  <c r="P126" i="31" a="1"/>
  <c r="P126" i="31" s="1"/>
  <c r="O126" i="31" a="1"/>
  <c r="O126" i="31" s="1"/>
  <c r="N126" i="31" a="1"/>
  <c r="N126" i="31" s="1"/>
  <c r="M126" i="31" a="1"/>
  <c r="M126" i="31" s="1"/>
  <c r="L126" i="31" a="1"/>
  <c r="L126" i="31" s="1"/>
  <c r="K126" i="31" a="1"/>
  <c r="K126" i="31" s="1"/>
  <c r="J126" i="31" a="1"/>
  <c r="J126" i="31" s="1"/>
  <c r="I126" i="31" a="1"/>
  <c r="I126" i="31" s="1"/>
  <c r="H126" i="31" a="1"/>
  <c r="H126" i="31" s="1"/>
  <c r="G126" i="31" a="1"/>
  <c r="G126" i="31" s="1"/>
  <c r="F126" i="31" a="1"/>
  <c r="F126" i="31" s="1"/>
  <c r="E126" i="31" a="1"/>
  <c r="E126" i="31" s="1"/>
  <c r="D126" i="31" a="1"/>
  <c r="D126" i="31" s="1"/>
  <c r="C126" i="31" a="1"/>
  <c r="C126" i="31" s="1"/>
  <c r="X125" i="31" a="1"/>
  <c r="X125" i="31" s="1"/>
  <c r="W125" i="31" a="1"/>
  <c r="W125" i="31" s="1"/>
  <c r="V125" i="31" a="1"/>
  <c r="V125" i="31" s="1"/>
  <c r="U125" i="31" a="1"/>
  <c r="U125" i="31" s="1"/>
  <c r="T125" i="31" a="1"/>
  <c r="T125" i="31" s="1"/>
  <c r="S125" i="31" a="1"/>
  <c r="S125" i="31" s="1"/>
  <c r="R125" i="31" a="1"/>
  <c r="R125" i="31" s="1"/>
  <c r="Q125" i="31" a="1"/>
  <c r="Q125" i="31" s="1"/>
  <c r="P125" i="31" a="1"/>
  <c r="P125" i="31" s="1"/>
  <c r="O125" i="31" a="1"/>
  <c r="O125" i="31" s="1"/>
  <c r="N125" i="31" a="1"/>
  <c r="N125" i="31" s="1"/>
  <c r="M125" i="31" a="1"/>
  <c r="M125" i="31" s="1"/>
  <c r="L125" i="31" a="1"/>
  <c r="L125" i="31" s="1"/>
  <c r="K125" i="31" a="1"/>
  <c r="K125" i="31" s="1"/>
  <c r="J125" i="31" a="1"/>
  <c r="J125" i="31" s="1"/>
  <c r="I125" i="31" a="1"/>
  <c r="I125" i="31" s="1"/>
  <c r="H125" i="31" a="1"/>
  <c r="H125" i="31" s="1"/>
  <c r="G125" i="31" a="1"/>
  <c r="G125" i="31" s="1"/>
  <c r="F125" i="31" a="1"/>
  <c r="F125" i="31" s="1"/>
  <c r="E125" i="31" a="1"/>
  <c r="E125" i="31" s="1"/>
  <c r="D125" i="31" a="1"/>
  <c r="D125" i="31" s="1"/>
  <c r="C125" i="31" a="1"/>
  <c r="C125" i="31" s="1"/>
  <c r="X124" i="31" a="1"/>
  <c r="X124" i="31" s="1"/>
  <c r="W124" i="31" a="1"/>
  <c r="W124" i="31" s="1"/>
  <c r="V124" i="31" a="1"/>
  <c r="V124" i="31" s="1"/>
  <c r="U124" i="31" a="1"/>
  <c r="U124" i="31" s="1"/>
  <c r="T124" i="31" a="1"/>
  <c r="T124" i="31" s="1"/>
  <c r="S124" i="31" a="1"/>
  <c r="S124" i="31" s="1"/>
  <c r="R124" i="31" a="1"/>
  <c r="R124" i="31" s="1"/>
  <c r="Q124" i="31" a="1"/>
  <c r="Q124" i="31" s="1"/>
  <c r="P124" i="31" a="1"/>
  <c r="P124" i="31" s="1"/>
  <c r="O124" i="31" a="1"/>
  <c r="O124" i="31" s="1"/>
  <c r="N124" i="31" a="1"/>
  <c r="N124" i="31" s="1"/>
  <c r="M124" i="31" a="1"/>
  <c r="M124" i="31" s="1"/>
  <c r="L124" i="31" a="1"/>
  <c r="L124" i="31" s="1"/>
  <c r="K124" i="31" a="1"/>
  <c r="K124" i="31" s="1"/>
  <c r="J124" i="31" a="1"/>
  <c r="J124" i="31" s="1"/>
  <c r="I124" i="31" a="1"/>
  <c r="I124" i="31" s="1"/>
  <c r="H124" i="31" a="1"/>
  <c r="H124" i="31" s="1"/>
  <c r="G124" i="31" a="1"/>
  <c r="G124" i="31" s="1"/>
  <c r="F124" i="31" a="1"/>
  <c r="F124" i="31" s="1"/>
  <c r="E124" i="31" a="1"/>
  <c r="E124" i="31" s="1"/>
  <c r="D124" i="31" a="1"/>
  <c r="D124" i="31" s="1"/>
  <c r="C124" i="31" a="1"/>
  <c r="C124" i="31" s="1"/>
  <c r="X123" i="31" a="1"/>
  <c r="X123" i="31" s="1"/>
  <c r="W123" i="31" a="1"/>
  <c r="W123" i="31" s="1"/>
  <c r="V123" i="31" a="1"/>
  <c r="V123" i="31" s="1"/>
  <c r="U123" i="31" a="1"/>
  <c r="U123" i="31" s="1"/>
  <c r="T123" i="31" a="1"/>
  <c r="T123" i="31" s="1"/>
  <c r="S123" i="31" a="1"/>
  <c r="S123" i="31" s="1"/>
  <c r="R123" i="31" a="1"/>
  <c r="R123" i="31" s="1"/>
  <c r="Q123" i="31" a="1"/>
  <c r="Q123" i="31" s="1"/>
  <c r="P123" i="31" a="1"/>
  <c r="P123" i="31" s="1"/>
  <c r="O123" i="31" a="1"/>
  <c r="O123" i="31" s="1"/>
  <c r="N123" i="31" a="1"/>
  <c r="N123" i="31" s="1"/>
  <c r="M123" i="31" a="1"/>
  <c r="M123" i="31" s="1"/>
  <c r="L123" i="31" a="1"/>
  <c r="L123" i="31" s="1"/>
  <c r="K123" i="31" a="1"/>
  <c r="K123" i="31" s="1"/>
  <c r="J123" i="31" a="1"/>
  <c r="J123" i="31" s="1"/>
  <c r="I123" i="31" a="1"/>
  <c r="I123" i="31" s="1"/>
  <c r="H123" i="31" a="1"/>
  <c r="H123" i="31" s="1"/>
  <c r="G123" i="31" a="1"/>
  <c r="G123" i="31" s="1"/>
  <c r="F123" i="31" a="1"/>
  <c r="F123" i="31" s="1"/>
  <c r="E123" i="31" a="1"/>
  <c r="E123" i="31" s="1"/>
  <c r="D123" i="31" a="1"/>
  <c r="D123" i="31" s="1"/>
  <c r="C123" i="31" a="1"/>
  <c r="C123" i="31" s="1"/>
  <c r="X122" i="31" a="1"/>
  <c r="X122" i="31" s="1"/>
  <c r="W122" i="31" a="1"/>
  <c r="W122" i="31" s="1"/>
  <c r="V122" i="31" a="1"/>
  <c r="V122" i="31" s="1"/>
  <c r="U122" i="31" a="1"/>
  <c r="U122" i="31" s="1"/>
  <c r="T122" i="31" a="1"/>
  <c r="T122" i="31" s="1"/>
  <c r="S122" i="31" a="1"/>
  <c r="S122" i="31" s="1"/>
  <c r="R122" i="31" a="1"/>
  <c r="R122" i="31" s="1"/>
  <c r="Q122" i="31" a="1"/>
  <c r="Q122" i="31" s="1"/>
  <c r="P122" i="31" a="1"/>
  <c r="P122" i="31" s="1"/>
  <c r="O122" i="31" a="1"/>
  <c r="O122" i="31" s="1"/>
  <c r="N122" i="31" a="1"/>
  <c r="N122" i="31" s="1"/>
  <c r="M122" i="31" a="1"/>
  <c r="M122" i="31" s="1"/>
  <c r="L122" i="31" a="1"/>
  <c r="L122" i="31" s="1"/>
  <c r="K122" i="31" a="1"/>
  <c r="K122" i="31" s="1"/>
  <c r="J122" i="31" a="1"/>
  <c r="J122" i="31" s="1"/>
  <c r="I122" i="31" a="1"/>
  <c r="I122" i="31" s="1"/>
  <c r="H122" i="31" a="1"/>
  <c r="H122" i="31" s="1"/>
  <c r="G122" i="31" a="1"/>
  <c r="G122" i="31" s="1"/>
  <c r="F122" i="31" a="1"/>
  <c r="F122" i="31" s="1"/>
  <c r="E122" i="31" a="1"/>
  <c r="E122" i="31" s="1"/>
  <c r="D122" i="31" a="1"/>
  <c r="D122" i="31" s="1"/>
  <c r="C122" i="31" a="1"/>
  <c r="C122" i="31" s="1"/>
  <c r="X121" i="31" a="1"/>
  <c r="X121" i="31" s="1"/>
  <c r="W121" i="31" a="1"/>
  <c r="W121" i="31" s="1"/>
  <c r="V121" i="31" a="1"/>
  <c r="V121" i="31" s="1"/>
  <c r="U121" i="31" a="1"/>
  <c r="U121" i="31" s="1"/>
  <c r="T121" i="31" a="1"/>
  <c r="T121" i="31" s="1"/>
  <c r="S121" i="31" a="1"/>
  <c r="S121" i="31" s="1"/>
  <c r="R121" i="31" a="1"/>
  <c r="R121" i="31" s="1"/>
  <c r="Q121" i="31" a="1"/>
  <c r="Q121" i="31" s="1"/>
  <c r="P121" i="31" a="1"/>
  <c r="P121" i="31" s="1"/>
  <c r="O121" i="31" a="1"/>
  <c r="O121" i="31" s="1"/>
  <c r="N121" i="31" a="1"/>
  <c r="N121" i="31" s="1"/>
  <c r="M121" i="31" a="1"/>
  <c r="M121" i="31" s="1"/>
  <c r="L121" i="31" a="1"/>
  <c r="L121" i="31" s="1"/>
  <c r="K121" i="31" a="1"/>
  <c r="K121" i="31" s="1"/>
  <c r="J121" i="31" a="1"/>
  <c r="J121" i="31" s="1"/>
  <c r="I121" i="31" a="1"/>
  <c r="I121" i="31" s="1"/>
  <c r="H121" i="31" a="1"/>
  <c r="H121" i="31" s="1"/>
  <c r="G121" i="31" a="1"/>
  <c r="G121" i="31" s="1"/>
  <c r="F121" i="31" a="1"/>
  <c r="F121" i="31" s="1"/>
  <c r="E121" i="31" a="1"/>
  <c r="E121" i="31" s="1"/>
  <c r="D121" i="31" a="1"/>
  <c r="D121" i="31" s="1"/>
  <c r="C121" i="31" a="1"/>
  <c r="C121" i="31" s="1"/>
  <c r="X120" i="31" a="1"/>
  <c r="X120" i="31" s="1"/>
  <c r="W120" i="31" a="1"/>
  <c r="W120" i="31" s="1"/>
  <c r="V120" i="31" a="1"/>
  <c r="V120" i="31" s="1"/>
  <c r="U120" i="31" a="1"/>
  <c r="U120" i="31" s="1"/>
  <c r="T120" i="31" a="1"/>
  <c r="T120" i="31" s="1"/>
  <c r="S120" i="31" a="1"/>
  <c r="S120" i="31" s="1"/>
  <c r="R120" i="31" a="1"/>
  <c r="R120" i="31" s="1"/>
  <c r="Q120" i="31" a="1"/>
  <c r="Q120" i="31" s="1"/>
  <c r="P120" i="31" a="1"/>
  <c r="P120" i="31" s="1"/>
  <c r="O120" i="31" a="1"/>
  <c r="O120" i="31" s="1"/>
  <c r="N120" i="31" a="1"/>
  <c r="N120" i="31" s="1"/>
  <c r="M120" i="31" a="1"/>
  <c r="M120" i="31" s="1"/>
  <c r="L120" i="31" a="1"/>
  <c r="L120" i="31" s="1"/>
  <c r="K120" i="31" a="1"/>
  <c r="K120" i="31" s="1"/>
  <c r="J120" i="31" a="1"/>
  <c r="J120" i="31" s="1"/>
  <c r="I120" i="31" a="1"/>
  <c r="I120" i="31" s="1"/>
  <c r="H120" i="31" a="1"/>
  <c r="H120" i="31" s="1"/>
  <c r="G120" i="31" a="1"/>
  <c r="G120" i="31" s="1"/>
  <c r="F120" i="31" a="1"/>
  <c r="F120" i="31" s="1"/>
  <c r="E120" i="31" a="1"/>
  <c r="E120" i="31" s="1"/>
  <c r="D120" i="31" a="1"/>
  <c r="D120" i="31" s="1"/>
  <c r="C120" i="31" a="1"/>
  <c r="C120" i="31" s="1"/>
  <c r="X119" i="31" a="1"/>
  <c r="X119" i="31" s="1"/>
  <c r="W119" i="31" a="1"/>
  <c r="W119" i="31" s="1"/>
  <c r="V119" i="31" a="1"/>
  <c r="V119" i="31" s="1"/>
  <c r="U119" i="31" a="1"/>
  <c r="U119" i="31" s="1"/>
  <c r="T119" i="31" a="1"/>
  <c r="T119" i="31" s="1"/>
  <c r="S119" i="31" a="1"/>
  <c r="S119" i="31" s="1"/>
  <c r="R119" i="31" a="1"/>
  <c r="R119" i="31" s="1"/>
  <c r="Q119" i="31" a="1"/>
  <c r="Q119" i="31" s="1"/>
  <c r="P119" i="31" a="1"/>
  <c r="P119" i="31" s="1"/>
  <c r="O119" i="31" a="1"/>
  <c r="O119" i="31" s="1"/>
  <c r="N119" i="31" a="1"/>
  <c r="N119" i="31" s="1"/>
  <c r="M119" i="31" a="1"/>
  <c r="M119" i="31" s="1"/>
  <c r="L119" i="31" a="1"/>
  <c r="L119" i="31" s="1"/>
  <c r="K119" i="31" a="1"/>
  <c r="K119" i="31" s="1"/>
  <c r="J119" i="31" a="1"/>
  <c r="J119" i="31" s="1"/>
  <c r="I119" i="31" a="1"/>
  <c r="I119" i="31" s="1"/>
  <c r="H119" i="31" a="1"/>
  <c r="H119" i="31" s="1"/>
  <c r="G119" i="31" a="1"/>
  <c r="G119" i="31" s="1"/>
  <c r="F119" i="31" a="1"/>
  <c r="F119" i="31" s="1"/>
  <c r="E119" i="31" a="1"/>
  <c r="E119" i="31" s="1"/>
  <c r="D119" i="31" a="1"/>
  <c r="D119" i="31" s="1"/>
  <c r="C119" i="31" a="1"/>
  <c r="C119" i="31" s="1"/>
  <c r="X118" i="31" a="1"/>
  <c r="X118" i="31" s="1"/>
  <c r="W118" i="31" a="1"/>
  <c r="W118" i="31" s="1"/>
  <c r="V118" i="31" a="1"/>
  <c r="V118" i="31" s="1"/>
  <c r="U118" i="31" a="1"/>
  <c r="U118" i="31" s="1"/>
  <c r="T118" i="31" a="1"/>
  <c r="T118" i="31" s="1"/>
  <c r="S118" i="31" a="1"/>
  <c r="S118" i="31" s="1"/>
  <c r="R118" i="31" a="1"/>
  <c r="R118" i="31" s="1"/>
  <c r="Q118" i="31" a="1"/>
  <c r="Q118" i="31" s="1"/>
  <c r="P118" i="31" a="1"/>
  <c r="P118" i="31" s="1"/>
  <c r="O118" i="31" a="1"/>
  <c r="O118" i="31" s="1"/>
  <c r="N118" i="31" a="1"/>
  <c r="N118" i="31" s="1"/>
  <c r="M118" i="31" a="1"/>
  <c r="M118" i="31" s="1"/>
  <c r="L118" i="31" a="1"/>
  <c r="L118" i="31" s="1"/>
  <c r="K118" i="31" a="1"/>
  <c r="K118" i="31" s="1"/>
  <c r="J118" i="31" a="1"/>
  <c r="J118" i="31" s="1"/>
  <c r="I118" i="31" a="1"/>
  <c r="I118" i="31" s="1"/>
  <c r="H118" i="31" a="1"/>
  <c r="H118" i="31" s="1"/>
  <c r="G118" i="31" a="1"/>
  <c r="G118" i="31" s="1"/>
  <c r="F118" i="31" a="1"/>
  <c r="F118" i="31" s="1"/>
  <c r="E118" i="31" a="1"/>
  <c r="E118" i="31" s="1"/>
  <c r="D118" i="31" a="1"/>
  <c r="D118" i="31" s="1"/>
  <c r="C118" i="31" a="1"/>
  <c r="C118" i="31" s="1"/>
  <c r="X117" i="31" a="1"/>
  <c r="X117" i="31" s="1"/>
  <c r="W117" i="31" a="1"/>
  <c r="W117" i="31" s="1"/>
  <c r="V117" i="31" a="1"/>
  <c r="V117" i="31" s="1"/>
  <c r="U117" i="31" a="1"/>
  <c r="U117" i="31" s="1"/>
  <c r="T117" i="31" a="1"/>
  <c r="T117" i="31" s="1"/>
  <c r="S117" i="31" a="1"/>
  <c r="S117" i="31" s="1"/>
  <c r="R117" i="31" a="1"/>
  <c r="R117" i="31" s="1"/>
  <c r="Q117" i="31" a="1"/>
  <c r="Q117" i="31" s="1"/>
  <c r="P117" i="31" a="1"/>
  <c r="P117" i="31" s="1"/>
  <c r="O117" i="31" a="1"/>
  <c r="O117" i="31" s="1"/>
  <c r="N117" i="31" a="1"/>
  <c r="N117" i="31" s="1"/>
  <c r="M117" i="31" a="1"/>
  <c r="M117" i="31" s="1"/>
  <c r="L117" i="31" a="1"/>
  <c r="L117" i="31" s="1"/>
  <c r="K117" i="31" a="1"/>
  <c r="K117" i="31" s="1"/>
  <c r="J117" i="31" a="1"/>
  <c r="J117" i="31" s="1"/>
  <c r="I117" i="31" a="1"/>
  <c r="I117" i="31" s="1"/>
  <c r="H117" i="31" a="1"/>
  <c r="H117" i="31" s="1"/>
  <c r="G117" i="31" a="1"/>
  <c r="G117" i="31" s="1"/>
  <c r="F117" i="31" a="1"/>
  <c r="F117" i="31" s="1"/>
  <c r="E117" i="31" a="1"/>
  <c r="E117" i="31" s="1"/>
  <c r="D117" i="31" a="1"/>
  <c r="D117" i="31" s="1"/>
  <c r="C117" i="31" a="1"/>
  <c r="C117" i="31" s="1"/>
  <c r="X116" i="31" a="1"/>
  <c r="X116" i="31" s="1"/>
  <c r="W116" i="31" a="1"/>
  <c r="W116" i="31" s="1"/>
  <c r="V116" i="31" a="1"/>
  <c r="V116" i="31" s="1"/>
  <c r="U116" i="31" a="1"/>
  <c r="U116" i="31" s="1"/>
  <c r="T116" i="31" a="1"/>
  <c r="T116" i="31" s="1"/>
  <c r="S116" i="31" a="1"/>
  <c r="S116" i="31" s="1"/>
  <c r="R116" i="31" a="1"/>
  <c r="R116" i="31" s="1"/>
  <c r="Q116" i="31" a="1"/>
  <c r="Q116" i="31" s="1"/>
  <c r="P116" i="31" a="1"/>
  <c r="P116" i="31" s="1"/>
  <c r="O116" i="31" a="1"/>
  <c r="O116" i="31" s="1"/>
  <c r="N116" i="31" a="1"/>
  <c r="N116" i="31" s="1"/>
  <c r="M116" i="31" a="1"/>
  <c r="M116" i="31" s="1"/>
  <c r="L116" i="31" a="1"/>
  <c r="L116" i="31" s="1"/>
  <c r="K116" i="31" a="1"/>
  <c r="K116" i="31" s="1"/>
  <c r="J116" i="31" a="1"/>
  <c r="J116" i="31" s="1"/>
  <c r="I116" i="31" a="1"/>
  <c r="I116" i="31" s="1"/>
  <c r="H116" i="31" a="1"/>
  <c r="H116" i="31" s="1"/>
  <c r="G116" i="31" a="1"/>
  <c r="G116" i="31" s="1"/>
  <c r="F116" i="31" a="1"/>
  <c r="F116" i="31" s="1"/>
  <c r="E116" i="31" a="1"/>
  <c r="E116" i="31" s="1"/>
  <c r="D116" i="31" a="1"/>
  <c r="D116" i="31" s="1"/>
  <c r="C116" i="31" a="1"/>
  <c r="C116" i="31" s="1"/>
  <c r="X115" i="31" a="1"/>
  <c r="X115" i="31" s="1"/>
  <c r="W115" i="31" a="1"/>
  <c r="W115" i="31" s="1"/>
  <c r="V115" i="31" a="1"/>
  <c r="V115" i="31" s="1"/>
  <c r="U115" i="31" a="1"/>
  <c r="U115" i="31" s="1"/>
  <c r="T115" i="31" a="1"/>
  <c r="T115" i="31" s="1"/>
  <c r="S115" i="31" a="1"/>
  <c r="S115" i="31" s="1"/>
  <c r="R115" i="31" a="1"/>
  <c r="R115" i="31" s="1"/>
  <c r="Q115" i="31" a="1"/>
  <c r="Q115" i="31" s="1"/>
  <c r="P115" i="31" a="1"/>
  <c r="P115" i="31" s="1"/>
  <c r="O115" i="31" a="1"/>
  <c r="O115" i="31" s="1"/>
  <c r="N115" i="31" a="1"/>
  <c r="N115" i="31" s="1"/>
  <c r="M115" i="31" a="1"/>
  <c r="M115" i="31" s="1"/>
  <c r="L115" i="31" a="1"/>
  <c r="L115" i="31" s="1"/>
  <c r="K115" i="31" a="1"/>
  <c r="K115" i="31" s="1"/>
  <c r="J115" i="31" a="1"/>
  <c r="J115" i="31" s="1"/>
  <c r="I115" i="31" a="1"/>
  <c r="I115" i="31" s="1"/>
  <c r="H115" i="31" a="1"/>
  <c r="H115" i="31" s="1"/>
  <c r="G115" i="31" a="1"/>
  <c r="G115" i="31" s="1"/>
  <c r="F115" i="31" a="1"/>
  <c r="F115" i="31" s="1"/>
  <c r="E115" i="31" a="1"/>
  <c r="E115" i="31" s="1"/>
  <c r="D115" i="31" a="1"/>
  <c r="D115" i="31" s="1"/>
  <c r="C115" i="31" a="1"/>
  <c r="C115" i="31" s="1"/>
  <c r="X114" i="31" a="1"/>
  <c r="X114" i="31" s="1"/>
  <c r="W114" i="31" a="1"/>
  <c r="W114" i="31" s="1"/>
  <c r="V114" i="31" a="1"/>
  <c r="V114" i="31" s="1"/>
  <c r="U114" i="31" a="1"/>
  <c r="U114" i="31" s="1"/>
  <c r="T114" i="31" a="1"/>
  <c r="T114" i="31" s="1"/>
  <c r="S114" i="31" a="1"/>
  <c r="S114" i="31" s="1"/>
  <c r="R114" i="31" a="1"/>
  <c r="R114" i="31" s="1"/>
  <c r="Q114" i="31" a="1"/>
  <c r="Q114" i="31" s="1"/>
  <c r="P114" i="31" a="1"/>
  <c r="P114" i="31" s="1"/>
  <c r="O114" i="31" a="1"/>
  <c r="O114" i="31" s="1"/>
  <c r="N114" i="31" a="1"/>
  <c r="N114" i="31" s="1"/>
  <c r="M114" i="31" a="1"/>
  <c r="M114" i="31" s="1"/>
  <c r="L114" i="31" a="1"/>
  <c r="L114" i="31" s="1"/>
  <c r="K114" i="31" a="1"/>
  <c r="K114" i="31" s="1"/>
  <c r="J114" i="31" a="1"/>
  <c r="J114" i="31" s="1"/>
  <c r="I114" i="31" a="1"/>
  <c r="I114" i="31" s="1"/>
  <c r="H114" i="31" a="1"/>
  <c r="H114" i="31" s="1"/>
  <c r="G114" i="31" a="1"/>
  <c r="G114" i="31" s="1"/>
  <c r="F114" i="31" a="1"/>
  <c r="F114" i="31" s="1"/>
  <c r="E114" i="31" a="1"/>
  <c r="E114" i="31" s="1"/>
  <c r="D114" i="31" a="1"/>
  <c r="D114" i="31" s="1"/>
  <c r="C114" i="31" a="1"/>
  <c r="C114" i="31" s="1"/>
  <c r="X113" i="31" a="1"/>
  <c r="X113" i="31" s="1"/>
  <c r="W113" i="31" a="1"/>
  <c r="W113" i="31" s="1"/>
  <c r="V113" i="31" a="1"/>
  <c r="V113" i="31" s="1"/>
  <c r="U113" i="31" a="1"/>
  <c r="U113" i="31" s="1"/>
  <c r="T113" i="31" a="1"/>
  <c r="T113" i="31" s="1"/>
  <c r="S113" i="31" a="1"/>
  <c r="S113" i="31" s="1"/>
  <c r="R113" i="31" a="1"/>
  <c r="R113" i="31" s="1"/>
  <c r="Q113" i="31" a="1"/>
  <c r="Q113" i="31" s="1"/>
  <c r="P113" i="31" a="1"/>
  <c r="P113" i="31" s="1"/>
  <c r="O113" i="31" a="1"/>
  <c r="O113" i="31" s="1"/>
  <c r="N113" i="31" a="1"/>
  <c r="N113" i="31" s="1"/>
  <c r="M113" i="31" a="1"/>
  <c r="M113" i="31" s="1"/>
  <c r="L113" i="31" a="1"/>
  <c r="L113" i="31" s="1"/>
  <c r="K113" i="31" a="1"/>
  <c r="K113" i="31" s="1"/>
  <c r="J113" i="31" a="1"/>
  <c r="J113" i="31" s="1"/>
  <c r="I113" i="31" a="1"/>
  <c r="I113" i="31" s="1"/>
  <c r="H113" i="31" a="1"/>
  <c r="H113" i="31" s="1"/>
  <c r="G113" i="31" a="1"/>
  <c r="G113" i="31" s="1"/>
  <c r="F113" i="31" a="1"/>
  <c r="F113" i="31" s="1"/>
  <c r="E113" i="31" a="1"/>
  <c r="E113" i="31" s="1"/>
  <c r="D113" i="31" a="1"/>
  <c r="D113" i="31" s="1"/>
  <c r="C113" i="31" a="1"/>
  <c r="C113" i="31" s="1"/>
  <c r="X112" i="31" a="1"/>
  <c r="X112" i="31" s="1"/>
  <c r="W112" i="31" a="1"/>
  <c r="W112" i="31" s="1"/>
  <c r="V112" i="31" a="1"/>
  <c r="V112" i="31" s="1"/>
  <c r="U112" i="31" a="1"/>
  <c r="U112" i="31" s="1"/>
  <c r="T112" i="31" a="1"/>
  <c r="T112" i="31" s="1"/>
  <c r="S112" i="31" a="1"/>
  <c r="S112" i="31" s="1"/>
  <c r="R112" i="31" a="1"/>
  <c r="R112" i="31" s="1"/>
  <c r="Q112" i="31" a="1"/>
  <c r="Q112" i="31" s="1"/>
  <c r="P112" i="31" a="1"/>
  <c r="P112" i="31" s="1"/>
  <c r="O112" i="31" a="1"/>
  <c r="O112" i="31" s="1"/>
  <c r="N112" i="31" a="1"/>
  <c r="N112" i="31" s="1"/>
  <c r="M112" i="31" a="1"/>
  <c r="M112" i="31" s="1"/>
  <c r="L112" i="31" a="1"/>
  <c r="L112" i="31" s="1"/>
  <c r="K112" i="31" a="1"/>
  <c r="K112" i="31" s="1"/>
  <c r="J112" i="31" a="1"/>
  <c r="J112" i="31" s="1"/>
  <c r="I112" i="31" a="1"/>
  <c r="I112" i="31" s="1"/>
  <c r="H112" i="31" a="1"/>
  <c r="H112" i="31" s="1"/>
  <c r="G112" i="31" a="1"/>
  <c r="G112" i="31" s="1"/>
  <c r="F112" i="31" a="1"/>
  <c r="F112" i="31" s="1"/>
  <c r="E112" i="31" a="1"/>
  <c r="E112" i="31" s="1"/>
  <c r="D112" i="31" a="1"/>
  <c r="D112" i="31" s="1"/>
  <c r="C112" i="31" a="1"/>
  <c r="C112" i="31" s="1"/>
  <c r="X111" i="31" a="1"/>
  <c r="X111" i="31" s="1"/>
  <c r="W111" i="31" a="1"/>
  <c r="W111" i="31" s="1"/>
  <c r="V111" i="31" a="1"/>
  <c r="V111" i="31" s="1"/>
  <c r="U111" i="31" a="1"/>
  <c r="U111" i="31" s="1"/>
  <c r="T111" i="31" a="1"/>
  <c r="T111" i="31" s="1"/>
  <c r="S111" i="31" a="1"/>
  <c r="S111" i="31" s="1"/>
  <c r="R111" i="31" a="1"/>
  <c r="R111" i="31" s="1"/>
  <c r="Q111" i="31" a="1"/>
  <c r="Q111" i="31" s="1"/>
  <c r="P111" i="31" a="1"/>
  <c r="P111" i="31" s="1"/>
  <c r="O111" i="31" a="1"/>
  <c r="O111" i="31" s="1"/>
  <c r="N111" i="31" a="1"/>
  <c r="N111" i="31" s="1"/>
  <c r="M111" i="31" a="1"/>
  <c r="M111" i="31" s="1"/>
  <c r="L111" i="31" a="1"/>
  <c r="L111" i="31" s="1"/>
  <c r="K111" i="31" a="1"/>
  <c r="K111" i="31" s="1"/>
  <c r="J111" i="31" a="1"/>
  <c r="J111" i="31" s="1"/>
  <c r="I111" i="31" a="1"/>
  <c r="I111" i="31" s="1"/>
  <c r="H111" i="31" a="1"/>
  <c r="H111" i="31" s="1"/>
  <c r="G111" i="31" a="1"/>
  <c r="G111" i="31" s="1"/>
  <c r="F111" i="31" a="1"/>
  <c r="F111" i="31" s="1"/>
  <c r="E111" i="31" a="1"/>
  <c r="E111" i="31" s="1"/>
  <c r="D111" i="31" a="1"/>
  <c r="D111" i="31" s="1"/>
  <c r="C111" i="31" a="1"/>
  <c r="C111" i="31" s="1"/>
  <c r="X110" i="31" a="1"/>
  <c r="X110" i="31" s="1"/>
  <c r="W110" i="31" a="1"/>
  <c r="W110" i="31" s="1"/>
  <c r="V110" i="31" a="1"/>
  <c r="V110" i="31" s="1"/>
  <c r="U110" i="31" a="1"/>
  <c r="U110" i="31" s="1"/>
  <c r="T110" i="31" a="1"/>
  <c r="T110" i="31" s="1"/>
  <c r="S110" i="31" a="1"/>
  <c r="S110" i="31" s="1"/>
  <c r="R110" i="31" a="1"/>
  <c r="R110" i="31" s="1"/>
  <c r="Q110" i="31" a="1"/>
  <c r="Q110" i="31" s="1"/>
  <c r="P110" i="31" a="1"/>
  <c r="P110" i="31" s="1"/>
  <c r="O110" i="31" a="1"/>
  <c r="O110" i="31" s="1"/>
  <c r="N110" i="31" a="1"/>
  <c r="N110" i="31" s="1"/>
  <c r="M110" i="31" a="1"/>
  <c r="M110" i="31" s="1"/>
  <c r="L110" i="31" a="1"/>
  <c r="L110" i="31" s="1"/>
  <c r="K110" i="31" a="1"/>
  <c r="K110" i="31" s="1"/>
  <c r="J110" i="31" a="1"/>
  <c r="J110" i="31" s="1"/>
  <c r="I110" i="31" a="1"/>
  <c r="I110" i="31" s="1"/>
  <c r="H110" i="31" a="1"/>
  <c r="H110" i="31" s="1"/>
  <c r="G110" i="31" a="1"/>
  <c r="G110" i="31" s="1"/>
  <c r="F110" i="31" a="1"/>
  <c r="F110" i="31" s="1"/>
  <c r="E110" i="31" a="1"/>
  <c r="E110" i="31" s="1"/>
  <c r="D110" i="31" a="1"/>
  <c r="D110" i="31" s="1"/>
  <c r="C110" i="31" a="1"/>
  <c r="C110" i="31" s="1"/>
  <c r="X109" i="31" a="1"/>
  <c r="X109" i="31" s="1"/>
  <c r="W109" i="31" a="1"/>
  <c r="W109" i="31" s="1"/>
  <c r="V109" i="31" a="1"/>
  <c r="V109" i="31" s="1"/>
  <c r="U109" i="31" a="1"/>
  <c r="U109" i="31" s="1"/>
  <c r="T109" i="31" a="1"/>
  <c r="T109" i="31" s="1"/>
  <c r="S109" i="31" a="1"/>
  <c r="S109" i="31" s="1"/>
  <c r="R109" i="31" a="1"/>
  <c r="R109" i="31" s="1"/>
  <c r="Q109" i="31" a="1"/>
  <c r="Q109" i="31" s="1"/>
  <c r="P109" i="31" a="1"/>
  <c r="P109" i="31" s="1"/>
  <c r="O109" i="31" a="1"/>
  <c r="O109" i="31" s="1"/>
  <c r="N109" i="31" a="1"/>
  <c r="N109" i="31" s="1"/>
  <c r="M109" i="31" a="1"/>
  <c r="M109" i="31" s="1"/>
  <c r="L109" i="31" a="1"/>
  <c r="L109" i="31" s="1"/>
  <c r="K109" i="31" a="1"/>
  <c r="K109" i="31" s="1"/>
  <c r="J109" i="31" a="1"/>
  <c r="J109" i="31" s="1"/>
  <c r="I109" i="31" a="1"/>
  <c r="I109" i="31" s="1"/>
  <c r="H109" i="31" a="1"/>
  <c r="H109" i="31" s="1"/>
  <c r="G109" i="31" a="1"/>
  <c r="G109" i="31" s="1"/>
  <c r="F109" i="31" a="1"/>
  <c r="F109" i="31" s="1"/>
  <c r="E109" i="31" a="1"/>
  <c r="E109" i="31" s="1"/>
  <c r="D109" i="31" a="1"/>
  <c r="D109" i="31" s="1"/>
  <c r="C109" i="31" a="1"/>
  <c r="C109" i="31" s="1"/>
  <c r="X108" i="31" a="1"/>
  <c r="X108" i="31" s="1"/>
  <c r="W108" i="31" a="1"/>
  <c r="W108" i="31" s="1"/>
  <c r="V108" i="31" a="1"/>
  <c r="V108" i="31" s="1"/>
  <c r="U108" i="31" a="1"/>
  <c r="U108" i="31" s="1"/>
  <c r="T108" i="31" a="1"/>
  <c r="T108" i="31" s="1"/>
  <c r="S108" i="31" a="1"/>
  <c r="S108" i="31" s="1"/>
  <c r="R108" i="31" a="1"/>
  <c r="R108" i="31" s="1"/>
  <c r="Q108" i="31" a="1"/>
  <c r="Q108" i="31" s="1"/>
  <c r="P108" i="31" a="1"/>
  <c r="P108" i="31" s="1"/>
  <c r="O108" i="31" a="1"/>
  <c r="O108" i="31" s="1"/>
  <c r="N108" i="31" a="1"/>
  <c r="N108" i="31" s="1"/>
  <c r="M108" i="31" a="1"/>
  <c r="M108" i="31" s="1"/>
  <c r="L108" i="31" a="1"/>
  <c r="L108" i="31" s="1"/>
  <c r="K108" i="31" a="1"/>
  <c r="K108" i="31" s="1"/>
  <c r="J108" i="31" a="1"/>
  <c r="J108" i="31" s="1"/>
  <c r="I108" i="31" a="1"/>
  <c r="I108" i="31" s="1"/>
  <c r="H108" i="31" a="1"/>
  <c r="H108" i="31" s="1"/>
  <c r="G108" i="31" a="1"/>
  <c r="G108" i="31" s="1"/>
  <c r="F108" i="31" a="1"/>
  <c r="F108" i="31" s="1"/>
  <c r="E108" i="31" a="1"/>
  <c r="E108" i="31" s="1"/>
  <c r="D108" i="31" a="1"/>
  <c r="D108" i="31" s="1"/>
  <c r="C108" i="31" a="1"/>
  <c r="C108" i="31" s="1"/>
  <c r="X102" i="31" a="1"/>
  <c r="X102" i="31" s="1"/>
  <c r="W102" i="31" a="1"/>
  <c r="W102" i="31" s="1"/>
  <c r="V102" i="31" a="1"/>
  <c r="V102" i="31" s="1"/>
  <c r="U102" i="31" a="1"/>
  <c r="U102" i="31" s="1"/>
  <c r="T102" i="31" a="1"/>
  <c r="T102" i="31" s="1"/>
  <c r="S102" i="31" a="1"/>
  <c r="S102" i="31" s="1"/>
  <c r="R102" i="31" a="1"/>
  <c r="R102" i="31" s="1"/>
  <c r="Q102" i="31" a="1"/>
  <c r="Q102" i="31" s="1"/>
  <c r="P102" i="31" a="1"/>
  <c r="P102" i="31" s="1"/>
  <c r="O102" i="31" a="1"/>
  <c r="O102" i="31" s="1"/>
  <c r="N102" i="31" a="1"/>
  <c r="N102" i="31" s="1"/>
  <c r="M102" i="31" a="1"/>
  <c r="M102" i="31" s="1"/>
  <c r="L102" i="31" a="1"/>
  <c r="L102" i="31" s="1"/>
  <c r="K102" i="31" a="1"/>
  <c r="K102" i="31" s="1"/>
  <c r="J102" i="31" a="1"/>
  <c r="J102" i="31" s="1"/>
  <c r="I102" i="31" a="1"/>
  <c r="I102" i="31" s="1"/>
  <c r="H102" i="31" a="1"/>
  <c r="H102" i="31" s="1"/>
  <c r="G102" i="31" a="1"/>
  <c r="G102" i="31" s="1"/>
  <c r="F102" i="31" a="1"/>
  <c r="F102" i="31" s="1"/>
  <c r="E102" i="31" a="1"/>
  <c r="E102" i="31" s="1"/>
  <c r="D102" i="31" a="1"/>
  <c r="D102" i="31" s="1"/>
  <c r="C102" i="31" a="1"/>
  <c r="C102" i="31" s="1"/>
  <c r="X101" i="31" a="1"/>
  <c r="X101" i="31" s="1"/>
  <c r="W101" i="31" a="1"/>
  <c r="W101" i="31" s="1"/>
  <c r="V101" i="31" a="1"/>
  <c r="V101" i="31" s="1"/>
  <c r="U101" i="31" a="1"/>
  <c r="U101" i="31" s="1"/>
  <c r="T101" i="31" a="1"/>
  <c r="T101" i="31" s="1"/>
  <c r="S101" i="31" a="1"/>
  <c r="S101" i="31" s="1"/>
  <c r="R101" i="31" a="1"/>
  <c r="R101" i="31" s="1"/>
  <c r="Q101" i="31" a="1"/>
  <c r="Q101" i="31" s="1"/>
  <c r="P101" i="31" a="1"/>
  <c r="P101" i="31" s="1"/>
  <c r="O101" i="31" a="1"/>
  <c r="O101" i="31" s="1"/>
  <c r="N101" i="31" a="1"/>
  <c r="N101" i="31" s="1"/>
  <c r="M101" i="31" a="1"/>
  <c r="M101" i="31" s="1"/>
  <c r="L101" i="31" a="1"/>
  <c r="L101" i="31" s="1"/>
  <c r="K101" i="31" a="1"/>
  <c r="K101" i="31" s="1"/>
  <c r="J101" i="31" a="1"/>
  <c r="J101" i="31" s="1"/>
  <c r="I101" i="31" a="1"/>
  <c r="I101" i="31" s="1"/>
  <c r="H101" i="31" a="1"/>
  <c r="H101" i="31" s="1"/>
  <c r="G101" i="31" a="1"/>
  <c r="G101" i="31" s="1"/>
  <c r="F101" i="31" a="1"/>
  <c r="F101" i="31" s="1"/>
  <c r="E101" i="31" a="1"/>
  <c r="E101" i="31" s="1"/>
  <c r="D101" i="31" a="1"/>
  <c r="D101" i="31" s="1"/>
  <c r="C101" i="31" a="1"/>
  <c r="C101" i="31" s="1"/>
  <c r="X100" i="31" a="1"/>
  <c r="X100" i="31" s="1"/>
  <c r="W100" i="31" a="1"/>
  <c r="W100" i="31" s="1"/>
  <c r="V100" i="31" a="1"/>
  <c r="V100" i="31" s="1"/>
  <c r="U100" i="31" a="1"/>
  <c r="U100" i="31" s="1"/>
  <c r="T100" i="31" a="1"/>
  <c r="T100" i="31" s="1"/>
  <c r="S100" i="31" a="1"/>
  <c r="S100" i="31" s="1"/>
  <c r="R100" i="31" a="1"/>
  <c r="R100" i="31" s="1"/>
  <c r="Q100" i="31" a="1"/>
  <c r="Q100" i="31" s="1"/>
  <c r="P100" i="31" a="1"/>
  <c r="P100" i="31" s="1"/>
  <c r="O100" i="31" a="1"/>
  <c r="O100" i="31" s="1"/>
  <c r="N100" i="31" a="1"/>
  <c r="N100" i="31" s="1"/>
  <c r="M100" i="31" a="1"/>
  <c r="M100" i="31" s="1"/>
  <c r="L100" i="31" a="1"/>
  <c r="L100" i="31" s="1"/>
  <c r="K100" i="31" a="1"/>
  <c r="K100" i="31" s="1"/>
  <c r="J100" i="31" a="1"/>
  <c r="J100" i="31" s="1"/>
  <c r="I100" i="31" a="1"/>
  <c r="I100" i="31" s="1"/>
  <c r="H100" i="31" a="1"/>
  <c r="H100" i="31" s="1"/>
  <c r="G100" i="31" a="1"/>
  <c r="G100" i="31" s="1"/>
  <c r="F100" i="31" a="1"/>
  <c r="F100" i="31" s="1"/>
  <c r="E100" i="31" a="1"/>
  <c r="E100" i="31" s="1"/>
  <c r="D100" i="31" a="1"/>
  <c r="D100" i="31" s="1"/>
  <c r="C100" i="31" a="1"/>
  <c r="C100" i="31" s="1"/>
  <c r="X99" i="31" a="1"/>
  <c r="X99" i="31" s="1"/>
  <c r="W99" i="31" a="1"/>
  <c r="W99" i="31" s="1"/>
  <c r="V99" i="31" a="1"/>
  <c r="V99" i="31" s="1"/>
  <c r="U99" i="31" a="1"/>
  <c r="U99" i="31" s="1"/>
  <c r="T99" i="31" a="1"/>
  <c r="T99" i="31" s="1"/>
  <c r="S99" i="31" a="1"/>
  <c r="S99" i="31" s="1"/>
  <c r="R99" i="31" a="1"/>
  <c r="R99" i="31" s="1"/>
  <c r="Q99" i="31" a="1"/>
  <c r="Q99" i="31" s="1"/>
  <c r="P99" i="31" a="1"/>
  <c r="P99" i="31" s="1"/>
  <c r="O99" i="31" a="1"/>
  <c r="O99" i="31" s="1"/>
  <c r="N99" i="31" a="1"/>
  <c r="N99" i="31" s="1"/>
  <c r="M99" i="31" a="1"/>
  <c r="M99" i="31" s="1"/>
  <c r="L99" i="31" a="1"/>
  <c r="L99" i="31" s="1"/>
  <c r="K99" i="31" a="1"/>
  <c r="K99" i="31" s="1"/>
  <c r="J99" i="31" a="1"/>
  <c r="J99" i="31" s="1"/>
  <c r="I99" i="31" a="1"/>
  <c r="I99" i="31" s="1"/>
  <c r="H99" i="31" a="1"/>
  <c r="H99" i="31" s="1"/>
  <c r="G99" i="31" a="1"/>
  <c r="G99" i="31" s="1"/>
  <c r="F99" i="31" a="1"/>
  <c r="F99" i="31" s="1"/>
  <c r="E99" i="31" a="1"/>
  <c r="E99" i="31" s="1"/>
  <c r="D99" i="31" a="1"/>
  <c r="D99" i="31" s="1"/>
  <c r="C99" i="31" a="1"/>
  <c r="C99" i="31" s="1"/>
  <c r="X98" i="31" a="1"/>
  <c r="X98" i="31" s="1"/>
  <c r="W98" i="31" a="1"/>
  <c r="W98" i="31" s="1"/>
  <c r="V98" i="31" a="1"/>
  <c r="V98" i="31" s="1"/>
  <c r="U98" i="31" a="1"/>
  <c r="U98" i="31" s="1"/>
  <c r="T98" i="31" a="1"/>
  <c r="T98" i="31" s="1"/>
  <c r="S98" i="31" a="1"/>
  <c r="S98" i="31" s="1"/>
  <c r="R98" i="31" a="1"/>
  <c r="R98" i="31" s="1"/>
  <c r="Q98" i="31" a="1"/>
  <c r="Q98" i="31" s="1"/>
  <c r="P98" i="31" a="1"/>
  <c r="P98" i="31" s="1"/>
  <c r="O98" i="31" a="1"/>
  <c r="O98" i="31" s="1"/>
  <c r="N98" i="31" a="1"/>
  <c r="N98" i="31" s="1"/>
  <c r="M98" i="31" a="1"/>
  <c r="M98" i="31" s="1"/>
  <c r="L98" i="31" a="1"/>
  <c r="L98" i="31" s="1"/>
  <c r="K98" i="31" a="1"/>
  <c r="K98" i="31" s="1"/>
  <c r="J98" i="31" a="1"/>
  <c r="J98" i="31" s="1"/>
  <c r="I98" i="31" a="1"/>
  <c r="I98" i="31" s="1"/>
  <c r="H98" i="31" a="1"/>
  <c r="H98" i="31" s="1"/>
  <c r="G98" i="31" a="1"/>
  <c r="G98" i="31" s="1"/>
  <c r="F98" i="31" a="1"/>
  <c r="F98" i="31" s="1"/>
  <c r="E98" i="31" a="1"/>
  <c r="E98" i="31" s="1"/>
  <c r="D98" i="31" a="1"/>
  <c r="D98" i="31" s="1"/>
  <c r="C98" i="31" a="1"/>
  <c r="C98" i="31" s="1"/>
  <c r="X97" i="31" a="1"/>
  <c r="X97" i="31" s="1"/>
  <c r="W97" i="31" a="1"/>
  <c r="W97" i="31" s="1"/>
  <c r="V97" i="31" a="1"/>
  <c r="V97" i="31" s="1"/>
  <c r="U97" i="31" a="1"/>
  <c r="U97" i="31" s="1"/>
  <c r="T97" i="31" a="1"/>
  <c r="T97" i="31" s="1"/>
  <c r="S97" i="31" a="1"/>
  <c r="S97" i="31" s="1"/>
  <c r="R97" i="31" a="1"/>
  <c r="R97" i="31" s="1"/>
  <c r="Q97" i="31" a="1"/>
  <c r="Q97" i="31" s="1"/>
  <c r="P97" i="31" a="1"/>
  <c r="P97" i="31" s="1"/>
  <c r="O97" i="31" a="1"/>
  <c r="O97" i="31" s="1"/>
  <c r="N97" i="31" a="1"/>
  <c r="N97" i="31" s="1"/>
  <c r="M97" i="31" a="1"/>
  <c r="M97" i="31" s="1"/>
  <c r="L97" i="31" a="1"/>
  <c r="L97" i="31" s="1"/>
  <c r="K97" i="31" a="1"/>
  <c r="K97" i="31" s="1"/>
  <c r="J97" i="31" a="1"/>
  <c r="J97" i="31" s="1"/>
  <c r="I97" i="31" a="1"/>
  <c r="I97" i="31" s="1"/>
  <c r="H97" i="31" a="1"/>
  <c r="H97" i="31" s="1"/>
  <c r="G97" i="31" a="1"/>
  <c r="G97" i="31" s="1"/>
  <c r="F97" i="31" a="1"/>
  <c r="F97" i="31" s="1"/>
  <c r="E97" i="31" a="1"/>
  <c r="E97" i="31" s="1"/>
  <c r="D97" i="31" a="1"/>
  <c r="D97" i="31" s="1"/>
  <c r="C97" i="31" a="1"/>
  <c r="C97" i="31" s="1"/>
  <c r="X96" i="31" a="1"/>
  <c r="X96" i="31" s="1"/>
  <c r="W96" i="31" a="1"/>
  <c r="W96" i="31" s="1"/>
  <c r="V96" i="31" a="1"/>
  <c r="V96" i="31" s="1"/>
  <c r="U96" i="31" a="1"/>
  <c r="U96" i="31" s="1"/>
  <c r="T96" i="31" a="1"/>
  <c r="T96" i="31" s="1"/>
  <c r="S96" i="31" a="1"/>
  <c r="S96" i="31" s="1"/>
  <c r="R96" i="31" a="1"/>
  <c r="R96" i="31" s="1"/>
  <c r="Q96" i="31" a="1"/>
  <c r="Q96" i="31" s="1"/>
  <c r="P96" i="31" a="1"/>
  <c r="P96" i="31" s="1"/>
  <c r="O96" i="31" a="1"/>
  <c r="O96" i="31" s="1"/>
  <c r="N96" i="31" a="1"/>
  <c r="N96" i="31" s="1"/>
  <c r="M96" i="31" a="1"/>
  <c r="M96" i="31" s="1"/>
  <c r="L96" i="31" a="1"/>
  <c r="L96" i="31" s="1"/>
  <c r="K96" i="31" a="1"/>
  <c r="K96" i="31" s="1"/>
  <c r="J96" i="31" a="1"/>
  <c r="J96" i="31" s="1"/>
  <c r="I96" i="31" a="1"/>
  <c r="I96" i="31" s="1"/>
  <c r="H96" i="31" a="1"/>
  <c r="H96" i="31" s="1"/>
  <c r="G96" i="31" a="1"/>
  <c r="G96" i="31" s="1"/>
  <c r="F96" i="31" a="1"/>
  <c r="F96" i="31" s="1"/>
  <c r="E96" i="31" a="1"/>
  <c r="E96" i="31" s="1"/>
  <c r="D96" i="31" a="1"/>
  <c r="D96" i="31" s="1"/>
  <c r="C96" i="31" a="1"/>
  <c r="C96" i="31" s="1"/>
  <c r="X95" i="31" a="1"/>
  <c r="X95" i="31" s="1"/>
  <c r="W95" i="31" a="1"/>
  <c r="W95" i="31" s="1"/>
  <c r="V95" i="31" a="1"/>
  <c r="V95" i="31" s="1"/>
  <c r="U95" i="31" a="1"/>
  <c r="U95" i="31" s="1"/>
  <c r="T95" i="31" a="1"/>
  <c r="T95" i="31" s="1"/>
  <c r="S95" i="31" a="1"/>
  <c r="S95" i="31" s="1"/>
  <c r="R95" i="31" a="1"/>
  <c r="R95" i="31" s="1"/>
  <c r="Q95" i="31" a="1"/>
  <c r="Q95" i="31" s="1"/>
  <c r="P95" i="31" a="1"/>
  <c r="P95" i="31" s="1"/>
  <c r="O95" i="31" a="1"/>
  <c r="O95" i="31" s="1"/>
  <c r="N95" i="31" a="1"/>
  <c r="N95" i="31" s="1"/>
  <c r="M95" i="31" a="1"/>
  <c r="M95" i="31" s="1"/>
  <c r="L95" i="31" a="1"/>
  <c r="L95" i="31" s="1"/>
  <c r="K95" i="31" a="1"/>
  <c r="K95" i="31" s="1"/>
  <c r="J95" i="31" a="1"/>
  <c r="J95" i="31" s="1"/>
  <c r="I95" i="31" a="1"/>
  <c r="I95" i="31" s="1"/>
  <c r="H95" i="31" a="1"/>
  <c r="H95" i="31" s="1"/>
  <c r="G95" i="31" a="1"/>
  <c r="G95" i="31" s="1"/>
  <c r="F95" i="31" a="1"/>
  <c r="F95" i="31" s="1"/>
  <c r="E95" i="31" a="1"/>
  <c r="E95" i="31" s="1"/>
  <c r="D95" i="31" a="1"/>
  <c r="D95" i="31" s="1"/>
  <c r="C95" i="31" a="1"/>
  <c r="C95" i="31" s="1"/>
  <c r="X94" i="31" a="1"/>
  <c r="X94" i="31" s="1"/>
  <c r="W94" i="31" a="1"/>
  <c r="W94" i="31" s="1"/>
  <c r="V94" i="31" a="1"/>
  <c r="V94" i="31" s="1"/>
  <c r="U94" i="31" a="1"/>
  <c r="U94" i="31" s="1"/>
  <c r="T94" i="31" a="1"/>
  <c r="T94" i="31" s="1"/>
  <c r="S94" i="31" a="1"/>
  <c r="S94" i="31" s="1"/>
  <c r="R94" i="31" a="1"/>
  <c r="R94" i="31" s="1"/>
  <c r="Q94" i="31" a="1"/>
  <c r="Q94" i="31" s="1"/>
  <c r="P94" i="31" a="1"/>
  <c r="P94" i="31" s="1"/>
  <c r="O94" i="31" a="1"/>
  <c r="O94" i="31" s="1"/>
  <c r="N94" i="31" a="1"/>
  <c r="N94" i="31" s="1"/>
  <c r="M94" i="31" a="1"/>
  <c r="M94" i="31" s="1"/>
  <c r="L94" i="31" a="1"/>
  <c r="L94" i="31" s="1"/>
  <c r="K94" i="31" a="1"/>
  <c r="K94" i="31" s="1"/>
  <c r="J94" i="31" a="1"/>
  <c r="J94" i="31" s="1"/>
  <c r="I94" i="31" a="1"/>
  <c r="I94" i="31" s="1"/>
  <c r="H94" i="31" a="1"/>
  <c r="H94" i="31" s="1"/>
  <c r="G94" i="31" a="1"/>
  <c r="G94" i="31" s="1"/>
  <c r="F94" i="31" a="1"/>
  <c r="F94" i="31" s="1"/>
  <c r="E94" i="31" a="1"/>
  <c r="E94" i="31" s="1"/>
  <c r="D94" i="31" a="1"/>
  <c r="D94" i="31" s="1"/>
  <c r="C94" i="31" a="1"/>
  <c r="C94" i="31" s="1"/>
  <c r="X93" i="31" a="1"/>
  <c r="X93" i="31" s="1"/>
  <c r="W93" i="31" a="1"/>
  <c r="W93" i="31" s="1"/>
  <c r="V93" i="31" a="1"/>
  <c r="V93" i="31" s="1"/>
  <c r="U93" i="31" a="1"/>
  <c r="U93" i="31" s="1"/>
  <c r="T93" i="31" a="1"/>
  <c r="T93" i="31" s="1"/>
  <c r="S93" i="31" a="1"/>
  <c r="S93" i="31" s="1"/>
  <c r="R93" i="31" a="1"/>
  <c r="R93" i="31" s="1"/>
  <c r="Q93" i="31" a="1"/>
  <c r="Q93" i="31" s="1"/>
  <c r="P93" i="31" a="1"/>
  <c r="P93" i="31" s="1"/>
  <c r="O93" i="31" a="1"/>
  <c r="O93" i="31" s="1"/>
  <c r="N93" i="31" a="1"/>
  <c r="N93" i="31" s="1"/>
  <c r="M93" i="31" a="1"/>
  <c r="M93" i="31" s="1"/>
  <c r="L93" i="31" a="1"/>
  <c r="L93" i="31" s="1"/>
  <c r="K93" i="31" a="1"/>
  <c r="K93" i="31" s="1"/>
  <c r="J93" i="31" a="1"/>
  <c r="J93" i="31" s="1"/>
  <c r="I93" i="31" a="1"/>
  <c r="I93" i="31" s="1"/>
  <c r="H93" i="31" a="1"/>
  <c r="H93" i="31" s="1"/>
  <c r="G93" i="31" a="1"/>
  <c r="G93" i="31" s="1"/>
  <c r="F93" i="31" a="1"/>
  <c r="F93" i="31" s="1"/>
  <c r="E93" i="31" a="1"/>
  <c r="E93" i="31" s="1"/>
  <c r="D93" i="31" a="1"/>
  <c r="D93" i="31" s="1"/>
  <c r="C93" i="31" a="1"/>
  <c r="C93" i="31" s="1"/>
  <c r="X92" i="31" a="1"/>
  <c r="X92" i="31" s="1"/>
  <c r="W92" i="31" a="1"/>
  <c r="W92" i="31" s="1"/>
  <c r="V92" i="31" a="1"/>
  <c r="V92" i="31" s="1"/>
  <c r="U92" i="31" a="1"/>
  <c r="U92" i="31" s="1"/>
  <c r="T92" i="31" a="1"/>
  <c r="T92" i="31" s="1"/>
  <c r="S92" i="31" a="1"/>
  <c r="S92" i="31" s="1"/>
  <c r="R92" i="31" a="1"/>
  <c r="R92" i="31" s="1"/>
  <c r="Q92" i="31" a="1"/>
  <c r="Q92" i="31" s="1"/>
  <c r="P92" i="31" a="1"/>
  <c r="P92" i="31" s="1"/>
  <c r="O92" i="31" a="1"/>
  <c r="O92" i="31" s="1"/>
  <c r="N92" i="31" a="1"/>
  <c r="N92" i="31" s="1"/>
  <c r="M92" i="31" a="1"/>
  <c r="M92" i="31" s="1"/>
  <c r="L92" i="31" a="1"/>
  <c r="L92" i="31" s="1"/>
  <c r="K92" i="31" a="1"/>
  <c r="K92" i="31" s="1"/>
  <c r="J92" i="31" a="1"/>
  <c r="J92" i="31" s="1"/>
  <c r="I92" i="31" a="1"/>
  <c r="I92" i="31" s="1"/>
  <c r="H92" i="31" a="1"/>
  <c r="H92" i="31" s="1"/>
  <c r="G92" i="31" a="1"/>
  <c r="G92" i="31" s="1"/>
  <c r="F92" i="31" a="1"/>
  <c r="F92" i="31" s="1"/>
  <c r="E92" i="31" a="1"/>
  <c r="E92" i="31" s="1"/>
  <c r="D92" i="31" a="1"/>
  <c r="D92" i="31" s="1"/>
  <c r="C92" i="31" a="1"/>
  <c r="C92" i="31" s="1"/>
  <c r="X91" i="31" a="1"/>
  <c r="X91" i="31" s="1"/>
  <c r="W91" i="31" a="1"/>
  <c r="W91" i="31" s="1"/>
  <c r="V91" i="31" a="1"/>
  <c r="V91" i="31" s="1"/>
  <c r="U91" i="31" a="1"/>
  <c r="U91" i="31" s="1"/>
  <c r="T91" i="31" a="1"/>
  <c r="T91" i="31" s="1"/>
  <c r="S91" i="31" a="1"/>
  <c r="S91" i="31" s="1"/>
  <c r="R91" i="31" a="1"/>
  <c r="R91" i="31" s="1"/>
  <c r="Q91" i="31" a="1"/>
  <c r="Q91" i="31" s="1"/>
  <c r="P91" i="31" a="1"/>
  <c r="P91" i="31" s="1"/>
  <c r="O91" i="31" a="1"/>
  <c r="O91" i="31" s="1"/>
  <c r="N91" i="31" a="1"/>
  <c r="N91" i="31" s="1"/>
  <c r="M91" i="31" a="1"/>
  <c r="M91" i="31" s="1"/>
  <c r="L91" i="31" a="1"/>
  <c r="L91" i="31" s="1"/>
  <c r="K91" i="31" a="1"/>
  <c r="K91" i="31" s="1"/>
  <c r="J91" i="31" a="1"/>
  <c r="J91" i="31" s="1"/>
  <c r="I91" i="31" a="1"/>
  <c r="I91" i="31" s="1"/>
  <c r="H91" i="31" a="1"/>
  <c r="H91" i="31" s="1"/>
  <c r="G91" i="31" a="1"/>
  <c r="G91" i="31" s="1"/>
  <c r="F91" i="31" a="1"/>
  <c r="F91" i="31" s="1"/>
  <c r="E91" i="31" a="1"/>
  <c r="E91" i="31" s="1"/>
  <c r="D91" i="31" a="1"/>
  <c r="D91" i="31" s="1"/>
  <c r="C91" i="31" a="1"/>
  <c r="C91" i="31" s="1"/>
  <c r="X90" i="31" a="1"/>
  <c r="X90" i="31" s="1"/>
  <c r="W90" i="31" a="1"/>
  <c r="W90" i="31" s="1"/>
  <c r="V90" i="31" a="1"/>
  <c r="V90" i="31" s="1"/>
  <c r="U90" i="31" a="1"/>
  <c r="U90" i="31" s="1"/>
  <c r="T90" i="31" a="1"/>
  <c r="T90" i="31" s="1"/>
  <c r="S90" i="31" a="1"/>
  <c r="S90" i="31" s="1"/>
  <c r="R90" i="31" a="1"/>
  <c r="R90" i="31" s="1"/>
  <c r="Q90" i="31" a="1"/>
  <c r="Q90" i="31" s="1"/>
  <c r="P90" i="31" a="1"/>
  <c r="P90" i="31" s="1"/>
  <c r="O90" i="31" a="1"/>
  <c r="O90" i="31" s="1"/>
  <c r="N90" i="31" a="1"/>
  <c r="N90" i="31" s="1"/>
  <c r="M90" i="31" a="1"/>
  <c r="M90" i="31" s="1"/>
  <c r="L90" i="31" a="1"/>
  <c r="L90" i="31" s="1"/>
  <c r="K90" i="31" a="1"/>
  <c r="K90" i="31" s="1"/>
  <c r="J90" i="31" a="1"/>
  <c r="J90" i="31" s="1"/>
  <c r="I90" i="31" a="1"/>
  <c r="I90" i="31" s="1"/>
  <c r="H90" i="31" a="1"/>
  <c r="H90" i="31" s="1"/>
  <c r="G90" i="31" a="1"/>
  <c r="G90" i="31" s="1"/>
  <c r="F90" i="31" a="1"/>
  <c r="F90" i="31" s="1"/>
  <c r="E90" i="31" a="1"/>
  <c r="E90" i="31" s="1"/>
  <c r="D90" i="31" a="1"/>
  <c r="D90" i="31" s="1"/>
  <c r="C90" i="31" a="1"/>
  <c r="C90" i="31" s="1"/>
  <c r="X89" i="31" a="1"/>
  <c r="X89" i="31" s="1"/>
  <c r="W89" i="31" a="1"/>
  <c r="W89" i="31" s="1"/>
  <c r="V89" i="31" a="1"/>
  <c r="V89" i="31" s="1"/>
  <c r="U89" i="31" a="1"/>
  <c r="U89" i="31" s="1"/>
  <c r="T89" i="31" a="1"/>
  <c r="T89" i="31" s="1"/>
  <c r="S89" i="31" a="1"/>
  <c r="S89" i="31" s="1"/>
  <c r="R89" i="31" a="1"/>
  <c r="R89" i="31" s="1"/>
  <c r="Q89" i="31" a="1"/>
  <c r="Q89" i="31" s="1"/>
  <c r="P89" i="31" a="1"/>
  <c r="P89" i="31" s="1"/>
  <c r="O89" i="31" a="1"/>
  <c r="O89" i="31" s="1"/>
  <c r="N89" i="31" a="1"/>
  <c r="N89" i="31" s="1"/>
  <c r="M89" i="31" a="1"/>
  <c r="M89" i="31" s="1"/>
  <c r="L89" i="31" a="1"/>
  <c r="L89" i="31" s="1"/>
  <c r="K89" i="31" a="1"/>
  <c r="K89" i="31" s="1"/>
  <c r="J89" i="31" a="1"/>
  <c r="J89" i="31" s="1"/>
  <c r="I89" i="31" a="1"/>
  <c r="I89" i="31" s="1"/>
  <c r="H89" i="31" a="1"/>
  <c r="H89" i="31" s="1"/>
  <c r="G89" i="31" a="1"/>
  <c r="G89" i="31" s="1"/>
  <c r="F89" i="31" a="1"/>
  <c r="F89" i="31" s="1"/>
  <c r="E89" i="31" a="1"/>
  <c r="E89" i="31" s="1"/>
  <c r="D89" i="31" a="1"/>
  <c r="D89" i="31" s="1"/>
  <c r="C89" i="31" a="1"/>
  <c r="C89" i="31" s="1"/>
  <c r="X88" i="31" a="1"/>
  <c r="X88" i="31" s="1"/>
  <c r="W88" i="31" a="1"/>
  <c r="W88" i="31" s="1"/>
  <c r="V88" i="31" a="1"/>
  <c r="V88" i="31" s="1"/>
  <c r="U88" i="31" a="1"/>
  <c r="U88" i="31" s="1"/>
  <c r="T88" i="31" a="1"/>
  <c r="T88" i="31" s="1"/>
  <c r="S88" i="31" a="1"/>
  <c r="S88" i="31" s="1"/>
  <c r="R88" i="31" a="1"/>
  <c r="R88" i="31" s="1"/>
  <c r="Q88" i="31" a="1"/>
  <c r="Q88" i="31" s="1"/>
  <c r="P88" i="31" a="1"/>
  <c r="P88" i="31" s="1"/>
  <c r="O88" i="31" a="1"/>
  <c r="O88" i="31" s="1"/>
  <c r="N88" i="31" a="1"/>
  <c r="N88" i="31" s="1"/>
  <c r="M88" i="31" a="1"/>
  <c r="M88" i="31" s="1"/>
  <c r="L88" i="31" a="1"/>
  <c r="L88" i="31" s="1"/>
  <c r="K88" i="31" a="1"/>
  <c r="K88" i="31" s="1"/>
  <c r="J88" i="31" a="1"/>
  <c r="J88" i="31" s="1"/>
  <c r="I88" i="31" a="1"/>
  <c r="I88" i="31" s="1"/>
  <c r="H88" i="31" a="1"/>
  <c r="H88" i="31" s="1"/>
  <c r="G88" i="31" a="1"/>
  <c r="G88" i="31" s="1"/>
  <c r="F88" i="31" a="1"/>
  <c r="F88" i="31" s="1"/>
  <c r="E88" i="31" a="1"/>
  <c r="E88" i="31" s="1"/>
  <c r="D88" i="31" a="1"/>
  <c r="D88" i="31" s="1"/>
  <c r="C88" i="31" a="1"/>
  <c r="C88" i="31" s="1"/>
  <c r="X87" i="31" a="1"/>
  <c r="X87" i="31" s="1"/>
  <c r="W87" i="31" a="1"/>
  <c r="W87" i="31" s="1"/>
  <c r="V87" i="31" a="1"/>
  <c r="V87" i="31" s="1"/>
  <c r="U87" i="31" a="1"/>
  <c r="U87" i="31" s="1"/>
  <c r="T87" i="31" a="1"/>
  <c r="T87" i="31" s="1"/>
  <c r="S87" i="31" a="1"/>
  <c r="S87" i="31" s="1"/>
  <c r="R87" i="31" a="1"/>
  <c r="R87" i="31" s="1"/>
  <c r="Q87" i="31" a="1"/>
  <c r="Q87" i="31" s="1"/>
  <c r="P87" i="31" a="1"/>
  <c r="P87" i="31" s="1"/>
  <c r="O87" i="31" a="1"/>
  <c r="O87" i="31" s="1"/>
  <c r="N87" i="31" a="1"/>
  <c r="N87" i="31" s="1"/>
  <c r="M87" i="31" a="1"/>
  <c r="M87" i="31" s="1"/>
  <c r="L87" i="31" a="1"/>
  <c r="L87" i="31" s="1"/>
  <c r="K87" i="31" a="1"/>
  <c r="K87" i="31" s="1"/>
  <c r="J87" i="31" a="1"/>
  <c r="J87" i="31" s="1"/>
  <c r="I87" i="31" a="1"/>
  <c r="I87" i="31" s="1"/>
  <c r="H87" i="31" a="1"/>
  <c r="H87" i="31" s="1"/>
  <c r="G87" i="31" a="1"/>
  <c r="G87" i="31" s="1"/>
  <c r="F87" i="31" a="1"/>
  <c r="F87" i="31" s="1"/>
  <c r="E87" i="31" a="1"/>
  <c r="E87" i="31" s="1"/>
  <c r="D87" i="31" a="1"/>
  <c r="D87" i="31" s="1"/>
  <c r="C87" i="31" a="1"/>
  <c r="C87" i="31" s="1"/>
  <c r="X86" i="31" a="1"/>
  <c r="X86" i="31" s="1"/>
  <c r="W86" i="31" a="1"/>
  <c r="W86" i="31" s="1"/>
  <c r="V86" i="31" a="1"/>
  <c r="V86" i="31" s="1"/>
  <c r="U86" i="31" a="1"/>
  <c r="U86" i="31" s="1"/>
  <c r="T86" i="31" a="1"/>
  <c r="T86" i="31" s="1"/>
  <c r="S86" i="31" a="1"/>
  <c r="S86" i="31" s="1"/>
  <c r="R86" i="31" a="1"/>
  <c r="R86" i="31" s="1"/>
  <c r="Q86" i="31" a="1"/>
  <c r="Q86" i="31" s="1"/>
  <c r="P86" i="31" a="1"/>
  <c r="P86" i="31" s="1"/>
  <c r="O86" i="31" a="1"/>
  <c r="O86" i="31" s="1"/>
  <c r="N86" i="31" a="1"/>
  <c r="N86" i="31" s="1"/>
  <c r="M86" i="31" a="1"/>
  <c r="M86" i="31" s="1"/>
  <c r="L86" i="31" a="1"/>
  <c r="L86" i="31" s="1"/>
  <c r="K86" i="31" a="1"/>
  <c r="K86" i="31" s="1"/>
  <c r="J86" i="31" a="1"/>
  <c r="J86" i="31" s="1"/>
  <c r="I86" i="31" a="1"/>
  <c r="I86" i="31" s="1"/>
  <c r="H86" i="31" a="1"/>
  <c r="H86" i="31" s="1"/>
  <c r="G86" i="31" a="1"/>
  <c r="G86" i="31" s="1"/>
  <c r="F86" i="31" a="1"/>
  <c r="F86" i="31" s="1"/>
  <c r="E86" i="31" a="1"/>
  <c r="E86" i="31" s="1"/>
  <c r="D86" i="31" a="1"/>
  <c r="D86" i="31" s="1"/>
  <c r="C86" i="31" a="1"/>
  <c r="C86" i="31" s="1"/>
  <c r="X85" i="31" a="1"/>
  <c r="X85" i="31" s="1"/>
  <c r="W85" i="31" a="1"/>
  <c r="W85" i="31" s="1"/>
  <c r="V85" i="31" a="1"/>
  <c r="V85" i="31" s="1"/>
  <c r="U85" i="31" a="1"/>
  <c r="U85" i="31" s="1"/>
  <c r="T85" i="31" a="1"/>
  <c r="T85" i="31" s="1"/>
  <c r="S85" i="31" a="1"/>
  <c r="S85" i="31" s="1"/>
  <c r="R85" i="31" a="1"/>
  <c r="R85" i="31" s="1"/>
  <c r="Q85" i="31" a="1"/>
  <c r="Q85" i="31" s="1"/>
  <c r="P85" i="31" a="1"/>
  <c r="P85" i="31" s="1"/>
  <c r="O85" i="31" a="1"/>
  <c r="O85" i="31" s="1"/>
  <c r="N85" i="31" a="1"/>
  <c r="N85" i="31" s="1"/>
  <c r="M85" i="31" a="1"/>
  <c r="M85" i="31" s="1"/>
  <c r="L85" i="31" a="1"/>
  <c r="L85" i="31" s="1"/>
  <c r="K85" i="31" a="1"/>
  <c r="K85" i="31" s="1"/>
  <c r="J85" i="31" a="1"/>
  <c r="J85" i="31" s="1"/>
  <c r="I85" i="31" a="1"/>
  <c r="I85" i="31" s="1"/>
  <c r="H85" i="31" a="1"/>
  <c r="H85" i="31" s="1"/>
  <c r="G85" i="31" a="1"/>
  <c r="G85" i="31" s="1"/>
  <c r="F85" i="31" a="1"/>
  <c r="F85" i="31" s="1"/>
  <c r="E85" i="31" a="1"/>
  <c r="E85" i="31" s="1"/>
  <c r="D85" i="31" a="1"/>
  <c r="D85" i="31" s="1"/>
  <c r="C85" i="31" a="1"/>
  <c r="C85" i="31" s="1"/>
  <c r="X84" i="31" a="1"/>
  <c r="X84" i="31" s="1"/>
  <c r="W84" i="31" a="1"/>
  <c r="W84" i="31" s="1"/>
  <c r="V84" i="31" a="1"/>
  <c r="V84" i="31" s="1"/>
  <c r="U84" i="31" a="1"/>
  <c r="U84" i="31" s="1"/>
  <c r="T84" i="31" a="1"/>
  <c r="T84" i="31" s="1"/>
  <c r="S84" i="31" a="1"/>
  <c r="S84" i="31" s="1"/>
  <c r="R84" i="31" a="1"/>
  <c r="R84" i="31" s="1"/>
  <c r="Q84" i="31" a="1"/>
  <c r="Q84" i="31" s="1"/>
  <c r="P84" i="31" a="1"/>
  <c r="P84" i="31" s="1"/>
  <c r="O84" i="31" a="1"/>
  <c r="O84" i="31" s="1"/>
  <c r="N84" i="31" a="1"/>
  <c r="N84" i="31" s="1"/>
  <c r="M84" i="31" a="1"/>
  <c r="M84" i="31" s="1"/>
  <c r="L84" i="31" a="1"/>
  <c r="L84" i="31" s="1"/>
  <c r="K84" i="31" a="1"/>
  <c r="K84" i="31" s="1"/>
  <c r="J84" i="31" a="1"/>
  <c r="J84" i="31" s="1"/>
  <c r="I84" i="31" a="1"/>
  <c r="I84" i="31" s="1"/>
  <c r="H84" i="31" a="1"/>
  <c r="H84" i="31" s="1"/>
  <c r="G84" i="31" a="1"/>
  <c r="G84" i="31" s="1"/>
  <c r="F84" i="31" a="1"/>
  <c r="F84" i="31" s="1"/>
  <c r="E84" i="31" a="1"/>
  <c r="E84" i="31" s="1"/>
  <c r="D84" i="31" a="1"/>
  <c r="D84" i="31" s="1"/>
  <c r="C84" i="31" a="1"/>
  <c r="C84" i="31" s="1"/>
  <c r="X83" i="31" a="1"/>
  <c r="X83" i="31" s="1"/>
  <c r="W83" i="31" a="1"/>
  <c r="W83" i="31" s="1"/>
  <c r="V83" i="31" a="1"/>
  <c r="V83" i="31" s="1"/>
  <c r="U83" i="31" a="1"/>
  <c r="U83" i="31" s="1"/>
  <c r="T83" i="31" a="1"/>
  <c r="T83" i="31" s="1"/>
  <c r="S83" i="31" a="1"/>
  <c r="S83" i="31" s="1"/>
  <c r="R83" i="31" a="1"/>
  <c r="R83" i="31" s="1"/>
  <c r="Q83" i="31" a="1"/>
  <c r="Q83" i="31" s="1"/>
  <c r="P83" i="31" a="1"/>
  <c r="P83" i="31" s="1"/>
  <c r="O83" i="31" a="1"/>
  <c r="O83" i="31" s="1"/>
  <c r="N83" i="31" a="1"/>
  <c r="N83" i="31" s="1"/>
  <c r="M83" i="31" a="1"/>
  <c r="M83" i="31" s="1"/>
  <c r="L83" i="31" a="1"/>
  <c r="L83" i="31" s="1"/>
  <c r="K83" i="31" a="1"/>
  <c r="K83" i="31" s="1"/>
  <c r="J83" i="31" a="1"/>
  <c r="J83" i="31" s="1"/>
  <c r="I83" i="31" a="1"/>
  <c r="I83" i="31" s="1"/>
  <c r="H83" i="31" a="1"/>
  <c r="H83" i="31" s="1"/>
  <c r="G83" i="31" a="1"/>
  <c r="G83" i="31" s="1"/>
  <c r="F83" i="31" a="1"/>
  <c r="F83" i="31" s="1"/>
  <c r="E83" i="31" a="1"/>
  <c r="E83" i="31" s="1"/>
  <c r="D83" i="31" a="1"/>
  <c r="D83" i="31" s="1"/>
  <c r="C83" i="31" a="1"/>
  <c r="C83" i="31" s="1"/>
  <c r="X82" i="31" a="1"/>
  <c r="X82" i="31" s="1"/>
  <c r="W82" i="31" a="1"/>
  <c r="W82" i="31" s="1"/>
  <c r="V82" i="31" a="1"/>
  <c r="V82" i="31" s="1"/>
  <c r="U82" i="31" a="1"/>
  <c r="U82" i="31" s="1"/>
  <c r="T82" i="31" a="1"/>
  <c r="T82" i="31" s="1"/>
  <c r="S82" i="31" a="1"/>
  <c r="S82" i="31" s="1"/>
  <c r="R82" i="31" a="1"/>
  <c r="R82" i="31" s="1"/>
  <c r="Q82" i="31" a="1"/>
  <c r="Q82" i="31" s="1"/>
  <c r="P82" i="31" a="1"/>
  <c r="P82" i="31" s="1"/>
  <c r="O82" i="31" a="1"/>
  <c r="O82" i="31" s="1"/>
  <c r="N82" i="31" a="1"/>
  <c r="N82" i="31" s="1"/>
  <c r="M82" i="31" a="1"/>
  <c r="M82" i="31" s="1"/>
  <c r="L82" i="31" a="1"/>
  <c r="L82" i="31" s="1"/>
  <c r="K82" i="31" a="1"/>
  <c r="K82" i="31" s="1"/>
  <c r="J82" i="31" a="1"/>
  <c r="J82" i="31" s="1"/>
  <c r="I82" i="31" a="1"/>
  <c r="I82" i="31" s="1"/>
  <c r="H82" i="31" a="1"/>
  <c r="H82" i="31" s="1"/>
  <c r="G82" i="31" a="1"/>
  <c r="G82" i="31" s="1"/>
  <c r="F82" i="31" a="1"/>
  <c r="F82" i="31" s="1"/>
  <c r="E82" i="31" a="1"/>
  <c r="E82" i="31" s="1"/>
  <c r="D82" i="31" a="1"/>
  <c r="D82" i="31" s="1"/>
  <c r="C82" i="31" a="1"/>
  <c r="C82" i="31" s="1"/>
  <c r="X81" i="31" a="1"/>
  <c r="X81" i="31" s="1"/>
  <c r="W81" i="31" a="1"/>
  <c r="W81" i="31" s="1"/>
  <c r="V81" i="31" a="1"/>
  <c r="V81" i="31" s="1"/>
  <c r="U81" i="31" a="1"/>
  <c r="U81" i="31" s="1"/>
  <c r="T81" i="31" a="1"/>
  <c r="T81" i="31" s="1"/>
  <c r="S81" i="31" a="1"/>
  <c r="S81" i="31" s="1"/>
  <c r="R81" i="31" a="1"/>
  <c r="R81" i="31" s="1"/>
  <c r="Q81" i="31" a="1"/>
  <c r="Q81" i="31" s="1"/>
  <c r="P81" i="31" a="1"/>
  <c r="P81" i="31" s="1"/>
  <c r="O81" i="31" a="1"/>
  <c r="O81" i="31" s="1"/>
  <c r="N81" i="31" a="1"/>
  <c r="N81" i="31" s="1"/>
  <c r="M81" i="31" a="1"/>
  <c r="M81" i="31" s="1"/>
  <c r="L81" i="31" a="1"/>
  <c r="L81" i="31" s="1"/>
  <c r="K81" i="31" a="1"/>
  <c r="K81" i="31" s="1"/>
  <c r="J81" i="31" a="1"/>
  <c r="J81" i="31" s="1"/>
  <c r="I81" i="31" a="1"/>
  <c r="I81" i="31" s="1"/>
  <c r="H81" i="31" a="1"/>
  <c r="H81" i="31" s="1"/>
  <c r="G81" i="31" a="1"/>
  <c r="G81" i="31" s="1"/>
  <c r="F81" i="31" a="1"/>
  <c r="F81" i="31" s="1"/>
  <c r="E81" i="31" a="1"/>
  <c r="E81" i="31" s="1"/>
  <c r="D81" i="31" a="1"/>
  <c r="D81" i="31" s="1"/>
  <c r="C81" i="31" a="1"/>
  <c r="C81" i="31" s="1"/>
  <c r="X80" i="31" a="1"/>
  <c r="X80" i="31" s="1"/>
  <c r="W80" i="31" a="1"/>
  <c r="W80" i="31" s="1"/>
  <c r="V80" i="31" a="1"/>
  <c r="V80" i="31" s="1"/>
  <c r="U80" i="31" a="1"/>
  <c r="U80" i="31" s="1"/>
  <c r="T80" i="31" a="1"/>
  <c r="T80" i="31" s="1"/>
  <c r="S80" i="31" a="1"/>
  <c r="S80" i="31" s="1"/>
  <c r="R80" i="31" a="1"/>
  <c r="R80" i="31" s="1"/>
  <c r="Q80" i="31" a="1"/>
  <c r="Q80" i="31" s="1"/>
  <c r="P80" i="31" a="1"/>
  <c r="P80" i="31" s="1"/>
  <c r="O80" i="31" a="1"/>
  <c r="O80" i="31" s="1"/>
  <c r="N80" i="31" a="1"/>
  <c r="N80" i="31" s="1"/>
  <c r="M80" i="31" a="1"/>
  <c r="M80" i="31" s="1"/>
  <c r="L80" i="31" a="1"/>
  <c r="L80" i="31" s="1"/>
  <c r="K80" i="31" a="1"/>
  <c r="K80" i="31" s="1"/>
  <c r="J80" i="31" a="1"/>
  <c r="J80" i="31" s="1"/>
  <c r="I80" i="31" a="1"/>
  <c r="I80" i="31" s="1"/>
  <c r="H80" i="31" a="1"/>
  <c r="H80" i="31" s="1"/>
  <c r="G80" i="31" a="1"/>
  <c r="G80" i="31" s="1"/>
  <c r="F80" i="31" a="1"/>
  <c r="F80" i="31" s="1"/>
  <c r="E80" i="31" a="1"/>
  <c r="E80" i="31" s="1"/>
  <c r="D80" i="31" a="1"/>
  <c r="D80" i="31" s="1"/>
  <c r="C80" i="31" a="1"/>
  <c r="C80" i="31" s="1"/>
  <c r="X79" i="31" a="1"/>
  <c r="X79" i="31" s="1"/>
  <c r="W79" i="31" a="1"/>
  <c r="W79" i="31" s="1"/>
  <c r="V79" i="31" a="1"/>
  <c r="V79" i="31" s="1"/>
  <c r="U79" i="31" a="1"/>
  <c r="U79" i="31" s="1"/>
  <c r="T79" i="31" a="1"/>
  <c r="T79" i="31" s="1"/>
  <c r="S79" i="31" a="1"/>
  <c r="S79" i="31" s="1"/>
  <c r="R79" i="31" a="1"/>
  <c r="R79" i="31" s="1"/>
  <c r="Q79" i="31" a="1"/>
  <c r="Q79" i="31" s="1"/>
  <c r="P79" i="31" a="1"/>
  <c r="P79" i="31" s="1"/>
  <c r="O79" i="31" a="1"/>
  <c r="O79" i="31" s="1"/>
  <c r="N79" i="31" a="1"/>
  <c r="N79" i="31" s="1"/>
  <c r="M79" i="31" a="1"/>
  <c r="M79" i="31" s="1"/>
  <c r="L79" i="31" a="1"/>
  <c r="L79" i="31" s="1"/>
  <c r="K79" i="31" a="1"/>
  <c r="K79" i="31" s="1"/>
  <c r="J79" i="31" a="1"/>
  <c r="J79" i="31" s="1"/>
  <c r="I79" i="31" a="1"/>
  <c r="I79" i="31" s="1"/>
  <c r="H79" i="31" a="1"/>
  <c r="H79" i="31" s="1"/>
  <c r="G79" i="31" a="1"/>
  <c r="G79" i="31" s="1"/>
  <c r="F79" i="31" a="1"/>
  <c r="F79" i="31" s="1"/>
  <c r="E79" i="31" a="1"/>
  <c r="E79" i="31" s="1"/>
  <c r="D79" i="31" a="1"/>
  <c r="D79" i="31" s="1"/>
  <c r="C79" i="31" a="1"/>
  <c r="C79" i="31" s="1"/>
  <c r="X78" i="31" a="1"/>
  <c r="X78" i="31" s="1"/>
  <c r="W78" i="31" a="1"/>
  <c r="W78" i="31" s="1"/>
  <c r="V78" i="31" a="1"/>
  <c r="V78" i="31" s="1"/>
  <c r="U78" i="31" a="1"/>
  <c r="U78" i="31" s="1"/>
  <c r="T78" i="31" a="1"/>
  <c r="T78" i="31" s="1"/>
  <c r="S78" i="31" a="1"/>
  <c r="S78" i="31" s="1"/>
  <c r="R78" i="31" a="1"/>
  <c r="R78" i="31" s="1"/>
  <c r="Q78" i="31" a="1"/>
  <c r="Q78" i="31" s="1"/>
  <c r="P78" i="31" a="1"/>
  <c r="P78" i="31" s="1"/>
  <c r="O78" i="31" a="1"/>
  <c r="O78" i="31" s="1"/>
  <c r="N78" i="31" a="1"/>
  <c r="N78" i="31" s="1"/>
  <c r="M78" i="31" a="1"/>
  <c r="M78" i="31" s="1"/>
  <c r="L78" i="31" a="1"/>
  <c r="L78" i="31" s="1"/>
  <c r="K78" i="31" a="1"/>
  <c r="K78" i="31" s="1"/>
  <c r="J78" i="31" a="1"/>
  <c r="J78" i="31" s="1"/>
  <c r="I78" i="31" a="1"/>
  <c r="I78" i="31" s="1"/>
  <c r="H78" i="31" a="1"/>
  <c r="H78" i="31" s="1"/>
  <c r="G78" i="31" a="1"/>
  <c r="G78" i="31" s="1"/>
  <c r="F78" i="31" a="1"/>
  <c r="F78" i="31" s="1"/>
  <c r="E78" i="31" a="1"/>
  <c r="E78" i="31" s="1"/>
  <c r="D78" i="31" a="1"/>
  <c r="D78" i="31" s="1"/>
  <c r="C78" i="31" a="1"/>
  <c r="C78" i="31" s="1"/>
  <c r="X77" i="31" a="1"/>
  <c r="X77" i="31" s="1"/>
  <c r="W77" i="31" a="1"/>
  <c r="W77" i="31" s="1"/>
  <c r="V77" i="31" a="1"/>
  <c r="V77" i="31" s="1"/>
  <c r="U77" i="31" a="1"/>
  <c r="U77" i="31" s="1"/>
  <c r="T77" i="31" a="1"/>
  <c r="T77" i="31" s="1"/>
  <c r="S77" i="31" a="1"/>
  <c r="S77" i="31" s="1"/>
  <c r="R77" i="31" a="1"/>
  <c r="R77" i="31" s="1"/>
  <c r="Q77" i="31" a="1"/>
  <c r="Q77" i="31" s="1"/>
  <c r="P77" i="31" a="1"/>
  <c r="P77" i="31" s="1"/>
  <c r="O77" i="31" a="1"/>
  <c r="O77" i="31" s="1"/>
  <c r="N77" i="31" a="1"/>
  <c r="N77" i="31" s="1"/>
  <c r="M77" i="31" a="1"/>
  <c r="M77" i="31" s="1"/>
  <c r="L77" i="31" a="1"/>
  <c r="L77" i="31" s="1"/>
  <c r="K77" i="31" a="1"/>
  <c r="K77" i="31" s="1"/>
  <c r="J77" i="31" a="1"/>
  <c r="J77" i="31" s="1"/>
  <c r="I77" i="31" a="1"/>
  <c r="I77" i="31" s="1"/>
  <c r="H77" i="31" a="1"/>
  <c r="H77" i="31" s="1"/>
  <c r="G77" i="31" a="1"/>
  <c r="G77" i="31" s="1"/>
  <c r="F77" i="31" a="1"/>
  <c r="F77" i="31" s="1"/>
  <c r="E77" i="31" a="1"/>
  <c r="E77" i="31" s="1"/>
  <c r="D77" i="31" a="1"/>
  <c r="D77" i="31" s="1"/>
  <c r="C77" i="31" a="1"/>
  <c r="C77" i="31" s="1"/>
  <c r="X76" i="31" a="1"/>
  <c r="X76" i="31" s="1"/>
  <c r="W76" i="31" a="1"/>
  <c r="W76" i="31" s="1"/>
  <c r="V76" i="31" a="1"/>
  <c r="V76" i="31" s="1"/>
  <c r="U76" i="31" a="1"/>
  <c r="U76" i="31" s="1"/>
  <c r="T76" i="31" a="1"/>
  <c r="T76" i="31" s="1"/>
  <c r="S76" i="31" a="1"/>
  <c r="S76" i="31" s="1"/>
  <c r="R76" i="31" a="1"/>
  <c r="R76" i="31" s="1"/>
  <c r="Q76" i="31" a="1"/>
  <c r="Q76" i="31" s="1"/>
  <c r="P76" i="31" a="1"/>
  <c r="P76" i="31" s="1"/>
  <c r="O76" i="31" a="1"/>
  <c r="O76" i="31" s="1"/>
  <c r="N76" i="31" a="1"/>
  <c r="N76" i="31" s="1"/>
  <c r="M76" i="31" a="1"/>
  <c r="M76" i="31" s="1"/>
  <c r="L76" i="31" a="1"/>
  <c r="L76" i="31" s="1"/>
  <c r="K76" i="31" a="1"/>
  <c r="K76" i="31" s="1"/>
  <c r="J76" i="31" a="1"/>
  <c r="J76" i="31" s="1"/>
  <c r="I76" i="31" a="1"/>
  <c r="I76" i="31" s="1"/>
  <c r="H76" i="31" a="1"/>
  <c r="H76" i="31" s="1"/>
  <c r="G76" i="31" a="1"/>
  <c r="G76" i="31" s="1"/>
  <c r="F76" i="31" a="1"/>
  <c r="F76" i="31" s="1"/>
  <c r="E76" i="31" a="1"/>
  <c r="E76" i="31" s="1"/>
  <c r="D76" i="31" a="1"/>
  <c r="D76" i="31" s="1"/>
  <c r="C76" i="31" a="1"/>
  <c r="C76" i="31" s="1"/>
  <c r="X75" i="31" a="1"/>
  <c r="X75" i="31" s="1"/>
  <c r="W75" i="31" a="1"/>
  <c r="W75" i="31" s="1"/>
  <c r="V75" i="31" a="1"/>
  <c r="V75" i="31" s="1"/>
  <c r="U75" i="31" a="1"/>
  <c r="U75" i="31" s="1"/>
  <c r="T75" i="31" a="1"/>
  <c r="T75" i="31" s="1"/>
  <c r="S75" i="31" a="1"/>
  <c r="S75" i="31" s="1"/>
  <c r="R75" i="31" a="1"/>
  <c r="R75" i="31" s="1"/>
  <c r="Q75" i="31" a="1"/>
  <c r="Q75" i="31" s="1"/>
  <c r="P75" i="31" a="1"/>
  <c r="P75" i="31" s="1"/>
  <c r="O75" i="31" a="1"/>
  <c r="O75" i="31" s="1"/>
  <c r="N75" i="31" a="1"/>
  <c r="N75" i="31" s="1"/>
  <c r="M75" i="31" a="1"/>
  <c r="M75" i="31" s="1"/>
  <c r="L75" i="31" a="1"/>
  <c r="L75" i="31" s="1"/>
  <c r="K75" i="31" a="1"/>
  <c r="K75" i="31" s="1"/>
  <c r="J75" i="31" a="1"/>
  <c r="J75" i="31" s="1"/>
  <c r="I75" i="31" a="1"/>
  <c r="I75" i="31" s="1"/>
  <c r="H75" i="31" a="1"/>
  <c r="H75" i="31" s="1"/>
  <c r="G75" i="31" a="1"/>
  <c r="G75" i="31" s="1"/>
  <c r="F75" i="31" a="1"/>
  <c r="F75" i="31" s="1"/>
  <c r="E75" i="31" a="1"/>
  <c r="E75" i="31" s="1"/>
  <c r="D75" i="31" a="1"/>
  <c r="D75" i="31" s="1"/>
  <c r="C75" i="31" a="1"/>
  <c r="C75" i="31" s="1"/>
  <c r="X74" i="31" a="1"/>
  <c r="X74" i="31" s="1"/>
  <c r="W74" i="31" a="1"/>
  <c r="W74" i="31" s="1"/>
  <c r="V74" i="31" a="1"/>
  <c r="V74" i="31" s="1"/>
  <c r="U74" i="31" a="1"/>
  <c r="U74" i="31" s="1"/>
  <c r="T74" i="31" a="1"/>
  <c r="T74" i="31" s="1"/>
  <c r="S74" i="31" a="1"/>
  <c r="S74" i="31" s="1"/>
  <c r="R74" i="31" a="1"/>
  <c r="R74" i="31" s="1"/>
  <c r="Q74" i="31" a="1"/>
  <c r="Q74" i="31" s="1"/>
  <c r="P74" i="31" a="1"/>
  <c r="P74" i="31" s="1"/>
  <c r="O74" i="31" a="1"/>
  <c r="O74" i="31" s="1"/>
  <c r="N74" i="31" a="1"/>
  <c r="N74" i="31" s="1"/>
  <c r="M74" i="31" a="1"/>
  <c r="M74" i="31" s="1"/>
  <c r="L74" i="31" a="1"/>
  <c r="L74" i="31" s="1"/>
  <c r="K74" i="31" a="1"/>
  <c r="K74" i="31" s="1"/>
  <c r="J74" i="31" a="1"/>
  <c r="J74" i="31" s="1"/>
  <c r="I74" i="31" a="1"/>
  <c r="I74" i="31" s="1"/>
  <c r="H74" i="31" a="1"/>
  <c r="H74" i="31" s="1"/>
  <c r="G74" i="31" a="1"/>
  <c r="G74" i="31" s="1"/>
  <c r="F74" i="31" a="1"/>
  <c r="F74" i="31" s="1"/>
  <c r="E74" i="31" a="1"/>
  <c r="E74" i="31" s="1"/>
  <c r="D74" i="31" a="1"/>
  <c r="D74" i="31" s="1"/>
  <c r="C74" i="31" a="1"/>
  <c r="C74" i="31" s="1"/>
  <c r="X73" i="31" a="1"/>
  <c r="X73" i="31" s="1"/>
  <c r="W73" i="31" a="1"/>
  <c r="W73" i="31" s="1"/>
  <c r="V73" i="31" a="1"/>
  <c r="V73" i="31" s="1"/>
  <c r="U73" i="31" a="1"/>
  <c r="U73" i="31" s="1"/>
  <c r="T73" i="31" a="1"/>
  <c r="T73" i="31" s="1"/>
  <c r="S73" i="31" a="1"/>
  <c r="S73" i="31" s="1"/>
  <c r="R73" i="31" a="1"/>
  <c r="R73" i="31" s="1"/>
  <c r="Q73" i="31" a="1"/>
  <c r="Q73" i="31" s="1"/>
  <c r="P73" i="31" a="1"/>
  <c r="P73" i="31" s="1"/>
  <c r="O73" i="31" a="1"/>
  <c r="O73" i="31" s="1"/>
  <c r="N73" i="31" a="1"/>
  <c r="N73" i="31" s="1"/>
  <c r="M73" i="31" a="1"/>
  <c r="M73" i="31" s="1"/>
  <c r="L73" i="31" a="1"/>
  <c r="L73" i="31" s="1"/>
  <c r="K73" i="31" a="1"/>
  <c r="K73" i="31" s="1"/>
  <c r="J73" i="31" a="1"/>
  <c r="J73" i="31" s="1"/>
  <c r="I73" i="31" a="1"/>
  <c r="I73" i="31" s="1"/>
  <c r="H73" i="31" a="1"/>
  <c r="H73" i="31" s="1"/>
  <c r="G73" i="31" a="1"/>
  <c r="G73" i="31" s="1"/>
  <c r="F73" i="31" a="1"/>
  <c r="F73" i="31" s="1"/>
  <c r="E73" i="31" a="1"/>
  <c r="E73" i="31" s="1"/>
  <c r="D73" i="31" a="1"/>
  <c r="D73" i="31" s="1"/>
  <c r="C73" i="31" a="1"/>
  <c r="C73" i="31" s="1"/>
  <c r="X67" i="31" a="1"/>
  <c r="X67" i="31" s="1"/>
  <c r="W67" i="31" a="1"/>
  <c r="W67" i="31" s="1"/>
  <c r="V67" i="31" a="1"/>
  <c r="V67" i="31" s="1"/>
  <c r="U67" i="31" a="1"/>
  <c r="U67" i="31" s="1"/>
  <c r="T67" i="31" a="1"/>
  <c r="T67" i="31" s="1"/>
  <c r="S67" i="31" a="1"/>
  <c r="S67" i="31" s="1"/>
  <c r="R67" i="31" a="1"/>
  <c r="R67" i="31" s="1"/>
  <c r="Q67" i="31" a="1"/>
  <c r="Q67" i="31" s="1"/>
  <c r="P67" i="31" a="1"/>
  <c r="P67" i="31" s="1"/>
  <c r="O67" i="31" a="1"/>
  <c r="O67" i="31" s="1"/>
  <c r="N67" i="31" a="1"/>
  <c r="N67" i="31" s="1"/>
  <c r="M67" i="31" a="1"/>
  <c r="M67" i="31" s="1"/>
  <c r="L67" i="31" a="1"/>
  <c r="L67" i="31" s="1"/>
  <c r="K67" i="31" a="1"/>
  <c r="K67" i="31" s="1"/>
  <c r="J67" i="31" a="1"/>
  <c r="J67" i="31" s="1"/>
  <c r="I67" i="31" a="1"/>
  <c r="I67" i="31" s="1"/>
  <c r="H67" i="31" a="1"/>
  <c r="H67" i="31" s="1"/>
  <c r="G67" i="31" a="1"/>
  <c r="G67" i="31" s="1"/>
  <c r="F67" i="31" a="1"/>
  <c r="F67" i="31" s="1"/>
  <c r="E67" i="31" a="1"/>
  <c r="E67" i="31" s="1"/>
  <c r="D67" i="31" a="1"/>
  <c r="D67" i="31" s="1"/>
  <c r="C67" i="31" a="1"/>
  <c r="C67" i="31" s="1"/>
  <c r="X66" i="31" a="1"/>
  <c r="X66" i="31" s="1"/>
  <c r="W66" i="31" a="1"/>
  <c r="W66" i="31" s="1"/>
  <c r="V66" i="31" a="1"/>
  <c r="V66" i="31" s="1"/>
  <c r="U66" i="31" a="1"/>
  <c r="U66" i="31" s="1"/>
  <c r="T66" i="31" a="1"/>
  <c r="T66" i="31" s="1"/>
  <c r="S66" i="31" a="1"/>
  <c r="S66" i="31" s="1"/>
  <c r="R66" i="31" a="1"/>
  <c r="R66" i="31" s="1"/>
  <c r="Q66" i="31" a="1"/>
  <c r="Q66" i="31" s="1"/>
  <c r="P66" i="31" a="1"/>
  <c r="P66" i="31" s="1"/>
  <c r="O66" i="31" a="1"/>
  <c r="O66" i="31" s="1"/>
  <c r="N66" i="31" a="1"/>
  <c r="N66" i="31" s="1"/>
  <c r="M66" i="31" a="1"/>
  <c r="M66" i="31" s="1"/>
  <c r="L66" i="31" a="1"/>
  <c r="L66" i="31" s="1"/>
  <c r="K66" i="31" a="1"/>
  <c r="K66" i="31" s="1"/>
  <c r="J66" i="31" a="1"/>
  <c r="J66" i="31" s="1"/>
  <c r="I66" i="31" a="1"/>
  <c r="I66" i="31" s="1"/>
  <c r="H66" i="31" a="1"/>
  <c r="H66" i="31" s="1"/>
  <c r="G66" i="31" a="1"/>
  <c r="G66" i="31" s="1"/>
  <c r="F66" i="31" a="1"/>
  <c r="F66" i="31" s="1"/>
  <c r="E66" i="31" a="1"/>
  <c r="E66" i="31" s="1"/>
  <c r="D66" i="31" a="1"/>
  <c r="D66" i="31" s="1"/>
  <c r="C66" i="31" a="1"/>
  <c r="C66" i="31" s="1"/>
  <c r="X65" i="31" a="1"/>
  <c r="X65" i="31" s="1"/>
  <c r="W65" i="31" a="1"/>
  <c r="W65" i="31" s="1"/>
  <c r="V65" i="31" a="1"/>
  <c r="V65" i="31" s="1"/>
  <c r="U65" i="31" a="1"/>
  <c r="U65" i="31" s="1"/>
  <c r="T65" i="31" a="1"/>
  <c r="T65" i="31" s="1"/>
  <c r="S65" i="31" a="1"/>
  <c r="S65" i="31" s="1"/>
  <c r="R65" i="31" a="1"/>
  <c r="R65" i="31" s="1"/>
  <c r="Q65" i="31" a="1"/>
  <c r="Q65" i="31" s="1"/>
  <c r="P65" i="31" a="1"/>
  <c r="P65" i="31" s="1"/>
  <c r="O65" i="31" a="1"/>
  <c r="O65" i="31" s="1"/>
  <c r="N65" i="31" a="1"/>
  <c r="N65" i="31" s="1"/>
  <c r="M65" i="31" a="1"/>
  <c r="M65" i="31" s="1"/>
  <c r="L65" i="31" a="1"/>
  <c r="L65" i="31" s="1"/>
  <c r="K65" i="31" a="1"/>
  <c r="K65" i="31" s="1"/>
  <c r="J65" i="31" a="1"/>
  <c r="J65" i="31" s="1"/>
  <c r="I65" i="31" a="1"/>
  <c r="I65" i="31" s="1"/>
  <c r="H65" i="31" a="1"/>
  <c r="H65" i="31" s="1"/>
  <c r="G65" i="31" a="1"/>
  <c r="G65" i="31" s="1"/>
  <c r="F65" i="31" a="1"/>
  <c r="F65" i="31" s="1"/>
  <c r="E65" i="31" a="1"/>
  <c r="E65" i="31" s="1"/>
  <c r="D65" i="31" a="1"/>
  <c r="D65" i="31" s="1"/>
  <c r="C65" i="31" a="1"/>
  <c r="C65" i="31" s="1"/>
  <c r="X64" i="31" a="1"/>
  <c r="X64" i="31" s="1"/>
  <c r="W64" i="31" a="1"/>
  <c r="W64" i="31" s="1"/>
  <c r="V64" i="31" a="1"/>
  <c r="V64" i="31" s="1"/>
  <c r="U64" i="31" a="1"/>
  <c r="U64" i="31" s="1"/>
  <c r="T64" i="31" a="1"/>
  <c r="T64" i="31" s="1"/>
  <c r="S64" i="31" a="1"/>
  <c r="S64" i="31" s="1"/>
  <c r="R64" i="31" a="1"/>
  <c r="R64" i="31" s="1"/>
  <c r="Q64" i="31" a="1"/>
  <c r="Q64" i="31" s="1"/>
  <c r="P64" i="31" a="1"/>
  <c r="P64" i="31" s="1"/>
  <c r="O64" i="31" a="1"/>
  <c r="O64" i="31" s="1"/>
  <c r="N64" i="31" a="1"/>
  <c r="N64" i="31" s="1"/>
  <c r="M64" i="31" a="1"/>
  <c r="M64" i="31" s="1"/>
  <c r="L64" i="31" a="1"/>
  <c r="L64" i="31" s="1"/>
  <c r="K64" i="31" a="1"/>
  <c r="K64" i="31" s="1"/>
  <c r="J64" i="31" a="1"/>
  <c r="J64" i="31" s="1"/>
  <c r="I64" i="31" a="1"/>
  <c r="I64" i="31" s="1"/>
  <c r="H64" i="31" a="1"/>
  <c r="H64" i="31" s="1"/>
  <c r="G64" i="31" a="1"/>
  <c r="G64" i="31" s="1"/>
  <c r="F64" i="31" a="1"/>
  <c r="F64" i="31" s="1"/>
  <c r="E64" i="31" a="1"/>
  <c r="E64" i="31" s="1"/>
  <c r="D64" i="31" a="1"/>
  <c r="D64" i="31" s="1"/>
  <c r="C64" i="31" a="1"/>
  <c r="C64" i="31" s="1"/>
  <c r="X63" i="31" a="1"/>
  <c r="X63" i="31" s="1"/>
  <c r="W63" i="31" a="1"/>
  <c r="W63" i="31" s="1"/>
  <c r="V63" i="31" a="1"/>
  <c r="V63" i="31" s="1"/>
  <c r="U63" i="31" a="1"/>
  <c r="U63" i="31" s="1"/>
  <c r="T63" i="31" a="1"/>
  <c r="T63" i="31" s="1"/>
  <c r="S63" i="31" a="1"/>
  <c r="S63" i="31" s="1"/>
  <c r="R63" i="31" a="1"/>
  <c r="R63" i="31" s="1"/>
  <c r="Q63" i="31" a="1"/>
  <c r="Q63" i="31" s="1"/>
  <c r="P63" i="31" a="1"/>
  <c r="P63" i="31" s="1"/>
  <c r="O63" i="31" a="1"/>
  <c r="O63" i="31" s="1"/>
  <c r="N63" i="31" a="1"/>
  <c r="N63" i="31" s="1"/>
  <c r="M63" i="31" a="1"/>
  <c r="M63" i="31" s="1"/>
  <c r="L63" i="31" a="1"/>
  <c r="L63" i="31" s="1"/>
  <c r="K63" i="31" a="1"/>
  <c r="K63" i="31" s="1"/>
  <c r="J63" i="31" a="1"/>
  <c r="J63" i="31" s="1"/>
  <c r="I63" i="31" a="1"/>
  <c r="I63" i="31" s="1"/>
  <c r="H63" i="31" a="1"/>
  <c r="H63" i="31" s="1"/>
  <c r="G63" i="31" a="1"/>
  <c r="G63" i="31" s="1"/>
  <c r="F63" i="31" a="1"/>
  <c r="F63" i="31" s="1"/>
  <c r="E63" i="31" a="1"/>
  <c r="E63" i="31" s="1"/>
  <c r="D63" i="31" a="1"/>
  <c r="D63" i="31" s="1"/>
  <c r="C63" i="31" a="1"/>
  <c r="C63" i="31" s="1"/>
  <c r="X62" i="31" a="1"/>
  <c r="X62" i="31" s="1"/>
  <c r="W62" i="31" a="1"/>
  <c r="W62" i="31" s="1"/>
  <c r="V62" i="31" a="1"/>
  <c r="V62" i="31" s="1"/>
  <c r="U62" i="31" a="1"/>
  <c r="U62" i="31" s="1"/>
  <c r="T62" i="31" a="1"/>
  <c r="T62" i="31" s="1"/>
  <c r="S62" i="31" a="1"/>
  <c r="S62" i="31" s="1"/>
  <c r="R62" i="31" a="1"/>
  <c r="R62" i="31" s="1"/>
  <c r="Q62" i="31" a="1"/>
  <c r="Q62" i="31" s="1"/>
  <c r="P62" i="31" a="1"/>
  <c r="P62" i="31" s="1"/>
  <c r="O62" i="31" a="1"/>
  <c r="O62" i="31" s="1"/>
  <c r="N62" i="31" a="1"/>
  <c r="N62" i="31" s="1"/>
  <c r="M62" i="31" a="1"/>
  <c r="M62" i="31" s="1"/>
  <c r="L62" i="31" a="1"/>
  <c r="L62" i="31" s="1"/>
  <c r="K62" i="31" a="1"/>
  <c r="K62" i="31" s="1"/>
  <c r="J62" i="31" a="1"/>
  <c r="J62" i="31" s="1"/>
  <c r="I62" i="31" a="1"/>
  <c r="I62" i="31" s="1"/>
  <c r="H62" i="31" a="1"/>
  <c r="H62" i="31" s="1"/>
  <c r="G62" i="31" a="1"/>
  <c r="G62" i="31" s="1"/>
  <c r="F62" i="31" a="1"/>
  <c r="F62" i="31" s="1"/>
  <c r="E62" i="31" a="1"/>
  <c r="E62" i="31" s="1"/>
  <c r="D62" i="31" a="1"/>
  <c r="D62" i="31" s="1"/>
  <c r="C62" i="31" a="1"/>
  <c r="C62" i="31" s="1"/>
  <c r="X61" i="31" a="1"/>
  <c r="X61" i="31" s="1"/>
  <c r="W61" i="31" a="1"/>
  <c r="W61" i="31" s="1"/>
  <c r="V61" i="31" a="1"/>
  <c r="V61" i="31" s="1"/>
  <c r="U61" i="31" a="1"/>
  <c r="U61" i="31" s="1"/>
  <c r="T61" i="31" a="1"/>
  <c r="T61" i="31" s="1"/>
  <c r="S61" i="31" a="1"/>
  <c r="S61" i="31" s="1"/>
  <c r="R61" i="31" a="1"/>
  <c r="R61" i="31" s="1"/>
  <c r="Q61" i="31" a="1"/>
  <c r="Q61" i="31" s="1"/>
  <c r="P61" i="31" a="1"/>
  <c r="P61" i="31" s="1"/>
  <c r="O61" i="31" a="1"/>
  <c r="O61" i="31" s="1"/>
  <c r="N61" i="31" a="1"/>
  <c r="N61" i="31" s="1"/>
  <c r="M61" i="31" a="1"/>
  <c r="M61" i="31" s="1"/>
  <c r="L61" i="31" a="1"/>
  <c r="L61" i="31" s="1"/>
  <c r="K61" i="31" a="1"/>
  <c r="K61" i="31" s="1"/>
  <c r="J61" i="31" a="1"/>
  <c r="J61" i="31" s="1"/>
  <c r="I61" i="31" a="1"/>
  <c r="I61" i="31" s="1"/>
  <c r="H61" i="31" a="1"/>
  <c r="H61" i="31" s="1"/>
  <c r="G61" i="31" a="1"/>
  <c r="G61" i="31" s="1"/>
  <c r="F61" i="31" a="1"/>
  <c r="F61" i="31" s="1"/>
  <c r="E61" i="31" a="1"/>
  <c r="E61" i="31" s="1"/>
  <c r="D61" i="31" a="1"/>
  <c r="D61" i="31" s="1"/>
  <c r="C61" i="31" a="1"/>
  <c r="C61" i="31" s="1"/>
  <c r="X60" i="31" a="1"/>
  <c r="X60" i="31" s="1"/>
  <c r="W60" i="31" a="1"/>
  <c r="W60" i="31" s="1"/>
  <c r="V60" i="31" a="1"/>
  <c r="V60" i="31" s="1"/>
  <c r="U60" i="31" a="1"/>
  <c r="U60" i="31" s="1"/>
  <c r="T60" i="31" a="1"/>
  <c r="T60" i="31" s="1"/>
  <c r="S60" i="31" a="1"/>
  <c r="S60" i="31" s="1"/>
  <c r="R60" i="31" a="1"/>
  <c r="R60" i="31" s="1"/>
  <c r="Q60" i="31" a="1"/>
  <c r="Q60" i="31" s="1"/>
  <c r="P60" i="31" a="1"/>
  <c r="P60" i="31" s="1"/>
  <c r="O60" i="31" a="1"/>
  <c r="O60" i="31" s="1"/>
  <c r="N60" i="31" a="1"/>
  <c r="N60" i="31" s="1"/>
  <c r="M60" i="31" a="1"/>
  <c r="M60" i="31" s="1"/>
  <c r="L60" i="31" a="1"/>
  <c r="L60" i="31" s="1"/>
  <c r="K60" i="31" a="1"/>
  <c r="K60" i="31" s="1"/>
  <c r="J60" i="31" a="1"/>
  <c r="J60" i="31" s="1"/>
  <c r="I60" i="31" a="1"/>
  <c r="I60" i="31" s="1"/>
  <c r="H60" i="31" a="1"/>
  <c r="H60" i="31" s="1"/>
  <c r="G60" i="31" a="1"/>
  <c r="G60" i="31" s="1"/>
  <c r="F60" i="31" a="1"/>
  <c r="F60" i="31" s="1"/>
  <c r="E60" i="31" a="1"/>
  <c r="E60" i="31" s="1"/>
  <c r="D60" i="31" a="1"/>
  <c r="D60" i="31" s="1"/>
  <c r="C60" i="31" a="1"/>
  <c r="C60" i="31" s="1"/>
  <c r="X59" i="31" a="1"/>
  <c r="X59" i="31" s="1"/>
  <c r="W59" i="31" a="1"/>
  <c r="W59" i="31" s="1"/>
  <c r="V59" i="31" a="1"/>
  <c r="V59" i="31" s="1"/>
  <c r="U59" i="31" a="1"/>
  <c r="U59" i="31" s="1"/>
  <c r="T59" i="31" a="1"/>
  <c r="T59" i="31" s="1"/>
  <c r="S59" i="31" a="1"/>
  <c r="S59" i="31" s="1"/>
  <c r="R59" i="31" a="1"/>
  <c r="R59" i="31" s="1"/>
  <c r="Q59" i="31" a="1"/>
  <c r="Q59" i="31" s="1"/>
  <c r="P59" i="31" a="1"/>
  <c r="P59" i="31" s="1"/>
  <c r="O59" i="31" a="1"/>
  <c r="O59" i="31" s="1"/>
  <c r="N59" i="31" a="1"/>
  <c r="N59" i="31" s="1"/>
  <c r="M59" i="31" a="1"/>
  <c r="M59" i="31" s="1"/>
  <c r="L59" i="31" a="1"/>
  <c r="L59" i="31" s="1"/>
  <c r="K59" i="31" a="1"/>
  <c r="K59" i="31" s="1"/>
  <c r="J59" i="31" a="1"/>
  <c r="J59" i="31" s="1"/>
  <c r="I59" i="31" a="1"/>
  <c r="I59" i="31" s="1"/>
  <c r="H59" i="31" a="1"/>
  <c r="H59" i="31" s="1"/>
  <c r="G59" i="31" a="1"/>
  <c r="G59" i="31" s="1"/>
  <c r="F59" i="31" a="1"/>
  <c r="F59" i="31" s="1"/>
  <c r="E59" i="31" a="1"/>
  <c r="E59" i="31" s="1"/>
  <c r="D59" i="31" a="1"/>
  <c r="D59" i="31" s="1"/>
  <c r="C59" i="31" a="1"/>
  <c r="C59" i="31" s="1"/>
  <c r="X58" i="31" a="1"/>
  <c r="X58" i="31" s="1"/>
  <c r="W58" i="31" a="1"/>
  <c r="W58" i="31" s="1"/>
  <c r="V58" i="31" a="1"/>
  <c r="V58" i="31" s="1"/>
  <c r="U58" i="31" a="1"/>
  <c r="U58" i="31" s="1"/>
  <c r="T58" i="31" a="1"/>
  <c r="T58" i="31" s="1"/>
  <c r="S58" i="31" a="1"/>
  <c r="S58" i="31" s="1"/>
  <c r="R58" i="31" a="1"/>
  <c r="R58" i="31" s="1"/>
  <c r="Q58" i="31" a="1"/>
  <c r="Q58" i="31" s="1"/>
  <c r="P58" i="31" a="1"/>
  <c r="P58" i="31" s="1"/>
  <c r="O58" i="31" a="1"/>
  <c r="O58" i="31" s="1"/>
  <c r="N58" i="31" a="1"/>
  <c r="N58" i="31" s="1"/>
  <c r="M58" i="31" a="1"/>
  <c r="M58" i="31" s="1"/>
  <c r="L58" i="31" a="1"/>
  <c r="L58" i="31" s="1"/>
  <c r="K58" i="31" a="1"/>
  <c r="K58" i="31" s="1"/>
  <c r="J58" i="31" a="1"/>
  <c r="J58" i="31" s="1"/>
  <c r="I58" i="31" a="1"/>
  <c r="I58" i="31" s="1"/>
  <c r="H58" i="31" a="1"/>
  <c r="H58" i="31" s="1"/>
  <c r="G58" i="31" a="1"/>
  <c r="G58" i="31" s="1"/>
  <c r="F58" i="31" a="1"/>
  <c r="F58" i="31" s="1"/>
  <c r="E58" i="31" a="1"/>
  <c r="E58" i="31" s="1"/>
  <c r="D58" i="31" a="1"/>
  <c r="D58" i="31" s="1"/>
  <c r="C58" i="31" a="1"/>
  <c r="C58" i="31" s="1"/>
  <c r="X57" i="31" a="1"/>
  <c r="X57" i="31" s="1"/>
  <c r="W57" i="31" a="1"/>
  <c r="W57" i="31" s="1"/>
  <c r="V57" i="31" a="1"/>
  <c r="V57" i="31" s="1"/>
  <c r="U57" i="31" a="1"/>
  <c r="U57" i="31" s="1"/>
  <c r="T57" i="31" a="1"/>
  <c r="T57" i="31" s="1"/>
  <c r="S57" i="31" a="1"/>
  <c r="S57" i="31" s="1"/>
  <c r="R57" i="31" a="1"/>
  <c r="R57" i="31" s="1"/>
  <c r="Q57" i="31" a="1"/>
  <c r="Q57" i="31" s="1"/>
  <c r="P57" i="31" a="1"/>
  <c r="P57" i="31" s="1"/>
  <c r="O57" i="31" a="1"/>
  <c r="O57" i="31" s="1"/>
  <c r="N57" i="31" a="1"/>
  <c r="N57" i="31" s="1"/>
  <c r="M57" i="31" a="1"/>
  <c r="M57" i="31" s="1"/>
  <c r="L57" i="31" a="1"/>
  <c r="L57" i="31" s="1"/>
  <c r="K57" i="31" a="1"/>
  <c r="K57" i="31" s="1"/>
  <c r="J57" i="31" a="1"/>
  <c r="J57" i="31" s="1"/>
  <c r="I57" i="31" a="1"/>
  <c r="I57" i="31" s="1"/>
  <c r="H57" i="31" a="1"/>
  <c r="H57" i="31" s="1"/>
  <c r="G57" i="31" a="1"/>
  <c r="G57" i="31" s="1"/>
  <c r="F57" i="31" a="1"/>
  <c r="F57" i="31" s="1"/>
  <c r="E57" i="31" a="1"/>
  <c r="E57" i="31" s="1"/>
  <c r="D57" i="31" a="1"/>
  <c r="D57" i="31" s="1"/>
  <c r="C57" i="31" a="1"/>
  <c r="C57" i="31" s="1"/>
  <c r="X56" i="31" a="1"/>
  <c r="X56" i="31" s="1"/>
  <c r="W56" i="31" a="1"/>
  <c r="W56" i="31" s="1"/>
  <c r="V56" i="31" a="1"/>
  <c r="V56" i="31" s="1"/>
  <c r="U56" i="31" a="1"/>
  <c r="U56" i="31" s="1"/>
  <c r="T56" i="31" a="1"/>
  <c r="T56" i="31" s="1"/>
  <c r="S56" i="31" a="1"/>
  <c r="S56" i="31" s="1"/>
  <c r="R56" i="31" a="1"/>
  <c r="R56" i="31" s="1"/>
  <c r="Q56" i="31" a="1"/>
  <c r="Q56" i="31" s="1"/>
  <c r="P56" i="31" a="1"/>
  <c r="P56" i="31" s="1"/>
  <c r="O56" i="31" a="1"/>
  <c r="O56" i="31" s="1"/>
  <c r="N56" i="31" a="1"/>
  <c r="N56" i="31" s="1"/>
  <c r="M56" i="31" a="1"/>
  <c r="M56" i="31" s="1"/>
  <c r="L56" i="31" a="1"/>
  <c r="L56" i="31" s="1"/>
  <c r="K56" i="31" a="1"/>
  <c r="K56" i="31" s="1"/>
  <c r="J56" i="31" a="1"/>
  <c r="J56" i="31" s="1"/>
  <c r="I56" i="31" a="1"/>
  <c r="I56" i="31" s="1"/>
  <c r="H56" i="31" a="1"/>
  <c r="H56" i="31" s="1"/>
  <c r="G56" i="31" a="1"/>
  <c r="G56" i="31" s="1"/>
  <c r="F56" i="31" a="1"/>
  <c r="F56" i="31" s="1"/>
  <c r="E56" i="31" a="1"/>
  <c r="E56" i="31" s="1"/>
  <c r="D56" i="31" a="1"/>
  <c r="D56" i="31" s="1"/>
  <c r="C56" i="31" a="1"/>
  <c r="C56" i="31" s="1"/>
  <c r="X55" i="31" a="1"/>
  <c r="X55" i="31" s="1"/>
  <c r="W55" i="31" a="1"/>
  <c r="W55" i="31" s="1"/>
  <c r="V55" i="31" a="1"/>
  <c r="V55" i="31" s="1"/>
  <c r="U55" i="31" a="1"/>
  <c r="U55" i="31" s="1"/>
  <c r="T55" i="31" a="1"/>
  <c r="T55" i="31" s="1"/>
  <c r="S55" i="31" a="1"/>
  <c r="S55" i="31" s="1"/>
  <c r="R55" i="31" a="1"/>
  <c r="R55" i="31" s="1"/>
  <c r="Q55" i="31" a="1"/>
  <c r="Q55" i="31" s="1"/>
  <c r="P55" i="31" a="1"/>
  <c r="P55" i="31" s="1"/>
  <c r="O55" i="31" a="1"/>
  <c r="O55" i="31" s="1"/>
  <c r="N55" i="31" a="1"/>
  <c r="N55" i="31" s="1"/>
  <c r="M55" i="31" a="1"/>
  <c r="M55" i="31" s="1"/>
  <c r="L55" i="31" a="1"/>
  <c r="L55" i="31" s="1"/>
  <c r="K55" i="31" a="1"/>
  <c r="K55" i="31" s="1"/>
  <c r="J55" i="31" a="1"/>
  <c r="J55" i="31" s="1"/>
  <c r="I55" i="31" a="1"/>
  <c r="I55" i="31" s="1"/>
  <c r="H55" i="31" a="1"/>
  <c r="H55" i="31" s="1"/>
  <c r="G55" i="31" a="1"/>
  <c r="G55" i="31" s="1"/>
  <c r="F55" i="31" a="1"/>
  <c r="F55" i="31" s="1"/>
  <c r="E55" i="31" a="1"/>
  <c r="E55" i="31" s="1"/>
  <c r="D55" i="31" a="1"/>
  <c r="D55" i="31" s="1"/>
  <c r="C55" i="31" a="1"/>
  <c r="C55" i="31" s="1"/>
  <c r="X54" i="31" a="1"/>
  <c r="X54" i="31" s="1"/>
  <c r="W54" i="31" a="1"/>
  <c r="W54" i="31" s="1"/>
  <c r="V54" i="31" a="1"/>
  <c r="V54" i="31" s="1"/>
  <c r="U54" i="31" a="1"/>
  <c r="U54" i="31" s="1"/>
  <c r="T54" i="31" a="1"/>
  <c r="T54" i="31" s="1"/>
  <c r="S54" i="31" a="1"/>
  <c r="S54" i="31" s="1"/>
  <c r="R54" i="31" a="1"/>
  <c r="R54" i="31" s="1"/>
  <c r="Q54" i="31" a="1"/>
  <c r="Q54" i="31" s="1"/>
  <c r="P54" i="31" a="1"/>
  <c r="P54" i="31" s="1"/>
  <c r="O54" i="31" a="1"/>
  <c r="O54" i="31" s="1"/>
  <c r="N54" i="31" a="1"/>
  <c r="N54" i="31" s="1"/>
  <c r="M54" i="31" a="1"/>
  <c r="M54" i="31" s="1"/>
  <c r="L54" i="31" a="1"/>
  <c r="L54" i="31" s="1"/>
  <c r="K54" i="31" a="1"/>
  <c r="K54" i="31" s="1"/>
  <c r="J54" i="31" a="1"/>
  <c r="J54" i="31" s="1"/>
  <c r="I54" i="31" a="1"/>
  <c r="I54" i="31" s="1"/>
  <c r="H54" i="31" a="1"/>
  <c r="H54" i="31" s="1"/>
  <c r="G54" i="31" a="1"/>
  <c r="G54" i="31" s="1"/>
  <c r="F54" i="31" a="1"/>
  <c r="F54" i="31" s="1"/>
  <c r="E54" i="31" a="1"/>
  <c r="E54" i="31" s="1"/>
  <c r="D54" i="31" a="1"/>
  <c r="D54" i="31" s="1"/>
  <c r="C54" i="31" a="1"/>
  <c r="C54" i="31" s="1"/>
  <c r="X53" i="31" a="1"/>
  <c r="X53" i="31" s="1"/>
  <c r="W53" i="31" a="1"/>
  <c r="W53" i="31" s="1"/>
  <c r="V53" i="31" a="1"/>
  <c r="V53" i="31" s="1"/>
  <c r="U53" i="31" a="1"/>
  <c r="U53" i="31" s="1"/>
  <c r="T53" i="31" a="1"/>
  <c r="T53" i="31" s="1"/>
  <c r="S53" i="31" a="1"/>
  <c r="S53" i="31" s="1"/>
  <c r="R53" i="31" a="1"/>
  <c r="R53" i="31" s="1"/>
  <c r="Q53" i="31" a="1"/>
  <c r="Q53" i="31" s="1"/>
  <c r="P53" i="31" a="1"/>
  <c r="P53" i="31" s="1"/>
  <c r="O53" i="31" a="1"/>
  <c r="O53" i="31" s="1"/>
  <c r="N53" i="31" a="1"/>
  <c r="N53" i="31" s="1"/>
  <c r="M53" i="31" a="1"/>
  <c r="M53" i="31" s="1"/>
  <c r="L53" i="31" a="1"/>
  <c r="L53" i="31" s="1"/>
  <c r="K53" i="31" a="1"/>
  <c r="K53" i="31" s="1"/>
  <c r="J53" i="31" a="1"/>
  <c r="J53" i="31" s="1"/>
  <c r="I53" i="31" a="1"/>
  <c r="I53" i="31" s="1"/>
  <c r="H53" i="31" a="1"/>
  <c r="H53" i="31" s="1"/>
  <c r="G53" i="31" a="1"/>
  <c r="G53" i="31" s="1"/>
  <c r="F53" i="31" a="1"/>
  <c r="F53" i="31" s="1"/>
  <c r="E53" i="31" a="1"/>
  <c r="E53" i="31" s="1"/>
  <c r="D53" i="31" a="1"/>
  <c r="D53" i="31" s="1"/>
  <c r="C53" i="31" a="1"/>
  <c r="C53" i="31" s="1"/>
  <c r="X52" i="31" a="1"/>
  <c r="X52" i="31" s="1"/>
  <c r="W52" i="31" a="1"/>
  <c r="W52" i="31" s="1"/>
  <c r="V52" i="31" a="1"/>
  <c r="V52" i="31" s="1"/>
  <c r="U52" i="31" a="1"/>
  <c r="U52" i="31" s="1"/>
  <c r="T52" i="31" a="1"/>
  <c r="T52" i="31" s="1"/>
  <c r="S52" i="31" a="1"/>
  <c r="S52" i="31" s="1"/>
  <c r="R52" i="31" a="1"/>
  <c r="R52" i="31" s="1"/>
  <c r="Q52" i="31" a="1"/>
  <c r="Q52" i="31" s="1"/>
  <c r="P52" i="31" a="1"/>
  <c r="P52" i="31" s="1"/>
  <c r="O52" i="31" a="1"/>
  <c r="O52" i="31" s="1"/>
  <c r="N52" i="31" a="1"/>
  <c r="N52" i="31" s="1"/>
  <c r="M52" i="31" a="1"/>
  <c r="M52" i="31" s="1"/>
  <c r="L52" i="31" a="1"/>
  <c r="L52" i="31" s="1"/>
  <c r="K52" i="31" a="1"/>
  <c r="K52" i="31" s="1"/>
  <c r="J52" i="31" a="1"/>
  <c r="J52" i="31" s="1"/>
  <c r="I52" i="31" a="1"/>
  <c r="I52" i="31" s="1"/>
  <c r="H52" i="31" a="1"/>
  <c r="H52" i="31" s="1"/>
  <c r="G52" i="31" a="1"/>
  <c r="G52" i="31" s="1"/>
  <c r="F52" i="31" a="1"/>
  <c r="F52" i="31" s="1"/>
  <c r="E52" i="31" a="1"/>
  <c r="E52" i="31" s="1"/>
  <c r="D52" i="31" a="1"/>
  <c r="D52" i="31" s="1"/>
  <c r="C52" i="31" a="1"/>
  <c r="C52" i="31" s="1"/>
  <c r="X51" i="31" a="1"/>
  <c r="X51" i="31" s="1"/>
  <c r="W51" i="31" a="1"/>
  <c r="W51" i="31" s="1"/>
  <c r="V51" i="31" a="1"/>
  <c r="V51" i="31" s="1"/>
  <c r="U51" i="31" a="1"/>
  <c r="U51" i="31" s="1"/>
  <c r="T51" i="31" a="1"/>
  <c r="T51" i="31" s="1"/>
  <c r="S51" i="31" a="1"/>
  <c r="S51" i="31" s="1"/>
  <c r="R51" i="31" a="1"/>
  <c r="R51" i="31" s="1"/>
  <c r="Q51" i="31" a="1"/>
  <c r="Q51" i="31" s="1"/>
  <c r="P51" i="31" a="1"/>
  <c r="P51" i="31" s="1"/>
  <c r="O51" i="31" a="1"/>
  <c r="O51" i="31" s="1"/>
  <c r="N51" i="31" a="1"/>
  <c r="N51" i="31" s="1"/>
  <c r="M51" i="31" a="1"/>
  <c r="M51" i="31" s="1"/>
  <c r="L51" i="31" a="1"/>
  <c r="L51" i="31" s="1"/>
  <c r="K51" i="31" a="1"/>
  <c r="K51" i="31" s="1"/>
  <c r="J51" i="31" a="1"/>
  <c r="J51" i="31" s="1"/>
  <c r="I51" i="31" a="1"/>
  <c r="I51" i="31" s="1"/>
  <c r="H51" i="31" a="1"/>
  <c r="H51" i="31" s="1"/>
  <c r="G51" i="31" a="1"/>
  <c r="G51" i="31" s="1"/>
  <c r="F51" i="31" a="1"/>
  <c r="F51" i="31" s="1"/>
  <c r="E51" i="31" a="1"/>
  <c r="E51" i="31" s="1"/>
  <c r="D51" i="31" a="1"/>
  <c r="D51" i="31" s="1"/>
  <c r="C51" i="31" a="1"/>
  <c r="C51" i="31" s="1"/>
  <c r="X50" i="31" a="1"/>
  <c r="X50" i="31" s="1"/>
  <c r="W50" i="31" a="1"/>
  <c r="W50" i="31" s="1"/>
  <c r="V50" i="31" a="1"/>
  <c r="V50" i="31" s="1"/>
  <c r="U50" i="31" a="1"/>
  <c r="U50" i="31" s="1"/>
  <c r="T50" i="31" a="1"/>
  <c r="T50" i="31" s="1"/>
  <c r="S50" i="31" a="1"/>
  <c r="S50" i="31" s="1"/>
  <c r="R50" i="31" a="1"/>
  <c r="R50" i="31" s="1"/>
  <c r="Q50" i="31" a="1"/>
  <c r="Q50" i="31" s="1"/>
  <c r="P50" i="31" a="1"/>
  <c r="P50" i="31" s="1"/>
  <c r="O50" i="31" a="1"/>
  <c r="O50" i="31" s="1"/>
  <c r="N50" i="31" a="1"/>
  <c r="N50" i="31" s="1"/>
  <c r="M50" i="31" a="1"/>
  <c r="M50" i="31" s="1"/>
  <c r="L50" i="31" a="1"/>
  <c r="L50" i="31" s="1"/>
  <c r="K50" i="31" a="1"/>
  <c r="K50" i="31" s="1"/>
  <c r="J50" i="31" a="1"/>
  <c r="J50" i="31" s="1"/>
  <c r="I50" i="31" a="1"/>
  <c r="I50" i="31" s="1"/>
  <c r="H50" i="31" a="1"/>
  <c r="H50" i="31" s="1"/>
  <c r="G50" i="31" a="1"/>
  <c r="G50" i="31" s="1"/>
  <c r="F50" i="31" a="1"/>
  <c r="F50" i="31" s="1"/>
  <c r="E50" i="31" a="1"/>
  <c r="E50" i="31" s="1"/>
  <c r="D50" i="31" a="1"/>
  <c r="D50" i="31" s="1"/>
  <c r="C50" i="31" a="1"/>
  <c r="C50" i="31" s="1"/>
  <c r="X49" i="31" a="1"/>
  <c r="X49" i="31" s="1"/>
  <c r="W49" i="31" a="1"/>
  <c r="W49" i="31" s="1"/>
  <c r="V49" i="31" a="1"/>
  <c r="V49" i="31" s="1"/>
  <c r="U49" i="31" a="1"/>
  <c r="U49" i="31" s="1"/>
  <c r="T49" i="31" a="1"/>
  <c r="T49" i="31" s="1"/>
  <c r="S49" i="31" a="1"/>
  <c r="S49" i="31" s="1"/>
  <c r="R49" i="31" a="1"/>
  <c r="R49" i="31" s="1"/>
  <c r="Q49" i="31" a="1"/>
  <c r="Q49" i="31" s="1"/>
  <c r="P49" i="31" a="1"/>
  <c r="P49" i="31" s="1"/>
  <c r="O49" i="31" a="1"/>
  <c r="O49" i="31" s="1"/>
  <c r="N49" i="31" a="1"/>
  <c r="N49" i="31" s="1"/>
  <c r="M49" i="31" a="1"/>
  <c r="M49" i="31" s="1"/>
  <c r="L49" i="31" a="1"/>
  <c r="L49" i="31" s="1"/>
  <c r="K49" i="31" a="1"/>
  <c r="K49" i="31" s="1"/>
  <c r="J49" i="31" a="1"/>
  <c r="J49" i="31" s="1"/>
  <c r="I49" i="31" a="1"/>
  <c r="I49" i="31" s="1"/>
  <c r="H49" i="31" a="1"/>
  <c r="H49" i="31" s="1"/>
  <c r="G49" i="31" a="1"/>
  <c r="G49" i="31" s="1"/>
  <c r="F49" i="31" a="1"/>
  <c r="F49" i="31" s="1"/>
  <c r="E49" i="31" a="1"/>
  <c r="E49" i="31" s="1"/>
  <c r="D49" i="31" a="1"/>
  <c r="D49" i="31" s="1"/>
  <c r="C49" i="31" a="1"/>
  <c r="C49" i="31" s="1"/>
  <c r="X48" i="31" a="1"/>
  <c r="X48" i="31" s="1"/>
  <c r="W48" i="31" a="1"/>
  <c r="W48" i="31" s="1"/>
  <c r="V48" i="31" a="1"/>
  <c r="V48" i="31" s="1"/>
  <c r="U48" i="31" a="1"/>
  <c r="U48" i="31" s="1"/>
  <c r="T48" i="31" a="1"/>
  <c r="T48" i="31" s="1"/>
  <c r="S48" i="31" a="1"/>
  <c r="S48" i="31" s="1"/>
  <c r="R48" i="31" a="1"/>
  <c r="R48" i="31" s="1"/>
  <c r="Q48" i="31" a="1"/>
  <c r="Q48" i="31" s="1"/>
  <c r="P48" i="31" a="1"/>
  <c r="P48" i="31" s="1"/>
  <c r="O48" i="31" a="1"/>
  <c r="O48" i="31" s="1"/>
  <c r="N48" i="31" a="1"/>
  <c r="N48" i="31" s="1"/>
  <c r="M48" i="31" a="1"/>
  <c r="M48" i="31" s="1"/>
  <c r="L48" i="31" a="1"/>
  <c r="L48" i="31" s="1"/>
  <c r="K48" i="31" a="1"/>
  <c r="K48" i="31" s="1"/>
  <c r="J48" i="31" a="1"/>
  <c r="J48" i="31" s="1"/>
  <c r="I48" i="31" a="1"/>
  <c r="I48" i="31" s="1"/>
  <c r="H48" i="31" a="1"/>
  <c r="H48" i="31" s="1"/>
  <c r="G48" i="31" a="1"/>
  <c r="G48" i="31" s="1"/>
  <c r="F48" i="31" a="1"/>
  <c r="F48" i="31" s="1"/>
  <c r="E48" i="31" a="1"/>
  <c r="E48" i="31" s="1"/>
  <c r="D48" i="31" a="1"/>
  <c r="D48" i="31" s="1"/>
  <c r="C48" i="31" a="1"/>
  <c r="C48" i="31" s="1"/>
  <c r="X47" i="31" a="1"/>
  <c r="X47" i="31" s="1"/>
  <c r="W47" i="31" a="1"/>
  <c r="W47" i="31" s="1"/>
  <c r="V47" i="31" a="1"/>
  <c r="V47" i="31" s="1"/>
  <c r="U47" i="31" a="1"/>
  <c r="U47" i="31" s="1"/>
  <c r="T47" i="31" a="1"/>
  <c r="T47" i="31" s="1"/>
  <c r="S47" i="31" a="1"/>
  <c r="S47" i="31" s="1"/>
  <c r="R47" i="31" a="1"/>
  <c r="R47" i="31" s="1"/>
  <c r="Q47" i="31" a="1"/>
  <c r="Q47" i="31" s="1"/>
  <c r="P47" i="31" a="1"/>
  <c r="P47" i="31" s="1"/>
  <c r="O47" i="31" a="1"/>
  <c r="O47" i="31" s="1"/>
  <c r="N47" i="31" a="1"/>
  <c r="N47" i="31" s="1"/>
  <c r="M47" i="31" a="1"/>
  <c r="M47" i="31" s="1"/>
  <c r="L47" i="31" a="1"/>
  <c r="L47" i="31" s="1"/>
  <c r="K47" i="31" a="1"/>
  <c r="K47" i="31" s="1"/>
  <c r="J47" i="31" a="1"/>
  <c r="J47" i="31" s="1"/>
  <c r="I47" i="31" a="1"/>
  <c r="I47" i="31" s="1"/>
  <c r="H47" i="31" a="1"/>
  <c r="H47" i="31" s="1"/>
  <c r="G47" i="31" a="1"/>
  <c r="G47" i="31" s="1"/>
  <c r="F47" i="31" a="1"/>
  <c r="F47" i="31" s="1"/>
  <c r="E47" i="31" a="1"/>
  <c r="E47" i="31" s="1"/>
  <c r="D47" i="31" a="1"/>
  <c r="D47" i="31" s="1"/>
  <c r="C47" i="31" a="1"/>
  <c r="C47" i="31" s="1"/>
  <c r="X46" i="31" a="1"/>
  <c r="X46" i="31" s="1"/>
  <c r="W46" i="31" a="1"/>
  <c r="W46" i="31" s="1"/>
  <c r="V46" i="31" a="1"/>
  <c r="V46" i="31" s="1"/>
  <c r="U46" i="31" a="1"/>
  <c r="U46" i="31" s="1"/>
  <c r="T46" i="31" a="1"/>
  <c r="T46" i="31" s="1"/>
  <c r="S46" i="31" a="1"/>
  <c r="S46" i="31" s="1"/>
  <c r="R46" i="31" a="1"/>
  <c r="R46" i="31" s="1"/>
  <c r="Q46" i="31" a="1"/>
  <c r="Q46" i="31" s="1"/>
  <c r="P46" i="31" a="1"/>
  <c r="P46" i="31" s="1"/>
  <c r="O46" i="31" a="1"/>
  <c r="O46" i="31" s="1"/>
  <c r="N46" i="31" a="1"/>
  <c r="N46" i="31" s="1"/>
  <c r="M46" i="31" a="1"/>
  <c r="M46" i="31" s="1"/>
  <c r="L46" i="31" a="1"/>
  <c r="L46" i="31" s="1"/>
  <c r="K46" i="31" a="1"/>
  <c r="K46" i="31" s="1"/>
  <c r="J46" i="31" a="1"/>
  <c r="J46" i="31" s="1"/>
  <c r="I46" i="31" a="1"/>
  <c r="I46" i="31" s="1"/>
  <c r="H46" i="31" a="1"/>
  <c r="H46" i="31" s="1"/>
  <c r="G46" i="31" a="1"/>
  <c r="G46" i="31" s="1"/>
  <c r="F46" i="31" a="1"/>
  <c r="F46" i="31" s="1"/>
  <c r="E46" i="31" a="1"/>
  <c r="E46" i="31" s="1"/>
  <c r="D46" i="31" a="1"/>
  <c r="D46" i="31" s="1"/>
  <c r="C46" i="31" a="1"/>
  <c r="C46" i="31" s="1"/>
  <c r="X45" i="31" a="1"/>
  <c r="X45" i="31" s="1"/>
  <c r="W45" i="31" a="1"/>
  <c r="W45" i="31" s="1"/>
  <c r="V45" i="31" a="1"/>
  <c r="V45" i="31" s="1"/>
  <c r="U45" i="31" a="1"/>
  <c r="U45" i="31" s="1"/>
  <c r="T45" i="31" a="1"/>
  <c r="T45" i="31" s="1"/>
  <c r="S45" i="31" a="1"/>
  <c r="S45" i="31" s="1"/>
  <c r="R45" i="31" a="1"/>
  <c r="R45" i="31" s="1"/>
  <c r="Q45" i="31" a="1"/>
  <c r="Q45" i="31" s="1"/>
  <c r="P45" i="31" a="1"/>
  <c r="P45" i="31" s="1"/>
  <c r="O45" i="31" a="1"/>
  <c r="O45" i="31" s="1"/>
  <c r="N45" i="31" a="1"/>
  <c r="N45" i="31" s="1"/>
  <c r="M45" i="31" a="1"/>
  <c r="M45" i="31" s="1"/>
  <c r="L45" i="31" a="1"/>
  <c r="L45" i="31" s="1"/>
  <c r="K45" i="31" a="1"/>
  <c r="K45" i="31" s="1"/>
  <c r="J45" i="31" a="1"/>
  <c r="J45" i="31" s="1"/>
  <c r="I45" i="31" a="1"/>
  <c r="I45" i="31" s="1"/>
  <c r="H45" i="31" a="1"/>
  <c r="H45" i="31" s="1"/>
  <c r="G45" i="31" a="1"/>
  <c r="G45" i="31" s="1"/>
  <c r="F45" i="31" a="1"/>
  <c r="F45" i="31" s="1"/>
  <c r="E45" i="31" a="1"/>
  <c r="E45" i="31" s="1"/>
  <c r="D45" i="31" a="1"/>
  <c r="D45" i="31" s="1"/>
  <c r="C45" i="31" a="1"/>
  <c r="C45" i="31" s="1"/>
  <c r="X44" i="31" a="1"/>
  <c r="X44" i="31" s="1"/>
  <c r="W44" i="31" a="1"/>
  <c r="W44" i="31" s="1"/>
  <c r="V44" i="31" a="1"/>
  <c r="V44" i="31" s="1"/>
  <c r="U44" i="31" a="1"/>
  <c r="U44" i="31" s="1"/>
  <c r="T44" i="31" a="1"/>
  <c r="T44" i="31" s="1"/>
  <c r="S44" i="31" a="1"/>
  <c r="S44" i="31" s="1"/>
  <c r="R44" i="31" a="1"/>
  <c r="R44" i="31" s="1"/>
  <c r="Q44" i="31" a="1"/>
  <c r="Q44" i="31" s="1"/>
  <c r="P44" i="31" a="1"/>
  <c r="P44" i="31" s="1"/>
  <c r="O44" i="31" a="1"/>
  <c r="O44" i="31" s="1"/>
  <c r="N44" i="31" a="1"/>
  <c r="N44" i="31" s="1"/>
  <c r="M44" i="31" a="1"/>
  <c r="M44" i="31" s="1"/>
  <c r="L44" i="31" a="1"/>
  <c r="L44" i="31" s="1"/>
  <c r="K44" i="31" a="1"/>
  <c r="K44" i="31" s="1"/>
  <c r="J44" i="31" a="1"/>
  <c r="J44" i="31" s="1"/>
  <c r="I44" i="31" a="1"/>
  <c r="I44" i="31" s="1"/>
  <c r="H44" i="31" a="1"/>
  <c r="H44" i="31" s="1"/>
  <c r="G44" i="31" a="1"/>
  <c r="G44" i="31" s="1"/>
  <c r="F44" i="31" a="1"/>
  <c r="F44" i="31" s="1"/>
  <c r="E44" i="31" a="1"/>
  <c r="E44" i="31" s="1"/>
  <c r="D44" i="31" a="1"/>
  <c r="D44" i="31" s="1"/>
  <c r="C44" i="31" a="1"/>
  <c r="C44" i="31" s="1"/>
  <c r="X43" i="31" a="1"/>
  <c r="X43" i="31" s="1"/>
  <c r="W43" i="31" a="1"/>
  <c r="W43" i="31" s="1"/>
  <c r="V43" i="31" a="1"/>
  <c r="V43" i="31" s="1"/>
  <c r="U43" i="31" a="1"/>
  <c r="U43" i="31" s="1"/>
  <c r="T43" i="31" a="1"/>
  <c r="T43" i="31" s="1"/>
  <c r="S43" i="31" a="1"/>
  <c r="S43" i="31" s="1"/>
  <c r="R43" i="31" a="1"/>
  <c r="R43" i="31" s="1"/>
  <c r="Q43" i="31" a="1"/>
  <c r="Q43" i="31" s="1"/>
  <c r="P43" i="31" a="1"/>
  <c r="P43" i="31" s="1"/>
  <c r="O43" i="31" a="1"/>
  <c r="O43" i="31" s="1"/>
  <c r="N43" i="31" a="1"/>
  <c r="N43" i="31" s="1"/>
  <c r="M43" i="31" a="1"/>
  <c r="M43" i="31" s="1"/>
  <c r="L43" i="31" a="1"/>
  <c r="L43" i="31" s="1"/>
  <c r="K43" i="31" a="1"/>
  <c r="K43" i="31" s="1"/>
  <c r="J43" i="31" a="1"/>
  <c r="J43" i="31" s="1"/>
  <c r="I43" i="31" a="1"/>
  <c r="I43" i="31" s="1"/>
  <c r="H43" i="31" a="1"/>
  <c r="H43" i="31" s="1"/>
  <c r="G43" i="31" a="1"/>
  <c r="G43" i="31" s="1"/>
  <c r="F43" i="31" a="1"/>
  <c r="F43" i="31" s="1"/>
  <c r="E43" i="31" a="1"/>
  <c r="E43" i="31" s="1"/>
  <c r="D43" i="31" a="1"/>
  <c r="D43" i="31" s="1"/>
  <c r="C43" i="31" a="1"/>
  <c r="C43" i="31" s="1"/>
  <c r="X42" i="31" a="1"/>
  <c r="X42" i="31" s="1"/>
  <c r="W42" i="31" a="1"/>
  <c r="W42" i="31" s="1"/>
  <c r="V42" i="31" a="1"/>
  <c r="V42" i="31" s="1"/>
  <c r="U42" i="31" a="1"/>
  <c r="U42" i="31" s="1"/>
  <c r="T42" i="31" a="1"/>
  <c r="T42" i="31" s="1"/>
  <c r="S42" i="31" a="1"/>
  <c r="S42" i="31" s="1"/>
  <c r="R42" i="31" a="1"/>
  <c r="R42" i="31" s="1"/>
  <c r="Q42" i="31" a="1"/>
  <c r="Q42" i="31" s="1"/>
  <c r="P42" i="31" a="1"/>
  <c r="P42" i="31" s="1"/>
  <c r="O42" i="31" a="1"/>
  <c r="O42" i="31" s="1"/>
  <c r="N42" i="31" a="1"/>
  <c r="N42" i="31" s="1"/>
  <c r="M42" i="31" a="1"/>
  <c r="M42" i="31" s="1"/>
  <c r="L42" i="31" a="1"/>
  <c r="L42" i="31" s="1"/>
  <c r="K42" i="31" a="1"/>
  <c r="K42" i="31" s="1"/>
  <c r="J42" i="31" a="1"/>
  <c r="J42" i="31" s="1"/>
  <c r="I42" i="31" a="1"/>
  <c r="I42" i="31" s="1"/>
  <c r="H42" i="31" a="1"/>
  <c r="H42" i="31" s="1"/>
  <c r="G42" i="31" a="1"/>
  <c r="G42" i="31" s="1"/>
  <c r="F42" i="31" a="1"/>
  <c r="F42" i="31" s="1"/>
  <c r="E42" i="31" a="1"/>
  <c r="E42" i="31" s="1"/>
  <c r="D42" i="31" a="1"/>
  <c r="D42" i="31" s="1"/>
  <c r="C42" i="31" a="1"/>
  <c r="C42" i="31" s="1"/>
  <c r="X41" i="31" a="1"/>
  <c r="X41" i="31" s="1"/>
  <c r="W41" i="31" a="1"/>
  <c r="W41" i="31" s="1"/>
  <c r="V41" i="31" a="1"/>
  <c r="V41" i="31" s="1"/>
  <c r="U41" i="31" a="1"/>
  <c r="U41" i="31" s="1"/>
  <c r="T41" i="31" a="1"/>
  <c r="T41" i="31" s="1"/>
  <c r="S41" i="31" a="1"/>
  <c r="S41" i="31" s="1"/>
  <c r="R41" i="31" a="1"/>
  <c r="R41" i="31" s="1"/>
  <c r="Q41" i="31" a="1"/>
  <c r="Q41" i="31" s="1"/>
  <c r="P41" i="31" a="1"/>
  <c r="P41" i="31" s="1"/>
  <c r="O41" i="31" a="1"/>
  <c r="O41" i="31" s="1"/>
  <c r="N41" i="31" a="1"/>
  <c r="N41" i="31" s="1"/>
  <c r="M41" i="31" a="1"/>
  <c r="M41" i="31" s="1"/>
  <c r="L41" i="31" a="1"/>
  <c r="L41" i="31" s="1"/>
  <c r="K41" i="31" a="1"/>
  <c r="K41" i="31" s="1"/>
  <c r="J41" i="31" a="1"/>
  <c r="J41" i="31" s="1"/>
  <c r="I41" i="31" a="1"/>
  <c r="I41" i="31" s="1"/>
  <c r="H41" i="31" a="1"/>
  <c r="H41" i="31" s="1"/>
  <c r="G41" i="31" a="1"/>
  <c r="G41" i="31" s="1"/>
  <c r="F41" i="31" a="1"/>
  <c r="F41" i="31" s="1"/>
  <c r="E41" i="31" a="1"/>
  <c r="E41" i="31" s="1"/>
  <c r="D41" i="31" a="1"/>
  <c r="D41" i="31" s="1"/>
  <c r="C41" i="31" a="1"/>
  <c r="C41" i="31" s="1"/>
  <c r="X40" i="31" a="1"/>
  <c r="X40" i="31" s="1"/>
  <c r="W40" i="31" a="1"/>
  <c r="W40" i="31" s="1"/>
  <c r="V40" i="31" a="1"/>
  <c r="V40" i="31" s="1"/>
  <c r="U40" i="31" a="1"/>
  <c r="U40" i="31" s="1"/>
  <c r="T40" i="31" a="1"/>
  <c r="T40" i="31" s="1"/>
  <c r="S40" i="31" a="1"/>
  <c r="S40" i="31" s="1"/>
  <c r="R40" i="31" a="1"/>
  <c r="R40" i="31" s="1"/>
  <c r="Q40" i="31" a="1"/>
  <c r="Q40" i="31" s="1"/>
  <c r="P40" i="31" a="1"/>
  <c r="P40" i="31" s="1"/>
  <c r="O40" i="31" a="1"/>
  <c r="O40" i="31" s="1"/>
  <c r="N40" i="31" a="1"/>
  <c r="N40" i="31" s="1"/>
  <c r="M40" i="31" a="1"/>
  <c r="M40" i="31" s="1"/>
  <c r="L40" i="31" a="1"/>
  <c r="L40" i="31" s="1"/>
  <c r="K40" i="31" a="1"/>
  <c r="K40" i="31" s="1"/>
  <c r="J40" i="31" a="1"/>
  <c r="J40" i="31" s="1"/>
  <c r="I40" i="31" a="1"/>
  <c r="I40" i="31" s="1"/>
  <c r="H40" i="31" a="1"/>
  <c r="H40" i="31" s="1"/>
  <c r="G40" i="31" a="1"/>
  <c r="G40" i="31" s="1"/>
  <c r="F40" i="31" a="1"/>
  <c r="F40" i="31" s="1"/>
  <c r="E40" i="31" a="1"/>
  <c r="E40" i="31" s="1"/>
  <c r="D40" i="31" a="1"/>
  <c r="D40" i="31" s="1"/>
  <c r="C40" i="31" a="1"/>
  <c r="C40" i="31" s="1"/>
  <c r="X39" i="31" a="1"/>
  <c r="X39" i="31" s="1"/>
  <c r="W39" i="31" a="1"/>
  <c r="W39" i="31" s="1"/>
  <c r="V39" i="31" a="1"/>
  <c r="V39" i="31" s="1"/>
  <c r="U39" i="31" a="1"/>
  <c r="U39" i="31" s="1"/>
  <c r="T39" i="31" a="1"/>
  <c r="T39" i="31" s="1"/>
  <c r="S39" i="31" a="1"/>
  <c r="S39" i="31" s="1"/>
  <c r="R39" i="31" a="1"/>
  <c r="R39" i="31" s="1"/>
  <c r="Q39" i="31" a="1"/>
  <c r="Q39" i="31" s="1"/>
  <c r="P39" i="31" a="1"/>
  <c r="P39" i="31" s="1"/>
  <c r="O39" i="31" a="1"/>
  <c r="O39" i="31" s="1"/>
  <c r="N39" i="31" a="1"/>
  <c r="N39" i="31" s="1"/>
  <c r="M39" i="31" a="1"/>
  <c r="M39" i="31" s="1"/>
  <c r="L39" i="31" a="1"/>
  <c r="L39" i="31" s="1"/>
  <c r="K39" i="31" a="1"/>
  <c r="K39" i="31" s="1"/>
  <c r="J39" i="31" a="1"/>
  <c r="J39" i="31" s="1"/>
  <c r="I39" i="31" a="1"/>
  <c r="I39" i="31" s="1"/>
  <c r="H39" i="31" a="1"/>
  <c r="H39" i="31" s="1"/>
  <c r="G39" i="31" a="1"/>
  <c r="G39" i="31" s="1"/>
  <c r="F39" i="31" a="1"/>
  <c r="F39" i="31" s="1"/>
  <c r="E39" i="31" a="1"/>
  <c r="E39" i="31" s="1"/>
  <c r="D39" i="31" a="1"/>
  <c r="D39" i="31" s="1"/>
  <c r="C39" i="31" a="1"/>
  <c r="C39" i="31" s="1"/>
  <c r="X38" i="31" a="1"/>
  <c r="X38" i="31" s="1"/>
  <c r="W38" i="31" a="1"/>
  <c r="W38" i="31" s="1"/>
  <c r="V38" i="31" a="1"/>
  <c r="V38" i="31" s="1"/>
  <c r="U38" i="31" a="1"/>
  <c r="U38" i="31" s="1"/>
  <c r="T38" i="31" a="1"/>
  <c r="T38" i="31" s="1"/>
  <c r="S38" i="31" a="1"/>
  <c r="S38" i="31" s="1"/>
  <c r="R38" i="31" a="1"/>
  <c r="R38" i="31" s="1"/>
  <c r="Q38" i="31" a="1"/>
  <c r="Q38" i="31" s="1"/>
  <c r="P38" i="31" a="1"/>
  <c r="P38" i="31" s="1"/>
  <c r="O38" i="31" a="1"/>
  <c r="O38" i="31" s="1"/>
  <c r="N38" i="31" a="1"/>
  <c r="N38" i="31" s="1"/>
  <c r="M38" i="31" a="1"/>
  <c r="M38" i="31" s="1"/>
  <c r="L38" i="31" a="1"/>
  <c r="L38" i="31" s="1"/>
  <c r="K38" i="31" a="1"/>
  <c r="K38" i="31" s="1"/>
  <c r="J38" i="31" a="1"/>
  <c r="J38" i="31" s="1"/>
  <c r="I38" i="31" a="1"/>
  <c r="I38" i="31" s="1"/>
  <c r="H38" i="31" a="1"/>
  <c r="H38" i="31" s="1"/>
  <c r="G38" i="31" a="1"/>
  <c r="G38" i="31" s="1"/>
  <c r="F38" i="31" a="1"/>
  <c r="F38" i="31" s="1"/>
  <c r="E38" i="31" a="1"/>
  <c r="E38" i="31" s="1"/>
  <c r="D38" i="31" a="1"/>
  <c r="D38" i="31" s="1"/>
  <c r="C38" i="31" a="1"/>
  <c r="C38" i="31" s="1"/>
  <c r="X37" i="31" a="1"/>
  <c r="X37" i="31" s="1"/>
  <c r="W37" i="31" a="1"/>
  <c r="W37" i="31" s="1"/>
  <c r="V37" i="31" a="1"/>
  <c r="V37" i="31" s="1"/>
  <c r="U37" i="31" a="1"/>
  <c r="U37" i="31" s="1"/>
  <c r="T37" i="31" a="1"/>
  <c r="T37" i="31" s="1"/>
  <c r="S37" i="31" a="1"/>
  <c r="S37" i="31" s="1"/>
  <c r="R37" i="31" a="1"/>
  <c r="R37" i="31" s="1"/>
  <c r="Q37" i="31" a="1"/>
  <c r="Q37" i="31" s="1"/>
  <c r="P37" i="31" a="1"/>
  <c r="P37" i="31" s="1"/>
  <c r="O37" i="31" a="1"/>
  <c r="O37" i="31" s="1"/>
  <c r="N37" i="31" a="1"/>
  <c r="N37" i="31" s="1"/>
  <c r="M37" i="31" a="1"/>
  <c r="M37" i="31" s="1"/>
  <c r="L37" i="31" a="1"/>
  <c r="L37" i="31" s="1"/>
  <c r="K37" i="31" a="1"/>
  <c r="K37" i="31" s="1"/>
  <c r="J37" i="31" a="1"/>
  <c r="J37" i="31" s="1"/>
  <c r="I37" i="31" a="1"/>
  <c r="I37" i="31" s="1"/>
  <c r="H37" i="31" a="1"/>
  <c r="H37" i="31" s="1"/>
  <c r="G37" i="31" a="1"/>
  <c r="G37" i="31" s="1"/>
  <c r="F37" i="31" a="1"/>
  <c r="F37" i="31" s="1"/>
  <c r="E37" i="31" a="1"/>
  <c r="E37" i="31" s="1"/>
  <c r="D37" i="31" a="1"/>
  <c r="D37" i="31" s="1"/>
  <c r="C37" i="31" a="1"/>
  <c r="C37" i="31" s="1"/>
  <c r="X31" i="31" a="1"/>
  <c r="X31" i="31" s="1"/>
  <c r="W31" i="31" a="1"/>
  <c r="W31" i="31" s="1"/>
  <c r="V31" i="31" a="1"/>
  <c r="V31" i="31" s="1"/>
  <c r="U31" i="31" a="1"/>
  <c r="U31" i="31" s="1"/>
  <c r="T31" i="31" a="1"/>
  <c r="T31" i="31" s="1"/>
  <c r="S31" i="31" a="1"/>
  <c r="S31" i="31" s="1"/>
  <c r="R31" i="31" a="1"/>
  <c r="R31" i="31" s="1"/>
  <c r="Q31" i="31" a="1"/>
  <c r="Q31" i="31" s="1"/>
  <c r="P31" i="31" a="1"/>
  <c r="P31" i="31" s="1"/>
  <c r="O31" i="31" a="1"/>
  <c r="O31" i="31" s="1"/>
  <c r="N31" i="31" a="1"/>
  <c r="N31" i="31" s="1"/>
  <c r="M31" i="31" a="1"/>
  <c r="M31" i="31" s="1"/>
  <c r="L31" i="31" a="1"/>
  <c r="L31" i="31" s="1"/>
  <c r="K31" i="31" a="1"/>
  <c r="K31" i="31" s="1"/>
  <c r="J31" i="31" a="1"/>
  <c r="J31" i="31" s="1"/>
  <c r="I31" i="31" a="1"/>
  <c r="I31" i="31" s="1"/>
  <c r="H31" i="31" a="1"/>
  <c r="H31" i="31" s="1"/>
  <c r="G31" i="31" a="1"/>
  <c r="G31" i="31" s="1"/>
  <c r="F31" i="31" a="1"/>
  <c r="F31" i="31" s="1"/>
  <c r="E31" i="31" a="1"/>
  <c r="E31" i="31" s="1"/>
  <c r="D31" i="31" a="1"/>
  <c r="D31" i="31" s="1"/>
  <c r="C31" i="31" a="1"/>
  <c r="C31" i="31" s="1"/>
  <c r="X30" i="31" a="1"/>
  <c r="X30" i="31" s="1"/>
  <c r="W30" i="31" a="1"/>
  <c r="W30" i="31" s="1"/>
  <c r="V30" i="31" a="1"/>
  <c r="V30" i="31" s="1"/>
  <c r="U30" i="31" a="1"/>
  <c r="U30" i="31" s="1"/>
  <c r="T30" i="31" a="1"/>
  <c r="T30" i="31" s="1"/>
  <c r="S30" i="31" a="1"/>
  <c r="S30" i="31" s="1"/>
  <c r="R30" i="31" a="1"/>
  <c r="R30" i="31" s="1"/>
  <c r="Q30" i="31" a="1"/>
  <c r="Q30" i="31" s="1"/>
  <c r="P30" i="31" a="1"/>
  <c r="P30" i="31" s="1"/>
  <c r="O30" i="31" a="1"/>
  <c r="O30" i="31" s="1"/>
  <c r="N30" i="31" a="1"/>
  <c r="N30" i="31" s="1"/>
  <c r="M30" i="31" a="1"/>
  <c r="M30" i="31" s="1"/>
  <c r="L30" i="31" a="1"/>
  <c r="L30" i="31" s="1"/>
  <c r="K30" i="31" a="1"/>
  <c r="K30" i="31" s="1"/>
  <c r="J30" i="31" a="1"/>
  <c r="J30" i="31" s="1"/>
  <c r="I30" i="31" a="1"/>
  <c r="I30" i="31" s="1"/>
  <c r="H30" i="31" a="1"/>
  <c r="H30" i="31" s="1"/>
  <c r="G30" i="31" a="1"/>
  <c r="G30" i="31" s="1"/>
  <c r="F30" i="31" a="1"/>
  <c r="F30" i="31" s="1"/>
  <c r="E30" i="31" a="1"/>
  <c r="E30" i="31" s="1"/>
  <c r="D30" i="31" a="1"/>
  <c r="D30" i="31" s="1"/>
  <c r="C30" i="31" a="1"/>
  <c r="C30" i="31" s="1"/>
  <c r="X29" i="31" a="1"/>
  <c r="X29" i="31" s="1"/>
  <c r="W29" i="31" a="1"/>
  <c r="W29" i="31" s="1"/>
  <c r="V29" i="31" a="1"/>
  <c r="V29" i="31" s="1"/>
  <c r="U29" i="31" a="1"/>
  <c r="U29" i="31" s="1"/>
  <c r="T29" i="31" a="1"/>
  <c r="T29" i="31" s="1"/>
  <c r="S29" i="31" a="1"/>
  <c r="S29" i="31" s="1"/>
  <c r="R29" i="31" a="1"/>
  <c r="R29" i="31" s="1"/>
  <c r="Q29" i="31" a="1"/>
  <c r="Q29" i="31" s="1"/>
  <c r="P29" i="31" a="1"/>
  <c r="P29" i="31" s="1"/>
  <c r="O29" i="31" a="1"/>
  <c r="O29" i="31" s="1"/>
  <c r="N29" i="31" a="1"/>
  <c r="N29" i="31" s="1"/>
  <c r="M29" i="31" a="1"/>
  <c r="M29" i="31" s="1"/>
  <c r="L29" i="31" a="1"/>
  <c r="L29" i="31" s="1"/>
  <c r="K29" i="31" a="1"/>
  <c r="K29" i="31" s="1"/>
  <c r="J29" i="31" a="1"/>
  <c r="J29" i="31" s="1"/>
  <c r="I29" i="31" a="1"/>
  <c r="I29" i="31" s="1"/>
  <c r="H29" i="31" a="1"/>
  <c r="H29" i="31" s="1"/>
  <c r="G29" i="31" a="1"/>
  <c r="G29" i="31" s="1"/>
  <c r="F29" i="31" a="1"/>
  <c r="F29" i="31" s="1"/>
  <c r="E29" i="31" a="1"/>
  <c r="E29" i="31" s="1"/>
  <c r="D29" i="31" a="1"/>
  <c r="D29" i="31" s="1"/>
  <c r="C29" i="31" a="1"/>
  <c r="C29" i="31" s="1"/>
  <c r="X28" i="31" a="1"/>
  <c r="X28" i="31" s="1"/>
  <c r="W28" i="31" a="1"/>
  <c r="W28" i="31" s="1"/>
  <c r="V28" i="31" a="1"/>
  <c r="V28" i="31" s="1"/>
  <c r="U28" i="31" a="1"/>
  <c r="U28" i="31" s="1"/>
  <c r="T28" i="31" a="1"/>
  <c r="T28" i="31" s="1"/>
  <c r="S28" i="31" a="1"/>
  <c r="S28" i="31" s="1"/>
  <c r="R28" i="31" a="1"/>
  <c r="R28" i="31" s="1"/>
  <c r="Q28" i="31" a="1"/>
  <c r="Q28" i="31" s="1"/>
  <c r="P28" i="31" a="1"/>
  <c r="P28" i="31" s="1"/>
  <c r="O28" i="31" a="1"/>
  <c r="O28" i="31" s="1"/>
  <c r="N28" i="31" a="1"/>
  <c r="N28" i="31" s="1"/>
  <c r="M28" i="31" a="1"/>
  <c r="M28" i="31" s="1"/>
  <c r="L28" i="31" a="1"/>
  <c r="L28" i="31" s="1"/>
  <c r="K28" i="31" a="1"/>
  <c r="K28" i="31" s="1"/>
  <c r="J28" i="31" a="1"/>
  <c r="J28" i="31" s="1"/>
  <c r="I28" i="31" a="1"/>
  <c r="I28" i="31" s="1"/>
  <c r="H28" i="31" a="1"/>
  <c r="H28" i="31" s="1"/>
  <c r="G28" i="31" a="1"/>
  <c r="G28" i="31" s="1"/>
  <c r="F28" i="31" a="1"/>
  <c r="F28" i="31" s="1"/>
  <c r="E28" i="31" a="1"/>
  <c r="E28" i="31" s="1"/>
  <c r="D28" i="31" a="1"/>
  <c r="D28" i="31" s="1"/>
  <c r="C28" i="31" a="1"/>
  <c r="C28" i="31" s="1"/>
  <c r="X27" i="31" a="1"/>
  <c r="X27" i="31" s="1"/>
  <c r="W27" i="31" a="1"/>
  <c r="W27" i="31" s="1"/>
  <c r="V27" i="31" a="1"/>
  <c r="V27" i="31" s="1"/>
  <c r="U27" i="31" a="1"/>
  <c r="U27" i="31" s="1"/>
  <c r="T27" i="31" a="1"/>
  <c r="T27" i="31" s="1"/>
  <c r="S27" i="31" a="1"/>
  <c r="S27" i="31" s="1"/>
  <c r="R27" i="31" a="1"/>
  <c r="R27" i="31" s="1"/>
  <c r="Q27" i="31" a="1"/>
  <c r="Q27" i="31" s="1"/>
  <c r="P27" i="31" a="1"/>
  <c r="P27" i="31" s="1"/>
  <c r="O27" i="31" a="1"/>
  <c r="O27" i="31" s="1"/>
  <c r="N27" i="31" a="1"/>
  <c r="N27" i="31" s="1"/>
  <c r="M27" i="31" a="1"/>
  <c r="M27" i="31" s="1"/>
  <c r="L27" i="31" a="1"/>
  <c r="L27" i="31" s="1"/>
  <c r="K27" i="31" a="1"/>
  <c r="K27" i="31" s="1"/>
  <c r="J27" i="31" a="1"/>
  <c r="J27" i="31" s="1"/>
  <c r="I27" i="31" a="1"/>
  <c r="I27" i="31" s="1"/>
  <c r="H27" i="31" a="1"/>
  <c r="H27" i="31" s="1"/>
  <c r="G27" i="31" a="1"/>
  <c r="G27" i="31" s="1"/>
  <c r="F27" i="31" a="1"/>
  <c r="F27" i="31" s="1"/>
  <c r="E27" i="31" a="1"/>
  <c r="E27" i="31" s="1"/>
  <c r="D27" i="31" a="1"/>
  <c r="D27" i="31" s="1"/>
  <c r="C27" i="31" a="1"/>
  <c r="C27" i="31" s="1"/>
  <c r="X26" i="31" a="1"/>
  <c r="X26" i="31" s="1"/>
  <c r="W26" i="31" a="1"/>
  <c r="W26" i="31" s="1"/>
  <c r="V26" i="31" a="1"/>
  <c r="V26" i="31" s="1"/>
  <c r="U26" i="31" a="1"/>
  <c r="U26" i="31" s="1"/>
  <c r="T26" i="31" a="1"/>
  <c r="T26" i="31" s="1"/>
  <c r="S26" i="31" a="1"/>
  <c r="S26" i="31" s="1"/>
  <c r="R26" i="31" a="1"/>
  <c r="R26" i="31" s="1"/>
  <c r="Q26" i="31" a="1"/>
  <c r="Q26" i="31" s="1"/>
  <c r="P26" i="31" a="1"/>
  <c r="P26" i="31" s="1"/>
  <c r="O26" i="31" a="1"/>
  <c r="O26" i="31" s="1"/>
  <c r="N26" i="31" a="1"/>
  <c r="N26" i="31" s="1"/>
  <c r="M26" i="31" a="1"/>
  <c r="M26" i="31" s="1"/>
  <c r="L26" i="31" a="1"/>
  <c r="L26" i="31" s="1"/>
  <c r="K26" i="31" a="1"/>
  <c r="K26" i="31" s="1"/>
  <c r="J26" i="31" a="1"/>
  <c r="J26" i="31" s="1"/>
  <c r="I26" i="31" a="1"/>
  <c r="I26" i="31" s="1"/>
  <c r="H26" i="31" a="1"/>
  <c r="H26" i="31" s="1"/>
  <c r="G26" i="31" a="1"/>
  <c r="G26" i="31" s="1"/>
  <c r="F26" i="31" a="1"/>
  <c r="F26" i="31" s="1"/>
  <c r="E26" i="31" a="1"/>
  <c r="E26" i="31" s="1"/>
  <c r="D26" i="31" a="1"/>
  <c r="D26" i="31" s="1"/>
  <c r="C26" i="31" a="1"/>
  <c r="C26" i="31" s="1"/>
  <c r="X20" i="31" a="1"/>
  <c r="X20" i="31" s="1"/>
  <c r="W20" i="31" a="1"/>
  <c r="W20" i="31" s="1"/>
  <c r="V20" i="31" a="1"/>
  <c r="V20" i="31" s="1"/>
  <c r="U20" i="31" a="1"/>
  <c r="U20" i="31" s="1"/>
  <c r="T20" i="31" a="1"/>
  <c r="T20" i="31" s="1"/>
  <c r="S20" i="31" a="1"/>
  <c r="S20" i="31" s="1"/>
  <c r="R20" i="31" a="1"/>
  <c r="R20" i="31" s="1"/>
  <c r="Q20" i="31" a="1"/>
  <c r="Q20" i="31" s="1"/>
  <c r="P20" i="31" a="1"/>
  <c r="P20" i="31" s="1"/>
  <c r="O20" i="31" a="1"/>
  <c r="O20" i="31" s="1"/>
  <c r="N20" i="31" a="1"/>
  <c r="N20" i="31" s="1"/>
  <c r="M20" i="31" a="1"/>
  <c r="M20" i="31" s="1"/>
  <c r="L20" i="31" a="1"/>
  <c r="L20" i="31" s="1"/>
  <c r="K20" i="31" a="1"/>
  <c r="K20" i="31" s="1"/>
  <c r="J20" i="31" a="1"/>
  <c r="J20" i="31" s="1"/>
  <c r="I20" i="31" a="1"/>
  <c r="I20" i="31" s="1"/>
  <c r="H20" i="31" a="1"/>
  <c r="H20" i="31" s="1"/>
  <c r="G20" i="31" a="1"/>
  <c r="G20" i="31" s="1"/>
  <c r="F20" i="31" a="1"/>
  <c r="F20" i="31" s="1"/>
  <c r="E20" i="31" a="1"/>
  <c r="E20" i="31" s="1"/>
  <c r="D20" i="31" a="1"/>
  <c r="D20" i="31" s="1"/>
  <c r="C20" i="31" a="1"/>
  <c r="C20" i="31" s="1"/>
  <c r="X19" i="31" a="1"/>
  <c r="X19" i="31" s="1"/>
  <c r="W19" i="31" a="1"/>
  <c r="W19" i="31" s="1"/>
  <c r="V19" i="31" a="1"/>
  <c r="V19" i="31" s="1"/>
  <c r="U19" i="31" a="1"/>
  <c r="U19" i="31" s="1"/>
  <c r="T19" i="31" a="1"/>
  <c r="T19" i="31" s="1"/>
  <c r="S19" i="31" a="1"/>
  <c r="S19" i="31" s="1"/>
  <c r="R19" i="31" a="1"/>
  <c r="R19" i="31" s="1"/>
  <c r="Q19" i="31" a="1"/>
  <c r="Q19" i="31" s="1"/>
  <c r="P19" i="31" a="1"/>
  <c r="P19" i="31" s="1"/>
  <c r="O19" i="31" a="1"/>
  <c r="O19" i="31" s="1"/>
  <c r="N19" i="31" a="1"/>
  <c r="N19" i="31" s="1"/>
  <c r="M19" i="31" a="1"/>
  <c r="M19" i="31" s="1"/>
  <c r="L19" i="31" a="1"/>
  <c r="L19" i="31" s="1"/>
  <c r="K19" i="31" a="1"/>
  <c r="K19" i="31" s="1"/>
  <c r="J19" i="31" a="1"/>
  <c r="J19" i="31" s="1"/>
  <c r="I19" i="31" a="1"/>
  <c r="I19" i="31" s="1"/>
  <c r="H19" i="31" a="1"/>
  <c r="H19" i="31" s="1"/>
  <c r="G19" i="31" a="1"/>
  <c r="G19" i="31" s="1"/>
  <c r="F19" i="31" a="1"/>
  <c r="F19" i="31" s="1"/>
  <c r="E19" i="31" a="1"/>
  <c r="E19" i="31" s="1"/>
  <c r="D19" i="31" a="1"/>
  <c r="D19" i="31" s="1"/>
  <c r="C19" i="31" a="1"/>
  <c r="C19" i="31" s="1"/>
  <c r="X18" i="31" a="1"/>
  <c r="X18" i="31" s="1"/>
  <c r="W18" i="31" a="1"/>
  <c r="W18" i="31" s="1"/>
  <c r="V18" i="31" a="1"/>
  <c r="V18" i="31" s="1"/>
  <c r="U18" i="31" a="1"/>
  <c r="U18" i="31" s="1"/>
  <c r="T18" i="31" a="1"/>
  <c r="T18" i="31" s="1"/>
  <c r="S18" i="31" a="1"/>
  <c r="S18" i="31" s="1"/>
  <c r="R18" i="31" a="1"/>
  <c r="R18" i="31" s="1"/>
  <c r="Q18" i="31" a="1"/>
  <c r="Q18" i="31" s="1"/>
  <c r="P18" i="31" a="1"/>
  <c r="P18" i="31" s="1"/>
  <c r="O18" i="31" a="1"/>
  <c r="O18" i="31" s="1"/>
  <c r="N18" i="31" a="1"/>
  <c r="N18" i="31" s="1"/>
  <c r="M18" i="31" a="1"/>
  <c r="M18" i="31" s="1"/>
  <c r="L18" i="31" a="1"/>
  <c r="L18" i="31" s="1"/>
  <c r="K18" i="31" a="1"/>
  <c r="K18" i="31" s="1"/>
  <c r="J18" i="31" a="1"/>
  <c r="J18" i="31" s="1"/>
  <c r="I18" i="31" a="1"/>
  <c r="I18" i="31" s="1"/>
  <c r="H18" i="31" a="1"/>
  <c r="H18" i="31" s="1"/>
  <c r="G18" i="31" a="1"/>
  <c r="G18" i="31" s="1"/>
  <c r="F18" i="31" a="1"/>
  <c r="F18" i="31" s="1"/>
  <c r="E18" i="31" a="1"/>
  <c r="E18" i="31" s="1"/>
  <c r="D18" i="31" a="1"/>
  <c r="D18" i="31" s="1"/>
  <c r="C18" i="31" a="1"/>
  <c r="C18" i="31" s="1"/>
  <c r="X17" i="31" a="1"/>
  <c r="X17" i="31" s="1"/>
  <c r="W17" i="31" a="1"/>
  <c r="W17" i="31" s="1"/>
  <c r="V17" i="31" a="1"/>
  <c r="V17" i="31" s="1"/>
  <c r="U17" i="31" a="1"/>
  <c r="U17" i="31" s="1"/>
  <c r="T17" i="31" a="1"/>
  <c r="T17" i="31" s="1"/>
  <c r="S17" i="31" a="1"/>
  <c r="S17" i="31" s="1"/>
  <c r="R17" i="31" a="1"/>
  <c r="R17" i="31" s="1"/>
  <c r="Q17" i="31" a="1"/>
  <c r="Q17" i="31" s="1"/>
  <c r="P17" i="31" a="1"/>
  <c r="P17" i="31" s="1"/>
  <c r="O17" i="31" a="1"/>
  <c r="O17" i="31" s="1"/>
  <c r="N17" i="31" a="1"/>
  <c r="N17" i="31" s="1"/>
  <c r="M17" i="31" a="1"/>
  <c r="M17" i="31" s="1"/>
  <c r="L17" i="31" a="1"/>
  <c r="L17" i="31" s="1"/>
  <c r="K17" i="31" a="1"/>
  <c r="K17" i="31" s="1"/>
  <c r="J17" i="31" a="1"/>
  <c r="J17" i="31" s="1"/>
  <c r="I17" i="31" a="1"/>
  <c r="I17" i="31" s="1"/>
  <c r="H17" i="31" a="1"/>
  <c r="H17" i="31" s="1"/>
  <c r="G17" i="31" a="1"/>
  <c r="G17" i="31" s="1"/>
  <c r="F17" i="31" a="1"/>
  <c r="F17" i="31" s="1"/>
  <c r="E17" i="31" a="1"/>
  <c r="E17" i="31" s="1"/>
  <c r="D17" i="31" a="1"/>
  <c r="D17" i="31" s="1"/>
  <c r="C17" i="31" a="1"/>
  <c r="C17" i="31" s="1"/>
  <c r="X16" i="31" a="1"/>
  <c r="X16" i="31" s="1"/>
  <c r="W16" i="31" a="1"/>
  <c r="W16" i="31" s="1"/>
  <c r="V16" i="31" a="1"/>
  <c r="V16" i="31" s="1"/>
  <c r="U16" i="31" a="1"/>
  <c r="U16" i="31" s="1"/>
  <c r="T16" i="31" a="1"/>
  <c r="T16" i="31" s="1"/>
  <c r="S16" i="31" a="1"/>
  <c r="S16" i="31" s="1"/>
  <c r="R16" i="31" a="1"/>
  <c r="R16" i="31" s="1"/>
  <c r="Q16" i="31" a="1"/>
  <c r="Q16" i="31" s="1"/>
  <c r="P16" i="31" a="1"/>
  <c r="P16" i="31" s="1"/>
  <c r="O16" i="31" a="1"/>
  <c r="O16" i="31" s="1"/>
  <c r="N16" i="31" a="1"/>
  <c r="N16" i="31" s="1"/>
  <c r="M16" i="31" a="1"/>
  <c r="M16" i="31" s="1"/>
  <c r="L16" i="31" a="1"/>
  <c r="L16" i="31" s="1"/>
  <c r="K16" i="31" a="1"/>
  <c r="K16" i="31" s="1"/>
  <c r="J16" i="31" a="1"/>
  <c r="J16" i="31" s="1"/>
  <c r="I16" i="31" a="1"/>
  <c r="I16" i="31" s="1"/>
  <c r="H16" i="31" a="1"/>
  <c r="H16" i="31" s="1"/>
  <c r="G16" i="31" a="1"/>
  <c r="G16" i="31" s="1"/>
  <c r="F16" i="31" a="1"/>
  <c r="F16" i="31" s="1"/>
  <c r="E16" i="31" a="1"/>
  <c r="E16" i="31" s="1"/>
  <c r="D16" i="31" a="1"/>
  <c r="D16" i="31" s="1"/>
  <c r="C16" i="31" a="1"/>
  <c r="C16" i="31" s="1"/>
  <c r="X15" i="31" a="1"/>
  <c r="X15" i="31" s="1"/>
  <c r="W15" i="31" a="1"/>
  <c r="W15" i="31" s="1"/>
  <c r="V15" i="31" a="1"/>
  <c r="V15" i="31" s="1"/>
  <c r="U15" i="31" a="1"/>
  <c r="U15" i="31" s="1"/>
  <c r="T15" i="31" a="1"/>
  <c r="T15" i="31" s="1"/>
  <c r="S15" i="31" a="1"/>
  <c r="S15" i="31" s="1"/>
  <c r="R15" i="31" a="1"/>
  <c r="R15" i="31" s="1"/>
  <c r="Q15" i="31" a="1"/>
  <c r="Q15" i="31" s="1"/>
  <c r="P15" i="31" a="1"/>
  <c r="P15" i="31" s="1"/>
  <c r="O15" i="31" a="1"/>
  <c r="O15" i="31" s="1"/>
  <c r="N15" i="31" a="1"/>
  <c r="N15" i="31" s="1"/>
  <c r="M15" i="31" a="1"/>
  <c r="M15" i="31" s="1"/>
  <c r="L15" i="31" a="1"/>
  <c r="L15" i="31" s="1"/>
  <c r="K15" i="31" a="1"/>
  <c r="K15" i="31" s="1"/>
  <c r="J15" i="31" a="1"/>
  <c r="J15" i="31" s="1"/>
  <c r="I15" i="31" a="1"/>
  <c r="I15" i="31" s="1"/>
  <c r="H15" i="31" a="1"/>
  <c r="H15" i="31" s="1"/>
  <c r="G15" i="31" a="1"/>
  <c r="G15" i="31" s="1"/>
  <c r="F15" i="31" a="1"/>
  <c r="F15" i="31" s="1"/>
  <c r="E15" i="31" a="1"/>
  <c r="E15" i="31" s="1"/>
  <c r="D15" i="31" a="1"/>
  <c r="D15" i="31" s="1"/>
  <c r="C15" i="31" a="1"/>
  <c r="C15" i="31" s="1"/>
  <c r="X14" i="31" a="1"/>
  <c r="X14" i="31" s="1"/>
  <c r="W14" i="31" a="1"/>
  <c r="W14" i="31" s="1"/>
  <c r="V14" i="31" a="1"/>
  <c r="V14" i="31" s="1"/>
  <c r="U14" i="31" a="1"/>
  <c r="U14" i="31" s="1"/>
  <c r="T14" i="31" a="1"/>
  <c r="T14" i="31" s="1"/>
  <c r="S14" i="31" a="1"/>
  <c r="S14" i="31" s="1"/>
  <c r="R14" i="31" a="1"/>
  <c r="R14" i="31" s="1"/>
  <c r="Q14" i="31" a="1"/>
  <c r="Q14" i="31" s="1"/>
  <c r="P14" i="31" a="1"/>
  <c r="P14" i="31" s="1"/>
  <c r="O14" i="31" a="1"/>
  <c r="O14" i="31" s="1"/>
  <c r="N14" i="31" a="1"/>
  <c r="N14" i="31" s="1"/>
  <c r="M14" i="31" a="1"/>
  <c r="M14" i="31" s="1"/>
  <c r="L14" i="31" a="1"/>
  <c r="L14" i="31" s="1"/>
  <c r="K14" i="31" a="1"/>
  <c r="K14" i="31" s="1"/>
  <c r="J14" i="31" a="1"/>
  <c r="J14" i="31" s="1"/>
  <c r="I14" i="31" a="1"/>
  <c r="I14" i="31" s="1"/>
  <c r="H14" i="31" a="1"/>
  <c r="H14" i="31" s="1"/>
  <c r="G14" i="31" a="1"/>
  <c r="G14" i="31" s="1"/>
  <c r="F14" i="31" a="1"/>
  <c r="F14" i="31" s="1"/>
  <c r="E14" i="31" a="1"/>
  <c r="E14" i="31" s="1"/>
  <c r="D14" i="31" a="1"/>
  <c r="D14" i="31" s="1"/>
  <c r="C14" i="31" a="1"/>
  <c r="C14" i="31" s="1"/>
  <c r="X13" i="31" a="1"/>
  <c r="X13" i="31" s="1"/>
  <c r="W13" i="31" a="1"/>
  <c r="W13" i="31" s="1"/>
  <c r="V13" i="31" a="1"/>
  <c r="V13" i="31" s="1"/>
  <c r="U13" i="31" a="1"/>
  <c r="U13" i="31" s="1"/>
  <c r="T13" i="31" a="1"/>
  <c r="T13" i="31" s="1"/>
  <c r="S13" i="31" a="1"/>
  <c r="S13" i="31" s="1"/>
  <c r="R13" i="31" a="1"/>
  <c r="R13" i="31" s="1"/>
  <c r="Q13" i="31" a="1"/>
  <c r="Q13" i="31" s="1"/>
  <c r="P13" i="31" a="1"/>
  <c r="P13" i="31" s="1"/>
  <c r="O13" i="31" a="1"/>
  <c r="O13" i="31" s="1"/>
  <c r="N13" i="31" a="1"/>
  <c r="N13" i="31" s="1"/>
  <c r="M13" i="31" a="1"/>
  <c r="M13" i="31" s="1"/>
  <c r="L13" i="31" a="1"/>
  <c r="L13" i="31" s="1"/>
  <c r="K13" i="31" a="1"/>
  <c r="K13" i="31" s="1"/>
  <c r="J13" i="31" a="1"/>
  <c r="J13" i="31" s="1"/>
  <c r="I13" i="31" a="1"/>
  <c r="I13" i="31" s="1"/>
  <c r="H13" i="31" a="1"/>
  <c r="H13" i="31" s="1"/>
  <c r="G13" i="31" a="1"/>
  <c r="G13" i="31" s="1"/>
  <c r="F13" i="31" a="1"/>
  <c r="F13" i="31" s="1"/>
  <c r="E13" i="31" a="1"/>
  <c r="E13" i="31" s="1"/>
  <c r="D13" i="31" a="1"/>
  <c r="D13" i="31" s="1"/>
  <c r="C13" i="31" a="1"/>
  <c r="C13" i="31" s="1"/>
  <c r="X12" i="31" a="1"/>
  <c r="X12" i="31" s="1"/>
  <c r="W12" i="31" a="1"/>
  <c r="W12" i="31" s="1"/>
  <c r="V12" i="31" a="1"/>
  <c r="V12" i="31" s="1"/>
  <c r="U12" i="31" a="1"/>
  <c r="U12" i="31" s="1"/>
  <c r="T12" i="31" a="1"/>
  <c r="T12" i="31" s="1"/>
  <c r="S12" i="31" a="1"/>
  <c r="S12" i="31" s="1"/>
  <c r="R12" i="31" a="1"/>
  <c r="R12" i="31" s="1"/>
  <c r="Q12" i="31" a="1"/>
  <c r="Q12" i="31" s="1"/>
  <c r="P12" i="31" a="1"/>
  <c r="P12" i="31" s="1"/>
  <c r="O12" i="31" a="1"/>
  <c r="O12" i="31" s="1"/>
  <c r="N12" i="31" a="1"/>
  <c r="N12" i="31" s="1"/>
  <c r="M12" i="31" a="1"/>
  <c r="M12" i="31" s="1"/>
  <c r="L12" i="31" a="1"/>
  <c r="L12" i="31" s="1"/>
  <c r="K12" i="31" a="1"/>
  <c r="K12" i="31" s="1"/>
  <c r="J12" i="31" a="1"/>
  <c r="J12" i="31" s="1"/>
  <c r="I12" i="31" a="1"/>
  <c r="I12" i="31" s="1"/>
  <c r="H12" i="31" a="1"/>
  <c r="H12" i="31" s="1"/>
  <c r="G12" i="31" a="1"/>
  <c r="G12" i="31" s="1"/>
  <c r="F12" i="31" a="1"/>
  <c r="F12" i="31" s="1"/>
  <c r="E12" i="31" a="1"/>
  <c r="E12" i="31" s="1"/>
  <c r="D12" i="31" a="1"/>
  <c r="D12" i="31" s="1"/>
  <c r="C12" i="31" a="1"/>
  <c r="C12" i="31" s="1"/>
  <c r="X11" i="31" a="1"/>
  <c r="X11" i="31" s="1"/>
  <c r="W11" i="31" a="1"/>
  <c r="W11" i="31" s="1"/>
  <c r="V11" i="31" a="1"/>
  <c r="V11" i="31" s="1"/>
  <c r="U11" i="31" a="1"/>
  <c r="U11" i="31" s="1"/>
  <c r="T11" i="31" a="1"/>
  <c r="T11" i="31" s="1"/>
  <c r="S11" i="31" a="1"/>
  <c r="S11" i="31" s="1"/>
  <c r="R11" i="31" a="1"/>
  <c r="R11" i="31" s="1"/>
  <c r="Q11" i="31" a="1"/>
  <c r="Q11" i="31" s="1"/>
  <c r="P11" i="31" a="1"/>
  <c r="P11" i="31" s="1"/>
  <c r="O11" i="31" a="1"/>
  <c r="O11" i="31" s="1"/>
  <c r="N11" i="31" a="1"/>
  <c r="N11" i="31" s="1"/>
  <c r="M11" i="31" a="1"/>
  <c r="M11" i="31" s="1"/>
  <c r="L11" i="31" a="1"/>
  <c r="L11" i="31" s="1"/>
  <c r="K11" i="31" a="1"/>
  <c r="K11" i="31" s="1"/>
  <c r="J11" i="31" a="1"/>
  <c r="J11" i="31" s="1"/>
  <c r="I11" i="31" a="1"/>
  <c r="I11" i="31" s="1"/>
  <c r="H11" i="31" a="1"/>
  <c r="H11" i="31" s="1"/>
  <c r="G11" i="31" a="1"/>
  <c r="G11" i="31" s="1"/>
  <c r="F11" i="31" a="1"/>
  <c r="F11" i="31" s="1"/>
  <c r="E11" i="31" a="1"/>
  <c r="E11" i="31" s="1"/>
  <c r="D11" i="31" a="1"/>
  <c r="D11" i="31" s="1"/>
  <c r="C11" i="31" a="1"/>
  <c r="C11" i="31" s="1"/>
  <c r="X10" i="31" a="1"/>
  <c r="X10" i="31" s="1"/>
  <c r="W10" i="31" a="1"/>
  <c r="W10" i="31" s="1"/>
  <c r="V10" i="31" a="1"/>
  <c r="V10" i="31" s="1"/>
  <c r="U10" i="31" a="1"/>
  <c r="U10" i="31" s="1"/>
  <c r="T10" i="31" a="1"/>
  <c r="T10" i="31" s="1"/>
  <c r="S10" i="31" a="1"/>
  <c r="S10" i="31" s="1"/>
  <c r="R10" i="31" a="1"/>
  <c r="R10" i="31" s="1"/>
  <c r="Q10" i="31" a="1"/>
  <c r="Q10" i="31" s="1"/>
  <c r="P10" i="31" a="1"/>
  <c r="P10" i="31" s="1"/>
  <c r="O10" i="31" a="1"/>
  <c r="O10" i="31" s="1"/>
  <c r="N10" i="31" a="1"/>
  <c r="N10" i="31" s="1"/>
  <c r="M10" i="31" a="1"/>
  <c r="M10" i="31" s="1"/>
  <c r="L10" i="31" a="1"/>
  <c r="L10" i="31" s="1"/>
  <c r="K10" i="31" a="1"/>
  <c r="K10" i="31" s="1"/>
  <c r="J10" i="31" a="1"/>
  <c r="J10" i="31" s="1"/>
  <c r="I10" i="31" a="1"/>
  <c r="I10" i="31" s="1"/>
  <c r="H10" i="31" a="1"/>
  <c r="H10" i="31" s="1"/>
  <c r="G10" i="31" a="1"/>
  <c r="G10" i="31" s="1"/>
  <c r="F10" i="31" a="1"/>
  <c r="F10" i="31" s="1"/>
  <c r="E10" i="31" a="1"/>
  <c r="E10" i="31" s="1"/>
  <c r="D10" i="31" a="1"/>
  <c r="D10" i="31" s="1"/>
  <c r="C10" i="31" a="1"/>
  <c r="C10" i="31" s="1"/>
  <c r="X9" i="31" a="1"/>
  <c r="X9" i="31" s="1"/>
  <c r="W9" i="31" a="1"/>
  <c r="W9" i="31" s="1"/>
  <c r="V9" i="31" a="1"/>
  <c r="V9" i="31" s="1"/>
  <c r="U9" i="31" a="1"/>
  <c r="U9" i="31" s="1"/>
  <c r="T9" i="31" a="1"/>
  <c r="T9" i="31" s="1"/>
  <c r="S9" i="31" a="1"/>
  <c r="S9" i="31" s="1"/>
  <c r="R9" i="31" a="1"/>
  <c r="R9" i="31" s="1"/>
  <c r="Q9" i="31" a="1"/>
  <c r="Q9" i="31" s="1"/>
  <c r="P9" i="31" a="1"/>
  <c r="P9" i="31" s="1"/>
  <c r="O9" i="31" a="1"/>
  <c r="O9" i="31" s="1"/>
  <c r="N9" i="31" a="1"/>
  <c r="N9" i="31" s="1"/>
  <c r="M9" i="31" a="1"/>
  <c r="M9" i="31" s="1"/>
  <c r="L9" i="31" a="1"/>
  <c r="L9" i="31" s="1"/>
  <c r="K9" i="31" a="1"/>
  <c r="K9" i="31" s="1"/>
  <c r="J9" i="31" a="1"/>
  <c r="J9" i="31" s="1"/>
  <c r="I9" i="31" a="1"/>
  <c r="I9" i="31" s="1"/>
  <c r="H9" i="31" a="1"/>
  <c r="H9" i="31" s="1"/>
  <c r="G9" i="31" a="1"/>
  <c r="G9" i="31" s="1"/>
  <c r="F9" i="31" a="1"/>
  <c r="F9" i="31" s="1"/>
  <c r="E9" i="31" a="1"/>
  <c r="E9" i="31" s="1"/>
  <c r="D9" i="31" a="1"/>
  <c r="D9" i="31" s="1"/>
  <c r="C9" i="31" a="1"/>
  <c r="C9" i="31" s="1"/>
  <c r="C746" i="12" l="1"/>
  <c r="B746" i="12"/>
  <c r="C746" i="30"/>
  <c r="B746" i="30"/>
  <c r="N599" i="30" a="1"/>
  <c r="N599" i="30" s="1"/>
  <c r="M599" i="30" a="1"/>
  <c r="M599" i="30" s="1"/>
  <c r="N598" i="30" a="1"/>
  <c r="N598" i="30" s="1"/>
  <c r="M598" i="30" a="1"/>
  <c r="M598" i="30" s="1"/>
  <c r="N597" i="30" a="1"/>
  <c r="N597" i="30" s="1"/>
  <c r="M597" i="30" a="1"/>
  <c r="M597" i="30" s="1"/>
  <c r="N596" i="30" a="1"/>
  <c r="N596" i="30" s="1"/>
  <c r="M596" i="30" a="1"/>
  <c r="M596" i="30" s="1"/>
  <c r="N595" i="30" a="1"/>
  <c r="N595" i="30" s="1"/>
  <c r="M595" i="30" a="1"/>
  <c r="M595" i="30" s="1"/>
  <c r="N594" i="30" a="1"/>
  <c r="N594" i="30" s="1"/>
  <c r="M594" i="30" a="1"/>
  <c r="M594" i="30" s="1"/>
  <c r="N593" i="30" a="1"/>
  <c r="N593" i="30" s="1"/>
  <c r="M593" i="30" a="1"/>
  <c r="M593" i="30" s="1"/>
  <c r="N592" i="30" a="1"/>
  <c r="N592" i="30" s="1"/>
  <c r="M592" i="30" a="1"/>
  <c r="M592" i="30" s="1"/>
  <c r="N591" i="30" a="1"/>
  <c r="N591" i="30" s="1"/>
  <c r="M591" i="30" a="1"/>
  <c r="M591" i="30" s="1"/>
  <c r="N590" i="30" a="1"/>
  <c r="N590" i="30" s="1"/>
  <c r="M590" i="30" a="1"/>
  <c r="M590" i="30" s="1"/>
  <c r="N589" i="30" a="1"/>
  <c r="N589" i="30" s="1"/>
  <c r="M589" i="30" a="1"/>
  <c r="M589" i="30" s="1"/>
  <c r="N588" i="30" a="1"/>
  <c r="N588" i="30" s="1"/>
  <c r="M588" i="30" a="1"/>
  <c r="M588" i="30" s="1"/>
  <c r="N587" i="30" a="1"/>
  <c r="N587" i="30" s="1"/>
  <c r="M587" i="30" a="1"/>
  <c r="M587" i="30" s="1"/>
  <c r="N586" i="30" a="1"/>
  <c r="N586" i="30" s="1"/>
  <c r="M586" i="30" a="1"/>
  <c r="M586" i="30" s="1"/>
  <c r="N585" i="30" a="1"/>
  <c r="N585" i="30" s="1"/>
  <c r="M585" i="30" a="1"/>
  <c r="M585" i="30" s="1"/>
  <c r="N584" i="30" a="1"/>
  <c r="N584" i="30" s="1"/>
  <c r="M584" i="30" a="1"/>
  <c r="M584" i="30" s="1"/>
  <c r="N583" i="30" a="1"/>
  <c r="N583" i="30" s="1"/>
  <c r="M583" i="30" a="1"/>
  <c r="M583" i="30" s="1"/>
  <c r="N582" i="30" a="1"/>
  <c r="N582" i="30" s="1"/>
  <c r="M582" i="30" a="1"/>
  <c r="M582" i="30" s="1"/>
  <c r="N581" i="30" a="1"/>
  <c r="N581" i="30" s="1"/>
  <c r="M581" i="30" a="1"/>
  <c r="M581" i="30" s="1"/>
  <c r="N580" i="30" a="1"/>
  <c r="N580" i="30" s="1"/>
  <c r="M580" i="30" a="1"/>
  <c r="M580" i="30" s="1"/>
  <c r="N579" i="30" a="1"/>
  <c r="N579" i="30" s="1"/>
  <c r="M579" i="30" a="1"/>
  <c r="M579" i="30" s="1"/>
  <c r="N578" i="30" a="1"/>
  <c r="N578" i="30" s="1"/>
  <c r="M578" i="30" a="1"/>
  <c r="M578" i="30" s="1"/>
  <c r="N577" i="30" a="1"/>
  <c r="N577" i="30" s="1"/>
  <c r="M577" i="30" a="1"/>
  <c r="M577" i="30" s="1"/>
  <c r="N576" i="30" a="1"/>
  <c r="N576" i="30" s="1"/>
  <c r="M576" i="30" a="1"/>
  <c r="M576" i="30" s="1"/>
  <c r="N575" i="30" a="1"/>
  <c r="N575" i="30" s="1"/>
  <c r="M575" i="30" a="1"/>
  <c r="M575" i="30" s="1"/>
  <c r="N574" i="30" a="1"/>
  <c r="N574" i="30" s="1"/>
  <c r="M574" i="30" a="1"/>
  <c r="M574" i="30" s="1"/>
  <c r="N573" i="30" a="1"/>
  <c r="N573" i="30" s="1"/>
  <c r="M573" i="30" a="1"/>
  <c r="M573" i="30" s="1"/>
  <c r="N572" i="30" a="1"/>
  <c r="N572" i="30" s="1"/>
  <c r="M572" i="30" a="1"/>
  <c r="M572" i="30" s="1"/>
  <c r="N571" i="30" a="1"/>
  <c r="N571" i="30" s="1"/>
  <c r="M571" i="30" a="1"/>
  <c r="M571" i="30" s="1"/>
  <c r="N570" i="30" a="1"/>
  <c r="N570" i="30" s="1"/>
  <c r="M570" i="30" a="1"/>
  <c r="M570" i="30" s="1"/>
  <c r="N569" i="30" a="1"/>
  <c r="N569" i="30" s="1"/>
  <c r="M569" i="30" a="1"/>
  <c r="M569" i="30" s="1"/>
  <c r="L599" i="30" a="1"/>
  <c r="L599" i="30" s="1"/>
  <c r="K599" i="30" a="1"/>
  <c r="K599" i="30" s="1"/>
  <c r="L598" i="30" a="1"/>
  <c r="L598" i="30" s="1"/>
  <c r="K598" i="30" a="1"/>
  <c r="K598" i="30" s="1"/>
  <c r="L597" i="30" a="1"/>
  <c r="L597" i="30" s="1"/>
  <c r="K597" i="30" a="1"/>
  <c r="K597" i="30" s="1"/>
  <c r="L596" i="30" a="1"/>
  <c r="L596" i="30" s="1"/>
  <c r="K596" i="30" a="1"/>
  <c r="K596" i="30" s="1"/>
  <c r="L595" i="30" a="1"/>
  <c r="L595" i="30" s="1"/>
  <c r="K595" i="30" a="1"/>
  <c r="K595" i="30" s="1"/>
  <c r="L594" i="30" a="1"/>
  <c r="L594" i="30" s="1"/>
  <c r="K594" i="30" a="1"/>
  <c r="K594" i="30" s="1"/>
  <c r="L593" i="30" a="1"/>
  <c r="L593" i="30" s="1"/>
  <c r="K593" i="30" a="1"/>
  <c r="K593" i="30" s="1"/>
  <c r="L592" i="30" a="1"/>
  <c r="L592" i="30" s="1"/>
  <c r="K592" i="30" a="1"/>
  <c r="K592" i="30" s="1"/>
  <c r="L591" i="30" a="1"/>
  <c r="L591" i="30" s="1"/>
  <c r="K591" i="30" a="1"/>
  <c r="K591" i="30" s="1"/>
  <c r="L590" i="30" a="1"/>
  <c r="L590" i="30" s="1"/>
  <c r="K590" i="30" a="1"/>
  <c r="K590" i="30" s="1"/>
  <c r="L589" i="30" a="1"/>
  <c r="L589" i="30" s="1"/>
  <c r="K589" i="30" a="1"/>
  <c r="K589" i="30" s="1"/>
  <c r="L588" i="30" a="1"/>
  <c r="L588" i="30" s="1"/>
  <c r="K588" i="30" a="1"/>
  <c r="K588" i="30" s="1"/>
  <c r="L587" i="30" a="1"/>
  <c r="L587" i="30" s="1"/>
  <c r="K587" i="30" a="1"/>
  <c r="K587" i="30" s="1"/>
  <c r="L586" i="30" a="1"/>
  <c r="L586" i="30" s="1"/>
  <c r="K586" i="30" a="1"/>
  <c r="K586" i="30" s="1"/>
  <c r="L585" i="30" a="1"/>
  <c r="L585" i="30" s="1"/>
  <c r="K585" i="30" a="1"/>
  <c r="K585" i="30" s="1"/>
  <c r="L584" i="30" a="1"/>
  <c r="L584" i="30" s="1"/>
  <c r="K584" i="30" a="1"/>
  <c r="K584" i="30" s="1"/>
  <c r="L583" i="30" a="1"/>
  <c r="L583" i="30" s="1"/>
  <c r="K583" i="30" a="1"/>
  <c r="K583" i="30" s="1"/>
  <c r="L582" i="30" a="1"/>
  <c r="L582" i="30" s="1"/>
  <c r="K582" i="30" a="1"/>
  <c r="K582" i="30" s="1"/>
  <c r="L581" i="30" a="1"/>
  <c r="L581" i="30" s="1"/>
  <c r="K581" i="30" a="1"/>
  <c r="K581" i="30" s="1"/>
  <c r="L580" i="30" a="1"/>
  <c r="L580" i="30" s="1"/>
  <c r="K580" i="30" a="1"/>
  <c r="K580" i="30" s="1"/>
  <c r="L579" i="30" a="1"/>
  <c r="L579" i="30" s="1"/>
  <c r="K579" i="30" a="1"/>
  <c r="K579" i="30" s="1"/>
  <c r="L578" i="30" a="1"/>
  <c r="L578" i="30" s="1"/>
  <c r="K578" i="30" a="1"/>
  <c r="K578" i="30" s="1"/>
  <c r="L577" i="30" a="1"/>
  <c r="L577" i="30" s="1"/>
  <c r="K577" i="30" a="1"/>
  <c r="K577" i="30" s="1"/>
  <c r="L576" i="30" a="1"/>
  <c r="L576" i="30" s="1"/>
  <c r="K576" i="30" a="1"/>
  <c r="K576" i="30" s="1"/>
  <c r="L575" i="30" a="1"/>
  <c r="L575" i="30" s="1"/>
  <c r="K575" i="30" a="1"/>
  <c r="K575" i="30" s="1"/>
  <c r="L574" i="30" a="1"/>
  <c r="L574" i="30" s="1"/>
  <c r="K574" i="30" a="1"/>
  <c r="K574" i="30" s="1"/>
  <c r="L573" i="30" a="1"/>
  <c r="L573" i="30" s="1"/>
  <c r="K573" i="30" a="1"/>
  <c r="K573" i="30" s="1"/>
  <c r="L572" i="30" a="1"/>
  <c r="L572" i="30" s="1"/>
  <c r="K572" i="30" a="1"/>
  <c r="K572" i="30" s="1"/>
  <c r="L571" i="30" a="1"/>
  <c r="L571" i="30" s="1"/>
  <c r="K571" i="30" a="1"/>
  <c r="K571" i="30" s="1"/>
  <c r="L570" i="30" a="1"/>
  <c r="L570" i="30" s="1"/>
  <c r="K570" i="30" a="1"/>
  <c r="K570" i="30" s="1"/>
  <c r="L569" i="30" a="1"/>
  <c r="L569" i="30" s="1"/>
  <c r="K569" i="30" a="1"/>
  <c r="K569" i="30" s="1"/>
  <c r="J599" i="30" a="1"/>
  <c r="J599" i="30" s="1"/>
  <c r="I599" i="30" a="1"/>
  <c r="I599" i="30" s="1"/>
  <c r="J598" i="30" a="1"/>
  <c r="J598" i="30" s="1"/>
  <c r="I598" i="30" a="1"/>
  <c r="I598" i="30" s="1"/>
  <c r="J597" i="30" a="1"/>
  <c r="J597" i="30" s="1"/>
  <c r="I597" i="30" a="1"/>
  <c r="I597" i="30" s="1"/>
  <c r="J596" i="30" a="1"/>
  <c r="J596" i="30" s="1"/>
  <c r="I596" i="30" a="1"/>
  <c r="I596" i="30" s="1"/>
  <c r="J595" i="30" a="1"/>
  <c r="J595" i="30" s="1"/>
  <c r="I595" i="30" a="1"/>
  <c r="I595" i="30" s="1"/>
  <c r="J594" i="30" a="1"/>
  <c r="J594" i="30" s="1"/>
  <c r="I594" i="30" a="1"/>
  <c r="I594" i="30" s="1"/>
  <c r="J593" i="30" a="1"/>
  <c r="J593" i="30" s="1"/>
  <c r="I593" i="30" a="1"/>
  <c r="I593" i="30" s="1"/>
  <c r="J592" i="30" a="1"/>
  <c r="J592" i="30" s="1"/>
  <c r="I592" i="30" a="1"/>
  <c r="I592" i="30" s="1"/>
  <c r="J591" i="30" a="1"/>
  <c r="J591" i="30" s="1"/>
  <c r="I591" i="30" a="1"/>
  <c r="I591" i="30" s="1"/>
  <c r="J590" i="30" a="1"/>
  <c r="J590" i="30" s="1"/>
  <c r="I590" i="30" a="1"/>
  <c r="I590" i="30" s="1"/>
  <c r="J589" i="30" a="1"/>
  <c r="J589" i="30" s="1"/>
  <c r="I589" i="30" a="1"/>
  <c r="I589" i="30" s="1"/>
  <c r="J588" i="30" a="1"/>
  <c r="J588" i="30" s="1"/>
  <c r="I588" i="30" a="1"/>
  <c r="I588" i="30" s="1"/>
  <c r="J587" i="30" a="1"/>
  <c r="J587" i="30" s="1"/>
  <c r="I587" i="30" a="1"/>
  <c r="I587" i="30" s="1"/>
  <c r="J586" i="30" a="1"/>
  <c r="J586" i="30" s="1"/>
  <c r="I586" i="30" a="1"/>
  <c r="I586" i="30" s="1"/>
  <c r="J585" i="30" a="1"/>
  <c r="J585" i="30" s="1"/>
  <c r="I585" i="30" a="1"/>
  <c r="I585" i="30" s="1"/>
  <c r="J584" i="30" a="1"/>
  <c r="J584" i="30" s="1"/>
  <c r="I584" i="30" a="1"/>
  <c r="I584" i="30" s="1"/>
  <c r="J583" i="30" a="1"/>
  <c r="J583" i="30" s="1"/>
  <c r="I583" i="30" a="1"/>
  <c r="I583" i="30" s="1"/>
  <c r="J582" i="30" a="1"/>
  <c r="J582" i="30" s="1"/>
  <c r="I582" i="30" a="1"/>
  <c r="I582" i="30" s="1"/>
  <c r="J581" i="30" a="1"/>
  <c r="J581" i="30" s="1"/>
  <c r="I581" i="30" a="1"/>
  <c r="I581" i="30" s="1"/>
  <c r="J580" i="30" a="1"/>
  <c r="J580" i="30" s="1"/>
  <c r="I580" i="30" a="1"/>
  <c r="I580" i="30" s="1"/>
  <c r="J579" i="30" a="1"/>
  <c r="J579" i="30" s="1"/>
  <c r="I579" i="30" a="1"/>
  <c r="I579" i="30" s="1"/>
  <c r="J578" i="30" a="1"/>
  <c r="J578" i="30" s="1"/>
  <c r="I578" i="30" a="1"/>
  <c r="I578" i="30" s="1"/>
  <c r="J577" i="30" a="1"/>
  <c r="J577" i="30" s="1"/>
  <c r="I577" i="30" a="1"/>
  <c r="I577" i="30" s="1"/>
  <c r="J576" i="30" a="1"/>
  <c r="J576" i="30" s="1"/>
  <c r="I576" i="30" a="1"/>
  <c r="I576" i="30" s="1"/>
  <c r="J575" i="30" a="1"/>
  <c r="J575" i="30" s="1"/>
  <c r="I575" i="30" a="1"/>
  <c r="I575" i="30" s="1"/>
  <c r="J574" i="30" a="1"/>
  <c r="J574" i="30" s="1"/>
  <c r="I574" i="30" a="1"/>
  <c r="I574" i="30" s="1"/>
  <c r="J573" i="30" a="1"/>
  <c r="J573" i="30" s="1"/>
  <c r="I573" i="30" a="1"/>
  <c r="I573" i="30" s="1"/>
  <c r="J572" i="30" a="1"/>
  <c r="J572" i="30" s="1"/>
  <c r="I572" i="30" a="1"/>
  <c r="I572" i="30" s="1"/>
  <c r="J571" i="30" a="1"/>
  <c r="J571" i="30" s="1"/>
  <c r="I571" i="30" a="1"/>
  <c r="I571" i="30" s="1"/>
  <c r="J570" i="30" a="1"/>
  <c r="J570" i="30" s="1"/>
  <c r="I570" i="30" a="1"/>
  <c r="I570" i="30" s="1"/>
  <c r="J569" i="30" a="1"/>
  <c r="J569" i="30" s="1"/>
  <c r="I569" i="30" a="1"/>
  <c r="I569" i="30" s="1"/>
  <c r="H599" i="30" a="1"/>
  <c r="H599" i="30" s="1"/>
  <c r="G599" i="30" a="1"/>
  <c r="G599" i="30" s="1"/>
  <c r="H598" i="30" a="1"/>
  <c r="H598" i="30" s="1"/>
  <c r="G598" i="30" a="1"/>
  <c r="G598" i="30" s="1"/>
  <c r="H597" i="30" a="1"/>
  <c r="H597" i="30" s="1"/>
  <c r="G597" i="30" a="1"/>
  <c r="G597" i="30" s="1"/>
  <c r="H596" i="30" a="1"/>
  <c r="H596" i="30" s="1"/>
  <c r="G596" i="30" a="1"/>
  <c r="G596" i="30" s="1"/>
  <c r="H595" i="30" a="1"/>
  <c r="H595" i="30" s="1"/>
  <c r="G595" i="30" a="1"/>
  <c r="G595" i="30" s="1"/>
  <c r="H594" i="30" a="1"/>
  <c r="H594" i="30" s="1"/>
  <c r="G594" i="30" a="1"/>
  <c r="G594" i="30" s="1"/>
  <c r="H593" i="30" a="1"/>
  <c r="H593" i="30" s="1"/>
  <c r="G593" i="30" a="1"/>
  <c r="G593" i="30" s="1"/>
  <c r="H592" i="30" a="1"/>
  <c r="H592" i="30" s="1"/>
  <c r="G592" i="30" a="1"/>
  <c r="G592" i="30" s="1"/>
  <c r="H591" i="30" a="1"/>
  <c r="H591" i="30" s="1"/>
  <c r="G591" i="30" a="1"/>
  <c r="G591" i="30" s="1"/>
  <c r="H590" i="30" a="1"/>
  <c r="H590" i="30" s="1"/>
  <c r="G590" i="30" a="1"/>
  <c r="G590" i="30" s="1"/>
  <c r="H589" i="30" a="1"/>
  <c r="H589" i="30" s="1"/>
  <c r="G589" i="30" a="1"/>
  <c r="G589" i="30" s="1"/>
  <c r="H588" i="30" a="1"/>
  <c r="H588" i="30" s="1"/>
  <c r="G588" i="30" a="1"/>
  <c r="G588" i="30" s="1"/>
  <c r="H587" i="30" a="1"/>
  <c r="H587" i="30" s="1"/>
  <c r="G587" i="30" a="1"/>
  <c r="G587" i="30" s="1"/>
  <c r="H586" i="30" a="1"/>
  <c r="H586" i="30" s="1"/>
  <c r="G586" i="30" a="1"/>
  <c r="G586" i="30" s="1"/>
  <c r="H585" i="30" a="1"/>
  <c r="H585" i="30" s="1"/>
  <c r="G585" i="30" a="1"/>
  <c r="G585" i="30" s="1"/>
  <c r="H584" i="30" a="1"/>
  <c r="H584" i="30" s="1"/>
  <c r="G584" i="30" a="1"/>
  <c r="G584" i="30" s="1"/>
  <c r="H583" i="30" a="1"/>
  <c r="H583" i="30" s="1"/>
  <c r="G583" i="30" a="1"/>
  <c r="G583" i="30" s="1"/>
  <c r="H582" i="30" a="1"/>
  <c r="H582" i="30" s="1"/>
  <c r="G582" i="30" a="1"/>
  <c r="G582" i="30" s="1"/>
  <c r="H581" i="30" a="1"/>
  <c r="H581" i="30" s="1"/>
  <c r="G581" i="30" a="1"/>
  <c r="G581" i="30" s="1"/>
  <c r="H580" i="30" a="1"/>
  <c r="H580" i="30" s="1"/>
  <c r="G580" i="30" a="1"/>
  <c r="G580" i="30" s="1"/>
  <c r="H579" i="30" a="1"/>
  <c r="H579" i="30" s="1"/>
  <c r="G579" i="30" a="1"/>
  <c r="G579" i="30" s="1"/>
  <c r="H578" i="30" a="1"/>
  <c r="H578" i="30" s="1"/>
  <c r="G578" i="30" a="1"/>
  <c r="G578" i="30" s="1"/>
  <c r="H577" i="30" a="1"/>
  <c r="H577" i="30" s="1"/>
  <c r="G577" i="30" a="1"/>
  <c r="G577" i="30" s="1"/>
  <c r="H576" i="30" a="1"/>
  <c r="H576" i="30" s="1"/>
  <c r="G576" i="30" a="1"/>
  <c r="G576" i="30" s="1"/>
  <c r="H575" i="30" a="1"/>
  <c r="H575" i="30" s="1"/>
  <c r="G575" i="30" a="1"/>
  <c r="G575" i="30" s="1"/>
  <c r="H574" i="30" a="1"/>
  <c r="H574" i="30" s="1"/>
  <c r="G574" i="30" a="1"/>
  <c r="G574" i="30" s="1"/>
  <c r="H573" i="30" a="1"/>
  <c r="H573" i="30" s="1"/>
  <c r="G573" i="30" a="1"/>
  <c r="G573" i="30" s="1"/>
  <c r="H572" i="30" a="1"/>
  <c r="H572" i="30" s="1"/>
  <c r="G572" i="30" a="1"/>
  <c r="G572" i="30" s="1"/>
  <c r="H571" i="30" a="1"/>
  <c r="H571" i="30" s="1"/>
  <c r="G571" i="30" a="1"/>
  <c r="G571" i="30" s="1"/>
  <c r="H570" i="30" a="1"/>
  <c r="H570" i="30" s="1"/>
  <c r="G570" i="30" a="1"/>
  <c r="G570" i="30" s="1"/>
  <c r="H569" i="30" a="1"/>
  <c r="H569" i="30" s="1"/>
  <c r="G569" i="30" a="1"/>
  <c r="G569" i="30" s="1"/>
  <c r="F599" i="30" a="1"/>
  <c r="F599" i="30" s="1"/>
  <c r="E599" i="30" a="1"/>
  <c r="E599" i="30" s="1"/>
  <c r="F598" i="30" a="1"/>
  <c r="F598" i="30" s="1"/>
  <c r="E598" i="30" a="1"/>
  <c r="E598" i="30" s="1"/>
  <c r="F597" i="30" a="1"/>
  <c r="F597" i="30" s="1"/>
  <c r="E597" i="30" a="1"/>
  <c r="E597" i="30" s="1"/>
  <c r="F596" i="30" a="1"/>
  <c r="F596" i="30" s="1"/>
  <c r="E596" i="30" a="1"/>
  <c r="E596" i="30" s="1"/>
  <c r="F595" i="30" a="1"/>
  <c r="F595" i="30" s="1"/>
  <c r="E595" i="30" a="1"/>
  <c r="E595" i="30" s="1"/>
  <c r="F594" i="30" a="1"/>
  <c r="F594" i="30" s="1"/>
  <c r="E594" i="30" a="1"/>
  <c r="E594" i="30" s="1"/>
  <c r="F593" i="30" a="1"/>
  <c r="F593" i="30" s="1"/>
  <c r="E593" i="30" a="1"/>
  <c r="E593" i="30" s="1"/>
  <c r="F592" i="30" a="1"/>
  <c r="F592" i="30" s="1"/>
  <c r="E592" i="30" a="1"/>
  <c r="E592" i="30" s="1"/>
  <c r="F591" i="30" a="1"/>
  <c r="F591" i="30" s="1"/>
  <c r="E591" i="30" a="1"/>
  <c r="E591" i="30" s="1"/>
  <c r="F590" i="30" a="1"/>
  <c r="F590" i="30" s="1"/>
  <c r="E590" i="30" a="1"/>
  <c r="E590" i="30" s="1"/>
  <c r="F589" i="30" a="1"/>
  <c r="F589" i="30" s="1"/>
  <c r="E589" i="30" a="1"/>
  <c r="E589" i="30" s="1"/>
  <c r="F588" i="30" a="1"/>
  <c r="F588" i="30" s="1"/>
  <c r="E588" i="30" a="1"/>
  <c r="E588" i="30" s="1"/>
  <c r="F587" i="30" a="1"/>
  <c r="F587" i="30" s="1"/>
  <c r="E587" i="30" a="1"/>
  <c r="E587" i="30" s="1"/>
  <c r="F586" i="30" a="1"/>
  <c r="F586" i="30" s="1"/>
  <c r="E586" i="30" a="1"/>
  <c r="E586" i="30" s="1"/>
  <c r="F585" i="30" a="1"/>
  <c r="F585" i="30" s="1"/>
  <c r="E585" i="30" a="1"/>
  <c r="E585" i="30" s="1"/>
  <c r="F584" i="30" a="1"/>
  <c r="F584" i="30" s="1"/>
  <c r="E584" i="30" a="1"/>
  <c r="E584" i="30" s="1"/>
  <c r="F583" i="30" a="1"/>
  <c r="F583" i="30" s="1"/>
  <c r="E583" i="30" a="1"/>
  <c r="E583" i="30" s="1"/>
  <c r="F582" i="30" a="1"/>
  <c r="F582" i="30" s="1"/>
  <c r="E582" i="30" a="1"/>
  <c r="E582" i="30" s="1"/>
  <c r="F581" i="30" a="1"/>
  <c r="F581" i="30" s="1"/>
  <c r="E581" i="30" a="1"/>
  <c r="E581" i="30" s="1"/>
  <c r="F580" i="30" a="1"/>
  <c r="F580" i="30" s="1"/>
  <c r="E580" i="30" a="1"/>
  <c r="E580" i="30" s="1"/>
  <c r="F579" i="30" a="1"/>
  <c r="F579" i="30" s="1"/>
  <c r="E579" i="30" a="1"/>
  <c r="E579" i="30" s="1"/>
  <c r="F578" i="30" a="1"/>
  <c r="F578" i="30" s="1"/>
  <c r="E578" i="30" a="1"/>
  <c r="E578" i="30" s="1"/>
  <c r="F577" i="30" a="1"/>
  <c r="F577" i="30" s="1"/>
  <c r="E577" i="30" a="1"/>
  <c r="E577" i="30" s="1"/>
  <c r="F576" i="30" a="1"/>
  <c r="F576" i="30" s="1"/>
  <c r="E576" i="30" a="1"/>
  <c r="E576" i="30" s="1"/>
  <c r="F575" i="30" a="1"/>
  <c r="F575" i="30" s="1"/>
  <c r="E575" i="30" a="1"/>
  <c r="E575" i="30" s="1"/>
  <c r="F574" i="30" a="1"/>
  <c r="F574" i="30" s="1"/>
  <c r="E574" i="30" a="1"/>
  <c r="E574" i="30" s="1"/>
  <c r="F573" i="30" a="1"/>
  <c r="F573" i="30" s="1"/>
  <c r="E573" i="30" a="1"/>
  <c r="E573" i="30" s="1"/>
  <c r="F572" i="30" a="1"/>
  <c r="F572" i="30" s="1"/>
  <c r="E572" i="30" a="1"/>
  <c r="E572" i="30" s="1"/>
  <c r="F571" i="30" a="1"/>
  <c r="F571" i="30" s="1"/>
  <c r="E571" i="30" a="1"/>
  <c r="E571" i="30" s="1"/>
  <c r="F570" i="30" a="1"/>
  <c r="F570" i="30" s="1"/>
  <c r="E570" i="30" a="1"/>
  <c r="E570" i="30" s="1"/>
  <c r="F569" i="30" a="1"/>
  <c r="F569" i="30" s="1"/>
  <c r="E569" i="30" a="1"/>
  <c r="E569" i="30" s="1"/>
  <c r="D570" i="30" a="1"/>
  <c r="D570" i="30" s="1"/>
  <c r="D571" i="30" a="1"/>
  <c r="D571" i="30" s="1"/>
  <c r="D572" i="30" a="1"/>
  <c r="D572" i="30" s="1"/>
  <c r="D573" i="30" a="1"/>
  <c r="D573" i="30" s="1"/>
  <c r="D574" i="30" a="1"/>
  <c r="D574" i="30" s="1"/>
  <c r="D575" i="30" a="1"/>
  <c r="D575" i="30" s="1"/>
  <c r="D576" i="30" a="1"/>
  <c r="D576" i="30" s="1"/>
  <c r="D577" i="30" a="1"/>
  <c r="D577" i="30" s="1"/>
  <c r="D578" i="30" a="1"/>
  <c r="D578" i="30" s="1"/>
  <c r="D579" i="30" a="1"/>
  <c r="D579" i="30" s="1"/>
  <c r="D580" i="30" a="1"/>
  <c r="D580" i="30" s="1"/>
  <c r="D581" i="30" a="1"/>
  <c r="D581" i="30" s="1"/>
  <c r="D582" i="30" a="1"/>
  <c r="D582" i="30" s="1"/>
  <c r="D583" i="30" a="1"/>
  <c r="D583" i="30" s="1"/>
  <c r="D584" i="30" a="1"/>
  <c r="D584" i="30" s="1"/>
  <c r="D585" i="30" a="1"/>
  <c r="D585" i="30" s="1"/>
  <c r="D586" i="30" a="1"/>
  <c r="D586" i="30" s="1"/>
  <c r="D587" i="30" a="1"/>
  <c r="D587" i="30" s="1"/>
  <c r="D588" i="30" a="1"/>
  <c r="D588" i="30" s="1"/>
  <c r="D589" i="30" a="1"/>
  <c r="D589" i="30" s="1"/>
  <c r="D590" i="30" a="1"/>
  <c r="D590" i="30" s="1"/>
  <c r="D591" i="30" a="1"/>
  <c r="D591" i="30" s="1"/>
  <c r="D592" i="30" a="1"/>
  <c r="D592" i="30" s="1"/>
  <c r="D593" i="30" a="1"/>
  <c r="D593" i="30" s="1"/>
  <c r="D594" i="30" a="1"/>
  <c r="D594" i="30" s="1"/>
  <c r="D595" i="30" a="1"/>
  <c r="D595" i="30" s="1"/>
  <c r="D596" i="30" a="1"/>
  <c r="D596" i="30" s="1"/>
  <c r="D597" i="30" a="1"/>
  <c r="D597" i="30" s="1"/>
  <c r="D598" i="30" a="1"/>
  <c r="D598" i="30" s="1"/>
  <c r="D599" i="30" a="1"/>
  <c r="D599" i="30" s="1"/>
  <c r="D569" i="30" a="1"/>
  <c r="D569" i="30" s="1"/>
  <c r="N563" i="30" a="1"/>
  <c r="N563" i="30" s="1"/>
  <c r="M563" i="30" a="1"/>
  <c r="M563" i="30" s="1"/>
  <c r="N562" i="30" a="1"/>
  <c r="N562" i="30" s="1"/>
  <c r="M562" i="30" a="1"/>
  <c r="M562" i="30" s="1"/>
  <c r="N561" i="30" a="1"/>
  <c r="N561" i="30" s="1"/>
  <c r="M561" i="30" a="1"/>
  <c r="M561" i="30" s="1"/>
  <c r="N560" i="30" a="1"/>
  <c r="N560" i="30" s="1"/>
  <c r="M560" i="30" a="1"/>
  <c r="M560" i="30" s="1"/>
  <c r="N559" i="30" a="1"/>
  <c r="N559" i="30" s="1"/>
  <c r="M559" i="30" a="1"/>
  <c r="M559" i="30" s="1"/>
  <c r="N558" i="30" a="1"/>
  <c r="N558" i="30" s="1"/>
  <c r="M558" i="30" a="1"/>
  <c r="M558" i="30" s="1"/>
  <c r="N557" i="30" a="1"/>
  <c r="N557" i="30" s="1"/>
  <c r="M557" i="30" a="1"/>
  <c r="M557" i="30" s="1"/>
  <c r="N556" i="30" a="1"/>
  <c r="N556" i="30" s="1"/>
  <c r="M556" i="30" a="1"/>
  <c r="M556" i="30" s="1"/>
  <c r="N555" i="30" a="1"/>
  <c r="N555" i="30" s="1"/>
  <c r="M555" i="30" a="1"/>
  <c r="M555" i="30" s="1"/>
  <c r="N554" i="30" a="1"/>
  <c r="N554" i="30" s="1"/>
  <c r="M554" i="30" a="1"/>
  <c r="M554" i="30" s="1"/>
  <c r="N553" i="30" a="1"/>
  <c r="N553" i="30" s="1"/>
  <c r="M553" i="30" a="1"/>
  <c r="M553" i="30" s="1"/>
  <c r="N552" i="30" a="1"/>
  <c r="N552" i="30" s="1"/>
  <c r="M552" i="30" a="1"/>
  <c r="M552" i="30" s="1"/>
  <c r="N551" i="30" a="1"/>
  <c r="N551" i="30" s="1"/>
  <c r="M551" i="30" a="1"/>
  <c r="M551" i="30" s="1"/>
  <c r="N550" i="30" a="1"/>
  <c r="N550" i="30" s="1"/>
  <c r="M550" i="30" a="1"/>
  <c r="M550" i="30" s="1"/>
  <c r="N549" i="30" a="1"/>
  <c r="N549" i="30" s="1"/>
  <c r="M549" i="30" a="1"/>
  <c r="M549" i="30" s="1"/>
  <c r="N548" i="30" a="1"/>
  <c r="N548" i="30" s="1"/>
  <c r="M548" i="30" a="1"/>
  <c r="M548" i="30" s="1"/>
  <c r="N547" i="30" a="1"/>
  <c r="N547" i="30" s="1"/>
  <c r="M547" i="30" a="1"/>
  <c r="M547" i="30" s="1"/>
  <c r="N546" i="30" a="1"/>
  <c r="N546" i="30" s="1"/>
  <c r="M546" i="30" a="1"/>
  <c r="M546" i="30" s="1"/>
  <c r="N545" i="30" a="1"/>
  <c r="N545" i="30" s="1"/>
  <c r="M545" i="30" a="1"/>
  <c r="M545" i="30" s="1"/>
  <c r="N544" i="30" a="1"/>
  <c r="N544" i="30" s="1"/>
  <c r="M544" i="30" a="1"/>
  <c r="M544" i="30" s="1"/>
  <c r="N543" i="30" a="1"/>
  <c r="N543" i="30" s="1"/>
  <c r="M543" i="30" a="1"/>
  <c r="M543" i="30" s="1"/>
  <c r="N542" i="30" a="1"/>
  <c r="N542" i="30" s="1"/>
  <c r="M542" i="30" a="1"/>
  <c r="M542" i="30" s="1"/>
  <c r="N541" i="30" a="1"/>
  <c r="N541" i="30" s="1"/>
  <c r="M541" i="30" a="1"/>
  <c r="M541" i="30" s="1"/>
  <c r="N540" i="30" a="1"/>
  <c r="N540" i="30" s="1"/>
  <c r="M540" i="30" a="1"/>
  <c r="M540" i="30" s="1"/>
  <c r="N539" i="30" a="1"/>
  <c r="N539" i="30" s="1"/>
  <c r="M539" i="30" a="1"/>
  <c r="M539" i="30" s="1"/>
  <c r="N538" i="30" a="1"/>
  <c r="N538" i="30" s="1"/>
  <c r="M538" i="30" a="1"/>
  <c r="M538" i="30" s="1"/>
  <c r="N537" i="30" a="1"/>
  <c r="N537" i="30" s="1"/>
  <c r="M537" i="30" a="1"/>
  <c r="M537" i="30" s="1"/>
  <c r="N536" i="30" a="1"/>
  <c r="N536" i="30" s="1"/>
  <c r="M536" i="30" a="1"/>
  <c r="M536" i="30" s="1"/>
  <c r="N535" i="30" a="1"/>
  <c r="N535" i="30" s="1"/>
  <c r="M535" i="30" a="1"/>
  <c r="M535" i="30" s="1"/>
  <c r="N534" i="30" a="1"/>
  <c r="N534" i="30" s="1"/>
  <c r="M534" i="30" a="1"/>
  <c r="M534" i="30" s="1"/>
  <c r="N533" i="30" a="1"/>
  <c r="N533" i="30" s="1"/>
  <c r="M533" i="30" a="1"/>
  <c r="M533" i="30" s="1"/>
  <c r="L563" i="30" a="1"/>
  <c r="L563" i="30" s="1"/>
  <c r="K563" i="30" a="1"/>
  <c r="K563" i="30" s="1"/>
  <c r="L562" i="30" a="1"/>
  <c r="L562" i="30" s="1"/>
  <c r="K562" i="30" a="1"/>
  <c r="K562" i="30" s="1"/>
  <c r="L561" i="30" a="1"/>
  <c r="L561" i="30" s="1"/>
  <c r="K561" i="30" a="1"/>
  <c r="K561" i="30" s="1"/>
  <c r="L560" i="30" a="1"/>
  <c r="L560" i="30" s="1"/>
  <c r="K560" i="30" a="1"/>
  <c r="K560" i="30" s="1"/>
  <c r="L559" i="30" a="1"/>
  <c r="L559" i="30" s="1"/>
  <c r="K559" i="30" a="1"/>
  <c r="K559" i="30" s="1"/>
  <c r="L558" i="30" a="1"/>
  <c r="L558" i="30" s="1"/>
  <c r="K558" i="30" a="1"/>
  <c r="K558" i="30" s="1"/>
  <c r="L557" i="30" a="1"/>
  <c r="L557" i="30" s="1"/>
  <c r="K557" i="30" a="1"/>
  <c r="K557" i="30" s="1"/>
  <c r="L556" i="30" a="1"/>
  <c r="L556" i="30" s="1"/>
  <c r="K556" i="30" a="1"/>
  <c r="K556" i="30" s="1"/>
  <c r="L555" i="30" a="1"/>
  <c r="L555" i="30" s="1"/>
  <c r="K555" i="30" a="1"/>
  <c r="K555" i="30" s="1"/>
  <c r="L554" i="30" a="1"/>
  <c r="L554" i="30" s="1"/>
  <c r="K554" i="30" a="1"/>
  <c r="K554" i="30" s="1"/>
  <c r="L553" i="30" a="1"/>
  <c r="L553" i="30" s="1"/>
  <c r="K553" i="30" a="1"/>
  <c r="K553" i="30" s="1"/>
  <c r="L552" i="30" a="1"/>
  <c r="L552" i="30" s="1"/>
  <c r="K552" i="30" a="1"/>
  <c r="K552" i="30" s="1"/>
  <c r="L551" i="30" a="1"/>
  <c r="L551" i="30" s="1"/>
  <c r="K551" i="30" a="1"/>
  <c r="K551" i="30" s="1"/>
  <c r="L550" i="30" a="1"/>
  <c r="L550" i="30" s="1"/>
  <c r="K550" i="30" a="1"/>
  <c r="K550" i="30" s="1"/>
  <c r="L549" i="30" a="1"/>
  <c r="L549" i="30" s="1"/>
  <c r="K549" i="30" a="1"/>
  <c r="K549" i="30" s="1"/>
  <c r="L548" i="30" a="1"/>
  <c r="L548" i="30" s="1"/>
  <c r="K548" i="30" a="1"/>
  <c r="K548" i="30" s="1"/>
  <c r="L547" i="30" a="1"/>
  <c r="L547" i="30" s="1"/>
  <c r="K547" i="30" a="1"/>
  <c r="K547" i="30" s="1"/>
  <c r="L546" i="30" a="1"/>
  <c r="L546" i="30" s="1"/>
  <c r="K546" i="30" a="1"/>
  <c r="K546" i="30" s="1"/>
  <c r="L545" i="30" a="1"/>
  <c r="L545" i="30" s="1"/>
  <c r="K545" i="30" a="1"/>
  <c r="K545" i="30" s="1"/>
  <c r="L544" i="30" a="1"/>
  <c r="L544" i="30" s="1"/>
  <c r="K544" i="30" a="1"/>
  <c r="K544" i="30" s="1"/>
  <c r="L543" i="30" a="1"/>
  <c r="L543" i="30" s="1"/>
  <c r="K543" i="30" a="1"/>
  <c r="K543" i="30" s="1"/>
  <c r="L542" i="30" a="1"/>
  <c r="L542" i="30" s="1"/>
  <c r="K542" i="30" a="1"/>
  <c r="K542" i="30" s="1"/>
  <c r="L541" i="30" a="1"/>
  <c r="L541" i="30" s="1"/>
  <c r="K541" i="30" a="1"/>
  <c r="K541" i="30" s="1"/>
  <c r="L540" i="30" a="1"/>
  <c r="L540" i="30" s="1"/>
  <c r="K540" i="30" a="1"/>
  <c r="K540" i="30" s="1"/>
  <c r="L539" i="30" a="1"/>
  <c r="L539" i="30" s="1"/>
  <c r="K539" i="30" a="1"/>
  <c r="K539" i="30" s="1"/>
  <c r="L538" i="30" a="1"/>
  <c r="L538" i="30" s="1"/>
  <c r="K538" i="30" a="1"/>
  <c r="K538" i="30" s="1"/>
  <c r="L537" i="30" a="1"/>
  <c r="L537" i="30" s="1"/>
  <c r="K537" i="30" a="1"/>
  <c r="K537" i="30" s="1"/>
  <c r="L536" i="30" a="1"/>
  <c r="L536" i="30" s="1"/>
  <c r="K536" i="30" a="1"/>
  <c r="K536" i="30" s="1"/>
  <c r="L535" i="30" a="1"/>
  <c r="L535" i="30" s="1"/>
  <c r="K535" i="30" a="1"/>
  <c r="K535" i="30" s="1"/>
  <c r="L534" i="30" a="1"/>
  <c r="L534" i="30" s="1"/>
  <c r="K534" i="30" a="1"/>
  <c r="K534" i="30" s="1"/>
  <c r="L533" i="30" a="1"/>
  <c r="L533" i="30" s="1"/>
  <c r="K533" i="30" a="1"/>
  <c r="K533" i="30" s="1"/>
  <c r="J563" i="30" a="1"/>
  <c r="J563" i="30" s="1"/>
  <c r="I563" i="30" a="1"/>
  <c r="I563" i="30" s="1"/>
  <c r="J562" i="30" a="1"/>
  <c r="J562" i="30" s="1"/>
  <c r="I562" i="30" a="1"/>
  <c r="I562" i="30" s="1"/>
  <c r="J561" i="30" a="1"/>
  <c r="J561" i="30" s="1"/>
  <c r="I561" i="30" a="1"/>
  <c r="I561" i="30" s="1"/>
  <c r="J560" i="30" a="1"/>
  <c r="J560" i="30" s="1"/>
  <c r="I560" i="30" a="1"/>
  <c r="I560" i="30" s="1"/>
  <c r="J559" i="30" a="1"/>
  <c r="J559" i="30" s="1"/>
  <c r="I559" i="30" a="1"/>
  <c r="I559" i="30" s="1"/>
  <c r="J558" i="30" a="1"/>
  <c r="J558" i="30" s="1"/>
  <c r="I558" i="30" a="1"/>
  <c r="I558" i="30" s="1"/>
  <c r="J557" i="30" a="1"/>
  <c r="J557" i="30" s="1"/>
  <c r="I557" i="30" a="1"/>
  <c r="I557" i="30" s="1"/>
  <c r="J556" i="30" a="1"/>
  <c r="J556" i="30" s="1"/>
  <c r="I556" i="30" a="1"/>
  <c r="I556" i="30" s="1"/>
  <c r="J555" i="30" a="1"/>
  <c r="J555" i="30" s="1"/>
  <c r="I555" i="30" a="1"/>
  <c r="I555" i="30" s="1"/>
  <c r="J554" i="30" a="1"/>
  <c r="J554" i="30" s="1"/>
  <c r="I554" i="30" a="1"/>
  <c r="I554" i="30" s="1"/>
  <c r="J553" i="30" a="1"/>
  <c r="J553" i="30" s="1"/>
  <c r="I553" i="30" a="1"/>
  <c r="I553" i="30" s="1"/>
  <c r="J552" i="30" a="1"/>
  <c r="J552" i="30" s="1"/>
  <c r="I552" i="30" a="1"/>
  <c r="I552" i="30" s="1"/>
  <c r="J551" i="30" a="1"/>
  <c r="J551" i="30" s="1"/>
  <c r="I551" i="30" a="1"/>
  <c r="I551" i="30" s="1"/>
  <c r="J550" i="30" a="1"/>
  <c r="J550" i="30" s="1"/>
  <c r="I550" i="30" a="1"/>
  <c r="I550" i="30" s="1"/>
  <c r="J549" i="30" a="1"/>
  <c r="J549" i="30" s="1"/>
  <c r="I549" i="30" a="1"/>
  <c r="I549" i="30" s="1"/>
  <c r="J548" i="30" a="1"/>
  <c r="J548" i="30" s="1"/>
  <c r="I548" i="30" a="1"/>
  <c r="I548" i="30" s="1"/>
  <c r="J547" i="30" a="1"/>
  <c r="J547" i="30" s="1"/>
  <c r="I547" i="30" a="1"/>
  <c r="I547" i="30" s="1"/>
  <c r="J546" i="30" a="1"/>
  <c r="J546" i="30" s="1"/>
  <c r="I546" i="30" a="1"/>
  <c r="I546" i="30" s="1"/>
  <c r="J545" i="30" a="1"/>
  <c r="J545" i="30" s="1"/>
  <c r="I545" i="30" a="1"/>
  <c r="I545" i="30" s="1"/>
  <c r="J544" i="30" a="1"/>
  <c r="J544" i="30" s="1"/>
  <c r="I544" i="30" a="1"/>
  <c r="I544" i="30" s="1"/>
  <c r="J543" i="30" a="1"/>
  <c r="J543" i="30" s="1"/>
  <c r="I543" i="30" a="1"/>
  <c r="I543" i="30" s="1"/>
  <c r="J542" i="30" a="1"/>
  <c r="J542" i="30" s="1"/>
  <c r="I542" i="30" a="1"/>
  <c r="I542" i="30" s="1"/>
  <c r="J541" i="30" a="1"/>
  <c r="J541" i="30" s="1"/>
  <c r="I541" i="30" a="1"/>
  <c r="I541" i="30" s="1"/>
  <c r="J540" i="30" a="1"/>
  <c r="J540" i="30" s="1"/>
  <c r="I540" i="30" a="1"/>
  <c r="I540" i="30" s="1"/>
  <c r="J539" i="30" a="1"/>
  <c r="J539" i="30" s="1"/>
  <c r="I539" i="30" a="1"/>
  <c r="I539" i="30" s="1"/>
  <c r="J538" i="30" a="1"/>
  <c r="J538" i="30" s="1"/>
  <c r="I538" i="30" a="1"/>
  <c r="I538" i="30" s="1"/>
  <c r="J537" i="30" a="1"/>
  <c r="J537" i="30" s="1"/>
  <c r="I537" i="30" a="1"/>
  <c r="I537" i="30" s="1"/>
  <c r="J536" i="30" a="1"/>
  <c r="J536" i="30" s="1"/>
  <c r="I536" i="30" a="1"/>
  <c r="I536" i="30" s="1"/>
  <c r="J535" i="30" a="1"/>
  <c r="J535" i="30" s="1"/>
  <c r="I535" i="30" a="1"/>
  <c r="I535" i="30" s="1"/>
  <c r="J534" i="30" a="1"/>
  <c r="J534" i="30" s="1"/>
  <c r="I534" i="30" a="1"/>
  <c r="I534" i="30" s="1"/>
  <c r="J533" i="30" a="1"/>
  <c r="J533" i="30" s="1"/>
  <c r="I533" i="30" a="1"/>
  <c r="I533" i="30" s="1"/>
  <c r="H563" i="30" a="1"/>
  <c r="H563" i="30" s="1"/>
  <c r="G563" i="30" a="1"/>
  <c r="G563" i="30" s="1"/>
  <c r="H562" i="30" a="1"/>
  <c r="H562" i="30" s="1"/>
  <c r="G562" i="30" a="1"/>
  <c r="G562" i="30" s="1"/>
  <c r="H561" i="30" a="1"/>
  <c r="H561" i="30" s="1"/>
  <c r="G561" i="30" a="1"/>
  <c r="G561" i="30" s="1"/>
  <c r="H560" i="30" a="1"/>
  <c r="H560" i="30" s="1"/>
  <c r="G560" i="30" a="1"/>
  <c r="G560" i="30" s="1"/>
  <c r="H559" i="30" a="1"/>
  <c r="H559" i="30" s="1"/>
  <c r="G559" i="30" a="1"/>
  <c r="G559" i="30" s="1"/>
  <c r="H558" i="30" a="1"/>
  <c r="H558" i="30" s="1"/>
  <c r="G558" i="30" a="1"/>
  <c r="G558" i="30" s="1"/>
  <c r="H557" i="30" a="1"/>
  <c r="H557" i="30" s="1"/>
  <c r="G557" i="30" a="1"/>
  <c r="G557" i="30" s="1"/>
  <c r="H556" i="30" a="1"/>
  <c r="H556" i="30" s="1"/>
  <c r="G556" i="30" a="1"/>
  <c r="G556" i="30" s="1"/>
  <c r="H555" i="30" a="1"/>
  <c r="H555" i="30" s="1"/>
  <c r="G555" i="30" a="1"/>
  <c r="G555" i="30" s="1"/>
  <c r="H554" i="30" a="1"/>
  <c r="H554" i="30" s="1"/>
  <c r="G554" i="30" a="1"/>
  <c r="G554" i="30" s="1"/>
  <c r="H553" i="30" a="1"/>
  <c r="H553" i="30" s="1"/>
  <c r="G553" i="30" a="1"/>
  <c r="G553" i="30" s="1"/>
  <c r="H552" i="30" a="1"/>
  <c r="H552" i="30" s="1"/>
  <c r="G552" i="30" a="1"/>
  <c r="G552" i="30" s="1"/>
  <c r="H551" i="30" a="1"/>
  <c r="H551" i="30" s="1"/>
  <c r="G551" i="30" a="1"/>
  <c r="G551" i="30" s="1"/>
  <c r="H550" i="30" a="1"/>
  <c r="H550" i="30" s="1"/>
  <c r="G550" i="30" a="1"/>
  <c r="G550" i="30" s="1"/>
  <c r="H549" i="30" a="1"/>
  <c r="H549" i="30" s="1"/>
  <c r="G549" i="30" a="1"/>
  <c r="G549" i="30" s="1"/>
  <c r="H548" i="30" a="1"/>
  <c r="H548" i="30" s="1"/>
  <c r="G548" i="30" a="1"/>
  <c r="G548" i="30" s="1"/>
  <c r="H547" i="30" a="1"/>
  <c r="H547" i="30" s="1"/>
  <c r="G547" i="30" a="1"/>
  <c r="G547" i="30" s="1"/>
  <c r="H546" i="30" a="1"/>
  <c r="H546" i="30" s="1"/>
  <c r="G546" i="30" a="1"/>
  <c r="G546" i="30" s="1"/>
  <c r="H545" i="30" a="1"/>
  <c r="H545" i="30" s="1"/>
  <c r="G545" i="30" a="1"/>
  <c r="G545" i="30" s="1"/>
  <c r="H544" i="30" a="1"/>
  <c r="H544" i="30" s="1"/>
  <c r="G544" i="30" a="1"/>
  <c r="G544" i="30" s="1"/>
  <c r="H543" i="30" a="1"/>
  <c r="H543" i="30" s="1"/>
  <c r="G543" i="30" a="1"/>
  <c r="G543" i="30" s="1"/>
  <c r="H542" i="30" a="1"/>
  <c r="H542" i="30" s="1"/>
  <c r="G542" i="30" a="1"/>
  <c r="G542" i="30" s="1"/>
  <c r="H541" i="30" a="1"/>
  <c r="H541" i="30" s="1"/>
  <c r="G541" i="30" a="1"/>
  <c r="G541" i="30" s="1"/>
  <c r="H540" i="30" a="1"/>
  <c r="H540" i="30" s="1"/>
  <c r="G540" i="30" a="1"/>
  <c r="G540" i="30" s="1"/>
  <c r="H539" i="30" a="1"/>
  <c r="H539" i="30" s="1"/>
  <c r="G539" i="30" a="1"/>
  <c r="G539" i="30" s="1"/>
  <c r="H538" i="30" a="1"/>
  <c r="H538" i="30" s="1"/>
  <c r="G538" i="30" a="1"/>
  <c r="G538" i="30" s="1"/>
  <c r="H537" i="30" a="1"/>
  <c r="H537" i="30" s="1"/>
  <c r="G537" i="30" a="1"/>
  <c r="G537" i="30" s="1"/>
  <c r="H536" i="30" a="1"/>
  <c r="H536" i="30" s="1"/>
  <c r="G536" i="30" a="1"/>
  <c r="G536" i="30" s="1"/>
  <c r="H535" i="30" a="1"/>
  <c r="H535" i="30" s="1"/>
  <c r="G535" i="30" a="1"/>
  <c r="G535" i="30" s="1"/>
  <c r="H534" i="30" a="1"/>
  <c r="H534" i="30" s="1"/>
  <c r="G534" i="30" a="1"/>
  <c r="G534" i="30" s="1"/>
  <c r="H533" i="30" a="1"/>
  <c r="H533" i="30" s="1"/>
  <c r="G533" i="30" a="1"/>
  <c r="G533" i="30" s="1"/>
  <c r="F563" i="30" a="1"/>
  <c r="F563" i="30" s="1"/>
  <c r="E563" i="30" a="1"/>
  <c r="E563" i="30" s="1"/>
  <c r="F562" i="30" a="1"/>
  <c r="F562" i="30" s="1"/>
  <c r="E562" i="30" a="1"/>
  <c r="E562" i="30" s="1"/>
  <c r="F561" i="30" a="1"/>
  <c r="F561" i="30" s="1"/>
  <c r="E561" i="30" a="1"/>
  <c r="E561" i="30" s="1"/>
  <c r="F560" i="30" a="1"/>
  <c r="F560" i="30" s="1"/>
  <c r="E560" i="30" a="1"/>
  <c r="E560" i="30" s="1"/>
  <c r="F559" i="30" a="1"/>
  <c r="F559" i="30" s="1"/>
  <c r="E559" i="30" a="1"/>
  <c r="E559" i="30" s="1"/>
  <c r="F558" i="30" a="1"/>
  <c r="F558" i="30" s="1"/>
  <c r="E558" i="30" a="1"/>
  <c r="E558" i="30" s="1"/>
  <c r="F557" i="30" a="1"/>
  <c r="F557" i="30" s="1"/>
  <c r="E557" i="30" a="1"/>
  <c r="E557" i="30" s="1"/>
  <c r="F556" i="30" a="1"/>
  <c r="F556" i="30" s="1"/>
  <c r="E556" i="30" a="1"/>
  <c r="E556" i="30" s="1"/>
  <c r="F555" i="30" a="1"/>
  <c r="F555" i="30" s="1"/>
  <c r="E555" i="30" a="1"/>
  <c r="E555" i="30" s="1"/>
  <c r="F554" i="30" a="1"/>
  <c r="F554" i="30" s="1"/>
  <c r="E554" i="30" a="1"/>
  <c r="E554" i="30" s="1"/>
  <c r="F553" i="30" a="1"/>
  <c r="F553" i="30" s="1"/>
  <c r="E553" i="30" a="1"/>
  <c r="E553" i="30" s="1"/>
  <c r="F552" i="30" a="1"/>
  <c r="F552" i="30" s="1"/>
  <c r="E552" i="30" a="1"/>
  <c r="E552" i="30" s="1"/>
  <c r="F551" i="30" a="1"/>
  <c r="F551" i="30" s="1"/>
  <c r="E551" i="30" a="1"/>
  <c r="E551" i="30" s="1"/>
  <c r="F550" i="30" a="1"/>
  <c r="F550" i="30" s="1"/>
  <c r="E550" i="30" a="1"/>
  <c r="E550" i="30" s="1"/>
  <c r="F549" i="30" a="1"/>
  <c r="F549" i="30" s="1"/>
  <c r="E549" i="30" a="1"/>
  <c r="E549" i="30" s="1"/>
  <c r="F548" i="30" a="1"/>
  <c r="F548" i="30" s="1"/>
  <c r="E548" i="30" a="1"/>
  <c r="E548" i="30" s="1"/>
  <c r="F547" i="30" a="1"/>
  <c r="F547" i="30" s="1"/>
  <c r="E547" i="30" a="1"/>
  <c r="E547" i="30" s="1"/>
  <c r="F546" i="30" a="1"/>
  <c r="F546" i="30" s="1"/>
  <c r="E546" i="30" a="1"/>
  <c r="E546" i="30" s="1"/>
  <c r="F545" i="30" a="1"/>
  <c r="F545" i="30" s="1"/>
  <c r="E545" i="30" a="1"/>
  <c r="E545" i="30" s="1"/>
  <c r="F544" i="30" a="1"/>
  <c r="F544" i="30" s="1"/>
  <c r="E544" i="30" a="1"/>
  <c r="E544" i="30" s="1"/>
  <c r="F543" i="30" a="1"/>
  <c r="F543" i="30" s="1"/>
  <c r="E543" i="30" a="1"/>
  <c r="E543" i="30" s="1"/>
  <c r="F542" i="30" a="1"/>
  <c r="F542" i="30" s="1"/>
  <c r="E542" i="30" a="1"/>
  <c r="E542" i="30" s="1"/>
  <c r="F541" i="30" a="1"/>
  <c r="F541" i="30" s="1"/>
  <c r="E541" i="30" a="1"/>
  <c r="E541" i="30" s="1"/>
  <c r="F540" i="30" a="1"/>
  <c r="F540" i="30" s="1"/>
  <c r="E540" i="30" a="1"/>
  <c r="E540" i="30" s="1"/>
  <c r="F539" i="30" a="1"/>
  <c r="F539" i="30" s="1"/>
  <c r="E539" i="30" a="1"/>
  <c r="E539" i="30" s="1"/>
  <c r="F538" i="30" a="1"/>
  <c r="F538" i="30" s="1"/>
  <c r="E538" i="30" a="1"/>
  <c r="E538" i="30" s="1"/>
  <c r="F537" i="30" a="1"/>
  <c r="F537" i="30" s="1"/>
  <c r="E537" i="30" a="1"/>
  <c r="E537" i="30" s="1"/>
  <c r="F536" i="30" a="1"/>
  <c r="F536" i="30" s="1"/>
  <c r="E536" i="30" a="1"/>
  <c r="E536" i="30" s="1"/>
  <c r="F535" i="30" a="1"/>
  <c r="F535" i="30" s="1"/>
  <c r="E535" i="30" a="1"/>
  <c r="E535" i="30" s="1"/>
  <c r="F534" i="30" a="1"/>
  <c r="F534" i="30" s="1"/>
  <c r="E534" i="30" a="1"/>
  <c r="E534" i="30" s="1"/>
  <c r="F533" i="30" a="1"/>
  <c r="F533" i="30" s="1"/>
  <c r="E533" i="30" a="1"/>
  <c r="E533" i="30" s="1"/>
  <c r="D534" i="30" a="1"/>
  <c r="D534" i="30" s="1"/>
  <c r="D535" i="30" a="1"/>
  <c r="D535" i="30" s="1"/>
  <c r="D536" i="30" a="1"/>
  <c r="D536" i="30" s="1"/>
  <c r="D537" i="30" a="1"/>
  <c r="D537" i="30" s="1"/>
  <c r="D538" i="30" a="1"/>
  <c r="D538" i="30" s="1"/>
  <c r="D539" i="30" a="1"/>
  <c r="D539" i="30" s="1"/>
  <c r="D540" i="30" a="1"/>
  <c r="D540" i="30" s="1"/>
  <c r="D541" i="30" a="1"/>
  <c r="D541" i="30" s="1"/>
  <c r="D542" i="30" a="1"/>
  <c r="D542" i="30" s="1"/>
  <c r="D543" i="30" a="1"/>
  <c r="D543" i="30" s="1"/>
  <c r="D544" i="30" a="1"/>
  <c r="D544" i="30" s="1"/>
  <c r="D545" i="30" a="1"/>
  <c r="D545" i="30" s="1"/>
  <c r="D546" i="30" a="1"/>
  <c r="D546" i="30" s="1"/>
  <c r="D547" i="30" a="1"/>
  <c r="D547" i="30" s="1"/>
  <c r="D548" i="30" a="1"/>
  <c r="D548" i="30" s="1"/>
  <c r="D549" i="30" a="1"/>
  <c r="D549" i="30" s="1"/>
  <c r="D550" i="30" a="1"/>
  <c r="D550" i="30" s="1"/>
  <c r="D551" i="30" a="1"/>
  <c r="D551" i="30" s="1"/>
  <c r="D552" i="30" a="1"/>
  <c r="D552" i="30" s="1"/>
  <c r="D553" i="30" a="1"/>
  <c r="D553" i="30" s="1"/>
  <c r="D554" i="30" a="1"/>
  <c r="D554" i="30" s="1"/>
  <c r="D555" i="30" a="1"/>
  <c r="D555" i="30" s="1"/>
  <c r="D556" i="30" a="1"/>
  <c r="D556" i="30" s="1"/>
  <c r="D557" i="30" a="1"/>
  <c r="D557" i="30" s="1"/>
  <c r="D558" i="30" a="1"/>
  <c r="D558" i="30" s="1"/>
  <c r="D559" i="30" a="1"/>
  <c r="D559" i="30" s="1"/>
  <c r="D560" i="30" a="1"/>
  <c r="D560" i="30" s="1"/>
  <c r="D561" i="30" a="1"/>
  <c r="D561" i="30" s="1"/>
  <c r="D562" i="30" a="1"/>
  <c r="D562" i="30" s="1"/>
  <c r="D563" i="30" a="1"/>
  <c r="D563" i="30" s="1"/>
  <c r="D533" i="30" a="1"/>
  <c r="D533" i="30" s="1"/>
  <c r="N527" i="30" a="1"/>
  <c r="N527" i="30" s="1"/>
  <c r="M527" i="30" a="1"/>
  <c r="M527" i="30" s="1"/>
  <c r="N526" i="30" a="1"/>
  <c r="N526" i="30" s="1"/>
  <c r="M526" i="30" a="1"/>
  <c r="M526" i="30" s="1"/>
  <c r="N525" i="30" a="1"/>
  <c r="N525" i="30" s="1"/>
  <c r="M525" i="30" a="1"/>
  <c r="M525" i="30" s="1"/>
  <c r="N524" i="30" a="1"/>
  <c r="N524" i="30" s="1"/>
  <c r="M524" i="30" a="1"/>
  <c r="M524" i="30" s="1"/>
  <c r="N523" i="30" a="1"/>
  <c r="N523" i="30" s="1"/>
  <c r="M523" i="30" a="1"/>
  <c r="M523" i="30" s="1"/>
  <c r="N522" i="30" a="1"/>
  <c r="N522" i="30" s="1"/>
  <c r="M522" i="30" a="1"/>
  <c r="M522" i="30" s="1"/>
  <c r="N521" i="30" a="1"/>
  <c r="N521" i="30" s="1"/>
  <c r="M521" i="30" a="1"/>
  <c r="M521" i="30" s="1"/>
  <c r="N520" i="30" a="1"/>
  <c r="N520" i="30" s="1"/>
  <c r="M520" i="30" a="1"/>
  <c r="M520" i="30" s="1"/>
  <c r="N519" i="30" a="1"/>
  <c r="N519" i="30" s="1"/>
  <c r="M519" i="30" a="1"/>
  <c r="M519" i="30" s="1"/>
  <c r="N518" i="30" a="1"/>
  <c r="N518" i="30" s="1"/>
  <c r="M518" i="30" a="1"/>
  <c r="M518" i="30" s="1"/>
  <c r="N517" i="30" a="1"/>
  <c r="N517" i="30" s="1"/>
  <c r="M517" i="30" a="1"/>
  <c r="M517" i="30" s="1"/>
  <c r="N516" i="30" a="1"/>
  <c r="N516" i="30" s="1"/>
  <c r="M516" i="30" a="1"/>
  <c r="M516" i="30" s="1"/>
  <c r="N515" i="30" a="1"/>
  <c r="N515" i="30" s="1"/>
  <c r="M515" i="30" a="1"/>
  <c r="M515" i="30" s="1"/>
  <c r="N514" i="30" a="1"/>
  <c r="N514" i="30" s="1"/>
  <c r="M514" i="30" a="1"/>
  <c r="M514" i="30" s="1"/>
  <c r="N513" i="30" a="1"/>
  <c r="N513" i="30" s="1"/>
  <c r="M513" i="30" a="1"/>
  <c r="M513" i="30" s="1"/>
  <c r="N512" i="30" a="1"/>
  <c r="N512" i="30" s="1"/>
  <c r="M512" i="30" a="1"/>
  <c r="M512" i="30" s="1"/>
  <c r="N511" i="30" a="1"/>
  <c r="N511" i="30" s="1"/>
  <c r="M511" i="30" a="1"/>
  <c r="M511" i="30" s="1"/>
  <c r="N510" i="30" a="1"/>
  <c r="N510" i="30" s="1"/>
  <c r="M510" i="30" a="1"/>
  <c r="M510" i="30" s="1"/>
  <c r="N509" i="30" a="1"/>
  <c r="N509" i="30" s="1"/>
  <c r="M509" i="30" a="1"/>
  <c r="M509" i="30" s="1"/>
  <c r="N508" i="30" a="1"/>
  <c r="N508" i="30" s="1"/>
  <c r="M508" i="30" a="1"/>
  <c r="M508" i="30" s="1"/>
  <c r="N507" i="30" a="1"/>
  <c r="N507" i="30" s="1"/>
  <c r="M507" i="30" a="1"/>
  <c r="M507" i="30" s="1"/>
  <c r="N506" i="30" a="1"/>
  <c r="N506" i="30" s="1"/>
  <c r="M506" i="30" a="1"/>
  <c r="M506" i="30" s="1"/>
  <c r="N505" i="30" a="1"/>
  <c r="N505" i="30" s="1"/>
  <c r="M505" i="30" a="1"/>
  <c r="M505" i="30" s="1"/>
  <c r="N504" i="30" a="1"/>
  <c r="N504" i="30" s="1"/>
  <c r="M504" i="30" a="1"/>
  <c r="M504" i="30" s="1"/>
  <c r="N503" i="30" a="1"/>
  <c r="N503" i="30" s="1"/>
  <c r="M503" i="30" a="1"/>
  <c r="M503" i="30" s="1"/>
  <c r="N502" i="30" a="1"/>
  <c r="N502" i="30" s="1"/>
  <c r="M502" i="30" a="1"/>
  <c r="M502" i="30" s="1"/>
  <c r="N501" i="30" a="1"/>
  <c r="N501" i="30" s="1"/>
  <c r="M501" i="30" a="1"/>
  <c r="M501" i="30" s="1"/>
  <c r="N500" i="30" a="1"/>
  <c r="N500" i="30" s="1"/>
  <c r="M500" i="30" a="1"/>
  <c r="M500" i="30" s="1"/>
  <c r="N499" i="30" a="1"/>
  <c r="N499" i="30" s="1"/>
  <c r="M499" i="30" a="1"/>
  <c r="M499" i="30" s="1"/>
  <c r="N498" i="30" a="1"/>
  <c r="N498" i="30" s="1"/>
  <c r="M498" i="30" a="1"/>
  <c r="M498" i="30" s="1"/>
  <c r="L527" i="30" a="1"/>
  <c r="L527" i="30" s="1"/>
  <c r="K527" i="30" a="1"/>
  <c r="K527" i="30" s="1"/>
  <c r="L526" i="30" a="1"/>
  <c r="L526" i="30" s="1"/>
  <c r="K526" i="30" a="1"/>
  <c r="K526" i="30" s="1"/>
  <c r="L525" i="30" a="1"/>
  <c r="L525" i="30" s="1"/>
  <c r="K525" i="30" a="1"/>
  <c r="K525" i="30" s="1"/>
  <c r="L524" i="30" a="1"/>
  <c r="L524" i="30" s="1"/>
  <c r="K524" i="30" a="1"/>
  <c r="K524" i="30" s="1"/>
  <c r="L523" i="30" a="1"/>
  <c r="L523" i="30" s="1"/>
  <c r="K523" i="30" a="1"/>
  <c r="K523" i="30" s="1"/>
  <c r="L522" i="30" a="1"/>
  <c r="L522" i="30" s="1"/>
  <c r="K522" i="30" a="1"/>
  <c r="K522" i="30" s="1"/>
  <c r="L521" i="30" a="1"/>
  <c r="L521" i="30" s="1"/>
  <c r="K521" i="30" a="1"/>
  <c r="K521" i="30" s="1"/>
  <c r="L520" i="30" a="1"/>
  <c r="L520" i="30" s="1"/>
  <c r="K520" i="30" a="1"/>
  <c r="K520" i="30" s="1"/>
  <c r="L519" i="30" a="1"/>
  <c r="L519" i="30" s="1"/>
  <c r="K519" i="30" a="1"/>
  <c r="K519" i="30" s="1"/>
  <c r="L518" i="30" a="1"/>
  <c r="L518" i="30" s="1"/>
  <c r="K518" i="30" a="1"/>
  <c r="K518" i="30" s="1"/>
  <c r="L517" i="30" a="1"/>
  <c r="L517" i="30" s="1"/>
  <c r="K517" i="30" a="1"/>
  <c r="K517" i="30" s="1"/>
  <c r="L516" i="30" a="1"/>
  <c r="L516" i="30" s="1"/>
  <c r="K516" i="30" a="1"/>
  <c r="K516" i="30" s="1"/>
  <c r="L515" i="30" a="1"/>
  <c r="L515" i="30" s="1"/>
  <c r="K515" i="30" a="1"/>
  <c r="K515" i="30" s="1"/>
  <c r="L514" i="30" a="1"/>
  <c r="L514" i="30" s="1"/>
  <c r="K514" i="30" a="1"/>
  <c r="K514" i="30" s="1"/>
  <c r="L513" i="30" a="1"/>
  <c r="L513" i="30" s="1"/>
  <c r="K513" i="30" a="1"/>
  <c r="K513" i="30" s="1"/>
  <c r="L512" i="30" a="1"/>
  <c r="L512" i="30" s="1"/>
  <c r="K512" i="30" a="1"/>
  <c r="K512" i="30" s="1"/>
  <c r="L511" i="30" a="1"/>
  <c r="L511" i="30" s="1"/>
  <c r="K511" i="30" a="1"/>
  <c r="K511" i="30" s="1"/>
  <c r="L510" i="30" a="1"/>
  <c r="L510" i="30" s="1"/>
  <c r="K510" i="30" a="1"/>
  <c r="K510" i="30" s="1"/>
  <c r="L509" i="30" a="1"/>
  <c r="L509" i="30" s="1"/>
  <c r="K509" i="30" a="1"/>
  <c r="K509" i="30" s="1"/>
  <c r="L508" i="30" a="1"/>
  <c r="L508" i="30" s="1"/>
  <c r="K508" i="30" a="1"/>
  <c r="K508" i="30" s="1"/>
  <c r="L507" i="30" a="1"/>
  <c r="L507" i="30" s="1"/>
  <c r="K507" i="30" a="1"/>
  <c r="K507" i="30" s="1"/>
  <c r="L506" i="30" a="1"/>
  <c r="L506" i="30" s="1"/>
  <c r="K506" i="30" a="1"/>
  <c r="K506" i="30" s="1"/>
  <c r="L505" i="30" a="1"/>
  <c r="L505" i="30" s="1"/>
  <c r="K505" i="30" a="1"/>
  <c r="K505" i="30" s="1"/>
  <c r="L504" i="30" a="1"/>
  <c r="L504" i="30" s="1"/>
  <c r="K504" i="30" a="1"/>
  <c r="K504" i="30" s="1"/>
  <c r="L503" i="30" a="1"/>
  <c r="L503" i="30" s="1"/>
  <c r="K503" i="30" a="1"/>
  <c r="K503" i="30" s="1"/>
  <c r="L502" i="30" a="1"/>
  <c r="L502" i="30" s="1"/>
  <c r="K502" i="30" a="1"/>
  <c r="K502" i="30" s="1"/>
  <c r="L501" i="30" a="1"/>
  <c r="L501" i="30" s="1"/>
  <c r="K501" i="30" a="1"/>
  <c r="K501" i="30" s="1"/>
  <c r="L500" i="30" a="1"/>
  <c r="L500" i="30" s="1"/>
  <c r="K500" i="30" a="1"/>
  <c r="K500" i="30" s="1"/>
  <c r="L499" i="30" a="1"/>
  <c r="L499" i="30" s="1"/>
  <c r="K499" i="30" a="1"/>
  <c r="K499" i="30" s="1"/>
  <c r="L498" i="30" a="1"/>
  <c r="L498" i="30" s="1"/>
  <c r="K498" i="30" a="1"/>
  <c r="K498" i="30" s="1"/>
  <c r="J527" i="30" a="1"/>
  <c r="J527" i="30" s="1"/>
  <c r="I527" i="30" a="1"/>
  <c r="I527" i="30" s="1"/>
  <c r="J526" i="30" a="1"/>
  <c r="J526" i="30" s="1"/>
  <c r="I526" i="30" a="1"/>
  <c r="I526" i="30" s="1"/>
  <c r="J525" i="30" a="1"/>
  <c r="J525" i="30" s="1"/>
  <c r="I525" i="30" a="1"/>
  <c r="I525" i="30" s="1"/>
  <c r="J524" i="30" a="1"/>
  <c r="J524" i="30" s="1"/>
  <c r="I524" i="30" a="1"/>
  <c r="I524" i="30" s="1"/>
  <c r="J523" i="30" a="1"/>
  <c r="J523" i="30" s="1"/>
  <c r="I523" i="30" a="1"/>
  <c r="I523" i="30" s="1"/>
  <c r="J522" i="30" a="1"/>
  <c r="J522" i="30" s="1"/>
  <c r="I522" i="30" a="1"/>
  <c r="I522" i="30" s="1"/>
  <c r="J521" i="30" a="1"/>
  <c r="J521" i="30" s="1"/>
  <c r="I521" i="30" a="1"/>
  <c r="I521" i="30" s="1"/>
  <c r="J520" i="30" a="1"/>
  <c r="J520" i="30" s="1"/>
  <c r="I520" i="30" a="1"/>
  <c r="I520" i="30" s="1"/>
  <c r="J519" i="30" a="1"/>
  <c r="J519" i="30" s="1"/>
  <c r="I519" i="30" a="1"/>
  <c r="I519" i="30" s="1"/>
  <c r="J518" i="30" a="1"/>
  <c r="J518" i="30" s="1"/>
  <c r="I518" i="30" a="1"/>
  <c r="I518" i="30" s="1"/>
  <c r="J517" i="30" a="1"/>
  <c r="J517" i="30" s="1"/>
  <c r="I517" i="30" a="1"/>
  <c r="I517" i="30" s="1"/>
  <c r="J516" i="30" a="1"/>
  <c r="J516" i="30" s="1"/>
  <c r="I516" i="30" a="1"/>
  <c r="I516" i="30" s="1"/>
  <c r="J515" i="30" a="1"/>
  <c r="J515" i="30" s="1"/>
  <c r="I515" i="30" a="1"/>
  <c r="I515" i="30" s="1"/>
  <c r="J514" i="30" a="1"/>
  <c r="J514" i="30" s="1"/>
  <c r="I514" i="30" a="1"/>
  <c r="I514" i="30" s="1"/>
  <c r="J513" i="30" a="1"/>
  <c r="J513" i="30" s="1"/>
  <c r="I513" i="30" a="1"/>
  <c r="I513" i="30" s="1"/>
  <c r="J512" i="30" a="1"/>
  <c r="J512" i="30" s="1"/>
  <c r="I512" i="30" a="1"/>
  <c r="I512" i="30" s="1"/>
  <c r="J511" i="30" a="1"/>
  <c r="J511" i="30" s="1"/>
  <c r="I511" i="30" a="1"/>
  <c r="I511" i="30" s="1"/>
  <c r="J510" i="30" a="1"/>
  <c r="J510" i="30" s="1"/>
  <c r="I510" i="30" a="1"/>
  <c r="I510" i="30" s="1"/>
  <c r="J509" i="30" a="1"/>
  <c r="J509" i="30" s="1"/>
  <c r="I509" i="30" a="1"/>
  <c r="I509" i="30" s="1"/>
  <c r="J508" i="30" a="1"/>
  <c r="J508" i="30" s="1"/>
  <c r="I508" i="30" a="1"/>
  <c r="I508" i="30" s="1"/>
  <c r="J507" i="30" a="1"/>
  <c r="J507" i="30" s="1"/>
  <c r="I507" i="30" a="1"/>
  <c r="I507" i="30" s="1"/>
  <c r="J506" i="30" a="1"/>
  <c r="J506" i="30" s="1"/>
  <c r="I506" i="30" a="1"/>
  <c r="I506" i="30" s="1"/>
  <c r="J505" i="30" a="1"/>
  <c r="J505" i="30" s="1"/>
  <c r="I505" i="30" a="1"/>
  <c r="I505" i="30" s="1"/>
  <c r="J504" i="30" a="1"/>
  <c r="J504" i="30" s="1"/>
  <c r="I504" i="30" a="1"/>
  <c r="I504" i="30" s="1"/>
  <c r="J503" i="30" a="1"/>
  <c r="J503" i="30" s="1"/>
  <c r="I503" i="30" a="1"/>
  <c r="I503" i="30" s="1"/>
  <c r="J502" i="30" a="1"/>
  <c r="J502" i="30" s="1"/>
  <c r="I502" i="30" a="1"/>
  <c r="I502" i="30" s="1"/>
  <c r="J501" i="30" a="1"/>
  <c r="J501" i="30" s="1"/>
  <c r="I501" i="30" a="1"/>
  <c r="I501" i="30" s="1"/>
  <c r="J500" i="30" a="1"/>
  <c r="J500" i="30" s="1"/>
  <c r="I500" i="30" a="1"/>
  <c r="I500" i="30" s="1"/>
  <c r="J499" i="30" a="1"/>
  <c r="J499" i="30" s="1"/>
  <c r="I499" i="30" a="1"/>
  <c r="I499" i="30" s="1"/>
  <c r="J498" i="30" a="1"/>
  <c r="J498" i="30" s="1"/>
  <c r="I498" i="30" a="1"/>
  <c r="I498" i="30" s="1"/>
  <c r="H527" i="30" a="1"/>
  <c r="H527" i="30" s="1"/>
  <c r="G527" i="30" a="1"/>
  <c r="G527" i="30" s="1"/>
  <c r="H526" i="30" a="1"/>
  <c r="H526" i="30" s="1"/>
  <c r="G526" i="30" a="1"/>
  <c r="G526" i="30" s="1"/>
  <c r="H525" i="30" a="1"/>
  <c r="H525" i="30" s="1"/>
  <c r="G525" i="30" a="1"/>
  <c r="G525" i="30" s="1"/>
  <c r="H524" i="30" a="1"/>
  <c r="H524" i="30" s="1"/>
  <c r="G524" i="30" a="1"/>
  <c r="G524" i="30" s="1"/>
  <c r="H523" i="30" a="1"/>
  <c r="H523" i="30" s="1"/>
  <c r="G523" i="30" a="1"/>
  <c r="G523" i="30" s="1"/>
  <c r="H522" i="30" a="1"/>
  <c r="H522" i="30" s="1"/>
  <c r="G522" i="30" a="1"/>
  <c r="G522" i="30" s="1"/>
  <c r="H521" i="30" a="1"/>
  <c r="H521" i="30" s="1"/>
  <c r="G521" i="30" a="1"/>
  <c r="G521" i="30" s="1"/>
  <c r="H520" i="30" a="1"/>
  <c r="H520" i="30" s="1"/>
  <c r="G520" i="30" a="1"/>
  <c r="G520" i="30" s="1"/>
  <c r="H519" i="30" a="1"/>
  <c r="H519" i="30" s="1"/>
  <c r="G519" i="30" a="1"/>
  <c r="G519" i="30" s="1"/>
  <c r="H518" i="30" a="1"/>
  <c r="H518" i="30" s="1"/>
  <c r="G518" i="30" a="1"/>
  <c r="G518" i="30" s="1"/>
  <c r="H517" i="30" a="1"/>
  <c r="H517" i="30" s="1"/>
  <c r="G517" i="30" a="1"/>
  <c r="G517" i="30" s="1"/>
  <c r="H516" i="30" a="1"/>
  <c r="H516" i="30" s="1"/>
  <c r="G516" i="30" a="1"/>
  <c r="G516" i="30" s="1"/>
  <c r="H515" i="30" a="1"/>
  <c r="H515" i="30" s="1"/>
  <c r="G515" i="30" a="1"/>
  <c r="G515" i="30" s="1"/>
  <c r="H514" i="30" a="1"/>
  <c r="H514" i="30" s="1"/>
  <c r="G514" i="30" a="1"/>
  <c r="G514" i="30" s="1"/>
  <c r="H513" i="30" a="1"/>
  <c r="H513" i="30" s="1"/>
  <c r="G513" i="30" a="1"/>
  <c r="G513" i="30" s="1"/>
  <c r="H512" i="30" a="1"/>
  <c r="H512" i="30" s="1"/>
  <c r="G512" i="30" a="1"/>
  <c r="G512" i="30" s="1"/>
  <c r="H511" i="30" a="1"/>
  <c r="H511" i="30" s="1"/>
  <c r="G511" i="30" a="1"/>
  <c r="G511" i="30" s="1"/>
  <c r="H510" i="30" a="1"/>
  <c r="H510" i="30" s="1"/>
  <c r="G510" i="30" a="1"/>
  <c r="G510" i="30" s="1"/>
  <c r="H509" i="30" a="1"/>
  <c r="H509" i="30" s="1"/>
  <c r="G509" i="30" a="1"/>
  <c r="G509" i="30" s="1"/>
  <c r="H508" i="30" a="1"/>
  <c r="H508" i="30" s="1"/>
  <c r="G508" i="30" a="1"/>
  <c r="G508" i="30" s="1"/>
  <c r="H507" i="30" a="1"/>
  <c r="H507" i="30" s="1"/>
  <c r="G507" i="30" a="1"/>
  <c r="G507" i="30" s="1"/>
  <c r="H506" i="30" a="1"/>
  <c r="H506" i="30" s="1"/>
  <c r="G506" i="30" a="1"/>
  <c r="G506" i="30" s="1"/>
  <c r="H505" i="30" a="1"/>
  <c r="H505" i="30" s="1"/>
  <c r="G505" i="30" a="1"/>
  <c r="G505" i="30" s="1"/>
  <c r="H504" i="30" a="1"/>
  <c r="H504" i="30" s="1"/>
  <c r="G504" i="30" a="1"/>
  <c r="G504" i="30" s="1"/>
  <c r="H503" i="30" a="1"/>
  <c r="H503" i="30" s="1"/>
  <c r="G503" i="30" a="1"/>
  <c r="G503" i="30" s="1"/>
  <c r="H502" i="30" a="1"/>
  <c r="H502" i="30" s="1"/>
  <c r="G502" i="30" a="1"/>
  <c r="G502" i="30" s="1"/>
  <c r="H501" i="30" a="1"/>
  <c r="H501" i="30" s="1"/>
  <c r="G501" i="30" a="1"/>
  <c r="G501" i="30" s="1"/>
  <c r="H500" i="30" a="1"/>
  <c r="H500" i="30" s="1"/>
  <c r="G500" i="30" a="1"/>
  <c r="G500" i="30" s="1"/>
  <c r="H499" i="30" a="1"/>
  <c r="H499" i="30" s="1"/>
  <c r="G499" i="30" a="1"/>
  <c r="G499" i="30" s="1"/>
  <c r="H498" i="30" a="1"/>
  <c r="H498" i="30" s="1"/>
  <c r="G498" i="30" a="1"/>
  <c r="G498" i="30" s="1"/>
  <c r="F527" i="30" a="1"/>
  <c r="F527" i="30" s="1"/>
  <c r="E527" i="30" a="1"/>
  <c r="E527" i="30" s="1"/>
  <c r="F526" i="30" a="1"/>
  <c r="F526" i="30" s="1"/>
  <c r="E526" i="30" a="1"/>
  <c r="E526" i="30" s="1"/>
  <c r="F525" i="30" a="1"/>
  <c r="F525" i="30" s="1"/>
  <c r="E525" i="30" a="1"/>
  <c r="E525" i="30" s="1"/>
  <c r="F524" i="30" a="1"/>
  <c r="F524" i="30" s="1"/>
  <c r="E524" i="30" a="1"/>
  <c r="E524" i="30" s="1"/>
  <c r="F523" i="30" a="1"/>
  <c r="F523" i="30" s="1"/>
  <c r="E523" i="30" a="1"/>
  <c r="E523" i="30" s="1"/>
  <c r="F522" i="30" a="1"/>
  <c r="F522" i="30" s="1"/>
  <c r="E522" i="30" a="1"/>
  <c r="E522" i="30" s="1"/>
  <c r="F521" i="30" a="1"/>
  <c r="F521" i="30" s="1"/>
  <c r="E521" i="30" a="1"/>
  <c r="E521" i="30" s="1"/>
  <c r="F520" i="30" a="1"/>
  <c r="F520" i="30" s="1"/>
  <c r="E520" i="30" a="1"/>
  <c r="E520" i="30" s="1"/>
  <c r="F519" i="30" a="1"/>
  <c r="F519" i="30" s="1"/>
  <c r="E519" i="30" a="1"/>
  <c r="E519" i="30" s="1"/>
  <c r="F518" i="30" a="1"/>
  <c r="F518" i="30" s="1"/>
  <c r="E518" i="30" a="1"/>
  <c r="E518" i="30" s="1"/>
  <c r="F517" i="30" a="1"/>
  <c r="F517" i="30" s="1"/>
  <c r="E517" i="30" a="1"/>
  <c r="E517" i="30" s="1"/>
  <c r="F516" i="30" a="1"/>
  <c r="F516" i="30" s="1"/>
  <c r="E516" i="30" a="1"/>
  <c r="E516" i="30" s="1"/>
  <c r="F515" i="30" a="1"/>
  <c r="F515" i="30" s="1"/>
  <c r="E515" i="30" a="1"/>
  <c r="E515" i="30" s="1"/>
  <c r="F514" i="30" a="1"/>
  <c r="F514" i="30" s="1"/>
  <c r="E514" i="30" a="1"/>
  <c r="E514" i="30" s="1"/>
  <c r="F513" i="30" a="1"/>
  <c r="F513" i="30" s="1"/>
  <c r="E513" i="30" a="1"/>
  <c r="E513" i="30" s="1"/>
  <c r="F512" i="30" a="1"/>
  <c r="F512" i="30" s="1"/>
  <c r="E512" i="30" a="1"/>
  <c r="E512" i="30" s="1"/>
  <c r="F511" i="30" a="1"/>
  <c r="F511" i="30" s="1"/>
  <c r="E511" i="30" a="1"/>
  <c r="E511" i="30" s="1"/>
  <c r="F510" i="30" a="1"/>
  <c r="F510" i="30" s="1"/>
  <c r="E510" i="30" a="1"/>
  <c r="E510" i="30" s="1"/>
  <c r="F509" i="30" a="1"/>
  <c r="F509" i="30" s="1"/>
  <c r="E509" i="30" a="1"/>
  <c r="E509" i="30" s="1"/>
  <c r="F508" i="30" a="1"/>
  <c r="F508" i="30" s="1"/>
  <c r="E508" i="30" a="1"/>
  <c r="E508" i="30" s="1"/>
  <c r="F507" i="30" a="1"/>
  <c r="F507" i="30" s="1"/>
  <c r="E507" i="30" a="1"/>
  <c r="E507" i="30" s="1"/>
  <c r="F506" i="30" a="1"/>
  <c r="F506" i="30" s="1"/>
  <c r="E506" i="30" a="1"/>
  <c r="E506" i="30" s="1"/>
  <c r="F505" i="30" a="1"/>
  <c r="F505" i="30" s="1"/>
  <c r="E505" i="30" a="1"/>
  <c r="E505" i="30" s="1"/>
  <c r="F504" i="30" a="1"/>
  <c r="F504" i="30" s="1"/>
  <c r="E504" i="30" a="1"/>
  <c r="E504" i="30" s="1"/>
  <c r="F503" i="30" a="1"/>
  <c r="F503" i="30" s="1"/>
  <c r="E503" i="30" a="1"/>
  <c r="E503" i="30" s="1"/>
  <c r="F502" i="30" a="1"/>
  <c r="F502" i="30" s="1"/>
  <c r="E502" i="30" a="1"/>
  <c r="E502" i="30" s="1"/>
  <c r="F501" i="30" a="1"/>
  <c r="F501" i="30" s="1"/>
  <c r="E501" i="30" a="1"/>
  <c r="E501" i="30" s="1"/>
  <c r="F500" i="30" a="1"/>
  <c r="F500" i="30" s="1"/>
  <c r="E500" i="30" a="1"/>
  <c r="E500" i="30" s="1"/>
  <c r="F499" i="30" a="1"/>
  <c r="F499" i="30" s="1"/>
  <c r="E499" i="30" a="1"/>
  <c r="E499" i="30" s="1"/>
  <c r="F498" i="30" a="1"/>
  <c r="F498" i="30" s="1"/>
  <c r="E498" i="30" a="1"/>
  <c r="E498" i="30" s="1"/>
  <c r="D499" i="30" a="1"/>
  <c r="D499" i="30" s="1"/>
  <c r="D500" i="30" a="1"/>
  <c r="D500" i="30" s="1"/>
  <c r="D501" i="30" a="1"/>
  <c r="D501" i="30" s="1"/>
  <c r="D502" i="30" a="1"/>
  <c r="D502" i="30" s="1"/>
  <c r="D503" i="30" a="1"/>
  <c r="D503" i="30" s="1"/>
  <c r="D504" i="30" a="1"/>
  <c r="D504" i="30" s="1"/>
  <c r="D505" i="30" a="1"/>
  <c r="D505" i="30" s="1"/>
  <c r="D506" i="30" a="1"/>
  <c r="D506" i="30" s="1"/>
  <c r="D507" i="30" a="1"/>
  <c r="D507" i="30" s="1"/>
  <c r="D508" i="30" a="1"/>
  <c r="D508" i="30" s="1"/>
  <c r="D509" i="30" a="1"/>
  <c r="D509" i="30" s="1"/>
  <c r="D510" i="30" a="1"/>
  <c r="D510" i="30" s="1"/>
  <c r="D511" i="30" a="1"/>
  <c r="D511" i="30" s="1"/>
  <c r="D512" i="30" a="1"/>
  <c r="D512" i="30" s="1"/>
  <c r="D513" i="30" a="1"/>
  <c r="D513" i="30" s="1"/>
  <c r="D514" i="30" a="1"/>
  <c r="D514" i="30" s="1"/>
  <c r="D515" i="30" a="1"/>
  <c r="D515" i="30" s="1"/>
  <c r="D516" i="30" a="1"/>
  <c r="D516" i="30" s="1"/>
  <c r="D517" i="30" a="1"/>
  <c r="D517" i="30" s="1"/>
  <c r="D518" i="30" a="1"/>
  <c r="D518" i="30" s="1"/>
  <c r="D519" i="30" a="1"/>
  <c r="D519" i="30" s="1"/>
  <c r="D520" i="30" a="1"/>
  <c r="D520" i="30" s="1"/>
  <c r="D521" i="30" a="1"/>
  <c r="D521" i="30" s="1"/>
  <c r="D522" i="30" a="1"/>
  <c r="D522" i="30" s="1"/>
  <c r="D523" i="30" a="1"/>
  <c r="D523" i="30" s="1"/>
  <c r="D524" i="30" a="1"/>
  <c r="D524" i="30" s="1"/>
  <c r="D525" i="30" a="1"/>
  <c r="D525" i="30" s="1"/>
  <c r="D526" i="30" a="1"/>
  <c r="D526" i="30" s="1"/>
  <c r="D527" i="30" a="1"/>
  <c r="D527" i="30" s="1"/>
  <c r="D498" i="30" a="1"/>
  <c r="D498" i="30" s="1"/>
  <c r="N492" i="30" a="1"/>
  <c r="N492" i="30" s="1"/>
  <c r="M492" i="30" a="1"/>
  <c r="M492" i="30" s="1"/>
  <c r="N491" i="30" a="1"/>
  <c r="N491" i="30" s="1"/>
  <c r="M491" i="30" a="1"/>
  <c r="M491" i="30" s="1"/>
  <c r="N490" i="30" a="1"/>
  <c r="N490" i="30" s="1"/>
  <c r="M490" i="30" a="1"/>
  <c r="M490" i="30" s="1"/>
  <c r="N489" i="30" a="1"/>
  <c r="N489" i="30" s="1"/>
  <c r="M489" i="30" a="1"/>
  <c r="M489" i="30" s="1"/>
  <c r="N488" i="30" a="1"/>
  <c r="N488" i="30" s="1"/>
  <c r="M488" i="30" a="1"/>
  <c r="M488" i="30" s="1"/>
  <c r="N487" i="30" a="1"/>
  <c r="N487" i="30" s="1"/>
  <c r="M487" i="30" a="1"/>
  <c r="M487" i="30" s="1"/>
  <c r="N486" i="30" a="1"/>
  <c r="N486" i="30" s="1"/>
  <c r="M486" i="30" a="1"/>
  <c r="M486" i="30" s="1"/>
  <c r="N485" i="30" a="1"/>
  <c r="N485" i="30" s="1"/>
  <c r="M485" i="30" a="1"/>
  <c r="M485" i="30" s="1"/>
  <c r="N484" i="30" a="1"/>
  <c r="N484" i="30" s="1"/>
  <c r="M484" i="30" a="1"/>
  <c r="M484" i="30" s="1"/>
  <c r="N483" i="30" a="1"/>
  <c r="N483" i="30" s="1"/>
  <c r="M483" i="30" a="1"/>
  <c r="M483" i="30" s="1"/>
  <c r="N482" i="30" a="1"/>
  <c r="N482" i="30" s="1"/>
  <c r="M482" i="30" a="1"/>
  <c r="M482" i="30" s="1"/>
  <c r="N481" i="30" a="1"/>
  <c r="N481" i="30" s="1"/>
  <c r="M481" i="30" a="1"/>
  <c r="M481" i="30" s="1"/>
  <c r="N480" i="30" a="1"/>
  <c r="N480" i="30" s="1"/>
  <c r="M480" i="30" a="1"/>
  <c r="M480" i="30" s="1"/>
  <c r="N479" i="30" a="1"/>
  <c r="N479" i="30" s="1"/>
  <c r="M479" i="30" a="1"/>
  <c r="M479" i="30" s="1"/>
  <c r="N478" i="30" a="1"/>
  <c r="N478" i="30" s="1"/>
  <c r="M478" i="30" a="1"/>
  <c r="M478" i="30" s="1"/>
  <c r="N477" i="30" a="1"/>
  <c r="N477" i="30" s="1"/>
  <c r="M477" i="30" a="1"/>
  <c r="M477" i="30" s="1"/>
  <c r="N476" i="30" a="1"/>
  <c r="N476" i="30" s="1"/>
  <c r="M476" i="30" a="1"/>
  <c r="M476" i="30" s="1"/>
  <c r="N475" i="30" a="1"/>
  <c r="N475" i="30" s="1"/>
  <c r="M475" i="30" a="1"/>
  <c r="M475" i="30" s="1"/>
  <c r="N474" i="30" a="1"/>
  <c r="N474" i="30" s="1"/>
  <c r="M474" i="30" a="1"/>
  <c r="M474" i="30" s="1"/>
  <c r="N473" i="30" a="1"/>
  <c r="N473" i="30" s="1"/>
  <c r="M473" i="30" a="1"/>
  <c r="M473" i="30" s="1"/>
  <c r="N472" i="30" a="1"/>
  <c r="N472" i="30" s="1"/>
  <c r="M472" i="30" a="1"/>
  <c r="M472" i="30" s="1"/>
  <c r="N471" i="30" a="1"/>
  <c r="N471" i="30" s="1"/>
  <c r="M471" i="30" a="1"/>
  <c r="M471" i="30" s="1"/>
  <c r="N470" i="30" a="1"/>
  <c r="N470" i="30" s="1"/>
  <c r="M470" i="30" a="1"/>
  <c r="M470" i="30" s="1"/>
  <c r="N469" i="30" a="1"/>
  <c r="N469" i="30" s="1"/>
  <c r="M469" i="30" a="1"/>
  <c r="M469" i="30" s="1"/>
  <c r="N468" i="30" a="1"/>
  <c r="N468" i="30" s="1"/>
  <c r="M468" i="30" a="1"/>
  <c r="M468" i="30" s="1"/>
  <c r="N467" i="30" a="1"/>
  <c r="N467" i="30" s="1"/>
  <c r="M467" i="30" a="1"/>
  <c r="M467" i="30" s="1"/>
  <c r="N466" i="30" a="1"/>
  <c r="N466" i="30" s="1"/>
  <c r="M466" i="30" a="1"/>
  <c r="M466" i="30" s="1"/>
  <c r="N465" i="30" a="1"/>
  <c r="N465" i="30" s="1"/>
  <c r="M465" i="30" a="1"/>
  <c r="M465" i="30" s="1"/>
  <c r="N464" i="30" a="1"/>
  <c r="N464" i="30" s="1"/>
  <c r="M464" i="30" a="1"/>
  <c r="M464" i="30" s="1"/>
  <c r="N463" i="30" a="1"/>
  <c r="N463" i="30" s="1"/>
  <c r="M463" i="30" a="1"/>
  <c r="M463" i="30" s="1"/>
  <c r="N462" i="30" a="1"/>
  <c r="N462" i="30" s="1"/>
  <c r="M462" i="30" a="1"/>
  <c r="M462" i="30" s="1"/>
  <c r="L492" i="30" a="1"/>
  <c r="L492" i="30" s="1"/>
  <c r="K492" i="30" a="1"/>
  <c r="K492" i="30" s="1"/>
  <c r="L491" i="30" a="1"/>
  <c r="L491" i="30" s="1"/>
  <c r="K491" i="30" a="1"/>
  <c r="K491" i="30" s="1"/>
  <c r="L490" i="30" a="1"/>
  <c r="L490" i="30" s="1"/>
  <c r="K490" i="30" a="1"/>
  <c r="K490" i="30" s="1"/>
  <c r="L489" i="30" a="1"/>
  <c r="L489" i="30" s="1"/>
  <c r="K489" i="30" a="1"/>
  <c r="K489" i="30" s="1"/>
  <c r="L488" i="30" a="1"/>
  <c r="L488" i="30" s="1"/>
  <c r="K488" i="30" a="1"/>
  <c r="K488" i="30" s="1"/>
  <c r="L487" i="30" a="1"/>
  <c r="L487" i="30" s="1"/>
  <c r="K487" i="30" a="1"/>
  <c r="K487" i="30" s="1"/>
  <c r="L486" i="30" a="1"/>
  <c r="L486" i="30" s="1"/>
  <c r="K486" i="30" a="1"/>
  <c r="K486" i="30" s="1"/>
  <c r="L485" i="30" a="1"/>
  <c r="L485" i="30" s="1"/>
  <c r="K485" i="30" a="1"/>
  <c r="K485" i="30" s="1"/>
  <c r="L484" i="30" a="1"/>
  <c r="L484" i="30" s="1"/>
  <c r="K484" i="30" a="1"/>
  <c r="K484" i="30" s="1"/>
  <c r="L483" i="30" a="1"/>
  <c r="L483" i="30" s="1"/>
  <c r="K483" i="30" a="1"/>
  <c r="K483" i="30" s="1"/>
  <c r="L482" i="30" a="1"/>
  <c r="L482" i="30" s="1"/>
  <c r="K482" i="30" a="1"/>
  <c r="K482" i="30" s="1"/>
  <c r="L481" i="30" a="1"/>
  <c r="L481" i="30" s="1"/>
  <c r="K481" i="30" a="1"/>
  <c r="K481" i="30" s="1"/>
  <c r="L480" i="30" a="1"/>
  <c r="L480" i="30" s="1"/>
  <c r="K480" i="30" a="1"/>
  <c r="K480" i="30" s="1"/>
  <c r="L479" i="30" a="1"/>
  <c r="L479" i="30" s="1"/>
  <c r="K479" i="30" a="1"/>
  <c r="K479" i="30" s="1"/>
  <c r="L478" i="30" a="1"/>
  <c r="L478" i="30" s="1"/>
  <c r="K478" i="30" a="1"/>
  <c r="K478" i="30" s="1"/>
  <c r="L477" i="30" a="1"/>
  <c r="L477" i="30" s="1"/>
  <c r="K477" i="30" a="1"/>
  <c r="K477" i="30" s="1"/>
  <c r="L476" i="30" a="1"/>
  <c r="L476" i="30" s="1"/>
  <c r="K476" i="30" a="1"/>
  <c r="K476" i="30" s="1"/>
  <c r="L475" i="30" a="1"/>
  <c r="L475" i="30" s="1"/>
  <c r="K475" i="30" a="1"/>
  <c r="K475" i="30" s="1"/>
  <c r="L474" i="30" a="1"/>
  <c r="L474" i="30" s="1"/>
  <c r="K474" i="30" a="1"/>
  <c r="K474" i="30" s="1"/>
  <c r="L473" i="30" a="1"/>
  <c r="L473" i="30" s="1"/>
  <c r="K473" i="30" a="1"/>
  <c r="K473" i="30" s="1"/>
  <c r="L472" i="30" a="1"/>
  <c r="L472" i="30" s="1"/>
  <c r="K472" i="30" a="1"/>
  <c r="K472" i="30" s="1"/>
  <c r="L471" i="30" a="1"/>
  <c r="L471" i="30" s="1"/>
  <c r="K471" i="30" a="1"/>
  <c r="K471" i="30" s="1"/>
  <c r="L470" i="30" a="1"/>
  <c r="L470" i="30" s="1"/>
  <c r="K470" i="30" a="1"/>
  <c r="K470" i="30" s="1"/>
  <c r="L469" i="30" a="1"/>
  <c r="L469" i="30" s="1"/>
  <c r="K469" i="30" a="1"/>
  <c r="K469" i="30" s="1"/>
  <c r="L468" i="30" a="1"/>
  <c r="L468" i="30" s="1"/>
  <c r="K468" i="30" a="1"/>
  <c r="K468" i="30" s="1"/>
  <c r="L467" i="30" a="1"/>
  <c r="L467" i="30" s="1"/>
  <c r="K467" i="30" a="1"/>
  <c r="K467" i="30" s="1"/>
  <c r="L466" i="30" a="1"/>
  <c r="L466" i="30" s="1"/>
  <c r="K466" i="30" a="1"/>
  <c r="K466" i="30" s="1"/>
  <c r="L465" i="30" a="1"/>
  <c r="L465" i="30" s="1"/>
  <c r="K465" i="30" a="1"/>
  <c r="K465" i="30" s="1"/>
  <c r="L464" i="30" a="1"/>
  <c r="L464" i="30" s="1"/>
  <c r="K464" i="30" a="1"/>
  <c r="K464" i="30" s="1"/>
  <c r="L463" i="30" a="1"/>
  <c r="L463" i="30" s="1"/>
  <c r="K463" i="30" a="1"/>
  <c r="K463" i="30" s="1"/>
  <c r="L462" i="30" a="1"/>
  <c r="L462" i="30" s="1"/>
  <c r="K462" i="30" a="1"/>
  <c r="K462" i="30" s="1"/>
  <c r="J492" i="30" a="1"/>
  <c r="J492" i="30" s="1"/>
  <c r="I492" i="30" a="1"/>
  <c r="I492" i="30" s="1"/>
  <c r="J491" i="30" a="1"/>
  <c r="J491" i="30" s="1"/>
  <c r="I491" i="30" a="1"/>
  <c r="I491" i="30" s="1"/>
  <c r="J490" i="30" a="1"/>
  <c r="J490" i="30" s="1"/>
  <c r="I490" i="30" a="1"/>
  <c r="I490" i="30" s="1"/>
  <c r="J489" i="30" a="1"/>
  <c r="J489" i="30" s="1"/>
  <c r="I489" i="30" a="1"/>
  <c r="I489" i="30" s="1"/>
  <c r="J488" i="30" a="1"/>
  <c r="J488" i="30" s="1"/>
  <c r="I488" i="30" a="1"/>
  <c r="I488" i="30" s="1"/>
  <c r="J487" i="30" a="1"/>
  <c r="J487" i="30" s="1"/>
  <c r="I487" i="30" a="1"/>
  <c r="I487" i="30" s="1"/>
  <c r="J486" i="30" a="1"/>
  <c r="J486" i="30" s="1"/>
  <c r="I486" i="30" a="1"/>
  <c r="I486" i="30" s="1"/>
  <c r="J485" i="30" a="1"/>
  <c r="J485" i="30" s="1"/>
  <c r="I485" i="30" a="1"/>
  <c r="I485" i="30" s="1"/>
  <c r="J484" i="30" a="1"/>
  <c r="J484" i="30" s="1"/>
  <c r="I484" i="30" a="1"/>
  <c r="I484" i="30" s="1"/>
  <c r="J483" i="30" a="1"/>
  <c r="J483" i="30" s="1"/>
  <c r="I483" i="30" a="1"/>
  <c r="I483" i="30" s="1"/>
  <c r="J482" i="30" a="1"/>
  <c r="J482" i="30" s="1"/>
  <c r="I482" i="30" a="1"/>
  <c r="I482" i="30" s="1"/>
  <c r="J481" i="30" a="1"/>
  <c r="J481" i="30" s="1"/>
  <c r="I481" i="30" a="1"/>
  <c r="I481" i="30" s="1"/>
  <c r="J480" i="30" a="1"/>
  <c r="J480" i="30" s="1"/>
  <c r="I480" i="30" a="1"/>
  <c r="I480" i="30" s="1"/>
  <c r="J479" i="30" a="1"/>
  <c r="J479" i="30" s="1"/>
  <c r="I479" i="30" a="1"/>
  <c r="I479" i="30" s="1"/>
  <c r="J478" i="30" a="1"/>
  <c r="J478" i="30" s="1"/>
  <c r="I478" i="30" a="1"/>
  <c r="I478" i="30" s="1"/>
  <c r="J477" i="30" a="1"/>
  <c r="J477" i="30" s="1"/>
  <c r="I477" i="30" a="1"/>
  <c r="I477" i="30" s="1"/>
  <c r="J476" i="30" a="1"/>
  <c r="J476" i="30" s="1"/>
  <c r="I476" i="30" a="1"/>
  <c r="I476" i="30" s="1"/>
  <c r="J475" i="30" a="1"/>
  <c r="J475" i="30" s="1"/>
  <c r="I475" i="30" a="1"/>
  <c r="I475" i="30" s="1"/>
  <c r="J474" i="30" a="1"/>
  <c r="J474" i="30" s="1"/>
  <c r="I474" i="30" a="1"/>
  <c r="I474" i="30" s="1"/>
  <c r="J473" i="30" a="1"/>
  <c r="J473" i="30" s="1"/>
  <c r="I473" i="30" a="1"/>
  <c r="I473" i="30" s="1"/>
  <c r="J472" i="30" a="1"/>
  <c r="J472" i="30" s="1"/>
  <c r="I472" i="30" a="1"/>
  <c r="I472" i="30" s="1"/>
  <c r="J471" i="30" a="1"/>
  <c r="J471" i="30" s="1"/>
  <c r="I471" i="30" a="1"/>
  <c r="I471" i="30" s="1"/>
  <c r="J470" i="30" a="1"/>
  <c r="J470" i="30" s="1"/>
  <c r="I470" i="30" a="1"/>
  <c r="I470" i="30" s="1"/>
  <c r="J469" i="30" a="1"/>
  <c r="J469" i="30" s="1"/>
  <c r="I469" i="30" a="1"/>
  <c r="I469" i="30" s="1"/>
  <c r="J468" i="30" a="1"/>
  <c r="J468" i="30" s="1"/>
  <c r="I468" i="30" a="1"/>
  <c r="I468" i="30" s="1"/>
  <c r="J467" i="30" a="1"/>
  <c r="J467" i="30" s="1"/>
  <c r="I467" i="30" a="1"/>
  <c r="I467" i="30" s="1"/>
  <c r="J466" i="30" a="1"/>
  <c r="J466" i="30" s="1"/>
  <c r="I466" i="30" a="1"/>
  <c r="I466" i="30" s="1"/>
  <c r="J465" i="30" a="1"/>
  <c r="J465" i="30" s="1"/>
  <c r="I465" i="30" a="1"/>
  <c r="I465" i="30" s="1"/>
  <c r="J464" i="30" a="1"/>
  <c r="J464" i="30" s="1"/>
  <c r="I464" i="30" a="1"/>
  <c r="I464" i="30" s="1"/>
  <c r="J463" i="30" a="1"/>
  <c r="J463" i="30" s="1"/>
  <c r="I463" i="30" a="1"/>
  <c r="I463" i="30" s="1"/>
  <c r="J462" i="30" a="1"/>
  <c r="J462" i="30" s="1"/>
  <c r="I462" i="30" a="1"/>
  <c r="I462" i="30" s="1"/>
  <c r="H492" i="30" a="1"/>
  <c r="H492" i="30" s="1"/>
  <c r="G492" i="30" a="1"/>
  <c r="G492" i="30" s="1"/>
  <c r="H491" i="30" a="1"/>
  <c r="H491" i="30" s="1"/>
  <c r="G491" i="30" a="1"/>
  <c r="G491" i="30" s="1"/>
  <c r="H490" i="30" a="1"/>
  <c r="H490" i="30" s="1"/>
  <c r="G490" i="30" a="1"/>
  <c r="G490" i="30" s="1"/>
  <c r="H489" i="30" a="1"/>
  <c r="H489" i="30" s="1"/>
  <c r="G489" i="30" a="1"/>
  <c r="G489" i="30" s="1"/>
  <c r="H488" i="30" a="1"/>
  <c r="H488" i="30" s="1"/>
  <c r="G488" i="30" a="1"/>
  <c r="G488" i="30" s="1"/>
  <c r="H487" i="30" a="1"/>
  <c r="H487" i="30" s="1"/>
  <c r="G487" i="30" a="1"/>
  <c r="G487" i="30" s="1"/>
  <c r="H486" i="30" a="1"/>
  <c r="H486" i="30" s="1"/>
  <c r="G486" i="30" a="1"/>
  <c r="G486" i="30" s="1"/>
  <c r="H485" i="30" a="1"/>
  <c r="H485" i="30" s="1"/>
  <c r="G485" i="30" a="1"/>
  <c r="G485" i="30" s="1"/>
  <c r="H484" i="30" a="1"/>
  <c r="H484" i="30" s="1"/>
  <c r="G484" i="30" a="1"/>
  <c r="G484" i="30" s="1"/>
  <c r="H483" i="30" a="1"/>
  <c r="H483" i="30" s="1"/>
  <c r="G483" i="30" a="1"/>
  <c r="G483" i="30" s="1"/>
  <c r="H482" i="30" a="1"/>
  <c r="H482" i="30" s="1"/>
  <c r="G482" i="30" a="1"/>
  <c r="G482" i="30" s="1"/>
  <c r="H481" i="30" a="1"/>
  <c r="H481" i="30" s="1"/>
  <c r="G481" i="30" a="1"/>
  <c r="G481" i="30" s="1"/>
  <c r="H480" i="30" a="1"/>
  <c r="H480" i="30" s="1"/>
  <c r="G480" i="30" a="1"/>
  <c r="G480" i="30" s="1"/>
  <c r="H479" i="30" a="1"/>
  <c r="H479" i="30" s="1"/>
  <c r="G479" i="30" a="1"/>
  <c r="G479" i="30" s="1"/>
  <c r="H478" i="30" a="1"/>
  <c r="H478" i="30" s="1"/>
  <c r="G478" i="30" a="1"/>
  <c r="G478" i="30" s="1"/>
  <c r="H477" i="30" a="1"/>
  <c r="H477" i="30" s="1"/>
  <c r="G477" i="30" a="1"/>
  <c r="G477" i="30" s="1"/>
  <c r="H476" i="30" a="1"/>
  <c r="H476" i="30" s="1"/>
  <c r="G476" i="30" a="1"/>
  <c r="G476" i="30" s="1"/>
  <c r="H475" i="30" a="1"/>
  <c r="H475" i="30" s="1"/>
  <c r="G475" i="30" a="1"/>
  <c r="G475" i="30" s="1"/>
  <c r="H474" i="30" a="1"/>
  <c r="H474" i="30" s="1"/>
  <c r="G474" i="30" a="1"/>
  <c r="G474" i="30" s="1"/>
  <c r="H473" i="30" a="1"/>
  <c r="H473" i="30" s="1"/>
  <c r="G473" i="30" a="1"/>
  <c r="G473" i="30" s="1"/>
  <c r="H472" i="30" a="1"/>
  <c r="H472" i="30" s="1"/>
  <c r="G472" i="30" a="1"/>
  <c r="G472" i="30" s="1"/>
  <c r="H471" i="30" a="1"/>
  <c r="H471" i="30" s="1"/>
  <c r="G471" i="30" a="1"/>
  <c r="G471" i="30" s="1"/>
  <c r="H470" i="30" a="1"/>
  <c r="H470" i="30" s="1"/>
  <c r="G470" i="30" a="1"/>
  <c r="G470" i="30" s="1"/>
  <c r="H469" i="30" a="1"/>
  <c r="H469" i="30" s="1"/>
  <c r="G469" i="30" a="1"/>
  <c r="G469" i="30" s="1"/>
  <c r="H468" i="30" a="1"/>
  <c r="H468" i="30" s="1"/>
  <c r="G468" i="30" a="1"/>
  <c r="G468" i="30" s="1"/>
  <c r="H467" i="30" a="1"/>
  <c r="H467" i="30" s="1"/>
  <c r="G467" i="30" a="1"/>
  <c r="G467" i="30" s="1"/>
  <c r="H466" i="30" a="1"/>
  <c r="H466" i="30" s="1"/>
  <c r="G466" i="30" a="1"/>
  <c r="G466" i="30" s="1"/>
  <c r="H465" i="30" a="1"/>
  <c r="H465" i="30" s="1"/>
  <c r="G465" i="30" a="1"/>
  <c r="G465" i="30" s="1"/>
  <c r="H464" i="30" a="1"/>
  <c r="H464" i="30" s="1"/>
  <c r="G464" i="30" a="1"/>
  <c r="G464" i="30" s="1"/>
  <c r="H463" i="30" a="1"/>
  <c r="H463" i="30" s="1"/>
  <c r="G463" i="30" a="1"/>
  <c r="G463" i="30" s="1"/>
  <c r="H462" i="30" a="1"/>
  <c r="H462" i="30" s="1"/>
  <c r="G462" i="30" a="1"/>
  <c r="G462" i="30" s="1"/>
  <c r="F492" i="30" a="1"/>
  <c r="F492" i="30" s="1"/>
  <c r="E492" i="30" a="1"/>
  <c r="E492" i="30" s="1"/>
  <c r="F491" i="30" a="1"/>
  <c r="F491" i="30" s="1"/>
  <c r="E491" i="30" a="1"/>
  <c r="E491" i="30" s="1"/>
  <c r="F490" i="30" a="1"/>
  <c r="F490" i="30" s="1"/>
  <c r="E490" i="30" a="1"/>
  <c r="E490" i="30" s="1"/>
  <c r="F489" i="30" a="1"/>
  <c r="F489" i="30" s="1"/>
  <c r="E489" i="30" a="1"/>
  <c r="E489" i="30" s="1"/>
  <c r="F488" i="30" a="1"/>
  <c r="F488" i="30" s="1"/>
  <c r="E488" i="30" a="1"/>
  <c r="E488" i="30" s="1"/>
  <c r="F487" i="30" a="1"/>
  <c r="F487" i="30" s="1"/>
  <c r="E487" i="30" a="1"/>
  <c r="E487" i="30" s="1"/>
  <c r="F486" i="30" a="1"/>
  <c r="F486" i="30" s="1"/>
  <c r="E486" i="30" a="1"/>
  <c r="E486" i="30" s="1"/>
  <c r="F485" i="30" a="1"/>
  <c r="F485" i="30" s="1"/>
  <c r="E485" i="30" a="1"/>
  <c r="E485" i="30" s="1"/>
  <c r="F484" i="30" a="1"/>
  <c r="F484" i="30" s="1"/>
  <c r="E484" i="30" a="1"/>
  <c r="E484" i="30" s="1"/>
  <c r="F483" i="30" a="1"/>
  <c r="F483" i="30" s="1"/>
  <c r="E483" i="30" a="1"/>
  <c r="E483" i="30" s="1"/>
  <c r="F482" i="30" a="1"/>
  <c r="F482" i="30" s="1"/>
  <c r="E482" i="30" a="1"/>
  <c r="E482" i="30" s="1"/>
  <c r="F481" i="30" a="1"/>
  <c r="F481" i="30" s="1"/>
  <c r="E481" i="30" a="1"/>
  <c r="E481" i="30" s="1"/>
  <c r="F480" i="30" a="1"/>
  <c r="F480" i="30" s="1"/>
  <c r="E480" i="30" a="1"/>
  <c r="E480" i="30" s="1"/>
  <c r="F479" i="30" a="1"/>
  <c r="F479" i="30" s="1"/>
  <c r="E479" i="30" a="1"/>
  <c r="E479" i="30" s="1"/>
  <c r="F478" i="30" a="1"/>
  <c r="F478" i="30" s="1"/>
  <c r="E478" i="30" a="1"/>
  <c r="E478" i="30" s="1"/>
  <c r="F477" i="30" a="1"/>
  <c r="F477" i="30" s="1"/>
  <c r="E477" i="30" a="1"/>
  <c r="E477" i="30" s="1"/>
  <c r="F476" i="30" a="1"/>
  <c r="F476" i="30" s="1"/>
  <c r="E476" i="30" a="1"/>
  <c r="E476" i="30" s="1"/>
  <c r="F475" i="30" a="1"/>
  <c r="F475" i="30" s="1"/>
  <c r="E475" i="30" a="1"/>
  <c r="E475" i="30" s="1"/>
  <c r="F474" i="30" a="1"/>
  <c r="F474" i="30" s="1"/>
  <c r="E474" i="30" a="1"/>
  <c r="E474" i="30" s="1"/>
  <c r="F473" i="30" a="1"/>
  <c r="F473" i="30" s="1"/>
  <c r="E473" i="30" a="1"/>
  <c r="E473" i="30" s="1"/>
  <c r="F472" i="30" a="1"/>
  <c r="F472" i="30" s="1"/>
  <c r="E472" i="30" a="1"/>
  <c r="E472" i="30" s="1"/>
  <c r="F471" i="30" a="1"/>
  <c r="F471" i="30" s="1"/>
  <c r="E471" i="30" a="1"/>
  <c r="E471" i="30" s="1"/>
  <c r="F470" i="30" a="1"/>
  <c r="F470" i="30" s="1"/>
  <c r="E470" i="30" a="1"/>
  <c r="E470" i="30" s="1"/>
  <c r="F469" i="30" a="1"/>
  <c r="F469" i="30" s="1"/>
  <c r="E469" i="30" a="1"/>
  <c r="E469" i="30" s="1"/>
  <c r="F468" i="30" a="1"/>
  <c r="F468" i="30" s="1"/>
  <c r="E468" i="30" a="1"/>
  <c r="E468" i="30" s="1"/>
  <c r="F467" i="30" a="1"/>
  <c r="F467" i="30" s="1"/>
  <c r="E467" i="30" a="1"/>
  <c r="E467" i="30" s="1"/>
  <c r="F466" i="30" a="1"/>
  <c r="F466" i="30" s="1"/>
  <c r="E466" i="30" a="1"/>
  <c r="E466" i="30" s="1"/>
  <c r="F465" i="30" a="1"/>
  <c r="F465" i="30" s="1"/>
  <c r="E465" i="30" a="1"/>
  <c r="E465" i="30" s="1"/>
  <c r="F464" i="30" a="1"/>
  <c r="F464" i="30" s="1"/>
  <c r="E464" i="30" a="1"/>
  <c r="E464" i="30" s="1"/>
  <c r="F463" i="30" a="1"/>
  <c r="F463" i="30" s="1"/>
  <c r="E463" i="30" a="1"/>
  <c r="E463" i="30" s="1"/>
  <c r="F462" i="30" a="1"/>
  <c r="F462" i="30" s="1"/>
  <c r="E462" i="30" a="1"/>
  <c r="E462" i="30" s="1"/>
  <c r="D463" i="30" a="1"/>
  <c r="D463" i="30" s="1"/>
  <c r="D464" i="30" a="1"/>
  <c r="D464" i="30" s="1"/>
  <c r="D465" i="30" a="1"/>
  <c r="D465" i="30" s="1"/>
  <c r="D466" i="30" a="1"/>
  <c r="D466" i="30" s="1"/>
  <c r="D467" i="30" a="1"/>
  <c r="D467" i="30" s="1"/>
  <c r="D468" i="30" a="1"/>
  <c r="D468" i="30" s="1"/>
  <c r="D469" i="30" a="1"/>
  <c r="D469" i="30" s="1"/>
  <c r="D470" i="30" a="1"/>
  <c r="D470" i="30" s="1"/>
  <c r="D471" i="30" a="1"/>
  <c r="D471" i="30" s="1"/>
  <c r="D472" i="30" a="1"/>
  <c r="D472" i="30" s="1"/>
  <c r="D473" i="30" a="1"/>
  <c r="D473" i="30" s="1"/>
  <c r="D474" i="30" a="1"/>
  <c r="D474" i="30" s="1"/>
  <c r="D475" i="30" a="1"/>
  <c r="D475" i="30" s="1"/>
  <c r="D476" i="30" a="1"/>
  <c r="D476" i="30" s="1"/>
  <c r="D477" i="30" a="1"/>
  <c r="D477" i="30" s="1"/>
  <c r="D478" i="30" a="1"/>
  <c r="D478" i="30" s="1"/>
  <c r="D479" i="30" a="1"/>
  <c r="D479" i="30" s="1"/>
  <c r="D480" i="30" a="1"/>
  <c r="D480" i="30" s="1"/>
  <c r="D481" i="30" a="1"/>
  <c r="D481" i="30" s="1"/>
  <c r="D482" i="30" a="1"/>
  <c r="D482" i="30" s="1"/>
  <c r="D483" i="30" a="1"/>
  <c r="D483" i="30" s="1"/>
  <c r="D484" i="30" a="1"/>
  <c r="D484" i="30" s="1"/>
  <c r="D485" i="30" a="1"/>
  <c r="D485" i="30" s="1"/>
  <c r="D486" i="30" a="1"/>
  <c r="D486" i="30" s="1"/>
  <c r="D487" i="30" a="1"/>
  <c r="D487" i="30" s="1"/>
  <c r="D488" i="30" a="1"/>
  <c r="D488" i="30" s="1"/>
  <c r="D489" i="30" a="1"/>
  <c r="D489" i="30" s="1"/>
  <c r="D490" i="30" a="1"/>
  <c r="D490" i="30" s="1"/>
  <c r="D491" i="30" a="1"/>
  <c r="D491" i="30" s="1"/>
  <c r="D492" i="30" a="1"/>
  <c r="D492" i="30" s="1"/>
  <c r="D462" i="30" a="1"/>
  <c r="D462" i="30" s="1"/>
  <c r="N456" i="30" a="1"/>
  <c r="N456" i="30" s="1"/>
  <c r="M456" i="30" a="1"/>
  <c r="M456" i="30" s="1"/>
  <c r="N455" i="30" a="1"/>
  <c r="N455" i="30" s="1"/>
  <c r="M455" i="30" a="1"/>
  <c r="M455" i="30" s="1"/>
  <c r="N454" i="30" a="1"/>
  <c r="N454" i="30" s="1"/>
  <c r="M454" i="30" a="1"/>
  <c r="M454" i="30" s="1"/>
  <c r="N453" i="30" a="1"/>
  <c r="N453" i="30" s="1"/>
  <c r="M453" i="30" a="1"/>
  <c r="M453" i="30" s="1"/>
  <c r="N452" i="30" a="1"/>
  <c r="N452" i="30" s="1"/>
  <c r="M452" i="30" a="1"/>
  <c r="M452" i="30" s="1"/>
  <c r="N451" i="30" a="1"/>
  <c r="N451" i="30" s="1"/>
  <c r="M451" i="30" a="1"/>
  <c r="M451" i="30" s="1"/>
  <c r="N450" i="30" a="1"/>
  <c r="N450" i="30" s="1"/>
  <c r="M450" i="30" a="1"/>
  <c r="M450" i="30" s="1"/>
  <c r="N449" i="30" a="1"/>
  <c r="N449" i="30" s="1"/>
  <c r="M449" i="30" a="1"/>
  <c r="M449" i="30" s="1"/>
  <c r="N448" i="30" a="1"/>
  <c r="N448" i="30" s="1"/>
  <c r="M448" i="30" a="1"/>
  <c r="M448" i="30" s="1"/>
  <c r="N447" i="30" a="1"/>
  <c r="N447" i="30" s="1"/>
  <c r="M447" i="30" a="1"/>
  <c r="M447" i="30" s="1"/>
  <c r="N446" i="30" a="1"/>
  <c r="N446" i="30" s="1"/>
  <c r="M446" i="30" a="1"/>
  <c r="M446" i="30" s="1"/>
  <c r="N445" i="30" a="1"/>
  <c r="N445" i="30" s="1"/>
  <c r="M445" i="30" a="1"/>
  <c r="M445" i="30" s="1"/>
  <c r="N444" i="30" a="1"/>
  <c r="N444" i="30" s="1"/>
  <c r="M444" i="30" a="1"/>
  <c r="M444" i="30" s="1"/>
  <c r="N443" i="30" a="1"/>
  <c r="N443" i="30" s="1"/>
  <c r="M443" i="30" a="1"/>
  <c r="M443" i="30" s="1"/>
  <c r="N442" i="30" a="1"/>
  <c r="N442" i="30" s="1"/>
  <c r="M442" i="30" a="1"/>
  <c r="M442" i="30" s="1"/>
  <c r="N441" i="30" a="1"/>
  <c r="N441" i="30" s="1"/>
  <c r="M441" i="30" a="1"/>
  <c r="M441" i="30" s="1"/>
  <c r="N440" i="30" a="1"/>
  <c r="N440" i="30" s="1"/>
  <c r="M440" i="30" a="1"/>
  <c r="M440" i="30" s="1"/>
  <c r="N439" i="30" a="1"/>
  <c r="N439" i="30" s="1"/>
  <c r="M439" i="30" a="1"/>
  <c r="M439" i="30" s="1"/>
  <c r="N438" i="30" a="1"/>
  <c r="N438" i="30" s="1"/>
  <c r="M438" i="30" a="1"/>
  <c r="M438" i="30" s="1"/>
  <c r="N437" i="30" a="1"/>
  <c r="N437" i="30" s="1"/>
  <c r="M437" i="30" a="1"/>
  <c r="M437" i="30" s="1"/>
  <c r="N436" i="30" a="1"/>
  <c r="N436" i="30" s="1"/>
  <c r="M436" i="30" a="1"/>
  <c r="M436" i="30" s="1"/>
  <c r="N435" i="30" a="1"/>
  <c r="N435" i="30" s="1"/>
  <c r="M435" i="30" a="1"/>
  <c r="M435" i="30" s="1"/>
  <c r="N434" i="30" a="1"/>
  <c r="N434" i="30" s="1"/>
  <c r="M434" i="30" a="1"/>
  <c r="M434" i="30" s="1"/>
  <c r="N433" i="30" a="1"/>
  <c r="N433" i="30" s="1"/>
  <c r="M433" i="30" a="1"/>
  <c r="M433" i="30" s="1"/>
  <c r="N432" i="30" a="1"/>
  <c r="N432" i="30" s="1"/>
  <c r="M432" i="30" a="1"/>
  <c r="M432" i="30" s="1"/>
  <c r="N431" i="30" a="1"/>
  <c r="N431" i="30" s="1"/>
  <c r="M431" i="30" a="1"/>
  <c r="M431" i="30" s="1"/>
  <c r="N430" i="30" a="1"/>
  <c r="N430" i="30" s="1"/>
  <c r="M430" i="30" a="1"/>
  <c r="M430" i="30" s="1"/>
  <c r="N429" i="30" a="1"/>
  <c r="N429" i="30" s="1"/>
  <c r="M429" i="30" a="1"/>
  <c r="M429" i="30" s="1"/>
  <c r="N428" i="30" a="1"/>
  <c r="N428" i="30" s="1"/>
  <c r="M428" i="30" a="1"/>
  <c r="M428" i="30" s="1"/>
  <c r="N427" i="30" a="1"/>
  <c r="N427" i="30" s="1"/>
  <c r="M427" i="30" a="1"/>
  <c r="M427" i="30" s="1"/>
  <c r="L456" i="30" a="1"/>
  <c r="L456" i="30" s="1"/>
  <c r="K456" i="30" a="1"/>
  <c r="K456" i="30" s="1"/>
  <c r="L455" i="30" a="1"/>
  <c r="L455" i="30" s="1"/>
  <c r="K455" i="30" a="1"/>
  <c r="K455" i="30" s="1"/>
  <c r="L454" i="30" a="1"/>
  <c r="L454" i="30" s="1"/>
  <c r="K454" i="30" a="1"/>
  <c r="K454" i="30" s="1"/>
  <c r="L453" i="30" a="1"/>
  <c r="L453" i="30" s="1"/>
  <c r="K453" i="30" a="1"/>
  <c r="K453" i="30" s="1"/>
  <c r="L452" i="30" a="1"/>
  <c r="L452" i="30" s="1"/>
  <c r="K452" i="30" a="1"/>
  <c r="K452" i="30" s="1"/>
  <c r="L451" i="30" a="1"/>
  <c r="L451" i="30" s="1"/>
  <c r="K451" i="30" a="1"/>
  <c r="K451" i="30" s="1"/>
  <c r="L450" i="30" a="1"/>
  <c r="L450" i="30" s="1"/>
  <c r="K450" i="30" a="1"/>
  <c r="K450" i="30" s="1"/>
  <c r="L449" i="30" a="1"/>
  <c r="L449" i="30" s="1"/>
  <c r="K449" i="30" a="1"/>
  <c r="K449" i="30" s="1"/>
  <c r="L448" i="30" a="1"/>
  <c r="L448" i="30" s="1"/>
  <c r="K448" i="30" a="1"/>
  <c r="K448" i="30" s="1"/>
  <c r="L447" i="30" a="1"/>
  <c r="L447" i="30" s="1"/>
  <c r="K447" i="30" a="1"/>
  <c r="K447" i="30" s="1"/>
  <c r="L446" i="30" a="1"/>
  <c r="L446" i="30" s="1"/>
  <c r="K446" i="30" a="1"/>
  <c r="K446" i="30" s="1"/>
  <c r="L445" i="30" a="1"/>
  <c r="L445" i="30" s="1"/>
  <c r="K445" i="30" a="1"/>
  <c r="K445" i="30" s="1"/>
  <c r="L444" i="30" a="1"/>
  <c r="L444" i="30" s="1"/>
  <c r="K444" i="30" a="1"/>
  <c r="K444" i="30" s="1"/>
  <c r="L443" i="30" a="1"/>
  <c r="L443" i="30" s="1"/>
  <c r="K443" i="30" a="1"/>
  <c r="K443" i="30" s="1"/>
  <c r="L442" i="30" a="1"/>
  <c r="L442" i="30" s="1"/>
  <c r="K442" i="30" a="1"/>
  <c r="K442" i="30" s="1"/>
  <c r="L441" i="30" a="1"/>
  <c r="L441" i="30" s="1"/>
  <c r="K441" i="30" a="1"/>
  <c r="K441" i="30" s="1"/>
  <c r="L440" i="30" a="1"/>
  <c r="L440" i="30" s="1"/>
  <c r="K440" i="30" a="1"/>
  <c r="K440" i="30" s="1"/>
  <c r="L439" i="30" a="1"/>
  <c r="L439" i="30" s="1"/>
  <c r="K439" i="30" a="1"/>
  <c r="K439" i="30" s="1"/>
  <c r="L438" i="30" a="1"/>
  <c r="L438" i="30" s="1"/>
  <c r="K438" i="30" a="1"/>
  <c r="K438" i="30" s="1"/>
  <c r="L437" i="30" a="1"/>
  <c r="L437" i="30" s="1"/>
  <c r="K437" i="30" a="1"/>
  <c r="K437" i="30" s="1"/>
  <c r="L436" i="30" a="1"/>
  <c r="L436" i="30" s="1"/>
  <c r="K436" i="30" a="1"/>
  <c r="K436" i="30" s="1"/>
  <c r="L435" i="30" a="1"/>
  <c r="L435" i="30" s="1"/>
  <c r="K435" i="30" a="1"/>
  <c r="K435" i="30" s="1"/>
  <c r="L434" i="30" a="1"/>
  <c r="L434" i="30" s="1"/>
  <c r="K434" i="30" a="1"/>
  <c r="K434" i="30" s="1"/>
  <c r="L433" i="30" a="1"/>
  <c r="L433" i="30" s="1"/>
  <c r="K433" i="30" a="1"/>
  <c r="K433" i="30" s="1"/>
  <c r="L432" i="30" a="1"/>
  <c r="L432" i="30" s="1"/>
  <c r="K432" i="30" a="1"/>
  <c r="K432" i="30" s="1"/>
  <c r="L431" i="30" a="1"/>
  <c r="L431" i="30" s="1"/>
  <c r="K431" i="30" a="1"/>
  <c r="K431" i="30" s="1"/>
  <c r="L430" i="30" a="1"/>
  <c r="L430" i="30" s="1"/>
  <c r="K430" i="30" a="1"/>
  <c r="K430" i="30" s="1"/>
  <c r="L429" i="30" a="1"/>
  <c r="L429" i="30" s="1"/>
  <c r="K429" i="30" a="1"/>
  <c r="K429" i="30" s="1"/>
  <c r="L428" i="30" a="1"/>
  <c r="L428" i="30" s="1"/>
  <c r="K428" i="30" a="1"/>
  <c r="K428" i="30" s="1"/>
  <c r="L427" i="30" a="1"/>
  <c r="L427" i="30" s="1"/>
  <c r="K427" i="30" a="1"/>
  <c r="K427" i="30" s="1"/>
  <c r="J456" i="30" a="1"/>
  <c r="J456" i="30" s="1"/>
  <c r="I456" i="30" a="1"/>
  <c r="I456" i="30" s="1"/>
  <c r="J455" i="30" a="1"/>
  <c r="J455" i="30" s="1"/>
  <c r="I455" i="30" a="1"/>
  <c r="I455" i="30" s="1"/>
  <c r="J454" i="30" a="1"/>
  <c r="J454" i="30" s="1"/>
  <c r="I454" i="30" a="1"/>
  <c r="I454" i="30" s="1"/>
  <c r="J453" i="30" a="1"/>
  <c r="J453" i="30" s="1"/>
  <c r="I453" i="30" a="1"/>
  <c r="I453" i="30" s="1"/>
  <c r="J452" i="30" a="1"/>
  <c r="J452" i="30" s="1"/>
  <c r="I452" i="30" a="1"/>
  <c r="I452" i="30" s="1"/>
  <c r="J451" i="30" a="1"/>
  <c r="J451" i="30" s="1"/>
  <c r="I451" i="30" a="1"/>
  <c r="I451" i="30" s="1"/>
  <c r="J450" i="30" a="1"/>
  <c r="J450" i="30" s="1"/>
  <c r="I450" i="30" a="1"/>
  <c r="I450" i="30" s="1"/>
  <c r="J449" i="30" a="1"/>
  <c r="J449" i="30" s="1"/>
  <c r="I449" i="30" a="1"/>
  <c r="I449" i="30" s="1"/>
  <c r="J448" i="30" a="1"/>
  <c r="J448" i="30" s="1"/>
  <c r="I448" i="30" a="1"/>
  <c r="I448" i="30" s="1"/>
  <c r="J447" i="30" a="1"/>
  <c r="J447" i="30" s="1"/>
  <c r="I447" i="30" a="1"/>
  <c r="I447" i="30" s="1"/>
  <c r="J446" i="30" a="1"/>
  <c r="J446" i="30" s="1"/>
  <c r="I446" i="30" a="1"/>
  <c r="I446" i="30" s="1"/>
  <c r="J445" i="30" a="1"/>
  <c r="J445" i="30" s="1"/>
  <c r="I445" i="30" a="1"/>
  <c r="I445" i="30" s="1"/>
  <c r="J444" i="30" a="1"/>
  <c r="J444" i="30" s="1"/>
  <c r="I444" i="30" a="1"/>
  <c r="I444" i="30" s="1"/>
  <c r="J443" i="30" a="1"/>
  <c r="J443" i="30" s="1"/>
  <c r="I443" i="30" a="1"/>
  <c r="I443" i="30" s="1"/>
  <c r="J442" i="30" a="1"/>
  <c r="J442" i="30" s="1"/>
  <c r="I442" i="30" a="1"/>
  <c r="I442" i="30" s="1"/>
  <c r="J441" i="30" a="1"/>
  <c r="J441" i="30" s="1"/>
  <c r="I441" i="30" a="1"/>
  <c r="I441" i="30" s="1"/>
  <c r="J440" i="30" a="1"/>
  <c r="J440" i="30" s="1"/>
  <c r="I440" i="30" a="1"/>
  <c r="I440" i="30" s="1"/>
  <c r="J439" i="30" a="1"/>
  <c r="J439" i="30" s="1"/>
  <c r="I439" i="30" a="1"/>
  <c r="I439" i="30" s="1"/>
  <c r="J438" i="30" a="1"/>
  <c r="J438" i="30" s="1"/>
  <c r="I438" i="30" a="1"/>
  <c r="I438" i="30" s="1"/>
  <c r="J437" i="30" a="1"/>
  <c r="J437" i="30" s="1"/>
  <c r="I437" i="30" a="1"/>
  <c r="I437" i="30" s="1"/>
  <c r="J436" i="30" a="1"/>
  <c r="J436" i="30" s="1"/>
  <c r="I436" i="30" a="1"/>
  <c r="I436" i="30" s="1"/>
  <c r="J435" i="30" a="1"/>
  <c r="J435" i="30" s="1"/>
  <c r="I435" i="30" a="1"/>
  <c r="I435" i="30" s="1"/>
  <c r="J434" i="30" a="1"/>
  <c r="J434" i="30" s="1"/>
  <c r="I434" i="30" a="1"/>
  <c r="I434" i="30" s="1"/>
  <c r="J433" i="30" a="1"/>
  <c r="J433" i="30" s="1"/>
  <c r="I433" i="30" a="1"/>
  <c r="I433" i="30" s="1"/>
  <c r="J432" i="30" a="1"/>
  <c r="J432" i="30" s="1"/>
  <c r="I432" i="30" a="1"/>
  <c r="I432" i="30" s="1"/>
  <c r="J431" i="30" a="1"/>
  <c r="J431" i="30" s="1"/>
  <c r="I431" i="30" a="1"/>
  <c r="I431" i="30" s="1"/>
  <c r="J430" i="30" a="1"/>
  <c r="J430" i="30" s="1"/>
  <c r="I430" i="30" a="1"/>
  <c r="I430" i="30" s="1"/>
  <c r="J429" i="30" a="1"/>
  <c r="J429" i="30" s="1"/>
  <c r="I429" i="30" a="1"/>
  <c r="I429" i="30" s="1"/>
  <c r="J428" i="30" a="1"/>
  <c r="J428" i="30" s="1"/>
  <c r="I428" i="30" a="1"/>
  <c r="I428" i="30" s="1"/>
  <c r="J427" i="30" a="1"/>
  <c r="J427" i="30" s="1"/>
  <c r="I427" i="30" a="1"/>
  <c r="I427" i="30" s="1"/>
  <c r="H456" i="30" a="1"/>
  <c r="H456" i="30" s="1"/>
  <c r="G456" i="30" a="1"/>
  <c r="G456" i="30" s="1"/>
  <c r="H455" i="30" a="1"/>
  <c r="H455" i="30" s="1"/>
  <c r="G455" i="30" a="1"/>
  <c r="G455" i="30" s="1"/>
  <c r="H454" i="30" a="1"/>
  <c r="H454" i="30" s="1"/>
  <c r="G454" i="30" a="1"/>
  <c r="G454" i="30" s="1"/>
  <c r="H453" i="30" a="1"/>
  <c r="H453" i="30" s="1"/>
  <c r="G453" i="30" a="1"/>
  <c r="G453" i="30" s="1"/>
  <c r="H452" i="30" a="1"/>
  <c r="H452" i="30" s="1"/>
  <c r="G452" i="30" a="1"/>
  <c r="G452" i="30" s="1"/>
  <c r="H451" i="30" a="1"/>
  <c r="H451" i="30" s="1"/>
  <c r="G451" i="30" a="1"/>
  <c r="G451" i="30" s="1"/>
  <c r="H450" i="30" a="1"/>
  <c r="H450" i="30" s="1"/>
  <c r="G450" i="30" a="1"/>
  <c r="G450" i="30" s="1"/>
  <c r="H449" i="30" a="1"/>
  <c r="H449" i="30" s="1"/>
  <c r="G449" i="30" a="1"/>
  <c r="G449" i="30" s="1"/>
  <c r="H448" i="30" a="1"/>
  <c r="H448" i="30" s="1"/>
  <c r="G448" i="30" a="1"/>
  <c r="G448" i="30" s="1"/>
  <c r="H447" i="30" a="1"/>
  <c r="H447" i="30" s="1"/>
  <c r="G447" i="30" a="1"/>
  <c r="G447" i="30" s="1"/>
  <c r="H446" i="30" a="1"/>
  <c r="H446" i="30" s="1"/>
  <c r="G446" i="30" a="1"/>
  <c r="G446" i="30" s="1"/>
  <c r="H445" i="30" a="1"/>
  <c r="H445" i="30" s="1"/>
  <c r="G445" i="30" a="1"/>
  <c r="G445" i="30" s="1"/>
  <c r="H444" i="30" a="1"/>
  <c r="H444" i="30" s="1"/>
  <c r="G444" i="30" a="1"/>
  <c r="G444" i="30" s="1"/>
  <c r="H443" i="30" a="1"/>
  <c r="H443" i="30" s="1"/>
  <c r="G443" i="30" a="1"/>
  <c r="G443" i="30" s="1"/>
  <c r="H442" i="30" a="1"/>
  <c r="H442" i="30" s="1"/>
  <c r="G442" i="30" a="1"/>
  <c r="G442" i="30" s="1"/>
  <c r="H441" i="30" a="1"/>
  <c r="H441" i="30" s="1"/>
  <c r="G441" i="30" a="1"/>
  <c r="G441" i="30" s="1"/>
  <c r="H440" i="30" a="1"/>
  <c r="H440" i="30" s="1"/>
  <c r="G440" i="30" a="1"/>
  <c r="G440" i="30" s="1"/>
  <c r="H439" i="30" a="1"/>
  <c r="H439" i="30" s="1"/>
  <c r="G439" i="30" a="1"/>
  <c r="G439" i="30" s="1"/>
  <c r="H438" i="30" a="1"/>
  <c r="H438" i="30" s="1"/>
  <c r="G438" i="30" a="1"/>
  <c r="G438" i="30" s="1"/>
  <c r="H437" i="30" a="1"/>
  <c r="H437" i="30" s="1"/>
  <c r="G437" i="30" a="1"/>
  <c r="G437" i="30" s="1"/>
  <c r="H436" i="30" a="1"/>
  <c r="H436" i="30" s="1"/>
  <c r="G436" i="30" a="1"/>
  <c r="G436" i="30" s="1"/>
  <c r="H435" i="30" a="1"/>
  <c r="H435" i="30" s="1"/>
  <c r="G435" i="30" a="1"/>
  <c r="G435" i="30" s="1"/>
  <c r="H434" i="30" a="1"/>
  <c r="H434" i="30" s="1"/>
  <c r="G434" i="30" a="1"/>
  <c r="G434" i="30" s="1"/>
  <c r="H433" i="30" a="1"/>
  <c r="H433" i="30" s="1"/>
  <c r="G433" i="30" a="1"/>
  <c r="G433" i="30" s="1"/>
  <c r="H432" i="30" a="1"/>
  <c r="H432" i="30" s="1"/>
  <c r="G432" i="30" a="1"/>
  <c r="G432" i="30" s="1"/>
  <c r="H431" i="30" a="1"/>
  <c r="H431" i="30" s="1"/>
  <c r="G431" i="30" a="1"/>
  <c r="G431" i="30" s="1"/>
  <c r="H430" i="30" a="1"/>
  <c r="H430" i="30" s="1"/>
  <c r="G430" i="30" a="1"/>
  <c r="G430" i="30" s="1"/>
  <c r="H429" i="30" a="1"/>
  <c r="H429" i="30" s="1"/>
  <c r="G429" i="30" a="1"/>
  <c r="G429" i="30" s="1"/>
  <c r="H428" i="30" a="1"/>
  <c r="H428" i="30" s="1"/>
  <c r="G428" i="30" a="1"/>
  <c r="G428" i="30" s="1"/>
  <c r="H427" i="30" a="1"/>
  <c r="H427" i="30" s="1"/>
  <c r="G427" i="30" a="1"/>
  <c r="G427" i="30" s="1"/>
  <c r="F456" i="30" a="1"/>
  <c r="F456" i="30" s="1"/>
  <c r="E456" i="30" a="1"/>
  <c r="E456" i="30" s="1"/>
  <c r="F455" i="30" a="1"/>
  <c r="F455" i="30" s="1"/>
  <c r="E455" i="30" a="1"/>
  <c r="E455" i="30" s="1"/>
  <c r="F454" i="30" a="1"/>
  <c r="F454" i="30" s="1"/>
  <c r="E454" i="30" a="1"/>
  <c r="E454" i="30" s="1"/>
  <c r="F453" i="30" a="1"/>
  <c r="F453" i="30" s="1"/>
  <c r="E453" i="30" a="1"/>
  <c r="E453" i="30" s="1"/>
  <c r="F452" i="30" a="1"/>
  <c r="F452" i="30" s="1"/>
  <c r="E452" i="30" a="1"/>
  <c r="E452" i="30" s="1"/>
  <c r="F451" i="30" a="1"/>
  <c r="F451" i="30" s="1"/>
  <c r="E451" i="30" a="1"/>
  <c r="E451" i="30" s="1"/>
  <c r="F450" i="30" a="1"/>
  <c r="F450" i="30" s="1"/>
  <c r="E450" i="30" a="1"/>
  <c r="E450" i="30" s="1"/>
  <c r="F449" i="30" a="1"/>
  <c r="F449" i="30" s="1"/>
  <c r="E449" i="30" a="1"/>
  <c r="E449" i="30" s="1"/>
  <c r="F448" i="30" a="1"/>
  <c r="F448" i="30" s="1"/>
  <c r="E448" i="30" a="1"/>
  <c r="E448" i="30" s="1"/>
  <c r="F447" i="30" a="1"/>
  <c r="F447" i="30" s="1"/>
  <c r="E447" i="30" a="1"/>
  <c r="E447" i="30" s="1"/>
  <c r="F446" i="30" a="1"/>
  <c r="F446" i="30" s="1"/>
  <c r="E446" i="30" a="1"/>
  <c r="E446" i="30" s="1"/>
  <c r="F445" i="30" a="1"/>
  <c r="F445" i="30" s="1"/>
  <c r="E445" i="30" a="1"/>
  <c r="E445" i="30" s="1"/>
  <c r="F444" i="30" a="1"/>
  <c r="F444" i="30" s="1"/>
  <c r="E444" i="30" a="1"/>
  <c r="E444" i="30" s="1"/>
  <c r="F443" i="30" a="1"/>
  <c r="F443" i="30" s="1"/>
  <c r="E443" i="30" a="1"/>
  <c r="E443" i="30" s="1"/>
  <c r="F442" i="30" a="1"/>
  <c r="F442" i="30" s="1"/>
  <c r="E442" i="30" a="1"/>
  <c r="E442" i="30" s="1"/>
  <c r="F441" i="30" a="1"/>
  <c r="F441" i="30" s="1"/>
  <c r="E441" i="30" a="1"/>
  <c r="E441" i="30" s="1"/>
  <c r="F440" i="30" a="1"/>
  <c r="F440" i="30" s="1"/>
  <c r="E440" i="30" a="1"/>
  <c r="E440" i="30" s="1"/>
  <c r="F439" i="30" a="1"/>
  <c r="F439" i="30" s="1"/>
  <c r="E439" i="30" a="1"/>
  <c r="E439" i="30" s="1"/>
  <c r="F438" i="30" a="1"/>
  <c r="F438" i="30" s="1"/>
  <c r="E438" i="30" a="1"/>
  <c r="E438" i="30" s="1"/>
  <c r="F437" i="30" a="1"/>
  <c r="F437" i="30" s="1"/>
  <c r="E437" i="30" a="1"/>
  <c r="E437" i="30" s="1"/>
  <c r="F436" i="30" a="1"/>
  <c r="F436" i="30" s="1"/>
  <c r="E436" i="30" a="1"/>
  <c r="E436" i="30" s="1"/>
  <c r="F435" i="30" a="1"/>
  <c r="F435" i="30" s="1"/>
  <c r="E435" i="30" a="1"/>
  <c r="E435" i="30" s="1"/>
  <c r="F434" i="30" a="1"/>
  <c r="F434" i="30" s="1"/>
  <c r="E434" i="30" a="1"/>
  <c r="E434" i="30" s="1"/>
  <c r="F433" i="30" a="1"/>
  <c r="F433" i="30" s="1"/>
  <c r="E433" i="30" a="1"/>
  <c r="E433" i="30" s="1"/>
  <c r="F432" i="30" a="1"/>
  <c r="F432" i="30" s="1"/>
  <c r="E432" i="30" a="1"/>
  <c r="E432" i="30" s="1"/>
  <c r="F431" i="30" a="1"/>
  <c r="F431" i="30" s="1"/>
  <c r="E431" i="30" a="1"/>
  <c r="E431" i="30" s="1"/>
  <c r="F430" i="30" a="1"/>
  <c r="F430" i="30" s="1"/>
  <c r="E430" i="30" a="1"/>
  <c r="E430" i="30" s="1"/>
  <c r="F429" i="30" a="1"/>
  <c r="F429" i="30" s="1"/>
  <c r="E429" i="30" a="1"/>
  <c r="E429" i="30" s="1"/>
  <c r="F428" i="30" a="1"/>
  <c r="F428" i="30" s="1"/>
  <c r="E428" i="30" a="1"/>
  <c r="E428" i="30" s="1"/>
  <c r="F427" i="30" a="1"/>
  <c r="F427" i="30" s="1"/>
  <c r="E427" i="30" a="1"/>
  <c r="E427" i="30" s="1"/>
  <c r="D428" i="30" a="1"/>
  <c r="D428" i="30" s="1"/>
  <c r="D429" i="30" a="1"/>
  <c r="D429" i="30" s="1"/>
  <c r="D430" i="30" a="1"/>
  <c r="D430" i="30" s="1"/>
  <c r="D431" i="30" a="1"/>
  <c r="D431" i="30" s="1"/>
  <c r="D432" i="30" a="1"/>
  <c r="D432" i="30" s="1"/>
  <c r="D433" i="30" a="1"/>
  <c r="D433" i="30" s="1"/>
  <c r="D434" i="30" a="1"/>
  <c r="D434" i="30" s="1"/>
  <c r="D435" i="30" a="1"/>
  <c r="D435" i="30" s="1"/>
  <c r="D436" i="30" a="1"/>
  <c r="D436" i="30" s="1"/>
  <c r="D437" i="30" a="1"/>
  <c r="D437" i="30" s="1"/>
  <c r="D438" i="30" a="1"/>
  <c r="D438" i="30" s="1"/>
  <c r="D439" i="30" a="1"/>
  <c r="D439" i="30" s="1"/>
  <c r="D440" i="30" a="1"/>
  <c r="D440" i="30" s="1"/>
  <c r="D441" i="30" a="1"/>
  <c r="D441" i="30" s="1"/>
  <c r="D442" i="30" a="1"/>
  <c r="D442" i="30" s="1"/>
  <c r="D443" i="30" a="1"/>
  <c r="D443" i="30" s="1"/>
  <c r="D444" i="30" a="1"/>
  <c r="D444" i="30" s="1"/>
  <c r="D445" i="30" a="1"/>
  <c r="D445" i="30" s="1"/>
  <c r="D446" i="30" a="1"/>
  <c r="D446" i="30" s="1"/>
  <c r="D447" i="30" a="1"/>
  <c r="D447" i="30" s="1"/>
  <c r="D448" i="30" a="1"/>
  <c r="D448" i="30" s="1"/>
  <c r="D449" i="30" a="1"/>
  <c r="D449" i="30" s="1"/>
  <c r="D450" i="30" a="1"/>
  <c r="D450" i="30" s="1"/>
  <c r="D451" i="30" a="1"/>
  <c r="D451" i="30" s="1"/>
  <c r="D452" i="30" a="1"/>
  <c r="D452" i="30" s="1"/>
  <c r="D453" i="30" a="1"/>
  <c r="D453" i="30" s="1"/>
  <c r="D454" i="30" a="1"/>
  <c r="D454" i="30" s="1"/>
  <c r="D455" i="30" a="1"/>
  <c r="D455" i="30" s="1"/>
  <c r="D456" i="30" a="1"/>
  <c r="D456" i="30" s="1"/>
  <c r="D427" i="30" a="1"/>
  <c r="D427" i="30" s="1"/>
  <c r="N421" i="30" a="1"/>
  <c r="N421" i="30" s="1"/>
  <c r="M421" i="30" a="1"/>
  <c r="M421" i="30" s="1"/>
  <c r="N420" i="30" a="1"/>
  <c r="N420" i="30" s="1"/>
  <c r="M420" i="30" a="1"/>
  <c r="M420" i="30" s="1"/>
  <c r="N419" i="30" a="1"/>
  <c r="N419" i="30" s="1"/>
  <c r="M419" i="30" a="1"/>
  <c r="M419" i="30" s="1"/>
  <c r="N418" i="30" a="1"/>
  <c r="N418" i="30" s="1"/>
  <c r="M418" i="30" a="1"/>
  <c r="M418" i="30" s="1"/>
  <c r="N417" i="30" a="1"/>
  <c r="N417" i="30" s="1"/>
  <c r="M417" i="30" a="1"/>
  <c r="M417" i="30" s="1"/>
  <c r="N416" i="30" a="1"/>
  <c r="N416" i="30" s="1"/>
  <c r="M416" i="30" a="1"/>
  <c r="M416" i="30" s="1"/>
  <c r="N415" i="30" a="1"/>
  <c r="N415" i="30" s="1"/>
  <c r="M415" i="30" a="1"/>
  <c r="M415" i="30" s="1"/>
  <c r="N414" i="30" a="1"/>
  <c r="N414" i="30" s="1"/>
  <c r="M414" i="30" a="1"/>
  <c r="M414" i="30" s="1"/>
  <c r="N413" i="30" a="1"/>
  <c r="N413" i="30" s="1"/>
  <c r="M413" i="30" a="1"/>
  <c r="M413" i="30" s="1"/>
  <c r="N412" i="30" a="1"/>
  <c r="N412" i="30" s="1"/>
  <c r="M412" i="30" a="1"/>
  <c r="M412" i="30" s="1"/>
  <c r="N411" i="30" a="1"/>
  <c r="N411" i="30" s="1"/>
  <c r="M411" i="30" a="1"/>
  <c r="M411" i="30" s="1"/>
  <c r="N410" i="30" a="1"/>
  <c r="N410" i="30" s="1"/>
  <c r="M410" i="30" a="1"/>
  <c r="M410" i="30" s="1"/>
  <c r="N409" i="30" a="1"/>
  <c r="N409" i="30" s="1"/>
  <c r="M409" i="30" a="1"/>
  <c r="M409" i="30" s="1"/>
  <c r="N408" i="30" a="1"/>
  <c r="N408" i="30" s="1"/>
  <c r="M408" i="30" a="1"/>
  <c r="M408" i="30" s="1"/>
  <c r="N407" i="30" a="1"/>
  <c r="N407" i="30" s="1"/>
  <c r="M407" i="30" a="1"/>
  <c r="M407" i="30" s="1"/>
  <c r="N406" i="30" a="1"/>
  <c r="N406" i="30" s="1"/>
  <c r="M406" i="30" a="1"/>
  <c r="M406" i="30" s="1"/>
  <c r="N405" i="30" a="1"/>
  <c r="N405" i="30" s="1"/>
  <c r="M405" i="30" a="1"/>
  <c r="M405" i="30" s="1"/>
  <c r="N404" i="30" a="1"/>
  <c r="N404" i="30" s="1"/>
  <c r="M404" i="30" a="1"/>
  <c r="M404" i="30" s="1"/>
  <c r="N403" i="30" a="1"/>
  <c r="N403" i="30" s="1"/>
  <c r="M403" i="30" a="1"/>
  <c r="M403" i="30" s="1"/>
  <c r="N402" i="30" a="1"/>
  <c r="N402" i="30" s="1"/>
  <c r="M402" i="30" a="1"/>
  <c r="M402" i="30" s="1"/>
  <c r="N401" i="30" a="1"/>
  <c r="N401" i="30" s="1"/>
  <c r="M401" i="30" a="1"/>
  <c r="M401" i="30" s="1"/>
  <c r="N400" i="30" a="1"/>
  <c r="N400" i="30" s="1"/>
  <c r="M400" i="30" a="1"/>
  <c r="M400" i="30" s="1"/>
  <c r="N399" i="30" a="1"/>
  <c r="N399" i="30" s="1"/>
  <c r="M399" i="30" a="1"/>
  <c r="M399" i="30" s="1"/>
  <c r="N398" i="30" a="1"/>
  <c r="N398" i="30" s="1"/>
  <c r="M398" i="30" a="1"/>
  <c r="M398" i="30" s="1"/>
  <c r="N397" i="30" a="1"/>
  <c r="N397" i="30" s="1"/>
  <c r="M397" i="30" a="1"/>
  <c r="M397" i="30" s="1"/>
  <c r="N396" i="30" a="1"/>
  <c r="N396" i="30" s="1"/>
  <c r="M396" i="30" a="1"/>
  <c r="M396" i="30" s="1"/>
  <c r="N395" i="30" a="1"/>
  <c r="N395" i="30" s="1"/>
  <c r="M395" i="30" a="1"/>
  <c r="M395" i="30" s="1"/>
  <c r="N394" i="30" a="1"/>
  <c r="N394" i="30" s="1"/>
  <c r="M394" i="30" a="1"/>
  <c r="M394" i="30" s="1"/>
  <c r="N393" i="30" a="1"/>
  <c r="N393" i="30" s="1"/>
  <c r="M393" i="30" a="1"/>
  <c r="M393" i="30" s="1"/>
  <c r="N392" i="30" a="1"/>
  <c r="N392" i="30" s="1"/>
  <c r="M392" i="30" a="1"/>
  <c r="M392" i="30" s="1"/>
  <c r="N391" i="30" a="1"/>
  <c r="N391" i="30" s="1"/>
  <c r="M391" i="30" a="1"/>
  <c r="M391" i="30" s="1"/>
  <c r="L421" i="30" a="1"/>
  <c r="L421" i="30" s="1"/>
  <c r="K421" i="30" a="1"/>
  <c r="K421" i="30" s="1"/>
  <c r="L420" i="30" a="1"/>
  <c r="L420" i="30" s="1"/>
  <c r="K420" i="30" a="1"/>
  <c r="K420" i="30" s="1"/>
  <c r="L419" i="30" a="1"/>
  <c r="L419" i="30" s="1"/>
  <c r="K419" i="30" a="1"/>
  <c r="K419" i="30" s="1"/>
  <c r="L418" i="30" a="1"/>
  <c r="L418" i="30" s="1"/>
  <c r="K418" i="30" a="1"/>
  <c r="K418" i="30" s="1"/>
  <c r="L417" i="30" a="1"/>
  <c r="L417" i="30" s="1"/>
  <c r="K417" i="30" a="1"/>
  <c r="K417" i="30" s="1"/>
  <c r="L416" i="30" a="1"/>
  <c r="L416" i="30" s="1"/>
  <c r="K416" i="30" a="1"/>
  <c r="K416" i="30" s="1"/>
  <c r="L415" i="30" a="1"/>
  <c r="L415" i="30" s="1"/>
  <c r="K415" i="30" a="1"/>
  <c r="K415" i="30" s="1"/>
  <c r="L414" i="30" a="1"/>
  <c r="L414" i="30" s="1"/>
  <c r="K414" i="30" a="1"/>
  <c r="K414" i="30" s="1"/>
  <c r="L413" i="30" a="1"/>
  <c r="L413" i="30" s="1"/>
  <c r="K413" i="30" a="1"/>
  <c r="K413" i="30" s="1"/>
  <c r="L412" i="30" a="1"/>
  <c r="L412" i="30" s="1"/>
  <c r="K412" i="30" a="1"/>
  <c r="K412" i="30" s="1"/>
  <c r="L411" i="30" a="1"/>
  <c r="L411" i="30" s="1"/>
  <c r="K411" i="30" a="1"/>
  <c r="K411" i="30" s="1"/>
  <c r="L410" i="30" a="1"/>
  <c r="L410" i="30" s="1"/>
  <c r="K410" i="30" a="1"/>
  <c r="K410" i="30" s="1"/>
  <c r="L409" i="30" a="1"/>
  <c r="L409" i="30" s="1"/>
  <c r="K409" i="30" a="1"/>
  <c r="K409" i="30" s="1"/>
  <c r="L408" i="30" a="1"/>
  <c r="L408" i="30" s="1"/>
  <c r="K408" i="30" a="1"/>
  <c r="K408" i="30" s="1"/>
  <c r="L407" i="30" a="1"/>
  <c r="L407" i="30" s="1"/>
  <c r="K407" i="30" a="1"/>
  <c r="K407" i="30" s="1"/>
  <c r="L406" i="30" a="1"/>
  <c r="L406" i="30" s="1"/>
  <c r="K406" i="30" a="1"/>
  <c r="K406" i="30" s="1"/>
  <c r="L405" i="30" a="1"/>
  <c r="L405" i="30" s="1"/>
  <c r="K405" i="30" a="1"/>
  <c r="K405" i="30" s="1"/>
  <c r="L404" i="30" a="1"/>
  <c r="L404" i="30" s="1"/>
  <c r="K404" i="30" a="1"/>
  <c r="K404" i="30" s="1"/>
  <c r="L403" i="30" a="1"/>
  <c r="L403" i="30" s="1"/>
  <c r="K403" i="30" a="1"/>
  <c r="K403" i="30" s="1"/>
  <c r="L402" i="30" a="1"/>
  <c r="L402" i="30" s="1"/>
  <c r="K402" i="30" a="1"/>
  <c r="K402" i="30" s="1"/>
  <c r="L401" i="30" a="1"/>
  <c r="L401" i="30" s="1"/>
  <c r="K401" i="30" a="1"/>
  <c r="K401" i="30" s="1"/>
  <c r="L400" i="30" a="1"/>
  <c r="L400" i="30" s="1"/>
  <c r="K400" i="30" a="1"/>
  <c r="K400" i="30" s="1"/>
  <c r="L399" i="30" a="1"/>
  <c r="L399" i="30" s="1"/>
  <c r="K399" i="30" a="1"/>
  <c r="K399" i="30" s="1"/>
  <c r="L398" i="30" a="1"/>
  <c r="L398" i="30" s="1"/>
  <c r="K398" i="30" a="1"/>
  <c r="K398" i="30" s="1"/>
  <c r="L397" i="30" a="1"/>
  <c r="L397" i="30" s="1"/>
  <c r="K397" i="30" a="1"/>
  <c r="K397" i="30" s="1"/>
  <c r="L396" i="30" a="1"/>
  <c r="L396" i="30" s="1"/>
  <c r="K396" i="30" a="1"/>
  <c r="K396" i="30" s="1"/>
  <c r="L395" i="30" a="1"/>
  <c r="L395" i="30" s="1"/>
  <c r="K395" i="30" a="1"/>
  <c r="K395" i="30" s="1"/>
  <c r="L394" i="30" a="1"/>
  <c r="L394" i="30" s="1"/>
  <c r="K394" i="30" a="1"/>
  <c r="K394" i="30" s="1"/>
  <c r="L393" i="30" a="1"/>
  <c r="L393" i="30" s="1"/>
  <c r="K393" i="30" a="1"/>
  <c r="K393" i="30" s="1"/>
  <c r="L392" i="30" a="1"/>
  <c r="L392" i="30" s="1"/>
  <c r="K392" i="30" a="1"/>
  <c r="K392" i="30" s="1"/>
  <c r="L391" i="30" a="1"/>
  <c r="L391" i="30" s="1"/>
  <c r="K391" i="30" a="1"/>
  <c r="K391" i="30" s="1"/>
  <c r="J421" i="30" a="1"/>
  <c r="J421" i="30" s="1"/>
  <c r="I421" i="30" a="1"/>
  <c r="I421" i="30" s="1"/>
  <c r="J420" i="30" a="1"/>
  <c r="J420" i="30" s="1"/>
  <c r="I420" i="30" a="1"/>
  <c r="I420" i="30" s="1"/>
  <c r="J419" i="30" a="1"/>
  <c r="J419" i="30" s="1"/>
  <c r="I419" i="30" a="1"/>
  <c r="I419" i="30" s="1"/>
  <c r="J418" i="30" a="1"/>
  <c r="J418" i="30" s="1"/>
  <c r="I418" i="30" a="1"/>
  <c r="I418" i="30" s="1"/>
  <c r="J417" i="30" a="1"/>
  <c r="J417" i="30" s="1"/>
  <c r="I417" i="30" a="1"/>
  <c r="I417" i="30" s="1"/>
  <c r="J416" i="30" a="1"/>
  <c r="J416" i="30" s="1"/>
  <c r="I416" i="30" a="1"/>
  <c r="I416" i="30" s="1"/>
  <c r="J415" i="30" a="1"/>
  <c r="J415" i="30" s="1"/>
  <c r="I415" i="30" a="1"/>
  <c r="I415" i="30" s="1"/>
  <c r="J414" i="30" a="1"/>
  <c r="J414" i="30" s="1"/>
  <c r="I414" i="30" a="1"/>
  <c r="I414" i="30" s="1"/>
  <c r="J413" i="30" a="1"/>
  <c r="J413" i="30" s="1"/>
  <c r="I413" i="30" a="1"/>
  <c r="I413" i="30" s="1"/>
  <c r="J412" i="30" a="1"/>
  <c r="J412" i="30" s="1"/>
  <c r="I412" i="30" a="1"/>
  <c r="I412" i="30" s="1"/>
  <c r="J411" i="30" a="1"/>
  <c r="J411" i="30" s="1"/>
  <c r="I411" i="30" a="1"/>
  <c r="I411" i="30" s="1"/>
  <c r="J410" i="30" a="1"/>
  <c r="J410" i="30" s="1"/>
  <c r="I410" i="30" a="1"/>
  <c r="I410" i="30" s="1"/>
  <c r="J409" i="30" a="1"/>
  <c r="J409" i="30" s="1"/>
  <c r="I409" i="30" a="1"/>
  <c r="I409" i="30" s="1"/>
  <c r="J408" i="30" a="1"/>
  <c r="J408" i="30" s="1"/>
  <c r="I408" i="30" a="1"/>
  <c r="I408" i="30" s="1"/>
  <c r="J407" i="30" a="1"/>
  <c r="J407" i="30" s="1"/>
  <c r="I407" i="30" a="1"/>
  <c r="I407" i="30" s="1"/>
  <c r="J406" i="30" a="1"/>
  <c r="J406" i="30" s="1"/>
  <c r="I406" i="30" a="1"/>
  <c r="I406" i="30" s="1"/>
  <c r="J405" i="30" a="1"/>
  <c r="J405" i="30" s="1"/>
  <c r="I405" i="30" a="1"/>
  <c r="I405" i="30" s="1"/>
  <c r="J404" i="30" a="1"/>
  <c r="J404" i="30" s="1"/>
  <c r="I404" i="30" a="1"/>
  <c r="I404" i="30" s="1"/>
  <c r="J403" i="30" a="1"/>
  <c r="J403" i="30" s="1"/>
  <c r="I403" i="30" a="1"/>
  <c r="I403" i="30" s="1"/>
  <c r="J402" i="30" a="1"/>
  <c r="J402" i="30" s="1"/>
  <c r="I402" i="30" a="1"/>
  <c r="I402" i="30" s="1"/>
  <c r="J401" i="30" a="1"/>
  <c r="J401" i="30" s="1"/>
  <c r="I401" i="30" a="1"/>
  <c r="I401" i="30" s="1"/>
  <c r="J400" i="30" a="1"/>
  <c r="J400" i="30" s="1"/>
  <c r="I400" i="30" a="1"/>
  <c r="I400" i="30" s="1"/>
  <c r="J399" i="30" a="1"/>
  <c r="J399" i="30" s="1"/>
  <c r="I399" i="30" a="1"/>
  <c r="I399" i="30" s="1"/>
  <c r="J398" i="30" a="1"/>
  <c r="J398" i="30" s="1"/>
  <c r="I398" i="30" a="1"/>
  <c r="I398" i="30" s="1"/>
  <c r="J397" i="30" a="1"/>
  <c r="J397" i="30" s="1"/>
  <c r="I397" i="30" a="1"/>
  <c r="I397" i="30" s="1"/>
  <c r="J396" i="30" a="1"/>
  <c r="J396" i="30" s="1"/>
  <c r="I396" i="30" a="1"/>
  <c r="I396" i="30" s="1"/>
  <c r="J395" i="30" a="1"/>
  <c r="J395" i="30" s="1"/>
  <c r="I395" i="30" a="1"/>
  <c r="I395" i="30" s="1"/>
  <c r="J394" i="30" a="1"/>
  <c r="J394" i="30" s="1"/>
  <c r="I394" i="30" a="1"/>
  <c r="I394" i="30" s="1"/>
  <c r="J393" i="30" a="1"/>
  <c r="J393" i="30" s="1"/>
  <c r="I393" i="30" a="1"/>
  <c r="I393" i="30" s="1"/>
  <c r="J392" i="30" a="1"/>
  <c r="J392" i="30" s="1"/>
  <c r="I392" i="30" a="1"/>
  <c r="I392" i="30" s="1"/>
  <c r="J391" i="30" a="1"/>
  <c r="J391" i="30" s="1"/>
  <c r="I391" i="30" a="1"/>
  <c r="I391" i="30" s="1"/>
  <c r="H421" i="30" a="1"/>
  <c r="H421" i="30" s="1"/>
  <c r="G421" i="30" a="1"/>
  <c r="G421" i="30" s="1"/>
  <c r="H420" i="30" a="1"/>
  <c r="H420" i="30" s="1"/>
  <c r="G420" i="30" a="1"/>
  <c r="G420" i="30" s="1"/>
  <c r="H419" i="30" a="1"/>
  <c r="H419" i="30" s="1"/>
  <c r="G419" i="30" a="1"/>
  <c r="G419" i="30" s="1"/>
  <c r="H418" i="30" a="1"/>
  <c r="H418" i="30" s="1"/>
  <c r="G418" i="30" a="1"/>
  <c r="G418" i="30" s="1"/>
  <c r="H417" i="30" a="1"/>
  <c r="H417" i="30" s="1"/>
  <c r="G417" i="30" a="1"/>
  <c r="G417" i="30" s="1"/>
  <c r="H416" i="30" a="1"/>
  <c r="H416" i="30" s="1"/>
  <c r="G416" i="30" a="1"/>
  <c r="G416" i="30" s="1"/>
  <c r="H415" i="30" a="1"/>
  <c r="H415" i="30" s="1"/>
  <c r="G415" i="30" a="1"/>
  <c r="G415" i="30" s="1"/>
  <c r="H414" i="30" a="1"/>
  <c r="H414" i="30" s="1"/>
  <c r="G414" i="30" a="1"/>
  <c r="G414" i="30" s="1"/>
  <c r="H413" i="30" a="1"/>
  <c r="H413" i="30" s="1"/>
  <c r="G413" i="30" a="1"/>
  <c r="G413" i="30" s="1"/>
  <c r="H412" i="30" a="1"/>
  <c r="H412" i="30" s="1"/>
  <c r="G412" i="30" a="1"/>
  <c r="G412" i="30" s="1"/>
  <c r="H411" i="30" a="1"/>
  <c r="H411" i="30" s="1"/>
  <c r="G411" i="30" a="1"/>
  <c r="G411" i="30" s="1"/>
  <c r="H410" i="30" a="1"/>
  <c r="H410" i="30" s="1"/>
  <c r="G410" i="30" a="1"/>
  <c r="G410" i="30" s="1"/>
  <c r="H409" i="30" a="1"/>
  <c r="H409" i="30" s="1"/>
  <c r="G409" i="30" a="1"/>
  <c r="G409" i="30" s="1"/>
  <c r="H408" i="30" a="1"/>
  <c r="H408" i="30" s="1"/>
  <c r="G408" i="30" a="1"/>
  <c r="G408" i="30" s="1"/>
  <c r="H407" i="30" a="1"/>
  <c r="H407" i="30" s="1"/>
  <c r="G407" i="30" a="1"/>
  <c r="G407" i="30" s="1"/>
  <c r="H406" i="30" a="1"/>
  <c r="H406" i="30" s="1"/>
  <c r="G406" i="30" a="1"/>
  <c r="G406" i="30" s="1"/>
  <c r="H405" i="30" a="1"/>
  <c r="H405" i="30" s="1"/>
  <c r="G405" i="30" a="1"/>
  <c r="G405" i="30" s="1"/>
  <c r="H404" i="30" a="1"/>
  <c r="H404" i="30" s="1"/>
  <c r="G404" i="30" a="1"/>
  <c r="G404" i="30" s="1"/>
  <c r="H403" i="30" a="1"/>
  <c r="H403" i="30" s="1"/>
  <c r="G403" i="30" a="1"/>
  <c r="G403" i="30" s="1"/>
  <c r="H402" i="30" a="1"/>
  <c r="H402" i="30" s="1"/>
  <c r="G402" i="30" a="1"/>
  <c r="G402" i="30" s="1"/>
  <c r="H401" i="30" a="1"/>
  <c r="H401" i="30" s="1"/>
  <c r="G401" i="30" a="1"/>
  <c r="G401" i="30" s="1"/>
  <c r="H400" i="30" a="1"/>
  <c r="H400" i="30" s="1"/>
  <c r="G400" i="30" a="1"/>
  <c r="G400" i="30" s="1"/>
  <c r="H399" i="30" a="1"/>
  <c r="H399" i="30" s="1"/>
  <c r="G399" i="30" a="1"/>
  <c r="G399" i="30" s="1"/>
  <c r="H398" i="30" a="1"/>
  <c r="H398" i="30" s="1"/>
  <c r="G398" i="30" a="1"/>
  <c r="G398" i="30" s="1"/>
  <c r="H397" i="30" a="1"/>
  <c r="H397" i="30" s="1"/>
  <c r="G397" i="30" a="1"/>
  <c r="G397" i="30" s="1"/>
  <c r="H396" i="30" a="1"/>
  <c r="H396" i="30" s="1"/>
  <c r="G396" i="30" a="1"/>
  <c r="G396" i="30" s="1"/>
  <c r="H395" i="30" a="1"/>
  <c r="H395" i="30" s="1"/>
  <c r="G395" i="30" a="1"/>
  <c r="G395" i="30" s="1"/>
  <c r="H394" i="30" a="1"/>
  <c r="H394" i="30" s="1"/>
  <c r="G394" i="30" a="1"/>
  <c r="G394" i="30" s="1"/>
  <c r="H393" i="30" a="1"/>
  <c r="H393" i="30" s="1"/>
  <c r="G393" i="30" a="1"/>
  <c r="G393" i="30" s="1"/>
  <c r="H392" i="30" a="1"/>
  <c r="H392" i="30" s="1"/>
  <c r="G392" i="30" a="1"/>
  <c r="G392" i="30" s="1"/>
  <c r="H391" i="30" a="1"/>
  <c r="H391" i="30" s="1"/>
  <c r="G391" i="30" a="1"/>
  <c r="G391" i="30" s="1"/>
  <c r="F421" i="30" a="1"/>
  <c r="F421" i="30" s="1"/>
  <c r="E421" i="30" a="1"/>
  <c r="E421" i="30" s="1"/>
  <c r="F420" i="30" a="1"/>
  <c r="F420" i="30" s="1"/>
  <c r="E420" i="30" a="1"/>
  <c r="E420" i="30" s="1"/>
  <c r="F419" i="30" a="1"/>
  <c r="F419" i="30" s="1"/>
  <c r="E419" i="30" a="1"/>
  <c r="E419" i="30" s="1"/>
  <c r="F418" i="30" a="1"/>
  <c r="F418" i="30" s="1"/>
  <c r="E418" i="30" a="1"/>
  <c r="E418" i="30" s="1"/>
  <c r="F417" i="30" a="1"/>
  <c r="F417" i="30" s="1"/>
  <c r="E417" i="30" a="1"/>
  <c r="E417" i="30" s="1"/>
  <c r="F416" i="30" a="1"/>
  <c r="F416" i="30" s="1"/>
  <c r="E416" i="30" a="1"/>
  <c r="E416" i="30" s="1"/>
  <c r="F415" i="30" a="1"/>
  <c r="F415" i="30" s="1"/>
  <c r="E415" i="30" a="1"/>
  <c r="E415" i="30" s="1"/>
  <c r="F414" i="30" a="1"/>
  <c r="F414" i="30" s="1"/>
  <c r="E414" i="30" a="1"/>
  <c r="E414" i="30" s="1"/>
  <c r="F413" i="30" a="1"/>
  <c r="F413" i="30" s="1"/>
  <c r="E413" i="30" a="1"/>
  <c r="E413" i="30" s="1"/>
  <c r="F412" i="30" a="1"/>
  <c r="F412" i="30" s="1"/>
  <c r="E412" i="30" a="1"/>
  <c r="E412" i="30" s="1"/>
  <c r="F411" i="30" a="1"/>
  <c r="F411" i="30" s="1"/>
  <c r="E411" i="30" a="1"/>
  <c r="E411" i="30" s="1"/>
  <c r="F410" i="30" a="1"/>
  <c r="F410" i="30" s="1"/>
  <c r="E410" i="30" a="1"/>
  <c r="E410" i="30" s="1"/>
  <c r="F409" i="30" a="1"/>
  <c r="F409" i="30" s="1"/>
  <c r="E409" i="30" a="1"/>
  <c r="E409" i="30" s="1"/>
  <c r="F408" i="30" a="1"/>
  <c r="F408" i="30" s="1"/>
  <c r="E408" i="30" a="1"/>
  <c r="E408" i="30" s="1"/>
  <c r="F407" i="30" a="1"/>
  <c r="F407" i="30" s="1"/>
  <c r="E407" i="30" a="1"/>
  <c r="E407" i="30" s="1"/>
  <c r="F406" i="30" a="1"/>
  <c r="F406" i="30" s="1"/>
  <c r="E406" i="30" a="1"/>
  <c r="E406" i="30" s="1"/>
  <c r="F405" i="30" a="1"/>
  <c r="F405" i="30" s="1"/>
  <c r="E405" i="30" a="1"/>
  <c r="E405" i="30" s="1"/>
  <c r="F404" i="30" a="1"/>
  <c r="F404" i="30" s="1"/>
  <c r="E404" i="30" a="1"/>
  <c r="E404" i="30" s="1"/>
  <c r="F403" i="30" a="1"/>
  <c r="F403" i="30" s="1"/>
  <c r="E403" i="30" a="1"/>
  <c r="E403" i="30" s="1"/>
  <c r="F402" i="30" a="1"/>
  <c r="F402" i="30" s="1"/>
  <c r="E402" i="30" a="1"/>
  <c r="E402" i="30" s="1"/>
  <c r="F401" i="30" a="1"/>
  <c r="F401" i="30" s="1"/>
  <c r="E401" i="30" a="1"/>
  <c r="E401" i="30" s="1"/>
  <c r="F400" i="30" a="1"/>
  <c r="F400" i="30" s="1"/>
  <c r="E400" i="30" a="1"/>
  <c r="E400" i="30" s="1"/>
  <c r="F399" i="30" a="1"/>
  <c r="F399" i="30" s="1"/>
  <c r="E399" i="30" a="1"/>
  <c r="E399" i="30" s="1"/>
  <c r="F398" i="30" a="1"/>
  <c r="F398" i="30" s="1"/>
  <c r="E398" i="30" a="1"/>
  <c r="E398" i="30" s="1"/>
  <c r="F397" i="30" a="1"/>
  <c r="F397" i="30" s="1"/>
  <c r="E397" i="30" a="1"/>
  <c r="E397" i="30" s="1"/>
  <c r="F396" i="30" a="1"/>
  <c r="F396" i="30" s="1"/>
  <c r="E396" i="30" a="1"/>
  <c r="E396" i="30" s="1"/>
  <c r="F395" i="30" a="1"/>
  <c r="F395" i="30" s="1"/>
  <c r="E395" i="30" a="1"/>
  <c r="E395" i="30" s="1"/>
  <c r="F394" i="30" a="1"/>
  <c r="F394" i="30" s="1"/>
  <c r="E394" i="30" a="1"/>
  <c r="E394" i="30" s="1"/>
  <c r="F393" i="30" a="1"/>
  <c r="F393" i="30" s="1"/>
  <c r="E393" i="30" a="1"/>
  <c r="E393" i="30" s="1"/>
  <c r="F392" i="30" a="1"/>
  <c r="F392" i="30" s="1"/>
  <c r="E392" i="30" a="1"/>
  <c r="E392" i="30" s="1"/>
  <c r="F391" i="30" a="1"/>
  <c r="F391" i="30" s="1"/>
  <c r="E391" i="30" a="1"/>
  <c r="E391" i="30" s="1"/>
  <c r="D392" i="30" a="1"/>
  <c r="D392" i="30" s="1"/>
  <c r="D393" i="30" a="1"/>
  <c r="D393" i="30" s="1"/>
  <c r="D394" i="30" a="1"/>
  <c r="D394" i="30" s="1"/>
  <c r="D395" i="30" a="1"/>
  <c r="D395" i="30" s="1"/>
  <c r="D396" i="30" a="1"/>
  <c r="D396" i="30" s="1"/>
  <c r="D397" i="30" a="1"/>
  <c r="D397" i="30" s="1"/>
  <c r="D398" i="30" a="1"/>
  <c r="D398" i="30" s="1"/>
  <c r="D399" i="30" a="1"/>
  <c r="D399" i="30" s="1"/>
  <c r="D400" i="30" a="1"/>
  <c r="D400" i="30" s="1"/>
  <c r="D401" i="30" a="1"/>
  <c r="D401" i="30" s="1"/>
  <c r="D402" i="30" a="1"/>
  <c r="D402" i="30" s="1"/>
  <c r="D403" i="30" a="1"/>
  <c r="D403" i="30" s="1"/>
  <c r="D404" i="30" a="1"/>
  <c r="D404" i="30" s="1"/>
  <c r="D405" i="30" a="1"/>
  <c r="D405" i="30" s="1"/>
  <c r="D406" i="30" a="1"/>
  <c r="D406" i="30" s="1"/>
  <c r="D407" i="30" a="1"/>
  <c r="D407" i="30" s="1"/>
  <c r="D408" i="30" a="1"/>
  <c r="D408" i="30" s="1"/>
  <c r="D409" i="30" a="1"/>
  <c r="D409" i="30" s="1"/>
  <c r="D410" i="30" a="1"/>
  <c r="D410" i="30" s="1"/>
  <c r="D411" i="30" a="1"/>
  <c r="D411" i="30" s="1"/>
  <c r="D412" i="30" a="1"/>
  <c r="D412" i="30" s="1"/>
  <c r="D413" i="30" a="1"/>
  <c r="D413" i="30" s="1"/>
  <c r="D414" i="30" a="1"/>
  <c r="D414" i="30" s="1"/>
  <c r="D415" i="30" a="1"/>
  <c r="D415" i="30" s="1"/>
  <c r="D416" i="30" a="1"/>
  <c r="D416" i="30" s="1"/>
  <c r="D417" i="30" a="1"/>
  <c r="D417" i="30" s="1"/>
  <c r="D418" i="30" a="1"/>
  <c r="D418" i="30" s="1"/>
  <c r="D419" i="30" a="1"/>
  <c r="D419" i="30" s="1"/>
  <c r="D420" i="30" a="1"/>
  <c r="D420" i="30" s="1"/>
  <c r="D421" i="30" a="1"/>
  <c r="D421" i="30" s="1"/>
  <c r="D391" i="30" a="1"/>
  <c r="D391" i="30" s="1"/>
  <c r="N385" i="30" a="1"/>
  <c r="N385" i="30" s="1"/>
  <c r="M385" i="30" a="1"/>
  <c r="M385" i="30" s="1"/>
  <c r="N384" i="30" a="1"/>
  <c r="N384" i="30" s="1"/>
  <c r="M384" i="30" a="1"/>
  <c r="M384" i="30" s="1"/>
  <c r="N383" i="30" a="1"/>
  <c r="N383" i="30" s="1"/>
  <c r="M383" i="30" a="1"/>
  <c r="M383" i="30" s="1"/>
  <c r="N382" i="30" a="1"/>
  <c r="N382" i="30" s="1"/>
  <c r="M382" i="30" a="1"/>
  <c r="M382" i="30" s="1"/>
  <c r="N381" i="30" a="1"/>
  <c r="N381" i="30" s="1"/>
  <c r="M381" i="30" a="1"/>
  <c r="M381" i="30" s="1"/>
  <c r="N380" i="30" a="1"/>
  <c r="N380" i="30" s="1"/>
  <c r="M380" i="30" a="1"/>
  <c r="M380" i="30" s="1"/>
  <c r="N379" i="30" a="1"/>
  <c r="N379" i="30" s="1"/>
  <c r="M379" i="30" a="1"/>
  <c r="M379" i="30" s="1"/>
  <c r="N378" i="30" a="1"/>
  <c r="N378" i="30" s="1"/>
  <c r="M378" i="30" a="1"/>
  <c r="M378" i="30" s="1"/>
  <c r="N377" i="30" a="1"/>
  <c r="N377" i="30" s="1"/>
  <c r="M377" i="30" a="1"/>
  <c r="M377" i="30" s="1"/>
  <c r="N376" i="30" a="1"/>
  <c r="N376" i="30" s="1"/>
  <c r="M376" i="30" a="1"/>
  <c r="M376" i="30" s="1"/>
  <c r="N375" i="30" a="1"/>
  <c r="N375" i="30" s="1"/>
  <c r="M375" i="30" a="1"/>
  <c r="M375" i="30" s="1"/>
  <c r="N374" i="30" a="1"/>
  <c r="N374" i="30" s="1"/>
  <c r="M374" i="30" a="1"/>
  <c r="M374" i="30" s="1"/>
  <c r="N373" i="30" a="1"/>
  <c r="N373" i="30" s="1"/>
  <c r="M373" i="30" a="1"/>
  <c r="M373" i="30" s="1"/>
  <c r="N372" i="30" a="1"/>
  <c r="N372" i="30" s="1"/>
  <c r="M372" i="30" a="1"/>
  <c r="M372" i="30" s="1"/>
  <c r="N371" i="30" a="1"/>
  <c r="N371" i="30" s="1"/>
  <c r="M371" i="30" a="1"/>
  <c r="M371" i="30" s="1"/>
  <c r="N370" i="30" a="1"/>
  <c r="N370" i="30" s="1"/>
  <c r="M370" i="30" a="1"/>
  <c r="M370" i="30" s="1"/>
  <c r="N369" i="30" a="1"/>
  <c r="N369" i="30" s="1"/>
  <c r="M369" i="30" a="1"/>
  <c r="M369" i="30" s="1"/>
  <c r="N368" i="30" a="1"/>
  <c r="N368" i="30" s="1"/>
  <c r="M368" i="30" a="1"/>
  <c r="M368" i="30" s="1"/>
  <c r="N367" i="30" a="1"/>
  <c r="N367" i="30" s="1"/>
  <c r="M367" i="30" a="1"/>
  <c r="M367" i="30" s="1"/>
  <c r="N366" i="30" a="1"/>
  <c r="N366" i="30" s="1"/>
  <c r="M366" i="30" a="1"/>
  <c r="M366" i="30" s="1"/>
  <c r="N365" i="30" a="1"/>
  <c r="N365" i="30" s="1"/>
  <c r="M365" i="30" a="1"/>
  <c r="M365" i="30" s="1"/>
  <c r="N364" i="30" a="1"/>
  <c r="N364" i="30" s="1"/>
  <c r="M364" i="30" a="1"/>
  <c r="M364" i="30" s="1"/>
  <c r="N363" i="30" a="1"/>
  <c r="N363" i="30" s="1"/>
  <c r="M363" i="30" a="1"/>
  <c r="M363" i="30" s="1"/>
  <c r="N362" i="30" a="1"/>
  <c r="N362" i="30" s="1"/>
  <c r="M362" i="30" a="1"/>
  <c r="M362" i="30" s="1"/>
  <c r="N361" i="30" a="1"/>
  <c r="N361" i="30" s="1"/>
  <c r="M361" i="30" a="1"/>
  <c r="M361" i="30" s="1"/>
  <c r="N360" i="30" a="1"/>
  <c r="N360" i="30" s="1"/>
  <c r="M360" i="30" a="1"/>
  <c r="M360" i="30" s="1"/>
  <c r="N359" i="30" a="1"/>
  <c r="N359" i="30" s="1"/>
  <c r="M359" i="30" a="1"/>
  <c r="M359" i="30" s="1"/>
  <c r="N358" i="30" a="1"/>
  <c r="N358" i="30" s="1"/>
  <c r="M358" i="30" a="1"/>
  <c r="M358" i="30" s="1"/>
  <c r="L385" i="30" a="1"/>
  <c r="L385" i="30" s="1"/>
  <c r="K385" i="30" a="1"/>
  <c r="K385" i="30" s="1"/>
  <c r="L384" i="30" a="1"/>
  <c r="L384" i="30" s="1"/>
  <c r="K384" i="30" a="1"/>
  <c r="K384" i="30" s="1"/>
  <c r="L383" i="30" a="1"/>
  <c r="L383" i="30" s="1"/>
  <c r="K383" i="30" a="1"/>
  <c r="K383" i="30" s="1"/>
  <c r="L382" i="30" a="1"/>
  <c r="L382" i="30" s="1"/>
  <c r="K382" i="30" a="1"/>
  <c r="K382" i="30" s="1"/>
  <c r="L381" i="30" a="1"/>
  <c r="L381" i="30" s="1"/>
  <c r="K381" i="30" a="1"/>
  <c r="K381" i="30" s="1"/>
  <c r="L380" i="30" a="1"/>
  <c r="L380" i="30" s="1"/>
  <c r="K380" i="30" a="1"/>
  <c r="K380" i="30" s="1"/>
  <c r="L379" i="30" a="1"/>
  <c r="L379" i="30" s="1"/>
  <c r="K379" i="30" a="1"/>
  <c r="K379" i="30" s="1"/>
  <c r="L378" i="30" a="1"/>
  <c r="L378" i="30" s="1"/>
  <c r="K378" i="30" a="1"/>
  <c r="K378" i="30" s="1"/>
  <c r="L377" i="30" a="1"/>
  <c r="L377" i="30" s="1"/>
  <c r="K377" i="30" a="1"/>
  <c r="K377" i="30" s="1"/>
  <c r="L376" i="30" a="1"/>
  <c r="L376" i="30" s="1"/>
  <c r="K376" i="30" a="1"/>
  <c r="K376" i="30" s="1"/>
  <c r="L375" i="30" a="1"/>
  <c r="L375" i="30" s="1"/>
  <c r="K375" i="30" a="1"/>
  <c r="K375" i="30" s="1"/>
  <c r="L374" i="30" a="1"/>
  <c r="L374" i="30" s="1"/>
  <c r="K374" i="30" a="1"/>
  <c r="K374" i="30" s="1"/>
  <c r="L373" i="30" a="1"/>
  <c r="L373" i="30" s="1"/>
  <c r="K373" i="30" a="1"/>
  <c r="K373" i="30" s="1"/>
  <c r="L372" i="30" a="1"/>
  <c r="L372" i="30" s="1"/>
  <c r="K372" i="30" a="1"/>
  <c r="K372" i="30" s="1"/>
  <c r="L371" i="30" a="1"/>
  <c r="L371" i="30" s="1"/>
  <c r="K371" i="30" a="1"/>
  <c r="K371" i="30" s="1"/>
  <c r="L370" i="30" a="1"/>
  <c r="L370" i="30" s="1"/>
  <c r="K370" i="30" a="1"/>
  <c r="K370" i="30" s="1"/>
  <c r="L369" i="30" a="1"/>
  <c r="L369" i="30" s="1"/>
  <c r="K369" i="30" a="1"/>
  <c r="K369" i="30" s="1"/>
  <c r="L368" i="30" a="1"/>
  <c r="L368" i="30" s="1"/>
  <c r="K368" i="30" a="1"/>
  <c r="K368" i="30" s="1"/>
  <c r="L367" i="30" a="1"/>
  <c r="L367" i="30" s="1"/>
  <c r="K367" i="30" a="1"/>
  <c r="K367" i="30" s="1"/>
  <c r="L366" i="30" a="1"/>
  <c r="L366" i="30" s="1"/>
  <c r="K366" i="30" a="1"/>
  <c r="K366" i="30" s="1"/>
  <c r="L365" i="30" a="1"/>
  <c r="L365" i="30" s="1"/>
  <c r="K365" i="30" a="1"/>
  <c r="K365" i="30" s="1"/>
  <c r="L364" i="30" a="1"/>
  <c r="L364" i="30" s="1"/>
  <c r="K364" i="30" a="1"/>
  <c r="K364" i="30" s="1"/>
  <c r="L363" i="30" a="1"/>
  <c r="L363" i="30" s="1"/>
  <c r="K363" i="30" a="1"/>
  <c r="K363" i="30" s="1"/>
  <c r="L362" i="30" a="1"/>
  <c r="L362" i="30" s="1"/>
  <c r="K362" i="30" a="1"/>
  <c r="K362" i="30" s="1"/>
  <c r="L361" i="30" a="1"/>
  <c r="L361" i="30" s="1"/>
  <c r="K361" i="30" a="1"/>
  <c r="K361" i="30" s="1"/>
  <c r="L360" i="30" a="1"/>
  <c r="L360" i="30" s="1"/>
  <c r="K360" i="30" a="1"/>
  <c r="K360" i="30" s="1"/>
  <c r="L359" i="30" a="1"/>
  <c r="L359" i="30" s="1"/>
  <c r="K359" i="30" a="1"/>
  <c r="K359" i="30" s="1"/>
  <c r="L358" i="30" a="1"/>
  <c r="L358" i="30" s="1"/>
  <c r="K358" i="30" a="1"/>
  <c r="K358" i="30" s="1"/>
  <c r="J385" i="30" a="1"/>
  <c r="J385" i="30" s="1"/>
  <c r="I385" i="30" a="1"/>
  <c r="I385" i="30" s="1"/>
  <c r="J384" i="30" a="1"/>
  <c r="J384" i="30" s="1"/>
  <c r="I384" i="30" a="1"/>
  <c r="I384" i="30" s="1"/>
  <c r="J383" i="30" a="1"/>
  <c r="J383" i="30" s="1"/>
  <c r="I383" i="30" a="1"/>
  <c r="I383" i="30" s="1"/>
  <c r="J382" i="30" a="1"/>
  <c r="J382" i="30" s="1"/>
  <c r="I382" i="30" a="1"/>
  <c r="I382" i="30" s="1"/>
  <c r="J381" i="30" a="1"/>
  <c r="J381" i="30" s="1"/>
  <c r="I381" i="30" a="1"/>
  <c r="I381" i="30" s="1"/>
  <c r="J380" i="30" a="1"/>
  <c r="J380" i="30" s="1"/>
  <c r="I380" i="30" a="1"/>
  <c r="I380" i="30" s="1"/>
  <c r="J379" i="30" a="1"/>
  <c r="J379" i="30" s="1"/>
  <c r="I379" i="30" a="1"/>
  <c r="I379" i="30" s="1"/>
  <c r="J378" i="30" a="1"/>
  <c r="J378" i="30" s="1"/>
  <c r="I378" i="30" a="1"/>
  <c r="I378" i="30" s="1"/>
  <c r="J377" i="30" a="1"/>
  <c r="J377" i="30" s="1"/>
  <c r="I377" i="30" a="1"/>
  <c r="I377" i="30" s="1"/>
  <c r="J376" i="30" a="1"/>
  <c r="J376" i="30" s="1"/>
  <c r="I376" i="30" a="1"/>
  <c r="I376" i="30" s="1"/>
  <c r="J375" i="30" a="1"/>
  <c r="J375" i="30" s="1"/>
  <c r="I375" i="30" a="1"/>
  <c r="I375" i="30" s="1"/>
  <c r="J374" i="30" a="1"/>
  <c r="J374" i="30" s="1"/>
  <c r="I374" i="30" a="1"/>
  <c r="I374" i="30" s="1"/>
  <c r="J373" i="30" a="1"/>
  <c r="J373" i="30" s="1"/>
  <c r="I373" i="30" a="1"/>
  <c r="I373" i="30" s="1"/>
  <c r="J372" i="30" a="1"/>
  <c r="J372" i="30" s="1"/>
  <c r="I372" i="30" a="1"/>
  <c r="I372" i="30" s="1"/>
  <c r="J371" i="30" a="1"/>
  <c r="J371" i="30" s="1"/>
  <c r="I371" i="30" a="1"/>
  <c r="I371" i="30" s="1"/>
  <c r="J370" i="30" a="1"/>
  <c r="J370" i="30" s="1"/>
  <c r="I370" i="30" a="1"/>
  <c r="I370" i="30" s="1"/>
  <c r="J369" i="30" a="1"/>
  <c r="J369" i="30" s="1"/>
  <c r="I369" i="30" a="1"/>
  <c r="I369" i="30" s="1"/>
  <c r="J368" i="30" a="1"/>
  <c r="J368" i="30" s="1"/>
  <c r="I368" i="30" a="1"/>
  <c r="I368" i="30" s="1"/>
  <c r="J367" i="30" a="1"/>
  <c r="J367" i="30" s="1"/>
  <c r="I367" i="30" a="1"/>
  <c r="I367" i="30" s="1"/>
  <c r="J366" i="30" a="1"/>
  <c r="J366" i="30" s="1"/>
  <c r="I366" i="30" a="1"/>
  <c r="I366" i="30" s="1"/>
  <c r="J365" i="30" a="1"/>
  <c r="J365" i="30" s="1"/>
  <c r="I365" i="30" a="1"/>
  <c r="I365" i="30" s="1"/>
  <c r="J364" i="30" a="1"/>
  <c r="J364" i="30" s="1"/>
  <c r="I364" i="30" a="1"/>
  <c r="I364" i="30" s="1"/>
  <c r="J363" i="30" a="1"/>
  <c r="J363" i="30" s="1"/>
  <c r="I363" i="30" a="1"/>
  <c r="I363" i="30" s="1"/>
  <c r="J362" i="30" a="1"/>
  <c r="J362" i="30" s="1"/>
  <c r="I362" i="30" a="1"/>
  <c r="I362" i="30" s="1"/>
  <c r="J361" i="30" a="1"/>
  <c r="J361" i="30" s="1"/>
  <c r="I361" i="30" a="1"/>
  <c r="I361" i="30" s="1"/>
  <c r="J360" i="30" a="1"/>
  <c r="J360" i="30" s="1"/>
  <c r="I360" i="30" a="1"/>
  <c r="I360" i="30" s="1"/>
  <c r="J359" i="30" a="1"/>
  <c r="J359" i="30" s="1"/>
  <c r="I359" i="30" a="1"/>
  <c r="I359" i="30" s="1"/>
  <c r="J358" i="30" a="1"/>
  <c r="J358" i="30" s="1"/>
  <c r="I358" i="30" a="1"/>
  <c r="I358" i="30" s="1"/>
  <c r="H385" i="30" a="1"/>
  <c r="H385" i="30" s="1"/>
  <c r="G385" i="30" a="1"/>
  <c r="G385" i="30" s="1"/>
  <c r="H384" i="30" a="1"/>
  <c r="H384" i="30" s="1"/>
  <c r="G384" i="30" a="1"/>
  <c r="G384" i="30" s="1"/>
  <c r="H383" i="30" a="1"/>
  <c r="H383" i="30" s="1"/>
  <c r="G383" i="30" a="1"/>
  <c r="G383" i="30" s="1"/>
  <c r="H382" i="30" a="1"/>
  <c r="H382" i="30" s="1"/>
  <c r="G382" i="30" a="1"/>
  <c r="G382" i="30" s="1"/>
  <c r="H381" i="30" a="1"/>
  <c r="H381" i="30" s="1"/>
  <c r="G381" i="30" a="1"/>
  <c r="G381" i="30" s="1"/>
  <c r="H380" i="30" a="1"/>
  <c r="H380" i="30" s="1"/>
  <c r="G380" i="30" a="1"/>
  <c r="G380" i="30" s="1"/>
  <c r="H379" i="30" a="1"/>
  <c r="H379" i="30" s="1"/>
  <c r="G379" i="30" a="1"/>
  <c r="G379" i="30" s="1"/>
  <c r="H378" i="30" a="1"/>
  <c r="H378" i="30" s="1"/>
  <c r="G378" i="30" a="1"/>
  <c r="G378" i="30" s="1"/>
  <c r="H377" i="30" a="1"/>
  <c r="H377" i="30" s="1"/>
  <c r="G377" i="30" a="1"/>
  <c r="G377" i="30" s="1"/>
  <c r="H376" i="30" a="1"/>
  <c r="H376" i="30" s="1"/>
  <c r="G376" i="30" a="1"/>
  <c r="G376" i="30" s="1"/>
  <c r="H375" i="30" a="1"/>
  <c r="H375" i="30" s="1"/>
  <c r="G375" i="30" a="1"/>
  <c r="G375" i="30" s="1"/>
  <c r="H374" i="30" a="1"/>
  <c r="H374" i="30" s="1"/>
  <c r="G374" i="30" a="1"/>
  <c r="G374" i="30" s="1"/>
  <c r="H373" i="30" a="1"/>
  <c r="H373" i="30" s="1"/>
  <c r="G373" i="30" a="1"/>
  <c r="G373" i="30" s="1"/>
  <c r="H372" i="30" a="1"/>
  <c r="H372" i="30" s="1"/>
  <c r="G372" i="30" a="1"/>
  <c r="G372" i="30" s="1"/>
  <c r="H371" i="30" a="1"/>
  <c r="H371" i="30" s="1"/>
  <c r="G371" i="30" a="1"/>
  <c r="G371" i="30" s="1"/>
  <c r="H370" i="30" a="1"/>
  <c r="H370" i="30" s="1"/>
  <c r="G370" i="30" a="1"/>
  <c r="G370" i="30" s="1"/>
  <c r="H369" i="30" a="1"/>
  <c r="H369" i="30" s="1"/>
  <c r="G369" i="30" a="1"/>
  <c r="G369" i="30" s="1"/>
  <c r="H368" i="30" a="1"/>
  <c r="H368" i="30" s="1"/>
  <c r="G368" i="30" a="1"/>
  <c r="G368" i="30" s="1"/>
  <c r="H367" i="30" a="1"/>
  <c r="H367" i="30" s="1"/>
  <c r="G367" i="30" a="1"/>
  <c r="G367" i="30" s="1"/>
  <c r="H366" i="30" a="1"/>
  <c r="H366" i="30" s="1"/>
  <c r="G366" i="30" a="1"/>
  <c r="G366" i="30" s="1"/>
  <c r="H365" i="30" a="1"/>
  <c r="H365" i="30" s="1"/>
  <c r="G365" i="30" a="1"/>
  <c r="G365" i="30" s="1"/>
  <c r="H364" i="30" a="1"/>
  <c r="H364" i="30" s="1"/>
  <c r="G364" i="30" a="1"/>
  <c r="G364" i="30" s="1"/>
  <c r="H363" i="30" a="1"/>
  <c r="H363" i="30" s="1"/>
  <c r="G363" i="30" a="1"/>
  <c r="G363" i="30" s="1"/>
  <c r="H362" i="30" a="1"/>
  <c r="H362" i="30" s="1"/>
  <c r="G362" i="30" a="1"/>
  <c r="G362" i="30" s="1"/>
  <c r="H361" i="30" a="1"/>
  <c r="H361" i="30" s="1"/>
  <c r="G361" i="30" a="1"/>
  <c r="G361" i="30" s="1"/>
  <c r="H360" i="30" a="1"/>
  <c r="H360" i="30" s="1"/>
  <c r="G360" i="30" a="1"/>
  <c r="G360" i="30" s="1"/>
  <c r="H359" i="30" a="1"/>
  <c r="H359" i="30" s="1"/>
  <c r="G359" i="30" a="1"/>
  <c r="G359" i="30" s="1"/>
  <c r="H358" i="30" a="1"/>
  <c r="H358" i="30" s="1"/>
  <c r="G358" i="30" a="1"/>
  <c r="G358" i="30" s="1"/>
  <c r="F385" i="30" a="1"/>
  <c r="F385" i="30" s="1"/>
  <c r="E385" i="30" a="1"/>
  <c r="E385" i="30" s="1"/>
  <c r="F384" i="30" a="1"/>
  <c r="F384" i="30" s="1"/>
  <c r="E384" i="30" a="1"/>
  <c r="E384" i="30" s="1"/>
  <c r="F383" i="30" a="1"/>
  <c r="F383" i="30" s="1"/>
  <c r="E383" i="30" a="1"/>
  <c r="E383" i="30" s="1"/>
  <c r="F382" i="30" a="1"/>
  <c r="F382" i="30" s="1"/>
  <c r="E382" i="30" a="1"/>
  <c r="E382" i="30" s="1"/>
  <c r="F381" i="30" a="1"/>
  <c r="F381" i="30" s="1"/>
  <c r="E381" i="30" a="1"/>
  <c r="E381" i="30" s="1"/>
  <c r="F380" i="30" a="1"/>
  <c r="F380" i="30" s="1"/>
  <c r="E380" i="30" a="1"/>
  <c r="E380" i="30" s="1"/>
  <c r="F379" i="30" a="1"/>
  <c r="F379" i="30" s="1"/>
  <c r="E379" i="30" a="1"/>
  <c r="E379" i="30" s="1"/>
  <c r="F378" i="30" a="1"/>
  <c r="F378" i="30" s="1"/>
  <c r="E378" i="30" a="1"/>
  <c r="E378" i="30" s="1"/>
  <c r="F377" i="30" a="1"/>
  <c r="F377" i="30" s="1"/>
  <c r="E377" i="30" a="1"/>
  <c r="E377" i="30" s="1"/>
  <c r="F376" i="30" a="1"/>
  <c r="F376" i="30" s="1"/>
  <c r="E376" i="30" a="1"/>
  <c r="E376" i="30" s="1"/>
  <c r="F375" i="30" a="1"/>
  <c r="F375" i="30" s="1"/>
  <c r="E375" i="30" a="1"/>
  <c r="E375" i="30" s="1"/>
  <c r="F374" i="30" a="1"/>
  <c r="F374" i="30" s="1"/>
  <c r="E374" i="30" a="1"/>
  <c r="E374" i="30" s="1"/>
  <c r="F373" i="30" a="1"/>
  <c r="F373" i="30" s="1"/>
  <c r="E373" i="30" a="1"/>
  <c r="E373" i="30" s="1"/>
  <c r="F372" i="30" a="1"/>
  <c r="F372" i="30" s="1"/>
  <c r="E372" i="30" a="1"/>
  <c r="E372" i="30" s="1"/>
  <c r="F371" i="30" a="1"/>
  <c r="F371" i="30" s="1"/>
  <c r="E371" i="30" a="1"/>
  <c r="E371" i="30" s="1"/>
  <c r="F370" i="30" a="1"/>
  <c r="F370" i="30" s="1"/>
  <c r="E370" i="30" a="1"/>
  <c r="E370" i="30" s="1"/>
  <c r="F369" i="30" a="1"/>
  <c r="F369" i="30" s="1"/>
  <c r="E369" i="30" a="1"/>
  <c r="E369" i="30" s="1"/>
  <c r="F368" i="30" a="1"/>
  <c r="F368" i="30" s="1"/>
  <c r="E368" i="30" a="1"/>
  <c r="E368" i="30" s="1"/>
  <c r="F367" i="30" a="1"/>
  <c r="F367" i="30" s="1"/>
  <c r="E367" i="30" a="1"/>
  <c r="E367" i="30" s="1"/>
  <c r="F366" i="30" a="1"/>
  <c r="F366" i="30" s="1"/>
  <c r="E366" i="30" a="1"/>
  <c r="E366" i="30" s="1"/>
  <c r="F365" i="30" a="1"/>
  <c r="F365" i="30" s="1"/>
  <c r="E365" i="30" a="1"/>
  <c r="E365" i="30" s="1"/>
  <c r="F364" i="30" a="1"/>
  <c r="F364" i="30" s="1"/>
  <c r="E364" i="30" a="1"/>
  <c r="E364" i="30" s="1"/>
  <c r="F363" i="30" a="1"/>
  <c r="F363" i="30" s="1"/>
  <c r="E363" i="30" a="1"/>
  <c r="E363" i="30" s="1"/>
  <c r="F362" i="30" a="1"/>
  <c r="F362" i="30" s="1"/>
  <c r="E362" i="30" a="1"/>
  <c r="E362" i="30" s="1"/>
  <c r="F361" i="30" a="1"/>
  <c r="F361" i="30" s="1"/>
  <c r="E361" i="30" a="1"/>
  <c r="E361" i="30" s="1"/>
  <c r="F360" i="30" a="1"/>
  <c r="F360" i="30" s="1"/>
  <c r="E360" i="30" a="1"/>
  <c r="E360" i="30" s="1"/>
  <c r="F359" i="30" a="1"/>
  <c r="F359" i="30" s="1"/>
  <c r="E359" i="30" a="1"/>
  <c r="E359" i="30" s="1"/>
  <c r="F358" i="30" a="1"/>
  <c r="F358" i="30" s="1"/>
  <c r="E358" i="30" a="1"/>
  <c r="E358" i="30" s="1"/>
  <c r="D359" i="30" a="1"/>
  <c r="D359" i="30" s="1"/>
  <c r="D360" i="30" a="1"/>
  <c r="D360" i="30" s="1"/>
  <c r="D361" i="30" a="1"/>
  <c r="D361" i="30" s="1"/>
  <c r="D362" i="30" a="1"/>
  <c r="D362" i="30" s="1"/>
  <c r="D363" i="30" a="1"/>
  <c r="D363" i="30" s="1"/>
  <c r="D364" i="30" a="1"/>
  <c r="D364" i="30" s="1"/>
  <c r="D365" i="30" a="1"/>
  <c r="D365" i="30" s="1"/>
  <c r="D366" i="30" a="1"/>
  <c r="D366" i="30" s="1"/>
  <c r="D367" i="30" a="1"/>
  <c r="D367" i="30" s="1"/>
  <c r="D368" i="30" a="1"/>
  <c r="D368" i="30" s="1"/>
  <c r="D369" i="30" a="1"/>
  <c r="D369" i="30" s="1"/>
  <c r="D370" i="30" a="1"/>
  <c r="D370" i="30" s="1"/>
  <c r="D371" i="30" a="1"/>
  <c r="D371" i="30" s="1"/>
  <c r="D372" i="30" a="1"/>
  <c r="D372" i="30" s="1"/>
  <c r="D373" i="30" a="1"/>
  <c r="D373" i="30" s="1"/>
  <c r="D374" i="30" a="1"/>
  <c r="D374" i="30" s="1"/>
  <c r="D375" i="30" a="1"/>
  <c r="D375" i="30" s="1"/>
  <c r="D376" i="30" a="1"/>
  <c r="D376" i="30" s="1"/>
  <c r="D377" i="30" a="1"/>
  <c r="D377" i="30" s="1"/>
  <c r="D378" i="30" a="1"/>
  <c r="D378" i="30" s="1"/>
  <c r="D379" i="30" a="1"/>
  <c r="D379" i="30" s="1"/>
  <c r="D380" i="30" a="1"/>
  <c r="D380" i="30" s="1"/>
  <c r="D381" i="30" a="1"/>
  <c r="D381" i="30" s="1"/>
  <c r="D382" i="30" a="1"/>
  <c r="D382" i="30" s="1"/>
  <c r="D383" i="30" a="1"/>
  <c r="D383" i="30" s="1"/>
  <c r="D384" i="30" a="1"/>
  <c r="D384" i="30" s="1"/>
  <c r="D385" i="30" a="1"/>
  <c r="D385" i="30" s="1"/>
  <c r="D358" i="30" a="1"/>
  <c r="D358" i="30" s="1"/>
  <c r="N352" i="30" a="1"/>
  <c r="N352" i="30" s="1"/>
  <c r="N351" i="30" a="1"/>
  <c r="N351" i="30" s="1"/>
  <c r="N350" i="30" a="1"/>
  <c r="N350" i="30" s="1"/>
  <c r="N349" i="30" a="1"/>
  <c r="N349" i="30" s="1"/>
  <c r="N348" i="30" a="1"/>
  <c r="N348" i="30" s="1"/>
  <c r="N347" i="30" a="1"/>
  <c r="N347" i="30" s="1"/>
  <c r="N346" i="30" a="1"/>
  <c r="N346" i="30" s="1"/>
  <c r="N345" i="30" a="1"/>
  <c r="N345" i="30" s="1"/>
  <c r="N344" i="30" a="1"/>
  <c r="N344" i="30" s="1"/>
  <c r="N343" i="30" a="1"/>
  <c r="N343" i="30" s="1"/>
  <c r="N342" i="30" a="1"/>
  <c r="N342" i="30" s="1"/>
  <c r="N341" i="30" a="1"/>
  <c r="N341" i="30" s="1"/>
  <c r="N340" i="30" a="1"/>
  <c r="N340" i="30" s="1"/>
  <c r="N339" i="30" a="1"/>
  <c r="N339" i="30" s="1"/>
  <c r="N338" i="30" a="1"/>
  <c r="N338" i="30" s="1"/>
  <c r="N337" i="30" a="1"/>
  <c r="N337" i="30" s="1"/>
  <c r="N336" i="30" a="1"/>
  <c r="N336" i="30" s="1"/>
  <c r="N335" i="30" a="1"/>
  <c r="N335" i="30" s="1"/>
  <c r="N334" i="30" a="1"/>
  <c r="N334" i="30" s="1"/>
  <c r="N333" i="30" a="1"/>
  <c r="N333" i="30" s="1"/>
  <c r="N332" i="30" a="1"/>
  <c r="N332" i="30" s="1"/>
  <c r="N331" i="30" a="1"/>
  <c r="N331" i="30" s="1"/>
  <c r="N330" i="30" a="1"/>
  <c r="N330" i="30" s="1"/>
  <c r="N329" i="30" a="1"/>
  <c r="N329" i="30" s="1"/>
  <c r="N328" i="30" a="1"/>
  <c r="N328" i="30" s="1"/>
  <c r="N327" i="30" a="1"/>
  <c r="N327" i="30" s="1"/>
  <c r="N326" i="30" a="1"/>
  <c r="N326" i="30" s="1"/>
  <c r="N325" i="30" a="1"/>
  <c r="N325" i="30" s="1"/>
  <c r="N324" i="30" a="1"/>
  <c r="N324" i="30" s="1"/>
  <c r="N323" i="30" a="1"/>
  <c r="N323" i="30" s="1"/>
  <c r="N322" i="30" a="1"/>
  <c r="N322" i="30" s="1"/>
  <c r="L352" i="30" a="1"/>
  <c r="L352" i="30" s="1"/>
  <c r="L351" i="30" a="1"/>
  <c r="L351" i="30" s="1"/>
  <c r="L350" i="30" a="1"/>
  <c r="L350" i="30" s="1"/>
  <c r="L349" i="30" a="1"/>
  <c r="L349" i="30" s="1"/>
  <c r="L348" i="30" a="1"/>
  <c r="L348" i="30" s="1"/>
  <c r="L347" i="30" a="1"/>
  <c r="L347" i="30" s="1"/>
  <c r="L346" i="30" a="1"/>
  <c r="L346" i="30" s="1"/>
  <c r="L345" i="30" a="1"/>
  <c r="L345" i="30" s="1"/>
  <c r="L344" i="30" a="1"/>
  <c r="L344" i="30" s="1"/>
  <c r="L343" i="30" a="1"/>
  <c r="L343" i="30" s="1"/>
  <c r="L342" i="30" a="1"/>
  <c r="L342" i="30" s="1"/>
  <c r="L341" i="30" a="1"/>
  <c r="L341" i="30" s="1"/>
  <c r="L340" i="30" a="1"/>
  <c r="L340" i="30" s="1"/>
  <c r="L339" i="30" a="1"/>
  <c r="L339" i="30" s="1"/>
  <c r="L338" i="30" a="1"/>
  <c r="L338" i="30" s="1"/>
  <c r="L337" i="30" a="1"/>
  <c r="L337" i="30" s="1"/>
  <c r="L336" i="30" a="1"/>
  <c r="L336" i="30" s="1"/>
  <c r="L335" i="30" a="1"/>
  <c r="L335" i="30" s="1"/>
  <c r="L334" i="30" a="1"/>
  <c r="L334" i="30" s="1"/>
  <c r="L333" i="30" a="1"/>
  <c r="L333" i="30" s="1"/>
  <c r="L332" i="30" a="1"/>
  <c r="L332" i="30" s="1"/>
  <c r="L331" i="30" a="1"/>
  <c r="L331" i="30" s="1"/>
  <c r="L330" i="30" a="1"/>
  <c r="L330" i="30" s="1"/>
  <c r="L329" i="30" a="1"/>
  <c r="L329" i="30" s="1"/>
  <c r="L328" i="30" a="1"/>
  <c r="L328" i="30" s="1"/>
  <c r="L327" i="30" a="1"/>
  <c r="L327" i="30" s="1"/>
  <c r="L326" i="30" a="1"/>
  <c r="L326" i="30" s="1"/>
  <c r="L325" i="30" a="1"/>
  <c r="L325" i="30" s="1"/>
  <c r="L324" i="30" a="1"/>
  <c r="L324" i="30" s="1"/>
  <c r="L323" i="30" a="1"/>
  <c r="L323" i="30" s="1"/>
  <c r="L322" i="30" a="1"/>
  <c r="L322" i="30" s="1"/>
  <c r="J352" i="30" a="1"/>
  <c r="J352" i="30" s="1"/>
  <c r="J351" i="30" a="1"/>
  <c r="J351" i="30" s="1"/>
  <c r="J350" i="30" a="1"/>
  <c r="J350" i="30" s="1"/>
  <c r="J349" i="30" a="1"/>
  <c r="J349" i="30" s="1"/>
  <c r="J348" i="30" a="1"/>
  <c r="J348" i="30" s="1"/>
  <c r="J347" i="30" a="1"/>
  <c r="J347" i="30" s="1"/>
  <c r="J346" i="30" a="1"/>
  <c r="J346" i="30" s="1"/>
  <c r="J345" i="30" a="1"/>
  <c r="J345" i="30" s="1"/>
  <c r="J344" i="30" a="1"/>
  <c r="J344" i="30" s="1"/>
  <c r="J343" i="30" a="1"/>
  <c r="J343" i="30" s="1"/>
  <c r="J342" i="30" a="1"/>
  <c r="J342" i="30" s="1"/>
  <c r="J341" i="30" a="1"/>
  <c r="J341" i="30" s="1"/>
  <c r="J340" i="30" a="1"/>
  <c r="J340" i="30" s="1"/>
  <c r="J339" i="30" a="1"/>
  <c r="J339" i="30" s="1"/>
  <c r="J338" i="30" a="1"/>
  <c r="J338" i="30" s="1"/>
  <c r="J337" i="30" a="1"/>
  <c r="J337" i="30" s="1"/>
  <c r="J336" i="30" a="1"/>
  <c r="J336" i="30" s="1"/>
  <c r="J335" i="30" a="1"/>
  <c r="J335" i="30" s="1"/>
  <c r="J334" i="30" a="1"/>
  <c r="J334" i="30" s="1"/>
  <c r="J333" i="30" a="1"/>
  <c r="J333" i="30" s="1"/>
  <c r="J332" i="30" a="1"/>
  <c r="J332" i="30" s="1"/>
  <c r="J331" i="30" a="1"/>
  <c r="J331" i="30" s="1"/>
  <c r="J330" i="30" a="1"/>
  <c r="J330" i="30" s="1"/>
  <c r="J329" i="30" a="1"/>
  <c r="J329" i="30" s="1"/>
  <c r="J328" i="30" a="1"/>
  <c r="J328" i="30" s="1"/>
  <c r="J327" i="30" a="1"/>
  <c r="J327" i="30" s="1"/>
  <c r="J326" i="30" a="1"/>
  <c r="J326" i="30" s="1"/>
  <c r="J325" i="30" a="1"/>
  <c r="J325" i="30" s="1"/>
  <c r="J324" i="30" a="1"/>
  <c r="J324" i="30" s="1"/>
  <c r="J323" i="30" a="1"/>
  <c r="J323" i="30" s="1"/>
  <c r="J322" i="30" a="1"/>
  <c r="J322" i="30" s="1"/>
  <c r="H352" i="30" a="1"/>
  <c r="H352" i="30" s="1"/>
  <c r="H351" i="30" a="1"/>
  <c r="H351" i="30" s="1"/>
  <c r="H350" i="30" a="1"/>
  <c r="H350" i="30" s="1"/>
  <c r="H349" i="30" a="1"/>
  <c r="H349" i="30" s="1"/>
  <c r="H348" i="30" a="1"/>
  <c r="H348" i="30" s="1"/>
  <c r="H347" i="30" a="1"/>
  <c r="H347" i="30" s="1"/>
  <c r="H346" i="30" a="1"/>
  <c r="H346" i="30" s="1"/>
  <c r="H345" i="30" a="1"/>
  <c r="H345" i="30" s="1"/>
  <c r="H344" i="30" a="1"/>
  <c r="H344" i="30" s="1"/>
  <c r="H343" i="30" a="1"/>
  <c r="H343" i="30" s="1"/>
  <c r="H342" i="30" a="1"/>
  <c r="H342" i="30" s="1"/>
  <c r="H341" i="30" a="1"/>
  <c r="H341" i="30" s="1"/>
  <c r="H340" i="30" a="1"/>
  <c r="H340" i="30" s="1"/>
  <c r="H339" i="30" a="1"/>
  <c r="H339" i="30" s="1"/>
  <c r="H338" i="30" a="1"/>
  <c r="H338" i="30" s="1"/>
  <c r="H337" i="30" a="1"/>
  <c r="H337" i="30" s="1"/>
  <c r="H336" i="30" a="1"/>
  <c r="H336" i="30" s="1"/>
  <c r="H335" i="30" a="1"/>
  <c r="H335" i="30" s="1"/>
  <c r="H334" i="30" a="1"/>
  <c r="H334" i="30" s="1"/>
  <c r="H333" i="30" a="1"/>
  <c r="H333" i="30" s="1"/>
  <c r="H332" i="30" a="1"/>
  <c r="H332" i="30" s="1"/>
  <c r="H331" i="30" a="1"/>
  <c r="H331" i="30" s="1"/>
  <c r="H330" i="30" a="1"/>
  <c r="H330" i="30" s="1"/>
  <c r="H329" i="30" a="1"/>
  <c r="H329" i="30" s="1"/>
  <c r="H328" i="30" a="1"/>
  <c r="H328" i="30" s="1"/>
  <c r="H327" i="30" a="1"/>
  <c r="H327" i="30" s="1"/>
  <c r="H326" i="30" a="1"/>
  <c r="H326" i="30" s="1"/>
  <c r="H325" i="30" a="1"/>
  <c r="H325" i="30" s="1"/>
  <c r="H324" i="30" a="1"/>
  <c r="H324" i="30" s="1"/>
  <c r="H323" i="30" a="1"/>
  <c r="H323" i="30" s="1"/>
  <c r="H322" i="30" a="1"/>
  <c r="H322" i="30" s="1"/>
  <c r="F352" i="30" a="1"/>
  <c r="F352" i="30" s="1"/>
  <c r="F351" i="30" a="1"/>
  <c r="F351" i="30" s="1"/>
  <c r="F350" i="30" a="1"/>
  <c r="F350" i="30" s="1"/>
  <c r="F349" i="30" a="1"/>
  <c r="F349" i="30" s="1"/>
  <c r="F348" i="30" a="1"/>
  <c r="F348" i="30" s="1"/>
  <c r="F347" i="30" a="1"/>
  <c r="F347" i="30" s="1"/>
  <c r="F346" i="30" a="1"/>
  <c r="F346" i="30" s="1"/>
  <c r="F345" i="30" a="1"/>
  <c r="F345" i="30" s="1"/>
  <c r="F344" i="30" a="1"/>
  <c r="F344" i="30" s="1"/>
  <c r="F343" i="30" a="1"/>
  <c r="F343" i="30" s="1"/>
  <c r="F342" i="30" a="1"/>
  <c r="F342" i="30" s="1"/>
  <c r="F341" i="30" a="1"/>
  <c r="F341" i="30" s="1"/>
  <c r="F340" i="30" a="1"/>
  <c r="F340" i="30" s="1"/>
  <c r="F339" i="30" a="1"/>
  <c r="F339" i="30" s="1"/>
  <c r="F338" i="30" a="1"/>
  <c r="F338" i="30" s="1"/>
  <c r="F337" i="30" a="1"/>
  <c r="F337" i="30" s="1"/>
  <c r="F336" i="30" a="1"/>
  <c r="F336" i="30" s="1"/>
  <c r="F335" i="30" a="1"/>
  <c r="F335" i="30" s="1"/>
  <c r="F334" i="30" a="1"/>
  <c r="F334" i="30" s="1"/>
  <c r="F333" i="30" a="1"/>
  <c r="F333" i="30" s="1"/>
  <c r="F332" i="30" a="1"/>
  <c r="F332" i="30" s="1"/>
  <c r="F331" i="30" a="1"/>
  <c r="F331" i="30" s="1"/>
  <c r="F330" i="30" a="1"/>
  <c r="F330" i="30" s="1"/>
  <c r="F329" i="30" a="1"/>
  <c r="F329" i="30" s="1"/>
  <c r="F328" i="30" a="1"/>
  <c r="F328" i="30" s="1"/>
  <c r="F327" i="30" a="1"/>
  <c r="F327" i="30" s="1"/>
  <c r="F326" i="30" a="1"/>
  <c r="F326" i="30" s="1"/>
  <c r="F325" i="30" a="1"/>
  <c r="F325" i="30" s="1"/>
  <c r="F324" i="30" a="1"/>
  <c r="F324" i="30" s="1"/>
  <c r="F323" i="30" a="1"/>
  <c r="F323" i="30" s="1"/>
  <c r="F322" i="30" a="1"/>
  <c r="F322" i="30" s="1"/>
  <c r="D323" i="30" a="1"/>
  <c r="D323" i="30" s="1"/>
  <c r="D324" i="30" a="1"/>
  <c r="D324" i="30" s="1"/>
  <c r="D325" i="30" a="1"/>
  <c r="D325" i="30" s="1"/>
  <c r="D326" i="30" a="1"/>
  <c r="D326" i="30" s="1"/>
  <c r="D327" i="30" a="1"/>
  <c r="D327" i="30" s="1"/>
  <c r="D328" i="30" a="1"/>
  <c r="D328" i="30" s="1"/>
  <c r="D329" i="30" a="1"/>
  <c r="D329" i="30" s="1"/>
  <c r="D330" i="30" a="1"/>
  <c r="D330" i="30" s="1"/>
  <c r="D331" i="30" a="1"/>
  <c r="D331" i="30" s="1"/>
  <c r="D332" i="30" a="1"/>
  <c r="D332" i="30" s="1"/>
  <c r="D333" i="30" a="1"/>
  <c r="D333" i="30" s="1"/>
  <c r="D334" i="30" a="1"/>
  <c r="D334" i="30" s="1"/>
  <c r="D335" i="30" a="1"/>
  <c r="D335" i="30" s="1"/>
  <c r="D336" i="30" a="1"/>
  <c r="D336" i="30" s="1"/>
  <c r="D337" i="30" a="1"/>
  <c r="D337" i="30" s="1"/>
  <c r="D338" i="30" a="1"/>
  <c r="D338" i="30" s="1"/>
  <c r="D339" i="30" a="1"/>
  <c r="D339" i="30" s="1"/>
  <c r="D340" i="30" a="1"/>
  <c r="D340" i="30" s="1"/>
  <c r="D341" i="30" a="1"/>
  <c r="D341" i="30" s="1"/>
  <c r="D342" i="30" a="1"/>
  <c r="D342" i="30" s="1"/>
  <c r="D343" i="30" a="1"/>
  <c r="D343" i="30" s="1"/>
  <c r="D344" i="30" a="1"/>
  <c r="D344" i="30" s="1"/>
  <c r="D345" i="30" a="1"/>
  <c r="D345" i="30" s="1"/>
  <c r="D346" i="30" a="1"/>
  <c r="D346" i="30" s="1"/>
  <c r="D347" i="30" a="1"/>
  <c r="D347" i="30" s="1"/>
  <c r="D348" i="30" a="1"/>
  <c r="D348" i="30" s="1"/>
  <c r="D349" i="30" a="1"/>
  <c r="D349" i="30" s="1"/>
  <c r="D350" i="30" a="1"/>
  <c r="D350" i="30" s="1"/>
  <c r="D351" i="30" a="1"/>
  <c r="D351" i="30" s="1"/>
  <c r="D352" i="30" a="1"/>
  <c r="D352" i="30" s="1"/>
  <c r="D322" i="30" a="1"/>
  <c r="D322" i="30" s="1"/>
  <c r="C17" i="28" a="1"/>
  <c r="C17" i="28" s="1"/>
  <c r="D17" i="28" a="1"/>
  <c r="D17" i="28" s="1"/>
  <c r="E17" i="28" a="1"/>
  <c r="E17" i="28" s="1"/>
  <c r="F17" i="28" a="1"/>
  <c r="F17" i="28" s="1"/>
  <c r="G17" i="28" a="1"/>
  <c r="G17" i="28" s="1"/>
  <c r="H17" i="28" a="1"/>
  <c r="H17" i="28" s="1"/>
  <c r="I17" i="28" a="1"/>
  <c r="I17" i="28" s="1"/>
  <c r="J17" i="28" a="1"/>
  <c r="J17" i="28" s="1"/>
  <c r="K17" i="28" a="1"/>
  <c r="K17" i="28" s="1"/>
  <c r="L17" i="28" a="1"/>
  <c r="L17" i="28" s="1"/>
  <c r="M17" i="28" a="1"/>
  <c r="M17" i="28" s="1"/>
  <c r="N17" i="28" a="1"/>
  <c r="N17" i="28" s="1"/>
  <c r="O17" i="28" a="1"/>
  <c r="O17" i="28" s="1"/>
  <c r="P17" i="28" a="1"/>
  <c r="P17" i="28" s="1"/>
  <c r="Q17" i="28" a="1"/>
  <c r="Q17" i="28" s="1"/>
  <c r="R17" i="28" a="1"/>
  <c r="R17" i="28" s="1"/>
  <c r="S17" i="28" a="1"/>
  <c r="S17" i="28" s="1"/>
  <c r="T17" i="28" a="1"/>
  <c r="T17" i="28" s="1"/>
  <c r="U17" i="28" a="1"/>
  <c r="U17" i="28" s="1"/>
  <c r="V17" i="28" a="1"/>
  <c r="V17" i="28" s="1"/>
  <c r="W17" i="28" a="1"/>
  <c r="W17" i="28" s="1"/>
  <c r="X17" i="28" a="1"/>
  <c r="X17" i="28" s="1"/>
  <c r="C18" i="28" a="1"/>
  <c r="C18" i="28" s="1"/>
  <c r="D18" i="28" a="1"/>
  <c r="D18" i="28" s="1"/>
  <c r="E18" i="28" a="1"/>
  <c r="E18" i="28" s="1"/>
  <c r="F18" i="28" a="1"/>
  <c r="F18" i="28" s="1"/>
  <c r="G18" i="28" a="1"/>
  <c r="G18" i="28" s="1"/>
  <c r="H18" i="28" a="1"/>
  <c r="H18" i="28" s="1"/>
  <c r="I18" i="28" a="1"/>
  <c r="I18" i="28" s="1"/>
  <c r="J18" i="28" a="1"/>
  <c r="J18" i="28" s="1"/>
  <c r="K18" i="28" a="1"/>
  <c r="K18" i="28" s="1"/>
  <c r="L18" i="28" a="1"/>
  <c r="L18" i="28" s="1"/>
  <c r="M18" i="28" a="1"/>
  <c r="M18" i="28" s="1"/>
  <c r="N18" i="28" a="1"/>
  <c r="N18" i="28" s="1"/>
  <c r="O18" i="28" a="1"/>
  <c r="O18" i="28" s="1"/>
  <c r="P18" i="28" a="1"/>
  <c r="P18" i="28" s="1"/>
  <c r="Q18" i="28" a="1"/>
  <c r="Q18" i="28" s="1"/>
  <c r="R18" i="28" a="1"/>
  <c r="R18" i="28" s="1"/>
  <c r="S18" i="28" a="1"/>
  <c r="S18" i="28" s="1"/>
  <c r="T18" i="28" a="1"/>
  <c r="T18" i="28" s="1"/>
  <c r="U18" i="28" a="1"/>
  <c r="U18" i="28" s="1"/>
  <c r="V18" i="28" a="1"/>
  <c r="V18" i="28" s="1"/>
  <c r="W18" i="28" a="1"/>
  <c r="W18" i="28" s="1"/>
  <c r="X18" i="28" a="1"/>
  <c r="X18" i="28" s="1"/>
  <c r="C19" i="28" a="1"/>
  <c r="C19" i="28" s="1"/>
  <c r="D19" i="28" a="1"/>
  <c r="D19" i="28" s="1"/>
  <c r="E19" i="28" a="1"/>
  <c r="E19" i="28" s="1"/>
  <c r="F19" i="28" a="1"/>
  <c r="F19" i="28" s="1"/>
  <c r="G19" i="28" a="1"/>
  <c r="G19" i="28" s="1"/>
  <c r="H19" i="28" a="1"/>
  <c r="H19" i="28" s="1"/>
  <c r="I19" i="28" a="1"/>
  <c r="I19" i="28" s="1"/>
  <c r="J19" i="28" a="1"/>
  <c r="J19" i="28" s="1"/>
  <c r="K19" i="28" a="1"/>
  <c r="K19" i="28" s="1"/>
  <c r="L19" i="28" a="1"/>
  <c r="L19" i="28" s="1"/>
  <c r="M19" i="28" a="1"/>
  <c r="M19" i="28" s="1"/>
  <c r="N19" i="28" a="1"/>
  <c r="N19" i="28" s="1"/>
  <c r="O19" i="28" a="1"/>
  <c r="O19" i="28" s="1"/>
  <c r="P19" i="28" a="1"/>
  <c r="P19" i="28" s="1"/>
  <c r="Q19" i="28" a="1"/>
  <c r="Q19" i="28" s="1"/>
  <c r="R19" i="28" a="1"/>
  <c r="R19" i="28" s="1"/>
  <c r="S19" i="28" a="1"/>
  <c r="S19" i="28" s="1"/>
  <c r="T19" i="28" a="1"/>
  <c r="T19" i="28" s="1"/>
  <c r="U19" i="28" a="1"/>
  <c r="U19" i="28" s="1"/>
  <c r="V19" i="28" a="1"/>
  <c r="V19" i="28" s="1"/>
  <c r="W19" i="28" a="1"/>
  <c r="W19" i="28" s="1"/>
  <c r="X19" i="28" a="1"/>
  <c r="X19" i="28" s="1"/>
  <c r="C20" i="28" a="1"/>
  <c r="C20" i="28" s="1"/>
  <c r="D20" i="28" a="1"/>
  <c r="D20" i="28" s="1"/>
  <c r="E20" i="28" a="1"/>
  <c r="E20" i="28" s="1"/>
  <c r="F20" i="28" a="1"/>
  <c r="F20" i="28" s="1"/>
  <c r="G20" i="28" a="1"/>
  <c r="G20" i="28" s="1"/>
  <c r="H20" i="28" a="1"/>
  <c r="H20" i="28" s="1"/>
  <c r="I20" i="28" a="1"/>
  <c r="I20" i="28" s="1"/>
  <c r="J20" i="28" a="1"/>
  <c r="J20" i="28" s="1"/>
  <c r="K20" i="28" a="1"/>
  <c r="K20" i="28" s="1"/>
  <c r="L20" i="28" a="1"/>
  <c r="L20" i="28" s="1"/>
  <c r="M20" i="28" a="1"/>
  <c r="M20" i="28" s="1"/>
  <c r="N20" i="28" a="1"/>
  <c r="N20" i="28" s="1"/>
  <c r="O20" i="28" a="1"/>
  <c r="O20" i="28" s="1"/>
  <c r="P20" i="28" a="1"/>
  <c r="P20" i="28" s="1"/>
  <c r="Q20" i="28" a="1"/>
  <c r="Q20" i="28" s="1"/>
  <c r="R20" i="28" a="1"/>
  <c r="R20" i="28" s="1"/>
  <c r="S20" i="28" a="1"/>
  <c r="S20" i="28" s="1"/>
  <c r="T20" i="28" a="1"/>
  <c r="T20" i="28" s="1"/>
  <c r="U20" i="28" a="1"/>
  <c r="U20" i="28" s="1"/>
  <c r="V20" i="28" a="1"/>
  <c r="V20" i="28" s="1"/>
  <c r="W20" i="28" a="1"/>
  <c r="W20" i="28" s="1"/>
  <c r="X20" i="28" a="1"/>
  <c r="X20" i="28" s="1"/>
  <c r="C21" i="28" a="1"/>
  <c r="C21" i="28" s="1"/>
  <c r="D21" i="28" a="1"/>
  <c r="D21" i="28" s="1"/>
  <c r="E21" i="28" a="1"/>
  <c r="E21" i="28" s="1"/>
  <c r="F21" i="28" a="1"/>
  <c r="F21" i="28" s="1"/>
  <c r="G21" i="28" a="1"/>
  <c r="G21" i="28" s="1"/>
  <c r="H21" i="28" a="1"/>
  <c r="H21" i="28" s="1"/>
  <c r="I21" i="28" a="1"/>
  <c r="I21" i="28" s="1"/>
  <c r="J21" i="28" a="1"/>
  <c r="J21" i="28" s="1"/>
  <c r="K21" i="28" a="1"/>
  <c r="K21" i="28" s="1"/>
  <c r="L21" i="28" a="1"/>
  <c r="L21" i="28" s="1"/>
  <c r="M21" i="28" a="1"/>
  <c r="M21" i="28" s="1"/>
  <c r="N21" i="28" a="1"/>
  <c r="N21" i="28" s="1"/>
  <c r="O21" i="28" a="1"/>
  <c r="O21" i="28" s="1"/>
  <c r="P21" i="28" a="1"/>
  <c r="P21" i="28" s="1"/>
  <c r="Q21" i="28" a="1"/>
  <c r="Q21" i="28" s="1"/>
  <c r="R21" i="28" a="1"/>
  <c r="R21" i="28" s="1"/>
  <c r="S21" i="28" a="1"/>
  <c r="S21" i="28" s="1"/>
  <c r="T21" i="28" a="1"/>
  <c r="T21" i="28" s="1"/>
  <c r="U21" i="28" a="1"/>
  <c r="U21" i="28" s="1"/>
  <c r="V21" i="28" a="1"/>
  <c r="V21" i="28" s="1"/>
  <c r="W21" i="28" a="1"/>
  <c r="W21" i="28" s="1"/>
  <c r="X21" i="28" a="1"/>
  <c r="X21" i="28" s="1"/>
  <c r="C22" i="28" a="1"/>
  <c r="C22" i="28" s="1"/>
  <c r="D22" i="28" a="1"/>
  <c r="D22" i="28" s="1"/>
  <c r="E22" i="28" a="1"/>
  <c r="E22" i="28" s="1"/>
  <c r="F22" i="28" a="1"/>
  <c r="F22" i="28" s="1"/>
  <c r="G22" i="28" a="1"/>
  <c r="G22" i="28" s="1"/>
  <c r="H22" i="28" a="1"/>
  <c r="H22" i="28" s="1"/>
  <c r="I22" i="28" a="1"/>
  <c r="I22" i="28" s="1"/>
  <c r="J22" i="28" a="1"/>
  <c r="J22" i="28" s="1"/>
  <c r="K22" i="28" a="1"/>
  <c r="K22" i="28" s="1"/>
  <c r="L22" i="28" a="1"/>
  <c r="L22" i="28" s="1"/>
  <c r="M22" i="28" a="1"/>
  <c r="M22" i="28" s="1"/>
  <c r="N22" i="28" a="1"/>
  <c r="N22" i="28" s="1"/>
  <c r="O22" i="28" a="1"/>
  <c r="O22" i="28" s="1"/>
  <c r="P22" i="28" a="1"/>
  <c r="P22" i="28" s="1"/>
  <c r="Q22" i="28" a="1"/>
  <c r="Q22" i="28" s="1"/>
  <c r="R22" i="28" a="1"/>
  <c r="R22" i="28" s="1"/>
  <c r="S22" i="28" a="1"/>
  <c r="S22" i="28" s="1"/>
  <c r="T22" i="28" a="1"/>
  <c r="T22" i="28" s="1"/>
  <c r="U22" i="28" a="1"/>
  <c r="U22" i="28" s="1"/>
  <c r="V22" i="28" a="1"/>
  <c r="V22" i="28" s="1"/>
  <c r="W22" i="28" a="1"/>
  <c r="W22" i="28" s="1"/>
  <c r="X22" i="28" a="1"/>
  <c r="X22" i="28" s="1"/>
  <c r="C23" i="28" a="1"/>
  <c r="C23" i="28" s="1"/>
  <c r="D23" i="28" a="1"/>
  <c r="D23" i="28" s="1"/>
  <c r="E23" i="28" a="1"/>
  <c r="E23" i="28" s="1"/>
  <c r="F23" i="28" a="1"/>
  <c r="F23" i="28" s="1"/>
  <c r="G23" i="28" a="1"/>
  <c r="G23" i="28" s="1"/>
  <c r="H23" i="28" a="1"/>
  <c r="H23" i="28" s="1"/>
  <c r="I23" i="28" a="1"/>
  <c r="I23" i="28" s="1"/>
  <c r="J23" i="28" a="1"/>
  <c r="J23" i="28" s="1"/>
  <c r="K23" i="28" a="1"/>
  <c r="K23" i="28" s="1"/>
  <c r="L23" i="28" a="1"/>
  <c r="L23" i="28" s="1"/>
  <c r="M23" i="28" a="1"/>
  <c r="M23" i="28" s="1"/>
  <c r="N23" i="28" a="1"/>
  <c r="N23" i="28" s="1"/>
  <c r="O23" i="28" a="1"/>
  <c r="O23" i="28" s="1"/>
  <c r="P23" i="28" a="1"/>
  <c r="P23" i="28" s="1"/>
  <c r="Q23" i="28" a="1"/>
  <c r="Q23" i="28" s="1"/>
  <c r="R23" i="28" a="1"/>
  <c r="R23" i="28" s="1"/>
  <c r="S23" i="28" a="1"/>
  <c r="S23" i="28" s="1"/>
  <c r="T23" i="28" a="1"/>
  <c r="T23" i="28" s="1"/>
  <c r="U23" i="28" a="1"/>
  <c r="U23" i="28" s="1"/>
  <c r="V23" i="28" a="1"/>
  <c r="V23" i="28" s="1"/>
  <c r="W23" i="28" a="1"/>
  <c r="W23" i="28" s="1"/>
  <c r="X23" i="28" a="1"/>
  <c r="X23" i="28" s="1"/>
  <c r="X16" i="28" a="1"/>
  <c r="X16" i="28" s="1"/>
  <c r="W16" i="28" a="1"/>
  <c r="W16" i="28" s="1"/>
  <c r="V16" i="28" a="1"/>
  <c r="V16" i="28" s="1"/>
  <c r="U16" i="28" a="1"/>
  <c r="U16" i="28" s="1"/>
  <c r="S16" i="28" a="1"/>
  <c r="S16" i="28" s="1"/>
  <c r="T16" i="28" a="1"/>
  <c r="T16" i="28" s="1"/>
  <c r="R16" i="28" a="1"/>
  <c r="R16" i="28" s="1"/>
  <c r="Q16" i="28" a="1"/>
  <c r="Q16" i="28" s="1"/>
  <c r="P16" i="28" a="1"/>
  <c r="P16" i="28" s="1"/>
  <c r="O16" i="28" a="1"/>
  <c r="O16" i="28" s="1"/>
  <c r="N16" i="28" a="1"/>
  <c r="N16" i="28" s="1"/>
  <c r="M16" i="28" a="1"/>
  <c r="M16" i="28" s="1"/>
  <c r="L16" i="28" a="1"/>
  <c r="L16" i="28" s="1"/>
  <c r="K16" i="28" a="1"/>
  <c r="K16" i="28" s="1"/>
  <c r="J16" i="28" a="1"/>
  <c r="J16" i="28" s="1"/>
  <c r="I16" i="28" a="1"/>
  <c r="I16" i="28" s="1"/>
  <c r="H16" i="28" a="1"/>
  <c r="H16" i="28" s="1"/>
  <c r="G16" i="28" a="1"/>
  <c r="G16" i="28" s="1"/>
  <c r="F16" i="28" a="1"/>
  <c r="F16" i="28" s="1"/>
  <c r="E16" i="28" a="1"/>
  <c r="E16" i="28" s="1"/>
  <c r="D16" i="28" a="1"/>
  <c r="D16" i="28" s="1"/>
  <c r="C16" i="28" a="1"/>
  <c r="C16" i="28" s="1"/>
  <c r="G29" i="28"/>
  <c r="F29" i="28"/>
  <c r="C29" i="28"/>
  <c r="B29" i="28"/>
  <c r="C322" i="12" l="1" a="1"/>
  <c r="C322" i="12" s="1"/>
  <c r="C570" i="12" a="1"/>
  <c r="C570" i="12" s="1"/>
  <c r="D570" i="12" a="1"/>
  <c r="D570" i="12" s="1"/>
  <c r="E570" i="12" a="1"/>
  <c r="E570" i="12" s="1"/>
  <c r="F570" i="12" a="1"/>
  <c r="F570" i="12" s="1"/>
  <c r="G570" i="12" a="1"/>
  <c r="G570" i="12" s="1"/>
  <c r="H570" i="12" a="1"/>
  <c r="H570" i="12" s="1"/>
  <c r="I570" i="12" a="1"/>
  <c r="I570" i="12" s="1"/>
  <c r="J570" i="12" a="1"/>
  <c r="J570" i="12" s="1"/>
  <c r="K570" i="12" a="1"/>
  <c r="K570" i="12" s="1"/>
  <c r="L570" i="12" a="1"/>
  <c r="L570" i="12" s="1"/>
  <c r="M570" i="12" a="1"/>
  <c r="M570" i="12" s="1"/>
  <c r="N570" i="12" a="1"/>
  <c r="N570" i="12" s="1"/>
  <c r="O570" i="12" a="1"/>
  <c r="O570" i="12" s="1"/>
  <c r="P570" i="12" a="1"/>
  <c r="P570" i="12" s="1"/>
  <c r="Q570" i="12" a="1"/>
  <c r="Q570" i="12" s="1"/>
  <c r="R570" i="12" a="1"/>
  <c r="R570" i="12" s="1"/>
  <c r="S570" i="12" a="1"/>
  <c r="S570" i="12" s="1"/>
  <c r="T570" i="12" a="1"/>
  <c r="T570" i="12" s="1"/>
  <c r="U570" i="12" a="1"/>
  <c r="U570" i="12" s="1"/>
  <c r="V570" i="12" a="1"/>
  <c r="V570" i="12" s="1"/>
  <c r="W570" i="12" a="1"/>
  <c r="W570" i="12" s="1"/>
  <c r="X570" i="12" a="1"/>
  <c r="X570" i="12" s="1"/>
  <c r="C571" i="12" a="1"/>
  <c r="C571" i="12" s="1"/>
  <c r="D571" i="12" a="1"/>
  <c r="D571" i="12" s="1"/>
  <c r="E571" i="12" a="1"/>
  <c r="E571" i="12" s="1"/>
  <c r="F571" i="12" a="1"/>
  <c r="F571" i="12" s="1"/>
  <c r="G571" i="12" a="1"/>
  <c r="G571" i="12" s="1"/>
  <c r="H571" i="12" a="1"/>
  <c r="H571" i="12" s="1"/>
  <c r="I571" i="12" a="1"/>
  <c r="I571" i="12" s="1"/>
  <c r="J571" i="12" a="1"/>
  <c r="J571" i="12" s="1"/>
  <c r="K571" i="12" a="1"/>
  <c r="K571" i="12" s="1"/>
  <c r="L571" i="12" a="1"/>
  <c r="L571" i="12" s="1"/>
  <c r="M571" i="12" a="1"/>
  <c r="M571" i="12" s="1"/>
  <c r="N571" i="12" a="1"/>
  <c r="N571" i="12" s="1"/>
  <c r="O571" i="12" a="1"/>
  <c r="O571" i="12" s="1"/>
  <c r="P571" i="12" a="1"/>
  <c r="P571" i="12" s="1"/>
  <c r="Q571" i="12" a="1"/>
  <c r="Q571" i="12" s="1"/>
  <c r="R571" i="12" a="1"/>
  <c r="R571" i="12" s="1"/>
  <c r="S571" i="12" a="1"/>
  <c r="S571" i="12" s="1"/>
  <c r="T571" i="12" a="1"/>
  <c r="T571" i="12" s="1"/>
  <c r="U571" i="12" a="1"/>
  <c r="U571" i="12" s="1"/>
  <c r="V571" i="12" a="1"/>
  <c r="V571" i="12" s="1"/>
  <c r="W571" i="12" a="1"/>
  <c r="W571" i="12" s="1"/>
  <c r="X571" i="12" a="1"/>
  <c r="X571" i="12" s="1"/>
  <c r="C572" i="12" a="1"/>
  <c r="C572" i="12" s="1"/>
  <c r="D572" i="12" a="1"/>
  <c r="D572" i="12" s="1"/>
  <c r="E572" i="12" a="1"/>
  <c r="E572" i="12" s="1"/>
  <c r="F572" i="12" a="1"/>
  <c r="F572" i="12" s="1"/>
  <c r="G572" i="12" a="1"/>
  <c r="G572" i="12" s="1"/>
  <c r="H572" i="12" a="1"/>
  <c r="H572" i="12" s="1"/>
  <c r="I572" i="12" a="1"/>
  <c r="I572" i="12" s="1"/>
  <c r="J572" i="12" a="1"/>
  <c r="J572" i="12" s="1"/>
  <c r="K572" i="12" a="1"/>
  <c r="K572" i="12" s="1"/>
  <c r="L572" i="12" a="1"/>
  <c r="L572" i="12" s="1"/>
  <c r="M572" i="12" a="1"/>
  <c r="M572" i="12" s="1"/>
  <c r="N572" i="12" a="1"/>
  <c r="N572" i="12" s="1"/>
  <c r="O572" i="12" a="1"/>
  <c r="O572" i="12" s="1"/>
  <c r="P572" i="12" a="1"/>
  <c r="P572" i="12" s="1"/>
  <c r="Q572" i="12" a="1"/>
  <c r="Q572" i="12" s="1"/>
  <c r="R572" i="12" a="1"/>
  <c r="R572" i="12" s="1"/>
  <c r="S572" i="12" a="1"/>
  <c r="S572" i="12" s="1"/>
  <c r="T572" i="12" a="1"/>
  <c r="T572" i="12" s="1"/>
  <c r="U572" i="12" a="1"/>
  <c r="U572" i="12" s="1"/>
  <c r="V572" i="12" a="1"/>
  <c r="V572" i="12" s="1"/>
  <c r="W572" i="12" a="1"/>
  <c r="W572" i="12" s="1"/>
  <c r="X572" i="12" a="1"/>
  <c r="X572" i="12" s="1"/>
  <c r="C573" i="12" a="1"/>
  <c r="C573" i="12" s="1"/>
  <c r="D573" i="12" a="1"/>
  <c r="D573" i="12" s="1"/>
  <c r="E573" i="12" a="1"/>
  <c r="E573" i="12" s="1"/>
  <c r="F573" i="12" a="1"/>
  <c r="F573" i="12" s="1"/>
  <c r="G573" i="12" a="1"/>
  <c r="G573" i="12" s="1"/>
  <c r="H573" i="12" a="1"/>
  <c r="H573" i="12" s="1"/>
  <c r="I573" i="12" a="1"/>
  <c r="I573" i="12" s="1"/>
  <c r="J573" i="12" a="1"/>
  <c r="J573" i="12" s="1"/>
  <c r="K573" i="12" a="1"/>
  <c r="K573" i="12" s="1"/>
  <c r="L573" i="12" a="1"/>
  <c r="L573" i="12" s="1"/>
  <c r="M573" i="12" a="1"/>
  <c r="M573" i="12" s="1"/>
  <c r="N573" i="12" a="1"/>
  <c r="N573" i="12" s="1"/>
  <c r="O573" i="12" a="1"/>
  <c r="O573" i="12" s="1"/>
  <c r="P573" i="12" a="1"/>
  <c r="P573" i="12" s="1"/>
  <c r="Q573" i="12" a="1"/>
  <c r="Q573" i="12" s="1"/>
  <c r="R573" i="12" a="1"/>
  <c r="R573" i="12" s="1"/>
  <c r="S573" i="12" a="1"/>
  <c r="S573" i="12" s="1"/>
  <c r="T573" i="12" a="1"/>
  <c r="T573" i="12" s="1"/>
  <c r="U573" i="12" a="1"/>
  <c r="U573" i="12" s="1"/>
  <c r="V573" i="12" a="1"/>
  <c r="V573" i="12" s="1"/>
  <c r="W573" i="12" a="1"/>
  <c r="W573" i="12" s="1"/>
  <c r="X573" i="12" a="1"/>
  <c r="X573" i="12" s="1"/>
  <c r="C574" i="12" a="1"/>
  <c r="C574" i="12" s="1"/>
  <c r="D574" i="12" a="1"/>
  <c r="D574" i="12" s="1"/>
  <c r="E574" i="12" a="1"/>
  <c r="E574" i="12" s="1"/>
  <c r="F574" i="12" a="1"/>
  <c r="F574" i="12" s="1"/>
  <c r="G574" i="12" a="1"/>
  <c r="G574" i="12" s="1"/>
  <c r="H574" i="12" a="1"/>
  <c r="H574" i="12" s="1"/>
  <c r="I574" i="12" a="1"/>
  <c r="I574" i="12" s="1"/>
  <c r="J574" i="12" a="1"/>
  <c r="J574" i="12" s="1"/>
  <c r="K574" i="12" a="1"/>
  <c r="K574" i="12" s="1"/>
  <c r="L574" i="12" a="1"/>
  <c r="L574" i="12" s="1"/>
  <c r="M574" i="12" a="1"/>
  <c r="M574" i="12" s="1"/>
  <c r="N574" i="12" a="1"/>
  <c r="N574" i="12" s="1"/>
  <c r="O574" i="12" a="1"/>
  <c r="O574" i="12" s="1"/>
  <c r="P574" i="12" a="1"/>
  <c r="P574" i="12" s="1"/>
  <c r="Q574" i="12" a="1"/>
  <c r="Q574" i="12" s="1"/>
  <c r="R574" i="12" a="1"/>
  <c r="R574" i="12" s="1"/>
  <c r="S574" i="12" a="1"/>
  <c r="S574" i="12" s="1"/>
  <c r="T574" i="12" a="1"/>
  <c r="T574" i="12" s="1"/>
  <c r="U574" i="12" a="1"/>
  <c r="U574" i="12" s="1"/>
  <c r="V574" i="12" a="1"/>
  <c r="V574" i="12" s="1"/>
  <c r="W574" i="12" a="1"/>
  <c r="W574" i="12" s="1"/>
  <c r="X574" i="12" a="1"/>
  <c r="X574" i="12" s="1"/>
  <c r="C575" i="12" a="1"/>
  <c r="C575" i="12" s="1"/>
  <c r="D575" i="12" a="1"/>
  <c r="D575" i="12" s="1"/>
  <c r="E575" i="12" a="1"/>
  <c r="E575" i="12" s="1"/>
  <c r="F575" i="12" a="1"/>
  <c r="F575" i="12" s="1"/>
  <c r="G575" i="12" a="1"/>
  <c r="G575" i="12" s="1"/>
  <c r="H575" i="12" a="1"/>
  <c r="H575" i="12" s="1"/>
  <c r="I575" i="12" a="1"/>
  <c r="I575" i="12" s="1"/>
  <c r="J575" i="12" a="1"/>
  <c r="J575" i="12" s="1"/>
  <c r="K575" i="12" a="1"/>
  <c r="K575" i="12" s="1"/>
  <c r="L575" i="12" a="1"/>
  <c r="L575" i="12" s="1"/>
  <c r="M575" i="12" a="1"/>
  <c r="M575" i="12" s="1"/>
  <c r="N575" i="12" a="1"/>
  <c r="N575" i="12" s="1"/>
  <c r="O575" i="12" a="1"/>
  <c r="O575" i="12" s="1"/>
  <c r="P575" i="12" a="1"/>
  <c r="P575" i="12" s="1"/>
  <c r="Q575" i="12" a="1"/>
  <c r="Q575" i="12" s="1"/>
  <c r="R575" i="12" a="1"/>
  <c r="R575" i="12" s="1"/>
  <c r="S575" i="12" a="1"/>
  <c r="S575" i="12" s="1"/>
  <c r="T575" i="12" a="1"/>
  <c r="T575" i="12" s="1"/>
  <c r="U575" i="12" a="1"/>
  <c r="U575" i="12" s="1"/>
  <c r="V575" i="12" a="1"/>
  <c r="V575" i="12" s="1"/>
  <c r="W575" i="12" a="1"/>
  <c r="W575" i="12" s="1"/>
  <c r="X575" i="12" a="1"/>
  <c r="X575" i="12" s="1"/>
  <c r="C576" i="12" a="1"/>
  <c r="C576" i="12" s="1"/>
  <c r="D576" i="12" a="1"/>
  <c r="D576" i="12" s="1"/>
  <c r="E576" i="12" a="1"/>
  <c r="E576" i="12" s="1"/>
  <c r="F576" i="12" a="1"/>
  <c r="F576" i="12" s="1"/>
  <c r="G576" i="12" a="1"/>
  <c r="G576" i="12" s="1"/>
  <c r="H576" i="12" a="1"/>
  <c r="H576" i="12" s="1"/>
  <c r="I576" i="12" a="1"/>
  <c r="I576" i="12" s="1"/>
  <c r="J576" i="12" a="1"/>
  <c r="J576" i="12" s="1"/>
  <c r="K576" i="12" a="1"/>
  <c r="K576" i="12" s="1"/>
  <c r="L576" i="12" a="1"/>
  <c r="L576" i="12" s="1"/>
  <c r="M576" i="12" a="1"/>
  <c r="M576" i="12" s="1"/>
  <c r="N576" i="12" a="1"/>
  <c r="N576" i="12" s="1"/>
  <c r="O576" i="12" a="1"/>
  <c r="O576" i="12" s="1"/>
  <c r="P576" i="12" a="1"/>
  <c r="P576" i="12" s="1"/>
  <c r="Q576" i="12" a="1"/>
  <c r="Q576" i="12" s="1"/>
  <c r="R576" i="12" a="1"/>
  <c r="R576" i="12" s="1"/>
  <c r="S576" i="12" a="1"/>
  <c r="S576" i="12" s="1"/>
  <c r="T576" i="12" a="1"/>
  <c r="T576" i="12" s="1"/>
  <c r="U576" i="12" a="1"/>
  <c r="U576" i="12" s="1"/>
  <c r="V576" i="12" a="1"/>
  <c r="V576" i="12" s="1"/>
  <c r="W576" i="12" a="1"/>
  <c r="W576" i="12" s="1"/>
  <c r="X576" i="12" a="1"/>
  <c r="X576" i="12" s="1"/>
  <c r="C577" i="12" a="1"/>
  <c r="C577" i="12" s="1"/>
  <c r="D577" i="12" a="1"/>
  <c r="D577" i="12" s="1"/>
  <c r="E577" i="12" a="1"/>
  <c r="E577" i="12" s="1"/>
  <c r="F577" i="12" a="1"/>
  <c r="F577" i="12" s="1"/>
  <c r="G577" i="12" a="1"/>
  <c r="G577" i="12" s="1"/>
  <c r="H577" i="12" a="1"/>
  <c r="H577" i="12" s="1"/>
  <c r="I577" i="12" a="1"/>
  <c r="I577" i="12" s="1"/>
  <c r="J577" i="12" a="1"/>
  <c r="J577" i="12" s="1"/>
  <c r="K577" i="12" a="1"/>
  <c r="K577" i="12" s="1"/>
  <c r="L577" i="12" a="1"/>
  <c r="L577" i="12" s="1"/>
  <c r="M577" i="12" a="1"/>
  <c r="M577" i="12" s="1"/>
  <c r="N577" i="12" a="1"/>
  <c r="N577" i="12" s="1"/>
  <c r="O577" i="12" a="1"/>
  <c r="O577" i="12" s="1"/>
  <c r="P577" i="12" a="1"/>
  <c r="P577" i="12" s="1"/>
  <c r="Q577" i="12" a="1"/>
  <c r="Q577" i="12" s="1"/>
  <c r="R577" i="12" a="1"/>
  <c r="R577" i="12" s="1"/>
  <c r="S577" i="12" a="1"/>
  <c r="S577" i="12" s="1"/>
  <c r="T577" i="12" a="1"/>
  <c r="T577" i="12" s="1"/>
  <c r="U577" i="12" a="1"/>
  <c r="U577" i="12" s="1"/>
  <c r="V577" i="12" a="1"/>
  <c r="V577" i="12" s="1"/>
  <c r="W577" i="12" a="1"/>
  <c r="W577" i="12" s="1"/>
  <c r="X577" i="12" a="1"/>
  <c r="X577" i="12" s="1"/>
  <c r="C578" i="12" a="1"/>
  <c r="C578" i="12" s="1"/>
  <c r="D578" i="12" a="1"/>
  <c r="D578" i="12" s="1"/>
  <c r="E578" i="12" a="1"/>
  <c r="E578" i="12" s="1"/>
  <c r="F578" i="12" a="1"/>
  <c r="F578" i="12" s="1"/>
  <c r="G578" i="12" a="1"/>
  <c r="G578" i="12" s="1"/>
  <c r="H578" i="12" a="1"/>
  <c r="H578" i="12" s="1"/>
  <c r="I578" i="12" a="1"/>
  <c r="I578" i="12" s="1"/>
  <c r="J578" i="12" a="1"/>
  <c r="J578" i="12" s="1"/>
  <c r="K578" i="12" a="1"/>
  <c r="K578" i="12" s="1"/>
  <c r="L578" i="12" a="1"/>
  <c r="L578" i="12" s="1"/>
  <c r="M578" i="12" a="1"/>
  <c r="M578" i="12" s="1"/>
  <c r="N578" i="12" a="1"/>
  <c r="N578" i="12" s="1"/>
  <c r="O578" i="12" a="1"/>
  <c r="O578" i="12" s="1"/>
  <c r="P578" i="12" a="1"/>
  <c r="P578" i="12" s="1"/>
  <c r="Q578" i="12" a="1"/>
  <c r="Q578" i="12" s="1"/>
  <c r="R578" i="12" a="1"/>
  <c r="R578" i="12" s="1"/>
  <c r="S578" i="12" a="1"/>
  <c r="S578" i="12" s="1"/>
  <c r="T578" i="12" a="1"/>
  <c r="T578" i="12" s="1"/>
  <c r="U578" i="12" a="1"/>
  <c r="U578" i="12" s="1"/>
  <c r="V578" i="12" a="1"/>
  <c r="V578" i="12" s="1"/>
  <c r="W578" i="12" a="1"/>
  <c r="W578" i="12" s="1"/>
  <c r="X578" i="12" a="1"/>
  <c r="X578" i="12" s="1"/>
  <c r="C579" i="12" a="1"/>
  <c r="C579" i="12" s="1"/>
  <c r="D579" i="12" a="1"/>
  <c r="D579" i="12" s="1"/>
  <c r="E579" i="12" a="1"/>
  <c r="E579" i="12" s="1"/>
  <c r="F579" i="12" a="1"/>
  <c r="F579" i="12" s="1"/>
  <c r="G579" i="12" a="1"/>
  <c r="G579" i="12" s="1"/>
  <c r="H579" i="12" a="1"/>
  <c r="H579" i="12" s="1"/>
  <c r="I579" i="12" a="1"/>
  <c r="I579" i="12" s="1"/>
  <c r="J579" i="12" a="1"/>
  <c r="J579" i="12" s="1"/>
  <c r="K579" i="12" a="1"/>
  <c r="K579" i="12" s="1"/>
  <c r="L579" i="12" a="1"/>
  <c r="L579" i="12" s="1"/>
  <c r="M579" i="12" a="1"/>
  <c r="M579" i="12" s="1"/>
  <c r="N579" i="12" a="1"/>
  <c r="N579" i="12" s="1"/>
  <c r="O579" i="12" a="1"/>
  <c r="O579" i="12" s="1"/>
  <c r="P579" i="12" a="1"/>
  <c r="P579" i="12" s="1"/>
  <c r="Q579" i="12" a="1"/>
  <c r="Q579" i="12" s="1"/>
  <c r="R579" i="12" a="1"/>
  <c r="R579" i="12" s="1"/>
  <c r="S579" i="12" a="1"/>
  <c r="S579" i="12" s="1"/>
  <c r="T579" i="12" a="1"/>
  <c r="T579" i="12" s="1"/>
  <c r="U579" i="12" a="1"/>
  <c r="U579" i="12" s="1"/>
  <c r="V579" i="12" a="1"/>
  <c r="V579" i="12" s="1"/>
  <c r="W579" i="12" a="1"/>
  <c r="W579" i="12" s="1"/>
  <c r="X579" i="12" a="1"/>
  <c r="X579" i="12" s="1"/>
  <c r="C580" i="12" a="1"/>
  <c r="C580" i="12" s="1"/>
  <c r="D580" i="12" a="1"/>
  <c r="D580" i="12" s="1"/>
  <c r="E580" i="12" a="1"/>
  <c r="E580" i="12" s="1"/>
  <c r="F580" i="12" a="1"/>
  <c r="F580" i="12" s="1"/>
  <c r="G580" i="12" a="1"/>
  <c r="G580" i="12" s="1"/>
  <c r="H580" i="12" a="1"/>
  <c r="H580" i="12" s="1"/>
  <c r="I580" i="12" a="1"/>
  <c r="I580" i="12" s="1"/>
  <c r="J580" i="12" a="1"/>
  <c r="J580" i="12" s="1"/>
  <c r="K580" i="12" a="1"/>
  <c r="K580" i="12" s="1"/>
  <c r="L580" i="12" a="1"/>
  <c r="L580" i="12" s="1"/>
  <c r="M580" i="12" a="1"/>
  <c r="M580" i="12" s="1"/>
  <c r="N580" i="12" a="1"/>
  <c r="N580" i="12" s="1"/>
  <c r="O580" i="12" a="1"/>
  <c r="O580" i="12" s="1"/>
  <c r="P580" i="12" a="1"/>
  <c r="P580" i="12" s="1"/>
  <c r="Q580" i="12" a="1"/>
  <c r="Q580" i="12" s="1"/>
  <c r="R580" i="12" a="1"/>
  <c r="R580" i="12" s="1"/>
  <c r="S580" i="12" a="1"/>
  <c r="S580" i="12" s="1"/>
  <c r="T580" i="12" a="1"/>
  <c r="T580" i="12" s="1"/>
  <c r="U580" i="12" a="1"/>
  <c r="U580" i="12" s="1"/>
  <c r="V580" i="12" a="1"/>
  <c r="V580" i="12" s="1"/>
  <c r="W580" i="12" a="1"/>
  <c r="W580" i="12" s="1"/>
  <c r="X580" i="12" a="1"/>
  <c r="X580" i="12" s="1"/>
  <c r="C581" i="12" a="1"/>
  <c r="C581" i="12" s="1"/>
  <c r="D581" i="12" a="1"/>
  <c r="D581" i="12" s="1"/>
  <c r="E581" i="12" a="1"/>
  <c r="E581" i="12" s="1"/>
  <c r="F581" i="12" a="1"/>
  <c r="F581" i="12" s="1"/>
  <c r="G581" i="12" a="1"/>
  <c r="G581" i="12" s="1"/>
  <c r="H581" i="12" a="1"/>
  <c r="H581" i="12" s="1"/>
  <c r="I581" i="12" a="1"/>
  <c r="I581" i="12" s="1"/>
  <c r="J581" i="12" a="1"/>
  <c r="J581" i="12" s="1"/>
  <c r="K581" i="12" a="1"/>
  <c r="K581" i="12" s="1"/>
  <c r="L581" i="12" a="1"/>
  <c r="L581" i="12" s="1"/>
  <c r="M581" i="12" a="1"/>
  <c r="M581" i="12" s="1"/>
  <c r="N581" i="12" a="1"/>
  <c r="N581" i="12" s="1"/>
  <c r="O581" i="12" a="1"/>
  <c r="O581" i="12" s="1"/>
  <c r="P581" i="12" a="1"/>
  <c r="P581" i="12" s="1"/>
  <c r="Q581" i="12" a="1"/>
  <c r="Q581" i="12" s="1"/>
  <c r="R581" i="12" a="1"/>
  <c r="R581" i="12" s="1"/>
  <c r="S581" i="12" a="1"/>
  <c r="S581" i="12" s="1"/>
  <c r="T581" i="12" a="1"/>
  <c r="T581" i="12" s="1"/>
  <c r="U581" i="12" a="1"/>
  <c r="U581" i="12" s="1"/>
  <c r="V581" i="12" a="1"/>
  <c r="V581" i="12" s="1"/>
  <c r="W581" i="12" a="1"/>
  <c r="W581" i="12" s="1"/>
  <c r="X581" i="12" a="1"/>
  <c r="X581" i="12" s="1"/>
  <c r="C582" i="12" a="1"/>
  <c r="C582" i="12" s="1"/>
  <c r="D582" i="12" a="1"/>
  <c r="D582" i="12" s="1"/>
  <c r="E582" i="12" a="1"/>
  <c r="E582" i="12" s="1"/>
  <c r="F582" i="12" a="1"/>
  <c r="F582" i="12" s="1"/>
  <c r="G582" i="12" a="1"/>
  <c r="G582" i="12" s="1"/>
  <c r="H582" i="12" a="1"/>
  <c r="H582" i="12" s="1"/>
  <c r="I582" i="12" a="1"/>
  <c r="I582" i="12" s="1"/>
  <c r="J582" i="12" a="1"/>
  <c r="J582" i="12" s="1"/>
  <c r="K582" i="12" a="1"/>
  <c r="K582" i="12" s="1"/>
  <c r="L582" i="12" a="1"/>
  <c r="L582" i="12" s="1"/>
  <c r="M582" i="12" a="1"/>
  <c r="M582" i="12" s="1"/>
  <c r="N582" i="12" a="1"/>
  <c r="N582" i="12" s="1"/>
  <c r="O582" i="12" a="1"/>
  <c r="O582" i="12" s="1"/>
  <c r="P582" i="12" a="1"/>
  <c r="P582" i="12" s="1"/>
  <c r="Q582" i="12" a="1"/>
  <c r="Q582" i="12" s="1"/>
  <c r="R582" i="12" a="1"/>
  <c r="R582" i="12" s="1"/>
  <c r="S582" i="12" a="1"/>
  <c r="S582" i="12" s="1"/>
  <c r="T582" i="12" a="1"/>
  <c r="T582" i="12" s="1"/>
  <c r="U582" i="12" a="1"/>
  <c r="U582" i="12" s="1"/>
  <c r="V582" i="12" a="1"/>
  <c r="V582" i="12" s="1"/>
  <c r="W582" i="12" a="1"/>
  <c r="W582" i="12" s="1"/>
  <c r="X582" i="12" a="1"/>
  <c r="X582" i="12" s="1"/>
  <c r="C583" i="12" a="1"/>
  <c r="C583" i="12" s="1"/>
  <c r="D583" i="12" a="1"/>
  <c r="D583" i="12" s="1"/>
  <c r="E583" i="12" a="1"/>
  <c r="E583" i="12" s="1"/>
  <c r="F583" i="12" a="1"/>
  <c r="F583" i="12" s="1"/>
  <c r="G583" i="12" a="1"/>
  <c r="G583" i="12" s="1"/>
  <c r="H583" i="12" a="1"/>
  <c r="H583" i="12" s="1"/>
  <c r="I583" i="12" a="1"/>
  <c r="I583" i="12" s="1"/>
  <c r="J583" i="12" a="1"/>
  <c r="J583" i="12" s="1"/>
  <c r="K583" i="12" a="1"/>
  <c r="K583" i="12" s="1"/>
  <c r="L583" i="12" a="1"/>
  <c r="L583" i="12" s="1"/>
  <c r="M583" i="12" a="1"/>
  <c r="M583" i="12" s="1"/>
  <c r="N583" i="12" a="1"/>
  <c r="N583" i="12" s="1"/>
  <c r="O583" i="12" a="1"/>
  <c r="O583" i="12" s="1"/>
  <c r="P583" i="12" a="1"/>
  <c r="P583" i="12" s="1"/>
  <c r="Q583" i="12" a="1"/>
  <c r="Q583" i="12" s="1"/>
  <c r="R583" i="12" a="1"/>
  <c r="R583" i="12" s="1"/>
  <c r="S583" i="12" a="1"/>
  <c r="S583" i="12" s="1"/>
  <c r="T583" i="12" a="1"/>
  <c r="T583" i="12" s="1"/>
  <c r="U583" i="12" a="1"/>
  <c r="U583" i="12" s="1"/>
  <c r="V583" i="12" a="1"/>
  <c r="V583" i="12" s="1"/>
  <c r="W583" i="12" a="1"/>
  <c r="W583" i="12" s="1"/>
  <c r="X583" i="12" a="1"/>
  <c r="X583" i="12" s="1"/>
  <c r="C584" i="12" a="1"/>
  <c r="C584" i="12" s="1"/>
  <c r="D584" i="12" a="1"/>
  <c r="D584" i="12" s="1"/>
  <c r="E584" i="12" a="1"/>
  <c r="E584" i="12" s="1"/>
  <c r="F584" i="12" a="1"/>
  <c r="F584" i="12" s="1"/>
  <c r="G584" i="12" a="1"/>
  <c r="G584" i="12" s="1"/>
  <c r="H584" i="12" a="1"/>
  <c r="H584" i="12" s="1"/>
  <c r="I584" i="12" a="1"/>
  <c r="I584" i="12" s="1"/>
  <c r="J584" i="12" a="1"/>
  <c r="J584" i="12" s="1"/>
  <c r="K584" i="12" a="1"/>
  <c r="K584" i="12" s="1"/>
  <c r="L584" i="12" a="1"/>
  <c r="L584" i="12" s="1"/>
  <c r="M584" i="12" a="1"/>
  <c r="M584" i="12" s="1"/>
  <c r="N584" i="12" a="1"/>
  <c r="N584" i="12" s="1"/>
  <c r="O584" i="12" a="1"/>
  <c r="O584" i="12" s="1"/>
  <c r="P584" i="12" a="1"/>
  <c r="P584" i="12" s="1"/>
  <c r="Q584" i="12" a="1"/>
  <c r="Q584" i="12" s="1"/>
  <c r="R584" i="12" a="1"/>
  <c r="R584" i="12" s="1"/>
  <c r="S584" i="12" a="1"/>
  <c r="S584" i="12" s="1"/>
  <c r="T584" i="12" a="1"/>
  <c r="T584" i="12" s="1"/>
  <c r="U584" i="12" a="1"/>
  <c r="U584" i="12" s="1"/>
  <c r="V584" i="12" a="1"/>
  <c r="V584" i="12" s="1"/>
  <c r="W584" i="12" a="1"/>
  <c r="W584" i="12" s="1"/>
  <c r="X584" i="12" a="1"/>
  <c r="X584" i="12" s="1"/>
  <c r="C585" i="12" a="1"/>
  <c r="C585" i="12" s="1"/>
  <c r="D585" i="12" a="1"/>
  <c r="D585" i="12" s="1"/>
  <c r="E585" i="12" a="1"/>
  <c r="E585" i="12" s="1"/>
  <c r="F585" i="12" a="1"/>
  <c r="F585" i="12" s="1"/>
  <c r="G585" i="12" a="1"/>
  <c r="G585" i="12" s="1"/>
  <c r="H585" i="12" a="1"/>
  <c r="H585" i="12" s="1"/>
  <c r="I585" i="12" a="1"/>
  <c r="I585" i="12" s="1"/>
  <c r="J585" i="12" a="1"/>
  <c r="J585" i="12" s="1"/>
  <c r="K585" i="12" a="1"/>
  <c r="K585" i="12" s="1"/>
  <c r="L585" i="12" a="1"/>
  <c r="L585" i="12" s="1"/>
  <c r="M585" i="12" a="1"/>
  <c r="M585" i="12" s="1"/>
  <c r="N585" i="12" a="1"/>
  <c r="N585" i="12" s="1"/>
  <c r="O585" i="12" a="1"/>
  <c r="O585" i="12" s="1"/>
  <c r="P585" i="12" a="1"/>
  <c r="P585" i="12" s="1"/>
  <c r="Q585" i="12" a="1"/>
  <c r="Q585" i="12" s="1"/>
  <c r="R585" i="12" a="1"/>
  <c r="R585" i="12" s="1"/>
  <c r="S585" i="12" a="1"/>
  <c r="S585" i="12" s="1"/>
  <c r="T585" i="12" a="1"/>
  <c r="T585" i="12" s="1"/>
  <c r="U585" i="12" a="1"/>
  <c r="U585" i="12" s="1"/>
  <c r="V585" i="12" a="1"/>
  <c r="V585" i="12" s="1"/>
  <c r="W585" i="12" a="1"/>
  <c r="W585" i="12" s="1"/>
  <c r="X585" i="12" a="1"/>
  <c r="X585" i="12" s="1"/>
  <c r="C586" i="12" a="1"/>
  <c r="C586" i="12" s="1"/>
  <c r="D586" i="12" a="1"/>
  <c r="D586" i="12" s="1"/>
  <c r="E586" i="12" a="1"/>
  <c r="E586" i="12" s="1"/>
  <c r="F586" i="12" a="1"/>
  <c r="F586" i="12" s="1"/>
  <c r="G586" i="12" a="1"/>
  <c r="G586" i="12" s="1"/>
  <c r="H586" i="12" a="1"/>
  <c r="H586" i="12" s="1"/>
  <c r="I586" i="12" a="1"/>
  <c r="I586" i="12" s="1"/>
  <c r="J586" i="12" a="1"/>
  <c r="J586" i="12" s="1"/>
  <c r="K586" i="12" a="1"/>
  <c r="K586" i="12" s="1"/>
  <c r="L586" i="12" a="1"/>
  <c r="L586" i="12" s="1"/>
  <c r="M586" i="12" a="1"/>
  <c r="M586" i="12" s="1"/>
  <c r="N586" i="12" a="1"/>
  <c r="N586" i="12" s="1"/>
  <c r="O586" i="12" a="1"/>
  <c r="O586" i="12" s="1"/>
  <c r="P586" i="12" a="1"/>
  <c r="P586" i="12" s="1"/>
  <c r="Q586" i="12" a="1"/>
  <c r="Q586" i="12" s="1"/>
  <c r="R586" i="12" a="1"/>
  <c r="R586" i="12" s="1"/>
  <c r="S586" i="12" a="1"/>
  <c r="S586" i="12" s="1"/>
  <c r="T586" i="12" a="1"/>
  <c r="T586" i="12" s="1"/>
  <c r="U586" i="12" a="1"/>
  <c r="U586" i="12" s="1"/>
  <c r="V586" i="12" a="1"/>
  <c r="V586" i="12" s="1"/>
  <c r="W586" i="12" a="1"/>
  <c r="W586" i="12" s="1"/>
  <c r="X586" i="12" a="1"/>
  <c r="X586" i="12" s="1"/>
  <c r="C587" i="12" a="1"/>
  <c r="C587" i="12" s="1"/>
  <c r="D587" i="12" a="1"/>
  <c r="D587" i="12" s="1"/>
  <c r="E587" i="12" a="1"/>
  <c r="E587" i="12" s="1"/>
  <c r="F587" i="12" a="1"/>
  <c r="F587" i="12" s="1"/>
  <c r="G587" i="12" a="1"/>
  <c r="G587" i="12" s="1"/>
  <c r="H587" i="12" a="1"/>
  <c r="H587" i="12" s="1"/>
  <c r="I587" i="12" a="1"/>
  <c r="I587" i="12" s="1"/>
  <c r="J587" i="12" a="1"/>
  <c r="J587" i="12" s="1"/>
  <c r="K587" i="12" a="1"/>
  <c r="K587" i="12" s="1"/>
  <c r="L587" i="12" a="1"/>
  <c r="L587" i="12" s="1"/>
  <c r="M587" i="12" a="1"/>
  <c r="M587" i="12" s="1"/>
  <c r="N587" i="12" a="1"/>
  <c r="N587" i="12" s="1"/>
  <c r="O587" i="12" a="1"/>
  <c r="O587" i="12" s="1"/>
  <c r="P587" i="12" a="1"/>
  <c r="P587" i="12" s="1"/>
  <c r="Q587" i="12" a="1"/>
  <c r="Q587" i="12" s="1"/>
  <c r="R587" i="12" a="1"/>
  <c r="R587" i="12" s="1"/>
  <c r="S587" i="12" a="1"/>
  <c r="S587" i="12" s="1"/>
  <c r="T587" i="12" a="1"/>
  <c r="T587" i="12" s="1"/>
  <c r="U587" i="12" a="1"/>
  <c r="U587" i="12" s="1"/>
  <c r="V587" i="12" a="1"/>
  <c r="V587" i="12" s="1"/>
  <c r="W587" i="12" a="1"/>
  <c r="W587" i="12" s="1"/>
  <c r="X587" i="12" a="1"/>
  <c r="X587" i="12" s="1"/>
  <c r="C588" i="12" a="1"/>
  <c r="C588" i="12" s="1"/>
  <c r="D588" i="12" a="1"/>
  <c r="D588" i="12" s="1"/>
  <c r="E588" i="12" a="1"/>
  <c r="E588" i="12" s="1"/>
  <c r="F588" i="12" a="1"/>
  <c r="F588" i="12" s="1"/>
  <c r="G588" i="12" a="1"/>
  <c r="G588" i="12" s="1"/>
  <c r="H588" i="12" a="1"/>
  <c r="H588" i="12" s="1"/>
  <c r="I588" i="12" a="1"/>
  <c r="I588" i="12" s="1"/>
  <c r="J588" i="12" a="1"/>
  <c r="J588" i="12" s="1"/>
  <c r="K588" i="12" a="1"/>
  <c r="K588" i="12" s="1"/>
  <c r="L588" i="12" a="1"/>
  <c r="L588" i="12" s="1"/>
  <c r="M588" i="12" a="1"/>
  <c r="M588" i="12" s="1"/>
  <c r="N588" i="12" a="1"/>
  <c r="N588" i="12" s="1"/>
  <c r="O588" i="12" a="1"/>
  <c r="O588" i="12" s="1"/>
  <c r="P588" i="12" a="1"/>
  <c r="P588" i="12" s="1"/>
  <c r="Q588" i="12" a="1"/>
  <c r="Q588" i="12" s="1"/>
  <c r="R588" i="12" a="1"/>
  <c r="R588" i="12" s="1"/>
  <c r="S588" i="12" a="1"/>
  <c r="S588" i="12" s="1"/>
  <c r="T588" i="12" a="1"/>
  <c r="T588" i="12" s="1"/>
  <c r="U588" i="12" a="1"/>
  <c r="U588" i="12" s="1"/>
  <c r="V588" i="12" a="1"/>
  <c r="V588" i="12" s="1"/>
  <c r="W588" i="12" a="1"/>
  <c r="W588" i="12" s="1"/>
  <c r="X588" i="12" a="1"/>
  <c r="X588" i="12" s="1"/>
  <c r="C589" i="12" a="1"/>
  <c r="C589" i="12" s="1"/>
  <c r="D589" i="12" a="1"/>
  <c r="D589" i="12" s="1"/>
  <c r="E589" i="12" a="1"/>
  <c r="E589" i="12" s="1"/>
  <c r="F589" i="12" a="1"/>
  <c r="F589" i="12" s="1"/>
  <c r="G589" i="12" a="1"/>
  <c r="G589" i="12" s="1"/>
  <c r="H589" i="12" a="1"/>
  <c r="H589" i="12" s="1"/>
  <c r="I589" i="12" a="1"/>
  <c r="I589" i="12" s="1"/>
  <c r="J589" i="12" a="1"/>
  <c r="J589" i="12" s="1"/>
  <c r="K589" i="12" a="1"/>
  <c r="K589" i="12" s="1"/>
  <c r="L589" i="12" a="1"/>
  <c r="L589" i="12" s="1"/>
  <c r="M589" i="12" a="1"/>
  <c r="M589" i="12" s="1"/>
  <c r="N589" i="12" a="1"/>
  <c r="N589" i="12" s="1"/>
  <c r="O589" i="12" a="1"/>
  <c r="O589" i="12" s="1"/>
  <c r="P589" i="12" a="1"/>
  <c r="P589" i="12" s="1"/>
  <c r="Q589" i="12" a="1"/>
  <c r="Q589" i="12" s="1"/>
  <c r="R589" i="12" a="1"/>
  <c r="R589" i="12" s="1"/>
  <c r="S589" i="12" a="1"/>
  <c r="S589" i="12" s="1"/>
  <c r="T589" i="12" a="1"/>
  <c r="T589" i="12" s="1"/>
  <c r="U589" i="12" a="1"/>
  <c r="U589" i="12" s="1"/>
  <c r="V589" i="12" a="1"/>
  <c r="V589" i="12" s="1"/>
  <c r="W589" i="12" a="1"/>
  <c r="W589" i="12" s="1"/>
  <c r="X589" i="12" a="1"/>
  <c r="X589" i="12" s="1"/>
  <c r="C590" i="12" a="1"/>
  <c r="C590" i="12" s="1"/>
  <c r="D590" i="12" a="1"/>
  <c r="D590" i="12" s="1"/>
  <c r="E590" i="12" a="1"/>
  <c r="E590" i="12" s="1"/>
  <c r="F590" i="12" a="1"/>
  <c r="F590" i="12" s="1"/>
  <c r="G590" i="12" a="1"/>
  <c r="G590" i="12" s="1"/>
  <c r="H590" i="12" a="1"/>
  <c r="H590" i="12" s="1"/>
  <c r="I590" i="12" a="1"/>
  <c r="I590" i="12" s="1"/>
  <c r="J590" i="12" a="1"/>
  <c r="J590" i="12" s="1"/>
  <c r="K590" i="12" a="1"/>
  <c r="K590" i="12" s="1"/>
  <c r="L590" i="12" a="1"/>
  <c r="L590" i="12" s="1"/>
  <c r="M590" i="12" a="1"/>
  <c r="M590" i="12" s="1"/>
  <c r="N590" i="12" a="1"/>
  <c r="N590" i="12" s="1"/>
  <c r="O590" i="12" a="1"/>
  <c r="O590" i="12" s="1"/>
  <c r="P590" i="12" a="1"/>
  <c r="P590" i="12" s="1"/>
  <c r="Q590" i="12" a="1"/>
  <c r="Q590" i="12" s="1"/>
  <c r="R590" i="12" a="1"/>
  <c r="R590" i="12" s="1"/>
  <c r="S590" i="12" a="1"/>
  <c r="S590" i="12" s="1"/>
  <c r="T590" i="12" a="1"/>
  <c r="T590" i="12" s="1"/>
  <c r="U590" i="12" a="1"/>
  <c r="U590" i="12" s="1"/>
  <c r="V590" i="12" a="1"/>
  <c r="V590" i="12" s="1"/>
  <c r="W590" i="12" a="1"/>
  <c r="W590" i="12" s="1"/>
  <c r="X590" i="12" a="1"/>
  <c r="X590" i="12" s="1"/>
  <c r="C591" i="12" a="1"/>
  <c r="C591" i="12" s="1"/>
  <c r="D591" i="12" a="1"/>
  <c r="D591" i="12" s="1"/>
  <c r="E591" i="12" a="1"/>
  <c r="E591" i="12" s="1"/>
  <c r="F591" i="12" a="1"/>
  <c r="F591" i="12" s="1"/>
  <c r="G591" i="12" a="1"/>
  <c r="G591" i="12" s="1"/>
  <c r="H591" i="12" a="1"/>
  <c r="H591" i="12" s="1"/>
  <c r="I591" i="12" a="1"/>
  <c r="I591" i="12" s="1"/>
  <c r="J591" i="12" a="1"/>
  <c r="J591" i="12" s="1"/>
  <c r="K591" i="12" a="1"/>
  <c r="K591" i="12" s="1"/>
  <c r="L591" i="12" a="1"/>
  <c r="L591" i="12" s="1"/>
  <c r="M591" i="12" a="1"/>
  <c r="M591" i="12" s="1"/>
  <c r="N591" i="12" a="1"/>
  <c r="N591" i="12" s="1"/>
  <c r="O591" i="12" a="1"/>
  <c r="O591" i="12" s="1"/>
  <c r="P591" i="12" a="1"/>
  <c r="P591" i="12" s="1"/>
  <c r="Q591" i="12" a="1"/>
  <c r="Q591" i="12" s="1"/>
  <c r="R591" i="12" a="1"/>
  <c r="R591" i="12" s="1"/>
  <c r="S591" i="12" a="1"/>
  <c r="S591" i="12" s="1"/>
  <c r="T591" i="12" a="1"/>
  <c r="T591" i="12" s="1"/>
  <c r="U591" i="12" a="1"/>
  <c r="U591" i="12" s="1"/>
  <c r="V591" i="12" a="1"/>
  <c r="V591" i="12" s="1"/>
  <c r="W591" i="12" a="1"/>
  <c r="W591" i="12" s="1"/>
  <c r="X591" i="12" a="1"/>
  <c r="X591" i="12" s="1"/>
  <c r="C592" i="12" a="1"/>
  <c r="C592" i="12" s="1"/>
  <c r="D592" i="12" a="1"/>
  <c r="D592" i="12" s="1"/>
  <c r="E592" i="12" a="1"/>
  <c r="E592" i="12" s="1"/>
  <c r="F592" i="12" a="1"/>
  <c r="F592" i="12" s="1"/>
  <c r="G592" i="12" a="1"/>
  <c r="G592" i="12" s="1"/>
  <c r="H592" i="12" a="1"/>
  <c r="H592" i="12" s="1"/>
  <c r="I592" i="12" a="1"/>
  <c r="I592" i="12" s="1"/>
  <c r="J592" i="12" a="1"/>
  <c r="J592" i="12" s="1"/>
  <c r="K592" i="12" a="1"/>
  <c r="K592" i="12" s="1"/>
  <c r="L592" i="12" a="1"/>
  <c r="L592" i="12" s="1"/>
  <c r="M592" i="12" a="1"/>
  <c r="M592" i="12" s="1"/>
  <c r="N592" i="12" a="1"/>
  <c r="N592" i="12" s="1"/>
  <c r="O592" i="12" a="1"/>
  <c r="O592" i="12" s="1"/>
  <c r="P592" i="12" a="1"/>
  <c r="P592" i="12" s="1"/>
  <c r="Q592" i="12" a="1"/>
  <c r="Q592" i="12" s="1"/>
  <c r="R592" i="12" a="1"/>
  <c r="R592" i="12" s="1"/>
  <c r="S592" i="12" a="1"/>
  <c r="S592" i="12" s="1"/>
  <c r="T592" i="12" a="1"/>
  <c r="T592" i="12" s="1"/>
  <c r="U592" i="12" a="1"/>
  <c r="U592" i="12" s="1"/>
  <c r="V592" i="12" a="1"/>
  <c r="V592" i="12" s="1"/>
  <c r="W592" i="12" a="1"/>
  <c r="W592" i="12" s="1"/>
  <c r="X592" i="12" a="1"/>
  <c r="X592" i="12" s="1"/>
  <c r="C593" i="12" a="1"/>
  <c r="C593" i="12" s="1"/>
  <c r="D593" i="12" a="1"/>
  <c r="D593" i="12" s="1"/>
  <c r="E593" i="12" a="1"/>
  <c r="E593" i="12" s="1"/>
  <c r="F593" i="12" a="1"/>
  <c r="F593" i="12" s="1"/>
  <c r="G593" i="12" a="1"/>
  <c r="G593" i="12" s="1"/>
  <c r="H593" i="12" a="1"/>
  <c r="H593" i="12" s="1"/>
  <c r="I593" i="12" a="1"/>
  <c r="I593" i="12" s="1"/>
  <c r="J593" i="12" a="1"/>
  <c r="J593" i="12" s="1"/>
  <c r="K593" i="12" a="1"/>
  <c r="K593" i="12" s="1"/>
  <c r="L593" i="12" a="1"/>
  <c r="L593" i="12" s="1"/>
  <c r="M593" i="12" a="1"/>
  <c r="M593" i="12" s="1"/>
  <c r="N593" i="12" a="1"/>
  <c r="N593" i="12" s="1"/>
  <c r="O593" i="12" a="1"/>
  <c r="O593" i="12" s="1"/>
  <c r="P593" i="12" a="1"/>
  <c r="P593" i="12" s="1"/>
  <c r="Q593" i="12" a="1"/>
  <c r="Q593" i="12" s="1"/>
  <c r="R593" i="12" a="1"/>
  <c r="R593" i="12" s="1"/>
  <c r="S593" i="12" a="1"/>
  <c r="S593" i="12" s="1"/>
  <c r="T593" i="12" a="1"/>
  <c r="T593" i="12" s="1"/>
  <c r="U593" i="12" a="1"/>
  <c r="U593" i="12" s="1"/>
  <c r="V593" i="12" a="1"/>
  <c r="V593" i="12" s="1"/>
  <c r="W593" i="12" a="1"/>
  <c r="W593" i="12" s="1"/>
  <c r="X593" i="12" a="1"/>
  <c r="X593" i="12" s="1"/>
  <c r="C594" i="12" a="1"/>
  <c r="C594" i="12" s="1"/>
  <c r="D594" i="12" a="1"/>
  <c r="D594" i="12" s="1"/>
  <c r="E594" i="12" a="1"/>
  <c r="E594" i="12" s="1"/>
  <c r="F594" i="12" a="1"/>
  <c r="F594" i="12" s="1"/>
  <c r="G594" i="12" a="1"/>
  <c r="G594" i="12" s="1"/>
  <c r="H594" i="12" a="1"/>
  <c r="H594" i="12" s="1"/>
  <c r="I594" i="12" a="1"/>
  <c r="I594" i="12" s="1"/>
  <c r="J594" i="12" a="1"/>
  <c r="J594" i="12" s="1"/>
  <c r="K594" i="12" a="1"/>
  <c r="K594" i="12" s="1"/>
  <c r="L594" i="12" a="1"/>
  <c r="L594" i="12" s="1"/>
  <c r="M594" i="12" a="1"/>
  <c r="M594" i="12" s="1"/>
  <c r="N594" i="12" a="1"/>
  <c r="N594" i="12" s="1"/>
  <c r="O594" i="12" a="1"/>
  <c r="O594" i="12" s="1"/>
  <c r="P594" i="12" a="1"/>
  <c r="P594" i="12" s="1"/>
  <c r="Q594" i="12" a="1"/>
  <c r="Q594" i="12" s="1"/>
  <c r="R594" i="12" a="1"/>
  <c r="R594" i="12" s="1"/>
  <c r="S594" i="12" a="1"/>
  <c r="S594" i="12" s="1"/>
  <c r="T594" i="12" a="1"/>
  <c r="T594" i="12" s="1"/>
  <c r="U594" i="12" a="1"/>
  <c r="U594" i="12" s="1"/>
  <c r="V594" i="12" a="1"/>
  <c r="V594" i="12" s="1"/>
  <c r="W594" i="12" a="1"/>
  <c r="W594" i="12" s="1"/>
  <c r="X594" i="12" a="1"/>
  <c r="X594" i="12" s="1"/>
  <c r="C595" i="12" a="1"/>
  <c r="C595" i="12" s="1"/>
  <c r="D595" i="12" a="1"/>
  <c r="D595" i="12" s="1"/>
  <c r="E595" i="12" a="1"/>
  <c r="E595" i="12" s="1"/>
  <c r="F595" i="12" a="1"/>
  <c r="F595" i="12" s="1"/>
  <c r="G595" i="12" a="1"/>
  <c r="G595" i="12" s="1"/>
  <c r="H595" i="12" a="1"/>
  <c r="H595" i="12" s="1"/>
  <c r="I595" i="12" a="1"/>
  <c r="I595" i="12" s="1"/>
  <c r="J595" i="12" a="1"/>
  <c r="J595" i="12" s="1"/>
  <c r="K595" i="12" a="1"/>
  <c r="K595" i="12" s="1"/>
  <c r="L595" i="12" a="1"/>
  <c r="L595" i="12" s="1"/>
  <c r="M595" i="12" a="1"/>
  <c r="M595" i="12" s="1"/>
  <c r="N595" i="12" a="1"/>
  <c r="N595" i="12" s="1"/>
  <c r="O595" i="12" a="1"/>
  <c r="O595" i="12" s="1"/>
  <c r="P595" i="12" a="1"/>
  <c r="P595" i="12" s="1"/>
  <c r="Q595" i="12" a="1"/>
  <c r="Q595" i="12" s="1"/>
  <c r="R595" i="12" a="1"/>
  <c r="R595" i="12" s="1"/>
  <c r="S595" i="12" a="1"/>
  <c r="S595" i="12" s="1"/>
  <c r="T595" i="12" a="1"/>
  <c r="T595" i="12" s="1"/>
  <c r="U595" i="12" a="1"/>
  <c r="U595" i="12" s="1"/>
  <c r="V595" i="12" a="1"/>
  <c r="V595" i="12" s="1"/>
  <c r="W595" i="12" a="1"/>
  <c r="W595" i="12" s="1"/>
  <c r="X595" i="12" a="1"/>
  <c r="X595" i="12" s="1"/>
  <c r="C596" i="12" a="1"/>
  <c r="C596" i="12" s="1"/>
  <c r="D596" i="12" a="1"/>
  <c r="D596" i="12" s="1"/>
  <c r="E596" i="12" a="1"/>
  <c r="E596" i="12" s="1"/>
  <c r="F596" i="12" a="1"/>
  <c r="F596" i="12" s="1"/>
  <c r="G596" i="12" a="1"/>
  <c r="G596" i="12" s="1"/>
  <c r="H596" i="12" a="1"/>
  <c r="H596" i="12" s="1"/>
  <c r="I596" i="12" a="1"/>
  <c r="I596" i="12" s="1"/>
  <c r="J596" i="12" a="1"/>
  <c r="J596" i="12" s="1"/>
  <c r="K596" i="12" a="1"/>
  <c r="K596" i="12" s="1"/>
  <c r="L596" i="12" a="1"/>
  <c r="L596" i="12" s="1"/>
  <c r="M596" i="12" a="1"/>
  <c r="M596" i="12" s="1"/>
  <c r="N596" i="12" a="1"/>
  <c r="N596" i="12" s="1"/>
  <c r="O596" i="12" a="1"/>
  <c r="O596" i="12" s="1"/>
  <c r="P596" i="12" a="1"/>
  <c r="P596" i="12" s="1"/>
  <c r="Q596" i="12" a="1"/>
  <c r="Q596" i="12" s="1"/>
  <c r="R596" i="12" a="1"/>
  <c r="R596" i="12" s="1"/>
  <c r="S596" i="12" a="1"/>
  <c r="S596" i="12" s="1"/>
  <c r="T596" i="12" a="1"/>
  <c r="T596" i="12" s="1"/>
  <c r="U596" i="12" a="1"/>
  <c r="U596" i="12" s="1"/>
  <c r="V596" i="12" a="1"/>
  <c r="V596" i="12" s="1"/>
  <c r="W596" i="12" a="1"/>
  <c r="W596" i="12" s="1"/>
  <c r="X596" i="12" a="1"/>
  <c r="X596" i="12" s="1"/>
  <c r="C597" i="12" a="1"/>
  <c r="C597" i="12" s="1"/>
  <c r="D597" i="12" a="1"/>
  <c r="D597" i="12" s="1"/>
  <c r="E597" i="12" a="1"/>
  <c r="E597" i="12" s="1"/>
  <c r="F597" i="12" a="1"/>
  <c r="F597" i="12" s="1"/>
  <c r="G597" i="12" a="1"/>
  <c r="G597" i="12" s="1"/>
  <c r="H597" i="12" a="1"/>
  <c r="H597" i="12" s="1"/>
  <c r="I597" i="12" a="1"/>
  <c r="I597" i="12" s="1"/>
  <c r="J597" i="12" a="1"/>
  <c r="J597" i="12" s="1"/>
  <c r="K597" i="12" a="1"/>
  <c r="K597" i="12" s="1"/>
  <c r="L597" i="12" a="1"/>
  <c r="L597" i="12" s="1"/>
  <c r="M597" i="12" a="1"/>
  <c r="M597" i="12" s="1"/>
  <c r="N597" i="12" a="1"/>
  <c r="N597" i="12" s="1"/>
  <c r="O597" i="12" a="1"/>
  <c r="O597" i="12" s="1"/>
  <c r="P597" i="12" a="1"/>
  <c r="P597" i="12" s="1"/>
  <c r="Q597" i="12" a="1"/>
  <c r="Q597" i="12" s="1"/>
  <c r="R597" i="12" a="1"/>
  <c r="R597" i="12" s="1"/>
  <c r="S597" i="12" a="1"/>
  <c r="S597" i="12" s="1"/>
  <c r="T597" i="12" a="1"/>
  <c r="T597" i="12" s="1"/>
  <c r="U597" i="12" a="1"/>
  <c r="U597" i="12" s="1"/>
  <c r="V597" i="12" a="1"/>
  <c r="V597" i="12" s="1"/>
  <c r="W597" i="12" a="1"/>
  <c r="W597" i="12" s="1"/>
  <c r="X597" i="12" a="1"/>
  <c r="X597" i="12" s="1"/>
  <c r="C598" i="12" a="1"/>
  <c r="C598" i="12" s="1"/>
  <c r="D598" i="12" a="1"/>
  <c r="D598" i="12" s="1"/>
  <c r="E598" i="12" a="1"/>
  <c r="E598" i="12" s="1"/>
  <c r="F598" i="12" a="1"/>
  <c r="F598" i="12" s="1"/>
  <c r="G598" i="12" a="1"/>
  <c r="G598" i="12" s="1"/>
  <c r="H598" i="12" a="1"/>
  <c r="H598" i="12" s="1"/>
  <c r="I598" i="12" a="1"/>
  <c r="I598" i="12" s="1"/>
  <c r="J598" i="12" a="1"/>
  <c r="J598" i="12" s="1"/>
  <c r="K598" i="12" a="1"/>
  <c r="K598" i="12" s="1"/>
  <c r="L598" i="12" a="1"/>
  <c r="L598" i="12" s="1"/>
  <c r="M598" i="12" a="1"/>
  <c r="M598" i="12" s="1"/>
  <c r="N598" i="12" a="1"/>
  <c r="N598" i="12" s="1"/>
  <c r="O598" i="12" a="1"/>
  <c r="O598" i="12" s="1"/>
  <c r="P598" i="12" a="1"/>
  <c r="P598" i="12" s="1"/>
  <c r="Q598" i="12" a="1"/>
  <c r="Q598" i="12" s="1"/>
  <c r="R598" i="12" a="1"/>
  <c r="R598" i="12" s="1"/>
  <c r="S598" i="12" a="1"/>
  <c r="S598" i="12" s="1"/>
  <c r="T598" i="12" a="1"/>
  <c r="T598" i="12" s="1"/>
  <c r="U598" i="12" a="1"/>
  <c r="U598" i="12" s="1"/>
  <c r="V598" i="12" a="1"/>
  <c r="V598" i="12" s="1"/>
  <c r="W598" i="12" a="1"/>
  <c r="W598" i="12" s="1"/>
  <c r="X598" i="12" a="1"/>
  <c r="X598" i="12" s="1"/>
  <c r="C599" i="12" a="1"/>
  <c r="C599" i="12" s="1"/>
  <c r="D599" i="12" a="1"/>
  <c r="D599" i="12" s="1"/>
  <c r="E599" i="12" a="1"/>
  <c r="E599" i="12" s="1"/>
  <c r="F599" i="12" a="1"/>
  <c r="F599" i="12" s="1"/>
  <c r="G599" i="12" a="1"/>
  <c r="G599" i="12" s="1"/>
  <c r="H599" i="12" a="1"/>
  <c r="H599" i="12" s="1"/>
  <c r="I599" i="12" a="1"/>
  <c r="I599" i="12" s="1"/>
  <c r="J599" i="12" a="1"/>
  <c r="J599" i="12" s="1"/>
  <c r="K599" i="12" a="1"/>
  <c r="K599" i="12" s="1"/>
  <c r="L599" i="12" a="1"/>
  <c r="L599" i="12" s="1"/>
  <c r="M599" i="12" a="1"/>
  <c r="M599" i="12" s="1"/>
  <c r="N599" i="12" a="1"/>
  <c r="N599" i="12" s="1"/>
  <c r="O599" i="12" a="1"/>
  <c r="O599" i="12" s="1"/>
  <c r="P599" i="12" a="1"/>
  <c r="P599" i="12" s="1"/>
  <c r="Q599" i="12" a="1"/>
  <c r="Q599" i="12" s="1"/>
  <c r="R599" i="12" a="1"/>
  <c r="R599" i="12" s="1"/>
  <c r="S599" i="12" a="1"/>
  <c r="S599" i="12" s="1"/>
  <c r="T599" i="12" a="1"/>
  <c r="T599" i="12" s="1"/>
  <c r="U599" i="12" a="1"/>
  <c r="U599" i="12" s="1"/>
  <c r="V599" i="12" a="1"/>
  <c r="V599" i="12" s="1"/>
  <c r="W599" i="12" a="1"/>
  <c r="W599" i="12" s="1"/>
  <c r="X599" i="12" a="1"/>
  <c r="X599" i="12" s="1"/>
  <c r="X569" i="12" a="1"/>
  <c r="X569" i="12" s="1"/>
  <c r="W569" i="12" a="1"/>
  <c r="W569" i="12" s="1"/>
  <c r="V569" i="12" a="1"/>
  <c r="V569" i="12" s="1"/>
  <c r="U569" i="12" a="1"/>
  <c r="U569" i="12" s="1"/>
  <c r="T569" i="12" a="1"/>
  <c r="T569" i="12" s="1"/>
  <c r="S569" i="12" a="1"/>
  <c r="S569" i="12" s="1"/>
  <c r="R569" i="12" a="1"/>
  <c r="R569" i="12" s="1"/>
  <c r="Q569" i="12" a="1"/>
  <c r="Q569" i="12" s="1"/>
  <c r="P569" i="12" a="1"/>
  <c r="P569" i="12" s="1"/>
  <c r="O569" i="12" a="1"/>
  <c r="O569" i="12" s="1"/>
  <c r="N569" i="12" a="1"/>
  <c r="N569" i="12" s="1"/>
  <c r="M569" i="12" a="1"/>
  <c r="M569" i="12" s="1"/>
  <c r="L569" i="12" a="1"/>
  <c r="L569" i="12" s="1"/>
  <c r="K569" i="12" a="1"/>
  <c r="K569" i="12" s="1"/>
  <c r="J569" i="12" a="1"/>
  <c r="J569" i="12" s="1"/>
  <c r="I569" i="12" a="1"/>
  <c r="I569" i="12" s="1"/>
  <c r="H569" i="12" a="1"/>
  <c r="H569" i="12" s="1"/>
  <c r="G569" i="12" a="1"/>
  <c r="G569" i="12" s="1"/>
  <c r="F569" i="12" a="1"/>
  <c r="F569" i="12" s="1"/>
  <c r="E569" i="12" a="1"/>
  <c r="E569" i="12" s="1"/>
  <c r="D569" i="12" a="1"/>
  <c r="D569" i="12" s="1"/>
  <c r="C569" i="12" a="1"/>
  <c r="C569" i="12" s="1"/>
  <c r="C534" i="12" a="1"/>
  <c r="C534" i="12" s="1"/>
  <c r="D534" i="12" a="1"/>
  <c r="D534" i="12" s="1"/>
  <c r="E534" i="12" a="1"/>
  <c r="E534" i="12" s="1"/>
  <c r="F534" i="12" a="1"/>
  <c r="F534" i="12" s="1"/>
  <c r="G534" i="12" a="1"/>
  <c r="G534" i="12" s="1"/>
  <c r="H534" i="12" a="1"/>
  <c r="H534" i="12" s="1"/>
  <c r="I534" i="12" a="1"/>
  <c r="I534" i="12" s="1"/>
  <c r="J534" i="12" a="1"/>
  <c r="J534" i="12" s="1"/>
  <c r="K534" i="12" a="1"/>
  <c r="K534" i="12" s="1"/>
  <c r="L534" i="12" a="1"/>
  <c r="L534" i="12" s="1"/>
  <c r="M534" i="12" a="1"/>
  <c r="M534" i="12" s="1"/>
  <c r="N534" i="12" a="1"/>
  <c r="N534" i="12" s="1"/>
  <c r="O534" i="12" a="1"/>
  <c r="O534" i="12" s="1"/>
  <c r="P534" i="12" a="1"/>
  <c r="P534" i="12" s="1"/>
  <c r="Q534" i="12" a="1"/>
  <c r="Q534" i="12" s="1"/>
  <c r="R534" i="12" a="1"/>
  <c r="R534" i="12" s="1"/>
  <c r="S534" i="12" a="1"/>
  <c r="S534" i="12" s="1"/>
  <c r="T534" i="12" a="1"/>
  <c r="T534" i="12" s="1"/>
  <c r="U534" i="12" a="1"/>
  <c r="U534" i="12" s="1"/>
  <c r="V534" i="12" a="1"/>
  <c r="V534" i="12" s="1"/>
  <c r="W534" i="12" a="1"/>
  <c r="W534" i="12" s="1"/>
  <c r="X534" i="12" a="1"/>
  <c r="X534" i="12" s="1"/>
  <c r="C535" i="12" a="1"/>
  <c r="C535" i="12" s="1"/>
  <c r="D535" i="12" a="1"/>
  <c r="D535" i="12" s="1"/>
  <c r="E535" i="12" a="1"/>
  <c r="E535" i="12" s="1"/>
  <c r="F535" i="12" a="1"/>
  <c r="F535" i="12" s="1"/>
  <c r="G535" i="12" a="1"/>
  <c r="G535" i="12" s="1"/>
  <c r="H535" i="12" a="1"/>
  <c r="H535" i="12" s="1"/>
  <c r="I535" i="12" a="1"/>
  <c r="I535" i="12" s="1"/>
  <c r="J535" i="12" a="1"/>
  <c r="J535" i="12" s="1"/>
  <c r="K535" i="12" a="1"/>
  <c r="K535" i="12" s="1"/>
  <c r="L535" i="12" a="1"/>
  <c r="L535" i="12" s="1"/>
  <c r="M535" i="12" a="1"/>
  <c r="M535" i="12" s="1"/>
  <c r="N535" i="12" a="1"/>
  <c r="N535" i="12" s="1"/>
  <c r="O535" i="12" a="1"/>
  <c r="O535" i="12" s="1"/>
  <c r="P535" i="12" a="1"/>
  <c r="P535" i="12" s="1"/>
  <c r="Q535" i="12" a="1"/>
  <c r="Q535" i="12" s="1"/>
  <c r="R535" i="12" a="1"/>
  <c r="R535" i="12" s="1"/>
  <c r="S535" i="12" a="1"/>
  <c r="S535" i="12" s="1"/>
  <c r="T535" i="12" a="1"/>
  <c r="T535" i="12" s="1"/>
  <c r="U535" i="12" a="1"/>
  <c r="U535" i="12" s="1"/>
  <c r="V535" i="12" a="1"/>
  <c r="V535" i="12" s="1"/>
  <c r="W535" i="12" a="1"/>
  <c r="W535" i="12" s="1"/>
  <c r="X535" i="12" a="1"/>
  <c r="X535" i="12" s="1"/>
  <c r="C536" i="12" a="1"/>
  <c r="C536" i="12" s="1"/>
  <c r="D536" i="12" a="1"/>
  <c r="D536" i="12" s="1"/>
  <c r="E536" i="12" a="1"/>
  <c r="E536" i="12" s="1"/>
  <c r="F536" i="12" a="1"/>
  <c r="F536" i="12" s="1"/>
  <c r="G536" i="12" a="1"/>
  <c r="G536" i="12" s="1"/>
  <c r="H536" i="12" a="1"/>
  <c r="H536" i="12" s="1"/>
  <c r="I536" i="12" a="1"/>
  <c r="I536" i="12" s="1"/>
  <c r="J536" i="12" a="1"/>
  <c r="J536" i="12" s="1"/>
  <c r="K536" i="12" a="1"/>
  <c r="K536" i="12" s="1"/>
  <c r="L536" i="12" a="1"/>
  <c r="L536" i="12" s="1"/>
  <c r="M536" i="12" a="1"/>
  <c r="M536" i="12" s="1"/>
  <c r="N536" i="12" a="1"/>
  <c r="N536" i="12" s="1"/>
  <c r="O536" i="12" a="1"/>
  <c r="O536" i="12" s="1"/>
  <c r="P536" i="12" a="1"/>
  <c r="P536" i="12" s="1"/>
  <c r="Q536" i="12" a="1"/>
  <c r="Q536" i="12" s="1"/>
  <c r="R536" i="12" a="1"/>
  <c r="R536" i="12" s="1"/>
  <c r="S536" i="12" a="1"/>
  <c r="S536" i="12" s="1"/>
  <c r="T536" i="12" a="1"/>
  <c r="T536" i="12" s="1"/>
  <c r="U536" i="12" a="1"/>
  <c r="U536" i="12" s="1"/>
  <c r="V536" i="12" a="1"/>
  <c r="V536" i="12" s="1"/>
  <c r="W536" i="12" a="1"/>
  <c r="W536" i="12" s="1"/>
  <c r="X536" i="12" a="1"/>
  <c r="X536" i="12" s="1"/>
  <c r="C537" i="12" a="1"/>
  <c r="C537" i="12" s="1"/>
  <c r="D537" i="12" a="1"/>
  <c r="D537" i="12" s="1"/>
  <c r="E537" i="12" a="1"/>
  <c r="E537" i="12" s="1"/>
  <c r="F537" i="12" a="1"/>
  <c r="F537" i="12" s="1"/>
  <c r="G537" i="12" a="1"/>
  <c r="G537" i="12" s="1"/>
  <c r="H537" i="12" a="1"/>
  <c r="H537" i="12" s="1"/>
  <c r="I537" i="12" a="1"/>
  <c r="I537" i="12" s="1"/>
  <c r="J537" i="12" a="1"/>
  <c r="J537" i="12" s="1"/>
  <c r="K537" i="12" a="1"/>
  <c r="K537" i="12" s="1"/>
  <c r="L537" i="12" a="1"/>
  <c r="L537" i="12" s="1"/>
  <c r="M537" i="12" a="1"/>
  <c r="M537" i="12" s="1"/>
  <c r="N537" i="12" a="1"/>
  <c r="N537" i="12" s="1"/>
  <c r="O537" i="12" a="1"/>
  <c r="O537" i="12" s="1"/>
  <c r="P537" i="12" a="1"/>
  <c r="P537" i="12" s="1"/>
  <c r="Q537" i="12" a="1"/>
  <c r="Q537" i="12" s="1"/>
  <c r="R537" i="12" a="1"/>
  <c r="R537" i="12" s="1"/>
  <c r="S537" i="12" a="1"/>
  <c r="S537" i="12" s="1"/>
  <c r="T537" i="12" a="1"/>
  <c r="T537" i="12" s="1"/>
  <c r="U537" i="12" a="1"/>
  <c r="U537" i="12" s="1"/>
  <c r="V537" i="12" a="1"/>
  <c r="V537" i="12" s="1"/>
  <c r="W537" i="12" a="1"/>
  <c r="W537" i="12" s="1"/>
  <c r="X537" i="12" a="1"/>
  <c r="X537" i="12" s="1"/>
  <c r="C538" i="12" a="1"/>
  <c r="C538" i="12" s="1"/>
  <c r="D538" i="12" a="1"/>
  <c r="D538" i="12" s="1"/>
  <c r="E538" i="12" a="1"/>
  <c r="E538" i="12" s="1"/>
  <c r="F538" i="12" a="1"/>
  <c r="F538" i="12" s="1"/>
  <c r="G538" i="12" a="1"/>
  <c r="G538" i="12" s="1"/>
  <c r="H538" i="12" a="1"/>
  <c r="H538" i="12" s="1"/>
  <c r="I538" i="12" a="1"/>
  <c r="I538" i="12" s="1"/>
  <c r="J538" i="12" a="1"/>
  <c r="J538" i="12" s="1"/>
  <c r="K538" i="12" a="1"/>
  <c r="K538" i="12" s="1"/>
  <c r="L538" i="12" a="1"/>
  <c r="L538" i="12" s="1"/>
  <c r="M538" i="12" a="1"/>
  <c r="M538" i="12" s="1"/>
  <c r="N538" i="12" a="1"/>
  <c r="N538" i="12" s="1"/>
  <c r="O538" i="12" a="1"/>
  <c r="O538" i="12" s="1"/>
  <c r="P538" i="12" a="1"/>
  <c r="P538" i="12" s="1"/>
  <c r="Q538" i="12" a="1"/>
  <c r="Q538" i="12" s="1"/>
  <c r="R538" i="12" a="1"/>
  <c r="R538" i="12" s="1"/>
  <c r="S538" i="12" a="1"/>
  <c r="S538" i="12" s="1"/>
  <c r="T538" i="12" a="1"/>
  <c r="T538" i="12" s="1"/>
  <c r="U538" i="12" a="1"/>
  <c r="U538" i="12" s="1"/>
  <c r="V538" i="12" a="1"/>
  <c r="V538" i="12" s="1"/>
  <c r="W538" i="12" a="1"/>
  <c r="W538" i="12" s="1"/>
  <c r="X538" i="12" a="1"/>
  <c r="X538" i="12" s="1"/>
  <c r="C539" i="12" a="1"/>
  <c r="C539" i="12" s="1"/>
  <c r="D539" i="12" a="1"/>
  <c r="D539" i="12" s="1"/>
  <c r="E539" i="12" a="1"/>
  <c r="E539" i="12" s="1"/>
  <c r="F539" i="12" a="1"/>
  <c r="F539" i="12" s="1"/>
  <c r="G539" i="12" a="1"/>
  <c r="G539" i="12" s="1"/>
  <c r="H539" i="12" a="1"/>
  <c r="H539" i="12" s="1"/>
  <c r="I539" i="12" a="1"/>
  <c r="I539" i="12" s="1"/>
  <c r="J539" i="12" a="1"/>
  <c r="J539" i="12" s="1"/>
  <c r="K539" i="12" a="1"/>
  <c r="K539" i="12" s="1"/>
  <c r="L539" i="12" a="1"/>
  <c r="L539" i="12" s="1"/>
  <c r="M539" i="12" a="1"/>
  <c r="M539" i="12" s="1"/>
  <c r="N539" i="12" a="1"/>
  <c r="N539" i="12" s="1"/>
  <c r="O539" i="12" a="1"/>
  <c r="O539" i="12" s="1"/>
  <c r="P539" i="12" a="1"/>
  <c r="P539" i="12" s="1"/>
  <c r="Q539" i="12" a="1"/>
  <c r="Q539" i="12" s="1"/>
  <c r="R539" i="12" a="1"/>
  <c r="R539" i="12" s="1"/>
  <c r="S539" i="12" a="1"/>
  <c r="S539" i="12" s="1"/>
  <c r="T539" i="12" a="1"/>
  <c r="T539" i="12" s="1"/>
  <c r="U539" i="12" a="1"/>
  <c r="U539" i="12" s="1"/>
  <c r="V539" i="12" a="1"/>
  <c r="V539" i="12" s="1"/>
  <c r="W539" i="12" a="1"/>
  <c r="W539" i="12" s="1"/>
  <c r="X539" i="12" a="1"/>
  <c r="X539" i="12" s="1"/>
  <c r="C540" i="12" a="1"/>
  <c r="C540" i="12" s="1"/>
  <c r="D540" i="12" a="1"/>
  <c r="D540" i="12" s="1"/>
  <c r="E540" i="12" a="1"/>
  <c r="E540" i="12" s="1"/>
  <c r="F540" i="12" a="1"/>
  <c r="F540" i="12" s="1"/>
  <c r="G540" i="12" a="1"/>
  <c r="G540" i="12" s="1"/>
  <c r="H540" i="12" a="1"/>
  <c r="H540" i="12" s="1"/>
  <c r="I540" i="12" a="1"/>
  <c r="I540" i="12" s="1"/>
  <c r="J540" i="12" a="1"/>
  <c r="J540" i="12" s="1"/>
  <c r="K540" i="12" a="1"/>
  <c r="K540" i="12" s="1"/>
  <c r="L540" i="12" a="1"/>
  <c r="L540" i="12" s="1"/>
  <c r="M540" i="12" a="1"/>
  <c r="M540" i="12" s="1"/>
  <c r="N540" i="12" a="1"/>
  <c r="N540" i="12" s="1"/>
  <c r="O540" i="12" a="1"/>
  <c r="O540" i="12" s="1"/>
  <c r="P540" i="12" a="1"/>
  <c r="P540" i="12" s="1"/>
  <c r="Q540" i="12" a="1"/>
  <c r="Q540" i="12" s="1"/>
  <c r="R540" i="12" a="1"/>
  <c r="R540" i="12" s="1"/>
  <c r="S540" i="12" a="1"/>
  <c r="S540" i="12" s="1"/>
  <c r="T540" i="12" a="1"/>
  <c r="T540" i="12" s="1"/>
  <c r="U540" i="12" a="1"/>
  <c r="U540" i="12" s="1"/>
  <c r="V540" i="12" a="1"/>
  <c r="V540" i="12" s="1"/>
  <c r="W540" i="12" a="1"/>
  <c r="W540" i="12" s="1"/>
  <c r="X540" i="12" a="1"/>
  <c r="X540" i="12" s="1"/>
  <c r="C541" i="12" a="1"/>
  <c r="C541" i="12" s="1"/>
  <c r="D541" i="12" a="1"/>
  <c r="D541" i="12" s="1"/>
  <c r="E541" i="12" a="1"/>
  <c r="E541" i="12" s="1"/>
  <c r="F541" i="12" a="1"/>
  <c r="F541" i="12" s="1"/>
  <c r="G541" i="12" a="1"/>
  <c r="G541" i="12" s="1"/>
  <c r="H541" i="12" a="1"/>
  <c r="H541" i="12" s="1"/>
  <c r="I541" i="12" a="1"/>
  <c r="I541" i="12" s="1"/>
  <c r="J541" i="12" a="1"/>
  <c r="J541" i="12" s="1"/>
  <c r="K541" i="12" a="1"/>
  <c r="K541" i="12" s="1"/>
  <c r="L541" i="12" a="1"/>
  <c r="L541" i="12" s="1"/>
  <c r="M541" i="12" a="1"/>
  <c r="M541" i="12" s="1"/>
  <c r="N541" i="12" a="1"/>
  <c r="N541" i="12" s="1"/>
  <c r="O541" i="12" a="1"/>
  <c r="O541" i="12" s="1"/>
  <c r="P541" i="12" a="1"/>
  <c r="P541" i="12" s="1"/>
  <c r="Q541" i="12" a="1"/>
  <c r="Q541" i="12" s="1"/>
  <c r="R541" i="12" a="1"/>
  <c r="R541" i="12" s="1"/>
  <c r="S541" i="12" a="1"/>
  <c r="S541" i="12" s="1"/>
  <c r="T541" i="12" a="1"/>
  <c r="T541" i="12" s="1"/>
  <c r="U541" i="12" a="1"/>
  <c r="U541" i="12" s="1"/>
  <c r="V541" i="12" a="1"/>
  <c r="V541" i="12" s="1"/>
  <c r="W541" i="12" a="1"/>
  <c r="W541" i="12" s="1"/>
  <c r="X541" i="12" a="1"/>
  <c r="X541" i="12" s="1"/>
  <c r="C542" i="12" a="1"/>
  <c r="C542" i="12" s="1"/>
  <c r="D542" i="12" a="1"/>
  <c r="D542" i="12" s="1"/>
  <c r="E542" i="12" a="1"/>
  <c r="E542" i="12" s="1"/>
  <c r="F542" i="12" a="1"/>
  <c r="F542" i="12" s="1"/>
  <c r="G542" i="12" a="1"/>
  <c r="G542" i="12" s="1"/>
  <c r="H542" i="12" a="1"/>
  <c r="H542" i="12" s="1"/>
  <c r="I542" i="12" a="1"/>
  <c r="I542" i="12" s="1"/>
  <c r="J542" i="12" a="1"/>
  <c r="J542" i="12" s="1"/>
  <c r="K542" i="12" a="1"/>
  <c r="K542" i="12" s="1"/>
  <c r="L542" i="12" a="1"/>
  <c r="L542" i="12" s="1"/>
  <c r="M542" i="12" a="1"/>
  <c r="M542" i="12" s="1"/>
  <c r="N542" i="12" a="1"/>
  <c r="N542" i="12" s="1"/>
  <c r="O542" i="12" a="1"/>
  <c r="O542" i="12" s="1"/>
  <c r="P542" i="12" a="1"/>
  <c r="P542" i="12" s="1"/>
  <c r="Q542" i="12" a="1"/>
  <c r="Q542" i="12" s="1"/>
  <c r="R542" i="12" a="1"/>
  <c r="R542" i="12" s="1"/>
  <c r="S542" i="12" a="1"/>
  <c r="S542" i="12" s="1"/>
  <c r="T542" i="12" a="1"/>
  <c r="T542" i="12" s="1"/>
  <c r="U542" i="12" a="1"/>
  <c r="U542" i="12" s="1"/>
  <c r="V542" i="12" a="1"/>
  <c r="V542" i="12" s="1"/>
  <c r="W542" i="12" a="1"/>
  <c r="W542" i="12" s="1"/>
  <c r="X542" i="12" a="1"/>
  <c r="X542" i="12" s="1"/>
  <c r="C543" i="12" a="1"/>
  <c r="C543" i="12" s="1"/>
  <c r="D543" i="12" a="1"/>
  <c r="D543" i="12" s="1"/>
  <c r="E543" i="12" a="1"/>
  <c r="E543" i="12" s="1"/>
  <c r="F543" i="12" a="1"/>
  <c r="F543" i="12" s="1"/>
  <c r="G543" i="12" a="1"/>
  <c r="G543" i="12" s="1"/>
  <c r="H543" i="12" a="1"/>
  <c r="H543" i="12" s="1"/>
  <c r="I543" i="12" a="1"/>
  <c r="I543" i="12" s="1"/>
  <c r="J543" i="12" a="1"/>
  <c r="J543" i="12" s="1"/>
  <c r="K543" i="12" a="1"/>
  <c r="K543" i="12" s="1"/>
  <c r="L543" i="12" a="1"/>
  <c r="L543" i="12" s="1"/>
  <c r="M543" i="12" a="1"/>
  <c r="M543" i="12" s="1"/>
  <c r="N543" i="12" a="1"/>
  <c r="N543" i="12" s="1"/>
  <c r="O543" i="12" a="1"/>
  <c r="O543" i="12" s="1"/>
  <c r="P543" i="12" a="1"/>
  <c r="P543" i="12" s="1"/>
  <c r="Q543" i="12" a="1"/>
  <c r="Q543" i="12" s="1"/>
  <c r="R543" i="12" a="1"/>
  <c r="R543" i="12" s="1"/>
  <c r="S543" i="12" a="1"/>
  <c r="S543" i="12" s="1"/>
  <c r="T543" i="12" a="1"/>
  <c r="T543" i="12" s="1"/>
  <c r="U543" i="12" a="1"/>
  <c r="U543" i="12" s="1"/>
  <c r="V543" i="12" a="1"/>
  <c r="V543" i="12" s="1"/>
  <c r="W543" i="12" a="1"/>
  <c r="W543" i="12" s="1"/>
  <c r="X543" i="12" a="1"/>
  <c r="X543" i="12" s="1"/>
  <c r="C544" i="12" a="1"/>
  <c r="C544" i="12" s="1"/>
  <c r="D544" i="12" a="1"/>
  <c r="D544" i="12" s="1"/>
  <c r="E544" i="12" a="1"/>
  <c r="E544" i="12" s="1"/>
  <c r="F544" i="12" a="1"/>
  <c r="F544" i="12" s="1"/>
  <c r="G544" i="12" a="1"/>
  <c r="G544" i="12" s="1"/>
  <c r="H544" i="12" a="1"/>
  <c r="H544" i="12" s="1"/>
  <c r="I544" i="12" a="1"/>
  <c r="I544" i="12" s="1"/>
  <c r="J544" i="12" a="1"/>
  <c r="J544" i="12" s="1"/>
  <c r="K544" i="12" a="1"/>
  <c r="K544" i="12" s="1"/>
  <c r="L544" i="12" a="1"/>
  <c r="L544" i="12" s="1"/>
  <c r="M544" i="12" a="1"/>
  <c r="M544" i="12" s="1"/>
  <c r="N544" i="12" a="1"/>
  <c r="N544" i="12" s="1"/>
  <c r="O544" i="12" a="1"/>
  <c r="O544" i="12" s="1"/>
  <c r="P544" i="12" a="1"/>
  <c r="P544" i="12" s="1"/>
  <c r="Q544" i="12" a="1"/>
  <c r="Q544" i="12" s="1"/>
  <c r="R544" i="12" a="1"/>
  <c r="R544" i="12" s="1"/>
  <c r="S544" i="12" a="1"/>
  <c r="S544" i="12" s="1"/>
  <c r="T544" i="12" a="1"/>
  <c r="T544" i="12" s="1"/>
  <c r="U544" i="12" a="1"/>
  <c r="U544" i="12" s="1"/>
  <c r="V544" i="12" a="1"/>
  <c r="V544" i="12" s="1"/>
  <c r="W544" i="12" a="1"/>
  <c r="W544" i="12" s="1"/>
  <c r="X544" i="12" a="1"/>
  <c r="X544" i="12" s="1"/>
  <c r="C545" i="12" a="1"/>
  <c r="C545" i="12" s="1"/>
  <c r="D545" i="12" a="1"/>
  <c r="D545" i="12" s="1"/>
  <c r="E545" i="12" a="1"/>
  <c r="E545" i="12" s="1"/>
  <c r="F545" i="12" a="1"/>
  <c r="F545" i="12" s="1"/>
  <c r="G545" i="12" a="1"/>
  <c r="G545" i="12" s="1"/>
  <c r="H545" i="12" a="1"/>
  <c r="H545" i="12" s="1"/>
  <c r="I545" i="12" a="1"/>
  <c r="I545" i="12" s="1"/>
  <c r="J545" i="12" a="1"/>
  <c r="J545" i="12" s="1"/>
  <c r="K545" i="12" a="1"/>
  <c r="K545" i="12" s="1"/>
  <c r="L545" i="12" a="1"/>
  <c r="L545" i="12" s="1"/>
  <c r="M545" i="12" a="1"/>
  <c r="M545" i="12" s="1"/>
  <c r="N545" i="12" a="1"/>
  <c r="N545" i="12" s="1"/>
  <c r="O545" i="12" a="1"/>
  <c r="O545" i="12" s="1"/>
  <c r="P545" i="12" a="1"/>
  <c r="P545" i="12" s="1"/>
  <c r="Q545" i="12" a="1"/>
  <c r="Q545" i="12" s="1"/>
  <c r="R545" i="12" a="1"/>
  <c r="R545" i="12" s="1"/>
  <c r="S545" i="12" a="1"/>
  <c r="S545" i="12" s="1"/>
  <c r="T545" i="12" a="1"/>
  <c r="T545" i="12" s="1"/>
  <c r="U545" i="12" a="1"/>
  <c r="U545" i="12" s="1"/>
  <c r="V545" i="12" a="1"/>
  <c r="V545" i="12" s="1"/>
  <c r="W545" i="12" a="1"/>
  <c r="W545" i="12" s="1"/>
  <c r="X545" i="12" a="1"/>
  <c r="X545" i="12" s="1"/>
  <c r="C546" i="12" a="1"/>
  <c r="C546" i="12" s="1"/>
  <c r="D546" i="12" a="1"/>
  <c r="D546" i="12" s="1"/>
  <c r="E546" i="12" a="1"/>
  <c r="E546" i="12" s="1"/>
  <c r="F546" i="12" a="1"/>
  <c r="F546" i="12" s="1"/>
  <c r="G546" i="12" a="1"/>
  <c r="G546" i="12" s="1"/>
  <c r="H546" i="12" a="1"/>
  <c r="H546" i="12" s="1"/>
  <c r="I546" i="12" a="1"/>
  <c r="I546" i="12" s="1"/>
  <c r="J546" i="12" a="1"/>
  <c r="J546" i="12" s="1"/>
  <c r="K546" i="12" a="1"/>
  <c r="K546" i="12" s="1"/>
  <c r="L546" i="12" a="1"/>
  <c r="L546" i="12" s="1"/>
  <c r="M546" i="12" a="1"/>
  <c r="M546" i="12" s="1"/>
  <c r="N546" i="12" a="1"/>
  <c r="N546" i="12" s="1"/>
  <c r="O546" i="12" a="1"/>
  <c r="O546" i="12" s="1"/>
  <c r="P546" i="12" a="1"/>
  <c r="P546" i="12" s="1"/>
  <c r="Q546" i="12" a="1"/>
  <c r="Q546" i="12" s="1"/>
  <c r="R546" i="12" a="1"/>
  <c r="R546" i="12" s="1"/>
  <c r="S546" i="12" a="1"/>
  <c r="S546" i="12" s="1"/>
  <c r="T546" i="12" a="1"/>
  <c r="T546" i="12" s="1"/>
  <c r="U546" i="12" a="1"/>
  <c r="U546" i="12" s="1"/>
  <c r="V546" i="12" a="1"/>
  <c r="V546" i="12" s="1"/>
  <c r="W546" i="12" a="1"/>
  <c r="W546" i="12" s="1"/>
  <c r="X546" i="12" a="1"/>
  <c r="X546" i="12" s="1"/>
  <c r="C547" i="12" a="1"/>
  <c r="C547" i="12" s="1"/>
  <c r="D547" i="12" a="1"/>
  <c r="D547" i="12" s="1"/>
  <c r="E547" i="12" a="1"/>
  <c r="E547" i="12" s="1"/>
  <c r="F547" i="12" a="1"/>
  <c r="F547" i="12" s="1"/>
  <c r="G547" i="12" a="1"/>
  <c r="G547" i="12" s="1"/>
  <c r="H547" i="12" a="1"/>
  <c r="H547" i="12" s="1"/>
  <c r="I547" i="12" a="1"/>
  <c r="I547" i="12" s="1"/>
  <c r="J547" i="12" a="1"/>
  <c r="J547" i="12" s="1"/>
  <c r="K547" i="12" a="1"/>
  <c r="K547" i="12" s="1"/>
  <c r="L547" i="12" a="1"/>
  <c r="L547" i="12" s="1"/>
  <c r="M547" i="12" a="1"/>
  <c r="M547" i="12" s="1"/>
  <c r="N547" i="12" a="1"/>
  <c r="N547" i="12" s="1"/>
  <c r="O547" i="12" a="1"/>
  <c r="O547" i="12" s="1"/>
  <c r="P547" i="12" a="1"/>
  <c r="P547" i="12" s="1"/>
  <c r="Q547" i="12" a="1"/>
  <c r="Q547" i="12" s="1"/>
  <c r="R547" i="12" a="1"/>
  <c r="R547" i="12" s="1"/>
  <c r="S547" i="12" a="1"/>
  <c r="S547" i="12" s="1"/>
  <c r="T547" i="12" a="1"/>
  <c r="T547" i="12" s="1"/>
  <c r="U547" i="12" a="1"/>
  <c r="U547" i="12" s="1"/>
  <c r="V547" i="12" a="1"/>
  <c r="V547" i="12" s="1"/>
  <c r="W547" i="12" a="1"/>
  <c r="W547" i="12" s="1"/>
  <c r="X547" i="12" a="1"/>
  <c r="X547" i="12" s="1"/>
  <c r="C548" i="12" a="1"/>
  <c r="C548" i="12" s="1"/>
  <c r="D548" i="12" a="1"/>
  <c r="D548" i="12" s="1"/>
  <c r="E548" i="12" a="1"/>
  <c r="E548" i="12" s="1"/>
  <c r="F548" i="12" a="1"/>
  <c r="F548" i="12" s="1"/>
  <c r="G548" i="12" a="1"/>
  <c r="G548" i="12" s="1"/>
  <c r="H548" i="12" a="1"/>
  <c r="H548" i="12" s="1"/>
  <c r="I548" i="12" a="1"/>
  <c r="I548" i="12" s="1"/>
  <c r="J548" i="12" a="1"/>
  <c r="J548" i="12" s="1"/>
  <c r="K548" i="12" a="1"/>
  <c r="K548" i="12" s="1"/>
  <c r="L548" i="12" a="1"/>
  <c r="L548" i="12" s="1"/>
  <c r="M548" i="12" a="1"/>
  <c r="M548" i="12" s="1"/>
  <c r="N548" i="12" a="1"/>
  <c r="N548" i="12" s="1"/>
  <c r="O548" i="12" a="1"/>
  <c r="O548" i="12" s="1"/>
  <c r="P548" i="12" a="1"/>
  <c r="P548" i="12" s="1"/>
  <c r="Q548" i="12" a="1"/>
  <c r="Q548" i="12" s="1"/>
  <c r="R548" i="12" a="1"/>
  <c r="R548" i="12" s="1"/>
  <c r="S548" i="12" a="1"/>
  <c r="S548" i="12" s="1"/>
  <c r="T548" i="12" a="1"/>
  <c r="T548" i="12" s="1"/>
  <c r="U548" i="12" a="1"/>
  <c r="U548" i="12" s="1"/>
  <c r="V548" i="12" a="1"/>
  <c r="V548" i="12" s="1"/>
  <c r="W548" i="12" a="1"/>
  <c r="W548" i="12" s="1"/>
  <c r="X548" i="12" a="1"/>
  <c r="X548" i="12" s="1"/>
  <c r="C549" i="12" a="1"/>
  <c r="C549" i="12" s="1"/>
  <c r="D549" i="12" a="1"/>
  <c r="D549" i="12" s="1"/>
  <c r="E549" i="12" a="1"/>
  <c r="E549" i="12" s="1"/>
  <c r="F549" i="12" a="1"/>
  <c r="F549" i="12" s="1"/>
  <c r="G549" i="12" a="1"/>
  <c r="G549" i="12" s="1"/>
  <c r="H549" i="12" a="1"/>
  <c r="H549" i="12" s="1"/>
  <c r="I549" i="12" a="1"/>
  <c r="I549" i="12" s="1"/>
  <c r="J549" i="12" a="1"/>
  <c r="J549" i="12" s="1"/>
  <c r="K549" i="12" a="1"/>
  <c r="K549" i="12" s="1"/>
  <c r="L549" i="12" a="1"/>
  <c r="L549" i="12" s="1"/>
  <c r="M549" i="12" a="1"/>
  <c r="M549" i="12" s="1"/>
  <c r="N549" i="12" a="1"/>
  <c r="N549" i="12" s="1"/>
  <c r="O549" i="12" a="1"/>
  <c r="O549" i="12" s="1"/>
  <c r="P549" i="12" a="1"/>
  <c r="P549" i="12" s="1"/>
  <c r="Q549" i="12" a="1"/>
  <c r="Q549" i="12" s="1"/>
  <c r="R549" i="12" a="1"/>
  <c r="R549" i="12" s="1"/>
  <c r="S549" i="12" a="1"/>
  <c r="S549" i="12" s="1"/>
  <c r="T549" i="12" a="1"/>
  <c r="T549" i="12" s="1"/>
  <c r="U549" i="12" a="1"/>
  <c r="U549" i="12" s="1"/>
  <c r="V549" i="12" a="1"/>
  <c r="V549" i="12" s="1"/>
  <c r="W549" i="12" a="1"/>
  <c r="W549" i="12" s="1"/>
  <c r="X549" i="12" a="1"/>
  <c r="X549" i="12" s="1"/>
  <c r="C550" i="12" a="1"/>
  <c r="C550" i="12" s="1"/>
  <c r="D550" i="12" a="1"/>
  <c r="D550" i="12" s="1"/>
  <c r="E550" i="12" a="1"/>
  <c r="E550" i="12" s="1"/>
  <c r="F550" i="12" a="1"/>
  <c r="F550" i="12" s="1"/>
  <c r="G550" i="12" a="1"/>
  <c r="G550" i="12" s="1"/>
  <c r="H550" i="12" a="1"/>
  <c r="H550" i="12" s="1"/>
  <c r="I550" i="12" a="1"/>
  <c r="I550" i="12" s="1"/>
  <c r="J550" i="12" a="1"/>
  <c r="J550" i="12" s="1"/>
  <c r="K550" i="12" a="1"/>
  <c r="K550" i="12" s="1"/>
  <c r="L550" i="12" a="1"/>
  <c r="L550" i="12" s="1"/>
  <c r="M550" i="12" a="1"/>
  <c r="M550" i="12" s="1"/>
  <c r="N550" i="12" a="1"/>
  <c r="N550" i="12" s="1"/>
  <c r="O550" i="12" a="1"/>
  <c r="O550" i="12" s="1"/>
  <c r="P550" i="12" a="1"/>
  <c r="P550" i="12" s="1"/>
  <c r="Q550" i="12" a="1"/>
  <c r="Q550" i="12" s="1"/>
  <c r="R550" i="12" a="1"/>
  <c r="R550" i="12" s="1"/>
  <c r="S550" i="12" a="1"/>
  <c r="S550" i="12" s="1"/>
  <c r="T550" i="12" a="1"/>
  <c r="T550" i="12" s="1"/>
  <c r="U550" i="12" a="1"/>
  <c r="U550" i="12" s="1"/>
  <c r="V550" i="12" a="1"/>
  <c r="V550" i="12" s="1"/>
  <c r="W550" i="12" a="1"/>
  <c r="W550" i="12" s="1"/>
  <c r="X550" i="12" a="1"/>
  <c r="X550" i="12" s="1"/>
  <c r="C551" i="12" a="1"/>
  <c r="C551" i="12" s="1"/>
  <c r="D551" i="12" a="1"/>
  <c r="D551" i="12" s="1"/>
  <c r="E551" i="12" a="1"/>
  <c r="E551" i="12" s="1"/>
  <c r="F551" i="12" a="1"/>
  <c r="F551" i="12" s="1"/>
  <c r="G551" i="12" a="1"/>
  <c r="G551" i="12" s="1"/>
  <c r="H551" i="12" a="1"/>
  <c r="H551" i="12" s="1"/>
  <c r="I551" i="12" a="1"/>
  <c r="I551" i="12" s="1"/>
  <c r="J551" i="12" a="1"/>
  <c r="J551" i="12" s="1"/>
  <c r="K551" i="12" a="1"/>
  <c r="K551" i="12" s="1"/>
  <c r="L551" i="12" a="1"/>
  <c r="L551" i="12" s="1"/>
  <c r="M551" i="12" a="1"/>
  <c r="M551" i="12" s="1"/>
  <c r="N551" i="12" a="1"/>
  <c r="N551" i="12" s="1"/>
  <c r="O551" i="12" a="1"/>
  <c r="O551" i="12" s="1"/>
  <c r="P551" i="12" a="1"/>
  <c r="P551" i="12" s="1"/>
  <c r="Q551" i="12" a="1"/>
  <c r="Q551" i="12" s="1"/>
  <c r="R551" i="12" a="1"/>
  <c r="R551" i="12" s="1"/>
  <c r="S551" i="12" a="1"/>
  <c r="S551" i="12" s="1"/>
  <c r="T551" i="12" a="1"/>
  <c r="T551" i="12" s="1"/>
  <c r="U551" i="12" a="1"/>
  <c r="U551" i="12" s="1"/>
  <c r="V551" i="12" a="1"/>
  <c r="V551" i="12" s="1"/>
  <c r="W551" i="12" a="1"/>
  <c r="W551" i="12" s="1"/>
  <c r="X551" i="12" a="1"/>
  <c r="X551" i="12" s="1"/>
  <c r="C552" i="12" a="1"/>
  <c r="C552" i="12" s="1"/>
  <c r="D552" i="12" a="1"/>
  <c r="D552" i="12" s="1"/>
  <c r="E552" i="12" a="1"/>
  <c r="E552" i="12" s="1"/>
  <c r="F552" i="12" a="1"/>
  <c r="F552" i="12" s="1"/>
  <c r="G552" i="12" a="1"/>
  <c r="G552" i="12" s="1"/>
  <c r="H552" i="12" a="1"/>
  <c r="H552" i="12" s="1"/>
  <c r="I552" i="12" a="1"/>
  <c r="I552" i="12" s="1"/>
  <c r="J552" i="12" a="1"/>
  <c r="J552" i="12" s="1"/>
  <c r="K552" i="12" a="1"/>
  <c r="K552" i="12" s="1"/>
  <c r="L552" i="12" a="1"/>
  <c r="L552" i="12" s="1"/>
  <c r="M552" i="12" a="1"/>
  <c r="M552" i="12" s="1"/>
  <c r="N552" i="12" a="1"/>
  <c r="N552" i="12" s="1"/>
  <c r="O552" i="12" a="1"/>
  <c r="O552" i="12" s="1"/>
  <c r="P552" i="12" a="1"/>
  <c r="P552" i="12" s="1"/>
  <c r="Q552" i="12" a="1"/>
  <c r="Q552" i="12" s="1"/>
  <c r="R552" i="12" a="1"/>
  <c r="R552" i="12" s="1"/>
  <c r="S552" i="12" a="1"/>
  <c r="S552" i="12" s="1"/>
  <c r="T552" i="12" a="1"/>
  <c r="T552" i="12" s="1"/>
  <c r="U552" i="12" a="1"/>
  <c r="U552" i="12" s="1"/>
  <c r="V552" i="12" a="1"/>
  <c r="V552" i="12" s="1"/>
  <c r="W552" i="12" a="1"/>
  <c r="W552" i="12" s="1"/>
  <c r="X552" i="12" a="1"/>
  <c r="X552" i="12" s="1"/>
  <c r="C553" i="12" a="1"/>
  <c r="C553" i="12" s="1"/>
  <c r="D553" i="12" a="1"/>
  <c r="D553" i="12" s="1"/>
  <c r="E553" i="12" a="1"/>
  <c r="E553" i="12" s="1"/>
  <c r="F553" i="12" a="1"/>
  <c r="F553" i="12" s="1"/>
  <c r="G553" i="12" a="1"/>
  <c r="G553" i="12" s="1"/>
  <c r="H553" i="12" a="1"/>
  <c r="H553" i="12" s="1"/>
  <c r="I553" i="12" a="1"/>
  <c r="I553" i="12" s="1"/>
  <c r="J553" i="12" a="1"/>
  <c r="J553" i="12" s="1"/>
  <c r="K553" i="12" a="1"/>
  <c r="K553" i="12" s="1"/>
  <c r="L553" i="12" a="1"/>
  <c r="L553" i="12" s="1"/>
  <c r="M553" i="12" a="1"/>
  <c r="M553" i="12" s="1"/>
  <c r="N553" i="12" a="1"/>
  <c r="N553" i="12" s="1"/>
  <c r="O553" i="12" a="1"/>
  <c r="O553" i="12" s="1"/>
  <c r="P553" i="12" a="1"/>
  <c r="P553" i="12" s="1"/>
  <c r="Q553" i="12" a="1"/>
  <c r="Q553" i="12" s="1"/>
  <c r="R553" i="12" a="1"/>
  <c r="R553" i="12" s="1"/>
  <c r="S553" i="12" a="1"/>
  <c r="S553" i="12" s="1"/>
  <c r="T553" i="12" a="1"/>
  <c r="T553" i="12" s="1"/>
  <c r="U553" i="12" a="1"/>
  <c r="U553" i="12" s="1"/>
  <c r="V553" i="12" a="1"/>
  <c r="V553" i="12" s="1"/>
  <c r="W553" i="12" a="1"/>
  <c r="W553" i="12" s="1"/>
  <c r="X553" i="12" a="1"/>
  <c r="X553" i="12" s="1"/>
  <c r="C554" i="12" a="1"/>
  <c r="C554" i="12" s="1"/>
  <c r="D554" i="12" a="1"/>
  <c r="D554" i="12" s="1"/>
  <c r="E554" i="12" a="1"/>
  <c r="E554" i="12" s="1"/>
  <c r="F554" i="12" a="1"/>
  <c r="F554" i="12" s="1"/>
  <c r="G554" i="12" a="1"/>
  <c r="G554" i="12" s="1"/>
  <c r="H554" i="12" a="1"/>
  <c r="H554" i="12" s="1"/>
  <c r="I554" i="12" a="1"/>
  <c r="I554" i="12" s="1"/>
  <c r="J554" i="12" a="1"/>
  <c r="J554" i="12" s="1"/>
  <c r="K554" i="12" a="1"/>
  <c r="K554" i="12" s="1"/>
  <c r="L554" i="12" a="1"/>
  <c r="L554" i="12" s="1"/>
  <c r="M554" i="12" a="1"/>
  <c r="M554" i="12" s="1"/>
  <c r="N554" i="12" a="1"/>
  <c r="N554" i="12" s="1"/>
  <c r="O554" i="12" a="1"/>
  <c r="O554" i="12" s="1"/>
  <c r="P554" i="12" a="1"/>
  <c r="P554" i="12" s="1"/>
  <c r="Q554" i="12" a="1"/>
  <c r="Q554" i="12" s="1"/>
  <c r="R554" i="12" a="1"/>
  <c r="R554" i="12" s="1"/>
  <c r="S554" i="12" a="1"/>
  <c r="S554" i="12" s="1"/>
  <c r="T554" i="12" a="1"/>
  <c r="T554" i="12" s="1"/>
  <c r="U554" i="12" a="1"/>
  <c r="U554" i="12" s="1"/>
  <c r="V554" i="12" a="1"/>
  <c r="V554" i="12" s="1"/>
  <c r="W554" i="12" a="1"/>
  <c r="W554" i="12" s="1"/>
  <c r="X554" i="12" a="1"/>
  <c r="X554" i="12" s="1"/>
  <c r="C555" i="12" a="1"/>
  <c r="C555" i="12" s="1"/>
  <c r="D555" i="12" a="1"/>
  <c r="D555" i="12" s="1"/>
  <c r="E555" i="12" a="1"/>
  <c r="E555" i="12" s="1"/>
  <c r="F555" i="12" a="1"/>
  <c r="F555" i="12" s="1"/>
  <c r="G555" i="12" a="1"/>
  <c r="G555" i="12" s="1"/>
  <c r="H555" i="12" a="1"/>
  <c r="H555" i="12" s="1"/>
  <c r="I555" i="12" a="1"/>
  <c r="I555" i="12" s="1"/>
  <c r="J555" i="12" a="1"/>
  <c r="J555" i="12" s="1"/>
  <c r="K555" i="12" a="1"/>
  <c r="K555" i="12" s="1"/>
  <c r="L555" i="12" a="1"/>
  <c r="L555" i="12" s="1"/>
  <c r="M555" i="12" a="1"/>
  <c r="M555" i="12" s="1"/>
  <c r="N555" i="12" a="1"/>
  <c r="N555" i="12" s="1"/>
  <c r="O555" i="12" a="1"/>
  <c r="O555" i="12" s="1"/>
  <c r="P555" i="12" a="1"/>
  <c r="P555" i="12" s="1"/>
  <c r="Q555" i="12" a="1"/>
  <c r="Q555" i="12" s="1"/>
  <c r="R555" i="12" a="1"/>
  <c r="R555" i="12" s="1"/>
  <c r="S555" i="12" a="1"/>
  <c r="S555" i="12" s="1"/>
  <c r="T555" i="12" a="1"/>
  <c r="T555" i="12" s="1"/>
  <c r="U555" i="12" a="1"/>
  <c r="U555" i="12" s="1"/>
  <c r="V555" i="12" a="1"/>
  <c r="V555" i="12" s="1"/>
  <c r="W555" i="12" a="1"/>
  <c r="W555" i="12" s="1"/>
  <c r="X555" i="12" a="1"/>
  <c r="X555" i="12" s="1"/>
  <c r="C556" i="12" a="1"/>
  <c r="C556" i="12" s="1"/>
  <c r="D556" i="12" a="1"/>
  <c r="D556" i="12" s="1"/>
  <c r="E556" i="12" a="1"/>
  <c r="E556" i="12" s="1"/>
  <c r="F556" i="12" a="1"/>
  <c r="F556" i="12" s="1"/>
  <c r="G556" i="12" a="1"/>
  <c r="G556" i="12" s="1"/>
  <c r="H556" i="12" a="1"/>
  <c r="H556" i="12" s="1"/>
  <c r="I556" i="12" a="1"/>
  <c r="I556" i="12" s="1"/>
  <c r="J556" i="12" a="1"/>
  <c r="J556" i="12" s="1"/>
  <c r="K556" i="12" a="1"/>
  <c r="K556" i="12" s="1"/>
  <c r="L556" i="12" a="1"/>
  <c r="L556" i="12" s="1"/>
  <c r="M556" i="12" a="1"/>
  <c r="M556" i="12" s="1"/>
  <c r="N556" i="12" a="1"/>
  <c r="N556" i="12" s="1"/>
  <c r="O556" i="12" a="1"/>
  <c r="O556" i="12" s="1"/>
  <c r="P556" i="12" a="1"/>
  <c r="P556" i="12" s="1"/>
  <c r="Q556" i="12" a="1"/>
  <c r="Q556" i="12" s="1"/>
  <c r="R556" i="12" a="1"/>
  <c r="R556" i="12" s="1"/>
  <c r="S556" i="12" a="1"/>
  <c r="S556" i="12" s="1"/>
  <c r="T556" i="12" a="1"/>
  <c r="T556" i="12" s="1"/>
  <c r="U556" i="12" a="1"/>
  <c r="U556" i="12" s="1"/>
  <c r="V556" i="12" a="1"/>
  <c r="V556" i="12" s="1"/>
  <c r="W556" i="12" a="1"/>
  <c r="W556" i="12" s="1"/>
  <c r="X556" i="12" a="1"/>
  <c r="X556" i="12" s="1"/>
  <c r="C557" i="12" a="1"/>
  <c r="C557" i="12" s="1"/>
  <c r="D557" i="12" a="1"/>
  <c r="D557" i="12" s="1"/>
  <c r="E557" i="12" a="1"/>
  <c r="E557" i="12" s="1"/>
  <c r="F557" i="12" a="1"/>
  <c r="F557" i="12" s="1"/>
  <c r="G557" i="12" a="1"/>
  <c r="G557" i="12" s="1"/>
  <c r="H557" i="12" a="1"/>
  <c r="H557" i="12" s="1"/>
  <c r="I557" i="12" a="1"/>
  <c r="I557" i="12" s="1"/>
  <c r="J557" i="12" a="1"/>
  <c r="J557" i="12" s="1"/>
  <c r="K557" i="12" a="1"/>
  <c r="K557" i="12" s="1"/>
  <c r="L557" i="12" a="1"/>
  <c r="L557" i="12" s="1"/>
  <c r="M557" i="12" a="1"/>
  <c r="M557" i="12" s="1"/>
  <c r="N557" i="12" a="1"/>
  <c r="N557" i="12" s="1"/>
  <c r="O557" i="12" a="1"/>
  <c r="O557" i="12" s="1"/>
  <c r="P557" i="12" a="1"/>
  <c r="P557" i="12" s="1"/>
  <c r="Q557" i="12" a="1"/>
  <c r="Q557" i="12" s="1"/>
  <c r="R557" i="12" a="1"/>
  <c r="R557" i="12" s="1"/>
  <c r="S557" i="12" a="1"/>
  <c r="S557" i="12" s="1"/>
  <c r="T557" i="12" a="1"/>
  <c r="T557" i="12" s="1"/>
  <c r="U557" i="12" a="1"/>
  <c r="U557" i="12" s="1"/>
  <c r="V557" i="12" a="1"/>
  <c r="V557" i="12" s="1"/>
  <c r="W557" i="12" a="1"/>
  <c r="W557" i="12" s="1"/>
  <c r="X557" i="12" a="1"/>
  <c r="X557" i="12" s="1"/>
  <c r="C558" i="12" a="1"/>
  <c r="C558" i="12" s="1"/>
  <c r="D558" i="12" a="1"/>
  <c r="D558" i="12" s="1"/>
  <c r="E558" i="12" a="1"/>
  <c r="E558" i="12" s="1"/>
  <c r="F558" i="12" a="1"/>
  <c r="F558" i="12" s="1"/>
  <c r="G558" i="12" a="1"/>
  <c r="G558" i="12" s="1"/>
  <c r="H558" i="12" a="1"/>
  <c r="H558" i="12" s="1"/>
  <c r="I558" i="12" a="1"/>
  <c r="I558" i="12" s="1"/>
  <c r="J558" i="12" a="1"/>
  <c r="J558" i="12" s="1"/>
  <c r="K558" i="12" a="1"/>
  <c r="K558" i="12" s="1"/>
  <c r="L558" i="12" a="1"/>
  <c r="L558" i="12" s="1"/>
  <c r="M558" i="12" a="1"/>
  <c r="M558" i="12" s="1"/>
  <c r="N558" i="12" a="1"/>
  <c r="N558" i="12" s="1"/>
  <c r="O558" i="12" a="1"/>
  <c r="O558" i="12" s="1"/>
  <c r="P558" i="12" a="1"/>
  <c r="P558" i="12" s="1"/>
  <c r="Q558" i="12" a="1"/>
  <c r="Q558" i="12" s="1"/>
  <c r="R558" i="12" a="1"/>
  <c r="R558" i="12" s="1"/>
  <c r="S558" i="12" a="1"/>
  <c r="S558" i="12" s="1"/>
  <c r="T558" i="12" a="1"/>
  <c r="T558" i="12" s="1"/>
  <c r="U558" i="12" a="1"/>
  <c r="U558" i="12" s="1"/>
  <c r="V558" i="12" a="1"/>
  <c r="V558" i="12" s="1"/>
  <c r="W558" i="12" a="1"/>
  <c r="W558" i="12" s="1"/>
  <c r="X558" i="12" a="1"/>
  <c r="X558" i="12" s="1"/>
  <c r="C559" i="12" a="1"/>
  <c r="C559" i="12" s="1"/>
  <c r="D559" i="12" a="1"/>
  <c r="D559" i="12" s="1"/>
  <c r="E559" i="12" a="1"/>
  <c r="E559" i="12" s="1"/>
  <c r="F559" i="12" a="1"/>
  <c r="F559" i="12" s="1"/>
  <c r="G559" i="12" a="1"/>
  <c r="G559" i="12" s="1"/>
  <c r="H559" i="12" a="1"/>
  <c r="H559" i="12" s="1"/>
  <c r="I559" i="12" a="1"/>
  <c r="I559" i="12" s="1"/>
  <c r="J559" i="12" a="1"/>
  <c r="J559" i="12" s="1"/>
  <c r="K559" i="12" a="1"/>
  <c r="K559" i="12" s="1"/>
  <c r="L559" i="12" a="1"/>
  <c r="L559" i="12" s="1"/>
  <c r="M559" i="12" a="1"/>
  <c r="M559" i="12" s="1"/>
  <c r="N559" i="12" a="1"/>
  <c r="N559" i="12" s="1"/>
  <c r="O559" i="12" a="1"/>
  <c r="O559" i="12" s="1"/>
  <c r="P559" i="12" a="1"/>
  <c r="P559" i="12" s="1"/>
  <c r="Q559" i="12" a="1"/>
  <c r="Q559" i="12" s="1"/>
  <c r="R559" i="12" a="1"/>
  <c r="R559" i="12" s="1"/>
  <c r="S559" i="12" a="1"/>
  <c r="S559" i="12" s="1"/>
  <c r="T559" i="12" a="1"/>
  <c r="T559" i="12" s="1"/>
  <c r="U559" i="12" a="1"/>
  <c r="U559" i="12" s="1"/>
  <c r="V559" i="12" a="1"/>
  <c r="V559" i="12" s="1"/>
  <c r="W559" i="12" a="1"/>
  <c r="W559" i="12" s="1"/>
  <c r="X559" i="12" a="1"/>
  <c r="X559" i="12" s="1"/>
  <c r="C560" i="12" a="1"/>
  <c r="C560" i="12" s="1"/>
  <c r="D560" i="12" a="1"/>
  <c r="D560" i="12" s="1"/>
  <c r="E560" i="12" a="1"/>
  <c r="E560" i="12" s="1"/>
  <c r="F560" i="12" a="1"/>
  <c r="F560" i="12" s="1"/>
  <c r="G560" i="12" a="1"/>
  <c r="G560" i="12" s="1"/>
  <c r="H560" i="12" a="1"/>
  <c r="H560" i="12" s="1"/>
  <c r="I560" i="12" a="1"/>
  <c r="I560" i="12" s="1"/>
  <c r="J560" i="12" a="1"/>
  <c r="J560" i="12" s="1"/>
  <c r="K560" i="12" a="1"/>
  <c r="K560" i="12" s="1"/>
  <c r="L560" i="12" a="1"/>
  <c r="L560" i="12" s="1"/>
  <c r="M560" i="12" a="1"/>
  <c r="M560" i="12" s="1"/>
  <c r="N560" i="12" a="1"/>
  <c r="N560" i="12" s="1"/>
  <c r="O560" i="12" a="1"/>
  <c r="O560" i="12" s="1"/>
  <c r="P560" i="12" a="1"/>
  <c r="P560" i="12" s="1"/>
  <c r="Q560" i="12" a="1"/>
  <c r="Q560" i="12" s="1"/>
  <c r="R560" i="12" a="1"/>
  <c r="R560" i="12" s="1"/>
  <c r="S560" i="12" a="1"/>
  <c r="S560" i="12" s="1"/>
  <c r="T560" i="12" a="1"/>
  <c r="T560" i="12" s="1"/>
  <c r="U560" i="12" a="1"/>
  <c r="U560" i="12" s="1"/>
  <c r="V560" i="12" a="1"/>
  <c r="V560" i="12" s="1"/>
  <c r="W560" i="12" a="1"/>
  <c r="W560" i="12" s="1"/>
  <c r="X560" i="12" a="1"/>
  <c r="X560" i="12" s="1"/>
  <c r="C561" i="12" a="1"/>
  <c r="C561" i="12" s="1"/>
  <c r="D561" i="12" a="1"/>
  <c r="D561" i="12" s="1"/>
  <c r="E561" i="12" a="1"/>
  <c r="E561" i="12" s="1"/>
  <c r="F561" i="12" a="1"/>
  <c r="F561" i="12" s="1"/>
  <c r="G561" i="12" a="1"/>
  <c r="G561" i="12" s="1"/>
  <c r="H561" i="12" a="1"/>
  <c r="H561" i="12" s="1"/>
  <c r="I561" i="12" a="1"/>
  <c r="I561" i="12" s="1"/>
  <c r="J561" i="12" a="1"/>
  <c r="J561" i="12" s="1"/>
  <c r="K561" i="12" a="1"/>
  <c r="K561" i="12" s="1"/>
  <c r="L561" i="12" a="1"/>
  <c r="L561" i="12" s="1"/>
  <c r="M561" i="12" a="1"/>
  <c r="M561" i="12" s="1"/>
  <c r="N561" i="12" a="1"/>
  <c r="N561" i="12" s="1"/>
  <c r="O561" i="12" a="1"/>
  <c r="O561" i="12" s="1"/>
  <c r="P561" i="12" a="1"/>
  <c r="P561" i="12" s="1"/>
  <c r="Q561" i="12" a="1"/>
  <c r="Q561" i="12" s="1"/>
  <c r="R561" i="12" a="1"/>
  <c r="R561" i="12" s="1"/>
  <c r="S561" i="12" a="1"/>
  <c r="S561" i="12" s="1"/>
  <c r="T561" i="12" a="1"/>
  <c r="T561" i="12" s="1"/>
  <c r="U561" i="12" a="1"/>
  <c r="U561" i="12" s="1"/>
  <c r="V561" i="12" a="1"/>
  <c r="V561" i="12" s="1"/>
  <c r="W561" i="12" a="1"/>
  <c r="W561" i="12" s="1"/>
  <c r="X561" i="12" a="1"/>
  <c r="X561" i="12" s="1"/>
  <c r="C562" i="12" a="1"/>
  <c r="C562" i="12" s="1"/>
  <c r="D562" i="12" a="1"/>
  <c r="D562" i="12" s="1"/>
  <c r="E562" i="12" a="1"/>
  <c r="E562" i="12" s="1"/>
  <c r="F562" i="12" a="1"/>
  <c r="F562" i="12" s="1"/>
  <c r="G562" i="12" a="1"/>
  <c r="G562" i="12" s="1"/>
  <c r="H562" i="12" a="1"/>
  <c r="H562" i="12" s="1"/>
  <c r="I562" i="12" a="1"/>
  <c r="I562" i="12" s="1"/>
  <c r="J562" i="12" a="1"/>
  <c r="J562" i="12" s="1"/>
  <c r="K562" i="12" a="1"/>
  <c r="K562" i="12" s="1"/>
  <c r="L562" i="12" a="1"/>
  <c r="L562" i="12" s="1"/>
  <c r="M562" i="12" a="1"/>
  <c r="M562" i="12" s="1"/>
  <c r="N562" i="12" a="1"/>
  <c r="N562" i="12" s="1"/>
  <c r="O562" i="12" a="1"/>
  <c r="O562" i="12" s="1"/>
  <c r="P562" i="12" a="1"/>
  <c r="P562" i="12" s="1"/>
  <c r="Q562" i="12" a="1"/>
  <c r="Q562" i="12" s="1"/>
  <c r="R562" i="12" a="1"/>
  <c r="R562" i="12" s="1"/>
  <c r="S562" i="12" a="1"/>
  <c r="S562" i="12" s="1"/>
  <c r="T562" i="12" a="1"/>
  <c r="T562" i="12" s="1"/>
  <c r="U562" i="12" a="1"/>
  <c r="U562" i="12" s="1"/>
  <c r="V562" i="12" a="1"/>
  <c r="V562" i="12" s="1"/>
  <c r="W562" i="12" a="1"/>
  <c r="W562" i="12" s="1"/>
  <c r="X562" i="12" a="1"/>
  <c r="X562" i="12" s="1"/>
  <c r="C563" i="12" a="1"/>
  <c r="C563" i="12" s="1"/>
  <c r="D563" i="12" a="1"/>
  <c r="D563" i="12" s="1"/>
  <c r="E563" i="12" a="1"/>
  <c r="E563" i="12" s="1"/>
  <c r="F563" i="12" a="1"/>
  <c r="F563" i="12" s="1"/>
  <c r="G563" i="12" a="1"/>
  <c r="G563" i="12" s="1"/>
  <c r="H563" i="12" a="1"/>
  <c r="H563" i="12" s="1"/>
  <c r="I563" i="12" a="1"/>
  <c r="I563" i="12" s="1"/>
  <c r="J563" i="12" a="1"/>
  <c r="J563" i="12" s="1"/>
  <c r="K563" i="12" a="1"/>
  <c r="K563" i="12" s="1"/>
  <c r="L563" i="12" a="1"/>
  <c r="L563" i="12" s="1"/>
  <c r="M563" i="12" a="1"/>
  <c r="M563" i="12" s="1"/>
  <c r="N563" i="12" a="1"/>
  <c r="N563" i="12" s="1"/>
  <c r="O563" i="12" a="1"/>
  <c r="O563" i="12" s="1"/>
  <c r="P563" i="12" a="1"/>
  <c r="P563" i="12" s="1"/>
  <c r="Q563" i="12" a="1"/>
  <c r="Q563" i="12" s="1"/>
  <c r="R563" i="12" a="1"/>
  <c r="R563" i="12" s="1"/>
  <c r="S563" i="12" a="1"/>
  <c r="S563" i="12" s="1"/>
  <c r="T563" i="12" a="1"/>
  <c r="T563" i="12" s="1"/>
  <c r="U563" i="12" a="1"/>
  <c r="U563" i="12" s="1"/>
  <c r="V563" i="12" a="1"/>
  <c r="V563" i="12" s="1"/>
  <c r="W563" i="12" a="1"/>
  <c r="W563" i="12" s="1"/>
  <c r="X563" i="12" a="1"/>
  <c r="X563" i="12" s="1"/>
  <c r="X533" i="12" a="1"/>
  <c r="X533" i="12" s="1"/>
  <c r="W533" i="12" a="1"/>
  <c r="W533" i="12" s="1"/>
  <c r="V533" i="12" a="1"/>
  <c r="V533" i="12" s="1"/>
  <c r="U533" i="12" a="1"/>
  <c r="U533" i="12" s="1"/>
  <c r="T533" i="12" a="1"/>
  <c r="T533" i="12" s="1"/>
  <c r="S533" i="12" a="1"/>
  <c r="S533" i="12" s="1"/>
  <c r="R533" i="12" a="1"/>
  <c r="R533" i="12" s="1"/>
  <c r="Q533" i="12" a="1"/>
  <c r="Q533" i="12" s="1"/>
  <c r="P533" i="12" a="1"/>
  <c r="P533" i="12" s="1"/>
  <c r="O533" i="12" a="1"/>
  <c r="O533" i="12" s="1"/>
  <c r="N533" i="12" a="1"/>
  <c r="N533" i="12" s="1"/>
  <c r="M533" i="12" a="1"/>
  <c r="M533" i="12" s="1"/>
  <c r="L533" i="12" a="1"/>
  <c r="L533" i="12" s="1"/>
  <c r="K533" i="12" a="1"/>
  <c r="K533" i="12" s="1"/>
  <c r="J533" i="12" a="1"/>
  <c r="J533" i="12" s="1"/>
  <c r="I533" i="12" a="1"/>
  <c r="I533" i="12" s="1"/>
  <c r="H533" i="12" a="1"/>
  <c r="H533" i="12" s="1"/>
  <c r="G533" i="12" a="1"/>
  <c r="G533" i="12" s="1"/>
  <c r="F533" i="12" a="1"/>
  <c r="F533" i="12" s="1"/>
  <c r="E533" i="12" a="1"/>
  <c r="E533" i="12" s="1"/>
  <c r="D533" i="12" a="1"/>
  <c r="D533" i="12" s="1"/>
  <c r="C533" i="12" a="1"/>
  <c r="C533" i="12" s="1"/>
  <c r="C499" i="12" a="1"/>
  <c r="C499" i="12" s="1"/>
  <c r="D499" i="12" a="1"/>
  <c r="D499" i="12" s="1"/>
  <c r="E499" i="12" a="1"/>
  <c r="E499" i="12" s="1"/>
  <c r="F499" i="12" a="1"/>
  <c r="F499" i="12" s="1"/>
  <c r="G499" i="12" a="1"/>
  <c r="G499" i="12" s="1"/>
  <c r="H499" i="12" a="1"/>
  <c r="H499" i="12" s="1"/>
  <c r="I499" i="12" a="1"/>
  <c r="I499" i="12" s="1"/>
  <c r="J499" i="12" a="1"/>
  <c r="J499" i="12" s="1"/>
  <c r="K499" i="12" a="1"/>
  <c r="K499" i="12" s="1"/>
  <c r="L499" i="12" a="1"/>
  <c r="L499" i="12" s="1"/>
  <c r="M499" i="12" a="1"/>
  <c r="M499" i="12" s="1"/>
  <c r="N499" i="12" a="1"/>
  <c r="N499" i="12" s="1"/>
  <c r="O499" i="12" a="1"/>
  <c r="O499" i="12" s="1"/>
  <c r="P499" i="12" a="1"/>
  <c r="P499" i="12" s="1"/>
  <c r="Q499" i="12" a="1"/>
  <c r="Q499" i="12" s="1"/>
  <c r="R499" i="12" a="1"/>
  <c r="R499" i="12" s="1"/>
  <c r="S499" i="12" a="1"/>
  <c r="S499" i="12" s="1"/>
  <c r="T499" i="12" a="1"/>
  <c r="T499" i="12" s="1"/>
  <c r="U499" i="12" a="1"/>
  <c r="U499" i="12" s="1"/>
  <c r="V499" i="12" a="1"/>
  <c r="V499" i="12" s="1"/>
  <c r="W499" i="12" a="1"/>
  <c r="W499" i="12" s="1"/>
  <c r="X499" i="12" a="1"/>
  <c r="X499" i="12" s="1"/>
  <c r="C500" i="12" a="1"/>
  <c r="C500" i="12" s="1"/>
  <c r="D500" i="12" a="1"/>
  <c r="D500" i="12" s="1"/>
  <c r="E500" i="12" a="1"/>
  <c r="E500" i="12" s="1"/>
  <c r="F500" i="12" a="1"/>
  <c r="F500" i="12" s="1"/>
  <c r="G500" i="12" a="1"/>
  <c r="G500" i="12" s="1"/>
  <c r="H500" i="12" a="1"/>
  <c r="H500" i="12" s="1"/>
  <c r="I500" i="12" a="1"/>
  <c r="I500" i="12" s="1"/>
  <c r="J500" i="12" a="1"/>
  <c r="J500" i="12" s="1"/>
  <c r="K500" i="12" a="1"/>
  <c r="K500" i="12" s="1"/>
  <c r="L500" i="12" a="1"/>
  <c r="L500" i="12" s="1"/>
  <c r="M500" i="12" a="1"/>
  <c r="M500" i="12" s="1"/>
  <c r="N500" i="12" a="1"/>
  <c r="N500" i="12" s="1"/>
  <c r="O500" i="12" a="1"/>
  <c r="O500" i="12" s="1"/>
  <c r="P500" i="12" a="1"/>
  <c r="P500" i="12" s="1"/>
  <c r="Q500" i="12" a="1"/>
  <c r="Q500" i="12" s="1"/>
  <c r="R500" i="12" a="1"/>
  <c r="R500" i="12" s="1"/>
  <c r="S500" i="12" a="1"/>
  <c r="S500" i="12" s="1"/>
  <c r="T500" i="12" a="1"/>
  <c r="T500" i="12" s="1"/>
  <c r="U500" i="12" a="1"/>
  <c r="U500" i="12" s="1"/>
  <c r="V500" i="12" a="1"/>
  <c r="V500" i="12" s="1"/>
  <c r="W500" i="12" a="1"/>
  <c r="W500" i="12" s="1"/>
  <c r="X500" i="12" a="1"/>
  <c r="X500" i="12" s="1"/>
  <c r="C501" i="12" a="1"/>
  <c r="C501" i="12" s="1"/>
  <c r="D501" i="12" a="1"/>
  <c r="D501" i="12" s="1"/>
  <c r="E501" i="12" a="1"/>
  <c r="E501" i="12" s="1"/>
  <c r="F501" i="12" a="1"/>
  <c r="F501" i="12" s="1"/>
  <c r="G501" i="12" a="1"/>
  <c r="G501" i="12" s="1"/>
  <c r="H501" i="12" a="1"/>
  <c r="H501" i="12" s="1"/>
  <c r="I501" i="12" a="1"/>
  <c r="I501" i="12" s="1"/>
  <c r="J501" i="12" a="1"/>
  <c r="J501" i="12" s="1"/>
  <c r="K501" i="12" a="1"/>
  <c r="K501" i="12" s="1"/>
  <c r="L501" i="12" a="1"/>
  <c r="L501" i="12" s="1"/>
  <c r="M501" i="12" a="1"/>
  <c r="M501" i="12" s="1"/>
  <c r="N501" i="12" a="1"/>
  <c r="N501" i="12" s="1"/>
  <c r="O501" i="12" a="1"/>
  <c r="O501" i="12" s="1"/>
  <c r="P501" i="12" a="1"/>
  <c r="P501" i="12" s="1"/>
  <c r="Q501" i="12" a="1"/>
  <c r="Q501" i="12" s="1"/>
  <c r="R501" i="12" a="1"/>
  <c r="R501" i="12" s="1"/>
  <c r="S501" i="12" a="1"/>
  <c r="S501" i="12" s="1"/>
  <c r="T501" i="12" a="1"/>
  <c r="T501" i="12" s="1"/>
  <c r="U501" i="12" a="1"/>
  <c r="U501" i="12" s="1"/>
  <c r="V501" i="12" a="1"/>
  <c r="V501" i="12" s="1"/>
  <c r="W501" i="12" a="1"/>
  <c r="W501" i="12" s="1"/>
  <c r="X501" i="12" a="1"/>
  <c r="X501" i="12" s="1"/>
  <c r="C502" i="12" a="1"/>
  <c r="C502" i="12" s="1"/>
  <c r="D502" i="12" a="1"/>
  <c r="D502" i="12" s="1"/>
  <c r="E502" i="12" a="1"/>
  <c r="E502" i="12" s="1"/>
  <c r="F502" i="12" a="1"/>
  <c r="F502" i="12" s="1"/>
  <c r="G502" i="12" a="1"/>
  <c r="G502" i="12" s="1"/>
  <c r="H502" i="12" a="1"/>
  <c r="H502" i="12" s="1"/>
  <c r="I502" i="12" a="1"/>
  <c r="I502" i="12" s="1"/>
  <c r="J502" i="12" a="1"/>
  <c r="J502" i="12" s="1"/>
  <c r="K502" i="12" a="1"/>
  <c r="K502" i="12" s="1"/>
  <c r="L502" i="12" a="1"/>
  <c r="L502" i="12" s="1"/>
  <c r="M502" i="12" a="1"/>
  <c r="M502" i="12" s="1"/>
  <c r="N502" i="12" a="1"/>
  <c r="N502" i="12" s="1"/>
  <c r="O502" i="12" a="1"/>
  <c r="O502" i="12" s="1"/>
  <c r="P502" i="12" a="1"/>
  <c r="P502" i="12" s="1"/>
  <c r="Q502" i="12" a="1"/>
  <c r="Q502" i="12" s="1"/>
  <c r="R502" i="12" a="1"/>
  <c r="R502" i="12" s="1"/>
  <c r="S502" i="12" a="1"/>
  <c r="S502" i="12" s="1"/>
  <c r="T502" i="12" a="1"/>
  <c r="T502" i="12" s="1"/>
  <c r="U502" i="12" a="1"/>
  <c r="U502" i="12" s="1"/>
  <c r="V502" i="12" a="1"/>
  <c r="V502" i="12" s="1"/>
  <c r="W502" i="12" a="1"/>
  <c r="W502" i="12" s="1"/>
  <c r="X502" i="12" a="1"/>
  <c r="X502" i="12" s="1"/>
  <c r="C503" i="12" a="1"/>
  <c r="C503" i="12" s="1"/>
  <c r="D503" i="12" a="1"/>
  <c r="D503" i="12" s="1"/>
  <c r="E503" i="12" a="1"/>
  <c r="E503" i="12" s="1"/>
  <c r="F503" i="12" a="1"/>
  <c r="F503" i="12" s="1"/>
  <c r="G503" i="12" a="1"/>
  <c r="G503" i="12" s="1"/>
  <c r="H503" i="12" a="1"/>
  <c r="H503" i="12" s="1"/>
  <c r="I503" i="12" a="1"/>
  <c r="I503" i="12" s="1"/>
  <c r="J503" i="12" a="1"/>
  <c r="J503" i="12" s="1"/>
  <c r="K503" i="12" a="1"/>
  <c r="K503" i="12" s="1"/>
  <c r="L503" i="12" a="1"/>
  <c r="L503" i="12" s="1"/>
  <c r="M503" i="12" a="1"/>
  <c r="M503" i="12" s="1"/>
  <c r="N503" i="12" a="1"/>
  <c r="N503" i="12" s="1"/>
  <c r="O503" i="12" a="1"/>
  <c r="O503" i="12" s="1"/>
  <c r="P503" i="12" a="1"/>
  <c r="P503" i="12" s="1"/>
  <c r="Q503" i="12" a="1"/>
  <c r="Q503" i="12" s="1"/>
  <c r="R503" i="12" a="1"/>
  <c r="R503" i="12" s="1"/>
  <c r="S503" i="12" a="1"/>
  <c r="S503" i="12" s="1"/>
  <c r="T503" i="12" a="1"/>
  <c r="T503" i="12" s="1"/>
  <c r="U503" i="12" a="1"/>
  <c r="U503" i="12" s="1"/>
  <c r="V503" i="12" a="1"/>
  <c r="V503" i="12" s="1"/>
  <c r="W503" i="12" a="1"/>
  <c r="W503" i="12" s="1"/>
  <c r="X503" i="12" a="1"/>
  <c r="X503" i="12" s="1"/>
  <c r="C504" i="12" a="1"/>
  <c r="C504" i="12" s="1"/>
  <c r="D504" i="12" a="1"/>
  <c r="D504" i="12" s="1"/>
  <c r="E504" i="12" a="1"/>
  <c r="E504" i="12" s="1"/>
  <c r="F504" i="12" a="1"/>
  <c r="F504" i="12" s="1"/>
  <c r="G504" i="12" a="1"/>
  <c r="G504" i="12" s="1"/>
  <c r="H504" i="12" a="1"/>
  <c r="H504" i="12" s="1"/>
  <c r="I504" i="12" a="1"/>
  <c r="I504" i="12" s="1"/>
  <c r="J504" i="12" a="1"/>
  <c r="J504" i="12" s="1"/>
  <c r="K504" i="12" a="1"/>
  <c r="K504" i="12" s="1"/>
  <c r="L504" i="12" a="1"/>
  <c r="L504" i="12" s="1"/>
  <c r="M504" i="12" a="1"/>
  <c r="M504" i="12" s="1"/>
  <c r="N504" i="12" a="1"/>
  <c r="N504" i="12" s="1"/>
  <c r="O504" i="12" a="1"/>
  <c r="O504" i="12" s="1"/>
  <c r="P504" i="12" a="1"/>
  <c r="P504" i="12" s="1"/>
  <c r="Q504" i="12" a="1"/>
  <c r="Q504" i="12" s="1"/>
  <c r="R504" i="12" a="1"/>
  <c r="R504" i="12" s="1"/>
  <c r="S504" i="12" a="1"/>
  <c r="S504" i="12" s="1"/>
  <c r="T504" i="12" a="1"/>
  <c r="T504" i="12" s="1"/>
  <c r="U504" i="12" a="1"/>
  <c r="U504" i="12" s="1"/>
  <c r="V504" i="12" a="1"/>
  <c r="V504" i="12" s="1"/>
  <c r="W504" i="12" a="1"/>
  <c r="W504" i="12" s="1"/>
  <c r="X504" i="12" a="1"/>
  <c r="X504" i="12" s="1"/>
  <c r="C505" i="12" a="1"/>
  <c r="C505" i="12" s="1"/>
  <c r="D505" i="12" a="1"/>
  <c r="D505" i="12" s="1"/>
  <c r="E505" i="12" a="1"/>
  <c r="E505" i="12" s="1"/>
  <c r="F505" i="12" a="1"/>
  <c r="F505" i="12" s="1"/>
  <c r="G505" i="12" a="1"/>
  <c r="G505" i="12" s="1"/>
  <c r="H505" i="12" a="1"/>
  <c r="H505" i="12" s="1"/>
  <c r="I505" i="12" a="1"/>
  <c r="I505" i="12" s="1"/>
  <c r="J505" i="12" a="1"/>
  <c r="J505" i="12" s="1"/>
  <c r="K505" i="12" a="1"/>
  <c r="K505" i="12" s="1"/>
  <c r="L505" i="12" a="1"/>
  <c r="L505" i="12" s="1"/>
  <c r="M505" i="12" a="1"/>
  <c r="M505" i="12" s="1"/>
  <c r="N505" i="12" a="1"/>
  <c r="N505" i="12" s="1"/>
  <c r="O505" i="12" a="1"/>
  <c r="O505" i="12" s="1"/>
  <c r="P505" i="12" a="1"/>
  <c r="P505" i="12" s="1"/>
  <c r="Q505" i="12" a="1"/>
  <c r="Q505" i="12" s="1"/>
  <c r="R505" i="12" a="1"/>
  <c r="R505" i="12" s="1"/>
  <c r="S505" i="12" a="1"/>
  <c r="S505" i="12" s="1"/>
  <c r="T505" i="12" a="1"/>
  <c r="T505" i="12" s="1"/>
  <c r="U505" i="12" a="1"/>
  <c r="U505" i="12" s="1"/>
  <c r="V505" i="12" a="1"/>
  <c r="V505" i="12" s="1"/>
  <c r="W505" i="12" a="1"/>
  <c r="W505" i="12" s="1"/>
  <c r="X505" i="12" a="1"/>
  <c r="X505" i="12" s="1"/>
  <c r="C506" i="12" a="1"/>
  <c r="C506" i="12" s="1"/>
  <c r="D506" i="12" a="1"/>
  <c r="D506" i="12" s="1"/>
  <c r="E506" i="12" a="1"/>
  <c r="E506" i="12" s="1"/>
  <c r="F506" i="12" a="1"/>
  <c r="F506" i="12" s="1"/>
  <c r="G506" i="12" a="1"/>
  <c r="G506" i="12" s="1"/>
  <c r="H506" i="12" a="1"/>
  <c r="H506" i="12" s="1"/>
  <c r="I506" i="12" a="1"/>
  <c r="I506" i="12" s="1"/>
  <c r="J506" i="12" a="1"/>
  <c r="J506" i="12" s="1"/>
  <c r="K506" i="12" a="1"/>
  <c r="K506" i="12" s="1"/>
  <c r="L506" i="12" a="1"/>
  <c r="L506" i="12" s="1"/>
  <c r="M506" i="12" a="1"/>
  <c r="M506" i="12" s="1"/>
  <c r="N506" i="12" a="1"/>
  <c r="N506" i="12" s="1"/>
  <c r="O506" i="12" a="1"/>
  <c r="O506" i="12" s="1"/>
  <c r="P506" i="12" a="1"/>
  <c r="P506" i="12" s="1"/>
  <c r="Q506" i="12" a="1"/>
  <c r="Q506" i="12" s="1"/>
  <c r="R506" i="12" a="1"/>
  <c r="R506" i="12" s="1"/>
  <c r="S506" i="12" a="1"/>
  <c r="S506" i="12" s="1"/>
  <c r="T506" i="12" a="1"/>
  <c r="T506" i="12" s="1"/>
  <c r="U506" i="12" a="1"/>
  <c r="U506" i="12" s="1"/>
  <c r="V506" i="12" a="1"/>
  <c r="V506" i="12" s="1"/>
  <c r="W506" i="12" a="1"/>
  <c r="W506" i="12" s="1"/>
  <c r="X506" i="12" a="1"/>
  <c r="X506" i="12" s="1"/>
  <c r="C507" i="12" a="1"/>
  <c r="C507" i="12" s="1"/>
  <c r="D507" i="12" a="1"/>
  <c r="D507" i="12" s="1"/>
  <c r="E507" i="12" a="1"/>
  <c r="E507" i="12" s="1"/>
  <c r="F507" i="12" a="1"/>
  <c r="F507" i="12" s="1"/>
  <c r="G507" i="12" a="1"/>
  <c r="G507" i="12" s="1"/>
  <c r="H507" i="12" a="1"/>
  <c r="H507" i="12" s="1"/>
  <c r="I507" i="12" a="1"/>
  <c r="I507" i="12" s="1"/>
  <c r="J507" i="12" a="1"/>
  <c r="J507" i="12" s="1"/>
  <c r="K507" i="12" a="1"/>
  <c r="K507" i="12" s="1"/>
  <c r="L507" i="12" a="1"/>
  <c r="L507" i="12" s="1"/>
  <c r="M507" i="12" a="1"/>
  <c r="M507" i="12" s="1"/>
  <c r="N507" i="12" a="1"/>
  <c r="N507" i="12" s="1"/>
  <c r="O507" i="12" a="1"/>
  <c r="O507" i="12" s="1"/>
  <c r="P507" i="12" a="1"/>
  <c r="P507" i="12" s="1"/>
  <c r="Q507" i="12" a="1"/>
  <c r="Q507" i="12" s="1"/>
  <c r="R507" i="12" a="1"/>
  <c r="R507" i="12" s="1"/>
  <c r="S507" i="12" a="1"/>
  <c r="S507" i="12" s="1"/>
  <c r="T507" i="12" a="1"/>
  <c r="T507" i="12" s="1"/>
  <c r="U507" i="12" a="1"/>
  <c r="U507" i="12" s="1"/>
  <c r="V507" i="12" a="1"/>
  <c r="V507" i="12" s="1"/>
  <c r="W507" i="12" a="1"/>
  <c r="W507" i="12" s="1"/>
  <c r="X507" i="12" a="1"/>
  <c r="X507" i="12" s="1"/>
  <c r="C508" i="12" a="1"/>
  <c r="C508" i="12" s="1"/>
  <c r="D508" i="12" a="1"/>
  <c r="D508" i="12" s="1"/>
  <c r="E508" i="12" a="1"/>
  <c r="E508" i="12" s="1"/>
  <c r="F508" i="12" a="1"/>
  <c r="F508" i="12" s="1"/>
  <c r="G508" i="12" a="1"/>
  <c r="G508" i="12" s="1"/>
  <c r="H508" i="12" a="1"/>
  <c r="H508" i="12" s="1"/>
  <c r="I508" i="12" a="1"/>
  <c r="I508" i="12" s="1"/>
  <c r="J508" i="12" a="1"/>
  <c r="J508" i="12" s="1"/>
  <c r="K508" i="12" a="1"/>
  <c r="K508" i="12" s="1"/>
  <c r="L508" i="12" a="1"/>
  <c r="L508" i="12" s="1"/>
  <c r="M508" i="12" a="1"/>
  <c r="M508" i="12" s="1"/>
  <c r="N508" i="12" a="1"/>
  <c r="N508" i="12" s="1"/>
  <c r="O508" i="12" a="1"/>
  <c r="O508" i="12" s="1"/>
  <c r="P508" i="12" a="1"/>
  <c r="P508" i="12" s="1"/>
  <c r="Q508" i="12" a="1"/>
  <c r="Q508" i="12" s="1"/>
  <c r="R508" i="12" a="1"/>
  <c r="R508" i="12" s="1"/>
  <c r="S508" i="12" a="1"/>
  <c r="S508" i="12" s="1"/>
  <c r="T508" i="12" a="1"/>
  <c r="T508" i="12" s="1"/>
  <c r="U508" i="12" a="1"/>
  <c r="U508" i="12" s="1"/>
  <c r="V508" i="12" a="1"/>
  <c r="V508" i="12" s="1"/>
  <c r="W508" i="12" a="1"/>
  <c r="W508" i="12" s="1"/>
  <c r="X508" i="12" a="1"/>
  <c r="X508" i="12" s="1"/>
  <c r="C509" i="12" a="1"/>
  <c r="C509" i="12" s="1"/>
  <c r="D509" i="12" a="1"/>
  <c r="D509" i="12" s="1"/>
  <c r="E509" i="12" a="1"/>
  <c r="E509" i="12" s="1"/>
  <c r="F509" i="12" a="1"/>
  <c r="F509" i="12" s="1"/>
  <c r="G509" i="12" a="1"/>
  <c r="G509" i="12" s="1"/>
  <c r="H509" i="12" a="1"/>
  <c r="H509" i="12" s="1"/>
  <c r="I509" i="12" a="1"/>
  <c r="I509" i="12" s="1"/>
  <c r="J509" i="12" a="1"/>
  <c r="J509" i="12" s="1"/>
  <c r="K509" i="12" a="1"/>
  <c r="K509" i="12" s="1"/>
  <c r="L509" i="12" a="1"/>
  <c r="L509" i="12" s="1"/>
  <c r="M509" i="12" a="1"/>
  <c r="M509" i="12" s="1"/>
  <c r="N509" i="12" a="1"/>
  <c r="N509" i="12" s="1"/>
  <c r="O509" i="12" a="1"/>
  <c r="O509" i="12" s="1"/>
  <c r="P509" i="12" a="1"/>
  <c r="P509" i="12" s="1"/>
  <c r="Q509" i="12" a="1"/>
  <c r="Q509" i="12" s="1"/>
  <c r="R509" i="12" a="1"/>
  <c r="R509" i="12" s="1"/>
  <c r="S509" i="12" a="1"/>
  <c r="S509" i="12" s="1"/>
  <c r="T509" i="12" a="1"/>
  <c r="T509" i="12" s="1"/>
  <c r="U509" i="12" a="1"/>
  <c r="U509" i="12" s="1"/>
  <c r="V509" i="12" a="1"/>
  <c r="V509" i="12" s="1"/>
  <c r="W509" i="12" a="1"/>
  <c r="W509" i="12" s="1"/>
  <c r="X509" i="12" a="1"/>
  <c r="X509" i="12" s="1"/>
  <c r="C510" i="12" a="1"/>
  <c r="C510" i="12" s="1"/>
  <c r="D510" i="12" a="1"/>
  <c r="D510" i="12" s="1"/>
  <c r="E510" i="12" a="1"/>
  <c r="E510" i="12" s="1"/>
  <c r="F510" i="12" a="1"/>
  <c r="F510" i="12" s="1"/>
  <c r="G510" i="12" a="1"/>
  <c r="G510" i="12" s="1"/>
  <c r="H510" i="12" a="1"/>
  <c r="H510" i="12" s="1"/>
  <c r="I510" i="12" a="1"/>
  <c r="I510" i="12" s="1"/>
  <c r="J510" i="12" a="1"/>
  <c r="J510" i="12" s="1"/>
  <c r="K510" i="12" a="1"/>
  <c r="K510" i="12" s="1"/>
  <c r="L510" i="12" a="1"/>
  <c r="L510" i="12" s="1"/>
  <c r="M510" i="12" a="1"/>
  <c r="M510" i="12" s="1"/>
  <c r="N510" i="12" a="1"/>
  <c r="N510" i="12" s="1"/>
  <c r="O510" i="12" a="1"/>
  <c r="O510" i="12" s="1"/>
  <c r="P510" i="12" a="1"/>
  <c r="P510" i="12" s="1"/>
  <c r="Q510" i="12" a="1"/>
  <c r="Q510" i="12" s="1"/>
  <c r="R510" i="12" a="1"/>
  <c r="R510" i="12" s="1"/>
  <c r="S510" i="12" a="1"/>
  <c r="S510" i="12" s="1"/>
  <c r="T510" i="12" a="1"/>
  <c r="T510" i="12" s="1"/>
  <c r="U510" i="12" a="1"/>
  <c r="U510" i="12" s="1"/>
  <c r="V510" i="12" a="1"/>
  <c r="V510" i="12" s="1"/>
  <c r="W510" i="12" a="1"/>
  <c r="W510" i="12" s="1"/>
  <c r="X510" i="12" a="1"/>
  <c r="X510" i="12" s="1"/>
  <c r="C511" i="12" a="1"/>
  <c r="C511" i="12" s="1"/>
  <c r="D511" i="12" a="1"/>
  <c r="D511" i="12" s="1"/>
  <c r="E511" i="12" a="1"/>
  <c r="E511" i="12" s="1"/>
  <c r="F511" i="12" a="1"/>
  <c r="F511" i="12" s="1"/>
  <c r="G511" i="12" a="1"/>
  <c r="G511" i="12" s="1"/>
  <c r="H511" i="12" a="1"/>
  <c r="H511" i="12" s="1"/>
  <c r="I511" i="12" a="1"/>
  <c r="I511" i="12" s="1"/>
  <c r="J511" i="12" a="1"/>
  <c r="J511" i="12" s="1"/>
  <c r="K511" i="12" a="1"/>
  <c r="K511" i="12" s="1"/>
  <c r="L511" i="12" a="1"/>
  <c r="L511" i="12" s="1"/>
  <c r="M511" i="12" a="1"/>
  <c r="M511" i="12" s="1"/>
  <c r="N511" i="12" a="1"/>
  <c r="N511" i="12" s="1"/>
  <c r="O511" i="12" a="1"/>
  <c r="O511" i="12" s="1"/>
  <c r="P511" i="12" a="1"/>
  <c r="P511" i="12" s="1"/>
  <c r="Q511" i="12" a="1"/>
  <c r="Q511" i="12" s="1"/>
  <c r="R511" i="12" a="1"/>
  <c r="R511" i="12" s="1"/>
  <c r="S511" i="12" a="1"/>
  <c r="S511" i="12" s="1"/>
  <c r="T511" i="12" a="1"/>
  <c r="T511" i="12" s="1"/>
  <c r="U511" i="12" a="1"/>
  <c r="U511" i="12" s="1"/>
  <c r="V511" i="12" a="1"/>
  <c r="V511" i="12" s="1"/>
  <c r="W511" i="12" a="1"/>
  <c r="W511" i="12" s="1"/>
  <c r="X511" i="12" a="1"/>
  <c r="X511" i="12" s="1"/>
  <c r="C512" i="12" a="1"/>
  <c r="C512" i="12" s="1"/>
  <c r="D512" i="12" a="1"/>
  <c r="D512" i="12" s="1"/>
  <c r="E512" i="12" a="1"/>
  <c r="E512" i="12" s="1"/>
  <c r="F512" i="12" a="1"/>
  <c r="F512" i="12" s="1"/>
  <c r="G512" i="12" a="1"/>
  <c r="G512" i="12" s="1"/>
  <c r="H512" i="12" a="1"/>
  <c r="H512" i="12" s="1"/>
  <c r="I512" i="12" a="1"/>
  <c r="I512" i="12" s="1"/>
  <c r="J512" i="12" a="1"/>
  <c r="J512" i="12" s="1"/>
  <c r="K512" i="12" a="1"/>
  <c r="K512" i="12" s="1"/>
  <c r="L512" i="12" a="1"/>
  <c r="L512" i="12" s="1"/>
  <c r="M512" i="12" a="1"/>
  <c r="M512" i="12" s="1"/>
  <c r="N512" i="12" a="1"/>
  <c r="N512" i="12" s="1"/>
  <c r="O512" i="12" a="1"/>
  <c r="O512" i="12" s="1"/>
  <c r="P512" i="12" a="1"/>
  <c r="P512" i="12" s="1"/>
  <c r="Q512" i="12" a="1"/>
  <c r="Q512" i="12" s="1"/>
  <c r="R512" i="12" a="1"/>
  <c r="R512" i="12" s="1"/>
  <c r="S512" i="12" a="1"/>
  <c r="S512" i="12" s="1"/>
  <c r="T512" i="12" a="1"/>
  <c r="T512" i="12" s="1"/>
  <c r="U512" i="12" a="1"/>
  <c r="U512" i="12" s="1"/>
  <c r="V512" i="12" a="1"/>
  <c r="V512" i="12" s="1"/>
  <c r="W512" i="12" a="1"/>
  <c r="W512" i="12" s="1"/>
  <c r="X512" i="12" a="1"/>
  <c r="X512" i="12" s="1"/>
  <c r="C513" i="12" a="1"/>
  <c r="C513" i="12" s="1"/>
  <c r="D513" i="12" a="1"/>
  <c r="D513" i="12" s="1"/>
  <c r="E513" i="12" a="1"/>
  <c r="E513" i="12" s="1"/>
  <c r="F513" i="12" a="1"/>
  <c r="F513" i="12" s="1"/>
  <c r="G513" i="12" a="1"/>
  <c r="G513" i="12" s="1"/>
  <c r="H513" i="12" a="1"/>
  <c r="H513" i="12" s="1"/>
  <c r="I513" i="12" a="1"/>
  <c r="I513" i="12" s="1"/>
  <c r="J513" i="12" a="1"/>
  <c r="J513" i="12" s="1"/>
  <c r="K513" i="12" a="1"/>
  <c r="K513" i="12" s="1"/>
  <c r="L513" i="12" a="1"/>
  <c r="L513" i="12" s="1"/>
  <c r="M513" i="12" a="1"/>
  <c r="M513" i="12" s="1"/>
  <c r="N513" i="12" a="1"/>
  <c r="N513" i="12" s="1"/>
  <c r="O513" i="12" a="1"/>
  <c r="O513" i="12" s="1"/>
  <c r="P513" i="12" a="1"/>
  <c r="P513" i="12" s="1"/>
  <c r="Q513" i="12" a="1"/>
  <c r="Q513" i="12" s="1"/>
  <c r="R513" i="12" a="1"/>
  <c r="R513" i="12" s="1"/>
  <c r="S513" i="12" a="1"/>
  <c r="S513" i="12" s="1"/>
  <c r="T513" i="12" a="1"/>
  <c r="T513" i="12" s="1"/>
  <c r="U513" i="12" a="1"/>
  <c r="U513" i="12" s="1"/>
  <c r="V513" i="12" a="1"/>
  <c r="V513" i="12" s="1"/>
  <c r="W513" i="12" a="1"/>
  <c r="W513" i="12" s="1"/>
  <c r="X513" i="12" a="1"/>
  <c r="X513" i="12" s="1"/>
  <c r="C514" i="12" a="1"/>
  <c r="C514" i="12" s="1"/>
  <c r="D514" i="12" a="1"/>
  <c r="D514" i="12" s="1"/>
  <c r="E514" i="12" a="1"/>
  <c r="E514" i="12" s="1"/>
  <c r="F514" i="12" a="1"/>
  <c r="F514" i="12" s="1"/>
  <c r="G514" i="12" a="1"/>
  <c r="G514" i="12" s="1"/>
  <c r="H514" i="12" a="1"/>
  <c r="H514" i="12" s="1"/>
  <c r="I514" i="12" a="1"/>
  <c r="I514" i="12" s="1"/>
  <c r="J514" i="12" a="1"/>
  <c r="J514" i="12" s="1"/>
  <c r="K514" i="12" a="1"/>
  <c r="K514" i="12" s="1"/>
  <c r="L514" i="12" a="1"/>
  <c r="L514" i="12" s="1"/>
  <c r="M514" i="12" a="1"/>
  <c r="M514" i="12" s="1"/>
  <c r="N514" i="12" a="1"/>
  <c r="N514" i="12" s="1"/>
  <c r="O514" i="12" a="1"/>
  <c r="O514" i="12" s="1"/>
  <c r="P514" i="12" a="1"/>
  <c r="P514" i="12" s="1"/>
  <c r="Q514" i="12" a="1"/>
  <c r="Q514" i="12" s="1"/>
  <c r="R514" i="12" a="1"/>
  <c r="R514" i="12" s="1"/>
  <c r="S514" i="12" a="1"/>
  <c r="S514" i="12" s="1"/>
  <c r="T514" i="12" a="1"/>
  <c r="T514" i="12" s="1"/>
  <c r="U514" i="12" a="1"/>
  <c r="U514" i="12" s="1"/>
  <c r="V514" i="12" a="1"/>
  <c r="V514" i="12" s="1"/>
  <c r="W514" i="12" a="1"/>
  <c r="W514" i="12" s="1"/>
  <c r="X514" i="12" a="1"/>
  <c r="X514" i="12" s="1"/>
  <c r="C515" i="12" a="1"/>
  <c r="C515" i="12" s="1"/>
  <c r="D515" i="12" a="1"/>
  <c r="D515" i="12" s="1"/>
  <c r="E515" i="12" a="1"/>
  <c r="E515" i="12" s="1"/>
  <c r="F515" i="12" a="1"/>
  <c r="F515" i="12" s="1"/>
  <c r="G515" i="12" a="1"/>
  <c r="G515" i="12" s="1"/>
  <c r="H515" i="12" a="1"/>
  <c r="H515" i="12" s="1"/>
  <c r="I515" i="12" a="1"/>
  <c r="I515" i="12" s="1"/>
  <c r="J515" i="12" a="1"/>
  <c r="J515" i="12" s="1"/>
  <c r="K515" i="12" a="1"/>
  <c r="K515" i="12" s="1"/>
  <c r="L515" i="12" a="1"/>
  <c r="L515" i="12" s="1"/>
  <c r="M515" i="12" a="1"/>
  <c r="M515" i="12" s="1"/>
  <c r="N515" i="12" a="1"/>
  <c r="N515" i="12" s="1"/>
  <c r="O515" i="12" a="1"/>
  <c r="O515" i="12" s="1"/>
  <c r="P515" i="12" a="1"/>
  <c r="P515" i="12" s="1"/>
  <c r="Q515" i="12" a="1"/>
  <c r="Q515" i="12" s="1"/>
  <c r="R515" i="12" a="1"/>
  <c r="R515" i="12" s="1"/>
  <c r="S515" i="12" a="1"/>
  <c r="S515" i="12" s="1"/>
  <c r="T515" i="12" a="1"/>
  <c r="T515" i="12" s="1"/>
  <c r="U515" i="12" a="1"/>
  <c r="U515" i="12" s="1"/>
  <c r="V515" i="12" a="1"/>
  <c r="V515" i="12" s="1"/>
  <c r="W515" i="12" a="1"/>
  <c r="W515" i="12" s="1"/>
  <c r="X515" i="12" a="1"/>
  <c r="X515" i="12" s="1"/>
  <c r="C516" i="12" a="1"/>
  <c r="C516" i="12" s="1"/>
  <c r="D516" i="12" a="1"/>
  <c r="D516" i="12" s="1"/>
  <c r="E516" i="12" a="1"/>
  <c r="E516" i="12" s="1"/>
  <c r="F516" i="12" a="1"/>
  <c r="F516" i="12" s="1"/>
  <c r="G516" i="12" a="1"/>
  <c r="G516" i="12" s="1"/>
  <c r="H516" i="12" a="1"/>
  <c r="H516" i="12" s="1"/>
  <c r="I516" i="12" a="1"/>
  <c r="I516" i="12" s="1"/>
  <c r="J516" i="12" a="1"/>
  <c r="J516" i="12" s="1"/>
  <c r="K516" i="12" a="1"/>
  <c r="K516" i="12" s="1"/>
  <c r="L516" i="12" a="1"/>
  <c r="L516" i="12" s="1"/>
  <c r="M516" i="12" a="1"/>
  <c r="M516" i="12" s="1"/>
  <c r="N516" i="12" a="1"/>
  <c r="N516" i="12" s="1"/>
  <c r="O516" i="12" a="1"/>
  <c r="O516" i="12" s="1"/>
  <c r="P516" i="12" a="1"/>
  <c r="P516" i="12" s="1"/>
  <c r="Q516" i="12" a="1"/>
  <c r="Q516" i="12" s="1"/>
  <c r="R516" i="12" a="1"/>
  <c r="R516" i="12" s="1"/>
  <c r="S516" i="12" a="1"/>
  <c r="S516" i="12" s="1"/>
  <c r="T516" i="12" a="1"/>
  <c r="T516" i="12" s="1"/>
  <c r="U516" i="12" a="1"/>
  <c r="U516" i="12" s="1"/>
  <c r="V516" i="12" a="1"/>
  <c r="V516" i="12" s="1"/>
  <c r="W516" i="12" a="1"/>
  <c r="W516" i="12" s="1"/>
  <c r="X516" i="12" a="1"/>
  <c r="X516" i="12" s="1"/>
  <c r="C517" i="12" a="1"/>
  <c r="C517" i="12" s="1"/>
  <c r="D517" i="12" a="1"/>
  <c r="D517" i="12" s="1"/>
  <c r="E517" i="12" a="1"/>
  <c r="E517" i="12" s="1"/>
  <c r="F517" i="12" a="1"/>
  <c r="F517" i="12" s="1"/>
  <c r="G517" i="12" a="1"/>
  <c r="G517" i="12" s="1"/>
  <c r="H517" i="12" a="1"/>
  <c r="H517" i="12" s="1"/>
  <c r="I517" i="12" a="1"/>
  <c r="I517" i="12" s="1"/>
  <c r="J517" i="12" a="1"/>
  <c r="J517" i="12" s="1"/>
  <c r="K517" i="12" a="1"/>
  <c r="K517" i="12" s="1"/>
  <c r="L517" i="12" a="1"/>
  <c r="L517" i="12" s="1"/>
  <c r="M517" i="12" a="1"/>
  <c r="M517" i="12" s="1"/>
  <c r="N517" i="12" a="1"/>
  <c r="N517" i="12" s="1"/>
  <c r="O517" i="12" a="1"/>
  <c r="O517" i="12" s="1"/>
  <c r="P517" i="12" a="1"/>
  <c r="P517" i="12" s="1"/>
  <c r="Q517" i="12" a="1"/>
  <c r="Q517" i="12" s="1"/>
  <c r="R517" i="12" a="1"/>
  <c r="R517" i="12" s="1"/>
  <c r="S517" i="12" a="1"/>
  <c r="S517" i="12" s="1"/>
  <c r="T517" i="12" a="1"/>
  <c r="T517" i="12" s="1"/>
  <c r="U517" i="12" a="1"/>
  <c r="U517" i="12" s="1"/>
  <c r="V517" i="12" a="1"/>
  <c r="V517" i="12" s="1"/>
  <c r="W517" i="12" a="1"/>
  <c r="W517" i="12" s="1"/>
  <c r="X517" i="12" a="1"/>
  <c r="X517" i="12" s="1"/>
  <c r="C518" i="12" a="1"/>
  <c r="C518" i="12" s="1"/>
  <c r="D518" i="12" a="1"/>
  <c r="D518" i="12" s="1"/>
  <c r="E518" i="12" a="1"/>
  <c r="E518" i="12" s="1"/>
  <c r="F518" i="12" a="1"/>
  <c r="F518" i="12" s="1"/>
  <c r="G518" i="12" a="1"/>
  <c r="G518" i="12" s="1"/>
  <c r="H518" i="12" a="1"/>
  <c r="H518" i="12" s="1"/>
  <c r="I518" i="12" a="1"/>
  <c r="I518" i="12" s="1"/>
  <c r="J518" i="12" a="1"/>
  <c r="J518" i="12" s="1"/>
  <c r="K518" i="12" a="1"/>
  <c r="K518" i="12" s="1"/>
  <c r="L518" i="12" a="1"/>
  <c r="L518" i="12" s="1"/>
  <c r="M518" i="12" a="1"/>
  <c r="M518" i="12" s="1"/>
  <c r="N518" i="12" a="1"/>
  <c r="N518" i="12" s="1"/>
  <c r="O518" i="12" a="1"/>
  <c r="O518" i="12" s="1"/>
  <c r="P518" i="12" a="1"/>
  <c r="P518" i="12" s="1"/>
  <c r="Q518" i="12" a="1"/>
  <c r="Q518" i="12" s="1"/>
  <c r="R518" i="12" a="1"/>
  <c r="R518" i="12" s="1"/>
  <c r="S518" i="12" a="1"/>
  <c r="S518" i="12" s="1"/>
  <c r="T518" i="12" a="1"/>
  <c r="T518" i="12" s="1"/>
  <c r="U518" i="12" a="1"/>
  <c r="U518" i="12" s="1"/>
  <c r="V518" i="12" a="1"/>
  <c r="V518" i="12" s="1"/>
  <c r="W518" i="12" a="1"/>
  <c r="W518" i="12" s="1"/>
  <c r="X518" i="12" a="1"/>
  <c r="X518" i="12" s="1"/>
  <c r="C519" i="12" a="1"/>
  <c r="C519" i="12" s="1"/>
  <c r="D519" i="12" a="1"/>
  <c r="D519" i="12" s="1"/>
  <c r="E519" i="12" a="1"/>
  <c r="E519" i="12" s="1"/>
  <c r="F519" i="12" a="1"/>
  <c r="F519" i="12" s="1"/>
  <c r="G519" i="12" a="1"/>
  <c r="G519" i="12" s="1"/>
  <c r="H519" i="12" a="1"/>
  <c r="H519" i="12" s="1"/>
  <c r="I519" i="12" a="1"/>
  <c r="I519" i="12" s="1"/>
  <c r="J519" i="12" a="1"/>
  <c r="J519" i="12" s="1"/>
  <c r="K519" i="12" a="1"/>
  <c r="K519" i="12" s="1"/>
  <c r="L519" i="12" a="1"/>
  <c r="L519" i="12" s="1"/>
  <c r="M519" i="12" a="1"/>
  <c r="M519" i="12" s="1"/>
  <c r="N519" i="12" a="1"/>
  <c r="N519" i="12" s="1"/>
  <c r="O519" i="12" a="1"/>
  <c r="O519" i="12" s="1"/>
  <c r="P519" i="12" a="1"/>
  <c r="P519" i="12" s="1"/>
  <c r="Q519" i="12" a="1"/>
  <c r="Q519" i="12" s="1"/>
  <c r="R519" i="12" a="1"/>
  <c r="R519" i="12" s="1"/>
  <c r="S519" i="12" a="1"/>
  <c r="S519" i="12" s="1"/>
  <c r="T519" i="12" a="1"/>
  <c r="T519" i="12" s="1"/>
  <c r="U519" i="12" a="1"/>
  <c r="U519" i="12" s="1"/>
  <c r="V519" i="12" a="1"/>
  <c r="V519" i="12" s="1"/>
  <c r="W519" i="12" a="1"/>
  <c r="W519" i="12" s="1"/>
  <c r="X519" i="12" a="1"/>
  <c r="X519" i="12" s="1"/>
  <c r="C520" i="12" a="1"/>
  <c r="C520" i="12" s="1"/>
  <c r="D520" i="12" a="1"/>
  <c r="D520" i="12" s="1"/>
  <c r="E520" i="12" a="1"/>
  <c r="E520" i="12" s="1"/>
  <c r="F520" i="12" a="1"/>
  <c r="F520" i="12" s="1"/>
  <c r="G520" i="12" a="1"/>
  <c r="G520" i="12" s="1"/>
  <c r="H520" i="12" a="1"/>
  <c r="H520" i="12" s="1"/>
  <c r="I520" i="12" a="1"/>
  <c r="I520" i="12" s="1"/>
  <c r="J520" i="12" a="1"/>
  <c r="J520" i="12" s="1"/>
  <c r="K520" i="12" a="1"/>
  <c r="K520" i="12" s="1"/>
  <c r="L520" i="12" a="1"/>
  <c r="L520" i="12" s="1"/>
  <c r="M520" i="12" a="1"/>
  <c r="M520" i="12" s="1"/>
  <c r="N520" i="12" a="1"/>
  <c r="N520" i="12" s="1"/>
  <c r="O520" i="12" a="1"/>
  <c r="O520" i="12" s="1"/>
  <c r="P520" i="12" a="1"/>
  <c r="P520" i="12" s="1"/>
  <c r="Q520" i="12" a="1"/>
  <c r="Q520" i="12" s="1"/>
  <c r="R520" i="12" a="1"/>
  <c r="R520" i="12" s="1"/>
  <c r="S520" i="12" a="1"/>
  <c r="S520" i="12" s="1"/>
  <c r="T520" i="12" a="1"/>
  <c r="T520" i="12" s="1"/>
  <c r="U520" i="12" a="1"/>
  <c r="U520" i="12" s="1"/>
  <c r="V520" i="12" a="1"/>
  <c r="V520" i="12" s="1"/>
  <c r="W520" i="12" a="1"/>
  <c r="W520" i="12" s="1"/>
  <c r="X520" i="12" a="1"/>
  <c r="X520" i="12" s="1"/>
  <c r="C521" i="12" a="1"/>
  <c r="C521" i="12" s="1"/>
  <c r="D521" i="12" a="1"/>
  <c r="D521" i="12" s="1"/>
  <c r="E521" i="12" a="1"/>
  <c r="E521" i="12" s="1"/>
  <c r="F521" i="12" a="1"/>
  <c r="F521" i="12" s="1"/>
  <c r="G521" i="12" a="1"/>
  <c r="G521" i="12" s="1"/>
  <c r="H521" i="12" a="1"/>
  <c r="H521" i="12" s="1"/>
  <c r="I521" i="12" a="1"/>
  <c r="I521" i="12" s="1"/>
  <c r="J521" i="12" a="1"/>
  <c r="J521" i="12" s="1"/>
  <c r="K521" i="12" a="1"/>
  <c r="K521" i="12" s="1"/>
  <c r="L521" i="12" a="1"/>
  <c r="L521" i="12" s="1"/>
  <c r="M521" i="12" a="1"/>
  <c r="M521" i="12" s="1"/>
  <c r="N521" i="12" a="1"/>
  <c r="N521" i="12" s="1"/>
  <c r="O521" i="12" a="1"/>
  <c r="O521" i="12" s="1"/>
  <c r="P521" i="12" a="1"/>
  <c r="P521" i="12" s="1"/>
  <c r="Q521" i="12" a="1"/>
  <c r="Q521" i="12" s="1"/>
  <c r="R521" i="12" a="1"/>
  <c r="R521" i="12" s="1"/>
  <c r="S521" i="12" a="1"/>
  <c r="S521" i="12" s="1"/>
  <c r="T521" i="12" a="1"/>
  <c r="T521" i="12" s="1"/>
  <c r="U521" i="12" a="1"/>
  <c r="U521" i="12" s="1"/>
  <c r="V521" i="12" a="1"/>
  <c r="V521" i="12" s="1"/>
  <c r="W521" i="12" a="1"/>
  <c r="W521" i="12" s="1"/>
  <c r="X521" i="12" a="1"/>
  <c r="X521" i="12" s="1"/>
  <c r="C522" i="12" a="1"/>
  <c r="C522" i="12" s="1"/>
  <c r="D522" i="12" a="1"/>
  <c r="D522" i="12" s="1"/>
  <c r="E522" i="12" a="1"/>
  <c r="E522" i="12" s="1"/>
  <c r="F522" i="12" a="1"/>
  <c r="F522" i="12" s="1"/>
  <c r="G522" i="12" a="1"/>
  <c r="G522" i="12" s="1"/>
  <c r="H522" i="12" a="1"/>
  <c r="H522" i="12" s="1"/>
  <c r="I522" i="12" a="1"/>
  <c r="I522" i="12" s="1"/>
  <c r="J522" i="12" a="1"/>
  <c r="J522" i="12" s="1"/>
  <c r="K522" i="12" a="1"/>
  <c r="K522" i="12" s="1"/>
  <c r="L522" i="12" a="1"/>
  <c r="L522" i="12" s="1"/>
  <c r="M522" i="12" a="1"/>
  <c r="M522" i="12" s="1"/>
  <c r="N522" i="12" a="1"/>
  <c r="N522" i="12" s="1"/>
  <c r="O522" i="12" a="1"/>
  <c r="O522" i="12" s="1"/>
  <c r="P522" i="12" a="1"/>
  <c r="P522" i="12" s="1"/>
  <c r="Q522" i="12" a="1"/>
  <c r="Q522" i="12" s="1"/>
  <c r="R522" i="12" a="1"/>
  <c r="R522" i="12" s="1"/>
  <c r="S522" i="12" a="1"/>
  <c r="S522" i="12" s="1"/>
  <c r="T522" i="12" a="1"/>
  <c r="T522" i="12" s="1"/>
  <c r="U522" i="12" a="1"/>
  <c r="U522" i="12" s="1"/>
  <c r="V522" i="12" a="1"/>
  <c r="V522" i="12" s="1"/>
  <c r="W522" i="12" a="1"/>
  <c r="W522" i="12" s="1"/>
  <c r="X522" i="12" a="1"/>
  <c r="X522" i="12" s="1"/>
  <c r="C523" i="12" a="1"/>
  <c r="C523" i="12" s="1"/>
  <c r="D523" i="12" a="1"/>
  <c r="D523" i="12" s="1"/>
  <c r="E523" i="12" a="1"/>
  <c r="E523" i="12" s="1"/>
  <c r="F523" i="12" a="1"/>
  <c r="F523" i="12" s="1"/>
  <c r="G523" i="12" a="1"/>
  <c r="G523" i="12" s="1"/>
  <c r="H523" i="12" a="1"/>
  <c r="H523" i="12" s="1"/>
  <c r="I523" i="12" a="1"/>
  <c r="I523" i="12" s="1"/>
  <c r="J523" i="12" a="1"/>
  <c r="J523" i="12" s="1"/>
  <c r="K523" i="12" a="1"/>
  <c r="K523" i="12" s="1"/>
  <c r="L523" i="12" a="1"/>
  <c r="L523" i="12" s="1"/>
  <c r="M523" i="12" a="1"/>
  <c r="M523" i="12" s="1"/>
  <c r="N523" i="12" a="1"/>
  <c r="N523" i="12" s="1"/>
  <c r="O523" i="12" a="1"/>
  <c r="O523" i="12" s="1"/>
  <c r="P523" i="12" a="1"/>
  <c r="P523" i="12" s="1"/>
  <c r="Q523" i="12" a="1"/>
  <c r="Q523" i="12" s="1"/>
  <c r="R523" i="12" a="1"/>
  <c r="R523" i="12" s="1"/>
  <c r="S523" i="12" a="1"/>
  <c r="S523" i="12" s="1"/>
  <c r="T523" i="12" a="1"/>
  <c r="T523" i="12" s="1"/>
  <c r="U523" i="12" a="1"/>
  <c r="U523" i="12" s="1"/>
  <c r="V523" i="12" a="1"/>
  <c r="V523" i="12" s="1"/>
  <c r="W523" i="12" a="1"/>
  <c r="W523" i="12" s="1"/>
  <c r="X523" i="12" a="1"/>
  <c r="X523" i="12" s="1"/>
  <c r="C524" i="12" a="1"/>
  <c r="C524" i="12" s="1"/>
  <c r="D524" i="12" a="1"/>
  <c r="D524" i="12" s="1"/>
  <c r="E524" i="12" a="1"/>
  <c r="E524" i="12" s="1"/>
  <c r="F524" i="12" a="1"/>
  <c r="F524" i="12" s="1"/>
  <c r="G524" i="12" a="1"/>
  <c r="G524" i="12" s="1"/>
  <c r="H524" i="12" a="1"/>
  <c r="H524" i="12" s="1"/>
  <c r="I524" i="12" a="1"/>
  <c r="I524" i="12" s="1"/>
  <c r="J524" i="12" a="1"/>
  <c r="J524" i="12" s="1"/>
  <c r="K524" i="12" a="1"/>
  <c r="K524" i="12" s="1"/>
  <c r="L524" i="12" a="1"/>
  <c r="L524" i="12" s="1"/>
  <c r="M524" i="12" a="1"/>
  <c r="M524" i="12" s="1"/>
  <c r="N524" i="12" a="1"/>
  <c r="N524" i="12" s="1"/>
  <c r="O524" i="12" a="1"/>
  <c r="O524" i="12" s="1"/>
  <c r="P524" i="12" a="1"/>
  <c r="P524" i="12" s="1"/>
  <c r="Q524" i="12" a="1"/>
  <c r="Q524" i="12" s="1"/>
  <c r="R524" i="12" a="1"/>
  <c r="R524" i="12" s="1"/>
  <c r="S524" i="12" a="1"/>
  <c r="S524" i="12" s="1"/>
  <c r="T524" i="12" a="1"/>
  <c r="T524" i="12" s="1"/>
  <c r="U524" i="12" a="1"/>
  <c r="U524" i="12" s="1"/>
  <c r="V524" i="12" a="1"/>
  <c r="V524" i="12" s="1"/>
  <c r="W524" i="12" a="1"/>
  <c r="W524" i="12" s="1"/>
  <c r="X524" i="12" a="1"/>
  <c r="X524" i="12" s="1"/>
  <c r="C525" i="12" a="1"/>
  <c r="C525" i="12" s="1"/>
  <c r="D525" i="12" a="1"/>
  <c r="D525" i="12" s="1"/>
  <c r="E525" i="12" a="1"/>
  <c r="E525" i="12" s="1"/>
  <c r="F525" i="12" a="1"/>
  <c r="F525" i="12" s="1"/>
  <c r="G525" i="12" a="1"/>
  <c r="G525" i="12" s="1"/>
  <c r="H525" i="12" a="1"/>
  <c r="H525" i="12" s="1"/>
  <c r="I525" i="12" a="1"/>
  <c r="I525" i="12" s="1"/>
  <c r="J525" i="12" a="1"/>
  <c r="J525" i="12" s="1"/>
  <c r="K525" i="12" a="1"/>
  <c r="K525" i="12" s="1"/>
  <c r="L525" i="12" a="1"/>
  <c r="L525" i="12" s="1"/>
  <c r="M525" i="12" a="1"/>
  <c r="M525" i="12" s="1"/>
  <c r="N525" i="12" a="1"/>
  <c r="N525" i="12" s="1"/>
  <c r="O525" i="12" a="1"/>
  <c r="O525" i="12" s="1"/>
  <c r="P525" i="12" a="1"/>
  <c r="P525" i="12" s="1"/>
  <c r="Q525" i="12" a="1"/>
  <c r="Q525" i="12" s="1"/>
  <c r="R525" i="12" a="1"/>
  <c r="R525" i="12" s="1"/>
  <c r="S525" i="12" a="1"/>
  <c r="S525" i="12" s="1"/>
  <c r="T525" i="12" a="1"/>
  <c r="T525" i="12" s="1"/>
  <c r="U525" i="12" a="1"/>
  <c r="U525" i="12" s="1"/>
  <c r="V525" i="12" a="1"/>
  <c r="V525" i="12" s="1"/>
  <c r="W525" i="12" a="1"/>
  <c r="W525" i="12" s="1"/>
  <c r="X525" i="12" a="1"/>
  <c r="X525" i="12" s="1"/>
  <c r="C526" i="12" a="1"/>
  <c r="C526" i="12" s="1"/>
  <c r="D526" i="12" a="1"/>
  <c r="D526" i="12" s="1"/>
  <c r="E526" i="12" a="1"/>
  <c r="E526" i="12" s="1"/>
  <c r="F526" i="12" a="1"/>
  <c r="F526" i="12" s="1"/>
  <c r="G526" i="12" a="1"/>
  <c r="G526" i="12" s="1"/>
  <c r="H526" i="12" a="1"/>
  <c r="H526" i="12" s="1"/>
  <c r="I526" i="12" a="1"/>
  <c r="I526" i="12" s="1"/>
  <c r="J526" i="12" a="1"/>
  <c r="J526" i="12" s="1"/>
  <c r="K526" i="12" a="1"/>
  <c r="K526" i="12" s="1"/>
  <c r="L526" i="12" a="1"/>
  <c r="L526" i="12" s="1"/>
  <c r="M526" i="12" a="1"/>
  <c r="M526" i="12" s="1"/>
  <c r="N526" i="12" a="1"/>
  <c r="N526" i="12" s="1"/>
  <c r="O526" i="12" a="1"/>
  <c r="O526" i="12" s="1"/>
  <c r="P526" i="12" a="1"/>
  <c r="P526" i="12" s="1"/>
  <c r="Q526" i="12" a="1"/>
  <c r="Q526" i="12" s="1"/>
  <c r="R526" i="12" a="1"/>
  <c r="R526" i="12" s="1"/>
  <c r="S526" i="12" a="1"/>
  <c r="S526" i="12" s="1"/>
  <c r="T526" i="12" a="1"/>
  <c r="T526" i="12" s="1"/>
  <c r="U526" i="12" a="1"/>
  <c r="U526" i="12" s="1"/>
  <c r="V526" i="12" a="1"/>
  <c r="V526" i="12" s="1"/>
  <c r="W526" i="12" a="1"/>
  <c r="W526" i="12" s="1"/>
  <c r="X526" i="12" a="1"/>
  <c r="X526" i="12" s="1"/>
  <c r="C527" i="12" a="1"/>
  <c r="C527" i="12" s="1"/>
  <c r="D527" i="12" a="1"/>
  <c r="D527" i="12" s="1"/>
  <c r="E527" i="12" a="1"/>
  <c r="E527" i="12" s="1"/>
  <c r="F527" i="12" a="1"/>
  <c r="F527" i="12" s="1"/>
  <c r="G527" i="12" a="1"/>
  <c r="G527" i="12" s="1"/>
  <c r="H527" i="12" a="1"/>
  <c r="H527" i="12" s="1"/>
  <c r="I527" i="12" a="1"/>
  <c r="I527" i="12" s="1"/>
  <c r="J527" i="12" a="1"/>
  <c r="J527" i="12" s="1"/>
  <c r="K527" i="12" a="1"/>
  <c r="K527" i="12" s="1"/>
  <c r="L527" i="12" a="1"/>
  <c r="L527" i="12" s="1"/>
  <c r="M527" i="12" a="1"/>
  <c r="M527" i="12" s="1"/>
  <c r="N527" i="12" a="1"/>
  <c r="N527" i="12" s="1"/>
  <c r="O527" i="12" a="1"/>
  <c r="O527" i="12" s="1"/>
  <c r="P527" i="12" a="1"/>
  <c r="P527" i="12" s="1"/>
  <c r="Q527" i="12" a="1"/>
  <c r="Q527" i="12" s="1"/>
  <c r="R527" i="12" a="1"/>
  <c r="R527" i="12" s="1"/>
  <c r="S527" i="12" a="1"/>
  <c r="S527" i="12" s="1"/>
  <c r="T527" i="12" a="1"/>
  <c r="T527" i="12" s="1"/>
  <c r="U527" i="12" a="1"/>
  <c r="U527" i="12" s="1"/>
  <c r="V527" i="12" a="1"/>
  <c r="V527" i="12" s="1"/>
  <c r="W527" i="12" a="1"/>
  <c r="W527" i="12" s="1"/>
  <c r="X527" i="12" a="1"/>
  <c r="X527" i="12" s="1"/>
  <c r="X498" i="12" a="1"/>
  <c r="X498" i="12" s="1"/>
  <c r="W498" i="12" a="1"/>
  <c r="W498" i="12" s="1"/>
  <c r="V498" i="12" a="1"/>
  <c r="V498" i="12" s="1"/>
  <c r="U498" i="12" a="1"/>
  <c r="U498" i="12" s="1"/>
  <c r="T498" i="12" a="1"/>
  <c r="T498" i="12" s="1"/>
  <c r="S498" i="12" a="1"/>
  <c r="S498" i="12" s="1"/>
  <c r="R498" i="12" a="1"/>
  <c r="R498" i="12" s="1"/>
  <c r="Q498" i="12" a="1"/>
  <c r="Q498" i="12" s="1"/>
  <c r="P498" i="12" a="1"/>
  <c r="P498" i="12" s="1"/>
  <c r="O498" i="12" a="1"/>
  <c r="O498" i="12" s="1"/>
  <c r="N498" i="12" a="1"/>
  <c r="N498" i="12" s="1"/>
  <c r="M498" i="12" a="1"/>
  <c r="M498" i="12" s="1"/>
  <c r="L498" i="12" a="1"/>
  <c r="L498" i="12" s="1"/>
  <c r="K498" i="12" a="1"/>
  <c r="K498" i="12" s="1"/>
  <c r="J498" i="12" a="1"/>
  <c r="J498" i="12" s="1"/>
  <c r="I498" i="12" a="1"/>
  <c r="I498" i="12" s="1"/>
  <c r="H498" i="12" a="1"/>
  <c r="H498" i="12" s="1"/>
  <c r="G498" i="12" a="1"/>
  <c r="G498" i="12" s="1"/>
  <c r="F498" i="12" a="1"/>
  <c r="F498" i="12" s="1"/>
  <c r="E498" i="12" a="1"/>
  <c r="E498" i="12" s="1"/>
  <c r="D498" i="12" a="1"/>
  <c r="D498" i="12" s="1"/>
  <c r="C498" i="12" a="1"/>
  <c r="C498" i="12" s="1"/>
  <c r="C463" i="12" a="1"/>
  <c r="C463" i="12" s="1"/>
  <c r="D463" i="12" a="1"/>
  <c r="D463" i="12" s="1"/>
  <c r="E463" i="12" a="1"/>
  <c r="E463" i="12" s="1"/>
  <c r="F463" i="12" a="1"/>
  <c r="F463" i="12" s="1"/>
  <c r="G463" i="12" a="1"/>
  <c r="G463" i="12" s="1"/>
  <c r="H463" i="12" a="1"/>
  <c r="H463" i="12" s="1"/>
  <c r="I463" i="12" a="1"/>
  <c r="I463" i="12" s="1"/>
  <c r="J463" i="12" a="1"/>
  <c r="J463" i="12" s="1"/>
  <c r="K463" i="12" a="1"/>
  <c r="K463" i="12" s="1"/>
  <c r="L463" i="12" a="1"/>
  <c r="L463" i="12" s="1"/>
  <c r="M463" i="12" a="1"/>
  <c r="M463" i="12" s="1"/>
  <c r="N463" i="12" a="1"/>
  <c r="N463" i="12" s="1"/>
  <c r="O463" i="12" a="1"/>
  <c r="O463" i="12" s="1"/>
  <c r="P463" i="12" a="1"/>
  <c r="P463" i="12" s="1"/>
  <c r="Q463" i="12" a="1"/>
  <c r="Q463" i="12" s="1"/>
  <c r="R463" i="12" a="1"/>
  <c r="R463" i="12" s="1"/>
  <c r="S463" i="12" a="1"/>
  <c r="S463" i="12" s="1"/>
  <c r="T463" i="12" a="1"/>
  <c r="T463" i="12" s="1"/>
  <c r="U463" i="12" a="1"/>
  <c r="U463" i="12" s="1"/>
  <c r="V463" i="12" a="1"/>
  <c r="V463" i="12" s="1"/>
  <c r="W463" i="12" a="1"/>
  <c r="W463" i="12" s="1"/>
  <c r="X463" i="12" a="1"/>
  <c r="X463" i="12" s="1"/>
  <c r="C464" i="12" a="1"/>
  <c r="C464" i="12" s="1"/>
  <c r="D464" i="12" a="1"/>
  <c r="D464" i="12" s="1"/>
  <c r="E464" i="12" a="1"/>
  <c r="E464" i="12" s="1"/>
  <c r="F464" i="12" a="1"/>
  <c r="F464" i="12" s="1"/>
  <c r="G464" i="12" a="1"/>
  <c r="G464" i="12" s="1"/>
  <c r="H464" i="12" a="1"/>
  <c r="H464" i="12" s="1"/>
  <c r="I464" i="12" a="1"/>
  <c r="I464" i="12" s="1"/>
  <c r="J464" i="12" a="1"/>
  <c r="J464" i="12" s="1"/>
  <c r="K464" i="12" a="1"/>
  <c r="K464" i="12" s="1"/>
  <c r="L464" i="12" a="1"/>
  <c r="L464" i="12" s="1"/>
  <c r="M464" i="12" a="1"/>
  <c r="M464" i="12" s="1"/>
  <c r="N464" i="12" a="1"/>
  <c r="N464" i="12" s="1"/>
  <c r="O464" i="12" a="1"/>
  <c r="O464" i="12" s="1"/>
  <c r="P464" i="12" a="1"/>
  <c r="P464" i="12" s="1"/>
  <c r="Q464" i="12" a="1"/>
  <c r="Q464" i="12" s="1"/>
  <c r="R464" i="12" a="1"/>
  <c r="R464" i="12" s="1"/>
  <c r="S464" i="12" a="1"/>
  <c r="S464" i="12" s="1"/>
  <c r="T464" i="12" a="1"/>
  <c r="T464" i="12" s="1"/>
  <c r="U464" i="12" a="1"/>
  <c r="U464" i="12" s="1"/>
  <c r="V464" i="12" a="1"/>
  <c r="V464" i="12" s="1"/>
  <c r="W464" i="12" a="1"/>
  <c r="W464" i="12" s="1"/>
  <c r="X464" i="12" a="1"/>
  <c r="X464" i="12" s="1"/>
  <c r="C465" i="12" a="1"/>
  <c r="C465" i="12" s="1"/>
  <c r="D465" i="12" a="1"/>
  <c r="D465" i="12" s="1"/>
  <c r="E465" i="12" a="1"/>
  <c r="E465" i="12" s="1"/>
  <c r="F465" i="12" a="1"/>
  <c r="F465" i="12" s="1"/>
  <c r="G465" i="12" a="1"/>
  <c r="G465" i="12" s="1"/>
  <c r="H465" i="12" a="1"/>
  <c r="H465" i="12" s="1"/>
  <c r="I465" i="12" a="1"/>
  <c r="I465" i="12" s="1"/>
  <c r="J465" i="12" a="1"/>
  <c r="J465" i="12" s="1"/>
  <c r="K465" i="12" a="1"/>
  <c r="K465" i="12" s="1"/>
  <c r="L465" i="12" a="1"/>
  <c r="L465" i="12" s="1"/>
  <c r="M465" i="12" a="1"/>
  <c r="M465" i="12" s="1"/>
  <c r="N465" i="12" a="1"/>
  <c r="N465" i="12" s="1"/>
  <c r="O465" i="12" a="1"/>
  <c r="O465" i="12" s="1"/>
  <c r="P465" i="12" a="1"/>
  <c r="P465" i="12" s="1"/>
  <c r="Q465" i="12" a="1"/>
  <c r="Q465" i="12" s="1"/>
  <c r="R465" i="12" a="1"/>
  <c r="R465" i="12" s="1"/>
  <c r="S465" i="12" a="1"/>
  <c r="S465" i="12" s="1"/>
  <c r="T465" i="12" a="1"/>
  <c r="T465" i="12" s="1"/>
  <c r="U465" i="12" a="1"/>
  <c r="U465" i="12" s="1"/>
  <c r="V465" i="12" a="1"/>
  <c r="V465" i="12" s="1"/>
  <c r="W465" i="12" a="1"/>
  <c r="W465" i="12" s="1"/>
  <c r="X465" i="12" a="1"/>
  <c r="X465" i="12" s="1"/>
  <c r="C466" i="12" a="1"/>
  <c r="C466" i="12" s="1"/>
  <c r="D466" i="12" a="1"/>
  <c r="D466" i="12" s="1"/>
  <c r="E466" i="12" a="1"/>
  <c r="E466" i="12" s="1"/>
  <c r="F466" i="12" a="1"/>
  <c r="F466" i="12" s="1"/>
  <c r="G466" i="12" a="1"/>
  <c r="G466" i="12" s="1"/>
  <c r="H466" i="12" a="1"/>
  <c r="H466" i="12" s="1"/>
  <c r="I466" i="12" a="1"/>
  <c r="I466" i="12" s="1"/>
  <c r="J466" i="12" a="1"/>
  <c r="J466" i="12" s="1"/>
  <c r="K466" i="12" a="1"/>
  <c r="K466" i="12" s="1"/>
  <c r="L466" i="12" a="1"/>
  <c r="L466" i="12" s="1"/>
  <c r="M466" i="12" a="1"/>
  <c r="M466" i="12" s="1"/>
  <c r="N466" i="12" a="1"/>
  <c r="N466" i="12" s="1"/>
  <c r="O466" i="12" a="1"/>
  <c r="O466" i="12" s="1"/>
  <c r="P466" i="12" a="1"/>
  <c r="P466" i="12" s="1"/>
  <c r="Q466" i="12" a="1"/>
  <c r="Q466" i="12" s="1"/>
  <c r="R466" i="12" a="1"/>
  <c r="R466" i="12" s="1"/>
  <c r="S466" i="12" a="1"/>
  <c r="S466" i="12" s="1"/>
  <c r="T466" i="12" a="1"/>
  <c r="T466" i="12" s="1"/>
  <c r="U466" i="12" a="1"/>
  <c r="U466" i="12" s="1"/>
  <c r="V466" i="12" a="1"/>
  <c r="V466" i="12" s="1"/>
  <c r="W466" i="12" a="1"/>
  <c r="W466" i="12" s="1"/>
  <c r="X466" i="12" a="1"/>
  <c r="X466" i="12" s="1"/>
  <c r="C467" i="12" a="1"/>
  <c r="C467" i="12" s="1"/>
  <c r="D467" i="12" a="1"/>
  <c r="D467" i="12" s="1"/>
  <c r="E467" i="12" a="1"/>
  <c r="E467" i="12" s="1"/>
  <c r="F467" i="12" a="1"/>
  <c r="F467" i="12" s="1"/>
  <c r="G467" i="12" a="1"/>
  <c r="G467" i="12" s="1"/>
  <c r="H467" i="12" a="1"/>
  <c r="H467" i="12" s="1"/>
  <c r="I467" i="12" a="1"/>
  <c r="I467" i="12" s="1"/>
  <c r="J467" i="12" a="1"/>
  <c r="J467" i="12" s="1"/>
  <c r="K467" i="12" a="1"/>
  <c r="K467" i="12" s="1"/>
  <c r="L467" i="12" a="1"/>
  <c r="L467" i="12" s="1"/>
  <c r="M467" i="12" a="1"/>
  <c r="M467" i="12" s="1"/>
  <c r="N467" i="12" a="1"/>
  <c r="N467" i="12" s="1"/>
  <c r="O467" i="12" a="1"/>
  <c r="O467" i="12" s="1"/>
  <c r="P467" i="12" a="1"/>
  <c r="P467" i="12" s="1"/>
  <c r="Q467" i="12" a="1"/>
  <c r="Q467" i="12" s="1"/>
  <c r="R467" i="12" a="1"/>
  <c r="R467" i="12" s="1"/>
  <c r="S467" i="12" a="1"/>
  <c r="S467" i="12" s="1"/>
  <c r="T467" i="12" a="1"/>
  <c r="T467" i="12" s="1"/>
  <c r="U467" i="12" a="1"/>
  <c r="U467" i="12" s="1"/>
  <c r="V467" i="12" a="1"/>
  <c r="V467" i="12" s="1"/>
  <c r="W467" i="12" a="1"/>
  <c r="W467" i="12" s="1"/>
  <c r="X467" i="12" a="1"/>
  <c r="X467" i="12" s="1"/>
  <c r="C468" i="12" a="1"/>
  <c r="C468" i="12" s="1"/>
  <c r="D468" i="12" a="1"/>
  <c r="D468" i="12" s="1"/>
  <c r="E468" i="12" a="1"/>
  <c r="E468" i="12" s="1"/>
  <c r="F468" i="12" a="1"/>
  <c r="F468" i="12" s="1"/>
  <c r="G468" i="12" a="1"/>
  <c r="G468" i="12" s="1"/>
  <c r="H468" i="12" a="1"/>
  <c r="H468" i="12" s="1"/>
  <c r="I468" i="12" a="1"/>
  <c r="I468" i="12" s="1"/>
  <c r="J468" i="12" a="1"/>
  <c r="J468" i="12" s="1"/>
  <c r="K468" i="12" a="1"/>
  <c r="K468" i="12" s="1"/>
  <c r="L468" i="12" a="1"/>
  <c r="L468" i="12" s="1"/>
  <c r="M468" i="12" a="1"/>
  <c r="M468" i="12" s="1"/>
  <c r="N468" i="12" a="1"/>
  <c r="N468" i="12" s="1"/>
  <c r="O468" i="12" a="1"/>
  <c r="O468" i="12" s="1"/>
  <c r="P468" i="12" a="1"/>
  <c r="P468" i="12" s="1"/>
  <c r="Q468" i="12" a="1"/>
  <c r="Q468" i="12" s="1"/>
  <c r="R468" i="12" a="1"/>
  <c r="R468" i="12" s="1"/>
  <c r="S468" i="12" a="1"/>
  <c r="S468" i="12" s="1"/>
  <c r="T468" i="12" a="1"/>
  <c r="T468" i="12" s="1"/>
  <c r="U468" i="12" a="1"/>
  <c r="U468" i="12" s="1"/>
  <c r="V468" i="12" a="1"/>
  <c r="V468" i="12" s="1"/>
  <c r="W468" i="12" a="1"/>
  <c r="W468" i="12" s="1"/>
  <c r="X468" i="12" a="1"/>
  <c r="X468" i="12" s="1"/>
  <c r="C469" i="12" a="1"/>
  <c r="C469" i="12" s="1"/>
  <c r="D469" i="12" a="1"/>
  <c r="D469" i="12" s="1"/>
  <c r="E469" i="12" a="1"/>
  <c r="E469" i="12" s="1"/>
  <c r="F469" i="12" a="1"/>
  <c r="F469" i="12" s="1"/>
  <c r="G469" i="12" a="1"/>
  <c r="G469" i="12" s="1"/>
  <c r="H469" i="12" a="1"/>
  <c r="H469" i="12" s="1"/>
  <c r="I469" i="12" a="1"/>
  <c r="I469" i="12" s="1"/>
  <c r="J469" i="12" a="1"/>
  <c r="J469" i="12" s="1"/>
  <c r="K469" i="12" a="1"/>
  <c r="K469" i="12" s="1"/>
  <c r="L469" i="12" a="1"/>
  <c r="L469" i="12" s="1"/>
  <c r="M469" i="12" a="1"/>
  <c r="M469" i="12" s="1"/>
  <c r="N469" i="12" a="1"/>
  <c r="N469" i="12" s="1"/>
  <c r="O469" i="12" a="1"/>
  <c r="O469" i="12" s="1"/>
  <c r="P469" i="12" a="1"/>
  <c r="P469" i="12" s="1"/>
  <c r="Q469" i="12" a="1"/>
  <c r="Q469" i="12" s="1"/>
  <c r="R469" i="12" a="1"/>
  <c r="R469" i="12" s="1"/>
  <c r="S469" i="12" a="1"/>
  <c r="S469" i="12" s="1"/>
  <c r="T469" i="12" a="1"/>
  <c r="T469" i="12" s="1"/>
  <c r="U469" i="12" a="1"/>
  <c r="U469" i="12" s="1"/>
  <c r="V469" i="12" a="1"/>
  <c r="V469" i="12" s="1"/>
  <c r="W469" i="12" a="1"/>
  <c r="W469" i="12" s="1"/>
  <c r="X469" i="12" a="1"/>
  <c r="X469" i="12" s="1"/>
  <c r="C470" i="12" a="1"/>
  <c r="C470" i="12" s="1"/>
  <c r="D470" i="12" a="1"/>
  <c r="D470" i="12" s="1"/>
  <c r="E470" i="12" a="1"/>
  <c r="E470" i="12" s="1"/>
  <c r="F470" i="12" a="1"/>
  <c r="F470" i="12" s="1"/>
  <c r="G470" i="12" a="1"/>
  <c r="G470" i="12" s="1"/>
  <c r="H470" i="12" a="1"/>
  <c r="H470" i="12" s="1"/>
  <c r="I470" i="12" a="1"/>
  <c r="I470" i="12" s="1"/>
  <c r="J470" i="12" a="1"/>
  <c r="J470" i="12" s="1"/>
  <c r="K470" i="12" a="1"/>
  <c r="K470" i="12" s="1"/>
  <c r="L470" i="12" a="1"/>
  <c r="L470" i="12" s="1"/>
  <c r="M470" i="12" a="1"/>
  <c r="M470" i="12" s="1"/>
  <c r="N470" i="12" a="1"/>
  <c r="N470" i="12" s="1"/>
  <c r="O470" i="12" a="1"/>
  <c r="O470" i="12" s="1"/>
  <c r="P470" i="12" a="1"/>
  <c r="P470" i="12" s="1"/>
  <c r="Q470" i="12" a="1"/>
  <c r="Q470" i="12" s="1"/>
  <c r="R470" i="12" a="1"/>
  <c r="R470" i="12" s="1"/>
  <c r="S470" i="12" a="1"/>
  <c r="S470" i="12" s="1"/>
  <c r="T470" i="12" a="1"/>
  <c r="T470" i="12" s="1"/>
  <c r="U470" i="12" a="1"/>
  <c r="U470" i="12" s="1"/>
  <c r="V470" i="12" a="1"/>
  <c r="V470" i="12" s="1"/>
  <c r="W470" i="12" a="1"/>
  <c r="W470" i="12" s="1"/>
  <c r="X470" i="12" a="1"/>
  <c r="X470" i="12" s="1"/>
  <c r="C471" i="12" a="1"/>
  <c r="C471" i="12" s="1"/>
  <c r="D471" i="12" a="1"/>
  <c r="D471" i="12" s="1"/>
  <c r="E471" i="12" a="1"/>
  <c r="E471" i="12" s="1"/>
  <c r="F471" i="12" a="1"/>
  <c r="F471" i="12" s="1"/>
  <c r="G471" i="12" a="1"/>
  <c r="G471" i="12" s="1"/>
  <c r="H471" i="12" a="1"/>
  <c r="H471" i="12" s="1"/>
  <c r="I471" i="12" a="1"/>
  <c r="I471" i="12" s="1"/>
  <c r="J471" i="12" a="1"/>
  <c r="J471" i="12" s="1"/>
  <c r="K471" i="12" a="1"/>
  <c r="K471" i="12" s="1"/>
  <c r="L471" i="12" a="1"/>
  <c r="L471" i="12" s="1"/>
  <c r="M471" i="12" a="1"/>
  <c r="M471" i="12" s="1"/>
  <c r="N471" i="12" a="1"/>
  <c r="N471" i="12" s="1"/>
  <c r="O471" i="12" a="1"/>
  <c r="O471" i="12" s="1"/>
  <c r="P471" i="12" a="1"/>
  <c r="P471" i="12" s="1"/>
  <c r="Q471" i="12" a="1"/>
  <c r="Q471" i="12" s="1"/>
  <c r="R471" i="12" a="1"/>
  <c r="R471" i="12" s="1"/>
  <c r="S471" i="12" a="1"/>
  <c r="S471" i="12" s="1"/>
  <c r="T471" i="12" a="1"/>
  <c r="T471" i="12" s="1"/>
  <c r="U471" i="12" a="1"/>
  <c r="U471" i="12" s="1"/>
  <c r="V471" i="12" a="1"/>
  <c r="V471" i="12" s="1"/>
  <c r="W471" i="12" a="1"/>
  <c r="W471" i="12" s="1"/>
  <c r="X471" i="12" a="1"/>
  <c r="X471" i="12" s="1"/>
  <c r="C472" i="12" a="1"/>
  <c r="C472" i="12" s="1"/>
  <c r="D472" i="12" a="1"/>
  <c r="D472" i="12" s="1"/>
  <c r="E472" i="12" a="1"/>
  <c r="E472" i="12" s="1"/>
  <c r="F472" i="12" a="1"/>
  <c r="F472" i="12" s="1"/>
  <c r="G472" i="12" a="1"/>
  <c r="G472" i="12" s="1"/>
  <c r="H472" i="12" a="1"/>
  <c r="H472" i="12" s="1"/>
  <c r="I472" i="12" a="1"/>
  <c r="I472" i="12" s="1"/>
  <c r="J472" i="12" a="1"/>
  <c r="J472" i="12" s="1"/>
  <c r="K472" i="12" a="1"/>
  <c r="K472" i="12" s="1"/>
  <c r="L472" i="12" a="1"/>
  <c r="L472" i="12" s="1"/>
  <c r="M472" i="12" a="1"/>
  <c r="M472" i="12" s="1"/>
  <c r="N472" i="12" a="1"/>
  <c r="N472" i="12" s="1"/>
  <c r="O472" i="12" a="1"/>
  <c r="O472" i="12" s="1"/>
  <c r="P472" i="12" a="1"/>
  <c r="P472" i="12" s="1"/>
  <c r="Q472" i="12" a="1"/>
  <c r="Q472" i="12" s="1"/>
  <c r="R472" i="12" a="1"/>
  <c r="R472" i="12" s="1"/>
  <c r="S472" i="12" a="1"/>
  <c r="S472" i="12" s="1"/>
  <c r="T472" i="12" a="1"/>
  <c r="T472" i="12" s="1"/>
  <c r="U472" i="12" a="1"/>
  <c r="U472" i="12" s="1"/>
  <c r="V472" i="12" a="1"/>
  <c r="V472" i="12" s="1"/>
  <c r="W472" i="12" a="1"/>
  <c r="W472" i="12" s="1"/>
  <c r="X472" i="12" a="1"/>
  <c r="X472" i="12" s="1"/>
  <c r="C473" i="12" a="1"/>
  <c r="C473" i="12" s="1"/>
  <c r="D473" i="12" a="1"/>
  <c r="D473" i="12" s="1"/>
  <c r="E473" i="12" a="1"/>
  <c r="E473" i="12" s="1"/>
  <c r="F473" i="12" a="1"/>
  <c r="F473" i="12" s="1"/>
  <c r="G473" i="12" a="1"/>
  <c r="G473" i="12" s="1"/>
  <c r="H473" i="12" a="1"/>
  <c r="H473" i="12" s="1"/>
  <c r="I473" i="12" a="1"/>
  <c r="I473" i="12" s="1"/>
  <c r="J473" i="12" a="1"/>
  <c r="J473" i="12" s="1"/>
  <c r="K473" i="12" a="1"/>
  <c r="K473" i="12" s="1"/>
  <c r="L473" i="12" a="1"/>
  <c r="L473" i="12" s="1"/>
  <c r="M473" i="12" a="1"/>
  <c r="M473" i="12" s="1"/>
  <c r="N473" i="12" a="1"/>
  <c r="N473" i="12" s="1"/>
  <c r="O473" i="12" a="1"/>
  <c r="O473" i="12" s="1"/>
  <c r="P473" i="12" a="1"/>
  <c r="P473" i="12" s="1"/>
  <c r="Q473" i="12" a="1"/>
  <c r="Q473" i="12" s="1"/>
  <c r="R473" i="12" a="1"/>
  <c r="R473" i="12" s="1"/>
  <c r="S473" i="12" a="1"/>
  <c r="S473" i="12" s="1"/>
  <c r="T473" i="12" a="1"/>
  <c r="T473" i="12" s="1"/>
  <c r="U473" i="12" a="1"/>
  <c r="U473" i="12" s="1"/>
  <c r="V473" i="12" a="1"/>
  <c r="V473" i="12" s="1"/>
  <c r="W473" i="12" a="1"/>
  <c r="W473" i="12" s="1"/>
  <c r="X473" i="12" a="1"/>
  <c r="X473" i="12" s="1"/>
  <c r="C474" i="12" a="1"/>
  <c r="C474" i="12" s="1"/>
  <c r="D474" i="12" a="1"/>
  <c r="D474" i="12" s="1"/>
  <c r="E474" i="12" a="1"/>
  <c r="E474" i="12" s="1"/>
  <c r="F474" i="12" a="1"/>
  <c r="F474" i="12" s="1"/>
  <c r="G474" i="12" a="1"/>
  <c r="G474" i="12" s="1"/>
  <c r="H474" i="12" a="1"/>
  <c r="H474" i="12" s="1"/>
  <c r="I474" i="12" a="1"/>
  <c r="I474" i="12" s="1"/>
  <c r="J474" i="12" a="1"/>
  <c r="J474" i="12" s="1"/>
  <c r="K474" i="12" a="1"/>
  <c r="K474" i="12" s="1"/>
  <c r="L474" i="12" a="1"/>
  <c r="L474" i="12" s="1"/>
  <c r="M474" i="12" a="1"/>
  <c r="M474" i="12" s="1"/>
  <c r="N474" i="12" a="1"/>
  <c r="N474" i="12" s="1"/>
  <c r="O474" i="12" a="1"/>
  <c r="O474" i="12" s="1"/>
  <c r="P474" i="12" a="1"/>
  <c r="P474" i="12" s="1"/>
  <c r="Q474" i="12" a="1"/>
  <c r="Q474" i="12" s="1"/>
  <c r="R474" i="12" a="1"/>
  <c r="R474" i="12" s="1"/>
  <c r="S474" i="12" a="1"/>
  <c r="S474" i="12" s="1"/>
  <c r="T474" i="12" a="1"/>
  <c r="T474" i="12" s="1"/>
  <c r="U474" i="12" a="1"/>
  <c r="U474" i="12" s="1"/>
  <c r="V474" i="12" a="1"/>
  <c r="V474" i="12" s="1"/>
  <c r="W474" i="12" a="1"/>
  <c r="W474" i="12" s="1"/>
  <c r="X474" i="12" a="1"/>
  <c r="X474" i="12" s="1"/>
  <c r="C475" i="12" a="1"/>
  <c r="C475" i="12" s="1"/>
  <c r="D475" i="12" a="1"/>
  <c r="D475" i="12" s="1"/>
  <c r="E475" i="12" a="1"/>
  <c r="E475" i="12" s="1"/>
  <c r="F475" i="12" a="1"/>
  <c r="F475" i="12" s="1"/>
  <c r="G475" i="12" a="1"/>
  <c r="G475" i="12" s="1"/>
  <c r="H475" i="12" a="1"/>
  <c r="H475" i="12" s="1"/>
  <c r="I475" i="12" a="1"/>
  <c r="I475" i="12" s="1"/>
  <c r="J475" i="12" a="1"/>
  <c r="J475" i="12" s="1"/>
  <c r="K475" i="12" a="1"/>
  <c r="K475" i="12" s="1"/>
  <c r="L475" i="12" a="1"/>
  <c r="L475" i="12" s="1"/>
  <c r="M475" i="12" a="1"/>
  <c r="M475" i="12" s="1"/>
  <c r="N475" i="12" a="1"/>
  <c r="N475" i="12" s="1"/>
  <c r="O475" i="12" a="1"/>
  <c r="O475" i="12" s="1"/>
  <c r="P475" i="12" a="1"/>
  <c r="P475" i="12" s="1"/>
  <c r="Q475" i="12" a="1"/>
  <c r="Q475" i="12" s="1"/>
  <c r="R475" i="12" a="1"/>
  <c r="R475" i="12" s="1"/>
  <c r="S475" i="12" a="1"/>
  <c r="S475" i="12" s="1"/>
  <c r="T475" i="12" a="1"/>
  <c r="T475" i="12" s="1"/>
  <c r="U475" i="12" a="1"/>
  <c r="U475" i="12" s="1"/>
  <c r="V475" i="12" a="1"/>
  <c r="V475" i="12" s="1"/>
  <c r="W475" i="12" a="1"/>
  <c r="W475" i="12" s="1"/>
  <c r="X475" i="12" a="1"/>
  <c r="X475" i="12" s="1"/>
  <c r="C476" i="12" a="1"/>
  <c r="C476" i="12" s="1"/>
  <c r="D476" i="12" a="1"/>
  <c r="D476" i="12" s="1"/>
  <c r="E476" i="12" a="1"/>
  <c r="E476" i="12" s="1"/>
  <c r="F476" i="12" a="1"/>
  <c r="F476" i="12" s="1"/>
  <c r="G476" i="12" a="1"/>
  <c r="G476" i="12" s="1"/>
  <c r="H476" i="12" a="1"/>
  <c r="H476" i="12" s="1"/>
  <c r="I476" i="12" a="1"/>
  <c r="I476" i="12" s="1"/>
  <c r="J476" i="12" a="1"/>
  <c r="J476" i="12" s="1"/>
  <c r="K476" i="12" a="1"/>
  <c r="K476" i="12" s="1"/>
  <c r="L476" i="12" a="1"/>
  <c r="L476" i="12" s="1"/>
  <c r="M476" i="12" a="1"/>
  <c r="M476" i="12" s="1"/>
  <c r="N476" i="12" a="1"/>
  <c r="N476" i="12" s="1"/>
  <c r="O476" i="12" a="1"/>
  <c r="O476" i="12" s="1"/>
  <c r="P476" i="12" a="1"/>
  <c r="P476" i="12" s="1"/>
  <c r="Q476" i="12" a="1"/>
  <c r="Q476" i="12" s="1"/>
  <c r="R476" i="12" a="1"/>
  <c r="R476" i="12" s="1"/>
  <c r="S476" i="12" a="1"/>
  <c r="S476" i="12" s="1"/>
  <c r="T476" i="12" a="1"/>
  <c r="T476" i="12" s="1"/>
  <c r="U476" i="12" a="1"/>
  <c r="U476" i="12" s="1"/>
  <c r="V476" i="12" a="1"/>
  <c r="V476" i="12" s="1"/>
  <c r="W476" i="12" a="1"/>
  <c r="W476" i="12" s="1"/>
  <c r="X476" i="12" a="1"/>
  <c r="X476" i="12" s="1"/>
  <c r="C477" i="12" a="1"/>
  <c r="C477" i="12" s="1"/>
  <c r="D477" i="12" a="1"/>
  <c r="D477" i="12" s="1"/>
  <c r="E477" i="12" a="1"/>
  <c r="E477" i="12" s="1"/>
  <c r="F477" i="12" a="1"/>
  <c r="F477" i="12" s="1"/>
  <c r="G477" i="12" a="1"/>
  <c r="G477" i="12" s="1"/>
  <c r="H477" i="12" a="1"/>
  <c r="H477" i="12" s="1"/>
  <c r="I477" i="12" a="1"/>
  <c r="I477" i="12" s="1"/>
  <c r="J477" i="12" a="1"/>
  <c r="J477" i="12" s="1"/>
  <c r="K477" i="12" a="1"/>
  <c r="K477" i="12" s="1"/>
  <c r="L477" i="12" a="1"/>
  <c r="L477" i="12" s="1"/>
  <c r="M477" i="12" a="1"/>
  <c r="M477" i="12" s="1"/>
  <c r="N477" i="12" a="1"/>
  <c r="N477" i="12" s="1"/>
  <c r="O477" i="12" a="1"/>
  <c r="O477" i="12" s="1"/>
  <c r="P477" i="12" a="1"/>
  <c r="P477" i="12" s="1"/>
  <c r="Q477" i="12" a="1"/>
  <c r="Q477" i="12" s="1"/>
  <c r="R477" i="12" a="1"/>
  <c r="R477" i="12" s="1"/>
  <c r="S477" i="12" a="1"/>
  <c r="S477" i="12" s="1"/>
  <c r="T477" i="12" a="1"/>
  <c r="T477" i="12" s="1"/>
  <c r="U477" i="12" a="1"/>
  <c r="U477" i="12" s="1"/>
  <c r="V477" i="12" a="1"/>
  <c r="V477" i="12" s="1"/>
  <c r="W477" i="12" a="1"/>
  <c r="W477" i="12" s="1"/>
  <c r="X477" i="12" a="1"/>
  <c r="X477" i="12" s="1"/>
  <c r="C478" i="12" a="1"/>
  <c r="C478" i="12" s="1"/>
  <c r="D478" i="12" a="1"/>
  <c r="D478" i="12" s="1"/>
  <c r="E478" i="12" a="1"/>
  <c r="E478" i="12" s="1"/>
  <c r="F478" i="12" a="1"/>
  <c r="F478" i="12" s="1"/>
  <c r="G478" i="12" a="1"/>
  <c r="G478" i="12" s="1"/>
  <c r="H478" i="12" a="1"/>
  <c r="H478" i="12" s="1"/>
  <c r="I478" i="12" a="1"/>
  <c r="I478" i="12" s="1"/>
  <c r="J478" i="12" a="1"/>
  <c r="J478" i="12" s="1"/>
  <c r="K478" i="12" a="1"/>
  <c r="K478" i="12" s="1"/>
  <c r="L478" i="12" a="1"/>
  <c r="L478" i="12" s="1"/>
  <c r="M478" i="12" a="1"/>
  <c r="M478" i="12" s="1"/>
  <c r="N478" i="12" a="1"/>
  <c r="N478" i="12" s="1"/>
  <c r="O478" i="12" a="1"/>
  <c r="O478" i="12" s="1"/>
  <c r="P478" i="12" a="1"/>
  <c r="P478" i="12" s="1"/>
  <c r="Q478" i="12" a="1"/>
  <c r="Q478" i="12" s="1"/>
  <c r="R478" i="12" a="1"/>
  <c r="R478" i="12" s="1"/>
  <c r="S478" i="12" a="1"/>
  <c r="S478" i="12" s="1"/>
  <c r="T478" i="12" a="1"/>
  <c r="T478" i="12" s="1"/>
  <c r="U478" i="12" a="1"/>
  <c r="U478" i="12" s="1"/>
  <c r="V478" i="12" a="1"/>
  <c r="V478" i="12" s="1"/>
  <c r="W478" i="12" a="1"/>
  <c r="W478" i="12" s="1"/>
  <c r="X478" i="12" a="1"/>
  <c r="X478" i="12" s="1"/>
  <c r="C479" i="12" a="1"/>
  <c r="C479" i="12" s="1"/>
  <c r="D479" i="12" a="1"/>
  <c r="D479" i="12" s="1"/>
  <c r="E479" i="12" a="1"/>
  <c r="E479" i="12" s="1"/>
  <c r="F479" i="12" a="1"/>
  <c r="F479" i="12" s="1"/>
  <c r="G479" i="12" a="1"/>
  <c r="G479" i="12" s="1"/>
  <c r="H479" i="12" a="1"/>
  <c r="H479" i="12" s="1"/>
  <c r="I479" i="12" a="1"/>
  <c r="I479" i="12" s="1"/>
  <c r="J479" i="12" a="1"/>
  <c r="J479" i="12" s="1"/>
  <c r="K479" i="12" a="1"/>
  <c r="K479" i="12" s="1"/>
  <c r="L479" i="12" a="1"/>
  <c r="L479" i="12" s="1"/>
  <c r="M479" i="12" a="1"/>
  <c r="M479" i="12" s="1"/>
  <c r="N479" i="12" a="1"/>
  <c r="N479" i="12" s="1"/>
  <c r="O479" i="12" a="1"/>
  <c r="O479" i="12" s="1"/>
  <c r="P479" i="12" a="1"/>
  <c r="P479" i="12" s="1"/>
  <c r="Q479" i="12" a="1"/>
  <c r="Q479" i="12" s="1"/>
  <c r="R479" i="12" a="1"/>
  <c r="R479" i="12" s="1"/>
  <c r="S479" i="12" a="1"/>
  <c r="S479" i="12" s="1"/>
  <c r="T479" i="12" a="1"/>
  <c r="T479" i="12" s="1"/>
  <c r="U479" i="12" a="1"/>
  <c r="U479" i="12" s="1"/>
  <c r="V479" i="12" a="1"/>
  <c r="V479" i="12" s="1"/>
  <c r="W479" i="12" a="1"/>
  <c r="W479" i="12" s="1"/>
  <c r="X479" i="12" a="1"/>
  <c r="X479" i="12" s="1"/>
  <c r="C480" i="12" a="1"/>
  <c r="C480" i="12" s="1"/>
  <c r="D480" i="12" a="1"/>
  <c r="D480" i="12" s="1"/>
  <c r="E480" i="12" a="1"/>
  <c r="E480" i="12" s="1"/>
  <c r="F480" i="12" a="1"/>
  <c r="F480" i="12" s="1"/>
  <c r="G480" i="12" a="1"/>
  <c r="G480" i="12" s="1"/>
  <c r="H480" i="12" a="1"/>
  <c r="H480" i="12" s="1"/>
  <c r="I480" i="12" a="1"/>
  <c r="I480" i="12" s="1"/>
  <c r="J480" i="12" a="1"/>
  <c r="J480" i="12" s="1"/>
  <c r="K480" i="12" a="1"/>
  <c r="K480" i="12" s="1"/>
  <c r="L480" i="12" a="1"/>
  <c r="L480" i="12" s="1"/>
  <c r="M480" i="12" a="1"/>
  <c r="M480" i="12" s="1"/>
  <c r="N480" i="12" a="1"/>
  <c r="N480" i="12" s="1"/>
  <c r="O480" i="12" a="1"/>
  <c r="O480" i="12" s="1"/>
  <c r="P480" i="12" a="1"/>
  <c r="P480" i="12" s="1"/>
  <c r="Q480" i="12" a="1"/>
  <c r="Q480" i="12" s="1"/>
  <c r="R480" i="12" a="1"/>
  <c r="R480" i="12" s="1"/>
  <c r="S480" i="12" a="1"/>
  <c r="S480" i="12" s="1"/>
  <c r="T480" i="12" a="1"/>
  <c r="T480" i="12" s="1"/>
  <c r="U480" i="12" a="1"/>
  <c r="U480" i="12" s="1"/>
  <c r="V480" i="12" a="1"/>
  <c r="V480" i="12" s="1"/>
  <c r="W480" i="12" a="1"/>
  <c r="W480" i="12" s="1"/>
  <c r="X480" i="12" a="1"/>
  <c r="X480" i="12" s="1"/>
  <c r="C481" i="12" a="1"/>
  <c r="C481" i="12" s="1"/>
  <c r="D481" i="12" a="1"/>
  <c r="D481" i="12" s="1"/>
  <c r="E481" i="12" a="1"/>
  <c r="E481" i="12" s="1"/>
  <c r="F481" i="12" a="1"/>
  <c r="F481" i="12" s="1"/>
  <c r="G481" i="12" a="1"/>
  <c r="G481" i="12" s="1"/>
  <c r="H481" i="12" a="1"/>
  <c r="H481" i="12" s="1"/>
  <c r="I481" i="12" a="1"/>
  <c r="I481" i="12" s="1"/>
  <c r="J481" i="12" a="1"/>
  <c r="J481" i="12" s="1"/>
  <c r="K481" i="12" a="1"/>
  <c r="K481" i="12" s="1"/>
  <c r="L481" i="12" a="1"/>
  <c r="L481" i="12" s="1"/>
  <c r="M481" i="12" a="1"/>
  <c r="M481" i="12" s="1"/>
  <c r="N481" i="12" a="1"/>
  <c r="N481" i="12" s="1"/>
  <c r="O481" i="12" a="1"/>
  <c r="O481" i="12" s="1"/>
  <c r="P481" i="12" a="1"/>
  <c r="P481" i="12" s="1"/>
  <c r="Q481" i="12" a="1"/>
  <c r="Q481" i="12" s="1"/>
  <c r="R481" i="12" a="1"/>
  <c r="R481" i="12" s="1"/>
  <c r="S481" i="12" a="1"/>
  <c r="S481" i="12" s="1"/>
  <c r="T481" i="12" a="1"/>
  <c r="T481" i="12" s="1"/>
  <c r="U481" i="12" a="1"/>
  <c r="U481" i="12" s="1"/>
  <c r="V481" i="12" a="1"/>
  <c r="V481" i="12" s="1"/>
  <c r="W481" i="12" a="1"/>
  <c r="W481" i="12" s="1"/>
  <c r="X481" i="12" a="1"/>
  <c r="X481" i="12" s="1"/>
  <c r="C482" i="12" a="1"/>
  <c r="C482" i="12" s="1"/>
  <c r="D482" i="12" a="1"/>
  <c r="D482" i="12" s="1"/>
  <c r="E482" i="12" a="1"/>
  <c r="E482" i="12" s="1"/>
  <c r="F482" i="12" a="1"/>
  <c r="F482" i="12" s="1"/>
  <c r="G482" i="12" a="1"/>
  <c r="G482" i="12" s="1"/>
  <c r="H482" i="12" a="1"/>
  <c r="H482" i="12" s="1"/>
  <c r="I482" i="12" a="1"/>
  <c r="I482" i="12" s="1"/>
  <c r="J482" i="12" a="1"/>
  <c r="J482" i="12" s="1"/>
  <c r="K482" i="12" a="1"/>
  <c r="K482" i="12" s="1"/>
  <c r="L482" i="12" a="1"/>
  <c r="L482" i="12" s="1"/>
  <c r="M482" i="12" a="1"/>
  <c r="M482" i="12" s="1"/>
  <c r="N482" i="12" a="1"/>
  <c r="N482" i="12" s="1"/>
  <c r="O482" i="12" a="1"/>
  <c r="O482" i="12" s="1"/>
  <c r="P482" i="12" a="1"/>
  <c r="P482" i="12" s="1"/>
  <c r="Q482" i="12" a="1"/>
  <c r="Q482" i="12" s="1"/>
  <c r="R482" i="12" a="1"/>
  <c r="R482" i="12" s="1"/>
  <c r="S482" i="12" a="1"/>
  <c r="S482" i="12" s="1"/>
  <c r="T482" i="12" a="1"/>
  <c r="T482" i="12" s="1"/>
  <c r="U482" i="12" a="1"/>
  <c r="U482" i="12" s="1"/>
  <c r="V482" i="12" a="1"/>
  <c r="V482" i="12" s="1"/>
  <c r="W482" i="12" a="1"/>
  <c r="W482" i="12" s="1"/>
  <c r="X482" i="12" a="1"/>
  <c r="X482" i="12" s="1"/>
  <c r="C483" i="12" a="1"/>
  <c r="C483" i="12" s="1"/>
  <c r="D483" i="12" a="1"/>
  <c r="D483" i="12" s="1"/>
  <c r="E483" i="12" a="1"/>
  <c r="E483" i="12" s="1"/>
  <c r="F483" i="12" a="1"/>
  <c r="F483" i="12" s="1"/>
  <c r="G483" i="12" a="1"/>
  <c r="G483" i="12" s="1"/>
  <c r="H483" i="12" a="1"/>
  <c r="H483" i="12" s="1"/>
  <c r="I483" i="12" a="1"/>
  <c r="I483" i="12" s="1"/>
  <c r="J483" i="12" a="1"/>
  <c r="J483" i="12" s="1"/>
  <c r="K483" i="12" a="1"/>
  <c r="K483" i="12" s="1"/>
  <c r="L483" i="12" a="1"/>
  <c r="L483" i="12" s="1"/>
  <c r="M483" i="12" a="1"/>
  <c r="M483" i="12" s="1"/>
  <c r="N483" i="12" a="1"/>
  <c r="N483" i="12" s="1"/>
  <c r="O483" i="12" a="1"/>
  <c r="O483" i="12" s="1"/>
  <c r="P483" i="12" a="1"/>
  <c r="P483" i="12" s="1"/>
  <c r="Q483" i="12" a="1"/>
  <c r="Q483" i="12" s="1"/>
  <c r="R483" i="12" a="1"/>
  <c r="R483" i="12" s="1"/>
  <c r="S483" i="12" a="1"/>
  <c r="S483" i="12" s="1"/>
  <c r="T483" i="12" a="1"/>
  <c r="T483" i="12" s="1"/>
  <c r="U483" i="12" a="1"/>
  <c r="U483" i="12" s="1"/>
  <c r="V483" i="12" a="1"/>
  <c r="V483" i="12" s="1"/>
  <c r="W483" i="12" a="1"/>
  <c r="W483" i="12" s="1"/>
  <c r="X483" i="12" a="1"/>
  <c r="X483" i="12" s="1"/>
  <c r="C484" i="12" a="1"/>
  <c r="C484" i="12" s="1"/>
  <c r="D484" i="12" a="1"/>
  <c r="D484" i="12" s="1"/>
  <c r="E484" i="12" a="1"/>
  <c r="E484" i="12" s="1"/>
  <c r="F484" i="12" a="1"/>
  <c r="F484" i="12" s="1"/>
  <c r="G484" i="12" a="1"/>
  <c r="G484" i="12" s="1"/>
  <c r="H484" i="12" a="1"/>
  <c r="H484" i="12" s="1"/>
  <c r="I484" i="12" a="1"/>
  <c r="I484" i="12" s="1"/>
  <c r="J484" i="12" a="1"/>
  <c r="J484" i="12" s="1"/>
  <c r="K484" i="12" a="1"/>
  <c r="K484" i="12" s="1"/>
  <c r="L484" i="12" a="1"/>
  <c r="L484" i="12" s="1"/>
  <c r="M484" i="12" a="1"/>
  <c r="M484" i="12" s="1"/>
  <c r="N484" i="12" a="1"/>
  <c r="N484" i="12" s="1"/>
  <c r="O484" i="12" a="1"/>
  <c r="O484" i="12" s="1"/>
  <c r="P484" i="12" a="1"/>
  <c r="P484" i="12" s="1"/>
  <c r="Q484" i="12" a="1"/>
  <c r="Q484" i="12" s="1"/>
  <c r="R484" i="12" a="1"/>
  <c r="R484" i="12" s="1"/>
  <c r="S484" i="12" a="1"/>
  <c r="S484" i="12" s="1"/>
  <c r="T484" i="12" a="1"/>
  <c r="T484" i="12" s="1"/>
  <c r="U484" i="12" a="1"/>
  <c r="U484" i="12" s="1"/>
  <c r="V484" i="12" a="1"/>
  <c r="V484" i="12" s="1"/>
  <c r="W484" i="12" a="1"/>
  <c r="W484" i="12" s="1"/>
  <c r="X484" i="12" a="1"/>
  <c r="X484" i="12" s="1"/>
  <c r="C485" i="12" a="1"/>
  <c r="C485" i="12" s="1"/>
  <c r="D485" i="12" a="1"/>
  <c r="D485" i="12" s="1"/>
  <c r="E485" i="12" a="1"/>
  <c r="E485" i="12" s="1"/>
  <c r="F485" i="12" a="1"/>
  <c r="F485" i="12" s="1"/>
  <c r="G485" i="12" a="1"/>
  <c r="G485" i="12" s="1"/>
  <c r="H485" i="12" a="1"/>
  <c r="H485" i="12" s="1"/>
  <c r="I485" i="12" a="1"/>
  <c r="I485" i="12" s="1"/>
  <c r="J485" i="12" a="1"/>
  <c r="J485" i="12" s="1"/>
  <c r="K485" i="12" a="1"/>
  <c r="K485" i="12" s="1"/>
  <c r="L485" i="12" a="1"/>
  <c r="L485" i="12" s="1"/>
  <c r="M485" i="12" a="1"/>
  <c r="M485" i="12" s="1"/>
  <c r="N485" i="12" a="1"/>
  <c r="N485" i="12" s="1"/>
  <c r="O485" i="12" a="1"/>
  <c r="O485" i="12" s="1"/>
  <c r="P485" i="12" a="1"/>
  <c r="P485" i="12" s="1"/>
  <c r="Q485" i="12" a="1"/>
  <c r="Q485" i="12" s="1"/>
  <c r="R485" i="12" a="1"/>
  <c r="R485" i="12" s="1"/>
  <c r="S485" i="12" a="1"/>
  <c r="S485" i="12" s="1"/>
  <c r="T485" i="12" a="1"/>
  <c r="T485" i="12" s="1"/>
  <c r="U485" i="12" a="1"/>
  <c r="U485" i="12" s="1"/>
  <c r="V485" i="12" a="1"/>
  <c r="V485" i="12" s="1"/>
  <c r="W485" i="12" a="1"/>
  <c r="W485" i="12" s="1"/>
  <c r="X485" i="12" a="1"/>
  <c r="X485" i="12" s="1"/>
  <c r="C486" i="12" a="1"/>
  <c r="C486" i="12" s="1"/>
  <c r="D486" i="12" a="1"/>
  <c r="D486" i="12" s="1"/>
  <c r="E486" i="12" a="1"/>
  <c r="E486" i="12" s="1"/>
  <c r="F486" i="12" a="1"/>
  <c r="F486" i="12" s="1"/>
  <c r="G486" i="12" a="1"/>
  <c r="G486" i="12" s="1"/>
  <c r="H486" i="12" a="1"/>
  <c r="H486" i="12" s="1"/>
  <c r="I486" i="12" a="1"/>
  <c r="I486" i="12" s="1"/>
  <c r="J486" i="12" a="1"/>
  <c r="J486" i="12" s="1"/>
  <c r="K486" i="12" a="1"/>
  <c r="K486" i="12" s="1"/>
  <c r="L486" i="12" a="1"/>
  <c r="L486" i="12" s="1"/>
  <c r="M486" i="12" a="1"/>
  <c r="M486" i="12" s="1"/>
  <c r="N486" i="12" a="1"/>
  <c r="N486" i="12" s="1"/>
  <c r="O486" i="12" a="1"/>
  <c r="O486" i="12" s="1"/>
  <c r="P486" i="12" a="1"/>
  <c r="P486" i="12" s="1"/>
  <c r="Q486" i="12" a="1"/>
  <c r="Q486" i="12" s="1"/>
  <c r="R486" i="12" a="1"/>
  <c r="R486" i="12" s="1"/>
  <c r="S486" i="12" a="1"/>
  <c r="S486" i="12" s="1"/>
  <c r="T486" i="12" a="1"/>
  <c r="T486" i="12" s="1"/>
  <c r="U486" i="12" a="1"/>
  <c r="U486" i="12" s="1"/>
  <c r="V486" i="12" a="1"/>
  <c r="V486" i="12" s="1"/>
  <c r="W486" i="12" a="1"/>
  <c r="W486" i="12" s="1"/>
  <c r="X486" i="12" a="1"/>
  <c r="X486" i="12" s="1"/>
  <c r="C487" i="12" a="1"/>
  <c r="C487" i="12" s="1"/>
  <c r="D487" i="12" a="1"/>
  <c r="D487" i="12" s="1"/>
  <c r="E487" i="12" a="1"/>
  <c r="E487" i="12" s="1"/>
  <c r="F487" i="12" a="1"/>
  <c r="F487" i="12" s="1"/>
  <c r="G487" i="12" a="1"/>
  <c r="G487" i="12" s="1"/>
  <c r="H487" i="12" a="1"/>
  <c r="H487" i="12" s="1"/>
  <c r="I487" i="12" a="1"/>
  <c r="I487" i="12" s="1"/>
  <c r="J487" i="12" a="1"/>
  <c r="J487" i="12" s="1"/>
  <c r="K487" i="12" a="1"/>
  <c r="K487" i="12" s="1"/>
  <c r="L487" i="12" a="1"/>
  <c r="L487" i="12" s="1"/>
  <c r="M487" i="12" a="1"/>
  <c r="M487" i="12" s="1"/>
  <c r="N487" i="12" a="1"/>
  <c r="N487" i="12" s="1"/>
  <c r="O487" i="12" a="1"/>
  <c r="O487" i="12" s="1"/>
  <c r="P487" i="12" a="1"/>
  <c r="P487" i="12" s="1"/>
  <c r="Q487" i="12" a="1"/>
  <c r="Q487" i="12" s="1"/>
  <c r="R487" i="12" a="1"/>
  <c r="R487" i="12" s="1"/>
  <c r="S487" i="12" a="1"/>
  <c r="S487" i="12" s="1"/>
  <c r="T487" i="12" a="1"/>
  <c r="T487" i="12" s="1"/>
  <c r="U487" i="12" a="1"/>
  <c r="U487" i="12" s="1"/>
  <c r="V487" i="12" a="1"/>
  <c r="V487" i="12" s="1"/>
  <c r="W487" i="12" a="1"/>
  <c r="W487" i="12" s="1"/>
  <c r="X487" i="12" a="1"/>
  <c r="X487" i="12" s="1"/>
  <c r="C488" i="12" a="1"/>
  <c r="C488" i="12" s="1"/>
  <c r="D488" i="12" a="1"/>
  <c r="D488" i="12" s="1"/>
  <c r="E488" i="12" a="1"/>
  <c r="E488" i="12" s="1"/>
  <c r="F488" i="12" a="1"/>
  <c r="F488" i="12" s="1"/>
  <c r="G488" i="12" a="1"/>
  <c r="G488" i="12" s="1"/>
  <c r="H488" i="12" a="1"/>
  <c r="H488" i="12" s="1"/>
  <c r="I488" i="12" a="1"/>
  <c r="I488" i="12" s="1"/>
  <c r="J488" i="12" a="1"/>
  <c r="J488" i="12" s="1"/>
  <c r="K488" i="12" a="1"/>
  <c r="K488" i="12" s="1"/>
  <c r="L488" i="12" a="1"/>
  <c r="L488" i="12" s="1"/>
  <c r="M488" i="12" a="1"/>
  <c r="M488" i="12" s="1"/>
  <c r="N488" i="12" a="1"/>
  <c r="N488" i="12" s="1"/>
  <c r="O488" i="12" a="1"/>
  <c r="O488" i="12" s="1"/>
  <c r="P488" i="12" a="1"/>
  <c r="P488" i="12" s="1"/>
  <c r="Q488" i="12" a="1"/>
  <c r="Q488" i="12" s="1"/>
  <c r="R488" i="12" a="1"/>
  <c r="R488" i="12" s="1"/>
  <c r="S488" i="12" a="1"/>
  <c r="S488" i="12" s="1"/>
  <c r="T488" i="12" a="1"/>
  <c r="T488" i="12" s="1"/>
  <c r="U488" i="12" a="1"/>
  <c r="U488" i="12" s="1"/>
  <c r="V488" i="12" a="1"/>
  <c r="V488" i="12" s="1"/>
  <c r="W488" i="12" a="1"/>
  <c r="W488" i="12" s="1"/>
  <c r="X488" i="12" a="1"/>
  <c r="X488" i="12" s="1"/>
  <c r="C489" i="12" a="1"/>
  <c r="C489" i="12" s="1"/>
  <c r="D489" i="12" a="1"/>
  <c r="D489" i="12" s="1"/>
  <c r="E489" i="12" a="1"/>
  <c r="E489" i="12" s="1"/>
  <c r="F489" i="12" a="1"/>
  <c r="F489" i="12" s="1"/>
  <c r="G489" i="12" a="1"/>
  <c r="G489" i="12" s="1"/>
  <c r="H489" i="12" a="1"/>
  <c r="H489" i="12" s="1"/>
  <c r="I489" i="12" a="1"/>
  <c r="I489" i="12" s="1"/>
  <c r="J489" i="12" a="1"/>
  <c r="J489" i="12" s="1"/>
  <c r="K489" i="12" a="1"/>
  <c r="K489" i="12" s="1"/>
  <c r="L489" i="12" a="1"/>
  <c r="L489" i="12" s="1"/>
  <c r="M489" i="12" a="1"/>
  <c r="M489" i="12" s="1"/>
  <c r="N489" i="12" a="1"/>
  <c r="N489" i="12" s="1"/>
  <c r="O489" i="12" a="1"/>
  <c r="O489" i="12" s="1"/>
  <c r="P489" i="12" a="1"/>
  <c r="P489" i="12" s="1"/>
  <c r="Q489" i="12" a="1"/>
  <c r="Q489" i="12" s="1"/>
  <c r="R489" i="12" a="1"/>
  <c r="R489" i="12" s="1"/>
  <c r="S489" i="12" a="1"/>
  <c r="S489" i="12" s="1"/>
  <c r="T489" i="12" a="1"/>
  <c r="T489" i="12" s="1"/>
  <c r="U489" i="12" a="1"/>
  <c r="U489" i="12" s="1"/>
  <c r="V489" i="12" a="1"/>
  <c r="V489" i="12" s="1"/>
  <c r="W489" i="12" a="1"/>
  <c r="W489" i="12" s="1"/>
  <c r="X489" i="12" a="1"/>
  <c r="X489" i="12" s="1"/>
  <c r="C490" i="12" a="1"/>
  <c r="C490" i="12" s="1"/>
  <c r="D490" i="12" a="1"/>
  <c r="D490" i="12" s="1"/>
  <c r="E490" i="12" a="1"/>
  <c r="E490" i="12" s="1"/>
  <c r="F490" i="12" a="1"/>
  <c r="F490" i="12" s="1"/>
  <c r="G490" i="12" a="1"/>
  <c r="G490" i="12" s="1"/>
  <c r="H490" i="12" a="1"/>
  <c r="H490" i="12" s="1"/>
  <c r="I490" i="12" a="1"/>
  <c r="I490" i="12" s="1"/>
  <c r="J490" i="12" a="1"/>
  <c r="J490" i="12" s="1"/>
  <c r="K490" i="12" a="1"/>
  <c r="K490" i="12" s="1"/>
  <c r="L490" i="12" a="1"/>
  <c r="L490" i="12" s="1"/>
  <c r="M490" i="12" a="1"/>
  <c r="M490" i="12" s="1"/>
  <c r="N490" i="12" a="1"/>
  <c r="N490" i="12" s="1"/>
  <c r="O490" i="12" a="1"/>
  <c r="O490" i="12" s="1"/>
  <c r="P490" i="12" a="1"/>
  <c r="P490" i="12" s="1"/>
  <c r="Q490" i="12" a="1"/>
  <c r="Q490" i="12" s="1"/>
  <c r="R490" i="12" a="1"/>
  <c r="R490" i="12" s="1"/>
  <c r="S490" i="12" a="1"/>
  <c r="S490" i="12" s="1"/>
  <c r="T490" i="12" a="1"/>
  <c r="T490" i="12" s="1"/>
  <c r="U490" i="12" a="1"/>
  <c r="U490" i="12" s="1"/>
  <c r="V490" i="12" a="1"/>
  <c r="V490" i="12" s="1"/>
  <c r="W490" i="12" a="1"/>
  <c r="W490" i="12" s="1"/>
  <c r="X490" i="12" a="1"/>
  <c r="X490" i="12" s="1"/>
  <c r="C491" i="12" a="1"/>
  <c r="C491" i="12" s="1"/>
  <c r="D491" i="12" a="1"/>
  <c r="D491" i="12" s="1"/>
  <c r="E491" i="12" a="1"/>
  <c r="E491" i="12" s="1"/>
  <c r="F491" i="12" a="1"/>
  <c r="F491" i="12" s="1"/>
  <c r="G491" i="12" a="1"/>
  <c r="G491" i="12" s="1"/>
  <c r="H491" i="12" a="1"/>
  <c r="H491" i="12" s="1"/>
  <c r="I491" i="12" a="1"/>
  <c r="I491" i="12" s="1"/>
  <c r="J491" i="12" a="1"/>
  <c r="J491" i="12" s="1"/>
  <c r="K491" i="12" a="1"/>
  <c r="K491" i="12" s="1"/>
  <c r="L491" i="12" a="1"/>
  <c r="L491" i="12" s="1"/>
  <c r="M491" i="12" a="1"/>
  <c r="M491" i="12" s="1"/>
  <c r="N491" i="12" a="1"/>
  <c r="N491" i="12" s="1"/>
  <c r="O491" i="12" a="1"/>
  <c r="O491" i="12" s="1"/>
  <c r="P491" i="12" a="1"/>
  <c r="P491" i="12" s="1"/>
  <c r="Q491" i="12" a="1"/>
  <c r="Q491" i="12" s="1"/>
  <c r="R491" i="12" a="1"/>
  <c r="R491" i="12" s="1"/>
  <c r="S491" i="12" a="1"/>
  <c r="S491" i="12" s="1"/>
  <c r="T491" i="12" a="1"/>
  <c r="T491" i="12" s="1"/>
  <c r="U491" i="12" a="1"/>
  <c r="U491" i="12" s="1"/>
  <c r="V491" i="12" a="1"/>
  <c r="V491" i="12" s="1"/>
  <c r="W491" i="12" a="1"/>
  <c r="W491" i="12" s="1"/>
  <c r="X491" i="12" a="1"/>
  <c r="X491" i="12" s="1"/>
  <c r="C492" i="12" a="1"/>
  <c r="C492" i="12" s="1"/>
  <c r="D492" i="12" a="1"/>
  <c r="D492" i="12" s="1"/>
  <c r="E492" i="12" a="1"/>
  <c r="E492" i="12" s="1"/>
  <c r="F492" i="12" a="1"/>
  <c r="F492" i="12" s="1"/>
  <c r="G492" i="12" a="1"/>
  <c r="G492" i="12" s="1"/>
  <c r="H492" i="12" a="1"/>
  <c r="H492" i="12" s="1"/>
  <c r="I492" i="12" a="1"/>
  <c r="I492" i="12" s="1"/>
  <c r="J492" i="12" a="1"/>
  <c r="J492" i="12" s="1"/>
  <c r="K492" i="12" a="1"/>
  <c r="K492" i="12" s="1"/>
  <c r="L492" i="12" a="1"/>
  <c r="L492" i="12" s="1"/>
  <c r="M492" i="12" a="1"/>
  <c r="M492" i="12" s="1"/>
  <c r="N492" i="12" a="1"/>
  <c r="N492" i="12" s="1"/>
  <c r="O492" i="12" a="1"/>
  <c r="O492" i="12" s="1"/>
  <c r="P492" i="12" a="1"/>
  <c r="P492" i="12" s="1"/>
  <c r="Q492" i="12" a="1"/>
  <c r="Q492" i="12" s="1"/>
  <c r="R492" i="12" a="1"/>
  <c r="R492" i="12" s="1"/>
  <c r="S492" i="12" a="1"/>
  <c r="S492" i="12" s="1"/>
  <c r="T492" i="12" a="1"/>
  <c r="T492" i="12" s="1"/>
  <c r="U492" i="12" a="1"/>
  <c r="U492" i="12" s="1"/>
  <c r="V492" i="12" a="1"/>
  <c r="V492" i="12" s="1"/>
  <c r="W492" i="12" a="1"/>
  <c r="W492" i="12" s="1"/>
  <c r="X492" i="12" a="1"/>
  <c r="X492" i="12" s="1"/>
  <c r="X462" i="12" a="1"/>
  <c r="X462" i="12" s="1"/>
  <c r="W462" i="12" a="1"/>
  <c r="W462" i="12" s="1"/>
  <c r="V462" i="12" a="1"/>
  <c r="V462" i="12" s="1"/>
  <c r="U462" i="12" a="1"/>
  <c r="U462" i="12" s="1"/>
  <c r="T462" i="12" a="1"/>
  <c r="T462" i="12" s="1"/>
  <c r="S462" i="12" a="1"/>
  <c r="S462" i="12" s="1"/>
  <c r="R462" i="12" a="1"/>
  <c r="R462" i="12" s="1"/>
  <c r="Q462" i="12" a="1"/>
  <c r="Q462" i="12" s="1"/>
  <c r="P462" i="12" a="1"/>
  <c r="P462" i="12" s="1"/>
  <c r="O462" i="12" a="1"/>
  <c r="O462" i="12" s="1"/>
  <c r="N462" i="12" a="1"/>
  <c r="N462" i="12" s="1"/>
  <c r="M462" i="12" a="1"/>
  <c r="M462" i="12" s="1"/>
  <c r="L462" i="12" a="1"/>
  <c r="L462" i="12" s="1"/>
  <c r="K462" i="12" a="1"/>
  <c r="K462" i="12" s="1"/>
  <c r="J462" i="12" a="1"/>
  <c r="J462" i="12" s="1"/>
  <c r="I462" i="12" a="1"/>
  <c r="I462" i="12" s="1"/>
  <c r="H462" i="12" a="1"/>
  <c r="H462" i="12" s="1"/>
  <c r="G462" i="12" a="1"/>
  <c r="G462" i="12" s="1"/>
  <c r="F462" i="12" a="1"/>
  <c r="F462" i="12" s="1"/>
  <c r="E462" i="12" a="1"/>
  <c r="E462" i="12" s="1"/>
  <c r="D462" i="12" a="1"/>
  <c r="D462" i="12" s="1"/>
  <c r="C462" i="12" a="1"/>
  <c r="C462" i="12" s="1"/>
  <c r="C428" i="12" a="1"/>
  <c r="C428" i="12" s="1"/>
  <c r="D428" i="12" a="1"/>
  <c r="D428" i="12" s="1"/>
  <c r="E428" i="12" a="1"/>
  <c r="E428" i="12" s="1"/>
  <c r="F428" i="12" a="1"/>
  <c r="F428" i="12" s="1"/>
  <c r="G428" i="12" a="1"/>
  <c r="G428" i="12" s="1"/>
  <c r="H428" i="12" a="1"/>
  <c r="H428" i="12" s="1"/>
  <c r="I428" i="12" a="1"/>
  <c r="I428" i="12" s="1"/>
  <c r="J428" i="12" a="1"/>
  <c r="J428" i="12" s="1"/>
  <c r="K428" i="12" a="1"/>
  <c r="K428" i="12" s="1"/>
  <c r="L428" i="12" a="1"/>
  <c r="L428" i="12" s="1"/>
  <c r="M428" i="12" a="1"/>
  <c r="M428" i="12" s="1"/>
  <c r="N428" i="12" a="1"/>
  <c r="N428" i="12" s="1"/>
  <c r="O428" i="12" a="1"/>
  <c r="O428" i="12" s="1"/>
  <c r="P428" i="12" a="1"/>
  <c r="P428" i="12" s="1"/>
  <c r="Q428" i="12" a="1"/>
  <c r="Q428" i="12" s="1"/>
  <c r="R428" i="12" a="1"/>
  <c r="R428" i="12" s="1"/>
  <c r="S428" i="12" a="1"/>
  <c r="S428" i="12" s="1"/>
  <c r="T428" i="12" a="1"/>
  <c r="T428" i="12" s="1"/>
  <c r="U428" i="12" a="1"/>
  <c r="U428" i="12" s="1"/>
  <c r="V428" i="12" a="1"/>
  <c r="V428" i="12" s="1"/>
  <c r="W428" i="12" a="1"/>
  <c r="W428" i="12" s="1"/>
  <c r="X428" i="12" a="1"/>
  <c r="X428" i="12" s="1"/>
  <c r="C429" i="12" a="1"/>
  <c r="C429" i="12" s="1"/>
  <c r="D429" i="12" a="1"/>
  <c r="D429" i="12" s="1"/>
  <c r="E429" i="12" a="1"/>
  <c r="E429" i="12" s="1"/>
  <c r="F429" i="12" a="1"/>
  <c r="F429" i="12" s="1"/>
  <c r="G429" i="12" a="1"/>
  <c r="G429" i="12" s="1"/>
  <c r="H429" i="12" a="1"/>
  <c r="H429" i="12" s="1"/>
  <c r="I429" i="12" a="1"/>
  <c r="I429" i="12" s="1"/>
  <c r="J429" i="12" a="1"/>
  <c r="J429" i="12" s="1"/>
  <c r="K429" i="12" a="1"/>
  <c r="K429" i="12" s="1"/>
  <c r="L429" i="12" a="1"/>
  <c r="L429" i="12" s="1"/>
  <c r="M429" i="12" a="1"/>
  <c r="M429" i="12" s="1"/>
  <c r="N429" i="12" a="1"/>
  <c r="N429" i="12" s="1"/>
  <c r="O429" i="12" a="1"/>
  <c r="O429" i="12" s="1"/>
  <c r="P429" i="12" a="1"/>
  <c r="P429" i="12" s="1"/>
  <c r="Q429" i="12" a="1"/>
  <c r="Q429" i="12" s="1"/>
  <c r="R429" i="12" a="1"/>
  <c r="R429" i="12" s="1"/>
  <c r="S429" i="12" a="1"/>
  <c r="S429" i="12" s="1"/>
  <c r="T429" i="12" a="1"/>
  <c r="T429" i="12" s="1"/>
  <c r="U429" i="12" a="1"/>
  <c r="U429" i="12" s="1"/>
  <c r="V429" i="12" a="1"/>
  <c r="V429" i="12" s="1"/>
  <c r="W429" i="12" a="1"/>
  <c r="W429" i="12" s="1"/>
  <c r="X429" i="12" a="1"/>
  <c r="X429" i="12" s="1"/>
  <c r="C430" i="12" a="1"/>
  <c r="C430" i="12" s="1"/>
  <c r="D430" i="12" a="1"/>
  <c r="D430" i="12" s="1"/>
  <c r="E430" i="12" a="1"/>
  <c r="E430" i="12" s="1"/>
  <c r="F430" i="12" a="1"/>
  <c r="F430" i="12" s="1"/>
  <c r="G430" i="12" a="1"/>
  <c r="G430" i="12" s="1"/>
  <c r="H430" i="12" a="1"/>
  <c r="H430" i="12" s="1"/>
  <c r="I430" i="12" a="1"/>
  <c r="I430" i="12" s="1"/>
  <c r="J430" i="12" a="1"/>
  <c r="J430" i="12" s="1"/>
  <c r="K430" i="12" a="1"/>
  <c r="K430" i="12" s="1"/>
  <c r="L430" i="12" a="1"/>
  <c r="L430" i="12" s="1"/>
  <c r="M430" i="12" a="1"/>
  <c r="M430" i="12" s="1"/>
  <c r="N430" i="12" a="1"/>
  <c r="N430" i="12" s="1"/>
  <c r="O430" i="12" a="1"/>
  <c r="O430" i="12" s="1"/>
  <c r="P430" i="12" a="1"/>
  <c r="P430" i="12" s="1"/>
  <c r="Q430" i="12" a="1"/>
  <c r="Q430" i="12" s="1"/>
  <c r="R430" i="12" a="1"/>
  <c r="R430" i="12" s="1"/>
  <c r="S430" i="12" a="1"/>
  <c r="S430" i="12" s="1"/>
  <c r="T430" i="12" a="1"/>
  <c r="T430" i="12" s="1"/>
  <c r="U430" i="12" a="1"/>
  <c r="U430" i="12" s="1"/>
  <c r="V430" i="12" a="1"/>
  <c r="V430" i="12" s="1"/>
  <c r="W430" i="12" a="1"/>
  <c r="W430" i="12" s="1"/>
  <c r="X430" i="12" a="1"/>
  <c r="X430" i="12" s="1"/>
  <c r="C431" i="12" a="1"/>
  <c r="C431" i="12" s="1"/>
  <c r="D431" i="12" a="1"/>
  <c r="D431" i="12" s="1"/>
  <c r="E431" i="12" a="1"/>
  <c r="E431" i="12" s="1"/>
  <c r="F431" i="12" a="1"/>
  <c r="F431" i="12" s="1"/>
  <c r="G431" i="12" a="1"/>
  <c r="G431" i="12" s="1"/>
  <c r="H431" i="12" a="1"/>
  <c r="H431" i="12" s="1"/>
  <c r="I431" i="12" a="1"/>
  <c r="I431" i="12" s="1"/>
  <c r="J431" i="12" a="1"/>
  <c r="J431" i="12" s="1"/>
  <c r="K431" i="12" a="1"/>
  <c r="K431" i="12" s="1"/>
  <c r="L431" i="12" a="1"/>
  <c r="L431" i="12" s="1"/>
  <c r="M431" i="12" a="1"/>
  <c r="M431" i="12" s="1"/>
  <c r="N431" i="12" a="1"/>
  <c r="N431" i="12" s="1"/>
  <c r="O431" i="12" a="1"/>
  <c r="O431" i="12" s="1"/>
  <c r="P431" i="12" a="1"/>
  <c r="P431" i="12" s="1"/>
  <c r="Q431" i="12" a="1"/>
  <c r="Q431" i="12" s="1"/>
  <c r="R431" i="12" a="1"/>
  <c r="R431" i="12" s="1"/>
  <c r="S431" i="12" a="1"/>
  <c r="S431" i="12" s="1"/>
  <c r="T431" i="12" a="1"/>
  <c r="T431" i="12" s="1"/>
  <c r="U431" i="12" a="1"/>
  <c r="U431" i="12" s="1"/>
  <c r="V431" i="12" a="1"/>
  <c r="V431" i="12" s="1"/>
  <c r="W431" i="12" a="1"/>
  <c r="W431" i="12" s="1"/>
  <c r="X431" i="12" a="1"/>
  <c r="X431" i="12" s="1"/>
  <c r="C432" i="12" a="1"/>
  <c r="C432" i="12" s="1"/>
  <c r="D432" i="12" a="1"/>
  <c r="D432" i="12" s="1"/>
  <c r="E432" i="12" a="1"/>
  <c r="E432" i="12" s="1"/>
  <c r="F432" i="12" a="1"/>
  <c r="F432" i="12" s="1"/>
  <c r="G432" i="12" a="1"/>
  <c r="G432" i="12" s="1"/>
  <c r="H432" i="12" a="1"/>
  <c r="H432" i="12" s="1"/>
  <c r="I432" i="12" a="1"/>
  <c r="I432" i="12" s="1"/>
  <c r="J432" i="12" a="1"/>
  <c r="J432" i="12" s="1"/>
  <c r="K432" i="12" a="1"/>
  <c r="K432" i="12" s="1"/>
  <c r="L432" i="12" a="1"/>
  <c r="L432" i="12" s="1"/>
  <c r="M432" i="12" a="1"/>
  <c r="M432" i="12" s="1"/>
  <c r="N432" i="12" a="1"/>
  <c r="N432" i="12" s="1"/>
  <c r="O432" i="12" a="1"/>
  <c r="O432" i="12" s="1"/>
  <c r="P432" i="12" a="1"/>
  <c r="P432" i="12" s="1"/>
  <c r="Q432" i="12" a="1"/>
  <c r="Q432" i="12" s="1"/>
  <c r="R432" i="12" a="1"/>
  <c r="R432" i="12" s="1"/>
  <c r="S432" i="12" a="1"/>
  <c r="S432" i="12" s="1"/>
  <c r="T432" i="12" a="1"/>
  <c r="T432" i="12" s="1"/>
  <c r="U432" i="12" a="1"/>
  <c r="U432" i="12" s="1"/>
  <c r="V432" i="12" a="1"/>
  <c r="V432" i="12" s="1"/>
  <c r="W432" i="12" a="1"/>
  <c r="W432" i="12" s="1"/>
  <c r="X432" i="12" a="1"/>
  <c r="X432" i="12" s="1"/>
  <c r="C433" i="12" a="1"/>
  <c r="C433" i="12" s="1"/>
  <c r="D433" i="12" a="1"/>
  <c r="D433" i="12" s="1"/>
  <c r="E433" i="12" a="1"/>
  <c r="E433" i="12" s="1"/>
  <c r="F433" i="12" a="1"/>
  <c r="F433" i="12" s="1"/>
  <c r="G433" i="12" a="1"/>
  <c r="G433" i="12" s="1"/>
  <c r="H433" i="12" a="1"/>
  <c r="H433" i="12" s="1"/>
  <c r="I433" i="12" a="1"/>
  <c r="I433" i="12" s="1"/>
  <c r="J433" i="12" a="1"/>
  <c r="J433" i="12" s="1"/>
  <c r="K433" i="12" a="1"/>
  <c r="K433" i="12" s="1"/>
  <c r="L433" i="12" a="1"/>
  <c r="L433" i="12" s="1"/>
  <c r="M433" i="12" a="1"/>
  <c r="M433" i="12" s="1"/>
  <c r="N433" i="12" a="1"/>
  <c r="N433" i="12" s="1"/>
  <c r="O433" i="12" a="1"/>
  <c r="O433" i="12" s="1"/>
  <c r="P433" i="12" a="1"/>
  <c r="P433" i="12" s="1"/>
  <c r="Q433" i="12" a="1"/>
  <c r="Q433" i="12" s="1"/>
  <c r="R433" i="12" a="1"/>
  <c r="R433" i="12" s="1"/>
  <c r="S433" i="12" a="1"/>
  <c r="S433" i="12" s="1"/>
  <c r="T433" i="12" a="1"/>
  <c r="T433" i="12" s="1"/>
  <c r="U433" i="12" a="1"/>
  <c r="U433" i="12" s="1"/>
  <c r="V433" i="12" a="1"/>
  <c r="V433" i="12" s="1"/>
  <c r="W433" i="12" a="1"/>
  <c r="W433" i="12" s="1"/>
  <c r="X433" i="12" a="1"/>
  <c r="X433" i="12" s="1"/>
  <c r="C434" i="12" a="1"/>
  <c r="C434" i="12" s="1"/>
  <c r="D434" i="12" a="1"/>
  <c r="D434" i="12" s="1"/>
  <c r="E434" i="12" a="1"/>
  <c r="E434" i="12" s="1"/>
  <c r="F434" i="12" a="1"/>
  <c r="F434" i="12" s="1"/>
  <c r="G434" i="12" a="1"/>
  <c r="G434" i="12" s="1"/>
  <c r="H434" i="12" a="1"/>
  <c r="H434" i="12" s="1"/>
  <c r="I434" i="12" a="1"/>
  <c r="I434" i="12" s="1"/>
  <c r="J434" i="12" a="1"/>
  <c r="J434" i="12" s="1"/>
  <c r="K434" i="12" a="1"/>
  <c r="K434" i="12" s="1"/>
  <c r="L434" i="12" a="1"/>
  <c r="L434" i="12" s="1"/>
  <c r="M434" i="12" a="1"/>
  <c r="M434" i="12" s="1"/>
  <c r="N434" i="12" a="1"/>
  <c r="N434" i="12" s="1"/>
  <c r="O434" i="12" a="1"/>
  <c r="O434" i="12" s="1"/>
  <c r="P434" i="12" a="1"/>
  <c r="P434" i="12" s="1"/>
  <c r="Q434" i="12" a="1"/>
  <c r="Q434" i="12" s="1"/>
  <c r="R434" i="12" a="1"/>
  <c r="R434" i="12" s="1"/>
  <c r="S434" i="12" a="1"/>
  <c r="S434" i="12" s="1"/>
  <c r="T434" i="12" a="1"/>
  <c r="T434" i="12" s="1"/>
  <c r="U434" i="12" a="1"/>
  <c r="U434" i="12" s="1"/>
  <c r="V434" i="12" a="1"/>
  <c r="V434" i="12" s="1"/>
  <c r="W434" i="12" a="1"/>
  <c r="W434" i="12" s="1"/>
  <c r="X434" i="12" a="1"/>
  <c r="X434" i="12" s="1"/>
  <c r="C435" i="12" a="1"/>
  <c r="C435" i="12" s="1"/>
  <c r="D435" i="12" a="1"/>
  <c r="D435" i="12" s="1"/>
  <c r="E435" i="12" a="1"/>
  <c r="E435" i="12" s="1"/>
  <c r="F435" i="12" a="1"/>
  <c r="F435" i="12" s="1"/>
  <c r="G435" i="12" a="1"/>
  <c r="G435" i="12" s="1"/>
  <c r="H435" i="12" a="1"/>
  <c r="H435" i="12" s="1"/>
  <c r="I435" i="12" a="1"/>
  <c r="I435" i="12" s="1"/>
  <c r="J435" i="12" a="1"/>
  <c r="J435" i="12" s="1"/>
  <c r="K435" i="12" a="1"/>
  <c r="K435" i="12" s="1"/>
  <c r="L435" i="12" a="1"/>
  <c r="L435" i="12" s="1"/>
  <c r="M435" i="12" a="1"/>
  <c r="M435" i="12" s="1"/>
  <c r="N435" i="12" a="1"/>
  <c r="N435" i="12" s="1"/>
  <c r="O435" i="12" a="1"/>
  <c r="O435" i="12" s="1"/>
  <c r="P435" i="12" a="1"/>
  <c r="P435" i="12" s="1"/>
  <c r="Q435" i="12" a="1"/>
  <c r="Q435" i="12" s="1"/>
  <c r="R435" i="12" a="1"/>
  <c r="R435" i="12" s="1"/>
  <c r="S435" i="12" a="1"/>
  <c r="S435" i="12" s="1"/>
  <c r="T435" i="12" a="1"/>
  <c r="T435" i="12" s="1"/>
  <c r="U435" i="12" a="1"/>
  <c r="U435" i="12" s="1"/>
  <c r="V435" i="12" a="1"/>
  <c r="V435" i="12" s="1"/>
  <c r="W435" i="12" a="1"/>
  <c r="W435" i="12" s="1"/>
  <c r="X435" i="12" a="1"/>
  <c r="X435" i="12" s="1"/>
  <c r="C436" i="12" a="1"/>
  <c r="C436" i="12" s="1"/>
  <c r="D436" i="12" a="1"/>
  <c r="D436" i="12" s="1"/>
  <c r="E436" i="12" a="1"/>
  <c r="E436" i="12" s="1"/>
  <c r="F436" i="12" a="1"/>
  <c r="F436" i="12" s="1"/>
  <c r="G436" i="12" a="1"/>
  <c r="G436" i="12" s="1"/>
  <c r="H436" i="12" a="1"/>
  <c r="H436" i="12" s="1"/>
  <c r="I436" i="12" a="1"/>
  <c r="I436" i="12" s="1"/>
  <c r="J436" i="12" a="1"/>
  <c r="J436" i="12" s="1"/>
  <c r="K436" i="12" a="1"/>
  <c r="K436" i="12" s="1"/>
  <c r="L436" i="12" a="1"/>
  <c r="L436" i="12" s="1"/>
  <c r="M436" i="12" a="1"/>
  <c r="M436" i="12" s="1"/>
  <c r="N436" i="12" a="1"/>
  <c r="N436" i="12" s="1"/>
  <c r="O436" i="12" a="1"/>
  <c r="O436" i="12" s="1"/>
  <c r="P436" i="12" a="1"/>
  <c r="P436" i="12" s="1"/>
  <c r="Q436" i="12" a="1"/>
  <c r="Q436" i="12" s="1"/>
  <c r="R436" i="12" a="1"/>
  <c r="R436" i="12" s="1"/>
  <c r="S436" i="12" a="1"/>
  <c r="S436" i="12" s="1"/>
  <c r="T436" i="12" a="1"/>
  <c r="T436" i="12" s="1"/>
  <c r="U436" i="12" a="1"/>
  <c r="U436" i="12" s="1"/>
  <c r="V436" i="12" a="1"/>
  <c r="V436" i="12" s="1"/>
  <c r="W436" i="12" a="1"/>
  <c r="W436" i="12" s="1"/>
  <c r="X436" i="12" a="1"/>
  <c r="X436" i="12" s="1"/>
  <c r="C437" i="12" a="1"/>
  <c r="C437" i="12" s="1"/>
  <c r="D437" i="12" a="1"/>
  <c r="D437" i="12" s="1"/>
  <c r="E437" i="12" a="1"/>
  <c r="E437" i="12" s="1"/>
  <c r="F437" i="12" a="1"/>
  <c r="F437" i="12" s="1"/>
  <c r="G437" i="12" a="1"/>
  <c r="G437" i="12" s="1"/>
  <c r="H437" i="12" a="1"/>
  <c r="H437" i="12" s="1"/>
  <c r="I437" i="12" a="1"/>
  <c r="I437" i="12" s="1"/>
  <c r="J437" i="12" a="1"/>
  <c r="J437" i="12" s="1"/>
  <c r="K437" i="12" a="1"/>
  <c r="K437" i="12" s="1"/>
  <c r="L437" i="12" a="1"/>
  <c r="L437" i="12" s="1"/>
  <c r="M437" i="12" a="1"/>
  <c r="M437" i="12" s="1"/>
  <c r="N437" i="12" a="1"/>
  <c r="N437" i="12" s="1"/>
  <c r="O437" i="12" a="1"/>
  <c r="O437" i="12" s="1"/>
  <c r="P437" i="12" a="1"/>
  <c r="P437" i="12" s="1"/>
  <c r="Q437" i="12" a="1"/>
  <c r="Q437" i="12" s="1"/>
  <c r="R437" i="12" a="1"/>
  <c r="R437" i="12" s="1"/>
  <c r="S437" i="12" a="1"/>
  <c r="S437" i="12" s="1"/>
  <c r="T437" i="12" a="1"/>
  <c r="T437" i="12" s="1"/>
  <c r="U437" i="12" a="1"/>
  <c r="U437" i="12" s="1"/>
  <c r="V437" i="12" a="1"/>
  <c r="V437" i="12" s="1"/>
  <c r="W437" i="12" a="1"/>
  <c r="W437" i="12" s="1"/>
  <c r="X437" i="12" a="1"/>
  <c r="X437" i="12" s="1"/>
  <c r="C438" i="12" a="1"/>
  <c r="C438" i="12" s="1"/>
  <c r="D438" i="12" a="1"/>
  <c r="D438" i="12" s="1"/>
  <c r="E438" i="12" a="1"/>
  <c r="E438" i="12" s="1"/>
  <c r="F438" i="12" a="1"/>
  <c r="F438" i="12" s="1"/>
  <c r="G438" i="12" a="1"/>
  <c r="G438" i="12" s="1"/>
  <c r="H438" i="12" a="1"/>
  <c r="H438" i="12" s="1"/>
  <c r="I438" i="12" a="1"/>
  <c r="I438" i="12" s="1"/>
  <c r="J438" i="12" a="1"/>
  <c r="J438" i="12" s="1"/>
  <c r="K438" i="12" a="1"/>
  <c r="K438" i="12" s="1"/>
  <c r="L438" i="12" a="1"/>
  <c r="L438" i="12" s="1"/>
  <c r="M438" i="12" a="1"/>
  <c r="M438" i="12" s="1"/>
  <c r="N438" i="12" a="1"/>
  <c r="N438" i="12" s="1"/>
  <c r="O438" i="12" a="1"/>
  <c r="O438" i="12" s="1"/>
  <c r="P438" i="12" a="1"/>
  <c r="P438" i="12" s="1"/>
  <c r="Q438" i="12" a="1"/>
  <c r="Q438" i="12" s="1"/>
  <c r="R438" i="12" a="1"/>
  <c r="R438" i="12" s="1"/>
  <c r="S438" i="12" a="1"/>
  <c r="S438" i="12" s="1"/>
  <c r="T438" i="12" a="1"/>
  <c r="T438" i="12" s="1"/>
  <c r="U438" i="12" a="1"/>
  <c r="U438" i="12" s="1"/>
  <c r="V438" i="12" a="1"/>
  <c r="V438" i="12" s="1"/>
  <c r="W438" i="12" a="1"/>
  <c r="W438" i="12" s="1"/>
  <c r="X438" i="12" a="1"/>
  <c r="X438" i="12" s="1"/>
  <c r="C439" i="12" a="1"/>
  <c r="C439" i="12" s="1"/>
  <c r="D439" i="12" a="1"/>
  <c r="D439" i="12" s="1"/>
  <c r="E439" i="12" a="1"/>
  <c r="E439" i="12" s="1"/>
  <c r="F439" i="12" a="1"/>
  <c r="F439" i="12" s="1"/>
  <c r="G439" i="12" a="1"/>
  <c r="G439" i="12" s="1"/>
  <c r="H439" i="12" a="1"/>
  <c r="H439" i="12" s="1"/>
  <c r="I439" i="12" a="1"/>
  <c r="I439" i="12" s="1"/>
  <c r="J439" i="12" a="1"/>
  <c r="J439" i="12" s="1"/>
  <c r="K439" i="12" a="1"/>
  <c r="K439" i="12" s="1"/>
  <c r="L439" i="12" a="1"/>
  <c r="L439" i="12" s="1"/>
  <c r="M439" i="12" a="1"/>
  <c r="M439" i="12" s="1"/>
  <c r="N439" i="12" a="1"/>
  <c r="N439" i="12" s="1"/>
  <c r="O439" i="12" a="1"/>
  <c r="O439" i="12" s="1"/>
  <c r="P439" i="12" a="1"/>
  <c r="P439" i="12" s="1"/>
  <c r="Q439" i="12" a="1"/>
  <c r="Q439" i="12" s="1"/>
  <c r="R439" i="12" a="1"/>
  <c r="R439" i="12" s="1"/>
  <c r="S439" i="12" a="1"/>
  <c r="S439" i="12" s="1"/>
  <c r="T439" i="12" a="1"/>
  <c r="T439" i="12" s="1"/>
  <c r="U439" i="12" a="1"/>
  <c r="U439" i="12" s="1"/>
  <c r="V439" i="12" a="1"/>
  <c r="V439" i="12" s="1"/>
  <c r="W439" i="12" a="1"/>
  <c r="W439" i="12" s="1"/>
  <c r="X439" i="12" a="1"/>
  <c r="X439" i="12" s="1"/>
  <c r="C440" i="12" a="1"/>
  <c r="C440" i="12" s="1"/>
  <c r="D440" i="12" a="1"/>
  <c r="D440" i="12" s="1"/>
  <c r="E440" i="12" a="1"/>
  <c r="E440" i="12" s="1"/>
  <c r="F440" i="12" a="1"/>
  <c r="F440" i="12" s="1"/>
  <c r="G440" i="12" a="1"/>
  <c r="G440" i="12" s="1"/>
  <c r="H440" i="12" a="1"/>
  <c r="H440" i="12" s="1"/>
  <c r="I440" i="12" a="1"/>
  <c r="I440" i="12" s="1"/>
  <c r="J440" i="12" a="1"/>
  <c r="J440" i="12" s="1"/>
  <c r="K440" i="12" a="1"/>
  <c r="K440" i="12" s="1"/>
  <c r="L440" i="12" a="1"/>
  <c r="L440" i="12" s="1"/>
  <c r="M440" i="12" a="1"/>
  <c r="M440" i="12" s="1"/>
  <c r="N440" i="12" a="1"/>
  <c r="N440" i="12" s="1"/>
  <c r="O440" i="12" a="1"/>
  <c r="O440" i="12" s="1"/>
  <c r="P440" i="12" a="1"/>
  <c r="P440" i="12" s="1"/>
  <c r="Q440" i="12" a="1"/>
  <c r="Q440" i="12" s="1"/>
  <c r="R440" i="12" a="1"/>
  <c r="R440" i="12" s="1"/>
  <c r="S440" i="12" a="1"/>
  <c r="S440" i="12" s="1"/>
  <c r="T440" i="12" a="1"/>
  <c r="T440" i="12" s="1"/>
  <c r="U440" i="12" a="1"/>
  <c r="U440" i="12" s="1"/>
  <c r="V440" i="12" a="1"/>
  <c r="V440" i="12" s="1"/>
  <c r="W440" i="12" a="1"/>
  <c r="W440" i="12" s="1"/>
  <c r="X440" i="12" a="1"/>
  <c r="X440" i="12" s="1"/>
  <c r="C441" i="12" a="1"/>
  <c r="C441" i="12" s="1"/>
  <c r="D441" i="12" a="1"/>
  <c r="D441" i="12" s="1"/>
  <c r="E441" i="12" a="1"/>
  <c r="E441" i="12" s="1"/>
  <c r="F441" i="12" a="1"/>
  <c r="F441" i="12" s="1"/>
  <c r="G441" i="12" a="1"/>
  <c r="G441" i="12" s="1"/>
  <c r="H441" i="12" a="1"/>
  <c r="H441" i="12" s="1"/>
  <c r="I441" i="12" a="1"/>
  <c r="I441" i="12" s="1"/>
  <c r="J441" i="12" a="1"/>
  <c r="J441" i="12" s="1"/>
  <c r="K441" i="12" a="1"/>
  <c r="K441" i="12" s="1"/>
  <c r="L441" i="12" a="1"/>
  <c r="L441" i="12" s="1"/>
  <c r="M441" i="12" a="1"/>
  <c r="M441" i="12" s="1"/>
  <c r="N441" i="12" a="1"/>
  <c r="N441" i="12" s="1"/>
  <c r="O441" i="12" a="1"/>
  <c r="O441" i="12" s="1"/>
  <c r="P441" i="12" a="1"/>
  <c r="P441" i="12" s="1"/>
  <c r="Q441" i="12" a="1"/>
  <c r="Q441" i="12" s="1"/>
  <c r="R441" i="12" a="1"/>
  <c r="R441" i="12" s="1"/>
  <c r="S441" i="12" a="1"/>
  <c r="S441" i="12" s="1"/>
  <c r="T441" i="12" a="1"/>
  <c r="T441" i="12" s="1"/>
  <c r="U441" i="12" a="1"/>
  <c r="U441" i="12" s="1"/>
  <c r="V441" i="12" a="1"/>
  <c r="V441" i="12" s="1"/>
  <c r="W441" i="12" a="1"/>
  <c r="W441" i="12" s="1"/>
  <c r="X441" i="12" a="1"/>
  <c r="X441" i="12" s="1"/>
  <c r="C442" i="12" a="1"/>
  <c r="C442" i="12" s="1"/>
  <c r="D442" i="12" a="1"/>
  <c r="D442" i="12" s="1"/>
  <c r="E442" i="12" a="1"/>
  <c r="E442" i="12" s="1"/>
  <c r="F442" i="12" a="1"/>
  <c r="F442" i="12" s="1"/>
  <c r="G442" i="12" a="1"/>
  <c r="G442" i="12" s="1"/>
  <c r="H442" i="12" a="1"/>
  <c r="H442" i="12" s="1"/>
  <c r="I442" i="12" a="1"/>
  <c r="I442" i="12" s="1"/>
  <c r="J442" i="12" a="1"/>
  <c r="J442" i="12" s="1"/>
  <c r="K442" i="12" a="1"/>
  <c r="K442" i="12" s="1"/>
  <c r="L442" i="12" a="1"/>
  <c r="L442" i="12" s="1"/>
  <c r="M442" i="12" a="1"/>
  <c r="M442" i="12" s="1"/>
  <c r="N442" i="12" a="1"/>
  <c r="N442" i="12" s="1"/>
  <c r="O442" i="12" a="1"/>
  <c r="O442" i="12" s="1"/>
  <c r="P442" i="12" a="1"/>
  <c r="P442" i="12" s="1"/>
  <c r="Q442" i="12" a="1"/>
  <c r="Q442" i="12" s="1"/>
  <c r="R442" i="12" a="1"/>
  <c r="R442" i="12" s="1"/>
  <c r="S442" i="12" a="1"/>
  <c r="S442" i="12" s="1"/>
  <c r="T442" i="12" a="1"/>
  <c r="T442" i="12" s="1"/>
  <c r="U442" i="12" a="1"/>
  <c r="U442" i="12" s="1"/>
  <c r="V442" i="12" a="1"/>
  <c r="V442" i="12" s="1"/>
  <c r="W442" i="12" a="1"/>
  <c r="W442" i="12" s="1"/>
  <c r="X442" i="12" a="1"/>
  <c r="X442" i="12" s="1"/>
  <c r="C443" i="12" a="1"/>
  <c r="C443" i="12" s="1"/>
  <c r="D443" i="12" a="1"/>
  <c r="D443" i="12" s="1"/>
  <c r="E443" i="12" a="1"/>
  <c r="E443" i="12" s="1"/>
  <c r="F443" i="12" a="1"/>
  <c r="F443" i="12" s="1"/>
  <c r="G443" i="12" a="1"/>
  <c r="G443" i="12" s="1"/>
  <c r="H443" i="12" a="1"/>
  <c r="H443" i="12" s="1"/>
  <c r="I443" i="12" a="1"/>
  <c r="I443" i="12" s="1"/>
  <c r="J443" i="12" a="1"/>
  <c r="J443" i="12" s="1"/>
  <c r="K443" i="12" a="1"/>
  <c r="K443" i="12" s="1"/>
  <c r="L443" i="12" a="1"/>
  <c r="L443" i="12" s="1"/>
  <c r="M443" i="12" a="1"/>
  <c r="M443" i="12" s="1"/>
  <c r="N443" i="12" a="1"/>
  <c r="N443" i="12" s="1"/>
  <c r="O443" i="12" a="1"/>
  <c r="O443" i="12" s="1"/>
  <c r="P443" i="12" a="1"/>
  <c r="P443" i="12" s="1"/>
  <c r="Q443" i="12" a="1"/>
  <c r="Q443" i="12" s="1"/>
  <c r="R443" i="12" a="1"/>
  <c r="R443" i="12" s="1"/>
  <c r="S443" i="12" a="1"/>
  <c r="S443" i="12" s="1"/>
  <c r="T443" i="12" a="1"/>
  <c r="T443" i="12" s="1"/>
  <c r="U443" i="12" a="1"/>
  <c r="U443" i="12" s="1"/>
  <c r="V443" i="12" a="1"/>
  <c r="V443" i="12" s="1"/>
  <c r="W443" i="12" a="1"/>
  <c r="W443" i="12" s="1"/>
  <c r="X443" i="12" a="1"/>
  <c r="X443" i="12" s="1"/>
  <c r="C444" i="12" a="1"/>
  <c r="C444" i="12" s="1"/>
  <c r="D444" i="12" a="1"/>
  <c r="D444" i="12" s="1"/>
  <c r="E444" i="12" a="1"/>
  <c r="E444" i="12" s="1"/>
  <c r="F444" i="12" a="1"/>
  <c r="F444" i="12" s="1"/>
  <c r="G444" i="12" a="1"/>
  <c r="G444" i="12" s="1"/>
  <c r="H444" i="12" a="1"/>
  <c r="H444" i="12" s="1"/>
  <c r="I444" i="12" a="1"/>
  <c r="I444" i="12" s="1"/>
  <c r="J444" i="12" a="1"/>
  <c r="J444" i="12" s="1"/>
  <c r="K444" i="12" a="1"/>
  <c r="K444" i="12" s="1"/>
  <c r="L444" i="12" a="1"/>
  <c r="L444" i="12" s="1"/>
  <c r="M444" i="12" a="1"/>
  <c r="M444" i="12" s="1"/>
  <c r="N444" i="12" a="1"/>
  <c r="N444" i="12" s="1"/>
  <c r="O444" i="12" a="1"/>
  <c r="O444" i="12" s="1"/>
  <c r="P444" i="12" a="1"/>
  <c r="P444" i="12" s="1"/>
  <c r="Q444" i="12" a="1"/>
  <c r="Q444" i="12" s="1"/>
  <c r="R444" i="12" a="1"/>
  <c r="R444" i="12" s="1"/>
  <c r="S444" i="12" a="1"/>
  <c r="S444" i="12" s="1"/>
  <c r="T444" i="12" a="1"/>
  <c r="T444" i="12" s="1"/>
  <c r="U444" i="12" a="1"/>
  <c r="U444" i="12" s="1"/>
  <c r="V444" i="12" a="1"/>
  <c r="V444" i="12" s="1"/>
  <c r="W444" i="12" a="1"/>
  <c r="W444" i="12" s="1"/>
  <c r="X444" i="12" a="1"/>
  <c r="X444" i="12" s="1"/>
  <c r="C445" i="12" a="1"/>
  <c r="C445" i="12" s="1"/>
  <c r="D445" i="12" a="1"/>
  <c r="D445" i="12" s="1"/>
  <c r="E445" i="12" a="1"/>
  <c r="E445" i="12" s="1"/>
  <c r="F445" i="12" a="1"/>
  <c r="F445" i="12" s="1"/>
  <c r="G445" i="12" a="1"/>
  <c r="G445" i="12" s="1"/>
  <c r="H445" i="12" a="1"/>
  <c r="H445" i="12" s="1"/>
  <c r="I445" i="12" a="1"/>
  <c r="I445" i="12" s="1"/>
  <c r="J445" i="12" a="1"/>
  <c r="J445" i="12" s="1"/>
  <c r="K445" i="12" a="1"/>
  <c r="K445" i="12" s="1"/>
  <c r="L445" i="12" a="1"/>
  <c r="L445" i="12" s="1"/>
  <c r="M445" i="12" a="1"/>
  <c r="M445" i="12" s="1"/>
  <c r="N445" i="12" a="1"/>
  <c r="N445" i="12" s="1"/>
  <c r="O445" i="12" a="1"/>
  <c r="O445" i="12" s="1"/>
  <c r="P445" i="12" a="1"/>
  <c r="P445" i="12" s="1"/>
  <c r="Q445" i="12" a="1"/>
  <c r="Q445" i="12" s="1"/>
  <c r="R445" i="12" a="1"/>
  <c r="R445" i="12" s="1"/>
  <c r="S445" i="12" a="1"/>
  <c r="S445" i="12" s="1"/>
  <c r="T445" i="12" a="1"/>
  <c r="T445" i="12" s="1"/>
  <c r="U445" i="12" a="1"/>
  <c r="U445" i="12" s="1"/>
  <c r="V445" i="12" a="1"/>
  <c r="V445" i="12" s="1"/>
  <c r="W445" i="12" a="1"/>
  <c r="W445" i="12" s="1"/>
  <c r="X445" i="12" a="1"/>
  <c r="X445" i="12" s="1"/>
  <c r="C446" i="12" a="1"/>
  <c r="C446" i="12" s="1"/>
  <c r="D446" i="12" a="1"/>
  <c r="D446" i="12" s="1"/>
  <c r="E446" i="12" a="1"/>
  <c r="E446" i="12" s="1"/>
  <c r="F446" i="12" a="1"/>
  <c r="F446" i="12" s="1"/>
  <c r="G446" i="12" a="1"/>
  <c r="G446" i="12" s="1"/>
  <c r="H446" i="12" a="1"/>
  <c r="H446" i="12" s="1"/>
  <c r="I446" i="12" a="1"/>
  <c r="I446" i="12" s="1"/>
  <c r="J446" i="12" a="1"/>
  <c r="J446" i="12" s="1"/>
  <c r="K446" i="12" a="1"/>
  <c r="K446" i="12" s="1"/>
  <c r="L446" i="12" a="1"/>
  <c r="L446" i="12" s="1"/>
  <c r="M446" i="12" a="1"/>
  <c r="M446" i="12" s="1"/>
  <c r="N446" i="12" a="1"/>
  <c r="N446" i="12" s="1"/>
  <c r="O446" i="12" a="1"/>
  <c r="O446" i="12" s="1"/>
  <c r="P446" i="12" a="1"/>
  <c r="P446" i="12" s="1"/>
  <c r="Q446" i="12" a="1"/>
  <c r="Q446" i="12" s="1"/>
  <c r="R446" i="12" a="1"/>
  <c r="R446" i="12" s="1"/>
  <c r="S446" i="12" a="1"/>
  <c r="S446" i="12" s="1"/>
  <c r="T446" i="12" a="1"/>
  <c r="T446" i="12" s="1"/>
  <c r="U446" i="12" a="1"/>
  <c r="U446" i="12" s="1"/>
  <c r="V446" i="12" a="1"/>
  <c r="V446" i="12" s="1"/>
  <c r="W446" i="12" a="1"/>
  <c r="W446" i="12" s="1"/>
  <c r="X446" i="12" a="1"/>
  <c r="X446" i="12" s="1"/>
  <c r="C447" i="12" a="1"/>
  <c r="C447" i="12" s="1"/>
  <c r="D447" i="12" a="1"/>
  <c r="D447" i="12" s="1"/>
  <c r="E447" i="12" a="1"/>
  <c r="E447" i="12" s="1"/>
  <c r="F447" i="12" a="1"/>
  <c r="F447" i="12" s="1"/>
  <c r="G447" i="12" a="1"/>
  <c r="G447" i="12" s="1"/>
  <c r="H447" i="12" a="1"/>
  <c r="H447" i="12" s="1"/>
  <c r="I447" i="12" a="1"/>
  <c r="I447" i="12" s="1"/>
  <c r="J447" i="12" a="1"/>
  <c r="J447" i="12" s="1"/>
  <c r="K447" i="12" a="1"/>
  <c r="K447" i="12" s="1"/>
  <c r="L447" i="12" a="1"/>
  <c r="L447" i="12" s="1"/>
  <c r="M447" i="12" a="1"/>
  <c r="M447" i="12" s="1"/>
  <c r="N447" i="12" a="1"/>
  <c r="N447" i="12" s="1"/>
  <c r="O447" i="12" a="1"/>
  <c r="O447" i="12" s="1"/>
  <c r="P447" i="12" a="1"/>
  <c r="P447" i="12" s="1"/>
  <c r="Q447" i="12" a="1"/>
  <c r="Q447" i="12" s="1"/>
  <c r="R447" i="12" a="1"/>
  <c r="R447" i="12" s="1"/>
  <c r="S447" i="12" a="1"/>
  <c r="S447" i="12" s="1"/>
  <c r="T447" i="12" a="1"/>
  <c r="T447" i="12" s="1"/>
  <c r="U447" i="12" a="1"/>
  <c r="U447" i="12" s="1"/>
  <c r="V447" i="12" a="1"/>
  <c r="V447" i="12" s="1"/>
  <c r="W447" i="12" a="1"/>
  <c r="W447" i="12" s="1"/>
  <c r="X447" i="12" a="1"/>
  <c r="X447" i="12" s="1"/>
  <c r="C448" i="12" a="1"/>
  <c r="C448" i="12" s="1"/>
  <c r="D448" i="12" a="1"/>
  <c r="D448" i="12" s="1"/>
  <c r="E448" i="12" a="1"/>
  <c r="E448" i="12" s="1"/>
  <c r="F448" i="12" a="1"/>
  <c r="F448" i="12" s="1"/>
  <c r="G448" i="12" a="1"/>
  <c r="G448" i="12" s="1"/>
  <c r="H448" i="12" a="1"/>
  <c r="H448" i="12" s="1"/>
  <c r="I448" i="12" a="1"/>
  <c r="I448" i="12" s="1"/>
  <c r="J448" i="12" a="1"/>
  <c r="J448" i="12" s="1"/>
  <c r="K448" i="12" a="1"/>
  <c r="K448" i="12" s="1"/>
  <c r="L448" i="12" a="1"/>
  <c r="L448" i="12" s="1"/>
  <c r="M448" i="12" a="1"/>
  <c r="M448" i="12" s="1"/>
  <c r="N448" i="12" a="1"/>
  <c r="N448" i="12" s="1"/>
  <c r="O448" i="12" a="1"/>
  <c r="O448" i="12" s="1"/>
  <c r="P448" i="12" a="1"/>
  <c r="P448" i="12" s="1"/>
  <c r="Q448" i="12" a="1"/>
  <c r="Q448" i="12" s="1"/>
  <c r="R448" i="12" a="1"/>
  <c r="R448" i="12" s="1"/>
  <c r="S448" i="12" a="1"/>
  <c r="S448" i="12" s="1"/>
  <c r="T448" i="12" a="1"/>
  <c r="T448" i="12" s="1"/>
  <c r="U448" i="12" a="1"/>
  <c r="U448" i="12" s="1"/>
  <c r="V448" i="12" a="1"/>
  <c r="V448" i="12" s="1"/>
  <c r="W448" i="12" a="1"/>
  <c r="W448" i="12" s="1"/>
  <c r="X448" i="12" a="1"/>
  <c r="X448" i="12" s="1"/>
  <c r="C449" i="12" a="1"/>
  <c r="C449" i="12" s="1"/>
  <c r="D449" i="12" a="1"/>
  <c r="D449" i="12" s="1"/>
  <c r="E449" i="12" a="1"/>
  <c r="E449" i="12" s="1"/>
  <c r="F449" i="12" a="1"/>
  <c r="F449" i="12" s="1"/>
  <c r="G449" i="12" a="1"/>
  <c r="G449" i="12" s="1"/>
  <c r="H449" i="12" a="1"/>
  <c r="H449" i="12" s="1"/>
  <c r="I449" i="12" a="1"/>
  <c r="I449" i="12" s="1"/>
  <c r="J449" i="12" a="1"/>
  <c r="J449" i="12" s="1"/>
  <c r="K449" i="12" a="1"/>
  <c r="K449" i="12" s="1"/>
  <c r="L449" i="12" a="1"/>
  <c r="L449" i="12" s="1"/>
  <c r="M449" i="12" a="1"/>
  <c r="M449" i="12" s="1"/>
  <c r="N449" i="12" a="1"/>
  <c r="N449" i="12" s="1"/>
  <c r="O449" i="12" a="1"/>
  <c r="O449" i="12" s="1"/>
  <c r="P449" i="12" a="1"/>
  <c r="P449" i="12" s="1"/>
  <c r="Q449" i="12" a="1"/>
  <c r="Q449" i="12" s="1"/>
  <c r="R449" i="12" a="1"/>
  <c r="R449" i="12" s="1"/>
  <c r="S449" i="12" a="1"/>
  <c r="S449" i="12" s="1"/>
  <c r="T449" i="12" a="1"/>
  <c r="T449" i="12" s="1"/>
  <c r="U449" i="12" a="1"/>
  <c r="U449" i="12" s="1"/>
  <c r="V449" i="12" a="1"/>
  <c r="V449" i="12" s="1"/>
  <c r="W449" i="12" a="1"/>
  <c r="W449" i="12" s="1"/>
  <c r="X449" i="12" a="1"/>
  <c r="X449" i="12" s="1"/>
  <c r="C450" i="12" a="1"/>
  <c r="C450" i="12" s="1"/>
  <c r="D450" i="12" a="1"/>
  <c r="D450" i="12" s="1"/>
  <c r="E450" i="12" a="1"/>
  <c r="E450" i="12" s="1"/>
  <c r="F450" i="12" a="1"/>
  <c r="F450" i="12" s="1"/>
  <c r="G450" i="12" a="1"/>
  <c r="G450" i="12" s="1"/>
  <c r="H450" i="12" a="1"/>
  <c r="H450" i="12" s="1"/>
  <c r="I450" i="12" a="1"/>
  <c r="I450" i="12" s="1"/>
  <c r="J450" i="12" a="1"/>
  <c r="J450" i="12" s="1"/>
  <c r="K450" i="12" a="1"/>
  <c r="K450" i="12" s="1"/>
  <c r="L450" i="12" a="1"/>
  <c r="L450" i="12" s="1"/>
  <c r="M450" i="12" a="1"/>
  <c r="M450" i="12" s="1"/>
  <c r="N450" i="12" a="1"/>
  <c r="N450" i="12" s="1"/>
  <c r="O450" i="12" a="1"/>
  <c r="O450" i="12" s="1"/>
  <c r="P450" i="12" a="1"/>
  <c r="P450" i="12" s="1"/>
  <c r="Q450" i="12" a="1"/>
  <c r="Q450" i="12" s="1"/>
  <c r="R450" i="12" a="1"/>
  <c r="R450" i="12" s="1"/>
  <c r="S450" i="12" a="1"/>
  <c r="S450" i="12" s="1"/>
  <c r="T450" i="12" a="1"/>
  <c r="T450" i="12" s="1"/>
  <c r="U450" i="12" a="1"/>
  <c r="U450" i="12" s="1"/>
  <c r="V450" i="12" a="1"/>
  <c r="V450" i="12" s="1"/>
  <c r="W450" i="12" a="1"/>
  <c r="W450" i="12" s="1"/>
  <c r="X450" i="12" a="1"/>
  <c r="X450" i="12" s="1"/>
  <c r="C451" i="12" a="1"/>
  <c r="C451" i="12" s="1"/>
  <c r="D451" i="12" a="1"/>
  <c r="D451" i="12" s="1"/>
  <c r="E451" i="12" a="1"/>
  <c r="E451" i="12" s="1"/>
  <c r="F451" i="12" a="1"/>
  <c r="F451" i="12" s="1"/>
  <c r="G451" i="12" a="1"/>
  <c r="G451" i="12" s="1"/>
  <c r="H451" i="12" a="1"/>
  <c r="H451" i="12" s="1"/>
  <c r="I451" i="12" a="1"/>
  <c r="I451" i="12" s="1"/>
  <c r="J451" i="12" a="1"/>
  <c r="J451" i="12" s="1"/>
  <c r="K451" i="12" a="1"/>
  <c r="K451" i="12" s="1"/>
  <c r="L451" i="12" a="1"/>
  <c r="L451" i="12" s="1"/>
  <c r="M451" i="12" a="1"/>
  <c r="M451" i="12" s="1"/>
  <c r="N451" i="12" a="1"/>
  <c r="N451" i="12" s="1"/>
  <c r="O451" i="12" a="1"/>
  <c r="O451" i="12" s="1"/>
  <c r="P451" i="12" a="1"/>
  <c r="P451" i="12" s="1"/>
  <c r="Q451" i="12" a="1"/>
  <c r="Q451" i="12" s="1"/>
  <c r="R451" i="12" a="1"/>
  <c r="R451" i="12" s="1"/>
  <c r="S451" i="12" a="1"/>
  <c r="S451" i="12" s="1"/>
  <c r="T451" i="12" a="1"/>
  <c r="T451" i="12" s="1"/>
  <c r="U451" i="12" a="1"/>
  <c r="U451" i="12" s="1"/>
  <c r="V451" i="12" a="1"/>
  <c r="V451" i="12" s="1"/>
  <c r="W451" i="12" a="1"/>
  <c r="W451" i="12" s="1"/>
  <c r="X451" i="12" a="1"/>
  <c r="X451" i="12" s="1"/>
  <c r="C452" i="12" a="1"/>
  <c r="C452" i="12" s="1"/>
  <c r="D452" i="12" a="1"/>
  <c r="D452" i="12" s="1"/>
  <c r="E452" i="12" a="1"/>
  <c r="E452" i="12" s="1"/>
  <c r="F452" i="12" a="1"/>
  <c r="F452" i="12" s="1"/>
  <c r="G452" i="12" a="1"/>
  <c r="G452" i="12" s="1"/>
  <c r="H452" i="12" a="1"/>
  <c r="H452" i="12" s="1"/>
  <c r="I452" i="12" a="1"/>
  <c r="I452" i="12" s="1"/>
  <c r="J452" i="12" a="1"/>
  <c r="J452" i="12" s="1"/>
  <c r="K452" i="12" a="1"/>
  <c r="K452" i="12" s="1"/>
  <c r="L452" i="12" a="1"/>
  <c r="L452" i="12" s="1"/>
  <c r="M452" i="12" a="1"/>
  <c r="M452" i="12" s="1"/>
  <c r="N452" i="12" a="1"/>
  <c r="N452" i="12" s="1"/>
  <c r="O452" i="12" a="1"/>
  <c r="O452" i="12" s="1"/>
  <c r="P452" i="12" a="1"/>
  <c r="P452" i="12" s="1"/>
  <c r="Q452" i="12" a="1"/>
  <c r="Q452" i="12" s="1"/>
  <c r="R452" i="12" a="1"/>
  <c r="R452" i="12" s="1"/>
  <c r="S452" i="12" a="1"/>
  <c r="S452" i="12" s="1"/>
  <c r="T452" i="12" a="1"/>
  <c r="T452" i="12" s="1"/>
  <c r="U452" i="12" a="1"/>
  <c r="U452" i="12" s="1"/>
  <c r="V452" i="12" a="1"/>
  <c r="V452" i="12" s="1"/>
  <c r="W452" i="12" a="1"/>
  <c r="W452" i="12" s="1"/>
  <c r="X452" i="12" a="1"/>
  <c r="X452" i="12" s="1"/>
  <c r="C453" i="12" a="1"/>
  <c r="C453" i="12" s="1"/>
  <c r="D453" i="12" a="1"/>
  <c r="D453" i="12" s="1"/>
  <c r="E453" i="12" a="1"/>
  <c r="E453" i="12" s="1"/>
  <c r="F453" i="12" a="1"/>
  <c r="F453" i="12" s="1"/>
  <c r="G453" i="12" a="1"/>
  <c r="G453" i="12" s="1"/>
  <c r="H453" i="12" a="1"/>
  <c r="H453" i="12" s="1"/>
  <c r="I453" i="12" a="1"/>
  <c r="I453" i="12" s="1"/>
  <c r="J453" i="12" a="1"/>
  <c r="J453" i="12" s="1"/>
  <c r="K453" i="12" a="1"/>
  <c r="K453" i="12" s="1"/>
  <c r="L453" i="12" a="1"/>
  <c r="L453" i="12" s="1"/>
  <c r="M453" i="12" a="1"/>
  <c r="M453" i="12" s="1"/>
  <c r="N453" i="12" a="1"/>
  <c r="N453" i="12" s="1"/>
  <c r="O453" i="12" a="1"/>
  <c r="O453" i="12" s="1"/>
  <c r="P453" i="12" a="1"/>
  <c r="P453" i="12" s="1"/>
  <c r="Q453" i="12" a="1"/>
  <c r="Q453" i="12" s="1"/>
  <c r="R453" i="12" a="1"/>
  <c r="R453" i="12" s="1"/>
  <c r="S453" i="12" a="1"/>
  <c r="S453" i="12" s="1"/>
  <c r="T453" i="12" a="1"/>
  <c r="T453" i="12" s="1"/>
  <c r="U453" i="12" a="1"/>
  <c r="U453" i="12" s="1"/>
  <c r="V453" i="12" a="1"/>
  <c r="V453" i="12" s="1"/>
  <c r="W453" i="12" a="1"/>
  <c r="W453" i="12" s="1"/>
  <c r="X453" i="12" a="1"/>
  <c r="X453" i="12" s="1"/>
  <c r="C454" i="12" a="1"/>
  <c r="C454" i="12" s="1"/>
  <c r="D454" i="12" a="1"/>
  <c r="D454" i="12" s="1"/>
  <c r="E454" i="12" a="1"/>
  <c r="E454" i="12" s="1"/>
  <c r="F454" i="12" a="1"/>
  <c r="F454" i="12" s="1"/>
  <c r="G454" i="12" a="1"/>
  <c r="G454" i="12" s="1"/>
  <c r="H454" i="12" a="1"/>
  <c r="H454" i="12" s="1"/>
  <c r="I454" i="12" a="1"/>
  <c r="I454" i="12" s="1"/>
  <c r="J454" i="12" a="1"/>
  <c r="J454" i="12" s="1"/>
  <c r="K454" i="12" a="1"/>
  <c r="K454" i="12" s="1"/>
  <c r="L454" i="12" a="1"/>
  <c r="L454" i="12" s="1"/>
  <c r="M454" i="12" a="1"/>
  <c r="M454" i="12" s="1"/>
  <c r="N454" i="12" a="1"/>
  <c r="N454" i="12" s="1"/>
  <c r="O454" i="12" a="1"/>
  <c r="O454" i="12" s="1"/>
  <c r="P454" i="12" a="1"/>
  <c r="P454" i="12" s="1"/>
  <c r="Q454" i="12" a="1"/>
  <c r="Q454" i="12" s="1"/>
  <c r="R454" i="12" a="1"/>
  <c r="R454" i="12" s="1"/>
  <c r="S454" i="12" a="1"/>
  <c r="S454" i="12" s="1"/>
  <c r="T454" i="12" a="1"/>
  <c r="T454" i="12" s="1"/>
  <c r="U454" i="12" a="1"/>
  <c r="U454" i="12" s="1"/>
  <c r="V454" i="12" a="1"/>
  <c r="V454" i="12" s="1"/>
  <c r="W454" i="12" a="1"/>
  <c r="W454" i="12" s="1"/>
  <c r="X454" i="12" a="1"/>
  <c r="X454" i="12" s="1"/>
  <c r="C455" i="12" a="1"/>
  <c r="C455" i="12" s="1"/>
  <c r="D455" i="12" a="1"/>
  <c r="D455" i="12" s="1"/>
  <c r="E455" i="12" a="1"/>
  <c r="E455" i="12" s="1"/>
  <c r="F455" i="12" a="1"/>
  <c r="F455" i="12" s="1"/>
  <c r="G455" i="12" a="1"/>
  <c r="G455" i="12" s="1"/>
  <c r="H455" i="12" a="1"/>
  <c r="H455" i="12" s="1"/>
  <c r="I455" i="12" a="1"/>
  <c r="I455" i="12" s="1"/>
  <c r="J455" i="12" a="1"/>
  <c r="J455" i="12" s="1"/>
  <c r="K455" i="12" a="1"/>
  <c r="K455" i="12" s="1"/>
  <c r="L455" i="12" a="1"/>
  <c r="L455" i="12" s="1"/>
  <c r="M455" i="12" a="1"/>
  <c r="M455" i="12" s="1"/>
  <c r="N455" i="12" a="1"/>
  <c r="N455" i="12" s="1"/>
  <c r="O455" i="12" a="1"/>
  <c r="O455" i="12" s="1"/>
  <c r="P455" i="12" a="1"/>
  <c r="P455" i="12" s="1"/>
  <c r="Q455" i="12" a="1"/>
  <c r="Q455" i="12" s="1"/>
  <c r="R455" i="12" a="1"/>
  <c r="R455" i="12" s="1"/>
  <c r="S455" i="12" a="1"/>
  <c r="S455" i="12" s="1"/>
  <c r="T455" i="12" a="1"/>
  <c r="T455" i="12" s="1"/>
  <c r="U455" i="12" a="1"/>
  <c r="U455" i="12" s="1"/>
  <c r="V455" i="12" a="1"/>
  <c r="V455" i="12" s="1"/>
  <c r="W455" i="12" a="1"/>
  <c r="W455" i="12" s="1"/>
  <c r="X455" i="12" a="1"/>
  <c r="X455" i="12" s="1"/>
  <c r="C456" i="12" a="1"/>
  <c r="C456" i="12" s="1"/>
  <c r="D456" i="12" a="1"/>
  <c r="D456" i="12" s="1"/>
  <c r="E456" i="12" a="1"/>
  <c r="E456" i="12" s="1"/>
  <c r="F456" i="12" a="1"/>
  <c r="F456" i="12" s="1"/>
  <c r="G456" i="12" a="1"/>
  <c r="G456" i="12" s="1"/>
  <c r="H456" i="12" a="1"/>
  <c r="H456" i="12" s="1"/>
  <c r="I456" i="12" a="1"/>
  <c r="I456" i="12" s="1"/>
  <c r="J456" i="12" a="1"/>
  <c r="J456" i="12" s="1"/>
  <c r="K456" i="12" a="1"/>
  <c r="K456" i="12" s="1"/>
  <c r="L456" i="12" a="1"/>
  <c r="L456" i="12" s="1"/>
  <c r="M456" i="12" a="1"/>
  <c r="M456" i="12" s="1"/>
  <c r="N456" i="12" a="1"/>
  <c r="N456" i="12" s="1"/>
  <c r="O456" i="12" a="1"/>
  <c r="O456" i="12" s="1"/>
  <c r="P456" i="12" a="1"/>
  <c r="P456" i="12" s="1"/>
  <c r="Q456" i="12" a="1"/>
  <c r="Q456" i="12" s="1"/>
  <c r="R456" i="12" a="1"/>
  <c r="R456" i="12" s="1"/>
  <c r="S456" i="12" a="1"/>
  <c r="S456" i="12" s="1"/>
  <c r="T456" i="12" a="1"/>
  <c r="T456" i="12" s="1"/>
  <c r="U456" i="12" a="1"/>
  <c r="U456" i="12" s="1"/>
  <c r="V456" i="12" a="1"/>
  <c r="V456" i="12" s="1"/>
  <c r="W456" i="12" a="1"/>
  <c r="W456" i="12" s="1"/>
  <c r="X456" i="12" a="1"/>
  <c r="X456" i="12" s="1"/>
  <c r="X427" i="12" a="1"/>
  <c r="X427" i="12" s="1"/>
  <c r="W427" i="12" a="1"/>
  <c r="W427" i="12" s="1"/>
  <c r="V427" i="12" a="1"/>
  <c r="V427" i="12" s="1"/>
  <c r="U427" i="12" a="1"/>
  <c r="U427" i="12" s="1"/>
  <c r="T427" i="12" a="1"/>
  <c r="T427" i="12" s="1"/>
  <c r="S427" i="12" a="1"/>
  <c r="S427" i="12" s="1"/>
  <c r="R427" i="12" a="1"/>
  <c r="R427" i="12" s="1"/>
  <c r="Q427" i="12" a="1"/>
  <c r="Q427" i="12" s="1"/>
  <c r="P427" i="12" a="1"/>
  <c r="P427" i="12" s="1"/>
  <c r="O427" i="12" a="1"/>
  <c r="O427" i="12" s="1"/>
  <c r="N427" i="12" a="1"/>
  <c r="N427" i="12" s="1"/>
  <c r="M427" i="12" a="1"/>
  <c r="M427" i="12" s="1"/>
  <c r="L427" i="12" a="1"/>
  <c r="L427" i="12" s="1"/>
  <c r="K427" i="12" a="1"/>
  <c r="K427" i="12" s="1"/>
  <c r="J427" i="12" a="1"/>
  <c r="J427" i="12" s="1"/>
  <c r="I427" i="12" a="1"/>
  <c r="I427" i="12" s="1"/>
  <c r="H427" i="12" a="1"/>
  <c r="H427" i="12" s="1"/>
  <c r="G427" i="12" a="1"/>
  <c r="G427" i="12" s="1"/>
  <c r="F427" i="12" a="1"/>
  <c r="F427" i="12" s="1"/>
  <c r="E427" i="12" a="1"/>
  <c r="E427" i="12" s="1"/>
  <c r="D427" i="12" a="1"/>
  <c r="D427" i="12" s="1"/>
  <c r="C427" i="12" a="1"/>
  <c r="C427" i="12" s="1"/>
  <c r="C392" i="12" a="1"/>
  <c r="C392" i="12" s="1"/>
  <c r="D392" i="12" a="1"/>
  <c r="D392" i="12" s="1"/>
  <c r="E392" i="12" a="1"/>
  <c r="E392" i="12" s="1"/>
  <c r="F392" i="12" a="1"/>
  <c r="F392" i="12" s="1"/>
  <c r="G392" i="12" a="1"/>
  <c r="G392" i="12" s="1"/>
  <c r="H392" i="12" a="1"/>
  <c r="H392" i="12" s="1"/>
  <c r="I392" i="12" a="1"/>
  <c r="I392" i="12" s="1"/>
  <c r="J392" i="12" a="1"/>
  <c r="J392" i="12" s="1"/>
  <c r="K392" i="12" a="1"/>
  <c r="K392" i="12" s="1"/>
  <c r="L392" i="12" a="1"/>
  <c r="L392" i="12" s="1"/>
  <c r="M392" i="12" a="1"/>
  <c r="M392" i="12" s="1"/>
  <c r="N392" i="12" a="1"/>
  <c r="N392" i="12" s="1"/>
  <c r="O392" i="12" a="1"/>
  <c r="O392" i="12" s="1"/>
  <c r="P392" i="12" a="1"/>
  <c r="P392" i="12" s="1"/>
  <c r="Q392" i="12" a="1"/>
  <c r="Q392" i="12" s="1"/>
  <c r="R392" i="12" a="1"/>
  <c r="R392" i="12" s="1"/>
  <c r="S392" i="12" a="1"/>
  <c r="S392" i="12" s="1"/>
  <c r="T392" i="12" a="1"/>
  <c r="T392" i="12" s="1"/>
  <c r="U392" i="12" a="1"/>
  <c r="U392" i="12" s="1"/>
  <c r="V392" i="12" a="1"/>
  <c r="V392" i="12" s="1"/>
  <c r="W392" i="12" a="1"/>
  <c r="W392" i="12" s="1"/>
  <c r="X392" i="12" a="1"/>
  <c r="X392" i="12" s="1"/>
  <c r="C393" i="12" a="1"/>
  <c r="C393" i="12" s="1"/>
  <c r="D393" i="12" a="1"/>
  <c r="D393" i="12" s="1"/>
  <c r="E393" i="12" a="1"/>
  <c r="E393" i="12" s="1"/>
  <c r="F393" i="12" a="1"/>
  <c r="F393" i="12" s="1"/>
  <c r="G393" i="12" a="1"/>
  <c r="G393" i="12" s="1"/>
  <c r="H393" i="12" a="1"/>
  <c r="H393" i="12" s="1"/>
  <c r="I393" i="12" a="1"/>
  <c r="I393" i="12" s="1"/>
  <c r="J393" i="12" a="1"/>
  <c r="J393" i="12" s="1"/>
  <c r="K393" i="12" a="1"/>
  <c r="K393" i="12" s="1"/>
  <c r="L393" i="12" a="1"/>
  <c r="L393" i="12" s="1"/>
  <c r="M393" i="12" a="1"/>
  <c r="M393" i="12" s="1"/>
  <c r="N393" i="12" a="1"/>
  <c r="N393" i="12" s="1"/>
  <c r="O393" i="12" a="1"/>
  <c r="O393" i="12" s="1"/>
  <c r="P393" i="12" a="1"/>
  <c r="P393" i="12" s="1"/>
  <c r="Q393" i="12" a="1"/>
  <c r="Q393" i="12" s="1"/>
  <c r="R393" i="12" a="1"/>
  <c r="R393" i="12" s="1"/>
  <c r="S393" i="12" a="1"/>
  <c r="S393" i="12" s="1"/>
  <c r="T393" i="12" a="1"/>
  <c r="T393" i="12" s="1"/>
  <c r="U393" i="12" a="1"/>
  <c r="U393" i="12" s="1"/>
  <c r="V393" i="12" a="1"/>
  <c r="V393" i="12" s="1"/>
  <c r="W393" i="12" a="1"/>
  <c r="W393" i="12" s="1"/>
  <c r="X393" i="12" a="1"/>
  <c r="X393" i="12" s="1"/>
  <c r="C394" i="12" a="1"/>
  <c r="C394" i="12" s="1"/>
  <c r="D394" i="12" a="1"/>
  <c r="D394" i="12" s="1"/>
  <c r="E394" i="12" a="1"/>
  <c r="E394" i="12" s="1"/>
  <c r="F394" i="12" a="1"/>
  <c r="F394" i="12" s="1"/>
  <c r="G394" i="12" a="1"/>
  <c r="G394" i="12" s="1"/>
  <c r="H394" i="12" a="1"/>
  <c r="H394" i="12" s="1"/>
  <c r="I394" i="12" a="1"/>
  <c r="I394" i="12" s="1"/>
  <c r="J394" i="12" a="1"/>
  <c r="J394" i="12" s="1"/>
  <c r="K394" i="12" a="1"/>
  <c r="K394" i="12" s="1"/>
  <c r="L394" i="12" a="1"/>
  <c r="L394" i="12" s="1"/>
  <c r="M394" i="12" a="1"/>
  <c r="M394" i="12" s="1"/>
  <c r="N394" i="12" a="1"/>
  <c r="N394" i="12" s="1"/>
  <c r="O394" i="12" a="1"/>
  <c r="O394" i="12" s="1"/>
  <c r="P394" i="12" a="1"/>
  <c r="P394" i="12" s="1"/>
  <c r="Q394" i="12" a="1"/>
  <c r="Q394" i="12" s="1"/>
  <c r="R394" i="12" a="1"/>
  <c r="R394" i="12" s="1"/>
  <c r="S394" i="12" a="1"/>
  <c r="S394" i="12" s="1"/>
  <c r="T394" i="12" a="1"/>
  <c r="T394" i="12" s="1"/>
  <c r="U394" i="12" a="1"/>
  <c r="U394" i="12" s="1"/>
  <c r="V394" i="12" a="1"/>
  <c r="V394" i="12" s="1"/>
  <c r="W394" i="12" a="1"/>
  <c r="W394" i="12" s="1"/>
  <c r="X394" i="12" a="1"/>
  <c r="X394" i="12" s="1"/>
  <c r="C395" i="12" a="1"/>
  <c r="C395" i="12" s="1"/>
  <c r="D395" i="12" a="1"/>
  <c r="D395" i="12" s="1"/>
  <c r="E395" i="12" a="1"/>
  <c r="E395" i="12" s="1"/>
  <c r="F395" i="12" a="1"/>
  <c r="F395" i="12" s="1"/>
  <c r="G395" i="12" a="1"/>
  <c r="G395" i="12" s="1"/>
  <c r="H395" i="12" a="1"/>
  <c r="H395" i="12" s="1"/>
  <c r="I395" i="12" a="1"/>
  <c r="I395" i="12" s="1"/>
  <c r="J395" i="12" a="1"/>
  <c r="J395" i="12" s="1"/>
  <c r="K395" i="12" a="1"/>
  <c r="K395" i="12" s="1"/>
  <c r="L395" i="12" a="1"/>
  <c r="L395" i="12" s="1"/>
  <c r="M395" i="12" a="1"/>
  <c r="M395" i="12" s="1"/>
  <c r="N395" i="12" a="1"/>
  <c r="N395" i="12" s="1"/>
  <c r="O395" i="12" a="1"/>
  <c r="O395" i="12" s="1"/>
  <c r="P395" i="12" a="1"/>
  <c r="P395" i="12" s="1"/>
  <c r="Q395" i="12" a="1"/>
  <c r="Q395" i="12" s="1"/>
  <c r="R395" i="12" a="1"/>
  <c r="R395" i="12" s="1"/>
  <c r="S395" i="12" a="1"/>
  <c r="S395" i="12" s="1"/>
  <c r="T395" i="12" a="1"/>
  <c r="T395" i="12" s="1"/>
  <c r="U395" i="12" a="1"/>
  <c r="U395" i="12" s="1"/>
  <c r="V395" i="12" a="1"/>
  <c r="V395" i="12" s="1"/>
  <c r="W395" i="12" a="1"/>
  <c r="W395" i="12" s="1"/>
  <c r="X395" i="12" a="1"/>
  <c r="X395" i="12" s="1"/>
  <c r="C396" i="12" a="1"/>
  <c r="C396" i="12" s="1"/>
  <c r="D396" i="12" a="1"/>
  <c r="D396" i="12" s="1"/>
  <c r="E396" i="12" a="1"/>
  <c r="E396" i="12" s="1"/>
  <c r="F396" i="12" a="1"/>
  <c r="F396" i="12" s="1"/>
  <c r="G396" i="12" a="1"/>
  <c r="G396" i="12" s="1"/>
  <c r="H396" i="12" a="1"/>
  <c r="H396" i="12" s="1"/>
  <c r="I396" i="12" a="1"/>
  <c r="I396" i="12" s="1"/>
  <c r="J396" i="12" a="1"/>
  <c r="J396" i="12" s="1"/>
  <c r="K396" i="12" a="1"/>
  <c r="K396" i="12" s="1"/>
  <c r="L396" i="12" a="1"/>
  <c r="L396" i="12" s="1"/>
  <c r="M396" i="12" a="1"/>
  <c r="M396" i="12" s="1"/>
  <c r="N396" i="12" a="1"/>
  <c r="N396" i="12" s="1"/>
  <c r="O396" i="12" a="1"/>
  <c r="O396" i="12" s="1"/>
  <c r="P396" i="12" a="1"/>
  <c r="P396" i="12" s="1"/>
  <c r="Q396" i="12" a="1"/>
  <c r="Q396" i="12" s="1"/>
  <c r="R396" i="12" a="1"/>
  <c r="R396" i="12" s="1"/>
  <c r="S396" i="12" a="1"/>
  <c r="S396" i="12" s="1"/>
  <c r="T396" i="12" a="1"/>
  <c r="T396" i="12" s="1"/>
  <c r="U396" i="12" a="1"/>
  <c r="U396" i="12" s="1"/>
  <c r="V396" i="12" a="1"/>
  <c r="V396" i="12" s="1"/>
  <c r="W396" i="12" a="1"/>
  <c r="W396" i="12" s="1"/>
  <c r="X396" i="12" a="1"/>
  <c r="X396" i="12" s="1"/>
  <c r="C397" i="12" a="1"/>
  <c r="C397" i="12" s="1"/>
  <c r="D397" i="12" a="1"/>
  <c r="D397" i="12" s="1"/>
  <c r="E397" i="12" a="1"/>
  <c r="E397" i="12" s="1"/>
  <c r="F397" i="12" a="1"/>
  <c r="F397" i="12" s="1"/>
  <c r="G397" i="12" a="1"/>
  <c r="G397" i="12" s="1"/>
  <c r="H397" i="12" a="1"/>
  <c r="H397" i="12" s="1"/>
  <c r="I397" i="12" a="1"/>
  <c r="I397" i="12" s="1"/>
  <c r="J397" i="12" a="1"/>
  <c r="J397" i="12" s="1"/>
  <c r="K397" i="12" a="1"/>
  <c r="K397" i="12" s="1"/>
  <c r="L397" i="12" a="1"/>
  <c r="L397" i="12" s="1"/>
  <c r="M397" i="12" a="1"/>
  <c r="M397" i="12" s="1"/>
  <c r="N397" i="12" a="1"/>
  <c r="N397" i="12" s="1"/>
  <c r="O397" i="12" a="1"/>
  <c r="O397" i="12" s="1"/>
  <c r="P397" i="12" a="1"/>
  <c r="P397" i="12" s="1"/>
  <c r="Q397" i="12" a="1"/>
  <c r="Q397" i="12" s="1"/>
  <c r="R397" i="12" a="1"/>
  <c r="R397" i="12" s="1"/>
  <c r="S397" i="12" a="1"/>
  <c r="S397" i="12" s="1"/>
  <c r="T397" i="12" a="1"/>
  <c r="T397" i="12" s="1"/>
  <c r="U397" i="12" a="1"/>
  <c r="U397" i="12" s="1"/>
  <c r="V397" i="12" a="1"/>
  <c r="V397" i="12" s="1"/>
  <c r="W397" i="12" a="1"/>
  <c r="W397" i="12" s="1"/>
  <c r="X397" i="12" a="1"/>
  <c r="X397" i="12" s="1"/>
  <c r="C398" i="12" a="1"/>
  <c r="C398" i="12" s="1"/>
  <c r="D398" i="12" a="1"/>
  <c r="D398" i="12" s="1"/>
  <c r="E398" i="12" a="1"/>
  <c r="E398" i="12" s="1"/>
  <c r="F398" i="12" a="1"/>
  <c r="F398" i="12" s="1"/>
  <c r="G398" i="12" a="1"/>
  <c r="G398" i="12" s="1"/>
  <c r="H398" i="12" a="1"/>
  <c r="H398" i="12" s="1"/>
  <c r="I398" i="12" a="1"/>
  <c r="I398" i="12" s="1"/>
  <c r="J398" i="12" a="1"/>
  <c r="J398" i="12" s="1"/>
  <c r="K398" i="12" a="1"/>
  <c r="K398" i="12" s="1"/>
  <c r="L398" i="12" a="1"/>
  <c r="L398" i="12" s="1"/>
  <c r="M398" i="12" a="1"/>
  <c r="M398" i="12" s="1"/>
  <c r="N398" i="12" a="1"/>
  <c r="N398" i="12" s="1"/>
  <c r="O398" i="12" a="1"/>
  <c r="O398" i="12" s="1"/>
  <c r="P398" i="12" a="1"/>
  <c r="P398" i="12" s="1"/>
  <c r="Q398" i="12" a="1"/>
  <c r="Q398" i="12" s="1"/>
  <c r="R398" i="12" a="1"/>
  <c r="R398" i="12" s="1"/>
  <c r="S398" i="12" a="1"/>
  <c r="S398" i="12" s="1"/>
  <c r="T398" i="12" a="1"/>
  <c r="T398" i="12" s="1"/>
  <c r="U398" i="12" a="1"/>
  <c r="U398" i="12" s="1"/>
  <c r="V398" i="12" a="1"/>
  <c r="V398" i="12" s="1"/>
  <c r="W398" i="12" a="1"/>
  <c r="W398" i="12" s="1"/>
  <c r="X398" i="12" a="1"/>
  <c r="X398" i="12" s="1"/>
  <c r="C399" i="12" a="1"/>
  <c r="C399" i="12" s="1"/>
  <c r="D399" i="12" a="1"/>
  <c r="D399" i="12" s="1"/>
  <c r="E399" i="12" a="1"/>
  <c r="E399" i="12" s="1"/>
  <c r="F399" i="12" a="1"/>
  <c r="F399" i="12" s="1"/>
  <c r="G399" i="12" a="1"/>
  <c r="G399" i="12" s="1"/>
  <c r="H399" i="12" a="1"/>
  <c r="H399" i="12" s="1"/>
  <c r="I399" i="12" a="1"/>
  <c r="I399" i="12" s="1"/>
  <c r="J399" i="12" a="1"/>
  <c r="J399" i="12" s="1"/>
  <c r="K399" i="12" a="1"/>
  <c r="K399" i="12" s="1"/>
  <c r="L399" i="12" a="1"/>
  <c r="L399" i="12" s="1"/>
  <c r="M399" i="12" a="1"/>
  <c r="M399" i="12" s="1"/>
  <c r="N399" i="12" a="1"/>
  <c r="N399" i="12" s="1"/>
  <c r="O399" i="12" a="1"/>
  <c r="O399" i="12" s="1"/>
  <c r="P399" i="12" a="1"/>
  <c r="P399" i="12" s="1"/>
  <c r="Q399" i="12" a="1"/>
  <c r="Q399" i="12" s="1"/>
  <c r="R399" i="12" a="1"/>
  <c r="R399" i="12" s="1"/>
  <c r="S399" i="12" a="1"/>
  <c r="S399" i="12" s="1"/>
  <c r="T399" i="12" a="1"/>
  <c r="T399" i="12" s="1"/>
  <c r="U399" i="12" a="1"/>
  <c r="U399" i="12" s="1"/>
  <c r="V399" i="12" a="1"/>
  <c r="V399" i="12" s="1"/>
  <c r="W399" i="12" a="1"/>
  <c r="W399" i="12" s="1"/>
  <c r="X399" i="12" a="1"/>
  <c r="X399" i="12" s="1"/>
  <c r="C400" i="12" a="1"/>
  <c r="C400" i="12" s="1"/>
  <c r="D400" i="12" a="1"/>
  <c r="D400" i="12" s="1"/>
  <c r="E400" i="12" a="1"/>
  <c r="E400" i="12" s="1"/>
  <c r="F400" i="12" a="1"/>
  <c r="F400" i="12" s="1"/>
  <c r="G400" i="12" a="1"/>
  <c r="G400" i="12" s="1"/>
  <c r="H400" i="12" a="1"/>
  <c r="H400" i="12" s="1"/>
  <c r="I400" i="12" a="1"/>
  <c r="I400" i="12" s="1"/>
  <c r="J400" i="12" a="1"/>
  <c r="J400" i="12" s="1"/>
  <c r="K400" i="12" a="1"/>
  <c r="K400" i="12" s="1"/>
  <c r="L400" i="12" a="1"/>
  <c r="L400" i="12" s="1"/>
  <c r="M400" i="12" a="1"/>
  <c r="M400" i="12" s="1"/>
  <c r="N400" i="12" a="1"/>
  <c r="N400" i="12" s="1"/>
  <c r="O400" i="12" a="1"/>
  <c r="O400" i="12" s="1"/>
  <c r="P400" i="12" a="1"/>
  <c r="P400" i="12" s="1"/>
  <c r="Q400" i="12" a="1"/>
  <c r="Q400" i="12" s="1"/>
  <c r="R400" i="12" a="1"/>
  <c r="R400" i="12" s="1"/>
  <c r="S400" i="12" a="1"/>
  <c r="S400" i="12" s="1"/>
  <c r="T400" i="12" a="1"/>
  <c r="T400" i="12" s="1"/>
  <c r="U400" i="12" a="1"/>
  <c r="U400" i="12" s="1"/>
  <c r="V400" i="12" a="1"/>
  <c r="V400" i="12" s="1"/>
  <c r="W400" i="12" a="1"/>
  <c r="W400" i="12" s="1"/>
  <c r="X400" i="12" a="1"/>
  <c r="X400" i="12" s="1"/>
  <c r="C401" i="12" a="1"/>
  <c r="C401" i="12" s="1"/>
  <c r="D401" i="12" a="1"/>
  <c r="D401" i="12" s="1"/>
  <c r="E401" i="12" a="1"/>
  <c r="E401" i="12" s="1"/>
  <c r="F401" i="12" a="1"/>
  <c r="F401" i="12" s="1"/>
  <c r="G401" i="12" a="1"/>
  <c r="G401" i="12" s="1"/>
  <c r="H401" i="12" a="1"/>
  <c r="H401" i="12" s="1"/>
  <c r="I401" i="12" a="1"/>
  <c r="I401" i="12" s="1"/>
  <c r="J401" i="12" a="1"/>
  <c r="J401" i="12" s="1"/>
  <c r="K401" i="12" a="1"/>
  <c r="K401" i="12" s="1"/>
  <c r="L401" i="12" a="1"/>
  <c r="L401" i="12" s="1"/>
  <c r="M401" i="12" a="1"/>
  <c r="M401" i="12" s="1"/>
  <c r="N401" i="12" a="1"/>
  <c r="N401" i="12" s="1"/>
  <c r="O401" i="12" a="1"/>
  <c r="O401" i="12" s="1"/>
  <c r="P401" i="12" a="1"/>
  <c r="P401" i="12" s="1"/>
  <c r="Q401" i="12" a="1"/>
  <c r="Q401" i="12" s="1"/>
  <c r="R401" i="12" a="1"/>
  <c r="R401" i="12" s="1"/>
  <c r="S401" i="12" a="1"/>
  <c r="S401" i="12" s="1"/>
  <c r="T401" i="12" a="1"/>
  <c r="T401" i="12" s="1"/>
  <c r="U401" i="12" a="1"/>
  <c r="U401" i="12" s="1"/>
  <c r="V401" i="12" a="1"/>
  <c r="V401" i="12" s="1"/>
  <c r="W401" i="12" a="1"/>
  <c r="W401" i="12" s="1"/>
  <c r="X401" i="12" a="1"/>
  <c r="X401" i="12" s="1"/>
  <c r="C402" i="12" a="1"/>
  <c r="C402" i="12" s="1"/>
  <c r="D402" i="12" a="1"/>
  <c r="D402" i="12" s="1"/>
  <c r="E402" i="12" a="1"/>
  <c r="E402" i="12" s="1"/>
  <c r="F402" i="12" a="1"/>
  <c r="F402" i="12" s="1"/>
  <c r="G402" i="12" a="1"/>
  <c r="G402" i="12" s="1"/>
  <c r="H402" i="12" a="1"/>
  <c r="H402" i="12" s="1"/>
  <c r="I402" i="12" a="1"/>
  <c r="I402" i="12" s="1"/>
  <c r="J402" i="12" a="1"/>
  <c r="J402" i="12" s="1"/>
  <c r="K402" i="12" a="1"/>
  <c r="K402" i="12" s="1"/>
  <c r="L402" i="12" a="1"/>
  <c r="L402" i="12" s="1"/>
  <c r="M402" i="12" a="1"/>
  <c r="M402" i="12" s="1"/>
  <c r="N402" i="12" a="1"/>
  <c r="N402" i="12" s="1"/>
  <c r="O402" i="12" a="1"/>
  <c r="O402" i="12" s="1"/>
  <c r="P402" i="12" a="1"/>
  <c r="P402" i="12" s="1"/>
  <c r="Q402" i="12" a="1"/>
  <c r="Q402" i="12" s="1"/>
  <c r="R402" i="12" a="1"/>
  <c r="R402" i="12" s="1"/>
  <c r="S402" i="12" a="1"/>
  <c r="S402" i="12" s="1"/>
  <c r="T402" i="12" a="1"/>
  <c r="T402" i="12" s="1"/>
  <c r="U402" i="12" a="1"/>
  <c r="U402" i="12" s="1"/>
  <c r="V402" i="12" a="1"/>
  <c r="V402" i="12" s="1"/>
  <c r="W402" i="12" a="1"/>
  <c r="W402" i="12" s="1"/>
  <c r="X402" i="12" a="1"/>
  <c r="X402" i="12" s="1"/>
  <c r="C403" i="12" a="1"/>
  <c r="C403" i="12" s="1"/>
  <c r="D403" i="12" a="1"/>
  <c r="D403" i="12" s="1"/>
  <c r="E403" i="12" a="1"/>
  <c r="E403" i="12" s="1"/>
  <c r="F403" i="12" a="1"/>
  <c r="F403" i="12" s="1"/>
  <c r="G403" i="12" a="1"/>
  <c r="G403" i="12" s="1"/>
  <c r="H403" i="12" a="1"/>
  <c r="H403" i="12" s="1"/>
  <c r="I403" i="12" a="1"/>
  <c r="I403" i="12" s="1"/>
  <c r="J403" i="12" a="1"/>
  <c r="J403" i="12" s="1"/>
  <c r="K403" i="12" a="1"/>
  <c r="K403" i="12" s="1"/>
  <c r="L403" i="12" a="1"/>
  <c r="L403" i="12" s="1"/>
  <c r="M403" i="12" a="1"/>
  <c r="M403" i="12" s="1"/>
  <c r="N403" i="12" a="1"/>
  <c r="N403" i="12" s="1"/>
  <c r="O403" i="12" a="1"/>
  <c r="O403" i="12" s="1"/>
  <c r="P403" i="12" a="1"/>
  <c r="P403" i="12" s="1"/>
  <c r="Q403" i="12" a="1"/>
  <c r="Q403" i="12" s="1"/>
  <c r="R403" i="12" a="1"/>
  <c r="R403" i="12" s="1"/>
  <c r="S403" i="12" a="1"/>
  <c r="S403" i="12" s="1"/>
  <c r="T403" i="12" a="1"/>
  <c r="T403" i="12" s="1"/>
  <c r="U403" i="12" a="1"/>
  <c r="U403" i="12" s="1"/>
  <c r="V403" i="12" a="1"/>
  <c r="V403" i="12" s="1"/>
  <c r="W403" i="12" a="1"/>
  <c r="W403" i="12" s="1"/>
  <c r="X403" i="12" a="1"/>
  <c r="X403" i="12" s="1"/>
  <c r="C404" i="12" a="1"/>
  <c r="C404" i="12" s="1"/>
  <c r="D404" i="12" a="1"/>
  <c r="D404" i="12" s="1"/>
  <c r="E404" i="12" a="1"/>
  <c r="E404" i="12" s="1"/>
  <c r="F404" i="12" a="1"/>
  <c r="F404" i="12" s="1"/>
  <c r="G404" i="12" a="1"/>
  <c r="G404" i="12" s="1"/>
  <c r="H404" i="12" a="1"/>
  <c r="H404" i="12" s="1"/>
  <c r="I404" i="12" a="1"/>
  <c r="I404" i="12" s="1"/>
  <c r="J404" i="12" a="1"/>
  <c r="J404" i="12" s="1"/>
  <c r="K404" i="12" a="1"/>
  <c r="K404" i="12" s="1"/>
  <c r="L404" i="12" a="1"/>
  <c r="L404" i="12" s="1"/>
  <c r="M404" i="12" a="1"/>
  <c r="M404" i="12" s="1"/>
  <c r="N404" i="12" a="1"/>
  <c r="N404" i="12" s="1"/>
  <c r="O404" i="12" a="1"/>
  <c r="O404" i="12" s="1"/>
  <c r="P404" i="12" a="1"/>
  <c r="P404" i="12" s="1"/>
  <c r="Q404" i="12" a="1"/>
  <c r="Q404" i="12" s="1"/>
  <c r="R404" i="12" a="1"/>
  <c r="R404" i="12" s="1"/>
  <c r="S404" i="12" a="1"/>
  <c r="S404" i="12" s="1"/>
  <c r="T404" i="12" a="1"/>
  <c r="T404" i="12" s="1"/>
  <c r="U404" i="12" a="1"/>
  <c r="U404" i="12" s="1"/>
  <c r="V404" i="12" a="1"/>
  <c r="V404" i="12" s="1"/>
  <c r="W404" i="12" a="1"/>
  <c r="W404" i="12" s="1"/>
  <c r="X404" i="12" a="1"/>
  <c r="X404" i="12" s="1"/>
  <c r="C405" i="12" a="1"/>
  <c r="C405" i="12" s="1"/>
  <c r="D405" i="12" a="1"/>
  <c r="D405" i="12" s="1"/>
  <c r="E405" i="12" a="1"/>
  <c r="E405" i="12" s="1"/>
  <c r="F405" i="12" a="1"/>
  <c r="F405" i="12" s="1"/>
  <c r="G405" i="12" a="1"/>
  <c r="G405" i="12" s="1"/>
  <c r="H405" i="12" a="1"/>
  <c r="H405" i="12" s="1"/>
  <c r="I405" i="12" a="1"/>
  <c r="I405" i="12" s="1"/>
  <c r="J405" i="12" a="1"/>
  <c r="J405" i="12" s="1"/>
  <c r="K405" i="12" a="1"/>
  <c r="K405" i="12" s="1"/>
  <c r="L405" i="12" a="1"/>
  <c r="L405" i="12" s="1"/>
  <c r="M405" i="12" a="1"/>
  <c r="M405" i="12" s="1"/>
  <c r="N405" i="12" a="1"/>
  <c r="N405" i="12" s="1"/>
  <c r="O405" i="12" a="1"/>
  <c r="O405" i="12" s="1"/>
  <c r="P405" i="12" a="1"/>
  <c r="P405" i="12" s="1"/>
  <c r="Q405" i="12" a="1"/>
  <c r="Q405" i="12" s="1"/>
  <c r="R405" i="12" a="1"/>
  <c r="R405" i="12" s="1"/>
  <c r="S405" i="12" a="1"/>
  <c r="S405" i="12" s="1"/>
  <c r="T405" i="12" a="1"/>
  <c r="T405" i="12" s="1"/>
  <c r="U405" i="12" a="1"/>
  <c r="U405" i="12" s="1"/>
  <c r="V405" i="12" a="1"/>
  <c r="V405" i="12" s="1"/>
  <c r="W405" i="12" a="1"/>
  <c r="W405" i="12" s="1"/>
  <c r="X405" i="12" a="1"/>
  <c r="X405" i="12" s="1"/>
  <c r="C406" i="12" a="1"/>
  <c r="C406" i="12" s="1"/>
  <c r="D406" i="12" a="1"/>
  <c r="D406" i="12" s="1"/>
  <c r="E406" i="12" a="1"/>
  <c r="E406" i="12" s="1"/>
  <c r="F406" i="12" a="1"/>
  <c r="F406" i="12" s="1"/>
  <c r="G406" i="12" a="1"/>
  <c r="G406" i="12" s="1"/>
  <c r="H406" i="12" a="1"/>
  <c r="H406" i="12" s="1"/>
  <c r="I406" i="12" a="1"/>
  <c r="I406" i="12" s="1"/>
  <c r="J406" i="12" a="1"/>
  <c r="J406" i="12" s="1"/>
  <c r="K406" i="12" a="1"/>
  <c r="K406" i="12" s="1"/>
  <c r="L406" i="12" a="1"/>
  <c r="L406" i="12" s="1"/>
  <c r="M406" i="12" a="1"/>
  <c r="M406" i="12" s="1"/>
  <c r="N406" i="12" a="1"/>
  <c r="N406" i="12" s="1"/>
  <c r="O406" i="12" a="1"/>
  <c r="O406" i="12" s="1"/>
  <c r="P406" i="12" a="1"/>
  <c r="P406" i="12" s="1"/>
  <c r="Q406" i="12" a="1"/>
  <c r="Q406" i="12" s="1"/>
  <c r="R406" i="12" a="1"/>
  <c r="R406" i="12" s="1"/>
  <c r="S406" i="12" a="1"/>
  <c r="S406" i="12" s="1"/>
  <c r="T406" i="12" a="1"/>
  <c r="T406" i="12" s="1"/>
  <c r="U406" i="12" a="1"/>
  <c r="U406" i="12" s="1"/>
  <c r="V406" i="12" a="1"/>
  <c r="V406" i="12" s="1"/>
  <c r="W406" i="12" a="1"/>
  <c r="W406" i="12" s="1"/>
  <c r="X406" i="12" a="1"/>
  <c r="X406" i="12" s="1"/>
  <c r="C407" i="12" a="1"/>
  <c r="C407" i="12" s="1"/>
  <c r="D407" i="12" a="1"/>
  <c r="D407" i="12" s="1"/>
  <c r="E407" i="12" a="1"/>
  <c r="E407" i="12" s="1"/>
  <c r="F407" i="12" a="1"/>
  <c r="F407" i="12" s="1"/>
  <c r="G407" i="12" a="1"/>
  <c r="G407" i="12" s="1"/>
  <c r="H407" i="12" a="1"/>
  <c r="H407" i="12" s="1"/>
  <c r="I407" i="12" a="1"/>
  <c r="I407" i="12" s="1"/>
  <c r="J407" i="12" a="1"/>
  <c r="J407" i="12" s="1"/>
  <c r="K407" i="12" a="1"/>
  <c r="K407" i="12" s="1"/>
  <c r="L407" i="12" a="1"/>
  <c r="L407" i="12" s="1"/>
  <c r="M407" i="12" a="1"/>
  <c r="M407" i="12" s="1"/>
  <c r="N407" i="12" a="1"/>
  <c r="N407" i="12" s="1"/>
  <c r="O407" i="12" a="1"/>
  <c r="O407" i="12" s="1"/>
  <c r="P407" i="12" a="1"/>
  <c r="P407" i="12" s="1"/>
  <c r="Q407" i="12" a="1"/>
  <c r="Q407" i="12" s="1"/>
  <c r="R407" i="12" a="1"/>
  <c r="R407" i="12" s="1"/>
  <c r="S407" i="12" a="1"/>
  <c r="S407" i="12" s="1"/>
  <c r="T407" i="12" a="1"/>
  <c r="T407" i="12" s="1"/>
  <c r="U407" i="12" a="1"/>
  <c r="U407" i="12" s="1"/>
  <c r="V407" i="12" a="1"/>
  <c r="V407" i="12" s="1"/>
  <c r="W407" i="12" a="1"/>
  <c r="W407" i="12" s="1"/>
  <c r="X407" i="12" a="1"/>
  <c r="X407" i="12" s="1"/>
  <c r="C408" i="12" a="1"/>
  <c r="C408" i="12" s="1"/>
  <c r="D408" i="12" a="1"/>
  <c r="D408" i="12" s="1"/>
  <c r="E408" i="12" a="1"/>
  <c r="E408" i="12" s="1"/>
  <c r="F408" i="12" a="1"/>
  <c r="F408" i="12" s="1"/>
  <c r="G408" i="12" a="1"/>
  <c r="G408" i="12" s="1"/>
  <c r="H408" i="12" a="1"/>
  <c r="H408" i="12" s="1"/>
  <c r="I408" i="12" a="1"/>
  <c r="I408" i="12" s="1"/>
  <c r="J408" i="12" a="1"/>
  <c r="J408" i="12" s="1"/>
  <c r="K408" i="12" a="1"/>
  <c r="K408" i="12" s="1"/>
  <c r="L408" i="12" a="1"/>
  <c r="L408" i="12" s="1"/>
  <c r="M408" i="12" a="1"/>
  <c r="M408" i="12" s="1"/>
  <c r="N408" i="12" a="1"/>
  <c r="N408" i="12" s="1"/>
  <c r="O408" i="12" a="1"/>
  <c r="O408" i="12" s="1"/>
  <c r="P408" i="12" a="1"/>
  <c r="P408" i="12" s="1"/>
  <c r="Q408" i="12" a="1"/>
  <c r="Q408" i="12" s="1"/>
  <c r="R408" i="12" a="1"/>
  <c r="R408" i="12" s="1"/>
  <c r="S408" i="12" a="1"/>
  <c r="S408" i="12" s="1"/>
  <c r="T408" i="12" a="1"/>
  <c r="T408" i="12" s="1"/>
  <c r="U408" i="12" a="1"/>
  <c r="U408" i="12" s="1"/>
  <c r="V408" i="12" a="1"/>
  <c r="V408" i="12" s="1"/>
  <c r="W408" i="12" a="1"/>
  <c r="W408" i="12" s="1"/>
  <c r="X408" i="12" a="1"/>
  <c r="X408" i="12" s="1"/>
  <c r="C409" i="12" a="1"/>
  <c r="C409" i="12" s="1"/>
  <c r="D409" i="12" a="1"/>
  <c r="D409" i="12" s="1"/>
  <c r="E409" i="12" a="1"/>
  <c r="E409" i="12" s="1"/>
  <c r="F409" i="12" a="1"/>
  <c r="F409" i="12" s="1"/>
  <c r="G409" i="12" a="1"/>
  <c r="G409" i="12" s="1"/>
  <c r="H409" i="12" a="1"/>
  <c r="H409" i="12" s="1"/>
  <c r="I409" i="12" a="1"/>
  <c r="I409" i="12" s="1"/>
  <c r="J409" i="12" a="1"/>
  <c r="J409" i="12" s="1"/>
  <c r="K409" i="12" a="1"/>
  <c r="K409" i="12" s="1"/>
  <c r="L409" i="12" a="1"/>
  <c r="L409" i="12" s="1"/>
  <c r="M409" i="12" a="1"/>
  <c r="M409" i="12" s="1"/>
  <c r="N409" i="12" a="1"/>
  <c r="N409" i="12" s="1"/>
  <c r="O409" i="12" a="1"/>
  <c r="O409" i="12" s="1"/>
  <c r="P409" i="12" a="1"/>
  <c r="P409" i="12" s="1"/>
  <c r="Q409" i="12" a="1"/>
  <c r="Q409" i="12" s="1"/>
  <c r="R409" i="12" a="1"/>
  <c r="R409" i="12" s="1"/>
  <c r="S409" i="12" a="1"/>
  <c r="S409" i="12" s="1"/>
  <c r="T409" i="12" a="1"/>
  <c r="T409" i="12" s="1"/>
  <c r="U409" i="12" a="1"/>
  <c r="U409" i="12" s="1"/>
  <c r="V409" i="12" a="1"/>
  <c r="V409" i="12" s="1"/>
  <c r="W409" i="12" a="1"/>
  <c r="W409" i="12" s="1"/>
  <c r="X409" i="12" a="1"/>
  <c r="X409" i="12" s="1"/>
  <c r="C410" i="12" a="1"/>
  <c r="C410" i="12" s="1"/>
  <c r="D410" i="12" a="1"/>
  <c r="D410" i="12" s="1"/>
  <c r="E410" i="12" a="1"/>
  <c r="E410" i="12" s="1"/>
  <c r="F410" i="12" a="1"/>
  <c r="F410" i="12" s="1"/>
  <c r="G410" i="12" a="1"/>
  <c r="G410" i="12" s="1"/>
  <c r="H410" i="12" a="1"/>
  <c r="H410" i="12" s="1"/>
  <c r="I410" i="12" a="1"/>
  <c r="I410" i="12" s="1"/>
  <c r="J410" i="12" a="1"/>
  <c r="J410" i="12" s="1"/>
  <c r="K410" i="12" a="1"/>
  <c r="K410" i="12" s="1"/>
  <c r="L410" i="12" a="1"/>
  <c r="L410" i="12" s="1"/>
  <c r="M410" i="12" a="1"/>
  <c r="M410" i="12" s="1"/>
  <c r="N410" i="12" a="1"/>
  <c r="N410" i="12" s="1"/>
  <c r="O410" i="12" a="1"/>
  <c r="O410" i="12" s="1"/>
  <c r="P410" i="12" a="1"/>
  <c r="P410" i="12" s="1"/>
  <c r="Q410" i="12" a="1"/>
  <c r="Q410" i="12" s="1"/>
  <c r="R410" i="12" a="1"/>
  <c r="R410" i="12" s="1"/>
  <c r="S410" i="12" a="1"/>
  <c r="S410" i="12" s="1"/>
  <c r="T410" i="12" a="1"/>
  <c r="T410" i="12" s="1"/>
  <c r="U410" i="12" a="1"/>
  <c r="U410" i="12" s="1"/>
  <c r="V410" i="12" a="1"/>
  <c r="V410" i="12" s="1"/>
  <c r="W410" i="12" a="1"/>
  <c r="W410" i="12" s="1"/>
  <c r="X410" i="12" a="1"/>
  <c r="X410" i="12" s="1"/>
  <c r="C411" i="12" a="1"/>
  <c r="C411" i="12" s="1"/>
  <c r="D411" i="12" a="1"/>
  <c r="D411" i="12" s="1"/>
  <c r="E411" i="12" a="1"/>
  <c r="E411" i="12" s="1"/>
  <c r="F411" i="12" a="1"/>
  <c r="F411" i="12" s="1"/>
  <c r="G411" i="12" a="1"/>
  <c r="G411" i="12" s="1"/>
  <c r="H411" i="12" a="1"/>
  <c r="H411" i="12" s="1"/>
  <c r="I411" i="12" a="1"/>
  <c r="I411" i="12" s="1"/>
  <c r="J411" i="12" a="1"/>
  <c r="J411" i="12" s="1"/>
  <c r="K411" i="12" a="1"/>
  <c r="K411" i="12" s="1"/>
  <c r="L411" i="12" a="1"/>
  <c r="L411" i="12" s="1"/>
  <c r="M411" i="12" a="1"/>
  <c r="M411" i="12" s="1"/>
  <c r="N411" i="12" a="1"/>
  <c r="N411" i="12" s="1"/>
  <c r="O411" i="12" a="1"/>
  <c r="O411" i="12" s="1"/>
  <c r="P411" i="12" a="1"/>
  <c r="P411" i="12" s="1"/>
  <c r="Q411" i="12" a="1"/>
  <c r="Q411" i="12" s="1"/>
  <c r="R411" i="12" a="1"/>
  <c r="R411" i="12" s="1"/>
  <c r="S411" i="12" a="1"/>
  <c r="S411" i="12" s="1"/>
  <c r="T411" i="12" a="1"/>
  <c r="T411" i="12" s="1"/>
  <c r="U411" i="12" a="1"/>
  <c r="U411" i="12" s="1"/>
  <c r="V411" i="12" a="1"/>
  <c r="V411" i="12" s="1"/>
  <c r="W411" i="12" a="1"/>
  <c r="W411" i="12" s="1"/>
  <c r="X411" i="12" a="1"/>
  <c r="X411" i="12" s="1"/>
  <c r="C412" i="12" a="1"/>
  <c r="C412" i="12" s="1"/>
  <c r="D412" i="12" a="1"/>
  <c r="D412" i="12" s="1"/>
  <c r="E412" i="12" a="1"/>
  <c r="E412" i="12" s="1"/>
  <c r="F412" i="12" a="1"/>
  <c r="F412" i="12" s="1"/>
  <c r="G412" i="12" a="1"/>
  <c r="G412" i="12" s="1"/>
  <c r="H412" i="12" a="1"/>
  <c r="H412" i="12" s="1"/>
  <c r="I412" i="12" a="1"/>
  <c r="I412" i="12" s="1"/>
  <c r="J412" i="12" a="1"/>
  <c r="J412" i="12" s="1"/>
  <c r="K412" i="12" a="1"/>
  <c r="K412" i="12" s="1"/>
  <c r="L412" i="12" a="1"/>
  <c r="L412" i="12" s="1"/>
  <c r="M412" i="12" a="1"/>
  <c r="M412" i="12" s="1"/>
  <c r="N412" i="12" a="1"/>
  <c r="N412" i="12" s="1"/>
  <c r="O412" i="12" a="1"/>
  <c r="O412" i="12" s="1"/>
  <c r="P412" i="12" a="1"/>
  <c r="P412" i="12" s="1"/>
  <c r="Q412" i="12" a="1"/>
  <c r="Q412" i="12" s="1"/>
  <c r="R412" i="12" a="1"/>
  <c r="R412" i="12" s="1"/>
  <c r="S412" i="12" a="1"/>
  <c r="S412" i="12" s="1"/>
  <c r="T412" i="12" a="1"/>
  <c r="T412" i="12" s="1"/>
  <c r="U412" i="12" a="1"/>
  <c r="U412" i="12" s="1"/>
  <c r="V412" i="12" a="1"/>
  <c r="V412" i="12" s="1"/>
  <c r="W412" i="12" a="1"/>
  <c r="W412" i="12" s="1"/>
  <c r="X412" i="12" a="1"/>
  <c r="X412" i="12" s="1"/>
  <c r="C413" i="12" a="1"/>
  <c r="C413" i="12" s="1"/>
  <c r="D413" i="12" a="1"/>
  <c r="D413" i="12" s="1"/>
  <c r="E413" i="12" a="1"/>
  <c r="E413" i="12" s="1"/>
  <c r="F413" i="12" a="1"/>
  <c r="F413" i="12" s="1"/>
  <c r="G413" i="12" a="1"/>
  <c r="G413" i="12" s="1"/>
  <c r="H413" i="12" a="1"/>
  <c r="H413" i="12" s="1"/>
  <c r="I413" i="12" a="1"/>
  <c r="I413" i="12" s="1"/>
  <c r="J413" i="12" a="1"/>
  <c r="J413" i="12" s="1"/>
  <c r="K413" i="12" a="1"/>
  <c r="K413" i="12" s="1"/>
  <c r="L413" i="12" a="1"/>
  <c r="L413" i="12" s="1"/>
  <c r="M413" i="12" a="1"/>
  <c r="M413" i="12" s="1"/>
  <c r="N413" i="12" a="1"/>
  <c r="N413" i="12" s="1"/>
  <c r="O413" i="12" a="1"/>
  <c r="O413" i="12" s="1"/>
  <c r="P413" i="12" a="1"/>
  <c r="P413" i="12" s="1"/>
  <c r="Q413" i="12" a="1"/>
  <c r="Q413" i="12" s="1"/>
  <c r="R413" i="12" a="1"/>
  <c r="R413" i="12" s="1"/>
  <c r="S413" i="12" a="1"/>
  <c r="S413" i="12" s="1"/>
  <c r="T413" i="12" a="1"/>
  <c r="T413" i="12" s="1"/>
  <c r="U413" i="12" a="1"/>
  <c r="U413" i="12" s="1"/>
  <c r="V413" i="12" a="1"/>
  <c r="V413" i="12" s="1"/>
  <c r="W413" i="12" a="1"/>
  <c r="W413" i="12" s="1"/>
  <c r="X413" i="12" a="1"/>
  <c r="X413" i="12" s="1"/>
  <c r="C414" i="12" a="1"/>
  <c r="C414" i="12" s="1"/>
  <c r="D414" i="12" a="1"/>
  <c r="D414" i="12" s="1"/>
  <c r="E414" i="12" a="1"/>
  <c r="E414" i="12" s="1"/>
  <c r="F414" i="12" a="1"/>
  <c r="F414" i="12" s="1"/>
  <c r="G414" i="12" a="1"/>
  <c r="G414" i="12" s="1"/>
  <c r="H414" i="12" a="1"/>
  <c r="H414" i="12" s="1"/>
  <c r="I414" i="12" a="1"/>
  <c r="I414" i="12" s="1"/>
  <c r="J414" i="12" a="1"/>
  <c r="J414" i="12" s="1"/>
  <c r="K414" i="12" a="1"/>
  <c r="K414" i="12" s="1"/>
  <c r="L414" i="12" a="1"/>
  <c r="L414" i="12" s="1"/>
  <c r="M414" i="12" a="1"/>
  <c r="M414" i="12" s="1"/>
  <c r="N414" i="12" a="1"/>
  <c r="N414" i="12" s="1"/>
  <c r="O414" i="12" a="1"/>
  <c r="O414" i="12" s="1"/>
  <c r="P414" i="12" a="1"/>
  <c r="P414" i="12" s="1"/>
  <c r="Q414" i="12" a="1"/>
  <c r="Q414" i="12" s="1"/>
  <c r="R414" i="12" a="1"/>
  <c r="R414" i="12" s="1"/>
  <c r="S414" i="12" a="1"/>
  <c r="S414" i="12" s="1"/>
  <c r="T414" i="12" a="1"/>
  <c r="T414" i="12" s="1"/>
  <c r="U414" i="12" a="1"/>
  <c r="U414" i="12" s="1"/>
  <c r="V414" i="12" a="1"/>
  <c r="V414" i="12" s="1"/>
  <c r="W414" i="12" a="1"/>
  <c r="W414" i="12" s="1"/>
  <c r="X414" i="12" a="1"/>
  <c r="X414" i="12" s="1"/>
  <c r="C415" i="12" a="1"/>
  <c r="C415" i="12" s="1"/>
  <c r="D415" i="12" a="1"/>
  <c r="D415" i="12" s="1"/>
  <c r="E415" i="12" a="1"/>
  <c r="E415" i="12" s="1"/>
  <c r="F415" i="12" a="1"/>
  <c r="F415" i="12" s="1"/>
  <c r="G415" i="12" a="1"/>
  <c r="G415" i="12" s="1"/>
  <c r="H415" i="12" a="1"/>
  <c r="H415" i="12" s="1"/>
  <c r="I415" i="12" a="1"/>
  <c r="I415" i="12" s="1"/>
  <c r="J415" i="12" a="1"/>
  <c r="J415" i="12" s="1"/>
  <c r="K415" i="12" a="1"/>
  <c r="K415" i="12" s="1"/>
  <c r="L415" i="12" a="1"/>
  <c r="L415" i="12" s="1"/>
  <c r="M415" i="12" a="1"/>
  <c r="M415" i="12" s="1"/>
  <c r="N415" i="12" a="1"/>
  <c r="N415" i="12" s="1"/>
  <c r="O415" i="12" a="1"/>
  <c r="O415" i="12" s="1"/>
  <c r="P415" i="12" a="1"/>
  <c r="P415" i="12" s="1"/>
  <c r="Q415" i="12" a="1"/>
  <c r="Q415" i="12" s="1"/>
  <c r="R415" i="12" a="1"/>
  <c r="R415" i="12" s="1"/>
  <c r="S415" i="12" a="1"/>
  <c r="S415" i="12" s="1"/>
  <c r="T415" i="12" a="1"/>
  <c r="T415" i="12" s="1"/>
  <c r="U415" i="12" a="1"/>
  <c r="U415" i="12" s="1"/>
  <c r="V415" i="12" a="1"/>
  <c r="V415" i="12" s="1"/>
  <c r="W415" i="12" a="1"/>
  <c r="W415" i="12" s="1"/>
  <c r="X415" i="12" a="1"/>
  <c r="X415" i="12" s="1"/>
  <c r="C416" i="12" a="1"/>
  <c r="C416" i="12" s="1"/>
  <c r="D416" i="12" a="1"/>
  <c r="D416" i="12" s="1"/>
  <c r="E416" i="12" a="1"/>
  <c r="E416" i="12" s="1"/>
  <c r="F416" i="12" a="1"/>
  <c r="F416" i="12" s="1"/>
  <c r="G416" i="12" a="1"/>
  <c r="G416" i="12" s="1"/>
  <c r="H416" i="12" a="1"/>
  <c r="H416" i="12" s="1"/>
  <c r="I416" i="12" a="1"/>
  <c r="I416" i="12" s="1"/>
  <c r="J416" i="12" a="1"/>
  <c r="J416" i="12" s="1"/>
  <c r="K416" i="12" a="1"/>
  <c r="K416" i="12" s="1"/>
  <c r="L416" i="12" a="1"/>
  <c r="L416" i="12" s="1"/>
  <c r="M416" i="12" a="1"/>
  <c r="M416" i="12" s="1"/>
  <c r="N416" i="12" a="1"/>
  <c r="N416" i="12" s="1"/>
  <c r="O416" i="12" a="1"/>
  <c r="O416" i="12" s="1"/>
  <c r="P416" i="12" a="1"/>
  <c r="P416" i="12" s="1"/>
  <c r="Q416" i="12" a="1"/>
  <c r="Q416" i="12" s="1"/>
  <c r="R416" i="12" a="1"/>
  <c r="R416" i="12" s="1"/>
  <c r="S416" i="12" a="1"/>
  <c r="S416" i="12" s="1"/>
  <c r="T416" i="12" a="1"/>
  <c r="T416" i="12" s="1"/>
  <c r="U416" i="12" a="1"/>
  <c r="U416" i="12" s="1"/>
  <c r="V416" i="12" a="1"/>
  <c r="V416" i="12" s="1"/>
  <c r="W416" i="12" a="1"/>
  <c r="W416" i="12" s="1"/>
  <c r="X416" i="12" a="1"/>
  <c r="X416" i="12" s="1"/>
  <c r="C417" i="12" a="1"/>
  <c r="C417" i="12" s="1"/>
  <c r="D417" i="12" a="1"/>
  <c r="D417" i="12" s="1"/>
  <c r="E417" i="12" a="1"/>
  <c r="E417" i="12" s="1"/>
  <c r="F417" i="12" a="1"/>
  <c r="F417" i="12" s="1"/>
  <c r="G417" i="12" a="1"/>
  <c r="G417" i="12" s="1"/>
  <c r="H417" i="12" a="1"/>
  <c r="H417" i="12" s="1"/>
  <c r="I417" i="12" a="1"/>
  <c r="I417" i="12" s="1"/>
  <c r="J417" i="12" a="1"/>
  <c r="J417" i="12" s="1"/>
  <c r="K417" i="12" a="1"/>
  <c r="K417" i="12" s="1"/>
  <c r="L417" i="12" a="1"/>
  <c r="L417" i="12" s="1"/>
  <c r="M417" i="12" a="1"/>
  <c r="M417" i="12" s="1"/>
  <c r="N417" i="12" a="1"/>
  <c r="N417" i="12" s="1"/>
  <c r="O417" i="12" a="1"/>
  <c r="O417" i="12" s="1"/>
  <c r="P417" i="12" a="1"/>
  <c r="P417" i="12" s="1"/>
  <c r="Q417" i="12" a="1"/>
  <c r="Q417" i="12" s="1"/>
  <c r="R417" i="12" a="1"/>
  <c r="R417" i="12" s="1"/>
  <c r="S417" i="12" a="1"/>
  <c r="S417" i="12" s="1"/>
  <c r="T417" i="12" a="1"/>
  <c r="T417" i="12" s="1"/>
  <c r="U417" i="12" a="1"/>
  <c r="U417" i="12" s="1"/>
  <c r="V417" i="12" a="1"/>
  <c r="V417" i="12" s="1"/>
  <c r="W417" i="12" a="1"/>
  <c r="W417" i="12" s="1"/>
  <c r="X417" i="12" a="1"/>
  <c r="X417" i="12" s="1"/>
  <c r="C418" i="12" a="1"/>
  <c r="C418" i="12" s="1"/>
  <c r="D418" i="12" a="1"/>
  <c r="D418" i="12" s="1"/>
  <c r="E418" i="12" a="1"/>
  <c r="E418" i="12" s="1"/>
  <c r="F418" i="12" a="1"/>
  <c r="F418" i="12" s="1"/>
  <c r="G418" i="12" a="1"/>
  <c r="G418" i="12" s="1"/>
  <c r="H418" i="12" a="1"/>
  <c r="H418" i="12" s="1"/>
  <c r="I418" i="12" a="1"/>
  <c r="I418" i="12" s="1"/>
  <c r="J418" i="12" a="1"/>
  <c r="J418" i="12" s="1"/>
  <c r="K418" i="12" a="1"/>
  <c r="K418" i="12" s="1"/>
  <c r="L418" i="12" a="1"/>
  <c r="L418" i="12" s="1"/>
  <c r="M418" i="12" a="1"/>
  <c r="M418" i="12" s="1"/>
  <c r="N418" i="12" a="1"/>
  <c r="N418" i="12" s="1"/>
  <c r="O418" i="12" a="1"/>
  <c r="O418" i="12" s="1"/>
  <c r="P418" i="12" a="1"/>
  <c r="P418" i="12" s="1"/>
  <c r="Q418" i="12" a="1"/>
  <c r="Q418" i="12" s="1"/>
  <c r="R418" i="12" a="1"/>
  <c r="R418" i="12" s="1"/>
  <c r="S418" i="12" a="1"/>
  <c r="S418" i="12" s="1"/>
  <c r="T418" i="12" a="1"/>
  <c r="T418" i="12" s="1"/>
  <c r="U418" i="12" a="1"/>
  <c r="U418" i="12" s="1"/>
  <c r="V418" i="12" a="1"/>
  <c r="V418" i="12" s="1"/>
  <c r="W418" i="12" a="1"/>
  <c r="W418" i="12" s="1"/>
  <c r="X418" i="12" a="1"/>
  <c r="X418" i="12" s="1"/>
  <c r="C419" i="12" a="1"/>
  <c r="C419" i="12" s="1"/>
  <c r="D419" i="12" a="1"/>
  <c r="D419" i="12" s="1"/>
  <c r="E419" i="12" a="1"/>
  <c r="E419" i="12" s="1"/>
  <c r="F419" i="12" a="1"/>
  <c r="F419" i="12" s="1"/>
  <c r="G419" i="12" a="1"/>
  <c r="G419" i="12" s="1"/>
  <c r="H419" i="12" a="1"/>
  <c r="H419" i="12" s="1"/>
  <c r="I419" i="12" a="1"/>
  <c r="I419" i="12" s="1"/>
  <c r="J419" i="12" a="1"/>
  <c r="J419" i="12" s="1"/>
  <c r="K419" i="12" a="1"/>
  <c r="K419" i="12" s="1"/>
  <c r="L419" i="12" a="1"/>
  <c r="L419" i="12" s="1"/>
  <c r="M419" i="12" a="1"/>
  <c r="M419" i="12" s="1"/>
  <c r="N419" i="12" a="1"/>
  <c r="N419" i="12" s="1"/>
  <c r="O419" i="12" a="1"/>
  <c r="O419" i="12" s="1"/>
  <c r="P419" i="12" a="1"/>
  <c r="P419" i="12" s="1"/>
  <c r="Q419" i="12" a="1"/>
  <c r="Q419" i="12" s="1"/>
  <c r="R419" i="12" a="1"/>
  <c r="R419" i="12" s="1"/>
  <c r="S419" i="12" a="1"/>
  <c r="S419" i="12" s="1"/>
  <c r="T419" i="12" a="1"/>
  <c r="T419" i="12" s="1"/>
  <c r="U419" i="12" a="1"/>
  <c r="U419" i="12" s="1"/>
  <c r="V419" i="12" a="1"/>
  <c r="V419" i="12" s="1"/>
  <c r="W419" i="12" a="1"/>
  <c r="W419" i="12" s="1"/>
  <c r="X419" i="12" a="1"/>
  <c r="X419" i="12" s="1"/>
  <c r="C420" i="12" a="1"/>
  <c r="C420" i="12" s="1"/>
  <c r="D420" i="12" a="1"/>
  <c r="D420" i="12" s="1"/>
  <c r="E420" i="12" a="1"/>
  <c r="E420" i="12" s="1"/>
  <c r="F420" i="12" a="1"/>
  <c r="F420" i="12" s="1"/>
  <c r="G420" i="12" a="1"/>
  <c r="G420" i="12" s="1"/>
  <c r="H420" i="12" a="1"/>
  <c r="H420" i="12" s="1"/>
  <c r="I420" i="12" a="1"/>
  <c r="I420" i="12" s="1"/>
  <c r="J420" i="12" a="1"/>
  <c r="J420" i="12" s="1"/>
  <c r="K420" i="12" a="1"/>
  <c r="K420" i="12" s="1"/>
  <c r="L420" i="12" a="1"/>
  <c r="L420" i="12" s="1"/>
  <c r="M420" i="12" a="1"/>
  <c r="M420" i="12" s="1"/>
  <c r="N420" i="12" a="1"/>
  <c r="N420" i="12" s="1"/>
  <c r="O420" i="12" a="1"/>
  <c r="O420" i="12" s="1"/>
  <c r="P420" i="12" a="1"/>
  <c r="P420" i="12" s="1"/>
  <c r="Q420" i="12" a="1"/>
  <c r="Q420" i="12" s="1"/>
  <c r="R420" i="12" a="1"/>
  <c r="R420" i="12" s="1"/>
  <c r="S420" i="12" a="1"/>
  <c r="S420" i="12" s="1"/>
  <c r="T420" i="12" a="1"/>
  <c r="T420" i="12" s="1"/>
  <c r="U420" i="12" a="1"/>
  <c r="U420" i="12" s="1"/>
  <c r="V420" i="12" a="1"/>
  <c r="V420" i="12" s="1"/>
  <c r="W420" i="12" a="1"/>
  <c r="W420" i="12" s="1"/>
  <c r="X420" i="12" a="1"/>
  <c r="X420" i="12" s="1"/>
  <c r="C421" i="12" a="1"/>
  <c r="C421" i="12" s="1"/>
  <c r="D421" i="12" a="1"/>
  <c r="D421" i="12" s="1"/>
  <c r="E421" i="12" a="1"/>
  <c r="E421" i="12" s="1"/>
  <c r="F421" i="12" a="1"/>
  <c r="F421" i="12" s="1"/>
  <c r="G421" i="12" a="1"/>
  <c r="G421" i="12" s="1"/>
  <c r="H421" i="12" a="1"/>
  <c r="H421" i="12" s="1"/>
  <c r="I421" i="12" a="1"/>
  <c r="I421" i="12" s="1"/>
  <c r="J421" i="12" a="1"/>
  <c r="J421" i="12" s="1"/>
  <c r="K421" i="12" a="1"/>
  <c r="K421" i="12" s="1"/>
  <c r="L421" i="12" a="1"/>
  <c r="L421" i="12" s="1"/>
  <c r="M421" i="12" a="1"/>
  <c r="M421" i="12" s="1"/>
  <c r="N421" i="12" a="1"/>
  <c r="N421" i="12" s="1"/>
  <c r="O421" i="12" a="1"/>
  <c r="O421" i="12" s="1"/>
  <c r="P421" i="12" a="1"/>
  <c r="P421" i="12" s="1"/>
  <c r="Q421" i="12" a="1"/>
  <c r="Q421" i="12" s="1"/>
  <c r="R421" i="12" a="1"/>
  <c r="R421" i="12" s="1"/>
  <c r="S421" i="12" a="1"/>
  <c r="S421" i="12" s="1"/>
  <c r="T421" i="12" a="1"/>
  <c r="T421" i="12" s="1"/>
  <c r="U421" i="12" a="1"/>
  <c r="U421" i="12" s="1"/>
  <c r="V421" i="12" a="1"/>
  <c r="V421" i="12" s="1"/>
  <c r="W421" i="12" a="1"/>
  <c r="W421" i="12" s="1"/>
  <c r="X421" i="12" a="1"/>
  <c r="X421" i="12" s="1"/>
  <c r="X391" i="12" a="1"/>
  <c r="X391" i="12" s="1"/>
  <c r="W391" i="12" a="1"/>
  <c r="W391" i="12" s="1"/>
  <c r="V391" i="12" a="1"/>
  <c r="V391" i="12" s="1"/>
  <c r="U391" i="12" a="1"/>
  <c r="U391" i="12" s="1"/>
  <c r="T391" i="12" a="1"/>
  <c r="T391" i="12" s="1"/>
  <c r="S391" i="12" a="1"/>
  <c r="S391" i="12" s="1"/>
  <c r="R391" i="12" a="1"/>
  <c r="R391" i="12" s="1"/>
  <c r="Q391" i="12" a="1"/>
  <c r="Q391" i="12" s="1"/>
  <c r="P391" i="12" a="1"/>
  <c r="P391" i="12" s="1"/>
  <c r="O391" i="12" a="1"/>
  <c r="O391" i="12" s="1"/>
  <c r="N391" i="12" a="1"/>
  <c r="N391" i="12" s="1"/>
  <c r="M391" i="12" a="1"/>
  <c r="M391" i="12" s="1"/>
  <c r="L391" i="12" a="1"/>
  <c r="L391" i="12" s="1"/>
  <c r="K391" i="12" a="1"/>
  <c r="K391" i="12" s="1"/>
  <c r="J391" i="12" a="1"/>
  <c r="J391" i="12" s="1"/>
  <c r="I391" i="12" a="1"/>
  <c r="I391" i="12" s="1"/>
  <c r="H391" i="12" a="1"/>
  <c r="H391" i="12" s="1"/>
  <c r="G391" i="12" a="1"/>
  <c r="G391" i="12" s="1"/>
  <c r="F391" i="12" a="1"/>
  <c r="F391" i="12" s="1"/>
  <c r="E391" i="12" a="1"/>
  <c r="E391" i="12" s="1"/>
  <c r="D391" i="12" a="1"/>
  <c r="D391" i="12" s="1"/>
  <c r="C391" i="12" a="1"/>
  <c r="C391" i="12" s="1"/>
  <c r="C359" i="12" a="1"/>
  <c r="C359" i="12" s="1"/>
  <c r="D359" i="12" a="1"/>
  <c r="D359" i="12" s="1"/>
  <c r="E359" i="12" a="1"/>
  <c r="E359" i="12" s="1"/>
  <c r="F359" i="12" a="1"/>
  <c r="F359" i="12" s="1"/>
  <c r="G359" i="12" a="1"/>
  <c r="G359" i="12" s="1"/>
  <c r="H359" i="12" a="1"/>
  <c r="H359" i="12" s="1"/>
  <c r="I359" i="12" a="1"/>
  <c r="I359" i="12" s="1"/>
  <c r="J359" i="12" a="1"/>
  <c r="J359" i="12" s="1"/>
  <c r="K359" i="12" a="1"/>
  <c r="K359" i="12" s="1"/>
  <c r="L359" i="12" a="1"/>
  <c r="L359" i="12" s="1"/>
  <c r="M359" i="12" a="1"/>
  <c r="M359" i="12" s="1"/>
  <c r="N359" i="12" a="1"/>
  <c r="N359" i="12" s="1"/>
  <c r="O359" i="12" a="1"/>
  <c r="O359" i="12" s="1"/>
  <c r="P359" i="12" a="1"/>
  <c r="P359" i="12" s="1"/>
  <c r="Q359" i="12" a="1"/>
  <c r="Q359" i="12" s="1"/>
  <c r="R359" i="12" a="1"/>
  <c r="R359" i="12" s="1"/>
  <c r="S359" i="12" a="1"/>
  <c r="S359" i="12" s="1"/>
  <c r="T359" i="12" a="1"/>
  <c r="T359" i="12" s="1"/>
  <c r="U359" i="12" a="1"/>
  <c r="U359" i="12" s="1"/>
  <c r="V359" i="12" a="1"/>
  <c r="V359" i="12" s="1"/>
  <c r="W359" i="12" a="1"/>
  <c r="W359" i="12" s="1"/>
  <c r="X359" i="12" a="1"/>
  <c r="X359" i="12" s="1"/>
  <c r="C360" i="12" a="1"/>
  <c r="C360" i="12" s="1"/>
  <c r="D360" i="12" a="1"/>
  <c r="D360" i="12" s="1"/>
  <c r="E360" i="12" a="1"/>
  <c r="E360" i="12" s="1"/>
  <c r="F360" i="12" a="1"/>
  <c r="F360" i="12" s="1"/>
  <c r="G360" i="12" a="1"/>
  <c r="G360" i="12" s="1"/>
  <c r="H360" i="12" a="1"/>
  <c r="H360" i="12" s="1"/>
  <c r="I360" i="12" a="1"/>
  <c r="I360" i="12" s="1"/>
  <c r="J360" i="12" a="1"/>
  <c r="J360" i="12" s="1"/>
  <c r="K360" i="12" a="1"/>
  <c r="K360" i="12" s="1"/>
  <c r="L360" i="12" a="1"/>
  <c r="L360" i="12" s="1"/>
  <c r="M360" i="12" a="1"/>
  <c r="M360" i="12" s="1"/>
  <c r="N360" i="12" a="1"/>
  <c r="N360" i="12" s="1"/>
  <c r="O360" i="12" a="1"/>
  <c r="O360" i="12" s="1"/>
  <c r="P360" i="12" a="1"/>
  <c r="P360" i="12" s="1"/>
  <c r="Q360" i="12" a="1"/>
  <c r="Q360" i="12" s="1"/>
  <c r="R360" i="12" a="1"/>
  <c r="R360" i="12" s="1"/>
  <c r="S360" i="12" a="1"/>
  <c r="S360" i="12" s="1"/>
  <c r="T360" i="12" a="1"/>
  <c r="T360" i="12" s="1"/>
  <c r="U360" i="12" a="1"/>
  <c r="U360" i="12" s="1"/>
  <c r="V360" i="12" a="1"/>
  <c r="V360" i="12" s="1"/>
  <c r="W360" i="12" a="1"/>
  <c r="W360" i="12" s="1"/>
  <c r="X360" i="12" a="1"/>
  <c r="X360" i="12" s="1"/>
  <c r="C361" i="12" a="1"/>
  <c r="C361" i="12" s="1"/>
  <c r="D361" i="12" a="1"/>
  <c r="D361" i="12" s="1"/>
  <c r="E361" i="12" a="1"/>
  <c r="E361" i="12" s="1"/>
  <c r="F361" i="12" a="1"/>
  <c r="F361" i="12" s="1"/>
  <c r="G361" i="12" a="1"/>
  <c r="G361" i="12" s="1"/>
  <c r="H361" i="12" a="1"/>
  <c r="H361" i="12" s="1"/>
  <c r="I361" i="12" a="1"/>
  <c r="I361" i="12" s="1"/>
  <c r="J361" i="12" a="1"/>
  <c r="J361" i="12" s="1"/>
  <c r="K361" i="12" a="1"/>
  <c r="K361" i="12" s="1"/>
  <c r="L361" i="12" a="1"/>
  <c r="L361" i="12" s="1"/>
  <c r="M361" i="12" a="1"/>
  <c r="M361" i="12" s="1"/>
  <c r="N361" i="12" a="1"/>
  <c r="N361" i="12" s="1"/>
  <c r="O361" i="12" a="1"/>
  <c r="O361" i="12" s="1"/>
  <c r="P361" i="12" a="1"/>
  <c r="P361" i="12" s="1"/>
  <c r="Q361" i="12" a="1"/>
  <c r="Q361" i="12" s="1"/>
  <c r="R361" i="12" a="1"/>
  <c r="R361" i="12" s="1"/>
  <c r="S361" i="12" a="1"/>
  <c r="S361" i="12" s="1"/>
  <c r="T361" i="12" a="1"/>
  <c r="T361" i="12" s="1"/>
  <c r="U361" i="12" a="1"/>
  <c r="U361" i="12" s="1"/>
  <c r="V361" i="12" a="1"/>
  <c r="V361" i="12" s="1"/>
  <c r="W361" i="12" a="1"/>
  <c r="W361" i="12" s="1"/>
  <c r="X361" i="12" a="1"/>
  <c r="X361" i="12" s="1"/>
  <c r="C362" i="12" a="1"/>
  <c r="C362" i="12" s="1"/>
  <c r="D362" i="12" a="1"/>
  <c r="D362" i="12" s="1"/>
  <c r="E362" i="12" a="1"/>
  <c r="E362" i="12" s="1"/>
  <c r="F362" i="12" a="1"/>
  <c r="F362" i="12" s="1"/>
  <c r="G362" i="12" a="1"/>
  <c r="G362" i="12" s="1"/>
  <c r="H362" i="12" a="1"/>
  <c r="H362" i="12" s="1"/>
  <c r="I362" i="12" a="1"/>
  <c r="I362" i="12" s="1"/>
  <c r="J362" i="12" a="1"/>
  <c r="J362" i="12" s="1"/>
  <c r="K362" i="12" a="1"/>
  <c r="K362" i="12" s="1"/>
  <c r="L362" i="12" a="1"/>
  <c r="L362" i="12" s="1"/>
  <c r="M362" i="12" a="1"/>
  <c r="M362" i="12" s="1"/>
  <c r="N362" i="12" a="1"/>
  <c r="N362" i="12" s="1"/>
  <c r="O362" i="12" a="1"/>
  <c r="O362" i="12" s="1"/>
  <c r="P362" i="12" a="1"/>
  <c r="P362" i="12" s="1"/>
  <c r="Q362" i="12" a="1"/>
  <c r="Q362" i="12" s="1"/>
  <c r="R362" i="12" a="1"/>
  <c r="R362" i="12" s="1"/>
  <c r="S362" i="12" a="1"/>
  <c r="S362" i="12" s="1"/>
  <c r="T362" i="12" a="1"/>
  <c r="T362" i="12" s="1"/>
  <c r="U362" i="12" a="1"/>
  <c r="U362" i="12" s="1"/>
  <c r="V362" i="12" a="1"/>
  <c r="V362" i="12" s="1"/>
  <c r="W362" i="12" a="1"/>
  <c r="W362" i="12" s="1"/>
  <c r="X362" i="12" a="1"/>
  <c r="X362" i="12" s="1"/>
  <c r="C363" i="12" a="1"/>
  <c r="C363" i="12" s="1"/>
  <c r="D363" i="12" a="1"/>
  <c r="D363" i="12" s="1"/>
  <c r="E363" i="12" a="1"/>
  <c r="E363" i="12" s="1"/>
  <c r="F363" i="12" a="1"/>
  <c r="F363" i="12" s="1"/>
  <c r="G363" i="12" a="1"/>
  <c r="G363" i="12" s="1"/>
  <c r="H363" i="12" a="1"/>
  <c r="H363" i="12" s="1"/>
  <c r="I363" i="12" a="1"/>
  <c r="I363" i="12" s="1"/>
  <c r="J363" i="12" a="1"/>
  <c r="J363" i="12" s="1"/>
  <c r="K363" i="12" a="1"/>
  <c r="K363" i="12" s="1"/>
  <c r="L363" i="12" a="1"/>
  <c r="L363" i="12" s="1"/>
  <c r="M363" i="12" a="1"/>
  <c r="M363" i="12" s="1"/>
  <c r="N363" i="12" a="1"/>
  <c r="N363" i="12" s="1"/>
  <c r="O363" i="12" a="1"/>
  <c r="O363" i="12" s="1"/>
  <c r="P363" i="12" a="1"/>
  <c r="P363" i="12" s="1"/>
  <c r="Q363" i="12" a="1"/>
  <c r="Q363" i="12" s="1"/>
  <c r="R363" i="12" a="1"/>
  <c r="R363" i="12" s="1"/>
  <c r="S363" i="12" a="1"/>
  <c r="S363" i="12" s="1"/>
  <c r="T363" i="12" a="1"/>
  <c r="T363" i="12" s="1"/>
  <c r="U363" i="12" a="1"/>
  <c r="U363" i="12" s="1"/>
  <c r="V363" i="12" a="1"/>
  <c r="V363" i="12" s="1"/>
  <c r="W363" i="12" a="1"/>
  <c r="W363" i="12" s="1"/>
  <c r="X363" i="12" a="1"/>
  <c r="X363" i="12" s="1"/>
  <c r="C364" i="12" a="1"/>
  <c r="C364" i="12" s="1"/>
  <c r="D364" i="12" a="1"/>
  <c r="D364" i="12" s="1"/>
  <c r="E364" i="12" a="1"/>
  <c r="E364" i="12" s="1"/>
  <c r="F364" i="12" a="1"/>
  <c r="F364" i="12" s="1"/>
  <c r="G364" i="12" a="1"/>
  <c r="G364" i="12" s="1"/>
  <c r="H364" i="12" a="1"/>
  <c r="H364" i="12" s="1"/>
  <c r="I364" i="12" a="1"/>
  <c r="I364" i="12" s="1"/>
  <c r="J364" i="12" a="1"/>
  <c r="J364" i="12" s="1"/>
  <c r="K364" i="12" a="1"/>
  <c r="K364" i="12" s="1"/>
  <c r="L364" i="12" a="1"/>
  <c r="L364" i="12" s="1"/>
  <c r="M364" i="12" a="1"/>
  <c r="M364" i="12" s="1"/>
  <c r="N364" i="12" a="1"/>
  <c r="N364" i="12" s="1"/>
  <c r="O364" i="12" a="1"/>
  <c r="O364" i="12" s="1"/>
  <c r="P364" i="12" a="1"/>
  <c r="P364" i="12" s="1"/>
  <c r="Q364" i="12" a="1"/>
  <c r="Q364" i="12" s="1"/>
  <c r="R364" i="12" a="1"/>
  <c r="R364" i="12" s="1"/>
  <c r="S364" i="12" a="1"/>
  <c r="S364" i="12" s="1"/>
  <c r="T364" i="12" a="1"/>
  <c r="T364" i="12" s="1"/>
  <c r="U364" i="12" a="1"/>
  <c r="U364" i="12" s="1"/>
  <c r="V364" i="12" a="1"/>
  <c r="V364" i="12" s="1"/>
  <c r="W364" i="12" a="1"/>
  <c r="W364" i="12" s="1"/>
  <c r="X364" i="12" a="1"/>
  <c r="X364" i="12" s="1"/>
  <c r="C365" i="12" a="1"/>
  <c r="C365" i="12" s="1"/>
  <c r="D365" i="12" a="1"/>
  <c r="D365" i="12" s="1"/>
  <c r="E365" i="12" a="1"/>
  <c r="E365" i="12" s="1"/>
  <c r="F365" i="12" a="1"/>
  <c r="F365" i="12" s="1"/>
  <c r="G365" i="12" a="1"/>
  <c r="G365" i="12" s="1"/>
  <c r="H365" i="12" a="1"/>
  <c r="H365" i="12" s="1"/>
  <c r="I365" i="12" a="1"/>
  <c r="I365" i="12" s="1"/>
  <c r="J365" i="12" a="1"/>
  <c r="J365" i="12" s="1"/>
  <c r="K365" i="12" a="1"/>
  <c r="K365" i="12" s="1"/>
  <c r="L365" i="12" a="1"/>
  <c r="L365" i="12" s="1"/>
  <c r="M365" i="12" a="1"/>
  <c r="M365" i="12" s="1"/>
  <c r="N365" i="12" a="1"/>
  <c r="N365" i="12" s="1"/>
  <c r="O365" i="12" a="1"/>
  <c r="O365" i="12" s="1"/>
  <c r="P365" i="12" a="1"/>
  <c r="P365" i="12" s="1"/>
  <c r="Q365" i="12" a="1"/>
  <c r="Q365" i="12" s="1"/>
  <c r="R365" i="12" a="1"/>
  <c r="R365" i="12" s="1"/>
  <c r="S365" i="12" a="1"/>
  <c r="S365" i="12" s="1"/>
  <c r="T365" i="12" a="1"/>
  <c r="T365" i="12" s="1"/>
  <c r="U365" i="12" a="1"/>
  <c r="U365" i="12" s="1"/>
  <c r="V365" i="12" a="1"/>
  <c r="V365" i="12" s="1"/>
  <c r="W365" i="12" a="1"/>
  <c r="W365" i="12" s="1"/>
  <c r="X365" i="12" a="1"/>
  <c r="X365" i="12" s="1"/>
  <c r="C366" i="12" a="1"/>
  <c r="C366" i="12" s="1"/>
  <c r="D366" i="12" a="1"/>
  <c r="D366" i="12" s="1"/>
  <c r="E366" i="12" a="1"/>
  <c r="E366" i="12" s="1"/>
  <c r="F366" i="12" a="1"/>
  <c r="F366" i="12" s="1"/>
  <c r="G366" i="12" a="1"/>
  <c r="G366" i="12" s="1"/>
  <c r="H366" i="12" a="1"/>
  <c r="H366" i="12" s="1"/>
  <c r="I366" i="12" a="1"/>
  <c r="I366" i="12" s="1"/>
  <c r="J366" i="12" a="1"/>
  <c r="J366" i="12" s="1"/>
  <c r="K366" i="12" a="1"/>
  <c r="K366" i="12" s="1"/>
  <c r="L366" i="12" a="1"/>
  <c r="L366" i="12" s="1"/>
  <c r="M366" i="12" a="1"/>
  <c r="M366" i="12" s="1"/>
  <c r="N366" i="12" a="1"/>
  <c r="N366" i="12" s="1"/>
  <c r="O366" i="12" a="1"/>
  <c r="O366" i="12" s="1"/>
  <c r="P366" i="12" a="1"/>
  <c r="P366" i="12" s="1"/>
  <c r="Q366" i="12" a="1"/>
  <c r="Q366" i="12" s="1"/>
  <c r="R366" i="12" a="1"/>
  <c r="R366" i="12" s="1"/>
  <c r="S366" i="12" a="1"/>
  <c r="S366" i="12" s="1"/>
  <c r="T366" i="12" a="1"/>
  <c r="T366" i="12" s="1"/>
  <c r="U366" i="12" a="1"/>
  <c r="U366" i="12" s="1"/>
  <c r="V366" i="12" a="1"/>
  <c r="V366" i="12" s="1"/>
  <c r="W366" i="12" a="1"/>
  <c r="W366" i="12" s="1"/>
  <c r="X366" i="12" a="1"/>
  <c r="X366" i="12" s="1"/>
  <c r="C367" i="12" a="1"/>
  <c r="C367" i="12" s="1"/>
  <c r="D367" i="12" a="1"/>
  <c r="D367" i="12" s="1"/>
  <c r="E367" i="12" a="1"/>
  <c r="E367" i="12" s="1"/>
  <c r="F367" i="12" a="1"/>
  <c r="F367" i="12" s="1"/>
  <c r="G367" i="12" a="1"/>
  <c r="G367" i="12" s="1"/>
  <c r="H367" i="12" a="1"/>
  <c r="H367" i="12" s="1"/>
  <c r="I367" i="12" a="1"/>
  <c r="I367" i="12" s="1"/>
  <c r="J367" i="12" a="1"/>
  <c r="J367" i="12" s="1"/>
  <c r="K367" i="12" a="1"/>
  <c r="K367" i="12" s="1"/>
  <c r="L367" i="12" a="1"/>
  <c r="L367" i="12" s="1"/>
  <c r="M367" i="12" a="1"/>
  <c r="M367" i="12" s="1"/>
  <c r="N367" i="12" a="1"/>
  <c r="N367" i="12" s="1"/>
  <c r="O367" i="12" a="1"/>
  <c r="O367" i="12" s="1"/>
  <c r="P367" i="12" a="1"/>
  <c r="P367" i="12" s="1"/>
  <c r="Q367" i="12" a="1"/>
  <c r="Q367" i="12" s="1"/>
  <c r="R367" i="12" a="1"/>
  <c r="R367" i="12" s="1"/>
  <c r="S367" i="12" a="1"/>
  <c r="S367" i="12" s="1"/>
  <c r="T367" i="12" a="1"/>
  <c r="T367" i="12" s="1"/>
  <c r="U367" i="12" a="1"/>
  <c r="U367" i="12" s="1"/>
  <c r="V367" i="12" a="1"/>
  <c r="V367" i="12" s="1"/>
  <c r="W367" i="12" a="1"/>
  <c r="W367" i="12" s="1"/>
  <c r="X367" i="12" a="1"/>
  <c r="X367" i="12" s="1"/>
  <c r="C368" i="12" a="1"/>
  <c r="C368" i="12" s="1"/>
  <c r="D368" i="12" a="1"/>
  <c r="D368" i="12" s="1"/>
  <c r="E368" i="12" a="1"/>
  <c r="E368" i="12" s="1"/>
  <c r="F368" i="12" a="1"/>
  <c r="F368" i="12" s="1"/>
  <c r="G368" i="12" a="1"/>
  <c r="G368" i="12" s="1"/>
  <c r="H368" i="12" a="1"/>
  <c r="H368" i="12" s="1"/>
  <c r="I368" i="12" a="1"/>
  <c r="I368" i="12" s="1"/>
  <c r="J368" i="12" a="1"/>
  <c r="J368" i="12" s="1"/>
  <c r="K368" i="12" a="1"/>
  <c r="K368" i="12" s="1"/>
  <c r="L368" i="12" a="1"/>
  <c r="L368" i="12" s="1"/>
  <c r="M368" i="12" a="1"/>
  <c r="M368" i="12" s="1"/>
  <c r="N368" i="12" a="1"/>
  <c r="N368" i="12" s="1"/>
  <c r="O368" i="12" a="1"/>
  <c r="O368" i="12" s="1"/>
  <c r="P368" i="12" a="1"/>
  <c r="P368" i="12" s="1"/>
  <c r="Q368" i="12" a="1"/>
  <c r="Q368" i="12" s="1"/>
  <c r="R368" i="12" a="1"/>
  <c r="R368" i="12" s="1"/>
  <c r="S368" i="12" a="1"/>
  <c r="S368" i="12" s="1"/>
  <c r="T368" i="12" a="1"/>
  <c r="T368" i="12" s="1"/>
  <c r="U368" i="12" a="1"/>
  <c r="U368" i="12" s="1"/>
  <c r="V368" i="12" a="1"/>
  <c r="V368" i="12" s="1"/>
  <c r="W368" i="12" a="1"/>
  <c r="W368" i="12" s="1"/>
  <c r="X368" i="12" a="1"/>
  <c r="X368" i="12" s="1"/>
  <c r="C369" i="12" a="1"/>
  <c r="C369" i="12" s="1"/>
  <c r="D369" i="12" a="1"/>
  <c r="D369" i="12" s="1"/>
  <c r="E369" i="12" a="1"/>
  <c r="E369" i="12" s="1"/>
  <c r="F369" i="12" a="1"/>
  <c r="F369" i="12" s="1"/>
  <c r="G369" i="12" a="1"/>
  <c r="G369" i="12" s="1"/>
  <c r="H369" i="12" a="1"/>
  <c r="H369" i="12" s="1"/>
  <c r="I369" i="12" a="1"/>
  <c r="I369" i="12" s="1"/>
  <c r="J369" i="12" a="1"/>
  <c r="J369" i="12" s="1"/>
  <c r="K369" i="12" a="1"/>
  <c r="K369" i="12" s="1"/>
  <c r="L369" i="12" a="1"/>
  <c r="L369" i="12" s="1"/>
  <c r="M369" i="12" a="1"/>
  <c r="M369" i="12" s="1"/>
  <c r="N369" i="12" a="1"/>
  <c r="N369" i="12" s="1"/>
  <c r="O369" i="12" a="1"/>
  <c r="O369" i="12" s="1"/>
  <c r="P369" i="12" a="1"/>
  <c r="P369" i="12" s="1"/>
  <c r="Q369" i="12" a="1"/>
  <c r="Q369" i="12" s="1"/>
  <c r="R369" i="12" a="1"/>
  <c r="R369" i="12" s="1"/>
  <c r="S369" i="12" a="1"/>
  <c r="S369" i="12" s="1"/>
  <c r="T369" i="12" a="1"/>
  <c r="T369" i="12" s="1"/>
  <c r="U369" i="12" a="1"/>
  <c r="U369" i="12" s="1"/>
  <c r="V369" i="12" a="1"/>
  <c r="V369" i="12" s="1"/>
  <c r="W369" i="12" a="1"/>
  <c r="W369" i="12" s="1"/>
  <c r="X369" i="12" a="1"/>
  <c r="X369" i="12" s="1"/>
  <c r="C370" i="12" a="1"/>
  <c r="C370" i="12" s="1"/>
  <c r="D370" i="12" a="1"/>
  <c r="D370" i="12" s="1"/>
  <c r="E370" i="12" a="1"/>
  <c r="E370" i="12" s="1"/>
  <c r="F370" i="12" a="1"/>
  <c r="F370" i="12" s="1"/>
  <c r="G370" i="12" a="1"/>
  <c r="G370" i="12" s="1"/>
  <c r="H370" i="12" a="1"/>
  <c r="H370" i="12" s="1"/>
  <c r="I370" i="12" a="1"/>
  <c r="I370" i="12" s="1"/>
  <c r="J370" i="12" a="1"/>
  <c r="J370" i="12" s="1"/>
  <c r="K370" i="12" a="1"/>
  <c r="K370" i="12" s="1"/>
  <c r="L370" i="12" a="1"/>
  <c r="L370" i="12" s="1"/>
  <c r="M370" i="12" a="1"/>
  <c r="M370" i="12" s="1"/>
  <c r="N370" i="12" a="1"/>
  <c r="N370" i="12" s="1"/>
  <c r="O370" i="12" a="1"/>
  <c r="O370" i="12" s="1"/>
  <c r="P370" i="12" a="1"/>
  <c r="P370" i="12" s="1"/>
  <c r="Q370" i="12" a="1"/>
  <c r="Q370" i="12" s="1"/>
  <c r="R370" i="12" a="1"/>
  <c r="R370" i="12" s="1"/>
  <c r="S370" i="12" a="1"/>
  <c r="S370" i="12" s="1"/>
  <c r="T370" i="12" a="1"/>
  <c r="T370" i="12" s="1"/>
  <c r="U370" i="12" a="1"/>
  <c r="U370" i="12" s="1"/>
  <c r="V370" i="12" a="1"/>
  <c r="V370" i="12" s="1"/>
  <c r="W370" i="12" a="1"/>
  <c r="W370" i="12" s="1"/>
  <c r="X370" i="12" a="1"/>
  <c r="X370" i="12" s="1"/>
  <c r="C371" i="12" a="1"/>
  <c r="C371" i="12" s="1"/>
  <c r="D371" i="12" a="1"/>
  <c r="D371" i="12" s="1"/>
  <c r="E371" i="12" a="1"/>
  <c r="E371" i="12" s="1"/>
  <c r="F371" i="12" a="1"/>
  <c r="F371" i="12" s="1"/>
  <c r="G371" i="12" a="1"/>
  <c r="G371" i="12" s="1"/>
  <c r="H371" i="12" a="1"/>
  <c r="H371" i="12" s="1"/>
  <c r="I371" i="12" a="1"/>
  <c r="I371" i="12" s="1"/>
  <c r="J371" i="12" a="1"/>
  <c r="J371" i="12" s="1"/>
  <c r="K371" i="12" a="1"/>
  <c r="K371" i="12" s="1"/>
  <c r="L371" i="12" a="1"/>
  <c r="L371" i="12" s="1"/>
  <c r="M371" i="12" a="1"/>
  <c r="M371" i="12" s="1"/>
  <c r="N371" i="12" a="1"/>
  <c r="N371" i="12" s="1"/>
  <c r="O371" i="12" a="1"/>
  <c r="O371" i="12" s="1"/>
  <c r="P371" i="12" a="1"/>
  <c r="P371" i="12" s="1"/>
  <c r="Q371" i="12" a="1"/>
  <c r="Q371" i="12" s="1"/>
  <c r="R371" i="12" a="1"/>
  <c r="R371" i="12" s="1"/>
  <c r="S371" i="12" a="1"/>
  <c r="S371" i="12" s="1"/>
  <c r="T371" i="12" a="1"/>
  <c r="T371" i="12" s="1"/>
  <c r="U371" i="12" a="1"/>
  <c r="U371" i="12" s="1"/>
  <c r="V371" i="12" a="1"/>
  <c r="V371" i="12" s="1"/>
  <c r="W371" i="12" a="1"/>
  <c r="W371" i="12" s="1"/>
  <c r="X371" i="12" a="1"/>
  <c r="X371" i="12" s="1"/>
  <c r="C372" i="12" a="1"/>
  <c r="C372" i="12" s="1"/>
  <c r="D372" i="12" a="1"/>
  <c r="D372" i="12" s="1"/>
  <c r="E372" i="12" a="1"/>
  <c r="E372" i="12" s="1"/>
  <c r="F372" i="12" a="1"/>
  <c r="F372" i="12" s="1"/>
  <c r="G372" i="12" a="1"/>
  <c r="G372" i="12" s="1"/>
  <c r="H372" i="12" a="1"/>
  <c r="H372" i="12" s="1"/>
  <c r="I372" i="12" a="1"/>
  <c r="I372" i="12" s="1"/>
  <c r="J372" i="12" a="1"/>
  <c r="J372" i="12" s="1"/>
  <c r="K372" i="12" a="1"/>
  <c r="K372" i="12" s="1"/>
  <c r="L372" i="12" a="1"/>
  <c r="L372" i="12" s="1"/>
  <c r="M372" i="12" a="1"/>
  <c r="M372" i="12" s="1"/>
  <c r="N372" i="12" a="1"/>
  <c r="N372" i="12" s="1"/>
  <c r="O372" i="12" a="1"/>
  <c r="O372" i="12" s="1"/>
  <c r="P372" i="12" a="1"/>
  <c r="P372" i="12" s="1"/>
  <c r="Q372" i="12" a="1"/>
  <c r="Q372" i="12" s="1"/>
  <c r="R372" i="12" a="1"/>
  <c r="R372" i="12" s="1"/>
  <c r="S372" i="12" a="1"/>
  <c r="S372" i="12" s="1"/>
  <c r="T372" i="12" a="1"/>
  <c r="T372" i="12" s="1"/>
  <c r="U372" i="12" a="1"/>
  <c r="U372" i="12" s="1"/>
  <c r="V372" i="12" a="1"/>
  <c r="V372" i="12" s="1"/>
  <c r="W372" i="12" a="1"/>
  <c r="W372" i="12" s="1"/>
  <c r="X372" i="12" a="1"/>
  <c r="X372" i="12" s="1"/>
  <c r="C373" i="12" a="1"/>
  <c r="C373" i="12" s="1"/>
  <c r="D373" i="12" a="1"/>
  <c r="D373" i="12" s="1"/>
  <c r="E373" i="12" a="1"/>
  <c r="E373" i="12" s="1"/>
  <c r="F373" i="12" a="1"/>
  <c r="F373" i="12" s="1"/>
  <c r="G373" i="12" a="1"/>
  <c r="G373" i="12" s="1"/>
  <c r="H373" i="12" a="1"/>
  <c r="H373" i="12" s="1"/>
  <c r="I373" i="12" a="1"/>
  <c r="I373" i="12" s="1"/>
  <c r="J373" i="12" a="1"/>
  <c r="J373" i="12" s="1"/>
  <c r="K373" i="12" a="1"/>
  <c r="K373" i="12" s="1"/>
  <c r="L373" i="12" a="1"/>
  <c r="L373" i="12" s="1"/>
  <c r="M373" i="12" a="1"/>
  <c r="M373" i="12" s="1"/>
  <c r="N373" i="12" a="1"/>
  <c r="N373" i="12" s="1"/>
  <c r="O373" i="12" a="1"/>
  <c r="O373" i="12" s="1"/>
  <c r="P373" i="12" a="1"/>
  <c r="P373" i="12" s="1"/>
  <c r="Q373" i="12" a="1"/>
  <c r="Q373" i="12" s="1"/>
  <c r="R373" i="12" a="1"/>
  <c r="R373" i="12" s="1"/>
  <c r="S373" i="12" a="1"/>
  <c r="S373" i="12" s="1"/>
  <c r="T373" i="12" a="1"/>
  <c r="T373" i="12" s="1"/>
  <c r="U373" i="12" a="1"/>
  <c r="U373" i="12" s="1"/>
  <c r="V373" i="12" a="1"/>
  <c r="V373" i="12" s="1"/>
  <c r="W373" i="12" a="1"/>
  <c r="W373" i="12" s="1"/>
  <c r="X373" i="12" a="1"/>
  <c r="X373" i="12" s="1"/>
  <c r="C374" i="12" a="1"/>
  <c r="C374" i="12" s="1"/>
  <c r="D374" i="12" a="1"/>
  <c r="D374" i="12" s="1"/>
  <c r="E374" i="12" a="1"/>
  <c r="E374" i="12" s="1"/>
  <c r="F374" i="12" a="1"/>
  <c r="F374" i="12" s="1"/>
  <c r="G374" i="12" a="1"/>
  <c r="G374" i="12" s="1"/>
  <c r="H374" i="12" a="1"/>
  <c r="H374" i="12" s="1"/>
  <c r="I374" i="12" a="1"/>
  <c r="I374" i="12" s="1"/>
  <c r="J374" i="12" a="1"/>
  <c r="J374" i="12" s="1"/>
  <c r="K374" i="12" a="1"/>
  <c r="K374" i="12" s="1"/>
  <c r="L374" i="12" a="1"/>
  <c r="L374" i="12" s="1"/>
  <c r="M374" i="12" a="1"/>
  <c r="M374" i="12" s="1"/>
  <c r="N374" i="12" a="1"/>
  <c r="N374" i="12" s="1"/>
  <c r="O374" i="12" a="1"/>
  <c r="O374" i="12" s="1"/>
  <c r="P374" i="12" a="1"/>
  <c r="P374" i="12" s="1"/>
  <c r="Q374" i="12" a="1"/>
  <c r="Q374" i="12" s="1"/>
  <c r="R374" i="12" a="1"/>
  <c r="R374" i="12" s="1"/>
  <c r="S374" i="12" a="1"/>
  <c r="S374" i="12" s="1"/>
  <c r="T374" i="12" a="1"/>
  <c r="T374" i="12" s="1"/>
  <c r="U374" i="12" a="1"/>
  <c r="U374" i="12" s="1"/>
  <c r="V374" i="12" a="1"/>
  <c r="V374" i="12" s="1"/>
  <c r="W374" i="12" a="1"/>
  <c r="W374" i="12" s="1"/>
  <c r="X374" i="12" a="1"/>
  <c r="X374" i="12" s="1"/>
  <c r="C375" i="12" a="1"/>
  <c r="C375" i="12" s="1"/>
  <c r="D375" i="12" a="1"/>
  <c r="D375" i="12" s="1"/>
  <c r="E375" i="12" a="1"/>
  <c r="E375" i="12" s="1"/>
  <c r="F375" i="12" a="1"/>
  <c r="F375" i="12" s="1"/>
  <c r="G375" i="12" a="1"/>
  <c r="G375" i="12" s="1"/>
  <c r="H375" i="12" a="1"/>
  <c r="H375" i="12" s="1"/>
  <c r="I375" i="12" a="1"/>
  <c r="I375" i="12" s="1"/>
  <c r="J375" i="12" a="1"/>
  <c r="J375" i="12" s="1"/>
  <c r="K375" i="12" a="1"/>
  <c r="K375" i="12" s="1"/>
  <c r="L375" i="12" a="1"/>
  <c r="L375" i="12" s="1"/>
  <c r="M375" i="12" a="1"/>
  <c r="M375" i="12" s="1"/>
  <c r="N375" i="12" a="1"/>
  <c r="N375" i="12" s="1"/>
  <c r="O375" i="12" a="1"/>
  <c r="O375" i="12" s="1"/>
  <c r="P375" i="12" a="1"/>
  <c r="P375" i="12" s="1"/>
  <c r="Q375" i="12" a="1"/>
  <c r="Q375" i="12" s="1"/>
  <c r="R375" i="12" a="1"/>
  <c r="R375" i="12" s="1"/>
  <c r="S375" i="12" a="1"/>
  <c r="S375" i="12" s="1"/>
  <c r="T375" i="12" a="1"/>
  <c r="T375" i="12" s="1"/>
  <c r="U375" i="12" a="1"/>
  <c r="U375" i="12" s="1"/>
  <c r="V375" i="12" a="1"/>
  <c r="V375" i="12" s="1"/>
  <c r="W375" i="12" a="1"/>
  <c r="W375" i="12" s="1"/>
  <c r="X375" i="12" a="1"/>
  <c r="X375" i="12" s="1"/>
  <c r="C376" i="12" a="1"/>
  <c r="C376" i="12" s="1"/>
  <c r="D376" i="12" a="1"/>
  <c r="D376" i="12" s="1"/>
  <c r="E376" i="12" a="1"/>
  <c r="E376" i="12" s="1"/>
  <c r="F376" i="12" a="1"/>
  <c r="F376" i="12" s="1"/>
  <c r="G376" i="12" a="1"/>
  <c r="G376" i="12" s="1"/>
  <c r="H376" i="12" a="1"/>
  <c r="H376" i="12" s="1"/>
  <c r="I376" i="12" a="1"/>
  <c r="I376" i="12" s="1"/>
  <c r="J376" i="12" a="1"/>
  <c r="J376" i="12" s="1"/>
  <c r="K376" i="12" a="1"/>
  <c r="K376" i="12" s="1"/>
  <c r="L376" i="12" a="1"/>
  <c r="L376" i="12" s="1"/>
  <c r="M376" i="12" a="1"/>
  <c r="M376" i="12" s="1"/>
  <c r="N376" i="12" a="1"/>
  <c r="N376" i="12" s="1"/>
  <c r="O376" i="12" a="1"/>
  <c r="O376" i="12" s="1"/>
  <c r="P376" i="12" a="1"/>
  <c r="P376" i="12" s="1"/>
  <c r="Q376" i="12" a="1"/>
  <c r="Q376" i="12" s="1"/>
  <c r="R376" i="12" a="1"/>
  <c r="R376" i="12" s="1"/>
  <c r="S376" i="12" a="1"/>
  <c r="S376" i="12" s="1"/>
  <c r="T376" i="12" a="1"/>
  <c r="T376" i="12" s="1"/>
  <c r="U376" i="12" a="1"/>
  <c r="U376" i="12" s="1"/>
  <c r="V376" i="12" a="1"/>
  <c r="V376" i="12" s="1"/>
  <c r="W376" i="12" a="1"/>
  <c r="W376" i="12" s="1"/>
  <c r="X376" i="12" a="1"/>
  <c r="X376" i="12" s="1"/>
  <c r="C377" i="12" a="1"/>
  <c r="C377" i="12" s="1"/>
  <c r="D377" i="12" a="1"/>
  <c r="D377" i="12" s="1"/>
  <c r="E377" i="12" a="1"/>
  <c r="E377" i="12" s="1"/>
  <c r="F377" i="12" a="1"/>
  <c r="F377" i="12" s="1"/>
  <c r="G377" i="12" a="1"/>
  <c r="G377" i="12" s="1"/>
  <c r="H377" i="12" a="1"/>
  <c r="H377" i="12" s="1"/>
  <c r="I377" i="12" a="1"/>
  <c r="I377" i="12" s="1"/>
  <c r="J377" i="12" a="1"/>
  <c r="J377" i="12" s="1"/>
  <c r="K377" i="12" a="1"/>
  <c r="K377" i="12" s="1"/>
  <c r="L377" i="12" a="1"/>
  <c r="L377" i="12" s="1"/>
  <c r="M377" i="12" a="1"/>
  <c r="M377" i="12" s="1"/>
  <c r="N377" i="12" a="1"/>
  <c r="N377" i="12" s="1"/>
  <c r="O377" i="12" a="1"/>
  <c r="O377" i="12" s="1"/>
  <c r="P377" i="12" a="1"/>
  <c r="P377" i="12" s="1"/>
  <c r="Q377" i="12" a="1"/>
  <c r="Q377" i="12" s="1"/>
  <c r="R377" i="12" a="1"/>
  <c r="R377" i="12" s="1"/>
  <c r="S377" i="12" a="1"/>
  <c r="S377" i="12" s="1"/>
  <c r="T377" i="12" a="1"/>
  <c r="T377" i="12" s="1"/>
  <c r="U377" i="12" a="1"/>
  <c r="U377" i="12" s="1"/>
  <c r="V377" i="12" a="1"/>
  <c r="V377" i="12" s="1"/>
  <c r="W377" i="12" a="1"/>
  <c r="W377" i="12" s="1"/>
  <c r="X377" i="12" a="1"/>
  <c r="X377" i="12" s="1"/>
  <c r="C378" i="12" a="1"/>
  <c r="C378" i="12" s="1"/>
  <c r="D378" i="12" a="1"/>
  <c r="D378" i="12" s="1"/>
  <c r="E378" i="12" a="1"/>
  <c r="E378" i="12" s="1"/>
  <c r="F378" i="12" a="1"/>
  <c r="F378" i="12" s="1"/>
  <c r="G378" i="12" a="1"/>
  <c r="G378" i="12" s="1"/>
  <c r="H378" i="12" a="1"/>
  <c r="H378" i="12" s="1"/>
  <c r="I378" i="12" a="1"/>
  <c r="I378" i="12" s="1"/>
  <c r="J378" i="12" a="1"/>
  <c r="J378" i="12" s="1"/>
  <c r="K378" i="12" a="1"/>
  <c r="K378" i="12" s="1"/>
  <c r="L378" i="12" a="1"/>
  <c r="L378" i="12" s="1"/>
  <c r="M378" i="12" a="1"/>
  <c r="M378" i="12" s="1"/>
  <c r="N378" i="12" a="1"/>
  <c r="N378" i="12" s="1"/>
  <c r="O378" i="12" a="1"/>
  <c r="O378" i="12" s="1"/>
  <c r="P378" i="12" a="1"/>
  <c r="P378" i="12" s="1"/>
  <c r="Q378" i="12" a="1"/>
  <c r="Q378" i="12" s="1"/>
  <c r="R378" i="12" a="1"/>
  <c r="R378" i="12" s="1"/>
  <c r="S378" i="12" a="1"/>
  <c r="S378" i="12" s="1"/>
  <c r="T378" i="12" a="1"/>
  <c r="T378" i="12" s="1"/>
  <c r="U378" i="12" a="1"/>
  <c r="U378" i="12" s="1"/>
  <c r="V378" i="12" a="1"/>
  <c r="V378" i="12" s="1"/>
  <c r="W378" i="12" a="1"/>
  <c r="W378" i="12" s="1"/>
  <c r="X378" i="12" a="1"/>
  <c r="X378" i="12" s="1"/>
  <c r="C379" i="12" a="1"/>
  <c r="C379" i="12" s="1"/>
  <c r="D379" i="12" a="1"/>
  <c r="D379" i="12" s="1"/>
  <c r="E379" i="12" a="1"/>
  <c r="E379" i="12" s="1"/>
  <c r="F379" i="12" a="1"/>
  <c r="F379" i="12" s="1"/>
  <c r="G379" i="12" a="1"/>
  <c r="G379" i="12" s="1"/>
  <c r="H379" i="12" a="1"/>
  <c r="H379" i="12" s="1"/>
  <c r="I379" i="12" a="1"/>
  <c r="I379" i="12" s="1"/>
  <c r="J379" i="12" a="1"/>
  <c r="J379" i="12" s="1"/>
  <c r="K379" i="12" a="1"/>
  <c r="K379" i="12" s="1"/>
  <c r="L379" i="12" a="1"/>
  <c r="L379" i="12" s="1"/>
  <c r="M379" i="12" a="1"/>
  <c r="M379" i="12" s="1"/>
  <c r="N379" i="12" a="1"/>
  <c r="N379" i="12" s="1"/>
  <c r="O379" i="12" a="1"/>
  <c r="O379" i="12" s="1"/>
  <c r="P379" i="12" a="1"/>
  <c r="P379" i="12" s="1"/>
  <c r="Q379" i="12" a="1"/>
  <c r="Q379" i="12" s="1"/>
  <c r="R379" i="12" a="1"/>
  <c r="R379" i="12" s="1"/>
  <c r="S379" i="12" a="1"/>
  <c r="S379" i="12" s="1"/>
  <c r="T379" i="12" a="1"/>
  <c r="T379" i="12" s="1"/>
  <c r="U379" i="12" a="1"/>
  <c r="U379" i="12" s="1"/>
  <c r="V379" i="12" a="1"/>
  <c r="V379" i="12" s="1"/>
  <c r="W379" i="12" a="1"/>
  <c r="W379" i="12" s="1"/>
  <c r="X379" i="12" a="1"/>
  <c r="X379" i="12" s="1"/>
  <c r="C380" i="12" a="1"/>
  <c r="C380" i="12" s="1"/>
  <c r="D380" i="12" a="1"/>
  <c r="D380" i="12" s="1"/>
  <c r="E380" i="12" a="1"/>
  <c r="E380" i="12" s="1"/>
  <c r="F380" i="12" a="1"/>
  <c r="F380" i="12" s="1"/>
  <c r="G380" i="12" a="1"/>
  <c r="G380" i="12" s="1"/>
  <c r="H380" i="12" a="1"/>
  <c r="H380" i="12" s="1"/>
  <c r="I380" i="12" a="1"/>
  <c r="I380" i="12" s="1"/>
  <c r="J380" i="12" a="1"/>
  <c r="J380" i="12" s="1"/>
  <c r="K380" i="12" a="1"/>
  <c r="K380" i="12" s="1"/>
  <c r="L380" i="12" a="1"/>
  <c r="L380" i="12" s="1"/>
  <c r="M380" i="12" a="1"/>
  <c r="M380" i="12" s="1"/>
  <c r="N380" i="12" a="1"/>
  <c r="N380" i="12" s="1"/>
  <c r="O380" i="12" a="1"/>
  <c r="O380" i="12" s="1"/>
  <c r="P380" i="12" a="1"/>
  <c r="P380" i="12" s="1"/>
  <c r="Q380" i="12" a="1"/>
  <c r="Q380" i="12" s="1"/>
  <c r="R380" i="12" a="1"/>
  <c r="R380" i="12" s="1"/>
  <c r="S380" i="12" a="1"/>
  <c r="S380" i="12" s="1"/>
  <c r="T380" i="12" a="1"/>
  <c r="T380" i="12" s="1"/>
  <c r="U380" i="12" a="1"/>
  <c r="U380" i="12" s="1"/>
  <c r="V380" i="12" a="1"/>
  <c r="V380" i="12" s="1"/>
  <c r="W380" i="12" a="1"/>
  <c r="W380" i="12" s="1"/>
  <c r="X380" i="12" a="1"/>
  <c r="X380" i="12" s="1"/>
  <c r="C381" i="12" a="1"/>
  <c r="C381" i="12" s="1"/>
  <c r="D381" i="12" a="1"/>
  <c r="D381" i="12" s="1"/>
  <c r="E381" i="12" a="1"/>
  <c r="E381" i="12" s="1"/>
  <c r="F381" i="12" a="1"/>
  <c r="F381" i="12" s="1"/>
  <c r="G381" i="12" a="1"/>
  <c r="G381" i="12" s="1"/>
  <c r="H381" i="12" a="1"/>
  <c r="H381" i="12" s="1"/>
  <c r="I381" i="12" a="1"/>
  <c r="I381" i="12" s="1"/>
  <c r="J381" i="12" a="1"/>
  <c r="J381" i="12" s="1"/>
  <c r="K381" i="12" a="1"/>
  <c r="K381" i="12" s="1"/>
  <c r="L381" i="12" a="1"/>
  <c r="L381" i="12" s="1"/>
  <c r="M381" i="12" a="1"/>
  <c r="M381" i="12" s="1"/>
  <c r="N381" i="12" a="1"/>
  <c r="N381" i="12" s="1"/>
  <c r="O381" i="12" a="1"/>
  <c r="O381" i="12" s="1"/>
  <c r="P381" i="12" a="1"/>
  <c r="P381" i="12" s="1"/>
  <c r="Q381" i="12" a="1"/>
  <c r="Q381" i="12" s="1"/>
  <c r="R381" i="12" a="1"/>
  <c r="R381" i="12" s="1"/>
  <c r="S381" i="12" a="1"/>
  <c r="S381" i="12" s="1"/>
  <c r="T381" i="12" a="1"/>
  <c r="T381" i="12" s="1"/>
  <c r="U381" i="12" a="1"/>
  <c r="U381" i="12" s="1"/>
  <c r="V381" i="12" a="1"/>
  <c r="V381" i="12" s="1"/>
  <c r="W381" i="12" a="1"/>
  <c r="W381" i="12" s="1"/>
  <c r="X381" i="12" a="1"/>
  <c r="X381" i="12" s="1"/>
  <c r="C382" i="12" a="1"/>
  <c r="C382" i="12" s="1"/>
  <c r="D382" i="12" a="1"/>
  <c r="D382" i="12" s="1"/>
  <c r="E382" i="12" a="1"/>
  <c r="E382" i="12" s="1"/>
  <c r="F382" i="12" a="1"/>
  <c r="F382" i="12" s="1"/>
  <c r="G382" i="12" a="1"/>
  <c r="G382" i="12" s="1"/>
  <c r="H382" i="12" a="1"/>
  <c r="H382" i="12" s="1"/>
  <c r="I382" i="12" a="1"/>
  <c r="I382" i="12" s="1"/>
  <c r="J382" i="12" a="1"/>
  <c r="J382" i="12" s="1"/>
  <c r="K382" i="12" a="1"/>
  <c r="K382" i="12" s="1"/>
  <c r="L382" i="12" a="1"/>
  <c r="L382" i="12" s="1"/>
  <c r="M382" i="12" a="1"/>
  <c r="M382" i="12" s="1"/>
  <c r="N382" i="12" a="1"/>
  <c r="N382" i="12" s="1"/>
  <c r="O382" i="12" a="1"/>
  <c r="O382" i="12" s="1"/>
  <c r="P382" i="12" a="1"/>
  <c r="P382" i="12" s="1"/>
  <c r="Q382" i="12" a="1"/>
  <c r="Q382" i="12" s="1"/>
  <c r="R382" i="12" a="1"/>
  <c r="R382" i="12" s="1"/>
  <c r="S382" i="12" a="1"/>
  <c r="S382" i="12" s="1"/>
  <c r="T382" i="12" a="1"/>
  <c r="T382" i="12" s="1"/>
  <c r="U382" i="12" a="1"/>
  <c r="U382" i="12" s="1"/>
  <c r="V382" i="12" a="1"/>
  <c r="V382" i="12" s="1"/>
  <c r="W382" i="12" a="1"/>
  <c r="W382" i="12" s="1"/>
  <c r="X382" i="12" a="1"/>
  <c r="X382" i="12" s="1"/>
  <c r="C383" i="12" a="1"/>
  <c r="C383" i="12" s="1"/>
  <c r="D383" i="12" a="1"/>
  <c r="D383" i="12" s="1"/>
  <c r="E383" i="12" a="1"/>
  <c r="E383" i="12" s="1"/>
  <c r="F383" i="12" a="1"/>
  <c r="F383" i="12" s="1"/>
  <c r="G383" i="12" a="1"/>
  <c r="G383" i="12" s="1"/>
  <c r="H383" i="12" a="1"/>
  <c r="H383" i="12" s="1"/>
  <c r="I383" i="12" a="1"/>
  <c r="I383" i="12" s="1"/>
  <c r="J383" i="12" a="1"/>
  <c r="J383" i="12" s="1"/>
  <c r="K383" i="12" a="1"/>
  <c r="K383" i="12" s="1"/>
  <c r="L383" i="12" a="1"/>
  <c r="L383" i="12" s="1"/>
  <c r="M383" i="12" a="1"/>
  <c r="M383" i="12" s="1"/>
  <c r="N383" i="12" a="1"/>
  <c r="N383" i="12" s="1"/>
  <c r="O383" i="12" a="1"/>
  <c r="O383" i="12" s="1"/>
  <c r="P383" i="12" a="1"/>
  <c r="P383" i="12" s="1"/>
  <c r="Q383" i="12" a="1"/>
  <c r="Q383" i="12" s="1"/>
  <c r="R383" i="12" a="1"/>
  <c r="R383" i="12" s="1"/>
  <c r="S383" i="12" a="1"/>
  <c r="S383" i="12" s="1"/>
  <c r="T383" i="12" a="1"/>
  <c r="T383" i="12" s="1"/>
  <c r="U383" i="12" a="1"/>
  <c r="U383" i="12" s="1"/>
  <c r="V383" i="12" a="1"/>
  <c r="V383" i="12" s="1"/>
  <c r="W383" i="12" a="1"/>
  <c r="W383" i="12" s="1"/>
  <c r="X383" i="12" a="1"/>
  <c r="X383" i="12" s="1"/>
  <c r="C384" i="12" a="1"/>
  <c r="C384" i="12" s="1"/>
  <c r="D384" i="12" a="1"/>
  <c r="D384" i="12" s="1"/>
  <c r="E384" i="12" a="1"/>
  <c r="E384" i="12" s="1"/>
  <c r="F384" i="12" a="1"/>
  <c r="F384" i="12" s="1"/>
  <c r="G384" i="12" a="1"/>
  <c r="G384" i="12" s="1"/>
  <c r="H384" i="12" a="1"/>
  <c r="H384" i="12" s="1"/>
  <c r="I384" i="12" a="1"/>
  <c r="I384" i="12" s="1"/>
  <c r="J384" i="12" a="1"/>
  <c r="J384" i="12" s="1"/>
  <c r="K384" i="12" a="1"/>
  <c r="K384" i="12" s="1"/>
  <c r="L384" i="12" a="1"/>
  <c r="L384" i="12" s="1"/>
  <c r="M384" i="12" a="1"/>
  <c r="M384" i="12" s="1"/>
  <c r="N384" i="12" a="1"/>
  <c r="N384" i="12" s="1"/>
  <c r="O384" i="12" a="1"/>
  <c r="O384" i="12" s="1"/>
  <c r="P384" i="12" a="1"/>
  <c r="P384" i="12" s="1"/>
  <c r="Q384" i="12" a="1"/>
  <c r="Q384" i="12" s="1"/>
  <c r="R384" i="12" a="1"/>
  <c r="R384" i="12" s="1"/>
  <c r="S384" i="12" a="1"/>
  <c r="S384" i="12" s="1"/>
  <c r="T384" i="12" a="1"/>
  <c r="T384" i="12" s="1"/>
  <c r="U384" i="12" a="1"/>
  <c r="U384" i="12" s="1"/>
  <c r="V384" i="12" a="1"/>
  <c r="V384" i="12" s="1"/>
  <c r="W384" i="12" a="1"/>
  <c r="W384" i="12" s="1"/>
  <c r="X384" i="12" a="1"/>
  <c r="X384" i="12" s="1"/>
  <c r="C385" i="12" a="1"/>
  <c r="C385" i="12" s="1"/>
  <c r="D385" i="12" a="1"/>
  <c r="D385" i="12" s="1"/>
  <c r="E385" i="12" a="1"/>
  <c r="E385" i="12" s="1"/>
  <c r="F385" i="12" a="1"/>
  <c r="F385" i="12" s="1"/>
  <c r="G385" i="12" a="1"/>
  <c r="G385" i="12" s="1"/>
  <c r="H385" i="12" a="1"/>
  <c r="H385" i="12" s="1"/>
  <c r="I385" i="12" a="1"/>
  <c r="I385" i="12" s="1"/>
  <c r="J385" i="12" a="1"/>
  <c r="J385" i="12" s="1"/>
  <c r="K385" i="12" a="1"/>
  <c r="K385" i="12" s="1"/>
  <c r="L385" i="12" a="1"/>
  <c r="L385" i="12" s="1"/>
  <c r="M385" i="12" a="1"/>
  <c r="M385" i="12" s="1"/>
  <c r="N385" i="12" a="1"/>
  <c r="N385" i="12" s="1"/>
  <c r="O385" i="12" a="1"/>
  <c r="O385" i="12" s="1"/>
  <c r="P385" i="12" a="1"/>
  <c r="P385" i="12" s="1"/>
  <c r="Q385" i="12" a="1"/>
  <c r="Q385" i="12" s="1"/>
  <c r="R385" i="12" a="1"/>
  <c r="R385" i="12" s="1"/>
  <c r="S385" i="12" a="1"/>
  <c r="S385" i="12" s="1"/>
  <c r="T385" i="12" a="1"/>
  <c r="T385" i="12" s="1"/>
  <c r="U385" i="12" a="1"/>
  <c r="U385" i="12" s="1"/>
  <c r="V385" i="12" a="1"/>
  <c r="V385" i="12" s="1"/>
  <c r="W385" i="12" a="1"/>
  <c r="W385" i="12" s="1"/>
  <c r="X385" i="12" a="1"/>
  <c r="X385" i="12" s="1"/>
  <c r="X358" i="12" a="1"/>
  <c r="X358" i="12" s="1"/>
  <c r="W358" i="12" a="1"/>
  <c r="W358" i="12" s="1"/>
  <c r="V358" i="12" a="1"/>
  <c r="V358" i="12" s="1"/>
  <c r="U358" i="12" a="1"/>
  <c r="U358" i="12" s="1"/>
  <c r="T358" i="12" a="1"/>
  <c r="T358" i="12" s="1"/>
  <c r="S358" i="12" a="1"/>
  <c r="S358" i="12" s="1"/>
  <c r="R358" i="12" a="1"/>
  <c r="R358" i="12" s="1"/>
  <c r="Q358" i="12" a="1"/>
  <c r="Q358" i="12" s="1"/>
  <c r="P358" i="12" a="1"/>
  <c r="P358" i="12" s="1"/>
  <c r="O358" i="12" a="1"/>
  <c r="O358" i="12" s="1"/>
  <c r="N358" i="12" a="1"/>
  <c r="N358" i="12" s="1"/>
  <c r="M358" i="12" a="1"/>
  <c r="M358" i="12" s="1"/>
  <c r="L358" i="12" a="1"/>
  <c r="L358" i="12" s="1"/>
  <c r="K358" i="12" a="1"/>
  <c r="K358" i="12" s="1"/>
  <c r="J358" i="12" a="1"/>
  <c r="J358" i="12" s="1"/>
  <c r="I358" i="12" a="1"/>
  <c r="I358" i="12" s="1"/>
  <c r="H358" i="12" a="1"/>
  <c r="H358" i="12" s="1"/>
  <c r="G358" i="12" a="1"/>
  <c r="G358" i="12" s="1"/>
  <c r="F358" i="12" a="1"/>
  <c r="F358" i="12" s="1"/>
  <c r="E358" i="12" a="1"/>
  <c r="E358" i="12" s="1"/>
  <c r="D358" i="12" a="1"/>
  <c r="D358" i="12" s="1"/>
  <c r="C358" i="12" a="1"/>
  <c r="C358" i="12" s="1"/>
  <c r="C323" i="12" a="1"/>
  <c r="C323" i="12" s="1"/>
  <c r="D323" i="12" a="1"/>
  <c r="D323" i="12" s="1"/>
  <c r="E323" i="12" a="1"/>
  <c r="E323" i="12" s="1"/>
  <c r="F323" i="12" a="1"/>
  <c r="F323" i="12" s="1"/>
  <c r="G323" i="12" a="1"/>
  <c r="G323" i="12" s="1"/>
  <c r="H323" i="12" a="1"/>
  <c r="H323" i="12" s="1"/>
  <c r="I323" i="12" a="1"/>
  <c r="I323" i="12" s="1"/>
  <c r="J323" i="12" a="1"/>
  <c r="J323" i="12" s="1"/>
  <c r="K323" i="12" a="1"/>
  <c r="K323" i="12" s="1"/>
  <c r="L323" i="12" a="1"/>
  <c r="L323" i="12" s="1"/>
  <c r="M323" i="12" a="1"/>
  <c r="M323" i="12" s="1"/>
  <c r="N323" i="12" a="1"/>
  <c r="N323" i="12" s="1"/>
  <c r="O323" i="12" a="1"/>
  <c r="O323" i="12" s="1"/>
  <c r="P323" i="12" a="1"/>
  <c r="P323" i="12" s="1"/>
  <c r="Q323" i="12" a="1"/>
  <c r="Q323" i="12" s="1"/>
  <c r="R323" i="12" a="1"/>
  <c r="R323" i="12" s="1"/>
  <c r="S323" i="12" a="1"/>
  <c r="S323" i="12" s="1"/>
  <c r="T323" i="12" a="1"/>
  <c r="T323" i="12" s="1"/>
  <c r="U323" i="12" a="1"/>
  <c r="U323" i="12" s="1"/>
  <c r="V323" i="12" a="1"/>
  <c r="V323" i="12" s="1"/>
  <c r="W323" i="12" a="1"/>
  <c r="W323" i="12" s="1"/>
  <c r="X323" i="12" a="1"/>
  <c r="X323" i="12" s="1"/>
  <c r="C324" i="12" a="1"/>
  <c r="C324" i="12" s="1"/>
  <c r="D324" i="12" a="1"/>
  <c r="D324" i="12" s="1"/>
  <c r="E324" i="12" a="1"/>
  <c r="E324" i="12" s="1"/>
  <c r="F324" i="12" a="1"/>
  <c r="F324" i="12" s="1"/>
  <c r="G324" i="12" a="1"/>
  <c r="G324" i="12" s="1"/>
  <c r="H324" i="12" a="1"/>
  <c r="H324" i="12" s="1"/>
  <c r="I324" i="12" a="1"/>
  <c r="I324" i="12" s="1"/>
  <c r="J324" i="12" a="1"/>
  <c r="J324" i="12" s="1"/>
  <c r="K324" i="12" a="1"/>
  <c r="K324" i="12" s="1"/>
  <c r="L324" i="12" a="1"/>
  <c r="L324" i="12" s="1"/>
  <c r="M324" i="12" a="1"/>
  <c r="M324" i="12" s="1"/>
  <c r="N324" i="12" a="1"/>
  <c r="N324" i="12" s="1"/>
  <c r="O324" i="12" a="1"/>
  <c r="O324" i="12" s="1"/>
  <c r="P324" i="12" a="1"/>
  <c r="P324" i="12" s="1"/>
  <c r="Q324" i="12" a="1"/>
  <c r="Q324" i="12" s="1"/>
  <c r="R324" i="12" a="1"/>
  <c r="R324" i="12" s="1"/>
  <c r="S324" i="12" a="1"/>
  <c r="S324" i="12" s="1"/>
  <c r="T324" i="12" a="1"/>
  <c r="T324" i="12" s="1"/>
  <c r="U324" i="12" a="1"/>
  <c r="U324" i="12" s="1"/>
  <c r="V324" i="12" a="1"/>
  <c r="V324" i="12" s="1"/>
  <c r="W324" i="12" a="1"/>
  <c r="W324" i="12" s="1"/>
  <c r="X324" i="12" a="1"/>
  <c r="X324" i="12" s="1"/>
  <c r="C325" i="12" a="1"/>
  <c r="C325" i="12" s="1"/>
  <c r="D325" i="12" a="1"/>
  <c r="D325" i="12" s="1"/>
  <c r="E325" i="12" a="1"/>
  <c r="E325" i="12" s="1"/>
  <c r="F325" i="12" a="1"/>
  <c r="F325" i="12" s="1"/>
  <c r="G325" i="12" a="1"/>
  <c r="G325" i="12" s="1"/>
  <c r="H325" i="12" a="1"/>
  <c r="H325" i="12" s="1"/>
  <c r="I325" i="12" a="1"/>
  <c r="I325" i="12" s="1"/>
  <c r="J325" i="12" a="1"/>
  <c r="J325" i="12" s="1"/>
  <c r="K325" i="12" a="1"/>
  <c r="K325" i="12" s="1"/>
  <c r="L325" i="12" a="1"/>
  <c r="L325" i="12" s="1"/>
  <c r="M325" i="12" a="1"/>
  <c r="M325" i="12" s="1"/>
  <c r="N325" i="12" a="1"/>
  <c r="N325" i="12" s="1"/>
  <c r="O325" i="12" a="1"/>
  <c r="O325" i="12" s="1"/>
  <c r="P325" i="12" a="1"/>
  <c r="P325" i="12" s="1"/>
  <c r="Q325" i="12" a="1"/>
  <c r="Q325" i="12" s="1"/>
  <c r="R325" i="12" a="1"/>
  <c r="R325" i="12" s="1"/>
  <c r="S325" i="12" a="1"/>
  <c r="S325" i="12" s="1"/>
  <c r="T325" i="12" a="1"/>
  <c r="T325" i="12" s="1"/>
  <c r="U325" i="12" a="1"/>
  <c r="U325" i="12" s="1"/>
  <c r="V325" i="12" a="1"/>
  <c r="V325" i="12" s="1"/>
  <c r="W325" i="12" a="1"/>
  <c r="W325" i="12" s="1"/>
  <c r="X325" i="12" a="1"/>
  <c r="X325" i="12" s="1"/>
  <c r="C326" i="12" a="1"/>
  <c r="C326" i="12" s="1"/>
  <c r="D326" i="12" a="1"/>
  <c r="D326" i="12" s="1"/>
  <c r="E326" i="12" a="1"/>
  <c r="E326" i="12" s="1"/>
  <c r="F326" i="12" a="1"/>
  <c r="F326" i="12" s="1"/>
  <c r="G326" i="12" a="1"/>
  <c r="G326" i="12" s="1"/>
  <c r="H326" i="12" a="1"/>
  <c r="H326" i="12" s="1"/>
  <c r="I326" i="12" a="1"/>
  <c r="I326" i="12" s="1"/>
  <c r="J326" i="12" a="1"/>
  <c r="J326" i="12" s="1"/>
  <c r="K326" i="12" a="1"/>
  <c r="K326" i="12" s="1"/>
  <c r="L326" i="12" a="1"/>
  <c r="L326" i="12" s="1"/>
  <c r="M326" i="12" a="1"/>
  <c r="M326" i="12" s="1"/>
  <c r="N326" i="12" a="1"/>
  <c r="N326" i="12" s="1"/>
  <c r="O326" i="12" a="1"/>
  <c r="O326" i="12" s="1"/>
  <c r="P326" i="12" a="1"/>
  <c r="P326" i="12" s="1"/>
  <c r="Q326" i="12" a="1"/>
  <c r="Q326" i="12" s="1"/>
  <c r="R326" i="12" a="1"/>
  <c r="R326" i="12" s="1"/>
  <c r="S326" i="12" a="1"/>
  <c r="S326" i="12" s="1"/>
  <c r="T326" i="12" a="1"/>
  <c r="T326" i="12" s="1"/>
  <c r="U326" i="12" a="1"/>
  <c r="U326" i="12" s="1"/>
  <c r="V326" i="12" a="1"/>
  <c r="V326" i="12" s="1"/>
  <c r="W326" i="12" a="1"/>
  <c r="W326" i="12" s="1"/>
  <c r="X326" i="12" a="1"/>
  <c r="X326" i="12" s="1"/>
  <c r="C327" i="12" a="1"/>
  <c r="C327" i="12" s="1"/>
  <c r="D327" i="12" a="1"/>
  <c r="D327" i="12" s="1"/>
  <c r="E327" i="12" a="1"/>
  <c r="E327" i="12" s="1"/>
  <c r="F327" i="12" a="1"/>
  <c r="F327" i="12" s="1"/>
  <c r="G327" i="12" a="1"/>
  <c r="G327" i="12" s="1"/>
  <c r="H327" i="12" a="1"/>
  <c r="H327" i="12" s="1"/>
  <c r="I327" i="12" a="1"/>
  <c r="I327" i="12" s="1"/>
  <c r="J327" i="12" a="1"/>
  <c r="J327" i="12" s="1"/>
  <c r="K327" i="12" a="1"/>
  <c r="K327" i="12" s="1"/>
  <c r="L327" i="12" a="1"/>
  <c r="L327" i="12" s="1"/>
  <c r="M327" i="12" a="1"/>
  <c r="M327" i="12" s="1"/>
  <c r="N327" i="12" a="1"/>
  <c r="N327" i="12" s="1"/>
  <c r="O327" i="12" a="1"/>
  <c r="O327" i="12" s="1"/>
  <c r="P327" i="12" a="1"/>
  <c r="P327" i="12" s="1"/>
  <c r="Q327" i="12" a="1"/>
  <c r="Q327" i="12" s="1"/>
  <c r="R327" i="12" a="1"/>
  <c r="R327" i="12" s="1"/>
  <c r="S327" i="12" a="1"/>
  <c r="S327" i="12" s="1"/>
  <c r="T327" i="12" a="1"/>
  <c r="T327" i="12" s="1"/>
  <c r="U327" i="12" a="1"/>
  <c r="U327" i="12" s="1"/>
  <c r="V327" i="12" a="1"/>
  <c r="V327" i="12" s="1"/>
  <c r="W327" i="12" a="1"/>
  <c r="W327" i="12" s="1"/>
  <c r="X327" i="12" a="1"/>
  <c r="X327" i="12" s="1"/>
  <c r="C328" i="12" a="1"/>
  <c r="C328" i="12" s="1"/>
  <c r="D328" i="12" a="1"/>
  <c r="D328" i="12" s="1"/>
  <c r="E328" i="12" a="1"/>
  <c r="E328" i="12" s="1"/>
  <c r="F328" i="12" a="1"/>
  <c r="F328" i="12" s="1"/>
  <c r="G328" i="12" a="1"/>
  <c r="G328" i="12" s="1"/>
  <c r="H328" i="12" a="1"/>
  <c r="H328" i="12" s="1"/>
  <c r="I328" i="12" a="1"/>
  <c r="I328" i="12" s="1"/>
  <c r="J328" i="12" a="1"/>
  <c r="J328" i="12" s="1"/>
  <c r="K328" i="12" a="1"/>
  <c r="K328" i="12" s="1"/>
  <c r="L328" i="12" a="1"/>
  <c r="L328" i="12" s="1"/>
  <c r="M328" i="12" a="1"/>
  <c r="M328" i="12" s="1"/>
  <c r="N328" i="12" a="1"/>
  <c r="N328" i="12" s="1"/>
  <c r="O328" i="12" a="1"/>
  <c r="O328" i="12" s="1"/>
  <c r="P328" i="12" a="1"/>
  <c r="P328" i="12" s="1"/>
  <c r="Q328" i="12" a="1"/>
  <c r="Q328" i="12" s="1"/>
  <c r="R328" i="12" a="1"/>
  <c r="R328" i="12" s="1"/>
  <c r="S328" i="12" a="1"/>
  <c r="S328" i="12" s="1"/>
  <c r="T328" i="12" a="1"/>
  <c r="T328" i="12" s="1"/>
  <c r="U328" i="12" a="1"/>
  <c r="U328" i="12" s="1"/>
  <c r="V328" i="12" a="1"/>
  <c r="V328" i="12" s="1"/>
  <c r="W328" i="12" a="1"/>
  <c r="W328" i="12" s="1"/>
  <c r="X328" i="12" a="1"/>
  <c r="X328" i="12" s="1"/>
  <c r="C329" i="12" a="1"/>
  <c r="C329" i="12" s="1"/>
  <c r="D329" i="12" a="1"/>
  <c r="D329" i="12" s="1"/>
  <c r="E329" i="12" a="1"/>
  <c r="E329" i="12" s="1"/>
  <c r="F329" i="12" a="1"/>
  <c r="F329" i="12" s="1"/>
  <c r="G329" i="12" a="1"/>
  <c r="G329" i="12" s="1"/>
  <c r="H329" i="12" a="1"/>
  <c r="H329" i="12" s="1"/>
  <c r="I329" i="12" a="1"/>
  <c r="I329" i="12" s="1"/>
  <c r="J329" i="12" a="1"/>
  <c r="J329" i="12" s="1"/>
  <c r="K329" i="12" a="1"/>
  <c r="K329" i="12" s="1"/>
  <c r="L329" i="12" a="1"/>
  <c r="L329" i="12" s="1"/>
  <c r="M329" i="12" a="1"/>
  <c r="M329" i="12" s="1"/>
  <c r="N329" i="12" a="1"/>
  <c r="N329" i="12" s="1"/>
  <c r="O329" i="12" a="1"/>
  <c r="O329" i="12" s="1"/>
  <c r="P329" i="12" a="1"/>
  <c r="P329" i="12" s="1"/>
  <c r="Q329" i="12" a="1"/>
  <c r="Q329" i="12" s="1"/>
  <c r="R329" i="12" a="1"/>
  <c r="R329" i="12" s="1"/>
  <c r="S329" i="12" a="1"/>
  <c r="S329" i="12" s="1"/>
  <c r="T329" i="12" a="1"/>
  <c r="T329" i="12" s="1"/>
  <c r="U329" i="12" a="1"/>
  <c r="U329" i="12" s="1"/>
  <c r="V329" i="12" a="1"/>
  <c r="V329" i="12" s="1"/>
  <c r="W329" i="12" a="1"/>
  <c r="W329" i="12" s="1"/>
  <c r="X329" i="12" a="1"/>
  <c r="X329" i="12" s="1"/>
  <c r="C330" i="12" a="1"/>
  <c r="C330" i="12" s="1"/>
  <c r="D330" i="12" a="1"/>
  <c r="D330" i="12" s="1"/>
  <c r="E330" i="12" a="1"/>
  <c r="E330" i="12" s="1"/>
  <c r="F330" i="12" a="1"/>
  <c r="F330" i="12" s="1"/>
  <c r="G330" i="12" a="1"/>
  <c r="G330" i="12" s="1"/>
  <c r="H330" i="12" a="1"/>
  <c r="H330" i="12" s="1"/>
  <c r="I330" i="12" a="1"/>
  <c r="I330" i="12" s="1"/>
  <c r="J330" i="12" a="1"/>
  <c r="J330" i="12" s="1"/>
  <c r="K330" i="12" a="1"/>
  <c r="K330" i="12" s="1"/>
  <c r="L330" i="12" a="1"/>
  <c r="L330" i="12" s="1"/>
  <c r="M330" i="12" a="1"/>
  <c r="M330" i="12" s="1"/>
  <c r="N330" i="12" a="1"/>
  <c r="N330" i="12" s="1"/>
  <c r="O330" i="12" a="1"/>
  <c r="O330" i="12" s="1"/>
  <c r="P330" i="12" a="1"/>
  <c r="P330" i="12" s="1"/>
  <c r="Q330" i="12" a="1"/>
  <c r="Q330" i="12" s="1"/>
  <c r="R330" i="12" a="1"/>
  <c r="R330" i="12" s="1"/>
  <c r="S330" i="12" a="1"/>
  <c r="S330" i="12" s="1"/>
  <c r="T330" i="12" a="1"/>
  <c r="T330" i="12" s="1"/>
  <c r="U330" i="12" a="1"/>
  <c r="U330" i="12" s="1"/>
  <c r="V330" i="12" a="1"/>
  <c r="V330" i="12" s="1"/>
  <c r="W330" i="12" a="1"/>
  <c r="W330" i="12" s="1"/>
  <c r="X330" i="12" a="1"/>
  <c r="X330" i="12" s="1"/>
  <c r="C331" i="12" a="1"/>
  <c r="C331" i="12" s="1"/>
  <c r="D331" i="12" a="1"/>
  <c r="D331" i="12" s="1"/>
  <c r="E331" i="12" a="1"/>
  <c r="E331" i="12" s="1"/>
  <c r="F331" i="12" a="1"/>
  <c r="F331" i="12" s="1"/>
  <c r="G331" i="12" a="1"/>
  <c r="G331" i="12" s="1"/>
  <c r="H331" i="12" a="1"/>
  <c r="H331" i="12" s="1"/>
  <c r="I331" i="12" a="1"/>
  <c r="I331" i="12" s="1"/>
  <c r="J331" i="12" a="1"/>
  <c r="J331" i="12" s="1"/>
  <c r="K331" i="12" a="1"/>
  <c r="K331" i="12" s="1"/>
  <c r="L331" i="12" a="1"/>
  <c r="L331" i="12" s="1"/>
  <c r="M331" i="12" a="1"/>
  <c r="M331" i="12" s="1"/>
  <c r="N331" i="12" a="1"/>
  <c r="N331" i="12" s="1"/>
  <c r="O331" i="12" a="1"/>
  <c r="O331" i="12" s="1"/>
  <c r="P331" i="12" a="1"/>
  <c r="P331" i="12" s="1"/>
  <c r="Q331" i="12" a="1"/>
  <c r="Q331" i="12" s="1"/>
  <c r="R331" i="12" a="1"/>
  <c r="R331" i="12" s="1"/>
  <c r="S331" i="12" a="1"/>
  <c r="S331" i="12" s="1"/>
  <c r="T331" i="12" a="1"/>
  <c r="T331" i="12" s="1"/>
  <c r="U331" i="12" a="1"/>
  <c r="U331" i="12" s="1"/>
  <c r="V331" i="12" a="1"/>
  <c r="V331" i="12" s="1"/>
  <c r="W331" i="12" a="1"/>
  <c r="W331" i="12" s="1"/>
  <c r="X331" i="12" a="1"/>
  <c r="X331" i="12" s="1"/>
  <c r="C332" i="12" a="1"/>
  <c r="C332" i="12" s="1"/>
  <c r="D332" i="12" a="1"/>
  <c r="D332" i="12" s="1"/>
  <c r="E332" i="12" a="1"/>
  <c r="E332" i="12" s="1"/>
  <c r="F332" i="12" a="1"/>
  <c r="F332" i="12" s="1"/>
  <c r="G332" i="12" a="1"/>
  <c r="G332" i="12" s="1"/>
  <c r="H332" i="12" a="1"/>
  <c r="H332" i="12" s="1"/>
  <c r="I332" i="12" a="1"/>
  <c r="I332" i="12" s="1"/>
  <c r="J332" i="12" a="1"/>
  <c r="J332" i="12" s="1"/>
  <c r="K332" i="12" a="1"/>
  <c r="K332" i="12" s="1"/>
  <c r="L332" i="12" a="1"/>
  <c r="L332" i="12" s="1"/>
  <c r="M332" i="12" a="1"/>
  <c r="M332" i="12" s="1"/>
  <c r="N332" i="12" a="1"/>
  <c r="N332" i="12" s="1"/>
  <c r="O332" i="12" a="1"/>
  <c r="O332" i="12" s="1"/>
  <c r="P332" i="12" a="1"/>
  <c r="P332" i="12" s="1"/>
  <c r="Q332" i="12" a="1"/>
  <c r="Q332" i="12" s="1"/>
  <c r="R332" i="12" a="1"/>
  <c r="R332" i="12" s="1"/>
  <c r="S332" i="12" a="1"/>
  <c r="S332" i="12" s="1"/>
  <c r="T332" i="12" a="1"/>
  <c r="T332" i="12" s="1"/>
  <c r="U332" i="12" a="1"/>
  <c r="U332" i="12" s="1"/>
  <c r="V332" i="12" a="1"/>
  <c r="V332" i="12" s="1"/>
  <c r="W332" i="12" a="1"/>
  <c r="W332" i="12" s="1"/>
  <c r="X332" i="12" a="1"/>
  <c r="X332" i="12" s="1"/>
  <c r="C333" i="12" a="1"/>
  <c r="C333" i="12" s="1"/>
  <c r="D333" i="12" a="1"/>
  <c r="D333" i="12" s="1"/>
  <c r="E333" i="12" a="1"/>
  <c r="E333" i="12" s="1"/>
  <c r="F333" i="12" a="1"/>
  <c r="F333" i="12" s="1"/>
  <c r="G333" i="12" a="1"/>
  <c r="G333" i="12" s="1"/>
  <c r="H333" i="12" a="1"/>
  <c r="H333" i="12" s="1"/>
  <c r="I333" i="12" a="1"/>
  <c r="I333" i="12" s="1"/>
  <c r="J333" i="12" a="1"/>
  <c r="J333" i="12" s="1"/>
  <c r="K333" i="12" a="1"/>
  <c r="K333" i="12" s="1"/>
  <c r="L333" i="12" a="1"/>
  <c r="L333" i="12" s="1"/>
  <c r="M333" i="12" a="1"/>
  <c r="M333" i="12" s="1"/>
  <c r="N333" i="12" a="1"/>
  <c r="N333" i="12" s="1"/>
  <c r="O333" i="12" a="1"/>
  <c r="O333" i="12" s="1"/>
  <c r="P333" i="12" a="1"/>
  <c r="P333" i="12" s="1"/>
  <c r="Q333" i="12" a="1"/>
  <c r="Q333" i="12" s="1"/>
  <c r="R333" i="12" a="1"/>
  <c r="R333" i="12" s="1"/>
  <c r="S333" i="12" a="1"/>
  <c r="S333" i="12" s="1"/>
  <c r="T333" i="12" a="1"/>
  <c r="T333" i="12" s="1"/>
  <c r="U333" i="12" a="1"/>
  <c r="U333" i="12" s="1"/>
  <c r="V333" i="12" a="1"/>
  <c r="V333" i="12" s="1"/>
  <c r="W333" i="12" a="1"/>
  <c r="W333" i="12" s="1"/>
  <c r="X333" i="12" a="1"/>
  <c r="X333" i="12" s="1"/>
  <c r="C334" i="12" a="1"/>
  <c r="C334" i="12" s="1"/>
  <c r="D334" i="12" a="1"/>
  <c r="D334" i="12" s="1"/>
  <c r="E334" i="12" a="1"/>
  <c r="E334" i="12" s="1"/>
  <c r="F334" i="12" a="1"/>
  <c r="F334" i="12" s="1"/>
  <c r="G334" i="12" a="1"/>
  <c r="G334" i="12" s="1"/>
  <c r="H334" i="12" a="1"/>
  <c r="H334" i="12" s="1"/>
  <c r="I334" i="12" a="1"/>
  <c r="I334" i="12" s="1"/>
  <c r="J334" i="12" a="1"/>
  <c r="J334" i="12" s="1"/>
  <c r="K334" i="12" a="1"/>
  <c r="K334" i="12" s="1"/>
  <c r="L334" i="12" a="1"/>
  <c r="L334" i="12" s="1"/>
  <c r="M334" i="12" a="1"/>
  <c r="M334" i="12" s="1"/>
  <c r="N334" i="12" a="1"/>
  <c r="N334" i="12" s="1"/>
  <c r="O334" i="12" a="1"/>
  <c r="O334" i="12" s="1"/>
  <c r="P334" i="12" a="1"/>
  <c r="P334" i="12" s="1"/>
  <c r="Q334" i="12" a="1"/>
  <c r="Q334" i="12" s="1"/>
  <c r="R334" i="12" a="1"/>
  <c r="R334" i="12" s="1"/>
  <c r="S334" i="12" a="1"/>
  <c r="S334" i="12" s="1"/>
  <c r="T334" i="12" a="1"/>
  <c r="T334" i="12" s="1"/>
  <c r="U334" i="12" a="1"/>
  <c r="U334" i="12" s="1"/>
  <c r="V334" i="12" a="1"/>
  <c r="V334" i="12" s="1"/>
  <c r="W334" i="12" a="1"/>
  <c r="W334" i="12" s="1"/>
  <c r="X334" i="12" a="1"/>
  <c r="X334" i="12" s="1"/>
  <c r="C335" i="12" a="1"/>
  <c r="C335" i="12" s="1"/>
  <c r="D335" i="12" a="1"/>
  <c r="D335" i="12" s="1"/>
  <c r="E335" i="12" a="1"/>
  <c r="E335" i="12" s="1"/>
  <c r="F335" i="12" a="1"/>
  <c r="F335" i="12" s="1"/>
  <c r="G335" i="12" a="1"/>
  <c r="G335" i="12" s="1"/>
  <c r="H335" i="12" a="1"/>
  <c r="H335" i="12" s="1"/>
  <c r="I335" i="12" a="1"/>
  <c r="I335" i="12" s="1"/>
  <c r="J335" i="12" a="1"/>
  <c r="J335" i="12" s="1"/>
  <c r="K335" i="12" a="1"/>
  <c r="K335" i="12" s="1"/>
  <c r="L335" i="12" a="1"/>
  <c r="L335" i="12" s="1"/>
  <c r="M335" i="12" a="1"/>
  <c r="M335" i="12" s="1"/>
  <c r="N335" i="12" a="1"/>
  <c r="N335" i="12" s="1"/>
  <c r="O335" i="12" a="1"/>
  <c r="O335" i="12" s="1"/>
  <c r="P335" i="12" a="1"/>
  <c r="P335" i="12" s="1"/>
  <c r="Q335" i="12" a="1"/>
  <c r="Q335" i="12" s="1"/>
  <c r="R335" i="12" a="1"/>
  <c r="R335" i="12" s="1"/>
  <c r="S335" i="12" a="1"/>
  <c r="S335" i="12" s="1"/>
  <c r="T335" i="12" a="1"/>
  <c r="T335" i="12" s="1"/>
  <c r="U335" i="12" a="1"/>
  <c r="U335" i="12" s="1"/>
  <c r="V335" i="12" a="1"/>
  <c r="V335" i="12" s="1"/>
  <c r="W335" i="12" a="1"/>
  <c r="W335" i="12" s="1"/>
  <c r="X335" i="12" a="1"/>
  <c r="X335" i="12" s="1"/>
  <c r="C336" i="12" a="1"/>
  <c r="C336" i="12" s="1"/>
  <c r="D336" i="12" a="1"/>
  <c r="D336" i="12" s="1"/>
  <c r="E336" i="12" a="1"/>
  <c r="E336" i="12" s="1"/>
  <c r="F336" i="12" a="1"/>
  <c r="F336" i="12" s="1"/>
  <c r="G336" i="12" a="1"/>
  <c r="G336" i="12" s="1"/>
  <c r="H336" i="12" a="1"/>
  <c r="H336" i="12" s="1"/>
  <c r="I336" i="12" a="1"/>
  <c r="I336" i="12" s="1"/>
  <c r="J336" i="12" a="1"/>
  <c r="J336" i="12" s="1"/>
  <c r="K336" i="12" a="1"/>
  <c r="K336" i="12" s="1"/>
  <c r="L336" i="12" a="1"/>
  <c r="L336" i="12" s="1"/>
  <c r="M336" i="12" a="1"/>
  <c r="M336" i="12" s="1"/>
  <c r="N336" i="12" a="1"/>
  <c r="N336" i="12" s="1"/>
  <c r="O336" i="12" a="1"/>
  <c r="O336" i="12" s="1"/>
  <c r="P336" i="12" a="1"/>
  <c r="P336" i="12" s="1"/>
  <c r="Q336" i="12" a="1"/>
  <c r="Q336" i="12" s="1"/>
  <c r="R336" i="12" a="1"/>
  <c r="R336" i="12" s="1"/>
  <c r="S336" i="12" a="1"/>
  <c r="S336" i="12" s="1"/>
  <c r="T336" i="12" a="1"/>
  <c r="T336" i="12" s="1"/>
  <c r="U336" i="12" a="1"/>
  <c r="U336" i="12" s="1"/>
  <c r="V336" i="12" a="1"/>
  <c r="V336" i="12" s="1"/>
  <c r="W336" i="12" a="1"/>
  <c r="W336" i="12" s="1"/>
  <c r="X336" i="12" a="1"/>
  <c r="X336" i="12" s="1"/>
  <c r="C337" i="12" a="1"/>
  <c r="C337" i="12" s="1"/>
  <c r="D337" i="12" a="1"/>
  <c r="D337" i="12" s="1"/>
  <c r="E337" i="12" a="1"/>
  <c r="E337" i="12" s="1"/>
  <c r="F337" i="12" a="1"/>
  <c r="F337" i="12" s="1"/>
  <c r="G337" i="12" a="1"/>
  <c r="G337" i="12" s="1"/>
  <c r="H337" i="12" a="1"/>
  <c r="H337" i="12" s="1"/>
  <c r="I337" i="12" a="1"/>
  <c r="I337" i="12" s="1"/>
  <c r="J337" i="12" a="1"/>
  <c r="J337" i="12" s="1"/>
  <c r="K337" i="12" a="1"/>
  <c r="K337" i="12" s="1"/>
  <c r="L337" i="12" a="1"/>
  <c r="L337" i="12" s="1"/>
  <c r="M337" i="12" a="1"/>
  <c r="M337" i="12" s="1"/>
  <c r="N337" i="12" a="1"/>
  <c r="N337" i="12" s="1"/>
  <c r="O337" i="12" a="1"/>
  <c r="O337" i="12" s="1"/>
  <c r="P337" i="12" a="1"/>
  <c r="P337" i="12" s="1"/>
  <c r="Q337" i="12" a="1"/>
  <c r="Q337" i="12" s="1"/>
  <c r="R337" i="12" a="1"/>
  <c r="R337" i="12" s="1"/>
  <c r="S337" i="12" a="1"/>
  <c r="S337" i="12" s="1"/>
  <c r="T337" i="12" a="1"/>
  <c r="T337" i="12" s="1"/>
  <c r="U337" i="12" a="1"/>
  <c r="U337" i="12" s="1"/>
  <c r="V337" i="12" a="1"/>
  <c r="V337" i="12" s="1"/>
  <c r="W337" i="12" a="1"/>
  <c r="W337" i="12" s="1"/>
  <c r="X337" i="12" a="1"/>
  <c r="X337" i="12" s="1"/>
  <c r="C338" i="12" a="1"/>
  <c r="C338" i="12" s="1"/>
  <c r="D338" i="12" a="1"/>
  <c r="D338" i="12" s="1"/>
  <c r="E338" i="12" a="1"/>
  <c r="E338" i="12" s="1"/>
  <c r="F338" i="12" a="1"/>
  <c r="F338" i="12" s="1"/>
  <c r="G338" i="12" a="1"/>
  <c r="G338" i="12" s="1"/>
  <c r="H338" i="12" a="1"/>
  <c r="H338" i="12" s="1"/>
  <c r="I338" i="12" a="1"/>
  <c r="I338" i="12" s="1"/>
  <c r="J338" i="12" a="1"/>
  <c r="J338" i="12" s="1"/>
  <c r="K338" i="12" a="1"/>
  <c r="K338" i="12" s="1"/>
  <c r="L338" i="12" a="1"/>
  <c r="L338" i="12" s="1"/>
  <c r="M338" i="12" a="1"/>
  <c r="M338" i="12" s="1"/>
  <c r="N338" i="12" a="1"/>
  <c r="N338" i="12" s="1"/>
  <c r="O338" i="12" a="1"/>
  <c r="O338" i="12" s="1"/>
  <c r="P338" i="12" a="1"/>
  <c r="P338" i="12" s="1"/>
  <c r="Q338" i="12" a="1"/>
  <c r="Q338" i="12" s="1"/>
  <c r="R338" i="12" a="1"/>
  <c r="R338" i="12" s="1"/>
  <c r="S338" i="12" a="1"/>
  <c r="S338" i="12" s="1"/>
  <c r="T338" i="12" a="1"/>
  <c r="T338" i="12" s="1"/>
  <c r="U338" i="12" a="1"/>
  <c r="U338" i="12" s="1"/>
  <c r="V338" i="12" a="1"/>
  <c r="V338" i="12" s="1"/>
  <c r="W338" i="12" a="1"/>
  <c r="W338" i="12" s="1"/>
  <c r="X338" i="12" a="1"/>
  <c r="X338" i="12" s="1"/>
  <c r="C339" i="12" a="1"/>
  <c r="C339" i="12" s="1"/>
  <c r="D339" i="12" a="1"/>
  <c r="D339" i="12" s="1"/>
  <c r="E339" i="12" a="1"/>
  <c r="E339" i="12" s="1"/>
  <c r="F339" i="12" a="1"/>
  <c r="F339" i="12" s="1"/>
  <c r="G339" i="12" a="1"/>
  <c r="G339" i="12" s="1"/>
  <c r="H339" i="12" a="1"/>
  <c r="H339" i="12" s="1"/>
  <c r="I339" i="12" a="1"/>
  <c r="I339" i="12" s="1"/>
  <c r="J339" i="12" a="1"/>
  <c r="J339" i="12" s="1"/>
  <c r="K339" i="12" a="1"/>
  <c r="K339" i="12" s="1"/>
  <c r="L339" i="12" a="1"/>
  <c r="L339" i="12" s="1"/>
  <c r="M339" i="12" a="1"/>
  <c r="M339" i="12" s="1"/>
  <c r="N339" i="12" a="1"/>
  <c r="N339" i="12" s="1"/>
  <c r="O339" i="12" a="1"/>
  <c r="O339" i="12" s="1"/>
  <c r="P339" i="12" a="1"/>
  <c r="P339" i="12" s="1"/>
  <c r="Q339" i="12" a="1"/>
  <c r="Q339" i="12" s="1"/>
  <c r="R339" i="12" a="1"/>
  <c r="R339" i="12" s="1"/>
  <c r="S339" i="12" a="1"/>
  <c r="S339" i="12" s="1"/>
  <c r="T339" i="12" a="1"/>
  <c r="T339" i="12" s="1"/>
  <c r="U339" i="12" a="1"/>
  <c r="U339" i="12" s="1"/>
  <c r="V339" i="12" a="1"/>
  <c r="V339" i="12" s="1"/>
  <c r="W339" i="12" a="1"/>
  <c r="W339" i="12" s="1"/>
  <c r="X339" i="12" a="1"/>
  <c r="X339" i="12" s="1"/>
  <c r="C340" i="12" a="1"/>
  <c r="C340" i="12" s="1"/>
  <c r="D340" i="12" a="1"/>
  <c r="D340" i="12" s="1"/>
  <c r="E340" i="12" a="1"/>
  <c r="E340" i="12" s="1"/>
  <c r="F340" i="12" a="1"/>
  <c r="F340" i="12" s="1"/>
  <c r="G340" i="12" a="1"/>
  <c r="G340" i="12" s="1"/>
  <c r="H340" i="12" a="1"/>
  <c r="H340" i="12" s="1"/>
  <c r="I340" i="12" a="1"/>
  <c r="I340" i="12" s="1"/>
  <c r="J340" i="12" a="1"/>
  <c r="J340" i="12" s="1"/>
  <c r="K340" i="12" a="1"/>
  <c r="K340" i="12" s="1"/>
  <c r="L340" i="12" a="1"/>
  <c r="L340" i="12" s="1"/>
  <c r="M340" i="12" a="1"/>
  <c r="M340" i="12" s="1"/>
  <c r="N340" i="12" a="1"/>
  <c r="N340" i="12" s="1"/>
  <c r="O340" i="12" a="1"/>
  <c r="O340" i="12" s="1"/>
  <c r="P340" i="12" a="1"/>
  <c r="P340" i="12" s="1"/>
  <c r="Q340" i="12" a="1"/>
  <c r="Q340" i="12" s="1"/>
  <c r="R340" i="12" a="1"/>
  <c r="R340" i="12" s="1"/>
  <c r="S340" i="12" a="1"/>
  <c r="S340" i="12" s="1"/>
  <c r="T340" i="12" a="1"/>
  <c r="T340" i="12" s="1"/>
  <c r="U340" i="12" a="1"/>
  <c r="U340" i="12" s="1"/>
  <c r="V340" i="12" a="1"/>
  <c r="V340" i="12" s="1"/>
  <c r="W340" i="12" a="1"/>
  <c r="W340" i="12" s="1"/>
  <c r="X340" i="12" a="1"/>
  <c r="X340" i="12" s="1"/>
  <c r="C341" i="12" a="1"/>
  <c r="C341" i="12" s="1"/>
  <c r="D341" i="12" a="1"/>
  <c r="D341" i="12" s="1"/>
  <c r="E341" i="12" a="1"/>
  <c r="E341" i="12" s="1"/>
  <c r="F341" i="12" a="1"/>
  <c r="F341" i="12" s="1"/>
  <c r="G341" i="12" a="1"/>
  <c r="G341" i="12" s="1"/>
  <c r="H341" i="12" a="1"/>
  <c r="H341" i="12" s="1"/>
  <c r="I341" i="12" a="1"/>
  <c r="I341" i="12" s="1"/>
  <c r="J341" i="12" a="1"/>
  <c r="J341" i="12" s="1"/>
  <c r="K341" i="12" a="1"/>
  <c r="K341" i="12" s="1"/>
  <c r="L341" i="12" a="1"/>
  <c r="L341" i="12" s="1"/>
  <c r="M341" i="12" a="1"/>
  <c r="M341" i="12" s="1"/>
  <c r="N341" i="12" a="1"/>
  <c r="N341" i="12" s="1"/>
  <c r="O341" i="12" a="1"/>
  <c r="O341" i="12" s="1"/>
  <c r="P341" i="12" a="1"/>
  <c r="P341" i="12" s="1"/>
  <c r="Q341" i="12" a="1"/>
  <c r="Q341" i="12" s="1"/>
  <c r="R341" i="12" a="1"/>
  <c r="R341" i="12" s="1"/>
  <c r="S341" i="12" a="1"/>
  <c r="S341" i="12" s="1"/>
  <c r="T341" i="12" a="1"/>
  <c r="T341" i="12" s="1"/>
  <c r="U341" i="12" a="1"/>
  <c r="U341" i="12" s="1"/>
  <c r="V341" i="12" a="1"/>
  <c r="V341" i="12" s="1"/>
  <c r="W341" i="12" a="1"/>
  <c r="W341" i="12" s="1"/>
  <c r="X341" i="12" a="1"/>
  <c r="X341" i="12" s="1"/>
  <c r="C342" i="12" a="1"/>
  <c r="C342" i="12" s="1"/>
  <c r="D342" i="12" a="1"/>
  <c r="D342" i="12" s="1"/>
  <c r="E342" i="12" a="1"/>
  <c r="E342" i="12" s="1"/>
  <c r="F342" i="12" a="1"/>
  <c r="F342" i="12" s="1"/>
  <c r="G342" i="12" a="1"/>
  <c r="G342" i="12" s="1"/>
  <c r="H342" i="12" a="1"/>
  <c r="H342" i="12" s="1"/>
  <c r="I342" i="12" a="1"/>
  <c r="I342" i="12" s="1"/>
  <c r="J342" i="12" a="1"/>
  <c r="J342" i="12" s="1"/>
  <c r="K342" i="12" a="1"/>
  <c r="K342" i="12" s="1"/>
  <c r="L342" i="12" a="1"/>
  <c r="L342" i="12" s="1"/>
  <c r="M342" i="12" a="1"/>
  <c r="M342" i="12" s="1"/>
  <c r="N342" i="12" a="1"/>
  <c r="N342" i="12" s="1"/>
  <c r="O342" i="12" a="1"/>
  <c r="O342" i="12" s="1"/>
  <c r="P342" i="12" a="1"/>
  <c r="P342" i="12" s="1"/>
  <c r="Q342" i="12" a="1"/>
  <c r="Q342" i="12" s="1"/>
  <c r="R342" i="12" a="1"/>
  <c r="R342" i="12" s="1"/>
  <c r="S342" i="12" a="1"/>
  <c r="S342" i="12" s="1"/>
  <c r="T342" i="12" a="1"/>
  <c r="T342" i="12" s="1"/>
  <c r="U342" i="12" a="1"/>
  <c r="U342" i="12" s="1"/>
  <c r="V342" i="12" a="1"/>
  <c r="V342" i="12" s="1"/>
  <c r="W342" i="12" a="1"/>
  <c r="W342" i="12" s="1"/>
  <c r="X342" i="12" a="1"/>
  <c r="X342" i="12" s="1"/>
  <c r="C343" i="12" a="1"/>
  <c r="C343" i="12" s="1"/>
  <c r="D343" i="12" a="1"/>
  <c r="D343" i="12" s="1"/>
  <c r="E343" i="12" a="1"/>
  <c r="E343" i="12" s="1"/>
  <c r="F343" i="12" a="1"/>
  <c r="F343" i="12" s="1"/>
  <c r="G343" i="12" a="1"/>
  <c r="G343" i="12" s="1"/>
  <c r="H343" i="12" a="1"/>
  <c r="H343" i="12" s="1"/>
  <c r="I343" i="12" a="1"/>
  <c r="I343" i="12" s="1"/>
  <c r="J343" i="12" a="1"/>
  <c r="J343" i="12" s="1"/>
  <c r="K343" i="12" a="1"/>
  <c r="K343" i="12" s="1"/>
  <c r="L343" i="12" a="1"/>
  <c r="L343" i="12" s="1"/>
  <c r="M343" i="12" a="1"/>
  <c r="M343" i="12" s="1"/>
  <c r="N343" i="12" a="1"/>
  <c r="N343" i="12" s="1"/>
  <c r="O343" i="12" a="1"/>
  <c r="O343" i="12" s="1"/>
  <c r="P343" i="12" a="1"/>
  <c r="P343" i="12" s="1"/>
  <c r="Q343" i="12" a="1"/>
  <c r="Q343" i="12" s="1"/>
  <c r="R343" i="12" a="1"/>
  <c r="R343" i="12" s="1"/>
  <c r="S343" i="12" a="1"/>
  <c r="S343" i="12" s="1"/>
  <c r="T343" i="12" a="1"/>
  <c r="T343" i="12" s="1"/>
  <c r="U343" i="12" a="1"/>
  <c r="U343" i="12" s="1"/>
  <c r="V343" i="12" a="1"/>
  <c r="V343" i="12" s="1"/>
  <c r="W343" i="12" a="1"/>
  <c r="W343" i="12" s="1"/>
  <c r="X343" i="12" a="1"/>
  <c r="X343" i="12" s="1"/>
  <c r="C344" i="12" a="1"/>
  <c r="C344" i="12" s="1"/>
  <c r="D344" i="12" a="1"/>
  <c r="D344" i="12" s="1"/>
  <c r="E344" i="12" a="1"/>
  <c r="E344" i="12" s="1"/>
  <c r="F344" i="12" a="1"/>
  <c r="F344" i="12" s="1"/>
  <c r="G344" i="12" a="1"/>
  <c r="G344" i="12" s="1"/>
  <c r="H344" i="12" a="1"/>
  <c r="H344" i="12" s="1"/>
  <c r="I344" i="12" a="1"/>
  <c r="I344" i="12" s="1"/>
  <c r="J344" i="12" a="1"/>
  <c r="J344" i="12" s="1"/>
  <c r="K344" i="12" a="1"/>
  <c r="K344" i="12" s="1"/>
  <c r="L344" i="12" a="1"/>
  <c r="L344" i="12" s="1"/>
  <c r="M344" i="12" a="1"/>
  <c r="M344" i="12" s="1"/>
  <c r="N344" i="12" a="1"/>
  <c r="N344" i="12" s="1"/>
  <c r="O344" i="12" a="1"/>
  <c r="O344" i="12" s="1"/>
  <c r="P344" i="12" a="1"/>
  <c r="P344" i="12" s="1"/>
  <c r="Q344" i="12" a="1"/>
  <c r="Q344" i="12" s="1"/>
  <c r="R344" i="12" a="1"/>
  <c r="R344" i="12" s="1"/>
  <c r="S344" i="12" a="1"/>
  <c r="S344" i="12" s="1"/>
  <c r="T344" i="12" a="1"/>
  <c r="T344" i="12" s="1"/>
  <c r="U344" i="12" a="1"/>
  <c r="U344" i="12" s="1"/>
  <c r="V344" i="12" a="1"/>
  <c r="V344" i="12" s="1"/>
  <c r="W344" i="12" a="1"/>
  <c r="W344" i="12" s="1"/>
  <c r="X344" i="12" a="1"/>
  <c r="X344" i="12" s="1"/>
  <c r="C345" i="12" a="1"/>
  <c r="C345" i="12" s="1"/>
  <c r="D345" i="12" a="1"/>
  <c r="D345" i="12" s="1"/>
  <c r="E345" i="12" a="1"/>
  <c r="E345" i="12" s="1"/>
  <c r="F345" i="12" a="1"/>
  <c r="F345" i="12" s="1"/>
  <c r="G345" i="12" a="1"/>
  <c r="G345" i="12" s="1"/>
  <c r="H345" i="12" a="1"/>
  <c r="H345" i="12" s="1"/>
  <c r="I345" i="12" a="1"/>
  <c r="I345" i="12" s="1"/>
  <c r="J345" i="12" a="1"/>
  <c r="J345" i="12" s="1"/>
  <c r="K345" i="12" a="1"/>
  <c r="K345" i="12" s="1"/>
  <c r="L345" i="12" a="1"/>
  <c r="L345" i="12" s="1"/>
  <c r="M345" i="12" a="1"/>
  <c r="M345" i="12" s="1"/>
  <c r="N345" i="12" a="1"/>
  <c r="N345" i="12" s="1"/>
  <c r="O345" i="12" a="1"/>
  <c r="O345" i="12" s="1"/>
  <c r="P345" i="12" a="1"/>
  <c r="P345" i="12" s="1"/>
  <c r="Q345" i="12" a="1"/>
  <c r="Q345" i="12" s="1"/>
  <c r="R345" i="12" a="1"/>
  <c r="R345" i="12" s="1"/>
  <c r="S345" i="12" a="1"/>
  <c r="S345" i="12" s="1"/>
  <c r="T345" i="12" a="1"/>
  <c r="T345" i="12" s="1"/>
  <c r="U345" i="12" a="1"/>
  <c r="U345" i="12" s="1"/>
  <c r="V345" i="12" a="1"/>
  <c r="V345" i="12" s="1"/>
  <c r="W345" i="12" a="1"/>
  <c r="W345" i="12" s="1"/>
  <c r="X345" i="12" a="1"/>
  <c r="X345" i="12" s="1"/>
  <c r="C346" i="12" a="1"/>
  <c r="C346" i="12" s="1"/>
  <c r="D346" i="12" a="1"/>
  <c r="D346" i="12" s="1"/>
  <c r="E346" i="12" a="1"/>
  <c r="E346" i="12" s="1"/>
  <c r="F346" i="12" a="1"/>
  <c r="F346" i="12" s="1"/>
  <c r="G346" i="12" a="1"/>
  <c r="G346" i="12" s="1"/>
  <c r="H346" i="12" a="1"/>
  <c r="H346" i="12" s="1"/>
  <c r="I346" i="12" a="1"/>
  <c r="I346" i="12" s="1"/>
  <c r="J346" i="12" a="1"/>
  <c r="J346" i="12" s="1"/>
  <c r="K346" i="12" a="1"/>
  <c r="K346" i="12" s="1"/>
  <c r="L346" i="12" a="1"/>
  <c r="L346" i="12" s="1"/>
  <c r="M346" i="12" a="1"/>
  <c r="M346" i="12" s="1"/>
  <c r="N346" i="12" a="1"/>
  <c r="N346" i="12" s="1"/>
  <c r="O346" i="12" a="1"/>
  <c r="O346" i="12" s="1"/>
  <c r="P346" i="12" a="1"/>
  <c r="P346" i="12" s="1"/>
  <c r="Q346" i="12" a="1"/>
  <c r="Q346" i="12" s="1"/>
  <c r="R346" i="12" a="1"/>
  <c r="R346" i="12" s="1"/>
  <c r="S346" i="12" a="1"/>
  <c r="S346" i="12" s="1"/>
  <c r="T346" i="12" a="1"/>
  <c r="T346" i="12" s="1"/>
  <c r="U346" i="12" a="1"/>
  <c r="U346" i="12" s="1"/>
  <c r="V346" i="12" a="1"/>
  <c r="V346" i="12" s="1"/>
  <c r="W346" i="12" a="1"/>
  <c r="W346" i="12" s="1"/>
  <c r="X346" i="12" a="1"/>
  <c r="X346" i="12" s="1"/>
  <c r="C347" i="12" a="1"/>
  <c r="C347" i="12" s="1"/>
  <c r="D347" i="12" a="1"/>
  <c r="D347" i="12" s="1"/>
  <c r="E347" i="12" a="1"/>
  <c r="E347" i="12" s="1"/>
  <c r="F347" i="12" a="1"/>
  <c r="F347" i="12" s="1"/>
  <c r="G347" i="12" a="1"/>
  <c r="G347" i="12" s="1"/>
  <c r="H347" i="12" a="1"/>
  <c r="H347" i="12" s="1"/>
  <c r="I347" i="12" a="1"/>
  <c r="I347" i="12" s="1"/>
  <c r="J347" i="12" a="1"/>
  <c r="J347" i="12" s="1"/>
  <c r="K347" i="12" a="1"/>
  <c r="K347" i="12" s="1"/>
  <c r="L347" i="12" a="1"/>
  <c r="L347" i="12" s="1"/>
  <c r="M347" i="12" a="1"/>
  <c r="M347" i="12" s="1"/>
  <c r="N347" i="12" a="1"/>
  <c r="N347" i="12" s="1"/>
  <c r="O347" i="12" a="1"/>
  <c r="O347" i="12" s="1"/>
  <c r="P347" i="12" a="1"/>
  <c r="P347" i="12" s="1"/>
  <c r="Q347" i="12" a="1"/>
  <c r="Q347" i="12" s="1"/>
  <c r="R347" i="12" a="1"/>
  <c r="R347" i="12" s="1"/>
  <c r="S347" i="12" a="1"/>
  <c r="S347" i="12" s="1"/>
  <c r="T347" i="12" a="1"/>
  <c r="T347" i="12" s="1"/>
  <c r="U347" i="12" a="1"/>
  <c r="U347" i="12" s="1"/>
  <c r="V347" i="12" a="1"/>
  <c r="V347" i="12" s="1"/>
  <c r="W347" i="12" a="1"/>
  <c r="W347" i="12" s="1"/>
  <c r="X347" i="12" a="1"/>
  <c r="X347" i="12" s="1"/>
  <c r="C348" i="12" a="1"/>
  <c r="C348" i="12" s="1"/>
  <c r="D348" i="12" a="1"/>
  <c r="D348" i="12" s="1"/>
  <c r="E348" i="12" a="1"/>
  <c r="E348" i="12" s="1"/>
  <c r="F348" i="12" a="1"/>
  <c r="F348" i="12" s="1"/>
  <c r="G348" i="12" a="1"/>
  <c r="G348" i="12" s="1"/>
  <c r="H348" i="12" a="1"/>
  <c r="H348" i="12" s="1"/>
  <c r="I348" i="12" a="1"/>
  <c r="I348" i="12" s="1"/>
  <c r="J348" i="12" a="1"/>
  <c r="J348" i="12" s="1"/>
  <c r="K348" i="12" a="1"/>
  <c r="K348" i="12" s="1"/>
  <c r="L348" i="12" a="1"/>
  <c r="L348" i="12" s="1"/>
  <c r="M348" i="12" a="1"/>
  <c r="M348" i="12" s="1"/>
  <c r="N348" i="12" a="1"/>
  <c r="N348" i="12" s="1"/>
  <c r="O348" i="12" a="1"/>
  <c r="O348" i="12" s="1"/>
  <c r="P348" i="12" a="1"/>
  <c r="P348" i="12" s="1"/>
  <c r="Q348" i="12" a="1"/>
  <c r="Q348" i="12" s="1"/>
  <c r="R348" i="12" a="1"/>
  <c r="R348" i="12" s="1"/>
  <c r="S348" i="12" a="1"/>
  <c r="S348" i="12" s="1"/>
  <c r="T348" i="12" a="1"/>
  <c r="T348" i="12" s="1"/>
  <c r="U348" i="12" a="1"/>
  <c r="U348" i="12" s="1"/>
  <c r="V348" i="12" a="1"/>
  <c r="V348" i="12" s="1"/>
  <c r="W348" i="12" a="1"/>
  <c r="W348" i="12" s="1"/>
  <c r="X348" i="12" a="1"/>
  <c r="X348" i="12" s="1"/>
  <c r="C349" i="12" a="1"/>
  <c r="C349" i="12" s="1"/>
  <c r="D349" i="12" a="1"/>
  <c r="D349" i="12" s="1"/>
  <c r="E349" i="12" a="1"/>
  <c r="E349" i="12" s="1"/>
  <c r="F349" i="12" a="1"/>
  <c r="F349" i="12" s="1"/>
  <c r="G349" i="12" a="1"/>
  <c r="G349" i="12" s="1"/>
  <c r="H349" i="12" a="1"/>
  <c r="H349" i="12" s="1"/>
  <c r="I349" i="12" a="1"/>
  <c r="I349" i="12" s="1"/>
  <c r="J349" i="12" a="1"/>
  <c r="J349" i="12" s="1"/>
  <c r="K349" i="12" a="1"/>
  <c r="K349" i="12" s="1"/>
  <c r="L349" i="12" a="1"/>
  <c r="L349" i="12" s="1"/>
  <c r="M349" i="12" a="1"/>
  <c r="M349" i="12" s="1"/>
  <c r="N349" i="12" a="1"/>
  <c r="N349" i="12" s="1"/>
  <c r="O349" i="12" a="1"/>
  <c r="O349" i="12" s="1"/>
  <c r="P349" i="12" a="1"/>
  <c r="P349" i="12" s="1"/>
  <c r="Q349" i="12" a="1"/>
  <c r="Q349" i="12" s="1"/>
  <c r="R349" i="12" a="1"/>
  <c r="R349" i="12" s="1"/>
  <c r="S349" i="12" a="1"/>
  <c r="S349" i="12" s="1"/>
  <c r="T349" i="12" a="1"/>
  <c r="T349" i="12" s="1"/>
  <c r="U349" i="12" a="1"/>
  <c r="U349" i="12" s="1"/>
  <c r="V349" i="12" a="1"/>
  <c r="V349" i="12" s="1"/>
  <c r="W349" i="12" a="1"/>
  <c r="W349" i="12" s="1"/>
  <c r="X349" i="12" a="1"/>
  <c r="X349" i="12" s="1"/>
  <c r="C350" i="12" a="1"/>
  <c r="C350" i="12" s="1"/>
  <c r="D350" i="12" a="1"/>
  <c r="D350" i="12" s="1"/>
  <c r="E350" i="12" a="1"/>
  <c r="E350" i="12" s="1"/>
  <c r="F350" i="12" a="1"/>
  <c r="F350" i="12" s="1"/>
  <c r="G350" i="12" a="1"/>
  <c r="G350" i="12" s="1"/>
  <c r="H350" i="12" a="1"/>
  <c r="H350" i="12" s="1"/>
  <c r="I350" i="12" a="1"/>
  <c r="I350" i="12" s="1"/>
  <c r="J350" i="12" a="1"/>
  <c r="J350" i="12" s="1"/>
  <c r="K350" i="12" a="1"/>
  <c r="K350" i="12" s="1"/>
  <c r="L350" i="12" a="1"/>
  <c r="L350" i="12" s="1"/>
  <c r="M350" i="12" a="1"/>
  <c r="M350" i="12" s="1"/>
  <c r="N350" i="12" a="1"/>
  <c r="N350" i="12" s="1"/>
  <c r="O350" i="12" a="1"/>
  <c r="O350" i="12" s="1"/>
  <c r="P350" i="12" a="1"/>
  <c r="P350" i="12" s="1"/>
  <c r="Q350" i="12" a="1"/>
  <c r="Q350" i="12" s="1"/>
  <c r="R350" i="12" a="1"/>
  <c r="R350" i="12" s="1"/>
  <c r="S350" i="12" a="1"/>
  <c r="S350" i="12" s="1"/>
  <c r="T350" i="12" a="1"/>
  <c r="T350" i="12" s="1"/>
  <c r="U350" i="12" a="1"/>
  <c r="U350" i="12" s="1"/>
  <c r="V350" i="12" a="1"/>
  <c r="V350" i="12" s="1"/>
  <c r="W350" i="12" a="1"/>
  <c r="W350" i="12" s="1"/>
  <c r="X350" i="12" a="1"/>
  <c r="X350" i="12" s="1"/>
  <c r="C351" i="12" a="1"/>
  <c r="C351" i="12" s="1"/>
  <c r="D351" i="12" a="1"/>
  <c r="D351" i="12" s="1"/>
  <c r="E351" i="12" a="1"/>
  <c r="E351" i="12" s="1"/>
  <c r="F351" i="12" a="1"/>
  <c r="F351" i="12" s="1"/>
  <c r="G351" i="12" a="1"/>
  <c r="G351" i="12" s="1"/>
  <c r="H351" i="12" a="1"/>
  <c r="H351" i="12" s="1"/>
  <c r="I351" i="12" a="1"/>
  <c r="I351" i="12" s="1"/>
  <c r="J351" i="12" a="1"/>
  <c r="J351" i="12" s="1"/>
  <c r="K351" i="12" a="1"/>
  <c r="K351" i="12" s="1"/>
  <c r="L351" i="12" a="1"/>
  <c r="L351" i="12" s="1"/>
  <c r="M351" i="12" a="1"/>
  <c r="M351" i="12" s="1"/>
  <c r="N351" i="12" a="1"/>
  <c r="N351" i="12" s="1"/>
  <c r="O351" i="12" a="1"/>
  <c r="O351" i="12" s="1"/>
  <c r="P351" i="12" a="1"/>
  <c r="P351" i="12" s="1"/>
  <c r="Q351" i="12" a="1"/>
  <c r="Q351" i="12" s="1"/>
  <c r="R351" i="12" a="1"/>
  <c r="R351" i="12" s="1"/>
  <c r="S351" i="12" a="1"/>
  <c r="S351" i="12" s="1"/>
  <c r="T351" i="12" a="1"/>
  <c r="T351" i="12" s="1"/>
  <c r="U351" i="12" a="1"/>
  <c r="U351" i="12" s="1"/>
  <c r="V351" i="12" a="1"/>
  <c r="V351" i="12" s="1"/>
  <c r="W351" i="12" a="1"/>
  <c r="W351" i="12" s="1"/>
  <c r="X351" i="12" a="1"/>
  <c r="X351" i="12" s="1"/>
  <c r="C352" i="12" a="1"/>
  <c r="C352" i="12" s="1"/>
  <c r="D352" i="12" a="1"/>
  <c r="D352" i="12" s="1"/>
  <c r="E352" i="12" a="1"/>
  <c r="E352" i="12" s="1"/>
  <c r="F352" i="12" a="1"/>
  <c r="F352" i="12" s="1"/>
  <c r="G352" i="12" a="1"/>
  <c r="G352" i="12" s="1"/>
  <c r="H352" i="12" a="1"/>
  <c r="H352" i="12" s="1"/>
  <c r="I352" i="12" a="1"/>
  <c r="I352" i="12" s="1"/>
  <c r="J352" i="12" a="1"/>
  <c r="J352" i="12" s="1"/>
  <c r="K352" i="12" a="1"/>
  <c r="K352" i="12" s="1"/>
  <c r="L352" i="12" a="1"/>
  <c r="L352" i="12" s="1"/>
  <c r="M352" i="12" a="1"/>
  <c r="M352" i="12" s="1"/>
  <c r="N352" i="12" a="1"/>
  <c r="N352" i="12" s="1"/>
  <c r="O352" i="12" a="1"/>
  <c r="O352" i="12" s="1"/>
  <c r="P352" i="12" a="1"/>
  <c r="P352" i="12" s="1"/>
  <c r="Q352" i="12" a="1"/>
  <c r="Q352" i="12" s="1"/>
  <c r="R352" i="12" a="1"/>
  <c r="R352" i="12" s="1"/>
  <c r="S352" i="12" a="1"/>
  <c r="S352" i="12" s="1"/>
  <c r="T352" i="12" a="1"/>
  <c r="T352" i="12" s="1"/>
  <c r="U352" i="12" a="1"/>
  <c r="U352" i="12" s="1"/>
  <c r="V352" i="12" a="1"/>
  <c r="V352" i="12" s="1"/>
  <c r="W352" i="12" a="1"/>
  <c r="W352" i="12" s="1"/>
  <c r="X352" i="12" a="1"/>
  <c r="X352" i="12" s="1"/>
  <c r="X322" i="12" a="1"/>
  <c r="X322" i="12" s="1"/>
  <c r="V322" i="12" a="1"/>
  <c r="V322" i="12" s="1"/>
  <c r="T322" i="12" a="1"/>
  <c r="T322" i="12" s="1"/>
  <c r="R322" i="12" a="1"/>
  <c r="R322" i="12" s="1"/>
  <c r="P322" i="12" a="1"/>
  <c r="P322" i="12" s="1"/>
  <c r="N322" i="12" a="1"/>
  <c r="N322" i="12" s="1"/>
  <c r="L322" i="12" a="1"/>
  <c r="L322" i="12" s="1"/>
  <c r="J322" i="12" a="1"/>
  <c r="J322" i="12" s="1"/>
  <c r="H322" i="12" a="1"/>
  <c r="H322" i="12" s="1"/>
  <c r="F322" i="12" a="1"/>
  <c r="F322" i="12" s="1"/>
  <c r="D322" i="12" a="1"/>
  <c r="D322" i="12" s="1"/>
  <c r="W322" i="12" l="1" a="1"/>
  <c r="W322" i="12" s="1"/>
  <c r="U322" i="12" a="1"/>
  <c r="U322" i="12" s="1"/>
  <c r="S322" i="12" a="1"/>
  <c r="S322" i="12" s="1"/>
  <c r="Q322" i="12" a="1"/>
  <c r="Q322" i="12" s="1"/>
  <c r="O322" i="12" a="1"/>
  <c r="O322" i="12" s="1"/>
  <c r="M322" i="12" a="1"/>
  <c r="M322" i="12" s="1"/>
  <c r="K322" i="12" a="1"/>
  <c r="K322" i="12" s="1"/>
  <c r="I322" i="12" a="1"/>
  <c r="I322" i="12" s="1"/>
  <c r="G322" i="12" a="1"/>
  <c r="G322" i="12" s="1"/>
  <c r="E322" i="12" a="1"/>
  <c r="E322" i="12" s="1"/>
  <c r="C599" i="30" a="1"/>
  <c r="C599" i="30" s="1"/>
  <c r="C598" i="30" a="1"/>
  <c r="C598" i="30" s="1"/>
  <c r="C597" i="30" a="1"/>
  <c r="C597" i="30" s="1"/>
  <c r="C596" i="30" a="1"/>
  <c r="C596" i="30" s="1"/>
  <c r="C595" i="30" a="1"/>
  <c r="C595" i="30" s="1"/>
  <c r="C594" i="30" a="1"/>
  <c r="C594" i="30" s="1"/>
  <c r="C593" i="30" a="1"/>
  <c r="C593" i="30" s="1"/>
  <c r="C592" i="30" a="1"/>
  <c r="C592" i="30" s="1"/>
  <c r="C591" i="30" a="1"/>
  <c r="C591" i="30" s="1"/>
  <c r="C590" i="30" a="1"/>
  <c r="C590" i="30" s="1"/>
  <c r="C589" i="30" a="1"/>
  <c r="C589" i="30" s="1"/>
  <c r="C588" i="30" a="1"/>
  <c r="C588" i="30" s="1"/>
  <c r="C587" i="30" a="1"/>
  <c r="C587" i="30" s="1"/>
  <c r="C586" i="30" a="1"/>
  <c r="C586" i="30" s="1"/>
  <c r="C585" i="30" a="1"/>
  <c r="C585" i="30" s="1"/>
  <c r="C584" i="30" a="1"/>
  <c r="C584" i="30" s="1"/>
  <c r="C583" i="30" a="1"/>
  <c r="C583" i="30" s="1"/>
  <c r="C582" i="30" a="1"/>
  <c r="C582" i="30" s="1"/>
  <c r="C581" i="30" a="1"/>
  <c r="C581" i="30" s="1"/>
  <c r="C580" i="30" a="1"/>
  <c r="C580" i="30" s="1"/>
  <c r="C579" i="30" a="1"/>
  <c r="C579" i="30" s="1"/>
  <c r="C578" i="30" a="1"/>
  <c r="C578" i="30" s="1"/>
  <c r="C577" i="30" a="1"/>
  <c r="C577" i="30" s="1"/>
  <c r="C576" i="30" a="1"/>
  <c r="C576" i="30" s="1"/>
  <c r="C575" i="30" a="1"/>
  <c r="C575" i="30" s="1"/>
  <c r="C574" i="30" a="1"/>
  <c r="C574" i="30" s="1"/>
  <c r="C573" i="30" a="1"/>
  <c r="C573" i="30" s="1"/>
  <c r="C572" i="30" a="1"/>
  <c r="C572" i="30" s="1"/>
  <c r="C571" i="30" a="1"/>
  <c r="C571" i="30" s="1"/>
  <c r="C570" i="30" a="1"/>
  <c r="C570" i="30" s="1"/>
  <c r="C569" i="30" a="1"/>
  <c r="C569" i="30" s="1"/>
  <c r="C534" i="30" a="1"/>
  <c r="C534" i="30" s="1"/>
  <c r="C535" i="30" a="1"/>
  <c r="C535" i="30" s="1"/>
  <c r="C536" i="30" a="1"/>
  <c r="C536" i="30" s="1"/>
  <c r="C537" i="30" a="1"/>
  <c r="C537" i="30" s="1"/>
  <c r="C538" i="30" a="1"/>
  <c r="C538" i="30" s="1"/>
  <c r="C539" i="30" a="1"/>
  <c r="C539" i="30" s="1"/>
  <c r="C540" i="30" a="1"/>
  <c r="C540" i="30" s="1"/>
  <c r="C541" i="30" a="1"/>
  <c r="C541" i="30" s="1"/>
  <c r="C542" i="30" a="1"/>
  <c r="C542" i="30" s="1"/>
  <c r="C543" i="30" a="1"/>
  <c r="C543" i="30" s="1"/>
  <c r="C544" i="30" a="1"/>
  <c r="C544" i="30" s="1"/>
  <c r="C545" i="30" a="1"/>
  <c r="C545" i="30" s="1"/>
  <c r="C546" i="30" a="1"/>
  <c r="C546" i="30" s="1"/>
  <c r="C547" i="30" a="1"/>
  <c r="C547" i="30" s="1"/>
  <c r="C548" i="30" a="1"/>
  <c r="C548" i="30" s="1"/>
  <c r="C549" i="30" a="1"/>
  <c r="C549" i="30" s="1"/>
  <c r="C550" i="30" a="1"/>
  <c r="C550" i="30" s="1"/>
  <c r="C551" i="30" a="1"/>
  <c r="C551" i="30" s="1"/>
  <c r="C552" i="30" a="1"/>
  <c r="C552" i="30" s="1"/>
  <c r="C553" i="30" a="1"/>
  <c r="C553" i="30" s="1"/>
  <c r="C554" i="30" a="1"/>
  <c r="C554" i="30" s="1"/>
  <c r="C555" i="30" a="1"/>
  <c r="C555" i="30" s="1"/>
  <c r="C556" i="30" a="1"/>
  <c r="C556" i="30" s="1"/>
  <c r="C557" i="30" a="1"/>
  <c r="C557" i="30" s="1"/>
  <c r="C558" i="30" a="1"/>
  <c r="C558" i="30" s="1"/>
  <c r="C559" i="30" a="1"/>
  <c r="C559" i="30" s="1"/>
  <c r="C560" i="30" a="1"/>
  <c r="C560" i="30" s="1"/>
  <c r="C561" i="30" a="1"/>
  <c r="C561" i="30" s="1"/>
  <c r="C562" i="30" a="1"/>
  <c r="C562" i="30" s="1"/>
  <c r="C563" i="30" a="1"/>
  <c r="C563" i="30" s="1"/>
  <c r="C533" i="30" a="1"/>
  <c r="C533" i="30" s="1"/>
  <c r="C499" i="30" a="1"/>
  <c r="C499" i="30" s="1"/>
  <c r="C500" i="30" a="1"/>
  <c r="C500" i="30" s="1"/>
  <c r="C501" i="30" a="1"/>
  <c r="C501" i="30" s="1"/>
  <c r="C502" i="30" a="1"/>
  <c r="C502" i="30" s="1"/>
  <c r="C503" i="30" a="1"/>
  <c r="C503" i="30" s="1"/>
  <c r="C504" i="30" a="1"/>
  <c r="C504" i="30" s="1"/>
  <c r="C505" i="30" a="1"/>
  <c r="C505" i="30" s="1"/>
  <c r="C506" i="30" a="1"/>
  <c r="C506" i="30" s="1"/>
  <c r="C507" i="30" a="1"/>
  <c r="C507" i="30" s="1"/>
  <c r="C508" i="30" a="1"/>
  <c r="C508" i="30" s="1"/>
  <c r="C509" i="30" a="1"/>
  <c r="C509" i="30" s="1"/>
  <c r="C510" i="30" a="1"/>
  <c r="C510" i="30" s="1"/>
  <c r="C511" i="30" a="1"/>
  <c r="C511" i="30" s="1"/>
  <c r="C512" i="30" a="1"/>
  <c r="C512" i="30" s="1"/>
  <c r="C513" i="30" a="1"/>
  <c r="C513" i="30" s="1"/>
  <c r="C514" i="30" a="1"/>
  <c r="C514" i="30" s="1"/>
  <c r="C515" i="30" a="1"/>
  <c r="C515" i="30" s="1"/>
  <c r="C516" i="30" a="1"/>
  <c r="C516" i="30" s="1"/>
  <c r="C517" i="30" a="1"/>
  <c r="C517" i="30" s="1"/>
  <c r="C518" i="30" a="1"/>
  <c r="C518" i="30" s="1"/>
  <c r="C519" i="30" a="1"/>
  <c r="C519" i="30" s="1"/>
  <c r="C520" i="30" a="1"/>
  <c r="C520" i="30" s="1"/>
  <c r="C521" i="30" a="1"/>
  <c r="C521" i="30" s="1"/>
  <c r="C522" i="30" a="1"/>
  <c r="C522" i="30" s="1"/>
  <c r="C523" i="30" a="1"/>
  <c r="C523" i="30" s="1"/>
  <c r="C524" i="30" a="1"/>
  <c r="C524" i="30" s="1"/>
  <c r="C525" i="30" a="1"/>
  <c r="C525" i="30" s="1"/>
  <c r="C526" i="30" a="1"/>
  <c r="C526" i="30" s="1"/>
  <c r="C527" i="30" a="1"/>
  <c r="C527" i="30" s="1"/>
  <c r="C498" i="30" a="1"/>
  <c r="C498" i="30" s="1"/>
  <c r="C463" i="30" a="1"/>
  <c r="C463" i="30" s="1"/>
  <c r="C464" i="30" a="1"/>
  <c r="C464" i="30" s="1"/>
  <c r="C465" i="30" a="1"/>
  <c r="C465" i="30" s="1"/>
  <c r="C466" i="30" a="1"/>
  <c r="C466" i="30" s="1"/>
  <c r="C467" i="30" a="1"/>
  <c r="C467" i="30" s="1"/>
  <c r="C468" i="30" a="1"/>
  <c r="C468" i="30" s="1"/>
  <c r="C469" i="30" a="1"/>
  <c r="C469" i="30" s="1"/>
  <c r="C470" i="30" a="1"/>
  <c r="C470" i="30" s="1"/>
  <c r="C471" i="30" a="1"/>
  <c r="C471" i="30" s="1"/>
  <c r="C472" i="30" a="1"/>
  <c r="C472" i="30" s="1"/>
  <c r="C473" i="30" a="1"/>
  <c r="C473" i="30" s="1"/>
  <c r="C474" i="30" a="1"/>
  <c r="C474" i="30" s="1"/>
  <c r="C475" i="30" a="1"/>
  <c r="C475" i="30" s="1"/>
  <c r="C476" i="30" a="1"/>
  <c r="C476" i="30" s="1"/>
  <c r="C477" i="30" a="1"/>
  <c r="C477" i="30" s="1"/>
  <c r="C478" i="30" a="1"/>
  <c r="C478" i="30" s="1"/>
  <c r="C479" i="30" a="1"/>
  <c r="C479" i="30" s="1"/>
  <c r="C480" i="30" a="1"/>
  <c r="C480" i="30" s="1"/>
  <c r="C481" i="30" a="1"/>
  <c r="C481" i="30" s="1"/>
  <c r="C482" i="30" a="1"/>
  <c r="C482" i="30" s="1"/>
  <c r="C483" i="30" a="1"/>
  <c r="C483" i="30" s="1"/>
  <c r="C484" i="30" a="1"/>
  <c r="C484" i="30" s="1"/>
  <c r="C485" i="30" a="1"/>
  <c r="C485" i="30" s="1"/>
  <c r="C486" i="30" a="1"/>
  <c r="C486" i="30" s="1"/>
  <c r="C487" i="30" a="1"/>
  <c r="C487" i="30" s="1"/>
  <c r="C488" i="30" a="1"/>
  <c r="C488" i="30" s="1"/>
  <c r="C489" i="30" a="1"/>
  <c r="C489" i="30" s="1"/>
  <c r="C490" i="30" a="1"/>
  <c r="C490" i="30" s="1"/>
  <c r="C491" i="30" a="1"/>
  <c r="C491" i="30" s="1"/>
  <c r="C492" i="30" a="1"/>
  <c r="C492" i="30" s="1"/>
  <c r="C462" i="30" a="1"/>
  <c r="C462" i="30" s="1"/>
  <c r="C428" i="30" a="1"/>
  <c r="C428" i="30" s="1"/>
  <c r="C429" i="30" a="1"/>
  <c r="C429" i="30" s="1"/>
  <c r="C430" i="30" a="1"/>
  <c r="C430" i="30" s="1"/>
  <c r="C431" i="30" a="1"/>
  <c r="C431" i="30" s="1"/>
  <c r="C432" i="30" a="1"/>
  <c r="C432" i="30" s="1"/>
  <c r="C433" i="30" a="1"/>
  <c r="C433" i="30" s="1"/>
  <c r="C434" i="30" a="1"/>
  <c r="C434" i="30" s="1"/>
  <c r="C435" i="30" a="1"/>
  <c r="C435" i="30" s="1"/>
  <c r="C436" i="30" a="1"/>
  <c r="C436" i="30" s="1"/>
  <c r="C437" i="30" a="1"/>
  <c r="C437" i="30" s="1"/>
  <c r="C438" i="30" a="1"/>
  <c r="C438" i="30" s="1"/>
  <c r="C439" i="30" a="1"/>
  <c r="C439" i="30" s="1"/>
  <c r="C440" i="30" a="1"/>
  <c r="C440" i="30" s="1"/>
  <c r="C441" i="30" a="1"/>
  <c r="C441" i="30" s="1"/>
  <c r="C442" i="30" a="1"/>
  <c r="C442" i="30" s="1"/>
  <c r="C443" i="30" a="1"/>
  <c r="C443" i="30" s="1"/>
  <c r="C444" i="30" a="1"/>
  <c r="C444" i="30" s="1"/>
  <c r="C445" i="30" a="1"/>
  <c r="C445" i="30" s="1"/>
  <c r="C446" i="30" a="1"/>
  <c r="C446" i="30" s="1"/>
  <c r="C447" i="30" a="1"/>
  <c r="C447" i="30" s="1"/>
  <c r="C448" i="30" a="1"/>
  <c r="C448" i="30" s="1"/>
  <c r="C449" i="30" a="1"/>
  <c r="C449" i="30" s="1"/>
  <c r="C450" i="30" a="1"/>
  <c r="C450" i="30" s="1"/>
  <c r="C451" i="30" a="1"/>
  <c r="C451" i="30" s="1"/>
  <c r="C452" i="30" a="1"/>
  <c r="C452" i="30" s="1"/>
  <c r="C453" i="30" a="1"/>
  <c r="C453" i="30" s="1"/>
  <c r="C454" i="30" a="1"/>
  <c r="C454" i="30" s="1"/>
  <c r="C455" i="30" a="1"/>
  <c r="C455" i="30" s="1"/>
  <c r="C456" i="30" a="1"/>
  <c r="C456" i="30" s="1"/>
  <c r="C427" i="30" a="1"/>
  <c r="C427" i="30" s="1"/>
  <c r="C392" i="30" a="1"/>
  <c r="C392" i="30" s="1"/>
  <c r="C393" i="30" a="1"/>
  <c r="C393" i="30" s="1"/>
  <c r="C394" i="30" a="1"/>
  <c r="C394" i="30" s="1"/>
  <c r="C395" i="30" a="1"/>
  <c r="C395" i="30" s="1"/>
  <c r="C396" i="30" a="1"/>
  <c r="C396" i="30" s="1"/>
  <c r="C397" i="30" a="1"/>
  <c r="C397" i="30" s="1"/>
  <c r="C398" i="30" a="1"/>
  <c r="C398" i="30" s="1"/>
  <c r="C399" i="30" a="1"/>
  <c r="C399" i="30" s="1"/>
  <c r="C400" i="30" a="1"/>
  <c r="C400" i="30" s="1"/>
  <c r="C401" i="30" a="1"/>
  <c r="C401" i="30" s="1"/>
  <c r="C402" i="30" a="1"/>
  <c r="C402" i="30" s="1"/>
  <c r="C403" i="30" a="1"/>
  <c r="C403" i="30" s="1"/>
  <c r="C404" i="30" a="1"/>
  <c r="C404" i="30" s="1"/>
  <c r="C405" i="30" a="1"/>
  <c r="C405" i="30" s="1"/>
  <c r="C406" i="30" a="1"/>
  <c r="C406" i="30" s="1"/>
  <c r="C407" i="30" a="1"/>
  <c r="C407" i="30" s="1"/>
  <c r="C408" i="30" a="1"/>
  <c r="C408" i="30" s="1"/>
  <c r="C409" i="30" a="1"/>
  <c r="C409" i="30" s="1"/>
  <c r="C410" i="30" a="1"/>
  <c r="C410" i="30" s="1"/>
  <c r="C411" i="30" a="1"/>
  <c r="C411" i="30" s="1"/>
  <c r="C412" i="30" a="1"/>
  <c r="C412" i="30" s="1"/>
  <c r="C413" i="30" a="1"/>
  <c r="C413" i="30" s="1"/>
  <c r="C414" i="30" a="1"/>
  <c r="C414" i="30" s="1"/>
  <c r="C415" i="30" a="1"/>
  <c r="C415" i="30" s="1"/>
  <c r="C416" i="30" a="1"/>
  <c r="C416" i="30" s="1"/>
  <c r="C417" i="30" a="1"/>
  <c r="C417" i="30" s="1"/>
  <c r="C418" i="30" a="1"/>
  <c r="C418" i="30" s="1"/>
  <c r="C419" i="30" a="1"/>
  <c r="C419" i="30" s="1"/>
  <c r="C420" i="30" a="1"/>
  <c r="C420" i="30" s="1"/>
  <c r="C421" i="30" a="1"/>
  <c r="C421" i="30" s="1"/>
  <c r="C391" i="30" a="1"/>
  <c r="C391" i="30" s="1"/>
  <c r="C359" i="30" a="1"/>
  <c r="C359" i="30" s="1"/>
  <c r="C360" i="30" a="1"/>
  <c r="C360" i="30" s="1"/>
  <c r="C361" i="30" a="1"/>
  <c r="C361" i="30" s="1"/>
  <c r="C362" i="30" a="1"/>
  <c r="C362" i="30" s="1"/>
  <c r="C363" i="30" a="1"/>
  <c r="C363" i="30" s="1"/>
  <c r="C364" i="30" a="1"/>
  <c r="C364" i="30" s="1"/>
  <c r="C365" i="30" a="1"/>
  <c r="C365" i="30" s="1"/>
  <c r="C366" i="30" a="1"/>
  <c r="C366" i="30" s="1"/>
  <c r="C367" i="30" a="1"/>
  <c r="C367" i="30" s="1"/>
  <c r="C368" i="30" a="1"/>
  <c r="C368" i="30" s="1"/>
  <c r="C369" i="30" a="1"/>
  <c r="C369" i="30" s="1"/>
  <c r="C370" i="30" a="1"/>
  <c r="C370" i="30" s="1"/>
  <c r="C371" i="30" a="1"/>
  <c r="C371" i="30" s="1"/>
  <c r="C372" i="30" a="1"/>
  <c r="C372" i="30" s="1"/>
  <c r="C373" i="30" a="1"/>
  <c r="C373" i="30" s="1"/>
  <c r="C374" i="30" a="1"/>
  <c r="C374" i="30" s="1"/>
  <c r="C375" i="30" a="1"/>
  <c r="C375" i="30" s="1"/>
  <c r="C376" i="30" a="1"/>
  <c r="C376" i="30" s="1"/>
  <c r="C377" i="30" a="1"/>
  <c r="C377" i="30" s="1"/>
  <c r="C378" i="30" a="1"/>
  <c r="C378" i="30" s="1"/>
  <c r="C379" i="30" a="1"/>
  <c r="C379" i="30" s="1"/>
  <c r="C380" i="30" a="1"/>
  <c r="C380" i="30" s="1"/>
  <c r="C381" i="30" a="1"/>
  <c r="C381" i="30" s="1"/>
  <c r="C382" i="30" a="1"/>
  <c r="C382" i="30" s="1"/>
  <c r="C383" i="30" a="1"/>
  <c r="C383" i="30" s="1"/>
  <c r="C384" i="30" a="1"/>
  <c r="C384" i="30" s="1"/>
  <c r="C385" i="30" a="1"/>
  <c r="C385" i="30" s="1"/>
  <c r="C358" i="30" a="1"/>
  <c r="C358" i="30" s="1"/>
  <c r="M352" i="30" a="1"/>
  <c r="M352" i="30" s="1"/>
  <c r="M351" i="30" a="1"/>
  <c r="M351" i="30" s="1"/>
  <c r="M350" i="30" a="1"/>
  <c r="M350" i="30" s="1"/>
  <c r="M349" i="30" a="1"/>
  <c r="M349" i="30" s="1"/>
  <c r="M348" i="30" a="1"/>
  <c r="M348" i="30" s="1"/>
  <c r="M347" i="30" a="1"/>
  <c r="M347" i="30" s="1"/>
  <c r="M346" i="30" a="1"/>
  <c r="M346" i="30" s="1"/>
  <c r="M345" i="30" a="1"/>
  <c r="M345" i="30" s="1"/>
  <c r="M344" i="30" a="1"/>
  <c r="M344" i="30" s="1"/>
  <c r="M343" i="30" a="1"/>
  <c r="M343" i="30" s="1"/>
  <c r="M342" i="30" a="1"/>
  <c r="M342" i="30" s="1"/>
  <c r="M341" i="30" a="1"/>
  <c r="M341" i="30" s="1"/>
  <c r="M340" i="30" a="1"/>
  <c r="M340" i="30" s="1"/>
  <c r="M339" i="30" a="1"/>
  <c r="M339" i="30" s="1"/>
  <c r="M338" i="30" a="1"/>
  <c r="M338" i="30" s="1"/>
  <c r="M337" i="30" a="1"/>
  <c r="M337" i="30" s="1"/>
  <c r="M336" i="30" a="1"/>
  <c r="M336" i="30" s="1"/>
  <c r="M335" i="30" a="1"/>
  <c r="M335" i="30" s="1"/>
  <c r="M334" i="30" a="1"/>
  <c r="M334" i="30" s="1"/>
  <c r="M333" i="30" a="1"/>
  <c r="M333" i="30" s="1"/>
  <c r="M332" i="30" a="1"/>
  <c r="M332" i="30" s="1"/>
  <c r="M331" i="30" a="1"/>
  <c r="M331" i="30" s="1"/>
  <c r="M330" i="30" a="1"/>
  <c r="M330" i="30" s="1"/>
  <c r="M329" i="30" a="1"/>
  <c r="M329" i="30" s="1"/>
  <c r="M328" i="30" a="1"/>
  <c r="M328" i="30" s="1"/>
  <c r="M327" i="30" a="1"/>
  <c r="M327" i="30" s="1"/>
  <c r="M326" i="30" a="1"/>
  <c r="M326" i="30" s="1"/>
  <c r="M325" i="30" a="1"/>
  <c r="M325" i="30" s="1"/>
  <c r="M324" i="30" a="1"/>
  <c r="M324" i="30" s="1"/>
  <c r="M323" i="30" a="1"/>
  <c r="M323" i="30" s="1"/>
  <c r="M322" i="30" a="1"/>
  <c r="M322" i="30" s="1"/>
  <c r="K352" i="30" a="1"/>
  <c r="K352" i="30" s="1"/>
  <c r="K351" i="30" a="1"/>
  <c r="K351" i="30" s="1"/>
  <c r="K350" i="30" a="1"/>
  <c r="K350" i="30" s="1"/>
  <c r="K349" i="30" a="1"/>
  <c r="K349" i="30" s="1"/>
  <c r="K348" i="30" a="1"/>
  <c r="K348" i="30" s="1"/>
  <c r="K347" i="30" a="1"/>
  <c r="K347" i="30" s="1"/>
  <c r="K346" i="30" a="1"/>
  <c r="K346" i="30" s="1"/>
  <c r="K345" i="30" a="1"/>
  <c r="K345" i="30" s="1"/>
  <c r="K344" i="30" a="1"/>
  <c r="K344" i="30" s="1"/>
  <c r="K343" i="30" a="1"/>
  <c r="K343" i="30" s="1"/>
  <c r="K342" i="30" a="1"/>
  <c r="K342" i="30" s="1"/>
  <c r="K341" i="30" a="1"/>
  <c r="K341" i="30" s="1"/>
  <c r="K340" i="30" a="1"/>
  <c r="K340" i="30" s="1"/>
  <c r="K339" i="30" a="1"/>
  <c r="K339" i="30" s="1"/>
  <c r="K338" i="30" a="1"/>
  <c r="K338" i="30" s="1"/>
  <c r="K337" i="30" a="1"/>
  <c r="K337" i="30" s="1"/>
  <c r="K336" i="30" a="1"/>
  <c r="K336" i="30" s="1"/>
  <c r="K335" i="30" a="1"/>
  <c r="K335" i="30" s="1"/>
  <c r="K334" i="30" a="1"/>
  <c r="K334" i="30" s="1"/>
  <c r="K333" i="30" a="1"/>
  <c r="K333" i="30" s="1"/>
  <c r="K332" i="30" a="1"/>
  <c r="K332" i="30" s="1"/>
  <c r="K331" i="30" a="1"/>
  <c r="K331" i="30" s="1"/>
  <c r="K330" i="30" a="1"/>
  <c r="K330" i="30" s="1"/>
  <c r="K329" i="30" a="1"/>
  <c r="K329" i="30" s="1"/>
  <c r="K328" i="30" a="1"/>
  <c r="K328" i="30" s="1"/>
  <c r="K327" i="30" a="1"/>
  <c r="K327" i="30" s="1"/>
  <c r="K326" i="30" a="1"/>
  <c r="K326" i="30" s="1"/>
  <c r="K325" i="30" a="1"/>
  <c r="K325" i="30" s="1"/>
  <c r="K324" i="30" a="1"/>
  <c r="K324" i="30" s="1"/>
  <c r="K323" i="30" a="1"/>
  <c r="K323" i="30" s="1"/>
  <c r="K322" i="30" a="1"/>
  <c r="K322" i="30" s="1"/>
  <c r="I352" i="30" a="1"/>
  <c r="I352" i="30" s="1"/>
  <c r="I351" i="30" a="1"/>
  <c r="I351" i="30" s="1"/>
  <c r="I350" i="30" a="1"/>
  <c r="I350" i="30" s="1"/>
  <c r="I349" i="30" a="1"/>
  <c r="I349" i="30" s="1"/>
  <c r="I348" i="30" a="1"/>
  <c r="I348" i="30" s="1"/>
  <c r="I347" i="30" a="1"/>
  <c r="I347" i="30" s="1"/>
  <c r="I346" i="30" a="1"/>
  <c r="I346" i="30" s="1"/>
  <c r="I345" i="30" a="1"/>
  <c r="I345" i="30" s="1"/>
  <c r="I344" i="30" a="1"/>
  <c r="I344" i="30" s="1"/>
  <c r="I343" i="30" a="1"/>
  <c r="I343" i="30" s="1"/>
  <c r="I342" i="30" a="1"/>
  <c r="I342" i="30" s="1"/>
  <c r="I341" i="30" a="1"/>
  <c r="I341" i="30" s="1"/>
  <c r="I340" i="30" a="1"/>
  <c r="I340" i="30" s="1"/>
  <c r="I339" i="30" a="1"/>
  <c r="I339" i="30" s="1"/>
  <c r="I338" i="30" a="1"/>
  <c r="I338" i="30" s="1"/>
  <c r="I337" i="30" a="1"/>
  <c r="I337" i="30" s="1"/>
  <c r="I336" i="30" a="1"/>
  <c r="I336" i="30" s="1"/>
  <c r="I335" i="30" a="1"/>
  <c r="I335" i="30" s="1"/>
  <c r="I334" i="30" a="1"/>
  <c r="I334" i="30" s="1"/>
  <c r="I333" i="30" a="1"/>
  <c r="I333" i="30" s="1"/>
  <c r="I332" i="30" a="1"/>
  <c r="I332" i="30" s="1"/>
  <c r="I331" i="30" a="1"/>
  <c r="I331" i="30" s="1"/>
  <c r="I330" i="30" a="1"/>
  <c r="I330" i="30" s="1"/>
  <c r="I329" i="30" a="1"/>
  <c r="I329" i="30" s="1"/>
  <c r="I328" i="30" a="1"/>
  <c r="I328" i="30" s="1"/>
  <c r="I327" i="30" a="1"/>
  <c r="I327" i="30" s="1"/>
  <c r="I326" i="30" a="1"/>
  <c r="I326" i="30" s="1"/>
  <c r="I325" i="30" a="1"/>
  <c r="I325" i="30" s="1"/>
  <c r="I324" i="30" a="1"/>
  <c r="I324" i="30" s="1"/>
  <c r="I323" i="30" a="1"/>
  <c r="I323" i="30" s="1"/>
  <c r="I322" i="30" a="1"/>
  <c r="I322" i="30" s="1"/>
  <c r="G352" i="30" a="1"/>
  <c r="G352" i="30" s="1"/>
  <c r="G351" i="30" a="1"/>
  <c r="G351" i="30" s="1"/>
  <c r="G350" i="30" a="1"/>
  <c r="G350" i="30" s="1"/>
  <c r="G349" i="30" a="1"/>
  <c r="G349" i="30" s="1"/>
  <c r="G348" i="30" a="1"/>
  <c r="G348" i="30" s="1"/>
  <c r="G347" i="30" a="1"/>
  <c r="G347" i="30" s="1"/>
  <c r="G346" i="30" a="1"/>
  <c r="G346" i="30" s="1"/>
  <c r="G345" i="30" a="1"/>
  <c r="G345" i="30" s="1"/>
  <c r="G344" i="30" a="1"/>
  <c r="G344" i="30" s="1"/>
  <c r="G343" i="30" a="1"/>
  <c r="G343" i="30" s="1"/>
  <c r="G342" i="30" a="1"/>
  <c r="G342" i="30" s="1"/>
  <c r="G341" i="30" a="1"/>
  <c r="G341" i="30" s="1"/>
  <c r="G340" i="30" a="1"/>
  <c r="G340" i="30" s="1"/>
  <c r="G339" i="30" a="1"/>
  <c r="G339" i="30" s="1"/>
  <c r="G338" i="30" a="1"/>
  <c r="G338" i="30" s="1"/>
  <c r="G337" i="30" a="1"/>
  <c r="G337" i="30" s="1"/>
  <c r="G336" i="30" a="1"/>
  <c r="G336" i="30" s="1"/>
  <c r="G335" i="30" a="1"/>
  <c r="G335" i="30" s="1"/>
  <c r="G334" i="30" a="1"/>
  <c r="G334" i="30" s="1"/>
  <c r="G333" i="30" a="1"/>
  <c r="G333" i="30" s="1"/>
  <c r="G332" i="30" a="1"/>
  <c r="G332" i="30" s="1"/>
  <c r="G331" i="30" a="1"/>
  <c r="G331" i="30" s="1"/>
  <c r="G330" i="30" a="1"/>
  <c r="G330" i="30" s="1"/>
  <c r="G329" i="30" a="1"/>
  <c r="G329" i="30" s="1"/>
  <c r="G328" i="30" a="1"/>
  <c r="G328" i="30" s="1"/>
  <c r="G327" i="30" a="1"/>
  <c r="G327" i="30" s="1"/>
  <c r="G326" i="30" a="1"/>
  <c r="G326" i="30" s="1"/>
  <c r="G325" i="30" a="1"/>
  <c r="G325" i="30" s="1"/>
  <c r="G324" i="30" a="1"/>
  <c r="G324" i="30" s="1"/>
  <c r="G323" i="30" a="1"/>
  <c r="G323" i="30" s="1"/>
  <c r="G322" i="30" a="1"/>
  <c r="G322" i="30" s="1"/>
  <c r="E352" i="30" a="1"/>
  <c r="E352" i="30" s="1"/>
  <c r="E351" i="30" a="1"/>
  <c r="E351" i="30" s="1"/>
  <c r="E350" i="30" a="1"/>
  <c r="E350" i="30" s="1"/>
  <c r="E349" i="30" a="1"/>
  <c r="E349" i="30" s="1"/>
  <c r="E348" i="30" a="1"/>
  <c r="E348" i="30" s="1"/>
  <c r="E347" i="30" a="1"/>
  <c r="E347" i="30" s="1"/>
  <c r="E346" i="30" a="1"/>
  <c r="E346" i="30" s="1"/>
  <c r="E345" i="30" a="1"/>
  <c r="E345" i="30" s="1"/>
  <c r="E344" i="30" a="1"/>
  <c r="E344" i="30" s="1"/>
  <c r="E343" i="30" a="1"/>
  <c r="E343" i="30" s="1"/>
  <c r="E342" i="30" a="1"/>
  <c r="E342" i="30" s="1"/>
  <c r="E341" i="30" a="1"/>
  <c r="E341" i="30" s="1"/>
  <c r="E340" i="30" a="1"/>
  <c r="E340" i="30" s="1"/>
  <c r="E339" i="30" a="1"/>
  <c r="E339" i="30" s="1"/>
  <c r="E338" i="30" a="1"/>
  <c r="E338" i="30" s="1"/>
  <c r="E337" i="30" a="1"/>
  <c r="E337" i="30" s="1"/>
  <c r="E336" i="30" a="1"/>
  <c r="E336" i="30" s="1"/>
  <c r="E335" i="30" a="1"/>
  <c r="E335" i="30" s="1"/>
  <c r="E334" i="30" a="1"/>
  <c r="E334" i="30" s="1"/>
  <c r="E333" i="30" a="1"/>
  <c r="E333" i="30" s="1"/>
  <c r="E332" i="30" a="1"/>
  <c r="E332" i="30" s="1"/>
  <c r="E331" i="30" a="1"/>
  <c r="E331" i="30" s="1"/>
  <c r="E330" i="30" a="1"/>
  <c r="E330" i="30" s="1"/>
  <c r="E329" i="30" a="1"/>
  <c r="E329" i="30" s="1"/>
  <c r="E328" i="30" a="1"/>
  <c r="E328" i="30" s="1"/>
  <c r="E327" i="30" a="1"/>
  <c r="E327" i="30" s="1"/>
  <c r="E326" i="30" a="1"/>
  <c r="E326" i="30" s="1"/>
  <c r="E325" i="30" a="1"/>
  <c r="E325" i="30" s="1"/>
  <c r="E324" i="30" a="1"/>
  <c r="E324" i="30" s="1"/>
  <c r="E323" i="30" a="1"/>
  <c r="E323" i="30" s="1"/>
  <c r="E322" i="30" a="1"/>
  <c r="E322" i="30" s="1"/>
  <c r="C323" i="30" a="1"/>
  <c r="C323" i="30" s="1"/>
  <c r="C324" i="30" a="1"/>
  <c r="C324" i="30" s="1"/>
  <c r="C325" i="30" a="1"/>
  <c r="C325" i="30" s="1"/>
  <c r="C326" i="30" a="1"/>
  <c r="C326" i="30" s="1"/>
  <c r="C327" i="30" a="1"/>
  <c r="C327" i="30" s="1"/>
  <c r="C328" i="30" a="1"/>
  <c r="C328" i="30" s="1"/>
  <c r="C329" i="30" a="1"/>
  <c r="C329" i="30" s="1"/>
  <c r="C330" i="30" a="1"/>
  <c r="C330" i="30" s="1"/>
  <c r="C331" i="30" a="1"/>
  <c r="C331" i="30" s="1"/>
  <c r="C332" i="30" a="1"/>
  <c r="C332" i="30" s="1"/>
  <c r="C333" i="30" a="1"/>
  <c r="C333" i="30" s="1"/>
  <c r="C334" i="30" a="1"/>
  <c r="C334" i="30" s="1"/>
  <c r="C335" i="30" a="1"/>
  <c r="C335" i="30" s="1"/>
  <c r="C336" i="30" a="1"/>
  <c r="C336" i="30" s="1"/>
  <c r="C337" i="30" a="1"/>
  <c r="C337" i="30" s="1"/>
  <c r="C338" i="30" a="1"/>
  <c r="C338" i="30" s="1"/>
  <c r="C339" i="30" a="1"/>
  <c r="C339" i="30" s="1"/>
  <c r="C340" i="30" a="1"/>
  <c r="C340" i="30" s="1"/>
  <c r="C341" i="30" a="1"/>
  <c r="C341" i="30" s="1"/>
  <c r="C342" i="30" a="1"/>
  <c r="C342" i="30" s="1"/>
  <c r="C343" i="30" a="1"/>
  <c r="C343" i="30" s="1"/>
  <c r="C344" i="30" a="1"/>
  <c r="C344" i="30" s="1"/>
  <c r="C345" i="30" a="1"/>
  <c r="C345" i="30" s="1"/>
  <c r="C346" i="30" a="1"/>
  <c r="C346" i="30" s="1"/>
  <c r="C347" i="30" a="1"/>
  <c r="C347" i="30" s="1"/>
  <c r="C348" i="30" a="1"/>
  <c r="C348" i="30" s="1"/>
  <c r="C349" i="30" a="1"/>
  <c r="C349" i="30" s="1"/>
  <c r="C350" i="30" a="1"/>
  <c r="C350" i="30" s="1"/>
  <c r="C351" i="30" a="1"/>
  <c r="C351" i="30" s="1"/>
  <c r="C352" i="30" a="1"/>
  <c r="C352" i="30" s="1"/>
  <c r="C322" i="30" a="1"/>
  <c r="C322" i="30" s="1"/>
  <c r="N316" i="30" a="1"/>
  <c r="N316" i="30" s="1"/>
  <c r="M316" i="30" a="1"/>
  <c r="M316" i="30" s="1"/>
  <c r="L316" i="30" a="1"/>
  <c r="L316" i="30" s="1"/>
  <c r="K316" i="30" a="1"/>
  <c r="K316" i="30" s="1"/>
  <c r="J316" i="30" a="1"/>
  <c r="J316" i="30" s="1"/>
  <c r="I316" i="30" a="1"/>
  <c r="I316" i="30" s="1"/>
  <c r="H316" i="30" a="1"/>
  <c r="H316" i="30" s="1"/>
  <c r="G316" i="30" a="1"/>
  <c r="G316" i="30" s="1"/>
  <c r="F316" i="30" a="1"/>
  <c r="F316" i="30" s="1"/>
  <c r="E316" i="30" a="1"/>
  <c r="E316" i="30" s="1"/>
  <c r="D316" i="30" a="1"/>
  <c r="D316" i="30" s="1"/>
  <c r="C316" i="30" a="1"/>
  <c r="C316" i="30" s="1"/>
  <c r="N315" i="30" a="1"/>
  <c r="N315" i="30" s="1"/>
  <c r="M315" i="30" a="1"/>
  <c r="M315" i="30" s="1"/>
  <c r="L315" i="30" a="1"/>
  <c r="L315" i="30" s="1"/>
  <c r="K315" i="30" a="1"/>
  <c r="K315" i="30" s="1"/>
  <c r="J315" i="30" a="1"/>
  <c r="J315" i="30" s="1"/>
  <c r="I315" i="30" a="1"/>
  <c r="I315" i="30" s="1"/>
  <c r="H315" i="30" a="1"/>
  <c r="H315" i="30" s="1"/>
  <c r="G315" i="30" a="1"/>
  <c r="G315" i="30" s="1"/>
  <c r="F315" i="30" a="1"/>
  <c r="F315" i="30" s="1"/>
  <c r="E315" i="30" a="1"/>
  <c r="E315" i="30" s="1"/>
  <c r="D315" i="30" a="1"/>
  <c r="D315" i="30" s="1"/>
  <c r="C315" i="30" a="1"/>
  <c r="C315" i="30" s="1"/>
  <c r="N314" i="30" a="1"/>
  <c r="N314" i="30" s="1"/>
  <c r="M314" i="30" a="1"/>
  <c r="M314" i="30" s="1"/>
  <c r="L314" i="30" a="1"/>
  <c r="L314" i="30" s="1"/>
  <c r="K314" i="30" a="1"/>
  <c r="K314" i="30" s="1"/>
  <c r="J314" i="30" a="1"/>
  <c r="J314" i="30" s="1"/>
  <c r="I314" i="30" a="1"/>
  <c r="I314" i="30" s="1"/>
  <c r="H314" i="30" a="1"/>
  <c r="H314" i="30" s="1"/>
  <c r="G314" i="30" a="1"/>
  <c r="G314" i="30" s="1"/>
  <c r="F314" i="30" a="1"/>
  <c r="F314" i="30" s="1"/>
  <c r="E314" i="30" a="1"/>
  <c r="E314" i="30" s="1"/>
  <c r="D314" i="30" a="1"/>
  <c r="D314" i="30" s="1"/>
  <c r="C314" i="30" a="1"/>
  <c r="C314" i="30" s="1"/>
  <c r="N313" i="30" a="1"/>
  <c r="N313" i="30" s="1"/>
  <c r="M313" i="30" a="1"/>
  <c r="M313" i="30" s="1"/>
  <c r="L313" i="30" a="1"/>
  <c r="L313" i="30" s="1"/>
  <c r="K313" i="30" a="1"/>
  <c r="K313" i="30" s="1"/>
  <c r="J313" i="30" a="1"/>
  <c r="J313" i="30" s="1"/>
  <c r="I313" i="30" a="1"/>
  <c r="I313" i="30" s="1"/>
  <c r="H313" i="30" a="1"/>
  <c r="H313" i="30" s="1"/>
  <c r="G313" i="30" a="1"/>
  <c r="G313" i="30" s="1"/>
  <c r="F313" i="30" a="1"/>
  <c r="F313" i="30" s="1"/>
  <c r="E313" i="30" a="1"/>
  <c r="E313" i="30" s="1"/>
  <c r="D313" i="30" a="1"/>
  <c r="D313" i="30" s="1"/>
  <c r="C313" i="30" a="1"/>
  <c r="C313" i="30" s="1"/>
  <c r="N312" i="30" a="1"/>
  <c r="N312" i="30" s="1"/>
  <c r="M312" i="30" a="1"/>
  <c r="M312" i="30" s="1"/>
  <c r="L312" i="30" a="1"/>
  <c r="L312" i="30" s="1"/>
  <c r="K312" i="30" a="1"/>
  <c r="K312" i="30" s="1"/>
  <c r="J312" i="30" a="1"/>
  <c r="J312" i="30" s="1"/>
  <c r="I312" i="30" a="1"/>
  <c r="I312" i="30" s="1"/>
  <c r="H312" i="30" a="1"/>
  <c r="H312" i="30" s="1"/>
  <c r="G312" i="30" a="1"/>
  <c r="G312" i="30" s="1"/>
  <c r="F312" i="30" a="1"/>
  <c r="F312" i="30" s="1"/>
  <c r="E312" i="30" a="1"/>
  <c r="E312" i="30" s="1"/>
  <c r="D312" i="30" a="1"/>
  <c r="D312" i="30" s="1"/>
  <c r="C312" i="30" a="1"/>
  <c r="C312" i="30" s="1"/>
  <c r="N311" i="30" a="1"/>
  <c r="N311" i="30" s="1"/>
  <c r="M311" i="30" a="1"/>
  <c r="M311" i="30" s="1"/>
  <c r="L311" i="30" a="1"/>
  <c r="L311" i="30" s="1"/>
  <c r="K311" i="30" a="1"/>
  <c r="K311" i="30" s="1"/>
  <c r="J311" i="30" a="1"/>
  <c r="J311" i="30" s="1"/>
  <c r="I311" i="30" a="1"/>
  <c r="I311" i="30" s="1"/>
  <c r="H311" i="30" a="1"/>
  <c r="H311" i="30" s="1"/>
  <c r="G311" i="30" a="1"/>
  <c r="G311" i="30" s="1"/>
  <c r="F311" i="30" a="1"/>
  <c r="F311" i="30" s="1"/>
  <c r="E311" i="30" a="1"/>
  <c r="E311" i="30" s="1"/>
  <c r="D311" i="30" a="1"/>
  <c r="D311" i="30" s="1"/>
  <c r="C311" i="30" a="1"/>
  <c r="C311" i="30" s="1"/>
  <c r="N310" i="30" a="1"/>
  <c r="N310" i="30" s="1"/>
  <c r="M310" i="30" a="1"/>
  <c r="M310" i="30" s="1"/>
  <c r="L310" i="30" a="1"/>
  <c r="L310" i="30" s="1"/>
  <c r="K310" i="30" a="1"/>
  <c r="K310" i="30" s="1"/>
  <c r="J310" i="30" a="1"/>
  <c r="J310" i="30" s="1"/>
  <c r="I310" i="30" a="1"/>
  <c r="I310" i="30" s="1"/>
  <c r="H310" i="30" a="1"/>
  <c r="H310" i="30" s="1"/>
  <c r="G310" i="30" a="1"/>
  <c r="G310" i="30" s="1"/>
  <c r="F310" i="30" a="1"/>
  <c r="F310" i="30" s="1"/>
  <c r="E310" i="30" a="1"/>
  <c r="E310" i="30" s="1"/>
  <c r="D310" i="30" a="1"/>
  <c r="D310" i="30" s="1"/>
  <c r="C310" i="30" a="1"/>
  <c r="C310" i="30" s="1"/>
  <c r="N309" i="30" a="1"/>
  <c r="N309" i="30" s="1"/>
  <c r="M309" i="30" a="1"/>
  <c r="M309" i="30" s="1"/>
  <c r="L309" i="30" a="1"/>
  <c r="L309" i="30" s="1"/>
  <c r="K309" i="30" a="1"/>
  <c r="K309" i="30" s="1"/>
  <c r="J309" i="30" a="1"/>
  <c r="J309" i="30" s="1"/>
  <c r="I309" i="30" a="1"/>
  <c r="I309" i="30" s="1"/>
  <c r="H309" i="30" a="1"/>
  <c r="H309" i="30" s="1"/>
  <c r="G309" i="30" a="1"/>
  <c r="G309" i="30" s="1"/>
  <c r="F309" i="30" a="1"/>
  <c r="F309" i="30" s="1"/>
  <c r="E309" i="30" a="1"/>
  <c r="E309" i="30" s="1"/>
  <c r="D309" i="30" a="1"/>
  <c r="D309" i="30" s="1"/>
  <c r="C309" i="30" a="1"/>
  <c r="C309" i="30" s="1"/>
  <c r="N308" i="30" a="1"/>
  <c r="N308" i="30" s="1"/>
  <c r="M308" i="30" a="1"/>
  <c r="M308" i="30" s="1"/>
  <c r="L308" i="30" a="1"/>
  <c r="L308" i="30" s="1"/>
  <c r="K308" i="30" a="1"/>
  <c r="K308" i="30" s="1"/>
  <c r="J308" i="30" a="1"/>
  <c r="J308" i="30" s="1"/>
  <c r="I308" i="30" a="1"/>
  <c r="I308" i="30" s="1"/>
  <c r="H308" i="30" a="1"/>
  <c r="H308" i="30" s="1"/>
  <c r="G308" i="30" a="1"/>
  <c r="G308" i="30" s="1"/>
  <c r="F308" i="30" a="1"/>
  <c r="F308" i="30" s="1"/>
  <c r="E308" i="30" a="1"/>
  <c r="E308" i="30" s="1"/>
  <c r="D308" i="30" a="1"/>
  <c r="D308" i="30" s="1"/>
  <c r="C308" i="30" a="1"/>
  <c r="C308" i="30" s="1"/>
  <c r="N307" i="30" a="1"/>
  <c r="N307" i="30" s="1"/>
  <c r="M307" i="30" a="1"/>
  <c r="M307" i="30" s="1"/>
  <c r="L307" i="30" a="1"/>
  <c r="L307" i="30" s="1"/>
  <c r="K307" i="30" a="1"/>
  <c r="K307" i="30" s="1"/>
  <c r="J307" i="30" a="1"/>
  <c r="J307" i="30" s="1"/>
  <c r="I307" i="30" a="1"/>
  <c r="I307" i="30" s="1"/>
  <c r="H307" i="30" a="1"/>
  <c r="H307" i="30" s="1"/>
  <c r="G307" i="30" a="1"/>
  <c r="G307" i="30" s="1"/>
  <c r="F307" i="30" a="1"/>
  <c r="F307" i="30" s="1"/>
  <c r="E307" i="30" a="1"/>
  <c r="E307" i="30" s="1"/>
  <c r="D307" i="30" a="1"/>
  <c r="D307" i="30" s="1"/>
  <c r="C307" i="30" a="1"/>
  <c r="C307" i="30" s="1"/>
  <c r="N306" i="30" a="1"/>
  <c r="N306" i="30" s="1"/>
  <c r="M306" i="30" a="1"/>
  <c r="M306" i="30" s="1"/>
  <c r="L306" i="30" a="1"/>
  <c r="L306" i="30" s="1"/>
  <c r="K306" i="30" a="1"/>
  <c r="K306" i="30" s="1"/>
  <c r="J306" i="30" a="1"/>
  <c r="J306" i="30" s="1"/>
  <c r="I306" i="30" a="1"/>
  <c r="I306" i="30" s="1"/>
  <c r="H306" i="30" a="1"/>
  <c r="H306" i="30" s="1"/>
  <c r="G306" i="30" a="1"/>
  <c r="G306" i="30" s="1"/>
  <c r="F306" i="30" a="1"/>
  <c r="F306" i="30" s="1"/>
  <c r="E306" i="30" a="1"/>
  <c r="E306" i="30" s="1"/>
  <c r="D306" i="30" a="1"/>
  <c r="D306" i="30" s="1"/>
  <c r="C306" i="30" a="1"/>
  <c r="C306" i="30" s="1"/>
  <c r="N305" i="30" a="1"/>
  <c r="N305" i="30" s="1"/>
  <c r="M305" i="30" a="1"/>
  <c r="M305" i="30" s="1"/>
  <c r="L305" i="30" a="1"/>
  <c r="L305" i="30" s="1"/>
  <c r="K305" i="30" a="1"/>
  <c r="K305" i="30" s="1"/>
  <c r="J305" i="30" a="1"/>
  <c r="J305" i="30" s="1"/>
  <c r="I305" i="30" a="1"/>
  <c r="I305" i="30" s="1"/>
  <c r="H305" i="30" a="1"/>
  <c r="H305" i="30" s="1"/>
  <c r="G305" i="30" a="1"/>
  <c r="G305" i="30" s="1"/>
  <c r="F305" i="30" a="1"/>
  <c r="F305" i="30" s="1"/>
  <c r="E305" i="30" a="1"/>
  <c r="E305" i="30" s="1"/>
  <c r="D305" i="30" a="1"/>
  <c r="D305" i="30" s="1"/>
  <c r="C305" i="30" a="1"/>
  <c r="C305" i="30" s="1"/>
  <c r="N304" i="30" a="1"/>
  <c r="N304" i="30" s="1"/>
  <c r="M304" i="30" a="1"/>
  <c r="M304" i="30" s="1"/>
  <c r="L304" i="30" a="1"/>
  <c r="L304" i="30" s="1"/>
  <c r="K304" i="30" a="1"/>
  <c r="K304" i="30" s="1"/>
  <c r="J304" i="30" a="1"/>
  <c r="J304" i="30" s="1"/>
  <c r="I304" i="30" a="1"/>
  <c r="I304" i="30" s="1"/>
  <c r="H304" i="30" a="1"/>
  <c r="H304" i="30" s="1"/>
  <c r="G304" i="30" a="1"/>
  <c r="G304" i="30" s="1"/>
  <c r="F304" i="30" a="1"/>
  <c r="F304" i="30" s="1"/>
  <c r="E304" i="30" a="1"/>
  <c r="E304" i="30" s="1"/>
  <c r="D304" i="30" a="1"/>
  <c r="D304" i="30" s="1"/>
  <c r="C304" i="30" a="1"/>
  <c r="C304" i="30" s="1"/>
  <c r="N303" i="30" a="1"/>
  <c r="N303" i="30" s="1"/>
  <c r="M303" i="30" a="1"/>
  <c r="M303" i="30" s="1"/>
  <c r="L303" i="30" a="1"/>
  <c r="L303" i="30" s="1"/>
  <c r="K303" i="30" a="1"/>
  <c r="K303" i="30" s="1"/>
  <c r="J303" i="30" a="1"/>
  <c r="J303" i="30" s="1"/>
  <c r="I303" i="30" a="1"/>
  <c r="I303" i="30" s="1"/>
  <c r="H303" i="30" a="1"/>
  <c r="H303" i="30" s="1"/>
  <c r="G303" i="30" a="1"/>
  <c r="G303" i="30" s="1"/>
  <c r="F303" i="30" a="1"/>
  <c r="F303" i="30" s="1"/>
  <c r="E303" i="30" a="1"/>
  <c r="E303" i="30" s="1"/>
  <c r="D303" i="30" a="1"/>
  <c r="D303" i="30" s="1"/>
  <c r="C303" i="30" a="1"/>
  <c r="C303" i="30" s="1"/>
  <c r="N302" i="30" a="1"/>
  <c r="N302" i="30" s="1"/>
  <c r="M302" i="30" a="1"/>
  <c r="M302" i="30" s="1"/>
  <c r="L302" i="30" a="1"/>
  <c r="L302" i="30" s="1"/>
  <c r="K302" i="30" a="1"/>
  <c r="K302" i="30" s="1"/>
  <c r="J302" i="30" a="1"/>
  <c r="J302" i="30" s="1"/>
  <c r="I302" i="30" a="1"/>
  <c r="I302" i="30" s="1"/>
  <c r="H302" i="30" a="1"/>
  <c r="H302" i="30" s="1"/>
  <c r="G302" i="30" a="1"/>
  <c r="G302" i="30" s="1"/>
  <c r="F302" i="30" a="1"/>
  <c r="F302" i="30" s="1"/>
  <c r="E302" i="30" a="1"/>
  <c r="E302" i="30" s="1"/>
  <c r="D302" i="30" a="1"/>
  <c r="D302" i="30" s="1"/>
  <c r="C302" i="30" a="1"/>
  <c r="C302" i="30" s="1"/>
  <c r="N301" i="30" a="1"/>
  <c r="N301" i="30" s="1"/>
  <c r="M301" i="30" a="1"/>
  <c r="M301" i="30" s="1"/>
  <c r="L301" i="30" a="1"/>
  <c r="L301" i="30" s="1"/>
  <c r="K301" i="30" a="1"/>
  <c r="K301" i="30" s="1"/>
  <c r="J301" i="30" a="1"/>
  <c r="J301" i="30" s="1"/>
  <c r="I301" i="30" a="1"/>
  <c r="I301" i="30" s="1"/>
  <c r="H301" i="30" a="1"/>
  <c r="H301" i="30" s="1"/>
  <c r="G301" i="30" a="1"/>
  <c r="G301" i="30" s="1"/>
  <c r="F301" i="30" a="1"/>
  <c r="F301" i="30" s="1"/>
  <c r="E301" i="30" a="1"/>
  <c r="E301" i="30" s="1"/>
  <c r="D301" i="30" a="1"/>
  <c r="D301" i="30" s="1"/>
  <c r="C301" i="30" a="1"/>
  <c r="C301" i="30" s="1"/>
  <c r="N300" i="30" a="1"/>
  <c r="N300" i="30" s="1"/>
  <c r="M300" i="30" a="1"/>
  <c r="M300" i="30" s="1"/>
  <c r="L300" i="30" a="1"/>
  <c r="L300" i="30" s="1"/>
  <c r="K300" i="30" a="1"/>
  <c r="K300" i="30" s="1"/>
  <c r="J300" i="30" a="1"/>
  <c r="J300" i="30" s="1"/>
  <c r="I300" i="30" a="1"/>
  <c r="I300" i="30" s="1"/>
  <c r="H300" i="30" a="1"/>
  <c r="H300" i="30" s="1"/>
  <c r="G300" i="30" a="1"/>
  <c r="G300" i="30" s="1"/>
  <c r="F300" i="30" a="1"/>
  <c r="F300" i="30" s="1"/>
  <c r="E300" i="30" a="1"/>
  <c r="E300" i="30" s="1"/>
  <c r="D300" i="30" a="1"/>
  <c r="D300" i="30" s="1"/>
  <c r="C300" i="30" a="1"/>
  <c r="C300" i="30" s="1"/>
  <c r="N299" i="30" a="1"/>
  <c r="N299" i="30" s="1"/>
  <c r="M299" i="30" a="1"/>
  <c r="M299" i="30" s="1"/>
  <c r="L299" i="30" a="1"/>
  <c r="L299" i="30" s="1"/>
  <c r="K299" i="30" a="1"/>
  <c r="K299" i="30" s="1"/>
  <c r="J299" i="30" a="1"/>
  <c r="J299" i="30" s="1"/>
  <c r="I299" i="30" a="1"/>
  <c r="I299" i="30" s="1"/>
  <c r="H299" i="30" a="1"/>
  <c r="H299" i="30" s="1"/>
  <c r="G299" i="30" a="1"/>
  <c r="G299" i="30" s="1"/>
  <c r="F299" i="30" a="1"/>
  <c r="F299" i="30" s="1"/>
  <c r="E299" i="30" a="1"/>
  <c r="E299" i="30" s="1"/>
  <c r="D299" i="30" a="1"/>
  <c r="D299" i="30" s="1"/>
  <c r="C299" i="30" a="1"/>
  <c r="C299" i="30" s="1"/>
  <c r="N298" i="30" a="1"/>
  <c r="N298" i="30" s="1"/>
  <c r="M298" i="30" a="1"/>
  <c r="M298" i="30" s="1"/>
  <c r="L298" i="30" a="1"/>
  <c r="L298" i="30" s="1"/>
  <c r="K298" i="30" a="1"/>
  <c r="K298" i="30" s="1"/>
  <c r="J298" i="30" a="1"/>
  <c r="J298" i="30" s="1"/>
  <c r="I298" i="30" a="1"/>
  <c r="I298" i="30" s="1"/>
  <c r="H298" i="30" a="1"/>
  <c r="H298" i="30" s="1"/>
  <c r="G298" i="30" a="1"/>
  <c r="G298" i="30" s="1"/>
  <c r="F298" i="30" a="1"/>
  <c r="F298" i="30" s="1"/>
  <c r="E298" i="30" a="1"/>
  <c r="E298" i="30" s="1"/>
  <c r="D298" i="30" a="1"/>
  <c r="D298" i="30" s="1"/>
  <c r="C298" i="30" a="1"/>
  <c r="C298" i="30" s="1"/>
  <c r="N297" i="30" a="1"/>
  <c r="N297" i="30" s="1"/>
  <c r="M297" i="30" a="1"/>
  <c r="M297" i="30" s="1"/>
  <c r="L297" i="30" a="1"/>
  <c r="L297" i="30" s="1"/>
  <c r="K297" i="30" a="1"/>
  <c r="K297" i="30" s="1"/>
  <c r="J297" i="30" a="1"/>
  <c r="J297" i="30" s="1"/>
  <c r="I297" i="30" a="1"/>
  <c r="I297" i="30" s="1"/>
  <c r="H297" i="30" a="1"/>
  <c r="H297" i="30" s="1"/>
  <c r="G297" i="30" a="1"/>
  <c r="G297" i="30" s="1"/>
  <c r="F297" i="30" a="1"/>
  <c r="F297" i="30" s="1"/>
  <c r="E297" i="30" a="1"/>
  <c r="E297" i="30" s="1"/>
  <c r="D297" i="30" a="1"/>
  <c r="D297" i="30" s="1"/>
  <c r="C297" i="30" a="1"/>
  <c r="C297" i="30" s="1"/>
  <c r="N296" i="30" a="1"/>
  <c r="N296" i="30" s="1"/>
  <c r="M296" i="30" a="1"/>
  <c r="M296" i="30" s="1"/>
  <c r="L296" i="30" a="1"/>
  <c r="L296" i="30" s="1"/>
  <c r="K296" i="30" a="1"/>
  <c r="K296" i="30" s="1"/>
  <c r="J296" i="30" a="1"/>
  <c r="J296" i="30" s="1"/>
  <c r="I296" i="30" a="1"/>
  <c r="I296" i="30" s="1"/>
  <c r="H296" i="30" a="1"/>
  <c r="H296" i="30" s="1"/>
  <c r="G296" i="30" a="1"/>
  <c r="G296" i="30" s="1"/>
  <c r="F296" i="30" a="1"/>
  <c r="F296" i="30" s="1"/>
  <c r="E296" i="30" a="1"/>
  <c r="E296" i="30" s="1"/>
  <c r="D296" i="30" a="1"/>
  <c r="D296" i="30" s="1"/>
  <c r="C296" i="30" a="1"/>
  <c r="C296" i="30" s="1"/>
  <c r="N295" i="30" a="1"/>
  <c r="N295" i="30" s="1"/>
  <c r="M295" i="30" a="1"/>
  <c r="M295" i="30" s="1"/>
  <c r="L295" i="30" a="1"/>
  <c r="L295" i="30" s="1"/>
  <c r="K295" i="30" a="1"/>
  <c r="K295" i="30" s="1"/>
  <c r="J295" i="30" a="1"/>
  <c r="J295" i="30" s="1"/>
  <c r="I295" i="30" a="1"/>
  <c r="I295" i="30" s="1"/>
  <c r="H295" i="30" a="1"/>
  <c r="H295" i="30" s="1"/>
  <c r="G295" i="30" a="1"/>
  <c r="G295" i="30" s="1"/>
  <c r="F295" i="30" a="1"/>
  <c r="F295" i="30" s="1"/>
  <c r="E295" i="30" a="1"/>
  <c r="E295" i="30" s="1"/>
  <c r="D295" i="30" a="1"/>
  <c r="D295" i="30" s="1"/>
  <c r="C295" i="30" a="1"/>
  <c r="C295" i="30" s="1"/>
  <c r="N294" i="30" a="1"/>
  <c r="N294" i="30" s="1"/>
  <c r="M294" i="30" a="1"/>
  <c r="M294" i="30" s="1"/>
  <c r="L294" i="30" a="1"/>
  <c r="L294" i="30" s="1"/>
  <c r="K294" i="30" a="1"/>
  <c r="K294" i="30" s="1"/>
  <c r="J294" i="30" a="1"/>
  <c r="J294" i="30" s="1"/>
  <c r="I294" i="30" a="1"/>
  <c r="I294" i="30" s="1"/>
  <c r="H294" i="30" a="1"/>
  <c r="H294" i="30" s="1"/>
  <c r="G294" i="30" a="1"/>
  <c r="G294" i="30" s="1"/>
  <c r="F294" i="30" a="1"/>
  <c r="F294" i="30" s="1"/>
  <c r="E294" i="30" a="1"/>
  <c r="E294" i="30" s="1"/>
  <c r="D294" i="30" a="1"/>
  <c r="D294" i="30" s="1"/>
  <c r="C294" i="30" a="1"/>
  <c r="C294" i="30" s="1"/>
  <c r="N293" i="30" a="1"/>
  <c r="N293" i="30" s="1"/>
  <c r="M293" i="30" a="1"/>
  <c r="M293" i="30" s="1"/>
  <c r="L293" i="30" a="1"/>
  <c r="L293" i="30" s="1"/>
  <c r="K293" i="30" a="1"/>
  <c r="K293" i="30" s="1"/>
  <c r="J293" i="30" a="1"/>
  <c r="J293" i="30" s="1"/>
  <c r="I293" i="30" a="1"/>
  <c r="I293" i="30" s="1"/>
  <c r="H293" i="30" a="1"/>
  <c r="H293" i="30" s="1"/>
  <c r="G293" i="30" a="1"/>
  <c r="G293" i="30" s="1"/>
  <c r="F293" i="30" a="1"/>
  <c r="F293" i="30" s="1"/>
  <c r="E293" i="30" a="1"/>
  <c r="E293" i="30" s="1"/>
  <c r="D293" i="30" a="1"/>
  <c r="D293" i="30" s="1"/>
  <c r="C293" i="30" a="1"/>
  <c r="C293" i="30" s="1"/>
  <c r="N292" i="30" a="1"/>
  <c r="N292" i="30" s="1"/>
  <c r="M292" i="30" a="1"/>
  <c r="M292" i="30" s="1"/>
  <c r="L292" i="30" a="1"/>
  <c r="L292" i="30" s="1"/>
  <c r="K292" i="30" a="1"/>
  <c r="K292" i="30" s="1"/>
  <c r="J292" i="30" a="1"/>
  <c r="J292" i="30" s="1"/>
  <c r="I292" i="30" a="1"/>
  <c r="I292" i="30" s="1"/>
  <c r="H292" i="30" a="1"/>
  <c r="H292" i="30" s="1"/>
  <c r="G292" i="30" a="1"/>
  <c r="G292" i="30" s="1"/>
  <c r="F292" i="30" a="1"/>
  <c r="F292" i="30" s="1"/>
  <c r="E292" i="30" a="1"/>
  <c r="E292" i="30" s="1"/>
  <c r="D292" i="30" a="1"/>
  <c r="D292" i="30" s="1"/>
  <c r="C292" i="30" a="1"/>
  <c r="C292" i="30" s="1"/>
  <c r="N291" i="30" a="1"/>
  <c r="N291" i="30" s="1"/>
  <c r="M291" i="30" a="1"/>
  <c r="M291" i="30" s="1"/>
  <c r="L291" i="30" a="1"/>
  <c r="L291" i="30" s="1"/>
  <c r="K291" i="30" a="1"/>
  <c r="K291" i="30" s="1"/>
  <c r="J291" i="30" a="1"/>
  <c r="J291" i="30" s="1"/>
  <c r="I291" i="30" a="1"/>
  <c r="I291" i="30" s="1"/>
  <c r="H291" i="30" a="1"/>
  <c r="H291" i="30" s="1"/>
  <c r="G291" i="30" a="1"/>
  <c r="G291" i="30" s="1"/>
  <c r="F291" i="30" a="1"/>
  <c r="F291" i="30" s="1"/>
  <c r="E291" i="30" a="1"/>
  <c r="E291" i="30" s="1"/>
  <c r="D291" i="30" a="1"/>
  <c r="D291" i="30" s="1"/>
  <c r="C291" i="30" a="1"/>
  <c r="C291" i="30" s="1"/>
  <c r="N290" i="30" a="1"/>
  <c r="N290" i="30" s="1"/>
  <c r="M290" i="30" a="1"/>
  <c r="M290" i="30" s="1"/>
  <c r="L290" i="30" a="1"/>
  <c r="L290" i="30" s="1"/>
  <c r="K290" i="30" a="1"/>
  <c r="K290" i="30" s="1"/>
  <c r="J290" i="30" a="1"/>
  <c r="J290" i="30" s="1"/>
  <c r="I290" i="30" a="1"/>
  <c r="I290" i="30" s="1"/>
  <c r="H290" i="30" a="1"/>
  <c r="H290" i="30" s="1"/>
  <c r="G290" i="30" a="1"/>
  <c r="G290" i="30" s="1"/>
  <c r="F290" i="30" a="1"/>
  <c r="F290" i="30" s="1"/>
  <c r="E290" i="30" a="1"/>
  <c r="E290" i="30" s="1"/>
  <c r="D290" i="30" a="1"/>
  <c r="D290" i="30" s="1"/>
  <c r="C290" i="30" a="1"/>
  <c r="C290" i="30" s="1"/>
  <c r="N289" i="30" a="1"/>
  <c r="N289" i="30" s="1"/>
  <c r="M289" i="30" a="1"/>
  <c r="M289" i="30" s="1"/>
  <c r="L289" i="30" a="1"/>
  <c r="L289" i="30" s="1"/>
  <c r="K289" i="30" a="1"/>
  <c r="K289" i="30" s="1"/>
  <c r="J289" i="30" a="1"/>
  <c r="J289" i="30" s="1"/>
  <c r="I289" i="30" a="1"/>
  <c r="I289" i="30" s="1"/>
  <c r="H289" i="30" a="1"/>
  <c r="H289" i="30" s="1"/>
  <c r="G289" i="30" a="1"/>
  <c r="G289" i="30" s="1"/>
  <c r="F289" i="30" a="1"/>
  <c r="F289" i="30" s="1"/>
  <c r="E289" i="30" a="1"/>
  <c r="E289" i="30" s="1"/>
  <c r="D289" i="30" a="1"/>
  <c r="D289" i="30" s="1"/>
  <c r="C289" i="30" a="1"/>
  <c r="C289" i="30" s="1"/>
  <c r="N288" i="30" a="1"/>
  <c r="N288" i="30" s="1"/>
  <c r="M288" i="30" a="1"/>
  <c r="M288" i="30" s="1"/>
  <c r="L288" i="30" a="1"/>
  <c r="L288" i="30" s="1"/>
  <c r="K288" i="30" a="1"/>
  <c r="K288" i="30" s="1"/>
  <c r="J288" i="30" a="1"/>
  <c r="J288" i="30" s="1"/>
  <c r="I288" i="30" a="1"/>
  <c r="I288" i="30" s="1"/>
  <c r="H288" i="30" a="1"/>
  <c r="H288" i="30" s="1"/>
  <c r="G288" i="30" a="1"/>
  <c r="G288" i="30" s="1"/>
  <c r="F288" i="30" a="1"/>
  <c r="F288" i="30" s="1"/>
  <c r="E288" i="30" a="1"/>
  <c r="E288" i="30" s="1"/>
  <c r="D288" i="30" a="1"/>
  <c r="D288" i="30" s="1"/>
  <c r="C288" i="30" a="1"/>
  <c r="C288" i="30" s="1"/>
  <c r="N287" i="30" a="1"/>
  <c r="N287" i="30" s="1"/>
  <c r="M287" i="30" a="1"/>
  <c r="M287" i="30" s="1"/>
  <c r="L287" i="30" a="1"/>
  <c r="L287" i="30" s="1"/>
  <c r="K287" i="30" a="1"/>
  <c r="K287" i="30" s="1"/>
  <c r="J287" i="30" a="1"/>
  <c r="J287" i="30" s="1"/>
  <c r="I287" i="30" a="1"/>
  <c r="I287" i="30" s="1"/>
  <c r="H287" i="30" a="1"/>
  <c r="H287" i="30" s="1"/>
  <c r="G287" i="30" a="1"/>
  <c r="G287" i="30" s="1"/>
  <c r="F287" i="30" a="1"/>
  <c r="F287" i="30" s="1"/>
  <c r="E287" i="30" a="1"/>
  <c r="E287" i="30" s="1"/>
  <c r="D287" i="30" a="1"/>
  <c r="D287" i="30" s="1"/>
  <c r="C287" i="30" a="1"/>
  <c r="C287" i="30" s="1"/>
  <c r="N286" i="30" a="1"/>
  <c r="N286" i="30" s="1"/>
  <c r="M286" i="30" a="1"/>
  <c r="M286" i="30" s="1"/>
  <c r="L286" i="30" a="1"/>
  <c r="L286" i="30" s="1"/>
  <c r="K286" i="30" a="1"/>
  <c r="K286" i="30" s="1"/>
  <c r="J286" i="30" a="1"/>
  <c r="J286" i="30" s="1"/>
  <c r="I286" i="30" a="1"/>
  <c r="I286" i="30" s="1"/>
  <c r="H286" i="30" a="1"/>
  <c r="H286" i="30" s="1"/>
  <c r="G286" i="30" a="1"/>
  <c r="G286" i="30" s="1"/>
  <c r="F286" i="30" a="1"/>
  <c r="F286" i="30" s="1"/>
  <c r="E286" i="30" a="1"/>
  <c r="E286" i="30" s="1"/>
  <c r="D286" i="30" a="1"/>
  <c r="D286" i="30" s="1"/>
  <c r="C286" i="30" a="1"/>
  <c r="C286" i="30" s="1"/>
  <c r="N280" i="30" a="1"/>
  <c r="N280" i="30" s="1"/>
  <c r="M280" i="30" a="1"/>
  <c r="M280" i="30" s="1"/>
  <c r="L280" i="30" a="1"/>
  <c r="L280" i="30" s="1"/>
  <c r="K280" i="30" a="1"/>
  <c r="K280" i="30" s="1"/>
  <c r="J280" i="30" a="1"/>
  <c r="J280" i="30" s="1"/>
  <c r="I280" i="30" a="1"/>
  <c r="I280" i="30" s="1"/>
  <c r="H280" i="30" a="1"/>
  <c r="H280" i="30" s="1"/>
  <c r="G280" i="30" a="1"/>
  <c r="G280" i="30" s="1"/>
  <c r="F280" i="30" a="1"/>
  <c r="F280" i="30" s="1"/>
  <c r="E280" i="30" a="1"/>
  <c r="E280" i="30" s="1"/>
  <c r="D280" i="30" a="1"/>
  <c r="D280" i="30" s="1"/>
  <c r="C280" i="30" a="1"/>
  <c r="C280" i="30" s="1"/>
  <c r="N279" i="30" a="1"/>
  <c r="N279" i="30" s="1"/>
  <c r="M279" i="30" a="1"/>
  <c r="M279" i="30" s="1"/>
  <c r="L279" i="30" a="1"/>
  <c r="L279" i="30" s="1"/>
  <c r="K279" i="30" a="1"/>
  <c r="K279" i="30" s="1"/>
  <c r="J279" i="30" a="1"/>
  <c r="J279" i="30" s="1"/>
  <c r="I279" i="30" a="1"/>
  <c r="I279" i="30" s="1"/>
  <c r="H279" i="30" a="1"/>
  <c r="H279" i="30" s="1"/>
  <c r="G279" i="30" a="1"/>
  <c r="G279" i="30" s="1"/>
  <c r="F279" i="30" a="1"/>
  <c r="F279" i="30" s="1"/>
  <c r="E279" i="30" a="1"/>
  <c r="E279" i="30" s="1"/>
  <c r="D279" i="30" a="1"/>
  <c r="D279" i="30" s="1"/>
  <c r="C279" i="30" a="1"/>
  <c r="C279" i="30" s="1"/>
  <c r="N278" i="30" a="1"/>
  <c r="N278" i="30" s="1"/>
  <c r="M278" i="30" a="1"/>
  <c r="M278" i="30" s="1"/>
  <c r="L278" i="30" a="1"/>
  <c r="L278" i="30" s="1"/>
  <c r="K278" i="30" a="1"/>
  <c r="K278" i="30" s="1"/>
  <c r="J278" i="30" a="1"/>
  <c r="J278" i="30" s="1"/>
  <c r="I278" i="30" a="1"/>
  <c r="I278" i="30" s="1"/>
  <c r="H278" i="30" a="1"/>
  <c r="H278" i="30" s="1"/>
  <c r="G278" i="30" a="1"/>
  <c r="G278" i="30" s="1"/>
  <c r="F278" i="30" a="1"/>
  <c r="F278" i="30" s="1"/>
  <c r="E278" i="30" a="1"/>
  <c r="E278" i="30" s="1"/>
  <c r="D278" i="30" a="1"/>
  <c r="D278" i="30" s="1"/>
  <c r="C278" i="30" a="1"/>
  <c r="C278" i="30" s="1"/>
  <c r="N277" i="30" a="1"/>
  <c r="N277" i="30" s="1"/>
  <c r="M277" i="30" a="1"/>
  <c r="M277" i="30" s="1"/>
  <c r="L277" i="30" a="1"/>
  <c r="L277" i="30" s="1"/>
  <c r="K277" i="30" a="1"/>
  <c r="K277" i="30" s="1"/>
  <c r="J277" i="30" a="1"/>
  <c r="J277" i="30" s="1"/>
  <c r="I277" i="30" a="1"/>
  <c r="I277" i="30" s="1"/>
  <c r="H277" i="30" a="1"/>
  <c r="H277" i="30" s="1"/>
  <c r="G277" i="30" a="1"/>
  <c r="G277" i="30" s="1"/>
  <c r="F277" i="30" a="1"/>
  <c r="F277" i="30" s="1"/>
  <c r="E277" i="30" a="1"/>
  <c r="E277" i="30" s="1"/>
  <c r="D277" i="30" a="1"/>
  <c r="D277" i="30" s="1"/>
  <c r="C277" i="30" a="1"/>
  <c r="C277" i="30" s="1"/>
  <c r="N276" i="30" a="1"/>
  <c r="N276" i="30" s="1"/>
  <c r="M276" i="30" a="1"/>
  <c r="M276" i="30" s="1"/>
  <c r="L276" i="30" a="1"/>
  <c r="L276" i="30" s="1"/>
  <c r="K276" i="30" a="1"/>
  <c r="K276" i="30" s="1"/>
  <c r="J276" i="30" a="1"/>
  <c r="J276" i="30" s="1"/>
  <c r="I276" i="30" a="1"/>
  <c r="I276" i="30" s="1"/>
  <c r="H276" i="30" a="1"/>
  <c r="H276" i="30" s="1"/>
  <c r="G276" i="30" a="1"/>
  <c r="G276" i="30" s="1"/>
  <c r="F276" i="30" a="1"/>
  <c r="F276" i="30" s="1"/>
  <c r="E276" i="30" a="1"/>
  <c r="E276" i="30" s="1"/>
  <c r="D276" i="30" a="1"/>
  <c r="D276" i="30" s="1"/>
  <c r="C276" i="30" a="1"/>
  <c r="C276" i="30" s="1"/>
  <c r="N275" i="30" a="1"/>
  <c r="N275" i="30" s="1"/>
  <c r="M275" i="30" a="1"/>
  <c r="M275" i="30" s="1"/>
  <c r="L275" i="30" a="1"/>
  <c r="L275" i="30" s="1"/>
  <c r="K275" i="30" a="1"/>
  <c r="K275" i="30" s="1"/>
  <c r="J275" i="30" a="1"/>
  <c r="J275" i="30" s="1"/>
  <c r="I275" i="30" a="1"/>
  <c r="I275" i="30" s="1"/>
  <c r="H275" i="30" a="1"/>
  <c r="H275" i="30" s="1"/>
  <c r="G275" i="30" a="1"/>
  <c r="G275" i="30" s="1"/>
  <c r="F275" i="30" a="1"/>
  <c r="F275" i="30" s="1"/>
  <c r="E275" i="30" a="1"/>
  <c r="E275" i="30" s="1"/>
  <c r="D275" i="30" a="1"/>
  <c r="D275" i="30" s="1"/>
  <c r="C275" i="30" a="1"/>
  <c r="C275" i="30" s="1"/>
  <c r="N274" i="30" a="1"/>
  <c r="N274" i="30" s="1"/>
  <c r="M274" i="30" a="1"/>
  <c r="M274" i="30" s="1"/>
  <c r="L274" i="30" a="1"/>
  <c r="L274" i="30" s="1"/>
  <c r="K274" i="30" a="1"/>
  <c r="K274" i="30" s="1"/>
  <c r="J274" i="30" a="1"/>
  <c r="J274" i="30" s="1"/>
  <c r="I274" i="30" a="1"/>
  <c r="I274" i="30" s="1"/>
  <c r="H274" i="30" a="1"/>
  <c r="H274" i="30" s="1"/>
  <c r="G274" i="30" a="1"/>
  <c r="G274" i="30" s="1"/>
  <c r="F274" i="30" a="1"/>
  <c r="F274" i="30" s="1"/>
  <c r="E274" i="30" a="1"/>
  <c r="E274" i="30" s="1"/>
  <c r="D274" i="30" a="1"/>
  <c r="D274" i="30" s="1"/>
  <c r="C274" i="30" a="1"/>
  <c r="C274" i="30" s="1"/>
  <c r="N273" i="30" a="1"/>
  <c r="N273" i="30" s="1"/>
  <c r="M273" i="30" a="1"/>
  <c r="M273" i="30" s="1"/>
  <c r="L273" i="30" a="1"/>
  <c r="L273" i="30" s="1"/>
  <c r="K273" i="30" a="1"/>
  <c r="K273" i="30" s="1"/>
  <c r="J273" i="30" a="1"/>
  <c r="J273" i="30" s="1"/>
  <c r="I273" i="30" a="1"/>
  <c r="I273" i="30" s="1"/>
  <c r="H273" i="30" a="1"/>
  <c r="H273" i="30" s="1"/>
  <c r="G273" i="30" a="1"/>
  <c r="G273" i="30" s="1"/>
  <c r="F273" i="30" a="1"/>
  <c r="F273" i="30" s="1"/>
  <c r="E273" i="30" a="1"/>
  <c r="E273" i="30" s="1"/>
  <c r="D273" i="30" a="1"/>
  <c r="D273" i="30" s="1"/>
  <c r="C273" i="30" a="1"/>
  <c r="C273" i="30" s="1"/>
  <c r="N272" i="30" a="1"/>
  <c r="N272" i="30" s="1"/>
  <c r="M272" i="30" a="1"/>
  <c r="M272" i="30" s="1"/>
  <c r="L272" i="30" a="1"/>
  <c r="L272" i="30" s="1"/>
  <c r="K272" i="30" a="1"/>
  <c r="K272" i="30" s="1"/>
  <c r="J272" i="30" a="1"/>
  <c r="J272" i="30" s="1"/>
  <c r="I272" i="30" a="1"/>
  <c r="I272" i="30" s="1"/>
  <c r="H272" i="30" a="1"/>
  <c r="H272" i="30" s="1"/>
  <c r="G272" i="30" a="1"/>
  <c r="G272" i="30" s="1"/>
  <c r="F272" i="30" a="1"/>
  <c r="F272" i="30" s="1"/>
  <c r="E272" i="30" a="1"/>
  <c r="E272" i="30" s="1"/>
  <c r="D272" i="30" a="1"/>
  <c r="D272" i="30" s="1"/>
  <c r="C272" i="30" a="1"/>
  <c r="C272" i="30" s="1"/>
  <c r="N271" i="30" a="1"/>
  <c r="N271" i="30" s="1"/>
  <c r="M271" i="30" a="1"/>
  <c r="M271" i="30" s="1"/>
  <c r="L271" i="30" a="1"/>
  <c r="L271" i="30" s="1"/>
  <c r="K271" i="30" a="1"/>
  <c r="K271" i="30" s="1"/>
  <c r="J271" i="30" a="1"/>
  <c r="J271" i="30" s="1"/>
  <c r="I271" i="30" a="1"/>
  <c r="I271" i="30" s="1"/>
  <c r="H271" i="30" a="1"/>
  <c r="H271" i="30" s="1"/>
  <c r="G271" i="30" a="1"/>
  <c r="G271" i="30" s="1"/>
  <c r="F271" i="30" a="1"/>
  <c r="F271" i="30" s="1"/>
  <c r="E271" i="30" a="1"/>
  <c r="E271" i="30" s="1"/>
  <c r="D271" i="30" a="1"/>
  <c r="D271" i="30" s="1"/>
  <c r="C271" i="30" a="1"/>
  <c r="C271" i="30" s="1"/>
  <c r="N270" i="30" a="1"/>
  <c r="N270" i="30" s="1"/>
  <c r="M270" i="30" a="1"/>
  <c r="M270" i="30" s="1"/>
  <c r="L270" i="30" a="1"/>
  <c r="L270" i="30" s="1"/>
  <c r="K270" i="30" a="1"/>
  <c r="K270" i="30" s="1"/>
  <c r="J270" i="30" a="1"/>
  <c r="J270" i="30" s="1"/>
  <c r="I270" i="30" a="1"/>
  <c r="I270" i="30" s="1"/>
  <c r="H270" i="30" a="1"/>
  <c r="H270" i="30" s="1"/>
  <c r="G270" i="30" a="1"/>
  <c r="G270" i="30" s="1"/>
  <c r="F270" i="30" a="1"/>
  <c r="F270" i="30" s="1"/>
  <c r="E270" i="30" a="1"/>
  <c r="E270" i="30" s="1"/>
  <c r="D270" i="30" a="1"/>
  <c r="D270" i="30" s="1"/>
  <c r="C270" i="30" a="1"/>
  <c r="C270" i="30" s="1"/>
  <c r="N269" i="30" a="1"/>
  <c r="N269" i="30" s="1"/>
  <c r="M269" i="30" a="1"/>
  <c r="M269" i="30" s="1"/>
  <c r="L269" i="30" a="1"/>
  <c r="L269" i="30" s="1"/>
  <c r="K269" i="30" a="1"/>
  <c r="K269" i="30" s="1"/>
  <c r="J269" i="30" a="1"/>
  <c r="J269" i="30" s="1"/>
  <c r="I269" i="30" a="1"/>
  <c r="I269" i="30" s="1"/>
  <c r="H269" i="30" a="1"/>
  <c r="H269" i="30" s="1"/>
  <c r="G269" i="30" a="1"/>
  <c r="G269" i="30" s="1"/>
  <c r="F269" i="30" a="1"/>
  <c r="F269" i="30" s="1"/>
  <c r="E269" i="30" a="1"/>
  <c r="E269" i="30" s="1"/>
  <c r="D269" i="30" a="1"/>
  <c r="D269" i="30" s="1"/>
  <c r="C269" i="30" a="1"/>
  <c r="C269" i="30" s="1"/>
  <c r="N268" i="30" a="1"/>
  <c r="N268" i="30" s="1"/>
  <c r="M268" i="30" a="1"/>
  <c r="M268" i="30" s="1"/>
  <c r="L268" i="30" a="1"/>
  <c r="L268" i="30" s="1"/>
  <c r="K268" i="30" a="1"/>
  <c r="K268" i="30" s="1"/>
  <c r="J268" i="30" a="1"/>
  <c r="J268" i="30" s="1"/>
  <c r="I268" i="30" a="1"/>
  <c r="I268" i="30" s="1"/>
  <c r="H268" i="30" a="1"/>
  <c r="H268" i="30" s="1"/>
  <c r="G268" i="30" a="1"/>
  <c r="G268" i="30" s="1"/>
  <c r="F268" i="30" a="1"/>
  <c r="F268" i="30" s="1"/>
  <c r="E268" i="30" a="1"/>
  <c r="E268" i="30" s="1"/>
  <c r="D268" i="30" a="1"/>
  <c r="D268" i="30" s="1"/>
  <c r="C268" i="30" a="1"/>
  <c r="C268" i="30" s="1"/>
  <c r="N267" i="30" a="1"/>
  <c r="N267" i="30" s="1"/>
  <c r="M267" i="30" a="1"/>
  <c r="M267" i="30" s="1"/>
  <c r="L267" i="30" a="1"/>
  <c r="L267" i="30" s="1"/>
  <c r="K267" i="30" a="1"/>
  <c r="K267" i="30" s="1"/>
  <c r="J267" i="30" a="1"/>
  <c r="J267" i="30" s="1"/>
  <c r="I267" i="30" a="1"/>
  <c r="I267" i="30" s="1"/>
  <c r="H267" i="30" a="1"/>
  <c r="H267" i="30" s="1"/>
  <c r="G267" i="30" a="1"/>
  <c r="G267" i="30" s="1"/>
  <c r="F267" i="30" a="1"/>
  <c r="F267" i="30" s="1"/>
  <c r="E267" i="30" a="1"/>
  <c r="E267" i="30" s="1"/>
  <c r="D267" i="30" a="1"/>
  <c r="D267" i="30" s="1"/>
  <c r="C267" i="30" a="1"/>
  <c r="C267" i="30" s="1"/>
  <c r="N266" i="30" a="1"/>
  <c r="N266" i="30" s="1"/>
  <c r="M266" i="30" a="1"/>
  <c r="M266" i="30" s="1"/>
  <c r="L266" i="30" a="1"/>
  <c r="L266" i="30" s="1"/>
  <c r="K266" i="30" a="1"/>
  <c r="K266" i="30" s="1"/>
  <c r="J266" i="30" a="1"/>
  <c r="J266" i="30" s="1"/>
  <c r="I266" i="30" a="1"/>
  <c r="I266" i="30" s="1"/>
  <c r="H266" i="30" a="1"/>
  <c r="H266" i="30" s="1"/>
  <c r="G266" i="30" a="1"/>
  <c r="G266" i="30" s="1"/>
  <c r="F266" i="30" a="1"/>
  <c r="F266" i="30" s="1"/>
  <c r="E266" i="30" a="1"/>
  <c r="E266" i="30" s="1"/>
  <c r="D266" i="30" a="1"/>
  <c r="D266" i="30" s="1"/>
  <c r="C266" i="30" a="1"/>
  <c r="C266" i="30" s="1"/>
  <c r="N265" i="30" a="1"/>
  <c r="N265" i="30" s="1"/>
  <c r="M265" i="30" a="1"/>
  <c r="M265" i="30" s="1"/>
  <c r="L265" i="30" a="1"/>
  <c r="L265" i="30" s="1"/>
  <c r="K265" i="30" a="1"/>
  <c r="K265" i="30" s="1"/>
  <c r="J265" i="30" a="1"/>
  <c r="J265" i="30" s="1"/>
  <c r="I265" i="30" a="1"/>
  <c r="I265" i="30" s="1"/>
  <c r="H265" i="30" a="1"/>
  <c r="H265" i="30" s="1"/>
  <c r="G265" i="30" a="1"/>
  <c r="G265" i="30" s="1"/>
  <c r="F265" i="30" a="1"/>
  <c r="F265" i="30" s="1"/>
  <c r="E265" i="30" a="1"/>
  <c r="E265" i="30" s="1"/>
  <c r="D265" i="30" a="1"/>
  <c r="D265" i="30" s="1"/>
  <c r="C265" i="30" a="1"/>
  <c r="C265" i="30" s="1"/>
  <c r="N264" i="30" a="1"/>
  <c r="N264" i="30" s="1"/>
  <c r="M264" i="30" a="1"/>
  <c r="M264" i="30" s="1"/>
  <c r="L264" i="30" a="1"/>
  <c r="L264" i="30" s="1"/>
  <c r="K264" i="30" a="1"/>
  <c r="K264" i="30" s="1"/>
  <c r="J264" i="30" a="1"/>
  <c r="J264" i="30" s="1"/>
  <c r="I264" i="30" a="1"/>
  <c r="I264" i="30" s="1"/>
  <c r="H264" i="30" a="1"/>
  <c r="H264" i="30" s="1"/>
  <c r="G264" i="30" a="1"/>
  <c r="G264" i="30" s="1"/>
  <c r="F264" i="30" a="1"/>
  <c r="F264" i="30" s="1"/>
  <c r="E264" i="30" a="1"/>
  <c r="E264" i="30" s="1"/>
  <c r="D264" i="30" a="1"/>
  <c r="D264" i="30" s="1"/>
  <c r="C264" i="30" a="1"/>
  <c r="C264" i="30" s="1"/>
  <c r="N263" i="30" a="1"/>
  <c r="N263" i="30" s="1"/>
  <c r="M263" i="30" a="1"/>
  <c r="M263" i="30" s="1"/>
  <c r="L263" i="30" a="1"/>
  <c r="L263" i="30" s="1"/>
  <c r="K263" i="30" a="1"/>
  <c r="K263" i="30" s="1"/>
  <c r="J263" i="30" a="1"/>
  <c r="J263" i="30" s="1"/>
  <c r="I263" i="30" a="1"/>
  <c r="I263" i="30" s="1"/>
  <c r="H263" i="30" a="1"/>
  <c r="H263" i="30" s="1"/>
  <c r="G263" i="30" a="1"/>
  <c r="G263" i="30" s="1"/>
  <c r="F263" i="30" a="1"/>
  <c r="F263" i="30" s="1"/>
  <c r="E263" i="30" a="1"/>
  <c r="E263" i="30" s="1"/>
  <c r="D263" i="30" a="1"/>
  <c r="D263" i="30" s="1"/>
  <c r="C263" i="30" a="1"/>
  <c r="C263" i="30" s="1"/>
  <c r="N262" i="30" a="1"/>
  <c r="N262" i="30" s="1"/>
  <c r="M262" i="30" a="1"/>
  <c r="M262" i="30" s="1"/>
  <c r="L262" i="30" a="1"/>
  <c r="L262" i="30" s="1"/>
  <c r="K262" i="30" a="1"/>
  <c r="K262" i="30" s="1"/>
  <c r="J262" i="30" a="1"/>
  <c r="J262" i="30" s="1"/>
  <c r="I262" i="30" a="1"/>
  <c r="I262" i="30" s="1"/>
  <c r="H262" i="30" a="1"/>
  <c r="H262" i="30" s="1"/>
  <c r="G262" i="30" a="1"/>
  <c r="G262" i="30" s="1"/>
  <c r="F262" i="30" a="1"/>
  <c r="F262" i="30" s="1"/>
  <c r="E262" i="30" a="1"/>
  <c r="E262" i="30" s="1"/>
  <c r="D262" i="30" a="1"/>
  <c r="D262" i="30" s="1"/>
  <c r="C262" i="30" a="1"/>
  <c r="C262" i="30" s="1"/>
  <c r="N261" i="30" a="1"/>
  <c r="N261" i="30" s="1"/>
  <c r="M261" i="30" a="1"/>
  <c r="M261" i="30" s="1"/>
  <c r="L261" i="30" a="1"/>
  <c r="L261" i="30" s="1"/>
  <c r="K261" i="30" a="1"/>
  <c r="K261" i="30" s="1"/>
  <c r="J261" i="30" a="1"/>
  <c r="J261" i="30" s="1"/>
  <c r="I261" i="30" a="1"/>
  <c r="I261" i="30" s="1"/>
  <c r="H261" i="30" a="1"/>
  <c r="H261" i="30" s="1"/>
  <c r="G261" i="30" a="1"/>
  <c r="G261" i="30" s="1"/>
  <c r="F261" i="30" a="1"/>
  <c r="F261" i="30" s="1"/>
  <c r="E261" i="30" a="1"/>
  <c r="E261" i="30" s="1"/>
  <c r="D261" i="30" a="1"/>
  <c r="D261" i="30" s="1"/>
  <c r="C261" i="30" a="1"/>
  <c r="C261" i="30" s="1"/>
  <c r="N260" i="30" a="1"/>
  <c r="N260" i="30" s="1"/>
  <c r="M260" i="30" a="1"/>
  <c r="M260" i="30" s="1"/>
  <c r="L260" i="30" a="1"/>
  <c r="L260" i="30" s="1"/>
  <c r="K260" i="30" a="1"/>
  <c r="K260" i="30" s="1"/>
  <c r="J260" i="30" a="1"/>
  <c r="J260" i="30" s="1"/>
  <c r="I260" i="30" a="1"/>
  <c r="I260" i="30" s="1"/>
  <c r="H260" i="30" a="1"/>
  <c r="H260" i="30" s="1"/>
  <c r="G260" i="30" a="1"/>
  <c r="G260" i="30" s="1"/>
  <c r="F260" i="30" a="1"/>
  <c r="F260" i="30" s="1"/>
  <c r="E260" i="30" a="1"/>
  <c r="E260" i="30" s="1"/>
  <c r="D260" i="30" a="1"/>
  <c r="D260" i="30" s="1"/>
  <c r="C260" i="30" a="1"/>
  <c r="C260" i="30" s="1"/>
  <c r="N259" i="30" a="1"/>
  <c r="N259" i="30" s="1"/>
  <c r="M259" i="30" a="1"/>
  <c r="M259" i="30" s="1"/>
  <c r="L259" i="30" a="1"/>
  <c r="L259" i="30" s="1"/>
  <c r="K259" i="30" a="1"/>
  <c r="K259" i="30" s="1"/>
  <c r="J259" i="30" a="1"/>
  <c r="J259" i="30" s="1"/>
  <c r="I259" i="30" a="1"/>
  <c r="I259" i="30" s="1"/>
  <c r="H259" i="30" a="1"/>
  <c r="H259" i="30" s="1"/>
  <c r="G259" i="30" a="1"/>
  <c r="G259" i="30" s="1"/>
  <c r="F259" i="30" a="1"/>
  <c r="F259" i="30" s="1"/>
  <c r="E259" i="30" a="1"/>
  <c r="E259" i="30" s="1"/>
  <c r="D259" i="30" a="1"/>
  <c r="D259" i="30" s="1"/>
  <c r="C259" i="30" a="1"/>
  <c r="C259" i="30" s="1"/>
  <c r="N258" i="30" a="1"/>
  <c r="N258" i="30" s="1"/>
  <c r="M258" i="30" a="1"/>
  <c r="M258" i="30" s="1"/>
  <c r="L258" i="30" a="1"/>
  <c r="L258" i="30" s="1"/>
  <c r="K258" i="30" a="1"/>
  <c r="K258" i="30" s="1"/>
  <c r="J258" i="30" a="1"/>
  <c r="J258" i="30" s="1"/>
  <c r="I258" i="30" a="1"/>
  <c r="I258" i="30" s="1"/>
  <c r="H258" i="30" a="1"/>
  <c r="H258" i="30" s="1"/>
  <c r="G258" i="30" a="1"/>
  <c r="G258" i="30" s="1"/>
  <c r="F258" i="30" a="1"/>
  <c r="F258" i="30" s="1"/>
  <c r="E258" i="30" a="1"/>
  <c r="E258" i="30" s="1"/>
  <c r="D258" i="30" a="1"/>
  <c r="D258" i="30" s="1"/>
  <c r="C258" i="30" a="1"/>
  <c r="C258" i="30" s="1"/>
  <c r="N257" i="30" a="1"/>
  <c r="N257" i="30" s="1"/>
  <c r="M257" i="30" a="1"/>
  <c r="M257" i="30" s="1"/>
  <c r="L257" i="30" a="1"/>
  <c r="L257" i="30" s="1"/>
  <c r="K257" i="30" a="1"/>
  <c r="K257" i="30" s="1"/>
  <c r="J257" i="30" a="1"/>
  <c r="J257" i="30" s="1"/>
  <c r="I257" i="30" a="1"/>
  <c r="I257" i="30" s="1"/>
  <c r="H257" i="30" a="1"/>
  <c r="H257" i="30" s="1"/>
  <c r="G257" i="30" a="1"/>
  <c r="G257" i="30" s="1"/>
  <c r="F257" i="30" a="1"/>
  <c r="F257" i="30" s="1"/>
  <c r="E257" i="30" a="1"/>
  <c r="E257" i="30" s="1"/>
  <c r="D257" i="30" a="1"/>
  <c r="D257" i="30" s="1"/>
  <c r="C257" i="30" a="1"/>
  <c r="C257" i="30" s="1"/>
  <c r="N256" i="30" a="1"/>
  <c r="N256" i="30" s="1"/>
  <c r="M256" i="30" a="1"/>
  <c r="M256" i="30" s="1"/>
  <c r="L256" i="30" a="1"/>
  <c r="L256" i="30" s="1"/>
  <c r="K256" i="30" a="1"/>
  <c r="K256" i="30" s="1"/>
  <c r="J256" i="30" a="1"/>
  <c r="J256" i="30" s="1"/>
  <c r="I256" i="30" a="1"/>
  <c r="I256" i="30" s="1"/>
  <c r="H256" i="30" a="1"/>
  <c r="H256" i="30" s="1"/>
  <c r="G256" i="30" a="1"/>
  <c r="G256" i="30" s="1"/>
  <c r="F256" i="30" a="1"/>
  <c r="F256" i="30" s="1"/>
  <c r="E256" i="30" a="1"/>
  <c r="E256" i="30" s="1"/>
  <c r="D256" i="30" a="1"/>
  <c r="D256" i="30" s="1"/>
  <c r="C256" i="30" a="1"/>
  <c r="C256" i="30" s="1"/>
  <c r="N255" i="30" a="1"/>
  <c r="N255" i="30" s="1"/>
  <c r="M255" i="30" a="1"/>
  <c r="M255" i="30" s="1"/>
  <c r="L255" i="30" a="1"/>
  <c r="L255" i="30" s="1"/>
  <c r="K255" i="30" a="1"/>
  <c r="K255" i="30" s="1"/>
  <c r="J255" i="30" a="1"/>
  <c r="J255" i="30" s="1"/>
  <c r="I255" i="30" a="1"/>
  <c r="I255" i="30" s="1"/>
  <c r="H255" i="30" a="1"/>
  <c r="H255" i="30" s="1"/>
  <c r="G255" i="30" a="1"/>
  <c r="G255" i="30" s="1"/>
  <c r="F255" i="30" a="1"/>
  <c r="F255" i="30" s="1"/>
  <c r="E255" i="30" a="1"/>
  <c r="E255" i="30" s="1"/>
  <c r="D255" i="30" a="1"/>
  <c r="D255" i="30" s="1"/>
  <c r="C255" i="30" a="1"/>
  <c r="C255" i="30" s="1"/>
  <c r="N254" i="30" a="1"/>
  <c r="N254" i="30" s="1"/>
  <c r="M254" i="30" a="1"/>
  <c r="M254" i="30" s="1"/>
  <c r="L254" i="30" a="1"/>
  <c r="L254" i="30" s="1"/>
  <c r="K254" i="30" a="1"/>
  <c r="K254" i="30" s="1"/>
  <c r="J254" i="30" a="1"/>
  <c r="J254" i="30" s="1"/>
  <c r="I254" i="30" a="1"/>
  <c r="I254" i="30" s="1"/>
  <c r="H254" i="30" a="1"/>
  <c r="H254" i="30" s="1"/>
  <c r="G254" i="30" a="1"/>
  <c r="G254" i="30" s="1"/>
  <c r="F254" i="30" a="1"/>
  <c r="F254" i="30" s="1"/>
  <c r="E254" i="30" a="1"/>
  <c r="E254" i="30" s="1"/>
  <c r="D254" i="30" a="1"/>
  <c r="D254" i="30" s="1"/>
  <c r="C254" i="30" a="1"/>
  <c r="C254" i="30" s="1"/>
  <c r="N253" i="30" a="1"/>
  <c r="N253" i="30" s="1"/>
  <c r="M253" i="30" a="1"/>
  <c r="M253" i="30" s="1"/>
  <c r="L253" i="30" a="1"/>
  <c r="L253" i="30" s="1"/>
  <c r="K253" i="30" a="1"/>
  <c r="K253" i="30" s="1"/>
  <c r="J253" i="30" a="1"/>
  <c r="J253" i="30" s="1"/>
  <c r="I253" i="30" a="1"/>
  <c r="I253" i="30" s="1"/>
  <c r="H253" i="30" a="1"/>
  <c r="H253" i="30" s="1"/>
  <c r="G253" i="30" a="1"/>
  <c r="G253" i="30" s="1"/>
  <c r="F253" i="30" a="1"/>
  <c r="F253" i="30" s="1"/>
  <c r="E253" i="30" a="1"/>
  <c r="E253" i="30" s="1"/>
  <c r="D253" i="30" a="1"/>
  <c r="D253" i="30" s="1"/>
  <c r="C253" i="30" a="1"/>
  <c r="C253" i="30" s="1"/>
  <c r="N252" i="30" a="1"/>
  <c r="N252" i="30" s="1"/>
  <c r="M252" i="30" a="1"/>
  <c r="M252" i="30" s="1"/>
  <c r="L252" i="30" a="1"/>
  <c r="L252" i="30" s="1"/>
  <c r="K252" i="30" a="1"/>
  <c r="K252" i="30" s="1"/>
  <c r="J252" i="30" a="1"/>
  <c r="J252" i="30" s="1"/>
  <c r="I252" i="30" a="1"/>
  <c r="I252" i="30" s="1"/>
  <c r="H252" i="30" a="1"/>
  <c r="H252" i="30" s="1"/>
  <c r="G252" i="30" a="1"/>
  <c r="G252" i="30" s="1"/>
  <c r="F252" i="30" a="1"/>
  <c r="F252" i="30" s="1"/>
  <c r="E252" i="30" a="1"/>
  <c r="E252" i="30" s="1"/>
  <c r="D252" i="30" a="1"/>
  <c r="D252" i="30" s="1"/>
  <c r="C252" i="30" a="1"/>
  <c r="C252" i="30" s="1"/>
  <c r="N251" i="30" a="1"/>
  <c r="N251" i="30" s="1"/>
  <c r="M251" i="30" a="1"/>
  <c r="M251" i="30" s="1"/>
  <c r="L251" i="30" a="1"/>
  <c r="L251" i="30" s="1"/>
  <c r="K251" i="30" a="1"/>
  <c r="K251" i="30" s="1"/>
  <c r="J251" i="30" a="1"/>
  <c r="J251" i="30" s="1"/>
  <c r="I251" i="30" a="1"/>
  <c r="I251" i="30" s="1"/>
  <c r="H251" i="30" a="1"/>
  <c r="H251" i="30" s="1"/>
  <c r="G251" i="30" a="1"/>
  <c r="G251" i="30" s="1"/>
  <c r="F251" i="30" a="1"/>
  <c r="F251" i="30" s="1"/>
  <c r="E251" i="30" a="1"/>
  <c r="E251" i="30" s="1"/>
  <c r="D251" i="30" a="1"/>
  <c r="D251" i="30" s="1"/>
  <c r="C251" i="30" a="1"/>
  <c r="C251" i="30" s="1"/>
  <c r="N245" i="30" a="1"/>
  <c r="N245" i="30" s="1"/>
  <c r="M245" i="30" a="1"/>
  <c r="M245" i="30" s="1"/>
  <c r="L245" i="30" a="1"/>
  <c r="L245" i="30" s="1"/>
  <c r="K245" i="30" a="1"/>
  <c r="K245" i="30" s="1"/>
  <c r="J245" i="30" a="1"/>
  <c r="J245" i="30" s="1"/>
  <c r="I245" i="30" a="1"/>
  <c r="I245" i="30" s="1"/>
  <c r="H245" i="30" a="1"/>
  <c r="H245" i="30" s="1"/>
  <c r="G245" i="30" a="1"/>
  <c r="G245" i="30" s="1"/>
  <c r="F245" i="30" a="1"/>
  <c r="F245" i="30" s="1"/>
  <c r="E245" i="30" a="1"/>
  <c r="E245" i="30" s="1"/>
  <c r="D245" i="30" a="1"/>
  <c r="D245" i="30" s="1"/>
  <c r="C245" i="30" a="1"/>
  <c r="C245" i="30" s="1"/>
  <c r="N244" i="30" a="1"/>
  <c r="N244" i="30" s="1"/>
  <c r="M244" i="30" a="1"/>
  <c r="M244" i="30" s="1"/>
  <c r="L244" i="30" a="1"/>
  <c r="L244" i="30" s="1"/>
  <c r="K244" i="30" a="1"/>
  <c r="K244" i="30" s="1"/>
  <c r="J244" i="30" a="1"/>
  <c r="J244" i="30" s="1"/>
  <c r="I244" i="30" a="1"/>
  <c r="I244" i="30" s="1"/>
  <c r="H244" i="30" a="1"/>
  <c r="H244" i="30" s="1"/>
  <c r="G244" i="30" a="1"/>
  <c r="G244" i="30" s="1"/>
  <c r="F244" i="30" a="1"/>
  <c r="F244" i="30" s="1"/>
  <c r="E244" i="30" a="1"/>
  <c r="E244" i="30" s="1"/>
  <c r="D244" i="30" a="1"/>
  <c r="D244" i="30" s="1"/>
  <c r="C244" i="30" a="1"/>
  <c r="C244" i="30" s="1"/>
  <c r="N243" i="30" a="1"/>
  <c r="N243" i="30" s="1"/>
  <c r="M243" i="30" a="1"/>
  <c r="M243" i="30" s="1"/>
  <c r="L243" i="30" a="1"/>
  <c r="L243" i="30" s="1"/>
  <c r="K243" i="30" a="1"/>
  <c r="K243" i="30" s="1"/>
  <c r="J243" i="30" a="1"/>
  <c r="J243" i="30" s="1"/>
  <c r="I243" i="30" a="1"/>
  <c r="I243" i="30" s="1"/>
  <c r="H243" i="30" a="1"/>
  <c r="H243" i="30" s="1"/>
  <c r="G243" i="30" a="1"/>
  <c r="G243" i="30" s="1"/>
  <c r="F243" i="30" a="1"/>
  <c r="F243" i="30" s="1"/>
  <c r="E243" i="30" a="1"/>
  <c r="E243" i="30" s="1"/>
  <c r="D243" i="30" a="1"/>
  <c r="D243" i="30" s="1"/>
  <c r="C243" i="30" a="1"/>
  <c r="C243" i="30" s="1"/>
  <c r="N242" i="30" a="1"/>
  <c r="N242" i="30" s="1"/>
  <c r="M242" i="30" a="1"/>
  <c r="M242" i="30" s="1"/>
  <c r="L242" i="30" a="1"/>
  <c r="L242" i="30" s="1"/>
  <c r="K242" i="30" a="1"/>
  <c r="K242" i="30" s="1"/>
  <c r="J242" i="30" a="1"/>
  <c r="J242" i="30" s="1"/>
  <c r="I242" i="30" a="1"/>
  <c r="I242" i="30" s="1"/>
  <c r="H242" i="30" a="1"/>
  <c r="H242" i="30" s="1"/>
  <c r="G242" i="30" a="1"/>
  <c r="G242" i="30" s="1"/>
  <c r="F242" i="30" a="1"/>
  <c r="F242" i="30" s="1"/>
  <c r="E242" i="30" a="1"/>
  <c r="E242" i="30" s="1"/>
  <c r="D242" i="30" a="1"/>
  <c r="D242" i="30" s="1"/>
  <c r="C242" i="30" a="1"/>
  <c r="C242" i="30" s="1"/>
  <c r="N241" i="30" a="1"/>
  <c r="N241" i="30" s="1"/>
  <c r="M241" i="30" a="1"/>
  <c r="M241" i="30" s="1"/>
  <c r="L241" i="30" a="1"/>
  <c r="L241" i="30" s="1"/>
  <c r="K241" i="30" a="1"/>
  <c r="K241" i="30" s="1"/>
  <c r="J241" i="30" a="1"/>
  <c r="J241" i="30" s="1"/>
  <c r="I241" i="30" a="1"/>
  <c r="I241" i="30" s="1"/>
  <c r="H241" i="30" a="1"/>
  <c r="H241" i="30" s="1"/>
  <c r="G241" i="30" a="1"/>
  <c r="G241" i="30" s="1"/>
  <c r="F241" i="30" a="1"/>
  <c r="F241" i="30" s="1"/>
  <c r="E241" i="30" a="1"/>
  <c r="E241" i="30" s="1"/>
  <c r="D241" i="30" a="1"/>
  <c r="D241" i="30" s="1"/>
  <c r="C241" i="30" a="1"/>
  <c r="C241" i="30" s="1"/>
  <c r="N240" i="30" a="1"/>
  <c r="N240" i="30" s="1"/>
  <c r="M240" i="30" a="1"/>
  <c r="M240" i="30" s="1"/>
  <c r="L240" i="30" a="1"/>
  <c r="L240" i="30" s="1"/>
  <c r="K240" i="30" a="1"/>
  <c r="K240" i="30" s="1"/>
  <c r="J240" i="30" a="1"/>
  <c r="J240" i="30" s="1"/>
  <c r="I240" i="30" a="1"/>
  <c r="I240" i="30" s="1"/>
  <c r="H240" i="30" a="1"/>
  <c r="H240" i="30" s="1"/>
  <c r="G240" i="30" a="1"/>
  <c r="G240" i="30" s="1"/>
  <c r="F240" i="30" a="1"/>
  <c r="F240" i="30" s="1"/>
  <c r="E240" i="30" a="1"/>
  <c r="E240" i="30" s="1"/>
  <c r="D240" i="30" a="1"/>
  <c r="D240" i="30" s="1"/>
  <c r="C240" i="30" a="1"/>
  <c r="C240" i="30" s="1"/>
  <c r="N239" i="30" a="1"/>
  <c r="N239" i="30" s="1"/>
  <c r="M239" i="30" a="1"/>
  <c r="M239" i="30" s="1"/>
  <c r="L239" i="30" a="1"/>
  <c r="L239" i="30" s="1"/>
  <c r="K239" i="30" a="1"/>
  <c r="K239" i="30" s="1"/>
  <c r="J239" i="30" a="1"/>
  <c r="J239" i="30" s="1"/>
  <c r="I239" i="30" a="1"/>
  <c r="I239" i="30" s="1"/>
  <c r="H239" i="30" a="1"/>
  <c r="H239" i="30" s="1"/>
  <c r="G239" i="30" a="1"/>
  <c r="G239" i="30" s="1"/>
  <c r="F239" i="30" a="1"/>
  <c r="F239" i="30" s="1"/>
  <c r="E239" i="30" a="1"/>
  <c r="E239" i="30" s="1"/>
  <c r="D239" i="30" a="1"/>
  <c r="D239" i="30" s="1"/>
  <c r="C239" i="30" a="1"/>
  <c r="C239" i="30" s="1"/>
  <c r="N238" i="30" a="1"/>
  <c r="N238" i="30" s="1"/>
  <c r="M238" i="30" a="1"/>
  <c r="M238" i="30" s="1"/>
  <c r="L238" i="30" a="1"/>
  <c r="L238" i="30" s="1"/>
  <c r="K238" i="30" a="1"/>
  <c r="K238" i="30" s="1"/>
  <c r="J238" i="30" a="1"/>
  <c r="J238" i="30" s="1"/>
  <c r="I238" i="30" a="1"/>
  <c r="I238" i="30" s="1"/>
  <c r="H238" i="30" a="1"/>
  <c r="H238" i="30" s="1"/>
  <c r="G238" i="30" a="1"/>
  <c r="G238" i="30" s="1"/>
  <c r="F238" i="30" a="1"/>
  <c r="F238" i="30" s="1"/>
  <c r="E238" i="30" a="1"/>
  <c r="E238" i="30" s="1"/>
  <c r="D238" i="30" a="1"/>
  <c r="D238" i="30" s="1"/>
  <c r="C238" i="30" a="1"/>
  <c r="C238" i="30" s="1"/>
  <c r="N237" i="30" a="1"/>
  <c r="N237" i="30" s="1"/>
  <c r="M237" i="30" a="1"/>
  <c r="M237" i="30" s="1"/>
  <c r="L237" i="30" a="1"/>
  <c r="L237" i="30" s="1"/>
  <c r="K237" i="30" a="1"/>
  <c r="K237" i="30" s="1"/>
  <c r="J237" i="30" a="1"/>
  <c r="J237" i="30" s="1"/>
  <c r="I237" i="30" a="1"/>
  <c r="I237" i="30" s="1"/>
  <c r="H237" i="30" a="1"/>
  <c r="H237" i="30" s="1"/>
  <c r="G237" i="30" a="1"/>
  <c r="G237" i="30" s="1"/>
  <c r="F237" i="30" a="1"/>
  <c r="F237" i="30" s="1"/>
  <c r="E237" i="30" a="1"/>
  <c r="E237" i="30" s="1"/>
  <c r="D237" i="30" a="1"/>
  <c r="D237" i="30" s="1"/>
  <c r="C237" i="30" a="1"/>
  <c r="C237" i="30" s="1"/>
  <c r="N236" i="30" a="1"/>
  <c r="N236" i="30" s="1"/>
  <c r="M236" i="30" a="1"/>
  <c r="M236" i="30" s="1"/>
  <c r="L236" i="30" a="1"/>
  <c r="L236" i="30" s="1"/>
  <c r="K236" i="30" a="1"/>
  <c r="K236" i="30" s="1"/>
  <c r="J236" i="30" a="1"/>
  <c r="J236" i="30" s="1"/>
  <c r="I236" i="30" a="1"/>
  <c r="I236" i="30" s="1"/>
  <c r="H236" i="30" a="1"/>
  <c r="H236" i="30" s="1"/>
  <c r="G236" i="30" a="1"/>
  <c r="G236" i="30" s="1"/>
  <c r="F236" i="30" a="1"/>
  <c r="F236" i="30" s="1"/>
  <c r="E236" i="30" a="1"/>
  <c r="E236" i="30" s="1"/>
  <c r="D236" i="30" a="1"/>
  <c r="D236" i="30" s="1"/>
  <c r="C236" i="30" a="1"/>
  <c r="C236" i="30" s="1"/>
  <c r="N235" i="30" a="1"/>
  <c r="N235" i="30" s="1"/>
  <c r="M235" i="30" a="1"/>
  <c r="M235" i="30" s="1"/>
  <c r="L235" i="30" a="1"/>
  <c r="L235" i="30" s="1"/>
  <c r="K235" i="30" a="1"/>
  <c r="K235" i="30" s="1"/>
  <c r="J235" i="30" a="1"/>
  <c r="J235" i="30" s="1"/>
  <c r="I235" i="30" a="1"/>
  <c r="I235" i="30" s="1"/>
  <c r="H235" i="30" a="1"/>
  <c r="H235" i="30" s="1"/>
  <c r="G235" i="30" a="1"/>
  <c r="G235" i="30" s="1"/>
  <c r="F235" i="30" a="1"/>
  <c r="F235" i="30" s="1"/>
  <c r="E235" i="30" a="1"/>
  <c r="E235" i="30" s="1"/>
  <c r="D235" i="30" a="1"/>
  <c r="D235" i="30" s="1"/>
  <c r="C235" i="30" a="1"/>
  <c r="C235" i="30" s="1"/>
  <c r="N234" i="30" a="1"/>
  <c r="N234" i="30" s="1"/>
  <c r="M234" i="30" a="1"/>
  <c r="M234" i="30" s="1"/>
  <c r="L234" i="30" a="1"/>
  <c r="L234" i="30" s="1"/>
  <c r="K234" i="30" a="1"/>
  <c r="K234" i="30" s="1"/>
  <c r="J234" i="30" a="1"/>
  <c r="J234" i="30" s="1"/>
  <c r="I234" i="30" a="1"/>
  <c r="I234" i="30" s="1"/>
  <c r="H234" i="30" a="1"/>
  <c r="H234" i="30" s="1"/>
  <c r="G234" i="30" a="1"/>
  <c r="G234" i="30" s="1"/>
  <c r="F234" i="30" a="1"/>
  <c r="F234" i="30" s="1"/>
  <c r="E234" i="30" a="1"/>
  <c r="E234" i="30" s="1"/>
  <c r="D234" i="30" a="1"/>
  <c r="D234" i="30" s="1"/>
  <c r="C234" i="30" a="1"/>
  <c r="C234" i="30" s="1"/>
  <c r="N233" i="30" a="1"/>
  <c r="N233" i="30" s="1"/>
  <c r="M233" i="30" a="1"/>
  <c r="M233" i="30" s="1"/>
  <c r="L233" i="30" a="1"/>
  <c r="L233" i="30" s="1"/>
  <c r="K233" i="30" a="1"/>
  <c r="K233" i="30" s="1"/>
  <c r="J233" i="30" a="1"/>
  <c r="J233" i="30" s="1"/>
  <c r="I233" i="30" a="1"/>
  <c r="I233" i="30" s="1"/>
  <c r="H233" i="30" a="1"/>
  <c r="H233" i="30" s="1"/>
  <c r="G233" i="30" a="1"/>
  <c r="G233" i="30" s="1"/>
  <c r="F233" i="30" a="1"/>
  <c r="F233" i="30" s="1"/>
  <c r="E233" i="30" a="1"/>
  <c r="E233" i="30" s="1"/>
  <c r="D233" i="30" a="1"/>
  <c r="D233" i="30" s="1"/>
  <c r="C233" i="30" a="1"/>
  <c r="C233" i="30" s="1"/>
  <c r="N232" i="30" a="1"/>
  <c r="N232" i="30" s="1"/>
  <c r="M232" i="30" a="1"/>
  <c r="M232" i="30" s="1"/>
  <c r="L232" i="30" a="1"/>
  <c r="L232" i="30" s="1"/>
  <c r="K232" i="30" a="1"/>
  <c r="K232" i="30" s="1"/>
  <c r="J232" i="30" a="1"/>
  <c r="J232" i="30" s="1"/>
  <c r="I232" i="30" a="1"/>
  <c r="I232" i="30" s="1"/>
  <c r="H232" i="30" a="1"/>
  <c r="H232" i="30" s="1"/>
  <c r="G232" i="30" a="1"/>
  <c r="G232" i="30" s="1"/>
  <c r="F232" i="30" a="1"/>
  <c r="F232" i="30" s="1"/>
  <c r="E232" i="30" a="1"/>
  <c r="E232" i="30" s="1"/>
  <c r="D232" i="30" a="1"/>
  <c r="D232" i="30" s="1"/>
  <c r="C232" i="30" a="1"/>
  <c r="C232" i="30" s="1"/>
  <c r="N231" i="30" a="1"/>
  <c r="N231" i="30" s="1"/>
  <c r="M231" i="30" a="1"/>
  <c r="M231" i="30" s="1"/>
  <c r="L231" i="30" a="1"/>
  <c r="L231" i="30" s="1"/>
  <c r="K231" i="30" a="1"/>
  <c r="K231" i="30" s="1"/>
  <c r="J231" i="30" a="1"/>
  <c r="J231" i="30" s="1"/>
  <c r="I231" i="30" a="1"/>
  <c r="I231" i="30" s="1"/>
  <c r="H231" i="30" a="1"/>
  <c r="H231" i="30" s="1"/>
  <c r="G231" i="30" a="1"/>
  <c r="G231" i="30" s="1"/>
  <c r="F231" i="30" a="1"/>
  <c r="F231" i="30" s="1"/>
  <c r="E231" i="30" a="1"/>
  <c r="E231" i="30" s="1"/>
  <c r="D231" i="30" a="1"/>
  <c r="D231" i="30" s="1"/>
  <c r="C231" i="30" a="1"/>
  <c r="C231" i="30" s="1"/>
  <c r="N230" i="30" a="1"/>
  <c r="N230" i="30" s="1"/>
  <c r="M230" i="30" a="1"/>
  <c r="M230" i="30" s="1"/>
  <c r="L230" i="30" a="1"/>
  <c r="L230" i="30" s="1"/>
  <c r="K230" i="30" a="1"/>
  <c r="K230" i="30" s="1"/>
  <c r="J230" i="30" a="1"/>
  <c r="J230" i="30" s="1"/>
  <c r="I230" i="30" a="1"/>
  <c r="I230" i="30" s="1"/>
  <c r="H230" i="30" a="1"/>
  <c r="H230" i="30" s="1"/>
  <c r="G230" i="30" a="1"/>
  <c r="G230" i="30" s="1"/>
  <c r="F230" i="30" a="1"/>
  <c r="F230" i="30" s="1"/>
  <c r="E230" i="30" a="1"/>
  <c r="E230" i="30" s="1"/>
  <c r="D230" i="30" a="1"/>
  <c r="D230" i="30" s="1"/>
  <c r="C230" i="30" a="1"/>
  <c r="C230" i="30" s="1"/>
  <c r="N229" i="30" a="1"/>
  <c r="N229" i="30" s="1"/>
  <c r="M229" i="30" a="1"/>
  <c r="M229" i="30" s="1"/>
  <c r="L229" i="30" a="1"/>
  <c r="L229" i="30" s="1"/>
  <c r="K229" i="30" a="1"/>
  <c r="K229" i="30" s="1"/>
  <c r="J229" i="30" a="1"/>
  <c r="J229" i="30" s="1"/>
  <c r="I229" i="30" a="1"/>
  <c r="I229" i="30" s="1"/>
  <c r="H229" i="30" a="1"/>
  <c r="H229" i="30" s="1"/>
  <c r="G229" i="30" a="1"/>
  <c r="G229" i="30" s="1"/>
  <c r="F229" i="30" a="1"/>
  <c r="F229" i="30" s="1"/>
  <c r="E229" i="30" a="1"/>
  <c r="E229" i="30" s="1"/>
  <c r="D229" i="30" a="1"/>
  <c r="D229" i="30" s="1"/>
  <c r="C229" i="30" a="1"/>
  <c r="C229" i="30" s="1"/>
  <c r="N228" i="30" a="1"/>
  <c r="N228" i="30" s="1"/>
  <c r="M228" i="30" a="1"/>
  <c r="M228" i="30" s="1"/>
  <c r="L228" i="30" a="1"/>
  <c r="L228" i="30" s="1"/>
  <c r="K228" i="30" a="1"/>
  <c r="K228" i="30" s="1"/>
  <c r="J228" i="30" a="1"/>
  <c r="J228" i="30" s="1"/>
  <c r="I228" i="30" a="1"/>
  <c r="I228" i="30" s="1"/>
  <c r="H228" i="30" a="1"/>
  <c r="H228" i="30" s="1"/>
  <c r="G228" i="30" a="1"/>
  <c r="G228" i="30" s="1"/>
  <c r="F228" i="30" a="1"/>
  <c r="F228" i="30" s="1"/>
  <c r="E228" i="30" a="1"/>
  <c r="E228" i="30" s="1"/>
  <c r="D228" i="30" a="1"/>
  <c r="D228" i="30" s="1"/>
  <c r="C228" i="30" a="1"/>
  <c r="C228" i="30" s="1"/>
  <c r="N227" i="30" a="1"/>
  <c r="N227" i="30" s="1"/>
  <c r="M227" i="30" a="1"/>
  <c r="M227" i="30" s="1"/>
  <c r="L227" i="30" a="1"/>
  <c r="L227" i="30" s="1"/>
  <c r="K227" i="30" a="1"/>
  <c r="K227" i="30" s="1"/>
  <c r="J227" i="30" a="1"/>
  <c r="J227" i="30" s="1"/>
  <c r="I227" i="30" a="1"/>
  <c r="I227" i="30" s="1"/>
  <c r="H227" i="30" a="1"/>
  <c r="H227" i="30" s="1"/>
  <c r="G227" i="30" a="1"/>
  <c r="G227" i="30" s="1"/>
  <c r="F227" i="30" a="1"/>
  <c r="F227" i="30" s="1"/>
  <c r="E227" i="30" a="1"/>
  <c r="E227" i="30" s="1"/>
  <c r="D227" i="30" a="1"/>
  <c r="D227" i="30" s="1"/>
  <c r="C227" i="30" a="1"/>
  <c r="C227" i="30" s="1"/>
  <c r="N226" i="30" a="1"/>
  <c r="N226" i="30" s="1"/>
  <c r="M226" i="30" a="1"/>
  <c r="M226" i="30" s="1"/>
  <c r="L226" i="30" a="1"/>
  <c r="L226" i="30" s="1"/>
  <c r="K226" i="30" a="1"/>
  <c r="K226" i="30" s="1"/>
  <c r="J226" i="30" a="1"/>
  <c r="J226" i="30" s="1"/>
  <c r="I226" i="30" a="1"/>
  <c r="I226" i="30" s="1"/>
  <c r="H226" i="30" a="1"/>
  <c r="H226" i="30" s="1"/>
  <c r="G226" i="30" a="1"/>
  <c r="G226" i="30" s="1"/>
  <c r="F226" i="30" a="1"/>
  <c r="F226" i="30" s="1"/>
  <c r="E226" i="30" a="1"/>
  <c r="E226" i="30" s="1"/>
  <c r="D226" i="30" a="1"/>
  <c r="D226" i="30" s="1"/>
  <c r="C226" i="30" a="1"/>
  <c r="C226" i="30" s="1"/>
  <c r="N225" i="30" a="1"/>
  <c r="N225" i="30" s="1"/>
  <c r="M225" i="30" a="1"/>
  <c r="M225" i="30" s="1"/>
  <c r="L225" i="30" a="1"/>
  <c r="L225" i="30" s="1"/>
  <c r="K225" i="30" a="1"/>
  <c r="K225" i="30" s="1"/>
  <c r="J225" i="30" a="1"/>
  <c r="J225" i="30" s="1"/>
  <c r="I225" i="30" a="1"/>
  <c r="I225" i="30" s="1"/>
  <c r="H225" i="30" a="1"/>
  <c r="H225" i="30" s="1"/>
  <c r="G225" i="30" a="1"/>
  <c r="G225" i="30" s="1"/>
  <c r="F225" i="30" a="1"/>
  <c r="F225" i="30" s="1"/>
  <c r="E225" i="30" a="1"/>
  <c r="E225" i="30" s="1"/>
  <c r="D225" i="30" a="1"/>
  <c r="D225" i="30" s="1"/>
  <c r="C225" i="30" a="1"/>
  <c r="C225" i="30" s="1"/>
  <c r="N224" i="30" a="1"/>
  <c r="N224" i="30" s="1"/>
  <c r="M224" i="30" a="1"/>
  <c r="M224" i="30" s="1"/>
  <c r="L224" i="30" a="1"/>
  <c r="L224" i="30" s="1"/>
  <c r="K224" i="30" a="1"/>
  <c r="K224" i="30" s="1"/>
  <c r="J224" i="30" a="1"/>
  <c r="J224" i="30" s="1"/>
  <c r="I224" i="30" a="1"/>
  <c r="I224" i="30" s="1"/>
  <c r="H224" i="30" a="1"/>
  <c r="H224" i="30" s="1"/>
  <c r="G224" i="30" a="1"/>
  <c r="G224" i="30" s="1"/>
  <c r="F224" i="30" a="1"/>
  <c r="F224" i="30" s="1"/>
  <c r="E224" i="30" a="1"/>
  <c r="E224" i="30" s="1"/>
  <c r="D224" i="30" a="1"/>
  <c r="D224" i="30" s="1"/>
  <c r="C224" i="30" a="1"/>
  <c r="C224" i="30" s="1"/>
  <c r="N223" i="30" a="1"/>
  <c r="N223" i="30" s="1"/>
  <c r="M223" i="30" a="1"/>
  <c r="M223" i="30" s="1"/>
  <c r="L223" i="30" a="1"/>
  <c r="L223" i="30" s="1"/>
  <c r="K223" i="30" a="1"/>
  <c r="K223" i="30" s="1"/>
  <c r="J223" i="30" a="1"/>
  <c r="J223" i="30" s="1"/>
  <c r="I223" i="30" a="1"/>
  <c r="I223" i="30" s="1"/>
  <c r="H223" i="30" a="1"/>
  <c r="H223" i="30" s="1"/>
  <c r="G223" i="30" a="1"/>
  <c r="G223" i="30" s="1"/>
  <c r="F223" i="30" a="1"/>
  <c r="F223" i="30" s="1"/>
  <c r="E223" i="30" a="1"/>
  <c r="E223" i="30" s="1"/>
  <c r="D223" i="30" a="1"/>
  <c r="D223" i="30" s="1"/>
  <c r="C223" i="30" a="1"/>
  <c r="C223" i="30" s="1"/>
  <c r="N222" i="30" a="1"/>
  <c r="N222" i="30" s="1"/>
  <c r="M222" i="30" a="1"/>
  <c r="M222" i="30" s="1"/>
  <c r="L222" i="30" a="1"/>
  <c r="L222" i="30" s="1"/>
  <c r="K222" i="30" a="1"/>
  <c r="K222" i="30" s="1"/>
  <c r="J222" i="30" a="1"/>
  <c r="J222" i="30" s="1"/>
  <c r="I222" i="30" a="1"/>
  <c r="I222" i="30" s="1"/>
  <c r="H222" i="30" a="1"/>
  <c r="H222" i="30" s="1"/>
  <c r="G222" i="30" a="1"/>
  <c r="G222" i="30" s="1"/>
  <c r="F222" i="30" a="1"/>
  <c r="F222" i="30" s="1"/>
  <c r="E222" i="30" a="1"/>
  <c r="E222" i="30" s="1"/>
  <c r="D222" i="30" a="1"/>
  <c r="D222" i="30" s="1"/>
  <c r="C222" i="30" a="1"/>
  <c r="C222" i="30" s="1"/>
  <c r="N221" i="30" a="1"/>
  <c r="N221" i="30" s="1"/>
  <c r="M221" i="30" a="1"/>
  <c r="M221" i="30" s="1"/>
  <c r="L221" i="30" a="1"/>
  <c r="L221" i="30" s="1"/>
  <c r="K221" i="30" a="1"/>
  <c r="K221" i="30" s="1"/>
  <c r="J221" i="30" a="1"/>
  <c r="J221" i="30" s="1"/>
  <c r="I221" i="30" a="1"/>
  <c r="I221" i="30" s="1"/>
  <c r="H221" i="30" a="1"/>
  <c r="H221" i="30" s="1"/>
  <c r="G221" i="30" a="1"/>
  <c r="G221" i="30" s="1"/>
  <c r="F221" i="30" a="1"/>
  <c r="F221" i="30" s="1"/>
  <c r="E221" i="30" a="1"/>
  <c r="E221" i="30" s="1"/>
  <c r="D221" i="30" a="1"/>
  <c r="D221" i="30" s="1"/>
  <c r="C221" i="30" a="1"/>
  <c r="C221" i="30" s="1"/>
  <c r="N220" i="30" a="1"/>
  <c r="N220" i="30" s="1"/>
  <c r="M220" i="30" a="1"/>
  <c r="M220" i="30" s="1"/>
  <c r="L220" i="30" a="1"/>
  <c r="L220" i="30" s="1"/>
  <c r="K220" i="30" a="1"/>
  <c r="K220" i="30" s="1"/>
  <c r="J220" i="30" a="1"/>
  <c r="J220" i="30" s="1"/>
  <c r="I220" i="30" a="1"/>
  <c r="I220" i="30" s="1"/>
  <c r="H220" i="30" a="1"/>
  <c r="H220" i="30" s="1"/>
  <c r="G220" i="30" a="1"/>
  <c r="G220" i="30" s="1"/>
  <c r="F220" i="30" a="1"/>
  <c r="F220" i="30" s="1"/>
  <c r="E220" i="30" a="1"/>
  <c r="E220" i="30" s="1"/>
  <c r="D220" i="30" a="1"/>
  <c r="D220" i="30" s="1"/>
  <c r="C220" i="30" a="1"/>
  <c r="C220" i="30" s="1"/>
  <c r="N219" i="30" a="1"/>
  <c r="N219" i="30" s="1"/>
  <c r="M219" i="30" a="1"/>
  <c r="M219" i="30" s="1"/>
  <c r="L219" i="30" a="1"/>
  <c r="L219" i="30" s="1"/>
  <c r="K219" i="30" a="1"/>
  <c r="K219" i="30" s="1"/>
  <c r="J219" i="30" a="1"/>
  <c r="J219" i="30" s="1"/>
  <c r="I219" i="30" a="1"/>
  <c r="I219" i="30" s="1"/>
  <c r="H219" i="30" a="1"/>
  <c r="H219" i="30" s="1"/>
  <c r="G219" i="30" a="1"/>
  <c r="G219" i="30" s="1"/>
  <c r="F219" i="30" a="1"/>
  <c r="F219" i="30" s="1"/>
  <c r="E219" i="30" a="1"/>
  <c r="E219" i="30" s="1"/>
  <c r="D219" i="30" a="1"/>
  <c r="D219" i="30" s="1"/>
  <c r="C219" i="30" a="1"/>
  <c r="C219" i="30" s="1"/>
  <c r="N218" i="30" a="1"/>
  <c r="N218" i="30" s="1"/>
  <c r="M218" i="30" a="1"/>
  <c r="M218" i="30" s="1"/>
  <c r="L218" i="30" a="1"/>
  <c r="L218" i="30" s="1"/>
  <c r="K218" i="30" a="1"/>
  <c r="K218" i="30" s="1"/>
  <c r="J218" i="30" a="1"/>
  <c r="J218" i="30" s="1"/>
  <c r="I218" i="30" a="1"/>
  <c r="I218" i="30" s="1"/>
  <c r="H218" i="30" a="1"/>
  <c r="H218" i="30" s="1"/>
  <c r="G218" i="30" a="1"/>
  <c r="G218" i="30" s="1"/>
  <c r="F218" i="30" a="1"/>
  <c r="F218" i="30" s="1"/>
  <c r="E218" i="30" a="1"/>
  <c r="E218" i="30" s="1"/>
  <c r="D218" i="30" a="1"/>
  <c r="D218" i="30" s="1"/>
  <c r="C218" i="30" a="1"/>
  <c r="C218" i="30" s="1"/>
  <c r="N217" i="30" a="1"/>
  <c r="N217" i="30" s="1"/>
  <c r="M217" i="30" a="1"/>
  <c r="M217" i="30" s="1"/>
  <c r="L217" i="30" a="1"/>
  <c r="L217" i="30" s="1"/>
  <c r="K217" i="30" a="1"/>
  <c r="K217" i="30" s="1"/>
  <c r="J217" i="30" a="1"/>
  <c r="J217" i="30" s="1"/>
  <c r="I217" i="30" a="1"/>
  <c r="I217" i="30" s="1"/>
  <c r="H217" i="30" a="1"/>
  <c r="H217" i="30" s="1"/>
  <c r="G217" i="30" a="1"/>
  <c r="G217" i="30" s="1"/>
  <c r="F217" i="30" a="1"/>
  <c r="F217" i="30" s="1"/>
  <c r="E217" i="30" a="1"/>
  <c r="E217" i="30" s="1"/>
  <c r="D217" i="30" a="1"/>
  <c r="D217" i="30" s="1"/>
  <c r="C217" i="30" a="1"/>
  <c r="C217" i="30" s="1"/>
  <c r="N216" i="30" a="1"/>
  <c r="N216" i="30" s="1"/>
  <c r="M216" i="30" a="1"/>
  <c r="M216" i="30" s="1"/>
  <c r="L216" i="30" a="1"/>
  <c r="L216" i="30" s="1"/>
  <c r="K216" i="30" a="1"/>
  <c r="K216" i="30" s="1"/>
  <c r="J216" i="30" a="1"/>
  <c r="J216" i="30" s="1"/>
  <c r="I216" i="30" a="1"/>
  <c r="I216" i="30" s="1"/>
  <c r="H216" i="30" a="1"/>
  <c r="H216" i="30" s="1"/>
  <c r="G216" i="30" a="1"/>
  <c r="G216" i="30" s="1"/>
  <c r="F216" i="30" a="1"/>
  <c r="F216" i="30" s="1"/>
  <c r="E216" i="30" a="1"/>
  <c r="E216" i="30" s="1"/>
  <c r="D216" i="30" a="1"/>
  <c r="D216" i="30" s="1"/>
  <c r="C216" i="30" a="1"/>
  <c r="C216" i="30" s="1"/>
  <c r="N215" i="30" a="1"/>
  <c r="N215" i="30" s="1"/>
  <c r="M215" i="30" a="1"/>
  <c r="M215" i="30" s="1"/>
  <c r="L215" i="30" a="1"/>
  <c r="L215" i="30" s="1"/>
  <c r="K215" i="30" a="1"/>
  <c r="K215" i="30" s="1"/>
  <c r="J215" i="30" a="1"/>
  <c r="J215" i="30" s="1"/>
  <c r="I215" i="30" a="1"/>
  <c r="I215" i="30" s="1"/>
  <c r="H215" i="30" a="1"/>
  <c r="H215" i="30" s="1"/>
  <c r="G215" i="30" a="1"/>
  <c r="G215" i="30" s="1"/>
  <c r="F215" i="30" a="1"/>
  <c r="F215" i="30" s="1"/>
  <c r="E215" i="30" a="1"/>
  <c r="E215" i="30" s="1"/>
  <c r="D215" i="30" a="1"/>
  <c r="D215" i="30" s="1"/>
  <c r="C215" i="30" a="1"/>
  <c r="C215" i="30" s="1"/>
  <c r="N209" i="30" a="1"/>
  <c r="N209" i="30" s="1"/>
  <c r="M209" i="30" a="1"/>
  <c r="M209" i="30" s="1"/>
  <c r="L209" i="30" a="1"/>
  <c r="L209" i="30" s="1"/>
  <c r="K209" i="30" a="1"/>
  <c r="K209" i="30" s="1"/>
  <c r="J209" i="30" a="1"/>
  <c r="J209" i="30" s="1"/>
  <c r="I209" i="30" a="1"/>
  <c r="I209" i="30" s="1"/>
  <c r="H209" i="30" a="1"/>
  <c r="H209" i="30" s="1"/>
  <c r="G209" i="30" a="1"/>
  <c r="G209" i="30" s="1"/>
  <c r="F209" i="30" a="1"/>
  <c r="F209" i="30" s="1"/>
  <c r="E209" i="30" a="1"/>
  <c r="E209" i="30" s="1"/>
  <c r="D209" i="30" a="1"/>
  <c r="D209" i="30" s="1"/>
  <c r="C209" i="30" a="1"/>
  <c r="C209" i="30" s="1"/>
  <c r="N208" i="30" a="1"/>
  <c r="N208" i="30" s="1"/>
  <c r="M208" i="30" a="1"/>
  <c r="M208" i="30" s="1"/>
  <c r="L208" i="30" a="1"/>
  <c r="L208" i="30" s="1"/>
  <c r="K208" i="30" a="1"/>
  <c r="K208" i="30" s="1"/>
  <c r="J208" i="30" a="1"/>
  <c r="J208" i="30" s="1"/>
  <c r="I208" i="30" a="1"/>
  <c r="I208" i="30" s="1"/>
  <c r="H208" i="30" a="1"/>
  <c r="H208" i="30" s="1"/>
  <c r="G208" i="30" a="1"/>
  <c r="G208" i="30" s="1"/>
  <c r="F208" i="30" a="1"/>
  <c r="F208" i="30" s="1"/>
  <c r="E208" i="30" a="1"/>
  <c r="E208" i="30" s="1"/>
  <c r="D208" i="30" a="1"/>
  <c r="D208" i="30" s="1"/>
  <c r="C208" i="30" a="1"/>
  <c r="C208" i="30" s="1"/>
  <c r="N207" i="30" a="1"/>
  <c r="N207" i="30" s="1"/>
  <c r="M207" i="30" a="1"/>
  <c r="M207" i="30" s="1"/>
  <c r="L207" i="30" a="1"/>
  <c r="L207" i="30" s="1"/>
  <c r="K207" i="30" a="1"/>
  <c r="K207" i="30" s="1"/>
  <c r="J207" i="30" a="1"/>
  <c r="J207" i="30" s="1"/>
  <c r="I207" i="30" a="1"/>
  <c r="I207" i="30" s="1"/>
  <c r="H207" i="30" a="1"/>
  <c r="H207" i="30" s="1"/>
  <c r="G207" i="30" a="1"/>
  <c r="G207" i="30" s="1"/>
  <c r="F207" i="30" a="1"/>
  <c r="F207" i="30" s="1"/>
  <c r="E207" i="30" a="1"/>
  <c r="E207" i="30" s="1"/>
  <c r="D207" i="30" a="1"/>
  <c r="D207" i="30" s="1"/>
  <c r="C207" i="30" a="1"/>
  <c r="C207" i="30" s="1"/>
  <c r="N206" i="30" a="1"/>
  <c r="N206" i="30" s="1"/>
  <c r="M206" i="30" a="1"/>
  <c r="M206" i="30" s="1"/>
  <c r="L206" i="30" a="1"/>
  <c r="L206" i="30" s="1"/>
  <c r="K206" i="30" a="1"/>
  <c r="K206" i="30" s="1"/>
  <c r="J206" i="30" a="1"/>
  <c r="J206" i="30" s="1"/>
  <c r="I206" i="30" a="1"/>
  <c r="I206" i="30" s="1"/>
  <c r="H206" i="30" a="1"/>
  <c r="H206" i="30" s="1"/>
  <c r="G206" i="30" a="1"/>
  <c r="G206" i="30" s="1"/>
  <c r="F206" i="30" a="1"/>
  <c r="F206" i="30" s="1"/>
  <c r="E206" i="30" a="1"/>
  <c r="E206" i="30" s="1"/>
  <c r="D206" i="30" a="1"/>
  <c r="D206" i="30" s="1"/>
  <c r="C206" i="30" a="1"/>
  <c r="C206" i="30" s="1"/>
  <c r="N205" i="30" a="1"/>
  <c r="N205" i="30" s="1"/>
  <c r="M205" i="30" a="1"/>
  <c r="M205" i="30" s="1"/>
  <c r="L205" i="30" a="1"/>
  <c r="L205" i="30" s="1"/>
  <c r="K205" i="30" a="1"/>
  <c r="K205" i="30" s="1"/>
  <c r="J205" i="30" a="1"/>
  <c r="J205" i="30" s="1"/>
  <c r="I205" i="30" a="1"/>
  <c r="I205" i="30" s="1"/>
  <c r="H205" i="30" a="1"/>
  <c r="H205" i="30" s="1"/>
  <c r="G205" i="30" a="1"/>
  <c r="G205" i="30" s="1"/>
  <c r="F205" i="30" a="1"/>
  <c r="F205" i="30" s="1"/>
  <c r="E205" i="30" a="1"/>
  <c r="E205" i="30" s="1"/>
  <c r="D205" i="30" a="1"/>
  <c r="D205" i="30" s="1"/>
  <c r="C205" i="30" a="1"/>
  <c r="C205" i="30" s="1"/>
  <c r="N204" i="30" a="1"/>
  <c r="N204" i="30" s="1"/>
  <c r="M204" i="30" a="1"/>
  <c r="M204" i="30" s="1"/>
  <c r="L204" i="30" a="1"/>
  <c r="L204" i="30" s="1"/>
  <c r="K204" i="30" a="1"/>
  <c r="K204" i="30" s="1"/>
  <c r="J204" i="30" a="1"/>
  <c r="J204" i="30" s="1"/>
  <c r="I204" i="30" a="1"/>
  <c r="I204" i="30" s="1"/>
  <c r="H204" i="30" a="1"/>
  <c r="H204" i="30" s="1"/>
  <c r="G204" i="30" a="1"/>
  <c r="G204" i="30" s="1"/>
  <c r="F204" i="30" a="1"/>
  <c r="F204" i="30" s="1"/>
  <c r="E204" i="30" a="1"/>
  <c r="E204" i="30" s="1"/>
  <c r="D204" i="30" a="1"/>
  <c r="D204" i="30" s="1"/>
  <c r="C204" i="30" a="1"/>
  <c r="C204" i="30" s="1"/>
  <c r="N203" i="30" a="1"/>
  <c r="N203" i="30" s="1"/>
  <c r="M203" i="30" a="1"/>
  <c r="M203" i="30" s="1"/>
  <c r="L203" i="30" a="1"/>
  <c r="L203" i="30" s="1"/>
  <c r="K203" i="30" a="1"/>
  <c r="K203" i="30" s="1"/>
  <c r="J203" i="30" a="1"/>
  <c r="J203" i="30" s="1"/>
  <c r="I203" i="30" a="1"/>
  <c r="I203" i="30" s="1"/>
  <c r="H203" i="30" a="1"/>
  <c r="H203" i="30" s="1"/>
  <c r="G203" i="30" a="1"/>
  <c r="G203" i="30" s="1"/>
  <c r="F203" i="30" a="1"/>
  <c r="F203" i="30" s="1"/>
  <c r="E203" i="30" a="1"/>
  <c r="E203" i="30" s="1"/>
  <c r="D203" i="30" a="1"/>
  <c r="D203" i="30" s="1"/>
  <c r="C203" i="30" a="1"/>
  <c r="C203" i="30" s="1"/>
  <c r="N202" i="30" a="1"/>
  <c r="N202" i="30" s="1"/>
  <c r="M202" i="30" a="1"/>
  <c r="M202" i="30" s="1"/>
  <c r="L202" i="30" a="1"/>
  <c r="L202" i="30" s="1"/>
  <c r="K202" i="30" a="1"/>
  <c r="K202" i="30" s="1"/>
  <c r="J202" i="30" a="1"/>
  <c r="J202" i="30" s="1"/>
  <c r="I202" i="30" a="1"/>
  <c r="I202" i="30" s="1"/>
  <c r="H202" i="30" a="1"/>
  <c r="H202" i="30" s="1"/>
  <c r="G202" i="30" a="1"/>
  <c r="G202" i="30" s="1"/>
  <c r="F202" i="30" a="1"/>
  <c r="F202" i="30" s="1"/>
  <c r="E202" i="30" a="1"/>
  <c r="E202" i="30" s="1"/>
  <c r="D202" i="30" a="1"/>
  <c r="D202" i="30" s="1"/>
  <c r="C202" i="30" a="1"/>
  <c r="C202" i="30" s="1"/>
  <c r="N201" i="30" a="1"/>
  <c r="N201" i="30" s="1"/>
  <c r="M201" i="30" a="1"/>
  <c r="M201" i="30" s="1"/>
  <c r="L201" i="30" a="1"/>
  <c r="L201" i="30" s="1"/>
  <c r="K201" i="30" a="1"/>
  <c r="K201" i="30" s="1"/>
  <c r="J201" i="30" a="1"/>
  <c r="J201" i="30" s="1"/>
  <c r="I201" i="30" a="1"/>
  <c r="I201" i="30" s="1"/>
  <c r="H201" i="30" a="1"/>
  <c r="H201" i="30" s="1"/>
  <c r="G201" i="30" a="1"/>
  <c r="G201" i="30" s="1"/>
  <c r="F201" i="30" a="1"/>
  <c r="F201" i="30" s="1"/>
  <c r="E201" i="30" a="1"/>
  <c r="E201" i="30" s="1"/>
  <c r="D201" i="30" a="1"/>
  <c r="D201" i="30" s="1"/>
  <c r="C201" i="30" a="1"/>
  <c r="C201" i="30" s="1"/>
  <c r="N200" i="30" a="1"/>
  <c r="N200" i="30" s="1"/>
  <c r="M200" i="30" a="1"/>
  <c r="M200" i="30" s="1"/>
  <c r="L200" i="30" a="1"/>
  <c r="L200" i="30" s="1"/>
  <c r="K200" i="30" a="1"/>
  <c r="K200" i="30" s="1"/>
  <c r="J200" i="30" a="1"/>
  <c r="J200" i="30" s="1"/>
  <c r="I200" i="30" a="1"/>
  <c r="I200" i="30" s="1"/>
  <c r="H200" i="30" a="1"/>
  <c r="H200" i="30" s="1"/>
  <c r="G200" i="30" a="1"/>
  <c r="G200" i="30" s="1"/>
  <c r="F200" i="30" a="1"/>
  <c r="F200" i="30" s="1"/>
  <c r="E200" i="30" a="1"/>
  <c r="E200" i="30" s="1"/>
  <c r="D200" i="30" a="1"/>
  <c r="D200" i="30" s="1"/>
  <c r="C200" i="30" a="1"/>
  <c r="C200" i="30" s="1"/>
  <c r="N199" i="30" a="1"/>
  <c r="N199" i="30" s="1"/>
  <c r="M199" i="30" a="1"/>
  <c r="M199" i="30" s="1"/>
  <c r="L199" i="30" a="1"/>
  <c r="L199" i="30" s="1"/>
  <c r="K199" i="30" a="1"/>
  <c r="K199" i="30" s="1"/>
  <c r="J199" i="30" a="1"/>
  <c r="J199" i="30" s="1"/>
  <c r="I199" i="30" a="1"/>
  <c r="I199" i="30" s="1"/>
  <c r="H199" i="30" a="1"/>
  <c r="H199" i="30" s="1"/>
  <c r="G199" i="30" a="1"/>
  <c r="G199" i="30" s="1"/>
  <c r="F199" i="30" a="1"/>
  <c r="F199" i="30" s="1"/>
  <c r="E199" i="30" a="1"/>
  <c r="E199" i="30" s="1"/>
  <c r="D199" i="30" a="1"/>
  <c r="D199" i="30" s="1"/>
  <c r="C199" i="30" a="1"/>
  <c r="C199" i="30" s="1"/>
  <c r="N198" i="30" a="1"/>
  <c r="N198" i="30" s="1"/>
  <c r="M198" i="30" a="1"/>
  <c r="M198" i="30" s="1"/>
  <c r="L198" i="30" a="1"/>
  <c r="L198" i="30" s="1"/>
  <c r="K198" i="30" a="1"/>
  <c r="K198" i="30" s="1"/>
  <c r="J198" i="30" a="1"/>
  <c r="J198" i="30" s="1"/>
  <c r="I198" i="30" a="1"/>
  <c r="I198" i="30" s="1"/>
  <c r="H198" i="30" a="1"/>
  <c r="H198" i="30" s="1"/>
  <c r="G198" i="30" a="1"/>
  <c r="G198" i="30" s="1"/>
  <c r="F198" i="30" a="1"/>
  <c r="F198" i="30" s="1"/>
  <c r="E198" i="30" a="1"/>
  <c r="E198" i="30" s="1"/>
  <c r="D198" i="30" a="1"/>
  <c r="D198" i="30" s="1"/>
  <c r="C198" i="30" a="1"/>
  <c r="C198" i="30" s="1"/>
  <c r="N197" i="30" a="1"/>
  <c r="N197" i="30" s="1"/>
  <c r="M197" i="30" a="1"/>
  <c r="M197" i="30" s="1"/>
  <c r="L197" i="30" a="1"/>
  <c r="L197" i="30" s="1"/>
  <c r="K197" i="30" a="1"/>
  <c r="K197" i="30" s="1"/>
  <c r="J197" i="30" a="1"/>
  <c r="J197" i="30" s="1"/>
  <c r="I197" i="30" a="1"/>
  <c r="I197" i="30" s="1"/>
  <c r="H197" i="30" a="1"/>
  <c r="H197" i="30" s="1"/>
  <c r="G197" i="30" a="1"/>
  <c r="G197" i="30" s="1"/>
  <c r="F197" i="30" a="1"/>
  <c r="F197" i="30" s="1"/>
  <c r="E197" i="30" a="1"/>
  <c r="E197" i="30" s="1"/>
  <c r="D197" i="30" a="1"/>
  <c r="D197" i="30" s="1"/>
  <c r="C197" i="30" a="1"/>
  <c r="C197" i="30" s="1"/>
  <c r="N196" i="30" a="1"/>
  <c r="N196" i="30" s="1"/>
  <c r="M196" i="30" a="1"/>
  <c r="M196" i="30" s="1"/>
  <c r="L196" i="30" a="1"/>
  <c r="L196" i="30" s="1"/>
  <c r="K196" i="30" a="1"/>
  <c r="K196" i="30" s="1"/>
  <c r="J196" i="30" a="1"/>
  <c r="J196" i="30" s="1"/>
  <c r="I196" i="30" a="1"/>
  <c r="I196" i="30" s="1"/>
  <c r="H196" i="30" a="1"/>
  <c r="H196" i="30" s="1"/>
  <c r="G196" i="30" a="1"/>
  <c r="G196" i="30" s="1"/>
  <c r="F196" i="30" a="1"/>
  <c r="F196" i="30" s="1"/>
  <c r="E196" i="30" a="1"/>
  <c r="E196" i="30" s="1"/>
  <c r="D196" i="30" a="1"/>
  <c r="D196" i="30" s="1"/>
  <c r="C196" i="30" a="1"/>
  <c r="C196" i="30" s="1"/>
  <c r="N195" i="30" a="1"/>
  <c r="N195" i="30" s="1"/>
  <c r="M195" i="30" a="1"/>
  <c r="M195" i="30" s="1"/>
  <c r="L195" i="30" a="1"/>
  <c r="L195" i="30" s="1"/>
  <c r="K195" i="30" a="1"/>
  <c r="K195" i="30" s="1"/>
  <c r="J195" i="30" a="1"/>
  <c r="J195" i="30" s="1"/>
  <c r="I195" i="30" a="1"/>
  <c r="I195" i="30" s="1"/>
  <c r="H195" i="30" a="1"/>
  <c r="H195" i="30" s="1"/>
  <c r="G195" i="30" a="1"/>
  <c r="G195" i="30" s="1"/>
  <c r="F195" i="30" a="1"/>
  <c r="F195" i="30" s="1"/>
  <c r="E195" i="30" a="1"/>
  <c r="E195" i="30" s="1"/>
  <c r="D195" i="30" a="1"/>
  <c r="D195" i="30" s="1"/>
  <c r="C195" i="30" a="1"/>
  <c r="C195" i="30" s="1"/>
  <c r="N194" i="30" a="1"/>
  <c r="N194" i="30" s="1"/>
  <c r="M194" i="30" a="1"/>
  <c r="M194" i="30" s="1"/>
  <c r="L194" i="30" a="1"/>
  <c r="L194" i="30" s="1"/>
  <c r="K194" i="30" a="1"/>
  <c r="K194" i="30" s="1"/>
  <c r="J194" i="30" a="1"/>
  <c r="J194" i="30" s="1"/>
  <c r="I194" i="30" a="1"/>
  <c r="I194" i="30" s="1"/>
  <c r="H194" i="30" a="1"/>
  <c r="H194" i="30" s="1"/>
  <c r="G194" i="30" a="1"/>
  <c r="G194" i="30" s="1"/>
  <c r="F194" i="30" a="1"/>
  <c r="F194" i="30" s="1"/>
  <c r="E194" i="30" a="1"/>
  <c r="E194" i="30" s="1"/>
  <c r="D194" i="30" a="1"/>
  <c r="D194" i="30" s="1"/>
  <c r="C194" i="30" a="1"/>
  <c r="C194" i="30" s="1"/>
  <c r="N193" i="30" a="1"/>
  <c r="N193" i="30" s="1"/>
  <c r="M193" i="30" a="1"/>
  <c r="M193" i="30" s="1"/>
  <c r="L193" i="30" a="1"/>
  <c r="L193" i="30" s="1"/>
  <c r="K193" i="30" a="1"/>
  <c r="K193" i="30" s="1"/>
  <c r="J193" i="30" a="1"/>
  <c r="J193" i="30" s="1"/>
  <c r="I193" i="30" a="1"/>
  <c r="I193" i="30" s="1"/>
  <c r="H193" i="30" a="1"/>
  <c r="H193" i="30" s="1"/>
  <c r="G193" i="30" a="1"/>
  <c r="G193" i="30" s="1"/>
  <c r="F193" i="30" a="1"/>
  <c r="F193" i="30" s="1"/>
  <c r="E193" i="30" a="1"/>
  <c r="E193" i="30" s="1"/>
  <c r="D193" i="30" a="1"/>
  <c r="D193" i="30" s="1"/>
  <c r="C193" i="30" a="1"/>
  <c r="C193" i="30" s="1"/>
  <c r="N192" i="30" a="1"/>
  <c r="N192" i="30" s="1"/>
  <c r="M192" i="30" a="1"/>
  <c r="M192" i="30" s="1"/>
  <c r="L192" i="30" a="1"/>
  <c r="L192" i="30" s="1"/>
  <c r="K192" i="30" a="1"/>
  <c r="K192" i="30" s="1"/>
  <c r="J192" i="30" a="1"/>
  <c r="J192" i="30" s="1"/>
  <c r="I192" i="30" a="1"/>
  <c r="I192" i="30" s="1"/>
  <c r="H192" i="30" a="1"/>
  <c r="H192" i="30" s="1"/>
  <c r="G192" i="30" a="1"/>
  <c r="G192" i="30" s="1"/>
  <c r="F192" i="30" a="1"/>
  <c r="F192" i="30" s="1"/>
  <c r="E192" i="30" a="1"/>
  <c r="E192" i="30" s="1"/>
  <c r="D192" i="30" a="1"/>
  <c r="D192" i="30" s="1"/>
  <c r="C192" i="30" a="1"/>
  <c r="C192" i="30" s="1"/>
  <c r="N191" i="30" a="1"/>
  <c r="N191" i="30" s="1"/>
  <c r="M191" i="30" a="1"/>
  <c r="M191" i="30" s="1"/>
  <c r="L191" i="30" a="1"/>
  <c r="L191" i="30" s="1"/>
  <c r="K191" i="30" a="1"/>
  <c r="K191" i="30" s="1"/>
  <c r="J191" i="30" a="1"/>
  <c r="J191" i="30" s="1"/>
  <c r="I191" i="30" a="1"/>
  <c r="I191" i="30" s="1"/>
  <c r="H191" i="30" a="1"/>
  <c r="H191" i="30" s="1"/>
  <c r="G191" i="30" a="1"/>
  <c r="G191" i="30" s="1"/>
  <c r="F191" i="30" a="1"/>
  <c r="F191" i="30" s="1"/>
  <c r="E191" i="30" a="1"/>
  <c r="E191" i="30" s="1"/>
  <c r="D191" i="30" a="1"/>
  <c r="D191" i="30" s="1"/>
  <c r="C191" i="30" a="1"/>
  <c r="C191" i="30" s="1"/>
  <c r="N190" i="30" a="1"/>
  <c r="N190" i="30" s="1"/>
  <c r="M190" i="30" a="1"/>
  <c r="M190" i="30" s="1"/>
  <c r="L190" i="30" a="1"/>
  <c r="L190" i="30" s="1"/>
  <c r="K190" i="30" a="1"/>
  <c r="K190" i="30" s="1"/>
  <c r="J190" i="30" a="1"/>
  <c r="J190" i="30" s="1"/>
  <c r="I190" i="30" a="1"/>
  <c r="I190" i="30" s="1"/>
  <c r="H190" i="30" a="1"/>
  <c r="H190" i="30" s="1"/>
  <c r="G190" i="30" a="1"/>
  <c r="G190" i="30" s="1"/>
  <c r="F190" i="30" a="1"/>
  <c r="F190" i="30" s="1"/>
  <c r="E190" i="30" a="1"/>
  <c r="E190" i="30" s="1"/>
  <c r="D190" i="30" a="1"/>
  <c r="D190" i="30" s="1"/>
  <c r="C190" i="30" a="1"/>
  <c r="C190" i="30" s="1"/>
  <c r="N189" i="30" a="1"/>
  <c r="N189" i="30" s="1"/>
  <c r="M189" i="30" a="1"/>
  <c r="M189" i="30" s="1"/>
  <c r="L189" i="30" a="1"/>
  <c r="L189" i="30" s="1"/>
  <c r="K189" i="30" a="1"/>
  <c r="K189" i="30" s="1"/>
  <c r="J189" i="30" a="1"/>
  <c r="J189" i="30" s="1"/>
  <c r="I189" i="30" a="1"/>
  <c r="I189" i="30" s="1"/>
  <c r="H189" i="30" a="1"/>
  <c r="H189" i="30" s="1"/>
  <c r="G189" i="30" a="1"/>
  <c r="G189" i="30" s="1"/>
  <c r="F189" i="30" a="1"/>
  <c r="F189" i="30" s="1"/>
  <c r="E189" i="30" a="1"/>
  <c r="E189" i="30" s="1"/>
  <c r="D189" i="30" a="1"/>
  <c r="D189" i="30" s="1"/>
  <c r="C189" i="30" a="1"/>
  <c r="C189" i="30" s="1"/>
  <c r="N188" i="30" a="1"/>
  <c r="N188" i="30" s="1"/>
  <c r="M188" i="30" a="1"/>
  <c r="M188" i="30" s="1"/>
  <c r="L188" i="30" a="1"/>
  <c r="L188" i="30" s="1"/>
  <c r="K188" i="30" a="1"/>
  <c r="K188" i="30" s="1"/>
  <c r="J188" i="30" a="1"/>
  <c r="J188" i="30" s="1"/>
  <c r="I188" i="30" a="1"/>
  <c r="I188" i="30" s="1"/>
  <c r="H188" i="30" a="1"/>
  <c r="H188" i="30" s="1"/>
  <c r="G188" i="30" a="1"/>
  <c r="G188" i="30" s="1"/>
  <c r="F188" i="30" a="1"/>
  <c r="F188" i="30" s="1"/>
  <c r="E188" i="30" a="1"/>
  <c r="E188" i="30" s="1"/>
  <c r="D188" i="30" a="1"/>
  <c r="D188" i="30" s="1"/>
  <c r="C188" i="30" a="1"/>
  <c r="C188" i="30" s="1"/>
  <c r="N187" i="30" a="1"/>
  <c r="N187" i="30" s="1"/>
  <c r="M187" i="30" a="1"/>
  <c r="M187" i="30" s="1"/>
  <c r="L187" i="30" a="1"/>
  <c r="L187" i="30" s="1"/>
  <c r="K187" i="30" a="1"/>
  <c r="K187" i="30" s="1"/>
  <c r="J187" i="30" a="1"/>
  <c r="J187" i="30" s="1"/>
  <c r="I187" i="30" a="1"/>
  <c r="I187" i="30" s="1"/>
  <c r="H187" i="30" a="1"/>
  <c r="H187" i="30" s="1"/>
  <c r="G187" i="30" a="1"/>
  <c r="G187" i="30" s="1"/>
  <c r="F187" i="30" a="1"/>
  <c r="F187" i="30" s="1"/>
  <c r="E187" i="30" a="1"/>
  <c r="E187" i="30" s="1"/>
  <c r="D187" i="30" a="1"/>
  <c r="D187" i="30" s="1"/>
  <c r="C187" i="30" a="1"/>
  <c r="C187" i="30" s="1"/>
  <c r="N186" i="30" a="1"/>
  <c r="N186" i="30" s="1"/>
  <c r="M186" i="30" a="1"/>
  <c r="M186" i="30" s="1"/>
  <c r="L186" i="30" a="1"/>
  <c r="L186" i="30" s="1"/>
  <c r="K186" i="30" a="1"/>
  <c r="K186" i="30" s="1"/>
  <c r="J186" i="30" a="1"/>
  <c r="J186" i="30" s="1"/>
  <c r="I186" i="30" a="1"/>
  <c r="I186" i="30" s="1"/>
  <c r="H186" i="30" a="1"/>
  <c r="H186" i="30" s="1"/>
  <c r="G186" i="30" a="1"/>
  <c r="G186" i="30" s="1"/>
  <c r="F186" i="30" a="1"/>
  <c r="F186" i="30" s="1"/>
  <c r="E186" i="30" a="1"/>
  <c r="E186" i="30" s="1"/>
  <c r="D186" i="30" a="1"/>
  <c r="D186" i="30" s="1"/>
  <c r="C186" i="30" a="1"/>
  <c r="C186" i="30" s="1"/>
  <c r="N185" i="30" a="1"/>
  <c r="N185" i="30" s="1"/>
  <c r="M185" i="30" a="1"/>
  <c r="M185" i="30" s="1"/>
  <c r="L185" i="30" a="1"/>
  <c r="L185" i="30" s="1"/>
  <c r="K185" i="30" a="1"/>
  <c r="K185" i="30" s="1"/>
  <c r="J185" i="30" a="1"/>
  <c r="J185" i="30" s="1"/>
  <c r="I185" i="30" a="1"/>
  <c r="I185" i="30" s="1"/>
  <c r="H185" i="30" a="1"/>
  <c r="H185" i="30" s="1"/>
  <c r="G185" i="30" a="1"/>
  <c r="G185" i="30" s="1"/>
  <c r="F185" i="30" a="1"/>
  <c r="F185" i="30" s="1"/>
  <c r="E185" i="30" a="1"/>
  <c r="E185" i="30" s="1"/>
  <c r="D185" i="30" a="1"/>
  <c r="D185" i="30" s="1"/>
  <c r="C185" i="30" a="1"/>
  <c r="C185" i="30" s="1"/>
  <c r="N184" i="30" a="1"/>
  <c r="N184" i="30" s="1"/>
  <c r="M184" i="30" a="1"/>
  <c r="M184" i="30" s="1"/>
  <c r="L184" i="30" a="1"/>
  <c r="L184" i="30" s="1"/>
  <c r="K184" i="30" a="1"/>
  <c r="K184" i="30" s="1"/>
  <c r="J184" i="30" a="1"/>
  <c r="J184" i="30" s="1"/>
  <c r="I184" i="30" a="1"/>
  <c r="I184" i="30" s="1"/>
  <c r="H184" i="30" a="1"/>
  <c r="H184" i="30" s="1"/>
  <c r="G184" i="30" a="1"/>
  <c r="G184" i="30" s="1"/>
  <c r="F184" i="30" a="1"/>
  <c r="F184" i="30" s="1"/>
  <c r="E184" i="30" a="1"/>
  <c r="E184" i="30" s="1"/>
  <c r="D184" i="30" a="1"/>
  <c r="D184" i="30" s="1"/>
  <c r="C184" i="30" a="1"/>
  <c r="C184" i="30" s="1"/>
  <c r="N183" i="30" a="1"/>
  <c r="N183" i="30" s="1"/>
  <c r="M183" i="30" a="1"/>
  <c r="M183" i="30" s="1"/>
  <c r="L183" i="30" a="1"/>
  <c r="L183" i="30" s="1"/>
  <c r="K183" i="30" a="1"/>
  <c r="K183" i="30" s="1"/>
  <c r="J183" i="30" a="1"/>
  <c r="J183" i="30" s="1"/>
  <c r="I183" i="30" a="1"/>
  <c r="I183" i="30" s="1"/>
  <c r="H183" i="30" a="1"/>
  <c r="H183" i="30" s="1"/>
  <c r="G183" i="30" a="1"/>
  <c r="G183" i="30" s="1"/>
  <c r="F183" i="30" a="1"/>
  <c r="F183" i="30" s="1"/>
  <c r="E183" i="30" a="1"/>
  <c r="E183" i="30" s="1"/>
  <c r="D183" i="30" a="1"/>
  <c r="D183" i="30" s="1"/>
  <c r="C183" i="30" a="1"/>
  <c r="C183" i="30" s="1"/>
  <c r="N182" i="30" a="1"/>
  <c r="N182" i="30" s="1"/>
  <c r="M182" i="30" a="1"/>
  <c r="M182" i="30" s="1"/>
  <c r="L182" i="30" a="1"/>
  <c r="L182" i="30" s="1"/>
  <c r="K182" i="30" a="1"/>
  <c r="K182" i="30" s="1"/>
  <c r="J182" i="30" a="1"/>
  <c r="J182" i="30" s="1"/>
  <c r="I182" i="30" a="1"/>
  <c r="I182" i="30" s="1"/>
  <c r="H182" i="30" a="1"/>
  <c r="H182" i="30" s="1"/>
  <c r="G182" i="30" a="1"/>
  <c r="G182" i="30" s="1"/>
  <c r="F182" i="30" a="1"/>
  <c r="F182" i="30" s="1"/>
  <c r="E182" i="30" a="1"/>
  <c r="E182" i="30" s="1"/>
  <c r="D182" i="30" a="1"/>
  <c r="D182" i="30" s="1"/>
  <c r="C182" i="30" a="1"/>
  <c r="C182" i="30" s="1"/>
  <c r="N181" i="30" a="1"/>
  <c r="N181" i="30" s="1"/>
  <c r="M181" i="30" a="1"/>
  <c r="M181" i="30" s="1"/>
  <c r="L181" i="30" a="1"/>
  <c r="L181" i="30" s="1"/>
  <c r="K181" i="30" a="1"/>
  <c r="K181" i="30" s="1"/>
  <c r="J181" i="30" a="1"/>
  <c r="J181" i="30" s="1"/>
  <c r="I181" i="30" a="1"/>
  <c r="I181" i="30" s="1"/>
  <c r="H181" i="30" a="1"/>
  <c r="H181" i="30" s="1"/>
  <c r="G181" i="30" a="1"/>
  <c r="G181" i="30" s="1"/>
  <c r="F181" i="30" a="1"/>
  <c r="F181" i="30" s="1"/>
  <c r="E181" i="30" a="1"/>
  <c r="E181" i="30" s="1"/>
  <c r="D181" i="30" a="1"/>
  <c r="D181" i="30" s="1"/>
  <c r="C181" i="30" a="1"/>
  <c r="C181" i="30" s="1"/>
  <c r="N180" i="30" a="1"/>
  <c r="N180" i="30" s="1"/>
  <c r="M180" i="30" a="1"/>
  <c r="M180" i="30" s="1"/>
  <c r="L180" i="30" a="1"/>
  <c r="L180" i="30" s="1"/>
  <c r="K180" i="30" a="1"/>
  <c r="K180" i="30" s="1"/>
  <c r="J180" i="30" a="1"/>
  <c r="J180" i="30" s="1"/>
  <c r="I180" i="30" a="1"/>
  <c r="I180" i="30" s="1"/>
  <c r="H180" i="30" a="1"/>
  <c r="H180" i="30" s="1"/>
  <c r="G180" i="30" a="1"/>
  <c r="G180" i="30" s="1"/>
  <c r="F180" i="30" a="1"/>
  <c r="F180" i="30" s="1"/>
  <c r="E180" i="30" a="1"/>
  <c r="E180" i="30" s="1"/>
  <c r="D180" i="30" a="1"/>
  <c r="D180" i="30" s="1"/>
  <c r="C180" i="30" a="1"/>
  <c r="C180" i="30" s="1"/>
  <c r="N174" i="30" a="1"/>
  <c r="N174" i="30" s="1"/>
  <c r="M174" i="30" a="1"/>
  <c r="M174" i="30" s="1"/>
  <c r="L174" i="30" a="1"/>
  <c r="L174" i="30" s="1"/>
  <c r="K174" i="30" a="1"/>
  <c r="K174" i="30" s="1"/>
  <c r="J174" i="30" a="1"/>
  <c r="J174" i="30" s="1"/>
  <c r="I174" i="30" a="1"/>
  <c r="I174" i="30" s="1"/>
  <c r="H174" i="30" a="1"/>
  <c r="H174" i="30" s="1"/>
  <c r="G174" i="30" a="1"/>
  <c r="G174" i="30" s="1"/>
  <c r="F174" i="30" a="1"/>
  <c r="F174" i="30" s="1"/>
  <c r="E174" i="30" a="1"/>
  <c r="E174" i="30" s="1"/>
  <c r="D174" i="30" a="1"/>
  <c r="D174" i="30" s="1"/>
  <c r="C174" i="30" a="1"/>
  <c r="C174" i="30" s="1"/>
  <c r="N173" i="30" a="1"/>
  <c r="N173" i="30" s="1"/>
  <c r="M173" i="30" a="1"/>
  <c r="M173" i="30" s="1"/>
  <c r="L173" i="30" a="1"/>
  <c r="L173" i="30" s="1"/>
  <c r="K173" i="30" a="1"/>
  <c r="K173" i="30" s="1"/>
  <c r="J173" i="30" a="1"/>
  <c r="J173" i="30" s="1"/>
  <c r="I173" i="30" a="1"/>
  <c r="I173" i="30" s="1"/>
  <c r="H173" i="30" a="1"/>
  <c r="H173" i="30" s="1"/>
  <c r="G173" i="30" a="1"/>
  <c r="G173" i="30" s="1"/>
  <c r="F173" i="30" a="1"/>
  <c r="F173" i="30" s="1"/>
  <c r="E173" i="30" a="1"/>
  <c r="E173" i="30" s="1"/>
  <c r="D173" i="30" a="1"/>
  <c r="D173" i="30" s="1"/>
  <c r="C173" i="30" a="1"/>
  <c r="C173" i="30" s="1"/>
  <c r="N172" i="30" a="1"/>
  <c r="N172" i="30" s="1"/>
  <c r="M172" i="30" a="1"/>
  <c r="M172" i="30" s="1"/>
  <c r="L172" i="30" a="1"/>
  <c r="L172" i="30" s="1"/>
  <c r="K172" i="30" a="1"/>
  <c r="K172" i="30" s="1"/>
  <c r="J172" i="30" a="1"/>
  <c r="J172" i="30" s="1"/>
  <c r="I172" i="30" a="1"/>
  <c r="I172" i="30" s="1"/>
  <c r="H172" i="30" a="1"/>
  <c r="H172" i="30" s="1"/>
  <c r="G172" i="30" a="1"/>
  <c r="G172" i="30" s="1"/>
  <c r="F172" i="30" a="1"/>
  <c r="F172" i="30" s="1"/>
  <c r="E172" i="30" a="1"/>
  <c r="E172" i="30" s="1"/>
  <c r="D172" i="30" a="1"/>
  <c r="D172" i="30" s="1"/>
  <c r="C172" i="30" a="1"/>
  <c r="C172" i="30" s="1"/>
  <c r="N171" i="30" a="1"/>
  <c r="N171" i="30" s="1"/>
  <c r="M171" i="30" a="1"/>
  <c r="M171" i="30" s="1"/>
  <c r="L171" i="30" a="1"/>
  <c r="L171" i="30" s="1"/>
  <c r="K171" i="30" a="1"/>
  <c r="K171" i="30" s="1"/>
  <c r="J171" i="30" a="1"/>
  <c r="J171" i="30" s="1"/>
  <c r="I171" i="30" a="1"/>
  <c r="I171" i="30" s="1"/>
  <c r="H171" i="30" a="1"/>
  <c r="H171" i="30" s="1"/>
  <c r="G171" i="30" a="1"/>
  <c r="G171" i="30" s="1"/>
  <c r="F171" i="30" a="1"/>
  <c r="F171" i="30" s="1"/>
  <c r="E171" i="30" a="1"/>
  <c r="E171" i="30" s="1"/>
  <c r="D171" i="30" a="1"/>
  <c r="D171" i="30" s="1"/>
  <c r="C171" i="30" a="1"/>
  <c r="C171" i="30" s="1"/>
  <c r="N170" i="30" a="1"/>
  <c r="N170" i="30" s="1"/>
  <c r="M170" i="30" a="1"/>
  <c r="M170" i="30" s="1"/>
  <c r="L170" i="30" a="1"/>
  <c r="L170" i="30" s="1"/>
  <c r="K170" i="30" a="1"/>
  <c r="K170" i="30" s="1"/>
  <c r="J170" i="30" a="1"/>
  <c r="J170" i="30" s="1"/>
  <c r="I170" i="30" a="1"/>
  <c r="I170" i="30" s="1"/>
  <c r="H170" i="30" a="1"/>
  <c r="H170" i="30" s="1"/>
  <c r="G170" i="30" a="1"/>
  <c r="G170" i="30" s="1"/>
  <c r="F170" i="30" a="1"/>
  <c r="F170" i="30" s="1"/>
  <c r="E170" i="30" a="1"/>
  <c r="E170" i="30" s="1"/>
  <c r="D170" i="30" a="1"/>
  <c r="D170" i="30" s="1"/>
  <c r="C170" i="30" a="1"/>
  <c r="C170" i="30" s="1"/>
  <c r="N169" i="30" a="1"/>
  <c r="N169" i="30" s="1"/>
  <c r="M169" i="30" a="1"/>
  <c r="M169" i="30" s="1"/>
  <c r="L169" i="30" a="1"/>
  <c r="L169" i="30" s="1"/>
  <c r="K169" i="30" a="1"/>
  <c r="K169" i="30" s="1"/>
  <c r="J169" i="30" a="1"/>
  <c r="J169" i="30" s="1"/>
  <c r="I169" i="30" a="1"/>
  <c r="I169" i="30" s="1"/>
  <c r="H169" i="30" a="1"/>
  <c r="H169" i="30" s="1"/>
  <c r="G169" i="30" a="1"/>
  <c r="G169" i="30" s="1"/>
  <c r="F169" i="30" a="1"/>
  <c r="F169" i="30" s="1"/>
  <c r="E169" i="30" a="1"/>
  <c r="E169" i="30" s="1"/>
  <c r="D169" i="30" a="1"/>
  <c r="D169" i="30" s="1"/>
  <c r="C169" i="30" a="1"/>
  <c r="C169" i="30" s="1"/>
  <c r="N168" i="30" a="1"/>
  <c r="N168" i="30" s="1"/>
  <c r="M168" i="30" a="1"/>
  <c r="M168" i="30" s="1"/>
  <c r="L168" i="30" a="1"/>
  <c r="L168" i="30" s="1"/>
  <c r="K168" i="30" a="1"/>
  <c r="K168" i="30" s="1"/>
  <c r="J168" i="30" a="1"/>
  <c r="J168" i="30" s="1"/>
  <c r="I168" i="30" a="1"/>
  <c r="I168" i="30" s="1"/>
  <c r="H168" i="30" a="1"/>
  <c r="H168" i="30" s="1"/>
  <c r="G168" i="30" a="1"/>
  <c r="G168" i="30" s="1"/>
  <c r="F168" i="30" a="1"/>
  <c r="F168" i="30" s="1"/>
  <c r="E168" i="30" a="1"/>
  <c r="E168" i="30" s="1"/>
  <c r="D168" i="30" a="1"/>
  <c r="D168" i="30" s="1"/>
  <c r="C168" i="30" a="1"/>
  <c r="C168" i="30" s="1"/>
  <c r="N167" i="30" a="1"/>
  <c r="N167" i="30" s="1"/>
  <c r="M167" i="30" a="1"/>
  <c r="M167" i="30" s="1"/>
  <c r="L167" i="30" a="1"/>
  <c r="L167" i="30" s="1"/>
  <c r="K167" i="30" a="1"/>
  <c r="K167" i="30" s="1"/>
  <c r="J167" i="30" a="1"/>
  <c r="J167" i="30" s="1"/>
  <c r="I167" i="30" a="1"/>
  <c r="I167" i="30" s="1"/>
  <c r="H167" i="30" a="1"/>
  <c r="H167" i="30" s="1"/>
  <c r="G167" i="30" a="1"/>
  <c r="G167" i="30" s="1"/>
  <c r="F167" i="30" a="1"/>
  <c r="F167" i="30" s="1"/>
  <c r="E167" i="30" a="1"/>
  <c r="E167" i="30" s="1"/>
  <c r="D167" i="30" a="1"/>
  <c r="D167" i="30" s="1"/>
  <c r="C167" i="30" a="1"/>
  <c r="C167" i="30" s="1"/>
  <c r="N166" i="30" a="1"/>
  <c r="N166" i="30" s="1"/>
  <c r="M166" i="30" a="1"/>
  <c r="M166" i="30" s="1"/>
  <c r="L166" i="30" a="1"/>
  <c r="L166" i="30" s="1"/>
  <c r="K166" i="30" a="1"/>
  <c r="K166" i="30" s="1"/>
  <c r="J166" i="30" a="1"/>
  <c r="J166" i="30" s="1"/>
  <c r="I166" i="30" a="1"/>
  <c r="I166" i="30" s="1"/>
  <c r="H166" i="30" a="1"/>
  <c r="H166" i="30" s="1"/>
  <c r="G166" i="30" a="1"/>
  <c r="G166" i="30" s="1"/>
  <c r="F166" i="30" a="1"/>
  <c r="F166" i="30" s="1"/>
  <c r="E166" i="30" a="1"/>
  <c r="E166" i="30" s="1"/>
  <c r="D166" i="30" a="1"/>
  <c r="D166" i="30" s="1"/>
  <c r="C166" i="30" a="1"/>
  <c r="C166" i="30" s="1"/>
  <c r="N165" i="30" a="1"/>
  <c r="N165" i="30" s="1"/>
  <c r="M165" i="30" a="1"/>
  <c r="M165" i="30" s="1"/>
  <c r="L165" i="30" a="1"/>
  <c r="L165" i="30" s="1"/>
  <c r="K165" i="30" a="1"/>
  <c r="K165" i="30" s="1"/>
  <c r="J165" i="30" a="1"/>
  <c r="J165" i="30" s="1"/>
  <c r="I165" i="30" a="1"/>
  <c r="I165" i="30" s="1"/>
  <c r="H165" i="30" a="1"/>
  <c r="H165" i="30" s="1"/>
  <c r="G165" i="30" a="1"/>
  <c r="G165" i="30" s="1"/>
  <c r="F165" i="30" a="1"/>
  <c r="F165" i="30" s="1"/>
  <c r="E165" i="30" a="1"/>
  <c r="E165" i="30" s="1"/>
  <c r="D165" i="30" a="1"/>
  <c r="D165" i="30" s="1"/>
  <c r="C165" i="30" a="1"/>
  <c r="C165" i="30" s="1"/>
  <c r="N164" i="30" a="1"/>
  <c r="N164" i="30" s="1"/>
  <c r="M164" i="30" a="1"/>
  <c r="M164" i="30" s="1"/>
  <c r="L164" i="30" a="1"/>
  <c r="L164" i="30" s="1"/>
  <c r="K164" i="30" a="1"/>
  <c r="K164" i="30" s="1"/>
  <c r="J164" i="30" a="1"/>
  <c r="J164" i="30" s="1"/>
  <c r="I164" i="30" a="1"/>
  <c r="I164" i="30" s="1"/>
  <c r="H164" i="30" a="1"/>
  <c r="H164" i="30" s="1"/>
  <c r="G164" i="30" a="1"/>
  <c r="G164" i="30" s="1"/>
  <c r="F164" i="30" a="1"/>
  <c r="F164" i="30" s="1"/>
  <c r="E164" i="30" a="1"/>
  <c r="E164" i="30" s="1"/>
  <c r="D164" i="30" a="1"/>
  <c r="D164" i="30" s="1"/>
  <c r="C164" i="30" a="1"/>
  <c r="C164" i="30" s="1"/>
  <c r="N163" i="30" a="1"/>
  <c r="N163" i="30" s="1"/>
  <c r="M163" i="30" a="1"/>
  <c r="M163" i="30" s="1"/>
  <c r="L163" i="30" a="1"/>
  <c r="L163" i="30" s="1"/>
  <c r="K163" i="30" a="1"/>
  <c r="K163" i="30" s="1"/>
  <c r="J163" i="30" a="1"/>
  <c r="J163" i="30" s="1"/>
  <c r="I163" i="30" a="1"/>
  <c r="I163" i="30" s="1"/>
  <c r="H163" i="30" a="1"/>
  <c r="H163" i="30" s="1"/>
  <c r="G163" i="30" a="1"/>
  <c r="G163" i="30" s="1"/>
  <c r="F163" i="30" a="1"/>
  <c r="F163" i="30" s="1"/>
  <c r="E163" i="30" a="1"/>
  <c r="E163" i="30" s="1"/>
  <c r="D163" i="30" a="1"/>
  <c r="D163" i="30" s="1"/>
  <c r="C163" i="30" a="1"/>
  <c r="C163" i="30" s="1"/>
  <c r="N162" i="30" a="1"/>
  <c r="N162" i="30" s="1"/>
  <c r="M162" i="30" a="1"/>
  <c r="M162" i="30" s="1"/>
  <c r="L162" i="30" a="1"/>
  <c r="L162" i="30" s="1"/>
  <c r="K162" i="30" a="1"/>
  <c r="K162" i="30" s="1"/>
  <c r="J162" i="30" a="1"/>
  <c r="J162" i="30" s="1"/>
  <c r="I162" i="30" a="1"/>
  <c r="I162" i="30" s="1"/>
  <c r="H162" i="30" a="1"/>
  <c r="H162" i="30" s="1"/>
  <c r="G162" i="30" a="1"/>
  <c r="G162" i="30" s="1"/>
  <c r="F162" i="30" a="1"/>
  <c r="F162" i="30" s="1"/>
  <c r="E162" i="30" a="1"/>
  <c r="E162" i="30" s="1"/>
  <c r="D162" i="30" a="1"/>
  <c r="D162" i="30" s="1"/>
  <c r="C162" i="30" a="1"/>
  <c r="C162" i="30" s="1"/>
  <c r="N161" i="30" a="1"/>
  <c r="N161" i="30" s="1"/>
  <c r="M161" i="30" a="1"/>
  <c r="M161" i="30" s="1"/>
  <c r="L161" i="30" a="1"/>
  <c r="L161" i="30" s="1"/>
  <c r="K161" i="30" a="1"/>
  <c r="K161" i="30" s="1"/>
  <c r="J161" i="30" a="1"/>
  <c r="J161" i="30" s="1"/>
  <c r="I161" i="30" a="1"/>
  <c r="I161" i="30" s="1"/>
  <c r="H161" i="30" a="1"/>
  <c r="H161" i="30" s="1"/>
  <c r="G161" i="30" a="1"/>
  <c r="G161" i="30" s="1"/>
  <c r="F161" i="30" a="1"/>
  <c r="F161" i="30" s="1"/>
  <c r="E161" i="30" a="1"/>
  <c r="E161" i="30" s="1"/>
  <c r="D161" i="30" a="1"/>
  <c r="D161" i="30" s="1"/>
  <c r="C161" i="30" a="1"/>
  <c r="C161" i="30" s="1"/>
  <c r="N160" i="30" a="1"/>
  <c r="N160" i="30" s="1"/>
  <c r="M160" i="30" a="1"/>
  <c r="M160" i="30" s="1"/>
  <c r="L160" i="30" a="1"/>
  <c r="L160" i="30" s="1"/>
  <c r="K160" i="30" a="1"/>
  <c r="K160" i="30" s="1"/>
  <c r="J160" i="30" a="1"/>
  <c r="J160" i="30" s="1"/>
  <c r="I160" i="30" a="1"/>
  <c r="I160" i="30" s="1"/>
  <c r="H160" i="30" a="1"/>
  <c r="H160" i="30" s="1"/>
  <c r="G160" i="30" a="1"/>
  <c r="G160" i="30" s="1"/>
  <c r="F160" i="30" a="1"/>
  <c r="F160" i="30" s="1"/>
  <c r="E160" i="30" a="1"/>
  <c r="E160" i="30" s="1"/>
  <c r="D160" i="30" a="1"/>
  <c r="D160" i="30" s="1"/>
  <c r="C160" i="30" a="1"/>
  <c r="C160" i="30" s="1"/>
  <c r="N159" i="30" a="1"/>
  <c r="N159" i="30" s="1"/>
  <c r="M159" i="30" a="1"/>
  <c r="M159" i="30" s="1"/>
  <c r="L159" i="30" a="1"/>
  <c r="L159" i="30" s="1"/>
  <c r="K159" i="30" a="1"/>
  <c r="K159" i="30" s="1"/>
  <c r="J159" i="30" a="1"/>
  <c r="J159" i="30" s="1"/>
  <c r="I159" i="30" a="1"/>
  <c r="I159" i="30" s="1"/>
  <c r="H159" i="30" a="1"/>
  <c r="H159" i="30" s="1"/>
  <c r="G159" i="30" a="1"/>
  <c r="G159" i="30" s="1"/>
  <c r="F159" i="30" a="1"/>
  <c r="F159" i="30" s="1"/>
  <c r="E159" i="30" a="1"/>
  <c r="E159" i="30" s="1"/>
  <c r="D159" i="30" a="1"/>
  <c r="D159" i="30" s="1"/>
  <c r="C159" i="30" a="1"/>
  <c r="C159" i="30" s="1"/>
  <c r="N158" i="30" a="1"/>
  <c r="N158" i="30" s="1"/>
  <c r="M158" i="30" a="1"/>
  <c r="M158" i="30" s="1"/>
  <c r="L158" i="30" a="1"/>
  <c r="L158" i="30" s="1"/>
  <c r="K158" i="30" a="1"/>
  <c r="K158" i="30" s="1"/>
  <c r="J158" i="30" a="1"/>
  <c r="J158" i="30" s="1"/>
  <c r="I158" i="30" a="1"/>
  <c r="I158" i="30" s="1"/>
  <c r="H158" i="30" a="1"/>
  <c r="H158" i="30" s="1"/>
  <c r="G158" i="30" a="1"/>
  <c r="G158" i="30" s="1"/>
  <c r="F158" i="30" a="1"/>
  <c r="F158" i="30" s="1"/>
  <c r="E158" i="30" a="1"/>
  <c r="E158" i="30" s="1"/>
  <c r="D158" i="30" a="1"/>
  <c r="D158" i="30" s="1"/>
  <c r="C158" i="30" a="1"/>
  <c r="C158" i="30" s="1"/>
  <c r="N157" i="30" a="1"/>
  <c r="N157" i="30" s="1"/>
  <c r="M157" i="30" a="1"/>
  <c r="M157" i="30" s="1"/>
  <c r="L157" i="30" a="1"/>
  <c r="L157" i="30" s="1"/>
  <c r="K157" i="30" a="1"/>
  <c r="K157" i="30" s="1"/>
  <c r="J157" i="30" a="1"/>
  <c r="J157" i="30" s="1"/>
  <c r="I157" i="30" a="1"/>
  <c r="I157" i="30" s="1"/>
  <c r="H157" i="30" a="1"/>
  <c r="H157" i="30" s="1"/>
  <c r="G157" i="30" a="1"/>
  <c r="G157" i="30" s="1"/>
  <c r="F157" i="30" a="1"/>
  <c r="F157" i="30" s="1"/>
  <c r="E157" i="30" a="1"/>
  <c r="E157" i="30" s="1"/>
  <c r="D157" i="30" a="1"/>
  <c r="D157" i="30" s="1"/>
  <c r="C157" i="30" a="1"/>
  <c r="C157" i="30" s="1"/>
  <c r="N156" i="30" a="1"/>
  <c r="N156" i="30" s="1"/>
  <c r="M156" i="30" a="1"/>
  <c r="M156" i="30" s="1"/>
  <c r="L156" i="30" a="1"/>
  <c r="L156" i="30" s="1"/>
  <c r="K156" i="30" a="1"/>
  <c r="K156" i="30" s="1"/>
  <c r="J156" i="30" a="1"/>
  <c r="J156" i="30" s="1"/>
  <c r="I156" i="30" a="1"/>
  <c r="I156" i="30" s="1"/>
  <c r="H156" i="30" a="1"/>
  <c r="H156" i="30" s="1"/>
  <c r="G156" i="30" a="1"/>
  <c r="G156" i="30" s="1"/>
  <c r="F156" i="30" a="1"/>
  <c r="F156" i="30" s="1"/>
  <c r="E156" i="30" a="1"/>
  <c r="E156" i="30" s="1"/>
  <c r="D156" i="30" a="1"/>
  <c r="D156" i="30" s="1"/>
  <c r="C156" i="30" a="1"/>
  <c r="C156" i="30" s="1"/>
  <c r="N155" i="30" a="1"/>
  <c r="N155" i="30" s="1"/>
  <c r="M155" i="30" a="1"/>
  <c r="M155" i="30" s="1"/>
  <c r="L155" i="30" a="1"/>
  <c r="L155" i="30" s="1"/>
  <c r="K155" i="30" a="1"/>
  <c r="K155" i="30" s="1"/>
  <c r="J155" i="30" a="1"/>
  <c r="J155" i="30" s="1"/>
  <c r="I155" i="30" a="1"/>
  <c r="I155" i="30" s="1"/>
  <c r="H155" i="30" a="1"/>
  <c r="H155" i="30" s="1"/>
  <c r="G155" i="30" a="1"/>
  <c r="G155" i="30" s="1"/>
  <c r="F155" i="30" a="1"/>
  <c r="F155" i="30" s="1"/>
  <c r="E155" i="30" a="1"/>
  <c r="E155" i="30" s="1"/>
  <c r="D155" i="30" a="1"/>
  <c r="D155" i="30" s="1"/>
  <c r="C155" i="30" a="1"/>
  <c r="C155" i="30" s="1"/>
  <c r="N154" i="30" a="1"/>
  <c r="N154" i="30" s="1"/>
  <c r="M154" i="30" a="1"/>
  <c r="M154" i="30" s="1"/>
  <c r="L154" i="30" a="1"/>
  <c r="L154" i="30" s="1"/>
  <c r="K154" i="30" a="1"/>
  <c r="K154" i="30" s="1"/>
  <c r="J154" i="30" a="1"/>
  <c r="J154" i="30" s="1"/>
  <c r="I154" i="30" a="1"/>
  <c r="I154" i="30" s="1"/>
  <c r="H154" i="30" a="1"/>
  <c r="H154" i="30" s="1"/>
  <c r="G154" i="30" a="1"/>
  <c r="G154" i="30" s="1"/>
  <c r="F154" i="30" a="1"/>
  <c r="F154" i="30" s="1"/>
  <c r="E154" i="30" a="1"/>
  <c r="E154" i="30" s="1"/>
  <c r="D154" i="30" a="1"/>
  <c r="D154" i="30" s="1"/>
  <c r="C154" i="30" a="1"/>
  <c r="C154" i="30" s="1"/>
  <c r="N153" i="30" a="1"/>
  <c r="N153" i="30" s="1"/>
  <c r="M153" i="30" a="1"/>
  <c r="M153" i="30" s="1"/>
  <c r="L153" i="30" a="1"/>
  <c r="L153" i="30" s="1"/>
  <c r="K153" i="30" a="1"/>
  <c r="K153" i="30" s="1"/>
  <c r="J153" i="30" a="1"/>
  <c r="J153" i="30" s="1"/>
  <c r="I153" i="30" a="1"/>
  <c r="I153" i="30" s="1"/>
  <c r="H153" i="30" a="1"/>
  <c r="H153" i="30" s="1"/>
  <c r="G153" i="30" a="1"/>
  <c r="G153" i="30" s="1"/>
  <c r="F153" i="30" a="1"/>
  <c r="F153" i="30" s="1"/>
  <c r="E153" i="30" a="1"/>
  <c r="E153" i="30" s="1"/>
  <c r="D153" i="30" a="1"/>
  <c r="D153" i="30" s="1"/>
  <c r="C153" i="30" a="1"/>
  <c r="C153" i="30" s="1"/>
  <c r="N152" i="30" a="1"/>
  <c r="N152" i="30" s="1"/>
  <c r="M152" i="30" a="1"/>
  <c r="M152" i="30" s="1"/>
  <c r="L152" i="30" a="1"/>
  <c r="L152" i="30" s="1"/>
  <c r="K152" i="30" a="1"/>
  <c r="K152" i="30" s="1"/>
  <c r="J152" i="30" a="1"/>
  <c r="J152" i="30" s="1"/>
  <c r="I152" i="30" a="1"/>
  <c r="I152" i="30" s="1"/>
  <c r="H152" i="30" a="1"/>
  <c r="H152" i="30" s="1"/>
  <c r="G152" i="30" a="1"/>
  <c r="G152" i="30" s="1"/>
  <c r="F152" i="30" a="1"/>
  <c r="F152" i="30" s="1"/>
  <c r="E152" i="30" a="1"/>
  <c r="E152" i="30" s="1"/>
  <c r="D152" i="30" a="1"/>
  <c r="D152" i="30" s="1"/>
  <c r="C152" i="30" a="1"/>
  <c r="C152" i="30" s="1"/>
  <c r="N151" i="30" a="1"/>
  <c r="N151" i="30" s="1"/>
  <c r="M151" i="30" a="1"/>
  <c r="M151" i="30" s="1"/>
  <c r="L151" i="30" a="1"/>
  <c r="L151" i="30" s="1"/>
  <c r="K151" i="30" a="1"/>
  <c r="K151" i="30" s="1"/>
  <c r="J151" i="30" a="1"/>
  <c r="J151" i="30" s="1"/>
  <c r="I151" i="30" a="1"/>
  <c r="I151" i="30" s="1"/>
  <c r="H151" i="30" a="1"/>
  <c r="H151" i="30" s="1"/>
  <c r="G151" i="30" a="1"/>
  <c r="G151" i="30" s="1"/>
  <c r="F151" i="30" a="1"/>
  <c r="F151" i="30" s="1"/>
  <c r="E151" i="30" a="1"/>
  <c r="E151" i="30" s="1"/>
  <c r="D151" i="30" a="1"/>
  <c r="D151" i="30" s="1"/>
  <c r="C151" i="30" a="1"/>
  <c r="C151" i="30" s="1"/>
  <c r="N150" i="30" a="1"/>
  <c r="N150" i="30" s="1"/>
  <c r="M150" i="30" a="1"/>
  <c r="M150" i="30" s="1"/>
  <c r="L150" i="30" a="1"/>
  <c r="L150" i="30" s="1"/>
  <c r="K150" i="30" a="1"/>
  <c r="K150" i="30" s="1"/>
  <c r="J150" i="30" a="1"/>
  <c r="J150" i="30" s="1"/>
  <c r="I150" i="30" a="1"/>
  <c r="I150" i="30" s="1"/>
  <c r="H150" i="30" a="1"/>
  <c r="H150" i="30" s="1"/>
  <c r="G150" i="30" a="1"/>
  <c r="G150" i="30" s="1"/>
  <c r="F150" i="30" a="1"/>
  <c r="F150" i="30" s="1"/>
  <c r="E150" i="30" a="1"/>
  <c r="E150" i="30" s="1"/>
  <c r="D150" i="30" a="1"/>
  <c r="D150" i="30" s="1"/>
  <c r="C150" i="30" a="1"/>
  <c r="C150" i="30" s="1"/>
  <c r="N149" i="30" a="1"/>
  <c r="N149" i="30" s="1"/>
  <c r="M149" i="30" a="1"/>
  <c r="M149" i="30" s="1"/>
  <c r="L149" i="30" a="1"/>
  <c r="L149" i="30" s="1"/>
  <c r="K149" i="30" a="1"/>
  <c r="K149" i="30" s="1"/>
  <c r="J149" i="30" a="1"/>
  <c r="J149" i="30" s="1"/>
  <c r="I149" i="30" a="1"/>
  <c r="I149" i="30" s="1"/>
  <c r="H149" i="30" a="1"/>
  <c r="H149" i="30" s="1"/>
  <c r="G149" i="30" a="1"/>
  <c r="G149" i="30" s="1"/>
  <c r="F149" i="30" a="1"/>
  <c r="F149" i="30" s="1"/>
  <c r="E149" i="30" a="1"/>
  <c r="E149" i="30" s="1"/>
  <c r="D149" i="30" a="1"/>
  <c r="D149" i="30" s="1"/>
  <c r="C149" i="30" a="1"/>
  <c r="C149" i="30" s="1"/>
  <c r="N148" i="30" a="1"/>
  <c r="N148" i="30" s="1"/>
  <c r="M148" i="30" a="1"/>
  <c r="M148" i="30" s="1"/>
  <c r="L148" i="30" a="1"/>
  <c r="L148" i="30" s="1"/>
  <c r="K148" i="30" a="1"/>
  <c r="K148" i="30" s="1"/>
  <c r="J148" i="30" a="1"/>
  <c r="J148" i="30" s="1"/>
  <c r="I148" i="30" a="1"/>
  <c r="I148" i="30" s="1"/>
  <c r="H148" i="30" a="1"/>
  <c r="H148" i="30" s="1"/>
  <c r="G148" i="30" a="1"/>
  <c r="G148" i="30" s="1"/>
  <c r="F148" i="30" a="1"/>
  <c r="F148" i="30" s="1"/>
  <c r="E148" i="30" a="1"/>
  <c r="E148" i="30" s="1"/>
  <c r="D148" i="30" a="1"/>
  <c r="D148" i="30" s="1"/>
  <c r="C148" i="30" a="1"/>
  <c r="C148" i="30" s="1"/>
  <c r="N147" i="30" a="1"/>
  <c r="N147" i="30" s="1"/>
  <c r="M147" i="30" a="1"/>
  <c r="M147" i="30" s="1"/>
  <c r="L147" i="30" a="1"/>
  <c r="L147" i="30" s="1"/>
  <c r="K147" i="30" a="1"/>
  <c r="K147" i="30" s="1"/>
  <c r="J147" i="30" a="1"/>
  <c r="J147" i="30" s="1"/>
  <c r="I147" i="30" a="1"/>
  <c r="I147" i="30" s="1"/>
  <c r="H147" i="30" a="1"/>
  <c r="H147" i="30" s="1"/>
  <c r="G147" i="30" a="1"/>
  <c r="G147" i="30" s="1"/>
  <c r="F147" i="30" a="1"/>
  <c r="F147" i="30" s="1"/>
  <c r="E147" i="30" a="1"/>
  <c r="E147" i="30" s="1"/>
  <c r="D147" i="30" a="1"/>
  <c r="D147" i="30" s="1"/>
  <c r="C147" i="30" a="1"/>
  <c r="C147" i="30" s="1"/>
  <c r="N146" i="30" a="1"/>
  <c r="N146" i="30" s="1"/>
  <c r="M146" i="30" a="1"/>
  <c r="M146" i="30" s="1"/>
  <c r="L146" i="30" a="1"/>
  <c r="L146" i="30" s="1"/>
  <c r="K146" i="30" a="1"/>
  <c r="K146" i="30" s="1"/>
  <c r="J146" i="30" a="1"/>
  <c r="J146" i="30" s="1"/>
  <c r="I146" i="30" a="1"/>
  <c r="I146" i="30" s="1"/>
  <c r="H146" i="30" a="1"/>
  <c r="H146" i="30" s="1"/>
  <c r="G146" i="30" a="1"/>
  <c r="G146" i="30" s="1"/>
  <c r="F146" i="30" a="1"/>
  <c r="F146" i="30" s="1"/>
  <c r="E146" i="30" a="1"/>
  <c r="E146" i="30" s="1"/>
  <c r="D146" i="30" a="1"/>
  <c r="D146" i="30" s="1"/>
  <c r="C146" i="30" a="1"/>
  <c r="C146" i="30" s="1"/>
  <c r="N145" i="30" a="1"/>
  <c r="N145" i="30" s="1"/>
  <c r="M145" i="30" a="1"/>
  <c r="M145" i="30" s="1"/>
  <c r="L145" i="30" a="1"/>
  <c r="L145" i="30" s="1"/>
  <c r="K145" i="30" a="1"/>
  <c r="K145" i="30" s="1"/>
  <c r="J145" i="30" a="1"/>
  <c r="J145" i="30" s="1"/>
  <c r="I145" i="30" a="1"/>
  <c r="I145" i="30" s="1"/>
  <c r="H145" i="30" a="1"/>
  <c r="H145" i="30" s="1"/>
  <c r="G145" i="30" a="1"/>
  <c r="G145" i="30" s="1"/>
  <c r="F145" i="30" a="1"/>
  <c r="F145" i="30" s="1"/>
  <c r="E145" i="30" a="1"/>
  <c r="E145" i="30" s="1"/>
  <c r="D145" i="30" a="1"/>
  <c r="D145" i="30" s="1"/>
  <c r="C145" i="30" a="1"/>
  <c r="C145" i="30" s="1"/>
  <c r="N144" i="30" a="1"/>
  <c r="N144" i="30" s="1"/>
  <c r="M144" i="30" a="1"/>
  <c r="M144" i="30" s="1"/>
  <c r="L144" i="30" a="1"/>
  <c r="L144" i="30" s="1"/>
  <c r="K144" i="30" a="1"/>
  <c r="K144" i="30" s="1"/>
  <c r="J144" i="30" a="1"/>
  <c r="J144" i="30" s="1"/>
  <c r="I144" i="30" a="1"/>
  <c r="I144" i="30" s="1"/>
  <c r="H144" i="30" a="1"/>
  <c r="H144" i="30" s="1"/>
  <c r="G144" i="30" a="1"/>
  <c r="G144" i="30" s="1"/>
  <c r="F144" i="30" a="1"/>
  <c r="F144" i="30" s="1"/>
  <c r="E144" i="30" a="1"/>
  <c r="E144" i="30" s="1"/>
  <c r="D144" i="30" a="1"/>
  <c r="D144" i="30" s="1"/>
  <c r="C144" i="30" a="1"/>
  <c r="C144" i="30" s="1"/>
  <c r="N138" i="30" a="1"/>
  <c r="N138" i="30" s="1"/>
  <c r="M138" i="30" a="1"/>
  <c r="M138" i="30" s="1"/>
  <c r="L138" i="30" a="1"/>
  <c r="L138" i="30" s="1"/>
  <c r="K138" i="30" a="1"/>
  <c r="K138" i="30" s="1"/>
  <c r="J138" i="30" a="1"/>
  <c r="J138" i="30" s="1"/>
  <c r="I138" i="30" a="1"/>
  <c r="I138" i="30" s="1"/>
  <c r="H138" i="30" a="1"/>
  <c r="H138" i="30" s="1"/>
  <c r="G138" i="30" a="1"/>
  <c r="G138" i="30" s="1"/>
  <c r="F138" i="30" a="1"/>
  <c r="F138" i="30" s="1"/>
  <c r="E138" i="30" a="1"/>
  <c r="E138" i="30" s="1"/>
  <c r="D138" i="30" a="1"/>
  <c r="D138" i="30" s="1"/>
  <c r="C138" i="30" a="1"/>
  <c r="C138" i="30" s="1"/>
  <c r="N137" i="30" a="1"/>
  <c r="N137" i="30" s="1"/>
  <c r="M137" i="30" a="1"/>
  <c r="M137" i="30" s="1"/>
  <c r="L137" i="30" a="1"/>
  <c r="L137" i="30" s="1"/>
  <c r="K137" i="30" a="1"/>
  <c r="K137" i="30" s="1"/>
  <c r="J137" i="30" a="1"/>
  <c r="J137" i="30" s="1"/>
  <c r="I137" i="30" a="1"/>
  <c r="I137" i="30" s="1"/>
  <c r="H137" i="30" a="1"/>
  <c r="H137" i="30" s="1"/>
  <c r="G137" i="30" a="1"/>
  <c r="G137" i="30" s="1"/>
  <c r="F137" i="30" a="1"/>
  <c r="F137" i="30" s="1"/>
  <c r="E137" i="30" a="1"/>
  <c r="E137" i="30" s="1"/>
  <c r="D137" i="30" a="1"/>
  <c r="D137" i="30" s="1"/>
  <c r="C137" i="30" a="1"/>
  <c r="C137" i="30" s="1"/>
  <c r="N136" i="30" a="1"/>
  <c r="N136" i="30" s="1"/>
  <c r="M136" i="30" a="1"/>
  <c r="M136" i="30" s="1"/>
  <c r="L136" i="30" a="1"/>
  <c r="L136" i="30" s="1"/>
  <c r="K136" i="30" a="1"/>
  <c r="K136" i="30" s="1"/>
  <c r="J136" i="30" a="1"/>
  <c r="J136" i="30" s="1"/>
  <c r="I136" i="30" a="1"/>
  <c r="I136" i="30" s="1"/>
  <c r="H136" i="30" a="1"/>
  <c r="H136" i="30" s="1"/>
  <c r="G136" i="30" a="1"/>
  <c r="G136" i="30" s="1"/>
  <c r="F136" i="30" a="1"/>
  <c r="F136" i="30" s="1"/>
  <c r="E136" i="30" a="1"/>
  <c r="E136" i="30" s="1"/>
  <c r="D136" i="30" a="1"/>
  <c r="D136" i="30" s="1"/>
  <c r="C136" i="30" a="1"/>
  <c r="C136" i="30" s="1"/>
  <c r="N135" i="30" a="1"/>
  <c r="N135" i="30" s="1"/>
  <c r="M135" i="30" a="1"/>
  <c r="M135" i="30" s="1"/>
  <c r="L135" i="30" a="1"/>
  <c r="L135" i="30" s="1"/>
  <c r="K135" i="30" a="1"/>
  <c r="K135" i="30" s="1"/>
  <c r="J135" i="30" a="1"/>
  <c r="J135" i="30" s="1"/>
  <c r="I135" i="30" a="1"/>
  <c r="I135" i="30" s="1"/>
  <c r="H135" i="30" a="1"/>
  <c r="H135" i="30" s="1"/>
  <c r="G135" i="30" a="1"/>
  <c r="G135" i="30" s="1"/>
  <c r="F135" i="30" a="1"/>
  <c r="F135" i="30" s="1"/>
  <c r="E135" i="30" a="1"/>
  <c r="E135" i="30" s="1"/>
  <c r="D135" i="30" a="1"/>
  <c r="D135" i="30" s="1"/>
  <c r="C135" i="30" a="1"/>
  <c r="C135" i="30" s="1"/>
  <c r="N134" i="30" a="1"/>
  <c r="N134" i="30" s="1"/>
  <c r="M134" i="30" a="1"/>
  <c r="M134" i="30" s="1"/>
  <c r="L134" i="30" a="1"/>
  <c r="L134" i="30" s="1"/>
  <c r="K134" i="30" a="1"/>
  <c r="K134" i="30" s="1"/>
  <c r="J134" i="30" a="1"/>
  <c r="J134" i="30" s="1"/>
  <c r="I134" i="30" a="1"/>
  <c r="I134" i="30" s="1"/>
  <c r="H134" i="30" a="1"/>
  <c r="H134" i="30" s="1"/>
  <c r="G134" i="30" a="1"/>
  <c r="G134" i="30" s="1"/>
  <c r="F134" i="30" a="1"/>
  <c r="F134" i="30" s="1"/>
  <c r="E134" i="30" a="1"/>
  <c r="E134" i="30" s="1"/>
  <c r="D134" i="30" a="1"/>
  <c r="D134" i="30" s="1"/>
  <c r="C134" i="30" a="1"/>
  <c r="C134" i="30" s="1"/>
  <c r="N133" i="30" a="1"/>
  <c r="N133" i="30" s="1"/>
  <c r="M133" i="30" a="1"/>
  <c r="M133" i="30" s="1"/>
  <c r="L133" i="30" a="1"/>
  <c r="L133" i="30" s="1"/>
  <c r="K133" i="30" a="1"/>
  <c r="K133" i="30" s="1"/>
  <c r="J133" i="30" a="1"/>
  <c r="J133" i="30" s="1"/>
  <c r="I133" i="30" a="1"/>
  <c r="I133" i="30" s="1"/>
  <c r="H133" i="30" a="1"/>
  <c r="H133" i="30" s="1"/>
  <c r="G133" i="30" a="1"/>
  <c r="G133" i="30" s="1"/>
  <c r="F133" i="30" a="1"/>
  <c r="F133" i="30" s="1"/>
  <c r="E133" i="30" a="1"/>
  <c r="E133" i="30" s="1"/>
  <c r="D133" i="30" a="1"/>
  <c r="D133" i="30" s="1"/>
  <c r="C133" i="30" a="1"/>
  <c r="C133" i="30" s="1"/>
  <c r="N132" i="30" a="1"/>
  <c r="N132" i="30" s="1"/>
  <c r="M132" i="30" a="1"/>
  <c r="M132" i="30" s="1"/>
  <c r="L132" i="30" a="1"/>
  <c r="L132" i="30" s="1"/>
  <c r="K132" i="30" a="1"/>
  <c r="K132" i="30" s="1"/>
  <c r="J132" i="30" a="1"/>
  <c r="J132" i="30" s="1"/>
  <c r="I132" i="30" a="1"/>
  <c r="I132" i="30" s="1"/>
  <c r="H132" i="30" a="1"/>
  <c r="H132" i="30" s="1"/>
  <c r="G132" i="30" a="1"/>
  <c r="G132" i="30" s="1"/>
  <c r="F132" i="30" a="1"/>
  <c r="F132" i="30" s="1"/>
  <c r="E132" i="30" a="1"/>
  <c r="E132" i="30" s="1"/>
  <c r="D132" i="30" a="1"/>
  <c r="D132" i="30" s="1"/>
  <c r="C132" i="30" a="1"/>
  <c r="C132" i="30" s="1"/>
  <c r="N131" i="30" a="1"/>
  <c r="N131" i="30" s="1"/>
  <c r="M131" i="30" a="1"/>
  <c r="M131" i="30" s="1"/>
  <c r="L131" i="30" a="1"/>
  <c r="L131" i="30" s="1"/>
  <c r="K131" i="30" a="1"/>
  <c r="K131" i="30" s="1"/>
  <c r="J131" i="30" a="1"/>
  <c r="J131" i="30" s="1"/>
  <c r="I131" i="30" a="1"/>
  <c r="I131" i="30" s="1"/>
  <c r="H131" i="30" a="1"/>
  <c r="H131" i="30" s="1"/>
  <c r="G131" i="30" a="1"/>
  <c r="G131" i="30" s="1"/>
  <c r="F131" i="30" a="1"/>
  <c r="F131" i="30" s="1"/>
  <c r="E131" i="30" a="1"/>
  <c r="E131" i="30" s="1"/>
  <c r="D131" i="30" a="1"/>
  <c r="D131" i="30" s="1"/>
  <c r="C131" i="30" a="1"/>
  <c r="C131" i="30" s="1"/>
  <c r="N130" i="30" a="1"/>
  <c r="N130" i="30" s="1"/>
  <c r="M130" i="30" a="1"/>
  <c r="M130" i="30" s="1"/>
  <c r="L130" i="30" a="1"/>
  <c r="L130" i="30" s="1"/>
  <c r="K130" i="30" a="1"/>
  <c r="K130" i="30" s="1"/>
  <c r="J130" i="30" a="1"/>
  <c r="J130" i="30" s="1"/>
  <c r="I130" i="30" a="1"/>
  <c r="I130" i="30" s="1"/>
  <c r="H130" i="30" a="1"/>
  <c r="H130" i="30" s="1"/>
  <c r="G130" i="30" a="1"/>
  <c r="G130" i="30" s="1"/>
  <c r="F130" i="30" a="1"/>
  <c r="F130" i="30" s="1"/>
  <c r="E130" i="30" a="1"/>
  <c r="E130" i="30" s="1"/>
  <c r="D130" i="30" a="1"/>
  <c r="D130" i="30" s="1"/>
  <c r="C130" i="30" a="1"/>
  <c r="C130" i="30" s="1"/>
  <c r="N129" i="30" a="1"/>
  <c r="N129" i="30" s="1"/>
  <c r="M129" i="30" a="1"/>
  <c r="M129" i="30" s="1"/>
  <c r="L129" i="30" a="1"/>
  <c r="L129" i="30" s="1"/>
  <c r="K129" i="30" a="1"/>
  <c r="K129" i="30" s="1"/>
  <c r="J129" i="30" a="1"/>
  <c r="J129" i="30" s="1"/>
  <c r="I129" i="30" a="1"/>
  <c r="I129" i="30" s="1"/>
  <c r="H129" i="30" a="1"/>
  <c r="H129" i="30" s="1"/>
  <c r="G129" i="30" a="1"/>
  <c r="G129" i="30" s="1"/>
  <c r="F129" i="30" a="1"/>
  <c r="F129" i="30" s="1"/>
  <c r="E129" i="30" a="1"/>
  <c r="E129" i="30" s="1"/>
  <c r="D129" i="30" a="1"/>
  <c r="D129" i="30" s="1"/>
  <c r="C129" i="30" a="1"/>
  <c r="C129" i="30" s="1"/>
  <c r="N128" i="30" a="1"/>
  <c r="N128" i="30" s="1"/>
  <c r="M128" i="30" a="1"/>
  <c r="M128" i="30" s="1"/>
  <c r="L128" i="30" a="1"/>
  <c r="L128" i="30" s="1"/>
  <c r="K128" i="30" a="1"/>
  <c r="K128" i="30" s="1"/>
  <c r="J128" i="30" a="1"/>
  <c r="J128" i="30" s="1"/>
  <c r="I128" i="30" a="1"/>
  <c r="I128" i="30" s="1"/>
  <c r="H128" i="30" a="1"/>
  <c r="H128" i="30" s="1"/>
  <c r="G128" i="30" a="1"/>
  <c r="G128" i="30" s="1"/>
  <c r="F128" i="30" a="1"/>
  <c r="F128" i="30" s="1"/>
  <c r="E128" i="30" a="1"/>
  <c r="E128" i="30" s="1"/>
  <c r="D128" i="30" a="1"/>
  <c r="D128" i="30" s="1"/>
  <c r="C128" i="30" a="1"/>
  <c r="C128" i="30" s="1"/>
  <c r="N127" i="30" a="1"/>
  <c r="N127" i="30" s="1"/>
  <c r="M127" i="30" a="1"/>
  <c r="M127" i="30" s="1"/>
  <c r="L127" i="30" a="1"/>
  <c r="L127" i="30" s="1"/>
  <c r="K127" i="30" a="1"/>
  <c r="K127" i="30" s="1"/>
  <c r="J127" i="30" a="1"/>
  <c r="J127" i="30" s="1"/>
  <c r="I127" i="30" a="1"/>
  <c r="I127" i="30" s="1"/>
  <c r="H127" i="30" a="1"/>
  <c r="H127" i="30" s="1"/>
  <c r="G127" i="30" a="1"/>
  <c r="G127" i="30" s="1"/>
  <c r="F127" i="30" a="1"/>
  <c r="F127" i="30" s="1"/>
  <c r="E127" i="30" a="1"/>
  <c r="E127" i="30" s="1"/>
  <c r="D127" i="30" a="1"/>
  <c r="D127" i="30" s="1"/>
  <c r="C127" i="30" a="1"/>
  <c r="C127" i="30" s="1"/>
  <c r="N126" i="30" a="1"/>
  <c r="N126" i="30" s="1"/>
  <c r="M126" i="30" a="1"/>
  <c r="M126" i="30" s="1"/>
  <c r="L126" i="30" a="1"/>
  <c r="L126" i="30" s="1"/>
  <c r="K126" i="30" a="1"/>
  <c r="K126" i="30" s="1"/>
  <c r="J126" i="30" a="1"/>
  <c r="J126" i="30" s="1"/>
  <c r="I126" i="30" a="1"/>
  <c r="I126" i="30" s="1"/>
  <c r="H126" i="30" a="1"/>
  <c r="H126" i="30" s="1"/>
  <c r="G126" i="30" a="1"/>
  <c r="G126" i="30" s="1"/>
  <c r="F126" i="30" a="1"/>
  <c r="F126" i="30" s="1"/>
  <c r="E126" i="30" a="1"/>
  <c r="E126" i="30" s="1"/>
  <c r="D126" i="30" a="1"/>
  <c r="D126" i="30" s="1"/>
  <c r="C126" i="30" a="1"/>
  <c r="C126" i="30" s="1"/>
  <c r="N125" i="30" a="1"/>
  <c r="N125" i="30" s="1"/>
  <c r="M125" i="30" a="1"/>
  <c r="M125" i="30" s="1"/>
  <c r="L125" i="30" a="1"/>
  <c r="L125" i="30" s="1"/>
  <c r="K125" i="30" a="1"/>
  <c r="K125" i="30" s="1"/>
  <c r="J125" i="30" a="1"/>
  <c r="J125" i="30" s="1"/>
  <c r="I125" i="30" a="1"/>
  <c r="I125" i="30" s="1"/>
  <c r="H125" i="30" a="1"/>
  <c r="H125" i="30" s="1"/>
  <c r="G125" i="30" a="1"/>
  <c r="G125" i="30" s="1"/>
  <c r="F125" i="30" a="1"/>
  <c r="F125" i="30" s="1"/>
  <c r="E125" i="30" a="1"/>
  <c r="E125" i="30" s="1"/>
  <c r="D125" i="30" a="1"/>
  <c r="D125" i="30" s="1"/>
  <c r="C125" i="30" a="1"/>
  <c r="C125" i="30" s="1"/>
  <c r="N124" i="30" a="1"/>
  <c r="N124" i="30" s="1"/>
  <c r="M124" i="30" a="1"/>
  <c r="M124" i="30" s="1"/>
  <c r="L124" i="30" a="1"/>
  <c r="L124" i="30" s="1"/>
  <c r="K124" i="30" a="1"/>
  <c r="K124" i="30" s="1"/>
  <c r="J124" i="30" a="1"/>
  <c r="J124" i="30" s="1"/>
  <c r="I124" i="30" a="1"/>
  <c r="I124" i="30" s="1"/>
  <c r="H124" i="30" a="1"/>
  <c r="H124" i="30" s="1"/>
  <c r="G124" i="30" a="1"/>
  <c r="G124" i="30" s="1"/>
  <c r="F124" i="30" a="1"/>
  <c r="F124" i="30" s="1"/>
  <c r="E124" i="30" a="1"/>
  <c r="E124" i="30" s="1"/>
  <c r="D124" i="30" a="1"/>
  <c r="D124" i="30" s="1"/>
  <c r="C124" i="30" a="1"/>
  <c r="C124" i="30" s="1"/>
  <c r="N123" i="30" a="1"/>
  <c r="N123" i="30" s="1"/>
  <c r="M123" i="30" a="1"/>
  <c r="M123" i="30" s="1"/>
  <c r="L123" i="30" a="1"/>
  <c r="L123" i="30" s="1"/>
  <c r="K123" i="30" a="1"/>
  <c r="K123" i="30" s="1"/>
  <c r="J123" i="30" a="1"/>
  <c r="J123" i="30" s="1"/>
  <c r="I123" i="30" a="1"/>
  <c r="I123" i="30" s="1"/>
  <c r="H123" i="30" a="1"/>
  <c r="H123" i="30" s="1"/>
  <c r="G123" i="30" a="1"/>
  <c r="G123" i="30" s="1"/>
  <c r="F123" i="30" a="1"/>
  <c r="F123" i="30" s="1"/>
  <c r="E123" i="30" a="1"/>
  <c r="E123" i="30" s="1"/>
  <c r="D123" i="30" a="1"/>
  <c r="D123" i="30" s="1"/>
  <c r="C123" i="30" a="1"/>
  <c r="C123" i="30" s="1"/>
  <c r="N122" i="30" a="1"/>
  <c r="N122" i="30" s="1"/>
  <c r="M122" i="30" a="1"/>
  <c r="M122" i="30" s="1"/>
  <c r="L122" i="30" a="1"/>
  <c r="L122" i="30" s="1"/>
  <c r="K122" i="30" a="1"/>
  <c r="K122" i="30" s="1"/>
  <c r="J122" i="30" a="1"/>
  <c r="J122" i="30" s="1"/>
  <c r="I122" i="30" a="1"/>
  <c r="I122" i="30" s="1"/>
  <c r="H122" i="30" a="1"/>
  <c r="H122" i="30" s="1"/>
  <c r="G122" i="30" a="1"/>
  <c r="G122" i="30" s="1"/>
  <c r="F122" i="30" a="1"/>
  <c r="F122" i="30" s="1"/>
  <c r="E122" i="30" a="1"/>
  <c r="E122" i="30" s="1"/>
  <c r="D122" i="30" a="1"/>
  <c r="D122" i="30" s="1"/>
  <c r="C122" i="30" a="1"/>
  <c r="C122" i="30" s="1"/>
  <c r="N121" i="30" a="1"/>
  <c r="N121" i="30" s="1"/>
  <c r="M121" i="30" a="1"/>
  <c r="M121" i="30" s="1"/>
  <c r="L121" i="30" a="1"/>
  <c r="L121" i="30" s="1"/>
  <c r="K121" i="30" a="1"/>
  <c r="K121" i="30" s="1"/>
  <c r="J121" i="30" a="1"/>
  <c r="J121" i="30" s="1"/>
  <c r="I121" i="30" a="1"/>
  <c r="I121" i="30" s="1"/>
  <c r="H121" i="30" a="1"/>
  <c r="H121" i="30" s="1"/>
  <c r="G121" i="30" a="1"/>
  <c r="G121" i="30" s="1"/>
  <c r="F121" i="30" a="1"/>
  <c r="F121" i="30" s="1"/>
  <c r="E121" i="30" a="1"/>
  <c r="E121" i="30" s="1"/>
  <c r="D121" i="30" a="1"/>
  <c r="D121" i="30" s="1"/>
  <c r="C121" i="30" a="1"/>
  <c r="C121" i="30" s="1"/>
  <c r="N120" i="30" a="1"/>
  <c r="N120" i="30" s="1"/>
  <c r="M120" i="30" a="1"/>
  <c r="M120" i="30" s="1"/>
  <c r="L120" i="30" a="1"/>
  <c r="L120" i="30" s="1"/>
  <c r="K120" i="30" a="1"/>
  <c r="K120" i="30" s="1"/>
  <c r="J120" i="30" a="1"/>
  <c r="J120" i="30" s="1"/>
  <c r="I120" i="30" a="1"/>
  <c r="I120" i="30" s="1"/>
  <c r="H120" i="30" a="1"/>
  <c r="H120" i="30" s="1"/>
  <c r="G120" i="30" a="1"/>
  <c r="G120" i="30" s="1"/>
  <c r="F120" i="30" a="1"/>
  <c r="F120" i="30" s="1"/>
  <c r="E120" i="30" a="1"/>
  <c r="E120" i="30" s="1"/>
  <c r="D120" i="30" a="1"/>
  <c r="D120" i="30" s="1"/>
  <c r="C120" i="30" a="1"/>
  <c r="C120" i="30" s="1"/>
  <c r="N119" i="30" a="1"/>
  <c r="N119" i="30" s="1"/>
  <c r="M119" i="30" a="1"/>
  <c r="M119" i="30" s="1"/>
  <c r="L119" i="30" a="1"/>
  <c r="L119" i="30" s="1"/>
  <c r="K119" i="30" a="1"/>
  <c r="K119" i="30" s="1"/>
  <c r="J119" i="30" a="1"/>
  <c r="J119" i="30" s="1"/>
  <c r="I119" i="30" a="1"/>
  <c r="I119" i="30" s="1"/>
  <c r="H119" i="30" a="1"/>
  <c r="H119" i="30" s="1"/>
  <c r="G119" i="30" a="1"/>
  <c r="G119" i="30" s="1"/>
  <c r="F119" i="30" a="1"/>
  <c r="F119" i="30" s="1"/>
  <c r="E119" i="30" a="1"/>
  <c r="E119" i="30" s="1"/>
  <c r="D119" i="30" a="1"/>
  <c r="D119" i="30" s="1"/>
  <c r="C119" i="30" a="1"/>
  <c r="C119" i="30" s="1"/>
  <c r="N118" i="30" a="1"/>
  <c r="N118" i="30" s="1"/>
  <c r="M118" i="30" a="1"/>
  <c r="M118" i="30" s="1"/>
  <c r="L118" i="30" a="1"/>
  <c r="L118" i="30" s="1"/>
  <c r="K118" i="30" a="1"/>
  <c r="K118" i="30" s="1"/>
  <c r="J118" i="30" a="1"/>
  <c r="J118" i="30" s="1"/>
  <c r="I118" i="30" a="1"/>
  <c r="I118" i="30" s="1"/>
  <c r="H118" i="30" a="1"/>
  <c r="H118" i="30" s="1"/>
  <c r="G118" i="30" a="1"/>
  <c r="G118" i="30" s="1"/>
  <c r="F118" i="30" a="1"/>
  <c r="F118" i="30" s="1"/>
  <c r="E118" i="30" a="1"/>
  <c r="E118" i="30" s="1"/>
  <c r="D118" i="30" a="1"/>
  <c r="D118" i="30" s="1"/>
  <c r="C118" i="30" a="1"/>
  <c r="C118" i="30" s="1"/>
  <c r="N117" i="30" a="1"/>
  <c r="N117" i="30" s="1"/>
  <c r="M117" i="30" a="1"/>
  <c r="M117" i="30" s="1"/>
  <c r="L117" i="30" a="1"/>
  <c r="L117" i="30" s="1"/>
  <c r="K117" i="30" a="1"/>
  <c r="K117" i="30" s="1"/>
  <c r="J117" i="30" a="1"/>
  <c r="J117" i="30" s="1"/>
  <c r="I117" i="30" a="1"/>
  <c r="I117" i="30" s="1"/>
  <c r="H117" i="30" a="1"/>
  <c r="H117" i="30" s="1"/>
  <c r="G117" i="30" a="1"/>
  <c r="G117" i="30" s="1"/>
  <c r="F117" i="30" a="1"/>
  <c r="F117" i="30" s="1"/>
  <c r="E117" i="30" a="1"/>
  <c r="E117" i="30" s="1"/>
  <c r="D117" i="30" a="1"/>
  <c r="D117" i="30" s="1"/>
  <c r="C117" i="30" a="1"/>
  <c r="C117" i="30" s="1"/>
  <c r="N116" i="30" a="1"/>
  <c r="N116" i="30" s="1"/>
  <c r="M116" i="30" a="1"/>
  <c r="M116" i="30" s="1"/>
  <c r="L116" i="30" a="1"/>
  <c r="L116" i="30" s="1"/>
  <c r="K116" i="30" a="1"/>
  <c r="K116" i="30" s="1"/>
  <c r="J116" i="30" a="1"/>
  <c r="J116" i="30" s="1"/>
  <c r="I116" i="30" a="1"/>
  <c r="I116" i="30" s="1"/>
  <c r="H116" i="30" a="1"/>
  <c r="H116" i="30" s="1"/>
  <c r="G116" i="30" a="1"/>
  <c r="G116" i="30" s="1"/>
  <c r="F116" i="30" a="1"/>
  <c r="F116" i="30" s="1"/>
  <c r="E116" i="30" a="1"/>
  <c r="E116" i="30" s="1"/>
  <c r="D116" i="30" a="1"/>
  <c r="D116" i="30" s="1"/>
  <c r="C116" i="30" a="1"/>
  <c r="C116" i="30" s="1"/>
  <c r="N115" i="30" a="1"/>
  <c r="N115" i="30" s="1"/>
  <c r="M115" i="30" a="1"/>
  <c r="M115" i="30" s="1"/>
  <c r="L115" i="30" a="1"/>
  <c r="L115" i="30" s="1"/>
  <c r="K115" i="30" a="1"/>
  <c r="K115" i="30" s="1"/>
  <c r="J115" i="30" a="1"/>
  <c r="J115" i="30" s="1"/>
  <c r="I115" i="30" a="1"/>
  <c r="I115" i="30" s="1"/>
  <c r="H115" i="30" a="1"/>
  <c r="H115" i="30" s="1"/>
  <c r="G115" i="30" a="1"/>
  <c r="G115" i="30" s="1"/>
  <c r="F115" i="30" a="1"/>
  <c r="F115" i="30" s="1"/>
  <c r="E115" i="30" a="1"/>
  <c r="E115" i="30" s="1"/>
  <c r="D115" i="30" a="1"/>
  <c r="D115" i="30" s="1"/>
  <c r="C115" i="30" a="1"/>
  <c r="C115" i="30" s="1"/>
  <c r="N114" i="30" a="1"/>
  <c r="N114" i="30" s="1"/>
  <c r="M114" i="30" a="1"/>
  <c r="M114" i="30" s="1"/>
  <c r="L114" i="30" a="1"/>
  <c r="L114" i="30" s="1"/>
  <c r="K114" i="30" a="1"/>
  <c r="K114" i="30" s="1"/>
  <c r="J114" i="30" a="1"/>
  <c r="J114" i="30" s="1"/>
  <c r="I114" i="30" a="1"/>
  <c r="I114" i="30" s="1"/>
  <c r="H114" i="30" a="1"/>
  <c r="H114" i="30" s="1"/>
  <c r="G114" i="30" a="1"/>
  <c r="G114" i="30" s="1"/>
  <c r="F114" i="30" a="1"/>
  <c r="F114" i="30" s="1"/>
  <c r="E114" i="30" a="1"/>
  <c r="E114" i="30" s="1"/>
  <c r="D114" i="30" a="1"/>
  <c r="D114" i="30" s="1"/>
  <c r="C114" i="30" a="1"/>
  <c r="C114" i="30" s="1"/>
  <c r="N113" i="30" a="1"/>
  <c r="N113" i="30" s="1"/>
  <c r="M113" i="30" a="1"/>
  <c r="M113" i="30" s="1"/>
  <c r="L113" i="30" a="1"/>
  <c r="L113" i="30" s="1"/>
  <c r="K113" i="30" a="1"/>
  <c r="K113" i="30" s="1"/>
  <c r="J113" i="30" a="1"/>
  <c r="J113" i="30" s="1"/>
  <c r="I113" i="30" a="1"/>
  <c r="I113" i="30" s="1"/>
  <c r="H113" i="30" a="1"/>
  <c r="H113" i="30" s="1"/>
  <c r="G113" i="30" a="1"/>
  <c r="G113" i="30" s="1"/>
  <c r="F113" i="30" a="1"/>
  <c r="F113" i="30" s="1"/>
  <c r="E113" i="30" a="1"/>
  <c r="E113" i="30" s="1"/>
  <c r="D113" i="30" a="1"/>
  <c r="D113" i="30" s="1"/>
  <c r="C113" i="30" a="1"/>
  <c r="C113" i="30" s="1"/>
  <c r="N112" i="30" a="1"/>
  <c r="N112" i="30" s="1"/>
  <c r="M112" i="30" a="1"/>
  <c r="M112" i="30" s="1"/>
  <c r="L112" i="30" a="1"/>
  <c r="L112" i="30" s="1"/>
  <c r="K112" i="30" a="1"/>
  <c r="K112" i="30" s="1"/>
  <c r="J112" i="30" a="1"/>
  <c r="J112" i="30" s="1"/>
  <c r="I112" i="30" a="1"/>
  <c r="I112" i="30" s="1"/>
  <c r="H112" i="30" a="1"/>
  <c r="H112" i="30" s="1"/>
  <c r="G112" i="30" a="1"/>
  <c r="G112" i="30" s="1"/>
  <c r="F112" i="30" a="1"/>
  <c r="F112" i="30" s="1"/>
  <c r="E112" i="30" a="1"/>
  <c r="E112" i="30" s="1"/>
  <c r="D112" i="30" a="1"/>
  <c r="D112" i="30" s="1"/>
  <c r="C112" i="30" a="1"/>
  <c r="C112" i="30" s="1"/>
  <c r="N111" i="30" a="1"/>
  <c r="N111" i="30" s="1"/>
  <c r="M111" i="30" a="1"/>
  <c r="M111" i="30" s="1"/>
  <c r="L111" i="30" a="1"/>
  <c r="L111" i="30" s="1"/>
  <c r="K111" i="30" a="1"/>
  <c r="K111" i="30" s="1"/>
  <c r="J111" i="30" a="1"/>
  <c r="J111" i="30" s="1"/>
  <c r="I111" i="30" a="1"/>
  <c r="I111" i="30" s="1"/>
  <c r="H111" i="30" a="1"/>
  <c r="H111" i="30" s="1"/>
  <c r="G111" i="30" a="1"/>
  <c r="G111" i="30" s="1"/>
  <c r="F111" i="30" a="1"/>
  <c r="F111" i="30" s="1"/>
  <c r="E111" i="30" a="1"/>
  <c r="E111" i="30" s="1"/>
  <c r="D111" i="30" a="1"/>
  <c r="D111" i="30" s="1"/>
  <c r="C111" i="30" a="1"/>
  <c r="C111" i="30" s="1"/>
  <c r="N110" i="30" a="1"/>
  <c r="N110" i="30" s="1"/>
  <c r="M110" i="30" a="1"/>
  <c r="M110" i="30" s="1"/>
  <c r="L110" i="30" a="1"/>
  <c r="L110" i="30" s="1"/>
  <c r="K110" i="30" a="1"/>
  <c r="K110" i="30" s="1"/>
  <c r="J110" i="30" a="1"/>
  <c r="J110" i="30" s="1"/>
  <c r="I110" i="30" a="1"/>
  <c r="I110" i="30" s="1"/>
  <c r="H110" i="30" a="1"/>
  <c r="H110" i="30" s="1"/>
  <c r="G110" i="30" a="1"/>
  <c r="G110" i="30" s="1"/>
  <c r="F110" i="30" a="1"/>
  <c r="F110" i="30" s="1"/>
  <c r="E110" i="30" a="1"/>
  <c r="E110" i="30" s="1"/>
  <c r="D110" i="30" a="1"/>
  <c r="D110" i="30" s="1"/>
  <c r="C110" i="30" a="1"/>
  <c r="C110" i="30" s="1"/>
  <c r="N109" i="30" a="1"/>
  <c r="N109" i="30" s="1"/>
  <c r="M109" i="30" a="1"/>
  <c r="M109" i="30" s="1"/>
  <c r="L109" i="30" a="1"/>
  <c r="L109" i="30" s="1"/>
  <c r="K109" i="30" a="1"/>
  <c r="K109" i="30" s="1"/>
  <c r="J109" i="30" a="1"/>
  <c r="J109" i="30" s="1"/>
  <c r="I109" i="30" a="1"/>
  <c r="I109" i="30" s="1"/>
  <c r="H109" i="30" a="1"/>
  <c r="H109" i="30" s="1"/>
  <c r="G109" i="30" a="1"/>
  <c r="G109" i="30" s="1"/>
  <c r="F109" i="30" a="1"/>
  <c r="F109" i="30" s="1"/>
  <c r="E109" i="30" a="1"/>
  <c r="E109" i="30" s="1"/>
  <c r="D109" i="30" a="1"/>
  <c r="D109" i="30" s="1"/>
  <c r="C109" i="30" a="1"/>
  <c r="C109" i="30" s="1"/>
  <c r="N108" i="30" a="1"/>
  <c r="N108" i="30" s="1"/>
  <c r="M108" i="30" a="1"/>
  <c r="M108" i="30" s="1"/>
  <c r="L108" i="30" a="1"/>
  <c r="L108" i="30" s="1"/>
  <c r="K108" i="30" a="1"/>
  <c r="K108" i="30" s="1"/>
  <c r="J108" i="30" a="1"/>
  <c r="J108" i="30" s="1"/>
  <c r="I108" i="30" a="1"/>
  <c r="I108" i="30" s="1"/>
  <c r="H108" i="30" a="1"/>
  <c r="H108" i="30" s="1"/>
  <c r="G108" i="30" a="1"/>
  <c r="G108" i="30" s="1"/>
  <c r="F108" i="30" a="1"/>
  <c r="F108" i="30" s="1"/>
  <c r="E108" i="30" a="1"/>
  <c r="E108" i="30" s="1"/>
  <c r="D108" i="30" a="1"/>
  <c r="D108" i="30" s="1"/>
  <c r="C108" i="30" a="1"/>
  <c r="C108" i="30" s="1"/>
  <c r="N102" i="30" a="1"/>
  <c r="N102" i="30" s="1"/>
  <c r="M102" i="30" a="1"/>
  <c r="M102" i="30" s="1"/>
  <c r="L102" i="30" a="1"/>
  <c r="L102" i="30" s="1"/>
  <c r="K102" i="30" a="1"/>
  <c r="K102" i="30" s="1"/>
  <c r="J102" i="30" a="1"/>
  <c r="J102" i="30" s="1"/>
  <c r="I102" i="30" a="1"/>
  <c r="I102" i="30" s="1"/>
  <c r="H102" i="30" a="1"/>
  <c r="H102" i="30" s="1"/>
  <c r="G102" i="30" a="1"/>
  <c r="G102" i="30" s="1"/>
  <c r="F102" i="30" a="1"/>
  <c r="F102" i="30" s="1"/>
  <c r="E102" i="30" a="1"/>
  <c r="E102" i="30" s="1"/>
  <c r="D102" i="30" a="1"/>
  <c r="D102" i="30" s="1"/>
  <c r="C102" i="30" a="1"/>
  <c r="C102" i="30" s="1"/>
  <c r="N101" i="30" a="1"/>
  <c r="N101" i="30" s="1"/>
  <c r="M101" i="30" a="1"/>
  <c r="M101" i="30" s="1"/>
  <c r="L101" i="30" a="1"/>
  <c r="L101" i="30" s="1"/>
  <c r="K101" i="30" a="1"/>
  <c r="K101" i="30" s="1"/>
  <c r="J101" i="30" a="1"/>
  <c r="J101" i="30" s="1"/>
  <c r="I101" i="30" a="1"/>
  <c r="I101" i="30" s="1"/>
  <c r="H101" i="30" a="1"/>
  <c r="H101" i="30" s="1"/>
  <c r="G101" i="30" a="1"/>
  <c r="G101" i="30" s="1"/>
  <c r="F101" i="30" a="1"/>
  <c r="F101" i="30" s="1"/>
  <c r="E101" i="30" a="1"/>
  <c r="E101" i="30" s="1"/>
  <c r="D101" i="30" a="1"/>
  <c r="D101" i="30" s="1"/>
  <c r="C101" i="30" a="1"/>
  <c r="C101" i="30" s="1"/>
  <c r="N100" i="30" a="1"/>
  <c r="N100" i="30" s="1"/>
  <c r="M100" i="30" a="1"/>
  <c r="M100" i="30" s="1"/>
  <c r="L100" i="30" a="1"/>
  <c r="L100" i="30" s="1"/>
  <c r="K100" i="30" a="1"/>
  <c r="K100" i="30" s="1"/>
  <c r="J100" i="30" a="1"/>
  <c r="J100" i="30" s="1"/>
  <c r="I100" i="30" a="1"/>
  <c r="I100" i="30" s="1"/>
  <c r="H100" i="30" a="1"/>
  <c r="H100" i="30" s="1"/>
  <c r="G100" i="30" a="1"/>
  <c r="G100" i="30" s="1"/>
  <c r="F100" i="30" a="1"/>
  <c r="F100" i="30" s="1"/>
  <c r="E100" i="30" a="1"/>
  <c r="E100" i="30" s="1"/>
  <c r="D100" i="30" a="1"/>
  <c r="D100" i="30" s="1"/>
  <c r="C100" i="30" a="1"/>
  <c r="C100" i="30" s="1"/>
  <c r="N99" i="30" a="1"/>
  <c r="N99" i="30" s="1"/>
  <c r="M99" i="30" a="1"/>
  <c r="M99" i="30" s="1"/>
  <c r="L99" i="30" a="1"/>
  <c r="L99" i="30" s="1"/>
  <c r="K99" i="30" a="1"/>
  <c r="K99" i="30" s="1"/>
  <c r="J99" i="30" a="1"/>
  <c r="J99" i="30" s="1"/>
  <c r="I99" i="30" a="1"/>
  <c r="I99" i="30" s="1"/>
  <c r="H99" i="30" a="1"/>
  <c r="H99" i="30" s="1"/>
  <c r="G99" i="30" a="1"/>
  <c r="G99" i="30" s="1"/>
  <c r="F99" i="30" a="1"/>
  <c r="F99" i="30" s="1"/>
  <c r="E99" i="30" a="1"/>
  <c r="E99" i="30" s="1"/>
  <c r="D99" i="30" a="1"/>
  <c r="D99" i="30" s="1"/>
  <c r="C99" i="30" a="1"/>
  <c r="C99" i="30" s="1"/>
  <c r="N98" i="30" a="1"/>
  <c r="N98" i="30" s="1"/>
  <c r="M98" i="30" a="1"/>
  <c r="M98" i="30" s="1"/>
  <c r="L98" i="30" a="1"/>
  <c r="L98" i="30" s="1"/>
  <c r="K98" i="30" a="1"/>
  <c r="K98" i="30" s="1"/>
  <c r="J98" i="30" a="1"/>
  <c r="J98" i="30" s="1"/>
  <c r="I98" i="30" a="1"/>
  <c r="I98" i="30" s="1"/>
  <c r="H98" i="30" a="1"/>
  <c r="H98" i="30" s="1"/>
  <c r="G98" i="30" a="1"/>
  <c r="G98" i="30" s="1"/>
  <c r="F98" i="30" a="1"/>
  <c r="F98" i="30" s="1"/>
  <c r="E98" i="30" a="1"/>
  <c r="E98" i="30" s="1"/>
  <c r="D98" i="30" a="1"/>
  <c r="D98" i="30" s="1"/>
  <c r="C98" i="30" a="1"/>
  <c r="C98" i="30" s="1"/>
  <c r="N97" i="30" a="1"/>
  <c r="N97" i="30" s="1"/>
  <c r="M97" i="30" a="1"/>
  <c r="M97" i="30" s="1"/>
  <c r="L97" i="30" a="1"/>
  <c r="L97" i="30" s="1"/>
  <c r="K97" i="30" a="1"/>
  <c r="K97" i="30" s="1"/>
  <c r="J97" i="30" a="1"/>
  <c r="J97" i="30" s="1"/>
  <c r="I97" i="30" a="1"/>
  <c r="I97" i="30" s="1"/>
  <c r="H97" i="30" a="1"/>
  <c r="H97" i="30" s="1"/>
  <c r="G97" i="30" a="1"/>
  <c r="G97" i="30" s="1"/>
  <c r="F97" i="30" a="1"/>
  <c r="F97" i="30" s="1"/>
  <c r="E97" i="30" a="1"/>
  <c r="E97" i="30" s="1"/>
  <c r="D97" i="30" a="1"/>
  <c r="D97" i="30" s="1"/>
  <c r="C97" i="30" a="1"/>
  <c r="C97" i="30" s="1"/>
  <c r="N96" i="30" a="1"/>
  <c r="N96" i="30" s="1"/>
  <c r="M96" i="30" a="1"/>
  <c r="M96" i="30" s="1"/>
  <c r="L96" i="30" a="1"/>
  <c r="L96" i="30" s="1"/>
  <c r="K96" i="30" a="1"/>
  <c r="K96" i="30" s="1"/>
  <c r="J96" i="30" a="1"/>
  <c r="J96" i="30" s="1"/>
  <c r="I96" i="30" a="1"/>
  <c r="I96" i="30" s="1"/>
  <c r="H96" i="30" a="1"/>
  <c r="H96" i="30" s="1"/>
  <c r="G96" i="30" a="1"/>
  <c r="G96" i="30" s="1"/>
  <c r="F96" i="30" a="1"/>
  <c r="F96" i="30" s="1"/>
  <c r="E96" i="30" a="1"/>
  <c r="E96" i="30" s="1"/>
  <c r="D96" i="30" a="1"/>
  <c r="D96" i="30" s="1"/>
  <c r="C96" i="30" a="1"/>
  <c r="C96" i="30" s="1"/>
  <c r="N95" i="30" a="1"/>
  <c r="N95" i="30" s="1"/>
  <c r="M95" i="30" a="1"/>
  <c r="M95" i="30" s="1"/>
  <c r="L95" i="30" a="1"/>
  <c r="L95" i="30" s="1"/>
  <c r="K95" i="30" a="1"/>
  <c r="K95" i="30" s="1"/>
  <c r="J95" i="30" a="1"/>
  <c r="J95" i="30" s="1"/>
  <c r="I95" i="30" a="1"/>
  <c r="I95" i="30" s="1"/>
  <c r="H95" i="30" a="1"/>
  <c r="H95" i="30" s="1"/>
  <c r="G95" i="30" a="1"/>
  <c r="G95" i="30" s="1"/>
  <c r="F95" i="30" a="1"/>
  <c r="F95" i="30" s="1"/>
  <c r="E95" i="30" a="1"/>
  <c r="E95" i="30" s="1"/>
  <c r="D95" i="30" a="1"/>
  <c r="D95" i="30" s="1"/>
  <c r="C95" i="30" a="1"/>
  <c r="C95" i="30" s="1"/>
  <c r="N94" i="30" a="1"/>
  <c r="N94" i="30" s="1"/>
  <c r="M94" i="30" a="1"/>
  <c r="M94" i="30" s="1"/>
  <c r="L94" i="30" a="1"/>
  <c r="L94" i="30" s="1"/>
  <c r="K94" i="30" a="1"/>
  <c r="K94" i="30" s="1"/>
  <c r="J94" i="30" a="1"/>
  <c r="J94" i="30" s="1"/>
  <c r="I94" i="30" a="1"/>
  <c r="I94" i="30" s="1"/>
  <c r="H94" i="30" a="1"/>
  <c r="H94" i="30" s="1"/>
  <c r="G94" i="30" a="1"/>
  <c r="G94" i="30" s="1"/>
  <c r="F94" i="30" a="1"/>
  <c r="F94" i="30" s="1"/>
  <c r="E94" i="30" a="1"/>
  <c r="E94" i="30" s="1"/>
  <c r="D94" i="30" a="1"/>
  <c r="D94" i="30" s="1"/>
  <c r="C94" i="30" a="1"/>
  <c r="C94" i="30" s="1"/>
  <c r="N93" i="30" a="1"/>
  <c r="N93" i="30" s="1"/>
  <c r="M93" i="30" a="1"/>
  <c r="M93" i="30" s="1"/>
  <c r="L93" i="30" a="1"/>
  <c r="L93" i="30" s="1"/>
  <c r="K93" i="30" a="1"/>
  <c r="K93" i="30" s="1"/>
  <c r="J93" i="30" a="1"/>
  <c r="J93" i="30" s="1"/>
  <c r="I93" i="30" a="1"/>
  <c r="I93" i="30" s="1"/>
  <c r="H93" i="30" a="1"/>
  <c r="H93" i="30" s="1"/>
  <c r="G93" i="30" a="1"/>
  <c r="G93" i="30" s="1"/>
  <c r="F93" i="30" a="1"/>
  <c r="F93" i="30" s="1"/>
  <c r="E93" i="30" a="1"/>
  <c r="E93" i="30" s="1"/>
  <c r="D93" i="30" a="1"/>
  <c r="D93" i="30" s="1"/>
  <c r="C93" i="30" a="1"/>
  <c r="C93" i="30" s="1"/>
  <c r="N92" i="30" a="1"/>
  <c r="N92" i="30" s="1"/>
  <c r="M92" i="30" a="1"/>
  <c r="M92" i="30" s="1"/>
  <c r="L92" i="30" a="1"/>
  <c r="L92" i="30" s="1"/>
  <c r="K92" i="30" a="1"/>
  <c r="K92" i="30" s="1"/>
  <c r="J92" i="30" a="1"/>
  <c r="J92" i="30" s="1"/>
  <c r="I92" i="30" a="1"/>
  <c r="I92" i="30" s="1"/>
  <c r="H92" i="30" a="1"/>
  <c r="H92" i="30" s="1"/>
  <c r="G92" i="30" a="1"/>
  <c r="G92" i="30" s="1"/>
  <c r="F92" i="30" a="1"/>
  <c r="F92" i="30" s="1"/>
  <c r="E92" i="30" a="1"/>
  <c r="E92" i="30" s="1"/>
  <c r="D92" i="30" a="1"/>
  <c r="D92" i="30" s="1"/>
  <c r="C92" i="30" a="1"/>
  <c r="C92" i="30" s="1"/>
  <c r="N91" i="30" a="1"/>
  <c r="N91" i="30" s="1"/>
  <c r="M91" i="30" a="1"/>
  <c r="M91" i="30" s="1"/>
  <c r="L91" i="30" a="1"/>
  <c r="L91" i="30" s="1"/>
  <c r="K91" i="30" a="1"/>
  <c r="K91" i="30" s="1"/>
  <c r="J91" i="30" a="1"/>
  <c r="J91" i="30" s="1"/>
  <c r="I91" i="30" a="1"/>
  <c r="I91" i="30" s="1"/>
  <c r="H91" i="30" a="1"/>
  <c r="H91" i="30" s="1"/>
  <c r="G91" i="30" a="1"/>
  <c r="G91" i="30" s="1"/>
  <c r="F91" i="30" a="1"/>
  <c r="F91" i="30" s="1"/>
  <c r="E91" i="30" a="1"/>
  <c r="E91" i="30" s="1"/>
  <c r="D91" i="30" a="1"/>
  <c r="D91" i="30" s="1"/>
  <c r="C91" i="30" a="1"/>
  <c r="C91" i="30" s="1"/>
  <c r="N90" i="30" a="1"/>
  <c r="N90" i="30" s="1"/>
  <c r="M90" i="30" a="1"/>
  <c r="M90" i="30" s="1"/>
  <c r="L90" i="30" a="1"/>
  <c r="L90" i="30" s="1"/>
  <c r="K90" i="30" a="1"/>
  <c r="K90" i="30" s="1"/>
  <c r="J90" i="30" a="1"/>
  <c r="J90" i="30" s="1"/>
  <c r="I90" i="30" a="1"/>
  <c r="I90" i="30" s="1"/>
  <c r="H90" i="30" a="1"/>
  <c r="H90" i="30" s="1"/>
  <c r="G90" i="30" a="1"/>
  <c r="G90" i="30" s="1"/>
  <c r="F90" i="30" a="1"/>
  <c r="F90" i="30" s="1"/>
  <c r="E90" i="30" a="1"/>
  <c r="E90" i="30" s="1"/>
  <c r="D90" i="30" a="1"/>
  <c r="D90" i="30" s="1"/>
  <c r="C90" i="30" a="1"/>
  <c r="C90" i="30" s="1"/>
  <c r="N89" i="30" a="1"/>
  <c r="N89" i="30" s="1"/>
  <c r="M89" i="30" a="1"/>
  <c r="M89" i="30" s="1"/>
  <c r="L89" i="30" a="1"/>
  <c r="L89" i="30" s="1"/>
  <c r="K89" i="30" a="1"/>
  <c r="K89" i="30" s="1"/>
  <c r="J89" i="30" a="1"/>
  <c r="J89" i="30" s="1"/>
  <c r="I89" i="30" a="1"/>
  <c r="I89" i="30" s="1"/>
  <c r="H89" i="30" a="1"/>
  <c r="H89" i="30" s="1"/>
  <c r="G89" i="30" a="1"/>
  <c r="G89" i="30" s="1"/>
  <c r="F89" i="30" a="1"/>
  <c r="F89" i="30" s="1"/>
  <c r="E89" i="30" a="1"/>
  <c r="E89" i="30" s="1"/>
  <c r="D89" i="30" a="1"/>
  <c r="D89" i="30" s="1"/>
  <c r="C89" i="30" a="1"/>
  <c r="C89" i="30" s="1"/>
  <c r="N88" i="30" a="1"/>
  <c r="N88" i="30" s="1"/>
  <c r="M88" i="30" a="1"/>
  <c r="M88" i="30" s="1"/>
  <c r="L88" i="30" a="1"/>
  <c r="L88" i="30" s="1"/>
  <c r="K88" i="30" a="1"/>
  <c r="K88" i="30" s="1"/>
  <c r="J88" i="30" a="1"/>
  <c r="J88" i="30" s="1"/>
  <c r="I88" i="30" a="1"/>
  <c r="I88" i="30" s="1"/>
  <c r="H88" i="30" a="1"/>
  <c r="H88" i="30" s="1"/>
  <c r="G88" i="30" a="1"/>
  <c r="G88" i="30" s="1"/>
  <c r="F88" i="30" a="1"/>
  <c r="F88" i="30" s="1"/>
  <c r="E88" i="30" a="1"/>
  <c r="E88" i="30" s="1"/>
  <c r="D88" i="30" a="1"/>
  <c r="D88" i="30" s="1"/>
  <c r="C88" i="30" a="1"/>
  <c r="C88" i="30" s="1"/>
  <c r="N87" i="30" a="1"/>
  <c r="N87" i="30" s="1"/>
  <c r="M87" i="30" a="1"/>
  <c r="M87" i="30" s="1"/>
  <c r="L87" i="30" a="1"/>
  <c r="L87" i="30" s="1"/>
  <c r="K87" i="30" a="1"/>
  <c r="K87" i="30" s="1"/>
  <c r="J87" i="30" a="1"/>
  <c r="J87" i="30" s="1"/>
  <c r="I87" i="30" a="1"/>
  <c r="I87" i="30" s="1"/>
  <c r="H87" i="30" a="1"/>
  <c r="H87" i="30" s="1"/>
  <c r="G87" i="30" a="1"/>
  <c r="G87" i="30" s="1"/>
  <c r="F87" i="30" a="1"/>
  <c r="F87" i="30" s="1"/>
  <c r="E87" i="30" a="1"/>
  <c r="E87" i="30" s="1"/>
  <c r="D87" i="30" a="1"/>
  <c r="D87" i="30" s="1"/>
  <c r="C87" i="30" a="1"/>
  <c r="C87" i="30" s="1"/>
  <c r="N86" i="30" a="1"/>
  <c r="N86" i="30" s="1"/>
  <c r="M86" i="30" a="1"/>
  <c r="M86" i="30" s="1"/>
  <c r="L86" i="30" a="1"/>
  <c r="L86" i="30" s="1"/>
  <c r="K86" i="30" a="1"/>
  <c r="K86" i="30" s="1"/>
  <c r="J86" i="30" a="1"/>
  <c r="J86" i="30" s="1"/>
  <c r="I86" i="30" a="1"/>
  <c r="I86" i="30" s="1"/>
  <c r="H86" i="30" a="1"/>
  <c r="H86" i="30" s="1"/>
  <c r="G86" i="30" a="1"/>
  <c r="G86" i="30" s="1"/>
  <c r="F86" i="30" a="1"/>
  <c r="F86" i="30" s="1"/>
  <c r="E86" i="30" a="1"/>
  <c r="E86" i="30" s="1"/>
  <c r="D86" i="30" a="1"/>
  <c r="D86" i="30" s="1"/>
  <c r="C86" i="30" a="1"/>
  <c r="C86" i="30" s="1"/>
  <c r="N85" i="30" a="1"/>
  <c r="N85" i="30" s="1"/>
  <c r="M85" i="30" a="1"/>
  <c r="M85" i="30" s="1"/>
  <c r="L85" i="30" a="1"/>
  <c r="L85" i="30" s="1"/>
  <c r="K85" i="30" a="1"/>
  <c r="K85" i="30" s="1"/>
  <c r="J85" i="30" a="1"/>
  <c r="J85" i="30" s="1"/>
  <c r="I85" i="30" a="1"/>
  <c r="I85" i="30" s="1"/>
  <c r="H85" i="30" a="1"/>
  <c r="H85" i="30" s="1"/>
  <c r="G85" i="30" a="1"/>
  <c r="G85" i="30" s="1"/>
  <c r="F85" i="30" a="1"/>
  <c r="F85" i="30" s="1"/>
  <c r="E85" i="30" a="1"/>
  <c r="E85" i="30" s="1"/>
  <c r="D85" i="30" a="1"/>
  <c r="D85" i="30" s="1"/>
  <c r="C85" i="30" a="1"/>
  <c r="C85" i="30" s="1"/>
  <c r="N84" i="30" a="1"/>
  <c r="N84" i="30" s="1"/>
  <c r="M84" i="30" a="1"/>
  <c r="M84" i="30" s="1"/>
  <c r="L84" i="30" a="1"/>
  <c r="L84" i="30" s="1"/>
  <c r="K84" i="30" a="1"/>
  <c r="K84" i="30" s="1"/>
  <c r="J84" i="30" a="1"/>
  <c r="J84" i="30" s="1"/>
  <c r="I84" i="30" a="1"/>
  <c r="I84" i="30" s="1"/>
  <c r="H84" i="30" a="1"/>
  <c r="H84" i="30" s="1"/>
  <c r="G84" i="30" a="1"/>
  <c r="G84" i="30" s="1"/>
  <c r="F84" i="30" a="1"/>
  <c r="F84" i="30" s="1"/>
  <c r="E84" i="30" a="1"/>
  <c r="E84" i="30" s="1"/>
  <c r="D84" i="30" a="1"/>
  <c r="D84" i="30" s="1"/>
  <c r="C84" i="30" a="1"/>
  <c r="C84" i="30" s="1"/>
  <c r="N83" i="30" a="1"/>
  <c r="N83" i="30" s="1"/>
  <c r="M83" i="30" a="1"/>
  <c r="M83" i="30" s="1"/>
  <c r="L83" i="30" a="1"/>
  <c r="L83" i="30" s="1"/>
  <c r="K83" i="30" a="1"/>
  <c r="K83" i="30" s="1"/>
  <c r="J83" i="30" a="1"/>
  <c r="J83" i="30" s="1"/>
  <c r="I83" i="30" a="1"/>
  <c r="I83" i="30" s="1"/>
  <c r="H83" i="30" a="1"/>
  <c r="H83" i="30" s="1"/>
  <c r="G83" i="30" a="1"/>
  <c r="G83" i="30" s="1"/>
  <c r="F83" i="30" a="1"/>
  <c r="F83" i="30" s="1"/>
  <c r="E83" i="30" a="1"/>
  <c r="E83" i="30" s="1"/>
  <c r="D83" i="30" a="1"/>
  <c r="D83" i="30" s="1"/>
  <c r="C83" i="30" a="1"/>
  <c r="C83" i="30" s="1"/>
  <c r="N82" i="30" a="1"/>
  <c r="N82" i="30" s="1"/>
  <c r="M82" i="30" a="1"/>
  <c r="M82" i="30" s="1"/>
  <c r="L82" i="30" a="1"/>
  <c r="L82" i="30" s="1"/>
  <c r="K82" i="30" a="1"/>
  <c r="K82" i="30" s="1"/>
  <c r="J82" i="30" a="1"/>
  <c r="J82" i="30" s="1"/>
  <c r="I82" i="30" a="1"/>
  <c r="I82" i="30" s="1"/>
  <c r="H82" i="30" a="1"/>
  <c r="H82" i="30" s="1"/>
  <c r="G82" i="30" a="1"/>
  <c r="G82" i="30" s="1"/>
  <c r="F82" i="30" a="1"/>
  <c r="F82" i="30" s="1"/>
  <c r="E82" i="30" a="1"/>
  <c r="E82" i="30" s="1"/>
  <c r="D82" i="30" a="1"/>
  <c r="D82" i="30" s="1"/>
  <c r="C82" i="30" a="1"/>
  <c r="C82" i="30" s="1"/>
  <c r="N81" i="30" a="1"/>
  <c r="N81" i="30" s="1"/>
  <c r="M81" i="30" a="1"/>
  <c r="M81" i="30" s="1"/>
  <c r="L81" i="30" a="1"/>
  <c r="L81" i="30" s="1"/>
  <c r="K81" i="30" a="1"/>
  <c r="K81" i="30" s="1"/>
  <c r="J81" i="30" a="1"/>
  <c r="J81" i="30" s="1"/>
  <c r="I81" i="30" a="1"/>
  <c r="I81" i="30" s="1"/>
  <c r="H81" i="30" a="1"/>
  <c r="H81" i="30" s="1"/>
  <c r="G81" i="30" a="1"/>
  <c r="G81" i="30" s="1"/>
  <c r="F81" i="30" a="1"/>
  <c r="F81" i="30" s="1"/>
  <c r="E81" i="30" a="1"/>
  <c r="E81" i="30" s="1"/>
  <c r="D81" i="30" a="1"/>
  <c r="D81" i="30" s="1"/>
  <c r="C81" i="30" a="1"/>
  <c r="C81" i="30" s="1"/>
  <c r="N80" i="30" a="1"/>
  <c r="N80" i="30" s="1"/>
  <c r="M80" i="30" a="1"/>
  <c r="M80" i="30" s="1"/>
  <c r="L80" i="30" a="1"/>
  <c r="L80" i="30" s="1"/>
  <c r="K80" i="30" a="1"/>
  <c r="K80" i="30" s="1"/>
  <c r="J80" i="30" a="1"/>
  <c r="J80" i="30" s="1"/>
  <c r="I80" i="30" a="1"/>
  <c r="I80" i="30" s="1"/>
  <c r="H80" i="30" a="1"/>
  <c r="H80" i="30" s="1"/>
  <c r="G80" i="30" a="1"/>
  <c r="G80" i="30" s="1"/>
  <c r="F80" i="30" a="1"/>
  <c r="F80" i="30" s="1"/>
  <c r="E80" i="30" a="1"/>
  <c r="E80" i="30" s="1"/>
  <c r="D80" i="30" a="1"/>
  <c r="D80" i="30" s="1"/>
  <c r="C80" i="30" a="1"/>
  <c r="C80" i="30" s="1"/>
  <c r="N79" i="30" a="1"/>
  <c r="N79" i="30" s="1"/>
  <c r="M79" i="30" a="1"/>
  <c r="M79" i="30" s="1"/>
  <c r="L79" i="30" a="1"/>
  <c r="L79" i="30" s="1"/>
  <c r="K79" i="30" a="1"/>
  <c r="K79" i="30" s="1"/>
  <c r="J79" i="30" a="1"/>
  <c r="J79" i="30" s="1"/>
  <c r="I79" i="30" a="1"/>
  <c r="I79" i="30" s="1"/>
  <c r="H79" i="30" a="1"/>
  <c r="H79" i="30" s="1"/>
  <c r="G79" i="30" a="1"/>
  <c r="G79" i="30" s="1"/>
  <c r="F79" i="30" a="1"/>
  <c r="F79" i="30" s="1"/>
  <c r="E79" i="30" a="1"/>
  <c r="E79" i="30" s="1"/>
  <c r="D79" i="30" a="1"/>
  <c r="D79" i="30" s="1"/>
  <c r="C79" i="30" a="1"/>
  <c r="C79" i="30" s="1"/>
  <c r="N78" i="30" a="1"/>
  <c r="N78" i="30" s="1"/>
  <c r="M78" i="30" a="1"/>
  <c r="M78" i="30" s="1"/>
  <c r="L78" i="30" a="1"/>
  <c r="L78" i="30" s="1"/>
  <c r="K78" i="30" a="1"/>
  <c r="K78" i="30" s="1"/>
  <c r="J78" i="30" a="1"/>
  <c r="J78" i="30" s="1"/>
  <c r="I78" i="30" a="1"/>
  <c r="I78" i="30" s="1"/>
  <c r="H78" i="30" a="1"/>
  <c r="H78" i="30" s="1"/>
  <c r="G78" i="30" a="1"/>
  <c r="G78" i="30" s="1"/>
  <c r="F78" i="30" a="1"/>
  <c r="F78" i="30" s="1"/>
  <c r="E78" i="30" a="1"/>
  <c r="E78" i="30" s="1"/>
  <c r="D78" i="30" a="1"/>
  <c r="D78" i="30" s="1"/>
  <c r="C78" i="30" a="1"/>
  <c r="C78" i="30" s="1"/>
  <c r="N77" i="30" a="1"/>
  <c r="N77" i="30" s="1"/>
  <c r="M77" i="30" a="1"/>
  <c r="M77" i="30" s="1"/>
  <c r="L77" i="30" a="1"/>
  <c r="L77" i="30" s="1"/>
  <c r="K77" i="30" a="1"/>
  <c r="K77" i="30" s="1"/>
  <c r="J77" i="30" a="1"/>
  <c r="J77" i="30" s="1"/>
  <c r="I77" i="30" a="1"/>
  <c r="I77" i="30" s="1"/>
  <c r="H77" i="30" a="1"/>
  <c r="H77" i="30" s="1"/>
  <c r="G77" i="30" a="1"/>
  <c r="G77" i="30" s="1"/>
  <c r="F77" i="30" a="1"/>
  <c r="F77" i="30" s="1"/>
  <c r="E77" i="30" a="1"/>
  <c r="E77" i="30" s="1"/>
  <c r="D77" i="30" a="1"/>
  <c r="D77" i="30" s="1"/>
  <c r="C77" i="30" a="1"/>
  <c r="C77" i="30" s="1"/>
  <c r="N76" i="30" a="1"/>
  <c r="N76" i="30" s="1"/>
  <c r="M76" i="30" a="1"/>
  <c r="M76" i="30" s="1"/>
  <c r="L76" i="30" a="1"/>
  <c r="L76" i="30" s="1"/>
  <c r="K76" i="30" a="1"/>
  <c r="K76" i="30" s="1"/>
  <c r="J76" i="30" a="1"/>
  <c r="J76" i="30" s="1"/>
  <c r="I76" i="30" a="1"/>
  <c r="I76" i="30" s="1"/>
  <c r="H76" i="30" a="1"/>
  <c r="H76" i="30" s="1"/>
  <c r="G76" i="30" a="1"/>
  <c r="G76" i="30" s="1"/>
  <c r="F76" i="30" a="1"/>
  <c r="F76" i="30" s="1"/>
  <c r="E76" i="30" a="1"/>
  <c r="E76" i="30" s="1"/>
  <c r="D76" i="30" a="1"/>
  <c r="D76" i="30" s="1"/>
  <c r="C76" i="30" a="1"/>
  <c r="C76" i="30" s="1"/>
  <c r="N75" i="30" a="1"/>
  <c r="N75" i="30" s="1"/>
  <c r="M75" i="30" a="1"/>
  <c r="M75" i="30" s="1"/>
  <c r="L75" i="30" a="1"/>
  <c r="L75" i="30" s="1"/>
  <c r="K75" i="30" a="1"/>
  <c r="K75" i="30" s="1"/>
  <c r="J75" i="30" a="1"/>
  <c r="J75" i="30" s="1"/>
  <c r="I75" i="30" a="1"/>
  <c r="I75" i="30" s="1"/>
  <c r="H75" i="30" a="1"/>
  <c r="H75" i="30" s="1"/>
  <c r="G75" i="30" a="1"/>
  <c r="G75" i="30" s="1"/>
  <c r="F75" i="30" a="1"/>
  <c r="F75" i="30" s="1"/>
  <c r="E75" i="30" a="1"/>
  <c r="E75" i="30" s="1"/>
  <c r="D75" i="30" a="1"/>
  <c r="D75" i="30" s="1"/>
  <c r="C75" i="30" a="1"/>
  <c r="C75" i="30" s="1"/>
  <c r="N74" i="30" a="1"/>
  <c r="N74" i="30" s="1"/>
  <c r="M74" i="30" a="1"/>
  <c r="M74" i="30" s="1"/>
  <c r="L74" i="30" a="1"/>
  <c r="L74" i="30" s="1"/>
  <c r="K74" i="30" a="1"/>
  <c r="K74" i="30" s="1"/>
  <c r="J74" i="30" a="1"/>
  <c r="J74" i="30" s="1"/>
  <c r="I74" i="30" a="1"/>
  <c r="I74" i="30" s="1"/>
  <c r="H74" i="30" a="1"/>
  <c r="H74" i="30" s="1"/>
  <c r="G74" i="30" a="1"/>
  <c r="G74" i="30" s="1"/>
  <c r="F74" i="30" a="1"/>
  <c r="F74" i="30" s="1"/>
  <c r="E74" i="30" a="1"/>
  <c r="E74" i="30" s="1"/>
  <c r="D74" i="30" a="1"/>
  <c r="D74" i="30" s="1"/>
  <c r="C74" i="30" a="1"/>
  <c r="C74" i="30" s="1"/>
  <c r="N73" i="30" a="1"/>
  <c r="N73" i="30" s="1"/>
  <c r="M73" i="30" a="1"/>
  <c r="M73" i="30" s="1"/>
  <c r="L73" i="30" a="1"/>
  <c r="L73" i="30" s="1"/>
  <c r="K73" i="30" a="1"/>
  <c r="K73" i="30" s="1"/>
  <c r="J73" i="30" a="1"/>
  <c r="J73" i="30" s="1"/>
  <c r="I73" i="30" a="1"/>
  <c r="I73" i="30" s="1"/>
  <c r="H73" i="30" a="1"/>
  <c r="H73" i="30" s="1"/>
  <c r="G73" i="30" a="1"/>
  <c r="G73" i="30" s="1"/>
  <c r="F73" i="30" a="1"/>
  <c r="F73" i="30" s="1"/>
  <c r="E73" i="30" a="1"/>
  <c r="E73" i="30" s="1"/>
  <c r="D73" i="30" a="1"/>
  <c r="D73" i="30" s="1"/>
  <c r="C73" i="30" a="1"/>
  <c r="C73" i="30" s="1"/>
  <c r="N67" i="30" a="1"/>
  <c r="N67" i="30" s="1"/>
  <c r="M67" i="30" a="1"/>
  <c r="M67" i="30" s="1"/>
  <c r="L67" i="30" a="1"/>
  <c r="L67" i="30" s="1"/>
  <c r="K67" i="30" a="1"/>
  <c r="K67" i="30" s="1"/>
  <c r="J67" i="30" a="1"/>
  <c r="J67" i="30" s="1"/>
  <c r="I67" i="30" a="1"/>
  <c r="I67" i="30" s="1"/>
  <c r="H67" i="30" a="1"/>
  <c r="H67" i="30" s="1"/>
  <c r="G67" i="30" a="1"/>
  <c r="G67" i="30" s="1"/>
  <c r="F67" i="30" a="1"/>
  <c r="F67" i="30" s="1"/>
  <c r="E67" i="30" a="1"/>
  <c r="E67" i="30" s="1"/>
  <c r="D67" i="30" a="1"/>
  <c r="D67" i="30" s="1"/>
  <c r="C67" i="30" a="1"/>
  <c r="C67" i="30" s="1"/>
  <c r="N66" i="30" a="1"/>
  <c r="N66" i="30" s="1"/>
  <c r="M66" i="30" a="1"/>
  <c r="M66" i="30" s="1"/>
  <c r="L66" i="30" a="1"/>
  <c r="L66" i="30" s="1"/>
  <c r="K66" i="30" a="1"/>
  <c r="K66" i="30" s="1"/>
  <c r="J66" i="30" a="1"/>
  <c r="J66" i="30" s="1"/>
  <c r="I66" i="30" a="1"/>
  <c r="I66" i="30" s="1"/>
  <c r="H66" i="30" a="1"/>
  <c r="H66" i="30" s="1"/>
  <c r="G66" i="30" a="1"/>
  <c r="G66" i="30" s="1"/>
  <c r="F66" i="30" a="1"/>
  <c r="F66" i="30" s="1"/>
  <c r="E66" i="30" a="1"/>
  <c r="E66" i="30" s="1"/>
  <c r="D66" i="30" a="1"/>
  <c r="D66" i="30" s="1"/>
  <c r="C66" i="30" a="1"/>
  <c r="C66" i="30" s="1"/>
  <c r="N65" i="30" a="1"/>
  <c r="N65" i="30" s="1"/>
  <c r="M65" i="30" a="1"/>
  <c r="M65" i="30" s="1"/>
  <c r="L65" i="30" a="1"/>
  <c r="L65" i="30" s="1"/>
  <c r="K65" i="30" a="1"/>
  <c r="K65" i="30" s="1"/>
  <c r="J65" i="30" a="1"/>
  <c r="J65" i="30" s="1"/>
  <c r="I65" i="30" a="1"/>
  <c r="I65" i="30" s="1"/>
  <c r="H65" i="30" a="1"/>
  <c r="H65" i="30" s="1"/>
  <c r="G65" i="30" a="1"/>
  <c r="G65" i="30" s="1"/>
  <c r="F65" i="30" a="1"/>
  <c r="F65" i="30" s="1"/>
  <c r="E65" i="30" a="1"/>
  <c r="E65" i="30" s="1"/>
  <c r="D65" i="30" a="1"/>
  <c r="D65" i="30" s="1"/>
  <c r="C65" i="30" a="1"/>
  <c r="C65" i="30" s="1"/>
  <c r="N64" i="30" a="1"/>
  <c r="N64" i="30" s="1"/>
  <c r="M64" i="30" a="1"/>
  <c r="M64" i="30" s="1"/>
  <c r="L64" i="30" a="1"/>
  <c r="L64" i="30" s="1"/>
  <c r="K64" i="30" a="1"/>
  <c r="K64" i="30" s="1"/>
  <c r="J64" i="30" a="1"/>
  <c r="J64" i="30" s="1"/>
  <c r="I64" i="30" a="1"/>
  <c r="I64" i="30" s="1"/>
  <c r="H64" i="30" a="1"/>
  <c r="H64" i="30" s="1"/>
  <c r="G64" i="30" a="1"/>
  <c r="G64" i="30" s="1"/>
  <c r="F64" i="30" a="1"/>
  <c r="F64" i="30" s="1"/>
  <c r="E64" i="30" a="1"/>
  <c r="E64" i="30" s="1"/>
  <c r="D64" i="30" a="1"/>
  <c r="D64" i="30" s="1"/>
  <c r="C64" i="30" a="1"/>
  <c r="C64" i="30" s="1"/>
  <c r="N63" i="30" a="1"/>
  <c r="N63" i="30" s="1"/>
  <c r="M63" i="30" a="1"/>
  <c r="M63" i="30" s="1"/>
  <c r="L63" i="30" a="1"/>
  <c r="L63" i="30" s="1"/>
  <c r="K63" i="30" a="1"/>
  <c r="K63" i="30" s="1"/>
  <c r="J63" i="30" a="1"/>
  <c r="J63" i="30" s="1"/>
  <c r="I63" i="30" a="1"/>
  <c r="I63" i="30" s="1"/>
  <c r="H63" i="30" a="1"/>
  <c r="H63" i="30" s="1"/>
  <c r="G63" i="30" a="1"/>
  <c r="G63" i="30" s="1"/>
  <c r="F63" i="30" a="1"/>
  <c r="F63" i="30" s="1"/>
  <c r="E63" i="30" a="1"/>
  <c r="E63" i="30" s="1"/>
  <c r="D63" i="30" a="1"/>
  <c r="D63" i="30" s="1"/>
  <c r="C63" i="30" a="1"/>
  <c r="C63" i="30" s="1"/>
  <c r="N62" i="30" a="1"/>
  <c r="N62" i="30" s="1"/>
  <c r="M62" i="30" a="1"/>
  <c r="M62" i="30" s="1"/>
  <c r="L62" i="30" a="1"/>
  <c r="L62" i="30" s="1"/>
  <c r="K62" i="30" a="1"/>
  <c r="K62" i="30" s="1"/>
  <c r="J62" i="30" a="1"/>
  <c r="J62" i="30" s="1"/>
  <c r="I62" i="30" a="1"/>
  <c r="I62" i="30" s="1"/>
  <c r="H62" i="30" a="1"/>
  <c r="H62" i="30" s="1"/>
  <c r="G62" i="30" a="1"/>
  <c r="G62" i="30" s="1"/>
  <c r="F62" i="30" a="1"/>
  <c r="F62" i="30" s="1"/>
  <c r="E62" i="30" a="1"/>
  <c r="E62" i="30" s="1"/>
  <c r="D62" i="30" a="1"/>
  <c r="D62" i="30" s="1"/>
  <c r="C62" i="30" a="1"/>
  <c r="C62" i="30" s="1"/>
  <c r="N61" i="30" a="1"/>
  <c r="N61" i="30" s="1"/>
  <c r="M61" i="30" a="1"/>
  <c r="M61" i="30" s="1"/>
  <c r="L61" i="30" a="1"/>
  <c r="L61" i="30" s="1"/>
  <c r="K61" i="30" a="1"/>
  <c r="K61" i="30" s="1"/>
  <c r="J61" i="30" a="1"/>
  <c r="J61" i="30" s="1"/>
  <c r="I61" i="30" a="1"/>
  <c r="I61" i="30" s="1"/>
  <c r="H61" i="30" a="1"/>
  <c r="H61" i="30" s="1"/>
  <c r="G61" i="30" a="1"/>
  <c r="G61" i="30" s="1"/>
  <c r="F61" i="30" a="1"/>
  <c r="F61" i="30" s="1"/>
  <c r="E61" i="30" a="1"/>
  <c r="E61" i="30" s="1"/>
  <c r="D61" i="30" a="1"/>
  <c r="D61" i="30" s="1"/>
  <c r="C61" i="30" a="1"/>
  <c r="C61" i="30" s="1"/>
  <c r="N60" i="30" a="1"/>
  <c r="N60" i="30" s="1"/>
  <c r="M60" i="30" a="1"/>
  <c r="M60" i="30" s="1"/>
  <c r="L60" i="30" a="1"/>
  <c r="L60" i="30" s="1"/>
  <c r="K60" i="30" a="1"/>
  <c r="K60" i="30" s="1"/>
  <c r="J60" i="30" a="1"/>
  <c r="J60" i="30" s="1"/>
  <c r="I60" i="30" a="1"/>
  <c r="I60" i="30" s="1"/>
  <c r="H60" i="30" a="1"/>
  <c r="H60" i="30" s="1"/>
  <c r="G60" i="30" a="1"/>
  <c r="G60" i="30" s="1"/>
  <c r="F60" i="30" a="1"/>
  <c r="F60" i="30" s="1"/>
  <c r="E60" i="30" a="1"/>
  <c r="E60" i="30" s="1"/>
  <c r="D60" i="30" a="1"/>
  <c r="D60" i="30" s="1"/>
  <c r="C60" i="30" a="1"/>
  <c r="C60" i="30" s="1"/>
  <c r="N59" i="30" a="1"/>
  <c r="N59" i="30" s="1"/>
  <c r="M59" i="30" a="1"/>
  <c r="M59" i="30" s="1"/>
  <c r="L59" i="30" a="1"/>
  <c r="L59" i="30" s="1"/>
  <c r="K59" i="30" a="1"/>
  <c r="K59" i="30" s="1"/>
  <c r="J59" i="30" a="1"/>
  <c r="J59" i="30" s="1"/>
  <c r="I59" i="30" a="1"/>
  <c r="I59" i="30" s="1"/>
  <c r="H59" i="30" a="1"/>
  <c r="H59" i="30" s="1"/>
  <c r="G59" i="30" a="1"/>
  <c r="G59" i="30" s="1"/>
  <c r="F59" i="30" a="1"/>
  <c r="F59" i="30" s="1"/>
  <c r="E59" i="30" a="1"/>
  <c r="E59" i="30" s="1"/>
  <c r="D59" i="30" a="1"/>
  <c r="D59" i="30" s="1"/>
  <c r="C59" i="30" a="1"/>
  <c r="C59" i="30" s="1"/>
  <c r="N58" i="30" a="1"/>
  <c r="N58" i="30" s="1"/>
  <c r="M58" i="30" a="1"/>
  <c r="M58" i="30" s="1"/>
  <c r="L58" i="30" a="1"/>
  <c r="L58" i="30" s="1"/>
  <c r="K58" i="30" a="1"/>
  <c r="K58" i="30" s="1"/>
  <c r="J58" i="30" a="1"/>
  <c r="J58" i="30" s="1"/>
  <c r="I58" i="30" a="1"/>
  <c r="I58" i="30" s="1"/>
  <c r="H58" i="30" a="1"/>
  <c r="H58" i="30" s="1"/>
  <c r="G58" i="30" a="1"/>
  <c r="G58" i="30" s="1"/>
  <c r="F58" i="30" a="1"/>
  <c r="F58" i="30" s="1"/>
  <c r="E58" i="30" a="1"/>
  <c r="E58" i="30" s="1"/>
  <c r="D58" i="30" a="1"/>
  <c r="D58" i="30" s="1"/>
  <c r="C58" i="30" a="1"/>
  <c r="C58" i="30" s="1"/>
  <c r="N57" i="30" a="1"/>
  <c r="N57" i="30" s="1"/>
  <c r="M57" i="30" a="1"/>
  <c r="M57" i="30" s="1"/>
  <c r="L57" i="30" a="1"/>
  <c r="L57" i="30" s="1"/>
  <c r="K57" i="30" a="1"/>
  <c r="K57" i="30" s="1"/>
  <c r="J57" i="30" a="1"/>
  <c r="J57" i="30" s="1"/>
  <c r="I57" i="30" a="1"/>
  <c r="I57" i="30" s="1"/>
  <c r="H57" i="30" a="1"/>
  <c r="H57" i="30" s="1"/>
  <c r="G57" i="30" a="1"/>
  <c r="G57" i="30" s="1"/>
  <c r="F57" i="30" a="1"/>
  <c r="F57" i="30" s="1"/>
  <c r="E57" i="30" a="1"/>
  <c r="E57" i="30" s="1"/>
  <c r="D57" i="30" a="1"/>
  <c r="D57" i="30" s="1"/>
  <c r="C57" i="30" a="1"/>
  <c r="C57" i="30" s="1"/>
  <c r="N56" i="30" a="1"/>
  <c r="N56" i="30" s="1"/>
  <c r="M56" i="30" a="1"/>
  <c r="M56" i="30" s="1"/>
  <c r="L56" i="30" a="1"/>
  <c r="L56" i="30" s="1"/>
  <c r="K56" i="30" a="1"/>
  <c r="K56" i="30" s="1"/>
  <c r="J56" i="30" a="1"/>
  <c r="J56" i="30" s="1"/>
  <c r="I56" i="30" a="1"/>
  <c r="I56" i="30" s="1"/>
  <c r="H56" i="30" a="1"/>
  <c r="H56" i="30" s="1"/>
  <c r="G56" i="30" a="1"/>
  <c r="G56" i="30" s="1"/>
  <c r="F56" i="30" a="1"/>
  <c r="F56" i="30" s="1"/>
  <c r="E56" i="30" a="1"/>
  <c r="E56" i="30" s="1"/>
  <c r="D56" i="30" a="1"/>
  <c r="D56" i="30" s="1"/>
  <c r="C56" i="30" a="1"/>
  <c r="C56" i="30" s="1"/>
  <c r="N55" i="30" a="1"/>
  <c r="N55" i="30" s="1"/>
  <c r="M55" i="30" a="1"/>
  <c r="M55" i="30" s="1"/>
  <c r="L55" i="30" a="1"/>
  <c r="L55" i="30" s="1"/>
  <c r="K55" i="30" a="1"/>
  <c r="K55" i="30" s="1"/>
  <c r="J55" i="30" a="1"/>
  <c r="J55" i="30" s="1"/>
  <c r="I55" i="30" a="1"/>
  <c r="I55" i="30" s="1"/>
  <c r="H55" i="30" a="1"/>
  <c r="H55" i="30" s="1"/>
  <c r="G55" i="30" a="1"/>
  <c r="G55" i="30" s="1"/>
  <c r="F55" i="30" a="1"/>
  <c r="F55" i="30" s="1"/>
  <c r="E55" i="30" a="1"/>
  <c r="E55" i="30" s="1"/>
  <c r="D55" i="30" a="1"/>
  <c r="D55" i="30" s="1"/>
  <c r="C55" i="30" a="1"/>
  <c r="C55" i="30" s="1"/>
  <c r="N54" i="30" a="1"/>
  <c r="N54" i="30" s="1"/>
  <c r="M54" i="30" a="1"/>
  <c r="M54" i="30" s="1"/>
  <c r="L54" i="30" a="1"/>
  <c r="L54" i="30" s="1"/>
  <c r="K54" i="30" a="1"/>
  <c r="K54" i="30" s="1"/>
  <c r="J54" i="30" a="1"/>
  <c r="J54" i="30" s="1"/>
  <c r="I54" i="30" a="1"/>
  <c r="I54" i="30" s="1"/>
  <c r="H54" i="30" a="1"/>
  <c r="H54" i="30" s="1"/>
  <c r="G54" i="30" a="1"/>
  <c r="G54" i="30" s="1"/>
  <c r="F54" i="30" a="1"/>
  <c r="F54" i="30" s="1"/>
  <c r="E54" i="30" a="1"/>
  <c r="E54" i="30" s="1"/>
  <c r="D54" i="30" a="1"/>
  <c r="D54" i="30" s="1"/>
  <c r="C54" i="30" a="1"/>
  <c r="C54" i="30" s="1"/>
  <c r="N53" i="30" a="1"/>
  <c r="N53" i="30" s="1"/>
  <c r="M53" i="30" a="1"/>
  <c r="M53" i="30" s="1"/>
  <c r="L53" i="30" a="1"/>
  <c r="L53" i="30" s="1"/>
  <c r="K53" i="30" a="1"/>
  <c r="K53" i="30" s="1"/>
  <c r="J53" i="30" a="1"/>
  <c r="J53" i="30" s="1"/>
  <c r="I53" i="30" a="1"/>
  <c r="I53" i="30" s="1"/>
  <c r="H53" i="30" a="1"/>
  <c r="H53" i="30" s="1"/>
  <c r="G53" i="30" a="1"/>
  <c r="G53" i="30" s="1"/>
  <c r="F53" i="30" a="1"/>
  <c r="F53" i="30" s="1"/>
  <c r="E53" i="30" a="1"/>
  <c r="E53" i="30" s="1"/>
  <c r="D53" i="30" a="1"/>
  <c r="D53" i="30" s="1"/>
  <c r="C53" i="30" a="1"/>
  <c r="C53" i="30" s="1"/>
  <c r="N52" i="30" a="1"/>
  <c r="N52" i="30" s="1"/>
  <c r="M52" i="30" a="1"/>
  <c r="M52" i="30" s="1"/>
  <c r="L52" i="30" a="1"/>
  <c r="L52" i="30" s="1"/>
  <c r="K52" i="30" a="1"/>
  <c r="K52" i="30" s="1"/>
  <c r="J52" i="30" a="1"/>
  <c r="J52" i="30" s="1"/>
  <c r="I52" i="30" a="1"/>
  <c r="I52" i="30" s="1"/>
  <c r="H52" i="30" a="1"/>
  <c r="H52" i="30" s="1"/>
  <c r="G52" i="30" a="1"/>
  <c r="G52" i="30" s="1"/>
  <c r="F52" i="30" a="1"/>
  <c r="F52" i="30" s="1"/>
  <c r="E52" i="30" a="1"/>
  <c r="E52" i="30" s="1"/>
  <c r="D52" i="30" a="1"/>
  <c r="D52" i="30" s="1"/>
  <c r="C52" i="30" a="1"/>
  <c r="C52" i="30" s="1"/>
  <c r="N51" i="30" a="1"/>
  <c r="N51" i="30" s="1"/>
  <c r="M51" i="30" a="1"/>
  <c r="M51" i="30" s="1"/>
  <c r="L51" i="30" a="1"/>
  <c r="L51" i="30" s="1"/>
  <c r="K51" i="30" a="1"/>
  <c r="K51" i="30" s="1"/>
  <c r="J51" i="30" a="1"/>
  <c r="J51" i="30" s="1"/>
  <c r="I51" i="30" a="1"/>
  <c r="I51" i="30" s="1"/>
  <c r="H51" i="30" a="1"/>
  <c r="H51" i="30" s="1"/>
  <c r="G51" i="30" a="1"/>
  <c r="G51" i="30" s="1"/>
  <c r="F51" i="30" a="1"/>
  <c r="F51" i="30" s="1"/>
  <c r="E51" i="30" a="1"/>
  <c r="E51" i="30" s="1"/>
  <c r="D51" i="30" a="1"/>
  <c r="D51" i="30" s="1"/>
  <c r="C51" i="30" a="1"/>
  <c r="C51" i="30" s="1"/>
  <c r="N50" i="30" a="1"/>
  <c r="N50" i="30" s="1"/>
  <c r="M50" i="30" a="1"/>
  <c r="M50" i="30" s="1"/>
  <c r="L50" i="30" a="1"/>
  <c r="L50" i="30" s="1"/>
  <c r="K50" i="30" a="1"/>
  <c r="K50" i="30" s="1"/>
  <c r="J50" i="30" a="1"/>
  <c r="J50" i="30" s="1"/>
  <c r="I50" i="30" a="1"/>
  <c r="I50" i="30" s="1"/>
  <c r="H50" i="30" a="1"/>
  <c r="H50" i="30" s="1"/>
  <c r="G50" i="30" a="1"/>
  <c r="G50" i="30" s="1"/>
  <c r="F50" i="30" a="1"/>
  <c r="F50" i="30" s="1"/>
  <c r="E50" i="30" a="1"/>
  <c r="E50" i="30" s="1"/>
  <c r="D50" i="30" a="1"/>
  <c r="D50" i="30" s="1"/>
  <c r="C50" i="30" a="1"/>
  <c r="C50" i="30" s="1"/>
  <c r="N49" i="30" a="1"/>
  <c r="N49" i="30" s="1"/>
  <c r="M49" i="30" a="1"/>
  <c r="M49" i="30" s="1"/>
  <c r="L49" i="30" a="1"/>
  <c r="L49" i="30" s="1"/>
  <c r="K49" i="30" a="1"/>
  <c r="K49" i="30" s="1"/>
  <c r="J49" i="30" a="1"/>
  <c r="J49" i="30" s="1"/>
  <c r="I49" i="30" a="1"/>
  <c r="I49" i="30" s="1"/>
  <c r="H49" i="30" a="1"/>
  <c r="H49" i="30" s="1"/>
  <c r="G49" i="30" a="1"/>
  <c r="G49" i="30" s="1"/>
  <c r="F49" i="30" a="1"/>
  <c r="F49" i="30" s="1"/>
  <c r="E49" i="30" a="1"/>
  <c r="E49" i="30" s="1"/>
  <c r="D49" i="30" a="1"/>
  <c r="D49" i="30" s="1"/>
  <c r="C49" i="30" a="1"/>
  <c r="C49" i="30" s="1"/>
  <c r="N48" i="30" a="1"/>
  <c r="N48" i="30" s="1"/>
  <c r="M48" i="30" a="1"/>
  <c r="M48" i="30" s="1"/>
  <c r="L48" i="30" a="1"/>
  <c r="L48" i="30" s="1"/>
  <c r="K48" i="30" a="1"/>
  <c r="K48" i="30" s="1"/>
  <c r="J48" i="30" a="1"/>
  <c r="J48" i="30" s="1"/>
  <c r="I48" i="30" a="1"/>
  <c r="I48" i="30" s="1"/>
  <c r="H48" i="30" a="1"/>
  <c r="H48" i="30" s="1"/>
  <c r="G48" i="30" a="1"/>
  <c r="G48" i="30" s="1"/>
  <c r="F48" i="30" a="1"/>
  <c r="F48" i="30" s="1"/>
  <c r="E48" i="30" a="1"/>
  <c r="E48" i="30" s="1"/>
  <c r="D48" i="30" a="1"/>
  <c r="D48" i="30" s="1"/>
  <c r="C48" i="30" a="1"/>
  <c r="C48" i="30" s="1"/>
  <c r="N47" i="30" a="1"/>
  <c r="N47" i="30" s="1"/>
  <c r="M47" i="30" a="1"/>
  <c r="M47" i="30" s="1"/>
  <c r="L47" i="30" a="1"/>
  <c r="L47" i="30" s="1"/>
  <c r="K47" i="30" a="1"/>
  <c r="K47" i="30" s="1"/>
  <c r="J47" i="30" a="1"/>
  <c r="J47" i="30" s="1"/>
  <c r="I47" i="30" a="1"/>
  <c r="I47" i="30" s="1"/>
  <c r="H47" i="30" a="1"/>
  <c r="H47" i="30" s="1"/>
  <c r="G47" i="30" a="1"/>
  <c r="G47" i="30" s="1"/>
  <c r="F47" i="30" a="1"/>
  <c r="F47" i="30" s="1"/>
  <c r="E47" i="30" a="1"/>
  <c r="E47" i="30" s="1"/>
  <c r="D47" i="30" a="1"/>
  <c r="D47" i="30" s="1"/>
  <c r="C47" i="30" a="1"/>
  <c r="C47" i="30" s="1"/>
  <c r="N46" i="30" a="1"/>
  <c r="N46" i="30" s="1"/>
  <c r="M46" i="30" a="1"/>
  <c r="M46" i="30" s="1"/>
  <c r="L46" i="30" a="1"/>
  <c r="L46" i="30" s="1"/>
  <c r="K46" i="30" a="1"/>
  <c r="K46" i="30" s="1"/>
  <c r="J46" i="30" a="1"/>
  <c r="J46" i="30" s="1"/>
  <c r="I46" i="30" a="1"/>
  <c r="I46" i="30" s="1"/>
  <c r="H46" i="30" a="1"/>
  <c r="H46" i="30" s="1"/>
  <c r="G46" i="30" a="1"/>
  <c r="G46" i="30" s="1"/>
  <c r="F46" i="30" a="1"/>
  <c r="F46" i="30" s="1"/>
  <c r="E46" i="30" a="1"/>
  <c r="E46" i="30" s="1"/>
  <c r="D46" i="30" a="1"/>
  <c r="D46" i="30" s="1"/>
  <c r="C46" i="30" a="1"/>
  <c r="C46" i="30" s="1"/>
  <c r="N45" i="30" a="1"/>
  <c r="N45" i="30" s="1"/>
  <c r="M45" i="30" a="1"/>
  <c r="M45" i="30" s="1"/>
  <c r="L45" i="30" a="1"/>
  <c r="L45" i="30" s="1"/>
  <c r="K45" i="30" a="1"/>
  <c r="K45" i="30" s="1"/>
  <c r="J45" i="30" a="1"/>
  <c r="J45" i="30" s="1"/>
  <c r="I45" i="30" a="1"/>
  <c r="I45" i="30" s="1"/>
  <c r="H45" i="30" a="1"/>
  <c r="H45" i="30" s="1"/>
  <c r="G45" i="30" a="1"/>
  <c r="G45" i="30" s="1"/>
  <c r="F45" i="30" a="1"/>
  <c r="F45" i="30" s="1"/>
  <c r="E45" i="30" a="1"/>
  <c r="E45" i="30" s="1"/>
  <c r="D45" i="30" a="1"/>
  <c r="D45" i="30" s="1"/>
  <c r="C45" i="30" a="1"/>
  <c r="C45" i="30" s="1"/>
  <c r="N44" i="30" a="1"/>
  <c r="N44" i="30" s="1"/>
  <c r="M44" i="30" a="1"/>
  <c r="M44" i="30" s="1"/>
  <c r="L44" i="30" a="1"/>
  <c r="L44" i="30" s="1"/>
  <c r="K44" i="30" a="1"/>
  <c r="K44" i="30" s="1"/>
  <c r="J44" i="30" a="1"/>
  <c r="J44" i="30" s="1"/>
  <c r="I44" i="30" a="1"/>
  <c r="I44" i="30" s="1"/>
  <c r="H44" i="30" a="1"/>
  <c r="H44" i="30" s="1"/>
  <c r="G44" i="30" a="1"/>
  <c r="G44" i="30" s="1"/>
  <c r="F44" i="30" a="1"/>
  <c r="F44" i="30" s="1"/>
  <c r="E44" i="30" a="1"/>
  <c r="E44" i="30" s="1"/>
  <c r="D44" i="30" a="1"/>
  <c r="D44" i="30" s="1"/>
  <c r="C44" i="30" a="1"/>
  <c r="C44" i="30" s="1"/>
  <c r="N43" i="30" a="1"/>
  <c r="N43" i="30" s="1"/>
  <c r="M43" i="30" a="1"/>
  <c r="M43" i="30" s="1"/>
  <c r="L43" i="30" a="1"/>
  <c r="L43" i="30" s="1"/>
  <c r="K43" i="30" a="1"/>
  <c r="K43" i="30" s="1"/>
  <c r="J43" i="30" a="1"/>
  <c r="J43" i="30" s="1"/>
  <c r="I43" i="30" a="1"/>
  <c r="I43" i="30" s="1"/>
  <c r="H43" i="30" a="1"/>
  <c r="H43" i="30" s="1"/>
  <c r="G43" i="30" a="1"/>
  <c r="G43" i="30" s="1"/>
  <c r="F43" i="30" a="1"/>
  <c r="F43" i="30" s="1"/>
  <c r="E43" i="30" a="1"/>
  <c r="E43" i="30" s="1"/>
  <c r="D43" i="30" a="1"/>
  <c r="D43" i="30" s="1"/>
  <c r="C43" i="30" a="1"/>
  <c r="C43" i="30" s="1"/>
  <c r="N42" i="30" a="1"/>
  <c r="N42" i="30" s="1"/>
  <c r="M42" i="30" a="1"/>
  <c r="M42" i="30" s="1"/>
  <c r="L42" i="30" a="1"/>
  <c r="L42" i="30" s="1"/>
  <c r="K42" i="30" a="1"/>
  <c r="K42" i="30" s="1"/>
  <c r="J42" i="30" a="1"/>
  <c r="J42" i="30" s="1"/>
  <c r="I42" i="30" a="1"/>
  <c r="I42" i="30" s="1"/>
  <c r="H42" i="30" a="1"/>
  <c r="H42" i="30" s="1"/>
  <c r="G42" i="30" a="1"/>
  <c r="G42" i="30" s="1"/>
  <c r="F42" i="30" a="1"/>
  <c r="F42" i="30" s="1"/>
  <c r="E42" i="30" a="1"/>
  <c r="E42" i="30" s="1"/>
  <c r="D42" i="30" a="1"/>
  <c r="D42" i="30" s="1"/>
  <c r="C42" i="30" a="1"/>
  <c r="C42" i="30" s="1"/>
  <c r="N41" i="30" a="1"/>
  <c r="N41" i="30" s="1"/>
  <c r="M41" i="30" a="1"/>
  <c r="M41" i="30" s="1"/>
  <c r="L41" i="30" a="1"/>
  <c r="L41" i="30" s="1"/>
  <c r="K41" i="30" a="1"/>
  <c r="K41" i="30" s="1"/>
  <c r="J41" i="30" a="1"/>
  <c r="J41" i="30" s="1"/>
  <c r="I41" i="30" a="1"/>
  <c r="I41" i="30" s="1"/>
  <c r="H41" i="30" a="1"/>
  <c r="H41" i="30" s="1"/>
  <c r="G41" i="30" a="1"/>
  <c r="G41" i="30" s="1"/>
  <c r="F41" i="30" a="1"/>
  <c r="F41" i="30" s="1"/>
  <c r="E41" i="30" a="1"/>
  <c r="E41" i="30" s="1"/>
  <c r="D41" i="30" a="1"/>
  <c r="D41" i="30" s="1"/>
  <c r="C41" i="30" a="1"/>
  <c r="C41" i="30" s="1"/>
  <c r="N40" i="30" a="1"/>
  <c r="N40" i="30" s="1"/>
  <c r="M40" i="30" a="1"/>
  <c r="M40" i="30" s="1"/>
  <c r="L40" i="30" a="1"/>
  <c r="L40" i="30" s="1"/>
  <c r="K40" i="30" a="1"/>
  <c r="K40" i="30" s="1"/>
  <c r="J40" i="30" a="1"/>
  <c r="J40" i="30" s="1"/>
  <c r="I40" i="30" a="1"/>
  <c r="I40" i="30" s="1"/>
  <c r="H40" i="30" a="1"/>
  <c r="H40" i="30" s="1"/>
  <c r="G40" i="30" a="1"/>
  <c r="G40" i="30" s="1"/>
  <c r="F40" i="30" a="1"/>
  <c r="F40" i="30" s="1"/>
  <c r="E40" i="30" a="1"/>
  <c r="E40" i="30" s="1"/>
  <c r="D40" i="30" a="1"/>
  <c r="D40" i="30" s="1"/>
  <c r="C40" i="30" a="1"/>
  <c r="C40" i="30" s="1"/>
  <c r="N39" i="30" a="1"/>
  <c r="N39" i="30" s="1"/>
  <c r="M39" i="30" a="1"/>
  <c r="M39" i="30" s="1"/>
  <c r="L39" i="30" a="1"/>
  <c r="L39" i="30" s="1"/>
  <c r="K39" i="30" a="1"/>
  <c r="K39" i="30" s="1"/>
  <c r="J39" i="30" a="1"/>
  <c r="J39" i="30" s="1"/>
  <c r="I39" i="30" a="1"/>
  <c r="I39" i="30" s="1"/>
  <c r="H39" i="30" a="1"/>
  <c r="H39" i="30" s="1"/>
  <c r="G39" i="30" a="1"/>
  <c r="G39" i="30" s="1"/>
  <c r="F39" i="30" a="1"/>
  <c r="F39" i="30" s="1"/>
  <c r="E39" i="30" a="1"/>
  <c r="E39" i="30" s="1"/>
  <c r="D39" i="30" a="1"/>
  <c r="D39" i="30" s="1"/>
  <c r="C39" i="30" a="1"/>
  <c r="C39" i="30" s="1"/>
  <c r="N38" i="30" a="1"/>
  <c r="N38" i="30" s="1"/>
  <c r="M38" i="30" a="1"/>
  <c r="M38" i="30" s="1"/>
  <c r="L38" i="30" a="1"/>
  <c r="L38" i="30" s="1"/>
  <c r="K38" i="30" a="1"/>
  <c r="K38" i="30" s="1"/>
  <c r="J38" i="30" a="1"/>
  <c r="J38" i="30" s="1"/>
  <c r="I38" i="30" a="1"/>
  <c r="I38" i="30" s="1"/>
  <c r="H38" i="30" a="1"/>
  <c r="H38" i="30" s="1"/>
  <c r="G38" i="30" a="1"/>
  <c r="G38" i="30" s="1"/>
  <c r="F38" i="30" a="1"/>
  <c r="F38" i="30" s="1"/>
  <c r="E38" i="30" a="1"/>
  <c r="E38" i="30" s="1"/>
  <c r="D38" i="30" a="1"/>
  <c r="D38" i="30" s="1"/>
  <c r="C38" i="30" a="1"/>
  <c r="C38" i="30" s="1"/>
  <c r="N37" i="30" a="1"/>
  <c r="N37" i="30" s="1"/>
  <c r="M37" i="30" a="1"/>
  <c r="M37" i="30" s="1"/>
  <c r="L37" i="30" a="1"/>
  <c r="L37" i="30" s="1"/>
  <c r="K37" i="30" a="1"/>
  <c r="K37" i="30" s="1"/>
  <c r="J37" i="30" a="1"/>
  <c r="J37" i="30" s="1"/>
  <c r="I37" i="30" a="1"/>
  <c r="I37" i="30" s="1"/>
  <c r="H37" i="30" a="1"/>
  <c r="H37" i="30" s="1"/>
  <c r="G37" i="30" a="1"/>
  <c r="G37" i="30" s="1"/>
  <c r="F37" i="30" a="1"/>
  <c r="F37" i="30" s="1"/>
  <c r="E37" i="30" a="1"/>
  <c r="E37" i="30" s="1"/>
  <c r="D37" i="30" a="1"/>
  <c r="D37" i="30" s="1"/>
  <c r="C37" i="30" a="1"/>
  <c r="C37" i="30" s="1"/>
  <c r="N31" i="30" a="1"/>
  <c r="N31" i="30" s="1"/>
  <c r="M31" i="30" a="1"/>
  <c r="M31" i="30" s="1"/>
  <c r="L31" i="30" a="1"/>
  <c r="L31" i="30" s="1"/>
  <c r="K31" i="30" a="1"/>
  <c r="K31" i="30" s="1"/>
  <c r="J31" i="30" a="1"/>
  <c r="J31" i="30" s="1"/>
  <c r="I31" i="30" a="1"/>
  <c r="I31" i="30" s="1"/>
  <c r="H31" i="30" a="1"/>
  <c r="H31" i="30" s="1"/>
  <c r="G31" i="30" a="1"/>
  <c r="G31" i="30" s="1"/>
  <c r="F31" i="30" a="1"/>
  <c r="F31" i="30" s="1"/>
  <c r="E31" i="30" a="1"/>
  <c r="E31" i="30" s="1"/>
  <c r="D31" i="30" a="1"/>
  <c r="D31" i="30" s="1"/>
  <c r="C31" i="30" a="1"/>
  <c r="C31" i="30" s="1"/>
  <c r="N30" i="30" a="1"/>
  <c r="N30" i="30" s="1"/>
  <c r="M30" i="30" a="1"/>
  <c r="M30" i="30" s="1"/>
  <c r="L30" i="30" a="1"/>
  <c r="L30" i="30" s="1"/>
  <c r="K30" i="30" a="1"/>
  <c r="K30" i="30" s="1"/>
  <c r="J30" i="30" a="1"/>
  <c r="J30" i="30" s="1"/>
  <c r="I30" i="30" a="1"/>
  <c r="I30" i="30" s="1"/>
  <c r="H30" i="30" a="1"/>
  <c r="H30" i="30" s="1"/>
  <c r="G30" i="30" a="1"/>
  <c r="G30" i="30" s="1"/>
  <c r="F30" i="30" a="1"/>
  <c r="F30" i="30" s="1"/>
  <c r="E30" i="30" a="1"/>
  <c r="E30" i="30" s="1"/>
  <c r="D30" i="30" a="1"/>
  <c r="D30" i="30" s="1"/>
  <c r="C30" i="30" a="1"/>
  <c r="C30" i="30" s="1"/>
  <c r="N29" i="30" a="1"/>
  <c r="N29" i="30" s="1"/>
  <c r="M29" i="30" a="1"/>
  <c r="M29" i="30" s="1"/>
  <c r="L29" i="30" a="1"/>
  <c r="L29" i="30" s="1"/>
  <c r="K29" i="30" a="1"/>
  <c r="K29" i="30" s="1"/>
  <c r="J29" i="30" a="1"/>
  <c r="J29" i="30" s="1"/>
  <c r="I29" i="30" a="1"/>
  <c r="I29" i="30" s="1"/>
  <c r="H29" i="30" a="1"/>
  <c r="H29" i="30" s="1"/>
  <c r="G29" i="30" a="1"/>
  <c r="G29" i="30" s="1"/>
  <c r="F29" i="30" a="1"/>
  <c r="F29" i="30" s="1"/>
  <c r="E29" i="30" a="1"/>
  <c r="E29" i="30" s="1"/>
  <c r="D29" i="30" a="1"/>
  <c r="D29" i="30" s="1"/>
  <c r="C29" i="30" a="1"/>
  <c r="C29" i="30" s="1"/>
  <c r="N28" i="30" a="1"/>
  <c r="N28" i="30" s="1"/>
  <c r="M28" i="30" a="1"/>
  <c r="M28" i="30" s="1"/>
  <c r="L28" i="30" a="1"/>
  <c r="L28" i="30" s="1"/>
  <c r="K28" i="30" a="1"/>
  <c r="K28" i="30" s="1"/>
  <c r="J28" i="30" a="1"/>
  <c r="J28" i="30" s="1"/>
  <c r="I28" i="30" a="1"/>
  <c r="I28" i="30" s="1"/>
  <c r="H28" i="30" a="1"/>
  <c r="H28" i="30" s="1"/>
  <c r="G28" i="30" a="1"/>
  <c r="G28" i="30" s="1"/>
  <c r="F28" i="30" a="1"/>
  <c r="F28" i="30" s="1"/>
  <c r="E28" i="30" a="1"/>
  <c r="E28" i="30" s="1"/>
  <c r="D28" i="30" a="1"/>
  <c r="D28" i="30" s="1"/>
  <c r="C28" i="30" a="1"/>
  <c r="C28" i="30" s="1"/>
  <c r="N27" i="30" a="1"/>
  <c r="N27" i="30" s="1"/>
  <c r="M27" i="30" a="1"/>
  <c r="M27" i="30" s="1"/>
  <c r="L27" i="30" a="1"/>
  <c r="L27" i="30" s="1"/>
  <c r="K27" i="30" a="1"/>
  <c r="K27" i="30" s="1"/>
  <c r="J27" i="30" a="1"/>
  <c r="J27" i="30" s="1"/>
  <c r="I27" i="30" a="1"/>
  <c r="I27" i="30" s="1"/>
  <c r="H27" i="30" a="1"/>
  <c r="H27" i="30" s="1"/>
  <c r="G27" i="30" a="1"/>
  <c r="G27" i="30" s="1"/>
  <c r="F27" i="30" a="1"/>
  <c r="F27" i="30" s="1"/>
  <c r="E27" i="30" a="1"/>
  <c r="E27" i="30" s="1"/>
  <c r="D27" i="30" a="1"/>
  <c r="D27" i="30" s="1"/>
  <c r="C27" i="30" a="1"/>
  <c r="C27" i="30" s="1"/>
  <c r="N26" i="30" a="1"/>
  <c r="N26" i="30" s="1"/>
  <c r="M26" i="30" a="1"/>
  <c r="M26" i="30" s="1"/>
  <c r="L26" i="30" a="1"/>
  <c r="L26" i="30" s="1"/>
  <c r="K26" i="30" a="1"/>
  <c r="K26" i="30" s="1"/>
  <c r="J26" i="30" a="1"/>
  <c r="J26" i="30" s="1"/>
  <c r="I26" i="30" a="1"/>
  <c r="I26" i="30" s="1"/>
  <c r="H26" i="30" a="1"/>
  <c r="H26" i="30" s="1"/>
  <c r="G26" i="30" a="1"/>
  <c r="G26" i="30" s="1"/>
  <c r="F26" i="30" a="1"/>
  <c r="F26" i="30" s="1"/>
  <c r="E26" i="30" a="1"/>
  <c r="E26" i="30" s="1"/>
  <c r="D26" i="30" a="1"/>
  <c r="D26" i="30" s="1"/>
  <c r="C26" i="30" a="1"/>
  <c r="C26" i="30" s="1"/>
  <c r="N20" i="30" a="1"/>
  <c r="N20" i="30" s="1"/>
  <c r="M20" i="30" a="1"/>
  <c r="M20" i="30" s="1"/>
  <c r="L20" i="30" a="1"/>
  <c r="L20" i="30" s="1"/>
  <c r="K20" i="30" a="1"/>
  <c r="K20" i="30" s="1"/>
  <c r="J20" i="30" a="1"/>
  <c r="J20" i="30" s="1"/>
  <c r="I20" i="30" a="1"/>
  <c r="I20" i="30" s="1"/>
  <c r="H20" i="30" a="1"/>
  <c r="H20" i="30" s="1"/>
  <c r="G20" i="30" a="1"/>
  <c r="G20" i="30" s="1"/>
  <c r="F20" i="30" a="1"/>
  <c r="F20" i="30" s="1"/>
  <c r="E20" i="30" a="1"/>
  <c r="E20" i="30" s="1"/>
  <c r="D20" i="30" a="1"/>
  <c r="D20" i="30" s="1"/>
  <c r="C20" i="30" a="1"/>
  <c r="C20" i="30" s="1"/>
  <c r="N19" i="30" a="1"/>
  <c r="N19" i="30" s="1"/>
  <c r="M19" i="30" a="1"/>
  <c r="M19" i="30" s="1"/>
  <c r="L19" i="30" a="1"/>
  <c r="L19" i="30" s="1"/>
  <c r="K19" i="30" a="1"/>
  <c r="K19" i="30" s="1"/>
  <c r="J19" i="30" a="1"/>
  <c r="J19" i="30" s="1"/>
  <c r="I19" i="30" a="1"/>
  <c r="I19" i="30" s="1"/>
  <c r="H19" i="30" a="1"/>
  <c r="H19" i="30" s="1"/>
  <c r="G19" i="30" a="1"/>
  <c r="G19" i="30" s="1"/>
  <c r="F19" i="30" a="1"/>
  <c r="F19" i="30" s="1"/>
  <c r="E19" i="30" a="1"/>
  <c r="E19" i="30" s="1"/>
  <c r="D19" i="30" a="1"/>
  <c r="D19" i="30" s="1"/>
  <c r="C19" i="30" a="1"/>
  <c r="C19" i="30" s="1"/>
  <c r="N18" i="30" a="1"/>
  <c r="N18" i="30" s="1"/>
  <c r="M18" i="30" a="1"/>
  <c r="M18" i="30" s="1"/>
  <c r="L18" i="30" a="1"/>
  <c r="L18" i="30" s="1"/>
  <c r="K18" i="30" a="1"/>
  <c r="K18" i="30" s="1"/>
  <c r="J18" i="30" a="1"/>
  <c r="J18" i="30" s="1"/>
  <c r="I18" i="30" a="1"/>
  <c r="I18" i="30" s="1"/>
  <c r="H18" i="30" a="1"/>
  <c r="H18" i="30" s="1"/>
  <c r="G18" i="30" a="1"/>
  <c r="G18" i="30" s="1"/>
  <c r="F18" i="30" a="1"/>
  <c r="F18" i="30" s="1"/>
  <c r="E18" i="30" a="1"/>
  <c r="E18" i="30" s="1"/>
  <c r="D18" i="30" a="1"/>
  <c r="D18" i="30" s="1"/>
  <c r="C18" i="30" a="1"/>
  <c r="C18" i="30" s="1"/>
  <c r="N17" i="30" a="1"/>
  <c r="N17" i="30" s="1"/>
  <c r="M17" i="30" a="1"/>
  <c r="M17" i="30" s="1"/>
  <c r="L17" i="30" a="1"/>
  <c r="L17" i="30" s="1"/>
  <c r="K17" i="30" a="1"/>
  <c r="K17" i="30" s="1"/>
  <c r="J17" i="30" a="1"/>
  <c r="J17" i="30" s="1"/>
  <c r="I17" i="30" a="1"/>
  <c r="I17" i="30" s="1"/>
  <c r="H17" i="30" a="1"/>
  <c r="H17" i="30" s="1"/>
  <c r="G17" i="30" a="1"/>
  <c r="G17" i="30" s="1"/>
  <c r="F17" i="30" a="1"/>
  <c r="F17" i="30" s="1"/>
  <c r="E17" i="30" a="1"/>
  <c r="E17" i="30" s="1"/>
  <c r="D17" i="30" a="1"/>
  <c r="D17" i="30" s="1"/>
  <c r="C17" i="30" a="1"/>
  <c r="C17" i="30" s="1"/>
  <c r="N16" i="30" a="1"/>
  <c r="N16" i="30" s="1"/>
  <c r="M16" i="30" a="1"/>
  <c r="M16" i="30" s="1"/>
  <c r="L16" i="30" a="1"/>
  <c r="L16" i="30" s="1"/>
  <c r="K16" i="30" a="1"/>
  <c r="K16" i="30" s="1"/>
  <c r="J16" i="30" a="1"/>
  <c r="J16" i="30" s="1"/>
  <c r="I16" i="30" a="1"/>
  <c r="I16" i="30" s="1"/>
  <c r="H16" i="30" a="1"/>
  <c r="H16" i="30" s="1"/>
  <c r="G16" i="30" a="1"/>
  <c r="G16" i="30" s="1"/>
  <c r="F16" i="30" a="1"/>
  <c r="F16" i="30" s="1"/>
  <c r="E16" i="30" a="1"/>
  <c r="E16" i="30" s="1"/>
  <c r="D16" i="30" a="1"/>
  <c r="D16" i="30" s="1"/>
  <c r="C16" i="30" a="1"/>
  <c r="C16" i="30" s="1"/>
  <c r="N15" i="30" a="1"/>
  <c r="N15" i="30" s="1"/>
  <c r="M15" i="30" a="1"/>
  <c r="M15" i="30" s="1"/>
  <c r="L15" i="30" a="1"/>
  <c r="L15" i="30" s="1"/>
  <c r="K15" i="30" a="1"/>
  <c r="K15" i="30" s="1"/>
  <c r="J15" i="30" a="1"/>
  <c r="J15" i="30" s="1"/>
  <c r="I15" i="30" a="1"/>
  <c r="I15" i="30" s="1"/>
  <c r="H15" i="30" a="1"/>
  <c r="H15" i="30" s="1"/>
  <c r="G15" i="30" a="1"/>
  <c r="G15" i="30" s="1"/>
  <c r="F15" i="30" a="1"/>
  <c r="F15" i="30" s="1"/>
  <c r="E15" i="30" a="1"/>
  <c r="E15" i="30" s="1"/>
  <c r="D15" i="30" a="1"/>
  <c r="D15" i="30" s="1"/>
  <c r="C15" i="30" a="1"/>
  <c r="C15" i="30" s="1"/>
  <c r="N14" i="30" a="1"/>
  <c r="N14" i="30" s="1"/>
  <c r="M14" i="30" a="1"/>
  <c r="M14" i="30" s="1"/>
  <c r="L14" i="30" a="1"/>
  <c r="L14" i="30" s="1"/>
  <c r="K14" i="30" a="1"/>
  <c r="K14" i="30" s="1"/>
  <c r="J14" i="30" a="1"/>
  <c r="J14" i="30" s="1"/>
  <c r="I14" i="30" a="1"/>
  <c r="I14" i="30" s="1"/>
  <c r="H14" i="30" a="1"/>
  <c r="H14" i="30" s="1"/>
  <c r="G14" i="30" a="1"/>
  <c r="G14" i="30" s="1"/>
  <c r="F14" i="30" a="1"/>
  <c r="F14" i="30" s="1"/>
  <c r="E14" i="30" a="1"/>
  <c r="E14" i="30" s="1"/>
  <c r="D14" i="30" a="1"/>
  <c r="D14" i="30" s="1"/>
  <c r="C14" i="30" a="1"/>
  <c r="C14" i="30" s="1"/>
  <c r="N13" i="30" a="1"/>
  <c r="N13" i="30" s="1"/>
  <c r="M13" i="30" a="1"/>
  <c r="M13" i="30" s="1"/>
  <c r="L13" i="30" a="1"/>
  <c r="L13" i="30" s="1"/>
  <c r="K13" i="30" a="1"/>
  <c r="K13" i="30" s="1"/>
  <c r="J13" i="30" a="1"/>
  <c r="J13" i="30" s="1"/>
  <c r="I13" i="30" a="1"/>
  <c r="I13" i="30" s="1"/>
  <c r="H13" i="30" a="1"/>
  <c r="H13" i="30" s="1"/>
  <c r="G13" i="30" a="1"/>
  <c r="G13" i="30" s="1"/>
  <c r="F13" i="30" a="1"/>
  <c r="F13" i="30" s="1"/>
  <c r="E13" i="30" a="1"/>
  <c r="E13" i="30" s="1"/>
  <c r="D13" i="30" a="1"/>
  <c r="D13" i="30" s="1"/>
  <c r="C13" i="30" a="1"/>
  <c r="C13" i="30" s="1"/>
  <c r="N12" i="30" a="1"/>
  <c r="N12" i="30" s="1"/>
  <c r="M12" i="30" a="1"/>
  <c r="M12" i="30" s="1"/>
  <c r="L12" i="30" a="1"/>
  <c r="L12" i="30" s="1"/>
  <c r="K12" i="30" a="1"/>
  <c r="K12" i="30" s="1"/>
  <c r="J12" i="30" a="1"/>
  <c r="J12" i="30" s="1"/>
  <c r="I12" i="30" a="1"/>
  <c r="I12" i="30" s="1"/>
  <c r="H12" i="30" a="1"/>
  <c r="H12" i="30" s="1"/>
  <c r="G12" i="30" a="1"/>
  <c r="G12" i="30" s="1"/>
  <c r="F12" i="30" a="1"/>
  <c r="F12" i="30" s="1"/>
  <c r="E12" i="30" a="1"/>
  <c r="E12" i="30" s="1"/>
  <c r="D12" i="30" a="1"/>
  <c r="D12" i="30" s="1"/>
  <c r="C12" i="30" a="1"/>
  <c r="C12" i="30" s="1"/>
  <c r="N11" i="30" a="1"/>
  <c r="N11" i="30" s="1"/>
  <c r="M11" i="30" a="1"/>
  <c r="M11" i="30" s="1"/>
  <c r="L11" i="30" a="1"/>
  <c r="L11" i="30" s="1"/>
  <c r="K11" i="30" a="1"/>
  <c r="K11" i="30" s="1"/>
  <c r="J11" i="30" a="1"/>
  <c r="J11" i="30" s="1"/>
  <c r="I11" i="30" a="1"/>
  <c r="I11" i="30" s="1"/>
  <c r="H11" i="30" a="1"/>
  <c r="H11" i="30" s="1"/>
  <c r="G11" i="30" a="1"/>
  <c r="G11" i="30" s="1"/>
  <c r="F11" i="30" a="1"/>
  <c r="F11" i="30" s="1"/>
  <c r="E11" i="30" a="1"/>
  <c r="E11" i="30" s="1"/>
  <c r="D11" i="30" a="1"/>
  <c r="D11" i="30" s="1"/>
  <c r="C11" i="30" a="1"/>
  <c r="C11" i="30" s="1"/>
  <c r="N10" i="30" a="1"/>
  <c r="N10" i="30" s="1"/>
  <c r="M10" i="30" a="1"/>
  <c r="M10" i="30" s="1"/>
  <c r="L10" i="30" a="1"/>
  <c r="L10" i="30" s="1"/>
  <c r="K10" i="30" a="1"/>
  <c r="K10" i="30" s="1"/>
  <c r="J10" i="30" a="1"/>
  <c r="J10" i="30" s="1"/>
  <c r="I10" i="30" a="1"/>
  <c r="I10" i="30" s="1"/>
  <c r="H10" i="30" a="1"/>
  <c r="H10" i="30" s="1"/>
  <c r="G10" i="30" a="1"/>
  <c r="G10" i="30" s="1"/>
  <c r="F10" i="30" a="1"/>
  <c r="F10" i="30" s="1"/>
  <c r="E10" i="30" a="1"/>
  <c r="E10" i="30" s="1"/>
  <c r="D10" i="30" a="1"/>
  <c r="D10" i="30" s="1"/>
  <c r="C10" i="30" a="1"/>
  <c r="C10" i="30" s="1"/>
  <c r="N9" i="30" a="1"/>
  <c r="N9" i="30" s="1"/>
  <c r="M9" i="30" a="1"/>
  <c r="M9" i="30" s="1"/>
  <c r="L9" i="30" a="1"/>
  <c r="L9" i="30" s="1"/>
  <c r="K9" i="30" a="1"/>
  <c r="K9" i="30" s="1"/>
  <c r="J9" i="30" a="1"/>
  <c r="J9" i="30" s="1"/>
  <c r="I9" i="30" a="1"/>
  <c r="I9" i="30" s="1"/>
  <c r="H9" i="30" a="1"/>
  <c r="H9" i="30" s="1"/>
  <c r="G9" i="30" a="1"/>
  <c r="G9" i="30" s="1"/>
  <c r="F9" i="30" a="1"/>
  <c r="F9" i="30" s="1"/>
  <c r="E9" i="30" a="1"/>
  <c r="E9" i="30" s="1"/>
  <c r="D9" i="30" a="1"/>
  <c r="D9" i="30" s="1"/>
  <c r="C9" i="30" a="1"/>
  <c r="C9" i="30" s="1"/>
  <c r="D29" i="28" l="1"/>
  <c r="E29" i="28"/>
  <c r="CM27" i="1" l="1"/>
  <c r="CL27" i="1"/>
  <c r="CK27" i="1"/>
  <c r="CJ27" i="1"/>
  <c r="CI27" i="1"/>
  <c r="CH27" i="1"/>
  <c r="CG27" i="1"/>
  <c r="CF27" i="1"/>
  <c r="CE27" i="1"/>
  <c r="CD27" i="1"/>
  <c r="X10" i="28" s="1" a="1"/>
  <c r="X10" i="28" s="1"/>
  <c r="CC27" i="1"/>
  <c r="CB27" i="1"/>
  <c r="CA27" i="1"/>
  <c r="BZ27" i="1"/>
  <c r="BY27" i="1"/>
  <c r="BX27" i="1"/>
  <c r="BW27" i="1"/>
  <c r="X9" i="28" s="1" a="1"/>
  <c r="X9" i="28" s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CM26" i="1"/>
  <c r="CL26" i="1"/>
  <c r="CK26" i="1"/>
  <c r="CJ26" i="1"/>
  <c r="CI26" i="1"/>
  <c r="CH26" i="1"/>
  <c r="CG26" i="1"/>
  <c r="CF26" i="1"/>
  <c r="CE26" i="1"/>
  <c r="CD26" i="1"/>
  <c r="V10" i="28" s="1" a="1"/>
  <c r="V10" i="28" s="1"/>
  <c r="CC26" i="1"/>
  <c r="CB26" i="1"/>
  <c r="CA26" i="1"/>
  <c r="BZ26" i="1"/>
  <c r="BY26" i="1"/>
  <c r="BX26" i="1"/>
  <c r="BW26" i="1"/>
  <c r="V9" i="28" s="1" a="1"/>
  <c r="V9" i="28" s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CM25" i="1"/>
  <c r="CL25" i="1"/>
  <c r="CK25" i="1"/>
  <c r="CJ25" i="1"/>
  <c r="CI25" i="1"/>
  <c r="CH25" i="1"/>
  <c r="CG25" i="1"/>
  <c r="CF25" i="1"/>
  <c r="CE25" i="1"/>
  <c r="CD25" i="1"/>
  <c r="T10" i="28" s="1" a="1"/>
  <c r="T10" i="28" s="1"/>
  <c r="CC25" i="1"/>
  <c r="CB25" i="1"/>
  <c r="CA25" i="1"/>
  <c r="BZ25" i="1"/>
  <c r="BY25" i="1"/>
  <c r="BX25" i="1"/>
  <c r="BW25" i="1"/>
  <c r="T9" i="28" s="1" a="1"/>
  <c r="T9" i="28" s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CM24" i="1"/>
  <c r="CL24" i="1"/>
  <c r="CK24" i="1"/>
  <c r="CJ24" i="1"/>
  <c r="CI24" i="1"/>
  <c r="CH24" i="1"/>
  <c r="CG24" i="1"/>
  <c r="CF24" i="1"/>
  <c r="CE24" i="1"/>
  <c r="CD24" i="1"/>
  <c r="R10" i="28" s="1" a="1"/>
  <c r="R10" i="28" s="1"/>
  <c r="CC24" i="1"/>
  <c r="CB24" i="1"/>
  <c r="CA24" i="1"/>
  <c r="BZ24" i="1"/>
  <c r="BY24" i="1"/>
  <c r="BX24" i="1"/>
  <c r="BW24" i="1"/>
  <c r="R9" i="28" s="1" a="1"/>
  <c r="R9" i="28" s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CM23" i="1"/>
  <c r="CL23" i="1"/>
  <c r="CK23" i="1"/>
  <c r="CJ23" i="1"/>
  <c r="CI23" i="1"/>
  <c r="CH23" i="1"/>
  <c r="CG23" i="1"/>
  <c r="CF23" i="1"/>
  <c r="CE23" i="1"/>
  <c r="CD23" i="1"/>
  <c r="P10" i="28" s="1" a="1"/>
  <c r="P10" i="28" s="1"/>
  <c r="CC23" i="1"/>
  <c r="CB23" i="1"/>
  <c r="CA23" i="1"/>
  <c r="BZ23" i="1"/>
  <c r="BY23" i="1"/>
  <c r="BX23" i="1"/>
  <c r="BW23" i="1"/>
  <c r="P9" i="28" s="1" a="1"/>
  <c r="P9" i="28" s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CM22" i="1"/>
  <c r="CL22" i="1"/>
  <c r="CK22" i="1"/>
  <c r="CJ22" i="1"/>
  <c r="CI22" i="1"/>
  <c r="CH22" i="1"/>
  <c r="CG22" i="1"/>
  <c r="CF22" i="1"/>
  <c r="CE22" i="1"/>
  <c r="CD22" i="1"/>
  <c r="N10" i="28" s="1" a="1"/>
  <c r="N10" i="28" s="1"/>
  <c r="CC22" i="1"/>
  <c r="CB22" i="1"/>
  <c r="CA22" i="1"/>
  <c r="BZ22" i="1"/>
  <c r="BY22" i="1"/>
  <c r="BX22" i="1"/>
  <c r="BW22" i="1"/>
  <c r="N9" i="28" s="1" a="1"/>
  <c r="N9" i="28" s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CM21" i="1"/>
  <c r="CL21" i="1"/>
  <c r="CK21" i="1"/>
  <c r="CJ21" i="1"/>
  <c r="CI21" i="1"/>
  <c r="CH21" i="1"/>
  <c r="CG21" i="1"/>
  <c r="CF21" i="1"/>
  <c r="CE21" i="1"/>
  <c r="CD21" i="1"/>
  <c r="L10" i="28" s="1" a="1"/>
  <c r="L10" i="28" s="1"/>
  <c r="CC21" i="1"/>
  <c r="CB21" i="1"/>
  <c r="CA21" i="1"/>
  <c r="BZ21" i="1"/>
  <c r="BY21" i="1"/>
  <c r="BX21" i="1"/>
  <c r="BW21" i="1"/>
  <c r="L9" i="28" s="1" a="1"/>
  <c r="L9" i="28" s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CM20" i="1"/>
  <c r="CL20" i="1"/>
  <c r="CK20" i="1"/>
  <c r="CJ20" i="1"/>
  <c r="CI20" i="1"/>
  <c r="CH20" i="1"/>
  <c r="CG20" i="1"/>
  <c r="CF20" i="1"/>
  <c r="CE20" i="1"/>
  <c r="CD20" i="1"/>
  <c r="J10" i="28" s="1" a="1"/>
  <c r="J10" i="28" s="1"/>
  <c r="CC20" i="1"/>
  <c r="CB20" i="1"/>
  <c r="CA20" i="1"/>
  <c r="BZ20" i="1"/>
  <c r="BY20" i="1"/>
  <c r="BX20" i="1"/>
  <c r="BW20" i="1"/>
  <c r="J9" i="28" s="1" a="1"/>
  <c r="J9" i="28" s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CM19" i="1"/>
  <c r="CL19" i="1"/>
  <c r="CK19" i="1"/>
  <c r="CJ19" i="1"/>
  <c r="CI19" i="1"/>
  <c r="CH19" i="1"/>
  <c r="CG19" i="1"/>
  <c r="CF19" i="1"/>
  <c r="CE19" i="1"/>
  <c r="CD19" i="1"/>
  <c r="H10" i="28" s="1" a="1"/>
  <c r="H10" i="28" s="1"/>
  <c r="CC19" i="1"/>
  <c r="CB19" i="1"/>
  <c r="CA19" i="1"/>
  <c r="BZ19" i="1"/>
  <c r="BY19" i="1"/>
  <c r="BX19" i="1"/>
  <c r="BW19" i="1"/>
  <c r="H9" i="28" s="1" a="1"/>
  <c r="H9" i="28" s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CM18" i="1"/>
  <c r="CL18" i="1"/>
  <c r="CK18" i="1"/>
  <c r="CJ18" i="1"/>
  <c r="CI18" i="1"/>
  <c r="CH18" i="1"/>
  <c r="CG18" i="1"/>
  <c r="CF18" i="1"/>
  <c r="CE18" i="1"/>
  <c r="CD18" i="1"/>
  <c r="F10" i="28" s="1" a="1"/>
  <c r="F10" i="28" s="1"/>
  <c r="CC18" i="1"/>
  <c r="CB18" i="1"/>
  <c r="CA18" i="1"/>
  <c r="BZ18" i="1"/>
  <c r="BY18" i="1"/>
  <c r="BX18" i="1"/>
  <c r="BW18" i="1"/>
  <c r="F9" i="28" s="1" a="1"/>
  <c r="F9" i="28" s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CM17" i="1"/>
  <c r="CL17" i="1"/>
  <c r="CK17" i="1"/>
  <c r="CJ17" i="1"/>
  <c r="CI17" i="1"/>
  <c r="CH17" i="1"/>
  <c r="CG17" i="1"/>
  <c r="CF17" i="1"/>
  <c r="CE17" i="1"/>
  <c r="CD17" i="1"/>
  <c r="D10" i="28" s="1" a="1"/>
  <c r="D10" i="28" s="1"/>
  <c r="CC17" i="1"/>
  <c r="CB17" i="1"/>
  <c r="CA17" i="1"/>
  <c r="BZ17" i="1"/>
  <c r="BY17" i="1"/>
  <c r="BX17" i="1"/>
  <c r="BW17" i="1"/>
  <c r="D9" i="28" s="1" a="1"/>
  <c r="D9" i="28" s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E9" i="28" s="1" a="1"/>
  <c r="E9" i="28" s="1"/>
  <c r="BX5" i="1"/>
  <c r="BY5" i="1"/>
  <c r="BZ5" i="1"/>
  <c r="CA5" i="1"/>
  <c r="CB5" i="1"/>
  <c r="CC5" i="1"/>
  <c r="CD5" i="1"/>
  <c r="E10" i="28" s="1" a="1"/>
  <c r="E10" i="28" s="1"/>
  <c r="CE5" i="1"/>
  <c r="CF5" i="1"/>
  <c r="CG5" i="1"/>
  <c r="CH5" i="1"/>
  <c r="CI5" i="1"/>
  <c r="CJ5" i="1"/>
  <c r="CK5" i="1"/>
  <c r="CL5" i="1"/>
  <c r="CM5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G9" i="28" s="1" a="1"/>
  <c r="G9" i="28" s="1"/>
  <c r="BX6" i="1"/>
  <c r="BY6" i="1"/>
  <c r="BZ6" i="1"/>
  <c r="CA6" i="1"/>
  <c r="CB6" i="1"/>
  <c r="CC6" i="1"/>
  <c r="CD6" i="1"/>
  <c r="G10" i="28" s="1" a="1"/>
  <c r="G10" i="28" s="1"/>
  <c r="CE6" i="1"/>
  <c r="CF6" i="1"/>
  <c r="CG6" i="1"/>
  <c r="CH6" i="1"/>
  <c r="CI6" i="1"/>
  <c r="CJ6" i="1"/>
  <c r="CK6" i="1"/>
  <c r="CL6" i="1"/>
  <c r="CM6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I9" i="28" s="1" a="1"/>
  <c r="I9" i="28" s="1"/>
  <c r="BX7" i="1"/>
  <c r="BY7" i="1"/>
  <c r="BZ7" i="1"/>
  <c r="CA7" i="1"/>
  <c r="CB7" i="1"/>
  <c r="CC7" i="1"/>
  <c r="CD7" i="1"/>
  <c r="I10" i="28" s="1" a="1"/>
  <c r="I10" i="28" s="1"/>
  <c r="CE7" i="1"/>
  <c r="CF7" i="1"/>
  <c r="CG7" i="1"/>
  <c r="CH7" i="1"/>
  <c r="CI7" i="1"/>
  <c r="CJ7" i="1"/>
  <c r="CK7" i="1"/>
  <c r="CL7" i="1"/>
  <c r="CM7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K9" i="28" s="1" a="1"/>
  <c r="K9" i="28" s="1"/>
  <c r="BX8" i="1"/>
  <c r="BY8" i="1"/>
  <c r="BZ8" i="1"/>
  <c r="CA8" i="1"/>
  <c r="CB8" i="1"/>
  <c r="CC8" i="1"/>
  <c r="CD8" i="1"/>
  <c r="K10" i="28" s="1" a="1"/>
  <c r="K10" i="28" s="1"/>
  <c r="CE8" i="1"/>
  <c r="CF8" i="1"/>
  <c r="CG8" i="1"/>
  <c r="CH8" i="1"/>
  <c r="CI8" i="1"/>
  <c r="CJ8" i="1"/>
  <c r="CK8" i="1"/>
  <c r="CL8" i="1"/>
  <c r="CM8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M9" i="28" s="1" a="1"/>
  <c r="M9" i="28" s="1"/>
  <c r="BX9" i="1"/>
  <c r="BY9" i="1"/>
  <c r="BZ9" i="1"/>
  <c r="CA9" i="1"/>
  <c r="CB9" i="1"/>
  <c r="CC9" i="1"/>
  <c r="CD9" i="1"/>
  <c r="M10" i="28" s="1" a="1"/>
  <c r="M10" i="28" s="1"/>
  <c r="CE9" i="1"/>
  <c r="CF9" i="1"/>
  <c r="CG9" i="1"/>
  <c r="CH9" i="1"/>
  <c r="CI9" i="1"/>
  <c r="CJ9" i="1"/>
  <c r="CK9" i="1"/>
  <c r="CL9" i="1"/>
  <c r="CM9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O9" i="28" s="1" a="1"/>
  <c r="O9" i="28" s="1"/>
  <c r="BX10" i="1"/>
  <c r="BY10" i="1"/>
  <c r="BZ10" i="1"/>
  <c r="CA10" i="1"/>
  <c r="CB10" i="1"/>
  <c r="CC10" i="1"/>
  <c r="CD10" i="1"/>
  <c r="O10" i="28" s="1" a="1"/>
  <c r="O10" i="28" s="1"/>
  <c r="CE10" i="1"/>
  <c r="CF10" i="1"/>
  <c r="CG10" i="1"/>
  <c r="CH10" i="1"/>
  <c r="CI10" i="1"/>
  <c r="CJ10" i="1"/>
  <c r="CK10" i="1"/>
  <c r="CL10" i="1"/>
  <c r="CM10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Q9" i="28" s="1" a="1"/>
  <c r="Q9" i="28" s="1"/>
  <c r="BX11" i="1"/>
  <c r="BY11" i="1"/>
  <c r="BZ11" i="1"/>
  <c r="CA11" i="1"/>
  <c r="CB11" i="1"/>
  <c r="CC11" i="1"/>
  <c r="CD11" i="1"/>
  <c r="Q10" i="28" s="1" a="1"/>
  <c r="Q10" i="28" s="1"/>
  <c r="CE11" i="1"/>
  <c r="CF11" i="1"/>
  <c r="CG11" i="1"/>
  <c r="CH11" i="1"/>
  <c r="CI11" i="1"/>
  <c r="CJ11" i="1"/>
  <c r="CK11" i="1"/>
  <c r="CL11" i="1"/>
  <c r="CM11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S9" i="28" s="1" a="1"/>
  <c r="S9" i="28" s="1"/>
  <c r="BX12" i="1"/>
  <c r="BY12" i="1"/>
  <c r="BZ12" i="1"/>
  <c r="CA12" i="1"/>
  <c r="CB12" i="1"/>
  <c r="CC12" i="1"/>
  <c r="CD12" i="1"/>
  <c r="S10" i="28" s="1" a="1"/>
  <c r="S10" i="28" s="1"/>
  <c r="CE12" i="1"/>
  <c r="CF12" i="1"/>
  <c r="CG12" i="1"/>
  <c r="CH12" i="1"/>
  <c r="CI12" i="1"/>
  <c r="CJ12" i="1"/>
  <c r="CK12" i="1"/>
  <c r="CL12" i="1"/>
  <c r="CM12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U9" i="28" s="1" a="1"/>
  <c r="U9" i="28" s="1"/>
  <c r="BX13" i="1"/>
  <c r="BY13" i="1"/>
  <c r="BZ13" i="1"/>
  <c r="CA13" i="1"/>
  <c r="CB13" i="1"/>
  <c r="CC13" i="1"/>
  <c r="CD13" i="1"/>
  <c r="U10" i="28" s="1" a="1"/>
  <c r="U10" i="28" s="1"/>
  <c r="CE13" i="1"/>
  <c r="CF13" i="1"/>
  <c r="CG13" i="1"/>
  <c r="CH13" i="1"/>
  <c r="CI13" i="1"/>
  <c r="CJ13" i="1"/>
  <c r="CK13" i="1"/>
  <c r="CL13" i="1"/>
  <c r="CM13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W9" i="28" s="1" a="1"/>
  <c r="W9" i="28" s="1"/>
  <c r="BX14" i="1"/>
  <c r="BY14" i="1"/>
  <c r="BZ14" i="1"/>
  <c r="CA14" i="1"/>
  <c r="CB14" i="1"/>
  <c r="CC14" i="1"/>
  <c r="CD14" i="1"/>
  <c r="W10" i="28" s="1" a="1"/>
  <c r="W10" i="28" s="1"/>
  <c r="CE14" i="1"/>
  <c r="CF14" i="1"/>
  <c r="CG14" i="1"/>
  <c r="CH14" i="1"/>
  <c r="CI14" i="1"/>
  <c r="CJ14" i="1"/>
  <c r="CK14" i="1"/>
  <c r="CL14" i="1"/>
  <c r="CM14" i="1"/>
  <c r="BK4" i="1"/>
  <c r="BL4" i="1"/>
  <c r="BM4" i="1"/>
  <c r="BN4" i="1"/>
  <c r="BO4" i="1"/>
  <c r="BP4" i="1"/>
  <c r="BQ4" i="1"/>
  <c r="BR4" i="1"/>
  <c r="BS4" i="1"/>
  <c r="BT4" i="1"/>
  <c r="BU4" i="1"/>
  <c r="BV4" i="1"/>
  <c r="BW4" i="1"/>
  <c r="C9" i="28" s="1" a="1"/>
  <c r="C9" i="28" s="1"/>
  <c r="BX4" i="1"/>
  <c r="BY4" i="1"/>
  <c r="BZ4" i="1"/>
  <c r="CA4" i="1"/>
  <c r="CB4" i="1"/>
  <c r="CC4" i="1"/>
  <c r="CD4" i="1"/>
  <c r="C10" i="28" s="1" a="1"/>
  <c r="C10" i="28" s="1"/>
  <c r="CE4" i="1"/>
  <c r="CF4" i="1"/>
  <c r="CG4" i="1"/>
  <c r="CH4" i="1"/>
  <c r="CI4" i="1"/>
  <c r="CJ4" i="1"/>
  <c r="CK4" i="1"/>
  <c r="CL4" i="1"/>
  <c r="CM4" i="1"/>
  <c r="BJ4" i="1"/>
  <c r="D83" i="26" l="1"/>
  <c r="E83" i="26"/>
  <c r="F83" i="26"/>
  <c r="G83" i="26"/>
  <c r="H83" i="26"/>
  <c r="I83" i="26"/>
  <c r="J83" i="26"/>
  <c r="K83" i="26"/>
  <c r="L83" i="26"/>
  <c r="M83" i="26"/>
  <c r="N83" i="26"/>
  <c r="D84" i="26"/>
  <c r="E84" i="26"/>
  <c r="F84" i="26"/>
  <c r="G84" i="26"/>
  <c r="H84" i="26"/>
  <c r="I84" i="26"/>
  <c r="J84" i="26"/>
  <c r="K84" i="26"/>
  <c r="L84" i="26"/>
  <c r="M84" i="26"/>
  <c r="N84" i="26"/>
  <c r="D85" i="26"/>
  <c r="E85" i="26"/>
  <c r="F85" i="26"/>
  <c r="G85" i="26"/>
  <c r="H85" i="26"/>
  <c r="I85" i="26"/>
  <c r="J85" i="26"/>
  <c r="K85" i="26"/>
  <c r="L85" i="26"/>
  <c r="M85" i="26"/>
  <c r="N85" i="26"/>
  <c r="D86" i="26"/>
  <c r="E86" i="26"/>
  <c r="F86" i="26"/>
  <c r="G86" i="26"/>
  <c r="H86" i="26"/>
  <c r="I86" i="26"/>
  <c r="J86" i="26"/>
  <c r="K86" i="26"/>
  <c r="L86" i="26"/>
  <c r="M86" i="26"/>
  <c r="N86" i="26"/>
  <c r="D87" i="26"/>
  <c r="E87" i="26"/>
  <c r="F87" i="26"/>
  <c r="G87" i="26"/>
  <c r="H87" i="26"/>
  <c r="I87" i="26"/>
  <c r="J87" i="26"/>
  <c r="K87" i="26"/>
  <c r="L87" i="26"/>
  <c r="M87" i="26"/>
  <c r="N87" i="26"/>
  <c r="D88" i="26"/>
  <c r="E88" i="26"/>
  <c r="F88" i="26"/>
  <c r="G88" i="26"/>
  <c r="H88" i="26"/>
  <c r="I88" i="26"/>
  <c r="J88" i="26"/>
  <c r="K88" i="26"/>
  <c r="L88" i="26"/>
  <c r="M88" i="26"/>
  <c r="N88" i="26"/>
  <c r="D89" i="26"/>
  <c r="E89" i="26"/>
  <c r="F89" i="26"/>
  <c r="G89" i="26"/>
  <c r="H89" i="26"/>
  <c r="I89" i="26"/>
  <c r="J89" i="26"/>
  <c r="K89" i="26"/>
  <c r="L89" i="26"/>
  <c r="M89" i="26"/>
  <c r="N89" i="26"/>
  <c r="D90" i="26"/>
  <c r="E90" i="26"/>
  <c r="F90" i="26"/>
  <c r="G90" i="26"/>
  <c r="H90" i="26"/>
  <c r="I90" i="26"/>
  <c r="J90" i="26"/>
  <c r="K90" i="26"/>
  <c r="L90" i="26"/>
  <c r="M90" i="26"/>
  <c r="N90" i="26"/>
  <c r="D91" i="26"/>
  <c r="E91" i="26"/>
  <c r="F91" i="26"/>
  <c r="G91" i="26"/>
  <c r="H91" i="26"/>
  <c r="I91" i="26"/>
  <c r="J91" i="26"/>
  <c r="K91" i="26"/>
  <c r="L91" i="26"/>
  <c r="M91" i="26"/>
  <c r="N91" i="26"/>
  <c r="D92" i="26"/>
  <c r="E92" i="26"/>
  <c r="F92" i="26"/>
  <c r="G92" i="26"/>
  <c r="H92" i="26"/>
  <c r="I92" i="26"/>
  <c r="J92" i="26"/>
  <c r="K92" i="26"/>
  <c r="L92" i="26"/>
  <c r="M92" i="26"/>
  <c r="N92" i="26"/>
  <c r="D93" i="26"/>
  <c r="E93" i="26"/>
  <c r="F93" i="26"/>
  <c r="G93" i="26"/>
  <c r="H93" i="26"/>
  <c r="I93" i="26"/>
  <c r="J93" i="26"/>
  <c r="K93" i="26"/>
  <c r="L93" i="26"/>
  <c r="M93" i="26"/>
  <c r="N93" i="26"/>
  <c r="D97" i="26"/>
  <c r="E97" i="26"/>
  <c r="F97" i="26"/>
  <c r="G97" i="26"/>
  <c r="H97" i="26"/>
  <c r="I97" i="26"/>
  <c r="J97" i="26"/>
  <c r="K97" i="26"/>
  <c r="L97" i="26"/>
  <c r="M97" i="26"/>
  <c r="N97" i="26"/>
  <c r="D98" i="26"/>
  <c r="E98" i="26"/>
  <c r="F98" i="26"/>
  <c r="G98" i="26"/>
  <c r="H98" i="26"/>
  <c r="I98" i="26"/>
  <c r="J98" i="26"/>
  <c r="K98" i="26"/>
  <c r="L98" i="26"/>
  <c r="M98" i="26"/>
  <c r="N98" i="26"/>
  <c r="D99" i="26"/>
  <c r="E99" i="26"/>
  <c r="F99" i="26"/>
  <c r="G99" i="26"/>
  <c r="H99" i="26"/>
  <c r="I99" i="26"/>
  <c r="J99" i="26"/>
  <c r="K99" i="26"/>
  <c r="L99" i="26"/>
  <c r="M99" i="26"/>
  <c r="N99" i="26"/>
  <c r="C84" i="26"/>
  <c r="C85" i="26"/>
  <c r="C86" i="26"/>
  <c r="C87" i="26"/>
  <c r="C88" i="26"/>
  <c r="C89" i="26"/>
  <c r="C90" i="26"/>
  <c r="C91" i="26"/>
  <c r="C92" i="26"/>
  <c r="C93" i="26"/>
  <c r="C97" i="26"/>
  <c r="C98" i="26"/>
  <c r="C99" i="26"/>
  <c r="C321" i="27"/>
  <c r="B321" i="27"/>
  <c r="O287" i="27" l="1" a="1"/>
  <c r="O287" i="27" s="1"/>
  <c r="P287" i="27" a="1"/>
  <c r="P287" i="27" s="1"/>
  <c r="Q287" i="27" a="1"/>
  <c r="Q287" i="27" s="1"/>
  <c r="R287" i="27" a="1"/>
  <c r="R287" i="27" s="1"/>
  <c r="S287" i="27" a="1"/>
  <c r="S287" i="27" s="1"/>
  <c r="T287" i="27" a="1"/>
  <c r="T287" i="27" s="1"/>
  <c r="U287" i="27" a="1"/>
  <c r="U287" i="27" s="1"/>
  <c r="V287" i="27" a="1"/>
  <c r="V287" i="27" s="1"/>
  <c r="O288" i="27" a="1"/>
  <c r="O288" i="27" s="1"/>
  <c r="P288" i="27" a="1"/>
  <c r="P288" i="27" s="1"/>
  <c r="Q288" i="27" a="1"/>
  <c r="Q288" i="27" s="1"/>
  <c r="R288" i="27" a="1"/>
  <c r="R288" i="27" s="1"/>
  <c r="S288" i="27" a="1"/>
  <c r="S288" i="27" s="1"/>
  <c r="T288" i="27" a="1"/>
  <c r="T288" i="27" s="1"/>
  <c r="U288" i="27" a="1"/>
  <c r="U288" i="27" s="1"/>
  <c r="V288" i="27" a="1"/>
  <c r="V288" i="27" s="1"/>
  <c r="O289" i="27" a="1"/>
  <c r="O289" i="27" s="1"/>
  <c r="P289" i="27" a="1"/>
  <c r="P289" i="27" s="1"/>
  <c r="Q289" i="27" a="1"/>
  <c r="Q289" i="27" s="1"/>
  <c r="R289" i="27" a="1"/>
  <c r="R289" i="27" s="1"/>
  <c r="S289" i="27" a="1"/>
  <c r="S289" i="27" s="1"/>
  <c r="T289" i="27" a="1"/>
  <c r="T289" i="27" s="1"/>
  <c r="U289" i="27" a="1"/>
  <c r="U289" i="27" s="1"/>
  <c r="V289" i="27" a="1"/>
  <c r="V289" i="27" s="1"/>
  <c r="O290" i="27" a="1"/>
  <c r="O290" i="27" s="1"/>
  <c r="P290" i="27" a="1"/>
  <c r="P290" i="27" s="1"/>
  <c r="Q290" i="27" a="1"/>
  <c r="Q290" i="27" s="1"/>
  <c r="R290" i="27" a="1"/>
  <c r="R290" i="27" s="1"/>
  <c r="S290" i="27" a="1"/>
  <c r="S290" i="27" s="1"/>
  <c r="T290" i="27" a="1"/>
  <c r="T290" i="27" s="1"/>
  <c r="U290" i="27" a="1"/>
  <c r="U290" i="27" s="1"/>
  <c r="V290" i="27" a="1"/>
  <c r="V290" i="27" s="1"/>
  <c r="O291" i="27" a="1"/>
  <c r="O291" i="27" s="1"/>
  <c r="P291" i="27" a="1"/>
  <c r="P291" i="27" s="1"/>
  <c r="Q291" i="27" a="1"/>
  <c r="Q291" i="27" s="1"/>
  <c r="R291" i="27" a="1"/>
  <c r="R291" i="27" s="1"/>
  <c r="S291" i="27" a="1"/>
  <c r="S291" i="27" s="1"/>
  <c r="T291" i="27" a="1"/>
  <c r="T291" i="27" s="1"/>
  <c r="U291" i="27" a="1"/>
  <c r="U291" i="27" s="1"/>
  <c r="V291" i="27" a="1"/>
  <c r="V291" i="27" s="1"/>
  <c r="O292" i="27" a="1"/>
  <c r="O292" i="27" s="1"/>
  <c r="P292" i="27" a="1"/>
  <c r="P292" i="27" s="1"/>
  <c r="Q292" i="27" a="1"/>
  <c r="Q292" i="27" s="1"/>
  <c r="R292" i="27" a="1"/>
  <c r="R292" i="27" s="1"/>
  <c r="S292" i="27" a="1"/>
  <c r="S292" i="27" s="1"/>
  <c r="T292" i="27" a="1"/>
  <c r="T292" i="27" s="1"/>
  <c r="U292" i="27" a="1"/>
  <c r="U292" i="27" s="1"/>
  <c r="V292" i="27" a="1"/>
  <c r="V292" i="27" s="1"/>
  <c r="O293" i="27" a="1"/>
  <c r="O293" i="27" s="1"/>
  <c r="P293" i="27" a="1"/>
  <c r="P293" i="27" s="1"/>
  <c r="Q293" i="27" a="1"/>
  <c r="Q293" i="27" s="1"/>
  <c r="R293" i="27" a="1"/>
  <c r="R293" i="27" s="1"/>
  <c r="S293" i="27" a="1"/>
  <c r="S293" i="27" s="1"/>
  <c r="T293" i="27" a="1"/>
  <c r="T293" i="27" s="1"/>
  <c r="U293" i="27" a="1"/>
  <c r="U293" i="27" s="1"/>
  <c r="V293" i="27" a="1"/>
  <c r="V293" i="27" s="1"/>
  <c r="O294" i="27" a="1"/>
  <c r="O294" i="27" s="1"/>
  <c r="P294" i="27" a="1"/>
  <c r="P294" i="27" s="1"/>
  <c r="Q294" i="27" a="1"/>
  <c r="Q294" i="27" s="1"/>
  <c r="R294" i="27" a="1"/>
  <c r="R294" i="27" s="1"/>
  <c r="S294" i="27" a="1"/>
  <c r="S294" i="27" s="1"/>
  <c r="T294" i="27" a="1"/>
  <c r="T294" i="27" s="1"/>
  <c r="U294" i="27" a="1"/>
  <c r="U294" i="27" s="1"/>
  <c r="V294" i="27" a="1"/>
  <c r="V294" i="27" s="1"/>
  <c r="O295" i="27" a="1"/>
  <c r="O295" i="27" s="1"/>
  <c r="P295" i="27" a="1"/>
  <c r="P295" i="27" s="1"/>
  <c r="Q295" i="27" a="1"/>
  <c r="Q295" i="27" s="1"/>
  <c r="R295" i="27" a="1"/>
  <c r="R295" i="27" s="1"/>
  <c r="S295" i="27" a="1"/>
  <c r="S295" i="27" s="1"/>
  <c r="T295" i="27" a="1"/>
  <c r="T295" i="27" s="1"/>
  <c r="U295" i="27" a="1"/>
  <c r="U295" i="27" s="1"/>
  <c r="V295" i="27" a="1"/>
  <c r="V295" i="27" s="1"/>
  <c r="O296" i="27" a="1"/>
  <c r="O296" i="27" s="1"/>
  <c r="P296" i="27" a="1"/>
  <c r="P296" i="27" s="1"/>
  <c r="Q296" i="27" a="1"/>
  <c r="Q296" i="27" s="1"/>
  <c r="R296" i="27" a="1"/>
  <c r="R296" i="27" s="1"/>
  <c r="S296" i="27" a="1"/>
  <c r="S296" i="27" s="1"/>
  <c r="T296" i="27" a="1"/>
  <c r="T296" i="27" s="1"/>
  <c r="U296" i="27" a="1"/>
  <c r="U296" i="27" s="1"/>
  <c r="V296" i="27" a="1"/>
  <c r="V296" i="27" s="1"/>
  <c r="O297" i="27" a="1"/>
  <c r="O297" i="27" s="1"/>
  <c r="P297" i="27" a="1"/>
  <c r="P297" i="27" s="1"/>
  <c r="Q297" i="27" a="1"/>
  <c r="Q297" i="27" s="1"/>
  <c r="R297" i="27" a="1"/>
  <c r="R297" i="27" s="1"/>
  <c r="S297" i="27" a="1"/>
  <c r="S297" i="27" s="1"/>
  <c r="T297" i="27" a="1"/>
  <c r="T297" i="27" s="1"/>
  <c r="U297" i="27" a="1"/>
  <c r="U297" i="27" s="1"/>
  <c r="V297" i="27" a="1"/>
  <c r="V297" i="27" s="1"/>
  <c r="O298" i="27" a="1"/>
  <c r="O298" i="27" s="1"/>
  <c r="P298" i="27" a="1"/>
  <c r="P298" i="27" s="1"/>
  <c r="Q298" i="27" a="1"/>
  <c r="Q298" i="27" s="1"/>
  <c r="R298" i="27" a="1"/>
  <c r="R298" i="27" s="1"/>
  <c r="S298" i="27" a="1"/>
  <c r="S298" i="27" s="1"/>
  <c r="T298" i="27" a="1"/>
  <c r="T298" i="27" s="1"/>
  <c r="U298" i="27" a="1"/>
  <c r="U298" i="27" s="1"/>
  <c r="V298" i="27" a="1"/>
  <c r="V298" i="27" s="1"/>
  <c r="O299" i="27" a="1"/>
  <c r="O299" i="27" s="1"/>
  <c r="P299" i="27" a="1"/>
  <c r="P299" i="27" s="1"/>
  <c r="Q299" i="27" a="1"/>
  <c r="Q299" i="27" s="1"/>
  <c r="R299" i="27" a="1"/>
  <c r="R299" i="27" s="1"/>
  <c r="S299" i="27" a="1"/>
  <c r="S299" i="27" s="1"/>
  <c r="T299" i="27" a="1"/>
  <c r="T299" i="27" s="1"/>
  <c r="U299" i="27" a="1"/>
  <c r="U299" i="27" s="1"/>
  <c r="V299" i="27" a="1"/>
  <c r="V299" i="27" s="1"/>
  <c r="O300" i="27" a="1"/>
  <c r="O300" i="27" s="1"/>
  <c r="P300" i="27" a="1"/>
  <c r="P300" i="27" s="1"/>
  <c r="Q300" i="27" a="1"/>
  <c r="Q300" i="27" s="1"/>
  <c r="R300" i="27" a="1"/>
  <c r="R300" i="27" s="1"/>
  <c r="S300" i="27" a="1"/>
  <c r="S300" i="27" s="1"/>
  <c r="T300" i="27" a="1"/>
  <c r="T300" i="27" s="1"/>
  <c r="U300" i="27" a="1"/>
  <c r="U300" i="27" s="1"/>
  <c r="V300" i="27" a="1"/>
  <c r="V300" i="27" s="1"/>
  <c r="O301" i="27" a="1"/>
  <c r="O301" i="27" s="1"/>
  <c r="P301" i="27" a="1"/>
  <c r="P301" i="27" s="1"/>
  <c r="Q301" i="27" a="1"/>
  <c r="Q301" i="27" s="1"/>
  <c r="R301" i="27" a="1"/>
  <c r="R301" i="27" s="1"/>
  <c r="S301" i="27" a="1"/>
  <c r="S301" i="27" s="1"/>
  <c r="T301" i="27" a="1"/>
  <c r="T301" i="27" s="1"/>
  <c r="U301" i="27" a="1"/>
  <c r="U301" i="27" s="1"/>
  <c r="V301" i="27" a="1"/>
  <c r="V301" i="27" s="1"/>
  <c r="O302" i="27" a="1"/>
  <c r="O302" i="27" s="1"/>
  <c r="P302" i="27" a="1"/>
  <c r="P302" i="27" s="1"/>
  <c r="Q302" i="27" a="1"/>
  <c r="Q302" i="27" s="1"/>
  <c r="R302" i="27" a="1"/>
  <c r="R302" i="27" s="1"/>
  <c r="S302" i="27" a="1"/>
  <c r="S302" i="27" s="1"/>
  <c r="T302" i="27" a="1"/>
  <c r="T302" i="27" s="1"/>
  <c r="U302" i="27" a="1"/>
  <c r="U302" i="27" s="1"/>
  <c r="V302" i="27" a="1"/>
  <c r="V302" i="27" s="1"/>
  <c r="O303" i="27" a="1"/>
  <c r="O303" i="27" s="1"/>
  <c r="P303" i="27" a="1"/>
  <c r="P303" i="27" s="1"/>
  <c r="Q303" i="27" a="1"/>
  <c r="Q303" i="27" s="1"/>
  <c r="R303" i="27" a="1"/>
  <c r="R303" i="27" s="1"/>
  <c r="S303" i="27" a="1"/>
  <c r="S303" i="27" s="1"/>
  <c r="T303" i="27" a="1"/>
  <c r="T303" i="27" s="1"/>
  <c r="U303" i="27" a="1"/>
  <c r="U303" i="27" s="1"/>
  <c r="V303" i="27" a="1"/>
  <c r="V303" i="27" s="1"/>
  <c r="O304" i="27" a="1"/>
  <c r="O304" i="27" s="1"/>
  <c r="P304" i="27" a="1"/>
  <c r="P304" i="27" s="1"/>
  <c r="Q304" i="27" a="1"/>
  <c r="Q304" i="27" s="1"/>
  <c r="R304" i="27" a="1"/>
  <c r="R304" i="27" s="1"/>
  <c r="S304" i="27" a="1"/>
  <c r="S304" i="27" s="1"/>
  <c r="T304" i="27" a="1"/>
  <c r="T304" i="27" s="1"/>
  <c r="U304" i="27" a="1"/>
  <c r="U304" i="27" s="1"/>
  <c r="V304" i="27" a="1"/>
  <c r="V304" i="27" s="1"/>
  <c r="O305" i="27" a="1"/>
  <c r="O305" i="27" s="1"/>
  <c r="P305" i="27" a="1"/>
  <c r="P305" i="27" s="1"/>
  <c r="Q305" i="27" a="1"/>
  <c r="Q305" i="27" s="1"/>
  <c r="R305" i="27" a="1"/>
  <c r="R305" i="27" s="1"/>
  <c r="S305" i="27" a="1"/>
  <c r="S305" i="27" s="1"/>
  <c r="T305" i="27" a="1"/>
  <c r="T305" i="27" s="1"/>
  <c r="U305" i="27" a="1"/>
  <c r="U305" i="27" s="1"/>
  <c r="V305" i="27" a="1"/>
  <c r="V305" i="27" s="1"/>
  <c r="O306" i="27" a="1"/>
  <c r="O306" i="27" s="1"/>
  <c r="P306" i="27" a="1"/>
  <c r="P306" i="27" s="1"/>
  <c r="Q306" i="27" a="1"/>
  <c r="Q306" i="27" s="1"/>
  <c r="R306" i="27" a="1"/>
  <c r="R306" i="27" s="1"/>
  <c r="S306" i="27" a="1"/>
  <c r="S306" i="27" s="1"/>
  <c r="T306" i="27" a="1"/>
  <c r="T306" i="27" s="1"/>
  <c r="U306" i="27" a="1"/>
  <c r="U306" i="27" s="1"/>
  <c r="V306" i="27" a="1"/>
  <c r="V306" i="27" s="1"/>
  <c r="O307" i="27" a="1"/>
  <c r="O307" i="27" s="1"/>
  <c r="P307" i="27" a="1"/>
  <c r="P307" i="27" s="1"/>
  <c r="Q307" i="27" a="1"/>
  <c r="Q307" i="27" s="1"/>
  <c r="R307" i="27" a="1"/>
  <c r="R307" i="27" s="1"/>
  <c r="S307" i="27" a="1"/>
  <c r="S307" i="27" s="1"/>
  <c r="T307" i="27" a="1"/>
  <c r="T307" i="27" s="1"/>
  <c r="U307" i="27" a="1"/>
  <c r="U307" i="27" s="1"/>
  <c r="V307" i="27" a="1"/>
  <c r="V307" i="27" s="1"/>
  <c r="O308" i="27" a="1"/>
  <c r="O308" i="27" s="1"/>
  <c r="P308" i="27" a="1"/>
  <c r="P308" i="27" s="1"/>
  <c r="Q308" i="27" a="1"/>
  <c r="Q308" i="27" s="1"/>
  <c r="R308" i="27" a="1"/>
  <c r="R308" i="27" s="1"/>
  <c r="S308" i="27" a="1"/>
  <c r="S308" i="27" s="1"/>
  <c r="T308" i="27" a="1"/>
  <c r="T308" i="27" s="1"/>
  <c r="U308" i="27" a="1"/>
  <c r="U308" i="27" s="1"/>
  <c r="V308" i="27" a="1"/>
  <c r="V308" i="27" s="1"/>
  <c r="O309" i="27" a="1"/>
  <c r="O309" i="27" s="1"/>
  <c r="P309" i="27" a="1"/>
  <c r="P309" i="27" s="1"/>
  <c r="Q309" i="27" a="1"/>
  <c r="Q309" i="27" s="1"/>
  <c r="R309" i="27" a="1"/>
  <c r="R309" i="27" s="1"/>
  <c r="S309" i="27" a="1"/>
  <c r="S309" i="27" s="1"/>
  <c r="T309" i="27" a="1"/>
  <c r="T309" i="27" s="1"/>
  <c r="U309" i="27" a="1"/>
  <c r="U309" i="27" s="1"/>
  <c r="V309" i="27" a="1"/>
  <c r="V309" i="27" s="1"/>
  <c r="O310" i="27" a="1"/>
  <c r="O310" i="27" s="1"/>
  <c r="P310" i="27" a="1"/>
  <c r="P310" i="27" s="1"/>
  <c r="Q310" i="27" a="1"/>
  <c r="Q310" i="27" s="1"/>
  <c r="R310" i="27" a="1"/>
  <c r="R310" i="27" s="1"/>
  <c r="S310" i="27" a="1"/>
  <c r="S310" i="27" s="1"/>
  <c r="T310" i="27" a="1"/>
  <c r="T310" i="27" s="1"/>
  <c r="U310" i="27" a="1"/>
  <c r="U310" i="27" s="1"/>
  <c r="V310" i="27" a="1"/>
  <c r="V310" i="27" s="1"/>
  <c r="O311" i="27" a="1"/>
  <c r="O311" i="27" s="1"/>
  <c r="P311" i="27" a="1"/>
  <c r="P311" i="27" s="1"/>
  <c r="Q311" i="27" a="1"/>
  <c r="Q311" i="27" s="1"/>
  <c r="R311" i="27" a="1"/>
  <c r="R311" i="27" s="1"/>
  <c r="S311" i="27" a="1"/>
  <c r="S311" i="27" s="1"/>
  <c r="T311" i="27" a="1"/>
  <c r="T311" i="27" s="1"/>
  <c r="U311" i="27" a="1"/>
  <c r="U311" i="27" s="1"/>
  <c r="V311" i="27" a="1"/>
  <c r="V311" i="27" s="1"/>
  <c r="O312" i="27" a="1"/>
  <c r="O312" i="27" s="1"/>
  <c r="P312" i="27" a="1"/>
  <c r="P312" i="27" s="1"/>
  <c r="Q312" i="27" a="1"/>
  <c r="Q312" i="27" s="1"/>
  <c r="R312" i="27" a="1"/>
  <c r="R312" i="27" s="1"/>
  <c r="S312" i="27" a="1"/>
  <c r="S312" i="27" s="1"/>
  <c r="T312" i="27" a="1"/>
  <c r="T312" i="27" s="1"/>
  <c r="U312" i="27" a="1"/>
  <c r="U312" i="27" s="1"/>
  <c r="V312" i="27" a="1"/>
  <c r="V312" i="27" s="1"/>
  <c r="V286" i="27" a="1"/>
  <c r="V286" i="27" s="1"/>
  <c r="U286" i="27" a="1"/>
  <c r="U286" i="27" s="1"/>
  <c r="T286" i="27" a="1"/>
  <c r="T286" i="27" s="1"/>
  <c r="S286" i="27" a="1"/>
  <c r="S286" i="27" s="1"/>
  <c r="R286" i="27" a="1"/>
  <c r="R286" i="27" s="1"/>
  <c r="Q286" i="27" a="1"/>
  <c r="Q286" i="27" s="1"/>
  <c r="P286" i="27" a="1"/>
  <c r="P286" i="27" s="1"/>
  <c r="O286" i="27" a="1"/>
  <c r="O286" i="27" s="1"/>
  <c r="O256" i="27" a="1"/>
  <c r="O256" i="27" s="1"/>
  <c r="P256" i="27" a="1"/>
  <c r="P256" i="27" s="1"/>
  <c r="Q256" i="27" a="1"/>
  <c r="Q256" i="27" s="1"/>
  <c r="R256" i="27" a="1"/>
  <c r="R256" i="27" s="1"/>
  <c r="S256" i="27" a="1"/>
  <c r="S256" i="27" s="1"/>
  <c r="T256" i="27" a="1"/>
  <c r="T256" i="27" s="1"/>
  <c r="U256" i="27" a="1"/>
  <c r="U256" i="27" s="1"/>
  <c r="V256" i="27" a="1"/>
  <c r="V256" i="27" s="1"/>
  <c r="O257" i="27" a="1"/>
  <c r="O257" i="27" s="1"/>
  <c r="P257" i="27" a="1"/>
  <c r="P257" i="27" s="1"/>
  <c r="Q257" i="27" a="1"/>
  <c r="Q257" i="27" s="1"/>
  <c r="R257" i="27" a="1"/>
  <c r="R257" i="27" s="1"/>
  <c r="S257" i="27" a="1"/>
  <c r="S257" i="27" s="1"/>
  <c r="T257" i="27" a="1"/>
  <c r="T257" i="27" s="1"/>
  <c r="U257" i="27" a="1"/>
  <c r="U257" i="27" s="1"/>
  <c r="V257" i="27" a="1"/>
  <c r="V257" i="27" s="1"/>
  <c r="O258" i="27" a="1"/>
  <c r="O258" i="27" s="1"/>
  <c r="P258" i="27" a="1"/>
  <c r="P258" i="27" s="1"/>
  <c r="Q258" i="27" a="1"/>
  <c r="Q258" i="27" s="1"/>
  <c r="R258" i="27" a="1"/>
  <c r="R258" i="27" s="1"/>
  <c r="S258" i="27" a="1"/>
  <c r="S258" i="27" s="1"/>
  <c r="T258" i="27" a="1"/>
  <c r="T258" i="27" s="1"/>
  <c r="U258" i="27" a="1"/>
  <c r="U258" i="27" s="1"/>
  <c r="V258" i="27" a="1"/>
  <c r="V258" i="27" s="1"/>
  <c r="O259" i="27" a="1"/>
  <c r="O259" i="27" s="1"/>
  <c r="P259" i="27" a="1"/>
  <c r="P259" i="27" s="1"/>
  <c r="Q259" i="27" a="1"/>
  <c r="Q259" i="27" s="1"/>
  <c r="R259" i="27" a="1"/>
  <c r="R259" i="27" s="1"/>
  <c r="S259" i="27" a="1"/>
  <c r="S259" i="27" s="1"/>
  <c r="T259" i="27" a="1"/>
  <c r="T259" i="27" s="1"/>
  <c r="U259" i="27" a="1"/>
  <c r="U259" i="27" s="1"/>
  <c r="V259" i="27" a="1"/>
  <c r="V259" i="27" s="1"/>
  <c r="O260" i="27" a="1"/>
  <c r="O260" i="27" s="1"/>
  <c r="P260" i="27" a="1"/>
  <c r="P260" i="27" s="1"/>
  <c r="Q260" i="27" a="1"/>
  <c r="Q260" i="27" s="1"/>
  <c r="R260" i="27" a="1"/>
  <c r="R260" i="27" s="1"/>
  <c r="S260" i="27" a="1"/>
  <c r="S260" i="27" s="1"/>
  <c r="T260" i="27" a="1"/>
  <c r="T260" i="27" s="1"/>
  <c r="U260" i="27" a="1"/>
  <c r="U260" i="27" s="1"/>
  <c r="V260" i="27" a="1"/>
  <c r="V260" i="27" s="1"/>
  <c r="O261" i="27" a="1"/>
  <c r="O261" i="27" s="1"/>
  <c r="P261" i="27" a="1"/>
  <c r="P261" i="27" s="1"/>
  <c r="Q261" i="27" a="1"/>
  <c r="Q261" i="27" s="1"/>
  <c r="R261" i="27" a="1"/>
  <c r="R261" i="27" s="1"/>
  <c r="S261" i="27" a="1"/>
  <c r="S261" i="27" s="1"/>
  <c r="T261" i="27" a="1"/>
  <c r="T261" i="27" s="1"/>
  <c r="U261" i="27" a="1"/>
  <c r="U261" i="27" s="1"/>
  <c r="V261" i="27" a="1"/>
  <c r="V261" i="27" s="1"/>
  <c r="O262" i="27" a="1"/>
  <c r="O262" i="27" s="1"/>
  <c r="P262" i="27" a="1"/>
  <c r="P262" i="27" s="1"/>
  <c r="Q262" i="27" a="1"/>
  <c r="Q262" i="27" s="1"/>
  <c r="R262" i="27" a="1"/>
  <c r="R262" i="27" s="1"/>
  <c r="S262" i="27" a="1"/>
  <c r="S262" i="27" s="1"/>
  <c r="T262" i="27" a="1"/>
  <c r="T262" i="27" s="1"/>
  <c r="U262" i="27" a="1"/>
  <c r="U262" i="27" s="1"/>
  <c r="V262" i="27" a="1"/>
  <c r="V262" i="27" s="1"/>
  <c r="O263" i="27" a="1"/>
  <c r="O263" i="27" s="1"/>
  <c r="P263" i="27" a="1"/>
  <c r="P263" i="27" s="1"/>
  <c r="Q263" i="27" a="1"/>
  <c r="Q263" i="27" s="1"/>
  <c r="R263" i="27" a="1"/>
  <c r="R263" i="27" s="1"/>
  <c r="S263" i="27" a="1"/>
  <c r="S263" i="27" s="1"/>
  <c r="T263" i="27" a="1"/>
  <c r="T263" i="27" s="1"/>
  <c r="U263" i="27" a="1"/>
  <c r="U263" i="27" s="1"/>
  <c r="V263" i="27" a="1"/>
  <c r="V263" i="27" s="1"/>
  <c r="O264" i="27" a="1"/>
  <c r="O264" i="27" s="1"/>
  <c r="P264" i="27" a="1"/>
  <c r="P264" i="27" s="1"/>
  <c r="Q264" i="27" a="1"/>
  <c r="Q264" i="27" s="1"/>
  <c r="R264" i="27" a="1"/>
  <c r="R264" i="27" s="1"/>
  <c r="S264" i="27" a="1"/>
  <c r="S264" i="27" s="1"/>
  <c r="T264" i="27" a="1"/>
  <c r="T264" i="27" s="1"/>
  <c r="U264" i="27" a="1"/>
  <c r="U264" i="27" s="1"/>
  <c r="V264" i="27" a="1"/>
  <c r="V264" i="27" s="1"/>
  <c r="O265" i="27" a="1"/>
  <c r="O265" i="27" s="1"/>
  <c r="P265" i="27" a="1"/>
  <c r="P265" i="27" s="1"/>
  <c r="Q265" i="27" a="1"/>
  <c r="Q265" i="27" s="1"/>
  <c r="R265" i="27" a="1"/>
  <c r="R265" i="27" s="1"/>
  <c r="S265" i="27" a="1"/>
  <c r="S265" i="27" s="1"/>
  <c r="T265" i="27" a="1"/>
  <c r="T265" i="27" s="1"/>
  <c r="U265" i="27" a="1"/>
  <c r="U265" i="27" s="1"/>
  <c r="V265" i="27" a="1"/>
  <c r="V265" i="27" s="1"/>
  <c r="O266" i="27" a="1"/>
  <c r="O266" i="27" s="1"/>
  <c r="P266" i="27" a="1"/>
  <c r="P266" i="27" s="1"/>
  <c r="Q266" i="27" a="1"/>
  <c r="Q266" i="27" s="1"/>
  <c r="R266" i="27" a="1"/>
  <c r="R266" i="27" s="1"/>
  <c r="S266" i="27" a="1"/>
  <c r="S266" i="27" s="1"/>
  <c r="T266" i="27" a="1"/>
  <c r="T266" i="27" s="1"/>
  <c r="U266" i="27" a="1"/>
  <c r="U266" i="27" s="1"/>
  <c r="V266" i="27" a="1"/>
  <c r="V266" i="27" s="1"/>
  <c r="O267" i="27" a="1"/>
  <c r="O267" i="27" s="1"/>
  <c r="P267" i="27" a="1"/>
  <c r="P267" i="27" s="1"/>
  <c r="Q267" i="27" a="1"/>
  <c r="Q267" i="27" s="1"/>
  <c r="R267" i="27" a="1"/>
  <c r="R267" i="27" s="1"/>
  <c r="S267" i="27" a="1"/>
  <c r="S267" i="27" s="1"/>
  <c r="T267" i="27" a="1"/>
  <c r="T267" i="27" s="1"/>
  <c r="U267" i="27" a="1"/>
  <c r="U267" i="27" s="1"/>
  <c r="V267" i="27" a="1"/>
  <c r="V267" i="27" s="1"/>
  <c r="O268" i="27" a="1"/>
  <c r="O268" i="27" s="1"/>
  <c r="P268" i="27" a="1"/>
  <c r="P268" i="27" s="1"/>
  <c r="Q268" i="27" a="1"/>
  <c r="Q268" i="27" s="1"/>
  <c r="R268" i="27" a="1"/>
  <c r="R268" i="27" s="1"/>
  <c r="S268" i="27" a="1"/>
  <c r="S268" i="27" s="1"/>
  <c r="T268" i="27" a="1"/>
  <c r="T268" i="27" s="1"/>
  <c r="U268" i="27" a="1"/>
  <c r="U268" i="27" s="1"/>
  <c r="V268" i="27" a="1"/>
  <c r="V268" i="27" s="1"/>
  <c r="O269" i="27" a="1"/>
  <c r="O269" i="27" s="1"/>
  <c r="P269" i="27" a="1"/>
  <c r="P269" i="27" s="1"/>
  <c r="Q269" i="27" a="1"/>
  <c r="Q269" i="27" s="1"/>
  <c r="R269" i="27" a="1"/>
  <c r="R269" i="27" s="1"/>
  <c r="S269" i="27" a="1"/>
  <c r="S269" i="27" s="1"/>
  <c r="T269" i="27" a="1"/>
  <c r="T269" i="27" s="1"/>
  <c r="U269" i="27" a="1"/>
  <c r="U269" i="27" s="1"/>
  <c r="V269" i="27" a="1"/>
  <c r="V269" i="27" s="1"/>
  <c r="O270" i="27" a="1"/>
  <c r="O270" i="27" s="1"/>
  <c r="P270" i="27" a="1"/>
  <c r="P270" i="27" s="1"/>
  <c r="Q270" i="27" a="1"/>
  <c r="Q270" i="27" s="1"/>
  <c r="R270" i="27" a="1"/>
  <c r="R270" i="27" s="1"/>
  <c r="S270" i="27" a="1"/>
  <c r="S270" i="27" s="1"/>
  <c r="T270" i="27" a="1"/>
  <c r="T270" i="27" s="1"/>
  <c r="U270" i="27" a="1"/>
  <c r="U270" i="27" s="1"/>
  <c r="V270" i="27" a="1"/>
  <c r="V270" i="27" s="1"/>
  <c r="O271" i="27" a="1"/>
  <c r="O271" i="27" s="1"/>
  <c r="P271" i="27" a="1"/>
  <c r="P271" i="27" s="1"/>
  <c r="Q271" i="27" a="1"/>
  <c r="Q271" i="27" s="1"/>
  <c r="R271" i="27" a="1"/>
  <c r="R271" i="27" s="1"/>
  <c r="S271" i="27" a="1"/>
  <c r="S271" i="27" s="1"/>
  <c r="T271" i="27" a="1"/>
  <c r="T271" i="27" s="1"/>
  <c r="U271" i="27" a="1"/>
  <c r="U271" i="27" s="1"/>
  <c r="V271" i="27" a="1"/>
  <c r="V271" i="27" s="1"/>
  <c r="O272" i="27" a="1"/>
  <c r="O272" i="27" s="1"/>
  <c r="P272" i="27" a="1"/>
  <c r="P272" i="27" s="1"/>
  <c r="Q272" i="27" a="1"/>
  <c r="Q272" i="27" s="1"/>
  <c r="R272" i="27" a="1"/>
  <c r="R272" i="27" s="1"/>
  <c r="S272" i="27" a="1"/>
  <c r="S272" i="27" s="1"/>
  <c r="T272" i="27" a="1"/>
  <c r="T272" i="27" s="1"/>
  <c r="U272" i="27" a="1"/>
  <c r="U272" i="27" s="1"/>
  <c r="V272" i="27" a="1"/>
  <c r="V272" i="27" s="1"/>
  <c r="O273" i="27" a="1"/>
  <c r="O273" i="27" s="1"/>
  <c r="P273" i="27" a="1"/>
  <c r="P273" i="27" s="1"/>
  <c r="Q273" i="27" a="1"/>
  <c r="Q273" i="27" s="1"/>
  <c r="R273" i="27" a="1"/>
  <c r="R273" i="27" s="1"/>
  <c r="S273" i="27" a="1"/>
  <c r="S273" i="27" s="1"/>
  <c r="T273" i="27" a="1"/>
  <c r="T273" i="27" s="1"/>
  <c r="U273" i="27" a="1"/>
  <c r="U273" i="27" s="1"/>
  <c r="V273" i="27" a="1"/>
  <c r="V273" i="27" s="1"/>
  <c r="O274" i="27" a="1"/>
  <c r="O274" i="27" s="1"/>
  <c r="P274" i="27" a="1"/>
  <c r="P274" i="27" s="1"/>
  <c r="Q274" i="27" a="1"/>
  <c r="Q274" i="27" s="1"/>
  <c r="R274" i="27" a="1"/>
  <c r="R274" i="27" s="1"/>
  <c r="S274" i="27" a="1"/>
  <c r="S274" i="27" s="1"/>
  <c r="T274" i="27" a="1"/>
  <c r="T274" i="27" s="1"/>
  <c r="U274" i="27" a="1"/>
  <c r="U274" i="27" s="1"/>
  <c r="V274" i="27" a="1"/>
  <c r="V274" i="27" s="1"/>
  <c r="O275" i="27" a="1"/>
  <c r="O275" i="27" s="1"/>
  <c r="P275" i="27" a="1"/>
  <c r="P275" i="27" s="1"/>
  <c r="Q275" i="27" a="1"/>
  <c r="Q275" i="27" s="1"/>
  <c r="R275" i="27" a="1"/>
  <c r="R275" i="27" s="1"/>
  <c r="S275" i="27" a="1"/>
  <c r="S275" i="27" s="1"/>
  <c r="T275" i="27" a="1"/>
  <c r="T275" i="27" s="1"/>
  <c r="U275" i="27" a="1"/>
  <c r="U275" i="27" s="1"/>
  <c r="V275" i="27" a="1"/>
  <c r="V275" i="27" s="1"/>
  <c r="O276" i="27" a="1"/>
  <c r="O276" i="27" s="1"/>
  <c r="P276" i="27" a="1"/>
  <c r="P276" i="27" s="1"/>
  <c r="Q276" i="27" a="1"/>
  <c r="Q276" i="27" s="1"/>
  <c r="R276" i="27" a="1"/>
  <c r="R276" i="27" s="1"/>
  <c r="S276" i="27" a="1"/>
  <c r="S276" i="27" s="1"/>
  <c r="T276" i="27" a="1"/>
  <c r="T276" i="27" s="1"/>
  <c r="U276" i="27" a="1"/>
  <c r="U276" i="27" s="1"/>
  <c r="V276" i="27" a="1"/>
  <c r="V276" i="27" s="1"/>
  <c r="O277" i="27" a="1"/>
  <c r="O277" i="27" s="1"/>
  <c r="P277" i="27" a="1"/>
  <c r="P277" i="27" s="1"/>
  <c r="Q277" i="27" a="1"/>
  <c r="Q277" i="27" s="1"/>
  <c r="R277" i="27" a="1"/>
  <c r="R277" i="27" s="1"/>
  <c r="S277" i="27" a="1"/>
  <c r="S277" i="27" s="1"/>
  <c r="T277" i="27" a="1"/>
  <c r="T277" i="27" s="1"/>
  <c r="U277" i="27" a="1"/>
  <c r="U277" i="27" s="1"/>
  <c r="V277" i="27" a="1"/>
  <c r="V277" i="27" s="1"/>
  <c r="O278" i="27" a="1"/>
  <c r="O278" i="27" s="1"/>
  <c r="P278" i="27" a="1"/>
  <c r="P278" i="27" s="1"/>
  <c r="Q278" i="27" a="1"/>
  <c r="Q278" i="27" s="1"/>
  <c r="R278" i="27" a="1"/>
  <c r="R278" i="27" s="1"/>
  <c r="S278" i="27" a="1"/>
  <c r="S278" i="27" s="1"/>
  <c r="T278" i="27" a="1"/>
  <c r="T278" i="27" s="1"/>
  <c r="U278" i="27" a="1"/>
  <c r="U278" i="27" s="1"/>
  <c r="V278" i="27" a="1"/>
  <c r="V278" i="27" s="1"/>
  <c r="O279" i="27" a="1"/>
  <c r="O279" i="27" s="1"/>
  <c r="P279" i="27" a="1"/>
  <c r="P279" i="27" s="1"/>
  <c r="Q279" i="27" a="1"/>
  <c r="Q279" i="27" s="1"/>
  <c r="R279" i="27" a="1"/>
  <c r="R279" i="27" s="1"/>
  <c r="S279" i="27" a="1"/>
  <c r="S279" i="27" s="1"/>
  <c r="T279" i="27" a="1"/>
  <c r="T279" i="27" s="1"/>
  <c r="U279" i="27" a="1"/>
  <c r="U279" i="27" s="1"/>
  <c r="V279" i="27" a="1"/>
  <c r="V279" i="27" s="1"/>
  <c r="O280" i="27" a="1"/>
  <c r="O280" i="27" s="1"/>
  <c r="P280" i="27" a="1"/>
  <c r="P280" i="27" s="1"/>
  <c r="Q280" i="27" a="1"/>
  <c r="Q280" i="27" s="1"/>
  <c r="R280" i="27" a="1"/>
  <c r="R280" i="27" s="1"/>
  <c r="S280" i="27" a="1"/>
  <c r="S280" i="27" s="1"/>
  <c r="T280" i="27" a="1"/>
  <c r="T280" i="27" s="1"/>
  <c r="U280" i="27" a="1"/>
  <c r="U280" i="27" s="1"/>
  <c r="V280" i="27" a="1"/>
  <c r="V280" i="27" s="1"/>
  <c r="V255" i="27" a="1"/>
  <c r="V255" i="27" s="1"/>
  <c r="U255" i="27" a="1"/>
  <c r="U255" i="27" s="1"/>
  <c r="T255" i="27" a="1"/>
  <c r="T255" i="27" s="1"/>
  <c r="S255" i="27" a="1"/>
  <c r="S255" i="27" s="1"/>
  <c r="O255" i="27" a="1"/>
  <c r="O255" i="27" s="1"/>
  <c r="Q255" i="27" a="1"/>
  <c r="Q255" i="27" s="1"/>
  <c r="R255" i="27" a="1"/>
  <c r="R255" i="27" s="1"/>
  <c r="P255" i="27" a="1"/>
  <c r="P255" i="27" s="1"/>
  <c r="X245" i="27" a="1"/>
  <c r="X245" i="27" s="1"/>
  <c r="W245" i="27" a="1"/>
  <c r="W245" i="27" s="1"/>
  <c r="V245" i="27" a="1"/>
  <c r="V245" i="27" s="1"/>
  <c r="U245" i="27" a="1"/>
  <c r="U245" i="27" s="1"/>
  <c r="T245" i="27" a="1"/>
  <c r="T245" i="27" s="1"/>
  <c r="S245" i="27" a="1"/>
  <c r="S245" i="27" s="1"/>
  <c r="R245" i="27" a="1"/>
  <c r="R245" i="27" s="1"/>
  <c r="Q245" i="27" a="1"/>
  <c r="Q245" i="27" s="1"/>
  <c r="P245" i="27" a="1"/>
  <c r="P245" i="27" s="1"/>
  <c r="O245" i="27" a="1"/>
  <c r="O245" i="27" s="1"/>
  <c r="N245" i="27" a="1"/>
  <c r="N245" i="27" s="1"/>
  <c r="M245" i="27" a="1"/>
  <c r="M245" i="27" s="1"/>
  <c r="L245" i="27" a="1"/>
  <c r="L245" i="27" s="1"/>
  <c r="K245" i="27" a="1"/>
  <c r="K245" i="27" s="1"/>
  <c r="J245" i="27" a="1"/>
  <c r="J245" i="27" s="1"/>
  <c r="I245" i="27" a="1"/>
  <c r="I245" i="27" s="1"/>
  <c r="H245" i="27" a="1"/>
  <c r="H245" i="27" s="1"/>
  <c r="G245" i="27" a="1"/>
  <c r="G245" i="27" s="1"/>
  <c r="F245" i="27" a="1"/>
  <c r="F245" i="27" s="1"/>
  <c r="E245" i="27" a="1"/>
  <c r="E245" i="27" s="1"/>
  <c r="D245" i="27" a="1"/>
  <c r="D245" i="27" s="1"/>
  <c r="C245" i="27" a="1"/>
  <c r="C245" i="27" s="1"/>
  <c r="X244" i="27" a="1"/>
  <c r="X244" i="27" s="1"/>
  <c r="W244" i="27" a="1"/>
  <c r="W244" i="27" s="1"/>
  <c r="V244" i="27" a="1"/>
  <c r="V244" i="27" s="1"/>
  <c r="U244" i="27" a="1"/>
  <c r="U244" i="27" s="1"/>
  <c r="T244" i="27" a="1"/>
  <c r="T244" i="27" s="1"/>
  <c r="S244" i="27" a="1"/>
  <c r="S244" i="27" s="1"/>
  <c r="R244" i="27" a="1"/>
  <c r="R244" i="27" s="1"/>
  <c r="Q244" i="27" a="1"/>
  <c r="Q244" i="27" s="1"/>
  <c r="P244" i="27" a="1"/>
  <c r="P244" i="27" s="1"/>
  <c r="O244" i="27" a="1"/>
  <c r="O244" i="27" s="1"/>
  <c r="N244" i="27" a="1"/>
  <c r="N244" i="27" s="1"/>
  <c r="M244" i="27" a="1"/>
  <c r="M244" i="27" s="1"/>
  <c r="L244" i="27" a="1"/>
  <c r="L244" i="27" s="1"/>
  <c r="K244" i="27" a="1"/>
  <c r="K244" i="27" s="1"/>
  <c r="J244" i="27" a="1"/>
  <c r="J244" i="27" s="1"/>
  <c r="I244" i="27" a="1"/>
  <c r="I244" i="27" s="1"/>
  <c r="H244" i="27" a="1"/>
  <c r="H244" i="27" s="1"/>
  <c r="G244" i="27" a="1"/>
  <c r="G244" i="27" s="1"/>
  <c r="F244" i="27" a="1"/>
  <c r="F244" i="27" s="1"/>
  <c r="E244" i="27" a="1"/>
  <c r="E244" i="27" s="1"/>
  <c r="D244" i="27" a="1"/>
  <c r="D244" i="27" s="1"/>
  <c r="C244" i="27" a="1"/>
  <c r="C244" i="27" s="1"/>
  <c r="X243" i="27" a="1"/>
  <c r="X243" i="27" s="1"/>
  <c r="W243" i="27" a="1"/>
  <c r="W243" i="27" s="1"/>
  <c r="V243" i="27" a="1"/>
  <c r="V243" i="27" s="1"/>
  <c r="U243" i="27" a="1"/>
  <c r="U243" i="27" s="1"/>
  <c r="T243" i="27" a="1"/>
  <c r="T243" i="27" s="1"/>
  <c r="S243" i="27" a="1"/>
  <c r="S243" i="27" s="1"/>
  <c r="R243" i="27" a="1"/>
  <c r="R243" i="27" s="1"/>
  <c r="Q243" i="27" a="1"/>
  <c r="Q243" i="27" s="1"/>
  <c r="P243" i="27" a="1"/>
  <c r="P243" i="27" s="1"/>
  <c r="O243" i="27" a="1"/>
  <c r="O243" i="27" s="1"/>
  <c r="N243" i="27" a="1"/>
  <c r="N243" i="27" s="1"/>
  <c r="M243" i="27" a="1"/>
  <c r="M243" i="27" s="1"/>
  <c r="L243" i="27" a="1"/>
  <c r="L243" i="27" s="1"/>
  <c r="K243" i="27" a="1"/>
  <c r="K243" i="27" s="1"/>
  <c r="J243" i="27" a="1"/>
  <c r="J243" i="27" s="1"/>
  <c r="I243" i="27" a="1"/>
  <c r="I243" i="27" s="1"/>
  <c r="H243" i="27" a="1"/>
  <c r="H243" i="27" s="1"/>
  <c r="G243" i="27" a="1"/>
  <c r="G243" i="27" s="1"/>
  <c r="F243" i="27" a="1"/>
  <c r="F243" i="27" s="1"/>
  <c r="E243" i="27" a="1"/>
  <c r="E243" i="27" s="1"/>
  <c r="D243" i="27" a="1"/>
  <c r="D243" i="27" s="1"/>
  <c r="C243" i="27" a="1"/>
  <c r="C243" i="27" s="1"/>
  <c r="X242" i="27" a="1"/>
  <c r="X242" i="27" s="1"/>
  <c r="W242" i="27" a="1"/>
  <c r="W242" i="27" s="1"/>
  <c r="V242" i="27" a="1"/>
  <c r="V242" i="27" s="1"/>
  <c r="U242" i="27" a="1"/>
  <c r="U242" i="27" s="1"/>
  <c r="T242" i="27" a="1"/>
  <c r="T242" i="27" s="1"/>
  <c r="S242" i="27" a="1"/>
  <c r="S242" i="27" s="1"/>
  <c r="R242" i="27" a="1"/>
  <c r="R242" i="27" s="1"/>
  <c r="Q242" i="27" a="1"/>
  <c r="Q242" i="27" s="1"/>
  <c r="P242" i="27" a="1"/>
  <c r="P242" i="27" s="1"/>
  <c r="O242" i="27" a="1"/>
  <c r="O242" i="27" s="1"/>
  <c r="N242" i="27" a="1"/>
  <c r="N242" i="27" s="1"/>
  <c r="M242" i="27" a="1"/>
  <c r="M242" i="27" s="1"/>
  <c r="L242" i="27" a="1"/>
  <c r="L242" i="27" s="1"/>
  <c r="K242" i="27" a="1"/>
  <c r="K242" i="27" s="1"/>
  <c r="J242" i="27" a="1"/>
  <c r="J242" i="27" s="1"/>
  <c r="I242" i="27" a="1"/>
  <c r="I242" i="27" s="1"/>
  <c r="H242" i="27" a="1"/>
  <c r="H242" i="27" s="1"/>
  <c r="G242" i="27" a="1"/>
  <c r="G242" i="27" s="1"/>
  <c r="F242" i="27" a="1"/>
  <c r="F242" i="27" s="1"/>
  <c r="E242" i="27" a="1"/>
  <c r="E242" i="27" s="1"/>
  <c r="D242" i="27" a="1"/>
  <c r="D242" i="27" s="1"/>
  <c r="C242" i="27" a="1"/>
  <c r="C242" i="27" s="1"/>
  <c r="X241" i="27" a="1"/>
  <c r="X241" i="27" s="1"/>
  <c r="W241" i="27" a="1"/>
  <c r="W241" i="27" s="1"/>
  <c r="V241" i="27" a="1"/>
  <c r="V241" i="27" s="1"/>
  <c r="U241" i="27" a="1"/>
  <c r="U241" i="27" s="1"/>
  <c r="T241" i="27" a="1"/>
  <c r="T241" i="27" s="1"/>
  <c r="S241" i="27" a="1"/>
  <c r="S241" i="27" s="1"/>
  <c r="R241" i="27" a="1"/>
  <c r="R241" i="27" s="1"/>
  <c r="Q241" i="27" a="1"/>
  <c r="Q241" i="27" s="1"/>
  <c r="P241" i="27" a="1"/>
  <c r="P241" i="27" s="1"/>
  <c r="O241" i="27" a="1"/>
  <c r="O241" i="27" s="1"/>
  <c r="N241" i="27" a="1"/>
  <c r="N241" i="27" s="1"/>
  <c r="M241" i="27" a="1"/>
  <c r="M241" i="27" s="1"/>
  <c r="L241" i="27" a="1"/>
  <c r="L241" i="27" s="1"/>
  <c r="K241" i="27" a="1"/>
  <c r="K241" i="27" s="1"/>
  <c r="J241" i="27" a="1"/>
  <c r="J241" i="27" s="1"/>
  <c r="I241" i="27" a="1"/>
  <c r="I241" i="27" s="1"/>
  <c r="H241" i="27" a="1"/>
  <c r="H241" i="27" s="1"/>
  <c r="G241" i="27" a="1"/>
  <c r="G241" i="27" s="1"/>
  <c r="F241" i="27" a="1"/>
  <c r="F241" i="27" s="1"/>
  <c r="E241" i="27" a="1"/>
  <c r="E241" i="27" s="1"/>
  <c r="D241" i="27" a="1"/>
  <c r="D241" i="27" s="1"/>
  <c r="C241" i="27" a="1"/>
  <c r="C241" i="27" s="1"/>
  <c r="X240" i="27" a="1"/>
  <c r="X240" i="27" s="1"/>
  <c r="W240" i="27" a="1"/>
  <c r="W240" i="27" s="1"/>
  <c r="V240" i="27" a="1"/>
  <c r="V240" i="27" s="1"/>
  <c r="U240" i="27" a="1"/>
  <c r="U240" i="27" s="1"/>
  <c r="T240" i="27" a="1"/>
  <c r="T240" i="27" s="1"/>
  <c r="S240" i="27" a="1"/>
  <c r="S240" i="27" s="1"/>
  <c r="R240" i="27" a="1"/>
  <c r="R240" i="27" s="1"/>
  <c r="Q240" i="27" a="1"/>
  <c r="Q240" i="27" s="1"/>
  <c r="P240" i="27" a="1"/>
  <c r="P240" i="27" s="1"/>
  <c r="O240" i="27" a="1"/>
  <c r="O240" i="27" s="1"/>
  <c r="N240" i="27" a="1"/>
  <c r="N240" i="27" s="1"/>
  <c r="M240" i="27" a="1"/>
  <c r="M240" i="27" s="1"/>
  <c r="L240" i="27" a="1"/>
  <c r="L240" i="27" s="1"/>
  <c r="K240" i="27" a="1"/>
  <c r="K240" i="27" s="1"/>
  <c r="J240" i="27" a="1"/>
  <c r="J240" i="27" s="1"/>
  <c r="I240" i="27" a="1"/>
  <c r="I240" i="27" s="1"/>
  <c r="H240" i="27" a="1"/>
  <c r="H240" i="27" s="1"/>
  <c r="G240" i="27" a="1"/>
  <c r="G240" i="27" s="1"/>
  <c r="F240" i="27" a="1"/>
  <c r="F240" i="27" s="1"/>
  <c r="E240" i="27" a="1"/>
  <c r="E240" i="27" s="1"/>
  <c r="D240" i="27" a="1"/>
  <c r="D240" i="27" s="1"/>
  <c r="C240" i="27" a="1"/>
  <c r="C240" i="27" s="1"/>
  <c r="X239" i="27" a="1"/>
  <c r="X239" i="27" s="1"/>
  <c r="W239" i="27" a="1"/>
  <c r="W239" i="27" s="1"/>
  <c r="V239" i="27" a="1"/>
  <c r="V239" i="27" s="1"/>
  <c r="U239" i="27" a="1"/>
  <c r="U239" i="27" s="1"/>
  <c r="T239" i="27" a="1"/>
  <c r="T239" i="27" s="1"/>
  <c r="S239" i="27" a="1"/>
  <c r="S239" i="27" s="1"/>
  <c r="R239" i="27" a="1"/>
  <c r="R239" i="27" s="1"/>
  <c r="Q239" i="27" a="1"/>
  <c r="Q239" i="27" s="1"/>
  <c r="P239" i="27" a="1"/>
  <c r="P239" i="27" s="1"/>
  <c r="O239" i="27" a="1"/>
  <c r="O239" i="27" s="1"/>
  <c r="N239" i="27" a="1"/>
  <c r="N239" i="27" s="1"/>
  <c r="M239" i="27" a="1"/>
  <c r="M239" i="27" s="1"/>
  <c r="L239" i="27" a="1"/>
  <c r="L239" i="27" s="1"/>
  <c r="K239" i="27" a="1"/>
  <c r="K239" i="27" s="1"/>
  <c r="J239" i="27" a="1"/>
  <c r="J239" i="27" s="1"/>
  <c r="I239" i="27" a="1"/>
  <c r="I239" i="27" s="1"/>
  <c r="H239" i="27" a="1"/>
  <c r="H239" i="27" s="1"/>
  <c r="G239" i="27" a="1"/>
  <c r="G239" i="27" s="1"/>
  <c r="F239" i="27" a="1"/>
  <c r="F239" i="27" s="1"/>
  <c r="E239" i="27" a="1"/>
  <c r="E239" i="27" s="1"/>
  <c r="D239" i="27" a="1"/>
  <c r="D239" i="27" s="1"/>
  <c r="C239" i="27" a="1"/>
  <c r="C239" i="27" s="1"/>
  <c r="X238" i="27" a="1"/>
  <c r="X238" i="27" s="1"/>
  <c r="W238" i="27" a="1"/>
  <c r="W238" i="27" s="1"/>
  <c r="V238" i="27" a="1"/>
  <c r="V238" i="27" s="1"/>
  <c r="U238" i="27" a="1"/>
  <c r="U238" i="27" s="1"/>
  <c r="T238" i="27" a="1"/>
  <c r="T238" i="27" s="1"/>
  <c r="S238" i="27" a="1"/>
  <c r="S238" i="27" s="1"/>
  <c r="R238" i="27" a="1"/>
  <c r="R238" i="27" s="1"/>
  <c r="Q238" i="27" a="1"/>
  <c r="Q238" i="27" s="1"/>
  <c r="P238" i="27" a="1"/>
  <c r="P238" i="27" s="1"/>
  <c r="O238" i="27" a="1"/>
  <c r="O238" i="27" s="1"/>
  <c r="N238" i="27" a="1"/>
  <c r="N238" i="27" s="1"/>
  <c r="M238" i="27" a="1"/>
  <c r="M238" i="27" s="1"/>
  <c r="L238" i="27" a="1"/>
  <c r="L238" i="27" s="1"/>
  <c r="K238" i="27" a="1"/>
  <c r="K238" i="27" s="1"/>
  <c r="J238" i="27" a="1"/>
  <c r="J238" i="27" s="1"/>
  <c r="I238" i="27" a="1"/>
  <c r="I238" i="27" s="1"/>
  <c r="H238" i="27" a="1"/>
  <c r="H238" i="27" s="1"/>
  <c r="G238" i="27" a="1"/>
  <c r="G238" i="27" s="1"/>
  <c r="F238" i="27" a="1"/>
  <c r="F238" i="27" s="1"/>
  <c r="E238" i="27" a="1"/>
  <c r="E238" i="27" s="1"/>
  <c r="D238" i="27" a="1"/>
  <c r="D238" i="27" s="1"/>
  <c r="C238" i="27" a="1"/>
  <c r="C238" i="27" s="1"/>
  <c r="X237" i="27" a="1"/>
  <c r="X237" i="27" s="1"/>
  <c r="W237" i="27" a="1"/>
  <c r="W237" i="27" s="1"/>
  <c r="V237" i="27" a="1"/>
  <c r="V237" i="27" s="1"/>
  <c r="U237" i="27" a="1"/>
  <c r="U237" i="27" s="1"/>
  <c r="T237" i="27" a="1"/>
  <c r="T237" i="27" s="1"/>
  <c r="S237" i="27" a="1"/>
  <c r="S237" i="27" s="1"/>
  <c r="R237" i="27" a="1"/>
  <c r="R237" i="27" s="1"/>
  <c r="Q237" i="27" a="1"/>
  <c r="Q237" i="27" s="1"/>
  <c r="P237" i="27" a="1"/>
  <c r="P237" i="27" s="1"/>
  <c r="O237" i="27" a="1"/>
  <c r="O237" i="27" s="1"/>
  <c r="N237" i="27" a="1"/>
  <c r="N237" i="27" s="1"/>
  <c r="M237" i="27" a="1"/>
  <c r="M237" i="27" s="1"/>
  <c r="L237" i="27" a="1"/>
  <c r="L237" i="27" s="1"/>
  <c r="K237" i="27" a="1"/>
  <c r="K237" i="27" s="1"/>
  <c r="J237" i="27" a="1"/>
  <c r="J237" i="27" s="1"/>
  <c r="I237" i="27" a="1"/>
  <c r="I237" i="27" s="1"/>
  <c r="H237" i="27" a="1"/>
  <c r="H237" i="27" s="1"/>
  <c r="G237" i="27" a="1"/>
  <c r="G237" i="27" s="1"/>
  <c r="F237" i="27" a="1"/>
  <c r="F237" i="27" s="1"/>
  <c r="E237" i="27" a="1"/>
  <c r="E237" i="27" s="1"/>
  <c r="D237" i="27" a="1"/>
  <c r="D237" i="27" s="1"/>
  <c r="C237" i="27" a="1"/>
  <c r="C237" i="27" s="1"/>
  <c r="X236" i="27" a="1"/>
  <c r="X236" i="27" s="1"/>
  <c r="W236" i="27" a="1"/>
  <c r="W236" i="27" s="1"/>
  <c r="V236" i="27" a="1"/>
  <c r="V236" i="27" s="1"/>
  <c r="U236" i="27" a="1"/>
  <c r="U236" i="27" s="1"/>
  <c r="T236" i="27" a="1"/>
  <c r="T236" i="27" s="1"/>
  <c r="S236" i="27" a="1"/>
  <c r="S236" i="27" s="1"/>
  <c r="R236" i="27" a="1"/>
  <c r="R236" i="27" s="1"/>
  <c r="Q236" i="27" a="1"/>
  <c r="Q236" i="27" s="1"/>
  <c r="P236" i="27" a="1"/>
  <c r="P236" i="27" s="1"/>
  <c r="O236" i="27" a="1"/>
  <c r="O236" i="27" s="1"/>
  <c r="N236" i="27" a="1"/>
  <c r="N236" i="27" s="1"/>
  <c r="M236" i="27" a="1"/>
  <c r="M236" i="27" s="1"/>
  <c r="L236" i="27" a="1"/>
  <c r="L236" i="27" s="1"/>
  <c r="K236" i="27" a="1"/>
  <c r="K236" i="27" s="1"/>
  <c r="J236" i="27" a="1"/>
  <c r="J236" i="27" s="1"/>
  <c r="I236" i="27" a="1"/>
  <c r="I236" i="27" s="1"/>
  <c r="H236" i="27" a="1"/>
  <c r="H236" i="27" s="1"/>
  <c r="G236" i="27" a="1"/>
  <c r="G236" i="27" s="1"/>
  <c r="F236" i="27" a="1"/>
  <c r="F236" i="27" s="1"/>
  <c r="E236" i="27" a="1"/>
  <c r="E236" i="27" s="1"/>
  <c r="D236" i="27" a="1"/>
  <c r="D236" i="27" s="1"/>
  <c r="C236" i="27" a="1"/>
  <c r="C236" i="27" s="1"/>
  <c r="X235" i="27" a="1"/>
  <c r="X235" i="27" s="1"/>
  <c r="W235" i="27" a="1"/>
  <c r="W235" i="27" s="1"/>
  <c r="V235" i="27" a="1"/>
  <c r="V235" i="27" s="1"/>
  <c r="U235" i="27" a="1"/>
  <c r="U235" i="27" s="1"/>
  <c r="T235" i="27" a="1"/>
  <c r="T235" i="27" s="1"/>
  <c r="S235" i="27" a="1"/>
  <c r="S235" i="27" s="1"/>
  <c r="R235" i="27" a="1"/>
  <c r="R235" i="27" s="1"/>
  <c r="Q235" i="27" a="1"/>
  <c r="Q235" i="27" s="1"/>
  <c r="P235" i="27" a="1"/>
  <c r="P235" i="27" s="1"/>
  <c r="O235" i="27" a="1"/>
  <c r="O235" i="27" s="1"/>
  <c r="N235" i="27" a="1"/>
  <c r="N235" i="27" s="1"/>
  <c r="M235" i="27" a="1"/>
  <c r="M235" i="27" s="1"/>
  <c r="L235" i="27" a="1"/>
  <c r="L235" i="27" s="1"/>
  <c r="K235" i="27" a="1"/>
  <c r="K235" i="27" s="1"/>
  <c r="J235" i="27" a="1"/>
  <c r="J235" i="27" s="1"/>
  <c r="I235" i="27" a="1"/>
  <c r="I235" i="27" s="1"/>
  <c r="H235" i="27" a="1"/>
  <c r="H235" i="27" s="1"/>
  <c r="G235" i="27" a="1"/>
  <c r="G235" i="27" s="1"/>
  <c r="F235" i="27" a="1"/>
  <c r="F235" i="27" s="1"/>
  <c r="E235" i="27" a="1"/>
  <c r="E235" i="27" s="1"/>
  <c r="D235" i="27" a="1"/>
  <c r="D235" i="27" s="1"/>
  <c r="C235" i="27" a="1"/>
  <c r="C235" i="27" s="1"/>
  <c r="X234" i="27" a="1"/>
  <c r="X234" i="27" s="1"/>
  <c r="W234" i="27" a="1"/>
  <c r="W234" i="27" s="1"/>
  <c r="V234" i="27" a="1"/>
  <c r="V234" i="27" s="1"/>
  <c r="U234" i="27" a="1"/>
  <c r="U234" i="27" s="1"/>
  <c r="T234" i="27" a="1"/>
  <c r="T234" i="27" s="1"/>
  <c r="S234" i="27" a="1"/>
  <c r="S234" i="27" s="1"/>
  <c r="R234" i="27" a="1"/>
  <c r="R234" i="27" s="1"/>
  <c r="Q234" i="27" a="1"/>
  <c r="Q234" i="27" s="1"/>
  <c r="P234" i="27" a="1"/>
  <c r="P234" i="27" s="1"/>
  <c r="O234" i="27" a="1"/>
  <c r="O234" i="27" s="1"/>
  <c r="N234" i="27" a="1"/>
  <c r="N234" i="27" s="1"/>
  <c r="M234" i="27" a="1"/>
  <c r="M234" i="27" s="1"/>
  <c r="L234" i="27" a="1"/>
  <c r="L234" i="27" s="1"/>
  <c r="K234" i="27" a="1"/>
  <c r="K234" i="27" s="1"/>
  <c r="J234" i="27" a="1"/>
  <c r="J234" i="27" s="1"/>
  <c r="I234" i="27" a="1"/>
  <c r="I234" i="27" s="1"/>
  <c r="H234" i="27" a="1"/>
  <c r="H234" i="27" s="1"/>
  <c r="G234" i="27" a="1"/>
  <c r="G234" i="27" s="1"/>
  <c r="F234" i="27" a="1"/>
  <c r="F234" i="27" s="1"/>
  <c r="E234" i="27" a="1"/>
  <c r="E234" i="27" s="1"/>
  <c r="D234" i="27" a="1"/>
  <c r="D234" i="27" s="1"/>
  <c r="C234" i="27" a="1"/>
  <c r="C234" i="27" s="1"/>
  <c r="X233" i="27" a="1"/>
  <c r="X233" i="27" s="1"/>
  <c r="W233" i="27" a="1"/>
  <c r="W233" i="27" s="1"/>
  <c r="V233" i="27" a="1"/>
  <c r="V233" i="27" s="1"/>
  <c r="U233" i="27" a="1"/>
  <c r="U233" i="27" s="1"/>
  <c r="T233" i="27" a="1"/>
  <c r="T233" i="27" s="1"/>
  <c r="S233" i="27" a="1"/>
  <c r="S233" i="27" s="1"/>
  <c r="R233" i="27" a="1"/>
  <c r="R233" i="27" s="1"/>
  <c r="Q233" i="27" a="1"/>
  <c r="Q233" i="27" s="1"/>
  <c r="P233" i="27" a="1"/>
  <c r="P233" i="27" s="1"/>
  <c r="O233" i="27" a="1"/>
  <c r="O233" i="27" s="1"/>
  <c r="N233" i="27" a="1"/>
  <c r="N233" i="27" s="1"/>
  <c r="M233" i="27" a="1"/>
  <c r="M233" i="27" s="1"/>
  <c r="L233" i="27" a="1"/>
  <c r="L233" i="27" s="1"/>
  <c r="K233" i="27" a="1"/>
  <c r="K233" i="27" s="1"/>
  <c r="J233" i="27" a="1"/>
  <c r="J233" i="27" s="1"/>
  <c r="I233" i="27" a="1"/>
  <c r="I233" i="27" s="1"/>
  <c r="H233" i="27" a="1"/>
  <c r="H233" i="27" s="1"/>
  <c r="G233" i="27" a="1"/>
  <c r="G233" i="27" s="1"/>
  <c r="F233" i="27" a="1"/>
  <c r="F233" i="27" s="1"/>
  <c r="E233" i="27" a="1"/>
  <c r="E233" i="27" s="1"/>
  <c r="D233" i="27" a="1"/>
  <c r="D233" i="27" s="1"/>
  <c r="C233" i="27" a="1"/>
  <c r="C233" i="27" s="1"/>
  <c r="X232" i="27" a="1"/>
  <c r="X232" i="27" s="1"/>
  <c r="W232" i="27" a="1"/>
  <c r="W232" i="27" s="1"/>
  <c r="V232" i="27" a="1"/>
  <c r="V232" i="27" s="1"/>
  <c r="U232" i="27" a="1"/>
  <c r="U232" i="27" s="1"/>
  <c r="T232" i="27" a="1"/>
  <c r="T232" i="27" s="1"/>
  <c r="S232" i="27" a="1"/>
  <c r="S232" i="27" s="1"/>
  <c r="R232" i="27" a="1"/>
  <c r="R232" i="27" s="1"/>
  <c r="Q232" i="27" a="1"/>
  <c r="Q232" i="27" s="1"/>
  <c r="P232" i="27" a="1"/>
  <c r="P232" i="27" s="1"/>
  <c r="O232" i="27" a="1"/>
  <c r="O232" i="27" s="1"/>
  <c r="N232" i="27" a="1"/>
  <c r="N232" i="27" s="1"/>
  <c r="M232" i="27" a="1"/>
  <c r="M232" i="27" s="1"/>
  <c r="L232" i="27" a="1"/>
  <c r="L232" i="27" s="1"/>
  <c r="K232" i="27" a="1"/>
  <c r="K232" i="27" s="1"/>
  <c r="J232" i="27" a="1"/>
  <c r="J232" i="27" s="1"/>
  <c r="I232" i="27" a="1"/>
  <c r="I232" i="27" s="1"/>
  <c r="H232" i="27" a="1"/>
  <c r="H232" i="27" s="1"/>
  <c r="G232" i="27" a="1"/>
  <c r="G232" i="27" s="1"/>
  <c r="F232" i="27" a="1"/>
  <c r="F232" i="27" s="1"/>
  <c r="E232" i="27" a="1"/>
  <c r="E232" i="27" s="1"/>
  <c r="D232" i="27" a="1"/>
  <c r="D232" i="27" s="1"/>
  <c r="C232" i="27" a="1"/>
  <c r="C232" i="27" s="1"/>
  <c r="X231" i="27" a="1"/>
  <c r="X231" i="27" s="1"/>
  <c r="W231" i="27" a="1"/>
  <c r="W231" i="27" s="1"/>
  <c r="V231" i="27" a="1"/>
  <c r="V231" i="27" s="1"/>
  <c r="U231" i="27" a="1"/>
  <c r="U231" i="27" s="1"/>
  <c r="T231" i="27" a="1"/>
  <c r="T231" i="27" s="1"/>
  <c r="S231" i="27" a="1"/>
  <c r="S231" i="27" s="1"/>
  <c r="R231" i="27" a="1"/>
  <c r="R231" i="27" s="1"/>
  <c r="Q231" i="27" a="1"/>
  <c r="Q231" i="27" s="1"/>
  <c r="P231" i="27" a="1"/>
  <c r="P231" i="27" s="1"/>
  <c r="O231" i="27" a="1"/>
  <c r="O231" i="27" s="1"/>
  <c r="N231" i="27" a="1"/>
  <c r="N231" i="27" s="1"/>
  <c r="M231" i="27" a="1"/>
  <c r="M231" i="27" s="1"/>
  <c r="L231" i="27" a="1"/>
  <c r="L231" i="27" s="1"/>
  <c r="K231" i="27" a="1"/>
  <c r="K231" i="27" s="1"/>
  <c r="J231" i="27" a="1"/>
  <c r="J231" i="27" s="1"/>
  <c r="I231" i="27" a="1"/>
  <c r="I231" i="27" s="1"/>
  <c r="H231" i="27" a="1"/>
  <c r="H231" i="27" s="1"/>
  <c r="G231" i="27" a="1"/>
  <c r="G231" i="27" s="1"/>
  <c r="F231" i="27" a="1"/>
  <c r="F231" i="27" s="1"/>
  <c r="E231" i="27" a="1"/>
  <c r="E231" i="27" s="1"/>
  <c r="D231" i="27" a="1"/>
  <c r="D231" i="27" s="1"/>
  <c r="C231" i="27" a="1"/>
  <c r="C231" i="27" s="1"/>
  <c r="X230" i="27" a="1"/>
  <c r="X230" i="27" s="1"/>
  <c r="W230" i="27" a="1"/>
  <c r="W230" i="27" s="1"/>
  <c r="V230" i="27" a="1"/>
  <c r="V230" i="27" s="1"/>
  <c r="U230" i="27" a="1"/>
  <c r="U230" i="27" s="1"/>
  <c r="T230" i="27" a="1"/>
  <c r="T230" i="27" s="1"/>
  <c r="S230" i="27" a="1"/>
  <c r="S230" i="27" s="1"/>
  <c r="R230" i="27" a="1"/>
  <c r="R230" i="27" s="1"/>
  <c r="Q230" i="27" a="1"/>
  <c r="Q230" i="27" s="1"/>
  <c r="P230" i="27" a="1"/>
  <c r="P230" i="27" s="1"/>
  <c r="O230" i="27" a="1"/>
  <c r="O230" i="27" s="1"/>
  <c r="N230" i="27" a="1"/>
  <c r="N230" i="27" s="1"/>
  <c r="M230" i="27" a="1"/>
  <c r="M230" i="27" s="1"/>
  <c r="L230" i="27" a="1"/>
  <c r="L230" i="27" s="1"/>
  <c r="K230" i="27" a="1"/>
  <c r="K230" i="27" s="1"/>
  <c r="J230" i="27" a="1"/>
  <c r="J230" i="27" s="1"/>
  <c r="I230" i="27" a="1"/>
  <c r="I230" i="27" s="1"/>
  <c r="H230" i="27" a="1"/>
  <c r="H230" i="27" s="1"/>
  <c r="G230" i="27" a="1"/>
  <c r="G230" i="27" s="1"/>
  <c r="F230" i="27" a="1"/>
  <c r="F230" i="27" s="1"/>
  <c r="E230" i="27" a="1"/>
  <c r="E230" i="27" s="1"/>
  <c r="D230" i="27" a="1"/>
  <c r="D230" i="27" s="1"/>
  <c r="C230" i="27" a="1"/>
  <c r="C230" i="27" s="1"/>
  <c r="X229" i="27" a="1"/>
  <c r="X229" i="27" s="1"/>
  <c r="W229" i="27" a="1"/>
  <c r="W229" i="27" s="1"/>
  <c r="V229" i="27" a="1"/>
  <c r="V229" i="27" s="1"/>
  <c r="U229" i="27" a="1"/>
  <c r="U229" i="27" s="1"/>
  <c r="T229" i="27" a="1"/>
  <c r="T229" i="27" s="1"/>
  <c r="S229" i="27" a="1"/>
  <c r="S229" i="27" s="1"/>
  <c r="R229" i="27" a="1"/>
  <c r="R229" i="27" s="1"/>
  <c r="Q229" i="27" a="1"/>
  <c r="Q229" i="27" s="1"/>
  <c r="P229" i="27" a="1"/>
  <c r="P229" i="27" s="1"/>
  <c r="O229" i="27" a="1"/>
  <c r="O229" i="27" s="1"/>
  <c r="N229" i="27" a="1"/>
  <c r="N229" i="27" s="1"/>
  <c r="M229" i="27" a="1"/>
  <c r="M229" i="27" s="1"/>
  <c r="L229" i="27" a="1"/>
  <c r="L229" i="27" s="1"/>
  <c r="K229" i="27" a="1"/>
  <c r="K229" i="27" s="1"/>
  <c r="J229" i="27" a="1"/>
  <c r="J229" i="27" s="1"/>
  <c r="I229" i="27" a="1"/>
  <c r="I229" i="27" s="1"/>
  <c r="H229" i="27" a="1"/>
  <c r="H229" i="27" s="1"/>
  <c r="G229" i="27" a="1"/>
  <c r="G229" i="27" s="1"/>
  <c r="F229" i="27" a="1"/>
  <c r="F229" i="27" s="1"/>
  <c r="E229" i="27" a="1"/>
  <c r="E229" i="27" s="1"/>
  <c r="D229" i="27" a="1"/>
  <c r="D229" i="27" s="1"/>
  <c r="C229" i="27" a="1"/>
  <c r="C229" i="27" s="1"/>
  <c r="X228" i="27" a="1"/>
  <c r="X228" i="27" s="1"/>
  <c r="W228" i="27" a="1"/>
  <c r="W228" i="27" s="1"/>
  <c r="V228" i="27" a="1"/>
  <c r="V228" i="27" s="1"/>
  <c r="U228" i="27" a="1"/>
  <c r="U228" i="27" s="1"/>
  <c r="T228" i="27" a="1"/>
  <c r="T228" i="27" s="1"/>
  <c r="S228" i="27" a="1"/>
  <c r="S228" i="27" s="1"/>
  <c r="R228" i="27" a="1"/>
  <c r="R228" i="27" s="1"/>
  <c r="Q228" i="27" a="1"/>
  <c r="Q228" i="27" s="1"/>
  <c r="P228" i="27" a="1"/>
  <c r="P228" i="27" s="1"/>
  <c r="O228" i="27" a="1"/>
  <c r="O228" i="27" s="1"/>
  <c r="N228" i="27" a="1"/>
  <c r="N228" i="27" s="1"/>
  <c r="M228" i="27" a="1"/>
  <c r="M228" i="27" s="1"/>
  <c r="L228" i="27" a="1"/>
  <c r="L228" i="27" s="1"/>
  <c r="K228" i="27" a="1"/>
  <c r="K228" i="27" s="1"/>
  <c r="J228" i="27" a="1"/>
  <c r="J228" i="27" s="1"/>
  <c r="I228" i="27" a="1"/>
  <c r="I228" i="27" s="1"/>
  <c r="H228" i="27" a="1"/>
  <c r="H228" i="27" s="1"/>
  <c r="G228" i="27" a="1"/>
  <c r="G228" i="27" s="1"/>
  <c r="F228" i="27" a="1"/>
  <c r="F228" i="27" s="1"/>
  <c r="E228" i="27" a="1"/>
  <c r="E228" i="27" s="1"/>
  <c r="D228" i="27" a="1"/>
  <c r="D228" i="27" s="1"/>
  <c r="C228" i="27" a="1"/>
  <c r="C228" i="27" s="1"/>
  <c r="X227" i="27" a="1"/>
  <c r="X227" i="27" s="1"/>
  <c r="W227" i="27" a="1"/>
  <c r="W227" i="27" s="1"/>
  <c r="V227" i="27" a="1"/>
  <c r="V227" i="27" s="1"/>
  <c r="U227" i="27" a="1"/>
  <c r="U227" i="27" s="1"/>
  <c r="T227" i="27" a="1"/>
  <c r="T227" i="27" s="1"/>
  <c r="S227" i="27" a="1"/>
  <c r="S227" i="27" s="1"/>
  <c r="R227" i="27" a="1"/>
  <c r="R227" i="27" s="1"/>
  <c r="Q227" i="27" a="1"/>
  <c r="Q227" i="27" s="1"/>
  <c r="P227" i="27" a="1"/>
  <c r="P227" i="27" s="1"/>
  <c r="O227" i="27" a="1"/>
  <c r="O227" i="27" s="1"/>
  <c r="N227" i="27" a="1"/>
  <c r="N227" i="27" s="1"/>
  <c r="M227" i="27" a="1"/>
  <c r="M227" i="27" s="1"/>
  <c r="L227" i="27" a="1"/>
  <c r="L227" i="27" s="1"/>
  <c r="K227" i="27" a="1"/>
  <c r="K227" i="27" s="1"/>
  <c r="J227" i="27" a="1"/>
  <c r="J227" i="27" s="1"/>
  <c r="I227" i="27" a="1"/>
  <c r="I227" i="27" s="1"/>
  <c r="H227" i="27" a="1"/>
  <c r="H227" i="27" s="1"/>
  <c r="G227" i="27" a="1"/>
  <c r="G227" i="27" s="1"/>
  <c r="F227" i="27" a="1"/>
  <c r="F227" i="27" s="1"/>
  <c r="E227" i="27" a="1"/>
  <c r="E227" i="27" s="1"/>
  <c r="D227" i="27" a="1"/>
  <c r="D227" i="27" s="1"/>
  <c r="C227" i="27" a="1"/>
  <c r="C227" i="27" s="1"/>
  <c r="X226" i="27" a="1"/>
  <c r="X226" i="27" s="1"/>
  <c r="W226" i="27" a="1"/>
  <c r="W226" i="27" s="1"/>
  <c r="V226" i="27" a="1"/>
  <c r="V226" i="27" s="1"/>
  <c r="U226" i="27" a="1"/>
  <c r="U226" i="27" s="1"/>
  <c r="T226" i="27" a="1"/>
  <c r="T226" i="27" s="1"/>
  <c r="S226" i="27" a="1"/>
  <c r="S226" i="27" s="1"/>
  <c r="R226" i="27" a="1"/>
  <c r="R226" i="27" s="1"/>
  <c r="Q226" i="27" a="1"/>
  <c r="Q226" i="27" s="1"/>
  <c r="P226" i="27" a="1"/>
  <c r="P226" i="27" s="1"/>
  <c r="O226" i="27" a="1"/>
  <c r="O226" i="27" s="1"/>
  <c r="N226" i="27" a="1"/>
  <c r="N226" i="27" s="1"/>
  <c r="M226" i="27" a="1"/>
  <c r="M226" i="27" s="1"/>
  <c r="L226" i="27" a="1"/>
  <c r="L226" i="27" s="1"/>
  <c r="K226" i="27" a="1"/>
  <c r="K226" i="27" s="1"/>
  <c r="J226" i="27" a="1"/>
  <c r="J226" i="27" s="1"/>
  <c r="I226" i="27" a="1"/>
  <c r="I226" i="27" s="1"/>
  <c r="H226" i="27" a="1"/>
  <c r="H226" i="27" s="1"/>
  <c r="G226" i="27" a="1"/>
  <c r="G226" i="27" s="1"/>
  <c r="F226" i="27" a="1"/>
  <c r="F226" i="27" s="1"/>
  <c r="E226" i="27" a="1"/>
  <c r="E226" i="27" s="1"/>
  <c r="D226" i="27" a="1"/>
  <c r="D226" i="27" s="1"/>
  <c r="C226" i="27" a="1"/>
  <c r="C226" i="27" s="1"/>
  <c r="X225" i="27" a="1"/>
  <c r="X225" i="27" s="1"/>
  <c r="W225" i="27" a="1"/>
  <c r="W225" i="27" s="1"/>
  <c r="V225" i="27" a="1"/>
  <c r="V225" i="27" s="1"/>
  <c r="U225" i="27" a="1"/>
  <c r="U225" i="27" s="1"/>
  <c r="T225" i="27" a="1"/>
  <c r="T225" i="27" s="1"/>
  <c r="S225" i="27" a="1"/>
  <c r="S225" i="27" s="1"/>
  <c r="R225" i="27" a="1"/>
  <c r="R225" i="27" s="1"/>
  <c r="Q225" i="27" a="1"/>
  <c r="Q225" i="27" s="1"/>
  <c r="P225" i="27" a="1"/>
  <c r="P225" i="27" s="1"/>
  <c r="O225" i="27" a="1"/>
  <c r="O225" i="27" s="1"/>
  <c r="N225" i="27" a="1"/>
  <c r="N225" i="27" s="1"/>
  <c r="M225" i="27" a="1"/>
  <c r="M225" i="27" s="1"/>
  <c r="L225" i="27" a="1"/>
  <c r="L225" i="27" s="1"/>
  <c r="K225" i="27" a="1"/>
  <c r="K225" i="27" s="1"/>
  <c r="J225" i="27" a="1"/>
  <c r="J225" i="27" s="1"/>
  <c r="I225" i="27" a="1"/>
  <c r="I225" i="27" s="1"/>
  <c r="H225" i="27" a="1"/>
  <c r="H225" i="27" s="1"/>
  <c r="G225" i="27" a="1"/>
  <c r="G225" i="27" s="1"/>
  <c r="F225" i="27" a="1"/>
  <c r="F225" i="27" s="1"/>
  <c r="E225" i="27" a="1"/>
  <c r="E225" i="27" s="1"/>
  <c r="D225" i="27" a="1"/>
  <c r="D225" i="27" s="1"/>
  <c r="C225" i="27" a="1"/>
  <c r="C225" i="27" s="1"/>
  <c r="X224" i="27" a="1"/>
  <c r="X224" i="27" s="1"/>
  <c r="W224" i="27" a="1"/>
  <c r="W224" i="27" s="1"/>
  <c r="V224" i="27" a="1"/>
  <c r="V224" i="27" s="1"/>
  <c r="U224" i="27" a="1"/>
  <c r="U224" i="27" s="1"/>
  <c r="T224" i="27" a="1"/>
  <c r="T224" i="27" s="1"/>
  <c r="S224" i="27" a="1"/>
  <c r="S224" i="27" s="1"/>
  <c r="R224" i="27" a="1"/>
  <c r="R224" i="27" s="1"/>
  <c r="Q224" i="27" a="1"/>
  <c r="Q224" i="27" s="1"/>
  <c r="P224" i="27" a="1"/>
  <c r="P224" i="27" s="1"/>
  <c r="O224" i="27" a="1"/>
  <c r="O224" i="27" s="1"/>
  <c r="N224" i="27" a="1"/>
  <c r="N224" i="27" s="1"/>
  <c r="M224" i="27" a="1"/>
  <c r="M224" i="27" s="1"/>
  <c r="L224" i="27" a="1"/>
  <c r="L224" i="27" s="1"/>
  <c r="K224" i="27" a="1"/>
  <c r="K224" i="27" s="1"/>
  <c r="J224" i="27" a="1"/>
  <c r="J224" i="27" s="1"/>
  <c r="I224" i="27" a="1"/>
  <c r="I224" i="27" s="1"/>
  <c r="H224" i="27" a="1"/>
  <c r="H224" i="27" s="1"/>
  <c r="G224" i="27" a="1"/>
  <c r="G224" i="27" s="1"/>
  <c r="F224" i="27" a="1"/>
  <c r="F224" i="27" s="1"/>
  <c r="E224" i="27" a="1"/>
  <c r="E224" i="27" s="1"/>
  <c r="D224" i="27" a="1"/>
  <c r="D224" i="27" s="1"/>
  <c r="C224" i="27" a="1"/>
  <c r="C224" i="27" s="1"/>
  <c r="X223" i="27" a="1"/>
  <c r="X223" i="27" s="1"/>
  <c r="W223" i="27" a="1"/>
  <c r="W223" i="27" s="1"/>
  <c r="V223" i="27" a="1"/>
  <c r="V223" i="27" s="1"/>
  <c r="U223" i="27" a="1"/>
  <c r="U223" i="27" s="1"/>
  <c r="T223" i="27" a="1"/>
  <c r="T223" i="27" s="1"/>
  <c r="S223" i="27" a="1"/>
  <c r="S223" i="27" s="1"/>
  <c r="R223" i="27" a="1"/>
  <c r="R223" i="27" s="1"/>
  <c r="Q223" i="27" a="1"/>
  <c r="Q223" i="27" s="1"/>
  <c r="P223" i="27" a="1"/>
  <c r="P223" i="27" s="1"/>
  <c r="O223" i="27" a="1"/>
  <c r="O223" i="27" s="1"/>
  <c r="N223" i="27" a="1"/>
  <c r="N223" i="27" s="1"/>
  <c r="M223" i="27" a="1"/>
  <c r="M223" i="27" s="1"/>
  <c r="L223" i="27" a="1"/>
  <c r="L223" i="27" s="1"/>
  <c r="K223" i="27" a="1"/>
  <c r="K223" i="27" s="1"/>
  <c r="J223" i="27" a="1"/>
  <c r="J223" i="27" s="1"/>
  <c r="I223" i="27" a="1"/>
  <c r="I223" i="27" s="1"/>
  <c r="H223" i="27" a="1"/>
  <c r="H223" i="27" s="1"/>
  <c r="G223" i="27" a="1"/>
  <c r="G223" i="27" s="1"/>
  <c r="F223" i="27" a="1"/>
  <c r="F223" i="27" s="1"/>
  <c r="E223" i="27" a="1"/>
  <c r="E223" i="27" s="1"/>
  <c r="D223" i="27" a="1"/>
  <c r="D223" i="27" s="1"/>
  <c r="C223" i="27" a="1"/>
  <c r="C223" i="27" s="1"/>
  <c r="X222" i="27" a="1"/>
  <c r="X222" i="27" s="1"/>
  <c r="W222" i="27" a="1"/>
  <c r="W222" i="27" s="1"/>
  <c r="V222" i="27" a="1"/>
  <c r="V222" i="27" s="1"/>
  <c r="U222" i="27" a="1"/>
  <c r="U222" i="27" s="1"/>
  <c r="T222" i="27" a="1"/>
  <c r="T222" i="27" s="1"/>
  <c r="S222" i="27" a="1"/>
  <c r="S222" i="27" s="1"/>
  <c r="R222" i="27" a="1"/>
  <c r="R222" i="27" s="1"/>
  <c r="Q222" i="27" a="1"/>
  <c r="Q222" i="27" s="1"/>
  <c r="P222" i="27" a="1"/>
  <c r="P222" i="27" s="1"/>
  <c r="O222" i="27" a="1"/>
  <c r="O222" i="27" s="1"/>
  <c r="N222" i="27" a="1"/>
  <c r="N222" i="27" s="1"/>
  <c r="M222" i="27" a="1"/>
  <c r="M222" i="27" s="1"/>
  <c r="L222" i="27" a="1"/>
  <c r="L222" i="27" s="1"/>
  <c r="K222" i="27" a="1"/>
  <c r="K222" i="27" s="1"/>
  <c r="J222" i="27" a="1"/>
  <c r="J222" i="27" s="1"/>
  <c r="I222" i="27" a="1"/>
  <c r="I222" i="27" s="1"/>
  <c r="H222" i="27" a="1"/>
  <c r="H222" i="27" s="1"/>
  <c r="G222" i="27" a="1"/>
  <c r="G222" i="27" s="1"/>
  <c r="F222" i="27" a="1"/>
  <c r="F222" i="27" s="1"/>
  <c r="E222" i="27" a="1"/>
  <c r="E222" i="27" s="1"/>
  <c r="D222" i="27" a="1"/>
  <c r="D222" i="27" s="1"/>
  <c r="C222" i="27" a="1"/>
  <c r="C222" i="27" s="1"/>
  <c r="X221" i="27" a="1"/>
  <c r="X221" i="27" s="1"/>
  <c r="W221" i="27" a="1"/>
  <c r="W221" i="27" s="1"/>
  <c r="V221" i="27" a="1"/>
  <c r="V221" i="27" s="1"/>
  <c r="U221" i="27" a="1"/>
  <c r="U221" i="27" s="1"/>
  <c r="T221" i="27" a="1"/>
  <c r="T221" i="27" s="1"/>
  <c r="S221" i="27" a="1"/>
  <c r="S221" i="27" s="1"/>
  <c r="R221" i="27" a="1"/>
  <c r="R221" i="27" s="1"/>
  <c r="Q221" i="27" a="1"/>
  <c r="Q221" i="27" s="1"/>
  <c r="P221" i="27" a="1"/>
  <c r="P221" i="27" s="1"/>
  <c r="O221" i="27" a="1"/>
  <c r="O221" i="27" s="1"/>
  <c r="N221" i="27" a="1"/>
  <c r="N221" i="27" s="1"/>
  <c r="M221" i="27" a="1"/>
  <c r="M221" i="27" s="1"/>
  <c r="L221" i="27" a="1"/>
  <c r="L221" i="27" s="1"/>
  <c r="K221" i="27" a="1"/>
  <c r="K221" i="27" s="1"/>
  <c r="J221" i="27" a="1"/>
  <c r="J221" i="27" s="1"/>
  <c r="I221" i="27" a="1"/>
  <c r="I221" i="27" s="1"/>
  <c r="H221" i="27" a="1"/>
  <c r="H221" i="27" s="1"/>
  <c r="G221" i="27" a="1"/>
  <c r="G221" i="27" s="1"/>
  <c r="F221" i="27" a="1"/>
  <c r="F221" i="27" s="1"/>
  <c r="E221" i="27" a="1"/>
  <c r="E221" i="27" s="1"/>
  <c r="D221" i="27" a="1"/>
  <c r="D221" i="27" s="1"/>
  <c r="C221" i="27" a="1"/>
  <c r="C221" i="27" s="1"/>
  <c r="X220" i="27" a="1"/>
  <c r="X220" i="27" s="1"/>
  <c r="W220" i="27" a="1"/>
  <c r="W220" i="27" s="1"/>
  <c r="V220" i="27" a="1"/>
  <c r="V220" i="27" s="1"/>
  <c r="U220" i="27" a="1"/>
  <c r="U220" i="27" s="1"/>
  <c r="T220" i="27" a="1"/>
  <c r="T220" i="27" s="1"/>
  <c r="S220" i="27" a="1"/>
  <c r="S220" i="27" s="1"/>
  <c r="R220" i="27" a="1"/>
  <c r="R220" i="27" s="1"/>
  <c r="Q220" i="27" a="1"/>
  <c r="Q220" i="27" s="1"/>
  <c r="P220" i="27" a="1"/>
  <c r="P220" i="27" s="1"/>
  <c r="O220" i="27" a="1"/>
  <c r="O220" i="27" s="1"/>
  <c r="N220" i="27" a="1"/>
  <c r="N220" i="27" s="1"/>
  <c r="M220" i="27" a="1"/>
  <c r="M220" i="27" s="1"/>
  <c r="L220" i="27" a="1"/>
  <c r="L220" i="27" s="1"/>
  <c r="K220" i="27" a="1"/>
  <c r="K220" i="27" s="1"/>
  <c r="J220" i="27" a="1"/>
  <c r="J220" i="27" s="1"/>
  <c r="I220" i="27" a="1"/>
  <c r="I220" i="27" s="1"/>
  <c r="H220" i="27" a="1"/>
  <c r="H220" i="27" s="1"/>
  <c r="G220" i="27" a="1"/>
  <c r="G220" i="27" s="1"/>
  <c r="F220" i="27" a="1"/>
  <c r="F220" i="27" s="1"/>
  <c r="E220" i="27" a="1"/>
  <c r="E220" i="27" s="1"/>
  <c r="D220" i="27" a="1"/>
  <c r="D220" i="27" s="1"/>
  <c r="C220" i="27" a="1"/>
  <c r="C220" i="27" s="1"/>
  <c r="X219" i="27" a="1"/>
  <c r="X219" i="27" s="1"/>
  <c r="W219" i="27" a="1"/>
  <c r="W219" i="27" s="1"/>
  <c r="V219" i="27" a="1"/>
  <c r="V219" i="27" s="1"/>
  <c r="U219" i="27" a="1"/>
  <c r="U219" i="27" s="1"/>
  <c r="T219" i="27" a="1"/>
  <c r="T219" i="27" s="1"/>
  <c r="S219" i="27" a="1"/>
  <c r="S219" i="27" s="1"/>
  <c r="R219" i="27" a="1"/>
  <c r="R219" i="27" s="1"/>
  <c r="Q219" i="27" a="1"/>
  <c r="Q219" i="27" s="1"/>
  <c r="P219" i="27" a="1"/>
  <c r="P219" i="27" s="1"/>
  <c r="O219" i="27" a="1"/>
  <c r="O219" i="27" s="1"/>
  <c r="N219" i="27" a="1"/>
  <c r="N219" i="27" s="1"/>
  <c r="M219" i="27" a="1"/>
  <c r="M219" i="27" s="1"/>
  <c r="L219" i="27" a="1"/>
  <c r="L219" i="27" s="1"/>
  <c r="K219" i="27" a="1"/>
  <c r="K219" i="27" s="1"/>
  <c r="J219" i="27" a="1"/>
  <c r="J219" i="27" s="1"/>
  <c r="I219" i="27" a="1"/>
  <c r="I219" i="27" s="1"/>
  <c r="H219" i="27" a="1"/>
  <c r="H219" i="27" s="1"/>
  <c r="G219" i="27" a="1"/>
  <c r="G219" i="27" s="1"/>
  <c r="F219" i="27" a="1"/>
  <c r="F219" i="27" s="1"/>
  <c r="E219" i="27" a="1"/>
  <c r="E219" i="27" s="1"/>
  <c r="D219" i="27" a="1"/>
  <c r="D219" i="27" s="1"/>
  <c r="C219" i="27" a="1"/>
  <c r="C219" i="27" s="1"/>
  <c r="X218" i="27" a="1"/>
  <c r="X218" i="27" s="1"/>
  <c r="W218" i="27" a="1"/>
  <c r="W218" i="27" s="1"/>
  <c r="V218" i="27" a="1"/>
  <c r="V218" i="27" s="1"/>
  <c r="U218" i="27" a="1"/>
  <c r="U218" i="27" s="1"/>
  <c r="T218" i="27" a="1"/>
  <c r="T218" i="27" s="1"/>
  <c r="S218" i="27" a="1"/>
  <c r="S218" i="27" s="1"/>
  <c r="R218" i="27" a="1"/>
  <c r="R218" i="27" s="1"/>
  <c r="Q218" i="27" a="1"/>
  <c r="Q218" i="27" s="1"/>
  <c r="P218" i="27" a="1"/>
  <c r="P218" i="27" s="1"/>
  <c r="O218" i="27" a="1"/>
  <c r="O218" i="27" s="1"/>
  <c r="N218" i="27" a="1"/>
  <c r="N218" i="27" s="1"/>
  <c r="M218" i="27" a="1"/>
  <c r="M218" i="27" s="1"/>
  <c r="L218" i="27" a="1"/>
  <c r="L218" i="27" s="1"/>
  <c r="K218" i="27" a="1"/>
  <c r="K218" i="27" s="1"/>
  <c r="J218" i="27" a="1"/>
  <c r="J218" i="27" s="1"/>
  <c r="I218" i="27" a="1"/>
  <c r="I218" i="27" s="1"/>
  <c r="H218" i="27" a="1"/>
  <c r="H218" i="27" s="1"/>
  <c r="G218" i="27" a="1"/>
  <c r="G218" i="27" s="1"/>
  <c r="F218" i="27" a="1"/>
  <c r="F218" i="27" s="1"/>
  <c r="E218" i="27" a="1"/>
  <c r="E218" i="27" s="1"/>
  <c r="D218" i="27" a="1"/>
  <c r="D218" i="27" s="1"/>
  <c r="C218" i="27" a="1"/>
  <c r="C218" i="27" s="1"/>
  <c r="X217" i="27" a="1"/>
  <c r="X217" i="27" s="1"/>
  <c r="W217" i="27" a="1"/>
  <c r="W217" i="27" s="1"/>
  <c r="V217" i="27" a="1"/>
  <c r="V217" i="27" s="1"/>
  <c r="U217" i="27" a="1"/>
  <c r="U217" i="27" s="1"/>
  <c r="T217" i="27" a="1"/>
  <c r="T217" i="27" s="1"/>
  <c r="S217" i="27" a="1"/>
  <c r="S217" i="27" s="1"/>
  <c r="R217" i="27" a="1"/>
  <c r="R217" i="27" s="1"/>
  <c r="Q217" i="27" a="1"/>
  <c r="Q217" i="27" s="1"/>
  <c r="P217" i="27" a="1"/>
  <c r="P217" i="27" s="1"/>
  <c r="O217" i="27" a="1"/>
  <c r="O217" i="27" s="1"/>
  <c r="N217" i="27" a="1"/>
  <c r="N217" i="27" s="1"/>
  <c r="M217" i="27" a="1"/>
  <c r="M217" i="27" s="1"/>
  <c r="L217" i="27" a="1"/>
  <c r="L217" i="27" s="1"/>
  <c r="K217" i="27" a="1"/>
  <c r="K217" i="27" s="1"/>
  <c r="J217" i="27" a="1"/>
  <c r="J217" i="27" s="1"/>
  <c r="I217" i="27" a="1"/>
  <c r="I217" i="27" s="1"/>
  <c r="H217" i="27" a="1"/>
  <c r="H217" i="27" s="1"/>
  <c r="G217" i="27" a="1"/>
  <c r="G217" i="27" s="1"/>
  <c r="F217" i="27" a="1"/>
  <c r="F217" i="27" s="1"/>
  <c r="E217" i="27" a="1"/>
  <c r="E217" i="27" s="1"/>
  <c r="D217" i="27" a="1"/>
  <c r="D217" i="27" s="1"/>
  <c r="C217" i="27" a="1"/>
  <c r="C217" i="27" s="1"/>
  <c r="X216" i="27" a="1"/>
  <c r="X216" i="27" s="1"/>
  <c r="W216" i="27" a="1"/>
  <c r="W216" i="27" s="1"/>
  <c r="V216" i="27" a="1"/>
  <c r="V216" i="27" s="1"/>
  <c r="U216" i="27" a="1"/>
  <c r="U216" i="27" s="1"/>
  <c r="T216" i="27" a="1"/>
  <c r="T216" i="27" s="1"/>
  <c r="S216" i="27" a="1"/>
  <c r="S216" i="27" s="1"/>
  <c r="R216" i="27" a="1"/>
  <c r="R216" i="27" s="1"/>
  <c r="Q216" i="27" a="1"/>
  <c r="Q216" i="27" s="1"/>
  <c r="P216" i="27" a="1"/>
  <c r="P216" i="27" s="1"/>
  <c r="O216" i="27" a="1"/>
  <c r="O216" i="27" s="1"/>
  <c r="N216" i="27" a="1"/>
  <c r="N216" i="27" s="1"/>
  <c r="M216" i="27" a="1"/>
  <c r="M216" i="27" s="1"/>
  <c r="L216" i="27" a="1"/>
  <c r="L216" i="27" s="1"/>
  <c r="K216" i="27" a="1"/>
  <c r="K216" i="27" s="1"/>
  <c r="J216" i="27" a="1"/>
  <c r="J216" i="27" s="1"/>
  <c r="I216" i="27" a="1"/>
  <c r="I216" i="27" s="1"/>
  <c r="H216" i="27" a="1"/>
  <c r="H216" i="27" s="1"/>
  <c r="G216" i="27" a="1"/>
  <c r="G216" i="27" s="1"/>
  <c r="F216" i="27" a="1"/>
  <c r="F216" i="27" s="1"/>
  <c r="E216" i="27" a="1"/>
  <c r="E216" i="27" s="1"/>
  <c r="D216" i="27" a="1"/>
  <c r="D216" i="27" s="1"/>
  <c r="C216" i="27" a="1"/>
  <c r="C216" i="27" s="1"/>
  <c r="X215" i="27" a="1"/>
  <c r="X215" i="27" s="1"/>
  <c r="W215" i="27" a="1"/>
  <c r="W215" i="27" s="1"/>
  <c r="V215" i="27" a="1"/>
  <c r="V215" i="27" s="1"/>
  <c r="U215" i="27" a="1"/>
  <c r="U215" i="27" s="1"/>
  <c r="T215" i="27" a="1"/>
  <c r="T215" i="27" s="1"/>
  <c r="S215" i="27" a="1"/>
  <c r="S215" i="27" s="1"/>
  <c r="R215" i="27" a="1"/>
  <c r="R215" i="27" s="1"/>
  <c r="Q215" i="27" a="1"/>
  <c r="Q215" i="27" s="1"/>
  <c r="P215" i="27" a="1"/>
  <c r="P215" i="27" s="1"/>
  <c r="O215" i="27" a="1"/>
  <c r="O215" i="27" s="1"/>
  <c r="N215" i="27" a="1"/>
  <c r="N215" i="27" s="1"/>
  <c r="M215" i="27" a="1"/>
  <c r="M215" i="27" s="1"/>
  <c r="L215" i="27" a="1"/>
  <c r="L215" i="27" s="1"/>
  <c r="K215" i="27" a="1"/>
  <c r="K215" i="27" s="1"/>
  <c r="J215" i="27" a="1"/>
  <c r="J215" i="27" s="1"/>
  <c r="I215" i="27" a="1"/>
  <c r="I215" i="27" s="1"/>
  <c r="H215" i="27" a="1"/>
  <c r="H215" i="27" s="1"/>
  <c r="G215" i="27" a="1"/>
  <c r="G215" i="27" s="1"/>
  <c r="F215" i="27" a="1"/>
  <c r="F215" i="27" s="1"/>
  <c r="E215" i="27" a="1"/>
  <c r="E215" i="27" s="1"/>
  <c r="D215" i="27" a="1"/>
  <c r="D215" i="27" s="1"/>
  <c r="C215" i="27" a="1"/>
  <c r="C215" i="27" s="1"/>
  <c r="X209" i="27" a="1"/>
  <c r="X209" i="27" s="1"/>
  <c r="W209" i="27" a="1"/>
  <c r="W209" i="27" s="1"/>
  <c r="V209" i="27" a="1"/>
  <c r="V209" i="27" s="1"/>
  <c r="U209" i="27" a="1"/>
  <c r="U209" i="27" s="1"/>
  <c r="T209" i="27" a="1"/>
  <c r="T209" i="27" s="1"/>
  <c r="S209" i="27" a="1"/>
  <c r="S209" i="27" s="1"/>
  <c r="R209" i="27" a="1"/>
  <c r="R209" i="27" s="1"/>
  <c r="Q209" i="27" a="1"/>
  <c r="Q209" i="27" s="1"/>
  <c r="P209" i="27" a="1"/>
  <c r="P209" i="27" s="1"/>
  <c r="O209" i="27" a="1"/>
  <c r="O209" i="27" s="1"/>
  <c r="N209" i="27" a="1"/>
  <c r="N209" i="27" s="1"/>
  <c r="M209" i="27" a="1"/>
  <c r="M209" i="27" s="1"/>
  <c r="L209" i="27" a="1"/>
  <c r="L209" i="27" s="1"/>
  <c r="K209" i="27" a="1"/>
  <c r="K209" i="27" s="1"/>
  <c r="J209" i="27" a="1"/>
  <c r="J209" i="27" s="1"/>
  <c r="I209" i="27" a="1"/>
  <c r="I209" i="27" s="1"/>
  <c r="H209" i="27" a="1"/>
  <c r="H209" i="27" s="1"/>
  <c r="G209" i="27" a="1"/>
  <c r="G209" i="27" s="1"/>
  <c r="F209" i="27" a="1"/>
  <c r="F209" i="27" s="1"/>
  <c r="E209" i="27" a="1"/>
  <c r="E209" i="27" s="1"/>
  <c r="D209" i="27" a="1"/>
  <c r="D209" i="27" s="1"/>
  <c r="C209" i="27" a="1"/>
  <c r="C209" i="27" s="1"/>
  <c r="X208" i="27" a="1"/>
  <c r="X208" i="27" s="1"/>
  <c r="W208" i="27" a="1"/>
  <c r="W208" i="27" s="1"/>
  <c r="V208" i="27" a="1"/>
  <c r="V208" i="27" s="1"/>
  <c r="U208" i="27" a="1"/>
  <c r="U208" i="27" s="1"/>
  <c r="T208" i="27" a="1"/>
  <c r="T208" i="27" s="1"/>
  <c r="S208" i="27" a="1"/>
  <c r="S208" i="27" s="1"/>
  <c r="R208" i="27" a="1"/>
  <c r="R208" i="27" s="1"/>
  <c r="Q208" i="27" a="1"/>
  <c r="Q208" i="27" s="1"/>
  <c r="P208" i="27" a="1"/>
  <c r="P208" i="27" s="1"/>
  <c r="O208" i="27" a="1"/>
  <c r="O208" i="27" s="1"/>
  <c r="N208" i="27" a="1"/>
  <c r="N208" i="27" s="1"/>
  <c r="M208" i="27" a="1"/>
  <c r="M208" i="27" s="1"/>
  <c r="L208" i="27" a="1"/>
  <c r="L208" i="27" s="1"/>
  <c r="K208" i="27" a="1"/>
  <c r="K208" i="27" s="1"/>
  <c r="J208" i="27" a="1"/>
  <c r="J208" i="27" s="1"/>
  <c r="I208" i="27" a="1"/>
  <c r="I208" i="27" s="1"/>
  <c r="H208" i="27" a="1"/>
  <c r="H208" i="27" s="1"/>
  <c r="G208" i="27" a="1"/>
  <c r="G208" i="27" s="1"/>
  <c r="F208" i="27" a="1"/>
  <c r="F208" i="27" s="1"/>
  <c r="E208" i="27" a="1"/>
  <c r="E208" i="27" s="1"/>
  <c r="D208" i="27" a="1"/>
  <c r="D208" i="27" s="1"/>
  <c r="C208" i="27" a="1"/>
  <c r="C208" i="27" s="1"/>
  <c r="X207" i="27" a="1"/>
  <c r="X207" i="27" s="1"/>
  <c r="W207" i="27" a="1"/>
  <c r="W207" i="27" s="1"/>
  <c r="V207" i="27" a="1"/>
  <c r="V207" i="27" s="1"/>
  <c r="U207" i="27" a="1"/>
  <c r="U207" i="27" s="1"/>
  <c r="T207" i="27" a="1"/>
  <c r="T207" i="27" s="1"/>
  <c r="S207" i="27" a="1"/>
  <c r="S207" i="27" s="1"/>
  <c r="R207" i="27" a="1"/>
  <c r="R207" i="27" s="1"/>
  <c r="Q207" i="27" a="1"/>
  <c r="Q207" i="27" s="1"/>
  <c r="P207" i="27" a="1"/>
  <c r="P207" i="27" s="1"/>
  <c r="O207" i="27" a="1"/>
  <c r="O207" i="27" s="1"/>
  <c r="N207" i="27" a="1"/>
  <c r="N207" i="27" s="1"/>
  <c r="M207" i="27" a="1"/>
  <c r="M207" i="27" s="1"/>
  <c r="L207" i="27" a="1"/>
  <c r="L207" i="27" s="1"/>
  <c r="K207" i="27" a="1"/>
  <c r="K207" i="27" s="1"/>
  <c r="J207" i="27" a="1"/>
  <c r="J207" i="27" s="1"/>
  <c r="I207" i="27" a="1"/>
  <c r="I207" i="27" s="1"/>
  <c r="H207" i="27" a="1"/>
  <c r="H207" i="27" s="1"/>
  <c r="G207" i="27" a="1"/>
  <c r="G207" i="27" s="1"/>
  <c r="F207" i="27" a="1"/>
  <c r="F207" i="27" s="1"/>
  <c r="E207" i="27" a="1"/>
  <c r="E207" i="27" s="1"/>
  <c r="D207" i="27" a="1"/>
  <c r="D207" i="27" s="1"/>
  <c r="C207" i="27" a="1"/>
  <c r="C207" i="27" s="1"/>
  <c r="X206" i="27" a="1"/>
  <c r="X206" i="27" s="1"/>
  <c r="W206" i="27" a="1"/>
  <c r="W206" i="27" s="1"/>
  <c r="V206" i="27" a="1"/>
  <c r="V206" i="27" s="1"/>
  <c r="U206" i="27" a="1"/>
  <c r="U206" i="27" s="1"/>
  <c r="T206" i="27" a="1"/>
  <c r="T206" i="27" s="1"/>
  <c r="S206" i="27" a="1"/>
  <c r="S206" i="27" s="1"/>
  <c r="R206" i="27" a="1"/>
  <c r="R206" i="27" s="1"/>
  <c r="Q206" i="27" a="1"/>
  <c r="Q206" i="27" s="1"/>
  <c r="P206" i="27" a="1"/>
  <c r="P206" i="27" s="1"/>
  <c r="O206" i="27" a="1"/>
  <c r="O206" i="27" s="1"/>
  <c r="N206" i="27" a="1"/>
  <c r="N206" i="27" s="1"/>
  <c r="M206" i="27" a="1"/>
  <c r="M206" i="27" s="1"/>
  <c r="L206" i="27" a="1"/>
  <c r="L206" i="27" s="1"/>
  <c r="K206" i="27" a="1"/>
  <c r="K206" i="27" s="1"/>
  <c r="J206" i="27" a="1"/>
  <c r="J206" i="27" s="1"/>
  <c r="I206" i="27" a="1"/>
  <c r="I206" i="27" s="1"/>
  <c r="H206" i="27" a="1"/>
  <c r="H206" i="27" s="1"/>
  <c r="G206" i="27" a="1"/>
  <c r="G206" i="27" s="1"/>
  <c r="F206" i="27" a="1"/>
  <c r="F206" i="27" s="1"/>
  <c r="E206" i="27" a="1"/>
  <c r="E206" i="27" s="1"/>
  <c r="D206" i="27" a="1"/>
  <c r="D206" i="27" s="1"/>
  <c r="C206" i="27" a="1"/>
  <c r="C206" i="27" s="1"/>
  <c r="X205" i="27" a="1"/>
  <c r="X205" i="27" s="1"/>
  <c r="W205" i="27" a="1"/>
  <c r="W205" i="27" s="1"/>
  <c r="V205" i="27" a="1"/>
  <c r="V205" i="27" s="1"/>
  <c r="U205" i="27" a="1"/>
  <c r="U205" i="27" s="1"/>
  <c r="T205" i="27" a="1"/>
  <c r="T205" i="27" s="1"/>
  <c r="S205" i="27" a="1"/>
  <c r="S205" i="27" s="1"/>
  <c r="R205" i="27" a="1"/>
  <c r="R205" i="27" s="1"/>
  <c r="Q205" i="27" a="1"/>
  <c r="Q205" i="27" s="1"/>
  <c r="P205" i="27" a="1"/>
  <c r="P205" i="27" s="1"/>
  <c r="O205" i="27" a="1"/>
  <c r="O205" i="27" s="1"/>
  <c r="N205" i="27" a="1"/>
  <c r="N205" i="27" s="1"/>
  <c r="M205" i="27" a="1"/>
  <c r="M205" i="27" s="1"/>
  <c r="L205" i="27" a="1"/>
  <c r="L205" i="27" s="1"/>
  <c r="K205" i="27" a="1"/>
  <c r="K205" i="27" s="1"/>
  <c r="J205" i="27" a="1"/>
  <c r="J205" i="27" s="1"/>
  <c r="I205" i="27" a="1"/>
  <c r="I205" i="27" s="1"/>
  <c r="H205" i="27" a="1"/>
  <c r="H205" i="27" s="1"/>
  <c r="G205" i="27" a="1"/>
  <c r="G205" i="27" s="1"/>
  <c r="F205" i="27" a="1"/>
  <c r="F205" i="27" s="1"/>
  <c r="E205" i="27" a="1"/>
  <c r="E205" i="27" s="1"/>
  <c r="D205" i="27" a="1"/>
  <c r="D205" i="27" s="1"/>
  <c r="C205" i="27" a="1"/>
  <c r="C205" i="27" s="1"/>
  <c r="X204" i="27" a="1"/>
  <c r="X204" i="27" s="1"/>
  <c r="W204" i="27" a="1"/>
  <c r="W204" i="27" s="1"/>
  <c r="V204" i="27" a="1"/>
  <c r="V204" i="27" s="1"/>
  <c r="U204" i="27" a="1"/>
  <c r="U204" i="27" s="1"/>
  <c r="T204" i="27" a="1"/>
  <c r="T204" i="27" s="1"/>
  <c r="S204" i="27" a="1"/>
  <c r="S204" i="27" s="1"/>
  <c r="R204" i="27" a="1"/>
  <c r="R204" i="27" s="1"/>
  <c r="Q204" i="27" a="1"/>
  <c r="Q204" i="27" s="1"/>
  <c r="P204" i="27" a="1"/>
  <c r="P204" i="27" s="1"/>
  <c r="O204" i="27" a="1"/>
  <c r="O204" i="27" s="1"/>
  <c r="N204" i="27" a="1"/>
  <c r="N204" i="27" s="1"/>
  <c r="M204" i="27" a="1"/>
  <c r="M204" i="27" s="1"/>
  <c r="L204" i="27" a="1"/>
  <c r="L204" i="27" s="1"/>
  <c r="K204" i="27" a="1"/>
  <c r="K204" i="27" s="1"/>
  <c r="J204" i="27" a="1"/>
  <c r="J204" i="27" s="1"/>
  <c r="I204" i="27" a="1"/>
  <c r="I204" i="27" s="1"/>
  <c r="H204" i="27" a="1"/>
  <c r="H204" i="27" s="1"/>
  <c r="G204" i="27" a="1"/>
  <c r="G204" i="27" s="1"/>
  <c r="F204" i="27" a="1"/>
  <c r="F204" i="27" s="1"/>
  <c r="E204" i="27" a="1"/>
  <c r="E204" i="27" s="1"/>
  <c r="D204" i="27" a="1"/>
  <c r="D204" i="27" s="1"/>
  <c r="C204" i="27" a="1"/>
  <c r="C204" i="27" s="1"/>
  <c r="X203" i="27" a="1"/>
  <c r="X203" i="27" s="1"/>
  <c r="W203" i="27" a="1"/>
  <c r="W203" i="27" s="1"/>
  <c r="V203" i="27" a="1"/>
  <c r="V203" i="27" s="1"/>
  <c r="U203" i="27" a="1"/>
  <c r="U203" i="27" s="1"/>
  <c r="T203" i="27" a="1"/>
  <c r="T203" i="27" s="1"/>
  <c r="S203" i="27" a="1"/>
  <c r="S203" i="27" s="1"/>
  <c r="R203" i="27" a="1"/>
  <c r="R203" i="27" s="1"/>
  <c r="Q203" i="27" a="1"/>
  <c r="Q203" i="27" s="1"/>
  <c r="P203" i="27" a="1"/>
  <c r="P203" i="27" s="1"/>
  <c r="O203" i="27" a="1"/>
  <c r="O203" i="27" s="1"/>
  <c r="N203" i="27" a="1"/>
  <c r="N203" i="27" s="1"/>
  <c r="M203" i="27" a="1"/>
  <c r="M203" i="27" s="1"/>
  <c r="L203" i="27" a="1"/>
  <c r="L203" i="27" s="1"/>
  <c r="K203" i="27" a="1"/>
  <c r="K203" i="27" s="1"/>
  <c r="J203" i="27" a="1"/>
  <c r="J203" i="27" s="1"/>
  <c r="I203" i="27" a="1"/>
  <c r="I203" i="27" s="1"/>
  <c r="H203" i="27" a="1"/>
  <c r="H203" i="27" s="1"/>
  <c r="G203" i="27" a="1"/>
  <c r="G203" i="27" s="1"/>
  <c r="F203" i="27" a="1"/>
  <c r="F203" i="27" s="1"/>
  <c r="E203" i="27" a="1"/>
  <c r="E203" i="27" s="1"/>
  <c r="D203" i="27" a="1"/>
  <c r="D203" i="27" s="1"/>
  <c r="C203" i="27" a="1"/>
  <c r="C203" i="27" s="1"/>
  <c r="X202" i="27" a="1"/>
  <c r="X202" i="27" s="1"/>
  <c r="W202" i="27" a="1"/>
  <c r="W202" i="27" s="1"/>
  <c r="V202" i="27" a="1"/>
  <c r="V202" i="27" s="1"/>
  <c r="U202" i="27" a="1"/>
  <c r="U202" i="27" s="1"/>
  <c r="T202" i="27" a="1"/>
  <c r="T202" i="27" s="1"/>
  <c r="S202" i="27" a="1"/>
  <c r="S202" i="27" s="1"/>
  <c r="R202" i="27" a="1"/>
  <c r="R202" i="27" s="1"/>
  <c r="Q202" i="27" a="1"/>
  <c r="Q202" i="27" s="1"/>
  <c r="P202" i="27" a="1"/>
  <c r="P202" i="27" s="1"/>
  <c r="O202" i="27" a="1"/>
  <c r="O202" i="27" s="1"/>
  <c r="N202" i="27" a="1"/>
  <c r="N202" i="27" s="1"/>
  <c r="M202" i="27" a="1"/>
  <c r="M202" i="27" s="1"/>
  <c r="L202" i="27" a="1"/>
  <c r="L202" i="27" s="1"/>
  <c r="K202" i="27" a="1"/>
  <c r="K202" i="27" s="1"/>
  <c r="J202" i="27" a="1"/>
  <c r="J202" i="27" s="1"/>
  <c r="I202" i="27" a="1"/>
  <c r="I202" i="27" s="1"/>
  <c r="H202" i="27" a="1"/>
  <c r="H202" i="27" s="1"/>
  <c r="G202" i="27" a="1"/>
  <c r="G202" i="27" s="1"/>
  <c r="F202" i="27" a="1"/>
  <c r="F202" i="27" s="1"/>
  <c r="E202" i="27" a="1"/>
  <c r="E202" i="27" s="1"/>
  <c r="D202" i="27" a="1"/>
  <c r="D202" i="27" s="1"/>
  <c r="C202" i="27" a="1"/>
  <c r="C202" i="27" s="1"/>
  <c r="X201" i="27" a="1"/>
  <c r="X201" i="27" s="1"/>
  <c r="W201" i="27" a="1"/>
  <c r="W201" i="27" s="1"/>
  <c r="V201" i="27" a="1"/>
  <c r="V201" i="27" s="1"/>
  <c r="U201" i="27" a="1"/>
  <c r="U201" i="27" s="1"/>
  <c r="T201" i="27" a="1"/>
  <c r="T201" i="27" s="1"/>
  <c r="S201" i="27" a="1"/>
  <c r="S201" i="27" s="1"/>
  <c r="R201" i="27" a="1"/>
  <c r="R201" i="27" s="1"/>
  <c r="Q201" i="27" a="1"/>
  <c r="Q201" i="27" s="1"/>
  <c r="P201" i="27" a="1"/>
  <c r="P201" i="27" s="1"/>
  <c r="O201" i="27" a="1"/>
  <c r="O201" i="27" s="1"/>
  <c r="N201" i="27" a="1"/>
  <c r="N201" i="27" s="1"/>
  <c r="M201" i="27" a="1"/>
  <c r="M201" i="27" s="1"/>
  <c r="L201" i="27" a="1"/>
  <c r="L201" i="27" s="1"/>
  <c r="K201" i="27" a="1"/>
  <c r="K201" i="27" s="1"/>
  <c r="J201" i="27" a="1"/>
  <c r="J201" i="27" s="1"/>
  <c r="I201" i="27" a="1"/>
  <c r="I201" i="27" s="1"/>
  <c r="H201" i="27" a="1"/>
  <c r="H201" i="27" s="1"/>
  <c r="G201" i="27" a="1"/>
  <c r="G201" i="27" s="1"/>
  <c r="F201" i="27" a="1"/>
  <c r="F201" i="27" s="1"/>
  <c r="E201" i="27" a="1"/>
  <c r="E201" i="27" s="1"/>
  <c r="D201" i="27" a="1"/>
  <c r="D201" i="27" s="1"/>
  <c r="C201" i="27" a="1"/>
  <c r="C201" i="27" s="1"/>
  <c r="X200" i="27" a="1"/>
  <c r="X200" i="27" s="1"/>
  <c r="W200" i="27" a="1"/>
  <c r="W200" i="27" s="1"/>
  <c r="V200" i="27" a="1"/>
  <c r="V200" i="27" s="1"/>
  <c r="U200" i="27" a="1"/>
  <c r="U200" i="27" s="1"/>
  <c r="T200" i="27" a="1"/>
  <c r="T200" i="27" s="1"/>
  <c r="S200" i="27" a="1"/>
  <c r="S200" i="27" s="1"/>
  <c r="R200" i="27" a="1"/>
  <c r="R200" i="27" s="1"/>
  <c r="Q200" i="27" a="1"/>
  <c r="Q200" i="27" s="1"/>
  <c r="P200" i="27" a="1"/>
  <c r="P200" i="27" s="1"/>
  <c r="O200" i="27" a="1"/>
  <c r="O200" i="27" s="1"/>
  <c r="N200" i="27" a="1"/>
  <c r="N200" i="27" s="1"/>
  <c r="M200" i="27" a="1"/>
  <c r="M200" i="27" s="1"/>
  <c r="L200" i="27" a="1"/>
  <c r="L200" i="27" s="1"/>
  <c r="K200" i="27" a="1"/>
  <c r="K200" i="27" s="1"/>
  <c r="J200" i="27" a="1"/>
  <c r="J200" i="27" s="1"/>
  <c r="I200" i="27" a="1"/>
  <c r="I200" i="27" s="1"/>
  <c r="H200" i="27" a="1"/>
  <c r="H200" i="27" s="1"/>
  <c r="G200" i="27" a="1"/>
  <c r="G200" i="27" s="1"/>
  <c r="F200" i="27" a="1"/>
  <c r="F200" i="27" s="1"/>
  <c r="E200" i="27" a="1"/>
  <c r="E200" i="27" s="1"/>
  <c r="D200" i="27" a="1"/>
  <c r="D200" i="27" s="1"/>
  <c r="C200" i="27" a="1"/>
  <c r="C200" i="27" s="1"/>
  <c r="X199" i="27" a="1"/>
  <c r="X199" i="27" s="1"/>
  <c r="W199" i="27" a="1"/>
  <c r="W199" i="27" s="1"/>
  <c r="V199" i="27" a="1"/>
  <c r="V199" i="27" s="1"/>
  <c r="U199" i="27" a="1"/>
  <c r="U199" i="27" s="1"/>
  <c r="T199" i="27" a="1"/>
  <c r="T199" i="27" s="1"/>
  <c r="S199" i="27" a="1"/>
  <c r="S199" i="27" s="1"/>
  <c r="R199" i="27" a="1"/>
  <c r="R199" i="27" s="1"/>
  <c r="Q199" i="27" a="1"/>
  <c r="Q199" i="27" s="1"/>
  <c r="P199" i="27" a="1"/>
  <c r="P199" i="27" s="1"/>
  <c r="O199" i="27" a="1"/>
  <c r="O199" i="27" s="1"/>
  <c r="N199" i="27" a="1"/>
  <c r="N199" i="27" s="1"/>
  <c r="M199" i="27" a="1"/>
  <c r="M199" i="27" s="1"/>
  <c r="L199" i="27" a="1"/>
  <c r="L199" i="27" s="1"/>
  <c r="K199" i="27" a="1"/>
  <c r="K199" i="27" s="1"/>
  <c r="J199" i="27" a="1"/>
  <c r="J199" i="27" s="1"/>
  <c r="I199" i="27" a="1"/>
  <c r="I199" i="27" s="1"/>
  <c r="H199" i="27" a="1"/>
  <c r="H199" i="27" s="1"/>
  <c r="G199" i="27" a="1"/>
  <c r="G199" i="27" s="1"/>
  <c r="F199" i="27" a="1"/>
  <c r="F199" i="27" s="1"/>
  <c r="E199" i="27" a="1"/>
  <c r="E199" i="27" s="1"/>
  <c r="D199" i="27" a="1"/>
  <c r="D199" i="27" s="1"/>
  <c r="C199" i="27" a="1"/>
  <c r="C199" i="27" s="1"/>
  <c r="X198" i="27" a="1"/>
  <c r="X198" i="27" s="1"/>
  <c r="W198" i="27" a="1"/>
  <c r="W198" i="27" s="1"/>
  <c r="V198" i="27" a="1"/>
  <c r="V198" i="27" s="1"/>
  <c r="U198" i="27" a="1"/>
  <c r="U198" i="27" s="1"/>
  <c r="T198" i="27" a="1"/>
  <c r="T198" i="27" s="1"/>
  <c r="S198" i="27" a="1"/>
  <c r="S198" i="27" s="1"/>
  <c r="R198" i="27" a="1"/>
  <c r="R198" i="27" s="1"/>
  <c r="Q198" i="27" a="1"/>
  <c r="Q198" i="27" s="1"/>
  <c r="P198" i="27" a="1"/>
  <c r="P198" i="27" s="1"/>
  <c r="O198" i="27" a="1"/>
  <c r="O198" i="27" s="1"/>
  <c r="N198" i="27" a="1"/>
  <c r="N198" i="27" s="1"/>
  <c r="M198" i="27" a="1"/>
  <c r="M198" i="27" s="1"/>
  <c r="L198" i="27" a="1"/>
  <c r="L198" i="27" s="1"/>
  <c r="K198" i="27" a="1"/>
  <c r="K198" i="27" s="1"/>
  <c r="J198" i="27" a="1"/>
  <c r="J198" i="27" s="1"/>
  <c r="I198" i="27" a="1"/>
  <c r="I198" i="27" s="1"/>
  <c r="H198" i="27" a="1"/>
  <c r="H198" i="27" s="1"/>
  <c r="G198" i="27" a="1"/>
  <c r="G198" i="27" s="1"/>
  <c r="F198" i="27" a="1"/>
  <c r="F198" i="27" s="1"/>
  <c r="E198" i="27" a="1"/>
  <c r="E198" i="27" s="1"/>
  <c r="D198" i="27" a="1"/>
  <c r="D198" i="27" s="1"/>
  <c r="C198" i="27" a="1"/>
  <c r="C198" i="27" s="1"/>
  <c r="X197" i="27" a="1"/>
  <c r="X197" i="27" s="1"/>
  <c r="W197" i="27" a="1"/>
  <c r="W197" i="27" s="1"/>
  <c r="V197" i="27" a="1"/>
  <c r="V197" i="27" s="1"/>
  <c r="U197" i="27" a="1"/>
  <c r="U197" i="27" s="1"/>
  <c r="T197" i="27" a="1"/>
  <c r="T197" i="27" s="1"/>
  <c r="S197" i="27" a="1"/>
  <c r="S197" i="27" s="1"/>
  <c r="R197" i="27" a="1"/>
  <c r="R197" i="27" s="1"/>
  <c r="Q197" i="27" a="1"/>
  <c r="Q197" i="27" s="1"/>
  <c r="P197" i="27" a="1"/>
  <c r="P197" i="27" s="1"/>
  <c r="O197" i="27" a="1"/>
  <c r="O197" i="27" s="1"/>
  <c r="N197" i="27" a="1"/>
  <c r="N197" i="27" s="1"/>
  <c r="M197" i="27" a="1"/>
  <c r="M197" i="27" s="1"/>
  <c r="L197" i="27" a="1"/>
  <c r="L197" i="27" s="1"/>
  <c r="K197" i="27" a="1"/>
  <c r="K197" i="27" s="1"/>
  <c r="J197" i="27" a="1"/>
  <c r="J197" i="27" s="1"/>
  <c r="I197" i="27" a="1"/>
  <c r="I197" i="27" s="1"/>
  <c r="H197" i="27" a="1"/>
  <c r="H197" i="27" s="1"/>
  <c r="G197" i="27" a="1"/>
  <c r="G197" i="27" s="1"/>
  <c r="F197" i="27" a="1"/>
  <c r="F197" i="27" s="1"/>
  <c r="E197" i="27" a="1"/>
  <c r="E197" i="27" s="1"/>
  <c r="D197" i="27" a="1"/>
  <c r="D197" i="27" s="1"/>
  <c r="C197" i="27" a="1"/>
  <c r="C197" i="27" s="1"/>
  <c r="X196" i="27" a="1"/>
  <c r="X196" i="27" s="1"/>
  <c r="W196" i="27" a="1"/>
  <c r="W196" i="27" s="1"/>
  <c r="V196" i="27" a="1"/>
  <c r="V196" i="27" s="1"/>
  <c r="U196" i="27" a="1"/>
  <c r="U196" i="27" s="1"/>
  <c r="T196" i="27" a="1"/>
  <c r="T196" i="27" s="1"/>
  <c r="S196" i="27" a="1"/>
  <c r="S196" i="27" s="1"/>
  <c r="R196" i="27" a="1"/>
  <c r="R196" i="27" s="1"/>
  <c r="Q196" i="27" a="1"/>
  <c r="Q196" i="27" s="1"/>
  <c r="P196" i="27" a="1"/>
  <c r="P196" i="27" s="1"/>
  <c r="O196" i="27" a="1"/>
  <c r="O196" i="27" s="1"/>
  <c r="N196" i="27" a="1"/>
  <c r="N196" i="27" s="1"/>
  <c r="M196" i="27" a="1"/>
  <c r="M196" i="27" s="1"/>
  <c r="L196" i="27" a="1"/>
  <c r="L196" i="27" s="1"/>
  <c r="K196" i="27" a="1"/>
  <c r="K196" i="27" s="1"/>
  <c r="J196" i="27" a="1"/>
  <c r="J196" i="27" s="1"/>
  <c r="I196" i="27" a="1"/>
  <c r="I196" i="27" s="1"/>
  <c r="H196" i="27" a="1"/>
  <c r="H196" i="27" s="1"/>
  <c r="G196" i="27" a="1"/>
  <c r="G196" i="27" s="1"/>
  <c r="F196" i="27" a="1"/>
  <c r="F196" i="27" s="1"/>
  <c r="E196" i="27" a="1"/>
  <c r="E196" i="27" s="1"/>
  <c r="D196" i="27" a="1"/>
  <c r="D196" i="27" s="1"/>
  <c r="C196" i="27" a="1"/>
  <c r="C196" i="27" s="1"/>
  <c r="X195" i="27" a="1"/>
  <c r="X195" i="27" s="1"/>
  <c r="W195" i="27" a="1"/>
  <c r="W195" i="27" s="1"/>
  <c r="V195" i="27" a="1"/>
  <c r="V195" i="27" s="1"/>
  <c r="U195" i="27" a="1"/>
  <c r="U195" i="27" s="1"/>
  <c r="T195" i="27" a="1"/>
  <c r="T195" i="27" s="1"/>
  <c r="S195" i="27" a="1"/>
  <c r="S195" i="27" s="1"/>
  <c r="R195" i="27" a="1"/>
  <c r="R195" i="27" s="1"/>
  <c r="Q195" i="27" a="1"/>
  <c r="Q195" i="27" s="1"/>
  <c r="P195" i="27" a="1"/>
  <c r="P195" i="27" s="1"/>
  <c r="O195" i="27" a="1"/>
  <c r="O195" i="27" s="1"/>
  <c r="N195" i="27" a="1"/>
  <c r="N195" i="27" s="1"/>
  <c r="M195" i="27" a="1"/>
  <c r="M195" i="27" s="1"/>
  <c r="L195" i="27" a="1"/>
  <c r="L195" i="27" s="1"/>
  <c r="K195" i="27" a="1"/>
  <c r="K195" i="27" s="1"/>
  <c r="J195" i="27" a="1"/>
  <c r="J195" i="27" s="1"/>
  <c r="I195" i="27" a="1"/>
  <c r="I195" i="27" s="1"/>
  <c r="H195" i="27" a="1"/>
  <c r="H195" i="27" s="1"/>
  <c r="G195" i="27" a="1"/>
  <c r="G195" i="27" s="1"/>
  <c r="F195" i="27" a="1"/>
  <c r="F195" i="27" s="1"/>
  <c r="E195" i="27" a="1"/>
  <c r="E195" i="27" s="1"/>
  <c r="D195" i="27" a="1"/>
  <c r="D195" i="27" s="1"/>
  <c r="C195" i="27" a="1"/>
  <c r="C195" i="27" s="1"/>
  <c r="X194" i="27" a="1"/>
  <c r="X194" i="27" s="1"/>
  <c r="W194" i="27" a="1"/>
  <c r="W194" i="27" s="1"/>
  <c r="V194" i="27" a="1"/>
  <c r="V194" i="27" s="1"/>
  <c r="U194" i="27" a="1"/>
  <c r="U194" i="27" s="1"/>
  <c r="T194" i="27" a="1"/>
  <c r="T194" i="27" s="1"/>
  <c r="S194" i="27" a="1"/>
  <c r="S194" i="27" s="1"/>
  <c r="R194" i="27" a="1"/>
  <c r="R194" i="27" s="1"/>
  <c r="Q194" i="27" a="1"/>
  <c r="Q194" i="27" s="1"/>
  <c r="P194" i="27" a="1"/>
  <c r="P194" i="27" s="1"/>
  <c r="O194" i="27" a="1"/>
  <c r="O194" i="27" s="1"/>
  <c r="N194" i="27" a="1"/>
  <c r="N194" i="27" s="1"/>
  <c r="M194" i="27" a="1"/>
  <c r="M194" i="27" s="1"/>
  <c r="L194" i="27" a="1"/>
  <c r="L194" i="27" s="1"/>
  <c r="K194" i="27" a="1"/>
  <c r="K194" i="27" s="1"/>
  <c r="J194" i="27" a="1"/>
  <c r="J194" i="27" s="1"/>
  <c r="I194" i="27" a="1"/>
  <c r="I194" i="27" s="1"/>
  <c r="H194" i="27" a="1"/>
  <c r="H194" i="27" s="1"/>
  <c r="G194" i="27" a="1"/>
  <c r="G194" i="27" s="1"/>
  <c r="F194" i="27" a="1"/>
  <c r="F194" i="27" s="1"/>
  <c r="E194" i="27" a="1"/>
  <c r="E194" i="27" s="1"/>
  <c r="D194" i="27" a="1"/>
  <c r="D194" i="27" s="1"/>
  <c r="C194" i="27" a="1"/>
  <c r="C194" i="27" s="1"/>
  <c r="X193" i="27" a="1"/>
  <c r="X193" i="27" s="1"/>
  <c r="W193" i="27" a="1"/>
  <c r="W193" i="27" s="1"/>
  <c r="V193" i="27" a="1"/>
  <c r="V193" i="27" s="1"/>
  <c r="U193" i="27" a="1"/>
  <c r="U193" i="27" s="1"/>
  <c r="T193" i="27" a="1"/>
  <c r="T193" i="27" s="1"/>
  <c r="S193" i="27" a="1"/>
  <c r="S193" i="27" s="1"/>
  <c r="R193" i="27" a="1"/>
  <c r="R193" i="27" s="1"/>
  <c r="Q193" i="27" a="1"/>
  <c r="Q193" i="27" s="1"/>
  <c r="P193" i="27" a="1"/>
  <c r="P193" i="27" s="1"/>
  <c r="O193" i="27" a="1"/>
  <c r="O193" i="27" s="1"/>
  <c r="N193" i="27" a="1"/>
  <c r="N193" i="27" s="1"/>
  <c r="M193" i="27" a="1"/>
  <c r="M193" i="27" s="1"/>
  <c r="L193" i="27" a="1"/>
  <c r="L193" i="27" s="1"/>
  <c r="K193" i="27" a="1"/>
  <c r="K193" i="27" s="1"/>
  <c r="J193" i="27" a="1"/>
  <c r="J193" i="27" s="1"/>
  <c r="I193" i="27" a="1"/>
  <c r="I193" i="27" s="1"/>
  <c r="H193" i="27" a="1"/>
  <c r="H193" i="27" s="1"/>
  <c r="G193" i="27" a="1"/>
  <c r="G193" i="27" s="1"/>
  <c r="F193" i="27" a="1"/>
  <c r="F193" i="27" s="1"/>
  <c r="E193" i="27" a="1"/>
  <c r="E193" i="27" s="1"/>
  <c r="D193" i="27" a="1"/>
  <c r="D193" i="27" s="1"/>
  <c r="C193" i="27" a="1"/>
  <c r="C193" i="27" s="1"/>
  <c r="X192" i="27" a="1"/>
  <c r="X192" i="27" s="1"/>
  <c r="W192" i="27" a="1"/>
  <c r="W192" i="27" s="1"/>
  <c r="V192" i="27" a="1"/>
  <c r="V192" i="27" s="1"/>
  <c r="U192" i="27" a="1"/>
  <c r="U192" i="27" s="1"/>
  <c r="T192" i="27" a="1"/>
  <c r="T192" i="27" s="1"/>
  <c r="S192" i="27" a="1"/>
  <c r="S192" i="27" s="1"/>
  <c r="R192" i="27" a="1"/>
  <c r="R192" i="27" s="1"/>
  <c r="Q192" i="27" a="1"/>
  <c r="Q192" i="27" s="1"/>
  <c r="P192" i="27" a="1"/>
  <c r="P192" i="27" s="1"/>
  <c r="O192" i="27" a="1"/>
  <c r="O192" i="27" s="1"/>
  <c r="N192" i="27" a="1"/>
  <c r="N192" i="27" s="1"/>
  <c r="M192" i="27" a="1"/>
  <c r="M192" i="27" s="1"/>
  <c r="L192" i="27" a="1"/>
  <c r="L192" i="27" s="1"/>
  <c r="K192" i="27" a="1"/>
  <c r="K192" i="27" s="1"/>
  <c r="J192" i="27" a="1"/>
  <c r="J192" i="27" s="1"/>
  <c r="I192" i="27" a="1"/>
  <c r="I192" i="27" s="1"/>
  <c r="H192" i="27" a="1"/>
  <c r="H192" i="27" s="1"/>
  <c r="G192" i="27" a="1"/>
  <c r="G192" i="27" s="1"/>
  <c r="F192" i="27" a="1"/>
  <c r="F192" i="27" s="1"/>
  <c r="E192" i="27" a="1"/>
  <c r="E192" i="27" s="1"/>
  <c r="D192" i="27" a="1"/>
  <c r="D192" i="27" s="1"/>
  <c r="C192" i="27" a="1"/>
  <c r="C192" i="27" s="1"/>
  <c r="X191" i="27" a="1"/>
  <c r="X191" i="27" s="1"/>
  <c r="W191" i="27" a="1"/>
  <c r="W191" i="27" s="1"/>
  <c r="V191" i="27" a="1"/>
  <c r="V191" i="27" s="1"/>
  <c r="U191" i="27" a="1"/>
  <c r="U191" i="27" s="1"/>
  <c r="T191" i="27" a="1"/>
  <c r="T191" i="27" s="1"/>
  <c r="S191" i="27" a="1"/>
  <c r="S191" i="27" s="1"/>
  <c r="R191" i="27" a="1"/>
  <c r="R191" i="27" s="1"/>
  <c r="Q191" i="27" a="1"/>
  <c r="Q191" i="27" s="1"/>
  <c r="P191" i="27" a="1"/>
  <c r="P191" i="27" s="1"/>
  <c r="O191" i="27" a="1"/>
  <c r="O191" i="27" s="1"/>
  <c r="N191" i="27" a="1"/>
  <c r="N191" i="27" s="1"/>
  <c r="M191" i="27" a="1"/>
  <c r="M191" i="27" s="1"/>
  <c r="L191" i="27" a="1"/>
  <c r="L191" i="27" s="1"/>
  <c r="K191" i="27" a="1"/>
  <c r="K191" i="27" s="1"/>
  <c r="J191" i="27" a="1"/>
  <c r="J191" i="27" s="1"/>
  <c r="I191" i="27" a="1"/>
  <c r="I191" i="27" s="1"/>
  <c r="H191" i="27" a="1"/>
  <c r="H191" i="27" s="1"/>
  <c r="G191" i="27" a="1"/>
  <c r="G191" i="27" s="1"/>
  <c r="F191" i="27" a="1"/>
  <c r="F191" i="27" s="1"/>
  <c r="E191" i="27" a="1"/>
  <c r="E191" i="27" s="1"/>
  <c r="D191" i="27" a="1"/>
  <c r="D191" i="27" s="1"/>
  <c r="C191" i="27" a="1"/>
  <c r="C191" i="27" s="1"/>
  <c r="X190" i="27" a="1"/>
  <c r="X190" i="27" s="1"/>
  <c r="W190" i="27" a="1"/>
  <c r="W190" i="27" s="1"/>
  <c r="V190" i="27" a="1"/>
  <c r="V190" i="27" s="1"/>
  <c r="U190" i="27" a="1"/>
  <c r="U190" i="27" s="1"/>
  <c r="T190" i="27" a="1"/>
  <c r="T190" i="27" s="1"/>
  <c r="S190" i="27" a="1"/>
  <c r="S190" i="27" s="1"/>
  <c r="R190" i="27" a="1"/>
  <c r="R190" i="27" s="1"/>
  <c r="Q190" i="27" a="1"/>
  <c r="Q190" i="27" s="1"/>
  <c r="P190" i="27" a="1"/>
  <c r="P190" i="27" s="1"/>
  <c r="O190" i="27" a="1"/>
  <c r="O190" i="27" s="1"/>
  <c r="N190" i="27" a="1"/>
  <c r="N190" i="27" s="1"/>
  <c r="M190" i="27" a="1"/>
  <c r="M190" i="27" s="1"/>
  <c r="L190" i="27" a="1"/>
  <c r="L190" i="27" s="1"/>
  <c r="K190" i="27" a="1"/>
  <c r="K190" i="27" s="1"/>
  <c r="J190" i="27" a="1"/>
  <c r="J190" i="27" s="1"/>
  <c r="I190" i="27" a="1"/>
  <c r="I190" i="27" s="1"/>
  <c r="H190" i="27" a="1"/>
  <c r="H190" i="27" s="1"/>
  <c r="G190" i="27" a="1"/>
  <c r="G190" i="27" s="1"/>
  <c r="F190" i="27" a="1"/>
  <c r="F190" i="27" s="1"/>
  <c r="E190" i="27" a="1"/>
  <c r="E190" i="27" s="1"/>
  <c r="D190" i="27" a="1"/>
  <c r="D190" i="27" s="1"/>
  <c r="C190" i="27" a="1"/>
  <c r="C190" i="27" s="1"/>
  <c r="X189" i="27" a="1"/>
  <c r="X189" i="27" s="1"/>
  <c r="W189" i="27" a="1"/>
  <c r="W189" i="27" s="1"/>
  <c r="V189" i="27" a="1"/>
  <c r="V189" i="27" s="1"/>
  <c r="U189" i="27" a="1"/>
  <c r="U189" i="27" s="1"/>
  <c r="T189" i="27" a="1"/>
  <c r="T189" i="27" s="1"/>
  <c r="S189" i="27" a="1"/>
  <c r="S189" i="27" s="1"/>
  <c r="R189" i="27" a="1"/>
  <c r="R189" i="27" s="1"/>
  <c r="Q189" i="27" a="1"/>
  <c r="Q189" i="27" s="1"/>
  <c r="P189" i="27" a="1"/>
  <c r="P189" i="27" s="1"/>
  <c r="O189" i="27" a="1"/>
  <c r="O189" i="27" s="1"/>
  <c r="N189" i="27" a="1"/>
  <c r="N189" i="27" s="1"/>
  <c r="M189" i="27" a="1"/>
  <c r="M189" i="27" s="1"/>
  <c r="L189" i="27" a="1"/>
  <c r="L189" i="27" s="1"/>
  <c r="K189" i="27" a="1"/>
  <c r="K189" i="27" s="1"/>
  <c r="J189" i="27" a="1"/>
  <c r="J189" i="27" s="1"/>
  <c r="I189" i="27" a="1"/>
  <c r="I189" i="27" s="1"/>
  <c r="H189" i="27" a="1"/>
  <c r="H189" i="27" s="1"/>
  <c r="G189" i="27" a="1"/>
  <c r="G189" i="27" s="1"/>
  <c r="F189" i="27" a="1"/>
  <c r="F189" i="27" s="1"/>
  <c r="E189" i="27" a="1"/>
  <c r="E189" i="27" s="1"/>
  <c r="D189" i="27" a="1"/>
  <c r="D189" i="27" s="1"/>
  <c r="C189" i="27" a="1"/>
  <c r="C189" i="27" s="1"/>
  <c r="X188" i="27" a="1"/>
  <c r="X188" i="27" s="1"/>
  <c r="W188" i="27" a="1"/>
  <c r="W188" i="27" s="1"/>
  <c r="V188" i="27" a="1"/>
  <c r="V188" i="27" s="1"/>
  <c r="U188" i="27" a="1"/>
  <c r="U188" i="27" s="1"/>
  <c r="T188" i="27" a="1"/>
  <c r="T188" i="27" s="1"/>
  <c r="S188" i="27" a="1"/>
  <c r="S188" i="27" s="1"/>
  <c r="R188" i="27" a="1"/>
  <c r="R188" i="27" s="1"/>
  <c r="Q188" i="27" a="1"/>
  <c r="Q188" i="27" s="1"/>
  <c r="P188" i="27" a="1"/>
  <c r="P188" i="27" s="1"/>
  <c r="O188" i="27" a="1"/>
  <c r="O188" i="27" s="1"/>
  <c r="N188" i="27" a="1"/>
  <c r="N188" i="27" s="1"/>
  <c r="M188" i="27" a="1"/>
  <c r="M188" i="27" s="1"/>
  <c r="L188" i="27" a="1"/>
  <c r="L188" i="27" s="1"/>
  <c r="K188" i="27" a="1"/>
  <c r="K188" i="27" s="1"/>
  <c r="J188" i="27" a="1"/>
  <c r="J188" i="27" s="1"/>
  <c r="I188" i="27" a="1"/>
  <c r="I188" i="27" s="1"/>
  <c r="H188" i="27" a="1"/>
  <c r="H188" i="27" s="1"/>
  <c r="G188" i="27" a="1"/>
  <c r="G188" i="27" s="1"/>
  <c r="F188" i="27" a="1"/>
  <c r="F188" i="27" s="1"/>
  <c r="E188" i="27" a="1"/>
  <c r="E188" i="27" s="1"/>
  <c r="D188" i="27" a="1"/>
  <c r="D188" i="27" s="1"/>
  <c r="C188" i="27" a="1"/>
  <c r="C188" i="27" s="1"/>
  <c r="X187" i="27" a="1"/>
  <c r="X187" i="27" s="1"/>
  <c r="W187" i="27" a="1"/>
  <c r="W187" i="27" s="1"/>
  <c r="V187" i="27" a="1"/>
  <c r="V187" i="27" s="1"/>
  <c r="U187" i="27" a="1"/>
  <c r="U187" i="27" s="1"/>
  <c r="T187" i="27" a="1"/>
  <c r="T187" i="27" s="1"/>
  <c r="S187" i="27" a="1"/>
  <c r="S187" i="27" s="1"/>
  <c r="R187" i="27" a="1"/>
  <c r="R187" i="27" s="1"/>
  <c r="Q187" i="27" a="1"/>
  <c r="Q187" i="27" s="1"/>
  <c r="P187" i="27" a="1"/>
  <c r="P187" i="27" s="1"/>
  <c r="O187" i="27" a="1"/>
  <c r="O187" i="27" s="1"/>
  <c r="N187" i="27" a="1"/>
  <c r="N187" i="27" s="1"/>
  <c r="M187" i="27" a="1"/>
  <c r="M187" i="27" s="1"/>
  <c r="L187" i="27" a="1"/>
  <c r="L187" i="27" s="1"/>
  <c r="K187" i="27" a="1"/>
  <c r="K187" i="27" s="1"/>
  <c r="J187" i="27" a="1"/>
  <c r="J187" i="27" s="1"/>
  <c r="I187" i="27" a="1"/>
  <c r="I187" i="27" s="1"/>
  <c r="H187" i="27" a="1"/>
  <c r="H187" i="27" s="1"/>
  <c r="G187" i="27" a="1"/>
  <c r="G187" i="27" s="1"/>
  <c r="F187" i="27" a="1"/>
  <c r="F187" i="27" s="1"/>
  <c r="E187" i="27" a="1"/>
  <c r="E187" i="27" s="1"/>
  <c r="D187" i="27" a="1"/>
  <c r="D187" i="27" s="1"/>
  <c r="C187" i="27" a="1"/>
  <c r="C187" i="27" s="1"/>
  <c r="X186" i="27" a="1"/>
  <c r="X186" i="27" s="1"/>
  <c r="W186" i="27" a="1"/>
  <c r="W186" i="27" s="1"/>
  <c r="V186" i="27" a="1"/>
  <c r="V186" i="27" s="1"/>
  <c r="U186" i="27" a="1"/>
  <c r="U186" i="27" s="1"/>
  <c r="T186" i="27" a="1"/>
  <c r="T186" i="27" s="1"/>
  <c r="S186" i="27" a="1"/>
  <c r="S186" i="27" s="1"/>
  <c r="R186" i="27" a="1"/>
  <c r="R186" i="27" s="1"/>
  <c r="Q186" i="27" a="1"/>
  <c r="Q186" i="27" s="1"/>
  <c r="P186" i="27" a="1"/>
  <c r="P186" i="27" s="1"/>
  <c r="O186" i="27" a="1"/>
  <c r="O186" i="27" s="1"/>
  <c r="N186" i="27" a="1"/>
  <c r="N186" i="27" s="1"/>
  <c r="M186" i="27" a="1"/>
  <c r="M186" i="27" s="1"/>
  <c r="L186" i="27" a="1"/>
  <c r="L186" i="27" s="1"/>
  <c r="K186" i="27" a="1"/>
  <c r="K186" i="27" s="1"/>
  <c r="J186" i="27" a="1"/>
  <c r="J186" i="27" s="1"/>
  <c r="I186" i="27" a="1"/>
  <c r="I186" i="27" s="1"/>
  <c r="H186" i="27" a="1"/>
  <c r="H186" i="27" s="1"/>
  <c r="G186" i="27" a="1"/>
  <c r="G186" i="27" s="1"/>
  <c r="F186" i="27" a="1"/>
  <c r="F186" i="27" s="1"/>
  <c r="E186" i="27" a="1"/>
  <c r="E186" i="27" s="1"/>
  <c r="D186" i="27" a="1"/>
  <c r="D186" i="27" s="1"/>
  <c r="C186" i="27" a="1"/>
  <c r="C186" i="27" s="1"/>
  <c r="X185" i="27" a="1"/>
  <c r="X185" i="27" s="1"/>
  <c r="W185" i="27" a="1"/>
  <c r="W185" i="27" s="1"/>
  <c r="V185" i="27" a="1"/>
  <c r="V185" i="27" s="1"/>
  <c r="U185" i="27" a="1"/>
  <c r="U185" i="27" s="1"/>
  <c r="T185" i="27" a="1"/>
  <c r="T185" i="27" s="1"/>
  <c r="S185" i="27" a="1"/>
  <c r="S185" i="27" s="1"/>
  <c r="R185" i="27" a="1"/>
  <c r="R185" i="27" s="1"/>
  <c r="Q185" i="27" a="1"/>
  <c r="Q185" i="27" s="1"/>
  <c r="P185" i="27" a="1"/>
  <c r="P185" i="27" s="1"/>
  <c r="O185" i="27" a="1"/>
  <c r="O185" i="27" s="1"/>
  <c r="N185" i="27" a="1"/>
  <c r="N185" i="27" s="1"/>
  <c r="M185" i="27" a="1"/>
  <c r="M185" i="27" s="1"/>
  <c r="L185" i="27" a="1"/>
  <c r="L185" i="27" s="1"/>
  <c r="K185" i="27" a="1"/>
  <c r="K185" i="27" s="1"/>
  <c r="J185" i="27" a="1"/>
  <c r="J185" i="27" s="1"/>
  <c r="I185" i="27" a="1"/>
  <c r="I185" i="27" s="1"/>
  <c r="H185" i="27" a="1"/>
  <c r="H185" i="27" s="1"/>
  <c r="G185" i="27" a="1"/>
  <c r="G185" i="27" s="1"/>
  <c r="F185" i="27" a="1"/>
  <c r="F185" i="27" s="1"/>
  <c r="E185" i="27" a="1"/>
  <c r="E185" i="27" s="1"/>
  <c r="D185" i="27" a="1"/>
  <c r="D185" i="27" s="1"/>
  <c r="C185" i="27" a="1"/>
  <c r="C185" i="27" s="1"/>
  <c r="X184" i="27" a="1"/>
  <c r="X184" i="27" s="1"/>
  <c r="W184" i="27" a="1"/>
  <c r="W184" i="27" s="1"/>
  <c r="V184" i="27" a="1"/>
  <c r="V184" i="27" s="1"/>
  <c r="U184" i="27" a="1"/>
  <c r="U184" i="27" s="1"/>
  <c r="T184" i="27" a="1"/>
  <c r="T184" i="27" s="1"/>
  <c r="S184" i="27" a="1"/>
  <c r="S184" i="27" s="1"/>
  <c r="R184" i="27" a="1"/>
  <c r="R184" i="27" s="1"/>
  <c r="Q184" i="27" a="1"/>
  <c r="Q184" i="27" s="1"/>
  <c r="P184" i="27" a="1"/>
  <c r="P184" i="27" s="1"/>
  <c r="O184" i="27" a="1"/>
  <c r="O184" i="27" s="1"/>
  <c r="N184" i="27" a="1"/>
  <c r="N184" i="27" s="1"/>
  <c r="M184" i="27" a="1"/>
  <c r="M184" i="27" s="1"/>
  <c r="L184" i="27" a="1"/>
  <c r="L184" i="27" s="1"/>
  <c r="K184" i="27" a="1"/>
  <c r="K184" i="27" s="1"/>
  <c r="J184" i="27" a="1"/>
  <c r="J184" i="27" s="1"/>
  <c r="I184" i="27" a="1"/>
  <c r="I184" i="27" s="1"/>
  <c r="H184" i="27" a="1"/>
  <c r="H184" i="27" s="1"/>
  <c r="G184" i="27" a="1"/>
  <c r="G184" i="27" s="1"/>
  <c r="F184" i="27" a="1"/>
  <c r="F184" i="27" s="1"/>
  <c r="E184" i="27" a="1"/>
  <c r="E184" i="27" s="1"/>
  <c r="D184" i="27" a="1"/>
  <c r="D184" i="27" s="1"/>
  <c r="C184" i="27" a="1"/>
  <c r="C184" i="27" s="1"/>
  <c r="X183" i="27" a="1"/>
  <c r="X183" i="27" s="1"/>
  <c r="W183" i="27" a="1"/>
  <c r="W183" i="27" s="1"/>
  <c r="V183" i="27" a="1"/>
  <c r="V183" i="27" s="1"/>
  <c r="U183" i="27" a="1"/>
  <c r="U183" i="27" s="1"/>
  <c r="T183" i="27" a="1"/>
  <c r="T183" i="27" s="1"/>
  <c r="S183" i="27" a="1"/>
  <c r="S183" i="27" s="1"/>
  <c r="R183" i="27" a="1"/>
  <c r="R183" i="27" s="1"/>
  <c r="Q183" i="27" a="1"/>
  <c r="Q183" i="27" s="1"/>
  <c r="P183" i="27" a="1"/>
  <c r="P183" i="27" s="1"/>
  <c r="O183" i="27" a="1"/>
  <c r="O183" i="27" s="1"/>
  <c r="N183" i="27" a="1"/>
  <c r="N183" i="27" s="1"/>
  <c r="M183" i="27" a="1"/>
  <c r="M183" i="27" s="1"/>
  <c r="L183" i="27" a="1"/>
  <c r="L183" i="27" s="1"/>
  <c r="K183" i="27" a="1"/>
  <c r="K183" i="27" s="1"/>
  <c r="J183" i="27" a="1"/>
  <c r="J183" i="27" s="1"/>
  <c r="I183" i="27" a="1"/>
  <c r="I183" i="27" s="1"/>
  <c r="H183" i="27" a="1"/>
  <c r="H183" i="27" s="1"/>
  <c r="G183" i="27" a="1"/>
  <c r="G183" i="27" s="1"/>
  <c r="F183" i="27" a="1"/>
  <c r="F183" i="27" s="1"/>
  <c r="E183" i="27" a="1"/>
  <c r="E183" i="27" s="1"/>
  <c r="D183" i="27" a="1"/>
  <c r="D183" i="27" s="1"/>
  <c r="C183" i="27" a="1"/>
  <c r="C183" i="27" s="1"/>
  <c r="X182" i="27" a="1"/>
  <c r="X182" i="27" s="1"/>
  <c r="W182" i="27" a="1"/>
  <c r="W182" i="27" s="1"/>
  <c r="V182" i="27" a="1"/>
  <c r="V182" i="27" s="1"/>
  <c r="U182" i="27" a="1"/>
  <c r="U182" i="27" s="1"/>
  <c r="T182" i="27" a="1"/>
  <c r="T182" i="27" s="1"/>
  <c r="S182" i="27" a="1"/>
  <c r="S182" i="27" s="1"/>
  <c r="R182" i="27" a="1"/>
  <c r="R182" i="27" s="1"/>
  <c r="Q182" i="27" a="1"/>
  <c r="Q182" i="27" s="1"/>
  <c r="P182" i="27" a="1"/>
  <c r="P182" i="27" s="1"/>
  <c r="O182" i="27" a="1"/>
  <c r="O182" i="27" s="1"/>
  <c r="N182" i="27" a="1"/>
  <c r="N182" i="27" s="1"/>
  <c r="M182" i="27" a="1"/>
  <c r="M182" i="27" s="1"/>
  <c r="L182" i="27" a="1"/>
  <c r="L182" i="27" s="1"/>
  <c r="K182" i="27" a="1"/>
  <c r="K182" i="27" s="1"/>
  <c r="J182" i="27" a="1"/>
  <c r="J182" i="27" s="1"/>
  <c r="I182" i="27" a="1"/>
  <c r="I182" i="27" s="1"/>
  <c r="H182" i="27" a="1"/>
  <c r="H182" i="27" s="1"/>
  <c r="G182" i="27" a="1"/>
  <c r="G182" i="27" s="1"/>
  <c r="F182" i="27" a="1"/>
  <c r="F182" i="27" s="1"/>
  <c r="E182" i="27" a="1"/>
  <c r="E182" i="27" s="1"/>
  <c r="D182" i="27" a="1"/>
  <c r="D182" i="27" s="1"/>
  <c r="C182" i="27" a="1"/>
  <c r="C182" i="27" s="1"/>
  <c r="X181" i="27" a="1"/>
  <c r="X181" i="27" s="1"/>
  <c r="W181" i="27" a="1"/>
  <c r="W181" i="27" s="1"/>
  <c r="V181" i="27" a="1"/>
  <c r="V181" i="27" s="1"/>
  <c r="U181" i="27" a="1"/>
  <c r="U181" i="27" s="1"/>
  <c r="T181" i="27" a="1"/>
  <c r="T181" i="27" s="1"/>
  <c r="S181" i="27" a="1"/>
  <c r="S181" i="27" s="1"/>
  <c r="R181" i="27" a="1"/>
  <c r="R181" i="27" s="1"/>
  <c r="Q181" i="27" a="1"/>
  <c r="Q181" i="27" s="1"/>
  <c r="P181" i="27" a="1"/>
  <c r="P181" i="27" s="1"/>
  <c r="O181" i="27" a="1"/>
  <c r="O181" i="27" s="1"/>
  <c r="N181" i="27" a="1"/>
  <c r="N181" i="27" s="1"/>
  <c r="M181" i="27" a="1"/>
  <c r="M181" i="27" s="1"/>
  <c r="L181" i="27" a="1"/>
  <c r="L181" i="27" s="1"/>
  <c r="K181" i="27" a="1"/>
  <c r="K181" i="27" s="1"/>
  <c r="J181" i="27" a="1"/>
  <c r="J181" i="27" s="1"/>
  <c r="I181" i="27" a="1"/>
  <c r="I181" i="27" s="1"/>
  <c r="H181" i="27" a="1"/>
  <c r="H181" i="27" s="1"/>
  <c r="G181" i="27" a="1"/>
  <c r="G181" i="27" s="1"/>
  <c r="F181" i="27" a="1"/>
  <c r="F181" i="27" s="1"/>
  <c r="E181" i="27" a="1"/>
  <c r="E181" i="27" s="1"/>
  <c r="D181" i="27" a="1"/>
  <c r="D181" i="27" s="1"/>
  <c r="C181" i="27" a="1"/>
  <c r="C181" i="27" s="1"/>
  <c r="X180" i="27" a="1"/>
  <c r="X180" i="27" s="1"/>
  <c r="W180" i="27" a="1"/>
  <c r="W180" i="27" s="1"/>
  <c r="V180" i="27" a="1"/>
  <c r="V180" i="27" s="1"/>
  <c r="U180" i="27" a="1"/>
  <c r="U180" i="27" s="1"/>
  <c r="T180" i="27" a="1"/>
  <c r="T180" i="27" s="1"/>
  <c r="S180" i="27" a="1"/>
  <c r="S180" i="27" s="1"/>
  <c r="R180" i="27" a="1"/>
  <c r="R180" i="27" s="1"/>
  <c r="Q180" i="27" a="1"/>
  <c r="Q180" i="27" s="1"/>
  <c r="P180" i="27" a="1"/>
  <c r="P180" i="27" s="1"/>
  <c r="O180" i="27" a="1"/>
  <c r="O180" i="27" s="1"/>
  <c r="N180" i="27" a="1"/>
  <c r="N180" i="27" s="1"/>
  <c r="M180" i="27" a="1"/>
  <c r="M180" i="27" s="1"/>
  <c r="L180" i="27" a="1"/>
  <c r="L180" i="27" s="1"/>
  <c r="K180" i="27" a="1"/>
  <c r="K180" i="27" s="1"/>
  <c r="J180" i="27" a="1"/>
  <c r="J180" i="27" s="1"/>
  <c r="I180" i="27" a="1"/>
  <c r="I180" i="27" s="1"/>
  <c r="H180" i="27" a="1"/>
  <c r="H180" i="27" s="1"/>
  <c r="G180" i="27" a="1"/>
  <c r="G180" i="27" s="1"/>
  <c r="F180" i="27" a="1"/>
  <c r="F180" i="27" s="1"/>
  <c r="E180" i="27" a="1"/>
  <c r="E180" i="27" s="1"/>
  <c r="D180" i="27" a="1"/>
  <c r="D180" i="27" s="1"/>
  <c r="C180" i="27" a="1"/>
  <c r="C180" i="27" s="1"/>
  <c r="X174" i="27" a="1"/>
  <c r="X174" i="27" s="1"/>
  <c r="W174" i="27" a="1"/>
  <c r="W174" i="27" s="1"/>
  <c r="V174" i="27" a="1"/>
  <c r="V174" i="27" s="1"/>
  <c r="U174" i="27" a="1"/>
  <c r="U174" i="27" s="1"/>
  <c r="T174" i="27" a="1"/>
  <c r="T174" i="27" s="1"/>
  <c r="S174" i="27" a="1"/>
  <c r="S174" i="27" s="1"/>
  <c r="R174" i="27" a="1"/>
  <c r="R174" i="27" s="1"/>
  <c r="Q174" i="27" a="1"/>
  <c r="Q174" i="27" s="1"/>
  <c r="P174" i="27" a="1"/>
  <c r="P174" i="27" s="1"/>
  <c r="O174" i="27" a="1"/>
  <c r="O174" i="27" s="1"/>
  <c r="N174" i="27" a="1"/>
  <c r="N174" i="27" s="1"/>
  <c r="M174" i="27" a="1"/>
  <c r="M174" i="27" s="1"/>
  <c r="L174" i="27" a="1"/>
  <c r="L174" i="27" s="1"/>
  <c r="K174" i="27" a="1"/>
  <c r="K174" i="27" s="1"/>
  <c r="J174" i="27" a="1"/>
  <c r="J174" i="27" s="1"/>
  <c r="I174" i="27" a="1"/>
  <c r="I174" i="27" s="1"/>
  <c r="H174" i="27" a="1"/>
  <c r="H174" i="27" s="1"/>
  <c r="G174" i="27" a="1"/>
  <c r="G174" i="27" s="1"/>
  <c r="F174" i="27" a="1"/>
  <c r="F174" i="27" s="1"/>
  <c r="E174" i="27" a="1"/>
  <c r="E174" i="27" s="1"/>
  <c r="D174" i="27" a="1"/>
  <c r="D174" i="27" s="1"/>
  <c r="C174" i="27" a="1"/>
  <c r="C174" i="27" s="1"/>
  <c r="X173" i="27" a="1"/>
  <c r="X173" i="27" s="1"/>
  <c r="W173" i="27" a="1"/>
  <c r="W173" i="27" s="1"/>
  <c r="V173" i="27" a="1"/>
  <c r="V173" i="27" s="1"/>
  <c r="U173" i="27" a="1"/>
  <c r="U173" i="27" s="1"/>
  <c r="T173" i="27" a="1"/>
  <c r="T173" i="27" s="1"/>
  <c r="S173" i="27" a="1"/>
  <c r="S173" i="27" s="1"/>
  <c r="R173" i="27" a="1"/>
  <c r="R173" i="27" s="1"/>
  <c r="Q173" i="27" a="1"/>
  <c r="Q173" i="27" s="1"/>
  <c r="P173" i="27" a="1"/>
  <c r="P173" i="27" s="1"/>
  <c r="O173" i="27" a="1"/>
  <c r="O173" i="27" s="1"/>
  <c r="N173" i="27" a="1"/>
  <c r="N173" i="27" s="1"/>
  <c r="M173" i="27" a="1"/>
  <c r="M173" i="27" s="1"/>
  <c r="L173" i="27" a="1"/>
  <c r="L173" i="27" s="1"/>
  <c r="K173" i="27" a="1"/>
  <c r="K173" i="27" s="1"/>
  <c r="J173" i="27" a="1"/>
  <c r="J173" i="27" s="1"/>
  <c r="I173" i="27" a="1"/>
  <c r="I173" i="27" s="1"/>
  <c r="H173" i="27" a="1"/>
  <c r="H173" i="27" s="1"/>
  <c r="G173" i="27" a="1"/>
  <c r="G173" i="27" s="1"/>
  <c r="F173" i="27" a="1"/>
  <c r="F173" i="27" s="1"/>
  <c r="E173" i="27" a="1"/>
  <c r="E173" i="27" s="1"/>
  <c r="D173" i="27" a="1"/>
  <c r="D173" i="27" s="1"/>
  <c r="C173" i="27" a="1"/>
  <c r="C173" i="27" s="1"/>
  <c r="X172" i="27" a="1"/>
  <c r="X172" i="27" s="1"/>
  <c r="W172" i="27" a="1"/>
  <c r="W172" i="27" s="1"/>
  <c r="V172" i="27" a="1"/>
  <c r="V172" i="27" s="1"/>
  <c r="U172" i="27" a="1"/>
  <c r="U172" i="27" s="1"/>
  <c r="T172" i="27" a="1"/>
  <c r="T172" i="27" s="1"/>
  <c r="S172" i="27" a="1"/>
  <c r="S172" i="27" s="1"/>
  <c r="R172" i="27" a="1"/>
  <c r="R172" i="27" s="1"/>
  <c r="Q172" i="27" a="1"/>
  <c r="Q172" i="27" s="1"/>
  <c r="P172" i="27" a="1"/>
  <c r="P172" i="27" s="1"/>
  <c r="O172" i="27" a="1"/>
  <c r="O172" i="27" s="1"/>
  <c r="N172" i="27" a="1"/>
  <c r="N172" i="27" s="1"/>
  <c r="M172" i="27" a="1"/>
  <c r="M172" i="27" s="1"/>
  <c r="L172" i="27" a="1"/>
  <c r="L172" i="27" s="1"/>
  <c r="K172" i="27" a="1"/>
  <c r="K172" i="27" s="1"/>
  <c r="J172" i="27" a="1"/>
  <c r="J172" i="27" s="1"/>
  <c r="I172" i="27" a="1"/>
  <c r="I172" i="27" s="1"/>
  <c r="H172" i="27" a="1"/>
  <c r="H172" i="27" s="1"/>
  <c r="G172" i="27" a="1"/>
  <c r="G172" i="27" s="1"/>
  <c r="F172" i="27" a="1"/>
  <c r="F172" i="27" s="1"/>
  <c r="E172" i="27" a="1"/>
  <c r="E172" i="27" s="1"/>
  <c r="D172" i="27" a="1"/>
  <c r="D172" i="27" s="1"/>
  <c r="C172" i="27" a="1"/>
  <c r="C172" i="27" s="1"/>
  <c r="X171" i="27" a="1"/>
  <c r="X171" i="27" s="1"/>
  <c r="W171" i="27" a="1"/>
  <c r="W171" i="27" s="1"/>
  <c r="V171" i="27" a="1"/>
  <c r="V171" i="27" s="1"/>
  <c r="U171" i="27" a="1"/>
  <c r="U171" i="27" s="1"/>
  <c r="T171" i="27" a="1"/>
  <c r="T171" i="27" s="1"/>
  <c r="S171" i="27" a="1"/>
  <c r="S171" i="27" s="1"/>
  <c r="R171" i="27" a="1"/>
  <c r="R171" i="27" s="1"/>
  <c r="Q171" i="27" a="1"/>
  <c r="Q171" i="27" s="1"/>
  <c r="P171" i="27" a="1"/>
  <c r="P171" i="27" s="1"/>
  <c r="O171" i="27" a="1"/>
  <c r="O171" i="27" s="1"/>
  <c r="N171" i="27" a="1"/>
  <c r="N171" i="27" s="1"/>
  <c r="M171" i="27" a="1"/>
  <c r="M171" i="27" s="1"/>
  <c r="L171" i="27" a="1"/>
  <c r="L171" i="27" s="1"/>
  <c r="K171" i="27" a="1"/>
  <c r="K171" i="27" s="1"/>
  <c r="J171" i="27" a="1"/>
  <c r="J171" i="27" s="1"/>
  <c r="I171" i="27" a="1"/>
  <c r="I171" i="27" s="1"/>
  <c r="H171" i="27" a="1"/>
  <c r="H171" i="27" s="1"/>
  <c r="G171" i="27" a="1"/>
  <c r="G171" i="27" s="1"/>
  <c r="F171" i="27" a="1"/>
  <c r="F171" i="27" s="1"/>
  <c r="E171" i="27" a="1"/>
  <c r="E171" i="27" s="1"/>
  <c r="D171" i="27" a="1"/>
  <c r="D171" i="27" s="1"/>
  <c r="C171" i="27" a="1"/>
  <c r="C171" i="27" s="1"/>
  <c r="X170" i="27" a="1"/>
  <c r="X170" i="27" s="1"/>
  <c r="W170" i="27" a="1"/>
  <c r="W170" i="27" s="1"/>
  <c r="V170" i="27" a="1"/>
  <c r="V170" i="27" s="1"/>
  <c r="U170" i="27" a="1"/>
  <c r="U170" i="27" s="1"/>
  <c r="T170" i="27" a="1"/>
  <c r="T170" i="27" s="1"/>
  <c r="S170" i="27" a="1"/>
  <c r="S170" i="27" s="1"/>
  <c r="R170" i="27" a="1"/>
  <c r="R170" i="27" s="1"/>
  <c r="Q170" i="27" a="1"/>
  <c r="Q170" i="27" s="1"/>
  <c r="P170" i="27" a="1"/>
  <c r="P170" i="27" s="1"/>
  <c r="O170" i="27" a="1"/>
  <c r="O170" i="27" s="1"/>
  <c r="N170" i="27" a="1"/>
  <c r="N170" i="27" s="1"/>
  <c r="M170" i="27" a="1"/>
  <c r="M170" i="27" s="1"/>
  <c r="L170" i="27" a="1"/>
  <c r="L170" i="27" s="1"/>
  <c r="K170" i="27" a="1"/>
  <c r="K170" i="27" s="1"/>
  <c r="J170" i="27" a="1"/>
  <c r="J170" i="27" s="1"/>
  <c r="I170" i="27" a="1"/>
  <c r="I170" i="27" s="1"/>
  <c r="H170" i="27" a="1"/>
  <c r="H170" i="27" s="1"/>
  <c r="G170" i="27" a="1"/>
  <c r="G170" i="27" s="1"/>
  <c r="F170" i="27" a="1"/>
  <c r="F170" i="27" s="1"/>
  <c r="E170" i="27" a="1"/>
  <c r="E170" i="27" s="1"/>
  <c r="D170" i="27" a="1"/>
  <c r="D170" i="27" s="1"/>
  <c r="C170" i="27" a="1"/>
  <c r="C170" i="27" s="1"/>
  <c r="X169" i="27" a="1"/>
  <c r="X169" i="27" s="1"/>
  <c r="W169" i="27" a="1"/>
  <c r="W169" i="27" s="1"/>
  <c r="V169" i="27" a="1"/>
  <c r="V169" i="27" s="1"/>
  <c r="U169" i="27" a="1"/>
  <c r="U169" i="27" s="1"/>
  <c r="T169" i="27" a="1"/>
  <c r="T169" i="27" s="1"/>
  <c r="S169" i="27" a="1"/>
  <c r="S169" i="27" s="1"/>
  <c r="R169" i="27" a="1"/>
  <c r="R169" i="27" s="1"/>
  <c r="Q169" i="27" a="1"/>
  <c r="Q169" i="27" s="1"/>
  <c r="P169" i="27" a="1"/>
  <c r="P169" i="27" s="1"/>
  <c r="O169" i="27" a="1"/>
  <c r="O169" i="27" s="1"/>
  <c r="N169" i="27" a="1"/>
  <c r="N169" i="27" s="1"/>
  <c r="M169" i="27" a="1"/>
  <c r="M169" i="27" s="1"/>
  <c r="L169" i="27" a="1"/>
  <c r="L169" i="27" s="1"/>
  <c r="K169" i="27" a="1"/>
  <c r="K169" i="27" s="1"/>
  <c r="J169" i="27" a="1"/>
  <c r="J169" i="27" s="1"/>
  <c r="I169" i="27" a="1"/>
  <c r="I169" i="27" s="1"/>
  <c r="H169" i="27" a="1"/>
  <c r="H169" i="27" s="1"/>
  <c r="G169" i="27" a="1"/>
  <c r="G169" i="27" s="1"/>
  <c r="F169" i="27" a="1"/>
  <c r="F169" i="27" s="1"/>
  <c r="E169" i="27" a="1"/>
  <c r="E169" i="27" s="1"/>
  <c r="D169" i="27" a="1"/>
  <c r="D169" i="27" s="1"/>
  <c r="C169" i="27" a="1"/>
  <c r="C169" i="27" s="1"/>
  <c r="X168" i="27" a="1"/>
  <c r="X168" i="27" s="1"/>
  <c r="W168" i="27" a="1"/>
  <c r="W168" i="27" s="1"/>
  <c r="V168" i="27" a="1"/>
  <c r="V168" i="27" s="1"/>
  <c r="U168" i="27" a="1"/>
  <c r="U168" i="27" s="1"/>
  <c r="T168" i="27" a="1"/>
  <c r="T168" i="27" s="1"/>
  <c r="S168" i="27" a="1"/>
  <c r="S168" i="27" s="1"/>
  <c r="R168" i="27" a="1"/>
  <c r="R168" i="27" s="1"/>
  <c r="Q168" i="27" a="1"/>
  <c r="Q168" i="27" s="1"/>
  <c r="P168" i="27" a="1"/>
  <c r="P168" i="27" s="1"/>
  <c r="O168" i="27" a="1"/>
  <c r="O168" i="27" s="1"/>
  <c r="N168" i="27" a="1"/>
  <c r="N168" i="27" s="1"/>
  <c r="M168" i="27" a="1"/>
  <c r="M168" i="27" s="1"/>
  <c r="L168" i="27" a="1"/>
  <c r="L168" i="27" s="1"/>
  <c r="K168" i="27" a="1"/>
  <c r="K168" i="27" s="1"/>
  <c r="J168" i="27" a="1"/>
  <c r="J168" i="27" s="1"/>
  <c r="I168" i="27" a="1"/>
  <c r="I168" i="27" s="1"/>
  <c r="H168" i="27" a="1"/>
  <c r="H168" i="27" s="1"/>
  <c r="G168" i="27" a="1"/>
  <c r="G168" i="27" s="1"/>
  <c r="F168" i="27" a="1"/>
  <c r="F168" i="27" s="1"/>
  <c r="E168" i="27" a="1"/>
  <c r="E168" i="27" s="1"/>
  <c r="D168" i="27" a="1"/>
  <c r="D168" i="27" s="1"/>
  <c r="C168" i="27" a="1"/>
  <c r="C168" i="27" s="1"/>
  <c r="X167" i="27" a="1"/>
  <c r="X167" i="27" s="1"/>
  <c r="W167" i="27" a="1"/>
  <c r="W167" i="27" s="1"/>
  <c r="V167" i="27" a="1"/>
  <c r="V167" i="27" s="1"/>
  <c r="U167" i="27" a="1"/>
  <c r="U167" i="27" s="1"/>
  <c r="T167" i="27" a="1"/>
  <c r="T167" i="27" s="1"/>
  <c r="S167" i="27" a="1"/>
  <c r="S167" i="27" s="1"/>
  <c r="R167" i="27" a="1"/>
  <c r="R167" i="27" s="1"/>
  <c r="Q167" i="27" a="1"/>
  <c r="Q167" i="27" s="1"/>
  <c r="P167" i="27" a="1"/>
  <c r="P167" i="27" s="1"/>
  <c r="O167" i="27" a="1"/>
  <c r="O167" i="27" s="1"/>
  <c r="N167" i="27" a="1"/>
  <c r="N167" i="27" s="1"/>
  <c r="M167" i="27" a="1"/>
  <c r="M167" i="27" s="1"/>
  <c r="L167" i="27" a="1"/>
  <c r="L167" i="27" s="1"/>
  <c r="K167" i="27" a="1"/>
  <c r="K167" i="27" s="1"/>
  <c r="J167" i="27" a="1"/>
  <c r="J167" i="27" s="1"/>
  <c r="I167" i="27" a="1"/>
  <c r="I167" i="27" s="1"/>
  <c r="H167" i="27" a="1"/>
  <c r="H167" i="27" s="1"/>
  <c r="G167" i="27" a="1"/>
  <c r="G167" i="27" s="1"/>
  <c r="F167" i="27" a="1"/>
  <c r="F167" i="27" s="1"/>
  <c r="E167" i="27" a="1"/>
  <c r="E167" i="27" s="1"/>
  <c r="D167" i="27" a="1"/>
  <c r="D167" i="27" s="1"/>
  <c r="C167" i="27" a="1"/>
  <c r="C167" i="27" s="1"/>
  <c r="X166" i="27" a="1"/>
  <c r="X166" i="27" s="1"/>
  <c r="W166" i="27" a="1"/>
  <c r="W166" i="27" s="1"/>
  <c r="V166" i="27" a="1"/>
  <c r="V166" i="27" s="1"/>
  <c r="U166" i="27" a="1"/>
  <c r="U166" i="27" s="1"/>
  <c r="T166" i="27" a="1"/>
  <c r="T166" i="27" s="1"/>
  <c r="S166" i="27" a="1"/>
  <c r="S166" i="27" s="1"/>
  <c r="R166" i="27" a="1"/>
  <c r="R166" i="27" s="1"/>
  <c r="Q166" i="27" a="1"/>
  <c r="Q166" i="27" s="1"/>
  <c r="P166" i="27" a="1"/>
  <c r="P166" i="27" s="1"/>
  <c r="O166" i="27" a="1"/>
  <c r="O166" i="27" s="1"/>
  <c r="N166" i="27" a="1"/>
  <c r="N166" i="27" s="1"/>
  <c r="M166" i="27" a="1"/>
  <c r="M166" i="27" s="1"/>
  <c r="L166" i="27" a="1"/>
  <c r="L166" i="27" s="1"/>
  <c r="K166" i="27" a="1"/>
  <c r="K166" i="27" s="1"/>
  <c r="J166" i="27" a="1"/>
  <c r="J166" i="27" s="1"/>
  <c r="I166" i="27" a="1"/>
  <c r="I166" i="27" s="1"/>
  <c r="H166" i="27" a="1"/>
  <c r="H166" i="27" s="1"/>
  <c r="G166" i="27" a="1"/>
  <c r="G166" i="27" s="1"/>
  <c r="F166" i="27" a="1"/>
  <c r="F166" i="27" s="1"/>
  <c r="E166" i="27" a="1"/>
  <c r="E166" i="27" s="1"/>
  <c r="D166" i="27" a="1"/>
  <c r="D166" i="27" s="1"/>
  <c r="C166" i="27" a="1"/>
  <c r="C166" i="27" s="1"/>
  <c r="X165" i="27" a="1"/>
  <c r="X165" i="27" s="1"/>
  <c r="W165" i="27" a="1"/>
  <c r="W165" i="27" s="1"/>
  <c r="V165" i="27" a="1"/>
  <c r="V165" i="27" s="1"/>
  <c r="U165" i="27" a="1"/>
  <c r="U165" i="27" s="1"/>
  <c r="T165" i="27" a="1"/>
  <c r="T165" i="27" s="1"/>
  <c r="S165" i="27" a="1"/>
  <c r="S165" i="27" s="1"/>
  <c r="R165" i="27" a="1"/>
  <c r="R165" i="27" s="1"/>
  <c r="Q165" i="27" a="1"/>
  <c r="Q165" i="27" s="1"/>
  <c r="P165" i="27" a="1"/>
  <c r="P165" i="27" s="1"/>
  <c r="O165" i="27" a="1"/>
  <c r="O165" i="27" s="1"/>
  <c r="N165" i="27" a="1"/>
  <c r="N165" i="27" s="1"/>
  <c r="M165" i="27" a="1"/>
  <c r="M165" i="27" s="1"/>
  <c r="L165" i="27" a="1"/>
  <c r="L165" i="27" s="1"/>
  <c r="K165" i="27" a="1"/>
  <c r="K165" i="27" s="1"/>
  <c r="J165" i="27" a="1"/>
  <c r="J165" i="27" s="1"/>
  <c r="I165" i="27" a="1"/>
  <c r="I165" i="27" s="1"/>
  <c r="H165" i="27" a="1"/>
  <c r="H165" i="27" s="1"/>
  <c r="G165" i="27" a="1"/>
  <c r="G165" i="27" s="1"/>
  <c r="F165" i="27" a="1"/>
  <c r="F165" i="27" s="1"/>
  <c r="E165" i="27" a="1"/>
  <c r="E165" i="27" s="1"/>
  <c r="D165" i="27" a="1"/>
  <c r="D165" i="27" s="1"/>
  <c r="C165" i="27" a="1"/>
  <c r="C165" i="27" s="1"/>
  <c r="X164" i="27" a="1"/>
  <c r="X164" i="27" s="1"/>
  <c r="W164" i="27" a="1"/>
  <c r="W164" i="27" s="1"/>
  <c r="V164" i="27" a="1"/>
  <c r="V164" i="27" s="1"/>
  <c r="U164" i="27" a="1"/>
  <c r="U164" i="27" s="1"/>
  <c r="T164" i="27" a="1"/>
  <c r="T164" i="27" s="1"/>
  <c r="S164" i="27" a="1"/>
  <c r="S164" i="27" s="1"/>
  <c r="R164" i="27" a="1"/>
  <c r="R164" i="27" s="1"/>
  <c r="Q164" i="27" a="1"/>
  <c r="Q164" i="27" s="1"/>
  <c r="P164" i="27" a="1"/>
  <c r="P164" i="27" s="1"/>
  <c r="O164" i="27" a="1"/>
  <c r="O164" i="27" s="1"/>
  <c r="N164" i="27" a="1"/>
  <c r="N164" i="27" s="1"/>
  <c r="M164" i="27" a="1"/>
  <c r="M164" i="27" s="1"/>
  <c r="L164" i="27" a="1"/>
  <c r="L164" i="27" s="1"/>
  <c r="K164" i="27" a="1"/>
  <c r="K164" i="27" s="1"/>
  <c r="J164" i="27" a="1"/>
  <c r="J164" i="27" s="1"/>
  <c r="I164" i="27" a="1"/>
  <c r="I164" i="27" s="1"/>
  <c r="H164" i="27" a="1"/>
  <c r="H164" i="27" s="1"/>
  <c r="G164" i="27" a="1"/>
  <c r="G164" i="27" s="1"/>
  <c r="F164" i="27" a="1"/>
  <c r="F164" i="27" s="1"/>
  <c r="E164" i="27" a="1"/>
  <c r="E164" i="27" s="1"/>
  <c r="D164" i="27" a="1"/>
  <c r="D164" i="27" s="1"/>
  <c r="C164" i="27" a="1"/>
  <c r="C164" i="27" s="1"/>
  <c r="X163" i="27" a="1"/>
  <c r="X163" i="27" s="1"/>
  <c r="W163" i="27" a="1"/>
  <c r="W163" i="27" s="1"/>
  <c r="V163" i="27" a="1"/>
  <c r="V163" i="27" s="1"/>
  <c r="U163" i="27" a="1"/>
  <c r="U163" i="27" s="1"/>
  <c r="T163" i="27" a="1"/>
  <c r="T163" i="27" s="1"/>
  <c r="S163" i="27" a="1"/>
  <c r="S163" i="27" s="1"/>
  <c r="R163" i="27" a="1"/>
  <c r="R163" i="27" s="1"/>
  <c r="Q163" i="27" a="1"/>
  <c r="Q163" i="27" s="1"/>
  <c r="P163" i="27" a="1"/>
  <c r="P163" i="27" s="1"/>
  <c r="O163" i="27" a="1"/>
  <c r="O163" i="27" s="1"/>
  <c r="N163" i="27" a="1"/>
  <c r="N163" i="27" s="1"/>
  <c r="M163" i="27" a="1"/>
  <c r="M163" i="27" s="1"/>
  <c r="L163" i="27" a="1"/>
  <c r="L163" i="27" s="1"/>
  <c r="K163" i="27" a="1"/>
  <c r="K163" i="27" s="1"/>
  <c r="J163" i="27" a="1"/>
  <c r="J163" i="27" s="1"/>
  <c r="I163" i="27" a="1"/>
  <c r="I163" i="27" s="1"/>
  <c r="H163" i="27" a="1"/>
  <c r="H163" i="27" s="1"/>
  <c r="G163" i="27" a="1"/>
  <c r="G163" i="27" s="1"/>
  <c r="F163" i="27" a="1"/>
  <c r="F163" i="27" s="1"/>
  <c r="E163" i="27" a="1"/>
  <c r="E163" i="27" s="1"/>
  <c r="D163" i="27" a="1"/>
  <c r="D163" i="27" s="1"/>
  <c r="C163" i="27" a="1"/>
  <c r="C163" i="27" s="1"/>
  <c r="X162" i="27" a="1"/>
  <c r="X162" i="27" s="1"/>
  <c r="W162" i="27" a="1"/>
  <c r="W162" i="27" s="1"/>
  <c r="V162" i="27" a="1"/>
  <c r="V162" i="27" s="1"/>
  <c r="U162" i="27" a="1"/>
  <c r="U162" i="27" s="1"/>
  <c r="T162" i="27" a="1"/>
  <c r="T162" i="27" s="1"/>
  <c r="S162" i="27" a="1"/>
  <c r="S162" i="27" s="1"/>
  <c r="R162" i="27" a="1"/>
  <c r="R162" i="27" s="1"/>
  <c r="Q162" i="27" a="1"/>
  <c r="Q162" i="27" s="1"/>
  <c r="P162" i="27" a="1"/>
  <c r="P162" i="27" s="1"/>
  <c r="O162" i="27" a="1"/>
  <c r="O162" i="27" s="1"/>
  <c r="N162" i="27" a="1"/>
  <c r="N162" i="27" s="1"/>
  <c r="M162" i="27" a="1"/>
  <c r="M162" i="27" s="1"/>
  <c r="L162" i="27" a="1"/>
  <c r="L162" i="27" s="1"/>
  <c r="K162" i="27" a="1"/>
  <c r="K162" i="27" s="1"/>
  <c r="J162" i="27" a="1"/>
  <c r="J162" i="27" s="1"/>
  <c r="I162" i="27" a="1"/>
  <c r="I162" i="27" s="1"/>
  <c r="H162" i="27" a="1"/>
  <c r="H162" i="27" s="1"/>
  <c r="G162" i="27" a="1"/>
  <c r="G162" i="27" s="1"/>
  <c r="F162" i="27" a="1"/>
  <c r="F162" i="27" s="1"/>
  <c r="E162" i="27" a="1"/>
  <c r="E162" i="27" s="1"/>
  <c r="D162" i="27" a="1"/>
  <c r="D162" i="27" s="1"/>
  <c r="C162" i="27" a="1"/>
  <c r="C162" i="27" s="1"/>
  <c r="X161" i="27" a="1"/>
  <c r="X161" i="27" s="1"/>
  <c r="W161" i="27" a="1"/>
  <c r="W161" i="27" s="1"/>
  <c r="V161" i="27" a="1"/>
  <c r="V161" i="27" s="1"/>
  <c r="U161" i="27" a="1"/>
  <c r="U161" i="27" s="1"/>
  <c r="T161" i="27" a="1"/>
  <c r="T161" i="27" s="1"/>
  <c r="S161" i="27" a="1"/>
  <c r="S161" i="27" s="1"/>
  <c r="R161" i="27" a="1"/>
  <c r="R161" i="27" s="1"/>
  <c r="Q161" i="27" a="1"/>
  <c r="Q161" i="27" s="1"/>
  <c r="P161" i="27" a="1"/>
  <c r="P161" i="27" s="1"/>
  <c r="O161" i="27" a="1"/>
  <c r="O161" i="27" s="1"/>
  <c r="N161" i="27" a="1"/>
  <c r="N161" i="27" s="1"/>
  <c r="M161" i="27" a="1"/>
  <c r="M161" i="27" s="1"/>
  <c r="L161" i="27" a="1"/>
  <c r="L161" i="27" s="1"/>
  <c r="K161" i="27" a="1"/>
  <c r="K161" i="27" s="1"/>
  <c r="J161" i="27" a="1"/>
  <c r="J161" i="27" s="1"/>
  <c r="I161" i="27" a="1"/>
  <c r="I161" i="27" s="1"/>
  <c r="H161" i="27" a="1"/>
  <c r="H161" i="27" s="1"/>
  <c r="G161" i="27" a="1"/>
  <c r="G161" i="27" s="1"/>
  <c r="F161" i="27" a="1"/>
  <c r="F161" i="27" s="1"/>
  <c r="E161" i="27" a="1"/>
  <c r="E161" i="27" s="1"/>
  <c r="D161" i="27" a="1"/>
  <c r="D161" i="27" s="1"/>
  <c r="C161" i="27" a="1"/>
  <c r="C161" i="27" s="1"/>
  <c r="X160" i="27" a="1"/>
  <c r="X160" i="27" s="1"/>
  <c r="W160" i="27" a="1"/>
  <c r="W160" i="27" s="1"/>
  <c r="V160" i="27" a="1"/>
  <c r="V160" i="27" s="1"/>
  <c r="U160" i="27" a="1"/>
  <c r="U160" i="27" s="1"/>
  <c r="T160" i="27" a="1"/>
  <c r="T160" i="27" s="1"/>
  <c r="S160" i="27" a="1"/>
  <c r="S160" i="27" s="1"/>
  <c r="R160" i="27" a="1"/>
  <c r="R160" i="27" s="1"/>
  <c r="Q160" i="27" a="1"/>
  <c r="Q160" i="27" s="1"/>
  <c r="P160" i="27" a="1"/>
  <c r="P160" i="27" s="1"/>
  <c r="O160" i="27" a="1"/>
  <c r="O160" i="27" s="1"/>
  <c r="N160" i="27" a="1"/>
  <c r="N160" i="27" s="1"/>
  <c r="M160" i="27" a="1"/>
  <c r="M160" i="27" s="1"/>
  <c r="L160" i="27" a="1"/>
  <c r="L160" i="27" s="1"/>
  <c r="K160" i="27" a="1"/>
  <c r="K160" i="27" s="1"/>
  <c r="J160" i="27" a="1"/>
  <c r="J160" i="27" s="1"/>
  <c r="I160" i="27" a="1"/>
  <c r="I160" i="27" s="1"/>
  <c r="H160" i="27" a="1"/>
  <c r="H160" i="27" s="1"/>
  <c r="G160" i="27" a="1"/>
  <c r="G160" i="27" s="1"/>
  <c r="F160" i="27" a="1"/>
  <c r="F160" i="27" s="1"/>
  <c r="E160" i="27" a="1"/>
  <c r="E160" i="27" s="1"/>
  <c r="D160" i="27" a="1"/>
  <c r="D160" i="27" s="1"/>
  <c r="C160" i="27" a="1"/>
  <c r="C160" i="27" s="1"/>
  <c r="X159" i="27" a="1"/>
  <c r="X159" i="27" s="1"/>
  <c r="W159" i="27" a="1"/>
  <c r="W159" i="27" s="1"/>
  <c r="V159" i="27" a="1"/>
  <c r="V159" i="27" s="1"/>
  <c r="U159" i="27" a="1"/>
  <c r="U159" i="27" s="1"/>
  <c r="T159" i="27" a="1"/>
  <c r="T159" i="27" s="1"/>
  <c r="S159" i="27" a="1"/>
  <c r="S159" i="27" s="1"/>
  <c r="R159" i="27" a="1"/>
  <c r="R159" i="27" s="1"/>
  <c r="Q159" i="27" a="1"/>
  <c r="Q159" i="27" s="1"/>
  <c r="P159" i="27" a="1"/>
  <c r="P159" i="27" s="1"/>
  <c r="O159" i="27" a="1"/>
  <c r="O159" i="27" s="1"/>
  <c r="N159" i="27" a="1"/>
  <c r="N159" i="27" s="1"/>
  <c r="M159" i="27" a="1"/>
  <c r="M159" i="27" s="1"/>
  <c r="L159" i="27" a="1"/>
  <c r="L159" i="27" s="1"/>
  <c r="K159" i="27" a="1"/>
  <c r="K159" i="27" s="1"/>
  <c r="J159" i="27" a="1"/>
  <c r="J159" i="27" s="1"/>
  <c r="I159" i="27" a="1"/>
  <c r="I159" i="27" s="1"/>
  <c r="H159" i="27" a="1"/>
  <c r="H159" i="27" s="1"/>
  <c r="G159" i="27" a="1"/>
  <c r="G159" i="27" s="1"/>
  <c r="F159" i="27" a="1"/>
  <c r="F159" i="27" s="1"/>
  <c r="E159" i="27" a="1"/>
  <c r="E159" i="27" s="1"/>
  <c r="D159" i="27" a="1"/>
  <c r="D159" i="27" s="1"/>
  <c r="C159" i="27" a="1"/>
  <c r="C159" i="27" s="1"/>
  <c r="X158" i="27" a="1"/>
  <c r="X158" i="27" s="1"/>
  <c r="W158" i="27" a="1"/>
  <c r="W158" i="27" s="1"/>
  <c r="V158" i="27" a="1"/>
  <c r="V158" i="27" s="1"/>
  <c r="U158" i="27" a="1"/>
  <c r="U158" i="27" s="1"/>
  <c r="T158" i="27" a="1"/>
  <c r="T158" i="27" s="1"/>
  <c r="S158" i="27" a="1"/>
  <c r="S158" i="27" s="1"/>
  <c r="R158" i="27" a="1"/>
  <c r="R158" i="27" s="1"/>
  <c r="Q158" i="27" a="1"/>
  <c r="Q158" i="27" s="1"/>
  <c r="P158" i="27" a="1"/>
  <c r="P158" i="27" s="1"/>
  <c r="O158" i="27" a="1"/>
  <c r="O158" i="27" s="1"/>
  <c r="N158" i="27" a="1"/>
  <c r="N158" i="27" s="1"/>
  <c r="M158" i="27" a="1"/>
  <c r="M158" i="27" s="1"/>
  <c r="L158" i="27" a="1"/>
  <c r="L158" i="27" s="1"/>
  <c r="K158" i="27" a="1"/>
  <c r="K158" i="27" s="1"/>
  <c r="J158" i="27" a="1"/>
  <c r="J158" i="27" s="1"/>
  <c r="I158" i="27" a="1"/>
  <c r="I158" i="27" s="1"/>
  <c r="H158" i="27" a="1"/>
  <c r="H158" i="27" s="1"/>
  <c r="G158" i="27" a="1"/>
  <c r="G158" i="27" s="1"/>
  <c r="F158" i="27" a="1"/>
  <c r="F158" i="27" s="1"/>
  <c r="E158" i="27" a="1"/>
  <c r="E158" i="27" s="1"/>
  <c r="D158" i="27" a="1"/>
  <c r="D158" i="27" s="1"/>
  <c r="C158" i="27" a="1"/>
  <c r="C158" i="27" s="1"/>
  <c r="X157" i="27" a="1"/>
  <c r="X157" i="27" s="1"/>
  <c r="W157" i="27" a="1"/>
  <c r="W157" i="27" s="1"/>
  <c r="V157" i="27" a="1"/>
  <c r="V157" i="27" s="1"/>
  <c r="U157" i="27" a="1"/>
  <c r="U157" i="27" s="1"/>
  <c r="T157" i="27" a="1"/>
  <c r="T157" i="27" s="1"/>
  <c r="S157" i="27" a="1"/>
  <c r="S157" i="27" s="1"/>
  <c r="R157" i="27" a="1"/>
  <c r="R157" i="27" s="1"/>
  <c r="Q157" i="27" a="1"/>
  <c r="Q157" i="27" s="1"/>
  <c r="P157" i="27" a="1"/>
  <c r="P157" i="27" s="1"/>
  <c r="O157" i="27" a="1"/>
  <c r="O157" i="27" s="1"/>
  <c r="N157" i="27" a="1"/>
  <c r="N157" i="27" s="1"/>
  <c r="M157" i="27" a="1"/>
  <c r="M157" i="27" s="1"/>
  <c r="L157" i="27" a="1"/>
  <c r="L157" i="27" s="1"/>
  <c r="K157" i="27" a="1"/>
  <c r="K157" i="27" s="1"/>
  <c r="J157" i="27" a="1"/>
  <c r="J157" i="27" s="1"/>
  <c r="I157" i="27" a="1"/>
  <c r="I157" i="27" s="1"/>
  <c r="H157" i="27" a="1"/>
  <c r="H157" i="27" s="1"/>
  <c r="G157" i="27" a="1"/>
  <c r="G157" i="27" s="1"/>
  <c r="F157" i="27" a="1"/>
  <c r="F157" i="27" s="1"/>
  <c r="E157" i="27" a="1"/>
  <c r="E157" i="27" s="1"/>
  <c r="D157" i="27" a="1"/>
  <c r="D157" i="27" s="1"/>
  <c r="C157" i="27" a="1"/>
  <c r="C157" i="27" s="1"/>
  <c r="X156" i="27" a="1"/>
  <c r="X156" i="27" s="1"/>
  <c r="W156" i="27" a="1"/>
  <c r="W156" i="27" s="1"/>
  <c r="V156" i="27" a="1"/>
  <c r="V156" i="27" s="1"/>
  <c r="U156" i="27" a="1"/>
  <c r="U156" i="27" s="1"/>
  <c r="T156" i="27" a="1"/>
  <c r="T156" i="27" s="1"/>
  <c r="S156" i="27" a="1"/>
  <c r="S156" i="27" s="1"/>
  <c r="R156" i="27" a="1"/>
  <c r="R156" i="27" s="1"/>
  <c r="Q156" i="27" a="1"/>
  <c r="Q156" i="27" s="1"/>
  <c r="P156" i="27" a="1"/>
  <c r="P156" i="27" s="1"/>
  <c r="O156" i="27" a="1"/>
  <c r="O156" i="27" s="1"/>
  <c r="N156" i="27" a="1"/>
  <c r="N156" i="27" s="1"/>
  <c r="M156" i="27" a="1"/>
  <c r="M156" i="27" s="1"/>
  <c r="L156" i="27" a="1"/>
  <c r="L156" i="27" s="1"/>
  <c r="K156" i="27" a="1"/>
  <c r="K156" i="27" s="1"/>
  <c r="J156" i="27" a="1"/>
  <c r="J156" i="27" s="1"/>
  <c r="I156" i="27" a="1"/>
  <c r="I156" i="27" s="1"/>
  <c r="H156" i="27" a="1"/>
  <c r="H156" i="27" s="1"/>
  <c r="G156" i="27" a="1"/>
  <c r="G156" i="27" s="1"/>
  <c r="F156" i="27" a="1"/>
  <c r="F156" i="27" s="1"/>
  <c r="E156" i="27" a="1"/>
  <c r="E156" i="27" s="1"/>
  <c r="D156" i="27" a="1"/>
  <c r="D156" i="27" s="1"/>
  <c r="C156" i="27" a="1"/>
  <c r="C156" i="27" s="1"/>
  <c r="X155" i="27" a="1"/>
  <c r="X155" i="27" s="1"/>
  <c r="W155" i="27" a="1"/>
  <c r="W155" i="27" s="1"/>
  <c r="V155" i="27" a="1"/>
  <c r="V155" i="27" s="1"/>
  <c r="U155" i="27" a="1"/>
  <c r="U155" i="27" s="1"/>
  <c r="T155" i="27" a="1"/>
  <c r="T155" i="27" s="1"/>
  <c r="S155" i="27" a="1"/>
  <c r="S155" i="27" s="1"/>
  <c r="R155" i="27" a="1"/>
  <c r="R155" i="27" s="1"/>
  <c r="Q155" i="27" a="1"/>
  <c r="Q155" i="27" s="1"/>
  <c r="P155" i="27" a="1"/>
  <c r="P155" i="27" s="1"/>
  <c r="O155" i="27" a="1"/>
  <c r="O155" i="27" s="1"/>
  <c r="N155" i="27" a="1"/>
  <c r="N155" i="27" s="1"/>
  <c r="M155" i="27" a="1"/>
  <c r="M155" i="27" s="1"/>
  <c r="L155" i="27" a="1"/>
  <c r="L155" i="27" s="1"/>
  <c r="K155" i="27" a="1"/>
  <c r="K155" i="27" s="1"/>
  <c r="J155" i="27" a="1"/>
  <c r="J155" i="27" s="1"/>
  <c r="I155" i="27" a="1"/>
  <c r="I155" i="27" s="1"/>
  <c r="H155" i="27" a="1"/>
  <c r="H155" i="27" s="1"/>
  <c r="G155" i="27" a="1"/>
  <c r="G155" i="27" s="1"/>
  <c r="F155" i="27" a="1"/>
  <c r="F155" i="27" s="1"/>
  <c r="E155" i="27" a="1"/>
  <c r="E155" i="27" s="1"/>
  <c r="D155" i="27" a="1"/>
  <c r="D155" i="27" s="1"/>
  <c r="C155" i="27" a="1"/>
  <c r="C155" i="27" s="1"/>
  <c r="X154" i="27" a="1"/>
  <c r="X154" i="27" s="1"/>
  <c r="W154" i="27" a="1"/>
  <c r="W154" i="27" s="1"/>
  <c r="V154" i="27" a="1"/>
  <c r="V154" i="27" s="1"/>
  <c r="U154" i="27" a="1"/>
  <c r="U154" i="27" s="1"/>
  <c r="T154" i="27" a="1"/>
  <c r="T154" i="27" s="1"/>
  <c r="S154" i="27" a="1"/>
  <c r="S154" i="27" s="1"/>
  <c r="R154" i="27" a="1"/>
  <c r="R154" i="27" s="1"/>
  <c r="Q154" i="27" a="1"/>
  <c r="Q154" i="27" s="1"/>
  <c r="P154" i="27" a="1"/>
  <c r="P154" i="27" s="1"/>
  <c r="O154" i="27" a="1"/>
  <c r="O154" i="27" s="1"/>
  <c r="N154" i="27" a="1"/>
  <c r="N154" i="27" s="1"/>
  <c r="M154" i="27" a="1"/>
  <c r="M154" i="27" s="1"/>
  <c r="L154" i="27" a="1"/>
  <c r="L154" i="27" s="1"/>
  <c r="K154" i="27" a="1"/>
  <c r="K154" i="27" s="1"/>
  <c r="J154" i="27" a="1"/>
  <c r="J154" i="27" s="1"/>
  <c r="I154" i="27" a="1"/>
  <c r="I154" i="27" s="1"/>
  <c r="H154" i="27" a="1"/>
  <c r="H154" i="27" s="1"/>
  <c r="G154" i="27" a="1"/>
  <c r="G154" i="27" s="1"/>
  <c r="F154" i="27" a="1"/>
  <c r="F154" i="27" s="1"/>
  <c r="E154" i="27" a="1"/>
  <c r="E154" i="27" s="1"/>
  <c r="D154" i="27" a="1"/>
  <c r="D154" i="27" s="1"/>
  <c r="C154" i="27" a="1"/>
  <c r="C154" i="27" s="1"/>
  <c r="X153" i="27" a="1"/>
  <c r="X153" i="27" s="1"/>
  <c r="W153" i="27" a="1"/>
  <c r="W153" i="27" s="1"/>
  <c r="V153" i="27" a="1"/>
  <c r="V153" i="27" s="1"/>
  <c r="U153" i="27" a="1"/>
  <c r="U153" i="27" s="1"/>
  <c r="T153" i="27" a="1"/>
  <c r="T153" i="27" s="1"/>
  <c r="S153" i="27" a="1"/>
  <c r="S153" i="27" s="1"/>
  <c r="R153" i="27" a="1"/>
  <c r="R153" i="27" s="1"/>
  <c r="Q153" i="27" a="1"/>
  <c r="Q153" i="27" s="1"/>
  <c r="P153" i="27" a="1"/>
  <c r="P153" i="27" s="1"/>
  <c r="O153" i="27" a="1"/>
  <c r="O153" i="27" s="1"/>
  <c r="N153" i="27" a="1"/>
  <c r="N153" i="27" s="1"/>
  <c r="M153" i="27" a="1"/>
  <c r="M153" i="27" s="1"/>
  <c r="L153" i="27" a="1"/>
  <c r="L153" i="27" s="1"/>
  <c r="K153" i="27" a="1"/>
  <c r="K153" i="27" s="1"/>
  <c r="J153" i="27" a="1"/>
  <c r="J153" i="27" s="1"/>
  <c r="I153" i="27" a="1"/>
  <c r="I153" i="27" s="1"/>
  <c r="H153" i="27" a="1"/>
  <c r="H153" i="27" s="1"/>
  <c r="G153" i="27" a="1"/>
  <c r="G153" i="27" s="1"/>
  <c r="F153" i="27" a="1"/>
  <c r="F153" i="27" s="1"/>
  <c r="E153" i="27" a="1"/>
  <c r="E153" i="27" s="1"/>
  <c r="D153" i="27" a="1"/>
  <c r="D153" i="27" s="1"/>
  <c r="C153" i="27" a="1"/>
  <c r="C153" i="27" s="1"/>
  <c r="X152" i="27" a="1"/>
  <c r="X152" i="27" s="1"/>
  <c r="W152" i="27" a="1"/>
  <c r="W152" i="27" s="1"/>
  <c r="V152" i="27" a="1"/>
  <c r="V152" i="27" s="1"/>
  <c r="U152" i="27" a="1"/>
  <c r="U152" i="27" s="1"/>
  <c r="T152" i="27" a="1"/>
  <c r="T152" i="27" s="1"/>
  <c r="S152" i="27" a="1"/>
  <c r="S152" i="27" s="1"/>
  <c r="R152" i="27" a="1"/>
  <c r="R152" i="27" s="1"/>
  <c r="Q152" i="27" a="1"/>
  <c r="Q152" i="27" s="1"/>
  <c r="P152" i="27" a="1"/>
  <c r="P152" i="27" s="1"/>
  <c r="O152" i="27" a="1"/>
  <c r="O152" i="27" s="1"/>
  <c r="N152" i="27" a="1"/>
  <c r="N152" i="27" s="1"/>
  <c r="M152" i="27" a="1"/>
  <c r="M152" i="27" s="1"/>
  <c r="L152" i="27" a="1"/>
  <c r="L152" i="27" s="1"/>
  <c r="K152" i="27" a="1"/>
  <c r="K152" i="27" s="1"/>
  <c r="J152" i="27" a="1"/>
  <c r="J152" i="27" s="1"/>
  <c r="I152" i="27" a="1"/>
  <c r="I152" i="27" s="1"/>
  <c r="H152" i="27" a="1"/>
  <c r="H152" i="27" s="1"/>
  <c r="G152" i="27" a="1"/>
  <c r="G152" i="27" s="1"/>
  <c r="F152" i="27" a="1"/>
  <c r="F152" i="27" s="1"/>
  <c r="E152" i="27" a="1"/>
  <c r="E152" i="27" s="1"/>
  <c r="D152" i="27" a="1"/>
  <c r="D152" i="27" s="1"/>
  <c r="C152" i="27" a="1"/>
  <c r="C152" i="27" s="1"/>
  <c r="X151" i="27" a="1"/>
  <c r="X151" i="27" s="1"/>
  <c r="W151" i="27" a="1"/>
  <c r="W151" i="27" s="1"/>
  <c r="V151" i="27" a="1"/>
  <c r="V151" i="27" s="1"/>
  <c r="U151" i="27" a="1"/>
  <c r="U151" i="27" s="1"/>
  <c r="T151" i="27" a="1"/>
  <c r="T151" i="27" s="1"/>
  <c r="S151" i="27" a="1"/>
  <c r="S151" i="27" s="1"/>
  <c r="R151" i="27" a="1"/>
  <c r="R151" i="27" s="1"/>
  <c r="Q151" i="27" a="1"/>
  <c r="Q151" i="27" s="1"/>
  <c r="P151" i="27" a="1"/>
  <c r="P151" i="27" s="1"/>
  <c r="O151" i="27" a="1"/>
  <c r="O151" i="27" s="1"/>
  <c r="N151" i="27" a="1"/>
  <c r="N151" i="27" s="1"/>
  <c r="M151" i="27" a="1"/>
  <c r="M151" i="27" s="1"/>
  <c r="L151" i="27" a="1"/>
  <c r="L151" i="27" s="1"/>
  <c r="K151" i="27" a="1"/>
  <c r="K151" i="27" s="1"/>
  <c r="J151" i="27" a="1"/>
  <c r="J151" i="27" s="1"/>
  <c r="I151" i="27" a="1"/>
  <c r="I151" i="27" s="1"/>
  <c r="H151" i="27" a="1"/>
  <c r="H151" i="27" s="1"/>
  <c r="G151" i="27" a="1"/>
  <c r="G151" i="27" s="1"/>
  <c r="F151" i="27" a="1"/>
  <c r="F151" i="27" s="1"/>
  <c r="E151" i="27" a="1"/>
  <c r="E151" i="27" s="1"/>
  <c r="D151" i="27" a="1"/>
  <c r="D151" i="27" s="1"/>
  <c r="C151" i="27" a="1"/>
  <c r="C151" i="27" s="1"/>
  <c r="X150" i="27" a="1"/>
  <c r="X150" i="27" s="1"/>
  <c r="W150" i="27" a="1"/>
  <c r="W150" i="27" s="1"/>
  <c r="V150" i="27" a="1"/>
  <c r="V150" i="27" s="1"/>
  <c r="U150" i="27" a="1"/>
  <c r="U150" i="27" s="1"/>
  <c r="T150" i="27" a="1"/>
  <c r="T150" i="27" s="1"/>
  <c r="S150" i="27" a="1"/>
  <c r="S150" i="27" s="1"/>
  <c r="R150" i="27" a="1"/>
  <c r="R150" i="27" s="1"/>
  <c r="Q150" i="27" a="1"/>
  <c r="Q150" i="27" s="1"/>
  <c r="P150" i="27" a="1"/>
  <c r="P150" i="27" s="1"/>
  <c r="O150" i="27" a="1"/>
  <c r="O150" i="27" s="1"/>
  <c r="N150" i="27" a="1"/>
  <c r="N150" i="27" s="1"/>
  <c r="M150" i="27" a="1"/>
  <c r="M150" i="27" s="1"/>
  <c r="L150" i="27" a="1"/>
  <c r="L150" i="27" s="1"/>
  <c r="K150" i="27" a="1"/>
  <c r="K150" i="27" s="1"/>
  <c r="J150" i="27" a="1"/>
  <c r="J150" i="27" s="1"/>
  <c r="I150" i="27" a="1"/>
  <c r="I150" i="27" s="1"/>
  <c r="H150" i="27" a="1"/>
  <c r="H150" i="27" s="1"/>
  <c r="G150" i="27" a="1"/>
  <c r="G150" i="27" s="1"/>
  <c r="F150" i="27" a="1"/>
  <c r="F150" i="27" s="1"/>
  <c r="E150" i="27" a="1"/>
  <c r="E150" i="27" s="1"/>
  <c r="D150" i="27" a="1"/>
  <c r="D150" i="27" s="1"/>
  <c r="C150" i="27" a="1"/>
  <c r="C150" i="27" s="1"/>
  <c r="X149" i="27" a="1"/>
  <c r="X149" i="27" s="1"/>
  <c r="W149" i="27" a="1"/>
  <c r="W149" i="27" s="1"/>
  <c r="V149" i="27" a="1"/>
  <c r="V149" i="27" s="1"/>
  <c r="U149" i="27" a="1"/>
  <c r="U149" i="27" s="1"/>
  <c r="T149" i="27" a="1"/>
  <c r="T149" i="27" s="1"/>
  <c r="S149" i="27" a="1"/>
  <c r="S149" i="27" s="1"/>
  <c r="R149" i="27" a="1"/>
  <c r="R149" i="27" s="1"/>
  <c r="Q149" i="27" a="1"/>
  <c r="Q149" i="27" s="1"/>
  <c r="P149" i="27" a="1"/>
  <c r="P149" i="27" s="1"/>
  <c r="O149" i="27" a="1"/>
  <c r="O149" i="27" s="1"/>
  <c r="N149" i="27" a="1"/>
  <c r="N149" i="27" s="1"/>
  <c r="M149" i="27" a="1"/>
  <c r="M149" i="27" s="1"/>
  <c r="L149" i="27" a="1"/>
  <c r="L149" i="27" s="1"/>
  <c r="K149" i="27" a="1"/>
  <c r="K149" i="27" s="1"/>
  <c r="J149" i="27" a="1"/>
  <c r="J149" i="27" s="1"/>
  <c r="I149" i="27" a="1"/>
  <c r="I149" i="27" s="1"/>
  <c r="H149" i="27" a="1"/>
  <c r="H149" i="27" s="1"/>
  <c r="G149" i="27" a="1"/>
  <c r="G149" i="27" s="1"/>
  <c r="F149" i="27" a="1"/>
  <c r="F149" i="27" s="1"/>
  <c r="E149" i="27" a="1"/>
  <c r="E149" i="27" s="1"/>
  <c r="D149" i="27" a="1"/>
  <c r="D149" i="27" s="1"/>
  <c r="C149" i="27" a="1"/>
  <c r="C149" i="27" s="1"/>
  <c r="X148" i="27" a="1"/>
  <c r="X148" i="27" s="1"/>
  <c r="W148" i="27" a="1"/>
  <c r="W148" i="27" s="1"/>
  <c r="V148" i="27" a="1"/>
  <c r="V148" i="27" s="1"/>
  <c r="U148" i="27" a="1"/>
  <c r="U148" i="27" s="1"/>
  <c r="T148" i="27" a="1"/>
  <c r="T148" i="27" s="1"/>
  <c r="S148" i="27" a="1"/>
  <c r="S148" i="27" s="1"/>
  <c r="R148" i="27" a="1"/>
  <c r="R148" i="27" s="1"/>
  <c r="Q148" i="27" a="1"/>
  <c r="Q148" i="27" s="1"/>
  <c r="P148" i="27" a="1"/>
  <c r="P148" i="27" s="1"/>
  <c r="O148" i="27" a="1"/>
  <c r="O148" i="27" s="1"/>
  <c r="N148" i="27" a="1"/>
  <c r="N148" i="27" s="1"/>
  <c r="M148" i="27" a="1"/>
  <c r="M148" i="27" s="1"/>
  <c r="L148" i="27" a="1"/>
  <c r="L148" i="27" s="1"/>
  <c r="K148" i="27" a="1"/>
  <c r="K148" i="27" s="1"/>
  <c r="J148" i="27" a="1"/>
  <c r="J148" i="27" s="1"/>
  <c r="I148" i="27" a="1"/>
  <c r="I148" i="27" s="1"/>
  <c r="H148" i="27" a="1"/>
  <c r="H148" i="27" s="1"/>
  <c r="G148" i="27" a="1"/>
  <c r="G148" i="27" s="1"/>
  <c r="F148" i="27" a="1"/>
  <c r="F148" i="27" s="1"/>
  <c r="E148" i="27" a="1"/>
  <c r="E148" i="27" s="1"/>
  <c r="D148" i="27" a="1"/>
  <c r="D148" i="27" s="1"/>
  <c r="C148" i="27" a="1"/>
  <c r="C148" i="27" s="1"/>
  <c r="X147" i="27" a="1"/>
  <c r="X147" i="27" s="1"/>
  <c r="W147" i="27" a="1"/>
  <c r="W147" i="27" s="1"/>
  <c r="V147" i="27" a="1"/>
  <c r="V147" i="27" s="1"/>
  <c r="U147" i="27" a="1"/>
  <c r="U147" i="27" s="1"/>
  <c r="T147" i="27" a="1"/>
  <c r="T147" i="27" s="1"/>
  <c r="S147" i="27" a="1"/>
  <c r="S147" i="27" s="1"/>
  <c r="R147" i="27" a="1"/>
  <c r="R147" i="27" s="1"/>
  <c r="Q147" i="27" a="1"/>
  <c r="Q147" i="27" s="1"/>
  <c r="P147" i="27" a="1"/>
  <c r="P147" i="27" s="1"/>
  <c r="O147" i="27" a="1"/>
  <c r="O147" i="27" s="1"/>
  <c r="N147" i="27" a="1"/>
  <c r="N147" i="27" s="1"/>
  <c r="M147" i="27" a="1"/>
  <c r="M147" i="27" s="1"/>
  <c r="L147" i="27" a="1"/>
  <c r="L147" i="27" s="1"/>
  <c r="K147" i="27" a="1"/>
  <c r="K147" i="27" s="1"/>
  <c r="J147" i="27" a="1"/>
  <c r="J147" i="27" s="1"/>
  <c r="I147" i="27" a="1"/>
  <c r="I147" i="27" s="1"/>
  <c r="H147" i="27" a="1"/>
  <c r="H147" i="27" s="1"/>
  <c r="G147" i="27" a="1"/>
  <c r="G147" i="27" s="1"/>
  <c r="F147" i="27" a="1"/>
  <c r="F147" i="27" s="1"/>
  <c r="E147" i="27" a="1"/>
  <c r="E147" i="27" s="1"/>
  <c r="D147" i="27" a="1"/>
  <c r="D147" i="27" s="1"/>
  <c r="C147" i="27" a="1"/>
  <c r="C147" i="27" s="1"/>
  <c r="X146" i="27" a="1"/>
  <c r="X146" i="27" s="1"/>
  <c r="W146" i="27" a="1"/>
  <c r="W146" i="27" s="1"/>
  <c r="V146" i="27" a="1"/>
  <c r="V146" i="27" s="1"/>
  <c r="U146" i="27" a="1"/>
  <c r="U146" i="27" s="1"/>
  <c r="T146" i="27" a="1"/>
  <c r="T146" i="27" s="1"/>
  <c r="S146" i="27" a="1"/>
  <c r="S146" i="27" s="1"/>
  <c r="R146" i="27" a="1"/>
  <c r="R146" i="27" s="1"/>
  <c r="Q146" i="27" a="1"/>
  <c r="Q146" i="27" s="1"/>
  <c r="P146" i="27" a="1"/>
  <c r="P146" i="27" s="1"/>
  <c r="O146" i="27" a="1"/>
  <c r="O146" i="27" s="1"/>
  <c r="N146" i="27" a="1"/>
  <c r="N146" i="27" s="1"/>
  <c r="M146" i="27" a="1"/>
  <c r="M146" i="27" s="1"/>
  <c r="L146" i="27" a="1"/>
  <c r="L146" i="27" s="1"/>
  <c r="K146" i="27" a="1"/>
  <c r="K146" i="27" s="1"/>
  <c r="J146" i="27" a="1"/>
  <c r="J146" i="27" s="1"/>
  <c r="I146" i="27" a="1"/>
  <c r="I146" i="27" s="1"/>
  <c r="H146" i="27" a="1"/>
  <c r="H146" i="27" s="1"/>
  <c r="G146" i="27" a="1"/>
  <c r="G146" i="27" s="1"/>
  <c r="F146" i="27" a="1"/>
  <c r="F146" i="27" s="1"/>
  <c r="E146" i="27" a="1"/>
  <c r="E146" i="27" s="1"/>
  <c r="D146" i="27" a="1"/>
  <c r="D146" i="27" s="1"/>
  <c r="C146" i="27" a="1"/>
  <c r="C146" i="27" s="1"/>
  <c r="X145" i="27" a="1"/>
  <c r="X145" i="27" s="1"/>
  <c r="W145" i="27" a="1"/>
  <c r="W145" i="27" s="1"/>
  <c r="V145" i="27" a="1"/>
  <c r="V145" i="27" s="1"/>
  <c r="U145" i="27" a="1"/>
  <c r="U145" i="27" s="1"/>
  <c r="T145" i="27" a="1"/>
  <c r="T145" i="27" s="1"/>
  <c r="S145" i="27" a="1"/>
  <c r="S145" i="27" s="1"/>
  <c r="R145" i="27" a="1"/>
  <c r="R145" i="27" s="1"/>
  <c r="Q145" i="27" a="1"/>
  <c r="Q145" i="27" s="1"/>
  <c r="P145" i="27" a="1"/>
  <c r="P145" i="27" s="1"/>
  <c r="O145" i="27" a="1"/>
  <c r="O145" i="27" s="1"/>
  <c r="N145" i="27" a="1"/>
  <c r="N145" i="27" s="1"/>
  <c r="M145" i="27" a="1"/>
  <c r="M145" i="27" s="1"/>
  <c r="L145" i="27" a="1"/>
  <c r="L145" i="27" s="1"/>
  <c r="K145" i="27" a="1"/>
  <c r="K145" i="27" s="1"/>
  <c r="J145" i="27" a="1"/>
  <c r="J145" i="27" s="1"/>
  <c r="I145" i="27" a="1"/>
  <c r="I145" i="27" s="1"/>
  <c r="H145" i="27" a="1"/>
  <c r="H145" i="27" s="1"/>
  <c r="G145" i="27" a="1"/>
  <c r="G145" i="27" s="1"/>
  <c r="F145" i="27" a="1"/>
  <c r="F145" i="27" s="1"/>
  <c r="E145" i="27" a="1"/>
  <c r="E145" i="27" s="1"/>
  <c r="D145" i="27" a="1"/>
  <c r="D145" i="27" s="1"/>
  <c r="C145" i="27" a="1"/>
  <c r="C145" i="27" s="1"/>
  <c r="X144" i="27" a="1"/>
  <c r="X144" i="27" s="1"/>
  <c r="W144" i="27" a="1"/>
  <c r="W144" i="27" s="1"/>
  <c r="V144" i="27" a="1"/>
  <c r="V144" i="27" s="1"/>
  <c r="U144" i="27" a="1"/>
  <c r="U144" i="27" s="1"/>
  <c r="T144" i="27" a="1"/>
  <c r="T144" i="27" s="1"/>
  <c r="S144" i="27" a="1"/>
  <c r="S144" i="27" s="1"/>
  <c r="R144" i="27" a="1"/>
  <c r="R144" i="27" s="1"/>
  <c r="Q144" i="27" a="1"/>
  <c r="Q144" i="27" s="1"/>
  <c r="P144" i="27" a="1"/>
  <c r="P144" i="27" s="1"/>
  <c r="O144" i="27" a="1"/>
  <c r="O144" i="27" s="1"/>
  <c r="N144" i="27" a="1"/>
  <c r="N144" i="27" s="1"/>
  <c r="M144" i="27" a="1"/>
  <c r="M144" i="27" s="1"/>
  <c r="L144" i="27" a="1"/>
  <c r="L144" i="27" s="1"/>
  <c r="K144" i="27" a="1"/>
  <c r="K144" i="27" s="1"/>
  <c r="J144" i="27" a="1"/>
  <c r="J144" i="27" s="1"/>
  <c r="I144" i="27" a="1"/>
  <c r="I144" i="27" s="1"/>
  <c r="H144" i="27" a="1"/>
  <c r="H144" i="27" s="1"/>
  <c r="G144" i="27" a="1"/>
  <c r="G144" i="27" s="1"/>
  <c r="F144" i="27" a="1"/>
  <c r="F144" i="27" s="1"/>
  <c r="E144" i="27" a="1"/>
  <c r="E144" i="27" s="1"/>
  <c r="D144" i="27" a="1"/>
  <c r="D144" i="27" s="1"/>
  <c r="C144" i="27" a="1"/>
  <c r="C144" i="27" s="1"/>
  <c r="X138" i="27" a="1"/>
  <c r="X138" i="27" s="1"/>
  <c r="W138" i="27" a="1"/>
  <c r="W138" i="27" s="1"/>
  <c r="V138" i="27" a="1"/>
  <c r="V138" i="27" s="1"/>
  <c r="U138" i="27" a="1"/>
  <c r="U138" i="27" s="1"/>
  <c r="T138" i="27" a="1"/>
  <c r="T138" i="27" s="1"/>
  <c r="S138" i="27" a="1"/>
  <c r="S138" i="27" s="1"/>
  <c r="R138" i="27" a="1"/>
  <c r="R138" i="27" s="1"/>
  <c r="Q138" i="27" a="1"/>
  <c r="Q138" i="27" s="1"/>
  <c r="P138" i="27" a="1"/>
  <c r="P138" i="27" s="1"/>
  <c r="O138" i="27" a="1"/>
  <c r="O138" i="27" s="1"/>
  <c r="N138" i="27" a="1"/>
  <c r="N138" i="27" s="1"/>
  <c r="M138" i="27" a="1"/>
  <c r="M138" i="27" s="1"/>
  <c r="L138" i="27" a="1"/>
  <c r="L138" i="27" s="1"/>
  <c r="K138" i="27" a="1"/>
  <c r="K138" i="27" s="1"/>
  <c r="J138" i="27" a="1"/>
  <c r="J138" i="27" s="1"/>
  <c r="I138" i="27" a="1"/>
  <c r="I138" i="27" s="1"/>
  <c r="H138" i="27" a="1"/>
  <c r="H138" i="27" s="1"/>
  <c r="G138" i="27" a="1"/>
  <c r="G138" i="27" s="1"/>
  <c r="F138" i="27" a="1"/>
  <c r="F138" i="27" s="1"/>
  <c r="E138" i="27" a="1"/>
  <c r="E138" i="27" s="1"/>
  <c r="D138" i="27" a="1"/>
  <c r="D138" i="27" s="1"/>
  <c r="C138" i="27" a="1"/>
  <c r="C138" i="27" s="1"/>
  <c r="X137" i="27" a="1"/>
  <c r="X137" i="27" s="1"/>
  <c r="W137" i="27" a="1"/>
  <c r="W137" i="27" s="1"/>
  <c r="V137" i="27" a="1"/>
  <c r="V137" i="27" s="1"/>
  <c r="U137" i="27" a="1"/>
  <c r="U137" i="27" s="1"/>
  <c r="T137" i="27" a="1"/>
  <c r="T137" i="27" s="1"/>
  <c r="S137" i="27" a="1"/>
  <c r="S137" i="27" s="1"/>
  <c r="R137" i="27" a="1"/>
  <c r="R137" i="27" s="1"/>
  <c r="Q137" i="27" a="1"/>
  <c r="Q137" i="27" s="1"/>
  <c r="P137" i="27" a="1"/>
  <c r="P137" i="27" s="1"/>
  <c r="O137" i="27" a="1"/>
  <c r="O137" i="27" s="1"/>
  <c r="N137" i="27" a="1"/>
  <c r="N137" i="27" s="1"/>
  <c r="M137" i="27" a="1"/>
  <c r="M137" i="27" s="1"/>
  <c r="L137" i="27" a="1"/>
  <c r="L137" i="27" s="1"/>
  <c r="K137" i="27" a="1"/>
  <c r="K137" i="27" s="1"/>
  <c r="J137" i="27" a="1"/>
  <c r="J137" i="27" s="1"/>
  <c r="I137" i="27" a="1"/>
  <c r="I137" i="27" s="1"/>
  <c r="H137" i="27" a="1"/>
  <c r="H137" i="27" s="1"/>
  <c r="G137" i="27" a="1"/>
  <c r="G137" i="27" s="1"/>
  <c r="F137" i="27" a="1"/>
  <c r="F137" i="27" s="1"/>
  <c r="E137" i="27" a="1"/>
  <c r="E137" i="27" s="1"/>
  <c r="D137" i="27" a="1"/>
  <c r="D137" i="27" s="1"/>
  <c r="C137" i="27" a="1"/>
  <c r="C137" i="27" s="1"/>
  <c r="X136" i="27" a="1"/>
  <c r="X136" i="27" s="1"/>
  <c r="W136" i="27" a="1"/>
  <c r="W136" i="27" s="1"/>
  <c r="V136" i="27" a="1"/>
  <c r="V136" i="27" s="1"/>
  <c r="U136" i="27" a="1"/>
  <c r="U136" i="27" s="1"/>
  <c r="T136" i="27" a="1"/>
  <c r="T136" i="27" s="1"/>
  <c r="S136" i="27" a="1"/>
  <c r="S136" i="27" s="1"/>
  <c r="R136" i="27" a="1"/>
  <c r="R136" i="27" s="1"/>
  <c r="Q136" i="27" a="1"/>
  <c r="Q136" i="27" s="1"/>
  <c r="P136" i="27" a="1"/>
  <c r="P136" i="27" s="1"/>
  <c r="O136" i="27" a="1"/>
  <c r="O136" i="27" s="1"/>
  <c r="N136" i="27" a="1"/>
  <c r="N136" i="27" s="1"/>
  <c r="M136" i="27" a="1"/>
  <c r="M136" i="27" s="1"/>
  <c r="L136" i="27" a="1"/>
  <c r="L136" i="27" s="1"/>
  <c r="K136" i="27" a="1"/>
  <c r="K136" i="27" s="1"/>
  <c r="J136" i="27" a="1"/>
  <c r="J136" i="27" s="1"/>
  <c r="I136" i="27" a="1"/>
  <c r="I136" i="27" s="1"/>
  <c r="H136" i="27" a="1"/>
  <c r="H136" i="27" s="1"/>
  <c r="G136" i="27" a="1"/>
  <c r="G136" i="27" s="1"/>
  <c r="F136" i="27" a="1"/>
  <c r="F136" i="27" s="1"/>
  <c r="E136" i="27" a="1"/>
  <c r="E136" i="27" s="1"/>
  <c r="D136" i="27" a="1"/>
  <c r="D136" i="27" s="1"/>
  <c r="C136" i="27" a="1"/>
  <c r="C136" i="27" s="1"/>
  <c r="X135" i="27" a="1"/>
  <c r="X135" i="27" s="1"/>
  <c r="W135" i="27" a="1"/>
  <c r="W135" i="27" s="1"/>
  <c r="V135" i="27" a="1"/>
  <c r="V135" i="27" s="1"/>
  <c r="U135" i="27" a="1"/>
  <c r="U135" i="27" s="1"/>
  <c r="T135" i="27" a="1"/>
  <c r="T135" i="27" s="1"/>
  <c r="S135" i="27" a="1"/>
  <c r="S135" i="27" s="1"/>
  <c r="R135" i="27" a="1"/>
  <c r="R135" i="27" s="1"/>
  <c r="Q135" i="27" a="1"/>
  <c r="Q135" i="27" s="1"/>
  <c r="P135" i="27" a="1"/>
  <c r="P135" i="27" s="1"/>
  <c r="O135" i="27" a="1"/>
  <c r="O135" i="27" s="1"/>
  <c r="N135" i="27" a="1"/>
  <c r="N135" i="27" s="1"/>
  <c r="M135" i="27" a="1"/>
  <c r="M135" i="27" s="1"/>
  <c r="L135" i="27" a="1"/>
  <c r="L135" i="27" s="1"/>
  <c r="K135" i="27" a="1"/>
  <c r="K135" i="27" s="1"/>
  <c r="J135" i="27" a="1"/>
  <c r="J135" i="27" s="1"/>
  <c r="I135" i="27" a="1"/>
  <c r="I135" i="27" s="1"/>
  <c r="H135" i="27" a="1"/>
  <c r="H135" i="27" s="1"/>
  <c r="G135" i="27" a="1"/>
  <c r="G135" i="27" s="1"/>
  <c r="F135" i="27" a="1"/>
  <c r="F135" i="27" s="1"/>
  <c r="E135" i="27" a="1"/>
  <c r="E135" i="27" s="1"/>
  <c r="D135" i="27" a="1"/>
  <c r="D135" i="27" s="1"/>
  <c r="C135" i="27" a="1"/>
  <c r="C135" i="27" s="1"/>
  <c r="X134" i="27" a="1"/>
  <c r="X134" i="27" s="1"/>
  <c r="W134" i="27" a="1"/>
  <c r="W134" i="27" s="1"/>
  <c r="V134" i="27" a="1"/>
  <c r="V134" i="27" s="1"/>
  <c r="U134" i="27" a="1"/>
  <c r="U134" i="27" s="1"/>
  <c r="T134" i="27" a="1"/>
  <c r="T134" i="27" s="1"/>
  <c r="S134" i="27" a="1"/>
  <c r="S134" i="27" s="1"/>
  <c r="R134" i="27" a="1"/>
  <c r="R134" i="27" s="1"/>
  <c r="Q134" i="27" a="1"/>
  <c r="Q134" i="27" s="1"/>
  <c r="P134" i="27" a="1"/>
  <c r="P134" i="27" s="1"/>
  <c r="O134" i="27" a="1"/>
  <c r="O134" i="27" s="1"/>
  <c r="N134" i="27" a="1"/>
  <c r="N134" i="27" s="1"/>
  <c r="M134" i="27" a="1"/>
  <c r="M134" i="27" s="1"/>
  <c r="L134" i="27" a="1"/>
  <c r="L134" i="27" s="1"/>
  <c r="K134" i="27" a="1"/>
  <c r="K134" i="27" s="1"/>
  <c r="J134" i="27" a="1"/>
  <c r="J134" i="27" s="1"/>
  <c r="I134" i="27" a="1"/>
  <c r="I134" i="27" s="1"/>
  <c r="H134" i="27" a="1"/>
  <c r="H134" i="27" s="1"/>
  <c r="G134" i="27" a="1"/>
  <c r="G134" i="27" s="1"/>
  <c r="F134" i="27" a="1"/>
  <c r="F134" i="27" s="1"/>
  <c r="E134" i="27" a="1"/>
  <c r="E134" i="27" s="1"/>
  <c r="D134" i="27" a="1"/>
  <c r="D134" i="27" s="1"/>
  <c r="C134" i="27" a="1"/>
  <c r="C134" i="27" s="1"/>
  <c r="X133" i="27" a="1"/>
  <c r="X133" i="27" s="1"/>
  <c r="W133" i="27" a="1"/>
  <c r="W133" i="27" s="1"/>
  <c r="V133" i="27" a="1"/>
  <c r="V133" i="27" s="1"/>
  <c r="U133" i="27" a="1"/>
  <c r="U133" i="27" s="1"/>
  <c r="T133" i="27" a="1"/>
  <c r="T133" i="27" s="1"/>
  <c r="S133" i="27" a="1"/>
  <c r="S133" i="27" s="1"/>
  <c r="R133" i="27" a="1"/>
  <c r="R133" i="27" s="1"/>
  <c r="Q133" i="27" a="1"/>
  <c r="Q133" i="27" s="1"/>
  <c r="P133" i="27" a="1"/>
  <c r="P133" i="27" s="1"/>
  <c r="O133" i="27" a="1"/>
  <c r="O133" i="27" s="1"/>
  <c r="N133" i="27" a="1"/>
  <c r="N133" i="27" s="1"/>
  <c r="M133" i="27" a="1"/>
  <c r="M133" i="27" s="1"/>
  <c r="L133" i="27" a="1"/>
  <c r="L133" i="27" s="1"/>
  <c r="K133" i="27" a="1"/>
  <c r="K133" i="27" s="1"/>
  <c r="J133" i="27" a="1"/>
  <c r="J133" i="27" s="1"/>
  <c r="I133" i="27" a="1"/>
  <c r="I133" i="27" s="1"/>
  <c r="H133" i="27" a="1"/>
  <c r="H133" i="27" s="1"/>
  <c r="G133" i="27" a="1"/>
  <c r="G133" i="27" s="1"/>
  <c r="F133" i="27" a="1"/>
  <c r="F133" i="27" s="1"/>
  <c r="E133" i="27" a="1"/>
  <c r="E133" i="27" s="1"/>
  <c r="D133" i="27" a="1"/>
  <c r="D133" i="27" s="1"/>
  <c r="C133" i="27" a="1"/>
  <c r="C133" i="27" s="1"/>
  <c r="X132" i="27" a="1"/>
  <c r="X132" i="27" s="1"/>
  <c r="W132" i="27" a="1"/>
  <c r="W132" i="27" s="1"/>
  <c r="V132" i="27" a="1"/>
  <c r="V132" i="27" s="1"/>
  <c r="U132" i="27" a="1"/>
  <c r="U132" i="27" s="1"/>
  <c r="T132" i="27" a="1"/>
  <c r="T132" i="27" s="1"/>
  <c r="S132" i="27" a="1"/>
  <c r="S132" i="27" s="1"/>
  <c r="R132" i="27" a="1"/>
  <c r="R132" i="27" s="1"/>
  <c r="Q132" i="27" a="1"/>
  <c r="Q132" i="27" s="1"/>
  <c r="P132" i="27" a="1"/>
  <c r="P132" i="27" s="1"/>
  <c r="O132" i="27" a="1"/>
  <c r="O132" i="27" s="1"/>
  <c r="N132" i="27" a="1"/>
  <c r="N132" i="27" s="1"/>
  <c r="M132" i="27" a="1"/>
  <c r="M132" i="27" s="1"/>
  <c r="L132" i="27" a="1"/>
  <c r="L132" i="27" s="1"/>
  <c r="K132" i="27" a="1"/>
  <c r="K132" i="27" s="1"/>
  <c r="J132" i="27" a="1"/>
  <c r="J132" i="27" s="1"/>
  <c r="I132" i="27" a="1"/>
  <c r="I132" i="27" s="1"/>
  <c r="H132" i="27" a="1"/>
  <c r="H132" i="27" s="1"/>
  <c r="G132" i="27" a="1"/>
  <c r="G132" i="27" s="1"/>
  <c r="F132" i="27" a="1"/>
  <c r="F132" i="27" s="1"/>
  <c r="E132" i="27" a="1"/>
  <c r="E132" i="27" s="1"/>
  <c r="D132" i="27" a="1"/>
  <c r="D132" i="27" s="1"/>
  <c r="C132" i="27" a="1"/>
  <c r="C132" i="27" s="1"/>
  <c r="X131" i="27" a="1"/>
  <c r="X131" i="27" s="1"/>
  <c r="W131" i="27" a="1"/>
  <c r="W131" i="27" s="1"/>
  <c r="V131" i="27" a="1"/>
  <c r="V131" i="27" s="1"/>
  <c r="U131" i="27" a="1"/>
  <c r="U131" i="27" s="1"/>
  <c r="T131" i="27" a="1"/>
  <c r="T131" i="27" s="1"/>
  <c r="S131" i="27" a="1"/>
  <c r="S131" i="27" s="1"/>
  <c r="R131" i="27" a="1"/>
  <c r="R131" i="27" s="1"/>
  <c r="Q131" i="27" a="1"/>
  <c r="Q131" i="27" s="1"/>
  <c r="P131" i="27" a="1"/>
  <c r="P131" i="27" s="1"/>
  <c r="O131" i="27" a="1"/>
  <c r="O131" i="27" s="1"/>
  <c r="N131" i="27" a="1"/>
  <c r="N131" i="27" s="1"/>
  <c r="M131" i="27" a="1"/>
  <c r="M131" i="27" s="1"/>
  <c r="L131" i="27" a="1"/>
  <c r="L131" i="27" s="1"/>
  <c r="K131" i="27" a="1"/>
  <c r="K131" i="27" s="1"/>
  <c r="J131" i="27" a="1"/>
  <c r="J131" i="27" s="1"/>
  <c r="I131" i="27" a="1"/>
  <c r="I131" i="27" s="1"/>
  <c r="H131" i="27" a="1"/>
  <c r="H131" i="27" s="1"/>
  <c r="G131" i="27" a="1"/>
  <c r="G131" i="27" s="1"/>
  <c r="F131" i="27" a="1"/>
  <c r="F131" i="27" s="1"/>
  <c r="E131" i="27" a="1"/>
  <c r="E131" i="27" s="1"/>
  <c r="D131" i="27" a="1"/>
  <c r="D131" i="27" s="1"/>
  <c r="C131" i="27" a="1"/>
  <c r="C131" i="27" s="1"/>
  <c r="X130" i="27" a="1"/>
  <c r="X130" i="27" s="1"/>
  <c r="W130" i="27" a="1"/>
  <c r="W130" i="27" s="1"/>
  <c r="V130" i="27" a="1"/>
  <c r="V130" i="27" s="1"/>
  <c r="U130" i="27" a="1"/>
  <c r="U130" i="27" s="1"/>
  <c r="T130" i="27" a="1"/>
  <c r="T130" i="27" s="1"/>
  <c r="S130" i="27" a="1"/>
  <c r="S130" i="27" s="1"/>
  <c r="R130" i="27" a="1"/>
  <c r="R130" i="27" s="1"/>
  <c r="Q130" i="27" a="1"/>
  <c r="Q130" i="27" s="1"/>
  <c r="P130" i="27" a="1"/>
  <c r="P130" i="27" s="1"/>
  <c r="O130" i="27" a="1"/>
  <c r="O130" i="27" s="1"/>
  <c r="N130" i="27" a="1"/>
  <c r="N130" i="27" s="1"/>
  <c r="M130" i="27" a="1"/>
  <c r="M130" i="27" s="1"/>
  <c r="L130" i="27" a="1"/>
  <c r="L130" i="27" s="1"/>
  <c r="K130" i="27" a="1"/>
  <c r="K130" i="27" s="1"/>
  <c r="J130" i="27" a="1"/>
  <c r="J130" i="27" s="1"/>
  <c r="I130" i="27" a="1"/>
  <c r="I130" i="27" s="1"/>
  <c r="H130" i="27" a="1"/>
  <c r="H130" i="27" s="1"/>
  <c r="G130" i="27" a="1"/>
  <c r="G130" i="27" s="1"/>
  <c r="F130" i="27" a="1"/>
  <c r="F130" i="27" s="1"/>
  <c r="E130" i="27" a="1"/>
  <c r="E130" i="27" s="1"/>
  <c r="D130" i="27" a="1"/>
  <c r="D130" i="27" s="1"/>
  <c r="C130" i="27" a="1"/>
  <c r="C130" i="27" s="1"/>
  <c r="X129" i="27" a="1"/>
  <c r="X129" i="27" s="1"/>
  <c r="W129" i="27" a="1"/>
  <c r="W129" i="27" s="1"/>
  <c r="V129" i="27" a="1"/>
  <c r="V129" i="27" s="1"/>
  <c r="U129" i="27" a="1"/>
  <c r="U129" i="27" s="1"/>
  <c r="T129" i="27" a="1"/>
  <c r="T129" i="27" s="1"/>
  <c r="S129" i="27" a="1"/>
  <c r="S129" i="27" s="1"/>
  <c r="R129" i="27" a="1"/>
  <c r="R129" i="27" s="1"/>
  <c r="Q129" i="27" a="1"/>
  <c r="Q129" i="27" s="1"/>
  <c r="P129" i="27" a="1"/>
  <c r="P129" i="27" s="1"/>
  <c r="O129" i="27" a="1"/>
  <c r="O129" i="27" s="1"/>
  <c r="N129" i="27" a="1"/>
  <c r="N129" i="27" s="1"/>
  <c r="M129" i="27" a="1"/>
  <c r="M129" i="27" s="1"/>
  <c r="L129" i="27" a="1"/>
  <c r="L129" i="27" s="1"/>
  <c r="K129" i="27" a="1"/>
  <c r="K129" i="27" s="1"/>
  <c r="J129" i="27" a="1"/>
  <c r="J129" i="27" s="1"/>
  <c r="I129" i="27" a="1"/>
  <c r="I129" i="27" s="1"/>
  <c r="H129" i="27" a="1"/>
  <c r="H129" i="27" s="1"/>
  <c r="G129" i="27" a="1"/>
  <c r="G129" i="27" s="1"/>
  <c r="F129" i="27" a="1"/>
  <c r="F129" i="27" s="1"/>
  <c r="E129" i="27" a="1"/>
  <c r="E129" i="27" s="1"/>
  <c r="D129" i="27" a="1"/>
  <c r="D129" i="27" s="1"/>
  <c r="C129" i="27" a="1"/>
  <c r="C129" i="27" s="1"/>
  <c r="X128" i="27" a="1"/>
  <c r="X128" i="27" s="1"/>
  <c r="W128" i="27" a="1"/>
  <c r="W128" i="27" s="1"/>
  <c r="V128" i="27" a="1"/>
  <c r="V128" i="27" s="1"/>
  <c r="U128" i="27" a="1"/>
  <c r="U128" i="27" s="1"/>
  <c r="T128" i="27" a="1"/>
  <c r="T128" i="27" s="1"/>
  <c r="S128" i="27" a="1"/>
  <c r="S128" i="27" s="1"/>
  <c r="R128" i="27" a="1"/>
  <c r="R128" i="27" s="1"/>
  <c r="Q128" i="27" a="1"/>
  <c r="Q128" i="27" s="1"/>
  <c r="P128" i="27" a="1"/>
  <c r="P128" i="27" s="1"/>
  <c r="O128" i="27" a="1"/>
  <c r="O128" i="27" s="1"/>
  <c r="N128" i="27" a="1"/>
  <c r="N128" i="27" s="1"/>
  <c r="M128" i="27" a="1"/>
  <c r="M128" i="27" s="1"/>
  <c r="L128" i="27" a="1"/>
  <c r="L128" i="27" s="1"/>
  <c r="K128" i="27" a="1"/>
  <c r="K128" i="27" s="1"/>
  <c r="J128" i="27" a="1"/>
  <c r="J128" i="27" s="1"/>
  <c r="I128" i="27" a="1"/>
  <c r="I128" i="27" s="1"/>
  <c r="H128" i="27" a="1"/>
  <c r="H128" i="27" s="1"/>
  <c r="G128" i="27" a="1"/>
  <c r="G128" i="27" s="1"/>
  <c r="F128" i="27" a="1"/>
  <c r="F128" i="27" s="1"/>
  <c r="E128" i="27" a="1"/>
  <c r="E128" i="27" s="1"/>
  <c r="D128" i="27" a="1"/>
  <c r="D128" i="27" s="1"/>
  <c r="C128" i="27" a="1"/>
  <c r="C128" i="27" s="1"/>
  <c r="X127" i="27" a="1"/>
  <c r="X127" i="27" s="1"/>
  <c r="W127" i="27" a="1"/>
  <c r="W127" i="27" s="1"/>
  <c r="V127" i="27" a="1"/>
  <c r="V127" i="27" s="1"/>
  <c r="U127" i="27" a="1"/>
  <c r="U127" i="27" s="1"/>
  <c r="T127" i="27" a="1"/>
  <c r="T127" i="27" s="1"/>
  <c r="S127" i="27" a="1"/>
  <c r="S127" i="27" s="1"/>
  <c r="R127" i="27" a="1"/>
  <c r="R127" i="27" s="1"/>
  <c r="Q127" i="27" a="1"/>
  <c r="Q127" i="27" s="1"/>
  <c r="P127" i="27" a="1"/>
  <c r="P127" i="27" s="1"/>
  <c r="O127" i="27" a="1"/>
  <c r="O127" i="27" s="1"/>
  <c r="N127" i="27" a="1"/>
  <c r="N127" i="27" s="1"/>
  <c r="M127" i="27" a="1"/>
  <c r="M127" i="27" s="1"/>
  <c r="L127" i="27" a="1"/>
  <c r="L127" i="27" s="1"/>
  <c r="K127" i="27" a="1"/>
  <c r="K127" i="27" s="1"/>
  <c r="J127" i="27" a="1"/>
  <c r="J127" i="27" s="1"/>
  <c r="I127" i="27" a="1"/>
  <c r="I127" i="27" s="1"/>
  <c r="H127" i="27" a="1"/>
  <c r="H127" i="27" s="1"/>
  <c r="G127" i="27" a="1"/>
  <c r="G127" i="27" s="1"/>
  <c r="F127" i="27" a="1"/>
  <c r="F127" i="27" s="1"/>
  <c r="E127" i="27" a="1"/>
  <c r="E127" i="27" s="1"/>
  <c r="D127" i="27" a="1"/>
  <c r="D127" i="27" s="1"/>
  <c r="C127" i="27" a="1"/>
  <c r="C127" i="27" s="1"/>
  <c r="X126" i="27" a="1"/>
  <c r="X126" i="27" s="1"/>
  <c r="W126" i="27" a="1"/>
  <c r="W126" i="27" s="1"/>
  <c r="V126" i="27" a="1"/>
  <c r="V126" i="27" s="1"/>
  <c r="U126" i="27" a="1"/>
  <c r="U126" i="27" s="1"/>
  <c r="T126" i="27" a="1"/>
  <c r="T126" i="27" s="1"/>
  <c r="S126" i="27" a="1"/>
  <c r="S126" i="27" s="1"/>
  <c r="R126" i="27" a="1"/>
  <c r="R126" i="27" s="1"/>
  <c r="Q126" i="27" a="1"/>
  <c r="Q126" i="27" s="1"/>
  <c r="P126" i="27" a="1"/>
  <c r="P126" i="27" s="1"/>
  <c r="O126" i="27" a="1"/>
  <c r="O126" i="27" s="1"/>
  <c r="N126" i="27" a="1"/>
  <c r="N126" i="27" s="1"/>
  <c r="M126" i="27" a="1"/>
  <c r="M126" i="27" s="1"/>
  <c r="L126" i="27" a="1"/>
  <c r="L126" i="27" s="1"/>
  <c r="K126" i="27" a="1"/>
  <c r="K126" i="27" s="1"/>
  <c r="J126" i="27" a="1"/>
  <c r="J126" i="27" s="1"/>
  <c r="I126" i="27" a="1"/>
  <c r="I126" i="27" s="1"/>
  <c r="H126" i="27" a="1"/>
  <c r="H126" i="27" s="1"/>
  <c r="G126" i="27" a="1"/>
  <c r="G126" i="27" s="1"/>
  <c r="F126" i="27" a="1"/>
  <c r="F126" i="27" s="1"/>
  <c r="E126" i="27" a="1"/>
  <c r="E126" i="27" s="1"/>
  <c r="D126" i="27" a="1"/>
  <c r="D126" i="27" s="1"/>
  <c r="C126" i="27" a="1"/>
  <c r="C126" i="27" s="1"/>
  <c r="X125" i="27" a="1"/>
  <c r="X125" i="27" s="1"/>
  <c r="W125" i="27" a="1"/>
  <c r="W125" i="27" s="1"/>
  <c r="V125" i="27" a="1"/>
  <c r="V125" i="27" s="1"/>
  <c r="U125" i="27" a="1"/>
  <c r="U125" i="27" s="1"/>
  <c r="T125" i="27" a="1"/>
  <c r="T125" i="27" s="1"/>
  <c r="S125" i="27" a="1"/>
  <c r="S125" i="27" s="1"/>
  <c r="R125" i="27" a="1"/>
  <c r="R125" i="27" s="1"/>
  <c r="Q125" i="27" a="1"/>
  <c r="Q125" i="27" s="1"/>
  <c r="P125" i="27" a="1"/>
  <c r="P125" i="27" s="1"/>
  <c r="O125" i="27" a="1"/>
  <c r="O125" i="27" s="1"/>
  <c r="N125" i="27" a="1"/>
  <c r="N125" i="27" s="1"/>
  <c r="M125" i="27" a="1"/>
  <c r="M125" i="27" s="1"/>
  <c r="L125" i="27" a="1"/>
  <c r="L125" i="27" s="1"/>
  <c r="K125" i="27" a="1"/>
  <c r="K125" i="27" s="1"/>
  <c r="J125" i="27" a="1"/>
  <c r="J125" i="27" s="1"/>
  <c r="I125" i="27" a="1"/>
  <c r="I125" i="27" s="1"/>
  <c r="H125" i="27" a="1"/>
  <c r="H125" i="27" s="1"/>
  <c r="G125" i="27" a="1"/>
  <c r="G125" i="27" s="1"/>
  <c r="F125" i="27" a="1"/>
  <c r="F125" i="27" s="1"/>
  <c r="E125" i="27" a="1"/>
  <c r="E125" i="27" s="1"/>
  <c r="D125" i="27" a="1"/>
  <c r="D125" i="27" s="1"/>
  <c r="C125" i="27" a="1"/>
  <c r="C125" i="27" s="1"/>
  <c r="X124" i="27" a="1"/>
  <c r="X124" i="27" s="1"/>
  <c r="W124" i="27" a="1"/>
  <c r="W124" i="27" s="1"/>
  <c r="V124" i="27" a="1"/>
  <c r="V124" i="27" s="1"/>
  <c r="U124" i="27" a="1"/>
  <c r="U124" i="27" s="1"/>
  <c r="T124" i="27" a="1"/>
  <c r="T124" i="27" s="1"/>
  <c r="S124" i="27" a="1"/>
  <c r="S124" i="27" s="1"/>
  <c r="R124" i="27" a="1"/>
  <c r="R124" i="27" s="1"/>
  <c r="Q124" i="27" a="1"/>
  <c r="Q124" i="27" s="1"/>
  <c r="P124" i="27" a="1"/>
  <c r="P124" i="27" s="1"/>
  <c r="O124" i="27" a="1"/>
  <c r="O124" i="27" s="1"/>
  <c r="N124" i="27" a="1"/>
  <c r="N124" i="27" s="1"/>
  <c r="M124" i="27" a="1"/>
  <c r="M124" i="27" s="1"/>
  <c r="L124" i="27" a="1"/>
  <c r="L124" i="27" s="1"/>
  <c r="K124" i="27" a="1"/>
  <c r="K124" i="27" s="1"/>
  <c r="J124" i="27" a="1"/>
  <c r="J124" i="27" s="1"/>
  <c r="I124" i="27" a="1"/>
  <c r="I124" i="27" s="1"/>
  <c r="H124" i="27" a="1"/>
  <c r="H124" i="27" s="1"/>
  <c r="G124" i="27" a="1"/>
  <c r="G124" i="27" s="1"/>
  <c r="F124" i="27" a="1"/>
  <c r="F124" i="27" s="1"/>
  <c r="E124" i="27" a="1"/>
  <c r="E124" i="27" s="1"/>
  <c r="D124" i="27" a="1"/>
  <c r="D124" i="27" s="1"/>
  <c r="C124" i="27" a="1"/>
  <c r="C124" i="27" s="1"/>
  <c r="X123" i="27" a="1"/>
  <c r="X123" i="27" s="1"/>
  <c r="W123" i="27" a="1"/>
  <c r="W123" i="27" s="1"/>
  <c r="V123" i="27" a="1"/>
  <c r="V123" i="27" s="1"/>
  <c r="U123" i="27" a="1"/>
  <c r="U123" i="27" s="1"/>
  <c r="T123" i="27" a="1"/>
  <c r="T123" i="27" s="1"/>
  <c r="S123" i="27" a="1"/>
  <c r="S123" i="27" s="1"/>
  <c r="R123" i="27" a="1"/>
  <c r="R123" i="27" s="1"/>
  <c r="Q123" i="27" a="1"/>
  <c r="Q123" i="27" s="1"/>
  <c r="P123" i="27" a="1"/>
  <c r="P123" i="27" s="1"/>
  <c r="O123" i="27" a="1"/>
  <c r="O123" i="27" s="1"/>
  <c r="N123" i="27" a="1"/>
  <c r="N123" i="27" s="1"/>
  <c r="M123" i="27" a="1"/>
  <c r="M123" i="27" s="1"/>
  <c r="L123" i="27" a="1"/>
  <c r="L123" i="27" s="1"/>
  <c r="K123" i="27" a="1"/>
  <c r="K123" i="27" s="1"/>
  <c r="J123" i="27" a="1"/>
  <c r="J123" i="27" s="1"/>
  <c r="I123" i="27" a="1"/>
  <c r="I123" i="27" s="1"/>
  <c r="H123" i="27" a="1"/>
  <c r="H123" i="27" s="1"/>
  <c r="G123" i="27" a="1"/>
  <c r="G123" i="27" s="1"/>
  <c r="F123" i="27" a="1"/>
  <c r="F123" i="27" s="1"/>
  <c r="E123" i="27" a="1"/>
  <c r="E123" i="27" s="1"/>
  <c r="D123" i="27" a="1"/>
  <c r="D123" i="27" s="1"/>
  <c r="C123" i="27" a="1"/>
  <c r="C123" i="27" s="1"/>
  <c r="X122" i="27" a="1"/>
  <c r="X122" i="27" s="1"/>
  <c r="W122" i="27" a="1"/>
  <c r="W122" i="27" s="1"/>
  <c r="V122" i="27" a="1"/>
  <c r="V122" i="27" s="1"/>
  <c r="U122" i="27" a="1"/>
  <c r="U122" i="27" s="1"/>
  <c r="T122" i="27" a="1"/>
  <c r="T122" i="27" s="1"/>
  <c r="S122" i="27" a="1"/>
  <c r="S122" i="27" s="1"/>
  <c r="R122" i="27" a="1"/>
  <c r="R122" i="27" s="1"/>
  <c r="Q122" i="27" a="1"/>
  <c r="Q122" i="27" s="1"/>
  <c r="P122" i="27" a="1"/>
  <c r="P122" i="27" s="1"/>
  <c r="O122" i="27" a="1"/>
  <c r="O122" i="27" s="1"/>
  <c r="N122" i="27" a="1"/>
  <c r="N122" i="27" s="1"/>
  <c r="M122" i="27" a="1"/>
  <c r="M122" i="27" s="1"/>
  <c r="L122" i="27" a="1"/>
  <c r="L122" i="27" s="1"/>
  <c r="K122" i="27" a="1"/>
  <c r="K122" i="27" s="1"/>
  <c r="J122" i="27" a="1"/>
  <c r="J122" i="27" s="1"/>
  <c r="I122" i="27" a="1"/>
  <c r="I122" i="27" s="1"/>
  <c r="H122" i="27" a="1"/>
  <c r="H122" i="27" s="1"/>
  <c r="G122" i="27" a="1"/>
  <c r="G122" i="27" s="1"/>
  <c r="F122" i="27" a="1"/>
  <c r="F122" i="27" s="1"/>
  <c r="E122" i="27" a="1"/>
  <c r="E122" i="27" s="1"/>
  <c r="D122" i="27" a="1"/>
  <c r="D122" i="27" s="1"/>
  <c r="C122" i="27" a="1"/>
  <c r="C122" i="27" s="1"/>
  <c r="X121" i="27" a="1"/>
  <c r="X121" i="27" s="1"/>
  <c r="W121" i="27" a="1"/>
  <c r="W121" i="27" s="1"/>
  <c r="V121" i="27" a="1"/>
  <c r="V121" i="27" s="1"/>
  <c r="U121" i="27" a="1"/>
  <c r="U121" i="27" s="1"/>
  <c r="T121" i="27" a="1"/>
  <c r="T121" i="27" s="1"/>
  <c r="S121" i="27" a="1"/>
  <c r="S121" i="27" s="1"/>
  <c r="R121" i="27" a="1"/>
  <c r="R121" i="27" s="1"/>
  <c r="Q121" i="27" a="1"/>
  <c r="Q121" i="27" s="1"/>
  <c r="P121" i="27" a="1"/>
  <c r="P121" i="27" s="1"/>
  <c r="O121" i="27" a="1"/>
  <c r="O121" i="27" s="1"/>
  <c r="N121" i="27" a="1"/>
  <c r="N121" i="27" s="1"/>
  <c r="M121" i="27" a="1"/>
  <c r="M121" i="27" s="1"/>
  <c r="L121" i="27" a="1"/>
  <c r="L121" i="27" s="1"/>
  <c r="K121" i="27" a="1"/>
  <c r="K121" i="27" s="1"/>
  <c r="J121" i="27" a="1"/>
  <c r="J121" i="27" s="1"/>
  <c r="I121" i="27" a="1"/>
  <c r="I121" i="27" s="1"/>
  <c r="H121" i="27" a="1"/>
  <c r="H121" i="27" s="1"/>
  <c r="G121" i="27" a="1"/>
  <c r="G121" i="27" s="1"/>
  <c r="F121" i="27" a="1"/>
  <c r="F121" i="27" s="1"/>
  <c r="E121" i="27" a="1"/>
  <c r="E121" i="27" s="1"/>
  <c r="D121" i="27" a="1"/>
  <c r="D121" i="27" s="1"/>
  <c r="C121" i="27" a="1"/>
  <c r="C121" i="27" s="1"/>
  <c r="X120" i="27" a="1"/>
  <c r="X120" i="27" s="1"/>
  <c r="W120" i="27" a="1"/>
  <c r="W120" i="27" s="1"/>
  <c r="V120" i="27" a="1"/>
  <c r="V120" i="27" s="1"/>
  <c r="U120" i="27" a="1"/>
  <c r="U120" i="27" s="1"/>
  <c r="T120" i="27" a="1"/>
  <c r="T120" i="27" s="1"/>
  <c r="S120" i="27" a="1"/>
  <c r="S120" i="27" s="1"/>
  <c r="R120" i="27" a="1"/>
  <c r="R120" i="27" s="1"/>
  <c r="Q120" i="27" a="1"/>
  <c r="Q120" i="27" s="1"/>
  <c r="P120" i="27" a="1"/>
  <c r="P120" i="27" s="1"/>
  <c r="O120" i="27" a="1"/>
  <c r="O120" i="27" s="1"/>
  <c r="N120" i="27" a="1"/>
  <c r="N120" i="27" s="1"/>
  <c r="M120" i="27" a="1"/>
  <c r="M120" i="27" s="1"/>
  <c r="L120" i="27" a="1"/>
  <c r="L120" i="27" s="1"/>
  <c r="K120" i="27" a="1"/>
  <c r="K120" i="27" s="1"/>
  <c r="J120" i="27" a="1"/>
  <c r="J120" i="27" s="1"/>
  <c r="I120" i="27" a="1"/>
  <c r="I120" i="27" s="1"/>
  <c r="H120" i="27" a="1"/>
  <c r="H120" i="27" s="1"/>
  <c r="G120" i="27" a="1"/>
  <c r="G120" i="27" s="1"/>
  <c r="F120" i="27" a="1"/>
  <c r="F120" i="27" s="1"/>
  <c r="E120" i="27" a="1"/>
  <c r="E120" i="27" s="1"/>
  <c r="D120" i="27" a="1"/>
  <c r="D120" i="27" s="1"/>
  <c r="C120" i="27" a="1"/>
  <c r="C120" i="27" s="1"/>
  <c r="X119" i="27" a="1"/>
  <c r="X119" i="27" s="1"/>
  <c r="W119" i="27" a="1"/>
  <c r="W119" i="27" s="1"/>
  <c r="V119" i="27" a="1"/>
  <c r="V119" i="27" s="1"/>
  <c r="U119" i="27" a="1"/>
  <c r="U119" i="27" s="1"/>
  <c r="T119" i="27" a="1"/>
  <c r="T119" i="27" s="1"/>
  <c r="S119" i="27" a="1"/>
  <c r="S119" i="27" s="1"/>
  <c r="R119" i="27" a="1"/>
  <c r="R119" i="27" s="1"/>
  <c r="Q119" i="27" a="1"/>
  <c r="Q119" i="27" s="1"/>
  <c r="P119" i="27" a="1"/>
  <c r="P119" i="27" s="1"/>
  <c r="O119" i="27" a="1"/>
  <c r="O119" i="27" s="1"/>
  <c r="N119" i="27" a="1"/>
  <c r="N119" i="27" s="1"/>
  <c r="M119" i="27" a="1"/>
  <c r="M119" i="27" s="1"/>
  <c r="L119" i="27" a="1"/>
  <c r="L119" i="27" s="1"/>
  <c r="K119" i="27" a="1"/>
  <c r="K119" i="27" s="1"/>
  <c r="J119" i="27" a="1"/>
  <c r="J119" i="27" s="1"/>
  <c r="I119" i="27" a="1"/>
  <c r="I119" i="27" s="1"/>
  <c r="H119" i="27" a="1"/>
  <c r="H119" i="27" s="1"/>
  <c r="G119" i="27" a="1"/>
  <c r="G119" i="27" s="1"/>
  <c r="F119" i="27" a="1"/>
  <c r="F119" i="27" s="1"/>
  <c r="E119" i="27" a="1"/>
  <c r="E119" i="27" s="1"/>
  <c r="D119" i="27" a="1"/>
  <c r="D119" i="27" s="1"/>
  <c r="C119" i="27" a="1"/>
  <c r="C119" i="27" s="1"/>
  <c r="X118" i="27" a="1"/>
  <c r="X118" i="27" s="1"/>
  <c r="W118" i="27" a="1"/>
  <c r="W118" i="27" s="1"/>
  <c r="V118" i="27" a="1"/>
  <c r="V118" i="27" s="1"/>
  <c r="U118" i="27" a="1"/>
  <c r="U118" i="27" s="1"/>
  <c r="T118" i="27" a="1"/>
  <c r="T118" i="27" s="1"/>
  <c r="S118" i="27" a="1"/>
  <c r="S118" i="27" s="1"/>
  <c r="R118" i="27" a="1"/>
  <c r="R118" i="27" s="1"/>
  <c r="Q118" i="27" a="1"/>
  <c r="Q118" i="27" s="1"/>
  <c r="P118" i="27" a="1"/>
  <c r="P118" i="27" s="1"/>
  <c r="O118" i="27" a="1"/>
  <c r="O118" i="27" s="1"/>
  <c r="N118" i="27" a="1"/>
  <c r="N118" i="27" s="1"/>
  <c r="M118" i="27" a="1"/>
  <c r="M118" i="27" s="1"/>
  <c r="L118" i="27" a="1"/>
  <c r="L118" i="27" s="1"/>
  <c r="K118" i="27" a="1"/>
  <c r="K118" i="27" s="1"/>
  <c r="J118" i="27" a="1"/>
  <c r="J118" i="27" s="1"/>
  <c r="I118" i="27" a="1"/>
  <c r="I118" i="27" s="1"/>
  <c r="H118" i="27" a="1"/>
  <c r="H118" i="27" s="1"/>
  <c r="G118" i="27" a="1"/>
  <c r="G118" i="27" s="1"/>
  <c r="F118" i="27" a="1"/>
  <c r="F118" i="27" s="1"/>
  <c r="E118" i="27" a="1"/>
  <c r="E118" i="27" s="1"/>
  <c r="D118" i="27" a="1"/>
  <c r="D118" i="27" s="1"/>
  <c r="C118" i="27" a="1"/>
  <c r="C118" i="27" s="1"/>
  <c r="X117" i="27" a="1"/>
  <c r="X117" i="27" s="1"/>
  <c r="W117" i="27" a="1"/>
  <c r="W117" i="27" s="1"/>
  <c r="V117" i="27" a="1"/>
  <c r="V117" i="27" s="1"/>
  <c r="U117" i="27" a="1"/>
  <c r="U117" i="27" s="1"/>
  <c r="T117" i="27" a="1"/>
  <c r="T117" i="27" s="1"/>
  <c r="S117" i="27" a="1"/>
  <c r="S117" i="27" s="1"/>
  <c r="R117" i="27" a="1"/>
  <c r="R117" i="27" s="1"/>
  <c r="Q117" i="27" a="1"/>
  <c r="Q117" i="27" s="1"/>
  <c r="P117" i="27" a="1"/>
  <c r="P117" i="27" s="1"/>
  <c r="O117" i="27" a="1"/>
  <c r="O117" i="27" s="1"/>
  <c r="N117" i="27" a="1"/>
  <c r="N117" i="27" s="1"/>
  <c r="M117" i="27" a="1"/>
  <c r="M117" i="27" s="1"/>
  <c r="L117" i="27" a="1"/>
  <c r="L117" i="27" s="1"/>
  <c r="K117" i="27" a="1"/>
  <c r="K117" i="27" s="1"/>
  <c r="J117" i="27" a="1"/>
  <c r="J117" i="27" s="1"/>
  <c r="I117" i="27" a="1"/>
  <c r="I117" i="27" s="1"/>
  <c r="H117" i="27" a="1"/>
  <c r="H117" i="27" s="1"/>
  <c r="G117" i="27" a="1"/>
  <c r="G117" i="27" s="1"/>
  <c r="F117" i="27" a="1"/>
  <c r="F117" i="27" s="1"/>
  <c r="E117" i="27" a="1"/>
  <c r="E117" i="27" s="1"/>
  <c r="D117" i="27" a="1"/>
  <c r="D117" i="27" s="1"/>
  <c r="C117" i="27" a="1"/>
  <c r="C117" i="27" s="1"/>
  <c r="X116" i="27" a="1"/>
  <c r="X116" i="27" s="1"/>
  <c r="W116" i="27" a="1"/>
  <c r="W116" i="27" s="1"/>
  <c r="V116" i="27" a="1"/>
  <c r="V116" i="27" s="1"/>
  <c r="U116" i="27" a="1"/>
  <c r="U116" i="27" s="1"/>
  <c r="T116" i="27" a="1"/>
  <c r="T116" i="27" s="1"/>
  <c r="S116" i="27" a="1"/>
  <c r="S116" i="27" s="1"/>
  <c r="R116" i="27" a="1"/>
  <c r="R116" i="27" s="1"/>
  <c r="Q116" i="27" a="1"/>
  <c r="Q116" i="27" s="1"/>
  <c r="P116" i="27" a="1"/>
  <c r="P116" i="27" s="1"/>
  <c r="O116" i="27" a="1"/>
  <c r="O116" i="27" s="1"/>
  <c r="N116" i="27" a="1"/>
  <c r="N116" i="27" s="1"/>
  <c r="M116" i="27" a="1"/>
  <c r="M116" i="27" s="1"/>
  <c r="L116" i="27" a="1"/>
  <c r="L116" i="27" s="1"/>
  <c r="K116" i="27" a="1"/>
  <c r="K116" i="27" s="1"/>
  <c r="J116" i="27" a="1"/>
  <c r="J116" i="27" s="1"/>
  <c r="I116" i="27" a="1"/>
  <c r="I116" i="27" s="1"/>
  <c r="H116" i="27" a="1"/>
  <c r="H116" i="27" s="1"/>
  <c r="G116" i="27" a="1"/>
  <c r="G116" i="27" s="1"/>
  <c r="F116" i="27" a="1"/>
  <c r="F116" i="27" s="1"/>
  <c r="E116" i="27" a="1"/>
  <c r="E116" i="27" s="1"/>
  <c r="D116" i="27" a="1"/>
  <c r="D116" i="27" s="1"/>
  <c r="C116" i="27" a="1"/>
  <c r="C116" i="27" s="1"/>
  <c r="X115" i="27" a="1"/>
  <c r="X115" i="27" s="1"/>
  <c r="W115" i="27" a="1"/>
  <c r="W115" i="27" s="1"/>
  <c r="V115" i="27" a="1"/>
  <c r="V115" i="27" s="1"/>
  <c r="U115" i="27" a="1"/>
  <c r="U115" i="27" s="1"/>
  <c r="T115" i="27" a="1"/>
  <c r="T115" i="27" s="1"/>
  <c r="S115" i="27" a="1"/>
  <c r="S115" i="27" s="1"/>
  <c r="R115" i="27" a="1"/>
  <c r="R115" i="27" s="1"/>
  <c r="Q115" i="27" a="1"/>
  <c r="Q115" i="27" s="1"/>
  <c r="P115" i="27" a="1"/>
  <c r="P115" i="27" s="1"/>
  <c r="O115" i="27" a="1"/>
  <c r="O115" i="27" s="1"/>
  <c r="N115" i="27" a="1"/>
  <c r="N115" i="27" s="1"/>
  <c r="M115" i="27" a="1"/>
  <c r="M115" i="27" s="1"/>
  <c r="L115" i="27" a="1"/>
  <c r="L115" i="27" s="1"/>
  <c r="K115" i="27" a="1"/>
  <c r="K115" i="27" s="1"/>
  <c r="J115" i="27" a="1"/>
  <c r="J115" i="27" s="1"/>
  <c r="I115" i="27" a="1"/>
  <c r="I115" i="27" s="1"/>
  <c r="H115" i="27" a="1"/>
  <c r="H115" i="27" s="1"/>
  <c r="G115" i="27" a="1"/>
  <c r="G115" i="27" s="1"/>
  <c r="F115" i="27" a="1"/>
  <c r="F115" i="27" s="1"/>
  <c r="E115" i="27" a="1"/>
  <c r="E115" i="27" s="1"/>
  <c r="D115" i="27" a="1"/>
  <c r="D115" i="27" s="1"/>
  <c r="C115" i="27" a="1"/>
  <c r="C115" i="27" s="1"/>
  <c r="X114" i="27" a="1"/>
  <c r="X114" i="27" s="1"/>
  <c r="W114" i="27" a="1"/>
  <c r="W114" i="27" s="1"/>
  <c r="V114" i="27" a="1"/>
  <c r="V114" i="27" s="1"/>
  <c r="U114" i="27" a="1"/>
  <c r="U114" i="27" s="1"/>
  <c r="T114" i="27" a="1"/>
  <c r="T114" i="27" s="1"/>
  <c r="S114" i="27" a="1"/>
  <c r="S114" i="27" s="1"/>
  <c r="R114" i="27" a="1"/>
  <c r="R114" i="27" s="1"/>
  <c r="Q114" i="27" a="1"/>
  <c r="Q114" i="27" s="1"/>
  <c r="P114" i="27" a="1"/>
  <c r="P114" i="27" s="1"/>
  <c r="O114" i="27" a="1"/>
  <c r="O114" i="27" s="1"/>
  <c r="N114" i="27" a="1"/>
  <c r="N114" i="27" s="1"/>
  <c r="M114" i="27" a="1"/>
  <c r="M114" i="27" s="1"/>
  <c r="L114" i="27" a="1"/>
  <c r="L114" i="27" s="1"/>
  <c r="K114" i="27" a="1"/>
  <c r="K114" i="27" s="1"/>
  <c r="J114" i="27" a="1"/>
  <c r="J114" i="27" s="1"/>
  <c r="I114" i="27" a="1"/>
  <c r="I114" i="27" s="1"/>
  <c r="H114" i="27" a="1"/>
  <c r="H114" i="27" s="1"/>
  <c r="G114" i="27" a="1"/>
  <c r="G114" i="27" s="1"/>
  <c r="F114" i="27" a="1"/>
  <c r="F114" i="27" s="1"/>
  <c r="E114" i="27" a="1"/>
  <c r="E114" i="27" s="1"/>
  <c r="D114" i="27" a="1"/>
  <c r="D114" i="27" s="1"/>
  <c r="C114" i="27" a="1"/>
  <c r="C114" i="27" s="1"/>
  <c r="X113" i="27" a="1"/>
  <c r="X113" i="27" s="1"/>
  <c r="W113" i="27" a="1"/>
  <c r="W113" i="27" s="1"/>
  <c r="V113" i="27" a="1"/>
  <c r="V113" i="27" s="1"/>
  <c r="U113" i="27" a="1"/>
  <c r="U113" i="27" s="1"/>
  <c r="T113" i="27" a="1"/>
  <c r="T113" i="27" s="1"/>
  <c r="S113" i="27" a="1"/>
  <c r="S113" i="27" s="1"/>
  <c r="R113" i="27" a="1"/>
  <c r="R113" i="27" s="1"/>
  <c r="Q113" i="27" a="1"/>
  <c r="Q113" i="27" s="1"/>
  <c r="P113" i="27" a="1"/>
  <c r="P113" i="27" s="1"/>
  <c r="O113" i="27" a="1"/>
  <c r="O113" i="27" s="1"/>
  <c r="N113" i="27" a="1"/>
  <c r="N113" i="27" s="1"/>
  <c r="M113" i="27" a="1"/>
  <c r="M113" i="27" s="1"/>
  <c r="L113" i="27" a="1"/>
  <c r="L113" i="27" s="1"/>
  <c r="K113" i="27" a="1"/>
  <c r="K113" i="27" s="1"/>
  <c r="J113" i="27" a="1"/>
  <c r="J113" i="27" s="1"/>
  <c r="I113" i="27" a="1"/>
  <c r="I113" i="27" s="1"/>
  <c r="H113" i="27" a="1"/>
  <c r="H113" i="27" s="1"/>
  <c r="G113" i="27" a="1"/>
  <c r="G113" i="27" s="1"/>
  <c r="F113" i="27" a="1"/>
  <c r="F113" i="27" s="1"/>
  <c r="E113" i="27" a="1"/>
  <c r="E113" i="27" s="1"/>
  <c r="D113" i="27" a="1"/>
  <c r="D113" i="27" s="1"/>
  <c r="C113" i="27" a="1"/>
  <c r="C113" i="27" s="1"/>
  <c r="X112" i="27" a="1"/>
  <c r="X112" i="27" s="1"/>
  <c r="W112" i="27" a="1"/>
  <c r="W112" i="27" s="1"/>
  <c r="V112" i="27" a="1"/>
  <c r="V112" i="27" s="1"/>
  <c r="U112" i="27" a="1"/>
  <c r="U112" i="27" s="1"/>
  <c r="T112" i="27" a="1"/>
  <c r="T112" i="27" s="1"/>
  <c r="S112" i="27" a="1"/>
  <c r="S112" i="27" s="1"/>
  <c r="R112" i="27" a="1"/>
  <c r="R112" i="27" s="1"/>
  <c r="Q112" i="27" a="1"/>
  <c r="Q112" i="27" s="1"/>
  <c r="P112" i="27" a="1"/>
  <c r="P112" i="27" s="1"/>
  <c r="O112" i="27" a="1"/>
  <c r="O112" i="27" s="1"/>
  <c r="N112" i="27" a="1"/>
  <c r="N112" i="27" s="1"/>
  <c r="M112" i="27" a="1"/>
  <c r="M112" i="27" s="1"/>
  <c r="L112" i="27" a="1"/>
  <c r="L112" i="27" s="1"/>
  <c r="K112" i="27" a="1"/>
  <c r="K112" i="27" s="1"/>
  <c r="J112" i="27" a="1"/>
  <c r="J112" i="27" s="1"/>
  <c r="I112" i="27" a="1"/>
  <c r="I112" i="27" s="1"/>
  <c r="H112" i="27" a="1"/>
  <c r="H112" i="27" s="1"/>
  <c r="G112" i="27" a="1"/>
  <c r="G112" i="27" s="1"/>
  <c r="F112" i="27" a="1"/>
  <c r="F112" i="27" s="1"/>
  <c r="E112" i="27" a="1"/>
  <c r="E112" i="27" s="1"/>
  <c r="D112" i="27" a="1"/>
  <c r="D112" i="27" s="1"/>
  <c r="C112" i="27" a="1"/>
  <c r="C112" i="27" s="1"/>
  <c r="X111" i="27" a="1"/>
  <c r="X111" i="27" s="1"/>
  <c r="W111" i="27" a="1"/>
  <c r="W111" i="27" s="1"/>
  <c r="V111" i="27" a="1"/>
  <c r="V111" i="27" s="1"/>
  <c r="U111" i="27" a="1"/>
  <c r="U111" i="27" s="1"/>
  <c r="T111" i="27" a="1"/>
  <c r="T111" i="27" s="1"/>
  <c r="S111" i="27" a="1"/>
  <c r="S111" i="27" s="1"/>
  <c r="R111" i="27" a="1"/>
  <c r="R111" i="27" s="1"/>
  <c r="Q111" i="27" a="1"/>
  <c r="Q111" i="27" s="1"/>
  <c r="P111" i="27" a="1"/>
  <c r="P111" i="27" s="1"/>
  <c r="O111" i="27" a="1"/>
  <c r="O111" i="27" s="1"/>
  <c r="N111" i="27" a="1"/>
  <c r="N111" i="27" s="1"/>
  <c r="M111" i="27" a="1"/>
  <c r="M111" i="27" s="1"/>
  <c r="L111" i="27" a="1"/>
  <c r="L111" i="27" s="1"/>
  <c r="K111" i="27" a="1"/>
  <c r="K111" i="27" s="1"/>
  <c r="J111" i="27" a="1"/>
  <c r="J111" i="27" s="1"/>
  <c r="I111" i="27" a="1"/>
  <c r="I111" i="27" s="1"/>
  <c r="H111" i="27" a="1"/>
  <c r="H111" i="27" s="1"/>
  <c r="G111" i="27" a="1"/>
  <c r="G111" i="27" s="1"/>
  <c r="F111" i="27" a="1"/>
  <c r="F111" i="27" s="1"/>
  <c r="E111" i="27" a="1"/>
  <c r="E111" i="27" s="1"/>
  <c r="D111" i="27" a="1"/>
  <c r="D111" i="27" s="1"/>
  <c r="C111" i="27" a="1"/>
  <c r="C111" i="27" s="1"/>
  <c r="X110" i="27" a="1"/>
  <c r="X110" i="27" s="1"/>
  <c r="W110" i="27" a="1"/>
  <c r="W110" i="27" s="1"/>
  <c r="V110" i="27" a="1"/>
  <c r="V110" i="27" s="1"/>
  <c r="U110" i="27" a="1"/>
  <c r="U110" i="27" s="1"/>
  <c r="T110" i="27" a="1"/>
  <c r="T110" i="27" s="1"/>
  <c r="S110" i="27" a="1"/>
  <c r="S110" i="27" s="1"/>
  <c r="R110" i="27" a="1"/>
  <c r="R110" i="27" s="1"/>
  <c r="Q110" i="27" a="1"/>
  <c r="Q110" i="27" s="1"/>
  <c r="P110" i="27" a="1"/>
  <c r="P110" i="27" s="1"/>
  <c r="O110" i="27" a="1"/>
  <c r="O110" i="27" s="1"/>
  <c r="N110" i="27" a="1"/>
  <c r="N110" i="27" s="1"/>
  <c r="M110" i="27" a="1"/>
  <c r="M110" i="27" s="1"/>
  <c r="L110" i="27" a="1"/>
  <c r="L110" i="27" s="1"/>
  <c r="K110" i="27" a="1"/>
  <c r="K110" i="27" s="1"/>
  <c r="J110" i="27" a="1"/>
  <c r="J110" i="27" s="1"/>
  <c r="I110" i="27" a="1"/>
  <c r="I110" i="27" s="1"/>
  <c r="H110" i="27" a="1"/>
  <c r="H110" i="27" s="1"/>
  <c r="G110" i="27" a="1"/>
  <c r="G110" i="27" s="1"/>
  <c r="F110" i="27" a="1"/>
  <c r="F110" i="27" s="1"/>
  <c r="E110" i="27" a="1"/>
  <c r="E110" i="27" s="1"/>
  <c r="D110" i="27" a="1"/>
  <c r="D110" i="27" s="1"/>
  <c r="C110" i="27" a="1"/>
  <c r="C110" i="27" s="1"/>
  <c r="X109" i="27" a="1"/>
  <c r="X109" i="27" s="1"/>
  <c r="W109" i="27" a="1"/>
  <c r="W109" i="27" s="1"/>
  <c r="V109" i="27" a="1"/>
  <c r="V109" i="27" s="1"/>
  <c r="U109" i="27" a="1"/>
  <c r="U109" i="27" s="1"/>
  <c r="T109" i="27" a="1"/>
  <c r="T109" i="27" s="1"/>
  <c r="S109" i="27" a="1"/>
  <c r="S109" i="27" s="1"/>
  <c r="R109" i="27" a="1"/>
  <c r="R109" i="27" s="1"/>
  <c r="Q109" i="27" a="1"/>
  <c r="Q109" i="27" s="1"/>
  <c r="P109" i="27" a="1"/>
  <c r="P109" i="27" s="1"/>
  <c r="O109" i="27" a="1"/>
  <c r="O109" i="27" s="1"/>
  <c r="N109" i="27" a="1"/>
  <c r="N109" i="27" s="1"/>
  <c r="M109" i="27" a="1"/>
  <c r="M109" i="27" s="1"/>
  <c r="L109" i="27" a="1"/>
  <c r="L109" i="27" s="1"/>
  <c r="K109" i="27" a="1"/>
  <c r="K109" i="27" s="1"/>
  <c r="J109" i="27" a="1"/>
  <c r="J109" i="27" s="1"/>
  <c r="I109" i="27" a="1"/>
  <c r="I109" i="27" s="1"/>
  <c r="H109" i="27" a="1"/>
  <c r="H109" i="27" s="1"/>
  <c r="G109" i="27" a="1"/>
  <c r="G109" i="27" s="1"/>
  <c r="F109" i="27" a="1"/>
  <c r="F109" i="27" s="1"/>
  <c r="E109" i="27" a="1"/>
  <c r="E109" i="27" s="1"/>
  <c r="D109" i="27" a="1"/>
  <c r="D109" i="27" s="1"/>
  <c r="C109" i="27" a="1"/>
  <c r="C109" i="27" s="1"/>
  <c r="X108" i="27" a="1"/>
  <c r="X108" i="27" s="1"/>
  <c r="W108" i="27" a="1"/>
  <c r="W108" i="27" s="1"/>
  <c r="V108" i="27" a="1"/>
  <c r="V108" i="27" s="1"/>
  <c r="U108" i="27" a="1"/>
  <c r="U108" i="27" s="1"/>
  <c r="T108" i="27" a="1"/>
  <c r="T108" i="27" s="1"/>
  <c r="S108" i="27" a="1"/>
  <c r="S108" i="27" s="1"/>
  <c r="R108" i="27" a="1"/>
  <c r="R108" i="27" s="1"/>
  <c r="Q108" i="27" a="1"/>
  <c r="Q108" i="27" s="1"/>
  <c r="P108" i="27" a="1"/>
  <c r="P108" i="27" s="1"/>
  <c r="O108" i="27" a="1"/>
  <c r="O108" i="27" s="1"/>
  <c r="N108" i="27" a="1"/>
  <c r="N108" i="27" s="1"/>
  <c r="M108" i="27" a="1"/>
  <c r="M108" i="27" s="1"/>
  <c r="L108" i="27" a="1"/>
  <c r="L108" i="27" s="1"/>
  <c r="K108" i="27" a="1"/>
  <c r="K108" i="27" s="1"/>
  <c r="J108" i="27" a="1"/>
  <c r="J108" i="27" s="1"/>
  <c r="I108" i="27" a="1"/>
  <c r="I108" i="27" s="1"/>
  <c r="H108" i="27" a="1"/>
  <c r="H108" i="27" s="1"/>
  <c r="G108" i="27" a="1"/>
  <c r="G108" i="27" s="1"/>
  <c r="F108" i="27" a="1"/>
  <c r="F108" i="27" s="1"/>
  <c r="E108" i="27" a="1"/>
  <c r="E108" i="27" s="1"/>
  <c r="D108" i="27" a="1"/>
  <c r="D108" i="27" s="1"/>
  <c r="C108" i="27" a="1"/>
  <c r="C108" i="27" s="1"/>
  <c r="X102" i="27" a="1"/>
  <c r="X102" i="27" s="1"/>
  <c r="W102" i="27" a="1"/>
  <c r="W102" i="27" s="1"/>
  <c r="V102" i="27" a="1"/>
  <c r="V102" i="27" s="1"/>
  <c r="U102" i="27" a="1"/>
  <c r="U102" i="27" s="1"/>
  <c r="T102" i="27" a="1"/>
  <c r="T102" i="27" s="1"/>
  <c r="S102" i="27" a="1"/>
  <c r="S102" i="27" s="1"/>
  <c r="R102" i="27" a="1"/>
  <c r="R102" i="27" s="1"/>
  <c r="Q102" i="27" a="1"/>
  <c r="Q102" i="27" s="1"/>
  <c r="P102" i="27" a="1"/>
  <c r="P102" i="27" s="1"/>
  <c r="O102" i="27" a="1"/>
  <c r="O102" i="27" s="1"/>
  <c r="N102" i="27" a="1"/>
  <c r="N102" i="27" s="1"/>
  <c r="M102" i="27" a="1"/>
  <c r="M102" i="27" s="1"/>
  <c r="L102" i="27" a="1"/>
  <c r="L102" i="27" s="1"/>
  <c r="K102" i="27" a="1"/>
  <c r="K102" i="27" s="1"/>
  <c r="J102" i="27" a="1"/>
  <c r="J102" i="27" s="1"/>
  <c r="I102" i="27" a="1"/>
  <c r="I102" i="27" s="1"/>
  <c r="H102" i="27" a="1"/>
  <c r="H102" i="27" s="1"/>
  <c r="G102" i="27" a="1"/>
  <c r="G102" i="27" s="1"/>
  <c r="F102" i="27" a="1"/>
  <c r="F102" i="27" s="1"/>
  <c r="E102" i="27" a="1"/>
  <c r="E102" i="27" s="1"/>
  <c r="D102" i="27" a="1"/>
  <c r="D102" i="27" s="1"/>
  <c r="C102" i="27" a="1"/>
  <c r="C102" i="27" s="1"/>
  <c r="X101" i="27" a="1"/>
  <c r="X101" i="27" s="1"/>
  <c r="W101" i="27" a="1"/>
  <c r="W101" i="27" s="1"/>
  <c r="V101" i="27" a="1"/>
  <c r="V101" i="27" s="1"/>
  <c r="U101" i="27" a="1"/>
  <c r="U101" i="27" s="1"/>
  <c r="T101" i="27" a="1"/>
  <c r="T101" i="27" s="1"/>
  <c r="S101" i="27" a="1"/>
  <c r="S101" i="27" s="1"/>
  <c r="R101" i="27" a="1"/>
  <c r="R101" i="27" s="1"/>
  <c r="Q101" i="27" a="1"/>
  <c r="Q101" i="27" s="1"/>
  <c r="P101" i="27" a="1"/>
  <c r="P101" i="27" s="1"/>
  <c r="O101" i="27" a="1"/>
  <c r="O101" i="27" s="1"/>
  <c r="N101" i="27" a="1"/>
  <c r="N101" i="27" s="1"/>
  <c r="M101" i="27" a="1"/>
  <c r="M101" i="27" s="1"/>
  <c r="L101" i="27" a="1"/>
  <c r="L101" i="27" s="1"/>
  <c r="K101" i="27" a="1"/>
  <c r="K101" i="27" s="1"/>
  <c r="J101" i="27" a="1"/>
  <c r="J101" i="27" s="1"/>
  <c r="I101" i="27" a="1"/>
  <c r="I101" i="27" s="1"/>
  <c r="H101" i="27" a="1"/>
  <c r="H101" i="27" s="1"/>
  <c r="G101" i="27" a="1"/>
  <c r="G101" i="27" s="1"/>
  <c r="F101" i="27" a="1"/>
  <c r="F101" i="27" s="1"/>
  <c r="E101" i="27" a="1"/>
  <c r="E101" i="27" s="1"/>
  <c r="D101" i="27" a="1"/>
  <c r="D101" i="27" s="1"/>
  <c r="C101" i="27" a="1"/>
  <c r="C101" i="27" s="1"/>
  <c r="X100" i="27" a="1"/>
  <c r="X100" i="27" s="1"/>
  <c r="W100" i="27" a="1"/>
  <c r="W100" i="27" s="1"/>
  <c r="V100" i="27" a="1"/>
  <c r="V100" i="27" s="1"/>
  <c r="U100" i="27" a="1"/>
  <c r="U100" i="27" s="1"/>
  <c r="T100" i="27" a="1"/>
  <c r="T100" i="27" s="1"/>
  <c r="S100" i="27" a="1"/>
  <c r="S100" i="27" s="1"/>
  <c r="R100" i="27" a="1"/>
  <c r="R100" i="27" s="1"/>
  <c r="Q100" i="27" a="1"/>
  <c r="Q100" i="27" s="1"/>
  <c r="P100" i="27" a="1"/>
  <c r="P100" i="27" s="1"/>
  <c r="O100" i="27" a="1"/>
  <c r="O100" i="27" s="1"/>
  <c r="N100" i="27" a="1"/>
  <c r="N100" i="27" s="1"/>
  <c r="M100" i="27" a="1"/>
  <c r="M100" i="27" s="1"/>
  <c r="L100" i="27" a="1"/>
  <c r="L100" i="27" s="1"/>
  <c r="K100" i="27" a="1"/>
  <c r="K100" i="27" s="1"/>
  <c r="J100" i="27" a="1"/>
  <c r="J100" i="27" s="1"/>
  <c r="I100" i="27" a="1"/>
  <c r="I100" i="27" s="1"/>
  <c r="H100" i="27" a="1"/>
  <c r="H100" i="27" s="1"/>
  <c r="G100" i="27" a="1"/>
  <c r="G100" i="27" s="1"/>
  <c r="F100" i="27" a="1"/>
  <c r="F100" i="27" s="1"/>
  <c r="E100" i="27" a="1"/>
  <c r="E100" i="27" s="1"/>
  <c r="D100" i="27" a="1"/>
  <c r="D100" i="27" s="1"/>
  <c r="C100" i="27" a="1"/>
  <c r="C100" i="27" s="1"/>
  <c r="X99" i="27" a="1"/>
  <c r="X99" i="27" s="1"/>
  <c r="W99" i="27" a="1"/>
  <c r="W99" i="27" s="1"/>
  <c r="V99" i="27" a="1"/>
  <c r="V99" i="27" s="1"/>
  <c r="U99" i="27" a="1"/>
  <c r="U99" i="27" s="1"/>
  <c r="T99" i="27" a="1"/>
  <c r="T99" i="27" s="1"/>
  <c r="S99" i="27" a="1"/>
  <c r="S99" i="27" s="1"/>
  <c r="R99" i="27" a="1"/>
  <c r="R99" i="27" s="1"/>
  <c r="Q99" i="27" a="1"/>
  <c r="Q99" i="27" s="1"/>
  <c r="P99" i="27" a="1"/>
  <c r="P99" i="27" s="1"/>
  <c r="O99" i="27" a="1"/>
  <c r="O99" i="27" s="1"/>
  <c r="N99" i="27" a="1"/>
  <c r="N99" i="27" s="1"/>
  <c r="M99" i="27" a="1"/>
  <c r="M99" i="27" s="1"/>
  <c r="L99" i="27" a="1"/>
  <c r="L99" i="27" s="1"/>
  <c r="K99" i="27" a="1"/>
  <c r="K99" i="27" s="1"/>
  <c r="J99" i="27" a="1"/>
  <c r="J99" i="27" s="1"/>
  <c r="I99" i="27" a="1"/>
  <c r="I99" i="27" s="1"/>
  <c r="H99" i="27" a="1"/>
  <c r="H99" i="27" s="1"/>
  <c r="G99" i="27" a="1"/>
  <c r="G99" i="27" s="1"/>
  <c r="F99" i="27" a="1"/>
  <c r="F99" i="27" s="1"/>
  <c r="E99" i="27" a="1"/>
  <c r="E99" i="27" s="1"/>
  <c r="D99" i="27" a="1"/>
  <c r="D99" i="27" s="1"/>
  <c r="C99" i="27" a="1"/>
  <c r="C99" i="27" s="1"/>
  <c r="X98" i="27" a="1"/>
  <c r="X98" i="27" s="1"/>
  <c r="W98" i="27" a="1"/>
  <c r="W98" i="27" s="1"/>
  <c r="V98" i="27" a="1"/>
  <c r="V98" i="27" s="1"/>
  <c r="U98" i="27" a="1"/>
  <c r="U98" i="27" s="1"/>
  <c r="T98" i="27" a="1"/>
  <c r="T98" i="27" s="1"/>
  <c r="S98" i="27" a="1"/>
  <c r="S98" i="27" s="1"/>
  <c r="R98" i="27" a="1"/>
  <c r="R98" i="27" s="1"/>
  <c r="Q98" i="27" a="1"/>
  <c r="Q98" i="27" s="1"/>
  <c r="P98" i="27" a="1"/>
  <c r="P98" i="27" s="1"/>
  <c r="O98" i="27" a="1"/>
  <c r="O98" i="27" s="1"/>
  <c r="N98" i="27" a="1"/>
  <c r="N98" i="27" s="1"/>
  <c r="M98" i="27" a="1"/>
  <c r="M98" i="27" s="1"/>
  <c r="L98" i="27" a="1"/>
  <c r="L98" i="27" s="1"/>
  <c r="K98" i="27" a="1"/>
  <c r="K98" i="27" s="1"/>
  <c r="J98" i="27" a="1"/>
  <c r="J98" i="27" s="1"/>
  <c r="I98" i="27" a="1"/>
  <c r="I98" i="27" s="1"/>
  <c r="H98" i="27" a="1"/>
  <c r="H98" i="27" s="1"/>
  <c r="G98" i="27" a="1"/>
  <c r="G98" i="27" s="1"/>
  <c r="F98" i="27" a="1"/>
  <c r="F98" i="27" s="1"/>
  <c r="E98" i="27" a="1"/>
  <c r="E98" i="27" s="1"/>
  <c r="D98" i="27" a="1"/>
  <c r="D98" i="27" s="1"/>
  <c r="C98" i="27" a="1"/>
  <c r="C98" i="27" s="1"/>
  <c r="X97" i="27" a="1"/>
  <c r="X97" i="27" s="1"/>
  <c r="W97" i="27" a="1"/>
  <c r="W97" i="27" s="1"/>
  <c r="V97" i="27" a="1"/>
  <c r="V97" i="27" s="1"/>
  <c r="U97" i="27" a="1"/>
  <c r="U97" i="27" s="1"/>
  <c r="T97" i="27" a="1"/>
  <c r="T97" i="27" s="1"/>
  <c r="S97" i="27" a="1"/>
  <c r="S97" i="27" s="1"/>
  <c r="R97" i="27" a="1"/>
  <c r="R97" i="27" s="1"/>
  <c r="Q97" i="27" a="1"/>
  <c r="Q97" i="27" s="1"/>
  <c r="P97" i="27" a="1"/>
  <c r="P97" i="27" s="1"/>
  <c r="O97" i="27" a="1"/>
  <c r="O97" i="27" s="1"/>
  <c r="N97" i="27" a="1"/>
  <c r="N97" i="27" s="1"/>
  <c r="M97" i="27" a="1"/>
  <c r="M97" i="27" s="1"/>
  <c r="L97" i="27" a="1"/>
  <c r="L97" i="27" s="1"/>
  <c r="K97" i="27" a="1"/>
  <c r="K97" i="27" s="1"/>
  <c r="J97" i="27" a="1"/>
  <c r="J97" i="27" s="1"/>
  <c r="I97" i="27" a="1"/>
  <c r="I97" i="27" s="1"/>
  <c r="H97" i="27" a="1"/>
  <c r="H97" i="27" s="1"/>
  <c r="G97" i="27" a="1"/>
  <c r="G97" i="27" s="1"/>
  <c r="F97" i="27" a="1"/>
  <c r="F97" i="27" s="1"/>
  <c r="E97" i="27" a="1"/>
  <c r="E97" i="27" s="1"/>
  <c r="D97" i="27" a="1"/>
  <c r="D97" i="27" s="1"/>
  <c r="C97" i="27" a="1"/>
  <c r="C97" i="27" s="1"/>
  <c r="X96" i="27" a="1"/>
  <c r="X96" i="27" s="1"/>
  <c r="W96" i="27" a="1"/>
  <c r="W96" i="27" s="1"/>
  <c r="V96" i="27" a="1"/>
  <c r="V96" i="27" s="1"/>
  <c r="U96" i="27" a="1"/>
  <c r="U96" i="27" s="1"/>
  <c r="T96" i="27" a="1"/>
  <c r="T96" i="27" s="1"/>
  <c r="S96" i="27" a="1"/>
  <c r="S96" i="27" s="1"/>
  <c r="R96" i="27" a="1"/>
  <c r="R96" i="27" s="1"/>
  <c r="Q96" i="27" a="1"/>
  <c r="Q96" i="27" s="1"/>
  <c r="P96" i="27" a="1"/>
  <c r="P96" i="27" s="1"/>
  <c r="O96" i="27" a="1"/>
  <c r="O96" i="27" s="1"/>
  <c r="N96" i="27" a="1"/>
  <c r="N96" i="27" s="1"/>
  <c r="M96" i="27" a="1"/>
  <c r="M96" i="27" s="1"/>
  <c r="L96" i="27" a="1"/>
  <c r="L96" i="27" s="1"/>
  <c r="K96" i="27" a="1"/>
  <c r="K96" i="27" s="1"/>
  <c r="J96" i="27" a="1"/>
  <c r="J96" i="27" s="1"/>
  <c r="I96" i="27" a="1"/>
  <c r="I96" i="27" s="1"/>
  <c r="H96" i="27" a="1"/>
  <c r="H96" i="27" s="1"/>
  <c r="G96" i="27" a="1"/>
  <c r="G96" i="27" s="1"/>
  <c r="F96" i="27" a="1"/>
  <c r="F96" i="27" s="1"/>
  <c r="E96" i="27" a="1"/>
  <c r="E96" i="27" s="1"/>
  <c r="D96" i="27" a="1"/>
  <c r="D96" i="27" s="1"/>
  <c r="C96" i="27" a="1"/>
  <c r="C96" i="27" s="1"/>
  <c r="X95" i="27" a="1"/>
  <c r="X95" i="27" s="1"/>
  <c r="W95" i="27" a="1"/>
  <c r="W95" i="27" s="1"/>
  <c r="V95" i="27" a="1"/>
  <c r="V95" i="27" s="1"/>
  <c r="U95" i="27" a="1"/>
  <c r="U95" i="27" s="1"/>
  <c r="T95" i="27" a="1"/>
  <c r="T95" i="27" s="1"/>
  <c r="S95" i="27" a="1"/>
  <c r="S95" i="27" s="1"/>
  <c r="R95" i="27" a="1"/>
  <c r="R95" i="27" s="1"/>
  <c r="Q95" i="27" a="1"/>
  <c r="Q95" i="27" s="1"/>
  <c r="P95" i="27" a="1"/>
  <c r="P95" i="27" s="1"/>
  <c r="O95" i="27" a="1"/>
  <c r="O95" i="27" s="1"/>
  <c r="N95" i="27" a="1"/>
  <c r="N95" i="27" s="1"/>
  <c r="M95" i="27" a="1"/>
  <c r="M95" i="27" s="1"/>
  <c r="L95" i="27" a="1"/>
  <c r="L95" i="27" s="1"/>
  <c r="K95" i="27" a="1"/>
  <c r="K95" i="27" s="1"/>
  <c r="J95" i="27" a="1"/>
  <c r="J95" i="27" s="1"/>
  <c r="I95" i="27" a="1"/>
  <c r="I95" i="27" s="1"/>
  <c r="H95" i="27" a="1"/>
  <c r="H95" i="27" s="1"/>
  <c r="G95" i="27" a="1"/>
  <c r="G95" i="27" s="1"/>
  <c r="F95" i="27" a="1"/>
  <c r="F95" i="27" s="1"/>
  <c r="E95" i="27" a="1"/>
  <c r="E95" i="27" s="1"/>
  <c r="D95" i="27" a="1"/>
  <c r="D95" i="27" s="1"/>
  <c r="C95" i="27" a="1"/>
  <c r="C95" i="27" s="1"/>
  <c r="X94" i="27" a="1"/>
  <c r="X94" i="27" s="1"/>
  <c r="W94" i="27" a="1"/>
  <c r="W94" i="27" s="1"/>
  <c r="V94" i="27" a="1"/>
  <c r="V94" i="27" s="1"/>
  <c r="U94" i="27" a="1"/>
  <c r="U94" i="27" s="1"/>
  <c r="T94" i="27" a="1"/>
  <c r="T94" i="27" s="1"/>
  <c r="S94" i="27" a="1"/>
  <c r="S94" i="27" s="1"/>
  <c r="R94" i="27" a="1"/>
  <c r="R94" i="27" s="1"/>
  <c r="Q94" i="27" a="1"/>
  <c r="Q94" i="27" s="1"/>
  <c r="P94" i="27" a="1"/>
  <c r="P94" i="27" s="1"/>
  <c r="O94" i="27" a="1"/>
  <c r="O94" i="27" s="1"/>
  <c r="N94" i="27" a="1"/>
  <c r="N94" i="27" s="1"/>
  <c r="M94" i="27" a="1"/>
  <c r="M94" i="27" s="1"/>
  <c r="L94" i="27" a="1"/>
  <c r="L94" i="27" s="1"/>
  <c r="K94" i="27" a="1"/>
  <c r="K94" i="27" s="1"/>
  <c r="J94" i="27" a="1"/>
  <c r="J94" i="27" s="1"/>
  <c r="I94" i="27" a="1"/>
  <c r="I94" i="27" s="1"/>
  <c r="H94" i="27" a="1"/>
  <c r="H94" i="27" s="1"/>
  <c r="G94" i="27" a="1"/>
  <c r="G94" i="27" s="1"/>
  <c r="F94" i="27" a="1"/>
  <c r="F94" i="27" s="1"/>
  <c r="E94" i="27" a="1"/>
  <c r="E94" i="27" s="1"/>
  <c r="D94" i="27" a="1"/>
  <c r="D94" i="27" s="1"/>
  <c r="C94" i="27" a="1"/>
  <c r="C94" i="27" s="1"/>
  <c r="X93" i="27" a="1"/>
  <c r="X93" i="27" s="1"/>
  <c r="W93" i="27" a="1"/>
  <c r="W93" i="27" s="1"/>
  <c r="V93" i="27" a="1"/>
  <c r="V93" i="27" s="1"/>
  <c r="U93" i="27" a="1"/>
  <c r="U93" i="27" s="1"/>
  <c r="T93" i="27" a="1"/>
  <c r="T93" i="27" s="1"/>
  <c r="S93" i="27" a="1"/>
  <c r="S93" i="27" s="1"/>
  <c r="R93" i="27" a="1"/>
  <c r="R93" i="27" s="1"/>
  <c r="Q93" i="27" a="1"/>
  <c r="Q93" i="27" s="1"/>
  <c r="P93" i="27" a="1"/>
  <c r="P93" i="27" s="1"/>
  <c r="O93" i="27" a="1"/>
  <c r="O93" i="27" s="1"/>
  <c r="N93" i="27" a="1"/>
  <c r="N93" i="27" s="1"/>
  <c r="M93" i="27" a="1"/>
  <c r="M93" i="27" s="1"/>
  <c r="L93" i="27" a="1"/>
  <c r="L93" i="27" s="1"/>
  <c r="K93" i="27" a="1"/>
  <c r="K93" i="27" s="1"/>
  <c r="J93" i="27" a="1"/>
  <c r="J93" i="27" s="1"/>
  <c r="I93" i="27" a="1"/>
  <c r="I93" i="27" s="1"/>
  <c r="H93" i="27" a="1"/>
  <c r="H93" i="27" s="1"/>
  <c r="G93" i="27" a="1"/>
  <c r="G93" i="27" s="1"/>
  <c r="F93" i="27" a="1"/>
  <c r="F93" i="27" s="1"/>
  <c r="E93" i="27" a="1"/>
  <c r="E93" i="27" s="1"/>
  <c r="D93" i="27" a="1"/>
  <c r="D93" i="27" s="1"/>
  <c r="C93" i="27" a="1"/>
  <c r="C93" i="27" s="1"/>
  <c r="X92" i="27" a="1"/>
  <c r="X92" i="27" s="1"/>
  <c r="W92" i="27" a="1"/>
  <c r="W92" i="27" s="1"/>
  <c r="V92" i="27" a="1"/>
  <c r="V92" i="27" s="1"/>
  <c r="U92" i="27" a="1"/>
  <c r="U92" i="27" s="1"/>
  <c r="T92" i="27" a="1"/>
  <c r="T92" i="27" s="1"/>
  <c r="S92" i="27" a="1"/>
  <c r="S92" i="27" s="1"/>
  <c r="R92" i="27" a="1"/>
  <c r="R92" i="27" s="1"/>
  <c r="Q92" i="27" a="1"/>
  <c r="Q92" i="27" s="1"/>
  <c r="P92" i="27" a="1"/>
  <c r="P92" i="27" s="1"/>
  <c r="O92" i="27" a="1"/>
  <c r="O92" i="27" s="1"/>
  <c r="N92" i="27" a="1"/>
  <c r="N92" i="27" s="1"/>
  <c r="M92" i="27" a="1"/>
  <c r="M92" i="27" s="1"/>
  <c r="L92" i="27" a="1"/>
  <c r="L92" i="27" s="1"/>
  <c r="K92" i="27" a="1"/>
  <c r="K92" i="27" s="1"/>
  <c r="J92" i="27" a="1"/>
  <c r="J92" i="27" s="1"/>
  <c r="I92" i="27" a="1"/>
  <c r="I92" i="27" s="1"/>
  <c r="H92" i="27" a="1"/>
  <c r="H92" i="27" s="1"/>
  <c r="G92" i="27" a="1"/>
  <c r="G92" i="27" s="1"/>
  <c r="F92" i="27" a="1"/>
  <c r="F92" i="27" s="1"/>
  <c r="E92" i="27" a="1"/>
  <c r="E92" i="27" s="1"/>
  <c r="D92" i="27" a="1"/>
  <c r="D92" i="27" s="1"/>
  <c r="C92" i="27" a="1"/>
  <c r="C92" i="27" s="1"/>
  <c r="X91" i="27" a="1"/>
  <c r="X91" i="27" s="1"/>
  <c r="W91" i="27" a="1"/>
  <c r="W91" i="27" s="1"/>
  <c r="V91" i="27" a="1"/>
  <c r="V91" i="27" s="1"/>
  <c r="U91" i="27" a="1"/>
  <c r="U91" i="27" s="1"/>
  <c r="T91" i="27" a="1"/>
  <c r="T91" i="27" s="1"/>
  <c r="S91" i="27" a="1"/>
  <c r="S91" i="27" s="1"/>
  <c r="R91" i="27" a="1"/>
  <c r="R91" i="27" s="1"/>
  <c r="Q91" i="27" a="1"/>
  <c r="Q91" i="27" s="1"/>
  <c r="P91" i="27" a="1"/>
  <c r="P91" i="27" s="1"/>
  <c r="O91" i="27" a="1"/>
  <c r="O91" i="27" s="1"/>
  <c r="N91" i="27" a="1"/>
  <c r="N91" i="27" s="1"/>
  <c r="M91" i="27" a="1"/>
  <c r="M91" i="27" s="1"/>
  <c r="L91" i="27" a="1"/>
  <c r="L91" i="27" s="1"/>
  <c r="K91" i="27" a="1"/>
  <c r="K91" i="27" s="1"/>
  <c r="J91" i="27" a="1"/>
  <c r="J91" i="27" s="1"/>
  <c r="I91" i="27" a="1"/>
  <c r="I91" i="27" s="1"/>
  <c r="H91" i="27" a="1"/>
  <c r="H91" i="27" s="1"/>
  <c r="G91" i="27" a="1"/>
  <c r="G91" i="27" s="1"/>
  <c r="F91" i="27" a="1"/>
  <c r="F91" i="27" s="1"/>
  <c r="E91" i="27" a="1"/>
  <c r="E91" i="27" s="1"/>
  <c r="D91" i="27" a="1"/>
  <c r="D91" i="27" s="1"/>
  <c r="C91" i="27" a="1"/>
  <c r="C91" i="27" s="1"/>
  <c r="X90" i="27" a="1"/>
  <c r="X90" i="27" s="1"/>
  <c r="W90" i="27" a="1"/>
  <c r="W90" i="27" s="1"/>
  <c r="V90" i="27" a="1"/>
  <c r="V90" i="27" s="1"/>
  <c r="U90" i="27" a="1"/>
  <c r="U90" i="27" s="1"/>
  <c r="T90" i="27" a="1"/>
  <c r="T90" i="27" s="1"/>
  <c r="S90" i="27" a="1"/>
  <c r="S90" i="27" s="1"/>
  <c r="R90" i="27" a="1"/>
  <c r="R90" i="27" s="1"/>
  <c r="Q90" i="27" a="1"/>
  <c r="Q90" i="27" s="1"/>
  <c r="P90" i="27" a="1"/>
  <c r="P90" i="27" s="1"/>
  <c r="O90" i="27" a="1"/>
  <c r="O90" i="27" s="1"/>
  <c r="N90" i="27" a="1"/>
  <c r="N90" i="27" s="1"/>
  <c r="M90" i="27" a="1"/>
  <c r="M90" i="27" s="1"/>
  <c r="L90" i="27" a="1"/>
  <c r="L90" i="27" s="1"/>
  <c r="K90" i="27" a="1"/>
  <c r="K90" i="27" s="1"/>
  <c r="J90" i="27" a="1"/>
  <c r="J90" i="27" s="1"/>
  <c r="I90" i="27" a="1"/>
  <c r="I90" i="27" s="1"/>
  <c r="H90" i="27" a="1"/>
  <c r="H90" i="27" s="1"/>
  <c r="G90" i="27" a="1"/>
  <c r="G90" i="27" s="1"/>
  <c r="F90" i="27" a="1"/>
  <c r="F90" i="27" s="1"/>
  <c r="E90" i="27" a="1"/>
  <c r="E90" i="27" s="1"/>
  <c r="D90" i="27" a="1"/>
  <c r="D90" i="27" s="1"/>
  <c r="C90" i="27" a="1"/>
  <c r="C90" i="27" s="1"/>
  <c r="X89" i="27" a="1"/>
  <c r="X89" i="27" s="1"/>
  <c r="W89" i="27" a="1"/>
  <c r="W89" i="27" s="1"/>
  <c r="V89" i="27" a="1"/>
  <c r="V89" i="27" s="1"/>
  <c r="U89" i="27" a="1"/>
  <c r="U89" i="27" s="1"/>
  <c r="T89" i="27" a="1"/>
  <c r="T89" i="27" s="1"/>
  <c r="S89" i="27" a="1"/>
  <c r="S89" i="27" s="1"/>
  <c r="R89" i="27" a="1"/>
  <c r="R89" i="27" s="1"/>
  <c r="Q89" i="27" a="1"/>
  <c r="Q89" i="27" s="1"/>
  <c r="P89" i="27" a="1"/>
  <c r="P89" i="27" s="1"/>
  <c r="O89" i="27" a="1"/>
  <c r="O89" i="27" s="1"/>
  <c r="N89" i="27" a="1"/>
  <c r="N89" i="27" s="1"/>
  <c r="M89" i="27" a="1"/>
  <c r="M89" i="27" s="1"/>
  <c r="L89" i="27" a="1"/>
  <c r="L89" i="27" s="1"/>
  <c r="K89" i="27" a="1"/>
  <c r="K89" i="27" s="1"/>
  <c r="J89" i="27" a="1"/>
  <c r="J89" i="27" s="1"/>
  <c r="I89" i="27" a="1"/>
  <c r="I89" i="27" s="1"/>
  <c r="H89" i="27" a="1"/>
  <c r="H89" i="27" s="1"/>
  <c r="G89" i="27" a="1"/>
  <c r="G89" i="27" s="1"/>
  <c r="F89" i="27" a="1"/>
  <c r="F89" i="27" s="1"/>
  <c r="E89" i="27" a="1"/>
  <c r="E89" i="27" s="1"/>
  <c r="D89" i="27" a="1"/>
  <c r="D89" i="27" s="1"/>
  <c r="C89" i="27" a="1"/>
  <c r="C89" i="27" s="1"/>
  <c r="X88" i="27" a="1"/>
  <c r="X88" i="27" s="1"/>
  <c r="W88" i="27" a="1"/>
  <c r="W88" i="27" s="1"/>
  <c r="V88" i="27" a="1"/>
  <c r="V88" i="27" s="1"/>
  <c r="U88" i="27" a="1"/>
  <c r="U88" i="27" s="1"/>
  <c r="T88" i="27" a="1"/>
  <c r="T88" i="27" s="1"/>
  <c r="S88" i="27" a="1"/>
  <c r="S88" i="27" s="1"/>
  <c r="R88" i="27" a="1"/>
  <c r="R88" i="27" s="1"/>
  <c r="Q88" i="27" a="1"/>
  <c r="Q88" i="27" s="1"/>
  <c r="P88" i="27" a="1"/>
  <c r="P88" i="27" s="1"/>
  <c r="O88" i="27" a="1"/>
  <c r="O88" i="27" s="1"/>
  <c r="N88" i="27" a="1"/>
  <c r="N88" i="27" s="1"/>
  <c r="M88" i="27" a="1"/>
  <c r="M88" i="27" s="1"/>
  <c r="L88" i="27" a="1"/>
  <c r="L88" i="27" s="1"/>
  <c r="K88" i="27" a="1"/>
  <c r="K88" i="27" s="1"/>
  <c r="J88" i="27" a="1"/>
  <c r="J88" i="27" s="1"/>
  <c r="I88" i="27" a="1"/>
  <c r="I88" i="27" s="1"/>
  <c r="H88" i="27" a="1"/>
  <c r="H88" i="27" s="1"/>
  <c r="G88" i="27" a="1"/>
  <c r="G88" i="27" s="1"/>
  <c r="F88" i="27" a="1"/>
  <c r="F88" i="27" s="1"/>
  <c r="E88" i="27" a="1"/>
  <c r="E88" i="27" s="1"/>
  <c r="D88" i="27" a="1"/>
  <c r="D88" i="27" s="1"/>
  <c r="C88" i="27" a="1"/>
  <c r="C88" i="27" s="1"/>
  <c r="X87" i="27" a="1"/>
  <c r="X87" i="27" s="1"/>
  <c r="W87" i="27" a="1"/>
  <c r="W87" i="27" s="1"/>
  <c r="V87" i="27" a="1"/>
  <c r="V87" i="27" s="1"/>
  <c r="U87" i="27" a="1"/>
  <c r="U87" i="27" s="1"/>
  <c r="T87" i="27" a="1"/>
  <c r="T87" i="27" s="1"/>
  <c r="S87" i="27" a="1"/>
  <c r="S87" i="27" s="1"/>
  <c r="R87" i="27" a="1"/>
  <c r="R87" i="27" s="1"/>
  <c r="Q87" i="27" a="1"/>
  <c r="Q87" i="27" s="1"/>
  <c r="P87" i="27" a="1"/>
  <c r="P87" i="27" s="1"/>
  <c r="O87" i="27" a="1"/>
  <c r="O87" i="27" s="1"/>
  <c r="N87" i="27" a="1"/>
  <c r="N87" i="27" s="1"/>
  <c r="M87" i="27" a="1"/>
  <c r="M87" i="27" s="1"/>
  <c r="L87" i="27" a="1"/>
  <c r="L87" i="27" s="1"/>
  <c r="K87" i="27" a="1"/>
  <c r="K87" i="27" s="1"/>
  <c r="J87" i="27" a="1"/>
  <c r="J87" i="27" s="1"/>
  <c r="I87" i="27" a="1"/>
  <c r="I87" i="27" s="1"/>
  <c r="H87" i="27" a="1"/>
  <c r="H87" i="27" s="1"/>
  <c r="G87" i="27" a="1"/>
  <c r="G87" i="27" s="1"/>
  <c r="F87" i="27" a="1"/>
  <c r="F87" i="27" s="1"/>
  <c r="E87" i="27" a="1"/>
  <c r="E87" i="27" s="1"/>
  <c r="D87" i="27" a="1"/>
  <c r="D87" i="27" s="1"/>
  <c r="C87" i="27" a="1"/>
  <c r="C87" i="27" s="1"/>
  <c r="X86" i="27" a="1"/>
  <c r="X86" i="27" s="1"/>
  <c r="W86" i="27" a="1"/>
  <c r="W86" i="27" s="1"/>
  <c r="V86" i="27" a="1"/>
  <c r="V86" i="27" s="1"/>
  <c r="U86" i="27" a="1"/>
  <c r="U86" i="27" s="1"/>
  <c r="T86" i="27" a="1"/>
  <c r="T86" i="27" s="1"/>
  <c r="S86" i="27" a="1"/>
  <c r="S86" i="27" s="1"/>
  <c r="R86" i="27" a="1"/>
  <c r="R86" i="27" s="1"/>
  <c r="Q86" i="27" a="1"/>
  <c r="Q86" i="27" s="1"/>
  <c r="P86" i="27" a="1"/>
  <c r="P86" i="27" s="1"/>
  <c r="O86" i="27" a="1"/>
  <c r="O86" i="27" s="1"/>
  <c r="N86" i="27" a="1"/>
  <c r="N86" i="27" s="1"/>
  <c r="M86" i="27" a="1"/>
  <c r="M86" i="27" s="1"/>
  <c r="L86" i="27" a="1"/>
  <c r="L86" i="27" s="1"/>
  <c r="K86" i="27" a="1"/>
  <c r="K86" i="27" s="1"/>
  <c r="J86" i="27" a="1"/>
  <c r="J86" i="27" s="1"/>
  <c r="I86" i="27" a="1"/>
  <c r="I86" i="27" s="1"/>
  <c r="H86" i="27" a="1"/>
  <c r="H86" i="27" s="1"/>
  <c r="G86" i="27" a="1"/>
  <c r="G86" i="27" s="1"/>
  <c r="F86" i="27" a="1"/>
  <c r="F86" i="27" s="1"/>
  <c r="E86" i="27" a="1"/>
  <c r="E86" i="27" s="1"/>
  <c r="D86" i="27" a="1"/>
  <c r="D86" i="27" s="1"/>
  <c r="C86" i="27" a="1"/>
  <c r="C86" i="27" s="1"/>
  <c r="X85" i="27" a="1"/>
  <c r="X85" i="27" s="1"/>
  <c r="W85" i="27" a="1"/>
  <c r="W85" i="27" s="1"/>
  <c r="V85" i="27" a="1"/>
  <c r="V85" i="27" s="1"/>
  <c r="U85" i="27" a="1"/>
  <c r="U85" i="27" s="1"/>
  <c r="T85" i="27" a="1"/>
  <c r="T85" i="27" s="1"/>
  <c r="S85" i="27" a="1"/>
  <c r="S85" i="27" s="1"/>
  <c r="R85" i="27" a="1"/>
  <c r="R85" i="27" s="1"/>
  <c r="Q85" i="27" a="1"/>
  <c r="Q85" i="27" s="1"/>
  <c r="P85" i="27" a="1"/>
  <c r="P85" i="27" s="1"/>
  <c r="O85" i="27" a="1"/>
  <c r="O85" i="27" s="1"/>
  <c r="N85" i="27" a="1"/>
  <c r="N85" i="27" s="1"/>
  <c r="M85" i="27" a="1"/>
  <c r="M85" i="27" s="1"/>
  <c r="L85" i="27" a="1"/>
  <c r="L85" i="27" s="1"/>
  <c r="K85" i="27" a="1"/>
  <c r="K85" i="27" s="1"/>
  <c r="J85" i="27" a="1"/>
  <c r="J85" i="27" s="1"/>
  <c r="I85" i="27" a="1"/>
  <c r="I85" i="27" s="1"/>
  <c r="H85" i="27" a="1"/>
  <c r="H85" i="27" s="1"/>
  <c r="G85" i="27" a="1"/>
  <c r="G85" i="27" s="1"/>
  <c r="F85" i="27" a="1"/>
  <c r="F85" i="27" s="1"/>
  <c r="E85" i="27" a="1"/>
  <c r="E85" i="27" s="1"/>
  <c r="D85" i="27" a="1"/>
  <c r="D85" i="27" s="1"/>
  <c r="C85" i="27" a="1"/>
  <c r="C85" i="27" s="1"/>
  <c r="X84" i="27" a="1"/>
  <c r="X84" i="27" s="1"/>
  <c r="W84" i="27" a="1"/>
  <c r="W84" i="27" s="1"/>
  <c r="V84" i="27" a="1"/>
  <c r="V84" i="27" s="1"/>
  <c r="U84" i="27" a="1"/>
  <c r="U84" i="27" s="1"/>
  <c r="T84" i="27" a="1"/>
  <c r="T84" i="27" s="1"/>
  <c r="S84" i="27" a="1"/>
  <c r="S84" i="27" s="1"/>
  <c r="R84" i="27" a="1"/>
  <c r="R84" i="27" s="1"/>
  <c r="Q84" i="27" a="1"/>
  <c r="Q84" i="27" s="1"/>
  <c r="P84" i="27" a="1"/>
  <c r="P84" i="27" s="1"/>
  <c r="O84" i="27" a="1"/>
  <c r="O84" i="27" s="1"/>
  <c r="N84" i="27" a="1"/>
  <c r="N84" i="27" s="1"/>
  <c r="M84" i="27" a="1"/>
  <c r="M84" i="27" s="1"/>
  <c r="L84" i="27" a="1"/>
  <c r="L84" i="27" s="1"/>
  <c r="K84" i="27" a="1"/>
  <c r="K84" i="27" s="1"/>
  <c r="J84" i="27" a="1"/>
  <c r="J84" i="27" s="1"/>
  <c r="I84" i="27" a="1"/>
  <c r="I84" i="27" s="1"/>
  <c r="H84" i="27" a="1"/>
  <c r="H84" i="27" s="1"/>
  <c r="G84" i="27" a="1"/>
  <c r="G84" i="27" s="1"/>
  <c r="F84" i="27" a="1"/>
  <c r="F84" i="27" s="1"/>
  <c r="E84" i="27" a="1"/>
  <c r="E84" i="27" s="1"/>
  <c r="D84" i="27" a="1"/>
  <c r="D84" i="27" s="1"/>
  <c r="C84" i="27" a="1"/>
  <c r="C84" i="27" s="1"/>
  <c r="X83" i="27" a="1"/>
  <c r="X83" i="27" s="1"/>
  <c r="W83" i="27" a="1"/>
  <c r="W83" i="27" s="1"/>
  <c r="V83" i="27" a="1"/>
  <c r="V83" i="27" s="1"/>
  <c r="U83" i="27" a="1"/>
  <c r="U83" i="27" s="1"/>
  <c r="T83" i="27" a="1"/>
  <c r="T83" i="27" s="1"/>
  <c r="S83" i="27" a="1"/>
  <c r="S83" i="27" s="1"/>
  <c r="R83" i="27" a="1"/>
  <c r="R83" i="27" s="1"/>
  <c r="Q83" i="27" a="1"/>
  <c r="Q83" i="27" s="1"/>
  <c r="P83" i="27" a="1"/>
  <c r="P83" i="27" s="1"/>
  <c r="O83" i="27" a="1"/>
  <c r="O83" i="27" s="1"/>
  <c r="N83" i="27" a="1"/>
  <c r="N83" i="27" s="1"/>
  <c r="M83" i="27" a="1"/>
  <c r="M83" i="27" s="1"/>
  <c r="L83" i="27" a="1"/>
  <c r="L83" i="27" s="1"/>
  <c r="K83" i="27" a="1"/>
  <c r="K83" i="27" s="1"/>
  <c r="J83" i="27" a="1"/>
  <c r="J83" i="27" s="1"/>
  <c r="I83" i="27" a="1"/>
  <c r="I83" i="27" s="1"/>
  <c r="H83" i="27" a="1"/>
  <c r="H83" i="27" s="1"/>
  <c r="G83" i="27" a="1"/>
  <c r="G83" i="27" s="1"/>
  <c r="F83" i="27" a="1"/>
  <c r="F83" i="27" s="1"/>
  <c r="E83" i="27" a="1"/>
  <c r="E83" i="27" s="1"/>
  <c r="D83" i="27" a="1"/>
  <c r="D83" i="27" s="1"/>
  <c r="C83" i="27" a="1"/>
  <c r="C83" i="27" s="1"/>
  <c r="X82" i="27" a="1"/>
  <c r="X82" i="27" s="1"/>
  <c r="W82" i="27" a="1"/>
  <c r="W82" i="27" s="1"/>
  <c r="V82" i="27" a="1"/>
  <c r="V82" i="27" s="1"/>
  <c r="U82" i="27" a="1"/>
  <c r="U82" i="27" s="1"/>
  <c r="T82" i="27" a="1"/>
  <c r="T82" i="27" s="1"/>
  <c r="S82" i="27" a="1"/>
  <c r="S82" i="27" s="1"/>
  <c r="R82" i="27" a="1"/>
  <c r="R82" i="27" s="1"/>
  <c r="Q82" i="27" a="1"/>
  <c r="Q82" i="27" s="1"/>
  <c r="P82" i="27" a="1"/>
  <c r="P82" i="27" s="1"/>
  <c r="O82" i="27" a="1"/>
  <c r="O82" i="27" s="1"/>
  <c r="N82" i="27" a="1"/>
  <c r="N82" i="27" s="1"/>
  <c r="M82" i="27" a="1"/>
  <c r="M82" i="27" s="1"/>
  <c r="L82" i="27" a="1"/>
  <c r="L82" i="27" s="1"/>
  <c r="K82" i="27" a="1"/>
  <c r="K82" i="27" s="1"/>
  <c r="J82" i="27" a="1"/>
  <c r="J82" i="27" s="1"/>
  <c r="I82" i="27" a="1"/>
  <c r="I82" i="27" s="1"/>
  <c r="H82" i="27" a="1"/>
  <c r="H82" i="27" s="1"/>
  <c r="G82" i="27" a="1"/>
  <c r="G82" i="27" s="1"/>
  <c r="F82" i="27" a="1"/>
  <c r="F82" i="27" s="1"/>
  <c r="E82" i="27" a="1"/>
  <c r="E82" i="27" s="1"/>
  <c r="D82" i="27" a="1"/>
  <c r="D82" i="27" s="1"/>
  <c r="C82" i="27" a="1"/>
  <c r="C82" i="27" s="1"/>
  <c r="X81" i="27" a="1"/>
  <c r="X81" i="27" s="1"/>
  <c r="W81" i="27" a="1"/>
  <c r="W81" i="27" s="1"/>
  <c r="V81" i="27" a="1"/>
  <c r="V81" i="27" s="1"/>
  <c r="U81" i="27" a="1"/>
  <c r="U81" i="27" s="1"/>
  <c r="T81" i="27" a="1"/>
  <c r="T81" i="27" s="1"/>
  <c r="S81" i="27" a="1"/>
  <c r="S81" i="27" s="1"/>
  <c r="R81" i="27" a="1"/>
  <c r="R81" i="27" s="1"/>
  <c r="Q81" i="27" a="1"/>
  <c r="Q81" i="27" s="1"/>
  <c r="P81" i="27" a="1"/>
  <c r="P81" i="27" s="1"/>
  <c r="O81" i="27" a="1"/>
  <c r="O81" i="27" s="1"/>
  <c r="N81" i="27" a="1"/>
  <c r="N81" i="27" s="1"/>
  <c r="M81" i="27" a="1"/>
  <c r="M81" i="27" s="1"/>
  <c r="L81" i="27" a="1"/>
  <c r="L81" i="27" s="1"/>
  <c r="K81" i="27" a="1"/>
  <c r="K81" i="27" s="1"/>
  <c r="J81" i="27" a="1"/>
  <c r="J81" i="27" s="1"/>
  <c r="I81" i="27" a="1"/>
  <c r="I81" i="27" s="1"/>
  <c r="H81" i="27" a="1"/>
  <c r="H81" i="27" s="1"/>
  <c r="G81" i="27" a="1"/>
  <c r="G81" i="27" s="1"/>
  <c r="F81" i="27" a="1"/>
  <c r="F81" i="27" s="1"/>
  <c r="E81" i="27" a="1"/>
  <c r="E81" i="27" s="1"/>
  <c r="D81" i="27" a="1"/>
  <c r="D81" i="27" s="1"/>
  <c r="C81" i="27" a="1"/>
  <c r="C81" i="27" s="1"/>
  <c r="X80" i="27" a="1"/>
  <c r="X80" i="27" s="1"/>
  <c r="W80" i="27" a="1"/>
  <c r="W80" i="27" s="1"/>
  <c r="V80" i="27" a="1"/>
  <c r="V80" i="27" s="1"/>
  <c r="U80" i="27" a="1"/>
  <c r="U80" i="27" s="1"/>
  <c r="T80" i="27" a="1"/>
  <c r="T80" i="27" s="1"/>
  <c r="S80" i="27" a="1"/>
  <c r="S80" i="27" s="1"/>
  <c r="R80" i="27" a="1"/>
  <c r="R80" i="27" s="1"/>
  <c r="Q80" i="27" a="1"/>
  <c r="Q80" i="27" s="1"/>
  <c r="P80" i="27" a="1"/>
  <c r="P80" i="27" s="1"/>
  <c r="O80" i="27" a="1"/>
  <c r="O80" i="27" s="1"/>
  <c r="N80" i="27" a="1"/>
  <c r="N80" i="27" s="1"/>
  <c r="M80" i="27" a="1"/>
  <c r="M80" i="27" s="1"/>
  <c r="L80" i="27" a="1"/>
  <c r="L80" i="27" s="1"/>
  <c r="K80" i="27" a="1"/>
  <c r="K80" i="27" s="1"/>
  <c r="J80" i="27" a="1"/>
  <c r="J80" i="27" s="1"/>
  <c r="I80" i="27" a="1"/>
  <c r="I80" i="27" s="1"/>
  <c r="H80" i="27" a="1"/>
  <c r="H80" i="27" s="1"/>
  <c r="G80" i="27" a="1"/>
  <c r="G80" i="27" s="1"/>
  <c r="F80" i="27" a="1"/>
  <c r="F80" i="27" s="1"/>
  <c r="E80" i="27" a="1"/>
  <c r="E80" i="27" s="1"/>
  <c r="D80" i="27" a="1"/>
  <c r="D80" i="27" s="1"/>
  <c r="C80" i="27" a="1"/>
  <c r="C80" i="27" s="1"/>
  <c r="X79" i="27" a="1"/>
  <c r="X79" i="27" s="1"/>
  <c r="W79" i="27" a="1"/>
  <c r="W79" i="27" s="1"/>
  <c r="V79" i="27" a="1"/>
  <c r="V79" i="27" s="1"/>
  <c r="U79" i="27" a="1"/>
  <c r="U79" i="27" s="1"/>
  <c r="T79" i="27" a="1"/>
  <c r="T79" i="27" s="1"/>
  <c r="S79" i="27" a="1"/>
  <c r="S79" i="27" s="1"/>
  <c r="R79" i="27" a="1"/>
  <c r="R79" i="27" s="1"/>
  <c r="Q79" i="27" a="1"/>
  <c r="Q79" i="27" s="1"/>
  <c r="P79" i="27" a="1"/>
  <c r="P79" i="27" s="1"/>
  <c r="O79" i="27" a="1"/>
  <c r="O79" i="27" s="1"/>
  <c r="N79" i="27" a="1"/>
  <c r="N79" i="27" s="1"/>
  <c r="M79" i="27" a="1"/>
  <c r="M79" i="27" s="1"/>
  <c r="L79" i="27" a="1"/>
  <c r="L79" i="27" s="1"/>
  <c r="K79" i="27" a="1"/>
  <c r="K79" i="27" s="1"/>
  <c r="J79" i="27" a="1"/>
  <c r="J79" i="27" s="1"/>
  <c r="I79" i="27" a="1"/>
  <c r="I79" i="27" s="1"/>
  <c r="H79" i="27" a="1"/>
  <c r="H79" i="27" s="1"/>
  <c r="G79" i="27" a="1"/>
  <c r="G79" i="27" s="1"/>
  <c r="F79" i="27" a="1"/>
  <c r="F79" i="27" s="1"/>
  <c r="E79" i="27" a="1"/>
  <c r="E79" i="27" s="1"/>
  <c r="D79" i="27" a="1"/>
  <c r="D79" i="27" s="1"/>
  <c r="C79" i="27" a="1"/>
  <c r="C79" i="27" s="1"/>
  <c r="X78" i="27" a="1"/>
  <c r="X78" i="27" s="1"/>
  <c r="W78" i="27" a="1"/>
  <c r="W78" i="27" s="1"/>
  <c r="V78" i="27" a="1"/>
  <c r="V78" i="27" s="1"/>
  <c r="U78" i="27" a="1"/>
  <c r="U78" i="27" s="1"/>
  <c r="T78" i="27" a="1"/>
  <c r="T78" i="27" s="1"/>
  <c r="S78" i="27" a="1"/>
  <c r="S78" i="27" s="1"/>
  <c r="R78" i="27" a="1"/>
  <c r="R78" i="27" s="1"/>
  <c r="Q78" i="27" a="1"/>
  <c r="Q78" i="27" s="1"/>
  <c r="P78" i="27" a="1"/>
  <c r="P78" i="27" s="1"/>
  <c r="O78" i="27" a="1"/>
  <c r="O78" i="27" s="1"/>
  <c r="N78" i="27" a="1"/>
  <c r="N78" i="27" s="1"/>
  <c r="M78" i="27" a="1"/>
  <c r="M78" i="27" s="1"/>
  <c r="L78" i="27" a="1"/>
  <c r="L78" i="27" s="1"/>
  <c r="K78" i="27" a="1"/>
  <c r="K78" i="27" s="1"/>
  <c r="J78" i="27" a="1"/>
  <c r="J78" i="27" s="1"/>
  <c r="I78" i="27" a="1"/>
  <c r="I78" i="27" s="1"/>
  <c r="H78" i="27" a="1"/>
  <c r="H78" i="27" s="1"/>
  <c r="G78" i="27" a="1"/>
  <c r="G78" i="27" s="1"/>
  <c r="F78" i="27" a="1"/>
  <c r="F78" i="27" s="1"/>
  <c r="E78" i="27" a="1"/>
  <c r="E78" i="27" s="1"/>
  <c r="D78" i="27" a="1"/>
  <c r="D78" i="27" s="1"/>
  <c r="C78" i="27" a="1"/>
  <c r="C78" i="27" s="1"/>
  <c r="X77" i="27" a="1"/>
  <c r="X77" i="27" s="1"/>
  <c r="W77" i="27" a="1"/>
  <c r="W77" i="27" s="1"/>
  <c r="V77" i="27" a="1"/>
  <c r="V77" i="27" s="1"/>
  <c r="U77" i="27" a="1"/>
  <c r="U77" i="27" s="1"/>
  <c r="T77" i="27" a="1"/>
  <c r="T77" i="27" s="1"/>
  <c r="S77" i="27" a="1"/>
  <c r="S77" i="27" s="1"/>
  <c r="R77" i="27" a="1"/>
  <c r="R77" i="27" s="1"/>
  <c r="Q77" i="27" a="1"/>
  <c r="Q77" i="27" s="1"/>
  <c r="P77" i="27" a="1"/>
  <c r="P77" i="27" s="1"/>
  <c r="O77" i="27" a="1"/>
  <c r="O77" i="27" s="1"/>
  <c r="N77" i="27" a="1"/>
  <c r="N77" i="27" s="1"/>
  <c r="M77" i="27" a="1"/>
  <c r="M77" i="27" s="1"/>
  <c r="L77" i="27" a="1"/>
  <c r="L77" i="27" s="1"/>
  <c r="K77" i="27" a="1"/>
  <c r="K77" i="27" s="1"/>
  <c r="J77" i="27" a="1"/>
  <c r="J77" i="27" s="1"/>
  <c r="I77" i="27" a="1"/>
  <c r="I77" i="27" s="1"/>
  <c r="H77" i="27" a="1"/>
  <c r="H77" i="27" s="1"/>
  <c r="G77" i="27" a="1"/>
  <c r="G77" i="27" s="1"/>
  <c r="F77" i="27" a="1"/>
  <c r="F77" i="27" s="1"/>
  <c r="E77" i="27" a="1"/>
  <c r="E77" i="27" s="1"/>
  <c r="D77" i="27" a="1"/>
  <c r="D77" i="27" s="1"/>
  <c r="C77" i="27" a="1"/>
  <c r="C77" i="27" s="1"/>
  <c r="X76" i="27" a="1"/>
  <c r="X76" i="27" s="1"/>
  <c r="W76" i="27" a="1"/>
  <c r="W76" i="27" s="1"/>
  <c r="V76" i="27" a="1"/>
  <c r="V76" i="27" s="1"/>
  <c r="U76" i="27" a="1"/>
  <c r="U76" i="27" s="1"/>
  <c r="T76" i="27" a="1"/>
  <c r="T76" i="27" s="1"/>
  <c r="S76" i="27" a="1"/>
  <c r="S76" i="27" s="1"/>
  <c r="R76" i="27" a="1"/>
  <c r="R76" i="27" s="1"/>
  <c r="Q76" i="27" a="1"/>
  <c r="Q76" i="27" s="1"/>
  <c r="P76" i="27" a="1"/>
  <c r="P76" i="27" s="1"/>
  <c r="O76" i="27" a="1"/>
  <c r="O76" i="27" s="1"/>
  <c r="N76" i="27" a="1"/>
  <c r="N76" i="27" s="1"/>
  <c r="M76" i="27" a="1"/>
  <c r="M76" i="27" s="1"/>
  <c r="L76" i="27" a="1"/>
  <c r="L76" i="27" s="1"/>
  <c r="K76" i="27" a="1"/>
  <c r="K76" i="27" s="1"/>
  <c r="J76" i="27" a="1"/>
  <c r="J76" i="27" s="1"/>
  <c r="I76" i="27" a="1"/>
  <c r="I76" i="27" s="1"/>
  <c r="H76" i="27" a="1"/>
  <c r="H76" i="27" s="1"/>
  <c r="G76" i="27" a="1"/>
  <c r="G76" i="27" s="1"/>
  <c r="F76" i="27" a="1"/>
  <c r="F76" i="27" s="1"/>
  <c r="E76" i="27" a="1"/>
  <c r="E76" i="27" s="1"/>
  <c r="D76" i="27" a="1"/>
  <c r="D76" i="27" s="1"/>
  <c r="C76" i="27" a="1"/>
  <c r="C76" i="27" s="1"/>
  <c r="X75" i="27" a="1"/>
  <c r="X75" i="27" s="1"/>
  <c r="W75" i="27" a="1"/>
  <c r="W75" i="27" s="1"/>
  <c r="V75" i="27" a="1"/>
  <c r="V75" i="27" s="1"/>
  <c r="U75" i="27" a="1"/>
  <c r="U75" i="27" s="1"/>
  <c r="T75" i="27" a="1"/>
  <c r="T75" i="27" s="1"/>
  <c r="S75" i="27" a="1"/>
  <c r="S75" i="27" s="1"/>
  <c r="R75" i="27" a="1"/>
  <c r="R75" i="27" s="1"/>
  <c r="Q75" i="27" a="1"/>
  <c r="Q75" i="27" s="1"/>
  <c r="P75" i="27" a="1"/>
  <c r="P75" i="27" s="1"/>
  <c r="O75" i="27" a="1"/>
  <c r="O75" i="27" s="1"/>
  <c r="N75" i="27" a="1"/>
  <c r="N75" i="27" s="1"/>
  <c r="M75" i="27" a="1"/>
  <c r="M75" i="27" s="1"/>
  <c r="L75" i="27" a="1"/>
  <c r="L75" i="27" s="1"/>
  <c r="K75" i="27" a="1"/>
  <c r="K75" i="27" s="1"/>
  <c r="J75" i="27" a="1"/>
  <c r="J75" i="27" s="1"/>
  <c r="I75" i="27" a="1"/>
  <c r="I75" i="27" s="1"/>
  <c r="H75" i="27" a="1"/>
  <c r="H75" i="27" s="1"/>
  <c r="G75" i="27" a="1"/>
  <c r="G75" i="27" s="1"/>
  <c r="F75" i="27" a="1"/>
  <c r="F75" i="27" s="1"/>
  <c r="E75" i="27" a="1"/>
  <c r="E75" i="27" s="1"/>
  <c r="D75" i="27" a="1"/>
  <c r="D75" i="27" s="1"/>
  <c r="C75" i="27" a="1"/>
  <c r="C75" i="27" s="1"/>
  <c r="X74" i="27" a="1"/>
  <c r="X74" i="27" s="1"/>
  <c r="W74" i="27" a="1"/>
  <c r="W74" i="27" s="1"/>
  <c r="V74" i="27" a="1"/>
  <c r="V74" i="27" s="1"/>
  <c r="U74" i="27" a="1"/>
  <c r="U74" i="27" s="1"/>
  <c r="T74" i="27" a="1"/>
  <c r="T74" i="27" s="1"/>
  <c r="S74" i="27" a="1"/>
  <c r="S74" i="27" s="1"/>
  <c r="R74" i="27" a="1"/>
  <c r="R74" i="27" s="1"/>
  <c r="Q74" i="27" a="1"/>
  <c r="Q74" i="27" s="1"/>
  <c r="P74" i="27" a="1"/>
  <c r="P74" i="27" s="1"/>
  <c r="O74" i="27" a="1"/>
  <c r="O74" i="27" s="1"/>
  <c r="N74" i="27" a="1"/>
  <c r="N74" i="27" s="1"/>
  <c r="M74" i="27" a="1"/>
  <c r="M74" i="27" s="1"/>
  <c r="L74" i="27" a="1"/>
  <c r="L74" i="27" s="1"/>
  <c r="K74" i="27" a="1"/>
  <c r="K74" i="27" s="1"/>
  <c r="J74" i="27" a="1"/>
  <c r="J74" i="27" s="1"/>
  <c r="I74" i="27" a="1"/>
  <c r="I74" i="27" s="1"/>
  <c r="H74" i="27" a="1"/>
  <c r="H74" i="27" s="1"/>
  <c r="G74" i="27" a="1"/>
  <c r="G74" i="27" s="1"/>
  <c r="F74" i="27" a="1"/>
  <c r="F74" i="27" s="1"/>
  <c r="E74" i="27" a="1"/>
  <c r="E74" i="27" s="1"/>
  <c r="D74" i="27" a="1"/>
  <c r="D74" i="27" s="1"/>
  <c r="C74" i="27" a="1"/>
  <c r="C74" i="27" s="1"/>
  <c r="X73" i="27" a="1"/>
  <c r="X73" i="27" s="1"/>
  <c r="W73" i="27" a="1"/>
  <c r="W73" i="27" s="1"/>
  <c r="V73" i="27" a="1"/>
  <c r="V73" i="27" s="1"/>
  <c r="U73" i="27" a="1"/>
  <c r="U73" i="27" s="1"/>
  <c r="T73" i="27" a="1"/>
  <c r="T73" i="27" s="1"/>
  <c r="S73" i="27" a="1"/>
  <c r="S73" i="27" s="1"/>
  <c r="R73" i="27" a="1"/>
  <c r="R73" i="27" s="1"/>
  <c r="Q73" i="27" a="1"/>
  <c r="Q73" i="27" s="1"/>
  <c r="P73" i="27" a="1"/>
  <c r="P73" i="27" s="1"/>
  <c r="O73" i="27" a="1"/>
  <c r="O73" i="27" s="1"/>
  <c r="N73" i="27" a="1"/>
  <c r="N73" i="27" s="1"/>
  <c r="M73" i="27" a="1"/>
  <c r="M73" i="27" s="1"/>
  <c r="L73" i="27" a="1"/>
  <c r="L73" i="27" s="1"/>
  <c r="K73" i="27" a="1"/>
  <c r="K73" i="27" s="1"/>
  <c r="J73" i="27" a="1"/>
  <c r="J73" i="27" s="1"/>
  <c r="I73" i="27" a="1"/>
  <c r="I73" i="27" s="1"/>
  <c r="H73" i="27" a="1"/>
  <c r="H73" i="27" s="1"/>
  <c r="G73" i="27" a="1"/>
  <c r="G73" i="27" s="1"/>
  <c r="F73" i="27" a="1"/>
  <c r="F73" i="27" s="1"/>
  <c r="E73" i="27" a="1"/>
  <c r="E73" i="27" s="1"/>
  <c r="D73" i="27" a="1"/>
  <c r="D73" i="27" s="1"/>
  <c r="C73" i="27" a="1"/>
  <c r="C73" i="27" s="1"/>
  <c r="X67" i="27" a="1"/>
  <c r="X67" i="27" s="1"/>
  <c r="W67" i="27" a="1"/>
  <c r="W67" i="27" s="1"/>
  <c r="V67" i="27" a="1"/>
  <c r="V67" i="27" s="1"/>
  <c r="U67" i="27" a="1"/>
  <c r="U67" i="27" s="1"/>
  <c r="T67" i="27" a="1"/>
  <c r="T67" i="27" s="1"/>
  <c r="S67" i="27" a="1"/>
  <c r="S67" i="27" s="1"/>
  <c r="R67" i="27" a="1"/>
  <c r="R67" i="27" s="1"/>
  <c r="Q67" i="27" a="1"/>
  <c r="Q67" i="27" s="1"/>
  <c r="P67" i="27" a="1"/>
  <c r="P67" i="27" s="1"/>
  <c r="O67" i="27" a="1"/>
  <c r="O67" i="27" s="1"/>
  <c r="N67" i="27" a="1"/>
  <c r="N67" i="27" s="1"/>
  <c r="M67" i="27" a="1"/>
  <c r="M67" i="27" s="1"/>
  <c r="L67" i="27" a="1"/>
  <c r="L67" i="27" s="1"/>
  <c r="K67" i="27" a="1"/>
  <c r="K67" i="27" s="1"/>
  <c r="J67" i="27" a="1"/>
  <c r="J67" i="27" s="1"/>
  <c r="I67" i="27" a="1"/>
  <c r="I67" i="27" s="1"/>
  <c r="H67" i="27" a="1"/>
  <c r="H67" i="27" s="1"/>
  <c r="G67" i="27" a="1"/>
  <c r="G67" i="27" s="1"/>
  <c r="F67" i="27" a="1"/>
  <c r="F67" i="27" s="1"/>
  <c r="E67" i="27" a="1"/>
  <c r="E67" i="27" s="1"/>
  <c r="D67" i="27" a="1"/>
  <c r="D67" i="27" s="1"/>
  <c r="C67" i="27" a="1"/>
  <c r="C67" i="27" s="1"/>
  <c r="X66" i="27" a="1"/>
  <c r="X66" i="27" s="1"/>
  <c r="W66" i="27" a="1"/>
  <c r="W66" i="27" s="1"/>
  <c r="V66" i="27" a="1"/>
  <c r="V66" i="27" s="1"/>
  <c r="U66" i="27" a="1"/>
  <c r="U66" i="27" s="1"/>
  <c r="T66" i="27" a="1"/>
  <c r="T66" i="27" s="1"/>
  <c r="S66" i="27" a="1"/>
  <c r="S66" i="27" s="1"/>
  <c r="R66" i="27" a="1"/>
  <c r="R66" i="27" s="1"/>
  <c r="Q66" i="27" a="1"/>
  <c r="Q66" i="27" s="1"/>
  <c r="P66" i="27" a="1"/>
  <c r="P66" i="27" s="1"/>
  <c r="O66" i="27" a="1"/>
  <c r="O66" i="27" s="1"/>
  <c r="N66" i="27" a="1"/>
  <c r="N66" i="27" s="1"/>
  <c r="M66" i="27" a="1"/>
  <c r="M66" i="27" s="1"/>
  <c r="L66" i="27" a="1"/>
  <c r="L66" i="27" s="1"/>
  <c r="K66" i="27" a="1"/>
  <c r="K66" i="27" s="1"/>
  <c r="J66" i="27" a="1"/>
  <c r="J66" i="27" s="1"/>
  <c r="I66" i="27" a="1"/>
  <c r="I66" i="27" s="1"/>
  <c r="H66" i="27" a="1"/>
  <c r="H66" i="27" s="1"/>
  <c r="G66" i="27" a="1"/>
  <c r="G66" i="27" s="1"/>
  <c r="F66" i="27" a="1"/>
  <c r="F66" i="27" s="1"/>
  <c r="E66" i="27" a="1"/>
  <c r="E66" i="27" s="1"/>
  <c r="D66" i="27" a="1"/>
  <c r="D66" i="27" s="1"/>
  <c r="C66" i="27" a="1"/>
  <c r="C66" i="27" s="1"/>
  <c r="X65" i="27" a="1"/>
  <c r="X65" i="27" s="1"/>
  <c r="W65" i="27" a="1"/>
  <c r="W65" i="27" s="1"/>
  <c r="V65" i="27" a="1"/>
  <c r="V65" i="27" s="1"/>
  <c r="U65" i="27" a="1"/>
  <c r="U65" i="27" s="1"/>
  <c r="T65" i="27" a="1"/>
  <c r="T65" i="27" s="1"/>
  <c r="S65" i="27" a="1"/>
  <c r="S65" i="27" s="1"/>
  <c r="R65" i="27" a="1"/>
  <c r="R65" i="27" s="1"/>
  <c r="Q65" i="27" a="1"/>
  <c r="Q65" i="27" s="1"/>
  <c r="P65" i="27" a="1"/>
  <c r="P65" i="27" s="1"/>
  <c r="O65" i="27" a="1"/>
  <c r="O65" i="27" s="1"/>
  <c r="N65" i="27" a="1"/>
  <c r="N65" i="27" s="1"/>
  <c r="M65" i="27" a="1"/>
  <c r="M65" i="27" s="1"/>
  <c r="L65" i="27" a="1"/>
  <c r="L65" i="27" s="1"/>
  <c r="K65" i="27" a="1"/>
  <c r="K65" i="27" s="1"/>
  <c r="J65" i="27" a="1"/>
  <c r="J65" i="27" s="1"/>
  <c r="I65" i="27" a="1"/>
  <c r="I65" i="27" s="1"/>
  <c r="H65" i="27" a="1"/>
  <c r="H65" i="27" s="1"/>
  <c r="G65" i="27" a="1"/>
  <c r="G65" i="27" s="1"/>
  <c r="F65" i="27" a="1"/>
  <c r="F65" i="27" s="1"/>
  <c r="E65" i="27" a="1"/>
  <c r="E65" i="27" s="1"/>
  <c r="D65" i="27" a="1"/>
  <c r="D65" i="27" s="1"/>
  <c r="C65" i="27" a="1"/>
  <c r="C65" i="27" s="1"/>
  <c r="X64" i="27" a="1"/>
  <c r="X64" i="27" s="1"/>
  <c r="W64" i="27" a="1"/>
  <c r="W64" i="27" s="1"/>
  <c r="V64" i="27" a="1"/>
  <c r="V64" i="27" s="1"/>
  <c r="U64" i="27" a="1"/>
  <c r="U64" i="27" s="1"/>
  <c r="T64" i="27" a="1"/>
  <c r="T64" i="27" s="1"/>
  <c r="S64" i="27" a="1"/>
  <c r="S64" i="27" s="1"/>
  <c r="R64" i="27" a="1"/>
  <c r="R64" i="27" s="1"/>
  <c r="Q64" i="27" a="1"/>
  <c r="Q64" i="27" s="1"/>
  <c r="P64" i="27" a="1"/>
  <c r="P64" i="27" s="1"/>
  <c r="O64" i="27" a="1"/>
  <c r="O64" i="27" s="1"/>
  <c r="N64" i="27" a="1"/>
  <c r="N64" i="27" s="1"/>
  <c r="M64" i="27" a="1"/>
  <c r="M64" i="27" s="1"/>
  <c r="L64" i="27" a="1"/>
  <c r="L64" i="27" s="1"/>
  <c r="K64" i="27" a="1"/>
  <c r="K64" i="27" s="1"/>
  <c r="J64" i="27" a="1"/>
  <c r="J64" i="27" s="1"/>
  <c r="I64" i="27" a="1"/>
  <c r="I64" i="27" s="1"/>
  <c r="H64" i="27" a="1"/>
  <c r="H64" i="27" s="1"/>
  <c r="G64" i="27" a="1"/>
  <c r="G64" i="27" s="1"/>
  <c r="F64" i="27" a="1"/>
  <c r="F64" i="27" s="1"/>
  <c r="E64" i="27" a="1"/>
  <c r="E64" i="27" s="1"/>
  <c r="D64" i="27" a="1"/>
  <c r="D64" i="27" s="1"/>
  <c r="C64" i="27" a="1"/>
  <c r="C64" i="27" s="1"/>
  <c r="X63" i="27" a="1"/>
  <c r="X63" i="27" s="1"/>
  <c r="W63" i="27" a="1"/>
  <c r="W63" i="27" s="1"/>
  <c r="V63" i="27" a="1"/>
  <c r="V63" i="27" s="1"/>
  <c r="U63" i="27" a="1"/>
  <c r="U63" i="27" s="1"/>
  <c r="T63" i="27" a="1"/>
  <c r="T63" i="27" s="1"/>
  <c r="S63" i="27" a="1"/>
  <c r="S63" i="27" s="1"/>
  <c r="R63" i="27" a="1"/>
  <c r="R63" i="27" s="1"/>
  <c r="Q63" i="27" a="1"/>
  <c r="Q63" i="27" s="1"/>
  <c r="P63" i="27" a="1"/>
  <c r="P63" i="27" s="1"/>
  <c r="O63" i="27" a="1"/>
  <c r="O63" i="27" s="1"/>
  <c r="N63" i="27" a="1"/>
  <c r="N63" i="27" s="1"/>
  <c r="M63" i="27" a="1"/>
  <c r="M63" i="27" s="1"/>
  <c r="L63" i="27" a="1"/>
  <c r="L63" i="27" s="1"/>
  <c r="K63" i="27" a="1"/>
  <c r="K63" i="27" s="1"/>
  <c r="J63" i="27" a="1"/>
  <c r="J63" i="27" s="1"/>
  <c r="I63" i="27" a="1"/>
  <c r="I63" i="27" s="1"/>
  <c r="H63" i="27" a="1"/>
  <c r="H63" i="27" s="1"/>
  <c r="G63" i="27" a="1"/>
  <c r="G63" i="27" s="1"/>
  <c r="F63" i="27" a="1"/>
  <c r="F63" i="27" s="1"/>
  <c r="E63" i="27" a="1"/>
  <c r="E63" i="27" s="1"/>
  <c r="D63" i="27" a="1"/>
  <c r="D63" i="27" s="1"/>
  <c r="C63" i="27" a="1"/>
  <c r="C63" i="27" s="1"/>
  <c r="X62" i="27" a="1"/>
  <c r="X62" i="27" s="1"/>
  <c r="W62" i="27" a="1"/>
  <c r="W62" i="27" s="1"/>
  <c r="V62" i="27" a="1"/>
  <c r="V62" i="27" s="1"/>
  <c r="U62" i="27" a="1"/>
  <c r="U62" i="27" s="1"/>
  <c r="T62" i="27" a="1"/>
  <c r="T62" i="27" s="1"/>
  <c r="S62" i="27" a="1"/>
  <c r="S62" i="27" s="1"/>
  <c r="R62" i="27" a="1"/>
  <c r="R62" i="27" s="1"/>
  <c r="Q62" i="27" a="1"/>
  <c r="Q62" i="27" s="1"/>
  <c r="P62" i="27" a="1"/>
  <c r="P62" i="27" s="1"/>
  <c r="O62" i="27" a="1"/>
  <c r="O62" i="27" s="1"/>
  <c r="N62" i="27" a="1"/>
  <c r="N62" i="27" s="1"/>
  <c r="M62" i="27" a="1"/>
  <c r="M62" i="27" s="1"/>
  <c r="L62" i="27" a="1"/>
  <c r="L62" i="27" s="1"/>
  <c r="K62" i="27" a="1"/>
  <c r="K62" i="27" s="1"/>
  <c r="J62" i="27" a="1"/>
  <c r="J62" i="27" s="1"/>
  <c r="I62" i="27" a="1"/>
  <c r="I62" i="27" s="1"/>
  <c r="H62" i="27" a="1"/>
  <c r="H62" i="27" s="1"/>
  <c r="G62" i="27" a="1"/>
  <c r="G62" i="27" s="1"/>
  <c r="F62" i="27" a="1"/>
  <c r="F62" i="27" s="1"/>
  <c r="E62" i="27" a="1"/>
  <c r="E62" i="27" s="1"/>
  <c r="D62" i="27" a="1"/>
  <c r="D62" i="27" s="1"/>
  <c r="C62" i="27" a="1"/>
  <c r="C62" i="27" s="1"/>
  <c r="X61" i="27" a="1"/>
  <c r="X61" i="27" s="1"/>
  <c r="W61" i="27" a="1"/>
  <c r="W61" i="27" s="1"/>
  <c r="V61" i="27" a="1"/>
  <c r="V61" i="27" s="1"/>
  <c r="U61" i="27" a="1"/>
  <c r="U61" i="27" s="1"/>
  <c r="T61" i="27" a="1"/>
  <c r="T61" i="27" s="1"/>
  <c r="S61" i="27" a="1"/>
  <c r="S61" i="27" s="1"/>
  <c r="R61" i="27" a="1"/>
  <c r="R61" i="27" s="1"/>
  <c r="Q61" i="27" a="1"/>
  <c r="Q61" i="27" s="1"/>
  <c r="P61" i="27" a="1"/>
  <c r="P61" i="27" s="1"/>
  <c r="O61" i="27" a="1"/>
  <c r="O61" i="27" s="1"/>
  <c r="N61" i="27" a="1"/>
  <c r="N61" i="27" s="1"/>
  <c r="M61" i="27" a="1"/>
  <c r="M61" i="27" s="1"/>
  <c r="L61" i="27" a="1"/>
  <c r="L61" i="27" s="1"/>
  <c r="K61" i="27" a="1"/>
  <c r="K61" i="27" s="1"/>
  <c r="J61" i="27" a="1"/>
  <c r="J61" i="27" s="1"/>
  <c r="I61" i="27" a="1"/>
  <c r="I61" i="27" s="1"/>
  <c r="H61" i="27" a="1"/>
  <c r="H61" i="27" s="1"/>
  <c r="G61" i="27" a="1"/>
  <c r="G61" i="27" s="1"/>
  <c r="F61" i="27" a="1"/>
  <c r="F61" i="27" s="1"/>
  <c r="E61" i="27" a="1"/>
  <c r="E61" i="27" s="1"/>
  <c r="D61" i="27" a="1"/>
  <c r="D61" i="27" s="1"/>
  <c r="C61" i="27" a="1"/>
  <c r="C61" i="27" s="1"/>
  <c r="X60" i="27" a="1"/>
  <c r="X60" i="27" s="1"/>
  <c r="W60" i="27" a="1"/>
  <c r="W60" i="27" s="1"/>
  <c r="V60" i="27" a="1"/>
  <c r="V60" i="27" s="1"/>
  <c r="U60" i="27" a="1"/>
  <c r="U60" i="27" s="1"/>
  <c r="T60" i="27" a="1"/>
  <c r="T60" i="27" s="1"/>
  <c r="S60" i="27" a="1"/>
  <c r="S60" i="27" s="1"/>
  <c r="R60" i="27" a="1"/>
  <c r="R60" i="27" s="1"/>
  <c r="Q60" i="27" a="1"/>
  <c r="Q60" i="27" s="1"/>
  <c r="P60" i="27" a="1"/>
  <c r="P60" i="27" s="1"/>
  <c r="O60" i="27" a="1"/>
  <c r="O60" i="27" s="1"/>
  <c r="N60" i="27" a="1"/>
  <c r="N60" i="27" s="1"/>
  <c r="M60" i="27" a="1"/>
  <c r="M60" i="27" s="1"/>
  <c r="L60" i="27" a="1"/>
  <c r="L60" i="27" s="1"/>
  <c r="K60" i="27" a="1"/>
  <c r="K60" i="27" s="1"/>
  <c r="J60" i="27" a="1"/>
  <c r="J60" i="27" s="1"/>
  <c r="I60" i="27" a="1"/>
  <c r="I60" i="27" s="1"/>
  <c r="H60" i="27" a="1"/>
  <c r="H60" i="27" s="1"/>
  <c r="G60" i="27" a="1"/>
  <c r="G60" i="27" s="1"/>
  <c r="F60" i="27" a="1"/>
  <c r="F60" i="27" s="1"/>
  <c r="E60" i="27" a="1"/>
  <c r="E60" i="27" s="1"/>
  <c r="D60" i="27" a="1"/>
  <c r="D60" i="27" s="1"/>
  <c r="C60" i="27" a="1"/>
  <c r="C60" i="27" s="1"/>
  <c r="X59" i="27" a="1"/>
  <c r="X59" i="27" s="1"/>
  <c r="W59" i="27" a="1"/>
  <c r="W59" i="27" s="1"/>
  <c r="V59" i="27" a="1"/>
  <c r="V59" i="27" s="1"/>
  <c r="U59" i="27" a="1"/>
  <c r="U59" i="27" s="1"/>
  <c r="T59" i="27" a="1"/>
  <c r="T59" i="27" s="1"/>
  <c r="S59" i="27" a="1"/>
  <c r="S59" i="27" s="1"/>
  <c r="R59" i="27" a="1"/>
  <c r="R59" i="27" s="1"/>
  <c r="Q59" i="27" a="1"/>
  <c r="Q59" i="27" s="1"/>
  <c r="P59" i="27" a="1"/>
  <c r="P59" i="27" s="1"/>
  <c r="O59" i="27" a="1"/>
  <c r="O59" i="27" s="1"/>
  <c r="N59" i="27" a="1"/>
  <c r="N59" i="27" s="1"/>
  <c r="M59" i="27" a="1"/>
  <c r="M59" i="27" s="1"/>
  <c r="L59" i="27" a="1"/>
  <c r="L59" i="27" s="1"/>
  <c r="K59" i="27" a="1"/>
  <c r="K59" i="27" s="1"/>
  <c r="J59" i="27" a="1"/>
  <c r="J59" i="27" s="1"/>
  <c r="I59" i="27" a="1"/>
  <c r="I59" i="27" s="1"/>
  <c r="H59" i="27" a="1"/>
  <c r="H59" i="27" s="1"/>
  <c r="G59" i="27" a="1"/>
  <c r="G59" i="27" s="1"/>
  <c r="F59" i="27" a="1"/>
  <c r="F59" i="27" s="1"/>
  <c r="E59" i="27" a="1"/>
  <c r="E59" i="27" s="1"/>
  <c r="D59" i="27" a="1"/>
  <c r="D59" i="27" s="1"/>
  <c r="C59" i="27" a="1"/>
  <c r="C59" i="27" s="1"/>
  <c r="X58" i="27" a="1"/>
  <c r="X58" i="27" s="1"/>
  <c r="W58" i="27" a="1"/>
  <c r="W58" i="27" s="1"/>
  <c r="V58" i="27" a="1"/>
  <c r="V58" i="27" s="1"/>
  <c r="U58" i="27" a="1"/>
  <c r="U58" i="27" s="1"/>
  <c r="T58" i="27" a="1"/>
  <c r="T58" i="27" s="1"/>
  <c r="S58" i="27" a="1"/>
  <c r="S58" i="27" s="1"/>
  <c r="R58" i="27" a="1"/>
  <c r="R58" i="27" s="1"/>
  <c r="Q58" i="27" a="1"/>
  <c r="Q58" i="27" s="1"/>
  <c r="P58" i="27" a="1"/>
  <c r="P58" i="27" s="1"/>
  <c r="O58" i="27" a="1"/>
  <c r="O58" i="27" s="1"/>
  <c r="N58" i="27" a="1"/>
  <c r="N58" i="27" s="1"/>
  <c r="M58" i="27" a="1"/>
  <c r="M58" i="27" s="1"/>
  <c r="L58" i="27" a="1"/>
  <c r="L58" i="27" s="1"/>
  <c r="K58" i="27" a="1"/>
  <c r="K58" i="27" s="1"/>
  <c r="J58" i="27" a="1"/>
  <c r="J58" i="27" s="1"/>
  <c r="I58" i="27" a="1"/>
  <c r="I58" i="27" s="1"/>
  <c r="H58" i="27" a="1"/>
  <c r="H58" i="27" s="1"/>
  <c r="G58" i="27" a="1"/>
  <c r="G58" i="27" s="1"/>
  <c r="F58" i="27" a="1"/>
  <c r="F58" i="27" s="1"/>
  <c r="E58" i="27" a="1"/>
  <c r="E58" i="27" s="1"/>
  <c r="D58" i="27" a="1"/>
  <c r="D58" i="27" s="1"/>
  <c r="C58" i="27" a="1"/>
  <c r="C58" i="27" s="1"/>
  <c r="X57" i="27" a="1"/>
  <c r="X57" i="27" s="1"/>
  <c r="W57" i="27" a="1"/>
  <c r="W57" i="27" s="1"/>
  <c r="V57" i="27" a="1"/>
  <c r="V57" i="27" s="1"/>
  <c r="U57" i="27" a="1"/>
  <c r="U57" i="27" s="1"/>
  <c r="T57" i="27" a="1"/>
  <c r="T57" i="27" s="1"/>
  <c r="S57" i="27" a="1"/>
  <c r="S57" i="27" s="1"/>
  <c r="R57" i="27" a="1"/>
  <c r="R57" i="27" s="1"/>
  <c r="Q57" i="27" a="1"/>
  <c r="Q57" i="27" s="1"/>
  <c r="P57" i="27" a="1"/>
  <c r="P57" i="27" s="1"/>
  <c r="O57" i="27" a="1"/>
  <c r="O57" i="27" s="1"/>
  <c r="N57" i="27" a="1"/>
  <c r="N57" i="27" s="1"/>
  <c r="M57" i="27" a="1"/>
  <c r="M57" i="27" s="1"/>
  <c r="L57" i="27" a="1"/>
  <c r="L57" i="27" s="1"/>
  <c r="K57" i="27" a="1"/>
  <c r="K57" i="27" s="1"/>
  <c r="J57" i="27" a="1"/>
  <c r="J57" i="27" s="1"/>
  <c r="I57" i="27" a="1"/>
  <c r="I57" i="27" s="1"/>
  <c r="H57" i="27" a="1"/>
  <c r="H57" i="27" s="1"/>
  <c r="G57" i="27" a="1"/>
  <c r="G57" i="27" s="1"/>
  <c r="F57" i="27" a="1"/>
  <c r="F57" i="27" s="1"/>
  <c r="E57" i="27" a="1"/>
  <c r="E57" i="27" s="1"/>
  <c r="D57" i="27" a="1"/>
  <c r="D57" i="27" s="1"/>
  <c r="C57" i="27" a="1"/>
  <c r="C57" i="27" s="1"/>
  <c r="X56" i="27" a="1"/>
  <c r="X56" i="27" s="1"/>
  <c r="W56" i="27" a="1"/>
  <c r="W56" i="27" s="1"/>
  <c r="V56" i="27" a="1"/>
  <c r="V56" i="27" s="1"/>
  <c r="U56" i="27" a="1"/>
  <c r="U56" i="27" s="1"/>
  <c r="T56" i="27" a="1"/>
  <c r="T56" i="27" s="1"/>
  <c r="S56" i="27" a="1"/>
  <c r="S56" i="27" s="1"/>
  <c r="R56" i="27" a="1"/>
  <c r="R56" i="27" s="1"/>
  <c r="Q56" i="27" a="1"/>
  <c r="Q56" i="27" s="1"/>
  <c r="P56" i="27" a="1"/>
  <c r="P56" i="27" s="1"/>
  <c r="O56" i="27" a="1"/>
  <c r="O56" i="27" s="1"/>
  <c r="N56" i="27" a="1"/>
  <c r="N56" i="27" s="1"/>
  <c r="M56" i="27" a="1"/>
  <c r="M56" i="27" s="1"/>
  <c r="L56" i="27" a="1"/>
  <c r="L56" i="27" s="1"/>
  <c r="K56" i="27" a="1"/>
  <c r="K56" i="27" s="1"/>
  <c r="J56" i="27" a="1"/>
  <c r="J56" i="27" s="1"/>
  <c r="I56" i="27" a="1"/>
  <c r="I56" i="27" s="1"/>
  <c r="H56" i="27" a="1"/>
  <c r="H56" i="27" s="1"/>
  <c r="G56" i="27" a="1"/>
  <c r="G56" i="27" s="1"/>
  <c r="F56" i="27" a="1"/>
  <c r="F56" i="27" s="1"/>
  <c r="E56" i="27" a="1"/>
  <c r="E56" i="27" s="1"/>
  <c r="D56" i="27" a="1"/>
  <c r="D56" i="27" s="1"/>
  <c r="C56" i="27" a="1"/>
  <c r="C56" i="27" s="1"/>
  <c r="X55" i="27" a="1"/>
  <c r="X55" i="27" s="1"/>
  <c r="W55" i="27" a="1"/>
  <c r="W55" i="27" s="1"/>
  <c r="V55" i="27" a="1"/>
  <c r="V55" i="27" s="1"/>
  <c r="U55" i="27" a="1"/>
  <c r="U55" i="27" s="1"/>
  <c r="T55" i="27" a="1"/>
  <c r="T55" i="27" s="1"/>
  <c r="S55" i="27" a="1"/>
  <c r="S55" i="27" s="1"/>
  <c r="R55" i="27" a="1"/>
  <c r="R55" i="27" s="1"/>
  <c r="Q55" i="27" a="1"/>
  <c r="Q55" i="27" s="1"/>
  <c r="P55" i="27" a="1"/>
  <c r="P55" i="27" s="1"/>
  <c r="O55" i="27" a="1"/>
  <c r="O55" i="27" s="1"/>
  <c r="N55" i="27" a="1"/>
  <c r="N55" i="27" s="1"/>
  <c r="M55" i="27" a="1"/>
  <c r="M55" i="27" s="1"/>
  <c r="L55" i="27" a="1"/>
  <c r="L55" i="27" s="1"/>
  <c r="K55" i="27" a="1"/>
  <c r="K55" i="27" s="1"/>
  <c r="J55" i="27" a="1"/>
  <c r="J55" i="27" s="1"/>
  <c r="I55" i="27" a="1"/>
  <c r="I55" i="27" s="1"/>
  <c r="H55" i="27" a="1"/>
  <c r="H55" i="27" s="1"/>
  <c r="G55" i="27" a="1"/>
  <c r="G55" i="27" s="1"/>
  <c r="F55" i="27" a="1"/>
  <c r="F55" i="27" s="1"/>
  <c r="E55" i="27" a="1"/>
  <c r="E55" i="27" s="1"/>
  <c r="D55" i="27" a="1"/>
  <c r="D55" i="27" s="1"/>
  <c r="C55" i="27" a="1"/>
  <c r="C55" i="27" s="1"/>
  <c r="X54" i="27" a="1"/>
  <c r="X54" i="27" s="1"/>
  <c r="W54" i="27" a="1"/>
  <c r="W54" i="27" s="1"/>
  <c r="V54" i="27" a="1"/>
  <c r="V54" i="27" s="1"/>
  <c r="U54" i="27" a="1"/>
  <c r="U54" i="27" s="1"/>
  <c r="T54" i="27" a="1"/>
  <c r="T54" i="27" s="1"/>
  <c r="S54" i="27" a="1"/>
  <c r="S54" i="27" s="1"/>
  <c r="R54" i="27" a="1"/>
  <c r="R54" i="27" s="1"/>
  <c r="Q54" i="27" a="1"/>
  <c r="Q54" i="27" s="1"/>
  <c r="P54" i="27" a="1"/>
  <c r="P54" i="27" s="1"/>
  <c r="O54" i="27" a="1"/>
  <c r="O54" i="27" s="1"/>
  <c r="N54" i="27" a="1"/>
  <c r="N54" i="27" s="1"/>
  <c r="M54" i="27" a="1"/>
  <c r="M54" i="27" s="1"/>
  <c r="L54" i="27" a="1"/>
  <c r="L54" i="27" s="1"/>
  <c r="K54" i="27" a="1"/>
  <c r="K54" i="27" s="1"/>
  <c r="J54" i="27" a="1"/>
  <c r="J54" i="27" s="1"/>
  <c r="I54" i="27" a="1"/>
  <c r="I54" i="27" s="1"/>
  <c r="H54" i="27" a="1"/>
  <c r="H54" i="27" s="1"/>
  <c r="G54" i="27" a="1"/>
  <c r="G54" i="27" s="1"/>
  <c r="F54" i="27" a="1"/>
  <c r="F54" i="27" s="1"/>
  <c r="E54" i="27" a="1"/>
  <c r="E54" i="27" s="1"/>
  <c r="D54" i="27" a="1"/>
  <c r="D54" i="27" s="1"/>
  <c r="C54" i="27" a="1"/>
  <c r="C54" i="27" s="1"/>
  <c r="X53" i="27" a="1"/>
  <c r="X53" i="27" s="1"/>
  <c r="W53" i="27" a="1"/>
  <c r="W53" i="27" s="1"/>
  <c r="V53" i="27" a="1"/>
  <c r="V53" i="27" s="1"/>
  <c r="U53" i="27" a="1"/>
  <c r="U53" i="27" s="1"/>
  <c r="T53" i="27" a="1"/>
  <c r="T53" i="27" s="1"/>
  <c r="S53" i="27" a="1"/>
  <c r="S53" i="27" s="1"/>
  <c r="R53" i="27" a="1"/>
  <c r="R53" i="27" s="1"/>
  <c r="Q53" i="27" a="1"/>
  <c r="Q53" i="27" s="1"/>
  <c r="P53" i="27" a="1"/>
  <c r="P53" i="27" s="1"/>
  <c r="O53" i="27" a="1"/>
  <c r="O53" i="27" s="1"/>
  <c r="N53" i="27" a="1"/>
  <c r="N53" i="27" s="1"/>
  <c r="M53" i="27" a="1"/>
  <c r="M53" i="27" s="1"/>
  <c r="L53" i="27" a="1"/>
  <c r="L53" i="27" s="1"/>
  <c r="K53" i="27" a="1"/>
  <c r="K53" i="27" s="1"/>
  <c r="J53" i="27" a="1"/>
  <c r="J53" i="27" s="1"/>
  <c r="I53" i="27" a="1"/>
  <c r="I53" i="27" s="1"/>
  <c r="H53" i="27" a="1"/>
  <c r="H53" i="27" s="1"/>
  <c r="G53" i="27" a="1"/>
  <c r="G53" i="27" s="1"/>
  <c r="F53" i="27" a="1"/>
  <c r="F53" i="27" s="1"/>
  <c r="E53" i="27" a="1"/>
  <c r="E53" i="27" s="1"/>
  <c r="D53" i="27" a="1"/>
  <c r="D53" i="27" s="1"/>
  <c r="C53" i="27" a="1"/>
  <c r="C53" i="27" s="1"/>
  <c r="X52" i="27" a="1"/>
  <c r="X52" i="27" s="1"/>
  <c r="W52" i="27" a="1"/>
  <c r="W52" i="27" s="1"/>
  <c r="V52" i="27" a="1"/>
  <c r="V52" i="27" s="1"/>
  <c r="U52" i="27" a="1"/>
  <c r="U52" i="27" s="1"/>
  <c r="T52" i="27" a="1"/>
  <c r="T52" i="27" s="1"/>
  <c r="S52" i="27" a="1"/>
  <c r="S52" i="27" s="1"/>
  <c r="R52" i="27" a="1"/>
  <c r="R52" i="27" s="1"/>
  <c r="Q52" i="27" a="1"/>
  <c r="Q52" i="27" s="1"/>
  <c r="P52" i="27" a="1"/>
  <c r="P52" i="27" s="1"/>
  <c r="O52" i="27" a="1"/>
  <c r="O52" i="27" s="1"/>
  <c r="N52" i="27" a="1"/>
  <c r="N52" i="27" s="1"/>
  <c r="M52" i="27" a="1"/>
  <c r="M52" i="27" s="1"/>
  <c r="L52" i="27" a="1"/>
  <c r="L52" i="27" s="1"/>
  <c r="K52" i="27" a="1"/>
  <c r="K52" i="27" s="1"/>
  <c r="J52" i="27" a="1"/>
  <c r="J52" i="27" s="1"/>
  <c r="I52" i="27" a="1"/>
  <c r="I52" i="27" s="1"/>
  <c r="H52" i="27" a="1"/>
  <c r="H52" i="27" s="1"/>
  <c r="G52" i="27" a="1"/>
  <c r="G52" i="27" s="1"/>
  <c r="F52" i="27" a="1"/>
  <c r="F52" i="27" s="1"/>
  <c r="E52" i="27" a="1"/>
  <c r="E52" i="27" s="1"/>
  <c r="D52" i="27" a="1"/>
  <c r="D52" i="27" s="1"/>
  <c r="C52" i="27" a="1"/>
  <c r="C52" i="27" s="1"/>
  <c r="X51" i="27" a="1"/>
  <c r="X51" i="27" s="1"/>
  <c r="W51" i="27" a="1"/>
  <c r="W51" i="27" s="1"/>
  <c r="V51" i="27" a="1"/>
  <c r="V51" i="27" s="1"/>
  <c r="U51" i="27" a="1"/>
  <c r="U51" i="27" s="1"/>
  <c r="T51" i="27" a="1"/>
  <c r="T51" i="27" s="1"/>
  <c r="S51" i="27" a="1"/>
  <c r="S51" i="27" s="1"/>
  <c r="R51" i="27" a="1"/>
  <c r="R51" i="27" s="1"/>
  <c r="Q51" i="27" a="1"/>
  <c r="Q51" i="27" s="1"/>
  <c r="P51" i="27" a="1"/>
  <c r="P51" i="27" s="1"/>
  <c r="O51" i="27" a="1"/>
  <c r="O51" i="27" s="1"/>
  <c r="N51" i="27" a="1"/>
  <c r="N51" i="27" s="1"/>
  <c r="M51" i="27" a="1"/>
  <c r="M51" i="27" s="1"/>
  <c r="L51" i="27" a="1"/>
  <c r="L51" i="27" s="1"/>
  <c r="K51" i="27" a="1"/>
  <c r="K51" i="27" s="1"/>
  <c r="J51" i="27" a="1"/>
  <c r="J51" i="27" s="1"/>
  <c r="I51" i="27" a="1"/>
  <c r="I51" i="27" s="1"/>
  <c r="H51" i="27" a="1"/>
  <c r="H51" i="27" s="1"/>
  <c r="G51" i="27" a="1"/>
  <c r="G51" i="27" s="1"/>
  <c r="F51" i="27" a="1"/>
  <c r="F51" i="27" s="1"/>
  <c r="E51" i="27" a="1"/>
  <c r="E51" i="27" s="1"/>
  <c r="D51" i="27" a="1"/>
  <c r="D51" i="27" s="1"/>
  <c r="C51" i="27" a="1"/>
  <c r="C51" i="27" s="1"/>
  <c r="X50" i="27" a="1"/>
  <c r="X50" i="27" s="1"/>
  <c r="W50" i="27" a="1"/>
  <c r="W50" i="27" s="1"/>
  <c r="V50" i="27" a="1"/>
  <c r="V50" i="27" s="1"/>
  <c r="U50" i="27" a="1"/>
  <c r="U50" i="27" s="1"/>
  <c r="T50" i="27" a="1"/>
  <c r="T50" i="27" s="1"/>
  <c r="S50" i="27" a="1"/>
  <c r="S50" i="27" s="1"/>
  <c r="R50" i="27" a="1"/>
  <c r="R50" i="27" s="1"/>
  <c r="Q50" i="27" a="1"/>
  <c r="Q50" i="27" s="1"/>
  <c r="P50" i="27" a="1"/>
  <c r="P50" i="27" s="1"/>
  <c r="O50" i="27" a="1"/>
  <c r="O50" i="27" s="1"/>
  <c r="N50" i="27" a="1"/>
  <c r="N50" i="27" s="1"/>
  <c r="M50" i="27" a="1"/>
  <c r="M50" i="27" s="1"/>
  <c r="L50" i="27" a="1"/>
  <c r="L50" i="27" s="1"/>
  <c r="K50" i="27" a="1"/>
  <c r="K50" i="27" s="1"/>
  <c r="J50" i="27" a="1"/>
  <c r="J50" i="27" s="1"/>
  <c r="I50" i="27" a="1"/>
  <c r="I50" i="27" s="1"/>
  <c r="H50" i="27" a="1"/>
  <c r="H50" i="27" s="1"/>
  <c r="G50" i="27" a="1"/>
  <c r="G50" i="27" s="1"/>
  <c r="F50" i="27" a="1"/>
  <c r="F50" i="27" s="1"/>
  <c r="E50" i="27" a="1"/>
  <c r="E50" i="27" s="1"/>
  <c r="D50" i="27" a="1"/>
  <c r="D50" i="27" s="1"/>
  <c r="C50" i="27" a="1"/>
  <c r="C50" i="27" s="1"/>
  <c r="X49" i="27" a="1"/>
  <c r="X49" i="27" s="1"/>
  <c r="W49" i="27" a="1"/>
  <c r="W49" i="27" s="1"/>
  <c r="V49" i="27" a="1"/>
  <c r="V49" i="27" s="1"/>
  <c r="U49" i="27" a="1"/>
  <c r="U49" i="27" s="1"/>
  <c r="T49" i="27" a="1"/>
  <c r="T49" i="27" s="1"/>
  <c r="S49" i="27" a="1"/>
  <c r="S49" i="27" s="1"/>
  <c r="R49" i="27" a="1"/>
  <c r="R49" i="27" s="1"/>
  <c r="Q49" i="27" a="1"/>
  <c r="Q49" i="27" s="1"/>
  <c r="P49" i="27" a="1"/>
  <c r="P49" i="27" s="1"/>
  <c r="O49" i="27" a="1"/>
  <c r="O49" i="27" s="1"/>
  <c r="N49" i="27" a="1"/>
  <c r="N49" i="27" s="1"/>
  <c r="M49" i="27" a="1"/>
  <c r="M49" i="27" s="1"/>
  <c r="L49" i="27" a="1"/>
  <c r="L49" i="27" s="1"/>
  <c r="K49" i="27" a="1"/>
  <c r="K49" i="27" s="1"/>
  <c r="J49" i="27" a="1"/>
  <c r="J49" i="27" s="1"/>
  <c r="I49" i="27" a="1"/>
  <c r="I49" i="27" s="1"/>
  <c r="H49" i="27" a="1"/>
  <c r="H49" i="27" s="1"/>
  <c r="G49" i="27" a="1"/>
  <c r="G49" i="27" s="1"/>
  <c r="F49" i="27" a="1"/>
  <c r="F49" i="27" s="1"/>
  <c r="E49" i="27" a="1"/>
  <c r="E49" i="27" s="1"/>
  <c r="D49" i="27" a="1"/>
  <c r="D49" i="27" s="1"/>
  <c r="C49" i="27" a="1"/>
  <c r="C49" i="27" s="1"/>
  <c r="X48" i="27" a="1"/>
  <c r="X48" i="27" s="1"/>
  <c r="W48" i="27" a="1"/>
  <c r="W48" i="27" s="1"/>
  <c r="V48" i="27" a="1"/>
  <c r="V48" i="27" s="1"/>
  <c r="U48" i="27" a="1"/>
  <c r="U48" i="27" s="1"/>
  <c r="T48" i="27" a="1"/>
  <c r="T48" i="27" s="1"/>
  <c r="S48" i="27" a="1"/>
  <c r="S48" i="27" s="1"/>
  <c r="R48" i="27" a="1"/>
  <c r="R48" i="27" s="1"/>
  <c r="Q48" i="27" a="1"/>
  <c r="Q48" i="27" s="1"/>
  <c r="P48" i="27" a="1"/>
  <c r="P48" i="27" s="1"/>
  <c r="O48" i="27" a="1"/>
  <c r="O48" i="27" s="1"/>
  <c r="N48" i="27" a="1"/>
  <c r="N48" i="27" s="1"/>
  <c r="M48" i="27" a="1"/>
  <c r="M48" i="27" s="1"/>
  <c r="L48" i="27" a="1"/>
  <c r="L48" i="27" s="1"/>
  <c r="K48" i="27" a="1"/>
  <c r="K48" i="27" s="1"/>
  <c r="J48" i="27" a="1"/>
  <c r="J48" i="27" s="1"/>
  <c r="I48" i="27" a="1"/>
  <c r="I48" i="27" s="1"/>
  <c r="H48" i="27" a="1"/>
  <c r="H48" i="27" s="1"/>
  <c r="G48" i="27" a="1"/>
  <c r="G48" i="27" s="1"/>
  <c r="F48" i="27" a="1"/>
  <c r="F48" i="27" s="1"/>
  <c r="E48" i="27" a="1"/>
  <c r="E48" i="27" s="1"/>
  <c r="D48" i="27" a="1"/>
  <c r="D48" i="27" s="1"/>
  <c r="C48" i="27" a="1"/>
  <c r="C48" i="27" s="1"/>
  <c r="X47" i="27" a="1"/>
  <c r="X47" i="27" s="1"/>
  <c r="W47" i="27" a="1"/>
  <c r="W47" i="27" s="1"/>
  <c r="V47" i="27" a="1"/>
  <c r="V47" i="27" s="1"/>
  <c r="U47" i="27" a="1"/>
  <c r="U47" i="27" s="1"/>
  <c r="T47" i="27" a="1"/>
  <c r="T47" i="27" s="1"/>
  <c r="S47" i="27" a="1"/>
  <c r="S47" i="27" s="1"/>
  <c r="R47" i="27" a="1"/>
  <c r="R47" i="27" s="1"/>
  <c r="Q47" i="27" a="1"/>
  <c r="Q47" i="27" s="1"/>
  <c r="P47" i="27" a="1"/>
  <c r="P47" i="27" s="1"/>
  <c r="O47" i="27" a="1"/>
  <c r="O47" i="27" s="1"/>
  <c r="N47" i="27" a="1"/>
  <c r="N47" i="27" s="1"/>
  <c r="M47" i="27" a="1"/>
  <c r="M47" i="27" s="1"/>
  <c r="L47" i="27" a="1"/>
  <c r="L47" i="27" s="1"/>
  <c r="K47" i="27" a="1"/>
  <c r="K47" i="27" s="1"/>
  <c r="J47" i="27" a="1"/>
  <c r="J47" i="27" s="1"/>
  <c r="I47" i="27" a="1"/>
  <c r="I47" i="27" s="1"/>
  <c r="H47" i="27" a="1"/>
  <c r="H47" i="27" s="1"/>
  <c r="G47" i="27" a="1"/>
  <c r="G47" i="27" s="1"/>
  <c r="F47" i="27" a="1"/>
  <c r="F47" i="27" s="1"/>
  <c r="E47" i="27" a="1"/>
  <c r="E47" i="27" s="1"/>
  <c r="D47" i="27" a="1"/>
  <c r="D47" i="27" s="1"/>
  <c r="C47" i="27" a="1"/>
  <c r="C47" i="27" s="1"/>
  <c r="X46" i="27" a="1"/>
  <c r="X46" i="27" s="1"/>
  <c r="W46" i="27" a="1"/>
  <c r="W46" i="27" s="1"/>
  <c r="V46" i="27" a="1"/>
  <c r="V46" i="27" s="1"/>
  <c r="U46" i="27" a="1"/>
  <c r="U46" i="27" s="1"/>
  <c r="T46" i="27" a="1"/>
  <c r="T46" i="27" s="1"/>
  <c r="S46" i="27" a="1"/>
  <c r="S46" i="27" s="1"/>
  <c r="R46" i="27" a="1"/>
  <c r="R46" i="27" s="1"/>
  <c r="Q46" i="27" a="1"/>
  <c r="Q46" i="27" s="1"/>
  <c r="P46" i="27" a="1"/>
  <c r="P46" i="27" s="1"/>
  <c r="O46" i="27" a="1"/>
  <c r="O46" i="27" s="1"/>
  <c r="N46" i="27" a="1"/>
  <c r="N46" i="27" s="1"/>
  <c r="M46" i="27" a="1"/>
  <c r="M46" i="27" s="1"/>
  <c r="L46" i="27" a="1"/>
  <c r="L46" i="27" s="1"/>
  <c r="K46" i="27" a="1"/>
  <c r="K46" i="27" s="1"/>
  <c r="J46" i="27" a="1"/>
  <c r="J46" i="27" s="1"/>
  <c r="I46" i="27" a="1"/>
  <c r="I46" i="27" s="1"/>
  <c r="H46" i="27" a="1"/>
  <c r="H46" i="27" s="1"/>
  <c r="G46" i="27" a="1"/>
  <c r="G46" i="27" s="1"/>
  <c r="F46" i="27" a="1"/>
  <c r="F46" i="27" s="1"/>
  <c r="E46" i="27" a="1"/>
  <c r="E46" i="27" s="1"/>
  <c r="D46" i="27" a="1"/>
  <c r="D46" i="27" s="1"/>
  <c r="C46" i="27" a="1"/>
  <c r="C46" i="27" s="1"/>
  <c r="X45" i="27" a="1"/>
  <c r="X45" i="27" s="1"/>
  <c r="W45" i="27" a="1"/>
  <c r="W45" i="27" s="1"/>
  <c r="V45" i="27" a="1"/>
  <c r="V45" i="27" s="1"/>
  <c r="U45" i="27" a="1"/>
  <c r="U45" i="27" s="1"/>
  <c r="T45" i="27" a="1"/>
  <c r="T45" i="27" s="1"/>
  <c r="S45" i="27" a="1"/>
  <c r="S45" i="27" s="1"/>
  <c r="R45" i="27" a="1"/>
  <c r="R45" i="27" s="1"/>
  <c r="Q45" i="27" a="1"/>
  <c r="Q45" i="27" s="1"/>
  <c r="P45" i="27" a="1"/>
  <c r="P45" i="27" s="1"/>
  <c r="O45" i="27" a="1"/>
  <c r="O45" i="27" s="1"/>
  <c r="N45" i="27" a="1"/>
  <c r="N45" i="27" s="1"/>
  <c r="M45" i="27" a="1"/>
  <c r="M45" i="27" s="1"/>
  <c r="L45" i="27" a="1"/>
  <c r="L45" i="27" s="1"/>
  <c r="K45" i="27" a="1"/>
  <c r="K45" i="27" s="1"/>
  <c r="J45" i="27" a="1"/>
  <c r="J45" i="27" s="1"/>
  <c r="I45" i="27" a="1"/>
  <c r="I45" i="27" s="1"/>
  <c r="H45" i="27" a="1"/>
  <c r="H45" i="27" s="1"/>
  <c r="G45" i="27" a="1"/>
  <c r="G45" i="27" s="1"/>
  <c r="F45" i="27" a="1"/>
  <c r="F45" i="27" s="1"/>
  <c r="E45" i="27" a="1"/>
  <c r="E45" i="27" s="1"/>
  <c r="D45" i="27" a="1"/>
  <c r="D45" i="27" s="1"/>
  <c r="C45" i="27" a="1"/>
  <c r="C45" i="27" s="1"/>
  <c r="X44" i="27" a="1"/>
  <c r="X44" i="27" s="1"/>
  <c r="W44" i="27" a="1"/>
  <c r="W44" i="27" s="1"/>
  <c r="V44" i="27" a="1"/>
  <c r="V44" i="27" s="1"/>
  <c r="U44" i="27" a="1"/>
  <c r="U44" i="27" s="1"/>
  <c r="T44" i="27" a="1"/>
  <c r="T44" i="27" s="1"/>
  <c r="S44" i="27" a="1"/>
  <c r="S44" i="27" s="1"/>
  <c r="R44" i="27" a="1"/>
  <c r="R44" i="27" s="1"/>
  <c r="Q44" i="27" a="1"/>
  <c r="Q44" i="27" s="1"/>
  <c r="P44" i="27" a="1"/>
  <c r="P44" i="27" s="1"/>
  <c r="O44" i="27" a="1"/>
  <c r="O44" i="27" s="1"/>
  <c r="N44" i="27" a="1"/>
  <c r="N44" i="27" s="1"/>
  <c r="M44" i="27" a="1"/>
  <c r="M44" i="27" s="1"/>
  <c r="L44" i="27" a="1"/>
  <c r="L44" i="27" s="1"/>
  <c r="K44" i="27" a="1"/>
  <c r="K44" i="27" s="1"/>
  <c r="J44" i="27" a="1"/>
  <c r="J44" i="27" s="1"/>
  <c r="I44" i="27" a="1"/>
  <c r="I44" i="27" s="1"/>
  <c r="H44" i="27" a="1"/>
  <c r="H44" i="27" s="1"/>
  <c r="G44" i="27" a="1"/>
  <c r="G44" i="27" s="1"/>
  <c r="F44" i="27" a="1"/>
  <c r="F44" i="27" s="1"/>
  <c r="E44" i="27" a="1"/>
  <c r="E44" i="27" s="1"/>
  <c r="D44" i="27" a="1"/>
  <c r="D44" i="27" s="1"/>
  <c r="C44" i="27" a="1"/>
  <c r="C44" i="27" s="1"/>
  <c r="X43" i="27" a="1"/>
  <c r="X43" i="27" s="1"/>
  <c r="W43" i="27" a="1"/>
  <c r="W43" i="27" s="1"/>
  <c r="V43" i="27" a="1"/>
  <c r="V43" i="27" s="1"/>
  <c r="U43" i="27" a="1"/>
  <c r="U43" i="27" s="1"/>
  <c r="T43" i="27" a="1"/>
  <c r="T43" i="27" s="1"/>
  <c r="S43" i="27" a="1"/>
  <c r="S43" i="27" s="1"/>
  <c r="R43" i="27" a="1"/>
  <c r="R43" i="27" s="1"/>
  <c r="Q43" i="27" a="1"/>
  <c r="Q43" i="27" s="1"/>
  <c r="P43" i="27" a="1"/>
  <c r="P43" i="27" s="1"/>
  <c r="O43" i="27" a="1"/>
  <c r="O43" i="27" s="1"/>
  <c r="N43" i="27" a="1"/>
  <c r="N43" i="27" s="1"/>
  <c r="M43" i="27" a="1"/>
  <c r="M43" i="27" s="1"/>
  <c r="L43" i="27" a="1"/>
  <c r="L43" i="27" s="1"/>
  <c r="K43" i="27" a="1"/>
  <c r="K43" i="27" s="1"/>
  <c r="J43" i="27" a="1"/>
  <c r="J43" i="27" s="1"/>
  <c r="I43" i="27" a="1"/>
  <c r="I43" i="27" s="1"/>
  <c r="H43" i="27" a="1"/>
  <c r="H43" i="27" s="1"/>
  <c r="G43" i="27" a="1"/>
  <c r="G43" i="27" s="1"/>
  <c r="F43" i="27" a="1"/>
  <c r="F43" i="27" s="1"/>
  <c r="E43" i="27" a="1"/>
  <c r="E43" i="27" s="1"/>
  <c r="D43" i="27" a="1"/>
  <c r="D43" i="27" s="1"/>
  <c r="C43" i="27" a="1"/>
  <c r="C43" i="27" s="1"/>
  <c r="X42" i="27" a="1"/>
  <c r="X42" i="27" s="1"/>
  <c r="W42" i="27" a="1"/>
  <c r="W42" i="27" s="1"/>
  <c r="V42" i="27" a="1"/>
  <c r="V42" i="27" s="1"/>
  <c r="U42" i="27" a="1"/>
  <c r="U42" i="27" s="1"/>
  <c r="T42" i="27" a="1"/>
  <c r="T42" i="27" s="1"/>
  <c r="S42" i="27" a="1"/>
  <c r="S42" i="27" s="1"/>
  <c r="R42" i="27" a="1"/>
  <c r="R42" i="27" s="1"/>
  <c r="Q42" i="27" a="1"/>
  <c r="Q42" i="27" s="1"/>
  <c r="P42" i="27" a="1"/>
  <c r="P42" i="27" s="1"/>
  <c r="O42" i="27" a="1"/>
  <c r="O42" i="27" s="1"/>
  <c r="N42" i="27" a="1"/>
  <c r="N42" i="27" s="1"/>
  <c r="M42" i="27" a="1"/>
  <c r="M42" i="27" s="1"/>
  <c r="L42" i="27" a="1"/>
  <c r="L42" i="27" s="1"/>
  <c r="K42" i="27" a="1"/>
  <c r="K42" i="27" s="1"/>
  <c r="J42" i="27" a="1"/>
  <c r="J42" i="27" s="1"/>
  <c r="I42" i="27" a="1"/>
  <c r="I42" i="27" s="1"/>
  <c r="H42" i="27" a="1"/>
  <c r="H42" i="27" s="1"/>
  <c r="G42" i="27" a="1"/>
  <c r="G42" i="27" s="1"/>
  <c r="F42" i="27" a="1"/>
  <c r="F42" i="27" s="1"/>
  <c r="E42" i="27" a="1"/>
  <c r="E42" i="27" s="1"/>
  <c r="D42" i="27" a="1"/>
  <c r="D42" i="27" s="1"/>
  <c r="C42" i="27" a="1"/>
  <c r="C42" i="27" s="1"/>
  <c r="X41" i="27" a="1"/>
  <c r="X41" i="27" s="1"/>
  <c r="W41" i="27" a="1"/>
  <c r="W41" i="27" s="1"/>
  <c r="V41" i="27" a="1"/>
  <c r="V41" i="27" s="1"/>
  <c r="U41" i="27" a="1"/>
  <c r="U41" i="27" s="1"/>
  <c r="T41" i="27" a="1"/>
  <c r="T41" i="27" s="1"/>
  <c r="S41" i="27" a="1"/>
  <c r="S41" i="27" s="1"/>
  <c r="R41" i="27" a="1"/>
  <c r="R41" i="27" s="1"/>
  <c r="Q41" i="27" a="1"/>
  <c r="Q41" i="27" s="1"/>
  <c r="P41" i="27" a="1"/>
  <c r="P41" i="27" s="1"/>
  <c r="O41" i="27" a="1"/>
  <c r="O41" i="27" s="1"/>
  <c r="N41" i="27" a="1"/>
  <c r="N41" i="27" s="1"/>
  <c r="M41" i="27" a="1"/>
  <c r="M41" i="27" s="1"/>
  <c r="L41" i="27" a="1"/>
  <c r="L41" i="27" s="1"/>
  <c r="K41" i="27" a="1"/>
  <c r="K41" i="27" s="1"/>
  <c r="J41" i="27" a="1"/>
  <c r="J41" i="27" s="1"/>
  <c r="I41" i="27" a="1"/>
  <c r="I41" i="27" s="1"/>
  <c r="H41" i="27" a="1"/>
  <c r="H41" i="27" s="1"/>
  <c r="G41" i="27" a="1"/>
  <c r="G41" i="27" s="1"/>
  <c r="F41" i="27" a="1"/>
  <c r="F41" i="27" s="1"/>
  <c r="E41" i="27" a="1"/>
  <c r="E41" i="27" s="1"/>
  <c r="D41" i="27" a="1"/>
  <c r="D41" i="27" s="1"/>
  <c r="C41" i="27" a="1"/>
  <c r="C41" i="27" s="1"/>
  <c r="X40" i="27" a="1"/>
  <c r="X40" i="27" s="1"/>
  <c r="W40" i="27" a="1"/>
  <c r="W40" i="27" s="1"/>
  <c r="V40" i="27" a="1"/>
  <c r="V40" i="27" s="1"/>
  <c r="U40" i="27" a="1"/>
  <c r="U40" i="27" s="1"/>
  <c r="T40" i="27" a="1"/>
  <c r="T40" i="27" s="1"/>
  <c r="S40" i="27" a="1"/>
  <c r="S40" i="27" s="1"/>
  <c r="R40" i="27" a="1"/>
  <c r="R40" i="27" s="1"/>
  <c r="Q40" i="27" a="1"/>
  <c r="Q40" i="27" s="1"/>
  <c r="P40" i="27" a="1"/>
  <c r="P40" i="27" s="1"/>
  <c r="O40" i="27" a="1"/>
  <c r="O40" i="27" s="1"/>
  <c r="N40" i="27" a="1"/>
  <c r="N40" i="27" s="1"/>
  <c r="M40" i="27" a="1"/>
  <c r="M40" i="27" s="1"/>
  <c r="L40" i="27" a="1"/>
  <c r="L40" i="27" s="1"/>
  <c r="K40" i="27" a="1"/>
  <c r="K40" i="27" s="1"/>
  <c r="J40" i="27" a="1"/>
  <c r="J40" i="27" s="1"/>
  <c r="I40" i="27" a="1"/>
  <c r="I40" i="27" s="1"/>
  <c r="H40" i="27" a="1"/>
  <c r="H40" i="27" s="1"/>
  <c r="G40" i="27" a="1"/>
  <c r="G40" i="27" s="1"/>
  <c r="F40" i="27" a="1"/>
  <c r="F40" i="27" s="1"/>
  <c r="E40" i="27" a="1"/>
  <c r="E40" i="27" s="1"/>
  <c r="D40" i="27" a="1"/>
  <c r="D40" i="27" s="1"/>
  <c r="C40" i="27" a="1"/>
  <c r="C40" i="27" s="1"/>
  <c r="X39" i="27" a="1"/>
  <c r="X39" i="27" s="1"/>
  <c r="W39" i="27" a="1"/>
  <c r="W39" i="27" s="1"/>
  <c r="V39" i="27" a="1"/>
  <c r="V39" i="27" s="1"/>
  <c r="U39" i="27" a="1"/>
  <c r="U39" i="27" s="1"/>
  <c r="T39" i="27" a="1"/>
  <c r="T39" i="27" s="1"/>
  <c r="S39" i="27" a="1"/>
  <c r="S39" i="27" s="1"/>
  <c r="R39" i="27" a="1"/>
  <c r="R39" i="27" s="1"/>
  <c r="Q39" i="27" a="1"/>
  <c r="Q39" i="27" s="1"/>
  <c r="P39" i="27" a="1"/>
  <c r="P39" i="27" s="1"/>
  <c r="O39" i="27" a="1"/>
  <c r="O39" i="27" s="1"/>
  <c r="N39" i="27" a="1"/>
  <c r="N39" i="27" s="1"/>
  <c r="M39" i="27" a="1"/>
  <c r="M39" i="27" s="1"/>
  <c r="L39" i="27" a="1"/>
  <c r="L39" i="27" s="1"/>
  <c r="K39" i="27" a="1"/>
  <c r="K39" i="27" s="1"/>
  <c r="J39" i="27" a="1"/>
  <c r="J39" i="27" s="1"/>
  <c r="I39" i="27" a="1"/>
  <c r="I39" i="27" s="1"/>
  <c r="H39" i="27" a="1"/>
  <c r="H39" i="27" s="1"/>
  <c r="G39" i="27" a="1"/>
  <c r="G39" i="27" s="1"/>
  <c r="F39" i="27" a="1"/>
  <c r="F39" i="27" s="1"/>
  <c r="E39" i="27" a="1"/>
  <c r="E39" i="27" s="1"/>
  <c r="D39" i="27" a="1"/>
  <c r="D39" i="27" s="1"/>
  <c r="C39" i="27" a="1"/>
  <c r="C39" i="27" s="1"/>
  <c r="X38" i="27" a="1"/>
  <c r="X38" i="27" s="1"/>
  <c r="W38" i="27" a="1"/>
  <c r="W38" i="27" s="1"/>
  <c r="V38" i="27" a="1"/>
  <c r="V38" i="27" s="1"/>
  <c r="U38" i="27" a="1"/>
  <c r="U38" i="27" s="1"/>
  <c r="T38" i="27" a="1"/>
  <c r="T38" i="27" s="1"/>
  <c r="S38" i="27" a="1"/>
  <c r="S38" i="27" s="1"/>
  <c r="R38" i="27" a="1"/>
  <c r="R38" i="27" s="1"/>
  <c r="Q38" i="27" a="1"/>
  <c r="Q38" i="27" s="1"/>
  <c r="P38" i="27" a="1"/>
  <c r="P38" i="27" s="1"/>
  <c r="O38" i="27" a="1"/>
  <c r="O38" i="27" s="1"/>
  <c r="N38" i="27" a="1"/>
  <c r="N38" i="27" s="1"/>
  <c r="M38" i="27" a="1"/>
  <c r="M38" i="27" s="1"/>
  <c r="L38" i="27" a="1"/>
  <c r="L38" i="27" s="1"/>
  <c r="K38" i="27" a="1"/>
  <c r="K38" i="27" s="1"/>
  <c r="J38" i="27" a="1"/>
  <c r="J38" i="27" s="1"/>
  <c r="I38" i="27" a="1"/>
  <c r="I38" i="27" s="1"/>
  <c r="H38" i="27" a="1"/>
  <c r="H38" i="27" s="1"/>
  <c r="G38" i="27" a="1"/>
  <c r="G38" i="27" s="1"/>
  <c r="F38" i="27" a="1"/>
  <c r="F38" i="27" s="1"/>
  <c r="E38" i="27" a="1"/>
  <c r="E38" i="27" s="1"/>
  <c r="D38" i="27" a="1"/>
  <c r="D38" i="27" s="1"/>
  <c r="C38" i="27" a="1"/>
  <c r="C38" i="27" s="1"/>
  <c r="X37" i="27" a="1"/>
  <c r="X37" i="27" s="1"/>
  <c r="W37" i="27" a="1"/>
  <c r="W37" i="27" s="1"/>
  <c r="V37" i="27" a="1"/>
  <c r="V37" i="27" s="1"/>
  <c r="U37" i="27" a="1"/>
  <c r="U37" i="27" s="1"/>
  <c r="T37" i="27" a="1"/>
  <c r="T37" i="27" s="1"/>
  <c r="S37" i="27" a="1"/>
  <c r="S37" i="27" s="1"/>
  <c r="R37" i="27" a="1"/>
  <c r="R37" i="27" s="1"/>
  <c r="Q37" i="27" a="1"/>
  <c r="Q37" i="27" s="1"/>
  <c r="P37" i="27" a="1"/>
  <c r="P37" i="27" s="1"/>
  <c r="O37" i="27" a="1"/>
  <c r="O37" i="27" s="1"/>
  <c r="N37" i="27" a="1"/>
  <c r="N37" i="27" s="1"/>
  <c r="M37" i="27" a="1"/>
  <c r="M37" i="27" s="1"/>
  <c r="L37" i="27" a="1"/>
  <c r="L37" i="27" s="1"/>
  <c r="K37" i="27" a="1"/>
  <c r="K37" i="27" s="1"/>
  <c r="J37" i="27" a="1"/>
  <c r="J37" i="27" s="1"/>
  <c r="I37" i="27" a="1"/>
  <c r="I37" i="27" s="1"/>
  <c r="H37" i="27" a="1"/>
  <c r="H37" i="27" s="1"/>
  <c r="G37" i="27" a="1"/>
  <c r="G37" i="27" s="1"/>
  <c r="F37" i="27" a="1"/>
  <c r="F37" i="27" s="1"/>
  <c r="E37" i="27" a="1"/>
  <c r="E37" i="27" s="1"/>
  <c r="D37" i="27" a="1"/>
  <c r="D37" i="27" s="1"/>
  <c r="C37" i="27" a="1"/>
  <c r="C37" i="27" s="1"/>
  <c r="X31" i="27" a="1"/>
  <c r="X31" i="27" s="1"/>
  <c r="W31" i="27" a="1"/>
  <c r="W31" i="27" s="1"/>
  <c r="V31" i="27" a="1"/>
  <c r="V31" i="27" s="1"/>
  <c r="U31" i="27" a="1"/>
  <c r="U31" i="27" s="1"/>
  <c r="T31" i="27" a="1"/>
  <c r="T31" i="27" s="1"/>
  <c r="S31" i="27" a="1"/>
  <c r="S31" i="27" s="1"/>
  <c r="R31" i="27" a="1"/>
  <c r="R31" i="27" s="1"/>
  <c r="Q31" i="27" a="1"/>
  <c r="Q31" i="27" s="1"/>
  <c r="P31" i="27" a="1"/>
  <c r="P31" i="27" s="1"/>
  <c r="O31" i="27" a="1"/>
  <c r="O31" i="27" s="1"/>
  <c r="N31" i="27" a="1"/>
  <c r="N31" i="27" s="1"/>
  <c r="M31" i="27" a="1"/>
  <c r="M31" i="27" s="1"/>
  <c r="L31" i="27" a="1"/>
  <c r="L31" i="27" s="1"/>
  <c r="K31" i="27" a="1"/>
  <c r="K31" i="27" s="1"/>
  <c r="J31" i="27" a="1"/>
  <c r="J31" i="27" s="1"/>
  <c r="I31" i="27" a="1"/>
  <c r="I31" i="27" s="1"/>
  <c r="H31" i="27" a="1"/>
  <c r="H31" i="27" s="1"/>
  <c r="G31" i="27" a="1"/>
  <c r="G31" i="27" s="1"/>
  <c r="F31" i="27" a="1"/>
  <c r="F31" i="27" s="1"/>
  <c r="E31" i="27" a="1"/>
  <c r="E31" i="27" s="1"/>
  <c r="D31" i="27" a="1"/>
  <c r="D31" i="27" s="1"/>
  <c r="C31" i="27" a="1"/>
  <c r="C31" i="27" s="1"/>
  <c r="X30" i="27" a="1"/>
  <c r="X30" i="27" s="1"/>
  <c r="W30" i="27" a="1"/>
  <c r="W30" i="27" s="1"/>
  <c r="V30" i="27" a="1"/>
  <c r="V30" i="27" s="1"/>
  <c r="U30" i="27" a="1"/>
  <c r="U30" i="27" s="1"/>
  <c r="T30" i="27" a="1"/>
  <c r="T30" i="27" s="1"/>
  <c r="S30" i="27" a="1"/>
  <c r="S30" i="27" s="1"/>
  <c r="R30" i="27" a="1"/>
  <c r="R30" i="27" s="1"/>
  <c r="Q30" i="27" a="1"/>
  <c r="Q30" i="27" s="1"/>
  <c r="P30" i="27" a="1"/>
  <c r="P30" i="27" s="1"/>
  <c r="O30" i="27" a="1"/>
  <c r="O30" i="27" s="1"/>
  <c r="N30" i="27" a="1"/>
  <c r="N30" i="27" s="1"/>
  <c r="M30" i="27" a="1"/>
  <c r="M30" i="27" s="1"/>
  <c r="L30" i="27" a="1"/>
  <c r="L30" i="27" s="1"/>
  <c r="K30" i="27" a="1"/>
  <c r="K30" i="27" s="1"/>
  <c r="J30" i="27" a="1"/>
  <c r="J30" i="27" s="1"/>
  <c r="I30" i="27" a="1"/>
  <c r="I30" i="27" s="1"/>
  <c r="H30" i="27" a="1"/>
  <c r="H30" i="27" s="1"/>
  <c r="G30" i="27" a="1"/>
  <c r="G30" i="27" s="1"/>
  <c r="F30" i="27" a="1"/>
  <c r="F30" i="27" s="1"/>
  <c r="E30" i="27" a="1"/>
  <c r="E30" i="27" s="1"/>
  <c r="D30" i="27" a="1"/>
  <c r="D30" i="27" s="1"/>
  <c r="C30" i="27" a="1"/>
  <c r="C30" i="27" s="1"/>
  <c r="X29" i="27" a="1"/>
  <c r="X29" i="27" s="1"/>
  <c r="W29" i="27" a="1"/>
  <c r="W29" i="27" s="1"/>
  <c r="V29" i="27" a="1"/>
  <c r="V29" i="27" s="1"/>
  <c r="U29" i="27" a="1"/>
  <c r="U29" i="27" s="1"/>
  <c r="T29" i="27" a="1"/>
  <c r="T29" i="27" s="1"/>
  <c r="S29" i="27" a="1"/>
  <c r="S29" i="27" s="1"/>
  <c r="R29" i="27" a="1"/>
  <c r="R29" i="27" s="1"/>
  <c r="Q29" i="27" a="1"/>
  <c r="Q29" i="27" s="1"/>
  <c r="P29" i="27" a="1"/>
  <c r="P29" i="27" s="1"/>
  <c r="O29" i="27" a="1"/>
  <c r="O29" i="27" s="1"/>
  <c r="N29" i="27" a="1"/>
  <c r="N29" i="27" s="1"/>
  <c r="M29" i="27" a="1"/>
  <c r="M29" i="27" s="1"/>
  <c r="L29" i="27" a="1"/>
  <c r="L29" i="27" s="1"/>
  <c r="K29" i="27" a="1"/>
  <c r="K29" i="27" s="1"/>
  <c r="J29" i="27" a="1"/>
  <c r="J29" i="27" s="1"/>
  <c r="I29" i="27" a="1"/>
  <c r="I29" i="27" s="1"/>
  <c r="H29" i="27" a="1"/>
  <c r="H29" i="27" s="1"/>
  <c r="G29" i="27" a="1"/>
  <c r="G29" i="27" s="1"/>
  <c r="F29" i="27" a="1"/>
  <c r="F29" i="27" s="1"/>
  <c r="E29" i="27" a="1"/>
  <c r="E29" i="27" s="1"/>
  <c r="D29" i="27" a="1"/>
  <c r="D29" i="27" s="1"/>
  <c r="C29" i="27" a="1"/>
  <c r="C29" i="27" s="1"/>
  <c r="X28" i="27" a="1"/>
  <c r="X28" i="27" s="1"/>
  <c r="W28" i="27" a="1"/>
  <c r="W28" i="27" s="1"/>
  <c r="V28" i="27" a="1"/>
  <c r="V28" i="27" s="1"/>
  <c r="U28" i="27" a="1"/>
  <c r="U28" i="27" s="1"/>
  <c r="T28" i="27" a="1"/>
  <c r="T28" i="27" s="1"/>
  <c r="S28" i="27" a="1"/>
  <c r="S28" i="27" s="1"/>
  <c r="R28" i="27" a="1"/>
  <c r="R28" i="27" s="1"/>
  <c r="Q28" i="27" a="1"/>
  <c r="Q28" i="27" s="1"/>
  <c r="P28" i="27" a="1"/>
  <c r="P28" i="27" s="1"/>
  <c r="O28" i="27" a="1"/>
  <c r="O28" i="27" s="1"/>
  <c r="N28" i="27" a="1"/>
  <c r="N28" i="27" s="1"/>
  <c r="M28" i="27" a="1"/>
  <c r="M28" i="27" s="1"/>
  <c r="L28" i="27" a="1"/>
  <c r="L28" i="27" s="1"/>
  <c r="K28" i="27" a="1"/>
  <c r="K28" i="27" s="1"/>
  <c r="J28" i="27" a="1"/>
  <c r="J28" i="27" s="1"/>
  <c r="I28" i="27" a="1"/>
  <c r="I28" i="27" s="1"/>
  <c r="H28" i="27" a="1"/>
  <c r="H28" i="27" s="1"/>
  <c r="G28" i="27" a="1"/>
  <c r="G28" i="27" s="1"/>
  <c r="F28" i="27" a="1"/>
  <c r="F28" i="27" s="1"/>
  <c r="E28" i="27" a="1"/>
  <c r="E28" i="27" s="1"/>
  <c r="D28" i="27" a="1"/>
  <c r="D28" i="27" s="1"/>
  <c r="C28" i="27" a="1"/>
  <c r="C28" i="27" s="1"/>
  <c r="X27" i="27" a="1"/>
  <c r="X27" i="27" s="1"/>
  <c r="W27" i="27" a="1"/>
  <c r="W27" i="27" s="1"/>
  <c r="V27" i="27" a="1"/>
  <c r="V27" i="27" s="1"/>
  <c r="U27" i="27" a="1"/>
  <c r="U27" i="27" s="1"/>
  <c r="T27" i="27" a="1"/>
  <c r="T27" i="27" s="1"/>
  <c r="S27" i="27" a="1"/>
  <c r="S27" i="27" s="1"/>
  <c r="R27" i="27" a="1"/>
  <c r="R27" i="27" s="1"/>
  <c r="Q27" i="27" a="1"/>
  <c r="Q27" i="27" s="1"/>
  <c r="P27" i="27" a="1"/>
  <c r="P27" i="27" s="1"/>
  <c r="O27" i="27" a="1"/>
  <c r="O27" i="27" s="1"/>
  <c r="N27" i="27" a="1"/>
  <c r="N27" i="27" s="1"/>
  <c r="M27" i="27" a="1"/>
  <c r="M27" i="27" s="1"/>
  <c r="L27" i="27" a="1"/>
  <c r="L27" i="27" s="1"/>
  <c r="K27" i="27" a="1"/>
  <c r="K27" i="27" s="1"/>
  <c r="J27" i="27" a="1"/>
  <c r="J27" i="27" s="1"/>
  <c r="I27" i="27" a="1"/>
  <c r="I27" i="27" s="1"/>
  <c r="H27" i="27" a="1"/>
  <c r="H27" i="27" s="1"/>
  <c r="G27" i="27" a="1"/>
  <c r="G27" i="27" s="1"/>
  <c r="F27" i="27" a="1"/>
  <c r="F27" i="27" s="1"/>
  <c r="E27" i="27" a="1"/>
  <c r="E27" i="27" s="1"/>
  <c r="D27" i="27" a="1"/>
  <c r="D27" i="27" s="1"/>
  <c r="C27" i="27" a="1"/>
  <c r="C27" i="27" s="1"/>
  <c r="X26" i="27" a="1"/>
  <c r="X26" i="27" s="1"/>
  <c r="W26" i="27" a="1"/>
  <c r="W26" i="27" s="1"/>
  <c r="V26" i="27" a="1"/>
  <c r="V26" i="27" s="1"/>
  <c r="U26" i="27" a="1"/>
  <c r="U26" i="27" s="1"/>
  <c r="T26" i="27" a="1"/>
  <c r="T26" i="27" s="1"/>
  <c r="S26" i="27" a="1"/>
  <c r="S26" i="27" s="1"/>
  <c r="R26" i="27" a="1"/>
  <c r="R26" i="27" s="1"/>
  <c r="Q26" i="27" a="1"/>
  <c r="Q26" i="27" s="1"/>
  <c r="P26" i="27" a="1"/>
  <c r="P26" i="27" s="1"/>
  <c r="O26" i="27" a="1"/>
  <c r="O26" i="27" s="1"/>
  <c r="N26" i="27" a="1"/>
  <c r="N26" i="27" s="1"/>
  <c r="M26" i="27" a="1"/>
  <c r="M26" i="27" s="1"/>
  <c r="L26" i="27" a="1"/>
  <c r="L26" i="27" s="1"/>
  <c r="K26" i="27" a="1"/>
  <c r="K26" i="27" s="1"/>
  <c r="J26" i="27" a="1"/>
  <c r="J26" i="27" s="1"/>
  <c r="I26" i="27" a="1"/>
  <c r="I26" i="27" s="1"/>
  <c r="H26" i="27" a="1"/>
  <c r="H26" i="27" s="1"/>
  <c r="G26" i="27" a="1"/>
  <c r="G26" i="27" s="1"/>
  <c r="F26" i="27" a="1"/>
  <c r="F26" i="27" s="1"/>
  <c r="E26" i="27" a="1"/>
  <c r="E26" i="27" s="1"/>
  <c r="D26" i="27" a="1"/>
  <c r="D26" i="27" s="1"/>
  <c r="C26" i="27" a="1"/>
  <c r="C26" i="27" s="1"/>
  <c r="X20" i="27" a="1"/>
  <c r="X20" i="27" s="1"/>
  <c r="W20" i="27" a="1"/>
  <c r="W20" i="27" s="1"/>
  <c r="V20" i="27" a="1"/>
  <c r="V20" i="27" s="1"/>
  <c r="U20" i="27" a="1"/>
  <c r="U20" i="27" s="1"/>
  <c r="T20" i="27" a="1"/>
  <c r="T20" i="27" s="1"/>
  <c r="S20" i="27" a="1"/>
  <c r="S20" i="27" s="1"/>
  <c r="R20" i="27" a="1"/>
  <c r="R20" i="27" s="1"/>
  <c r="Q20" i="27" a="1"/>
  <c r="Q20" i="27" s="1"/>
  <c r="P20" i="27" a="1"/>
  <c r="P20" i="27" s="1"/>
  <c r="O20" i="27" a="1"/>
  <c r="O20" i="27" s="1"/>
  <c r="N20" i="27" a="1"/>
  <c r="N20" i="27" s="1"/>
  <c r="M20" i="27" a="1"/>
  <c r="M20" i="27" s="1"/>
  <c r="L20" i="27" a="1"/>
  <c r="L20" i="27" s="1"/>
  <c r="K20" i="27" a="1"/>
  <c r="K20" i="27" s="1"/>
  <c r="J20" i="27" a="1"/>
  <c r="J20" i="27" s="1"/>
  <c r="I20" i="27" a="1"/>
  <c r="I20" i="27" s="1"/>
  <c r="H20" i="27" a="1"/>
  <c r="H20" i="27" s="1"/>
  <c r="G20" i="27" a="1"/>
  <c r="G20" i="27" s="1"/>
  <c r="F20" i="27" a="1"/>
  <c r="F20" i="27" s="1"/>
  <c r="E20" i="27" a="1"/>
  <c r="E20" i="27" s="1"/>
  <c r="D20" i="27" a="1"/>
  <c r="D20" i="27" s="1"/>
  <c r="C20" i="27" a="1"/>
  <c r="C20" i="27" s="1"/>
  <c r="X19" i="27" a="1"/>
  <c r="X19" i="27" s="1"/>
  <c r="W19" i="27" a="1"/>
  <c r="W19" i="27" s="1"/>
  <c r="V19" i="27" a="1"/>
  <c r="V19" i="27" s="1"/>
  <c r="U19" i="27" a="1"/>
  <c r="U19" i="27" s="1"/>
  <c r="T19" i="27" a="1"/>
  <c r="T19" i="27" s="1"/>
  <c r="S19" i="27" a="1"/>
  <c r="S19" i="27" s="1"/>
  <c r="R19" i="27" a="1"/>
  <c r="R19" i="27" s="1"/>
  <c r="Q19" i="27" a="1"/>
  <c r="Q19" i="27" s="1"/>
  <c r="P19" i="27" a="1"/>
  <c r="P19" i="27" s="1"/>
  <c r="O19" i="27" a="1"/>
  <c r="O19" i="27" s="1"/>
  <c r="N19" i="27" a="1"/>
  <c r="N19" i="27" s="1"/>
  <c r="M19" i="27" a="1"/>
  <c r="M19" i="27" s="1"/>
  <c r="L19" i="27" a="1"/>
  <c r="L19" i="27" s="1"/>
  <c r="K19" i="27" a="1"/>
  <c r="K19" i="27" s="1"/>
  <c r="J19" i="27" a="1"/>
  <c r="J19" i="27" s="1"/>
  <c r="I19" i="27" a="1"/>
  <c r="I19" i="27" s="1"/>
  <c r="H19" i="27" a="1"/>
  <c r="H19" i="27" s="1"/>
  <c r="G19" i="27" a="1"/>
  <c r="G19" i="27" s="1"/>
  <c r="F19" i="27" a="1"/>
  <c r="F19" i="27" s="1"/>
  <c r="E19" i="27" a="1"/>
  <c r="E19" i="27" s="1"/>
  <c r="D19" i="27" a="1"/>
  <c r="D19" i="27" s="1"/>
  <c r="C19" i="27" a="1"/>
  <c r="C19" i="27" s="1"/>
  <c r="X18" i="27" a="1"/>
  <c r="X18" i="27" s="1"/>
  <c r="W18" i="27" a="1"/>
  <c r="W18" i="27" s="1"/>
  <c r="V18" i="27" a="1"/>
  <c r="V18" i="27" s="1"/>
  <c r="U18" i="27" a="1"/>
  <c r="U18" i="27" s="1"/>
  <c r="T18" i="27" a="1"/>
  <c r="T18" i="27" s="1"/>
  <c r="S18" i="27" a="1"/>
  <c r="S18" i="27" s="1"/>
  <c r="R18" i="27" a="1"/>
  <c r="R18" i="27" s="1"/>
  <c r="Q18" i="27" a="1"/>
  <c r="Q18" i="27" s="1"/>
  <c r="P18" i="27" a="1"/>
  <c r="P18" i="27" s="1"/>
  <c r="O18" i="27" a="1"/>
  <c r="O18" i="27" s="1"/>
  <c r="N18" i="27" a="1"/>
  <c r="N18" i="27" s="1"/>
  <c r="M18" i="27" a="1"/>
  <c r="M18" i="27" s="1"/>
  <c r="L18" i="27" a="1"/>
  <c r="L18" i="27" s="1"/>
  <c r="K18" i="27" a="1"/>
  <c r="K18" i="27" s="1"/>
  <c r="J18" i="27" a="1"/>
  <c r="J18" i="27" s="1"/>
  <c r="I18" i="27" a="1"/>
  <c r="I18" i="27" s="1"/>
  <c r="H18" i="27" a="1"/>
  <c r="H18" i="27" s="1"/>
  <c r="G18" i="27" a="1"/>
  <c r="G18" i="27" s="1"/>
  <c r="F18" i="27" a="1"/>
  <c r="F18" i="27" s="1"/>
  <c r="E18" i="27" a="1"/>
  <c r="E18" i="27" s="1"/>
  <c r="D18" i="27" a="1"/>
  <c r="D18" i="27" s="1"/>
  <c r="C18" i="27" a="1"/>
  <c r="C18" i="27" s="1"/>
  <c r="X17" i="27" a="1"/>
  <c r="X17" i="27" s="1"/>
  <c r="W17" i="27" a="1"/>
  <c r="W17" i="27" s="1"/>
  <c r="V17" i="27" a="1"/>
  <c r="V17" i="27" s="1"/>
  <c r="U17" i="27" a="1"/>
  <c r="U17" i="27" s="1"/>
  <c r="T17" i="27" a="1"/>
  <c r="T17" i="27" s="1"/>
  <c r="S17" i="27" a="1"/>
  <c r="S17" i="27" s="1"/>
  <c r="R17" i="27" a="1"/>
  <c r="R17" i="27" s="1"/>
  <c r="Q17" i="27" a="1"/>
  <c r="Q17" i="27" s="1"/>
  <c r="P17" i="27" a="1"/>
  <c r="P17" i="27" s="1"/>
  <c r="O17" i="27" a="1"/>
  <c r="O17" i="27" s="1"/>
  <c r="N17" i="27" a="1"/>
  <c r="N17" i="27" s="1"/>
  <c r="M17" i="27" a="1"/>
  <c r="M17" i="27" s="1"/>
  <c r="L17" i="27" a="1"/>
  <c r="L17" i="27" s="1"/>
  <c r="K17" i="27" a="1"/>
  <c r="K17" i="27" s="1"/>
  <c r="J17" i="27" a="1"/>
  <c r="J17" i="27" s="1"/>
  <c r="I17" i="27" a="1"/>
  <c r="I17" i="27" s="1"/>
  <c r="H17" i="27" a="1"/>
  <c r="H17" i="27" s="1"/>
  <c r="G17" i="27" a="1"/>
  <c r="G17" i="27" s="1"/>
  <c r="F17" i="27" a="1"/>
  <c r="F17" i="27" s="1"/>
  <c r="E17" i="27" a="1"/>
  <c r="E17" i="27" s="1"/>
  <c r="D17" i="27" a="1"/>
  <c r="D17" i="27" s="1"/>
  <c r="C17" i="27" a="1"/>
  <c r="C17" i="27" s="1"/>
  <c r="X16" i="27" a="1"/>
  <c r="X16" i="27" s="1"/>
  <c r="W16" i="27" a="1"/>
  <c r="W16" i="27" s="1"/>
  <c r="V16" i="27" a="1"/>
  <c r="V16" i="27" s="1"/>
  <c r="U16" i="27" a="1"/>
  <c r="U16" i="27" s="1"/>
  <c r="T16" i="27" a="1"/>
  <c r="T16" i="27" s="1"/>
  <c r="S16" i="27" a="1"/>
  <c r="S16" i="27" s="1"/>
  <c r="R16" i="27" a="1"/>
  <c r="R16" i="27" s="1"/>
  <c r="Q16" i="27" a="1"/>
  <c r="Q16" i="27" s="1"/>
  <c r="P16" i="27" a="1"/>
  <c r="P16" i="27" s="1"/>
  <c r="O16" i="27" a="1"/>
  <c r="O16" i="27" s="1"/>
  <c r="N16" i="27" a="1"/>
  <c r="N16" i="27" s="1"/>
  <c r="M16" i="27" a="1"/>
  <c r="M16" i="27" s="1"/>
  <c r="L16" i="27" a="1"/>
  <c r="L16" i="27" s="1"/>
  <c r="K16" i="27" a="1"/>
  <c r="K16" i="27" s="1"/>
  <c r="J16" i="27" a="1"/>
  <c r="J16" i="27" s="1"/>
  <c r="I16" i="27" a="1"/>
  <c r="I16" i="27" s="1"/>
  <c r="H16" i="27" a="1"/>
  <c r="H16" i="27" s="1"/>
  <c r="G16" i="27" a="1"/>
  <c r="G16" i="27" s="1"/>
  <c r="F16" i="27" a="1"/>
  <c r="F16" i="27" s="1"/>
  <c r="E16" i="27" a="1"/>
  <c r="E16" i="27" s="1"/>
  <c r="D16" i="27" a="1"/>
  <c r="D16" i="27" s="1"/>
  <c r="C16" i="27" a="1"/>
  <c r="C16" i="27" s="1"/>
  <c r="X15" i="27" a="1"/>
  <c r="X15" i="27" s="1"/>
  <c r="W15" i="27" a="1"/>
  <c r="W15" i="27" s="1"/>
  <c r="V15" i="27" a="1"/>
  <c r="V15" i="27" s="1"/>
  <c r="U15" i="27" a="1"/>
  <c r="U15" i="27" s="1"/>
  <c r="T15" i="27" a="1"/>
  <c r="T15" i="27" s="1"/>
  <c r="S15" i="27" a="1"/>
  <c r="S15" i="27" s="1"/>
  <c r="R15" i="27" a="1"/>
  <c r="R15" i="27" s="1"/>
  <c r="Q15" i="27" a="1"/>
  <c r="Q15" i="27" s="1"/>
  <c r="P15" i="27" a="1"/>
  <c r="P15" i="27" s="1"/>
  <c r="O15" i="27" a="1"/>
  <c r="O15" i="27" s="1"/>
  <c r="N15" i="27" a="1"/>
  <c r="N15" i="27" s="1"/>
  <c r="M15" i="27" a="1"/>
  <c r="M15" i="27" s="1"/>
  <c r="L15" i="27" a="1"/>
  <c r="L15" i="27" s="1"/>
  <c r="K15" i="27" a="1"/>
  <c r="K15" i="27" s="1"/>
  <c r="J15" i="27" a="1"/>
  <c r="J15" i="27" s="1"/>
  <c r="I15" i="27" a="1"/>
  <c r="I15" i="27" s="1"/>
  <c r="H15" i="27" a="1"/>
  <c r="H15" i="27" s="1"/>
  <c r="G15" i="27" a="1"/>
  <c r="G15" i="27" s="1"/>
  <c r="F15" i="27" a="1"/>
  <c r="F15" i="27" s="1"/>
  <c r="E15" i="27" a="1"/>
  <c r="E15" i="27" s="1"/>
  <c r="D15" i="27" a="1"/>
  <c r="D15" i="27" s="1"/>
  <c r="C15" i="27" a="1"/>
  <c r="C15" i="27" s="1"/>
  <c r="X14" i="27" a="1"/>
  <c r="X14" i="27" s="1"/>
  <c r="W14" i="27" a="1"/>
  <c r="W14" i="27" s="1"/>
  <c r="V14" i="27" a="1"/>
  <c r="V14" i="27" s="1"/>
  <c r="U14" i="27" a="1"/>
  <c r="U14" i="27" s="1"/>
  <c r="T14" i="27" a="1"/>
  <c r="T14" i="27" s="1"/>
  <c r="S14" i="27" a="1"/>
  <c r="S14" i="27" s="1"/>
  <c r="R14" i="27" a="1"/>
  <c r="R14" i="27" s="1"/>
  <c r="Q14" i="27" a="1"/>
  <c r="Q14" i="27" s="1"/>
  <c r="P14" i="27" a="1"/>
  <c r="P14" i="27" s="1"/>
  <c r="O14" i="27" a="1"/>
  <c r="O14" i="27" s="1"/>
  <c r="N14" i="27" a="1"/>
  <c r="N14" i="27" s="1"/>
  <c r="M14" i="27" a="1"/>
  <c r="M14" i="27" s="1"/>
  <c r="L14" i="27" a="1"/>
  <c r="L14" i="27" s="1"/>
  <c r="K14" i="27" a="1"/>
  <c r="K14" i="27" s="1"/>
  <c r="J14" i="27" a="1"/>
  <c r="J14" i="27" s="1"/>
  <c r="I14" i="27" a="1"/>
  <c r="I14" i="27" s="1"/>
  <c r="H14" i="27" a="1"/>
  <c r="H14" i="27" s="1"/>
  <c r="G14" i="27" a="1"/>
  <c r="G14" i="27" s="1"/>
  <c r="F14" i="27" a="1"/>
  <c r="F14" i="27" s="1"/>
  <c r="E14" i="27" a="1"/>
  <c r="E14" i="27" s="1"/>
  <c r="D14" i="27" a="1"/>
  <c r="D14" i="27" s="1"/>
  <c r="C14" i="27" a="1"/>
  <c r="C14" i="27" s="1"/>
  <c r="X13" i="27" a="1"/>
  <c r="X13" i="27" s="1"/>
  <c r="W13" i="27" a="1"/>
  <c r="W13" i="27" s="1"/>
  <c r="V13" i="27" a="1"/>
  <c r="V13" i="27" s="1"/>
  <c r="U13" i="27" a="1"/>
  <c r="U13" i="27" s="1"/>
  <c r="T13" i="27" a="1"/>
  <c r="T13" i="27" s="1"/>
  <c r="S13" i="27" a="1"/>
  <c r="S13" i="27" s="1"/>
  <c r="R13" i="27" a="1"/>
  <c r="R13" i="27" s="1"/>
  <c r="Q13" i="27" a="1"/>
  <c r="Q13" i="27" s="1"/>
  <c r="P13" i="27" a="1"/>
  <c r="P13" i="27" s="1"/>
  <c r="O13" i="27" a="1"/>
  <c r="O13" i="27" s="1"/>
  <c r="N13" i="27" a="1"/>
  <c r="N13" i="27" s="1"/>
  <c r="M13" i="27" a="1"/>
  <c r="M13" i="27" s="1"/>
  <c r="L13" i="27" a="1"/>
  <c r="L13" i="27" s="1"/>
  <c r="K13" i="27" a="1"/>
  <c r="K13" i="27" s="1"/>
  <c r="J13" i="27" a="1"/>
  <c r="J13" i="27" s="1"/>
  <c r="I13" i="27" a="1"/>
  <c r="I13" i="27" s="1"/>
  <c r="H13" i="27" a="1"/>
  <c r="H13" i="27" s="1"/>
  <c r="G13" i="27" a="1"/>
  <c r="G13" i="27" s="1"/>
  <c r="F13" i="27" a="1"/>
  <c r="F13" i="27" s="1"/>
  <c r="E13" i="27" a="1"/>
  <c r="E13" i="27" s="1"/>
  <c r="D13" i="27" a="1"/>
  <c r="D13" i="27" s="1"/>
  <c r="C13" i="27" a="1"/>
  <c r="C13" i="27" s="1"/>
  <c r="X12" i="27" a="1"/>
  <c r="X12" i="27" s="1"/>
  <c r="W12" i="27" a="1"/>
  <c r="W12" i="27" s="1"/>
  <c r="V12" i="27" a="1"/>
  <c r="V12" i="27" s="1"/>
  <c r="U12" i="27" a="1"/>
  <c r="U12" i="27" s="1"/>
  <c r="T12" i="27" a="1"/>
  <c r="T12" i="27" s="1"/>
  <c r="S12" i="27" a="1"/>
  <c r="S12" i="27" s="1"/>
  <c r="R12" i="27" a="1"/>
  <c r="R12" i="27" s="1"/>
  <c r="Q12" i="27" a="1"/>
  <c r="Q12" i="27" s="1"/>
  <c r="P12" i="27" a="1"/>
  <c r="P12" i="27" s="1"/>
  <c r="O12" i="27" a="1"/>
  <c r="O12" i="27" s="1"/>
  <c r="N12" i="27" a="1"/>
  <c r="N12" i="27" s="1"/>
  <c r="M12" i="27" a="1"/>
  <c r="M12" i="27" s="1"/>
  <c r="L12" i="27" a="1"/>
  <c r="L12" i="27" s="1"/>
  <c r="K12" i="27" a="1"/>
  <c r="K12" i="27" s="1"/>
  <c r="J12" i="27" a="1"/>
  <c r="J12" i="27" s="1"/>
  <c r="I12" i="27" a="1"/>
  <c r="I12" i="27" s="1"/>
  <c r="H12" i="27" a="1"/>
  <c r="H12" i="27" s="1"/>
  <c r="G12" i="27" a="1"/>
  <c r="G12" i="27" s="1"/>
  <c r="F12" i="27" a="1"/>
  <c r="F12" i="27" s="1"/>
  <c r="E12" i="27" a="1"/>
  <c r="E12" i="27" s="1"/>
  <c r="D12" i="27" a="1"/>
  <c r="D12" i="27" s="1"/>
  <c r="C12" i="27" a="1"/>
  <c r="C12" i="27" s="1"/>
  <c r="X11" i="27" a="1"/>
  <c r="X11" i="27" s="1"/>
  <c r="W11" i="27" a="1"/>
  <c r="W11" i="27" s="1"/>
  <c r="V11" i="27" a="1"/>
  <c r="V11" i="27" s="1"/>
  <c r="U11" i="27" a="1"/>
  <c r="U11" i="27" s="1"/>
  <c r="T11" i="27" a="1"/>
  <c r="T11" i="27" s="1"/>
  <c r="S11" i="27" a="1"/>
  <c r="S11" i="27" s="1"/>
  <c r="R11" i="27" a="1"/>
  <c r="R11" i="27" s="1"/>
  <c r="Q11" i="27" a="1"/>
  <c r="Q11" i="27" s="1"/>
  <c r="P11" i="27" a="1"/>
  <c r="P11" i="27" s="1"/>
  <c r="O11" i="27" a="1"/>
  <c r="O11" i="27" s="1"/>
  <c r="N11" i="27" a="1"/>
  <c r="N11" i="27" s="1"/>
  <c r="M11" i="27" a="1"/>
  <c r="M11" i="27" s="1"/>
  <c r="L11" i="27" a="1"/>
  <c r="L11" i="27" s="1"/>
  <c r="K11" i="27" a="1"/>
  <c r="K11" i="27" s="1"/>
  <c r="J11" i="27" a="1"/>
  <c r="J11" i="27" s="1"/>
  <c r="I11" i="27" a="1"/>
  <c r="I11" i="27" s="1"/>
  <c r="H11" i="27" a="1"/>
  <c r="H11" i="27" s="1"/>
  <c r="G11" i="27" a="1"/>
  <c r="G11" i="27" s="1"/>
  <c r="F11" i="27" a="1"/>
  <c r="F11" i="27" s="1"/>
  <c r="E11" i="27" a="1"/>
  <c r="E11" i="27" s="1"/>
  <c r="D11" i="27" a="1"/>
  <c r="D11" i="27" s="1"/>
  <c r="C11" i="27" a="1"/>
  <c r="C11" i="27" s="1"/>
  <c r="X10" i="27" a="1"/>
  <c r="X10" i="27" s="1"/>
  <c r="W10" i="27" a="1"/>
  <c r="W10" i="27" s="1"/>
  <c r="V10" i="27" a="1"/>
  <c r="V10" i="27" s="1"/>
  <c r="U10" i="27" a="1"/>
  <c r="U10" i="27" s="1"/>
  <c r="T10" i="27" a="1"/>
  <c r="T10" i="27" s="1"/>
  <c r="S10" i="27" a="1"/>
  <c r="S10" i="27" s="1"/>
  <c r="R10" i="27" a="1"/>
  <c r="R10" i="27" s="1"/>
  <c r="Q10" i="27" a="1"/>
  <c r="Q10" i="27" s="1"/>
  <c r="P10" i="27" a="1"/>
  <c r="P10" i="27" s="1"/>
  <c r="O10" i="27" a="1"/>
  <c r="O10" i="27" s="1"/>
  <c r="N10" i="27" a="1"/>
  <c r="N10" i="27" s="1"/>
  <c r="M10" i="27" a="1"/>
  <c r="M10" i="27" s="1"/>
  <c r="L10" i="27" a="1"/>
  <c r="L10" i="27" s="1"/>
  <c r="K10" i="27" a="1"/>
  <c r="K10" i="27" s="1"/>
  <c r="J10" i="27" a="1"/>
  <c r="J10" i="27" s="1"/>
  <c r="I10" i="27" a="1"/>
  <c r="I10" i="27" s="1"/>
  <c r="H10" i="27" a="1"/>
  <c r="H10" i="27" s="1"/>
  <c r="G10" i="27" a="1"/>
  <c r="G10" i="27" s="1"/>
  <c r="F10" i="27" a="1"/>
  <c r="F10" i="27" s="1"/>
  <c r="E10" i="27" a="1"/>
  <c r="E10" i="27" s="1"/>
  <c r="D10" i="27" a="1"/>
  <c r="D10" i="27" s="1"/>
  <c r="C10" i="27" a="1"/>
  <c r="C10" i="27" s="1"/>
  <c r="X9" i="27" a="1"/>
  <c r="X9" i="27" s="1"/>
  <c r="W9" i="27" a="1"/>
  <c r="W9" i="27" s="1"/>
  <c r="V9" i="27" a="1"/>
  <c r="V9" i="27" s="1"/>
  <c r="U9" i="27" a="1"/>
  <c r="U9" i="27" s="1"/>
  <c r="T9" i="27" a="1"/>
  <c r="T9" i="27" s="1"/>
  <c r="S9" i="27" a="1"/>
  <c r="S9" i="27" s="1"/>
  <c r="R9" i="27" a="1"/>
  <c r="R9" i="27" s="1"/>
  <c r="Q9" i="27" a="1"/>
  <c r="Q9" i="27" s="1"/>
  <c r="P9" i="27" a="1"/>
  <c r="P9" i="27" s="1"/>
  <c r="O9" i="27" a="1"/>
  <c r="O9" i="27" s="1"/>
  <c r="N9" i="27" a="1"/>
  <c r="N9" i="27" s="1"/>
  <c r="M9" i="27" a="1"/>
  <c r="M9" i="27" s="1"/>
  <c r="L9" i="27" a="1"/>
  <c r="L9" i="27" s="1"/>
  <c r="K9" i="27" a="1"/>
  <c r="K9" i="27" s="1"/>
  <c r="J9" i="27" a="1"/>
  <c r="J9" i="27" s="1"/>
  <c r="I9" i="27" a="1"/>
  <c r="I9" i="27" s="1"/>
  <c r="H9" i="27" a="1"/>
  <c r="H9" i="27" s="1"/>
  <c r="G9" i="27" a="1"/>
  <c r="G9" i="27" s="1"/>
  <c r="F9" i="27" a="1"/>
  <c r="F9" i="27" s="1"/>
  <c r="E9" i="27" a="1"/>
  <c r="E9" i="27" s="1"/>
  <c r="D9" i="27" a="1"/>
  <c r="D9" i="27" s="1"/>
  <c r="C9" i="27" a="1"/>
  <c r="C9" i="27" s="1"/>
  <c r="C83" i="26" l="1"/>
  <c r="N82" i="26"/>
  <c r="I82" i="26"/>
  <c r="H82" i="26"/>
  <c r="G82" i="26"/>
  <c r="F82" i="26"/>
  <c r="M81" i="26"/>
  <c r="L81" i="26"/>
  <c r="K81" i="26"/>
  <c r="E81" i="26"/>
  <c r="D81" i="26"/>
  <c r="C81" i="26"/>
  <c r="J80" i="26"/>
  <c r="I80" i="26"/>
  <c r="H80" i="26"/>
  <c r="G80" i="26"/>
  <c r="C80" i="26"/>
  <c r="N79" i="26"/>
  <c r="M79" i="26"/>
  <c r="L79" i="26"/>
  <c r="F79" i="26"/>
  <c r="E79" i="26"/>
  <c r="D79" i="26"/>
  <c r="C79" i="26"/>
  <c r="K78" i="26"/>
  <c r="J78" i="26"/>
  <c r="I78" i="26"/>
  <c r="G78" i="26"/>
  <c r="N77" i="26"/>
  <c r="K77" i="26"/>
  <c r="G77" i="26"/>
  <c r="F77" i="26"/>
  <c r="M76" i="26"/>
  <c r="I76" i="26"/>
  <c r="G76" i="26"/>
  <c r="E76" i="26"/>
  <c r="K75" i="26"/>
  <c r="J75" i="26"/>
  <c r="C75" i="26"/>
  <c r="N74" i="26"/>
  <c r="I74" i="26"/>
  <c r="H74" i="26"/>
  <c r="G74" i="26"/>
  <c r="F74" i="26"/>
  <c r="M73" i="26"/>
  <c r="L73" i="26"/>
  <c r="K73" i="26"/>
  <c r="E73" i="26"/>
  <c r="D73" i="26"/>
  <c r="C73" i="26"/>
  <c r="J72" i="26"/>
  <c r="I72" i="26"/>
  <c r="H72" i="26"/>
  <c r="G72" i="26"/>
  <c r="C72" i="26"/>
  <c r="N71" i="26"/>
  <c r="M71" i="26"/>
  <c r="L71" i="26"/>
  <c r="F71" i="26"/>
  <c r="E71" i="26"/>
  <c r="D71" i="26"/>
  <c r="C71" i="26"/>
  <c r="G71" i="26"/>
  <c r="H71" i="26"/>
  <c r="I71" i="26"/>
  <c r="J71" i="26"/>
  <c r="K71" i="26"/>
  <c r="D72" i="26"/>
  <c r="E72" i="26"/>
  <c r="F72" i="26"/>
  <c r="K72" i="26"/>
  <c r="L72" i="26"/>
  <c r="M72" i="26"/>
  <c r="N72" i="26"/>
  <c r="F73" i="26"/>
  <c r="G73" i="26"/>
  <c r="H73" i="26"/>
  <c r="I73" i="26"/>
  <c r="J73" i="26"/>
  <c r="N73" i="26"/>
  <c r="D74" i="26"/>
  <c r="E74" i="26"/>
  <c r="J74" i="26"/>
  <c r="K74" i="26"/>
  <c r="L74" i="26"/>
  <c r="M74" i="26"/>
  <c r="D75" i="26"/>
  <c r="E75" i="26"/>
  <c r="F75" i="26"/>
  <c r="G75" i="26"/>
  <c r="H75" i="26"/>
  <c r="I75" i="26"/>
  <c r="L75" i="26"/>
  <c r="M75" i="26"/>
  <c r="N75" i="26"/>
  <c r="D76" i="26"/>
  <c r="F76" i="26"/>
  <c r="H76" i="26"/>
  <c r="J76" i="26"/>
  <c r="K76" i="26"/>
  <c r="L76" i="26"/>
  <c r="N76" i="26"/>
  <c r="D77" i="26"/>
  <c r="E77" i="26"/>
  <c r="H77" i="26"/>
  <c r="I77" i="26"/>
  <c r="J77" i="26"/>
  <c r="L77" i="26"/>
  <c r="M77" i="26"/>
  <c r="D78" i="26"/>
  <c r="E78" i="26"/>
  <c r="F78" i="26"/>
  <c r="H78" i="26"/>
  <c r="L78" i="26"/>
  <c r="M78" i="26"/>
  <c r="N78" i="26"/>
  <c r="G79" i="26"/>
  <c r="H79" i="26"/>
  <c r="I79" i="26"/>
  <c r="J79" i="26"/>
  <c r="K79" i="26"/>
  <c r="D80" i="26"/>
  <c r="E80" i="26"/>
  <c r="F80" i="26"/>
  <c r="K80" i="26"/>
  <c r="L80" i="26"/>
  <c r="M80" i="26"/>
  <c r="N80" i="26"/>
  <c r="F81" i="26"/>
  <c r="G81" i="26"/>
  <c r="H81" i="26"/>
  <c r="I81" i="26"/>
  <c r="J81" i="26"/>
  <c r="N81" i="26"/>
  <c r="D82" i="26"/>
  <c r="E82" i="26"/>
  <c r="J82" i="26"/>
  <c r="K82" i="26"/>
  <c r="L82" i="26"/>
  <c r="M82" i="26"/>
  <c r="C74" i="26"/>
  <c r="C76" i="26"/>
  <c r="C77" i="26"/>
  <c r="C78" i="26"/>
  <c r="C82" i="26"/>
  <c r="C53" i="26" l="1"/>
  <c r="D53" i="26"/>
  <c r="E53" i="26"/>
  <c r="F53" i="26"/>
  <c r="G53" i="26"/>
  <c r="H53" i="26"/>
  <c r="I53" i="26"/>
  <c r="J53" i="26"/>
  <c r="K53" i="26"/>
  <c r="L53" i="26"/>
  <c r="M53" i="26"/>
  <c r="N53" i="26"/>
  <c r="C54" i="26"/>
  <c r="D54" i="26"/>
  <c r="E54" i="26"/>
  <c r="F54" i="26"/>
  <c r="G54" i="26"/>
  <c r="H54" i="26"/>
  <c r="I54" i="26"/>
  <c r="J54" i="26"/>
  <c r="K54" i="26"/>
  <c r="L54" i="26"/>
  <c r="M54" i="26"/>
  <c r="N54" i="26"/>
  <c r="C55" i="26"/>
  <c r="D55" i="26"/>
  <c r="E55" i="26"/>
  <c r="F55" i="26"/>
  <c r="G55" i="26"/>
  <c r="H55" i="26"/>
  <c r="I55" i="26"/>
  <c r="J55" i="26"/>
  <c r="K55" i="26"/>
  <c r="L55" i="26"/>
  <c r="M55" i="26"/>
  <c r="N55" i="26"/>
  <c r="C56" i="26"/>
  <c r="D56" i="26"/>
  <c r="E56" i="26"/>
  <c r="F56" i="26"/>
  <c r="G56" i="26"/>
  <c r="H56" i="26"/>
  <c r="I56" i="26"/>
  <c r="J56" i="26"/>
  <c r="K56" i="26"/>
  <c r="L56" i="26"/>
  <c r="M56" i="26"/>
  <c r="N56" i="26"/>
  <c r="C59" i="26"/>
  <c r="D59" i="26"/>
  <c r="E59" i="26"/>
  <c r="F59" i="26"/>
  <c r="G59" i="26"/>
  <c r="H59" i="26"/>
  <c r="I59" i="26"/>
  <c r="J59" i="26"/>
  <c r="K59" i="26"/>
  <c r="L59" i="26"/>
  <c r="M59" i="26"/>
  <c r="N59" i="26"/>
  <c r="C60" i="26"/>
  <c r="D60" i="26"/>
  <c r="E60" i="26"/>
  <c r="F60" i="26"/>
  <c r="G60" i="26"/>
  <c r="H60" i="26"/>
  <c r="I60" i="26"/>
  <c r="J60" i="26"/>
  <c r="K60" i="26"/>
  <c r="L60" i="26"/>
  <c r="M60" i="26"/>
  <c r="N60" i="26"/>
  <c r="C61" i="26"/>
  <c r="D61" i="26"/>
  <c r="E61" i="26"/>
  <c r="F61" i="26"/>
  <c r="G61" i="26"/>
  <c r="H61" i="26"/>
  <c r="I61" i="26"/>
  <c r="J61" i="26"/>
  <c r="K61" i="26"/>
  <c r="L61" i="26"/>
  <c r="M61" i="26"/>
  <c r="N61" i="26"/>
  <c r="C62" i="26"/>
  <c r="D62" i="26"/>
  <c r="E62" i="26"/>
  <c r="F62" i="26"/>
  <c r="G62" i="26"/>
  <c r="H62" i="26"/>
  <c r="I62" i="26"/>
  <c r="J62" i="26"/>
  <c r="K62" i="26"/>
  <c r="L62" i="26"/>
  <c r="M62" i="26"/>
  <c r="N62" i="26"/>
  <c r="C63" i="26"/>
  <c r="D63" i="26"/>
  <c r="E63" i="26"/>
  <c r="F63" i="26"/>
  <c r="G63" i="26"/>
  <c r="H63" i="26"/>
  <c r="I63" i="26"/>
  <c r="J63" i="26"/>
  <c r="K63" i="26"/>
  <c r="L63" i="26"/>
  <c r="M63" i="26"/>
  <c r="N63" i="26"/>
  <c r="C64" i="26"/>
  <c r="D64" i="26"/>
  <c r="E64" i="26"/>
  <c r="F64" i="26"/>
  <c r="G64" i="26"/>
  <c r="H64" i="26"/>
  <c r="I64" i="26"/>
  <c r="J64" i="26"/>
  <c r="K64" i="26"/>
  <c r="L64" i="26"/>
  <c r="M64" i="26"/>
  <c r="N64" i="26"/>
  <c r="D86" i="25" l="1"/>
  <c r="E86" i="25"/>
  <c r="F86" i="25"/>
  <c r="G86" i="25"/>
  <c r="H86" i="25"/>
  <c r="I86" i="25"/>
  <c r="J86" i="25"/>
  <c r="K86" i="25"/>
  <c r="L86" i="25"/>
  <c r="M86" i="25"/>
  <c r="N86" i="25"/>
  <c r="O86" i="25"/>
  <c r="P86" i="25"/>
  <c r="Q86" i="25"/>
  <c r="R86" i="25"/>
  <c r="S86" i="25"/>
  <c r="T86" i="25"/>
  <c r="U86" i="25"/>
  <c r="V86" i="25"/>
  <c r="C86" i="25"/>
  <c r="D80" i="25"/>
  <c r="E80" i="25"/>
  <c r="F80" i="25"/>
  <c r="G80" i="25"/>
  <c r="H80" i="25"/>
  <c r="I80" i="25"/>
  <c r="J80" i="25"/>
  <c r="K80" i="25"/>
  <c r="L80" i="25"/>
  <c r="M80" i="25"/>
  <c r="N80" i="25"/>
  <c r="O80" i="25"/>
  <c r="P80" i="25"/>
  <c r="Q80" i="25"/>
  <c r="R80" i="25"/>
  <c r="S80" i="25"/>
  <c r="T80" i="25"/>
  <c r="U80" i="25"/>
  <c r="V80" i="25"/>
  <c r="C80" i="25"/>
  <c r="D96" i="25"/>
  <c r="E96" i="25"/>
  <c r="F96" i="25"/>
  <c r="G96" i="25"/>
  <c r="H96" i="25"/>
  <c r="I96" i="25"/>
  <c r="J96" i="25"/>
  <c r="K96" i="25"/>
  <c r="L96" i="25"/>
  <c r="M96" i="25"/>
  <c r="N96" i="25"/>
  <c r="D97" i="25"/>
  <c r="E97" i="25"/>
  <c r="F97" i="25"/>
  <c r="G97" i="25"/>
  <c r="H97" i="25"/>
  <c r="I97" i="25"/>
  <c r="J97" i="25"/>
  <c r="K97" i="25"/>
  <c r="L97" i="25"/>
  <c r="M97" i="25"/>
  <c r="N97" i="25"/>
  <c r="D98" i="25"/>
  <c r="E98" i="25"/>
  <c r="F98" i="25"/>
  <c r="G98" i="25"/>
  <c r="H98" i="25"/>
  <c r="I98" i="25"/>
  <c r="J98" i="25"/>
  <c r="K98" i="25"/>
  <c r="L98" i="25"/>
  <c r="M98" i="25"/>
  <c r="N98" i="25"/>
  <c r="D99" i="25"/>
  <c r="E99" i="25"/>
  <c r="F99" i="25"/>
  <c r="G99" i="25"/>
  <c r="H99" i="25"/>
  <c r="I99" i="25"/>
  <c r="J99" i="25"/>
  <c r="K99" i="25"/>
  <c r="L99" i="25"/>
  <c r="M99" i="25"/>
  <c r="N99" i="25"/>
  <c r="D100" i="25"/>
  <c r="E100" i="25"/>
  <c r="F100" i="25"/>
  <c r="G100" i="25"/>
  <c r="H100" i="25"/>
  <c r="I100" i="25"/>
  <c r="J100" i="25"/>
  <c r="K100" i="25"/>
  <c r="L100" i="25"/>
  <c r="M100" i="25"/>
  <c r="N100" i="25"/>
  <c r="D101" i="25"/>
  <c r="E101" i="25"/>
  <c r="F101" i="25"/>
  <c r="G101" i="25"/>
  <c r="H101" i="25"/>
  <c r="I101" i="25"/>
  <c r="J101" i="25"/>
  <c r="K101" i="25"/>
  <c r="L101" i="25"/>
  <c r="M101" i="25"/>
  <c r="N101" i="25"/>
  <c r="D102" i="25"/>
  <c r="E102" i="25"/>
  <c r="F102" i="25"/>
  <c r="G102" i="25"/>
  <c r="H102" i="25"/>
  <c r="I102" i="25"/>
  <c r="J102" i="25"/>
  <c r="K102" i="25"/>
  <c r="L102" i="25"/>
  <c r="M102" i="25"/>
  <c r="N102" i="25"/>
  <c r="D103" i="25"/>
  <c r="E103" i="25"/>
  <c r="F103" i="25"/>
  <c r="G103" i="25"/>
  <c r="H103" i="25"/>
  <c r="I103" i="25"/>
  <c r="J103" i="25"/>
  <c r="K103" i="25"/>
  <c r="L103" i="25"/>
  <c r="M103" i="25"/>
  <c r="N103" i="25"/>
  <c r="D104" i="25"/>
  <c r="E104" i="25"/>
  <c r="F104" i="25"/>
  <c r="G104" i="25"/>
  <c r="H104" i="25"/>
  <c r="I104" i="25"/>
  <c r="J104" i="25"/>
  <c r="K104" i="25"/>
  <c r="L104" i="25"/>
  <c r="M104" i="25"/>
  <c r="N104" i="25"/>
  <c r="D105" i="25"/>
  <c r="E105" i="25"/>
  <c r="F105" i="25"/>
  <c r="G105" i="25"/>
  <c r="H105" i="25"/>
  <c r="I105" i="25"/>
  <c r="J105" i="25"/>
  <c r="K105" i="25"/>
  <c r="L105" i="25"/>
  <c r="M105" i="25"/>
  <c r="N105" i="25"/>
  <c r="D106" i="25"/>
  <c r="E106" i="25"/>
  <c r="F106" i="25"/>
  <c r="G106" i="25"/>
  <c r="H106" i="25"/>
  <c r="I106" i="25"/>
  <c r="J106" i="25"/>
  <c r="K106" i="25"/>
  <c r="L106" i="25"/>
  <c r="M106" i="25"/>
  <c r="N106" i="25"/>
  <c r="D107" i="25"/>
  <c r="E107" i="25"/>
  <c r="F107" i="25"/>
  <c r="G107" i="25"/>
  <c r="H107" i="25"/>
  <c r="I107" i="25"/>
  <c r="J107" i="25"/>
  <c r="K107" i="25"/>
  <c r="L107" i="25"/>
  <c r="M107" i="25"/>
  <c r="N107" i="25"/>
  <c r="C97" i="25"/>
  <c r="C98" i="25"/>
  <c r="C99" i="25"/>
  <c r="C100" i="25"/>
  <c r="C101" i="25"/>
  <c r="C102" i="25"/>
  <c r="C103" i="25"/>
  <c r="C104" i="25"/>
  <c r="C105" i="25"/>
  <c r="C106" i="25"/>
  <c r="C107" i="25"/>
  <c r="C96" i="25"/>
  <c r="D69" i="25" l="1"/>
  <c r="E69" i="25"/>
  <c r="F69" i="25"/>
  <c r="G69" i="25"/>
  <c r="H69" i="25"/>
  <c r="I69" i="25"/>
  <c r="J69" i="25"/>
  <c r="K69" i="25"/>
  <c r="L69" i="25"/>
  <c r="M69" i="25"/>
  <c r="N69" i="25"/>
  <c r="O69" i="25"/>
  <c r="P69" i="25"/>
  <c r="Q69" i="25"/>
  <c r="R69" i="25"/>
  <c r="S69" i="25"/>
  <c r="T69" i="25"/>
  <c r="U69" i="25"/>
  <c r="V69" i="25"/>
  <c r="D70" i="25"/>
  <c r="E70" i="25"/>
  <c r="F70" i="25"/>
  <c r="G70" i="25"/>
  <c r="H70" i="25"/>
  <c r="I70" i="25"/>
  <c r="J70" i="25"/>
  <c r="K70" i="25"/>
  <c r="L70" i="25"/>
  <c r="M70" i="25"/>
  <c r="N70" i="25"/>
  <c r="O70" i="25"/>
  <c r="P70" i="25"/>
  <c r="Q70" i="25"/>
  <c r="R70" i="25"/>
  <c r="S70" i="25"/>
  <c r="T70" i="25"/>
  <c r="U70" i="25"/>
  <c r="V70" i="25"/>
  <c r="D71" i="25"/>
  <c r="E71" i="25"/>
  <c r="F71" i="25"/>
  <c r="G71" i="25"/>
  <c r="H71" i="25"/>
  <c r="I71" i="25"/>
  <c r="J71" i="25"/>
  <c r="K71" i="25"/>
  <c r="L71" i="25"/>
  <c r="M71" i="25"/>
  <c r="N71" i="25"/>
  <c r="O71" i="25"/>
  <c r="P71" i="25"/>
  <c r="Q71" i="25"/>
  <c r="R71" i="25"/>
  <c r="S71" i="25"/>
  <c r="T71" i="25"/>
  <c r="U71" i="25"/>
  <c r="V71" i="25"/>
  <c r="D72" i="25"/>
  <c r="E72" i="25"/>
  <c r="F72" i="25"/>
  <c r="G72" i="25"/>
  <c r="H72" i="25"/>
  <c r="I72" i="25"/>
  <c r="J72" i="25"/>
  <c r="K72" i="25"/>
  <c r="L72" i="25"/>
  <c r="M72" i="25"/>
  <c r="N72" i="25"/>
  <c r="O72" i="25"/>
  <c r="P72" i="25"/>
  <c r="Q72" i="25"/>
  <c r="R72" i="25"/>
  <c r="S72" i="25"/>
  <c r="T72" i="25"/>
  <c r="U72" i="25"/>
  <c r="V72" i="25"/>
  <c r="D75" i="25"/>
  <c r="E75" i="25"/>
  <c r="F75" i="25"/>
  <c r="G75" i="25"/>
  <c r="H75" i="25"/>
  <c r="I75" i="25"/>
  <c r="J75" i="25"/>
  <c r="K75" i="25"/>
  <c r="L75" i="25"/>
  <c r="M75" i="25"/>
  <c r="N75" i="25"/>
  <c r="O75" i="25"/>
  <c r="P75" i="25"/>
  <c r="Q75" i="25"/>
  <c r="R75" i="25"/>
  <c r="S75" i="25"/>
  <c r="T75" i="25"/>
  <c r="U75" i="25"/>
  <c r="V75" i="25"/>
  <c r="D76" i="25"/>
  <c r="E76" i="25"/>
  <c r="F76" i="25"/>
  <c r="G76" i="25"/>
  <c r="H76" i="25"/>
  <c r="I76" i="25"/>
  <c r="J76" i="25"/>
  <c r="K76" i="25"/>
  <c r="L76" i="25"/>
  <c r="M76" i="25"/>
  <c r="N76" i="25"/>
  <c r="O76" i="25"/>
  <c r="P76" i="25"/>
  <c r="Q76" i="25"/>
  <c r="R76" i="25"/>
  <c r="S76" i="25"/>
  <c r="T76" i="25"/>
  <c r="U76" i="25"/>
  <c r="V76" i="25"/>
  <c r="D77" i="25"/>
  <c r="E77" i="25"/>
  <c r="F77" i="25"/>
  <c r="G77" i="25"/>
  <c r="H77" i="25"/>
  <c r="I77" i="25"/>
  <c r="J77" i="25"/>
  <c r="K77" i="25"/>
  <c r="L77" i="25"/>
  <c r="M77" i="25"/>
  <c r="N77" i="25"/>
  <c r="O77" i="25"/>
  <c r="P77" i="25"/>
  <c r="Q77" i="25"/>
  <c r="R77" i="25"/>
  <c r="S77" i="25"/>
  <c r="T77" i="25"/>
  <c r="U77" i="25"/>
  <c r="V77" i="25"/>
  <c r="D78" i="25"/>
  <c r="E78" i="25"/>
  <c r="F78" i="25"/>
  <c r="G78" i="25"/>
  <c r="H78" i="25"/>
  <c r="I78" i="25"/>
  <c r="J78" i="25"/>
  <c r="K78" i="25"/>
  <c r="L78" i="25"/>
  <c r="M78" i="25"/>
  <c r="N78" i="25"/>
  <c r="O78" i="25"/>
  <c r="P78" i="25"/>
  <c r="Q78" i="25"/>
  <c r="R78" i="25"/>
  <c r="S78" i="25"/>
  <c r="T78" i="25"/>
  <c r="U78" i="25"/>
  <c r="V78" i="25"/>
  <c r="D79" i="25"/>
  <c r="E79" i="25"/>
  <c r="F79" i="25"/>
  <c r="G79" i="25"/>
  <c r="H79" i="25"/>
  <c r="I79" i="25"/>
  <c r="J79" i="25"/>
  <c r="K79" i="25"/>
  <c r="L79" i="25"/>
  <c r="M79" i="25"/>
  <c r="N79" i="25"/>
  <c r="O79" i="25"/>
  <c r="P79" i="25"/>
  <c r="Q79" i="25"/>
  <c r="R79" i="25"/>
  <c r="S79" i="25"/>
  <c r="T79" i="25"/>
  <c r="U79" i="25"/>
  <c r="V79" i="25"/>
  <c r="C70" i="25"/>
  <c r="C71" i="25"/>
  <c r="C72" i="25"/>
  <c r="C75" i="25"/>
  <c r="C76" i="25"/>
  <c r="C77" i="25"/>
  <c r="C78" i="25"/>
  <c r="C79" i="25"/>
  <c r="C69" i="25"/>
  <c r="AV10" i="25"/>
  <c r="AW10" i="25"/>
  <c r="AX10" i="25"/>
  <c r="AY10" i="25"/>
  <c r="AV11" i="25"/>
  <c r="AW11" i="25"/>
  <c r="AX11" i="25"/>
  <c r="AY11" i="25"/>
  <c r="AV12" i="25"/>
  <c r="AW12" i="25"/>
  <c r="AX12" i="25"/>
  <c r="AV13" i="25"/>
  <c r="AW13" i="25"/>
  <c r="AX13" i="25"/>
  <c r="AV14" i="25"/>
  <c r="AW14" i="25"/>
  <c r="AX14" i="25"/>
  <c r="AY14" i="25"/>
  <c r="AV15" i="25"/>
  <c r="AW15" i="25"/>
  <c r="AX15" i="25"/>
  <c r="AV16" i="25"/>
  <c r="AW16" i="25"/>
  <c r="AX16" i="25"/>
  <c r="AV17" i="25"/>
  <c r="AW17" i="25"/>
  <c r="AX17" i="25"/>
  <c r="AV18" i="25"/>
  <c r="AW18" i="25"/>
  <c r="AX18" i="25"/>
  <c r="AY18" i="25"/>
  <c r="AV19" i="25"/>
  <c r="AW19" i="25"/>
  <c r="AX19" i="25"/>
  <c r="AY19" i="25"/>
  <c r="AV20" i="25"/>
  <c r="AW20" i="25"/>
  <c r="AX20" i="25"/>
  <c r="AY12" i="25"/>
  <c r="AY13" i="25"/>
  <c r="AY15" i="25"/>
  <c r="AY16" i="25"/>
  <c r="AY17" i="25"/>
  <c r="AY20" i="25"/>
  <c r="C104" i="26"/>
  <c r="B104" i="26"/>
  <c r="C121" i="25"/>
  <c r="B121" i="25"/>
  <c r="C316" i="12" l="1" a="1"/>
  <c r="C316" i="12" s="1"/>
  <c r="X316" i="12" a="1"/>
  <c r="X316" i="12" s="1"/>
  <c r="W316" i="12" a="1"/>
  <c r="W316" i="12" s="1"/>
  <c r="V316" i="12" a="1"/>
  <c r="V316" i="12" s="1"/>
  <c r="U316" i="12" a="1"/>
  <c r="U316" i="12" s="1"/>
  <c r="T316" i="12" a="1"/>
  <c r="T316" i="12" s="1"/>
  <c r="S316" i="12" a="1"/>
  <c r="S316" i="12" s="1"/>
  <c r="R316" i="12" a="1"/>
  <c r="R316" i="12" s="1"/>
  <c r="Q316" i="12" a="1"/>
  <c r="Q316" i="12" s="1"/>
  <c r="P316" i="12" a="1"/>
  <c r="P316" i="12" s="1"/>
  <c r="O316" i="12" a="1"/>
  <c r="O316" i="12" s="1"/>
  <c r="N316" i="12" a="1"/>
  <c r="N316" i="12" s="1"/>
  <c r="M316" i="12" a="1"/>
  <c r="M316" i="12" s="1"/>
  <c r="L316" i="12" a="1"/>
  <c r="L316" i="12" s="1"/>
  <c r="K316" i="12" a="1"/>
  <c r="K316" i="12" s="1"/>
  <c r="J316" i="12" a="1"/>
  <c r="J316" i="12" s="1"/>
  <c r="I316" i="12" a="1"/>
  <c r="I316" i="12" s="1"/>
  <c r="H316" i="12" a="1"/>
  <c r="H316" i="12" s="1"/>
  <c r="G316" i="12" a="1"/>
  <c r="G316" i="12" s="1"/>
  <c r="F316" i="12" a="1"/>
  <c r="F316" i="12" s="1"/>
  <c r="E316" i="12" a="1"/>
  <c r="E316" i="12" s="1"/>
  <c r="D316" i="12" a="1"/>
  <c r="D316" i="12" s="1"/>
  <c r="X315" i="12" a="1"/>
  <c r="X315" i="12" s="1"/>
  <c r="W315" i="12" a="1"/>
  <c r="W315" i="12" s="1"/>
  <c r="V315" i="12" a="1"/>
  <c r="V315" i="12" s="1"/>
  <c r="U315" i="12" a="1"/>
  <c r="U315" i="12" s="1"/>
  <c r="T315" i="12" a="1"/>
  <c r="T315" i="12" s="1"/>
  <c r="S315" i="12" a="1"/>
  <c r="S315" i="12" s="1"/>
  <c r="R315" i="12" a="1"/>
  <c r="R315" i="12" s="1"/>
  <c r="Q315" i="12" a="1"/>
  <c r="Q315" i="12" s="1"/>
  <c r="P315" i="12" a="1"/>
  <c r="P315" i="12" s="1"/>
  <c r="O315" i="12" a="1"/>
  <c r="O315" i="12" s="1"/>
  <c r="N315" i="12" a="1"/>
  <c r="N315" i="12" s="1"/>
  <c r="M315" i="12" a="1"/>
  <c r="M315" i="12" s="1"/>
  <c r="L315" i="12" a="1"/>
  <c r="L315" i="12" s="1"/>
  <c r="K315" i="12" a="1"/>
  <c r="K315" i="12" s="1"/>
  <c r="J315" i="12" a="1"/>
  <c r="J315" i="12" s="1"/>
  <c r="I315" i="12" a="1"/>
  <c r="I315" i="12" s="1"/>
  <c r="H315" i="12" a="1"/>
  <c r="H315" i="12" s="1"/>
  <c r="G315" i="12" a="1"/>
  <c r="G315" i="12" s="1"/>
  <c r="F315" i="12" a="1"/>
  <c r="F315" i="12" s="1"/>
  <c r="E315" i="12" a="1"/>
  <c r="E315" i="12" s="1"/>
  <c r="D315" i="12" a="1"/>
  <c r="D315" i="12" s="1"/>
  <c r="C315" i="12" a="1"/>
  <c r="C315" i="12" s="1"/>
  <c r="X314" i="12" a="1"/>
  <c r="X314" i="12" s="1"/>
  <c r="W314" i="12" a="1"/>
  <c r="W314" i="12" s="1"/>
  <c r="V314" i="12" a="1"/>
  <c r="V314" i="12" s="1"/>
  <c r="U314" i="12" a="1"/>
  <c r="U314" i="12" s="1"/>
  <c r="T314" i="12" a="1"/>
  <c r="T314" i="12" s="1"/>
  <c r="S314" i="12" a="1"/>
  <c r="S314" i="12" s="1"/>
  <c r="R314" i="12" a="1"/>
  <c r="R314" i="12" s="1"/>
  <c r="Q314" i="12" a="1"/>
  <c r="Q314" i="12" s="1"/>
  <c r="P314" i="12" a="1"/>
  <c r="P314" i="12" s="1"/>
  <c r="O314" i="12" a="1"/>
  <c r="O314" i="12" s="1"/>
  <c r="N314" i="12" a="1"/>
  <c r="N314" i="12" s="1"/>
  <c r="M314" i="12" a="1"/>
  <c r="M314" i="12" s="1"/>
  <c r="L314" i="12" a="1"/>
  <c r="L314" i="12" s="1"/>
  <c r="K314" i="12" a="1"/>
  <c r="K314" i="12" s="1"/>
  <c r="J314" i="12" a="1"/>
  <c r="J314" i="12" s="1"/>
  <c r="I314" i="12" a="1"/>
  <c r="I314" i="12" s="1"/>
  <c r="H314" i="12" a="1"/>
  <c r="H314" i="12" s="1"/>
  <c r="G314" i="12" a="1"/>
  <c r="G314" i="12" s="1"/>
  <c r="F314" i="12" a="1"/>
  <c r="F314" i="12" s="1"/>
  <c r="E314" i="12" a="1"/>
  <c r="E314" i="12" s="1"/>
  <c r="D314" i="12" a="1"/>
  <c r="D314" i="12" s="1"/>
  <c r="C314" i="12" a="1"/>
  <c r="C314" i="12" s="1"/>
  <c r="AC86" i="24" l="1"/>
  <c r="AD86" i="24"/>
  <c r="AE86" i="24"/>
  <c r="AF86" i="24"/>
  <c r="AG86" i="24"/>
  <c r="AH86" i="24"/>
  <c r="AI86" i="24"/>
  <c r="AJ86" i="24"/>
  <c r="AK86" i="24"/>
  <c r="AL86" i="24"/>
  <c r="AM86" i="24"/>
  <c r="AN86" i="24"/>
  <c r="AO86" i="24"/>
  <c r="AP86" i="24"/>
  <c r="AQ86" i="24"/>
  <c r="AR86" i="24"/>
  <c r="AS86" i="24"/>
  <c r="AT86" i="24"/>
  <c r="AU86" i="24"/>
  <c r="AC87" i="24"/>
  <c r="AD87" i="24"/>
  <c r="AE87" i="24"/>
  <c r="AF87" i="24"/>
  <c r="AG87" i="24"/>
  <c r="AH87" i="24"/>
  <c r="AI87" i="24"/>
  <c r="AJ87" i="24"/>
  <c r="AK87" i="24"/>
  <c r="AL87" i="24"/>
  <c r="AM87" i="24"/>
  <c r="AN87" i="24"/>
  <c r="AO87" i="24"/>
  <c r="AP87" i="24"/>
  <c r="AQ87" i="24"/>
  <c r="AR87" i="24"/>
  <c r="AS87" i="24"/>
  <c r="AT87" i="24"/>
  <c r="AU87" i="24"/>
  <c r="AC88" i="24"/>
  <c r="AD88" i="24"/>
  <c r="AE88" i="24"/>
  <c r="AF88" i="24"/>
  <c r="AG88" i="24"/>
  <c r="AH88" i="24"/>
  <c r="AI88" i="24"/>
  <c r="AJ88" i="24"/>
  <c r="AK88" i="24"/>
  <c r="AL88" i="24"/>
  <c r="AM88" i="24"/>
  <c r="AN88" i="24"/>
  <c r="AO88" i="24"/>
  <c r="AP88" i="24"/>
  <c r="AQ88" i="24"/>
  <c r="AR88" i="24"/>
  <c r="AS88" i="24"/>
  <c r="AT88" i="24"/>
  <c r="AU88" i="24"/>
  <c r="AC89" i="24"/>
  <c r="AD89" i="24"/>
  <c r="AE89" i="24"/>
  <c r="AF89" i="24"/>
  <c r="AG89" i="24"/>
  <c r="AH89" i="24"/>
  <c r="AI89" i="24"/>
  <c r="AJ89" i="24"/>
  <c r="AK89" i="24"/>
  <c r="AL89" i="24"/>
  <c r="AM89" i="24"/>
  <c r="AN89" i="24"/>
  <c r="AO89" i="24"/>
  <c r="AP89" i="24"/>
  <c r="AQ89" i="24"/>
  <c r="AR89" i="24"/>
  <c r="AS89" i="24"/>
  <c r="AT89" i="24"/>
  <c r="AU89" i="24"/>
  <c r="AC90" i="24"/>
  <c r="AD90" i="24"/>
  <c r="AE90" i="24"/>
  <c r="AF90" i="24"/>
  <c r="AG90" i="24"/>
  <c r="AH90" i="24"/>
  <c r="AI90" i="24"/>
  <c r="AJ90" i="24"/>
  <c r="AK90" i="24"/>
  <c r="AL90" i="24"/>
  <c r="AM90" i="24"/>
  <c r="AN90" i="24"/>
  <c r="AO90" i="24"/>
  <c r="AP90" i="24"/>
  <c r="AQ90" i="24"/>
  <c r="AR90" i="24"/>
  <c r="AS90" i="24"/>
  <c r="AT90" i="24"/>
  <c r="AU90" i="24"/>
  <c r="AC91" i="24"/>
  <c r="AD91" i="24"/>
  <c r="AE91" i="24"/>
  <c r="AF91" i="24"/>
  <c r="AG91" i="24"/>
  <c r="AH91" i="24"/>
  <c r="AI91" i="24"/>
  <c r="AJ91" i="24"/>
  <c r="AK91" i="24"/>
  <c r="AL91" i="24"/>
  <c r="AM91" i="24"/>
  <c r="AN91" i="24"/>
  <c r="AO91" i="24"/>
  <c r="AP91" i="24"/>
  <c r="AQ91" i="24"/>
  <c r="AR91" i="24"/>
  <c r="AS91" i="24"/>
  <c r="AT91" i="24"/>
  <c r="AU91" i="24"/>
  <c r="AC92" i="24"/>
  <c r="AD92" i="24"/>
  <c r="AE92" i="24"/>
  <c r="AF92" i="24"/>
  <c r="AG92" i="24"/>
  <c r="AH92" i="24"/>
  <c r="AI92" i="24"/>
  <c r="AJ92" i="24"/>
  <c r="AK92" i="24"/>
  <c r="AL92" i="24"/>
  <c r="AM92" i="24"/>
  <c r="AN92" i="24"/>
  <c r="AO92" i="24"/>
  <c r="AP92" i="24"/>
  <c r="AQ92" i="24"/>
  <c r="AR92" i="24"/>
  <c r="AS92" i="24"/>
  <c r="AT92" i="24"/>
  <c r="AU92" i="24"/>
  <c r="AC93" i="24"/>
  <c r="AD93" i="24"/>
  <c r="AE93" i="24"/>
  <c r="AF93" i="24"/>
  <c r="AG93" i="24"/>
  <c r="AH93" i="24"/>
  <c r="AI93" i="24"/>
  <c r="AJ93" i="24"/>
  <c r="AK93" i="24"/>
  <c r="AL93" i="24"/>
  <c r="AM93" i="24"/>
  <c r="AN93" i="24"/>
  <c r="AO93" i="24"/>
  <c r="AP93" i="24"/>
  <c r="AQ93" i="24"/>
  <c r="AR93" i="24"/>
  <c r="AS93" i="24"/>
  <c r="AT93" i="24"/>
  <c r="AU93" i="24"/>
  <c r="AC94" i="24"/>
  <c r="AD94" i="24"/>
  <c r="AE94" i="24"/>
  <c r="AF94" i="24"/>
  <c r="AG94" i="24"/>
  <c r="AH94" i="24"/>
  <c r="AI94" i="24"/>
  <c r="AJ94" i="24"/>
  <c r="AK94" i="24"/>
  <c r="AL94" i="24"/>
  <c r="AM94" i="24"/>
  <c r="AN94" i="24"/>
  <c r="AO94" i="24"/>
  <c r="AP94" i="24"/>
  <c r="AQ94" i="24"/>
  <c r="AR94" i="24"/>
  <c r="AS94" i="24"/>
  <c r="AT94" i="24"/>
  <c r="AU94" i="24"/>
  <c r="AC95" i="24"/>
  <c r="AD95" i="24"/>
  <c r="AE95" i="24"/>
  <c r="AF95" i="24"/>
  <c r="AG95" i="24"/>
  <c r="AH95" i="24"/>
  <c r="AI95" i="24"/>
  <c r="AJ95" i="24"/>
  <c r="AK95" i="24"/>
  <c r="AL95" i="24"/>
  <c r="AM95" i="24"/>
  <c r="AN95" i="24"/>
  <c r="AO95" i="24"/>
  <c r="AP95" i="24"/>
  <c r="AQ95" i="24"/>
  <c r="AR95" i="24"/>
  <c r="AS95" i="24"/>
  <c r="AT95" i="24"/>
  <c r="AU95" i="24"/>
  <c r="AC96" i="24"/>
  <c r="AD96" i="24"/>
  <c r="AE96" i="24"/>
  <c r="AF96" i="24"/>
  <c r="AG96" i="24"/>
  <c r="AH96" i="24"/>
  <c r="AI96" i="24"/>
  <c r="AJ96" i="24"/>
  <c r="AK96" i="24"/>
  <c r="AL96" i="24"/>
  <c r="AM96" i="24"/>
  <c r="AN96" i="24"/>
  <c r="AO96" i="24"/>
  <c r="AP96" i="24"/>
  <c r="AQ96" i="24"/>
  <c r="AR96" i="24"/>
  <c r="AS96" i="24"/>
  <c r="AT96" i="24"/>
  <c r="AU96" i="24"/>
  <c r="AC97" i="24"/>
  <c r="AD97" i="24"/>
  <c r="AE97" i="24"/>
  <c r="AF97" i="24"/>
  <c r="AG97" i="24"/>
  <c r="AH97" i="24"/>
  <c r="AI97" i="24"/>
  <c r="AJ97" i="24"/>
  <c r="AK97" i="24"/>
  <c r="AL97" i="24"/>
  <c r="AM97" i="24"/>
  <c r="AN97" i="24"/>
  <c r="AO97" i="24"/>
  <c r="AP97" i="24"/>
  <c r="AQ97" i="24"/>
  <c r="AR97" i="24"/>
  <c r="AS97" i="24"/>
  <c r="AT97" i="24"/>
  <c r="AU97" i="24"/>
  <c r="AC98" i="24"/>
  <c r="AD98" i="24"/>
  <c r="AE98" i="24"/>
  <c r="AF98" i="24"/>
  <c r="AG98" i="24"/>
  <c r="AH98" i="24"/>
  <c r="AI98" i="24"/>
  <c r="AJ98" i="24"/>
  <c r="AK98" i="24"/>
  <c r="AL98" i="24"/>
  <c r="AM98" i="24"/>
  <c r="AN98" i="24"/>
  <c r="AO98" i="24"/>
  <c r="AP98" i="24"/>
  <c r="AQ98" i="24"/>
  <c r="AR98" i="24"/>
  <c r="AS98" i="24"/>
  <c r="AT98" i="24"/>
  <c r="AU98" i="24"/>
  <c r="AC99" i="24"/>
  <c r="AD99" i="24"/>
  <c r="AE99" i="24"/>
  <c r="AF99" i="24"/>
  <c r="AG99" i="24"/>
  <c r="AH99" i="24"/>
  <c r="AI99" i="24"/>
  <c r="AJ99" i="24"/>
  <c r="AK99" i="24"/>
  <c r="AL99" i="24"/>
  <c r="AM99" i="24"/>
  <c r="AN99" i="24"/>
  <c r="AO99" i="24"/>
  <c r="AP99" i="24"/>
  <c r="AQ99" i="24"/>
  <c r="AR99" i="24"/>
  <c r="AS99" i="24"/>
  <c r="AT99" i="24"/>
  <c r="AU99" i="24"/>
  <c r="AC100" i="24"/>
  <c r="AD100" i="24"/>
  <c r="AE100" i="24"/>
  <c r="AF100" i="24"/>
  <c r="AG100" i="24"/>
  <c r="AH100" i="24"/>
  <c r="AI100" i="24"/>
  <c r="AJ100" i="24"/>
  <c r="AK100" i="24"/>
  <c r="AL100" i="24"/>
  <c r="AM100" i="24"/>
  <c r="AN100" i="24"/>
  <c r="AO100" i="24"/>
  <c r="AP100" i="24"/>
  <c r="AQ100" i="24"/>
  <c r="AR100" i="24"/>
  <c r="AS100" i="24"/>
  <c r="AT100" i="24"/>
  <c r="AU100" i="24"/>
  <c r="AC101" i="24"/>
  <c r="AD101" i="24"/>
  <c r="AE101" i="24"/>
  <c r="AF101" i="24"/>
  <c r="AG101" i="24"/>
  <c r="AH101" i="24"/>
  <c r="AI101" i="24"/>
  <c r="AJ101" i="24"/>
  <c r="AK101" i="24"/>
  <c r="AL101" i="24"/>
  <c r="AM101" i="24"/>
  <c r="AN101" i="24"/>
  <c r="AO101" i="24"/>
  <c r="AP101" i="24"/>
  <c r="AQ101" i="24"/>
  <c r="AR101" i="24"/>
  <c r="AS101" i="24"/>
  <c r="AT101" i="24"/>
  <c r="AU101" i="24"/>
  <c r="AC102" i="24"/>
  <c r="AD102" i="24"/>
  <c r="AE102" i="24"/>
  <c r="AF102" i="24"/>
  <c r="AG102" i="24"/>
  <c r="AH102" i="24"/>
  <c r="AI102" i="24"/>
  <c r="AJ102" i="24"/>
  <c r="AK102" i="24"/>
  <c r="AL102" i="24"/>
  <c r="AM102" i="24"/>
  <c r="AN102" i="24"/>
  <c r="AO102" i="24"/>
  <c r="AP102" i="24"/>
  <c r="AQ102" i="24"/>
  <c r="AR102" i="24"/>
  <c r="AS102" i="24"/>
  <c r="AT102" i="24"/>
  <c r="AU102" i="24"/>
  <c r="AC103" i="24"/>
  <c r="AD103" i="24"/>
  <c r="AE103" i="24"/>
  <c r="AF103" i="24"/>
  <c r="AG103" i="24"/>
  <c r="AH103" i="24"/>
  <c r="AI103" i="24"/>
  <c r="AJ103" i="24"/>
  <c r="AK103" i="24"/>
  <c r="AL103" i="24"/>
  <c r="AM103" i="24"/>
  <c r="AN103" i="24"/>
  <c r="AO103" i="24"/>
  <c r="AP103" i="24"/>
  <c r="AQ103" i="24"/>
  <c r="AR103" i="24"/>
  <c r="AS103" i="24"/>
  <c r="AT103" i="24"/>
  <c r="AU103" i="24"/>
  <c r="AC104" i="24"/>
  <c r="AD104" i="24"/>
  <c r="AE104" i="24"/>
  <c r="AF104" i="24"/>
  <c r="AG104" i="24"/>
  <c r="AH104" i="24"/>
  <c r="AI104" i="24"/>
  <c r="AJ104" i="24"/>
  <c r="AK104" i="24"/>
  <c r="AL104" i="24"/>
  <c r="AM104" i="24"/>
  <c r="AN104" i="24"/>
  <c r="AO104" i="24"/>
  <c r="AP104" i="24"/>
  <c r="AQ104" i="24"/>
  <c r="AR104" i="24"/>
  <c r="AS104" i="24"/>
  <c r="AT104" i="24"/>
  <c r="AU104" i="24"/>
  <c r="AC105" i="24"/>
  <c r="AD105" i="24"/>
  <c r="AE105" i="24"/>
  <c r="AF105" i="24"/>
  <c r="AG105" i="24"/>
  <c r="AH105" i="24"/>
  <c r="AI105" i="24"/>
  <c r="AJ105" i="24"/>
  <c r="AK105" i="24"/>
  <c r="AL105" i="24"/>
  <c r="AM105" i="24"/>
  <c r="AN105" i="24"/>
  <c r="AO105" i="24"/>
  <c r="AP105" i="24"/>
  <c r="AQ105" i="24"/>
  <c r="AR105" i="24"/>
  <c r="AS105" i="24"/>
  <c r="AT105" i="24"/>
  <c r="AU105" i="24"/>
  <c r="AC106" i="24"/>
  <c r="AD106" i="24"/>
  <c r="AE106" i="24"/>
  <c r="AF106" i="24"/>
  <c r="AG106" i="24"/>
  <c r="AH106" i="24"/>
  <c r="AI106" i="24"/>
  <c r="AJ106" i="24"/>
  <c r="AK106" i="24"/>
  <c r="AL106" i="24"/>
  <c r="AM106" i="24"/>
  <c r="AN106" i="24"/>
  <c r="AO106" i="24"/>
  <c r="AP106" i="24"/>
  <c r="AQ106" i="24"/>
  <c r="AR106" i="24"/>
  <c r="AS106" i="24"/>
  <c r="AT106" i="24"/>
  <c r="AU106" i="24"/>
  <c r="AC107" i="24"/>
  <c r="AD107" i="24"/>
  <c r="AE107" i="24"/>
  <c r="AF107" i="24"/>
  <c r="AG107" i="24"/>
  <c r="AH107" i="24"/>
  <c r="AI107" i="24"/>
  <c r="AJ107" i="24"/>
  <c r="AK107" i="24"/>
  <c r="AL107" i="24"/>
  <c r="AM107" i="24"/>
  <c r="AN107" i="24"/>
  <c r="AO107" i="24"/>
  <c r="AP107" i="24"/>
  <c r="AQ107" i="24"/>
  <c r="AR107" i="24"/>
  <c r="AS107" i="24"/>
  <c r="AT107" i="24"/>
  <c r="AU107" i="24"/>
  <c r="AC108" i="24"/>
  <c r="AD108" i="24"/>
  <c r="AE108" i="24"/>
  <c r="AF108" i="24"/>
  <c r="AG108" i="24"/>
  <c r="AH108" i="24"/>
  <c r="AI108" i="24"/>
  <c r="AJ108" i="24"/>
  <c r="AK108" i="24"/>
  <c r="AL108" i="24"/>
  <c r="AM108" i="24"/>
  <c r="AN108" i="24"/>
  <c r="AO108" i="24"/>
  <c r="AP108" i="24"/>
  <c r="AQ108" i="24"/>
  <c r="AR108" i="24"/>
  <c r="AS108" i="24"/>
  <c r="AT108" i="24"/>
  <c r="AU108" i="24"/>
  <c r="AB87" i="24"/>
  <c r="AB88" i="24"/>
  <c r="AB89" i="24"/>
  <c r="AB90" i="24"/>
  <c r="AB91" i="24"/>
  <c r="AB92" i="24"/>
  <c r="AB93" i="24"/>
  <c r="AB94" i="24"/>
  <c r="AB95" i="24"/>
  <c r="AB96" i="24"/>
  <c r="AB97" i="24"/>
  <c r="AB98" i="24"/>
  <c r="AB99" i="24"/>
  <c r="AB100" i="24"/>
  <c r="AB101" i="24"/>
  <c r="AB102" i="24"/>
  <c r="AB103" i="24"/>
  <c r="AB104" i="24"/>
  <c r="AB105" i="24"/>
  <c r="AB106" i="24"/>
  <c r="AB107" i="24"/>
  <c r="AB108" i="24"/>
  <c r="Z108" i="24"/>
  <c r="Z107" i="24"/>
  <c r="Z106" i="24"/>
  <c r="Z105" i="24"/>
  <c r="Z104" i="24"/>
  <c r="Z103" i="24"/>
  <c r="Z102" i="24"/>
  <c r="Z101" i="24"/>
  <c r="Z100" i="24"/>
  <c r="Z99" i="24"/>
  <c r="Z98" i="24"/>
  <c r="Z97" i="24"/>
  <c r="Z96" i="24"/>
  <c r="Z95" i="24"/>
  <c r="Z94" i="24"/>
  <c r="Z93" i="24"/>
  <c r="Z92" i="24"/>
  <c r="Z91" i="24"/>
  <c r="Z90" i="24"/>
  <c r="Z89" i="24"/>
  <c r="Z88" i="24"/>
  <c r="Z87" i="24"/>
  <c r="Z86" i="24"/>
  <c r="Z79" i="24"/>
  <c r="Z78" i="24"/>
  <c r="Z77" i="24"/>
  <c r="Z76" i="24"/>
  <c r="Z75" i="24"/>
  <c r="Z74" i="24"/>
  <c r="Z73" i="24"/>
  <c r="Z72" i="24"/>
  <c r="Z71" i="24"/>
  <c r="Z70" i="24"/>
  <c r="Z69" i="24"/>
  <c r="Z68" i="24"/>
  <c r="Z67" i="24"/>
  <c r="Z66" i="24"/>
  <c r="Z65" i="24"/>
  <c r="Z64" i="24"/>
  <c r="Z63" i="24"/>
  <c r="Z62" i="24"/>
  <c r="Z61" i="24"/>
  <c r="Z60" i="24"/>
  <c r="Z59" i="24"/>
  <c r="Z58" i="24"/>
  <c r="Z57" i="24"/>
  <c r="Z56" i="24"/>
  <c r="Z55" i="24"/>
  <c r="A79" i="24"/>
  <c r="A78" i="24"/>
  <c r="A77" i="24"/>
  <c r="A76" i="24"/>
  <c r="A75" i="24"/>
  <c r="A74" i="24"/>
  <c r="A73" i="24"/>
  <c r="A72" i="24"/>
  <c r="A71" i="24"/>
  <c r="A70" i="24"/>
  <c r="A69" i="24"/>
  <c r="A68" i="24"/>
  <c r="A67" i="24"/>
  <c r="A66" i="24"/>
  <c r="A65" i="24"/>
  <c r="A64" i="24"/>
  <c r="A63" i="24"/>
  <c r="A62" i="24"/>
  <c r="A61" i="24"/>
  <c r="A60" i="24"/>
  <c r="A59" i="24"/>
  <c r="A58" i="24"/>
  <c r="A57" i="24"/>
  <c r="A56" i="24"/>
  <c r="A55" i="24"/>
  <c r="A108" i="24"/>
  <c r="A107" i="24"/>
  <c r="A106" i="24"/>
  <c r="A105" i="24"/>
  <c r="A104" i="24"/>
  <c r="A103" i="24"/>
  <c r="A102" i="24"/>
  <c r="A101" i="24"/>
  <c r="A100" i="24"/>
  <c r="A99" i="24"/>
  <c r="A98" i="24"/>
  <c r="A97" i="24"/>
  <c r="A96" i="24"/>
  <c r="A95" i="24"/>
  <c r="A94" i="24"/>
  <c r="A93" i="24"/>
  <c r="A92" i="24"/>
  <c r="A91" i="24"/>
  <c r="A90" i="24"/>
  <c r="A89" i="24"/>
  <c r="A88" i="24"/>
  <c r="A87" i="24"/>
  <c r="A86" i="24"/>
  <c r="AU116" i="24"/>
  <c r="AT116" i="24"/>
  <c r="AS116" i="24"/>
  <c r="AR116" i="24"/>
  <c r="AQ116" i="24"/>
  <c r="AP116" i="24"/>
  <c r="AO116" i="24"/>
  <c r="AN116" i="24"/>
  <c r="AM116" i="24"/>
  <c r="AL116" i="24"/>
  <c r="AK116" i="24"/>
  <c r="AJ116" i="24"/>
  <c r="AI116" i="24"/>
  <c r="AH116" i="24"/>
  <c r="AG116" i="24"/>
  <c r="AF116" i="24"/>
  <c r="AE116" i="24"/>
  <c r="AD116" i="24"/>
  <c r="AC116" i="24"/>
  <c r="AB116" i="24"/>
  <c r="AU115" i="24"/>
  <c r="AT115" i="24"/>
  <c r="AS115" i="24"/>
  <c r="AR115" i="24"/>
  <c r="AQ115" i="24"/>
  <c r="AP115" i="24"/>
  <c r="AO115" i="24"/>
  <c r="AN115" i="24"/>
  <c r="AM115" i="24"/>
  <c r="AL115" i="24"/>
  <c r="AK115" i="24"/>
  <c r="AJ115" i="24"/>
  <c r="AI115" i="24"/>
  <c r="AH115" i="24"/>
  <c r="AG115" i="24"/>
  <c r="AF115" i="24"/>
  <c r="AE115" i="24"/>
  <c r="AD115" i="24"/>
  <c r="AC115" i="24"/>
  <c r="AB115" i="24"/>
  <c r="AU114" i="24"/>
  <c r="AT114" i="24"/>
  <c r="AS114" i="24"/>
  <c r="AR114" i="24"/>
  <c r="AQ114" i="24"/>
  <c r="AP114" i="24"/>
  <c r="AO114" i="24"/>
  <c r="AN114" i="24"/>
  <c r="AM114" i="24"/>
  <c r="AL114" i="24"/>
  <c r="AK114" i="24"/>
  <c r="AJ114" i="24"/>
  <c r="AI114" i="24"/>
  <c r="AH114" i="24"/>
  <c r="AG114" i="24"/>
  <c r="AF114" i="24"/>
  <c r="AE114" i="24"/>
  <c r="AD114" i="24"/>
  <c r="AC114" i="24"/>
  <c r="AB114" i="24"/>
  <c r="AU113" i="24"/>
  <c r="AT113" i="24"/>
  <c r="AS113" i="24"/>
  <c r="AR113" i="24"/>
  <c r="AQ113" i="24"/>
  <c r="AP113" i="24"/>
  <c r="AO113" i="24"/>
  <c r="AN113" i="24"/>
  <c r="AM113" i="24"/>
  <c r="AL113" i="24"/>
  <c r="AK113" i="24"/>
  <c r="AJ113" i="24"/>
  <c r="AI113" i="24"/>
  <c r="AH113" i="24"/>
  <c r="AG113" i="24"/>
  <c r="AF113" i="24"/>
  <c r="AE113" i="24"/>
  <c r="AD113" i="24"/>
  <c r="AC113" i="24"/>
  <c r="AB113" i="24"/>
  <c r="AU112" i="24"/>
  <c r="AT112" i="24"/>
  <c r="AS112" i="24"/>
  <c r="AR112" i="24"/>
  <c r="AQ112" i="24"/>
  <c r="AP112" i="24"/>
  <c r="AO112" i="24"/>
  <c r="AN112" i="24"/>
  <c r="AM112" i="24"/>
  <c r="AL112" i="24"/>
  <c r="AK112" i="24"/>
  <c r="AJ112" i="24"/>
  <c r="AI112" i="24"/>
  <c r="AH112" i="24"/>
  <c r="AG112" i="24"/>
  <c r="AF112" i="24"/>
  <c r="AE112" i="24"/>
  <c r="AD112" i="24"/>
  <c r="AC112" i="24"/>
  <c r="AB112" i="24"/>
  <c r="AU111" i="24"/>
  <c r="AT111" i="24"/>
  <c r="AS111" i="24"/>
  <c r="AR111" i="24"/>
  <c r="AQ111" i="24"/>
  <c r="AP111" i="24"/>
  <c r="AO111" i="24"/>
  <c r="AN111" i="24"/>
  <c r="AM111" i="24"/>
  <c r="AL111" i="24"/>
  <c r="AK111" i="24"/>
  <c r="AJ111" i="24"/>
  <c r="AI111" i="24"/>
  <c r="AH111" i="24"/>
  <c r="AG111" i="24"/>
  <c r="AF111" i="24"/>
  <c r="AE111" i="24"/>
  <c r="AD111" i="24"/>
  <c r="AC111" i="24"/>
  <c r="AB111" i="24"/>
  <c r="AU110" i="24"/>
  <c r="AT110" i="24"/>
  <c r="AS110" i="24"/>
  <c r="AR110" i="24"/>
  <c r="AQ110" i="24"/>
  <c r="AP110" i="24"/>
  <c r="AO110" i="24"/>
  <c r="AN110" i="24"/>
  <c r="AM110" i="24"/>
  <c r="AL110" i="24"/>
  <c r="AK110" i="24"/>
  <c r="AJ110" i="24"/>
  <c r="AI110" i="24"/>
  <c r="AH110" i="24"/>
  <c r="AG110" i="24"/>
  <c r="AF110" i="24"/>
  <c r="AE110" i="24"/>
  <c r="AD110" i="24"/>
  <c r="AC110" i="24"/>
  <c r="AB110" i="24"/>
  <c r="AU109" i="24"/>
  <c r="AT109" i="24"/>
  <c r="AS109" i="24"/>
  <c r="AR109" i="24"/>
  <c r="AQ109" i="24"/>
  <c r="AP109" i="24"/>
  <c r="AO109" i="24"/>
  <c r="AN109" i="24"/>
  <c r="AM109" i="24"/>
  <c r="AL109" i="24"/>
  <c r="AK109" i="24"/>
  <c r="AJ109" i="24"/>
  <c r="AI109" i="24"/>
  <c r="AH109" i="24"/>
  <c r="AG109" i="24"/>
  <c r="AF109" i="24"/>
  <c r="AE109" i="24"/>
  <c r="AD109" i="24"/>
  <c r="AC109" i="24"/>
  <c r="AB109" i="24"/>
  <c r="AB86" i="24"/>
  <c r="AA49" i="23" l="1"/>
  <c r="AB49" i="23"/>
  <c r="AC49" i="23"/>
  <c r="AD49" i="23"/>
  <c r="AE49" i="23"/>
  <c r="AF49" i="23"/>
  <c r="AG49" i="23"/>
  <c r="AH49" i="23"/>
  <c r="AI49" i="23"/>
  <c r="AJ49" i="23"/>
  <c r="AK49" i="23"/>
  <c r="AL49" i="23"/>
  <c r="AM49" i="23"/>
  <c r="AN49" i="23"/>
  <c r="AO49" i="23"/>
  <c r="AP49" i="23"/>
  <c r="AQ49" i="23"/>
  <c r="AR49" i="23"/>
  <c r="AS49" i="23"/>
  <c r="AA50" i="23"/>
  <c r="AB50" i="23"/>
  <c r="AC50" i="23"/>
  <c r="AD50" i="23"/>
  <c r="AE50" i="23"/>
  <c r="AF50" i="23"/>
  <c r="AG50" i="23"/>
  <c r="AH50" i="23"/>
  <c r="AI50" i="23"/>
  <c r="AJ50" i="23"/>
  <c r="AK50" i="23"/>
  <c r="AL50" i="23"/>
  <c r="AM50" i="23"/>
  <c r="AN50" i="23"/>
  <c r="AO50" i="23"/>
  <c r="AP50" i="23"/>
  <c r="AQ50" i="23"/>
  <c r="AR50" i="23"/>
  <c r="AS50" i="23"/>
  <c r="AA51" i="23"/>
  <c r="AB51" i="23"/>
  <c r="AC51" i="23"/>
  <c r="AD51" i="23"/>
  <c r="AE51" i="23"/>
  <c r="AF51" i="23"/>
  <c r="AG51" i="23"/>
  <c r="AH51" i="23"/>
  <c r="AI51" i="23"/>
  <c r="AJ51" i="23"/>
  <c r="AK51" i="23"/>
  <c r="AL51" i="23"/>
  <c r="AM51" i="23"/>
  <c r="AN51" i="23"/>
  <c r="AO51" i="23"/>
  <c r="AP51" i="23"/>
  <c r="AQ51" i="23"/>
  <c r="AR51" i="23"/>
  <c r="AS51" i="23"/>
  <c r="AA52" i="23"/>
  <c r="AB52" i="23"/>
  <c r="AC52" i="23"/>
  <c r="AD52" i="23"/>
  <c r="AE52" i="23"/>
  <c r="AF52" i="23"/>
  <c r="AG52" i="23"/>
  <c r="AH52" i="23"/>
  <c r="AI52" i="23"/>
  <c r="AJ52" i="23"/>
  <c r="AK52" i="23"/>
  <c r="AL52" i="23"/>
  <c r="AM52" i="23"/>
  <c r="AN52" i="23"/>
  <c r="AO52" i="23"/>
  <c r="AP52" i="23"/>
  <c r="AQ52" i="23"/>
  <c r="AR52" i="23"/>
  <c r="AS52" i="23"/>
  <c r="AA53" i="23"/>
  <c r="AB53" i="23"/>
  <c r="AC53" i="23"/>
  <c r="AD53" i="23"/>
  <c r="AE53" i="23"/>
  <c r="AF53" i="23"/>
  <c r="AG53" i="23"/>
  <c r="AH53" i="23"/>
  <c r="AI53" i="23"/>
  <c r="AJ53" i="23"/>
  <c r="AK53" i="23"/>
  <c r="AL53" i="23"/>
  <c r="AM53" i="23"/>
  <c r="AN53" i="23"/>
  <c r="AO53" i="23"/>
  <c r="AP53" i="23"/>
  <c r="AQ53" i="23"/>
  <c r="AR53" i="23"/>
  <c r="AS53" i="23"/>
  <c r="AA54" i="23"/>
  <c r="AB54" i="23"/>
  <c r="AC54" i="23"/>
  <c r="AD54" i="23"/>
  <c r="AE54" i="23"/>
  <c r="AF54" i="23"/>
  <c r="AG54" i="23"/>
  <c r="AH54" i="23"/>
  <c r="AI54" i="23"/>
  <c r="AJ54" i="23"/>
  <c r="AK54" i="23"/>
  <c r="AL54" i="23"/>
  <c r="AM54" i="23"/>
  <c r="AN54" i="23"/>
  <c r="AO54" i="23"/>
  <c r="AP54" i="23"/>
  <c r="AQ54" i="23"/>
  <c r="AR54" i="23"/>
  <c r="AS54" i="23"/>
  <c r="AA55" i="23"/>
  <c r="AB55" i="23"/>
  <c r="AC55" i="23"/>
  <c r="AD55" i="23"/>
  <c r="AE55" i="23"/>
  <c r="AF55" i="23"/>
  <c r="AG55" i="23"/>
  <c r="AH55" i="23"/>
  <c r="AI55" i="23"/>
  <c r="AJ55" i="23"/>
  <c r="AK55" i="23"/>
  <c r="AL55" i="23"/>
  <c r="AM55" i="23"/>
  <c r="AN55" i="23"/>
  <c r="AO55" i="23"/>
  <c r="AP55" i="23"/>
  <c r="AQ55" i="23"/>
  <c r="AR55" i="23"/>
  <c r="AS55" i="23"/>
  <c r="AA56" i="23"/>
  <c r="AB56" i="23"/>
  <c r="AC56" i="23"/>
  <c r="AD56" i="23"/>
  <c r="AE56" i="23"/>
  <c r="AF56" i="23"/>
  <c r="AG56" i="23"/>
  <c r="AH56" i="23"/>
  <c r="AI56" i="23"/>
  <c r="AJ56" i="23"/>
  <c r="AK56" i="23"/>
  <c r="AL56" i="23"/>
  <c r="AM56" i="23"/>
  <c r="AN56" i="23"/>
  <c r="AO56" i="23"/>
  <c r="AP56" i="23"/>
  <c r="AQ56" i="23"/>
  <c r="AR56" i="23"/>
  <c r="AS56" i="23"/>
  <c r="AA57" i="23"/>
  <c r="AB57" i="23"/>
  <c r="AC57" i="23"/>
  <c r="AD57" i="23"/>
  <c r="AE57" i="23"/>
  <c r="AF57" i="23"/>
  <c r="AG57" i="23"/>
  <c r="AH57" i="23"/>
  <c r="AI57" i="23"/>
  <c r="AJ57" i="23"/>
  <c r="AK57" i="23"/>
  <c r="AL57" i="23"/>
  <c r="AM57" i="23"/>
  <c r="AN57" i="23"/>
  <c r="AO57" i="23"/>
  <c r="AP57" i="23"/>
  <c r="AQ57" i="23"/>
  <c r="AR57" i="23"/>
  <c r="AS57" i="23"/>
  <c r="AA58" i="23"/>
  <c r="AB58" i="23"/>
  <c r="AC58" i="23"/>
  <c r="AD58" i="23"/>
  <c r="AE58" i="23"/>
  <c r="AF58" i="23"/>
  <c r="AG58" i="23"/>
  <c r="AH58" i="23"/>
  <c r="AI58" i="23"/>
  <c r="AJ58" i="23"/>
  <c r="AK58" i="23"/>
  <c r="AL58" i="23"/>
  <c r="AM58" i="23"/>
  <c r="AN58" i="23"/>
  <c r="AO58" i="23"/>
  <c r="AP58" i="23"/>
  <c r="AQ58" i="23"/>
  <c r="AR58" i="23"/>
  <c r="AS58" i="23"/>
  <c r="AA59" i="23"/>
  <c r="AB59" i="23"/>
  <c r="AC59" i="23"/>
  <c r="AD59" i="23"/>
  <c r="AE59" i="23"/>
  <c r="AF59" i="23"/>
  <c r="AG59" i="23"/>
  <c r="AH59" i="23"/>
  <c r="AI59" i="23"/>
  <c r="AJ59" i="23"/>
  <c r="AK59" i="23"/>
  <c r="AL59" i="23"/>
  <c r="AM59" i="23"/>
  <c r="AN59" i="23"/>
  <c r="AO59" i="23"/>
  <c r="AP59" i="23"/>
  <c r="AQ59" i="23"/>
  <c r="AR59" i="23"/>
  <c r="AS59" i="23"/>
  <c r="AA60" i="23"/>
  <c r="AB60" i="23"/>
  <c r="AC60" i="23"/>
  <c r="AD60" i="23"/>
  <c r="AE60" i="23"/>
  <c r="AF60" i="23"/>
  <c r="AG60" i="23"/>
  <c r="AH60" i="23"/>
  <c r="AI60" i="23"/>
  <c r="AJ60" i="23"/>
  <c r="AK60" i="23"/>
  <c r="AL60" i="23"/>
  <c r="AM60" i="23"/>
  <c r="AN60" i="23"/>
  <c r="AO60" i="23"/>
  <c r="AP60" i="23"/>
  <c r="AQ60" i="23"/>
  <c r="AR60" i="23"/>
  <c r="AS60" i="23"/>
  <c r="AA61" i="23"/>
  <c r="AB61" i="23"/>
  <c r="AC61" i="23"/>
  <c r="AD61" i="23"/>
  <c r="AE61" i="23"/>
  <c r="AF61" i="23"/>
  <c r="AG61" i="23"/>
  <c r="AH61" i="23"/>
  <c r="AI61" i="23"/>
  <c r="AJ61" i="23"/>
  <c r="AK61" i="23"/>
  <c r="AL61" i="23"/>
  <c r="AM61" i="23"/>
  <c r="AN61" i="23"/>
  <c r="AO61" i="23"/>
  <c r="AP61" i="23"/>
  <c r="AQ61" i="23"/>
  <c r="AR61" i="23"/>
  <c r="AS61" i="23"/>
  <c r="AA62" i="23"/>
  <c r="AB62" i="23"/>
  <c r="AC62" i="23"/>
  <c r="AD62" i="23"/>
  <c r="AE62" i="23"/>
  <c r="AF62" i="23"/>
  <c r="AG62" i="23"/>
  <c r="AH62" i="23"/>
  <c r="AI62" i="23"/>
  <c r="AJ62" i="23"/>
  <c r="AK62" i="23"/>
  <c r="AL62" i="23"/>
  <c r="AM62" i="23"/>
  <c r="AN62" i="23"/>
  <c r="AO62" i="23"/>
  <c r="AP62" i="23"/>
  <c r="AQ62" i="23"/>
  <c r="AR62" i="23"/>
  <c r="AS62" i="23"/>
  <c r="AA63" i="23"/>
  <c r="AB63" i="23"/>
  <c r="AC63" i="23"/>
  <c r="AD63" i="23"/>
  <c r="AE63" i="23"/>
  <c r="AF63" i="23"/>
  <c r="AG63" i="23"/>
  <c r="AH63" i="23"/>
  <c r="AI63" i="23"/>
  <c r="AJ63" i="23"/>
  <c r="AK63" i="23"/>
  <c r="AL63" i="23"/>
  <c r="AM63" i="23"/>
  <c r="AN63" i="23"/>
  <c r="AO63" i="23"/>
  <c r="AP63" i="23"/>
  <c r="AQ63" i="23"/>
  <c r="AR63" i="23"/>
  <c r="AS63" i="23"/>
  <c r="AA64" i="23"/>
  <c r="AB64" i="23"/>
  <c r="AC64" i="23"/>
  <c r="AD64" i="23"/>
  <c r="AE64" i="23"/>
  <c r="AF64" i="23"/>
  <c r="AG64" i="23"/>
  <c r="AH64" i="23"/>
  <c r="AI64" i="23"/>
  <c r="AJ64" i="23"/>
  <c r="AK64" i="23"/>
  <c r="AL64" i="23"/>
  <c r="AM64" i="23"/>
  <c r="AN64" i="23"/>
  <c r="AO64" i="23"/>
  <c r="AP64" i="23"/>
  <c r="AQ64" i="23"/>
  <c r="AR64" i="23"/>
  <c r="AS64" i="23"/>
  <c r="AA65" i="23"/>
  <c r="AB65" i="23"/>
  <c r="AC65" i="23"/>
  <c r="AD65" i="23"/>
  <c r="AE65" i="23"/>
  <c r="AF65" i="23"/>
  <c r="AG65" i="23"/>
  <c r="AH65" i="23"/>
  <c r="AI65" i="23"/>
  <c r="AJ65" i="23"/>
  <c r="AK65" i="23"/>
  <c r="AL65" i="23"/>
  <c r="AM65" i="23"/>
  <c r="AN65" i="23"/>
  <c r="AO65" i="23"/>
  <c r="AP65" i="23"/>
  <c r="AQ65" i="23"/>
  <c r="AR65" i="23"/>
  <c r="AS65" i="23"/>
  <c r="AA66" i="23"/>
  <c r="AB66" i="23"/>
  <c r="AC66" i="23"/>
  <c r="AD66" i="23"/>
  <c r="AE66" i="23"/>
  <c r="AF66" i="23"/>
  <c r="AG66" i="23"/>
  <c r="AH66" i="23"/>
  <c r="AI66" i="23"/>
  <c r="AJ66" i="23"/>
  <c r="AK66" i="23"/>
  <c r="AL66" i="23"/>
  <c r="AM66" i="23"/>
  <c r="AN66" i="23"/>
  <c r="AO66" i="23"/>
  <c r="AP66" i="23"/>
  <c r="AQ66" i="23"/>
  <c r="AR66" i="23"/>
  <c r="AS66" i="23"/>
  <c r="AA67" i="23"/>
  <c r="AB67" i="23"/>
  <c r="AC67" i="23"/>
  <c r="AD67" i="23"/>
  <c r="AE67" i="23"/>
  <c r="AF67" i="23"/>
  <c r="AG67" i="23"/>
  <c r="AH67" i="23"/>
  <c r="AI67" i="23"/>
  <c r="AJ67" i="23"/>
  <c r="AK67" i="23"/>
  <c r="AL67" i="23"/>
  <c r="AM67" i="23"/>
  <c r="AN67" i="23"/>
  <c r="AO67" i="23"/>
  <c r="AP67" i="23"/>
  <c r="AQ67" i="23"/>
  <c r="AR67" i="23"/>
  <c r="AS67" i="23"/>
  <c r="AA68" i="23"/>
  <c r="AB68" i="23"/>
  <c r="AC68" i="23"/>
  <c r="AD68" i="23"/>
  <c r="AE68" i="23"/>
  <c r="AF68" i="23"/>
  <c r="AG68" i="23"/>
  <c r="AH68" i="23"/>
  <c r="AI68" i="23"/>
  <c r="AJ68" i="23"/>
  <c r="AK68" i="23"/>
  <c r="AL68" i="23"/>
  <c r="AM68" i="23"/>
  <c r="AN68" i="23"/>
  <c r="AO68" i="23"/>
  <c r="AP68" i="23"/>
  <c r="AQ68" i="23"/>
  <c r="AR68" i="23"/>
  <c r="AS68" i="23"/>
  <c r="AA69" i="23"/>
  <c r="AB69" i="23"/>
  <c r="AC69" i="23"/>
  <c r="AD69" i="23"/>
  <c r="AE69" i="23"/>
  <c r="AF69" i="23"/>
  <c r="AG69" i="23"/>
  <c r="AH69" i="23"/>
  <c r="AI69" i="23"/>
  <c r="AJ69" i="23"/>
  <c r="AK69" i="23"/>
  <c r="AL69" i="23"/>
  <c r="AM69" i="23"/>
  <c r="AN69" i="23"/>
  <c r="AO69" i="23"/>
  <c r="AP69" i="23"/>
  <c r="AQ69" i="23"/>
  <c r="AR69" i="23"/>
  <c r="AS69" i="23"/>
  <c r="AA70" i="23"/>
  <c r="AB70" i="23"/>
  <c r="AC70" i="23"/>
  <c r="AD70" i="23"/>
  <c r="AE70" i="23"/>
  <c r="AF70" i="23"/>
  <c r="AG70" i="23"/>
  <c r="AH70" i="23"/>
  <c r="AI70" i="23"/>
  <c r="AJ70" i="23"/>
  <c r="AK70" i="23"/>
  <c r="AL70" i="23"/>
  <c r="AM70" i="23"/>
  <c r="AN70" i="23"/>
  <c r="AO70" i="23"/>
  <c r="AP70" i="23"/>
  <c r="AQ70" i="23"/>
  <c r="AR70" i="23"/>
  <c r="AS70" i="23"/>
  <c r="AA71" i="23"/>
  <c r="AB71" i="23"/>
  <c r="AC71" i="23"/>
  <c r="AD71" i="23"/>
  <c r="AE71" i="23"/>
  <c r="AF71" i="23"/>
  <c r="AG71" i="23"/>
  <c r="AH71" i="23"/>
  <c r="AI71" i="23"/>
  <c r="AJ71" i="23"/>
  <c r="AK71" i="23"/>
  <c r="AL71" i="23"/>
  <c r="AM71" i="23"/>
  <c r="AN71" i="23"/>
  <c r="AO71" i="23"/>
  <c r="AP71" i="23"/>
  <c r="AQ71" i="23"/>
  <c r="AR71" i="23"/>
  <c r="AS71" i="23"/>
  <c r="AA72" i="23"/>
  <c r="AB72" i="23"/>
  <c r="AC72" i="23"/>
  <c r="AD72" i="23"/>
  <c r="AE72" i="23"/>
  <c r="AF72" i="23"/>
  <c r="AG72" i="23"/>
  <c r="AH72" i="23"/>
  <c r="AI72" i="23"/>
  <c r="AJ72" i="23"/>
  <c r="AK72" i="23"/>
  <c r="AL72" i="23"/>
  <c r="AM72" i="23"/>
  <c r="AN72" i="23"/>
  <c r="AO72" i="23"/>
  <c r="AP72" i="23"/>
  <c r="AQ72" i="23"/>
  <c r="AR72" i="23"/>
  <c r="AS72" i="23"/>
  <c r="AA73" i="23"/>
  <c r="AB73" i="23"/>
  <c r="AC73" i="23"/>
  <c r="AD73" i="23"/>
  <c r="AE73" i="23"/>
  <c r="AF73" i="23"/>
  <c r="AG73" i="23"/>
  <c r="AH73" i="23"/>
  <c r="AI73" i="23"/>
  <c r="AJ73" i="23"/>
  <c r="AK73" i="23"/>
  <c r="AL73" i="23"/>
  <c r="AM73" i="23"/>
  <c r="AN73" i="23"/>
  <c r="AO73" i="23"/>
  <c r="AP73" i="23"/>
  <c r="AQ73" i="23"/>
  <c r="AR73" i="23"/>
  <c r="AS73" i="23"/>
  <c r="AA74" i="23"/>
  <c r="AB74" i="23"/>
  <c r="AC74" i="23"/>
  <c r="AD74" i="23"/>
  <c r="AE74" i="23"/>
  <c r="AF74" i="23"/>
  <c r="AG74" i="23"/>
  <c r="AH74" i="23"/>
  <c r="AI74" i="23"/>
  <c r="AJ74" i="23"/>
  <c r="AK74" i="23"/>
  <c r="AL74" i="23"/>
  <c r="AM74" i="23"/>
  <c r="AN74" i="23"/>
  <c r="AO74" i="23"/>
  <c r="AP74" i="23"/>
  <c r="AQ74" i="23"/>
  <c r="AR74" i="23"/>
  <c r="AS74" i="23"/>
  <c r="AA75" i="23"/>
  <c r="AB75" i="23"/>
  <c r="AC75" i="23"/>
  <c r="AD75" i="23"/>
  <c r="AE75" i="23"/>
  <c r="AF75" i="23"/>
  <c r="AG75" i="23"/>
  <c r="AH75" i="23"/>
  <c r="AI75" i="23"/>
  <c r="AJ75" i="23"/>
  <c r="AK75" i="23"/>
  <c r="AL75" i="23"/>
  <c r="AM75" i="23"/>
  <c r="AN75" i="23"/>
  <c r="AO75" i="23"/>
  <c r="AP75" i="23"/>
  <c r="AQ75" i="23"/>
  <c r="AR75" i="23"/>
  <c r="AS75" i="23"/>
  <c r="AA76" i="23"/>
  <c r="AB76" i="23"/>
  <c r="AC76" i="23"/>
  <c r="AD76" i="23"/>
  <c r="AE76" i="23"/>
  <c r="AF76" i="23"/>
  <c r="AG76" i="23"/>
  <c r="AH76" i="23"/>
  <c r="AI76" i="23"/>
  <c r="AJ76" i="23"/>
  <c r="AK76" i="23"/>
  <c r="AL76" i="23"/>
  <c r="AM76" i="23"/>
  <c r="AN76" i="23"/>
  <c r="AO76" i="23"/>
  <c r="AP76" i="23"/>
  <c r="AQ76" i="23"/>
  <c r="AR76" i="23"/>
  <c r="AS76" i="23"/>
  <c r="AA77" i="23"/>
  <c r="AB77" i="23"/>
  <c r="AC77" i="23"/>
  <c r="AD77" i="23"/>
  <c r="AE77" i="23"/>
  <c r="AF77" i="23"/>
  <c r="AG77" i="23"/>
  <c r="AH77" i="23"/>
  <c r="AI77" i="23"/>
  <c r="AJ77" i="23"/>
  <c r="AK77" i="23"/>
  <c r="AL77" i="23"/>
  <c r="AM77" i="23"/>
  <c r="AN77" i="23"/>
  <c r="AO77" i="23"/>
  <c r="AP77" i="23"/>
  <c r="AQ77" i="23"/>
  <c r="AR77" i="23"/>
  <c r="AS77" i="23"/>
  <c r="AA78" i="23"/>
  <c r="AB78" i="23"/>
  <c r="AC78" i="23"/>
  <c r="AD78" i="23"/>
  <c r="AE78" i="23"/>
  <c r="AF78" i="23"/>
  <c r="AG78" i="23"/>
  <c r="AH78" i="23"/>
  <c r="AI78" i="23"/>
  <c r="AJ78" i="23"/>
  <c r="AK78" i="23"/>
  <c r="AL78" i="23"/>
  <c r="AM78" i="23"/>
  <c r="AN78" i="23"/>
  <c r="AO78" i="23"/>
  <c r="AP78" i="23"/>
  <c r="AQ78" i="23"/>
  <c r="AR78" i="23"/>
  <c r="AS78" i="23"/>
  <c r="AA79" i="23"/>
  <c r="AB79" i="23"/>
  <c r="AC79" i="23"/>
  <c r="AD79" i="23"/>
  <c r="AE79" i="23"/>
  <c r="AF79" i="23"/>
  <c r="AG79" i="23"/>
  <c r="AH79" i="23"/>
  <c r="AI79" i="23"/>
  <c r="AJ79" i="23"/>
  <c r="AK79" i="23"/>
  <c r="AL79" i="23"/>
  <c r="AM79" i="23"/>
  <c r="AN79" i="23"/>
  <c r="AO79" i="23"/>
  <c r="AP79" i="23"/>
  <c r="AQ79" i="23"/>
  <c r="AR79" i="23"/>
  <c r="AS79" i="23"/>
  <c r="Z50" i="23"/>
  <c r="Z51" i="23"/>
  <c r="Z52" i="23"/>
  <c r="Z53" i="23"/>
  <c r="Z54" i="23"/>
  <c r="Z55" i="23"/>
  <c r="Z56" i="23"/>
  <c r="Z57" i="23"/>
  <c r="Z58" i="23"/>
  <c r="Z59" i="23"/>
  <c r="Z60" i="23"/>
  <c r="Z61" i="23"/>
  <c r="Z62" i="23"/>
  <c r="Z63" i="23"/>
  <c r="Z64" i="23"/>
  <c r="Z65" i="23"/>
  <c r="Z66" i="23"/>
  <c r="Z67" i="23"/>
  <c r="Z68" i="23"/>
  <c r="Z69" i="23"/>
  <c r="Z70" i="23"/>
  <c r="Z71" i="23"/>
  <c r="Z72" i="23"/>
  <c r="Z73" i="23"/>
  <c r="Z74" i="23"/>
  <c r="Z75" i="23"/>
  <c r="Z76" i="23"/>
  <c r="Z77" i="23"/>
  <c r="Z78" i="23"/>
  <c r="Z79" i="23"/>
  <c r="AC49" i="24" l="1"/>
  <c r="AD49" i="24"/>
  <c r="AE49" i="24"/>
  <c r="AF49" i="24"/>
  <c r="AG49" i="24"/>
  <c r="AH49" i="24"/>
  <c r="AI49" i="24"/>
  <c r="AJ49" i="24"/>
  <c r="AK49" i="24"/>
  <c r="AL49" i="24"/>
  <c r="AM49" i="24"/>
  <c r="AN49" i="24"/>
  <c r="AO49" i="24"/>
  <c r="AP49" i="24"/>
  <c r="AQ49" i="24"/>
  <c r="AR49" i="24"/>
  <c r="AS49" i="24"/>
  <c r="AT49" i="24"/>
  <c r="AU49" i="24"/>
  <c r="AC50" i="24"/>
  <c r="AD50" i="24"/>
  <c r="AE50" i="24"/>
  <c r="AF50" i="24"/>
  <c r="AG50" i="24"/>
  <c r="AH50" i="24"/>
  <c r="AI50" i="24"/>
  <c r="AJ50" i="24"/>
  <c r="AK50" i="24"/>
  <c r="AL50" i="24"/>
  <c r="AM50" i="24"/>
  <c r="AN50" i="24"/>
  <c r="AO50" i="24"/>
  <c r="AP50" i="24"/>
  <c r="AQ50" i="24"/>
  <c r="AR50" i="24"/>
  <c r="AS50" i="24"/>
  <c r="AT50" i="24"/>
  <c r="AU50" i="24"/>
  <c r="AC51" i="24"/>
  <c r="AD51" i="24"/>
  <c r="AE51" i="24"/>
  <c r="AF51" i="24"/>
  <c r="AG51" i="24"/>
  <c r="AH51" i="24"/>
  <c r="AI51" i="24"/>
  <c r="AJ51" i="24"/>
  <c r="AK51" i="24"/>
  <c r="AL51" i="24"/>
  <c r="AM51" i="24"/>
  <c r="AN51" i="24"/>
  <c r="AO51" i="24"/>
  <c r="AP51" i="24"/>
  <c r="AQ51" i="24"/>
  <c r="AR51" i="24"/>
  <c r="AS51" i="24"/>
  <c r="AT51" i="24"/>
  <c r="AU51" i="24"/>
  <c r="AC52" i="24"/>
  <c r="AD52" i="24"/>
  <c r="AE52" i="24"/>
  <c r="AF52" i="24"/>
  <c r="AG52" i="24"/>
  <c r="AH52" i="24"/>
  <c r="AI52" i="24"/>
  <c r="AJ52" i="24"/>
  <c r="AK52" i="24"/>
  <c r="AL52" i="24"/>
  <c r="AM52" i="24"/>
  <c r="AN52" i="24"/>
  <c r="AO52" i="24"/>
  <c r="AP52" i="24"/>
  <c r="AQ52" i="24"/>
  <c r="AR52" i="24"/>
  <c r="AS52" i="24"/>
  <c r="AT52" i="24"/>
  <c r="AU52" i="24"/>
  <c r="AC53" i="24"/>
  <c r="AD53" i="24"/>
  <c r="AE53" i="24"/>
  <c r="AF53" i="24"/>
  <c r="AG53" i="24"/>
  <c r="AH53" i="24"/>
  <c r="AI53" i="24"/>
  <c r="AJ53" i="24"/>
  <c r="AK53" i="24"/>
  <c r="AL53" i="24"/>
  <c r="AM53" i="24"/>
  <c r="AN53" i="24"/>
  <c r="AO53" i="24"/>
  <c r="AP53" i="24"/>
  <c r="AQ53" i="24"/>
  <c r="AR53" i="24"/>
  <c r="AS53" i="24"/>
  <c r="AT53" i="24"/>
  <c r="AU53" i="24"/>
  <c r="AC54" i="24"/>
  <c r="AD54" i="24"/>
  <c r="AE54" i="24"/>
  <c r="AF54" i="24"/>
  <c r="AG54" i="24"/>
  <c r="AH54" i="24"/>
  <c r="AI54" i="24"/>
  <c r="AJ54" i="24"/>
  <c r="AK54" i="24"/>
  <c r="AL54" i="24"/>
  <c r="AM54" i="24"/>
  <c r="AN54" i="24"/>
  <c r="AO54" i="24"/>
  <c r="AP54" i="24"/>
  <c r="AQ54" i="24"/>
  <c r="AR54" i="24"/>
  <c r="AS54" i="24"/>
  <c r="AT54" i="24"/>
  <c r="AU54" i="24"/>
  <c r="AC55" i="24"/>
  <c r="AD55" i="24"/>
  <c r="AE55" i="24"/>
  <c r="AF55" i="24"/>
  <c r="AG55" i="24"/>
  <c r="AH55" i="24"/>
  <c r="AI55" i="24"/>
  <c r="AJ55" i="24"/>
  <c r="AK55" i="24"/>
  <c r="AL55" i="24"/>
  <c r="AM55" i="24"/>
  <c r="AN55" i="24"/>
  <c r="AO55" i="24"/>
  <c r="AP55" i="24"/>
  <c r="AQ55" i="24"/>
  <c r="AR55" i="24"/>
  <c r="AS55" i="24"/>
  <c r="AT55" i="24"/>
  <c r="AU55" i="24"/>
  <c r="AC56" i="24"/>
  <c r="AD56" i="24"/>
  <c r="AE56" i="24"/>
  <c r="AF56" i="24"/>
  <c r="AG56" i="24"/>
  <c r="AH56" i="24"/>
  <c r="AI56" i="24"/>
  <c r="AJ56" i="24"/>
  <c r="AK56" i="24"/>
  <c r="AL56" i="24"/>
  <c r="AM56" i="24"/>
  <c r="AN56" i="24"/>
  <c r="AO56" i="24"/>
  <c r="AP56" i="24"/>
  <c r="AQ56" i="24"/>
  <c r="AR56" i="24"/>
  <c r="AS56" i="24"/>
  <c r="AT56" i="24"/>
  <c r="AU56" i="24"/>
  <c r="AC57" i="24"/>
  <c r="AD57" i="24"/>
  <c r="AE57" i="24"/>
  <c r="AF57" i="24"/>
  <c r="AG57" i="24"/>
  <c r="AH57" i="24"/>
  <c r="AI57" i="24"/>
  <c r="AJ57" i="24"/>
  <c r="AK57" i="24"/>
  <c r="AL57" i="24"/>
  <c r="AM57" i="24"/>
  <c r="AN57" i="24"/>
  <c r="AO57" i="24"/>
  <c r="AP57" i="24"/>
  <c r="AQ57" i="24"/>
  <c r="AR57" i="24"/>
  <c r="AS57" i="24"/>
  <c r="AT57" i="24"/>
  <c r="AU57" i="24"/>
  <c r="AC58" i="24"/>
  <c r="AD58" i="24"/>
  <c r="AE58" i="24"/>
  <c r="AF58" i="24"/>
  <c r="AG58" i="24"/>
  <c r="AH58" i="24"/>
  <c r="AI58" i="24"/>
  <c r="AJ58" i="24"/>
  <c r="AK58" i="24"/>
  <c r="AL58" i="24"/>
  <c r="AM58" i="24"/>
  <c r="AN58" i="24"/>
  <c r="AO58" i="24"/>
  <c r="AP58" i="24"/>
  <c r="AQ58" i="24"/>
  <c r="AR58" i="24"/>
  <c r="AS58" i="24"/>
  <c r="AT58" i="24"/>
  <c r="AU58" i="24"/>
  <c r="AC59" i="24"/>
  <c r="AD59" i="24"/>
  <c r="AE59" i="24"/>
  <c r="AF59" i="24"/>
  <c r="AG59" i="24"/>
  <c r="AH59" i="24"/>
  <c r="AI59" i="24"/>
  <c r="AJ59" i="24"/>
  <c r="AK59" i="24"/>
  <c r="AL59" i="24"/>
  <c r="AM59" i="24"/>
  <c r="AN59" i="24"/>
  <c r="AO59" i="24"/>
  <c r="AP59" i="24"/>
  <c r="AQ59" i="24"/>
  <c r="AR59" i="24"/>
  <c r="AS59" i="24"/>
  <c r="AT59" i="24"/>
  <c r="AU59" i="24"/>
  <c r="AC60" i="24"/>
  <c r="AD60" i="24"/>
  <c r="AE60" i="24"/>
  <c r="AF60" i="24"/>
  <c r="AG60" i="24"/>
  <c r="AH60" i="24"/>
  <c r="AI60" i="24"/>
  <c r="AJ60" i="24"/>
  <c r="AK60" i="24"/>
  <c r="AL60" i="24"/>
  <c r="AM60" i="24"/>
  <c r="AN60" i="24"/>
  <c r="AO60" i="24"/>
  <c r="AP60" i="24"/>
  <c r="AQ60" i="24"/>
  <c r="AR60" i="24"/>
  <c r="AS60" i="24"/>
  <c r="AT60" i="24"/>
  <c r="AU60" i="24"/>
  <c r="AC61" i="24"/>
  <c r="AD61" i="24"/>
  <c r="AE61" i="24"/>
  <c r="AF61" i="24"/>
  <c r="AG61" i="24"/>
  <c r="AH61" i="24"/>
  <c r="AI61" i="24"/>
  <c r="AJ61" i="24"/>
  <c r="AK61" i="24"/>
  <c r="AL61" i="24"/>
  <c r="AM61" i="24"/>
  <c r="AN61" i="24"/>
  <c r="AO61" i="24"/>
  <c r="AP61" i="24"/>
  <c r="AQ61" i="24"/>
  <c r="AR61" i="24"/>
  <c r="AS61" i="24"/>
  <c r="AT61" i="24"/>
  <c r="AU61" i="24"/>
  <c r="AC62" i="24"/>
  <c r="AD62" i="24"/>
  <c r="AE62" i="24"/>
  <c r="AF62" i="24"/>
  <c r="AG62" i="24"/>
  <c r="AH62" i="24"/>
  <c r="AI62" i="24"/>
  <c r="AJ62" i="24"/>
  <c r="AK62" i="24"/>
  <c r="AL62" i="24"/>
  <c r="AM62" i="24"/>
  <c r="AN62" i="24"/>
  <c r="AO62" i="24"/>
  <c r="AP62" i="24"/>
  <c r="AQ62" i="24"/>
  <c r="AR62" i="24"/>
  <c r="AS62" i="24"/>
  <c r="AT62" i="24"/>
  <c r="AU62" i="24"/>
  <c r="AC63" i="24"/>
  <c r="AD63" i="24"/>
  <c r="AE63" i="24"/>
  <c r="AF63" i="24"/>
  <c r="AG63" i="24"/>
  <c r="AH63" i="24"/>
  <c r="AI63" i="24"/>
  <c r="AJ63" i="24"/>
  <c r="AK63" i="24"/>
  <c r="AL63" i="24"/>
  <c r="AM63" i="24"/>
  <c r="AN63" i="24"/>
  <c r="AO63" i="24"/>
  <c r="AP63" i="24"/>
  <c r="AQ63" i="24"/>
  <c r="AR63" i="24"/>
  <c r="AS63" i="24"/>
  <c r="AT63" i="24"/>
  <c r="AU63" i="24"/>
  <c r="AC64" i="24"/>
  <c r="AD64" i="24"/>
  <c r="AE64" i="24"/>
  <c r="AF64" i="24"/>
  <c r="AG64" i="24"/>
  <c r="AH64" i="24"/>
  <c r="AI64" i="24"/>
  <c r="AJ64" i="24"/>
  <c r="AK64" i="24"/>
  <c r="AL64" i="24"/>
  <c r="AM64" i="24"/>
  <c r="AN64" i="24"/>
  <c r="AO64" i="24"/>
  <c r="AP64" i="24"/>
  <c r="AQ64" i="24"/>
  <c r="AR64" i="24"/>
  <c r="AS64" i="24"/>
  <c r="AT64" i="24"/>
  <c r="AU64" i="24"/>
  <c r="AC65" i="24"/>
  <c r="AD65" i="24"/>
  <c r="AE65" i="24"/>
  <c r="AF65" i="24"/>
  <c r="AG65" i="24"/>
  <c r="AH65" i="24"/>
  <c r="AI65" i="24"/>
  <c r="AJ65" i="24"/>
  <c r="AK65" i="24"/>
  <c r="AL65" i="24"/>
  <c r="AM65" i="24"/>
  <c r="AN65" i="24"/>
  <c r="AO65" i="24"/>
  <c r="AP65" i="24"/>
  <c r="AQ65" i="24"/>
  <c r="AR65" i="24"/>
  <c r="AS65" i="24"/>
  <c r="AT65" i="24"/>
  <c r="AU65" i="24"/>
  <c r="AC66" i="24"/>
  <c r="AD66" i="24"/>
  <c r="AE66" i="24"/>
  <c r="AF66" i="24"/>
  <c r="AG66" i="24"/>
  <c r="AH66" i="24"/>
  <c r="AI66" i="24"/>
  <c r="AJ66" i="24"/>
  <c r="AK66" i="24"/>
  <c r="AL66" i="24"/>
  <c r="AM66" i="24"/>
  <c r="AN66" i="24"/>
  <c r="AO66" i="24"/>
  <c r="AP66" i="24"/>
  <c r="AQ66" i="24"/>
  <c r="AR66" i="24"/>
  <c r="AS66" i="24"/>
  <c r="AT66" i="24"/>
  <c r="AU66" i="24"/>
  <c r="AC67" i="24"/>
  <c r="AD67" i="24"/>
  <c r="AE67" i="24"/>
  <c r="AF67" i="24"/>
  <c r="AG67" i="24"/>
  <c r="AH67" i="24"/>
  <c r="AI67" i="24"/>
  <c r="AJ67" i="24"/>
  <c r="AK67" i="24"/>
  <c r="AL67" i="24"/>
  <c r="AM67" i="24"/>
  <c r="AN67" i="24"/>
  <c r="AO67" i="24"/>
  <c r="AP67" i="24"/>
  <c r="AQ67" i="24"/>
  <c r="AR67" i="24"/>
  <c r="AS67" i="24"/>
  <c r="AT67" i="24"/>
  <c r="AU67" i="24"/>
  <c r="AC68" i="24"/>
  <c r="AD68" i="24"/>
  <c r="AE68" i="24"/>
  <c r="AF68" i="24"/>
  <c r="AG68" i="24"/>
  <c r="AH68" i="24"/>
  <c r="AI68" i="24"/>
  <c r="AJ68" i="24"/>
  <c r="AK68" i="24"/>
  <c r="AL68" i="24"/>
  <c r="AM68" i="24"/>
  <c r="AN68" i="24"/>
  <c r="AO68" i="24"/>
  <c r="AP68" i="24"/>
  <c r="AQ68" i="24"/>
  <c r="AR68" i="24"/>
  <c r="AS68" i="24"/>
  <c r="AT68" i="24"/>
  <c r="AU68" i="24"/>
  <c r="AC69" i="24"/>
  <c r="AD69" i="24"/>
  <c r="AE69" i="24"/>
  <c r="AF69" i="24"/>
  <c r="AG69" i="24"/>
  <c r="AH69" i="24"/>
  <c r="AI69" i="24"/>
  <c r="AJ69" i="24"/>
  <c r="AK69" i="24"/>
  <c r="AL69" i="24"/>
  <c r="AM69" i="24"/>
  <c r="AN69" i="24"/>
  <c r="AO69" i="24"/>
  <c r="AP69" i="24"/>
  <c r="AQ69" i="24"/>
  <c r="AR69" i="24"/>
  <c r="AS69" i="24"/>
  <c r="AT69" i="24"/>
  <c r="AU69" i="24"/>
  <c r="AC70" i="24"/>
  <c r="AD70" i="24"/>
  <c r="AE70" i="24"/>
  <c r="AF70" i="24"/>
  <c r="AG70" i="24"/>
  <c r="AH70" i="24"/>
  <c r="AI70" i="24"/>
  <c r="AJ70" i="24"/>
  <c r="AK70" i="24"/>
  <c r="AL70" i="24"/>
  <c r="AM70" i="24"/>
  <c r="AN70" i="24"/>
  <c r="AO70" i="24"/>
  <c r="AP70" i="24"/>
  <c r="AQ70" i="24"/>
  <c r="AR70" i="24"/>
  <c r="AS70" i="24"/>
  <c r="AT70" i="24"/>
  <c r="AU70" i="24"/>
  <c r="AC71" i="24"/>
  <c r="AD71" i="24"/>
  <c r="AE71" i="24"/>
  <c r="AF71" i="24"/>
  <c r="AG71" i="24"/>
  <c r="AH71" i="24"/>
  <c r="AI71" i="24"/>
  <c r="AJ71" i="24"/>
  <c r="AK71" i="24"/>
  <c r="AL71" i="24"/>
  <c r="AM71" i="24"/>
  <c r="AN71" i="24"/>
  <c r="AO71" i="24"/>
  <c r="AP71" i="24"/>
  <c r="AQ71" i="24"/>
  <c r="AR71" i="24"/>
  <c r="AS71" i="24"/>
  <c r="AT71" i="24"/>
  <c r="AU71" i="24"/>
  <c r="AC72" i="24"/>
  <c r="AD72" i="24"/>
  <c r="AE72" i="24"/>
  <c r="AF72" i="24"/>
  <c r="AG72" i="24"/>
  <c r="AH72" i="24"/>
  <c r="AI72" i="24"/>
  <c r="AJ72" i="24"/>
  <c r="AK72" i="24"/>
  <c r="AL72" i="24"/>
  <c r="AM72" i="24"/>
  <c r="AN72" i="24"/>
  <c r="AO72" i="24"/>
  <c r="AP72" i="24"/>
  <c r="AQ72" i="24"/>
  <c r="AR72" i="24"/>
  <c r="AS72" i="24"/>
  <c r="AT72" i="24"/>
  <c r="AU72" i="24"/>
  <c r="AC73" i="24"/>
  <c r="AD73" i="24"/>
  <c r="AE73" i="24"/>
  <c r="AF73" i="24"/>
  <c r="AG73" i="24"/>
  <c r="AH73" i="24"/>
  <c r="AI73" i="24"/>
  <c r="AJ73" i="24"/>
  <c r="AK73" i="24"/>
  <c r="AL73" i="24"/>
  <c r="AM73" i="24"/>
  <c r="AN73" i="24"/>
  <c r="AO73" i="24"/>
  <c r="AP73" i="24"/>
  <c r="AQ73" i="24"/>
  <c r="AR73" i="24"/>
  <c r="AS73" i="24"/>
  <c r="AT73" i="24"/>
  <c r="AU73" i="24"/>
  <c r="AC74" i="24"/>
  <c r="AD74" i="24"/>
  <c r="AE74" i="24"/>
  <c r="AF74" i="24"/>
  <c r="AG74" i="24"/>
  <c r="AH74" i="24"/>
  <c r="AI74" i="24"/>
  <c r="AJ74" i="24"/>
  <c r="AK74" i="24"/>
  <c r="AL74" i="24"/>
  <c r="AM74" i="24"/>
  <c r="AN74" i="24"/>
  <c r="AO74" i="24"/>
  <c r="AP74" i="24"/>
  <c r="AQ74" i="24"/>
  <c r="AR74" i="24"/>
  <c r="AS74" i="24"/>
  <c r="AT74" i="24"/>
  <c r="AU74" i="24"/>
  <c r="AC75" i="24"/>
  <c r="AD75" i="24"/>
  <c r="AE75" i="24"/>
  <c r="AF75" i="24"/>
  <c r="AG75" i="24"/>
  <c r="AH75" i="24"/>
  <c r="AI75" i="24"/>
  <c r="AJ75" i="24"/>
  <c r="AK75" i="24"/>
  <c r="AL75" i="24"/>
  <c r="AM75" i="24"/>
  <c r="AN75" i="24"/>
  <c r="AO75" i="24"/>
  <c r="AP75" i="24"/>
  <c r="AQ75" i="24"/>
  <c r="AR75" i="24"/>
  <c r="AS75" i="24"/>
  <c r="AT75" i="24"/>
  <c r="AU75" i="24"/>
  <c r="AC76" i="24"/>
  <c r="AD76" i="24"/>
  <c r="AE76" i="24"/>
  <c r="AF76" i="24"/>
  <c r="AG76" i="24"/>
  <c r="AH76" i="24"/>
  <c r="AI76" i="24"/>
  <c r="AJ76" i="24"/>
  <c r="AK76" i="24"/>
  <c r="AL76" i="24"/>
  <c r="AM76" i="24"/>
  <c r="AN76" i="24"/>
  <c r="AO76" i="24"/>
  <c r="AP76" i="24"/>
  <c r="AQ76" i="24"/>
  <c r="AR76" i="24"/>
  <c r="AS76" i="24"/>
  <c r="AT76" i="24"/>
  <c r="AU76" i="24"/>
  <c r="AC77" i="24"/>
  <c r="AD77" i="24"/>
  <c r="AE77" i="24"/>
  <c r="AF77" i="24"/>
  <c r="AG77" i="24"/>
  <c r="AH77" i="24"/>
  <c r="AI77" i="24"/>
  <c r="AJ77" i="24"/>
  <c r="AK77" i="24"/>
  <c r="AL77" i="24"/>
  <c r="AM77" i="24"/>
  <c r="AN77" i="24"/>
  <c r="AO77" i="24"/>
  <c r="AP77" i="24"/>
  <c r="AQ77" i="24"/>
  <c r="AR77" i="24"/>
  <c r="AS77" i="24"/>
  <c r="AT77" i="24"/>
  <c r="AU77" i="24"/>
  <c r="AC78" i="24"/>
  <c r="AD78" i="24"/>
  <c r="AE78" i="24"/>
  <c r="AF78" i="24"/>
  <c r="AG78" i="24"/>
  <c r="AH78" i="24"/>
  <c r="AI78" i="24"/>
  <c r="AJ78" i="24"/>
  <c r="AK78" i="24"/>
  <c r="AL78" i="24"/>
  <c r="AM78" i="24"/>
  <c r="AN78" i="24"/>
  <c r="AO78" i="24"/>
  <c r="AP78" i="24"/>
  <c r="AQ78" i="24"/>
  <c r="AR78" i="24"/>
  <c r="AS78" i="24"/>
  <c r="AT78" i="24"/>
  <c r="AU78" i="24"/>
  <c r="AC79" i="24"/>
  <c r="AD79" i="24"/>
  <c r="AE79" i="24"/>
  <c r="AF79" i="24"/>
  <c r="AG79" i="24"/>
  <c r="AH79" i="24"/>
  <c r="AI79" i="24"/>
  <c r="AJ79" i="24"/>
  <c r="AK79" i="24"/>
  <c r="AL79" i="24"/>
  <c r="AM79" i="24"/>
  <c r="AN79" i="24"/>
  <c r="AO79" i="24"/>
  <c r="AP79" i="24"/>
  <c r="AQ79" i="24"/>
  <c r="AR79" i="24"/>
  <c r="AS79" i="24"/>
  <c r="AT79" i="24"/>
  <c r="AU79" i="24"/>
  <c r="AC36" i="24"/>
  <c r="AD36" i="24"/>
  <c r="AE36" i="24"/>
  <c r="AF36" i="24"/>
  <c r="AG36" i="24"/>
  <c r="AH36" i="24"/>
  <c r="AI36" i="24"/>
  <c r="AJ36" i="24"/>
  <c r="AK36" i="24"/>
  <c r="AL36" i="24"/>
  <c r="AM36" i="24"/>
  <c r="AN36" i="24"/>
  <c r="AO36" i="24"/>
  <c r="AP36" i="24"/>
  <c r="AQ36" i="24"/>
  <c r="AR36" i="24"/>
  <c r="AS36" i="24"/>
  <c r="AT36" i="24"/>
  <c r="AU36" i="24"/>
  <c r="AC37" i="24"/>
  <c r="AD37" i="24"/>
  <c r="AE37" i="24"/>
  <c r="AF37" i="24"/>
  <c r="AG37" i="24"/>
  <c r="AH37" i="24"/>
  <c r="AI37" i="24"/>
  <c r="AJ37" i="24"/>
  <c r="AK37" i="24"/>
  <c r="AL37" i="24"/>
  <c r="AM37" i="24"/>
  <c r="AN37" i="24"/>
  <c r="AO37" i="24"/>
  <c r="AP37" i="24"/>
  <c r="AQ37" i="24"/>
  <c r="AR37" i="24"/>
  <c r="AS37" i="24"/>
  <c r="AT37" i="24"/>
  <c r="AU37" i="24"/>
  <c r="AC38" i="24"/>
  <c r="AD38" i="24"/>
  <c r="AE38" i="24"/>
  <c r="AF38" i="24"/>
  <c r="AG38" i="24"/>
  <c r="AH38" i="24"/>
  <c r="AI38" i="24"/>
  <c r="AJ38" i="24"/>
  <c r="AK38" i="24"/>
  <c r="AL38" i="24"/>
  <c r="AM38" i="24"/>
  <c r="AN38" i="24"/>
  <c r="AO38" i="24"/>
  <c r="AP38" i="24"/>
  <c r="AQ38" i="24"/>
  <c r="AR38" i="24"/>
  <c r="AS38" i="24"/>
  <c r="AT38" i="24"/>
  <c r="AU38" i="24"/>
  <c r="AC39" i="24"/>
  <c r="AD39" i="24"/>
  <c r="AE39" i="24"/>
  <c r="AF39" i="24"/>
  <c r="AG39" i="24"/>
  <c r="AH39" i="24"/>
  <c r="AI39" i="24"/>
  <c r="AJ39" i="24"/>
  <c r="AK39" i="24"/>
  <c r="AL39" i="24"/>
  <c r="AM39" i="24"/>
  <c r="AN39" i="24"/>
  <c r="AO39" i="24"/>
  <c r="AP39" i="24"/>
  <c r="AQ39" i="24"/>
  <c r="AR39" i="24"/>
  <c r="AS39" i="24"/>
  <c r="AT39" i="24"/>
  <c r="AU39" i="24"/>
  <c r="AC40" i="24"/>
  <c r="AD40" i="24"/>
  <c r="AE40" i="24"/>
  <c r="AF40" i="24"/>
  <c r="AG40" i="24"/>
  <c r="AH40" i="24"/>
  <c r="AI40" i="24"/>
  <c r="AJ40" i="24"/>
  <c r="AK40" i="24"/>
  <c r="AL40" i="24"/>
  <c r="AM40" i="24"/>
  <c r="AN40" i="24"/>
  <c r="AO40" i="24"/>
  <c r="AP40" i="24"/>
  <c r="AQ40" i="24"/>
  <c r="AR40" i="24"/>
  <c r="AS40" i="24"/>
  <c r="AT40" i="24"/>
  <c r="AU40" i="24"/>
  <c r="AC41" i="24"/>
  <c r="AD41" i="24"/>
  <c r="AE41" i="24"/>
  <c r="AF41" i="24"/>
  <c r="AG41" i="24"/>
  <c r="AH41" i="24"/>
  <c r="AI41" i="24"/>
  <c r="AJ41" i="24"/>
  <c r="AK41" i="24"/>
  <c r="AL41" i="24"/>
  <c r="AM41" i="24"/>
  <c r="AN41" i="24"/>
  <c r="AO41" i="24"/>
  <c r="AP41" i="24"/>
  <c r="AQ41" i="24"/>
  <c r="AR41" i="24"/>
  <c r="AS41" i="24"/>
  <c r="AT41" i="24"/>
  <c r="AU41" i="24"/>
  <c r="AC42" i="24"/>
  <c r="AD42" i="24"/>
  <c r="AE42" i="24"/>
  <c r="AF42" i="24"/>
  <c r="AG42" i="24"/>
  <c r="AH42" i="24"/>
  <c r="AI42" i="24"/>
  <c r="AJ42" i="24"/>
  <c r="AK42" i="24"/>
  <c r="AL42" i="24"/>
  <c r="AM42" i="24"/>
  <c r="AN42" i="24"/>
  <c r="AO42" i="24"/>
  <c r="AP42" i="24"/>
  <c r="AQ42" i="24"/>
  <c r="AR42" i="24"/>
  <c r="AS42" i="24"/>
  <c r="AT42" i="24"/>
  <c r="AU42" i="24"/>
  <c r="AC43" i="24"/>
  <c r="AD43" i="24"/>
  <c r="AE43" i="24"/>
  <c r="AF43" i="24"/>
  <c r="AG43" i="24"/>
  <c r="AH43" i="24"/>
  <c r="AI43" i="24"/>
  <c r="AJ43" i="24"/>
  <c r="AK43" i="24"/>
  <c r="AL43" i="24"/>
  <c r="AM43" i="24"/>
  <c r="AN43" i="24"/>
  <c r="AO43" i="24"/>
  <c r="AP43" i="24"/>
  <c r="AQ43" i="24"/>
  <c r="AR43" i="24"/>
  <c r="AS43" i="24"/>
  <c r="AT43" i="24"/>
  <c r="AU43" i="24"/>
  <c r="AA36" i="23"/>
  <c r="AB36" i="23"/>
  <c r="AC36" i="23"/>
  <c r="AD36" i="23"/>
  <c r="AE36" i="23"/>
  <c r="AF36" i="23"/>
  <c r="AG36" i="23"/>
  <c r="AH36" i="23"/>
  <c r="AI36" i="23"/>
  <c r="AJ36" i="23"/>
  <c r="AK36" i="23"/>
  <c r="AL36" i="23"/>
  <c r="AM36" i="23"/>
  <c r="AN36" i="23"/>
  <c r="AO36" i="23"/>
  <c r="AP36" i="23"/>
  <c r="AQ36" i="23"/>
  <c r="AR36" i="23"/>
  <c r="AS36" i="23"/>
  <c r="AA37" i="23"/>
  <c r="AB37" i="23"/>
  <c r="AC37" i="23"/>
  <c r="AD37" i="23"/>
  <c r="AE37" i="23"/>
  <c r="AF37" i="23"/>
  <c r="AG37" i="23"/>
  <c r="AH37" i="23"/>
  <c r="AI37" i="23"/>
  <c r="AJ37" i="23"/>
  <c r="AK37" i="23"/>
  <c r="AL37" i="23"/>
  <c r="AM37" i="23"/>
  <c r="AN37" i="23"/>
  <c r="AO37" i="23"/>
  <c r="AP37" i="23"/>
  <c r="AQ37" i="23"/>
  <c r="AR37" i="23"/>
  <c r="AS37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AR38" i="23"/>
  <c r="AS38" i="23"/>
  <c r="AA39" i="23"/>
  <c r="AB39" i="23"/>
  <c r="AC39" i="23"/>
  <c r="AD39" i="23"/>
  <c r="AE39" i="23"/>
  <c r="AF39" i="23"/>
  <c r="AG39" i="23"/>
  <c r="AH39" i="23"/>
  <c r="AI39" i="23"/>
  <c r="AJ39" i="23"/>
  <c r="AK39" i="23"/>
  <c r="AL39" i="23"/>
  <c r="AM39" i="23"/>
  <c r="AN39" i="23"/>
  <c r="AO39" i="23"/>
  <c r="AP39" i="23"/>
  <c r="AQ39" i="23"/>
  <c r="AR39" i="23"/>
  <c r="AS39" i="23"/>
  <c r="AA40" i="23"/>
  <c r="AB40" i="23"/>
  <c r="AC40" i="23"/>
  <c r="AD40" i="23"/>
  <c r="AE40" i="23"/>
  <c r="AF40" i="23"/>
  <c r="AG40" i="23"/>
  <c r="AH40" i="23"/>
  <c r="AI40" i="23"/>
  <c r="AJ40" i="23"/>
  <c r="AK40" i="23"/>
  <c r="AL40" i="23"/>
  <c r="AM40" i="23"/>
  <c r="AN40" i="23"/>
  <c r="AO40" i="23"/>
  <c r="AP40" i="23"/>
  <c r="AQ40" i="23"/>
  <c r="AR40" i="23"/>
  <c r="AS40" i="23"/>
  <c r="AA41" i="23"/>
  <c r="AB41" i="23"/>
  <c r="AC41" i="23"/>
  <c r="AD41" i="23"/>
  <c r="AE41" i="23"/>
  <c r="AF41" i="23"/>
  <c r="AG41" i="23"/>
  <c r="AH41" i="23"/>
  <c r="AI41" i="23"/>
  <c r="AJ41" i="23"/>
  <c r="AK41" i="23"/>
  <c r="AL41" i="23"/>
  <c r="AM41" i="23"/>
  <c r="AN41" i="23"/>
  <c r="AO41" i="23"/>
  <c r="AP41" i="23"/>
  <c r="AQ41" i="23"/>
  <c r="AR41" i="23"/>
  <c r="AS41" i="23"/>
  <c r="AA42" i="23"/>
  <c r="AB42" i="23"/>
  <c r="AC42" i="23"/>
  <c r="AD42" i="23"/>
  <c r="AE42" i="23"/>
  <c r="AF42" i="23"/>
  <c r="AG42" i="23"/>
  <c r="AH42" i="23"/>
  <c r="AI42" i="23"/>
  <c r="AJ42" i="23"/>
  <c r="AK42" i="23"/>
  <c r="AL42" i="23"/>
  <c r="AM42" i="23"/>
  <c r="AN42" i="23"/>
  <c r="AO42" i="23"/>
  <c r="AP42" i="23"/>
  <c r="AQ42" i="23"/>
  <c r="AR42" i="23"/>
  <c r="AS42" i="23"/>
  <c r="AA43" i="23"/>
  <c r="AB43" i="23"/>
  <c r="AC43" i="23"/>
  <c r="AD43" i="23"/>
  <c r="AE43" i="23"/>
  <c r="AF43" i="23"/>
  <c r="AG43" i="23"/>
  <c r="AH43" i="23"/>
  <c r="AI43" i="23"/>
  <c r="AJ43" i="23"/>
  <c r="AK43" i="23"/>
  <c r="AL43" i="23"/>
  <c r="AM43" i="23"/>
  <c r="AN43" i="23"/>
  <c r="AO43" i="23"/>
  <c r="AP43" i="23"/>
  <c r="AQ43" i="23"/>
  <c r="AR43" i="23"/>
  <c r="AS43" i="23"/>
  <c r="AA16" i="23" l="1"/>
  <c r="AB16" i="23"/>
  <c r="AC16" i="23"/>
  <c r="AD16" i="23"/>
  <c r="AE16" i="23"/>
  <c r="AF16" i="23"/>
  <c r="AG16" i="23"/>
  <c r="AH16" i="23"/>
  <c r="AI16" i="23"/>
  <c r="AA17" i="23"/>
  <c r="AB17" i="23"/>
  <c r="AC17" i="23"/>
  <c r="AD17" i="23"/>
  <c r="AE17" i="23"/>
  <c r="AF17" i="23"/>
  <c r="AG17" i="23"/>
  <c r="AH17" i="23"/>
  <c r="AI17" i="23"/>
  <c r="AA18" i="23"/>
  <c r="AB18" i="23"/>
  <c r="AC18" i="23"/>
  <c r="AD18" i="23"/>
  <c r="AE18" i="23"/>
  <c r="AF18" i="23"/>
  <c r="AG18" i="23"/>
  <c r="AH18" i="23"/>
  <c r="AI18" i="23"/>
  <c r="AA19" i="23"/>
  <c r="AB19" i="23"/>
  <c r="AC19" i="23"/>
  <c r="AD19" i="23"/>
  <c r="AE19" i="23"/>
  <c r="AF19" i="23"/>
  <c r="AG19" i="23"/>
  <c r="AH19" i="23"/>
  <c r="AI19" i="23"/>
  <c r="AA20" i="23"/>
  <c r="AB20" i="23"/>
  <c r="AC20" i="23"/>
  <c r="AD20" i="23"/>
  <c r="AE20" i="23"/>
  <c r="AF20" i="23"/>
  <c r="AG20" i="23"/>
  <c r="AH20" i="23"/>
  <c r="AI20" i="23"/>
  <c r="AA21" i="23"/>
  <c r="AB21" i="23"/>
  <c r="AC21" i="23"/>
  <c r="AD21" i="23"/>
  <c r="AE21" i="23"/>
  <c r="AF21" i="23"/>
  <c r="AG21" i="23"/>
  <c r="AH21" i="23"/>
  <c r="AI21" i="23"/>
  <c r="AA22" i="23"/>
  <c r="AB22" i="23"/>
  <c r="AC22" i="23"/>
  <c r="AD22" i="23"/>
  <c r="AE22" i="23"/>
  <c r="AF22" i="23"/>
  <c r="AG22" i="23"/>
  <c r="AH22" i="23"/>
  <c r="AI22" i="23"/>
  <c r="AA23" i="23"/>
  <c r="AB23" i="23"/>
  <c r="AC23" i="23"/>
  <c r="AD23" i="23"/>
  <c r="AE23" i="23"/>
  <c r="AF23" i="23"/>
  <c r="AG23" i="23"/>
  <c r="AH23" i="23"/>
  <c r="AI23" i="23"/>
  <c r="AA24" i="23"/>
  <c r="AB24" i="23"/>
  <c r="AC24" i="23"/>
  <c r="AD24" i="23"/>
  <c r="AE24" i="23"/>
  <c r="AF24" i="23"/>
  <c r="AG24" i="23"/>
  <c r="AH24" i="23"/>
  <c r="AI24" i="23"/>
  <c r="AA25" i="23"/>
  <c r="AB25" i="23"/>
  <c r="AC25" i="23"/>
  <c r="AD25" i="23"/>
  <c r="AE25" i="23"/>
  <c r="AF25" i="23"/>
  <c r="AG25" i="23"/>
  <c r="AH25" i="23"/>
  <c r="AI25" i="23"/>
  <c r="AA26" i="23"/>
  <c r="AB26" i="23"/>
  <c r="AC26" i="23"/>
  <c r="AD26" i="23"/>
  <c r="AE26" i="23"/>
  <c r="AF26" i="23"/>
  <c r="AG26" i="23"/>
  <c r="AH26" i="23"/>
  <c r="AI26" i="23"/>
  <c r="AA27" i="23"/>
  <c r="AB27" i="23"/>
  <c r="AC27" i="23"/>
  <c r="AD27" i="23"/>
  <c r="AE27" i="23"/>
  <c r="AF27" i="23"/>
  <c r="AG27" i="23"/>
  <c r="AH27" i="23"/>
  <c r="AI27" i="23"/>
  <c r="AA28" i="23"/>
  <c r="AB28" i="23"/>
  <c r="AC28" i="23"/>
  <c r="AD28" i="23"/>
  <c r="AE28" i="23"/>
  <c r="AF28" i="23"/>
  <c r="AG28" i="23"/>
  <c r="AH28" i="23"/>
  <c r="AI28" i="23"/>
  <c r="AA29" i="23"/>
  <c r="AB29" i="23"/>
  <c r="AC29" i="23"/>
  <c r="AD29" i="23"/>
  <c r="AE29" i="23"/>
  <c r="AF29" i="23"/>
  <c r="AG29" i="23"/>
  <c r="AH29" i="23"/>
  <c r="AI29" i="23"/>
  <c r="AA30" i="23"/>
  <c r="AB30" i="23"/>
  <c r="AC30" i="23"/>
  <c r="AD30" i="23"/>
  <c r="AE30" i="23"/>
  <c r="AF30" i="23"/>
  <c r="AG30" i="23"/>
  <c r="AH30" i="23"/>
  <c r="AI30" i="23"/>
  <c r="AA31" i="23"/>
  <c r="AB31" i="23"/>
  <c r="AC31" i="23"/>
  <c r="AD31" i="23"/>
  <c r="AE31" i="23"/>
  <c r="AF31" i="23"/>
  <c r="AG31" i="23"/>
  <c r="AH31" i="23"/>
  <c r="AI31" i="23"/>
  <c r="AA32" i="23"/>
  <c r="AB32" i="23"/>
  <c r="AC32" i="23"/>
  <c r="AD32" i="23"/>
  <c r="AE32" i="23"/>
  <c r="AF32" i="23"/>
  <c r="AG32" i="23"/>
  <c r="AH32" i="23"/>
  <c r="AI32" i="23"/>
  <c r="AA33" i="23"/>
  <c r="AB33" i="23"/>
  <c r="AC33" i="23"/>
  <c r="AD33" i="23"/>
  <c r="AE33" i="23"/>
  <c r="AF33" i="23"/>
  <c r="AG33" i="23"/>
  <c r="AH33" i="23"/>
  <c r="AI33" i="23"/>
  <c r="AA34" i="23"/>
  <c r="AB34" i="23"/>
  <c r="AC34" i="23"/>
  <c r="AD34" i="23"/>
  <c r="AE34" i="23"/>
  <c r="AF34" i="23"/>
  <c r="AG34" i="23"/>
  <c r="AH34" i="23"/>
  <c r="AI34" i="23"/>
  <c r="AA35" i="23"/>
  <c r="AB35" i="23"/>
  <c r="AC35" i="23"/>
  <c r="AD35" i="23"/>
  <c r="AE35" i="23"/>
  <c r="AF35" i="23"/>
  <c r="AG35" i="23"/>
  <c r="AH35" i="23"/>
  <c r="AI35" i="23"/>
  <c r="Z17" i="23"/>
  <c r="Z18" i="23"/>
  <c r="Z19" i="23"/>
  <c r="Z20" i="23"/>
  <c r="Z21" i="23"/>
  <c r="Z22" i="23"/>
  <c r="Z23" i="23"/>
  <c r="Z24" i="23"/>
  <c r="Z25" i="23"/>
  <c r="Z26" i="23"/>
  <c r="Z27" i="23"/>
  <c r="Z28" i="23"/>
  <c r="Z29" i="23"/>
  <c r="Z30" i="23"/>
  <c r="Z31" i="23"/>
  <c r="Z32" i="23"/>
  <c r="Z33" i="23"/>
  <c r="Z34" i="23"/>
  <c r="Z35" i="23"/>
  <c r="Z36" i="23"/>
  <c r="Z37" i="23"/>
  <c r="Z38" i="23"/>
  <c r="Z39" i="23"/>
  <c r="Z40" i="23"/>
  <c r="Z41" i="23"/>
  <c r="Z42" i="23"/>
  <c r="Z43" i="23"/>
  <c r="AG20" i="24" l="1"/>
  <c r="Z8" i="23"/>
  <c r="AB49" i="24"/>
  <c r="AB122" i="24"/>
  <c r="AA122" i="24"/>
  <c r="AB79" i="24"/>
  <c r="AB78" i="24"/>
  <c r="AB77" i="24"/>
  <c r="AB76" i="24"/>
  <c r="AB75" i="24"/>
  <c r="AB74" i="24"/>
  <c r="AB73" i="24"/>
  <c r="AB72" i="24"/>
  <c r="AB71" i="24"/>
  <c r="AB70" i="24"/>
  <c r="AB69" i="24"/>
  <c r="AB68" i="24"/>
  <c r="AB67" i="24"/>
  <c r="AB66" i="24"/>
  <c r="AB65" i="24"/>
  <c r="AB64" i="24"/>
  <c r="AB63" i="24"/>
  <c r="AB62" i="24"/>
  <c r="AB61" i="24"/>
  <c r="AB60" i="24"/>
  <c r="AB59" i="24"/>
  <c r="AB58" i="24"/>
  <c r="AB57" i="24"/>
  <c r="AB56" i="24"/>
  <c r="AB55" i="24"/>
  <c r="AB54" i="24"/>
  <c r="AB53" i="24"/>
  <c r="AB52" i="24"/>
  <c r="AB51" i="24"/>
  <c r="AB50" i="24"/>
  <c r="AB43" i="24"/>
  <c r="AB42" i="24"/>
  <c r="AB41" i="24"/>
  <c r="AB40" i="24"/>
  <c r="AB39" i="24"/>
  <c r="AB38" i="24"/>
  <c r="AB37" i="24"/>
  <c r="AB36" i="24"/>
  <c r="AK35" i="24"/>
  <c r="AJ35" i="24"/>
  <c r="AI35" i="24"/>
  <c r="AH35" i="24"/>
  <c r="AG35" i="24"/>
  <c r="AF35" i="24"/>
  <c r="AE35" i="24"/>
  <c r="AD35" i="24"/>
  <c r="AC35" i="24"/>
  <c r="AB35" i="24"/>
  <c r="AK34" i="24"/>
  <c r="AJ34" i="24"/>
  <c r="AI34" i="24"/>
  <c r="AH34" i="24"/>
  <c r="AG34" i="24"/>
  <c r="AF34" i="24"/>
  <c r="AE34" i="24"/>
  <c r="AD34" i="24"/>
  <c r="AC34" i="24"/>
  <c r="AB34" i="24"/>
  <c r="AK33" i="24"/>
  <c r="AJ33" i="24"/>
  <c r="AI33" i="24"/>
  <c r="AH33" i="24"/>
  <c r="AG33" i="24"/>
  <c r="AF33" i="24"/>
  <c r="AE33" i="24"/>
  <c r="AD33" i="24"/>
  <c r="AC33" i="24"/>
  <c r="AB33" i="24"/>
  <c r="AK32" i="24"/>
  <c r="AJ32" i="24"/>
  <c r="AI32" i="24"/>
  <c r="AH32" i="24"/>
  <c r="AG32" i="24"/>
  <c r="AF32" i="24"/>
  <c r="AE32" i="24"/>
  <c r="AD32" i="24"/>
  <c r="AC32" i="24"/>
  <c r="AB32" i="24"/>
  <c r="AK31" i="24"/>
  <c r="AJ31" i="24"/>
  <c r="AI31" i="24"/>
  <c r="AH31" i="24"/>
  <c r="AG31" i="24"/>
  <c r="AF31" i="24"/>
  <c r="AE31" i="24"/>
  <c r="AD31" i="24"/>
  <c r="AC31" i="24"/>
  <c r="AB31" i="24"/>
  <c r="AK30" i="24"/>
  <c r="AJ30" i="24"/>
  <c r="AI30" i="24"/>
  <c r="AH30" i="24"/>
  <c r="AG30" i="24"/>
  <c r="AF30" i="24"/>
  <c r="AE30" i="24"/>
  <c r="AD30" i="24"/>
  <c r="AC30" i="24"/>
  <c r="AB30" i="24"/>
  <c r="AK29" i="24"/>
  <c r="AJ29" i="24"/>
  <c r="AI29" i="24"/>
  <c r="AH29" i="24"/>
  <c r="AG29" i="24"/>
  <c r="AF29" i="24"/>
  <c r="AE29" i="24"/>
  <c r="AD29" i="24"/>
  <c r="AC29" i="24"/>
  <c r="AB29" i="24"/>
  <c r="AK28" i="24"/>
  <c r="AJ28" i="24"/>
  <c r="AI28" i="24"/>
  <c r="AH28" i="24"/>
  <c r="AG28" i="24"/>
  <c r="AF28" i="24"/>
  <c r="AE28" i="24"/>
  <c r="AD28" i="24"/>
  <c r="AC28" i="24"/>
  <c r="AB28" i="24"/>
  <c r="AK27" i="24"/>
  <c r="AJ27" i="24"/>
  <c r="AI27" i="24"/>
  <c r="AH27" i="24"/>
  <c r="AG27" i="24"/>
  <c r="AF27" i="24"/>
  <c r="AE27" i="24"/>
  <c r="AD27" i="24"/>
  <c r="AC27" i="24"/>
  <c r="AB27" i="24"/>
  <c r="AK26" i="24"/>
  <c r="AJ26" i="24"/>
  <c r="AI26" i="24"/>
  <c r="AH26" i="24"/>
  <c r="AG26" i="24"/>
  <c r="AF26" i="24"/>
  <c r="AE26" i="24"/>
  <c r="AD26" i="24"/>
  <c r="AC26" i="24"/>
  <c r="AB26" i="24"/>
  <c r="AK25" i="24"/>
  <c r="AJ25" i="24"/>
  <c r="AI25" i="24"/>
  <c r="AH25" i="24"/>
  <c r="AG25" i="24"/>
  <c r="AF25" i="24"/>
  <c r="AE25" i="24"/>
  <c r="AD25" i="24"/>
  <c r="AC25" i="24"/>
  <c r="AB25" i="24"/>
  <c r="AK24" i="24"/>
  <c r="AJ24" i="24"/>
  <c r="AI24" i="24"/>
  <c r="AH24" i="24"/>
  <c r="AG24" i="24"/>
  <c r="AF24" i="24"/>
  <c r="AE24" i="24"/>
  <c r="AD24" i="24"/>
  <c r="AC24" i="24"/>
  <c r="AB24" i="24"/>
  <c r="AK23" i="24"/>
  <c r="AJ23" i="24"/>
  <c r="AI23" i="24"/>
  <c r="AH23" i="24"/>
  <c r="AG23" i="24"/>
  <c r="AF23" i="24"/>
  <c r="AE23" i="24"/>
  <c r="AD23" i="24"/>
  <c r="AC23" i="24"/>
  <c r="AB23" i="24"/>
  <c r="AK22" i="24"/>
  <c r="AJ22" i="24"/>
  <c r="AI22" i="24"/>
  <c r="AH22" i="24"/>
  <c r="AG22" i="24"/>
  <c r="AF22" i="24"/>
  <c r="AE22" i="24"/>
  <c r="AD22" i="24"/>
  <c r="AC22" i="24"/>
  <c r="AB22" i="24"/>
  <c r="AK21" i="24"/>
  <c r="AJ21" i="24"/>
  <c r="AI21" i="24"/>
  <c r="AH21" i="24"/>
  <c r="AG21" i="24"/>
  <c r="AF21" i="24"/>
  <c r="AE21" i="24"/>
  <c r="AD21" i="24"/>
  <c r="AC21" i="24"/>
  <c r="AB21" i="24"/>
  <c r="AK20" i="24"/>
  <c r="AJ20" i="24"/>
  <c r="AI20" i="24"/>
  <c r="AH20" i="24"/>
  <c r="AF20" i="24"/>
  <c r="AE20" i="24"/>
  <c r="AD20" i="24"/>
  <c r="AC20" i="24"/>
  <c r="AB20" i="24"/>
  <c r="AK19" i="24"/>
  <c r="AJ19" i="24"/>
  <c r="AI19" i="24"/>
  <c r="AH19" i="24"/>
  <c r="AG19" i="24"/>
  <c r="AF19" i="24"/>
  <c r="AE19" i="24"/>
  <c r="AD19" i="24"/>
  <c r="AC19" i="24"/>
  <c r="AB19" i="24"/>
  <c r="AK18" i="24"/>
  <c r="AJ18" i="24"/>
  <c r="AI18" i="24"/>
  <c r="AH18" i="24"/>
  <c r="AG18" i="24"/>
  <c r="AF18" i="24"/>
  <c r="AE18" i="24"/>
  <c r="AD18" i="24"/>
  <c r="AC18" i="24"/>
  <c r="AB18" i="24"/>
  <c r="AK17" i="24"/>
  <c r="AJ17" i="24"/>
  <c r="AI17" i="24"/>
  <c r="AH17" i="24"/>
  <c r="AG17" i="24"/>
  <c r="AF17" i="24"/>
  <c r="AE17" i="24"/>
  <c r="AD17" i="24"/>
  <c r="AC17" i="24"/>
  <c r="AB17" i="24"/>
  <c r="AK16" i="24"/>
  <c r="AJ16" i="24"/>
  <c r="AI16" i="24"/>
  <c r="AH16" i="24"/>
  <c r="AG16" i="24"/>
  <c r="AF16" i="24"/>
  <c r="AE16" i="24"/>
  <c r="AD16" i="24"/>
  <c r="AC16" i="24"/>
  <c r="AB16" i="24"/>
  <c r="AK15" i="24"/>
  <c r="AJ15" i="24"/>
  <c r="AI15" i="24"/>
  <c r="AH15" i="24"/>
  <c r="AG15" i="24"/>
  <c r="AF15" i="24"/>
  <c r="AE15" i="24"/>
  <c r="AD15" i="24"/>
  <c r="AC15" i="24"/>
  <c r="AB15" i="24"/>
  <c r="AK14" i="24"/>
  <c r="AJ14" i="24"/>
  <c r="AI14" i="24"/>
  <c r="AH14" i="24"/>
  <c r="AG14" i="24"/>
  <c r="AF14" i="24"/>
  <c r="AE14" i="24"/>
  <c r="AD14" i="24"/>
  <c r="AC14" i="24"/>
  <c r="AB14" i="24"/>
  <c r="AK8" i="24"/>
  <c r="AJ8" i="24"/>
  <c r="AI8" i="24"/>
  <c r="AH8" i="24"/>
  <c r="AG8" i="24"/>
  <c r="AF8" i="24"/>
  <c r="AE8" i="24"/>
  <c r="AD8" i="24"/>
  <c r="AC8" i="24"/>
  <c r="AB8" i="24"/>
  <c r="Z84" i="23"/>
  <c r="Y84" i="23"/>
  <c r="Z49" i="23" l="1"/>
  <c r="AA14" i="23"/>
  <c r="AB14" i="23"/>
  <c r="AC14" i="23"/>
  <c r="AD14" i="23"/>
  <c r="AE14" i="23"/>
  <c r="AF14" i="23"/>
  <c r="AG14" i="23"/>
  <c r="AH14" i="23"/>
  <c r="AI14" i="23"/>
  <c r="AA15" i="23"/>
  <c r="AB15" i="23"/>
  <c r="AC15" i="23"/>
  <c r="AD15" i="23"/>
  <c r="AE15" i="23"/>
  <c r="AF15" i="23"/>
  <c r="AG15" i="23"/>
  <c r="AH15" i="23"/>
  <c r="AI15" i="23"/>
  <c r="Z15" i="23"/>
  <c r="Z16" i="23"/>
  <c r="Z14" i="23"/>
  <c r="AA8" i="23"/>
  <c r="AB8" i="23"/>
  <c r="AC8" i="23"/>
  <c r="AD8" i="23"/>
  <c r="AE8" i="23"/>
  <c r="AF8" i="23"/>
  <c r="AG8" i="23"/>
  <c r="AH8" i="23"/>
  <c r="AI8" i="23"/>
  <c r="C9" i="12" l="1" a="1"/>
  <c r="C9" i="12" s="1"/>
  <c r="D9" i="12" a="1"/>
  <c r="D9" i="12" s="1"/>
  <c r="E9" i="12" a="1"/>
  <c r="E9" i="12" s="1"/>
  <c r="F9" i="12" a="1"/>
  <c r="F9" i="12" s="1"/>
  <c r="G9" i="12" a="1"/>
  <c r="G9" i="12" s="1"/>
  <c r="H9" i="12" a="1"/>
  <c r="H9" i="12" s="1"/>
  <c r="I9" i="12" a="1"/>
  <c r="I9" i="12" s="1"/>
  <c r="J9" i="12" a="1"/>
  <c r="J9" i="12" s="1"/>
  <c r="K9" i="12" a="1"/>
  <c r="K9" i="12" s="1"/>
  <c r="L9" i="12" a="1"/>
  <c r="L9" i="12" s="1"/>
  <c r="M9" i="12" a="1"/>
  <c r="M9" i="12" s="1"/>
  <c r="N9" i="12" a="1"/>
  <c r="N9" i="12" s="1"/>
  <c r="O9" i="12" a="1"/>
  <c r="O9" i="12" s="1"/>
  <c r="P9" i="12" a="1"/>
  <c r="P9" i="12" s="1"/>
  <c r="Q9" i="12" a="1"/>
  <c r="Q9" i="12" s="1"/>
  <c r="R9" i="12" a="1"/>
  <c r="R9" i="12" s="1"/>
  <c r="S9" i="12" a="1"/>
  <c r="S9" i="12" s="1"/>
  <c r="T9" i="12" a="1"/>
  <c r="T9" i="12" s="1"/>
  <c r="U9" i="12" a="1"/>
  <c r="U9" i="12" s="1"/>
  <c r="V9" i="12" a="1"/>
  <c r="V9" i="12" s="1"/>
  <c r="W9" i="12" a="1"/>
  <c r="W9" i="12" s="1"/>
  <c r="X9" i="12" a="1"/>
  <c r="X9" i="12" s="1"/>
  <c r="C10" i="12" a="1"/>
  <c r="C10" i="12" s="1"/>
  <c r="D10" i="12" a="1"/>
  <c r="D10" i="12" s="1"/>
  <c r="E10" i="12" a="1"/>
  <c r="E10" i="12" s="1"/>
  <c r="F10" i="12" a="1"/>
  <c r="F10" i="12" s="1"/>
  <c r="G10" i="12" a="1"/>
  <c r="G10" i="12" s="1"/>
  <c r="H10" i="12" a="1"/>
  <c r="H10" i="12" s="1"/>
  <c r="I10" i="12" a="1"/>
  <c r="I10" i="12" s="1"/>
  <c r="J10" i="12" a="1"/>
  <c r="J10" i="12" s="1"/>
  <c r="K10" i="12" a="1"/>
  <c r="K10" i="12" s="1"/>
  <c r="L10" i="12" a="1"/>
  <c r="L10" i="12" s="1"/>
  <c r="M10" i="12" a="1"/>
  <c r="M10" i="12" s="1"/>
  <c r="N10" i="12" a="1"/>
  <c r="N10" i="12" s="1"/>
  <c r="O10" i="12" a="1"/>
  <c r="O10" i="12" s="1"/>
  <c r="P10" i="12" a="1"/>
  <c r="P10" i="12" s="1"/>
  <c r="Q10" i="12" a="1"/>
  <c r="Q10" i="12" s="1"/>
  <c r="R10" i="12" a="1"/>
  <c r="R10" i="12" s="1"/>
  <c r="S10" i="12" a="1"/>
  <c r="S10" i="12" s="1"/>
  <c r="T10" i="12" a="1"/>
  <c r="T10" i="12" s="1"/>
  <c r="U10" i="12" a="1"/>
  <c r="U10" i="12" s="1"/>
  <c r="V10" i="12" a="1"/>
  <c r="V10" i="12" s="1"/>
  <c r="W10" i="12" a="1"/>
  <c r="W10" i="12" s="1"/>
  <c r="X10" i="12" a="1"/>
  <c r="X10" i="12" s="1"/>
  <c r="C11" i="12" a="1"/>
  <c r="C11" i="12" s="1"/>
  <c r="D11" i="12" a="1"/>
  <c r="D11" i="12" s="1"/>
  <c r="E11" i="12" a="1"/>
  <c r="E11" i="12" s="1"/>
  <c r="F11" i="12" a="1"/>
  <c r="F11" i="12" s="1"/>
  <c r="G11" i="12" a="1"/>
  <c r="G11" i="12" s="1"/>
  <c r="H11" i="12" a="1"/>
  <c r="H11" i="12" s="1"/>
  <c r="I11" i="12" a="1"/>
  <c r="I11" i="12" s="1"/>
  <c r="J11" i="12" a="1"/>
  <c r="J11" i="12" s="1"/>
  <c r="K11" i="12" a="1"/>
  <c r="K11" i="12" s="1"/>
  <c r="L11" i="12" a="1"/>
  <c r="L11" i="12" s="1"/>
  <c r="M11" i="12" a="1"/>
  <c r="M11" i="12" s="1"/>
  <c r="N11" i="12" a="1"/>
  <c r="N11" i="12" s="1"/>
  <c r="O11" i="12" a="1"/>
  <c r="O11" i="12" s="1"/>
  <c r="P11" i="12" a="1"/>
  <c r="P11" i="12" s="1"/>
  <c r="Q11" i="12" a="1"/>
  <c r="Q11" i="12" s="1"/>
  <c r="R11" i="12" a="1"/>
  <c r="R11" i="12" s="1"/>
  <c r="S11" i="12" a="1"/>
  <c r="S11" i="12" s="1"/>
  <c r="T11" i="12" a="1"/>
  <c r="T11" i="12" s="1"/>
  <c r="U11" i="12" a="1"/>
  <c r="U11" i="12" s="1"/>
  <c r="V11" i="12" a="1"/>
  <c r="V11" i="12" s="1"/>
  <c r="W11" i="12" a="1"/>
  <c r="W11" i="12" s="1"/>
  <c r="X11" i="12" a="1"/>
  <c r="X11" i="12" s="1"/>
  <c r="C12" i="12" a="1"/>
  <c r="C12" i="12" s="1"/>
  <c r="D12" i="12" a="1"/>
  <c r="D12" i="12" s="1"/>
  <c r="E12" i="12" a="1"/>
  <c r="E12" i="12" s="1"/>
  <c r="F12" i="12" a="1"/>
  <c r="F12" i="12" s="1"/>
  <c r="G12" i="12" a="1"/>
  <c r="G12" i="12" s="1"/>
  <c r="H12" i="12" a="1"/>
  <c r="H12" i="12" s="1"/>
  <c r="I12" i="12" a="1"/>
  <c r="I12" i="12" s="1"/>
  <c r="J12" i="12" a="1"/>
  <c r="J12" i="12" s="1"/>
  <c r="K12" i="12" a="1"/>
  <c r="K12" i="12" s="1"/>
  <c r="L12" i="12" a="1"/>
  <c r="L12" i="12" s="1"/>
  <c r="M12" i="12" a="1"/>
  <c r="M12" i="12" s="1"/>
  <c r="N12" i="12" a="1"/>
  <c r="N12" i="12" s="1"/>
  <c r="O12" i="12" a="1"/>
  <c r="O12" i="12" s="1"/>
  <c r="P12" i="12" a="1"/>
  <c r="P12" i="12" s="1"/>
  <c r="Q12" i="12" a="1"/>
  <c r="Q12" i="12" s="1"/>
  <c r="R12" i="12" a="1"/>
  <c r="R12" i="12" s="1"/>
  <c r="S12" i="12" a="1"/>
  <c r="S12" i="12" s="1"/>
  <c r="T12" i="12" a="1"/>
  <c r="T12" i="12" s="1"/>
  <c r="U12" i="12" a="1"/>
  <c r="U12" i="12" s="1"/>
  <c r="V12" i="12" a="1"/>
  <c r="V12" i="12" s="1"/>
  <c r="W12" i="12" a="1"/>
  <c r="W12" i="12" s="1"/>
  <c r="X12" i="12" a="1"/>
  <c r="X12" i="12" s="1"/>
  <c r="C13" i="12" a="1"/>
  <c r="C13" i="12" s="1"/>
  <c r="D13" i="12" a="1"/>
  <c r="D13" i="12" s="1"/>
  <c r="E13" i="12" a="1"/>
  <c r="E13" i="12" s="1"/>
  <c r="F13" i="12" a="1"/>
  <c r="F13" i="12" s="1"/>
  <c r="G13" i="12" a="1"/>
  <c r="G13" i="12" s="1"/>
  <c r="H13" i="12" a="1"/>
  <c r="H13" i="12" s="1"/>
  <c r="I13" i="12" a="1"/>
  <c r="I13" i="12" s="1"/>
  <c r="J13" i="12" a="1"/>
  <c r="J13" i="12" s="1"/>
  <c r="K13" i="12" a="1"/>
  <c r="K13" i="12" s="1"/>
  <c r="L13" i="12" a="1"/>
  <c r="L13" i="12" s="1"/>
  <c r="M13" i="12" a="1"/>
  <c r="M13" i="12" s="1"/>
  <c r="N13" i="12" a="1"/>
  <c r="N13" i="12" s="1"/>
  <c r="O13" i="12" a="1"/>
  <c r="O13" i="12" s="1"/>
  <c r="P13" i="12" a="1"/>
  <c r="P13" i="12" s="1"/>
  <c r="Q13" i="12" a="1"/>
  <c r="Q13" i="12" s="1"/>
  <c r="R13" i="12" a="1"/>
  <c r="R13" i="12" s="1"/>
  <c r="S13" i="12" a="1"/>
  <c r="S13" i="12" s="1"/>
  <c r="T13" i="12" a="1"/>
  <c r="T13" i="12" s="1"/>
  <c r="U13" i="12" a="1"/>
  <c r="U13" i="12" s="1"/>
  <c r="V13" i="12" a="1"/>
  <c r="V13" i="12" s="1"/>
  <c r="W13" i="12" a="1"/>
  <c r="W13" i="12" s="1"/>
  <c r="X13" i="12" a="1"/>
  <c r="X13" i="12" s="1"/>
  <c r="C14" i="12" a="1"/>
  <c r="C14" i="12" s="1"/>
  <c r="D14" i="12" a="1"/>
  <c r="D14" i="12" s="1"/>
  <c r="E14" i="12" a="1"/>
  <c r="E14" i="12" s="1"/>
  <c r="F14" i="12" a="1"/>
  <c r="F14" i="12" s="1"/>
  <c r="G14" i="12" a="1"/>
  <c r="G14" i="12" s="1"/>
  <c r="H14" i="12" a="1"/>
  <c r="H14" i="12" s="1"/>
  <c r="I14" i="12" a="1"/>
  <c r="I14" i="12" s="1"/>
  <c r="J14" i="12" a="1"/>
  <c r="J14" i="12" s="1"/>
  <c r="K14" i="12" a="1"/>
  <c r="K14" i="12" s="1"/>
  <c r="L14" i="12" a="1"/>
  <c r="L14" i="12" s="1"/>
  <c r="M14" i="12" a="1"/>
  <c r="M14" i="12" s="1"/>
  <c r="N14" i="12" a="1"/>
  <c r="N14" i="12" s="1"/>
  <c r="O14" i="12" a="1"/>
  <c r="O14" i="12" s="1"/>
  <c r="P14" i="12" a="1"/>
  <c r="P14" i="12" s="1"/>
  <c r="Q14" i="12" a="1"/>
  <c r="Q14" i="12" s="1"/>
  <c r="R14" i="12" a="1"/>
  <c r="R14" i="12" s="1"/>
  <c r="S14" i="12" a="1"/>
  <c r="S14" i="12" s="1"/>
  <c r="T14" i="12" a="1"/>
  <c r="T14" i="12" s="1"/>
  <c r="U14" i="12" a="1"/>
  <c r="U14" i="12" s="1"/>
  <c r="V14" i="12" a="1"/>
  <c r="V14" i="12" s="1"/>
  <c r="W14" i="12" a="1"/>
  <c r="W14" i="12" s="1"/>
  <c r="X14" i="12" a="1"/>
  <c r="X14" i="12" s="1"/>
  <c r="C15" i="12" a="1"/>
  <c r="C15" i="12" s="1"/>
  <c r="D15" i="12" a="1"/>
  <c r="D15" i="12" s="1"/>
  <c r="E15" i="12" a="1"/>
  <c r="E15" i="12" s="1"/>
  <c r="F15" i="12" a="1"/>
  <c r="F15" i="12" s="1"/>
  <c r="G15" i="12" a="1"/>
  <c r="G15" i="12" s="1"/>
  <c r="H15" i="12" a="1"/>
  <c r="H15" i="12" s="1"/>
  <c r="I15" i="12" a="1"/>
  <c r="I15" i="12" s="1"/>
  <c r="J15" i="12" a="1"/>
  <c r="J15" i="12" s="1"/>
  <c r="K15" i="12" a="1"/>
  <c r="K15" i="12" s="1"/>
  <c r="L15" i="12" a="1"/>
  <c r="L15" i="12" s="1"/>
  <c r="M15" i="12" a="1"/>
  <c r="M15" i="12" s="1"/>
  <c r="N15" i="12" a="1"/>
  <c r="N15" i="12" s="1"/>
  <c r="O15" i="12" a="1"/>
  <c r="O15" i="12" s="1"/>
  <c r="P15" i="12" a="1"/>
  <c r="P15" i="12" s="1"/>
  <c r="Q15" i="12" a="1"/>
  <c r="Q15" i="12" s="1"/>
  <c r="R15" i="12" a="1"/>
  <c r="R15" i="12" s="1"/>
  <c r="S15" i="12" a="1"/>
  <c r="S15" i="12" s="1"/>
  <c r="T15" i="12" a="1"/>
  <c r="T15" i="12" s="1"/>
  <c r="U15" i="12" a="1"/>
  <c r="U15" i="12" s="1"/>
  <c r="V15" i="12" a="1"/>
  <c r="V15" i="12" s="1"/>
  <c r="W15" i="12" a="1"/>
  <c r="W15" i="12" s="1"/>
  <c r="X15" i="12" a="1"/>
  <c r="X15" i="12" s="1"/>
  <c r="C16" i="12" a="1"/>
  <c r="C16" i="12" s="1"/>
  <c r="D16" i="12" a="1"/>
  <c r="D16" i="12" s="1"/>
  <c r="E16" i="12" a="1"/>
  <c r="E16" i="12" s="1"/>
  <c r="F16" i="12" a="1"/>
  <c r="F16" i="12" s="1"/>
  <c r="G16" i="12" a="1"/>
  <c r="G16" i="12" s="1"/>
  <c r="H16" i="12" a="1"/>
  <c r="H16" i="12" s="1"/>
  <c r="I16" i="12" a="1"/>
  <c r="I16" i="12" s="1"/>
  <c r="J16" i="12" a="1"/>
  <c r="J16" i="12" s="1"/>
  <c r="K16" i="12" a="1"/>
  <c r="K16" i="12" s="1"/>
  <c r="L16" i="12" a="1"/>
  <c r="L16" i="12" s="1"/>
  <c r="M16" i="12" a="1"/>
  <c r="M16" i="12" s="1"/>
  <c r="N16" i="12" a="1"/>
  <c r="N16" i="12" s="1"/>
  <c r="O16" i="12" a="1"/>
  <c r="O16" i="12" s="1"/>
  <c r="P16" i="12" a="1"/>
  <c r="P16" i="12" s="1"/>
  <c r="Q16" i="12" a="1"/>
  <c r="Q16" i="12" s="1"/>
  <c r="R16" i="12" a="1"/>
  <c r="R16" i="12" s="1"/>
  <c r="S16" i="12" a="1"/>
  <c r="S16" i="12" s="1"/>
  <c r="T16" i="12" a="1"/>
  <c r="T16" i="12" s="1"/>
  <c r="U16" i="12" a="1"/>
  <c r="U16" i="12" s="1"/>
  <c r="V16" i="12" a="1"/>
  <c r="V16" i="12" s="1"/>
  <c r="W16" i="12" a="1"/>
  <c r="W16" i="12" s="1"/>
  <c r="X16" i="12" a="1"/>
  <c r="X16" i="12" s="1"/>
  <c r="C17" i="12" a="1"/>
  <c r="C17" i="12" s="1"/>
  <c r="D17" i="12" a="1"/>
  <c r="D17" i="12" s="1"/>
  <c r="E17" i="12" a="1"/>
  <c r="E17" i="12" s="1"/>
  <c r="F17" i="12" a="1"/>
  <c r="F17" i="12" s="1"/>
  <c r="G17" i="12" a="1"/>
  <c r="G17" i="12" s="1"/>
  <c r="H17" i="12" a="1"/>
  <c r="H17" i="12" s="1"/>
  <c r="I17" i="12" a="1"/>
  <c r="I17" i="12" s="1"/>
  <c r="J17" i="12" a="1"/>
  <c r="J17" i="12" s="1"/>
  <c r="K17" i="12" a="1"/>
  <c r="K17" i="12" s="1"/>
  <c r="L17" i="12" a="1"/>
  <c r="L17" i="12" s="1"/>
  <c r="M17" i="12" a="1"/>
  <c r="M17" i="12" s="1"/>
  <c r="N17" i="12" a="1"/>
  <c r="N17" i="12" s="1"/>
  <c r="O17" i="12" a="1"/>
  <c r="O17" i="12" s="1"/>
  <c r="P17" i="12" a="1"/>
  <c r="P17" i="12" s="1"/>
  <c r="Q17" i="12" a="1"/>
  <c r="Q17" i="12" s="1"/>
  <c r="R17" i="12" a="1"/>
  <c r="R17" i="12" s="1"/>
  <c r="S17" i="12" a="1"/>
  <c r="S17" i="12" s="1"/>
  <c r="T17" i="12" a="1"/>
  <c r="T17" i="12" s="1"/>
  <c r="U17" i="12" a="1"/>
  <c r="U17" i="12" s="1"/>
  <c r="V17" i="12" a="1"/>
  <c r="V17" i="12" s="1"/>
  <c r="W17" i="12" a="1"/>
  <c r="W17" i="12" s="1"/>
  <c r="X17" i="12" a="1"/>
  <c r="X17" i="12" s="1"/>
  <c r="C18" i="12" a="1"/>
  <c r="C18" i="12" s="1"/>
  <c r="D18" i="12" a="1"/>
  <c r="D18" i="12" s="1"/>
  <c r="E18" i="12" a="1"/>
  <c r="E18" i="12" s="1"/>
  <c r="F18" i="12" a="1"/>
  <c r="F18" i="12" s="1"/>
  <c r="G18" i="12" a="1"/>
  <c r="G18" i="12" s="1"/>
  <c r="H18" i="12" a="1"/>
  <c r="H18" i="12" s="1"/>
  <c r="I18" i="12" a="1"/>
  <c r="I18" i="12" s="1"/>
  <c r="J18" i="12" a="1"/>
  <c r="J18" i="12" s="1"/>
  <c r="K18" i="12" a="1"/>
  <c r="K18" i="12" s="1"/>
  <c r="L18" i="12" a="1"/>
  <c r="L18" i="12" s="1"/>
  <c r="M18" i="12" a="1"/>
  <c r="M18" i="12" s="1"/>
  <c r="N18" i="12" a="1"/>
  <c r="N18" i="12" s="1"/>
  <c r="O18" i="12" a="1"/>
  <c r="O18" i="12" s="1"/>
  <c r="P18" i="12" a="1"/>
  <c r="P18" i="12" s="1"/>
  <c r="Q18" i="12" a="1"/>
  <c r="Q18" i="12" s="1"/>
  <c r="R18" i="12" a="1"/>
  <c r="R18" i="12" s="1"/>
  <c r="S18" i="12" a="1"/>
  <c r="S18" i="12" s="1"/>
  <c r="T18" i="12" a="1"/>
  <c r="T18" i="12" s="1"/>
  <c r="U18" i="12" a="1"/>
  <c r="U18" i="12" s="1"/>
  <c r="V18" i="12" a="1"/>
  <c r="V18" i="12" s="1"/>
  <c r="W18" i="12" a="1"/>
  <c r="W18" i="12" s="1"/>
  <c r="X18" i="12" a="1"/>
  <c r="X18" i="12" s="1"/>
  <c r="C19" i="12" a="1"/>
  <c r="C19" i="12" s="1"/>
  <c r="D19" i="12" a="1"/>
  <c r="D19" i="12" s="1"/>
  <c r="E19" i="12" a="1"/>
  <c r="E19" i="12" s="1"/>
  <c r="F19" i="12" a="1"/>
  <c r="F19" i="12" s="1"/>
  <c r="G19" i="12" a="1"/>
  <c r="G19" i="12" s="1"/>
  <c r="H19" i="12" a="1"/>
  <c r="H19" i="12" s="1"/>
  <c r="I19" i="12" a="1"/>
  <c r="I19" i="12" s="1"/>
  <c r="J19" i="12" a="1"/>
  <c r="J19" i="12" s="1"/>
  <c r="K19" i="12" a="1"/>
  <c r="K19" i="12" s="1"/>
  <c r="L19" i="12" a="1"/>
  <c r="L19" i="12" s="1"/>
  <c r="M19" i="12" a="1"/>
  <c r="M19" i="12" s="1"/>
  <c r="N19" i="12" a="1"/>
  <c r="N19" i="12" s="1"/>
  <c r="O19" i="12" a="1"/>
  <c r="O19" i="12" s="1"/>
  <c r="P19" i="12" a="1"/>
  <c r="P19" i="12" s="1"/>
  <c r="Q19" i="12" a="1"/>
  <c r="Q19" i="12" s="1"/>
  <c r="R19" i="12" a="1"/>
  <c r="R19" i="12" s="1"/>
  <c r="S19" i="12" a="1"/>
  <c r="S19" i="12" s="1"/>
  <c r="T19" i="12" a="1"/>
  <c r="T19" i="12" s="1"/>
  <c r="U19" i="12" a="1"/>
  <c r="U19" i="12" s="1"/>
  <c r="V19" i="12" a="1"/>
  <c r="V19" i="12" s="1"/>
  <c r="W19" i="12" a="1"/>
  <c r="W19" i="12" s="1"/>
  <c r="X19" i="12" a="1"/>
  <c r="X19" i="12" s="1"/>
  <c r="C20" i="12" a="1"/>
  <c r="C20" i="12" s="1"/>
  <c r="D20" i="12" a="1"/>
  <c r="D20" i="12" s="1"/>
  <c r="E20" i="12" a="1"/>
  <c r="E20" i="12" s="1"/>
  <c r="F20" i="12" a="1"/>
  <c r="F20" i="12" s="1"/>
  <c r="G20" i="12" a="1"/>
  <c r="G20" i="12" s="1"/>
  <c r="H20" i="12" a="1"/>
  <c r="H20" i="12" s="1"/>
  <c r="I20" i="12" a="1"/>
  <c r="I20" i="12" s="1"/>
  <c r="J20" i="12" a="1"/>
  <c r="J20" i="12" s="1"/>
  <c r="K20" i="12" a="1"/>
  <c r="K20" i="12" s="1"/>
  <c r="L20" i="12" a="1"/>
  <c r="L20" i="12" s="1"/>
  <c r="M20" i="12" a="1"/>
  <c r="M20" i="12" s="1"/>
  <c r="N20" i="12" a="1"/>
  <c r="N20" i="12" s="1"/>
  <c r="O20" i="12" a="1"/>
  <c r="O20" i="12" s="1"/>
  <c r="P20" i="12" a="1"/>
  <c r="P20" i="12" s="1"/>
  <c r="Q20" i="12" a="1"/>
  <c r="Q20" i="12" s="1"/>
  <c r="R20" i="12" a="1"/>
  <c r="R20" i="12" s="1"/>
  <c r="S20" i="12" a="1"/>
  <c r="S20" i="12" s="1"/>
  <c r="T20" i="12" a="1"/>
  <c r="T20" i="12" s="1"/>
  <c r="U20" i="12" a="1"/>
  <c r="U20" i="12" s="1"/>
  <c r="V20" i="12" a="1"/>
  <c r="V20" i="12" s="1"/>
  <c r="W20" i="12" a="1"/>
  <c r="W20" i="12" s="1"/>
  <c r="X20" i="12" a="1"/>
  <c r="X20" i="12" s="1"/>
  <c r="C287" i="12" l="1" a="1"/>
  <c r="C287" i="12" s="1"/>
  <c r="D287" i="12" a="1"/>
  <c r="D287" i="12" s="1"/>
  <c r="E287" i="12" a="1"/>
  <c r="E287" i="12" s="1"/>
  <c r="F287" i="12" a="1"/>
  <c r="F287" i="12" s="1"/>
  <c r="G287" i="12" a="1"/>
  <c r="G287" i="12" s="1"/>
  <c r="H287" i="12" a="1"/>
  <c r="H287" i="12" s="1"/>
  <c r="I287" i="12" a="1"/>
  <c r="I287" i="12" s="1"/>
  <c r="J287" i="12" a="1"/>
  <c r="J287" i="12" s="1"/>
  <c r="K287" i="12" a="1"/>
  <c r="K287" i="12" s="1"/>
  <c r="L287" i="12" a="1"/>
  <c r="L287" i="12" s="1"/>
  <c r="M287" i="12" a="1"/>
  <c r="M287" i="12" s="1"/>
  <c r="N287" i="12" a="1"/>
  <c r="N287" i="12" s="1"/>
  <c r="O287" i="12" a="1"/>
  <c r="O287" i="12" s="1"/>
  <c r="P287" i="12" a="1"/>
  <c r="P287" i="12" s="1"/>
  <c r="Q287" i="12" a="1"/>
  <c r="Q287" i="12" s="1"/>
  <c r="R287" i="12" a="1"/>
  <c r="R287" i="12" s="1"/>
  <c r="S287" i="12" a="1"/>
  <c r="S287" i="12" s="1"/>
  <c r="T287" i="12" a="1"/>
  <c r="T287" i="12" s="1"/>
  <c r="U287" i="12" a="1"/>
  <c r="U287" i="12" s="1"/>
  <c r="V287" i="12" a="1"/>
  <c r="V287" i="12" s="1"/>
  <c r="W287" i="12" a="1"/>
  <c r="W287" i="12" s="1"/>
  <c r="X287" i="12" a="1"/>
  <c r="X287" i="12" s="1"/>
  <c r="C288" i="12" a="1"/>
  <c r="C288" i="12" s="1"/>
  <c r="D288" i="12" a="1"/>
  <c r="D288" i="12" s="1"/>
  <c r="E288" i="12" a="1"/>
  <c r="E288" i="12" s="1"/>
  <c r="F288" i="12" a="1"/>
  <c r="F288" i="12" s="1"/>
  <c r="G288" i="12" a="1"/>
  <c r="G288" i="12" s="1"/>
  <c r="H288" i="12" a="1"/>
  <c r="H288" i="12" s="1"/>
  <c r="I288" i="12" a="1"/>
  <c r="I288" i="12" s="1"/>
  <c r="J288" i="12" a="1"/>
  <c r="J288" i="12" s="1"/>
  <c r="K288" i="12" a="1"/>
  <c r="K288" i="12" s="1"/>
  <c r="L288" i="12" a="1"/>
  <c r="L288" i="12" s="1"/>
  <c r="M288" i="12" a="1"/>
  <c r="M288" i="12" s="1"/>
  <c r="N288" i="12" a="1"/>
  <c r="N288" i="12" s="1"/>
  <c r="O288" i="12" a="1"/>
  <c r="O288" i="12" s="1"/>
  <c r="P288" i="12" a="1"/>
  <c r="P288" i="12" s="1"/>
  <c r="Q288" i="12" a="1"/>
  <c r="Q288" i="12" s="1"/>
  <c r="R288" i="12" a="1"/>
  <c r="R288" i="12" s="1"/>
  <c r="S288" i="12" a="1"/>
  <c r="S288" i="12" s="1"/>
  <c r="T288" i="12" a="1"/>
  <c r="T288" i="12" s="1"/>
  <c r="U288" i="12" a="1"/>
  <c r="U288" i="12" s="1"/>
  <c r="V288" i="12" a="1"/>
  <c r="V288" i="12" s="1"/>
  <c r="W288" i="12" a="1"/>
  <c r="W288" i="12" s="1"/>
  <c r="X288" i="12" a="1"/>
  <c r="X288" i="12" s="1"/>
  <c r="C289" i="12" a="1"/>
  <c r="C289" i="12" s="1"/>
  <c r="D289" i="12" a="1"/>
  <c r="D289" i="12" s="1"/>
  <c r="E289" i="12" a="1"/>
  <c r="E289" i="12" s="1"/>
  <c r="F289" i="12" a="1"/>
  <c r="F289" i="12" s="1"/>
  <c r="G289" i="12" a="1"/>
  <c r="G289" i="12" s="1"/>
  <c r="H289" i="12" a="1"/>
  <c r="H289" i="12" s="1"/>
  <c r="I289" i="12" a="1"/>
  <c r="I289" i="12" s="1"/>
  <c r="J289" i="12" a="1"/>
  <c r="J289" i="12" s="1"/>
  <c r="K289" i="12" a="1"/>
  <c r="K289" i="12" s="1"/>
  <c r="L289" i="12" a="1"/>
  <c r="L289" i="12" s="1"/>
  <c r="M289" i="12" a="1"/>
  <c r="M289" i="12" s="1"/>
  <c r="N289" i="12" a="1"/>
  <c r="N289" i="12" s="1"/>
  <c r="O289" i="12" a="1"/>
  <c r="O289" i="12" s="1"/>
  <c r="P289" i="12" a="1"/>
  <c r="P289" i="12" s="1"/>
  <c r="Q289" i="12" a="1"/>
  <c r="Q289" i="12" s="1"/>
  <c r="R289" i="12" a="1"/>
  <c r="R289" i="12" s="1"/>
  <c r="S289" i="12" a="1"/>
  <c r="S289" i="12" s="1"/>
  <c r="T289" i="12" a="1"/>
  <c r="T289" i="12" s="1"/>
  <c r="U289" i="12" a="1"/>
  <c r="U289" i="12" s="1"/>
  <c r="V289" i="12" a="1"/>
  <c r="V289" i="12" s="1"/>
  <c r="W289" i="12" a="1"/>
  <c r="W289" i="12" s="1"/>
  <c r="X289" i="12" a="1"/>
  <c r="X289" i="12" s="1"/>
  <c r="C290" i="12" a="1"/>
  <c r="C290" i="12" s="1"/>
  <c r="D290" i="12" a="1"/>
  <c r="D290" i="12" s="1"/>
  <c r="E290" i="12" a="1"/>
  <c r="E290" i="12" s="1"/>
  <c r="F290" i="12" a="1"/>
  <c r="F290" i="12" s="1"/>
  <c r="G290" i="12" a="1"/>
  <c r="G290" i="12" s="1"/>
  <c r="H290" i="12" a="1"/>
  <c r="H290" i="12" s="1"/>
  <c r="I290" i="12" a="1"/>
  <c r="I290" i="12" s="1"/>
  <c r="J290" i="12" a="1"/>
  <c r="J290" i="12" s="1"/>
  <c r="K290" i="12" a="1"/>
  <c r="K290" i="12" s="1"/>
  <c r="L290" i="12" a="1"/>
  <c r="L290" i="12" s="1"/>
  <c r="M290" i="12" a="1"/>
  <c r="M290" i="12" s="1"/>
  <c r="N290" i="12" a="1"/>
  <c r="N290" i="12" s="1"/>
  <c r="O290" i="12" a="1"/>
  <c r="O290" i="12" s="1"/>
  <c r="P290" i="12" a="1"/>
  <c r="P290" i="12" s="1"/>
  <c r="Q290" i="12" a="1"/>
  <c r="Q290" i="12" s="1"/>
  <c r="R290" i="12" a="1"/>
  <c r="R290" i="12" s="1"/>
  <c r="S290" i="12" a="1"/>
  <c r="S290" i="12" s="1"/>
  <c r="T290" i="12" a="1"/>
  <c r="T290" i="12" s="1"/>
  <c r="U290" i="12" a="1"/>
  <c r="U290" i="12" s="1"/>
  <c r="V290" i="12" a="1"/>
  <c r="V290" i="12" s="1"/>
  <c r="W290" i="12" a="1"/>
  <c r="W290" i="12" s="1"/>
  <c r="X290" i="12" a="1"/>
  <c r="X290" i="12" s="1"/>
  <c r="C291" i="12" a="1"/>
  <c r="C291" i="12" s="1"/>
  <c r="D291" i="12" a="1"/>
  <c r="D291" i="12" s="1"/>
  <c r="E291" i="12" a="1"/>
  <c r="E291" i="12" s="1"/>
  <c r="F291" i="12" a="1"/>
  <c r="F291" i="12" s="1"/>
  <c r="G291" i="12" a="1"/>
  <c r="G291" i="12" s="1"/>
  <c r="H291" i="12" a="1"/>
  <c r="H291" i="12" s="1"/>
  <c r="I291" i="12" a="1"/>
  <c r="I291" i="12" s="1"/>
  <c r="J291" i="12" a="1"/>
  <c r="J291" i="12" s="1"/>
  <c r="K291" i="12" a="1"/>
  <c r="K291" i="12" s="1"/>
  <c r="L291" i="12" a="1"/>
  <c r="L291" i="12" s="1"/>
  <c r="M291" i="12" a="1"/>
  <c r="M291" i="12" s="1"/>
  <c r="N291" i="12" a="1"/>
  <c r="N291" i="12" s="1"/>
  <c r="O291" i="12" a="1"/>
  <c r="O291" i="12" s="1"/>
  <c r="P291" i="12" a="1"/>
  <c r="P291" i="12" s="1"/>
  <c r="Q291" i="12" a="1"/>
  <c r="Q291" i="12" s="1"/>
  <c r="R291" i="12" a="1"/>
  <c r="R291" i="12" s="1"/>
  <c r="S291" i="12" a="1"/>
  <c r="S291" i="12" s="1"/>
  <c r="T291" i="12" a="1"/>
  <c r="T291" i="12" s="1"/>
  <c r="U291" i="12" a="1"/>
  <c r="U291" i="12" s="1"/>
  <c r="V291" i="12" a="1"/>
  <c r="V291" i="12" s="1"/>
  <c r="W291" i="12" a="1"/>
  <c r="W291" i="12" s="1"/>
  <c r="X291" i="12" a="1"/>
  <c r="X291" i="12" s="1"/>
  <c r="C292" i="12" a="1"/>
  <c r="C292" i="12" s="1"/>
  <c r="D292" i="12" a="1"/>
  <c r="D292" i="12" s="1"/>
  <c r="E292" i="12" a="1"/>
  <c r="E292" i="12" s="1"/>
  <c r="F292" i="12" a="1"/>
  <c r="F292" i="12" s="1"/>
  <c r="G292" i="12" a="1"/>
  <c r="G292" i="12" s="1"/>
  <c r="H292" i="12" a="1"/>
  <c r="H292" i="12" s="1"/>
  <c r="I292" i="12" a="1"/>
  <c r="I292" i="12" s="1"/>
  <c r="J292" i="12" a="1"/>
  <c r="J292" i="12" s="1"/>
  <c r="K292" i="12" a="1"/>
  <c r="K292" i="12" s="1"/>
  <c r="L292" i="12" a="1"/>
  <c r="L292" i="12" s="1"/>
  <c r="M292" i="12" a="1"/>
  <c r="M292" i="12" s="1"/>
  <c r="N292" i="12" a="1"/>
  <c r="N292" i="12" s="1"/>
  <c r="O292" i="12" a="1"/>
  <c r="O292" i="12" s="1"/>
  <c r="P292" i="12" a="1"/>
  <c r="P292" i="12" s="1"/>
  <c r="Q292" i="12" a="1"/>
  <c r="Q292" i="12" s="1"/>
  <c r="R292" i="12" a="1"/>
  <c r="R292" i="12" s="1"/>
  <c r="S292" i="12" a="1"/>
  <c r="S292" i="12" s="1"/>
  <c r="T292" i="12" a="1"/>
  <c r="T292" i="12" s="1"/>
  <c r="U292" i="12" a="1"/>
  <c r="U292" i="12" s="1"/>
  <c r="V292" i="12" a="1"/>
  <c r="V292" i="12" s="1"/>
  <c r="W292" i="12" a="1"/>
  <c r="W292" i="12" s="1"/>
  <c r="X292" i="12" a="1"/>
  <c r="X292" i="12" s="1"/>
  <c r="C293" i="12" a="1"/>
  <c r="C293" i="12" s="1"/>
  <c r="D293" i="12" a="1"/>
  <c r="D293" i="12" s="1"/>
  <c r="E293" i="12" a="1"/>
  <c r="E293" i="12" s="1"/>
  <c r="F293" i="12" a="1"/>
  <c r="F293" i="12" s="1"/>
  <c r="G293" i="12" a="1"/>
  <c r="G293" i="12" s="1"/>
  <c r="H293" i="12" a="1"/>
  <c r="H293" i="12" s="1"/>
  <c r="I293" i="12" a="1"/>
  <c r="I293" i="12" s="1"/>
  <c r="J293" i="12" a="1"/>
  <c r="J293" i="12" s="1"/>
  <c r="K293" i="12" a="1"/>
  <c r="K293" i="12" s="1"/>
  <c r="L293" i="12" a="1"/>
  <c r="L293" i="12" s="1"/>
  <c r="M293" i="12" a="1"/>
  <c r="M293" i="12" s="1"/>
  <c r="N293" i="12" a="1"/>
  <c r="N293" i="12" s="1"/>
  <c r="O293" i="12" a="1"/>
  <c r="O293" i="12" s="1"/>
  <c r="P293" i="12" a="1"/>
  <c r="P293" i="12" s="1"/>
  <c r="Q293" i="12" a="1"/>
  <c r="Q293" i="12" s="1"/>
  <c r="R293" i="12" a="1"/>
  <c r="R293" i="12" s="1"/>
  <c r="S293" i="12" a="1"/>
  <c r="S293" i="12" s="1"/>
  <c r="T293" i="12" a="1"/>
  <c r="T293" i="12" s="1"/>
  <c r="U293" i="12" a="1"/>
  <c r="U293" i="12" s="1"/>
  <c r="V293" i="12" a="1"/>
  <c r="V293" i="12" s="1"/>
  <c r="W293" i="12" a="1"/>
  <c r="W293" i="12" s="1"/>
  <c r="X293" i="12" a="1"/>
  <c r="X293" i="12" s="1"/>
  <c r="C294" i="12" a="1"/>
  <c r="C294" i="12" s="1"/>
  <c r="D294" i="12" a="1"/>
  <c r="D294" i="12" s="1"/>
  <c r="E294" i="12" a="1"/>
  <c r="E294" i="12" s="1"/>
  <c r="F294" i="12" a="1"/>
  <c r="F294" i="12" s="1"/>
  <c r="G294" i="12" a="1"/>
  <c r="G294" i="12" s="1"/>
  <c r="H294" i="12" a="1"/>
  <c r="H294" i="12" s="1"/>
  <c r="I294" i="12" a="1"/>
  <c r="I294" i="12" s="1"/>
  <c r="J294" i="12" a="1"/>
  <c r="J294" i="12" s="1"/>
  <c r="K294" i="12" a="1"/>
  <c r="K294" i="12" s="1"/>
  <c r="L294" i="12" a="1"/>
  <c r="L294" i="12" s="1"/>
  <c r="M294" i="12" a="1"/>
  <c r="M294" i="12" s="1"/>
  <c r="N294" i="12" a="1"/>
  <c r="N294" i="12" s="1"/>
  <c r="O294" i="12" a="1"/>
  <c r="O294" i="12" s="1"/>
  <c r="P294" i="12" a="1"/>
  <c r="P294" i="12" s="1"/>
  <c r="Q294" i="12" a="1"/>
  <c r="Q294" i="12" s="1"/>
  <c r="R294" i="12" a="1"/>
  <c r="R294" i="12" s="1"/>
  <c r="S294" i="12" a="1"/>
  <c r="S294" i="12" s="1"/>
  <c r="T294" i="12" a="1"/>
  <c r="T294" i="12" s="1"/>
  <c r="U294" i="12" a="1"/>
  <c r="U294" i="12" s="1"/>
  <c r="V294" i="12" a="1"/>
  <c r="V294" i="12" s="1"/>
  <c r="W294" i="12" a="1"/>
  <c r="W294" i="12" s="1"/>
  <c r="X294" i="12" a="1"/>
  <c r="X294" i="12" s="1"/>
  <c r="C295" i="12" a="1"/>
  <c r="C295" i="12" s="1"/>
  <c r="D295" i="12" a="1"/>
  <c r="D295" i="12" s="1"/>
  <c r="E295" i="12" a="1"/>
  <c r="E295" i="12" s="1"/>
  <c r="F295" i="12" a="1"/>
  <c r="F295" i="12" s="1"/>
  <c r="G295" i="12" a="1"/>
  <c r="G295" i="12" s="1"/>
  <c r="H295" i="12" a="1"/>
  <c r="H295" i="12" s="1"/>
  <c r="I295" i="12" a="1"/>
  <c r="I295" i="12" s="1"/>
  <c r="J295" i="12" a="1"/>
  <c r="J295" i="12" s="1"/>
  <c r="K295" i="12" a="1"/>
  <c r="K295" i="12" s="1"/>
  <c r="L295" i="12" a="1"/>
  <c r="L295" i="12" s="1"/>
  <c r="M295" i="12" a="1"/>
  <c r="M295" i="12" s="1"/>
  <c r="N295" i="12" a="1"/>
  <c r="N295" i="12" s="1"/>
  <c r="O295" i="12" a="1"/>
  <c r="O295" i="12" s="1"/>
  <c r="P295" i="12" a="1"/>
  <c r="P295" i="12" s="1"/>
  <c r="Q295" i="12" a="1"/>
  <c r="Q295" i="12" s="1"/>
  <c r="R295" i="12" a="1"/>
  <c r="R295" i="12" s="1"/>
  <c r="S295" i="12" a="1"/>
  <c r="S295" i="12" s="1"/>
  <c r="T295" i="12" a="1"/>
  <c r="T295" i="12" s="1"/>
  <c r="U295" i="12" a="1"/>
  <c r="U295" i="12" s="1"/>
  <c r="V295" i="12" a="1"/>
  <c r="V295" i="12" s="1"/>
  <c r="W295" i="12" a="1"/>
  <c r="W295" i="12" s="1"/>
  <c r="X295" i="12" a="1"/>
  <c r="X295" i="12" s="1"/>
  <c r="C296" i="12" a="1"/>
  <c r="C296" i="12" s="1"/>
  <c r="D296" i="12" a="1"/>
  <c r="D296" i="12" s="1"/>
  <c r="E296" i="12" a="1"/>
  <c r="E296" i="12" s="1"/>
  <c r="F296" i="12" a="1"/>
  <c r="F296" i="12" s="1"/>
  <c r="G296" i="12" a="1"/>
  <c r="G296" i="12" s="1"/>
  <c r="H296" i="12" a="1"/>
  <c r="H296" i="12" s="1"/>
  <c r="I296" i="12" a="1"/>
  <c r="I296" i="12" s="1"/>
  <c r="J296" i="12" a="1"/>
  <c r="J296" i="12" s="1"/>
  <c r="K296" i="12" a="1"/>
  <c r="K296" i="12" s="1"/>
  <c r="L296" i="12" a="1"/>
  <c r="L296" i="12" s="1"/>
  <c r="M296" i="12" a="1"/>
  <c r="M296" i="12" s="1"/>
  <c r="N296" i="12" a="1"/>
  <c r="N296" i="12" s="1"/>
  <c r="O296" i="12" a="1"/>
  <c r="O296" i="12" s="1"/>
  <c r="P296" i="12" a="1"/>
  <c r="P296" i="12" s="1"/>
  <c r="Q296" i="12" a="1"/>
  <c r="Q296" i="12" s="1"/>
  <c r="R296" i="12" a="1"/>
  <c r="R296" i="12" s="1"/>
  <c r="S296" i="12" a="1"/>
  <c r="S296" i="12" s="1"/>
  <c r="T296" i="12" a="1"/>
  <c r="T296" i="12" s="1"/>
  <c r="U296" i="12" a="1"/>
  <c r="U296" i="12" s="1"/>
  <c r="V296" i="12" a="1"/>
  <c r="V296" i="12" s="1"/>
  <c r="W296" i="12" a="1"/>
  <c r="W296" i="12" s="1"/>
  <c r="X296" i="12" a="1"/>
  <c r="X296" i="12" s="1"/>
  <c r="C297" i="12" a="1"/>
  <c r="C297" i="12" s="1"/>
  <c r="D297" i="12" a="1"/>
  <c r="D297" i="12" s="1"/>
  <c r="E297" i="12" a="1"/>
  <c r="E297" i="12" s="1"/>
  <c r="F297" i="12" a="1"/>
  <c r="F297" i="12" s="1"/>
  <c r="G297" i="12" a="1"/>
  <c r="G297" i="12" s="1"/>
  <c r="H297" i="12" a="1"/>
  <c r="H297" i="12" s="1"/>
  <c r="I297" i="12" a="1"/>
  <c r="I297" i="12" s="1"/>
  <c r="J297" i="12" a="1"/>
  <c r="J297" i="12" s="1"/>
  <c r="K297" i="12" a="1"/>
  <c r="K297" i="12" s="1"/>
  <c r="L297" i="12" a="1"/>
  <c r="L297" i="12" s="1"/>
  <c r="M297" i="12" a="1"/>
  <c r="M297" i="12" s="1"/>
  <c r="N297" i="12" a="1"/>
  <c r="N297" i="12" s="1"/>
  <c r="O297" i="12" a="1"/>
  <c r="O297" i="12" s="1"/>
  <c r="P297" i="12" a="1"/>
  <c r="P297" i="12" s="1"/>
  <c r="Q297" i="12" a="1"/>
  <c r="Q297" i="12" s="1"/>
  <c r="R297" i="12" a="1"/>
  <c r="R297" i="12" s="1"/>
  <c r="S297" i="12" a="1"/>
  <c r="S297" i="12" s="1"/>
  <c r="T297" i="12" a="1"/>
  <c r="T297" i="12" s="1"/>
  <c r="U297" i="12" a="1"/>
  <c r="U297" i="12" s="1"/>
  <c r="V297" i="12" a="1"/>
  <c r="V297" i="12" s="1"/>
  <c r="W297" i="12" a="1"/>
  <c r="W297" i="12" s="1"/>
  <c r="X297" i="12" a="1"/>
  <c r="X297" i="12" s="1"/>
  <c r="C298" i="12" a="1"/>
  <c r="C298" i="12" s="1"/>
  <c r="D298" i="12" a="1"/>
  <c r="D298" i="12" s="1"/>
  <c r="E298" i="12" a="1"/>
  <c r="E298" i="12" s="1"/>
  <c r="F298" i="12" a="1"/>
  <c r="F298" i="12" s="1"/>
  <c r="G298" i="12" a="1"/>
  <c r="G298" i="12" s="1"/>
  <c r="H298" i="12" a="1"/>
  <c r="H298" i="12" s="1"/>
  <c r="I298" i="12" a="1"/>
  <c r="I298" i="12" s="1"/>
  <c r="J298" i="12" a="1"/>
  <c r="J298" i="12" s="1"/>
  <c r="K298" i="12" a="1"/>
  <c r="K298" i="12" s="1"/>
  <c r="L298" i="12" a="1"/>
  <c r="L298" i="12" s="1"/>
  <c r="M298" i="12" a="1"/>
  <c r="M298" i="12" s="1"/>
  <c r="N298" i="12" a="1"/>
  <c r="N298" i="12" s="1"/>
  <c r="O298" i="12" a="1"/>
  <c r="O298" i="12" s="1"/>
  <c r="P298" i="12" a="1"/>
  <c r="P298" i="12" s="1"/>
  <c r="Q298" i="12" a="1"/>
  <c r="Q298" i="12" s="1"/>
  <c r="R298" i="12" a="1"/>
  <c r="R298" i="12" s="1"/>
  <c r="S298" i="12" a="1"/>
  <c r="S298" i="12" s="1"/>
  <c r="T298" i="12" a="1"/>
  <c r="T298" i="12" s="1"/>
  <c r="U298" i="12" a="1"/>
  <c r="U298" i="12" s="1"/>
  <c r="V298" i="12" a="1"/>
  <c r="V298" i="12" s="1"/>
  <c r="W298" i="12" a="1"/>
  <c r="W298" i="12" s="1"/>
  <c r="X298" i="12" a="1"/>
  <c r="X298" i="12" s="1"/>
  <c r="C299" i="12" a="1"/>
  <c r="C299" i="12" s="1"/>
  <c r="D299" i="12" a="1"/>
  <c r="D299" i="12" s="1"/>
  <c r="E299" i="12" a="1"/>
  <c r="E299" i="12" s="1"/>
  <c r="F299" i="12" a="1"/>
  <c r="F299" i="12" s="1"/>
  <c r="G299" i="12" a="1"/>
  <c r="G299" i="12" s="1"/>
  <c r="H299" i="12" a="1"/>
  <c r="H299" i="12" s="1"/>
  <c r="I299" i="12" a="1"/>
  <c r="I299" i="12" s="1"/>
  <c r="J299" i="12" a="1"/>
  <c r="J299" i="12" s="1"/>
  <c r="K299" i="12" a="1"/>
  <c r="K299" i="12" s="1"/>
  <c r="L299" i="12" a="1"/>
  <c r="L299" i="12" s="1"/>
  <c r="M299" i="12" a="1"/>
  <c r="M299" i="12" s="1"/>
  <c r="N299" i="12" a="1"/>
  <c r="N299" i="12" s="1"/>
  <c r="O299" i="12" a="1"/>
  <c r="O299" i="12" s="1"/>
  <c r="P299" i="12" a="1"/>
  <c r="P299" i="12" s="1"/>
  <c r="Q299" i="12" a="1"/>
  <c r="Q299" i="12" s="1"/>
  <c r="R299" i="12" a="1"/>
  <c r="R299" i="12" s="1"/>
  <c r="S299" i="12" a="1"/>
  <c r="S299" i="12" s="1"/>
  <c r="T299" i="12" a="1"/>
  <c r="T299" i="12" s="1"/>
  <c r="U299" i="12" a="1"/>
  <c r="U299" i="12" s="1"/>
  <c r="V299" i="12" a="1"/>
  <c r="V299" i="12" s="1"/>
  <c r="W299" i="12" a="1"/>
  <c r="W299" i="12" s="1"/>
  <c r="X299" i="12" a="1"/>
  <c r="X299" i="12" s="1"/>
  <c r="C300" i="12" a="1"/>
  <c r="C300" i="12" s="1"/>
  <c r="D300" i="12" a="1"/>
  <c r="D300" i="12" s="1"/>
  <c r="E300" i="12" a="1"/>
  <c r="E300" i="12" s="1"/>
  <c r="F300" i="12" a="1"/>
  <c r="F300" i="12" s="1"/>
  <c r="G300" i="12" a="1"/>
  <c r="G300" i="12" s="1"/>
  <c r="H300" i="12" a="1"/>
  <c r="H300" i="12" s="1"/>
  <c r="I300" i="12" a="1"/>
  <c r="I300" i="12" s="1"/>
  <c r="J300" i="12" a="1"/>
  <c r="J300" i="12" s="1"/>
  <c r="K300" i="12" a="1"/>
  <c r="K300" i="12" s="1"/>
  <c r="L300" i="12" a="1"/>
  <c r="L300" i="12" s="1"/>
  <c r="M300" i="12" a="1"/>
  <c r="M300" i="12" s="1"/>
  <c r="N300" i="12" a="1"/>
  <c r="N300" i="12" s="1"/>
  <c r="O300" i="12" a="1"/>
  <c r="O300" i="12" s="1"/>
  <c r="P300" i="12" a="1"/>
  <c r="P300" i="12" s="1"/>
  <c r="Q300" i="12" a="1"/>
  <c r="Q300" i="12" s="1"/>
  <c r="R300" i="12" a="1"/>
  <c r="R300" i="12" s="1"/>
  <c r="S300" i="12" a="1"/>
  <c r="S300" i="12" s="1"/>
  <c r="T300" i="12" a="1"/>
  <c r="T300" i="12" s="1"/>
  <c r="U300" i="12" a="1"/>
  <c r="U300" i="12" s="1"/>
  <c r="V300" i="12" a="1"/>
  <c r="V300" i="12" s="1"/>
  <c r="W300" i="12" a="1"/>
  <c r="W300" i="12" s="1"/>
  <c r="X300" i="12" a="1"/>
  <c r="X300" i="12" s="1"/>
  <c r="C301" i="12" a="1"/>
  <c r="C301" i="12" s="1"/>
  <c r="D301" i="12" a="1"/>
  <c r="D301" i="12" s="1"/>
  <c r="E301" i="12" a="1"/>
  <c r="E301" i="12" s="1"/>
  <c r="F301" i="12" a="1"/>
  <c r="F301" i="12" s="1"/>
  <c r="G301" i="12" a="1"/>
  <c r="G301" i="12" s="1"/>
  <c r="H301" i="12" a="1"/>
  <c r="H301" i="12" s="1"/>
  <c r="I301" i="12" a="1"/>
  <c r="I301" i="12" s="1"/>
  <c r="J301" i="12" a="1"/>
  <c r="J301" i="12" s="1"/>
  <c r="K301" i="12" a="1"/>
  <c r="K301" i="12" s="1"/>
  <c r="L301" i="12" a="1"/>
  <c r="L301" i="12" s="1"/>
  <c r="M301" i="12" a="1"/>
  <c r="M301" i="12" s="1"/>
  <c r="N301" i="12" a="1"/>
  <c r="N301" i="12" s="1"/>
  <c r="O301" i="12" a="1"/>
  <c r="O301" i="12" s="1"/>
  <c r="P301" i="12" a="1"/>
  <c r="P301" i="12" s="1"/>
  <c r="Q301" i="12" a="1"/>
  <c r="Q301" i="12" s="1"/>
  <c r="R301" i="12" a="1"/>
  <c r="R301" i="12" s="1"/>
  <c r="S301" i="12" a="1"/>
  <c r="S301" i="12" s="1"/>
  <c r="T301" i="12" a="1"/>
  <c r="T301" i="12" s="1"/>
  <c r="U301" i="12" a="1"/>
  <c r="U301" i="12" s="1"/>
  <c r="V301" i="12" a="1"/>
  <c r="V301" i="12" s="1"/>
  <c r="W301" i="12" a="1"/>
  <c r="W301" i="12" s="1"/>
  <c r="X301" i="12" a="1"/>
  <c r="X301" i="12" s="1"/>
  <c r="C302" i="12" a="1"/>
  <c r="C302" i="12" s="1"/>
  <c r="D302" i="12" a="1"/>
  <c r="D302" i="12" s="1"/>
  <c r="E302" i="12" a="1"/>
  <c r="E302" i="12" s="1"/>
  <c r="F302" i="12" a="1"/>
  <c r="F302" i="12" s="1"/>
  <c r="G302" i="12" a="1"/>
  <c r="G302" i="12" s="1"/>
  <c r="H302" i="12" a="1"/>
  <c r="H302" i="12" s="1"/>
  <c r="I302" i="12" a="1"/>
  <c r="I302" i="12" s="1"/>
  <c r="J302" i="12" a="1"/>
  <c r="J302" i="12" s="1"/>
  <c r="K302" i="12" a="1"/>
  <c r="K302" i="12" s="1"/>
  <c r="L302" i="12" a="1"/>
  <c r="L302" i="12" s="1"/>
  <c r="M302" i="12" a="1"/>
  <c r="M302" i="12" s="1"/>
  <c r="N302" i="12" a="1"/>
  <c r="N302" i="12" s="1"/>
  <c r="O302" i="12" a="1"/>
  <c r="O302" i="12" s="1"/>
  <c r="P302" i="12" a="1"/>
  <c r="P302" i="12" s="1"/>
  <c r="Q302" i="12" a="1"/>
  <c r="Q302" i="12" s="1"/>
  <c r="R302" i="12" a="1"/>
  <c r="R302" i="12" s="1"/>
  <c r="S302" i="12" a="1"/>
  <c r="S302" i="12" s="1"/>
  <c r="T302" i="12" a="1"/>
  <c r="T302" i="12" s="1"/>
  <c r="U302" i="12" a="1"/>
  <c r="U302" i="12" s="1"/>
  <c r="V302" i="12" a="1"/>
  <c r="V302" i="12" s="1"/>
  <c r="W302" i="12" a="1"/>
  <c r="W302" i="12" s="1"/>
  <c r="X302" i="12" a="1"/>
  <c r="X302" i="12" s="1"/>
  <c r="C303" i="12" a="1"/>
  <c r="C303" i="12" s="1"/>
  <c r="D303" i="12" a="1"/>
  <c r="D303" i="12" s="1"/>
  <c r="E303" i="12" a="1"/>
  <c r="E303" i="12" s="1"/>
  <c r="F303" i="12" a="1"/>
  <c r="F303" i="12" s="1"/>
  <c r="G303" i="12" a="1"/>
  <c r="G303" i="12" s="1"/>
  <c r="H303" i="12" a="1"/>
  <c r="H303" i="12" s="1"/>
  <c r="I303" i="12" a="1"/>
  <c r="I303" i="12" s="1"/>
  <c r="J303" i="12" a="1"/>
  <c r="J303" i="12" s="1"/>
  <c r="K303" i="12" a="1"/>
  <c r="K303" i="12" s="1"/>
  <c r="L303" i="12" a="1"/>
  <c r="L303" i="12" s="1"/>
  <c r="M303" i="12" a="1"/>
  <c r="M303" i="12" s="1"/>
  <c r="N303" i="12" a="1"/>
  <c r="N303" i="12" s="1"/>
  <c r="O303" i="12" a="1"/>
  <c r="O303" i="12" s="1"/>
  <c r="P303" i="12" a="1"/>
  <c r="P303" i="12" s="1"/>
  <c r="Q303" i="12" a="1"/>
  <c r="Q303" i="12" s="1"/>
  <c r="R303" i="12" a="1"/>
  <c r="R303" i="12" s="1"/>
  <c r="S303" i="12" a="1"/>
  <c r="S303" i="12" s="1"/>
  <c r="T303" i="12" a="1"/>
  <c r="T303" i="12" s="1"/>
  <c r="U303" i="12" a="1"/>
  <c r="U303" i="12" s="1"/>
  <c r="V303" i="12" a="1"/>
  <c r="V303" i="12" s="1"/>
  <c r="W303" i="12" a="1"/>
  <c r="W303" i="12" s="1"/>
  <c r="X303" i="12" a="1"/>
  <c r="X303" i="12" s="1"/>
  <c r="C304" i="12" a="1"/>
  <c r="C304" i="12" s="1"/>
  <c r="D304" i="12" a="1"/>
  <c r="D304" i="12" s="1"/>
  <c r="E304" i="12" a="1"/>
  <c r="E304" i="12" s="1"/>
  <c r="F304" i="12" a="1"/>
  <c r="F304" i="12" s="1"/>
  <c r="G304" i="12" a="1"/>
  <c r="G304" i="12" s="1"/>
  <c r="H304" i="12" a="1"/>
  <c r="H304" i="12" s="1"/>
  <c r="I304" i="12" a="1"/>
  <c r="I304" i="12" s="1"/>
  <c r="J304" i="12" a="1"/>
  <c r="J304" i="12" s="1"/>
  <c r="K304" i="12" a="1"/>
  <c r="K304" i="12" s="1"/>
  <c r="L304" i="12" a="1"/>
  <c r="L304" i="12" s="1"/>
  <c r="M304" i="12" a="1"/>
  <c r="M304" i="12" s="1"/>
  <c r="N304" i="12" a="1"/>
  <c r="N304" i="12" s="1"/>
  <c r="O304" i="12" a="1"/>
  <c r="O304" i="12" s="1"/>
  <c r="P304" i="12" a="1"/>
  <c r="P304" i="12" s="1"/>
  <c r="Q304" i="12" a="1"/>
  <c r="Q304" i="12" s="1"/>
  <c r="R304" i="12" a="1"/>
  <c r="R304" i="12" s="1"/>
  <c r="S304" i="12" a="1"/>
  <c r="S304" i="12" s="1"/>
  <c r="T304" i="12" a="1"/>
  <c r="T304" i="12" s="1"/>
  <c r="U304" i="12" a="1"/>
  <c r="U304" i="12" s="1"/>
  <c r="V304" i="12" a="1"/>
  <c r="V304" i="12" s="1"/>
  <c r="W304" i="12" a="1"/>
  <c r="W304" i="12" s="1"/>
  <c r="X304" i="12" a="1"/>
  <c r="X304" i="12" s="1"/>
  <c r="C305" i="12" a="1"/>
  <c r="C305" i="12" s="1"/>
  <c r="D305" i="12" a="1"/>
  <c r="D305" i="12" s="1"/>
  <c r="E305" i="12" a="1"/>
  <c r="E305" i="12" s="1"/>
  <c r="F305" i="12" a="1"/>
  <c r="F305" i="12" s="1"/>
  <c r="G305" i="12" a="1"/>
  <c r="G305" i="12" s="1"/>
  <c r="H305" i="12" a="1"/>
  <c r="H305" i="12" s="1"/>
  <c r="I305" i="12" a="1"/>
  <c r="I305" i="12" s="1"/>
  <c r="J305" i="12" a="1"/>
  <c r="J305" i="12" s="1"/>
  <c r="K305" i="12" a="1"/>
  <c r="K305" i="12" s="1"/>
  <c r="L305" i="12" a="1"/>
  <c r="L305" i="12" s="1"/>
  <c r="M305" i="12" a="1"/>
  <c r="M305" i="12" s="1"/>
  <c r="N305" i="12" a="1"/>
  <c r="N305" i="12" s="1"/>
  <c r="O305" i="12" a="1"/>
  <c r="O305" i="12" s="1"/>
  <c r="P305" i="12" a="1"/>
  <c r="P305" i="12" s="1"/>
  <c r="Q305" i="12" a="1"/>
  <c r="Q305" i="12" s="1"/>
  <c r="R305" i="12" a="1"/>
  <c r="R305" i="12" s="1"/>
  <c r="S305" i="12" a="1"/>
  <c r="S305" i="12" s="1"/>
  <c r="T305" i="12" a="1"/>
  <c r="T305" i="12" s="1"/>
  <c r="U305" i="12" a="1"/>
  <c r="U305" i="12" s="1"/>
  <c r="V305" i="12" a="1"/>
  <c r="V305" i="12" s="1"/>
  <c r="W305" i="12" a="1"/>
  <c r="W305" i="12" s="1"/>
  <c r="X305" i="12" a="1"/>
  <c r="X305" i="12" s="1"/>
  <c r="C306" i="12" a="1"/>
  <c r="C306" i="12" s="1"/>
  <c r="D306" i="12" a="1"/>
  <c r="D306" i="12" s="1"/>
  <c r="E306" i="12" a="1"/>
  <c r="E306" i="12" s="1"/>
  <c r="F306" i="12" a="1"/>
  <c r="F306" i="12" s="1"/>
  <c r="G306" i="12" a="1"/>
  <c r="G306" i="12" s="1"/>
  <c r="H306" i="12" a="1"/>
  <c r="H306" i="12" s="1"/>
  <c r="I306" i="12" a="1"/>
  <c r="I306" i="12" s="1"/>
  <c r="J306" i="12" a="1"/>
  <c r="J306" i="12" s="1"/>
  <c r="K306" i="12" a="1"/>
  <c r="K306" i="12" s="1"/>
  <c r="L306" i="12" a="1"/>
  <c r="L306" i="12" s="1"/>
  <c r="M306" i="12" a="1"/>
  <c r="M306" i="12" s="1"/>
  <c r="N306" i="12" a="1"/>
  <c r="N306" i="12" s="1"/>
  <c r="O306" i="12" a="1"/>
  <c r="O306" i="12" s="1"/>
  <c r="P306" i="12" a="1"/>
  <c r="P306" i="12" s="1"/>
  <c r="Q306" i="12" a="1"/>
  <c r="Q306" i="12" s="1"/>
  <c r="R306" i="12" a="1"/>
  <c r="R306" i="12" s="1"/>
  <c r="S306" i="12" a="1"/>
  <c r="S306" i="12" s="1"/>
  <c r="T306" i="12" a="1"/>
  <c r="T306" i="12" s="1"/>
  <c r="U306" i="12" a="1"/>
  <c r="U306" i="12" s="1"/>
  <c r="V306" i="12" a="1"/>
  <c r="V306" i="12" s="1"/>
  <c r="W306" i="12" a="1"/>
  <c r="W306" i="12" s="1"/>
  <c r="X306" i="12" a="1"/>
  <c r="X306" i="12" s="1"/>
  <c r="C307" i="12" a="1"/>
  <c r="C307" i="12" s="1"/>
  <c r="D307" i="12" a="1"/>
  <c r="D307" i="12" s="1"/>
  <c r="E307" i="12" a="1"/>
  <c r="E307" i="12" s="1"/>
  <c r="F307" i="12" a="1"/>
  <c r="F307" i="12" s="1"/>
  <c r="G307" i="12" a="1"/>
  <c r="G307" i="12" s="1"/>
  <c r="H307" i="12" a="1"/>
  <c r="H307" i="12" s="1"/>
  <c r="I307" i="12" a="1"/>
  <c r="I307" i="12" s="1"/>
  <c r="J307" i="12" a="1"/>
  <c r="J307" i="12" s="1"/>
  <c r="K307" i="12" a="1"/>
  <c r="K307" i="12" s="1"/>
  <c r="L307" i="12" a="1"/>
  <c r="L307" i="12" s="1"/>
  <c r="M307" i="12" a="1"/>
  <c r="M307" i="12" s="1"/>
  <c r="N307" i="12" a="1"/>
  <c r="N307" i="12" s="1"/>
  <c r="O307" i="12" a="1"/>
  <c r="O307" i="12" s="1"/>
  <c r="P307" i="12" a="1"/>
  <c r="P307" i="12" s="1"/>
  <c r="Q307" i="12" a="1"/>
  <c r="Q307" i="12" s="1"/>
  <c r="R307" i="12" a="1"/>
  <c r="R307" i="12" s="1"/>
  <c r="S307" i="12" a="1"/>
  <c r="S307" i="12" s="1"/>
  <c r="T307" i="12" a="1"/>
  <c r="T307" i="12" s="1"/>
  <c r="U307" i="12" a="1"/>
  <c r="U307" i="12" s="1"/>
  <c r="V307" i="12" a="1"/>
  <c r="V307" i="12" s="1"/>
  <c r="W307" i="12" a="1"/>
  <c r="W307" i="12" s="1"/>
  <c r="X307" i="12" a="1"/>
  <c r="X307" i="12" s="1"/>
  <c r="C308" i="12" a="1"/>
  <c r="C308" i="12" s="1"/>
  <c r="D308" i="12" a="1"/>
  <c r="D308" i="12" s="1"/>
  <c r="E308" i="12" a="1"/>
  <c r="E308" i="12" s="1"/>
  <c r="F308" i="12" a="1"/>
  <c r="F308" i="12" s="1"/>
  <c r="G308" i="12" a="1"/>
  <c r="G308" i="12" s="1"/>
  <c r="H308" i="12" a="1"/>
  <c r="H308" i="12" s="1"/>
  <c r="I308" i="12" a="1"/>
  <c r="I308" i="12" s="1"/>
  <c r="J308" i="12" a="1"/>
  <c r="J308" i="12" s="1"/>
  <c r="K308" i="12" a="1"/>
  <c r="K308" i="12" s="1"/>
  <c r="L308" i="12" a="1"/>
  <c r="L308" i="12" s="1"/>
  <c r="M308" i="12" a="1"/>
  <c r="M308" i="12" s="1"/>
  <c r="N308" i="12" a="1"/>
  <c r="N308" i="12" s="1"/>
  <c r="O308" i="12" a="1"/>
  <c r="O308" i="12" s="1"/>
  <c r="P308" i="12" a="1"/>
  <c r="P308" i="12" s="1"/>
  <c r="Q308" i="12" a="1"/>
  <c r="Q308" i="12" s="1"/>
  <c r="R308" i="12" a="1"/>
  <c r="R308" i="12" s="1"/>
  <c r="S308" i="12" a="1"/>
  <c r="S308" i="12" s="1"/>
  <c r="T308" i="12" a="1"/>
  <c r="T308" i="12" s="1"/>
  <c r="U308" i="12" a="1"/>
  <c r="U308" i="12" s="1"/>
  <c r="V308" i="12" a="1"/>
  <c r="V308" i="12" s="1"/>
  <c r="W308" i="12" a="1"/>
  <c r="W308" i="12" s="1"/>
  <c r="X308" i="12" a="1"/>
  <c r="X308" i="12" s="1"/>
  <c r="C309" i="12" a="1"/>
  <c r="C309" i="12" s="1"/>
  <c r="D309" i="12" a="1"/>
  <c r="D309" i="12" s="1"/>
  <c r="E309" i="12" a="1"/>
  <c r="E309" i="12" s="1"/>
  <c r="F309" i="12" a="1"/>
  <c r="F309" i="12" s="1"/>
  <c r="G309" i="12" a="1"/>
  <c r="G309" i="12" s="1"/>
  <c r="H309" i="12" a="1"/>
  <c r="H309" i="12" s="1"/>
  <c r="I309" i="12" a="1"/>
  <c r="I309" i="12" s="1"/>
  <c r="J309" i="12" a="1"/>
  <c r="J309" i="12" s="1"/>
  <c r="K309" i="12" a="1"/>
  <c r="K309" i="12" s="1"/>
  <c r="L309" i="12" a="1"/>
  <c r="L309" i="12" s="1"/>
  <c r="M309" i="12" a="1"/>
  <c r="M309" i="12" s="1"/>
  <c r="N309" i="12" a="1"/>
  <c r="N309" i="12" s="1"/>
  <c r="O309" i="12" a="1"/>
  <c r="O309" i="12" s="1"/>
  <c r="P309" i="12" a="1"/>
  <c r="P309" i="12" s="1"/>
  <c r="Q309" i="12" a="1"/>
  <c r="Q309" i="12" s="1"/>
  <c r="R309" i="12" a="1"/>
  <c r="R309" i="12" s="1"/>
  <c r="S309" i="12" a="1"/>
  <c r="S309" i="12" s="1"/>
  <c r="T309" i="12" a="1"/>
  <c r="T309" i="12" s="1"/>
  <c r="U309" i="12" a="1"/>
  <c r="U309" i="12" s="1"/>
  <c r="V309" i="12" a="1"/>
  <c r="V309" i="12" s="1"/>
  <c r="W309" i="12" a="1"/>
  <c r="W309" i="12" s="1"/>
  <c r="X309" i="12" a="1"/>
  <c r="X309" i="12" s="1"/>
  <c r="C310" i="12" a="1"/>
  <c r="C310" i="12" s="1"/>
  <c r="D310" i="12" a="1"/>
  <c r="D310" i="12" s="1"/>
  <c r="E310" i="12" a="1"/>
  <c r="E310" i="12" s="1"/>
  <c r="F310" i="12" a="1"/>
  <c r="F310" i="12" s="1"/>
  <c r="G310" i="12" a="1"/>
  <c r="G310" i="12" s="1"/>
  <c r="H310" i="12" a="1"/>
  <c r="H310" i="12" s="1"/>
  <c r="I310" i="12" a="1"/>
  <c r="I310" i="12" s="1"/>
  <c r="J310" i="12" a="1"/>
  <c r="J310" i="12" s="1"/>
  <c r="K310" i="12" a="1"/>
  <c r="K310" i="12" s="1"/>
  <c r="L310" i="12" a="1"/>
  <c r="L310" i="12" s="1"/>
  <c r="M310" i="12" a="1"/>
  <c r="M310" i="12" s="1"/>
  <c r="N310" i="12" a="1"/>
  <c r="N310" i="12" s="1"/>
  <c r="O310" i="12" a="1"/>
  <c r="O310" i="12" s="1"/>
  <c r="P310" i="12" a="1"/>
  <c r="P310" i="12" s="1"/>
  <c r="Q310" i="12" a="1"/>
  <c r="Q310" i="12" s="1"/>
  <c r="R310" i="12" a="1"/>
  <c r="R310" i="12" s="1"/>
  <c r="S310" i="12" a="1"/>
  <c r="S310" i="12" s="1"/>
  <c r="T310" i="12" a="1"/>
  <c r="T310" i="12" s="1"/>
  <c r="U310" i="12" a="1"/>
  <c r="U310" i="12" s="1"/>
  <c r="V310" i="12" a="1"/>
  <c r="V310" i="12" s="1"/>
  <c r="W310" i="12" a="1"/>
  <c r="W310" i="12" s="1"/>
  <c r="X310" i="12" a="1"/>
  <c r="X310" i="12" s="1"/>
  <c r="C311" i="12" a="1"/>
  <c r="C311" i="12" s="1"/>
  <c r="D311" i="12" a="1"/>
  <c r="D311" i="12" s="1"/>
  <c r="E311" i="12" a="1"/>
  <c r="E311" i="12" s="1"/>
  <c r="F311" i="12" a="1"/>
  <c r="F311" i="12" s="1"/>
  <c r="G311" i="12" a="1"/>
  <c r="G311" i="12" s="1"/>
  <c r="H311" i="12" a="1"/>
  <c r="H311" i="12" s="1"/>
  <c r="I311" i="12" a="1"/>
  <c r="I311" i="12" s="1"/>
  <c r="J311" i="12" a="1"/>
  <c r="J311" i="12" s="1"/>
  <c r="K311" i="12" a="1"/>
  <c r="K311" i="12" s="1"/>
  <c r="L311" i="12" a="1"/>
  <c r="L311" i="12" s="1"/>
  <c r="M311" i="12" a="1"/>
  <c r="M311" i="12" s="1"/>
  <c r="N311" i="12" a="1"/>
  <c r="N311" i="12" s="1"/>
  <c r="O311" i="12" a="1"/>
  <c r="O311" i="12" s="1"/>
  <c r="P311" i="12" a="1"/>
  <c r="P311" i="12" s="1"/>
  <c r="Q311" i="12" a="1"/>
  <c r="Q311" i="12" s="1"/>
  <c r="R311" i="12" a="1"/>
  <c r="R311" i="12" s="1"/>
  <c r="S311" i="12" a="1"/>
  <c r="S311" i="12" s="1"/>
  <c r="T311" i="12" a="1"/>
  <c r="T311" i="12" s="1"/>
  <c r="U311" i="12" a="1"/>
  <c r="U311" i="12" s="1"/>
  <c r="V311" i="12" a="1"/>
  <c r="V311" i="12" s="1"/>
  <c r="W311" i="12" a="1"/>
  <c r="W311" i="12" s="1"/>
  <c r="X311" i="12" a="1"/>
  <c r="X311" i="12" s="1"/>
  <c r="C312" i="12" a="1"/>
  <c r="C312" i="12" s="1"/>
  <c r="D312" i="12" a="1"/>
  <c r="D312" i="12" s="1"/>
  <c r="E312" i="12" a="1"/>
  <c r="E312" i="12" s="1"/>
  <c r="F312" i="12" a="1"/>
  <c r="F312" i="12" s="1"/>
  <c r="G312" i="12" a="1"/>
  <c r="G312" i="12" s="1"/>
  <c r="H312" i="12" a="1"/>
  <c r="H312" i="12" s="1"/>
  <c r="I312" i="12" a="1"/>
  <c r="I312" i="12" s="1"/>
  <c r="J312" i="12" a="1"/>
  <c r="J312" i="12" s="1"/>
  <c r="K312" i="12" a="1"/>
  <c r="K312" i="12" s="1"/>
  <c r="L312" i="12" a="1"/>
  <c r="L312" i="12" s="1"/>
  <c r="M312" i="12" a="1"/>
  <c r="M312" i="12" s="1"/>
  <c r="N312" i="12" a="1"/>
  <c r="N312" i="12" s="1"/>
  <c r="O312" i="12" a="1"/>
  <c r="O312" i="12" s="1"/>
  <c r="P312" i="12" a="1"/>
  <c r="P312" i="12" s="1"/>
  <c r="Q312" i="12" a="1"/>
  <c r="Q312" i="12" s="1"/>
  <c r="R312" i="12" a="1"/>
  <c r="R312" i="12" s="1"/>
  <c r="S312" i="12" a="1"/>
  <c r="S312" i="12" s="1"/>
  <c r="T312" i="12" a="1"/>
  <c r="T312" i="12" s="1"/>
  <c r="U312" i="12" a="1"/>
  <c r="U312" i="12" s="1"/>
  <c r="V312" i="12" a="1"/>
  <c r="V312" i="12" s="1"/>
  <c r="W312" i="12" a="1"/>
  <c r="W312" i="12" s="1"/>
  <c r="X312" i="12" a="1"/>
  <c r="X312" i="12" s="1"/>
  <c r="C313" i="12" a="1"/>
  <c r="C313" i="12" s="1"/>
  <c r="D313" i="12" a="1"/>
  <c r="D313" i="12" s="1"/>
  <c r="E313" i="12" a="1"/>
  <c r="E313" i="12" s="1"/>
  <c r="F313" i="12" a="1"/>
  <c r="F313" i="12" s="1"/>
  <c r="G313" i="12" a="1"/>
  <c r="G313" i="12" s="1"/>
  <c r="H313" i="12" a="1"/>
  <c r="H313" i="12" s="1"/>
  <c r="I313" i="12" a="1"/>
  <c r="I313" i="12" s="1"/>
  <c r="J313" i="12" a="1"/>
  <c r="J313" i="12" s="1"/>
  <c r="K313" i="12" a="1"/>
  <c r="K313" i="12" s="1"/>
  <c r="L313" i="12" a="1"/>
  <c r="L313" i="12" s="1"/>
  <c r="M313" i="12" a="1"/>
  <c r="M313" i="12" s="1"/>
  <c r="N313" i="12" a="1"/>
  <c r="N313" i="12" s="1"/>
  <c r="O313" i="12" a="1"/>
  <c r="O313" i="12" s="1"/>
  <c r="P313" i="12" a="1"/>
  <c r="P313" i="12" s="1"/>
  <c r="Q313" i="12" a="1"/>
  <c r="Q313" i="12" s="1"/>
  <c r="R313" i="12" a="1"/>
  <c r="R313" i="12" s="1"/>
  <c r="S313" i="12" a="1"/>
  <c r="S313" i="12" s="1"/>
  <c r="T313" i="12" a="1"/>
  <c r="T313" i="12" s="1"/>
  <c r="U313" i="12" a="1"/>
  <c r="U313" i="12" s="1"/>
  <c r="V313" i="12" a="1"/>
  <c r="V313" i="12" s="1"/>
  <c r="W313" i="12" a="1"/>
  <c r="W313" i="12" s="1"/>
  <c r="X313" i="12" a="1"/>
  <c r="X313" i="12" s="1"/>
  <c r="X286" i="12" a="1"/>
  <c r="X286" i="12" s="1"/>
  <c r="W286" i="12" a="1"/>
  <c r="W286" i="12" s="1"/>
  <c r="V286" i="12" a="1"/>
  <c r="V286" i="12" s="1"/>
  <c r="U286" i="12" a="1"/>
  <c r="U286" i="12" s="1"/>
  <c r="T286" i="12" a="1"/>
  <c r="T286" i="12" s="1"/>
  <c r="S286" i="12" a="1"/>
  <c r="S286" i="12" s="1"/>
  <c r="R286" i="12" a="1"/>
  <c r="R286" i="12" s="1"/>
  <c r="Q286" i="12" a="1"/>
  <c r="Q286" i="12" s="1"/>
  <c r="P286" i="12" a="1"/>
  <c r="P286" i="12" s="1"/>
  <c r="O286" i="12" a="1"/>
  <c r="O286" i="12" s="1"/>
  <c r="N286" i="12" a="1"/>
  <c r="N286" i="12" s="1"/>
  <c r="M286" i="12" a="1"/>
  <c r="M286" i="12" s="1"/>
  <c r="L286" i="12" a="1"/>
  <c r="L286" i="12" s="1"/>
  <c r="K286" i="12" a="1"/>
  <c r="K286" i="12" s="1"/>
  <c r="J286" i="12" a="1"/>
  <c r="J286" i="12" s="1"/>
  <c r="I286" i="12" a="1"/>
  <c r="I286" i="12" s="1"/>
  <c r="H286" i="12" a="1"/>
  <c r="H286" i="12" s="1"/>
  <c r="G286" i="12" a="1"/>
  <c r="G286" i="12" s="1"/>
  <c r="F286" i="12" a="1"/>
  <c r="F286" i="12" s="1"/>
  <c r="E286" i="12" a="1"/>
  <c r="E286" i="12" s="1"/>
  <c r="D286" i="12" a="1"/>
  <c r="D286" i="12" s="1"/>
  <c r="C252" i="12" a="1"/>
  <c r="C252" i="12" s="1"/>
  <c r="D252" i="12" a="1"/>
  <c r="D252" i="12" s="1"/>
  <c r="E252" i="12" a="1"/>
  <c r="E252" i="12" s="1"/>
  <c r="F252" i="12" a="1"/>
  <c r="F252" i="12" s="1"/>
  <c r="G252" i="12" a="1"/>
  <c r="G252" i="12" s="1"/>
  <c r="H252" i="12" a="1"/>
  <c r="H252" i="12" s="1"/>
  <c r="I252" i="12" a="1"/>
  <c r="I252" i="12" s="1"/>
  <c r="J252" i="12" a="1"/>
  <c r="J252" i="12" s="1"/>
  <c r="K252" i="12" a="1"/>
  <c r="K252" i="12" s="1"/>
  <c r="L252" i="12" a="1"/>
  <c r="L252" i="12" s="1"/>
  <c r="M252" i="12" a="1"/>
  <c r="M252" i="12" s="1"/>
  <c r="N252" i="12" a="1"/>
  <c r="N252" i="12" s="1"/>
  <c r="O252" i="12" a="1"/>
  <c r="O252" i="12" s="1"/>
  <c r="P252" i="12" a="1"/>
  <c r="P252" i="12" s="1"/>
  <c r="Q252" i="12" a="1"/>
  <c r="Q252" i="12" s="1"/>
  <c r="R252" i="12" a="1"/>
  <c r="R252" i="12" s="1"/>
  <c r="S252" i="12" a="1"/>
  <c r="S252" i="12" s="1"/>
  <c r="T252" i="12" a="1"/>
  <c r="T252" i="12" s="1"/>
  <c r="U252" i="12" a="1"/>
  <c r="U252" i="12" s="1"/>
  <c r="V252" i="12" a="1"/>
  <c r="V252" i="12" s="1"/>
  <c r="W252" i="12" a="1"/>
  <c r="W252" i="12" s="1"/>
  <c r="X252" i="12" a="1"/>
  <c r="X252" i="12" s="1"/>
  <c r="C253" i="12" a="1"/>
  <c r="C253" i="12" s="1"/>
  <c r="D253" i="12" a="1"/>
  <c r="D253" i="12" s="1"/>
  <c r="E253" i="12" a="1"/>
  <c r="E253" i="12" s="1"/>
  <c r="F253" i="12" a="1"/>
  <c r="F253" i="12" s="1"/>
  <c r="G253" i="12" a="1"/>
  <c r="G253" i="12" s="1"/>
  <c r="H253" i="12" a="1"/>
  <c r="H253" i="12" s="1"/>
  <c r="I253" i="12" a="1"/>
  <c r="I253" i="12" s="1"/>
  <c r="J253" i="12" a="1"/>
  <c r="J253" i="12" s="1"/>
  <c r="K253" i="12" a="1"/>
  <c r="K253" i="12" s="1"/>
  <c r="L253" i="12" a="1"/>
  <c r="L253" i="12" s="1"/>
  <c r="M253" i="12" a="1"/>
  <c r="M253" i="12" s="1"/>
  <c r="N253" i="12" a="1"/>
  <c r="N253" i="12" s="1"/>
  <c r="O253" i="12" a="1"/>
  <c r="O253" i="12" s="1"/>
  <c r="P253" i="12" a="1"/>
  <c r="P253" i="12" s="1"/>
  <c r="Q253" i="12" a="1"/>
  <c r="Q253" i="12" s="1"/>
  <c r="R253" i="12" a="1"/>
  <c r="R253" i="12" s="1"/>
  <c r="S253" i="12" a="1"/>
  <c r="S253" i="12" s="1"/>
  <c r="T253" i="12" a="1"/>
  <c r="T253" i="12" s="1"/>
  <c r="U253" i="12" a="1"/>
  <c r="U253" i="12" s="1"/>
  <c r="V253" i="12" a="1"/>
  <c r="V253" i="12" s="1"/>
  <c r="W253" i="12" a="1"/>
  <c r="W253" i="12" s="1"/>
  <c r="X253" i="12" a="1"/>
  <c r="X253" i="12" s="1"/>
  <c r="C254" i="12" a="1"/>
  <c r="C254" i="12" s="1"/>
  <c r="D254" i="12" a="1"/>
  <c r="D254" i="12" s="1"/>
  <c r="E254" i="12" a="1"/>
  <c r="E254" i="12" s="1"/>
  <c r="F254" i="12" a="1"/>
  <c r="F254" i="12" s="1"/>
  <c r="G254" i="12" a="1"/>
  <c r="G254" i="12" s="1"/>
  <c r="H254" i="12" a="1"/>
  <c r="H254" i="12" s="1"/>
  <c r="I254" i="12" a="1"/>
  <c r="I254" i="12" s="1"/>
  <c r="J254" i="12" a="1"/>
  <c r="J254" i="12" s="1"/>
  <c r="K254" i="12" a="1"/>
  <c r="K254" i="12" s="1"/>
  <c r="L254" i="12" a="1"/>
  <c r="L254" i="12" s="1"/>
  <c r="M254" i="12" a="1"/>
  <c r="M254" i="12" s="1"/>
  <c r="N254" i="12" a="1"/>
  <c r="N254" i="12" s="1"/>
  <c r="O254" i="12" a="1"/>
  <c r="O254" i="12" s="1"/>
  <c r="P254" i="12" a="1"/>
  <c r="P254" i="12" s="1"/>
  <c r="Q254" i="12" a="1"/>
  <c r="Q254" i="12" s="1"/>
  <c r="R254" i="12" a="1"/>
  <c r="R254" i="12" s="1"/>
  <c r="S254" i="12" a="1"/>
  <c r="S254" i="12" s="1"/>
  <c r="T254" i="12" a="1"/>
  <c r="T254" i="12" s="1"/>
  <c r="U254" i="12" a="1"/>
  <c r="U254" i="12" s="1"/>
  <c r="V254" i="12" a="1"/>
  <c r="V254" i="12" s="1"/>
  <c r="W254" i="12" a="1"/>
  <c r="W254" i="12" s="1"/>
  <c r="X254" i="12" a="1"/>
  <c r="X254" i="12" s="1"/>
  <c r="C255" i="12" a="1"/>
  <c r="C255" i="12" s="1"/>
  <c r="D255" i="12" a="1"/>
  <c r="D255" i="12" s="1"/>
  <c r="E255" i="12" a="1"/>
  <c r="E255" i="12" s="1"/>
  <c r="F255" i="12" a="1"/>
  <c r="F255" i="12" s="1"/>
  <c r="G255" i="12" a="1"/>
  <c r="G255" i="12" s="1"/>
  <c r="H255" i="12" a="1"/>
  <c r="H255" i="12" s="1"/>
  <c r="I255" i="12" a="1"/>
  <c r="I255" i="12" s="1"/>
  <c r="J255" i="12" a="1"/>
  <c r="J255" i="12" s="1"/>
  <c r="K255" i="12" a="1"/>
  <c r="K255" i="12" s="1"/>
  <c r="L255" i="12" a="1"/>
  <c r="L255" i="12" s="1"/>
  <c r="M255" i="12" a="1"/>
  <c r="M255" i="12" s="1"/>
  <c r="N255" i="12" a="1"/>
  <c r="N255" i="12" s="1"/>
  <c r="O255" i="12" a="1"/>
  <c r="O255" i="12" s="1"/>
  <c r="P255" i="12" a="1"/>
  <c r="P255" i="12" s="1"/>
  <c r="Q255" i="12" a="1"/>
  <c r="Q255" i="12" s="1"/>
  <c r="R255" i="12" a="1"/>
  <c r="R255" i="12" s="1"/>
  <c r="S255" i="12" a="1"/>
  <c r="S255" i="12" s="1"/>
  <c r="T255" i="12" a="1"/>
  <c r="T255" i="12" s="1"/>
  <c r="U255" i="12" a="1"/>
  <c r="U255" i="12" s="1"/>
  <c r="V255" i="12" a="1"/>
  <c r="V255" i="12" s="1"/>
  <c r="W255" i="12" a="1"/>
  <c r="W255" i="12" s="1"/>
  <c r="X255" i="12" a="1"/>
  <c r="X255" i="12" s="1"/>
  <c r="C256" i="12" a="1"/>
  <c r="C256" i="12" s="1"/>
  <c r="D256" i="12" a="1"/>
  <c r="D256" i="12" s="1"/>
  <c r="E256" i="12" a="1"/>
  <c r="E256" i="12" s="1"/>
  <c r="F256" i="12" a="1"/>
  <c r="F256" i="12" s="1"/>
  <c r="G256" i="12" a="1"/>
  <c r="G256" i="12" s="1"/>
  <c r="H256" i="12" a="1"/>
  <c r="H256" i="12" s="1"/>
  <c r="I256" i="12" a="1"/>
  <c r="I256" i="12" s="1"/>
  <c r="J256" i="12" a="1"/>
  <c r="J256" i="12" s="1"/>
  <c r="K256" i="12" a="1"/>
  <c r="K256" i="12" s="1"/>
  <c r="L256" i="12" a="1"/>
  <c r="L256" i="12" s="1"/>
  <c r="M256" i="12" a="1"/>
  <c r="M256" i="12" s="1"/>
  <c r="N256" i="12" a="1"/>
  <c r="N256" i="12" s="1"/>
  <c r="O256" i="12" a="1"/>
  <c r="O256" i="12" s="1"/>
  <c r="P256" i="12" a="1"/>
  <c r="P256" i="12" s="1"/>
  <c r="Q256" i="12" a="1"/>
  <c r="Q256" i="12" s="1"/>
  <c r="R256" i="12" a="1"/>
  <c r="R256" i="12" s="1"/>
  <c r="S256" i="12" a="1"/>
  <c r="S256" i="12" s="1"/>
  <c r="T256" i="12" a="1"/>
  <c r="T256" i="12" s="1"/>
  <c r="U256" i="12" a="1"/>
  <c r="U256" i="12" s="1"/>
  <c r="V256" i="12" a="1"/>
  <c r="V256" i="12" s="1"/>
  <c r="W256" i="12" a="1"/>
  <c r="W256" i="12" s="1"/>
  <c r="X256" i="12" a="1"/>
  <c r="X256" i="12" s="1"/>
  <c r="C257" i="12" a="1"/>
  <c r="C257" i="12" s="1"/>
  <c r="D257" i="12" a="1"/>
  <c r="D257" i="12" s="1"/>
  <c r="E257" i="12" a="1"/>
  <c r="E257" i="12" s="1"/>
  <c r="F257" i="12" a="1"/>
  <c r="F257" i="12" s="1"/>
  <c r="G257" i="12" a="1"/>
  <c r="G257" i="12" s="1"/>
  <c r="H257" i="12" a="1"/>
  <c r="H257" i="12" s="1"/>
  <c r="I257" i="12" a="1"/>
  <c r="I257" i="12" s="1"/>
  <c r="J257" i="12" a="1"/>
  <c r="J257" i="12" s="1"/>
  <c r="K257" i="12" a="1"/>
  <c r="K257" i="12" s="1"/>
  <c r="L257" i="12" a="1"/>
  <c r="L257" i="12" s="1"/>
  <c r="M257" i="12" a="1"/>
  <c r="M257" i="12" s="1"/>
  <c r="N257" i="12" a="1"/>
  <c r="N257" i="12" s="1"/>
  <c r="O257" i="12" a="1"/>
  <c r="O257" i="12" s="1"/>
  <c r="P257" i="12" a="1"/>
  <c r="P257" i="12" s="1"/>
  <c r="Q257" i="12" a="1"/>
  <c r="Q257" i="12" s="1"/>
  <c r="R257" i="12" a="1"/>
  <c r="R257" i="12" s="1"/>
  <c r="S257" i="12" a="1"/>
  <c r="S257" i="12" s="1"/>
  <c r="T257" i="12" a="1"/>
  <c r="T257" i="12" s="1"/>
  <c r="U257" i="12" a="1"/>
  <c r="U257" i="12" s="1"/>
  <c r="V257" i="12" a="1"/>
  <c r="V257" i="12" s="1"/>
  <c r="W257" i="12" a="1"/>
  <c r="W257" i="12" s="1"/>
  <c r="X257" i="12" a="1"/>
  <c r="X257" i="12" s="1"/>
  <c r="C258" i="12" a="1"/>
  <c r="C258" i="12" s="1"/>
  <c r="D258" i="12" a="1"/>
  <c r="D258" i="12" s="1"/>
  <c r="E258" i="12" a="1"/>
  <c r="E258" i="12" s="1"/>
  <c r="F258" i="12" a="1"/>
  <c r="F258" i="12" s="1"/>
  <c r="G258" i="12" a="1"/>
  <c r="G258" i="12" s="1"/>
  <c r="H258" i="12" a="1"/>
  <c r="H258" i="12" s="1"/>
  <c r="I258" i="12" a="1"/>
  <c r="I258" i="12" s="1"/>
  <c r="J258" i="12" a="1"/>
  <c r="J258" i="12" s="1"/>
  <c r="K258" i="12" a="1"/>
  <c r="K258" i="12" s="1"/>
  <c r="L258" i="12" a="1"/>
  <c r="L258" i="12" s="1"/>
  <c r="M258" i="12" a="1"/>
  <c r="M258" i="12" s="1"/>
  <c r="N258" i="12" a="1"/>
  <c r="N258" i="12" s="1"/>
  <c r="O258" i="12" a="1"/>
  <c r="O258" i="12" s="1"/>
  <c r="P258" i="12" a="1"/>
  <c r="P258" i="12" s="1"/>
  <c r="Q258" i="12" a="1"/>
  <c r="Q258" i="12" s="1"/>
  <c r="R258" i="12" a="1"/>
  <c r="R258" i="12" s="1"/>
  <c r="S258" i="12" a="1"/>
  <c r="S258" i="12" s="1"/>
  <c r="T258" i="12" a="1"/>
  <c r="T258" i="12" s="1"/>
  <c r="U258" i="12" a="1"/>
  <c r="U258" i="12" s="1"/>
  <c r="V258" i="12" a="1"/>
  <c r="V258" i="12" s="1"/>
  <c r="W258" i="12" a="1"/>
  <c r="W258" i="12" s="1"/>
  <c r="X258" i="12" a="1"/>
  <c r="X258" i="12" s="1"/>
  <c r="C259" i="12" a="1"/>
  <c r="C259" i="12" s="1"/>
  <c r="D259" i="12" a="1"/>
  <c r="D259" i="12" s="1"/>
  <c r="E259" i="12" a="1"/>
  <c r="E259" i="12" s="1"/>
  <c r="F259" i="12" a="1"/>
  <c r="F259" i="12" s="1"/>
  <c r="G259" i="12" a="1"/>
  <c r="G259" i="12" s="1"/>
  <c r="H259" i="12" a="1"/>
  <c r="H259" i="12" s="1"/>
  <c r="I259" i="12" a="1"/>
  <c r="I259" i="12" s="1"/>
  <c r="J259" i="12" a="1"/>
  <c r="J259" i="12" s="1"/>
  <c r="K259" i="12" a="1"/>
  <c r="K259" i="12" s="1"/>
  <c r="L259" i="12" a="1"/>
  <c r="L259" i="12" s="1"/>
  <c r="M259" i="12" a="1"/>
  <c r="M259" i="12" s="1"/>
  <c r="N259" i="12" a="1"/>
  <c r="N259" i="12" s="1"/>
  <c r="O259" i="12" a="1"/>
  <c r="O259" i="12" s="1"/>
  <c r="P259" i="12" a="1"/>
  <c r="P259" i="12" s="1"/>
  <c r="Q259" i="12" a="1"/>
  <c r="Q259" i="12" s="1"/>
  <c r="R259" i="12" a="1"/>
  <c r="R259" i="12" s="1"/>
  <c r="S259" i="12" a="1"/>
  <c r="S259" i="12" s="1"/>
  <c r="T259" i="12" a="1"/>
  <c r="T259" i="12" s="1"/>
  <c r="U259" i="12" a="1"/>
  <c r="U259" i="12" s="1"/>
  <c r="V259" i="12" a="1"/>
  <c r="V259" i="12" s="1"/>
  <c r="W259" i="12" a="1"/>
  <c r="W259" i="12" s="1"/>
  <c r="X259" i="12" a="1"/>
  <c r="X259" i="12" s="1"/>
  <c r="C260" i="12" a="1"/>
  <c r="C260" i="12" s="1"/>
  <c r="D260" i="12" a="1"/>
  <c r="D260" i="12" s="1"/>
  <c r="E260" i="12" a="1"/>
  <c r="E260" i="12" s="1"/>
  <c r="F260" i="12" a="1"/>
  <c r="F260" i="12" s="1"/>
  <c r="G260" i="12" a="1"/>
  <c r="G260" i="12" s="1"/>
  <c r="H260" i="12" a="1"/>
  <c r="H260" i="12" s="1"/>
  <c r="I260" i="12" a="1"/>
  <c r="I260" i="12" s="1"/>
  <c r="J260" i="12" a="1"/>
  <c r="J260" i="12" s="1"/>
  <c r="K260" i="12" a="1"/>
  <c r="K260" i="12" s="1"/>
  <c r="L260" i="12" a="1"/>
  <c r="L260" i="12" s="1"/>
  <c r="M260" i="12" a="1"/>
  <c r="M260" i="12" s="1"/>
  <c r="N260" i="12" a="1"/>
  <c r="N260" i="12" s="1"/>
  <c r="O260" i="12" a="1"/>
  <c r="O260" i="12" s="1"/>
  <c r="P260" i="12" a="1"/>
  <c r="P260" i="12" s="1"/>
  <c r="Q260" i="12" a="1"/>
  <c r="Q260" i="12" s="1"/>
  <c r="R260" i="12" a="1"/>
  <c r="R260" i="12" s="1"/>
  <c r="S260" i="12" a="1"/>
  <c r="S260" i="12" s="1"/>
  <c r="T260" i="12" a="1"/>
  <c r="T260" i="12" s="1"/>
  <c r="U260" i="12" a="1"/>
  <c r="U260" i="12" s="1"/>
  <c r="V260" i="12" a="1"/>
  <c r="V260" i="12" s="1"/>
  <c r="W260" i="12" a="1"/>
  <c r="W260" i="12" s="1"/>
  <c r="X260" i="12" a="1"/>
  <c r="X260" i="12" s="1"/>
  <c r="C261" i="12" a="1"/>
  <c r="C261" i="12" s="1"/>
  <c r="D261" i="12" a="1"/>
  <c r="D261" i="12" s="1"/>
  <c r="E261" i="12" a="1"/>
  <c r="E261" i="12" s="1"/>
  <c r="F261" i="12" a="1"/>
  <c r="F261" i="12" s="1"/>
  <c r="G261" i="12" a="1"/>
  <c r="G261" i="12" s="1"/>
  <c r="H261" i="12" a="1"/>
  <c r="H261" i="12" s="1"/>
  <c r="I261" i="12" a="1"/>
  <c r="I261" i="12" s="1"/>
  <c r="J261" i="12" a="1"/>
  <c r="J261" i="12" s="1"/>
  <c r="K261" i="12" a="1"/>
  <c r="K261" i="12" s="1"/>
  <c r="L261" i="12" a="1"/>
  <c r="L261" i="12" s="1"/>
  <c r="M261" i="12" a="1"/>
  <c r="M261" i="12" s="1"/>
  <c r="N261" i="12" a="1"/>
  <c r="N261" i="12" s="1"/>
  <c r="O261" i="12" a="1"/>
  <c r="O261" i="12" s="1"/>
  <c r="P261" i="12" a="1"/>
  <c r="P261" i="12" s="1"/>
  <c r="Q261" i="12" a="1"/>
  <c r="Q261" i="12" s="1"/>
  <c r="R261" i="12" a="1"/>
  <c r="R261" i="12" s="1"/>
  <c r="S261" i="12" a="1"/>
  <c r="S261" i="12" s="1"/>
  <c r="T261" i="12" a="1"/>
  <c r="T261" i="12" s="1"/>
  <c r="U261" i="12" a="1"/>
  <c r="U261" i="12" s="1"/>
  <c r="V261" i="12" a="1"/>
  <c r="V261" i="12" s="1"/>
  <c r="W261" i="12" a="1"/>
  <c r="W261" i="12" s="1"/>
  <c r="X261" i="12" a="1"/>
  <c r="X261" i="12" s="1"/>
  <c r="C262" i="12" a="1"/>
  <c r="C262" i="12" s="1"/>
  <c r="D262" i="12" a="1"/>
  <c r="D262" i="12" s="1"/>
  <c r="E262" i="12" a="1"/>
  <c r="E262" i="12" s="1"/>
  <c r="F262" i="12" a="1"/>
  <c r="F262" i="12" s="1"/>
  <c r="G262" i="12" a="1"/>
  <c r="G262" i="12" s="1"/>
  <c r="H262" i="12" a="1"/>
  <c r="H262" i="12" s="1"/>
  <c r="I262" i="12" a="1"/>
  <c r="I262" i="12" s="1"/>
  <c r="J262" i="12" a="1"/>
  <c r="J262" i="12" s="1"/>
  <c r="K262" i="12" a="1"/>
  <c r="K262" i="12" s="1"/>
  <c r="L262" i="12" a="1"/>
  <c r="L262" i="12" s="1"/>
  <c r="M262" i="12" a="1"/>
  <c r="M262" i="12" s="1"/>
  <c r="N262" i="12" a="1"/>
  <c r="N262" i="12" s="1"/>
  <c r="O262" i="12" a="1"/>
  <c r="O262" i="12" s="1"/>
  <c r="P262" i="12" a="1"/>
  <c r="P262" i="12" s="1"/>
  <c r="Q262" i="12" a="1"/>
  <c r="Q262" i="12" s="1"/>
  <c r="R262" i="12" a="1"/>
  <c r="R262" i="12" s="1"/>
  <c r="S262" i="12" a="1"/>
  <c r="S262" i="12" s="1"/>
  <c r="T262" i="12" a="1"/>
  <c r="T262" i="12" s="1"/>
  <c r="U262" i="12" a="1"/>
  <c r="U262" i="12" s="1"/>
  <c r="V262" i="12" a="1"/>
  <c r="V262" i="12" s="1"/>
  <c r="W262" i="12" a="1"/>
  <c r="W262" i="12" s="1"/>
  <c r="X262" i="12" a="1"/>
  <c r="X262" i="12" s="1"/>
  <c r="C263" i="12" a="1"/>
  <c r="C263" i="12" s="1"/>
  <c r="D263" i="12" a="1"/>
  <c r="D263" i="12" s="1"/>
  <c r="E263" i="12" a="1"/>
  <c r="E263" i="12" s="1"/>
  <c r="F263" i="12" a="1"/>
  <c r="F263" i="12" s="1"/>
  <c r="G263" i="12" a="1"/>
  <c r="G263" i="12" s="1"/>
  <c r="H263" i="12" a="1"/>
  <c r="H263" i="12" s="1"/>
  <c r="I263" i="12" a="1"/>
  <c r="I263" i="12" s="1"/>
  <c r="J263" i="12" a="1"/>
  <c r="J263" i="12" s="1"/>
  <c r="K263" i="12" a="1"/>
  <c r="K263" i="12" s="1"/>
  <c r="L263" i="12" a="1"/>
  <c r="L263" i="12" s="1"/>
  <c r="M263" i="12" a="1"/>
  <c r="M263" i="12" s="1"/>
  <c r="N263" i="12" a="1"/>
  <c r="N263" i="12" s="1"/>
  <c r="O263" i="12" a="1"/>
  <c r="O263" i="12" s="1"/>
  <c r="P263" i="12" a="1"/>
  <c r="P263" i="12" s="1"/>
  <c r="Q263" i="12" a="1"/>
  <c r="Q263" i="12" s="1"/>
  <c r="R263" i="12" a="1"/>
  <c r="R263" i="12" s="1"/>
  <c r="S263" i="12" a="1"/>
  <c r="S263" i="12" s="1"/>
  <c r="T263" i="12" a="1"/>
  <c r="T263" i="12" s="1"/>
  <c r="U263" i="12" a="1"/>
  <c r="U263" i="12" s="1"/>
  <c r="V263" i="12" a="1"/>
  <c r="V263" i="12" s="1"/>
  <c r="W263" i="12" a="1"/>
  <c r="W263" i="12" s="1"/>
  <c r="X263" i="12" a="1"/>
  <c r="X263" i="12" s="1"/>
  <c r="C264" i="12" a="1"/>
  <c r="C264" i="12" s="1"/>
  <c r="D264" i="12" a="1"/>
  <c r="D264" i="12" s="1"/>
  <c r="E264" i="12" a="1"/>
  <c r="E264" i="12" s="1"/>
  <c r="F264" i="12" a="1"/>
  <c r="F264" i="12" s="1"/>
  <c r="G264" i="12" a="1"/>
  <c r="G264" i="12" s="1"/>
  <c r="H264" i="12" a="1"/>
  <c r="H264" i="12" s="1"/>
  <c r="I264" i="12" a="1"/>
  <c r="I264" i="12" s="1"/>
  <c r="J264" i="12" a="1"/>
  <c r="J264" i="12" s="1"/>
  <c r="K264" i="12" a="1"/>
  <c r="K264" i="12" s="1"/>
  <c r="L264" i="12" a="1"/>
  <c r="L264" i="12" s="1"/>
  <c r="M264" i="12" a="1"/>
  <c r="M264" i="12" s="1"/>
  <c r="N264" i="12" a="1"/>
  <c r="N264" i="12" s="1"/>
  <c r="O264" i="12" a="1"/>
  <c r="O264" i="12" s="1"/>
  <c r="P264" i="12" a="1"/>
  <c r="P264" i="12" s="1"/>
  <c r="Q264" i="12" a="1"/>
  <c r="Q264" i="12" s="1"/>
  <c r="R264" i="12" a="1"/>
  <c r="R264" i="12" s="1"/>
  <c r="S264" i="12" a="1"/>
  <c r="S264" i="12" s="1"/>
  <c r="T264" i="12" a="1"/>
  <c r="T264" i="12" s="1"/>
  <c r="U264" i="12" a="1"/>
  <c r="U264" i="12" s="1"/>
  <c r="V264" i="12" a="1"/>
  <c r="V264" i="12" s="1"/>
  <c r="W264" i="12" a="1"/>
  <c r="W264" i="12" s="1"/>
  <c r="X264" i="12" a="1"/>
  <c r="X264" i="12" s="1"/>
  <c r="C265" i="12" a="1"/>
  <c r="C265" i="12" s="1"/>
  <c r="D265" i="12" a="1"/>
  <c r="D265" i="12" s="1"/>
  <c r="E265" i="12" a="1"/>
  <c r="E265" i="12" s="1"/>
  <c r="F265" i="12" a="1"/>
  <c r="F265" i="12" s="1"/>
  <c r="G265" i="12" a="1"/>
  <c r="G265" i="12" s="1"/>
  <c r="H265" i="12" a="1"/>
  <c r="H265" i="12" s="1"/>
  <c r="I265" i="12" a="1"/>
  <c r="I265" i="12" s="1"/>
  <c r="J265" i="12" a="1"/>
  <c r="J265" i="12" s="1"/>
  <c r="K265" i="12" a="1"/>
  <c r="K265" i="12" s="1"/>
  <c r="L265" i="12" a="1"/>
  <c r="L265" i="12" s="1"/>
  <c r="M265" i="12" a="1"/>
  <c r="M265" i="12" s="1"/>
  <c r="N265" i="12" a="1"/>
  <c r="N265" i="12" s="1"/>
  <c r="O265" i="12" a="1"/>
  <c r="O265" i="12" s="1"/>
  <c r="P265" i="12" a="1"/>
  <c r="P265" i="12" s="1"/>
  <c r="Q265" i="12" a="1"/>
  <c r="Q265" i="12" s="1"/>
  <c r="R265" i="12" a="1"/>
  <c r="R265" i="12" s="1"/>
  <c r="S265" i="12" a="1"/>
  <c r="S265" i="12" s="1"/>
  <c r="T265" i="12" a="1"/>
  <c r="T265" i="12" s="1"/>
  <c r="U265" i="12" a="1"/>
  <c r="U265" i="12" s="1"/>
  <c r="V265" i="12" a="1"/>
  <c r="V265" i="12" s="1"/>
  <c r="W265" i="12" a="1"/>
  <c r="W265" i="12" s="1"/>
  <c r="X265" i="12" a="1"/>
  <c r="X265" i="12" s="1"/>
  <c r="C266" i="12" a="1"/>
  <c r="C266" i="12" s="1"/>
  <c r="D266" i="12" a="1"/>
  <c r="D266" i="12" s="1"/>
  <c r="E266" i="12" a="1"/>
  <c r="E266" i="12" s="1"/>
  <c r="F266" i="12" a="1"/>
  <c r="F266" i="12" s="1"/>
  <c r="G266" i="12" a="1"/>
  <c r="G266" i="12" s="1"/>
  <c r="H266" i="12" a="1"/>
  <c r="H266" i="12" s="1"/>
  <c r="I266" i="12" a="1"/>
  <c r="I266" i="12" s="1"/>
  <c r="J266" i="12" a="1"/>
  <c r="J266" i="12" s="1"/>
  <c r="K266" i="12" a="1"/>
  <c r="K266" i="12" s="1"/>
  <c r="L266" i="12" a="1"/>
  <c r="L266" i="12" s="1"/>
  <c r="M266" i="12" a="1"/>
  <c r="M266" i="12" s="1"/>
  <c r="N266" i="12" a="1"/>
  <c r="N266" i="12" s="1"/>
  <c r="O266" i="12" a="1"/>
  <c r="O266" i="12" s="1"/>
  <c r="P266" i="12" a="1"/>
  <c r="P266" i="12" s="1"/>
  <c r="Q266" i="12" a="1"/>
  <c r="Q266" i="12" s="1"/>
  <c r="R266" i="12" a="1"/>
  <c r="R266" i="12" s="1"/>
  <c r="S266" i="12" a="1"/>
  <c r="S266" i="12" s="1"/>
  <c r="T266" i="12" a="1"/>
  <c r="T266" i="12" s="1"/>
  <c r="U266" i="12" a="1"/>
  <c r="U266" i="12" s="1"/>
  <c r="V266" i="12" a="1"/>
  <c r="V266" i="12" s="1"/>
  <c r="W266" i="12" a="1"/>
  <c r="W266" i="12" s="1"/>
  <c r="X266" i="12" a="1"/>
  <c r="X266" i="12" s="1"/>
  <c r="C267" i="12" a="1"/>
  <c r="C267" i="12" s="1"/>
  <c r="D267" i="12" a="1"/>
  <c r="D267" i="12" s="1"/>
  <c r="E267" i="12" a="1"/>
  <c r="E267" i="12" s="1"/>
  <c r="F267" i="12" a="1"/>
  <c r="F267" i="12" s="1"/>
  <c r="G267" i="12" a="1"/>
  <c r="G267" i="12" s="1"/>
  <c r="H267" i="12" a="1"/>
  <c r="H267" i="12" s="1"/>
  <c r="I267" i="12" a="1"/>
  <c r="I267" i="12" s="1"/>
  <c r="J267" i="12" a="1"/>
  <c r="J267" i="12" s="1"/>
  <c r="K267" i="12" a="1"/>
  <c r="K267" i="12" s="1"/>
  <c r="L267" i="12" a="1"/>
  <c r="L267" i="12" s="1"/>
  <c r="M267" i="12" a="1"/>
  <c r="M267" i="12" s="1"/>
  <c r="N267" i="12" a="1"/>
  <c r="N267" i="12" s="1"/>
  <c r="O267" i="12" a="1"/>
  <c r="O267" i="12" s="1"/>
  <c r="P267" i="12" a="1"/>
  <c r="P267" i="12" s="1"/>
  <c r="Q267" i="12" a="1"/>
  <c r="Q267" i="12" s="1"/>
  <c r="R267" i="12" a="1"/>
  <c r="R267" i="12" s="1"/>
  <c r="S267" i="12" a="1"/>
  <c r="S267" i="12" s="1"/>
  <c r="T267" i="12" a="1"/>
  <c r="T267" i="12" s="1"/>
  <c r="U267" i="12" a="1"/>
  <c r="U267" i="12" s="1"/>
  <c r="V267" i="12" a="1"/>
  <c r="V267" i="12" s="1"/>
  <c r="W267" i="12" a="1"/>
  <c r="W267" i="12" s="1"/>
  <c r="X267" i="12" a="1"/>
  <c r="X267" i="12" s="1"/>
  <c r="C268" i="12" a="1"/>
  <c r="C268" i="12" s="1"/>
  <c r="D268" i="12" a="1"/>
  <c r="D268" i="12" s="1"/>
  <c r="E268" i="12" a="1"/>
  <c r="E268" i="12" s="1"/>
  <c r="F268" i="12" a="1"/>
  <c r="F268" i="12" s="1"/>
  <c r="G268" i="12" a="1"/>
  <c r="G268" i="12" s="1"/>
  <c r="H268" i="12" a="1"/>
  <c r="H268" i="12" s="1"/>
  <c r="I268" i="12" a="1"/>
  <c r="I268" i="12" s="1"/>
  <c r="J268" i="12" a="1"/>
  <c r="J268" i="12" s="1"/>
  <c r="K268" i="12" a="1"/>
  <c r="K268" i="12" s="1"/>
  <c r="L268" i="12" a="1"/>
  <c r="L268" i="12" s="1"/>
  <c r="M268" i="12" a="1"/>
  <c r="M268" i="12" s="1"/>
  <c r="N268" i="12" a="1"/>
  <c r="N268" i="12" s="1"/>
  <c r="O268" i="12" a="1"/>
  <c r="O268" i="12" s="1"/>
  <c r="P268" i="12" a="1"/>
  <c r="P268" i="12" s="1"/>
  <c r="Q268" i="12" a="1"/>
  <c r="Q268" i="12" s="1"/>
  <c r="R268" i="12" a="1"/>
  <c r="R268" i="12" s="1"/>
  <c r="S268" i="12" a="1"/>
  <c r="S268" i="12" s="1"/>
  <c r="T268" i="12" a="1"/>
  <c r="T268" i="12" s="1"/>
  <c r="U268" i="12" a="1"/>
  <c r="U268" i="12" s="1"/>
  <c r="V268" i="12" a="1"/>
  <c r="V268" i="12" s="1"/>
  <c r="W268" i="12" a="1"/>
  <c r="W268" i="12" s="1"/>
  <c r="X268" i="12" a="1"/>
  <c r="X268" i="12" s="1"/>
  <c r="C269" i="12" a="1"/>
  <c r="C269" i="12" s="1"/>
  <c r="D269" i="12" a="1"/>
  <c r="D269" i="12" s="1"/>
  <c r="E269" i="12" a="1"/>
  <c r="E269" i="12" s="1"/>
  <c r="F269" i="12" a="1"/>
  <c r="F269" i="12" s="1"/>
  <c r="G269" i="12" a="1"/>
  <c r="G269" i="12" s="1"/>
  <c r="H269" i="12" a="1"/>
  <c r="H269" i="12" s="1"/>
  <c r="I269" i="12" a="1"/>
  <c r="I269" i="12" s="1"/>
  <c r="J269" i="12" a="1"/>
  <c r="J269" i="12" s="1"/>
  <c r="K269" i="12" a="1"/>
  <c r="K269" i="12" s="1"/>
  <c r="L269" i="12" a="1"/>
  <c r="L269" i="12" s="1"/>
  <c r="M269" i="12" a="1"/>
  <c r="M269" i="12" s="1"/>
  <c r="N269" i="12" a="1"/>
  <c r="N269" i="12" s="1"/>
  <c r="O269" i="12" a="1"/>
  <c r="O269" i="12" s="1"/>
  <c r="P269" i="12" a="1"/>
  <c r="P269" i="12" s="1"/>
  <c r="Q269" i="12" a="1"/>
  <c r="Q269" i="12" s="1"/>
  <c r="R269" i="12" a="1"/>
  <c r="R269" i="12" s="1"/>
  <c r="S269" i="12" a="1"/>
  <c r="S269" i="12" s="1"/>
  <c r="T269" i="12" a="1"/>
  <c r="T269" i="12" s="1"/>
  <c r="U269" i="12" a="1"/>
  <c r="U269" i="12" s="1"/>
  <c r="V269" i="12" a="1"/>
  <c r="V269" i="12" s="1"/>
  <c r="W269" i="12" a="1"/>
  <c r="W269" i="12" s="1"/>
  <c r="X269" i="12" a="1"/>
  <c r="X269" i="12" s="1"/>
  <c r="C270" i="12" a="1"/>
  <c r="C270" i="12" s="1"/>
  <c r="D270" i="12" a="1"/>
  <c r="D270" i="12" s="1"/>
  <c r="E270" i="12" a="1"/>
  <c r="E270" i="12" s="1"/>
  <c r="F270" i="12" a="1"/>
  <c r="F270" i="12" s="1"/>
  <c r="G270" i="12" a="1"/>
  <c r="G270" i="12" s="1"/>
  <c r="H270" i="12" a="1"/>
  <c r="H270" i="12" s="1"/>
  <c r="I270" i="12" a="1"/>
  <c r="I270" i="12" s="1"/>
  <c r="J270" i="12" a="1"/>
  <c r="J270" i="12" s="1"/>
  <c r="K270" i="12" a="1"/>
  <c r="K270" i="12" s="1"/>
  <c r="L270" i="12" a="1"/>
  <c r="L270" i="12" s="1"/>
  <c r="M270" i="12" a="1"/>
  <c r="M270" i="12" s="1"/>
  <c r="N270" i="12" a="1"/>
  <c r="N270" i="12" s="1"/>
  <c r="O270" i="12" a="1"/>
  <c r="O270" i="12" s="1"/>
  <c r="P270" i="12" a="1"/>
  <c r="P270" i="12" s="1"/>
  <c r="Q270" i="12" a="1"/>
  <c r="Q270" i="12" s="1"/>
  <c r="R270" i="12" a="1"/>
  <c r="R270" i="12" s="1"/>
  <c r="S270" i="12" a="1"/>
  <c r="S270" i="12" s="1"/>
  <c r="T270" i="12" a="1"/>
  <c r="T270" i="12" s="1"/>
  <c r="U270" i="12" a="1"/>
  <c r="U270" i="12" s="1"/>
  <c r="V270" i="12" a="1"/>
  <c r="V270" i="12" s="1"/>
  <c r="W270" i="12" a="1"/>
  <c r="W270" i="12" s="1"/>
  <c r="X270" i="12" a="1"/>
  <c r="X270" i="12" s="1"/>
  <c r="C271" i="12" a="1"/>
  <c r="C271" i="12" s="1"/>
  <c r="D271" i="12" a="1"/>
  <c r="D271" i="12" s="1"/>
  <c r="E271" i="12" a="1"/>
  <c r="E271" i="12" s="1"/>
  <c r="F271" i="12" a="1"/>
  <c r="F271" i="12" s="1"/>
  <c r="G271" i="12" a="1"/>
  <c r="G271" i="12" s="1"/>
  <c r="H271" i="12" a="1"/>
  <c r="H271" i="12" s="1"/>
  <c r="I271" i="12" a="1"/>
  <c r="I271" i="12" s="1"/>
  <c r="J271" i="12" a="1"/>
  <c r="J271" i="12" s="1"/>
  <c r="K271" i="12" a="1"/>
  <c r="K271" i="12" s="1"/>
  <c r="L271" i="12" a="1"/>
  <c r="L271" i="12" s="1"/>
  <c r="M271" i="12" a="1"/>
  <c r="M271" i="12" s="1"/>
  <c r="N271" i="12" a="1"/>
  <c r="N271" i="12" s="1"/>
  <c r="O271" i="12" a="1"/>
  <c r="O271" i="12" s="1"/>
  <c r="P271" i="12" a="1"/>
  <c r="P271" i="12" s="1"/>
  <c r="Q271" i="12" a="1"/>
  <c r="Q271" i="12" s="1"/>
  <c r="R271" i="12" a="1"/>
  <c r="R271" i="12" s="1"/>
  <c r="S271" i="12" a="1"/>
  <c r="S271" i="12" s="1"/>
  <c r="T271" i="12" a="1"/>
  <c r="T271" i="12" s="1"/>
  <c r="U271" i="12" a="1"/>
  <c r="U271" i="12" s="1"/>
  <c r="V271" i="12" a="1"/>
  <c r="V271" i="12" s="1"/>
  <c r="W271" i="12" a="1"/>
  <c r="W271" i="12" s="1"/>
  <c r="X271" i="12" a="1"/>
  <c r="X271" i="12" s="1"/>
  <c r="C272" i="12" a="1"/>
  <c r="C272" i="12" s="1"/>
  <c r="D272" i="12" a="1"/>
  <c r="D272" i="12" s="1"/>
  <c r="E272" i="12" a="1"/>
  <c r="E272" i="12" s="1"/>
  <c r="F272" i="12" a="1"/>
  <c r="F272" i="12" s="1"/>
  <c r="G272" i="12" a="1"/>
  <c r="G272" i="12" s="1"/>
  <c r="H272" i="12" a="1"/>
  <c r="H272" i="12" s="1"/>
  <c r="I272" i="12" a="1"/>
  <c r="I272" i="12" s="1"/>
  <c r="J272" i="12" a="1"/>
  <c r="J272" i="12" s="1"/>
  <c r="K272" i="12" a="1"/>
  <c r="K272" i="12" s="1"/>
  <c r="L272" i="12" a="1"/>
  <c r="L272" i="12" s="1"/>
  <c r="M272" i="12" a="1"/>
  <c r="M272" i="12" s="1"/>
  <c r="N272" i="12" a="1"/>
  <c r="N272" i="12" s="1"/>
  <c r="O272" i="12" a="1"/>
  <c r="O272" i="12" s="1"/>
  <c r="P272" i="12" a="1"/>
  <c r="P272" i="12" s="1"/>
  <c r="Q272" i="12" a="1"/>
  <c r="Q272" i="12" s="1"/>
  <c r="R272" i="12" a="1"/>
  <c r="R272" i="12" s="1"/>
  <c r="S272" i="12" a="1"/>
  <c r="S272" i="12" s="1"/>
  <c r="T272" i="12" a="1"/>
  <c r="T272" i="12" s="1"/>
  <c r="U272" i="12" a="1"/>
  <c r="U272" i="12" s="1"/>
  <c r="V272" i="12" a="1"/>
  <c r="V272" i="12" s="1"/>
  <c r="W272" i="12" a="1"/>
  <c r="W272" i="12" s="1"/>
  <c r="X272" i="12" a="1"/>
  <c r="X272" i="12" s="1"/>
  <c r="C273" i="12" a="1"/>
  <c r="C273" i="12" s="1"/>
  <c r="D273" i="12" a="1"/>
  <c r="D273" i="12" s="1"/>
  <c r="E273" i="12" a="1"/>
  <c r="E273" i="12" s="1"/>
  <c r="F273" i="12" a="1"/>
  <c r="F273" i="12" s="1"/>
  <c r="G273" i="12" a="1"/>
  <c r="G273" i="12" s="1"/>
  <c r="H273" i="12" a="1"/>
  <c r="H273" i="12" s="1"/>
  <c r="I273" i="12" a="1"/>
  <c r="I273" i="12" s="1"/>
  <c r="J273" i="12" a="1"/>
  <c r="J273" i="12" s="1"/>
  <c r="K273" i="12" a="1"/>
  <c r="K273" i="12" s="1"/>
  <c r="L273" i="12" a="1"/>
  <c r="L273" i="12" s="1"/>
  <c r="M273" i="12" a="1"/>
  <c r="M273" i="12" s="1"/>
  <c r="N273" i="12" a="1"/>
  <c r="N273" i="12" s="1"/>
  <c r="O273" i="12" a="1"/>
  <c r="O273" i="12" s="1"/>
  <c r="P273" i="12" a="1"/>
  <c r="P273" i="12" s="1"/>
  <c r="Q273" i="12" a="1"/>
  <c r="Q273" i="12" s="1"/>
  <c r="R273" i="12" a="1"/>
  <c r="R273" i="12" s="1"/>
  <c r="S273" i="12" a="1"/>
  <c r="S273" i="12" s="1"/>
  <c r="T273" i="12" a="1"/>
  <c r="T273" i="12" s="1"/>
  <c r="U273" i="12" a="1"/>
  <c r="U273" i="12" s="1"/>
  <c r="V273" i="12" a="1"/>
  <c r="V273" i="12" s="1"/>
  <c r="W273" i="12" a="1"/>
  <c r="W273" i="12" s="1"/>
  <c r="X273" i="12" a="1"/>
  <c r="X273" i="12" s="1"/>
  <c r="C274" i="12" a="1"/>
  <c r="C274" i="12" s="1"/>
  <c r="D274" i="12" a="1"/>
  <c r="D274" i="12" s="1"/>
  <c r="E274" i="12" a="1"/>
  <c r="E274" i="12" s="1"/>
  <c r="F274" i="12" a="1"/>
  <c r="F274" i="12" s="1"/>
  <c r="G274" i="12" a="1"/>
  <c r="G274" i="12" s="1"/>
  <c r="H274" i="12" a="1"/>
  <c r="H274" i="12" s="1"/>
  <c r="I274" i="12" a="1"/>
  <c r="I274" i="12" s="1"/>
  <c r="J274" i="12" a="1"/>
  <c r="J274" i="12" s="1"/>
  <c r="K274" i="12" a="1"/>
  <c r="K274" i="12" s="1"/>
  <c r="L274" i="12" a="1"/>
  <c r="L274" i="12" s="1"/>
  <c r="M274" i="12" a="1"/>
  <c r="M274" i="12" s="1"/>
  <c r="N274" i="12" a="1"/>
  <c r="N274" i="12" s="1"/>
  <c r="O274" i="12" a="1"/>
  <c r="O274" i="12" s="1"/>
  <c r="P274" i="12" a="1"/>
  <c r="P274" i="12" s="1"/>
  <c r="Q274" i="12" a="1"/>
  <c r="Q274" i="12" s="1"/>
  <c r="R274" i="12" a="1"/>
  <c r="R274" i="12" s="1"/>
  <c r="S274" i="12" a="1"/>
  <c r="S274" i="12" s="1"/>
  <c r="T274" i="12" a="1"/>
  <c r="T274" i="12" s="1"/>
  <c r="U274" i="12" a="1"/>
  <c r="U274" i="12" s="1"/>
  <c r="V274" i="12" a="1"/>
  <c r="V274" i="12" s="1"/>
  <c r="W274" i="12" a="1"/>
  <c r="W274" i="12" s="1"/>
  <c r="X274" i="12" a="1"/>
  <c r="X274" i="12" s="1"/>
  <c r="C275" i="12" a="1"/>
  <c r="C275" i="12" s="1"/>
  <c r="D275" i="12" a="1"/>
  <c r="D275" i="12" s="1"/>
  <c r="E275" i="12" a="1"/>
  <c r="E275" i="12" s="1"/>
  <c r="F275" i="12" a="1"/>
  <c r="F275" i="12" s="1"/>
  <c r="G275" i="12" a="1"/>
  <c r="G275" i="12" s="1"/>
  <c r="H275" i="12" a="1"/>
  <c r="H275" i="12" s="1"/>
  <c r="I275" i="12" a="1"/>
  <c r="I275" i="12" s="1"/>
  <c r="J275" i="12" a="1"/>
  <c r="J275" i="12" s="1"/>
  <c r="K275" i="12" a="1"/>
  <c r="K275" i="12" s="1"/>
  <c r="L275" i="12" a="1"/>
  <c r="L275" i="12" s="1"/>
  <c r="M275" i="12" a="1"/>
  <c r="M275" i="12" s="1"/>
  <c r="N275" i="12" a="1"/>
  <c r="N275" i="12" s="1"/>
  <c r="O275" i="12" a="1"/>
  <c r="O275" i="12" s="1"/>
  <c r="P275" i="12" a="1"/>
  <c r="P275" i="12" s="1"/>
  <c r="Q275" i="12" a="1"/>
  <c r="Q275" i="12" s="1"/>
  <c r="R275" i="12" a="1"/>
  <c r="R275" i="12" s="1"/>
  <c r="S275" i="12" a="1"/>
  <c r="S275" i="12" s="1"/>
  <c r="T275" i="12" a="1"/>
  <c r="T275" i="12" s="1"/>
  <c r="U275" i="12" a="1"/>
  <c r="U275" i="12" s="1"/>
  <c r="V275" i="12" a="1"/>
  <c r="V275" i="12" s="1"/>
  <c r="W275" i="12" a="1"/>
  <c r="W275" i="12" s="1"/>
  <c r="X275" i="12" a="1"/>
  <c r="X275" i="12" s="1"/>
  <c r="C276" i="12" a="1"/>
  <c r="C276" i="12" s="1"/>
  <c r="D276" i="12" a="1"/>
  <c r="D276" i="12" s="1"/>
  <c r="E276" i="12" a="1"/>
  <c r="E276" i="12" s="1"/>
  <c r="F276" i="12" a="1"/>
  <c r="F276" i="12" s="1"/>
  <c r="G276" i="12" a="1"/>
  <c r="G276" i="12" s="1"/>
  <c r="H276" i="12" a="1"/>
  <c r="H276" i="12" s="1"/>
  <c r="I276" i="12" a="1"/>
  <c r="I276" i="12" s="1"/>
  <c r="J276" i="12" a="1"/>
  <c r="J276" i="12" s="1"/>
  <c r="K276" i="12" a="1"/>
  <c r="K276" i="12" s="1"/>
  <c r="L276" i="12" a="1"/>
  <c r="L276" i="12" s="1"/>
  <c r="M276" i="12" a="1"/>
  <c r="M276" i="12" s="1"/>
  <c r="N276" i="12" a="1"/>
  <c r="N276" i="12" s="1"/>
  <c r="O276" i="12" a="1"/>
  <c r="O276" i="12" s="1"/>
  <c r="P276" i="12" a="1"/>
  <c r="P276" i="12" s="1"/>
  <c r="Q276" i="12" a="1"/>
  <c r="Q276" i="12" s="1"/>
  <c r="R276" i="12" a="1"/>
  <c r="R276" i="12" s="1"/>
  <c r="S276" i="12" a="1"/>
  <c r="S276" i="12" s="1"/>
  <c r="T276" i="12" a="1"/>
  <c r="T276" i="12" s="1"/>
  <c r="U276" i="12" a="1"/>
  <c r="U276" i="12" s="1"/>
  <c r="V276" i="12" a="1"/>
  <c r="V276" i="12" s="1"/>
  <c r="W276" i="12" a="1"/>
  <c r="W276" i="12" s="1"/>
  <c r="X276" i="12" a="1"/>
  <c r="X276" i="12" s="1"/>
  <c r="C277" i="12" a="1"/>
  <c r="C277" i="12" s="1"/>
  <c r="D277" i="12" a="1"/>
  <c r="D277" i="12" s="1"/>
  <c r="E277" i="12" a="1"/>
  <c r="E277" i="12" s="1"/>
  <c r="F277" i="12" a="1"/>
  <c r="F277" i="12" s="1"/>
  <c r="G277" i="12" a="1"/>
  <c r="G277" i="12" s="1"/>
  <c r="H277" i="12" a="1"/>
  <c r="H277" i="12" s="1"/>
  <c r="I277" i="12" a="1"/>
  <c r="I277" i="12" s="1"/>
  <c r="J277" i="12" a="1"/>
  <c r="J277" i="12" s="1"/>
  <c r="K277" i="12" a="1"/>
  <c r="K277" i="12" s="1"/>
  <c r="L277" i="12" a="1"/>
  <c r="L277" i="12" s="1"/>
  <c r="M277" i="12" a="1"/>
  <c r="M277" i="12" s="1"/>
  <c r="N277" i="12" a="1"/>
  <c r="N277" i="12" s="1"/>
  <c r="O277" i="12" a="1"/>
  <c r="O277" i="12" s="1"/>
  <c r="P277" i="12" a="1"/>
  <c r="P277" i="12" s="1"/>
  <c r="Q277" i="12" a="1"/>
  <c r="Q277" i="12" s="1"/>
  <c r="R277" i="12" a="1"/>
  <c r="R277" i="12" s="1"/>
  <c r="S277" i="12" a="1"/>
  <c r="S277" i="12" s="1"/>
  <c r="T277" i="12" a="1"/>
  <c r="T277" i="12" s="1"/>
  <c r="U277" i="12" a="1"/>
  <c r="U277" i="12" s="1"/>
  <c r="V277" i="12" a="1"/>
  <c r="V277" i="12" s="1"/>
  <c r="W277" i="12" a="1"/>
  <c r="W277" i="12" s="1"/>
  <c r="X277" i="12" a="1"/>
  <c r="X277" i="12" s="1"/>
  <c r="C278" i="12" a="1"/>
  <c r="C278" i="12" s="1"/>
  <c r="D278" i="12" a="1"/>
  <c r="D278" i="12" s="1"/>
  <c r="E278" i="12" a="1"/>
  <c r="E278" i="12" s="1"/>
  <c r="F278" i="12" a="1"/>
  <c r="F278" i="12" s="1"/>
  <c r="G278" i="12" a="1"/>
  <c r="G278" i="12" s="1"/>
  <c r="H278" i="12" a="1"/>
  <c r="H278" i="12" s="1"/>
  <c r="I278" i="12" a="1"/>
  <c r="I278" i="12" s="1"/>
  <c r="J278" i="12" a="1"/>
  <c r="J278" i="12" s="1"/>
  <c r="K278" i="12" a="1"/>
  <c r="K278" i="12" s="1"/>
  <c r="L278" i="12" a="1"/>
  <c r="L278" i="12" s="1"/>
  <c r="M278" i="12" a="1"/>
  <c r="M278" i="12" s="1"/>
  <c r="N278" i="12" a="1"/>
  <c r="N278" i="12" s="1"/>
  <c r="O278" i="12" a="1"/>
  <c r="O278" i="12" s="1"/>
  <c r="P278" i="12" a="1"/>
  <c r="P278" i="12" s="1"/>
  <c r="Q278" i="12" a="1"/>
  <c r="Q278" i="12" s="1"/>
  <c r="R278" i="12" a="1"/>
  <c r="R278" i="12" s="1"/>
  <c r="S278" i="12" a="1"/>
  <c r="S278" i="12" s="1"/>
  <c r="T278" i="12" a="1"/>
  <c r="T278" i="12" s="1"/>
  <c r="U278" i="12" a="1"/>
  <c r="U278" i="12" s="1"/>
  <c r="V278" i="12" a="1"/>
  <c r="V278" i="12" s="1"/>
  <c r="W278" i="12" a="1"/>
  <c r="W278" i="12" s="1"/>
  <c r="X278" i="12" a="1"/>
  <c r="X278" i="12" s="1"/>
  <c r="C279" i="12" a="1"/>
  <c r="C279" i="12" s="1"/>
  <c r="D279" i="12" a="1"/>
  <c r="D279" i="12" s="1"/>
  <c r="E279" i="12" a="1"/>
  <c r="E279" i="12" s="1"/>
  <c r="F279" i="12" a="1"/>
  <c r="F279" i="12" s="1"/>
  <c r="G279" i="12" a="1"/>
  <c r="G279" i="12" s="1"/>
  <c r="H279" i="12" a="1"/>
  <c r="H279" i="12" s="1"/>
  <c r="I279" i="12" a="1"/>
  <c r="I279" i="12" s="1"/>
  <c r="J279" i="12" a="1"/>
  <c r="J279" i="12" s="1"/>
  <c r="K279" i="12" a="1"/>
  <c r="K279" i="12" s="1"/>
  <c r="L279" i="12" a="1"/>
  <c r="L279" i="12" s="1"/>
  <c r="M279" i="12" a="1"/>
  <c r="M279" i="12" s="1"/>
  <c r="N279" i="12" a="1"/>
  <c r="N279" i="12" s="1"/>
  <c r="O279" i="12" a="1"/>
  <c r="O279" i="12" s="1"/>
  <c r="P279" i="12" a="1"/>
  <c r="P279" i="12" s="1"/>
  <c r="Q279" i="12" a="1"/>
  <c r="Q279" i="12" s="1"/>
  <c r="R279" i="12" a="1"/>
  <c r="R279" i="12" s="1"/>
  <c r="S279" i="12" a="1"/>
  <c r="S279" i="12" s="1"/>
  <c r="T279" i="12" a="1"/>
  <c r="T279" i="12" s="1"/>
  <c r="U279" i="12" a="1"/>
  <c r="U279" i="12" s="1"/>
  <c r="V279" i="12" a="1"/>
  <c r="V279" i="12" s="1"/>
  <c r="W279" i="12" a="1"/>
  <c r="W279" i="12" s="1"/>
  <c r="X279" i="12" a="1"/>
  <c r="X279" i="12" s="1"/>
  <c r="C280" i="12" a="1"/>
  <c r="C280" i="12" s="1"/>
  <c r="D280" i="12" a="1"/>
  <c r="D280" i="12" s="1"/>
  <c r="E280" i="12" a="1"/>
  <c r="E280" i="12" s="1"/>
  <c r="F280" i="12" a="1"/>
  <c r="F280" i="12" s="1"/>
  <c r="G280" i="12" a="1"/>
  <c r="G280" i="12" s="1"/>
  <c r="H280" i="12" a="1"/>
  <c r="H280" i="12" s="1"/>
  <c r="I280" i="12" a="1"/>
  <c r="I280" i="12" s="1"/>
  <c r="J280" i="12" a="1"/>
  <c r="J280" i="12" s="1"/>
  <c r="K280" i="12" a="1"/>
  <c r="K280" i="12" s="1"/>
  <c r="L280" i="12" a="1"/>
  <c r="L280" i="12" s="1"/>
  <c r="M280" i="12" a="1"/>
  <c r="M280" i="12" s="1"/>
  <c r="N280" i="12" a="1"/>
  <c r="N280" i="12" s="1"/>
  <c r="O280" i="12" a="1"/>
  <c r="O280" i="12" s="1"/>
  <c r="P280" i="12" a="1"/>
  <c r="P280" i="12" s="1"/>
  <c r="Q280" i="12" a="1"/>
  <c r="Q280" i="12" s="1"/>
  <c r="R280" i="12" a="1"/>
  <c r="R280" i="12" s="1"/>
  <c r="S280" i="12" a="1"/>
  <c r="S280" i="12" s="1"/>
  <c r="T280" i="12" a="1"/>
  <c r="T280" i="12" s="1"/>
  <c r="U280" i="12" a="1"/>
  <c r="U280" i="12" s="1"/>
  <c r="V280" i="12" a="1"/>
  <c r="V280" i="12" s="1"/>
  <c r="W280" i="12" a="1"/>
  <c r="W280" i="12" s="1"/>
  <c r="X280" i="12" a="1"/>
  <c r="X280" i="12" s="1"/>
  <c r="X251" i="12" a="1"/>
  <c r="X251" i="12" s="1"/>
  <c r="W251" i="12" a="1"/>
  <c r="W251" i="12" s="1"/>
  <c r="V251" i="12" a="1"/>
  <c r="V251" i="12" s="1"/>
  <c r="U251" i="12" a="1"/>
  <c r="U251" i="12" s="1"/>
  <c r="T251" i="12" a="1"/>
  <c r="T251" i="12" s="1"/>
  <c r="S251" i="12" a="1"/>
  <c r="S251" i="12" s="1"/>
  <c r="R251" i="12" a="1"/>
  <c r="R251" i="12" s="1"/>
  <c r="Q251" i="12" a="1"/>
  <c r="Q251" i="12" s="1"/>
  <c r="P251" i="12" a="1"/>
  <c r="P251" i="12" s="1"/>
  <c r="O251" i="12" a="1"/>
  <c r="O251" i="12" s="1"/>
  <c r="N251" i="12" a="1"/>
  <c r="N251" i="12" s="1"/>
  <c r="M251" i="12" a="1"/>
  <c r="M251" i="12" s="1"/>
  <c r="L251" i="12" a="1"/>
  <c r="L251" i="12" s="1"/>
  <c r="K251" i="12" a="1"/>
  <c r="K251" i="12" s="1"/>
  <c r="J251" i="12" a="1"/>
  <c r="J251" i="12" s="1"/>
  <c r="I251" i="12" a="1"/>
  <c r="I251" i="12" s="1"/>
  <c r="H251" i="12" a="1"/>
  <c r="H251" i="12" s="1"/>
  <c r="G251" i="12" a="1"/>
  <c r="G251" i="12" s="1"/>
  <c r="F251" i="12" a="1"/>
  <c r="F251" i="12" s="1"/>
  <c r="E251" i="12" a="1"/>
  <c r="E251" i="12" s="1"/>
  <c r="D251" i="12" a="1"/>
  <c r="D251" i="12" s="1"/>
  <c r="C286" i="12" l="1" a="1"/>
  <c r="C286" i="12" s="1"/>
  <c r="C251" i="12" a="1"/>
  <c r="C251" i="12" s="1"/>
  <c r="C245" i="12" a="1"/>
  <c r="C245" i="12" s="1"/>
  <c r="C216" i="12" a="1"/>
  <c r="C216" i="12" s="1"/>
  <c r="D216" i="12" a="1"/>
  <c r="D216" i="12" s="1"/>
  <c r="E216" i="12" a="1"/>
  <c r="E216" i="12" s="1"/>
  <c r="F216" i="12" a="1"/>
  <c r="F216" i="12" s="1"/>
  <c r="G216" i="12" a="1"/>
  <c r="G216" i="12" s="1"/>
  <c r="H216" i="12" a="1"/>
  <c r="H216" i="12" s="1"/>
  <c r="I216" i="12" a="1"/>
  <c r="I216" i="12" s="1"/>
  <c r="J216" i="12" a="1"/>
  <c r="J216" i="12" s="1"/>
  <c r="K216" i="12" a="1"/>
  <c r="K216" i="12" s="1"/>
  <c r="L216" i="12" a="1"/>
  <c r="L216" i="12" s="1"/>
  <c r="M216" i="12" a="1"/>
  <c r="M216" i="12" s="1"/>
  <c r="N216" i="12" a="1"/>
  <c r="N216" i="12" s="1"/>
  <c r="O216" i="12" a="1"/>
  <c r="O216" i="12" s="1"/>
  <c r="P216" i="12" a="1"/>
  <c r="P216" i="12" s="1"/>
  <c r="Q216" i="12" a="1"/>
  <c r="Q216" i="12" s="1"/>
  <c r="R216" i="12" a="1"/>
  <c r="R216" i="12" s="1"/>
  <c r="S216" i="12" a="1"/>
  <c r="S216" i="12" s="1"/>
  <c r="T216" i="12" a="1"/>
  <c r="T216" i="12" s="1"/>
  <c r="U216" i="12" a="1"/>
  <c r="U216" i="12" s="1"/>
  <c r="V216" i="12" a="1"/>
  <c r="V216" i="12" s="1"/>
  <c r="W216" i="12" a="1"/>
  <c r="W216" i="12" s="1"/>
  <c r="X216" i="12" a="1"/>
  <c r="X216" i="12" s="1"/>
  <c r="C217" i="12" a="1"/>
  <c r="C217" i="12" s="1"/>
  <c r="D217" i="12" a="1"/>
  <c r="D217" i="12" s="1"/>
  <c r="E217" i="12" a="1"/>
  <c r="E217" i="12" s="1"/>
  <c r="F217" i="12" a="1"/>
  <c r="F217" i="12" s="1"/>
  <c r="G217" i="12" a="1"/>
  <c r="G217" i="12" s="1"/>
  <c r="H217" i="12" a="1"/>
  <c r="H217" i="12" s="1"/>
  <c r="I217" i="12" a="1"/>
  <c r="I217" i="12" s="1"/>
  <c r="J217" i="12" a="1"/>
  <c r="J217" i="12" s="1"/>
  <c r="K217" i="12" a="1"/>
  <c r="K217" i="12" s="1"/>
  <c r="L217" i="12" a="1"/>
  <c r="L217" i="12" s="1"/>
  <c r="M217" i="12" a="1"/>
  <c r="M217" i="12" s="1"/>
  <c r="N217" i="12" a="1"/>
  <c r="N217" i="12" s="1"/>
  <c r="O217" i="12" a="1"/>
  <c r="O217" i="12" s="1"/>
  <c r="P217" i="12" a="1"/>
  <c r="P217" i="12" s="1"/>
  <c r="Q217" i="12" a="1"/>
  <c r="Q217" i="12" s="1"/>
  <c r="R217" i="12" a="1"/>
  <c r="R217" i="12" s="1"/>
  <c r="S217" i="12" a="1"/>
  <c r="S217" i="12" s="1"/>
  <c r="T217" i="12" a="1"/>
  <c r="T217" i="12" s="1"/>
  <c r="U217" i="12" a="1"/>
  <c r="U217" i="12" s="1"/>
  <c r="V217" i="12" a="1"/>
  <c r="V217" i="12" s="1"/>
  <c r="W217" i="12" a="1"/>
  <c r="W217" i="12" s="1"/>
  <c r="X217" i="12" a="1"/>
  <c r="X217" i="12" s="1"/>
  <c r="C218" i="12" a="1"/>
  <c r="C218" i="12" s="1"/>
  <c r="D218" i="12" a="1"/>
  <c r="D218" i="12" s="1"/>
  <c r="E218" i="12" a="1"/>
  <c r="E218" i="12" s="1"/>
  <c r="F218" i="12" a="1"/>
  <c r="F218" i="12" s="1"/>
  <c r="G218" i="12" a="1"/>
  <c r="G218" i="12" s="1"/>
  <c r="H218" i="12" a="1"/>
  <c r="H218" i="12" s="1"/>
  <c r="I218" i="12" a="1"/>
  <c r="I218" i="12" s="1"/>
  <c r="J218" i="12" a="1"/>
  <c r="J218" i="12" s="1"/>
  <c r="K218" i="12" a="1"/>
  <c r="K218" i="12" s="1"/>
  <c r="L218" i="12" a="1"/>
  <c r="L218" i="12" s="1"/>
  <c r="M218" i="12" a="1"/>
  <c r="M218" i="12" s="1"/>
  <c r="N218" i="12" a="1"/>
  <c r="N218" i="12" s="1"/>
  <c r="O218" i="12" a="1"/>
  <c r="O218" i="12" s="1"/>
  <c r="P218" i="12" a="1"/>
  <c r="P218" i="12" s="1"/>
  <c r="Q218" i="12" a="1"/>
  <c r="Q218" i="12" s="1"/>
  <c r="R218" i="12" a="1"/>
  <c r="R218" i="12" s="1"/>
  <c r="S218" i="12" a="1"/>
  <c r="S218" i="12" s="1"/>
  <c r="T218" i="12" a="1"/>
  <c r="T218" i="12" s="1"/>
  <c r="U218" i="12" a="1"/>
  <c r="U218" i="12" s="1"/>
  <c r="V218" i="12" a="1"/>
  <c r="V218" i="12" s="1"/>
  <c r="W218" i="12" a="1"/>
  <c r="W218" i="12" s="1"/>
  <c r="X218" i="12" a="1"/>
  <c r="X218" i="12" s="1"/>
  <c r="C219" i="12" a="1"/>
  <c r="C219" i="12" s="1"/>
  <c r="D219" i="12" a="1"/>
  <c r="D219" i="12" s="1"/>
  <c r="E219" i="12" a="1"/>
  <c r="E219" i="12" s="1"/>
  <c r="F219" i="12" a="1"/>
  <c r="F219" i="12" s="1"/>
  <c r="G219" i="12" a="1"/>
  <c r="G219" i="12" s="1"/>
  <c r="H219" i="12" a="1"/>
  <c r="H219" i="12" s="1"/>
  <c r="I219" i="12" a="1"/>
  <c r="I219" i="12" s="1"/>
  <c r="J219" i="12" a="1"/>
  <c r="J219" i="12" s="1"/>
  <c r="K219" i="12" a="1"/>
  <c r="K219" i="12" s="1"/>
  <c r="L219" i="12" a="1"/>
  <c r="L219" i="12" s="1"/>
  <c r="M219" i="12" a="1"/>
  <c r="M219" i="12" s="1"/>
  <c r="N219" i="12" a="1"/>
  <c r="N219" i="12" s="1"/>
  <c r="O219" i="12" a="1"/>
  <c r="O219" i="12" s="1"/>
  <c r="P219" i="12" a="1"/>
  <c r="P219" i="12" s="1"/>
  <c r="Q219" i="12" a="1"/>
  <c r="Q219" i="12" s="1"/>
  <c r="R219" i="12" a="1"/>
  <c r="R219" i="12" s="1"/>
  <c r="S219" i="12" a="1"/>
  <c r="S219" i="12" s="1"/>
  <c r="T219" i="12" a="1"/>
  <c r="T219" i="12" s="1"/>
  <c r="U219" i="12" a="1"/>
  <c r="U219" i="12" s="1"/>
  <c r="V219" i="12" a="1"/>
  <c r="V219" i="12" s="1"/>
  <c r="W219" i="12" a="1"/>
  <c r="W219" i="12" s="1"/>
  <c r="X219" i="12" a="1"/>
  <c r="X219" i="12" s="1"/>
  <c r="C220" i="12" a="1"/>
  <c r="C220" i="12" s="1"/>
  <c r="D220" i="12" a="1"/>
  <c r="D220" i="12" s="1"/>
  <c r="E220" i="12" a="1"/>
  <c r="E220" i="12" s="1"/>
  <c r="F220" i="12" a="1"/>
  <c r="F220" i="12" s="1"/>
  <c r="G220" i="12" a="1"/>
  <c r="G220" i="12" s="1"/>
  <c r="H220" i="12" a="1"/>
  <c r="H220" i="12" s="1"/>
  <c r="I220" i="12" a="1"/>
  <c r="I220" i="12" s="1"/>
  <c r="J220" i="12" a="1"/>
  <c r="J220" i="12" s="1"/>
  <c r="K220" i="12" a="1"/>
  <c r="K220" i="12" s="1"/>
  <c r="L220" i="12" a="1"/>
  <c r="L220" i="12" s="1"/>
  <c r="M220" i="12" a="1"/>
  <c r="M220" i="12" s="1"/>
  <c r="N220" i="12" a="1"/>
  <c r="N220" i="12" s="1"/>
  <c r="O220" i="12" a="1"/>
  <c r="O220" i="12" s="1"/>
  <c r="P220" i="12" a="1"/>
  <c r="P220" i="12" s="1"/>
  <c r="Q220" i="12" a="1"/>
  <c r="Q220" i="12" s="1"/>
  <c r="R220" i="12" a="1"/>
  <c r="R220" i="12" s="1"/>
  <c r="S220" i="12" a="1"/>
  <c r="S220" i="12" s="1"/>
  <c r="T220" i="12" a="1"/>
  <c r="T220" i="12" s="1"/>
  <c r="U220" i="12" a="1"/>
  <c r="U220" i="12" s="1"/>
  <c r="V220" i="12" a="1"/>
  <c r="V220" i="12" s="1"/>
  <c r="W220" i="12" a="1"/>
  <c r="W220" i="12" s="1"/>
  <c r="X220" i="12" a="1"/>
  <c r="X220" i="12" s="1"/>
  <c r="C221" i="12" a="1"/>
  <c r="C221" i="12" s="1"/>
  <c r="D221" i="12" a="1"/>
  <c r="D221" i="12" s="1"/>
  <c r="E221" i="12" a="1"/>
  <c r="E221" i="12" s="1"/>
  <c r="F221" i="12" a="1"/>
  <c r="F221" i="12" s="1"/>
  <c r="G221" i="12" a="1"/>
  <c r="G221" i="12" s="1"/>
  <c r="H221" i="12" a="1"/>
  <c r="H221" i="12" s="1"/>
  <c r="I221" i="12" a="1"/>
  <c r="I221" i="12" s="1"/>
  <c r="J221" i="12" a="1"/>
  <c r="J221" i="12" s="1"/>
  <c r="K221" i="12" a="1"/>
  <c r="K221" i="12" s="1"/>
  <c r="L221" i="12" a="1"/>
  <c r="L221" i="12" s="1"/>
  <c r="M221" i="12" a="1"/>
  <c r="M221" i="12" s="1"/>
  <c r="N221" i="12" a="1"/>
  <c r="N221" i="12" s="1"/>
  <c r="O221" i="12" a="1"/>
  <c r="O221" i="12" s="1"/>
  <c r="P221" i="12" a="1"/>
  <c r="P221" i="12" s="1"/>
  <c r="Q221" i="12" a="1"/>
  <c r="Q221" i="12" s="1"/>
  <c r="R221" i="12" a="1"/>
  <c r="R221" i="12" s="1"/>
  <c r="S221" i="12" a="1"/>
  <c r="S221" i="12" s="1"/>
  <c r="T221" i="12" a="1"/>
  <c r="T221" i="12" s="1"/>
  <c r="U221" i="12" a="1"/>
  <c r="U221" i="12" s="1"/>
  <c r="V221" i="12" a="1"/>
  <c r="V221" i="12" s="1"/>
  <c r="W221" i="12" a="1"/>
  <c r="W221" i="12" s="1"/>
  <c r="X221" i="12" a="1"/>
  <c r="X221" i="12" s="1"/>
  <c r="C222" i="12" a="1"/>
  <c r="C222" i="12" s="1"/>
  <c r="D222" i="12" a="1"/>
  <c r="D222" i="12" s="1"/>
  <c r="E222" i="12" a="1"/>
  <c r="E222" i="12" s="1"/>
  <c r="F222" i="12" a="1"/>
  <c r="F222" i="12" s="1"/>
  <c r="G222" i="12" a="1"/>
  <c r="G222" i="12" s="1"/>
  <c r="H222" i="12" a="1"/>
  <c r="H222" i="12" s="1"/>
  <c r="I222" i="12" a="1"/>
  <c r="I222" i="12" s="1"/>
  <c r="J222" i="12" a="1"/>
  <c r="J222" i="12" s="1"/>
  <c r="K222" i="12" a="1"/>
  <c r="K222" i="12" s="1"/>
  <c r="L222" i="12" a="1"/>
  <c r="L222" i="12" s="1"/>
  <c r="M222" i="12" a="1"/>
  <c r="M222" i="12" s="1"/>
  <c r="N222" i="12" a="1"/>
  <c r="N222" i="12" s="1"/>
  <c r="O222" i="12" a="1"/>
  <c r="O222" i="12" s="1"/>
  <c r="P222" i="12" a="1"/>
  <c r="P222" i="12" s="1"/>
  <c r="Q222" i="12" a="1"/>
  <c r="Q222" i="12" s="1"/>
  <c r="R222" i="12" a="1"/>
  <c r="R222" i="12" s="1"/>
  <c r="S222" i="12" a="1"/>
  <c r="S222" i="12" s="1"/>
  <c r="T222" i="12" a="1"/>
  <c r="T222" i="12" s="1"/>
  <c r="U222" i="12" a="1"/>
  <c r="U222" i="12" s="1"/>
  <c r="V222" i="12" a="1"/>
  <c r="V222" i="12" s="1"/>
  <c r="W222" i="12" a="1"/>
  <c r="W222" i="12" s="1"/>
  <c r="X222" i="12" a="1"/>
  <c r="X222" i="12" s="1"/>
  <c r="C223" i="12" a="1"/>
  <c r="C223" i="12" s="1"/>
  <c r="D223" i="12" a="1"/>
  <c r="D223" i="12" s="1"/>
  <c r="E223" i="12" a="1"/>
  <c r="E223" i="12" s="1"/>
  <c r="F223" i="12" a="1"/>
  <c r="F223" i="12" s="1"/>
  <c r="G223" i="12" a="1"/>
  <c r="G223" i="12" s="1"/>
  <c r="H223" i="12" a="1"/>
  <c r="H223" i="12" s="1"/>
  <c r="I223" i="12" a="1"/>
  <c r="I223" i="12" s="1"/>
  <c r="J223" i="12" a="1"/>
  <c r="J223" i="12" s="1"/>
  <c r="K223" i="12" a="1"/>
  <c r="K223" i="12" s="1"/>
  <c r="L223" i="12" a="1"/>
  <c r="L223" i="12" s="1"/>
  <c r="M223" i="12" a="1"/>
  <c r="M223" i="12" s="1"/>
  <c r="N223" i="12" a="1"/>
  <c r="N223" i="12" s="1"/>
  <c r="O223" i="12" a="1"/>
  <c r="O223" i="12" s="1"/>
  <c r="P223" i="12" a="1"/>
  <c r="P223" i="12" s="1"/>
  <c r="Q223" i="12" a="1"/>
  <c r="Q223" i="12" s="1"/>
  <c r="R223" i="12" a="1"/>
  <c r="R223" i="12" s="1"/>
  <c r="S223" i="12" a="1"/>
  <c r="S223" i="12" s="1"/>
  <c r="T223" i="12" a="1"/>
  <c r="T223" i="12" s="1"/>
  <c r="U223" i="12" a="1"/>
  <c r="U223" i="12" s="1"/>
  <c r="V223" i="12" a="1"/>
  <c r="V223" i="12" s="1"/>
  <c r="W223" i="12" a="1"/>
  <c r="W223" i="12" s="1"/>
  <c r="X223" i="12" a="1"/>
  <c r="X223" i="12" s="1"/>
  <c r="C224" i="12" a="1"/>
  <c r="C224" i="12" s="1"/>
  <c r="D224" i="12" a="1"/>
  <c r="D224" i="12" s="1"/>
  <c r="E224" i="12" a="1"/>
  <c r="E224" i="12" s="1"/>
  <c r="F224" i="12" a="1"/>
  <c r="F224" i="12" s="1"/>
  <c r="G224" i="12" a="1"/>
  <c r="G224" i="12" s="1"/>
  <c r="H224" i="12" a="1"/>
  <c r="H224" i="12" s="1"/>
  <c r="I224" i="12" a="1"/>
  <c r="I224" i="12" s="1"/>
  <c r="J224" i="12" a="1"/>
  <c r="J224" i="12" s="1"/>
  <c r="K224" i="12" a="1"/>
  <c r="K224" i="12" s="1"/>
  <c r="L224" i="12" a="1"/>
  <c r="L224" i="12" s="1"/>
  <c r="M224" i="12" a="1"/>
  <c r="M224" i="12" s="1"/>
  <c r="N224" i="12" a="1"/>
  <c r="N224" i="12" s="1"/>
  <c r="O224" i="12" a="1"/>
  <c r="O224" i="12" s="1"/>
  <c r="P224" i="12" a="1"/>
  <c r="P224" i="12" s="1"/>
  <c r="Q224" i="12" a="1"/>
  <c r="Q224" i="12" s="1"/>
  <c r="R224" i="12" a="1"/>
  <c r="R224" i="12" s="1"/>
  <c r="S224" i="12" a="1"/>
  <c r="S224" i="12" s="1"/>
  <c r="T224" i="12" a="1"/>
  <c r="T224" i="12" s="1"/>
  <c r="U224" i="12" a="1"/>
  <c r="U224" i="12" s="1"/>
  <c r="V224" i="12" a="1"/>
  <c r="V224" i="12" s="1"/>
  <c r="W224" i="12" a="1"/>
  <c r="W224" i="12" s="1"/>
  <c r="X224" i="12" a="1"/>
  <c r="X224" i="12" s="1"/>
  <c r="C225" i="12" a="1"/>
  <c r="C225" i="12" s="1"/>
  <c r="D225" i="12" a="1"/>
  <c r="D225" i="12" s="1"/>
  <c r="E225" i="12" a="1"/>
  <c r="E225" i="12" s="1"/>
  <c r="F225" i="12" a="1"/>
  <c r="F225" i="12" s="1"/>
  <c r="G225" i="12" a="1"/>
  <c r="G225" i="12" s="1"/>
  <c r="H225" i="12" a="1"/>
  <c r="H225" i="12" s="1"/>
  <c r="I225" i="12" a="1"/>
  <c r="I225" i="12" s="1"/>
  <c r="J225" i="12" a="1"/>
  <c r="J225" i="12" s="1"/>
  <c r="K225" i="12" a="1"/>
  <c r="K225" i="12" s="1"/>
  <c r="L225" i="12" a="1"/>
  <c r="L225" i="12" s="1"/>
  <c r="M225" i="12" a="1"/>
  <c r="M225" i="12" s="1"/>
  <c r="N225" i="12" a="1"/>
  <c r="N225" i="12" s="1"/>
  <c r="O225" i="12" a="1"/>
  <c r="O225" i="12" s="1"/>
  <c r="P225" i="12" a="1"/>
  <c r="P225" i="12" s="1"/>
  <c r="Q225" i="12" a="1"/>
  <c r="Q225" i="12" s="1"/>
  <c r="R225" i="12" a="1"/>
  <c r="R225" i="12" s="1"/>
  <c r="S225" i="12" a="1"/>
  <c r="S225" i="12" s="1"/>
  <c r="T225" i="12" a="1"/>
  <c r="T225" i="12" s="1"/>
  <c r="U225" i="12" a="1"/>
  <c r="U225" i="12" s="1"/>
  <c r="V225" i="12" a="1"/>
  <c r="V225" i="12" s="1"/>
  <c r="W225" i="12" a="1"/>
  <c r="W225" i="12" s="1"/>
  <c r="X225" i="12" a="1"/>
  <c r="X225" i="12" s="1"/>
  <c r="C226" i="12" a="1"/>
  <c r="C226" i="12" s="1"/>
  <c r="D226" i="12" a="1"/>
  <c r="D226" i="12" s="1"/>
  <c r="E226" i="12" a="1"/>
  <c r="E226" i="12" s="1"/>
  <c r="F226" i="12" a="1"/>
  <c r="F226" i="12" s="1"/>
  <c r="G226" i="12" a="1"/>
  <c r="G226" i="12" s="1"/>
  <c r="H226" i="12" a="1"/>
  <c r="H226" i="12" s="1"/>
  <c r="I226" i="12" a="1"/>
  <c r="I226" i="12" s="1"/>
  <c r="J226" i="12" a="1"/>
  <c r="J226" i="12" s="1"/>
  <c r="K226" i="12" a="1"/>
  <c r="K226" i="12" s="1"/>
  <c r="L226" i="12" a="1"/>
  <c r="L226" i="12" s="1"/>
  <c r="M226" i="12" a="1"/>
  <c r="M226" i="12" s="1"/>
  <c r="N226" i="12" a="1"/>
  <c r="N226" i="12" s="1"/>
  <c r="O226" i="12" a="1"/>
  <c r="O226" i="12" s="1"/>
  <c r="P226" i="12" a="1"/>
  <c r="P226" i="12" s="1"/>
  <c r="Q226" i="12" a="1"/>
  <c r="Q226" i="12" s="1"/>
  <c r="R226" i="12" a="1"/>
  <c r="R226" i="12" s="1"/>
  <c r="S226" i="12" a="1"/>
  <c r="S226" i="12" s="1"/>
  <c r="T226" i="12" a="1"/>
  <c r="T226" i="12" s="1"/>
  <c r="U226" i="12" a="1"/>
  <c r="U226" i="12" s="1"/>
  <c r="V226" i="12" a="1"/>
  <c r="V226" i="12" s="1"/>
  <c r="W226" i="12" a="1"/>
  <c r="W226" i="12" s="1"/>
  <c r="X226" i="12" a="1"/>
  <c r="X226" i="12" s="1"/>
  <c r="C227" i="12" a="1"/>
  <c r="C227" i="12" s="1"/>
  <c r="D227" i="12" a="1"/>
  <c r="D227" i="12" s="1"/>
  <c r="E227" i="12" a="1"/>
  <c r="E227" i="12" s="1"/>
  <c r="F227" i="12" a="1"/>
  <c r="F227" i="12" s="1"/>
  <c r="G227" i="12" a="1"/>
  <c r="G227" i="12" s="1"/>
  <c r="H227" i="12" a="1"/>
  <c r="H227" i="12" s="1"/>
  <c r="I227" i="12" a="1"/>
  <c r="I227" i="12" s="1"/>
  <c r="J227" i="12" a="1"/>
  <c r="J227" i="12" s="1"/>
  <c r="K227" i="12" a="1"/>
  <c r="K227" i="12" s="1"/>
  <c r="L227" i="12" a="1"/>
  <c r="L227" i="12" s="1"/>
  <c r="M227" i="12" a="1"/>
  <c r="M227" i="12" s="1"/>
  <c r="N227" i="12" a="1"/>
  <c r="N227" i="12" s="1"/>
  <c r="O227" i="12" a="1"/>
  <c r="O227" i="12" s="1"/>
  <c r="P227" i="12" a="1"/>
  <c r="P227" i="12" s="1"/>
  <c r="Q227" i="12" a="1"/>
  <c r="Q227" i="12" s="1"/>
  <c r="R227" i="12" a="1"/>
  <c r="R227" i="12" s="1"/>
  <c r="S227" i="12" a="1"/>
  <c r="S227" i="12" s="1"/>
  <c r="T227" i="12" a="1"/>
  <c r="T227" i="12" s="1"/>
  <c r="U227" i="12" a="1"/>
  <c r="U227" i="12" s="1"/>
  <c r="V227" i="12" a="1"/>
  <c r="V227" i="12" s="1"/>
  <c r="W227" i="12" a="1"/>
  <c r="W227" i="12" s="1"/>
  <c r="X227" i="12" a="1"/>
  <c r="X227" i="12" s="1"/>
  <c r="C228" i="12" a="1"/>
  <c r="C228" i="12" s="1"/>
  <c r="D228" i="12" a="1"/>
  <c r="D228" i="12" s="1"/>
  <c r="E228" i="12" a="1"/>
  <c r="E228" i="12" s="1"/>
  <c r="F228" i="12" a="1"/>
  <c r="F228" i="12" s="1"/>
  <c r="G228" i="12" a="1"/>
  <c r="G228" i="12" s="1"/>
  <c r="H228" i="12" a="1"/>
  <c r="H228" i="12" s="1"/>
  <c r="I228" i="12" a="1"/>
  <c r="I228" i="12" s="1"/>
  <c r="J228" i="12" a="1"/>
  <c r="J228" i="12" s="1"/>
  <c r="K228" i="12" a="1"/>
  <c r="K228" i="12" s="1"/>
  <c r="L228" i="12" a="1"/>
  <c r="L228" i="12" s="1"/>
  <c r="M228" i="12" a="1"/>
  <c r="M228" i="12" s="1"/>
  <c r="N228" i="12" a="1"/>
  <c r="N228" i="12" s="1"/>
  <c r="O228" i="12" a="1"/>
  <c r="O228" i="12" s="1"/>
  <c r="P228" i="12" a="1"/>
  <c r="P228" i="12" s="1"/>
  <c r="Q228" i="12" a="1"/>
  <c r="Q228" i="12" s="1"/>
  <c r="R228" i="12" a="1"/>
  <c r="R228" i="12" s="1"/>
  <c r="S228" i="12" a="1"/>
  <c r="S228" i="12" s="1"/>
  <c r="T228" i="12" a="1"/>
  <c r="T228" i="12" s="1"/>
  <c r="U228" i="12" a="1"/>
  <c r="U228" i="12" s="1"/>
  <c r="V228" i="12" a="1"/>
  <c r="V228" i="12" s="1"/>
  <c r="W228" i="12" a="1"/>
  <c r="W228" i="12" s="1"/>
  <c r="X228" i="12" a="1"/>
  <c r="X228" i="12" s="1"/>
  <c r="C229" i="12" a="1"/>
  <c r="C229" i="12" s="1"/>
  <c r="D229" i="12" a="1"/>
  <c r="D229" i="12" s="1"/>
  <c r="E229" i="12" a="1"/>
  <c r="E229" i="12" s="1"/>
  <c r="F229" i="12" a="1"/>
  <c r="F229" i="12" s="1"/>
  <c r="G229" i="12" a="1"/>
  <c r="G229" i="12" s="1"/>
  <c r="H229" i="12" a="1"/>
  <c r="H229" i="12" s="1"/>
  <c r="I229" i="12" a="1"/>
  <c r="I229" i="12" s="1"/>
  <c r="J229" i="12" a="1"/>
  <c r="J229" i="12" s="1"/>
  <c r="K229" i="12" a="1"/>
  <c r="K229" i="12" s="1"/>
  <c r="L229" i="12" a="1"/>
  <c r="L229" i="12" s="1"/>
  <c r="M229" i="12" a="1"/>
  <c r="M229" i="12" s="1"/>
  <c r="N229" i="12" a="1"/>
  <c r="N229" i="12" s="1"/>
  <c r="O229" i="12" a="1"/>
  <c r="O229" i="12" s="1"/>
  <c r="P229" i="12" a="1"/>
  <c r="P229" i="12" s="1"/>
  <c r="Q229" i="12" a="1"/>
  <c r="Q229" i="12" s="1"/>
  <c r="R229" i="12" a="1"/>
  <c r="R229" i="12" s="1"/>
  <c r="S229" i="12" a="1"/>
  <c r="S229" i="12" s="1"/>
  <c r="T229" i="12" a="1"/>
  <c r="T229" i="12" s="1"/>
  <c r="U229" i="12" a="1"/>
  <c r="U229" i="12" s="1"/>
  <c r="V229" i="12" a="1"/>
  <c r="V229" i="12" s="1"/>
  <c r="W229" i="12" a="1"/>
  <c r="W229" i="12" s="1"/>
  <c r="X229" i="12" a="1"/>
  <c r="X229" i="12" s="1"/>
  <c r="C230" i="12" a="1"/>
  <c r="C230" i="12" s="1"/>
  <c r="D230" i="12" a="1"/>
  <c r="D230" i="12" s="1"/>
  <c r="E230" i="12" a="1"/>
  <c r="E230" i="12" s="1"/>
  <c r="F230" i="12" a="1"/>
  <c r="F230" i="12" s="1"/>
  <c r="G230" i="12" a="1"/>
  <c r="G230" i="12" s="1"/>
  <c r="H230" i="12" a="1"/>
  <c r="H230" i="12" s="1"/>
  <c r="I230" i="12" a="1"/>
  <c r="I230" i="12" s="1"/>
  <c r="J230" i="12" a="1"/>
  <c r="J230" i="12" s="1"/>
  <c r="K230" i="12" a="1"/>
  <c r="K230" i="12" s="1"/>
  <c r="L230" i="12" a="1"/>
  <c r="L230" i="12" s="1"/>
  <c r="M230" i="12" a="1"/>
  <c r="M230" i="12" s="1"/>
  <c r="N230" i="12" a="1"/>
  <c r="N230" i="12" s="1"/>
  <c r="O230" i="12" a="1"/>
  <c r="O230" i="12" s="1"/>
  <c r="P230" i="12" a="1"/>
  <c r="P230" i="12" s="1"/>
  <c r="Q230" i="12" a="1"/>
  <c r="Q230" i="12" s="1"/>
  <c r="R230" i="12" a="1"/>
  <c r="R230" i="12" s="1"/>
  <c r="S230" i="12" a="1"/>
  <c r="S230" i="12" s="1"/>
  <c r="T230" i="12" a="1"/>
  <c r="T230" i="12" s="1"/>
  <c r="U230" i="12" a="1"/>
  <c r="U230" i="12" s="1"/>
  <c r="V230" i="12" a="1"/>
  <c r="V230" i="12" s="1"/>
  <c r="W230" i="12" a="1"/>
  <c r="W230" i="12" s="1"/>
  <c r="X230" i="12" a="1"/>
  <c r="X230" i="12" s="1"/>
  <c r="C231" i="12" a="1"/>
  <c r="C231" i="12" s="1"/>
  <c r="D231" i="12" a="1"/>
  <c r="D231" i="12" s="1"/>
  <c r="E231" i="12" a="1"/>
  <c r="E231" i="12" s="1"/>
  <c r="F231" i="12" a="1"/>
  <c r="F231" i="12" s="1"/>
  <c r="G231" i="12" a="1"/>
  <c r="G231" i="12" s="1"/>
  <c r="H231" i="12" a="1"/>
  <c r="H231" i="12" s="1"/>
  <c r="I231" i="12" a="1"/>
  <c r="I231" i="12" s="1"/>
  <c r="J231" i="12" a="1"/>
  <c r="J231" i="12" s="1"/>
  <c r="K231" i="12" a="1"/>
  <c r="K231" i="12" s="1"/>
  <c r="L231" i="12" a="1"/>
  <c r="L231" i="12" s="1"/>
  <c r="M231" i="12" a="1"/>
  <c r="M231" i="12" s="1"/>
  <c r="N231" i="12" a="1"/>
  <c r="N231" i="12" s="1"/>
  <c r="O231" i="12" a="1"/>
  <c r="O231" i="12" s="1"/>
  <c r="P231" i="12" a="1"/>
  <c r="P231" i="12" s="1"/>
  <c r="Q231" i="12" a="1"/>
  <c r="Q231" i="12" s="1"/>
  <c r="R231" i="12" a="1"/>
  <c r="R231" i="12" s="1"/>
  <c r="S231" i="12" a="1"/>
  <c r="S231" i="12" s="1"/>
  <c r="T231" i="12" a="1"/>
  <c r="T231" i="12" s="1"/>
  <c r="U231" i="12" a="1"/>
  <c r="U231" i="12" s="1"/>
  <c r="V231" i="12" a="1"/>
  <c r="V231" i="12" s="1"/>
  <c r="W231" i="12" a="1"/>
  <c r="W231" i="12" s="1"/>
  <c r="X231" i="12" a="1"/>
  <c r="X231" i="12" s="1"/>
  <c r="C232" i="12" a="1"/>
  <c r="C232" i="12" s="1"/>
  <c r="D232" i="12" a="1"/>
  <c r="D232" i="12" s="1"/>
  <c r="E232" i="12" a="1"/>
  <c r="E232" i="12" s="1"/>
  <c r="F232" i="12" a="1"/>
  <c r="F232" i="12" s="1"/>
  <c r="G232" i="12" a="1"/>
  <c r="G232" i="12" s="1"/>
  <c r="H232" i="12" a="1"/>
  <c r="H232" i="12" s="1"/>
  <c r="I232" i="12" a="1"/>
  <c r="I232" i="12" s="1"/>
  <c r="J232" i="12" a="1"/>
  <c r="J232" i="12" s="1"/>
  <c r="K232" i="12" a="1"/>
  <c r="K232" i="12" s="1"/>
  <c r="L232" i="12" a="1"/>
  <c r="L232" i="12" s="1"/>
  <c r="M232" i="12" a="1"/>
  <c r="M232" i="12" s="1"/>
  <c r="N232" i="12" a="1"/>
  <c r="N232" i="12" s="1"/>
  <c r="O232" i="12" a="1"/>
  <c r="O232" i="12" s="1"/>
  <c r="P232" i="12" a="1"/>
  <c r="P232" i="12" s="1"/>
  <c r="Q232" i="12" a="1"/>
  <c r="Q232" i="12" s="1"/>
  <c r="R232" i="12" a="1"/>
  <c r="R232" i="12" s="1"/>
  <c r="S232" i="12" a="1"/>
  <c r="S232" i="12" s="1"/>
  <c r="T232" i="12" a="1"/>
  <c r="T232" i="12" s="1"/>
  <c r="U232" i="12" a="1"/>
  <c r="U232" i="12" s="1"/>
  <c r="V232" i="12" a="1"/>
  <c r="V232" i="12" s="1"/>
  <c r="W232" i="12" a="1"/>
  <c r="W232" i="12" s="1"/>
  <c r="X232" i="12" a="1"/>
  <c r="X232" i="12" s="1"/>
  <c r="C233" i="12" a="1"/>
  <c r="C233" i="12" s="1"/>
  <c r="D233" i="12" a="1"/>
  <c r="D233" i="12" s="1"/>
  <c r="E233" i="12" a="1"/>
  <c r="E233" i="12" s="1"/>
  <c r="F233" i="12" a="1"/>
  <c r="F233" i="12" s="1"/>
  <c r="G233" i="12" a="1"/>
  <c r="G233" i="12" s="1"/>
  <c r="H233" i="12" a="1"/>
  <c r="H233" i="12" s="1"/>
  <c r="I233" i="12" a="1"/>
  <c r="I233" i="12" s="1"/>
  <c r="J233" i="12" a="1"/>
  <c r="J233" i="12" s="1"/>
  <c r="K233" i="12" a="1"/>
  <c r="K233" i="12" s="1"/>
  <c r="L233" i="12" a="1"/>
  <c r="L233" i="12" s="1"/>
  <c r="M233" i="12" a="1"/>
  <c r="M233" i="12" s="1"/>
  <c r="N233" i="12" a="1"/>
  <c r="N233" i="12" s="1"/>
  <c r="O233" i="12" a="1"/>
  <c r="O233" i="12" s="1"/>
  <c r="P233" i="12" a="1"/>
  <c r="P233" i="12" s="1"/>
  <c r="Q233" i="12" a="1"/>
  <c r="Q233" i="12" s="1"/>
  <c r="R233" i="12" a="1"/>
  <c r="R233" i="12" s="1"/>
  <c r="S233" i="12" a="1"/>
  <c r="S233" i="12" s="1"/>
  <c r="T233" i="12" a="1"/>
  <c r="T233" i="12" s="1"/>
  <c r="U233" i="12" a="1"/>
  <c r="U233" i="12" s="1"/>
  <c r="V233" i="12" a="1"/>
  <c r="V233" i="12" s="1"/>
  <c r="W233" i="12" a="1"/>
  <c r="W233" i="12" s="1"/>
  <c r="X233" i="12" a="1"/>
  <c r="X233" i="12" s="1"/>
  <c r="C234" i="12" a="1"/>
  <c r="C234" i="12" s="1"/>
  <c r="D234" i="12" a="1"/>
  <c r="D234" i="12" s="1"/>
  <c r="E234" i="12" a="1"/>
  <c r="E234" i="12" s="1"/>
  <c r="F234" i="12" a="1"/>
  <c r="F234" i="12" s="1"/>
  <c r="G234" i="12" a="1"/>
  <c r="G234" i="12" s="1"/>
  <c r="H234" i="12" a="1"/>
  <c r="H234" i="12" s="1"/>
  <c r="I234" i="12" a="1"/>
  <c r="I234" i="12" s="1"/>
  <c r="J234" i="12" a="1"/>
  <c r="J234" i="12" s="1"/>
  <c r="K234" i="12" a="1"/>
  <c r="K234" i="12" s="1"/>
  <c r="L234" i="12" a="1"/>
  <c r="L234" i="12" s="1"/>
  <c r="M234" i="12" a="1"/>
  <c r="M234" i="12" s="1"/>
  <c r="N234" i="12" a="1"/>
  <c r="N234" i="12" s="1"/>
  <c r="O234" i="12" a="1"/>
  <c r="O234" i="12" s="1"/>
  <c r="P234" i="12" a="1"/>
  <c r="P234" i="12" s="1"/>
  <c r="Q234" i="12" a="1"/>
  <c r="Q234" i="12" s="1"/>
  <c r="R234" i="12" a="1"/>
  <c r="R234" i="12" s="1"/>
  <c r="S234" i="12" a="1"/>
  <c r="S234" i="12" s="1"/>
  <c r="T234" i="12" a="1"/>
  <c r="T234" i="12" s="1"/>
  <c r="U234" i="12" a="1"/>
  <c r="U234" i="12" s="1"/>
  <c r="V234" i="12" a="1"/>
  <c r="V234" i="12" s="1"/>
  <c r="W234" i="12" a="1"/>
  <c r="W234" i="12" s="1"/>
  <c r="X234" i="12" a="1"/>
  <c r="X234" i="12" s="1"/>
  <c r="C235" i="12" a="1"/>
  <c r="C235" i="12" s="1"/>
  <c r="D235" i="12" a="1"/>
  <c r="D235" i="12" s="1"/>
  <c r="E235" i="12" a="1"/>
  <c r="E235" i="12" s="1"/>
  <c r="F235" i="12" a="1"/>
  <c r="F235" i="12" s="1"/>
  <c r="G235" i="12" a="1"/>
  <c r="G235" i="12" s="1"/>
  <c r="H235" i="12" a="1"/>
  <c r="H235" i="12" s="1"/>
  <c r="I235" i="12" a="1"/>
  <c r="I235" i="12" s="1"/>
  <c r="J235" i="12" a="1"/>
  <c r="J235" i="12" s="1"/>
  <c r="K235" i="12" a="1"/>
  <c r="K235" i="12" s="1"/>
  <c r="L235" i="12" a="1"/>
  <c r="L235" i="12" s="1"/>
  <c r="M235" i="12" a="1"/>
  <c r="M235" i="12" s="1"/>
  <c r="N235" i="12" a="1"/>
  <c r="N235" i="12" s="1"/>
  <c r="O235" i="12" a="1"/>
  <c r="O235" i="12" s="1"/>
  <c r="P235" i="12" a="1"/>
  <c r="P235" i="12" s="1"/>
  <c r="Q235" i="12" a="1"/>
  <c r="Q235" i="12" s="1"/>
  <c r="R235" i="12" a="1"/>
  <c r="R235" i="12" s="1"/>
  <c r="S235" i="12" a="1"/>
  <c r="S235" i="12" s="1"/>
  <c r="T235" i="12" a="1"/>
  <c r="T235" i="12" s="1"/>
  <c r="U235" i="12" a="1"/>
  <c r="U235" i="12" s="1"/>
  <c r="V235" i="12" a="1"/>
  <c r="V235" i="12" s="1"/>
  <c r="W235" i="12" a="1"/>
  <c r="W235" i="12" s="1"/>
  <c r="X235" i="12" a="1"/>
  <c r="X235" i="12" s="1"/>
  <c r="C236" i="12" a="1"/>
  <c r="C236" i="12" s="1"/>
  <c r="D236" i="12" a="1"/>
  <c r="D236" i="12" s="1"/>
  <c r="E236" i="12" a="1"/>
  <c r="E236" i="12" s="1"/>
  <c r="F236" i="12" a="1"/>
  <c r="F236" i="12" s="1"/>
  <c r="G236" i="12" a="1"/>
  <c r="G236" i="12" s="1"/>
  <c r="H236" i="12" a="1"/>
  <c r="H236" i="12" s="1"/>
  <c r="I236" i="12" a="1"/>
  <c r="I236" i="12" s="1"/>
  <c r="J236" i="12" a="1"/>
  <c r="J236" i="12" s="1"/>
  <c r="K236" i="12" a="1"/>
  <c r="K236" i="12" s="1"/>
  <c r="L236" i="12" a="1"/>
  <c r="L236" i="12" s="1"/>
  <c r="M236" i="12" a="1"/>
  <c r="M236" i="12" s="1"/>
  <c r="N236" i="12" a="1"/>
  <c r="N236" i="12" s="1"/>
  <c r="O236" i="12" a="1"/>
  <c r="O236" i="12" s="1"/>
  <c r="P236" i="12" a="1"/>
  <c r="P236" i="12" s="1"/>
  <c r="Q236" i="12" a="1"/>
  <c r="Q236" i="12" s="1"/>
  <c r="R236" i="12" a="1"/>
  <c r="R236" i="12" s="1"/>
  <c r="S236" i="12" a="1"/>
  <c r="S236" i="12" s="1"/>
  <c r="T236" i="12" a="1"/>
  <c r="T236" i="12" s="1"/>
  <c r="U236" i="12" a="1"/>
  <c r="U236" i="12" s="1"/>
  <c r="V236" i="12" a="1"/>
  <c r="V236" i="12" s="1"/>
  <c r="W236" i="12" a="1"/>
  <c r="W236" i="12" s="1"/>
  <c r="X236" i="12" a="1"/>
  <c r="X236" i="12" s="1"/>
  <c r="C237" i="12" a="1"/>
  <c r="C237" i="12" s="1"/>
  <c r="D237" i="12" a="1"/>
  <c r="D237" i="12" s="1"/>
  <c r="E237" i="12" a="1"/>
  <c r="E237" i="12" s="1"/>
  <c r="F237" i="12" a="1"/>
  <c r="F237" i="12" s="1"/>
  <c r="G237" i="12" a="1"/>
  <c r="G237" i="12" s="1"/>
  <c r="H237" i="12" a="1"/>
  <c r="H237" i="12" s="1"/>
  <c r="I237" i="12" a="1"/>
  <c r="I237" i="12" s="1"/>
  <c r="J237" i="12" a="1"/>
  <c r="J237" i="12" s="1"/>
  <c r="K237" i="12" a="1"/>
  <c r="K237" i="12" s="1"/>
  <c r="L237" i="12" a="1"/>
  <c r="L237" i="12" s="1"/>
  <c r="M237" i="12" a="1"/>
  <c r="M237" i="12" s="1"/>
  <c r="N237" i="12" a="1"/>
  <c r="N237" i="12" s="1"/>
  <c r="O237" i="12" a="1"/>
  <c r="O237" i="12" s="1"/>
  <c r="P237" i="12" a="1"/>
  <c r="P237" i="12" s="1"/>
  <c r="Q237" i="12" a="1"/>
  <c r="Q237" i="12" s="1"/>
  <c r="R237" i="12" a="1"/>
  <c r="R237" i="12" s="1"/>
  <c r="S237" i="12" a="1"/>
  <c r="S237" i="12" s="1"/>
  <c r="T237" i="12" a="1"/>
  <c r="T237" i="12" s="1"/>
  <c r="U237" i="12" a="1"/>
  <c r="U237" i="12" s="1"/>
  <c r="V237" i="12" a="1"/>
  <c r="V237" i="12" s="1"/>
  <c r="W237" i="12" a="1"/>
  <c r="W237" i="12" s="1"/>
  <c r="X237" i="12" a="1"/>
  <c r="X237" i="12" s="1"/>
  <c r="C238" i="12" a="1"/>
  <c r="C238" i="12" s="1"/>
  <c r="D238" i="12" a="1"/>
  <c r="D238" i="12" s="1"/>
  <c r="E238" i="12" a="1"/>
  <c r="E238" i="12" s="1"/>
  <c r="F238" i="12" a="1"/>
  <c r="F238" i="12" s="1"/>
  <c r="G238" i="12" a="1"/>
  <c r="G238" i="12" s="1"/>
  <c r="H238" i="12" a="1"/>
  <c r="H238" i="12" s="1"/>
  <c r="I238" i="12" a="1"/>
  <c r="I238" i="12" s="1"/>
  <c r="J238" i="12" a="1"/>
  <c r="J238" i="12" s="1"/>
  <c r="K238" i="12" a="1"/>
  <c r="K238" i="12" s="1"/>
  <c r="L238" i="12" a="1"/>
  <c r="L238" i="12" s="1"/>
  <c r="M238" i="12" a="1"/>
  <c r="M238" i="12" s="1"/>
  <c r="N238" i="12" a="1"/>
  <c r="N238" i="12" s="1"/>
  <c r="O238" i="12" a="1"/>
  <c r="O238" i="12" s="1"/>
  <c r="P238" i="12" a="1"/>
  <c r="P238" i="12" s="1"/>
  <c r="Q238" i="12" a="1"/>
  <c r="Q238" i="12" s="1"/>
  <c r="R238" i="12" a="1"/>
  <c r="R238" i="12" s="1"/>
  <c r="S238" i="12" a="1"/>
  <c r="S238" i="12" s="1"/>
  <c r="T238" i="12" a="1"/>
  <c r="T238" i="12" s="1"/>
  <c r="U238" i="12" a="1"/>
  <c r="U238" i="12" s="1"/>
  <c r="V238" i="12" a="1"/>
  <c r="V238" i="12" s="1"/>
  <c r="W238" i="12" a="1"/>
  <c r="W238" i="12" s="1"/>
  <c r="X238" i="12" a="1"/>
  <c r="X238" i="12" s="1"/>
  <c r="C239" i="12" a="1"/>
  <c r="C239" i="12" s="1"/>
  <c r="D239" i="12" a="1"/>
  <c r="D239" i="12" s="1"/>
  <c r="E239" i="12" a="1"/>
  <c r="E239" i="12" s="1"/>
  <c r="F239" i="12" a="1"/>
  <c r="F239" i="12" s="1"/>
  <c r="G239" i="12" a="1"/>
  <c r="G239" i="12" s="1"/>
  <c r="H239" i="12" a="1"/>
  <c r="H239" i="12" s="1"/>
  <c r="I239" i="12" a="1"/>
  <c r="I239" i="12" s="1"/>
  <c r="J239" i="12" a="1"/>
  <c r="J239" i="12" s="1"/>
  <c r="K239" i="12" a="1"/>
  <c r="K239" i="12" s="1"/>
  <c r="L239" i="12" a="1"/>
  <c r="L239" i="12" s="1"/>
  <c r="M239" i="12" a="1"/>
  <c r="M239" i="12" s="1"/>
  <c r="N239" i="12" a="1"/>
  <c r="N239" i="12" s="1"/>
  <c r="O239" i="12" a="1"/>
  <c r="O239" i="12" s="1"/>
  <c r="P239" i="12" a="1"/>
  <c r="P239" i="12" s="1"/>
  <c r="Q239" i="12" a="1"/>
  <c r="Q239" i="12" s="1"/>
  <c r="R239" i="12" a="1"/>
  <c r="R239" i="12" s="1"/>
  <c r="S239" i="12" a="1"/>
  <c r="S239" i="12" s="1"/>
  <c r="T239" i="12" a="1"/>
  <c r="T239" i="12" s="1"/>
  <c r="U239" i="12" a="1"/>
  <c r="U239" i="12" s="1"/>
  <c r="V239" i="12" a="1"/>
  <c r="V239" i="12" s="1"/>
  <c r="W239" i="12" a="1"/>
  <c r="W239" i="12" s="1"/>
  <c r="X239" i="12" a="1"/>
  <c r="X239" i="12" s="1"/>
  <c r="C240" i="12" a="1"/>
  <c r="C240" i="12" s="1"/>
  <c r="D240" i="12" a="1"/>
  <c r="D240" i="12" s="1"/>
  <c r="E240" i="12" a="1"/>
  <c r="E240" i="12" s="1"/>
  <c r="F240" i="12" a="1"/>
  <c r="F240" i="12" s="1"/>
  <c r="G240" i="12" a="1"/>
  <c r="G240" i="12" s="1"/>
  <c r="H240" i="12" a="1"/>
  <c r="H240" i="12" s="1"/>
  <c r="I240" i="12" a="1"/>
  <c r="I240" i="12" s="1"/>
  <c r="J240" i="12" a="1"/>
  <c r="J240" i="12" s="1"/>
  <c r="K240" i="12" a="1"/>
  <c r="K240" i="12" s="1"/>
  <c r="L240" i="12" a="1"/>
  <c r="L240" i="12" s="1"/>
  <c r="M240" i="12" a="1"/>
  <c r="M240" i="12" s="1"/>
  <c r="N240" i="12" a="1"/>
  <c r="N240" i="12" s="1"/>
  <c r="O240" i="12" a="1"/>
  <c r="O240" i="12" s="1"/>
  <c r="P240" i="12" a="1"/>
  <c r="P240" i="12" s="1"/>
  <c r="Q240" i="12" a="1"/>
  <c r="Q240" i="12" s="1"/>
  <c r="R240" i="12" a="1"/>
  <c r="R240" i="12" s="1"/>
  <c r="S240" i="12" a="1"/>
  <c r="S240" i="12" s="1"/>
  <c r="T240" i="12" a="1"/>
  <c r="T240" i="12" s="1"/>
  <c r="U240" i="12" a="1"/>
  <c r="U240" i="12" s="1"/>
  <c r="V240" i="12" a="1"/>
  <c r="V240" i="12" s="1"/>
  <c r="W240" i="12" a="1"/>
  <c r="W240" i="12" s="1"/>
  <c r="X240" i="12" a="1"/>
  <c r="X240" i="12" s="1"/>
  <c r="C241" i="12" a="1"/>
  <c r="C241" i="12" s="1"/>
  <c r="D241" i="12" a="1"/>
  <c r="D241" i="12" s="1"/>
  <c r="E241" i="12" a="1"/>
  <c r="E241" i="12" s="1"/>
  <c r="F241" i="12" a="1"/>
  <c r="F241" i="12" s="1"/>
  <c r="G241" i="12" a="1"/>
  <c r="G241" i="12" s="1"/>
  <c r="H241" i="12" a="1"/>
  <c r="H241" i="12" s="1"/>
  <c r="I241" i="12" a="1"/>
  <c r="I241" i="12" s="1"/>
  <c r="J241" i="12" a="1"/>
  <c r="J241" i="12" s="1"/>
  <c r="K241" i="12" a="1"/>
  <c r="K241" i="12" s="1"/>
  <c r="L241" i="12" a="1"/>
  <c r="L241" i="12" s="1"/>
  <c r="M241" i="12" a="1"/>
  <c r="M241" i="12" s="1"/>
  <c r="N241" i="12" a="1"/>
  <c r="N241" i="12" s="1"/>
  <c r="O241" i="12" a="1"/>
  <c r="O241" i="12" s="1"/>
  <c r="P241" i="12" a="1"/>
  <c r="P241" i="12" s="1"/>
  <c r="Q241" i="12" a="1"/>
  <c r="Q241" i="12" s="1"/>
  <c r="R241" i="12" a="1"/>
  <c r="R241" i="12" s="1"/>
  <c r="S241" i="12" a="1"/>
  <c r="S241" i="12" s="1"/>
  <c r="T241" i="12" a="1"/>
  <c r="T241" i="12" s="1"/>
  <c r="U241" i="12" a="1"/>
  <c r="U241" i="12" s="1"/>
  <c r="V241" i="12" a="1"/>
  <c r="V241" i="12" s="1"/>
  <c r="W241" i="12" a="1"/>
  <c r="W241" i="12" s="1"/>
  <c r="X241" i="12" a="1"/>
  <c r="X241" i="12" s="1"/>
  <c r="C242" i="12" a="1"/>
  <c r="C242" i="12" s="1"/>
  <c r="D242" i="12" a="1"/>
  <c r="D242" i="12" s="1"/>
  <c r="E242" i="12" a="1"/>
  <c r="E242" i="12" s="1"/>
  <c r="F242" i="12" a="1"/>
  <c r="F242" i="12" s="1"/>
  <c r="G242" i="12" a="1"/>
  <c r="G242" i="12" s="1"/>
  <c r="H242" i="12" a="1"/>
  <c r="H242" i="12" s="1"/>
  <c r="I242" i="12" a="1"/>
  <c r="I242" i="12" s="1"/>
  <c r="J242" i="12" a="1"/>
  <c r="J242" i="12" s="1"/>
  <c r="K242" i="12" a="1"/>
  <c r="K242" i="12" s="1"/>
  <c r="L242" i="12" a="1"/>
  <c r="L242" i="12" s="1"/>
  <c r="M242" i="12" a="1"/>
  <c r="M242" i="12" s="1"/>
  <c r="N242" i="12" a="1"/>
  <c r="N242" i="12" s="1"/>
  <c r="O242" i="12" a="1"/>
  <c r="O242" i="12" s="1"/>
  <c r="P242" i="12" a="1"/>
  <c r="P242" i="12" s="1"/>
  <c r="Q242" i="12" a="1"/>
  <c r="Q242" i="12" s="1"/>
  <c r="R242" i="12" a="1"/>
  <c r="R242" i="12" s="1"/>
  <c r="S242" i="12" a="1"/>
  <c r="S242" i="12" s="1"/>
  <c r="T242" i="12" a="1"/>
  <c r="T242" i="12" s="1"/>
  <c r="U242" i="12" a="1"/>
  <c r="U242" i="12" s="1"/>
  <c r="V242" i="12" a="1"/>
  <c r="V242" i="12" s="1"/>
  <c r="W242" i="12" a="1"/>
  <c r="W242" i="12" s="1"/>
  <c r="X242" i="12" a="1"/>
  <c r="X242" i="12" s="1"/>
  <c r="C243" i="12" a="1"/>
  <c r="C243" i="12" s="1"/>
  <c r="D243" i="12" a="1"/>
  <c r="D243" i="12" s="1"/>
  <c r="E243" i="12" a="1"/>
  <c r="E243" i="12" s="1"/>
  <c r="F243" i="12" a="1"/>
  <c r="F243" i="12" s="1"/>
  <c r="G243" i="12" a="1"/>
  <c r="G243" i="12" s="1"/>
  <c r="H243" i="12" a="1"/>
  <c r="H243" i="12" s="1"/>
  <c r="I243" i="12" a="1"/>
  <c r="I243" i="12" s="1"/>
  <c r="J243" i="12" a="1"/>
  <c r="J243" i="12" s="1"/>
  <c r="K243" i="12" a="1"/>
  <c r="K243" i="12" s="1"/>
  <c r="L243" i="12" a="1"/>
  <c r="L243" i="12" s="1"/>
  <c r="M243" i="12" a="1"/>
  <c r="M243" i="12" s="1"/>
  <c r="N243" i="12" a="1"/>
  <c r="N243" i="12" s="1"/>
  <c r="O243" i="12" a="1"/>
  <c r="O243" i="12" s="1"/>
  <c r="P243" i="12" a="1"/>
  <c r="P243" i="12" s="1"/>
  <c r="Q243" i="12" a="1"/>
  <c r="Q243" i="12" s="1"/>
  <c r="R243" i="12" a="1"/>
  <c r="R243" i="12" s="1"/>
  <c r="S243" i="12" a="1"/>
  <c r="S243" i="12" s="1"/>
  <c r="T243" i="12" a="1"/>
  <c r="T243" i="12" s="1"/>
  <c r="U243" i="12" a="1"/>
  <c r="U243" i="12" s="1"/>
  <c r="V243" i="12" a="1"/>
  <c r="V243" i="12" s="1"/>
  <c r="W243" i="12" a="1"/>
  <c r="W243" i="12" s="1"/>
  <c r="X243" i="12" a="1"/>
  <c r="X243" i="12" s="1"/>
  <c r="C244" i="12" a="1"/>
  <c r="C244" i="12" s="1"/>
  <c r="D244" i="12" a="1"/>
  <c r="D244" i="12" s="1"/>
  <c r="E244" i="12" a="1"/>
  <c r="E244" i="12" s="1"/>
  <c r="F244" i="12" a="1"/>
  <c r="F244" i="12" s="1"/>
  <c r="G244" i="12" a="1"/>
  <c r="G244" i="12" s="1"/>
  <c r="H244" i="12" a="1"/>
  <c r="H244" i="12" s="1"/>
  <c r="I244" i="12" a="1"/>
  <c r="I244" i="12" s="1"/>
  <c r="J244" i="12" a="1"/>
  <c r="J244" i="12" s="1"/>
  <c r="K244" i="12" a="1"/>
  <c r="K244" i="12" s="1"/>
  <c r="L244" i="12" a="1"/>
  <c r="L244" i="12" s="1"/>
  <c r="M244" i="12" a="1"/>
  <c r="M244" i="12" s="1"/>
  <c r="N244" i="12" a="1"/>
  <c r="N244" i="12" s="1"/>
  <c r="O244" i="12" a="1"/>
  <c r="O244" i="12" s="1"/>
  <c r="P244" i="12" a="1"/>
  <c r="P244" i="12" s="1"/>
  <c r="Q244" i="12" a="1"/>
  <c r="Q244" i="12" s="1"/>
  <c r="R244" i="12" a="1"/>
  <c r="R244" i="12" s="1"/>
  <c r="S244" i="12" a="1"/>
  <c r="S244" i="12" s="1"/>
  <c r="T244" i="12" a="1"/>
  <c r="T244" i="12" s="1"/>
  <c r="U244" i="12" a="1"/>
  <c r="U244" i="12" s="1"/>
  <c r="V244" i="12" a="1"/>
  <c r="V244" i="12" s="1"/>
  <c r="W244" i="12" a="1"/>
  <c r="W244" i="12" s="1"/>
  <c r="X244" i="12" a="1"/>
  <c r="X244" i="12" s="1"/>
  <c r="D245" i="12" a="1"/>
  <c r="D245" i="12" s="1"/>
  <c r="E245" i="12" a="1"/>
  <c r="E245" i="12" s="1"/>
  <c r="F245" i="12" a="1"/>
  <c r="F245" i="12" s="1"/>
  <c r="G245" i="12" a="1"/>
  <c r="G245" i="12" s="1"/>
  <c r="H245" i="12" a="1"/>
  <c r="H245" i="12" s="1"/>
  <c r="I245" i="12" a="1"/>
  <c r="I245" i="12" s="1"/>
  <c r="J245" i="12" a="1"/>
  <c r="J245" i="12" s="1"/>
  <c r="K245" i="12" a="1"/>
  <c r="K245" i="12" s="1"/>
  <c r="L245" i="12" a="1"/>
  <c r="L245" i="12" s="1"/>
  <c r="M245" i="12" a="1"/>
  <c r="M245" i="12" s="1"/>
  <c r="N245" i="12" a="1"/>
  <c r="N245" i="12" s="1"/>
  <c r="O245" i="12" a="1"/>
  <c r="O245" i="12" s="1"/>
  <c r="P245" i="12" a="1"/>
  <c r="P245" i="12" s="1"/>
  <c r="Q245" i="12" a="1"/>
  <c r="Q245" i="12" s="1"/>
  <c r="R245" i="12" a="1"/>
  <c r="R245" i="12" s="1"/>
  <c r="S245" i="12" a="1"/>
  <c r="S245" i="12" s="1"/>
  <c r="T245" i="12" a="1"/>
  <c r="T245" i="12" s="1"/>
  <c r="U245" i="12" a="1"/>
  <c r="U245" i="12" s="1"/>
  <c r="V245" i="12" a="1"/>
  <c r="V245" i="12" s="1"/>
  <c r="W245" i="12" a="1"/>
  <c r="W245" i="12" s="1"/>
  <c r="X245" i="12" a="1"/>
  <c r="X245" i="12" s="1"/>
  <c r="X215" i="12" a="1"/>
  <c r="X215" i="12" s="1"/>
  <c r="W215" i="12" a="1"/>
  <c r="W215" i="12" s="1"/>
  <c r="V215" i="12" a="1"/>
  <c r="V215" i="12" s="1"/>
  <c r="U215" i="12" a="1"/>
  <c r="U215" i="12" s="1"/>
  <c r="T215" i="12" a="1"/>
  <c r="T215" i="12" s="1"/>
  <c r="S215" i="12" a="1"/>
  <c r="S215" i="12" s="1"/>
  <c r="R215" i="12" a="1"/>
  <c r="R215" i="12" s="1"/>
  <c r="Q215" i="12" a="1"/>
  <c r="Q215" i="12" s="1"/>
  <c r="P215" i="12" a="1"/>
  <c r="P215" i="12" s="1"/>
  <c r="O215" i="12" a="1"/>
  <c r="O215" i="12" s="1"/>
  <c r="N215" i="12" a="1"/>
  <c r="N215" i="12" s="1"/>
  <c r="M215" i="12" a="1"/>
  <c r="M215" i="12" s="1"/>
  <c r="L215" i="12" a="1"/>
  <c r="L215" i="12" s="1"/>
  <c r="K215" i="12" a="1"/>
  <c r="K215" i="12" s="1"/>
  <c r="J215" i="12" a="1"/>
  <c r="J215" i="12" s="1"/>
  <c r="I215" i="12" a="1"/>
  <c r="I215" i="12" s="1"/>
  <c r="H215" i="12" a="1"/>
  <c r="H215" i="12" s="1"/>
  <c r="G215" i="12" a="1"/>
  <c r="G215" i="12" s="1"/>
  <c r="F215" i="12" a="1"/>
  <c r="F215" i="12" s="1"/>
  <c r="E215" i="12" a="1"/>
  <c r="E215" i="12" s="1"/>
  <c r="D215" i="12" a="1"/>
  <c r="D215" i="12" s="1"/>
  <c r="C215" i="12" l="1" a="1"/>
  <c r="C215" i="12" s="1"/>
  <c r="D73" i="12" l="1" a="1"/>
  <c r="D73" i="12" s="1"/>
  <c r="C181" i="12" l="1" a="1"/>
  <c r="C181" i="12" s="1"/>
  <c r="D181" i="12" a="1"/>
  <c r="D181" i="12" s="1"/>
  <c r="E181" i="12" a="1"/>
  <c r="E181" i="12" s="1"/>
  <c r="F181" i="12" a="1"/>
  <c r="F181" i="12" s="1"/>
  <c r="G181" i="12" a="1"/>
  <c r="G181" i="12" s="1"/>
  <c r="H181" i="12" a="1"/>
  <c r="H181" i="12" s="1"/>
  <c r="I181" i="12" a="1"/>
  <c r="I181" i="12" s="1"/>
  <c r="J181" i="12" a="1"/>
  <c r="J181" i="12" s="1"/>
  <c r="K181" i="12" a="1"/>
  <c r="K181" i="12" s="1"/>
  <c r="L181" i="12" a="1"/>
  <c r="L181" i="12" s="1"/>
  <c r="M181" i="12" a="1"/>
  <c r="M181" i="12" s="1"/>
  <c r="N181" i="12" a="1"/>
  <c r="N181" i="12" s="1"/>
  <c r="O181" i="12" a="1"/>
  <c r="O181" i="12" s="1"/>
  <c r="P181" i="12" a="1"/>
  <c r="P181" i="12" s="1"/>
  <c r="Q181" i="12" a="1"/>
  <c r="Q181" i="12" s="1"/>
  <c r="R181" i="12" a="1"/>
  <c r="R181" i="12" s="1"/>
  <c r="S181" i="12" a="1"/>
  <c r="S181" i="12" s="1"/>
  <c r="T181" i="12" a="1"/>
  <c r="T181" i="12" s="1"/>
  <c r="U181" i="12" a="1"/>
  <c r="U181" i="12" s="1"/>
  <c r="V181" i="12" a="1"/>
  <c r="V181" i="12" s="1"/>
  <c r="W181" i="12" a="1"/>
  <c r="W181" i="12" s="1"/>
  <c r="X181" i="12" a="1"/>
  <c r="X181" i="12" s="1"/>
  <c r="C182" i="12" a="1"/>
  <c r="C182" i="12" s="1"/>
  <c r="D182" i="12" a="1"/>
  <c r="D182" i="12" s="1"/>
  <c r="E182" i="12" a="1"/>
  <c r="E182" i="12" s="1"/>
  <c r="F182" i="12" a="1"/>
  <c r="F182" i="12" s="1"/>
  <c r="G182" i="12" a="1"/>
  <c r="G182" i="12" s="1"/>
  <c r="H182" i="12" a="1"/>
  <c r="H182" i="12" s="1"/>
  <c r="I182" i="12" a="1"/>
  <c r="I182" i="12" s="1"/>
  <c r="J182" i="12" a="1"/>
  <c r="J182" i="12" s="1"/>
  <c r="K182" i="12" a="1"/>
  <c r="K182" i="12" s="1"/>
  <c r="L182" i="12" a="1"/>
  <c r="L182" i="12" s="1"/>
  <c r="M182" i="12" a="1"/>
  <c r="M182" i="12" s="1"/>
  <c r="N182" i="12" a="1"/>
  <c r="N182" i="12" s="1"/>
  <c r="O182" i="12" a="1"/>
  <c r="O182" i="12" s="1"/>
  <c r="P182" i="12" a="1"/>
  <c r="P182" i="12" s="1"/>
  <c r="Q182" i="12" a="1"/>
  <c r="Q182" i="12" s="1"/>
  <c r="R182" i="12" a="1"/>
  <c r="R182" i="12" s="1"/>
  <c r="S182" i="12" a="1"/>
  <c r="S182" i="12" s="1"/>
  <c r="T182" i="12" a="1"/>
  <c r="T182" i="12" s="1"/>
  <c r="U182" i="12" a="1"/>
  <c r="U182" i="12" s="1"/>
  <c r="V182" i="12" a="1"/>
  <c r="V182" i="12" s="1"/>
  <c r="W182" i="12" a="1"/>
  <c r="W182" i="12" s="1"/>
  <c r="X182" i="12" a="1"/>
  <c r="X182" i="12" s="1"/>
  <c r="C183" i="12" a="1"/>
  <c r="C183" i="12" s="1"/>
  <c r="D183" i="12" a="1"/>
  <c r="D183" i="12" s="1"/>
  <c r="E183" i="12" a="1"/>
  <c r="E183" i="12" s="1"/>
  <c r="F183" i="12" a="1"/>
  <c r="F183" i="12" s="1"/>
  <c r="G183" i="12" a="1"/>
  <c r="G183" i="12" s="1"/>
  <c r="H183" i="12" a="1"/>
  <c r="H183" i="12" s="1"/>
  <c r="I183" i="12" a="1"/>
  <c r="I183" i="12" s="1"/>
  <c r="J183" i="12" a="1"/>
  <c r="J183" i="12" s="1"/>
  <c r="K183" i="12" a="1"/>
  <c r="K183" i="12" s="1"/>
  <c r="L183" i="12" a="1"/>
  <c r="L183" i="12" s="1"/>
  <c r="M183" i="12" a="1"/>
  <c r="M183" i="12" s="1"/>
  <c r="N183" i="12" a="1"/>
  <c r="N183" i="12" s="1"/>
  <c r="O183" i="12" a="1"/>
  <c r="O183" i="12" s="1"/>
  <c r="P183" i="12" a="1"/>
  <c r="P183" i="12" s="1"/>
  <c r="Q183" i="12" a="1"/>
  <c r="Q183" i="12" s="1"/>
  <c r="R183" i="12" a="1"/>
  <c r="R183" i="12" s="1"/>
  <c r="S183" i="12" a="1"/>
  <c r="S183" i="12" s="1"/>
  <c r="T183" i="12" a="1"/>
  <c r="T183" i="12" s="1"/>
  <c r="U183" i="12" a="1"/>
  <c r="U183" i="12" s="1"/>
  <c r="V183" i="12" a="1"/>
  <c r="V183" i="12" s="1"/>
  <c r="W183" i="12" a="1"/>
  <c r="W183" i="12" s="1"/>
  <c r="X183" i="12" a="1"/>
  <c r="X183" i="12" s="1"/>
  <c r="C184" i="12" a="1"/>
  <c r="C184" i="12" s="1"/>
  <c r="D184" i="12" a="1"/>
  <c r="D184" i="12" s="1"/>
  <c r="E184" i="12" a="1"/>
  <c r="E184" i="12" s="1"/>
  <c r="F184" i="12" a="1"/>
  <c r="F184" i="12" s="1"/>
  <c r="G184" i="12" a="1"/>
  <c r="G184" i="12" s="1"/>
  <c r="H184" i="12" a="1"/>
  <c r="H184" i="12" s="1"/>
  <c r="I184" i="12" a="1"/>
  <c r="I184" i="12" s="1"/>
  <c r="J184" i="12" a="1"/>
  <c r="J184" i="12" s="1"/>
  <c r="K184" i="12" a="1"/>
  <c r="K184" i="12" s="1"/>
  <c r="L184" i="12" a="1"/>
  <c r="L184" i="12" s="1"/>
  <c r="M184" i="12" a="1"/>
  <c r="M184" i="12" s="1"/>
  <c r="N184" i="12" a="1"/>
  <c r="N184" i="12" s="1"/>
  <c r="O184" i="12" a="1"/>
  <c r="O184" i="12" s="1"/>
  <c r="P184" i="12" a="1"/>
  <c r="P184" i="12" s="1"/>
  <c r="Q184" i="12" a="1"/>
  <c r="Q184" i="12" s="1"/>
  <c r="R184" i="12" a="1"/>
  <c r="R184" i="12" s="1"/>
  <c r="S184" i="12" a="1"/>
  <c r="S184" i="12" s="1"/>
  <c r="T184" i="12" a="1"/>
  <c r="T184" i="12" s="1"/>
  <c r="U184" i="12" a="1"/>
  <c r="U184" i="12" s="1"/>
  <c r="V184" i="12" a="1"/>
  <c r="V184" i="12" s="1"/>
  <c r="W184" i="12" a="1"/>
  <c r="W184" i="12" s="1"/>
  <c r="X184" i="12" a="1"/>
  <c r="X184" i="12" s="1"/>
  <c r="C185" i="12" a="1"/>
  <c r="C185" i="12" s="1"/>
  <c r="D185" i="12" a="1"/>
  <c r="D185" i="12" s="1"/>
  <c r="E185" i="12" a="1"/>
  <c r="E185" i="12" s="1"/>
  <c r="F185" i="12" a="1"/>
  <c r="F185" i="12" s="1"/>
  <c r="G185" i="12" a="1"/>
  <c r="G185" i="12" s="1"/>
  <c r="H185" i="12" a="1"/>
  <c r="H185" i="12" s="1"/>
  <c r="I185" i="12" a="1"/>
  <c r="I185" i="12" s="1"/>
  <c r="J185" i="12" a="1"/>
  <c r="J185" i="12" s="1"/>
  <c r="K185" i="12" a="1"/>
  <c r="K185" i="12" s="1"/>
  <c r="L185" i="12" a="1"/>
  <c r="L185" i="12" s="1"/>
  <c r="M185" i="12" a="1"/>
  <c r="M185" i="12" s="1"/>
  <c r="N185" i="12" a="1"/>
  <c r="N185" i="12" s="1"/>
  <c r="O185" i="12" a="1"/>
  <c r="O185" i="12" s="1"/>
  <c r="P185" i="12" a="1"/>
  <c r="P185" i="12" s="1"/>
  <c r="Q185" i="12" a="1"/>
  <c r="Q185" i="12" s="1"/>
  <c r="R185" i="12" a="1"/>
  <c r="R185" i="12" s="1"/>
  <c r="S185" i="12" a="1"/>
  <c r="S185" i="12" s="1"/>
  <c r="T185" i="12" a="1"/>
  <c r="T185" i="12" s="1"/>
  <c r="U185" i="12" a="1"/>
  <c r="U185" i="12" s="1"/>
  <c r="V185" i="12" a="1"/>
  <c r="V185" i="12" s="1"/>
  <c r="W185" i="12" a="1"/>
  <c r="W185" i="12" s="1"/>
  <c r="X185" i="12" a="1"/>
  <c r="X185" i="12" s="1"/>
  <c r="C186" i="12" a="1"/>
  <c r="C186" i="12" s="1"/>
  <c r="D186" i="12" a="1"/>
  <c r="D186" i="12" s="1"/>
  <c r="E186" i="12" a="1"/>
  <c r="E186" i="12" s="1"/>
  <c r="F186" i="12" a="1"/>
  <c r="F186" i="12" s="1"/>
  <c r="G186" i="12" a="1"/>
  <c r="G186" i="12" s="1"/>
  <c r="H186" i="12" a="1"/>
  <c r="H186" i="12" s="1"/>
  <c r="I186" i="12" a="1"/>
  <c r="I186" i="12" s="1"/>
  <c r="J186" i="12" a="1"/>
  <c r="J186" i="12" s="1"/>
  <c r="K186" i="12" a="1"/>
  <c r="K186" i="12" s="1"/>
  <c r="L186" i="12" a="1"/>
  <c r="L186" i="12" s="1"/>
  <c r="M186" i="12" a="1"/>
  <c r="M186" i="12" s="1"/>
  <c r="N186" i="12" a="1"/>
  <c r="N186" i="12" s="1"/>
  <c r="O186" i="12" a="1"/>
  <c r="O186" i="12" s="1"/>
  <c r="P186" i="12" a="1"/>
  <c r="P186" i="12" s="1"/>
  <c r="Q186" i="12" a="1"/>
  <c r="Q186" i="12" s="1"/>
  <c r="R186" i="12" a="1"/>
  <c r="R186" i="12" s="1"/>
  <c r="S186" i="12" a="1"/>
  <c r="S186" i="12" s="1"/>
  <c r="T186" i="12" a="1"/>
  <c r="T186" i="12" s="1"/>
  <c r="U186" i="12" a="1"/>
  <c r="U186" i="12" s="1"/>
  <c r="V186" i="12" a="1"/>
  <c r="V186" i="12" s="1"/>
  <c r="W186" i="12" a="1"/>
  <c r="W186" i="12" s="1"/>
  <c r="X186" i="12" a="1"/>
  <c r="X186" i="12" s="1"/>
  <c r="C187" i="12" a="1"/>
  <c r="C187" i="12" s="1"/>
  <c r="D187" i="12" a="1"/>
  <c r="D187" i="12" s="1"/>
  <c r="E187" i="12" a="1"/>
  <c r="E187" i="12" s="1"/>
  <c r="F187" i="12" a="1"/>
  <c r="F187" i="12" s="1"/>
  <c r="G187" i="12" a="1"/>
  <c r="G187" i="12" s="1"/>
  <c r="H187" i="12" a="1"/>
  <c r="H187" i="12" s="1"/>
  <c r="I187" i="12" a="1"/>
  <c r="I187" i="12" s="1"/>
  <c r="J187" i="12" a="1"/>
  <c r="J187" i="12" s="1"/>
  <c r="K187" i="12" a="1"/>
  <c r="K187" i="12" s="1"/>
  <c r="L187" i="12" a="1"/>
  <c r="L187" i="12" s="1"/>
  <c r="M187" i="12" a="1"/>
  <c r="M187" i="12" s="1"/>
  <c r="N187" i="12" a="1"/>
  <c r="N187" i="12" s="1"/>
  <c r="O187" i="12" a="1"/>
  <c r="O187" i="12" s="1"/>
  <c r="P187" i="12" a="1"/>
  <c r="P187" i="12" s="1"/>
  <c r="Q187" i="12" a="1"/>
  <c r="Q187" i="12" s="1"/>
  <c r="R187" i="12" a="1"/>
  <c r="R187" i="12" s="1"/>
  <c r="S187" i="12" a="1"/>
  <c r="S187" i="12" s="1"/>
  <c r="T187" i="12" a="1"/>
  <c r="T187" i="12" s="1"/>
  <c r="U187" i="12" a="1"/>
  <c r="U187" i="12" s="1"/>
  <c r="V187" i="12" a="1"/>
  <c r="V187" i="12" s="1"/>
  <c r="W187" i="12" a="1"/>
  <c r="W187" i="12" s="1"/>
  <c r="X187" i="12" a="1"/>
  <c r="X187" i="12" s="1"/>
  <c r="C188" i="12" a="1"/>
  <c r="C188" i="12" s="1"/>
  <c r="D188" i="12" a="1"/>
  <c r="D188" i="12" s="1"/>
  <c r="E188" i="12" a="1"/>
  <c r="E188" i="12" s="1"/>
  <c r="F188" i="12" a="1"/>
  <c r="F188" i="12" s="1"/>
  <c r="G188" i="12" a="1"/>
  <c r="G188" i="12" s="1"/>
  <c r="H188" i="12" a="1"/>
  <c r="H188" i="12" s="1"/>
  <c r="I188" i="12" a="1"/>
  <c r="I188" i="12" s="1"/>
  <c r="J188" i="12" a="1"/>
  <c r="J188" i="12" s="1"/>
  <c r="K188" i="12" a="1"/>
  <c r="K188" i="12" s="1"/>
  <c r="L188" i="12" a="1"/>
  <c r="L188" i="12" s="1"/>
  <c r="M188" i="12" a="1"/>
  <c r="M188" i="12" s="1"/>
  <c r="N188" i="12" a="1"/>
  <c r="N188" i="12" s="1"/>
  <c r="O188" i="12" a="1"/>
  <c r="O188" i="12" s="1"/>
  <c r="P188" i="12" a="1"/>
  <c r="P188" i="12" s="1"/>
  <c r="Q188" i="12" a="1"/>
  <c r="Q188" i="12" s="1"/>
  <c r="R188" i="12" a="1"/>
  <c r="R188" i="12" s="1"/>
  <c r="S188" i="12" a="1"/>
  <c r="S188" i="12" s="1"/>
  <c r="T188" i="12" a="1"/>
  <c r="T188" i="12" s="1"/>
  <c r="U188" i="12" a="1"/>
  <c r="U188" i="12" s="1"/>
  <c r="V188" i="12" a="1"/>
  <c r="V188" i="12" s="1"/>
  <c r="W188" i="12" a="1"/>
  <c r="W188" i="12" s="1"/>
  <c r="X188" i="12" a="1"/>
  <c r="X188" i="12" s="1"/>
  <c r="C189" i="12" a="1"/>
  <c r="C189" i="12" s="1"/>
  <c r="D189" i="12" a="1"/>
  <c r="D189" i="12" s="1"/>
  <c r="E189" i="12" a="1"/>
  <c r="E189" i="12" s="1"/>
  <c r="F189" i="12" a="1"/>
  <c r="F189" i="12" s="1"/>
  <c r="G189" i="12" a="1"/>
  <c r="G189" i="12" s="1"/>
  <c r="H189" i="12" a="1"/>
  <c r="H189" i="12" s="1"/>
  <c r="I189" i="12" a="1"/>
  <c r="I189" i="12" s="1"/>
  <c r="J189" i="12" a="1"/>
  <c r="J189" i="12" s="1"/>
  <c r="K189" i="12" a="1"/>
  <c r="K189" i="12" s="1"/>
  <c r="L189" i="12" a="1"/>
  <c r="L189" i="12" s="1"/>
  <c r="M189" i="12" a="1"/>
  <c r="M189" i="12" s="1"/>
  <c r="N189" i="12" a="1"/>
  <c r="N189" i="12" s="1"/>
  <c r="O189" i="12" a="1"/>
  <c r="O189" i="12" s="1"/>
  <c r="P189" i="12" a="1"/>
  <c r="P189" i="12" s="1"/>
  <c r="Q189" i="12" a="1"/>
  <c r="Q189" i="12" s="1"/>
  <c r="R189" i="12" a="1"/>
  <c r="R189" i="12" s="1"/>
  <c r="S189" i="12" a="1"/>
  <c r="S189" i="12" s="1"/>
  <c r="T189" i="12" a="1"/>
  <c r="T189" i="12" s="1"/>
  <c r="U189" i="12" a="1"/>
  <c r="U189" i="12" s="1"/>
  <c r="V189" i="12" a="1"/>
  <c r="V189" i="12" s="1"/>
  <c r="W189" i="12" a="1"/>
  <c r="W189" i="12" s="1"/>
  <c r="X189" i="12" a="1"/>
  <c r="X189" i="12" s="1"/>
  <c r="C190" i="12" a="1"/>
  <c r="C190" i="12" s="1"/>
  <c r="D190" i="12" a="1"/>
  <c r="D190" i="12" s="1"/>
  <c r="E190" i="12" a="1"/>
  <c r="E190" i="12" s="1"/>
  <c r="F190" i="12" a="1"/>
  <c r="F190" i="12" s="1"/>
  <c r="G190" i="12" a="1"/>
  <c r="G190" i="12" s="1"/>
  <c r="H190" i="12" a="1"/>
  <c r="H190" i="12" s="1"/>
  <c r="I190" i="12" a="1"/>
  <c r="I190" i="12" s="1"/>
  <c r="J190" i="12" a="1"/>
  <c r="J190" i="12" s="1"/>
  <c r="K190" i="12" a="1"/>
  <c r="K190" i="12" s="1"/>
  <c r="L190" i="12" a="1"/>
  <c r="L190" i="12" s="1"/>
  <c r="M190" i="12" a="1"/>
  <c r="M190" i="12" s="1"/>
  <c r="N190" i="12" a="1"/>
  <c r="N190" i="12" s="1"/>
  <c r="O190" i="12" a="1"/>
  <c r="O190" i="12" s="1"/>
  <c r="P190" i="12" a="1"/>
  <c r="P190" i="12" s="1"/>
  <c r="Q190" i="12" a="1"/>
  <c r="Q190" i="12" s="1"/>
  <c r="R190" i="12" a="1"/>
  <c r="R190" i="12" s="1"/>
  <c r="S190" i="12" a="1"/>
  <c r="S190" i="12" s="1"/>
  <c r="T190" i="12" a="1"/>
  <c r="T190" i="12" s="1"/>
  <c r="U190" i="12" a="1"/>
  <c r="U190" i="12" s="1"/>
  <c r="V190" i="12" a="1"/>
  <c r="V190" i="12" s="1"/>
  <c r="W190" i="12" a="1"/>
  <c r="W190" i="12" s="1"/>
  <c r="X190" i="12" a="1"/>
  <c r="X190" i="12" s="1"/>
  <c r="C191" i="12" a="1"/>
  <c r="C191" i="12" s="1"/>
  <c r="D191" i="12" a="1"/>
  <c r="D191" i="12" s="1"/>
  <c r="E191" i="12" a="1"/>
  <c r="E191" i="12" s="1"/>
  <c r="F191" i="12" a="1"/>
  <c r="F191" i="12" s="1"/>
  <c r="G191" i="12" a="1"/>
  <c r="G191" i="12" s="1"/>
  <c r="H191" i="12" a="1"/>
  <c r="H191" i="12" s="1"/>
  <c r="I191" i="12" a="1"/>
  <c r="I191" i="12" s="1"/>
  <c r="J191" i="12" a="1"/>
  <c r="J191" i="12" s="1"/>
  <c r="K191" i="12" a="1"/>
  <c r="K191" i="12" s="1"/>
  <c r="L191" i="12" a="1"/>
  <c r="L191" i="12" s="1"/>
  <c r="M191" i="12" a="1"/>
  <c r="M191" i="12" s="1"/>
  <c r="N191" i="12" a="1"/>
  <c r="N191" i="12" s="1"/>
  <c r="O191" i="12" a="1"/>
  <c r="O191" i="12" s="1"/>
  <c r="P191" i="12" a="1"/>
  <c r="P191" i="12" s="1"/>
  <c r="Q191" i="12" a="1"/>
  <c r="Q191" i="12" s="1"/>
  <c r="R191" i="12" a="1"/>
  <c r="R191" i="12" s="1"/>
  <c r="S191" i="12" a="1"/>
  <c r="S191" i="12" s="1"/>
  <c r="T191" i="12" a="1"/>
  <c r="T191" i="12" s="1"/>
  <c r="U191" i="12" a="1"/>
  <c r="U191" i="12" s="1"/>
  <c r="V191" i="12" a="1"/>
  <c r="V191" i="12" s="1"/>
  <c r="W191" i="12" a="1"/>
  <c r="W191" i="12" s="1"/>
  <c r="X191" i="12" a="1"/>
  <c r="X191" i="12" s="1"/>
  <c r="C192" i="12" a="1"/>
  <c r="C192" i="12" s="1"/>
  <c r="D192" i="12" a="1"/>
  <c r="D192" i="12" s="1"/>
  <c r="E192" i="12" a="1"/>
  <c r="E192" i="12" s="1"/>
  <c r="F192" i="12" a="1"/>
  <c r="F192" i="12" s="1"/>
  <c r="G192" i="12" a="1"/>
  <c r="G192" i="12" s="1"/>
  <c r="H192" i="12" a="1"/>
  <c r="H192" i="12" s="1"/>
  <c r="I192" i="12" a="1"/>
  <c r="I192" i="12" s="1"/>
  <c r="J192" i="12" a="1"/>
  <c r="J192" i="12" s="1"/>
  <c r="K192" i="12" a="1"/>
  <c r="K192" i="12" s="1"/>
  <c r="L192" i="12" a="1"/>
  <c r="L192" i="12" s="1"/>
  <c r="M192" i="12" a="1"/>
  <c r="M192" i="12" s="1"/>
  <c r="N192" i="12" a="1"/>
  <c r="N192" i="12" s="1"/>
  <c r="O192" i="12" a="1"/>
  <c r="O192" i="12" s="1"/>
  <c r="P192" i="12" a="1"/>
  <c r="P192" i="12" s="1"/>
  <c r="Q192" i="12" a="1"/>
  <c r="Q192" i="12" s="1"/>
  <c r="R192" i="12" a="1"/>
  <c r="R192" i="12" s="1"/>
  <c r="S192" i="12" a="1"/>
  <c r="S192" i="12" s="1"/>
  <c r="T192" i="12" a="1"/>
  <c r="T192" i="12" s="1"/>
  <c r="U192" i="12" a="1"/>
  <c r="U192" i="12" s="1"/>
  <c r="V192" i="12" a="1"/>
  <c r="V192" i="12" s="1"/>
  <c r="W192" i="12" a="1"/>
  <c r="W192" i="12" s="1"/>
  <c r="X192" i="12" a="1"/>
  <c r="X192" i="12" s="1"/>
  <c r="C193" i="12" a="1"/>
  <c r="C193" i="12" s="1"/>
  <c r="D193" i="12" a="1"/>
  <c r="D193" i="12" s="1"/>
  <c r="E193" i="12" a="1"/>
  <c r="E193" i="12" s="1"/>
  <c r="F193" i="12" a="1"/>
  <c r="F193" i="12" s="1"/>
  <c r="G193" i="12" a="1"/>
  <c r="G193" i="12" s="1"/>
  <c r="H193" i="12" a="1"/>
  <c r="H193" i="12" s="1"/>
  <c r="I193" i="12" a="1"/>
  <c r="I193" i="12" s="1"/>
  <c r="J193" i="12" a="1"/>
  <c r="J193" i="12" s="1"/>
  <c r="K193" i="12" a="1"/>
  <c r="K193" i="12" s="1"/>
  <c r="L193" i="12" a="1"/>
  <c r="L193" i="12" s="1"/>
  <c r="M193" i="12" a="1"/>
  <c r="M193" i="12" s="1"/>
  <c r="N193" i="12" a="1"/>
  <c r="N193" i="12" s="1"/>
  <c r="O193" i="12" a="1"/>
  <c r="O193" i="12" s="1"/>
  <c r="P193" i="12" a="1"/>
  <c r="P193" i="12" s="1"/>
  <c r="Q193" i="12" a="1"/>
  <c r="Q193" i="12" s="1"/>
  <c r="R193" i="12" a="1"/>
  <c r="R193" i="12" s="1"/>
  <c r="S193" i="12" a="1"/>
  <c r="S193" i="12" s="1"/>
  <c r="T193" i="12" a="1"/>
  <c r="T193" i="12" s="1"/>
  <c r="U193" i="12" a="1"/>
  <c r="U193" i="12" s="1"/>
  <c r="V193" i="12" a="1"/>
  <c r="V193" i="12" s="1"/>
  <c r="W193" i="12" a="1"/>
  <c r="W193" i="12" s="1"/>
  <c r="X193" i="12" a="1"/>
  <c r="X193" i="12" s="1"/>
  <c r="C194" i="12" a="1"/>
  <c r="C194" i="12" s="1"/>
  <c r="D194" i="12" a="1"/>
  <c r="D194" i="12" s="1"/>
  <c r="E194" i="12" a="1"/>
  <c r="E194" i="12" s="1"/>
  <c r="F194" i="12" a="1"/>
  <c r="F194" i="12" s="1"/>
  <c r="G194" i="12" a="1"/>
  <c r="G194" i="12" s="1"/>
  <c r="H194" i="12" a="1"/>
  <c r="H194" i="12" s="1"/>
  <c r="I194" i="12" a="1"/>
  <c r="I194" i="12" s="1"/>
  <c r="J194" i="12" a="1"/>
  <c r="J194" i="12" s="1"/>
  <c r="K194" i="12" a="1"/>
  <c r="K194" i="12" s="1"/>
  <c r="L194" i="12" a="1"/>
  <c r="L194" i="12" s="1"/>
  <c r="M194" i="12" a="1"/>
  <c r="M194" i="12" s="1"/>
  <c r="N194" i="12" a="1"/>
  <c r="N194" i="12" s="1"/>
  <c r="O194" i="12" a="1"/>
  <c r="O194" i="12" s="1"/>
  <c r="P194" i="12" a="1"/>
  <c r="P194" i="12" s="1"/>
  <c r="Q194" i="12" a="1"/>
  <c r="Q194" i="12" s="1"/>
  <c r="R194" i="12" a="1"/>
  <c r="R194" i="12" s="1"/>
  <c r="S194" i="12" a="1"/>
  <c r="S194" i="12" s="1"/>
  <c r="T194" i="12" a="1"/>
  <c r="T194" i="12" s="1"/>
  <c r="U194" i="12" a="1"/>
  <c r="U194" i="12" s="1"/>
  <c r="V194" i="12" a="1"/>
  <c r="V194" i="12" s="1"/>
  <c r="W194" i="12" a="1"/>
  <c r="W194" i="12" s="1"/>
  <c r="X194" i="12" a="1"/>
  <c r="X194" i="12" s="1"/>
  <c r="C195" i="12" a="1"/>
  <c r="C195" i="12" s="1"/>
  <c r="D195" i="12" a="1"/>
  <c r="D195" i="12" s="1"/>
  <c r="E195" i="12" a="1"/>
  <c r="E195" i="12" s="1"/>
  <c r="F195" i="12" a="1"/>
  <c r="F195" i="12" s="1"/>
  <c r="G195" i="12" a="1"/>
  <c r="G195" i="12" s="1"/>
  <c r="H195" i="12" a="1"/>
  <c r="H195" i="12" s="1"/>
  <c r="I195" i="12" a="1"/>
  <c r="I195" i="12" s="1"/>
  <c r="J195" i="12" a="1"/>
  <c r="J195" i="12" s="1"/>
  <c r="K195" i="12" a="1"/>
  <c r="K195" i="12" s="1"/>
  <c r="L195" i="12" a="1"/>
  <c r="L195" i="12" s="1"/>
  <c r="M195" i="12" a="1"/>
  <c r="M195" i="12" s="1"/>
  <c r="N195" i="12" a="1"/>
  <c r="N195" i="12" s="1"/>
  <c r="O195" i="12" a="1"/>
  <c r="O195" i="12" s="1"/>
  <c r="P195" i="12" a="1"/>
  <c r="P195" i="12" s="1"/>
  <c r="Q195" i="12" a="1"/>
  <c r="Q195" i="12" s="1"/>
  <c r="R195" i="12" a="1"/>
  <c r="R195" i="12" s="1"/>
  <c r="S195" i="12" a="1"/>
  <c r="S195" i="12" s="1"/>
  <c r="T195" i="12" a="1"/>
  <c r="T195" i="12" s="1"/>
  <c r="U195" i="12" a="1"/>
  <c r="U195" i="12" s="1"/>
  <c r="V195" i="12" a="1"/>
  <c r="V195" i="12" s="1"/>
  <c r="W195" i="12" a="1"/>
  <c r="W195" i="12" s="1"/>
  <c r="X195" i="12" a="1"/>
  <c r="X195" i="12" s="1"/>
  <c r="C196" i="12" a="1"/>
  <c r="C196" i="12" s="1"/>
  <c r="D196" i="12" a="1"/>
  <c r="D196" i="12" s="1"/>
  <c r="E196" i="12" a="1"/>
  <c r="E196" i="12" s="1"/>
  <c r="F196" i="12" a="1"/>
  <c r="F196" i="12" s="1"/>
  <c r="G196" i="12" a="1"/>
  <c r="G196" i="12" s="1"/>
  <c r="H196" i="12" a="1"/>
  <c r="H196" i="12" s="1"/>
  <c r="I196" i="12" a="1"/>
  <c r="I196" i="12" s="1"/>
  <c r="J196" i="12" a="1"/>
  <c r="J196" i="12" s="1"/>
  <c r="K196" i="12" a="1"/>
  <c r="K196" i="12" s="1"/>
  <c r="L196" i="12" a="1"/>
  <c r="L196" i="12" s="1"/>
  <c r="M196" i="12" a="1"/>
  <c r="M196" i="12" s="1"/>
  <c r="N196" i="12" a="1"/>
  <c r="N196" i="12" s="1"/>
  <c r="O196" i="12" a="1"/>
  <c r="O196" i="12" s="1"/>
  <c r="P196" i="12" a="1"/>
  <c r="P196" i="12" s="1"/>
  <c r="Q196" i="12" a="1"/>
  <c r="Q196" i="12" s="1"/>
  <c r="R196" i="12" a="1"/>
  <c r="R196" i="12" s="1"/>
  <c r="S196" i="12" a="1"/>
  <c r="S196" i="12" s="1"/>
  <c r="T196" i="12" a="1"/>
  <c r="T196" i="12" s="1"/>
  <c r="U196" i="12" a="1"/>
  <c r="U196" i="12" s="1"/>
  <c r="V196" i="12" a="1"/>
  <c r="V196" i="12" s="1"/>
  <c r="W196" i="12" a="1"/>
  <c r="W196" i="12" s="1"/>
  <c r="X196" i="12" a="1"/>
  <c r="X196" i="12" s="1"/>
  <c r="C197" i="12" a="1"/>
  <c r="C197" i="12" s="1"/>
  <c r="D197" i="12" a="1"/>
  <c r="D197" i="12" s="1"/>
  <c r="E197" i="12" a="1"/>
  <c r="E197" i="12" s="1"/>
  <c r="F197" i="12" a="1"/>
  <c r="F197" i="12" s="1"/>
  <c r="G197" i="12" a="1"/>
  <c r="G197" i="12" s="1"/>
  <c r="H197" i="12" a="1"/>
  <c r="H197" i="12" s="1"/>
  <c r="I197" i="12" a="1"/>
  <c r="I197" i="12" s="1"/>
  <c r="J197" i="12" a="1"/>
  <c r="J197" i="12" s="1"/>
  <c r="K197" i="12" a="1"/>
  <c r="K197" i="12" s="1"/>
  <c r="L197" i="12" a="1"/>
  <c r="L197" i="12" s="1"/>
  <c r="M197" i="12" a="1"/>
  <c r="M197" i="12" s="1"/>
  <c r="N197" i="12" a="1"/>
  <c r="N197" i="12" s="1"/>
  <c r="O197" i="12" a="1"/>
  <c r="O197" i="12" s="1"/>
  <c r="P197" i="12" a="1"/>
  <c r="P197" i="12" s="1"/>
  <c r="Q197" i="12" a="1"/>
  <c r="Q197" i="12" s="1"/>
  <c r="R197" i="12" a="1"/>
  <c r="R197" i="12" s="1"/>
  <c r="S197" i="12" a="1"/>
  <c r="S197" i="12" s="1"/>
  <c r="T197" i="12" a="1"/>
  <c r="T197" i="12" s="1"/>
  <c r="U197" i="12" a="1"/>
  <c r="U197" i="12" s="1"/>
  <c r="V197" i="12" a="1"/>
  <c r="V197" i="12" s="1"/>
  <c r="W197" i="12" a="1"/>
  <c r="W197" i="12" s="1"/>
  <c r="X197" i="12" a="1"/>
  <c r="X197" i="12" s="1"/>
  <c r="C198" i="12" a="1"/>
  <c r="C198" i="12" s="1"/>
  <c r="D198" i="12" a="1"/>
  <c r="D198" i="12" s="1"/>
  <c r="E198" i="12" a="1"/>
  <c r="E198" i="12" s="1"/>
  <c r="F198" i="12" a="1"/>
  <c r="F198" i="12" s="1"/>
  <c r="G198" i="12" a="1"/>
  <c r="G198" i="12" s="1"/>
  <c r="H198" i="12" a="1"/>
  <c r="H198" i="12" s="1"/>
  <c r="I198" i="12" a="1"/>
  <c r="I198" i="12" s="1"/>
  <c r="J198" i="12" a="1"/>
  <c r="J198" i="12" s="1"/>
  <c r="K198" i="12" a="1"/>
  <c r="K198" i="12" s="1"/>
  <c r="L198" i="12" a="1"/>
  <c r="L198" i="12" s="1"/>
  <c r="M198" i="12" a="1"/>
  <c r="M198" i="12" s="1"/>
  <c r="N198" i="12" a="1"/>
  <c r="N198" i="12" s="1"/>
  <c r="O198" i="12" a="1"/>
  <c r="O198" i="12" s="1"/>
  <c r="P198" i="12" a="1"/>
  <c r="P198" i="12" s="1"/>
  <c r="Q198" i="12" a="1"/>
  <c r="Q198" i="12" s="1"/>
  <c r="R198" i="12" a="1"/>
  <c r="R198" i="12" s="1"/>
  <c r="S198" i="12" a="1"/>
  <c r="S198" i="12" s="1"/>
  <c r="T198" i="12" a="1"/>
  <c r="T198" i="12" s="1"/>
  <c r="U198" i="12" a="1"/>
  <c r="U198" i="12" s="1"/>
  <c r="V198" i="12" a="1"/>
  <c r="V198" i="12" s="1"/>
  <c r="W198" i="12" a="1"/>
  <c r="W198" i="12" s="1"/>
  <c r="X198" i="12" a="1"/>
  <c r="X198" i="12" s="1"/>
  <c r="C199" i="12" a="1"/>
  <c r="C199" i="12" s="1"/>
  <c r="D199" i="12" a="1"/>
  <c r="D199" i="12" s="1"/>
  <c r="E199" i="12" a="1"/>
  <c r="E199" i="12" s="1"/>
  <c r="F199" i="12" a="1"/>
  <c r="F199" i="12" s="1"/>
  <c r="G199" i="12" a="1"/>
  <c r="G199" i="12" s="1"/>
  <c r="H199" i="12" a="1"/>
  <c r="H199" i="12" s="1"/>
  <c r="I199" i="12" a="1"/>
  <c r="I199" i="12" s="1"/>
  <c r="J199" i="12" a="1"/>
  <c r="J199" i="12" s="1"/>
  <c r="K199" i="12" a="1"/>
  <c r="K199" i="12" s="1"/>
  <c r="L199" i="12" a="1"/>
  <c r="L199" i="12" s="1"/>
  <c r="M199" i="12" a="1"/>
  <c r="M199" i="12" s="1"/>
  <c r="N199" i="12" a="1"/>
  <c r="N199" i="12" s="1"/>
  <c r="O199" i="12" a="1"/>
  <c r="O199" i="12" s="1"/>
  <c r="P199" i="12" a="1"/>
  <c r="P199" i="12" s="1"/>
  <c r="Q199" i="12" a="1"/>
  <c r="Q199" i="12" s="1"/>
  <c r="R199" i="12" a="1"/>
  <c r="R199" i="12" s="1"/>
  <c r="S199" i="12" a="1"/>
  <c r="S199" i="12" s="1"/>
  <c r="T199" i="12" a="1"/>
  <c r="T199" i="12" s="1"/>
  <c r="U199" i="12" a="1"/>
  <c r="U199" i="12" s="1"/>
  <c r="V199" i="12" a="1"/>
  <c r="V199" i="12" s="1"/>
  <c r="W199" i="12" a="1"/>
  <c r="W199" i="12" s="1"/>
  <c r="X199" i="12" a="1"/>
  <c r="X199" i="12" s="1"/>
  <c r="C200" i="12" a="1"/>
  <c r="C200" i="12" s="1"/>
  <c r="D200" i="12" a="1"/>
  <c r="D200" i="12" s="1"/>
  <c r="E200" i="12" a="1"/>
  <c r="E200" i="12" s="1"/>
  <c r="F200" i="12" a="1"/>
  <c r="F200" i="12" s="1"/>
  <c r="G200" i="12" a="1"/>
  <c r="G200" i="12" s="1"/>
  <c r="H200" i="12" a="1"/>
  <c r="H200" i="12" s="1"/>
  <c r="I200" i="12" a="1"/>
  <c r="I200" i="12" s="1"/>
  <c r="J200" i="12" a="1"/>
  <c r="J200" i="12" s="1"/>
  <c r="K200" i="12" a="1"/>
  <c r="K200" i="12" s="1"/>
  <c r="L200" i="12" a="1"/>
  <c r="L200" i="12" s="1"/>
  <c r="M200" i="12" a="1"/>
  <c r="M200" i="12" s="1"/>
  <c r="N200" i="12" a="1"/>
  <c r="N200" i="12" s="1"/>
  <c r="O200" i="12" a="1"/>
  <c r="O200" i="12" s="1"/>
  <c r="P200" i="12" a="1"/>
  <c r="P200" i="12" s="1"/>
  <c r="Q200" i="12" a="1"/>
  <c r="Q200" i="12" s="1"/>
  <c r="R200" i="12" a="1"/>
  <c r="R200" i="12" s="1"/>
  <c r="S200" i="12" a="1"/>
  <c r="S200" i="12" s="1"/>
  <c r="T200" i="12" a="1"/>
  <c r="T200" i="12" s="1"/>
  <c r="U200" i="12" a="1"/>
  <c r="U200" i="12" s="1"/>
  <c r="V200" i="12" a="1"/>
  <c r="V200" i="12" s="1"/>
  <c r="W200" i="12" a="1"/>
  <c r="W200" i="12" s="1"/>
  <c r="X200" i="12" a="1"/>
  <c r="X200" i="12" s="1"/>
  <c r="C201" i="12" a="1"/>
  <c r="C201" i="12" s="1"/>
  <c r="D201" i="12" a="1"/>
  <c r="D201" i="12" s="1"/>
  <c r="E201" i="12" a="1"/>
  <c r="E201" i="12" s="1"/>
  <c r="F201" i="12" a="1"/>
  <c r="F201" i="12" s="1"/>
  <c r="G201" i="12" a="1"/>
  <c r="G201" i="12" s="1"/>
  <c r="H201" i="12" a="1"/>
  <c r="H201" i="12" s="1"/>
  <c r="I201" i="12" a="1"/>
  <c r="I201" i="12" s="1"/>
  <c r="J201" i="12" a="1"/>
  <c r="J201" i="12" s="1"/>
  <c r="K201" i="12" a="1"/>
  <c r="K201" i="12" s="1"/>
  <c r="L201" i="12" a="1"/>
  <c r="L201" i="12" s="1"/>
  <c r="M201" i="12" a="1"/>
  <c r="M201" i="12" s="1"/>
  <c r="N201" i="12" a="1"/>
  <c r="N201" i="12" s="1"/>
  <c r="O201" i="12" a="1"/>
  <c r="O201" i="12" s="1"/>
  <c r="P201" i="12" a="1"/>
  <c r="P201" i="12" s="1"/>
  <c r="Q201" i="12" a="1"/>
  <c r="Q201" i="12" s="1"/>
  <c r="R201" i="12" a="1"/>
  <c r="R201" i="12" s="1"/>
  <c r="S201" i="12" a="1"/>
  <c r="S201" i="12" s="1"/>
  <c r="T201" i="12" a="1"/>
  <c r="T201" i="12" s="1"/>
  <c r="U201" i="12" a="1"/>
  <c r="U201" i="12" s="1"/>
  <c r="V201" i="12" a="1"/>
  <c r="V201" i="12" s="1"/>
  <c r="W201" i="12" a="1"/>
  <c r="W201" i="12" s="1"/>
  <c r="X201" i="12" a="1"/>
  <c r="X201" i="12" s="1"/>
  <c r="C202" i="12" a="1"/>
  <c r="C202" i="12" s="1"/>
  <c r="D202" i="12" a="1"/>
  <c r="D202" i="12" s="1"/>
  <c r="E202" i="12" a="1"/>
  <c r="E202" i="12" s="1"/>
  <c r="F202" i="12" a="1"/>
  <c r="F202" i="12" s="1"/>
  <c r="G202" i="12" a="1"/>
  <c r="G202" i="12" s="1"/>
  <c r="H202" i="12" a="1"/>
  <c r="H202" i="12" s="1"/>
  <c r="I202" i="12" a="1"/>
  <c r="I202" i="12" s="1"/>
  <c r="J202" i="12" a="1"/>
  <c r="J202" i="12" s="1"/>
  <c r="K202" i="12" a="1"/>
  <c r="K202" i="12" s="1"/>
  <c r="L202" i="12" a="1"/>
  <c r="L202" i="12" s="1"/>
  <c r="M202" i="12" a="1"/>
  <c r="M202" i="12" s="1"/>
  <c r="N202" i="12" a="1"/>
  <c r="N202" i="12" s="1"/>
  <c r="O202" i="12" a="1"/>
  <c r="O202" i="12" s="1"/>
  <c r="P202" i="12" a="1"/>
  <c r="P202" i="12" s="1"/>
  <c r="Q202" i="12" a="1"/>
  <c r="Q202" i="12" s="1"/>
  <c r="R202" i="12" a="1"/>
  <c r="R202" i="12" s="1"/>
  <c r="S202" i="12" a="1"/>
  <c r="S202" i="12" s="1"/>
  <c r="T202" i="12" a="1"/>
  <c r="T202" i="12" s="1"/>
  <c r="U202" i="12" a="1"/>
  <c r="U202" i="12" s="1"/>
  <c r="V202" i="12" a="1"/>
  <c r="V202" i="12" s="1"/>
  <c r="W202" i="12" a="1"/>
  <c r="W202" i="12" s="1"/>
  <c r="X202" i="12" a="1"/>
  <c r="X202" i="12" s="1"/>
  <c r="C203" i="12" a="1"/>
  <c r="C203" i="12" s="1"/>
  <c r="D203" i="12" a="1"/>
  <c r="D203" i="12" s="1"/>
  <c r="E203" i="12" a="1"/>
  <c r="E203" i="12" s="1"/>
  <c r="F203" i="12" a="1"/>
  <c r="F203" i="12" s="1"/>
  <c r="G203" i="12" a="1"/>
  <c r="G203" i="12" s="1"/>
  <c r="H203" i="12" a="1"/>
  <c r="H203" i="12" s="1"/>
  <c r="I203" i="12" a="1"/>
  <c r="I203" i="12" s="1"/>
  <c r="J203" i="12" a="1"/>
  <c r="J203" i="12" s="1"/>
  <c r="K203" i="12" a="1"/>
  <c r="K203" i="12" s="1"/>
  <c r="L203" i="12" a="1"/>
  <c r="L203" i="12" s="1"/>
  <c r="M203" i="12" a="1"/>
  <c r="M203" i="12" s="1"/>
  <c r="N203" i="12" a="1"/>
  <c r="N203" i="12" s="1"/>
  <c r="O203" i="12" a="1"/>
  <c r="O203" i="12" s="1"/>
  <c r="P203" i="12" a="1"/>
  <c r="P203" i="12" s="1"/>
  <c r="Q203" i="12" a="1"/>
  <c r="Q203" i="12" s="1"/>
  <c r="R203" i="12" a="1"/>
  <c r="R203" i="12" s="1"/>
  <c r="S203" i="12" a="1"/>
  <c r="S203" i="12" s="1"/>
  <c r="T203" i="12" a="1"/>
  <c r="T203" i="12" s="1"/>
  <c r="U203" i="12" a="1"/>
  <c r="U203" i="12" s="1"/>
  <c r="V203" i="12" a="1"/>
  <c r="V203" i="12" s="1"/>
  <c r="W203" i="12" a="1"/>
  <c r="W203" i="12" s="1"/>
  <c r="X203" i="12" a="1"/>
  <c r="X203" i="12" s="1"/>
  <c r="C204" i="12" a="1"/>
  <c r="C204" i="12" s="1"/>
  <c r="D204" i="12" a="1"/>
  <c r="D204" i="12" s="1"/>
  <c r="E204" i="12" a="1"/>
  <c r="E204" i="12" s="1"/>
  <c r="F204" i="12" a="1"/>
  <c r="F204" i="12" s="1"/>
  <c r="G204" i="12" a="1"/>
  <c r="G204" i="12" s="1"/>
  <c r="H204" i="12" a="1"/>
  <c r="H204" i="12" s="1"/>
  <c r="I204" i="12" a="1"/>
  <c r="I204" i="12" s="1"/>
  <c r="J204" i="12" a="1"/>
  <c r="J204" i="12" s="1"/>
  <c r="K204" i="12" a="1"/>
  <c r="K204" i="12" s="1"/>
  <c r="L204" i="12" a="1"/>
  <c r="L204" i="12" s="1"/>
  <c r="M204" i="12" a="1"/>
  <c r="M204" i="12" s="1"/>
  <c r="N204" i="12" a="1"/>
  <c r="N204" i="12" s="1"/>
  <c r="O204" i="12" a="1"/>
  <c r="O204" i="12" s="1"/>
  <c r="P204" i="12" a="1"/>
  <c r="P204" i="12" s="1"/>
  <c r="Q204" i="12" a="1"/>
  <c r="Q204" i="12" s="1"/>
  <c r="R204" i="12" a="1"/>
  <c r="R204" i="12" s="1"/>
  <c r="S204" i="12" a="1"/>
  <c r="S204" i="12" s="1"/>
  <c r="T204" i="12" a="1"/>
  <c r="T204" i="12" s="1"/>
  <c r="U204" i="12" a="1"/>
  <c r="U204" i="12" s="1"/>
  <c r="V204" i="12" a="1"/>
  <c r="V204" i="12" s="1"/>
  <c r="W204" i="12" a="1"/>
  <c r="W204" i="12" s="1"/>
  <c r="X204" i="12" a="1"/>
  <c r="X204" i="12" s="1"/>
  <c r="C205" i="12" a="1"/>
  <c r="C205" i="12" s="1"/>
  <c r="D205" i="12" a="1"/>
  <c r="D205" i="12" s="1"/>
  <c r="E205" i="12" a="1"/>
  <c r="E205" i="12" s="1"/>
  <c r="F205" i="12" a="1"/>
  <c r="F205" i="12" s="1"/>
  <c r="G205" i="12" a="1"/>
  <c r="G205" i="12" s="1"/>
  <c r="H205" i="12" a="1"/>
  <c r="H205" i="12" s="1"/>
  <c r="I205" i="12" a="1"/>
  <c r="I205" i="12" s="1"/>
  <c r="J205" i="12" a="1"/>
  <c r="J205" i="12" s="1"/>
  <c r="K205" i="12" a="1"/>
  <c r="K205" i="12" s="1"/>
  <c r="L205" i="12" a="1"/>
  <c r="L205" i="12" s="1"/>
  <c r="M205" i="12" a="1"/>
  <c r="M205" i="12" s="1"/>
  <c r="N205" i="12" a="1"/>
  <c r="N205" i="12" s="1"/>
  <c r="O205" i="12" a="1"/>
  <c r="O205" i="12" s="1"/>
  <c r="P205" i="12" a="1"/>
  <c r="P205" i="12" s="1"/>
  <c r="Q205" i="12" a="1"/>
  <c r="Q205" i="12" s="1"/>
  <c r="R205" i="12" a="1"/>
  <c r="R205" i="12" s="1"/>
  <c r="S205" i="12" a="1"/>
  <c r="S205" i="12" s="1"/>
  <c r="T205" i="12" a="1"/>
  <c r="T205" i="12" s="1"/>
  <c r="U205" i="12" a="1"/>
  <c r="U205" i="12" s="1"/>
  <c r="V205" i="12" a="1"/>
  <c r="V205" i="12" s="1"/>
  <c r="W205" i="12" a="1"/>
  <c r="W205" i="12" s="1"/>
  <c r="X205" i="12" a="1"/>
  <c r="X205" i="12" s="1"/>
  <c r="C206" i="12" a="1"/>
  <c r="C206" i="12" s="1"/>
  <c r="D206" i="12" a="1"/>
  <c r="D206" i="12" s="1"/>
  <c r="E206" i="12" a="1"/>
  <c r="E206" i="12" s="1"/>
  <c r="F206" i="12" a="1"/>
  <c r="F206" i="12" s="1"/>
  <c r="G206" i="12" a="1"/>
  <c r="G206" i="12" s="1"/>
  <c r="H206" i="12" a="1"/>
  <c r="H206" i="12" s="1"/>
  <c r="I206" i="12" a="1"/>
  <c r="I206" i="12" s="1"/>
  <c r="J206" i="12" a="1"/>
  <c r="J206" i="12" s="1"/>
  <c r="K206" i="12" a="1"/>
  <c r="K206" i="12" s="1"/>
  <c r="L206" i="12" a="1"/>
  <c r="L206" i="12" s="1"/>
  <c r="M206" i="12" a="1"/>
  <c r="M206" i="12" s="1"/>
  <c r="N206" i="12" a="1"/>
  <c r="N206" i="12" s="1"/>
  <c r="O206" i="12" a="1"/>
  <c r="O206" i="12" s="1"/>
  <c r="P206" i="12" a="1"/>
  <c r="P206" i="12" s="1"/>
  <c r="Q206" i="12" a="1"/>
  <c r="Q206" i="12" s="1"/>
  <c r="R206" i="12" a="1"/>
  <c r="R206" i="12" s="1"/>
  <c r="S206" i="12" a="1"/>
  <c r="S206" i="12" s="1"/>
  <c r="T206" i="12" a="1"/>
  <c r="T206" i="12" s="1"/>
  <c r="U206" i="12" a="1"/>
  <c r="U206" i="12" s="1"/>
  <c r="V206" i="12" a="1"/>
  <c r="V206" i="12" s="1"/>
  <c r="W206" i="12" a="1"/>
  <c r="W206" i="12" s="1"/>
  <c r="X206" i="12" a="1"/>
  <c r="X206" i="12" s="1"/>
  <c r="C207" i="12" a="1"/>
  <c r="C207" i="12" s="1"/>
  <c r="D207" i="12" a="1"/>
  <c r="D207" i="12" s="1"/>
  <c r="E207" i="12" a="1"/>
  <c r="E207" i="12" s="1"/>
  <c r="F207" i="12" a="1"/>
  <c r="F207" i="12" s="1"/>
  <c r="G207" i="12" a="1"/>
  <c r="G207" i="12" s="1"/>
  <c r="H207" i="12" a="1"/>
  <c r="H207" i="12" s="1"/>
  <c r="I207" i="12" a="1"/>
  <c r="I207" i="12" s="1"/>
  <c r="J207" i="12" a="1"/>
  <c r="J207" i="12" s="1"/>
  <c r="K207" i="12" a="1"/>
  <c r="K207" i="12" s="1"/>
  <c r="L207" i="12" a="1"/>
  <c r="L207" i="12" s="1"/>
  <c r="M207" i="12" a="1"/>
  <c r="M207" i="12" s="1"/>
  <c r="N207" i="12" a="1"/>
  <c r="N207" i="12" s="1"/>
  <c r="O207" i="12" a="1"/>
  <c r="O207" i="12" s="1"/>
  <c r="P207" i="12" a="1"/>
  <c r="P207" i="12" s="1"/>
  <c r="Q207" i="12" a="1"/>
  <c r="Q207" i="12" s="1"/>
  <c r="R207" i="12" a="1"/>
  <c r="R207" i="12" s="1"/>
  <c r="S207" i="12" a="1"/>
  <c r="S207" i="12" s="1"/>
  <c r="T207" i="12" a="1"/>
  <c r="T207" i="12" s="1"/>
  <c r="U207" i="12" a="1"/>
  <c r="U207" i="12" s="1"/>
  <c r="V207" i="12" a="1"/>
  <c r="V207" i="12" s="1"/>
  <c r="W207" i="12" a="1"/>
  <c r="W207" i="12" s="1"/>
  <c r="X207" i="12" a="1"/>
  <c r="X207" i="12" s="1"/>
  <c r="C208" i="12" a="1"/>
  <c r="C208" i="12" s="1"/>
  <c r="D208" i="12" a="1"/>
  <c r="D208" i="12" s="1"/>
  <c r="E208" i="12" a="1"/>
  <c r="E208" i="12" s="1"/>
  <c r="F208" i="12" a="1"/>
  <c r="F208" i="12" s="1"/>
  <c r="G208" i="12" a="1"/>
  <c r="G208" i="12" s="1"/>
  <c r="H208" i="12" a="1"/>
  <c r="H208" i="12" s="1"/>
  <c r="I208" i="12" a="1"/>
  <c r="I208" i="12" s="1"/>
  <c r="J208" i="12" a="1"/>
  <c r="J208" i="12" s="1"/>
  <c r="K208" i="12" a="1"/>
  <c r="K208" i="12" s="1"/>
  <c r="L208" i="12" a="1"/>
  <c r="L208" i="12" s="1"/>
  <c r="M208" i="12" a="1"/>
  <c r="M208" i="12" s="1"/>
  <c r="N208" i="12" a="1"/>
  <c r="N208" i="12" s="1"/>
  <c r="O208" i="12" a="1"/>
  <c r="O208" i="12" s="1"/>
  <c r="P208" i="12" a="1"/>
  <c r="P208" i="12" s="1"/>
  <c r="Q208" i="12" a="1"/>
  <c r="Q208" i="12" s="1"/>
  <c r="R208" i="12" a="1"/>
  <c r="R208" i="12" s="1"/>
  <c r="S208" i="12" a="1"/>
  <c r="S208" i="12" s="1"/>
  <c r="T208" i="12" a="1"/>
  <c r="T208" i="12" s="1"/>
  <c r="U208" i="12" a="1"/>
  <c r="U208" i="12" s="1"/>
  <c r="V208" i="12" a="1"/>
  <c r="V208" i="12" s="1"/>
  <c r="W208" i="12" a="1"/>
  <c r="W208" i="12" s="1"/>
  <c r="X208" i="12" a="1"/>
  <c r="X208" i="12" s="1"/>
  <c r="C209" i="12" a="1"/>
  <c r="C209" i="12" s="1"/>
  <c r="D209" i="12" a="1"/>
  <c r="D209" i="12" s="1"/>
  <c r="E209" i="12" a="1"/>
  <c r="E209" i="12" s="1"/>
  <c r="F209" i="12" a="1"/>
  <c r="F209" i="12" s="1"/>
  <c r="G209" i="12" a="1"/>
  <c r="G209" i="12" s="1"/>
  <c r="H209" i="12" a="1"/>
  <c r="H209" i="12" s="1"/>
  <c r="I209" i="12" a="1"/>
  <c r="I209" i="12" s="1"/>
  <c r="J209" i="12" a="1"/>
  <c r="J209" i="12" s="1"/>
  <c r="K209" i="12" a="1"/>
  <c r="K209" i="12" s="1"/>
  <c r="L209" i="12" a="1"/>
  <c r="L209" i="12" s="1"/>
  <c r="M209" i="12" a="1"/>
  <c r="M209" i="12" s="1"/>
  <c r="N209" i="12" a="1"/>
  <c r="N209" i="12" s="1"/>
  <c r="O209" i="12" a="1"/>
  <c r="O209" i="12" s="1"/>
  <c r="P209" i="12" a="1"/>
  <c r="P209" i="12" s="1"/>
  <c r="Q209" i="12" a="1"/>
  <c r="Q209" i="12" s="1"/>
  <c r="R209" i="12" a="1"/>
  <c r="R209" i="12" s="1"/>
  <c r="S209" i="12" a="1"/>
  <c r="S209" i="12" s="1"/>
  <c r="T209" i="12" a="1"/>
  <c r="T209" i="12" s="1"/>
  <c r="U209" i="12" a="1"/>
  <c r="U209" i="12" s="1"/>
  <c r="V209" i="12" a="1"/>
  <c r="V209" i="12" s="1"/>
  <c r="W209" i="12" a="1"/>
  <c r="W209" i="12" s="1"/>
  <c r="X209" i="12" a="1"/>
  <c r="X209" i="12" s="1"/>
  <c r="X180" i="12" a="1"/>
  <c r="X180" i="12" s="1"/>
  <c r="W180" i="12" a="1"/>
  <c r="W180" i="12" s="1"/>
  <c r="V180" i="12" a="1"/>
  <c r="V180" i="12" s="1"/>
  <c r="U180" i="12" a="1"/>
  <c r="U180" i="12" s="1"/>
  <c r="T180" i="12" a="1"/>
  <c r="T180" i="12" s="1"/>
  <c r="S180" i="12" a="1"/>
  <c r="S180" i="12" s="1"/>
  <c r="R180" i="12" a="1"/>
  <c r="R180" i="12" s="1"/>
  <c r="Q180" i="12" a="1"/>
  <c r="Q180" i="12" s="1"/>
  <c r="P180" i="12" a="1"/>
  <c r="P180" i="12" s="1"/>
  <c r="O180" i="12" a="1"/>
  <c r="O180" i="12" s="1"/>
  <c r="N180" i="12" a="1"/>
  <c r="N180" i="12" s="1"/>
  <c r="M180" i="12" a="1"/>
  <c r="M180" i="12" s="1"/>
  <c r="L180" i="12" a="1"/>
  <c r="L180" i="12" s="1"/>
  <c r="K180" i="12" a="1"/>
  <c r="K180" i="12" s="1"/>
  <c r="J180" i="12" a="1"/>
  <c r="J180" i="12" s="1"/>
  <c r="I180" i="12" a="1"/>
  <c r="I180" i="12" s="1"/>
  <c r="H180" i="12" a="1"/>
  <c r="H180" i="12" s="1"/>
  <c r="G180" i="12" a="1"/>
  <c r="G180" i="12" s="1"/>
  <c r="F180" i="12" a="1"/>
  <c r="F180" i="12" s="1"/>
  <c r="E180" i="12" a="1"/>
  <c r="E180" i="12" s="1"/>
  <c r="D180" i="12" a="1"/>
  <c r="D180" i="12" s="1"/>
  <c r="C180" i="12" a="1"/>
  <c r="C180" i="12" s="1"/>
  <c r="C145" i="12" a="1"/>
  <c r="C145" i="12" s="1"/>
  <c r="D145" i="12" a="1"/>
  <c r="D145" i="12" s="1"/>
  <c r="E145" i="12" a="1"/>
  <c r="E145" i="12" s="1"/>
  <c r="F145" i="12" a="1"/>
  <c r="F145" i="12" s="1"/>
  <c r="G145" i="12" a="1"/>
  <c r="G145" i="12" s="1"/>
  <c r="H145" i="12" a="1"/>
  <c r="H145" i="12" s="1"/>
  <c r="I145" i="12" a="1"/>
  <c r="I145" i="12" s="1"/>
  <c r="J145" i="12" a="1"/>
  <c r="J145" i="12" s="1"/>
  <c r="K145" i="12" a="1"/>
  <c r="K145" i="12" s="1"/>
  <c r="L145" i="12" a="1"/>
  <c r="L145" i="12" s="1"/>
  <c r="M145" i="12" a="1"/>
  <c r="M145" i="12" s="1"/>
  <c r="N145" i="12" a="1"/>
  <c r="N145" i="12" s="1"/>
  <c r="O145" i="12" a="1"/>
  <c r="O145" i="12" s="1"/>
  <c r="P145" i="12" a="1"/>
  <c r="P145" i="12" s="1"/>
  <c r="Q145" i="12" a="1"/>
  <c r="Q145" i="12" s="1"/>
  <c r="R145" i="12" a="1"/>
  <c r="R145" i="12" s="1"/>
  <c r="S145" i="12" a="1"/>
  <c r="S145" i="12" s="1"/>
  <c r="T145" i="12" a="1"/>
  <c r="T145" i="12" s="1"/>
  <c r="U145" i="12" a="1"/>
  <c r="U145" i="12" s="1"/>
  <c r="V145" i="12" a="1"/>
  <c r="V145" i="12" s="1"/>
  <c r="W145" i="12" a="1"/>
  <c r="W145" i="12" s="1"/>
  <c r="X145" i="12" a="1"/>
  <c r="X145" i="12" s="1"/>
  <c r="C146" i="12" a="1"/>
  <c r="C146" i="12" s="1"/>
  <c r="D146" i="12" a="1"/>
  <c r="D146" i="12" s="1"/>
  <c r="E146" i="12" a="1"/>
  <c r="E146" i="12" s="1"/>
  <c r="F146" i="12" a="1"/>
  <c r="F146" i="12" s="1"/>
  <c r="G146" i="12" a="1"/>
  <c r="G146" i="12" s="1"/>
  <c r="H146" i="12" a="1"/>
  <c r="H146" i="12" s="1"/>
  <c r="I146" i="12" a="1"/>
  <c r="I146" i="12" s="1"/>
  <c r="J146" i="12" a="1"/>
  <c r="J146" i="12" s="1"/>
  <c r="K146" i="12" a="1"/>
  <c r="K146" i="12" s="1"/>
  <c r="L146" i="12" a="1"/>
  <c r="L146" i="12" s="1"/>
  <c r="M146" i="12" a="1"/>
  <c r="M146" i="12" s="1"/>
  <c r="N146" i="12" a="1"/>
  <c r="N146" i="12" s="1"/>
  <c r="O146" i="12" a="1"/>
  <c r="O146" i="12" s="1"/>
  <c r="P146" i="12" a="1"/>
  <c r="P146" i="12" s="1"/>
  <c r="Q146" i="12" a="1"/>
  <c r="Q146" i="12" s="1"/>
  <c r="R146" i="12" a="1"/>
  <c r="R146" i="12" s="1"/>
  <c r="S146" i="12" a="1"/>
  <c r="S146" i="12" s="1"/>
  <c r="T146" i="12" a="1"/>
  <c r="T146" i="12" s="1"/>
  <c r="U146" i="12" a="1"/>
  <c r="U146" i="12" s="1"/>
  <c r="V146" i="12" a="1"/>
  <c r="V146" i="12" s="1"/>
  <c r="W146" i="12" a="1"/>
  <c r="W146" i="12" s="1"/>
  <c r="X146" i="12" a="1"/>
  <c r="X146" i="12" s="1"/>
  <c r="C147" i="12" a="1"/>
  <c r="C147" i="12" s="1"/>
  <c r="D147" i="12" a="1"/>
  <c r="D147" i="12" s="1"/>
  <c r="E147" i="12" a="1"/>
  <c r="E147" i="12" s="1"/>
  <c r="F147" i="12" a="1"/>
  <c r="F147" i="12" s="1"/>
  <c r="G147" i="12" a="1"/>
  <c r="G147" i="12" s="1"/>
  <c r="H147" i="12" a="1"/>
  <c r="H147" i="12" s="1"/>
  <c r="I147" i="12" a="1"/>
  <c r="I147" i="12" s="1"/>
  <c r="J147" i="12" a="1"/>
  <c r="J147" i="12" s="1"/>
  <c r="K147" i="12" a="1"/>
  <c r="K147" i="12" s="1"/>
  <c r="L147" i="12" a="1"/>
  <c r="L147" i="12" s="1"/>
  <c r="M147" i="12" a="1"/>
  <c r="M147" i="12" s="1"/>
  <c r="N147" i="12" a="1"/>
  <c r="N147" i="12" s="1"/>
  <c r="O147" i="12" a="1"/>
  <c r="O147" i="12" s="1"/>
  <c r="P147" i="12" a="1"/>
  <c r="P147" i="12" s="1"/>
  <c r="Q147" i="12" a="1"/>
  <c r="Q147" i="12" s="1"/>
  <c r="R147" i="12" a="1"/>
  <c r="R147" i="12" s="1"/>
  <c r="S147" i="12" a="1"/>
  <c r="S147" i="12" s="1"/>
  <c r="T147" i="12" a="1"/>
  <c r="T147" i="12" s="1"/>
  <c r="U147" i="12" a="1"/>
  <c r="U147" i="12" s="1"/>
  <c r="V147" i="12" a="1"/>
  <c r="V147" i="12" s="1"/>
  <c r="W147" i="12" a="1"/>
  <c r="W147" i="12" s="1"/>
  <c r="X147" i="12" a="1"/>
  <c r="X147" i="12" s="1"/>
  <c r="C148" i="12" a="1"/>
  <c r="C148" i="12" s="1"/>
  <c r="D148" i="12" a="1"/>
  <c r="D148" i="12" s="1"/>
  <c r="E148" i="12" a="1"/>
  <c r="E148" i="12" s="1"/>
  <c r="F148" i="12" a="1"/>
  <c r="F148" i="12" s="1"/>
  <c r="G148" i="12" a="1"/>
  <c r="G148" i="12" s="1"/>
  <c r="H148" i="12" a="1"/>
  <c r="H148" i="12" s="1"/>
  <c r="I148" i="12" a="1"/>
  <c r="I148" i="12" s="1"/>
  <c r="J148" i="12" a="1"/>
  <c r="J148" i="12" s="1"/>
  <c r="K148" i="12" a="1"/>
  <c r="K148" i="12" s="1"/>
  <c r="L148" i="12" a="1"/>
  <c r="L148" i="12" s="1"/>
  <c r="M148" i="12" a="1"/>
  <c r="M148" i="12" s="1"/>
  <c r="N148" i="12" a="1"/>
  <c r="N148" i="12" s="1"/>
  <c r="O148" i="12" a="1"/>
  <c r="O148" i="12" s="1"/>
  <c r="P148" i="12" a="1"/>
  <c r="P148" i="12" s="1"/>
  <c r="Q148" i="12" a="1"/>
  <c r="Q148" i="12" s="1"/>
  <c r="R148" i="12" a="1"/>
  <c r="R148" i="12" s="1"/>
  <c r="S148" i="12" a="1"/>
  <c r="S148" i="12" s="1"/>
  <c r="T148" i="12" a="1"/>
  <c r="T148" i="12" s="1"/>
  <c r="U148" i="12" a="1"/>
  <c r="U148" i="12" s="1"/>
  <c r="V148" i="12" a="1"/>
  <c r="V148" i="12" s="1"/>
  <c r="W148" i="12" a="1"/>
  <c r="W148" i="12" s="1"/>
  <c r="X148" i="12" a="1"/>
  <c r="X148" i="12" s="1"/>
  <c r="C149" i="12" a="1"/>
  <c r="C149" i="12" s="1"/>
  <c r="D149" i="12" a="1"/>
  <c r="D149" i="12" s="1"/>
  <c r="E149" i="12" a="1"/>
  <c r="E149" i="12" s="1"/>
  <c r="F149" i="12" a="1"/>
  <c r="F149" i="12" s="1"/>
  <c r="G149" i="12" a="1"/>
  <c r="G149" i="12" s="1"/>
  <c r="H149" i="12" a="1"/>
  <c r="H149" i="12" s="1"/>
  <c r="I149" i="12" a="1"/>
  <c r="I149" i="12" s="1"/>
  <c r="J149" i="12" a="1"/>
  <c r="J149" i="12" s="1"/>
  <c r="K149" i="12" a="1"/>
  <c r="K149" i="12" s="1"/>
  <c r="L149" i="12" a="1"/>
  <c r="L149" i="12" s="1"/>
  <c r="M149" i="12" a="1"/>
  <c r="M149" i="12" s="1"/>
  <c r="N149" i="12" a="1"/>
  <c r="N149" i="12" s="1"/>
  <c r="O149" i="12" a="1"/>
  <c r="O149" i="12" s="1"/>
  <c r="P149" i="12" a="1"/>
  <c r="P149" i="12" s="1"/>
  <c r="Q149" i="12" a="1"/>
  <c r="Q149" i="12" s="1"/>
  <c r="R149" i="12" a="1"/>
  <c r="R149" i="12" s="1"/>
  <c r="S149" i="12" a="1"/>
  <c r="S149" i="12" s="1"/>
  <c r="T149" i="12" a="1"/>
  <c r="T149" i="12" s="1"/>
  <c r="U149" i="12" a="1"/>
  <c r="U149" i="12" s="1"/>
  <c r="V149" i="12" a="1"/>
  <c r="V149" i="12" s="1"/>
  <c r="W149" i="12" a="1"/>
  <c r="W149" i="12" s="1"/>
  <c r="X149" i="12" a="1"/>
  <c r="X149" i="12" s="1"/>
  <c r="C150" i="12" a="1"/>
  <c r="C150" i="12" s="1"/>
  <c r="D150" i="12" a="1"/>
  <c r="D150" i="12" s="1"/>
  <c r="E150" i="12" a="1"/>
  <c r="E150" i="12" s="1"/>
  <c r="F150" i="12" a="1"/>
  <c r="F150" i="12" s="1"/>
  <c r="G150" i="12" a="1"/>
  <c r="G150" i="12" s="1"/>
  <c r="H150" i="12" a="1"/>
  <c r="H150" i="12" s="1"/>
  <c r="I150" i="12" a="1"/>
  <c r="I150" i="12" s="1"/>
  <c r="J150" i="12" a="1"/>
  <c r="J150" i="12" s="1"/>
  <c r="K150" i="12" a="1"/>
  <c r="K150" i="12" s="1"/>
  <c r="L150" i="12" a="1"/>
  <c r="L150" i="12" s="1"/>
  <c r="M150" i="12" a="1"/>
  <c r="M150" i="12" s="1"/>
  <c r="N150" i="12" a="1"/>
  <c r="N150" i="12" s="1"/>
  <c r="O150" i="12" a="1"/>
  <c r="O150" i="12" s="1"/>
  <c r="P150" i="12" a="1"/>
  <c r="P150" i="12" s="1"/>
  <c r="Q150" i="12" a="1"/>
  <c r="Q150" i="12" s="1"/>
  <c r="R150" i="12" a="1"/>
  <c r="R150" i="12" s="1"/>
  <c r="S150" i="12" a="1"/>
  <c r="S150" i="12" s="1"/>
  <c r="T150" i="12" a="1"/>
  <c r="T150" i="12" s="1"/>
  <c r="U150" i="12" a="1"/>
  <c r="U150" i="12" s="1"/>
  <c r="V150" i="12" a="1"/>
  <c r="V150" i="12" s="1"/>
  <c r="W150" i="12" a="1"/>
  <c r="W150" i="12" s="1"/>
  <c r="X150" i="12" a="1"/>
  <c r="X150" i="12" s="1"/>
  <c r="C151" i="12" a="1"/>
  <c r="C151" i="12" s="1"/>
  <c r="D151" i="12" a="1"/>
  <c r="D151" i="12" s="1"/>
  <c r="E151" i="12" a="1"/>
  <c r="E151" i="12" s="1"/>
  <c r="F151" i="12" a="1"/>
  <c r="F151" i="12" s="1"/>
  <c r="G151" i="12" a="1"/>
  <c r="G151" i="12" s="1"/>
  <c r="H151" i="12" a="1"/>
  <c r="H151" i="12" s="1"/>
  <c r="I151" i="12" a="1"/>
  <c r="I151" i="12" s="1"/>
  <c r="J151" i="12" a="1"/>
  <c r="J151" i="12" s="1"/>
  <c r="K151" i="12" a="1"/>
  <c r="K151" i="12" s="1"/>
  <c r="L151" i="12" a="1"/>
  <c r="L151" i="12" s="1"/>
  <c r="M151" i="12" a="1"/>
  <c r="M151" i="12" s="1"/>
  <c r="N151" i="12" a="1"/>
  <c r="N151" i="12" s="1"/>
  <c r="O151" i="12" a="1"/>
  <c r="O151" i="12" s="1"/>
  <c r="P151" i="12" a="1"/>
  <c r="P151" i="12" s="1"/>
  <c r="Q151" i="12" a="1"/>
  <c r="Q151" i="12" s="1"/>
  <c r="R151" i="12" a="1"/>
  <c r="R151" i="12" s="1"/>
  <c r="S151" i="12" a="1"/>
  <c r="S151" i="12" s="1"/>
  <c r="T151" i="12" a="1"/>
  <c r="T151" i="12" s="1"/>
  <c r="U151" i="12" a="1"/>
  <c r="U151" i="12" s="1"/>
  <c r="V151" i="12" a="1"/>
  <c r="V151" i="12" s="1"/>
  <c r="W151" i="12" a="1"/>
  <c r="W151" i="12" s="1"/>
  <c r="X151" i="12" a="1"/>
  <c r="X151" i="12" s="1"/>
  <c r="C152" i="12" a="1"/>
  <c r="C152" i="12" s="1"/>
  <c r="D152" i="12" a="1"/>
  <c r="D152" i="12" s="1"/>
  <c r="E152" i="12" a="1"/>
  <c r="E152" i="12" s="1"/>
  <c r="F152" i="12" a="1"/>
  <c r="F152" i="12" s="1"/>
  <c r="G152" i="12" a="1"/>
  <c r="G152" i="12" s="1"/>
  <c r="H152" i="12" a="1"/>
  <c r="H152" i="12" s="1"/>
  <c r="I152" i="12" a="1"/>
  <c r="I152" i="12" s="1"/>
  <c r="J152" i="12" a="1"/>
  <c r="J152" i="12" s="1"/>
  <c r="K152" i="12" a="1"/>
  <c r="K152" i="12" s="1"/>
  <c r="L152" i="12" a="1"/>
  <c r="L152" i="12" s="1"/>
  <c r="M152" i="12" a="1"/>
  <c r="M152" i="12" s="1"/>
  <c r="N152" i="12" a="1"/>
  <c r="N152" i="12" s="1"/>
  <c r="O152" i="12" a="1"/>
  <c r="O152" i="12" s="1"/>
  <c r="P152" i="12" a="1"/>
  <c r="P152" i="12" s="1"/>
  <c r="Q152" i="12" a="1"/>
  <c r="Q152" i="12" s="1"/>
  <c r="R152" i="12" a="1"/>
  <c r="R152" i="12" s="1"/>
  <c r="S152" i="12" a="1"/>
  <c r="S152" i="12" s="1"/>
  <c r="T152" i="12" a="1"/>
  <c r="T152" i="12" s="1"/>
  <c r="U152" i="12" a="1"/>
  <c r="U152" i="12" s="1"/>
  <c r="V152" i="12" a="1"/>
  <c r="V152" i="12" s="1"/>
  <c r="W152" i="12" a="1"/>
  <c r="W152" i="12" s="1"/>
  <c r="X152" i="12" a="1"/>
  <c r="X152" i="12" s="1"/>
  <c r="C153" i="12" a="1"/>
  <c r="C153" i="12" s="1"/>
  <c r="D153" i="12" a="1"/>
  <c r="D153" i="12" s="1"/>
  <c r="E153" i="12" a="1"/>
  <c r="E153" i="12" s="1"/>
  <c r="F153" i="12" a="1"/>
  <c r="F153" i="12" s="1"/>
  <c r="G153" i="12" a="1"/>
  <c r="G153" i="12" s="1"/>
  <c r="H153" i="12" a="1"/>
  <c r="H153" i="12" s="1"/>
  <c r="I153" i="12" a="1"/>
  <c r="I153" i="12" s="1"/>
  <c r="J153" i="12" a="1"/>
  <c r="J153" i="12" s="1"/>
  <c r="K153" i="12" a="1"/>
  <c r="K153" i="12" s="1"/>
  <c r="L153" i="12" a="1"/>
  <c r="L153" i="12" s="1"/>
  <c r="M153" i="12" a="1"/>
  <c r="M153" i="12" s="1"/>
  <c r="N153" i="12" a="1"/>
  <c r="N153" i="12" s="1"/>
  <c r="O153" i="12" a="1"/>
  <c r="O153" i="12" s="1"/>
  <c r="P153" i="12" a="1"/>
  <c r="P153" i="12" s="1"/>
  <c r="Q153" i="12" a="1"/>
  <c r="Q153" i="12" s="1"/>
  <c r="R153" i="12" a="1"/>
  <c r="R153" i="12" s="1"/>
  <c r="S153" i="12" a="1"/>
  <c r="S153" i="12" s="1"/>
  <c r="T153" i="12" a="1"/>
  <c r="T153" i="12" s="1"/>
  <c r="U153" i="12" a="1"/>
  <c r="U153" i="12" s="1"/>
  <c r="V153" i="12" a="1"/>
  <c r="V153" i="12" s="1"/>
  <c r="W153" i="12" a="1"/>
  <c r="W153" i="12" s="1"/>
  <c r="X153" i="12" a="1"/>
  <c r="X153" i="12" s="1"/>
  <c r="C154" i="12" a="1"/>
  <c r="C154" i="12" s="1"/>
  <c r="D154" i="12" a="1"/>
  <c r="D154" i="12" s="1"/>
  <c r="E154" i="12" a="1"/>
  <c r="E154" i="12" s="1"/>
  <c r="F154" i="12" a="1"/>
  <c r="F154" i="12" s="1"/>
  <c r="G154" i="12" a="1"/>
  <c r="G154" i="12" s="1"/>
  <c r="H154" i="12" a="1"/>
  <c r="H154" i="12" s="1"/>
  <c r="I154" i="12" a="1"/>
  <c r="I154" i="12" s="1"/>
  <c r="J154" i="12" a="1"/>
  <c r="J154" i="12" s="1"/>
  <c r="K154" i="12" a="1"/>
  <c r="K154" i="12" s="1"/>
  <c r="L154" i="12" a="1"/>
  <c r="L154" i="12" s="1"/>
  <c r="M154" i="12" a="1"/>
  <c r="M154" i="12" s="1"/>
  <c r="N154" i="12" a="1"/>
  <c r="N154" i="12" s="1"/>
  <c r="O154" i="12" a="1"/>
  <c r="O154" i="12" s="1"/>
  <c r="P154" i="12" a="1"/>
  <c r="P154" i="12" s="1"/>
  <c r="Q154" i="12" a="1"/>
  <c r="Q154" i="12" s="1"/>
  <c r="R154" i="12" a="1"/>
  <c r="R154" i="12" s="1"/>
  <c r="S154" i="12" a="1"/>
  <c r="S154" i="12" s="1"/>
  <c r="T154" i="12" a="1"/>
  <c r="T154" i="12" s="1"/>
  <c r="U154" i="12" a="1"/>
  <c r="U154" i="12" s="1"/>
  <c r="V154" i="12" a="1"/>
  <c r="V154" i="12" s="1"/>
  <c r="W154" i="12" a="1"/>
  <c r="W154" i="12" s="1"/>
  <c r="X154" i="12" a="1"/>
  <c r="X154" i="12" s="1"/>
  <c r="C155" i="12" a="1"/>
  <c r="C155" i="12" s="1"/>
  <c r="D155" i="12" a="1"/>
  <c r="D155" i="12" s="1"/>
  <c r="E155" i="12" a="1"/>
  <c r="E155" i="12" s="1"/>
  <c r="F155" i="12" a="1"/>
  <c r="F155" i="12" s="1"/>
  <c r="G155" i="12" a="1"/>
  <c r="G155" i="12" s="1"/>
  <c r="H155" i="12" a="1"/>
  <c r="H155" i="12" s="1"/>
  <c r="I155" i="12" a="1"/>
  <c r="I155" i="12" s="1"/>
  <c r="J155" i="12" a="1"/>
  <c r="J155" i="12" s="1"/>
  <c r="K155" i="12" a="1"/>
  <c r="K155" i="12" s="1"/>
  <c r="L155" i="12" a="1"/>
  <c r="L155" i="12" s="1"/>
  <c r="M155" i="12" a="1"/>
  <c r="M155" i="12" s="1"/>
  <c r="N155" i="12" a="1"/>
  <c r="N155" i="12" s="1"/>
  <c r="O155" i="12" a="1"/>
  <c r="O155" i="12" s="1"/>
  <c r="P155" i="12" a="1"/>
  <c r="P155" i="12" s="1"/>
  <c r="Q155" i="12" a="1"/>
  <c r="Q155" i="12" s="1"/>
  <c r="R155" i="12" a="1"/>
  <c r="R155" i="12" s="1"/>
  <c r="S155" i="12" a="1"/>
  <c r="S155" i="12" s="1"/>
  <c r="T155" i="12" a="1"/>
  <c r="T155" i="12" s="1"/>
  <c r="U155" i="12" a="1"/>
  <c r="U155" i="12" s="1"/>
  <c r="V155" i="12" a="1"/>
  <c r="V155" i="12" s="1"/>
  <c r="W155" i="12" a="1"/>
  <c r="W155" i="12" s="1"/>
  <c r="X155" i="12" a="1"/>
  <c r="X155" i="12" s="1"/>
  <c r="C156" i="12" a="1"/>
  <c r="C156" i="12" s="1"/>
  <c r="D156" i="12" a="1"/>
  <c r="D156" i="12" s="1"/>
  <c r="E156" i="12" a="1"/>
  <c r="E156" i="12" s="1"/>
  <c r="F156" i="12" a="1"/>
  <c r="F156" i="12" s="1"/>
  <c r="G156" i="12" a="1"/>
  <c r="G156" i="12" s="1"/>
  <c r="H156" i="12" a="1"/>
  <c r="H156" i="12" s="1"/>
  <c r="I156" i="12" a="1"/>
  <c r="I156" i="12" s="1"/>
  <c r="J156" i="12" a="1"/>
  <c r="J156" i="12" s="1"/>
  <c r="K156" i="12" a="1"/>
  <c r="K156" i="12" s="1"/>
  <c r="L156" i="12" a="1"/>
  <c r="L156" i="12" s="1"/>
  <c r="M156" i="12" a="1"/>
  <c r="M156" i="12" s="1"/>
  <c r="N156" i="12" a="1"/>
  <c r="N156" i="12" s="1"/>
  <c r="O156" i="12" a="1"/>
  <c r="O156" i="12" s="1"/>
  <c r="P156" i="12" a="1"/>
  <c r="P156" i="12" s="1"/>
  <c r="Q156" i="12" a="1"/>
  <c r="Q156" i="12" s="1"/>
  <c r="R156" i="12" a="1"/>
  <c r="R156" i="12" s="1"/>
  <c r="S156" i="12" a="1"/>
  <c r="S156" i="12" s="1"/>
  <c r="T156" i="12" a="1"/>
  <c r="T156" i="12" s="1"/>
  <c r="U156" i="12" a="1"/>
  <c r="U156" i="12" s="1"/>
  <c r="V156" i="12" a="1"/>
  <c r="V156" i="12" s="1"/>
  <c r="W156" i="12" a="1"/>
  <c r="W156" i="12" s="1"/>
  <c r="X156" i="12" a="1"/>
  <c r="X156" i="12" s="1"/>
  <c r="C157" i="12" a="1"/>
  <c r="C157" i="12" s="1"/>
  <c r="D157" i="12" a="1"/>
  <c r="D157" i="12" s="1"/>
  <c r="E157" i="12" a="1"/>
  <c r="E157" i="12" s="1"/>
  <c r="F157" i="12" a="1"/>
  <c r="F157" i="12" s="1"/>
  <c r="G157" i="12" a="1"/>
  <c r="G157" i="12" s="1"/>
  <c r="H157" i="12" a="1"/>
  <c r="H157" i="12" s="1"/>
  <c r="I157" i="12" a="1"/>
  <c r="I157" i="12" s="1"/>
  <c r="J157" i="12" a="1"/>
  <c r="J157" i="12" s="1"/>
  <c r="K157" i="12" a="1"/>
  <c r="K157" i="12" s="1"/>
  <c r="L157" i="12" a="1"/>
  <c r="L157" i="12" s="1"/>
  <c r="M157" i="12" a="1"/>
  <c r="M157" i="12" s="1"/>
  <c r="N157" i="12" a="1"/>
  <c r="N157" i="12" s="1"/>
  <c r="O157" i="12" a="1"/>
  <c r="O157" i="12" s="1"/>
  <c r="P157" i="12" a="1"/>
  <c r="P157" i="12" s="1"/>
  <c r="Q157" i="12" a="1"/>
  <c r="Q157" i="12" s="1"/>
  <c r="R157" i="12" a="1"/>
  <c r="R157" i="12" s="1"/>
  <c r="S157" i="12" a="1"/>
  <c r="S157" i="12" s="1"/>
  <c r="T157" i="12" a="1"/>
  <c r="T157" i="12" s="1"/>
  <c r="U157" i="12" a="1"/>
  <c r="U157" i="12" s="1"/>
  <c r="V157" i="12" a="1"/>
  <c r="V157" i="12" s="1"/>
  <c r="W157" i="12" a="1"/>
  <c r="W157" i="12" s="1"/>
  <c r="X157" i="12" a="1"/>
  <c r="X157" i="12" s="1"/>
  <c r="C158" i="12" a="1"/>
  <c r="C158" i="12" s="1"/>
  <c r="D158" i="12" a="1"/>
  <c r="D158" i="12" s="1"/>
  <c r="E158" i="12" a="1"/>
  <c r="E158" i="12" s="1"/>
  <c r="F158" i="12" a="1"/>
  <c r="F158" i="12" s="1"/>
  <c r="G158" i="12" a="1"/>
  <c r="G158" i="12" s="1"/>
  <c r="H158" i="12" a="1"/>
  <c r="H158" i="12" s="1"/>
  <c r="I158" i="12" a="1"/>
  <c r="I158" i="12" s="1"/>
  <c r="J158" i="12" a="1"/>
  <c r="J158" i="12" s="1"/>
  <c r="K158" i="12" a="1"/>
  <c r="K158" i="12" s="1"/>
  <c r="L158" i="12" a="1"/>
  <c r="L158" i="12" s="1"/>
  <c r="M158" i="12" a="1"/>
  <c r="M158" i="12" s="1"/>
  <c r="N158" i="12" a="1"/>
  <c r="N158" i="12" s="1"/>
  <c r="O158" i="12" a="1"/>
  <c r="O158" i="12" s="1"/>
  <c r="P158" i="12" a="1"/>
  <c r="P158" i="12" s="1"/>
  <c r="Q158" i="12" a="1"/>
  <c r="Q158" i="12" s="1"/>
  <c r="R158" i="12" a="1"/>
  <c r="R158" i="12" s="1"/>
  <c r="S158" i="12" a="1"/>
  <c r="S158" i="12" s="1"/>
  <c r="T158" i="12" a="1"/>
  <c r="T158" i="12" s="1"/>
  <c r="U158" i="12" a="1"/>
  <c r="U158" i="12" s="1"/>
  <c r="V158" i="12" a="1"/>
  <c r="V158" i="12" s="1"/>
  <c r="W158" i="12" a="1"/>
  <c r="W158" i="12" s="1"/>
  <c r="X158" i="12" a="1"/>
  <c r="X158" i="12" s="1"/>
  <c r="C159" i="12" a="1"/>
  <c r="C159" i="12" s="1"/>
  <c r="D159" i="12" a="1"/>
  <c r="D159" i="12" s="1"/>
  <c r="E159" i="12" a="1"/>
  <c r="E159" i="12" s="1"/>
  <c r="F159" i="12" a="1"/>
  <c r="F159" i="12" s="1"/>
  <c r="G159" i="12" a="1"/>
  <c r="G159" i="12" s="1"/>
  <c r="H159" i="12" a="1"/>
  <c r="H159" i="12" s="1"/>
  <c r="I159" i="12" a="1"/>
  <c r="I159" i="12" s="1"/>
  <c r="J159" i="12" a="1"/>
  <c r="J159" i="12" s="1"/>
  <c r="K159" i="12" a="1"/>
  <c r="K159" i="12" s="1"/>
  <c r="L159" i="12" a="1"/>
  <c r="L159" i="12" s="1"/>
  <c r="M159" i="12" a="1"/>
  <c r="M159" i="12" s="1"/>
  <c r="N159" i="12" a="1"/>
  <c r="N159" i="12" s="1"/>
  <c r="O159" i="12" a="1"/>
  <c r="O159" i="12" s="1"/>
  <c r="P159" i="12" a="1"/>
  <c r="P159" i="12" s="1"/>
  <c r="Q159" i="12" a="1"/>
  <c r="Q159" i="12" s="1"/>
  <c r="R159" i="12" a="1"/>
  <c r="R159" i="12" s="1"/>
  <c r="S159" i="12" a="1"/>
  <c r="S159" i="12" s="1"/>
  <c r="T159" i="12" a="1"/>
  <c r="T159" i="12" s="1"/>
  <c r="U159" i="12" a="1"/>
  <c r="U159" i="12" s="1"/>
  <c r="V159" i="12" a="1"/>
  <c r="V159" i="12" s="1"/>
  <c r="W159" i="12" a="1"/>
  <c r="W159" i="12" s="1"/>
  <c r="X159" i="12" a="1"/>
  <c r="X159" i="12" s="1"/>
  <c r="C160" i="12" a="1"/>
  <c r="C160" i="12" s="1"/>
  <c r="D160" i="12" a="1"/>
  <c r="D160" i="12" s="1"/>
  <c r="E160" i="12" a="1"/>
  <c r="E160" i="12" s="1"/>
  <c r="F160" i="12" a="1"/>
  <c r="F160" i="12" s="1"/>
  <c r="G160" i="12" a="1"/>
  <c r="G160" i="12" s="1"/>
  <c r="H160" i="12" a="1"/>
  <c r="H160" i="12" s="1"/>
  <c r="I160" i="12" a="1"/>
  <c r="I160" i="12" s="1"/>
  <c r="J160" i="12" a="1"/>
  <c r="J160" i="12" s="1"/>
  <c r="K160" i="12" a="1"/>
  <c r="K160" i="12" s="1"/>
  <c r="L160" i="12" a="1"/>
  <c r="L160" i="12" s="1"/>
  <c r="M160" i="12" a="1"/>
  <c r="M160" i="12" s="1"/>
  <c r="N160" i="12" a="1"/>
  <c r="N160" i="12" s="1"/>
  <c r="O160" i="12" a="1"/>
  <c r="O160" i="12" s="1"/>
  <c r="P160" i="12" a="1"/>
  <c r="P160" i="12" s="1"/>
  <c r="Q160" i="12" a="1"/>
  <c r="Q160" i="12" s="1"/>
  <c r="R160" i="12" a="1"/>
  <c r="R160" i="12" s="1"/>
  <c r="S160" i="12" a="1"/>
  <c r="S160" i="12" s="1"/>
  <c r="T160" i="12" a="1"/>
  <c r="T160" i="12" s="1"/>
  <c r="U160" i="12" a="1"/>
  <c r="U160" i="12" s="1"/>
  <c r="V160" i="12" a="1"/>
  <c r="V160" i="12" s="1"/>
  <c r="W160" i="12" a="1"/>
  <c r="W160" i="12" s="1"/>
  <c r="X160" i="12" a="1"/>
  <c r="X160" i="12" s="1"/>
  <c r="C161" i="12" a="1"/>
  <c r="C161" i="12" s="1"/>
  <c r="D161" i="12" a="1"/>
  <c r="D161" i="12" s="1"/>
  <c r="E161" i="12" a="1"/>
  <c r="E161" i="12" s="1"/>
  <c r="F161" i="12" a="1"/>
  <c r="F161" i="12" s="1"/>
  <c r="G161" i="12" a="1"/>
  <c r="G161" i="12" s="1"/>
  <c r="H161" i="12" a="1"/>
  <c r="H161" i="12" s="1"/>
  <c r="I161" i="12" a="1"/>
  <c r="I161" i="12" s="1"/>
  <c r="J161" i="12" a="1"/>
  <c r="J161" i="12" s="1"/>
  <c r="K161" i="12" a="1"/>
  <c r="K161" i="12" s="1"/>
  <c r="L161" i="12" a="1"/>
  <c r="L161" i="12" s="1"/>
  <c r="M161" i="12" a="1"/>
  <c r="M161" i="12" s="1"/>
  <c r="N161" i="12" a="1"/>
  <c r="N161" i="12" s="1"/>
  <c r="O161" i="12" a="1"/>
  <c r="O161" i="12" s="1"/>
  <c r="P161" i="12" a="1"/>
  <c r="P161" i="12" s="1"/>
  <c r="Q161" i="12" a="1"/>
  <c r="Q161" i="12" s="1"/>
  <c r="R161" i="12" a="1"/>
  <c r="R161" i="12" s="1"/>
  <c r="S161" i="12" a="1"/>
  <c r="S161" i="12" s="1"/>
  <c r="T161" i="12" a="1"/>
  <c r="T161" i="12" s="1"/>
  <c r="U161" i="12" a="1"/>
  <c r="U161" i="12" s="1"/>
  <c r="V161" i="12" a="1"/>
  <c r="V161" i="12" s="1"/>
  <c r="W161" i="12" a="1"/>
  <c r="W161" i="12" s="1"/>
  <c r="X161" i="12" a="1"/>
  <c r="X161" i="12" s="1"/>
  <c r="C162" i="12" a="1"/>
  <c r="C162" i="12" s="1"/>
  <c r="D162" i="12" a="1"/>
  <c r="D162" i="12" s="1"/>
  <c r="E162" i="12" a="1"/>
  <c r="E162" i="12" s="1"/>
  <c r="F162" i="12" a="1"/>
  <c r="F162" i="12" s="1"/>
  <c r="G162" i="12" a="1"/>
  <c r="G162" i="12" s="1"/>
  <c r="H162" i="12" a="1"/>
  <c r="H162" i="12" s="1"/>
  <c r="I162" i="12" a="1"/>
  <c r="I162" i="12" s="1"/>
  <c r="J162" i="12" a="1"/>
  <c r="J162" i="12" s="1"/>
  <c r="K162" i="12" a="1"/>
  <c r="K162" i="12" s="1"/>
  <c r="L162" i="12" a="1"/>
  <c r="L162" i="12" s="1"/>
  <c r="M162" i="12" a="1"/>
  <c r="M162" i="12" s="1"/>
  <c r="N162" i="12" a="1"/>
  <c r="N162" i="12" s="1"/>
  <c r="O162" i="12" a="1"/>
  <c r="O162" i="12" s="1"/>
  <c r="P162" i="12" a="1"/>
  <c r="P162" i="12" s="1"/>
  <c r="Q162" i="12" a="1"/>
  <c r="Q162" i="12" s="1"/>
  <c r="R162" i="12" a="1"/>
  <c r="R162" i="12" s="1"/>
  <c r="S162" i="12" a="1"/>
  <c r="S162" i="12" s="1"/>
  <c r="T162" i="12" a="1"/>
  <c r="T162" i="12" s="1"/>
  <c r="U162" i="12" a="1"/>
  <c r="U162" i="12" s="1"/>
  <c r="V162" i="12" a="1"/>
  <c r="V162" i="12" s="1"/>
  <c r="W162" i="12" a="1"/>
  <c r="W162" i="12" s="1"/>
  <c r="X162" i="12" a="1"/>
  <c r="X162" i="12" s="1"/>
  <c r="C163" i="12" a="1"/>
  <c r="C163" i="12" s="1"/>
  <c r="D163" i="12" a="1"/>
  <c r="D163" i="12" s="1"/>
  <c r="E163" i="12" a="1"/>
  <c r="E163" i="12" s="1"/>
  <c r="F163" i="12" a="1"/>
  <c r="F163" i="12" s="1"/>
  <c r="G163" i="12" a="1"/>
  <c r="G163" i="12" s="1"/>
  <c r="H163" i="12" a="1"/>
  <c r="H163" i="12" s="1"/>
  <c r="I163" i="12" a="1"/>
  <c r="I163" i="12" s="1"/>
  <c r="J163" i="12" a="1"/>
  <c r="J163" i="12" s="1"/>
  <c r="K163" i="12" a="1"/>
  <c r="K163" i="12" s="1"/>
  <c r="L163" i="12" a="1"/>
  <c r="L163" i="12" s="1"/>
  <c r="M163" i="12" a="1"/>
  <c r="M163" i="12" s="1"/>
  <c r="N163" i="12" a="1"/>
  <c r="N163" i="12" s="1"/>
  <c r="O163" i="12" a="1"/>
  <c r="O163" i="12" s="1"/>
  <c r="P163" i="12" a="1"/>
  <c r="P163" i="12" s="1"/>
  <c r="Q163" i="12" a="1"/>
  <c r="Q163" i="12" s="1"/>
  <c r="R163" i="12" a="1"/>
  <c r="R163" i="12" s="1"/>
  <c r="S163" i="12" a="1"/>
  <c r="S163" i="12" s="1"/>
  <c r="T163" i="12" a="1"/>
  <c r="T163" i="12" s="1"/>
  <c r="U163" i="12" a="1"/>
  <c r="U163" i="12" s="1"/>
  <c r="V163" i="12" a="1"/>
  <c r="V163" i="12" s="1"/>
  <c r="W163" i="12" a="1"/>
  <c r="W163" i="12" s="1"/>
  <c r="X163" i="12" a="1"/>
  <c r="X163" i="12" s="1"/>
  <c r="C164" i="12" a="1"/>
  <c r="C164" i="12" s="1"/>
  <c r="D164" i="12" a="1"/>
  <c r="D164" i="12" s="1"/>
  <c r="E164" i="12" a="1"/>
  <c r="E164" i="12" s="1"/>
  <c r="F164" i="12" a="1"/>
  <c r="F164" i="12" s="1"/>
  <c r="G164" i="12" a="1"/>
  <c r="G164" i="12" s="1"/>
  <c r="H164" i="12" a="1"/>
  <c r="H164" i="12" s="1"/>
  <c r="I164" i="12" a="1"/>
  <c r="I164" i="12" s="1"/>
  <c r="J164" i="12" a="1"/>
  <c r="J164" i="12" s="1"/>
  <c r="K164" i="12" a="1"/>
  <c r="K164" i="12" s="1"/>
  <c r="L164" i="12" a="1"/>
  <c r="L164" i="12" s="1"/>
  <c r="M164" i="12" a="1"/>
  <c r="M164" i="12" s="1"/>
  <c r="N164" i="12" a="1"/>
  <c r="N164" i="12" s="1"/>
  <c r="O164" i="12" a="1"/>
  <c r="O164" i="12" s="1"/>
  <c r="P164" i="12" a="1"/>
  <c r="P164" i="12" s="1"/>
  <c r="Q164" i="12" a="1"/>
  <c r="Q164" i="12" s="1"/>
  <c r="R164" i="12" a="1"/>
  <c r="R164" i="12" s="1"/>
  <c r="S164" i="12" a="1"/>
  <c r="S164" i="12" s="1"/>
  <c r="T164" i="12" a="1"/>
  <c r="T164" i="12" s="1"/>
  <c r="U164" i="12" a="1"/>
  <c r="U164" i="12" s="1"/>
  <c r="V164" i="12" a="1"/>
  <c r="V164" i="12" s="1"/>
  <c r="W164" i="12" a="1"/>
  <c r="W164" i="12" s="1"/>
  <c r="X164" i="12" a="1"/>
  <c r="X164" i="12" s="1"/>
  <c r="C165" i="12" a="1"/>
  <c r="C165" i="12" s="1"/>
  <c r="D165" i="12" a="1"/>
  <c r="D165" i="12" s="1"/>
  <c r="E165" i="12" a="1"/>
  <c r="E165" i="12" s="1"/>
  <c r="F165" i="12" a="1"/>
  <c r="F165" i="12" s="1"/>
  <c r="G165" i="12" a="1"/>
  <c r="G165" i="12" s="1"/>
  <c r="H165" i="12" a="1"/>
  <c r="H165" i="12" s="1"/>
  <c r="I165" i="12" a="1"/>
  <c r="I165" i="12" s="1"/>
  <c r="J165" i="12" a="1"/>
  <c r="J165" i="12" s="1"/>
  <c r="K165" i="12" a="1"/>
  <c r="K165" i="12" s="1"/>
  <c r="L165" i="12" a="1"/>
  <c r="L165" i="12" s="1"/>
  <c r="M165" i="12" a="1"/>
  <c r="M165" i="12" s="1"/>
  <c r="N165" i="12" a="1"/>
  <c r="N165" i="12" s="1"/>
  <c r="O165" i="12" a="1"/>
  <c r="O165" i="12" s="1"/>
  <c r="P165" i="12" a="1"/>
  <c r="P165" i="12" s="1"/>
  <c r="Q165" i="12" a="1"/>
  <c r="Q165" i="12" s="1"/>
  <c r="R165" i="12" a="1"/>
  <c r="R165" i="12" s="1"/>
  <c r="S165" i="12" a="1"/>
  <c r="S165" i="12" s="1"/>
  <c r="T165" i="12" a="1"/>
  <c r="T165" i="12" s="1"/>
  <c r="U165" i="12" a="1"/>
  <c r="U165" i="12" s="1"/>
  <c r="V165" i="12" a="1"/>
  <c r="V165" i="12" s="1"/>
  <c r="W165" i="12" a="1"/>
  <c r="W165" i="12" s="1"/>
  <c r="X165" i="12" a="1"/>
  <c r="X165" i="12" s="1"/>
  <c r="C166" i="12" a="1"/>
  <c r="C166" i="12" s="1"/>
  <c r="D166" i="12" a="1"/>
  <c r="D166" i="12" s="1"/>
  <c r="E166" i="12" a="1"/>
  <c r="E166" i="12" s="1"/>
  <c r="F166" i="12" a="1"/>
  <c r="F166" i="12" s="1"/>
  <c r="G166" i="12" a="1"/>
  <c r="G166" i="12" s="1"/>
  <c r="H166" i="12" a="1"/>
  <c r="H166" i="12" s="1"/>
  <c r="I166" i="12" a="1"/>
  <c r="I166" i="12" s="1"/>
  <c r="J166" i="12" a="1"/>
  <c r="J166" i="12" s="1"/>
  <c r="K166" i="12" a="1"/>
  <c r="K166" i="12" s="1"/>
  <c r="L166" i="12" a="1"/>
  <c r="L166" i="12" s="1"/>
  <c r="M166" i="12" a="1"/>
  <c r="M166" i="12" s="1"/>
  <c r="N166" i="12" a="1"/>
  <c r="N166" i="12" s="1"/>
  <c r="O166" i="12" a="1"/>
  <c r="O166" i="12" s="1"/>
  <c r="P166" i="12" a="1"/>
  <c r="P166" i="12" s="1"/>
  <c r="Q166" i="12" a="1"/>
  <c r="Q166" i="12" s="1"/>
  <c r="R166" i="12" a="1"/>
  <c r="R166" i="12" s="1"/>
  <c r="S166" i="12" a="1"/>
  <c r="S166" i="12" s="1"/>
  <c r="T166" i="12" a="1"/>
  <c r="T166" i="12" s="1"/>
  <c r="U166" i="12" a="1"/>
  <c r="U166" i="12" s="1"/>
  <c r="V166" i="12" a="1"/>
  <c r="V166" i="12" s="1"/>
  <c r="W166" i="12" a="1"/>
  <c r="W166" i="12" s="1"/>
  <c r="X166" i="12" a="1"/>
  <c r="X166" i="12" s="1"/>
  <c r="C167" i="12" a="1"/>
  <c r="C167" i="12" s="1"/>
  <c r="D167" i="12" a="1"/>
  <c r="D167" i="12" s="1"/>
  <c r="E167" i="12" a="1"/>
  <c r="E167" i="12" s="1"/>
  <c r="F167" i="12" a="1"/>
  <c r="F167" i="12" s="1"/>
  <c r="G167" i="12" a="1"/>
  <c r="G167" i="12" s="1"/>
  <c r="H167" i="12" a="1"/>
  <c r="H167" i="12" s="1"/>
  <c r="I167" i="12" a="1"/>
  <c r="I167" i="12" s="1"/>
  <c r="J167" i="12" a="1"/>
  <c r="J167" i="12" s="1"/>
  <c r="K167" i="12" a="1"/>
  <c r="K167" i="12" s="1"/>
  <c r="L167" i="12" a="1"/>
  <c r="L167" i="12" s="1"/>
  <c r="M167" i="12" a="1"/>
  <c r="M167" i="12" s="1"/>
  <c r="N167" i="12" a="1"/>
  <c r="N167" i="12" s="1"/>
  <c r="O167" i="12" a="1"/>
  <c r="O167" i="12" s="1"/>
  <c r="P167" i="12" a="1"/>
  <c r="P167" i="12" s="1"/>
  <c r="Q167" i="12" a="1"/>
  <c r="Q167" i="12" s="1"/>
  <c r="R167" i="12" a="1"/>
  <c r="R167" i="12" s="1"/>
  <c r="S167" i="12" a="1"/>
  <c r="S167" i="12" s="1"/>
  <c r="T167" i="12" a="1"/>
  <c r="T167" i="12" s="1"/>
  <c r="U167" i="12" a="1"/>
  <c r="U167" i="12" s="1"/>
  <c r="V167" i="12" a="1"/>
  <c r="V167" i="12" s="1"/>
  <c r="W167" i="12" a="1"/>
  <c r="W167" i="12" s="1"/>
  <c r="X167" i="12" a="1"/>
  <c r="X167" i="12" s="1"/>
  <c r="C168" i="12" a="1"/>
  <c r="C168" i="12" s="1"/>
  <c r="D168" i="12" a="1"/>
  <c r="D168" i="12" s="1"/>
  <c r="E168" i="12" a="1"/>
  <c r="E168" i="12" s="1"/>
  <c r="F168" i="12" a="1"/>
  <c r="F168" i="12" s="1"/>
  <c r="G168" i="12" a="1"/>
  <c r="G168" i="12" s="1"/>
  <c r="H168" i="12" a="1"/>
  <c r="H168" i="12" s="1"/>
  <c r="I168" i="12" a="1"/>
  <c r="I168" i="12" s="1"/>
  <c r="J168" i="12" a="1"/>
  <c r="J168" i="12" s="1"/>
  <c r="K168" i="12" a="1"/>
  <c r="K168" i="12" s="1"/>
  <c r="L168" i="12" a="1"/>
  <c r="L168" i="12" s="1"/>
  <c r="M168" i="12" a="1"/>
  <c r="M168" i="12" s="1"/>
  <c r="N168" i="12" a="1"/>
  <c r="N168" i="12" s="1"/>
  <c r="O168" i="12" a="1"/>
  <c r="O168" i="12" s="1"/>
  <c r="P168" i="12" a="1"/>
  <c r="P168" i="12" s="1"/>
  <c r="Q168" i="12" a="1"/>
  <c r="Q168" i="12" s="1"/>
  <c r="R168" i="12" a="1"/>
  <c r="R168" i="12" s="1"/>
  <c r="S168" i="12" a="1"/>
  <c r="S168" i="12" s="1"/>
  <c r="T168" i="12" a="1"/>
  <c r="T168" i="12" s="1"/>
  <c r="U168" i="12" a="1"/>
  <c r="U168" i="12" s="1"/>
  <c r="V168" i="12" a="1"/>
  <c r="V168" i="12" s="1"/>
  <c r="W168" i="12" a="1"/>
  <c r="W168" i="12" s="1"/>
  <c r="X168" i="12" a="1"/>
  <c r="X168" i="12" s="1"/>
  <c r="C169" i="12" a="1"/>
  <c r="C169" i="12" s="1"/>
  <c r="D169" i="12" a="1"/>
  <c r="D169" i="12" s="1"/>
  <c r="E169" i="12" a="1"/>
  <c r="E169" i="12" s="1"/>
  <c r="F169" i="12" a="1"/>
  <c r="F169" i="12" s="1"/>
  <c r="G169" i="12" a="1"/>
  <c r="G169" i="12" s="1"/>
  <c r="H169" i="12" a="1"/>
  <c r="H169" i="12" s="1"/>
  <c r="I169" i="12" a="1"/>
  <c r="I169" i="12" s="1"/>
  <c r="J169" i="12" a="1"/>
  <c r="J169" i="12" s="1"/>
  <c r="K169" i="12" a="1"/>
  <c r="K169" i="12" s="1"/>
  <c r="L169" i="12" a="1"/>
  <c r="L169" i="12" s="1"/>
  <c r="M169" i="12" a="1"/>
  <c r="M169" i="12" s="1"/>
  <c r="N169" i="12" a="1"/>
  <c r="N169" i="12" s="1"/>
  <c r="O169" i="12" a="1"/>
  <c r="O169" i="12" s="1"/>
  <c r="P169" i="12" a="1"/>
  <c r="P169" i="12" s="1"/>
  <c r="Q169" i="12" a="1"/>
  <c r="Q169" i="12" s="1"/>
  <c r="R169" i="12" a="1"/>
  <c r="R169" i="12" s="1"/>
  <c r="S169" i="12" a="1"/>
  <c r="S169" i="12" s="1"/>
  <c r="T169" i="12" a="1"/>
  <c r="T169" i="12" s="1"/>
  <c r="U169" i="12" a="1"/>
  <c r="U169" i="12" s="1"/>
  <c r="V169" i="12" a="1"/>
  <c r="V169" i="12" s="1"/>
  <c r="W169" i="12" a="1"/>
  <c r="W169" i="12" s="1"/>
  <c r="X169" i="12" a="1"/>
  <c r="X169" i="12" s="1"/>
  <c r="C170" i="12" a="1"/>
  <c r="C170" i="12" s="1"/>
  <c r="D170" i="12" a="1"/>
  <c r="D170" i="12" s="1"/>
  <c r="E170" i="12" a="1"/>
  <c r="E170" i="12" s="1"/>
  <c r="F170" i="12" a="1"/>
  <c r="F170" i="12" s="1"/>
  <c r="G170" i="12" a="1"/>
  <c r="G170" i="12" s="1"/>
  <c r="H170" i="12" a="1"/>
  <c r="H170" i="12" s="1"/>
  <c r="I170" i="12" a="1"/>
  <c r="I170" i="12" s="1"/>
  <c r="J170" i="12" a="1"/>
  <c r="J170" i="12" s="1"/>
  <c r="K170" i="12" a="1"/>
  <c r="K170" i="12" s="1"/>
  <c r="L170" i="12" a="1"/>
  <c r="L170" i="12" s="1"/>
  <c r="M170" i="12" a="1"/>
  <c r="M170" i="12" s="1"/>
  <c r="N170" i="12" a="1"/>
  <c r="N170" i="12" s="1"/>
  <c r="O170" i="12" a="1"/>
  <c r="O170" i="12" s="1"/>
  <c r="P170" i="12" a="1"/>
  <c r="P170" i="12" s="1"/>
  <c r="Q170" i="12" a="1"/>
  <c r="Q170" i="12" s="1"/>
  <c r="R170" i="12" a="1"/>
  <c r="R170" i="12" s="1"/>
  <c r="S170" i="12" a="1"/>
  <c r="S170" i="12" s="1"/>
  <c r="T170" i="12" a="1"/>
  <c r="T170" i="12" s="1"/>
  <c r="U170" i="12" a="1"/>
  <c r="U170" i="12" s="1"/>
  <c r="V170" i="12" a="1"/>
  <c r="V170" i="12" s="1"/>
  <c r="W170" i="12" a="1"/>
  <c r="W170" i="12" s="1"/>
  <c r="X170" i="12" a="1"/>
  <c r="X170" i="12" s="1"/>
  <c r="C171" i="12" a="1"/>
  <c r="C171" i="12" s="1"/>
  <c r="D171" i="12" a="1"/>
  <c r="D171" i="12" s="1"/>
  <c r="E171" i="12" a="1"/>
  <c r="E171" i="12" s="1"/>
  <c r="F171" i="12" a="1"/>
  <c r="F171" i="12" s="1"/>
  <c r="G171" i="12" a="1"/>
  <c r="G171" i="12" s="1"/>
  <c r="H171" i="12" a="1"/>
  <c r="H171" i="12" s="1"/>
  <c r="I171" i="12" a="1"/>
  <c r="I171" i="12" s="1"/>
  <c r="J171" i="12" a="1"/>
  <c r="J171" i="12" s="1"/>
  <c r="K171" i="12" a="1"/>
  <c r="K171" i="12" s="1"/>
  <c r="L171" i="12" a="1"/>
  <c r="L171" i="12" s="1"/>
  <c r="M171" i="12" a="1"/>
  <c r="M171" i="12" s="1"/>
  <c r="N171" i="12" a="1"/>
  <c r="N171" i="12" s="1"/>
  <c r="O171" i="12" a="1"/>
  <c r="O171" i="12" s="1"/>
  <c r="P171" i="12" a="1"/>
  <c r="P171" i="12" s="1"/>
  <c r="Q171" i="12" a="1"/>
  <c r="Q171" i="12" s="1"/>
  <c r="R171" i="12" a="1"/>
  <c r="R171" i="12" s="1"/>
  <c r="S171" i="12" a="1"/>
  <c r="S171" i="12" s="1"/>
  <c r="T171" i="12" a="1"/>
  <c r="T171" i="12" s="1"/>
  <c r="U171" i="12" a="1"/>
  <c r="U171" i="12" s="1"/>
  <c r="V171" i="12" a="1"/>
  <c r="V171" i="12" s="1"/>
  <c r="W171" i="12" a="1"/>
  <c r="W171" i="12" s="1"/>
  <c r="X171" i="12" a="1"/>
  <c r="X171" i="12" s="1"/>
  <c r="C172" i="12" a="1"/>
  <c r="C172" i="12" s="1"/>
  <c r="D172" i="12" a="1"/>
  <c r="D172" i="12" s="1"/>
  <c r="E172" i="12" a="1"/>
  <c r="E172" i="12" s="1"/>
  <c r="F172" i="12" a="1"/>
  <c r="F172" i="12" s="1"/>
  <c r="G172" i="12" a="1"/>
  <c r="G172" i="12" s="1"/>
  <c r="H172" i="12" a="1"/>
  <c r="H172" i="12" s="1"/>
  <c r="I172" i="12" a="1"/>
  <c r="I172" i="12" s="1"/>
  <c r="J172" i="12" a="1"/>
  <c r="J172" i="12" s="1"/>
  <c r="K172" i="12" a="1"/>
  <c r="K172" i="12" s="1"/>
  <c r="L172" i="12" a="1"/>
  <c r="L172" i="12" s="1"/>
  <c r="M172" i="12" a="1"/>
  <c r="M172" i="12" s="1"/>
  <c r="N172" i="12" a="1"/>
  <c r="N172" i="12" s="1"/>
  <c r="O172" i="12" a="1"/>
  <c r="O172" i="12" s="1"/>
  <c r="P172" i="12" a="1"/>
  <c r="P172" i="12" s="1"/>
  <c r="Q172" i="12" a="1"/>
  <c r="Q172" i="12" s="1"/>
  <c r="R172" i="12" a="1"/>
  <c r="R172" i="12" s="1"/>
  <c r="S172" i="12" a="1"/>
  <c r="S172" i="12" s="1"/>
  <c r="T172" i="12" a="1"/>
  <c r="T172" i="12" s="1"/>
  <c r="U172" i="12" a="1"/>
  <c r="U172" i="12" s="1"/>
  <c r="V172" i="12" a="1"/>
  <c r="V172" i="12" s="1"/>
  <c r="W172" i="12" a="1"/>
  <c r="W172" i="12" s="1"/>
  <c r="X172" i="12" a="1"/>
  <c r="X172" i="12" s="1"/>
  <c r="C173" i="12" a="1"/>
  <c r="C173" i="12" s="1"/>
  <c r="D173" i="12" a="1"/>
  <c r="D173" i="12" s="1"/>
  <c r="E173" i="12" a="1"/>
  <c r="E173" i="12" s="1"/>
  <c r="F173" i="12" a="1"/>
  <c r="F173" i="12" s="1"/>
  <c r="G173" i="12" a="1"/>
  <c r="G173" i="12" s="1"/>
  <c r="H173" i="12" a="1"/>
  <c r="H173" i="12" s="1"/>
  <c r="I173" i="12" a="1"/>
  <c r="I173" i="12" s="1"/>
  <c r="J173" i="12" a="1"/>
  <c r="J173" i="12" s="1"/>
  <c r="K173" i="12" a="1"/>
  <c r="K173" i="12" s="1"/>
  <c r="L173" i="12" a="1"/>
  <c r="L173" i="12" s="1"/>
  <c r="M173" i="12" a="1"/>
  <c r="M173" i="12" s="1"/>
  <c r="N173" i="12" a="1"/>
  <c r="N173" i="12" s="1"/>
  <c r="O173" i="12" a="1"/>
  <c r="O173" i="12" s="1"/>
  <c r="P173" i="12" a="1"/>
  <c r="P173" i="12" s="1"/>
  <c r="Q173" i="12" a="1"/>
  <c r="Q173" i="12" s="1"/>
  <c r="R173" i="12" a="1"/>
  <c r="R173" i="12" s="1"/>
  <c r="S173" i="12" a="1"/>
  <c r="S173" i="12" s="1"/>
  <c r="T173" i="12" a="1"/>
  <c r="T173" i="12" s="1"/>
  <c r="U173" i="12" a="1"/>
  <c r="U173" i="12" s="1"/>
  <c r="V173" i="12" a="1"/>
  <c r="V173" i="12" s="1"/>
  <c r="W173" i="12" a="1"/>
  <c r="W173" i="12" s="1"/>
  <c r="X173" i="12" a="1"/>
  <c r="X173" i="12" s="1"/>
  <c r="C174" i="12" a="1"/>
  <c r="C174" i="12" s="1"/>
  <c r="D174" i="12" a="1"/>
  <c r="D174" i="12" s="1"/>
  <c r="E174" i="12" a="1"/>
  <c r="E174" i="12" s="1"/>
  <c r="F174" i="12" a="1"/>
  <c r="F174" i="12" s="1"/>
  <c r="G174" i="12" a="1"/>
  <c r="G174" i="12" s="1"/>
  <c r="H174" i="12" a="1"/>
  <c r="H174" i="12" s="1"/>
  <c r="I174" i="12" a="1"/>
  <c r="I174" i="12" s="1"/>
  <c r="J174" i="12" a="1"/>
  <c r="J174" i="12" s="1"/>
  <c r="K174" i="12" a="1"/>
  <c r="K174" i="12" s="1"/>
  <c r="L174" i="12" a="1"/>
  <c r="L174" i="12" s="1"/>
  <c r="M174" i="12" a="1"/>
  <c r="M174" i="12" s="1"/>
  <c r="N174" i="12" a="1"/>
  <c r="N174" i="12" s="1"/>
  <c r="O174" i="12" a="1"/>
  <c r="O174" i="12" s="1"/>
  <c r="P174" i="12" a="1"/>
  <c r="P174" i="12" s="1"/>
  <c r="Q174" i="12" a="1"/>
  <c r="Q174" i="12" s="1"/>
  <c r="R174" i="12" a="1"/>
  <c r="R174" i="12" s="1"/>
  <c r="S174" i="12" a="1"/>
  <c r="S174" i="12" s="1"/>
  <c r="T174" i="12" a="1"/>
  <c r="T174" i="12" s="1"/>
  <c r="U174" i="12" a="1"/>
  <c r="U174" i="12" s="1"/>
  <c r="V174" i="12" a="1"/>
  <c r="V174" i="12" s="1"/>
  <c r="W174" i="12" a="1"/>
  <c r="W174" i="12" s="1"/>
  <c r="X174" i="12" a="1"/>
  <c r="X174" i="12" s="1"/>
  <c r="X144" i="12" a="1"/>
  <c r="X144" i="12" s="1"/>
  <c r="W144" i="12" a="1"/>
  <c r="W144" i="12" s="1"/>
  <c r="V144" i="12" a="1"/>
  <c r="V144" i="12" s="1"/>
  <c r="U144" i="12" a="1"/>
  <c r="U144" i="12" s="1"/>
  <c r="T144" i="12" a="1"/>
  <c r="T144" i="12" s="1"/>
  <c r="S144" i="12" a="1"/>
  <c r="S144" i="12" s="1"/>
  <c r="R144" i="12" a="1"/>
  <c r="R144" i="12" s="1"/>
  <c r="Q144" i="12" a="1"/>
  <c r="Q144" i="12" s="1"/>
  <c r="P144" i="12" a="1"/>
  <c r="P144" i="12" s="1"/>
  <c r="O144" i="12" a="1"/>
  <c r="O144" i="12" s="1"/>
  <c r="N144" i="12" a="1"/>
  <c r="N144" i="12" s="1"/>
  <c r="M144" i="12" a="1"/>
  <c r="M144" i="12" s="1"/>
  <c r="L144" i="12" a="1"/>
  <c r="L144" i="12" s="1"/>
  <c r="K144" i="12" a="1"/>
  <c r="K144" i="12" s="1"/>
  <c r="J144" i="12" a="1"/>
  <c r="J144" i="12" s="1"/>
  <c r="I144" i="12" a="1"/>
  <c r="I144" i="12" s="1"/>
  <c r="H144" i="12" a="1"/>
  <c r="H144" i="12" s="1"/>
  <c r="G144" i="12" a="1"/>
  <c r="G144" i="12" s="1"/>
  <c r="F144" i="12" a="1"/>
  <c r="F144" i="12" s="1"/>
  <c r="E144" i="12" a="1"/>
  <c r="E144" i="12" s="1"/>
  <c r="D144" i="12" a="1"/>
  <c r="D144" i="12" s="1"/>
  <c r="C144" i="12" a="1"/>
  <c r="C144" i="12" s="1"/>
  <c r="C109" i="12" a="1"/>
  <c r="C109" i="12" s="1"/>
  <c r="D109" i="12" a="1"/>
  <c r="D109" i="12" s="1"/>
  <c r="E109" i="12" a="1"/>
  <c r="E109" i="12" s="1"/>
  <c r="F109" i="12" a="1"/>
  <c r="F109" i="12" s="1"/>
  <c r="G109" i="12" a="1"/>
  <c r="G109" i="12" s="1"/>
  <c r="H109" i="12" a="1"/>
  <c r="H109" i="12" s="1"/>
  <c r="I109" i="12" a="1"/>
  <c r="I109" i="12" s="1"/>
  <c r="J109" i="12" a="1"/>
  <c r="J109" i="12" s="1"/>
  <c r="K109" i="12" a="1"/>
  <c r="K109" i="12" s="1"/>
  <c r="L109" i="12" a="1"/>
  <c r="L109" i="12" s="1"/>
  <c r="M109" i="12" a="1"/>
  <c r="M109" i="12" s="1"/>
  <c r="N109" i="12" a="1"/>
  <c r="N109" i="12" s="1"/>
  <c r="O109" i="12" a="1"/>
  <c r="O109" i="12" s="1"/>
  <c r="P109" i="12" a="1"/>
  <c r="P109" i="12" s="1"/>
  <c r="Q109" i="12" a="1"/>
  <c r="Q109" i="12" s="1"/>
  <c r="R109" i="12" a="1"/>
  <c r="R109" i="12" s="1"/>
  <c r="S109" i="12" a="1"/>
  <c r="S109" i="12" s="1"/>
  <c r="T109" i="12" a="1"/>
  <c r="T109" i="12" s="1"/>
  <c r="U109" i="12" a="1"/>
  <c r="U109" i="12" s="1"/>
  <c r="V109" i="12" a="1"/>
  <c r="V109" i="12" s="1"/>
  <c r="W109" i="12" a="1"/>
  <c r="W109" i="12" s="1"/>
  <c r="X109" i="12" a="1"/>
  <c r="X109" i="12" s="1"/>
  <c r="C110" i="12" a="1"/>
  <c r="C110" i="12" s="1"/>
  <c r="D110" i="12" a="1"/>
  <c r="D110" i="12" s="1"/>
  <c r="E110" i="12" a="1"/>
  <c r="E110" i="12" s="1"/>
  <c r="F110" i="12" a="1"/>
  <c r="F110" i="12" s="1"/>
  <c r="G110" i="12" a="1"/>
  <c r="G110" i="12" s="1"/>
  <c r="H110" i="12" a="1"/>
  <c r="H110" i="12" s="1"/>
  <c r="I110" i="12" a="1"/>
  <c r="I110" i="12" s="1"/>
  <c r="J110" i="12" a="1"/>
  <c r="J110" i="12" s="1"/>
  <c r="K110" i="12" a="1"/>
  <c r="K110" i="12" s="1"/>
  <c r="L110" i="12" a="1"/>
  <c r="L110" i="12" s="1"/>
  <c r="M110" i="12" a="1"/>
  <c r="M110" i="12" s="1"/>
  <c r="N110" i="12" a="1"/>
  <c r="N110" i="12" s="1"/>
  <c r="O110" i="12" a="1"/>
  <c r="O110" i="12" s="1"/>
  <c r="P110" i="12" a="1"/>
  <c r="P110" i="12" s="1"/>
  <c r="Q110" i="12" a="1"/>
  <c r="Q110" i="12" s="1"/>
  <c r="R110" i="12" a="1"/>
  <c r="R110" i="12" s="1"/>
  <c r="S110" i="12" a="1"/>
  <c r="S110" i="12" s="1"/>
  <c r="T110" i="12" a="1"/>
  <c r="T110" i="12" s="1"/>
  <c r="U110" i="12" a="1"/>
  <c r="U110" i="12" s="1"/>
  <c r="V110" i="12" a="1"/>
  <c r="V110" i="12" s="1"/>
  <c r="W110" i="12" a="1"/>
  <c r="W110" i="12" s="1"/>
  <c r="X110" i="12" a="1"/>
  <c r="X110" i="12" s="1"/>
  <c r="C111" i="12" a="1"/>
  <c r="C111" i="12" s="1"/>
  <c r="D111" i="12" a="1"/>
  <c r="D111" i="12" s="1"/>
  <c r="E111" i="12" a="1"/>
  <c r="E111" i="12" s="1"/>
  <c r="F111" i="12" a="1"/>
  <c r="F111" i="12" s="1"/>
  <c r="G111" i="12" a="1"/>
  <c r="G111" i="12" s="1"/>
  <c r="H111" i="12" a="1"/>
  <c r="H111" i="12" s="1"/>
  <c r="I111" i="12" a="1"/>
  <c r="I111" i="12" s="1"/>
  <c r="J111" i="12" a="1"/>
  <c r="J111" i="12" s="1"/>
  <c r="K111" i="12" a="1"/>
  <c r="K111" i="12" s="1"/>
  <c r="L111" i="12" a="1"/>
  <c r="L111" i="12" s="1"/>
  <c r="M111" i="12" a="1"/>
  <c r="M111" i="12" s="1"/>
  <c r="N111" i="12" a="1"/>
  <c r="N111" i="12" s="1"/>
  <c r="O111" i="12" a="1"/>
  <c r="O111" i="12" s="1"/>
  <c r="P111" i="12" a="1"/>
  <c r="P111" i="12" s="1"/>
  <c r="Q111" i="12" a="1"/>
  <c r="Q111" i="12" s="1"/>
  <c r="R111" i="12" a="1"/>
  <c r="R111" i="12" s="1"/>
  <c r="S111" i="12" a="1"/>
  <c r="S111" i="12" s="1"/>
  <c r="T111" i="12" a="1"/>
  <c r="T111" i="12" s="1"/>
  <c r="U111" i="12" a="1"/>
  <c r="U111" i="12" s="1"/>
  <c r="V111" i="12" a="1"/>
  <c r="V111" i="12" s="1"/>
  <c r="W111" i="12" a="1"/>
  <c r="W111" i="12" s="1"/>
  <c r="X111" i="12" a="1"/>
  <c r="X111" i="12" s="1"/>
  <c r="C112" i="12" a="1"/>
  <c r="C112" i="12" s="1"/>
  <c r="D112" i="12" a="1"/>
  <c r="D112" i="12" s="1"/>
  <c r="E112" i="12" a="1"/>
  <c r="E112" i="12" s="1"/>
  <c r="F112" i="12" a="1"/>
  <c r="F112" i="12" s="1"/>
  <c r="G112" i="12" a="1"/>
  <c r="G112" i="12" s="1"/>
  <c r="H112" i="12" a="1"/>
  <c r="H112" i="12" s="1"/>
  <c r="I112" i="12" a="1"/>
  <c r="I112" i="12" s="1"/>
  <c r="J112" i="12" a="1"/>
  <c r="J112" i="12" s="1"/>
  <c r="K112" i="12" a="1"/>
  <c r="K112" i="12" s="1"/>
  <c r="L112" i="12" a="1"/>
  <c r="L112" i="12" s="1"/>
  <c r="M112" i="12" a="1"/>
  <c r="M112" i="12" s="1"/>
  <c r="N112" i="12" a="1"/>
  <c r="N112" i="12" s="1"/>
  <c r="O112" i="12" a="1"/>
  <c r="O112" i="12" s="1"/>
  <c r="P112" i="12" a="1"/>
  <c r="P112" i="12" s="1"/>
  <c r="Q112" i="12" a="1"/>
  <c r="Q112" i="12" s="1"/>
  <c r="R112" i="12" a="1"/>
  <c r="R112" i="12" s="1"/>
  <c r="S112" i="12" a="1"/>
  <c r="S112" i="12" s="1"/>
  <c r="T112" i="12" a="1"/>
  <c r="T112" i="12" s="1"/>
  <c r="U112" i="12" a="1"/>
  <c r="U112" i="12" s="1"/>
  <c r="V112" i="12" a="1"/>
  <c r="V112" i="12" s="1"/>
  <c r="W112" i="12" a="1"/>
  <c r="W112" i="12" s="1"/>
  <c r="X112" i="12" a="1"/>
  <c r="X112" i="12" s="1"/>
  <c r="C113" i="12" a="1"/>
  <c r="C113" i="12" s="1"/>
  <c r="D113" i="12" a="1"/>
  <c r="D113" i="12" s="1"/>
  <c r="E113" i="12" a="1"/>
  <c r="E113" i="12" s="1"/>
  <c r="F113" i="12" a="1"/>
  <c r="F113" i="12" s="1"/>
  <c r="G113" i="12" a="1"/>
  <c r="G113" i="12" s="1"/>
  <c r="H113" i="12" a="1"/>
  <c r="H113" i="12" s="1"/>
  <c r="I113" i="12" a="1"/>
  <c r="I113" i="12" s="1"/>
  <c r="J113" i="12" a="1"/>
  <c r="J113" i="12" s="1"/>
  <c r="K113" i="12" a="1"/>
  <c r="K113" i="12" s="1"/>
  <c r="L113" i="12" a="1"/>
  <c r="L113" i="12" s="1"/>
  <c r="M113" i="12" a="1"/>
  <c r="M113" i="12" s="1"/>
  <c r="N113" i="12" a="1"/>
  <c r="N113" i="12" s="1"/>
  <c r="O113" i="12" a="1"/>
  <c r="O113" i="12" s="1"/>
  <c r="P113" i="12" a="1"/>
  <c r="P113" i="12" s="1"/>
  <c r="Q113" i="12" a="1"/>
  <c r="Q113" i="12" s="1"/>
  <c r="R113" i="12" a="1"/>
  <c r="R113" i="12" s="1"/>
  <c r="S113" i="12" a="1"/>
  <c r="S113" i="12" s="1"/>
  <c r="T113" i="12" a="1"/>
  <c r="T113" i="12" s="1"/>
  <c r="U113" i="12" a="1"/>
  <c r="U113" i="12" s="1"/>
  <c r="V113" i="12" a="1"/>
  <c r="V113" i="12" s="1"/>
  <c r="W113" i="12" a="1"/>
  <c r="W113" i="12" s="1"/>
  <c r="X113" i="12" a="1"/>
  <c r="X113" i="12" s="1"/>
  <c r="C114" i="12" a="1"/>
  <c r="C114" i="12" s="1"/>
  <c r="D114" i="12" a="1"/>
  <c r="D114" i="12" s="1"/>
  <c r="E114" i="12" a="1"/>
  <c r="E114" i="12" s="1"/>
  <c r="F114" i="12" a="1"/>
  <c r="F114" i="12" s="1"/>
  <c r="G114" i="12" a="1"/>
  <c r="G114" i="12" s="1"/>
  <c r="H114" i="12" a="1"/>
  <c r="H114" i="12" s="1"/>
  <c r="I114" i="12" a="1"/>
  <c r="I114" i="12" s="1"/>
  <c r="J114" i="12" a="1"/>
  <c r="J114" i="12" s="1"/>
  <c r="K114" i="12" a="1"/>
  <c r="K114" i="12" s="1"/>
  <c r="L114" i="12" a="1"/>
  <c r="L114" i="12" s="1"/>
  <c r="M114" i="12" a="1"/>
  <c r="M114" i="12" s="1"/>
  <c r="N114" i="12" a="1"/>
  <c r="N114" i="12" s="1"/>
  <c r="O114" i="12" a="1"/>
  <c r="O114" i="12" s="1"/>
  <c r="P114" i="12" a="1"/>
  <c r="P114" i="12" s="1"/>
  <c r="Q114" i="12" a="1"/>
  <c r="Q114" i="12" s="1"/>
  <c r="R114" i="12" a="1"/>
  <c r="R114" i="12" s="1"/>
  <c r="S114" i="12" a="1"/>
  <c r="S114" i="12" s="1"/>
  <c r="T114" i="12" a="1"/>
  <c r="T114" i="12" s="1"/>
  <c r="U114" i="12" a="1"/>
  <c r="U114" i="12" s="1"/>
  <c r="V114" i="12" a="1"/>
  <c r="V114" i="12" s="1"/>
  <c r="W114" i="12" a="1"/>
  <c r="W114" i="12" s="1"/>
  <c r="X114" i="12" a="1"/>
  <c r="X114" i="12" s="1"/>
  <c r="C115" i="12" a="1"/>
  <c r="C115" i="12" s="1"/>
  <c r="D115" i="12" a="1"/>
  <c r="D115" i="12" s="1"/>
  <c r="E115" i="12" a="1"/>
  <c r="E115" i="12" s="1"/>
  <c r="F115" i="12" a="1"/>
  <c r="F115" i="12" s="1"/>
  <c r="G115" i="12" a="1"/>
  <c r="G115" i="12" s="1"/>
  <c r="H115" i="12" a="1"/>
  <c r="H115" i="12" s="1"/>
  <c r="I115" i="12" a="1"/>
  <c r="I115" i="12" s="1"/>
  <c r="J115" i="12" a="1"/>
  <c r="J115" i="12" s="1"/>
  <c r="K115" i="12" a="1"/>
  <c r="K115" i="12" s="1"/>
  <c r="L115" i="12" a="1"/>
  <c r="L115" i="12" s="1"/>
  <c r="M115" i="12" a="1"/>
  <c r="M115" i="12" s="1"/>
  <c r="N115" i="12" a="1"/>
  <c r="N115" i="12" s="1"/>
  <c r="O115" i="12" a="1"/>
  <c r="O115" i="12" s="1"/>
  <c r="P115" i="12" a="1"/>
  <c r="P115" i="12" s="1"/>
  <c r="Q115" i="12" a="1"/>
  <c r="Q115" i="12" s="1"/>
  <c r="R115" i="12" a="1"/>
  <c r="R115" i="12" s="1"/>
  <c r="S115" i="12" a="1"/>
  <c r="S115" i="12" s="1"/>
  <c r="T115" i="12" a="1"/>
  <c r="T115" i="12" s="1"/>
  <c r="U115" i="12" a="1"/>
  <c r="U115" i="12" s="1"/>
  <c r="V115" i="12" a="1"/>
  <c r="V115" i="12" s="1"/>
  <c r="W115" i="12" a="1"/>
  <c r="W115" i="12" s="1"/>
  <c r="X115" i="12" a="1"/>
  <c r="X115" i="12" s="1"/>
  <c r="C116" i="12" a="1"/>
  <c r="C116" i="12" s="1"/>
  <c r="D116" i="12" a="1"/>
  <c r="D116" i="12" s="1"/>
  <c r="E116" i="12" a="1"/>
  <c r="E116" i="12" s="1"/>
  <c r="F116" i="12" a="1"/>
  <c r="F116" i="12" s="1"/>
  <c r="G116" i="12" a="1"/>
  <c r="G116" i="12" s="1"/>
  <c r="H116" i="12" a="1"/>
  <c r="H116" i="12" s="1"/>
  <c r="I116" i="12" a="1"/>
  <c r="I116" i="12" s="1"/>
  <c r="J116" i="12" a="1"/>
  <c r="J116" i="12" s="1"/>
  <c r="K116" i="12" a="1"/>
  <c r="K116" i="12" s="1"/>
  <c r="L116" i="12" a="1"/>
  <c r="L116" i="12" s="1"/>
  <c r="M116" i="12" a="1"/>
  <c r="M116" i="12" s="1"/>
  <c r="N116" i="12" a="1"/>
  <c r="N116" i="12" s="1"/>
  <c r="O116" i="12" a="1"/>
  <c r="O116" i="12" s="1"/>
  <c r="P116" i="12" a="1"/>
  <c r="P116" i="12" s="1"/>
  <c r="Q116" i="12" a="1"/>
  <c r="Q116" i="12" s="1"/>
  <c r="R116" i="12" a="1"/>
  <c r="R116" i="12" s="1"/>
  <c r="S116" i="12" a="1"/>
  <c r="S116" i="12" s="1"/>
  <c r="T116" i="12" a="1"/>
  <c r="T116" i="12" s="1"/>
  <c r="U116" i="12" a="1"/>
  <c r="U116" i="12" s="1"/>
  <c r="V116" i="12" a="1"/>
  <c r="V116" i="12" s="1"/>
  <c r="W116" i="12" a="1"/>
  <c r="W116" i="12" s="1"/>
  <c r="X116" i="12" a="1"/>
  <c r="X116" i="12" s="1"/>
  <c r="C117" i="12" a="1"/>
  <c r="C117" i="12" s="1"/>
  <c r="D117" i="12" a="1"/>
  <c r="D117" i="12" s="1"/>
  <c r="E117" i="12" a="1"/>
  <c r="E117" i="12" s="1"/>
  <c r="F117" i="12" a="1"/>
  <c r="F117" i="12" s="1"/>
  <c r="G117" i="12" a="1"/>
  <c r="G117" i="12" s="1"/>
  <c r="H117" i="12" a="1"/>
  <c r="H117" i="12" s="1"/>
  <c r="I117" i="12" a="1"/>
  <c r="I117" i="12" s="1"/>
  <c r="J117" i="12" a="1"/>
  <c r="J117" i="12" s="1"/>
  <c r="K117" i="12" a="1"/>
  <c r="K117" i="12" s="1"/>
  <c r="L117" i="12" a="1"/>
  <c r="L117" i="12" s="1"/>
  <c r="M117" i="12" a="1"/>
  <c r="M117" i="12" s="1"/>
  <c r="N117" i="12" a="1"/>
  <c r="N117" i="12" s="1"/>
  <c r="O117" i="12" a="1"/>
  <c r="O117" i="12" s="1"/>
  <c r="P117" i="12" a="1"/>
  <c r="P117" i="12" s="1"/>
  <c r="Q117" i="12" a="1"/>
  <c r="Q117" i="12" s="1"/>
  <c r="R117" i="12" a="1"/>
  <c r="R117" i="12" s="1"/>
  <c r="S117" i="12" a="1"/>
  <c r="S117" i="12" s="1"/>
  <c r="T117" i="12" a="1"/>
  <c r="T117" i="12" s="1"/>
  <c r="U117" i="12" a="1"/>
  <c r="U117" i="12" s="1"/>
  <c r="V117" i="12" a="1"/>
  <c r="V117" i="12" s="1"/>
  <c r="W117" i="12" a="1"/>
  <c r="W117" i="12" s="1"/>
  <c r="X117" i="12" a="1"/>
  <c r="X117" i="12" s="1"/>
  <c r="C118" i="12" a="1"/>
  <c r="C118" i="12" s="1"/>
  <c r="D118" i="12" a="1"/>
  <c r="D118" i="12" s="1"/>
  <c r="E118" i="12" a="1"/>
  <c r="E118" i="12" s="1"/>
  <c r="F118" i="12" a="1"/>
  <c r="F118" i="12" s="1"/>
  <c r="G118" i="12" a="1"/>
  <c r="G118" i="12" s="1"/>
  <c r="H118" i="12" a="1"/>
  <c r="H118" i="12" s="1"/>
  <c r="I118" i="12" a="1"/>
  <c r="I118" i="12" s="1"/>
  <c r="J118" i="12" a="1"/>
  <c r="J118" i="12" s="1"/>
  <c r="K118" i="12" a="1"/>
  <c r="K118" i="12" s="1"/>
  <c r="L118" i="12" a="1"/>
  <c r="L118" i="12" s="1"/>
  <c r="M118" i="12" a="1"/>
  <c r="M118" i="12" s="1"/>
  <c r="N118" i="12" a="1"/>
  <c r="N118" i="12" s="1"/>
  <c r="O118" i="12" a="1"/>
  <c r="O118" i="12" s="1"/>
  <c r="P118" i="12" a="1"/>
  <c r="P118" i="12" s="1"/>
  <c r="Q118" i="12" a="1"/>
  <c r="Q118" i="12" s="1"/>
  <c r="R118" i="12" a="1"/>
  <c r="R118" i="12" s="1"/>
  <c r="S118" i="12" a="1"/>
  <c r="S118" i="12" s="1"/>
  <c r="T118" i="12" a="1"/>
  <c r="T118" i="12" s="1"/>
  <c r="U118" i="12" a="1"/>
  <c r="U118" i="12" s="1"/>
  <c r="V118" i="12" a="1"/>
  <c r="V118" i="12" s="1"/>
  <c r="W118" i="12" a="1"/>
  <c r="W118" i="12" s="1"/>
  <c r="X118" i="12" a="1"/>
  <c r="X118" i="12" s="1"/>
  <c r="C119" i="12" a="1"/>
  <c r="C119" i="12" s="1"/>
  <c r="D119" i="12" a="1"/>
  <c r="D119" i="12" s="1"/>
  <c r="E119" i="12" a="1"/>
  <c r="E119" i="12" s="1"/>
  <c r="F119" i="12" a="1"/>
  <c r="F119" i="12" s="1"/>
  <c r="G119" i="12" a="1"/>
  <c r="G119" i="12" s="1"/>
  <c r="H119" i="12" a="1"/>
  <c r="H119" i="12" s="1"/>
  <c r="I119" i="12" a="1"/>
  <c r="I119" i="12" s="1"/>
  <c r="J119" i="12" a="1"/>
  <c r="J119" i="12" s="1"/>
  <c r="K119" i="12" a="1"/>
  <c r="K119" i="12" s="1"/>
  <c r="L119" i="12" a="1"/>
  <c r="L119" i="12" s="1"/>
  <c r="M119" i="12" a="1"/>
  <c r="M119" i="12" s="1"/>
  <c r="N119" i="12" a="1"/>
  <c r="N119" i="12" s="1"/>
  <c r="O119" i="12" a="1"/>
  <c r="O119" i="12" s="1"/>
  <c r="P119" i="12" a="1"/>
  <c r="P119" i="12" s="1"/>
  <c r="Q119" i="12" a="1"/>
  <c r="Q119" i="12" s="1"/>
  <c r="R119" i="12" a="1"/>
  <c r="R119" i="12" s="1"/>
  <c r="S119" i="12" a="1"/>
  <c r="S119" i="12" s="1"/>
  <c r="T119" i="12" a="1"/>
  <c r="T119" i="12" s="1"/>
  <c r="U119" i="12" a="1"/>
  <c r="U119" i="12" s="1"/>
  <c r="V119" i="12" a="1"/>
  <c r="V119" i="12" s="1"/>
  <c r="W119" i="12" a="1"/>
  <c r="W119" i="12" s="1"/>
  <c r="X119" i="12" a="1"/>
  <c r="X119" i="12" s="1"/>
  <c r="C120" i="12" a="1"/>
  <c r="C120" i="12" s="1"/>
  <c r="D120" i="12" a="1"/>
  <c r="D120" i="12" s="1"/>
  <c r="E120" i="12" a="1"/>
  <c r="E120" i="12" s="1"/>
  <c r="F120" i="12" a="1"/>
  <c r="F120" i="12" s="1"/>
  <c r="G120" i="12" a="1"/>
  <c r="G120" i="12" s="1"/>
  <c r="H120" i="12" a="1"/>
  <c r="H120" i="12" s="1"/>
  <c r="I120" i="12" a="1"/>
  <c r="I120" i="12" s="1"/>
  <c r="J120" i="12" a="1"/>
  <c r="J120" i="12" s="1"/>
  <c r="K120" i="12" a="1"/>
  <c r="K120" i="12" s="1"/>
  <c r="L120" i="12" a="1"/>
  <c r="L120" i="12" s="1"/>
  <c r="M120" i="12" a="1"/>
  <c r="M120" i="12" s="1"/>
  <c r="N120" i="12" a="1"/>
  <c r="N120" i="12" s="1"/>
  <c r="O120" i="12" a="1"/>
  <c r="O120" i="12" s="1"/>
  <c r="P120" i="12" a="1"/>
  <c r="P120" i="12" s="1"/>
  <c r="Q120" i="12" a="1"/>
  <c r="Q120" i="12" s="1"/>
  <c r="R120" i="12" a="1"/>
  <c r="R120" i="12" s="1"/>
  <c r="S120" i="12" a="1"/>
  <c r="S120" i="12" s="1"/>
  <c r="T120" i="12" a="1"/>
  <c r="T120" i="12" s="1"/>
  <c r="U120" i="12" a="1"/>
  <c r="U120" i="12" s="1"/>
  <c r="V120" i="12" a="1"/>
  <c r="V120" i="12" s="1"/>
  <c r="W120" i="12" a="1"/>
  <c r="W120" i="12" s="1"/>
  <c r="X120" i="12" a="1"/>
  <c r="X120" i="12" s="1"/>
  <c r="C121" i="12" a="1"/>
  <c r="C121" i="12" s="1"/>
  <c r="D121" i="12" a="1"/>
  <c r="D121" i="12" s="1"/>
  <c r="E121" i="12" a="1"/>
  <c r="E121" i="12" s="1"/>
  <c r="F121" i="12" a="1"/>
  <c r="F121" i="12" s="1"/>
  <c r="G121" i="12" a="1"/>
  <c r="G121" i="12" s="1"/>
  <c r="H121" i="12" a="1"/>
  <c r="H121" i="12" s="1"/>
  <c r="I121" i="12" a="1"/>
  <c r="I121" i="12" s="1"/>
  <c r="J121" i="12" a="1"/>
  <c r="J121" i="12" s="1"/>
  <c r="K121" i="12" a="1"/>
  <c r="K121" i="12" s="1"/>
  <c r="L121" i="12" a="1"/>
  <c r="L121" i="12" s="1"/>
  <c r="M121" i="12" a="1"/>
  <c r="M121" i="12" s="1"/>
  <c r="N121" i="12" a="1"/>
  <c r="N121" i="12" s="1"/>
  <c r="O121" i="12" a="1"/>
  <c r="O121" i="12" s="1"/>
  <c r="P121" i="12" a="1"/>
  <c r="P121" i="12" s="1"/>
  <c r="Q121" i="12" a="1"/>
  <c r="Q121" i="12" s="1"/>
  <c r="R121" i="12" a="1"/>
  <c r="R121" i="12" s="1"/>
  <c r="S121" i="12" a="1"/>
  <c r="S121" i="12" s="1"/>
  <c r="T121" i="12" a="1"/>
  <c r="T121" i="12" s="1"/>
  <c r="U121" i="12" a="1"/>
  <c r="U121" i="12" s="1"/>
  <c r="V121" i="12" a="1"/>
  <c r="V121" i="12" s="1"/>
  <c r="W121" i="12" a="1"/>
  <c r="W121" i="12" s="1"/>
  <c r="X121" i="12" a="1"/>
  <c r="X121" i="12" s="1"/>
  <c r="C122" i="12" a="1"/>
  <c r="C122" i="12" s="1"/>
  <c r="D122" i="12" a="1"/>
  <c r="D122" i="12" s="1"/>
  <c r="E122" i="12" a="1"/>
  <c r="E122" i="12" s="1"/>
  <c r="F122" i="12" a="1"/>
  <c r="F122" i="12" s="1"/>
  <c r="G122" i="12" a="1"/>
  <c r="G122" i="12" s="1"/>
  <c r="H122" i="12" a="1"/>
  <c r="H122" i="12" s="1"/>
  <c r="I122" i="12" a="1"/>
  <c r="I122" i="12" s="1"/>
  <c r="J122" i="12" a="1"/>
  <c r="J122" i="12" s="1"/>
  <c r="K122" i="12" a="1"/>
  <c r="K122" i="12" s="1"/>
  <c r="L122" i="12" a="1"/>
  <c r="L122" i="12" s="1"/>
  <c r="M122" i="12" a="1"/>
  <c r="M122" i="12" s="1"/>
  <c r="N122" i="12" a="1"/>
  <c r="N122" i="12" s="1"/>
  <c r="O122" i="12" a="1"/>
  <c r="O122" i="12" s="1"/>
  <c r="P122" i="12" a="1"/>
  <c r="P122" i="12" s="1"/>
  <c r="Q122" i="12" a="1"/>
  <c r="Q122" i="12" s="1"/>
  <c r="R122" i="12" a="1"/>
  <c r="R122" i="12" s="1"/>
  <c r="S122" i="12" a="1"/>
  <c r="S122" i="12" s="1"/>
  <c r="T122" i="12" a="1"/>
  <c r="T122" i="12" s="1"/>
  <c r="U122" i="12" a="1"/>
  <c r="U122" i="12" s="1"/>
  <c r="V122" i="12" a="1"/>
  <c r="V122" i="12" s="1"/>
  <c r="W122" i="12" a="1"/>
  <c r="W122" i="12" s="1"/>
  <c r="X122" i="12" a="1"/>
  <c r="X122" i="12" s="1"/>
  <c r="C123" i="12" a="1"/>
  <c r="C123" i="12" s="1"/>
  <c r="D123" i="12" a="1"/>
  <c r="D123" i="12" s="1"/>
  <c r="E123" i="12" a="1"/>
  <c r="E123" i="12" s="1"/>
  <c r="F123" i="12" a="1"/>
  <c r="F123" i="12" s="1"/>
  <c r="G123" i="12" a="1"/>
  <c r="G123" i="12" s="1"/>
  <c r="H123" i="12" a="1"/>
  <c r="H123" i="12" s="1"/>
  <c r="I123" i="12" a="1"/>
  <c r="I123" i="12" s="1"/>
  <c r="J123" i="12" a="1"/>
  <c r="J123" i="12" s="1"/>
  <c r="K123" i="12" a="1"/>
  <c r="K123" i="12" s="1"/>
  <c r="L123" i="12" a="1"/>
  <c r="L123" i="12" s="1"/>
  <c r="M123" i="12" a="1"/>
  <c r="M123" i="12" s="1"/>
  <c r="N123" i="12" a="1"/>
  <c r="N123" i="12" s="1"/>
  <c r="O123" i="12" a="1"/>
  <c r="O123" i="12" s="1"/>
  <c r="P123" i="12" a="1"/>
  <c r="P123" i="12" s="1"/>
  <c r="Q123" i="12" a="1"/>
  <c r="Q123" i="12" s="1"/>
  <c r="R123" i="12" a="1"/>
  <c r="R123" i="12" s="1"/>
  <c r="S123" i="12" a="1"/>
  <c r="S123" i="12" s="1"/>
  <c r="T123" i="12" a="1"/>
  <c r="T123" i="12" s="1"/>
  <c r="U123" i="12" a="1"/>
  <c r="U123" i="12" s="1"/>
  <c r="V123" i="12" a="1"/>
  <c r="V123" i="12" s="1"/>
  <c r="W123" i="12" a="1"/>
  <c r="W123" i="12" s="1"/>
  <c r="X123" i="12" a="1"/>
  <c r="X123" i="12" s="1"/>
  <c r="C124" i="12" a="1"/>
  <c r="C124" i="12" s="1"/>
  <c r="D124" i="12" a="1"/>
  <c r="D124" i="12" s="1"/>
  <c r="E124" i="12" a="1"/>
  <c r="E124" i="12" s="1"/>
  <c r="F124" i="12" a="1"/>
  <c r="F124" i="12" s="1"/>
  <c r="G124" i="12" a="1"/>
  <c r="G124" i="12" s="1"/>
  <c r="H124" i="12" a="1"/>
  <c r="H124" i="12" s="1"/>
  <c r="I124" i="12" a="1"/>
  <c r="I124" i="12" s="1"/>
  <c r="J124" i="12" a="1"/>
  <c r="J124" i="12" s="1"/>
  <c r="K124" i="12" a="1"/>
  <c r="K124" i="12" s="1"/>
  <c r="L124" i="12" a="1"/>
  <c r="L124" i="12" s="1"/>
  <c r="M124" i="12" a="1"/>
  <c r="M124" i="12" s="1"/>
  <c r="N124" i="12" a="1"/>
  <c r="N124" i="12" s="1"/>
  <c r="O124" i="12" a="1"/>
  <c r="O124" i="12" s="1"/>
  <c r="P124" i="12" a="1"/>
  <c r="P124" i="12" s="1"/>
  <c r="Q124" i="12" a="1"/>
  <c r="Q124" i="12" s="1"/>
  <c r="R124" i="12" a="1"/>
  <c r="R124" i="12" s="1"/>
  <c r="S124" i="12" a="1"/>
  <c r="S124" i="12" s="1"/>
  <c r="T124" i="12" a="1"/>
  <c r="T124" i="12" s="1"/>
  <c r="U124" i="12" a="1"/>
  <c r="U124" i="12" s="1"/>
  <c r="V124" i="12" a="1"/>
  <c r="V124" i="12" s="1"/>
  <c r="W124" i="12" a="1"/>
  <c r="W124" i="12" s="1"/>
  <c r="X124" i="12" a="1"/>
  <c r="X124" i="12" s="1"/>
  <c r="C125" i="12" a="1"/>
  <c r="C125" i="12" s="1"/>
  <c r="D125" i="12" a="1"/>
  <c r="D125" i="12" s="1"/>
  <c r="E125" i="12" a="1"/>
  <c r="E125" i="12" s="1"/>
  <c r="F125" i="12" a="1"/>
  <c r="F125" i="12" s="1"/>
  <c r="G125" i="12" a="1"/>
  <c r="G125" i="12" s="1"/>
  <c r="H125" i="12" a="1"/>
  <c r="H125" i="12" s="1"/>
  <c r="I125" i="12" a="1"/>
  <c r="I125" i="12" s="1"/>
  <c r="J125" i="12" a="1"/>
  <c r="J125" i="12" s="1"/>
  <c r="K125" i="12" a="1"/>
  <c r="K125" i="12" s="1"/>
  <c r="L125" i="12" a="1"/>
  <c r="L125" i="12" s="1"/>
  <c r="M125" i="12" a="1"/>
  <c r="M125" i="12" s="1"/>
  <c r="N125" i="12" a="1"/>
  <c r="N125" i="12" s="1"/>
  <c r="O125" i="12" a="1"/>
  <c r="O125" i="12" s="1"/>
  <c r="P125" i="12" a="1"/>
  <c r="P125" i="12" s="1"/>
  <c r="Q125" i="12" a="1"/>
  <c r="Q125" i="12" s="1"/>
  <c r="R125" i="12" a="1"/>
  <c r="R125" i="12" s="1"/>
  <c r="S125" i="12" a="1"/>
  <c r="S125" i="12" s="1"/>
  <c r="T125" i="12" a="1"/>
  <c r="T125" i="12" s="1"/>
  <c r="U125" i="12" a="1"/>
  <c r="U125" i="12" s="1"/>
  <c r="V125" i="12" a="1"/>
  <c r="V125" i="12" s="1"/>
  <c r="W125" i="12" a="1"/>
  <c r="W125" i="12" s="1"/>
  <c r="X125" i="12" a="1"/>
  <c r="X125" i="12" s="1"/>
  <c r="C126" i="12" a="1"/>
  <c r="C126" i="12" s="1"/>
  <c r="D126" i="12" a="1"/>
  <c r="D126" i="12" s="1"/>
  <c r="E126" i="12" a="1"/>
  <c r="E126" i="12" s="1"/>
  <c r="F126" i="12" a="1"/>
  <c r="F126" i="12" s="1"/>
  <c r="G126" i="12" a="1"/>
  <c r="G126" i="12" s="1"/>
  <c r="H126" i="12" a="1"/>
  <c r="H126" i="12" s="1"/>
  <c r="I126" i="12" a="1"/>
  <c r="I126" i="12" s="1"/>
  <c r="J126" i="12" a="1"/>
  <c r="J126" i="12" s="1"/>
  <c r="K126" i="12" a="1"/>
  <c r="K126" i="12" s="1"/>
  <c r="L126" i="12" a="1"/>
  <c r="L126" i="12" s="1"/>
  <c r="M126" i="12" a="1"/>
  <c r="M126" i="12" s="1"/>
  <c r="N126" i="12" a="1"/>
  <c r="N126" i="12" s="1"/>
  <c r="O126" i="12" a="1"/>
  <c r="O126" i="12" s="1"/>
  <c r="P126" i="12" a="1"/>
  <c r="P126" i="12" s="1"/>
  <c r="Q126" i="12" a="1"/>
  <c r="Q126" i="12" s="1"/>
  <c r="R126" i="12" a="1"/>
  <c r="R126" i="12" s="1"/>
  <c r="S126" i="12" a="1"/>
  <c r="S126" i="12" s="1"/>
  <c r="T126" i="12" a="1"/>
  <c r="T126" i="12" s="1"/>
  <c r="U126" i="12" a="1"/>
  <c r="U126" i="12" s="1"/>
  <c r="V126" i="12" a="1"/>
  <c r="V126" i="12" s="1"/>
  <c r="W126" i="12" a="1"/>
  <c r="W126" i="12" s="1"/>
  <c r="X126" i="12" a="1"/>
  <c r="X126" i="12" s="1"/>
  <c r="C127" i="12" a="1"/>
  <c r="C127" i="12" s="1"/>
  <c r="D127" i="12" a="1"/>
  <c r="D127" i="12" s="1"/>
  <c r="E127" i="12" a="1"/>
  <c r="E127" i="12" s="1"/>
  <c r="F127" i="12" a="1"/>
  <c r="F127" i="12" s="1"/>
  <c r="G127" i="12" a="1"/>
  <c r="G127" i="12" s="1"/>
  <c r="H127" i="12" a="1"/>
  <c r="H127" i="12" s="1"/>
  <c r="I127" i="12" a="1"/>
  <c r="I127" i="12" s="1"/>
  <c r="J127" i="12" a="1"/>
  <c r="J127" i="12" s="1"/>
  <c r="K127" i="12" a="1"/>
  <c r="K127" i="12" s="1"/>
  <c r="L127" i="12" a="1"/>
  <c r="L127" i="12" s="1"/>
  <c r="M127" i="12" a="1"/>
  <c r="M127" i="12" s="1"/>
  <c r="N127" i="12" a="1"/>
  <c r="N127" i="12" s="1"/>
  <c r="O127" i="12" a="1"/>
  <c r="O127" i="12" s="1"/>
  <c r="P127" i="12" a="1"/>
  <c r="P127" i="12" s="1"/>
  <c r="Q127" i="12" a="1"/>
  <c r="Q127" i="12" s="1"/>
  <c r="R127" i="12" a="1"/>
  <c r="R127" i="12" s="1"/>
  <c r="S127" i="12" a="1"/>
  <c r="S127" i="12" s="1"/>
  <c r="T127" i="12" a="1"/>
  <c r="T127" i="12" s="1"/>
  <c r="U127" i="12" a="1"/>
  <c r="U127" i="12" s="1"/>
  <c r="V127" i="12" a="1"/>
  <c r="V127" i="12" s="1"/>
  <c r="W127" i="12" a="1"/>
  <c r="W127" i="12" s="1"/>
  <c r="X127" i="12" a="1"/>
  <c r="X127" i="12" s="1"/>
  <c r="C128" i="12" a="1"/>
  <c r="C128" i="12" s="1"/>
  <c r="D128" i="12" a="1"/>
  <c r="D128" i="12" s="1"/>
  <c r="E128" i="12" a="1"/>
  <c r="E128" i="12" s="1"/>
  <c r="F128" i="12" a="1"/>
  <c r="F128" i="12" s="1"/>
  <c r="G128" i="12" a="1"/>
  <c r="G128" i="12" s="1"/>
  <c r="H128" i="12" a="1"/>
  <c r="H128" i="12" s="1"/>
  <c r="I128" i="12" a="1"/>
  <c r="I128" i="12" s="1"/>
  <c r="J128" i="12" a="1"/>
  <c r="J128" i="12" s="1"/>
  <c r="K128" i="12" a="1"/>
  <c r="K128" i="12" s="1"/>
  <c r="L128" i="12" a="1"/>
  <c r="L128" i="12" s="1"/>
  <c r="M128" i="12" a="1"/>
  <c r="M128" i="12" s="1"/>
  <c r="N128" i="12" a="1"/>
  <c r="N128" i="12" s="1"/>
  <c r="O128" i="12" a="1"/>
  <c r="O128" i="12" s="1"/>
  <c r="P128" i="12" a="1"/>
  <c r="P128" i="12" s="1"/>
  <c r="Q128" i="12" a="1"/>
  <c r="Q128" i="12" s="1"/>
  <c r="R128" i="12" a="1"/>
  <c r="R128" i="12" s="1"/>
  <c r="S128" i="12" a="1"/>
  <c r="S128" i="12" s="1"/>
  <c r="T128" i="12" a="1"/>
  <c r="T128" i="12" s="1"/>
  <c r="U128" i="12" a="1"/>
  <c r="U128" i="12" s="1"/>
  <c r="V128" i="12" a="1"/>
  <c r="V128" i="12" s="1"/>
  <c r="W128" i="12" a="1"/>
  <c r="W128" i="12" s="1"/>
  <c r="X128" i="12" a="1"/>
  <c r="X128" i="12" s="1"/>
  <c r="C129" i="12" a="1"/>
  <c r="C129" i="12" s="1"/>
  <c r="D129" i="12" a="1"/>
  <c r="D129" i="12" s="1"/>
  <c r="E129" i="12" a="1"/>
  <c r="E129" i="12" s="1"/>
  <c r="F129" i="12" a="1"/>
  <c r="F129" i="12" s="1"/>
  <c r="G129" i="12" a="1"/>
  <c r="G129" i="12" s="1"/>
  <c r="H129" i="12" a="1"/>
  <c r="H129" i="12" s="1"/>
  <c r="I129" i="12" a="1"/>
  <c r="I129" i="12" s="1"/>
  <c r="J129" i="12" a="1"/>
  <c r="J129" i="12" s="1"/>
  <c r="K129" i="12" a="1"/>
  <c r="K129" i="12" s="1"/>
  <c r="L129" i="12" a="1"/>
  <c r="L129" i="12" s="1"/>
  <c r="M129" i="12" a="1"/>
  <c r="M129" i="12" s="1"/>
  <c r="N129" i="12" a="1"/>
  <c r="N129" i="12" s="1"/>
  <c r="O129" i="12" a="1"/>
  <c r="O129" i="12" s="1"/>
  <c r="P129" i="12" a="1"/>
  <c r="P129" i="12" s="1"/>
  <c r="Q129" i="12" a="1"/>
  <c r="Q129" i="12" s="1"/>
  <c r="R129" i="12" a="1"/>
  <c r="R129" i="12" s="1"/>
  <c r="S129" i="12" a="1"/>
  <c r="S129" i="12" s="1"/>
  <c r="T129" i="12" a="1"/>
  <c r="T129" i="12" s="1"/>
  <c r="U129" i="12" a="1"/>
  <c r="U129" i="12" s="1"/>
  <c r="V129" i="12" a="1"/>
  <c r="V129" i="12" s="1"/>
  <c r="W129" i="12" a="1"/>
  <c r="W129" i="12" s="1"/>
  <c r="X129" i="12" a="1"/>
  <c r="X129" i="12" s="1"/>
  <c r="C130" i="12" a="1"/>
  <c r="C130" i="12" s="1"/>
  <c r="D130" i="12" a="1"/>
  <c r="D130" i="12" s="1"/>
  <c r="E130" i="12" a="1"/>
  <c r="E130" i="12" s="1"/>
  <c r="F130" i="12" a="1"/>
  <c r="F130" i="12" s="1"/>
  <c r="G130" i="12" a="1"/>
  <c r="G130" i="12" s="1"/>
  <c r="H130" i="12" a="1"/>
  <c r="H130" i="12" s="1"/>
  <c r="I130" i="12" a="1"/>
  <c r="I130" i="12" s="1"/>
  <c r="J130" i="12" a="1"/>
  <c r="J130" i="12" s="1"/>
  <c r="K130" i="12" a="1"/>
  <c r="K130" i="12" s="1"/>
  <c r="L130" i="12" a="1"/>
  <c r="L130" i="12" s="1"/>
  <c r="M130" i="12" a="1"/>
  <c r="M130" i="12" s="1"/>
  <c r="N130" i="12" a="1"/>
  <c r="N130" i="12" s="1"/>
  <c r="O130" i="12" a="1"/>
  <c r="O130" i="12" s="1"/>
  <c r="P130" i="12" a="1"/>
  <c r="P130" i="12" s="1"/>
  <c r="Q130" i="12" a="1"/>
  <c r="Q130" i="12" s="1"/>
  <c r="R130" i="12" a="1"/>
  <c r="R130" i="12" s="1"/>
  <c r="S130" i="12" a="1"/>
  <c r="S130" i="12" s="1"/>
  <c r="T130" i="12" a="1"/>
  <c r="T130" i="12" s="1"/>
  <c r="U130" i="12" a="1"/>
  <c r="U130" i="12" s="1"/>
  <c r="V130" i="12" a="1"/>
  <c r="V130" i="12" s="1"/>
  <c r="W130" i="12" a="1"/>
  <c r="W130" i="12" s="1"/>
  <c r="X130" i="12" a="1"/>
  <c r="X130" i="12" s="1"/>
  <c r="C131" i="12" a="1"/>
  <c r="C131" i="12" s="1"/>
  <c r="D131" i="12" a="1"/>
  <c r="D131" i="12" s="1"/>
  <c r="E131" i="12" a="1"/>
  <c r="E131" i="12" s="1"/>
  <c r="F131" i="12" a="1"/>
  <c r="F131" i="12" s="1"/>
  <c r="G131" i="12" a="1"/>
  <c r="G131" i="12" s="1"/>
  <c r="H131" i="12" a="1"/>
  <c r="H131" i="12" s="1"/>
  <c r="I131" i="12" a="1"/>
  <c r="I131" i="12" s="1"/>
  <c r="J131" i="12" a="1"/>
  <c r="J131" i="12" s="1"/>
  <c r="K131" i="12" a="1"/>
  <c r="K131" i="12" s="1"/>
  <c r="L131" i="12" a="1"/>
  <c r="L131" i="12" s="1"/>
  <c r="M131" i="12" a="1"/>
  <c r="M131" i="12" s="1"/>
  <c r="N131" i="12" a="1"/>
  <c r="N131" i="12" s="1"/>
  <c r="O131" i="12" a="1"/>
  <c r="O131" i="12" s="1"/>
  <c r="P131" i="12" a="1"/>
  <c r="P131" i="12" s="1"/>
  <c r="Q131" i="12" a="1"/>
  <c r="Q131" i="12" s="1"/>
  <c r="R131" i="12" a="1"/>
  <c r="R131" i="12" s="1"/>
  <c r="S131" i="12" a="1"/>
  <c r="S131" i="12" s="1"/>
  <c r="T131" i="12" a="1"/>
  <c r="T131" i="12" s="1"/>
  <c r="U131" i="12" a="1"/>
  <c r="U131" i="12" s="1"/>
  <c r="V131" i="12" a="1"/>
  <c r="V131" i="12" s="1"/>
  <c r="W131" i="12" a="1"/>
  <c r="W131" i="12" s="1"/>
  <c r="X131" i="12" a="1"/>
  <c r="X131" i="12" s="1"/>
  <c r="C132" i="12" a="1"/>
  <c r="C132" i="12" s="1"/>
  <c r="D132" i="12" a="1"/>
  <c r="D132" i="12" s="1"/>
  <c r="E132" i="12" a="1"/>
  <c r="E132" i="12" s="1"/>
  <c r="F132" i="12" a="1"/>
  <c r="F132" i="12" s="1"/>
  <c r="G132" i="12" a="1"/>
  <c r="G132" i="12" s="1"/>
  <c r="H132" i="12" a="1"/>
  <c r="H132" i="12" s="1"/>
  <c r="I132" i="12" a="1"/>
  <c r="I132" i="12" s="1"/>
  <c r="J132" i="12" a="1"/>
  <c r="J132" i="12" s="1"/>
  <c r="K132" i="12" a="1"/>
  <c r="K132" i="12" s="1"/>
  <c r="L132" i="12" a="1"/>
  <c r="L132" i="12" s="1"/>
  <c r="M132" i="12" a="1"/>
  <c r="M132" i="12" s="1"/>
  <c r="N132" i="12" a="1"/>
  <c r="N132" i="12" s="1"/>
  <c r="O132" i="12" a="1"/>
  <c r="O132" i="12" s="1"/>
  <c r="P132" i="12" a="1"/>
  <c r="P132" i="12" s="1"/>
  <c r="Q132" i="12" a="1"/>
  <c r="Q132" i="12" s="1"/>
  <c r="R132" i="12" a="1"/>
  <c r="R132" i="12" s="1"/>
  <c r="S132" i="12" a="1"/>
  <c r="S132" i="12" s="1"/>
  <c r="T132" i="12" a="1"/>
  <c r="T132" i="12" s="1"/>
  <c r="U132" i="12" a="1"/>
  <c r="U132" i="12" s="1"/>
  <c r="V132" i="12" a="1"/>
  <c r="V132" i="12" s="1"/>
  <c r="W132" i="12" a="1"/>
  <c r="W132" i="12" s="1"/>
  <c r="X132" i="12" a="1"/>
  <c r="X132" i="12" s="1"/>
  <c r="C133" i="12" a="1"/>
  <c r="C133" i="12" s="1"/>
  <c r="D133" i="12" a="1"/>
  <c r="D133" i="12" s="1"/>
  <c r="E133" i="12" a="1"/>
  <c r="E133" i="12" s="1"/>
  <c r="F133" i="12" a="1"/>
  <c r="F133" i="12" s="1"/>
  <c r="G133" i="12" a="1"/>
  <c r="G133" i="12" s="1"/>
  <c r="H133" i="12" a="1"/>
  <c r="H133" i="12" s="1"/>
  <c r="I133" i="12" a="1"/>
  <c r="I133" i="12" s="1"/>
  <c r="J133" i="12" a="1"/>
  <c r="J133" i="12" s="1"/>
  <c r="K133" i="12" a="1"/>
  <c r="K133" i="12" s="1"/>
  <c r="L133" i="12" a="1"/>
  <c r="L133" i="12" s="1"/>
  <c r="M133" i="12" a="1"/>
  <c r="M133" i="12" s="1"/>
  <c r="N133" i="12" a="1"/>
  <c r="N133" i="12" s="1"/>
  <c r="O133" i="12" a="1"/>
  <c r="O133" i="12" s="1"/>
  <c r="P133" i="12" a="1"/>
  <c r="P133" i="12" s="1"/>
  <c r="Q133" i="12" a="1"/>
  <c r="Q133" i="12" s="1"/>
  <c r="R133" i="12" a="1"/>
  <c r="R133" i="12" s="1"/>
  <c r="S133" i="12" a="1"/>
  <c r="S133" i="12" s="1"/>
  <c r="T133" i="12" a="1"/>
  <c r="T133" i="12" s="1"/>
  <c r="U133" i="12" a="1"/>
  <c r="U133" i="12" s="1"/>
  <c r="V133" i="12" a="1"/>
  <c r="V133" i="12" s="1"/>
  <c r="W133" i="12" a="1"/>
  <c r="W133" i="12" s="1"/>
  <c r="X133" i="12" a="1"/>
  <c r="X133" i="12" s="1"/>
  <c r="C134" i="12" a="1"/>
  <c r="C134" i="12" s="1"/>
  <c r="D134" i="12" a="1"/>
  <c r="D134" i="12" s="1"/>
  <c r="E134" i="12" a="1"/>
  <c r="E134" i="12" s="1"/>
  <c r="F134" i="12" a="1"/>
  <c r="F134" i="12" s="1"/>
  <c r="G134" i="12" a="1"/>
  <c r="G134" i="12" s="1"/>
  <c r="H134" i="12" a="1"/>
  <c r="H134" i="12" s="1"/>
  <c r="I134" i="12" a="1"/>
  <c r="I134" i="12" s="1"/>
  <c r="J134" i="12" a="1"/>
  <c r="J134" i="12" s="1"/>
  <c r="K134" i="12" a="1"/>
  <c r="K134" i="12" s="1"/>
  <c r="L134" i="12" a="1"/>
  <c r="L134" i="12" s="1"/>
  <c r="M134" i="12" a="1"/>
  <c r="M134" i="12" s="1"/>
  <c r="N134" i="12" a="1"/>
  <c r="N134" i="12" s="1"/>
  <c r="O134" i="12" a="1"/>
  <c r="O134" i="12" s="1"/>
  <c r="P134" i="12" a="1"/>
  <c r="P134" i="12" s="1"/>
  <c r="Q134" i="12" a="1"/>
  <c r="Q134" i="12" s="1"/>
  <c r="R134" i="12" a="1"/>
  <c r="R134" i="12" s="1"/>
  <c r="S134" i="12" a="1"/>
  <c r="S134" i="12" s="1"/>
  <c r="T134" i="12" a="1"/>
  <c r="T134" i="12" s="1"/>
  <c r="U134" i="12" a="1"/>
  <c r="U134" i="12" s="1"/>
  <c r="V134" i="12" a="1"/>
  <c r="V134" i="12" s="1"/>
  <c r="W134" i="12" a="1"/>
  <c r="W134" i="12" s="1"/>
  <c r="X134" i="12" a="1"/>
  <c r="X134" i="12" s="1"/>
  <c r="C135" i="12" a="1"/>
  <c r="C135" i="12" s="1"/>
  <c r="D135" i="12" a="1"/>
  <c r="D135" i="12" s="1"/>
  <c r="E135" i="12" a="1"/>
  <c r="E135" i="12" s="1"/>
  <c r="F135" i="12" a="1"/>
  <c r="F135" i="12" s="1"/>
  <c r="G135" i="12" a="1"/>
  <c r="G135" i="12" s="1"/>
  <c r="H135" i="12" a="1"/>
  <c r="H135" i="12" s="1"/>
  <c r="I135" i="12" a="1"/>
  <c r="I135" i="12" s="1"/>
  <c r="J135" i="12" a="1"/>
  <c r="J135" i="12" s="1"/>
  <c r="K135" i="12" a="1"/>
  <c r="K135" i="12" s="1"/>
  <c r="L135" i="12" a="1"/>
  <c r="L135" i="12" s="1"/>
  <c r="M135" i="12" a="1"/>
  <c r="M135" i="12" s="1"/>
  <c r="N135" i="12" a="1"/>
  <c r="N135" i="12" s="1"/>
  <c r="O135" i="12" a="1"/>
  <c r="O135" i="12" s="1"/>
  <c r="P135" i="12" a="1"/>
  <c r="P135" i="12" s="1"/>
  <c r="Q135" i="12" a="1"/>
  <c r="Q135" i="12" s="1"/>
  <c r="R135" i="12" a="1"/>
  <c r="R135" i="12" s="1"/>
  <c r="S135" i="12" a="1"/>
  <c r="S135" i="12" s="1"/>
  <c r="T135" i="12" a="1"/>
  <c r="T135" i="12" s="1"/>
  <c r="U135" i="12" a="1"/>
  <c r="U135" i="12" s="1"/>
  <c r="V135" i="12" a="1"/>
  <c r="V135" i="12" s="1"/>
  <c r="W135" i="12" a="1"/>
  <c r="W135" i="12" s="1"/>
  <c r="X135" i="12" a="1"/>
  <c r="X135" i="12" s="1"/>
  <c r="C136" i="12" a="1"/>
  <c r="C136" i="12" s="1"/>
  <c r="D136" i="12" a="1"/>
  <c r="D136" i="12" s="1"/>
  <c r="E136" i="12" a="1"/>
  <c r="E136" i="12" s="1"/>
  <c r="F136" i="12" a="1"/>
  <c r="F136" i="12" s="1"/>
  <c r="G136" i="12" a="1"/>
  <c r="G136" i="12" s="1"/>
  <c r="H136" i="12" a="1"/>
  <c r="H136" i="12" s="1"/>
  <c r="I136" i="12" a="1"/>
  <c r="I136" i="12" s="1"/>
  <c r="J136" i="12" a="1"/>
  <c r="J136" i="12" s="1"/>
  <c r="K136" i="12" a="1"/>
  <c r="K136" i="12" s="1"/>
  <c r="L136" i="12" a="1"/>
  <c r="L136" i="12" s="1"/>
  <c r="M136" i="12" a="1"/>
  <c r="M136" i="12" s="1"/>
  <c r="N136" i="12" a="1"/>
  <c r="N136" i="12" s="1"/>
  <c r="O136" i="12" a="1"/>
  <c r="O136" i="12" s="1"/>
  <c r="P136" i="12" a="1"/>
  <c r="P136" i="12" s="1"/>
  <c r="Q136" i="12" a="1"/>
  <c r="Q136" i="12" s="1"/>
  <c r="R136" i="12" a="1"/>
  <c r="R136" i="12" s="1"/>
  <c r="S136" i="12" a="1"/>
  <c r="S136" i="12" s="1"/>
  <c r="T136" i="12" a="1"/>
  <c r="T136" i="12" s="1"/>
  <c r="U136" i="12" a="1"/>
  <c r="U136" i="12" s="1"/>
  <c r="V136" i="12" a="1"/>
  <c r="V136" i="12" s="1"/>
  <c r="W136" i="12" a="1"/>
  <c r="W136" i="12" s="1"/>
  <c r="X136" i="12" a="1"/>
  <c r="X136" i="12" s="1"/>
  <c r="C137" i="12" a="1"/>
  <c r="C137" i="12" s="1"/>
  <c r="D137" i="12" a="1"/>
  <c r="D137" i="12" s="1"/>
  <c r="E137" i="12" a="1"/>
  <c r="E137" i="12" s="1"/>
  <c r="F137" i="12" a="1"/>
  <c r="F137" i="12" s="1"/>
  <c r="G137" i="12" a="1"/>
  <c r="G137" i="12" s="1"/>
  <c r="H137" i="12" a="1"/>
  <c r="H137" i="12" s="1"/>
  <c r="I137" i="12" a="1"/>
  <c r="I137" i="12" s="1"/>
  <c r="J137" i="12" a="1"/>
  <c r="J137" i="12" s="1"/>
  <c r="K137" i="12" a="1"/>
  <c r="K137" i="12" s="1"/>
  <c r="L137" i="12" a="1"/>
  <c r="L137" i="12" s="1"/>
  <c r="M137" i="12" a="1"/>
  <c r="M137" i="12" s="1"/>
  <c r="N137" i="12" a="1"/>
  <c r="N137" i="12" s="1"/>
  <c r="O137" i="12" a="1"/>
  <c r="O137" i="12" s="1"/>
  <c r="P137" i="12" a="1"/>
  <c r="P137" i="12" s="1"/>
  <c r="Q137" i="12" a="1"/>
  <c r="Q137" i="12" s="1"/>
  <c r="R137" i="12" a="1"/>
  <c r="R137" i="12" s="1"/>
  <c r="S137" i="12" a="1"/>
  <c r="S137" i="12" s="1"/>
  <c r="T137" i="12" a="1"/>
  <c r="T137" i="12" s="1"/>
  <c r="U137" i="12" a="1"/>
  <c r="U137" i="12" s="1"/>
  <c r="V137" i="12" a="1"/>
  <c r="V137" i="12" s="1"/>
  <c r="W137" i="12" a="1"/>
  <c r="W137" i="12" s="1"/>
  <c r="X137" i="12" a="1"/>
  <c r="X137" i="12" s="1"/>
  <c r="C138" i="12" a="1"/>
  <c r="C138" i="12" s="1"/>
  <c r="D138" i="12" a="1"/>
  <c r="D138" i="12" s="1"/>
  <c r="E138" i="12" a="1"/>
  <c r="E138" i="12" s="1"/>
  <c r="F138" i="12" a="1"/>
  <c r="F138" i="12" s="1"/>
  <c r="G138" i="12" a="1"/>
  <c r="G138" i="12" s="1"/>
  <c r="H138" i="12" a="1"/>
  <c r="H138" i="12" s="1"/>
  <c r="I138" i="12" a="1"/>
  <c r="I138" i="12" s="1"/>
  <c r="J138" i="12" a="1"/>
  <c r="J138" i="12" s="1"/>
  <c r="K138" i="12" a="1"/>
  <c r="K138" i="12" s="1"/>
  <c r="L138" i="12" a="1"/>
  <c r="L138" i="12" s="1"/>
  <c r="M138" i="12" a="1"/>
  <c r="M138" i="12" s="1"/>
  <c r="N138" i="12" a="1"/>
  <c r="N138" i="12" s="1"/>
  <c r="O138" i="12" a="1"/>
  <c r="O138" i="12" s="1"/>
  <c r="P138" i="12" a="1"/>
  <c r="P138" i="12" s="1"/>
  <c r="Q138" i="12" a="1"/>
  <c r="Q138" i="12" s="1"/>
  <c r="R138" i="12" a="1"/>
  <c r="R138" i="12" s="1"/>
  <c r="S138" i="12" a="1"/>
  <c r="S138" i="12" s="1"/>
  <c r="T138" i="12" a="1"/>
  <c r="T138" i="12" s="1"/>
  <c r="U138" i="12" a="1"/>
  <c r="U138" i="12" s="1"/>
  <c r="V138" i="12" a="1"/>
  <c r="V138" i="12" s="1"/>
  <c r="W138" i="12" a="1"/>
  <c r="W138" i="12" s="1"/>
  <c r="X138" i="12" a="1"/>
  <c r="X138" i="12" s="1"/>
  <c r="X108" i="12" a="1"/>
  <c r="X108" i="12" s="1"/>
  <c r="W108" i="12" a="1"/>
  <c r="W108" i="12" s="1"/>
  <c r="V108" i="12" a="1"/>
  <c r="V108" i="12" s="1"/>
  <c r="U108" i="12" a="1"/>
  <c r="U108" i="12" s="1"/>
  <c r="T108" i="12" a="1"/>
  <c r="T108" i="12" s="1"/>
  <c r="S108" i="12" a="1"/>
  <c r="S108" i="12" s="1"/>
  <c r="R108" i="12" a="1"/>
  <c r="R108" i="12" s="1"/>
  <c r="Q108" i="12" a="1"/>
  <c r="Q108" i="12" s="1"/>
  <c r="P108" i="12" a="1"/>
  <c r="P108" i="12" s="1"/>
  <c r="O108" i="12" a="1"/>
  <c r="O108" i="12" s="1"/>
  <c r="N108" i="12" a="1"/>
  <c r="N108" i="12" s="1"/>
  <c r="M108" i="12" a="1"/>
  <c r="M108" i="12" s="1"/>
  <c r="L108" i="12" a="1"/>
  <c r="L108" i="12" s="1"/>
  <c r="K108" i="12" a="1"/>
  <c r="K108" i="12" s="1"/>
  <c r="J108" i="12" a="1"/>
  <c r="J108" i="12" s="1"/>
  <c r="I108" i="12" a="1"/>
  <c r="I108" i="12" s="1"/>
  <c r="H108" i="12" a="1"/>
  <c r="H108" i="12" s="1"/>
  <c r="G108" i="12" a="1"/>
  <c r="G108" i="12" s="1"/>
  <c r="F108" i="12" a="1"/>
  <c r="F108" i="12" s="1"/>
  <c r="E108" i="12" a="1"/>
  <c r="E108" i="12" s="1"/>
  <c r="D108" i="12" a="1"/>
  <c r="D108" i="12" s="1"/>
  <c r="C108" i="12" a="1"/>
  <c r="C108" i="12" s="1"/>
  <c r="C74" i="12" l="1" a="1"/>
  <c r="C74" i="12" s="1"/>
  <c r="D74" i="12" a="1"/>
  <c r="D74" i="12" s="1"/>
  <c r="E74" i="12" a="1"/>
  <c r="E74" i="12" s="1"/>
  <c r="F74" i="12" a="1"/>
  <c r="F74" i="12" s="1"/>
  <c r="G74" i="12" a="1"/>
  <c r="G74" i="12" s="1"/>
  <c r="H74" i="12" a="1"/>
  <c r="H74" i="12" s="1"/>
  <c r="I74" i="12" a="1"/>
  <c r="I74" i="12" s="1"/>
  <c r="J74" i="12" a="1"/>
  <c r="J74" i="12" s="1"/>
  <c r="K74" i="12" a="1"/>
  <c r="K74" i="12" s="1"/>
  <c r="L74" i="12" a="1"/>
  <c r="L74" i="12" s="1"/>
  <c r="M74" i="12" a="1"/>
  <c r="M74" i="12" s="1"/>
  <c r="N74" i="12" a="1"/>
  <c r="N74" i="12" s="1"/>
  <c r="O74" i="12" a="1"/>
  <c r="O74" i="12" s="1"/>
  <c r="P74" i="12" a="1"/>
  <c r="P74" i="12" s="1"/>
  <c r="Q74" i="12" a="1"/>
  <c r="Q74" i="12" s="1"/>
  <c r="R74" i="12" a="1"/>
  <c r="R74" i="12" s="1"/>
  <c r="S74" i="12" a="1"/>
  <c r="S74" i="12" s="1"/>
  <c r="T74" i="12" a="1"/>
  <c r="T74" i="12" s="1"/>
  <c r="U74" i="12" a="1"/>
  <c r="U74" i="12" s="1"/>
  <c r="V74" i="12" a="1"/>
  <c r="V74" i="12" s="1"/>
  <c r="W74" i="12" a="1"/>
  <c r="W74" i="12" s="1"/>
  <c r="X74" i="12" a="1"/>
  <c r="X74" i="12" s="1"/>
  <c r="C75" i="12" a="1"/>
  <c r="C75" i="12" s="1"/>
  <c r="D75" i="12" a="1"/>
  <c r="D75" i="12" s="1"/>
  <c r="E75" i="12" a="1"/>
  <c r="E75" i="12" s="1"/>
  <c r="F75" i="12" a="1"/>
  <c r="F75" i="12" s="1"/>
  <c r="G75" i="12" a="1"/>
  <c r="G75" i="12" s="1"/>
  <c r="H75" i="12" a="1"/>
  <c r="H75" i="12" s="1"/>
  <c r="I75" i="12" a="1"/>
  <c r="I75" i="12" s="1"/>
  <c r="J75" i="12" a="1"/>
  <c r="J75" i="12" s="1"/>
  <c r="K75" i="12" a="1"/>
  <c r="K75" i="12" s="1"/>
  <c r="L75" i="12" a="1"/>
  <c r="L75" i="12" s="1"/>
  <c r="M75" i="12" a="1"/>
  <c r="M75" i="12" s="1"/>
  <c r="N75" i="12" a="1"/>
  <c r="N75" i="12" s="1"/>
  <c r="O75" i="12" a="1"/>
  <c r="O75" i="12" s="1"/>
  <c r="P75" i="12" a="1"/>
  <c r="P75" i="12" s="1"/>
  <c r="Q75" i="12" a="1"/>
  <c r="Q75" i="12" s="1"/>
  <c r="R75" i="12" a="1"/>
  <c r="R75" i="12" s="1"/>
  <c r="S75" i="12" a="1"/>
  <c r="S75" i="12" s="1"/>
  <c r="T75" i="12" a="1"/>
  <c r="T75" i="12" s="1"/>
  <c r="U75" i="12" a="1"/>
  <c r="U75" i="12" s="1"/>
  <c r="V75" i="12" a="1"/>
  <c r="V75" i="12" s="1"/>
  <c r="W75" i="12" a="1"/>
  <c r="W75" i="12" s="1"/>
  <c r="X75" i="12" a="1"/>
  <c r="X75" i="12" s="1"/>
  <c r="C76" i="12" a="1"/>
  <c r="C76" i="12" s="1"/>
  <c r="D76" i="12" a="1"/>
  <c r="D76" i="12" s="1"/>
  <c r="E76" i="12" a="1"/>
  <c r="E76" i="12" s="1"/>
  <c r="F76" i="12" a="1"/>
  <c r="F76" i="12" s="1"/>
  <c r="G76" i="12" a="1"/>
  <c r="G76" i="12" s="1"/>
  <c r="H76" i="12" a="1"/>
  <c r="H76" i="12" s="1"/>
  <c r="I76" i="12" a="1"/>
  <c r="I76" i="12" s="1"/>
  <c r="J76" i="12" a="1"/>
  <c r="J76" i="12" s="1"/>
  <c r="K76" i="12" a="1"/>
  <c r="K76" i="12" s="1"/>
  <c r="L76" i="12" a="1"/>
  <c r="L76" i="12" s="1"/>
  <c r="M76" i="12" a="1"/>
  <c r="M76" i="12" s="1"/>
  <c r="N76" i="12" a="1"/>
  <c r="N76" i="12" s="1"/>
  <c r="O76" i="12" a="1"/>
  <c r="O76" i="12" s="1"/>
  <c r="P76" i="12" a="1"/>
  <c r="P76" i="12" s="1"/>
  <c r="Q76" i="12" a="1"/>
  <c r="Q76" i="12" s="1"/>
  <c r="R76" i="12" a="1"/>
  <c r="R76" i="12" s="1"/>
  <c r="S76" i="12" a="1"/>
  <c r="S76" i="12" s="1"/>
  <c r="T76" i="12" a="1"/>
  <c r="T76" i="12" s="1"/>
  <c r="U76" i="12" a="1"/>
  <c r="U76" i="12" s="1"/>
  <c r="V76" i="12" a="1"/>
  <c r="V76" i="12" s="1"/>
  <c r="W76" i="12" a="1"/>
  <c r="W76" i="12" s="1"/>
  <c r="X76" i="12" a="1"/>
  <c r="X76" i="12" s="1"/>
  <c r="C77" i="12" a="1"/>
  <c r="C77" i="12" s="1"/>
  <c r="D77" i="12" a="1"/>
  <c r="D77" i="12" s="1"/>
  <c r="E77" i="12" a="1"/>
  <c r="E77" i="12" s="1"/>
  <c r="F77" i="12" a="1"/>
  <c r="F77" i="12" s="1"/>
  <c r="G77" i="12" a="1"/>
  <c r="G77" i="12" s="1"/>
  <c r="H77" i="12" a="1"/>
  <c r="H77" i="12" s="1"/>
  <c r="I77" i="12" a="1"/>
  <c r="I77" i="12" s="1"/>
  <c r="J77" i="12" a="1"/>
  <c r="J77" i="12" s="1"/>
  <c r="K77" i="12" a="1"/>
  <c r="K77" i="12" s="1"/>
  <c r="L77" i="12" a="1"/>
  <c r="L77" i="12" s="1"/>
  <c r="M77" i="12" a="1"/>
  <c r="M77" i="12" s="1"/>
  <c r="N77" i="12" a="1"/>
  <c r="N77" i="12" s="1"/>
  <c r="O77" i="12" a="1"/>
  <c r="O77" i="12" s="1"/>
  <c r="P77" i="12" a="1"/>
  <c r="P77" i="12" s="1"/>
  <c r="Q77" i="12" a="1"/>
  <c r="Q77" i="12" s="1"/>
  <c r="R77" i="12" a="1"/>
  <c r="R77" i="12" s="1"/>
  <c r="S77" i="12" a="1"/>
  <c r="S77" i="12" s="1"/>
  <c r="T77" i="12" a="1"/>
  <c r="T77" i="12" s="1"/>
  <c r="U77" i="12" a="1"/>
  <c r="U77" i="12" s="1"/>
  <c r="V77" i="12" a="1"/>
  <c r="V77" i="12" s="1"/>
  <c r="W77" i="12" a="1"/>
  <c r="W77" i="12" s="1"/>
  <c r="X77" i="12" a="1"/>
  <c r="X77" i="12" s="1"/>
  <c r="C78" i="12" a="1"/>
  <c r="C78" i="12" s="1"/>
  <c r="D78" i="12" a="1"/>
  <c r="D78" i="12" s="1"/>
  <c r="E78" i="12" a="1"/>
  <c r="E78" i="12" s="1"/>
  <c r="F78" i="12" a="1"/>
  <c r="F78" i="12" s="1"/>
  <c r="G78" i="12" a="1"/>
  <c r="G78" i="12" s="1"/>
  <c r="H78" i="12" a="1"/>
  <c r="H78" i="12" s="1"/>
  <c r="I78" i="12" a="1"/>
  <c r="I78" i="12" s="1"/>
  <c r="J78" i="12" a="1"/>
  <c r="J78" i="12" s="1"/>
  <c r="K78" i="12" a="1"/>
  <c r="K78" i="12" s="1"/>
  <c r="L78" i="12" a="1"/>
  <c r="L78" i="12" s="1"/>
  <c r="M78" i="12" a="1"/>
  <c r="M78" i="12" s="1"/>
  <c r="N78" i="12" a="1"/>
  <c r="N78" i="12" s="1"/>
  <c r="O78" i="12" a="1"/>
  <c r="O78" i="12" s="1"/>
  <c r="P78" i="12" a="1"/>
  <c r="P78" i="12" s="1"/>
  <c r="Q78" i="12" a="1"/>
  <c r="Q78" i="12" s="1"/>
  <c r="R78" i="12" a="1"/>
  <c r="R78" i="12" s="1"/>
  <c r="S78" i="12" a="1"/>
  <c r="S78" i="12" s="1"/>
  <c r="T78" i="12" a="1"/>
  <c r="T78" i="12" s="1"/>
  <c r="U78" i="12" a="1"/>
  <c r="U78" i="12" s="1"/>
  <c r="V78" i="12" a="1"/>
  <c r="V78" i="12" s="1"/>
  <c r="W78" i="12" a="1"/>
  <c r="W78" i="12" s="1"/>
  <c r="X78" i="12" a="1"/>
  <c r="X78" i="12" s="1"/>
  <c r="C79" i="12" a="1"/>
  <c r="C79" i="12" s="1"/>
  <c r="D79" i="12" a="1"/>
  <c r="D79" i="12" s="1"/>
  <c r="E79" i="12" a="1"/>
  <c r="E79" i="12" s="1"/>
  <c r="F79" i="12" a="1"/>
  <c r="F79" i="12" s="1"/>
  <c r="G79" i="12" a="1"/>
  <c r="G79" i="12" s="1"/>
  <c r="H79" i="12" a="1"/>
  <c r="H79" i="12" s="1"/>
  <c r="I79" i="12" a="1"/>
  <c r="I79" i="12" s="1"/>
  <c r="J79" i="12" a="1"/>
  <c r="J79" i="12" s="1"/>
  <c r="K79" i="12" a="1"/>
  <c r="K79" i="12" s="1"/>
  <c r="L79" i="12" a="1"/>
  <c r="L79" i="12" s="1"/>
  <c r="M79" i="12" a="1"/>
  <c r="M79" i="12" s="1"/>
  <c r="N79" i="12" a="1"/>
  <c r="N79" i="12" s="1"/>
  <c r="O79" i="12" a="1"/>
  <c r="O79" i="12" s="1"/>
  <c r="P79" i="12" a="1"/>
  <c r="P79" i="12" s="1"/>
  <c r="Q79" i="12" a="1"/>
  <c r="Q79" i="12" s="1"/>
  <c r="R79" i="12" a="1"/>
  <c r="R79" i="12" s="1"/>
  <c r="S79" i="12" a="1"/>
  <c r="S79" i="12" s="1"/>
  <c r="T79" i="12" a="1"/>
  <c r="T79" i="12" s="1"/>
  <c r="U79" i="12" a="1"/>
  <c r="U79" i="12" s="1"/>
  <c r="V79" i="12" a="1"/>
  <c r="V79" i="12" s="1"/>
  <c r="W79" i="12" a="1"/>
  <c r="W79" i="12" s="1"/>
  <c r="X79" i="12" a="1"/>
  <c r="X79" i="12" s="1"/>
  <c r="C80" i="12" a="1"/>
  <c r="C80" i="12" s="1"/>
  <c r="D80" i="12" a="1"/>
  <c r="D80" i="12" s="1"/>
  <c r="E80" i="12" a="1"/>
  <c r="E80" i="12" s="1"/>
  <c r="F80" i="12" a="1"/>
  <c r="F80" i="12" s="1"/>
  <c r="G80" i="12" a="1"/>
  <c r="G80" i="12" s="1"/>
  <c r="H80" i="12" a="1"/>
  <c r="H80" i="12" s="1"/>
  <c r="I80" i="12" a="1"/>
  <c r="I80" i="12" s="1"/>
  <c r="J80" i="12" a="1"/>
  <c r="J80" i="12" s="1"/>
  <c r="K80" i="12" a="1"/>
  <c r="K80" i="12" s="1"/>
  <c r="L80" i="12" a="1"/>
  <c r="L80" i="12" s="1"/>
  <c r="M80" i="12" a="1"/>
  <c r="M80" i="12" s="1"/>
  <c r="N80" i="12" a="1"/>
  <c r="N80" i="12" s="1"/>
  <c r="O80" i="12" a="1"/>
  <c r="O80" i="12" s="1"/>
  <c r="P80" i="12" a="1"/>
  <c r="P80" i="12" s="1"/>
  <c r="Q80" i="12" a="1"/>
  <c r="Q80" i="12" s="1"/>
  <c r="R80" i="12" a="1"/>
  <c r="R80" i="12" s="1"/>
  <c r="S80" i="12" a="1"/>
  <c r="S80" i="12" s="1"/>
  <c r="T80" i="12" a="1"/>
  <c r="T80" i="12" s="1"/>
  <c r="U80" i="12" a="1"/>
  <c r="U80" i="12" s="1"/>
  <c r="V80" i="12" a="1"/>
  <c r="V80" i="12" s="1"/>
  <c r="W80" i="12" a="1"/>
  <c r="W80" i="12" s="1"/>
  <c r="X80" i="12" a="1"/>
  <c r="X80" i="12" s="1"/>
  <c r="C81" i="12" a="1"/>
  <c r="C81" i="12" s="1"/>
  <c r="D81" i="12" a="1"/>
  <c r="D81" i="12" s="1"/>
  <c r="E81" i="12" a="1"/>
  <c r="E81" i="12" s="1"/>
  <c r="F81" i="12" a="1"/>
  <c r="F81" i="12" s="1"/>
  <c r="G81" i="12" a="1"/>
  <c r="G81" i="12" s="1"/>
  <c r="H81" i="12" a="1"/>
  <c r="H81" i="12" s="1"/>
  <c r="I81" i="12" a="1"/>
  <c r="I81" i="12" s="1"/>
  <c r="J81" i="12" a="1"/>
  <c r="J81" i="12" s="1"/>
  <c r="K81" i="12" a="1"/>
  <c r="K81" i="12" s="1"/>
  <c r="L81" i="12" a="1"/>
  <c r="L81" i="12" s="1"/>
  <c r="M81" i="12" a="1"/>
  <c r="M81" i="12" s="1"/>
  <c r="N81" i="12" a="1"/>
  <c r="N81" i="12" s="1"/>
  <c r="O81" i="12" a="1"/>
  <c r="O81" i="12" s="1"/>
  <c r="P81" i="12" a="1"/>
  <c r="P81" i="12" s="1"/>
  <c r="Q81" i="12" a="1"/>
  <c r="Q81" i="12" s="1"/>
  <c r="R81" i="12" a="1"/>
  <c r="R81" i="12" s="1"/>
  <c r="S81" i="12" a="1"/>
  <c r="S81" i="12" s="1"/>
  <c r="T81" i="12" a="1"/>
  <c r="T81" i="12" s="1"/>
  <c r="U81" i="12" a="1"/>
  <c r="U81" i="12" s="1"/>
  <c r="V81" i="12" a="1"/>
  <c r="V81" i="12" s="1"/>
  <c r="W81" i="12" a="1"/>
  <c r="W81" i="12" s="1"/>
  <c r="X81" i="12" a="1"/>
  <c r="X81" i="12" s="1"/>
  <c r="C82" i="12" a="1"/>
  <c r="C82" i="12" s="1"/>
  <c r="D82" i="12" a="1"/>
  <c r="D82" i="12" s="1"/>
  <c r="E82" i="12" a="1"/>
  <c r="E82" i="12" s="1"/>
  <c r="F82" i="12" a="1"/>
  <c r="F82" i="12" s="1"/>
  <c r="G82" i="12" a="1"/>
  <c r="G82" i="12" s="1"/>
  <c r="H82" i="12" a="1"/>
  <c r="H82" i="12" s="1"/>
  <c r="I82" i="12" a="1"/>
  <c r="I82" i="12" s="1"/>
  <c r="J82" i="12" a="1"/>
  <c r="J82" i="12" s="1"/>
  <c r="K82" i="12" a="1"/>
  <c r="K82" i="12" s="1"/>
  <c r="L82" i="12" a="1"/>
  <c r="L82" i="12" s="1"/>
  <c r="M82" i="12" a="1"/>
  <c r="M82" i="12" s="1"/>
  <c r="N82" i="12" a="1"/>
  <c r="N82" i="12" s="1"/>
  <c r="O82" i="12" a="1"/>
  <c r="O82" i="12" s="1"/>
  <c r="P82" i="12" a="1"/>
  <c r="P82" i="12" s="1"/>
  <c r="Q82" i="12" a="1"/>
  <c r="Q82" i="12" s="1"/>
  <c r="R82" i="12" a="1"/>
  <c r="R82" i="12" s="1"/>
  <c r="S82" i="12" a="1"/>
  <c r="S82" i="12" s="1"/>
  <c r="T82" i="12" a="1"/>
  <c r="T82" i="12" s="1"/>
  <c r="U82" i="12" a="1"/>
  <c r="U82" i="12" s="1"/>
  <c r="V82" i="12" a="1"/>
  <c r="V82" i="12" s="1"/>
  <c r="W82" i="12" a="1"/>
  <c r="W82" i="12" s="1"/>
  <c r="X82" i="12" a="1"/>
  <c r="X82" i="12" s="1"/>
  <c r="C83" i="12" a="1"/>
  <c r="C83" i="12" s="1"/>
  <c r="D83" i="12" a="1"/>
  <c r="D83" i="12" s="1"/>
  <c r="E83" i="12" a="1"/>
  <c r="E83" i="12" s="1"/>
  <c r="F83" i="12" a="1"/>
  <c r="F83" i="12" s="1"/>
  <c r="G83" i="12" a="1"/>
  <c r="G83" i="12" s="1"/>
  <c r="H83" i="12" a="1"/>
  <c r="H83" i="12" s="1"/>
  <c r="I83" i="12" a="1"/>
  <c r="I83" i="12" s="1"/>
  <c r="J83" i="12" a="1"/>
  <c r="J83" i="12" s="1"/>
  <c r="K83" i="12" a="1"/>
  <c r="K83" i="12" s="1"/>
  <c r="L83" i="12" a="1"/>
  <c r="L83" i="12" s="1"/>
  <c r="M83" i="12" a="1"/>
  <c r="M83" i="12" s="1"/>
  <c r="N83" i="12" a="1"/>
  <c r="N83" i="12" s="1"/>
  <c r="O83" i="12" a="1"/>
  <c r="O83" i="12" s="1"/>
  <c r="P83" i="12" a="1"/>
  <c r="P83" i="12" s="1"/>
  <c r="Q83" i="12" a="1"/>
  <c r="Q83" i="12" s="1"/>
  <c r="R83" i="12" a="1"/>
  <c r="R83" i="12" s="1"/>
  <c r="S83" i="12" a="1"/>
  <c r="S83" i="12" s="1"/>
  <c r="T83" i="12" a="1"/>
  <c r="T83" i="12" s="1"/>
  <c r="U83" i="12" a="1"/>
  <c r="U83" i="12" s="1"/>
  <c r="V83" i="12" a="1"/>
  <c r="V83" i="12" s="1"/>
  <c r="W83" i="12" a="1"/>
  <c r="W83" i="12" s="1"/>
  <c r="X83" i="12" a="1"/>
  <c r="X83" i="12" s="1"/>
  <c r="C84" i="12" a="1"/>
  <c r="C84" i="12" s="1"/>
  <c r="D84" i="12" a="1"/>
  <c r="D84" i="12" s="1"/>
  <c r="E84" i="12" a="1"/>
  <c r="E84" i="12" s="1"/>
  <c r="F84" i="12" a="1"/>
  <c r="F84" i="12" s="1"/>
  <c r="G84" i="12" a="1"/>
  <c r="G84" i="12" s="1"/>
  <c r="H84" i="12" a="1"/>
  <c r="H84" i="12" s="1"/>
  <c r="I84" i="12" a="1"/>
  <c r="I84" i="12" s="1"/>
  <c r="J84" i="12" a="1"/>
  <c r="J84" i="12" s="1"/>
  <c r="K84" i="12" a="1"/>
  <c r="K84" i="12" s="1"/>
  <c r="L84" i="12" a="1"/>
  <c r="L84" i="12" s="1"/>
  <c r="M84" i="12" a="1"/>
  <c r="M84" i="12" s="1"/>
  <c r="N84" i="12" a="1"/>
  <c r="N84" i="12" s="1"/>
  <c r="O84" i="12" a="1"/>
  <c r="O84" i="12" s="1"/>
  <c r="P84" i="12" a="1"/>
  <c r="P84" i="12" s="1"/>
  <c r="Q84" i="12" a="1"/>
  <c r="Q84" i="12" s="1"/>
  <c r="R84" i="12" a="1"/>
  <c r="R84" i="12" s="1"/>
  <c r="S84" i="12" a="1"/>
  <c r="S84" i="12" s="1"/>
  <c r="T84" i="12" a="1"/>
  <c r="T84" i="12" s="1"/>
  <c r="U84" i="12" a="1"/>
  <c r="U84" i="12" s="1"/>
  <c r="V84" i="12" a="1"/>
  <c r="V84" i="12" s="1"/>
  <c r="W84" i="12" a="1"/>
  <c r="W84" i="12" s="1"/>
  <c r="X84" i="12" a="1"/>
  <c r="X84" i="12" s="1"/>
  <c r="C85" i="12" a="1"/>
  <c r="C85" i="12" s="1"/>
  <c r="D85" i="12" a="1"/>
  <c r="D85" i="12" s="1"/>
  <c r="E85" i="12" a="1"/>
  <c r="E85" i="12" s="1"/>
  <c r="F85" i="12" a="1"/>
  <c r="F85" i="12" s="1"/>
  <c r="G85" i="12" a="1"/>
  <c r="G85" i="12" s="1"/>
  <c r="H85" i="12" a="1"/>
  <c r="H85" i="12" s="1"/>
  <c r="I85" i="12" a="1"/>
  <c r="I85" i="12" s="1"/>
  <c r="J85" i="12" a="1"/>
  <c r="J85" i="12" s="1"/>
  <c r="K85" i="12" a="1"/>
  <c r="K85" i="12" s="1"/>
  <c r="L85" i="12" a="1"/>
  <c r="L85" i="12" s="1"/>
  <c r="M85" i="12" a="1"/>
  <c r="M85" i="12" s="1"/>
  <c r="N85" i="12" a="1"/>
  <c r="N85" i="12" s="1"/>
  <c r="O85" i="12" a="1"/>
  <c r="O85" i="12" s="1"/>
  <c r="P85" i="12" a="1"/>
  <c r="P85" i="12" s="1"/>
  <c r="Q85" i="12" a="1"/>
  <c r="Q85" i="12" s="1"/>
  <c r="R85" i="12" a="1"/>
  <c r="R85" i="12" s="1"/>
  <c r="S85" i="12" a="1"/>
  <c r="S85" i="12" s="1"/>
  <c r="T85" i="12" a="1"/>
  <c r="T85" i="12" s="1"/>
  <c r="U85" i="12" a="1"/>
  <c r="U85" i="12" s="1"/>
  <c r="V85" i="12" a="1"/>
  <c r="V85" i="12" s="1"/>
  <c r="W85" i="12" a="1"/>
  <c r="W85" i="12" s="1"/>
  <c r="X85" i="12" a="1"/>
  <c r="X85" i="12" s="1"/>
  <c r="C86" i="12" a="1"/>
  <c r="C86" i="12" s="1"/>
  <c r="D86" i="12" a="1"/>
  <c r="D86" i="12" s="1"/>
  <c r="E86" i="12" a="1"/>
  <c r="E86" i="12" s="1"/>
  <c r="F86" i="12" a="1"/>
  <c r="F86" i="12" s="1"/>
  <c r="G86" i="12" a="1"/>
  <c r="G86" i="12" s="1"/>
  <c r="H86" i="12" a="1"/>
  <c r="H86" i="12" s="1"/>
  <c r="I86" i="12" a="1"/>
  <c r="I86" i="12" s="1"/>
  <c r="J86" i="12" a="1"/>
  <c r="J86" i="12" s="1"/>
  <c r="K86" i="12" a="1"/>
  <c r="K86" i="12" s="1"/>
  <c r="L86" i="12" a="1"/>
  <c r="L86" i="12" s="1"/>
  <c r="M86" i="12" a="1"/>
  <c r="M86" i="12" s="1"/>
  <c r="N86" i="12" a="1"/>
  <c r="N86" i="12" s="1"/>
  <c r="O86" i="12" a="1"/>
  <c r="O86" i="12" s="1"/>
  <c r="P86" i="12" a="1"/>
  <c r="P86" i="12" s="1"/>
  <c r="Q86" i="12" a="1"/>
  <c r="Q86" i="12" s="1"/>
  <c r="R86" i="12" a="1"/>
  <c r="R86" i="12" s="1"/>
  <c r="S86" i="12" a="1"/>
  <c r="S86" i="12" s="1"/>
  <c r="T86" i="12" a="1"/>
  <c r="T86" i="12" s="1"/>
  <c r="U86" i="12" a="1"/>
  <c r="U86" i="12" s="1"/>
  <c r="V86" i="12" a="1"/>
  <c r="V86" i="12" s="1"/>
  <c r="W86" i="12" a="1"/>
  <c r="W86" i="12" s="1"/>
  <c r="X86" i="12" a="1"/>
  <c r="X86" i="12" s="1"/>
  <c r="C87" i="12" a="1"/>
  <c r="C87" i="12" s="1"/>
  <c r="D87" i="12" a="1"/>
  <c r="D87" i="12" s="1"/>
  <c r="E87" i="12" a="1"/>
  <c r="E87" i="12" s="1"/>
  <c r="F87" i="12" a="1"/>
  <c r="F87" i="12" s="1"/>
  <c r="G87" i="12" a="1"/>
  <c r="G87" i="12" s="1"/>
  <c r="H87" i="12" a="1"/>
  <c r="H87" i="12" s="1"/>
  <c r="I87" i="12" a="1"/>
  <c r="I87" i="12" s="1"/>
  <c r="J87" i="12" a="1"/>
  <c r="J87" i="12" s="1"/>
  <c r="K87" i="12" a="1"/>
  <c r="K87" i="12" s="1"/>
  <c r="L87" i="12" a="1"/>
  <c r="L87" i="12" s="1"/>
  <c r="M87" i="12" a="1"/>
  <c r="M87" i="12" s="1"/>
  <c r="N87" i="12" a="1"/>
  <c r="N87" i="12" s="1"/>
  <c r="O87" i="12" a="1"/>
  <c r="O87" i="12" s="1"/>
  <c r="P87" i="12" a="1"/>
  <c r="P87" i="12" s="1"/>
  <c r="Q87" i="12" a="1"/>
  <c r="Q87" i="12" s="1"/>
  <c r="R87" i="12" a="1"/>
  <c r="R87" i="12" s="1"/>
  <c r="S87" i="12" a="1"/>
  <c r="S87" i="12" s="1"/>
  <c r="T87" i="12" a="1"/>
  <c r="T87" i="12" s="1"/>
  <c r="U87" i="12" a="1"/>
  <c r="U87" i="12" s="1"/>
  <c r="V87" i="12" a="1"/>
  <c r="V87" i="12" s="1"/>
  <c r="W87" i="12" a="1"/>
  <c r="W87" i="12" s="1"/>
  <c r="X87" i="12" a="1"/>
  <c r="X87" i="12" s="1"/>
  <c r="C88" i="12" a="1"/>
  <c r="C88" i="12" s="1"/>
  <c r="D88" i="12" a="1"/>
  <c r="D88" i="12" s="1"/>
  <c r="E88" i="12" a="1"/>
  <c r="E88" i="12" s="1"/>
  <c r="F88" i="12" a="1"/>
  <c r="F88" i="12" s="1"/>
  <c r="G88" i="12" a="1"/>
  <c r="G88" i="12" s="1"/>
  <c r="H88" i="12" a="1"/>
  <c r="H88" i="12" s="1"/>
  <c r="I88" i="12" a="1"/>
  <c r="I88" i="12" s="1"/>
  <c r="J88" i="12" a="1"/>
  <c r="J88" i="12" s="1"/>
  <c r="K88" i="12" a="1"/>
  <c r="K88" i="12" s="1"/>
  <c r="L88" i="12" a="1"/>
  <c r="L88" i="12" s="1"/>
  <c r="M88" i="12" a="1"/>
  <c r="M88" i="12" s="1"/>
  <c r="N88" i="12" a="1"/>
  <c r="N88" i="12" s="1"/>
  <c r="O88" i="12" a="1"/>
  <c r="O88" i="12" s="1"/>
  <c r="P88" i="12" a="1"/>
  <c r="P88" i="12" s="1"/>
  <c r="Q88" i="12" a="1"/>
  <c r="Q88" i="12" s="1"/>
  <c r="R88" i="12" a="1"/>
  <c r="R88" i="12" s="1"/>
  <c r="S88" i="12" a="1"/>
  <c r="S88" i="12" s="1"/>
  <c r="T88" i="12" a="1"/>
  <c r="T88" i="12" s="1"/>
  <c r="U88" i="12" a="1"/>
  <c r="U88" i="12" s="1"/>
  <c r="V88" i="12" a="1"/>
  <c r="V88" i="12" s="1"/>
  <c r="W88" i="12" a="1"/>
  <c r="W88" i="12" s="1"/>
  <c r="X88" i="12" a="1"/>
  <c r="X88" i="12" s="1"/>
  <c r="C89" i="12" a="1"/>
  <c r="C89" i="12" s="1"/>
  <c r="D89" i="12" a="1"/>
  <c r="D89" i="12" s="1"/>
  <c r="E89" i="12" a="1"/>
  <c r="E89" i="12" s="1"/>
  <c r="F89" i="12" a="1"/>
  <c r="F89" i="12" s="1"/>
  <c r="G89" i="12" a="1"/>
  <c r="G89" i="12" s="1"/>
  <c r="H89" i="12" a="1"/>
  <c r="H89" i="12" s="1"/>
  <c r="I89" i="12" a="1"/>
  <c r="I89" i="12" s="1"/>
  <c r="J89" i="12" a="1"/>
  <c r="J89" i="12" s="1"/>
  <c r="K89" i="12" a="1"/>
  <c r="K89" i="12" s="1"/>
  <c r="L89" i="12" a="1"/>
  <c r="L89" i="12" s="1"/>
  <c r="M89" i="12" a="1"/>
  <c r="M89" i="12" s="1"/>
  <c r="N89" i="12" a="1"/>
  <c r="N89" i="12" s="1"/>
  <c r="O89" i="12" a="1"/>
  <c r="O89" i="12" s="1"/>
  <c r="P89" i="12" a="1"/>
  <c r="P89" i="12" s="1"/>
  <c r="Q89" i="12" a="1"/>
  <c r="Q89" i="12" s="1"/>
  <c r="R89" i="12" a="1"/>
  <c r="R89" i="12" s="1"/>
  <c r="S89" i="12" a="1"/>
  <c r="S89" i="12" s="1"/>
  <c r="T89" i="12" a="1"/>
  <c r="T89" i="12" s="1"/>
  <c r="U89" i="12" a="1"/>
  <c r="U89" i="12" s="1"/>
  <c r="V89" i="12" a="1"/>
  <c r="V89" i="12" s="1"/>
  <c r="W89" i="12" a="1"/>
  <c r="W89" i="12" s="1"/>
  <c r="X89" i="12" a="1"/>
  <c r="X89" i="12" s="1"/>
  <c r="C90" i="12" a="1"/>
  <c r="C90" i="12" s="1"/>
  <c r="D90" i="12" a="1"/>
  <c r="D90" i="12" s="1"/>
  <c r="E90" i="12" a="1"/>
  <c r="E90" i="12" s="1"/>
  <c r="F90" i="12" a="1"/>
  <c r="F90" i="12" s="1"/>
  <c r="G90" i="12" a="1"/>
  <c r="G90" i="12" s="1"/>
  <c r="H90" i="12" a="1"/>
  <c r="H90" i="12" s="1"/>
  <c r="I90" i="12" a="1"/>
  <c r="I90" i="12" s="1"/>
  <c r="J90" i="12" a="1"/>
  <c r="J90" i="12" s="1"/>
  <c r="K90" i="12" a="1"/>
  <c r="K90" i="12" s="1"/>
  <c r="L90" i="12" a="1"/>
  <c r="L90" i="12" s="1"/>
  <c r="M90" i="12" a="1"/>
  <c r="M90" i="12" s="1"/>
  <c r="N90" i="12" a="1"/>
  <c r="N90" i="12" s="1"/>
  <c r="O90" i="12" a="1"/>
  <c r="O90" i="12" s="1"/>
  <c r="P90" i="12" a="1"/>
  <c r="P90" i="12" s="1"/>
  <c r="Q90" i="12" a="1"/>
  <c r="Q90" i="12" s="1"/>
  <c r="R90" i="12" a="1"/>
  <c r="R90" i="12" s="1"/>
  <c r="S90" i="12" a="1"/>
  <c r="S90" i="12" s="1"/>
  <c r="T90" i="12" a="1"/>
  <c r="T90" i="12" s="1"/>
  <c r="U90" i="12" a="1"/>
  <c r="U90" i="12" s="1"/>
  <c r="V90" i="12" a="1"/>
  <c r="V90" i="12" s="1"/>
  <c r="W90" i="12" a="1"/>
  <c r="W90" i="12" s="1"/>
  <c r="X90" i="12" a="1"/>
  <c r="X90" i="12" s="1"/>
  <c r="C91" i="12" a="1"/>
  <c r="C91" i="12" s="1"/>
  <c r="D91" i="12" a="1"/>
  <c r="D91" i="12" s="1"/>
  <c r="E91" i="12" a="1"/>
  <c r="E91" i="12" s="1"/>
  <c r="F91" i="12" a="1"/>
  <c r="F91" i="12" s="1"/>
  <c r="G91" i="12" a="1"/>
  <c r="G91" i="12" s="1"/>
  <c r="H91" i="12" a="1"/>
  <c r="H91" i="12" s="1"/>
  <c r="I91" i="12" a="1"/>
  <c r="I91" i="12" s="1"/>
  <c r="J91" i="12" a="1"/>
  <c r="J91" i="12" s="1"/>
  <c r="K91" i="12" a="1"/>
  <c r="K91" i="12" s="1"/>
  <c r="L91" i="12" a="1"/>
  <c r="L91" i="12" s="1"/>
  <c r="M91" i="12" a="1"/>
  <c r="M91" i="12" s="1"/>
  <c r="N91" i="12" a="1"/>
  <c r="N91" i="12" s="1"/>
  <c r="O91" i="12" a="1"/>
  <c r="O91" i="12" s="1"/>
  <c r="P91" i="12" a="1"/>
  <c r="P91" i="12" s="1"/>
  <c r="Q91" i="12" a="1"/>
  <c r="Q91" i="12" s="1"/>
  <c r="R91" i="12" a="1"/>
  <c r="R91" i="12" s="1"/>
  <c r="S91" i="12" a="1"/>
  <c r="S91" i="12" s="1"/>
  <c r="T91" i="12" a="1"/>
  <c r="T91" i="12" s="1"/>
  <c r="U91" i="12" a="1"/>
  <c r="U91" i="12" s="1"/>
  <c r="V91" i="12" a="1"/>
  <c r="V91" i="12" s="1"/>
  <c r="W91" i="12" a="1"/>
  <c r="W91" i="12" s="1"/>
  <c r="X91" i="12" a="1"/>
  <c r="X91" i="12" s="1"/>
  <c r="C92" i="12" a="1"/>
  <c r="C92" i="12" s="1"/>
  <c r="D92" i="12" a="1"/>
  <c r="D92" i="12" s="1"/>
  <c r="E92" i="12" a="1"/>
  <c r="E92" i="12" s="1"/>
  <c r="F92" i="12" a="1"/>
  <c r="F92" i="12" s="1"/>
  <c r="G92" i="12" a="1"/>
  <c r="G92" i="12" s="1"/>
  <c r="H92" i="12" a="1"/>
  <c r="H92" i="12" s="1"/>
  <c r="I92" i="12" a="1"/>
  <c r="I92" i="12" s="1"/>
  <c r="J92" i="12" a="1"/>
  <c r="J92" i="12" s="1"/>
  <c r="K92" i="12" a="1"/>
  <c r="K92" i="12" s="1"/>
  <c r="L92" i="12" a="1"/>
  <c r="L92" i="12" s="1"/>
  <c r="M92" i="12" a="1"/>
  <c r="M92" i="12" s="1"/>
  <c r="N92" i="12" a="1"/>
  <c r="N92" i="12" s="1"/>
  <c r="O92" i="12" a="1"/>
  <c r="O92" i="12" s="1"/>
  <c r="P92" i="12" a="1"/>
  <c r="P92" i="12" s="1"/>
  <c r="Q92" i="12" a="1"/>
  <c r="Q92" i="12" s="1"/>
  <c r="R92" i="12" a="1"/>
  <c r="R92" i="12" s="1"/>
  <c r="S92" i="12" a="1"/>
  <c r="S92" i="12" s="1"/>
  <c r="T92" i="12" a="1"/>
  <c r="T92" i="12" s="1"/>
  <c r="U92" i="12" a="1"/>
  <c r="U92" i="12" s="1"/>
  <c r="V92" i="12" a="1"/>
  <c r="V92" i="12" s="1"/>
  <c r="W92" i="12" a="1"/>
  <c r="W92" i="12" s="1"/>
  <c r="X92" i="12" a="1"/>
  <c r="X92" i="12" s="1"/>
  <c r="C93" i="12" a="1"/>
  <c r="C93" i="12" s="1"/>
  <c r="D93" i="12" a="1"/>
  <c r="D93" i="12" s="1"/>
  <c r="E93" i="12" a="1"/>
  <c r="E93" i="12" s="1"/>
  <c r="F93" i="12" a="1"/>
  <c r="F93" i="12" s="1"/>
  <c r="G93" i="12" a="1"/>
  <c r="G93" i="12" s="1"/>
  <c r="H93" i="12" a="1"/>
  <c r="H93" i="12" s="1"/>
  <c r="I93" i="12" a="1"/>
  <c r="I93" i="12" s="1"/>
  <c r="J93" i="12" a="1"/>
  <c r="J93" i="12" s="1"/>
  <c r="K93" i="12" a="1"/>
  <c r="K93" i="12" s="1"/>
  <c r="L93" i="12" a="1"/>
  <c r="L93" i="12" s="1"/>
  <c r="M93" i="12" a="1"/>
  <c r="M93" i="12" s="1"/>
  <c r="N93" i="12" a="1"/>
  <c r="N93" i="12" s="1"/>
  <c r="O93" i="12" a="1"/>
  <c r="O93" i="12" s="1"/>
  <c r="P93" i="12" a="1"/>
  <c r="P93" i="12" s="1"/>
  <c r="Q93" i="12" a="1"/>
  <c r="Q93" i="12" s="1"/>
  <c r="R93" i="12" a="1"/>
  <c r="R93" i="12" s="1"/>
  <c r="S93" i="12" a="1"/>
  <c r="S93" i="12" s="1"/>
  <c r="T93" i="12" a="1"/>
  <c r="T93" i="12" s="1"/>
  <c r="U93" i="12" a="1"/>
  <c r="U93" i="12" s="1"/>
  <c r="V93" i="12" a="1"/>
  <c r="V93" i="12" s="1"/>
  <c r="W93" i="12" a="1"/>
  <c r="W93" i="12" s="1"/>
  <c r="X93" i="12" a="1"/>
  <c r="X93" i="12" s="1"/>
  <c r="C94" i="12" a="1"/>
  <c r="C94" i="12" s="1"/>
  <c r="D94" i="12" a="1"/>
  <c r="D94" i="12" s="1"/>
  <c r="E94" i="12" a="1"/>
  <c r="E94" i="12" s="1"/>
  <c r="F94" i="12" a="1"/>
  <c r="F94" i="12" s="1"/>
  <c r="G94" i="12" a="1"/>
  <c r="G94" i="12" s="1"/>
  <c r="H94" i="12" a="1"/>
  <c r="H94" i="12" s="1"/>
  <c r="I94" i="12" a="1"/>
  <c r="I94" i="12" s="1"/>
  <c r="J94" i="12" a="1"/>
  <c r="J94" i="12" s="1"/>
  <c r="K94" i="12" a="1"/>
  <c r="K94" i="12" s="1"/>
  <c r="L94" i="12" a="1"/>
  <c r="L94" i="12" s="1"/>
  <c r="M94" i="12" a="1"/>
  <c r="M94" i="12" s="1"/>
  <c r="N94" i="12" a="1"/>
  <c r="N94" i="12" s="1"/>
  <c r="O94" i="12" a="1"/>
  <c r="O94" i="12" s="1"/>
  <c r="P94" i="12" a="1"/>
  <c r="P94" i="12" s="1"/>
  <c r="Q94" i="12" a="1"/>
  <c r="Q94" i="12" s="1"/>
  <c r="R94" i="12" a="1"/>
  <c r="R94" i="12" s="1"/>
  <c r="S94" i="12" a="1"/>
  <c r="S94" i="12" s="1"/>
  <c r="T94" i="12" a="1"/>
  <c r="T94" i="12" s="1"/>
  <c r="U94" i="12" a="1"/>
  <c r="U94" i="12" s="1"/>
  <c r="V94" i="12" a="1"/>
  <c r="V94" i="12" s="1"/>
  <c r="W94" i="12" a="1"/>
  <c r="W94" i="12" s="1"/>
  <c r="X94" i="12" a="1"/>
  <c r="X94" i="12" s="1"/>
  <c r="C95" i="12" a="1"/>
  <c r="C95" i="12" s="1"/>
  <c r="D95" i="12" a="1"/>
  <c r="D95" i="12" s="1"/>
  <c r="E95" i="12" a="1"/>
  <c r="E95" i="12" s="1"/>
  <c r="F95" i="12" a="1"/>
  <c r="F95" i="12" s="1"/>
  <c r="G95" i="12" a="1"/>
  <c r="G95" i="12" s="1"/>
  <c r="H95" i="12" a="1"/>
  <c r="H95" i="12" s="1"/>
  <c r="I95" i="12" a="1"/>
  <c r="I95" i="12" s="1"/>
  <c r="J95" i="12" a="1"/>
  <c r="J95" i="12" s="1"/>
  <c r="K95" i="12" a="1"/>
  <c r="K95" i="12" s="1"/>
  <c r="L95" i="12" a="1"/>
  <c r="L95" i="12" s="1"/>
  <c r="M95" i="12" a="1"/>
  <c r="M95" i="12" s="1"/>
  <c r="N95" i="12" a="1"/>
  <c r="N95" i="12" s="1"/>
  <c r="O95" i="12" a="1"/>
  <c r="O95" i="12" s="1"/>
  <c r="P95" i="12" a="1"/>
  <c r="P95" i="12" s="1"/>
  <c r="Q95" i="12" a="1"/>
  <c r="Q95" i="12" s="1"/>
  <c r="R95" i="12" a="1"/>
  <c r="R95" i="12" s="1"/>
  <c r="S95" i="12" a="1"/>
  <c r="S95" i="12" s="1"/>
  <c r="T95" i="12" a="1"/>
  <c r="T95" i="12" s="1"/>
  <c r="U95" i="12" a="1"/>
  <c r="U95" i="12" s="1"/>
  <c r="V95" i="12" a="1"/>
  <c r="V95" i="12" s="1"/>
  <c r="W95" i="12" a="1"/>
  <c r="W95" i="12" s="1"/>
  <c r="X95" i="12" a="1"/>
  <c r="X95" i="12" s="1"/>
  <c r="C96" i="12" a="1"/>
  <c r="C96" i="12" s="1"/>
  <c r="D96" i="12" a="1"/>
  <c r="D96" i="12" s="1"/>
  <c r="E96" i="12" a="1"/>
  <c r="E96" i="12" s="1"/>
  <c r="F96" i="12" a="1"/>
  <c r="F96" i="12" s="1"/>
  <c r="G96" i="12" a="1"/>
  <c r="G96" i="12" s="1"/>
  <c r="H96" i="12" a="1"/>
  <c r="H96" i="12" s="1"/>
  <c r="I96" i="12" a="1"/>
  <c r="I96" i="12" s="1"/>
  <c r="J96" i="12" a="1"/>
  <c r="J96" i="12" s="1"/>
  <c r="K96" i="12" a="1"/>
  <c r="K96" i="12" s="1"/>
  <c r="L96" i="12" a="1"/>
  <c r="L96" i="12" s="1"/>
  <c r="M96" i="12" a="1"/>
  <c r="M96" i="12" s="1"/>
  <c r="N96" i="12" a="1"/>
  <c r="N96" i="12" s="1"/>
  <c r="O96" i="12" a="1"/>
  <c r="O96" i="12" s="1"/>
  <c r="P96" i="12" a="1"/>
  <c r="P96" i="12" s="1"/>
  <c r="Q96" i="12" a="1"/>
  <c r="Q96" i="12" s="1"/>
  <c r="R96" i="12" a="1"/>
  <c r="R96" i="12" s="1"/>
  <c r="S96" i="12" a="1"/>
  <c r="S96" i="12" s="1"/>
  <c r="T96" i="12" a="1"/>
  <c r="T96" i="12" s="1"/>
  <c r="U96" i="12" a="1"/>
  <c r="U96" i="12" s="1"/>
  <c r="V96" i="12" a="1"/>
  <c r="V96" i="12" s="1"/>
  <c r="W96" i="12" a="1"/>
  <c r="W96" i="12" s="1"/>
  <c r="X96" i="12" a="1"/>
  <c r="X96" i="12" s="1"/>
  <c r="C97" i="12" a="1"/>
  <c r="C97" i="12" s="1"/>
  <c r="D97" i="12" a="1"/>
  <c r="D97" i="12" s="1"/>
  <c r="E97" i="12" a="1"/>
  <c r="E97" i="12" s="1"/>
  <c r="F97" i="12" a="1"/>
  <c r="F97" i="12" s="1"/>
  <c r="G97" i="12" a="1"/>
  <c r="G97" i="12" s="1"/>
  <c r="H97" i="12" a="1"/>
  <c r="H97" i="12" s="1"/>
  <c r="I97" i="12" a="1"/>
  <c r="I97" i="12" s="1"/>
  <c r="J97" i="12" a="1"/>
  <c r="J97" i="12" s="1"/>
  <c r="K97" i="12" a="1"/>
  <c r="K97" i="12" s="1"/>
  <c r="L97" i="12" a="1"/>
  <c r="L97" i="12" s="1"/>
  <c r="M97" i="12" a="1"/>
  <c r="M97" i="12" s="1"/>
  <c r="N97" i="12" a="1"/>
  <c r="N97" i="12" s="1"/>
  <c r="O97" i="12" a="1"/>
  <c r="O97" i="12" s="1"/>
  <c r="P97" i="12" a="1"/>
  <c r="P97" i="12" s="1"/>
  <c r="Q97" i="12" a="1"/>
  <c r="Q97" i="12" s="1"/>
  <c r="R97" i="12" a="1"/>
  <c r="R97" i="12" s="1"/>
  <c r="S97" i="12" a="1"/>
  <c r="S97" i="12" s="1"/>
  <c r="T97" i="12" a="1"/>
  <c r="T97" i="12" s="1"/>
  <c r="U97" i="12" a="1"/>
  <c r="U97" i="12" s="1"/>
  <c r="V97" i="12" a="1"/>
  <c r="V97" i="12" s="1"/>
  <c r="W97" i="12" a="1"/>
  <c r="W97" i="12" s="1"/>
  <c r="X97" i="12" a="1"/>
  <c r="X97" i="12" s="1"/>
  <c r="C98" i="12" a="1"/>
  <c r="C98" i="12" s="1"/>
  <c r="D98" i="12" a="1"/>
  <c r="D98" i="12" s="1"/>
  <c r="E98" i="12" a="1"/>
  <c r="E98" i="12" s="1"/>
  <c r="F98" i="12" a="1"/>
  <c r="F98" i="12" s="1"/>
  <c r="G98" i="12" a="1"/>
  <c r="G98" i="12" s="1"/>
  <c r="H98" i="12" a="1"/>
  <c r="H98" i="12" s="1"/>
  <c r="I98" i="12" a="1"/>
  <c r="I98" i="12" s="1"/>
  <c r="J98" i="12" a="1"/>
  <c r="J98" i="12" s="1"/>
  <c r="K98" i="12" a="1"/>
  <c r="K98" i="12" s="1"/>
  <c r="L98" i="12" a="1"/>
  <c r="L98" i="12" s="1"/>
  <c r="M98" i="12" a="1"/>
  <c r="M98" i="12" s="1"/>
  <c r="N98" i="12" a="1"/>
  <c r="N98" i="12" s="1"/>
  <c r="O98" i="12" a="1"/>
  <c r="O98" i="12" s="1"/>
  <c r="P98" i="12" a="1"/>
  <c r="P98" i="12" s="1"/>
  <c r="Q98" i="12" a="1"/>
  <c r="Q98" i="12" s="1"/>
  <c r="R98" i="12" a="1"/>
  <c r="R98" i="12" s="1"/>
  <c r="S98" i="12" a="1"/>
  <c r="S98" i="12" s="1"/>
  <c r="T98" i="12" a="1"/>
  <c r="T98" i="12" s="1"/>
  <c r="U98" i="12" a="1"/>
  <c r="U98" i="12" s="1"/>
  <c r="V98" i="12" a="1"/>
  <c r="V98" i="12" s="1"/>
  <c r="W98" i="12" a="1"/>
  <c r="W98" i="12" s="1"/>
  <c r="X98" i="12" a="1"/>
  <c r="X98" i="12" s="1"/>
  <c r="C99" i="12" a="1"/>
  <c r="C99" i="12" s="1"/>
  <c r="D99" i="12" a="1"/>
  <c r="D99" i="12" s="1"/>
  <c r="E99" i="12" a="1"/>
  <c r="E99" i="12" s="1"/>
  <c r="F99" i="12" a="1"/>
  <c r="F99" i="12" s="1"/>
  <c r="G99" i="12" a="1"/>
  <c r="G99" i="12" s="1"/>
  <c r="H99" i="12" a="1"/>
  <c r="H99" i="12" s="1"/>
  <c r="I99" i="12" a="1"/>
  <c r="I99" i="12" s="1"/>
  <c r="J99" i="12" a="1"/>
  <c r="J99" i="12" s="1"/>
  <c r="K99" i="12" a="1"/>
  <c r="K99" i="12" s="1"/>
  <c r="L99" i="12" a="1"/>
  <c r="L99" i="12" s="1"/>
  <c r="M99" i="12" a="1"/>
  <c r="M99" i="12" s="1"/>
  <c r="N99" i="12" a="1"/>
  <c r="N99" i="12" s="1"/>
  <c r="O99" i="12" a="1"/>
  <c r="O99" i="12" s="1"/>
  <c r="P99" i="12" a="1"/>
  <c r="P99" i="12" s="1"/>
  <c r="Q99" i="12" a="1"/>
  <c r="Q99" i="12" s="1"/>
  <c r="R99" i="12" a="1"/>
  <c r="R99" i="12" s="1"/>
  <c r="S99" i="12" a="1"/>
  <c r="S99" i="12" s="1"/>
  <c r="T99" i="12" a="1"/>
  <c r="T99" i="12" s="1"/>
  <c r="U99" i="12" a="1"/>
  <c r="U99" i="12" s="1"/>
  <c r="V99" i="12" a="1"/>
  <c r="V99" i="12" s="1"/>
  <c r="W99" i="12" a="1"/>
  <c r="W99" i="12" s="1"/>
  <c r="X99" i="12" a="1"/>
  <c r="X99" i="12" s="1"/>
  <c r="C100" i="12" a="1"/>
  <c r="C100" i="12" s="1"/>
  <c r="D100" i="12" a="1"/>
  <c r="D100" i="12" s="1"/>
  <c r="E100" i="12" a="1"/>
  <c r="E100" i="12" s="1"/>
  <c r="F100" i="12" a="1"/>
  <c r="F100" i="12" s="1"/>
  <c r="G100" i="12" a="1"/>
  <c r="G100" i="12" s="1"/>
  <c r="H100" i="12" a="1"/>
  <c r="H100" i="12" s="1"/>
  <c r="I100" i="12" a="1"/>
  <c r="I100" i="12" s="1"/>
  <c r="J100" i="12" a="1"/>
  <c r="J100" i="12" s="1"/>
  <c r="K100" i="12" a="1"/>
  <c r="K100" i="12" s="1"/>
  <c r="L100" i="12" a="1"/>
  <c r="L100" i="12" s="1"/>
  <c r="M100" i="12" a="1"/>
  <c r="M100" i="12" s="1"/>
  <c r="N100" i="12" a="1"/>
  <c r="N100" i="12" s="1"/>
  <c r="O100" i="12" a="1"/>
  <c r="O100" i="12" s="1"/>
  <c r="P100" i="12" a="1"/>
  <c r="P100" i="12" s="1"/>
  <c r="Q100" i="12" a="1"/>
  <c r="Q100" i="12" s="1"/>
  <c r="R100" i="12" a="1"/>
  <c r="R100" i="12" s="1"/>
  <c r="S100" i="12" a="1"/>
  <c r="S100" i="12" s="1"/>
  <c r="T100" i="12" a="1"/>
  <c r="T100" i="12" s="1"/>
  <c r="U100" i="12" a="1"/>
  <c r="U100" i="12" s="1"/>
  <c r="V100" i="12" a="1"/>
  <c r="V100" i="12" s="1"/>
  <c r="W100" i="12" a="1"/>
  <c r="W100" i="12" s="1"/>
  <c r="X100" i="12" a="1"/>
  <c r="X100" i="12" s="1"/>
  <c r="C101" i="12" a="1"/>
  <c r="C101" i="12" s="1"/>
  <c r="D101" i="12" a="1"/>
  <c r="D101" i="12" s="1"/>
  <c r="E101" i="12" a="1"/>
  <c r="E101" i="12" s="1"/>
  <c r="F101" i="12" a="1"/>
  <c r="F101" i="12" s="1"/>
  <c r="G101" i="12" a="1"/>
  <c r="G101" i="12" s="1"/>
  <c r="H101" i="12" a="1"/>
  <c r="H101" i="12" s="1"/>
  <c r="I101" i="12" a="1"/>
  <c r="I101" i="12" s="1"/>
  <c r="J101" i="12" a="1"/>
  <c r="J101" i="12" s="1"/>
  <c r="K101" i="12" a="1"/>
  <c r="K101" i="12" s="1"/>
  <c r="L101" i="12" a="1"/>
  <c r="L101" i="12" s="1"/>
  <c r="M101" i="12" a="1"/>
  <c r="M101" i="12" s="1"/>
  <c r="N101" i="12" a="1"/>
  <c r="N101" i="12" s="1"/>
  <c r="O101" i="12" a="1"/>
  <c r="O101" i="12" s="1"/>
  <c r="P101" i="12" a="1"/>
  <c r="P101" i="12" s="1"/>
  <c r="Q101" i="12" a="1"/>
  <c r="Q101" i="12" s="1"/>
  <c r="R101" i="12" a="1"/>
  <c r="R101" i="12" s="1"/>
  <c r="S101" i="12" a="1"/>
  <c r="S101" i="12" s="1"/>
  <c r="T101" i="12" a="1"/>
  <c r="T101" i="12" s="1"/>
  <c r="U101" i="12" a="1"/>
  <c r="U101" i="12" s="1"/>
  <c r="V101" i="12" a="1"/>
  <c r="V101" i="12" s="1"/>
  <c r="W101" i="12" a="1"/>
  <c r="W101" i="12" s="1"/>
  <c r="X101" i="12" a="1"/>
  <c r="X101" i="12" s="1"/>
  <c r="C102" i="12" a="1"/>
  <c r="C102" i="12" s="1"/>
  <c r="D102" i="12" a="1"/>
  <c r="D102" i="12" s="1"/>
  <c r="E102" i="12" a="1"/>
  <c r="E102" i="12" s="1"/>
  <c r="F102" i="12" a="1"/>
  <c r="F102" i="12" s="1"/>
  <c r="G102" i="12" a="1"/>
  <c r="G102" i="12" s="1"/>
  <c r="H102" i="12" a="1"/>
  <c r="H102" i="12" s="1"/>
  <c r="I102" i="12" a="1"/>
  <c r="I102" i="12" s="1"/>
  <c r="J102" i="12" a="1"/>
  <c r="J102" i="12" s="1"/>
  <c r="K102" i="12" a="1"/>
  <c r="K102" i="12" s="1"/>
  <c r="L102" i="12" a="1"/>
  <c r="L102" i="12" s="1"/>
  <c r="M102" i="12" a="1"/>
  <c r="M102" i="12" s="1"/>
  <c r="N102" i="12" a="1"/>
  <c r="N102" i="12" s="1"/>
  <c r="O102" i="12" a="1"/>
  <c r="O102" i="12" s="1"/>
  <c r="P102" i="12" a="1"/>
  <c r="P102" i="12" s="1"/>
  <c r="Q102" i="12" a="1"/>
  <c r="Q102" i="12" s="1"/>
  <c r="R102" i="12" a="1"/>
  <c r="R102" i="12" s="1"/>
  <c r="S102" i="12" a="1"/>
  <c r="S102" i="12" s="1"/>
  <c r="T102" i="12" a="1"/>
  <c r="T102" i="12" s="1"/>
  <c r="U102" i="12" a="1"/>
  <c r="U102" i="12" s="1"/>
  <c r="V102" i="12" a="1"/>
  <c r="V102" i="12" s="1"/>
  <c r="W102" i="12" a="1"/>
  <c r="W102" i="12" s="1"/>
  <c r="X102" i="12" a="1"/>
  <c r="X102" i="12" s="1"/>
  <c r="X73" i="12" a="1"/>
  <c r="X73" i="12" s="1"/>
  <c r="W73" i="12" a="1"/>
  <c r="W73" i="12" s="1"/>
  <c r="V73" i="12" a="1"/>
  <c r="V73" i="12" s="1"/>
  <c r="U73" i="12" a="1"/>
  <c r="U73" i="12" s="1"/>
  <c r="T73" i="12" a="1"/>
  <c r="T73" i="12" s="1"/>
  <c r="S73" i="12" a="1"/>
  <c r="S73" i="12" s="1"/>
  <c r="R73" i="12" a="1"/>
  <c r="R73" i="12" s="1"/>
  <c r="Q73" i="12" a="1"/>
  <c r="Q73" i="12" s="1"/>
  <c r="P73" i="12" a="1"/>
  <c r="P73" i="12" s="1"/>
  <c r="O73" i="12" a="1"/>
  <c r="O73" i="12" s="1"/>
  <c r="N73" i="12" a="1"/>
  <c r="N73" i="12" s="1"/>
  <c r="M73" i="12" a="1"/>
  <c r="M73" i="12" s="1"/>
  <c r="L73" i="12" a="1"/>
  <c r="L73" i="12" s="1"/>
  <c r="K73" i="12" a="1"/>
  <c r="K73" i="12" s="1"/>
  <c r="J73" i="12" a="1"/>
  <c r="J73" i="12" s="1"/>
  <c r="I73" i="12" a="1"/>
  <c r="I73" i="12" s="1"/>
  <c r="H73" i="12" a="1"/>
  <c r="H73" i="12" s="1"/>
  <c r="G73" i="12" a="1"/>
  <c r="G73" i="12" s="1"/>
  <c r="F73" i="12" a="1"/>
  <c r="F73" i="12" s="1"/>
  <c r="E73" i="12" a="1"/>
  <c r="E73" i="12" s="1"/>
  <c r="C73" i="12" a="1"/>
  <c r="C73" i="12" s="1"/>
  <c r="C38" i="12" a="1"/>
  <c r="C38" i="12" s="1"/>
  <c r="D38" i="12" a="1"/>
  <c r="D38" i="12" s="1"/>
  <c r="E38" i="12" a="1"/>
  <c r="E38" i="12" s="1"/>
  <c r="F38" i="12" a="1"/>
  <c r="F38" i="12" s="1"/>
  <c r="G38" i="12" a="1"/>
  <c r="G38" i="12" s="1"/>
  <c r="H38" i="12" a="1"/>
  <c r="H38" i="12" s="1"/>
  <c r="I38" i="12" a="1"/>
  <c r="I38" i="12" s="1"/>
  <c r="J38" i="12" a="1"/>
  <c r="J38" i="12" s="1"/>
  <c r="K38" i="12" a="1"/>
  <c r="K38" i="12" s="1"/>
  <c r="L38" i="12" a="1"/>
  <c r="L38" i="12" s="1"/>
  <c r="M38" i="12" a="1"/>
  <c r="M38" i="12" s="1"/>
  <c r="N38" i="12" a="1"/>
  <c r="N38" i="12" s="1"/>
  <c r="O38" i="12" a="1"/>
  <c r="O38" i="12" s="1"/>
  <c r="P38" i="12" a="1"/>
  <c r="P38" i="12" s="1"/>
  <c r="Q38" i="12" a="1"/>
  <c r="Q38" i="12" s="1"/>
  <c r="R38" i="12" a="1"/>
  <c r="R38" i="12" s="1"/>
  <c r="S38" i="12" a="1"/>
  <c r="S38" i="12" s="1"/>
  <c r="T38" i="12" a="1"/>
  <c r="T38" i="12" s="1"/>
  <c r="U38" i="12" a="1"/>
  <c r="U38" i="12" s="1"/>
  <c r="V38" i="12" a="1"/>
  <c r="V38" i="12" s="1"/>
  <c r="W38" i="12" a="1"/>
  <c r="W38" i="12" s="1"/>
  <c r="X38" i="12" a="1"/>
  <c r="X38" i="12" s="1"/>
  <c r="C39" i="12" a="1"/>
  <c r="C39" i="12" s="1"/>
  <c r="D39" i="12" a="1"/>
  <c r="D39" i="12" s="1"/>
  <c r="E39" i="12" a="1"/>
  <c r="E39" i="12" s="1"/>
  <c r="F39" i="12" a="1"/>
  <c r="F39" i="12" s="1"/>
  <c r="G39" i="12" a="1"/>
  <c r="G39" i="12" s="1"/>
  <c r="H39" i="12" a="1"/>
  <c r="H39" i="12" s="1"/>
  <c r="I39" i="12" a="1"/>
  <c r="I39" i="12" s="1"/>
  <c r="J39" i="12" a="1"/>
  <c r="J39" i="12" s="1"/>
  <c r="K39" i="12" a="1"/>
  <c r="K39" i="12" s="1"/>
  <c r="L39" i="12" a="1"/>
  <c r="L39" i="12" s="1"/>
  <c r="M39" i="12" a="1"/>
  <c r="M39" i="12" s="1"/>
  <c r="N39" i="12" a="1"/>
  <c r="N39" i="12" s="1"/>
  <c r="O39" i="12" a="1"/>
  <c r="O39" i="12" s="1"/>
  <c r="P39" i="12" a="1"/>
  <c r="P39" i="12" s="1"/>
  <c r="Q39" i="12" a="1"/>
  <c r="Q39" i="12" s="1"/>
  <c r="R39" i="12" a="1"/>
  <c r="R39" i="12" s="1"/>
  <c r="S39" i="12" a="1"/>
  <c r="S39" i="12" s="1"/>
  <c r="T39" i="12" a="1"/>
  <c r="T39" i="12" s="1"/>
  <c r="U39" i="12" a="1"/>
  <c r="U39" i="12" s="1"/>
  <c r="V39" i="12" a="1"/>
  <c r="V39" i="12" s="1"/>
  <c r="W39" i="12" a="1"/>
  <c r="W39" i="12" s="1"/>
  <c r="X39" i="12" a="1"/>
  <c r="X39" i="12" s="1"/>
  <c r="C40" i="12" a="1"/>
  <c r="C40" i="12" s="1"/>
  <c r="D40" i="12" a="1"/>
  <c r="D40" i="12" s="1"/>
  <c r="E40" i="12" a="1"/>
  <c r="E40" i="12" s="1"/>
  <c r="F40" i="12" a="1"/>
  <c r="F40" i="12" s="1"/>
  <c r="G40" i="12" a="1"/>
  <c r="G40" i="12" s="1"/>
  <c r="H40" i="12" a="1"/>
  <c r="H40" i="12" s="1"/>
  <c r="I40" i="12" a="1"/>
  <c r="I40" i="12" s="1"/>
  <c r="J40" i="12" a="1"/>
  <c r="J40" i="12" s="1"/>
  <c r="K40" i="12" a="1"/>
  <c r="K40" i="12" s="1"/>
  <c r="L40" i="12" a="1"/>
  <c r="L40" i="12" s="1"/>
  <c r="M40" i="12" a="1"/>
  <c r="M40" i="12" s="1"/>
  <c r="N40" i="12" a="1"/>
  <c r="N40" i="12" s="1"/>
  <c r="O40" i="12" a="1"/>
  <c r="O40" i="12" s="1"/>
  <c r="P40" i="12" a="1"/>
  <c r="P40" i="12" s="1"/>
  <c r="Q40" i="12" a="1"/>
  <c r="Q40" i="12" s="1"/>
  <c r="R40" i="12" a="1"/>
  <c r="R40" i="12" s="1"/>
  <c r="S40" i="12" a="1"/>
  <c r="S40" i="12" s="1"/>
  <c r="T40" i="12" a="1"/>
  <c r="T40" i="12" s="1"/>
  <c r="U40" i="12" a="1"/>
  <c r="U40" i="12" s="1"/>
  <c r="V40" i="12" a="1"/>
  <c r="V40" i="12" s="1"/>
  <c r="W40" i="12" a="1"/>
  <c r="W40" i="12" s="1"/>
  <c r="X40" i="12" a="1"/>
  <c r="X40" i="12" s="1"/>
  <c r="C41" i="12" a="1"/>
  <c r="C41" i="12" s="1"/>
  <c r="D41" i="12" a="1"/>
  <c r="D41" i="12" s="1"/>
  <c r="E41" i="12" a="1"/>
  <c r="E41" i="12" s="1"/>
  <c r="F41" i="12" a="1"/>
  <c r="F41" i="12" s="1"/>
  <c r="G41" i="12" a="1"/>
  <c r="G41" i="12" s="1"/>
  <c r="H41" i="12" a="1"/>
  <c r="H41" i="12" s="1"/>
  <c r="I41" i="12" a="1"/>
  <c r="I41" i="12" s="1"/>
  <c r="J41" i="12" a="1"/>
  <c r="J41" i="12" s="1"/>
  <c r="K41" i="12" a="1"/>
  <c r="K41" i="12" s="1"/>
  <c r="L41" i="12" a="1"/>
  <c r="L41" i="12" s="1"/>
  <c r="M41" i="12" a="1"/>
  <c r="M41" i="12" s="1"/>
  <c r="N41" i="12" a="1"/>
  <c r="N41" i="12" s="1"/>
  <c r="O41" i="12" a="1"/>
  <c r="O41" i="12" s="1"/>
  <c r="P41" i="12" a="1"/>
  <c r="P41" i="12" s="1"/>
  <c r="Q41" i="12" a="1"/>
  <c r="Q41" i="12" s="1"/>
  <c r="R41" i="12" a="1"/>
  <c r="R41" i="12" s="1"/>
  <c r="S41" i="12" a="1"/>
  <c r="S41" i="12" s="1"/>
  <c r="T41" i="12" a="1"/>
  <c r="T41" i="12" s="1"/>
  <c r="U41" i="12" a="1"/>
  <c r="U41" i="12" s="1"/>
  <c r="V41" i="12" a="1"/>
  <c r="V41" i="12" s="1"/>
  <c r="W41" i="12" a="1"/>
  <c r="W41" i="12" s="1"/>
  <c r="X41" i="12" a="1"/>
  <c r="X41" i="12" s="1"/>
  <c r="C42" i="12" a="1"/>
  <c r="C42" i="12" s="1"/>
  <c r="D42" i="12" a="1"/>
  <c r="D42" i="12" s="1"/>
  <c r="E42" i="12" a="1"/>
  <c r="E42" i="12" s="1"/>
  <c r="F42" i="12" a="1"/>
  <c r="F42" i="12" s="1"/>
  <c r="G42" i="12" a="1"/>
  <c r="G42" i="12" s="1"/>
  <c r="H42" i="12" a="1"/>
  <c r="H42" i="12" s="1"/>
  <c r="I42" i="12" a="1"/>
  <c r="I42" i="12" s="1"/>
  <c r="J42" i="12" a="1"/>
  <c r="J42" i="12" s="1"/>
  <c r="K42" i="12" a="1"/>
  <c r="K42" i="12" s="1"/>
  <c r="L42" i="12" a="1"/>
  <c r="L42" i="12" s="1"/>
  <c r="M42" i="12" a="1"/>
  <c r="M42" i="12" s="1"/>
  <c r="N42" i="12" a="1"/>
  <c r="N42" i="12" s="1"/>
  <c r="O42" i="12" a="1"/>
  <c r="O42" i="12" s="1"/>
  <c r="P42" i="12" a="1"/>
  <c r="P42" i="12" s="1"/>
  <c r="Q42" i="12" a="1"/>
  <c r="Q42" i="12" s="1"/>
  <c r="R42" i="12" a="1"/>
  <c r="R42" i="12" s="1"/>
  <c r="S42" i="12" a="1"/>
  <c r="S42" i="12" s="1"/>
  <c r="T42" i="12" a="1"/>
  <c r="T42" i="12" s="1"/>
  <c r="U42" i="12" a="1"/>
  <c r="U42" i="12" s="1"/>
  <c r="V42" i="12" a="1"/>
  <c r="V42" i="12" s="1"/>
  <c r="W42" i="12" a="1"/>
  <c r="W42" i="12" s="1"/>
  <c r="X42" i="12" a="1"/>
  <c r="X42" i="12" s="1"/>
  <c r="C43" i="12" a="1"/>
  <c r="C43" i="12" s="1"/>
  <c r="D43" i="12" a="1"/>
  <c r="D43" i="12" s="1"/>
  <c r="E43" i="12" a="1"/>
  <c r="E43" i="12" s="1"/>
  <c r="F43" i="12" a="1"/>
  <c r="F43" i="12" s="1"/>
  <c r="G43" i="12" a="1"/>
  <c r="G43" i="12" s="1"/>
  <c r="H43" i="12" a="1"/>
  <c r="H43" i="12" s="1"/>
  <c r="I43" i="12" a="1"/>
  <c r="I43" i="12" s="1"/>
  <c r="J43" i="12" a="1"/>
  <c r="J43" i="12" s="1"/>
  <c r="K43" i="12" a="1"/>
  <c r="K43" i="12" s="1"/>
  <c r="L43" i="12" a="1"/>
  <c r="L43" i="12" s="1"/>
  <c r="M43" i="12" a="1"/>
  <c r="M43" i="12" s="1"/>
  <c r="N43" i="12" a="1"/>
  <c r="N43" i="12" s="1"/>
  <c r="O43" i="12" a="1"/>
  <c r="O43" i="12" s="1"/>
  <c r="P43" i="12" a="1"/>
  <c r="P43" i="12" s="1"/>
  <c r="Q43" i="12" a="1"/>
  <c r="Q43" i="12" s="1"/>
  <c r="R43" i="12" a="1"/>
  <c r="R43" i="12" s="1"/>
  <c r="S43" i="12" a="1"/>
  <c r="S43" i="12" s="1"/>
  <c r="T43" i="12" a="1"/>
  <c r="T43" i="12" s="1"/>
  <c r="U43" i="12" a="1"/>
  <c r="U43" i="12" s="1"/>
  <c r="V43" i="12" a="1"/>
  <c r="V43" i="12" s="1"/>
  <c r="W43" i="12" a="1"/>
  <c r="W43" i="12" s="1"/>
  <c r="X43" i="12" a="1"/>
  <c r="X43" i="12" s="1"/>
  <c r="C44" i="12" a="1"/>
  <c r="C44" i="12" s="1"/>
  <c r="D44" i="12" a="1"/>
  <c r="D44" i="12" s="1"/>
  <c r="E44" i="12" a="1"/>
  <c r="E44" i="12" s="1"/>
  <c r="F44" i="12" a="1"/>
  <c r="F44" i="12" s="1"/>
  <c r="G44" i="12" a="1"/>
  <c r="G44" i="12" s="1"/>
  <c r="H44" i="12" a="1"/>
  <c r="H44" i="12" s="1"/>
  <c r="I44" i="12" a="1"/>
  <c r="I44" i="12" s="1"/>
  <c r="J44" i="12" a="1"/>
  <c r="J44" i="12" s="1"/>
  <c r="K44" i="12" a="1"/>
  <c r="K44" i="12" s="1"/>
  <c r="L44" i="12" a="1"/>
  <c r="L44" i="12" s="1"/>
  <c r="M44" i="12" a="1"/>
  <c r="M44" i="12" s="1"/>
  <c r="N44" i="12" a="1"/>
  <c r="N44" i="12" s="1"/>
  <c r="O44" i="12" a="1"/>
  <c r="O44" i="12" s="1"/>
  <c r="P44" i="12" a="1"/>
  <c r="P44" i="12" s="1"/>
  <c r="Q44" i="12" a="1"/>
  <c r="Q44" i="12" s="1"/>
  <c r="R44" i="12" a="1"/>
  <c r="R44" i="12" s="1"/>
  <c r="S44" i="12" a="1"/>
  <c r="S44" i="12" s="1"/>
  <c r="T44" i="12" a="1"/>
  <c r="T44" i="12" s="1"/>
  <c r="U44" i="12" a="1"/>
  <c r="U44" i="12" s="1"/>
  <c r="V44" i="12" a="1"/>
  <c r="V44" i="12" s="1"/>
  <c r="W44" i="12" a="1"/>
  <c r="W44" i="12" s="1"/>
  <c r="X44" i="12" a="1"/>
  <c r="X44" i="12" s="1"/>
  <c r="C45" i="12" a="1"/>
  <c r="C45" i="12" s="1"/>
  <c r="D45" i="12" a="1"/>
  <c r="D45" i="12" s="1"/>
  <c r="E45" i="12" a="1"/>
  <c r="E45" i="12" s="1"/>
  <c r="F45" i="12" a="1"/>
  <c r="F45" i="12" s="1"/>
  <c r="G45" i="12" a="1"/>
  <c r="G45" i="12" s="1"/>
  <c r="H45" i="12" a="1"/>
  <c r="H45" i="12" s="1"/>
  <c r="I45" i="12" a="1"/>
  <c r="I45" i="12" s="1"/>
  <c r="J45" i="12" a="1"/>
  <c r="J45" i="12" s="1"/>
  <c r="K45" i="12" a="1"/>
  <c r="K45" i="12" s="1"/>
  <c r="L45" i="12" a="1"/>
  <c r="L45" i="12" s="1"/>
  <c r="M45" i="12" a="1"/>
  <c r="M45" i="12" s="1"/>
  <c r="N45" i="12" a="1"/>
  <c r="N45" i="12" s="1"/>
  <c r="O45" i="12" a="1"/>
  <c r="O45" i="12" s="1"/>
  <c r="P45" i="12" a="1"/>
  <c r="P45" i="12" s="1"/>
  <c r="Q45" i="12" a="1"/>
  <c r="Q45" i="12" s="1"/>
  <c r="R45" i="12" a="1"/>
  <c r="R45" i="12" s="1"/>
  <c r="S45" i="12" a="1"/>
  <c r="S45" i="12" s="1"/>
  <c r="T45" i="12" a="1"/>
  <c r="T45" i="12" s="1"/>
  <c r="U45" i="12" a="1"/>
  <c r="U45" i="12" s="1"/>
  <c r="V45" i="12" a="1"/>
  <c r="V45" i="12" s="1"/>
  <c r="W45" i="12" a="1"/>
  <c r="W45" i="12" s="1"/>
  <c r="X45" i="12" a="1"/>
  <c r="X45" i="12" s="1"/>
  <c r="C46" i="12" a="1"/>
  <c r="C46" i="12" s="1"/>
  <c r="D46" i="12" a="1"/>
  <c r="D46" i="12" s="1"/>
  <c r="E46" i="12" a="1"/>
  <c r="E46" i="12" s="1"/>
  <c r="F46" i="12" a="1"/>
  <c r="F46" i="12" s="1"/>
  <c r="G46" i="12" a="1"/>
  <c r="G46" i="12" s="1"/>
  <c r="H46" i="12" a="1"/>
  <c r="H46" i="12" s="1"/>
  <c r="I46" i="12" a="1"/>
  <c r="I46" i="12" s="1"/>
  <c r="J46" i="12" a="1"/>
  <c r="J46" i="12" s="1"/>
  <c r="K46" i="12" a="1"/>
  <c r="K46" i="12" s="1"/>
  <c r="L46" i="12" a="1"/>
  <c r="L46" i="12" s="1"/>
  <c r="M46" i="12" a="1"/>
  <c r="M46" i="12" s="1"/>
  <c r="N46" i="12" a="1"/>
  <c r="N46" i="12" s="1"/>
  <c r="O46" i="12" a="1"/>
  <c r="O46" i="12" s="1"/>
  <c r="P46" i="12" a="1"/>
  <c r="P46" i="12" s="1"/>
  <c r="Q46" i="12" a="1"/>
  <c r="Q46" i="12" s="1"/>
  <c r="R46" i="12" a="1"/>
  <c r="R46" i="12" s="1"/>
  <c r="S46" i="12" a="1"/>
  <c r="S46" i="12" s="1"/>
  <c r="T46" i="12" a="1"/>
  <c r="T46" i="12" s="1"/>
  <c r="U46" i="12" a="1"/>
  <c r="U46" i="12" s="1"/>
  <c r="V46" i="12" a="1"/>
  <c r="V46" i="12" s="1"/>
  <c r="W46" i="12" a="1"/>
  <c r="W46" i="12" s="1"/>
  <c r="X46" i="12" a="1"/>
  <c r="X46" i="12" s="1"/>
  <c r="C47" i="12" a="1"/>
  <c r="C47" i="12" s="1"/>
  <c r="D47" i="12" a="1"/>
  <c r="D47" i="12" s="1"/>
  <c r="E47" i="12" a="1"/>
  <c r="E47" i="12" s="1"/>
  <c r="F47" i="12" a="1"/>
  <c r="F47" i="12" s="1"/>
  <c r="G47" i="12" a="1"/>
  <c r="G47" i="12" s="1"/>
  <c r="H47" i="12" a="1"/>
  <c r="H47" i="12" s="1"/>
  <c r="I47" i="12" a="1"/>
  <c r="I47" i="12" s="1"/>
  <c r="J47" i="12" a="1"/>
  <c r="J47" i="12" s="1"/>
  <c r="K47" i="12" a="1"/>
  <c r="K47" i="12" s="1"/>
  <c r="L47" i="12" a="1"/>
  <c r="L47" i="12" s="1"/>
  <c r="M47" i="12" a="1"/>
  <c r="M47" i="12" s="1"/>
  <c r="N47" i="12" a="1"/>
  <c r="N47" i="12" s="1"/>
  <c r="O47" i="12" a="1"/>
  <c r="O47" i="12" s="1"/>
  <c r="P47" i="12" a="1"/>
  <c r="P47" i="12" s="1"/>
  <c r="Q47" i="12" a="1"/>
  <c r="Q47" i="12" s="1"/>
  <c r="R47" i="12" a="1"/>
  <c r="R47" i="12" s="1"/>
  <c r="S47" i="12" a="1"/>
  <c r="S47" i="12" s="1"/>
  <c r="T47" i="12" a="1"/>
  <c r="T47" i="12" s="1"/>
  <c r="U47" i="12" a="1"/>
  <c r="U47" i="12" s="1"/>
  <c r="V47" i="12" a="1"/>
  <c r="V47" i="12" s="1"/>
  <c r="W47" i="12" a="1"/>
  <c r="W47" i="12" s="1"/>
  <c r="X47" i="12" a="1"/>
  <c r="X47" i="12" s="1"/>
  <c r="C48" i="12" a="1"/>
  <c r="C48" i="12" s="1"/>
  <c r="D48" i="12" a="1"/>
  <c r="D48" i="12" s="1"/>
  <c r="E48" i="12" a="1"/>
  <c r="E48" i="12" s="1"/>
  <c r="F48" i="12" a="1"/>
  <c r="F48" i="12" s="1"/>
  <c r="G48" i="12" a="1"/>
  <c r="G48" i="12" s="1"/>
  <c r="H48" i="12" a="1"/>
  <c r="H48" i="12" s="1"/>
  <c r="I48" i="12" a="1"/>
  <c r="I48" i="12" s="1"/>
  <c r="J48" i="12" a="1"/>
  <c r="J48" i="12" s="1"/>
  <c r="K48" i="12" a="1"/>
  <c r="K48" i="12" s="1"/>
  <c r="L48" i="12" a="1"/>
  <c r="L48" i="12" s="1"/>
  <c r="M48" i="12" a="1"/>
  <c r="M48" i="12" s="1"/>
  <c r="N48" i="12" a="1"/>
  <c r="N48" i="12" s="1"/>
  <c r="O48" i="12" a="1"/>
  <c r="O48" i="12" s="1"/>
  <c r="P48" i="12" a="1"/>
  <c r="P48" i="12" s="1"/>
  <c r="Q48" i="12" a="1"/>
  <c r="Q48" i="12" s="1"/>
  <c r="R48" i="12" a="1"/>
  <c r="R48" i="12" s="1"/>
  <c r="S48" i="12" a="1"/>
  <c r="S48" i="12" s="1"/>
  <c r="T48" i="12" a="1"/>
  <c r="T48" i="12" s="1"/>
  <c r="U48" i="12" a="1"/>
  <c r="U48" i="12" s="1"/>
  <c r="V48" i="12" a="1"/>
  <c r="V48" i="12" s="1"/>
  <c r="W48" i="12" a="1"/>
  <c r="W48" i="12" s="1"/>
  <c r="X48" i="12" a="1"/>
  <c r="X48" i="12" s="1"/>
  <c r="C49" i="12" a="1"/>
  <c r="C49" i="12" s="1"/>
  <c r="D49" i="12" a="1"/>
  <c r="D49" i="12" s="1"/>
  <c r="E49" i="12" a="1"/>
  <c r="E49" i="12" s="1"/>
  <c r="F49" i="12" a="1"/>
  <c r="F49" i="12" s="1"/>
  <c r="G49" i="12" a="1"/>
  <c r="G49" i="12" s="1"/>
  <c r="H49" i="12" a="1"/>
  <c r="H49" i="12" s="1"/>
  <c r="I49" i="12" a="1"/>
  <c r="I49" i="12" s="1"/>
  <c r="J49" i="12" a="1"/>
  <c r="J49" i="12" s="1"/>
  <c r="K49" i="12" a="1"/>
  <c r="K49" i="12" s="1"/>
  <c r="L49" i="12" a="1"/>
  <c r="L49" i="12" s="1"/>
  <c r="M49" i="12" a="1"/>
  <c r="M49" i="12" s="1"/>
  <c r="N49" i="12" a="1"/>
  <c r="N49" i="12" s="1"/>
  <c r="O49" i="12" a="1"/>
  <c r="O49" i="12" s="1"/>
  <c r="P49" i="12" a="1"/>
  <c r="P49" i="12" s="1"/>
  <c r="Q49" i="12" a="1"/>
  <c r="Q49" i="12" s="1"/>
  <c r="R49" i="12" a="1"/>
  <c r="R49" i="12" s="1"/>
  <c r="S49" i="12" a="1"/>
  <c r="S49" i="12" s="1"/>
  <c r="T49" i="12" a="1"/>
  <c r="T49" i="12" s="1"/>
  <c r="U49" i="12" a="1"/>
  <c r="U49" i="12" s="1"/>
  <c r="V49" i="12" a="1"/>
  <c r="V49" i="12" s="1"/>
  <c r="W49" i="12" a="1"/>
  <c r="W49" i="12" s="1"/>
  <c r="X49" i="12" a="1"/>
  <c r="X49" i="12" s="1"/>
  <c r="C50" i="12" a="1"/>
  <c r="C50" i="12" s="1"/>
  <c r="D50" i="12" a="1"/>
  <c r="D50" i="12" s="1"/>
  <c r="E50" i="12" a="1"/>
  <c r="E50" i="12" s="1"/>
  <c r="F50" i="12" a="1"/>
  <c r="F50" i="12" s="1"/>
  <c r="G50" i="12" a="1"/>
  <c r="G50" i="12" s="1"/>
  <c r="H50" i="12" a="1"/>
  <c r="H50" i="12" s="1"/>
  <c r="I50" i="12" a="1"/>
  <c r="I50" i="12" s="1"/>
  <c r="J50" i="12" a="1"/>
  <c r="J50" i="12" s="1"/>
  <c r="K50" i="12" a="1"/>
  <c r="K50" i="12" s="1"/>
  <c r="L50" i="12" a="1"/>
  <c r="L50" i="12" s="1"/>
  <c r="M50" i="12" a="1"/>
  <c r="M50" i="12" s="1"/>
  <c r="N50" i="12" a="1"/>
  <c r="N50" i="12" s="1"/>
  <c r="O50" i="12" a="1"/>
  <c r="O50" i="12" s="1"/>
  <c r="P50" i="12" a="1"/>
  <c r="P50" i="12" s="1"/>
  <c r="Q50" i="12" a="1"/>
  <c r="Q50" i="12" s="1"/>
  <c r="R50" i="12" a="1"/>
  <c r="R50" i="12" s="1"/>
  <c r="S50" i="12" a="1"/>
  <c r="S50" i="12" s="1"/>
  <c r="T50" i="12" a="1"/>
  <c r="T50" i="12" s="1"/>
  <c r="U50" i="12" a="1"/>
  <c r="U50" i="12" s="1"/>
  <c r="V50" i="12" a="1"/>
  <c r="V50" i="12" s="1"/>
  <c r="W50" i="12" a="1"/>
  <c r="W50" i="12" s="1"/>
  <c r="X50" i="12" a="1"/>
  <c r="X50" i="12" s="1"/>
  <c r="C51" i="12" a="1"/>
  <c r="C51" i="12" s="1"/>
  <c r="D51" i="12" a="1"/>
  <c r="D51" i="12" s="1"/>
  <c r="E51" i="12" a="1"/>
  <c r="E51" i="12" s="1"/>
  <c r="F51" i="12" a="1"/>
  <c r="F51" i="12" s="1"/>
  <c r="G51" i="12" a="1"/>
  <c r="G51" i="12" s="1"/>
  <c r="H51" i="12" a="1"/>
  <c r="H51" i="12" s="1"/>
  <c r="I51" i="12" a="1"/>
  <c r="I51" i="12" s="1"/>
  <c r="J51" i="12" a="1"/>
  <c r="J51" i="12" s="1"/>
  <c r="K51" i="12" a="1"/>
  <c r="K51" i="12" s="1"/>
  <c r="L51" i="12" a="1"/>
  <c r="L51" i="12" s="1"/>
  <c r="M51" i="12" a="1"/>
  <c r="M51" i="12" s="1"/>
  <c r="N51" i="12" a="1"/>
  <c r="N51" i="12" s="1"/>
  <c r="O51" i="12" a="1"/>
  <c r="O51" i="12" s="1"/>
  <c r="P51" i="12" a="1"/>
  <c r="P51" i="12" s="1"/>
  <c r="Q51" i="12" a="1"/>
  <c r="Q51" i="12" s="1"/>
  <c r="R51" i="12" a="1"/>
  <c r="R51" i="12" s="1"/>
  <c r="S51" i="12" a="1"/>
  <c r="S51" i="12" s="1"/>
  <c r="T51" i="12" a="1"/>
  <c r="T51" i="12" s="1"/>
  <c r="U51" i="12" a="1"/>
  <c r="U51" i="12" s="1"/>
  <c r="V51" i="12" a="1"/>
  <c r="V51" i="12" s="1"/>
  <c r="W51" i="12" a="1"/>
  <c r="W51" i="12" s="1"/>
  <c r="X51" i="12" a="1"/>
  <c r="X51" i="12" s="1"/>
  <c r="C52" i="12" a="1"/>
  <c r="C52" i="12" s="1"/>
  <c r="D52" i="12" a="1"/>
  <c r="D52" i="12" s="1"/>
  <c r="E52" i="12" a="1"/>
  <c r="E52" i="12" s="1"/>
  <c r="F52" i="12" a="1"/>
  <c r="F52" i="12" s="1"/>
  <c r="G52" i="12" a="1"/>
  <c r="G52" i="12" s="1"/>
  <c r="H52" i="12" a="1"/>
  <c r="H52" i="12" s="1"/>
  <c r="I52" i="12" a="1"/>
  <c r="I52" i="12" s="1"/>
  <c r="J52" i="12" a="1"/>
  <c r="J52" i="12" s="1"/>
  <c r="K52" i="12" a="1"/>
  <c r="K52" i="12" s="1"/>
  <c r="L52" i="12" a="1"/>
  <c r="L52" i="12" s="1"/>
  <c r="M52" i="12" a="1"/>
  <c r="M52" i="12" s="1"/>
  <c r="N52" i="12" a="1"/>
  <c r="N52" i="12" s="1"/>
  <c r="O52" i="12" a="1"/>
  <c r="O52" i="12" s="1"/>
  <c r="P52" i="12" a="1"/>
  <c r="P52" i="12" s="1"/>
  <c r="Q52" i="12" a="1"/>
  <c r="Q52" i="12" s="1"/>
  <c r="R52" i="12" a="1"/>
  <c r="R52" i="12" s="1"/>
  <c r="S52" i="12" a="1"/>
  <c r="S52" i="12" s="1"/>
  <c r="T52" i="12" a="1"/>
  <c r="T52" i="12" s="1"/>
  <c r="U52" i="12" a="1"/>
  <c r="U52" i="12" s="1"/>
  <c r="V52" i="12" a="1"/>
  <c r="V52" i="12" s="1"/>
  <c r="W52" i="12" a="1"/>
  <c r="W52" i="12" s="1"/>
  <c r="X52" i="12" a="1"/>
  <c r="X52" i="12" s="1"/>
  <c r="C53" i="12" a="1"/>
  <c r="C53" i="12" s="1"/>
  <c r="D53" i="12" a="1"/>
  <c r="D53" i="12" s="1"/>
  <c r="E53" i="12" a="1"/>
  <c r="E53" i="12" s="1"/>
  <c r="F53" i="12" a="1"/>
  <c r="F53" i="12" s="1"/>
  <c r="G53" i="12" a="1"/>
  <c r="G53" i="12" s="1"/>
  <c r="H53" i="12" a="1"/>
  <c r="H53" i="12" s="1"/>
  <c r="I53" i="12" a="1"/>
  <c r="I53" i="12" s="1"/>
  <c r="J53" i="12" a="1"/>
  <c r="J53" i="12" s="1"/>
  <c r="K53" i="12" a="1"/>
  <c r="K53" i="12" s="1"/>
  <c r="L53" i="12" a="1"/>
  <c r="L53" i="12" s="1"/>
  <c r="M53" i="12" a="1"/>
  <c r="M53" i="12" s="1"/>
  <c r="N53" i="12" a="1"/>
  <c r="N53" i="12" s="1"/>
  <c r="O53" i="12" a="1"/>
  <c r="O53" i="12" s="1"/>
  <c r="P53" i="12" a="1"/>
  <c r="P53" i="12" s="1"/>
  <c r="Q53" i="12" a="1"/>
  <c r="Q53" i="12" s="1"/>
  <c r="R53" i="12" a="1"/>
  <c r="R53" i="12" s="1"/>
  <c r="S53" i="12" a="1"/>
  <c r="S53" i="12" s="1"/>
  <c r="T53" i="12" a="1"/>
  <c r="T53" i="12" s="1"/>
  <c r="U53" i="12" a="1"/>
  <c r="U53" i="12" s="1"/>
  <c r="V53" i="12" a="1"/>
  <c r="V53" i="12" s="1"/>
  <c r="W53" i="12" a="1"/>
  <c r="W53" i="12" s="1"/>
  <c r="X53" i="12" a="1"/>
  <c r="X53" i="12" s="1"/>
  <c r="C54" i="12" a="1"/>
  <c r="C54" i="12" s="1"/>
  <c r="D54" i="12" a="1"/>
  <c r="D54" i="12" s="1"/>
  <c r="E54" i="12" a="1"/>
  <c r="E54" i="12" s="1"/>
  <c r="F54" i="12" a="1"/>
  <c r="F54" i="12" s="1"/>
  <c r="G54" i="12" a="1"/>
  <c r="G54" i="12" s="1"/>
  <c r="H54" i="12" a="1"/>
  <c r="H54" i="12" s="1"/>
  <c r="I54" i="12" a="1"/>
  <c r="I54" i="12" s="1"/>
  <c r="J54" i="12" a="1"/>
  <c r="J54" i="12" s="1"/>
  <c r="K54" i="12" a="1"/>
  <c r="K54" i="12" s="1"/>
  <c r="L54" i="12" a="1"/>
  <c r="L54" i="12" s="1"/>
  <c r="M54" i="12" a="1"/>
  <c r="M54" i="12" s="1"/>
  <c r="N54" i="12" a="1"/>
  <c r="N54" i="12" s="1"/>
  <c r="O54" i="12" a="1"/>
  <c r="O54" i="12" s="1"/>
  <c r="P54" i="12" a="1"/>
  <c r="P54" i="12" s="1"/>
  <c r="Q54" i="12" a="1"/>
  <c r="Q54" i="12" s="1"/>
  <c r="R54" i="12" a="1"/>
  <c r="R54" i="12" s="1"/>
  <c r="S54" i="12" a="1"/>
  <c r="S54" i="12" s="1"/>
  <c r="T54" i="12" a="1"/>
  <c r="T54" i="12" s="1"/>
  <c r="U54" i="12" a="1"/>
  <c r="U54" i="12" s="1"/>
  <c r="V54" i="12" a="1"/>
  <c r="V54" i="12" s="1"/>
  <c r="W54" i="12" a="1"/>
  <c r="W54" i="12" s="1"/>
  <c r="X54" i="12" a="1"/>
  <c r="X54" i="12" s="1"/>
  <c r="C55" i="12" a="1"/>
  <c r="C55" i="12" s="1"/>
  <c r="D55" i="12" a="1"/>
  <c r="D55" i="12" s="1"/>
  <c r="E55" i="12" a="1"/>
  <c r="E55" i="12" s="1"/>
  <c r="F55" i="12" a="1"/>
  <c r="F55" i="12" s="1"/>
  <c r="G55" i="12" a="1"/>
  <c r="G55" i="12" s="1"/>
  <c r="H55" i="12" a="1"/>
  <c r="H55" i="12" s="1"/>
  <c r="I55" i="12" a="1"/>
  <c r="I55" i="12" s="1"/>
  <c r="J55" i="12" a="1"/>
  <c r="J55" i="12" s="1"/>
  <c r="K55" i="12" a="1"/>
  <c r="K55" i="12" s="1"/>
  <c r="L55" i="12" a="1"/>
  <c r="L55" i="12" s="1"/>
  <c r="M55" i="12" a="1"/>
  <c r="M55" i="12" s="1"/>
  <c r="N55" i="12" a="1"/>
  <c r="N55" i="12" s="1"/>
  <c r="O55" i="12" a="1"/>
  <c r="O55" i="12" s="1"/>
  <c r="P55" i="12" a="1"/>
  <c r="P55" i="12" s="1"/>
  <c r="Q55" i="12" a="1"/>
  <c r="Q55" i="12" s="1"/>
  <c r="R55" i="12" a="1"/>
  <c r="R55" i="12" s="1"/>
  <c r="S55" i="12" a="1"/>
  <c r="S55" i="12" s="1"/>
  <c r="T55" i="12" a="1"/>
  <c r="T55" i="12" s="1"/>
  <c r="U55" i="12" a="1"/>
  <c r="U55" i="12" s="1"/>
  <c r="V55" i="12" a="1"/>
  <c r="V55" i="12" s="1"/>
  <c r="W55" i="12" a="1"/>
  <c r="W55" i="12" s="1"/>
  <c r="X55" i="12" a="1"/>
  <c r="X55" i="12" s="1"/>
  <c r="C56" i="12" a="1"/>
  <c r="C56" i="12" s="1"/>
  <c r="D56" i="12" a="1"/>
  <c r="D56" i="12" s="1"/>
  <c r="E56" i="12" a="1"/>
  <c r="E56" i="12" s="1"/>
  <c r="F56" i="12" a="1"/>
  <c r="F56" i="12" s="1"/>
  <c r="G56" i="12" a="1"/>
  <c r="G56" i="12" s="1"/>
  <c r="H56" i="12" a="1"/>
  <c r="H56" i="12" s="1"/>
  <c r="I56" i="12" a="1"/>
  <c r="I56" i="12" s="1"/>
  <c r="J56" i="12" a="1"/>
  <c r="J56" i="12" s="1"/>
  <c r="K56" i="12" a="1"/>
  <c r="K56" i="12" s="1"/>
  <c r="L56" i="12" a="1"/>
  <c r="L56" i="12" s="1"/>
  <c r="M56" i="12" a="1"/>
  <c r="M56" i="12" s="1"/>
  <c r="N56" i="12" a="1"/>
  <c r="N56" i="12" s="1"/>
  <c r="O56" i="12" a="1"/>
  <c r="O56" i="12" s="1"/>
  <c r="P56" i="12" a="1"/>
  <c r="P56" i="12" s="1"/>
  <c r="Q56" i="12" a="1"/>
  <c r="Q56" i="12" s="1"/>
  <c r="R56" i="12" a="1"/>
  <c r="R56" i="12" s="1"/>
  <c r="S56" i="12" a="1"/>
  <c r="S56" i="12" s="1"/>
  <c r="T56" i="12" a="1"/>
  <c r="T56" i="12" s="1"/>
  <c r="U56" i="12" a="1"/>
  <c r="U56" i="12" s="1"/>
  <c r="V56" i="12" a="1"/>
  <c r="V56" i="12" s="1"/>
  <c r="W56" i="12" a="1"/>
  <c r="W56" i="12" s="1"/>
  <c r="X56" i="12" a="1"/>
  <c r="X56" i="12" s="1"/>
  <c r="C57" i="12" a="1"/>
  <c r="C57" i="12" s="1"/>
  <c r="D57" i="12" a="1"/>
  <c r="D57" i="12" s="1"/>
  <c r="E57" i="12" a="1"/>
  <c r="E57" i="12" s="1"/>
  <c r="F57" i="12" a="1"/>
  <c r="F57" i="12" s="1"/>
  <c r="G57" i="12" a="1"/>
  <c r="G57" i="12" s="1"/>
  <c r="H57" i="12" a="1"/>
  <c r="H57" i="12" s="1"/>
  <c r="I57" i="12" a="1"/>
  <c r="I57" i="12" s="1"/>
  <c r="J57" i="12" a="1"/>
  <c r="J57" i="12" s="1"/>
  <c r="K57" i="12" a="1"/>
  <c r="K57" i="12" s="1"/>
  <c r="L57" i="12" a="1"/>
  <c r="L57" i="12" s="1"/>
  <c r="M57" i="12" a="1"/>
  <c r="M57" i="12" s="1"/>
  <c r="N57" i="12" a="1"/>
  <c r="N57" i="12" s="1"/>
  <c r="O57" i="12" a="1"/>
  <c r="O57" i="12" s="1"/>
  <c r="P57" i="12" a="1"/>
  <c r="P57" i="12" s="1"/>
  <c r="Q57" i="12" a="1"/>
  <c r="Q57" i="12" s="1"/>
  <c r="R57" i="12" a="1"/>
  <c r="R57" i="12" s="1"/>
  <c r="S57" i="12" a="1"/>
  <c r="S57" i="12" s="1"/>
  <c r="T57" i="12" a="1"/>
  <c r="T57" i="12" s="1"/>
  <c r="U57" i="12" a="1"/>
  <c r="U57" i="12" s="1"/>
  <c r="V57" i="12" a="1"/>
  <c r="V57" i="12" s="1"/>
  <c r="W57" i="12" a="1"/>
  <c r="W57" i="12" s="1"/>
  <c r="X57" i="12" a="1"/>
  <c r="X57" i="12" s="1"/>
  <c r="C58" i="12" a="1"/>
  <c r="C58" i="12" s="1"/>
  <c r="D58" i="12" a="1"/>
  <c r="D58" i="12" s="1"/>
  <c r="E58" i="12" a="1"/>
  <c r="E58" i="12" s="1"/>
  <c r="F58" i="12" a="1"/>
  <c r="F58" i="12" s="1"/>
  <c r="G58" i="12" a="1"/>
  <c r="G58" i="12" s="1"/>
  <c r="H58" i="12" a="1"/>
  <c r="H58" i="12" s="1"/>
  <c r="I58" i="12" a="1"/>
  <c r="I58" i="12" s="1"/>
  <c r="J58" i="12" a="1"/>
  <c r="J58" i="12" s="1"/>
  <c r="K58" i="12" a="1"/>
  <c r="K58" i="12" s="1"/>
  <c r="L58" i="12" a="1"/>
  <c r="L58" i="12" s="1"/>
  <c r="M58" i="12" a="1"/>
  <c r="M58" i="12" s="1"/>
  <c r="N58" i="12" a="1"/>
  <c r="N58" i="12" s="1"/>
  <c r="O58" i="12" a="1"/>
  <c r="O58" i="12" s="1"/>
  <c r="P58" i="12" a="1"/>
  <c r="P58" i="12" s="1"/>
  <c r="Q58" i="12" a="1"/>
  <c r="Q58" i="12" s="1"/>
  <c r="R58" i="12" a="1"/>
  <c r="R58" i="12" s="1"/>
  <c r="S58" i="12" a="1"/>
  <c r="S58" i="12" s="1"/>
  <c r="T58" i="12" a="1"/>
  <c r="T58" i="12" s="1"/>
  <c r="U58" i="12" a="1"/>
  <c r="U58" i="12" s="1"/>
  <c r="V58" i="12" a="1"/>
  <c r="V58" i="12" s="1"/>
  <c r="W58" i="12" a="1"/>
  <c r="W58" i="12" s="1"/>
  <c r="X58" i="12" a="1"/>
  <c r="X58" i="12" s="1"/>
  <c r="C59" i="12" a="1"/>
  <c r="C59" i="12" s="1"/>
  <c r="D59" i="12" a="1"/>
  <c r="D59" i="12" s="1"/>
  <c r="E59" i="12" a="1"/>
  <c r="E59" i="12" s="1"/>
  <c r="F59" i="12" a="1"/>
  <c r="F59" i="12" s="1"/>
  <c r="G59" i="12" a="1"/>
  <c r="G59" i="12" s="1"/>
  <c r="H59" i="12" a="1"/>
  <c r="H59" i="12" s="1"/>
  <c r="I59" i="12" a="1"/>
  <c r="I59" i="12" s="1"/>
  <c r="J59" i="12" a="1"/>
  <c r="J59" i="12" s="1"/>
  <c r="K59" i="12" a="1"/>
  <c r="K59" i="12" s="1"/>
  <c r="L59" i="12" a="1"/>
  <c r="L59" i="12" s="1"/>
  <c r="M59" i="12" a="1"/>
  <c r="M59" i="12" s="1"/>
  <c r="N59" i="12" a="1"/>
  <c r="N59" i="12" s="1"/>
  <c r="O59" i="12" a="1"/>
  <c r="O59" i="12" s="1"/>
  <c r="P59" i="12" a="1"/>
  <c r="P59" i="12" s="1"/>
  <c r="Q59" i="12" a="1"/>
  <c r="Q59" i="12" s="1"/>
  <c r="R59" i="12" a="1"/>
  <c r="R59" i="12" s="1"/>
  <c r="S59" i="12" a="1"/>
  <c r="S59" i="12" s="1"/>
  <c r="T59" i="12" a="1"/>
  <c r="T59" i="12" s="1"/>
  <c r="U59" i="12" a="1"/>
  <c r="U59" i="12" s="1"/>
  <c r="V59" i="12" a="1"/>
  <c r="V59" i="12" s="1"/>
  <c r="W59" i="12" a="1"/>
  <c r="W59" i="12" s="1"/>
  <c r="X59" i="12" a="1"/>
  <c r="X59" i="12" s="1"/>
  <c r="C60" i="12" a="1"/>
  <c r="C60" i="12" s="1"/>
  <c r="D60" i="12" a="1"/>
  <c r="D60" i="12" s="1"/>
  <c r="E60" i="12" a="1"/>
  <c r="E60" i="12" s="1"/>
  <c r="F60" i="12" a="1"/>
  <c r="F60" i="12" s="1"/>
  <c r="G60" i="12" a="1"/>
  <c r="G60" i="12" s="1"/>
  <c r="H60" i="12" a="1"/>
  <c r="H60" i="12" s="1"/>
  <c r="I60" i="12" a="1"/>
  <c r="I60" i="12" s="1"/>
  <c r="J60" i="12" a="1"/>
  <c r="J60" i="12" s="1"/>
  <c r="K60" i="12" a="1"/>
  <c r="K60" i="12" s="1"/>
  <c r="L60" i="12" a="1"/>
  <c r="L60" i="12" s="1"/>
  <c r="M60" i="12" a="1"/>
  <c r="M60" i="12" s="1"/>
  <c r="N60" i="12" a="1"/>
  <c r="N60" i="12" s="1"/>
  <c r="O60" i="12" a="1"/>
  <c r="O60" i="12" s="1"/>
  <c r="P60" i="12" a="1"/>
  <c r="P60" i="12" s="1"/>
  <c r="Q60" i="12" a="1"/>
  <c r="Q60" i="12" s="1"/>
  <c r="R60" i="12" a="1"/>
  <c r="R60" i="12" s="1"/>
  <c r="S60" i="12" a="1"/>
  <c r="S60" i="12" s="1"/>
  <c r="T60" i="12" a="1"/>
  <c r="T60" i="12" s="1"/>
  <c r="U60" i="12" a="1"/>
  <c r="U60" i="12" s="1"/>
  <c r="V60" i="12" a="1"/>
  <c r="V60" i="12" s="1"/>
  <c r="W60" i="12" a="1"/>
  <c r="W60" i="12" s="1"/>
  <c r="X60" i="12" a="1"/>
  <c r="X60" i="12" s="1"/>
  <c r="C61" i="12" a="1"/>
  <c r="C61" i="12" s="1"/>
  <c r="D61" i="12" a="1"/>
  <c r="D61" i="12" s="1"/>
  <c r="E61" i="12" a="1"/>
  <c r="E61" i="12" s="1"/>
  <c r="F61" i="12" a="1"/>
  <c r="F61" i="12" s="1"/>
  <c r="G61" i="12" a="1"/>
  <c r="G61" i="12" s="1"/>
  <c r="H61" i="12" a="1"/>
  <c r="H61" i="12" s="1"/>
  <c r="I61" i="12" a="1"/>
  <c r="I61" i="12" s="1"/>
  <c r="J61" i="12" a="1"/>
  <c r="J61" i="12" s="1"/>
  <c r="K61" i="12" a="1"/>
  <c r="K61" i="12" s="1"/>
  <c r="L61" i="12" a="1"/>
  <c r="L61" i="12" s="1"/>
  <c r="M61" i="12" a="1"/>
  <c r="M61" i="12" s="1"/>
  <c r="N61" i="12" a="1"/>
  <c r="N61" i="12" s="1"/>
  <c r="O61" i="12" a="1"/>
  <c r="O61" i="12" s="1"/>
  <c r="P61" i="12" a="1"/>
  <c r="P61" i="12" s="1"/>
  <c r="Q61" i="12" a="1"/>
  <c r="Q61" i="12" s="1"/>
  <c r="R61" i="12" a="1"/>
  <c r="R61" i="12" s="1"/>
  <c r="S61" i="12" a="1"/>
  <c r="S61" i="12" s="1"/>
  <c r="T61" i="12" a="1"/>
  <c r="T61" i="12" s="1"/>
  <c r="U61" i="12" a="1"/>
  <c r="U61" i="12" s="1"/>
  <c r="V61" i="12" a="1"/>
  <c r="V61" i="12" s="1"/>
  <c r="W61" i="12" a="1"/>
  <c r="W61" i="12" s="1"/>
  <c r="X61" i="12" a="1"/>
  <c r="X61" i="12" s="1"/>
  <c r="C62" i="12" a="1"/>
  <c r="C62" i="12" s="1"/>
  <c r="D62" i="12" a="1"/>
  <c r="D62" i="12" s="1"/>
  <c r="E62" i="12" a="1"/>
  <c r="E62" i="12" s="1"/>
  <c r="F62" i="12" a="1"/>
  <c r="F62" i="12" s="1"/>
  <c r="G62" i="12" a="1"/>
  <c r="G62" i="12" s="1"/>
  <c r="H62" i="12" a="1"/>
  <c r="H62" i="12" s="1"/>
  <c r="I62" i="12" a="1"/>
  <c r="I62" i="12" s="1"/>
  <c r="J62" i="12" a="1"/>
  <c r="J62" i="12" s="1"/>
  <c r="K62" i="12" a="1"/>
  <c r="K62" i="12" s="1"/>
  <c r="L62" i="12" a="1"/>
  <c r="L62" i="12" s="1"/>
  <c r="M62" i="12" a="1"/>
  <c r="M62" i="12" s="1"/>
  <c r="N62" i="12" a="1"/>
  <c r="N62" i="12" s="1"/>
  <c r="O62" i="12" a="1"/>
  <c r="O62" i="12" s="1"/>
  <c r="P62" i="12" a="1"/>
  <c r="P62" i="12" s="1"/>
  <c r="Q62" i="12" a="1"/>
  <c r="Q62" i="12" s="1"/>
  <c r="R62" i="12" a="1"/>
  <c r="R62" i="12" s="1"/>
  <c r="S62" i="12" a="1"/>
  <c r="S62" i="12" s="1"/>
  <c r="T62" i="12" a="1"/>
  <c r="T62" i="12" s="1"/>
  <c r="U62" i="12" a="1"/>
  <c r="U62" i="12" s="1"/>
  <c r="V62" i="12" a="1"/>
  <c r="V62" i="12" s="1"/>
  <c r="W62" i="12" a="1"/>
  <c r="W62" i="12" s="1"/>
  <c r="X62" i="12" a="1"/>
  <c r="X62" i="12" s="1"/>
  <c r="C63" i="12" a="1"/>
  <c r="C63" i="12" s="1"/>
  <c r="D63" i="12" a="1"/>
  <c r="D63" i="12" s="1"/>
  <c r="E63" i="12" a="1"/>
  <c r="E63" i="12" s="1"/>
  <c r="F63" i="12" a="1"/>
  <c r="F63" i="12" s="1"/>
  <c r="G63" i="12" a="1"/>
  <c r="G63" i="12" s="1"/>
  <c r="H63" i="12" a="1"/>
  <c r="H63" i="12" s="1"/>
  <c r="I63" i="12" a="1"/>
  <c r="I63" i="12" s="1"/>
  <c r="J63" i="12" a="1"/>
  <c r="J63" i="12" s="1"/>
  <c r="K63" i="12" a="1"/>
  <c r="K63" i="12" s="1"/>
  <c r="L63" i="12" a="1"/>
  <c r="L63" i="12" s="1"/>
  <c r="M63" i="12" a="1"/>
  <c r="M63" i="12" s="1"/>
  <c r="N63" i="12" a="1"/>
  <c r="N63" i="12" s="1"/>
  <c r="O63" i="12" a="1"/>
  <c r="O63" i="12" s="1"/>
  <c r="P63" i="12" a="1"/>
  <c r="P63" i="12" s="1"/>
  <c r="Q63" i="12" a="1"/>
  <c r="Q63" i="12" s="1"/>
  <c r="R63" i="12" a="1"/>
  <c r="R63" i="12" s="1"/>
  <c r="S63" i="12" a="1"/>
  <c r="S63" i="12" s="1"/>
  <c r="T63" i="12" a="1"/>
  <c r="T63" i="12" s="1"/>
  <c r="U63" i="12" a="1"/>
  <c r="U63" i="12" s="1"/>
  <c r="V63" i="12" a="1"/>
  <c r="V63" i="12" s="1"/>
  <c r="W63" i="12" a="1"/>
  <c r="W63" i="12" s="1"/>
  <c r="X63" i="12" a="1"/>
  <c r="X63" i="12" s="1"/>
  <c r="C64" i="12" a="1"/>
  <c r="C64" i="12" s="1"/>
  <c r="D64" i="12" a="1"/>
  <c r="D64" i="12" s="1"/>
  <c r="E64" i="12" a="1"/>
  <c r="E64" i="12" s="1"/>
  <c r="F64" i="12" a="1"/>
  <c r="F64" i="12" s="1"/>
  <c r="G64" i="12" a="1"/>
  <c r="G64" i="12" s="1"/>
  <c r="H64" i="12" a="1"/>
  <c r="H64" i="12" s="1"/>
  <c r="I64" i="12" a="1"/>
  <c r="I64" i="12" s="1"/>
  <c r="J64" i="12" a="1"/>
  <c r="J64" i="12" s="1"/>
  <c r="K64" i="12" a="1"/>
  <c r="K64" i="12" s="1"/>
  <c r="L64" i="12" a="1"/>
  <c r="L64" i="12" s="1"/>
  <c r="M64" i="12" a="1"/>
  <c r="M64" i="12" s="1"/>
  <c r="N64" i="12" a="1"/>
  <c r="N64" i="12" s="1"/>
  <c r="O64" i="12" a="1"/>
  <c r="O64" i="12" s="1"/>
  <c r="P64" i="12" a="1"/>
  <c r="P64" i="12" s="1"/>
  <c r="Q64" i="12" a="1"/>
  <c r="Q64" i="12" s="1"/>
  <c r="R64" i="12" a="1"/>
  <c r="R64" i="12" s="1"/>
  <c r="S64" i="12" a="1"/>
  <c r="S64" i="12" s="1"/>
  <c r="T64" i="12" a="1"/>
  <c r="T64" i="12" s="1"/>
  <c r="U64" i="12" a="1"/>
  <c r="U64" i="12" s="1"/>
  <c r="V64" i="12" a="1"/>
  <c r="V64" i="12" s="1"/>
  <c r="W64" i="12" a="1"/>
  <c r="W64" i="12" s="1"/>
  <c r="X64" i="12" a="1"/>
  <c r="X64" i="12" s="1"/>
  <c r="C65" i="12" a="1"/>
  <c r="C65" i="12" s="1"/>
  <c r="D65" i="12" a="1"/>
  <c r="D65" i="12" s="1"/>
  <c r="E65" i="12" a="1"/>
  <c r="E65" i="12" s="1"/>
  <c r="F65" i="12" a="1"/>
  <c r="F65" i="12" s="1"/>
  <c r="G65" i="12" a="1"/>
  <c r="G65" i="12" s="1"/>
  <c r="H65" i="12" a="1"/>
  <c r="H65" i="12" s="1"/>
  <c r="I65" i="12" a="1"/>
  <c r="I65" i="12" s="1"/>
  <c r="J65" i="12" a="1"/>
  <c r="J65" i="12" s="1"/>
  <c r="K65" i="12" a="1"/>
  <c r="K65" i="12" s="1"/>
  <c r="L65" i="12" a="1"/>
  <c r="L65" i="12" s="1"/>
  <c r="M65" i="12" a="1"/>
  <c r="M65" i="12" s="1"/>
  <c r="N65" i="12" a="1"/>
  <c r="N65" i="12" s="1"/>
  <c r="O65" i="12" a="1"/>
  <c r="O65" i="12" s="1"/>
  <c r="P65" i="12" a="1"/>
  <c r="P65" i="12" s="1"/>
  <c r="Q65" i="12" a="1"/>
  <c r="Q65" i="12" s="1"/>
  <c r="R65" i="12" a="1"/>
  <c r="R65" i="12" s="1"/>
  <c r="S65" i="12" a="1"/>
  <c r="S65" i="12" s="1"/>
  <c r="T65" i="12" a="1"/>
  <c r="T65" i="12" s="1"/>
  <c r="U65" i="12" a="1"/>
  <c r="U65" i="12" s="1"/>
  <c r="V65" i="12" a="1"/>
  <c r="V65" i="12" s="1"/>
  <c r="W65" i="12" a="1"/>
  <c r="W65" i="12" s="1"/>
  <c r="X65" i="12" a="1"/>
  <c r="X65" i="12" s="1"/>
  <c r="C66" i="12" a="1"/>
  <c r="C66" i="12" s="1"/>
  <c r="D66" i="12" a="1"/>
  <c r="D66" i="12" s="1"/>
  <c r="E66" i="12" a="1"/>
  <c r="E66" i="12" s="1"/>
  <c r="F66" i="12" a="1"/>
  <c r="F66" i="12" s="1"/>
  <c r="G66" i="12" a="1"/>
  <c r="G66" i="12" s="1"/>
  <c r="H66" i="12" a="1"/>
  <c r="H66" i="12" s="1"/>
  <c r="I66" i="12" a="1"/>
  <c r="I66" i="12" s="1"/>
  <c r="J66" i="12" a="1"/>
  <c r="J66" i="12" s="1"/>
  <c r="K66" i="12" a="1"/>
  <c r="K66" i="12" s="1"/>
  <c r="L66" i="12" a="1"/>
  <c r="L66" i="12" s="1"/>
  <c r="M66" i="12" a="1"/>
  <c r="M66" i="12" s="1"/>
  <c r="N66" i="12" a="1"/>
  <c r="N66" i="12" s="1"/>
  <c r="O66" i="12" a="1"/>
  <c r="O66" i="12" s="1"/>
  <c r="P66" i="12" a="1"/>
  <c r="P66" i="12" s="1"/>
  <c r="Q66" i="12" a="1"/>
  <c r="Q66" i="12" s="1"/>
  <c r="R66" i="12" a="1"/>
  <c r="R66" i="12" s="1"/>
  <c r="S66" i="12" a="1"/>
  <c r="S66" i="12" s="1"/>
  <c r="T66" i="12" a="1"/>
  <c r="T66" i="12" s="1"/>
  <c r="U66" i="12" a="1"/>
  <c r="U66" i="12" s="1"/>
  <c r="V66" i="12" a="1"/>
  <c r="V66" i="12" s="1"/>
  <c r="W66" i="12" a="1"/>
  <c r="W66" i="12" s="1"/>
  <c r="X66" i="12" a="1"/>
  <c r="X66" i="12" s="1"/>
  <c r="C67" i="12" a="1"/>
  <c r="C67" i="12" s="1"/>
  <c r="D67" i="12" a="1"/>
  <c r="D67" i="12" s="1"/>
  <c r="E67" i="12" a="1"/>
  <c r="E67" i="12" s="1"/>
  <c r="F67" i="12" a="1"/>
  <c r="F67" i="12" s="1"/>
  <c r="G67" i="12" a="1"/>
  <c r="G67" i="12" s="1"/>
  <c r="H67" i="12" a="1"/>
  <c r="H67" i="12" s="1"/>
  <c r="I67" i="12" a="1"/>
  <c r="I67" i="12" s="1"/>
  <c r="J67" i="12" a="1"/>
  <c r="J67" i="12" s="1"/>
  <c r="K67" i="12" a="1"/>
  <c r="K67" i="12" s="1"/>
  <c r="L67" i="12" a="1"/>
  <c r="L67" i="12" s="1"/>
  <c r="M67" i="12" a="1"/>
  <c r="M67" i="12" s="1"/>
  <c r="N67" i="12" a="1"/>
  <c r="N67" i="12" s="1"/>
  <c r="O67" i="12" a="1"/>
  <c r="O67" i="12" s="1"/>
  <c r="P67" i="12" a="1"/>
  <c r="P67" i="12" s="1"/>
  <c r="Q67" i="12" a="1"/>
  <c r="Q67" i="12" s="1"/>
  <c r="R67" i="12" a="1"/>
  <c r="R67" i="12" s="1"/>
  <c r="S67" i="12" a="1"/>
  <c r="S67" i="12" s="1"/>
  <c r="T67" i="12" a="1"/>
  <c r="T67" i="12" s="1"/>
  <c r="U67" i="12" a="1"/>
  <c r="U67" i="12" s="1"/>
  <c r="V67" i="12" a="1"/>
  <c r="V67" i="12" s="1"/>
  <c r="W67" i="12" a="1"/>
  <c r="W67" i="12" s="1"/>
  <c r="X67" i="12" a="1"/>
  <c r="X67" i="12" s="1"/>
  <c r="X37" i="12" a="1"/>
  <c r="X37" i="12" s="1"/>
  <c r="W37" i="12" a="1"/>
  <c r="W37" i="12" s="1"/>
  <c r="V37" i="12" a="1"/>
  <c r="V37" i="12" s="1"/>
  <c r="U37" i="12" a="1"/>
  <c r="U37" i="12" s="1"/>
  <c r="T37" i="12" a="1"/>
  <c r="T37" i="12" s="1"/>
  <c r="S37" i="12" a="1"/>
  <c r="S37" i="12" s="1"/>
  <c r="R37" i="12" a="1"/>
  <c r="R37" i="12" s="1"/>
  <c r="Q37" i="12" a="1"/>
  <c r="Q37" i="12" s="1"/>
  <c r="P37" i="12" a="1"/>
  <c r="P37" i="12" s="1"/>
  <c r="O37" i="12" a="1"/>
  <c r="O37" i="12" s="1"/>
  <c r="N37" i="12" a="1"/>
  <c r="N37" i="12" s="1"/>
  <c r="M37" i="12" a="1"/>
  <c r="M37" i="12" s="1"/>
  <c r="L37" i="12" a="1"/>
  <c r="L37" i="12" s="1"/>
  <c r="K37" i="12" a="1"/>
  <c r="K37" i="12" s="1"/>
  <c r="J37" i="12" a="1"/>
  <c r="J37" i="12" s="1"/>
  <c r="I37" i="12" a="1"/>
  <c r="I37" i="12" s="1"/>
  <c r="H37" i="12" a="1"/>
  <c r="H37" i="12" s="1"/>
  <c r="G37" i="12" a="1"/>
  <c r="G37" i="12" s="1"/>
  <c r="F37" i="12" a="1"/>
  <c r="F37" i="12" s="1"/>
  <c r="E37" i="12" a="1"/>
  <c r="E37" i="12" s="1"/>
  <c r="D37" i="12" a="1"/>
  <c r="D37" i="12" s="1"/>
  <c r="C37" i="12" a="1"/>
  <c r="C37" i="12" s="1"/>
  <c r="C26" i="12" a="1"/>
  <c r="C26" i="12" s="1"/>
  <c r="D26" i="12" a="1"/>
  <c r="D26" i="12" s="1"/>
  <c r="E26" i="12" a="1"/>
  <c r="E26" i="12" s="1"/>
  <c r="F26" i="12" a="1"/>
  <c r="F26" i="12" s="1"/>
  <c r="G26" i="12" a="1"/>
  <c r="G26" i="12" s="1"/>
  <c r="H26" i="12" a="1"/>
  <c r="H26" i="12" s="1"/>
  <c r="I26" i="12" a="1"/>
  <c r="I26" i="12" s="1"/>
  <c r="J26" i="12" a="1"/>
  <c r="J26" i="12" s="1"/>
  <c r="K26" i="12" a="1"/>
  <c r="K26" i="12" s="1"/>
  <c r="L26" i="12" a="1"/>
  <c r="L26" i="12" s="1"/>
  <c r="M26" i="12" a="1"/>
  <c r="M26" i="12" s="1"/>
  <c r="N26" i="12" a="1"/>
  <c r="N26" i="12" s="1"/>
  <c r="O26" i="12" a="1"/>
  <c r="O26" i="12" s="1"/>
  <c r="P26" i="12" a="1"/>
  <c r="P26" i="12" s="1"/>
  <c r="Q26" i="12" a="1"/>
  <c r="Q26" i="12" s="1"/>
  <c r="R26" i="12" a="1"/>
  <c r="R26" i="12" s="1"/>
  <c r="S26" i="12" a="1"/>
  <c r="S26" i="12" s="1"/>
  <c r="T26" i="12" a="1"/>
  <c r="T26" i="12" s="1"/>
  <c r="U26" i="12" a="1"/>
  <c r="U26" i="12" s="1"/>
  <c r="V26" i="12" a="1"/>
  <c r="V26" i="12" s="1"/>
  <c r="W26" i="12" a="1"/>
  <c r="W26" i="12" s="1"/>
  <c r="X26" i="12" a="1"/>
  <c r="X26" i="12" s="1"/>
  <c r="C27" i="12" a="1"/>
  <c r="C27" i="12" s="1"/>
  <c r="D27" i="12" a="1"/>
  <c r="D27" i="12" s="1"/>
  <c r="E27" i="12" a="1"/>
  <c r="E27" i="12" s="1"/>
  <c r="F27" i="12" a="1"/>
  <c r="F27" i="12" s="1"/>
  <c r="G27" i="12" a="1"/>
  <c r="G27" i="12" s="1"/>
  <c r="H27" i="12" a="1"/>
  <c r="H27" i="12" s="1"/>
  <c r="I27" i="12" a="1"/>
  <c r="I27" i="12" s="1"/>
  <c r="J27" i="12" a="1"/>
  <c r="J27" i="12" s="1"/>
  <c r="K27" i="12" a="1"/>
  <c r="K27" i="12" s="1"/>
  <c r="L27" i="12" a="1"/>
  <c r="L27" i="12" s="1"/>
  <c r="M27" i="12" a="1"/>
  <c r="M27" i="12" s="1"/>
  <c r="N27" i="12" a="1"/>
  <c r="N27" i="12" s="1"/>
  <c r="O27" i="12" a="1"/>
  <c r="O27" i="12" s="1"/>
  <c r="P27" i="12" a="1"/>
  <c r="P27" i="12" s="1"/>
  <c r="Q27" i="12" a="1"/>
  <c r="Q27" i="12" s="1"/>
  <c r="R27" i="12" a="1"/>
  <c r="R27" i="12" s="1"/>
  <c r="S27" i="12" a="1"/>
  <c r="S27" i="12" s="1"/>
  <c r="T27" i="12" a="1"/>
  <c r="T27" i="12" s="1"/>
  <c r="U27" i="12" a="1"/>
  <c r="U27" i="12" s="1"/>
  <c r="V27" i="12" a="1"/>
  <c r="V27" i="12" s="1"/>
  <c r="W27" i="12" a="1"/>
  <c r="W27" i="12" s="1"/>
  <c r="X27" i="12" a="1"/>
  <c r="X27" i="12" s="1"/>
  <c r="C28" i="12" a="1"/>
  <c r="C28" i="12" s="1"/>
  <c r="D28" i="12" a="1"/>
  <c r="D28" i="12" s="1"/>
  <c r="E28" i="12" a="1"/>
  <c r="E28" i="12" s="1"/>
  <c r="F28" i="12" a="1"/>
  <c r="F28" i="12" s="1"/>
  <c r="G28" i="12" a="1"/>
  <c r="G28" i="12" s="1"/>
  <c r="H28" i="12" a="1"/>
  <c r="H28" i="12" s="1"/>
  <c r="I28" i="12" a="1"/>
  <c r="I28" i="12" s="1"/>
  <c r="J28" i="12" a="1"/>
  <c r="J28" i="12" s="1"/>
  <c r="K28" i="12" a="1"/>
  <c r="K28" i="12" s="1"/>
  <c r="L28" i="12" a="1"/>
  <c r="L28" i="12" s="1"/>
  <c r="M28" i="12" a="1"/>
  <c r="M28" i="12" s="1"/>
  <c r="N28" i="12" a="1"/>
  <c r="N28" i="12" s="1"/>
  <c r="O28" i="12" a="1"/>
  <c r="O28" i="12" s="1"/>
  <c r="P28" i="12" a="1"/>
  <c r="P28" i="12" s="1"/>
  <c r="Q28" i="12" a="1"/>
  <c r="Q28" i="12" s="1"/>
  <c r="R28" i="12" a="1"/>
  <c r="R28" i="12" s="1"/>
  <c r="S28" i="12" a="1"/>
  <c r="S28" i="12" s="1"/>
  <c r="T28" i="12" a="1"/>
  <c r="T28" i="12" s="1"/>
  <c r="U28" i="12" a="1"/>
  <c r="U28" i="12" s="1"/>
  <c r="V28" i="12" a="1"/>
  <c r="V28" i="12" s="1"/>
  <c r="W28" i="12" a="1"/>
  <c r="W28" i="12" s="1"/>
  <c r="X28" i="12" a="1"/>
  <c r="X28" i="12" s="1"/>
  <c r="C29" i="12" a="1"/>
  <c r="C29" i="12" s="1"/>
  <c r="D29" i="12" a="1"/>
  <c r="D29" i="12" s="1"/>
  <c r="E29" i="12" a="1"/>
  <c r="E29" i="12" s="1"/>
  <c r="F29" i="12" a="1"/>
  <c r="F29" i="12" s="1"/>
  <c r="G29" i="12" a="1"/>
  <c r="G29" i="12" s="1"/>
  <c r="H29" i="12" a="1"/>
  <c r="H29" i="12" s="1"/>
  <c r="I29" i="12" a="1"/>
  <c r="I29" i="12" s="1"/>
  <c r="J29" i="12" a="1"/>
  <c r="J29" i="12" s="1"/>
  <c r="K29" i="12" a="1"/>
  <c r="K29" i="12" s="1"/>
  <c r="L29" i="12" a="1"/>
  <c r="L29" i="12" s="1"/>
  <c r="M29" i="12" a="1"/>
  <c r="M29" i="12" s="1"/>
  <c r="N29" i="12" a="1"/>
  <c r="N29" i="12" s="1"/>
  <c r="O29" i="12" a="1"/>
  <c r="O29" i="12" s="1"/>
  <c r="P29" i="12" a="1"/>
  <c r="P29" i="12" s="1"/>
  <c r="Q29" i="12" a="1"/>
  <c r="Q29" i="12" s="1"/>
  <c r="R29" i="12" a="1"/>
  <c r="R29" i="12" s="1"/>
  <c r="S29" i="12" a="1"/>
  <c r="S29" i="12" s="1"/>
  <c r="T29" i="12" a="1"/>
  <c r="T29" i="12" s="1"/>
  <c r="U29" i="12" a="1"/>
  <c r="U29" i="12" s="1"/>
  <c r="V29" i="12" a="1"/>
  <c r="V29" i="12" s="1"/>
  <c r="W29" i="12" a="1"/>
  <c r="W29" i="12" s="1"/>
  <c r="X29" i="12" a="1"/>
  <c r="X29" i="12" s="1"/>
  <c r="C30" i="12" a="1"/>
  <c r="C30" i="12" s="1"/>
  <c r="D30" i="12" a="1"/>
  <c r="D30" i="12" s="1"/>
  <c r="E30" i="12" a="1"/>
  <c r="E30" i="12" s="1"/>
  <c r="F30" i="12" a="1"/>
  <c r="F30" i="12" s="1"/>
  <c r="G30" i="12" a="1"/>
  <c r="G30" i="12" s="1"/>
  <c r="H30" i="12" a="1"/>
  <c r="H30" i="12" s="1"/>
  <c r="I30" i="12" a="1"/>
  <c r="I30" i="12" s="1"/>
  <c r="J30" i="12" a="1"/>
  <c r="J30" i="12" s="1"/>
  <c r="K30" i="12" a="1"/>
  <c r="K30" i="12" s="1"/>
  <c r="L30" i="12" a="1"/>
  <c r="L30" i="12" s="1"/>
  <c r="M30" i="12" a="1"/>
  <c r="M30" i="12" s="1"/>
  <c r="N30" i="12" a="1"/>
  <c r="N30" i="12" s="1"/>
  <c r="O30" i="12" a="1"/>
  <c r="O30" i="12" s="1"/>
  <c r="P30" i="12" a="1"/>
  <c r="P30" i="12" s="1"/>
  <c r="Q30" i="12" a="1"/>
  <c r="Q30" i="12" s="1"/>
  <c r="R30" i="12" a="1"/>
  <c r="R30" i="12" s="1"/>
  <c r="S30" i="12" a="1"/>
  <c r="S30" i="12" s="1"/>
  <c r="T30" i="12" a="1"/>
  <c r="T30" i="12" s="1"/>
  <c r="U30" i="12" a="1"/>
  <c r="U30" i="12" s="1"/>
  <c r="V30" i="12" a="1"/>
  <c r="V30" i="12" s="1"/>
  <c r="W30" i="12" a="1"/>
  <c r="W30" i="12" s="1"/>
  <c r="X30" i="12" a="1"/>
  <c r="X30" i="12" s="1"/>
  <c r="C31" i="12" a="1"/>
  <c r="C31" i="12" s="1"/>
  <c r="D31" i="12" a="1"/>
  <c r="D31" i="12" s="1"/>
  <c r="E31" i="12" a="1"/>
  <c r="E31" i="12" s="1"/>
  <c r="F31" i="12" a="1"/>
  <c r="F31" i="12" s="1"/>
  <c r="G31" i="12" a="1"/>
  <c r="G31" i="12" s="1"/>
  <c r="H31" i="12" a="1"/>
  <c r="H31" i="12" s="1"/>
  <c r="I31" i="12" a="1"/>
  <c r="I31" i="12" s="1"/>
  <c r="J31" i="12" a="1"/>
  <c r="J31" i="12" s="1"/>
  <c r="K31" i="12" a="1"/>
  <c r="K31" i="12" s="1"/>
  <c r="L31" i="12" a="1"/>
  <c r="L31" i="12" s="1"/>
  <c r="M31" i="12" a="1"/>
  <c r="M31" i="12" s="1"/>
  <c r="N31" i="12" a="1"/>
  <c r="N31" i="12" s="1"/>
  <c r="O31" i="12" a="1"/>
  <c r="O31" i="12" s="1"/>
  <c r="P31" i="12" a="1"/>
  <c r="P31" i="12" s="1"/>
  <c r="Q31" i="12" a="1"/>
  <c r="Q31" i="12" s="1"/>
  <c r="R31" i="12" a="1"/>
  <c r="R31" i="12" s="1"/>
  <c r="S31" i="12" a="1"/>
  <c r="S31" i="12" s="1"/>
  <c r="T31" i="12" a="1"/>
  <c r="T31" i="12" s="1"/>
  <c r="U31" i="12" a="1"/>
  <c r="U31" i="12" s="1"/>
  <c r="V31" i="12" a="1"/>
  <c r="V31" i="12" s="1"/>
  <c r="W31" i="12" a="1"/>
  <c r="W31" i="12" s="1"/>
  <c r="X31" i="12" a="1"/>
  <c r="X31" i="12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<sst xmlns="http://schemas.openxmlformats.org/spreadsheetml/2006/main" count="21423" uniqueCount="190">
  <si>
    <t>Категория</t>
  </si>
  <si>
    <t>G1L</t>
  </si>
  <si>
    <t>G2L</t>
  </si>
  <si>
    <t>G3L</t>
  </si>
  <si>
    <t>G4L</t>
  </si>
  <si>
    <t>G5L</t>
  </si>
  <si>
    <t>G6L</t>
  </si>
  <si>
    <t>G7L</t>
  </si>
  <si>
    <t>G8L</t>
  </si>
  <si>
    <t>G9L</t>
  </si>
  <si>
    <t>G10L</t>
  </si>
  <si>
    <t>G11L</t>
  </si>
  <si>
    <t>G12L</t>
  </si>
  <si>
    <t>G13L</t>
  </si>
  <si>
    <t>G14L</t>
  </si>
  <si>
    <t>G15L</t>
  </si>
  <si>
    <t>G1H</t>
  </si>
  <si>
    <t>G2H</t>
  </si>
  <si>
    <t>G3H</t>
  </si>
  <si>
    <t>G4H</t>
  </si>
  <si>
    <t>G5H</t>
  </si>
  <si>
    <t>G6H</t>
  </si>
  <si>
    <t>G7H</t>
  </si>
  <si>
    <t>G8H</t>
  </si>
  <si>
    <t>G9H</t>
  </si>
  <si>
    <t>G10H</t>
  </si>
  <si>
    <t>G11H</t>
  </si>
  <si>
    <t>G12H</t>
  </si>
  <si>
    <t>G13H</t>
  </si>
  <si>
    <t>G14H</t>
  </si>
  <si>
    <t>G15H</t>
  </si>
  <si>
    <t>Mon</t>
  </si>
  <si>
    <t>Thu</t>
  </si>
  <si>
    <t>Fri</t>
  </si>
  <si>
    <t>Wed</t>
  </si>
  <si>
    <t>Sat</t>
  </si>
  <si>
    <t>Sun</t>
  </si>
  <si>
    <t>Tue</t>
  </si>
  <si>
    <t>ТАРИФЫ С ЗАВТРАКОМ</t>
  </si>
  <si>
    <t>День</t>
  </si>
  <si>
    <t>1-мест.</t>
  </si>
  <si>
    <t>2-мест.</t>
  </si>
  <si>
    <t>ВС</t>
  </si>
  <si>
    <t>ПН</t>
  </si>
  <si>
    <t>ВТ</t>
  </si>
  <si>
    <t>СР</t>
  </si>
  <si>
    <t>ЧТ</t>
  </si>
  <si>
    <t>ПТ</t>
  </si>
  <si>
    <t>СБ</t>
  </si>
  <si>
    <t xml:space="preserve">Выберите тип тарифа </t>
  </si>
  <si>
    <t>Открытый тариф</t>
  </si>
  <si>
    <t>Нетто тариф</t>
  </si>
  <si>
    <t>Выберите тип питания</t>
  </si>
  <si>
    <t>Завтрак</t>
  </si>
  <si>
    <t>Без питания</t>
  </si>
  <si>
    <t>МАРТ 2025</t>
  </si>
  <si>
    <t>АПРЕЛЬ 2025</t>
  </si>
  <si>
    <t>МАЙ 2025</t>
  </si>
  <si>
    <t>ИЮНЬ 2025</t>
  </si>
  <si>
    <t>ИЮЛЬ 2025</t>
  </si>
  <si>
    <t>АВГУСТ 2025</t>
  </si>
  <si>
    <t>СЕНТЯБРЬ 2025</t>
  </si>
  <si>
    <t>Уровень скидки для НЕТТО тарифа</t>
  </si>
  <si>
    <t>Тариф</t>
  </si>
  <si>
    <t xml:space="preserve">Завтрак </t>
  </si>
  <si>
    <t>Полупансион</t>
  </si>
  <si>
    <t>Возрастная группа</t>
  </si>
  <si>
    <t xml:space="preserve"> 6-11,99</t>
  </si>
  <si>
    <t>Старше 12 лет</t>
  </si>
  <si>
    <t>Цена в сутки</t>
  </si>
  <si>
    <t>Раннее бронирование</t>
  </si>
  <si>
    <t>Jan 25</t>
  </si>
  <si>
    <t>Feb 25</t>
  </si>
  <si>
    <t>Mar 25</t>
  </si>
  <si>
    <t>Apr 25</t>
  </si>
  <si>
    <t>May 25</t>
  </si>
  <si>
    <t>Jun 25</t>
  </si>
  <si>
    <t>Jul 25</t>
  </si>
  <si>
    <t>Aug 25</t>
  </si>
  <si>
    <t>Sep 25</t>
  </si>
  <si>
    <t>Oct 25</t>
  </si>
  <si>
    <t>Nov 25</t>
  </si>
  <si>
    <t>Dec 25</t>
  </si>
  <si>
    <t>Супериор</t>
  </si>
  <si>
    <t>Скидка Раннее бронирование</t>
  </si>
  <si>
    <t>Стандарт с видом на горы</t>
  </si>
  <si>
    <t>Делюкс с видом на горы</t>
  </si>
  <si>
    <t>Делюкс Супериор с видом на море</t>
  </si>
  <si>
    <t>Премиум с видом на море</t>
  </si>
  <si>
    <t>Делюкс Премиум с видом на море</t>
  </si>
  <si>
    <t>Люкс Джуниор с гидромассажной ванной и видом на море</t>
  </si>
  <si>
    <t xml:space="preserve">Люкс с видом на море </t>
  </si>
  <si>
    <t>Путешествия с детьми</t>
  </si>
  <si>
    <t>INITIAL LOADING 2025</t>
  </si>
  <si>
    <t>Полулюкс с видом на горы</t>
  </si>
  <si>
    <t>Люкс Джуниор</t>
  </si>
  <si>
    <t>Президентский люкс</t>
  </si>
  <si>
    <t>Сезонное предложение RO</t>
  </si>
  <si>
    <t>Сезонное предложение BB</t>
  </si>
  <si>
    <t>Скидка Путешествия с детьми</t>
  </si>
  <si>
    <t>Люкс с видом на море</t>
  </si>
  <si>
    <t>х</t>
  </si>
  <si>
    <t>Сезонное предложение</t>
  </si>
  <si>
    <t>Тарифы без питания</t>
  </si>
  <si>
    <t>Пакет ужина взрослый</t>
  </si>
  <si>
    <t>Пакет ужина детский</t>
  </si>
  <si>
    <t>ОКТЯБРЬ 2025</t>
  </si>
  <si>
    <t>НОЯБРЬ 2025</t>
  </si>
  <si>
    <t>ДЕКАБРЬ 2025</t>
  </si>
  <si>
    <t>ТАРИФЫ БЕЗ ПИТАНИЯ</t>
  </si>
  <si>
    <t>Стоимость размещения на дополнительном месте (до 31.07.2025 года)</t>
  </si>
  <si>
    <t>Сезонное предложение - Брутто</t>
  </si>
  <si>
    <t>Сезонное предложение - Нетто</t>
  </si>
  <si>
    <r>
      <rPr>
        <b/>
        <sz val="11"/>
        <rFont val="Times New Roman"/>
        <family val="1"/>
        <charset val="204"/>
      </rPr>
      <t>В стоимость проживания включено:</t>
    </r>
    <r>
      <rPr>
        <sz val="11"/>
        <rFont val="Times New Roman"/>
        <family val="1"/>
        <charset val="204"/>
      </rPr>
      <t xml:space="preserve">
-</t>
    </r>
    <r>
      <rPr>
        <sz val="9"/>
        <rFont val="Times New Roman"/>
        <family val="1"/>
        <charset val="204"/>
      </rPr>
      <t xml:space="preserve"> Проживание в номере выбранной категории;
- Пользование крытым бассейном;
-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color theme="1"/>
        <rFont val="Times New Roman"/>
        <family val="1"/>
        <charset val="204"/>
      </rPr>
      <t>Пользование термальной зоной СПА;</t>
    </r>
    <r>
      <rPr>
        <sz val="9"/>
        <color rgb="FFFF0000"/>
        <rFont val="Times New Roman"/>
        <family val="1"/>
        <charset val="204"/>
      </rPr>
      <t xml:space="preserve">
</t>
    </r>
    <r>
      <rPr>
        <sz val="9"/>
        <color theme="1"/>
        <rFont val="Times New Roman"/>
        <family val="1"/>
        <charset val="204"/>
      </rPr>
      <t>- Пользование открытым подогреваемым бассейном;</t>
    </r>
    <r>
      <rPr>
        <sz val="9"/>
        <color rgb="FFFF0000"/>
        <rFont val="Times New Roman"/>
        <family val="1"/>
        <charset val="204"/>
      </rPr>
      <t xml:space="preserve">
</t>
    </r>
    <r>
      <rPr>
        <sz val="9"/>
        <color theme="1"/>
        <rFont val="Times New Roman"/>
        <family val="1"/>
        <charset val="204"/>
      </rPr>
      <t>- Пользование детской комнатой;</t>
    </r>
    <r>
      <rPr>
        <sz val="9"/>
        <color rgb="FFFF0000"/>
        <rFont val="Times New Roman"/>
        <family val="1"/>
        <charset val="204"/>
      </rPr>
      <t xml:space="preserve">
</t>
    </r>
    <r>
      <rPr>
        <sz val="9"/>
        <color theme="1"/>
        <rFont val="Times New Roman"/>
        <family val="1"/>
        <charset val="204"/>
      </rPr>
      <t>- Парковка на территории;</t>
    </r>
    <r>
      <rPr>
        <sz val="9"/>
        <color rgb="FFFF0000"/>
        <rFont val="Times New Roman"/>
        <family val="1"/>
        <charset val="204"/>
      </rPr>
      <t xml:space="preserve">
</t>
    </r>
    <r>
      <rPr>
        <sz val="9"/>
        <color theme="1"/>
        <rFont val="Times New Roman"/>
        <family val="1"/>
        <charset val="204"/>
      </rPr>
      <t>- Wi-Fi.</t>
    </r>
  </si>
  <si>
    <r>
      <rPr>
        <b/>
        <sz val="11"/>
        <rFont val="Times New Roman"/>
        <family val="1"/>
        <charset val="204"/>
      </rPr>
      <t>В стоимость проживания включено:</t>
    </r>
    <r>
      <rPr>
        <sz val="11"/>
        <rFont val="Times New Roman"/>
        <family val="1"/>
        <charset val="204"/>
      </rPr>
      <t xml:space="preserve">
-</t>
    </r>
    <r>
      <rPr>
        <sz val="9"/>
        <rFont val="Times New Roman"/>
        <family val="1"/>
        <charset val="204"/>
      </rPr>
      <t xml:space="preserve"> Проживание в номере выбранной категории;
- Завтрак по системе «шведский стол» в ресторане Grenadine;
- Пользование крытым бассейном;
-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color theme="1"/>
        <rFont val="Times New Roman"/>
        <family val="1"/>
        <charset val="204"/>
      </rPr>
      <t>Пользование термальной зоной СПА;</t>
    </r>
    <r>
      <rPr>
        <sz val="9"/>
        <color rgb="FFFF0000"/>
        <rFont val="Times New Roman"/>
        <family val="1"/>
        <charset val="204"/>
      </rPr>
      <t xml:space="preserve">
</t>
    </r>
    <r>
      <rPr>
        <sz val="9"/>
        <color theme="1"/>
        <rFont val="Times New Roman"/>
        <family val="1"/>
        <charset val="204"/>
      </rPr>
      <t>- Пользование открытым подогреваемым бассейном;</t>
    </r>
    <r>
      <rPr>
        <sz val="9"/>
        <color rgb="FFFF0000"/>
        <rFont val="Times New Roman"/>
        <family val="1"/>
        <charset val="204"/>
      </rPr>
      <t xml:space="preserve">
</t>
    </r>
    <r>
      <rPr>
        <sz val="9"/>
        <color theme="1"/>
        <rFont val="Times New Roman"/>
        <family val="1"/>
        <charset val="204"/>
      </rPr>
      <t>- Пользование детской комнатой;</t>
    </r>
    <r>
      <rPr>
        <sz val="9"/>
        <color rgb="FFFF0000"/>
        <rFont val="Times New Roman"/>
        <family val="1"/>
        <charset val="204"/>
      </rPr>
      <t xml:space="preserve">
</t>
    </r>
    <r>
      <rPr>
        <sz val="9"/>
        <color theme="1"/>
        <rFont val="Times New Roman"/>
        <family val="1"/>
        <charset val="204"/>
      </rPr>
      <t>- Парковка на территории;</t>
    </r>
    <r>
      <rPr>
        <sz val="9"/>
        <color rgb="FFFF0000"/>
        <rFont val="Times New Roman"/>
        <family val="1"/>
        <charset val="204"/>
      </rPr>
      <t xml:space="preserve">
</t>
    </r>
    <r>
      <rPr>
        <sz val="9"/>
        <color theme="1"/>
        <rFont val="Times New Roman"/>
        <family val="1"/>
        <charset val="204"/>
      </rPr>
      <t>- Wi-Fi.</t>
    </r>
  </si>
  <si>
    <r>
      <rPr>
        <b/>
        <sz val="12"/>
        <rFont val="Times New Roman"/>
        <family val="1"/>
        <charset val="204"/>
      </rPr>
      <t>В стоимость проживания включено:</t>
    </r>
    <r>
      <rPr>
        <sz val="12"/>
        <rFont val="Times New Roman"/>
        <family val="1"/>
        <charset val="204"/>
      </rPr>
      <t xml:space="preserve">
- Проживание в номере выбранной категории;
- Завтрак по системе «шведский стол» в ресторане Grenadine;
- Пользование крытым бассейном;
- Пользование термальной зоной СПА;
- Пользование открытым подогреваемым бассейном;
- Пользование детской комнатой;
- Парковка на территории;
- Wi-Fi.</t>
    </r>
  </si>
  <si>
    <t>Штраф в размере стоимости первых суток взимается при аннуляции бронирования менее чем за 12 суток до заезда.                                                  Минимальное количество ночей - 2</t>
  </si>
  <si>
    <r>
      <rPr>
        <b/>
        <sz val="12"/>
        <color theme="1"/>
        <rFont val="Times New Roman"/>
        <family val="1"/>
        <charset val="204"/>
      </rPr>
      <t>В стоимость проживания включено:</t>
    </r>
    <r>
      <rPr>
        <sz val="12"/>
        <color theme="1"/>
        <rFont val="Times New Roman"/>
        <family val="1"/>
        <charset val="204"/>
      </rPr>
      <t xml:space="preserve">
- Проживание в номере выбранной категории;
- Пользование крытым бассейном;
- Пользование термальной зоной СПА;
- Пользование открытым подогреваемым бассейном;
- Пользование детской комнатой;
- Парковка на территории;
- Wi-Fi.</t>
    </r>
  </si>
  <si>
    <t>INITIAL LOADING 2026</t>
  </si>
  <si>
    <t>Jan 26</t>
  </si>
  <si>
    <t>Feb 26</t>
  </si>
  <si>
    <t>Mar 26</t>
  </si>
  <si>
    <t>Apr 26</t>
  </si>
  <si>
    <t>May 26</t>
  </si>
  <si>
    <t>Jun 26</t>
  </si>
  <si>
    <t>Jul 26</t>
  </si>
  <si>
    <t>Aug 26</t>
  </si>
  <si>
    <t>Sep 26</t>
  </si>
  <si>
    <t>Oct 26</t>
  </si>
  <si>
    <t>Nov 26</t>
  </si>
  <si>
    <t>Dec 26</t>
  </si>
  <si>
    <t>ЯНВАРЬ 2026</t>
  </si>
  <si>
    <t>Штраф в размере стоимости первых суток взимается при аннуляции бронирования менее чем за 12 суток до заезда.        Минимальное количество ночей - 2</t>
  </si>
  <si>
    <t>Х</t>
  </si>
  <si>
    <t>Сезонное предложение БРУТТО</t>
  </si>
  <si>
    <t>Сезонное предложение НЕТТО</t>
  </si>
  <si>
    <t>Тариф невозвратный</t>
  </si>
  <si>
    <t>С завтраком</t>
  </si>
  <si>
    <t>ФЕВРАЛЬ 2026</t>
  </si>
  <si>
    <t>МАРТ 2026</t>
  </si>
  <si>
    <t>АПРЕЛЬ 2026</t>
  </si>
  <si>
    <t>МАЙ 2026</t>
  </si>
  <si>
    <t>ИЮНЬ 2026</t>
  </si>
  <si>
    <t>ИЮЛЬ 2026</t>
  </si>
  <si>
    <t>АВГУСТ 2026</t>
  </si>
  <si>
    <t>Стоимость размещения на дополнительном месте (до 22.10.2025 года)</t>
  </si>
  <si>
    <r>
      <rPr>
        <b/>
        <sz val="11"/>
        <color theme="1"/>
        <rFont val="Times New Roman"/>
        <family val="1"/>
        <charset val="204"/>
      </rPr>
      <t>В стоимость проживания включено:</t>
    </r>
    <r>
      <rPr>
        <sz val="11"/>
        <color theme="1"/>
        <rFont val="Times New Roman"/>
        <family val="1"/>
        <charset val="204"/>
      </rPr>
      <t xml:space="preserve">
-</t>
    </r>
    <r>
      <rPr>
        <sz val="9"/>
        <color theme="1"/>
        <rFont val="Times New Roman"/>
        <family val="1"/>
        <charset val="204"/>
      </rPr>
      <t xml:space="preserve"> проживание в номере выбранной категории,
- пользование крытым бассейном,
- пользование термальной зоной СПА,
- пользование открытым подогреваемым бассейном,
- пользование детской комнатой,
- парковка на территории,
- интернет wi-fi.</t>
    </r>
  </si>
  <si>
    <r>
      <rPr>
        <b/>
        <sz val="11"/>
        <color theme="1"/>
        <rFont val="Times New Roman"/>
        <family val="1"/>
        <charset val="204"/>
      </rPr>
      <t>В стоимость проживания включено:</t>
    </r>
    <r>
      <rPr>
        <sz val="11"/>
        <color theme="1"/>
        <rFont val="Times New Roman"/>
        <family val="1"/>
        <charset val="204"/>
      </rPr>
      <t xml:space="preserve">
-</t>
    </r>
    <r>
      <rPr>
        <sz val="9"/>
        <color theme="1"/>
        <rFont val="Times New Roman"/>
        <family val="1"/>
        <charset val="204"/>
      </rPr>
      <t xml:space="preserve"> проживание в номере выбранной категории,
- завтрак по системе «шведский стол» в ресторане Grenadine,
- пользование крытым бассейном,
- пользование термальной зоной СПА,
- пользование открытым подогреваемым бассейном,
- пользование детской комнатой,
- парковка на территории,
- интернет wi-fi.</t>
    </r>
  </si>
  <si>
    <t>НОЯБРЬ</t>
  </si>
  <si>
    <t xml:space="preserve"> 1-мест.</t>
  </si>
  <si>
    <t xml:space="preserve">Стоимость размещения на дополнительном месте </t>
  </si>
  <si>
    <t>Премиум проживание</t>
  </si>
  <si>
    <t>Премиум проживание BB</t>
  </si>
  <si>
    <t>Стоимость размещения на дополнительном месте НЕТТО</t>
  </si>
  <si>
    <r>
      <rPr>
        <b/>
        <sz val="10"/>
        <color theme="1"/>
        <rFont val="Times New Roman"/>
        <family val="1"/>
        <charset val="204"/>
      </rPr>
      <t xml:space="preserve">Условия и ограничения:     </t>
    </r>
    <r>
      <rPr>
        <sz val="10"/>
        <color theme="1"/>
        <rFont val="Times New Roman"/>
        <family val="1"/>
        <charset val="204"/>
      </rPr>
      <t xml:space="preserve">     
</t>
    </r>
    <r>
      <rPr>
        <b/>
        <sz val="10"/>
        <color theme="1"/>
        <rFont val="Times New Roman"/>
        <family val="1"/>
        <charset val="204"/>
      </rPr>
      <t>Тариф "Премиум проживание"</t>
    </r>
    <r>
      <rPr>
        <sz val="10"/>
        <color theme="1"/>
        <rFont val="Times New Roman"/>
        <family val="1"/>
        <charset val="204"/>
      </rPr>
      <t xml:space="preserve"> 
-период бронирования и проживания до 27.12.2025
-минимальное количество ночей - 1
-участвуют категории номеров: полулюкс с видом на горы, люкс джуниор, люкс джуниор с гидромассажной ванной, люкс с видом на море
</t>
    </r>
    <r>
      <rPr>
        <b/>
        <sz val="10"/>
        <color theme="1"/>
        <rFont val="Times New Roman"/>
        <family val="1"/>
        <charset val="204"/>
      </rPr>
      <t>Тариф невозвратный</t>
    </r>
    <r>
      <rPr>
        <sz val="10"/>
        <color theme="1"/>
        <rFont val="Times New Roman"/>
        <family val="1"/>
        <charset val="204"/>
      </rPr>
      <t xml:space="preserve">
</t>
    </r>
  </si>
  <si>
    <t>Пакет ужина (единый) 30.12.2025 и с 01.01.2026 по 08.01.2026 вкл.</t>
  </si>
  <si>
    <t>Пакет ужина (единый) 31.12.2025</t>
  </si>
  <si>
    <t xml:space="preserve">Полупансион (завтрак+ужин) </t>
  </si>
  <si>
    <t>Полупансион 31.12</t>
  </si>
  <si>
    <t>Период</t>
  </si>
  <si>
    <t>Голая стоимость доп мест, пакет ужина добавляется в формуле во вкладке "Тариф HBD"</t>
  </si>
  <si>
    <t>Свобода выбора с завтраком - Брутто</t>
  </si>
  <si>
    <t>При отмене или сокращении бронирования – удерживается штраф в размере 100% стоимости первой ночи.</t>
  </si>
  <si>
    <t>Открытая стоимость размещения на дополнительном месте по основным тарифам и по специальным предложениям до 31.12.25</t>
  </si>
  <si>
    <t>Открытая стоимость размещения на дополнительном месте по основным тарифам и по специальным предложениям с 01.01.26</t>
  </si>
  <si>
    <r>
      <rPr>
        <b/>
        <sz val="10"/>
        <color theme="1"/>
        <rFont val="Times New Roman"/>
        <family val="1"/>
        <charset val="204"/>
      </rPr>
      <t>Аннуляция без штрафных санкций возможна:</t>
    </r>
    <r>
      <rPr>
        <sz val="10"/>
        <color theme="1"/>
        <rFont val="Times New Roman"/>
        <family val="1"/>
        <charset val="204"/>
      </rPr>
      <t xml:space="preserve">
в период с 30.12.2025 по 07.01.2026 - более чем за 7 суток до заезда гостя в гостиницу
08.01.2026 - более чем за 2 суток до заезда гостя в гостиницу. </t>
    </r>
  </si>
  <si>
    <r>
      <rPr>
        <b/>
        <sz val="10"/>
        <color theme="1"/>
        <rFont val="Times New Roman"/>
        <family val="1"/>
        <charset val="204"/>
      </rPr>
      <t>В стоимость проживания включено:</t>
    </r>
    <r>
      <rPr>
        <sz val="10"/>
        <color theme="1"/>
        <rFont val="Times New Roman"/>
        <family val="1"/>
        <charset val="204"/>
      </rPr>
      <t xml:space="preserve">
- проживание в номере выбранной категории,
- завтрак по системе «шведский стол» в ресторане Grenadine,
- ужин в ресторане Grenadine,
- пользование крытым бассейном,
- пользование термальной зоной СПА,
- пользование открытым подогреваемым бассейном,
- пользование детской комнатой,
- парковка на территории,
- интернет wi-fi.</t>
    </r>
  </si>
  <si>
    <t xml:space="preserve">Полупансион 30.12 </t>
  </si>
  <si>
    <t>Полупансион 01.01.2026 по 08.01.2026</t>
  </si>
  <si>
    <t xml:space="preserve">с 01.01.2026 по 08.01.2026 вкл. </t>
  </si>
  <si>
    <t>Полупансион 30.12</t>
  </si>
  <si>
    <t>Полупансион с 01.01.2026 по 08.01.2026</t>
  </si>
  <si>
    <r>
      <rPr>
        <b/>
        <sz val="10"/>
        <color theme="1"/>
        <rFont val="Times New Roman"/>
        <family val="1"/>
        <charset val="204"/>
      </rPr>
      <t xml:space="preserve">Условия и ограничения:          
Тариф "Путешествия с детьми"
</t>
    </r>
    <r>
      <rPr>
        <sz val="10"/>
        <color theme="1"/>
        <rFont val="Times New Roman"/>
        <family val="1"/>
        <charset val="204"/>
      </rPr>
      <t>-скидка 5% от открытого тарифа с завтраком,</t>
    </r>
    <r>
      <rPr>
        <b/>
        <sz val="10"/>
        <color theme="1"/>
        <rFont val="Times New Roman"/>
        <family val="1"/>
        <charset val="204"/>
      </rPr>
      <t xml:space="preserve">
-посещение тематического парка Сочи Парк*
</t>
    </r>
    <r>
      <rPr>
        <sz val="10"/>
        <color theme="1"/>
        <rFont val="Times New Roman"/>
        <family val="1"/>
        <charset val="204"/>
      </rPr>
      <t xml:space="preserve">(*Предоставляется билет на разовое посещение развлекательного парка за весь период проживания. Билет предоставляется на каждого проживающего гостя от 6 лет включительно. Билет в Сочи Парк выдает ресепшн при заселении. В случае утери билета – новый не выдается.)
-минимальное количество ночей - 2,
-участвуют все категории номеров,
</t>
    </r>
    <r>
      <rPr>
        <b/>
        <sz val="10"/>
        <color theme="1"/>
        <rFont val="Times New Roman"/>
        <family val="1"/>
        <charset val="204"/>
      </rPr>
      <t>-условия аннуляции: при отмене или сокращении бронирования удерживается штраф в размере 100% стоимости первой ночи.</t>
    </r>
    <r>
      <rPr>
        <sz val="10"/>
        <color theme="1"/>
        <rFont val="Times New Roman"/>
        <family val="1"/>
        <charset val="204"/>
      </rPr>
      <t xml:space="preserve">
</t>
    </r>
  </si>
  <si>
    <t>Стоимость размещения на дополнительном месте</t>
  </si>
  <si>
    <t>Spa пакет</t>
  </si>
  <si>
    <t>Пакет Spa</t>
  </si>
  <si>
    <t>Скидка Spa</t>
  </si>
  <si>
    <t xml:space="preserve">Пакет Spa </t>
  </si>
  <si>
    <r>
      <rPr>
        <b/>
        <sz val="10"/>
        <color theme="1"/>
        <rFont val="Times New Roman"/>
        <family val="1"/>
        <charset val="204"/>
      </rPr>
      <t xml:space="preserve">Условия и ограничения:     </t>
    </r>
    <r>
      <rPr>
        <sz val="10"/>
        <color theme="1"/>
        <rFont val="Times New Roman"/>
        <family val="1"/>
        <charset val="204"/>
      </rPr>
      <t xml:space="preserve">     
</t>
    </r>
    <r>
      <rPr>
        <b/>
        <sz val="10"/>
        <color theme="1"/>
        <rFont val="Times New Roman"/>
        <family val="1"/>
        <charset val="204"/>
      </rPr>
      <t xml:space="preserve">Тариф "Spa пакет" </t>
    </r>
    <r>
      <rPr>
        <sz val="10"/>
        <color theme="1"/>
        <rFont val="Times New Roman"/>
        <family val="1"/>
        <charset val="204"/>
      </rPr>
      <t xml:space="preserve"> 
-период бронирования и проживания до 31.05.2026
- минимальное количество ночей - 2
-участвуют все категории номеров
</t>
    </r>
    <r>
      <rPr>
        <b/>
        <sz val="10"/>
        <color theme="1"/>
        <rFont val="Times New Roman"/>
        <family val="1"/>
        <charset val="204"/>
      </rPr>
      <t xml:space="preserve">Аннуляция без штрафных санкций возможна:
</t>
    </r>
    <r>
      <rPr>
        <sz val="10"/>
        <color theme="1"/>
        <rFont val="Times New Roman"/>
        <family val="1"/>
        <charset val="204"/>
      </rPr>
      <t xml:space="preserve">в период с 30.04.2026 по 10.05.2026 более чем за 7 суток до заезда гостя в гостиницу, 
в период с 08.01.2026 по 29.04.2026, с 11.05.2026 по 31.05.2026 более чем за 2 суток до заезда гостя в гостиницу. 
</t>
    </r>
  </si>
  <si>
    <r>
      <t>В стоимость включено:</t>
    </r>
    <r>
      <rPr>
        <sz val="10"/>
        <color theme="1"/>
        <rFont val="Times New Roman"/>
        <family val="1"/>
        <charset val="204"/>
      </rPr>
      <t xml:space="preserve">
завтрак в ресторане Grenadine,
</t>
    </r>
    <r>
      <rPr>
        <b/>
        <sz val="10"/>
        <color theme="1"/>
        <rFont val="Times New Roman"/>
        <family val="1"/>
        <charset val="204"/>
      </rPr>
      <t xml:space="preserve">массаж спины - 30 минут*,
консультация специалиста по уходу на премиальной косметике,
чайная церемония,
</t>
    </r>
    <r>
      <rPr>
        <sz val="10"/>
        <color theme="1"/>
        <rFont val="Times New Roman"/>
        <family val="1"/>
        <charset val="204"/>
      </rPr>
      <t xml:space="preserve">пользование крытым бассейном,
пользование термальной зоной СПА,
пользование открытым подогреваемым бассейном,**
пользование детской комнатой,
парковка на территории,
интернет wi-fi.
</t>
    </r>
    <r>
      <rPr>
        <b/>
        <sz val="10"/>
        <color theme="1"/>
        <rFont val="Times New Roman"/>
        <family val="1"/>
        <charset val="204"/>
      </rPr>
      <t>*включена одна процедура за весь период проживания. Услуга предоставляется только взрослым гостям. Требуется предварительная запись по телефону +79384506106</t>
    </r>
    <r>
      <rPr>
        <sz val="10"/>
        <color theme="1"/>
        <rFont val="Times New Roman"/>
        <family val="1"/>
        <charset val="204"/>
      </rPr>
      <t xml:space="preserve">
**в определённые даты услуга может быть недоступна</t>
    </r>
  </si>
  <si>
    <t>Свобода выбора без питания- Брутто</t>
  </si>
  <si>
    <t>СЕНТЯБРЬ 2026</t>
  </si>
  <si>
    <t>ОКТЯБРЬ 2026</t>
  </si>
  <si>
    <t>НОЯБРЬ 2026</t>
  </si>
  <si>
    <t>ДЕКАБРЬ 2026</t>
  </si>
  <si>
    <r>
      <rPr>
        <b/>
        <sz val="9"/>
        <color theme="1"/>
        <rFont val="Times New Roman"/>
        <family val="1"/>
        <charset val="204"/>
      </rPr>
      <t>Аннуляция без штрафных санкций возможна:</t>
    </r>
    <r>
      <rPr>
        <sz val="9"/>
        <color theme="1"/>
        <rFont val="Times New Roman"/>
        <family val="1"/>
        <charset val="204"/>
      </rPr>
      <t xml:space="preserve">
 с 08.01.2026 по 29.04.2026 отмена без штрафных санкций возможна за 2 суток до заезда, отмена после — штраф в размере стоимости первых суток, 
с 30.04.2026 по 10.05.2026 отмена без штрафных санкций возможна за 7 суток до заезда, отмена после — штраф в размере стоимости первых суток, 
с 11.05.2026 по 14.06.2026 отмена без штрафных санкций возможна за 2 суток до заезда, отмена после — штраф в размере стоимости первых суток, 
с 15.06.2026 по 31.08.2026 отмена без штрафных санкций возможна за 7 суток до заезда, отмена после — штраф в размере стоимости первых суток, 
с 01.09.2026 по 30.09.2026 отмена без штрафных санкций возможна за 5 суток до заезда, отмена после — штраф в размере стоимости первых суток, 
с 01.10.2026 по 28.12.2026 отмена без штрафных санкций возможна за 2 суток до заезда, отмена после — штраф в размере стоимости первых суток.
</t>
    </r>
  </si>
  <si>
    <t>Стандарт с видом на море</t>
  </si>
  <si>
    <t>Делюкс с видом на море</t>
  </si>
  <si>
    <t>Полулюкс с видом на море</t>
  </si>
  <si>
    <t>Полулюкс с гидромассажной ванной и видом на море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</si>
</sst>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d"/>
    <numFmt numFmtId="165" formatCode="[$-419]d\ mmm;@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Arial"/>
      <family val="2"/>
      <charset val="204"/>
    </font>
    <font>
      <b/>
      <sz val="12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  <charset val="204"/>
    </font>
    <font>
      <sz val="8"/>
      <name val="Arial"/>
      <family val="2"/>
      <charset val="204"/>
    </font>
    <font>
      <sz val="10"/>
      <color theme="1"/>
      <name val="Tahoma"/>
      <family val="2"/>
      <charset val="204"/>
    </font>
    <font>
      <b/>
      <sz val="14"/>
      <name val="Arial"/>
      <family val="2"/>
      <charset val="204"/>
    </font>
    <font>
      <sz val="8.5"/>
      <color theme="1"/>
      <name val="Times New Roman"/>
      <family val="1"/>
      <charset val="204"/>
    </font>
    <font>
      <sz val="8"/>
      <name val="Calibri"/>
      <family val="2"/>
      <scheme val="minor"/>
    </font>
    <font>
      <b/>
      <sz val="10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  <charset val="204"/>
    </font>
    <font>
      <b/>
      <sz val="9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36"/>
      <color theme="1"/>
      <name val="Calibri Light"/>
      <family val="2"/>
      <charset val="204"/>
      <scheme val="major"/>
    </font>
    <font>
      <strike/>
      <sz val="8.5"/>
      <color rgb="FFFF0000"/>
      <name val="Times New Roman"/>
      <family val="1"/>
      <charset val="204"/>
    </font>
    <font>
      <strike/>
      <sz val="8.5"/>
      <color theme="1"/>
      <name val="Calibri Light"/>
      <family val="2"/>
      <charset val="204"/>
    </font>
    <font>
      <strike/>
      <sz val="10"/>
      <color theme="1"/>
      <name val="Calibri Light"/>
      <family val="2"/>
      <charset val="204"/>
    </font>
    <font>
      <b/>
      <strike/>
      <sz val="9"/>
      <name val="Arial"/>
      <family val="2"/>
      <charset val="204"/>
    </font>
    <font>
      <strike/>
      <sz val="11"/>
      <color theme="1"/>
      <name val="Calibri"/>
      <family val="2"/>
      <scheme val="minor"/>
    </font>
    <font>
      <strike/>
      <sz val="8.5"/>
      <color theme="1"/>
      <name val="Times New Roman"/>
      <family val="1"/>
      <charset val="204"/>
    </font>
    <font>
      <strike/>
      <sz val="10"/>
      <name val="Arial"/>
      <family val="2"/>
      <charset val="204"/>
    </font>
    <font>
      <strike/>
      <sz val="10"/>
      <color theme="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EDE4F0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5E9871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091AE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DBF6"/>
        <bgColor indexed="64"/>
      </patternFill>
    </fill>
    <fill>
      <patternFill patternType="solid">
        <fgColor rgb="FFF5C5E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FD7BB"/>
        <bgColor indexed="64"/>
      </patternFill>
    </fill>
    <fill>
      <patternFill patternType="solid">
        <fgColor rgb="FFE0E4CE"/>
        <bgColor indexed="64"/>
      </patternFill>
    </fill>
    <fill>
      <patternFill patternType="solid">
        <fgColor rgb="FFCFE0E7"/>
        <bgColor indexed="64"/>
      </patternFill>
    </fill>
    <fill>
      <patternFill patternType="solid">
        <fgColor theme="7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0" fillId="0" borderId="0"/>
    <xf numFmtId="0" fontId="7" fillId="0" borderId="0"/>
    <xf numFmtId="0" fontId="7" fillId="2" borderId="1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2" borderId="1" applyNumberFormat="0" applyFont="0" applyAlignment="0" applyProtection="0"/>
    <xf numFmtId="0" fontId="5" fillId="0" borderId="0"/>
    <xf numFmtId="0" fontId="5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3" fillId="0" borderId="0"/>
    <xf numFmtId="0" fontId="3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43" fontId="2" fillId="0" borderId="0" applyFont="0" applyFill="0" applyBorder="0" applyAlignment="0" applyProtection="0"/>
    <xf numFmtId="0" fontId="34" fillId="2" borderId="1" applyNumberFormat="0" applyFont="0" applyAlignment="0" applyProtection="0"/>
  </cellStyleXfs>
  <cellXfs count="395">
    <xf numFmtId="0" fontId="0" fillId="0" borderId="0" xfId="0"/>
    <xf numFmtId="49" fontId="9" fillId="4" borderId="2" xfId="0" applyNumberFormat="1" applyFont="1" applyFill="1" applyBorder="1" applyAlignment="1">
      <alignment horizontal="center" vertical="center"/>
    </xf>
    <xf numFmtId="0" fontId="13" fillId="7" borderId="2" xfId="1" applyFont="1" applyFill="1" applyBorder="1" applyAlignment="1">
      <alignment horizontal="center"/>
    </xf>
    <xf numFmtId="0" fontId="14" fillId="8" borderId="2" xfId="1" applyFont="1" applyFill="1" applyBorder="1" applyAlignment="1">
      <alignment horizontal="center"/>
    </xf>
    <xf numFmtId="0" fontId="15" fillId="7" borderId="2" xfId="1" applyFont="1" applyFill="1" applyBorder="1" applyAlignment="1">
      <alignment horizontal="center"/>
    </xf>
    <xf numFmtId="0" fontId="14" fillId="9" borderId="2" xfId="1" applyFont="1" applyFill="1" applyBorder="1" applyAlignment="1">
      <alignment horizontal="center"/>
    </xf>
    <xf numFmtId="0" fontId="13" fillId="0" borderId="0" xfId="1" applyFont="1" applyAlignment="1">
      <alignment horizontal="center"/>
    </xf>
    <xf numFmtId="0" fontId="10" fillId="0" borderId="0" xfId="1" applyAlignment="1">
      <alignment horizontal="center"/>
    </xf>
    <xf numFmtId="0" fontId="8" fillId="3" borderId="2" xfId="0" applyFont="1" applyFill="1" applyBorder="1" applyAlignment="1">
      <alignment vertical="center"/>
    </xf>
    <xf numFmtId="9" fontId="0" fillId="0" borderId="0" xfId="0" applyNumberFormat="1"/>
    <xf numFmtId="0" fontId="0" fillId="0" borderId="0" xfId="0" applyAlignment="1">
      <alignment wrapText="1"/>
    </xf>
    <xf numFmtId="0" fontId="18" fillId="0" borderId="2" xfId="0" applyFont="1" applyBorder="1" applyAlignment="1">
      <alignment horizontal="center" vertical="center" wrapText="1"/>
    </xf>
    <xf numFmtId="3" fontId="18" fillId="0" borderId="2" xfId="0" applyNumberFormat="1" applyFont="1" applyBorder="1" applyAlignment="1">
      <alignment horizontal="center" vertical="center" wrapText="1"/>
    </xf>
    <xf numFmtId="0" fontId="10" fillId="6" borderId="0" xfId="1" applyFill="1" applyAlignment="1">
      <alignment horizontal="center" vertical="center"/>
    </xf>
    <xf numFmtId="0" fontId="16" fillId="6" borderId="2" xfId="6" applyFont="1" applyFill="1" applyBorder="1" applyAlignment="1" applyProtection="1">
      <alignment horizontal="left" vertical="center"/>
    </xf>
    <xf numFmtId="0" fontId="18" fillId="0" borderId="0" xfId="0" applyFont="1" applyAlignment="1">
      <alignment horizontal="center" vertical="center" wrapText="1"/>
    </xf>
    <xf numFmtId="3" fontId="18" fillId="0" borderId="0" xfId="0" applyNumberFormat="1" applyFont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0" fillId="0" borderId="2" xfId="1" applyBorder="1" applyAlignment="1">
      <alignment horizontal="center"/>
    </xf>
    <xf numFmtId="0" fontId="14" fillId="20" borderId="2" xfId="1" applyFont="1" applyFill="1" applyBorder="1" applyAlignment="1">
      <alignment horizontal="center"/>
    </xf>
    <xf numFmtId="0" fontId="8" fillId="3" borderId="2" xfId="0" applyFont="1" applyFill="1" applyBorder="1" applyAlignment="1">
      <alignment vertical="center" wrapText="1"/>
    </xf>
    <xf numFmtId="3" fontId="8" fillId="3" borderId="2" xfId="0" applyNumberFormat="1" applyFont="1" applyFill="1" applyBorder="1" applyAlignment="1">
      <alignment vertical="center" wrapText="1"/>
    </xf>
    <xf numFmtId="0" fontId="18" fillId="0" borderId="0" xfId="0" applyFont="1" applyAlignment="1">
      <alignment vertical="center" wrapText="1"/>
    </xf>
    <xf numFmtId="0" fontId="2" fillId="0" borderId="0" xfId="13"/>
    <xf numFmtId="0" fontId="12" fillId="0" borderId="0" xfId="1" applyFont="1" applyAlignment="1">
      <alignment horizontal="center"/>
    </xf>
    <xf numFmtId="0" fontId="10" fillId="29" borderId="2" xfId="1" applyFill="1" applyBorder="1" applyAlignment="1">
      <alignment horizontal="center"/>
    </xf>
    <xf numFmtId="0" fontId="10" fillId="21" borderId="2" xfId="1" applyFill="1" applyBorder="1" applyAlignment="1">
      <alignment horizontal="center"/>
    </xf>
    <xf numFmtId="3" fontId="20" fillId="3" borderId="2" xfId="0" applyNumberFormat="1" applyFont="1" applyFill="1" applyBorder="1" applyAlignment="1">
      <alignment vertical="center"/>
    </xf>
    <xf numFmtId="3" fontId="20" fillId="3" borderId="2" xfId="0" applyNumberFormat="1" applyFont="1" applyFill="1" applyBorder="1" applyAlignment="1">
      <alignment vertical="center" wrapText="1"/>
    </xf>
    <xf numFmtId="9" fontId="17" fillId="0" borderId="0" xfId="4" applyFont="1" applyBorder="1" applyAlignment="1">
      <alignment vertical="center"/>
    </xf>
    <xf numFmtId="0" fontId="13" fillId="6" borderId="0" xfId="1" applyFont="1" applyFill="1" applyAlignment="1">
      <alignment horizontal="center" vertical="center"/>
    </xf>
    <xf numFmtId="3" fontId="16" fillId="21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3" fillId="7" borderId="7" xfId="1" applyFont="1" applyFill="1" applyBorder="1" applyAlignment="1">
      <alignment horizontal="center"/>
    </xf>
    <xf numFmtId="0" fontId="15" fillId="7" borderId="7" xfId="1" applyFont="1" applyFill="1" applyBorder="1" applyAlignment="1">
      <alignment horizontal="center"/>
    </xf>
    <xf numFmtId="0" fontId="10" fillId="0" borderId="25" xfId="1" applyBorder="1" applyAlignment="1">
      <alignment horizontal="center"/>
    </xf>
    <xf numFmtId="0" fontId="15" fillId="0" borderId="0" xfId="1" applyFont="1" applyAlignment="1">
      <alignment horizontal="center"/>
    </xf>
    <xf numFmtId="0" fontId="21" fillId="0" borderId="0" xfId="1" applyFont="1" applyAlignment="1">
      <alignment vertical="center" wrapText="1"/>
    </xf>
    <xf numFmtId="0" fontId="22" fillId="6" borderId="0" xfId="1" applyFont="1" applyFill="1" applyAlignment="1">
      <alignment horizontal="center" vertical="center"/>
    </xf>
    <xf numFmtId="0" fontId="23" fillId="6" borderId="0" xfId="1" applyFont="1" applyFill="1" applyAlignment="1">
      <alignment horizontal="center" vertical="center"/>
    </xf>
    <xf numFmtId="0" fontId="22" fillId="0" borderId="0" xfId="1" applyFont="1" applyAlignment="1">
      <alignment horizontal="center"/>
    </xf>
    <xf numFmtId="0" fontId="23" fillId="0" borderId="0" xfId="1" applyFont="1" applyAlignment="1">
      <alignment horizontal="center"/>
    </xf>
    <xf numFmtId="0" fontId="24" fillId="0" borderId="0" xfId="1" applyFont="1"/>
    <xf numFmtId="17" fontId="20" fillId="0" borderId="0" xfId="13" applyNumberFormat="1" applyFont="1" applyAlignment="1">
      <alignment vertical="center"/>
    </xf>
    <xf numFmtId="0" fontId="25" fillId="6" borderId="0" xfId="1" applyFont="1" applyFill="1" applyAlignment="1">
      <alignment horizontal="center" vertical="center"/>
    </xf>
    <xf numFmtId="0" fontId="26" fillId="6" borderId="2" xfId="14" applyFont="1" applyFill="1" applyBorder="1" applyAlignment="1" applyProtection="1">
      <alignment horizontal="center" vertical="center"/>
    </xf>
    <xf numFmtId="0" fontId="26" fillId="6" borderId="2" xfId="13" applyFont="1" applyFill="1" applyBorder="1" applyAlignment="1">
      <alignment horizontal="center" vertical="center"/>
    </xf>
    <xf numFmtId="3" fontId="26" fillId="16" borderId="2" xfId="13" applyNumberFormat="1" applyFont="1" applyFill="1" applyBorder="1" applyAlignment="1">
      <alignment horizontal="center" vertical="center"/>
    </xf>
    <xf numFmtId="3" fontId="26" fillId="6" borderId="2" xfId="13" applyNumberFormat="1" applyFont="1" applyFill="1" applyBorder="1" applyAlignment="1">
      <alignment horizontal="center" vertical="center"/>
    </xf>
    <xf numFmtId="3" fontId="26" fillId="23" borderId="2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3" fillId="0" borderId="0" xfId="1" applyFont="1" applyAlignment="1">
      <alignment horizontal="center" vertical="center"/>
    </xf>
    <xf numFmtId="9" fontId="25" fillId="0" borderId="0" xfId="4" applyFont="1" applyBorder="1" applyAlignment="1">
      <alignment vertical="center"/>
    </xf>
    <xf numFmtId="0" fontId="27" fillId="0" borderId="0" xfId="0" applyFont="1"/>
    <xf numFmtId="0" fontId="29" fillId="0" borderId="0" xfId="1" applyFont="1" applyAlignment="1">
      <alignment vertical="top" wrapText="1"/>
    </xf>
    <xf numFmtId="3" fontId="26" fillId="0" borderId="0" xfId="13" applyNumberFormat="1" applyFont="1" applyAlignment="1">
      <alignment horizontal="center" vertical="center"/>
    </xf>
    <xf numFmtId="0" fontId="25" fillId="6" borderId="0" xfId="1" applyFont="1" applyFill="1" applyAlignment="1">
      <alignment vertical="center"/>
    </xf>
    <xf numFmtId="3" fontId="26" fillId="6" borderId="2" xfId="0" applyNumberFormat="1" applyFont="1" applyFill="1" applyBorder="1" applyAlignment="1">
      <alignment horizontal="center" vertical="center"/>
    </xf>
    <xf numFmtId="0" fontId="28" fillId="0" borderId="0" xfId="1" applyFont="1" applyAlignment="1">
      <alignment vertical="top" wrapText="1"/>
    </xf>
    <xf numFmtId="3" fontId="16" fillId="6" borderId="2" xfId="0" applyNumberFormat="1" applyFont="1" applyFill="1" applyBorder="1" applyAlignment="1">
      <alignment horizontal="center" vertical="center"/>
    </xf>
    <xf numFmtId="0" fontId="24" fillId="10" borderId="0" xfId="1" applyFont="1" applyFill="1" applyAlignment="1">
      <alignment horizontal="center"/>
    </xf>
    <xf numFmtId="49" fontId="20" fillId="11" borderId="0" xfId="13" applyNumberFormat="1" applyFont="1" applyFill="1" applyAlignment="1">
      <alignment horizontal="center" vertical="center"/>
    </xf>
    <xf numFmtId="0" fontId="20" fillId="14" borderId="0" xfId="14" applyFont="1" applyFill="1" applyBorder="1" applyAlignment="1" applyProtection="1">
      <alignment horizontal="center" vertical="center" wrapText="1"/>
    </xf>
    <xf numFmtId="0" fontId="26" fillId="6" borderId="0" xfId="14" applyFont="1" applyFill="1" applyBorder="1" applyAlignment="1" applyProtection="1">
      <alignment horizontal="center" vertical="center"/>
    </xf>
    <xf numFmtId="3" fontId="26" fillId="6" borderId="0" xfId="0" applyNumberFormat="1" applyFont="1" applyFill="1" applyAlignment="1">
      <alignment horizontal="center" vertical="center"/>
    </xf>
    <xf numFmtId="3" fontId="16" fillId="6" borderId="0" xfId="0" applyNumberFormat="1" applyFont="1" applyFill="1" applyAlignment="1">
      <alignment horizontal="center" vertical="center"/>
    </xf>
    <xf numFmtId="3" fontId="26" fillId="0" borderId="2" xfId="0" applyNumberFormat="1" applyFont="1" applyBorder="1" applyAlignment="1">
      <alignment horizontal="center" vertical="center"/>
    </xf>
    <xf numFmtId="0" fontId="26" fillId="0" borderId="2" xfId="14" applyFont="1" applyFill="1" applyBorder="1" applyAlignment="1" applyProtection="1">
      <alignment horizontal="center" vertical="center"/>
    </xf>
    <xf numFmtId="3" fontId="26" fillId="16" borderId="2" xfId="0" applyNumberFormat="1" applyFont="1" applyFill="1" applyBorder="1" applyAlignment="1">
      <alignment horizontal="center" vertical="center"/>
    </xf>
    <xf numFmtId="3" fontId="16" fillId="0" borderId="2" xfId="0" applyNumberFormat="1" applyFont="1" applyBorder="1" applyAlignment="1">
      <alignment horizontal="center" vertical="center"/>
    </xf>
    <xf numFmtId="164" fontId="16" fillId="6" borderId="2" xfId="0" applyNumberFormat="1" applyFont="1" applyFill="1" applyBorder="1" applyAlignment="1">
      <alignment horizontal="center" vertical="center"/>
    </xf>
    <xf numFmtId="0" fontId="16" fillId="6" borderId="2" xfId="0" applyFont="1" applyFill="1" applyBorder="1" applyAlignment="1">
      <alignment horizontal="center" vertical="center"/>
    </xf>
    <xf numFmtId="0" fontId="36" fillId="0" borderId="0" xfId="1" applyFont="1" applyAlignment="1">
      <alignment vertical="center" wrapText="1"/>
    </xf>
    <xf numFmtId="0" fontId="27" fillId="0" borderId="0" xfId="1" applyFont="1" applyAlignment="1">
      <alignment vertical="top" wrapText="1"/>
    </xf>
    <xf numFmtId="0" fontId="26" fillId="0" borderId="0" xfId="1" applyFont="1" applyAlignment="1">
      <alignment horizontal="center"/>
    </xf>
    <xf numFmtId="165" fontId="16" fillId="6" borderId="2" xfId="0" applyNumberFormat="1" applyFont="1" applyFill="1" applyBorder="1" applyAlignment="1">
      <alignment horizontal="center" vertical="center"/>
    </xf>
    <xf numFmtId="0" fontId="24" fillId="6" borderId="0" xfId="1" applyFont="1" applyFill="1" applyAlignment="1">
      <alignment horizontal="center" vertical="center"/>
    </xf>
    <xf numFmtId="17" fontId="20" fillId="6" borderId="0" xfId="13" applyNumberFormat="1" applyFont="1" applyFill="1" applyAlignment="1">
      <alignment horizontal="center" vertical="center"/>
    </xf>
    <xf numFmtId="0" fontId="26" fillId="6" borderId="0" xfId="13" applyFont="1" applyFill="1" applyAlignment="1">
      <alignment horizontal="center" vertical="center"/>
    </xf>
    <xf numFmtId="0" fontId="27" fillId="6" borderId="0" xfId="0" applyFont="1" applyFill="1" applyAlignment="1">
      <alignment horizontal="center" vertical="center"/>
    </xf>
    <xf numFmtId="0" fontId="18" fillId="6" borderId="6" xfId="0" applyFont="1" applyFill="1" applyBorder="1" applyAlignment="1">
      <alignment horizontal="center" vertical="center" wrapText="1"/>
    </xf>
    <xf numFmtId="0" fontId="18" fillId="6" borderId="2" xfId="0" applyFont="1" applyFill="1" applyBorder="1" applyAlignment="1">
      <alignment horizontal="center" vertical="center" wrapText="1"/>
    </xf>
    <xf numFmtId="3" fontId="18" fillId="6" borderId="2" xfId="0" applyNumberFormat="1" applyFont="1" applyFill="1" applyBorder="1" applyAlignment="1">
      <alignment horizontal="center" vertical="center" wrapText="1"/>
    </xf>
    <xf numFmtId="0" fontId="22" fillId="6" borderId="0" xfId="1" applyFont="1" applyFill="1" applyAlignment="1">
      <alignment horizontal="center"/>
    </xf>
    <xf numFmtId="0" fontId="41" fillId="0" borderId="0" xfId="1" applyFont="1" applyAlignment="1">
      <alignment horizontal="center"/>
    </xf>
    <xf numFmtId="0" fontId="42" fillId="11" borderId="2" xfId="1" applyFont="1" applyFill="1" applyBorder="1" applyAlignment="1">
      <alignment horizontal="center"/>
    </xf>
    <xf numFmtId="0" fontId="26" fillId="0" borderId="0" xfId="1" applyFont="1" applyAlignment="1">
      <alignment horizontal="center" vertical="center"/>
    </xf>
    <xf numFmtId="0" fontId="41" fillId="0" borderId="0" xfId="1" applyFont="1" applyAlignment="1">
      <alignment horizontal="center" vertical="center"/>
    </xf>
    <xf numFmtId="0" fontId="22" fillId="16" borderId="0" xfId="1" applyFont="1" applyFill="1" applyAlignment="1">
      <alignment horizontal="center" vertical="center"/>
    </xf>
    <xf numFmtId="0" fontId="23" fillId="16" borderId="0" xfId="1" applyFont="1" applyFill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0" fontId="32" fillId="0" borderId="0" xfId="1" applyFont="1" applyAlignment="1">
      <alignment vertical="top" wrapText="1"/>
    </xf>
    <xf numFmtId="9" fontId="0" fillId="33" borderId="0" xfId="0" applyNumberFormat="1" applyFill="1"/>
    <xf numFmtId="0" fontId="22" fillId="16" borderId="0" xfId="1" applyFont="1" applyFill="1" applyAlignment="1">
      <alignment horizontal="center"/>
    </xf>
    <xf numFmtId="3" fontId="26" fillId="6" borderId="0" xfId="13" applyNumberFormat="1" applyFont="1" applyFill="1" applyAlignment="1">
      <alignment horizontal="center" vertical="center"/>
    </xf>
    <xf numFmtId="0" fontId="10" fillId="6" borderId="0" xfId="1" applyFill="1" applyAlignment="1">
      <alignment horizontal="center"/>
    </xf>
    <xf numFmtId="0" fontId="13" fillId="6" borderId="0" xfId="1" applyFont="1" applyFill="1" applyAlignment="1">
      <alignment horizontal="center"/>
    </xf>
    <xf numFmtId="0" fontId="27" fillId="0" borderId="0" xfId="0" applyFont="1" applyAlignment="1">
      <alignment wrapText="1"/>
    </xf>
    <xf numFmtId="0" fontId="27" fillId="0" borderId="24" xfId="0" applyFont="1" applyBorder="1"/>
    <xf numFmtId="0" fontId="26" fillId="0" borderId="0" xfId="1" applyFont="1" applyAlignment="1">
      <alignment vertical="top" wrapText="1"/>
    </xf>
    <xf numFmtId="0" fontId="26" fillId="0" borderId="0" xfId="1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3" fontId="20" fillId="27" borderId="2" xfId="0" applyNumberFormat="1" applyFont="1" applyFill="1" applyBorder="1" applyAlignment="1">
      <alignment vertical="center"/>
    </xf>
    <xf numFmtId="3" fontId="20" fillId="27" borderId="2" xfId="0" applyNumberFormat="1" applyFont="1" applyFill="1" applyBorder="1" applyAlignment="1">
      <alignment vertical="center" wrapText="1"/>
    </xf>
    <xf numFmtId="0" fontId="16" fillId="27" borderId="2" xfId="6" applyFont="1" applyFill="1" applyBorder="1" applyAlignment="1" applyProtection="1">
      <alignment horizontal="left" vertical="center"/>
    </xf>
    <xf numFmtId="49" fontId="9" fillId="19" borderId="2" xfId="0" applyNumberFormat="1" applyFont="1" applyFill="1" applyBorder="1" applyAlignment="1">
      <alignment horizontal="center" vertical="center"/>
    </xf>
    <xf numFmtId="3" fontId="20" fillId="15" borderId="2" xfId="0" applyNumberFormat="1" applyFont="1" applyFill="1" applyBorder="1" applyAlignment="1">
      <alignment vertical="center"/>
    </xf>
    <xf numFmtId="0" fontId="16" fillId="15" borderId="2" xfId="6" applyFont="1" applyFill="1" applyBorder="1" applyAlignment="1" applyProtection="1">
      <alignment horizontal="left" vertical="center"/>
    </xf>
    <xf numFmtId="49" fontId="9" fillId="34" borderId="2" xfId="0" applyNumberFormat="1" applyFont="1" applyFill="1" applyBorder="1" applyAlignment="1">
      <alignment horizontal="center" vertical="center"/>
    </xf>
    <xf numFmtId="3" fontId="16" fillId="17" borderId="2" xfId="0" applyNumberFormat="1" applyFont="1" applyFill="1" applyBorder="1" applyAlignment="1">
      <alignment horizontal="center" vertical="center"/>
    </xf>
    <xf numFmtId="3" fontId="9" fillId="17" borderId="2" xfId="0" applyNumberFormat="1" applyFont="1" applyFill="1" applyBorder="1" applyAlignment="1">
      <alignment vertical="center"/>
    </xf>
    <xf numFmtId="3" fontId="9" fillId="17" borderId="2" xfId="0" applyNumberFormat="1" applyFont="1" applyFill="1" applyBorder="1" applyAlignment="1">
      <alignment vertical="center" wrapText="1"/>
    </xf>
    <xf numFmtId="0" fontId="0" fillId="17" borderId="2" xfId="0" applyFill="1" applyBorder="1" applyAlignment="1">
      <alignment horizontal="center" wrapText="1"/>
    </xf>
    <xf numFmtId="49" fontId="24" fillId="25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3" fontId="18" fillId="0" borderId="2" xfId="0" applyNumberFormat="1" applyFont="1" applyFill="1" applyBorder="1" applyAlignment="1">
      <alignment horizontal="center" vertical="center" wrapText="1"/>
    </xf>
    <xf numFmtId="0" fontId="26" fillId="0" borderId="2" xfId="13" applyFont="1" applyFill="1" applyBorder="1" applyAlignment="1">
      <alignment horizontal="center" vertical="center"/>
    </xf>
    <xf numFmtId="0" fontId="22" fillId="0" borderId="0" xfId="1" applyFont="1" applyFill="1" applyAlignment="1">
      <alignment horizontal="center" vertical="center"/>
    </xf>
    <xf numFmtId="0" fontId="23" fillId="0" borderId="0" xfId="1" applyFont="1" applyFill="1" applyAlignment="1">
      <alignment horizontal="center" vertical="center"/>
    </xf>
    <xf numFmtId="0" fontId="24" fillId="0" borderId="0" xfId="1" applyFont="1" applyFill="1" applyAlignment="1">
      <alignment horizontal="center" vertical="center"/>
    </xf>
    <xf numFmtId="17" fontId="20" fillId="0" borderId="0" xfId="13" applyNumberFormat="1" applyFont="1" applyFill="1" applyAlignment="1">
      <alignment horizontal="center" vertical="center"/>
    </xf>
    <xf numFmtId="0" fontId="25" fillId="0" borderId="0" xfId="1" applyFont="1" applyFill="1" applyAlignment="1">
      <alignment horizontal="center" vertical="center"/>
    </xf>
    <xf numFmtId="0" fontId="22" fillId="0" borderId="0" xfId="1" applyFont="1" applyFill="1" applyAlignment="1">
      <alignment horizontal="center"/>
    </xf>
    <xf numFmtId="0" fontId="26" fillId="0" borderId="0" xfId="13" applyFont="1" applyFill="1" applyAlignment="1">
      <alignment horizontal="center" vertical="center"/>
    </xf>
    <xf numFmtId="0" fontId="10" fillId="0" borderId="0" xfId="1" applyFill="1" applyAlignment="1">
      <alignment horizontal="center"/>
    </xf>
    <xf numFmtId="0" fontId="13" fillId="0" borderId="0" xfId="1" applyFont="1" applyFill="1" applyAlignment="1">
      <alignment horizontal="center"/>
    </xf>
    <xf numFmtId="0" fontId="27" fillId="0" borderId="0" xfId="0" applyFont="1" applyFill="1" applyAlignment="1">
      <alignment horizontal="center" vertical="center"/>
    </xf>
    <xf numFmtId="0" fontId="18" fillId="0" borderId="6" xfId="0" applyFont="1" applyFill="1" applyBorder="1" applyAlignment="1">
      <alignment horizontal="center" vertical="center" wrapText="1"/>
    </xf>
    <xf numFmtId="0" fontId="10" fillId="0" borderId="0" xfId="1" applyFill="1" applyAlignment="1">
      <alignment horizontal="center" vertical="center"/>
    </xf>
    <xf numFmtId="3" fontId="26" fillId="0" borderId="0" xfId="13" applyNumberFormat="1" applyFont="1" applyFill="1" applyAlignment="1">
      <alignment horizontal="center" vertical="center"/>
    </xf>
    <xf numFmtId="0" fontId="13" fillId="0" borderId="0" xfId="1" applyFont="1" applyFill="1" applyAlignment="1">
      <alignment horizontal="center" vertical="center"/>
    </xf>
    <xf numFmtId="0" fontId="25" fillId="6" borderId="0" xfId="1" applyFont="1" applyFill="1" applyAlignment="1">
      <alignment horizontal="center" vertical="center"/>
    </xf>
    <xf numFmtId="0" fontId="22" fillId="0" borderId="0" xfId="1" applyFont="1" applyAlignment="1">
      <alignment horizontal="center"/>
    </xf>
    <xf numFmtId="0" fontId="26" fillId="0" borderId="0" xfId="13" applyFont="1" applyFill="1" applyBorder="1" applyAlignment="1">
      <alignment horizontal="center" vertical="center"/>
    </xf>
    <xf numFmtId="3" fontId="26" fillId="0" borderId="0" xfId="13" applyNumberFormat="1" applyFont="1" applyFill="1" applyBorder="1" applyAlignment="1">
      <alignment horizontal="center" vertical="center"/>
    </xf>
    <xf numFmtId="3" fontId="26" fillId="0" borderId="0" xfId="0" applyNumberFormat="1" applyFont="1" applyFill="1" applyBorder="1" applyAlignment="1">
      <alignment horizontal="center" vertical="center"/>
    </xf>
    <xf numFmtId="0" fontId="22" fillId="0" borderId="0" xfId="1" applyFont="1" applyFill="1" applyBorder="1" applyAlignment="1">
      <alignment horizontal="center"/>
    </xf>
    <xf numFmtId="3" fontId="26" fillId="0" borderId="2" xfId="13" applyNumberFormat="1" applyFont="1" applyFill="1" applyBorder="1" applyAlignment="1">
      <alignment horizontal="center" vertical="center"/>
    </xf>
    <xf numFmtId="0" fontId="0" fillId="25" borderId="0" xfId="0" applyFill="1"/>
    <xf numFmtId="0" fontId="0" fillId="0" borderId="0" xfId="0" applyFill="1"/>
    <xf numFmtId="0" fontId="22" fillId="0" borderId="0" xfId="1" applyFont="1" applyAlignment="1">
      <alignment horizontal="center"/>
    </xf>
    <xf numFmtId="0" fontId="32" fillId="0" borderId="0" xfId="1" applyFont="1" applyFill="1" applyAlignment="1">
      <alignment vertical="center" wrapText="1"/>
    </xf>
    <xf numFmtId="0" fontId="0" fillId="11" borderId="0" xfId="0" applyFill="1"/>
    <xf numFmtId="0" fontId="22" fillId="0" borderId="0" xfId="1" applyFont="1" applyAlignment="1">
      <alignment horizontal="center"/>
    </xf>
    <xf numFmtId="0" fontId="25" fillId="6" borderId="0" xfId="1" applyFont="1" applyFill="1" applyAlignment="1">
      <alignment horizontal="center" vertical="center"/>
    </xf>
    <xf numFmtId="0" fontId="22" fillId="0" borderId="0" xfId="1" applyFont="1" applyAlignment="1">
      <alignment horizontal="center"/>
    </xf>
    <xf numFmtId="3" fontId="9" fillId="37" borderId="2" xfId="0" applyNumberFormat="1" applyFont="1" applyFill="1" applyBorder="1" applyAlignment="1">
      <alignment vertical="center"/>
    </xf>
    <xf numFmtId="3" fontId="9" fillId="37" borderId="2" xfId="0" applyNumberFormat="1" applyFont="1" applyFill="1" applyBorder="1" applyAlignment="1">
      <alignment vertical="center" wrapText="1"/>
    </xf>
    <xf numFmtId="0" fontId="0" fillId="0" borderId="24" xfId="0" applyBorder="1" applyAlignment="1"/>
    <xf numFmtId="0" fontId="0" fillId="0" borderId="0" xfId="0" applyAlignment="1"/>
    <xf numFmtId="0" fontId="22" fillId="0" borderId="0" xfId="1" applyFont="1" applyAlignment="1">
      <alignment horizontal="center"/>
    </xf>
    <xf numFmtId="0" fontId="26" fillId="0" borderId="0" xfId="1" applyFont="1" applyFill="1" applyAlignment="1">
      <alignment vertical="center" wrapText="1"/>
    </xf>
    <xf numFmtId="0" fontId="26" fillId="0" borderId="0" xfId="0" applyFont="1" applyAlignment="1">
      <alignment wrapText="1"/>
    </xf>
    <xf numFmtId="0" fontId="32" fillId="0" borderId="2" xfId="1" applyFont="1" applyFill="1" applyBorder="1" applyAlignment="1">
      <alignment horizontal="center" vertical="center" wrapText="1"/>
    </xf>
    <xf numFmtId="0" fontId="26" fillId="16" borderId="2" xfId="13" applyFont="1" applyFill="1" applyBorder="1" applyAlignment="1">
      <alignment horizontal="center" vertical="center"/>
    </xf>
    <xf numFmtId="0" fontId="10" fillId="16" borderId="0" xfId="1" applyFill="1" applyAlignment="1">
      <alignment horizontal="center" vertical="center"/>
    </xf>
    <xf numFmtId="0" fontId="13" fillId="16" borderId="0" xfId="1" applyFont="1" applyFill="1" applyAlignment="1">
      <alignment horizontal="center" vertical="center"/>
    </xf>
    <xf numFmtId="0" fontId="23" fillId="0" borderId="0" xfId="1" applyFont="1" applyFill="1" applyAlignment="1">
      <alignment horizontal="center"/>
    </xf>
    <xf numFmtId="0" fontId="22" fillId="0" borderId="0" xfId="1" applyFont="1" applyAlignment="1">
      <alignment horizontal="center"/>
    </xf>
    <xf numFmtId="0" fontId="26" fillId="6" borderId="0" xfId="13" applyFont="1" applyFill="1" applyBorder="1" applyAlignment="1">
      <alignment horizontal="center" vertical="center"/>
    </xf>
    <xf numFmtId="0" fontId="46" fillId="0" borderId="6" xfId="0" applyFont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 wrapText="1"/>
    </xf>
    <xf numFmtId="0" fontId="46" fillId="16" borderId="2" xfId="0" applyFont="1" applyFill="1" applyBorder="1" applyAlignment="1">
      <alignment horizontal="center" vertical="center" wrapText="1"/>
    </xf>
    <xf numFmtId="3" fontId="46" fillId="0" borderId="2" xfId="0" applyNumberFormat="1" applyFont="1" applyBorder="1" applyAlignment="1">
      <alignment horizontal="center" vertical="center" wrapText="1"/>
    </xf>
    <xf numFmtId="3" fontId="46" fillId="16" borderId="2" xfId="0" applyNumberFormat="1" applyFont="1" applyFill="1" applyBorder="1" applyAlignment="1">
      <alignment horizontal="center" vertical="center" wrapText="1"/>
    </xf>
    <xf numFmtId="0" fontId="46" fillId="11" borderId="2" xfId="0" applyFont="1" applyFill="1" applyBorder="1" applyAlignment="1">
      <alignment horizontal="center" vertical="center" wrapText="1"/>
    </xf>
    <xf numFmtId="3" fontId="46" fillId="11" borderId="2" xfId="0" applyNumberFormat="1" applyFont="1" applyFill="1" applyBorder="1" applyAlignment="1">
      <alignment horizontal="center" vertical="center" wrapText="1"/>
    </xf>
    <xf numFmtId="0" fontId="47" fillId="0" borderId="2" xfId="0" applyFont="1" applyFill="1" applyBorder="1" applyAlignment="1">
      <alignment horizontal="center" vertical="center" wrapText="1"/>
    </xf>
    <xf numFmtId="3" fontId="48" fillId="0" borderId="2" xfId="0" applyNumberFormat="1" applyFont="1" applyFill="1" applyBorder="1" applyAlignment="1">
      <alignment horizontal="center" vertical="center"/>
    </xf>
    <xf numFmtId="3" fontId="26" fillId="0" borderId="2" xfId="0" applyNumberFormat="1" applyFont="1" applyFill="1" applyBorder="1" applyAlignment="1">
      <alignment horizontal="center" vertical="center"/>
    </xf>
    <xf numFmtId="0" fontId="27" fillId="0" borderId="0" xfId="0" applyFont="1" applyFill="1"/>
    <xf numFmtId="0" fontId="26" fillId="0" borderId="0" xfId="1" applyFont="1" applyFill="1" applyAlignment="1">
      <alignment horizontal="center" vertical="center"/>
    </xf>
    <xf numFmtId="0" fontId="41" fillId="0" borderId="0" xfId="1" applyFont="1" applyFill="1" applyAlignment="1">
      <alignment horizontal="center" vertical="center"/>
    </xf>
    <xf numFmtId="0" fontId="25" fillId="6" borderId="0" xfId="1" applyFont="1" applyFill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2" fillId="0" borderId="0" xfId="1" applyFont="1" applyAlignment="1">
      <alignment horizontal="center"/>
    </xf>
    <xf numFmtId="0" fontId="49" fillId="0" borderId="0" xfId="1" applyFont="1" applyAlignment="1">
      <alignment vertical="center" wrapText="1"/>
    </xf>
    <xf numFmtId="0" fontId="50" fillId="0" borderId="0" xfId="0" applyFont="1"/>
    <xf numFmtId="0" fontId="51" fillId="0" borderId="6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 wrapText="1"/>
    </xf>
    <xf numFmtId="0" fontId="51" fillId="11" borderId="2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3" fontId="51" fillId="0" borderId="2" xfId="0" applyNumberFormat="1" applyFont="1" applyBorder="1" applyAlignment="1">
      <alignment horizontal="center" vertical="center" wrapText="1"/>
    </xf>
    <xf numFmtId="3" fontId="51" fillId="11" borderId="2" xfId="0" applyNumberFormat="1" applyFont="1" applyFill="1" applyBorder="1" applyAlignment="1">
      <alignment horizontal="center" vertical="center" wrapText="1"/>
    </xf>
    <xf numFmtId="3" fontId="51" fillId="0" borderId="0" xfId="0" applyNumberFormat="1" applyFont="1" applyAlignment="1">
      <alignment horizontal="center" vertical="center" wrapText="1"/>
    </xf>
    <xf numFmtId="0" fontId="52" fillId="0" borderId="0" xfId="1" applyFont="1" applyAlignment="1">
      <alignment horizontal="center"/>
    </xf>
    <xf numFmtId="0" fontId="51" fillId="0" borderId="2" xfId="0" applyFont="1" applyFill="1" applyBorder="1" applyAlignment="1">
      <alignment horizontal="center" vertical="center" wrapText="1"/>
    </xf>
    <xf numFmtId="3" fontId="51" fillId="0" borderId="2" xfId="0" applyNumberFormat="1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 wrapText="1"/>
    </xf>
    <xf numFmtId="0" fontId="1" fillId="0" borderId="0" xfId="13" applyFont="1"/>
    <xf numFmtId="0" fontId="18" fillId="0" borderId="2" xfId="0" applyFont="1" applyFill="1" applyBorder="1" applyAlignment="1">
      <alignment horizontal="center" vertical="center" wrapText="1"/>
    </xf>
    <xf numFmtId="0" fontId="22" fillId="0" borderId="0" xfId="1" applyFont="1" applyAlignment="1">
      <alignment horizontal="center"/>
    </xf>
    <xf numFmtId="0" fontId="27" fillId="0" borderId="0" xfId="0" applyFont="1" applyFill="1" applyAlignment="1">
      <alignment wrapText="1"/>
    </xf>
    <xf numFmtId="0" fontId="27" fillId="0" borderId="0" xfId="1" applyFont="1" applyFill="1" applyAlignment="1">
      <alignment vertical="top" wrapText="1"/>
    </xf>
    <xf numFmtId="0" fontId="29" fillId="0" borderId="0" xfId="1" applyFont="1" applyFill="1" applyAlignment="1">
      <alignment vertical="top" wrapText="1"/>
    </xf>
    <xf numFmtId="0" fontId="27" fillId="0" borderId="0" xfId="1" applyFont="1" applyFill="1" applyAlignment="1">
      <alignment horizontal="center" vertical="top" wrapText="1"/>
    </xf>
    <xf numFmtId="0" fontId="22" fillId="0" borderId="0" xfId="1" applyFont="1" applyAlignment="1">
      <alignment horizontal="center"/>
    </xf>
    <xf numFmtId="0" fontId="22" fillId="0" borderId="0" xfId="1" applyFont="1" applyAlignment="1">
      <alignment horizontal="center"/>
    </xf>
    <xf numFmtId="0" fontId="22" fillId="0" borderId="0" xfId="1" applyFont="1" applyAlignment="1">
      <alignment horizontal="center"/>
    </xf>
    <xf numFmtId="3" fontId="26" fillId="16" borderId="0" xfId="13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22" fillId="0" borderId="0" xfId="1" applyFont="1" applyAlignment="1">
      <alignment horizontal="center"/>
    </xf>
    <xf numFmtId="0" fontId="8" fillId="16" borderId="2" xfId="0" applyFont="1" applyFill="1" applyBorder="1" applyAlignment="1">
      <alignment vertical="center" wrapText="1"/>
    </xf>
    <xf numFmtId="3" fontId="8" fillId="16" borderId="2" xfId="0" applyNumberFormat="1" applyFont="1" applyFill="1" applyBorder="1" applyAlignment="1">
      <alignment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26" fillId="0" borderId="2" xfId="13" applyFont="1" applyFill="1" applyBorder="1" applyAlignment="1">
      <alignment horizontal="center" vertical="center"/>
    </xf>
    <xf numFmtId="3" fontId="16" fillId="0" borderId="2" xfId="0" applyNumberFormat="1" applyFont="1" applyFill="1" applyBorder="1" applyAlignment="1">
      <alignment horizontal="center" vertical="center"/>
    </xf>
    <xf numFmtId="0" fontId="24" fillId="10" borderId="0" xfId="1" applyFont="1" applyFill="1" applyAlignment="1">
      <alignment horizontal="center"/>
    </xf>
    <xf numFmtId="49" fontId="20" fillId="11" borderId="10" xfId="13" applyNumberFormat="1" applyFont="1" applyFill="1" applyBorder="1" applyAlignment="1">
      <alignment horizontal="center" vertical="center"/>
    </xf>
    <xf numFmtId="49" fontId="20" fillId="11" borderId="11" xfId="13" applyNumberFormat="1" applyFont="1" applyFill="1" applyBorder="1" applyAlignment="1">
      <alignment horizontal="center" vertical="center"/>
    </xf>
    <xf numFmtId="0" fontId="26" fillId="0" borderId="3" xfId="13" applyFont="1" applyFill="1" applyBorder="1" applyAlignment="1">
      <alignment horizontal="center" vertical="center"/>
    </xf>
    <xf numFmtId="0" fontId="26" fillId="0" borderId="9" xfId="13" applyFont="1" applyFill="1" applyBorder="1" applyAlignment="1">
      <alignment horizontal="center" vertical="center"/>
    </xf>
    <xf numFmtId="0" fontId="26" fillId="0" borderId="10" xfId="13" applyFont="1" applyFill="1" applyBorder="1" applyAlignment="1">
      <alignment horizontal="center" vertical="center"/>
    </xf>
    <xf numFmtId="0" fontId="26" fillId="0" borderId="8" xfId="13" applyFont="1" applyFill="1" applyBorder="1" applyAlignment="1">
      <alignment horizontal="center" vertical="center"/>
    </xf>
    <xf numFmtId="0" fontId="20" fillId="12" borderId="4" xfId="14" applyFont="1" applyFill="1" applyBorder="1" applyAlignment="1" applyProtection="1">
      <alignment horizontal="center" vertical="center" wrapText="1"/>
    </xf>
    <xf numFmtId="0" fontId="20" fillId="12" borderId="7" xfId="14" applyFont="1" applyFill="1" applyBorder="1" applyAlignment="1" applyProtection="1">
      <alignment horizontal="center" vertical="center" wrapText="1"/>
    </xf>
    <xf numFmtId="0" fontId="20" fillId="13" borderId="4" xfId="14" applyFont="1" applyFill="1" applyBorder="1" applyAlignment="1" applyProtection="1">
      <alignment horizontal="center" vertical="center" wrapText="1"/>
    </xf>
    <xf numFmtId="0" fontId="20" fillId="13" borderId="7" xfId="14" applyFont="1" applyFill="1" applyBorder="1" applyAlignment="1" applyProtection="1">
      <alignment horizontal="center" vertical="center" wrapText="1"/>
    </xf>
    <xf numFmtId="0" fontId="20" fillId="25" borderId="4" xfId="14" applyFont="1" applyFill="1" applyBorder="1" applyAlignment="1" applyProtection="1">
      <alignment horizontal="center" vertical="center" wrapText="1"/>
    </xf>
    <xf numFmtId="0" fontId="20" fillId="25" borderId="7" xfId="14" applyFont="1" applyFill="1" applyBorder="1" applyAlignment="1" applyProtection="1">
      <alignment horizontal="center" vertical="center" wrapText="1"/>
    </xf>
    <xf numFmtId="0" fontId="20" fillId="22" borderId="4" xfId="14" applyFont="1" applyFill="1" applyBorder="1" applyAlignment="1" applyProtection="1">
      <alignment horizontal="center" vertical="center" wrapText="1"/>
    </xf>
    <xf numFmtId="0" fontId="20" fillId="22" borderId="7" xfId="14" applyFont="1" applyFill="1" applyBorder="1" applyAlignment="1" applyProtection="1">
      <alignment horizontal="center" vertical="center" wrapText="1"/>
    </xf>
    <xf numFmtId="0" fontId="20" fillId="14" borderId="2" xfId="14" applyFont="1" applyFill="1" applyBorder="1" applyAlignment="1" applyProtection="1">
      <alignment horizontal="center" vertical="center" wrapText="1"/>
    </xf>
    <xf numFmtId="0" fontId="20" fillId="26" borderId="4" xfId="14" applyFont="1" applyFill="1" applyBorder="1" applyAlignment="1" applyProtection="1">
      <alignment horizontal="center" vertical="center" wrapText="1"/>
    </xf>
    <xf numFmtId="0" fontId="20" fillId="26" borderId="7" xfId="14" applyFont="1" applyFill="1" applyBorder="1" applyAlignment="1" applyProtection="1">
      <alignment horizontal="center" vertical="center" wrapText="1"/>
    </xf>
    <xf numFmtId="0" fontId="20" fillId="15" borderId="4" xfId="14" applyFont="1" applyFill="1" applyBorder="1" applyAlignment="1" applyProtection="1">
      <alignment horizontal="center" vertical="center" wrapText="1"/>
    </xf>
    <xf numFmtId="0" fontId="20" fillId="15" borderId="7" xfId="14" applyFont="1" applyFill="1" applyBorder="1" applyAlignment="1" applyProtection="1">
      <alignment horizontal="center" vertical="center" wrapText="1"/>
    </xf>
    <xf numFmtId="0" fontId="20" fillId="31" borderId="2" xfId="14" applyFont="1" applyFill="1" applyBorder="1" applyAlignment="1" applyProtection="1">
      <alignment horizontal="center" vertical="center" wrapText="1"/>
    </xf>
    <xf numFmtId="0" fontId="20" fillId="24" borderId="2" xfId="14" applyFont="1" applyFill="1" applyBorder="1" applyAlignment="1" applyProtection="1">
      <alignment horizontal="center" vertical="center" wrapText="1"/>
    </xf>
    <xf numFmtId="0" fontId="20" fillId="27" borderId="4" xfId="14" applyFont="1" applyFill="1" applyBorder="1" applyAlignment="1" applyProtection="1">
      <alignment horizontal="center" vertical="center" wrapText="1"/>
    </xf>
    <xf numFmtId="0" fontId="20" fillId="27" borderId="7" xfId="14" applyFont="1" applyFill="1" applyBorder="1" applyAlignment="1" applyProtection="1">
      <alignment horizontal="center" vertical="center" wrapText="1"/>
    </xf>
    <xf numFmtId="0" fontId="20" fillId="28" borderId="4" xfId="14" applyFont="1" applyFill="1" applyBorder="1" applyAlignment="1" applyProtection="1">
      <alignment horizontal="center" vertical="center" wrapText="1"/>
    </xf>
    <xf numFmtId="0" fontId="20" fillId="28" borderId="7" xfId="14" applyFont="1" applyFill="1" applyBorder="1" applyAlignment="1" applyProtection="1">
      <alignment horizontal="center" vertical="center" wrapText="1"/>
    </xf>
    <xf numFmtId="0" fontId="25" fillId="6" borderId="0" xfId="1" applyFont="1" applyFill="1" applyAlignment="1">
      <alignment horizontal="center" vertical="center"/>
    </xf>
    <xf numFmtId="9" fontId="25" fillId="17" borderId="5" xfId="4" applyFont="1" applyFill="1" applyBorder="1" applyAlignment="1">
      <alignment horizontal="center" vertical="center"/>
    </xf>
    <xf numFmtId="9" fontId="25" fillId="17" borderId="12" xfId="4" applyFont="1" applyFill="1" applyBorder="1" applyAlignment="1">
      <alignment horizontal="center" vertical="center"/>
    </xf>
    <xf numFmtId="9" fontId="25" fillId="17" borderId="13" xfId="4" applyFont="1" applyFill="1" applyBorder="1" applyAlignment="1">
      <alignment horizontal="center" vertical="center"/>
    </xf>
    <xf numFmtId="9" fontId="25" fillId="17" borderId="14" xfId="4" applyFont="1" applyFill="1" applyBorder="1" applyAlignment="1">
      <alignment horizontal="center" vertical="center"/>
    </xf>
    <xf numFmtId="9" fontId="25" fillId="17" borderId="15" xfId="4" applyFont="1" applyFill="1" applyBorder="1" applyAlignment="1">
      <alignment horizontal="center" vertical="center"/>
    </xf>
    <xf numFmtId="9" fontId="25" fillId="17" borderId="16" xfId="4" applyFont="1" applyFill="1" applyBorder="1" applyAlignment="1">
      <alignment horizontal="center" vertical="center"/>
    </xf>
    <xf numFmtId="0" fontId="25" fillId="6" borderId="0" xfId="1" applyFont="1" applyFill="1" applyAlignment="1">
      <alignment horizontal="center" vertical="center" wrapText="1"/>
    </xf>
    <xf numFmtId="9" fontId="25" fillId="0" borderId="17" xfId="4" applyFont="1" applyBorder="1" applyAlignment="1">
      <alignment horizontal="center" vertical="center"/>
    </xf>
    <xf numFmtId="9" fontId="25" fillId="0" borderId="18" xfId="4" applyFont="1" applyBorder="1" applyAlignment="1">
      <alignment horizontal="center" vertical="center"/>
    </xf>
    <xf numFmtId="9" fontId="25" fillId="0" borderId="19" xfId="4" applyFont="1" applyBorder="1" applyAlignment="1">
      <alignment horizontal="center" vertical="center"/>
    </xf>
    <xf numFmtId="9" fontId="25" fillId="0" borderId="20" xfId="4" applyFont="1" applyBorder="1" applyAlignment="1">
      <alignment horizontal="center" vertical="center"/>
    </xf>
    <xf numFmtId="9" fontId="25" fillId="0" borderId="21" xfId="4" applyFont="1" applyBorder="1" applyAlignment="1">
      <alignment horizontal="center" vertical="center"/>
    </xf>
    <xf numFmtId="9" fontId="25" fillId="0" borderId="22" xfId="4" applyFont="1" applyBorder="1" applyAlignment="1">
      <alignment horizontal="center" vertical="center"/>
    </xf>
    <xf numFmtId="0" fontId="20" fillId="15" borderId="2" xfId="14" applyFont="1" applyFill="1" applyBorder="1" applyAlignment="1" applyProtection="1">
      <alignment horizontal="center" vertical="center" wrapText="1"/>
    </xf>
    <xf numFmtId="0" fontId="32" fillId="0" borderId="0" xfId="1" applyFont="1" applyFill="1" applyAlignment="1">
      <alignment horizontal="left" vertical="center" wrapText="1"/>
    </xf>
    <xf numFmtId="0" fontId="21" fillId="10" borderId="2" xfId="1" applyFont="1" applyFill="1" applyBorder="1" applyAlignment="1">
      <alignment horizontal="center" vertical="center" wrapText="1"/>
    </xf>
    <xf numFmtId="0" fontId="27" fillId="0" borderId="0" xfId="1" applyFont="1" applyAlignment="1">
      <alignment horizontal="left" vertical="center" wrapText="1"/>
    </xf>
    <xf numFmtId="0" fontId="18" fillId="17" borderId="2" xfId="0" applyFont="1" applyFill="1" applyBorder="1" applyAlignment="1">
      <alignment horizontal="center" vertical="center" wrapText="1"/>
    </xf>
    <xf numFmtId="0" fontId="20" fillId="14" borderId="4" xfId="14" applyFont="1" applyFill="1" applyBorder="1" applyAlignment="1" applyProtection="1">
      <alignment horizontal="center" vertical="center" wrapText="1"/>
    </xf>
    <xf numFmtId="0" fontId="20" fillId="14" borderId="7" xfId="14" applyFont="1" applyFill="1" applyBorder="1" applyAlignment="1" applyProtection="1">
      <alignment horizontal="center" vertical="center" wrapText="1"/>
    </xf>
    <xf numFmtId="0" fontId="20" fillId="31" borderId="4" xfId="14" applyFont="1" applyFill="1" applyBorder="1" applyAlignment="1" applyProtection="1">
      <alignment horizontal="center" vertical="center" wrapText="1"/>
    </xf>
    <xf numFmtId="0" fontId="20" fillId="31" borderId="7" xfId="14" applyFont="1" applyFill="1" applyBorder="1" applyAlignment="1" applyProtection="1">
      <alignment horizontal="center" vertical="center" wrapText="1"/>
    </xf>
    <xf numFmtId="0" fontId="20" fillId="24" borderId="4" xfId="14" applyFont="1" applyFill="1" applyBorder="1" applyAlignment="1" applyProtection="1">
      <alignment horizontal="center" vertical="center" wrapText="1"/>
    </xf>
    <xf numFmtId="0" fontId="20" fillId="24" borderId="7" xfId="14" applyFont="1" applyFill="1" applyBorder="1" applyAlignment="1" applyProtection="1">
      <alignment horizontal="center" vertical="center" wrapText="1"/>
    </xf>
    <xf numFmtId="0" fontId="27" fillId="0" borderId="0" xfId="1" applyFont="1" applyAlignment="1">
      <alignment horizontal="center" vertical="top" wrapText="1"/>
    </xf>
    <xf numFmtId="9" fontId="25" fillId="8" borderId="5" xfId="4" applyFont="1" applyFill="1" applyBorder="1" applyAlignment="1">
      <alignment horizontal="center" vertical="center"/>
    </xf>
    <xf numFmtId="9" fontId="25" fillId="8" borderId="12" xfId="4" applyFont="1" applyFill="1" applyBorder="1" applyAlignment="1">
      <alignment horizontal="center" vertical="center"/>
    </xf>
    <xf numFmtId="9" fontId="25" fillId="8" borderId="13" xfId="4" applyFont="1" applyFill="1" applyBorder="1" applyAlignment="1">
      <alignment horizontal="center" vertical="center"/>
    </xf>
    <xf numFmtId="9" fontId="25" fillId="8" borderId="14" xfId="4" applyFont="1" applyFill="1" applyBorder="1" applyAlignment="1">
      <alignment horizontal="center" vertical="center"/>
    </xf>
    <xf numFmtId="9" fontId="25" fillId="8" borderId="15" xfId="4" applyFont="1" applyFill="1" applyBorder="1" applyAlignment="1">
      <alignment horizontal="center" vertical="center"/>
    </xf>
    <xf numFmtId="9" fontId="25" fillId="8" borderId="16" xfId="4" applyFont="1" applyFill="1" applyBorder="1" applyAlignment="1">
      <alignment horizontal="center" vertical="center"/>
    </xf>
    <xf numFmtId="0" fontId="26" fillId="0" borderId="0" xfId="1" applyFont="1" applyFill="1" applyAlignment="1">
      <alignment horizontal="left" vertical="center" wrapText="1"/>
    </xf>
    <xf numFmtId="14" fontId="32" fillId="25" borderId="2" xfId="1" applyNumberFormat="1" applyFont="1" applyFill="1" applyBorder="1" applyAlignment="1">
      <alignment horizontal="center" vertical="center" wrapText="1"/>
    </xf>
    <xf numFmtId="0" fontId="32" fillId="25" borderId="2" xfId="1" applyFont="1" applyFill="1" applyBorder="1" applyAlignment="1">
      <alignment horizontal="center" vertical="center" wrapText="1"/>
    </xf>
    <xf numFmtId="14" fontId="32" fillId="28" borderId="2" xfId="1" applyNumberFormat="1" applyFont="1" applyFill="1" applyBorder="1" applyAlignment="1">
      <alignment horizontal="center" vertical="center" wrapText="1"/>
    </xf>
    <xf numFmtId="0" fontId="32" fillId="28" borderId="2" xfId="1" applyFont="1" applyFill="1" applyBorder="1" applyAlignment="1">
      <alignment horizontal="center" vertical="center" wrapText="1"/>
    </xf>
    <xf numFmtId="0" fontId="18" fillId="35" borderId="2" xfId="0" applyFont="1" applyFill="1" applyBorder="1" applyAlignment="1">
      <alignment horizontal="center" vertical="center" wrapText="1"/>
    </xf>
    <xf numFmtId="0" fontId="36" fillId="10" borderId="2" xfId="1" applyFont="1" applyFill="1" applyBorder="1" applyAlignment="1">
      <alignment horizontal="center" vertical="center" wrapText="1"/>
    </xf>
    <xf numFmtId="0" fontId="26" fillId="0" borderId="0" xfId="1" applyFont="1" applyAlignment="1">
      <alignment horizontal="left" vertical="center" wrapText="1"/>
    </xf>
    <xf numFmtId="0" fontId="21" fillId="0" borderId="2" xfId="1" applyFont="1" applyFill="1" applyBorder="1" applyAlignment="1">
      <alignment horizontal="center" vertical="center" wrapText="1"/>
    </xf>
    <xf numFmtId="0" fontId="26" fillId="0" borderId="0" xfId="1" applyFont="1" applyAlignment="1">
      <alignment horizontal="center" vertical="center" wrapText="1"/>
    </xf>
    <xf numFmtId="0" fontId="27" fillId="0" borderId="0" xfId="1" applyFont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44" fillId="0" borderId="17" xfId="1" applyFont="1" applyFill="1" applyBorder="1" applyAlignment="1">
      <alignment horizontal="center" vertical="center" wrapText="1"/>
    </xf>
    <xf numFmtId="0" fontId="44" fillId="0" borderId="18" xfId="1" applyFont="1" applyFill="1" applyBorder="1" applyAlignment="1">
      <alignment horizontal="center" vertical="center" wrapText="1"/>
    </xf>
    <xf numFmtId="0" fontId="44" fillId="0" borderId="19" xfId="1" applyFont="1" applyFill="1" applyBorder="1" applyAlignment="1">
      <alignment horizontal="center" vertical="center" wrapText="1"/>
    </xf>
    <xf numFmtId="0" fontId="44" fillId="0" borderId="20" xfId="1" applyFont="1" applyFill="1" applyBorder="1" applyAlignment="1">
      <alignment horizontal="center" vertical="center" wrapText="1"/>
    </xf>
    <xf numFmtId="0" fontId="44" fillId="0" borderId="21" xfId="1" applyFont="1" applyFill="1" applyBorder="1" applyAlignment="1">
      <alignment horizontal="center" vertical="center" wrapText="1"/>
    </xf>
    <xf numFmtId="0" fontId="44" fillId="0" borderId="22" xfId="1" applyFont="1" applyFill="1" applyBorder="1" applyAlignment="1">
      <alignment horizontal="center" vertical="center" wrapText="1"/>
    </xf>
    <xf numFmtId="0" fontId="24" fillId="0" borderId="0" xfId="1" applyFont="1" applyFill="1" applyAlignment="1">
      <alignment horizontal="center"/>
    </xf>
    <xf numFmtId="49" fontId="20" fillId="0" borderId="10" xfId="13" applyNumberFormat="1" applyFont="1" applyFill="1" applyBorder="1" applyAlignment="1">
      <alignment horizontal="center" vertical="center"/>
    </xf>
    <xf numFmtId="49" fontId="20" fillId="0" borderId="11" xfId="13" applyNumberFormat="1" applyFont="1" applyFill="1" applyBorder="1" applyAlignment="1">
      <alignment horizontal="center" vertical="center"/>
    </xf>
    <xf numFmtId="0" fontId="36" fillId="0" borderId="0" xfId="1" applyFont="1" applyFill="1" applyAlignment="1">
      <alignment horizontal="center" vertical="center" wrapText="1"/>
    </xf>
    <xf numFmtId="0" fontId="27" fillId="0" borderId="0" xfId="1" applyFont="1" applyFill="1" applyAlignment="1">
      <alignment horizontal="center" vertical="center" wrapText="1"/>
    </xf>
    <xf numFmtId="0" fontId="18" fillId="18" borderId="4" xfId="0" applyFont="1" applyFill="1" applyBorder="1" applyAlignment="1">
      <alignment horizontal="center" vertical="center" wrapText="1"/>
    </xf>
    <xf numFmtId="0" fontId="18" fillId="18" borderId="7" xfId="0" applyFont="1" applyFill="1" applyBorder="1" applyAlignment="1">
      <alignment horizontal="center" vertical="center" wrapText="1"/>
    </xf>
    <xf numFmtId="0" fontId="20" fillId="0" borderId="0" xfId="1" applyFont="1" applyAlignment="1">
      <alignment horizontal="center" vertical="center" wrapText="1"/>
    </xf>
    <xf numFmtId="0" fontId="26" fillId="6" borderId="3" xfId="13" applyFont="1" applyFill="1" applyBorder="1" applyAlignment="1">
      <alignment horizontal="center" vertical="center"/>
    </xf>
    <xf numFmtId="0" fontId="26" fillId="6" borderId="9" xfId="13" applyFont="1" applyFill="1" applyBorder="1" applyAlignment="1">
      <alignment horizontal="center" vertical="center"/>
    </xf>
    <xf numFmtId="0" fontId="26" fillId="6" borderId="10" xfId="13" applyFont="1" applyFill="1" applyBorder="1" applyAlignment="1">
      <alignment horizontal="center" vertical="center"/>
    </xf>
    <xf numFmtId="0" fontId="26" fillId="6" borderId="8" xfId="13" applyFont="1" applyFill="1" applyBorder="1" applyAlignment="1">
      <alignment horizontal="center" vertical="center"/>
    </xf>
    <xf numFmtId="0" fontId="29" fillId="0" borderId="0" xfId="1" applyFont="1" applyAlignment="1">
      <alignment horizontal="left" vertical="top" wrapText="1"/>
    </xf>
    <xf numFmtId="0" fontId="18" fillId="0" borderId="0" xfId="0" applyFont="1" applyAlignment="1">
      <alignment horizontal="center" vertical="center" wrapText="1"/>
    </xf>
    <xf numFmtId="0" fontId="26" fillId="0" borderId="0" xfId="1" applyFont="1" applyAlignment="1">
      <alignment horizontal="center" vertical="top" wrapText="1"/>
    </xf>
    <xf numFmtId="9" fontId="25" fillId="17" borderId="17" xfId="4" applyFont="1" applyFill="1" applyBorder="1" applyAlignment="1">
      <alignment horizontal="center" vertical="center"/>
    </xf>
    <xf numFmtId="9" fontId="25" fillId="17" borderId="18" xfId="4" applyFont="1" applyFill="1" applyBorder="1" applyAlignment="1">
      <alignment horizontal="center" vertical="center"/>
    </xf>
    <xf numFmtId="9" fontId="25" fillId="17" borderId="19" xfId="4" applyFont="1" applyFill="1" applyBorder="1" applyAlignment="1">
      <alignment horizontal="center" vertical="center"/>
    </xf>
    <xf numFmtId="9" fontId="25" fillId="17" borderId="20" xfId="4" applyFont="1" applyFill="1" applyBorder="1" applyAlignment="1">
      <alignment horizontal="center" vertical="center"/>
    </xf>
    <xf numFmtId="9" fontId="25" fillId="17" borderId="21" xfId="4" applyFont="1" applyFill="1" applyBorder="1" applyAlignment="1">
      <alignment horizontal="center" vertical="center"/>
    </xf>
    <xf numFmtId="9" fontId="25" fillId="17" borderId="22" xfId="4" applyFont="1" applyFill="1" applyBorder="1" applyAlignment="1">
      <alignment horizontal="center" vertical="center"/>
    </xf>
    <xf numFmtId="0" fontId="43" fillId="0" borderId="0" xfId="1" applyFont="1" applyAlignment="1">
      <alignment horizontal="center" vertical="top" wrapText="1"/>
    </xf>
    <xf numFmtId="0" fontId="29" fillId="0" borderId="0" xfId="1" applyFont="1" applyAlignment="1">
      <alignment horizontal="left" vertical="center" wrapText="1"/>
    </xf>
    <xf numFmtId="0" fontId="21" fillId="10" borderId="4" xfId="1" applyFont="1" applyFill="1" applyBorder="1" applyAlignment="1">
      <alignment horizontal="center" vertical="center" wrapText="1"/>
    </xf>
    <xf numFmtId="0" fontId="21" fillId="10" borderId="23" xfId="1" applyFont="1" applyFill="1" applyBorder="1" applyAlignment="1">
      <alignment horizontal="center" vertical="center" wrapText="1"/>
    </xf>
    <xf numFmtId="0" fontId="21" fillId="10" borderId="7" xfId="1" applyFont="1" applyFill="1" applyBorder="1" applyAlignment="1">
      <alignment horizontal="center" vertical="center" wrapText="1"/>
    </xf>
    <xf numFmtId="0" fontId="22" fillId="0" borderId="24" xfId="1" applyFont="1" applyBorder="1" applyAlignment="1">
      <alignment horizontal="center"/>
    </xf>
    <xf numFmtId="0" fontId="22" fillId="0" borderId="0" xfId="1" applyFont="1" applyAlignment="1">
      <alignment horizontal="center"/>
    </xf>
    <xf numFmtId="0" fontId="35" fillId="27" borderId="4" xfId="16" applyFont="1" applyFill="1" applyBorder="1" applyAlignment="1" applyProtection="1">
      <alignment horizontal="center" vertical="center" wrapText="1"/>
    </xf>
    <xf numFmtId="0" fontId="35" fillId="27" borderId="7" xfId="16" applyFont="1" applyFill="1" applyBorder="1" applyAlignment="1" applyProtection="1">
      <alignment horizontal="center" vertical="center" wrapText="1"/>
    </xf>
    <xf numFmtId="9" fontId="25" fillId="15" borderId="3" xfId="4" applyFont="1" applyFill="1" applyBorder="1" applyAlignment="1">
      <alignment horizontal="center" vertical="center"/>
    </xf>
    <xf numFmtId="9" fontId="25" fillId="15" borderId="24" xfId="4" applyFont="1" applyFill="1" applyBorder="1" applyAlignment="1">
      <alignment horizontal="center" vertical="center"/>
    </xf>
    <xf numFmtId="9" fontId="25" fillId="15" borderId="9" xfId="4" applyFont="1" applyFill="1" applyBorder="1" applyAlignment="1">
      <alignment horizontal="center" vertical="center"/>
    </xf>
    <xf numFmtId="9" fontId="25" fillId="15" borderId="10" xfId="4" applyFont="1" applyFill="1" applyBorder="1" applyAlignment="1">
      <alignment horizontal="center" vertical="center"/>
    </xf>
    <xf numFmtId="9" fontId="25" fillId="15" borderId="11" xfId="4" applyFont="1" applyFill="1" applyBorder="1" applyAlignment="1">
      <alignment horizontal="center" vertical="center"/>
    </xf>
    <xf numFmtId="9" fontId="25" fillId="15" borderId="8" xfId="4" applyFont="1" applyFill="1" applyBorder="1" applyAlignment="1">
      <alignment horizontal="center" vertical="center"/>
    </xf>
    <xf numFmtId="9" fontId="25" fillId="33" borderId="2" xfId="4" applyFont="1" applyFill="1" applyBorder="1" applyAlignment="1">
      <alignment horizontal="center" vertical="center"/>
    </xf>
    <xf numFmtId="0" fontId="35" fillId="14" borderId="2" xfId="16" applyFont="1" applyFill="1" applyBorder="1" applyAlignment="1" applyProtection="1">
      <alignment horizontal="center" vertical="center" wrapText="1"/>
    </xf>
    <xf numFmtId="0" fontId="35" fillId="12" borderId="4" xfId="16" applyFont="1" applyFill="1" applyBorder="1" applyAlignment="1" applyProtection="1">
      <alignment horizontal="center" vertical="center" wrapText="1"/>
    </xf>
    <xf numFmtId="0" fontId="35" fillId="12" borderId="7" xfId="16" applyFont="1" applyFill="1" applyBorder="1" applyAlignment="1" applyProtection="1">
      <alignment horizontal="center" vertical="center" wrapText="1"/>
    </xf>
    <xf numFmtId="0" fontId="35" fillId="13" borderId="4" xfId="16" applyFont="1" applyFill="1" applyBorder="1" applyAlignment="1" applyProtection="1">
      <alignment horizontal="center" vertical="center" wrapText="1"/>
    </xf>
    <xf numFmtId="0" fontId="35" fillId="13" borderId="7" xfId="16" applyFont="1" applyFill="1" applyBorder="1" applyAlignment="1" applyProtection="1">
      <alignment horizontal="center" vertical="center" wrapText="1"/>
    </xf>
    <xf numFmtId="0" fontId="35" fillId="25" borderId="4" xfId="16" applyFont="1" applyFill="1" applyBorder="1" applyAlignment="1" applyProtection="1">
      <alignment horizontal="center" vertical="center" wrapText="1"/>
    </xf>
    <xf numFmtId="0" fontId="35" fillId="25" borderId="7" xfId="16" applyFont="1" applyFill="1" applyBorder="1" applyAlignment="1" applyProtection="1">
      <alignment horizontal="center" vertical="center" wrapText="1"/>
    </xf>
    <xf numFmtId="0" fontId="35" fillId="22" borderId="4" xfId="16" applyFont="1" applyFill="1" applyBorder="1" applyAlignment="1" applyProtection="1">
      <alignment horizontal="center" vertical="center" wrapText="1"/>
    </xf>
    <xf numFmtId="0" fontId="35" fillId="22" borderId="7" xfId="16" applyFont="1" applyFill="1" applyBorder="1" applyAlignment="1" applyProtection="1">
      <alignment horizontal="center" vertical="center" wrapText="1"/>
    </xf>
    <xf numFmtId="0" fontId="36" fillId="10" borderId="4" xfId="1" applyFont="1" applyFill="1" applyBorder="1" applyAlignment="1">
      <alignment horizontal="center" vertical="center" wrapText="1"/>
    </xf>
    <xf numFmtId="0" fontId="36" fillId="10" borderId="23" xfId="1" applyFont="1" applyFill="1" applyBorder="1" applyAlignment="1">
      <alignment horizontal="center" vertical="center" wrapText="1"/>
    </xf>
    <xf numFmtId="0" fontId="36" fillId="10" borderId="7" xfId="1" applyFont="1" applyFill="1" applyBorder="1" applyAlignment="1">
      <alignment horizontal="center" vertical="center" wrapText="1"/>
    </xf>
    <xf numFmtId="0" fontId="39" fillId="0" borderId="0" xfId="1" applyFont="1" applyAlignment="1">
      <alignment horizontal="center" vertical="top" wrapText="1"/>
    </xf>
    <xf numFmtId="0" fontId="35" fillId="26" borderId="4" xfId="16" applyFont="1" applyFill="1" applyBorder="1" applyAlignment="1" applyProtection="1">
      <alignment horizontal="center" vertical="center" wrapText="1"/>
    </xf>
    <xf numFmtId="0" fontId="35" fillId="26" borderId="7" xfId="16" applyFont="1" applyFill="1" applyBorder="1" applyAlignment="1" applyProtection="1">
      <alignment horizontal="center" vertical="center" wrapText="1"/>
    </xf>
    <xf numFmtId="0" fontId="35" fillId="15" borderId="2" xfId="16" applyFont="1" applyFill="1" applyBorder="1" applyAlignment="1" applyProtection="1">
      <alignment horizontal="center" vertical="center" wrapText="1"/>
    </xf>
    <xf numFmtId="0" fontId="35" fillId="31" borderId="2" xfId="16" applyFont="1" applyFill="1" applyBorder="1" applyAlignment="1" applyProtection="1">
      <alignment horizontal="center" vertical="center" wrapText="1"/>
    </xf>
    <xf numFmtId="0" fontId="35" fillId="24" borderId="2" xfId="16" applyFont="1" applyFill="1" applyBorder="1" applyAlignment="1" applyProtection="1">
      <alignment horizontal="center" vertical="center" wrapText="1"/>
    </xf>
    <xf numFmtId="0" fontId="37" fillId="0" borderId="0" xfId="1" applyFont="1" applyAlignment="1">
      <alignment horizontal="center" vertical="top" wrapText="1"/>
    </xf>
    <xf numFmtId="49" fontId="35" fillId="11" borderId="10" xfId="0" applyNumberFormat="1" applyFont="1" applyFill="1" applyBorder="1" applyAlignment="1">
      <alignment horizontal="center" vertical="center"/>
    </xf>
    <xf numFmtId="49" fontId="35" fillId="11" borderId="11" xfId="0" applyNumberFormat="1" applyFont="1" applyFill="1" applyBorder="1" applyAlignment="1">
      <alignment horizontal="center" vertical="center"/>
    </xf>
    <xf numFmtId="9" fontId="25" fillId="0" borderId="5" xfId="4" applyFont="1" applyBorder="1" applyAlignment="1">
      <alignment horizontal="center" vertical="center"/>
    </xf>
    <xf numFmtId="9" fontId="25" fillId="0" borderId="12" xfId="4" applyFont="1" applyBorder="1" applyAlignment="1">
      <alignment horizontal="center" vertical="center"/>
    </xf>
    <xf numFmtId="9" fontId="25" fillId="0" borderId="13" xfId="4" applyFont="1" applyBorder="1" applyAlignment="1">
      <alignment horizontal="center" vertical="center"/>
    </xf>
    <xf numFmtId="9" fontId="25" fillId="0" borderId="14" xfId="4" applyFont="1" applyBorder="1" applyAlignment="1">
      <alignment horizontal="center" vertical="center"/>
    </xf>
    <xf numFmtId="9" fontId="25" fillId="0" borderId="15" xfId="4" applyFont="1" applyBorder="1" applyAlignment="1">
      <alignment horizontal="center" vertical="center"/>
    </xf>
    <xf numFmtId="9" fontId="25" fillId="0" borderId="16" xfId="4" applyFont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18" borderId="4" xfId="0" applyFont="1" applyFill="1" applyBorder="1" applyAlignment="1">
      <alignment horizontal="center" vertical="center" wrapText="1"/>
    </xf>
    <xf numFmtId="0" fontId="51" fillId="18" borderId="7" xfId="0" applyFont="1" applyFill="1" applyBorder="1" applyAlignment="1">
      <alignment horizontal="center" vertical="center" wrapText="1"/>
    </xf>
    <xf numFmtId="0" fontId="51" fillId="11" borderId="4" xfId="0" applyFont="1" applyFill="1" applyBorder="1" applyAlignment="1">
      <alignment horizontal="center" vertical="center" wrapText="1"/>
    </xf>
    <xf numFmtId="0" fontId="51" fillId="11" borderId="7" xfId="0" applyFont="1" applyFill="1" applyBorder="1" applyAlignment="1">
      <alignment horizontal="center" vertical="center" wrapText="1"/>
    </xf>
    <xf numFmtId="0" fontId="51" fillId="11" borderId="2" xfId="0" applyFont="1" applyFill="1" applyBorder="1" applyAlignment="1">
      <alignment horizontal="center" vertical="center" wrapText="1"/>
    </xf>
    <xf numFmtId="0" fontId="51" fillId="30" borderId="2" xfId="0" applyFont="1" applyFill="1" applyBorder="1" applyAlignment="1">
      <alignment horizontal="center" vertical="center" wrapText="1"/>
    </xf>
    <xf numFmtId="0" fontId="51" fillId="17" borderId="10" xfId="0" applyFont="1" applyFill="1" applyBorder="1" applyAlignment="1">
      <alignment horizontal="center" vertical="center" wrapText="1"/>
    </xf>
    <xf numFmtId="0" fontId="51" fillId="17" borderId="8" xfId="0" applyFont="1" applyFill="1" applyBorder="1" applyAlignment="1">
      <alignment horizontal="center" vertical="center" wrapText="1"/>
    </xf>
    <xf numFmtId="0" fontId="51" fillId="15" borderId="10" xfId="0" applyFont="1" applyFill="1" applyBorder="1" applyAlignment="1">
      <alignment horizontal="center" vertical="center" wrapText="1"/>
    </xf>
    <xf numFmtId="0" fontId="51" fillId="15" borderId="8" xfId="0" applyFont="1" applyFill="1" applyBorder="1" applyAlignment="1">
      <alignment horizontal="center" vertical="center" wrapText="1"/>
    </xf>
    <xf numFmtId="0" fontId="51" fillId="11" borderId="10" xfId="0" applyFont="1" applyFill="1" applyBorder="1" applyAlignment="1">
      <alignment horizontal="center" vertical="center" wrapText="1"/>
    </xf>
    <xf numFmtId="0" fontId="51" fillId="11" borderId="8" xfId="0" applyFont="1" applyFill="1" applyBorder="1" applyAlignment="1">
      <alignment horizontal="center" vertical="center" wrapText="1"/>
    </xf>
    <xf numFmtId="0" fontId="51" fillId="32" borderId="10" xfId="0" applyFont="1" applyFill="1" applyBorder="1" applyAlignment="1">
      <alignment horizontal="center" vertical="center" wrapText="1"/>
    </xf>
    <xf numFmtId="0" fontId="51" fillId="32" borderId="8" xfId="0" applyFont="1" applyFill="1" applyBorder="1" applyAlignment="1">
      <alignment horizontal="center" vertical="center" wrapText="1"/>
    </xf>
    <xf numFmtId="0" fontId="45" fillId="0" borderId="24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14" fillId="10" borderId="2" xfId="1" applyFont="1" applyFill="1" applyBorder="1" applyAlignment="1">
      <alignment horizontal="center" vertical="center" wrapText="1"/>
    </xf>
    <xf numFmtId="0" fontId="18" fillId="17" borderId="10" xfId="0" applyFont="1" applyFill="1" applyBorder="1" applyAlignment="1">
      <alignment horizontal="center" vertical="center" wrapText="1"/>
    </xf>
    <xf numFmtId="0" fontId="18" fillId="17" borderId="8" xfId="0" applyFont="1" applyFill="1" applyBorder="1" applyAlignment="1">
      <alignment horizontal="center" vertical="center" wrapText="1"/>
    </xf>
    <xf numFmtId="0" fontId="18" fillId="15" borderId="10" xfId="0" applyFont="1" applyFill="1" applyBorder="1" applyAlignment="1">
      <alignment horizontal="center" vertical="center" wrapText="1"/>
    </xf>
    <xf numFmtId="0" fontId="18" fillId="15" borderId="8" xfId="0" applyFont="1" applyFill="1" applyBorder="1" applyAlignment="1">
      <alignment horizontal="center" vertical="center" wrapText="1"/>
    </xf>
    <xf numFmtId="0" fontId="46" fillId="11" borderId="10" xfId="0" applyFont="1" applyFill="1" applyBorder="1" applyAlignment="1">
      <alignment horizontal="center" vertical="center" wrapText="1"/>
    </xf>
    <xf numFmtId="0" fontId="46" fillId="11" borderId="8" xfId="0" applyFont="1" applyFill="1" applyBorder="1" applyAlignment="1">
      <alignment horizontal="center" vertical="center" wrapText="1"/>
    </xf>
    <xf numFmtId="0" fontId="18" fillId="32" borderId="10" xfId="0" applyFont="1" applyFill="1" applyBorder="1" applyAlignment="1">
      <alignment horizontal="center" vertical="center" wrapText="1"/>
    </xf>
    <xf numFmtId="0" fontId="18" fillId="32" borderId="8" xfId="0" applyFont="1" applyFill="1" applyBorder="1" applyAlignment="1">
      <alignment horizontal="center" vertical="center" wrapText="1"/>
    </xf>
    <xf numFmtId="0" fontId="53" fillId="24" borderId="24" xfId="0" applyFont="1" applyFill="1" applyBorder="1" applyAlignment="1">
      <alignment horizontal="left" vertical="center" wrapText="1"/>
    </xf>
    <xf numFmtId="0" fontId="53" fillId="24" borderId="0" xfId="0" applyFont="1" applyFill="1" applyBorder="1" applyAlignment="1">
      <alignment horizontal="left" vertical="center" wrapText="1"/>
    </xf>
    <xf numFmtId="0" fontId="51" fillId="36" borderId="4" xfId="0" applyFont="1" applyFill="1" applyBorder="1" applyAlignment="1">
      <alignment horizontal="center" vertical="center" wrapText="1"/>
    </xf>
    <xf numFmtId="0" fontId="51" fillId="36" borderId="7" xfId="0" applyFont="1" applyFill="1" applyBorder="1" applyAlignment="1">
      <alignment horizontal="center" vertical="center" wrapText="1"/>
    </xf>
    <xf numFmtId="0" fontId="51" fillId="35" borderId="2" xfId="0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center" vertical="center" wrapText="1"/>
    </xf>
    <xf numFmtId="0" fontId="49" fillId="10" borderId="2" xfId="1" applyFont="1" applyFill="1" applyBorder="1" applyAlignment="1">
      <alignment horizontal="center" vertical="center" wrapText="1"/>
    </xf>
    <xf numFmtId="0" fontId="47" fillId="33" borderId="4" xfId="0" applyFont="1" applyFill="1" applyBorder="1" applyAlignment="1">
      <alignment horizontal="center" vertical="center" wrapText="1"/>
    </xf>
    <xf numFmtId="0" fontId="47" fillId="33" borderId="7" xfId="0" applyFont="1" applyFill="1" applyBorder="1" applyAlignment="1">
      <alignment horizontal="center" vertical="center" wrapText="1"/>
    </xf>
    <xf numFmtId="0" fontId="47" fillId="38" borderId="2" xfId="0" applyFont="1" applyFill="1" applyBorder="1" applyAlignment="1">
      <alignment horizontal="center" vertical="center" wrapText="1"/>
    </xf>
    <xf numFmtId="0" fontId="47" fillId="30" borderId="2" xfId="0" applyFont="1" applyFill="1" applyBorder="1" applyAlignment="1">
      <alignment horizontal="center" vertical="center" wrapText="1"/>
    </xf>
    <xf numFmtId="0" fontId="46" fillId="16" borderId="4" xfId="0" applyFont="1" applyFill="1" applyBorder="1" applyAlignment="1">
      <alignment horizontal="center" vertical="center" wrapText="1"/>
    </xf>
    <xf numFmtId="0" fontId="46" fillId="16" borderId="7" xfId="0" applyFont="1" applyFill="1" applyBorder="1" applyAlignment="1">
      <alignment horizontal="center" vertical="center" wrapText="1"/>
    </xf>
    <xf numFmtId="0" fontId="46" fillId="16" borderId="2" xfId="0" applyFont="1" applyFill="1" applyBorder="1" applyAlignment="1">
      <alignment horizontal="center" vertical="center" wrapText="1"/>
    </xf>
    <xf numFmtId="0" fontId="11" fillId="5" borderId="0" xfId="1" applyFont="1" applyFill="1" applyAlignment="1">
      <alignment horizontal="center" vertical="center"/>
    </xf>
    <xf numFmtId="0" fontId="12" fillId="0" borderId="4" xfId="1" applyFont="1" applyBorder="1" applyAlignment="1">
      <alignment horizontal="center"/>
    </xf>
    <xf numFmtId="0" fontId="12" fillId="0" borderId="23" xfId="1" applyFont="1" applyBorder="1" applyAlignment="1">
      <alignment horizontal="center"/>
    </xf>
    <xf numFmtId="0" fontId="12" fillId="0" borderId="7" xfId="1" applyFont="1" applyBorder="1" applyAlignment="1">
      <alignment horizontal="center"/>
    </xf>
    <xf numFmtId="0" fontId="11" fillId="5" borderId="11" xfId="1" applyFont="1" applyFill="1" applyBorder="1" applyAlignment="1">
      <alignment horizontal="center" vertical="center"/>
    </xf>
  </cellXfs>
  <cellStyles count="17">
    <cellStyle name="Обычный" xfId="0" builtinId="0"/>
    <cellStyle name="Обычный 2" xfId="1" xr:uid="{00000000-0005-0000-0000-000001000000}"/>
    <cellStyle name="Обычный 3" xfId="2" xr:uid="{00000000-0005-0000-0000-000002000000}"/>
    <cellStyle name="Обычный 4" xfId="5" xr:uid="{00000000-0005-0000-0000-000003000000}"/>
    <cellStyle name="Обычный 5" xfId="7" xr:uid="{00000000-0005-0000-0000-000004000000}"/>
    <cellStyle name="Обычный 6" xfId="9" xr:uid="{00000000-0005-0000-0000-000005000000}"/>
    <cellStyle name="Обычный 7" xfId="11" xr:uid="{00000000-0005-0000-0000-000006000000}"/>
    <cellStyle name="Обычный 8" xfId="13" xr:uid="{00000000-0005-0000-0000-000007000000}"/>
    <cellStyle name="Примечание" xfId="16" builtinId="10"/>
    <cellStyle name="Примечание 2" xfId="3" xr:uid="{00000000-0005-0000-0000-000009000000}"/>
    <cellStyle name="Примечание 3" xfId="6" xr:uid="{00000000-0005-0000-0000-00000A000000}"/>
    <cellStyle name="Примечание 4" xfId="8" xr:uid="{00000000-0005-0000-0000-00000B000000}"/>
    <cellStyle name="Примечание 5" xfId="10" xr:uid="{00000000-0005-0000-0000-00000C000000}"/>
    <cellStyle name="Примечание 6" xfId="12" xr:uid="{00000000-0005-0000-0000-00000D000000}"/>
    <cellStyle name="Примечание 7" xfId="14" xr:uid="{00000000-0005-0000-0000-00000E000000}"/>
    <cellStyle name="Процентный 2" xfId="4" xr:uid="{00000000-0005-0000-0000-00000F000000}"/>
    <cellStyle name="Финансовый 2" xfId="15" xr:uid="{00000000-0005-0000-0000-000010000000}"/>
  </cellStyles>
  <dxfs count="3893"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ont>
        <color auto="1"/>
      </font>
      <fill>
        <patternFill>
          <bgColor rgb="FFE7B1B1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</dxfs>
  <tableStyles count="0" defaultTableStyle="TableStyleMedium2" defaultPivotStyle="PivotStyleLight16"/>
  <colors>
    <mruColors>
      <color rgb="FFEFD7BB"/>
      <color rgb="FF006600"/>
      <color rgb="FFE0E4CE"/>
      <color rgb="FFB9B9FF"/>
      <color rgb="FF9999FF"/>
      <color rgb="FFFA9986"/>
      <color rgb="FFF5C5E7"/>
      <color rgb="FFE7C3E5"/>
      <color rgb="FFB2F8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570F7-73CD-4180-8D0B-C3504AE50D94}">
  <sheetPr>
    <tabColor rgb="FFFFC000"/>
    <pageSetUpPr fitToPage="1"/>
  </sheetPr>
  <dimension ref="A1:AN756"/>
  <sheetViews>
    <sheetView showGridLines="0" zoomScale="80" zoomScaleNormal="80" workbookViewId="0">
      <selection activeCell="A416" sqref="A416:XFD419"/>
    </sheetView>
  </sheetViews>
  <sheetFormatPr defaultRowHeight="12.75" x14ac:dyDescent="0.2"/>
  <cols>
    <col min="1" max="1" width="9.42578125" style="129" customWidth="1"/>
    <col min="2" max="2" width="8.7109375" style="131" customWidth="1"/>
    <col min="3" max="6" width="8.7109375" style="7" customWidth="1"/>
    <col min="7" max="7" width="8.7109375" style="6" customWidth="1"/>
    <col min="8" max="10" width="8.7109375" style="7" customWidth="1"/>
    <col min="11" max="11" width="8.7109375" style="6" customWidth="1"/>
    <col min="12" max="14" width="8.7109375" style="7" customWidth="1"/>
    <col min="15" max="15" width="9.85546875" style="7" customWidth="1"/>
    <col min="16" max="16" width="9.28515625" style="6" customWidth="1"/>
    <col min="17" max="18" width="8.7109375" style="7" customWidth="1"/>
    <col min="19" max="19" width="9.85546875" style="7" customWidth="1"/>
    <col min="20" max="20" width="9.28515625" style="7" customWidth="1"/>
    <col min="21" max="24" width="8.7109375" style="7" customWidth="1"/>
    <col min="25" max="25" width="3.85546875" style="7" customWidth="1"/>
    <col min="26" max="26" width="6.140625" style="7" customWidth="1"/>
    <col min="27" max="27" width="7.7109375" style="7" customWidth="1"/>
    <col min="28" max="28" width="3.85546875" style="7" customWidth="1"/>
    <col min="29" max="29" width="6.140625" style="7" customWidth="1"/>
    <col min="30" max="30" width="7.7109375" style="7" customWidth="1"/>
    <col min="31" max="31" width="3.85546875" style="7" customWidth="1"/>
    <col min="32" max="32" width="6.140625" style="7" customWidth="1"/>
    <col min="33" max="33" width="7.7109375" style="7" customWidth="1"/>
    <col min="34" max="34" width="3.85546875" style="7" customWidth="1"/>
    <col min="35" max="35" width="6.140625" style="7" customWidth="1"/>
    <col min="36" max="36" width="7.7109375" style="7" customWidth="1"/>
    <col min="37" max="37" width="3.85546875" style="7" customWidth="1"/>
    <col min="38" max="38" width="6.140625" style="7" customWidth="1"/>
    <col min="39" max="39" width="7.7109375" style="7" customWidth="1"/>
    <col min="40" max="40" width="3.85546875" style="7" customWidth="1"/>
    <col min="41" max="41" width="6.140625" style="7" customWidth="1"/>
    <col min="42" max="42" width="7.7109375" style="7" customWidth="1"/>
    <col min="43" max="43" width="3.85546875" style="7" customWidth="1"/>
    <col min="44" max="44" width="6.140625" style="7" customWidth="1"/>
    <col min="45" max="45" width="7.7109375" style="7" customWidth="1"/>
    <col min="46" max="46" width="3.85546875" style="7" customWidth="1"/>
    <col min="47" max="47" width="6.140625" style="7" customWidth="1"/>
    <col min="48" max="48" width="7.7109375" style="7" customWidth="1"/>
    <col min="49" max="49" width="3.85546875" style="7" customWidth="1"/>
    <col min="50" max="50" width="6.140625" style="7" customWidth="1"/>
    <col min="51" max="51" width="7.7109375" style="7" customWidth="1"/>
    <col min="52" max="52" width="3.85546875" style="7" customWidth="1"/>
    <col min="53" max="53" width="6.140625" style="7" customWidth="1"/>
    <col min="54" max="54" width="7.7109375" style="7" customWidth="1"/>
    <col min="55" max="55" width="3.85546875" style="7" customWidth="1"/>
    <col min="56" max="56" width="6.140625" style="7" customWidth="1"/>
    <col min="57" max="57" width="7.7109375" style="7" customWidth="1"/>
    <col min="58" max="58" width="3.85546875" style="7" customWidth="1"/>
    <col min="59" max="59" width="6.140625" style="7" customWidth="1"/>
    <col min="60" max="60" width="7.7109375" style="7" customWidth="1"/>
    <col min="61" max="195" width="9.140625" style="7"/>
    <col min="196" max="196" width="2.85546875" style="7" customWidth="1"/>
    <col min="197" max="197" width="3.7109375" style="7" customWidth="1"/>
    <col min="198" max="198" width="9.140625" style="7"/>
    <col min="199" max="199" width="2.85546875" style="7" customWidth="1"/>
    <col min="200" max="200" width="3.7109375" style="7" customWidth="1"/>
    <col min="201" max="201" width="9.140625" style="7"/>
    <col min="202" max="202" width="2.85546875" style="7" customWidth="1"/>
    <col min="203" max="203" width="3.7109375" style="7" customWidth="1"/>
    <col min="204" max="204" width="9.140625" style="7"/>
    <col min="205" max="205" width="2.85546875" style="7" customWidth="1"/>
    <col min="206" max="206" width="3.85546875" style="7" customWidth="1"/>
    <col min="207" max="207" width="9.140625" style="7"/>
    <col min="208" max="208" width="2.85546875" style="7" customWidth="1"/>
    <col min="209" max="209" width="3.85546875" style="7" customWidth="1"/>
    <col min="210" max="210" width="9.140625" style="7"/>
    <col min="211" max="211" width="2.85546875" style="7" customWidth="1"/>
    <col min="212" max="212" width="3.42578125" style="7" customWidth="1"/>
    <col min="213" max="213" width="9.140625" style="7"/>
    <col min="214" max="214" width="2.85546875" style="7" customWidth="1"/>
    <col min="215" max="215" width="3.28515625" style="7" customWidth="1"/>
    <col min="216" max="216" width="9.140625" style="7"/>
    <col min="217" max="217" width="2.85546875" style="7" customWidth="1"/>
    <col min="218" max="218" width="3.140625" style="7" customWidth="1"/>
    <col min="219" max="219" width="9.140625" style="7"/>
    <col min="220" max="220" width="2.85546875" style="7" customWidth="1"/>
    <col min="221" max="221" width="3.140625" style="7" customWidth="1"/>
    <col min="222" max="222" width="9.140625" style="7"/>
    <col min="223" max="223" width="2.85546875" style="7" customWidth="1"/>
    <col min="224" max="224" width="3.140625" style="7" customWidth="1"/>
    <col min="225" max="225" width="9.140625" style="7"/>
    <col min="226" max="226" width="2.85546875" style="7" customWidth="1"/>
    <col min="227" max="227" width="3.28515625" style="7" customWidth="1"/>
    <col min="228" max="228" width="9.140625" style="7"/>
    <col min="229" max="229" width="3.5703125" style="7" customWidth="1"/>
    <col min="230" max="230" width="3.7109375" style="7" customWidth="1"/>
    <col min="231" max="232" width="9.140625" style="7"/>
    <col min="233" max="233" width="35.140625" style="7" customWidth="1"/>
    <col min="234" max="451" width="9.140625" style="7"/>
    <col min="452" max="452" width="2.85546875" style="7" customWidth="1"/>
    <col min="453" max="453" width="3.7109375" style="7" customWidth="1"/>
    <col min="454" max="454" width="9.140625" style="7"/>
    <col min="455" max="455" width="2.85546875" style="7" customWidth="1"/>
    <col min="456" max="456" width="3.7109375" style="7" customWidth="1"/>
    <col min="457" max="457" width="9.140625" style="7"/>
    <col min="458" max="458" width="2.85546875" style="7" customWidth="1"/>
    <col min="459" max="459" width="3.7109375" style="7" customWidth="1"/>
    <col min="460" max="460" width="9.140625" style="7"/>
    <col min="461" max="461" width="2.85546875" style="7" customWidth="1"/>
    <col min="462" max="462" width="3.85546875" style="7" customWidth="1"/>
    <col min="463" max="463" width="9.140625" style="7"/>
    <col min="464" max="464" width="2.85546875" style="7" customWidth="1"/>
    <col min="465" max="465" width="3.85546875" style="7" customWidth="1"/>
    <col min="466" max="466" width="9.140625" style="7"/>
    <col min="467" max="467" width="2.85546875" style="7" customWidth="1"/>
    <col min="468" max="468" width="3.42578125" style="7" customWidth="1"/>
    <col min="469" max="469" width="9.140625" style="7"/>
    <col min="470" max="470" width="2.85546875" style="7" customWidth="1"/>
    <col min="471" max="471" width="3.28515625" style="7" customWidth="1"/>
    <col min="472" max="472" width="9.140625" style="7"/>
    <col min="473" max="473" width="2.85546875" style="7" customWidth="1"/>
    <col min="474" max="474" width="3.140625" style="7" customWidth="1"/>
    <col min="475" max="475" width="9.140625" style="7"/>
    <col min="476" max="476" width="2.85546875" style="7" customWidth="1"/>
    <col min="477" max="477" width="3.140625" style="7" customWidth="1"/>
    <col min="478" max="478" width="9.140625" style="7"/>
    <col min="479" max="479" width="2.85546875" style="7" customWidth="1"/>
    <col min="480" max="480" width="3.140625" style="7" customWidth="1"/>
    <col min="481" max="481" width="9.140625" style="7"/>
    <col min="482" max="482" width="2.85546875" style="7" customWidth="1"/>
    <col min="483" max="483" width="3.28515625" style="7" customWidth="1"/>
    <col min="484" max="484" width="9.140625" style="7"/>
    <col min="485" max="485" width="3.5703125" style="7" customWidth="1"/>
    <col min="486" max="486" width="3.7109375" style="7" customWidth="1"/>
    <col min="487" max="488" width="9.140625" style="7"/>
    <col min="489" max="489" width="35.140625" style="7" customWidth="1"/>
    <col min="490" max="707" width="9.140625" style="7"/>
    <col min="708" max="708" width="2.85546875" style="7" customWidth="1"/>
    <col min="709" max="709" width="3.7109375" style="7" customWidth="1"/>
    <col min="710" max="710" width="9.140625" style="7"/>
    <col min="711" max="711" width="2.85546875" style="7" customWidth="1"/>
    <col min="712" max="712" width="3.7109375" style="7" customWidth="1"/>
    <col min="713" max="713" width="9.140625" style="7"/>
    <col min="714" max="714" width="2.85546875" style="7" customWidth="1"/>
    <col min="715" max="715" width="3.7109375" style="7" customWidth="1"/>
    <col min="716" max="716" width="9.140625" style="7"/>
    <col min="717" max="717" width="2.85546875" style="7" customWidth="1"/>
    <col min="718" max="718" width="3.85546875" style="7" customWidth="1"/>
    <col min="719" max="719" width="9.140625" style="7"/>
    <col min="720" max="720" width="2.85546875" style="7" customWidth="1"/>
    <col min="721" max="721" width="3.85546875" style="7" customWidth="1"/>
    <col min="722" max="722" width="9.140625" style="7"/>
    <col min="723" max="723" width="2.85546875" style="7" customWidth="1"/>
    <col min="724" max="724" width="3.42578125" style="7" customWidth="1"/>
    <col min="725" max="725" width="9.140625" style="7"/>
    <col min="726" max="726" width="2.85546875" style="7" customWidth="1"/>
    <col min="727" max="727" width="3.28515625" style="7" customWidth="1"/>
    <col min="728" max="728" width="9.140625" style="7"/>
    <col min="729" max="729" width="2.85546875" style="7" customWidth="1"/>
    <col min="730" max="730" width="3.140625" style="7" customWidth="1"/>
    <col min="731" max="731" width="9.140625" style="7"/>
    <col min="732" max="732" width="2.85546875" style="7" customWidth="1"/>
    <col min="733" max="733" width="3.140625" style="7" customWidth="1"/>
    <col min="734" max="734" width="9.140625" style="7"/>
    <col min="735" max="735" width="2.85546875" style="7" customWidth="1"/>
    <col min="736" max="736" width="3.140625" style="7" customWidth="1"/>
    <col min="737" max="737" width="9.140625" style="7"/>
    <col min="738" max="738" width="2.85546875" style="7" customWidth="1"/>
    <col min="739" max="739" width="3.28515625" style="7" customWidth="1"/>
    <col min="740" max="740" width="9.140625" style="7"/>
    <col min="741" max="741" width="3.5703125" style="7" customWidth="1"/>
    <col min="742" max="742" width="3.7109375" style="7" customWidth="1"/>
    <col min="743" max="744" width="9.140625" style="7"/>
    <col min="745" max="745" width="35.140625" style="7" customWidth="1"/>
    <col min="746" max="963" width="9.140625" style="7"/>
    <col min="964" max="964" width="2.85546875" style="7" customWidth="1"/>
    <col min="965" max="965" width="3.7109375" style="7" customWidth="1"/>
    <col min="966" max="966" width="9.140625" style="7"/>
    <col min="967" max="967" width="2.85546875" style="7" customWidth="1"/>
    <col min="968" max="968" width="3.7109375" style="7" customWidth="1"/>
    <col min="969" max="969" width="9.140625" style="7"/>
    <col min="970" max="970" width="2.85546875" style="7" customWidth="1"/>
    <col min="971" max="971" width="3.7109375" style="7" customWidth="1"/>
    <col min="972" max="972" width="9.140625" style="7"/>
    <col min="973" max="973" width="2.85546875" style="7" customWidth="1"/>
    <col min="974" max="974" width="3.85546875" style="7" customWidth="1"/>
    <col min="975" max="975" width="9.140625" style="7"/>
    <col min="976" max="976" width="2.85546875" style="7" customWidth="1"/>
    <col min="977" max="977" width="3.85546875" style="7" customWidth="1"/>
    <col min="978" max="978" width="9.140625" style="7"/>
    <col min="979" max="979" width="2.85546875" style="7" customWidth="1"/>
    <col min="980" max="980" width="3.42578125" style="7" customWidth="1"/>
    <col min="981" max="981" width="9.140625" style="7"/>
    <col min="982" max="982" width="2.85546875" style="7" customWidth="1"/>
    <col min="983" max="983" width="3.28515625" style="7" customWidth="1"/>
    <col min="984" max="984" width="9.140625" style="7"/>
    <col min="985" max="985" width="2.85546875" style="7" customWidth="1"/>
    <col min="986" max="986" width="3.140625" style="7" customWidth="1"/>
    <col min="987" max="987" width="9.140625" style="7"/>
    <col min="988" max="988" width="2.85546875" style="7" customWidth="1"/>
    <col min="989" max="989" width="3.140625" style="7" customWidth="1"/>
    <col min="990" max="990" width="9.140625" style="7"/>
    <col min="991" max="991" width="2.85546875" style="7" customWidth="1"/>
    <col min="992" max="992" width="3.140625" style="7" customWidth="1"/>
    <col min="993" max="993" width="9.140625" style="7"/>
    <col min="994" max="994" width="2.85546875" style="7" customWidth="1"/>
    <col min="995" max="995" width="3.28515625" style="7" customWidth="1"/>
    <col min="996" max="996" width="9.140625" style="7"/>
    <col min="997" max="997" width="3.5703125" style="7" customWidth="1"/>
    <col min="998" max="998" width="3.7109375" style="7" customWidth="1"/>
    <col min="999" max="1000" width="9.140625" style="7"/>
    <col min="1001" max="1001" width="35.140625" style="7" customWidth="1"/>
    <col min="1002" max="1219" width="9.140625" style="7"/>
    <col min="1220" max="1220" width="2.85546875" style="7" customWidth="1"/>
    <col min="1221" max="1221" width="3.7109375" style="7" customWidth="1"/>
    <col min="1222" max="1222" width="9.140625" style="7"/>
    <col min="1223" max="1223" width="2.85546875" style="7" customWidth="1"/>
    <col min="1224" max="1224" width="3.7109375" style="7" customWidth="1"/>
    <col min="1225" max="1225" width="9.140625" style="7"/>
    <col min="1226" max="1226" width="2.85546875" style="7" customWidth="1"/>
    <col min="1227" max="1227" width="3.7109375" style="7" customWidth="1"/>
    <col min="1228" max="1228" width="9.140625" style="7"/>
    <col min="1229" max="1229" width="2.85546875" style="7" customWidth="1"/>
    <col min="1230" max="1230" width="3.85546875" style="7" customWidth="1"/>
    <col min="1231" max="1231" width="9.140625" style="7"/>
    <col min="1232" max="1232" width="2.85546875" style="7" customWidth="1"/>
    <col min="1233" max="1233" width="3.85546875" style="7" customWidth="1"/>
    <col min="1234" max="1234" width="9.140625" style="7"/>
    <col min="1235" max="1235" width="2.85546875" style="7" customWidth="1"/>
    <col min="1236" max="1236" width="3.42578125" style="7" customWidth="1"/>
    <col min="1237" max="1237" width="9.140625" style="7"/>
    <col min="1238" max="1238" width="2.85546875" style="7" customWidth="1"/>
    <col min="1239" max="1239" width="3.28515625" style="7" customWidth="1"/>
    <col min="1240" max="1240" width="9.140625" style="7"/>
    <col min="1241" max="1241" width="2.85546875" style="7" customWidth="1"/>
    <col min="1242" max="1242" width="3.140625" style="7" customWidth="1"/>
    <col min="1243" max="1243" width="9.140625" style="7"/>
    <col min="1244" max="1244" width="2.85546875" style="7" customWidth="1"/>
    <col min="1245" max="1245" width="3.140625" style="7" customWidth="1"/>
    <col min="1246" max="1246" width="9.140625" style="7"/>
    <col min="1247" max="1247" width="2.85546875" style="7" customWidth="1"/>
    <col min="1248" max="1248" width="3.140625" style="7" customWidth="1"/>
    <col min="1249" max="1249" width="9.140625" style="7"/>
    <col min="1250" max="1250" width="2.85546875" style="7" customWidth="1"/>
    <col min="1251" max="1251" width="3.28515625" style="7" customWidth="1"/>
    <col min="1252" max="1252" width="9.140625" style="7"/>
    <col min="1253" max="1253" width="3.5703125" style="7" customWidth="1"/>
    <col min="1254" max="1254" width="3.7109375" style="7" customWidth="1"/>
    <col min="1255" max="1256" width="9.140625" style="7"/>
    <col min="1257" max="1257" width="35.140625" style="7" customWidth="1"/>
    <col min="1258" max="1475" width="9.140625" style="7"/>
    <col min="1476" max="1476" width="2.85546875" style="7" customWidth="1"/>
    <col min="1477" max="1477" width="3.7109375" style="7" customWidth="1"/>
    <col min="1478" max="1478" width="9.140625" style="7"/>
    <col min="1479" max="1479" width="2.85546875" style="7" customWidth="1"/>
    <col min="1480" max="1480" width="3.7109375" style="7" customWidth="1"/>
    <col min="1481" max="1481" width="9.140625" style="7"/>
    <col min="1482" max="1482" width="2.85546875" style="7" customWidth="1"/>
    <col min="1483" max="1483" width="3.7109375" style="7" customWidth="1"/>
    <col min="1484" max="1484" width="9.140625" style="7"/>
    <col min="1485" max="1485" width="2.85546875" style="7" customWidth="1"/>
    <col min="1486" max="1486" width="3.85546875" style="7" customWidth="1"/>
    <col min="1487" max="1487" width="9.140625" style="7"/>
    <col min="1488" max="1488" width="2.85546875" style="7" customWidth="1"/>
    <col min="1489" max="1489" width="3.85546875" style="7" customWidth="1"/>
    <col min="1490" max="1490" width="9.140625" style="7"/>
    <col min="1491" max="1491" width="2.85546875" style="7" customWidth="1"/>
    <col min="1492" max="1492" width="3.42578125" style="7" customWidth="1"/>
    <col min="1493" max="1493" width="9.140625" style="7"/>
    <col min="1494" max="1494" width="2.85546875" style="7" customWidth="1"/>
    <col min="1495" max="1495" width="3.28515625" style="7" customWidth="1"/>
    <col min="1496" max="1496" width="9.140625" style="7"/>
    <col min="1497" max="1497" width="2.85546875" style="7" customWidth="1"/>
    <col min="1498" max="1498" width="3.140625" style="7" customWidth="1"/>
    <col min="1499" max="1499" width="9.140625" style="7"/>
    <col min="1500" max="1500" width="2.85546875" style="7" customWidth="1"/>
    <col min="1501" max="1501" width="3.140625" style="7" customWidth="1"/>
    <col min="1502" max="1502" width="9.140625" style="7"/>
    <col min="1503" max="1503" width="2.85546875" style="7" customWidth="1"/>
    <col min="1504" max="1504" width="3.140625" style="7" customWidth="1"/>
    <col min="1505" max="1505" width="9.140625" style="7"/>
    <col min="1506" max="1506" width="2.85546875" style="7" customWidth="1"/>
    <col min="1507" max="1507" width="3.28515625" style="7" customWidth="1"/>
    <col min="1508" max="1508" width="9.140625" style="7"/>
    <col min="1509" max="1509" width="3.5703125" style="7" customWidth="1"/>
    <col min="1510" max="1510" width="3.7109375" style="7" customWidth="1"/>
    <col min="1511" max="1512" width="9.140625" style="7"/>
    <col min="1513" max="1513" width="35.140625" style="7" customWidth="1"/>
    <col min="1514" max="1731" width="9.140625" style="7"/>
    <col min="1732" max="1732" width="2.85546875" style="7" customWidth="1"/>
    <col min="1733" max="1733" width="3.7109375" style="7" customWidth="1"/>
    <col min="1734" max="1734" width="9.140625" style="7"/>
    <col min="1735" max="1735" width="2.85546875" style="7" customWidth="1"/>
    <col min="1736" max="1736" width="3.7109375" style="7" customWidth="1"/>
    <col min="1737" max="1737" width="9.140625" style="7"/>
    <col min="1738" max="1738" width="2.85546875" style="7" customWidth="1"/>
    <col min="1739" max="1739" width="3.7109375" style="7" customWidth="1"/>
    <col min="1740" max="1740" width="9.140625" style="7"/>
    <col min="1741" max="1741" width="2.85546875" style="7" customWidth="1"/>
    <col min="1742" max="1742" width="3.85546875" style="7" customWidth="1"/>
    <col min="1743" max="1743" width="9.140625" style="7"/>
    <col min="1744" max="1744" width="2.85546875" style="7" customWidth="1"/>
    <col min="1745" max="1745" width="3.85546875" style="7" customWidth="1"/>
    <col min="1746" max="1746" width="9.140625" style="7"/>
    <col min="1747" max="1747" width="2.85546875" style="7" customWidth="1"/>
    <col min="1748" max="1748" width="3.42578125" style="7" customWidth="1"/>
    <col min="1749" max="1749" width="9.140625" style="7"/>
    <col min="1750" max="1750" width="2.85546875" style="7" customWidth="1"/>
    <col min="1751" max="1751" width="3.28515625" style="7" customWidth="1"/>
    <col min="1752" max="1752" width="9.140625" style="7"/>
    <col min="1753" max="1753" width="2.85546875" style="7" customWidth="1"/>
    <col min="1754" max="1754" width="3.140625" style="7" customWidth="1"/>
    <col min="1755" max="1755" width="9.140625" style="7"/>
    <col min="1756" max="1756" width="2.85546875" style="7" customWidth="1"/>
    <col min="1757" max="1757" width="3.140625" style="7" customWidth="1"/>
    <col min="1758" max="1758" width="9.140625" style="7"/>
    <col min="1759" max="1759" width="2.85546875" style="7" customWidth="1"/>
    <col min="1760" max="1760" width="3.140625" style="7" customWidth="1"/>
    <col min="1761" max="1761" width="9.140625" style="7"/>
    <col min="1762" max="1762" width="2.85546875" style="7" customWidth="1"/>
    <col min="1763" max="1763" width="3.28515625" style="7" customWidth="1"/>
    <col min="1764" max="1764" width="9.140625" style="7"/>
    <col min="1765" max="1765" width="3.5703125" style="7" customWidth="1"/>
    <col min="1766" max="1766" width="3.7109375" style="7" customWidth="1"/>
    <col min="1767" max="1768" width="9.140625" style="7"/>
    <col min="1769" max="1769" width="35.140625" style="7" customWidth="1"/>
    <col min="1770" max="1987" width="9.140625" style="7"/>
    <col min="1988" max="1988" width="2.85546875" style="7" customWidth="1"/>
    <col min="1989" max="1989" width="3.7109375" style="7" customWidth="1"/>
    <col min="1990" max="1990" width="9.140625" style="7"/>
    <col min="1991" max="1991" width="2.85546875" style="7" customWidth="1"/>
    <col min="1992" max="1992" width="3.7109375" style="7" customWidth="1"/>
    <col min="1993" max="1993" width="9.140625" style="7"/>
    <col min="1994" max="1994" width="2.85546875" style="7" customWidth="1"/>
    <col min="1995" max="1995" width="3.7109375" style="7" customWidth="1"/>
    <col min="1996" max="1996" width="9.140625" style="7"/>
    <col min="1997" max="1997" width="2.85546875" style="7" customWidth="1"/>
    <col min="1998" max="1998" width="3.85546875" style="7" customWidth="1"/>
    <col min="1999" max="1999" width="9.140625" style="7"/>
    <col min="2000" max="2000" width="2.85546875" style="7" customWidth="1"/>
    <col min="2001" max="2001" width="3.85546875" style="7" customWidth="1"/>
    <col min="2002" max="2002" width="9.140625" style="7"/>
    <col min="2003" max="2003" width="2.85546875" style="7" customWidth="1"/>
    <col min="2004" max="2004" width="3.42578125" style="7" customWidth="1"/>
    <col min="2005" max="2005" width="9.140625" style="7"/>
    <col min="2006" max="2006" width="2.85546875" style="7" customWidth="1"/>
    <col min="2007" max="2007" width="3.28515625" style="7" customWidth="1"/>
    <col min="2008" max="2008" width="9.140625" style="7"/>
    <col min="2009" max="2009" width="2.85546875" style="7" customWidth="1"/>
    <col min="2010" max="2010" width="3.140625" style="7" customWidth="1"/>
    <col min="2011" max="2011" width="9.140625" style="7"/>
    <col min="2012" max="2012" width="2.85546875" style="7" customWidth="1"/>
    <col min="2013" max="2013" width="3.140625" style="7" customWidth="1"/>
    <col min="2014" max="2014" width="9.140625" style="7"/>
    <col min="2015" max="2015" width="2.85546875" style="7" customWidth="1"/>
    <col min="2016" max="2016" width="3.140625" style="7" customWidth="1"/>
    <col min="2017" max="2017" width="9.140625" style="7"/>
    <col min="2018" max="2018" width="2.85546875" style="7" customWidth="1"/>
    <col min="2019" max="2019" width="3.28515625" style="7" customWidth="1"/>
    <col min="2020" max="2020" width="9.140625" style="7"/>
    <col min="2021" max="2021" width="3.5703125" style="7" customWidth="1"/>
    <col min="2022" max="2022" width="3.7109375" style="7" customWidth="1"/>
    <col min="2023" max="2024" width="9.140625" style="7"/>
    <col min="2025" max="2025" width="35.140625" style="7" customWidth="1"/>
    <col min="2026" max="2243" width="9.140625" style="7"/>
    <col min="2244" max="2244" width="2.85546875" style="7" customWidth="1"/>
    <col min="2245" max="2245" width="3.7109375" style="7" customWidth="1"/>
    <col min="2246" max="2246" width="9.140625" style="7"/>
    <col min="2247" max="2247" width="2.85546875" style="7" customWidth="1"/>
    <col min="2248" max="2248" width="3.7109375" style="7" customWidth="1"/>
    <col min="2249" max="2249" width="9.140625" style="7"/>
    <col min="2250" max="2250" width="2.85546875" style="7" customWidth="1"/>
    <col min="2251" max="2251" width="3.7109375" style="7" customWidth="1"/>
    <col min="2252" max="2252" width="9.140625" style="7"/>
    <col min="2253" max="2253" width="2.85546875" style="7" customWidth="1"/>
    <col min="2254" max="2254" width="3.85546875" style="7" customWidth="1"/>
    <col min="2255" max="2255" width="9.140625" style="7"/>
    <col min="2256" max="2256" width="2.85546875" style="7" customWidth="1"/>
    <col min="2257" max="2257" width="3.85546875" style="7" customWidth="1"/>
    <col min="2258" max="2258" width="9.140625" style="7"/>
    <col min="2259" max="2259" width="2.85546875" style="7" customWidth="1"/>
    <col min="2260" max="2260" width="3.42578125" style="7" customWidth="1"/>
    <col min="2261" max="2261" width="9.140625" style="7"/>
    <col min="2262" max="2262" width="2.85546875" style="7" customWidth="1"/>
    <col min="2263" max="2263" width="3.28515625" style="7" customWidth="1"/>
    <col min="2264" max="2264" width="9.140625" style="7"/>
    <col min="2265" max="2265" width="2.85546875" style="7" customWidth="1"/>
    <col min="2266" max="2266" width="3.140625" style="7" customWidth="1"/>
    <col min="2267" max="2267" width="9.140625" style="7"/>
    <col min="2268" max="2268" width="2.85546875" style="7" customWidth="1"/>
    <col min="2269" max="2269" width="3.140625" style="7" customWidth="1"/>
    <col min="2270" max="2270" width="9.140625" style="7"/>
    <col min="2271" max="2271" width="2.85546875" style="7" customWidth="1"/>
    <col min="2272" max="2272" width="3.140625" style="7" customWidth="1"/>
    <col min="2273" max="2273" width="9.140625" style="7"/>
    <col min="2274" max="2274" width="2.85546875" style="7" customWidth="1"/>
    <col min="2275" max="2275" width="3.28515625" style="7" customWidth="1"/>
    <col min="2276" max="2276" width="9.140625" style="7"/>
    <col min="2277" max="2277" width="3.5703125" style="7" customWidth="1"/>
    <col min="2278" max="2278" width="3.7109375" style="7" customWidth="1"/>
    <col min="2279" max="2280" width="9.140625" style="7"/>
    <col min="2281" max="2281" width="35.140625" style="7" customWidth="1"/>
    <col min="2282" max="2499" width="9.140625" style="7"/>
    <col min="2500" max="2500" width="2.85546875" style="7" customWidth="1"/>
    <col min="2501" max="2501" width="3.7109375" style="7" customWidth="1"/>
    <col min="2502" max="2502" width="9.140625" style="7"/>
    <col min="2503" max="2503" width="2.85546875" style="7" customWidth="1"/>
    <col min="2504" max="2504" width="3.7109375" style="7" customWidth="1"/>
    <col min="2505" max="2505" width="9.140625" style="7"/>
    <col min="2506" max="2506" width="2.85546875" style="7" customWidth="1"/>
    <col min="2507" max="2507" width="3.7109375" style="7" customWidth="1"/>
    <col min="2508" max="2508" width="9.140625" style="7"/>
    <col min="2509" max="2509" width="2.85546875" style="7" customWidth="1"/>
    <col min="2510" max="2510" width="3.85546875" style="7" customWidth="1"/>
    <col min="2511" max="2511" width="9.140625" style="7"/>
    <col min="2512" max="2512" width="2.85546875" style="7" customWidth="1"/>
    <col min="2513" max="2513" width="3.85546875" style="7" customWidth="1"/>
    <col min="2514" max="2514" width="9.140625" style="7"/>
    <col min="2515" max="2515" width="2.85546875" style="7" customWidth="1"/>
    <col min="2516" max="2516" width="3.42578125" style="7" customWidth="1"/>
    <col min="2517" max="2517" width="9.140625" style="7"/>
    <col min="2518" max="2518" width="2.85546875" style="7" customWidth="1"/>
    <col min="2519" max="2519" width="3.28515625" style="7" customWidth="1"/>
    <col min="2520" max="2520" width="9.140625" style="7"/>
    <col min="2521" max="2521" width="2.85546875" style="7" customWidth="1"/>
    <col min="2522" max="2522" width="3.140625" style="7" customWidth="1"/>
    <col min="2523" max="2523" width="9.140625" style="7"/>
    <col min="2524" max="2524" width="2.85546875" style="7" customWidth="1"/>
    <col min="2525" max="2525" width="3.140625" style="7" customWidth="1"/>
    <col min="2526" max="2526" width="9.140625" style="7"/>
    <col min="2527" max="2527" width="2.85546875" style="7" customWidth="1"/>
    <col min="2528" max="2528" width="3.140625" style="7" customWidth="1"/>
    <col min="2529" max="2529" width="9.140625" style="7"/>
    <col min="2530" max="2530" width="2.85546875" style="7" customWidth="1"/>
    <col min="2531" max="2531" width="3.28515625" style="7" customWidth="1"/>
    <col min="2532" max="2532" width="9.140625" style="7"/>
    <col min="2533" max="2533" width="3.5703125" style="7" customWidth="1"/>
    <col min="2534" max="2534" width="3.7109375" style="7" customWidth="1"/>
    <col min="2535" max="2536" width="9.140625" style="7"/>
    <col min="2537" max="2537" width="35.140625" style="7" customWidth="1"/>
    <col min="2538" max="2755" width="9.140625" style="7"/>
    <col min="2756" max="2756" width="2.85546875" style="7" customWidth="1"/>
    <col min="2757" max="2757" width="3.7109375" style="7" customWidth="1"/>
    <col min="2758" max="2758" width="9.140625" style="7"/>
    <col min="2759" max="2759" width="2.85546875" style="7" customWidth="1"/>
    <col min="2760" max="2760" width="3.7109375" style="7" customWidth="1"/>
    <col min="2761" max="2761" width="9.140625" style="7"/>
    <col min="2762" max="2762" width="2.85546875" style="7" customWidth="1"/>
    <col min="2763" max="2763" width="3.7109375" style="7" customWidth="1"/>
    <col min="2764" max="2764" width="9.140625" style="7"/>
    <col min="2765" max="2765" width="2.85546875" style="7" customWidth="1"/>
    <col min="2766" max="2766" width="3.85546875" style="7" customWidth="1"/>
    <col min="2767" max="2767" width="9.140625" style="7"/>
    <col min="2768" max="2768" width="2.85546875" style="7" customWidth="1"/>
    <col min="2769" max="2769" width="3.85546875" style="7" customWidth="1"/>
    <col min="2770" max="2770" width="9.140625" style="7"/>
    <col min="2771" max="2771" width="2.85546875" style="7" customWidth="1"/>
    <col min="2772" max="2772" width="3.42578125" style="7" customWidth="1"/>
    <col min="2773" max="2773" width="9.140625" style="7"/>
    <col min="2774" max="2774" width="2.85546875" style="7" customWidth="1"/>
    <col min="2775" max="2775" width="3.28515625" style="7" customWidth="1"/>
    <col min="2776" max="2776" width="9.140625" style="7"/>
    <col min="2777" max="2777" width="2.85546875" style="7" customWidth="1"/>
    <col min="2778" max="2778" width="3.140625" style="7" customWidth="1"/>
    <col min="2779" max="2779" width="9.140625" style="7"/>
    <col min="2780" max="2780" width="2.85546875" style="7" customWidth="1"/>
    <col min="2781" max="2781" width="3.140625" style="7" customWidth="1"/>
    <col min="2782" max="2782" width="9.140625" style="7"/>
    <col min="2783" max="2783" width="2.85546875" style="7" customWidth="1"/>
    <col min="2784" max="2784" width="3.140625" style="7" customWidth="1"/>
    <col min="2785" max="2785" width="9.140625" style="7"/>
    <col min="2786" max="2786" width="2.85546875" style="7" customWidth="1"/>
    <col min="2787" max="2787" width="3.28515625" style="7" customWidth="1"/>
    <col min="2788" max="2788" width="9.140625" style="7"/>
    <col min="2789" max="2789" width="3.5703125" style="7" customWidth="1"/>
    <col min="2790" max="2790" width="3.7109375" style="7" customWidth="1"/>
    <col min="2791" max="2792" width="9.140625" style="7"/>
    <col min="2793" max="2793" width="35.140625" style="7" customWidth="1"/>
    <col min="2794" max="3011" width="9.140625" style="7"/>
    <col min="3012" max="3012" width="2.85546875" style="7" customWidth="1"/>
    <col min="3013" max="3013" width="3.7109375" style="7" customWidth="1"/>
    <col min="3014" max="3014" width="9.140625" style="7"/>
    <col min="3015" max="3015" width="2.85546875" style="7" customWidth="1"/>
    <col min="3016" max="3016" width="3.7109375" style="7" customWidth="1"/>
    <col min="3017" max="3017" width="9.140625" style="7"/>
    <col min="3018" max="3018" width="2.85546875" style="7" customWidth="1"/>
    <col min="3019" max="3019" width="3.7109375" style="7" customWidth="1"/>
    <col min="3020" max="3020" width="9.140625" style="7"/>
    <col min="3021" max="3021" width="2.85546875" style="7" customWidth="1"/>
    <col min="3022" max="3022" width="3.85546875" style="7" customWidth="1"/>
    <col min="3023" max="3023" width="9.140625" style="7"/>
    <col min="3024" max="3024" width="2.85546875" style="7" customWidth="1"/>
    <col min="3025" max="3025" width="3.85546875" style="7" customWidth="1"/>
    <col min="3026" max="3026" width="9.140625" style="7"/>
    <col min="3027" max="3027" width="2.85546875" style="7" customWidth="1"/>
    <col min="3028" max="3028" width="3.42578125" style="7" customWidth="1"/>
    <col min="3029" max="3029" width="9.140625" style="7"/>
    <col min="3030" max="3030" width="2.85546875" style="7" customWidth="1"/>
    <col min="3031" max="3031" width="3.28515625" style="7" customWidth="1"/>
    <col min="3032" max="3032" width="9.140625" style="7"/>
    <col min="3033" max="3033" width="2.85546875" style="7" customWidth="1"/>
    <col min="3034" max="3034" width="3.140625" style="7" customWidth="1"/>
    <col min="3035" max="3035" width="9.140625" style="7"/>
    <col min="3036" max="3036" width="2.85546875" style="7" customWidth="1"/>
    <col min="3037" max="3037" width="3.140625" style="7" customWidth="1"/>
    <col min="3038" max="3038" width="9.140625" style="7"/>
    <col min="3039" max="3039" width="2.85546875" style="7" customWidth="1"/>
    <col min="3040" max="3040" width="3.140625" style="7" customWidth="1"/>
    <col min="3041" max="3041" width="9.140625" style="7"/>
    <col min="3042" max="3042" width="2.85546875" style="7" customWidth="1"/>
    <col min="3043" max="3043" width="3.28515625" style="7" customWidth="1"/>
    <col min="3044" max="3044" width="9.140625" style="7"/>
    <col min="3045" max="3045" width="3.5703125" style="7" customWidth="1"/>
    <col min="3046" max="3046" width="3.7109375" style="7" customWidth="1"/>
    <col min="3047" max="3048" width="9.140625" style="7"/>
    <col min="3049" max="3049" width="35.140625" style="7" customWidth="1"/>
    <col min="3050" max="3267" width="9.140625" style="7"/>
    <col min="3268" max="3268" width="2.85546875" style="7" customWidth="1"/>
    <col min="3269" max="3269" width="3.7109375" style="7" customWidth="1"/>
    <col min="3270" max="3270" width="9.140625" style="7"/>
    <col min="3271" max="3271" width="2.85546875" style="7" customWidth="1"/>
    <col min="3272" max="3272" width="3.7109375" style="7" customWidth="1"/>
    <col min="3273" max="3273" width="9.140625" style="7"/>
    <col min="3274" max="3274" width="2.85546875" style="7" customWidth="1"/>
    <col min="3275" max="3275" width="3.7109375" style="7" customWidth="1"/>
    <col min="3276" max="3276" width="9.140625" style="7"/>
    <col min="3277" max="3277" width="2.85546875" style="7" customWidth="1"/>
    <col min="3278" max="3278" width="3.85546875" style="7" customWidth="1"/>
    <col min="3279" max="3279" width="9.140625" style="7"/>
    <col min="3280" max="3280" width="2.85546875" style="7" customWidth="1"/>
    <col min="3281" max="3281" width="3.85546875" style="7" customWidth="1"/>
    <col min="3282" max="3282" width="9.140625" style="7"/>
    <col min="3283" max="3283" width="2.85546875" style="7" customWidth="1"/>
    <col min="3284" max="3284" width="3.42578125" style="7" customWidth="1"/>
    <col min="3285" max="3285" width="9.140625" style="7"/>
    <col min="3286" max="3286" width="2.85546875" style="7" customWidth="1"/>
    <col min="3287" max="3287" width="3.28515625" style="7" customWidth="1"/>
    <col min="3288" max="3288" width="9.140625" style="7"/>
    <col min="3289" max="3289" width="2.85546875" style="7" customWidth="1"/>
    <col min="3290" max="3290" width="3.140625" style="7" customWidth="1"/>
    <col min="3291" max="3291" width="9.140625" style="7"/>
    <col min="3292" max="3292" width="2.85546875" style="7" customWidth="1"/>
    <col min="3293" max="3293" width="3.140625" style="7" customWidth="1"/>
    <col min="3294" max="3294" width="9.140625" style="7"/>
    <col min="3295" max="3295" width="2.85546875" style="7" customWidth="1"/>
    <col min="3296" max="3296" width="3.140625" style="7" customWidth="1"/>
    <col min="3297" max="3297" width="9.140625" style="7"/>
    <col min="3298" max="3298" width="2.85546875" style="7" customWidth="1"/>
    <col min="3299" max="3299" width="3.28515625" style="7" customWidth="1"/>
    <col min="3300" max="3300" width="9.140625" style="7"/>
    <col min="3301" max="3301" width="3.5703125" style="7" customWidth="1"/>
    <col min="3302" max="3302" width="3.7109375" style="7" customWidth="1"/>
    <col min="3303" max="3304" width="9.140625" style="7"/>
    <col min="3305" max="3305" width="35.140625" style="7" customWidth="1"/>
    <col min="3306" max="3523" width="9.140625" style="7"/>
    <col min="3524" max="3524" width="2.85546875" style="7" customWidth="1"/>
    <col min="3525" max="3525" width="3.7109375" style="7" customWidth="1"/>
    <col min="3526" max="3526" width="9.140625" style="7"/>
    <col min="3527" max="3527" width="2.85546875" style="7" customWidth="1"/>
    <col min="3528" max="3528" width="3.7109375" style="7" customWidth="1"/>
    <col min="3529" max="3529" width="9.140625" style="7"/>
    <col min="3530" max="3530" width="2.85546875" style="7" customWidth="1"/>
    <col min="3531" max="3531" width="3.7109375" style="7" customWidth="1"/>
    <col min="3532" max="3532" width="9.140625" style="7"/>
    <col min="3533" max="3533" width="2.85546875" style="7" customWidth="1"/>
    <col min="3534" max="3534" width="3.85546875" style="7" customWidth="1"/>
    <col min="3535" max="3535" width="9.140625" style="7"/>
    <col min="3536" max="3536" width="2.85546875" style="7" customWidth="1"/>
    <col min="3537" max="3537" width="3.85546875" style="7" customWidth="1"/>
    <col min="3538" max="3538" width="9.140625" style="7"/>
    <col min="3539" max="3539" width="2.85546875" style="7" customWidth="1"/>
    <col min="3540" max="3540" width="3.42578125" style="7" customWidth="1"/>
    <col min="3541" max="3541" width="9.140625" style="7"/>
    <col min="3542" max="3542" width="2.85546875" style="7" customWidth="1"/>
    <col min="3543" max="3543" width="3.28515625" style="7" customWidth="1"/>
    <col min="3544" max="3544" width="9.140625" style="7"/>
    <col min="3545" max="3545" width="2.85546875" style="7" customWidth="1"/>
    <col min="3546" max="3546" width="3.140625" style="7" customWidth="1"/>
    <col min="3547" max="3547" width="9.140625" style="7"/>
    <col min="3548" max="3548" width="2.85546875" style="7" customWidth="1"/>
    <col min="3549" max="3549" width="3.140625" style="7" customWidth="1"/>
    <col min="3550" max="3550" width="9.140625" style="7"/>
    <col min="3551" max="3551" width="2.85546875" style="7" customWidth="1"/>
    <col min="3552" max="3552" width="3.140625" style="7" customWidth="1"/>
    <col min="3553" max="3553" width="9.140625" style="7"/>
    <col min="3554" max="3554" width="2.85546875" style="7" customWidth="1"/>
    <col min="3555" max="3555" width="3.28515625" style="7" customWidth="1"/>
    <col min="3556" max="3556" width="9.140625" style="7"/>
    <col min="3557" max="3557" width="3.5703125" style="7" customWidth="1"/>
    <col min="3558" max="3558" width="3.7109375" style="7" customWidth="1"/>
    <col min="3559" max="3560" width="9.140625" style="7"/>
    <col min="3561" max="3561" width="35.140625" style="7" customWidth="1"/>
    <col min="3562" max="3779" width="9.140625" style="7"/>
    <col min="3780" max="3780" width="2.85546875" style="7" customWidth="1"/>
    <col min="3781" max="3781" width="3.7109375" style="7" customWidth="1"/>
    <col min="3782" max="3782" width="9.140625" style="7"/>
    <col min="3783" max="3783" width="2.85546875" style="7" customWidth="1"/>
    <col min="3784" max="3784" width="3.7109375" style="7" customWidth="1"/>
    <col min="3785" max="3785" width="9.140625" style="7"/>
    <col min="3786" max="3786" width="2.85546875" style="7" customWidth="1"/>
    <col min="3787" max="3787" width="3.7109375" style="7" customWidth="1"/>
    <col min="3788" max="3788" width="9.140625" style="7"/>
    <col min="3789" max="3789" width="2.85546875" style="7" customWidth="1"/>
    <col min="3790" max="3790" width="3.85546875" style="7" customWidth="1"/>
    <col min="3791" max="3791" width="9.140625" style="7"/>
    <col min="3792" max="3792" width="2.85546875" style="7" customWidth="1"/>
    <col min="3793" max="3793" width="3.85546875" style="7" customWidth="1"/>
    <col min="3794" max="3794" width="9.140625" style="7"/>
    <col min="3795" max="3795" width="2.85546875" style="7" customWidth="1"/>
    <col min="3796" max="3796" width="3.42578125" style="7" customWidth="1"/>
    <col min="3797" max="3797" width="9.140625" style="7"/>
    <col min="3798" max="3798" width="2.85546875" style="7" customWidth="1"/>
    <col min="3799" max="3799" width="3.28515625" style="7" customWidth="1"/>
    <col min="3800" max="3800" width="9.140625" style="7"/>
    <col min="3801" max="3801" width="2.85546875" style="7" customWidth="1"/>
    <col min="3802" max="3802" width="3.140625" style="7" customWidth="1"/>
    <col min="3803" max="3803" width="9.140625" style="7"/>
    <col min="3804" max="3804" width="2.85546875" style="7" customWidth="1"/>
    <col min="3805" max="3805" width="3.140625" style="7" customWidth="1"/>
    <col min="3806" max="3806" width="9.140625" style="7"/>
    <col min="3807" max="3807" width="2.85546875" style="7" customWidth="1"/>
    <col min="3808" max="3808" width="3.140625" style="7" customWidth="1"/>
    <col min="3809" max="3809" width="9.140625" style="7"/>
    <col min="3810" max="3810" width="2.85546875" style="7" customWidth="1"/>
    <col min="3811" max="3811" width="3.28515625" style="7" customWidth="1"/>
    <col min="3812" max="3812" width="9.140625" style="7"/>
    <col min="3813" max="3813" width="3.5703125" style="7" customWidth="1"/>
    <col min="3814" max="3814" width="3.7109375" style="7" customWidth="1"/>
    <col min="3815" max="3816" width="9.140625" style="7"/>
    <col min="3817" max="3817" width="35.140625" style="7" customWidth="1"/>
    <col min="3818" max="4035" width="9.140625" style="7"/>
    <col min="4036" max="4036" width="2.85546875" style="7" customWidth="1"/>
    <col min="4037" max="4037" width="3.7109375" style="7" customWidth="1"/>
    <col min="4038" max="4038" width="9.140625" style="7"/>
    <col min="4039" max="4039" width="2.85546875" style="7" customWidth="1"/>
    <col min="4040" max="4040" width="3.7109375" style="7" customWidth="1"/>
    <col min="4041" max="4041" width="9.140625" style="7"/>
    <col min="4042" max="4042" width="2.85546875" style="7" customWidth="1"/>
    <col min="4043" max="4043" width="3.7109375" style="7" customWidth="1"/>
    <col min="4044" max="4044" width="9.140625" style="7"/>
    <col min="4045" max="4045" width="2.85546875" style="7" customWidth="1"/>
    <col min="4046" max="4046" width="3.85546875" style="7" customWidth="1"/>
    <col min="4047" max="4047" width="9.140625" style="7"/>
    <col min="4048" max="4048" width="2.85546875" style="7" customWidth="1"/>
    <col min="4049" max="4049" width="3.85546875" style="7" customWidth="1"/>
    <col min="4050" max="4050" width="9.140625" style="7"/>
    <col min="4051" max="4051" width="2.85546875" style="7" customWidth="1"/>
    <col min="4052" max="4052" width="3.42578125" style="7" customWidth="1"/>
    <col min="4053" max="4053" width="9.140625" style="7"/>
    <col min="4054" max="4054" width="2.85546875" style="7" customWidth="1"/>
    <col min="4055" max="4055" width="3.28515625" style="7" customWidth="1"/>
    <col min="4056" max="4056" width="9.140625" style="7"/>
    <col min="4057" max="4057" width="2.85546875" style="7" customWidth="1"/>
    <col min="4058" max="4058" width="3.140625" style="7" customWidth="1"/>
    <col min="4059" max="4059" width="9.140625" style="7"/>
    <col min="4060" max="4060" width="2.85546875" style="7" customWidth="1"/>
    <col min="4061" max="4061" width="3.140625" style="7" customWidth="1"/>
    <col min="4062" max="4062" width="9.140625" style="7"/>
    <col min="4063" max="4063" width="2.85546875" style="7" customWidth="1"/>
    <col min="4064" max="4064" width="3.140625" style="7" customWidth="1"/>
    <col min="4065" max="4065" width="9.140625" style="7"/>
    <col min="4066" max="4066" width="2.85546875" style="7" customWidth="1"/>
    <col min="4067" max="4067" width="3.28515625" style="7" customWidth="1"/>
    <col min="4068" max="4068" width="9.140625" style="7"/>
    <col min="4069" max="4069" width="3.5703125" style="7" customWidth="1"/>
    <col min="4070" max="4070" width="3.7109375" style="7" customWidth="1"/>
    <col min="4071" max="4072" width="9.140625" style="7"/>
    <col min="4073" max="4073" width="35.140625" style="7" customWidth="1"/>
    <col min="4074" max="4291" width="9.140625" style="7"/>
    <col min="4292" max="4292" width="2.85546875" style="7" customWidth="1"/>
    <col min="4293" max="4293" width="3.7109375" style="7" customWidth="1"/>
    <col min="4294" max="4294" width="9.140625" style="7"/>
    <col min="4295" max="4295" width="2.85546875" style="7" customWidth="1"/>
    <col min="4296" max="4296" width="3.7109375" style="7" customWidth="1"/>
    <col min="4297" max="4297" width="9.140625" style="7"/>
    <col min="4298" max="4298" width="2.85546875" style="7" customWidth="1"/>
    <col min="4299" max="4299" width="3.7109375" style="7" customWidth="1"/>
    <col min="4300" max="4300" width="9.140625" style="7"/>
    <col min="4301" max="4301" width="2.85546875" style="7" customWidth="1"/>
    <col min="4302" max="4302" width="3.85546875" style="7" customWidth="1"/>
    <col min="4303" max="4303" width="9.140625" style="7"/>
    <col min="4304" max="4304" width="2.85546875" style="7" customWidth="1"/>
    <col min="4305" max="4305" width="3.85546875" style="7" customWidth="1"/>
    <col min="4306" max="4306" width="9.140625" style="7"/>
    <col min="4307" max="4307" width="2.85546875" style="7" customWidth="1"/>
    <col min="4308" max="4308" width="3.42578125" style="7" customWidth="1"/>
    <col min="4309" max="4309" width="9.140625" style="7"/>
    <col min="4310" max="4310" width="2.85546875" style="7" customWidth="1"/>
    <col min="4311" max="4311" width="3.28515625" style="7" customWidth="1"/>
    <col min="4312" max="4312" width="9.140625" style="7"/>
    <col min="4313" max="4313" width="2.85546875" style="7" customWidth="1"/>
    <col min="4314" max="4314" width="3.140625" style="7" customWidth="1"/>
    <col min="4315" max="4315" width="9.140625" style="7"/>
    <col min="4316" max="4316" width="2.85546875" style="7" customWidth="1"/>
    <col min="4317" max="4317" width="3.140625" style="7" customWidth="1"/>
    <col min="4318" max="4318" width="9.140625" style="7"/>
    <col min="4319" max="4319" width="2.85546875" style="7" customWidth="1"/>
    <col min="4320" max="4320" width="3.140625" style="7" customWidth="1"/>
    <col min="4321" max="4321" width="9.140625" style="7"/>
    <col min="4322" max="4322" width="2.85546875" style="7" customWidth="1"/>
    <col min="4323" max="4323" width="3.28515625" style="7" customWidth="1"/>
    <col min="4324" max="4324" width="9.140625" style="7"/>
    <col min="4325" max="4325" width="3.5703125" style="7" customWidth="1"/>
    <col min="4326" max="4326" width="3.7109375" style="7" customWidth="1"/>
    <col min="4327" max="4328" width="9.140625" style="7"/>
    <col min="4329" max="4329" width="35.140625" style="7" customWidth="1"/>
    <col min="4330" max="4547" width="9.140625" style="7"/>
    <col min="4548" max="4548" width="2.85546875" style="7" customWidth="1"/>
    <col min="4549" max="4549" width="3.7109375" style="7" customWidth="1"/>
    <col min="4550" max="4550" width="9.140625" style="7"/>
    <col min="4551" max="4551" width="2.85546875" style="7" customWidth="1"/>
    <col min="4552" max="4552" width="3.7109375" style="7" customWidth="1"/>
    <col min="4553" max="4553" width="9.140625" style="7"/>
    <col min="4554" max="4554" width="2.85546875" style="7" customWidth="1"/>
    <col min="4555" max="4555" width="3.7109375" style="7" customWidth="1"/>
    <col min="4556" max="4556" width="9.140625" style="7"/>
    <col min="4557" max="4557" width="2.85546875" style="7" customWidth="1"/>
    <col min="4558" max="4558" width="3.85546875" style="7" customWidth="1"/>
    <col min="4559" max="4559" width="9.140625" style="7"/>
    <col min="4560" max="4560" width="2.85546875" style="7" customWidth="1"/>
    <col min="4561" max="4561" width="3.85546875" style="7" customWidth="1"/>
    <col min="4562" max="4562" width="9.140625" style="7"/>
    <col min="4563" max="4563" width="2.85546875" style="7" customWidth="1"/>
    <col min="4564" max="4564" width="3.42578125" style="7" customWidth="1"/>
    <col min="4565" max="4565" width="9.140625" style="7"/>
    <col min="4566" max="4566" width="2.85546875" style="7" customWidth="1"/>
    <col min="4567" max="4567" width="3.28515625" style="7" customWidth="1"/>
    <col min="4568" max="4568" width="9.140625" style="7"/>
    <col min="4569" max="4569" width="2.85546875" style="7" customWidth="1"/>
    <col min="4570" max="4570" width="3.140625" style="7" customWidth="1"/>
    <col min="4571" max="4571" width="9.140625" style="7"/>
    <col min="4572" max="4572" width="2.85546875" style="7" customWidth="1"/>
    <col min="4573" max="4573" width="3.140625" style="7" customWidth="1"/>
    <col min="4574" max="4574" width="9.140625" style="7"/>
    <col min="4575" max="4575" width="2.85546875" style="7" customWidth="1"/>
    <col min="4576" max="4576" width="3.140625" style="7" customWidth="1"/>
    <col min="4577" max="4577" width="9.140625" style="7"/>
    <col min="4578" max="4578" width="2.85546875" style="7" customWidth="1"/>
    <col min="4579" max="4579" width="3.28515625" style="7" customWidth="1"/>
    <col min="4580" max="4580" width="9.140625" style="7"/>
    <col min="4581" max="4581" width="3.5703125" style="7" customWidth="1"/>
    <col min="4582" max="4582" width="3.7109375" style="7" customWidth="1"/>
    <col min="4583" max="4584" width="9.140625" style="7"/>
    <col min="4585" max="4585" width="35.140625" style="7" customWidth="1"/>
    <col min="4586" max="4803" width="9.140625" style="7"/>
    <col min="4804" max="4804" width="2.85546875" style="7" customWidth="1"/>
    <col min="4805" max="4805" width="3.7109375" style="7" customWidth="1"/>
    <col min="4806" max="4806" width="9.140625" style="7"/>
    <col min="4807" max="4807" width="2.85546875" style="7" customWidth="1"/>
    <col min="4808" max="4808" width="3.7109375" style="7" customWidth="1"/>
    <col min="4809" max="4809" width="9.140625" style="7"/>
    <col min="4810" max="4810" width="2.85546875" style="7" customWidth="1"/>
    <col min="4811" max="4811" width="3.7109375" style="7" customWidth="1"/>
    <col min="4812" max="4812" width="9.140625" style="7"/>
    <col min="4813" max="4813" width="2.85546875" style="7" customWidth="1"/>
    <col min="4814" max="4814" width="3.85546875" style="7" customWidth="1"/>
    <col min="4815" max="4815" width="9.140625" style="7"/>
    <col min="4816" max="4816" width="2.85546875" style="7" customWidth="1"/>
    <col min="4817" max="4817" width="3.85546875" style="7" customWidth="1"/>
    <col min="4818" max="4818" width="9.140625" style="7"/>
    <col min="4819" max="4819" width="2.85546875" style="7" customWidth="1"/>
    <col min="4820" max="4820" width="3.42578125" style="7" customWidth="1"/>
    <col min="4821" max="4821" width="9.140625" style="7"/>
    <col min="4822" max="4822" width="2.85546875" style="7" customWidth="1"/>
    <col min="4823" max="4823" width="3.28515625" style="7" customWidth="1"/>
    <col min="4824" max="4824" width="9.140625" style="7"/>
    <col min="4825" max="4825" width="2.85546875" style="7" customWidth="1"/>
    <col min="4826" max="4826" width="3.140625" style="7" customWidth="1"/>
    <col min="4827" max="4827" width="9.140625" style="7"/>
    <col min="4828" max="4828" width="2.85546875" style="7" customWidth="1"/>
    <col min="4829" max="4829" width="3.140625" style="7" customWidth="1"/>
    <col min="4830" max="4830" width="9.140625" style="7"/>
    <col min="4831" max="4831" width="2.85546875" style="7" customWidth="1"/>
    <col min="4832" max="4832" width="3.140625" style="7" customWidth="1"/>
    <col min="4833" max="4833" width="9.140625" style="7"/>
    <col min="4834" max="4834" width="2.85546875" style="7" customWidth="1"/>
    <col min="4835" max="4835" width="3.28515625" style="7" customWidth="1"/>
    <col min="4836" max="4836" width="9.140625" style="7"/>
    <col min="4837" max="4837" width="3.5703125" style="7" customWidth="1"/>
    <col min="4838" max="4838" width="3.7109375" style="7" customWidth="1"/>
    <col min="4839" max="4840" width="9.140625" style="7"/>
    <col min="4841" max="4841" width="35.140625" style="7" customWidth="1"/>
    <col min="4842" max="5059" width="9.140625" style="7"/>
    <col min="5060" max="5060" width="2.85546875" style="7" customWidth="1"/>
    <col min="5061" max="5061" width="3.7109375" style="7" customWidth="1"/>
    <col min="5062" max="5062" width="9.140625" style="7"/>
    <col min="5063" max="5063" width="2.85546875" style="7" customWidth="1"/>
    <col min="5064" max="5064" width="3.7109375" style="7" customWidth="1"/>
    <col min="5065" max="5065" width="9.140625" style="7"/>
    <col min="5066" max="5066" width="2.85546875" style="7" customWidth="1"/>
    <col min="5067" max="5067" width="3.7109375" style="7" customWidth="1"/>
    <col min="5068" max="5068" width="9.140625" style="7"/>
    <col min="5069" max="5069" width="2.85546875" style="7" customWidth="1"/>
    <col min="5070" max="5070" width="3.85546875" style="7" customWidth="1"/>
    <col min="5071" max="5071" width="9.140625" style="7"/>
    <col min="5072" max="5072" width="2.85546875" style="7" customWidth="1"/>
    <col min="5073" max="5073" width="3.85546875" style="7" customWidth="1"/>
    <col min="5074" max="5074" width="9.140625" style="7"/>
    <col min="5075" max="5075" width="2.85546875" style="7" customWidth="1"/>
    <col min="5076" max="5076" width="3.42578125" style="7" customWidth="1"/>
    <col min="5077" max="5077" width="9.140625" style="7"/>
    <col min="5078" max="5078" width="2.85546875" style="7" customWidth="1"/>
    <col min="5079" max="5079" width="3.28515625" style="7" customWidth="1"/>
    <col min="5080" max="5080" width="9.140625" style="7"/>
    <col min="5081" max="5081" width="2.85546875" style="7" customWidth="1"/>
    <col min="5082" max="5082" width="3.140625" style="7" customWidth="1"/>
    <col min="5083" max="5083" width="9.140625" style="7"/>
    <col min="5084" max="5084" width="2.85546875" style="7" customWidth="1"/>
    <col min="5085" max="5085" width="3.140625" style="7" customWidth="1"/>
    <col min="5086" max="5086" width="9.140625" style="7"/>
    <col min="5087" max="5087" width="2.85546875" style="7" customWidth="1"/>
    <col min="5088" max="5088" width="3.140625" style="7" customWidth="1"/>
    <col min="5089" max="5089" width="9.140625" style="7"/>
    <col min="5090" max="5090" width="2.85546875" style="7" customWidth="1"/>
    <col min="5091" max="5091" width="3.28515625" style="7" customWidth="1"/>
    <col min="5092" max="5092" width="9.140625" style="7"/>
    <col min="5093" max="5093" width="3.5703125" style="7" customWidth="1"/>
    <col min="5094" max="5094" width="3.7109375" style="7" customWidth="1"/>
    <col min="5095" max="5096" width="9.140625" style="7"/>
    <col min="5097" max="5097" width="35.140625" style="7" customWidth="1"/>
    <col min="5098" max="5315" width="9.140625" style="7"/>
    <col min="5316" max="5316" width="2.85546875" style="7" customWidth="1"/>
    <col min="5317" max="5317" width="3.7109375" style="7" customWidth="1"/>
    <col min="5318" max="5318" width="9.140625" style="7"/>
    <col min="5319" max="5319" width="2.85546875" style="7" customWidth="1"/>
    <col min="5320" max="5320" width="3.7109375" style="7" customWidth="1"/>
    <col min="5321" max="5321" width="9.140625" style="7"/>
    <col min="5322" max="5322" width="2.85546875" style="7" customWidth="1"/>
    <col min="5323" max="5323" width="3.7109375" style="7" customWidth="1"/>
    <col min="5324" max="5324" width="9.140625" style="7"/>
    <col min="5325" max="5325" width="2.85546875" style="7" customWidth="1"/>
    <col min="5326" max="5326" width="3.85546875" style="7" customWidth="1"/>
    <col min="5327" max="5327" width="9.140625" style="7"/>
    <col min="5328" max="5328" width="2.85546875" style="7" customWidth="1"/>
    <col min="5329" max="5329" width="3.85546875" style="7" customWidth="1"/>
    <col min="5330" max="5330" width="9.140625" style="7"/>
    <col min="5331" max="5331" width="2.85546875" style="7" customWidth="1"/>
    <col min="5332" max="5332" width="3.42578125" style="7" customWidth="1"/>
    <col min="5333" max="5333" width="9.140625" style="7"/>
    <col min="5334" max="5334" width="2.85546875" style="7" customWidth="1"/>
    <col min="5335" max="5335" width="3.28515625" style="7" customWidth="1"/>
    <col min="5336" max="5336" width="9.140625" style="7"/>
    <col min="5337" max="5337" width="2.85546875" style="7" customWidth="1"/>
    <col min="5338" max="5338" width="3.140625" style="7" customWidth="1"/>
    <col min="5339" max="5339" width="9.140625" style="7"/>
    <col min="5340" max="5340" width="2.85546875" style="7" customWidth="1"/>
    <col min="5341" max="5341" width="3.140625" style="7" customWidth="1"/>
    <col min="5342" max="5342" width="9.140625" style="7"/>
    <col min="5343" max="5343" width="2.85546875" style="7" customWidth="1"/>
    <col min="5344" max="5344" width="3.140625" style="7" customWidth="1"/>
    <col min="5345" max="5345" width="9.140625" style="7"/>
    <col min="5346" max="5346" width="2.85546875" style="7" customWidth="1"/>
    <col min="5347" max="5347" width="3.28515625" style="7" customWidth="1"/>
    <col min="5348" max="5348" width="9.140625" style="7"/>
    <col min="5349" max="5349" width="3.5703125" style="7" customWidth="1"/>
    <col min="5350" max="5350" width="3.7109375" style="7" customWidth="1"/>
    <col min="5351" max="5352" width="9.140625" style="7"/>
    <col min="5353" max="5353" width="35.140625" style="7" customWidth="1"/>
    <col min="5354" max="5571" width="9.140625" style="7"/>
    <col min="5572" max="5572" width="2.85546875" style="7" customWidth="1"/>
    <col min="5573" max="5573" width="3.7109375" style="7" customWidth="1"/>
    <col min="5574" max="5574" width="9.140625" style="7"/>
    <col min="5575" max="5575" width="2.85546875" style="7" customWidth="1"/>
    <col min="5576" max="5576" width="3.7109375" style="7" customWidth="1"/>
    <col min="5577" max="5577" width="9.140625" style="7"/>
    <col min="5578" max="5578" width="2.85546875" style="7" customWidth="1"/>
    <col min="5579" max="5579" width="3.7109375" style="7" customWidth="1"/>
    <col min="5580" max="5580" width="9.140625" style="7"/>
    <col min="5581" max="5581" width="2.85546875" style="7" customWidth="1"/>
    <col min="5582" max="5582" width="3.85546875" style="7" customWidth="1"/>
    <col min="5583" max="5583" width="9.140625" style="7"/>
    <col min="5584" max="5584" width="2.85546875" style="7" customWidth="1"/>
    <col min="5585" max="5585" width="3.85546875" style="7" customWidth="1"/>
    <col min="5586" max="5586" width="9.140625" style="7"/>
    <col min="5587" max="5587" width="2.85546875" style="7" customWidth="1"/>
    <col min="5588" max="5588" width="3.42578125" style="7" customWidth="1"/>
    <col min="5589" max="5589" width="9.140625" style="7"/>
    <col min="5590" max="5590" width="2.85546875" style="7" customWidth="1"/>
    <col min="5591" max="5591" width="3.28515625" style="7" customWidth="1"/>
    <col min="5592" max="5592" width="9.140625" style="7"/>
    <col min="5593" max="5593" width="2.85546875" style="7" customWidth="1"/>
    <col min="5594" max="5594" width="3.140625" style="7" customWidth="1"/>
    <col min="5595" max="5595" width="9.140625" style="7"/>
    <col min="5596" max="5596" width="2.85546875" style="7" customWidth="1"/>
    <col min="5597" max="5597" width="3.140625" style="7" customWidth="1"/>
    <col min="5598" max="5598" width="9.140625" style="7"/>
    <col min="5599" max="5599" width="2.85546875" style="7" customWidth="1"/>
    <col min="5600" max="5600" width="3.140625" style="7" customWidth="1"/>
    <col min="5601" max="5601" width="9.140625" style="7"/>
    <col min="5602" max="5602" width="2.85546875" style="7" customWidth="1"/>
    <col min="5603" max="5603" width="3.28515625" style="7" customWidth="1"/>
    <col min="5604" max="5604" width="9.140625" style="7"/>
    <col min="5605" max="5605" width="3.5703125" style="7" customWidth="1"/>
    <col min="5606" max="5606" width="3.7109375" style="7" customWidth="1"/>
    <col min="5607" max="5608" width="9.140625" style="7"/>
    <col min="5609" max="5609" width="35.140625" style="7" customWidth="1"/>
    <col min="5610" max="5827" width="9.140625" style="7"/>
    <col min="5828" max="5828" width="2.85546875" style="7" customWidth="1"/>
    <col min="5829" max="5829" width="3.7109375" style="7" customWidth="1"/>
    <col min="5830" max="5830" width="9.140625" style="7"/>
    <col min="5831" max="5831" width="2.85546875" style="7" customWidth="1"/>
    <col min="5832" max="5832" width="3.7109375" style="7" customWidth="1"/>
    <col min="5833" max="5833" width="9.140625" style="7"/>
    <col min="5834" max="5834" width="2.85546875" style="7" customWidth="1"/>
    <col min="5835" max="5835" width="3.7109375" style="7" customWidth="1"/>
    <col min="5836" max="5836" width="9.140625" style="7"/>
    <col min="5837" max="5837" width="2.85546875" style="7" customWidth="1"/>
    <col min="5838" max="5838" width="3.85546875" style="7" customWidth="1"/>
    <col min="5839" max="5839" width="9.140625" style="7"/>
    <col min="5840" max="5840" width="2.85546875" style="7" customWidth="1"/>
    <col min="5841" max="5841" width="3.85546875" style="7" customWidth="1"/>
    <col min="5842" max="5842" width="9.140625" style="7"/>
    <col min="5843" max="5843" width="2.85546875" style="7" customWidth="1"/>
    <col min="5844" max="5844" width="3.42578125" style="7" customWidth="1"/>
    <col min="5845" max="5845" width="9.140625" style="7"/>
    <col min="5846" max="5846" width="2.85546875" style="7" customWidth="1"/>
    <col min="5847" max="5847" width="3.28515625" style="7" customWidth="1"/>
    <col min="5848" max="5848" width="9.140625" style="7"/>
    <col min="5849" max="5849" width="2.85546875" style="7" customWidth="1"/>
    <col min="5850" max="5850" width="3.140625" style="7" customWidth="1"/>
    <col min="5851" max="5851" width="9.140625" style="7"/>
    <col min="5852" max="5852" width="2.85546875" style="7" customWidth="1"/>
    <col min="5853" max="5853" width="3.140625" style="7" customWidth="1"/>
    <col min="5854" max="5854" width="9.140625" style="7"/>
    <col min="5855" max="5855" width="2.85546875" style="7" customWidth="1"/>
    <col min="5856" max="5856" width="3.140625" style="7" customWidth="1"/>
    <col min="5857" max="5857" width="9.140625" style="7"/>
    <col min="5858" max="5858" width="2.85546875" style="7" customWidth="1"/>
    <col min="5859" max="5859" width="3.28515625" style="7" customWidth="1"/>
    <col min="5860" max="5860" width="9.140625" style="7"/>
    <col min="5861" max="5861" width="3.5703125" style="7" customWidth="1"/>
    <col min="5862" max="5862" width="3.7109375" style="7" customWidth="1"/>
    <col min="5863" max="5864" width="9.140625" style="7"/>
    <col min="5865" max="5865" width="35.140625" style="7" customWidth="1"/>
    <col min="5866" max="6083" width="9.140625" style="7"/>
    <col min="6084" max="6084" width="2.85546875" style="7" customWidth="1"/>
    <col min="6085" max="6085" width="3.7109375" style="7" customWidth="1"/>
    <col min="6086" max="6086" width="9.140625" style="7"/>
    <col min="6087" max="6087" width="2.85546875" style="7" customWidth="1"/>
    <col min="6088" max="6088" width="3.7109375" style="7" customWidth="1"/>
    <col min="6089" max="6089" width="9.140625" style="7"/>
    <col min="6090" max="6090" width="2.85546875" style="7" customWidth="1"/>
    <col min="6091" max="6091" width="3.7109375" style="7" customWidth="1"/>
    <col min="6092" max="6092" width="9.140625" style="7"/>
    <col min="6093" max="6093" width="2.85546875" style="7" customWidth="1"/>
    <col min="6094" max="6094" width="3.85546875" style="7" customWidth="1"/>
    <col min="6095" max="6095" width="9.140625" style="7"/>
    <col min="6096" max="6096" width="2.85546875" style="7" customWidth="1"/>
    <col min="6097" max="6097" width="3.85546875" style="7" customWidth="1"/>
    <col min="6098" max="6098" width="9.140625" style="7"/>
    <col min="6099" max="6099" width="2.85546875" style="7" customWidth="1"/>
    <col min="6100" max="6100" width="3.42578125" style="7" customWidth="1"/>
    <col min="6101" max="6101" width="9.140625" style="7"/>
    <col min="6102" max="6102" width="2.85546875" style="7" customWidth="1"/>
    <col min="6103" max="6103" width="3.28515625" style="7" customWidth="1"/>
    <col min="6104" max="6104" width="9.140625" style="7"/>
    <col min="6105" max="6105" width="2.85546875" style="7" customWidth="1"/>
    <col min="6106" max="6106" width="3.140625" style="7" customWidth="1"/>
    <col min="6107" max="6107" width="9.140625" style="7"/>
    <col min="6108" max="6108" width="2.85546875" style="7" customWidth="1"/>
    <col min="6109" max="6109" width="3.140625" style="7" customWidth="1"/>
    <col min="6110" max="6110" width="9.140625" style="7"/>
    <col min="6111" max="6111" width="2.85546875" style="7" customWidth="1"/>
    <col min="6112" max="6112" width="3.140625" style="7" customWidth="1"/>
    <col min="6113" max="6113" width="9.140625" style="7"/>
    <col min="6114" max="6114" width="2.85546875" style="7" customWidth="1"/>
    <col min="6115" max="6115" width="3.28515625" style="7" customWidth="1"/>
    <col min="6116" max="6116" width="9.140625" style="7"/>
    <col min="6117" max="6117" width="3.5703125" style="7" customWidth="1"/>
    <col min="6118" max="6118" width="3.7109375" style="7" customWidth="1"/>
    <col min="6119" max="6120" width="9.140625" style="7"/>
    <col min="6121" max="6121" width="35.140625" style="7" customWidth="1"/>
    <col min="6122" max="6339" width="9.140625" style="7"/>
    <col min="6340" max="6340" width="2.85546875" style="7" customWidth="1"/>
    <col min="6341" max="6341" width="3.7109375" style="7" customWidth="1"/>
    <col min="6342" max="6342" width="9.140625" style="7"/>
    <col min="6343" max="6343" width="2.85546875" style="7" customWidth="1"/>
    <col min="6344" max="6344" width="3.7109375" style="7" customWidth="1"/>
    <col min="6345" max="6345" width="9.140625" style="7"/>
    <col min="6346" max="6346" width="2.85546875" style="7" customWidth="1"/>
    <col min="6347" max="6347" width="3.7109375" style="7" customWidth="1"/>
    <col min="6348" max="6348" width="9.140625" style="7"/>
    <col min="6349" max="6349" width="2.85546875" style="7" customWidth="1"/>
    <col min="6350" max="6350" width="3.85546875" style="7" customWidth="1"/>
    <col min="6351" max="6351" width="9.140625" style="7"/>
    <col min="6352" max="6352" width="2.85546875" style="7" customWidth="1"/>
    <col min="6353" max="6353" width="3.85546875" style="7" customWidth="1"/>
    <col min="6354" max="6354" width="9.140625" style="7"/>
    <col min="6355" max="6355" width="2.85546875" style="7" customWidth="1"/>
    <col min="6356" max="6356" width="3.42578125" style="7" customWidth="1"/>
    <col min="6357" max="6357" width="9.140625" style="7"/>
    <col min="6358" max="6358" width="2.85546875" style="7" customWidth="1"/>
    <col min="6359" max="6359" width="3.28515625" style="7" customWidth="1"/>
    <col min="6360" max="6360" width="9.140625" style="7"/>
    <col min="6361" max="6361" width="2.85546875" style="7" customWidth="1"/>
    <col min="6362" max="6362" width="3.140625" style="7" customWidth="1"/>
    <col min="6363" max="6363" width="9.140625" style="7"/>
    <col min="6364" max="6364" width="2.85546875" style="7" customWidth="1"/>
    <col min="6365" max="6365" width="3.140625" style="7" customWidth="1"/>
    <col min="6366" max="6366" width="9.140625" style="7"/>
    <col min="6367" max="6367" width="2.85546875" style="7" customWidth="1"/>
    <col min="6368" max="6368" width="3.140625" style="7" customWidth="1"/>
    <col min="6369" max="6369" width="9.140625" style="7"/>
    <col min="6370" max="6370" width="2.85546875" style="7" customWidth="1"/>
    <col min="6371" max="6371" width="3.28515625" style="7" customWidth="1"/>
    <col min="6372" max="6372" width="9.140625" style="7"/>
    <col min="6373" max="6373" width="3.5703125" style="7" customWidth="1"/>
    <col min="6374" max="6374" width="3.7109375" style="7" customWidth="1"/>
    <col min="6375" max="6376" width="9.140625" style="7"/>
    <col min="6377" max="6377" width="35.140625" style="7" customWidth="1"/>
    <col min="6378" max="6595" width="9.140625" style="7"/>
    <col min="6596" max="6596" width="2.85546875" style="7" customWidth="1"/>
    <col min="6597" max="6597" width="3.7109375" style="7" customWidth="1"/>
    <col min="6598" max="6598" width="9.140625" style="7"/>
    <col min="6599" max="6599" width="2.85546875" style="7" customWidth="1"/>
    <col min="6600" max="6600" width="3.7109375" style="7" customWidth="1"/>
    <col min="6601" max="6601" width="9.140625" style="7"/>
    <col min="6602" max="6602" width="2.85546875" style="7" customWidth="1"/>
    <col min="6603" max="6603" width="3.7109375" style="7" customWidth="1"/>
    <col min="6604" max="6604" width="9.140625" style="7"/>
    <col min="6605" max="6605" width="2.85546875" style="7" customWidth="1"/>
    <col min="6606" max="6606" width="3.85546875" style="7" customWidth="1"/>
    <col min="6607" max="6607" width="9.140625" style="7"/>
    <col min="6608" max="6608" width="2.85546875" style="7" customWidth="1"/>
    <col min="6609" max="6609" width="3.85546875" style="7" customWidth="1"/>
    <col min="6610" max="6610" width="9.140625" style="7"/>
    <col min="6611" max="6611" width="2.85546875" style="7" customWidth="1"/>
    <col min="6612" max="6612" width="3.42578125" style="7" customWidth="1"/>
    <col min="6613" max="6613" width="9.140625" style="7"/>
    <col min="6614" max="6614" width="2.85546875" style="7" customWidth="1"/>
    <col min="6615" max="6615" width="3.28515625" style="7" customWidth="1"/>
    <col min="6616" max="6616" width="9.140625" style="7"/>
    <col min="6617" max="6617" width="2.85546875" style="7" customWidth="1"/>
    <col min="6618" max="6618" width="3.140625" style="7" customWidth="1"/>
    <col min="6619" max="6619" width="9.140625" style="7"/>
    <col min="6620" max="6620" width="2.85546875" style="7" customWidth="1"/>
    <col min="6621" max="6621" width="3.140625" style="7" customWidth="1"/>
    <col min="6622" max="6622" width="9.140625" style="7"/>
    <col min="6623" max="6623" width="2.85546875" style="7" customWidth="1"/>
    <col min="6624" max="6624" width="3.140625" style="7" customWidth="1"/>
    <col min="6625" max="6625" width="9.140625" style="7"/>
    <col min="6626" max="6626" width="2.85546875" style="7" customWidth="1"/>
    <col min="6627" max="6627" width="3.28515625" style="7" customWidth="1"/>
    <col min="6628" max="6628" width="9.140625" style="7"/>
    <col min="6629" max="6629" width="3.5703125" style="7" customWidth="1"/>
    <col min="6630" max="6630" width="3.7109375" style="7" customWidth="1"/>
    <col min="6631" max="6632" width="9.140625" style="7"/>
    <col min="6633" max="6633" width="35.140625" style="7" customWidth="1"/>
    <col min="6634" max="6851" width="9.140625" style="7"/>
    <col min="6852" max="6852" width="2.85546875" style="7" customWidth="1"/>
    <col min="6853" max="6853" width="3.7109375" style="7" customWidth="1"/>
    <col min="6854" max="6854" width="9.140625" style="7"/>
    <col min="6855" max="6855" width="2.85546875" style="7" customWidth="1"/>
    <col min="6856" max="6856" width="3.7109375" style="7" customWidth="1"/>
    <col min="6857" max="6857" width="9.140625" style="7"/>
    <col min="6858" max="6858" width="2.85546875" style="7" customWidth="1"/>
    <col min="6859" max="6859" width="3.7109375" style="7" customWidth="1"/>
    <col min="6860" max="6860" width="9.140625" style="7"/>
    <col min="6861" max="6861" width="2.85546875" style="7" customWidth="1"/>
    <col min="6862" max="6862" width="3.85546875" style="7" customWidth="1"/>
    <col min="6863" max="6863" width="9.140625" style="7"/>
    <col min="6864" max="6864" width="2.85546875" style="7" customWidth="1"/>
    <col min="6865" max="6865" width="3.85546875" style="7" customWidth="1"/>
    <col min="6866" max="6866" width="9.140625" style="7"/>
    <col min="6867" max="6867" width="2.85546875" style="7" customWidth="1"/>
    <col min="6868" max="6868" width="3.42578125" style="7" customWidth="1"/>
    <col min="6869" max="6869" width="9.140625" style="7"/>
    <col min="6870" max="6870" width="2.85546875" style="7" customWidth="1"/>
    <col min="6871" max="6871" width="3.28515625" style="7" customWidth="1"/>
    <col min="6872" max="6872" width="9.140625" style="7"/>
    <col min="6873" max="6873" width="2.85546875" style="7" customWidth="1"/>
    <col min="6874" max="6874" width="3.140625" style="7" customWidth="1"/>
    <col min="6875" max="6875" width="9.140625" style="7"/>
    <col min="6876" max="6876" width="2.85546875" style="7" customWidth="1"/>
    <col min="6877" max="6877" width="3.140625" style="7" customWidth="1"/>
    <col min="6878" max="6878" width="9.140625" style="7"/>
    <col min="6879" max="6879" width="2.85546875" style="7" customWidth="1"/>
    <col min="6880" max="6880" width="3.140625" style="7" customWidth="1"/>
    <col min="6881" max="6881" width="9.140625" style="7"/>
    <col min="6882" max="6882" width="2.85546875" style="7" customWidth="1"/>
    <col min="6883" max="6883" width="3.28515625" style="7" customWidth="1"/>
    <col min="6884" max="6884" width="9.140625" style="7"/>
    <col min="6885" max="6885" width="3.5703125" style="7" customWidth="1"/>
    <col min="6886" max="6886" width="3.7109375" style="7" customWidth="1"/>
    <col min="6887" max="6888" width="9.140625" style="7"/>
    <col min="6889" max="6889" width="35.140625" style="7" customWidth="1"/>
    <col min="6890" max="7107" width="9.140625" style="7"/>
    <col min="7108" max="7108" width="2.85546875" style="7" customWidth="1"/>
    <col min="7109" max="7109" width="3.7109375" style="7" customWidth="1"/>
    <col min="7110" max="7110" width="9.140625" style="7"/>
    <col min="7111" max="7111" width="2.85546875" style="7" customWidth="1"/>
    <col min="7112" max="7112" width="3.7109375" style="7" customWidth="1"/>
    <col min="7113" max="7113" width="9.140625" style="7"/>
    <col min="7114" max="7114" width="2.85546875" style="7" customWidth="1"/>
    <col min="7115" max="7115" width="3.7109375" style="7" customWidth="1"/>
    <col min="7116" max="7116" width="9.140625" style="7"/>
    <col min="7117" max="7117" width="2.85546875" style="7" customWidth="1"/>
    <col min="7118" max="7118" width="3.85546875" style="7" customWidth="1"/>
    <col min="7119" max="7119" width="9.140625" style="7"/>
    <col min="7120" max="7120" width="2.85546875" style="7" customWidth="1"/>
    <col min="7121" max="7121" width="3.85546875" style="7" customWidth="1"/>
    <col min="7122" max="7122" width="9.140625" style="7"/>
    <col min="7123" max="7123" width="2.85546875" style="7" customWidth="1"/>
    <col min="7124" max="7124" width="3.42578125" style="7" customWidth="1"/>
    <col min="7125" max="7125" width="9.140625" style="7"/>
    <col min="7126" max="7126" width="2.85546875" style="7" customWidth="1"/>
    <col min="7127" max="7127" width="3.28515625" style="7" customWidth="1"/>
    <col min="7128" max="7128" width="9.140625" style="7"/>
    <col min="7129" max="7129" width="2.85546875" style="7" customWidth="1"/>
    <col min="7130" max="7130" width="3.140625" style="7" customWidth="1"/>
    <col min="7131" max="7131" width="9.140625" style="7"/>
    <col min="7132" max="7132" width="2.85546875" style="7" customWidth="1"/>
    <col min="7133" max="7133" width="3.140625" style="7" customWidth="1"/>
    <col min="7134" max="7134" width="9.140625" style="7"/>
    <col min="7135" max="7135" width="2.85546875" style="7" customWidth="1"/>
    <col min="7136" max="7136" width="3.140625" style="7" customWidth="1"/>
    <col min="7137" max="7137" width="9.140625" style="7"/>
    <col min="7138" max="7138" width="2.85546875" style="7" customWidth="1"/>
    <col min="7139" max="7139" width="3.28515625" style="7" customWidth="1"/>
    <col min="7140" max="7140" width="9.140625" style="7"/>
    <col min="7141" max="7141" width="3.5703125" style="7" customWidth="1"/>
    <col min="7142" max="7142" width="3.7109375" style="7" customWidth="1"/>
    <col min="7143" max="7144" width="9.140625" style="7"/>
    <col min="7145" max="7145" width="35.140625" style="7" customWidth="1"/>
    <col min="7146" max="7363" width="9.140625" style="7"/>
    <col min="7364" max="7364" width="2.85546875" style="7" customWidth="1"/>
    <col min="7365" max="7365" width="3.7109375" style="7" customWidth="1"/>
    <col min="7366" max="7366" width="9.140625" style="7"/>
    <col min="7367" max="7367" width="2.85546875" style="7" customWidth="1"/>
    <col min="7368" max="7368" width="3.7109375" style="7" customWidth="1"/>
    <col min="7369" max="7369" width="9.140625" style="7"/>
    <col min="7370" max="7370" width="2.85546875" style="7" customWidth="1"/>
    <col min="7371" max="7371" width="3.7109375" style="7" customWidth="1"/>
    <col min="7372" max="7372" width="9.140625" style="7"/>
    <col min="7373" max="7373" width="2.85546875" style="7" customWidth="1"/>
    <col min="7374" max="7374" width="3.85546875" style="7" customWidth="1"/>
    <col min="7375" max="7375" width="9.140625" style="7"/>
    <col min="7376" max="7376" width="2.85546875" style="7" customWidth="1"/>
    <col min="7377" max="7377" width="3.85546875" style="7" customWidth="1"/>
    <col min="7378" max="7378" width="9.140625" style="7"/>
    <col min="7379" max="7379" width="2.85546875" style="7" customWidth="1"/>
    <col min="7380" max="7380" width="3.42578125" style="7" customWidth="1"/>
    <col min="7381" max="7381" width="9.140625" style="7"/>
    <col min="7382" max="7382" width="2.85546875" style="7" customWidth="1"/>
    <col min="7383" max="7383" width="3.28515625" style="7" customWidth="1"/>
    <col min="7384" max="7384" width="9.140625" style="7"/>
    <col min="7385" max="7385" width="2.85546875" style="7" customWidth="1"/>
    <col min="7386" max="7386" width="3.140625" style="7" customWidth="1"/>
    <col min="7387" max="7387" width="9.140625" style="7"/>
    <col min="7388" max="7388" width="2.85546875" style="7" customWidth="1"/>
    <col min="7389" max="7389" width="3.140625" style="7" customWidth="1"/>
    <col min="7390" max="7390" width="9.140625" style="7"/>
    <col min="7391" max="7391" width="2.85546875" style="7" customWidth="1"/>
    <col min="7392" max="7392" width="3.140625" style="7" customWidth="1"/>
    <col min="7393" max="7393" width="9.140625" style="7"/>
    <col min="7394" max="7394" width="2.85546875" style="7" customWidth="1"/>
    <col min="7395" max="7395" width="3.28515625" style="7" customWidth="1"/>
    <col min="7396" max="7396" width="9.140625" style="7"/>
    <col min="7397" max="7397" width="3.5703125" style="7" customWidth="1"/>
    <col min="7398" max="7398" width="3.7109375" style="7" customWidth="1"/>
    <col min="7399" max="7400" width="9.140625" style="7"/>
    <col min="7401" max="7401" width="35.140625" style="7" customWidth="1"/>
    <col min="7402" max="7619" width="9.140625" style="7"/>
    <col min="7620" max="7620" width="2.85546875" style="7" customWidth="1"/>
    <col min="7621" max="7621" width="3.7109375" style="7" customWidth="1"/>
    <col min="7622" max="7622" width="9.140625" style="7"/>
    <col min="7623" max="7623" width="2.85546875" style="7" customWidth="1"/>
    <col min="7624" max="7624" width="3.7109375" style="7" customWidth="1"/>
    <col min="7625" max="7625" width="9.140625" style="7"/>
    <col min="7626" max="7626" width="2.85546875" style="7" customWidth="1"/>
    <col min="7627" max="7627" width="3.7109375" style="7" customWidth="1"/>
    <col min="7628" max="7628" width="9.140625" style="7"/>
    <col min="7629" max="7629" width="2.85546875" style="7" customWidth="1"/>
    <col min="7630" max="7630" width="3.85546875" style="7" customWidth="1"/>
    <col min="7631" max="7631" width="9.140625" style="7"/>
    <col min="7632" max="7632" width="2.85546875" style="7" customWidth="1"/>
    <col min="7633" max="7633" width="3.85546875" style="7" customWidth="1"/>
    <col min="7634" max="7634" width="9.140625" style="7"/>
    <col min="7635" max="7635" width="2.85546875" style="7" customWidth="1"/>
    <col min="7636" max="7636" width="3.42578125" style="7" customWidth="1"/>
    <col min="7637" max="7637" width="9.140625" style="7"/>
    <col min="7638" max="7638" width="2.85546875" style="7" customWidth="1"/>
    <col min="7639" max="7639" width="3.28515625" style="7" customWidth="1"/>
    <col min="7640" max="7640" width="9.140625" style="7"/>
    <col min="7641" max="7641" width="2.85546875" style="7" customWidth="1"/>
    <col min="7642" max="7642" width="3.140625" style="7" customWidth="1"/>
    <col min="7643" max="7643" width="9.140625" style="7"/>
    <col min="7644" max="7644" width="2.85546875" style="7" customWidth="1"/>
    <col min="7645" max="7645" width="3.140625" style="7" customWidth="1"/>
    <col min="7646" max="7646" width="9.140625" style="7"/>
    <col min="7647" max="7647" width="2.85546875" style="7" customWidth="1"/>
    <col min="7648" max="7648" width="3.140625" style="7" customWidth="1"/>
    <col min="7649" max="7649" width="9.140625" style="7"/>
    <col min="7650" max="7650" width="2.85546875" style="7" customWidth="1"/>
    <col min="7651" max="7651" width="3.28515625" style="7" customWidth="1"/>
    <col min="7652" max="7652" width="9.140625" style="7"/>
    <col min="7653" max="7653" width="3.5703125" style="7" customWidth="1"/>
    <col min="7654" max="7654" width="3.7109375" style="7" customWidth="1"/>
    <col min="7655" max="7656" width="9.140625" style="7"/>
    <col min="7657" max="7657" width="35.140625" style="7" customWidth="1"/>
    <col min="7658" max="7875" width="9.140625" style="7"/>
    <col min="7876" max="7876" width="2.85546875" style="7" customWidth="1"/>
    <col min="7877" max="7877" width="3.7109375" style="7" customWidth="1"/>
    <col min="7878" max="7878" width="9.140625" style="7"/>
    <col min="7879" max="7879" width="2.85546875" style="7" customWidth="1"/>
    <col min="7880" max="7880" width="3.7109375" style="7" customWidth="1"/>
    <col min="7881" max="7881" width="9.140625" style="7"/>
    <col min="7882" max="7882" width="2.85546875" style="7" customWidth="1"/>
    <col min="7883" max="7883" width="3.7109375" style="7" customWidth="1"/>
    <col min="7884" max="7884" width="9.140625" style="7"/>
    <col min="7885" max="7885" width="2.85546875" style="7" customWidth="1"/>
    <col min="7886" max="7886" width="3.85546875" style="7" customWidth="1"/>
    <col min="7887" max="7887" width="9.140625" style="7"/>
    <col min="7888" max="7888" width="2.85546875" style="7" customWidth="1"/>
    <col min="7889" max="7889" width="3.85546875" style="7" customWidth="1"/>
    <col min="7890" max="7890" width="9.140625" style="7"/>
    <col min="7891" max="7891" width="2.85546875" style="7" customWidth="1"/>
    <col min="7892" max="7892" width="3.42578125" style="7" customWidth="1"/>
    <col min="7893" max="7893" width="9.140625" style="7"/>
    <col min="7894" max="7894" width="2.85546875" style="7" customWidth="1"/>
    <col min="7895" max="7895" width="3.28515625" style="7" customWidth="1"/>
    <col min="7896" max="7896" width="9.140625" style="7"/>
    <col min="7897" max="7897" width="2.85546875" style="7" customWidth="1"/>
    <col min="7898" max="7898" width="3.140625" style="7" customWidth="1"/>
    <col min="7899" max="7899" width="9.140625" style="7"/>
    <col min="7900" max="7900" width="2.85546875" style="7" customWidth="1"/>
    <col min="7901" max="7901" width="3.140625" style="7" customWidth="1"/>
    <col min="7902" max="7902" width="9.140625" style="7"/>
    <col min="7903" max="7903" width="2.85546875" style="7" customWidth="1"/>
    <col min="7904" max="7904" width="3.140625" style="7" customWidth="1"/>
    <col min="7905" max="7905" width="9.140625" style="7"/>
    <col min="7906" max="7906" width="2.85546875" style="7" customWidth="1"/>
    <col min="7907" max="7907" width="3.28515625" style="7" customWidth="1"/>
    <col min="7908" max="7908" width="9.140625" style="7"/>
    <col min="7909" max="7909" width="3.5703125" style="7" customWidth="1"/>
    <col min="7910" max="7910" width="3.7109375" style="7" customWidth="1"/>
    <col min="7911" max="7912" width="9.140625" style="7"/>
    <col min="7913" max="7913" width="35.140625" style="7" customWidth="1"/>
    <col min="7914" max="8131" width="9.140625" style="7"/>
    <col min="8132" max="8132" width="2.85546875" style="7" customWidth="1"/>
    <col min="8133" max="8133" width="3.7109375" style="7" customWidth="1"/>
    <col min="8134" max="8134" width="9.140625" style="7"/>
    <col min="8135" max="8135" width="2.85546875" style="7" customWidth="1"/>
    <col min="8136" max="8136" width="3.7109375" style="7" customWidth="1"/>
    <col min="8137" max="8137" width="9.140625" style="7"/>
    <col min="8138" max="8138" width="2.85546875" style="7" customWidth="1"/>
    <col min="8139" max="8139" width="3.7109375" style="7" customWidth="1"/>
    <col min="8140" max="8140" width="9.140625" style="7"/>
    <col min="8141" max="8141" width="2.85546875" style="7" customWidth="1"/>
    <col min="8142" max="8142" width="3.85546875" style="7" customWidth="1"/>
    <col min="8143" max="8143" width="9.140625" style="7"/>
    <col min="8144" max="8144" width="2.85546875" style="7" customWidth="1"/>
    <col min="8145" max="8145" width="3.85546875" style="7" customWidth="1"/>
    <col min="8146" max="8146" width="9.140625" style="7"/>
    <col min="8147" max="8147" width="2.85546875" style="7" customWidth="1"/>
    <col min="8148" max="8148" width="3.42578125" style="7" customWidth="1"/>
    <col min="8149" max="8149" width="9.140625" style="7"/>
    <col min="8150" max="8150" width="2.85546875" style="7" customWidth="1"/>
    <col min="8151" max="8151" width="3.28515625" style="7" customWidth="1"/>
    <col min="8152" max="8152" width="9.140625" style="7"/>
    <col min="8153" max="8153" width="2.85546875" style="7" customWidth="1"/>
    <col min="8154" max="8154" width="3.140625" style="7" customWidth="1"/>
    <col min="8155" max="8155" width="9.140625" style="7"/>
    <col min="8156" max="8156" width="2.85546875" style="7" customWidth="1"/>
    <col min="8157" max="8157" width="3.140625" style="7" customWidth="1"/>
    <col min="8158" max="8158" width="9.140625" style="7"/>
    <col min="8159" max="8159" width="2.85546875" style="7" customWidth="1"/>
    <col min="8160" max="8160" width="3.140625" style="7" customWidth="1"/>
    <col min="8161" max="8161" width="9.140625" style="7"/>
    <col min="8162" max="8162" width="2.85546875" style="7" customWidth="1"/>
    <col min="8163" max="8163" width="3.28515625" style="7" customWidth="1"/>
    <col min="8164" max="8164" width="9.140625" style="7"/>
    <col min="8165" max="8165" width="3.5703125" style="7" customWidth="1"/>
    <col min="8166" max="8166" width="3.7109375" style="7" customWidth="1"/>
    <col min="8167" max="8168" width="9.140625" style="7"/>
    <col min="8169" max="8169" width="35.140625" style="7" customWidth="1"/>
    <col min="8170" max="8387" width="9.140625" style="7"/>
    <col min="8388" max="8388" width="2.85546875" style="7" customWidth="1"/>
    <col min="8389" max="8389" width="3.7109375" style="7" customWidth="1"/>
    <col min="8390" max="8390" width="9.140625" style="7"/>
    <col min="8391" max="8391" width="2.85546875" style="7" customWidth="1"/>
    <col min="8392" max="8392" width="3.7109375" style="7" customWidth="1"/>
    <col min="8393" max="8393" width="9.140625" style="7"/>
    <col min="8394" max="8394" width="2.85546875" style="7" customWidth="1"/>
    <col min="8395" max="8395" width="3.7109375" style="7" customWidth="1"/>
    <col min="8396" max="8396" width="9.140625" style="7"/>
    <col min="8397" max="8397" width="2.85546875" style="7" customWidth="1"/>
    <col min="8398" max="8398" width="3.85546875" style="7" customWidth="1"/>
    <col min="8399" max="8399" width="9.140625" style="7"/>
    <col min="8400" max="8400" width="2.85546875" style="7" customWidth="1"/>
    <col min="8401" max="8401" width="3.85546875" style="7" customWidth="1"/>
    <col min="8402" max="8402" width="9.140625" style="7"/>
    <col min="8403" max="8403" width="2.85546875" style="7" customWidth="1"/>
    <col min="8404" max="8404" width="3.42578125" style="7" customWidth="1"/>
    <col min="8405" max="8405" width="9.140625" style="7"/>
    <col min="8406" max="8406" width="2.85546875" style="7" customWidth="1"/>
    <col min="8407" max="8407" width="3.28515625" style="7" customWidth="1"/>
    <col min="8408" max="8408" width="9.140625" style="7"/>
    <col min="8409" max="8409" width="2.85546875" style="7" customWidth="1"/>
    <col min="8410" max="8410" width="3.140625" style="7" customWidth="1"/>
    <col min="8411" max="8411" width="9.140625" style="7"/>
    <col min="8412" max="8412" width="2.85546875" style="7" customWidth="1"/>
    <col min="8413" max="8413" width="3.140625" style="7" customWidth="1"/>
    <col min="8414" max="8414" width="9.140625" style="7"/>
    <col min="8415" max="8415" width="2.85546875" style="7" customWidth="1"/>
    <col min="8416" max="8416" width="3.140625" style="7" customWidth="1"/>
    <col min="8417" max="8417" width="9.140625" style="7"/>
    <col min="8418" max="8418" width="2.85546875" style="7" customWidth="1"/>
    <col min="8419" max="8419" width="3.28515625" style="7" customWidth="1"/>
    <col min="8420" max="8420" width="9.140625" style="7"/>
    <col min="8421" max="8421" width="3.5703125" style="7" customWidth="1"/>
    <col min="8422" max="8422" width="3.7109375" style="7" customWidth="1"/>
    <col min="8423" max="8424" width="9.140625" style="7"/>
    <col min="8425" max="8425" width="35.140625" style="7" customWidth="1"/>
    <col min="8426" max="8643" width="9.140625" style="7"/>
    <col min="8644" max="8644" width="2.85546875" style="7" customWidth="1"/>
    <col min="8645" max="8645" width="3.7109375" style="7" customWidth="1"/>
    <col min="8646" max="8646" width="9.140625" style="7"/>
    <col min="8647" max="8647" width="2.85546875" style="7" customWidth="1"/>
    <col min="8648" max="8648" width="3.7109375" style="7" customWidth="1"/>
    <col min="8649" max="8649" width="9.140625" style="7"/>
    <col min="8650" max="8650" width="2.85546875" style="7" customWidth="1"/>
    <col min="8651" max="8651" width="3.7109375" style="7" customWidth="1"/>
    <col min="8652" max="8652" width="9.140625" style="7"/>
    <col min="8653" max="8653" width="2.85546875" style="7" customWidth="1"/>
    <col min="8654" max="8654" width="3.85546875" style="7" customWidth="1"/>
    <col min="8655" max="8655" width="9.140625" style="7"/>
    <col min="8656" max="8656" width="2.85546875" style="7" customWidth="1"/>
    <col min="8657" max="8657" width="3.85546875" style="7" customWidth="1"/>
    <col min="8658" max="8658" width="9.140625" style="7"/>
    <col min="8659" max="8659" width="2.85546875" style="7" customWidth="1"/>
    <col min="8660" max="8660" width="3.42578125" style="7" customWidth="1"/>
    <col min="8661" max="8661" width="9.140625" style="7"/>
    <col min="8662" max="8662" width="2.85546875" style="7" customWidth="1"/>
    <col min="8663" max="8663" width="3.28515625" style="7" customWidth="1"/>
    <col min="8664" max="8664" width="9.140625" style="7"/>
    <col min="8665" max="8665" width="2.85546875" style="7" customWidth="1"/>
    <col min="8666" max="8666" width="3.140625" style="7" customWidth="1"/>
    <col min="8667" max="8667" width="9.140625" style="7"/>
    <col min="8668" max="8668" width="2.85546875" style="7" customWidth="1"/>
    <col min="8669" max="8669" width="3.140625" style="7" customWidth="1"/>
    <col min="8670" max="8670" width="9.140625" style="7"/>
    <col min="8671" max="8671" width="2.85546875" style="7" customWidth="1"/>
    <col min="8672" max="8672" width="3.140625" style="7" customWidth="1"/>
    <col min="8673" max="8673" width="9.140625" style="7"/>
    <col min="8674" max="8674" width="2.85546875" style="7" customWidth="1"/>
    <col min="8675" max="8675" width="3.28515625" style="7" customWidth="1"/>
    <col min="8676" max="8676" width="9.140625" style="7"/>
    <col min="8677" max="8677" width="3.5703125" style="7" customWidth="1"/>
    <col min="8678" max="8678" width="3.7109375" style="7" customWidth="1"/>
    <col min="8679" max="8680" width="9.140625" style="7"/>
    <col min="8681" max="8681" width="35.140625" style="7" customWidth="1"/>
    <col min="8682" max="8899" width="9.140625" style="7"/>
    <col min="8900" max="8900" width="2.85546875" style="7" customWidth="1"/>
    <col min="8901" max="8901" width="3.7109375" style="7" customWidth="1"/>
    <col min="8902" max="8902" width="9.140625" style="7"/>
    <col min="8903" max="8903" width="2.85546875" style="7" customWidth="1"/>
    <col min="8904" max="8904" width="3.7109375" style="7" customWidth="1"/>
    <col min="8905" max="8905" width="9.140625" style="7"/>
    <col min="8906" max="8906" width="2.85546875" style="7" customWidth="1"/>
    <col min="8907" max="8907" width="3.7109375" style="7" customWidth="1"/>
    <col min="8908" max="8908" width="9.140625" style="7"/>
    <col min="8909" max="8909" width="2.85546875" style="7" customWidth="1"/>
    <col min="8910" max="8910" width="3.85546875" style="7" customWidth="1"/>
    <col min="8911" max="8911" width="9.140625" style="7"/>
    <col min="8912" max="8912" width="2.85546875" style="7" customWidth="1"/>
    <col min="8913" max="8913" width="3.85546875" style="7" customWidth="1"/>
    <col min="8914" max="8914" width="9.140625" style="7"/>
    <col min="8915" max="8915" width="2.85546875" style="7" customWidth="1"/>
    <col min="8916" max="8916" width="3.42578125" style="7" customWidth="1"/>
    <col min="8917" max="8917" width="9.140625" style="7"/>
    <col min="8918" max="8918" width="2.85546875" style="7" customWidth="1"/>
    <col min="8919" max="8919" width="3.28515625" style="7" customWidth="1"/>
    <col min="8920" max="8920" width="9.140625" style="7"/>
    <col min="8921" max="8921" width="2.85546875" style="7" customWidth="1"/>
    <col min="8922" max="8922" width="3.140625" style="7" customWidth="1"/>
    <col min="8923" max="8923" width="9.140625" style="7"/>
    <col min="8924" max="8924" width="2.85546875" style="7" customWidth="1"/>
    <col min="8925" max="8925" width="3.140625" style="7" customWidth="1"/>
    <col min="8926" max="8926" width="9.140625" style="7"/>
    <col min="8927" max="8927" width="2.85546875" style="7" customWidth="1"/>
    <col min="8928" max="8928" width="3.140625" style="7" customWidth="1"/>
    <col min="8929" max="8929" width="9.140625" style="7"/>
    <col min="8930" max="8930" width="2.85546875" style="7" customWidth="1"/>
    <col min="8931" max="8931" width="3.28515625" style="7" customWidth="1"/>
    <col min="8932" max="8932" width="9.140625" style="7"/>
    <col min="8933" max="8933" width="3.5703125" style="7" customWidth="1"/>
    <col min="8934" max="8934" width="3.7109375" style="7" customWidth="1"/>
    <col min="8935" max="8936" width="9.140625" style="7"/>
    <col min="8937" max="8937" width="35.140625" style="7" customWidth="1"/>
    <col min="8938" max="9155" width="9.140625" style="7"/>
    <col min="9156" max="9156" width="2.85546875" style="7" customWidth="1"/>
    <col min="9157" max="9157" width="3.7109375" style="7" customWidth="1"/>
    <col min="9158" max="9158" width="9.140625" style="7"/>
    <col min="9159" max="9159" width="2.85546875" style="7" customWidth="1"/>
    <col min="9160" max="9160" width="3.7109375" style="7" customWidth="1"/>
    <col min="9161" max="9161" width="9.140625" style="7"/>
    <col min="9162" max="9162" width="2.85546875" style="7" customWidth="1"/>
    <col min="9163" max="9163" width="3.7109375" style="7" customWidth="1"/>
    <col min="9164" max="9164" width="9.140625" style="7"/>
    <col min="9165" max="9165" width="2.85546875" style="7" customWidth="1"/>
    <col min="9166" max="9166" width="3.85546875" style="7" customWidth="1"/>
    <col min="9167" max="9167" width="9.140625" style="7"/>
    <col min="9168" max="9168" width="2.85546875" style="7" customWidth="1"/>
    <col min="9169" max="9169" width="3.85546875" style="7" customWidth="1"/>
    <col min="9170" max="9170" width="9.140625" style="7"/>
    <col min="9171" max="9171" width="2.85546875" style="7" customWidth="1"/>
    <col min="9172" max="9172" width="3.42578125" style="7" customWidth="1"/>
    <col min="9173" max="9173" width="9.140625" style="7"/>
    <col min="9174" max="9174" width="2.85546875" style="7" customWidth="1"/>
    <col min="9175" max="9175" width="3.28515625" style="7" customWidth="1"/>
    <col min="9176" max="9176" width="9.140625" style="7"/>
    <col min="9177" max="9177" width="2.85546875" style="7" customWidth="1"/>
    <col min="9178" max="9178" width="3.140625" style="7" customWidth="1"/>
    <col min="9179" max="9179" width="9.140625" style="7"/>
    <col min="9180" max="9180" width="2.85546875" style="7" customWidth="1"/>
    <col min="9181" max="9181" width="3.140625" style="7" customWidth="1"/>
    <col min="9182" max="9182" width="9.140625" style="7"/>
    <col min="9183" max="9183" width="2.85546875" style="7" customWidth="1"/>
    <col min="9184" max="9184" width="3.140625" style="7" customWidth="1"/>
    <col min="9185" max="9185" width="9.140625" style="7"/>
    <col min="9186" max="9186" width="2.85546875" style="7" customWidth="1"/>
    <col min="9187" max="9187" width="3.28515625" style="7" customWidth="1"/>
    <col min="9188" max="9188" width="9.140625" style="7"/>
    <col min="9189" max="9189" width="3.5703125" style="7" customWidth="1"/>
    <col min="9190" max="9190" width="3.7109375" style="7" customWidth="1"/>
    <col min="9191" max="9192" width="9.140625" style="7"/>
    <col min="9193" max="9193" width="35.140625" style="7" customWidth="1"/>
    <col min="9194" max="9411" width="9.140625" style="7"/>
    <col min="9412" max="9412" width="2.85546875" style="7" customWidth="1"/>
    <col min="9413" max="9413" width="3.7109375" style="7" customWidth="1"/>
    <col min="9414" max="9414" width="9.140625" style="7"/>
    <col min="9415" max="9415" width="2.85546875" style="7" customWidth="1"/>
    <col min="9416" max="9416" width="3.7109375" style="7" customWidth="1"/>
    <col min="9417" max="9417" width="9.140625" style="7"/>
    <col min="9418" max="9418" width="2.85546875" style="7" customWidth="1"/>
    <col min="9419" max="9419" width="3.7109375" style="7" customWidth="1"/>
    <col min="9420" max="9420" width="9.140625" style="7"/>
    <col min="9421" max="9421" width="2.85546875" style="7" customWidth="1"/>
    <col min="9422" max="9422" width="3.85546875" style="7" customWidth="1"/>
    <col min="9423" max="9423" width="9.140625" style="7"/>
    <col min="9424" max="9424" width="2.85546875" style="7" customWidth="1"/>
    <col min="9425" max="9425" width="3.85546875" style="7" customWidth="1"/>
    <col min="9426" max="9426" width="9.140625" style="7"/>
    <col min="9427" max="9427" width="2.85546875" style="7" customWidth="1"/>
    <col min="9428" max="9428" width="3.42578125" style="7" customWidth="1"/>
    <col min="9429" max="9429" width="9.140625" style="7"/>
    <col min="9430" max="9430" width="2.85546875" style="7" customWidth="1"/>
    <col min="9431" max="9431" width="3.28515625" style="7" customWidth="1"/>
    <col min="9432" max="9432" width="9.140625" style="7"/>
    <col min="9433" max="9433" width="2.85546875" style="7" customWidth="1"/>
    <col min="9434" max="9434" width="3.140625" style="7" customWidth="1"/>
    <col min="9435" max="9435" width="9.140625" style="7"/>
    <col min="9436" max="9436" width="2.85546875" style="7" customWidth="1"/>
    <col min="9437" max="9437" width="3.140625" style="7" customWidth="1"/>
    <col min="9438" max="9438" width="9.140625" style="7"/>
    <col min="9439" max="9439" width="2.85546875" style="7" customWidth="1"/>
    <col min="9440" max="9440" width="3.140625" style="7" customWidth="1"/>
    <col min="9441" max="9441" width="9.140625" style="7"/>
    <col min="9442" max="9442" width="2.85546875" style="7" customWidth="1"/>
    <col min="9443" max="9443" width="3.28515625" style="7" customWidth="1"/>
    <col min="9444" max="9444" width="9.140625" style="7"/>
    <col min="9445" max="9445" width="3.5703125" style="7" customWidth="1"/>
    <col min="9446" max="9446" width="3.7109375" style="7" customWidth="1"/>
    <col min="9447" max="9448" width="9.140625" style="7"/>
    <col min="9449" max="9449" width="35.140625" style="7" customWidth="1"/>
    <col min="9450" max="9667" width="9.140625" style="7"/>
    <col min="9668" max="9668" width="2.85546875" style="7" customWidth="1"/>
    <col min="9669" max="9669" width="3.7109375" style="7" customWidth="1"/>
    <col min="9670" max="9670" width="9.140625" style="7"/>
    <col min="9671" max="9671" width="2.85546875" style="7" customWidth="1"/>
    <col min="9672" max="9672" width="3.7109375" style="7" customWidth="1"/>
    <col min="9673" max="9673" width="9.140625" style="7"/>
    <col min="9674" max="9674" width="2.85546875" style="7" customWidth="1"/>
    <col min="9675" max="9675" width="3.7109375" style="7" customWidth="1"/>
    <col min="9676" max="9676" width="9.140625" style="7"/>
    <col min="9677" max="9677" width="2.85546875" style="7" customWidth="1"/>
    <col min="9678" max="9678" width="3.85546875" style="7" customWidth="1"/>
    <col min="9679" max="9679" width="9.140625" style="7"/>
    <col min="9680" max="9680" width="2.85546875" style="7" customWidth="1"/>
    <col min="9681" max="9681" width="3.85546875" style="7" customWidth="1"/>
    <col min="9682" max="9682" width="9.140625" style="7"/>
    <col min="9683" max="9683" width="2.85546875" style="7" customWidth="1"/>
    <col min="9684" max="9684" width="3.42578125" style="7" customWidth="1"/>
    <col min="9685" max="9685" width="9.140625" style="7"/>
    <col min="9686" max="9686" width="2.85546875" style="7" customWidth="1"/>
    <col min="9687" max="9687" width="3.28515625" style="7" customWidth="1"/>
    <col min="9688" max="9688" width="9.140625" style="7"/>
    <col min="9689" max="9689" width="2.85546875" style="7" customWidth="1"/>
    <col min="9690" max="9690" width="3.140625" style="7" customWidth="1"/>
    <col min="9691" max="9691" width="9.140625" style="7"/>
    <col min="9692" max="9692" width="2.85546875" style="7" customWidth="1"/>
    <col min="9693" max="9693" width="3.140625" style="7" customWidth="1"/>
    <col min="9694" max="9694" width="9.140625" style="7"/>
    <col min="9695" max="9695" width="2.85546875" style="7" customWidth="1"/>
    <col min="9696" max="9696" width="3.140625" style="7" customWidth="1"/>
    <col min="9697" max="9697" width="9.140625" style="7"/>
    <col min="9698" max="9698" width="2.85546875" style="7" customWidth="1"/>
    <col min="9699" max="9699" width="3.28515625" style="7" customWidth="1"/>
    <col min="9700" max="9700" width="9.140625" style="7"/>
    <col min="9701" max="9701" width="3.5703125" style="7" customWidth="1"/>
    <col min="9702" max="9702" width="3.7109375" style="7" customWidth="1"/>
    <col min="9703" max="9704" width="9.140625" style="7"/>
    <col min="9705" max="9705" width="35.140625" style="7" customWidth="1"/>
    <col min="9706" max="9923" width="9.140625" style="7"/>
    <col min="9924" max="9924" width="2.85546875" style="7" customWidth="1"/>
    <col min="9925" max="9925" width="3.7109375" style="7" customWidth="1"/>
    <col min="9926" max="9926" width="9.140625" style="7"/>
    <col min="9927" max="9927" width="2.85546875" style="7" customWidth="1"/>
    <col min="9928" max="9928" width="3.7109375" style="7" customWidth="1"/>
    <col min="9929" max="9929" width="9.140625" style="7"/>
    <col min="9930" max="9930" width="2.85546875" style="7" customWidth="1"/>
    <col min="9931" max="9931" width="3.7109375" style="7" customWidth="1"/>
    <col min="9932" max="9932" width="9.140625" style="7"/>
    <col min="9933" max="9933" width="2.85546875" style="7" customWidth="1"/>
    <col min="9934" max="9934" width="3.85546875" style="7" customWidth="1"/>
    <col min="9935" max="9935" width="9.140625" style="7"/>
    <col min="9936" max="9936" width="2.85546875" style="7" customWidth="1"/>
    <col min="9937" max="9937" width="3.85546875" style="7" customWidth="1"/>
    <col min="9938" max="9938" width="9.140625" style="7"/>
    <col min="9939" max="9939" width="2.85546875" style="7" customWidth="1"/>
    <col min="9940" max="9940" width="3.42578125" style="7" customWidth="1"/>
    <col min="9941" max="9941" width="9.140625" style="7"/>
    <col min="9942" max="9942" width="2.85546875" style="7" customWidth="1"/>
    <col min="9943" max="9943" width="3.28515625" style="7" customWidth="1"/>
    <col min="9944" max="9944" width="9.140625" style="7"/>
    <col min="9945" max="9945" width="2.85546875" style="7" customWidth="1"/>
    <col min="9946" max="9946" width="3.140625" style="7" customWidth="1"/>
    <col min="9947" max="9947" width="9.140625" style="7"/>
    <col min="9948" max="9948" width="2.85546875" style="7" customWidth="1"/>
    <col min="9949" max="9949" width="3.140625" style="7" customWidth="1"/>
    <col min="9950" max="9950" width="9.140625" style="7"/>
    <col min="9951" max="9951" width="2.85546875" style="7" customWidth="1"/>
    <col min="9952" max="9952" width="3.140625" style="7" customWidth="1"/>
    <col min="9953" max="9953" width="9.140625" style="7"/>
    <col min="9954" max="9954" width="2.85546875" style="7" customWidth="1"/>
    <col min="9955" max="9955" width="3.28515625" style="7" customWidth="1"/>
    <col min="9956" max="9956" width="9.140625" style="7"/>
    <col min="9957" max="9957" width="3.5703125" style="7" customWidth="1"/>
    <col min="9958" max="9958" width="3.7109375" style="7" customWidth="1"/>
    <col min="9959" max="9960" width="9.140625" style="7"/>
    <col min="9961" max="9961" width="35.140625" style="7" customWidth="1"/>
    <col min="9962" max="10179" width="9.140625" style="7"/>
    <col min="10180" max="10180" width="2.85546875" style="7" customWidth="1"/>
    <col min="10181" max="10181" width="3.7109375" style="7" customWidth="1"/>
    <col min="10182" max="10182" width="9.140625" style="7"/>
    <col min="10183" max="10183" width="2.85546875" style="7" customWidth="1"/>
    <col min="10184" max="10184" width="3.7109375" style="7" customWidth="1"/>
    <col min="10185" max="10185" width="9.140625" style="7"/>
    <col min="10186" max="10186" width="2.85546875" style="7" customWidth="1"/>
    <col min="10187" max="10187" width="3.7109375" style="7" customWidth="1"/>
    <col min="10188" max="10188" width="9.140625" style="7"/>
    <col min="10189" max="10189" width="2.85546875" style="7" customWidth="1"/>
    <col min="10190" max="10190" width="3.85546875" style="7" customWidth="1"/>
    <col min="10191" max="10191" width="9.140625" style="7"/>
    <col min="10192" max="10192" width="2.85546875" style="7" customWidth="1"/>
    <col min="10193" max="10193" width="3.85546875" style="7" customWidth="1"/>
    <col min="10194" max="10194" width="9.140625" style="7"/>
    <col min="10195" max="10195" width="2.85546875" style="7" customWidth="1"/>
    <col min="10196" max="10196" width="3.42578125" style="7" customWidth="1"/>
    <col min="10197" max="10197" width="9.140625" style="7"/>
    <col min="10198" max="10198" width="2.85546875" style="7" customWidth="1"/>
    <col min="10199" max="10199" width="3.28515625" style="7" customWidth="1"/>
    <col min="10200" max="10200" width="9.140625" style="7"/>
    <col min="10201" max="10201" width="2.85546875" style="7" customWidth="1"/>
    <col min="10202" max="10202" width="3.140625" style="7" customWidth="1"/>
    <col min="10203" max="10203" width="9.140625" style="7"/>
    <col min="10204" max="10204" width="2.85546875" style="7" customWidth="1"/>
    <col min="10205" max="10205" width="3.140625" style="7" customWidth="1"/>
    <col min="10206" max="10206" width="9.140625" style="7"/>
    <col min="10207" max="10207" width="2.85546875" style="7" customWidth="1"/>
    <col min="10208" max="10208" width="3.140625" style="7" customWidth="1"/>
    <col min="10209" max="10209" width="9.140625" style="7"/>
    <col min="10210" max="10210" width="2.85546875" style="7" customWidth="1"/>
    <col min="10211" max="10211" width="3.28515625" style="7" customWidth="1"/>
    <col min="10212" max="10212" width="9.140625" style="7"/>
    <col min="10213" max="10213" width="3.5703125" style="7" customWidth="1"/>
    <col min="10214" max="10214" width="3.7109375" style="7" customWidth="1"/>
    <col min="10215" max="10216" width="9.140625" style="7"/>
    <col min="10217" max="10217" width="35.140625" style="7" customWidth="1"/>
    <col min="10218" max="10435" width="9.140625" style="7"/>
    <col min="10436" max="10436" width="2.85546875" style="7" customWidth="1"/>
    <col min="10437" max="10437" width="3.7109375" style="7" customWidth="1"/>
    <col min="10438" max="10438" width="9.140625" style="7"/>
    <col min="10439" max="10439" width="2.85546875" style="7" customWidth="1"/>
    <col min="10440" max="10440" width="3.7109375" style="7" customWidth="1"/>
    <col min="10441" max="10441" width="9.140625" style="7"/>
    <col min="10442" max="10442" width="2.85546875" style="7" customWidth="1"/>
    <col min="10443" max="10443" width="3.7109375" style="7" customWidth="1"/>
    <col min="10444" max="10444" width="9.140625" style="7"/>
    <col min="10445" max="10445" width="2.85546875" style="7" customWidth="1"/>
    <col min="10446" max="10446" width="3.85546875" style="7" customWidth="1"/>
    <col min="10447" max="10447" width="9.140625" style="7"/>
    <col min="10448" max="10448" width="2.85546875" style="7" customWidth="1"/>
    <col min="10449" max="10449" width="3.85546875" style="7" customWidth="1"/>
    <col min="10450" max="10450" width="9.140625" style="7"/>
    <col min="10451" max="10451" width="2.85546875" style="7" customWidth="1"/>
    <col min="10452" max="10452" width="3.42578125" style="7" customWidth="1"/>
    <col min="10453" max="10453" width="9.140625" style="7"/>
    <col min="10454" max="10454" width="2.85546875" style="7" customWidth="1"/>
    <col min="10455" max="10455" width="3.28515625" style="7" customWidth="1"/>
    <col min="10456" max="10456" width="9.140625" style="7"/>
    <col min="10457" max="10457" width="2.85546875" style="7" customWidth="1"/>
    <col min="10458" max="10458" width="3.140625" style="7" customWidth="1"/>
    <col min="10459" max="10459" width="9.140625" style="7"/>
    <col min="10460" max="10460" width="2.85546875" style="7" customWidth="1"/>
    <col min="10461" max="10461" width="3.140625" style="7" customWidth="1"/>
    <col min="10462" max="10462" width="9.140625" style="7"/>
    <col min="10463" max="10463" width="2.85546875" style="7" customWidth="1"/>
    <col min="10464" max="10464" width="3.140625" style="7" customWidth="1"/>
    <col min="10465" max="10465" width="9.140625" style="7"/>
    <col min="10466" max="10466" width="2.85546875" style="7" customWidth="1"/>
    <col min="10467" max="10467" width="3.28515625" style="7" customWidth="1"/>
    <col min="10468" max="10468" width="9.140625" style="7"/>
    <col min="10469" max="10469" width="3.5703125" style="7" customWidth="1"/>
    <col min="10470" max="10470" width="3.7109375" style="7" customWidth="1"/>
    <col min="10471" max="10472" width="9.140625" style="7"/>
    <col min="10473" max="10473" width="35.140625" style="7" customWidth="1"/>
    <col min="10474" max="10691" width="9.140625" style="7"/>
    <col min="10692" max="10692" width="2.85546875" style="7" customWidth="1"/>
    <col min="10693" max="10693" width="3.7109375" style="7" customWidth="1"/>
    <col min="10694" max="10694" width="9.140625" style="7"/>
    <col min="10695" max="10695" width="2.85546875" style="7" customWidth="1"/>
    <col min="10696" max="10696" width="3.7109375" style="7" customWidth="1"/>
    <col min="10697" max="10697" width="9.140625" style="7"/>
    <col min="10698" max="10698" width="2.85546875" style="7" customWidth="1"/>
    <col min="10699" max="10699" width="3.7109375" style="7" customWidth="1"/>
    <col min="10700" max="10700" width="9.140625" style="7"/>
    <col min="10701" max="10701" width="2.85546875" style="7" customWidth="1"/>
    <col min="10702" max="10702" width="3.85546875" style="7" customWidth="1"/>
    <col min="10703" max="10703" width="9.140625" style="7"/>
    <col min="10704" max="10704" width="2.85546875" style="7" customWidth="1"/>
    <col min="10705" max="10705" width="3.85546875" style="7" customWidth="1"/>
    <col min="10706" max="10706" width="9.140625" style="7"/>
    <col min="10707" max="10707" width="2.85546875" style="7" customWidth="1"/>
    <col min="10708" max="10708" width="3.42578125" style="7" customWidth="1"/>
    <col min="10709" max="10709" width="9.140625" style="7"/>
    <col min="10710" max="10710" width="2.85546875" style="7" customWidth="1"/>
    <col min="10711" max="10711" width="3.28515625" style="7" customWidth="1"/>
    <col min="10712" max="10712" width="9.140625" style="7"/>
    <col min="10713" max="10713" width="2.85546875" style="7" customWidth="1"/>
    <col min="10714" max="10714" width="3.140625" style="7" customWidth="1"/>
    <col min="10715" max="10715" width="9.140625" style="7"/>
    <col min="10716" max="10716" width="2.85546875" style="7" customWidth="1"/>
    <col min="10717" max="10717" width="3.140625" style="7" customWidth="1"/>
    <col min="10718" max="10718" width="9.140625" style="7"/>
    <col min="10719" max="10719" width="2.85546875" style="7" customWidth="1"/>
    <col min="10720" max="10720" width="3.140625" style="7" customWidth="1"/>
    <col min="10721" max="10721" width="9.140625" style="7"/>
    <col min="10722" max="10722" width="2.85546875" style="7" customWidth="1"/>
    <col min="10723" max="10723" width="3.28515625" style="7" customWidth="1"/>
    <col min="10724" max="10724" width="9.140625" style="7"/>
    <col min="10725" max="10725" width="3.5703125" style="7" customWidth="1"/>
    <col min="10726" max="10726" width="3.7109375" style="7" customWidth="1"/>
    <col min="10727" max="10728" width="9.140625" style="7"/>
    <col min="10729" max="10729" width="35.140625" style="7" customWidth="1"/>
    <col min="10730" max="10947" width="9.140625" style="7"/>
    <col min="10948" max="10948" width="2.85546875" style="7" customWidth="1"/>
    <col min="10949" max="10949" width="3.7109375" style="7" customWidth="1"/>
    <col min="10950" max="10950" width="9.140625" style="7"/>
    <col min="10951" max="10951" width="2.85546875" style="7" customWidth="1"/>
    <col min="10952" max="10952" width="3.7109375" style="7" customWidth="1"/>
    <col min="10953" max="10953" width="9.140625" style="7"/>
    <col min="10954" max="10954" width="2.85546875" style="7" customWidth="1"/>
    <col min="10955" max="10955" width="3.7109375" style="7" customWidth="1"/>
    <col min="10956" max="10956" width="9.140625" style="7"/>
    <col min="10957" max="10957" width="2.85546875" style="7" customWidth="1"/>
    <col min="10958" max="10958" width="3.85546875" style="7" customWidth="1"/>
    <col min="10959" max="10959" width="9.140625" style="7"/>
    <col min="10960" max="10960" width="2.85546875" style="7" customWidth="1"/>
    <col min="10961" max="10961" width="3.85546875" style="7" customWidth="1"/>
    <col min="10962" max="10962" width="9.140625" style="7"/>
    <col min="10963" max="10963" width="2.85546875" style="7" customWidth="1"/>
    <col min="10964" max="10964" width="3.42578125" style="7" customWidth="1"/>
    <col min="10965" max="10965" width="9.140625" style="7"/>
    <col min="10966" max="10966" width="2.85546875" style="7" customWidth="1"/>
    <col min="10967" max="10967" width="3.28515625" style="7" customWidth="1"/>
    <col min="10968" max="10968" width="9.140625" style="7"/>
    <col min="10969" max="10969" width="2.85546875" style="7" customWidth="1"/>
    <col min="10970" max="10970" width="3.140625" style="7" customWidth="1"/>
    <col min="10971" max="10971" width="9.140625" style="7"/>
    <col min="10972" max="10972" width="2.85546875" style="7" customWidth="1"/>
    <col min="10973" max="10973" width="3.140625" style="7" customWidth="1"/>
    <col min="10974" max="10974" width="9.140625" style="7"/>
    <col min="10975" max="10975" width="2.85546875" style="7" customWidth="1"/>
    <col min="10976" max="10976" width="3.140625" style="7" customWidth="1"/>
    <col min="10977" max="10977" width="9.140625" style="7"/>
    <col min="10978" max="10978" width="2.85546875" style="7" customWidth="1"/>
    <col min="10979" max="10979" width="3.28515625" style="7" customWidth="1"/>
    <col min="10980" max="10980" width="9.140625" style="7"/>
    <col min="10981" max="10981" width="3.5703125" style="7" customWidth="1"/>
    <col min="10982" max="10982" width="3.7109375" style="7" customWidth="1"/>
    <col min="10983" max="10984" width="9.140625" style="7"/>
    <col min="10985" max="10985" width="35.140625" style="7" customWidth="1"/>
    <col min="10986" max="11203" width="9.140625" style="7"/>
    <col min="11204" max="11204" width="2.85546875" style="7" customWidth="1"/>
    <col min="11205" max="11205" width="3.7109375" style="7" customWidth="1"/>
    <col min="11206" max="11206" width="9.140625" style="7"/>
    <col min="11207" max="11207" width="2.85546875" style="7" customWidth="1"/>
    <col min="11208" max="11208" width="3.7109375" style="7" customWidth="1"/>
    <col min="11209" max="11209" width="9.140625" style="7"/>
    <col min="11210" max="11210" width="2.85546875" style="7" customWidth="1"/>
    <col min="11211" max="11211" width="3.7109375" style="7" customWidth="1"/>
    <col min="11212" max="11212" width="9.140625" style="7"/>
    <col min="11213" max="11213" width="2.85546875" style="7" customWidth="1"/>
    <col min="11214" max="11214" width="3.85546875" style="7" customWidth="1"/>
    <col min="11215" max="11215" width="9.140625" style="7"/>
    <col min="11216" max="11216" width="2.85546875" style="7" customWidth="1"/>
    <col min="11217" max="11217" width="3.85546875" style="7" customWidth="1"/>
    <col min="11218" max="11218" width="9.140625" style="7"/>
    <col min="11219" max="11219" width="2.85546875" style="7" customWidth="1"/>
    <col min="11220" max="11220" width="3.42578125" style="7" customWidth="1"/>
    <col min="11221" max="11221" width="9.140625" style="7"/>
    <col min="11222" max="11222" width="2.85546875" style="7" customWidth="1"/>
    <col min="11223" max="11223" width="3.28515625" style="7" customWidth="1"/>
    <col min="11224" max="11224" width="9.140625" style="7"/>
    <col min="11225" max="11225" width="2.85546875" style="7" customWidth="1"/>
    <col min="11226" max="11226" width="3.140625" style="7" customWidth="1"/>
    <col min="11227" max="11227" width="9.140625" style="7"/>
    <col min="11228" max="11228" width="2.85546875" style="7" customWidth="1"/>
    <col min="11229" max="11229" width="3.140625" style="7" customWidth="1"/>
    <col min="11230" max="11230" width="9.140625" style="7"/>
    <col min="11231" max="11231" width="2.85546875" style="7" customWidth="1"/>
    <col min="11232" max="11232" width="3.140625" style="7" customWidth="1"/>
    <col min="11233" max="11233" width="9.140625" style="7"/>
    <col min="11234" max="11234" width="2.85546875" style="7" customWidth="1"/>
    <col min="11235" max="11235" width="3.28515625" style="7" customWidth="1"/>
    <col min="11236" max="11236" width="9.140625" style="7"/>
    <col min="11237" max="11237" width="3.5703125" style="7" customWidth="1"/>
    <col min="11238" max="11238" width="3.7109375" style="7" customWidth="1"/>
    <col min="11239" max="11240" width="9.140625" style="7"/>
    <col min="11241" max="11241" width="35.140625" style="7" customWidth="1"/>
    <col min="11242" max="11459" width="9.140625" style="7"/>
    <col min="11460" max="11460" width="2.85546875" style="7" customWidth="1"/>
    <col min="11461" max="11461" width="3.7109375" style="7" customWidth="1"/>
    <col min="11462" max="11462" width="9.140625" style="7"/>
    <col min="11463" max="11463" width="2.85546875" style="7" customWidth="1"/>
    <col min="11464" max="11464" width="3.7109375" style="7" customWidth="1"/>
    <col min="11465" max="11465" width="9.140625" style="7"/>
    <col min="11466" max="11466" width="2.85546875" style="7" customWidth="1"/>
    <col min="11467" max="11467" width="3.7109375" style="7" customWidth="1"/>
    <col min="11468" max="11468" width="9.140625" style="7"/>
    <col min="11469" max="11469" width="2.85546875" style="7" customWidth="1"/>
    <col min="11470" max="11470" width="3.85546875" style="7" customWidth="1"/>
    <col min="11471" max="11471" width="9.140625" style="7"/>
    <col min="11472" max="11472" width="2.85546875" style="7" customWidth="1"/>
    <col min="11473" max="11473" width="3.85546875" style="7" customWidth="1"/>
    <col min="11474" max="11474" width="9.140625" style="7"/>
    <col min="11475" max="11475" width="2.85546875" style="7" customWidth="1"/>
    <col min="11476" max="11476" width="3.42578125" style="7" customWidth="1"/>
    <col min="11477" max="11477" width="9.140625" style="7"/>
    <col min="11478" max="11478" width="2.85546875" style="7" customWidth="1"/>
    <col min="11479" max="11479" width="3.28515625" style="7" customWidth="1"/>
    <col min="11480" max="11480" width="9.140625" style="7"/>
    <col min="11481" max="11481" width="2.85546875" style="7" customWidth="1"/>
    <col min="11482" max="11482" width="3.140625" style="7" customWidth="1"/>
    <col min="11483" max="11483" width="9.140625" style="7"/>
    <col min="11484" max="11484" width="2.85546875" style="7" customWidth="1"/>
    <col min="11485" max="11485" width="3.140625" style="7" customWidth="1"/>
    <col min="11486" max="11486" width="9.140625" style="7"/>
    <col min="11487" max="11487" width="2.85546875" style="7" customWidth="1"/>
    <col min="11488" max="11488" width="3.140625" style="7" customWidth="1"/>
    <col min="11489" max="11489" width="9.140625" style="7"/>
    <col min="11490" max="11490" width="2.85546875" style="7" customWidth="1"/>
    <col min="11491" max="11491" width="3.28515625" style="7" customWidth="1"/>
    <col min="11492" max="11492" width="9.140625" style="7"/>
    <col min="11493" max="11493" width="3.5703125" style="7" customWidth="1"/>
    <col min="11494" max="11494" width="3.7109375" style="7" customWidth="1"/>
    <col min="11495" max="11496" width="9.140625" style="7"/>
    <col min="11497" max="11497" width="35.140625" style="7" customWidth="1"/>
    <col min="11498" max="11715" width="9.140625" style="7"/>
    <col min="11716" max="11716" width="2.85546875" style="7" customWidth="1"/>
    <col min="11717" max="11717" width="3.7109375" style="7" customWidth="1"/>
    <col min="11718" max="11718" width="9.140625" style="7"/>
    <col min="11719" max="11719" width="2.85546875" style="7" customWidth="1"/>
    <col min="11720" max="11720" width="3.7109375" style="7" customWidth="1"/>
    <col min="11721" max="11721" width="9.140625" style="7"/>
    <col min="11722" max="11722" width="2.85546875" style="7" customWidth="1"/>
    <col min="11723" max="11723" width="3.7109375" style="7" customWidth="1"/>
    <col min="11724" max="11724" width="9.140625" style="7"/>
    <col min="11725" max="11725" width="2.85546875" style="7" customWidth="1"/>
    <col min="11726" max="11726" width="3.85546875" style="7" customWidth="1"/>
    <col min="11727" max="11727" width="9.140625" style="7"/>
    <col min="11728" max="11728" width="2.85546875" style="7" customWidth="1"/>
    <col min="11729" max="11729" width="3.85546875" style="7" customWidth="1"/>
    <col min="11730" max="11730" width="9.140625" style="7"/>
    <col min="11731" max="11731" width="2.85546875" style="7" customWidth="1"/>
    <col min="11732" max="11732" width="3.42578125" style="7" customWidth="1"/>
    <col min="11733" max="11733" width="9.140625" style="7"/>
    <col min="11734" max="11734" width="2.85546875" style="7" customWidth="1"/>
    <col min="11735" max="11735" width="3.28515625" style="7" customWidth="1"/>
    <col min="11736" max="11736" width="9.140625" style="7"/>
    <col min="11737" max="11737" width="2.85546875" style="7" customWidth="1"/>
    <col min="11738" max="11738" width="3.140625" style="7" customWidth="1"/>
    <col min="11739" max="11739" width="9.140625" style="7"/>
    <col min="11740" max="11740" width="2.85546875" style="7" customWidth="1"/>
    <col min="11741" max="11741" width="3.140625" style="7" customWidth="1"/>
    <col min="11742" max="11742" width="9.140625" style="7"/>
    <col min="11743" max="11743" width="2.85546875" style="7" customWidth="1"/>
    <col min="11744" max="11744" width="3.140625" style="7" customWidth="1"/>
    <col min="11745" max="11745" width="9.140625" style="7"/>
    <col min="11746" max="11746" width="2.85546875" style="7" customWidth="1"/>
    <col min="11747" max="11747" width="3.28515625" style="7" customWidth="1"/>
    <col min="11748" max="11748" width="9.140625" style="7"/>
    <col min="11749" max="11749" width="3.5703125" style="7" customWidth="1"/>
    <col min="11750" max="11750" width="3.7109375" style="7" customWidth="1"/>
    <col min="11751" max="11752" width="9.140625" style="7"/>
    <col min="11753" max="11753" width="35.140625" style="7" customWidth="1"/>
    <col min="11754" max="11971" width="9.140625" style="7"/>
    <col min="11972" max="11972" width="2.85546875" style="7" customWidth="1"/>
    <col min="11973" max="11973" width="3.7109375" style="7" customWidth="1"/>
    <col min="11974" max="11974" width="9.140625" style="7"/>
    <col min="11975" max="11975" width="2.85546875" style="7" customWidth="1"/>
    <col min="11976" max="11976" width="3.7109375" style="7" customWidth="1"/>
    <col min="11977" max="11977" width="9.140625" style="7"/>
    <col min="11978" max="11978" width="2.85546875" style="7" customWidth="1"/>
    <col min="11979" max="11979" width="3.7109375" style="7" customWidth="1"/>
    <col min="11980" max="11980" width="9.140625" style="7"/>
    <col min="11981" max="11981" width="2.85546875" style="7" customWidth="1"/>
    <col min="11982" max="11982" width="3.85546875" style="7" customWidth="1"/>
    <col min="11983" max="11983" width="9.140625" style="7"/>
    <col min="11984" max="11984" width="2.85546875" style="7" customWidth="1"/>
    <col min="11985" max="11985" width="3.85546875" style="7" customWidth="1"/>
    <col min="11986" max="11986" width="9.140625" style="7"/>
    <col min="11987" max="11987" width="2.85546875" style="7" customWidth="1"/>
    <col min="11988" max="11988" width="3.42578125" style="7" customWidth="1"/>
    <col min="11989" max="11989" width="9.140625" style="7"/>
    <col min="11990" max="11990" width="2.85546875" style="7" customWidth="1"/>
    <col min="11991" max="11991" width="3.28515625" style="7" customWidth="1"/>
    <col min="11992" max="11992" width="9.140625" style="7"/>
    <col min="11993" max="11993" width="2.85546875" style="7" customWidth="1"/>
    <col min="11994" max="11994" width="3.140625" style="7" customWidth="1"/>
    <col min="11995" max="11995" width="9.140625" style="7"/>
    <col min="11996" max="11996" width="2.85546875" style="7" customWidth="1"/>
    <col min="11997" max="11997" width="3.140625" style="7" customWidth="1"/>
    <col min="11998" max="11998" width="9.140625" style="7"/>
    <col min="11999" max="11999" width="2.85546875" style="7" customWidth="1"/>
    <col min="12000" max="12000" width="3.140625" style="7" customWidth="1"/>
    <col min="12001" max="12001" width="9.140625" style="7"/>
    <col min="12002" max="12002" width="2.85546875" style="7" customWidth="1"/>
    <col min="12003" max="12003" width="3.28515625" style="7" customWidth="1"/>
    <col min="12004" max="12004" width="9.140625" style="7"/>
    <col min="12005" max="12005" width="3.5703125" style="7" customWidth="1"/>
    <col min="12006" max="12006" width="3.7109375" style="7" customWidth="1"/>
    <col min="12007" max="12008" width="9.140625" style="7"/>
    <col min="12009" max="12009" width="35.140625" style="7" customWidth="1"/>
    <col min="12010" max="12227" width="9.140625" style="7"/>
    <col min="12228" max="12228" width="2.85546875" style="7" customWidth="1"/>
    <col min="12229" max="12229" width="3.7109375" style="7" customWidth="1"/>
    <col min="12230" max="12230" width="9.140625" style="7"/>
    <col min="12231" max="12231" width="2.85546875" style="7" customWidth="1"/>
    <col min="12232" max="12232" width="3.7109375" style="7" customWidth="1"/>
    <col min="12233" max="12233" width="9.140625" style="7"/>
    <col min="12234" max="12234" width="2.85546875" style="7" customWidth="1"/>
    <col min="12235" max="12235" width="3.7109375" style="7" customWidth="1"/>
    <col min="12236" max="12236" width="9.140625" style="7"/>
    <col min="12237" max="12237" width="2.85546875" style="7" customWidth="1"/>
    <col min="12238" max="12238" width="3.85546875" style="7" customWidth="1"/>
    <col min="12239" max="12239" width="9.140625" style="7"/>
    <col min="12240" max="12240" width="2.85546875" style="7" customWidth="1"/>
    <col min="12241" max="12241" width="3.85546875" style="7" customWidth="1"/>
    <col min="12242" max="12242" width="9.140625" style="7"/>
    <col min="12243" max="12243" width="2.85546875" style="7" customWidth="1"/>
    <col min="12244" max="12244" width="3.42578125" style="7" customWidth="1"/>
    <col min="12245" max="12245" width="9.140625" style="7"/>
    <col min="12246" max="12246" width="2.85546875" style="7" customWidth="1"/>
    <col min="12247" max="12247" width="3.28515625" style="7" customWidth="1"/>
    <col min="12248" max="12248" width="9.140625" style="7"/>
    <col min="12249" max="12249" width="2.85546875" style="7" customWidth="1"/>
    <col min="12250" max="12250" width="3.140625" style="7" customWidth="1"/>
    <col min="12251" max="12251" width="9.140625" style="7"/>
    <col min="12252" max="12252" width="2.85546875" style="7" customWidth="1"/>
    <col min="12253" max="12253" width="3.140625" style="7" customWidth="1"/>
    <col min="12254" max="12254" width="9.140625" style="7"/>
    <col min="12255" max="12255" width="2.85546875" style="7" customWidth="1"/>
    <col min="12256" max="12256" width="3.140625" style="7" customWidth="1"/>
    <col min="12257" max="12257" width="9.140625" style="7"/>
    <col min="12258" max="12258" width="2.85546875" style="7" customWidth="1"/>
    <col min="12259" max="12259" width="3.28515625" style="7" customWidth="1"/>
    <col min="12260" max="12260" width="9.140625" style="7"/>
    <col min="12261" max="12261" width="3.5703125" style="7" customWidth="1"/>
    <col min="12262" max="12262" width="3.7109375" style="7" customWidth="1"/>
    <col min="12263" max="12264" width="9.140625" style="7"/>
    <col min="12265" max="12265" width="35.140625" style="7" customWidth="1"/>
    <col min="12266" max="12483" width="9.140625" style="7"/>
    <col min="12484" max="12484" width="2.85546875" style="7" customWidth="1"/>
    <col min="12485" max="12485" width="3.7109375" style="7" customWidth="1"/>
    <col min="12486" max="12486" width="9.140625" style="7"/>
    <col min="12487" max="12487" width="2.85546875" style="7" customWidth="1"/>
    <col min="12488" max="12488" width="3.7109375" style="7" customWidth="1"/>
    <col min="12489" max="12489" width="9.140625" style="7"/>
    <col min="12490" max="12490" width="2.85546875" style="7" customWidth="1"/>
    <col min="12491" max="12491" width="3.7109375" style="7" customWidth="1"/>
    <col min="12492" max="12492" width="9.140625" style="7"/>
    <col min="12493" max="12493" width="2.85546875" style="7" customWidth="1"/>
    <col min="12494" max="12494" width="3.85546875" style="7" customWidth="1"/>
    <col min="12495" max="12495" width="9.140625" style="7"/>
    <col min="12496" max="12496" width="2.85546875" style="7" customWidth="1"/>
    <col min="12497" max="12497" width="3.85546875" style="7" customWidth="1"/>
    <col min="12498" max="12498" width="9.140625" style="7"/>
    <col min="12499" max="12499" width="2.85546875" style="7" customWidth="1"/>
    <col min="12500" max="12500" width="3.42578125" style="7" customWidth="1"/>
    <col min="12501" max="12501" width="9.140625" style="7"/>
    <col min="12502" max="12502" width="2.85546875" style="7" customWidth="1"/>
    <col min="12503" max="12503" width="3.28515625" style="7" customWidth="1"/>
    <col min="12504" max="12504" width="9.140625" style="7"/>
    <col min="12505" max="12505" width="2.85546875" style="7" customWidth="1"/>
    <col min="12506" max="12506" width="3.140625" style="7" customWidth="1"/>
    <col min="12507" max="12507" width="9.140625" style="7"/>
    <col min="12508" max="12508" width="2.85546875" style="7" customWidth="1"/>
    <col min="12509" max="12509" width="3.140625" style="7" customWidth="1"/>
    <col min="12510" max="12510" width="9.140625" style="7"/>
    <col min="12511" max="12511" width="2.85546875" style="7" customWidth="1"/>
    <col min="12512" max="12512" width="3.140625" style="7" customWidth="1"/>
    <col min="12513" max="12513" width="9.140625" style="7"/>
    <col min="12514" max="12514" width="2.85546875" style="7" customWidth="1"/>
    <col min="12515" max="12515" width="3.28515625" style="7" customWidth="1"/>
    <col min="12516" max="12516" width="9.140625" style="7"/>
    <col min="12517" max="12517" width="3.5703125" style="7" customWidth="1"/>
    <col min="12518" max="12518" width="3.7109375" style="7" customWidth="1"/>
    <col min="12519" max="12520" width="9.140625" style="7"/>
    <col min="12521" max="12521" width="35.140625" style="7" customWidth="1"/>
    <col min="12522" max="12739" width="9.140625" style="7"/>
    <col min="12740" max="12740" width="2.85546875" style="7" customWidth="1"/>
    <col min="12741" max="12741" width="3.7109375" style="7" customWidth="1"/>
    <col min="12742" max="12742" width="9.140625" style="7"/>
    <col min="12743" max="12743" width="2.85546875" style="7" customWidth="1"/>
    <col min="12744" max="12744" width="3.7109375" style="7" customWidth="1"/>
    <col min="12745" max="12745" width="9.140625" style="7"/>
    <col min="12746" max="12746" width="2.85546875" style="7" customWidth="1"/>
    <col min="12747" max="12747" width="3.7109375" style="7" customWidth="1"/>
    <col min="12748" max="12748" width="9.140625" style="7"/>
    <col min="12749" max="12749" width="2.85546875" style="7" customWidth="1"/>
    <col min="12750" max="12750" width="3.85546875" style="7" customWidth="1"/>
    <col min="12751" max="12751" width="9.140625" style="7"/>
    <col min="12752" max="12752" width="2.85546875" style="7" customWidth="1"/>
    <col min="12753" max="12753" width="3.85546875" style="7" customWidth="1"/>
    <col min="12754" max="12754" width="9.140625" style="7"/>
    <col min="12755" max="12755" width="2.85546875" style="7" customWidth="1"/>
    <col min="12756" max="12756" width="3.42578125" style="7" customWidth="1"/>
    <col min="12757" max="12757" width="9.140625" style="7"/>
    <col min="12758" max="12758" width="2.85546875" style="7" customWidth="1"/>
    <col min="12759" max="12759" width="3.28515625" style="7" customWidth="1"/>
    <col min="12760" max="12760" width="9.140625" style="7"/>
    <col min="12761" max="12761" width="2.85546875" style="7" customWidth="1"/>
    <col min="12762" max="12762" width="3.140625" style="7" customWidth="1"/>
    <col min="12763" max="12763" width="9.140625" style="7"/>
    <col min="12764" max="12764" width="2.85546875" style="7" customWidth="1"/>
    <col min="12765" max="12765" width="3.140625" style="7" customWidth="1"/>
    <col min="12766" max="12766" width="9.140625" style="7"/>
    <col min="12767" max="12767" width="2.85546875" style="7" customWidth="1"/>
    <col min="12768" max="12768" width="3.140625" style="7" customWidth="1"/>
    <col min="12769" max="12769" width="9.140625" style="7"/>
    <col min="12770" max="12770" width="2.85546875" style="7" customWidth="1"/>
    <col min="12771" max="12771" width="3.28515625" style="7" customWidth="1"/>
    <col min="12772" max="12772" width="9.140625" style="7"/>
    <col min="12773" max="12773" width="3.5703125" style="7" customWidth="1"/>
    <col min="12774" max="12774" width="3.7109375" style="7" customWidth="1"/>
    <col min="12775" max="12776" width="9.140625" style="7"/>
    <col min="12777" max="12777" width="35.140625" style="7" customWidth="1"/>
    <col min="12778" max="12995" width="9.140625" style="7"/>
    <col min="12996" max="12996" width="2.85546875" style="7" customWidth="1"/>
    <col min="12997" max="12997" width="3.7109375" style="7" customWidth="1"/>
    <col min="12998" max="12998" width="9.140625" style="7"/>
    <col min="12999" max="12999" width="2.85546875" style="7" customWidth="1"/>
    <col min="13000" max="13000" width="3.7109375" style="7" customWidth="1"/>
    <col min="13001" max="13001" width="9.140625" style="7"/>
    <col min="13002" max="13002" width="2.85546875" style="7" customWidth="1"/>
    <col min="13003" max="13003" width="3.7109375" style="7" customWidth="1"/>
    <col min="13004" max="13004" width="9.140625" style="7"/>
    <col min="13005" max="13005" width="2.85546875" style="7" customWidth="1"/>
    <col min="13006" max="13006" width="3.85546875" style="7" customWidth="1"/>
    <col min="13007" max="13007" width="9.140625" style="7"/>
    <col min="13008" max="13008" width="2.85546875" style="7" customWidth="1"/>
    <col min="13009" max="13009" width="3.85546875" style="7" customWidth="1"/>
    <col min="13010" max="13010" width="9.140625" style="7"/>
    <col min="13011" max="13011" width="2.85546875" style="7" customWidth="1"/>
    <col min="13012" max="13012" width="3.42578125" style="7" customWidth="1"/>
    <col min="13013" max="13013" width="9.140625" style="7"/>
    <col min="13014" max="13014" width="2.85546875" style="7" customWidth="1"/>
    <col min="13015" max="13015" width="3.28515625" style="7" customWidth="1"/>
    <col min="13016" max="13016" width="9.140625" style="7"/>
    <col min="13017" max="13017" width="2.85546875" style="7" customWidth="1"/>
    <col min="13018" max="13018" width="3.140625" style="7" customWidth="1"/>
    <col min="13019" max="13019" width="9.140625" style="7"/>
    <col min="13020" max="13020" width="2.85546875" style="7" customWidth="1"/>
    <col min="13021" max="13021" width="3.140625" style="7" customWidth="1"/>
    <col min="13022" max="13022" width="9.140625" style="7"/>
    <col min="13023" max="13023" width="2.85546875" style="7" customWidth="1"/>
    <col min="13024" max="13024" width="3.140625" style="7" customWidth="1"/>
    <col min="13025" max="13025" width="9.140625" style="7"/>
    <col min="13026" max="13026" width="2.85546875" style="7" customWidth="1"/>
    <col min="13027" max="13027" width="3.28515625" style="7" customWidth="1"/>
    <col min="13028" max="13028" width="9.140625" style="7"/>
    <col min="13029" max="13029" width="3.5703125" style="7" customWidth="1"/>
    <col min="13030" max="13030" width="3.7109375" style="7" customWidth="1"/>
    <col min="13031" max="13032" width="9.140625" style="7"/>
    <col min="13033" max="13033" width="35.140625" style="7" customWidth="1"/>
    <col min="13034" max="13251" width="9.140625" style="7"/>
    <col min="13252" max="13252" width="2.85546875" style="7" customWidth="1"/>
    <col min="13253" max="13253" width="3.7109375" style="7" customWidth="1"/>
    <col min="13254" max="13254" width="9.140625" style="7"/>
    <col min="13255" max="13255" width="2.85546875" style="7" customWidth="1"/>
    <col min="13256" max="13256" width="3.7109375" style="7" customWidth="1"/>
    <col min="13257" max="13257" width="9.140625" style="7"/>
    <col min="13258" max="13258" width="2.85546875" style="7" customWidth="1"/>
    <col min="13259" max="13259" width="3.7109375" style="7" customWidth="1"/>
    <col min="13260" max="13260" width="9.140625" style="7"/>
    <col min="13261" max="13261" width="2.85546875" style="7" customWidth="1"/>
    <col min="13262" max="13262" width="3.85546875" style="7" customWidth="1"/>
    <col min="13263" max="13263" width="9.140625" style="7"/>
    <col min="13264" max="13264" width="2.85546875" style="7" customWidth="1"/>
    <col min="13265" max="13265" width="3.85546875" style="7" customWidth="1"/>
    <col min="13266" max="13266" width="9.140625" style="7"/>
    <col min="13267" max="13267" width="2.85546875" style="7" customWidth="1"/>
    <col min="13268" max="13268" width="3.42578125" style="7" customWidth="1"/>
    <col min="13269" max="13269" width="9.140625" style="7"/>
    <col min="13270" max="13270" width="2.85546875" style="7" customWidth="1"/>
    <col min="13271" max="13271" width="3.28515625" style="7" customWidth="1"/>
    <col min="13272" max="13272" width="9.140625" style="7"/>
    <col min="13273" max="13273" width="2.85546875" style="7" customWidth="1"/>
    <col min="13274" max="13274" width="3.140625" style="7" customWidth="1"/>
    <col min="13275" max="13275" width="9.140625" style="7"/>
    <col min="13276" max="13276" width="2.85546875" style="7" customWidth="1"/>
    <col min="13277" max="13277" width="3.140625" style="7" customWidth="1"/>
    <col min="13278" max="13278" width="9.140625" style="7"/>
    <col min="13279" max="13279" width="2.85546875" style="7" customWidth="1"/>
    <col min="13280" max="13280" width="3.140625" style="7" customWidth="1"/>
    <col min="13281" max="13281" width="9.140625" style="7"/>
    <col min="13282" max="13282" width="2.85546875" style="7" customWidth="1"/>
    <col min="13283" max="13283" width="3.28515625" style="7" customWidth="1"/>
    <col min="13284" max="13284" width="9.140625" style="7"/>
    <col min="13285" max="13285" width="3.5703125" style="7" customWidth="1"/>
    <col min="13286" max="13286" width="3.7109375" style="7" customWidth="1"/>
    <col min="13287" max="13288" width="9.140625" style="7"/>
    <col min="13289" max="13289" width="35.140625" style="7" customWidth="1"/>
    <col min="13290" max="13507" width="9.140625" style="7"/>
    <col min="13508" max="13508" width="2.85546875" style="7" customWidth="1"/>
    <col min="13509" max="13509" width="3.7109375" style="7" customWidth="1"/>
    <col min="13510" max="13510" width="9.140625" style="7"/>
    <col min="13511" max="13511" width="2.85546875" style="7" customWidth="1"/>
    <col min="13512" max="13512" width="3.7109375" style="7" customWidth="1"/>
    <col min="13513" max="13513" width="9.140625" style="7"/>
    <col min="13514" max="13514" width="2.85546875" style="7" customWidth="1"/>
    <col min="13515" max="13515" width="3.7109375" style="7" customWidth="1"/>
    <col min="13516" max="13516" width="9.140625" style="7"/>
    <col min="13517" max="13517" width="2.85546875" style="7" customWidth="1"/>
    <col min="13518" max="13518" width="3.85546875" style="7" customWidth="1"/>
    <col min="13519" max="13519" width="9.140625" style="7"/>
    <col min="13520" max="13520" width="2.85546875" style="7" customWidth="1"/>
    <col min="13521" max="13521" width="3.85546875" style="7" customWidth="1"/>
    <col min="13522" max="13522" width="9.140625" style="7"/>
    <col min="13523" max="13523" width="2.85546875" style="7" customWidth="1"/>
    <col min="13524" max="13524" width="3.42578125" style="7" customWidth="1"/>
    <col min="13525" max="13525" width="9.140625" style="7"/>
    <col min="13526" max="13526" width="2.85546875" style="7" customWidth="1"/>
    <col min="13527" max="13527" width="3.28515625" style="7" customWidth="1"/>
    <col min="13528" max="13528" width="9.140625" style="7"/>
    <col min="13529" max="13529" width="2.85546875" style="7" customWidth="1"/>
    <col min="13530" max="13530" width="3.140625" style="7" customWidth="1"/>
    <col min="13531" max="13531" width="9.140625" style="7"/>
    <col min="13532" max="13532" width="2.85546875" style="7" customWidth="1"/>
    <col min="13533" max="13533" width="3.140625" style="7" customWidth="1"/>
    <col min="13534" max="13534" width="9.140625" style="7"/>
    <col min="13535" max="13535" width="2.85546875" style="7" customWidth="1"/>
    <col min="13536" max="13536" width="3.140625" style="7" customWidth="1"/>
    <col min="13537" max="13537" width="9.140625" style="7"/>
    <col min="13538" max="13538" width="2.85546875" style="7" customWidth="1"/>
    <col min="13539" max="13539" width="3.28515625" style="7" customWidth="1"/>
    <col min="13540" max="13540" width="9.140625" style="7"/>
    <col min="13541" max="13541" width="3.5703125" style="7" customWidth="1"/>
    <col min="13542" max="13542" width="3.7109375" style="7" customWidth="1"/>
    <col min="13543" max="13544" width="9.140625" style="7"/>
    <col min="13545" max="13545" width="35.140625" style="7" customWidth="1"/>
    <col min="13546" max="13763" width="9.140625" style="7"/>
    <col min="13764" max="13764" width="2.85546875" style="7" customWidth="1"/>
    <col min="13765" max="13765" width="3.7109375" style="7" customWidth="1"/>
    <col min="13766" max="13766" width="9.140625" style="7"/>
    <col min="13767" max="13767" width="2.85546875" style="7" customWidth="1"/>
    <col min="13768" max="13768" width="3.7109375" style="7" customWidth="1"/>
    <col min="13769" max="13769" width="9.140625" style="7"/>
    <col min="13770" max="13770" width="2.85546875" style="7" customWidth="1"/>
    <col min="13771" max="13771" width="3.7109375" style="7" customWidth="1"/>
    <col min="13772" max="13772" width="9.140625" style="7"/>
    <col min="13773" max="13773" width="2.85546875" style="7" customWidth="1"/>
    <col min="13774" max="13774" width="3.85546875" style="7" customWidth="1"/>
    <col min="13775" max="13775" width="9.140625" style="7"/>
    <col min="13776" max="13776" width="2.85546875" style="7" customWidth="1"/>
    <col min="13777" max="13777" width="3.85546875" style="7" customWidth="1"/>
    <col min="13778" max="13778" width="9.140625" style="7"/>
    <col min="13779" max="13779" width="2.85546875" style="7" customWidth="1"/>
    <col min="13780" max="13780" width="3.42578125" style="7" customWidth="1"/>
    <col min="13781" max="13781" width="9.140625" style="7"/>
    <col min="13782" max="13782" width="2.85546875" style="7" customWidth="1"/>
    <col min="13783" max="13783" width="3.28515625" style="7" customWidth="1"/>
    <col min="13784" max="13784" width="9.140625" style="7"/>
    <col min="13785" max="13785" width="2.85546875" style="7" customWidth="1"/>
    <col min="13786" max="13786" width="3.140625" style="7" customWidth="1"/>
    <col min="13787" max="13787" width="9.140625" style="7"/>
    <col min="13788" max="13788" width="2.85546875" style="7" customWidth="1"/>
    <col min="13789" max="13789" width="3.140625" style="7" customWidth="1"/>
    <col min="13790" max="13790" width="9.140625" style="7"/>
    <col min="13791" max="13791" width="2.85546875" style="7" customWidth="1"/>
    <col min="13792" max="13792" width="3.140625" style="7" customWidth="1"/>
    <col min="13793" max="13793" width="9.140625" style="7"/>
    <col min="13794" max="13794" width="2.85546875" style="7" customWidth="1"/>
    <col min="13795" max="13795" width="3.28515625" style="7" customWidth="1"/>
    <col min="13796" max="13796" width="9.140625" style="7"/>
    <col min="13797" max="13797" width="3.5703125" style="7" customWidth="1"/>
    <col min="13798" max="13798" width="3.7109375" style="7" customWidth="1"/>
    <col min="13799" max="13800" width="9.140625" style="7"/>
    <col min="13801" max="13801" width="35.140625" style="7" customWidth="1"/>
    <col min="13802" max="14019" width="9.140625" style="7"/>
    <col min="14020" max="14020" width="2.85546875" style="7" customWidth="1"/>
    <col min="14021" max="14021" width="3.7109375" style="7" customWidth="1"/>
    <col min="14022" max="14022" width="9.140625" style="7"/>
    <col min="14023" max="14023" width="2.85546875" style="7" customWidth="1"/>
    <col min="14024" max="14024" width="3.7109375" style="7" customWidth="1"/>
    <col min="14025" max="14025" width="9.140625" style="7"/>
    <col min="14026" max="14026" width="2.85546875" style="7" customWidth="1"/>
    <col min="14027" max="14027" width="3.7109375" style="7" customWidth="1"/>
    <col min="14028" max="14028" width="9.140625" style="7"/>
    <col min="14029" max="14029" width="2.85546875" style="7" customWidth="1"/>
    <col min="14030" max="14030" width="3.85546875" style="7" customWidth="1"/>
    <col min="14031" max="14031" width="9.140625" style="7"/>
    <col min="14032" max="14032" width="2.85546875" style="7" customWidth="1"/>
    <col min="14033" max="14033" width="3.85546875" style="7" customWidth="1"/>
    <col min="14034" max="14034" width="9.140625" style="7"/>
    <col min="14035" max="14035" width="2.85546875" style="7" customWidth="1"/>
    <col min="14036" max="14036" width="3.42578125" style="7" customWidth="1"/>
    <col min="14037" max="14037" width="9.140625" style="7"/>
    <col min="14038" max="14038" width="2.85546875" style="7" customWidth="1"/>
    <col min="14039" max="14039" width="3.28515625" style="7" customWidth="1"/>
    <col min="14040" max="14040" width="9.140625" style="7"/>
    <col min="14041" max="14041" width="2.85546875" style="7" customWidth="1"/>
    <col min="14042" max="14042" width="3.140625" style="7" customWidth="1"/>
    <col min="14043" max="14043" width="9.140625" style="7"/>
    <col min="14044" max="14044" width="2.85546875" style="7" customWidth="1"/>
    <col min="14045" max="14045" width="3.140625" style="7" customWidth="1"/>
    <col min="14046" max="14046" width="9.140625" style="7"/>
    <col min="14047" max="14047" width="2.85546875" style="7" customWidth="1"/>
    <col min="14048" max="14048" width="3.140625" style="7" customWidth="1"/>
    <col min="14049" max="14049" width="9.140625" style="7"/>
    <col min="14050" max="14050" width="2.85546875" style="7" customWidth="1"/>
    <col min="14051" max="14051" width="3.28515625" style="7" customWidth="1"/>
    <col min="14052" max="14052" width="9.140625" style="7"/>
    <col min="14053" max="14053" width="3.5703125" style="7" customWidth="1"/>
    <col min="14054" max="14054" width="3.7109375" style="7" customWidth="1"/>
    <col min="14055" max="14056" width="9.140625" style="7"/>
    <col min="14057" max="14057" width="35.140625" style="7" customWidth="1"/>
    <col min="14058" max="14275" width="9.140625" style="7"/>
    <col min="14276" max="14276" width="2.85546875" style="7" customWidth="1"/>
    <col min="14277" max="14277" width="3.7109375" style="7" customWidth="1"/>
    <col min="14278" max="14278" width="9.140625" style="7"/>
    <col min="14279" max="14279" width="2.85546875" style="7" customWidth="1"/>
    <col min="14280" max="14280" width="3.7109375" style="7" customWidth="1"/>
    <col min="14281" max="14281" width="9.140625" style="7"/>
    <col min="14282" max="14282" width="2.85546875" style="7" customWidth="1"/>
    <col min="14283" max="14283" width="3.7109375" style="7" customWidth="1"/>
    <col min="14284" max="14284" width="9.140625" style="7"/>
    <col min="14285" max="14285" width="2.85546875" style="7" customWidth="1"/>
    <col min="14286" max="14286" width="3.85546875" style="7" customWidth="1"/>
    <col min="14287" max="14287" width="9.140625" style="7"/>
    <col min="14288" max="14288" width="2.85546875" style="7" customWidth="1"/>
    <col min="14289" max="14289" width="3.85546875" style="7" customWidth="1"/>
    <col min="14290" max="14290" width="9.140625" style="7"/>
    <col min="14291" max="14291" width="2.85546875" style="7" customWidth="1"/>
    <col min="14292" max="14292" width="3.42578125" style="7" customWidth="1"/>
    <col min="14293" max="14293" width="9.140625" style="7"/>
    <col min="14294" max="14294" width="2.85546875" style="7" customWidth="1"/>
    <col min="14295" max="14295" width="3.28515625" style="7" customWidth="1"/>
    <col min="14296" max="14296" width="9.140625" style="7"/>
    <col min="14297" max="14297" width="2.85546875" style="7" customWidth="1"/>
    <col min="14298" max="14298" width="3.140625" style="7" customWidth="1"/>
    <col min="14299" max="14299" width="9.140625" style="7"/>
    <col min="14300" max="14300" width="2.85546875" style="7" customWidth="1"/>
    <col min="14301" max="14301" width="3.140625" style="7" customWidth="1"/>
    <col min="14302" max="14302" width="9.140625" style="7"/>
    <col min="14303" max="14303" width="2.85546875" style="7" customWidth="1"/>
    <col min="14304" max="14304" width="3.140625" style="7" customWidth="1"/>
    <col min="14305" max="14305" width="9.140625" style="7"/>
    <col min="14306" max="14306" width="2.85546875" style="7" customWidth="1"/>
    <col min="14307" max="14307" width="3.28515625" style="7" customWidth="1"/>
    <col min="14308" max="14308" width="9.140625" style="7"/>
    <col min="14309" max="14309" width="3.5703125" style="7" customWidth="1"/>
    <col min="14310" max="14310" width="3.7109375" style="7" customWidth="1"/>
    <col min="14311" max="14312" width="9.140625" style="7"/>
    <col min="14313" max="14313" width="35.140625" style="7" customWidth="1"/>
    <col min="14314" max="14531" width="9.140625" style="7"/>
    <col min="14532" max="14532" width="2.85546875" style="7" customWidth="1"/>
    <col min="14533" max="14533" width="3.7109375" style="7" customWidth="1"/>
    <col min="14534" max="14534" width="9.140625" style="7"/>
    <col min="14535" max="14535" width="2.85546875" style="7" customWidth="1"/>
    <col min="14536" max="14536" width="3.7109375" style="7" customWidth="1"/>
    <col min="14537" max="14537" width="9.140625" style="7"/>
    <col min="14538" max="14538" width="2.85546875" style="7" customWidth="1"/>
    <col min="14539" max="14539" width="3.7109375" style="7" customWidth="1"/>
    <col min="14540" max="14540" width="9.140625" style="7"/>
    <col min="14541" max="14541" width="2.85546875" style="7" customWidth="1"/>
    <col min="14542" max="14542" width="3.85546875" style="7" customWidth="1"/>
    <col min="14543" max="14543" width="9.140625" style="7"/>
    <col min="14544" max="14544" width="2.85546875" style="7" customWidth="1"/>
    <col min="14545" max="14545" width="3.85546875" style="7" customWidth="1"/>
    <col min="14546" max="14546" width="9.140625" style="7"/>
    <col min="14547" max="14547" width="2.85546875" style="7" customWidth="1"/>
    <col min="14548" max="14548" width="3.42578125" style="7" customWidth="1"/>
    <col min="14549" max="14549" width="9.140625" style="7"/>
    <col min="14550" max="14550" width="2.85546875" style="7" customWidth="1"/>
    <col min="14551" max="14551" width="3.28515625" style="7" customWidth="1"/>
    <col min="14552" max="14552" width="9.140625" style="7"/>
    <col min="14553" max="14553" width="2.85546875" style="7" customWidth="1"/>
    <col min="14554" max="14554" width="3.140625" style="7" customWidth="1"/>
    <col min="14555" max="14555" width="9.140625" style="7"/>
    <col min="14556" max="14556" width="2.85546875" style="7" customWidth="1"/>
    <col min="14557" max="14557" width="3.140625" style="7" customWidth="1"/>
    <col min="14558" max="14558" width="9.140625" style="7"/>
    <col min="14559" max="14559" width="2.85546875" style="7" customWidth="1"/>
    <col min="14560" max="14560" width="3.140625" style="7" customWidth="1"/>
    <col min="14561" max="14561" width="9.140625" style="7"/>
    <col min="14562" max="14562" width="2.85546875" style="7" customWidth="1"/>
    <col min="14563" max="14563" width="3.28515625" style="7" customWidth="1"/>
    <col min="14564" max="14564" width="9.140625" style="7"/>
    <col min="14565" max="14565" width="3.5703125" style="7" customWidth="1"/>
    <col min="14566" max="14566" width="3.7109375" style="7" customWidth="1"/>
    <col min="14567" max="14568" width="9.140625" style="7"/>
    <col min="14569" max="14569" width="35.140625" style="7" customWidth="1"/>
    <col min="14570" max="14787" width="9.140625" style="7"/>
    <col min="14788" max="14788" width="2.85546875" style="7" customWidth="1"/>
    <col min="14789" max="14789" width="3.7109375" style="7" customWidth="1"/>
    <col min="14790" max="14790" width="9.140625" style="7"/>
    <col min="14791" max="14791" width="2.85546875" style="7" customWidth="1"/>
    <col min="14792" max="14792" width="3.7109375" style="7" customWidth="1"/>
    <col min="14793" max="14793" width="9.140625" style="7"/>
    <col min="14794" max="14794" width="2.85546875" style="7" customWidth="1"/>
    <col min="14795" max="14795" width="3.7109375" style="7" customWidth="1"/>
    <col min="14796" max="14796" width="9.140625" style="7"/>
    <col min="14797" max="14797" width="2.85546875" style="7" customWidth="1"/>
    <col min="14798" max="14798" width="3.85546875" style="7" customWidth="1"/>
    <col min="14799" max="14799" width="9.140625" style="7"/>
    <col min="14800" max="14800" width="2.85546875" style="7" customWidth="1"/>
    <col min="14801" max="14801" width="3.85546875" style="7" customWidth="1"/>
    <col min="14802" max="14802" width="9.140625" style="7"/>
    <col min="14803" max="14803" width="2.85546875" style="7" customWidth="1"/>
    <col min="14804" max="14804" width="3.42578125" style="7" customWidth="1"/>
    <col min="14805" max="14805" width="9.140625" style="7"/>
    <col min="14806" max="14806" width="2.85546875" style="7" customWidth="1"/>
    <col min="14807" max="14807" width="3.28515625" style="7" customWidth="1"/>
    <col min="14808" max="14808" width="9.140625" style="7"/>
    <col min="14809" max="14809" width="2.85546875" style="7" customWidth="1"/>
    <col min="14810" max="14810" width="3.140625" style="7" customWidth="1"/>
    <col min="14811" max="14811" width="9.140625" style="7"/>
    <col min="14812" max="14812" width="2.85546875" style="7" customWidth="1"/>
    <col min="14813" max="14813" width="3.140625" style="7" customWidth="1"/>
    <col min="14814" max="14814" width="9.140625" style="7"/>
    <col min="14815" max="14815" width="2.85546875" style="7" customWidth="1"/>
    <col min="14816" max="14816" width="3.140625" style="7" customWidth="1"/>
    <col min="14817" max="14817" width="9.140625" style="7"/>
    <col min="14818" max="14818" width="2.85546875" style="7" customWidth="1"/>
    <col min="14819" max="14819" width="3.28515625" style="7" customWidth="1"/>
    <col min="14820" max="14820" width="9.140625" style="7"/>
    <col min="14821" max="14821" width="3.5703125" style="7" customWidth="1"/>
    <col min="14822" max="14822" width="3.7109375" style="7" customWidth="1"/>
    <col min="14823" max="14824" width="9.140625" style="7"/>
    <col min="14825" max="14825" width="35.140625" style="7" customWidth="1"/>
    <col min="14826" max="15043" width="9.140625" style="7"/>
    <col min="15044" max="15044" width="2.85546875" style="7" customWidth="1"/>
    <col min="15045" max="15045" width="3.7109375" style="7" customWidth="1"/>
    <col min="15046" max="15046" width="9.140625" style="7"/>
    <col min="15047" max="15047" width="2.85546875" style="7" customWidth="1"/>
    <col min="15048" max="15048" width="3.7109375" style="7" customWidth="1"/>
    <col min="15049" max="15049" width="9.140625" style="7"/>
    <col min="15050" max="15050" width="2.85546875" style="7" customWidth="1"/>
    <col min="15051" max="15051" width="3.7109375" style="7" customWidth="1"/>
    <col min="15052" max="15052" width="9.140625" style="7"/>
    <col min="15053" max="15053" width="2.85546875" style="7" customWidth="1"/>
    <col min="15054" max="15054" width="3.85546875" style="7" customWidth="1"/>
    <col min="15055" max="15055" width="9.140625" style="7"/>
    <col min="15056" max="15056" width="2.85546875" style="7" customWidth="1"/>
    <col min="15057" max="15057" width="3.85546875" style="7" customWidth="1"/>
    <col min="15058" max="15058" width="9.140625" style="7"/>
    <col min="15059" max="15059" width="2.85546875" style="7" customWidth="1"/>
    <col min="15060" max="15060" width="3.42578125" style="7" customWidth="1"/>
    <col min="15061" max="15061" width="9.140625" style="7"/>
    <col min="15062" max="15062" width="2.85546875" style="7" customWidth="1"/>
    <col min="15063" max="15063" width="3.28515625" style="7" customWidth="1"/>
    <col min="15064" max="15064" width="9.140625" style="7"/>
    <col min="15065" max="15065" width="2.85546875" style="7" customWidth="1"/>
    <col min="15066" max="15066" width="3.140625" style="7" customWidth="1"/>
    <col min="15067" max="15067" width="9.140625" style="7"/>
    <col min="15068" max="15068" width="2.85546875" style="7" customWidth="1"/>
    <col min="15069" max="15069" width="3.140625" style="7" customWidth="1"/>
    <col min="15070" max="15070" width="9.140625" style="7"/>
    <col min="15071" max="15071" width="2.85546875" style="7" customWidth="1"/>
    <col min="15072" max="15072" width="3.140625" style="7" customWidth="1"/>
    <col min="15073" max="15073" width="9.140625" style="7"/>
    <col min="15074" max="15074" width="2.85546875" style="7" customWidth="1"/>
    <col min="15075" max="15075" width="3.28515625" style="7" customWidth="1"/>
    <col min="15076" max="15076" width="9.140625" style="7"/>
    <col min="15077" max="15077" width="3.5703125" style="7" customWidth="1"/>
    <col min="15078" max="15078" width="3.7109375" style="7" customWidth="1"/>
    <col min="15079" max="15080" width="9.140625" style="7"/>
    <col min="15081" max="15081" width="35.140625" style="7" customWidth="1"/>
    <col min="15082" max="15299" width="9.140625" style="7"/>
    <col min="15300" max="15300" width="2.85546875" style="7" customWidth="1"/>
    <col min="15301" max="15301" width="3.7109375" style="7" customWidth="1"/>
    <col min="15302" max="15302" width="9.140625" style="7"/>
    <col min="15303" max="15303" width="2.85546875" style="7" customWidth="1"/>
    <col min="15304" max="15304" width="3.7109375" style="7" customWidth="1"/>
    <col min="15305" max="15305" width="9.140625" style="7"/>
    <col min="15306" max="15306" width="2.85546875" style="7" customWidth="1"/>
    <col min="15307" max="15307" width="3.7109375" style="7" customWidth="1"/>
    <col min="15308" max="15308" width="9.140625" style="7"/>
    <col min="15309" max="15309" width="2.85546875" style="7" customWidth="1"/>
    <col min="15310" max="15310" width="3.85546875" style="7" customWidth="1"/>
    <col min="15311" max="15311" width="9.140625" style="7"/>
    <col min="15312" max="15312" width="2.85546875" style="7" customWidth="1"/>
    <col min="15313" max="15313" width="3.85546875" style="7" customWidth="1"/>
    <col min="15314" max="15314" width="9.140625" style="7"/>
    <col min="15315" max="15315" width="2.85546875" style="7" customWidth="1"/>
    <col min="15316" max="15316" width="3.42578125" style="7" customWidth="1"/>
    <col min="15317" max="15317" width="9.140625" style="7"/>
    <col min="15318" max="15318" width="2.85546875" style="7" customWidth="1"/>
    <col min="15319" max="15319" width="3.28515625" style="7" customWidth="1"/>
    <col min="15320" max="15320" width="9.140625" style="7"/>
    <col min="15321" max="15321" width="2.85546875" style="7" customWidth="1"/>
    <col min="15322" max="15322" width="3.140625" style="7" customWidth="1"/>
    <col min="15323" max="15323" width="9.140625" style="7"/>
    <col min="15324" max="15324" width="2.85546875" style="7" customWidth="1"/>
    <col min="15325" max="15325" width="3.140625" style="7" customWidth="1"/>
    <col min="15326" max="15326" width="9.140625" style="7"/>
    <col min="15327" max="15327" width="2.85546875" style="7" customWidth="1"/>
    <col min="15328" max="15328" width="3.140625" style="7" customWidth="1"/>
    <col min="15329" max="15329" width="9.140625" style="7"/>
    <col min="15330" max="15330" width="2.85546875" style="7" customWidth="1"/>
    <col min="15331" max="15331" width="3.28515625" style="7" customWidth="1"/>
    <col min="15332" max="15332" width="9.140625" style="7"/>
    <col min="15333" max="15333" width="3.5703125" style="7" customWidth="1"/>
    <col min="15334" max="15334" width="3.7109375" style="7" customWidth="1"/>
    <col min="15335" max="15336" width="9.140625" style="7"/>
    <col min="15337" max="15337" width="35.140625" style="7" customWidth="1"/>
    <col min="15338" max="15555" width="9.140625" style="7"/>
    <col min="15556" max="15556" width="2.85546875" style="7" customWidth="1"/>
    <col min="15557" max="15557" width="3.7109375" style="7" customWidth="1"/>
    <col min="15558" max="15558" width="9.140625" style="7"/>
    <col min="15559" max="15559" width="2.85546875" style="7" customWidth="1"/>
    <col min="15560" max="15560" width="3.7109375" style="7" customWidth="1"/>
    <col min="15561" max="15561" width="9.140625" style="7"/>
    <col min="15562" max="15562" width="2.85546875" style="7" customWidth="1"/>
    <col min="15563" max="15563" width="3.7109375" style="7" customWidth="1"/>
    <col min="15564" max="15564" width="9.140625" style="7"/>
    <col min="15565" max="15565" width="2.85546875" style="7" customWidth="1"/>
    <col min="15566" max="15566" width="3.85546875" style="7" customWidth="1"/>
    <col min="15567" max="15567" width="9.140625" style="7"/>
    <col min="15568" max="15568" width="2.85546875" style="7" customWidth="1"/>
    <col min="15569" max="15569" width="3.85546875" style="7" customWidth="1"/>
    <col min="15570" max="15570" width="9.140625" style="7"/>
    <col min="15571" max="15571" width="2.85546875" style="7" customWidth="1"/>
    <col min="15572" max="15572" width="3.42578125" style="7" customWidth="1"/>
    <col min="15573" max="15573" width="9.140625" style="7"/>
    <col min="15574" max="15574" width="2.85546875" style="7" customWidth="1"/>
    <col min="15575" max="15575" width="3.28515625" style="7" customWidth="1"/>
    <col min="15576" max="15576" width="9.140625" style="7"/>
    <col min="15577" max="15577" width="2.85546875" style="7" customWidth="1"/>
    <col min="15578" max="15578" width="3.140625" style="7" customWidth="1"/>
    <col min="15579" max="15579" width="9.140625" style="7"/>
    <col min="15580" max="15580" width="2.85546875" style="7" customWidth="1"/>
    <col min="15581" max="15581" width="3.140625" style="7" customWidth="1"/>
    <col min="15582" max="15582" width="9.140625" style="7"/>
    <col min="15583" max="15583" width="2.85546875" style="7" customWidth="1"/>
    <col min="15584" max="15584" width="3.140625" style="7" customWidth="1"/>
    <col min="15585" max="15585" width="9.140625" style="7"/>
    <col min="15586" max="15586" width="2.85546875" style="7" customWidth="1"/>
    <col min="15587" max="15587" width="3.28515625" style="7" customWidth="1"/>
    <col min="15588" max="15588" width="9.140625" style="7"/>
    <col min="15589" max="15589" width="3.5703125" style="7" customWidth="1"/>
    <col min="15590" max="15590" width="3.7109375" style="7" customWidth="1"/>
    <col min="15591" max="15592" width="9.140625" style="7"/>
    <col min="15593" max="15593" width="35.140625" style="7" customWidth="1"/>
    <col min="15594" max="15811" width="9.140625" style="7"/>
    <col min="15812" max="15812" width="2.85546875" style="7" customWidth="1"/>
    <col min="15813" max="15813" width="3.7109375" style="7" customWidth="1"/>
    <col min="15814" max="15814" width="9.140625" style="7"/>
    <col min="15815" max="15815" width="2.85546875" style="7" customWidth="1"/>
    <col min="15816" max="15816" width="3.7109375" style="7" customWidth="1"/>
    <col min="15817" max="15817" width="9.140625" style="7"/>
    <col min="15818" max="15818" width="2.85546875" style="7" customWidth="1"/>
    <col min="15819" max="15819" width="3.7109375" style="7" customWidth="1"/>
    <col min="15820" max="15820" width="9.140625" style="7"/>
    <col min="15821" max="15821" width="2.85546875" style="7" customWidth="1"/>
    <col min="15822" max="15822" width="3.85546875" style="7" customWidth="1"/>
    <col min="15823" max="15823" width="9.140625" style="7"/>
    <col min="15824" max="15824" width="2.85546875" style="7" customWidth="1"/>
    <col min="15825" max="15825" width="3.85546875" style="7" customWidth="1"/>
    <col min="15826" max="15826" width="9.140625" style="7"/>
    <col min="15827" max="15827" width="2.85546875" style="7" customWidth="1"/>
    <col min="15828" max="15828" width="3.42578125" style="7" customWidth="1"/>
    <col min="15829" max="15829" width="9.140625" style="7"/>
    <col min="15830" max="15830" width="2.85546875" style="7" customWidth="1"/>
    <col min="15831" max="15831" width="3.28515625" style="7" customWidth="1"/>
    <col min="15832" max="15832" width="9.140625" style="7"/>
    <col min="15833" max="15833" width="2.85546875" style="7" customWidth="1"/>
    <col min="15834" max="15834" width="3.140625" style="7" customWidth="1"/>
    <col min="15835" max="15835" width="9.140625" style="7"/>
    <col min="15836" max="15836" width="2.85546875" style="7" customWidth="1"/>
    <col min="15837" max="15837" width="3.140625" style="7" customWidth="1"/>
    <col min="15838" max="15838" width="9.140625" style="7"/>
    <col min="15839" max="15839" width="2.85546875" style="7" customWidth="1"/>
    <col min="15840" max="15840" width="3.140625" style="7" customWidth="1"/>
    <col min="15841" max="15841" width="9.140625" style="7"/>
    <col min="15842" max="15842" width="2.85546875" style="7" customWidth="1"/>
    <col min="15843" max="15843" width="3.28515625" style="7" customWidth="1"/>
    <col min="15844" max="15844" width="9.140625" style="7"/>
    <col min="15845" max="15845" width="3.5703125" style="7" customWidth="1"/>
    <col min="15846" max="15846" width="3.7109375" style="7" customWidth="1"/>
    <col min="15847" max="15848" width="9.140625" style="7"/>
    <col min="15849" max="15849" width="35.140625" style="7" customWidth="1"/>
    <col min="15850" max="16067" width="9.140625" style="7"/>
    <col min="16068" max="16068" width="2.85546875" style="7" customWidth="1"/>
    <col min="16069" max="16069" width="3.7109375" style="7" customWidth="1"/>
    <col min="16070" max="16070" width="9.140625" style="7"/>
    <col min="16071" max="16071" width="2.85546875" style="7" customWidth="1"/>
    <col min="16072" max="16072" width="3.7109375" style="7" customWidth="1"/>
    <col min="16073" max="16073" width="9.140625" style="7"/>
    <col min="16074" max="16074" width="2.85546875" style="7" customWidth="1"/>
    <col min="16075" max="16075" width="3.7109375" style="7" customWidth="1"/>
    <col min="16076" max="16076" width="9.140625" style="7"/>
    <col min="16077" max="16077" width="2.85546875" style="7" customWidth="1"/>
    <col min="16078" max="16078" width="3.85546875" style="7" customWidth="1"/>
    <col min="16079" max="16079" width="9.140625" style="7"/>
    <col min="16080" max="16080" width="2.85546875" style="7" customWidth="1"/>
    <col min="16081" max="16081" width="3.85546875" style="7" customWidth="1"/>
    <col min="16082" max="16082" width="9.140625" style="7"/>
    <col min="16083" max="16083" width="2.85546875" style="7" customWidth="1"/>
    <col min="16084" max="16084" width="3.42578125" style="7" customWidth="1"/>
    <col min="16085" max="16085" width="9.140625" style="7"/>
    <col min="16086" max="16086" width="2.85546875" style="7" customWidth="1"/>
    <col min="16087" max="16087" width="3.28515625" style="7" customWidth="1"/>
    <col min="16088" max="16088" width="9.140625" style="7"/>
    <col min="16089" max="16089" width="2.85546875" style="7" customWidth="1"/>
    <col min="16090" max="16090" width="3.140625" style="7" customWidth="1"/>
    <col min="16091" max="16091" width="9.140625" style="7"/>
    <col min="16092" max="16092" width="2.85546875" style="7" customWidth="1"/>
    <col min="16093" max="16093" width="3.140625" style="7" customWidth="1"/>
    <col min="16094" max="16094" width="9.140625" style="7"/>
    <col min="16095" max="16095" width="2.85546875" style="7" customWidth="1"/>
    <col min="16096" max="16096" width="3.140625" style="7" customWidth="1"/>
    <col min="16097" max="16097" width="9.140625" style="7"/>
    <col min="16098" max="16098" width="2.85546875" style="7" customWidth="1"/>
    <col min="16099" max="16099" width="3.28515625" style="7" customWidth="1"/>
    <col min="16100" max="16100" width="9.140625" style="7"/>
    <col min="16101" max="16101" width="3.5703125" style="7" customWidth="1"/>
    <col min="16102" max="16102" width="3.7109375" style="7" customWidth="1"/>
    <col min="16103" max="16104" width="9.140625" style="7"/>
    <col min="16105" max="16105" width="35.140625" style="7" customWidth="1"/>
    <col min="16106" max="16384" width="9.140625" style="7"/>
  </cols>
  <sheetData>
    <row r="1" spans="1:40" ht="13.5" thickBot="1" x14ac:dyDescent="0.25">
      <c r="A1" s="118"/>
      <c r="B1" s="119"/>
      <c r="C1" s="146"/>
      <c r="D1" s="146"/>
      <c r="E1" s="146"/>
      <c r="F1" s="146"/>
      <c r="G1" s="41"/>
      <c r="H1" s="146"/>
      <c r="I1" s="146"/>
      <c r="J1" s="146"/>
      <c r="K1" s="41"/>
      <c r="L1" s="146"/>
      <c r="M1" s="146"/>
      <c r="N1" s="146"/>
      <c r="O1" s="146"/>
      <c r="P1" s="41"/>
      <c r="Q1" s="146"/>
      <c r="R1" s="146"/>
      <c r="S1" s="146"/>
      <c r="T1" s="146"/>
      <c r="U1" s="146"/>
      <c r="V1" s="146"/>
      <c r="W1" s="146"/>
      <c r="X1" s="146"/>
      <c r="Y1" s="146"/>
    </row>
    <row r="2" spans="1:40" ht="12.75" customHeight="1" x14ac:dyDescent="0.2">
      <c r="A2" s="120"/>
      <c r="B2" s="236" t="s">
        <v>49</v>
      </c>
      <c r="C2" s="236"/>
      <c r="D2" s="236"/>
      <c r="E2" s="236"/>
      <c r="F2" s="236"/>
      <c r="G2" s="42"/>
      <c r="H2" s="42"/>
      <c r="I2" s="237" t="s">
        <v>50</v>
      </c>
      <c r="J2" s="238"/>
      <c r="K2" s="238"/>
      <c r="L2" s="238"/>
      <c r="M2" s="238"/>
      <c r="N2" s="239"/>
      <c r="O2" s="42"/>
      <c r="P2" s="42"/>
      <c r="Q2" s="243" t="s">
        <v>52</v>
      </c>
      <c r="R2" s="243"/>
      <c r="S2" s="243"/>
      <c r="T2" s="243"/>
      <c r="U2" s="244" t="s">
        <v>54</v>
      </c>
      <c r="V2" s="245"/>
      <c r="W2" s="245"/>
      <c r="X2" s="245"/>
      <c r="Y2" s="246"/>
    </row>
    <row r="3" spans="1:40" ht="24" customHeight="1" thickBot="1" x14ac:dyDescent="0.25">
      <c r="A3" s="121"/>
      <c r="B3" s="236"/>
      <c r="C3" s="236"/>
      <c r="D3" s="236"/>
      <c r="E3" s="236"/>
      <c r="F3" s="236"/>
      <c r="G3" s="43"/>
      <c r="H3" s="43"/>
      <c r="I3" s="240"/>
      <c r="J3" s="241"/>
      <c r="K3" s="241"/>
      <c r="L3" s="241"/>
      <c r="M3" s="241"/>
      <c r="N3" s="242"/>
      <c r="O3" s="43"/>
      <c r="P3" s="43"/>
      <c r="Q3" s="243"/>
      <c r="R3" s="243"/>
      <c r="S3" s="243"/>
      <c r="T3" s="243"/>
      <c r="U3" s="247"/>
      <c r="V3" s="248"/>
      <c r="W3" s="248"/>
      <c r="X3" s="248"/>
      <c r="Y3" s="249"/>
    </row>
    <row r="4" spans="1:40" ht="18.75" hidden="1" x14ac:dyDescent="0.2">
      <c r="A4" s="121"/>
      <c r="B4" s="122"/>
      <c r="C4" s="145"/>
      <c r="D4" s="145"/>
      <c r="E4" s="145"/>
      <c r="F4" s="145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146"/>
    </row>
    <row r="5" spans="1:40" ht="12.75" hidden="1" customHeight="1" x14ac:dyDescent="0.2">
      <c r="A5" s="210" t="s">
        <v>103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146"/>
    </row>
    <row r="6" spans="1:40" ht="12.75" hidden="1" customHeight="1" x14ac:dyDescent="0.2">
      <c r="A6" s="211" t="s">
        <v>55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146"/>
    </row>
    <row r="7" spans="1:40" ht="66.75" hidden="1" customHeight="1" x14ac:dyDescent="0.2">
      <c r="A7" s="213" t="s">
        <v>39</v>
      </c>
      <c r="B7" s="214"/>
      <c r="C7" s="217" t="s">
        <v>85</v>
      </c>
      <c r="D7" s="218"/>
      <c r="E7" s="219" t="s">
        <v>86</v>
      </c>
      <c r="F7" s="220"/>
      <c r="G7" s="221" t="s">
        <v>186</v>
      </c>
      <c r="H7" s="222"/>
      <c r="I7" s="223" t="s">
        <v>187</v>
      </c>
      <c r="J7" s="224"/>
      <c r="K7" s="225" t="s">
        <v>88</v>
      </c>
      <c r="L7" s="225"/>
      <c r="M7" s="226" t="s">
        <v>89</v>
      </c>
      <c r="N7" s="227"/>
      <c r="O7" s="250" t="s">
        <v>94</v>
      </c>
      <c r="P7" s="250"/>
      <c r="Q7" s="230" t="s">
        <v>188</v>
      </c>
      <c r="R7" s="230"/>
      <c r="S7" s="231" t="s">
        <v>189</v>
      </c>
      <c r="T7" s="231"/>
      <c r="U7" s="232" t="s">
        <v>100</v>
      </c>
      <c r="V7" s="233"/>
      <c r="W7" s="234" t="s">
        <v>96</v>
      </c>
      <c r="X7" s="235"/>
      <c r="Y7" s="146"/>
      <c r="AJ7" s="29"/>
      <c r="AK7" s="29"/>
      <c r="AL7" s="29"/>
      <c r="AM7" s="29"/>
      <c r="AN7" s="29"/>
    </row>
    <row r="8" spans="1:40" ht="13.5" hidden="1" customHeight="1" x14ac:dyDescent="0.2">
      <c r="A8" s="215"/>
      <c r="B8" s="216"/>
      <c r="C8" s="45" t="s">
        <v>40</v>
      </c>
      <c r="D8" s="45" t="s">
        <v>41</v>
      </c>
      <c r="E8" s="45" t="s">
        <v>40</v>
      </c>
      <c r="F8" s="45" t="s">
        <v>41</v>
      </c>
      <c r="G8" s="45" t="s">
        <v>40</v>
      </c>
      <c r="H8" s="45" t="s">
        <v>41</v>
      </c>
      <c r="I8" s="45" t="s">
        <v>40</v>
      </c>
      <c r="J8" s="45" t="s">
        <v>41</v>
      </c>
      <c r="K8" s="45" t="s">
        <v>40</v>
      </c>
      <c r="L8" s="45" t="s">
        <v>41</v>
      </c>
      <c r="M8" s="45" t="s">
        <v>40</v>
      </c>
      <c r="N8" s="45" t="s">
        <v>41</v>
      </c>
      <c r="O8" s="45" t="s">
        <v>40</v>
      </c>
      <c r="P8" s="45" t="s">
        <v>41</v>
      </c>
      <c r="Q8" s="45" t="s">
        <v>40</v>
      </c>
      <c r="R8" s="45" t="s">
        <v>41</v>
      </c>
      <c r="S8" s="45" t="s">
        <v>40</v>
      </c>
      <c r="T8" s="45" t="s">
        <v>41</v>
      </c>
      <c r="U8" s="45" t="s">
        <v>40</v>
      </c>
      <c r="V8" s="45" t="s">
        <v>41</v>
      </c>
      <c r="W8" s="45" t="s">
        <v>40</v>
      </c>
      <c r="X8" s="45" t="s">
        <v>41</v>
      </c>
      <c r="Y8" s="146"/>
      <c r="AJ8" s="29"/>
      <c r="AK8" s="29"/>
      <c r="AL8" s="29"/>
      <c r="AM8" s="29"/>
      <c r="AN8" s="29"/>
    </row>
    <row r="9" spans="1:40" ht="12.75" hidden="1" customHeight="1" x14ac:dyDescent="0.2">
      <c r="A9" s="117" t="s">
        <v>47</v>
      </c>
      <c r="B9" s="117">
        <v>20</v>
      </c>
      <c r="C9" s="47" cm="1">
        <f t="array" ref="C9">IF($I$2="Открытый тариф",
INDEX(GRID!$B$4:$BI$14,MATCH(C$7,GRID!$A$4:$A$14,0),MATCH(1,($U$2=GRID!$B$1:$BI$1)*(КАЛЕНДАРЬ!$I23=GRID!$B$3:$BI$3), 0)),
ROUNDUP(INDEX(GRID!$B$4:$BI$14,MATCH(C$7,GRID!$A$4:$A$14,0),MATCH(1,($U$2=GRID!$B$1:$BI$1)*(КАЛЕНДАРЬ!$I23=GRID!$B$3:$BI$3),0))*(1-GRID!$B$69),0))</f>
        <v>14500</v>
      </c>
      <c r="D9" s="48" cm="1">
        <f t="array" ref="D9">IF($I$2="Открытый тариф",
INDEX(GRID!$B$17:$BI$27,MATCH(C$7,GRID!$A$17:$A$27,0),MATCH(1,($U$2=GRID!$B$1:$BI$1)*(КАЛЕНДАРЬ!$I23=GRID!$B$3:$BI$3), 0)),
ROUNDUP(INDEX(GRID!$B$17:$BI$27,MATCH(C$7,GRID!$A$17:$A$27,0),MATCH(1,($U$2=GRID!$B$1:$BI$1)*(КАЛЕНДАРЬ!$I23=GRID!$B$3:$BI$3), 0))*(1-GRID!$B$69),0))</f>
        <v>14500</v>
      </c>
      <c r="E9" s="47" cm="1">
        <f t="array" ref="E9">IF($I$2="Открытый тариф",
INDEX(GRID!$B$4:$BI$14,MATCH(E$7,GRID!$A$4:$A$14,0),MATCH(1,($U$2=GRID!$B$1:$BI$1)*(КАЛЕНДАРЬ!$I23=GRID!$B$3:$BI$3), 0)),
ROUNDUP(INDEX(GRID!$B$4:$BI$14,MATCH(E$7,GRID!$A$4:$A$14,0),MATCH(1,($U$2=GRID!$B$1:$BI$1)*(КАЛЕНДАРЬ!$I23=GRID!$B$3:$BI$3),0))*(1-GRID!$B$69),0))</f>
        <v>15900</v>
      </c>
      <c r="F9" s="48" cm="1">
        <f t="array" ref="F9">IF($I$2="Открытый тариф",
INDEX(GRID!$B$17:$BI$27,MATCH(E$7,GRID!$A$17:$A$27,0),MATCH(1,($U$2=GRID!$B$1:$BI$1)*(КАЛЕНДАРЬ!$I23=GRID!$B$3:$BI$3), 0)),
ROUNDUP(INDEX(GRID!$B$17:$BI$27,MATCH(E$7,GRID!$A$17:$A$27,0),MATCH(1,($U$2=GRID!$B$1:$BI$1)*(КАЛЕНДАРЬ!$I23=GRID!$B$3:$BI$3), 0))*(1-GRID!$B$69),0))</f>
        <v>15900</v>
      </c>
      <c r="G9" s="47" t="e" cm="1">
        <f t="array" ref="G9">IF($I$2="Открытый тариф",
INDEX(GRID!$B$4:$BI$14,MATCH(G$7,GRID!$A$4:$A$14,0),MATCH(1,($U$2=GRID!$B$1:$BI$1)*(КАЛЕНДАРЬ!$I23=GRID!$B$3:$BI$3), 0)),
ROUNDUP(INDEX(GRID!$B$4:$BI$14,MATCH(G$7,GRID!$A$4:$A$14,0),MATCH(1,($U$2=GRID!$B$1:$BI$1)*(КАЛЕНДАРЬ!$I23=GRID!$B$3:$BI$3),0))*(1-GRID!$B$69),0))</f>
        <v>#N/A</v>
      </c>
      <c r="H9" s="48" t="e" cm="1">
        <f t="array" ref="H9">IF($I$2="Открытый тариф",
INDEX(GRID!$B$17:$BI$27,MATCH(G$7,GRID!$A$17:$A$27,0),MATCH(1,($U$2=GRID!$B$1:$BI$1)*(КАЛЕНДАРЬ!$I23=GRID!$B$3:$BI$3), 0)),
ROUNDUP(INDEX(GRID!$B$17:$BI$27,MATCH(G$7,GRID!$A$17:$A$27,0),MATCH(1,($U$2=GRID!$B$1:$BI$1)*(КАЛЕНДАРЬ!$I23=GRID!$B$3:$BI$3), 0))*(1-GRID!$B$69),0))</f>
        <v>#N/A</v>
      </c>
      <c r="I9" s="47" t="e" cm="1">
        <f t="array" ref="I9">IF($I$2="Открытый тариф",
INDEX(GRID!$B$4:$BI$14,MATCH(I$7,GRID!$A$4:$A$14,0),MATCH(1,($U$2=GRID!$B$1:$BI$1)*(КАЛЕНДАРЬ!$I23=GRID!$B$3:$BI$3), 0)),
ROUNDUP(INDEX(GRID!$B$4:$BI$14,MATCH(I$7,GRID!$A$4:$A$14,0),MATCH(1,($U$2=GRID!$B$1:$BI$1)*(КАЛЕНДАРЬ!$I23=GRID!$B$3:$BI$3),0))*(1-GRID!$B$69),0))</f>
        <v>#N/A</v>
      </c>
      <c r="J9" s="48" t="e" cm="1">
        <f t="array" ref="J9">IF($I$2="Открытый тариф",
INDEX(GRID!$B$17:$BI$27,MATCH(I$7,GRID!$A$17:$A$27,0),MATCH(1,($U$2=GRID!$B$1:$BI$1)*(КАЛЕНДАРЬ!$I23=GRID!$B$3:$BI$3), 0)),
ROUNDUP(INDEX(GRID!$B$17:$BI$27,MATCH(I$7,GRID!$A$17:$A$27,0),MATCH(1,($U$2=GRID!$B$1:$BI$1)*(КАЛЕНДАРЬ!$I23=GRID!$B$3:$BI$3), 0))*(1-GRID!$B$69),0))</f>
        <v>#N/A</v>
      </c>
      <c r="K9" s="47" cm="1">
        <f t="array" ref="K9">IF($I$2="Открытый тариф",
INDEX(GRID!$B$4:$BI$14,MATCH(K$7,GRID!$A$4:$A$14,0),MATCH(1,($U$2=GRID!$B$1:$BI$1)*(КАЛЕНДАРЬ!$I23=GRID!$B$3:$BI$3), 0)),
ROUNDUP(INDEX(GRID!$B$4:$BI$14,MATCH(K$7,GRID!$A$4:$A$14,0),MATCH(1,($U$2=GRID!$B$1:$BI$1)*(КАЛЕНДАРЬ!$I23=GRID!$B$3:$BI$3),0))*(1-GRID!$B$69),0))</f>
        <v>20900</v>
      </c>
      <c r="L9" s="48" cm="1">
        <f t="array" ref="L9">IF($I$2="Открытый тариф",
INDEX(GRID!$B$17:$BI$27,MATCH(K$7,GRID!$A$17:$A$27,0),MATCH(1,($U$2=GRID!$B$1:$BI$1)*(КАЛЕНДАРЬ!$I23=GRID!$B$3:$BI$3), 0)),
ROUNDUP(INDEX(GRID!$B$17:$BI$27,MATCH(K$7,GRID!$A$17:$A$27,0),MATCH(1,($U$2=GRID!$B$1:$BI$1)*(КАЛЕНДАРЬ!$I23=GRID!$B$3:$BI$3), 0))*(1-GRID!$B$69),0))</f>
        <v>20900</v>
      </c>
      <c r="M9" s="47" cm="1">
        <f t="array" ref="M9">IF($I$2="Открытый тариф",
INDEX(GRID!$B$4:$BI$14,MATCH(M$7,GRID!$A$4:$A$14,0),MATCH(1,($U$2=GRID!$B$1:$BI$1)*(КАЛЕНДАРЬ!$I23=GRID!$B$3:$BI$3), 0)),
ROUNDUP(INDEX(GRID!$B$4:$BI$14,MATCH(M$7,GRID!$A$4:$A$14,0),MATCH(1,($U$2=GRID!$B$1:$BI$1)*(КАЛЕНДАРЬ!$I23=GRID!$B$3:$BI$3),0))*(1-GRID!$B$69),0))</f>
        <v>22900</v>
      </c>
      <c r="N9" s="48" cm="1">
        <f t="array" ref="N9">IF($I$2="Открытый тариф",
INDEX(GRID!$B$17:$BI$27,MATCH(M$7,GRID!$A$17:$A$27,0),MATCH(1,($U$2=GRID!$B$1:$BI$1)*(КАЛЕНДАРЬ!$I23=GRID!$B$3:$BI$3), 0)),
ROUNDUP(INDEX(GRID!$B$17:$BI$27,MATCH(M$7,GRID!$A$17:$A$27,0),MATCH(1,($U$2=GRID!$B$1:$BI$1)*(КАЛЕНДАРЬ!$I23=GRID!$B$3:$BI$3), 0))*(1-GRID!$B$69),0))</f>
        <v>22900</v>
      </c>
      <c r="O9" s="49" t="s">
        <v>101</v>
      </c>
      <c r="P9" s="49" t="s">
        <v>101</v>
      </c>
      <c r="Q9" s="49" t="s">
        <v>101</v>
      </c>
      <c r="R9" s="49" t="s">
        <v>101</v>
      </c>
      <c r="S9" s="49" t="s">
        <v>101</v>
      </c>
      <c r="T9" s="49" t="s">
        <v>101</v>
      </c>
      <c r="U9" s="49" t="s">
        <v>101</v>
      </c>
      <c r="V9" s="49" t="s">
        <v>101</v>
      </c>
      <c r="W9" s="49" t="s">
        <v>101</v>
      </c>
      <c r="X9" s="49" t="s">
        <v>101</v>
      </c>
      <c r="Y9" s="146"/>
    </row>
    <row r="10" spans="1:40" ht="12.75" hidden="1" customHeight="1" x14ac:dyDescent="0.2">
      <c r="A10" s="117" t="s">
        <v>48</v>
      </c>
      <c r="B10" s="117">
        <v>21</v>
      </c>
      <c r="C10" s="47" cm="1">
        <f t="array" ref="C10">IF($I$2="Открытый тариф",
INDEX(GRID!$B$4:$BI$14,MATCH(C$7,GRID!$A$4:$A$14,0),MATCH(1,($U$2=GRID!$B$1:$BI$1)*(КАЛЕНДАРЬ!$I24=GRID!$B$3:$BI$3), 0)),
ROUNDUP(INDEX(GRID!$B$4:$BI$14,MATCH(C$7,GRID!$A$4:$A$14,0),MATCH(1,($U$2=GRID!$B$1:$BI$1)*(КАЛЕНДАРЬ!$I24=GRID!$B$3:$BI$3),0))*(1-GRID!$B$69),0))</f>
        <v>16500</v>
      </c>
      <c r="D10" s="48" cm="1">
        <f t="array" ref="D10">IF($I$2="Открытый тариф",
INDEX(GRID!$B$17:$BI$27,MATCH(C$7,GRID!$A$17:$A$27,0),MATCH(1,($U$2=GRID!$B$1:$BI$1)*(КАЛЕНДАРЬ!$I24=GRID!$B$3:$BI$3), 0)),
ROUNDUP(INDEX(GRID!$B$17:$BI$27,MATCH(C$7,GRID!$A$17:$A$27,0),MATCH(1,($U$2=GRID!$B$1:$BI$1)*(КАЛЕНДАРЬ!$I24=GRID!$B$3:$BI$3), 0))*(1-GRID!$B$69),0))</f>
        <v>16500</v>
      </c>
      <c r="E10" s="47" cm="1">
        <f t="array" ref="E10">IF($I$2="Открытый тариф",
INDEX(GRID!$B$4:$BI$14,MATCH(E$7,GRID!$A$4:$A$14,0),MATCH(1,($U$2=GRID!$B$1:$BI$1)*(КАЛЕНДАРЬ!$I24=GRID!$B$3:$BI$3), 0)),
ROUNDUP(INDEX(GRID!$B$4:$BI$14,MATCH(E$7,GRID!$A$4:$A$14,0),MATCH(1,($U$2=GRID!$B$1:$BI$1)*(КАЛЕНДАРЬ!$I24=GRID!$B$3:$BI$3),0))*(1-GRID!$B$69),0))</f>
        <v>18200</v>
      </c>
      <c r="F10" s="48" cm="1">
        <f t="array" ref="F10">IF($I$2="Открытый тариф",
INDEX(GRID!$B$17:$BI$27,MATCH(E$7,GRID!$A$17:$A$27,0),MATCH(1,($U$2=GRID!$B$1:$BI$1)*(КАЛЕНДАРЬ!$I24=GRID!$B$3:$BI$3), 0)),
ROUNDUP(INDEX(GRID!$B$17:$BI$27,MATCH(E$7,GRID!$A$17:$A$27,0),MATCH(1,($U$2=GRID!$B$1:$BI$1)*(КАЛЕНДАРЬ!$I24=GRID!$B$3:$BI$3), 0))*(1-GRID!$B$69),0))</f>
        <v>18200</v>
      </c>
      <c r="G10" s="47" t="e" cm="1">
        <f t="array" ref="G10">IF($I$2="Открытый тариф",
INDEX(GRID!$B$4:$BI$14,MATCH(G$7,GRID!$A$4:$A$14,0),MATCH(1,($U$2=GRID!$B$1:$BI$1)*(КАЛЕНДАРЬ!$I24=GRID!$B$3:$BI$3), 0)),
ROUNDUP(INDEX(GRID!$B$4:$BI$14,MATCH(G$7,GRID!$A$4:$A$14,0),MATCH(1,($U$2=GRID!$B$1:$BI$1)*(КАЛЕНДАРЬ!$I24=GRID!$B$3:$BI$3),0))*(1-GRID!$B$69),0))</f>
        <v>#N/A</v>
      </c>
      <c r="H10" s="48" t="e" cm="1">
        <f t="array" ref="H10">IF($I$2="Открытый тариф",
INDEX(GRID!$B$17:$BI$27,MATCH(G$7,GRID!$A$17:$A$27,0),MATCH(1,($U$2=GRID!$B$1:$BI$1)*(КАЛЕНДАРЬ!$I24=GRID!$B$3:$BI$3), 0)),
ROUNDUP(INDEX(GRID!$B$17:$BI$27,MATCH(G$7,GRID!$A$17:$A$27,0),MATCH(1,($U$2=GRID!$B$1:$BI$1)*(КАЛЕНДАРЬ!$I24=GRID!$B$3:$BI$3), 0))*(1-GRID!$B$69),0))</f>
        <v>#N/A</v>
      </c>
      <c r="I10" s="47" t="e" cm="1">
        <f t="array" ref="I10">IF($I$2="Открытый тариф",
INDEX(GRID!$B$4:$BI$14,MATCH(I$7,GRID!$A$4:$A$14,0),MATCH(1,($U$2=GRID!$B$1:$BI$1)*(КАЛЕНДАРЬ!$I24=GRID!$B$3:$BI$3), 0)),
ROUNDUP(INDEX(GRID!$B$4:$BI$14,MATCH(I$7,GRID!$A$4:$A$14,0),MATCH(1,($U$2=GRID!$B$1:$BI$1)*(КАЛЕНДАРЬ!$I24=GRID!$B$3:$BI$3),0))*(1-GRID!$B$69),0))</f>
        <v>#N/A</v>
      </c>
      <c r="J10" s="48" t="e" cm="1">
        <f t="array" ref="J10">IF($I$2="Открытый тариф",
INDEX(GRID!$B$17:$BI$27,MATCH(I$7,GRID!$A$17:$A$27,0),MATCH(1,($U$2=GRID!$B$1:$BI$1)*(КАЛЕНДАРЬ!$I24=GRID!$B$3:$BI$3), 0)),
ROUNDUP(INDEX(GRID!$B$17:$BI$27,MATCH(I$7,GRID!$A$17:$A$27,0),MATCH(1,($U$2=GRID!$B$1:$BI$1)*(КАЛЕНДАРЬ!$I24=GRID!$B$3:$BI$3), 0))*(1-GRID!$B$69),0))</f>
        <v>#N/A</v>
      </c>
      <c r="K10" s="47" cm="1">
        <f t="array" ref="K10">IF($I$2="Открытый тариф",
INDEX(GRID!$B$4:$BI$14,MATCH(K$7,GRID!$A$4:$A$14,0),MATCH(1,($U$2=GRID!$B$1:$BI$1)*(КАЛЕНДАРЬ!$I24=GRID!$B$3:$BI$3), 0)),
ROUNDUP(INDEX(GRID!$B$4:$BI$14,MATCH(K$7,GRID!$A$4:$A$14,0),MATCH(1,($U$2=GRID!$B$1:$BI$1)*(КАЛЕНДАРЬ!$I24=GRID!$B$3:$BI$3),0))*(1-GRID!$B$69),0))</f>
        <v>24500</v>
      </c>
      <c r="L10" s="48" cm="1">
        <f t="array" ref="L10">IF($I$2="Открытый тариф",
INDEX(GRID!$B$17:$BI$27,MATCH(K$7,GRID!$A$17:$A$27,0),MATCH(1,($U$2=GRID!$B$1:$BI$1)*(КАЛЕНДАРЬ!$I24=GRID!$B$3:$BI$3), 0)),
ROUNDUP(INDEX(GRID!$B$17:$BI$27,MATCH(K$7,GRID!$A$17:$A$27,0),MATCH(1,($U$2=GRID!$B$1:$BI$1)*(КАЛЕНДАРЬ!$I24=GRID!$B$3:$BI$3), 0))*(1-GRID!$B$69),0))</f>
        <v>24500</v>
      </c>
      <c r="M10" s="47" cm="1">
        <f t="array" ref="M10">IF($I$2="Открытый тариф",
INDEX(GRID!$B$4:$BI$14,MATCH(M$7,GRID!$A$4:$A$14,0),MATCH(1,($U$2=GRID!$B$1:$BI$1)*(КАЛЕНДАРЬ!$I24=GRID!$B$3:$BI$3), 0)),
ROUNDUP(INDEX(GRID!$B$4:$BI$14,MATCH(M$7,GRID!$A$4:$A$14,0),MATCH(1,($U$2=GRID!$B$1:$BI$1)*(КАЛЕНДАРЬ!$I24=GRID!$B$3:$BI$3),0))*(1-GRID!$B$69),0))</f>
        <v>27000</v>
      </c>
      <c r="N10" s="48" cm="1">
        <f t="array" ref="N10">IF($I$2="Открытый тариф",
INDEX(GRID!$B$17:$BI$27,MATCH(M$7,GRID!$A$17:$A$27,0),MATCH(1,($U$2=GRID!$B$1:$BI$1)*(КАЛЕНДАРЬ!$I24=GRID!$B$3:$BI$3), 0)),
ROUNDUP(INDEX(GRID!$B$17:$BI$27,MATCH(M$7,GRID!$A$17:$A$27,0),MATCH(1,($U$2=GRID!$B$1:$BI$1)*(КАЛЕНДАРЬ!$I24=GRID!$B$3:$BI$3), 0))*(1-GRID!$B$69),0))</f>
        <v>27000</v>
      </c>
      <c r="O10" s="49" t="s">
        <v>101</v>
      </c>
      <c r="P10" s="49" t="s">
        <v>101</v>
      </c>
      <c r="Q10" s="49" t="s">
        <v>101</v>
      </c>
      <c r="R10" s="49" t="s">
        <v>101</v>
      </c>
      <c r="S10" s="49" t="s">
        <v>101</v>
      </c>
      <c r="T10" s="49" t="s">
        <v>101</v>
      </c>
      <c r="U10" s="49" t="s">
        <v>101</v>
      </c>
      <c r="V10" s="49" t="s">
        <v>101</v>
      </c>
      <c r="W10" s="49" t="s">
        <v>101</v>
      </c>
      <c r="X10" s="49" t="s">
        <v>101</v>
      </c>
      <c r="Y10" s="146"/>
    </row>
    <row r="11" spans="1:40" ht="12.75" hidden="1" customHeight="1" x14ac:dyDescent="0.2">
      <c r="A11" s="117" t="s">
        <v>42</v>
      </c>
      <c r="B11" s="117">
        <v>22</v>
      </c>
      <c r="C11" s="47" cm="1">
        <f t="array" ref="C11">IF($I$2="Открытый тариф",
INDEX(GRID!$B$4:$BI$14,MATCH(C$7,GRID!$A$4:$A$14,0),MATCH(1,($U$2=GRID!$B$1:$BI$1)*(КАЛЕНДАРЬ!$I25=GRID!$B$3:$BI$3), 0)),
ROUNDUP(INDEX(GRID!$B$4:$BI$14,MATCH(C$7,GRID!$A$4:$A$14,0),MATCH(1,($U$2=GRID!$B$1:$BI$1)*(КАЛЕНДАРЬ!$I25=GRID!$B$3:$BI$3),0))*(1-GRID!$B$69),0))</f>
        <v>16500</v>
      </c>
      <c r="D11" s="48" cm="1">
        <f t="array" ref="D11">IF($I$2="Открытый тариф",
INDEX(GRID!$B$17:$BI$27,MATCH(C$7,GRID!$A$17:$A$27,0),MATCH(1,($U$2=GRID!$B$1:$BI$1)*(КАЛЕНДАРЬ!$I25=GRID!$B$3:$BI$3), 0)),
ROUNDUP(INDEX(GRID!$B$17:$BI$27,MATCH(C$7,GRID!$A$17:$A$27,0),MATCH(1,($U$2=GRID!$B$1:$BI$1)*(КАЛЕНДАРЬ!$I25=GRID!$B$3:$BI$3), 0))*(1-GRID!$B$69),0))</f>
        <v>16500</v>
      </c>
      <c r="E11" s="47" cm="1">
        <f t="array" ref="E11">IF($I$2="Открытый тариф",
INDEX(GRID!$B$4:$BI$14,MATCH(E$7,GRID!$A$4:$A$14,0),MATCH(1,($U$2=GRID!$B$1:$BI$1)*(КАЛЕНДАРЬ!$I25=GRID!$B$3:$BI$3), 0)),
ROUNDUP(INDEX(GRID!$B$4:$BI$14,MATCH(E$7,GRID!$A$4:$A$14,0),MATCH(1,($U$2=GRID!$B$1:$BI$1)*(КАЛЕНДАРЬ!$I25=GRID!$B$3:$BI$3),0))*(1-GRID!$B$69),0))</f>
        <v>18200</v>
      </c>
      <c r="F11" s="48" cm="1">
        <f t="array" ref="F11">IF($I$2="Открытый тариф",
INDEX(GRID!$B$17:$BI$27,MATCH(E$7,GRID!$A$17:$A$27,0),MATCH(1,($U$2=GRID!$B$1:$BI$1)*(КАЛЕНДАРЬ!$I25=GRID!$B$3:$BI$3), 0)),
ROUNDUP(INDEX(GRID!$B$17:$BI$27,MATCH(E$7,GRID!$A$17:$A$27,0),MATCH(1,($U$2=GRID!$B$1:$BI$1)*(КАЛЕНДАРЬ!$I25=GRID!$B$3:$BI$3), 0))*(1-GRID!$B$69),0))</f>
        <v>18200</v>
      </c>
      <c r="G11" s="47" t="e" cm="1">
        <f t="array" ref="G11">IF($I$2="Открытый тариф",
INDEX(GRID!$B$4:$BI$14,MATCH(G$7,GRID!$A$4:$A$14,0),MATCH(1,($U$2=GRID!$B$1:$BI$1)*(КАЛЕНДАРЬ!$I25=GRID!$B$3:$BI$3), 0)),
ROUNDUP(INDEX(GRID!$B$4:$BI$14,MATCH(G$7,GRID!$A$4:$A$14,0),MATCH(1,($U$2=GRID!$B$1:$BI$1)*(КАЛЕНДАРЬ!$I25=GRID!$B$3:$BI$3),0))*(1-GRID!$B$69),0))</f>
        <v>#N/A</v>
      </c>
      <c r="H11" s="48" t="e" cm="1">
        <f t="array" ref="H11">IF($I$2="Открытый тариф",
INDEX(GRID!$B$17:$BI$27,MATCH(G$7,GRID!$A$17:$A$27,0),MATCH(1,($U$2=GRID!$B$1:$BI$1)*(КАЛЕНДАРЬ!$I25=GRID!$B$3:$BI$3), 0)),
ROUNDUP(INDEX(GRID!$B$17:$BI$27,MATCH(G$7,GRID!$A$17:$A$27,0),MATCH(1,($U$2=GRID!$B$1:$BI$1)*(КАЛЕНДАРЬ!$I25=GRID!$B$3:$BI$3), 0))*(1-GRID!$B$69),0))</f>
        <v>#N/A</v>
      </c>
      <c r="I11" s="47" t="e" cm="1">
        <f t="array" ref="I11">IF($I$2="Открытый тариф",
INDEX(GRID!$B$4:$BI$14,MATCH(I$7,GRID!$A$4:$A$14,0),MATCH(1,($U$2=GRID!$B$1:$BI$1)*(КАЛЕНДАРЬ!$I25=GRID!$B$3:$BI$3), 0)),
ROUNDUP(INDEX(GRID!$B$4:$BI$14,MATCH(I$7,GRID!$A$4:$A$14,0),MATCH(1,($U$2=GRID!$B$1:$BI$1)*(КАЛЕНДАРЬ!$I25=GRID!$B$3:$BI$3),0))*(1-GRID!$B$69),0))</f>
        <v>#N/A</v>
      </c>
      <c r="J11" s="48" t="e" cm="1">
        <f t="array" ref="J11">IF($I$2="Открытый тариф",
INDEX(GRID!$B$17:$BI$27,MATCH(I$7,GRID!$A$17:$A$27,0),MATCH(1,($U$2=GRID!$B$1:$BI$1)*(КАЛЕНДАРЬ!$I25=GRID!$B$3:$BI$3), 0)),
ROUNDUP(INDEX(GRID!$B$17:$BI$27,MATCH(I$7,GRID!$A$17:$A$27,0),MATCH(1,($U$2=GRID!$B$1:$BI$1)*(КАЛЕНДАРЬ!$I25=GRID!$B$3:$BI$3), 0))*(1-GRID!$B$69),0))</f>
        <v>#N/A</v>
      </c>
      <c r="K11" s="47" cm="1">
        <f t="array" ref="K11">IF($I$2="Открытый тариф",
INDEX(GRID!$B$4:$BI$14,MATCH(K$7,GRID!$A$4:$A$14,0),MATCH(1,($U$2=GRID!$B$1:$BI$1)*(КАЛЕНДАРЬ!$I25=GRID!$B$3:$BI$3), 0)),
ROUNDUP(INDEX(GRID!$B$4:$BI$14,MATCH(K$7,GRID!$A$4:$A$14,0),MATCH(1,($U$2=GRID!$B$1:$BI$1)*(КАЛЕНДАРЬ!$I25=GRID!$B$3:$BI$3),0))*(1-GRID!$B$69),0))</f>
        <v>24500</v>
      </c>
      <c r="L11" s="48" cm="1">
        <f t="array" ref="L11">IF($I$2="Открытый тариф",
INDEX(GRID!$B$17:$BI$27,MATCH(K$7,GRID!$A$17:$A$27,0),MATCH(1,($U$2=GRID!$B$1:$BI$1)*(КАЛЕНДАРЬ!$I25=GRID!$B$3:$BI$3), 0)),
ROUNDUP(INDEX(GRID!$B$17:$BI$27,MATCH(K$7,GRID!$A$17:$A$27,0),MATCH(1,($U$2=GRID!$B$1:$BI$1)*(КАЛЕНДАРЬ!$I25=GRID!$B$3:$BI$3), 0))*(1-GRID!$B$69),0))</f>
        <v>24500</v>
      </c>
      <c r="M11" s="47" cm="1">
        <f t="array" ref="M11">IF($I$2="Открытый тариф",
INDEX(GRID!$B$4:$BI$14,MATCH(M$7,GRID!$A$4:$A$14,0),MATCH(1,($U$2=GRID!$B$1:$BI$1)*(КАЛЕНДАРЬ!$I25=GRID!$B$3:$BI$3), 0)),
ROUNDUP(INDEX(GRID!$B$4:$BI$14,MATCH(M$7,GRID!$A$4:$A$14,0),MATCH(1,($U$2=GRID!$B$1:$BI$1)*(КАЛЕНДАРЬ!$I25=GRID!$B$3:$BI$3),0))*(1-GRID!$B$69),0))</f>
        <v>27000</v>
      </c>
      <c r="N11" s="48" cm="1">
        <f t="array" ref="N11">IF($I$2="Открытый тариф",
INDEX(GRID!$B$17:$BI$27,MATCH(M$7,GRID!$A$17:$A$27,0),MATCH(1,($U$2=GRID!$B$1:$BI$1)*(КАЛЕНДАРЬ!$I25=GRID!$B$3:$BI$3), 0)),
ROUNDUP(INDEX(GRID!$B$17:$BI$27,MATCH(M$7,GRID!$A$17:$A$27,0),MATCH(1,($U$2=GRID!$B$1:$BI$1)*(КАЛЕНДАРЬ!$I25=GRID!$B$3:$BI$3), 0))*(1-GRID!$B$69),0))</f>
        <v>27000</v>
      </c>
      <c r="O11" s="49" t="s">
        <v>101</v>
      </c>
      <c r="P11" s="49" t="s">
        <v>101</v>
      </c>
      <c r="Q11" s="49" t="s">
        <v>101</v>
      </c>
      <c r="R11" s="49" t="s">
        <v>101</v>
      </c>
      <c r="S11" s="49" t="s">
        <v>101</v>
      </c>
      <c r="T11" s="49" t="s">
        <v>101</v>
      </c>
      <c r="U11" s="49" t="s">
        <v>101</v>
      </c>
      <c r="V11" s="49" t="s">
        <v>101</v>
      </c>
      <c r="W11" s="49" t="s">
        <v>101</v>
      </c>
      <c r="X11" s="49" t="s">
        <v>101</v>
      </c>
      <c r="Y11" s="146"/>
    </row>
    <row r="12" spans="1:40" ht="12.75" hidden="1" customHeight="1" x14ac:dyDescent="0.2">
      <c r="A12" s="117" t="s">
        <v>43</v>
      </c>
      <c r="B12" s="117">
        <v>23</v>
      </c>
      <c r="C12" s="47" cm="1">
        <f t="array" ref="C12">IF($I$2="Открытый тариф",
INDEX(GRID!$B$4:$BI$14,MATCH(C$7,GRID!$A$4:$A$14,0),MATCH(1,($U$2=GRID!$B$1:$BI$1)*(КАЛЕНДАРЬ!$I26=GRID!$B$3:$BI$3), 0)),
ROUNDUP(INDEX(GRID!$B$4:$BI$14,MATCH(C$7,GRID!$A$4:$A$14,0),MATCH(1,($U$2=GRID!$B$1:$BI$1)*(КАЛЕНДАРЬ!$I26=GRID!$B$3:$BI$3),0))*(1-GRID!$B$69),0))</f>
        <v>17500</v>
      </c>
      <c r="D12" s="48" cm="1">
        <f t="array" ref="D12">IF($I$2="Открытый тариф",
INDEX(GRID!$B$17:$BI$27,MATCH(C$7,GRID!$A$17:$A$27,0),MATCH(1,($U$2=GRID!$B$1:$BI$1)*(КАЛЕНДАРЬ!$I26=GRID!$B$3:$BI$3), 0)),
ROUNDUP(INDEX(GRID!$B$17:$BI$27,MATCH(C$7,GRID!$A$17:$A$27,0),MATCH(1,($U$2=GRID!$B$1:$BI$1)*(КАЛЕНДАРЬ!$I26=GRID!$B$3:$BI$3), 0))*(1-GRID!$B$69),0))</f>
        <v>17500</v>
      </c>
      <c r="E12" s="47" cm="1">
        <f t="array" ref="E12">IF($I$2="Открытый тариф",
INDEX(GRID!$B$4:$BI$14,MATCH(E$7,GRID!$A$4:$A$14,0),MATCH(1,($U$2=GRID!$B$1:$BI$1)*(КАЛЕНДАРЬ!$I26=GRID!$B$3:$BI$3), 0)),
ROUNDUP(INDEX(GRID!$B$4:$BI$14,MATCH(E$7,GRID!$A$4:$A$14,0),MATCH(1,($U$2=GRID!$B$1:$BI$1)*(КАЛЕНДАРЬ!$I26=GRID!$B$3:$BI$3),0))*(1-GRID!$B$69),0))</f>
        <v>19400</v>
      </c>
      <c r="F12" s="48" cm="1">
        <f t="array" ref="F12">IF($I$2="Открытый тариф",
INDEX(GRID!$B$17:$BI$27,MATCH(E$7,GRID!$A$17:$A$27,0),MATCH(1,($U$2=GRID!$B$1:$BI$1)*(КАЛЕНДАРЬ!$I26=GRID!$B$3:$BI$3), 0)),
ROUNDUP(INDEX(GRID!$B$17:$BI$27,MATCH(E$7,GRID!$A$17:$A$27,0),MATCH(1,($U$2=GRID!$B$1:$BI$1)*(КАЛЕНДАРЬ!$I26=GRID!$B$3:$BI$3), 0))*(1-GRID!$B$69),0))</f>
        <v>19400</v>
      </c>
      <c r="G12" s="47" t="e" cm="1">
        <f t="array" ref="G12">IF($I$2="Открытый тариф",
INDEX(GRID!$B$4:$BI$14,MATCH(G$7,GRID!$A$4:$A$14,0),MATCH(1,($U$2=GRID!$B$1:$BI$1)*(КАЛЕНДАРЬ!$I26=GRID!$B$3:$BI$3), 0)),
ROUNDUP(INDEX(GRID!$B$4:$BI$14,MATCH(G$7,GRID!$A$4:$A$14,0),MATCH(1,($U$2=GRID!$B$1:$BI$1)*(КАЛЕНДАРЬ!$I26=GRID!$B$3:$BI$3),0))*(1-GRID!$B$69),0))</f>
        <v>#N/A</v>
      </c>
      <c r="H12" s="48" t="e" cm="1">
        <f t="array" ref="H12">IF($I$2="Открытый тариф",
INDEX(GRID!$B$17:$BI$27,MATCH(G$7,GRID!$A$17:$A$27,0),MATCH(1,($U$2=GRID!$B$1:$BI$1)*(КАЛЕНДАРЬ!$I26=GRID!$B$3:$BI$3), 0)),
ROUNDUP(INDEX(GRID!$B$17:$BI$27,MATCH(G$7,GRID!$A$17:$A$27,0),MATCH(1,($U$2=GRID!$B$1:$BI$1)*(КАЛЕНДАРЬ!$I26=GRID!$B$3:$BI$3), 0))*(1-GRID!$B$69),0))</f>
        <v>#N/A</v>
      </c>
      <c r="I12" s="47" t="e" cm="1">
        <f t="array" ref="I12">IF($I$2="Открытый тариф",
INDEX(GRID!$B$4:$BI$14,MATCH(I$7,GRID!$A$4:$A$14,0),MATCH(1,($U$2=GRID!$B$1:$BI$1)*(КАЛЕНДАРЬ!$I26=GRID!$B$3:$BI$3), 0)),
ROUNDUP(INDEX(GRID!$B$4:$BI$14,MATCH(I$7,GRID!$A$4:$A$14,0),MATCH(1,($U$2=GRID!$B$1:$BI$1)*(КАЛЕНДАРЬ!$I26=GRID!$B$3:$BI$3),0))*(1-GRID!$B$69),0))</f>
        <v>#N/A</v>
      </c>
      <c r="J12" s="48" t="e" cm="1">
        <f t="array" ref="J12">IF($I$2="Открытый тариф",
INDEX(GRID!$B$17:$BI$27,MATCH(I$7,GRID!$A$17:$A$27,0),MATCH(1,($U$2=GRID!$B$1:$BI$1)*(КАЛЕНДАРЬ!$I26=GRID!$B$3:$BI$3), 0)),
ROUNDUP(INDEX(GRID!$B$17:$BI$27,MATCH(I$7,GRID!$A$17:$A$27,0),MATCH(1,($U$2=GRID!$B$1:$BI$1)*(КАЛЕНДАРЬ!$I26=GRID!$B$3:$BI$3), 0))*(1-GRID!$B$69),0))</f>
        <v>#N/A</v>
      </c>
      <c r="K12" s="47" cm="1">
        <f t="array" ref="K12">IF($I$2="Открытый тариф",
INDEX(GRID!$B$4:$BI$14,MATCH(K$7,GRID!$A$4:$A$14,0),MATCH(1,($U$2=GRID!$B$1:$BI$1)*(КАЛЕНДАРЬ!$I26=GRID!$B$3:$BI$3), 0)),
ROUNDUP(INDEX(GRID!$B$4:$BI$14,MATCH(K$7,GRID!$A$4:$A$14,0),MATCH(1,($U$2=GRID!$B$1:$BI$1)*(КАЛЕНДАРЬ!$I26=GRID!$B$3:$BI$3),0))*(1-GRID!$B$69),0))</f>
        <v>26100</v>
      </c>
      <c r="L12" s="48" cm="1">
        <f t="array" ref="L12">IF($I$2="Открытый тариф",
INDEX(GRID!$B$17:$BI$27,MATCH(K$7,GRID!$A$17:$A$27,0),MATCH(1,($U$2=GRID!$B$1:$BI$1)*(КАЛЕНДАРЬ!$I26=GRID!$B$3:$BI$3), 0)),
ROUNDUP(INDEX(GRID!$B$17:$BI$27,MATCH(K$7,GRID!$A$17:$A$27,0),MATCH(1,($U$2=GRID!$B$1:$BI$1)*(КАЛЕНДАРЬ!$I26=GRID!$B$3:$BI$3), 0))*(1-GRID!$B$69),0))</f>
        <v>26100</v>
      </c>
      <c r="M12" s="47" cm="1">
        <f t="array" ref="M12">IF($I$2="Открытый тариф",
INDEX(GRID!$B$4:$BI$14,MATCH(M$7,GRID!$A$4:$A$14,0),MATCH(1,($U$2=GRID!$B$1:$BI$1)*(КАЛЕНДАРЬ!$I26=GRID!$B$3:$BI$3), 0)),
ROUNDUP(INDEX(GRID!$B$4:$BI$14,MATCH(M$7,GRID!$A$4:$A$14,0),MATCH(1,($U$2=GRID!$B$1:$BI$1)*(КАЛЕНДАРЬ!$I26=GRID!$B$3:$BI$3),0))*(1-GRID!$B$69),0))</f>
        <v>28800</v>
      </c>
      <c r="N12" s="48" cm="1">
        <f t="array" ref="N12">IF($I$2="Открытый тариф",
INDEX(GRID!$B$17:$BI$27,MATCH(M$7,GRID!$A$17:$A$27,0),MATCH(1,($U$2=GRID!$B$1:$BI$1)*(КАЛЕНДАРЬ!$I26=GRID!$B$3:$BI$3), 0)),
ROUNDUP(INDEX(GRID!$B$17:$BI$27,MATCH(M$7,GRID!$A$17:$A$27,0),MATCH(1,($U$2=GRID!$B$1:$BI$1)*(КАЛЕНДАРЬ!$I26=GRID!$B$3:$BI$3), 0))*(1-GRID!$B$69),0))</f>
        <v>28800</v>
      </c>
      <c r="O12" s="49" t="s">
        <v>101</v>
      </c>
      <c r="P12" s="49" t="s">
        <v>101</v>
      </c>
      <c r="Q12" s="49" t="s">
        <v>101</v>
      </c>
      <c r="R12" s="49" t="s">
        <v>101</v>
      </c>
      <c r="S12" s="49" t="s">
        <v>101</v>
      </c>
      <c r="T12" s="49" t="s">
        <v>101</v>
      </c>
      <c r="U12" s="49" t="s">
        <v>101</v>
      </c>
      <c r="V12" s="49" t="s">
        <v>101</v>
      </c>
      <c r="W12" s="49" t="s">
        <v>101</v>
      </c>
      <c r="X12" s="49" t="s">
        <v>101</v>
      </c>
      <c r="Y12" s="146"/>
    </row>
    <row r="13" spans="1:40" ht="12.75" hidden="1" customHeight="1" x14ac:dyDescent="0.2">
      <c r="A13" s="117" t="s">
        <v>44</v>
      </c>
      <c r="B13" s="117">
        <v>24</v>
      </c>
      <c r="C13" s="47" cm="1">
        <f t="array" ref="C13">IF($I$2="Открытый тариф",
INDEX(GRID!$B$4:$BI$14,MATCH(C$7,GRID!$A$4:$A$14,0),MATCH(1,($U$2=GRID!$B$1:$BI$1)*(КАЛЕНДАРЬ!$I27=GRID!$B$3:$BI$3), 0)),
ROUNDUP(INDEX(GRID!$B$4:$BI$14,MATCH(C$7,GRID!$A$4:$A$14,0),MATCH(1,($U$2=GRID!$B$1:$BI$1)*(КАЛЕНДАРЬ!$I27=GRID!$B$3:$BI$3),0))*(1-GRID!$B$69),0))</f>
        <v>17500</v>
      </c>
      <c r="D13" s="48" cm="1">
        <f t="array" ref="D13">IF($I$2="Открытый тариф",
INDEX(GRID!$B$17:$BI$27,MATCH(C$7,GRID!$A$17:$A$27,0),MATCH(1,($U$2=GRID!$B$1:$BI$1)*(КАЛЕНДАРЬ!$I27=GRID!$B$3:$BI$3), 0)),
ROUNDUP(INDEX(GRID!$B$17:$BI$27,MATCH(C$7,GRID!$A$17:$A$27,0),MATCH(1,($U$2=GRID!$B$1:$BI$1)*(КАЛЕНДАРЬ!$I27=GRID!$B$3:$BI$3), 0))*(1-GRID!$B$69),0))</f>
        <v>17500</v>
      </c>
      <c r="E13" s="47" cm="1">
        <f t="array" ref="E13">IF($I$2="Открытый тариф",
INDEX(GRID!$B$4:$BI$14,MATCH(E$7,GRID!$A$4:$A$14,0),MATCH(1,($U$2=GRID!$B$1:$BI$1)*(КАЛЕНДАРЬ!$I27=GRID!$B$3:$BI$3), 0)),
ROUNDUP(INDEX(GRID!$B$4:$BI$14,MATCH(E$7,GRID!$A$4:$A$14,0),MATCH(1,($U$2=GRID!$B$1:$BI$1)*(КАЛЕНДАРЬ!$I27=GRID!$B$3:$BI$3),0))*(1-GRID!$B$69),0))</f>
        <v>19400</v>
      </c>
      <c r="F13" s="48" cm="1">
        <f t="array" ref="F13">IF($I$2="Открытый тариф",
INDEX(GRID!$B$17:$BI$27,MATCH(E$7,GRID!$A$17:$A$27,0),MATCH(1,($U$2=GRID!$B$1:$BI$1)*(КАЛЕНДАРЬ!$I27=GRID!$B$3:$BI$3), 0)),
ROUNDUP(INDEX(GRID!$B$17:$BI$27,MATCH(E$7,GRID!$A$17:$A$27,0),MATCH(1,($U$2=GRID!$B$1:$BI$1)*(КАЛЕНДАРЬ!$I27=GRID!$B$3:$BI$3), 0))*(1-GRID!$B$69),0))</f>
        <v>19400</v>
      </c>
      <c r="G13" s="47" t="e" cm="1">
        <f t="array" ref="G13">IF($I$2="Открытый тариф",
INDEX(GRID!$B$4:$BI$14,MATCH(G$7,GRID!$A$4:$A$14,0),MATCH(1,($U$2=GRID!$B$1:$BI$1)*(КАЛЕНДАРЬ!$I27=GRID!$B$3:$BI$3), 0)),
ROUNDUP(INDEX(GRID!$B$4:$BI$14,MATCH(G$7,GRID!$A$4:$A$14,0),MATCH(1,($U$2=GRID!$B$1:$BI$1)*(КАЛЕНДАРЬ!$I27=GRID!$B$3:$BI$3),0))*(1-GRID!$B$69),0))</f>
        <v>#N/A</v>
      </c>
      <c r="H13" s="48" t="e" cm="1">
        <f t="array" ref="H13">IF($I$2="Открытый тариф",
INDEX(GRID!$B$17:$BI$27,MATCH(G$7,GRID!$A$17:$A$27,0),MATCH(1,($U$2=GRID!$B$1:$BI$1)*(КАЛЕНДАРЬ!$I27=GRID!$B$3:$BI$3), 0)),
ROUNDUP(INDEX(GRID!$B$17:$BI$27,MATCH(G$7,GRID!$A$17:$A$27,0),MATCH(1,($U$2=GRID!$B$1:$BI$1)*(КАЛЕНДАРЬ!$I27=GRID!$B$3:$BI$3), 0))*(1-GRID!$B$69),0))</f>
        <v>#N/A</v>
      </c>
      <c r="I13" s="47" t="e" cm="1">
        <f t="array" ref="I13">IF($I$2="Открытый тариф",
INDEX(GRID!$B$4:$BI$14,MATCH(I$7,GRID!$A$4:$A$14,0),MATCH(1,($U$2=GRID!$B$1:$BI$1)*(КАЛЕНДАРЬ!$I27=GRID!$B$3:$BI$3), 0)),
ROUNDUP(INDEX(GRID!$B$4:$BI$14,MATCH(I$7,GRID!$A$4:$A$14,0),MATCH(1,($U$2=GRID!$B$1:$BI$1)*(КАЛЕНДАРЬ!$I27=GRID!$B$3:$BI$3),0))*(1-GRID!$B$69),0))</f>
        <v>#N/A</v>
      </c>
      <c r="J13" s="48" t="e" cm="1">
        <f t="array" ref="J13">IF($I$2="Открытый тариф",
INDEX(GRID!$B$17:$BI$27,MATCH(I$7,GRID!$A$17:$A$27,0),MATCH(1,($U$2=GRID!$B$1:$BI$1)*(КАЛЕНДАРЬ!$I27=GRID!$B$3:$BI$3), 0)),
ROUNDUP(INDEX(GRID!$B$17:$BI$27,MATCH(I$7,GRID!$A$17:$A$27,0),MATCH(1,($U$2=GRID!$B$1:$BI$1)*(КАЛЕНДАРЬ!$I27=GRID!$B$3:$BI$3), 0))*(1-GRID!$B$69),0))</f>
        <v>#N/A</v>
      </c>
      <c r="K13" s="47" cm="1">
        <f t="array" ref="K13">IF($I$2="Открытый тариф",
INDEX(GRID!$B$4:$BI$14,MATCH(K$7,GRID!$A$4:$A$14,0),MATCH(1,($U$2=GRID!$B$1:$BI$1)*(КАЛЕНДАРЬ!$I27=GRID!$B$3:$BI$3), 0)),
ROUNDUP(INDEX(GRID!$B$4:$BI$14,MATCH(K$7,GRID!$A$4:$A$14,0),MATCH(1,($U$2=GRID!$B$1:$BI$1)*(КАЛЕНДАРЬ!$I27=GRID!$B$3:$BI$3),0))*(1-GRID!$B$69),0))</f>
        <v>26100</v>
      </c>
      <c r="L13" s="48" cm="1">
        <f t="array" ref="L13">IF($I$2="Открытый тариф",
INDEX(GRID!$B$17:$BI$27,MATCH(K$7,GRID!$A$17:$A$27,0),MATCH(1,($U$2=GRID!$B$1:$BI$1)*(КАЛЕНДАРЬ!$I27=GRID!$B$3:$BI$3), 0)),
ROUNDUP(INDEX(GRID!$B$17:$BI$27,MATCH(K$7,GRID!$A$17:$A$27,0),MATCH(1,($U$2=GRID!$B$1:$BI$1)*(КАЛЕНДАРЬ!$I27=GRID!$B$3:$BI$3), 0))*(1-GRID!$B$69),0))</f>
        <v>26100</v>
      </c>
      <c r="M13" s="47" cm="1">
        <f t="array" ref="M13">IF($I$2="Открытый тариф",
INDEX(GRID!$B$4:$BI$14,MATCH(M$7,GRID!$A$4:$A$14,0),MATCH(1,($U$2=GRID!$B$1:$BI$1)*(КАЛЕНДАРЬ!$I27=GRID!$B$3:$BI$3), 0)),
ROUNDUP(INDEX(GRID!$B$4:$BI$14,MATCH(M$7,GRID!$A$4:$A$14,0),MATCH(1,($U$2=GRID!$B$1:$BI$1)*(КАЛЕНДАРЬ!$I27=GRID!$B$3:$BI$3),0))*(1-GRID!$B$69),0))</f>
        <v>28800</v>
      </c>
      <c r="N13" s="48" cm="1">
        <f t="array" ref="N13">IF($I$2="Открытый тариф",
INDEX(GRID!$B$17:$BI$27,MATCH(M$7,GRID!$A$17:$A$27,0),MATCH(1,($U$2=GRID!$B$1:$BI$1)*(КАЛЕНДАРЬ!$I27=GRID!$B$3:$BI$3), 0)),
ROUNDUP(INDEX(GRID!$B$17:$BI$27,MATCH(M$7,GRID!$A$17:$A$27,0),MATCH(1,($U$2=GRID!$B$1:$BI$1)*(КАЛЕНДАРЬ!$I27=GRID!$B$3:$BI$3), 0))*(1-GRID!$B$69),0))</f>
        <v>28800</v>
      </c>
      <c r="O13" s="49" t="s">
        <v>101</v>
      </c>
      <c r="P13" s="49" t="s">
        <v>101</v>
      </c>
      <c r="Q13" s="49" t="s">
        <v>101</v>
      </c>
      <c r="R13" s="49" t="s">
        <v>101</v>
      </c>
      <c r="S13" s="49" t="s">
        <v>101</v>
      </c>
      <c r="T13" s="49" t="s">
        <v>101</v>
      </c>
      <c r="U13" s="49" t="s">
        <v>101</v>
      </c>
      <c r="V13" s="49" t="s">
        <v>101</v>
      </c>
      <c r="W13" s="49" t="s">
        <v>101</v>
      </c>
      <c r="X13" s="49" t="s">
        <v>101</v>
      </c>
      <c r="Y13" s="146"/>
    </row>
    <row r="14" spans="1:40" ht="12.75" hidden="1" customHeight="1" x14ac:dyDescent="0.2">
      <c r="A14" s="117" t="s">
        <v>45</v>
      </c>
      <c r="B14" s="117">
        <v>25</v>
      </c>
      <c r="C14" s="47" cm="1">
        <f t="array" ref="C14">IF($I$2="Открытый тариф",
INDEX(GRID!$B$4:$BI$14,MATCH(C$7,GRID!$A$4:$A$14,0),MATCH(1,($U$2=GRID!$B$1:$BI$1)*(КАЛЕНДАРЬ!$I28=GRID!$B$3:$BI$3), 0)),
ROUNDUP(INDEX(GRID!$B$4:$BI$14,MATCH(C$7,GRID!$A$4:$A$14,0),MATCH(1,($U$2=GRID!$B$1:$BI$1)*(КАЛЕНДАРЬ!$I28=GRID!$B$3:$BI$3),0))*(1-GRID!$B$69),0))</f>
        <v>17500</v>
      </c>
      <c r="D14" s="48" cm="1">
        <f t="array" ref="D14">IF($I$2="Открытый тариф",
INDEX(GRID!$B$17:$BI$27,MATCH(C$7,GRID!$A$17:$A$27,0),MATCH(1,($U$2=GRID!$B$1:$BI$1)*(КАЛЕНДАРЬ!$I28=GRID!$B$3:$BI$3), 0)),
ROUNDUP(INDEX(GRID!$B$17:$BI$27,MATCH(C$7,GRID!$A$17:$A$27,0),MATCH(1,($U$2=GRID!$B$1:$BI$1)*(КАЛЕНДАРЬ!$I28=GRID!$B$3:$BI$3), 0))*(1-GRID!$B$69),0))</f>
        <v>17500</v>
      </c>
      <c r="E14" s="47" cm="1">
        <f t="array" ref="E14">IF($I$2="Открытый тариф",
INDEX(GRID!$B$4:$BI$14,MATCH(E$7,GRID!$A$4:$A$14,0),MATCH(1,($U$2=GRID!$B$1:$BI$1)*(КАЛЕНДАРЬ!$I28=GRID!$B$3:$BI$3), 0)),
ROUNDUP(INDEX(GRID!$B$4:$BI$14,MATCH(E$7,GRID!$A$4:$A$14,0),MATCH(1,($U$2=GRID!$B$1:$BI$1)*(КАЛЕНДАРЬ!$I28=GRID!$B$3:$BI$3),0))*(1-GRID!$B$69),0))</f>
        <v>19400</v>
      </c>
      <c r="F14" s="48" cm="1">
        <f t="array" ref="F14">IF($I$2="Открытый тариф",
INDEX(GRID!$B$17:$BI$27,MATCH(E$7,GRID!$A$17:$A$27,0),MATCH(1,($U$2=GRID!$B$1:$BI$1)*(КАЛЕНДАРЬ!$I28=GRID!$B$3:$BI$3), 0)),
ROUNDUP(INDEX(GRID!$B$17:$BI$27,MATCH(E$7,GRID!$A$17:$A$27,0),MATCH(1,($U$2=GRID!$B$1:$BI$1)*(КАЛЕНДАРЬ!$I28=GRID!$B$3:$BI$3), 0))*(1-GRID!$B$69),0))</f>
        <v>19400</v>
      </c>
      <c r="G14" s="47" t="e" cm="1">
        <f t="array" ref="G14">IF($I$2="Открытый тариф",
INDEX(GRID!$B$4:$BI$14,MATCH(G$7,GRID!$A$4:$A$14,0),MATCH(1,($U$2=GRID!$B$1:$BI$1)*(КАЛЕНДАРЬ!$I28=GRID!$B$3:$BI$3), 0)),
ROUNDUP(INDEX(GRID!$B$4:$BI$14,MATCH(G$7,GRID!$A$4:$A$14,0),MATCH(1,($U$2=GRID!$B$1:$BI$1)*(КАЛЕНДАРЬ!$I28=GRID!$B$3:$BI$3),0))*(1-GRID!$B$69),0))</f>
        <v>#N/A</v>
      </c>
      <c r="H14" s="48" t="e" cm="1">
        <f t="array" ref="H14">IF($I$2="Открытый тариф",
INDEX(GRID!$B$17:$BI$27,MATCH(G$7,GRID!$A$17:$A$27,0),MATCH(1,($U$2=GRID!$B$1:$BI$1)*(КАЛЕНДАРЬ!$I28=GRID!$B$3:$BI$3), 0)),
ROUNDUP(INDEX(GRID!$B$17:$BI$27,MATCH(G$7,GRID!$A$17:$A$27,0),MATCH(1,($U$2=GRID!$B$1:$BI$1)*(КАЛЕНДАРЬ!$I28=GRID!$B$3:$BI$3), 0))*(1-GRID!$B$69),0))</f>
        <v>#N/A</v>
      </c>
      <c r="I14" s="47" t="e" cm="1">
        <f t="array" ref="I14">IF($I$2="Открытый тариф",
INDEX(GRID!$B$4:$BI$14,MATCH(I$7,GRID!$A$4:$A$14,0),MATCH(1,($U$2=GRID!$B$1:$BI$1)*(КАЛЕНДАРЬ!$I28=GRID!$B$3:$BI$3), 0)),
ROUNDUP(INDEX(GRID!$B$4:$BI$14,MATCH(I$7,GRID!$A$4:$A$14,0),MATCH(1,($U$2=GRID!$B$1:$BI$1)*(КАЛЕНДАРЬ!$I28=GRID!$B$3:$BI$3),0))*(1-GRID!$B$69),0))</f>
        <v>#N/A</v>
      </c>
      <c r="J14" s="48" t="e" cm="1">
        <f t="array" ref="J14">IF($I$2="Открытый тариф",
INDEX(GRID!$B$17:$BI$27,MATCH(I$7,GRID!$A$17:$A$27,0),MATCH(1,($U$2=GRID!$B$1:$BI$1)*(КАЛЕНДАРЬ!$I28=GRID!$B$3:$BI$3), 0)),
ROUNDUP(INDEX(GRID!$B$17:$BI$27,MATCH(I$7,GRID!$A$17:$A$27,0),MATCH(1,($U$2=GRID!$B$1:$BI$1)*(КАЛЕНДАРЬ!$I28=GRID!$B$3:$BI$3), 0))*(1-GRID!$B$69),0))</f>
        <v>#N/A</v>
      </c>
      <c r="K14" s="47" cm="1">
        <f t="array" ref="K14">IF($I$2="Открытый тариф",
INDEX(GRID!$B$4:$BI$14,MATCH(K$7,GRID!$A$4:$A$14,0),MATCH(1,($U$2=GRID!$B$1:$BI$1)*(КАЛЕНДАРЬ!$I28=GRID!$B$3:$BI$3), 0)),
ROUNDUP(INDEX(GRID!$B$4:$BI$14,MATCH(K$7,GRID!$A$4:$A$14,0),MATCH(1,($U$2=GRID!$B$1:$BI$1)*(КАЛЕНДАРЬ!$I28=GRID!$B$3:$BI$3),0))*(1-GRID!$B$69),0))</f>
        <v>26100</v>
      </c>
      <c r="L14" s="48" cm="1">
        <f t="array" ref="L14">IF($I$2="Открытый тариф",
INDEX(GRID!$B$17:$BI$27,MATCH(K$7,GRID!$A$17:$A$27,0),MATCH(1,($U$2=GRID!$B$1:$BI$1)*(КАЛЕНДАРЬ!$I28=GRID!$B$3:$BI$3), 0)),
ROUNDUP(INDEX(GRID!$B$17:$BI$27,MATCH(K$7,GRID!$A$17:$A$27,0),MATCH(1,($U$2=GRID!$B$1:$BI$1)*(КАЛЕНДАРЬ!$I28=GRID!$B$3:$BI$3), 0))*(1-GRID!$B$69),0))</f>
        <v>26100</v>
      </c>
      <c r="M14" s="47" cm="1">
        <f t="array" ref="M14">IF($I$2="Открытый тариф",
INDEX(GRID!$B$4:$BI$14,MATCH(M$7,GRID!$A$4:$A$14,0),MATCH(1,($U$2=GRID!$B$1:$BI$1)*(КАЛЕНДАРЬ!$I28=GRID!$B$3:$BI$3), 0)),
ROUNDUP(INDEX(GRID!$B$4:$BI$14,MATCH(M$7,GRID!$A$4:$A$14,0),MATCH(1,($U$2=GRID!$B$1:$BI$1)*(КАЛЕНДАРЬ!$I28=GRID!$B$3:$BI$3),0))*(1-GRID!$B$69),0))</f>
        <v>28800</v>
      </c>
      <c r="N14" s="48" cm="1">
        <f t="array" ref="N14">IF($I$2="Открытый тариф",
INDEX(GRID!$B$17:$BI$27,MATCH(M$7,GRID!$A$17:$A$27,0),MATCH(1,($U$2=GRID!$B$1:$BI$1)*(КАЛЕНДАРЬ!$I28=GRID!$B$3:$BI$3), 0)),
ROUNDUP(INDEX(GRID!$B$17:$BI$27,MATCH(M$7,GRID!$A$17:$A$27,0),MATCH(1,($U$2=GRID!$B$1:$BI$1)*(КАЛЕНДАРЬ!$I28=GRID!$B$3:$BI$3), 0))*(1-GRID!$B$69),0))</f>
        <v>28800</v>
      </c>
      <c r="O14" s="49" t="s">
        <v>101</v>
      </c>
      <c r="P14" s="49" t="s">
        <v>101</v>
      </c>
      <c r="Q14" s="49" t="s">
        <v>101</v>
      </c>
      <c r="R14" s="49" t="s">
        <v>101</v>
      </c>
      <c r="S14" s="49" t="s">
        <v>101</v>
      </c>
      <c r="T14" s="49" t="s">
        <v>101</v>
      </c>
      <c r="U14" s="49" t="s">
        <v>101</v>
      </c>
      <c r="V14" s="49" t="s">
        <v>101</v>
      </c>
      <c r="W14" s="49" t="s">
        <v>101</v>
      </c>
      <c r="X14" s="49" t="s">
        <v>101</v>
      </c>
      <c r="Y14" s="146"/>
    </row>
    <row r="15" spans="1:40" ht="12.75" hidden="1" customHeight="1" x14ac:dyDescent="0.2">
      <c r="A15" s="117" t="s">
        <v>46</v>
      </c>
      <c r="B15" s="117">
        <v>26</v>
      </c>
      <c r="C15" s="47" cm="1">
        <f t="array" ref="C15">IF($I$2="Открытый тариф",
INDEX(GRID!$B$4:$BI$14,MATCH(C$7,GRID!$A$4:$A$14,0),MATCH(1,($U$2=GRID!$B$1:$BI$1)*(КАЛЕНДАРЬ!$I29=GRID!$B$3:$BI$3), 0)),
ROUNDUP(INDEX(GRID!$B$4:$BI$14,MATCH(C$7,GRID!$A$4:$A$14,0),MATCH(1,($U$2=GRID!$B$1:$BI$1)*(КАЛЕНДАРЬ!$I29=GRID!$B$3:$BI$3),0))*(1-GRID!$B$69),0))</f>
        <v>17500</v>
      </c>
      <c r="D15" s="48" cm="1">
        <f t="array" ref="D15">IF($I$2="Открытый тариф",
INDEX(GRID!$B$17:$BI$27,MATCH(C$7,GRID!$A$17:$A$27,0),MATCH(1,($U$2=GRID!$B$1:$BI$1)*(КАЛЕНДАРЬ!$I29=GRID!$B$3:$BI$3), 0)),
ROUNDUP(INDEX(GRID!$B$17:$BI$27,MATCH(C$7,GRID!$A$17:$A$27,0),MATCH(1,($U$2=GRID!$B$1:$BI$1)*(КАЛЕНДАРЬ!$I29=GRID!$B$3:$BI$3), 0))*(1-GRID!$B$69),0))</f>
        <v>17500</v>
      </c>
      <c r="E15" s="47" cm="1">
        <f t="array" ref="E15">IF($I$2="Открытый тариф",
INDEX(GRID!$B$4:$BI$14,MATCH(E$7,GRID!$A$4:$A$14,0),MATCH(1,($U$2=GRID!$B$1:$BI$1)*(КАЛЕНДАРЬ!$I29=GRID!$B$3:$BI$3), 0)),
ROUNDUP(INDEX(GRID!$B$4:$BI$14,MATCH(E$7,GRID!$A$4:$A$14,0),MATCH(1,($U$2=GRID!$B$1:$BI$1)*(КАЛЕНДАРЬ!$I29=GRID!$B$3:$BI$3),0))*(1-GRID!$B$69),0))</f>
        <v>19400</v>
      </c>
      <c r="F15" s="48" cm="1">
        <f t="array" ref="F15">IF($I$2="Открытый тариф",
INDEX(GRID!$B$17:$BI$27,MATCH(E$7,GRID!$A$17:$A$27,0),MATCH(1,($U$2=GRID!$B$1:$BI$1)*(КАЛЕНДАРЬ!$I29=GRID!$B$3:$BI$3), 0)),
ROUNDUP(INDEX(GRID!$B$17:$BI$27,MATCH(E$7,GRID!$A$17:$A$27,0),MATCH(1,($U$2=GRID!$B$1:$BI$1)*(КАЛЕНДАРЬ!$I29=GRID!$B$3:$BI$3), 0))*(1-GRID!$B$69),0))</f>
        <v>19400</v>
      </c>
      <c r="G15" s="47" t="e" cm="1">
        <f t="array" ref="G15">IF($I$2="Открытый тариф",
INDEX(GRID!$B$4:$BI$14,MATCH(G$7,GRID!$A$4:$A$14,0),MATCH(1,($U$2=GRID!$B$1:$BI$1)*(КАЛЕНДАРЬ!$I29=GRID!$B$3:$BI$3), 0)),
ROUNDUP(INDEX(GRID!$B$4:$BI$14,MATCH(G$7,GRID!$A$4:$A$14,0),MATCH(1,($U$2=GRID!$B$1:$BI$1)*(КАЛЕНДАРЬ!$I29=GRID!$B$3:$BI$3),0))*(1-GRID!$B$69),0))</f>
        <v>#N/A</v>
      </c>
      <c r="H15" s="48" t="e" cm="1">
        <f t="array" ref="H15">IF($I$2="Открытый тариф",
INDEX(GRID!$B$17:$BI$27,MATCH(G$7,GRID!$A$17:$A$27,0),MATCH(1,($U$2=GRID!$B$1:$BI$1)*(КАЛЕНДАРЬ!$I29=GRID!$B$3:$BI$3), 0)),
ROUNDUP(INDEX(GRID!$B$17:$BI$27,MATCH(G$7,GRID!$A$17:$A$27,0),MATCH(1,($U$2=GRID!$B$1:$BI$1)*(КАЛЕНДАРЬ!$I29=GRID!$B$3:$BI$3), 0))*(1-GRID!$B$69),0))</f>
        <v>#N/A</v>
      </c>
      <c r="I15" s="47" t="e" cm="1">
        <f t="array" ref="I15">IF($I$2="Открытый тариф",
INDEX(GRID!$B$4:$BI$14,MATCH(I$7,GRID!$A$4:$A$14,0),MATCH(1,($U$2=GRID!$B$1:$BI$1)*(КАЛЕНДАРЬ!$I29=GRID!$B$3:$BI$3), 0)),
ROUNDUP(INDEX(GRID!$B$4:$BI$14,MATCH(I$7,GRID!$A$4:$A$14,0),MATCH(1,($U$2=GRID!$B$1:$BI$1)*(КАЛЕНДАРЬ!$I29=GRID!$B$3:$BI$3),0))*(1-GRID!$B$69),0))</f>
        <v>#N/A</v>
      </c>
      <c r="J15" s="48" t="e" cm="1">
        <f t="array" ref="J15">IF($I$2="Открытый тариф",
INDEX(GRID!$B$17:$BI$27,MATCH(I$7,GRID!$A$17:$A$27,0),MATCH(1,($U$2=GRID!$B$1:$BI$1)*(КАЛЕНДАРЬ!$I29=GRID!$B$3:$BI$3), 0)),
ROUNDUP(INDEX(GRID!$B$17:$BI$27,MATCH(I$7,GRID!$A$17:$A$27,0),MATCH(1,($U$2=GRID!$B$1:$BI$1)*(КАЛЕНДАРЬ!$I29=GRID!$B$3:$BI$3), 0))*(1-GRID!$B$69),0))</f>
        <v>#N/A</v>
      </c>
      <c r="K15" s="47" cm="1">
        <f t="array" ref="K15">IF($I$2="Открытый тариф",
INDEX(GRID!$B$4:$BI$14,MATCH(K$7,GRID!$A$4:$A$14,0),MATCH(1,($U$2=GRID!$B$1:$BI$1)*(КАЛЕНДАРЬ!$I29=GRID!$B$3:$BI$3), 0)),
ROUNDUP(INDEX(GRID!$B$4:$BI$14,MATCH(K$7,GRID!$A$4:$A$14,0),MATCH(1,($U$2=GRID!$B$1:$BI$1)*(КАЛЕНДАРЬ!$I29=GRID!$B$3:$BI$3),0))*(1-GRID!$B$69),0))</f>
        <v>26100</v>
      </c>
      <c r="L15" s="48" cm="1">
        <f t="array" ref="L15">IF($I$2="Открытый тариф",
INDEX(GRID!$B$17:$BI$27,MATCH(K$7,GRID!$A$17:$A$27,0),MATCH(1,($U$2=GRID!$B$1:$BI$1)*(КАЛЕНДАРЬ!$I29=GRID!$B$3:$BI$3), 0)),
ROUNDUP(INDEX(GRID!$B$17:$BI$27,MATCH(K$7,GRID!$A$17:$A$27,0),MATCH(1,($U$2=GRID!$B$1:$BI$1)*(КАЛЕНДАРЬ!$I29=GRID!$B$3:$BI$3), 0))*(1-GRID!$B$69),0))</f>
        <v>26100</v>
      </c>
      <c r="M15" s="47" cm="1">
        <f t="array" ref="M15">IF($I$2="Открытый тариф",
INDEX(GRID!$B$4:$BI$14,MATCH(M$7,GRID!$A$4:$A$14,0),MATCH(1,($U$2=GRID!$B$1:$BI$1)*(КАЛЕНДАРЬ!$I29=GRID!$B$3:$BI$3), 0)),
ROUNDUP(INDEX(GRID!$B$4:$BI$14,MATCH(M$7,GRID!$A$4:$A$14,0),MATCH(1,($U$2=GRID!$B$1:$BI$1)*(КАЛЕНДАРЬ!$I29=GRID!$B$3:$BI$3),0))*(1-GRID!$B$69),0))</f>
        <v>28800</v>
      </c>
      <c r="N15" s="48" cm="1">
        <f t="array" ref="N15">IF($I$2="Открытый тариф",
INDEX(GRID!$B$17:$BI$27,MATCH(M$7,GRID!$A$17:$A$27,0),MATCH(1,($U$2=GRID!$B$1:$BI$1)*(КАЛЕНДАРЬ!$I29=GRID!$B$3:$BI$3), 0)),
ROUNDUP(INDEX(GRID!$B$17:$BI$27,MATCH(M$7,GRID!$A$17:$A$27,0),MATCH(1,($U$2=GRID!$B$1:$BI$1)*(КАЛЕНДАРЬ!$I29=GRID!$B$3:$BI$3), 0))*(1-GRID!$B$69),0))</f>
        <v>28800</v>
      </c>
      <c r="O15" s="49" t="s">
        <v>101</v>
      </c>
      <c r="P15" s="49" t="s">
        <v>101</v>
      </c>
      <c r="Q15" s="49" t="s">
        <v>101</v>
      </c>
      <c r="R15" s="49" t="s">
        <v>101</v>
      </c>
      <c r="S15" s="49" t="s">
        <v>101</v>
      </c>
      <c r="T15" s="49" t="s">
        <v>101</v>
      </c>
      <c r="U15" s="49" t="s">
        <v>101</v>
      </c>
      <c r="V15" s="49" t="s">
        <v>101</v>
      </c>
      <c r="W15" s="49" t="s">
        <v>101</v>
      </c>
      <c r="X15" s="49" t="s">
        <v>101</v>
      </c>
      <c r="Y15" s="146"/>
    </row>
    <row r="16" spans="1:40" ht="12.75" hidden="1" customHeight="1" x14ac:dyDescent="0.2">
      <c r="A16" s="117" t="s">
        <v>47</v>
      </c>
      <c r="B16" s="117">
        <v>27</v>
      </c>
      <c r="C16" s="47" cm="1">
        <f t="array" ref="C16">IF($I$2="Открытый тариф",
INDEX(GRID!$B$4:$BI$14,MATCH(C$7,GRID!$A$4:$A$14,0),MATCH(1,($U$2=GRID!$B$1:$BI$1)*(КАЛЕНДАРЬ!$I30=GRID!$B$3:$BI$3), 0)),
ROUNDUP(INDEX(GRID!$B$4:$BI$14,MATCH(C$7,GRID!$A$4:$A$14,0),MATCH(1,($U$2=GRID!$B$1:$BI$1)*(КАЛЕНДАРЬ!$I30=GRID!$B$3:$BI$3),0))*(1-GRID!$B$69),0))</f>
        <v>17500</v>
      </c>
      <c r="D16" s="48" cm="1">
        <f t="array" ref="D16">IF($I$2="Открытый тариф",
INDEX(GRID!$B$17:$BI$27,MATCH(C$7,GRID!$A$17:$A$27,0),MATCH(1,($U$2=GRID!$B$1:$BI$1)*(КАЛЕНДАРЬ!$I30=GRID!$B$3:$BI$3), 0)),
ROUNDUP(INDEX(GRID!$B$17:$BI$27,MATCH(C$7,GRID!$A$17:$A$27,0),MATCH(1,($U$2=GRID!$B$1:$BI$1)*(КАЛЕНДАРЬ!$I30=GRID!$B$3:$BI$3), 0))*(1-GRID!$B$69),0))</f>
        <v>17500</v>
      </c>
      <c r="E16" s="47" cm="1">
        <f t="array" ref="E16">IF($I$2="Открытый тариф",
INDEX(GRID!$B$4:$BI$14,MATCH(E$7,GRID!$A$4:$A$14,0),MATCH(1,($U$2=GRID!$B$1:$BI$1)*(КАЛЕНДАРЬ!$I30=GRID!$B$3:$BI$3), 0)),
ROUNDUP(INDEX(GRID!$B$4:$BI$14,MATCH(E$7,GRID!$A$4:$A$14,0),MATCH(1,($U$2=GRID!$B$1:$BI$1)*(КАЛЕНДАРЬ!$I30=GRID!$B$3:$BI$3),0))*(1-GRID!$B$69),0))</f>
        <v>19400</v>
      </c>
      <c r="F16" s="48" cm="1">
        <f t="array" ref="F16">IF($I$2="Открытый тариф",
INDEX(GRID!$B$17:$BI$27,MATCH(E$7,GRID!$A$17:$A$27,0),MATCH(1,($U$2=GRID!$B$1:$BI$1)*(КАЛЕНДАРЬ!$I30=GRID!$B$3:$BI$3), 0)),
ROUNDUP(INDEX(GRID!$B$17:$BI$27,MATCH(E$7,GRID!$A$17:$A$27,0),MATCH(1,($U$2=GRID!$B$1:$BI$1)*(КАЛЕНДАРЬ!$I30=GRID!$B$3:$BI$3), 0))*(1-GRID!$B$69),0))</f>
        <v>19400</v>
      </c>
      <c r="G16" s="47" t="e" cm="1">
        <f t="array" ref="G16">IF($I$2="Открытый тариф",
INDEX(GRID!$B$4:$BI$14,MATCH(G$7,GRID!$A$4:$A$14,0),MATCH(1,($U$2=GRID!$B$1:$BI$1)*(КАЛЕНДАРЬ!$I30=GRID!$B$3:$BI$3), 0)),
ROUNDUP(INDEX(GRID!$B$4:$BI$14,MATCH(G$7,GRID!$A$4:$A$14,0),MATCH(1,($U$2=GRID!$B$1:$BI$1)*(КАЛЕНДАРЬ!$I30=GRID!$B$3:$BI$3),0))*(1-GRID!$B$69),0))</f>
        <v>#N/A</v>
      </c>
      <c r="H16" s="48" t="e" cm="1">
        <f t="array" ref="H16">IF($I$2="Открытый тариф",
INDEX(GRID!$B$17:$BI$27,MATCH(G$7,GRID!$A$17:$A$27,0),MATCH(1,($U$2=GRID!$B$1:$BI$1)*(КАЛЕНДАРЬ!$I30=GRID!$B$3:$BI$3), 0)),
ROUNDUP(INDEX(GRID!$B$17:$BI$27,MATCH(G$7,GRID!$A$17:$A$27,0),MATCH(1,($U$2=GRID!$B$1:$BI$1)*(КАЛЕНДАРЬ!$I30=GRID!$B$3:$BI$3), 0))*(1-GRID!$B$69),0))</f>
        <v>#N/A</v>
      </c>
      <c r="I16" s="47" t="e" cm="1">
        <f t="array" ref="I16">IF($I$2="Открытый тариф",
INDEX(GRID!$B$4:$BI$14,MATCH(I$7,GRID!$A$4:$A$14,0),MATCH(1,($U$2=GRID!$B$1:$BI$1)*(КАЛЕНДАРЬ!$I30=GRID!$B$3:$BI$3), 0)),
ROUNDUP(INDEX(GRID!$B$4:$BI$14,MATCH(I$7,GRID!$A$4:$A$14,0),MATCH(1,($U$2=GRID!$B$1:$BI$1)*(КАЛЕНДАРЬ!$I30=GRID!$B$3:$BI$3),0))*(1-GRID!$B$69),0))</f>
        <v>#N/A</v>
      </c>
      <c r="J16" s="48" t="e" cm="1">
        <f t="array" ref="J16">IF($I$2="Открытый тариф",
INDEX(GRID!$B$17:$BI$27,MATCH(I$7,GRID!$A$17:$A$27,0),MATCH(1,($U$2=GRID!$B$1:$BI$1)*(КАЛЕНДАРЬ!$I30=GRID!$B$3:$BI$3), 0)),
ROUNDUP(INDEX(GRID!$B$17:$BI$27,MATCH(I$7,GRID!$A$17:$A$27,0),MATCH(1,($U$2=GRID!$B$1:$BI$1)*(КАЛЕНДАРЬ!$I30=GRID!$B$3:$BI$3), 0))*(1-GRID!$B$69),0))</f>
        <v>#N/A</v>
      </c>
      <c r="K16" s="47" cm="1">
        <f t="array" ref="K16">IF($I$2="Открытый тариф",
INDEX(GRID!$B$4:$BI$14,MATCH(K$7,GRID!$A$4:$A$14,0),MATCH(1,($U$2=GRID!$B$1:$BI$1)*(КАЛЕНДАРЬ!$I30=GRID!$B$3:$BI$3), 0)),
ROUNDUP(INDEX(GRID!$B$4:$BI$14,MATCH(K$7,GRID!$A$4:$A$14,0),MATCH(1,($U$2=GRID!$B$1:$BI$1)*(КАЛЕНДАРЬ!$I30=GRID!$B$3:$BI$3),0))*(1-GRID!$B$69),0))</f>
        <v>26100</v>
      </c>
      <c r="L16" s="48" cm="1">
        <f t="array" ref="L16">IF($I$2="Открытый тариф",
INDEX(GRID!$B$17:$BI$27,MATCH(K$7,GRID!$A$17:$A$27,0),MATCH(1,($U$2=GRID!$B$1:$BI$1)*(КАЛЕНДАРЬ!$I30=GRID!$B$3:$BI$3), 0)),
ROUNDUP(INDEX(GRID!$B$17:$BI$27,MATCH(K$7,GRID!$A$17:$A$27,0),MATCH(1,($U$2=GRID!$B$1:$BI$1)*(КАЛЕНДАРЬ!$I30=GRID!$B$3:$BI$3), 0))*(1-GRID!$B$69),0))</f>
        <v>26100</v>
      </c>
      <c r="M16" s="47" cm="1">
        <f t="array" ref="M16">IF($I$2="Открытый тариф",
INDEX(GRID!$B$4:$BI$14,MATCH(M$7,GRID!$A$4:$A$14,0),MATCH(1,($U$2=GRID!$B$1:$BI$1)*(КАЛЕНДАРЬ!$I30=GRID!$B$3:$BI$3), 0)),
ROUNDUP(INDEX(GRID!$B$4:$BI$14,MATCH(M$7,GRID!$A$4:$A$14,0),MATCH(1,($U$2=GRID!$B$1:$BI$1)*(КАЛЕНДАРЬ!$I30=GRID!$B$3:$BI$3),0))*(1-GRID!$B$69),0))</f>
        <v>28800</v>
      </c>
      <c r="N16" s="48" cm="1">
        <f t="array" ref="N16">IF($I$2="Открытый тариф",
INDEX(GRID!$B$17:$BI$27,MATCH(M$7,GRID!$A$17:$A$27,0),MATCH(1,($U$2=GRID!$B$1:$BI$1)*(КАЛЕНДАРЬ!$I30=GRID!$B$3:$BI$3), 0)),
ROUNDUP(INDEX(GRID!$B$17:$BI$27,MATCH(M$7,GRID!$A$17:$A$27,0),MATCH(1,($U$2=GRID!$B$1:$BI$1)*(КАЛЕНДАРЬ!$I30=GRID!$B$3:$BI$3), 0))*(1-GRID!$B$69),0))</f>
        <v>28800</v>
      </c>
      <c r="O16" s="49" t="s">
        <v>101</v>
      </c>
      <c r="P16" s="49" t="s">
        <v>101</v>
      </c>
      <c r="Q16" s="49" t="s">
        <v>101</v>
      </c>
      <c r="R16" s="49" t="s">
        <v>101</v>
      </c>
      <c r="S16" s="49" t="s">
        <v>101</v>
      </c>
      <c r="T16" s="49" t="s">
        <v>101</v>
      </c>
      <c r="U16" s="49" t="s">
        <v>101</v>
      </c>
      <c r="V16" s="49" t="s">
        <v>101</v>
      </c>
      <c r="W16" s="49" t="s">
        <v>101</v>
      </c>
      <c r="X16" s="49" t="s">
        <v>101</v>
      </c>
      <c r="Y16" s="146"/>
    </row>
    <row r="17" spans="1:25" ht="12.75" hidden="1" customHeight="1" x14ac:dyDescent="0.2">
      <c r="A17" s="117" t="s">
        <v>48</v>
      </c>
      <c r="B17" s="117">
        <v>28</v>
      </c>
      <c r="C17" s="47" cm="1">
        <f t="array" ref="C17">IF($I$2="Открытый тариф",
INDEX(GRID!$B$4:$BI$14,MATCH(C$7,GRID!$A$4:$A$14,0),MATCH(1,($U$2=GRID!$B$1:$BI$1)*(КАЛЕНДАРЬ!$I31=GRID!$B$3:$BI$3), 0)),
ROUNDUP(INDEX(GRID!$B$4:$BI$14,MATCH(C$7,GRID!$A$4:$A$14,0),MATCH(1,($U$2=GRID!$B$1:$BI$1)*(КАЛЕНДАРЬ!$I31=GRID!$B$3:$BI$3),0))*(1-GRID!$B$69),0))</f>
        <v>17500</v>
      </c>
      <c r="D17" s="48" cm="1">
        <f t="array" ref="D17">IF($I$2="Открытый тариф",
INDEX(GRID!$B$17:$BI$27,MATCH(C$7,GRID!$A$17:$A$27,0),MATCH(1,($U$2=GRID!$B$1:$BI$1)*(КАЛЕНДАРЬ!$I31=GRID!$B$3:$BI$3), 0)),
ROUNDUP(INDEX(GRID!$B$17:$BI$27,MATCH(C$7,GRID!$A$17:$A$27,0),MATCH(1,($U$2=GRID!$B$1:$BI$1)*(КАЛЕНДАРЬ!$I31=GRID!$B$3:$BI$3), 0))*(1-GRID!$B$69),0))</f>
        <v>17500</v>
      </c>
      <c r="E17" s="47" cm="1">
        <f t="array" ref="E17">IF($I$2="Открытый тариф",
INDEX(GRID!$B$4:$BI$14,MATCH(E$7,GRID!$A$4:$A$14,0),MATCH(1,($U$2=GRID!$B$1:$BI$1)*(КАЛЕНДАРЬ!$I31=GRID!$B$3:$BI$3), 0)),
ROUNDUP(INDEX(GRID!$B$4:$BI$14,MATCH(E$7,GRID!$A$4:$A$14,0),MATCH(1,($U$2=GRID!$B$1:$BI$1)*(КАЛЕНДАРЬ!$I31=GRID!$B$3:$BI$3),0))*(1-GRID!$B$69),0))</f>
        <v>19400</v>
      </c>
      <c r="F17" s="48" cm="1">
        <f t="array" ref="F17">IF($I$2="Открытый тариф",
INDEX(GRID!$B$17:$BI$27,MATCH(E$7,GRID!$A$17:$A$27,0),MATCH(1,($U$2=GRID!$B$1:$BI$1)*(КАЛЕНДАРЬ!$I31=GRID!$B$3:$BI$3), 0)),
ROUNDUP(INDEX(GRID!$B$17:$BI$27,MATCH(E$7,GRID!$A$17:$A$27,0),MATCH(1,($U$2=GRID!$B$1:$BI$1)*(КАЛЕНДАРЬ!$I31=GRID!$B$3:$BI$3), 0))*(1-GRID!$B$69),0))</f>
        <v>19400</v>
      </c>
      <c r="G17" s="47" t="e" cm="1">
        <f t="array" ref="G17">IF($I$2="Открытый тариф",
INDEX(GRID!$B$4:$BI$14,MATCH(G$7,GRID!$A$4:$A$14,0),MATCH(1,($U$2=GRID!$B$1:$BI$1)*(КАЛЕНДАРЬ!$I31=GRID!$B$3:$BI$3), 0)),
ROUNDUP(INDEX(GRID!$B$4:$BI$14,MATCH(G$7,GRID!$A$4:$A$14,0),MATCH(1,($U$2=GRID!$B$1:$BI$1)*(КАЛЕНДАРЬ!$I31=GRID!$B$3:$BI$3),0))*(1-GRID!$B$69),0))</f>
        <v>#N/A</v>
      </c>
      <c r="H17" s="48" t="e" cm="1">
        <f t="array" ref="H17">IF($I$2="Открытый тариф",
INDEX(GRID!$B$17:$BI$27,MATCH(G$7,GRID!$A$17:$A$27,0),MATCH(1,($U$2=GRID!$B$1:$BI$1)*(КАЛЕНДАРЬ!$I31=GRID!$B$3:$BI$3), 0)),
ROUNDUP(INDEX(GRID!$B$17:$BI$27,MATCH(G$7,GRID!$A$17:$A$27,0),MATCH(1,($U$2=GRID!$B$1:$BI$1)*(КАЛЕНДАРЬ!$I31=GRID!$B$3:$BI$3), 0))*(1-GRID!$B$69),0))</f>
        <v>#N/A</v>
      </c>
      <c r="I17" s="47" t="e" cm="1">
        <f t="array" ref="I17">IF($I$2="Открытый тариф",
INDEX(GRID!$B$4:$BI$14,MATCH(I$7,GRID!$A$4:$A$14,0),MATCH(1,($U$2=GRID!$B$1:$BI$1)*(КАЛЕНДАРЬ!$I31=GRID!$B$3:$BI$3), 0)),
ROUNDUP(INDEX(GRID!$B$4:$BI$14,MATCH(I$7,GRID!$A$4:$A$14,0),MATCH(1,($U$2=GRID!$B$1:$BI$1)*(КАЛЕНДАРЬ!$I31=GRID!$B$3:$BI$3),0))*(1-GRID!$B$69),0))</f>
        <v>#N/A</v>
      </c>
      <c r="J17" s="48" t="e" cm="1">
        <f t="array" ref="J17">IF($I$2="Открытый тариф",
INDEX(GRID!$B$17:$BI$27,MATCH(I$7,GRID!$A$17:$A$27,0),MATCH(1,($U$2=GRID!$B$1:$BI$1)*(КАЛЕНДАРЬ!$I31=GRID!$B$3:$BI$3), 0)),
ROUNDUP(INDEX(GRID!$B$17:$BI$27,MATCH(I$7,GRID!$A$17:$A$27,0),MATCH(1,($U$2=GRID!$B$1:$BI$1)*(КАЛЕНДАРЬ!$I31=GRID!$B$3:$BI$3), 0))*(1-GRID!$B$69),0))</f>
        <v>#N/A</v>
      </c>
      <c r="K17" s="47" cm="1">
        <f t="array" ref="K17">IF($I$2="Открытый тариф",
INDEX(GRID!$B$4:$BI$14,MATCH(K$7,GRID!$A$4:$A$14,0),MATCH(1,($U$2=GRID!$B$1:$BI$1)*(КАЛЕНДАРЬ!$I31=GRID!$B$3:$BI$3), 0)),
ROUNDUP(INDEX(GRID!$B$4:$BI$14,MATCH(K$7,GRID!$A$4:$A$14,0),MATCH(1,($U$2=GRID!$B$1:$BI$1)*(КАЛЕНДАРЬ!$I31=GRID!$B$3:$BI$3),0))*(1-GRID!$B$69),0))</f>
        <v>26100</v>
      </c>
      <c r="L17" s="48" cm="1">
        <f t="array" ref="L17">IF($I$2="Открытый тариф",
INDEX(GRID!$B$17:$BI$27,MATCH(K$7,GRID!$A$17:$A$27,0),MATCH(1,($U$2=GRID!$B$1:$BI$1)*(КАЛЕНДАРЬ!$I31=GRID!$B$3:$BI$3), 0)),
ROUNDUP(INDEX(GRID!$B$17:$BI$27,MATCH(K$7,GRID!$A$17:$A$27,0),MATCH(1,($U$2=GRID!$B$1:$BI$1)*(КАЛЕНДАРЬ!$I31=GRID!$B$3:$BI$3), 0))*(1-GRID!$B$69),0))</f>
        <v>26100</v>
      </c>
      <c r="M17" s="47" cm="1">
        <f t="array" ref="M17">IF($I$2="Открытый тариф",
INDEX(GRID!$B$4:$BI$14,MATCH(M$7,GRID!$A$4:$A$14,0),MATCH(1,($U$2=GRID!$B$1:$BI$1)*(КАЛЕНДАРЬ!$I31=GRID!$B$3:$BI$3), 0)),
ROUNDUP(INDEX(GRID!$B$4:$BI$14,MATCH(M$7,GRID!$A$4:$A$14,0),MATCH(1,($U$2=GRID!$B$1:$BI$1)*(КАЛЕНДАРЬ!$I31=GRID!$B$3:$BI$3),0))*(1-GRID!$B$69),0))</f>
        <v>28800</v>
      </c>
      <c r="N17" s="48" cm="1">
        <f t="array" ref="N17">IF($I$2="Открытый тариф",
INDEX(GRID!$B$17:$BI$27,MATCH(M$7,GRID!$A$17:$A$27,0),MATCH(1,($U$2=GRID!$B$1:$BI$1)*(КАЛЕНДАРЬ!$I31=GRID!$B$3:$BI$3), 0)),
ROUNDUP(INDEX(GRID!$B$17:$BI$27,MATCH(M$7,GRID!$A$17:$A$27,0),MATCH(1,($U$2=GRID!$B$1:$BI$1)*(КАЛЕНДАРЬ!$I31=GRID!$B$3:$BI$3), 0))*(1-GRID!$B$69),0))</f>
        <v>28800</v>
      </c>
      <c r="O17" s="49" t="s">
        <v>101</v>
      </c>
      <c r="P17" s="49" t="s">
        <v>101</v>
      </c>
      <c r="Q17" s="49" t="s">
        <v>101</v>
      </c>
      <c r="R17" s="49" t="s">
        <v>101</v>
      </c>
      <c r="S17" s="49" t="s">
        <v>101</v>
      </c>
      <c r="T17" s="49" t="s">
        <v>101</v>
      </c>
      <c r="U17" s="49" t="s">
        <v>101</v>
      </c>
      <c r="V17" s="49" t="s">
        <v>101</v>
      </c>
      <c r="W17" s="49" t="s">
        <v>101</v>
      </c>
      <c r="X17" s="49" t="s">
        <v>101</v>
      </c>
      <c r="Y17" s="146"/>
    </row>
    <row r="18" spans="1:25" ht="12.75" hidden="1" customHeight="1" x14ac:dyDescent="0.2">
      <c r="A18" s="117" t="s">
        <v>42</v>
      </c>
      <c r="B18" s="117">
        <v>29</v>
      </c>
      <c r="C18" s="47" cm="1">
        <f t="array" ref="C18">IF($I$2="Открытый тариф",
INDEX(GRID!$B$4:$BI$14,MATCH(C$7,GRID!$A$4:$A$14,0),MATCH(1,($U$2=GRID!$B$1:$BI$1)*(КАЛЕНДАРЬ!$I32=GRID!$B$3:$BI$3), 0)),
ROUNDUP(INDEX(GRID!$B$4:$BI$14,MATCH(C$7,GRID!$A$4:$A$14,0),MATCH(1,($U$2=GRID!$B$1:$BI$1)*(КАЛЕНДАРЬ!$I32=GRID!$B$3:$BI$3),0))*(1-GRID!$B$69),0))</f>
        <v>17500</v>
      </c>
      <c r="D18" s="48" cm="1">
        <f t="array" ref="D18">IF($I$2="Открытый тариф",
INDEX(GRID!$B$17:$BI$27,MATCH(C$7,GRID!$A$17:$A$27,0),MATCH(1,($U$2=GRID!$B$1:$BI$1)*(КАЛЕНДАРЬ!$I32=GRID!$B$3:$BI$3), 0)),
ROUNDUP(INDEX(GRID!$B$17:$BI$27,MATCH(C$7,GRID!$A$17:$A$27,0),MATCH(1,($U$2=GRID!$B$1:$BI$1)*(КАЛЕНДАРЬ!$I32=GRID!$B$3:$BI$3), 0))*(1-GRID!$B$69),0))</f>
        <v>17500</v>
      </c>
      <c r="E18" s="47" cm="1">
        <f t="array" ref="E18">IF($I$2="Открытый тариф",
INDEX(GRID!$B$4:$BI$14,MATCH(E$7,GRID!$A$4:$A$14,0),MATCH(1,($U$2=GRID!$B$1:$BI$1)*(КАЛЕНДАРЬ!$I32=GRID!$B$3:$BI$3), 0)),
ROUNDUP(INDEX(GRID!$B$4:$BI$14,MATCH(E$7,GRID!$A$4:$A$14,0),MATCH(1,($U$2=GRID!$B$1:$BI$1)*(КАЛЕНДАРЬ!$I32=GRID!$B$3:$BI$3),0))*(1-GRID!$B$69),0))</f>
        <v>19400</v>
      </c>
      <c r="F18" s="48" cm="1">
        <f t="array" ref="F18">IF($I$2="Открытый тариф",
INDEX(GRID!$B$17:$BI$27,MATCH(E$7,GRID!$A$17:$A$27,0),MATCH(1,($U$2=GRID!$B$1:$BI$1)*(КАЛЕНДАРЬ!$I32=GRID!$B$3:$BI$3), 0)),
ROUNDUP(INDEX(GRID!$B$17:$BI$27,MATCH(E$7,GRID!$A$17:$A$27,0),MATCH(1,($U$2=GRID!$B$1:$BI$1)*(КАЛЕНДАРЬ!$I32=GRID!$B$3:$BI$3), 0))*(1-GRID!$B$69),0))</f>
        <v>19400</v>
      </c>
      <c r="G18" s="47" t="e" cm="1">
        <f t="array" ref="G18">IF($I$2="Открытый тариф",
INDEX(GRID!$B$4:$BI$14,MATCH(G$7,GRID!$A$4:$A$14,0),MATCH(1,($U$2=GRID!$B$1:$BI$1)*(КАЛЕНДАРЬ!$I32=GRID!$B$3:$BI$3), 0)),
ROUNDUP(INDEX(GRID!$B$4:$BI$14,MATCH(G$7,GRID!$A$4:$A$14,0),MATCH(1,($U$2=GRID!$B$1:$BI$1)*(КАЛЕНДАРЬ!$I32=GRID!$B$3:$BI$3),0))*(1-GRID!$B$69),0))</f>
        <v>#N/A</v>
      </c>
      <c r="H18" s="48" t="e" cm="1">
        <f t="array" ref="H18">IF($I$2="Открытый тариф",
INDEX(GRID!$B$17:$BI$27,MATCH(G$7,GRID!$A$17:$A$27,0),MATCH(1,($U$2=GRID!$B$1:$BI$1)*(КАЛЕНДАРЬ!$I32=GRID!$B$3:$BI$3), 0)),
ROUNDUP(INDEX(GRID!$B$17:$BI$27,MATCH(G$7,GRID!$A$17:$A$27,0),MATCH(1,($U$2=GRID!$B$1:$BI$1)*(КАЛЕНДАРЬ!$I32=GRID!$B$3:$BI$3), 0))*(1-GRID!$B$69),0))</f>
        <v>#N/A</v>
      </c>
      <c r="I18" s="47" t="e" cm="1">
        <f t="array" ref="I18">IF($I$2="Открытый тариф",
INDEX(GRID!$B$4:$BI$14,MATCH(I$7,GRID!$A$4:$A$14,0),MATCH(1,($U$2=GRID!$B$1:$BI$1)*(КАЛЕНДАРЬ!$I32=GRID!$B$3:$BI$3), 0)),
ROUNDUP(INDEX(GRID!$B$4:$BI$14,MATCH(I$7,GRID!$A$4:$A$14,0),MATCH(1,($U$2=GRID!$B$1:$BI$1)*(КАЛЕНДАРЬ!$I32=GRID!$B$3:$BI$3),0))*(1-GRID!$B$69),0))</f>
        <v>#N/A</v>
      </c>
      <c r="J18" s="48" t="e" cm="1">
        <f t="array" ref="J18">IF($I$2="Открытый тариф",
INDEX(GRID!$B$17:$BI$27,MATCH(I$7,GRID!$A$17:$A$27,0),MATCH(1,($U$2=GRID!$B$1:$BI$1)*(КАЛЕНДАРЬ!$I32=GRID!$B$3:$BI$3), 0)),
ROUNDUP(INDEX(GRID!$B$17:$BI$27,MATCH(I$7,GRID!$A$17:$A$27,0),MATCH(1,($U$2=GRID!$B$1:$BI$1)*(КАЛЕНДАРЬ!$I32=GRID!$B$3:$BI$3), 0))*(1-GRID!$B$69),0))</f>
        <v>#N/A</v>
      </c>
      <c r="K18" s="47" cm="1">
        <f t="array" ref="K18">IF($I$2="Открытый тариф",
INDEX(GRID!$B$4:$BI$14,MATCH(K$7,GRID!$A$4:$A$14,0),MATCH(1,($U$2=GRID!$B$1:$BI$1)*(КАЛЕНДАРЬ!$I32=GRID!$B$3:$BI$3), 0)),
ROUNDUP(INDEX(GRID!$B$4:$BI$14,MATCH(K$7,GRID!$A$4:$A$14,0),MATCH(1,($U$2=GRID!$B$1:$BI$1)*(КАЛЕНДАРЬ!$I32=GRID!$B$3:$BI$3),0))*(1-GRID!$B$69),0))</f>
        <v>26100</v>
      </c>
      <c r="L18" s="48" cm="1">
        <f t="array" ref="L18">IF($I$2="Открытый тариф",
INDEX(GRID!$B$17:$BI$27,MATCH(K$7,GRID!$A$17:$A$27,0),MATCH(1,($U$2=GRID!$B$1:$BI$1)*(КАЛЕНДАРЬ!$I32=GRID!$B$3:$BI$3), 0)),
ROUNDUP(INDEX(GRID!$B$17:$BI$27,MATCH(K$7,GRID!$A$17:$A$27,0),MATCH(1,($U$2=GRID!$B$1:$BI$1)*(КАЛЕНДАРЬ!$I32=GRID!$B$3:$BI$3), 0))*(1-GRID!$B$69),0))</f>
        <v>26100</v>
      </c>
      <c r="M18" s="47" cm="1">
        <f t="array" ref="M18">IF($I$2="Открытый тариф",
INDEX(GRID!$B$4:$BI$14,MATCH(M$7,GRID!$A$4:$A$14,0),MATCH(1,($U$2=GRID!$B$1:$BI$1)*(КАЛЕНДАРЬ!$I32=GRID!$B$3:$BI$3), 0)),
ROUNDUP(INDEX(GRID!$B$4:$BI$14,MATCH(M$7,GRID!$A$4:$A$14,0),MATCH(1,($U$2=GRID!$B$1:$BI$1)*(КАЛЕНДАРЬ!$I32=GRID!$B$3:$BI$3),0))*(1-GRID!$B$69),0))</f>
        <v>28800</v>
      </c>
      <c r="N18" s="48" cm="1">
        <f t="array" ref="N18">IF($I$2="Открытый тариф",
INDEX(GRID!$B$17:$BI$27,MATCH(M$7,GRID!$A$17:$A$27,0),MATCH(1,($U$2=GRID!$B$1:$BI$1)*(КАЛЕНДАРЬ!$I32=GRID!$B$3:$BI$3), 0)),
ROUNDUP(INDEX(GRID!$B$17:$BI$27,MATCH(M$7,GRID!$A$17:$A$27,0),MATCH(1,($U$2=GRID!$B$1:$BI$1)*(КАЛЕНДАРЬ!$I32=GRID!$B$3:$BI$3), 0))*(1-GRID!$B$69),0))</f>
        <v>28800</v>
      </c>
      <c r="O18" s="49" t="s">
        <v>101</v>
      </c>
      <c r="P18" s="49" t="s">
        <v>101</v>
      </c>
      <c r="Q18" s="49" t="s">
        <v>101</v>
      </c>
      <c r="R18" s="49" t="s">
        <v>101</v>
      </c>
      <c r="S18" s="49" t="s">
        <v>101</v>
      </c>
      <c r="T18" s="49" t="s">
        <v>101</v>
      </c>
      <c r="U18" s="49" t="s">
        <v>101</v>
      </c>
      <c r="V18" s="49" t="s">
        <v>101</v>
      </c>
      <c r="W18" s="49" t="s">
        <v>101</v>
      </c>
      <c r="X18" s="49" t="s">
        <v>101</v>
      </c>
      <c r="Y18" s="146"/>
    </row>
    <row r="19" spans="1:25" ht="12.75" hidden="1" customHeight="1" x14ac:dyDescent="0.2">
      <c r="A19" s="117" t="s">
        <v>43</v>
      </c>
      <c r="B19" s="117">
        <v>30</v>
      </c>
      <c r="C19" s="47" cm="1">
        <f t="array" ref="C19">IF($I$2="Открытый тариф",
INDEX(GRID!$B$4:$BI$14,MATCH(C$7,GRID!$A$4:$A$14,0),MATCH(1,($U$2=GRID!$B$1:$BI$1)*(КАЛЕНДАРЬ!$I33=GRID!$B$3:$BI$3), 0)),
ROUNDUP(INDEX(GRID!$B$4:$BI$14,MATCH(C$7,GRID!$A$4:$A$14,0),MATCH(1,($U$2=GRID!$B$1:$BI$1)*(КАЛЕНДАРЬ!$I33=GRID!$B$3:$BI$3),0))*(1-GRID!$B$69),0))</f>
        <v>14500</v>
      </c>
      <c r="D19" s="48" cm="1">
        <f t="array" ref="D19">IF($I$2="Открытый тариф",
INDEX(GRID!$B$17:$BI$27,MATCH(C$7,GRID!$A$17:$A$27,0),MATCH(1,($U$2=GRID!$B$1:$BI$1)*(КАЛЕНДАРЬ!$I33=GRID!$B$3:$BI$3), 0)),
ROUNDUP(INDEX(GRID!$B$17:$BI$27,MATCH(C$7,GRID!$A$17:$A$27,0),MATCH(1,($U$2=GRID!$B$1:$BI$1)*(КАЛЕНДАРЬ!$I33=GRID!$B$3:$BI$3), 0))*(1-GRID!$B$69),0))</f>
        <v>14500</v>
      </c>
      <c r="E19" s="47" cm="1">
        <f t="array" ref="E19">IF($I$2="Открытый тариф",
INDEX(GRID!$B$4:$BI$14,MATCH(E$7,GRID!$A$4:$A$14,0),MATCH(1,($U$2=GRID!$B$1:$BI$1)*(КАЛЕНДАРЬ!$I33=GRID!$B$3:$BI$3), 0)),
ROUNDUP(INDEX(GRID!$B$4:$BI$14,MATCH(E$7,GRID!$A$4:$A$14,0),MATCH(1,($U$2=GRID!$B$1:$BI$1)*(КАЛЕНДАРЬ!$I33=GRID!$B$3:$BI$3),0))*(1-GRID!$B$69),0))</f>
        <v>15900</v>
      </c>
      <c r="F19" s="48" cm="1">
        <f t="array" ref="F19">IF($I$2="Открытый тариф",
INDEX(GRID!$B$17:$BI$27,MATCH(E$7,GRID!$A$17:$A$27,0),MATCH(1,($U$2=GRID!$B$1:$BI$1)*(КАЛЕНДАРЬ!$I33=GRID!$B$3:$BI$3), 0)),
ROUNDUP(INDEX(GRID!$B$17:$BI$27,MATCH(E$7,GRID!$A$17:$A$27,0),MATCH(1,($U$2=GRID!$B$1:$BI$1)*(КАЛЕНДАРЬ!$I33=GRID!$B$3:$BI$3), 0))*(1-GRID!$B$69),0))</f>
        <v>15900</v>
      </c>
      <c r="G19" s="47" t="e" cm="1">
        <f t="array" ref="G19">IF($I$2="Открытый тариф",
INDEX(GRID!$B$4:$BI$14,MATCH(G$7,GRID!$A$4:$A$14,0),MATCH(1,($U$2=GRID!$B$1:$BI$1)*(КАЛЕНДАРЬ!$I33=GRID!$B$3:$BI$3), 0)),
ROUNDUP(INDEX(GRID!$B$4:$BI$14,MATCH(G$7,GRID!$A$4:$A$14,0),MATCH(1,($U$2=GRID!$B$1:$BI$1)*(КАЛЕНДАРЬ!$I33=GRID!$B$3:$BI$3),0))*(1-GRID!$B$69),0))</f>
        <v>#N/A</v>
      </c>
      <c r="H19" s="48" t="e" cm="1">
        <f t="array" ref="H19">IF($I$2="Открытый тариф",
INDEX(GRID!$B$17:$BI$27,MATCH(G$7,GRID!$A$17:$A$27,0),MATCH(1,($U$2=GRID!$B$1:$BI$1)*(КАЛЕНДАРЬ!$I33=GRID!$B$3:$BI$3), 0)),
ROUNDUP(INDEX(GRID!$B$17:$BI$27,MATCH(G$7,GRID!$A$17:$A$27,0),MATCH(1,($U$2=GRID!$B$1:$BI$1)*(КАЛЕНДАРЬ!$I33=GRID!$B$3:$BI$3), 0))*(1-GRID!$B$69),0))</f>
        <v>#N/A</v>
      </c>
      <c r="I19" s="47" t="e" cm="1">
        <f t="array" ref="I19">IF($I$2="Открытый тариф",
INDEX(GRID!$B$4:$BI$14,MATCH(I$7,GRID!$A$4:$A$14,0),MATCH(1,($U$2=GRID!$B$1:$BI$1)*(КАЛЕНДАРЬ!$I33=GRID!$B$3:$BI$3), 0)),
ROUNDUP(INDEX(GRID!$B$4:$BI$14,MATCH(I$7,GRID!$A$4:$A$14,0),MATCH(1,($U$2=GRID!$B$1:$BI$1)*(КАЛЕНДАРЬ!$I33=GRID!$B$3:$BI$3),0))*(1-GRID!$B$69),0))</f>
        <v>#N/A</v>
      </c>
      <c r="J19" s="48" t="e" cm="1">
        <f t="array" ref="J19">IF($I$2="Открытый тариф",
INDEX(GRID!$B$17:$BI$27,MATCH(I$7,GRID!$A$17:$A$27,0),MATCH(1,($U$2=GRID!$B$1:$BI$1)*(КАЛЕНДАРЬ!$I33=GRID!$B$3:$BI$3), 0)),
ROUNDUP(INDEX(GRID!$B$17:$BI$27,MATCH(I$7,GRID!$A$17:$A$27,0),MATCH(1,($U$2=GRID!$B$1:$BI$1)*(КАЛЕНДАРЬ!$I33=GRID!$B$3:$BI$3), 0))*(1-GRID!$B$69),0))</f>
        <v>#N/A</v>
      </c>
      <c r="K19" s="47" cm="1">
        <f t="array" ref="K19">IF($I$2="Открытый тариф",
INDEX(GRID!$B$4:$BI$14,MATCH(K$7,GRID!$A$4:$A$14,0),MATCH(1,($U$2=GRID!$B$1:$BI$1)*(КАЛЕНДАРЬ!$I33=GRID!$B$3:$BI$3), 0)),
ROUNDUP(INDEX(GRID!$B$4:$BI$14,MATCH(K$7,GRID!$A$4:$A$14,0),MATCH(1,($U$2=GRID!$B$1:$BI$1)*(КАЛЕНДАРЬ!$I33=GRID!$B$3:$BI$3),0))*(1-GRID!$B$69),0))</f>
        <v>20900</v>
      </c>
      <c r="L19" s="48" cm="1">
        <f t="array" ref="L19">IF($I$2="Открытый тариф",
INDEX(GRID!$B$17:$BI$27,MATCH(K$7,GRID!$A$17:$A$27,0),MATCH(1,($U$2=GRID!$B$1:$BI$1)*(КАЛЕНДАРЬ!$I33=GRID!$B$3:$BI$3), 0)),
ROUNDUP(INDEX(GRID!$B$17:$BI$27,MATCH(K$7,GRID!$A$17:$A$27,0),MATCH(1,($U$2=GRID!$B$1:$BI$1)*(КАЛЕНДАРЬ!$I33=GRID!$B$3:$BI$3), 0))*(1-GRID!$B$69),0))</f>
        <v>20900</v>
      </c>
      <c r="M19" s="47" cm="1">
        <f t="array" ref="M19">IF($I$2="Открытый тариф",
INDEX(GRID!$B$4:$BI$14,MATCH(M$7,GRID!$A$4:$A$14,0),MATCH(1,($U$2=GRID!$B$1:$BI$1)*(КАЛЕНДАРЬ!$I33=GRID!$B$3:$BI$3), 0)),
ROUNDUP(INDEX(GRID!$B$4:$BI$14,MATCH(M$7,GRID!$A$4:$A$14,0),MATCH(1,($U$2=GRID!$B$1:$BI$1)*(КАЛЕНДАРЬ!$I33=GRID!$B$3:$BI$3),0))*(1-GRID!$B$69),0))</f>
        <v>22900</v>
      </c>
      <c r="N19" s="48" cm="1">
        <f t="array" ref="N19">IF($I$2="Открытый тариф",
INDEX(GRID!$B$17:$BI$27,MATCH(M$7,GRID!$A$17:$A$27,0),MATCH(1,($U$2=GRID!$B$1:$BI$1)*(КАЛЕНДАРЬ!$I33=GRID!$B$3:$BI$3), 0)),
ROUNDUP(INDEX(GRID!$B$17:$BI$27,MATCH(M$7,GRID!$A$17:$A$27,0),MATCH(1,($U$2=GRID!$B$1:$BI$1)*(КАЛЕНДАРЬ!$I33=GRID!$B$3:$BI$3), 0))*(1-GRID!$B$69),0))</f>
        <v>22900</v>
      </c>
      <c r="O19" s="49" t="s">
        <v>101</v>
      </c>
      <c r="P19" s="49" t="s">
        <v>101</v>
      </c>
      <c r="Q19" s="49" t="s">
        <v>101</v>
      </c>
      <c r="R19" s="49" t="s">
        <v>101</v>
      </c>
      <c r="S19" s="49" t="s">
        <v>101</v>
      </c>
      <c r="T19" s="49" t="s">
        <v>101</v>
      </c>
      <c r="U19" s="49" t="s">
        <v>101</v>
      </c>
      <c r="V19" s="49" t="s">
        <v>101</v>
      </c>
      <c r="W19" s="49" t="s">
        <v>101</v>
      </c>
      <c r="X19" s="49" t="s">
        <v>101</v>
      </c>
      <c r="Y19" s="146"/>
    </row>
    <row r="20" spans="1:25" ht="12.75" hidden="1" customHeight="1" x14ac:dyDescent="0.2">
      <c r="A20" s="117" t="s">
        <v>44</v>
      </c>
      <c r="B20" s="117">
        <v>31</v>
      </c>
      <c r="C20" s="47" cm="1">
        <f t="array" ref="C20">IF($I$2="Открытый тариф",
INDEX(GRID!$B$4:$BI$14,MATCH(C$7,GRID!$A$4:$A$14,0),MATCH(1,($U$2=GRID!$B$1:$BI$1)*(КАЛЕНДАРЬ!$I34=GRID!$B$3:$BI$3), 0)),
ROUNDUP(INDEX(GRID!$B$4:$BI$14,MATCH(C$7,GRID!$A$4:$A$14,0),MATCH(1,($U$2=GRID!$B$1:$BI$1)*(КАЛЕНДАРЬ!$I34=GRID!$B$3:$BI$3),0))*(1-GRID!$B$69),0))</f>
        <v>14500</v>
      </c>
      <c r="D20" s="48" cm="1">
        <f t="array" ref="D20">IF($I$2="Открытый тариф",
INDEX(GRID!$B$17:$BI$27,MATCH(C$7,GRID!$A$17:$A$27,0),MATCH(1,($U$2=GRID!$B$1:$BI$1)*(КАЛЕНДАРЬ!$I34=GRID!$B$3:$BI$3), 0)),
ROUNDUP(INDEX(GRID!$B$17:$BI$27,MATCH(C$7,GRID!$A$17:$A$27,0),MATCH(1,($U$2=GRID!$B$1:$BI$1)*(КАЛЕНДАРЬ!$I34=GRID!$B$3:$BI$3), 0))*(1-GRID!$B$69),0))</f>
        <v>14500</v>
      </c>
      <c r="E20" s="47" cm="1">
        <f t="array" ref="E20">IF($I$2="Открытый тариф",
INDEX(GRID!$B$4:$BI$14,MATCH(E$7,GRID!$A$4:$A$14,0),MATCH(1,($U$2=GRID!$B$1:$BI$1)*(КАЛЕНДАРЬ!$I34=GRID!$B$3:$BI$3), 0)),
ROUNDUP(INDEX(GRID!$B$4:$BI$14,MATCH(E$7,GRID!$A$4:$A$14,0),MATCH(1,($U$2=GRID!$B$1:$BI$1)*(КАЛЕНДАРЬ!$I34=GRID!$B$3:$BI$3),0))*(1-GRID!$B$69),0))</f>
        <v>15900</v>
      </c>
      <c r="F20" s="48" cm="1">
        <f t="array" ref="F20">IF($I$2="Открытый тариф",
INDEX(GRID!$B$17:$BI$27,MATCH(E$7,GRID!$A$17:$A$27,0),MATCH(1,($U$2=GRID!$B$1:$BI$1)*(КАЛЕНДАРЬ!$I34=GRID!$B$3:$BI$3), 0)),
ROUNDUP(INDEX(GRID!$B$17:$BI$27,MATCH(E$7,GRID!$A$17:$A$27,0),MATCH(1,($U$2=GRID!$B$1:$BI$1)*(КАЛЕНДАРЬ!$I34=GRID!$B$3:$BI$3), 0))*(1-GRID!$B$69),0))</f>
        <v>15900</v>
      </c>
      <c r="G20" s="47" t="e" cm="1">
        <f t="array" ref="G20">IF($I$2="Открытый тариф",
INDEX(GRID!$B$4:$BI$14,MATCH(G$7,GRID!$A$4:$A$14,0),MATCH(1,($U$2=GRID!$B$1:$BI$1)*(КАЛЕНДАРЬ!$I34=GRID!$B$3:$BI$3), 0)),
ROUNDUP(INDEX(GRID!$B$4:$BI$14,MATCH(G$7,GRID!$A$4:$A$14,0),MATCH(1,($U$2=GRID!$B$1:$BI$1)*(КАЛЕНДАРЬ!$I34=GRID!$B$3:$BI$3),0))*(1-GRID!$B$69),0))</f>
        <v>#N/A</v>
      </c>
      <c r="H20" s="48" t="e" cm="1">
        <f t="array" ref="H20">IF($I$2="Открытый тариф",
INDEX(GRID!$B$17:$BI$27,MATCH(G$7,GRID!$A$17:$A$27,0),MATCH(1,($U$2=GRID!$B$1:$BI$1)*(КАЛЕНДАРЬ!$I34=GRID!$B$3:$BI$3), 0)),
ROUNDUP(INDEX(GRID!$B$17:$BI$27,MATCH(G$7,GRID!$A$17:$A$27,0),MATCH(1,($U$2=GRID!$B$1:$BI$1)*(КАЛЕНДАРЬ!$I34=GRID!$B$3:$BI$3), 0))*(1-GRID!$B$69),0))</f>
        <v>#N/A</v>
      </c>
      <c r="I20" s="47" t="e" cm="1">
        <f t="array" ref="I20">IF($I$2="Открытый тариф",
INDEX(GRID!$B$4:$BI$14,MATCH(I$7,GRID!$A$4:$A$14,0),MATCH(1,($U$2=GRID!$B$1:$BI$1)*(КАЛЕНДАРЬ!$I34=GRID!$B$3:$BI$3), 0)),
ROUNDUP(INDEX(GRID!$B$4:$BI$14,MATCH(I$7,GRID!$A$4:$A$14,0),MATCH(1,($U$2=GRID!$B$1:$BI$1)*(КАЛЕНДАРЬ!$I34=GRID!$B$3:$BI$3),0))*(1-GRID!$B$69),0))</f>
        <v>#N/A</v>
      </c>
      <c r="J20" s="48" t="e" cm="1">
        <f t="array" ref="J20">IF($I$2="Открытый тариф",
INDEX(GRID!$B$17:$BI$27,MATCH(I$7,GRID!$A$17:$A$27,0),MATCH(1,($U$2=GRID!$B$1:$BI$1)*(КАЛЕНДАРЬ!$I34=GRID!$B$3:$BI$3), 0)),
ROUNDUP(INDEX(GRID!$B$17:$BI$27,MATCH(I$7,GRID!$A$17:$A$27,0),MATCH(1,($U$2=GRID!$B$1:$BI$1)*(КАЛЕНДАРЬ!$I34=GRID!$B$3:$BI$3), 0))*(1-GRID!$B$69),0))</f>
        <v>#N/A</v>
      </c>
      <c r="K20" s="47" cm="1">
        <f t="array" ref="K20">IF($I$2="Открытый тариф",
INDEX(GRID!$B$4:$BI$14,MATCH(K$7,GRID!$A$4:$A$14,0),MATCH(1,($U$2=GRID!$B$1:$BI$1)*(КАЛЕНДАРЬ!$I34=GRID!$B$3:$BI$3), 0)),
ROUNDUP(INDEX(GRID!$B$4:$BI$14,MATCH(K$7,GRID!$A$4:$A$14,0),MATCH(1,($U$2=GRID!$B$1:$BI$1)*(КАЛЕНДАРЬ!$I34=GRID!$B$3:$BI$3),0))*(1-GRID!$B$69),0))</f>
        <v>20900</v>
      </c>
      <c r="L20" s="48" cm="1">
        <f t="array" ref="L20">IF($I$2="Открытый тариф",
INDEX(GRID!$B$17:$BI$27,MATCH(K$7,GRID!$A$17:$A$27,0),MATCH(1,($U$2=GRID!$B$1:$BI$1)*(КАЛЕНДАРЬ!$I34=GRID!$B$3:$BI$3), 0)),
ROUNDUP(INDEX(GRID!$B$17:$BI$27,MATCH(K$7,GRID!$A$17:$A$27,0),MATCH(1,($U$2=GRID!$B$1:$BI$1)*(КАЛЕНДАРЬ!$I34=GRID!$B$3:$BI$3), 0))*(1-GRID!$B$69),0))</f>
        <v>20900</v>
      </c>
      <c r="M20" s="47" cm="1">
        <f t="array" ref="M20">IF($I$2="Открытый тариф",
INDEX(GRID!$B$4:$BI$14,MATCH(M$7,GRID!$A$4:$A$14,0),MATCH(1,($U$2=GRID!$B$1:$BI$1)*(КАЛЕНДАРЬ!$I34=GRID!$B$3:$BI$3), 0)),
ROUNDUP(INDEX(GRID!$B$4:$BI$14,MATCH(M$7,GRID!$A$4:$A$14,0),MATCH(1,($U$2=GRID!$B$1:$BI$1)*(КАЛЕНДАРЬ!$I34=GRID!$B$3:$BI$3),0))*(1-GRID!$B$69),0))</f>
        <v>22900</v>
      </c>
      <c r="N20" s="48" cm="1">
        <f t="array" ref="N20">IF($I$2="Открытый тариф",
INDEX(GRID!$B$17:$BI$27,MATCH(M$7,GRID!$A$17:$A$27,0),MATCH(1,($U$2=GRID!$B$1:$BI$1)*(КАЛЕНДАРЬ!$I34=GRID!$B$3:$BI$3), 0)),
ROUNDUP(INDEX(GRID!$B$17:$BI$27,MATCH(M$7,GRID!$A$17:$A$27,0),MATCH(1,($U$2=GRID!$B$1:$BI$1)*(КАЛЕНДАРЬ!$I34=GRID!$B$3:$BI$3), 0))*(1-GRID!$B$69),0))</f>
        <v>22900</v>
      </c>
      <c r="O20" s="49" t="s">
        <v>101</v>
      </c>
      <c r="P20" s="49" t="s">
        <v>101</v>
      </c>
      <c r="Q20" s="49" t="s">
        <v>101</v>
      </c>
      <c r="R20" s="49" t="s">
        <v>101</v>
      </c>
      <c r="S20" s="49" t="s">
        <v>101</v>
      </c>
      <c r="T20" s="49" t="s">
        <v>101</v>
      </c>
      <c r="U20" s="49" t="s">
        <v>101</v>
      </c>
      <c r="V20" s="49" t="s">
        <v>101</v>
      </c>
      <c r="W20" s="49" t="s">
        <v>101</v>
      </c>
      <c r="X20" s="49" t="s">
        <v>101</v>
      </c>
      <c r="Y20" s="146"/>
    </row>
    <row r="21" spans="1:25" ht="13.5" hidden="1" customHeight="1" x14ac:dyDescent="0.2">
      <c r="A21" s="118"/>
      <c r="B21" s="119"/>
      <c r="C21" s="146"/>
      <c r="D21" s="146"/>
      <c r="E21" s="146"/>
      <c r="F21" s="146"/>
      <c r="G21" s="41"/>
      <c r="H21" s="146"/>
      <c r="I21" s="146"/>
      <c r="J21" s="146"/>
      <c r="K21" s="41"/>
      <c r="L21" s="146"/>
      <c r="M21" s="146"/>
      <c r="N21" s="146"/>
      <c r="O21" s="146"/>
      <c r="P21" s="41"/>
      <c r="Q21" s="146"/>
      <c r="R21" s="146"/>
      <c r="S21" s="146"/>
      <c r="T21" s="146"/>
      <c r="U21" s="146"/>
      <c r="V21" s="146"/>
      <c r="W21" s="146"/>
      <c r="X21" s="146"/>
      <c r="Y21" s="146"/>
    </row>
    <row r="22" spans="1:25" ht="12.75" hidden="1" customHeight="1" x14ac:dyDescent="0.2">
      <c r="A22" s="210" t="s">
        <v>103</v>
      </c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146"/>
    </row>
    <row r="23" spans="1:25" ht="12.75" hidden="1" customHeight="1" x14ac:dyDescent="0.2">
      <c r="A23" s="211" t="s">
        <v>56</v>
      </c>
      <c r="B23" s="212"/>
      <c r="C23" s="212"/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146"/>
    </row>
    <row r="24" spans="1:25" ht="58.5" hidden="1" customHeight="1" x14ac:dyDescent="0.2">
      <c r="A24" s="213" t="s">
        <v>39</v>
      </c>
      <c r="B24" s="214"/>
      <c r="C24" s="217" t="s">
        <v>85</v>
      </c>
      <c r="D24" s="218"/>
      <c r="E24" s="219" t="s">
        <v>86</v>
      </c>
      <c r="F24" s="220"/>
      <c r="G24" s="221" t="s">
        <v>186</v>
      </c>
      <c r="H24" s="222"/>
      <c r="I24" s="223" t="s">
        <v>187</v>
      </c>
      <c r="J24" s="224"/>
      <c r="K24" s="225" t="s">
        <v>88</v>
      </c>
      <c r="L24" s="225"/>
      <c r="M24" s="226" t="s">
        <v>89</v>
      </c>
      <c r="N24" s="227"/>
      <c r="O24" s="250" t="s">
        <v>94</v>
      </c>
      <c r="P24" s="250"/>
      <c r="Q24" s="230" t="s">
        <v>188</v>
      </c>
      <c r="R24" s="230"/>
      <c r="S24" s="231" t="s">
        <v>189</v>
      </c>
      <c r="T24" s="231"/>
      <c r="U24" s="232" t="s">
        <v>91</v>
      </c>
      <c r="V24" s="233"/>
      <c r="W24" s="234" t="s">
        <v>96</v>
      </c>
      <c r="X24" s="235"/>
      <c r="Y24" s="146"/>
    </row>
    <row r="25" spans="1:25" ht="12.75" hidden="1" customHeight="1" x14ac:dyDescent="0.2">
      <c r="A25" s="215"/>
      <c r="B25" s="216"/>
      <c r="C25" s="45" t="s">
        <v>40</v>
      </c>
      <c r="D25" s="45" t="s">
        <v>41</v>
      </c>
      <c r="E25" s="45" t="s">
        <v>40</v>
      </c>
      <c r="F25" s="45" t="s">
        <v>41</v>
      </c>
      <c r="G25" s="45" t="s">
        <v>40</v>
      </c>
      <c r="H25" s="45" t="s">
        <v>41</v>
      </c>
      <c r="I25" s="45" t="s">
        <v>40</v>
      </c>
      <c r="J25" s="45" t="s">
        <v>41</v>
      </c>
      <c r="K25" s="45" t="s">
        <v>40</v>
      </c>
      <c r="L25" s="45" t="s">
        <v>41</v>
      </c>
      <c r="M25" s="45" t="s">
        <v>40</v>
      </c>
      <c r="N25" s="45" t="s">
        <v>41</v>
      </c>
      <c r="O25" s="45" t="s">
        <v>40</v>
      </c>
      <c r="P25" s="45" t="s">
        <v>41</v>
      </c>
      <c r="Q25" s="45" t="s">
        <v>40</v>
      </c>
      <c r="R25" s="45" t="s">
        <v>41</v>
      </c>
      <c r="S25" s="45" t="s">
        <v>40</v>
      </c>
      <c r="T25" s="45" t="s">
        <v>41</v>
      </c>
      <c r="U25" s="45" t="s">
        <v>40</v>
      </c>
      <c r="V25" s="45" t="s">
        <v>41</v>
      </c>
      <c r="W25" s="45" t="s">
        <v>40</v>
      </c>
      <c r="X25" s="45" t="s">
        <v>41</v>
      </c>
      <c r="Y25" s="146"/>
    </row>
    <row r="26" spans="1:25" ht="12.75" hidden="1" customHeight="1" x14ac:dyDescent="0.2">
      <c r="A26" s="117" t="s">
        <v>45</v>
      </c>
      <c r="B26" s="117">
        <v>25</v>
      </c>
      <c r="C26" s="47" cm="1">
        <f t="array" ref="C26">IF($I$2="Открытый тариф",
INDEX(GRID!$B$4:$BI$14,MATCH(C$7,GRID!$A$4:$A$14,0),MATCH(1,($U$2=GRID!$B$1:$BI$1)*(КАЛЕНДАРЬ!$L28=GRID!$B$3:$BI$3), 0)),
ROUNDUP(INDEX(GRID!$B$4:$BI$14,MATCH(C$7,GRID!$A$4:$A$14,0),MATCH(1,($U$2=GRID!$B$1:$BI$1)*(КАЛЕНДАРЬ!$L28=GRID!$B$3:$BI$3),0))*(1-GRID!$B$69),0))</f>
        <v>17500</v>
      </c>
      <c r="D26" s="48" cm="1">
        <f t="array" ref="D26">IF($I$2="Открытый тариф",
INDEX(GRID!$B$17:$BI$27,MATCH(C$7,GRID!$A$17:$A$27,0),MATCH(1,($U$2=GRID!$B$1:$BI$1)*(КАЛЕНДАРЬ!$L28=GRID!$B$3:$BI$3), 0)),
ROUNDUP(INDEX(GRID!$B$17:$BI$27,MATCH(C$7,GRID!$A$17:$A$27,0),MATCH(1,($U$2=GRID!$B$1:$BI$1)*(КАЛЕНДАРЬ!$L28=GRID!$B$3:$BI$3), 0))*(1-GRID!$B$69),0))</f>
        <v>17500</v>
      </c>
      <c r="E26" s="47" cm="1">
        <f t="array" ref="E26">IF($I$2="Открытый тариф",
INDEX(GRID!$B$4:$BI$14,MATCH(E$7,GRID!$A$4:$A$14,0),MATCH(1,($U$2=GRID!$B$1:$BI$1)*(КАЛЕНДАРЬ!$L28=GRID!$B$3:$BI$3), 0)),
ROUNDUP(INDEX(GRID!$B$4:$BI$14,MATCH(E$7,GRID!$A$4:$A$14,0),MATCH(1,($U$2=GRID!$B$1:$BI$1)*(КАЛЕНДАРЬ!$L28=GRID!$B$3:$BI$3),0))*(1-GRID!$B$69),0))</f>
        <v>19400</v>
      </c>
      <c r="F26" s="48" cm="1">
        <f t="array" ref="F26">IF($I$2="Открытый тариф",
INDEX(GRID!$B$17:$BI$27,MATCH(E$7,GRID!$A$17:$A$27,0),MATCH(1,($U$2=GRID!$B$1:$BI$1)*(КАЛЕНДАРЬ!$L28=GRID!$B$3:$BI$3), 0)),
ROUNDUP(INDEX(GRID!$B$17:$BI$27,MATCH(E$7,GRID!$A$17:$A$27,0),MATCH(1,($U$2=GRID!$B$1:$BI$1)*(КАЛЕНДАРЬ!$L28=GRID!$B$3:$BI$3), 0))*(1-GRID!$B$69),0))</f>
        <v>19400</v>
      </c>
      <c r="G26" s="47" t="e" cm="1">
        <f t="array" ref="G26">IF($I$2="Открытый тариф",
INDEX(GRID!$B$4:$BI$14,MATCH(G$7,GRID!$A$4:$A$14,0),MATCH(1,($U$2=GRID!$B$1:$BI$1)*(КАЛЕНДАРЬ!$L28=GRID!$B$3:$BI$3), 0)),
ROUNDUP(INDEX(GRID!$B$4:$BI$14,MATCH(G$7,GRID!$A$4:$A$14,0),MATCH(1,($U$2=GRID!$B$1:$BI$1)*(КАЛЕНДАРЬ!$L28=GRID!$B$3:$BI$3),0))*(1-GRID!$B$69),0))</f>
        <v>#N/A</v>
      </c>
      <c r="H26" s="48" t="e" cm="1">
        <f t="array" ref="H26">IF($I$2="Открытый тариф",
INDEX(GRID!$B$17:$BI$27,MATCH(G$7,GRID!$A$17:$A$27,0),MATCH(1,($U$2=GRID!$B$1:$BI$1)*(КАЛЕНДАРЬ!$L28=GRID!$B$3:$BI$3), 0)),
ROUNDUP(INDEX(GRID!$B$17:$BI$27,MATCH(G$7,GRID!$A$17:$A$27,0),MATCH(1,($U$2=GRID!$B$1:$BI$1)*(КАЛЕНДАРЬ!$L28=GRID!$B$3:$BI$3), 0))*(1-GRID!$B$69),0))</f>
        <v>#N/A</v>
      </c>
      <c r="I26" s="47" t="e" cm="1">
        <f t="array" ref="I26">IF($I$2="Открытый тариф",
INDEX(GRID!$B$4:$BI$14,MATCH(I$7,GRID!$A$4:$A$14,0),MATCH(1,($U$2=GRID!$B$1:$BI$1)*(КАЛЕНДАРЬ!$L28=GRID!$B$3:$BI$3), 0)),
ROUNDUP(INDEX(GRID!$B$4:$BI$14,MATCH(I$7,GRID!$A$4:$A$14,0),MATCH(1,($U$2=GRID!$B$1:$BI$1)*(КАЛЕНДАРЬ!$L28=GRID!$B$3:$BI$3),0))*(1-GRID!$B$69),0))</f>
        <v>#N/A</v>
      </c>
      <c r="J26" s="48" t="e" cm="1">
        <f t="array" ref="J26">IF($I$2="Открытый тариф",
INDEX(GRID!$B$17:$BI$27,MATCH(I$7,GRID!$A$17:$A$27,0),MATCH(1,($U$2=GRID!$B$1:$BI$1)*(КАЛЕНДАРЬ!$L28=GRID!$B$3:$BI$3), 0)),
ROUNDUP(INDEX(GRID!$B$17:$BI$27,MATCH(I$7,GRID!$A$17:$A$27,0),MATCH(1,($U$2=GRID!$B$1:$BI$1)*(КАЛЕНДАРЬ!$L28=GRID!$B$3:$BI$3), 0))*(1-GRID!$B$69),0))</f>
        <v>#N/A</v>
      </c>
      <c r="K26" s="47" cm="1">
        <f t="array" ref="K26">IF($I$2="Открытый тариф",
INDEX(GRID!$B$4:$BI$14,MATCH(K$7,GRID!$A$4:$A$14,0),MATCH(1,($U$2=GRID!$B$1:$BI$1)*(КАЛЕНДАРЬ!$L28=GRID!$B$3:$BI$3), 0)),
ROUNDUP(INDEX(GRID!$B$4:$BI$14,MATCH(K$7,GRID!$A$4:$A$14,0),MATCH(1,($U$2=GRID!$B$1:$BI$1)*(КАЛЕНДАРЬ!$L28=GRID!$B$3:$BI$3),0))*(1-GRID!$B$69),0))</f>
        <v>26100</v>
      </c>
      <c r="L26" s="48" cm="1">
        <f t="array" ref="L26">IF($I$2="Открытый тариф",
INDEX(GRID!$B$17:$BI$27,MATCH(K$7,GRID!$A$17:$A$27,0),MATCH(1,($U$2=GRID!$B$1:$BI$1)*(КАЛЕНДАРЬ!$L28=GRID!$B$3:$BI$3), 0)),
ROUNDUP(INDEX(GRID!$B$17:$BI$27,MATCH(K$7,GRID!$A$17:$A$27,0),MATCH(1,($U$2=GRID!$B$1:$BI$1)*(КАЛЕНДАРЬ!$L28=GRID!$B$3:$BI$3), 0))*(1-GRID!$B$69),0))</f>
        <v>26100</v>
      </c>
      <c r="M26" s="47" cm="1">
        <f t="array" ref="M26">IF($I$2="Открытый тариф",
INDEX(GRID!$B$4:$BI$14,MATCH(M$7,GRID!$A$4:$A$14,0),MATCH(1,($U$2=GRID!$B$1:$BI$1)*(КАЛЕНДАРЬ!$L28=GRID!$B$3:$BI$3), 0)),
ROUNDUP(INDEX(GRID!$B$4:$BI$14,MATCH(M$7,GRID!$A$4:$A$14,0),MATCH(1,($U$2=GRID!$B$1:$BI$1)*(КАЛЕНДАРЬ!$L28=GRID!$B$3:$BI$3),0))*(1-GRID!$B$69),0))</f>
        <v>28800</v>
      </c>
      <c r="N26" s="48" cm="1">
        <f t="array" ref="N26">IF($I$2="Открытый тариф",
INDEX(GRID!$B$17:$BI$27,MATCH(M$7,GRID!$A$17:$A$27,0),MATCH(1,($U$2=GRID!$B$1:$BI$1)*(КАЛЕНДАРЬ!$L28=GRID!$B$3:$BI$3), 0)),
ROUNDUP(INDEX(GRID!$B$17:$BI$27,MATCH(M$7,GRID!$A$17:$A$27,0),MATCH(1,($U$2=GRID!$B$1:$BI$1)*(КАЛЕНДАРЬ!$L28=GRID!$B$3:$BI$3), 0))*(1-GRID!$B$69),0))</f>
        <v>28800</v>
      </c>
      <c r="O26" s="49" t="s">
        <v>101</v>
      </c>
      <c r="P26" s="49" t="s">
        <v>101</v>
      </c>
      <c r="Q26" s="49" t="s">
        <v>101</v>
      </c>
      <c r="R26" s="49" t="s">
        <v>101</v>
      </c>
      <c r="S26" s="49" t="s">
        <v>101</v>
      </c>
      <c r="T26" s="49" t="s">
        <v>101</v>
      </c>
      <c r="U26" s="49" t="s">
        <v>101</v>
      </c>
      <c r="V26" s="49" t="s">
        <v>101</v>
      </c>
      <c r="W26" s="49" t="s">
        <v>101</v>
      </c>
      <c r="X26" s="49" t="s">
        <v>101</v>
      </c>
      <c r="Y26" s="146"/>
    </row>
    <row r="27" spans="1:25" ht="12.75" hidden="1" customHeight="1" x14ac:dyDescent="0.2">
      <c r="A27" s="117" t="s">
        <v>46</v>
      </c>
      <c r="B27" s="117">
        <v>26</v>
      </c>
      <c r="C27" s="47" cm="1">
        <f t="array" ref="C27">IF($I$2="Открытый тариф",
INDEX(GRID!$B$4:$BI$14,MATCH(C$7,GRID!$A$4:$A$14,0),MATCH(1,($U$2=GRID!$B$1:$BI$1)*(КАЛЕНДАРЬ!$L29=GRID!$B$3:$BI$3), 0)),
ROUNDUP(INDEX(GRID!$B$4:$BI$14,MATCH(C$7,GRID!$A$4:$A$14,0),MATCH(1,($U$2=GRID!$B$1:$BI$1)*(КАЛЕНДАРЬ!$L29=GRID!$B$3:$BI$3),0))*(1-GRID!$B$69),0))</f>
        <v>17500</v>
      </c>
      <c r="D27" s="48" cm="1">
        <f t="array" ref="D27">IF($I$2="Открытый тариф",
INDEX(GRID!$B$17:$BI$27,MATCH(C$7,GRID!$A$17:$A$27,0),MATCH(1,($U$2=GRID!$B$1:$BI$1)*(КАЛЕНДАРЬ!$L29=GRID!$B$3:$BI$3), 0)),
ROUNDUP(INDEX(GRID!$B$17:$BI$27,MATCH(C$7,GRID!$A$17:$A$27,0),MATCH(1,($U$2=GRID!$B$1:$BI$1)*(КАЛЕНДАРЬ!$L29=GRID!$B$3:$BI$3), 0))*(1-GRID!$B$69),0))</f>
        <v>17500</v>
      </c>
      <c r="E27" s="47" cm="1">
        <f t="array" ref="E27">IF($I$2="Открытый тариф",
INDEX(GRID!$B$4:$BI$14,MATCH(E$7,GRID!$A$4:$A$14,0),MATCH(1,($U$2=GRID!$B$1:$BI$1)*(КАЛЕНДАРЬ!$L29=GRID!$B$3:$BI$3), 0)),
ROUNDUP(INDEX(GRID!$B$4:$BI$14,MATCH(E$7,GRID!$A$4:$A$14,0),MATCH(1,($U$2=GRID!$B$1:$BI$1)*(КАЛЕНДАРЬ!$L29=GRID!$B$3:$BI$3),0))*(1-GRID!$B$69),0))</f>
        <v>19400</v>
      </c>
      <c r="F27" s="48" cm="1">
        <f t="array" ref="F27">IF($I$2="Открытый тариф",
INDEX(GRID!$B$17:$BI$27,MATCH(E$7,GRID!$A$17:$A$27,0),MATCH(1,($U$2=GRID!$B$1:$BI$1)*(КАЛЕНДАРЬ!$L29=GRID!$B$3:$BI$3), 0)),
ROUNDUP(INDEX(GRID!$B$17:$BI$27,MATCH(E$7,GRID!$A$17:$A$27,0),MATCH(1,($U$2=GRID!$B$1:$BI$1)*(КАЛЕНДАРЬ!$L29=GRID!$B$3:$BI$3), 0))*(1-GRID!$B$69),0))</f>
        <v>19400</v>
      </c>
      <c r="G27" s="47" t="e" cm="1">
        <f t="array" ref="G27">IF($I$2="Открытый тариф",
INDEX(GRID!$B$4:$BI$14,MATCH(G$7,GRID!$A$4:$A$14,0),MATCH(1,($U$2=GRID!$B$1:$BI$1)*(КАЛЕНДАРЬ!$L29=GRID!$B$3:$BI$3), 0)),
ROUNDUP(INDEX(GRID!$B$4:$BI$14,MATCH(G$7,GRID!$A$4:$A$14,0),MATCH(1,($U$2=GRID!$B$1:$BI$1)*(КАЛЕНДАРЬ!$L29=GRID!$B$3:$BI$3),0))*(1-GRID!$B$69),0))</f>
        <v>#N/A</v>
      </c>
      <c r="H27" s="48" t="e" cm="1">
        <f t="array" ref="H27">IF($I$2="Открытый тариф",
INDEX(GRID!$B$17:$BI$27,MATCH(G$7,GRID!$A$17:$A$27,0),MATCH(1,($U$2=GRID!$B$1:$BI$1)*(КАЛЕНДАРЬ!$L29=GRID!$B$3:$BI$3), 0)),
ROUNDUP(INDEX(GRID!$B$17:$BI$27,MATCH(G$7,GRID!$A$17:$A$27,0),MATCH(1,($U$2=GRID!$B$1:$BI$1)*(КАЛЕНДАРЬ!$L29=GRID!$B$3:$BI$3), 0))*(1-GRID!$B$69),0))</f>
        <v>#N/A</v>
      </c>
      <c r="I27" s="47" t="e" cm="1">
        <f t="array" ref="I27">IF($I$2="Открытый тариф",
INDEX(GRID!$B$4:$BI$14,MATCH(I$7,GRID!$A$4:$A$14,0),MATCH(1,($U$2=GRID!$B$1:$BI$1)*(КАЛЕНДАРЬ!$L29=GRID!$B$3:$BI$3), 0)),
ROUNDUP(INDEX(GRID!$B$4:$BI$14,MATCH(I$7,GRID!$A$4:$A$14,0),MATCH(1,($U$2=GRID!$B$1:$BI$1)*(КАЛЕНДАРЬ!$L29=GRID!$B$3:$BI$3),0))*(1-GRID!$B$69),0))</f>
        <v>#N/A</v>
      </c>
      <c r="J27" s="48" t="e" cm="1">
        <f t="array" ref="J27">IF($I$2="Открытый тариф",
INDEX(GRID!$B$17:$BI$27,MATCH(I$7,GRID!$A$17:$A$27,0),MATCH(1,($U$2=GRID!$B$1:$BI$1)*(КАЛЕНДАРЬ!$L29=GRID!$B$3:$BI$3), 0)),
ROUNDUP(INDEX(GRID!$B$17:$BI$27,MATCH(I$7,GRID!$A$17:$A$27,0),MATCH(1,($U$2=GRID!$B$1:$BI$1)*(КАЛЕНДАРЬ!$L29=GRID!$B$3:$BI$3), 0))*(1-GRID!$B$69),0))</f>
        <v>#N/A</v>
      </c>
      <c r="K27" s="47" cm="1">
        <f t="array" ref="K27">IF($I$2="Открытый тариф",
INDEX(GRID!$B$4:$BI$14,MATCH(K$7,GRID!$A$4:$A$14,0),MATCH(1,($U$2=GRID!$B$1:$BI$1)*(КАЛЕНДАРЬ!$L29=GRID!$B$3:$BI$3), 0)),
ROUNDUP(INDEX(GRID!$B$4:$BI$14,MATCH(K$7,GRID!$A$4:$A$14,0),MATCH(1,($U$2=GRID!$B$1:$BI$1)*(КАЛЕНДАРЬ!$L29=GRID!$B$3:$BI$3),0))*(1-GRID!$B$69),0))</f>
        <v>26100</v>
      </c>
      <c r="L27" s="48" cm="1">
        <f t="array" ref="L27">IF($I$2="Открытый тариф",
INDEX(GRID!$B$17:$BI$27,MATCH(K$7,GRID!$A$17:$A$27,0),MATCH(1,($U$2=GRID!$B$1:$BI$1)*(КАЛЕНДАРЬ!$L29=GRID!$B$3:$BI$3), 0)),
ROUNDUP(INDEX(GRID!$B$17:$BI$27,MATCH(K$7,GRID!$A$17:$A$27,0),MATCH(1,($U$2=GRID!$B$1:$BI$1)*(КАЛЕНДАРЬ!$L29=GRID!$B$3:$BI$3), 0))*(1-GRID!$B$69),0))</f>
        <v>26100</v>
      </c>
      <c r="M27" s="47" cm="1">
        <f t="array" ref="M27">IF($I$2="Открытый тариф",
INDEX(GRID!$B$4:$BI$14,MATCH(M$7,GRID!$A$4:$A$14,0),MATCH(1,($U$2=GRID!$B$1:$BI$1)*(КАЛЕНДАРЬ!$L29=GRID!$B$3:$BI$3), 0)),
ROUNDUP(INDEX(GRID!$B$4:$BI$14,MATCH(M$7,GRID!$A$4:$A$14,0),MATCH(1,($U$2=GRID!$B$1:$BI$1)*(КАЛЕНДАРЬ!$L29=GRID!$B$3:$BI$3),0))*(1-GRID!$B$69),0))</f>
        <v>28800</v>
      </c>
      <c r="N27" s="48" cm="1">
        <f t="array" ref="N27">IF($I$2="Открытый тариф",
INDEX(GRID!$B$17:$BI$27,MATCH(M$7,GRID!$A$17:$A$27,0),MATCH(1,($U$2=GRID!$B$1:$BI$1)*(КАЛЕНДАРЬ!$L29=GRID!$B$3:$BI$3), 0)),
ROUNDUP(INDEX(GRID!$B$17:$BI$27,MATCH(M$7,GRID!$A$17:$A$27,0),MATCH(1,($U$2=GRID!$B$1:$BI$1)*(КАЛЕНДАРЬ!$L29=GRID!$B$3:$BI$3), 0))*(1-GRID!$B$69),0))</f>
        <v>28800</v>
      </c>
      <c r="O27" s="49" t="s">
        <v>101</v>
      </c>
      <c r="P27" s="49" t="s">
        <v>101</v>
      </c>
      <c r="Q27" s="49" t="s">
        <v>101</v>
      </c>
      <c r="R27" s="49" t="s">
        <v>101</v>
      </c>
      <c r="S27" s="49" t="s">
        <v>101</v>
      </c>
      <c r="T27" s="49" t="s">
        <v>101</v>
      </c>
      <c r="U27" s="49" t="s">
        <v>101</v>
      </c>
      <c r="V27" s="49" t="s">
        <v>101</v>
      </c>
      <c r="W27" s="49" t="s">
        <v>101</v>
      </c>
      <c r="X27" s="49" t="s">
        <v>101</v>
      </c>
      <c r="Y27" s="146"/>
    </row>
    <row r="28" spans="1:25" ht="12.75" hidden="1" customHeight="1" x14ac:dyDescent="0.2">
      <c r="A28" s="117" t="s">
        <v>47</v>
      </c>
      <c r="B28" s="117">
        <v>27</v>
      </c>
      <c r="C28" s="47" cm="1">
        <f t="array" ref="C28">IF($I$2="Открытый тариф",
INDEX(GRID!$B$4:$BI$14,MATCH(C$7,GRID!$A$4:$A$14,0),MATCH(1,($U$2=GRID!$B$1:$BI$1)*(КАЛЕНДАРЬ!$L30=GRID!$B$3:$BI$3), 0)),
ROUNDUP(INDEX(GRID!$B$4:$BI$14,MATCH(C$7,GRID!$A$4:$A$14,0),MATCH(1,($U$2=GRID!$B$1:$BI$1)*(КАЛЕНДАРЬ!$L30=GRID!$B$3:$BI$3),0))*(1-GRID!$B$69),0))</f>
        <v>20500</v>
      </c>
      <c r="D28" s="48" cm="1">
        <f t="array" ref="D28">IF($I$2="Открытый тариф",
INDEX(GRID!$B$17:$BI$27,MATCH(C$7,GRID!$A$17:$A$27,0),MATCH(1,($U$2=GRID!$B$1:$BI$1)*(КАЛЕНДАРЬ!$L30=GRID!$B$3:$BI$3), 0)),
ROUNDUP(INDEX(GRID!$B$17:$BI$27,MATCH(C$7,GRID!$A$17:$A$27,0),MATCH(1,($U$2=GRID!$B$1:$BI$1)*(КАЛЕНДАРЬ!$L30=GRID!$B$3:$BI$3), 0))*(1-GRID!$B$69),0))</f>
        <v>20500</v>
      </c>
      <c r="E28" s="47" cm="1">
        <f t="array" ref="E28">IF($I$2="Открытый тариф",
INDEX(GRID!$B$4:$BI$14,MATCH(E$7,GRID!$A$4:$A$14,0),MATCH(1,($U$2=GRID!$B$1:$BI$1)*(КАЛЕНДАРЬ!$L30=GRID!$B$3:$BI$3), 0)),
ROUNDUP(INDEX(GRID!$B$4:$BI$14,MATCH(E$7,GRID!$A$4:$A$14,0),MATCH(1,($U$2=GRID!$B$1:$BI$1)*(КАЛЕНДАРЬ!$L30=GRID!$B$3:$BI$3),0))*(1-GRID!$B$69),0))</f>
        <v>22800</v>
      </c>
      <c r="F28" s="48" cm="1">
        <f t="array" ref="F28">IF($I$2="Открытый тариф",
INDEX(GRID!$B$17:$BI$27,MATCH(E$7,GRID!$A$17:$A$27,0),MATCH(1,($U$2=GRID!$B$1:$BI$1)*(КАЛЕНДАРЬ!$L30=GRID!$B$3:$BI$3), 0)),
ROUNDUP(INDEX(GRID!$B$17:$BI$27,MATCH(E$7,GRID!$A$17:$A$27,0),MATCH(1,($U$2=GRID!$B$1:$BI$1)*(КАЛЕНДАРЬ!$L30=GRID!$B$3:$BI$3), 0))*(1-GRID!$B$69),0))</f>
        <v>22800</v>
      </c>
      <c r="G28" s="47" t="e" cm="1">
        <f t="array" ref="G28">IF($I$2="Открытый тариф",
INDEX(GRID!$B$4:$BI$14,MATCH(G$7,GRID!$A$4:$A$14,0),MATCH(1,($U$2=GRID!$B$1:$BI$1)*(КАЛЕНДАРЬ!$L30=GRID!$B$3:$BI$3), 0)),
ROUNDUP(INDEX(GRID!$B$4:$BI$14,MATCH(G$7,GRID!$A$4:$A$14,0),MATCH(1,($U$2=GRID!$B$1:$BI$1)*(КАЛЕНДАРЬ!$L30=GRID!$B$3:$BI$3),0))*(1-GRID!$B$69),0))</f>
        <v>#N/A</v>
      </c>
      <c r="H28" s="48" t="e" cm="1">
        <f t="array" ref="H28">IF($I$2="Открытый тариф",
INDEX(GRID!$B$17:$BI$27,MATCH(G$7,GRID!$A$17:$A$27,0),MATCH(1,($U$2=GRID!$B$1:$BI$1)*(КАЛЕНДАРЬ!$L30=GRID!$B$3:$BI$3), 0)),
ROUNDUP(INDEX(GRID!$B$17:$BI$27,MATCH(G$7,GRID!$A$17:$A$27,0),MATCH(1,($U$2=GRID!$B$1:$BI$1)*(КАЛЕНДАРЬ!$L30=GRID!$B$3:$BI$3), 0))*(1-GRID!$B$69),0))</f>
        <v>#N/A</v>
      </c>
      <c r="I28" s="47" t="e" cm="1">
        <f t="array" ref="I28">IF($I$2="Открытый тариф",
INDEX(GRID!$B$4:$BI$14,MATCH(I$7,GRID!$A$4:$A$14,0),MATCH(1,($U$2=GRID!$B$1:$BI$1)*(КАЛЕНДАРЬ!$L30=GRID!$B$3:$BI$3), 0)),
ROUNDUP(INDEX(GRID!$B$4:$BI$14,MATCH(I$7,GRID!$A$4:$A$14,0),MATCH(1,($U$2=GRID!$B$1:$BI$1)*(КАЛЕНДАРЬ!$L30=GRID!$B$3:$BI$3),0))*(1-GRID!$B$69),0))</f>
        <v>#N/A</v>
      </c>
      <c r="J28" s="48" t="e" cm="1">
        <f t="array" ref="J28">IF($I$2="Открытый тариф",
INDEX(GRID!$B$17:$BI$27,MATCH(I$7,GRID!$A$17:$A$27,0),MATCH(1,($U$2=GRID!$B$1:$BI$1)*(КАЛЕНДАРЬ!$L30=GRID!$B$3:$BI$3), 0)),
ROUNDUP(INDEX(GRID!$B$17:$BI$27,MATCH(I$7,GRID!$A$17:$A$27,0),MATCH(1,($U$2=GRID!$B$1:$BI$1)*(КАЛЕНДАРЬ!$L30=GRID!$B$3:$BI$3), 0))*(1-GRID!$B$69),0))</f>
        <v>#N/A</v>
      </c>
      <c r="K28" s="47" cm="1">
        <f t="array" ref="K28">IF($I$2="Открытый тариф",
INDEX(GRID!$B$4:$BI$14,MATCH(K$7,GRID!$A$4:$A$14,0),MATCH(1,($U$2=GRID!$B$1:$BI$1)*(КАЛЕНДАРЬ!$L30=GRID!$B$3:$BI$3), 0)),
ROUNDUP(INDEX(GRID!$B$4:$BI$14,MATCH(K$7,GRID!$A$4:$A$14,0),MATCH(1,($U$2=GRID!$B$1:$BI$1)*(КАЛЕНДАРЬ!$L30=GRID!$B$3:$BI$3),0))*(1-GRID!$B$69),0))</f>
        <v>31300</v>
      </c>
      <c r="L28" s="48" cm="1">
        <f t="array" ref="L28">IF($I$2="Открытый тариф",
INDEX(GRID!$B$17:$BI$27,MATCH(K$7,GRID!$A$17:$A$27,0),MATCH(1,($U$2=GRID!$B$1:$BI$1)*(КАЛЕНДАРЬ!$L30=GRID!$B$3:$BI$3), 0)),
ROUNDUP(INDEX(GRID!$B$17:$BI$27,MATCH(K$7,GRID!$A$17:$A$27,0),MATCH(1,($U$2=GRID!$B$1:$BI$1)*(КАЛЕНДАРЬ!$L30=GRID!$B$3:$BI$3), 0))*(1-GRID!$B$69),0))</f>
        <v>31300</v>
      </c>
      <c r="M28" s="47" cm="1">
        <f t="array" ref="M28">IF($I$2="Открытый тариф",
INDEX(GRID!$B$4:$BI$14,MATCH(M$7,GRID!$A$4:$A$14,0),MATCH(1,($U$2=GRID!$B$1:$BI$1)*(КАЛЕНДАРЬ!$L30=GRID!$B$3:$BI$3), 0)),
ROUNDUP(INDEX(GRID!$B$4:$BI$14,MATCH(M$7,GRID!$A$4:$A$14,0),MATCH(1,($U$2=GRID!$B$1:$BI$1)*(КАЛЕНДАРЬ!$L30=GRID!$B$3:$BI$3),0))*(1-GRID!$B$69),0))</f>
        <v>34800</v>
      </c>
      <c r="N28" s="48" cm="1">
        <f t="array" ref="N28">IF($I$2="Открытый тариф",
INDEX(GRID!$B$17:$BI$27,MATCH(M$7,GRID!$A$17:$A$27,0),MATCH(1,($U$2=GRID!$B$1:$BI$1)*(КАЛЕНДАРЬ!$L30=GRID!$B$3:$BI$3), 0)),
ROUNDUP(INDEX(GRID!$B$17:$BI$27,MATCH(M$7,GRID!$A$17:$A$27,0),MATCH(1,($U$2=GRID!$B$1:$BI$1)*(КАЛЕНДАРЬ!$L30=GRID!$B$3:$BI$3), 0))*(1-GRID!$B$69),0))</f>
        <v>34800</v>
      </c>
      <c r="O28" s="49" t="s">
        <v>101</v>
      </c>
      <c r="P28" s="49" t="s">
        <v>101</v>
      </c>
      <c r="Q28" s="49" t="s">
        <v>101</v>
      </c>
      <c r="R28" s="49" t="s">
        <v>101</v>
      </c>
      <c r="S28" s="49" t="s">
        <v>101</v>
      </c>
      <c r="T28" s="49" t="s">
        <v>101</v>
      </c>
      <c r="U28" s="49" t="s">
        <v>101</v>
      </c>
      <c r="V28" s="49" t="s">
        <v>101</v>
      </c>
      <c r="W28" s="49" t="s">
        <v>101</v>
      </c>
      <c r="X28" s="49" t="s">
        <v>101</v>
      </c>
      <c r="Y28" s="146"/>
    </row>
    <row r="29" spans="1:25" ht="12.75" hidden="1" customHeight="1" x14ac:dyDescent="0.2">
      <c r="A29" s="117" t="s">
        <v>48</v>
      </c>
      <c r="B29" s="117">
        <v>28</v>
      </c>
      <c r="C29" s="47" cm="1">
        <f t="array" ref="C29">IF($I$2="Открытый тариф",
INDEX(GRID!$B$4:$BI$14,MATCH(C$7,GRID!$A$4:$A$14,0),MATCH(1,($U$2=GRID!$B$1:$BI$1)*(КАЛЕНДАРЬ!$L31=GRID!$B$3:$BI$3), 0)),
ROUNDUP(INDEX(GRID!$B$4:$BI$14,MATCH(C$7,GRID!$A$4:$A$14,0),MATCH(1,($U$2=GRID!$B$1:$BI$1)*(КАЛЕНДАРЬ!$L31=GRID!$B$3:$BI$3),0))*(1-GRID!$B$69),0))</f>
        <v>21500</v>
      </c>
      <c r="D29" s="48" cm="1">
        <f t="array" ref="D29">IF($I$2="Открытый тариф",
INDEX(GRID!$B$17:$BI$27,MATCH(C$7,GRID!$A$17:$A$27,0),MATCH(1,($U$2=GRID!$B$1:$BI$1)*(КАЛЕНДАРЬ!$L31=GRID!$B$3:$BI$3), 0)),
ROUNDUP(INDEX(GRID!$B$17:$BI$27,MATCH(C$7,GRID!$A$17:$A$27,0),MATCH(1,($U$2=GRID!$B$1:$BI$1)*(КАЛЕНДАРЬ!$L31=GRID!$B$3:$BI$3), 0))*(1-GRID!$B$69),0))</f>
        <v>21500</v>
      </c>
      <c r="E29" s="47" cm="1">
        <f t="array" ref="E29">IF($I$2="Открытый тариф",
INDEX(GRID!$B$4:$BI$14,MATCH(E$7,GRID!$A$4:$A$14,0),MATCH(1,($U$2=GRID!$B$1:$BI$1)*(КАЛЕНДАРЬ!$L31=GRID!$B$3:$BI$3), 0)),
ROUNDUP(INDEX(GRID!$B$4:$BI$14,MATCH(E$7,GRID!$A$4:$A$14,0),MATCH(1,($U$2=GRID!$B$1:$BI$1)*(КАЛЕНДАРЬ!$L31=GRID!$B$3:$BI$3),0))*(1-GRID!$B$69),0))</f>
        <v>24000</v>
      </c>
      <c r="F29" s="48" cm="1">
        <f t="array" ref="F29">IF($I$2="Открытый тариф",
INDEX(GRID!$B$17:$BI$27,MATCH(E$7,GRID!$A$17:$A$27,0),MATCH(1,($U$2=GRID!$B$1:$BI$1)*(КАЛЕНДАРЬ!$L31=GRID!$B$3:$BI$3), 0)),
ROUNDUP(INDEX(GRID!$B$17:$BI$27,MATCH(E$7,GRID!$A$17:$A$27,0),MATCH(1,($U$2=GRID!$B$1:$BI$1)*(КАЛЕНДАРЬ!$L31=GRID!$B$3:$BI$3), 0))*(1-GRID!$B$69),0))</f>
        <v>24000</v>
      </c>
      <c r="G29" s="47" t="e" cm="1">
        <f t="array" ref="G29">IF($I$2="Открытый тариф",
INDEX(GRID!$B$4:$BI$14,MATCH(G$7,GRID!$A$4:$A$14,0),MATCH(1,($U$2=GRID!$B$1:$BI$1)*(КАЛЕНДАРЬ!$L31=GRID!$B$3:$BI$3), 0)),
ROUNDUP(INDEX(GRID!$B$4:$BI$14,MATCH(G$7,GRID!$A$4:$A$14,0),MATCH(1,($U$2=GRID!$B$1:$BI$1)*(КАЛЕНДАРЬ!$L31=GRID!$B$3:$BI$3),0))*(1-GRID!$B$69),0))</f>
        <v>#N/A</v>
      </c>
      <c r="H29" s="48" t="e" cm="1">
        <f t="array" ref="H29">IF($I$2="Открытый тариф",
INDEX(GRID!$B$17:$BI$27,MATCH(G$7,GRID!$A$17:$A$27,0),MATCH(1,($U$2=GRID!$B$1:$BI$1)*(КАЛЕНДАРЬ!$L31=GRID!$B$3:$BI$3), 0)),
ROUNDUP(INDEX(GRID!$B$17:$BI$27,MATCH(G$7,GRID!$A$17:$A$27,0),MATCH(1,($U$2=GRID!$B$1:$BI$1)*(КАЛЕНДАРЬ!$L31=GRID!$B$3:$BI$3), 0))*(1-GRID!$B$69),0))</f>
        <v>#N/A</v>
      </c>
      <c r="I29" s="47" t="e" cm="1">
        <f t="array" ref="I29">IF($I$2="Открытый тариф",
INDEX(GRID!$B$4:$BI$14,MATCH(I$7,GRID!$A$4:$A$14,0),MATCH(1,($U$2=GRID!$B$1:$BI$1)*(КАЛЕНДАРЬ!$L31=GRID!$B$3:$BI$3), 0)),
ROUNDUP(INDEX(GRID!$B$4:$BI$14,MATCH(I$7,GRID!$A$4:$A$14,0),MATCH(1,($U$2=GRID!$B$1:$BI$1)*(КАЛЕНДАРЬ!$L31=GRID!$B$3:$BI$3),0))*(1-GRID!$B$69),0))</f>
        <v>#N/A</v>
      </c>
      <c r="J29" s="48" t="e" cm="1">
        <f t="array" ref="J29">IF($I$2="Открытый тариф",
INDEX(GRID!$B$17:$BI$27,MATCH(I$7,GRID!$A$17:$A$27,0),MATCH(1,($U$2=GRID!$B$1:$BI$1)*(КАЛЕНДАРЬ!$L31=GRID!$B$3:$BI$3), 0)),
ROUNDUP(INDEX(GRID!$B$17:$BI$27,MATCH(I$7,GRID!$A$17:$A$27,0),MATCH(1,($U$2=GRID!$B$1:$BI$1)*(КАЛЕНДАРЬ!$L31=GRID!$B$3:$BI$3), 0))*(1-GRID!$B$69),0))</f>
        <v>#N/A</v>
      </c>
      <c r="K29" s="47" cm="1">
        <f t="array" ref="K29">IF($I$2="Открытый тариф",
INDEX(GRID!$B$4:$BI$14,MATCH(K$7,GRID!$A$4:$A$14,0),MATCH(1,($U$2=GRID!$B$1:$BI$1)*(КАЛЕНДАРЬ!$L31=GRID!$B$3:$BI$3), 0)),
ROUNDUP(INDEX(GRID!$B$4:$BI$14,MATCH(K$7,GRID!$A$4:$A$14,0),MATCH(1,($U$2=GRID!$B$1:$BI$1)*(КАЛЕНДАРЬ!$L31=GRID!$B$3:$BI$3),0))*(1-GRID!$B$69),0))</f>
        <v>33100</v>
      </c>
      <c r="L29" s="48" cm="1">
        <f t="array" ref="L29">IF($I$2="Открытый тариф",
INDEX(GRID!$B$17:$BI$27,MATCH(K$7,GRID!$A$17:$A$27,0),MATCH(1,($U$2=GRID!$B$1:$BI$1)*(КАЛЕНДАРЬ!$L31=GRID!$B$3:$BI$3), 0)),
ROUNDUP(INDEX(GRID!$B$17:$BI$27,MATCH(K$7,GRID!$A$17:$A$27,0),MATCH(1,($U$2=GRID!$B$1:$BI$1)*(КАЛЕНДАРЬ!$L31=GRID!$B$3:$BI$3), 0))*(1-GRID!$B$69),0))</f>
        <v>33100</v>
      </c>
      <c r="M29" s="47" cm="1">
        <f t="array" ref="M29">IF($I$2="Открытый тариф",
INDEX(GRID!$B$4:$BI$14,MATCH(M$7,GRID!$A$4:$A$14,0),MATCH(1,($U$2=GRID!$B$1:$BI$1)*(КАЛЕНДАРЬ!$L31=GRID!$B$3:$BI$3), 0)),
ROUNDUP(INDEX(GRID!$B$4:$BI$14,MATCH(M$7,GRID!$A$4:$A$14,0),MATCH(1,($U$2=GRID!$B$1:$BI$1)*(КАЛЕНДАРЬ!$L31=GRID!$B$3:$BI$3),0))*(1-GRID!$B$69),0))</f>
        <v>36800</v>
      </c>
      <c r="N29" s="48" cm="1">
        <f t="array" ref="N29">IF($I$2="Открытый тариф",
INDEX(GRID!$B$17:$BI$27,MATCH(M$7,GRID!$A$17:$A$27,0),MATCH(1,($U$2=GRID!$B$1:$BI$1)*(КАЛЕНДАРЬ!$L31=GRID!$B$3:$BI$3), 0)),
ROUNDUP(INDEX(GRID!$B$17:$BI$27,MATCH(M$7,GRID!$A$17:$A$27,0),MATCH(1,($U$2=GRID!$B$1:$BI$1)*(КАЛЕНДАРЬ!$L31=GRID!$B$3:$BI$3), 0))*(1-GRID!$B$69),0))</f>
        <v>36800</v>
      </c>
      <c r="O29" s="49" t="s">
        <v>101</v>
      </c>
      <c r="P29" s="49" t="s">
        <v>101</v>
      </c>
      <c r="Q29" s="49" t="s">
        <v>101</v>
      </c>
      <c r="R29" s="49" t="s">
        <v>101</v>
      </c>
      <c r="S29" s="49" t="s">
        <v>101</v>
      </c>
      <c r="T29" s="49" t="s">
        <v>101</v>
      </c>
      <c r="U29" s="49" t="s">
        <v>101</v>
      </c>
      <c r="V29" s="49" t="s">
        <v>101</v>
      </c>
      <c r="W29" s="49" t="s">
        <v>101</v>
      </c>
      <c r="X29" s="49" t="s">
        <v>101</v>
      </c>
      <c r="Y29" s="146"/>
    </row>
    <row r="30" spans="1:25" ht="12.75" hidden="1" customHeight="1" x14ac:dyDescent="0.2">
      <c r="A30" s="117" t="s">
        <v>42</v>
      </c>
      <c r="B30" s="117">
        <v>29</v>
      </c>
      <c r="C30" s="47" cm="1">
        <f t="array" ref="C30">IF($I$2="Открытый тариф",
INDEX(GRID!$B$4:$BI$14,MATCH(C$7,GRID!$A$4:$A$14,0),MATCH(1,($U$2=GRID!$B$1:$BI$1)*(КАЛЕНДАРЬ!$L32=GRID!$B$3:$BI$3), 0)),
ROUNDUP(INDEX(GRID!$B$4:$BI$14,MATCH(C$7,GRID!$A$4:$A$14,0),MATCH(1,($U$2=GRID!$B$1:$BI$1)*(КАЛЕНДАРЬ!$L32=GRID!$B$3:$BI$3),0))*(1-GRID!$B$69),0))</f>
        <v>21500</v>
      </c>
      <c r="D30" s="48" cm="1">
        <f t="array" ref="D30">IF($I$2="Открытый тариф",
INDEX(GRID!$B$17:$BI$27,MATCH(C$7,GRID!$A$17:$A$27,0),MATCH(1,($U$2=GRID!$B$1:$BI$1)*(КАЛЕНДАРЬ!$L32=GRID!$B$3:$BI$3), 0)),
ROUNDUP(INDEX(GRID!$B$17:$BI$27,MATCH(C$7,GRID!$A$17:$A$27,0),MATCH(1,($U$2=GRID!$B$1:$BI$1)*(КАЛЕНДАРЬ!$L32=GRID!$B$3:$BI$3), 0))*(1-GRID!$B$69),0))</f>
        <v>21500</v>
      </c>
      <c r="E30" s="47" cm="1">
        <f t="array" ref="E30">IF($I$2="Открытый тариф",
INDEX(GRID!$B$4:$BI$14,MATCH(E$7,GRID!$A$4:$A$14,0),MATCH(1,($U$2=GRID!$B$1:$BI$1)*(КАЛЕНДАРЬ!$L32=GRID!$B$3:$BI$3), 0)),
ROUNDUP(INDEX(GRID!$B$4:$BI$14,MATCH(E$7,GRID!$A$4:$A$14,0),MATCH(1,($U$2=GRID!$B$1:$BI$1)*(КАЛЕНДАРЬ!$L32=GRID!$B$3:$BI$3),0))*(1-GRID!$B$69),0))</f>
        <v>24000</v>
      </c>
      <c r="F30" s="48" cm="1">
        <f t="array" ref="F30">IF($I$2="Открытый тариф",
INDEX(GRID!$B$17:$BI$27,MATCH(E$7,GRID!$A$17:$A$27,0),MATCH(1,($U$2=GRID!$B$1:$BI$1)*(КАЛЕНДАРЬ!$L32=GRID!$B$3:$BI$3), 0)),
ROUNDUP(INDEX(GRID!$B$17:$BI$27,MATCH(E$7,GRID!$A$17:$A$27,0),MATCH(1,($U$2=GRID!$B$1:$BI$1)*(КАЛЕНДАРЬ!$L32=GRID!$B$3:$BI$3), 0))*(1-GRID!$B$69),0))</f>
        <v>24000</v>
      </c>
      <c r="G30" s="47" t="e" cm="1">
        <f t="array" ref="G30">IF($I$2="Открытый тариф",
INDEX(GRID!$B$4:$BI$14,MATCH(G$7,GRID!$A$4:$A$14,0),MATCH(1,($U$2=GRID!$B$1:$BI$1)*(КАЛЕНДАРЬ!$L32=GRID!$B$3:$BI$3), 0)),
ROUNDUP(INDEX(GRID!$B$4:$BI$14,MATCH(G$7,GRID!$A$4:$A$14,0),MATCH(1,($U$2=GRID!$B$1:$BI$1)*(КАЛЕНДАРЬ!$L32=GRID!$B$3:$BI$3),0))*(1-GRID!$B$69),0))</f>
        <v>#N/A</v>
      </c>
      <c r="H30" s="48" t="e" cm="1">
        <f t="array" ref="H30">IF($I$2="Открытый тариф",
INDEX(GRID!$B$17:$BI$27,MATCH(G$7,GRID!$A$17:$A$27,0),MATCH(1,($U$2=GRID!$B$1:$BI$1)*(КАЛЕНДАРЬ!$L32=GRID!$B$3:$BI$3), 0)),
ROUNDUP(INDEX(GRID!$B$17:$BI$27,MATCH(G$7,GRID!$A$17:$A$27,0),MATCH(1,($U$2=GRID!$B$1:$BI$1)*(КАЛЕНДАРЬ!$L32=GRID!$B$3:$BI$3), 0))*(1-GRID!$B$69),0))</f>
        <v>#N/A</v>
      </c>
      <c r="I30" s="47" t="e" cm="1">
        <f t="array" ref="I30">IF($I$2="Открытый тариф",
INDEX(GRID!$B$4:$BI$14,MATCH(I$7,GRID!$A$4:$A$14,0),MATCH(1,($U$2=GRID!$B$1:$BI$1)*(КАЛЕНДАРЬ!$L32=GRID!$B$3:$BI$3), 0)),
ROUNDUP(INDEX(GRID!$B$4:$BI$14,MATCH(I$7,GRID!$A$4:$A$14,0),MATCH(1,($U$2=GRID!$B$1:$BI$1)*(КАЛЕНДАРЬ!$L32=GRID!$B$3:$BI$3),0))*(1-GRID!$B$69),0))</f>
        <v>#N/A</v>
      </c>
      <c r="J30" s="48" t="e" cm="1">
        <f t="array" ref="J30">IF($I$2="Открытый тариф",
INDEX(GRID!$B$17:$BI$27,MATCH(I$7,GRID!$A$17:$A$27,0),MATCH(1,($U$2=GRID!$B$1:$BI$1)*(КАЛЕНДАРЬ!$L32=GRID!$B$3:$BI$3), 0)),
ROUNDUP(INDEX(GRID!$B$17:$BI$27,MATCH(I$7,GRID!$A$17:$A$27,0),MATCH(1,($U$2=GRID!$B$1:$BI$1)*(КАЛЕНДАРЬ!$L32=GRID!$B$3:$BI$3), 0))*(1-GRID!$B$69),0))</f>
        <v>#N/A</v>
      </c>
      <c r="K30" s="47" cm="1">
        <f t="array" ref="K30">IF($I$2="Открытый тариф",
INDEX(GRID!$B$4:$BI$14,MATCH(K$7,GRID!$A$4:$A$14,0),MATCH(1,($U$2=GRID!$B$1:$BI$1)*(КАЛЕНДАРЬ!$L32=GRID!$B$3:$BI$3), 0)),
ROUNDUP(INDEX(GRID!$B$4:$BI$14,MATCH(K$7,GRID!$A$4:$A$14,0),MATCH(1,($U$2=GRID!$B$1:$BI$1)*(КАЛЕНДАРЬ!$L32=GRID!$B$3:$BI$3),0))*(1-GRID!$B$69),0))</f>
        <v>33100</v>
      </c>
      <c r="L30" s="48" cm="1">
        <f t="array" ref="L30">IF($I$2="Открытый тариф",
INDEX(GRID!$B$17:$BI$27,MATCH(K$7,GRID!$A$17:$A$27,0),MATCH(1,($U$2=GRID!$B$1:$BI$1)*(КАЛЕНДАРЬ!$L32=GRID!$B$3:$BI$3), 0)),
ROUNDUP(INDEX(GRID!$B$17:$BI$27,MATCH(K$7,GRID!$A$17:$A$27,0),MATCH(1,($U$2=GRID!$B$1:$BI$1)*(КАЛЕНДАРЬ!$L32=GRID!$B$3:$BI$3), 0))*(1-GRID!$B$69),0))</f>
        <v>33100</v>
      </c>
      <c r="M30" s="47" cm="1">
        <f t="array" ref="M30">IF($I$2="Открытый тариф",
INDEX(GRID!$B$4:$BI$14,MATCH(M$7,GRID!$A$4:$A$14,0),MATCH(1,($U$2=GRID!$B$1:$BI$1)*(КАЛЕНДАРЬ!$L32=GRID!$B$3:$BI$3), 0)),
ROUNDUP(INDEX(GRID!$B$4:$BI$14,MATCH(M$7,GRID!$A$4:$A$14,0),MATCH(1,($U$2=GRID!$B$1:$BI$1)*(КАЛЕНДАРЬ!$L32=GRID!$B$3:$BI$3),0))*(1-GRID!$B$69),0))</f>
        <v>36800</v>
      </c>
      <c r="N30" s="48" cm="1">
        <f t="array" ref="N30">IF($I$2="Открытый тариф",
INDEX(GRID!$B$17:$BI$27,MATCH(M$7,GRID!$A$17:$A$27,0),MATCH(1,($U$2=GRID!$B$1:$BI$1)*(КАЛЕНДАРЬ!$L32=GRID!$B$3:$BI$3), 0)),
ROUNDUP(INDEX(GRID!$B$17:$BI$27,MATCH(M$7,GRID!$A$17:$A$27,0),MATCH(1,($U$2=GRID!$B$1:$BI$1)*(КАЛЕНДАРЬ!$L32=GRID!$B$3:$BI$3), 0))*(1-GRID!$B$69),0))</f>
        <v>36800</v>
      </c>
      <c r="O30" s="49" t="s">
        <v>101</v>
      </c>
      <c r="P30" s="49" t="s">
        <v>101</v>
      </c>
      <c r="Q30" s="49" t="s">
        <v>101</v>
      </c>
      <c r="R30" s="49" t="s">
        <v>101</v>
      </c>
      <c r="S30" s="49" t="s">
        <v>101</v>
      </c>
      <c r="T30" s="49" t="s">
        <v>101</v>
      </c>
      <c r="U30" s="49" t="s">
        <v>101</v>
      </c>
      <c r="V30" s="49" t="s">
        <v>101</v>
      </c>
      <c r="W30" s="49" t="s">
        <v>101</v>
      </c>
      <c r="X30" s="49" t="s">
        <v>101</v>
      </c>
      <c r="Y30" s="146"/>
    </row>
    <row r="31" spans="1:25" ht="12.75" hidden="1" customHeight="1" x14ac:dyDescent="0.2">
      <c r="A31" s="117" t="s">
        <v>43</v>
      </c>
      <c r="B31" s="117">
        <v>30</v>
      </c>
      <c r="C31" s="47" cm="1">
        <f t="array" ref="C31">IF($I$2="Открытый тариф",
INDEX(GRID!$B$4:$BI$14,MATCH(C$7,GRID!$A$4:$A$14,0),MATCH(1,($U$2=GRID!$B$1:$BI$1)*(КАЛЕНДАРЬ!$L33=GRID!$B$3:$BI$3), 0)),
ROUNDUP(INDEX(GRID!$B$4:$BI$14,MATCH(C$7,GRID!$A$4:$A$14,0),MATCH(1,($U$2=GRID!$B$1:$BI$1)*(КАЛЕНДАРЬ!$L33=GRID!$B$3:$BI$3),0))*(1-GRID!$B$69),0))</f>
        <v>21500</v>
      </c>
      <c r="D31" s="48" cm="1">
        <f t="array" ref="D31">IF($I$2="Открытый тариф",
INDEX(GRID!$B$17:$BI$27,MATCH(C$7,GRID!$A$17:$A$27,0),MATCH(1,($U$2=GRID!$B$1:$BI$1)*(КАЛЕНДАРЬ!$L33=GRID!$B$3:$BI$3), 0)),
ROUNDUP(INDEX(GRID!$B$17:$BI$27,MATCH(C$7,GRID!$A$17:$A$27,0),MATCH(1,($U$2=GRID!$B$1:$BI$1)*(КАЛЕНДАРЬ!$L33=GRID!$B$3:$BI$3), 0))*(1-GRID!$B$69),0))</f>
        <v>21500</v>
      </c>
      <c r="E31" s="47" cm="1">
        <f t="array" ref="E31">IF($I$2="Открытый тариф",
INDEX(GRID!$B$4:$BI$14,MATCH(E$7,GRID!$A$4:$A$14,0),MATCH(1,($U$2=GRID!$B$1:$BI$1)*(КАЛЕНДАРЬ!$L33=GRID!$B$3:$BI$3), 0)),
ROUNDUP(INDEX(GRID!$B$4:$BI$14,MATCH(E$7,GRID!$A$4:$A$14,0),MATCH(1,($U$2=GRID!$B$1:$BI$1)*(КАЛЕНДАРЬ!$L33=GRID!$B$3:$BI$3),0))*(1-GRID!$B$69),0))</f>
        <v>24000</v>
      </c>
      <c r="F31" s="48" cm="1">
        <f t="array" ref="F31">IF($I$2="Открытый тариф",
INDEX(GRID!$B$17:$BI$27,MATCH(E$7,GRID!$A$17:$A$27,0),MATCH(1,($U$2=GRID!$B$1:$BI$1)*(КАЛЕНДАРЬ!$L33=GRID!$B$3:$BI$3), 0)),
ROUNDUP(INDEX(GRID!$B$17:$BI$27,MATCH(E$7,GRID!$A$17:$A$27,0),MATCH(1,($U$2=GRID!$B$1:$BI$1)*(КАЛЕНДАРЬ!$L33=GRID!$B$3:$BI$3), 0))*(1-GRID!$B$69),0))</f>
        <v>24000</v>
      </c>
      <c r="G31" s="47" t="e" cm="1">
        <f t="array" ref="G31">IF($I$2="Открытый тариф",
INDEX(GRID!$B$4:$BI$14,MATCH(G$7,GRID!$A$4:$A$14,0),MATCH(1,($U$2=GRID!$B$1:$BI$1)*(КАЛЕНДАРЬ!$L33=GRID!$B$3:$BI$3), 0)),
ROUNDUP(INDEX(GRID!$B$4:$BI$14,MATCH(G$7,GRID!$A$4:$A$14,0),MATCH(1,($U$2=GRID!$B$1:$BI$1)*(КАЛЕНДАРЬ!$L33=GRID!$B$3:$BI$3),0))*(1-GRID!$B$69),0))</f>
        <v>#N/A</v>
      </c>
      <c r="H31" s="48" t="e" cm="1">
        <f t="array" ref="H31">IF($I$2="Открытый тариф",
INDEX(GRID!$B$17:$BI$27,MATCH(G$7,GRID!$A$17:$A$27,0),MATCH(1,($U$2=GRID!$B$1:$BI$1)*(КАЛЕНДАРЬ!$L33=GRID!$B$3:$BI$3), 0)),
ROUNDUP(INDEX(GRID!$B$17:$BI$27,MATCH(G$7,GRID!$A$17:$A$27,0),MATCH(1,($U$2=GRID!$B$1:$BI$1)*(КАЛЕНДАРЬ!$L33=GRID!$B$3:$BI$3), 0))*(1-GRID!$B$69),0))</f>
        <v>#N/A</v>
      </c>
      <c r="I31" s="47" t="e" cm="1">
        <f t="array" ref="I31">IF($I$2="Открытый тариф",
INDEX(GRID!$B$4:$BI$14,MATCH(I$7,GRID!$A$4:$A$14,0),MATCH(1,($U$2=GRID!$B$1:$BI$1)*(КАЛЕНДАРЬ!$L33=GRID!$B$3:$BI$3), 0)),
ROUNDUP(INDEX(GRID!$B$4:$BI$14,MATCH(I$7,GRID!$A$4:$A$14,0),MATCH(1,($U$2=GRID!$B$1:$BI$1)*(КАЛЕНДАРЬ!$L33=GRID!$B$3:$BI$3),0))*(1-GRID!$B$69),0))</f>
        <v>#N/A</v>
      </c>
      <c r="J31" s="48" t="e" cm="1">
        <f t="array" ref="J31">IF($I$2="Открытый тариф",
INDEX(GRID!$B$17:$BI$27,MATCH(I$7,GRID!$A$17:$A$27,0),MATCH(1,($U$2=GRID!$B$1:$BI$1)*(КАЛЕНДАРЬ!$L33=GRID!$B$3:$BI$3), 0)),
ROUNDUP(INDEX(GRID!$B$17:$BI$27,MATCH(I$7,GRID!$A$17:$A$27,0),MATCH(1,($U$2=GRID!$B$1:$BI$1)*(КАЛЕНДАРЬ!$L33=GRID!$B$3:$BI$3), 0))*(1-GRID!$B$69),0))</f>
        <v>#N/A</v>
      </c>
      <c r="K31" s="47" cm="1">
        <f t="array" ref="K31">IF($I$2="Открытый тариф",
INDEX(GRID!$B$4:$BI$14,MATCH(K$7,GRID!$A$4:$A$14,0),MATCH(1,($U$2=GRID!$B$1:$BI$1)*(КАЛЕНДАРЬ!$L33=GRID!$B$3:$BI$3), 0)),
ROUNDUP(INDEX(GRID!$B$4:$BI$14,MATCH(K$7,GRID!$A$4:$A$14,0),MATCH(1,($U$2=GRID!$B$1:$BI$1)*(КАЛЕНДАРЬ!$L33=GRID!$B$3:$BI$3),0))*(1-GRID!$B$69),0))</f>
        <v>33100</v>
      </c>
      <c r="L31" s="48" cm="1">
        <f t="array" ref="L31">IF($I$2="Открытый тариф",
INDEX(GRID!$B$17:$BI$27,MATCH(K$7,GRID!$A$17:$A$27,0),MATCH(1,($U$2=GRID!$B$1:$BI$1)*(КАЛЕНДАРЬ!$L33=GRID!$B$3:$BI$3), 0)),
ROUNDUP(INDEX(GRID!$B$17:$BI$27,MATCH(K$7,GRID!$A$17:$A$27,0),MATCH(1,($U$2=GRID!$B$1:$BI$1)*(КАЛЕНДАРЬ!$L33=GRID!$B$3:$BI$3), 0))*(1-GRID!$B$69),0))</f>
        <v>33100</v>
      </c>
      <c r="M31" s="47" cm="1">
        <f t="array" ref="M31">IF($I$2="Открытый тариф",
INDEX(GRID!$B$4:$BI$14,MATCH(M$7,GRID!$A$4:$A$14,0),MATCH(1,($U$2=GRID!$B$1:$BI$1)*(КАЛЕНДАРЬ!$L33=GRID!$B$3:$BI$3), 0)),
ROUNDUP(INDEX(GRID!$B$4:$BI$14,MATCH(M$7,GRID!$A$4:$A$14,0),MATCH(1,($U$2=GRID!$B$1:$BI$1)*(КАЛЕНДАРЬ!$L33=GRID!$B$3:$BI$3),0))*(1-GRID!$B$69),0))</f>
        <v>36800</v>
      </c>
      <c r="N31" s="48" cm="1">
        <f t="array" ref="N31">IF($I$2="Открытый тариф",
INDEX(GRID!$B$17:$BI$27,MATCH(M$7,GRID!$A$17:$A$27,0),MATCH(1,($U$2=GRID!$B$1:$BI$1)*(КАЛЕНДАРЬ!$L33=GRID!$B$3:$BI$3), 0)),
ROUNDUP(INDEX(GRID!$B$17:$BI$27,MATCH(M$7,GRID!$A$17:$A$27,0),MATCH(1,($U$2=GRID!$B$1:$BI$1)*(КАЛЕНДАРЬ!$L33=GRID!$B$3:$BI$3), 0))*(1-GRID!$B$69),0))</f>
        <v>36800</v>
      </c>
      <c r="O31" s="49" t="s">
        <v>101</v>
      </c>
      <c r="P31" s="49" t="s">
        <v>101</v>
      </c>
      <c r="Q31" s="49" t="s">
        <v>101</v>
      </c>
      <c r="R31" s="49" t="s">
        <v>101</v>
      </c>
      <c r="S31" s="49" t="s">
        <v>101</v>
      </c>
      <c r="T31" s="49" t="s">
        <v>101</v>
      </c>
      <c r="U31" s="49" t="s">
        <v>101</v>
      </c>
      <c r="V31" s="49" t="s">
        <v>101</v>
      </c>
      <c r="W31" s="49" t="s">
        <v>101</v>
      </c>
      <c r="X31" s="49" t="s">
        <v>101</v>
      </c>
      <c r="Y31" s="146"/>
    </row>
    <row r="32" spans="1:25" ht="13.5" hidden="1" customHeight="1" x14ac:dyDescent="0.2">
      <c r="A32" s="118"/>
      <c r="B32" s="119"/>
      <c r="C32" s="146"/>
      <c r="D32" s="146"/>
      <c r="E32" s="146"/>
      <c r="F32" s="146"/>
      <c r="G32" s="41"/>
      <c r="H32" s="146"/>
      <c r="I32" s="146"/>
      <c r="J32" s="146"/>
      <c r="K32" s="41"/>
      <c r="L32" s="146"/>
      <c r="M32" s="146"/>
      <c r="N32" s="146"/>
      <c r="O32" s="146"/>
      <c r="P32" s="41"/>
      <c r="Q32" s="146"/>
      <c r="R32" s="146"/>
      <c r="S32" s="146"/>
      <c r="T32" s="146"/>
      <c r="U32" s="146"/>
      <c r="V32" s="146"/>
      <c r="W32" s="146"/>
      <c r="X32" s="146"/>
      <c r="Y32" s="146"/>
    </row>
    <row r="33" spans="1:25" hidden="1" x14ac:dyDescent="0.2">
      <c r="A33" s="210" t="s">
        <v>103</v>
      </c>
      <c r="B33" s="210"/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146"/>
    </row>
    <row r="34" spans="1:25" hidden="1" x14ac:dyDescent="0.2">
      <c r="A34" s="211" t="s">
        <v>57</v>
      </c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212"/>
      <c r="Q34" s="212"/>
      <c r="R34" s="212"/>
      <c r="S34" s="212"/>
      <c r="T34" s="212"/>
      <c r="U34" s="212"/>
      <c r="V34" s="212"/>
      <c r="W34" s="212"/>
      <c r="X34" s="212"/>
      <c r="Y34" s="146"/>
    </row>
    <row r="35" spans="1:25" ht="58.5" hidden="1" customHeight="1" x14ac:dyDescent="0.2">
      <c r="A35" s="213" t="s">
        <v>39</v>
      </c>
      <c r="B35" s="214"/>
      <c r="C35" s="217" t="s">
        <v>85</v>
      </c>
      <c r="D35" s="218"/>
      <c r="E35" s="219" t="s">
        <v>86</v>
      </c>
      <c r="F35" s="220"/>
      <c r="G35" s="221" t="s">
        <v>186</v>
      </c>
      <c r="H35" s="222"/>
      <c r="I35" s="223" t="s">
        <v>187</v>
      </c>
      <c r="J35" s="224"/>
      <c r="K35" s="225" t="s">
        <v>88</v>
      </c>
      <c r="L35" s="225"/>
      <c r="M35" s="226" t="s">
        <v>89</v>
      </c>
      <c r="N35" s="227"/>
      <c r="O35" s="228" t="s">
        <v>94</v>
      </c>
      <c r="P35" s="229"/>
      <c r="Q35" s="230" t="s">
        <v>188</v>
      </c>
      <c r="R35" s="230"/>
      <c r="S35" s="231" t="s">
        <v>189</v>
      </c>
      <c r="T35" s="231"/>
      <c r="U35" s="232" t="s">
        <v>91</v>
      </c>
      <c r="V35" s="233"/>
      <c r="W35" s="234" t="s">
        <v>96</v>
      </c>
      <c r="X35" s="235"/>
      <c r="Y35" s="146"/>
    </row>
    <row r="36" spans="1:25" ht="12" hidden="1" customHeight="1" x14ac:dyDescent="0.2">
      <c r="A36" s="215"/>
      <c r="B36" s="216"/>
      <c r="C36" s="45" t="s">
        <v>40</v>
      </c>
      <c r="D36" s="45" t="s">
        <v>41</v>
      </c>
      <c r="E36" s="45" t="s">
        <v>40</v>
      </c>
      <c r="F36" s="45" t="s">
        <v>41</v>
      </c>
      <c r="G36" s="45" t="s">
        <v>40</v>
      </c>
      <c r="H36" s="45" t="s">
        <v>41</v>
      </c>
      <c r="I36" s="45" t="s">
        <v>40</v>
      </c>
      <c r="J36" s="45" t="s">
        <v>41</v>
      </c>
      <c r="K36" s="45" t="s">
        <v>40</v>
      </c>
      <c r="L36" s="45" t="s">
        <v>41</v>
      </c>
      <c r="M36" s="45" t="s">
        <v>40</v>
      </c>
      <c r="N36" s="45" t="s">
        <v>41</v>
      </c>
      <c r="O36" s="45" t="s">
        <v>40</v>
      </c>
      <c r="P36" s="45" t="s">
        <v>41</v>
      </c>
      <c r="Q36" s="45" t="s">
        <v>40</v>
      </c>
      <c r="R36" s="45" t="s">
        <v>41</v>
      </c>
      <c r="S36" s="45" t="s">
        <v>40</v>
      </c>
      <c r="T36" s="45" t="s">
        <v>41</v>
      </c>
      <c r="U36" s="45" t="s">
        <v>40</v>
      </c>
      <c r="V36" s="45" t="s">
        <v>41</v>
      </c>
      <c r="W36" s="45" t="s">
        <v>40</v>
      </c>
      <c r="X36" s="45" t="s">
        <v>41</v>
      </c>
      <c r="Y36" s="146"/>
    </row>
    <row r="37" spans="1:25" ht="12.75" hidden="1" customHeight="1" x14ac:dyDescent="0.2">
      <c r="A37" s="117" t="s">
        <v>42</v>
      </c>
      <c r="B37" s="117">
        <v>1</v>
      </c>
      <c r="C37" s="47" cm="1">
        <f t="array" ref="C37">IF($I$2="Открытый тариф",
INDEX(GRID!$B$4:$BI$14,MATCH(C$7,GRID!$A$4:$A$14,0),MATCH(1,($U$2=GRID!$B$1:$BI$1)*(КАЛЕНДАРЬ!$O4=GRID!$B$3:$BI$3), 0)),
ROUNDUP(INDEX(GRID!$B$4:$BI$14,MATCH(C$7,GRID!$A$4:$A$14,0),MATCH(1,($U$2=GRID!$B$1:$BI$1)*(КАЛЕНДАРЬ!$O4=GRID!$B$3:$BI$3),0))*(1-GRID!$B$69),0))</f>
        <v>24500</v>
      </c>
      <c r="D37" s="48" cm="1">
        <f t="array" ref="D37">IF($I$2="Открытый тариф",
INDEX(GRID!$B$17:$BI$27,MATCH(C$7,GRID!$A$17:$A$27,0),MATCH(1,($U$2=GRID!$B$1:$BI$1)*(КАЛЕНДАРЬ!$O4=GRID!$B$3:$BI$3), 0)),
ROUNDUP(INDEX(GRID!$B$17:$BI$27,MATCH(C$7,GRID!$A$17:$A$27,0),MATCH(1,($U$2=GRID!$B$1:$BI$1)*(КАЛЕНДАРЬ!$O4=GRID!$B$3:$BI$3), 0))*(1-GRID!$B$69),0))</f>
        <v>24500</v>
      </c>
      <c r="E37" s="47" cm="1">
        <f t="array" ref="E37">IF($I$2="Открытый тариф",
INDEX(GRID!$B$4:$BI$14,MATCH(E$7,GRID!$A$4:$A$14,0),MATCH(1,($U$2=GRID!$B$1:$BI$1)*(КАЛЕНДАРЬ!$O4=GRID!$B$3:$BI$3), 0)),
ROUNDUP(INDEX(GRID!$B$4:$BI$14,MATCH(E$7,GRID!$A$4:$A$14,0),MATCH(1,($U$2=GRID!$B$1:$BI$1)*(КАЛЕНДАРЬ!$O4=GRID!$B$3:$BI$3),0))*(1-GRID!$B$69),0))</f>
        <v>27400</v>
      </c>
      <c r="F37" s="48" cm="1">
        <f t="array" ref="F37">IF($I$2="Открытый тариф",
INDEX(GRID!$B$17:$BI$27,MATCH(E$7,GRID!$A$17:$A$27,0),MATCH(1,($U$2=GRID!$B$1:$BI$1)*(КАЛЕНДАРЬ!$O4=GRID!$B$3:$BI$3), 0)),
ROUNDUP(INDEX(GRID!$B$17:$BI$27,MATCH(E$7,GRID!$A$17:$A$27,0),MATCH(1,($U$2=GRID!$B$1:$BI$1)*(КАЛЕНДАРЬ!$O4=GRID!$B$3:$BI$3), 0))*(1-GRID!$B$69),0))</f>
        <v>27400</v>
      </c>
      <c r="G37" s="47" t="e" cm="1">
        <f t="array" ref="G37">IF($I$2="Открытый тариф",
INDEX(GRID!$B$4:$BI$14,MATCH(G$7,GRID!$A$4:$A$14,0),MATCH(1,($U$2=GRID!$B$1:$BI$1)*(КАЛЕНДАРЬ!$O4=GRID!$B$3:$BI$3), 0)),
ROUNDUP(INDEX(GRID!$B$4:$BI$14,MATCH(G$7,GRID!$A$4:$A$14,0),MATCH(1,($U$2=GRID!$B$1:$BI$1)*(КАЛЕНДАРЬ!$O4=GRID!$B$3:$BI$3),0))*(1-GRID!$B$69),0))</f>
        <v>#N/A</v>
      </c>
      <c r="H37" s="48" t="e" cm="1">
        <f t="array" ref="H37">IF($I$2="Открытый тариф",
INDEX(GRID!$B$17:$BI$27,MATCH(G$7,GRID!$A$17:$A$27,0),MATCH(1,($U$2=GRID!$B$1:$BI$1)*(КАЛЕНДАРЬ!$O4=GRID!$B$3:$BI$3), 0)),
ROUNDUP(INDEX(GRID!$B$17:$BI$27,MATCH(G$7,GRID!$A$17:$A$27,0),MATCH(1,($U$2=GRID!$B$1:$BI$1)*(КАЛЕНДАРЬ!$O4=GRID!$B$3:$BI$3), 0))*(1-GRID!$B$69),0))</f>
        <v>#N/A</v>
      </c>
      <c r="I37" s="47" t="e" cm="1">
        <f t="array" ref="I37">IF($I$2="Открытый тариф",
INDEX(GRID!$B$4:$BI$14,MATCH(I$7,GRID!$A$4:$A$14,0),MATCH(1,($U$2=GRID!$B$1:$BI$1)*(КАЛЕНДАРЬ!$O4=GRID!$B$3:$BI$3), 0)),
ROUNDUP(INDEX(GRID!$B$4:$BI$14,MATCH(I$7,GRID!$A$4:$A$14,0),MATCH(1,($U$2=GRID!$B$1:$BI$1)*(КАЛЕНДАРЬ!$O4=GRID!$B$3:$BI$3),0))*(1-GRID!$B$69),0))</f>
        <v>#N/A</v>
      </c>
      <c r="J37" s="48" t="e" cm="1">
        <f t="array" ref="J37">IF($I$2="Открытый тариф",
INDEX(GRID!$B$17:$BI$27,MATCH(I$7,GRID!$A$17:$A$27,0),MATCH(1,($U$2=GRID!$B$1:$BI$1)*(КАЛЕНДАРЬ!$O4=GRID!$B$3:$BI$3), 0)),
ROUNDUP(INDEX(GRID!$B$17:$BI$27,MATCH(I$7,GRID!$A$17:$A$27,0),MATCH(1,($U$2=GRID!$B$1:$BI$1)*(КАЛЕНДАРЬ!$O4=GRID!$B$3:$BI$3), 0))*(1-GRID!$B$69),0))</f>
        <v>#N/A</v>
      </c>
      <c r="K37" s="47" cm="1">
        <f t="array" ref="K37">IF($I$2="Открытый тариф",
INDEX(GRID!$B$4:$BI$14,MATCH(K$7,GRID!$A$4:$A$14,0),MATCH(1,($U$2=GRID!$B$1:$BI$1)*(КАЛЕНДАРЬ!$O4=GRID!$B$3:$BI$3), 0)),
ROUNDUP(INDEX(GRID!$B$4:$BI$14,MATCH(K$7,GRID!$A$4:$A$14,0),MATCH(1,($U$2=GRID!$B$1:$BI$1)*(КАЛЕНДАРЬ!$O4=GRID!$B$3:$BI$3),0))*(1-GRID!$B$69),0))</f>
        <v>38200</v>
      </c>
      <c r="L37" s="48" cm="1">
        <f t="array" ref="L37">IF($I$2="Открытый тариф",
INDEX(GRID!$B$17:$BI$27,MATCH(K$7,GRID!$A$17:$A$27,0),MATCH(1,($U$2=GRID!$B$1:$BI$1)*(КАЛЕНДАРЬ!$O4=GRID!$B$3:$BI$3), 0)),
ROUNDUP(INDEX(GRID!$B$17:$BI$27,MATCH(K$7,GRID!$A$17:$A$27,0),MATCH(1,($U$2=GRID!$B$1:$BI$1)*(КАЛЕНДАРЬ!$O4=GRID!$B$3:$BI$3), 0))*(1-GRID!$B$69),0))</f>
        <v>38200</v>
      </c>
      <c r="M37" s="47" cm="1">
        <f t="array" ref="M37">IF($I$2="Открытый тариф",
INDEX(GRID!$B$4:$BI$14,MATCH(M$7,GRID!$A$4:$A$14,0),MATCH(1,($U$2=GRID!$B$1:$BI$1)*(КАЛЕНДАРЬ!$O4=GRID!$B$3:$BI$3), 0)),
ROUNDUP(INDEX(GRID!$B$4:$BI$14,MATCH(M$7,GRID!$A$4:$A$14,0),MATCH(1,($U$2=GRID!$B$1:$BI$1)*(КАЛЕНДАРЬ!$O4=GRID!$B$3:$BI$3),0))*(1-GRID!$B$69),0))</f>
        <v>42600</v>
      </c>
      <c r="N37" s="48" cm="1">
        <f t="array" ref="N37">IF($I$2="Открытый тариф",
INDEX(GRID!$B$17:$BI$27,MATCH(M$7,GRID!$A$17:$A$27,0),MATCH(1,($U$2=GRID!$B$1:$BI$1)*(КАЛЕНДАРЬ!$O4=GRID!$B$3:$BI$3), 0)),
ROUNDUP(INDEX(GRID!$B$17:$BI$27,MATCH(M$7,GRID!$A$17:$A$27,0),MATCH(1,($U$2=GRID!$B$1:$BI$1)*(КАЛЕНДАРЬ!$O4=GRID!$B$3:$BI$3), 0))*(1-GRID!$B$69),0))</f>
        <v>42600</v>
      </c>
      <c r="O37" s="49" t="s">
        <v>101</v>
      </c>
      <c r="P37" s="49" t="s">
        <v>101</v>
      </c>
      <c r="Q37" s="49" t="s">
        <v>101</v>
      </c>
      <c r="R37" s="49" t="s">
        <v>101</v>
      </c>
      <c r="S37" s="49" t="s">
        <v>101</v>
      </c>
      <c r="T37" s="49" t="s">
        <v>101</v>
      </c>
      <c r="U37" s="49" t="s">
        <v>101</v>
      </c>
      <c r="V37" s="49" t="s">
        <v>101</v>
      </c>
      <c r="W37" s="49" t="s">
        <v>101</v>
      </c>
      <c r="X37" s="49" t="s">
        <v>101</v>
      </c>
      <c r="Y37" s="146"/>
    </row>
    <row r="38" spans="1:25" ht="12.75" hidden="1" customHeight="1" x14ac:dyDescent="0.2">
      <c r="A38" s="117" t="s">
        <v>43</v>
      </c>
      <c r="B38" s="117">
        <v>2</v>
      </c>
      <c r="C38" s="47" cm="1">
        <f t="array" ref="C38">IF($I$2="Открытый тариф",
INDEX(GRID!$B$4:$BI$14,MATCH(C$7,GRID!$A$4:$A$14,0),MATCH(1,($U$2=GRID!$B$1:$BI$1)*(КАЛЕНДАРЬ!$O5=GRID!$B$3:$BI$3), 0)),
ROUNDUP(INDEX(GRID!$B$4:$BI$14,MATCH(C$7,GRID!$A$4:$A$14,0),MATCH(1,($U$2=GRID!$B$1:$BI$1)*(КАЛЕНДАРЬ!$O5=GRID!$B$3:$BI$3),0))*(1-GRID!$B$69),0))</f>
        <v>26000</v>
      </c>
      <c r="D38" s="48" cm="1">
        <f t="array" ref="D38">IF($I$2="Открытый тариф",
INDEX(GRID!$B$17:$BI$27,MATCH(C$7,GRID!$A$17:$A$27,0),MATCH(1,($U$2=GRID!$B$1:$BI$1)*(КАЛЕНДАРЬ!$O5=GRID!$B$3:$BI$3), 0)),
ROUNDUP(INDEX(GRID!$B$17:$BI$27,MATCH(C$7,GRID!$A$17:$A$27,0),MATCH(1,($U$2=GRID!$B$1:$BI$1)*(КАЛЕНДАРЬ!$O5=GRID!$B$3:$BI$3), 0))*(1-GRID!$B$69),0))</f>
        <v>26000</v>
      </c>
      <c r="E38" s="47" cm="1">
        <f t="array" ref="E38">IF($I$2="Открытый тариф",
INDEX(GRID!$B$4:$BI$14,MATCH(E$7,GRID!$A$4:$A$14,0),MATCH(1,($U$2=GRID!$B$1:$BI$1)*(КАЛЕНДАРЬ!$O5=GRID!$B$3:$BI$3), 0)),
ROUNDUP(INDEX(GRID!$B$4:$BI$14,MATCH(E$7,GRID!$A$4:$A$14,0),MATCH(1,($U$2=GRID!$B$1:$BI$1)*(КАЛЕНДАРЬ!$O5=GRID!$B$3:$BI$3),0))*(1-GRID!$B$69),0))</f>
        <v>29100</v>
      </c>
      <c r="F38" s="48" cm="1">
        <f t="array" ref="F38">IF($I$2="Открытый тариф",
INDEX(GRID!$B$17:$BI$27,MATCH(E$7,GRID!$A$17:$A$27,0),MATCH(1,($U$2=GRID!$B$1:$BI$1)*(КАЛЕНДАРЬ!$O5=GRID!$B$3:$BI$3), 0)),
ROUNDUP(INDEX(GRID!$B$17:$BI$27,MATCH(E$7,GRID!$A$17:$A$27,0),MATCH(1,($U$2=GRID!$B$1:$BI$1)*(КАЛЕНДАРЬ!$O5=GRID!$B$3:$BI$3), 0))*(1-GRID!$B$69),0))</f>
        <v>29100</v>
      </c>
      <c r="G38" s="47" t="e" cm="1">
        <f t="array" ref="G38">IF($I$2="Открытый тариф",
INDEX(GRID!$B$4:$BI$14,MATCH(G$7,GRID!$A$4:$A$14,0),MATCH(1,($U$2=GRID!$B$1:$BI$1)*(КАЛЕНДАРЬ!$O5=GRID!$B$3:$BI$3), 0)),
ROUNDUP(INDEX(GRID!$B$4:$BI$14,MATCH(G$7,GRID!$A$4:$A$14,0),MATCH(1,($U$2=GRID!$B$1:$BI$1)*(КАЛЕНДАРЬ!$O5=GRID!$B$3:$BI$3),0))*(1-GRID!$B$69),0))</f>
        <v>#N/A</v>
      </c>
      <c r="H38" s="48" t="e" cm="1">
        <f t="array" ref="H38">IF($I$2="Открытый тариф",
INDEX(GRID!$B$17:$BI$27,MATCH(G$7,GRID!$A$17:$A$27,0),MATCH(1,($U$2=GRID!$B$1:$BI$1)*(КАЛЕНДАРЬ!$O5=GRID!$B$3:$BI$3), 0)),
ROUNDUP(INDEX(GRID!$B$17:$BI$27,MATCH(G$7,GRID!$A$17:$A$27,0),MATCH(1,($U$2=GRID!$B$1:$BI$1)*(КАЛЕНДАРЬ!$O5=GRID!$B$3:$BI$3), 0))*(1-GRID!$B$69),0))</f>
        <v>#N/A</v>
      </c>
      <c r="I38" s="47" t="e" cm="1">
        <f t="array" ref="I38">IF($I$2="Открытый тариф",
INDEX(GRID!$B$4:$BI$14,MATCH(I$7,GRID!$A$4:$A$14,0),MATCH(1,($U$2=GRID!$B$1:$BI$1)*(КАЛЕНДАРЬ!$O5=GRID!$B$3:$BI$3), 0)),
ROUNDUP(INDEX(GRID!$B$4:$BI$14,MATCH(I$7,GRID!$A$4:$A$14,0),MATCH(1,($U$2=GRID!$B$1:$BI$1)*(КАЛЕНДАРЬ!$O5=GRID!$B$3:$BI$3),0))*(1-GRID!$B$69),0))</f>
        <v>#N/A</v>
      </c>
      <c r="J38" s="48" t="e" cm="1">
        <f t="array" ref="J38">IF($I$2="Открытый тариф",
INDEX(GRID!$B$17:$BI$27,MATCH(I$7,GRID!$A$17:$A$27,0),MATCH(1,($U$2=GRID!$B$1:$BI$1)*(КАЛЕНДАРЬ!$O5=GRID!$B$3:$BI$3), 0)),
ROUNDUP(INDEX(GRID!$B$17:$BI$27,MATCH(I$7,GRID!$A$17:$A$27,0),MATCH(1,($U$2=GRID!$B$1:$BI$1)*(КАЛЕНДАРЬ!$O5=GRID!$B$3:$BI$3), 0))*(1-GRID!$B$69),0))</f>
        <v>#N/A</v>
      </c>
      <c r="K38" s="47" cm="1">
        <f t="array" ref="K38">IF($I$2="Открытый тариф",
INDEX(GRID!$B$4:$BI$14,MATCH(K$7,GRID!$A$4:$A$14,0),MATCH(1,($U$2=GRID!$B$1:$BI$1)*(КАЛЕНДАРЬ!$O5=GRID!$B$3:$BI$3), 0)),
ROUNDUP(INDEX(GRID!$B$4:$BI$14,MATCH(K$7,GRID!$A$4:$A$14,0),MATCH(1,($U$2=GRID!$B$1:$BI$1)*(КАЛЕНДАРЬ!$O5=GRID!$B$3:$BI$3),0))*(1-GRID!$B$69),0))</f>
        <v>40800</v>
      </c>
      <c r="L38" s="48" cm="1">
        <f t="array" ref="L38">IF($I$2="Открытый тариф",
INDEX(GRID!$B$17:$BI$27,MATCH(K$7,GRID!$A$17:$A$27,0),MATCH(1,($U$2=GRID!$B$1:$BI$1)*(КАЛЕНДАРЬ!$O5=GRID!$B$3:$BI$3), 0)),
ROUNDUP(INDEX(GRID!$B$17:$BI$27,MATCH(K$7,GRID!$A$17:$A$27,0),MATCH(1,($U$2=GRID!$B$1:$BI$1)*(КАЛЕНДАРЬ!$O5=GRID!$B$3:$BI$3), 0))*(1-GRID!$B$69),0))</f>
        <v>40800</v>
      </c>
      <c r="M38" s="47" cm="1">
        <f t="array" ref="M38">IF($I$2="Открытый тариф",
INDEX(GRID!$B$4:$BI$14,MATCH(M$7,GRID!$A$4:$A$14,0),MATCH(1,($U$2=GRID!$B$1:$BI$1)*(КАЛЕНДАРЬ!$O5=GRID!$B$3:$BI$3), 0)),
ROUNDUP(INDEX(GRID!$B$4:$BI$14,MATCH(M$7,GRID!$A$4:$A$14,0),MATCH(1,($U$2=GRID!$B$1:$BI$1)*(КАЛЕНДАРЬ!$O5=GRID!$B$3:$BI$3),0))*(1-GRID!$B$69),0))</f>
        <v>45600</v>
      </c>
      <c r="N38" s="48" cm="1">
        <f t="array" ref="N38">IF($I$2="Открытый тариф",
INDEX(GRID!$B$17:$BI$27,MATCH(M$7,GRID!$A$17:$A$27,0),MATCH(1,($U$2=GRID!$B$1:$BI$1)*(КАЛЕНДАРЬ!$O5=GRID!$B$3:$BI$3), 0)),
ROUNDUP(INDEX(GRID!$B$17:$BI$27,MATCH(M$7,GRID!$A$17:$A$27,0),MATCH(1,($U$2=GRID!$B$1:$BI$1)*(КАЛЕНДАРЬ!$O5=GRID!$B$3:$BI$3), 0))*(1-GRID!$B$69),0))</f>
        <v>45600</v>
      </c>
      <c r="O38" s="49" t="s">
        <v>101</v>
      </c>
      <c r="P38" s="49" t="s">
        <v>101</v>
      </c>
      <c r="Q38" s="49" t="s">
        <v>101</v>
      </c>
      <c r="R38" s="49" t="s">
        <v>101</v>
      </c>
      <c r="S38" s="49" t="s">
        <v>101</v>
      </c>
      <c r="T38" s="49" t="s">
        <v>101</v>
      </c>
      <c r="U38" s="49" t="s">
        <v>101</v>
      </c>
      <c r="V38" s="49" t="s">
        <v>101</v>
      </c>
      <c r="W38" s="49" t="s">
        <v>101</v>
      </c>
      <c r="X38" s="49" t="s">
        <v>101</v>
      </c>
      <c r="Y38" s="146"/>
    </row>
    <row r="39" spans="1:25" ht="12.75" hidden="1" customHeight="1" x14ac:dyDescent="0.2">
      <c r="A39" s="117" t="s">
        <v>44</v>
      </c>
      <c r="B39" s="117">
        <v>3</v>
      </c>
      <c r="C39" s="47" cm="1">
        <f t="array" ref="C39">IF($I$2="Открытый тариф",
INDEX(GRID!$B$4:$BI$14,MATCH(C$7,GRID!$A$4:$A$14,0),MATCH(1,($U$2=GRID!$B$1:$BI$1)*(КАЛЕНДАРЬ!$O6=GRID!$B$3:$BI$3), 0)),
ROUNDUP(INDEX(GRID!$B$4:$BI$14,MATCH(C$7,GRID!$A$4:$A$14,0),MATCH(1,($U$2=GRID!$B$1:$BI$1)*(КАЛЕНДАРЬ!$O6=GRID!$B$3:$BI$3),0))*(1-GRID!$B$69),0))</f>
        <v>26000</v>
      </c>
      <c r="D39" s="48" cm="1">
        <f t="array" ref="D39">IF($I$2="Открытый тариф",
INDEX(GRID!$B$17:$BI$27,MATCH(C$7,GRID!$A$17:$A$27,0),MATCH(1,($U$2=GRID!$B$1:$BI$1)*(КАЛЕНДАРЬ!$O6=GRID!$B$3:$BI$3), 0)),
ROUNDUP(INDEX(GRID!$B$17:$BI$27,MATCH(C$7,GRID!$A$17:$A$27,0),MATCH(1,($U$2=GRID!$B$1:$BI$1)*(КАЛЕНДАРЬ!$O6=GRID!$B$3:$BI$3), 0))*(1-GRID!$B$69),0))</f>
        <v>26000</v>
      </c>
      <c r="E39" s="47" cm="1">
        <f t="array" ref="E39">IF($I$2="Открытый тариф",
INDEX(GRID!$B$4:$BI$14,MATCH(E$7,GRID!$A$4:$A$14,0),MATCH(1,($U$2=GRID!$B$1:$BI$1)*(КАЛЕНДАРЬ!$O6=GRID!$B$3:$BI$3), 0)),
ROUNDUP(INDEX(GRID!$B$4:$BI$14,MATCH(E$7,GRID!$A$4:$A$14,0),MATCH(1,($U$2=GRID!$B$1:$BI$1)*(КАЛЕНДАРЬ!$O6=GRID!$B$3:$BI$3),0))*(1-GRID!$B$69),0))</f>
        <v>29100</v>
      </c>
      <c r="F39" s="48" cm="1">
        <f t="array" ref="F39">IF($I$2="Открытый тариф",
INDEX(GRID!$B$17:$BI$27,MATCH(E$7,GRID!$A$17:$A$27,0),MATCH(1,($U$2=GRID!$B$1:$BI$1)*(КАЛЕНДАРЬ!$O6=GRID!$B$3:$BI$3), 0)),
ROUNDUP(INDEX(GRID!$B$17:$BI$27,MATCH(E$7,GRID!$A$17:$A$27,0),MATCH(1,($U$2=GRID!$B$1:$BI$1)*(КАЛЕНДАРЬ!$O6=GRID!$B$3:$BI$3), 0))*(1-GRID!$B$69),0))</f>
        <v>29100</v>
      </c>
      <c r="G39" s="47" t="e" cm="1">
        <f t="array" ref="G39">IF($I$2="Открытый тариф",
INDEX(GRID!$B$4:$BI$14,MATCH(G$7,GRID!$A$4:$A$14,0),MATCH(1,($U$2=GRID!$B$1:$BI$1)*(КАЛЕНДАРЬ!$O6=GRID!$B$3:$BI$3), 0)),
ROUNDUP(INDEX(GRID!$B$4:$BI$14,MATCH(G$7,GRID!$A$4:$A$14,0),MATCH(1,($U$2=GRID!$B$1:$BI$1)*(КАЛЕНДАРЬ!$O6=GRID!$B$3:$BI$3),0))*(1-GRID!$B$69),0))</f>
        <v>#N/A</v>
      </c>
      <c r="H39" s="48" t="e" cm="1">
        <f t="array" ref="H39">IF($I$2="Открытый тариф",
INDEX(GRID!$B$17:$BI$27,MATCH(G$7,GRID!$A$17:$A$27,0),MATCH(1,($U$2=GRID!$B$1:$BI$1)*(КАЛЕНДАРЬ!$O6=GRID!$B$3:$BI$3), 0)),
ROUNDUP(INDEX(GRID!$B$17:$BI$27,MATCH(G$7,GRID!$A$17:$A$27,0),MATCH(1,($U$2=GRID!$B$1:$BI$1)*(КАЛЕНДАРЬ!$O6=GRID!$B$3:$BI$3), 0))*(1-GRID!$B$69),0))</f>
        <v>#N/A</v>
      </c>
      <c r="I39" s="47" t="e" cm="1">
        <f t="array" ref="I39">IF($I$2="Открытый тариф",
INDEX(GRID!$B$4:$BI$14,MATCH(I$7,GRID!$A$4:$A$14,0),MATCH(1,($U$2=GRID!$B$1:$BI$1)*(КАЛЕНДАРЬ!$O6=GRID!$B$3:$BI$3), 0)),
ROUNDUP(INDEX(GRID!$B$4:$BI$14,MATCH(I$7,GRID!$A$4:$A$14,0),MATCH(1,($U$2=GRID!$B$1:$BI$1)*(КАЛЕНДАРЬ!$O6=GRID!$B$3:$BI$3),0))*(1-GRID!$B$69),0))</f>
        <v>#N/A</v>
      </c>
      <c r="J39" s="48" t="e" cm="1">
        <f t="array" ref="J39">IF($I$2="Открытый тариф",
INDEX(GRID!$B$17:$BI$27,MATCH(I$7,GRID!$A$17:$A$27,0),MATCH(1,($U$2=GRID!$B$1:$BI$1)*(КАЛЕНДАРЬ!$O6=GRID!$B$3:$BI$3), 0)),
ROUNDUP(INDEX(GRID!$B$17:$BI$27,MATCH(I$7,GRID!$A$17:$A$27,0),MATCH(1,($U$2=GRID!$B$1:$BI$1)*(КАЛЕНДАРЬ!$O6=GRID!$B$3:$BI$3), 0))*(1-GRID!$B$69),0))</f>
        <v>#N/A</v>
      </c>
      <c r="K39" s="47" cm="1">
        <f t="array" ref="K39">IF($I$2="Открытый тариф",
INDEX(GRID!$B$4:$BI$14,MATCH(K$7,GRID!$A$4:$A$14,0),MATCH(1,($U$2=GRID!$B$1:$BI$1)*(КАЛЕНДАРЬ!$O6=GRID!$B$3:$BI$3), 0)),
ROUNDUP(INDEX(GRID!$B$4:$BI$14,MATCH(K$7,GRID!$A$4:$A$14,0),MATCH(1,($U$2=GRID!$B$1:$BI$1)*(КАЛЕНДАРЬ!$O6=GRID!$B$3:$BI$3),0))*(1-GRID!$B$69),0))</f>
        <v>40800</v>
      </c>
      <c r="L39" s="48" cm="1">
        <f t="array" ref="L39">IF($I$2="Открытый тариф",
INDEX(GRID!$B$17:$BI$27,MATCH(K$7,GRID!$A$17:$A$27,0),MATCH(1,($U$2=GRID!$B$1:$BI$1)*(КАЛЕНДАРЬ!$O6=GRID!$B$3:$BI$3), 0)),
ROUNDUP(INDEX(GRID!$B$17:$BI$27,MATCH(K$7,GRID!$A$17:$A$27,0),MATCH(1,($U$2=GRID!$B$1:$BI$1)*(КАЛЕНДАРЬ!$O6=GRID!$B$3:$BI$3), 0))*(1-GRID!$B$69),0))</f>
        <v>40800</v>
      </c>
      <c r="M39" s="47" cm="1">
        <f t="array" ref="M39">IF($I$2="Открытый тариф",
INDEX(GRID!$B$4:$BI$14,MATCH(M$7,GRID!$A$4:$A$14,0),MATCH(1,($U$2=GRID!$B$1:$BI$1)*(КАЛЕНДАРЬ!$O6=GRID!$B$3:$BI$3), 0)),
ROUNDUP(INDEX(GRID!$B$4:$BI$14,MATCH(M$7,GRID!$A$4:$A$14,0),MATCH(1,($U$2=GRID!$B$1:$BI$1)*(КАЛЕНДАРЬ!$O6=GRID!$B$3:$BI$3),0))*(1-GRID!$B$69),0))</f>
        <v>45600</v>
      </c>
      <c r="N39" s="48" cm="1">
        <f t="array" ref="N39">IF($I$2="Открытый тариф",
INDEX(GRID!$B$17:$BI$27,MATCH(M$7,GRID!$A$17:$A$27,0),MATCH(1,($U$2=GRID!$B$1:$BI$1)*(КАЛЕНДАРЬ!$O6=GRID!$B$3:$BI$3), 0)),
ROUNDUP(INDEX(GRID!$B$17:$BI$27,MATCH(M$7,GRID!$A$17:$A$27,0),MATCH(1,($U$2=GRID!$B$1:$BI$1)*(КАЛЕНДАРЬ!$O6=GRID!$B$3:$BI$3), 0))*(1-GRID!$B$69),0))</f>
        <v>45600</v>
      </c>
      <c r="O39" s="49" t="s">
        <v>101</v>
      </c>
      <c r="P39" s="49" t="s">
        <v>101</v>
      </c>
      <c r="Q39" s="49" t="s">
        <v>101</v>
      </c>
      <c r="R39" s="49" t="s">
        <v>101</v>
      </c>
      <c r="S39" s="49" t="s">
        <v>101</v>
      </c>
      <c r="T39" s="49" t="s">
        <v>101</v>
      </c>
      <c r="U39" s="49" t="s">
        <v>101</v>
      </c>
      <c r="V39" s="49" t="s">
        <v>101</v>
      </c>
      <c r="W39" s="49" t="s">
        <v>101</v>
      </c>
      <c r="X39" s="49" t="s">
        <v>101</v>
      </c>
      <c r="Y39" s="146"/>
    </row>
    <row r="40" spans="1:25" ht="12.75" hidden="1" customHeight="1" x14ac:dyDescent="0.2">
      <c r="A40" s="117" t="s">
        <v>45</v>
      </c>
      <c r="B40" s="117">
        <v>4</v>
      </c>
      <c r="C40" s="47" cm="1">
        <f t="array" ref="C40">IF($I$2="Открытый тариф",
INDEX(GRID!$B$4:$BI$14,MATCH(C$7,GRID!$A$4:$A$14,0),MATCH(1,($U$2=GRID!$B$1:$BI$1)*(КАЛЕНДАРЬ!$O7=GRID!$B$3:$BI$3), 0)),
ROUNDUP(INDEX(GRID!$B$4:$BI$14,MATCH(C$7,GRID!$A$4:$A$14,0),MATCH(1,($U$2=GRID!$B$1:$BI$1)*(КАЛЕНДАРЬ!$O7=GRID!$B$3:$BI$3),0))*(1-GRID!$B$69),0))</f>
        <v>23000</v>
      </c>
      <c r="D40" s="48" cm="1">
        <f t="array" ref="D40">IF($I$2="Открытый тариф",
INDEX(GRID!$B$17:$BI$27,MATCH(C$7,GRID!$A$17:$A$27,0),MATCH(1,($U$2=GRID!$B$1:$BI$1)*(КАЛЕНДАРЬ!$O7=GRID!$B$3:$BI$3), 0)),
ROUNDUP(INDEX(GRID!$B$17:$BI$27,MATCH(C$7,GRID!$A$17:$A$27,0),MATCH(1,($U$2=GRID!$B$1:$BI$1)*(КАЛЕНДАРЬ!$O7=GRID!$B$3:$BI$3), 0))*(1-GRID!$B$69),0))</f>
        <v>23000</v>
      </c>
      <c r="E40" s="47" cm="1">
        <f t="array" ref="E40">IF($I$2="Открытый тариф",
INDEX(GRID!$B$4:$BI$14,MATCH(E$7,GRID!$A$4:$A$14,0),MATCH(1,($U$2=GRID!$B$1:$BI$1)*(КАЛЕНДАРЬ!$O7=GRID!$B$3:$BI$3), 0)),
ROUNDUP(INDEX(GRID!$B$4:$BI$14,MATCH(E$7,GRID!$A$4:$A$14,0),MATCH(1,($U$2=GRID!$B$1:$BI$1)*(КАЛЕНДАРЬ!$O7=GRID!$B$3:$BI$3),0))*(1-GRID!$B$69),0))</f>
        <v>25700</v>
      </c>
      <c r="F40" s="48" cm="1">
        <f t="array" ref="F40">IF($I$2="Открытый тариф",
INDEX(GRID!$B$17:$BI$27,MATCH(E$7,GRID!$A$17:$A$27,0),MATCH(1,($U$2=GRID!$B$1:$BI$1)*(КАЛЕНДАРЬ!$O7=GRID!$B$3:$BI$3), 0)),
ROUNDUP(INDEX(GRID!$B$17:$BI$27,MATCH(E$7,GRID!$A$17:$A$27,0),MATCH(1,($U$2=GRID!$B$1:$BI$1)*(КАЛЕНДАРЬ!$O7=GRID!$B$3:$BI$3), 0))*(1-GRID!$B$69),0))</f>
        <v>25700</v>
      </c>
      <c r="G40" s="47" t="e" cm="1">
        <f t="array" ref="G40">IF($I$2="Открытый тариф",
INDEX(GRID!$B$4:$BI$14,MATCH(G$7,GRID!$A$4:$A$14,0),MATCH(1,($U$2=GRID!$B$1:$BI$1)*(КАЛЕНДАРЬ!$O7=GRID!$B$3:$BI$3), 0)),
ROUNDUP(INDEX(GRID!$B$4:$BI$14,MATCH(G$7,GRID!$A$4:$A$14,0),MATCH(1,($U$2=GRID!$B$1:$BI$1)*(КАЛЕНДАРЬ!$O7=GRID!$B$3:$BI$3),0))*(1-GRID!$B$69),0))</f>
        <v>#N/A</v>
      </c>
      <c r="H40" s="48" t="e" cm="1">
        <f t="array" ref="H40">IF($I$2="Открытый тариф",
INDEX(GRID!$B$17:$BI$27,MATCH(G$7,GRID!$A$17:$A$27,0),MATCH(1,($U$2=GRID!$B$1:$BI$1)*(КАЛЕНДАРЬ!$O7=GRID!$B$3:$BI$3), 0)),
ROUNDUP(INDEX(GRID!$B$17:$BI$27,MATCH(G$7,GRID!$A$17:$A$27,0),MATCH(1,($U$2=GRID!$B$1:$BI$1)*(КАЛЕНДАРЬ!$O7=GRID!$B$3:$BI$3), 0))*(1-GRID!$B$69),0))</f>
        <v>#N/A</v>
      </c>
      <c r="I40" s="47" t="e" cm="1">
        <f t="array" ref="I40">IF($I$2="Открытый тариф",
INDEX(GRID!$B$4:$BI$14,MATCH(I$7,GRID!$A$4:$A$14,0),MATCH(1,($U$2=GRID!$B$1:$BI$1)*(КАЛЕНДАРЬ!$O7=GRID!$B$3:$BI$3), 0)),
ROUNDUP(INDEX(GRID!$B$4:$BI$14,MATCH(I$7,GRID!$A$4:$A$14,0),MATCH(1,($U$2=GRID!$B$1:$BI$1)*(КАЛЕНДАРЬ!$O7=GRID!$B$3:$BI$3),0))*(1-GRID!$B$69),0))</f>
        <v>#N/A</v>
      </c>
      <c r="J40" s="48" t="e" cm="1">
        <f t="array" ref="J40">IF($I$2="Открытый тариф",
INDEX(GRID!$B$17:$BI$27,MATCH(I$7,GRID!$A$17:$A$27,0),MATCH(1,($U$2=GRID!$B$1:$BI$1)*(КАЛЕНДАРЬ!$O7=GRID!$B$3:$BI$3), 0)),
ROUNDUP(INDEX(GRID!$B$17:$BI$27,MATCH(I$7,GRID!$A$17:$A$27,0),MATCH(1,($U$2=GRID!$B$1:$BI$1)*(КАЛЕНДАРЬ!$O7=GRID!$B$3:$BI$3), 0))*(1-GRID!$B$69),0))</f>
        <v>#N/A</v>
      </c>
      <c r="K40" s="47" cm="1">
        <f t="array" ref="K40">IF($I$2="Открытый тариф",
INDEX(GRID!$B$4:$BI$14,MATCH(K$7,GRID!$A$4:$A$14,0),MATCH(1,($U$2=GRID!$B$1:$BI$1)*(КАЛЕНДАРЬ!$O7=GRID!$B$3:$BI$3), 0)),
ROUNDUP(INDEX(GRID!$B$4:$BI$14,MATCH(K$7,GRID!$A$4:$A$14,0),MATCH(1,($U$2=GRID!$B$1:$BI$1)*(КАЛЕНДАРЬ!$O7=GRID!$B$3:$BI$3),0))*(1-GRID!$B$69),0))</f>
        <v>35600</v>
      </c>
      <c r="L40" s="48" cm="1">
        <f t="array" ref="L40">IF($I$2="Открытый тариф",
INDEX(GRID!$B$17:$BI$27,MATCH(K$7,GRID!$A$17:$A$27,0),MATCH(1,($U$2=GRID!$B$1:$BI$1)*(КАЛЕНДАРЬ!$O7=GRID!$B$3:$BI$3), 0)),
ROUNDUP(INDEX(GRID!$B$17:$BI$27,MATCH(K$7,GRID!$A$17:$A$27,0),MATCH(1,($U$2=GRID!$B$1:$BI$1)*(КАЛЕНДАРЬ!$O7=GRID!$B$3:$BI$3), 0))*(1-GRID!$B$69),0))</f>
        <v>35600</v>
      </c>
      <c r="M40" s="47" cm="1">
        <f t="array" ref="M40">IF($I$2="Открытый тариф",
INDEX(GRID!$B$4:$BI$14,MATCH(M$7,GRID!$A$4:$A$14,0),MATCH(1,($U$2=GRID!$B$1:$BI$1)*(КАЛЕНДАРЬ!$O7=GRID!$B$3:$BI$3), 0)),
ROUNDUP(INDEX(GRID!$B$4:$BI$14,MATCH(M$7,GRID!$A$4:$A$14,0),MATCH(1,($U$2=GRID!$B$1:$BI$1)*(КАЛЕНДАРЬ!$O7=GRID!$B$3:$BI$3),0))*(1-GRID!$B$69),0))</f>
        <v>39700</v>
      </c>
      <c r="N40" s="48" cm="1">
        <f t="array" ref="N40">IF($I$2="Открытый тариф",
INDEX(GRID!$B$17:$BI$27,MATCH(M$7,GRID!$A$17:$A$27,0),MATCH(1,($U$2=GRID!$B$1:$BI$1)*(КАЛЕНДАРЬ!$O7=GRID!$B$3:$BI$3), 0)),
ROUNDUP(INDEX(GRID!$B$17:$BI$27,MATCH(M$7,GRID!$A$17:$A$27,0),MATCH(1,($U$2=GRID!$B$1:$BI$1)*(КАЛЕНДАРЬ!$O7=GRID!$B$3:$BI$3), 0))*(1-GRID!$B$69),0))</f>
        <v>39700</v>
      </c>
      <c r="O40" s="49" t="s">
        <v>101</v>
      </c>
      <c r="P40" s="49" t="s">
        <v>101</v>
      </c>
      <c r="Q40" s="49" t="s">
        <v>101</v>
      </c>
      <c r="R40" s="49" t="s">
        <v>101</v>
      </c>
      <c r="S40" s="49" t="s">
        <v>101</v>
      </c>
      <c r="T40" s="49" t="s">
        <v>101</v>
      </c>
      <c r="U40" s="49" t="s">
        <v>101</v>
      </c>
      <c r="V40" s="49" t="s">
        <v>101</v>
      </c>
      <c r="W40" s="49" t="s">
        <v>101</v>
      </c>
      <c r="X40" s="49" t="s">
        <v>101</v>
      </c>
      <c r="Y40" s="146"/>
    </row>
    <row r="41" spans="1:25" ht="12.75" hidden="1" customHeight="1" x14ac:dyDescent="0.2">
      <c r="A41" s="117" t="s">
        <v>46</v>
      </c>
      <c r="B41" s="117">
        <v>5</v>
      </c>
      <c r="C41" s="47" cm="1">
        <f t="array" ref="C41">IF($I$2="Открытый тариф",
INDEX(GRID!$B$4:$BI$14,MATCH(C$7,GRID!$A$4:$A$14,0),MATCH(1,($U$2=GRID!$B$1:$BI$1)*(КАЛЕНДАРЬ!$O8=GRID!$B$3:$BI$3), 0)),
ROUNDUP(INDEX(GRID!$B$4:$BI$14,MATCH(C$7,GRID!$A$4:$A$14,0),MATCH(1,($U$2=GRID!$B$1:$BI$1)*(КАЛЕНДАРЬ!$O8=GRID!$B$3:$BI$3),0))*(1-GRID!$B$69),0))</f>
        <v>23000</v>
      </c>
      <c r="D41" s="48" cm="1">
        <f t="array" ref="D41">IF($I$2="Открытый тариф",
INDEX(GRID!$B$17:$BI$27,MATCH(C$7,GRID!$A$17:$A$27,0),MATCH(1,($U$2=GRID!$B$1:$BI$1)*(КАЛЕНДАРЬ!$O8=GRID!$B$3:$BI$3), 0)),
ROUNDUP(INDEX(GRID!$B$17:$BI$27,MATCH(C$7,GRID!$A$17:$A$27,0),MATCH(1,($U$2=GRID!$B$1:$BI$1)*(КАЛЕНДАРЬ!$O8=GRID!$B$3:$BI$3), 0))*(1-GRID!$B$69),0))</f>
        <v>23000</v>
      </c>
      <c r="E41" s="47" cm="1">
        <f t="array" ref="E41">IF($I$2="Открытый тариф",
INDEX(GRID!$B$4:$BI$14,MATCH(E$7,GRID!$A$4:$A$14,0),MATCH(1,($U$2=GRID!$B$1:$BI$1)*(КАЛЕНДАРЬ!$O8=GRID!$B$3:$BI$3), 0)),
ROUNDUP(INDEX(GRID!$B$4:$BI$14,MATCH(E$7,GRID!$A$4:$A$14,0),MATCH(1,($U$2=GRID!$B$1:$BI$1)*(КАЛЕНДАРЬ!$O8=GRID!$B$3:$BI$3),0))*(1-GRID!$B$69),0))</f>
        <v>25700</v>
      </c>
      <c r="F41" s="48" cm="1">
        <f t="array" ref="F41">IF($I$2="Открытый тариф",
INDEX(GRID!$B$17:$BI$27,MATCH(E$7,GRID!$A$17:$A$27,0),MATCH(1,($U$2=GRID!$B$1:$BI$1)*(КАЛЕНДАРЬ!$O8=GRID!$B$3:$BI$3), 0)),
ROUNDUP(INDEX(GRID!$B$17:$BI$27,MATCH(E$7,GRID!$A$17:$A$27,0),MATCH(1,($U$2=GRID!$B$1:$BI$1)*(КАЛЕНДАРЬ!$O8=GRID!$B$3:$BI$3), 0))*(1-GRID!$B$69),0))</f>
        <v>25700</v>
      </c>
      <c r="G41" s="47" t="e" cm="1">
        <f t="array" ref="G41">IF($I$2="Открытый тариф",
INDEX(GRID!$B$4:$BI$14,MATCH(G$7,GRID!$A$4:$A$14,0),MATCH(1,($U$2=GRID!$B$1:$BI$1)*(КАЛЕНДАРЬ!$O8=GRID!$B$3:$BI$3), 0)),
ROUNDUP(INDEX(GRID!$B$4:$BI$14,MATCH(G$7,GRID!$A$4:$A$14,0),MATCH(1,($U$2=GRID!$B$1:$BI$1)*(КАЛЕНДАРЬ!$O8=GRID!$B$3:$BI$3),0))*(1-GRID!$B$69),0))</f>
        <v>#N/A</v>
      </c>
      <c r="H41" s="48" t="e" cm="1">
        <f t="array" ref="H41">IF($I$2="Открытый тариф",
INDEX(GRID!$B$17:$BI$27,MATCH(G$7,GRID!$A$17:$A$27,0),MATCH(1,($U$2=GRID!$B$1:$BI$1)*(КАЛЕНДАРЬ!$O8=GRID!$B$3:$BI$3), 0)),
ROUNDUP(INDEX(GRID!$B$17:$BI$27,MATCH(G$7,GRID!$A$17:$A$27,0),MATCH(1,($U$2=GRID!$B$1:$BI$1)*(КАЛЕНДАРЬ!$O8=GRID!$B$3:$BI$3), 0))*(1-GRID!$B$69),0))</f>
        <v>#N/A</v>
      </c>
      <c r="I41" s="47" t="e" cm="1">
        <f t="array" ref="I41">IF($I$2="Открытый тариф",
INDEX(GRID!$B$4:$BI$14,MATCH(I$7,GRID!$A$4:$A$14,0),MATCH(1,($U$2=GRID!$B$1:$BI$1)*(КАЛЕНДАРЬ!$O8=GRID!$B$3:$BI$3), 0)),
ROUNDUP(INDEX(GRID!$B$4:$BI$14,MATCH(I$7,GRID!$A$4:$A$14,0),MATCH(1,($U$2=GRID!$B$1:$BI$1)*(КАЛЕНДАРЬ!$O8=GRID!$B$3:$BI$3),0))*(1-GRID!$B$69),0))</f>
        <v>#N/A</v>
      </c>
      <c r="J41" s="48" t="e" cm="1">
        <f t="array" ref="J41">IF($I$2="Открытый тариф",
INDEX(GRID!$B$17:$BI$27,MATCH(I$7,GRID!$A$17:$A$27,0),MATCH(1,($U$2=GRID!$B$1:$BI$1)*(КАЛЕНДАРЬ!$O8=GRID!$B$3:$BI$3), 0)),
ROUNDUP(INDEX(GRID!$B$17:$BI$27,MATCH(I$7,GRID!$A$17:$A$27,0),MATCH(1,($U$2=GRID!$B$1:$BI$1)*(КАЛЕНДАРЬ!$O8=GRID!$B$3:$BI$3), 0))*(1-GRID!$B$69),0))</f>
        <v>#N/A</v>
      </c>
      <c r="K41" s="47" cm="1">
        <f t="array" ref="K41">IF($I$2="Открытый тариф",
INDEX(GRID!$B$4:$BI$14,MATCH(K$7,GRID!$A$4:$A$14,0),MATCH(1,($U$2=GRID!$B$1:$BI$1)*(КАЛЕНДАРЬ!$O8=GRID!$B$3:$BI$3), 0)),
ROUNDUP(INDEX(GRID!$B$4:$BI$14,MATCH(K$7,GRID!$A$4:$A$14,0),MATCH(1,($U$2=GRID!$B$1:$BI$1)*(КАЛЕНДАРЬ!$O8=GRID!$B$3:$BI$3),0))*(1-GRID!$B$69),0))</f>
        <v>35600</v>
      </c>
      <c r="L41" s="48" cm="1">
        <f t="array" ref="L41">IF($I$2="Открытый тариф",
INDEX(GRID!$B$17:$BI$27,MATCH(K$7,GRID!$A$17:$A$27,0),MATCH(1,($U$2=GRID!$B$1:$BI$1)*(КАЛЕНДАРЬ!$O8=GRID!$B$3:$BI$3), 0)),
ROUNDUP(INDEX(GRID!$B$17:$BI$27,MATCH(K$7,GRID!$A$17:$A$27,0),MATCH(1,($U$2=GRID!$B$1:$BI$1)*(КАЛЕНДАРЬ!$O8=GRID!$B$3:$BI$3), 0))*(1-GRID!$B$69),0))</f>
        <v>35600</v>
      </c>
      <c r="M41" s="47" cm="1">
        <f t="array" ref="M41">IF($I$2="Открытый тариф",
INDEX(GRID!$B$4:$BI$14,MATCH(M$7,GRID!$A$4:$A$14,0),MATCH(1,($U$2=GRID!$B$1:$BI$1)*(КАЛЕНДАРЬ!$O8=GRID!$B$3:$BI$3), 0)),
ROUNDUP(INDEX(GRID!$B$4:$BI$14,MATCH(M$7,GRID!$A$4:$A$14,0),MATCH(1,($U$2=GRID!$B$1:$BI$1)*(КАЛЕНДАРЬ!$O8=GRID!$B$3:$BI$3),0))*(1-GRID!$B$69),0))</f>
        <v>39700</v>
      </c>
      <c r="N41" s="48" cm="1">
        <f t="array" ref="N41">IF($I$2="Открытый тариф",
INDEX(GRID!$B$17:$BI$27,MATCH(M$7,GRID!$A$17:$A$27,0),MATCH(1,($U$2=GRID!$B$1:$BI$1)*(КАЛЕНДАРЬ!$O8=GRID!$B$3:$BI$3), 0)),
ROUNDUP(INDEX(GRID!$B$17:$BI$27,MATCH(M$7,GRID!$A$17:$A$27,0),MATCH(1,($U$2=GRID!$B$1:$BI$1)*(КАЛЕНДАРЬ!$O8=GRID!$B$3:$BI$3), 0))*(1-GRID!$B$69),0))</f>
        <v>39700</v>
      </c>
      <c r="O41" s="49" t="s">
        <v>101</v>
      </c>
      <c r="P41" s="49" t="s">
        <v>101</v>
      </c>
      <c r="Q41" s="49" t="s">
        <v>101</v>
      </c>
      <c r="R41" s="49" t="s">
        <v>101</v>
      </c>
      <c r="S41" s="49" t="s">
        <v>101</v>
      </c>
      <c r="T41" s="49" t="s">
        <v>101</v>
      </c>
      <c r="U41" s="49" t="s">
        <v>101</v>
      </c>
      <c r="V41" s="49" t="s">
        <v>101</v>
      </c>
      <c r="W41" s="49" t="s">
        <v>101</v>
      </c>
      <c r="X41" s="49" t="s">
        <v>101</v>
      </c>
      <c r="Y41" s="146"/>
    </row>
    <row r="42" spans="1:25" ht="12.75" hidden="1" customHeight="1" x14ac:dyDescent="0.2">
      <c r="A42" s="117" t="s">
        <v>47</v>
      </c>
      <c r="B42" s="117">
        <v>6</v>
      </c>
      <c r="C42" s="47" cm="1">
        <f t="array" ref="C42">IF($I$2="Открытый тариф",
INDEX(GRID!$B$4:$BI$14,MATCH(C$7,GRID!$A$4:$A$14,0),MATCH(1,($U$2=GRID!$B$1:$BI$1)*(КАЛЕНДАРЬ!$O9=GRID!$B$3:$BI$3), 0)),
ROUNDUP(INDEX(GRID!$B$4:$BI$14,MATCH(C$7,GRID!$A$4:$A$14,0),MATCH(1,($U$2=GRID!$B$1:$BI$1)*(КАЛЕНДАРЬ!$O9=GRID!$B$3:$BI$3),0))*(1-GRID!$B$69),0))</f>
        <v>23000</v>
      </c>
      <c r="D42" s="48" cm="1">
        <f t="array" ref="D42">IF($I$2="Открытый тариф",
INDEX(GRID!$B$17:$BI$27,MATCH(C$7,GRID!$A$17:$A$27,0),MATCH(1,($U$2=GRID!$B$1:$BI$1)*(КАЛЕНДАРЬ!$O9=GRID!$B$3:$BI$3), 0)),
ROUNDUP(INDEX(GRID!$B$17:$BI$27,MATCH(C$7,GRID!$A$17:$A$27,0),MATCH(1,($U$2=GRID!$B$1:$BI$1)*(КАЛЕНДАРЬ!$O9=GRID!$B$3:$BI$3), 0))*(1-GRID!$B$69),0))</f>
        <v>23000</v>
      </c>
      <c r="E42" s="47" cm="1">
        <f t="array" ref="E42">IF($I$2="Открытый тариф",
INDEX(GRID!$B$4:$BI$14,MATCH(E$7,GRID!$A$4:$A$14,0),MATCH(1,($U$2=GRID!$B$1:$BI$1)*(КАЛЕНДАРЬ!$O9=GRID!$B$3:$BI$3), 0)),
ROUNDUP(INDEX(GRID!$B$4:$BI$14,MATCH(E$7,GRID!$A$4:$A$14,0),MATCH(1,($U$2=GRID!$B$1:$BI$1)*(КАЛЕНДАРЬ!$O9=GRID!$B$3:$BI$3),0))*(1-GRID!$B$69),0))</f>
        <v>25700</v>
      </c>
      <c r="F42" s="48" cm="1">
        <f t="array" ref="F42">IF($I$2="Открытый тариф",
INDEX(GRID!$B$17:$BI$27,MATCH(E$7,GRID!$A$17:$A$27,0),MATCH(1,($U$2=GRID!$B$1:$BI$1)*(КАЛЕНДАРЬ!$O9=GRID!$B$3:$BI$3), 0)),
ROUNDUP(INDEX(GRID!$B$17:$BI$27,MATCH(E$7,GRID!$A$17:$A$27,0),MATCH(1,($U$2=GRID!$B$1:$BI$1)*(КАЛЕНДАРЬ!$O9=GRID!$B$3:$BI$3), 0))*(1-GRID!$B$69),0))</f>
        <v>25700</v>
      </c>
      <c r="G42" s="47" t="e" cm="1">
        <f t="array" ref="G42">IF($I$2="Открытый тариф",
INDEX(GRID!$B$4:$BI$14,MATCH(G$7,GRID!$A$4:$A$14,0),MATCH(1,($U$2=GRID!$B$1:$BI$1)*(КАЛЕНДАРЬ!$O9=GRID!$B$3:$BI$3), 0)),
ROUNDUP(INDEX(GRID!$B$4:$BI$14,MATCH(G$7,GRID!$A$4:$A$14,0),MATCH(1,($U$2=GRID!$B$1:$BI$1)*(КАЛЕНДАРЬ!$O9=GRID!$B$3:$BI$3),0))*(1-GRID!$B$69),0))</f>
        <v>#N/A</v>
      </c>
      <c r="H42" s="48" t="e" cm="1">
        <f t="array" ref="H42">IF($I$2="Открытый тариф",
INDEX(GRID!$B$17:$BI$27,MATCH(G$7,GRID!$A$17:$A$27,0),MATCH(1,($U$2=GRID!$B$1:$BI$1)*(КАЛЕНДАРЬ!$O9=GRID!$B$3:$BI$3), 0)),
ROUNDUP(INDEX(GRID!$B$17:$BI$27,MATCH(G$7,GRID!$A$17:$A$27,0),MATCH(1,($U$2=GRID!$B$1:$BI$1)*(КАЛЕНДАРЬ!$O9=GRID!$B$3:$BI$3), 0))*(1-GRID!$B$69),0))</f>
        <v>#N/A</v>
      </c>
      <c r="I42" s="47" t="e" cm="1">
        <f t="array" ref="I42">IF($I$2="Открытый тариф",
INDEX(GRID!$B$4:$BI$14,MATCH(I$7,GRID!$A$4:$A$14,0),MATCH(1,($U$2=GRID!$B$1:$BI$1)*(КАЛЕНДАРЬ!$O9=GRID!$B$3:$BI$3), 0)),
ROUNDUP(INDEX(GRID!$B$4:$BI$14,MATCH(I$7,GRID!$A$4:$A$14,0),MATCH(1,($U$2=GRID!$B$1:$BI$1)*(КАЛЕНДАРЬ!$O9=GRID!$B$3:$BI$3),0))*(1-GRID!$B$69),0))</f>
        <v>#N/A</v>
      </c>
      <c r="J42" s="48" t="e" cm="1">
        <f t="array" ref="J42">IF($I$2="Открытый тариф",
INDEX(GRID!$B$17:$BI$27,MATCH(I$7,GRID!$A$17:$A$27,0),MATCH(1,($U$2=GRID!$B$1:$BI$1)*(КАЛЕНДАРЬ!$O9=GRID!$B$3:$BI$3), 0)),
ROUNDUP(INDEX(GRID!$B$17:$BI$27,MATCH(I$7,GRID!$A$17:$A$27,0),MATCH(1,($U$2=GRID!$B$1:$BI$1)*(КАЛЕНДАРЬ!$O9=GRID!$B$3:$BI$3), 0))*(1-GRID!$B$69),0))</f>
        <v>#N/A</v>
      </c>
      <c r="K42" s="47" cm="1">
        <f t="array" ref="K42">IF($I$2="Открытый тариф",
INDEX(GRID!$B$4:$BI$14,MATCH(K$7,GRID!$A$4:$A$14,0),MATCH(1,($U$2=GRID!$B$1:$BI$1)*(КАЛЕНДАРЬ!$O9=GRID!$B$3:$BI$3), 0)),
ROUNDUP(INDEX(GRID!$B$4:$BI$14,MATCH(K$7,GRID!$A$4:$A$14,0),MATCH(1,($U$2=GRID!$B$1:$BI$1)*(КАЛЕНДАРЬ!$O9=GRID!$B$3:$BI$3),0))*(1-GRID!$B$69),0))</f>
        <v>35600</v>
      </c>
      <c r="L42" s="48" cm="1">
        <f t="array" ref="L42">IF($I$2="Открытый тариф",
INDEX(GRID!$B$17:$BI$27,MATCH(K$7,GRID!$A$17:$A$27,0),MATCH(1,($U$2=GRID!$B$1:$BI$1)*(КАЛЕНДАРЬ!$O9=GRID!$B$3:$BI$3), 0)),
ROUNDUP(INDEX(GRID!$B$17:$BI$27,MATCH(K$7,GRID!$A$17:$A$27,0),MATCH(1,($U$2=GRID!$B$1:$BI$1)*(КАЛЕНДАРЬ!$O9=GRID!$B$3:$BI$3), 0))*(1-GRID!$B$69),0))</f>
        <v>35600</v>
      </c>
      <c r="M42" s="47" cm="1">
        <f t="array" ref="M42">IF($I$2="Открытый тариф",
INDEX(GRID!$B$4:$BI$14,MATCH(M$7,GRID!$A$4:$A$14,0),MATCH(1,($U$2=GRID!$B$1:$BI$1)*(КАЛЕНДАРЬ!$O9=GRID!$B$3:$BI$3), 0)),
ROUNDUP(INDEX(GRID!$B$4:$BI$14,MATCH(M$7,GRID!$A$4:$A$14,0),MATCH(1,($U$2=GRID!$B$1:$BI$1)*(КАЛЕНДАРЬ!$O9=GRID!$B$3:$BI$3),0))*(1-GRID!$B$69),0))</f>
        <v>39700</v>
      </c>
      <c r="N42" s="48" cm="1">
        <f t="array" ref="N42">IF($I$2="Открытый тариф",
INDEX(GRID!$B$17:$BI$27,MATCH(M$7,GRID!$A$17:$A$27,0),MATCH(1,($U$2=GRID!$B$1:$BI$1)*(КАЛЕНДАРЬ!$O9=GRID!$B$3:$BI$3), 0)),
ROUNDUP(INDEX(GRID!$B$17:$BI$27,MATCH(M$7,GRID!$A$17:$A$27,0),MATCH(1,($U$2=GRID!$B$1:$BI$1)*(КАЛЕНДАРЬ!$O9=GRID!$B$3:$BI$3), 0))*(1-GRID!$B$69),0))</f>
        <v>39700</v>
      </c>
      <c r="O42" s="49" t="s">
        <v>101</v>
      </c>
      <c r="P42" s="49" t="s">
        <v>101</v>
      </c>
      <c r="Q42" s="49" t="s">
        <v>101</v>
      </c>
      <c r="R42" s="49" t="s">
        <v>101</v>
      </c>
      <c r="S42" s="49" t="s">
        <v>101</v>
      </c>
      <c r="T42" s="49" t="s">
        <v>101</v>
      </c>
      <c r="U42" s="49" t="s">
        <v>101</v>
      </c>
      <c r="V42" s="49" t="s">
        <v>101</v>
      </c>
      <c r="W42" s="49" t="s">
        <v>101</v>
      </c>
      <c r="X42" s="49" t="s">
        <v>101</v>
      </c>
      <c r="Y42" s="146"/>
    </row>
    <row r="43" spans="1:25" ht="12.75" hidden="1" customHeight="1" x14ac:dyDescent="0.2">
      <c r="A43" s="117" t="s">
        <v>48</v>
      </c>
      <c r="B43" s="117">
        <v>7</v>
      </c>
      <c r="C43" s="47" cm="1">
        <f t="array" ref="C43">IF($I$2="Открытый тариф",
INDEX(GRID!$B$4:$BI$14,MATCH(C$7,GRID!$A$4:$A$14,0),MATCH(1,($U$2=GRID!$B$1:$BI$1)*(КАЛЕНДАРЬ!$O10=GRID!$B$3:$BI$3), 0)),
ROUNDUP(INDEX(GRID!$B$4:$BI$14,MATCH(C$7,GRID!$A$4:$A$14,0),MATCH(1,($U$2=GRID!$B$1:$BI$1)*(КАЛЕНДАРЬ!$O10=GRID!$B$3:$BI$3),0))*(1-GRID!$B$69),0))</f>
        <v>23000</v>
      </c>
      <c r="D43" s="48" cm="1">
        <f t="array" ref="D43">IF($I$2="Открытый тариф",
INDEX(GRID!$B$17:$BI$27,MATCH(C$7,GRID!$A$17:$A$27,0),MATCH(1,($U$2=GRID!$B$1:$BI$1)*(КАЛЕНДАРЬ!$O10=GRID!$B$3:$BI$3), 0)),
ROUNDUP(INDEX(GRID!$B$17:$BI$27,MATCH(C$7,GRID!$A$17:$A$27,0),MATCH(1,($U$2=GRID!$B$1:$BI$1)*(КАЛЕНДАРЬ!$O10=GRID!$B$3:$BI$3), 0))*(1-GRID!$B$69),0))</f>
        <v>23000</v>
      </c>
      <c r="E43" s="47" cm="1">
        <f t="array" ref="E43">IF($I$2="Открытый тариф",
INDEX(GRID!$B$4:$BI$14,MATCH(E$7,GRID!$A$4:$A$14,0),MATCH(1,($U$2=GRID!$B$1:$BI$1)*(КАЛЕНДАРЬ!$O10=GRID!$B$3:$BI$3), 0)),
ROUNDUP(INDEX(GRID!$B$4:$BI$14,MATCH(E$7,GRID!$A$4:$A$14,0),MATCH(1,($U$2=GRID!$B$1:$BI$1)*(КАЛЕНДАРЬ!$O10=GRID!$B$3:$BI$3),0))*(1-GRID!$B$69),0))</f>
        <v>25700</v>
      </c>
      <c r="F43" s="48" cm="1">
        <f t="array" ref="F43">IF($I$2="Открытый тариф",
INDEX(GRID!$B$17:$BI$27,MATCH(E$7,GRID!$A$17:$A$27,0),MATCH(1,($U$2=GRID!$B$1:$BI$1)*(КАЛЕНДАРЬ!$O10=GRID!$B$3:$BI$3), 0)),
ROUNDUP(INDEX(GRID!$B$17:$BI$27,MATCH(E$7,GRID!$A$17:$A$27,0),MATCH(1,($U$2=GRID!$B$1:$BI$1)*(КАЛЕНДАРЬ!$O10=GRID!$B$3:$BI$3), 0))*(1-GRID!$B$69),0))</f>
        <v>25700</v>
      </c>
      <c r="G43" s="47" t="e" cm="1">
        <f t="array" ref="G43">IF($I$2="Открытый тариф",
INDEX(GRID!$B$4:$BI$14,MATCH(G$7,GRID!$A$4:$A$14,0),MATCH(1,($U$2=GRID!$B$1:$BI$1)*(КАЛЕНДАРЬ!$O10=GRID!$B$3:$BI$3), 0)),
ROUNDUP(INDEX(GRID!$B$4:$BI$14,MATCH(G$7,GRID!$A$4:$A$14,0),MATCH(1,($U$2=GRID!$B$1:$BI$1)*(КАЛЕНДАРЬ!$O10=GRID!$B$3:$BI$3),0))*(1-GRID!$B$69),0))</f>
        <v>#N/A</v>
      </c>
      <c r="H43" s="48" t="e" cm="1">
        <f t="array" ref="H43">IF($I$2="Открытый тариф",
INDEX(GRID!$B$17:$BI$27,MATCH(G$7,GRID!$A$17:$A$27,0),MATCH(1,($U$2=GRID!$B$1:$BI$1)*(КАЛЕНДАРЬ!$O10=GRID!$B$3:$BI$3), 0)),
ROUNDUP(INDEX(GRID!$B$17:$BI$27,MATCH(G$7,GRID!$A$17:$A$27,0),MATCH(1,($U$2=GRID!$B$1:$BI$1)*(КАЛЕНДАРЬ!$O10=GRID!$B$3:$BI$3), 0))*(1-GRID!$B$69),0))</f>
        <v>#N/A</v>
      </c>
      <c r="I43" s="47" t="e" cm="1">
        <f t="array" ref="I43">IF($I$2="Открытый тариф",
INDEX(GRID!$B$4:$BI$14,MATCH(I$7,GRID!$A$4:$A$14,0),MATCH(1,($U$2=GRID!$B$1:$BI$1)*(КАЛЕНДАРЬ!$O10=GRID!$B$3:$BI$3), 0)),
ROUNDUP(INDEX(GRID!$B$4:$BI$14,MATCH(I$7,GRID!$A$4:$A$14,0),MATCH(1,($U$2=GRID!$B$1:$BI$1)*(КАЛЕНДАРЬ!$O10=GRID!$B$3:$BI$3),0))*(1-GRID!$B$69),0))</f>
        <v>#N/A</v>
      </c>
      <c r="J43" s="48" t="e" cm="1">
        <f t="array" ref="J43">IF($I$2="Открытый тариф",
INDEX(GRID!$B$17:$BI$27,MATCH(I$7,GRID!$A$17:$A$27,0),MATCH(1,($U$2=GRID!$B$1:$BI$1)*(КАЛЕНДАРЬ!$O10=GRID!$B$3:$BI$3), 0)),
ROUNDUP(INDEX(GRID!$B$17:$BI$27,MATCH(I$7,GRID!$A$17:$A$27,0),MATCH(1,($U$2=GRID!$B$1:$BI$1)*(КАЛЕНДАРЬ!$O10=GRID!$B$3:$BI$3), 0))*(1-GRID!$B$69),0))</f>
        <v>#N/A</v>
      </c>
      <c r="K43" s="47" cm="1">
        <f t="array" ref="K43">IF($I$2="Открытый тариф",
INDEX(GRID!$B$4:$BI$14,MATCH(K$7,GRID!$A$4:$A$14,0),MATCH(1,($U$2=GRID!$B$1:$BI$1)*(КАЛЕНДАРЬ!$O10=GRID!$B$3:$BI$3), 0)),
ROUNDUP(INDEX(GRID!$B$4:$BI$14,MATCH(K$7,GRID!$A$4:$A$14,0),MATCH(1,($U$2=GRID!$B$1:$BI$1)*(КАЛЕНДАРЬ!$O10=GRID!$B$3:$BI$3),0))*(1-GRID!$B$69),0))</f>
        <v>35600</v>
      </c>
      <c r="L43" s="48" cm="1">
        <f t="array" ref="L43">IF($I$2="Открытый тариф",
INDEX(GRID!$B$17:$BI$27,MATCH(K$7,GRID!$A$17:$A$27,0),MATCH(1,($U$2=GRID!$B$1:$BI$1)*(КАЛЕНДАРЬ!$O10=GRID!$B$3:$BI$3), 0)),
ROUNDUP(INDEX(GRID!$B$17:$BI$27,MATCH(K$7,GRID!$A$17:$A$27,0),MATCH(1,($U$2=GRID!$B$1:$BI$1)*(КАЛЕНДАРЬ!$O10=GRID!$B$3:$BI$3), 0))*(1-GRID!$B$69),0))</f>
        <v>35600</v>
      </c>
      <c r="M43" s="47" cm="1">
        <f t="array" ref="M43">IF($I$2="Открытый тариф",
INDEX(GRID!$B$4:$BI$14,MATCH(M$7,GRID!$A$4:$A$14,0),MATCH(1,($U$2=GRID!$B$1:$BI$1)*(КАЛЕНДАРЬ!$O10=GRID!$B$3:$BI$3), 0)),
ROUNDUP(INDEX(GRID!$B$4:$BI$14,MATCH(M$7,GRID!$A$4:$A$14,0),MATCH(1,($U$2=GRID!$B$1:$BI$1)*(КАЛЕНДАРЬ!$O10=GRID!$B$3:$BI$3),0))*(1-GRID!$B$69),0))</f>
        <v>39700</v>
      </c>
      <c r="N43" s="48" cm="1">
        <f t="array" ref="N43">IF($I$2="Открытый тариф",
INDEX(GRID!$B$17:$BI$27,MATCH(M$7,GRID!$A$17:$A$27,0),MATCH(1,($U$2=GRID!$B$1:$BI$1)*(КАЛЕНДАРЬ!$O10=GRID!$B$3:$BI$3), 0)),
ROUNDUP(INDEX(GRID!$B$17:$BI$27,MATCH(M$7,GRID!$A$17:$A$27,0),MATCH(1,($U$2=GRID!$B$1:$BI$1)*(КАЛЕНДАРЬ!$O10=GRID!$B$3:$BI$3), 0))*(1-GRID!$B$69),0))</f>
        <v>39700</v>
      </c>
      <c r="O43" s="49" t="s">
        <v>101</v>
      </c>
      <c r="P43" s="49" t="s">
        <v>101</v>
      </c>
      <c r="Q43" s="49" t="s">
        <v>101</v>
      </c>
      <c r="R43" s="49" t="s">
        <v>101</v>
      </c>
      <c r="S43" s="49" t="s">
        <v>101</v>
      </c>
      <c r="T43" s="49" t="s">
        <v>101</v>
      </c>
      <c r="U43" s="49" t="s">
        <v>101</v>
      </c>
      <c r="V43" s="49" t="s">
        <v>101</v>
      </c>
      <c r="W43" s="49" t="s">
        <v>101</v>
      </c>
      <c r="X43" s="49" t="s">
        <v>101</v>
      </c>
      <c r="Y43" s="146"/>
    </row>
    <row r="44" spans="1:25" ht="12.75" hidden="1" customHeight="1" x14ac:dyDescent="0.2">
      <c r="A44" s="117" t="s">
        <v>42</v>
      </c>
      <c r="B44" s="117">
        <v>8</v>
      </c>
      <c r="C44" s="47" cm="1">
        <f t="array" ref="C44">IF($I$2="Открытый тариф",
INDEX(GRID!$B$4:$BI$14,MATCH(C$7,GRID!$A$4:$A$14,0),MATCH(1,($U$2=GRID!$B$1:$BI$1)*(КАЛЕНДАРЬ!$O11=GRID!$B$3:$BI$3), 0)),
ROUNDUP(INDEX(GRID!$B$4:$BI$14,MATCH(C$7,GRID!$A$4:$A$14,0),MATCH(1,($U$2=GRID!$B$1:$BI$1)*(КАЛЕНДАРЬ!$O11=GRID!$B$3:$BI$3),0))*(1-GRID!$B$69),0))</f>
        <v>26000</v>
      </c>
      <c r="D44" s="48" cm="1">
        <f t="array" ref="D44">IF($I$2="Открытый тариф",
INDEX(GRID!$B$17:$BI$27,MATCH(C$7,GRID!$A$17:$A$27,0),MATCH(1,($U$2=GRID!$B$1:$BI$1)*(КАЛЕНДАРЬ!$O11=GRID!$B$3:$BI$3), 0)),
ROUNDUP(INDEX(GRID!$B$17:$BI$27,MATCH(C$7,GRID!$A$17:$A$27,0),MATCH(1,($U$2=GRID!$B$1:$BI$1)*(КАЛЕНДАРЬ!$O11=GRID!$B$3:$BI$3), 0))*(1-GRID!$B$69),0))</f>
        <v>26000</v>
      </c>
      <c r="E44" s="47" cm="1">
        <f t="array" ref="E44">IF($I$2="Открытый тариф",
INDEX(GRID!$B$4:$BI$14,MATCH(E$7,GRID!$A$4:$A$14,0),MATCH(1,($U$2=GRID!$B$1:$BI$1)*(КАЛЕНДАРЬ!$O11=GRID!$B$3:$BI$3), 0)),
ROUNDUP(INDEX(GRID!$B$4:$BI$14,MATCH(E$7,GRID!$A$4:$A$14,0),MATCH(1,($U$2=GRID!$B$1:$BI$1)*(КАЛЕНДАРЬ!$O11=GRID!$B$3:$BI$3),0))*(1-GRID!$B$69),0))</f>
        <v>29100</v>
      </c>
      <c r="F44" s="48" cm="1">
        <f t="array" ref="F44">IF($I$2="Открытый тариф",
INDEX(GRID!$B$17:$BI$27,MATCH(E$7,GRID!$A$17:$A$27,0),MATCH(1,($U$2=GRID!$B$1:$BI$1)*(КАЛЕНДАРЬ!$O11=GRID!$B$3:$BI$3), 0)),
ROUNDUP(INDEX(GRID!$B$17:$BI$27,MATCH(E$7,GRID!$A$17:$A$27,0),MATCH(1,($U$2=GRID!$B$1:$BI$1)*(КАЛЕНДАРЬ!$O11=GRID!$B$3:$BI$3), 0))*(1-GRID!$B$69),0))</f>
        <v>29100</v>
      </c>
      <c r="G44" s="47" t="e" cm="1">
        <f t="array" ref="G44">IF($I$2="Открытый тариф",
INDEX(GRID!$B$4:$BI$14,MATCH(G$7,GRID!$A$4:$A$14,0),MATCH(1,($U$2=GRID!$B$1:$BI$1)*(КАЛЕНДАРЬ!$O11=GRID!$B$3:$BI$3), 0)),
ROUNDUP(INDEX(GRID!$B$4:$BI$14,MATCH(G$7,GRID!$A$4:$A$14,0),MATCH(1,($U$2=GRID!$B$1:$BI$1)*(КАЛЕНДАРЬ!$O11=GRID!$B$3:$BI$3),0))*(1-GRID!$B$69),0))</f>
        <v>#N/A</v>
      </c>
      <c r="H44" s="48" t="e" cm="1">
        <f t="array" ref="H44">IF($I$2="Открытый тариф",
INDEX(GRID!$B$17:$BI$27,MATCH(G$7,GRID!$A$17:$A$27,0),MATCH(1,($U$2=GRID!$B$1:$BI$1)*(КАЛЕНДАРЬ!$O11=GRID!$B$3:$BI$3), 0)),
ROUNDUP(INDEX(GRID!$B$17:$BI$27,MATCH(G$7,GRID!$A$17:$A$27,0),MATCH(1,($U$2=GRID!$B$1:$BI$1)*(КАЛЕНДАРЬ!$O11=GRID!$B$3:$BI$3), 0))*(1-GRID!$B$69),0))</f>
        <v>#N/A</v>
      </c>
      <c r="I44" s="47" t="e" cm="1">
        <f t="array" ref="I44">IF($I$2="Открытый тариф",
INDEX(GRID!$B$4:$BI$14,MATCH(I$7,GRID!$A$4:$A$14,0),MATCH(1,($U$2=GRID!$B$1:$BI$1)*(КАЛЕНДАРЬ!$O11=GRID!$B$3:$BI$3), 0)),
ROUNDUP(INDEX(GRID!$B$4:$BI$14,MATCH(I$7,GRID!$A$4:$A$14,0),MATCH(1,($U$2=GRID!$B$1:$BI$1)*(КАЛЕНДАРЬ!$O11=GRID!$B$3:$BI$3),0))*(1-GRID!$B$69),0))</f>
        <v>#N/A</v>
      </c>
      <c r="J44" s="48" t="e" cm="1">
        <f t="array" ref="J44">IF($I$2="Открытый тариф",
INDEX(GRID!$B$17:$BI$27,MATCH(I$7,GRID!$A$17:$A$27,0),MATCH(1,($U$2=GRID!$B$1:$BI$1)*(КАЛЕНДАРЬ!$O11=GRID!$B$3:$BI$3), 0)),
ROUNDUP(INDEX(GRID!$B$17:$BI$27,MATCH(I$7,GRID!$A$17:$A$27,0),MATCH(1,($U$2=GRID!$B$1:$BI$1)*(КАЛЕНДАРЬ!$O11=GRID!$B$3:$BI$3), 0))*(1-GRID!$B$69),0))</f>
        <v>#N/A</v>
      </c>
      <c r="K44" s="47" cm="1">
        <f t="array" ref="K44">IF($I$2="Открытый тариф",
INDEX(GRID!$B$4:$BI$14,MATCH(K$7,GRID!$A$4:$A$14,0),MATCH(1,($U$2=GRID!$B$1:$BI$1)*(КАЛЕНДАРЬ!$O11=GRID!$B$3:$BI$3), 0)),
ROUNDUP(INDEX(GRID!$B$4:$BI$14,MATCH(K$7,GRID!$A$4:$A$14,0),MATCH(1,($U$2=GRID!$B$1:$BI$1)*(КАЛЕНДАРЬ!$O11=GRID!$B$3:$BI$3),0))*(1-GRID!$B$69),0))</f>
        <v>40800</v>
      </c>
      <c r="L44" s="48" cm="1">
        <f t="array" ref="L44">IF($I$2="Открытый тариф",
INDEX(GRID!$B$17:$BI$27,MATCH(K$7,GRID!$A$17:$A$27,0),MATCH(1,($U$2=GRID!$B$1:$BI$1)*(КАЛЕНДАРЬ!$O11=GRID!$B$3:$BI$3), 0)),
ROUNDUP(INDEX(GRID!$B$17:$BI$27,MATCH(K$7,GRID!$A$17:$A$27,0),MATCH(1,($U$2=GRID!$B$1:$BI$1)*(КАЛЕНДАРЬ!$O11=GRID!$B$3:$BI$3), 0))*(1-GRID!$B$69),0))</f>
        <v>40800</v>
      </c>
      <c r="M44" s="47" cm="1">
        <f t="array" ref="M44">IF($I$2="Открытый тариф",
INDEX(GRID!$B$4:$BI$14,MATCH(M$7,GRID!$A$4:$A$14,0),MATCH(1,($U$2=GRID!$B$1:$BI$1)*(КАЛЕНДАРЬ!$O11=GRID!$B$3:$BI$3), 0)),
ROUNDUP(INDEX(GRID!$B$4:$BI$14,MATCH(M$7,GRID!$A$4:$A$14,0),MATCH(1,($U$2=GRID!$B$1:$BI$1)*(КАЛЕНДАРЬ!$O11=GRID!$B$3:$BI$3),0))*(1-GRID!$B$69),0))</f>
        <v>45600</v>
      </c>
      <c r="N44" s="48" cm="1">
        <f t="array" ref="N44">IF($I$2="Открытый тариф",
INDEX(GRID!$B$17:$BI$27,MATCH(M$7,GRID!$A$17:$A$27,0),MATCH(1,($U$2=GRID!$B$1:$BI$1)*(КАЛЕНДАРЬ!$O11=GRID!$B$3:$BI$3), 0)),
ROUNDUP(INDEX(GRID!$B$17:$BI$27,MATCH(M$7,GRID!$A$17:$A$27,0),MATCH(1,($U$2=GRID!$B$1:$BI$1)*(КАЛЕНДАРЬ!$O11=GRID!$B$3:$BI$3), 0))*(1-GRID!$B$69),0))</f>
        <v>45600</v>
      </c>
      <c r="O44" s="49" t="s">
        <v>101</v>
      </c>
      <c r="P44" s="49" t="s">
        <v>101</v>
      </c>
      <c r="Q44" s="49" t="s">
        <v>101</v>
      </c>
      <c r="R44" s="49" t="s">
        <v>101</v>
      </c>
      <c r="S44" s="49" t="s">
        <v>101</v>
      </c>
      <c r="T44" s="49" t="s">
        <v>101</v>
      </c>
      <c r="U44" s="49" t="s">
        <v>101</v>
      </c>
      <c r="V44" s="49" t="s">
        <v>101</v>
      </c>
      <c r="W44" s="49" t="s">
        <v>101</v>
      </c>
      <c r="X44" s="49" t="s">
        <v>101</v>
      </c>
      <c r="Y44" s="146"/>
    </row>
    <row r="45" spans="1:25" ht="12.75" hidden="1" customHeight="1" x14ac:dyDescent="0.2">
      <c r="A45" s="117" t="s">
        <v>43</v>
      </c>
      <c r="B45" s="117">
        <v>9</v>
      </c>
      <c r="C45" s="47" cm="1">
        <f t="array" ref="C45">IF($I$2="Открытый тариф",
INDEX(GRID!$B$4:$BI$14,MATCH(C$7,GRID!$A$4:$A$14,0),MATCH(1,($U$2=GRID!$B$1:$BI$1)*(КАЛЕНДАРЬ!$O12=GRID!$B$3:$BI$3), 0)),
ROUNDUP(INDEX(GRID!$B$4:$BI$14,MATCH(C$7,GRID!$A$4:$A$14,0),MATCH(1,($U$2=GRID!$B$1:$BI$1)*(КАЛЕНДАРЬ!$O12=GRID!$B$3:$BI$3),0))*(1-GRID!$B$69),0))</f>
        <v>26000</v>
      </c>
      <c r="D45" s="48" cm="1">
        <f t="array" ref="D45">IF($I$2="Открытый тариф",
INDEX(GRID!$B$17:$BI$27,MATCH(C$7,GRID!$A$17:$A$27,0),MATCH(1,($U$2=GRID!$B$1:$BI$1)*(КАЛЕНДАРЬ!$O12=GRID!$B$3:$BI$3), 0)),
ROUNDUP(INDEX(GRID!$B$17:$BI$27,MATCH(C$7,GRID!$A$17:$A$27,0),MATCH(1,($U$2=GRID!$B$1:$BI$1)*(КАЛЕНДАРЬ!$O12=GRID!$B$3:$BI$3), 0))*(1-GRID!$B$69),0))</f>
        <v>26000</v>
      </c>
      <c r="E45" s="47" cm="1">
        <f t="array" ref="E45">IF($I$2="Открытый тариф",
INDEX(GRID!$B$4:$BI$14,MATCH(E$7,GRID!$A$4:$A$14,0),MATCH(1,($U$2=GRID!$B$1:$BI$1)*(КАЛЕНДАРЬ!$O12=GRID!$B$3:$BI$3), 0)),
ROUNDUP(INDEX(GRID!$B$4:$BI$14,MATCH(E$7,GRID!$A$4:$A$14,0),MATCH(1,($U$2=GRID!$B$1:$BI$1)*(КАЛЕНДАРЬ!$O12=GRID!$B$3:$BI$3),0))*(1-GRID!$B$69),0))</f>
        <v>29100</v>
      </c>
      <c r="F45" s="48" cm="1">
        <f t="array" ref="F45">IF($I$2="Открытый тариф",
INDEX(GRID!$B$17:$BI$27,MATCH(E$7,GRID!$A$17:$A$27,0),MATCH(1,($U$2=GRID!$B$1:$BI$1)*(КАЛЕНДАРЬ!$O12=GRID!$B$3:$BI$3), 0)),
ROUNDUP(INDEX(GRID!$B$17:$BI$27,MATCH(E$7,GRID!$A$17:$A$27,0),MATCH(1,($U$2=GRID!$B$1:$BI$1)*(КАЛЕНДАРЬ!$O12=GRID!$B$3:$BI$3), 0))*(1-GRID!$B$69),0))</f>
        <v>29100</v>
      </c>
      <c r="G45" s="47" t="e" cm="1">
        <f t="array" ref="G45">IF($I$2="Открытый тариф",
INDEX(GRID!$B$4:$BI$14,MATCH(G$7,GRID!$A$4:$A$14,0),MATCH(1,($U$2=GRID!$B$1:$BI$1)*(КАЛЕНДАРЬ!$O12=GRID!$B$3:$BI$3), 0)),
ROUNDUP(INDEX(GRID!$B$4:$BI$14,MATCH(G$7,GRID!$A$4:$A$14,0),MATCH(1,($U$2=GRID!$B$1:$BI$1)*(КАЛЕНДАРЬ!$O12=GRID!$B$3:$BI$3),0))*(1-GRID!$B$69),0))</f>
        <v>#N/A</v>
      </c>
      <c r="H45" s="48" t="e" cm="1">
        <f t="array" ref="H45">IF($I$2="Открытый тариф",
INDEX(GRID!$B$17:$BI$27,MATCH(G$7,GRID!$A$17:$A$27,0),MATCH(1,($U$2=GRID!$B$1:$BI$1)*(КАЛЕНДАРЬ!$O12=GRID!$B$3:$BI$3), 0)),
ROUNDUP(INDEX(GRID!$B$17:$BI$27,MATCH(G$7,GRID!$A$17:$A$27,0),MATCH(1,($U$2=GRID!$B$1:$BI$1)*(КАЛЕНДАРЬ!$O12=GRID!$B$3:$BI$3), 0))*(1-GRID!$B$69),0))</f>
        <v>#N/A</v>
      </c>
      <c r="I45" s="47" t="e" cm="1">
        <f t="array" ref="I45">IF($I$2="Открытый тариф",
INDEX(GRID!$B$4:$BI$14,MATCH(I$7,GRID!$A$4:$A$14,0),MATCH(1,($U$2=GRID!$B$1:$BI$1)*(КАЛЕНДАРЬ!$O12=GRID!$B$3:$BI$3), 0)),
ROUNDUP(INDEX(GRID!$B$4:$BI$14,MATCH(I$7,GRID!$A$4:$A$14,0),MATCH(1,($U$2=GRID!$B$1:$BI$1)*(КАЛЕНДАРЬ!$O12=GRID!$B$3:$BI$3),0))*(1-GRID!$B$69),0))</f>
        <v>#N/A</v>
      </c>
      <c r="J45" s="48" t="e" cm="1">
        <f t="array" ref="J45">IF($I$2="Открытый тариф",
INDEX(GRID!$B$17:$BI$27,MATCH(I$7,GRID!$A$17:$A$27,0),MATCH(1,($U$2=GRID!$B$1:$BI$1)*(КАЛЕНДАРЬ!$O12=GRID!$B$3:$BI$3), 0)),
ROUNDUP(INDEX(GRID!$B$17:$BI$27,MATCH(I$7,GRID!$A$17:$A$27,0),MATCH(1,($U$2=GRID!$B$1:$BI$1)*(КАЛЕНДАРЬ!$O12=GRID!$B$3:$BI$3), 0))*(1-GRID!$B$69),0))</f>
        <v>#N/A</v>
      </c>
      <c r="K45" s="47" cm="1">
        <f t="array" ref="K45">IF($I$2="Открытый тариф",
INDEX(GRID!$B$4:$BI$14,MATCH(K$7,GRID!$A$4:$A$14,0),MATCH(1,($U$2=GRID!$B$1:$BI$1)*(КАЛЕНДАРЬ!$O12=GRID!$B$3:$BI$3), 0)),
ROUNDUP(INDEX(GRID!$B$4:$BI$14,MATCH(K$7,GRID!$A$4:$A$14,0),MATCH(1,($U$2=GRID!$B$1:$BI$1)*(КАЛЕНДАРЬ!$O12=GRID!$B$3:$BI$3),0))*(1-GRID!$B$69),0))</f>
        <v>40800</v>
      </c>
      <c r="L45" s="48" cm="1">
        <f t="array" ref="L45">IF($I$2="Открытый тариф",
INDEX(GRID!$B$17:$BI$27,MATCH(K$7,GRID!$A$17:$A$27,0),MATCH(1,($U$2=GRID!$B$1:$BI$1)*(КАЛЕНДАРЬ!$O12=GRID!$B$3:$BI$3), 0)),
ROUNDUP(INDEX(GRID!$B$17:$BI$27,MATCH(K$7,GRID!$A$17:$A$27,0),MATCH(1,($U$2=GRID!$B$1:$BI$1)*(КАЛЕНДАРЬ!$O12=GRID!$B$3:$BI$3), 0))*(1-GRID!$B$69),0))</f>
        <v>40800</v>
      </c>
      <c r="M45" s="47" cm="1">
        <f t="array" ref="M45">IF($I$2="Открытый тариф",
INDEX(GRID!$B$4:$BI$14,MATCH(M$7,GRID!$A$4:$A$14,0),MATCH(1,($U$2=GRID!$B$1:$BI$1)*(КАЛЕНДАРЬ!$O12=GRID!$B$3:$BI$3), 0)),
ROUNDUP(INDEX(GRID!$B$4:$BI$14,MATCH(M$7,GRID!$A$4:$A$14,0),MATCH(1,($U$2=GRID!$B$1:$BI$1)*(КАЛЕНДАРЬ!$O12=GRID!$B$3:$BI$3),0))*(1-GRID!$B$69),0))</f>
        <v>45600</v>
      </c>
      <c r="N45" s="48" cm="1">
        <f t="array" ref="N45">IF($I$2="Открытый тариф",
INDEX(GRID!$B$17:$BI$27,MATCH(M$7,GRID!$A$17:$A$27,0),MATCH(1,($U$2=GRID!$B$1:$BI$1)*(КАЛЕНДАРЬ!$O12=GRID!$B$3:$BI$3), 0)),
ROUNDUP(INDEX(GRID!$B$17:$BI$27,MATCH(M$7,GRID!$A$17:$A$27,0),MATCH(1,($U$2=GRID!$B$1:$BI$1)*(КАЛЕНДАРЬ!$O12=GRID!$B$3:$BI$3), 0))*(1-GRID!$B$69),0))</f>
        <v>45600</v>
      </c>
      <c r="O45" s="49" t="s">
        <v>101</v>
      </c>
      <c r="P45" s="49" t="s">
        <v>101</v>
      </c>
      <c r="Q45" s="49" t="s">
        <v>101</v>
      </c>
      <c r="R45" s="49" t="s">
        <v>101</v>
      </c>
      <c r="S45" s="49" t="s">
        <v>101</v>
      </c>
      <c r="T45" s="49" t="s">
        <v>101</v>
      </c>
      <c r="U45" s="49" t="s">
        <v>101</v>
      </c>
      <c r="V45" s="49" t="s">
        <v>101</v>
      </c>
      <c r="W45" s="49" t="s">
        <v>101</v>
      </c>
      <c r="X45" s="49" t="s">
        <v>101</v>
      </c>
      <c r="Y45" s="146"/>
    </row>
    <row r="46" spans="1:25" ht="12.75" hidden="1" customHeight="1" x14ac:dyDescent="0.2">
      <c r="A46" s="117" t="s">
        <v>44</v>
      </c>
      <c r="B46" s="117">
        <v>10</v>
      </c>
      <c r="C46" s="47" cm="1">
        <f t="array" ref="C46">IF($I$2="Открытый тариф",
INDEX(GRID!$B$4:$BI$14,MATCH(C$7,GRID!$A$4:$A$14,0),MATCH(1,($U$2=GRID!$B$1:$BI$1)*(КАЛЕНДАРЬ!$O13=GRID!$B$3:$BI$3), 0)),
ROUNDUP(INDEX(GRID!$B$4:$BI$14,MATCH(C$7,GRID!$A$4:$A$14,0),MATCH(1,($U$2=GRID!$B$1:$BI$1)*(КАЛЕНДАРЬ!$O13=GRID!$B$3:$BI$3),0))*(1-GRID!$B$69),0))</f>
        <v>23000</v>
      </c>
      <c r="D46" s="48" cm="1">
        <f t="array" ref="D46">IF($I$2="Открытый тариф",
INDEX(GRID!$B$17:$BI$27,MATCH(C$7,GRID!$A$17:$A$27,0),MATCH(1,($U$2=GRID!$B$1:$BI$1)*(КАЛЕНДАРЬ!$O13=GRID!$B$3:$BI$3), 0)),
ROUNDUP(INDEX(GRID!$B$17:$BI$27,MATCH(C$7,GRID!$A$17:$A$27,0),MATCH(1,($U$2=GRID!$B$1:$BI$1)*(КАЛЕНДАРЬ!$O13=GRID!$B$3:$BI$3), 0))*(1-GRID!$B$69),0))</f>
        <v>23000</v>
      </c>
      <c r="E46" s="47" cm="1">
        <f t="array" ref="E46">IF($I$2="Открытый тариф",
INDEX(GRID!$B$4:$BI$14,MATCH(E$7,GRID!$A$4:$A$14,0),MATCH(1,($U$2=GRID!$B$1:$BI$1)*(КАЛЕНДАРЬ!$O13=GRID!$B$3:$BI$3), 0)),
ROUNDUP(INDEX(GRID!$B$4:$BI$14,MATCH(E$7,GRID!$A$4:$A$14,0),MATCH(1,($U$2=GRID!$B$1:$BI$1)*(КАЛЕНДАРЬ!$O13=GRID!$B$3:$BI$3),0))*(1-GRID!$B$69),0))</f>
        <v>25700</v>
      </c>
      <c r="F46" s="48" cm="1">
        <f t="array" ref="F46">IF($I$2="Открытый тариф",
INDEX(GRID!$B$17:$BI$27,MATCH(E$7,GRID!$A$17:$A$27,0),MATCH(1,($U$2=GRID!$B$1:$BI$1)*(КАЛЕНДАРЬ!$O13=GRID!$B$3:$BI$3), 0)),
ROUNDUP(INDEX(GRID!$B$17:$BI$27,MATCH(E$7,GRID!$A$17:$A$27,0),MATCH(1,($U$2=GRID!$B$1:$BI$1)*(КАЛЕНДАРЬ!$O13=GRID!$B$3:$BI$3), 0))*(1-GRID!$B$69),0))</f>
        <v>25700</v>
      </c>
      <c r="G46" s="47" t="e" cm="1">
        <f t="array" ref="G46">IF($I$2="Открытый тариф",
INDEX(GRID!$B$4:$BI$14,MATCH(G$7,GRID!$A$4:$A$14,0),MATCH(1,($U$2=GRID!$B$1:$BI$1)*(КАЛЕНДАРЬ!$O13=GRID!$B$3:$BI$3), 0)),
ROUNDUP(INDEX(GRID!$B$4:$BI$14,MATCH(G$7,GRID!$A$4:$A$14,0),MATCH(1,($U$2=GRID!$B$1:$BI$1)*(КАЛЕНДАРЬ!$O13=GRID!$B$3:$BI$3),0))*(1-GRID!$B$69),0))</f>
        <v>#N/A</v>
      </c>
      <c r="H46" s="48" t="e" cm="1">
        <f t="array" ref="H46">IF($I$2="Открытый тариф",
INDEX(GRID!$B$17:$BI$27,MATCH(G$7,GRID!$A$17:$A$27,0),MATCH(1,($U$2=GRID!$B$1:$BI$1)*(КАЛЕНДАРЬ!$O13=GRID!$B$3:$BI$3), 0)),
ROUNDUP(INDEX(GRID!$B$17:$BI$27,MATCH(G$7,GRID!$A$17:$A$27,0),MATCH(1,($U$2=GRID!$B$1:$BI$1)*(КАЛЕНДАРЬ!$O13=GRID!$B$3:$BI$3), 0))*(1-GRID!$B$69),0))</f>
        <v>#N/A</v>
      </c>
      <c r="I46" s="47" t="e" cm="1">
        <f t="array" ref="I46">IF($I$2="Открытый тариф",
INDEX(GRID!$B$4:$BI$14,MATCH(I$7,GRID!$A$4:$A$14,0),MATCH(1,($U$2=GRID!$B$1:$BI$1)*(КАЛЕНДАРЬ!$O13=GRID!$B$3:$BI$3), 0)),
ROUNDUP(INDEX(GRID!$B$4:$BI$14,MATCH(I$7,GRID!$A$4:$A$14,0),MATCH(1,($U$2=GRID!$B$1:$BI$1)*(КАЛЕНДАРЬ!$O13=GRID!$B$3:$BI$3),0))*(1-GRID!$B$69),0))</f>
        <v>#N/A</v>
      </c>
      <c r="J46" s="48" t="e" cm="1">
        <f t="array" ref="J46">IF($I$2="Открытый тариф",
INDEX(GRID!$B$17:$BI$27,MATCH(I$7,GRID!$A$17:$A$27,0),MATCH(1,($U$2=GRID!$B$1:$BI$1)*(КАЛЕНДАРЬ!$O13=GRID!$B$3:$BI$3), 0)),
ROUNDUP(INDEX(GRID!$B$17:$BI$27,MATCH(I$7,GRID!$A$17:$A$27,0),MATCH(1,($U$2=GRID!$B$1:$BI$1)*(КАЛЕНДАРЬ!$O13=GRID!$B$3:$BI$3), 0))*(1-GRID!$B$69),0))</f>
        <v>#N/A</v>
      </c>
      <c r="K46" s="47" cm="1">
        <f t="array" ref="K46">IF($I$2="Открытый тариф",
INDEX(GRID!$B$4:$BI$14,MATCH(K$7,GRID!$A$4:$A$14,0),MATCH(1,($U$2=GRID!$B$1:$BI$1)*(КАЛЕНДАРЬ!$O13=GRID!$B$3:$BI$3), 0)),
ROUNDUP(INDEX(GRID!$B$4:$BI$14,MATCH(K$7,GRID!$A$4:$A$14,0),MATCH(1,($U$2=GRID!$B$1:$BI$1)*(КАЛЕНДАРЬ!$O13=GRID!$B$3:$BI$3),0))*(1-GRID!$B$69),0))</f>
        <v>35600</v>
      </c>
      <c r="L46" s="48" cm="1">
        <f t="array" ref="L46">IF($I$2="Открытый тариф",
INDEX(GRID!$B$17:$BI$27,MATCH(K$7,GRID!$A$17:$A$27,0),MATCH(1,($U$2=GRID!$B$1:$BI$1)*(КАЛЕНДАРЬ!$O13=GRID!$B$3:$BI$3), 0)),
ROUNDUP(INDEX(GRID!$B$17:$BI$27,MATCH(K$7,GRID!$A$17:$A$27,0),MATCH(1,($U$2=GRID!$B$1:$BI$1)*(КАЛЕНДАРЬ!$O13=GRID!$B$3:$BI$3), 0))*(1-GRID!$B$69),0))</f>
        <v>35600</v>
      </c>
      <c r="M46" s="47" cm="1">
        <f t="array" ref="M46">IF($I$2="Открытый тариф",
INDEX(GRID!$B$4:$BI$14,MATCH(M$7,GRID!$A$4:$A$14,0),MATCH(1,($U$2=GRID!$B$1:$BI$1)*(КАЛЕНДАРЬ!$O13=GRID!$B$3:$BI$3), 0)),
ROUNDUP(INDEX(GRID!$B$4:$BI$14,MATCH(M$7,GRID!$A$4:$A$14,0),MATCH(1,($U$2=GRID!$B$1:$BI$1)*(КАЛЕНДАРЬ!$O13=GRID!$B$3:$BI$3),0))*(1-GRID!$B$69),0))</f>
        <v>39700</v>
      </c>
      <c r="N46" s="48" cm="1">
        <f t="array" ref="N46">IF($I$2="Открытый тариф",
INDEX(GRID!$B$17:$BI$27,MATCH(M$7,GRID!$A$17:$A$27,0),MATCH(1,($U$2=GRID!$B$1:$BI$1)*(КАЛЕНДАРЬ!$O13=GRID!$B$3:$BI$3), 0)),
ROUNDUP(INDEX(GRID!$B$17:$BI$27,MATCH(M$7,GRID!$A$17:$A$27,0),MATCH(1,($U$2=GRID!$B$1:$BI$1)*(КАЛЕНДАРЬ!$O13=GRID!$B$3:$BI$3), 0))*(1-GRID!$B$69),0))</f>
        <v>39700</v>
      </c>
      <c r="O46" s="49" t="s">
        <v>101</v>
      </c>
      <c r="P46" s="49" t="s">
        <v>101</v>
      </c>
      <c r="Q46" s="49" t="s">
        <v>101</v>
      </c>
      <c r="R46" s="49" t="s">
        <v>101</v>
      </c>
      <c r="S46" s="49" t="s">
        <v>101</v>
      </c>
      <c r="T46" s="49" t="s">
        <v>101</v>
      </c>
      <c r="U46" s="49" t="s">
        <v>101</v>
      </c>
      <c r="V46" s="49" t="s">
        <v>101</v>
      </c>
      <c r="W46" s="49" t="s">
        <v>101</v>
      </c>
      <c r="X46" s="49" t="s">
        <v>101</v>
      </c>
      <c r="Y46" s="146"/>
    </row>
    <row r="47" spans="1:25" ht="12.75" hidden="1" customHeight="1" x14ac:dyDescent="0.2">
      <c r="A47" s="117" t="s">
        <v>45</v>
      </c>
      <c r="B47" s="117">
        <v>11</v>
      </c>
      <c r="C47" s="47" cm="1">
        <f t="array" ref="C47">IF($I$2="Открытый тариф",
INDEX(GRID!$B$4:$BI$14,MATCH(C$7,GRID!$A$4:$A$14,0),MATCH(1,($U$2=GRID!$B$1:$BI$1)*(КАЛЕНДАРЬ!$O14=GRID!$B$3:$BI$3), 0)),
ROUNDUP(INDEX(GRID!$B$4:$BI$14,MATCH(C$7,GRID!$A$4:$A$14,0),MATCH(1,($U$2=GRID!$B$1:$BI$1)*(КАЛЕНДАРЬ!$O14=GRID!$B$3:$BI$3),0))*(1-GRID!$B$69),0))</f>
        <v>17500</v>
      </c>
      <c r="D47" s="48" cm="1">
        <f t="array" ref="D47">IF($I$2="Открытый тариф",
INDEX(GRID!$B$17:$BI$27,MATCH(C$7,GRID!$A$17:$A$27,0),MATCH(1,($U$2=GRID!$B$1:$BI$1)*(КАЛЕНДАРЬ!$O14=GRID!$B$3:$BI$3), 0)),
ROUNDUP(INDEX(GRID!$B$17:$BI$27,MATCH(C$7,GRID!$A$17:$A$27,0),MATCH(1,($U$2=GRID!$B$1:$BI$1)*(КАЛЕНДАРЬ!$O14=GRID!$B$3:$BI$3), 0))*(1-GRID!$B$69),0))</f>
        <v>17500</v>
      </c>
      <c r="E47" s="47" cm="1">
        <f t="array" ref="E47">IF($I$2="Открытый тариф",
INDEX(GRID!$B$4:$BI$14,MATCH(E$7,GRID!$A$4:$A$14,0),MATCH(1,($U$2=GRID!$B$1:$BI$1)*(КАЛЕНДАРЬ!$O14=GRID!$B$3:$BI$3), 0)),
ROUNDUP(INDEX(GRID!$B$4:$BI$14,MATCH(E$7,GRID!$A$4:$A$14,0),MATCH(1,($U$2=GRID!$B$1:$BI$1)*(КАЛЕНДАРЬ!$O14=GRID!$B$3:$BI$3),0))*(1-GRID!$B$69),0))</f>
        <v>19400</v>
      </c>
      <c r="F47" s="48" cm="1">
        <f t="array" ref="F47">IF($I$2="Открытый тариф",
INDEX(GRID!$B$17:$BI$27,MATCH(E$7,GRID!$A$17:$A$27,0),MATCH(1,($U$2=GRID!$B$1:$BI$1)*(КАЛЕНДАРЬ!$O14=GRID!$B$3:$BI$3), 0)),
ROUNDUP(INDEX(GRID!$B$17:$BI$27,MATCH(E$7,GRID!$A$17:$A$27,0),MATCH(1,($U$2=GRID!$B$1:$BI$1)*(КАЛЕНДАРЬ!$O14=GRID!$B$3:$BI$3), 0))*(1-GRID!$B$69),0))</f>
        <v>19400</v>
      </c>
      <c r="G47" s="47" t="e" cm="1">
        <f t="array" ref="G47">IF($I$2="Открытый тариф",
INDEX(GRID!$B$4:$BI$14,MATCH(G$7,GRID!$A$4:$A$14,0),MATCH(1,($U$2=GRID!$B$1:$BI$1)*(КАЛЕНДАРЬ!$O14=GRID!$B$3:$BI$3), 0)),
ROUNDUP(INDEX(GRID!$B$4:$BI$14,MATCH(G$7,GRID!$A$4:$A$14,0),MATCH(1,($U$2=GRID!$B$1:$BI$1)*(КАЛЕНДАРЬ!$O14=GRID!$B$3:$BI$3),0))*(1-GRID!$B$69),0))</f>
        <v>#N/A</v>
      </c>
      <c r="H47" s="48" t="e" cm="1">
        <f t="array" ref="H47">IF($I$2="Открытый тариф",
INDEX(GRID!$B$17:$BI$27,MATCH(G$7,GRID!$A$17:$A$27,0),MATCH(1,($U$2=GRID!$B$1:$BI$1)*(КАЛЕНДАРЬ!$O14=GRID!$B$3:$BI$3), 0)),
ROUNDUP(INDEX(GRID!$B$17:$BI$27,MATCH(G$7,GRID!$A$17:$A$27,0),MATCH(1,($U$2=GRID!$B$1:$BI$1)*(КАЛЕНДАРЬ!$O14=GRID!$B$3:$BI$3), 0))*(1-GRID!$B$69),0))</f>
        <v>#N/A</v>
      </c>
      <c r="I47" s="47" t="e" cm="1">
        <f t="array" ref="I47">IF($I$2="Открытый тариф",
INDEX(GRID!$B$4:$BI$14,MATCH(I$7,GRID!$A$4:$A$14,0),MATCH(1,($U$2=GRID!$B$1:$BI$1)*(КАЛЕНДАРЬ!$O14=GRID!$B$3:$BI$3), 0)),
ROUNDUP(INDEX(GRID!$B$4:$BI$14,MATCH(I$7,GRID!$A$4:$A$14,0),MATCH(1,($U$2=GRID!$B$1:$BI$1)*(КАЛЕНДАРЬ!$O14=GRID!$B$3:$BI$3),0))*(1-GRID!$B$69),0))</f>
        <v>#N/A</v>
      </c>
      <c r="J47" s="48" t="e" cm="1">
        <f t="array" ref="J47">IF($I$2="Открытый тариф",
INDEX(GRID!$B$17:$BI$27,MATCH(I$7,GRID!$A$17:$A$27,0),MATCH(1,($U$2=GRID!$B$1:$BI$1)*(КАЛЕНДАРЬ!$O14=GRID!$B$3:$BI$3), 0)),
ROUNDUP(INDEX(GRID!$B$17:$BI$27,MATCH(I$7,GRID!$A$17:$A$27,0),MATCH(1,($U$2=GRID!$B$1:$BI$1)*(КАЛЕНДАРЬ!$O14=GRID!$B$3:$BI$3), 0))*(1-GRID!$B$69),0))</f>
        <v>#N/A</v>
      </c>
      <c r="K47" s="47" cm="1">
        <f t="array" ref="K47">IF($I$2="Открытый тариф",
INDEX(GRID!$B$4:$BI$14,MATCH(K$7,GRID!$A$4:$A$14,0),MATCH(1,($U$2=GRID!$B$1:$BI$1)*(КАЛЕНДАРЬ!$O14=GRID!$B$3:$BI$3), 0)),
ROUNDUP(INDEX(GRID!$B$4:$BI$14,MATCH(K$7,GRID!$A$4:$A$14,0),MATCH(1,($U$2=GRID!$B$1:$BI$1)*(КАЛЕНДАРЬ!$O14=GRID!$B$3:$BI$3),0))*(1-GRID!$B$69),0))</f>
        <v>26100</v>
      </c>
      <c r="L47" s="48" cm="1">
        <f t="array" ref="L47">IF($I$2="Открытый тариф",
INDEX(GRID!$B$17:$BI$27,MATCH(K$7,GRID!$A$17:$A$27,0),MATCH(1,($U$2=GRID!$B$1:$BI$1)*(КАЛЕНДАРЬ!$O14=GRID!$B$3:$BI$3), 0)),
ROUNDUP(INDEX(GRID!$B$17:$BI$27,MATCH(K$7,GRID!$A$17:$A$27,0),MATCH(1,($U$2=GRID!$B$1:$BI$1)*(КАЛЕНДАРЬ!$O14=GRID!$B$3:$BI$3), 0))*(1-GRID!$B$69),0))</f>
        <v>26100</v>
      </c>
      <c r="M47" s="47" cm="1">
        <f t="array" ref="M47">IF($I$2="Открытый тариф",
INDEX(GRID!$B$4:$BI$14,MATCH(M$7,GRID!$A$4:$A$14,0),MATCH(1,($U$2=GRID!$B$1:$BI$1)*(КАЛЕНДАРЬ!$O14=GRID!$B$3:$BI$3), 0)),
ROUNDUP(INDEX(GRID!$B$4:$BI$14,MATCH(M$7,GRID!$A$4:$A$14,0),MATCH(1,($U$2=GRID!$B$1:$BI$1)*(КАЛЕНДАРЬ!$O14=GRID!$B$3:$BI$3),0))*(1-GRID!$B$69),0))</f>
        <v>28800</v>
      </c>
      <c r="N47" s="48" cm="1">
        <f t="array" ref="N47">IF($I$2="Открытый тариф",
INDEX(GRID!$B$17:$BI$27,MATCH(M$7,GRID!$A$17:$A$27,0),MATCH(1,($U$2=GRID!$B$1:$BI$1)*(КАЛЕНДАРЬ!$O14=GRID!$B$3:$BI$3), 0)),
ROUNDUP(INDEX(GRID!$B$17:$BI$27,MATCH(M$7,GRID!$A$17:$A$27,0),MATCH(1,($U$2=GRID!$B$1:$BI$1)*(КАЛЕНДАРЬ!$O14=GRID!$B$3:$BI$3), 0))*(1-GRID!$B$69),0))</f>
        <v>28800</v>
      </c>
      <c r="O47" s="49" t="s">
        <v>101</v>
      </c>
      <c r="P47" s="49" t="s">
        <v>101</v>
      </c>
      <c r="Q47" s="49" t="s">
        <v>101</v>
      </c>
      <c r="R47" s="49" t="s">
        <v>101</v>
      </c>
      <c r="S47" s="49" t="s">
        <v>101</v>
      </c>
      <c r="T47" s="49" t="s">
        <v>101</v>
      </c>
      <c r="U47" s="49" t="s">
        <v>101</v>
      </c>
      <c r="V47" s="49" t="s">
        <v>101</v>
      </c>
      <c r="W47" s="49" t="s">
        <v>101</v>
      </c>
      <c r="X47" s="49" t="s">
        <v>101</v>
      </c>
      <c r="Y47" s="146"/>
    </row>
    <row r="48" spans="1:25" ht="12.75" hidden="1" customHeight="1" x14ac:dyDescent="0.2">
      <c r="A48" s="117" t="s">
        <v>46</v>
      </c>
      <c r="B48" s="117">
        <v>12</v>
      </c>
      <c r="C48" s="47" cm="1">
        <f t="array" ref="C48">IF($I$2="Открытый тариф",
INDEX(GRID!$B$4:$BI$14,MATCH(C$7,GRID!$A$4:$A$14,0),MATCH(1,($U$2=GRID!$B$1:$BI$1)*(КАЛЕНДАРЬ!$O15=GRID!$B$3:$BI$3), 0)),
ROUNDUP(INDEX(GRID!$B$4:$BI$14,MATCH(C$7,GRID!$A$4:$A$14,0),MATCH(1,($U$2=GRID!$B$1:$BI$1)*(КАЛЕНДАРЬ!$O15=GRID!$B$3:$BI$3),0))*(1-GRID!$B$69),0))</f>
        <v>17500</v>
      </c>
      <c r="D48" s="48" cm="1">
        <f t="array" ref="D48">IF($I$2="Открытый тариф",
INDEX(GRID!$B$17:$BI$27,MATCH(C$7,GRID!$A$17:$A$27,0),MATCH(1,($U$2=GRID!$B$1:$BI$1)*(КАЛЕНДАРЬ!$O15=GRID!$B$3:$BI$3), 0)),
ROUNDUP(INDEX(GRID!$B$17:$BI$27,MATCH(C$7,GRID!$A$17:$A$27,0),MATCH(1,($U$2=GRID!$B$1:$BI$1)*(КАЛЕНДАРЬ!$O15=GRID!$B$3:$BI$3), 0))*(1-GRID!$B$69),0))</f>
        <v>17500</v>
      </c>
      <c r="E48" s="47" cm="1">
        <f t="array" ref="E48">IF($I$2="Открытый тариф",
INDEX(GRID!$B$4:$BI$14,MATCH(E$7,GRID!$A$4:$A$14,0),MATCH(1,($U$2=GRID!$B$1:$BI$1)*(КАЛЕНДАРЬ!$O15=GRID!$B$3:$BI$3), 0)),
ROUNDUP(INDEX(GRID!$B$4:$BI$14,MATCH(E$7,GRID!$A$4:$A$14,0),MATCH(1,($U$2=GRID!$B$1:$BI$1)*(КАЛЕНДАРЬ!$O15=GRID!$B$3:$BI$3),0))*(1-GRID!$B$69),0))</f>
        <v>19400</v>
      </c>
      <c r="F48" s="48" cm="1">
        <f t="array" ref="F48">IF($I$2="Открытый тариф",
INDEX(GRID!$B$17:$BI$27,MATCH(E$7,GRID!$A$17:$A$27,0),MATCH(1,($U$2=GRID!$B$1:$BI$1)*(КАЛЕНДАРЬ!$O15=GRID!$B$3:$BI$3), 0)),
ROUNDUP(INDEX(GRID!$B$17:$BI$27,MATCH(E$7,GRID!$A$17:$A$27,0),MATCH(1,($U$2=GRID!$B$1:$BI$1)*(КАЛЕНДАРЬ!$O15=GRID!$B$3:$BI$3), 0))*(1-GRID!$B$69),0))</f>
        <v>19400</v>
      </c>
      <c r="G48" s="47" t="e" cm="1">
        <f t="array" ref="G48">IF($I$2="Открытый тариф",
INDEX(GRID!$B$4:$BI$14,MATCH(G$7,GRID!$A$4:$A$14,0),MATCH(1,($U$2=GRID!$B$1:$BI$1)*(КАЛЕНДАРЬ!$O15=GRID!$B$3:$BI$3), 0)),
ROUNDUP(INDEX(GRID!$B$4:$BI$14,MATCH(G$7,GRID!$A$4:$A$14,0),MATCH(1,($U$2=GRID!$B$1:$BI$1)*(КАЛЕНДАРЬ!$O15=GRID!$B$3:$BI$3),0))*(1-GRID!$B$69),0))</f>
        <v>#N/A</v>
      </c>
      <c r="H48" s="48" t="e" cm="1">
        <f t="array" ref="H48">IF($I$2="Открытый тариф",
INDEX(GRID!$B$17:$BI$27,MATCH(G$7,GRID!$A$17:$A$27,0),MATCH(1,($U$2=GRID!$B$1:$BI$1)*(КАЛЕНДАРЬ!$O15=GRID!$B$3:$BI$3), 0)),
ROUNDUP(INDEX(GRID!$B$17:$BI$27,MATCH(G$7,GRID!$A$17:$A$27,0),MATCH(1,($U$2=GRID!$B$1:$BI$1)*(КАЛЕНДАРЬ!$O15=GRID!$B$3:$BI$3), 0))*(1-GRID!$B$69),0))</f>
        <v>#N/A</v>
      </c>
      <c r="I48" s="47" t="e" cm="1">
        <f t="array" ref="I48">IF($I$2="Открытый тариф",
INDEX(GRID!$B$4:$BI$14,MATCH(I$7,GRID!$A$4:$A$14,0),MATCH(1,($U$2=GRID!$B$1:$BI$1)*(КАЛЕНДАРЬ!$O15=GRID!$B$3:$BI$3), 0)),
ROUNDUP(INDEX(GRID!$B$4:$BI$14,MATCH(I$7,GRID!$A$4:$A$14,0),MATCH(1,($U$2=GRID!$B$1:$BI$1)*(КАЛЕНДАРЬ!$O15=GRID!$B$3:$BI$3),0))*(1-GRID!$B$69),0))</f>
        <v>#N/A</v>
      </c>
      <c r="J48" s="48" t="e" cm="1">
        <f t="array" ref="J48">IF($I$2="Открытый тариф",
INDEX(GRID!$B$17:$BI$27,MATCH(I$7,GRID!$A$17:$A$27,0),MATCH(1,($U$2=GRID!$B$1:$BI$1)*(КАЛЕНДАРЬ!$O15=GRID!$B$3:$BI$3), 0)),
ROUNDUP(INDEX(GRID!$B$17:$BI$27,MATCH(I$7,GRID!$A$17:$A$27,0),MATCH(1,($U$2=GRID!$B$1:$BI$1)*(КАЛЕНДАРЬ!$O15=GRID!$B$3:$BI$3), 0))*(1-GRID!$B$69),0))</f>
        <v>#N/A</v>
      </c>
      <c r="K48" s="47" cm="1">
        <f t="array" ref="K48">IF($I$2="Открытый тариф",
INDEX(GRID!$B$4:$BI$14,MATCH(K$7,GRID!$A$4:$A$14,0),MATCH(1,($U$2=GRID!$B$1:$BI$1)*(КАЛЕНДАРЬ!$O15=GRID!$B$3:$BI$3), 0)),
ROUNDUP(INDEX(GRID!$B$4:$BI$14,MATCH(K$7,GRID!$A$4:$A$14,0),MATCH(1,($U$2=GRID!$B$1:$BI$1)*(КАЛЕНДАРЬ!$O15=GRID!$B$3:$BI$3),0))*(1-GRID!$B$69),0))</f>
        <v>26100</v>
      </c>
      <c r="L48" s="48" cm="1">
        <f t="array" ref="L48">IF($I$2="Открытый тариф",
INDEX(GRID!$B$17:$BI$27,MATCH(K$7,GRID!$A$17:$A$27,0),MATCH(1,($U$2=GRID!$B$1:$BI$1)*(КАЛЕНДАРЬ!$O15=GRID!$B$3:$BI$3), 0)),
ROUNDUP(INDEX(GRID!$B$17:$BI$27,MATCH(K$7,GRID!$A$17:$A$27,0),MATCH(1,($U$2=GRID!$B$1:$BI$1)*(КАЛЕНДАРЬ!$O15=GRID!$B$3:$BI$3), 0))*(1-GRID!$B$69),0))</f>
        <v>26100</v>
      </c>
      <c r="M48" s="47" cm="1">
        <f t="array" ref="M48">IF($I$2="Открытый тариф",
INDEX(GRID!$B$4:$BI$14,MATCH(M$7,GRID!$A$4:$A$14,0),MATCH(1,($U$2=GRID!$B$1:$BI$1)*(КАЛЕНДАРЬ!$O15=GRID!$B$3:$BI$3), 0)),
ROUNDUP(INDEX(GRID!$B$4:$BI$14,MATCH(M$7,GRID!$A$4:$A$14,0),MATCH(1,($U$2=GRID!$B$1:$BI$1)*(КАЛЕНДАРЬ!$O15=GRID!$B$3:$BI$3),0))*(1-GRID!$B$69),0))</f>
        <v>28800</v>
      </c>
      <c r="N48" s="48" cm="1">
        <f t="array" ref="N48">IF($I$2="Открытый тариф",
INDEX(GRID!$B$17:$BI$27,MATCH(M$7,GRID!$A$17:$A$27,0),MATCH(1,($U$2=GRID!$B$1:$BI$1)*(КАЛЕНДАРЬ!$O15=GRID!$B$3:$BI$3), 0)),
ROUNDUP(INDEX(GRID!$B$17:$BI$27,MATCH(M$7,GRID!$A$17:$A$27,0),MATCH(1,($U$2=GRID!$B$1:$BI$1)*(КАЛЕНДАРЬ!$O15=GRID!$B$3:$BI$3), 0))*(1-GRID!$B$69),0))</f>
        <v>28800</v>
      </c>
      <c r="O48" s="49" t="s">
        <v>101</v>
      </c>
      <c r="P48" s="49" t="s">
        <v>101</v>
      </c>
      <c r="Q48" s="49" t="s">
        <v>101</v>
      </c>
      <c r="R48" s="49" t="s">
        <v>101</v>
      </c>
      <c r="S48" s="49" t="s">
        <v>101</v>
      </c>
      <c r="T48" s="49" t="s">
        <v>101</v>
      </c>
      <c r="U48" s="49" t="s">
        <v>101</v>
      </c>
      <c r="V48" s="49" t="s">
        <v>101</v>
      </c>
      <c r="W48" s="49" t="s">
        <v>101</v>
      </c>
      <c r="X48" s="49" t="s">
        <v>101</v>
      </c>
      <c r="Y48" s="146"/>
    </row>
    <row r="49" spans="1:25" ht="12.75" hidden="1" customHeight="1" x14ac:dyDescent="0.2">
      <c r="A49" s="117" t="s">
        <v>47</v>
      </c>
      <c r="B49" s="117">
        <v>13</v>
      </c>
      <c r="C49" s="47" cm="1">
        <f t="array" ref="C49">IF($I$2="Открытый тариф",
INDEX(GRID!$B$4:$BI$14,MATCH(C$7,GRID!$A$4:$A$14,0),MATCH(1,($U$2=GRID!$B$1:$BI$1)*(КАЛЕНДАРЬ!$O16=GRID!$B$3:$BI$3), 0)),
ROUNDUP(INDEX(GRID!$B$4:$BI$14,MATCH(C$7,GRID!$A$4:$A$14,0),MATCH(1,($U$2=GRID!$B$1:$BI$1)*(КАЛЕНДАРЬ!$O16=GRID!$B$3:$BI$3),0))*(1-GRID!$B$69),0))</f>
        <v>17500</v>
      </c>
      <c r="D49" s="48" cm="1">
        <f t="array" ref="D49">IF($I$2="Открытый тариф",
INDEX(GRID!$B$17:$BI$27,MATCH(C$7,GRID!$A$17:$A$27,0),MATCH(1,($U$2=GRID!$B$1:$BI$1)*(КАЛЕНДАРЬ!$O16=GRID!$B$3:$BI$3), 0)),
ROUNDUP(INDEX(GRID!$B$17:$BI$27,MATCH(C$7,GRID!$A$17:$A$27,0),MATCH(1,($U$2=GRID!$B$1:$BI$1)*(КАЛЕНДАРЬ!$O16=GRID!$B$3:$BI$3), 0))*(1-GRID!$B$69),0))</f>
        <v>17500</v>
      </c>
      <c r="E49" s="47" cm="1">
        <f t="array" ref="E49">IF($I$2="Открытый тариф",
INDEX(GRID!$B$4:$BI$14,MATCH(E$7,GRID!$A$4:$A$14,0),MATCH(1,($U$2=GRID!$B$1:$BI$1)*(КАЛЕНДАРЬ!$O16=GRID!$B$3:$BI$3), 0)),
ROUNDUP(INDEX(GRID!$B$4:$BI$14,MATCH(E$7,GRID!$A$4:$A$14,0),MATCH(1,($U$2=GRID!$B$1:$BI$1)*(КАЛЕНДАРЬ!$O16=GRID!$B$3:$BI$3),0))*(1-GRID!$B$69),0))</f>
        <v>19400</v>
      </c>
      <c r="F49" s="48" cm="1">
        <f t="array" ref="F49">IF($I$2="Открытый тариф",
INDEX(GRID!$B$17:$BI$27,MATCH(E$7,GRID!$A$17:$A$27,0),MATCH(1,($U$2=GRID!$B$1:$BI$1)*(КАЛЕНДАРЬ!$O16=GRID!$B$3:$BI$3), 0)),
ROUNDUP(INDEX(GRID!$B$17:$BI$27,MATCH(E$7,GRID!$A$17:$A$27,0),MATCH(1,($U$2=GRID!$B$1:$BI$1)*(КАЛЕНДАРЬ!$O16=GRID!$B$3:$BI$3), 0))*(1-GRID!$B$69),0))</f>
        <v>19400</v>
      </c>
      <c r="G49" s="47" t="e" cm="1">
        <f t="array" ref="G49">IF($I$2="Открытый тариф",
INDEX(GRID!$B$4:$BI$14,MATCH(G$7,GRID!$A$4:$A$14,0),MATCH(1,($U$2=GRID!$B$1:$BI$1)*(КАЛЕНДАРЬ!$O16=GRID!$B$3:$BI$3), 0)),
ROUNDUP(INDEX(GRID!$B$4:$BI$14,MATCH(G$7,GRID!$A$4:$A$14,0),MATCH(1,($U$2=GRID!$B$1:$BI$1)*(КАЛЕНДАРЬ!$O16=GRID!$B$3:$BI$3),0))*(1-GRID!$B$69),0))</f>
        <v>#N/A</v>
      </c>
      <c r="H49" s="48" t="e" cm="1">
        <f t="array" ref="H49">IF($I$2="Открытый тариф",
INDEX(GRID!$B$17:$BI$27,MATCH(G$7,GRID!$A$17:$A$27,0),MATCH(1,($U$2=GRID!$B$1:$BI$1)*(КАЛЕНДАРЬ!$O16=GRID!$B$3:$BI$3), 0)),
ROUNDUP(INDEX(GRID!$B$17:$BI$27,MATCH(G$7,GRID!$A$17:$A$27,0),MATCH(1,($U$2=GRID!$B$1:$BI$1)*(КАЛЕНДАРЬ!$O16=GRID!$B$3:$BI$3), 0))*(1-GRID!$B$69),0))</f>
        <v>#N/A</v>
      </c>
      <c r="I49" s="47" t="e" cm="1">
        <f t="array" ref="I49">IF($I$2="Открытый тариф",
INDEX(GRID!$B$4:$BI$14,MATCH(I$7,GRID!$A$4:$A$14,0),MATCH(1,($U$2=GRID!$B$1:$BI$1)*(КАЛЕНДАРЬ!$O16=GRID!$B$3:$BI$3), 0)),
ROUNDUP(INDEX(GRID!$B$4:$BI$14,MATCH(I$7,GRID!$A$4:$A$14,0),MATCH(1,($U$2=GRID!$B$1:$BI$1)*(КАЛЕНДАРЬ!$O16=GRID!$B$3:$BI$3),0))*(1-GRID!$B$69),0))</f>
        <v>#N/A</v>
      </c>
      <c r="J49" s="48" t="e" cm="1">
        <f t="array" ref="J49">IF($I$2="Открытый тариф",
INDEX(GRID!$B$17:$BI$27,MATCH(I$7,GRID!$A$17:$A$27,0),MATCH(1,($U$2=GRID!$B$1:$BI$1)*(КАЛЕНДАРЬ!$O16=GRID!$B$3:$BI$3), 0)),
ROUNDUP(INDEX(GRID!$B$17:$BI$27,MATCH(I$7,GRID!$A$17:$A$27,0),MATCH(1,($U$2=GRID!$B$1:$BI$1)*(КАЛЕНДАРЬ!$O16=GRID!$B$3:$BI$3), 0))*(1-GRID!$B$69),0))</f>
        <v>#N/A</v>
      </c>
      <c r="K49" s="47" cm="1">
        <f t="array" ref="K49">IF($I$2="Открытый тариф",
INDEX(GRID!$B$4:$BI$14,MATCH(K$7,GRID!$A$4:$A$14,0),MATCH(1,($U$2=GRID!$B$1:$BI$1)*(КАЛЕНДАРЬ!$O16=GRID!$B$3:$BI$3), 0)),
ROUNDUP(INDEX(GRID!$B$4:$BI$14,MATCH(K$7,GRID!$A$4:$A$14,0),MATCH(1,($U$2=GRID!$B$1:$BI$1)*(КАЛЕНДАРЬ!$O16=GRID!$B$3:$BI$3),0))*(1-GRID!$B$69),0))</f>
        <v>26100</v>
      </c>
      <c r="L49" s="48" cm="1">
        <f t="array" ref="L49">IF($I$2="Открытый тариф",
INDEX(GRID!$B$17:$BI$27,MATCH(K$7,GRID!$A$17:$A$27,0),MATCH(1,($U$2=GRID!$B$1:$BI$1)*(КАЛЕНДАРЬ!$O16=GRID!$B$3:$BI$3), 0)),
ROUNDUP(INDEX(GRID!$B$17:$BI$27,MATCH(K$7,GRID!$A$17:$A$27,0),MATCH(1,($U$2=GRID!$B$1:$BI$1)*(КАЛЕНДАРЬ!$O16=GRID!$B$3:$BI$3), 0))*(1-GRID!$B$69),0))</f>
        <v>26100</v>
      </c>
      <c r="M49" s="47" cm="1">
        <f t="array" ref="M49">IF($I$2="Открытый тариф",
INDEX(GRID!$B$4:$BI$14,MATCH(M$7,GRID!$A$4:$A$14,0),MATCH(1,($U$2=GRID!$B$1:$BI$1)*(КАЛЕНДАРЬ!$O16=GRID!$B$3:$BI$3), 0)),
ROUNDUP(INDEX(GRID!$B$4:$BI$14,MATCH(M$7,GRID!$A$4:$A$14,0),MATCH(1,($U$2=GRID!$B$1:$BI$1)*(КАЛЕНДАРЬ!$O16=GRID!$B$3:$BI$3),0))*(1-GRID!$B$69),0))</f>
        <v>28800</v>
      </c>
      <c r="N49" s="48" cm="1">
        <f t="array" ref="N49">IF($I$2="Открытый тариф",
INDEX(GRID!$B$17:$BI$27,MATCH(M$7,GRID!$A$17:$A$27,0),MATCH(1,($U$2=GRID!$B$1:$BI$1)*(КАЛЕНДАРЬ!$O16=GRID!$B$3:$BI$3), 0)),
ROUNDUP(INDEX(GRID!$B$17:$BI$27,MATCH(M$7,GRID!$A$17:$A$27,0),MATCH(1,($U$2=GRID!$B$1:$BI$1)*(КАЛЕНДАРЬ!$O16=GRID!$B$3:$BI$3), 0))*(1-GRID!$B$69),0))</f>
        <v>28800</v>
      </c>
      <c r="O49" s="49" t="s">
        <v>101</v>
      </c>
      <c r="P49" s="49" t="s">
        <v>101</v>
      </c>
      <c r="Q49" s="49" t="s">
        <v>101</v>
      </c>
      <c r="R49" s="49" t="s">
        <v>101</v>
      </c>
      <c r="S49" s="49" t="s">
        <v>101</v>
      </c>
      <c r="T49" s="49" t="s">
        <v>101</v>
      </c>
      <c r="U49" s="49" t="s">
        <v>101</v>
      </c>
      <c r="V49" s="49" t="s">
        <v>101</v>
      </c>
      <c r="W49" s="49" t="s">
        <v>101</v>
      </c>
      <c r="X49" s="49" t="s">
        <v>101</v>
      </c>
      <c r="Y49" s="146"/>
    </row>
    <row r="50" spans="1:25" ht="12.75" hidden="1" customHeight="1" x14ac:dyDescent="0.2">
      <c r="A50" s="117" t="s">
        <v>48</v>
      </c>
      <c r="B50" s="117">
        <v>14</v>
      </c>
      <c r="C50" s="47" cm="1">
        <f t="array" ref="C50">IF($I$2="Открытый тариф",
INDEX(GRID!$B$4:$BI$14,MATCH(C$7,GRID!$A$4:$A$14,0),MATCH(1,($U$2=GRID!$B$1:$BI$1)*(КАЛЕНДАРЬ!$O17=GRID!$B$3:$BI$3), 0)),
ROUNDUP(INDEX(GRID!$B$4:$BI$14,MATCH(C$7,GRID!$A$4:$A$14,0),MATCH(1,($U$2=GRID!$B$1:$BI$1)*(КАЛЕНДАРЬ!$O17=GRID!$B$3:$BI$3),0))*(1-GRID!$B$69),0))</f>
        <v>17500</v>
      </c>
      <c r="D50" s="48" cm="1">
        <f t="array" ref="D50">IF($I$2="Открытый тариф",
INDEX(GRID!$B$17:$BI$27,MATCH(C$7,GRID!$A$17:$A$27,0),MATCH(1,($U$2=GRID!$B$1:$BI$1)*(КАЛЕНДАРЬ!$O17=GRID!$B$3:$BI$3), 0)),
ROUNDUP(INDEX(GRID!$B$17:$BI$27,MATCH(C$7,GRID!$A$17:$A$27,0),MATCH(1,($U$2=GRID!$B$1:$BI$1)*(КАЛЕНДАРЬ!$O17=GRID!$B$3:$BI$3), 0))*(1-GRID!$B$69),0))</f>
        <v>17500</v>
      </c>
      <c r="E50" s="47" cm="1">
        <f t="array" ref="E50">IF($I$2="Открытый тариф",
INDEX(GRID!$B$4:$BI$14,MATCH(E$7,GRID!$A$4:$A$14,0),MATCH(1,($U$2=GRID!$B$1:$BI$1)*(КАЛЕНДАРЬ!$O17=GRID!$B$3:$BI$3), 0)),
ROUNDUP(INDEX(GRID!$B$4:$BI$14,MATCH(E$7,GRID!$A$4:$A$14,0),MATCH(1,($U$2=GRID!$B$1:$BI$1)*(КАЛЕНДАРЬ!$O17=GRID!$B$3:$BI$3),0))*(1-GRID!$B$69),0))</f>
        <v>19400</v>
      </c>
      <c r="F50" s="48" cm="1">
        <f t="array" ref="F50">IF($I$2="Открытый тариф",
INDEX(GRID!$B$17:$BI$27,MATCH(E$7,GRID!$A$17:$A$27,0),MATCH(1,($U$2=GRID!$B$1:$BI$1)*(КАЛЕНДАРЬ!$O17=GRID!$B$3:$BI$3), 0)),
ROUNDUP(INDEX(GRID!$B$17:$BI$27,MATCH(E$7,GRID!$A$17:$A$27,0),MATCH(1,($U$2=GRID!$B$1:$BI$1)*(КАЛЕНДАРЬ!$O17=GRID!$B$3:$BI$3), 0))*(1-GRID!$B$69),0))</f>
        <v>19400</v>
      </c>
      <c r="G50" s="47" t="e" cm="1">
        <f t="array" ref="G50">IF($I$2="Открытый тариф",
INDEX(GRID!$B$4:$BI$14,MATCH(G$7,GRID!$A$4:$A$14,0),MATCH(1,($U$2=GRID!$B$1:$BI$1)*(КАЛЕНДАРЬ!$O17=GRID!$B$3:$BI$3), 0)),
ROUNDUP(INDEX(GRID!$B$4:$BI$14,MATCH(G$7,GRID!$A$4:$A$14,0),MATCH(1,($U$2=GRID!$B$1:$BI$1)*(КАЛЕНДАРЬ!$O17=GRID!$B$3:$BI$3),0))*(1-GRID!$B$69),0))</f>
        <v>#N/A</v>
      </c>
      <c r="H50" s="48" t="e" cm="1">
        <f t="array" ref="H50">IF($I$2="Открытый тариф",
INDEX(GRID!$B$17:$BI$27,MATCH(G$7,GRID!$A$17:$A$27,0),MATCH(1,($U$2=GRID!$B$1:$BI$1)*(КАЛЕНДАРЬ!$O17=GRID!$B$3:$BI$3), 0)),
ROUNDUP(INDEX(GRID!$B$17:$BI$27,MATCH(G$7,GRID!$A$17:$A$27,0),MATCH(1,($U$2=GRID!$B$1:$BI$1)*(КАЛЕНДАРЬ!$O17=GRID!$B$3:$BI$3), 0))*(1-GRID!$B$69),0))</f>
        <v>#N/A</v>
      </c>
      <c r="I50" s="47" t="e" cm="1">
        <f t="array" ref="I50">IF($I$2="Открытый тариф",
INDEX(GRID!$B$4:$BI$14,MATCH(I$7,GRID!$A$4:$A$14,0),MATCH(1,($U$2=GRID!$B$1:$BI$1)*(КАЛЕНДАРЬ!$O17=GRID!$B$3:$BI$3), 0)),
ROUNDUP(INDEX(GRID!$B$4:$BI$14,MATCH(I$7,GRID!$A$4:$A$14,0),MATCH(1,($U$2=GRID!$B$1:$BI$1)*(КАЛЕНДАРЬ!$O17=GRID!$B$3:$BI$3),0))*(1-GRID!$B$69),0))</f>
        <v>#N/A</v>
      </c>
      <c r="J50" s="48" t="e" cm="1">
        <f t="array" ref="J50">IF($I$2="Открытый тариф",
INDEX(GRID!$B$17:$BI$27,MATCH(I$7,GRID!$A$17:$A$27,0),MATCH(1,($U$2=GRID!$B$1:$BI$1)*(КАЛЕНДАРЬ!$O17=GRID!$B$3:$BI$3), 0)),
ROUNDUP(INDEX(GRID!$B$17:$BI$27,MATCH(I$7,GRID!$A$17:$A$27,0),MATCH(1,($U$2=GRID!$B$1:$BI$1)*(КАЛЕНДАРЬ!$O17=GRID!$B$3:$BI$3), 0))*(1-GRID!$B$69),0))</f>
        <v>#N/A</v>
      </c>
      <c r="K50" s="47" cm="1">
        <f t="array" ref="K50">IF($I$2="Открытый тариф",
INDEX(GRID!$B$4:$BI$14,MATCH(K$7,GRID!$A$4:$A$14,0),MATCH(1,($U$2=GRID!$B$1:$BI$1)*(КАЛЕНДАРЬ!$O17=GRID!$B$3:$BI$3), 0)),
ROUNDUP(INDEX(GRID!$B$4:$BI$14,MATCH(K$7,GRID!$A$4:$A$14,0),MATCH(1,($U$2=GRID!$B$1:$BI$1)*(КАЛЕНДАРЬ!$O17=GRID!$B$3:$BI$3),0))*(1-GRID!$B$69),0))</f>
        <v>26100</v>
      </c>
      <c r="L50" s="48" cm="1">
        <f t="array" ref="L50">IF($I$2="Открытый тариф",
INDEX(GRID!$B$17:$BI$27,MATCH(K$7,GRID!$A$17:$A$27,0),MATCH(1,($U$2=GRID!$B$1:$BI$1)*(КАЛЕНДАРЬ!$O17=GRID!$B$3:$BI$3), 0)),
ROUNDUP(INDEX(GRID!$B$17:$BI$27,MATCH(K$7,GRID!$A$17:$A$27,0),MATCH(1,($U$2=GRID!$B$1:$BI$1)*(КАЛЕНДАРЬ!$O17=GRID!$B$3:$BI$3), 0))*(1-GRID!$B$69),0))</f>
        <v>26100</v>
      </c>
      <c r="M50" s="47" cm="1">
        <f t="array" ref="M50">IF($I$2="Открытый тариф",
INDEX(GRID!$B$4:$BI$14,MATCH(M$7,GRID!$A$4:$A$14,0),MATCH(1,($U$2=GRID!$B$1:$BI$1)*(КАЛЕНДАРЬ!$O17=GRID!$B$3:$BI$3), 0)),
ROUNDUP(INDEX(GRID!$B$4:$BI$14,MATCH(M$7,GRID!$A$4:$A$14,0),MATCH(1,($U$2=GRID!$B$1:$BI$1)*(КАЛЕНДАРЬ!$O17=GRID!$B$3:$BI$3),0))*(1-GRID!$B$69),0))</f>
        <v>28800</v>
      </c>
      <c r="N50" s="48" cm="1">
        <f t="array" ref="N50">IF($I$2="Открытый тариф",
INDEX(GRID!$B$17:$BI$27,MATCH(M$7,GRID!$A$17:$A$27,0),MATCH(1,($U$2=GRID!$B$1:$BI$1)*(КАЛЕНДАРЬ!$O17=GRID!$B$3:$BI$3), 0)),
ROUNDUP(INDEX(GRID!$B$17:$BI$27,MATCH(M$7,GRID!$A$17:$A$27,0),MATCH(1,($U$2=GRID!$B$1:$BI$1)*(КАЛЕНДАРЬ!$O17=GRID!$B$3:$BI$3), 0))*(1-GRID!$B$69),0))</f>
        <v>28800</v>
      </c>
      <c r="O50" s="49" t="s">
        <v>101</v>
      </c>
      <c r="P50" s="49" t="s">
        <v>101</v>
      </c>
      <c r="Q50" s="49" t="s">
        <v>101</v>
      </c>
      <c r="R50" s="49" t="s">
        <v>101</v>
      </c>
      <c r="S50" s="49" t="s">
        <v>101</v>
      </c>
      <c r="T50" s="49" t="s">
        <v>101</v>
      </c>
      <c r="U50" s="49" t="s">
        <v>101</v>
      </c>
      <c r="V50" s="49" t="s">
        <v>101</v>
      </c>
      <c r="W50" s="49" t="s">
        <v>101</v>
      </c>
      <c r="X50" s="49" t="s">
        <v>101</v>
      </c>
      <c r="Y50" s="146"/>
    </row>
    <row r="51" spans="1:25" ht="12.75" hidden="1" customHeight="1" x14ac:dyDescent="0.2">
      <c r="A51" s="117" t="s">
        <v>42</v>
      </c>
      <c r="B51" s="117">
        <v>15</v>
      </c>
      <c r="C51" s="47" cm="1">
        <f t="array" ref="C51">IF($I$2="Открытый тариф",
INDEX(GRID!$B$4:$BI$14,MATCH(C$7,GRID!$A$4:$A$14,0),MATCH(1,($U$2=GRID!$B$1:$BI$1)*(КАЛЕНДАРЬ!$O18=GRID!$B$3:$BI$3), 0)),
ROUNDUP(INDEX(GRID!$B$4:$BI$14,MATCH(C$7,GRID!$A$4:$A$14,0),MATCH(1,($U$2=GRID!$B$1:$BI$1)*(КАЛЕНДАРЬ!$O18=GRID!$B$3:$BI$3),0))*(1-GRID!$B$69),0))</f>
        <v>17500</v>
      </c>
      <c r="D51" s="48" cm="1">
        <f t="array" ref="D51">IF($I$2="Открытый тариф",
INDEX(GRID!$B$17:$BI$27,MATCH(C$7,GRID!$A$17:$A$27,0),MATCH(1,($U$2=GRID!$B$1:$BI$1)*(КАЛЕНДАРЬ!$O18=GRID!$B$3:$BI$3), 0)),
ROUNDUP(INDEX(GRID!$B$17:$BI$27,MATCH(C$7,GRID!$A$17:$A$27,0),MATCH(1,($U$2=GRID!$B$1:$BI$1)*(КАЛЕНДАРЬ!$O18=GRID!$B$3:$BI$3), 0))*(1-GRID!$B$69),0))</f>
        <v>17500</v>
      </c>
      <c r="E51" s="47" cm="1">
        <f t="array" ref="E51">IF($I$2="Открытый тариф",
INDEX(GRID!$B$4:$BI$14,MATCH(E$7,GRID!$A$4:$A$14,0),MATCH(1,($U$2=GRID!$B$1:$BI$1)*(КАЛЕНДАРЬ!$O18=GRID!$B$3:$BI$3), 0)),
ROUNDUP(INDEX(GRID!$B$4:$BI$14,MATCH(E$7,GRID!$A$4:$A$14,0),MATCH(1,($U$2=GRID!$B$1:$BI$1)*(КАЛЕНДАРЬ!$O18=GRID!$B$3:$BI$3),0))*(1-GRID!$B$69),0))</f>
        <v>19400</v>
      </c>
      <c r="F51" s="48" cm="1">
        <f t="array" ref="F51">IF($I$2="Открытый тариф",
INDEX(GRID!$B$17:$BI$27,MATCH(E$7,GRID!$A$17:$A$27,0),MATCH(1,($U$2=GRID!$B$1:$BI$1)*(КАЛЕНДАРЬ!$O18=GRID!$B$3:$BI$3), 0)),
ROUNDUP(INDEX(GRID!$B$17:$BI$27,MATCH(E$7,GRID!$A$17:$A$27,0),MATCH(1,($U$2=GRID!$B$1:$BI$1)*(КАЛЕНДАРЬ!$O18=GRID!$B$3:$BI$3), 0))*(1-GRID!$B$69),0))</f>
        <v>19400</v>
      </c>
      <c r="G51" s="47" t="e" cm="1">
        <f t="array" ref="G51">IF($I$2="Открытый тариф",
INDEX(GRID!$B$4:$BI$14,MATCH(G$7,GRID!$A$4:$A$14,0),MATCH(1,($U$2=GRID!$B$1:$BI$1)*(КАЛЕНДАРЬ!$O18=GRID!$B$3:$BI$3), 0)),
ROUNDUP(INDEX(GRID!$B$4:$BI$14,MATCH(G$7,GRID!$A$4:$A$14,0),MATCH(1,($U$2=GRID!$B$1:$BI$1)*(КАЛЕНДАРЬ!$O18=GRID!$B$3:$BI$3),0))*(1-GRID!$B$69),0))</f>
        <v>#N/A</v>
      </c>
      <c r="H51" s="48" t="e" cm="1">
        <f t="array" ref="H51">IF($I$2="Открытый тариф",
INDEX(GRID!$B$17:$BI$27,MATCH(G$7,GRID!$A$17:$A$27,0),MATCH(1,($U$2=GRID!$B$1:$BI$1)*(КАЛЕНДАРЬ!$O18=GRID!$B$3:$BI$3), 0)),
ROUNDUP(INDEX(GRID!$B$17:$BI$27,MATCH(G$7,GRID!$A$17:$A$27,0),MATCH(1,($U$2=GRID!$B$1:$BI$1)*(КАЛЕНДАРЬ!$O18=GRID!$B$3:$BI$3), 0))*(1-GRID!$B$69),0))</f>
        <v>#N/A</v>
      </c>
      <c r="I51" s="47" t="e" cm="1">
        <f t="array" ref="I51">IF($I$2="Открытый тариф",
INDEX(GRID!$B$4:$BI$14,MATCH(I$7,GRID!$A$4:$A$14,0),MATCH(1,($U$2=GRID!$B$1:$BI$1)*(КАЛЕНДАРЬ!$O18=GRID!$B$3:$BI$3), 0)),
ROUNDUP(INDEX(GRID!$B$4:$BI$14,MATCH(I$7,GRID!$A$4:$A$14,0),MATCH(1,($U$2=GRID!$B$1:$BI$1)*(КАЛЕНДАРЬ!$O18=GRID!$B$3:$BI$3),0))*(1-GRID!$B$69),0))</f>
        <v>#N/A</v>
      </c>
      <c r="J51" s="48" t="e" cm="1">
        <f t="array" ref="J51">IF($I$2="Открытый тариф",
INDEX(GRID!$B$17:$BI$27,MATCH(I$7,GRID!$A$17:$A$27,0),MATCH(1,($U$2=GRID!$B$1:$BI$1)*(КАЛЕНДАРЬ!$O18=GRID!$B$3:$BI$3), 0)),
ROUNDUP(INDEX(GRID!$B$17:$BI$27,MATCH(I$7,GRID!$A$17:$A$27,0),MATCH(1,($U$2=GRID!$B$1:$BI$1)*(КАЛЕНДАРЬ!$O18=GRID!$B$3:$BI$3), 0))*(1-GRID!$B$69),0))</f>
        <v>#N/A</v>
      </c>
      <c r="K51" s="47" cm="1">
        <f t="array" ref="K51">IF($I$2="Открытый тариф",
INDEX(GRID!$B$4:$BI$14,MATCH(K$7,GRID!$A$4:$A$14,0),MATCH(1,($U$2=GRID!$B$1:$BI$1)*(КАЛЕНДАРЬ!$O18=GRID!$B$3:$BI$3), 0)),
ROUNDUP(INDEX(GRID!$B$4:$BI$14,MATCH(K$7,GRID!$A$4:$A$14,0),MATCH(1,($U$2=GRID!$B$1:$BI$1)*(КАЛЕНДАРЬ!$O18=GRID!$B$3:$BI$3),0))*(1-GRID!$B$69),0))</f>
        <v>26100</v>
      </c>
      <c r="L51" s="48" cm="1">
        <f t="array" ref="L51">IF($I$2="Открытый тариф",
INDEX(GRID!$B$17:$BI$27,MATCH(K$7,GRID!$A$17:$A$27,0),MATCH(1,($U$2=GRID!$B$1:$BI$1)*(КАЛЕНДАРЬ!$O18=GRID!$B$3:$BI$3), 0)),
ROUNDUP(INDEX(GRID!$B$17:$BI$27,MATCH(K$7,GRID!$A$17:$A$27,0),MATCH(1,($U$2=GRID!$B$1:$BI$1)*(КАЛЕНДАРЬ!$O18=GRID!$B$3:$BI$3), 0))*(1-GRID!$B$69),0))</f>
        <v>26100</v>
      </c>
      <c r="M51" s="47" cm="1">
        <f t="array" ref="M51">IF($I$2="Открытый тариф",
INDEX(GRID!$B$4:$BI$14,MATCH(M$7,GRID!$A$4:$A$14,0),MATCH(1,($U$2=GRID!$B$1:$BI$1)*(КАЛЕНДАРЬ!$O18=GRID!$B$3:$BI$3), 0)),
ROUNDUP(INDEX(GRID!$B$4:$BI$14,MATCH(M$7,GRID!$A$4:$A$14,0),MATCH(1,($U$2=GRID!$B$1:$BI$1)*(КАЛЕНДАРЬ!$O18=GRID!$B$3:$BI$3),0))*(1-GRID!$B$69),0))</f>
        <v>28800</v>
      </c>
      <c r="N51" s="48" cm="1">
        <f t="array" ref="N51">IF($I$2="Открытый тариф",
INDEX(GRID!$B$17:$BI$27,MATCH(M$7,GRID!$A$17:$A$27,0),MATCH(1,($U$2=GRID!$B$1:$BI$1)*(КАЛЕНДАРЬ!$O18=GRID!$B$3:$BI$3), 0)),
ROUNDUP(INDEX(GRID!$B$17:$BI$27,MATCH(M$7,GRID!$A$17:$A$27,0),MATCH(1,($U$2=GRID!$B$1:$BI$1)*(КАЛЕНДАРЬ!$O18=GRID!$B$3:$BI$3), 0))*(1-GRID!$B$69),0))</f>
        <v>28800</v>
      </c>
      <c r="O51" s="49" t="s">
        <v>101</v>
      </c>
      <c r="P51" s="49" t="s">
        <v>101</v>
      </c>
      <c r="Q51" s="49" t="s">
        <v>101</v>
      </c>
      <c r="R51" s="49" t="s">
        <v>101</v>
      </c>
      <c r="S51" s="49" t="s">
        <v>101</v>
      </c>
      <c r="T51" s="49" t="s">
        <v>101</v>
      </c>
      <c r="U51" s="49" t="s">
        <v>101</v>
      </c>
      <c r="V51" s="49" t="s">
        <v>101</v>
      </c>
      <c r="W51" s="49" t="s">
        <v>101</v>
      </c>
      <c r="X51" s="49" t="s">
        <v>101</v>
      </c>
      <c r="Y51" s="146"/>
    </row>
    <row r="52" spans="1:25" hidden="1" x14ac:dyDescent="0.2">
      <c r="A52" s="117" t="s">
        <v>43</v>
      </c>
      <c r="B52" s="117">
        <v>16</v>
      </c>
      <c r="C52" s="47" cm="1">
        <f t="array" ref="C52">IF($I$2="Открытый тариф",
INDEX(GRID!$B$4:$BI$14,MATCH(C$7,GRID!$A$4:$A$14,0),MATCH(1,($U$2=GRID!$B$1:$BI$1)*(КАЛЕНДАРЬ!$O19=GRID!$B$3:$BI$3), 0)),
ROUNDUP(INDEX(GRID!$B$4:$BI$14,MATCH(C$7,GRID!$A$4:$A$14,0),MATCH(1,($U$2=GRID!$B$1:$BI$1)*(КАЛЕНДАРЬ!$O19=GRID!$B$3:$BI$3),0))*(1-GRID!$B$69),0))</f>
        <v>19500</v>
      </c>
      <c r="D52" s="48" cm="1">
        <f t="array" ref="D52">IF($I$2="Открытый тариф",
INDEX(GRID!$B$17:$BI$27,MATCH(C$7,GRID!$A$17:$A$27,0),MATCH(1,($U$2=GRID!$B$1:$BI$1)*(КАЛЕНДАРЬ!$O19=GRID!$B$3:$BI$3), 0)),
ROUNDUP(INDEX(GRID!$B$17:$BI$27,MATCH(C$7,GRID!$A$17:$A$27,0),MATCH(1,($U$2=GRID!$B$1:$BI$1)*(КАЛЕНДАРЬ!$O19=GRID!$B$3:$BI$3), 0))*(1-GRID!$B$69),0))</f>
        <v>19500</v>
      </c>
      <c r="E52" s="47" cm="1">
        <f t="array" ref="E52">IF($I$2="Открытый тариф",
INDEX(GRID!$B$4:$BI$14,MATCH(E$7,GRID!$A$4:$A$14,0),MATCH(1,($U$2=GRID!$B$1:$BI$1)*(КАЛЕНДАРЬ!$O19=GRID!$B$3:$BI$3), 0)),
ROUNDUP(INDEX(GRID!$B$4:$BI$14,MATCH(E$7,GRID!$A$4:$A$14,0),MATCH(1,($U$2=GRID!$B$1:$BI$1)*(КАЛЕНДАРЬ!$O19=GRID!$B$3:$BI$3),0))*(1-GRID!$B$69),0))</f>
        <v>21700</v>
      </c>
      <c r="F52" s="48" cm="1">
        <f t="array" ref="F52">IF($I$2="Открытый тариф",
INDEX(GRID!$B$17:$BI$27,MATCH(E$7,GRID!$A$17:$A$27,0),MATCH(1,($U$2=GRID!$B$1:$BI$1)*(КАЛЕНДАРЬ!$O19=GRID!$B$3:$BI$3), 0)),
ROUNDUP(INDEX(GRID!$B$17:$BI$27,MATCH(E$7,GRID!$A$17:$A$27,0),MATCH(1,($U$2=GRID!$B$1:$BI$1)*(КАЛЕНДАРЬ!$O19=GRID!$B$3:$BI$3), 0))*(1-GRID!$B$69),0))</f>
        <v>21700</v>
      </c>
      <c r="G52" s="47" t="e" cm="1">
        <f t="array" ref="G52">IF($I$2="Открытый тариф",
INDEX(GRID!$B$4:$BI$14,MATCH(G$7,GRID!$A$4:$A$14,0),MATCH(1,($U$2=GRID!$B$1:$BI$1)*(КАЛЕНДАРЬ!$O19=GRID!$B$3:$BI$3), 0)),
ROUNDUP(INDEX(GRID!$B$4:$BI$14,MATCH(G$7,GRID!$A$4:$A$14,0),MATCH(1,($U$2=GRID!$B$1:$BI$1)*(КАЛЕНДАРЬ!$O19=GRID!$B$3:$BI$3),0))*(1-GRID!$B$69),0))</f>
        <v>#N/A</v>
      </c>
      <c r="H52" s="48" t="e" cm="1">
        <f t="array" ref="H52">IF($I$2="Открытый тариф",
INDEX(GRID!$B$17:$BI$27,MATCH(G$7,GRID!$A$17:$A$27,0),MATCH(1,($U$2=GRID!$B$1:$BI$1)*(КАЛЕНДАРЬ!$O19=GRID!$B$3:$BI$3), 0)),
ROUNDUP(INDEX(GRID!$B$17:$BI$27,MATCH(G$7,GRID!$A$17:$A$27,0),MATCH(1,($U$2=GRID!$B$1:$BI$1)*(КАЛЕНДАРЬ!$O19=GRID!$B$3:$BI$3), 0))*(1-GRID!$B$69),0))</f>
        <v>#N/A</v>
      </c>
      <c r="I52" s="47" t="e" cm="1">
        <f t="array" ref="I52">IF($I$2="Открытый тариф",
INDEX(GRID!$B$4:$BI$14,MATCH(I$7,GRID!$A$4:$A$14,0),MATCH(1,($U$2=GRID!$B$1:$BI$1)*(КАЛЕНДАРЬ!$O19=GRID!$B$3:$BI$3), 0)),
ROUNDUP(INDEX(GRID!$B$4:$BI$14,MATCH(I$7,GRID!$A$4:$A$14,0),MATCH(1,($U$2=GRID!$B$1:$BI$1)*(КАЛЕНДАРЬ!$O19=GRID!$B$3:$BI$3),0))*(1-GRID!$B$69),0))</f>
        <v>#N/A</v>
      </c>
      <c r="J52" s="48" t="e" cm="1">
        <f t="array" ref="J52">IF($I$2="Открытый тариф",
INDEX(GRID!$B$17:$BI$27,MATCH(I$7,GRID!$A$17:$A$27,0),MATCH(1,($U$2=GRID!$B$1:$BI$1)*(КАЛЕНДАРЬ!$O19=GRID!$B$3:$BI$3), 0)),
ROUNDUP(INDEX(GRID!$B$17:$BI$27,MATCH(I$7,GRID!$A$17:$A$27,0),MATCH(1,($U$2=GRID!$B$1:$BI$1)*(КАЛЕНДАРЬ!$O19=GRID!$B$3:$BI$3), 0))*(1-GRID!$B$69),0))</f>
        <v>#N/A</v>
      </c>
      <c r="K52" s="47" cm="1">
        <f t="array" ref="K52">IF($I$2="Открытый тариф",
INDEX(GRID!$B$4:$BI$14,MATCH(K$7,GRID!$A$4:$A$14,0),MATCH(1,($U$2=GRID!$B$1:$BI$1)*(КАЛЕНДАРЬ!$O19=GRID!$B$3:$BI$3), 0)),
ROUNDUP(INDEX(GRID!$B$4:$BI$14,MATCH(K$7,GRID!$A$4:$A$14,0),MATCH(1,($U$2=GRID!$B$1:$BI$1)*(КАЛЕНДАРЬ!$O19=GRID!$B$3:$BI$3),0))*(1-GRID!$B$69),0))</f>
        <v>29700</v>
      </c>
      <c r="L52" s="48" cm="1">
        <f t="array" ref="L52">IF($I$2="Открытый тариф",
INDEX(GRID!$B$17:$BI$27,MATCH(K$7,GRID!$A$17:$A$27,0),MATCH(1,($U$2=GRID!$B$1:$BI$1)*(КАЛЕНДАРЬ!$O19=GRID!$B$3:$BI$3), 0)),
ROUNDUP(INDEX(GRID!$B$17:$BI$27,MATCH(K$7,GRID!$A$17:$A$27,0),MATCH(1,($U$2=GRID!$B$1:$BI$1)*(КАЛЕНДАРЬ!$O19=GRID!$B$3:$BI$3), 0))*(1-GRID!$B$69),0))</f>
        <v>29700</v>
      </c>
      <c r="M52" s="47" cm="1">
        <f t="array" ref="M52">IF($I$2="Открытый тариф",
INDEX(GRID!$B$4:$BI$14,MATCH(M$7,GRID!$A$4:$A$14,0),MATCH(1,($U$2=GRID!$B$1:$BI$1)*(КАЛЕНДАРЬ!$O19=GRID!$B$3:$BI$3), 0)),
ROUNDUP(INDEX(GRID!$B$4:$BI$14,MATCH(M$7,GRID!$A$4:$A$14,0),MATCH(1,($U$2=GRID!$B$1:$BI$1)*(КАЛЕНДАРЬ!$O19=GRID!$B$3:$BI$3),0))*(1-GRID!$B$69),0))</f>
        <v>32900</v>
      </c>
      <c r="N52" s="48" cm="1">
        <f t="array" ref="N52">IF($I$2="Открытый тариф",
INDEX(GRID!$B$17:$BI$27,MATCH(M$7,GRID!$A$17:$A$27,0),MATCH(1,($U$2=GRID!$B$1:$BI$1)*(КАЛЕНДАРЬ!$O19=GRID!$B$3:$BI$3), 0)),
ROUNDUP(INDEX(GRID!$B$17:$BI$27,MATCH(M$7,GRID!$A$17:$A$27,0),MATCH(1,($U$2=GRID!$B$1:$BI$1)*(КАЛЕНДАРЬ!$O19=GRID!$B$3:$BI$3), 0))*(1-GRID!$B$69),0))</f>
        <v>32900</v>
      </c>
      <c r="O52" s="49" t="s">
        <v>101</v>
      </c>
      <c r="P52" s="49" t="s">
        <v>101</v>
      </c>
      <c r="Q52" s="49" t="s">
        <v>101</v>
      </c>
      <c r="R52" s="49" t="s">
        <v>101</v>
      </c>
      <c r="S52" s="49" t="s">
        <v>101</v>
      </c>
      <c r="T52" s="49" t="s">
        <v>101</v>
      </c>
      <c r="U52" s="49" t="s">
        <v>101</v>
      </c>
      <c r="V52" s="49" t="s">
        <v>101</v>
      </c>
      <c r="W52" s="49" t="s">
        <v>101</v>
      </c>
      <c r="X52" s="49" t="s">
        <v>101</v>
      </c>
      <c r="Y52" s="146"/>
    </row>
    <row r="53" spans="1:25" hidden="1" x14ac:dyDescent="0.2">
      <c r="A53" s="117" t="s">
        <v>44</v>
      </c>
      <c r="B53" s="117">
        <v>17</v>
      </c>
      <c r="C53" s="47" cm="1">
        <f t="array" ref="C53">IF($I$2="Открытый тариф",
INDEX(GRID!$B$4:$BI$14,MATCH(C$7,GRID!$A$4:$A$14,0),MATCH(1,($U$2=GRID!$B$1:$BI$1)*(КАЛЕНДАРЬ!$O20=GRID!$B$3:$BI$3), 0)),
ROUNDUP(INDEX(GRID!$B$4:$BI$14,MATCH(C$7,GRID!$A$4:$A$14,0),MATCH(1,($U$2=GRID!$B$1:$BI$1)*(КАЛЕНДАРЬ!$O20=GRID!$B$3:$BI$3),0))*(1-GRID!$B$69),0))</f>
        <v>19500</v>
      </c>
      <c r="D53" s="48" cm="1">
        <f t="array" ref="D53">IF($I$2="Открытый тариф",
INDEX(GRID!$B$17:$BI$27,MATCH(C$7,GRID!$A$17:$A$27,0),MATCH(1,($U$2=GRID!$B$1:$BI$1)*(КАЛЕНДАРЬ!$O20=GRID!$B$3:$BI$3), 0)),
ROUNDUP(INDEX(GRID!$B$17:$BI$27,MATCH(C$7,GRID!$A$17:$A$27,0),MATCH(1,($U$2=GRID!$B$1:$BI$1)*(КАЛЕНДАРЬ!$O20=GRID!$B$3:$BI$3), 0))*(1-GRID!$B$69),0))</f>
        <v>19500</v>
      </c>
      <c r="E53" s="47" cm="1">
        <f t="array" ref="E53">IF($I$2="Открытый тариф",
INDEX(GRID!$B$4:$BI$14,MATCH(E$7,GRID!$A$4:$A$14,0),MATCH(1,($U$2=GRID!$B$1:$BI$1)*(КАЛЕНДАРЬ!$O20=GRID!$B$3:$BI$3), 0)),
ROUNDUP(INDEX(GRID!$B$4:$BI$14,MATCH(E$7,GRID!$A$4:$A$14,0),MATCH(1,($U$2=GRID!$B$1:$BI$1)*(КАЛЕНДАРЬ!$O20=GRID!$B$3:$BI$3),0))*(1-GRID!$B$69),0))</f>
        <v>21700</v>
      </c>
      <c r="F53" s="48" cm="1">
        <f t="array" ref="F53">IF($I$2="Открытый тариф",
INDEX(GRID!$B$17:$BI$27,MATCH(E$7,GRID!$A$17:$A$27,0),MATCH(1,($U$2=GRID!$B$1:$BI$1)*(КАЛЕНДАРЬ!$O20=GRID!$B$3:$BI$3), 0)),
ROUNDUP(INDEX(GRID!$B$17:$BI$27,MATCH(E$7,GRID!$A$17:$A$27,0),MATCH(1,($U$2=GRID!$B$1:$BI$1)*(КАЛЕНДАРЬ!$O20=GRID!$B$3:$BI$3), 0))*(1-GRID!$B$69),0))</f>
        <v>21700</v>
      </c>
      <c r="G53" s="47" t="e" cm="1">
        <f t="array" ref="G53">IF($I$2="Открытый тариф",
INDEX(GRID!$B$4:$BI$14,MATCH(G$7,GRID!$A$4:$A$14,0),MATCH(1,($U$2=GRID!$B$1:$BI$1)*(КАЛЕНДАРЬ!$O20=GRID!$B$3:$BI$3), 0)),
ROUNDUP(INDEX(GRID!$B$4:$BI$14,MATCH(G$7,GRID!$A$4:$A$14,0),MATCH(1,($U$2=GRID!$B$1:$BI$1)*(КАЛЕНДАРЬ!$O20=GRID!$B$3:$BI$3),0))*(1-GRID!$B$69),0))</f>
        <v>#N/A</v>
      </c>
      <c r="H53" s="48" t="e" cm="1">
        <f t="array" ref="H53">IF($I$2="Открытый тариф",
INDEX(GRID!$B$17:$BI$27,MATCH(G$7,GRID!$A$17:$A$27,0),MATCH(1,($U$2=GRID!$B$1:$BI$1)*(КАЛЕНДАРЬ!$O20=GRID!$B$3:$BI$3), 0)),
ROUNDUP(INDEX(GRID!$B$17:$BI$27,MATCH(G$7,GRID!$A$17:$A$27,0),MATCH(1,($U$2=GRID!$B$1:$BI$1)*(КАЛЕНДАРЬ!$O20=GRID!$B$3:$BI$3), 0))*(1-GRID!$B$69),0))</f>
        <v>#N/A</v>
      </c>
      <c r="I53" s="47" t="e" cm="1">
        <f t="array" ref="I53">IF($I$2="Открытый тариф",
INDEX(GRID!$B$4:$BI$14,MATCH(I$7,GRID!$A$4:$A$14,0),MATCH(1,($U$2=GRID!$B$1:$BI$1)*(КАЛЕНДАРЬ!$O20=GRID!$B$3:$BI$3), 0)),
ROUNDUP(INDEX(GRID!$B$4:$BI$14,MATCH(I$7,GRID!$A$4:$A$14,0),MATCH(1,($U$2=GRID!$B$1:$BI$1)*(КАЛЕНДАРЬ!$O20=GRID!$B$3:$BI$3),0))*(1-GRID!$B$69),0))</f>
        <v>#N/A</v>
      </c>
      <c r="J53" s="48" t="e" cm="1">
        <f t="array" ref="J53">IF($I$2="Открытый тариф",
INDEX(GRID!$B$17:$BI$27,MATCH(I$7,GRID!$A$17:$A$27,0),MATCH(1,($U$2=GRID!$B$1:$BI$1)*(КАЛЕНДАРЬ!$O20=GRID!$B$3:$BI$3), 0)),
ROUNDUP(INDEX(GRID!$B$17:$BI$27,MATCH(I$7,GRID!$A$17:$A$27,0),MATCH(1,($U$2=GRID!$B$1:$BI$1)*(КАЛЕНДАРЬ!$O20=GRID!$B$3:$BI$3), 0))*(1-GRID!$B$69),0))</f>
        <v>#N/A</v>
      </c>
      <c r="K53" s="47" cm="1">
        <f t="array" ref="K53">IF($I$2="Открытый тариф",
INDEX(GRID!$B$4:$BI$14,MATCH(K$7,GRID!$A$4:$A$14,0),MATCH(1,($U$2=GRID!$B$1:$BI$1)*(КАЛЕНДАРЬ!$O20=GRID!$B$3:$BI$3), 0)),
ROUNDUP(INDEX(GRID!$B$4:$BI$14,MATCH(K$7,GRID!$A$4:$A$14,0),MATCH(1,($U$2=GRID!$B$1:$BI$1)*(КАЛЕНДАРЬ!$O20=GRID!$B$3:$BI$3),0))*(1-GRID!$B$69),0))</f>
        <v>29700</v>
      </c>
      <c r="L53" s="48" cm="1">
        <f t="array" ref="L53">IF($I$2="Открытый тариф",
INDEX(GRID!$B$17:$BI$27,MATCH(K$7,GRID!$A$17:$A$27,0),MATCH(1,($U$2=GRID!$B$1:$BI$1)*(КАЛЕНДАРЬ!$O20=GRID!$B$3:$BI$3), 0)),
ROUNDUP(INDEX(GRID!$B$17:$BI$27,MATCH(K$7,GRID!$A$17:$A$27,0),MATCH(1,($U$2=GRID!$B$1:$BI$1)*(КАЛЕНДАРЬ!$O20=GRID!$B$3:$BI$3), 0))*(1-GRID!$B$69),0))</f>
        <v>29700</v>
      </c>
      <c r="M53" s="47" cm="1">
        <f t="array" ref="M53">IF($I$2="Открытый тариф",
INDEX(GRID!$B$4:$BI$14,MATCH(M$7,GRID!$A$4:$A$14,0),MATCH(1,($U$2=GRID!$B$1:$BI$1)*(КАЛЕНДАРЬ!$O20=GRID!$B$3:$BI$3), 0)),
ROUNDUP(INDEX(GRID!$B$4:$BI$14,MATCH(M$7,GRID!$A$4:$A$14,0),MATCH(1,($U$2=GRID!$B$1:$BI$1)*(КАЛЕНДАРЬ!$O20=GRID!$B$3:$BI$3),0))*(1-GRID!$B$69),0))</f>
        <v>32900</v>
      </c>
      <c r="N53" s="48" cm="1">
        <f t="array" ref="N53">IF($I$2="Открытый тариф",
INDEX(GRID!$B$17:$BI$27,MATCH(M$7,GRID!$A$17:$A$27,0),MATCH(1,($U$2=GRID!$B$1:$BI$1)*(КАЛЕНДАРЬ!$O20=GRID!$B$3:$BI$3), 0)),
ROUNDUP(INDEX(GRID!$B$17:$BI$27,MATCH(M$7,GRID!$A$17:$A$27,0),MATCH(1,($U$2=GRID!$B$1:$BI$1)*(КАЛЕНДАРЬ!$O20=GRID!$B$3:$BI$3), 0))*(1-GRID!$B$69),0))</f>
        <v>32900</v>
      </c>
      <c r="O53" s="49" t="s">
        <v>101</v>
      </c>
      <c r="P53" s="49" t="s">
        <v>101</v>
      </c>
      <c r="Q53" s="49" t="s">
        <v>101</v>
      </c>
      <c r="R53" s="49" t="s">
        <v>101</v>
      </c>
      <c r="S53" s="49" t="s">
        <v>101</v>
      </c>
      <c r="T53" s="49" t="s">
        <v>101</v>
      </c>
      <c r="U53" s="49" t="s">
        <v>101</v>
      </c>
      <c r="V53" s="49" t="s">
        <v>101</v>
      </c>
      <c r="W53" s="49" t="s">
        <v>101</v>
      </c>
      <c r="X53" s="49" t="s">
        <v>101</v>
      </c>
      <c r="Y53" s="146"/>
    </row>
    <row r="54" spans="1:25" hidden="1" x14ac:dyDescent="0.2">
      <c r="A54" s="117" t="s">
        <v>45</v>
      </c>
      <c r="B54" s="117">
        <v>18</v>
      </c>
      <c r="C54" s="47" cm="1">
        <f t="array" ref="C54">IF($I$2="Открытый тариф",
INDEX(GRID!$B$4:$BI$14,MATCH(C$7,GRID!$A$4:$A$14,0),MATCH(1,($U$2=GRID!$B$1:$BI$1)*(КАЛЕНДАРЬ!$O21=GRID!$B$3:$BI$3), 0)),
ROUNDUP(INDEX(GRID!$B$4:$BI$14,MATCH(C$7,GRID!$A$4:$A$14,0),MATCH(1,($U$2=GRID!$B$1:$BI$1)*(КАЛЕНДАРЬ!$O21=GRID!$B$3:$BI$3),0))*(1-GRID!$B$69),0))</f>
        <v>18500</v>
      </c>
      <c r="D54" s="48" cm="1">
        <f t="array" ref="D54">IF($I$2="Открытый тариф",
INDEX(GRID!$B$17:$BI$27,MATCH(C$7,GRID!$A$17:$A$27,0),MATCH(1,($U$2=GRID!$B$1:$BI$1)*(КАЛЕНДАРЬ!$O21=GRID!$B$3:$BI$3), 0)),
ROUNDUP(INDEX(GRID!$B$17:$BI$27,MATCH(C$7,GRID!$A$17:$A$27,0),MATCH(1,($U$2=GRID!$B$1:$BI$1)*(КАЛЕНДАРЬ!$O21=GRID!$B$3:$BI$3), 0))*(1-GRID!$B$69),0))</f>
        <v>18500</v>
      </c>
      <c r="E54" s="47" cm="1">
        <f t="array" ref="E54">IF($I$2="Открытый тариф",
INDEX(GRID!$B$4:$BI$14,MATCH(E$7,GRID!$A$4:$A$14,0),MATCH(1,($U$2=GRID!$B$1:$BI$1)*(КАЛЕНДАРЬ!$O21=GRID!$B$3:$BI$3), 0)),
ROUNDUP(INDEX(GRID!$B$4:$BI$14,MATCH(E$7,GRID!$A$4:$A$14,0),MATCH(1,($U$2=GRID!$B$1:$BI$1)*(КАЛЕНДАРЬ!$O21=GRID!$B$3:$BI$3),0))*(1-GRID!$B$69),0))</f>
        <v>20500</v>
      </c>
      <c r="F54" s="48" cm="1">
        <f t="array" ref="F54">IF($I$2="Открытый тариф",
INDEX(GRID!$B$17:$BI$27,MATCH(E$7,GRID!$A$17:$A$27,0),MATCH(1,($U$2=GRID!$B$1:$BI$1)*(КАЛЕНДАРЬ!$O21=GRID!$B$3:$BI$3), 0)),
ROUNDUP(INDEX(GRID!$B$17:$BI$27,MATCH(E$7,GRID!$A$17:$A$27,0),MATCH(1,($U$2=GRID!$B$1:$BI$1)*(КАЛЕНДАРЬ!$O21=GRID!$B$3:$BI$3), 0))*(1-GRID!$B$69),0))</f>
        <v>20500</v>
      </c>
      <c r="G54" s="47" t="e" cm="1">
        <f t="array" ref="G54">IF($I$2="Открытый тариф",
INDEX(GRID!$B$4:$BI$14,MATCH(G$7,GRID!$A$4:$A$14,0),MATCH(1,($U$2=GRID!$B$1:$BI$1)*(КАЛЕНДАРЬ!$O21=GRID!$B$3:$BI$3), 0)),
ROUNDUP(INDEX(GRID!$B$4:$BI$14,MATCH(G$7,GRID!$A$4:$A$14,0),MATCH(1,($U$2=GRID!$B$1:$BI$1)*(КАЛЕНДАРЬ!$O21=GRID!$B$3:$BI$3),0))*(1-GRID!$B$69),0))</f>
        <v>#N/A</v>
      </c>
      <c r="H54" s="48" t="e" cm="1">
        <f t="array" ref="H54">IF($I$2="Открытый тариф",
INDEX(GRID!$B$17:$BI$27,MATCH(G$7,GRID!$A$17:$A$27,0),MATCH(1,($U$2=GRID!$B$1:$BI$1)*(КАЛЕНДАРЬ!$O21=GRID!$B$3:$BI$3), 0)),
ROUNDUP(INDEX(GRID!$B$17:$BI$27,MATCH(G$7,GRID!$A$17:$A$27,0),MATCH(1,($U$2=GRID!$B$1:$BI$1)*(КАЛЕНДАРЬ!$O21=GRID!$B$3:$BI$3), 0))*(1-GRID!$B$69),0))</f>
        <v>#N/A</v>
      </c>
      <c r="I54" s="47" t="e" cm="1">
        <f t="array" ref="I54">IF($I$2="Открытый тариф",
INDEX(GRID!$B$4:$BI$14,MATCH(I$7,GRID!$A$4:$A$14,0),MATCH(1,($U$2=GRID!$B$1:$BI$1)*(КАЛЕНДАРЬ!$O21=GRID!$B$3:$BI$3), 0)),
ROUNDUP(INDEX(GRID!$B$4:$BI$14,MATCH(I$7,GRID!$A$4:$A$14,0),MATCH(1,($U$2=GRID!$B$1:$BI$1)*(КАЛЕНДАРЬ!$O21=GRID!$B$3:$BI$3),0))*(1-GRID!$B$69),0))</f>
        <v>#N/A</v>
      </c>
      <c r="J54" s="48" t="e" cm="1">
        <f t="array" ref="J54">IF($I$2="Открытый тариф",
INDEX(GRID!$B$17:$BI$27,MATCH(I$7,GRID!$A$17:$A$27,0),MATCH(1,($U$2=GRID!$B$1:$BI$1)*(КАЛЕНДАРЬ!$O21=GRID!$B$3:$BI$3), 0)),
ROUNDUP(INDEX(GRID!$B$17:$BI$27,MATCH(I$7,GRID!$A$17:$A$27,0),MATCH(1,($U$2=GRID!$B$1:$BI$1)*(КАЛЕНДАРЬ!$O21=GRID!$B$3:$BI$3), 0))*(1-GRID!$B$69),0))</f>
        <v>#N/A</v>
      </c>
      <c r="K54" s="47" cm="1">
        <f t="array" ref="K54">IF($I$2="Открытый тариф",
INDEX(GRID!$B$4:$BI$14,MATCH(K$7,GRID!$A$4:$A$14,0),MATCH(1,($U$2=GRID!$B$1:$BI$1)*(КАЛЕНДАРЬ!$O21=GRID!$B$3:$BI$3), 0)),
ROUNDUP(INDEX(GRID!$B$4:$BI$14,MATCH(K$7,GRID!$A$4:$A$14,0),MATCH(1,($U$2=GRID!$B$1:$BI$1)*(КАЛЕНДАРЬ!$O21=GRID!$B$3:$BI$3),0))*(1-GRID!$B$69),0))</f>
        <v>27800</v>
      </c>
      <c r="L54" s="48" cm="1">
        <f t="array" ref="L54">IF($I$2="Открытый тариф",
INDEX(GRID!$B$17:$BI$27,MATCH(K$7,GRID!$A$17:$A$27,0),MATCH(1,($U$2=GRID!$B$1:$BI$1)*(КАЛЕНДАРЬ!$O21=GRID!$B$3:$BI$3), 0)),
ROUNDUP(INDEX(GRID!$B$17:$BI$27,MATCH(K$7,GRID!$A$17:$A$27,0),MATCH(1,($U$2=GRID!$B$1:$BI$1)*(КАЛЕНДАРЬ!$O21=GRID!$B$3:$BI$3), 0))*(1-GRID!$B$69),0))</f>
        <v>27800</v>
      </c>
      <c r="M54" s="47" cm="1">
        <f t="array" ref="M54">IF($I$2="Открытый тариф",
INDEX(GRID!$B$4:$BI$14,MATCH(M$7,GRID!$A$4:$A$14,0),MATCH(1,($U$2=GRID!$B$1:$BI$1)*(КАЛЕНДАРЬ!$O21=GRID!$B$3:$BI$3), 0)),
ROUNDUP(INDEX(GRID!$B$4:$BI$14,MATCH(M$7,GRID!$A$4:$A$14,0),MATCH(1,($U$2=GRID!$B$1:$BI$1)*(КАЛЕНДАРЬ!$O21=GRID!$B$3:$BI$3),0))*(1-GRID!$B$69),0))</f>
        <v>30800</v>
      </c>
      <c r="N54" s="48" cm="1">
        <f t="array" ref="N54">IF($I$2="Открытый тариф",
INDEX(GRID!$B$17:$BI$27,MATCH(M$7,GRID!$A$17:$A$27,0),MATCH(1,($U$2=GRID!$B$1:$BI$1)*(КАЛЕНДАРЬ!$O21=GRID!$B$3:$BI$3), 0)),
ROUNDUP(INDEX(GRID!$B$17:$BI$27,MATCH(M$7,GRID!$A$17:$A$27,0),MATCH(1,($U$2=GRID!$B$1:$BI$1)*(КАЛЕНДАРЬ!$O21=GRID!$B$3:$BI$3), 0))*(1-GRID!$B$69),0))</f>
        <v>30800</v>
      </c>
      <c r="O54" s="49" t="s">
        <v>101</v>
      </c>
      <c r="P54" s="49" t="s">
        <v>101</v>
      </c>
      <c r="Q54" s="49" t="s">
        <v>101</v>
      </c>
      <c r="R54" s="49" t="s">
        <v>101</v>
      </c>
      <c r="S54" s="49" t="s">
        <v>101</v>
      </c>
      <c r="T54" s="49" t="s">
        <v>101</v>
      </c>
      <c r="U54" s="49" t="s">
        <v>101</v>
      </c>
      <c r="V54" s="49" t="s">
        <v>101</v>
      </c>
      <c r="W54" s="49" t="s">
        <v>101</v>
      </c>
      <c r="X54" s="49" t="s">
        <v>101</v>
      </c>
      <c r="Y54" s="146"/>
    </row>
    <row r="55" spans="1:25" hidden="1" x14ac:dyDescent="0.2">
      <c r="A55" s="117" t="s">
        <v>46</v>
      </c>
      <c r="B55" s="117">
        <v>19</v>
      </c>
      <c r="C55" s="47" cm="1">
        <f t="array" ref="C55">IF($I$2="Открытый тариф",
INDEX(GRID!$B$4:$BI$14,MATCH(C$7,GRID!$A$4:$A$14,0),MATCH(1,($U$2=GRID!$B$1:$BI$1)*(КАЛЕНДАРЬ!$O22=GRID!$B$3:$BI$3), 0)),
ROUNDUP(INDEX(GRID!$B$4:$BI$14,MATCH(C$7,GRID!$A$4:$A$14,0),MATCH(1,($U$2=GRID!$B$1:$BI$1)*(КАЛЕНДАРЬ!$O22=GRID!$B$3:$BI$3),0))*(1-GRID!$B$69),0))</f>
        <v>18500</v>
      </c>
      <c r="D55" s="48" cm="1">
        <f t="array" ref="D55">IF($I$2="Открытый тариф",
INDEX(GRID!$B$17:$BI$27,MATCH(C$7,GRID!$A$17:$A$27,0),MATCH(1,($U$2=GRID!$B$1:$BI$1)*(КАЛЕНДАРЬ!$O22=GRID!$B$3:$BI$3), 0)),
ROUNDUP(INDEX(GRID!$B$17:$BI$27,MATCH(C$7,GRID!$A$17:$A$27,0),MATCH(1,($U$2=GRID!$B$1:$BI$1)*(КАЛЕНДАРЬ!$O22=GRID!$B$3:$BI$3), 0))*(1-GRID!$B$69),0))</f>
        <v>18500</v>
      </c>
      <c r="E55" s="47" cm="1">
        <f t="array" ref="E55">IF($I$2="Открытый тариф",
INDEX(GRID!$B$4:$BI$14,MATCH(E$7,GRID!$A$4:$A$14,0),MATCH(1,($U$2=GRID!$B$1:$BI$1)*(КАЛЕНДАРЬ!$O22=GRID!$B$3:$BI$3), 0)),
ROUNDUP(INDEX(GRID!$B$4:$BI$14,MATCH(E$7,GRID!$A$4:$A$14,0),MATCH(1,($U$2=GRID!$B$1:$BI$1)*(КАЛЕНДАРЬ!$O22=GRID!$B$3:$BI$3),0))*(1-GRID!$B$69),0))</f>
        <v>20500</v>
      </c>
      <c r="F55" s="48" cm="1">
        <f t="array" ref="F55">IF($I$2="Открытый тариф",
INDEX(GRID!$B$17:$BI$27,MATCH(E$7,GRID!$A$17:$A$27,0),MATCH(1,($U$2=GRID!$B$1:$BI$1)*(КАЛЕНДАРЬ!$O22=GRID!$B$3:$BI$3), 0)),
ROUNDUP(INDEX(GRID!$B$17:$BI$27,MATCH(E$7,GRID!$A$17:$A$27,0),MATCH(1,($U$2=GRID!$B$1:$BI$1)*(КАЛЕНДАРЬ!$O22=GRID!$B$3:$BI$3), 0))*(1-GRID!$B$69),0))</f>
        <v>20500</v>
      </c>
      <c r="G55" s="47" t="e" cm="1">
        <f t="array" ref="G55">IF($I$2="Открытый тариф",
INDEX(GRID!$B$4:$BI$14,MATCH(G$7,GRID!$A$4:$A$14,0),MATCH(1,($U$2=GRID!$B$1:$BI$1)*(КАЛЕНДАРЬ!$O22=GRID!$B$3:$BI$3), 0)),
ROUNDUP(INDEX(GRID!$B$4:$BI$14,MATCH(G$7,GRID!$A$4:$A$14,0),MATCH(1,($U$2=GRID!$B$1:$BI$1)*(КАЛЕНДАРЬ!$O22=GRID!$B$3:$BI$3),0))*(1-GRID!$B$69),0))</f>
        <v>#N/A</v>
      </c>
      <c r="H55" s="48" t="e" cm="1">
        <f t="array" ref="H55">IF($I$2="Открытый тариф",
INDEX(GRID!$B$17:$BI$27,MATCH(G$7,GRID!$A$17:$A$27,0),MATCH(1,($U$2=GRID!$B$1:$BI$1)*(КАЛЕНДАРЬ!$O22=GRID!$B$3:$BI$3), 0)),
ROUNDUP(INDEX(GRID!$B$17:$BI$27,MATCH(G$7,GRID!$A$17:$A$27,0),MATCH(1,($U$2=GRID!$B$1:$BI$1)*(КАЛЕНДАРЬ!$O22=GRID!$B$3:$BI$3), 0))*(1-GRID!$B$69),0))</f>
        <v>#N/A</v>
      </c>
      <c r="I55" s="47" t="e" cm="1">
        <f t="array" ref="I55">IF($I$2="Открытый тариф",
INDEX(GRID!$B$4:$BI$14,MATCH(I$7,GRID!$A$4:$A$14,0),MATCH(1,($U$2=GRID!$B$1:$BI$1)*(КАЛЕНДАРЬ!$O22=GRID!$B$3:$BI$3), 0)),
ROUNDUP(INDEX(GRID!$B$4:$BI$14,MATCH(I$7,GRID!$A$4:$A$14,0),MATCH(1,($U$2=GRID!$B$1:$BI$1)*(КАЛЕНДАРЬ!$O22=GRID!$B$3:$BI$3),0))*(1-GRID!$B$69),0))</f>
        <v>#N/A</v>
      </c>
      <c r="J55" s="48" t="e" cm="1">
        <f t="array" ref="J55">IF($I$2="Открытый тариф",
INDEX(GRID!$B$17:$BI$27,MATCH(I$7,GRID!$A$17:$A$27,0),MATCH(1,($U$2=GRID!$B$1:$BI$1)*(КАЛЕНДАРЬ!$O22=GRID!$B$3:$BI$3), 0)),
ROUNDUP(INDEX(GRID!$B$17:$BI$27,MATCH(I$7,GRID!$A$17:$A$27,0),MATCH(1,($U$2=GRID!$B$1:$BI$1)*(КАЛЕНДАРЬ!$O22=GRID!$B$3:$BI$3), 0))*(1-GRID!$B$69),0))</f>
        <v>#N/A</v>
      </c>
      <c r="K55" s="47" cm="1">
        <f t="array" ref="K55">IF($I$2="Открытый тариф",
INDEX(GRID!$B$4:$BI$14,MATCH(K$7,GRID!$A$4:$A$14,0),MATCH(1,($U$2=GRID!$B$1:$BI$1)*(КАЛЕНДАРЬ!$O22=GRID!$B$3:$BI$3), 0)),
ROUNDUP(INDEX(GRID!$B$4:$BI$14,MATCH(K$7,GRID!$A$4:$A$14,0),MATCH(1,($U$2=GRID!$B$1:$BI$1)*(КАЛЕНДАРЬ!$O22=GRID!$B$3:$BI$3),0))*(1-GRID!$B$69),0))</f>
        <v>27800</v>
      </c>
      <c r="L55" s="48" cm="1">
        <f t="array" ref="L55">IF($I$2="Открытый тариф",
INDEX(GRID!$B$17:$BI$27,MATCH(K$7,GRID!$A$17:$A$27,0),MATCH(1,($U$2=GRID!$B$1:$BI$1)*(КАЛЕНДАРЬ!$O22=GRID!$B$3:$BI$3), 0)),
ROUNDUP(INDEX(GRID!$B$17:$BI$27,MATCH(K$7,GRID!$A$17:$A$27,0),MATCH(1,($U$2=GRID!$B$1:$BI$1)*(КАЛЕНДАРЬ!$O22=GRID!$B$3:$BI$3), 0))*(1-GRID!$B$69),0))</f>
        <v>27800</v>
      </c>
      <c r="M55" s="47" cm="1">
        <f t="array" ref="M55">IF($I$2="Открытый тариф",
INDEX(GRID!$B$4:$BI$14,MATCH(M$7,GRID!$A$4:$A$14,0),MATCH(1,($U$2=GRID!$B$1:$BI$1)*(КАЛЕНДАРЬ!$O22=GRID!$B$3:$BI$3), 0)),
ROUNDUP(INDEX(GRID!$B$4:$BI$14,MATCH(M$7,GRID!$A$4:$A$14,0),MATCH(1,($U$2=GRID!$B$1:$BI$1)*(КАЛЕНДАРЬ!$O22=GRID!$B$3:$BI$3),0))*(1-GRID!$B$69),0))</f>
        <v>30800</v>
      </c>
      <c r="N55" s="48" cm="1">
        <f t="array" ref="N55">IF($I$2="Открытый тариф",
INDEX(GRID!$B$17:$BI$27,MATCH(M$7,GRID!$A$17:$A$27,0),MATCH(1,($U$2=GRID!$B$1:$BI$1)*(КАЛЕНДАРЬ!$O22=GRID!$B$3:$BI$3), 0)),
ROUNDUP(INDEX(GRID!$B$17:$BI$27,MATCH(M$7,GRID!$A$17:$A$27,0),MATCH(1,($U$2=GRID!$B$1:$BI$1)*(КАЛЕНДАРЬ!$O22=GRID!$B$3:$BI$3), 0))*(1-GRID!$B$69),0))</f>
        <v>30800</v>
      </c>
      <c r="O55" s="49" t="s">
        <v>101</v>
      </c>
      <c r="P55" s="49" t="s">
        <v>101</v>
      </c>
      <c r="Q55" s="49" t="s">
        <v>101</v>
      </c>
      <c r="R55" s="49" t="s">
        <v>101</v>
      </c>
      <c r="S55" s="49" t="s">
        <v>101</v>
      </c>
      <c r="T55" s="49" t="s">
        <v>101</v>
      </c>
      <c r="U55" s="49" t="s">
        <v>101</v>
      </c>
      <c r="V55" s="49" t="s">
        <v>101</v>
      </c>
      <c r="W55" s="49" t="s">
        <v>101</v>
      </c>
      <c r="X55" s="49" t="s">
        <v>101</v>
      </c>
      <c r="Y55" s="146"/>
    </row>
    <row r="56" spans="1:25" hidden="1" x14ac:dyDescent="0.2">
      <c r="A56" s="117" t="s">
        <v>47</v>
      </c>
      <c r="B56" s="117">
        <v>20</v>
      </c>
      <c r="C56" s="47" cm="1">
        <f t="array" ref="C56">IF($I$2="Открытый тариф",
INDEX(GRID!$B$4:$BI$14,MATCH(C$7,GRID!$A$4:$A$14,0),MATCH(1,($U$2=GRID!$B$1:$BI$1)*(КАЛЕНДАРЬ!$O23=GRID!$B$3:$BI$3), 0)),
ROUNDUP(INDEX(GRID!$B$4:$BI$14,MATCH(C$7,GRID!$A$4:$A$14,0),MATCH(1,($U$2=GRID!$B$1:$BI$1)*(КАЛЕНДАРЬ!$O23=GRID!$B$3:$BI$3),0))*(1-GRID!$B$69),0))</f>
        <v>20500</v>
      </c>
      <c r="D56" s="48" cm="1">
        <f t="array" ref="D56">IF($I$2="Открытый тариф",
INDEX(GRID!$B$17:$BI$27,MATCH(C$7,GRID!$A$17:$A$27,0),MATCH(1,($U$2=GRID!$B$1:$BI$1)*(КАЛЕНДАРЬ!$O23=GRID!$B$3:$BI$3), 0)),
ROUNDUP(INDEX(GRID!$B$17:$BI$27,MATCH(C$7,GRID!$A$17:$A$27,0),MATCH(1,($U$2=GRID!$B$1:$BI$1)*(КАЛЕНДАРЬ!$O23=GRID!$B$3:$BI$3), 0))*(1-GRID!$B$69),0))</f>
        <v>20500</v>
      </c>
      <c r="E56" s="47" cm="1">
        <f t="array" ref="E56">IF($I$2="Открытый тариф",
INDEX(GRID!$B$4:$BI$14,MATCH(E$7,GRID!$A$4:$A$14,0),MATCH(1,($U$2=GRID!$B$1:$BI$1)*(КАЛЕНДАРЬ!$O23=GRID!$B$3:$BI$3), 0)),
ROUNDUP(INDEX(GRID!$B$4:$BI$14,MATCH(E$7,GRID!$A$4:$A$14,0),MATCH(1,($U$2=GRID!$B$1:$BI$1)*(КАЛЕНДАРЬ!$O23=GRID!$B$3:$BI$3),0))*(1-GRID!$B$69),0))</f>
        <v>22800</v>
      </c>
      <c r="F56" s="48" cm="1">
        <f t="array" ref="F56">IF($I$2="Открытый тариф",
INDEX(GRID!$B$17:$BI$27,MATCH(E$7,GRID!$A$17:$A$27,0),MATCH(1,($U$2=GRID!$B$1:$BI$1)*(КАЛЕНДАРЬ!$O23=GRID!$B$3:$BI$3), 0)),
ROUNDUP(INDEX(GRID!$B$17:$BI$27,MATCH(E$7,GRID!$A$17:$A$27,0),MATCH(1,($U$2=GRID!$B$1:$BI$1)*(КАЛЕНДАРЬ!$O23=GRID!$B$3:$BI$3), 0))*(1-GRID!$B$69),0))</f>
        <v>22800</v>
      </c>
      <c r="G56" s="47" t="e" cm="1">
        <f t="array" ref="G56">IF($I$2="Открытый тариф",
INDEX(GRID!$B$4:$BI$14,MATCH(G$7,GRID!$A$4:$A$14,0),MATCH(1,($U$2=GRID!$B$1:$BI$1)*(КАЛЕНДАРЬ!$O23=GRID!$B$3:$BI$3), 0)),
ROUNDUP(INDEX(GRID!$B$4:$BI$14,MATCH(G$7,GRID!$A$4:$A$14,0),MATCH(1,($U$2=GRID!$B$1:$BI$1)*(КАЛЕНДАРЬ!$O23=GRID!$B$3:$BI$3),0))*(1-GRID!$B$69),0))</f>
        <v>#N/A</v>
      </c>
      <c r="H56" s="48" t="e" cm="1">
        <f t="array" ref="H56">IF($I$2="Открытый тариф",
INDEX(GRID!$B$17:$BI$27,MATCH(G$7,GRID!$A$17:$A$27,0),MATCH(1,($U$2=GRID!$B$1:$BI$1)*(КАЛЕНДАРЬ!$O23=GRID!$B$3:$BI$3), 0)),
ROUNDUP(INDEX(GRID!$B$17:$BI$27,MATCH(G$7,GRID!$A$17:$A$27,0),MATCH(1,($U$2=GRID!$B$1:$BI$1)*(КАЛЕНДАРЬ!$O23=GRID!$B$3:$BI$3), 0))*(1-GRID!$B$69),0))</f>
        <v>#N/A</v>
      </c>
      <c r="I56" s="47" t="e" cm="1">
        <f t="array" ref="I56">IF($I$2="Открытый тариф",
INDEX(GRID!$B$4:$BI$14,MATCH(I$7,GRID!$A$4:$A$14,0),MATCH(1,($U$2=GRID!$B$1:$BI$1)*(КАЛЕНДАРЬ!$O23=GRID!$B$3:$BI$3), 0)),
ROUNDUP(INDEX(GRID!$B$4:$BI$14,MATCH(I$7,GRID!$A$4:$A$14,0),MATCH(1,($U$2=GRID!$B$1:$BI$1)*(КАЛЕНДАРЬ!$O23=GRID!$B$3:$BI$3),0))*(1-GRID!$B$69),0))</f>
        <v>#N/A</v>
      </c>
      <c r="J56" s="48" t="e" cm="1">
        <f t="array" ref="J56">IF($I$2="Открытый тариф",
INDEX(GRID!$B$17:$BI$27,MATCH(I$7,GRID!$A$17:$A$27,0),MATCH(1,($U$2=GRID!$B$1:$BI$1)*(КАЛЕНДАРЬ!$O23=GRID!$B$3:$BI$3), 0)),
ROUNDUP(INDEX(GRID!$B$17:$BI$27,MATCH(I$7,GRID!$A$17:$A$27,0),MATCH(1,($U$2=GRID!$B$1:$BI$1)*(КАЛЕНДАРЬ!$O23=GRID!$B$3:$BI$3), 0))*(1-GRID!$B$69),0))</f>
        <v>#N/A</v>
      </c>
      <c r="K56" s="47" cm="1">
        <f t="array" ref="K56">IF($I$2="Открытый тариф",
INDEX(GRID!$B$4:$BI$14,MATCH(K$7,GRID!$A$4:$A$14,0),MATCH(1,($U$2=GRID!$B$1:$BI$1)*(КАЛЕНДАРЬ!$O23=GRID!$B$3:$BI$3), 0)),
ROUNDUP(INDEX(GRID!$B$4:$BI$14,MATCH(K$7,GRID!$A$4:$A$14,0),MATCH(1,($U$2=GRID!$B$1:$BI$1)*(КАЛЕНДАРЬ!$O23=GRID!$B$3:$BI$3),0))*(1-GRID!$B$69),0))</f>
        <v>31300</v>
      </c>
      <c r="L56" s="48" cm="1">
        <f t="array" ref="L56">IF($I$2="Открытый тариф",
INDEX(GRID!$B$17:$BI$27,MATCH(K$7,GRID!$A$17:$A$27,0),MATCH(1,($U$2=GRID!$B$1:$BI$1)*(КАЛЕНДАРЬ!$O23=GRID!$B$3:$BI$3), 0)),
ROUNDUP(INDEX(GRID!$B$17:$BI$27,MATCH(K$7,GRID!$A$17:$A$27,0),MATCH(1,($U$2=GRID!$B$1:$BI$1)*(КАЛЕНДАРЬ!$O23=GRID!$B$3:$BI$3), 0))*(1-GRID!$B$69),0))</f>
        <v>31300</v>
      </c>
      <c r="M56" s="47" cm="1">
        <f t="array" ref="M56">IF($I$2="Открытый тариф",
INDEX(GRID!$B$4:$BI$14,MATCH(M$7,GRID!$A$4:$A$14,0),MATCH(1,($U$2=GRID!$B$1:$BI$1)*(КАЛЕНДАРЬ!$O23=GRID!$B$3:$BI$3), 0)),
ROUNDUP(INDEX(GRID!$B$4:$BI$14,MATCH(M$7,GRID!$A$4:$A$14,0),MATCH(1,($U$2=GRID!$B$1:$BI$1)*(КАЛЕНДАРЬ!$O23=GRID!$B$3:$BI$3),0))*(1-GRID!$B$69),0))</f>
        <v>34800</v>
      </c>
      <c r="N56" s="48" cm="1">
        <f t="array" ref="N56">IF($I$2="Открытый тариф",
INDEX(GRID!$B$17:$BI$27,MATCH(M$7,GRID!$A$17:$A$27,0),MATCH(1,($U$2=GRID!$B$1:$BI$1)*(КАЛЕНДАРЬ!$O23=GRID!$B$3:$BI$3), 0)),
ROUNDUP(INDEX(GRID!$B$17:$BI$27,MATCH(M$7,GRID!$A$17:$A$27,0),MATCH(1,($U$2=GRID!$B$1:$BI$1)*(КАЛЕНДАРЬ!$O23=GRID!$B$3:$BI$3), 0))*(1-GRID!$B$69),0))</f>
        <v>34800</v>
      </c>
      <c r="O56" s="49" t="s">
        <v>101</v>
      </c>
      <c r="P56" s="49" t="s">
        <v>101</v>
      </c>
      <c r="Q56" s="49" t="s">
        <v>101</v>
      </c>
      <c r="R56" s="49" t="s">
        <v>101</v>
      </c>
      <c r="S56" s="49" t="s">
        <v>101</v>
      </c>
      <c r="T56" s="49" t="s">
        <v>101</v>
      </c>
      <c r="U56" s="49" t="s">
        <v>101</v>
      </c>
      <c r="V56" s="49" t="s">
        <v>101</v>
      </c>
      <c r="W56" s="49" t="s">
        <v>101</v>
      </c>
      <c r="X56" s="49" t="s">
        <v>101</v>
      </c>
      <c r="Y56" s="146"/>
    </row>
    <row r="57" spans="1:25" hidden="1" x14ac:dyDescent="0.2">
      <c r="A57" s="117" t="s">
        <v>48</v>
      </c>
      <c r="B57" s="117">
        <v>21</v>
      </c>
      <c r="C57" s="47" cm="1">
        <f t="array" ref="C57">IF($I$2="Открытый тариф",
INDEX(GRID!$B$4:$BI$14,MATCH(C$7,GRID!$A$4:$A$14,0),MATCH(1,($U$2=GRID!$B$1:$BI$1)*(КАЛЕНДАРЬ!$O24=GRID!$B$3:$BI$3), 0)),
ROUNDUP(INDEX(GRID!$B$4:$BI$14,MATCH(C$7,GRID!$A$4:$A$14,0),MATCH(1,($U$2=GRID!$B$1:$BI$1)*(КАЛЕНДАРЬ!$O24=GRID!$B$3:$BI$3),0))*(1-GRID!$B$69),0))</f>
        <v>24500</v>
      </c>
      <c r="D57" s="48" cm="1">
        <f t="array" ref="D57">IF($I$2="Открытый тариф",
INDEX(GRID!$B$17:$BI$27,MATCH(C$7,GRID!$A$17:$A$27,0),MATCH(1,($U$2=GRID!$B$1:$BI$1)*(КАЛЕНДАРЬ!$O24=GRID!$B$3:$BI$3), 0)),
ROUNDUP(INDEX(GRID!$B$17:$BI$27,MATCH(C$7,GRID!$A$17:$A$27,0),MATCH(1,($U$2=GRID!$B$1:$BI$1)*(КАЛЕНДАРЬ!$O24=GRID!$B$3:$BI$3), 0))*(1-GRID!$B$69),0))</f>
        <v>24500</v>
      </c>
      <c r="E57" s="47" cm="1">
        <f t="array" ref="E57">IF($I$2="Открытый тариф",
INDEX(GRID!$B$4:$BI$14,MATCH(E$7,GRID!$A$4:$A$14,0),MATCH(1,($U$2=GRID!$B$1:$BI$1)*(КАЛЕНДАРЬ!$O24=GRID!$B$3:$BI$3), 0)),
ROUNDUP(INDEX(GRID!$B$4:$BI$14,MATCH(E$7,GRID!$A$4:$A$14,0),MATCH(1,($U$2=GRID!$B$1:$BI$1)*(КАЛЕНДАРЬ!$O24=GRID!$B$3:$BI$3),0))*(1-GRID!$B$69),0))</f>
        <v>27400</v>
      </c>
      <c r="F57" s="48" cm="1">
        <f t="array" ref="F57">IF($I$2="Открытый тариф",
INDEX(GRID!$B$17:$BI$27,MATCH(E$7,GRID!$A$17:$A$27,0),MATCH(1,($U$2=GRID!$B$1:$BI$1)*(КАЛЕНДАРЬ!$O24=GRID!$B$3:$BI$3), 0)),
ROUNDUP(INDEX(GRID!$B$17:$BI$27,MATCH(E$7,GRID!$A$17:$A$27,0),MATCH(1,($U$2=GRID!$B$1:$BI$1)*(КАЛЕНДАРЬ!$O24=GRID!$B$3:$BI$3), 0))*(1-GRID!$B$69),0))</f>
        <v>27400</v>
      </c>
      <c r="G57" s="47" t="e" cm="1">
        <f t="array" ref="G57">IF($I$2="Открытый тариф",
INDEX(GRID!$B$4:$BI$14,MATCH(G$7,GRID!$A$4:$A$14,0),MATCH(1,($U$2=GRID!$B$1:$BI$1)*(КАЛЕНДАРЬ!$O24=GRID!$B$3:$BI$3), 0)),
ROUNDUP(INDEX(GRID!$B$4:$BI$14,MATCH(G$7,GRID!$A$4:$A$14,0),MATCH(1,($U$2=GRID!$B$1:$BI$1)*(КАЛЕНДАРЬ!$O24=GRID!$B$3:$BI$3),0))*(1-GRID!$B$69),0))</f>
        <v>#N/A</v>
      </c>
      <c r="H57" s="48" t="e" cm="1">
        <f t="array" ref="H57">IF($I$2="Открытый тариф",
INDEX(GRID!$B$17:$BI$27,MATCH(G$7,GRID!$A$17:$A$27,0),MATCH(1,($U$2=GRID!$B$1:$BI$1)*(КАЛЕНДАРЬ!$O24=GRID!$B$3:$BI$3), 0)),
ROUNDUP(INDEX(GRID!$B$17:$BI$27,MATCH(G$7,GRID!$A$17:$A$27,0),MATCH(1,($U$2=GRID!$B$1:$BI$1)*(КАЛЕНДАРЬ!$O24=GRID!$B$3:$BI$3), 0))*(1-GRID!$B$69),0))</f>
        <v>#N/A</v>
      </c>
      <c r="I57" s="47" t="e" cm="1">
        <f t="array" ref="I57">IF($I$2="Открытый тариф",
INDEX(GRID!$B$4:$BI$14,MATCH(I$7,GRID!$A$4:$A$14,0),MATCH(1,($U$2=GRID!$B$1:$BI$1)*(КАЛЕНДАРЬ!$O24=GRID!$B$3:$BI$3), 0)),
ROUNDUP(INDEX(GRID!$B$4:$BI$14,MATCH(I$7,GRID!$A$4:$A$14,0),MATCH(1,($U$2=GRID!$B$1:$BI$1)*(КАЛЕНДАРЬ!$O24=GRID!$B$3:$BI$3),0))*(1-GRID!$B$69),0))</f>
        <v>#N/A</v>
      </c>
      <c r="J57" s="48" t="e" cm="1">
        <f t="array" ref="J57">IF($I$2="Открытый тариф",
INDEX(GRID!$B$17:$BI$27,MATCH(I$7,GRID!$A$17:$A$27,0),MATCH(1,($U$2=GRID!$B$1:$BI$1)*(КАЛЕНДАРЬ!$O24=GRID!$B$3:$BI$3), 0)),
ROUNDUP(INDEX(GRID!$B$17:$BI$27,MATCH(I$7,GRID!$A$17:$A$27,0),MATCH(1,($U$2=GRID!$B$1:$BI$1)*(КАЛЕНДАРЬ!$O24=GRID!$B$3:$BI$3), 0))*(1-GRID!$B$69),0))</f>
        <v>#N/A</v>
      </c>
      <c r="K57" s="47" cm="1">
        <f t="array" ref="K57">IF($I$2="Открытый тариф",
INDEX(GRID!$B$4:$BI$14,MATCH(K$7,GRID!$A$4:$A$14,0),MATCH(1,($U$2=GRID!$B$1:$BI$1)*(КАЛЕНДАРЬ!$O24=GRID!$B$3:$BI$3), 0)),
ROUNDUP(INDEX(GRID!$B$4:$BI$14,MATCH(K$7,GRID!$A$4:$A$14,0),MATCH(1,($U$2=GRID!$B$1:$BI$1)*(КАЛЕНДАРЬ!$O24=GRID!$B$3:$BI$3),0))*(1-GRID!$B$69),0))</f>
        <v>38200</v>
      </c>
      <c r="L57" s="48" cm="1">
        <f t="array" ref="L57">IF($I$2="Открытый тариф",
INDEX(GRID!$B$17:$BI$27,MATCH(K$7,GRID!$A$17:$A$27,0),MATCH(1,($U$2=GRID!$B$1:$BI$1)*(КАЛЕНДАРЬ!$O24=GRID!$B$3:$BI$3), 0)),
ROUNDUP(INDEX(GRID!$B$17:$BI$27,MATCH(K$7,GRID!$A$17:$A$27,0),MATCH(1,($U$2=GRID!$B$1:$BI$1)*(КАЛЕНДАРЬ!$O24=GRID!$B$3:$BI$3), 0))*(1-GRID!$B$69),0))</f>
        <v>38200</v>
      </c>
      <c r="M57" s="47" cm="1">
        <f t="array" ref="M57">IF($I$2="Открытый тариф",
INDEX(GRID!$B$4:$BI$14,MATCH(M$7,GRID!$A$4:$A$14,0),MATCH(1,($U$2=GRID!$B$1:$BI$1)*(КАЛЕНДАРЬ!$O24=GRID!$B$3:$BI$3), 0)),
ROUNDUP(INDEX(GRID!$B$4:$BI$14,MATCH(M$7,GRID!$A$4:$A$14,0),MATCH(1,($U$2=GRID!$B$1:$BI$1)*(КАЛЕНДАРЬ!$O24=GRID!$B$3:$BI$3),0))*(1-GRID!$B$69),0))</f>
        <v>42600</v>
      </c>
      <c r="N57" s="48" cm="1">
        <f t="array" ref="N57">IF($I$2="Открытый тариф",
INDEX(GRID!$B$17:$BI$27,MATCH(M$7,GRID!$A$17:$A$27,0),MATCH(1,($U$2=GRID!$B$1:$BI$1)*(КАЛЕНДАРЬ!$O24=GRID!$B$3:$BI$3), 0)),
ROUNDUP(INDEX(GRID!$B$17:$BI$27,MATCH(M$7,GRID!$A$17:$A$27,0),MATCH(1,($U$2=GRID!$B$1:$BI$1)*(КАЛЕНДАРЬ!$O24=GRID!$B$3:$BI$3), 0))*(1-GRID!$B$69),0))</f>
        <v>42600</v>
      </c>
      <c r="O57" s="49" t="s">
        <v>101</v>
      </c>
      <c r="P57" s="49" t="s">
        <v>101</v>
      </c>
      <c r="Q57" s="49" t="s">
        <v>101</v>
      </c>
      <c r="R57" s="49" t="s">
        <v>101</v>
      </c>
      <c r="S57" s="49" t="s">
        <v>101</v>
      </c>
      <c r="T57" s="49" t="s">
        <v>101</v>
      </c>
      <c r="U57" s="49" t="s">
        <v>101</v>
      </c>
      <c r="V57" s="49" t="s">
        <v>101</v>
      </c>
      <c r="W57" s="49" t="s">
        <v>101</v>
      </c>
      <c r="X57" s="49" t="s">
        <v>101</v>
      </c>
      <c r="Y57" s="146"/>
    </row>
    <row r="58" spans="1:25" hidden="1" x14ac:dyDescent="0.2">
      <c r="A58" s="117" t="s">
        <v>42</v>
      </c>
      <c r="B58" s="117">
        <v>22</v>
      </c>
      <c r="C58" s="47" cm="1">
        <f t="array" ref="C58">IF($I$2="Открытый тариф",
INDEX(GRID!$B$4:$BI$14,MATCH(C$7,GRID!$A$4:$A$14,0),MATCH(1,($U$2=GRID!$B$1:$BI$1)*(КАЛЕНДАРЬ!$O25=GRID!$B$3:$BI$3), 0)),
ROUNDUP(INDEX(GRID!$B$4:$BI$14,MATCH(C$7,GRID!$A$4:$A$14,0),MATCH(1,($U$2=GRID!$B$1:$BI$1)*(КАЛЕНДАРЬ!$O25=GRID!$B$3:$BI$3),0))*(1-GRID!$B$69),0))</f>
        <v>24500</v>
      </c>
      <c r="D58" s="48" cm="1">
        <f t="array" ref="D58">IF($I$2="Открытый тариф",
INDEX(GRID!$B$17:$BI$27,MATCH(C$7,GRID!$A$17:$A$27,0),MATCH(1,($U$2=GRID!$B$1:$BI$1)*(КАЛЕНДАРЬ!$O25=GRID!$B$3:$BI$3), 0)),
ROUNDUP(INDEX(GRID!$B$17:$BI$27,MATCH(C$7,GRID!$A$17:$A$27,0),MATCH(1,($U$2=GRID!$B$1:$BI$1)*(КАЛЕНДАРЬ!$O25=GRID!$B$3:$BI$3), 0))*(1-GRID!$B$69),0))</f>
        <v>24500</v>
      </c>
      <c r="E58" s="47" cm="1">
        <f t="array" ref="E58">IF($I$2="Открытый тариф",
INDEX(GRID!$B$4:$BI$14,MATCH(E$7,GRID!$A$4:$A$14,0),MATCH(1,($U$2=GRID!$B$1:$BI$1)*(КАЛЕНДАРЬ!$O25=GRID!$B$3:$BI$3), 0)),
ROUNDUP(INDEX(GRID!$B$4:$BI$14,MATCH(E$7,GRID!$A$4:$A$14,0),MATCH(1,($U$2=GRID!$B$1:$BI$1)*(КАЛЕНДАРЬ!$O25=GRID!$B$3:$BI$3),0))*(1-GRID!$B$69),0))</f>
        <v>27400</v>
      </c>
      <c r="F58" s="48" cm="1">
        <f t="array" ref="F58">IF($I$2="Открытый тариф",
INDEX(GRID!$B$17:$BI$27,MATCH(E$7,GRID!$A$17:$A$27,0),MATCH(1,($U$2=GRID!$B$1:$BI$1)*(КАЛЕНДАРЬ!$O25=GRID!$B$3:$BI$3), 0)),
ROUNDUP(INDEX(GRID!$B$17:$BI$27,MATCH(E$7,GRID!$A$17:$A$27,0),MATCH(1,($U$2=GRID!$B$1:$BI$1)*(КАЛЕНДАРЬ!$O25=GRID!$B$3:$BI$3), 0))*(1-GRID!$B$69),0))</f>
        <v>27400</v>
      </c>
      <c r="G58" s="47" t="e" cm="1">
        <f t="array" ref="G58">IF($I$2="Открытый тариф",
INDEX(GRID!$B$4:$BI$14,MATCH(G$7,GRID!$A$4:$A$14,0),MATCH(1,($U$2=GRID!$B$1:$BI$1)*(КАЛЕНДАРЬ!$O25=GRID!$B$3:$BI$3), 0)),
ROUNDUP(INDEX(GRID!$B$4:$BI$14,MATCH(G$7,GRID!$A$4:$A$14,0),MATCH(1,($U$2=GRID!$B$1:$BI$1)*(КАЛЕНДАРЬ!$O25=GRID!$B$3:$BI$3),0))*(1-GRID!$B$69),0))</f>
        <v>#N/A</v>
      </c>
      <c r="H58" s="48" t="e" cm="1">
        <f t="array" ref="H58">IF($I$2="Открытый тариф",
INDEX(GRID!$B$17:$BI$27,MATCH(G$7,GRID!$A$17:$A$27,0),MATCH(1,($U$2=GRID!$B$1:$BI$1)*(КАЛЕНДАРЬ!$O25=GRID!$B$3:$BI$3), 0)),
ROUNDUP(INDEX(GRID!$B$17:$BI$27,MATCH(G$7,GRID!$A$17:$A$27,0),MATCH(1,($U$2=GRID!$B$1:$BI$1)*(КАЛЕНДАРЬ!$O25=GRID!$B$3:$BI$3), 0))*(1-GRID!$B$69),0))</f>
        <v>#N/A</v>
      </c>
      <c r="I58" s="47" t="e" cm="1">
        <f t="array" ref="I58">IF($I$2="Открытый тариф",
INDEX(GRID!$B$4:$BI$14,MATCH(I$7,GRID!$A$4:$A$14,0),MATCH(1,($U$2=GRID!$B$1:$BI$1)*(КАЛЕНДАРЬ!$O25=GRID!$B$3:$BI$3), 0)),
ROUNDUP(INDEX(GRID!$B$4:$BI$14,MATCH(I$7,GRID!$A$4:$A$14,0),MATCH(1,($U$2=GRID!$B$1:$BI$1)*(КАЛЕНДАРЬ!$O25=GRID!$B$3:$BI$3),0))*(1-GRID!$B$69),0))</f>
        <v>#N/A</v>
      </c>
      <c r="J58" s="48" t="e" cm="1">
        <f t="array" ref="J58">IF($I$2="Открытый тариф",
INDEX(GRID!$B$17:$BI$27,MATCH(I$7,GRID!$A$17:$A$27,0),MATCH(1,($U$2=GRID!$B$1:$BI$1)*(КАЛЕНДАРЬ!$O25=GRID!$B$3:$BI$3), 0)),
ROUNDUP(INDEX(GRID!$B$17:$BI$27,MATCH(I$7,GRID!$A$17:$A$27,0),MATCH(1,($U$2=GRID!$B$1:$BI$1)*(КАЛЕНДАРЬ!$O25=GRID!$B$3:$BI$3), 0))*(1-GRID!$B$69),0))</f>
        <v>#N/A</v>
      </c>
      <c r="K58" s="47" cm="1">
        <f t="array" ref="K58">IF($I$2="Открытый тариф",
INDEX(GRID!$B$4:$BI$14,MATCH(K$7,GRID!$A$4:$A$14,0),MATCH(1,($U$2=GRID!$B$1:$BI$1)*(КАЛЕНДАРЬ!$O25=GRID!$B$3:$BI$3), 0)),
ROUNDUP(INDEX(GRID!$B$4:$BI$14,MATCH(K$7,GRID!$A$4:$A$14,0),MATCH(1,($U$2=GRID!$B$1:$BI$1)*(КАЛЕНДАРЬ!$O25=GRID!$B$3:$BI$3),0))*(1-GRID!$B$69),0))</f>
        <v>38200</v>
      </c>
      <c r="L58" s="48" cm="1">
        <f t="array" ref="L58">IF($I$2="Открытый тариф",
INDEX(GRID!$B$17:$BI$27,MATCH(K$7,GRID!$A$17:$A$27,0),MATCH(1,($U$2=GRID!$B$1:$BI$1)*(КАЛЕНДАРЬ!$O25=GRID!$B$3:$BI$3), 0)),
ROUNDUP(INDEX(GRID!$B$17:$BI$27,MATCH(K$7,GRID!$A$17:$A$27,0),MATCH(1,($U$2=GRID!$B$1:$BI$1)*(КАЛЕНДАРЬ!$O25=GRID!$B$3:$BI$3), 0))*(1-GRID!$B$69),0))</f>
        <v>38200</v>
      </c>
      <c r="M58" s="47" cm="1">
        <f t="array" ref="M58">IF($I$2="Открытый тариф",
INDEX(GRID!$B$4:$BI$14,MATCH(M$7,GRID!$A$4:$A$14,0),MATCH(1,($U$2=GRID!$B$1:$BI$1)*(КАЛЕНДАРЬ!$O25=GRID!$B$3:$BI$3), 0)),
ROUNDUP(INDEX(GRID!$B$4:$BI$14,MATCH(M$7,GRID!$A$4:$A$14,0),MATCH(1,($U$2=GRID!$B$1:$BI$1)*(КАЛЕНДАРЬ!$O25=GRID!$B$3:$BI$3),0))*(1-GRID!$B$69),0))</f>
        <v>42600</v>
      </c>
      <c r="N58" s="48" cm="1">
        <f t="array" ref="N58">IF($I$2="Открытый тариф",
INDEX(GRID!$B$17:$BI$27,MATCH(M$7,GRID!$A$17:$A$27,0),MATCH(1,($U$2=GRID!$B$1:$BI$1)*(КАЛЕНДАРЬ!$O25=GRID!$B$3:$BI$3), 0)),
ROUNDUP(INDEX(GRID!$B$17:$BI$27,MATCH(M$7,GRID!$A$17:$A$27,0),MATCH(1,($U$2=GRID!$B$1:$BI$1)*(КАЛЕНДАРЬ!$O25=GRID!$B$3:$BI$3), 0))*(1-GRID!$B$69),0))</f>
        <v>42600</v>
      </c>
      <c r="O58" s="49" t="s">
        <v>101</v>
      </c>
      <c r="P58" s="49" t="s">
        <v>101</v>
      </c>
      <c r="Q58" s="49" t="s">
        <v>101</v>
      </c>
      <c r="R58" s="49" t="s">
        <v>101</v>
      </c>
      <c r="S58" s="49" t="s">
        <v>101</v>
      </c>
      <c r="T58" s="49" t="s">
        <v>101</v>
      </c>
      <c r="U58" s="49" t="s">
        <v>101</v>
      </c>
      <c r="V58" s="49" t="s">
        <v>101</v>
      </c>
      <c r="W58" s="49" t="s">
        <v>101</v>
      </c>
      <c r="X58" s="49" t="s">
        <v>101</v>
      </c>
      <c r="Y58" s="146"/>
    </row>
    <row r="59" spans="1:25" hidden="1" x14ac:dyDescent="0.2">
      <c r="A59" s="117" t="s">
        <v>43</v>
      </c>
      <c r="B59" s="117">
        <v>23</v>
      </c>
      <c r="C59" s="47" cm="1">
        <f t="array" ref="C59">IF($I$2="Открытый тариф",
INDEX(GRID!$B$4:$BI$14,MATCH(C$7,GRID!$A$4:$A$14,0),MATCH(1,($U$2=GRID!$B$1:$BI$1)*(КАЛЕНДАРЬ!$O26=GRID!$B$3:$BI$3), 0)),
ROUNDUP(INDEX(GRID!$B$4:$BI$14,MATCH(C$7,GRID!$A$4:$A$14,0),MATCH(1,($U$2=GRID!$B$1:$BI$1)*(КАЛЕНДАРЬ!$O26=GRID!$B$3:$BI$3),0))*(1-GRID!$B$69),0))</f>
        <v>23000</v>
      </c>
      <c r="D59" s="48" cm="1">
        <f t="array" ref="D59">IF($I$2="Открытый тариф",
INDEX(GRID!$B$17:$BI$27,MATCH(C$7,GRID!$A$17:$A$27,0),MATCH(1,($U$2=GRID!$B$1:$BI$1)*(КАЛЕНДАРЬ!$O26=GRID!$B$3:$BI$3), 0)),
ROUNDUP(INDEX(GRID!$B$17:$BI$27,MATCH(C$7,GRID!$A$17:$A$27,0),MATCH(1,($U$2=GRID!$B$1:$BI$1)*(КАЛЕНДАРЬ!$O26=GRID!$B$3:$BI$3), 0))*(1-GRID!$B$69),0))</f>
        <v>23000</v>
      </c>
      <c r="E59" s="47" cm="1">
        <f t="array" ref="E59">IF($I$2="Открытый тариф",
INDEX(GRID!$B$4:$BI$14,MATCH(E$7,GRID!$A$4:$A$14,0),MATCH(1,($U$2=GRID!$B$1:$BI$1)*(КАЛЕНДАРЬ!$O26=GRID!$B$3:$BI$3), 0)),
ROUNDUP(INDEX(GRID!$B$4:$BI$14,MATCH(E$7,GRID!$A$4:$A$14,0),MATCH(1,($U$2=GRID!$B$1:$BI$1)*(КАЛЕНДАРЬ!$O26=GRID!$B$3:$BI$3),0))*(1-GRID!$B$69),0))</f>
        <v>25700</v>
      </c>
      <c r="F59" s="48" cm="1">
        <f t="array" ref="F59">IF($I$2="Открытый тариф",
INDEX(GRID!$B$17:$BI$27,MATCH(E$7,GRID!$A$17:$A$27,0),MATCH(1,($U$2=GRID!$B$1:$BI$1)*(КАЛЕНДАРЬ!$O26=GRID!$B$3:$BI$3), 0)),
ROUNDUP(INDEX(GRID!$B$17:$BI$27,MATCH(E$7,GRID!$A$17:$A$27,0),MATCH(1,($U$2=GRID!$B$1:$BI$1)*(КАЛЕНДАРЬ!$O26=GRID!$B$3:$BI$3), 0))*(1-GRID!$B$69),0))</f>
        <v>25700</v>
      </c>
      <c r="G59" s="47" t="e" cm="1">
        <f t="array" ref="G59">IF($I$2="Открытый тариф",
INDEX(GRID!$B$4:$BI$14,MATCH(G$7,GRID!$A$4:$A$14,0),MATCH(1,($U$2=GRID!$B$1:$BI$1)*(КАЛЕНДАРЬ!$O26=GRID!$B$3:$BI$3), 0)),
ROUNDUP(INDEX(GRID!$B$4:$BI$14,MATCH(G$7,GRID!$A$4:$A$14,0),MATCH(1,($U$2=GRID!$B$1:$BI$1)*(КАЛЕНДАРЬ!$O26=GRID!$B$3:$BI$3),0))*(1-GRID!$B$69),0))</f>
        <v>#N/A</v>
      </c>
      <c r="H59" s="48" t="e" cm="1">
        <f t="array" ref="H59">IF($I$2="Открытый тариф",
INDEX(GRID!$B$17:$BI$27,MATCH(G$7,GRID!$A$17:$A$27,0),MATCH(1,($U$2=GRID!$B$1:$BI$1)*(КАЛЕНДАРЬ!$O26=GRID!$B$3:$BI$3), 0)),
ROUNDUP(INDEX(GRID!$B$17:$BI$27,MATCH(G$7,GRID!$A$17:$A$27,0),MATCH(1,($U$2=GRID!$B$1:$BI$1)*(КАЛЕНДАРЬ!$O26=GRID!$B$3:$BI$3), 0))*(1-GRID!$B$69),0))</f>
        <v>#N/A</v>
      </c>
      <c r="I59" s="47" t="e" cm="1">
        <f t="array" ref="I59">IF($I$2="Открытый тариф",
INDEX(GRID!$B$4:$BI$14,MATCH(I$7,GRID!$A$4:$A$14,0),MATCH(1,($U$2=GRID!$B$1:$BI$1)*(КАЛЕНДАРЬ!$O26=GRID!$B$3:$BI$3), 0)),
ROUNDUP(INDEX(GRID!$B$4:$BI$14,MATCH(I$7,GRID!$A$4:$A$14,0),MATCH(1,($U$2=GRID!$B$1:$BI$1)*(КАЛЕНДАРЬ!$O26=GRID!$B$3:$BI$3),0))*(1-GRID!$B$69),0))</f>
        <v>#N/A</v>
      </c>
      <c r="J59" s="48" t="e" cm="1">
        <f t="array" ref="J59">IF($I$2="Открытый тариф",
INDEX(GRID!$B$17:$BI$27,MATCH(I$7,GRID!$A$17:$A$27,0),MATCH(1,($U$2=GRID!$B$1:$BI$1)*(КАЛЕНДАРЬ!$O26=GRID!$B$3:$BI$3), 0)),
ROUNDUP(INDEX(GRID!$B$17:$BI$27,MATCH(I$7,GRID!$A$17:$A$27,0),MATCH(1,($U$2=GRID!$B$1:$BI$1)*(КАЛЕНДАРЬ!$O26=GRID!$B$3:$BI$3), 0))*(1-GRID!$B$69),0))</f>
        <v>#N/A</v>
      </c>
      <c r="K59" s="47" cm="1">
        <f t="array" ref="K59">IF($I$2="Открытый тариф",
INDEX(GRID!$B$4:$BI$14,MATCH(K$7,GRID!$A$4:$A$14,0),MATCH(1,($U$2=GRID!$B$1:$BI$1)*(КАЛЕНДАРЬ!$O26=GRID!$B$3:$BI$3), 0)),
ROUNDUP(INDEX(GRID!$B$4:$BI$14,MATCH(K$7,GRID!$A$4:$A$14,0),MATCH(1,($U$2=GRID!$B$1:$BI$1)*(КАЛЕНДАРЬ!$O26=GRID!$B$3:$BI$3),0))*(1-GRID!$B$69),0))</f>
        <v>35600</v>
      </c>
      <c r="L59" s="48" cm="1">
        <f t="array" ref="L59">IF($I$2="Открытый тариф",
INDEX(GRID!$B$17:$BI$27,MATCH(K$7,GRID!$A$17:$A$27,0),MATCH(1,($U$2=GRID!$B$1:$BI$1)*(КАЛЕНДАРЬ!$O26=GRID!$B$3:$BI$3), 0)),
ROUNDUP(INDEX(GRID!$B$17:$BI$27,MATCH(K$7,GRID!$A$17:$A$27,0),MATCH(1,($U$2=GRID!$B$1:$BI$1)*(КАЛЕНДАРЬ!$O26=GRID!$B$3:$BI$3), 0))*(1-GRID!$B$69),0))</f>
        <v>35600</v>
      </c>
      <c r="M59" s="47" cm="1">
        <f t="array" ref="M59">IF($I$2="Открытый тариф",
INDEX(GRID!$B$4:$BI$14,MATCH(M$7,GRID!$A$4:$A$14,0),MATCH(1,($U$2=GRID!$B$1:$BI$1)*(КАЛЕНДАРЬ!$O26=GRID!$B$3:$BI$3), 0)),
ROUNDUP(INDEX(GRID!$B$4:$BI$14,MATCH(M$7,GRID!$A$4:$A$14,0),MATCH(1,($U$2=GRID!$B$1:$BI$1)*(КАЛЕНДАРЬ!$O26=GRID!$B$3:$BI$3),0))*(1-GRID!$B$69),0))</f>
        <v>39700</v>
      </c>
      <c r="N59" s="48" cm="1">
        <f t="array" ref="N59">IF($I$2="Открытый тариф",
INDEX(GRID!$B$17:$BI$27,MATCH(M$7,GRID!$A$17:$A$27,0),MATCH(1,($U$2=GRID!$B$1:$BI$1)*(КАЛЕНДАРЬ!$O26=GRID!$B$3:$BI$3), 0)),
ROUNDUP(INDEX(GRID!$B$17:$BI$27,MATCH(M$7,GRID!$A$17:$A$27,0),MATCH(1,($U$2=GRID!$B$1:$BI$1)*(КАЛЕНДАРЬ!$O26=GRID!$B$3:$BI$3), 0))*(1-GRID!$B$69),0))</f>
        <v>39700</v>
      </c>
      <c r="O59" s="49" t="s">
        <v>101</v>
      </c>
      <c r="P59" s="49" t="s">
        <v>101</v>
      </c>
      <c r="Q59" s="49" t="s">
        <v>101</v>
      </c>
      <c r="R59" s="49" t="s">
        <v>101</v>
      </c>
      <c r="S59" s="49" t="s">
        <v>101</v>
      </c>
      <c r="T59" s="49" t="s">
        <v>101</v>
      </c>
      <c r="U59" s="49" t="s">
        <v>101</v>
      </c>
      <c r="V59" s="49" t="s">
        <v>101</v>
      </c>
      <c r="W59" s="49" t="s">
        <v>101</v>
      </c>
      <c r="X59" s="49" t="s">
        <v>101</v>
      </c>
      <c r="Y59" s="146"/>
    </row>
    <row r="60" spans="1:25" hidden="1" x14ac:dyDescent="0.2">
      <c r="A60" s="117" t="s">
        <v>44</v>
      </c>
      <c r="B60" s="117">
        <v>24</v>
      </c>
      <c r="C60" s="47" cm="1">
        <f t="array" ref="C60">IF($I$2="Открытый тариф",
INDEX(GRID!$B$4:$BI$14,MATCH(C$7,GRID!$A$4:$A$14,0),MATCH(1,($U$2=GRID!$B$1:$BI$1)*(КАЛЕНДАРЬ!$O27=GRID!$B$3:$BI$3), 0)),
ROUNDUP(INDEX(GRID!$B$4:$BI$14,MATCH(C$7,GRID!$A$4:$A$14,0),MATCH(1,($U$2=GRID!$B$1:$BI$1)*(КАЛЕНДАРЬ!$O27=GRID!$B$3:$BI$3),0))*(1-GRID!$B$69),0))</f>
        <v>21500</v>
      </c>
      <c r="D60" s="48" cm="1">
        <f t="array" ref="D60">IF($I$2="Открытый тариф",
INDEX(GRID!$B$17:$BI$27,MATCH(C$7,GRID!$A$17:$A$27,0),MATCH(1,($U$2=GRID!$B$1:$BI$1)*(КАЛЕНДАРЬ!$O27=GRID!$B$3:$BI$3), 0)),
ROUNDUP(INDEX(GRID!$B$17:$BI$27,MATCH(C$7,GRID!$A$17:$A$27,0),MATCH(1,($U$2=GRID!$B$1:$BI$1)*(КАЛЕНДАРЬ!$O27=GRID!$B$3:$BI$3), 0))*(1-GRID!$B$69),0))</f>
        <v>21500</v>
      </c>
      <c r="E60" s="47" cm="1">
        <f t="array" ref="E60">IF($I$2="Открытый тариф",
INDEX(GRID!$B$4:$BI$14,MATCH(E$7,GRID!$A$4:$A$14,0),MATCH(1,($U$2=GRID!$B$1:$BI$1)*(КАЛЕНДАРЬ!$O27=GRID!$B$3:$BI$3), 0)),
ROUNDUP(INDEX(GRID!$B$4:$BI$14,MATCH(E$7,GRID!$A$4:$A$14,0),MATCH(1,($U$2=GRID!$B$1:$BI$1)*(КАЛЕНДАРЬ!$O27=GRID!$B$3:$BI$3),0))*(1-GRID!$B$69),0))</f>
        <v>24000</v>
      </c>
      <c r="F60" s="48" cm="1">
        <f t="array" ref="F60">IF($I$2="Открытый тариф",
INDEX(GRID!$B$17:$BI$27,MATCH(E$7,GRID!$A$17:$A$27,0),MATCH(1,($U$2=GRID!$B$1:$BI$1)*(КАЛЕНДАРЬ!$O27=GRID!$B$3:$BI$3), 0)),
ROUNDUP(INDEX(GRID!$B$17:$BI$27,MATCH(E$7,GRID!$A$17:$A$27,0),MATCH(1,($U$2=GRID!$B$1:$BI$1)*(КАЛЕНДАРЬ!$O27=GRID!$B$3:$BI$3), 0))*(1-GRID!$B$69),0))</f>
        <v>24000</v>
      </c>
      <c r="G60" s="47" t="e" cm="1">
        <f t="array" ref="G60">IF($I$2="Открытый тариф",
INDEX(GRID!$B$4:$BI$14,MATCH(G$7,GRID!$A$4:$A$14,0),MATCH(1,($U$2=GRID!$B$1:$BI$1)*(КАЛЕНДАРЬ!$O27=GRID!$B$3:$BI$3), 0)),
ROUNDUP(INDEX(GRID!$B$4:$BI$14,MATCH(G$7,GRID!$A$4:$A$14,0),MATCH(1,($U$2=GRID!$B$1:$BI$1)*(КАЛЕНДАРЬ!$O27=GRID!$B$3:$BI$3),0))*(1-GRID!$B$69),0))</f>
        <v>#N/A</v>
      </c>
      <c r="H60" s="48" t="e" cm="1">
        <f t="array" ref="H60">IF($I$2="Открытый тариф",
INDEX(GRID!$B$17:$BI$27,MATCH(G$7,GRID!$A$17:$A$27,0),MATCH(1,($U$2=GRID!$B$1:$BI$1)*(КАЛЕНДАРЬ!$O27=GRID!$B$3:$BI$3), 0)),
ROUNDUP(INDEX(GRID!$B$17:$BI$27,MATCH(G$7,GRID!$A$17:$A$27,0),MATCH(1,($U$2=GRID!$B$1:$BI$1)*(КАЛЕНДАРЬ!$O27=GRID!$B$3:$BI$3), 0))*(1-GRID!$B$69),0))</f>
        <v>#N/A</v>
      </c>
      <c r="I60" s="47" t="e" cm="1">
        <f t="array" ref="I60">IF($I$2="Открытый тариф",
INDEX(GRID!$B$4:$BI$14,MATCH(I$7,GRID!$A$4:$A$14,0),MATCH(1,($U$2=GRID!$B$1:$BI$1)*(КАЛЕНДАРЬ!$O27=GRID!$B$3:$BI$3), 0)),
ROUNDUP(INDEX(GRID!$B$4:$BI$14,MATCH(I$7,GRID!$A$4:$A$14,0),MATCH(1,($U$2=GRID!$B$1:$BI$1)*(КАЛЕНДАРЬ!$O27=GRID!$B$3:$BI$3),0))*(1-GRID!$B$69),0))</f>
        <v>#N/A</v>
      </c>
      <c r="J60" s="48" t="e" cm="1">
        <f t="array" ref="J60">IF($I$2="Открытый тариф",
INDEX(GRID!$B$17:$BI$27,MATCH(I$7,GRID!$A$17:$A$27,0),MATCH(1,($U$2=GRID!$B$1:$BI$1)*(КАЛЕНДАРЬ!$O27=GRID!$B$3:$BI$3), 0)),
ROUNDUP(INDEX(GRID!$B$17:$BI$27,MATCH(I$7,GRID!$A$17:$A$27,0),MATCH(1,($U$2=GRID!$B$1:$BI$1)*(КАЛЕНДАРЬ!$O27=GRID!$B$3:$BI$3), 0))*(1-GRID!$B$69),0))</f>
        <v>#N/A</v>
      </c>
      <c r="K60" s="47" cm="1">
        <f t="array" ref="K60">IF($I$2="Открытый тариф",
INDEX(GRID!$B$4:$BI$14,MATCH(K$7,GRID!$A$4:$A$14,0),MATCH(1,($U$2=GRID!$B$1:$BI$1)*(КАЛЕНДАРЬ!$O27=GRID!$B$3:$BI$3), 0)),
ROUNDUP(INDEX(GRID!$B$4:$BI$14,MATCH(K$7,GRID!$A$4:$A$14,0),MATCH(1,($U$2=GRID!$B$1:$BI$1)*(КАЛЕНДАРЬ!$O27=GRID!$B$3:$BI$3),0))*(1-GRID!$B$69),0))</f>
        <v>33100</v>
      </c>
      <c r="L60" s="48" cm="1">
        <f t="array" ref="L60">IF($I$2="Открытый тариф",
INDEX(GRID!$B$17:$BI$27,MATCH(K$7,GRID!$A$17:$A$27,0),MATCH(1,($U$2=GRID!$B$1:$BI$1)*(КАЛЕНДАРЬ!$O27=GRID!$B$3:$BI$3), 0)),
ROUNDUP(INDEX(GRID!$B$17:$BI$27,MATCH(K$7,GRID!$A$17:$A$27,0),MATCH(1,($U$2=GRID!$B$1:$BI$1)*(КАЛЕНДАРЬ!$O27=GRID!$B$3:$BI$3), 0))*(1-GRID!$B$69),0))</f>
        <v>33100</v>
      </c>
      <c r="M60" s="47" cm="1">
        <f t="array" ref="M60">IF($I$2="Открытый тариф",
INDEX(GRID!$B$4:$BI$14,MATCH(M$7,GRID!$A$4:$A$14,0),MATCH(1,($U$2=GRID!$B$1:$BI$1)*(КАЛЕНДАРЬ!$O27=GRID!$B$3:$BI$3), 0)),
ROUNDUP(INDEX(GRID!$B$4:$BI$14,MATCH(M$7,GRID!$A$4:$A$14,0),MATCH(1,($U$2=GRID!$B$1:$BI$1)*(КАЛЕНДАРЬ!$O27=GRID!$B$3:$BI$3),0))*(1-GRID!$B$69),0))</f>
        <v>36800</v>
      </c>
      <c r="N60" s="48" cm="1">
        <f t="array" ref="N60">IF($I$2="Открытый тариф",
INDEX(GRID!$B$17:$BI$27,MATCH(M$7,GRID!$A$17:$A$27,0),MATCH(1,($U$2=GRID!$B$1:$BI$1)*(КАЛЕНДАРЬ!$O27=GRID!$B$3:$BI$3), 0)),
ROUNDUP(INDEX(GRID!$B$17:$BI$27,MATCH(M$7,GRID!$A$17:$A$27,0),MATCH(1,($U$2=GRID!$B$1:$BI$1)*(КАЛЕНДАРЬ!$O27=GRID!$B$3:$BI$3), 0))*(1-GRID!$B$69),0))</f>
        <v>36800</v>
      </c>
      <c r="O60" s="49" t="s">
        <v>101</v>
      </c>
      <c r="P60" s="49" t="s">
        <v>101</v>
      </c>
      <c r="Q60" s="49" t="s">
        <v>101</v>
      </c>
      <c r="R60" s="49" t="s">
        <v>101</v>
      </c>
      <c r="S60" s="49" t="s">
        <v>101</v>
      </c>
      <c r="T60" s="49" t="s">
        <v>101</v>
      </c>
      <c r="U60" s="49" t="s">
        <v>101</v>
      </c>
      <c r="V60" s="49" t="s">
        <v>101</v>
      </c>
      <c r="W60" s="49" t="s">
        <v>101</v>
      </c>
      <c r="X60" s="49" t="s">
        <v>101</v>
      </c>
      <c r="Y60" s="146"/>
    </row>
    <row r="61" spans="1:25" hidden="1" x14ac:dyDescent="0.2">
      <c r="A61" s="117" t="s">
        <v>45</v>
      </c>
      <c r="B61" s="117">
        <v>25</v>
      </c>
      <c r="C61" s="47" cm="1">
        <f t="array" ref="C61">IF($I$2="Открытый тариф",
INDEX(GRID!$B$4:$BI$14,MATCH(C$7,GRID!$A$4:$A$14,0),MATCH(1,($U$2=GRID!$B$1:$BI$1)*(КАЛЕНДАРЬ!$O28=GRID!$B$3:$BI$3), 0)),
ROUNDUP(INDEX(GRID!$B$4:$BI$14,MATCH(C$7,GRID!$A$4:$A$14,0),MATCH(1,($U$2=GRID!$B$1:$BI$1)*(КАЛЕНДАРЬ!$O28=GRID!$B$3:$BI$3),0))*(1-GRID!$B$69),0))</f>
        <v>20500</v>
      </c>
      <c r="D61" s="48" cm="1">
        <f t="array" ref="D61">IF($I$2="Открытый тариф",
INDEX(GRID!$B$17:$BI$27,MATCH(C$7,GRID!$A$17:$A$27,0),MATCH(1,($U$2=GRID!$B$1:$BI$1)*(КАЛЕНДАРЬ!$O28=GRID!$B$3:$BI$3), 0)),
ROUNDUP(INDEX(GRID!$B$17:$BI$27,MATCH(C$7,GRID!$A$17:$A$27,0),MATCH(1,($U$2=GRID!$B$1:$BI$1)*(КАЛЕНДАРЬ!$O28=GRID!$B$3:$BI$3), 0))*(1-GRID!$B$69),0))</f>
        <v>20500</v>
      </c>
      <c r="E61" s="47" cm="1">
        <f t="array" ref="E61">IF($I$2="Открытый тариф",
INDEX(GRID!$B$4:$BI$14,MATCH(E$7,GRID!$A$4:$A$14,0),MATCH(1,($U$2=GRID!$B$1:$BI$1)*(КАЛЕНДАРЬ!$O28=GRID!$B$3:$BI$3), 0)),
ROUNDUP(INDEX(GRID!$B$4:$BI$14,MATCH(E$7,GRID!$A$4:$A$14,0),MATCH(1,($U$2=GRID!$B$1:$BI$1)*(КАЛЕНДАРЬ!$O28=GRID!$B$3:$BI$3),0))*(1-GRID!$B$69),0))</f>
        <v>22800</v>
      </c>
      <c r="F61" s="48" cm="1">
        <f t="array" ref="F61">IF($I$2="Открытый тариф",
INDEX(GRID!$B$17:$BI$27,MATCH(E$7,GRID!$A$17:$A$27,0),MATCH(1,($U$2=GRID!$B$1:$BI$1)*(КАЛЕНДАРЬ!$O28=GRID!$B$3:$BI$3), 0)),
ROUNDUP(INDEX(GRID!$B$17:$BI$27,MATCH(E$7,GRID!$A$17:$A$27,0),MATCH(1,($U$2=GRID!$B$1:$BI$1)*(КАЛЕНДАРЬ!$O28=GRID!$B$3:$BI$3), 0))*(1-GRID!$B$69),0))</f>
        <v>22800</v>
      </c>
      <c r="G61" s="47" t="e" cm="1">
        <f t="array" ref="G61">IF($I$2="Открытый тариф",
INDEX(GRID!$B$4:$BI$14,MATCH(G$7,GRID!$A$4:$A$14,0),MATCH(1,($U$2=GRID!$B$1:$BI$1)*(КАЛЕНДАРЬ!$O28=GRID!$B$3:$BI$3), 0)),
ROUNDUP(INDEX(GRID!$B$4:$BI$14,MATCH(G$7,GRID!$A$4:$A$14,0),MATCH(1,($U$2=GRID!$B$1:$BI$1)*(КАЛЕНДАРЬ!$O28=GRID!$B$3:$BI$3),0))*(1-GRID!$B$69),0))</f>
        <v>#N/A</v>
      </c>
      <c r="H61" s="48" t="e" cm="1">
        <f t="array" ref="H61">IF($I$2="Открытый тариф",
INDEX(GRID!$B$17:$BI$27,MATCH(G$7,GRID!$A$17:$A$27,0),MATCH(1,($U$2=GRID!$B$1:$BI$1)*(КАЛЕНДАРЬ!$O28=GRID!$B$3:$BI$3), 0)),
ROUNDUP(INDEX(GRID!$B$17:$BI$27,MATCH(G$7,GRID!$A$17:$A$27,0),MATCH(1,($U$2=GRID!$B$1:$BI$1)*(КАЛЕНДАРЬ!$O28=GRID!$B$3:$BI$3), 0))*(1-GRID!$B$69),0))</f>
        <v>#N/A</v>
      </c>
      <c r="I61" s="47" t="e" cm="1">
        <f t="array" ref="I61">IF($I$2="Открытый тариф",
INDEX(GRID!$B$4:$BI$14,MATCH(I$7,GRID!$A$4:$A$14,0),MATCH(1,($U$2=GRID!$B$1:$BI$1)*(КАЛЕНДАРЬ!$O28=GRID!$B$3:$BI$3), 0)),
ROUNDUP(INDEX(GRID!$B$4:$BI$14,MATCH(I$7,GRID!$A$4:$A$14,0),MATCH(1,($U$2=GRID!$B$1:$BI$1)*(КАЛЕНДАРЬ!$O28=GRID!$B$3:$BI$3),0))*(1-GRID!$B$69),0))</f>
        <v>#N/A</v>
      </c>
      <c r="J61" s="48" t="e" cm="1">
        <f t="array" ref="J61">IF($I$2="Открытый тариф",
INDEX(GRID!$B$17:$BI$27,MATCH(I$7,GRID!$A$17:$A$27,0),MATCH(1,($U$2=GRID!$B$1:$BI$1)*(КАЛЕНДАРЬ!$O28=GRID!$B$3:$BI$3), 0)),
ROUNDUP(INDEX(GRID!$B$17:$BI$27,MATCH(I$7,GRID!$A$17:$A$27,0),MATCH(1,($U$2=GRID!$B$1:$BI$1)*(КАЛЕНДАРЬ!$O28=GRID!$B$3:$BI$3), 0))*(1-GRID!$B$69),0))</f>
        <v>#N/A</v>
      </c>
      <c r="K61" s="47" cm="1">
        <f t="array" ref="K61">IF($I$2="Открытый тариф",
INDEX(GRID!$B$4:$BI$14,MATCH(K$7,GRID!$A$4:$A$14,0),MATCH(1,($U$2=GRID!$B$1:$BI$1)*(КАЛЕНДАРЬ!$O28=GRID!$B$3:$BI$3), 0)),
ROUNDUP(INDEX(GRID!$B$4:$BI$14,MATCH(K$7,GRID!$A$4:$A$14,0),MATCH(1,($U$2=GRID!$B$1:$BI$1)*(КАЛЕНДАРЬ!$O28=GRID!$B$3:$BI$3),0))*(1-GRID!$B$69),0))</f>
        <v>31300</v>
      </c>
      <c r="L61" s="48" cm="1">
        <f t="array" ref="L61">IF($I$2="Открытый тариф",
INDEX(GRID!$B$17:$BI$27,MATCH(K$7,GRID!$A$17:$A$27,0),MATCH(1,($U$2=GRID!$B$1:$BI$1)*(КАЛЕНДАРЬ!$O28=GRID!$B$3:$BI$3), 0)),
ROUNDUP(INDEX(GRID!$B$17:$BI$27,MATCH(K$7,GRID!$A$17:$A$27,0),MATCH(1,($U$2=GRID!$B$1:$BI$1)*(КАЛЕНДАРЬ!$O28=GRID!$B$3:$BI$3), 0))*(1-GRID!$B$69),0))</f>
        <v>31300</v>
      </c>
      <c r="M61" s="47" cm="1">
        <f t="array" ref="M61">IF($I$2="Открытый тариф",
INDEX(GRID!$B$4:$BI$14,MATCH(M$7,GRID!$A$4:$A$14,0),MATCH(1,($U$2=GRID!$B$1:$BI$1)*(КАЛЕНДАРЬ!$O28=GRID!$B$3:$BI$3), 0)),
ROUNDUP(INDEX(GRID!$B$4:$BI$14,MATCH(M$7,GRID!$A$4:$A$14,0),MATCH(1,($U$2=GRID!$B$1:$BI$1)*(КАЛЕНДАРЬ!$O28=GRID!$B$3:$BI$3),0))*(1-GRID!$B$69),0))</f>
        <v>34800</v>
      </c>
      <c r="N61" s="48" cm="1">
        <f t="array" ref="N61">IF($I$2="Открытый тариф",
INDEX(GRID!$B$17:$BI$27,MATCH(M$7,GRID!$A$17:$A$27,0),MATCH(1,($U$2=GRID!$B$1:$BI$1)*(КАЛЕНДАРЬ!$O28=GRID!$B$3:$BI$3), 0)),
ROUNDUP(INDEX(GRID!$B$17:$BI$27,MATCH(M$7,GRID!$A$17:$A$27,0),MATCH(1,($U$2=GRID!$B$1:$BI$1)*(КАЛЕНДАРЬ!$O28=GRID!$B$3:$BI$3), 0))*(1-GRID!$B$69),0))</f>
        <v>34800</v>
      </c>
      <c r="O61" s="49" t="s">
        <v>101</v>
      </c>
      <c r="P61" s="49" t="s">
        <v>101</v>
      </c>
      <c r="Q61" s="49" t="s">
        <v>101</v>
      </c>
      <c r="R61" s="49" t="s">
        <v>101</v>
      </c>
      <c r="S61" s="49" t="s">
        <v>101</v>
      </c>
      <c r="T61" s="49" t="s">
        <v>101</v>
      </c>
      <c r="U61" s="49" t="s">
        <v>101</v>
      </c>
      <c r="V61" s="49" t="s">
        <v>101</v>
      </c>
      <c r="W61" s="49" t="s">
        <v>101</v>
      </c>
      <c r="X61" s="49" t="s">
        <v>101</v>
      </c>
      <c r="Y61" s="146"/>
    </row>
    <row r="62" spans="1:25" hidden="1" x14ac:dyDescent="0.2">
      <c r="A62" s="117" t="s">
        <v>46</v>
      </c>
      <c r="B62" s="117">
        <v>26</v>
      </c>
      <c r="C62" s="47" cm="1">
        <f t="array" ref="C62">IF($I$2="Открытый тариф",
INDEX(GRID!$B$4:$BI$14,MATCH(C$7,GRID!$A$4:$A$14,0),MATCH(1,($U$2=GRID!$B$1:$BI$1)*(КАЛЕНДАРЬ!$O29=GRID!$B$3:$BI$3), 0)),
ROUNDUP(INDEX(GRID!$B$4:$BI$14,MATCH(C$7,GRID!$A$4:$A$14,0),MATCH(1,($U$2=GRID!$B$1:$BI$1)*(КАЛЕНДАРЬ!$O29=GRID!$B$3:$BI$3),0))*(1-GRID!$B$69),0))</f>
        <v>20500</v>
      </c>
      <c r="D62" s="48" cm="1">
        <f t="array" ref="D62">IF($I$2="Открытый тариф",
INDEX(GRID!$B$17:$BI$27,MATCH(C$7,GRID!$A$17:$A$27,0),MATCH(1,($U$2=GRID!$B$1:$BI$1)*(КАЛЕНДАРЬ!$O29=GRID!$B$3:$BI$3), 0)),
ROUNDUP(INDEX(GRID!$B$17:$BI$27,MATCH(C$7,GRID!$A$17:$A$27,0),MATCH(1,($U$2=GRID!$B$1:$BI$1)*(КАЛЕНДАРЬ!$O29=GRID!$B$3:$BI$3), 0))*(1-GRID!$B$69),0))</f>
        <v>20500</v>
      </c>
      <c r="E62" s="47" cm="1">
        <f t="array" ref="E62">IF($I$2="Открытый тариф",
INDEX(GRID!$B$4:$BI$14,MATCH(E$7,GRID!$A$4:$A$14,0),MATCH(1,($U$2=GRID!$B$1:$BI$1)*(КАЛЕНДАРЬ!$O29=GRID!$B$3:$BI$3), 0)),
ROUNDUP(INDEX(GRID!$B$4:$BI$14,MATCH(E$7,GRID!$A$4:$A$14,0),MATCH(1,($U$2=GRID!$B$1:$BI$1)*(КАЛЕНДАРЬ!$O29=GRID!$B$3:$BI$3),0))*(1-GRID!$B$69),0))</f>
        <v>22800</v>
      </c>
      <c r="F62" s="48" cm="1">
        <f t="array" ref="F62">IF($I$2="Открытый тариф",
INDEX(GRID!$B$17:$BI$27,MATCH(E$7,GRID!$A$17:$A$27,0),MATCH(1,($U$2=GRID!$B$1:$BI$1)*(КАЛЕНДАРЬ!$O29=GRID!$B$3:$BI$3), 0)),
ROUNDUP(INDEX(GRID!$B$17:$BI$27,MATCH(E$7,GRID!$A$17:$A$27,0),MATCH(1,($U$2=GRID!$B$1:$BI$1)*(КАЛЕНДАРЬ!$O29=GRID!$B$3:$BI$3), 0))*(1-GRID!$B$69),0))</f>
        <v>22800</v>
      </c>
      <c r="G62" s="47" t="e" cm="1">
        <f t="array" ref="G62">IF($I$2="Открытый тариф",
INDEX(GRID!$B$4:$BI$14,MATCH(G$7,GRID!$A$4:$A$14,0),MATCH(1,($U$2=GRID!$B$1:$BI$1)*(КАЛЕНДАРЬ!$O29=GRID!$B$3:$BI$3), 0)),
ROUNDUP(INDEX(GRID!$B$4:$BI$14,MATCH(G$7,GRID!$A$4:$A$14,0),MATCH(1,($U$2=GRID!$B$1:$BI$1)*(КАЛЕНДАРЬ!$O29=GRID!$B$3:$BI$3),0))*(1-GRID!$B$69),0))</f>
        <v>#N/A</v>
      </c>
      <c r="H62" s="48" t="e" cm="1">
        <f t="array" ref="H62">IF($I$2="Открытый тариф",
INDEX(GRID!$B$17:$BI$27,MATCH(G$7,GRID!$A$17:$A$27,0),MATCH(1,($U$2=GRID!$B$1:$BI$1)*(КАЛЕНДАРЬ!$O29=GRID!$B$3:$BI$3), 0)),
ROUNDUP(INDEX(GRID!$B$17:$BI$27,MATCH(G$7,GRID!$A$17:$A$27,0),MATCH(1,($U$2=GRID!$B$1:$BI$1)*(КАЛЕНДАРЬ!$O29=GRID!$B$3:$BI$3), 0))*(1-GRID!$B$69),0))</f>
        <v>#N/A</v>
      </c>
      <c r="I62" s="47" t="e" cm="1">
        <f t="array" ref="I62">IF($I$2="Открытый тариф",
INDEX(GRID!$B$4:$BI$14,MATCH(I$7,GRID!$A$4:$A$14,0),MATCH(1,($U$2=GRID!$B$1:$BI$1)*(КАЛЕНДАРЬ!$O29=GRID!$B$3:$BI$3), 0)),
ROUNDUP(INDEX(GRID!$B$4:$BI$14,MATCH(I$7,GRID!$A$4:$A$14,0),MATCH(1,($U$2=GRID!$B$1:$BI$1)*(КАЛЕНДАРЬ!$O29=GRID!$B$3:$BI$3),0))*(1-GRID!$B$69),0))</f>
        <v>#N/A</v>
      </c>
      <c r="J62" s="48" t="e" cm="1">
        <f t="array" ref="J62">IF($I$2="Открытый тариф",
INDEX(GRID!$B$17:$BI$27,MATCH(I$7,GRID!$A$17:$A$27,0),MATCH(1,($U$2=GRID!$B$1:$BI$1)*(КАЛЕНДАРЬ!$O29=GRID!$B$3:$BI$3), 0)),
ROUNDUP(INDEX(GRID!$B$17:$BI$27,MATCH(I$7,GRID!$A$17:$A$27,0),MATCH(1,($U$2=GRID!$B$1:$BI$1)*(КАЛЕНДАРЬ!$O29=GRID!$B$3:$BI$3), 0))*(1-GRID!$B$69),0))</f>
        <v>#N/A</v>
      </c>
      <c r="K62" s="47" cm="1">
        <f t="array" ref="K62">IF($I$2="Открытый тариф",
INDEX(GRID!$B$4:$BI$14,MATCH(K$7,GRID!$A$4:$A$14,0),MATCH(1,($U$2=GRID!$B$1:$BI$1)*(КАЛЕНДАРЬ!$O29=GRID!$B$3:$BI$3), 0)),
ROUNDUP(INDEX(GRID!$B$4:$BI$14,MATCH(K$7,GRID!$A$4:$A$14,0),MATCH(1,($U$2=GRID!$B$1:$BI$1)*(КАЛЕНДАРЬ!$O29=GRID!$B$3:$BI$3),0))*(1-GRID!$B$69),0))</f>
        <v>31300</v>
      </c>
      <c r="L62" s="48" cm="1">
        <f t="array" ref="L62">IF($I$2="Открытый тариф",
INDEX(GRID!$B$17:$BI$27,MATCH(K$7,GRID!$A$17:$A$27,0),MATCH(1,($U$2=GRID!$B$1:$BI$1)*(КАЛЕНДАРЬ!$O29=GRID!$B$3:$BI$3), 0)),
ROUNDUP(INDEX(GRID!$B$17:$BI$27,MATCH(K$7,GRID!$A$17:$A$27,0),MATCH(1,($U$2=GRID!$B$1:$BI$1)*(КАЛЕНДАРЬ!$O29=GRID!$B$3:$BI$3), 0))*(1-GRID!$B$69),0))</f>
        <v>31300</v>
      </c>
      <c r="M62" s="47" cm="1">
        <f t="array" ref="M62">IF($I$2="Открытый тариф",
INDEX(GRID!$B$4:$BI$14,MATCH(M$7,GRID!$A$4:$A$14,0),MATCH(1,($U$2=GRID!$B$1:$BI$1)*(КАЛЕНДАРЬ!$O29=GRID!$B$3:$BI$3), 0)),
ROUNDUP(INDEX(GRID!$B$4:$BI$14,MATCH(M$7,GRID!$A$4:$A$14,0),MATCH(1,($U$2=GRID!$B$1:$BI$1)*(КАЛЕНДАРЬ!$O29=GRID!$B$3:$BI$3),0))*(1-GRID!$B$69),0))</f>
        <v>34800</v>
      </c>
      <c r="N62" s="48" cm="1">
        <f t="array" ref="N62">IF($I$2="Открытый тариф",
INDEX(GRID!$B$17:$BI$27,MATCH(M$7,GRID!$A$17:$A$27,0),MATCH(1,($U$2=GRID!$B$1:$BI$1)*(КАЛЕНДАРЬ!$O29=GRID!$B$3:$BI$3), 0)),
ROUNDUP(INDEX(GRID!$B$17:$BI$27,MATCH(M$7,GRID!$A$17:$A$27,0),MATCH(1,($U$2=GRID!$B$1:$BI$1)*(КАЛЕНДАРЬ!$O29=GRID!$B$3:$BI$3), 0))*(1-GRID!$B$69),0))</f>
        <v>34800</v>
      </c>
      <c r="O62" s="49" t="s">
        <v>101</v>
      </c>
      <c r="P62" s="49" t="s">
        <v>101</v>
      </c>
      <c r="Q62" s="49" t="s">
        <v>101</v>
      </c>
      <c r="R62" s="49" t="s">
        <v>101</v>
      </c>
      <c r="S62" s="49" t="s">
        <v>101</v>
      </c>
      <c r="T62" s="49" t="s">
        <v>101</v>
      </c>
      <c r="U62" s="49" t="s">
        <v>101</v>
      </c>
      <c r="V62" s="49" t="s">
        <v>101</v>
      </c>
      <c r="W62" s="49" t="s">
        <v>101</v>
      </c>
      <c r="X62" s="49" t="s">
        <v>101</v>
      </c>
      <c r="Y62" s="146"/>
    </row>
    <row r="63" spans="1:25" hidden="1" x14ac:dyDescent="0.2">
      <c r="A63" s="117" t="s">
        <v>47</v>
      </c>
      <c r="B63" s="117">
        <v>27</v>
      </c>
      <c r="C63" s="47" cm="1">
        <f t="array" ref="C63">IF($I$2="Открытый тариф",
INDEX(GRID!$B$4:$BI$14,MATCH(C$7,GRID!$A$4:$A$14,0),MATCH(1,($U$2=GRID!$B$1:$BI$1)*(КАЛЕНДАРЬ!$O30=GRID!$B$3:$BI$3), 0)),
ROUNDUP(INDEX(GRID!$B$4:$BI$14,MATCH(C$7,GRID!$A$4:$A$14,0),MATCH(1,($U$2=GRID!$B$1:$BI$1)*(КАЛЕНДАРЬ!$O30=GRID!$B$3:$BI$3),0))*(1-GRID!$B$69),0))</f>
        <v>20500</v>
      </c>
      <c r="D63" s="48" cm="1">
        <f t="array" ref="D63">IF($I$2="Открытый тариф",
INDEX(GRID!$B$17:$BI$27,MATCH(C$7,GRID!$A$17:$A$27,0),MATCH(1,($U$2=GRID!$B$1:$BI$1)*(КАЛЕНДАРЬ!$O30=GRID!$B$3:$BI$3), 0)),
ROUNDUP(INDEX(GRID!$B$17:$BI$27,MATCH(C$7,GRID!$A$17:$A$27,0),MATCH(1,($U$2=GRID!$B$1:$BI$1)*(КАЛЕНДАРЬ!$O30=GRID!$B$3:$BI$3), 0))*(1-GRID!$B$69),0))</f>
        <v>20500</v>
      </c>
      <c r="E63" s="47" cm="1">
        <f t="array" ref="E63">IF($I$2="Открытый тариф",
INDEX(GRID!$B$4:$BI$14,MATCH(E$7,GRID!$A$4:$A$14,0),MATCH(1,($U$2=GRID!$B$1:$BI$1)*(КАЛЕНДАРЬ!$O30=GRID!$B$3:$BI$3), 0)),
ROUNDUP(INDEX(GRID!$B$4:$BI$14,MATCH(E$7,GRID!$A$4:$A$14,0),MATCH(1,($U$2=GRID!$B$1:$BI$1)*(КАЛЕНДАРЬ!$O30=GRID!$B$3:$BI$3),0))*(1-GRID!$B$69),0))</f>
        <v>22800</v>
      </c>
      <c r="F63" s="48" cm="1">
        <f t="array" ref="F63">IF($I$2="Открытый тариф",
INDEX(GRID!$B$17:$BI$27,MATCH(E$7,GRID!$A$17:$A$27,0),MATCH(1,($U$2=GRID!$B$1:$BI$1)*(КАЛЕНДАРЬ!$O30=GRID!$B$3:$BI$3), 0)),
ROUNDUP(INDEX(GRID!$B$17:$BI$27,MATCH(E$7,GRID!$A$17:$A$27,0),MATCH(1,($U$2=GRID!$B$1:$BI$1)*(КАЛЕНДАРЬ!$O30=GRID!$B$3:$BI$3), 0))*(1-GRID!$B$69),0))</f>
        <v>22800</v>
      </c>
      <c r="G63" s="47" t="e" cm="1">
        <f t="array" ref="G63">IF($I$2="Открытый тариф",
INDEX(GRID!$B$4:$BI$14,MATCH(G$7,GRID!$A$4:$A$14,0),MATCH(1,($U$2=GRID!$B$1:$BI$1)*(КАЛЕНДАРЬ!$O30=GRID!$B$3:$BI$3), 0)),
ROUNDUP(INDEX(GRID!$B$4:$BI$14,MATCH(G$7,GRID!$A$4:$A$14,0),MATCH(1,($U$2=GRID!$B$1:$BI$1)*(КАЛЕНДАРЬ!$O30=GRID!$B$3:$BI$3),0))*(1-GRID!$B$69),0))</f>
        <v>#N/A</v>
      </c>
      <c r="H63" s="48" t="e" cm="1">
        <f t="array" ref="H63">IF($I$2="Открытый тариф",
INDEX(GRID!$B$17:$BI$27,MATCH(G$7,GRID!$A$17:$A$27,0),MATCH(1,($U$2=GRID!$B$1:$BI$1)*(КАЛЕНДАРЬ!$O30=GRID!$B$3:$BI$3), 0)),
ROUNDUP(INDEX(GRID!$B$17:$BI$27,MATCH(G$7,GRID!$A$17:$A$27,0),MATCH(1,($U$2=GRID!$B$1:$BI$1)*(КАЛЕНДАРЬ!$O30=GRID!$B$3:$BI$3), 0))*(1-GRID!$B$69),0))</f>
        <v>#N/A</v>
      </c>
      <c r="I63" s="47" t="e" cm="1">
        <f t="array" ref="I63">IF($I$2="Открытый тариф",
INDEX(GRID!$B$4:$BI$14,MATCH(I$7,GRID!$A$4:$A$14,0),MATCH(1,($U$2=GRID!$B$1:$BI$1)*(КАЛЕНДАРЬ!$O30=GRID!$B$3:$BI$3), 0)),
ROUNDUP(INDEX(GRID!$B$4:$BI$14,MATCH(I$7,GRID!$A$4:$A$14,0),MATCH(1,($U$2=GRID!$B$1:$BI$1)*(КАЛЕНДАРЬ!$O30=GRID!$B$3:$BI$3),0))*(1-GRID!$B$69),0))</f>
        <v>#N/A</v>
      </c>
      <c r="J63" s="48" t="e" cm="1">
        <f t="array" ref="J63">IF($I$2="Открытый тариф",
INDEX(GRID!$B$17:$BI$27,MATCH(I$7,GRID!$A$17:$A$27,0),MATCH(1,($U$2=GRID!$B$1:$BI$1)*(КАЛЕНДАРЬ!$O30=GRID!$B$3:$BI$3), 0)),
ROUNDUP(INDEX(GRID!$B$17:$BI$27,MATCH(I$7,GRID!$A$17:$A$27,0),MATCH(1,($U$2=GRID!$B$1:$BI$1)*(КАЛЕНДАРЬ!$O30=GRID!$B$3:$BI$3), 0))*(1-GRID!$B$69),0))</f>
        <v>#N/A</v>
      </c>
      <c r="K63" s="47" cm="1">
        <f t="array" ref="K63">IF($I$2="Открытый тариф",
INDEX(GRID!$B$4:$BI$14,MATCH(K$7,GRID!$A$4:$A$14,0),MATCH(1,($U$2=GRID!$B$1:$BI$1)*(КАЛЕНДАРЬ!$O30=GRID!$B$3:$BI$3), 0)),
ROUNDUP(INDEX(GRID!$B$4:$BI$14,MATCH(K$7,GRID!$A$4:$A$14,0),MATCH(1,($U$2=GRID!$B$1:$BI$1)*(КАЛЕНДАРЬ!$O30=GRID!$B$3:$BI$3),0))*(1-GRID!$B$69),0))</f>
        <v>31300</v>
      </c>
      <c r="L63" s="48" cm="1">
        <f t="array" ref="L63">IF($I$2="Открытый тариф",
INDEX(GRID!$B$17:$BI$27,MATCH(K$7,GRID!$A$17:$A$27,0),MATCH(1,($U$2=GRID!$B$1:$BI$1)*(КАЛЕНДАРЬ!$O30=GRID!$B$3:$BI$3), 0)),
ROUNDUP(INDEX(GRID!$B$17:$BI$27,MATCH(K$7,GRID!$A$17:$A$27,0),MATCH(1,($U$2=GRID!$B$1:$BI$1)*(КАЛЕНДАРЬ!$O30=GRID!$B$3:$BI$3), 0))*(1-GRID!$B$69),0))</f>
        <v>31300</v>
      </c>
      <c r="M63" s="47" cm="1">
        <f t="array" ref="M63">IF($I$2="Открытый тариф",
INDEX(GRID!$B$4:$BI$14,MATCH(M$7,GRID!$A$4:$A$14,0),MATCH(1,($U$2=GRID!$B$1:$BI$1)*(КАЛЕНДАРЬ!$O30=GRID!$B$3:$BI$3), 0)),
ROUNDUP(INDEX(GRID!$B$4:$BI$14,MATCH(M$7,GRID!$A$4:$A$14,0),MATCH(1,($U$2=GRID!$B$1:$BI$1)*(КАЛЕНДАРЬ!$O30=GRID!$B$3:$BI$3),0))*(1-GRID!$B$69),0))</f>
        <v>34800</v>
      </c>
      <c r="N63" s="48" cm="1">
        <f t="array" ref="N63">IF($I$2="Открытый тариф",
INDEX(GRID!$B$17:$BI$27,MATCH(M$7,GRID!$A$17:$A$27,0),MATCH(1,($U$2=GRID!$B$1:$BI$1)*(КАЛЕНДАРЬ!$O30=GRID!$B$3:$BI$3), 0)),
ROUNDUP(INDEX(GRID!$B$17:$BI$27,MATCH(M$7,GRID!$A$17:$A$27,0),MATCH(1,($U$2=GRID!$B$1:$BI$1)*(КАЛЕНДАРЬ!$O30=GRID!$B$3:$BI$3), 0))*(1-GRID!$B$69),0))</f>
        <v>34800</v>
      </c>
      <c r="O63" s="49" t="s">
        <v>101</v>
      </c>
      <c r="P63" s="49" t="s">
        <v>101</v>
      </c>
      <c r="Q63" s="49" t="s">
        <v>101</v>
      </c>
      <c r="R63" s="49" t="s">
        <v>101</v>
      </c>
      <c r="S63" s="49" t="s">
        <v>101</v>
      </c>
      <c r="T63" s="49" t="s">
        <v>101</v>
      </c>
      <c r="U63" s="49" t="s">
        <v>101</v>
      </c>
      <c r="V63" s="49" t="s">
        <v>101</v>
      </c>
      <c r="W63" s="49" t="s">
        <v>101</v>
      </c>
      <c r="X63" s="49" t="s">
        <v>101</v>
      </c>
      <c r="Y63" s="146"/>
    </row>
    <row r="64" spans="1:25" hidden="1" x14ac:dyDescent="0.2">
      <c r="A64" s="117" t="s">
        <v>48</v>
      </c>
      <c r="B64" s="117">
        <v>28</v>
      </c>
      <c r="C64" s="47" cm="1">
        <f t="array" ref="C64">IF($I$2="Открытый тариф",
INDEX(GRID!$B$4:$BI$14,MATCH(C$7,GRID!$A$4:$A$14,0),MATCH(1,($U$2=GRID!$B$1:$BI$1)*(КАЛЕНДАРЬ!$O31=GRID!$B$3:$BI$3), 0)),
ROUNDUP(INDEX(GRID!$B$4:$BI$14,MATCH(C$7,GRID!$A$4:$A$14,0),MATCH(1,($U$2=GRID!$B$1:$BI$1)*(КАЛЕНДАРЬ!$O31=GRID!$B$3:$BI$3),0))*(1-GRID!$B$69),0))</f>
        <v>33800</v>
      </c>
      <c r="D64" s="48" cm="1">
        <f t="array" ref="D64">IF($I$2="Открытый тариф",
INDEX(GRID!$B$17:$BI$27,MATCH(C$7,GRID!$A$17:$A$27,0),MATCH(1,($U$2=GRID!$B$1:$BI$1)*(КАЛЕНДАРЬ!$O31=GRID!$B$3:$BI$3), 0)),
ROUNDUP(INDEX(GRID!$B$17:$BI$27,MATCH(C$7,GRID!$A$17:$A$27,0),MATCH(1,($U$2=GRID!$B$1:$BI$1)*(КАЛЕНДАРЬ!$O31=GRID!$B$3:$BI$3), 0))*(1-GRID!$B$69),0))</f>
        <v>33800</v>
      </c>
      <c r="E64" s="47" cm="1">
        <f t="array" ref="E64">IF($I$2="Открытый тариф",
INDEX(GRID!$B$4:$BI$14,MATCH(E$7,GRID!$A$4:$A$14,0),MATCH(1,($U$2=GRID!$B$1:$BI$1)*(КАЛЕНДАРЬ!$O31=GRID!$B$3:$BI$3), 0)),
ROUNDUP(INDEX(GRID!$B$4:$BI$14,MATCH(E$7,GRID!$A$4:$A$14,0),MATCH(1,($U$2=GRID!$B$1:$BI$1)*(КАЛЕНДАРЬ!$O31=GRID!$B$3:$BI$3),0))*(1-GRID!$B$69),0))</f>
        <v>37900</v>
      </c>
      <c r="F64" s="48" cm="1">
        <f t="array" ref="F64">IF($I$2="Открытый тариф",
INDEX(GRID!$B$17:$BI$27,MATCH(E$7,GRID!$A$17:$A$27,0),MATCH(1,($U$2=GRID!$B$1:$BI$1)*(КАЛЕНДАРЬ!$O31=GRID!$B$3:$BI$3), 0)),
ROUNDUP(INDEX(GRID!$B$17:$BI$27,MATCH(E$7,GRID!$A$17:$A$27,0),MATCH(1,($U$2=GRID!$B$1:$BI$1)*(КАЛЕНДАРЬ!$O31=GRID!$B$3:$BI$3), 0))*(1-GRID!$B$69),0))</f>
        <v>37900</v>
      </c>
      <c r="G64" s="47" t="e" cm="1">
        <f t="array" ref="G64">IF($I$2="Открытый тариф",
INDEX(GRID!$B$4:$BI$14,MATCH(G$7,GRID!$A$4:$A$14,0),MATCH(1,($U$2=GRID!$B$1:$BI$1)*(КАЛЕНДАРЬ!$O31=GRID!$B$3:$BI$3), 0)),
ROUNDUP(INDEX(GRID!$B$4:$BI$14,MATCH(G$7,GRID!$A$4:$A$14,0),MATCH(1,($U$2=GRID!$B$1:$BI$1)*(КАЛЕНДАРЬ!$O31=GRID!$B$3:$BI$3),0))*(1-GRID!$B$69),0))</f>
        <v>#N/A</v>
      </c>
      <c r="H64" s="48" t="e" cm="1">
        <f t="array" ref="H64">IF($I$2="Открытый тариф",
INDEX(GRID!$B$17:$BI$27,MATCH(G$7,GRID!$A$17:$A$27,0),MATCH(1,($U$2=GRID!$B$1:$BI$1)*(КАЛЕНДАРЬ!$O31=GRID!$B$3:$BI$3), 0)),
ROUNDUP(INDEX(GRID!$B$17:$BI$27,MATCH(G$7,GRID!$A$17:$A$27,0),MATCH(1,($U$2=GRID!$B$1:$BI$1)*(КАЛЕНДАРЬ!$O31=GRID!$B$3:$BI$3), 0))*(1-GRID!$B$69),0))</f>
        <v>#N/A</v>
      </c>
      <c r="I64" s="47" t="e" cm="1">
        <f t="array" ref="I64">IF($I$2="Открытый тариф",
INDEX(GRID!$B$4:$BI$14,MATCH(I$7,GRID!$A$4:$A$14,0),MATCH(1,($U$2=GRID!$B$1:$BI$1)*(КАЛЕНДАРЬ!$O31=GRID!$B$3:$BI$3), 0)),
ROUNDUP(INDEX(GRID!$B$4:$BI$14,MATCH(I$7,GRID!$A$4:$A$14,0),MATCH(1,($U$2=GRID!$B$1:$BI$1)*(КАЛЕНДАРЬ!$O31=GRID!$B$3:$BI$3),0))*(1-GRID!$B$69),0))</f>
        <v>#N/A</v>
      </c>
      <c r="J64" s="48" t="e" cm="1">
        <f t="array" ref="J64">IF($I$2="Открытый тариф",
INDEX(GRID!$B$17:$BI$27,MATCH(I$7,GRID!$A$17:$A$27,0),MATCH(1,($U$2=GRID!$B$1:$BI$1)*(КАЛЕНДАРЬ!$O31=GRID!$B$3:$BI$3), 0)),
ROUNDUP(INDEX(GRID!$B$17:$BI$27,MATCH(I$7,GRID!$A$17:$A$27,0),MATCH(1,($U$2=GRID!$B$1:$BI$1)*(КАЛЕНДАРЬ!$O31=GRID!$B$3:$BI$3), 0))*(1-GRID!$B$69),0))</f>
        <v>#N/A</v>
      </c>
      <c r="K64" s="47" cm="1">
        <f t="array" ref="K64">IF($I$2="Открытый тариф",
INDEX(GRID!$B$4:$BI$14,MATCH(K$7,GRID!$A$4:$A$14,0),MATCH(1,($U$2=GRID!$B$1:$BI$1)*(КАЛЕНДАРЬ!$O31=GRID!$B$3:$BI$3), 0)),
ROUNDUP(INDEX(GRID!$B$4:$BI$14,MATCH(K$7,GRID!$A$4:$A$14,0),MATCH(1,($U$2=GRID!$B$1:$BI$1)*(КАЛЕНДАРЬ!$O31=GRID!$B$3:$BI$3),0))*(1-GRID!$B$69),0))</f>
        <v>53500</v>
      </c>
      <c r="L64" s="48" cm="1">
        <f t="array" ref="L64">IF($I$2="Открытый тариф",
INDEX(GRID!$B$17:$BI$27,MATCH(K$7,GRID!$A$17:$A$27,0),MATCH(1,($U$2=GRID!$B$1:$BI$1)*(КАЛЕНДАРЬ!$O31=GRID!$B$3:$BI$3), 0)),
ROUNDUP(INDEX(GRID!$B$17:$BI$27,MATCH(K$7,GRID!$A$17:$A$27,0),MATCH(1,($U$2=GRID!$B$1:$BI$1)*(КАЛЕНДАРЬ!$O31=GRID!$B$3:$BI$3), 0))*(1-GRID!$B$69),0))</f>
        <v>53500</v>
      </c>
      <c r="M64" s="47" cm="1">
        <f t="array" ref="M64">IF($I$2="Открытый тариф",
INDEX(GRID!$B$4:$BI$14,MATCH(M$7,GRID!$A$4:$A$14,0),MATCH(1,($U$2=GRID!$B$1:$BI$1)*(КАЛЕНДАРЬ!$O31=GRID!$B$3:$BI$3), 0)),
ROUNDUP(INDEX(GRID!$B$4:$BI$14,MATCH(M$7,GRID!$A$4:$A$14,0),MATCH(1,($U$2=GRID!$B$1:$BI$1)*(КАЛЕНДАРЬ!$O31=GRID!$B$3:$BI$3),0))*(1-GRID!$B$69),0))</f>
        <v>59900</v>
      </c>
      <c r="N64" s="48" cm="1">
        <f t="array" ref="N64">IF($I$2="Открытый тариф",
INDEX(GRID!$B$17:$BI$27,MATCH(M$7,GRID!$A$17:$A$27,0),MATCH(1,($U$2=GRID!$B$1:$BI$1)*(КАЛЕНДАРЬ!$O31=GRID!$B$3:$BI$3), 0)),
ROUNDUP(INDEX(GRID!$B$17:$BI$27,MATCH(M$7,GRID!$A$17:$A$27,0),MATCH(1,($U$2=GRID!$B$1:$BI$1)*(КАЛЕНДАРЬ!$O31=GRID!$B$3:$BI$3), 0))*(1-GRID!$B$69),0))</f>
        <v>59900</v>
      </c>
      <c r="O64" s="49" t="s">
        <v>101</v>
      </c>
      <c r="P64" s="49" t="s">
        <v>101</v>
      </c>
      <c r="Q64" s="49" t="s">
        <v>101</v>
      </c>
      <c r="R64" s="49" t="s">
        <v>101</v>
      </c>
      <c r="S64" s="49" t="s">
        <v>101</v>
      </c>
      <c r="T64" s="49" t="s">
        <v>101</v>
      </c>
      <c r="U64" s="49" t="s">
        <v>101</v>
      </c>
      <c r="V64" s="49" t="s">
        <v>101</v>
      </c>
      <c r="W64" s="49" t="s">
        <v>101</v>
      </c>
      <c r="X64" s="49" t="s">
        <v>101</v>
      </c>
      <c r="Y64" s="146"/>
    </row>
    <row r="65" spans="1:25" hidden="1" x14ac:dyDescent="0.2">
      <c r="A65" s="117" t="s">
        <v>42</v>
      </c>
      <c r="B65" s="117">
        <v>29</v>
      </c>
      <c r="C65" s="47" cm="1">
        <f t="array" ref="C65">IF($I$2="Открытый тариф",
INDEX(GRID!$B$4:$BI$14,MATCH(C$7,GRID!$A$4:$A$14,0),MATCH(1,($U$2=GRID!$B$1:$BI$1)*(КАЛЕНДАРЬ!$O32=GRID!$B$3:$BI$3), 0)),
ROUNDUP(INDEX(GRID!$B$4:$BI$14,MATCH(C$7,GRID!$A$4:$A$14,0),MATCH(1,($U$2=GRID!$B$1:$BI$1)*(КАЛЕНДАРЬ!$O32=GRID!$B$3:$BI$3),0))*(1-GRID!$B$69),0))</f>
        <v>33800</v>
      </c>
      <c r="D65" s="48" cm="1">
        <f t="array" ref="D65">IF($I$2="Открытый тариф",
INDEX(GRID!$B$17:$BI$27,MATCH(C$7,GRID!$A$17:$A$27,0),MATCH(1,($U$2=GRID!$B$1:$BI$1)*(КАЛЕНДАРЬ!$O32=GRID!$B$3:$BI$3), 0)),
ROUNDUP(INDEX(GRID!$B$17:$BI$27,MATCH(C$7,GRID!$A$17:$A$27,0),MATCH(1,($U$2=GRID!$B$1:$BI$1)*(КАЛЕНДАРЬ!$O32=GRID!$B$3:$BI$3), 0))*(1-GRID!$B$69),0))</f>
        <v>33800</v>
      </c>
      <c r="E65" s="47" cm="1">
        <f t="array" ref="E65">IF($I$2="Открытый тариф",
INDEX(GRID!$B$4:$BI$14,MATCH(E$7,GRID!$A$4:$A$14,0),MATCH(1,($U$2=GRID!$B$1:$BI$1)*(КАЛЕНДАРЬ!$O32=GRID!$B$3:$BI$3), 0)),
ROUNDUP(INDEX(GRID!$B$4:$BI$14,MATCH(E$7,GRID!$A$4:$A$14,0),MATCH(1,($U$2=GRID!$B$1:$BI$1)*(КАЛЕНДАРЬ!$O32=GRID!$B$3:$BI$3),0))*(1-GRID!$B$69),0))</f>
        <v>37900</v>
      </c>
      <c r="F65" s="48" cm="1">
        <f t="array" ref="F65">IF($I$2="Открытый тариф",
INDEX(GRID!$B$17:$BI$27,MATCH(E$7,GRID!$A$17:$A$27,0),MATCH(1,($U$2=GRID!$B$1:$BI$1)*(КАЛЕНДАРЬ!$O32=GRID!$B$3:$BI$3), 0)),
ROUNDUP(INDEX(GRID!$B$17:$BI$27,MATCH(E$7,GRID!$A$17:$A$27,0),MATCH(1,($U$2=GRID!$B$1:$BI$1)*(КАЛЕНДАРЬ!$O32=GRID!$B$3:$BI$3), 0))*(1-GRID!$B$69),0))</f>
        <v>37900</v>
      </c>
      <c r="G65" s="47" t="e" cm="1">
        <f t="array" ref="G65">IF($I$2="Открытый тариф",
INDEX(GRID!$B$4:$BI$14,MATCH(G$7,GRID!$A$4:$A$14,0),MATCH(1,($U$2=GRID!$B$1:$BI$1)*(КАЛЕНДАРЬ!$O32=GRID!$B$3:$BI$3), 0)),
ROUNDUP(INDEX(GRID!$B$4:$BI$14,MATCH(G$7,GRID!$A$4:$A$14,0),MATCH(1,($U$2=GRID!$B$1:$BI$1)*(КАЛЕНДАРЬ!$O32=GRID!$B$3:$BI$3),0))*(1-GRID!$B$69),0))</f>
        <v>#N/A</v>
      </c>
      <c r="H65" s="48" t="e" cm="1">
        <f t="array" ref="H65">IF($I$2="Открытый тариф",
INDEX(GRID!$B$17:$BI$27,MATCH(G$7,GRID!$A$17:$A$27,0),MATCH(1,($U$2=GRID!$B$1:$BI$1)*(КАЛЕНДАРЬ!$O32=GRID!$B$3:$BI$3), 0)),
ROUNDUP(INDEX(GRID!$B$17:$BI$27,MATCH(G$7,GRID!$A$17:$A$27,0),MATCH(1,($U$2=GRID!$B$1:$BI$1)*(КАЛЕНДАРЬ!$O32=GRID!$B$3:$BI$3), 0))*(1-GRID!$B$69),0))</f>
        <v>#N/A</v>
      </c>
      <c r="I65" s="47" t="e" cm="1">
        <f t="array" ref="I65">IF($I$2="Открытый тариф",
INDEX(GRID!$B$4:$BI$14,MATCH(I$7,GRID!$A$4:$A$14,0),MATCH(1,($U$2=GRID!$B$1:$BI$1)*(КАЛЕНДАРЬ!$O32=GRID!$B$3:$BI$3), 0)),
ROUNDUP(INDEX(GRID!$B$4:$BI$14,MATCH(I$7,GRID!$A$4:$A$14,0),MATCH(1,($U$2=GRID!$B$1:$BI$1)*(КАЛЕНДАРЬ!$O32=GRID!$B$3:$BI$3),0))*(1-GRID!$B$69),0))</f>
        <v>#N/A</v>
      </c>
      <c r="J65" s="48" t="e" cm="1">
        <f t="array" ref="J65">IF($I$2="Открытый тариф",
INDEX(GRID!$B$17:$BI$27,MATCH(I$7,GRID!$A$17:$A$27,0),MATCH(1,($U$2=GRID!$B$1:$BI$1)*(КАЛЕНДАРЬ!$O32=GRID!$B$3:$BI$3), 0)),
ROUNDUP(INDEX(GRID!$B$17:$BI$27,MATCH(I$7,GRID!$A$17:$A$27,0),MATCH(1,($U$2=GRID!$B$1:$BI$1)*(КАЛЕНДАРЬ!$O32=GRID!$B$3:$BI$3), 0))*(1-GRID!$B$69),0))</f>
        <v>#N/A</v>
      </c>
      <c r="K65" s="47" cm="1">
        <f t="array" ref="K65">IF($I$2="Открытый тариф",
INDEX(GRID!$B$4:$BI$14,MATCH(K$7,GRID!$A$4:$A$14,0),MATCH(1,($U$2=GRID!$B$1:$BI$1)*(КАЛЕНДАРЬ!$O32=GRID!$B$3:$BI$3), 0)),
ROUNDUP(INDEX(GRID!$B$4:$BI$14,MATCH(K$7,GRID!$A$4:$A$14,0),MATCH(1,($U$2=GRID!$B$1:$BI$1)*(КАЛЕНДАРЬ!$O32=GRID!$B$3:$BI$3),0))*(1-GRID!$B$69),0))</f>
        <v>53500</v>
      </c>
      <c r="L65" s="48" cm="1">
        <f t="array" ref="L65">IF($I$2="Открытый тариф",
INDEX(GRID!$B$17:$BI$27,MATCH(K$7,GRID!$A$17:$A$27,0),MATCH(1,($U$2=GRID!$B$1:$BI$1)*(КАЛЕНДАРЬ!$O32=GRID!$B$3:$BI$3), 0)),
ROUNDUP(INDEX(GRID!$B$17:$BI$27,MATCH(K$7,GRID!$A$17:$A$27,0),MATCH(1,($U$2=GRID!$B$1:$BI$1)*(КАЛЕНДАРЬ!$O32=GRID!$B$3:$BI$3), 0))*(1-GRID!$B$69),0))</f>
        <v>53500</v>
      </c>
      <c r="M65" s="47" cm="1">
        <f t="array" ref="M65">IF($I$2="Открытый тариф",
INDEX(GRID!$B$4:$BI$14,MATCH(M$7,GRID!$A$4:$A$14,0),MATCH(1,($U$2=GRID!$B$1:$BI$1)*(КАЛЕНДАРЬ!$O32=GRID!$B$3:$BI$3), 0)),
ROUNDUP(INDEX(GRID!$B$4:$BI$14,MATCH(M$7,GRID!$A$4:$A$14,0),MATCH(1,($U$2=GRID!$B$1:$BI$1)*(КАЛЕНДАРЬ!$O32=GRID!$B$3:$BI$3),0))*(1-GRID!$B$69),0))</f>
        <v>59900</v>
      </c>
      <c r="N65" s="48" cm="1">
        <f t="array" ref="N65">IF($I$2="Открытый тариф",
INDEX(GRID!$B$17:$BI$27,MATCH(M$7,GRID!$A$17:$A$27,0),MATCH(1,($U$2=GRID!$B$1:$BI$1)*(КАЛЕНДАРЬ!$O32=GRID!$B$3:$BI$3), 0)),
ROUNDUP(INDEX(GRID!$B$17:$BI$27,MATCH(M$7,GRID!$A$17:$A$27,0),MATCH(1,($U$2=GRID!$B$1:$BI$1)*(КАЛЕНДАРЬ!$O32=GRID!$B$3:$BI$3), 0))*(1-GRID!$B$69),0))</f>
        <v>59900</v>
      </c>
      <c r="O65" s="49" t="s">
        <v>101</v>
      </c>
      <c r="P65" s="49" t="s">
        <v>101</v>
      </c>
      <c r="Q65" s="49" t="s">
        <v>101</v>
      </c>
      <c r="R65" s="49" t="s">
        <v>101</v>
      </c>
      <c r="S65" s="49" t="s">
        <v>101</v>
      </c>
      <c r="T65" s="49" t="s">
        <v>101</v>
      </c>
      <c r="U65" s="49" t="s">
        <v>101</v>
      </c>
      <c r="V65" s="49" t="s">
        <v>101</v>
      </c>
      <c r="W65" s="49" t="s">
        <v>101</v>
      </c>
      <c r="X65" s="49" t="s">
        <v>101</v>
      </c>
      <c r="Y65" s="146"/>
    </row>
    <row r="66" spans="1:25" hidden="1" x14ac:dyDescent="0.2">
      <c r="A66" s="117" t="s">
        <v>43</v>
      </c>
      <c r="B66" s="117">
        <v>30</v>
      </c>
      <c r="C66" s="47" cm="1">
        <f t="array" ref="C66">IF($I$2="Открытый тариф",
INDEX(GRID!$B$4:$BI$14,MATCH(C$7,GRID!$A$4:$A$14,0),MATCH(1,($U$2=GRID!$B$1:$BI$1)*(КАЛЕНДАРЬ!$O33=GRID!$B$3:$BI$3), 0)),
ROUNDUP(INDEX(GRID!$B$4:$BI$14,MATCH(C$7,GRID!$A$4:$A$14,0),MATCH(1,($U$2=GRID!$B$1:$BI$1)*(КАЛЕНДАРЬ!$O33=GRID!$B$3:$BI$3),0))*(1-GRID!$B$69),0))</f>
        <v>33800</v>
      </c>
      <c r="D66" s="48" cm="1">
        <f t="array" ref="D66">IF($I$2="Открытый тариф",
INDEX(GRID!$B$17:$BI$27,MATCH(C$7,GRID!$A$17:$A$27,0),MATCH(1,($U$2=GRID!$B$1:$BI$1)*(КАЛЕНДАРЬ!$O33=GRID!$B$3:$BI$3), 0)),
ROUNDUP(INDEX(GRID!$B$17:$BI$27,MATCH(C$7,GRID!$A$17:$A$27,0),MATCH(1,($U$2=GRID!$B$1:$BI$1)*(КАЛЕНДАРЬ!$O33=GRID!$B$3:$BI$3), 0))*(1-GRID!$B$69),0))</f>
        <v>33800</v>
      </c>
      <c r="E66" s="47" cm="1">
        <f t="array" ref="E66">IF($I$2="Открытый тариф",
INDEX(GRID!$B$4:$BI$14,MATCH(E$7,GRID!$A$4:$A$14,0),MATCH(1,($U$2=GRID!$B$1:$BI$1)*(КАЛЕНДАРЬ!$O33=GRID!$B$3:$BI$3), 0)),
ROUNDUP(INDEX(GRID!$B$4:$BI$14,MATCH(E$7,GRID!$A$4:$A$14,0),MATCH(1,($U$2=GRID!$B$1:$BI$1)*(КАЛЕНДАРЬ!$O33=GRID!$B$3:$BI$3),0))*(1-GRID!$B$69),0))</f>
        <v>37900</v>
      </c>
      <c r="F66" s="48" cm="1">
        <f t="array" ref="F66">IF($I$2="Открытый тариф",
INDEX(GRID!$B$17:$BI$27,MATCH(E$7,GRID!$A$17:$A$27,0),MATCH(1,($U$2=GRID!$B$1:$BI$1)*(КАЛЕНДАРЬ!$O33=GRID!$B$3:$BI$3), 0)),
ROUNDUP(INDEX(GRID!$B$17:$BI$27,MATCH(E$7,GRID!$A$17:$A$27,0),MATCH(1,($U$2=GRID!$B$1:$BI$1)*(КАЛЕНДАРЬ!$O33=GRID!$B$3:$BI$3), 0))*(1-GRID!$B$69),0))</f>
        <v>37900</v>
      </c>
      <c r="G66" s="47" t="e" cm="1">
        <f t="array" ref="G66">IF($I$2="Открытый тариф",
INDEX(GRID!$B$4:$BI$14,MATCH(G$7,GRID!$A$4:$A$14,0),MATCH(1,($U$2=GRID!$B$1:$BI$1)*(КАЛЕНДАРЬ!$O33=GRID!$B$3:$BI$3), 0)),
ROUNDUP(INDEX(GRID!$B$4:$BI$14,MATCH(G$7,GRID!$A$4:$A$14,0),MATCH(1,($U$2=GRID!$B$1:$BI$1)*(КАЛЕНДАРЬ!$O33=GRID!$B$3:$BI$3),0))*(1-GRID!$B$69),0))</f>
        <v>#N/A</v>
      </c>
      <c r="H66" s="48" t="e" cm="1">
        <f t="array" ref="H66">IF($I$2="Открытый тариф",
INDEX(GRID!$B$17:$BI$27,MATCH(G$7,GRID!$A$17:$A$27,0),MATCH(1,($U$2=GRID!$B$1:$BI$1)*(КАЛЕНДАРЬ!$O33=GRID!$B$3:$BI$3), 0)),
ROUNDUP(INDEX(GRID!$B$17:$BI$27,MATCH(G$7,GRID!$A$17:$A$27,0),MATCH(1,($U$2=GRID!$B$1:$BI$1)*(КАЛЕНДАРЬ!$O33=GRID!$B$3:$BI$3), 0))*(1-GRID!$B$69),0))</f>
        <v>#N/A</v>
      </c>
      <c r="I66" s="47" t="e" cm="1">
        <f t="array" ref="I66">IF($I$2="Открытый тариф",
INDEX(GRID!$B$4:$BI$14,MATCH(I$7,GRID!$A$4:$A$14,0),MATCH(1,($U$2=GRID!$B$1:$BI$1)*(КАЛЕНДАРЬ!$O33=GRID!$B$3:$BI$3), 0)),
ROUNDUP(INDEX(GRID!$B$4:$BI$14,MATCH(I$7,GRID!$A$4:$A$14,0),MATCH(1,($U$2=GRID!$B$1:$BI$1)*(КАЛЕНДАРЬ!$O33=GRID!$B$3:$BI$3),0))*(1-GRID!$B$69),0))</f>
        <v>#N/A</v>
      </c>
      <c r="J66" s="48" t="e" cm="1">
        <f t="array" ref="J66">IF($I$2="Открытый тариф",
INDEX(GRID!$B$17:$BI$27,MATCH(I$7,GRID!$A$17:$A$27,0),MATCH(1,($U$2=GRID!$B$1:$BI$1)*(КАЛЕНДАРЬ!$O33=GRID!$B$3:$BI$3), 0)),
ROUNDUP(INDEX(GRID!$B$17:$BI$27,MATCH(I$7,GRID!$A$17:$A$27,0),MATCH(1,($U$2=GRID!$B$1:$BI$1)*(КАЛЕНДАРЬ!$O33=GRID!$B$3:$BI$3), 0))*(1-GRID!$B$69),0))</f>
        <v>#N/A</v>
      </c>
      <c r="K66" s="47" cm="1">
        <f t="array" ref="K66">IF($I$2="Открытый тариф",
INDEX(GRID!$B$4:$BI$14,MATCH(K$7,GRID!$A$4:$A$14,0),MATCH(1,($U$2=GRID!$B$1:$BI$1)*(КАЛЕНДАРЬ!$O33=GRID!$B$3:$BI$3), 0)),
ROUNDUP(INDEX(GRID!$B$4:$BI$14,MATCH(K$7,GRID!$A$4:$A$14,0),MATCH(1,($U$2=GRID!$B$1:$BI$1)*(КАЛЕНДАРЬ!$O33=GRID!$B$3:$BI$3),0))*(1-GRID!$B$69),0))</f>
        <v>53500</v>
      </c>
      <c r="L66" s="48" cm="1">
        <f t="array" ref="L66">IF($I$2="Открытый тариф",
INDEX(GRID!$B$17:$BI$27,MATCH(K$7,GRID!$A$17:$A$27,0),MATCH(1,($U$2=GRID!$B$1:$BI$1)*(КАЛЕНДАРЬ!$O33=GRID!$B$3:$BI$3), 0)),
ROUNDUP(INDEX(GRID!$B$17:$BI$27,MATCH(K$7,GRID!$A$17:$A$27,0),MATCH(1,($U$2=GRID!$B$1:$BI$1)*(КАЛЕНДАРЬ!$O33=GRID!$B$3:$BI$3), 0))*(1-GRID!$B$69),0))</f>
        <v>53500</v>
      </c>
      <c r="M66" s="47" cm="1">
        <f t="array" ref="M66">IF($I$2="Открытый тариф",
INDEX(GRID!$B$4:$BI$14,MATCH(M$7,GRID!$A$4:$A$14,0),MATCH(1,($U$2=GRID!$B$1:$BI$1)*(КАЛЕНДАРЬ!$O33=GRID!$B$3:$BI$3), 0)),
ROUNDUP(INDEX(GRID!$B$4:$BI$14,MATCH(M$7,GRID!$A$4:$A$14,0),MATCH(1,($U$2=GRID!$B$1:$BI$1)*(КАЛЕНДАРЬ!$O33=GRID!$B$3:$BI$3),0))*(1-GRID!$B$69),0))</f>
        <v>59900</v>
      </c>
      <c r="N66" s="48" cm="1">
        <f t="array" ref="N66">IF($I$2="Открытый тариф",
INDEX(GRID!$B$17:$BI$27,MATCH(M$7,GRID!$A$17:$A$27,0),MATCH(1,($U$2=GRID!$B$1:$BI$1)*(КАЛЕНДАРЬ!$O33=GRID!$B$3:$BI$3), 0)),
ROUNDUP(INDEX(GRID!$B$17:$BI$27,MATCH(M$7,GRID!$A$17:$A$27,0),MATCH(1,($U$2=GRID!$B$1:$BI$1)*(КАЛЕНДАРЬ!$O33=GRID!$B$3:$BI$3), 0))*(1-GRID!$B$69),0))</f>
        <v>59900</v>
      </c>
      <c r="O66" s="49" t="s">
        <v>101</v>
      </c>
      <c r="P66" s="49" t="s">
        <v>101</v>
      </c>
      <c r="Q66" s="49" t="s">
        <v>101</v>
      </c>
      <c r="R66" s="49" t="s">
        <v>101</v>
      </c>
      <c r="S66" s="49" t="s">
        <v>101</v>
      </c>
      <c r="T66" s="49" t="s">
        <v>101</v>
      </c>
      <c r="U66" s="49" t="s">
        <v>101</v>
      </c>
      <c r="V66" s="49" t="s">
        <v>101</v>
      </c>
      <c r="W66" s="49" t="s">
        <v>101</v>
      </c>
      <c r="X66" s="49" t="s">
        <v>101</v>
      </c>
      <c r="Y66" s="146"/>
    </row>
    <row r="67" spans="1:25" hidden="1" x14ac:dyDescent="0.2">
      <c r="A67" s="117" t="s">
        <v>44</v>
      </c>
      <c r="B67" s="117">
        <v>31</v>
      </c>
      <c r="C67" s="47" cm="1">
        <f t="array" ref="C67">IF($I$2="Открытый тариф",
INDEX(GRID!$B$4:$BI$14,MATCH(C$7,GRID!$A$4:$A$14,0),MATCH(1,($U$2=GRID!$B$1:$BI$1)*(КАЛЕНДАРЬ!$O34=GRID!$B$3:$BI$3), 0)),
ROUNDUP(INDEX(GRID!$B$4:$BI$14,MATCH(C$7,GRID!$A$4:$A$14,0),MATCH(1,($U$2=GRID!$B$1:$BI$1)*(КАЛЕНДАРЬ!$O34=GRID!$B$3:$BI$3),0))*(1-GRID!$B$69),0))</f>
        <v>20500</v>
      </c>
      <c r="D67" s="48" cm="1">
        <f t="array" ref="D67">IF($I$2="Открытый тариф",
INDEX(GRID!$B$17:$BI$27,MATCH(C$7,GRID!$A$17:$A$27,0),MATCH(1,($U$2=GRID!$B$1:$BI$1)*(КАЛЕНДАРЬ!$O34=GRID!$B$3:$BI$3), 0)),
ROUNDUP(INDEX(GRID!$B$17:$BI$27,MATCH(C$7,GRID!$A$17:$A$27,0),MATCH(1,($U$2=GRID!$B$1:$BI$1)*(КАЛЕНДАРЬ!$O34=GRID!$B$3:$BI$3), 0))*(1-GRID!$B$69),0))</f>
        <v>20500</v>
      </c>
      <c r="E67" s="47" cm="1">
        <f t="array" ref="E67">IF($I$2="Открытый тариф",
INDEX(GRID!$B$4:$BI$14,MATCH(E$7,GRID!$A$4:$A$14,0),MATCH(1,($U$2=GRID!$B$1:$BI$1)*(КАЛЕНДАРЬ!$O34=GRID!$B$3:$BI$3), 0)),
ROUNDUP(INDEX(GRID!$B$4:$BI$14,MATCH(E$7,GRID!$A$4:$A$14,0),MATCH(1,($U$2=GRID!$B$1:$BI$1)*(КАЛЕНДАРЬ!$O34=GRID!$B$3:$BI$3),0))*(1-GRID!$B$69),0))</f>
        <v>22800</v>
      </c>
      <c r="F67" s="48" cm="1">
        <f t="array" ref="F67">IF($I$2="Открытый тариф",
INDEX(GRID!$B$17:$BI$27,MATCH(E$7,GRID!$A$17:$A$27,0),MATCH(1,($U$2=GRID!$B$1:$BI$1)*(КАЛЕНДАРЬ!$O34=GRID!$B$3:$BI$3), 0)),
ROUNDUP(INDEX(GRID!$B$17:$BI$27,MATCH(E$7,GRID!$A$17:$A$27,0),MATCH(1,($U$2=GRID!$B$1:$BI$1)*(КАЛЕНДАРЬ!$O34=GRID!$B$3:$BI$3), 0))*(1-GRID!$B$69),0))</f>
        <v>22800</v>
      </c>
      <c r="G67" s="47" t="e" cm="1">
        <f t="array" ref="G67">IF($I$2="Открытый тариф",
INDEX(GRID!$B$4:$BI$14,MATCH(G$7,GRID!$A$4:$A$14,0),MATCH(1,($U$2=GRID!$B$1:$BI$1)*(КАЛЕНДАРЬ!$O34=GRID!$B$3:$BI$3), 0)),
ROUNDUP(INDEX(GRID!$B$4:$BI$14,MATCH(G$7,GRID!$A$4:$A$14,0),MATCH(1,($U$2=GRID!$B$1:$BI$1)*(КАЛЕНДАРЬ!$O34=GRID!$B$3:$BI$3),0))*(1-GRID!$B$69),0))</f>
        <v>#N/A</v>
      </c>
      <c r="H67" s="48" t="e" cm="1">
        <f t="array" ref="H67">IF($I$2="Открытый тариф",
INDEX(GRID!$B$17:$BI$27,MATCH(G$7,GRID!$A$17:$A$27,0),MATCH(1,($U$2=GRID!$B$1:$BI$1)*(КАЛЕНДАРЬ!$O34=GRID!$B$3:$BI$3), 0)),
ROUNDUP(INDEX(GRID!$B$17:$BI$27,MATCH(G$7,GRID!$A$17:$A$27,0),MATCH(1,($U$2=GRID!$B$1:$BI$1)*(КАЛЕНДАРЬ!$O34=GRID!$B$3:$BI$3), 0))*(1-GRID!$B$69),0))</f>
        <v>#N/A</v>
      </c>
      <c r="I67" s="47" t="e" cm="1">
        <f t="array" ref="I67">IF($I$2="Открытый тариф",
INDEX(GRID!$B$4:$BI$14,MATCH(I$7,GRID!$A$4:$A$14,0),MATCH(1,($U$2=GRID!$B$1:$BI$1)*(КАЛЕНДАРЬ!$O34=GRID!$B$3:$BI$3), 0)),
ROUNDUP(INDEX(GRID!$B$4:$BI$14,MATCH(I$7,GRID!$A$4:$A$14,0),MATCH(1,($U$2=GRID!$B$1:$BI$1)*(КАЛЕНДАРЬ!$O34=GRID!$B$3:$BI$3),0))*(1-GRID!$B$69),0))</f>
        <v>#N/A</v>
      </c>
      <c r="J67" s="48" t="e" cm="1">
        <f t="array" ref="J67">IF($I$2="Открытый тариф",
INDEX(GRID!$B$17:$BI$27,MATCH(I$7,GRID!$A$17:$A$27,0),MATCH(1,($U$2=GRID!$B$1:$BI$1)*(КАЛЕНДАРЬ!$O34=GRID!$B$3:$BI$3), 0)),
ROUNDUP(INDEX(GRID!$B$17:$BI$27,MATCH(I$7,GRID!$A$17:$A$27,0),MATCH(1,($U$2=GRID!$B$1:$BI$1)*(КАЛЕНДАРЬ!$O34=GRID!$B$3:$BI$3), 0))*(1-GRID!$B$69),0))</f>
        <v>#N/A</v>
      </c>
      <c r="K67" s="47" cm="1">
        <f t="array" ref="K67">IF($I$2="Открытый тариф",
INDEX(GRID!$B$4:$BI$14,MATCH(K$7,GRID!$A$4:$A$14,0),MATCH(1,($U$2=GRID!$B$1:$BI$1)*(КАЛЕНДАРЬ!$O34=GRID!$B$3:$BI$3), 0)),
ROUNDUP(INDEX(GRID!$B$4:$BI$14,MATCH(K$7,GRID!$A$4:$A$14,0),MATCH(1,($U$2=GRID!$B$1:$BI$1)*(КАЛЕНДАРЬ!$O34=GRID!$B$3:$BI$3),0))*(1-GRID!$B$69),0))</f>
        <v>31300</v>
      </c>
      <c r="L67" s="48" cm="1">
        <f t="array" ref="L67">IF($I$2="Открытый тариф",
INDEX(GRID!$B$17:$BI$27,MATCH(K$7,GRID!$A$17:$A$27,0),MATCH(1,($U$2=GRID!$B$1:$BI$1)*(КАЛЕНДАРЬ!$O34=GRID!$B$3:$BI$3), 0)),
ROUNDUP(INDEX(GRID!$B$17:$BI$27,MATCH(K$7,GRID!$A$17:$A$27,0),MATCH(1,($U$2=GRID!$B$1:$BI$1)*(КАЛЕНДАРЬ!$O34=GRID!$B$3:$BI$3), 0))*(1-GRID!$B$69),0))</f>
        <v>31300</v>
      </c>
      <c r="M67" s="47" cm="1">
        <f t="array" ref="M67">IF($I$2="Открытый тариф",
INDEX(GRID!$B$4:$BI$14,MATCH(M$7,GRID!$A$4:$A$14,0),MATCH(1,($U$2=GRID!$B$1:$BI$1)*(КАЛЕНДАРЬ!$O34=GRID!$B$3:$BI$3), 0)),
ROUNDUP(INDEX(GRID!$B$4:$BI$14,MATCH(M$7,GRID!$A$4:$A$14,0),MATCH(1,($U$2=GRID!$B$1:$BI$1)*(КАЛЕНДАРЬ!$O34=GRID!$B$3:$BI$3),0))*(1-GRID!$B$69),0))</f>
        <v>34800</v>
      </c>
      <c r="N67" s="48" cm="1">
        <f t="array" ref="N67">IF($I$2="Открытый тариф",
INDEX(GRID!$B$17:$BI$27,MATCH(M$7,GRID!$A$17:$A$27,0),MATCH(1,($U$2=GRID!$B$1:$BI$1)*(КАЛЕНДАРЬ!$O34=GRID!$B$3:$BI$3), 0)),
ROUNDUP(INDEX(GRID!$B$17:$BI$27,MATCH(M$7,GRID!$A$17:$A$27,0),MATCH(1,($U$2=GRID!$B$1:$BI$1)*(КАЛЕНДАРЬ!$O34=GRID!$B$3:$BI$3), 0))*(1-GRID!$B$69),0))</f>
        <v>34800</v>
      </c>
      <c r="O67" s="49" t="s">
        <v>101</v>
      </c>
      <c r="P67" s="49" t="s">
        <v>101</v>
      </c>
      <c r="Q67" s="49" t="s">
        <v>101</v>
      </c>
      <c r="R67" s="49" t="s">
        <v>101</v>
      </c>
      <c r="S67" s="49" t="s">
        <v>101</v>
      </c>
      <c r="T67" s="49" t="s">
        <v>101</v>
      </c>
      <c r="U67" s="49" t="s">
        <v>101</v>
      </c>
      <c r="V67" s="49" t="s">
        <v>101</v>
      </c>
      <c r="W67" s="49" t="s">
        <v>101</v>
      </c>
      <c r="X67" s="49" t="s">
        <v>101</v>
      </c>
      <c r="Y67" s="146"/>
    </row>
    <row r="68" spans="1:25" ht="13.5" hidden="1" customHeight="1" x14ac:dyDescent="0.2">
      <c r="A68" s="118"/>
      <c r="B68" s="119"/>
      <c r="C68" s="146"/>
      <c r="D68" s="146"/>
      <c r="E68" s="146"/>
      <c r="F68" s="146"/>
      <c r="G68" s="41"/>
      <c r="H68" s="146"/>
      <c r="I68" s="146"/>
      <c r="J68" s="146"/>
      <c r="K68" s="41"/>
      <c r="L68" s="146"/>
      <c r="M68" s="146"/>
      <c r="N68" s="146"/>
      <c r="O68" s="146"/>
      <c r="P68" s="41"/>
      <c r="Q68" s="146"/>
      <c r="R68" s="146"/>
      <c r="S68" s="146"/>
      <c r="T68" s="146"/>
      <c r="U68" s="146"/>
      <c r="V68" s="146"/>
      <c r="W68" s="146"/>
      <c r="X68" s="146"/>
      <c r="Y68" s="146"/>
    </row>
    <row r="69" spans="1:25" hidden="1" x14ac:dyDescent="0.2">
      <c r="A69" s="210" t="s">
        <v>103</v>
      </c>
      <c r="B69" s="210"/>
      <c r="C69" s="210"/>
      <c r="D69" s="210"/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146"/>
    </row>
    <row r="70" spans="1:25" hidden="1" x14ac:dyDescent="0.2">
      <c r="A70" s="211" t="s">
        <v>58</v>
      </c>
      <c r="B70" s="212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2"/>
      <c r="O70" s="212"/>
      <c r="P70" s="212"/>
      <c r="Q70" s="212"/>
      <c r="R70" s="212"/>
      <c r="S70" s="212"/>
      <c r="T70" s="212"/>
      <c r="U70" s="212"/>
      <c r="V70" s="212"/>
      <c r="W70" s="212"/>
      <c r="X70" s="212"/>
      <c r="Y70" s="146"/>
    </row>
    <row r="71" spans="1:25" ht="58.5" hidden="1" customHeight="1" x14ac:dyDescent="0.2">
      <c r="A71" s="213" t="s">
        <v>39</v>
      </c>
      <c r="B71" s="214"/>
      <c r="C71" s="217" t="s">
        <v>85</v>
      </c>
      <c r="D71" s="218"/>
      <c r="E71" s="219" t="s">
        <v>86</v>
      </c>
      <c r="F71" s="220"/>
      <c r="G71" s="221" t="s">
        <v>186</v>
      </c>
      <c r="H71" s="222"/>
      <c r="I71" s="223" t="s">
        <v>187</v>
      </c>
      <c r="J71" s="224"/>
      <c r="K71" s="225" t="s">
        <v>88</v>
      </c>
      <c r="L71" s="225"/>
      <c r="M71" s="226" t="s">
        <v>89</v>
      </c>
      <c r="N71" s="227"/>
      <c r="O71" s="228" t="s">
        <v>94</v>
      </c>
      <c r="P71" s="229"/>
      <c r="Q71" s="230" t="s">
        <v>188</v>
      </c>
      <c r="R71" s="230"/>
      <c r="S71" s="231" t="s">
        <v>189</v>
      </c>
      <c r="T71" s="231"/>
      <c r="U71" s="232" t="s">
        <v>91</v>
      </c>
      <c r="V71" s="233"/>
      <c r="W71" s="234" t="s">
        <v>96</v>
      </c>
      <c r="X71" s="235"/>
      <c r="Y71" s="146"/>
    </row>
    <row r="72" spans="1:25" hidden="1" x14ac:dyDescent="0.2">
      <c r="A72" s="215"/>
      <c r="B72" s="216"/>
      <c r="C72" s="45" t="s">
        <v>40</v>
      </c>
      <c r="D72" s="45" t="s">
        <v>41</v>
      </c>
      <c r="E72" s="45" t="s">
        <v>40</v>
      </c>
      <c r="F72" s="45" t="s">
        <v>41</v>
      </c>
      <c r="G72" s="45" t="s">
        <v>40</v>
      </c>
      <c r="H72" s="45" t="s">
        <v>41</v>
      </c>
      <c r="I72" s="45" t="s">
        <v>40</v>
      </c>
      <c r="J72" s="45" t="s">
        <v>41</v>
      </c>
      <c r="K72" s="45" t="s">
        <v>40</v>
      </c>
      <c r="L72" s="45" t="s">
        <v>41</v>
      </c>
      <c r="M72" s="45" t="s">
        <v>40</v>
      </c>
      <c r="N72" s="45" t="s">
        <v>41</v>
      </c>
      <c r="O72" s="45" t="s">
        <v>40</v>
      </c>
      <c r="P72" s="45" t="s">
        <v>41</v>
      </c>
      <c r="Q72" s="45" t="s">
        <v>40</v>
      </c>
      <c r="R72" s="45" t="s">
        <v>41</v>
      </c>
      <c r="S72" s="45" t="s">
        <v>40</v>
      </c>
      <c r="T72" s="45" t="s">
        <v>41</v>
      </c>
      <c r="U72" s="45" t="s">
        <v>40</v>
      </c>
      <c r="V72" s="45" t="s">
        <v>41</v>
      </c>
      <c r="W72" s="45" t="s">
        <v>40</v>
      </c>
      <c r="X72" s="45" t="s">
        <v>41</v>
      </c>
      <c r="Y72" s="146"/>
    </row>
    <row r="73" spans="1:25" hidden="1" x14ac:dyDescent="0.2">
      <c r="A73" s="117" t="s">
        <v>42</v>
      </c>
      <c r="B73" s="117">
        <v>1</v>
      </c>
      <c r="C73" s="47" cm="1">
        <f t="array" ref="C73">IF($I$2="Открытый тариф",
INDEX(GRID!$B$4:$BI$14,MATCH(C$7,GRID!$A$4:$A$14,0),MATCH(1,($U$2=GRID!$B$1:$BI$1)*(КАЛЕНДАРЬ!$R4=GRID!$B$3:$BI$3), 0)),
ROUNDUP(INDEX(GRID!$B$4:$BI$14,MATCH(C$7,GRID!$A$4:$A$14,0),MATCH(1,($U$2=GRID!$B$1:$BI$1)*(КАЛЕНДАРЬ!$R4=GRID!$B$3:$BI$3),0))*(1-GRID!$B$69),0))</f>
        <v>21500</v>
      </c>
      <c r="D73" s="48" cm="1">
        <f t="array" ref="D73">IF($I$2="Открытый тариф",
INDEX(GRID!$B$17:$BI$27,MATCH(C$7,GRID!$A$17:$A$27,0),MATCH(1,($U$2=GRID!$B$1:$BI$1)*(КАЛЕНДАРЬ!$R4=GRID!$B$3:$BI$3), 0)),
ROUNDUP(INDEX(GRID!$B$17:$BI$27,MATCH(C$7,GRID!$A$17:$A$27,0),MATCH(1,($U$2=GRID!$B$1:$BI$1)*(КАЛЕНДАРЬ!$R4=GRID!$B$3:$BI$3), 0))*(1-GRID!$B$69),0))</f>
        <v>21500</v>
      </c>
      <c r="E73" s="47" cm="1">
        <f t="array" ref="E73">IF($I$2="Открытый тариф",
INDEX(GRID!$B$4:$BI$14,MATCH(E$7,GRID!$A$4:$A$14,0),MATCH(1,($U$2=GRID!$B$1:$BI$1)*(КАЛЕНДАРЬ!$R4=GRID!$B$3:$BI$3), 0)),
ROUNDUP(INDEX(GRID!$B$4:$BI$14,MATCH(E$7,GRID!$A$4:$A$14,0),MATCH(1,($U$2=GRID!$B$1:$BI$1)*(КАЛЕНДАРЬ!$R4=GRID!$B$3:$BI$3),0))*(1-GRID!$B$69),0))</f>
        <v>24000</v>
      </c>
      <c r="F73" s="48" cm="1">
        <f t="array" ref="F73">IF($I$2="Открытый тариф",
INDEX(GRID!$B$17:$BI$27,MATCH(E$7,GRID!$A$17:$A$27,0),MATCH(1,($U$2=GRID!$B$1:$BI$1)*(КАЛЕНДАРЬ!$R4=GRID!$B$3:$BI$3), 0)),
ROUNDUP(INDEX(GRID!$B$17:$BI$27,MATCH(E$7,GRID!$A$17:$A$27,0),MATCH(1,($U$2=GRID!$B$1:$BI$1)*(КАЛЕНДАРЬ!$R4=GRID!$B$3:$BI$3), 0))*(1-GRID!$B$69),0))</f>
        <v>24000</v>
      </c>
      <c r="G73" s="47" t="e" cm="1">
        <f t="array" ref="G73">IF($I$2="Открытый тариф",
INDEX(GRID!$B$4:$BI$14,MATCH(G$7,GRID!$A$4:$A$14,0),MATCH(1,($U$2=GRID!$B$1:$BI$1)*(КАЛЕНДАРЬ!$R4=GRID!$B$3:$BI$3), 0)),
ROUNDUP(INDEX(GRID!$B$4:$BI$14,MATCH(G$7,GRID!$A$4:$A$14,0),MATCH(1,($U$2=GRID!$B$1:$BI$1)*(КАЛЕНДАРЬ!$R4=GRID!$B$3:$BI$3),0))*(1-GRID!$B$69),0))</f>
        <v>#N/A</v>
      </c>
      <c r="H73" s="48" t="e" cm="1">
        <f t="array" ref="H73">IF($I$2="Открытый тариф",
INDEX(GRID!$B$17:$BI$27,MATCH(G$7,GRID!$A$17:$A$27,0),MATCH(1,($U$2=GRID!$B$1:$BI$1)*(КАЛЕНДАРЬ!$R4=GRID!$B$3:$BI$3), 0)),
ROUNDUP(INDEX(GRID!$B$17:$BI$27,MATCH(G$7,GRID!$A$17:$A$27,0),MATCH(1,($U$2=GRID!$B$1:$BI$1)*(КАЛЕНДАРЬ!$R4=GRID!$B$3:$BI$3), 0))*(1-GRID!$B$69),0))</f>
        <v>#N/A</v>
      </c>
      <c r="I73" s="47" t="e" cm="1">
        <f t="array" ref="I73">IF($I$2="Открытый тариф",
INDEX(GRID!$B$4:$BI$14,MATCH(I$7,GRID!$A$4:$A$14,0),MATCH(1,($U$2=GRID!$B$1:$BI$1)*(КАЛЕНДАРЬ!$R4=GRID!$B$3:$BI$3), 0)),
ROUNDUP(INDEX(GRID!$B$4:$BI$14,MATCH(I$7,GRID!$A$4:$A$14,0),MATCH(1,($U$2=GRID!$B$1:$BI$1)*(КАЛЕНДАРЬ!$R4=GRID!$B$3:$BI$3),0))*(1-GRID!$B$69),0))</f>
        <v>#N/A</v>
      </c>
      <c r="J73" s="48" t="e" cm="1">
        <f t="array" ref="J73">IF($I$2="Открытый тариф",
INDEX(GRID!$B$17:$BI$27,MATCH(I$7,GRID!$A$17:$A$27,0),MATCH(1,($U$2=GRID!$B$1:$BI$1)*(КАЛЕНДАРЬ!$R4=GRID!$B$3:$BI$3), 0)),
ROUNDUP(INDEX(GRID!$B$17:$BI$27,MATCH(I$7,GRID!$A$17:$A$27,0),MATCH(1,($U$2=GRID!$B$1:$BI$1)*(КАЛЕНДАРЬ!$R4=GRID!$B$3:$BI$3), 0))*(1-GRID!$B$69),0))</f>
        <v>#N/A</v>
      </c>
      <c r="K73" s="47" cm="1">
        <f t="array" ref="K73">IF($I$2="Открытый тариф",
INDEX(GRID!$B$4:$BI$14,MATCH(K$7,GRID!$A$4:$A$14,0),MATCH(1,($U$2=GRID!$B$1:$BI$1)*(КАЛЕНДАРЬ!$R4=GRID!$B$3:$BI$3), 0)),
ROUNDUP(INDEX(GRID!$B$4:$BI$14,MATCH(K$7,GRID!$A$4:$A$14,0),MATCH(1,($U$2=GRID!$B$1:$BI$1)*(КАЛЕНДАРЬ!$R4=GRID!$B$3:$BI$3),0))*(1-GRID!$B$69),0))</f>
        <v>33100</v>
      </c>
      <c r="L73" s="48" cm="1">
        <f t="array" ref="L73">IF($I$2="Открытый тариф",
INDEX(GRID!$B$17:$BI$27,MATCH(K$7,GRID!$A$17:$A$27,0),MATCH(1,($U$2=GRID!$B$1:$BI$1)*(КАЛЕНДАРЬ!$R4=GRID!$B$3:$BI$3), 0)),
ROUNDUP(INDEX(GRID!$B$17:$BI$27,MATCH(K$7,GRID!$A$17:$A$27,0),MATCH(1,($U$2=GRID!$B$1:$BI$1)*(КАЛЕНДАРЬ!$R4=GRID!$B$3:$BI$3), 0))*(1-GRID!$B$69),0))</f>
        <v>33100</v>
      </c>
      <c r="M73" s="47" cm="1">
        <f t="array" ref="M73">IF($I$2="Открытый тариф",
INDEX(GRID!$B$4:$BI$14,MATCH(M$7,GRID!$A$4:$A$14,0),MATCH(1,($U$2=GRID!$B$1:$BI$1)*(КАЛЕНДАРЬ!$R4=GRID!$B$3:$BI$3), 0)),
ROUNDUP(INDEX(GRID!$B$4:$BI$14,MATCH(M$7,GRID!$A$4:$A$14,0),MATCH(1,($U$2=GRID!$B$1:$BI$1)*(КАЛЕНДАРЬ!$R4=GRID!$B$3:$BI$3),0))*(1-GRID!$B$69),0))</f>
        <v>36800</v>
      </c>
      <c r="N73" s="48" cm="1">
        <f t="array" ref="N73">IF($I$2="Открытый тариф",
INDEX(GRID!$B$17:$BI$27,MATCH(M$7,GRID!$A$17:$A$27,0),MATCH(1,($U$2=GRID!$B$1:$BI$1)*(КАЛЕНДАРЬ!$R4=GRID!$B$3:$BI$3), 0)),
ROUNDUP(INDEX(GRID!$B$17:$BI$27,MATCH(M$7,GRID!$A$17:$A$27,0),MATCH(1,($U$2=GRID!$B$1:$BI$1)*(КАЛЕНДАРЬ!$R4=GRID!$B$3:$BI$3), 0))*(1-GRID!$B$69),0))</f>
        <v>36800</v>
      </c>
      <c r="O73" s="49" t="s">
        <v>101</v>
      </c>
      <c r="P73" s="49" t="s">
        <v>101</v>
      </c>
      <c r="Q73" s="49" t="s">
        <v>101</v>
      </c>
      <c r="R73" s="49" t="s">
        <v>101</v>
      </c>
      <c r="S73" s="49" t="s">
        <v>101</v>
      </c>
      <c r="T73" s="49" t="s">
        <v>101</v>
      </c>
      <c r="U73" s="49" t="s">
        <v>101</v>
      </c>
      <c r="V73" s="49" t="s">
        <v>101</v>
      </c>
      <c r="W73" s="49" t="s">
        <v>101</v>
      </c>
      <c r="X73" s="49" t="s">
        <v>101</v>
      </c>
      <c r="Y73" s="146"/>
    </row>
    <row r="74" spans="1:25" hidden="1" x14ac:dyDescent="0.2">
      <c r="A74" s="117" t="s">
        <v>43</v>
      </c>
      <c r="B74" s="117">
        <v>2</v>
      </c>
      <c r="C74" s="47" cm="1">
        <f t="array" ref="C74">IF($I$2="Открытый тариф",
INDEX(GRID!$B$4:$BI$14,MATCH(C$7,GRID!$A$4:$A$14,0),MATCH(1,($U$2=GRID!$B$1:$BI$1)*(КАЛЕНДАРЬ!$R5=GRID!$B$3:$BI$3), 0)),
ROUNDUP(INDEX(GRID!$B$4:$BI$14,MATCH(C$7,GRID!$A$4:$A$14,0),MATCH(1,($U$2=GRID!$B$1:$BI$1)*(КАЛЕНДАРЬ!$R5=GRID!$B$3:$BI$3),0))*(1-GRID!$B$69),0))</f>
        <v>21500</v>
      </c>
      <c r="D74" s="48" cm="1">
        <f t="array" ref="D74">IF($I$2="Открытый тариф",
INDEX(GRID!$B$17:$BI$27,MATCH(C$7,GRID!$A$17:$A$27,0),MATCH(1,($U$2=GRID!$B$1:$BI$1)*(КАЛЕНДАРЬ!$R5=GRID!$B$3:$BI$3), 0)),
ROUNDUP(INDEX(GRID!$B$17:$BI$27,MATCH(C$7,GRID!$A$17:$A$27,0),MATCH(1,($U$2=GRID!$B$1:$BI$1)*(КАЛЕНДАРЬ!$R5=GRID!$B$3:$BI$3), 0))*(1-GRID!$B$69),0))</f>
        <v>21500</v>
      </c>
      <c r="E74" s="47" cm="1">
        <f t="array" ref="E74">IF($I$2="Открытый тариф",
INDEX(GRID!$B$4:$BI$14,MATCH(E$7,GRID!$A$4:$A$14,0),MATCH(1,($U$2=GRID!$B$1:$BI$1)*(КАЛЕНДАРЬ!$R5=GRID!$B$3:$BI$3), 0)),
ROUNDUP(INDEX(GRID!$B$4:$BI$14,MATCH(E$7,GRID!$A$4:$A$14,0),MATCH(1,($U$2=GRID!$B$1:$BI$1)*(КАЛЕНДАРЬ!$R5=GRID!$B$3:$BI$3),0))*(1-GRID!$B$69),0))</f>
        <v>24000</v>
      </c>
      <c r="F74" s="48" cm="1">
        <f t="array" ref="F74">IF($I$2="Открытый тариф",
INDEX(GRID!$B$17:$BI$27,MATCH(E$7,GRID!$A$17:$A$27,0),MATCH(1,($U$2=GRID!$B$1:$BI$1)*(КАЛЕНДАРЬ!$R5=GRID!$B$3:$BI$3), 0)),
ROUNDUP(INDEX(GRID!$B$17:$BI$27,MATCH(E$7,GRID!$A$17:$A$27,0),MATCH(1,($U$2=GRID!$B$1:$BI$1)*(КАЛЕНДАРЬ!$R5=GRID!$B$3:$BI$3), 0))*(1-GRID!$B$69),0))</f>
        <v>24000</v>
      </c>
      <c r="G74" s="47" t="e" cm="1">
        <f t="array" ref="G74">IF($I$2="Открытый тариф",
INDEX(GRID!$B$4:$BI$14,MATCH(G$7,GRID!$A$4:$A$14,0),MATCH(1,($U$2=GRID!$B$1:$BI$1)*(КАЛЕНДАРЬ!$R5=GRID!$B$3:$BI$3), 0)),
ROUNDUP(INDEX(GRID!$B$4:$BI$14,MATCH(G$7,GRID!$A$4:$A$14,0),MATCH(1,($U$2=GRID!$B$1:$BI$1)*(КАЛЕНДАРЬ!$R5=GRID!$B$3:$BI$3),0))*(1-GRID!$B$69),0))</f>
        <v>#N/A</v>
      </c>
      <c r="H74" s="48" t="e" cm="1">
        <f t="array" ref="H74">IF($I$2="Открытый тариф",
INDEX(GRID!$B$17:$BI$27,MATCH(G$7,GRID!$A$17:$A$27,0),MATCH(1,($U$2=GRID!$B$1:$BI$1)*(КАЛЕНДАРЬ!$R5=GRID!$B$3:$BI$3), 0)),
ROUNDUP(INDEX(GRID!$B$17:$BI$27,MATCH(G$7,GRID!$A$17:$A$27,0),MATCH(1,($U$2=GRID!$B$1:$BI$1)*(КАЛЕНДАРЬ!$R5=GRID!$B$3:$BI$3), 0))*(1-GRID!$B$69),0))</f>
        <v>#N/A</v>
      </c>
      <c r="I74" s="47" t="e" cm="1">
        <f t="array" ref="I74">IF($I$2="Открытый тариф",
INDEX(GRID!$B$4:$BI$14,MATCH(I$7,GRID!$A$4:$A$14,0),MATCH(1,($U$2=GRID!$B$1:$BI$1)*(КАЛЕНДАРЬ!$R5=GRID!$B$3:$BI$3), 0)),
ROUNDUP(INDEX(GRID!$B$4:$BI$14,MATCH(I$7,GRID!$A$4:$A$14,0),MATCH(1,($U$2=GRID!$B$1:$BI$1)*(КАЛЕНДАРЬ!$R5=GRID!$B$3:$BI$3),0))*(1-GRID!$B$69),0))</f>
        <v>#N/A</v>
      </c>
      <c r="J74" s="48" t="e" cm="1">
        <f t="array" ref="J74">IF($I$2="Открытый тариф",
INDEX(GRID!$B$17:$BI$27,MATCH(I$7,GRID!$A$17:$A$27,0),MATCH(1,($U$2=GRID!$B$1:$BI$1)*(КАЛЕНДАРЬ!$R5=GRID!$B$3:$BI$3), 0)),
ROUNDUP(INDEX(GRID!$B$17:$BI$27,MATCH(I$7,GRID!$A$17:$A$27,0),MATCH(1,($U$2=GRID!$B$1:$BI$1)*(КАЛЕНДАРЬ!$R5=GRID!$B$3:$BI$3), 0))*(1-GRID!$B$69),0))</f>
        <v>#N/A</v>
      </c>
      <c r="K74" s="47" cm="1">
        <f t="array" ref="K74">IF($I$2="Открытый тариф",
INDEX(GRID!$B$4:$BI$14,MATCH(K$7,GRID!$A$4:$A$14,0),MATCH(1,($U$2=GRID!$B$1:$BI$1)*(КАЛЕНДАРЬ!$R5=GRID!$B$3:$BI$3), 0)),
ROUNDUP(INDEX(GRID!$B$4:$BI$14,MATCH(K$7,GRID!$A$4:$A$14,0),MATCH(1,($U$2=GRID!$B$1:$BI$1)*(КАЛЕНДАРЬ!$R5=GRID!$B$3:$BI$3),0))*(1-GRID!$B$69),0))</f>
        <v>33100</v>
      </c>
      <c r="L74" s="48" cm="1">
        <f t="array" ref="L74">IF($I$2="Открытый тариф",
INDEX(GRID!$B$17:$BI$27,MATCH(K$7,GRID!$A$17:$A$27,0),MATCH(1,($U$2=GRID!$B$1:$BI$1)*(КАЛЕНДАРЬ!$R5=GRID!$B$3:$BI$3), 0)),
ROUNDUP(INDEX(GRID!$B$17:$BI$27,MATCH(K$7,GRID!$A$17:$A$27,0),MATCH(1,($U$2=GRID!$B$1:$BI$1)*(КАЛЕНДАРЬ!$R5=GRID!$B$3:$BI$3), 0))*(1-GRID!$B$69),0))</f>
        <v>33100</v>
      </c>
      <c r="M74" s="47" cm="1">
        <f t="array" ref="M74">IF($I$2="Открытый тариф",
INDEX(GRID!$B$4:$BI$14,MATCH(M$7,GRID!$A$4:$A$14,0),MATCH(1,($U$2=GRID!$B$1:$BI$1)*(КАЛЕНДАРЬ!$R5=GRID!$B$3:$BI$3), 0)),
ROUNDUP(INDEX(GRID!$B$4:$BI$14,MATCH(M$7,GRID!$A$4:$A$14,0),MATCH(1,($U$2=GRID!$B$1:$BI$1)*(КАЛЕНДАРЬ!$R5=GRID!$B$3:$BI$3),0))*(1-GRID!$B$69),0))</f>
        <v>36800</v>
      </c>
      <c r="N74" s="48" cm="1">
        <f t="array" ref="N74">IF($I$2="Открытый тариф",
INDEX(GRID!$B$17:$BI$27,MATCH(M$7,GRID!$A$17:$A$27,0),MATCH(1,($U$2=GRID!$B$1:$BI$1)*(КАЛЕНДАРЬ!$R5=GRID!$B$3:$BI$3), 0)),
ROUNDUP(INDEX(GRID!$B$17:$BI$27,MATCH(M$7,GRID!$A$17:$A$27,0),MATCH(1,($U$2=GRID!$B$1:$BI$1)*(КАЛЕНДАРЬ!$R5=GRID!$B$3:$BI$3), 0))*(1-GRID!$B$69),0))</f>
        <v>36800</v>
      </c>
      <c r="O74" s="49" t="s">
        <v>101</v>
      </c>
      <c r="P74" s="49" t="s">
        <v>101</v>
      </c>
      <c r="Q74" s="49" t="s">
        <v>101</v>
      </c>
      <c r="R74" s="49" t="s">
        <v>101</v>
      </c>
      <c r="S74" s="49" t="s">
        <v>101</v>
      </c>
      <c r="T74" s="49" t="s">
        <v>101</v>
      </c>
      <c r="U74" s="49" t="s">
        <v>101</v>
      </c>
      <c r="V74" s="49" t="s">
        <v>101</v>
      </c>
      <c r="W74" s="49" t="s">
        <v>101</v>
      </c>
      <c r="X74" s="49" t="s">
        <v>101</v>
      </c>
      <c r="Y74" s="146"/>
    </row>
    <row r="75" spans="1:25" hidden="1" x14ac:dyDescent="0.2">
      <c r="A75" s="117" t="s">
        <v>44</v>
      </c>
      <c r="B75" s="117">
        <v>3</v>
      </c>
      <c r="C75" s="47" cm="1">
        <f t="array" ref="C75">IF($I$2="Открытый тариф",
INDEX(GRID!$B$4:$BI$14,MATCH(C$7,GRID!$A$4:$A$14,0),MATCH(1,($U$2=GRID!$B$1:$BI$1)*(КАЛЕНДАРЬ!$R6=GRID!$B$3:$BI$3), 0)),
ROUNDUP(INDEX(GRID!$B$4:$BI$14,MATCH(C$7,GRID!$A$4:$A$14,0),MATCH(1,($U$2=GRID!$B$1:$BI$1)*(КАЛЕНДАРЬ!$R6=GRID!$B$3:$BI$3),0))*(1-GRID!$B$69),0))</f>
        <v>24500</v>
      </c>
      <c r="D75" s="48" cm="1">
        <f t="array" ref="D75">IF($I$2="Открытый тариф",
INDEX(GRID!$B$17:$BI$27,MATCH(C$7,GRID!$A$17:$A$27,0),MATCH(1,($U$2=GRID!$B$1:$BI$1)*(КАЛЕНДАРЬ!$R6=GRID!$B$3:$BI$3), 0)),
ROUNDUP(INDEX(GRID!$B$17:$BI$27,MATCH(C$7,GRID!$A$17:$A$27,0),MATCH(1,($U$2=GRID!$B$1:$BI$1)*(КАЛЕНДАРЬ!$R6=GRID!$B$3:$BI$3), 0))*(1-GRID!$B$69),0))</f>
        <v>24500</v>
      </c>
      <c r="E75" s="47" cm="1">
        <f t="array" ref="E75">IF($I$2="Открытый тариф",
INDEX(GRID!$B$4:$BI$14,MATCH(E$7,GRID!$A$4:$A$14,0),MATCH(1,($U$2=GRID!$B$1:$BI$1)*(КАЛЕНДАРЬ!$R6=GRID!$B$3:$BI$3), 0)),
ROUNDUP(INDEX(GRID!$B$4:$BI$14,MATCH(E$7,GRID!$A$4:$A$14,0),MATCH(1,($U$2=GRID!$B$1:$BI$1)*(КАЛЕНДАРЬ!$R6=GRID!$B$3:$BI$3),0))*(1-GRID!$B$69),0))</f>
        <v>27400</v>
      </c>
      <c r="F75" s="48" cm="1">
        <f t="array" ref="F75">IF($I$2="Открытый тариф",
INDEX(GRID!$B$17:$BI$27,MATCH(E$7,GRID!$A$17:$A$27,0),MATCH(1,($U$2=GRID!$B$1:$BI$1)*(КАЛЕНДАРЬ!$R6=GRID!$B$3:$BI$3), 0)),
ROUNDUP(INDEX(GRID!$B$17:$BI$27,MATCH(E$7,GRID!$A$17:$A$27,0),MATCH(1,($U$2=GRID!$B$1:$BI$1)*(КАЛЕНДАРЬ!$R6=GRID!$B$3:$BI$3), 0))*(1-GRID!$B$69),0))</f>
        <v>27400</v>
      </c>
      <c r="G75" s="47" t="e" cm="1">
        <f t="array" ref="G75">IF($I$2="Открытый тариф",
INDEX(GRID!$B$4:$BI$14,MATCH(G$7,GRID!$A$4:$A$14,0),MATCH(1,($U$2=GRID!$B$1:$BI$1)*(КАЛЕНДАРЬ!$R6=GRID!$B$3:$BI$3), 0)),
ROUNDUP(INDEX(GRID!$B$4:$BI$14,MATCH(G$7,GRID!$A$4:$A$14,0),MATCH(1,($U$2=GRID!$B$1:$BI$1)*(КАЛЕНДАРЬ!$R6=GRID!$B$3:$BI$3),0))*(1-GRID!$B$69),0))</f>
        <v>#N/A</v>
      </c>
      <c r="H75" s="48" t="e" cm="1">
        <f t="array" ref="H75">IF($I$2="Открытый тариф",
INDEX(GRID!$B$17:$BI$27,MATCH(G$7,GRID!$A$17:$A$27,0),MATCH(1,($U$2=GRID!$B$1:$BI$1)*(КАЛЕНДАРЬ!$R6=GRID!$B$3:$BI$3), 0)),
ROUNDUP(INDEX(GRID!$B$17:$BI$27,MATCH(G$7,GRID!$A$17:$A$27,0),MATCH(1,($U$2=GRID!$B$1:$BI$1)*(КАЛЕНДАРЬ!$R6=GRID!$B$3:$BI$3), 0))*(1-GRID!$B$69),0))</f>
        <v>#N/A</v>
      </c>
      <c r="I75" s="47" t="e" cm="1">
        <f t="array" ref="I75">IF($I$2="Открытый тариф",
INDEX(GRID!$B$4:$BI$14,MATCH(I$7,GRID!$A$4:$A$14,0),MATCH(1,($U$2=GRID!$B$1:$BI$1)*(КАЛЕНДАРЬ!$R6=GRID!$B$3:$BI$3), 0)),
ROUNDUP(INDEX(GRID!$B$4:$BI$14,MATCH(I$7,GRID!$A$4:$A$14,0),MATCH(1,($U$2=GRID!$B$1:$BI$1)*(КАЛЕНДАРЬ!$R6=GRID!$B$3:$BI$3),0))*(1-GRID!$B$69),0))</f>
        <v>#N/A</v>
      </c>
      <c r="J75" s="48" t="e" cm="1">
        <f t="array" ref="J75">IF($I$2="Открытый тариф",
INDEX(GRID!$B$17:$BI$27,MATCH(I$7,GRID!$A$17:$A$27,0),MATCH(1,($U$2=GRID!$B$1:$BI$1)*(КАЛЕНДАРЬ!$R6=GRID!$B$3:$BI$3), 0)),
ROUNDUP(INDEX(GRID!$B$17:$BI$27,MATCH(I$7,GRID!$A$17:$A$27,0),MATCH(1,($U$2=GRID!$B$1:$BI$1)*(КАЛЕНДАРЬ!$R6=GRID!$B$3:$BI$3), 0))*(1-GRID!$B$69),0))</f>
        <v>#N/A</v>
      </c>
      <c r="K75" s="47" cm="1">
        <f t="array" ref="K75">IF($I$2="Открытый тариф",
INDEX(GRID!$B$4:$BI$14,MATCH(K$7,GRID!$A$4:$A$14,0),MATCH(1,($U$2=GRID!$B$1:$BI$1)*(КАЛЕНДАРЬ!$R6=GRID!$B$3:$BI$3), 0)),
ROUNDUP(INDEX(GRID!$B$4:$BI$14,MATCH(K$7,GRID!$A$4:$A$14,0),MATCH(1,($U$2=GRID!$B$1:$BI$1)*(КАЛЕНДАРЬ!$R6=GRID!$B$3:$BI$3),0))*(1-GRID!$B$69),0))</f>
        <v>38200</v>
      </c>
      <c r="L75" s="48" cm="1">
        <f t="array" ref="L75">IF($I$2="Открытый тариф",
INDEX(GRID!$B$17:$BI$27,MATCH(K$7,GRID!$A$17:$A$27,0),MATCH(1,($U$2=GRID!$B$1:$BI$1)*(КАЛЕНДАРЬ!$R6=GRID!$B$3:$BI$3), 0)),
ROUNDUP(INDEX(GRID!$B$17:$BI$27,MATCH(K$7,GRID!$A$17:$A$27,0),MATCH(1,($U$2=GRID!$B$1:$BI$1)*(КАЛЕНДАРЬ!$R6=GRID!$B$3:$BI$3), 0))*(1-GRID!$B$69),0))</f>
        <v>38200</v>
      </c>
      <c r="M75" s="47" cm="1">
        <f t="array" ref="M75">IF($I$2="Открытый тариф",
INDEX(GRID!$B$4:$BI$14,MATCH(M$7,GRID!$A$4:$A$14,0),MATCH(1,($U$2=GRID!$B$1:$BI$1)*(КАЛЕНДАРЬ!$R6=GRID!$B$3:$BI$3), 0)),
ROUNDUP(INDEX(GRID!$B$4:$BI$14,MATCH(M$7,GRID!$A$4:$A$14,0),MATCH(1,($U$2=GRID!$B$1:$BI$1)*(КАЛЕНДАРЬ!$R6=GRID!$B$3:$BI$3),0))*(1-GRID!$B$69),0))</f>
        <v>42600</v>
      </c>
      <c r="N75" s="48" cm="1">
        <f t="array" ref="N75">IF($I$2="Открытый тариф",
INDEX(GRID!$B$17:$BI$27,MATCH(M$7,GRID!$A$17:$A$27,0),MATCH(1,($U$2=GRID!$B$1:$BI$1)*(КАЛЕНДАРЬ!$R6=GRID!$B$3:$BI$3), 0)),
ROUNDUP(INDEX(GRID!$B$17:$BI$27,MATCH(M$7,GRID!$A$17:$A$27,0),MATCH(1,($U$2=GRID!$B$1:$BI$1)*(КАЛЕНДАРЬ!$R6=GRID!$B$3:$BI$3), 0))*(1-GRID!$B$69),0))</f>
        <v>42600</v>
      </c>
      <c r="O75" s="49" t="s">
        <v>101</v>
      </c>
      <c r="P75" s="49" t="s">
        <v>101</v>
      </c>
      <c r="Q75" s="49" t="s">
        <v>101</v>
      </c>
      <c r="R75" s="49" t="s">
        <v>101</v>
      </c>
      <c r="S75" s="49" t="s">
        <v>101</v>
      </c>
      <c r="T75" s="49" t="s">
        <v>101</v>
      </c>
      <c r="U75" s="49" t="s">
        <v>101</v>
      </c>
      <c r="V75" s="49" t="s">
        <v>101</v>
      </c>
      <c r="W75" s="49" t="s">
        <v>101</v>
      </c>
      <c r="X75" s="49" t="s">
        <v>101</v>
      </c>
      <c r="Y75" s="146"/>
    </row>
    <row r="76" spans="1:25" hidden="1" x14ac:dyDescent="0.2">
      <c r="A76" s="117" t="s">
        <v>45</v>
      </c>
      <c r="B76" s="117">
        <v>4</v>
      </c>
      <c r="C76" s="47" cm="1">
        <f t="array" ref="C76">IF($I$2="Открытый тариф",
INDEX(GRID!$B$4:$BI$14,MATCH(C$7,GRID!$A$4:$A$14,0),MATCH(1,($U$2=GRID!$B$1:$BI$1)*(КАЛЕНДАРЬ!$R7=GRID!$B$3:$BI$3), 0)),
ROUNDUP(INDEX(GRID!$B$4:$BI$14,MATCH(C$7,GRID!$A$4:$A$14,0),MATCH(1,($U$2=GRID!$B$1:$BI$1)*(КАЛЕНДАРЬ!$R7=GRID!$B$3:$BI$3),0))*(1-GRID!$B$69),0))</f>
        <v>24500</v>
      </c>
      <c r="D76" s="48" cm="1">
        <f t="array" ref="D76">IF($I$2="Открытый тариф",
INDEX(GRID!$B$17:$BI$27,MATCH(C$7,GRID!$A$17:$A$27,0),MATCH(1,($U$2=GRID!$B$1:$BI$1)*(КАЛЕНДАРЬ!$R7=GRID!$B$3:$BI$3), 0)),
ROUNDUP(INDEX(GRID!$B$17:$BI$27,MATCH(C$7,GRID!$A$17:$A$27,0),MATCH(1,($U$2=GRID!$B$1:$BI$1)*(КАЛЕНДАРЬ!$R7=GRID!$B$3:$BI$3), 0))*(1-GRID!$B$69),0))</f>
        <v>24500</v>
      </c>
      <c r="E76" s="47" cm="1">
        <f t="array" ref="E76">IF($I$2="Открытый тариф",
INDEX(GRID!$B$4:$BI$14,MATCH(E$7,GRID!$A$4:$A$14,0),MATCH(1,($U$2=GRID!$B$1:$BI$1)*(КАЛЕНДАРЬ!$R7=GRID!$B$3:$BI$3), 0)),
ROUNDUP(INDEX(GRID!$B$4:$BI$14,MATCH(E$7,GRID!$A$4:$A$14,0),MATCH(1,($U$2=GRID!$B$1:$BI$1)*(КАЛЕНДАРЬ!$R7=GRID!$B$3:$BI$3),0))*(1-GRID!$B$69),0))</f>
        <v>27400</v>
      </c>
      <c r="F76" s="48" cm="1">
        <f t="array" ref="F76">IF($I$2="Открытый тариф",
INDEX(GRID!$B$17:$BI$27,MATCH(E$7,GRID!$A$17:$A$27,0),MATCH(1,($U$2=GRID!$B$1:$BI$1)*(КАЛЕНДАРЬ!$R7=GRID!$B$3:$BI$3), 0)),
ROUNDUP(INDEX(GRID!$B$17:$BI$27,MATCH(E$7,GRID!$A$17:$A$27,0),MATCH(1,($U$2=GRID!$B$1:$BI$1)*(КАЛЕНДАРЬ!$R7=GRID!$B$3:$BI$3), 0))*(1-GRID!$B$69),0))</f>
        <v>27400</v>
      </c>
      <c r="G76" s="47" t="e" cm="1">
        <f t="array" ref="G76">IF($I$2="Открытый тариф",
INDEX(GRID!$B$4:$BI$14,MATCH(G$7,GRID!$A$4:$A$14,0),MATCH(1,($U$2=GRID!$B$1:$BI$1)*(КАЛЕНДАРЬ!$R7=GRID!$B$3:$BI$3), 0)),
ROUNDUP(INDEX(GRID!$B$4:$BI$14,MATCH(G$7,GRID!$A$4:$A$14,0),MATCH(1,($U$2=GRID!$B$1:$BI$1)*(КАЛЕНДАРЬ!$R7=GRID!$B$3:$BI$3),0))*(1-GRID!$B$69),0))</f>
        <v>#N/A</v>
      </c>
      <c r="H76" s="48" t="e" cm="1">
        <f t="array" ref="H76">IF($I$2="Открытый тариф",
INDEX(GRID!$B$17:$BI$27,MATCH(G$7,GRID!$A$17:$A$27,0),MATCH(1,($U$2=GRID!$B$1:$BI$1)*(КАЛЕНДАРЬ!$R7=GRID!$B$3:$BI$3), 0)),
ROUNDUP(INDEX(GRID!$B$17:$BI$27,MATCH(G$7,GRID!$A$17:$A$27,0),MATCH(1,($U$2=GRID!$B$1:$BI$1)*(КАЛЕНДАРЬ!$R7=GRID!$B$3:$BI$3), 0))*(1-GRID!$B$69),0))</f>
        <v>#N/A</v>
      </c>
      <c r="I76" s="47" t="e" cm="1">
        <f t="array" ref="I76">IF($I$2="Открытый тариф",
INDEX(GRID!$B$4:$BI$14,MATCH(I$7,GRID!$A$4:$A$14,0),MATCH(1,($U$2=GRID!$B$1:$BI$1)*(КАЛЕНДАРЬ!$R7=GRID!$B$3:$BI$3), 0)),
ROUNDUP(INDEX(GRID!$B$4:$BI$14,MATCH(I$7,GRID!$A$4:$A$14,0),MATCH(1,($U$2=GRID!$B$1:$BI$1)*(КАЛЕНДАРЬ!$R7=GRID!$B$3:$BI$3),0))*(1-GRID!$B$69),0))</f>
        <v>#N/A</v>
      </c>
      <c r="J76" s="48" t="e" cm="1">
        <f t="array" ref="J76">IF($I$2="Открытый тариф",
INDEX(GRID!$B$17:$BI$27,MATCH(I$7,GRID!$A$17:$A$27,0),MATCH(1,($U$2=GRID!$B$1:$BI$1)*(КАЛЕНДАРЬ!$R7=GRID!$B$3:$BI$3), 0)),
ROUNDUP(INDEX(GRID!$B$17:$BI$27,MATCH(I$7,GRID!$A$17:$A$27,0),MATCH(1,($U$2=GRID!$B$1:$BI$1)*(КАЛЕНДАРЬ!$R7=GRID!$B$3:$BI$3), 0))*(1-GRID!$B$69),0))</f>
        <v>#N/A</v>
      </c>
      <c r="K76" s="47" cm="1">
        <f t="array" ref="K76">IF($I$2="Открытый тариф",
INDEX(GRID!$B$4:$BI$14,MATCH(K$7,GRID!$A$4:$A$14,0),MATCH(1,($U$2=GRID!$B$1:$BI$1)*(КАЛЕНДАРЬ!$R7=GRID!$B$3:$BI$3), 0)),
ROUNDUP(INDEX(GRID!$B$4:$BI$14,MATCH(K$7,GRID!$A$4:$A$14,0),MATCH(1,($U$2=GRID!$B$1:$BI$1)*(КАЛЕНДАРЬ!$R7=GRID!$B$3:$BI$3),0))*(1-GRID!$B$69),0))</f>
        <v>38200</v>
      </c>
      <c r="L76" s="48" cm="1">
        <f t="array" ref="L76">IF($I$2="Открытый тариф",
INDEX(GRID!$B$17:$BI$27,MATCH(K$7,GRID!$A$17:$A$27,0),MATCH(1,($U$2=GRID!$B$1:$BI$1)*(КАЛЕНДАРЬ!$R7=GRID!$B$3:$BI$3), 0)),
ROUNDUP(INDEX(GRID!$B$17:$BI$27,MATCH(K$7,GRID!$A$17:$A$27,0),MATCH(1,($U$2=GRID!$B$1:$BI$1)*(КАЛЕНДАРЬ!$R7=GRID!$B$3:$BI$3), 0))*(1-GRID!$B$69),0))</f>
        <v>38200</v>
      </c>
      <c r="M76" s="47" cm="1">
        <f t="array" ref="M76">IF($I$2="Открытый тариф",
INDEX(GRID!$B$4:$BI$14,MATCH(M$7,GRID!$A$4:$A$14,0),MATCH(1,($U$2=GRID!$B$1:$BI$1)*(КАЛЕНДАРЬ!$R7=GRID!$B$3:$BI$3), 0)),
ROUNDUP(INDEX(GRID!$B$4:$BI$14,MATCH(M$7,GRID!$A$4:$A$14,0),MATCH(1,($U$2=GRID!$B$1:$BI$1)*(КАЛЕНДАРЬ!$R7=GRID!$B$3:$BI$3),0))*(1-GRID!$B$69),0))</f>
        <v>42600</v>
      </c>
      <c r="N76" s="48" cm="1">
        <f t="array" ref="N76">IF($I$2="Открытый тариф",
INDEX(GRID!$B$17:$BI$27,MATCH(M$7,GRID!$A$17:$A$27,0),MATCH(1,($U$2=GRID!$B$1:$BI$1)*(КАЛЕНДАРЬ!$R7=GRID!$B$3:$BI$3), 0)),
ROUNDUP(INDEX(GRID!$B$17:$BI$27,MATCH(M$7,GRID!$A$17:$A$27,0),MATCH(1,($U$2=GRID!$B$1:$BI$1)*(КАЛЕНДАРЬ!$R7=GRID!$B$3:$BI$3), 0))*(1-GRID!$B$69),0))</f>
        <v>42600</v>
      </c>
      <c r="O76" s="49" t="s">
        <v>101</v>
      </c>
      <c r="P76" s="49" t="s">
        <v>101</v>
      </c>
      <c r="Q76" s="49" t="s">
        <v>101</v>
      </c>
      <c r="R76" s="49" t="s">
        <v>101</v>
      </c>
      <c r="S76" s="49" t="s">
        <v>101</v>
      </c>
      <c r="T76" s="49" t="s">
        <v>101</v>
      </c>
      <c r="U76" s="49" t="s">
        <v>101</v>
      </c>
      <c r="V76" s="49" t="s">
        <v>101</v>
      </c>
      <c r="W76" s="49" t="s">
        <v>101</v>
      </c>
      <c r="X76" s="49" t="s">
        <v>101</v>
      </c>
      <c r="Y76" s="146"/>
    </row>
    <row r="77" spans="1:25" hidden="1" x14ac:dyDescent="0.2">
      <c r="A77" s="117" t="s">
        <v>46</v>
      </c>
      <c r="B77" s="117">
        <v>5</v>
      </c>
      <c r="C77" s="47" cm="1">
        <f t="array" ref="C77">IF($I$2="Открытый тариф",
INDEX(GRID!$B$4:$BI$14,MATCH(C$7,GRID!$A$4:$A$14,0),MATCH(1,($U$2=GRID!$B$1:$BI$1)*(КАЛЕНДАРЬ!$R8=GRID!$B$3:$BI$3), 0)),
ROUNDUP(INDEX(GRID!$B$4:$BI$14,MATCH(C$7,GRID!$A$4:$A$14,0),MATCH(1,($U$2=GRID!$B$1:$BI$1)*(КАЛЕНДАРЬ!$R8=GRID!$B$3:$BI$3),0))*(1-GRID!$B$69),0))</f>
        <v>24500</v>
      </c>
      <c r="D77" s="48" cm="1">
        <f t="array" ref="D77">IF($I$2="Открытый тариф",
INDEX(GRID!$B$17:$BI$27,MATCH(C$7,GRID!$A$17:$A$27,0),MATCH(1,($U$2=GRID!$B$1:$BI$1)*(КАЛЕНДАРЬ!$R8=GRID!$B$3:$BI$3), 0)),
ROUNDUP(INDEX(GRID!$B$17:$BI$27,MATCH(C$7,GRID!$A$17:$A$27,0),MATCH(1,($U$2=GRID!$B$1:$BI$1)*(КАЛЕНДАРЬ!$R8=GRID!$B$3:$BI$3), 0))*(1-GRID!$B$69),0))</f>
        <v>24500</v>
      </c>
      <c r="E77" s="47" cm="1">
        <f t="array" ref="E77">IF($I$2="Открытый тариф",
INDEX(GRID!$B$4:$BI$14,MATCH(E$7,GRID!$A$4:$A$14,0),MATCH(1,($U$2=GRID!$B$1:$BI$1)*(КАЛЕНДАРЬ!$R8=GRID!$B$3:$BI$3), 0)),
ROUNDUP(INDEX(GRID!$B$4:$BI$14,MATCH(E$7,GRID!$A$4:$A$14,0),MATCH(1,($U$2=GRID!$B$1:$BI$1)*(КАЛЕНДАРЬ!$R8=GRID!$B$3:$BI$3),0))*(1-GRID!$B$69),0))</f>
        <v>27400</v>
      </c>
      <c r="F77" s="48" cm="1">
        <f t="array" ref="F77">IF($I$2="Открытый тариф",
INDEX(GRID!$B$17:$BI$27,MATCH(E$7,GRID!$A$17:$A$27,0),MATCH(1,($U$2=GRID!$B$1:$BI$1)*(КАЛЕНДАРЬ!$R8=GRID!$B$3:$BI$3), 0)),
ROUNDUP(INDEX(GRID!$B$17:$BI$27,MATCH(E$7,GRID!$A$17:$A$27,0),MATCH(1,($U$2=GRID!$B$1:$BI$1)*(КАЛЕНДАРЬ!$R8=GRID!$B$3:$BI$3), 0))*(1-GRID!$B$69),0))</f>
        <v>27400</v>
      </c>
      <c r="G77" s="47" t="e" cm="1">
        <f t="array" ref="G77">IF($I$2="Открытый тариф",
INDEX(GRID!$B$4:$BI$14,MATCH(G$7,GRID!$A$4:$A$14,0),MATCH(1,($U$2=GRID!$B$1:$BI$1)*(КАЛЕНДАРЬ!$R8=GRID!$B$3:$BI$3), 0)),
ROUNDUP(INDEX(GRID!$B$4:$BI$14,MATCH(G$7,GRID!$A$4:$A$14,0),MATCH(1,($U$2=GRID!$B$1:$BI$1)*(КАЛЕНДАРЬ!$R8=GRID!$B$3:$BI$3),0))*(1-GRID!$B$69),0))</f>
        <v>#N/A</v>
      </c>
      <c r="H77" s="48" t="e" cm="1">
        <f t="array" ref="H77">IF($I$2="Открытый тариф",
INDEX(GRID!$B$17:$BI$27,MATCH(G$7,GRID!$A$17:$A$27,0),MATCH(1,($U$2=GRID!$B$1:$BI$1)*(КАЛЕНДАРЬ!$R8=GRID!$B$3:$BI$3), 0)),
ROUNDUP(INDEX(GRID!$B$17:$BI$27,MATCH(G$7,GRID!$A$17:$A$27,0),MATCH(1,($U$2=GRID!$B$1:$BI$1)*(КАЛЕНДАРЬ!$R8=GRID!$B$3:$BI$3), 0))*(1-GRID!$B$69),0))</f>
        <v>#N/A</v>
      </c>
      <c r="I77" s="47" t="e" cm="1">
        <f t="array" ref="I77">IF($I$2="Открытый тариф",
INDEX(GRID!$B$4:$BI$14,MATCH(I$7,GRID!$A$4:$A$14,0),MATCH(1,($U$2=GRID!$B$1:$BI$1)*(КАЛЕНДАРЬ!$R8=GRID!$B$3:$BI$3), 0)),
ROUNDUP(INDEX(GRID!$B$4:$BI$14,MATCH(I$7,GRID!$A$4:$A$14,0),MATCH(1,($U$2=GRID!$B$1:$BI$1)*(КАЛЕНДАРЬ!$R8=GRID!$B$3:$BI$3),0))*(1-GRID!$B$69),0))</f>
        <v>#N/A</v>
      </c>
      <c r="J77" s="48" t="e" cm="1">
        <f t="array" ref="J77">IF($I$2="Открытый тариф",
INDEX(GRID!$B$17:$BI$27,MATCH(I$7,GRID!$A$17:$A$27,0),MATCH(1,($U$2=GRID!$B$1:$BI$1)*(КАЛЕНДАРЬ!$R8=GRID!$B$3:$BI$3), 0)),
ROUNDUP(INDEX(GRID!$B$17:$BI$27,MATCH(I$7,GRID!$A$17:$A$27,0),MATCH(1,($U$2=GRID!$B$1:$BI$1)*(КАЛЕНДАРЬ!$R8=GRID!$B$3:$BI$3), 0))*(1-GRID!$B$69),0))</f>
        <v>#N/A</v>
      </c>
      <c r="K77" s="47" cm="1">
        <f t="array" ref="K77">IF($I$2="Открытый тариф",
INDEX(GRID!$B$4:$BI$14,MATCH(K$7,GRID!$A$4:$A$14,0),MATCH(1,($U$2=GRID!$B$1:$BI$1)*(КАЛЕНДАРЬ!$R8=GRID!$B$3:$BI$3), 0)),
ROUNDUP(INDEX(GRID!$B$4:$BI$14,MATCH(K$7,GRID!$A$4:$A$14,0),MATCH(1,($U$2=GRID!$B$1:$BI$1)*(КАЛЕНДАРЬ!$R8=GRID!$B$3:$BI$3),0))*(1-GRID!$B$69),0))</f>
        <v>38200</v>
      </c>
      <c r="L77" s="48" cm="1">
        <f t="array" ref="L77">IF($I$2="Открытый тариф",
INDEX(GRID!$B$17:$BI$27,MATCH(K$7,GRID!$A$17:$A$27,0),MATCH(1,($U$2=GRID!$B$1:$BI$1)*(КАЛЕНДАРЬ!$R8=GRID!$B$3:$BI$3), 0)),
ROUNDUP(INDEX(GRID!$B$17:$BI$27,MATCH(K$7,GRID!$A$17:$A$27,0),MATCH(1,($U$2=GRID!$B$1:$BI$1)*(КАЛЕНДАРЬ!$R8=GRID!$B$3:$BI$3), 0))*(1-GRID!$B$69),0))</f>
        <v>38200</v>
      </c>
      <c r="M77" s="47" cm="1">
        <f t="array" ref="M77">IF($I$2="Открытый тариф",
INDEX(GRID!$B$4:$BI$14,MATCH(M$7,GRID!$A$4:$A$14,0),MATCH(1,($U$2=GRID!$B$1:$BI$1)*(КАЛЕНДАРЬ!$R8=GRID!$B$3:$BI$3), 0)),
ROUNDUP(INDEX(GRID!$B$4:$BI$14,MATCH(M$7,GRID!$A$4:$A$14,0),MATCH(1,($U$2=GRID!$B$1:$BI$1)*(КАЛЕНДАРЬ!$R8=GRID!$B$3:$BI$3),0))*(1-GRID!$B$69),0))</f>
        <v>42600</v>
      </c>
      <c r="N77" s="48" cm="1">
        <f t="array" ref="N77">IF($I$2="Открытый тариф",
INDEX(GRID!$B$17:$BI$27,MATCH(M$7,GRID!$A$17:$A$27,0),MATCH(1,($U$2=GRID!$B$1:$BI$1)*(КАЛЕНДАРЬ!$R8=GRID!$B$3:$BI$3), 0)),
ROUNDUP(INDEX(GRID!$B$17:$BI$27,MATCH(M$7,GRID!$A$17:$A$27,0),MATCH(1,($U$2=GRID!$B$1:$BI$1)*(КАЛЕНДАРЬ!$R8=GRID!$B$3:$BI$3), 0))*(1-GRID!$B$69),0))</f>
        <v>42600</v>
      </c>
      <c r="O77" s="49" t="s">
        <v>101</v>
      </c>
      <c r="P77" s="49" t="s">
        <v>101</v>
      </c>
      <c r="Q77" s="49" t="s">
        <v>101</v>
      </c>
      <c r="R77" s="49" t="s">
        <v>101</v>
      </c>
      <c r="S77" s="49" t="s">
        <v>101</v>
      </c>
      <c r="T77" s="49" t="s">
        <v>101</v>
      </c>
      <c r="U77" s="49" t="s">
        <v>101</v>
      </c>
      <c r="V77" s="49" t="s">
        <v>101</v>
      </c>
      <c r="W77" s="49" t="s">
        <v>101</v>
      </c>
      <c r="X77" s="49" t="s">
        <v>101</v>
      </c>
      <c r="Y77" s="146"/>
    </row>
    <row r="78" spans="1:25" hidden="1" x14ac:dyDescent="0.2">
      <c r="A78" s="117" t="s">
        <v>47</v>
      </c>
      <c r="B78" s="117">
        <v>6</v>
      </c>
      <c r="C78" s="47" cm="1">
        <f t="array" ref="C78">IF($I$2="Открытый тариф",
INDEX(GRID!$B$4:$BI$14,MATCH(C$7,GRID!$A$4:$A$14,0),MATCH(1,($U$2=GRID!$B$1:$BI$1)*(КАЛЕНДАРЬ!$R9=GRID!$B$3:$BI$3), 0)),
ROUNDUP(INDEX(GRID!$B$4:$BI$14,MATCH(C$7,GRID!$A$4:$A$14,0),MATCH(1,($U$2=GRID!$B$1:$BI$1)*(КАЛЕНДАРЬ!$R9=GRID!$B$3:$BI$3),0))*(1-GRID!$B$69),0))</f>
        <v>26000</v>
      </c>
      <c r="D78" s="48" cm="1">
        <f t="array" ref="D78">IF($I$2="Открытый тариф",
INDEX(GRID!$B$17:$BI$27,MATCH(C$7,GRID!$A$17:$A$27,0),MATCH(1,($U$2=GRID!$B$1:$BI$1)*(КАЛЕНДАРЬ!$R9=GRID!$B$3:$BI$3), 0)),
ROUNDUP(INDEX(GRID!$B$17:$BI$27,MATCH(C$7,GRID!$A$17:$A$27,0),MATCH(1,($U$2=GRID!$B$1:$BI$1)*(КАЛЕНДАРЬ!$R9=GRID!$B$3:$BI$3), 0))*(1-GRID!$B$69),0))</f>
        <v>26000</v>
      </c>
      <c r="E78" s="47" cm="1">
        <f t="array" ref="E78">IF($I$2="Открытый тариф",
INDEX(GRID!$B$4:$BI$14,MATCH(E$7,GRID!$A$4:$A$14,0),MATCH(1,($U$2=GRID!$B$1:$BI$1)*(КАЛЕНДАРЬ!$R9=GRID!$B$3:$BI$3), 0)),
ROUNDUP(INDEX(GRID!$B$4:$BI$14,MATCH(E$7,GRID!$A$4:$A$14,0),MATCH(1,($U$2=GRID!$B$1:$BI$1)*(КАЛЕНДАРЬ!$R9=GRID!$B$3:$BI$3),0))*(1-GRID!$B$69),0))</f>
        <v>29100</v>
      </c>
      <c r="F78" s="48" cm="1">
        <f t="array" ref="F78">IF($I$2="Открытый тариф",
INDEX(GRID!$B$17:$BI$27,MATCH(E$7,GRID!$A$17:$A$27,0),MATCH(1,($U$2=GRID!$B$1:$BI$1)*(КАЛЕНДАРЬ!$R9=GRID!$B$3:$BI$3), 0)),
ROUNDUP(INDEX(GRID!$B$17:$BI$27,MATCH(E$7,GRID!$A$17:$A$27,0),MATCH(1,($U$2=GRID!$B$1:$BI$1)*(КАЛЕНДАРЬ!$R9=GRID!$B$3:$BI$3), 0))*(1-GRID!$B$69),0))</f>
        <v>29100</v>
      </c>
      <c r="G78" s="47" t="e" cm="1">
        <f t="array" ref="G78">IF($I$2="Открытый тариф",
INDEX(GRID!$B$4:$BI$14,MATCH(G$7,GRID!$A$4:$A$14,0),MATCH(1,($U$2=GRID!$B$1:$BI$1)*(КАЛЕНДАРЬ!$R9=GRID!$B$3:$BI$3), 0)),
ROUNDUP(INDEX(GRID!$B$4:$BI$14,MATCH(G$7,GRID!$A$4:$A$14,0),MATCH(1,($U$2=GRID!$B$1:$BI$1)*(КАЛЕНДАРЬ!$R9=GRID!$B$3:$BI$3),0))*(1-GRID!$B$69),0))</f>
        <v>#N/A</v>
      </c>
      <c r="H78" s="48" t="e" cm="1">
        <f t="array" ref="H78">IF($I$2="Открытый тариф",
INDEX(GRID!$B$17:$BI$27,MATCH(G$7,GRID!$A$17:$A$27,0),MATCH(1,($U$2=GRID!$B$1:$BI$1)*(КАЛЕНДАРЬ!$R9=GRID!$B$3:$BI$3), 0)),
ROUNDUP(INDEX(GRID!$B$17:$BI$27,MATCH(G$7,GRID!$A$17:$A$27,0),MATCH(1,($U$2=GRID!$B$1:$BI$1)*(КАЛЕНДАРЬ!$R9=GRID!$B$3:$BI$3), 0))*(1-GRID!$B$69),0))</f>
        <v>#N/A</v>
      </c>
      <c r="I78" s="47" t="e" cm="1">
        <f t="array" ref="I78">IF($I$2="Открытый тариф",
INDEX(GRID!$B$4:$BI$14,MATCH(I$7,GRID!$A$4:$A$14,0),MATCH(1,($U$2=GRID!$B$1:$BI$1)*(КАЛЕНДАРЬ!$R9=GRID!$B$3:$BI$3), 0)),
ROUNDUP(INDEX(GRID!$B$4:$BI$14,MATCH(I$7,GRID!$A$4:$A$14,0),MATCH(1,($U$2=GRID!$B$1:$BI$1)*(КАЛЕНДАРЬ!$R9=GRID!$B$3:$BI$3),0))*(1-GRID!$B$69),0))</f>
        <v>#N/A</v>
      </c>
      <c r="J78" s="48" t="e" cm="1">
        <f t="array" ref="J78">IF($I$2="Открытый тариф",
INDEX(GRID!$B$17:$BI$27,MATCH(I$7,GRID!$A$17:$A$27,0),MATCH(1,($U$2=GRID!$B$1:$BI$1)*(КАЛЕНДАРЬ!$R9=GRID!$B$3:$BI$3), 0)),
ROUNDUP(INDEX(GRID!$B$17:$BI$27,MATCH(I$7,GRID!$A$17:$A$27,0),MATCH(1,($U$2=GRID!$B$1:$BI$1)*(КАЛЕНДАРЬ!$R9=GRID!$B$3:$BI$3), 0))*(1-GRID!$B$69),0))</f>
        <v>#N/A</v>
      </c>
      <c r="K78" s="47" cm="1">
        <f t="array" ref="K78">IF($I$2="Открытый тариф",
INDEX(GRID!$B$4:$BI$14,MATCH(K$7,GRID!$A$4:$A$14,0),MATCH(1,($U$2=GRID!$B$1:$BI$1)*(КАЛЕНДАРЬ!$R9=GRID!$B$3:$BI$3), 0)),
ROUNDUP(INDEX(GRID!$B$4:$BI$14,MATCH(K$7,GRID!$A$4:$A$14,0),MATCH(1,($U$2=GRID!$B$1:$BI$1)*(КАЛЕНДАРЬ!$R9=GRID!$B$3:$BI$3),0))*(1-GRID!$B$69),0))</f>
        <v>40800</v>
      </c>
      <c r="L78" s="48" cm="1">
        <f t="array" ref="L78">IF($I$2="Открытый тариф",
INDEX(GRID!$B$17:$BI$27,MATCH(K$7,GRID!$A$17:$A$27,0),MATCH(1,($U$2=GRID!$B$1:$BI$1)*(КАЛЕНДАРЬ!$R9=GRID!$B$3:$BI$3), 0)),
ROUNDUP(INDEX(GRID!$B$17:$BI$27,MATCH(K$7,GRID!$A$17:$A$27,0),MATCH(1,($U$2=GRID!$B$1:$BI$1)*(КАЛЕНДАРЬ!$R9=GRID!$B$3:$BI$3), 0))*(1-GRID!$B$69),0))</f>
        <v>40800</v>
      </c>
      <c r="M78" s="47" cm="1">
        <f t="array" ref="M78">IF($I$2="Открытый тариф",
INDEX(GRID!$B$4:$BI$14,MATCH(M$7,GRID!$A$4:$A$14,0),MATCH(1,($U$2=GRID!$B$1:$BI$1)*(КАЛЕНДАРЬ!$R9=GRID!$B$3:$BI$3), 0)),
ROUNDUP(INDEX(GRID!$B$4:$BI$14,MATCH(M$7,GRID!$A$4:$A$14,0),MATCH(1,($U$2=GRID!$B$1:$BI$1)*(КАЛЕНДАРЬ!$R9=GRID!$B$3:$BI$3),0))*(1-GRID!$B$69),0))</f>
        <v>45600</v>
      </c>
      <c r="N78" s="48" cm="1">
        <f t="array" ref="N78">IF($I$2="Открытый тариф",
INDEX(GRID!$B$17:$BI$27,MATCH(M$7,GRID!$A$17:$A$27,0),MATCH(1,($U$2=GRID!$B$1:$BI$1)*(КАЛЕНДАРЬ!$R9=GRID!$B$3:$BI$3), 0)),
ROUNDUP(INDEX(GRID!$B$17:$BI$27,MATCH(M$7,GRID!$A$17:$A$27,0),MATCH(1,($U$2=GRID!$B$1:$BI$1)*(КАЛЕНДАРЬ!$R9=GRID!$B$3:$BI$3), 0))*(1-GRID!$B$69),0))</f>
        <v>45600</v>
      </c>
      <c r="O78" s="49" t="s">
        <v>101</v>
      </c>
      <c r="P78" s="49" t="s">
        <v>101</v>
      </c>
      <c r="Q78" s="49" t="s">
        <v>101</v>
      </c>
      <c r="R78" s="49" t="s">
        <v>101</v>
      </c>
      <c r="S78" s="49" t="s">
        <v>101</v>
      </c>
      <c r="T78" s="49" t="s">
        <v>101</v>
      </c>
      <c r="U78" s="49" t="s">
        <v>101</v>
      </c>
      <c r="V78" s="49" t="s">
        <v>101</v>
      </c>
      <c r="W78" s="49" t="s">
        <v>101</v>
      </c>
      <c r="X78" s="49" t="s">
        <v>101</v>
      </c>
      <c r="Y78" s="146"/>
    </row>
    <row r="79" spans="1:25" hidden="1" x14ac:dyDescent="0.2">
      <c r="A79" s="117" t="s">
        <v>48</v>
      </c>
      <c r="B79" s="117">
        <v>7</v>
      </c>
      <c r="C79" s="47" cm="1">
        <f t="array" ref="C79">IF($I$2="Открытый тариф",
INDEX(GRID!$B$4:$BI$14,MATCH(C$7,GRID!$A$4:$A$14,0),MATCH(1,($U$2=GRID!$B$1:$BI$1)*(КАЛЕНДАРЬ!$R10=GRID!$B$3:$BI$3), 0)),
ROUNDUP(INDEX(GRID!$B$4:$BI$14,MATCH(C$7,GRID!$A$4:$A$14,0),MATCH(1,($U$2=GRID!$B$1:$BI$1)*(КАЛЕНДАРЬ!$R10=GRID!$B$3:$BI$3),0))*(1-GRID!$B$69),0))</f>
        <v>26000</v>
      </c>
      <c r="D79" s="48" cm="1">
        <f t="array" ref="D79">IF($I$2="Открытый тариф",
INDEX(GRID!$B$17:$BI$27,MATCH(C$7,GRID!$A$17:$A$27,0),MATCH(1,($U$2=GRID!$B$1:$BI$1)*(КАЛЕНДАРЬ!$R10=GRID!$B$3:$BI$3), 0)),
ROUNDUP(INDEX(GRID!$B$17:$BI$27,MATCH(C$7,GRID!$A$17:$A$27,0),MATCH(1,($U$2=GRID!$B$1:$BI$1)*(КАЛЕНДАРЬ!$R10=GRID!$B$3:$BI$3), 0))*(1-GRID!$B$69),0))</f>
        <v>26000</v>
      </c>
      <c r="E79" s="47" cm="1">
        <f t="array" ref="E79">IF($I$2="Открытый тариф",
INDEX(GRID!$B$4:$BI$14,MATCH(E$7,GRID!$A$4:$A$14,0),MATCH(1,($U$2=GRID!$B$1:$BI$1)*(КАЛЕНДАРЬ!$R10=GRID!$B$3:$BI$3), 0)),
ROUNDUP(INDEX(GRID!$B$4:$BI$14,MATCH(E$7,GRID!$A$4:$A$14,0),MATCH(1,($U$2=GRID!$B$1:$BI$1)*(КАЛЕНДАРЬ!$R10=GRID!$B$3:$BI$3),0))*(1-GRID!$B$69),0))</f>
        <v>29100</v>
      </c>
      <c r="F79" s="48" cm="1">
        <f t="array" ref="F79">IF($I$2="Открытый тариф",
INDEX(GRID!$B$17:$BI$27,MATCH(E$7,GRID!$A$17:$A$27,0),MATCH(1,($U$2=GRID!$B$1:$BI$1)*(КАЛЕНДАРЬ!$R10=GRID!$B$3:$BI$3), 0)),
ROUNDUP(INDEX(GRID!$B$17:$BI$27,MATCH(E$7,GRID!$A$17:$A$27,0),MATCH(1,($U$2=GRID!$B$1:$BI$1)*(КАЛЕНДАРЬ!$R10=GRID!$B$3:$BI$3), 0))*(1-GRID!$B$69),0))</f>
        <v>29100</v>
      </c>
      <c r="G79" s="47" t="e" cm="1">
        <f t="array" ref="G79">IF($I$2="Открытый тариф",
INDEX(GRID!$B$4:$BI$14,MATCH(G$7,GRID!$A$4:$A$14,0),MATCH(1,($U$2=GRID!$B$1:$BI$1)*(КАЛЕНДАРЬ!$R10=GRID!$B$3:$BI$3), 0)),
ROUNDUP(INDEX(GRID!$B$4:$BI$14,MATCH(G$7,GRID!$A$4:$A$14,0),MATCH(1,($U$2=GRID!$B$1:$BI$1)*(КАЛЕНДАРЬ!$R10=GRID!$B$3:$BI$3),0))*(1-GRID!$B$69),0))</f>
        <v>#N/A</v>
      </c>
      <c r="H79" s="48" t="e" cm="1">
        <f t="array" ref="H79">IF($I$2="Открытый тариф",
INDEX(GRID!$B$17:$BI$27,MATCH(G$7,GRID!$A$17:$A$27,0),MATCH(1,($U$2=GRID!$B$1:$BI$1)*(КАЛЕНДАРЬ!$R10=GRID!$B$3:$BI$3), 0)),
ROUNDUP(INDEX(GRID!$B$17:$BI$27,MATCH(G$7,GRID!$A$17:$A$27,0),MATCH(1,($U$2=GRID!$B$1:$BI$1)*(КАЛЕНДАРЬ!$R10=GRID!$B$3:$BI$3), 0))*(1-GRID!$B$69),0))</f>
        <v>#N/A</v>
      </c>
      <c r="I79" s="47" t="e" cm="1">
        <f t="array" ref="I79">IF($I$2="Открытый тариф",
INDEX(GRID!$B$4:$BI$14,MATCH(I$7,GRID!$A$4:$A$14,0),MATCH(1,($U$2=GRID!$B$1:$BI$1)*(КАЛЕНДАРЬ!$R10=GRID!$B$3:$BI$3), 0)),
ROUNDUP(INDEX(GRID!$B$4:$BI$14,MATCH(I$7,GRID!$A$4:$A$14,0),MATCH(1,($U$2=GRID!$B$1:$BI$1)*(КАЛЕНДАРЬ!$R10=GRID!$B$3:$BI$3),0))*(1-GRID!$B$69),0))</f>
        <v>#N/A</v>
      </c>
      <c r="J79" s="48" t="e" cm="1">
        <f t="array" ref="J79">IF($I$2="Открытый тариф",
INDEX(GRID!$B$17:$BI$27,MATCH(I$7,GRID!$A$17:$A$27,0),MATCH(1,($U$2=GRID!$B$1:$BI$1)*(КАЛЕНДАРЬ!$R10=GRID!$B$3:$BI$3), 0)),
ROUNDUP(INDEX(GRID!$B$17:$BI$27,MATCH(I$7,GRID!$A$17:$A$27,0),MATCH(1,($U$2=GRID!$B$1:$BI$1)*(КАЛЕНДАРЬ!$R10=GRID!$B$3:$BI$3), 0))*(1-GRID!$B$69),0))</f>
        <v>#N/A</v>
      </c>
      <c r="K79" s="47" cm="1">
        <f t="array" ref="K79">IF($I$2="Открытый тариф",
INDEX(GRID!$B$4:$BI$14,MATCH(K$7,GRID!$A$4:$A$14,0),MATCH(1,($U$2=GRID!$B$1:$BI$1)*(КАЛЕНДАРЬ!$R10=GRID!$B$3:$BI$3), 0)),
ROUNDUP(INDEX(GRID!$B$4:$BI$14,MATCH(K$7,GRID!$A$4:$A$14,0),MATCH(1,($U$2=GRID!$B$1:$BI$1)*(КАЛЕНДАРЬ!$R10=GRID!$B$3:$BI$3),0))*(1-GRID!$B$69),0))</f>
        <v>40800</v>
      </c>
      <c r="L79" s="48" cm="1">
        <f t="array" ref="L79">IF($I$2="Открытый тариф",
INDEX(GRID!$B$17:$BI$27,MATCH(K$7,GRID!$A$17:$A$27,0),MATCH(1,($U$2=GRID!$B$1:$BI$1)*(КАЛЕНДАРЬ!$R10=GRID!$B$3:$BI$3), 0)),
ROUNDUP(INDEX(GRID!$B$17:$BI$27,MATCH(K$7,GRID!$A$17:$A$27,0),MATCH(1,($U$2=GRID!$B$1:$BI$1)*(КАЛЕНДАРЬ!$R10=GRID!$B$3:$BI$3), 0))*(1-GRID!$B$69),0))</f>
        <v>40800</v>
      </c>
      <c r="M79" s="47" cm="1">
        <f t="array" ref="M79">IF($I$2="Открытый тариф",
INDEX(GRID!$B$4:$BI$14,MATCH(M$7,GRID!$A$4:$A$14,0),MATCH(1,($U$2=GRID!$B$1:$BI$1)*(КАЛЕНДАРЬ!$R10=GRID!$B$3:$BI$3), 0)),
ROUNDUP(INDEX(GRID!$B$4:$BI$14,MATCH(M$7,GRID!$A$4:$A$14,0),MATCH(1,($U$2=GRID!$B$1:$BI$1)*(КАЛЕНДАРЬ!$R10=GRID!$B$3:$BI$3),0))*(1-GRID!$B$69),0))</f>
        <v>45600</v>
      </c>
      <c r="N79" s="48" cm="1">
        <f t="array" ref="N79">IF($I$2="Открытый тариф",
INDEX(GRID!$B$17:$BI$27,MATCH(M$7,GRID!$A$17:$A$27,0),MATCH(1,($U$2=GRID!$B$1:$BI$1)*(КАЛЕНДАРЬ!$R10=GRID!$B$3:$BI$3), 0)),
ROUNDUP(INDEX(GRID!$B$17:$BI$27,MATCH(M$7,GRID!$A$17:$A$27,0),MATCH(1,($U$2=GRID!$B$1:$BI$1)*(КАЛЕНДАРЬ!$R10=GRID!$B$3:$BI$3), 0))*(1-GRID!$B$69),0))</f>
        <v>45600</v>
      </c>
      <c r="O79" s="49" t="s">
        <v>101</v>
      </c>
      <c r="P79" s="49" t="s">
        <v>101</v>
      </c>
      <c r="Q79" s="49" t="s">
        <v>101</v>
      </c>
      <c r="R79" s="49" t="s">
        <v>101</v>
      </c>
      <c r="S79" s="49" t="s">
        <v>101</v>
      </c>
      <c r="T79" s="49" t="s">
        <v>101</v>
      </c>
      <c r="U79" s="49" t="s">
        <v>101</v>
      </c>
      <c r="V79" s="49" t="s">
        <v>101</v>
      </c>
      <c r="W79" s="49" t="s">
        <v>101</v>
      </c>
      <c r="X79" s="49" t="s">
        <v>101</v>
      </c>
      <c r="Y79" s="146"/>
    </row>
    <row r="80" spans="1:25" hidden="1" x14ac:dyDescent="0.2">
      <c r="A80" s="117" t="s">
        <v>42</v>
      </c>
      <c r="B80" s="117">
        <v>8</v>
      </c>
      <c r="C80" s="47" cm="1">
        <f t="array" ref="C80">IF($I$2="Открытый тариф",
INDEX(GRID!$B$4:$BI$14,MATCH(C$7,GRID!$A$4:$A$14,0),MATCH(1,($U$2=GRID!$B$1:$BI$1)*(КАЛЕНДАРЬ!$R11=GRID!$B$3:$BI$3), 0)),
ROUNDUP(INDEX(GRID!$B$4:$BI$14,MATCH(C$7,GRID!$A$4:$A$14,0),MATCH(1,($U$2=GRID!$B$1:$BI$1)*(КАЛЕНДАРЬ!$R11=GRID!$B$3:$BI$3),0))*(1-GRID!$B$69),0))</f>
        <v>26000</v>
      </c>
      <c r="D80" s="48" cm="1">
        <f t="array" ref="D80">IF($I$2="Открытый тариф",
INDEX(GRID!$B$17:$BI$27,MATCH(C$7,GRID!$A$17:$A$27,0),MATCH(1,($U$2=GRID!$B$1:$BI$1)*(КАЛЕНДАРЬ!$R11=GRID!$B$3:$BI$3), 0)),
ROUNDUP(INDEX(GRID!$B$17:$BI$27,MATCH(C$7,GRID!$A$17:$A$27,0),MATCH(1,($U$2=GRID!$B$1:$BI$1)*(КАЛЕНДАРЬ!$R11=GRID!$B$3:$BI$3), 0))*(1-GRID!$B$69),0))</f>
        <v>26000</v>
      </c>
      <c r="E80" s="47" cm="1">
        <f t="array" ref="E80">IF($I$2="Открытый тариф",
INDEX(GRID!$B$4:$BI$14,MATCH(E$7,GRID!$A$4:$A$14,0),MATCH(1,($U$2=GRID!$B$1:$BI$1)*(КАЛЕНДАРЬ!$R11=GRID!$B$3:$BI$3), 0)),
ROUNDUP(INDEX(GRID!$B$4:$BI$14,MATCH(E$7,GRID!$A$4:$A$14,0),MATCH(1,($U$2=GRID!$B$1:$BI$1)*(КАЛЕНДАРЬ!$R11=GRID!$B$3:$BI$3),0))*(1-GRID!$B$69),0))</f>
        <v>29100</v>
      </c>
      <c r="F80" s="48" cm="1">
        <f t="array" ref="F80">IF($I$2="Открытый тариф",
INDEX(GRID!$B$17:$BI$27,MATCH(E$7,GRID!$A$17:$A$27,0),MATCH(1,($U$2=GRID!$B$1:$BI$1)*(КАЛЕНДАРЬ!$R11=GRID!$B$3:$BI$3), 0)),
ROUNDUP(INDEX(GRID!$B$17:$BI$27,MATCH(E$7,GRID!$A$17:$A$27,0),MATCH(1,($U$2=GRID!$B$1:$BI$1)*(КАЛЕНДАРЬ!$R11=GRID!$B$3:$BI$3), 0))*(1-GRID!$B$69),0))</f>
        <v>29100</v>
      </c>
      <c r="G80" s="47" t="e" cm="1">
        <f t="array" ref="G80">IF($I$2="Открытый тариф",
INDEX(GRID!$B$4:$BI$14,MATCH(G$7,GRID!$A$4:$A$14,0),MATCH(1,($U$2=GRID!$B$1:$BI$1)*(КАЛЕНДАРЬ!$R11=GRID!$B$3:$BI$3), 0)),
ROUNDUP(INDEX(GRID!$B$4:$BI$14,MATCH(G$7,GRID!$A$4:$A$14,0),MATCH(1,($U$2=GRID!$B$1:$BI$1)*(КАЛЕНДАРЬ!$R11=GRID!$B$3:$BI$3),0))*(1-GRID!$B$69),0))</f>
        <v>#N/A</v>
      </c>
      <c r="H80" s="48" t="e" cm="1">
        <f t="array" ref="H80">IF($I$2="Открытый тариф",
INDEX(GRID!$B$17:$BI$27,MATCH(G$7,GRID!$A$17:$A$27,0),MATCH(1,($U$2=GRID!$B$1:$BI$1)*(КАЛЕНДАРЬ!$R11=GRID!$B$3:$BI$3), 0)),
ROUNDUP(INDEX(GRID!$B$17:$BI$27,MATCH(G$7,GRID!$A$17:$A$27,0),MATCH(1,($U$2=GRID!$B$1:$BI$1)*(КАЛЕНДАРЬ!$R11=GRID!$B$3:$BI$3), 0))*(1-GRID!$B$69),0))</f>
        <v>#N/A</v>
      </c>
      <c r="I80" s="47" t="e" cm="1">
        <f t="array" ref="I80">IF($I$2="Открытый тариф",
INDEX(GRID!$B$4:$BI$14,MATCH(I$7,GRID!$A$4:$A$14,0),MATCH(1,($U$2=GRID!$B$1:$BI$1)*(КАЛЕНДАРЬ!$R11=GRID!$B$3:$BI$3), 0)),
ROUNDUP(INDEX(GRID!$B$4:$BI$14,MATCH(I$7,GRID!$A$4:$A$14,0),MATCH(1,($U$2=GRID!$B$1:$BI$1)*(КАЛЕНДАРЬ!$R11=GRID!$B$3:$BI$3),0))*(1-GRID!$B$69),0))</f>
        <v>#N/A</v>
      </c>
      <c r="J80" s="48" t="e" cm="1">
        <f t="array" ref="J80">IF($I$2="Открытый тариф",
INDEX(GRID!$B$17:$BI$27,MATCH(I$7,GRID!$A$17:$A$27,0),MATCH(1,($U$2=GRID!$B$1:$BI$1)*(КАЛЕНДАРЬ!$R11=GRID!$B$3:$BI$3), 0)),
ROUNDUP(INDEX(GRID!$B$17:$BI$27,MATCH(I$7,GRID!$A$17:$A$27,0),MATCH(1,($U$2=GRID!$B$1:$BI$1)*(КАЛЕНДАРЬ!$R11=GRID!$B$3:$BI$3), 0))*(1-GRID!$B$69),0))</f>
        <v>#N/A</v>
      </c>
      <c r="K80" s="47" cm="1">
        <f t="array" ref="K80">IF($I$2="Открытый тариф",
INDEX(GRID!$B$4:$BI$14,MATCH(K$7,GRID!$A$4:$A$14,0),MATCH(1,($U$2=GRID!$B$1:$BI$1)*(КАЛЕНДАРЬ!$R11=GRID!$B$3:$BI$3), 0)),
ROUNDUP(INDEX(GRID!$B$4:$BI$14,MATCH(K$7,GRID!$A$4:$A$14,0),MATCH(1,($U$2=GRID!$B$1:$BI$1)*(КАЛЕНДАРЬ!$R11=GRID!$B$3:$BI$3),0))*(1-GRID!$B$69),0))</f>
        <v>40800</v>
      </c>
      <c r="L80" s="48" cm="1">
        <f t="array" ref="L80">IF($I$2="Открытый тариф",
INDEX(GRID!$B$17:$BI$27,MATCH(K$7,GRID!$A$17:$A$27,0),MATCH(1,($U$2=GRID!$B$1:$BI$1)*(КАЛЕНДАРЬ!$R11=GRID!$B$3:$BI$3), 0)),
ROUNDUP(INDEX(GRID!$B$17:$BI$27,MATCH(K$7,GRID!$A$17:$A$27,0),MATCH(1,($U$2=GRID!$B$1:$BI$1)*(КАЛЕНДАРЬ!$R11=GRID!$B$3:$BI$3), 0))*(1-GRID!$B$69),0))</f>
        <v>40800</v>
      </c>
      <c r="M80" s="47" cm="1">
        <f t="array" ref="M80">IF($I$2="Открытый тариф",
INDEX(GRID!$B$4:$BI$14,MATCH(M$7,GRID!$A$4:$A$14,0),MATCH(1,($U$2=GRID!$B$1:$BI$1)*(КАЛЕНДАРЬ!$R11=GRID!$B$3:$BI$3), 0)),
ROUNDUP(INDEX(GRID!$B$4:$BI$14,MATCH(M$7,GRID!$A$4:$A$14,0),MATCH(1,($U$2=GRID!$B$1:$BI$1)*(КАЛЕНДАРЬ!$R11=GRID!$B$3:$BI$3),0))*(1-GRID!$B$69),0))</f>
        <v>45600</v>
      </c>
      <c r="N80" s="48" cm="1">
        <f t="array" ref="N80">IF($I$2="Открытый тариф",
INDEX(GRID!$B$17:$BI$27,MATCH(M$7,GRID!$A$17:$A$27,0),MATCH(1,($U$2=GRID!$B$1:$BI$1)*(КАЛЕНДАРЬ!$R11=GRID!$B$3:$BI$3), 0)),
ROUNDUP(INDEX(GRID!$B$17:$BI$27,MATCH(M$7,GRID!$A$17:$A$27,0),MATCH(1,($U$2=GRID!$B$1:$BI$1)*(КАЛЕНДАРЬ!$R11=GRID!$B$3:$BI$3), 0))*(1-GRID!$B$69),0))</f>
        <v>45600</v>
      </c>
      <c r="O80" s="49" t="s">
        <v>101</v>
      </c>
      <c r="P80" s="49" t="s">
        <v>101</v>
      </c>
      <c r="Q80" s="49" t="s">
        <v>101</v>
      </c>
      <c r="R80" s="49" t="s">
        <v>101</v>
      </c>
      <c r="S80" s="49" t="s">
        <v>101</v>
      </c>
      <c r="T80" s="49" t="s">
        <v>101</v>
      </c>
      <c r="U80" s="49" t="s">
        <v>101</v>
      </c>
      <c r="V80" s="49" t="s">
        <v>101</v>
      </c>
      <c r="W80" s="49" t="s">
        <v>101</v>
      </c>
      <c r="X80" s="49" t="s">
        <v>101</v>
      </c>
      <c r="Y80" s="146"/>
    </row>
    <row r="81" spans="1:25" hidden="1" x14ac:dyDescent="0.2">
      <c r="A81" s="117" t="s">
        <v>43</v>
      </c>
      <c r="B81" s="117">
        <v>9</v>
      </c>
      <c r="C81" s="47" cm="1">
        <f t="array" ref="C81">IF($I$2="Открытый тариф",
INDEX(GRID!$B$4:$BI$14,MATCH(C$7,GRID!$A$4:$A$14,0),MATCH(1,($U$2=GRID!$B$1:$BI$1)*(КАЛЕНДАРЬ!$R12=GRID!$B$3:$BI$3), 0)),
ROUNDUP(INDEX(GRID!$B$4:$BI$14,MATCH(C$7,GRID!$A$4:$A$14,0),MATCH(1,($U$2=GRID!$B$1:$BI$1)*(КАЛЕНДАРЬ!$R12=GRID!$B$3:$BI$3),0))*(1-GRID!$B$69),0))</f>
        <v>26000</v>
      </c>
      <c r="D81" s="48" cm="1">
        <f t="array" ref="D81">IF($I$2="Открытый тариф",
INDEX(GRID!$B$17:$BI$27,MATCH(C$7,GRID!$A$17:$A$27,0),MATCH(1,($U$2=GRID!$B$1:$BI$1)*(КАЛЕНДАРЬ!$R12=GRID!$B$3:$BI$3), 0)),
ROUNDUP(INDEX(GRID!$B$17:$BI$27,MATCH(C$7,GRID!$A$17:$A$27,0),MATCH(1,($U$2=GRID!$B$1:$BI$1)*(КАЛЕНДАРЬ!$R12=GRID!$B$3:$BI$3), 0))*(1-GRID!$B$69),0))</f>
        <v>26000</v>
      </c>
      <c r="E81" s="47" cm="1">
        <f t="array" ref="E81">IF($I$2="Открытый тариф",
INDEX(GRID!$B$4:$BI$14,MATCH(E$7,GRID!$A$4:$A$14,0),MATCH(1,($U$2=GRID!$B$1:$BI$1)*(КАЛЕНДАРЬ!$R12=GRID!$B$3:$BI$3), 0)),
ROUNDUP(INDEX(GRID!$B$4:$BI$14,MATCH(E$7,GRID!$A$4:$A$14,0),MATCH(1,($U$2=GRID!$B$1:$BI$1)*(КАЛЕНДАРЬ!$R12=GRID!$B$3:$BI$3),0))*(1-GRID!$B$69),0))</f>
        <v>29100</v>
      </c>
      <c r="F81" s="48" cm="1">
        <f t="array" ref="F81">IF($I$2="Открытый тариф",
INDEX(GRID!$B$17:$BI$27,MATCH(E$7,GRID!$A$17:$A$27,0),MATCH(1,($U$2=GRID!$B$1:$BI$1)*(КАЛЕНДАРЬ!$R12=GRID!$B$3:$BI$3), 0)),
ROUNDUP(INDEX(GRID!$B$17:$BI$27,MATCH(E$7,GRID!$A$17:$A$27,0),MATCH(1,($U$2=GRID!$B$1:$BI$1)*(КАЛЕНДАРЬ!$R12=GRID!$B$3:$BI$3), 0))*(1-GRID!$B$69),0))</f>
        <v>29100</v>
      </c>
      <c r="G81" s="47" t="e" cm="1">
        <f t="array" ref="G81">IF($I$2="Открытый тариф",
INDEX(GRID!$B$4:$BI$14,MATCH(G$7,GRID!$A$4:$A$14,0),MATCH(1,($U$2=GRID!$B$1:$BI$1)*(КАЛЕНДАРЬ!$R12=GRID!$B$3:$BI$3), 0)),
ROUNDUP(INDEX(GRID!$B$4:$BI$14,MATCH(G$7,GRID!$A$4:$A$14,0),MATCH(1,($U$2=GRID!$B$1:$BI$1)*(КАЛЕНДАРЬ!$R12=GRID!$B$3:$BI$3),0))*(1-GRID!$B$69),0))</f>
        <v>#N/A</v>
      </c>
      <c r="H81" s="48" t="e" cm="1">
        <f t="array" ref="H81">IF($I$2="Открытый тариф",
INDEX(GRID!$B$17:$BI$27,MATCH(G$7,GRID!$A$17:$A$27,0),MATCH(1,($U$2=GRID!$B$1:$BI$1)*(КАЛЕНДАРЬ!$R12=GRID!$B$3:$BI$3), 0)),
ROUNDUP(INDEX(GRID!$B$17:$BI$27,MATCH(G$7,GRID!$A$17:$A$27,0),MATCH(1,($U$2=GRID!$B$1:$BI$1)*(КАЛЕНДАРЬ!$R12=GRID!$B$3:$BI$3), 0))*(1-GRID!$B$69),0))</f>
        <v>#N/A</v>
      </c>
      <c r="I81" s="47" t="e" cm="1">
        <f t="array" ref="I81">IF($I$2="Открытый тариф",
INDEX(GRID!$B$4:$BI$14,MATCH(I$7,GRID!$A$4:$A$14,0),MATCH(1,($U$2=GRID!$B$1:$BI$1)*(КАЛЕНДАРЬ!$R12=GRID!$B$3:$BI$3), 0)),
ROUNDUP(INDEX(GRID!$B$4:$BI$14,MATCH(I$7,GRID!$A$4:$A$14,0),MATCH(1,($U$2=GRID!$B$1:$BI$1)*(КАЛЕНДАРЬ!$R12=GRID!$B$3:$BI$3),0))*(1-GRID!$B$69),0))</f>
        <v>#N/A</v>
      </c>
      <c r="J81" s="48" t="e" cm="1">
        <f t="array" ref="J81">IF($I$2="Открытый тариф",
INDEX(GRID!$B$17:$BI$27,MATCH(I$7,GRID!$A$17:$A$27,0),MATCH(1,($U$2=GRID!$B$1:$BI$1)*(КАЛЕНДАРЬ!$R12=GRID!$B$3:$BI$3), 0)),
ROUNDUP(INDEX(GRID!$B$17:$BI$27,MATCH(I$7,GRID!$A$17:$A$27,0),MATCH(1,($U$2=GRID!$B$1:$BI$1)*(КАЛЕНДАРЬ!$R12=GRID!$B$3:$BI$3), 0))*(1-GRID!$B$69),0))</f>
        <v>#N/A</v>
      </c>
      <c r="K81" s="47" cm="1">
        <f t="array" ref="K81">IF($I$2="Открытый тариф",
INDEX(GRID!$B$4:$BI$14,MATCH(K$7,GRID!$A$4:$A$14,0),MATCH(1,($U$2=GRID!$B$1:$BI$1)*(КАЛЕНДАРЬ!$R12=GRID!$B$3:$BI$3), 0)),
ROUNDUP(INDEX(GRID!$B$4:$BI$14,MATCH(K$7,GRID!$A$4:$A$14,0),MATCH(1,($U$2=GRID!$B$1:$BI$1)*(КАЛЕНДАРЬ!$R12=GRID!$B$3:$BI$3),0))*(1-GRID!$B$69),0))</f>
        <v>40800</v>
      </c>
      <c r="L81" s="48" cm="1">
        <f t="array" ref="L81">IF($I$2="Открытый тариф",
INDEX(GRID!$B$17:$BI$27,MATCH(K$7,GRID!$A$17:$A$27,0),MATCH(1,($U$2=GRID!$B$1:$BI$1)*(КАЛЕНДАРЬ!$R12=GRID!$B$3:$BI$3), 0)),
ROUNDUP(INDEX(GRID!$B$17:$BI$27,MATCH(K$7,GRID!$A$17:$A$27,0),MATCH(1,($U$2=GRID!$B$1:$BI$1)*(КАЛЕНДАРЬ!$R12=GRID!$B$3:$BI$3), 0))*(1-GRID!$B$69),0))</f>
        <v>40800</v>
      </c>
      <c r="M81" s="47" cm="1">
        <f t="array" ref="M81">IF($I$2="Открытый тариф",
INDEX(GRID!$B$4:$BI$14,MATCH(M$7,GRID!$A$4:$A$14,0),MATCH(1,($U$2=GRID!$B$1:$BI$1)*(КАЛЕНДАРЬ!$R12=GRID!$B$3:$BI$3), 0)),
ROUNDUP(INDEX(GRID!$B$4:$BI$14,MATCH(M$7,GRID!$A$4:$A$14,0),MATCH(1,($U$2=GRID!$B$1:$BI$1)*(КАЛЕНДАРЬ!$R12=GRID!$B$3:$BI$3),0))*(1-GRID!$B$69),0))</f>
        <v>45600</v>
      </c>
      <c r="N81" s="48" cm="1">
        <f t="array" ref="N81">IF($I$2="Открытый тариф",
INDEX(GRID!$B$17:$BI$27,MATCH(M$7,GRID!$A$17:$A$27,0),MATCH(1,($U$2=GRID!$B$1:$BI$1)*(КАЛЕНДАРЬ!$R12=GRID!$B$3:$BI$3), 0)),
ROUNDUP(INDEX(GRID!$B$17:$BI$27,MATCH(M$7,GRID!$A$17:$A$27,0),MATCH(1,($U$2=GRID!$B$1:$BI$1)*(КАЛЕНДАРЬ!$R12=GRID!$B$3:$BI$3), 0))*(1-GRID!$B$69),0))</f>
        <v>45600</v>
      </c>
      <c r="O81" s="49" t="s">
        <v>101</v>
      </c>
      <c r="P81" s="49" t="s">
        <v>101</v>
      </c>
      <c r="Q81" s="49" t="s">
        <v>101</v>
      </c>
      <c r="R81" s="49" t="s">
        <v>101</v>
      </c>
      <c r="S81" s="49" t="s">
        <v>101</v>
      </c>
      <c r="T81" s="49" t="s">
        <v>101</v>
      </c>
      <c r="U81" s="49" t="s">
        <v>101</v>
      </c>
      <c r="V81" s="49" t="s">
        <v>101</v>
      </c>
      <c r="W81" s="49" t="s">
        <v>101</v>
      </c>
      <c r="X81" s="49" t="s">
        <v>101</v>
      </c>
      <c r="Y81" s="146"/>
    </row>
    <row r="82" spans="1:25" hidden="1" x14ac:dyDescent="0.2">
      <c r="A82" s="117" t="s">
        <v>44</v>
      </c>
      <c r="B82" s="117">
        <v>10</v>
      </c>
      <c r="C82" s="47" cm="1">
        <f t="array" ref="C82">IF($I$2="Открытый тариф",
INDEX(GRID!$B$4:$BI$14,MATCH(C$7,GRID!$A$4:$A$14,0),MATCH(1,($U$2=GRID!$B$1:$BI$1)*(КАЛЕНДАРЬ!$R13=GRID!$B$3:$BI$3), 0)),
ROUNDUP(INDEX(GRID!$B$4:$BI$14,MATCH(C$7,GRID!$A$4:$A$14,0),MATCH(1,($U$2=GRID!$B$1:$BI$1)*(КАЛЕНДАРЬ!$R13=GRID!$B$3:$BI$3),0))*(1-GRID!$B$69),0))</f>
        <v>26000</v>
      </c>
      <c r="D82" s="48" cm="1">
        <f t="array" ref="D82">IF($I$2="Открытый тариф",
INDEX(GRID!$B$17:$BI$27,MATCH(C$7,GRID!$A$17:$A$27,0),MATCH(1,($U$2=GRID!$B$1:$BI$1)*(КАЛЕНДАРЬ!$R13=GRID!$B$3:$BI$3), 0)),
ROUNDUP(INDEX(GRID!$B$17:$BI$27,MATCH(C$7,GRID!$A$17:$A$27,0),MATCH(1,($U$2=GRID!$B$1:$BI$1)*(КАЛЕНДАРЬ!$R13=GRID!$B$3:$BI$3), 0))*(1-GRID!$B$69),0))</f>
        <v>26000</v>
      </c>
      <c r="E82" s="47" cm="1">
        <f t="array" ref="E82">IF($I$2="Открытый тариф",
INDEX(GRID!$B$4:$BI$14,MATCH(E$7,GRID!$A$4:$A$14,0),MATCH(1,($U$2=GRID!$B$1:$BI$1)*(КАЛЕНДАРЬ!$R13=GRID!$B$3:$BI$3), 0)),
ROUNDUP(INDEX(GRID!$B$4:$BI$14,MATCH(E$7,GRID!$A$4:$A$14,0),MATCH(1,($U$2=GRID!$B$1:$BI$1)*(КАЛЕНДАРЬ!$R13=GRID!$B$3:$BI$3),0))*(1-GRID!$B$69),0))</f>
        <v>29100</v>
      </c>
      <c r="F82" s="48" cm="1">
        <f t="array" ref="F82">IF($I$2="Открытый тариф",
INDEX(GRID!$B$17:$BI$27,MATCH(E$7,GRID!$A$17:$A$27,0),MATCH(1,($U$2=GRID!$B$1:$BI$1)*(КАЛЕНДАРЬ!$R13=GRID!$B$3:$BI$3), 0)),
ROUNDUP(INDEX(GRID!$B$17:$BI$27,MATCH(E$7,GRID!$A$17:$A$27,0),MATCH(1,($U$2=GRID!$B$1:$BI$1)*(КАЛЕНДАРЬ!$R13=GRID!$B$3:$BI$3), 0))*(1-GRID!$B$69),0))</f>
        <v>29100</v>
      </c>
      <c r="G82" s="47" t="e" cm="1">
        <f t="array" ref="G82">IF($I$2="Открытый тариф",
INDEX(GRID!$B$4:$BI$14,MATCH(G$7,GRID!$A$4:$A$14,0),MATCH(1,($U$2=GRID!$B$1:$BI$1)*(КАЛЕНДАРЬ!$R13=GRID!$B$3:$BI$3), 0)),
ROUNDUP(INDEX(GRID!$B$4:$BI$14,MATCH(G$7,GRID!$A$4:$A$14,0),MATCH(1,($U$2=GRID!$B$1:$BI$1)*(КАЛЕНДАРЬ!$R13=GRID!$B$3:$BI$3),0))*(1-GRID!$B$69),0))</f>
        <v>#N/A</v>
      </c>
      <c r="H82" s="48" t="e" cm="1">
        <f t="array" ref="H82">IF($I$2="Открытый тариф",
INDEX(GRID!$B$17:$BI$27,MATCH(G$7,GRID!$A$17:$A$27,0),MATCH(1,($U$2=GRID!$B$1:$BI$1)*(КАЛЕНДАРЬ!$R13=GRID!$B$3:$BI$3), 0)),
ROUNDUP(INDEX(GRID!$B$17:$BI$27,MATCH(G$7,GRID!$A$17:$A$27,0),MATCH(1,($U$2=GRID!$B$1:$BI$1)*(КАЛЕНДАРЬ!$R13=GRID!$B$3:$BI$3), 0))*(1-GRID!$B$69),0))</f>
        <v>#N/A</v>
      </c>
      <c r="I82" s="47" t="e" cm="1">
        <f t="array" ref="I82">IF($I$2="Открытый тариф",
INDEX(GRID!$B$4:$BI$14,MATCH(I$7,GRID!$A$4:$A$14,0),MATCH(1,($U$2=GRID!$B$1:$BI$1)*(КАЛЕНДАРЬ!$R13=GRID!$B$3:$BI$3), 0)),
ROUNDUP(INDEX(GRID!$B$4:$BI$14,MATCH(I$7,GRID!$A$4:$A$14,0),MATCH(1,($U$2=GRID!$B$1:$BI$1)*(КАЛЕНДАРЬ!$R13=GRID!$B$3:$BI$3),0))*(1-GRID!$B$69),0))</f>
        <v>#N/A</v>
      </c>
      <c r="J82" s="48" t="e" cm="1">
        <f t="array" ref="J82">IF($I$2="Открытый тариф",
INDEX(GRID!$B$17:$BI$27,MATCH(I$7,GRID!$A$17:$A$27,0),MATCH(1,($U$2=GRID!$B$1:$BI$1)*(КАЛЕНДАРЬ!$R13=GRID!$B$3:$BI$3), 0)),
ROUNDUP(INDEX(GRID!$B$17:$BI$27,MATCH(I$7,GRID!$A$17:$A$27,0),MATCH(1,($U$2=GRID!$B$1:$BI$1)*(КАЛЕНДАРЬ!$R13=GRID!$B$3:$BI$3), 0))*(1-GRID!$B$69),0))</f>
        <v>#N/A</v>
      </c>
      <c r="K82" s="47" cm="1">
        <f t="array" ref="K82">IF($I$2="Открытый тариф",
INDEX(GRID!$B$4:$BI$14,MATCH(K$7,GRID!$A$4:$A$14,0),MATCH(1,($U$2=GRID!$B$1:$BI$1)*(КАЛЕНДАРЬ!$R13=GRID!$B$3:$BI$3), 0)),
ROUNDUP(INDEX(GRID!$B$4:$BI$14,MATCH(K$7,GRID!$A$4:$A$14,0),MATCH(1,($U$2=GRID!$B$1:$BI$1)*(КАЛЕНДАРЬ!$R13=GRID!$B$3:$BI$3),0))*(1-GRID!$B$69),0))</f>
        <v>40800</v>
      </c>
      <c r="L82" s="48" cm="1">
        <f t="array" ref="L82">IF($I$2="Открытый тариф",
INDEX(GRID!$B$17:$BI$27,MATCH(K$7,GRID!$A$17:$A$27,0),MATCH(1,($U$2=GRID!$B$1:$BI$1)*(КАЛЕНДАРЬ!$R13=GRID!$B$3:$BI$3), 0)),
ROUNDUP(INDEX(GRID!$B$17:$BI$27,MATCH(K$7,GRID!$A$17:$A$27,0),MATCH(1,($U$2=GRID!$B$1:$BI$1)*(КАЛЕНДАРЬ!$R13=GRID!$B$3:$BI$3), 0))*(1-GRID!$B$69),0))</f>
        <v>40800</v>
      </c>
      <c r="M82" s="47" cm="1">
        <f t="array" ref="M82">IF($I$2="Открытый тариф",
INDEX(GRID!$B$4:$BI$14,MATCH(M$7,GRID!$A$4:$A$14,0),MATCH(1,($U$2=GRID!$B$1:$BI$1)*(КАЛЕНДАРЬ!$R13=GRID!$B$3:$BI$3), 0)),
ROUNDUP(INDEX(GRID!$B$4:$BI$14,MATCH(M$7,GRID!$A$4:$A$14,0),MATCH(1,($U$2=GRID!$B$1:$BI$1)*(КАЛЕНДАРЬ!$R13=GRID!$B$3:$BI$3),0))*(1-GRID!$B$69),0))</f>
        <v>45600</v>
      </c>
      <c r="N82" s="48" cm="1">
        <f t="array" ref="N82">IF($I$2="Открытый тариф",
INDEX(GRID!$B$17:$BI$27,MATCH(M$7,GRID!$A$17:$A$27,0),MATCH(1,($U$2=GRID!$B$1:$BI$1)*(КАЛЕНДАРЬ!$R13=GRID!$B$3:$BI$3), 0)),
ROUNDUP(INDEX(GRID!$B$17:$BI$27,MATCH(M$7,GRID!$A$17:$A$27,0),MATCH(1,($U$2=GRID!$B$1:$BI$1)*(КАЛЕНДАРЬ!$R13=GRID!$B$3:$BI$3), 0))*(1-GRID!$B$69),0))</f>
        <v>45600</v>
      </c>
      <c r="O82" s="49" t="s">
        <v>101</v>
      </c>
      <c r="P82" s="49" t="s">
        <v>101</v>
      </c>
      <c r="Q82" s="49" t="s">
        <v>101</v>
      </c>
      <c r="R82" s="49" t="s">
        <v>101</v>
      </c>
      <c r="S82" s="49" t="s">
        <v>101</v>
      </c>
      <c r="T82" s="49" t="s">
        <v>101</v>
      </c>
      <c r="U82" s="49" t="s">
        <v>101</v>
      </c>
      <c r="V82" s="49" t="s">
        <v>101</v>
      </c>
      <c r="W82" s="49" t="s">
        <v>101</v>
      </c>
      <c r="X82" s="49" t="s">
        <v>101</v>
      </c>
      <c r="Y82" s="146"/>
    </row>
    <row r="83" spans="1:25" hidden="1" x14ac:dyDescent="0.2">
      <c r="A83" s="117" t="s">
        <v>45</v>
      </c>
      <c r="B83" s="117">
        <v>11</v>
      </c>
      <c r="C83" s="47" cm="1">
        <f t="array" ref="C83">IF($I$2="Открытый тариф",
INDEX(GRID!$B$4:$BI$14,MATCH(C$7,GRID!$A$4:$A$14,0),MATCH(1,($U$2=GRID!$B$1:$BI$1)*(КАЛЕНДАРЬ!$R14=GRID!$B$3:$BI$3), 0)),
ROUNDUP(INDEX(GRID!$B$4:$BI$14,MATCH(C$7,GRID!$A$4:$A$14,0),MATCH(1,($U$2=GRID!$B$1:$BI$1)*(КАЛЕНДАРЬ!$R14=GRID!$B$3:$BI$3),0))*(1-GRID!$B$69),0))</f>
        <v>20500</v>
      </c>
      <c r="D83" s="48" cm="1">
        <f t="array" ref="D83">IF($I$2="Открытый тариф",
INDEX(GRID!$B$17:$BI$27,MATCH(C$7,GRID!$A$17:$A$27,0),MATCH(1,($U$2=GRID!$B$1:$BI$1)*(КАЛЕНДАРЬ!$R14=GRID!$B$3:$BI$3), 0)),
ROUNDUP(INDEX(GRID!$B$17:$BI$27,MATCH(C$7,GRID!$A$17:$A$27,0),MATCH(1,($U$2=GRID!$B$1:$BI$1)*(КАЛЕНДАРЬ!$R14=GRID!$B$3:$BI$3), 0))*(1-GRID!$B$69),0))</f>
        <v>20500</v>
      </c>
      <c r="E83" s="47" cm="1">
        <f t="array" ref="E83">IF($I$2="Открытый тариф",
INDEX(GRID!$B$4:$BI$14,MATCH(E$7,GRID!$A$4:$A$14,0),MATCH(1,($U$2=GRID!$B$1:$BI$1)*(КАЛЕНДАРЬ!$R14=GRID!$B$3:$BI$3), 0)),
ROUNDUP(INDEX(GRID!$B$4:$BI$14,MATCH(E$7,GRID!$A$4:$A$14,0),MATCH(1,($U$2=GRID!$B$1:$BI$1)*(КАЛЕНДАРЬ!$R14=GRID!$B$3:$BI$3),0))*(1-GRID!$B$69),0))</f>
        <v>22800</v>
      </c>
      <c r="F83" s="48" cm="1">
        <f t="array" ref="F83">IF($I$2="Открытый тариф",
INDEX(GRID!$B$17:$BI$27,MATCH(E$7,GRID!$A$17:$A$27,0),MATCH(1,($U$2=GRID!$B$1:$BI$1)*(КАЛЕНДАРЬ!$R14=GRID!$B$3:$BI$3), 0)),
ROUNDUP(INDEX(GRID!$B$17:$BI$27,MATCH(E$7,GRID!$A$17:$A$27,0),MATCH(1,($U$2=GRID!$B$1:$BI$1)*(КАЛЕНДАРЬ!$R14=GRID!$B$3:$BI$3), 0))*(1-GRID!$B$69),0))</f>
        <v>22800</v>
      </c>
      <c r="G83" s="47" t="e" cm="1">
        <f t="array" ref="G83">IF($I$2="Открытый тариф",
INDEX(GRID!$B$4:$BI$14,MATCH(G$7,GRID!$A$4:$A$14,0),MATCH(1,($U$2=GRID!$B$1:$BI$1)*(КАЛЕНДАРЬ!$R14=GRID!$B$3:$BI$3), 0)),
ROUNDUP(INDEX(GRID!$B$4:$BI$14,MATCH(G$7,GRID!$A$4:$A$14,0),MATCH(1,($U$2=GRID!$B$1:$BI$1)*(КАЛЕНДАРЬ!$R14=GRID!$B$3:$BI$3),0))*(1-GRID!$B$69),0))</f>
        <v>#N/A</v>
      </c>
      <c r="H83" s="48" t="e" cm="1">
        <f t="array" ref="H83">IF($I$2="Открытый тариф",
INDEX(GRID!$B$17:$BI$27,MATCH(G$7,GRID!$A$17:$A$27,0),MATCH(1,($U$2=GRID!$B$1:$BI$1)*(КАЛЕНДАРЬ!$R14=GRID!$B$3:$BI$3), 0)),
ROUNDUP(INDEX(GRID!$B$17:$BI$27,MATCH(G$7,GRID!$A$17:$A$27,0),MATCH(1,($U$2=GRID!$B$1:$BI$1)*(КАЛЕНДАРЬ!$R14=GRID!$B$3:$BI$3), 0))*(1-GRID!$B$69),0))</f>
        <v>#N/A</v>
      </c>
      <c r="I83" s="47" t="e" cm="1">
        <f t="array" ref="I83">IF($I$2="Открытый тариф",
INDEX(GRID!$B$4:$BI$14,MATCH(I$7,GRID!$A$4:$A$14,0),MATCH(1,($U$2=GRID!$B$1:$BI$1)*(КАЛЕНДАРЬ!$R14=GRID!$B$3:$BI$3), 0)),
ROUNDUP(INDEX(GRID!$B$4:$BI$14,MATCH(I$7,GRID!$A$4:$A$14,0),MATCH(1,($U$2=GRID!$B$1:$BI$1)*(КАЛЕНДАРЬ!$R14=GRID!$B$3:$BI$3),0))*(1-GRID!$B$69),0))</f>
        <v>#N/A</v>
      </c>
      <c r="J83" s="48" t="e" cm="1">
        <f t="array" ref="J83">IF($I$2="Открытый тариф",
INDEX(GRID!$B$17:$BI$27,MATCH(I$7,GRID!$A$17:$A$27,0),MATCH(1,($U$2=GRID!$B$1:$BI$1)*(КАЛЕНДАРЬ!$R14=GRID!$B$3:$BI$3), 0)),
ROUNDUP(INDEX(GRID!$B$17:$BI$27,MATCH(I$7,GRID!$A$17:$A$27,0),MATCH(1,($U$2=GRID!$B$1:$BI$1)*(КАЛЕНДАРЬ!$R14=GRID!$B$3:$BI$3), 0))*(1-GRID!$B$69),0))</f>
        <v>#N/A</v>
      </c>
      <c r="K83" s="47" cm="1">
        <f t="array" ref="K83">IF($I$2="Открытый тариф",
INDEX(GRID!$B$4:$BI$14,MATCH(K$7,GRID!$A$4:$A$14,0),MATCH(1,($U$2=GRID!$B$1:$BI$1)*(КАЛЕНДАРЬ!$R14=GRID!$B$3:$BI$3), 0)),
ROUNDUP(INDEX(GRID!$B$4:$BI$14,MATCH(K$7,GRID!$A$4:$A$14,0),MATCH(1,($U$2=GRID!$B$1:$BI$1)*(КАЛЕНДАРЬ!$R14=GRID!$B$3:$BI$3),0))*(1-GRID!$B$69),0))</f>
        <v>31300</v>
      </c>
      <c r="L83" s="48" cm="1">
        <f t="array" ref="L83">IF($I$2="Открытый тариф",
INDEX(GRID!$B$17:$BI$27,MATCH(K$7,GRID!$A$17:$A$27,0),MATCH(1,($U$2=GRID!$B$1:$BI$1)*(КАЛЕНДАРЬ!$R14=GRID!$B$3:$BI$3), 0)),
ROUNDUP(INDEX(GRID!$B$17:$BI$27,MATCH(K$7,GRID!$A$17:$A$27,0),MATCH(1,($U$2=GRID!$B$1:$BI$1)*(КАЛЕНДАРЬ!$R14=GRID!$B$3:$BI$3), 0))*(1-GRID!$B$69),0))</f>
        <v>31300</v>
      </c>
      <c r="M83" s="47" cm="1">
        <f t="array" ref="M83">IF($I$2="Открытый тариф",
INDEX(GRID!$B$4:$BI$14,MATCH(M$7,GRID!$A$4:$A$14,0),MATCH(1,($U$2=GRID!$B$1:$BI$1)*(КАЛЕНДАРЬ!$R14=GRID!$B$3:$BI$3), 0)),
ROUNDUP(INDEX(GRID!$B$4:$BI$14,MATCH(M$7,GRID!$A$4:$A$14,0),MATCH(1,($U$2=GRID!$B$1:$BI$1)*(КАЛЕНДАРЬ!$R14=GRID!$B$3:$BI$3),0))*(1-GRID!$B$69),0))</f>
        <v>34800</v>
      </c>
      <c r="N83" s="48" cm="1">
        <f t="array" ref="N83">IF($I$2="Открытый тариф",
INDEX(GRID!$B$17:$BI$27,MATCH(M$7,GRID!$A$17:$A$27,0),MATCH(1,($U$2=GRID!$B$1:$BI$1)*(КАЛЕНДАРЬ!$R14=GRID!$B$3:$BI$3), 0)),
ROUNDUP(INDEX(GRID!$B$17:$BI$27,MATCH(M$7,GRID!$A$17:$A$27,0),MATCH(1,($U$2=GRID!$B$1:$BI$1)*(КАЛЕНДАРЬ!$R14=GRID!$B$3:$BI$3), 0))*(1-GRID!$B$69),0))</f>
        <v>34800</v>
      </c>
      <c r="O83" s="49" t="s">
        <v>101</v>
      </c>
      <c r="P83" s="49" t="s">
        <v>101</v>
      </c>
      <c r="Q83" s="49" t="s">
        <v>101</v>
      </c>
      <c r="R83" s="49" t="s">
        <v>101</v>
      </c>
      <c r="S83" s="49" t="s">
        <v>101</v>
      </c>
      <c r="T83" s="49" t="s">
        <v>101</v>
      </c>
      <c r="U83" s="49" t="s">
        <v>101</v>
      </c>
      <c r="V83" s="49" t="s">
        <v>101</v>
      </c>
      <c r="W83" s="49" t="s">
        <v>101</v>
      </c>
      <c r="X83" s="49" t="s">
        <v>101</v>
      </c>
      <c r="Y83" s="146"/>
    </row>
    <row r="84" spans="1:25" hidden="1" x14ac:dyDescent="0.2">
      <c r="A84" s="117" t="s">
        <v>46</v>
      </c>
      <c r="B84" s="117">
        <v>12</v>
      </c>
      <c r="C84" s="47" cm="1">
        <f t="array" ref="C84">IF($I$2="Открытый тариф",
INDEX(GRID!$B$4:$BI$14,MATCH(C$7,GRID!$A$4:$A$14,0),MATCH(1,($U$2=GRID!$B$1:$BI$1)*(КАЛЕНДАРЬ!$R15=GRID!$B$3:$BI$3), 0)),
ROUNDUP(INDEX(GRID!$B$4:$BI$14,MATCH(C$7,GRID!$A$4:$A$14,0),MATCH(1,($U$2=GRID!$B$1:$BI$1)*(КАЛЕНДАРЬ!$R15=GRID!$B$3:$BI$3),0))*(1-GRID!$B$69),0))</f>
        <v>26000</v>
      </c>
      <c r="D84" s="48" cm="1">
        <f t="array" ref="D84">IF($I$2="Открытый тариф",
INDEX(GRID!$B$17:$BI$27,MATCH(C$7,GRID!$A$17:$A$27,0),MATCH(1,($U$2=GRID!$B$1:$BI$1)*(КАЛЕНДАРЬ!$R15=GRID!$B$3:$BI$3), 0)),
ROUNDUP(INDEX(GRID!$B$17:$BI$27,MATCH(C$7,GRID!$A$17:$A$27,0),MATCH(1,($U$2=GRID!$B$1:$BI$1)*(КАЛЕНДАРЬ!$R15=GRID!$B$3:$BI$3), 0))*(1-GRID!$B$69),0))</f>
        <v>26000</v>
      </c>
      <c r="E84" s="47" cm="1">
        <f t="array" ref="E84">IF($I$2="Открытый тариф",
INDEX(GRID!$B$4:$BI$14,MATCH(E$7,GRID!$A$4:$A$14,0),MATCH(1,($U$2=GRID!$B$1:$BI$1)*(КАЛЕНДАРЬ!$R15=GRID!$B$3:$BI$3), 0)),
ROUNDUP(INDEX(GRID!$B$4:$BI$14,MATCH(E$7,GRID!$A$4:$A$14,0),MATCH(1,($U$2=GRID!$B$1:$BI$1)*(КАЛЕНДАРЬ!$R15=GRID!$B$3:$BI$3),0))*(1-GRID!$B$69),0))</f>
        <v>29100</v>
      </c>
      <c r="F84" s="48" cm="1">
        <f t="array" ref="F84">IF($I$2="Открытый тариф",
INDEX(GRID!$B$17:$BI$27,MATCH(E$7,GRID!$A$17:$A$27,0),MATCH(1,($U$2=GRID!$B$1:$BI$1)*(КАЛЕНДАРЬ!$R15=GRID!$B$3:$BI$3), 0)),
ROUNDUP(INDEX(GRID!$B$17:$BI$27,MATCH(E$7,GRID!$A$17:$A$27,0),MATCH(1,($U$2=GRID!$B$1:$BI$1)*(КАЛЕНДАРЬ!$R15=GRID!$B$3:$BI$3), 0))*(1-GRID!$B$69),0))</f>
        <v>29100</v>
      </c>
      <c r="G84" s="47" t="e" cm="1">
        <f t="array" ref="G84">IF($I$2="Открытый тариф",
INDEX(GRID!$B$4:$BI$14,MATCH(G$7,GRID!$A$4:$A$14,0),MATCH(1,($U$2=GRID!$B$1:$BI$1)*(КАЛЕНДАРЬ!$R15=GRID!$B$3:$BI$3), 0)),
ROUNDUP(INDEX(GRID!$B$4:$BI$14,MATCH(G$7,GRID!$A$4:$A$14,0),MATCH(1,($U$2=GRID!$B$1:$BI$1)*(КАЛЕНДАРЬ!$R15=GRID!$B$3:$BI$3),0))*(1-GRID!$B$69),0))</f>
        <v>#N/A</v>
      </c>
      <c r="H84" s="48" t="e" cm="1">
        <f t="array" ref="H84">IF($I$2="Открытый тариф",
INDEX(GRID!$B$17:$BI$27,MATCH(G$7,GRID!$A$17:$A$27,0),MATCH(1,($U$2=GRID!$B$1:$BI$1)*(КАЛЕНДАРЬ!$R15=GRID!$B$3:$BI$3), 0)),
ROUNDUP(INDEX(GRID!$B$17:$BI$27,MATCH(G$7,GRID!$A$17:$A$27,0),MATCH(1,($U$2=GRID!$B$1:$BI$1)*(КАЛЕНДАРЬ!$R15=GRID!$B$3:$BI$3), 0))*(1-GRID!$B$69),0))</f>
        <v>#N/A</v>
      </c>
      <c r="I84" s="47" t="e" cm="1">
        <f t="array" ref="I84">IF($I$2="Открытый тариф",
INDEX(GRID!$B$4:$BI$14,MATCH(I$7,GRID!$A$4:$A$14,0),MATCH(1,($U$2=GRID!$B$1:$BI$1)*(КАЛЕНДАРЬ!$R15=GRID!$B$3:$BI$3), 0)),
ROUNDUP(INDEX(GRID!$B$4:$BI$14,MATCH(I$7,GRID!$A$4:$A$14,0),MATCH(1,($U$2=GRID!$B$1:$BI$1)*(КАЛЕНДАРЬ!$R15=GRID!$B$3:$BI$3),0))*(1-GRID!$B$69),0))</f>
        <v>#N/A</v>
      </c>
      <c r="J84" s="48" t="e" cm="1">
        <f t="array" ref="J84">IF($I$2="Открытый тариф",
INDEX(GRID!$B$17:$BI$27,MATCH(I$7,GRID!$A$17:$A$27,0),MATCH(1,($U$2=GRID!$B$1:$BI$1)*(КАЛЕНДАРЬ!$R15=GRID!$B$3:$BI$3), 0)),
ROUNDUP(INDEX(GRID!$B$17:$BI$27,MATCH(I$7,GRID!$A$17:$A$27,0),MATCH(1,($U$2=GRID!$B$1:$BI$1)*(КАЛЕНДАРЬ!$R15=GRID!$B$3:$BI$3), 0))*(1-GRID!$B$69),0))</f>
        <v>#N/A</v>
      </c>
      <c r="K84" s="47" cm="1">
        <f t="array" ref="K84">IF($I$2="Открытый тариф",
INDEX(GRID!$B$4:$BI$14,MATCH(K$7,GRID!$A$4:$A$14,0),MATCH(1,($U$2=GRID!$B$1:$BI$1)*(КАЛЕНДАРЬ!$R15=GRID!$B$3:$BI$3), 0)),
ROUNDUP(INDEX(GRID!$B$4:$BI$14,MATCH(K$7,GRID!$A$4:$A$14,0),MATCH(1,($U$2=GRID!$B$1:$BI$1)*(КАЛЕНДАРЬ!$R15=GRID!$B$3:$BI$3),0))*(1-GRID!$B$69),0))</f>
        <v>40800</v>
      </c>
      <c r="L84" s="48" cm="1">
        <f t="array" ref="L84">IF($I$2="Открытый тариф",
INDEX(GRID!$B$17:$BI$27,MATCH(K$7,GRID!$A$17:$A$27,0),MATCH(1,($U$2=GRID!$B$1:$BI$1)*(КАЛЕНДАРЬ!$R15=GRID!$B$3:$BI$3), 0)),
ROUNDUP(INDEX(GRID!$B$17:$BI$27,MATCH(K$7,GRID!$A$17:$A$27,0),MATCH(1,($U$2=GRID!$B$1:$BI$1)*(КАЛЕНДАРЬ!$R15=GRID!$B$3:$BI$3), 0))*(1-GRID!$B$69),0))</f>
        <v>40800</v>
      </c>
      <c r="M84" s="47" cm="1">
        <f t="array" ref="M84">IF($I$2="Открытый тариф",
INDEX(GRID!$B$4:$BI$14,MATCH(M$7,GRID!$A$4:$A$14,0),MATCH(1,($U$2=GRID!$B$1:$BI$1)*(КАЛЕНДАРЬ!$R15=GRID!$B$3:$BI$3), 0)),
ROUNDUP(INDEX(GRID!$B$4:$BI$14,MATCH(M$7,GRID!$A$4:$A$14,0),MATCH(1,($U$2=GRID!$B$1:$BI$1)*(КАЛЕНДАРЬ!$R15=GRID!$B$3:$BI$3),0))*(1-GRID!$B$69),0))</f>
        <v>45600</v>
      </c>
      <c r="N84" s="48" cm="1">
        <f t="array" ref="N84">IF($I$2="Открытый тариф",
INDEX(GRID!$B$17:$BI$27,MATCH(M$7,GRID!$A$17:$A$27,0),MATCH(1,($U$2=GRID!$B$1:$BI$1)*(КАЛЕНДАРЬ!$R15=GRID!$B$3:$BI$3), 0)),
ROUNDUP(INDEX(GRID!$B$17:$BI$27,MATCH(M$7,GRID!$A$17:$A$27,0),MATCH(1,($U$2=GRID!$B$1:$BI$1)*(КАЛЕНДАРЬ!$R15=GRID!$B$3:$BI$3), 0))*(1-GRID!$B$69),0))</f>
        <v>45600</v>
      </c>
      <c r="O84" s="49" t="s">
        <v>101</v>
      </c>
      <c r="P84" s="49" t="s">
        <v>101</v>
      </c>
      <c r="Q84" s="49" t="s">
        <v>101</v>
      </c>
      <c r="R84" s="49" t="s">
        <v>101</v>
      </c>
      <c r="S84" s="49" t="s">
        <v>101</v>
      </c>
      <c r="T84" s="49" t="s">
        <v>101</v>
      </c>
      <c r="U84" s="49" t="s">
        <v>101</v>
      </c>
      <c r="V84" s="49" t="s">
        <v>101</v>
      </c>
      <c r="W84" s="49" t="s">
        <v>101</v>
      </c>
      <c r="X84" s="49" t="s">
        <v>101</v>
      </c>
      <c r="Y84" s="146"/>
    </row>
    <row r="85" spans="1:25" hidden="1" x14ac:dyDescent="0.2">
      <c r="A85" s="117" t="s">
        <v>47</v>
      </c>
      <c r="B85" s="117">
        <v>13</v>
      </c>
      <c r="C85" s="47" cm="1">
        <f t="array" ref="C85">IF($I$2="Открытый тариф",
INDEX(GRID!$B$4:$BI$14,MATCH(C$7,GRID!$A$4:$A$14,0),MATCH(1,($U$2=GRID!$B$1:$BI$1)*(КАЛЕНДАРЬ!$R16=GRID!$B$3:$BI$3), 0)),
ROUNDUP(INDEX(GRID!$B$4:$BI$14,MATCH(C$7,GRID!$A$4:$A$14,0),MATCH(1,($U$2=GRID!$B$1:$BI$1)*(КАЛЕНДАРЬ!$R16=GRID!$B$3:$BI$3),0))*(1-GRID!$B$69),0))</f>
        <v>26000</v>
      </c>
      <c r="D85" s="48" cm="1">
        <f t="array" ref="D85">IF($I$2="Открытый тариф",
INDEX(GRID!$B$17:$BI$27,MATCH(C$7,GRID!$A$17:$A$27,0),MATCH(1,($U$2=GRID!$B$1:$BI$1)*(КАЛЕНДАРЬ!$R16=GRID!$B$3:$BI$3), 0)),
ROUNDUP(INDEX(GRID!$B$17:$BI$27,MATCH(C$7,GRID!$A$17:$A$27,0),MATCH(1,($U$2=GRID!$B$1:$BI$1)*(КАЛЕНДАРЬ!$R16=GRID!$B$3:$BI$3), 0))*(1-GRID!$B$69),0))</f>
        <v>26000</v>
      </c>
      <c r="E85" s="47" cm="1">
        <f t="array" ref="E85">IF($I$2="Открытый тариф",
INDEX(GRID!$B$4:$BI$14,MATCH(E$7,GRID!$A$4:$A$14,0),MATCH(1,($U$2=GRID!$B$1:$BI$1)*(КАЛЕНДАРЬ!$R16=GRID!$B$3:$BI$3), 0)),
ROUNDUP(INDEX(GRID!$B$4:$BI$14,MATCH(E$7,GRID!$A$4:$A$14,0),MATCH(1,($U$2=GRID!$B$1:$BI$1)*(КАЛЕНДАРЬ!$R16=GRID!$B$3:$BI$3),0))*(1-GRID!$B$69),0))</f>
        <v>29100</v>
      </c>
      <c r="F85" s="48" cm="1">
        <f t="array" ref="F85">IF($I$2="Открытый тариф",
INDEX(GRID!$B$17:$BI$27,MATCH(E$7,GRID!$A$17:$A$27,0),MATCH(1,($U$2=GRID!$B$1:$BI$1)*(КАЛЕНДАРЬ!$R16=GRID!$B$3:$BI$3), 0)),
ROUNDUP(INDEX(GRID!$B$17:$BI$27,MATCH(E$7,GRID!$A$17:$A$27,0),MATCH(1,($U$2=GRID!$B$1:$BI$1)*(КАЛЕНДАРЬ!$R16=GRID!$B$3:$BI$3), 0))*(1-GRID!$B$69),0))</f>
        <v>29100</v>
      </c>
      <c r="G85" s="47" t="e" cm="1">
        <f t="array" ref="G85">IF($I$2="Открытый тариф",
INDEX(GRID!$B$4:$BI$14,MATCH(G$7,GRID!$A$4:$A$14,0),MATCH(1,($U$2=GRID!$B$1:$BI$1)*(КАЛЕНДАРЬ!$R16=GRID!$B$3:$BI$3), 0)),
ROUNDUP(INDEX(GRID!$B$4:$BI$14,MATCH(G$7,GRID!$A$4:$A$14,0),MATCH(1,($U$2=GRID!$B$1:$BI$1)*(КАЛЕНДАРЬ!$R16=GRID!$B$3:$BI$3),0))*(1-GRID!$B$69),0))</f>
        <v>#N/A</v>
      </c>
      <c r="H85" s="48" t="e" cm="1">
        <f t="array" ref="H85">IF($I$2="Открытый тариф",
INDEX(GRID!$B$17:$BI$27,MATCH(G$7,GRID!$A$17:$A$27,0),MATCH(1,($U$2=GRID!$B$1:$BI$1)*(КАЛЕНДАРЬ!$R16=GRID!$B$3:$BI$3), 0)),
ROUNDUP(INDEX(GRID!$B$17:$BI$27,MATCH(G$7,GRID!$A$17:$A$27,0),MATCH(1,($U$2=GRID!$B$1:$BI$1)*(КАЛЕНДАРЬ!$R16=GRID!$B$3:$BI$3), 0))*(1-GRID!$B$69),0))</f>
        <v>#N/A</v>
      </c>
      <c r="I85" s="47" t="e" cm="1">
        <f t="array" ref="I85">IF($I$2="Открытый тариф",
INDEX(GRID!$B$4:$BI$14,MATCH(I$7,GRID!$A$4:$A$14,0),MATCH(1,($U$2=GRID!$B$1:$BI$1)*(КАЛЕНДАРЬ!$R16=GRID!$B$3:$BI$3), 0)),
ROUNDUP(INDEX(GRID!$B$4:$BI$14,MATCH(I$7,GRID!$A$4:$A$14,0),MATCH(1,($U$2=GRID!$B$1:$BI$1)*(КАЛЕНДАРЬ!$R16=GRID!$B$3:$BI$3),0))*(1-GRID!$B$69),0))</f>
        <v>#N/A</v>
      </c>
      <c r="J85" s="48" t="e" cm="1">
        <f t="array" ref="J85">IF($I$2="Открытый тариф",
INDEX(GRID!$B$17:$BI$27,MATCH(I$7,GRID!$A$17:$A$27,0),MATCH(1,($U$2=GRID!$B$1:$BI$1)*(КАЛЕНДАРЬ!$R16=GRID!$B$3:$BI$3), 0)),
ROUNDUP(INDEX(GRID!$B$17:$BI$27,MATCH(I$7,GRID!$A$17:$A$27,0),MATCH(1,($U$2=GRID!$B$1:$BI$1)*(КАЛЕНДАРЬ!$R16=GRID!$B$3:$BI$3), 0))*(1-GRID!$B$69),0))</f>
        <v>#N/A</v>
      </c>
      <c r="K85" s="47" cm="1">
        <f t="array" ref="K85">IF($I$2="Открытый тариф",
INDEX(GRID!$B$4:$BI$14,MATCH(K$7,GRID!$A$4:$A$14,0),MATCH(1,($U$2=GRID!$B$1:$BI$1)*(КАЛЕНДАРЬ!$R16=GRID!$B$3:$BI$3), 0)),
ROUNDUP(INDEX(GRID!$B$4:$BI$14,MATCH(K$7,GRID!$A$4:$A$14,0),MATCH(1,($U$2=GRID!$B$1:$BI$1)*(КАЛЕНДАРЬ!$R16=GRID!$B$3:$BI$3),0))*(1-GRID!$B$69),0))</f>
        <v>40800</v>
      </c>
      <c r="L85" s="48" cm="1">
        <f t="array" ref="L85">IF($I$2="Открытый тариф",
INDEX(GRID!$B$17:$BI$27,MATCH(K$7,GRID!$A$17:$A$27,0),MATCH(1,($U$2=GRID!$B$1:$BI$1)*(КАЛЕНДАРЬ!$R16=GRID!$B$3:$BI$3), 0)),
ROUNDUP(INDEX(GRID!$B$17:$BI$27,MATCH(K$7,GRID!$A$17:$A$27,0),MATCH(1,($U$2=GRID!$B$1:$BI$1)*(КАЛЕНДАРЬ!$R16=GRID!$B$3:$BI$3), 0))*(1-GRID!$B$69),0))</f>
        <v>40800</v>
      </c>
      <c r="M85" s="47" cm="1">
        <f t="array" ref="M85">IF($I$2="Открытый тариф",
INDEX(GRID!$B$4:$BI$14,MATCH(M$7,GRID!$A$4:$A$14,0),MATCH(1,($U$2=GRID!$B$1:$BI$1)*(КАЛЕНДАРЬ!$R16=GRID!$B$3:$BI$3), 0)),
ROUNDUP(INDEX(GRID!$B$4:$BI$14,MATCH(M$7,GRID!$A$4:$A$14,0),MATCH(1,($U$2=GRID!$B$1:$BI$1)*(КАЛЕНДАРЬ!$R16=GRID!$B$3:$BI$3),0))*(1-GRID!$B$69),0))</f>
        <v>45600</v>
      </c>
      <c r="N85" s="48" cm="1">
        <f t="array" ref="N85">IF($I$2="Открытый тариф",
INDEX(GRID!$B$17:$BI$27,MATCH(M$7,GRID!$A$17:$A$27,0),MATCH(1,($U$2=GRID!$B$1:$BI$1)*(КАЛЕНДАРЬ!$R16=GRID!$B$3:$BI$3), 0)),
ROUNDUP(INDEX(GRID!$B$17:$BI$27,MATCH(M$7,GRID!$A$17:$A$27,0),MATCH(1,($U$2=GRID!$B$1:$BI$1)*(КАЛЕНДАРЬ!$R16=GRID!$B$3:$BI$3), 0))*(1-GRID!$B$69),0))</f>
        <v>45600</v>
      </c>
      <c r="O85" s="49" t="s">
        <v>101</v>
      </c>
      <c r="P85" s="49" t="s">
        <v>101</v>
      </c>
      <c r="Q85" s="49" t="s">
        <v>101</v>
      </c>
      <c r="R85" s="49" t="s">
        <v>101</v>
      </c>
      <c r="S85" s="49" t="s">
        <v>101</v>
      </c>
      <c r="T85" s="49" t="s">
        <v>101</v>
      </c>
      <c r="U85" s="49" t="s">
        <v>101</v>
      </c>
      <c r="V85" s="49" t="s">
        <v>101</v>
      </c>
      <c r="W85" s="49" t="s">
        <v>101</v>
      </c>
      <c r="X85" s="49" t="s">
        <v>101</v>
      </c>
      <c r="Y85" s="146"/>
    </row>
    <row r="86" spans="1:25" hidden="1" x14ac:dyDescent="0.2">
      <c r="A86" s="117" t="s">
        <v>48</v>
      </c>
      <c r="B86" s="117">
        <v>14</v>
      </c>
      <c r="C86" s="47" cm="1">
        <f t="array" ref="C86">IF($I$2="Открытый тариф",
INDEX(GRID!$B$4:$BI$14,MATCH(C$7,GRID!$A$4:$A$14,0),MATCH(1,($U$2=GRID!$B$1:$BI$1)*(КАЛЕНДАРЬ!$R17=GRID!$B$3:$BI$3), 0)),
ROUNDUP(INDEX(GRID!$B$4:$BI$14,MATCH(C$7,GRID!$A$4:$A$14,0),MATCH(1,($U$2=GRID!$B$1:$BI$1)*(КАЛЕНДАРЬ!$R17=GRID!$B$3:$BI$3),0))*(1-GRID!$B$69),0))</f>
        <v>26000</v>
      </c>
      <c r="D86" s="48" cm="1">
        <f t="array" ref="D86">IF($I$2="Открытый тариф",
INDEX(GRID!$B$17:$BI$27,MATCH(C$7,GRID!$A$17:$A$27,0),MATCH(1,($U$2=GRID!$B$1:$BI$1)*(КАЛЕНДАРЬ!$R17=GRID!$B$3:$BI$3), 0)),
ROUNDUP(INDEX(GRID!$B$17:$BI$27,MATCH(C$7,GRID!$A$17:$A$27,0),MATCH(1,($U$2=GRID!$B$1:$BI$1)*(КАЛЕНДАРЬ!$R17=GRID!$B$3:$BI$3), 0))*(1-GRID!$B$69),0))</f>
        <v>26000</v>
      </c>
      <c r="E86" s="47" cm="1">
        <f t="array" ref="E86">IF($I$2="Открытый тариф",
INDEX(GRID!$B$4:$BI$14,MATCH(E$7,GRID!$A$4:$A$14,0),MATCH(1,($U$2=GRID!$B$1:$BI$1)*(КАЛЕНДАРЬ!$R17=GRID!$B$3:$BI$3), 0)),
ROUNDUP(INDEX(GRID!$B$4:$BI$14,MATCH(E$7,GRID!$A$4:$A$14,0),MATCH(1,($U$2=GRID!$B$1:$BI$1)*(КАЛЕНДАРЬ!$R17=GRID!$B$3:$BI$3),0))*(1-GRID!$B$69),0))</f>
        <v>29100</v>
      </c>
      <c r="F86" s="48" cm="1">
        <f t="array" ref="F86">IF($I$2="Открытый тариф",
INDEX(GRID!$B$17:$BI$27,MATCH(E$7,GRID!$A$17:$A$27,0),MATCH(1,($U$2=GRID!$B$1:$BI$1)*(КАЛЕНДАРЬ!$R17=GRID!$B$3:$BI$3), 0)),
ROUNDUP(INDEX(GRID!$B$17:$BI$27,MATCH(E$7,GRID!$A$17:$A$27,0),MATCH(1,($U$2=GRID!$B$1:$BI$1)*(КАЛЕНДАРЬ!$R17=GRID!$B$3:$BI$3), 0))*(1-GRID!$B$69),0))</f>
        <v>29100</v>
      </c>
      <c r="G86" s="47" t="e" cm="1">
        <f t="array" ref="G86">IF($I$2="Открытый тариф",
INDEX(GRID!$B$4:$BI$14,MATCH(G$7,GRID!$A$4:$A$14,0),MATCH(1,($U$2=GRID!$B$1:$BI$1)*(КАЛЕНДАРЬ!$R17=GRID!$B$3:$BI$3), 0)),
ROUNDUP(INDEX(GRID!$B$4:$BI$14,MATCH(G$7,GRID!$A$4:$A$14,0),MATCH(1,($U$2=GRID!$B$1:$BI$1)*(КАЛЕНДАРЬ!$R17=GRID!$B$3:$BI$3),0))*(1-GRID!$B$69),0))</f>
        <v>#N/A</v>
      </c>
      <c r="H86" s="48" t="e" cm="1">
        <f t="array" ref="H86">IF($I$2="Открытый тариф",
INDEX(GRID!$B$17:$BI$27,MATCH(G$7,GRID!$A$17:$A$27,0),MATCH(1,($U$2=GRID!$B$1:$BI$1)*(КАЛЕНДАРЬ!$R17=GRID!$B$3:$BI$3), 0)),
ROUNDUP(INDEX(GRID!$B$17:$BI$27,MATCH(G$7,GRID!$A$17:$A$27,0),MATCH(1,($U$2=GRID!$B$1:$BI$1)*(КАЛЕНДАРЬ!$R17=GRID!$B$3:$BI$3), 0))*(1-GRID!$B$69),0))</f>
        <v>#N/A</v>
      </c>
      <c r="I86" s="47" t="e" cm="1">
        <f t="array" ref="I86">IF($I$2="Открытый тариф",
INDEX(GRID!$B$4:$BI$14,MATCH(I$7,GRID!$A$4:$A$14,0),MATCH(1,($U$2=GRID!$B$1:$BI$1)*(КАЛЕНДАРЬ!$R17=GRID!$B$3:$BI$3), 0)),
ROUNDUP(INDEX(GRID!$B$4:$BI$14,MATCH(I$7,GRID!$A$4:$A$14,0),MATCH(1,($U$2=GRID!$B$1:$BI$1)*(КАЛЕНДАРЬ!$R17=GRID!$B$3:$BI$3),0))*(1-GRID!$B$69),0))</f>
        <v>#N/A</v>
      </c>
      <c r="J86" s="48" t="e" cm="1">
        <f t="array" ref="J86">IF($I$2="Открытый тариф",
INDEX(GRID!$B$17:$BI$27,MATCH(I$7,GRID!$A$17:$A$27,0),MATCH(1,($U$2=GRID!$B$1:$BI$1)*(КАЛЕНДАРЬ!$R17=GRID!$B$3:$BI$3), 0)),
ROUNDUP(INDEX(GRID!$B$17:$BI$27,MATCH(I$7,GRID!$A$17:$A$27,0),MATCH(1,($U$2=GRID!$B$1:$BI$1)*(КАЛЕНДАРЬ!$R17=GRID!$B$3:$BI$3), 0))*(1-GRID!$B$69),0))</f>
        <v>#N/A</v>
      </c>
      <c r="K86" s="47" cm="1">
        <f t="array" ref="K86">IF($I$2="Открытый тариф",
INDEX(GRID!$B$4:$BI$14,MATCH(K$7,GRID!$A$4:$A$14,0),MATCH(1,($U$2=GRID!$B$1:$BI$1)*(КАЛЕНДАРЬ!$R17=GRID!$B$3:$BI$3), 0)),
ROUNDUP(INDEX(GRID!$B$4:$BI$14,MATCH(K$7,GRID!$A$4:$A$14,0),MATCH(1,($U$2=GRID!$B$1:$BI$1)*(КАЛЕНДАРЬ!$R17=GRID!$B$3:$BI$3),0))*(1-GRID!$B$69),0))</f>
        <v>40800</v>
      </c>
      <c r="L86" s="48" cm="1">
        <f t="array" ref="L86">IF($I$2="Открытый тариф",
INDEX(GRID!$B$17:$BI$27,MATCH(K$7,GRID!$A$17:$A$27,0),MATCH(1,($U$2=GRID!$B$1:$BI$1)*(КАЛЕНДАРЬ!$R17=GRID!$B$3:$BI$3), 0)),
ROUNDUP(INDEX(GRID!$B$17:$BI$27,MATCH(K$7,GRID!$A$17:$A$27,0),MATCH(1,($U$2=GRID!$B$1:$BI$1)*(КАЛЕНДАРЬ!$R17=GRID!$B$3:$BI$3), 0))*(1-GRID!$B$69),0))</f>
        <v>40800</v>
      </c>
      <c r="M86" s="47" cm="1">
        <f t="array" ref="M86">IF($I$2="Открытый тариф",
INDEX(GRID!$B$4:$BI$14,MATCH(M$7,GRID!$A$4:$A$14,0),MATCH(1,($U$2=GRID!$B$1:$BI$1)*(КАЛЕНДАРЬ!$R17=GRID!$B$3:$BI$3), 0)),
ROUNDUP(INDEX(GRID!$B$4:$BI$14,MATCH(M$7,GRID!$A$4:$A$14,0),MATCH(1,($U$2=GRID!$B$1:$BI$1)*(КАЛЕНДАРЬ!$R17=GRID!$B$3:$BI$3),0))*(1-GRID!$B$69),0))</f>
        <v>45600</v>
      </c>
      <c r="N86" s="48" cm="1">
        <f t="array" ref="N86">IF($I$2="Открытый тариф",
INDEX(GRID!$B$17:$BI$27,MATCH(M$7,GRID!$A$17:$A$27,0),MATCH(1,($U$2=GRID!$B$1:$BI$1)*(КАЛЕНДАРЬ!$R17=GRID!$B$3:$BI$3), 0)),
ROUNDUP(INDEX(GRID!$B$17:$BI$27,MATCH(M$7,GRID!$A$17:$A$27,0),MATCH(1,($U$2=GRID!$B$1:$BI$1)*(КАЛЕНДАРЬ!$R17=GRID!$B$3:$BI$3), 0))*(1-GRID!$B$69),0))</f>
        <v>45600</v>
      </c>
      <c r="O86" s="49" t="s">
        <v>101</v>
      </c>
      <c r="P86" s="49" t="s">
        <v>101</v>
      </c>
      <c r="Q86" s="49" t="s">
        <v>101</v>
      </c>
      <c r="R86" s="49" t="s">
        <v>101</v>
      </c>
      <c r="S86" s="49" t="s">
        <v>101</v>
      </c>
      <c r="T86" s="49" t="s">
        <v>101</v>
      </c>
      <c r="U86" s="49" t="s">
        <v>101</v>
      </c>
      <c r="V86" s="49" t="s">
        <v>101</v>
      </c>
      <c r="W86" s="49" t="s">
        <v>101</v>
      </c>
      <c r="X86" s="49" t="s">
        <v>101</v>
      </c>
      <c r="Y86" s="146"/>
    </row>
    <row r="87" spans="1:25" hidden="1" x14ac:dyDescent="0.2">
      <c r="A87" s="117" t="s">
        <v>42</v>
      </c>
      <c r="B87" s="117">
        <v>15</v>
      </c>
      <c r="C87" s="47" cm="1">
        <f t="array" ref="C87">IF($I$2="Открытый тариф",
INDEX(GRID!$B$4:$BI$14,MATCH(C$7,GRID!$A$4:$A$14,0),MATCH(1,($U$2=GRID!$B$1:$BI$1)*(КАЛЕНДАРЬ!$R18=GRID!$B$3:$BI$3), 0)),
ROUNDUP(INDEX(GRID!$B$4:$BI$14,MATCH(C$7,GRID!$A$4:$A$14,0),MATCH(1,($U$2=GRID!$B$1:$BI$1)*(КАЛЕНДАРЬ!$R18=GRID!$B$3:$BI$3),0))*(1-GRID!$B$69),0))</f>
        <v>26000</v>
      </c>
      <c r="D87" s="48" cm="1">
        <f t="array" ref="D87">IF($I$2="Открытый тариф",
INDEX(GRID!$B$17:$BI$27,MATCH(C$7,GRID!$A$17:$A$27,0),MATCH(1,($U$2=GRID!$B$1:$BI$1)*(КАЛЕНДАРЬ!$R18=GRID!$B$3:$BI$3), 0)),
ROUNDUP(INDEX(GRID!$B$17:$BI$27,MATCH(C$7,GRID!$A$17:$A$27,0),MATCH(1,($U$2=GRID!$B$1:$BI$1)*(КАЛЕНДАРЬ!$R18=GRID!$B$3:$BI$3), 0))*(1-GRID!$B$69),0))</f>
        <v>26000</v>
      </c>
      <c r="E87" s="47" cm="1">
        <f t="array" ref="E87">IF($I$2="Открытый тариф",
INDEX(GRID!$B$4:$BI$14,MATCH(E$7,GRID!$A$4:$A$14,0),MATCH(1,($U$2=GRID!$B$1:$BI$1)*(КАЛЕНДАРЬ!$R18=GRID!$B$3:$BI$3), 0)),
ROUNDUP(INDEX(GRID!$B$4:$BI$14,MATCH(E$7,GRID!$A$4:$A$14,0),MATCH(1,($U$2=GRID!$B$1:$BI$1)*(КАЛЕНДАРЬ!$R18=GRID!$B$3:$BI$3),0))*(1-GRID!$B$69),0))</f>
        <v>29100</v>
      </c>
      <c r="F87" s="48" cm="1">
        <f t="array" ref="F87">IF($I$2="Открытый тариф",
INDEX(GRID!$B$17:$BI$27,MATCH(E$7,GRID!$A$17:$A$27,0),MATCH(1,($U$2=GRID!$B$1:$BI$1)*(КАЛЕНДАРЬ!$R18=GRID!$B$3:$BI$3), 0)),
ROUNDUP(INDEX(GRID!$B$17:$BI$27,MATCH(E$7,GRID!$A$17:$A$27,0),MATCH(1,($U$2=GRID!$B$1:$BI$1)*(КАЛЕНДАРЬ!$R18=GRID!$B$3:$BI$3), 0))*(1-GRID!$B$69),0))</f>
        <v>29100</v>
      </c>
      <c r="G87" s="47" t="e" cm="1">
        <f t="array" ref="G87">IF($I$2="Открытый тариф",
INDEX(GRID!$B$4:$BI$14,MATCH(G$7,GRID!$A$4:$A$14,0),MATCH(1,($U$2=GRID!$B$1:$BI$1)*(КАЛЕНДАРЬ!$R18=GRID!$B$3:$BI$3), 0)),
ROUNDUP(INDEX(GRID!$B$4:$BI$14,MATCH(G$7,GRID!$A$4:$A$14,0),MATCH(1,($U$2=GRID!$B$1:$BI$1)*(КАЛЕНДАРЬ!$R18=GRID!$B$3:$BI$3),0))*(1-GRID!$B$69),0))</f>
        <v>#N/A</v>
      </c>
      <c r="H87" s="48" t="e" cm="1">
        <f t="array" ref="H87">IF($I$2="Открытый тариф",
INDEX(GRID!$B$17:$BI$27,MATCH(G$7,GRID!$A$17:$A$27,0),MATCH(1,($U$2=GRID!$B$1:$BI$1)*(КАЛЕНДАРЬ!$R18=GRID!$B$3:$BI$3), 0)),
ROUNDUP(INDEX(GRID!$B$17:$BI$27,MATCH(G$7,GRID!$A$17:$A$27,0),MATCH(1,($U$2=GRID!$B$1:$BI$1)*(КАЛЕНДАРЬ!$R18=GRID!$B$3:$BI$3), 0))*(1-GRID!$B$69),0))</f>
        <v>#N/A</v>
      </c>
      <c r="I87" s="47" t="e" cm="1">
        <f t="array" ref="I87">IF($I$2="Открытый тариф",
INDEX(GRID!$B$4:$BI$14,MATCH(I$7,GRID!$A$4:$A$14,0),MATCH(1,($U$2=GRID!$B$1:$BI$1)*(КАЛЕНДАРЬ!$R18=GRID!$B$3:$BI$3), 0)),
ROUNDUP(INDEX(GRID!$B$4:$BI$14,MATCH(I$7,GRID!$A$4:$A$14,0),MATCH(1,($U$2=GRID!$B$1:$BI$1)*(КАЛЕНДАРЬ!$R18=GRID!$B$3:$BI$3),0))*(1-GRID!$B$69),0))</f>
        <v>#N/A</v>
      </c>
      <c r="J87" s="48" t="e" cm="1">
        <f t="array" ref="J87">IF($I$2="Открытый тариф",
INDEX(GRID!$B$17:$BI$27,MATCH(I$7,GRID!$A$17:$A$27,0),MATCH(1,($U$2=GRID!$B$1:$BI$1)*(КАЛЕНДАРЬ!$R18=GRID!$B$3:$BI$3), 0)),
ROUNDUP(INDEX(GRID!$B$17:$BI$27,MATCH(I$7,GRID!$A$17:$A$27,0),MATCH(1,($U$2=GRID!$B$1:$BI$1)*(КАЛЕНДАРЬ!$R18=GRID!$B$3:$BI$3), 0))*(1-GRID!$B$69),0))</f>
        <v>#N/A</v>
      </c>
      <c r="K87" s="47" cm="1">
        <f t="array" ref="K87">IF($I$2="Открытый тариф",
INDEX(GRID!$B$4:$BI$14,MATCH(K$7,GRID!$A$4:$A$14,0),MATCH(1,($U$2=GRID!$B$1:$BI$1)*(КАЛЕНДАРЬ!$R18=GRID!$B$3:$BI$3), 0)),
ROUNDUP(INDEX(GRID!$B$4:$BI$14,MATCH(K$7,GRID!$A$4:$A$14,0),MATCH(1,($U$2=GRID!$B$1:$BI$1)*(КАЛЕНДАРЬ!$R18=GRID!$B$3:$BI$3),0))*(1-GRID!$B$69),0))</f>
        <v>40800</v>
      </c>
      <c r="L87" s="48" cm="1">
        <f t="array" ref="L87">IF($I$2="Открытый тариф",
INDEX(GRID!$B$17:$BI$27,MATCH(K$7,GRID!$A$17:$A$27,0),MATCH(1,($U$2=GRID!$B$1:$BI$1)*(КАЛЕНДАРЬ!$R18=GRID!$B$3:$BI$3), 0)),
ROUNDUP(INDEX(GRID!$B$17:$BI$27,MATCH(K$7,GRID!$A$17:$A$27,0),MATCH(1,($U$2=GRID!$B$1:$BI$1)*(КАЛЕНДАРЬ!$R18=GRID!$B$3:$BI$3), 0))*(1-GRID!$B$69),0))</f>
        <v>40800</v>
      </c>
      <c r="M87" s="47" cm="1">
        <f t="array" ref="M87">IF($I$2="Открытый тариф",
INDEX(GRID!$B$4:$BI$14,MATCH(M$7,GRID!$A$4:$A$14,0),MATCH(1,($U$2=GRID!$B$1:$BI$1)*(КАЛЕНДАРЬ!$R18=GRID!$B$3:$BI$3), 0)),
ROUNDUP(INDEX(GRID!$B$4:$BI$14,MATCH(M$7,GRID!$A$4:$A$14,0),MATCH(1,($U$2=GRID!$B$1:$BI$1)*(КАЛЕНДАРЬ!$R18=GRID!$B$3:$BI$3),0))*(1-GRID!$B$69),0))</f>
        <v>45600</v>
      </c>
      <c r="N87" s="48" cm="1">
        <f t="array" ref="N87">IF($I$2="Открытый тариф",
INDEX(GRID!$B$17:$BI$27,MATCH(M$7,GRID!$A$17:$A$27,0),MATCH(1,($U$2=GRID!$B$1:$BI$1)*(КАЛЕНДАРЬ!$R18=GRID!$B$3:$BI$3), 0)),
ROUNDUP(INDEX(GRID!$B$17:$BI$27,MATCH(M$7,GRID!$A$17:$A$27,0),MATCH(1,($U$2=GRID!$B$1:$BI$1)*(КАЛЕНДАРЬ!$R18=GRID!$B$3:$BI$3), 0))*(1-GRID!$B$69),0))</f>
        <v>45600</v>
      </c>
      <c r="O87" s="49" t="s">
        <v>101</v>
      </c>
      <c r="P87" s="49" t="s">
        <v>101</v>
      </c>
      <c r="Q87" s="49" t="s">
        <v>101</v>
      </c>
      <c r="R87" s="49" t="s">
        <v>101</v>
      </c>
      <c r="S87" s="49" t="s">
        <v>101</v>
      </c>
      <c r="T87" s="49" t="s">
        <v>101</v>
      </c>
      <c r="U87" s="49" t="s">
        <v>101</v>
      </c>
      <c r="V87" s="49" t="s">
        <v>101</v>
      </c>
      <c r="W87" s="49" t="s">
        <v>101</v>
      </c>
      <c r="X87" s="49" t="s">
        <v>101</v>
      </c>
      <c r="Y87" s="146"/>
    </row>
    <row r="88" spans="1:25" hidden="1" x14ac:dyDescent="0.2">
      <c r="A88" s="117" t="s">
        <v>43</v>
      </c>
      <c r="B88" s="117">
        <v>16</v>
      </c>
      <c r="C88" s="47" cm="1">
        <f t="array" ref="C88">IF($I$2="Открытый тариф",
INDEX(GRID!$B$4:$BI$14,MATCH(C$7,GRID!$A$4:$A$14,0),MATCH(1,($U$2=GRID!$B$1:$BI$1)*(КАЛЕНДАРЬ!$R19=GRID!$B$3:$BI$3), 0)),
ROUNDUP(INDEX(GRID!$B$4:$BI$14,MATCH(C$7,GRID!$A$4:$A$14,0),MATCH(1,($U$2=GRID!$B$1:$BI$1)*(КАЛЕНДАРЬ!$R19=GRID!$B$3:$BI$3),0))*(1-GRID!$B$69),0))</f>
        <v>26000</v>
      </c>
      <c r="D88" s="48" cm="1">
        <f t="array" ref="D88">IF($I$2="Открытый тариф",
INDEX(GRID!$B$17:$BI$27,MATCH(C$7,GRID!$A$17:$A$27,0),MATCH(1,($U$2=GRID!$B$1:$BI$1)*(КАЛЕНДАРЬ!$R19=GRID!$B$3:$BI$3), 0)),
ROUNDUP(INDEX(GRID!$B$17:$BI$27,MATCH(C$7,GRID!$A$17:$A$27,0),MATCH(1,($U$2=GRID!$B$1:$BI$1)*(КАЛЕНДАРЬ!$R19=GRID!$B$3:$BI$3), 0))*(1-GRID!$B$69),0))</f>
        <v>26000</v>
      </c>
      <c r="E88" s="47" cm="1">
        <f t="array" ref="E88">IF($I$2="Открытый тариф",
INDEX(GRID!$B$4:$BI$14,MATCH(E$7,GRID!$A$4:$A$14,0),MATCH(1,($U$2=GRID!$B$1:$BI$1)*(КАЛЕНДАРЬ!$R19=GRID!$B$3:$BI$3), 0)),
ROUNDUP(INDEX(GRID!$B$4:$BI$14,MATCH(E$7,GRID!$A$4:$A$14,0),MATCH(1,($U$2=GRID!$B$1:$BI$1)*(КАЛЕНДАРЬ!$R19=GRID!$B$3:$BI$3),0))*(1-GRID!$B$69),0))</f>
        <v>29100</v>
      </c>
      <c r="F88" s="48" cm="1">
        <f t="array" ref="F88">IF($I$2="Открытый тариф",
INDEX(GRID!$B$17:$BI$27,MATCH(E$7,GRID!$A$17:$A$27,0),MATCH(1,($U$2=GRID!$B$1:$BI$1)*(КАЛЕНДАРЬ!$R19=GRID!$B$3:$BI$3), 0)),
ROUNDUP(INDEX(GRID!$B$17:$BI$27,MATCH(E$7,GRID!$A$17:$A$27,0),MATCH(1,($U$2=GRID!$B$1:$BI$1)*(КАЛЕНДАРЬ!$R19=GRID!$B$3:$BI$3), 0))*(1-GRID!$B$69),0))</f>
        <v>29100</v>
      </c>
      <c r="G88" s="47" t="e" cm="1">
        <f t="array" ref="G88">IF($I$2="Открытый тариф",
INDEX(GRID!$B$4:$BI$14,MATCH(G$7,GRID!$A$4:$A$14,0),MATCH(1,($U$2=GRID!$B$1:$BI$1)*(КАЛЕНДАРЬ!$R19=GRID!$B$3:$BI$3), 0)),
ROUNDUP(INDEX(GRID!$B$4:$BI$14,MATCH(G$7,GRID!$A$4:$A$14,0),MATCH(1,($U$2=GRID!$B$1:$BI$1)*(КАЛЕНДАРЬ!$R19=GRID!$B$3:$BI$3),0))*(1-GRID!$B$69),0))</f>
        <v>#N/A</v>
      </c>
      <c r="H88" s="48" t="e" cm="1">
        <f t="array" ref="H88">IF($I$2="Открытый тариф",
INDEX(GRID!$B$17:$BI$27,MATCH(G$7,GRID!$A$17:$A$27,0),MATCH(1,($U$2=GRID!$B$1:$BI$1)*(КАЛЕНДАРЬ!$R19=GRID!$B$3:$BI$3), 0)),
ROUNDUP(INDEX(GRID!$B$17:$BI$27,MATCH(G$7,GRID!$A$17:$A$27,0),MATCH(1,($U$2=GRID!$B$1:$BI$1)*(КАЛЕНДАРЬ!$R19=GRID!$B$3:$BI$3), 0))*(1-GRID!$B$69),0))</f>
        <v>#N/A</v>
      </c>
      <c r="I88" s="47" t="e" cm="1">
        <f t="array" ref="I88">IF($I$2="Открытый тариф",
INDEX(GRID!$B$4:$BI$14,MATCH(I$7,GRID!$A$4:$A$14,0),MATCH(1,($U$2=GRID!$B$1:$BI$1)*(КАЛЕНДАРЬ!$R19=GRID!$B$3:$BI$3), 0)),
ROUNDUP(INDEX(GRID!$B$4:$BI$14,MATCH(I$7,GRID!$A$4:$A$14,0),MATCH(1,($U$2=GRID!$B$1:$BI$1)*(КАЛЕНДАРЬ!$R19=GRID!$B$3:$BI$3),0))*(1-GRID!$B$69),0))</f>
        <v>#N/A</v>
      </c>
      <c r="J88" s="48" t="e" cm="1">
        <f t="array" ref="J88">IF($I$2="Открытый тариф",
INDEX(GRID!$B$17:$BI$27,MATCH(I$7,GRID!$A$17:$A$27,0),MATCH(1,($U$2=GRID!$B$1:$BI$1)*(КАЛЕНДАРЬ!$R19=GRID!$B$3:$BI$3), 0)),
ROUNDUP(INDEX(GRID!$B$17:$BI$27,MATCH(I$7,GRID!$A$17:$A$27,0),MATCH(1,($U$2=GRID!$B$1:$BI$1)*(КАЛЕНДАРЬ!$R19=GRID!$B$3:$BI$3), 0))*(1-GRID!$B$69),0))</f>
        <v>#N/A</v>
      </c>
      <c r="K88" s="47" cm="1">
        <f t="array" ref="K88">IF($I$2="Открытый тариф",
INDEX(GRID!$B$4:$BI$14,MATCH(K$7,GRID!$A$4:$A$14,0),MATCH(1,($U$2=GRID!$B$1:$BI$1)*(КАЛЕНДАРЬ!$R19=GRID!$B$3:$BI$3), 0)),
ROUNDUP(INDEX(GRID!$B$4:$BI$14,MATCH(K$7,GRID!$A$4:$A$14,0),MATCH(1,($U$2=GRID!$B$1:$BI$1)*(КАЛЕНДАРЬ!$R19=GRID!$B$3:$BI$3),0))*(1-GRID!$B$69),0))</f>
        <v>40800</v>
      </c>
      <c r="L88" s="48" cm="1">
        <f t="array" ref="L88">IF($I$2="Открытый тариф",
INDEX(GRID!$B$17:$BI$27,MATCH(K$7,GRID!$A$17:$A$27,0),MATCH(1,($U$2=GRID!$B$1:$BI$1)*(КАЛЕНДАРЬ!$R19=GRID!$B$3:$BI$3), 0)),
ROUNDUP(INDEX(GRID!$B$17:$BI$27,MATCH(K$7,GRID!$A$17:$A$27,0),MATCH(1,($U$2=GRID!$B$1:$BI$1)*(КАЛЕНДАРЬ!$R19=GRID!$B$3:$BI$3), 0))*(1-GRID!$B$69),0))</f>
        <v>40800</v>
      </c>
      <c r="M88" s="47" cm="1">
        <f t="array" ref="M88">IF($I$2="Открытый тариф",
INDEX(GRID!$B$4:$BI$14,MATCH(M$7,GRID!$A$4:$A$14,0),MATCH(1,($U$2=GRID!$B$1:$BI$1)*(КАЛЕНДАРЬ!$R19=GRID!$B$3:$BI$3), 0)),
ROUNDUP(INDEX(GRID!$B$4:$BI$14,MATCH(M$7,GRID!$A$4:$A$14,0),MATCH(1,($U$2=GRID!$B$1:$BI$1)*(КАЛЕНДАРЬ!$R19=GRID!$B$3:$BI$3),0))*(1-GRID!$B$69),0))</f>
        <v>45600</v>
      </c>
      <c r="N88" s="48" cm="1">
        <f t="array" ref="N88">IF($I$2="Открытый тариф",
INDEX(GRID!$B$17:$BI$27,MATCH(M$7,GRID!$A$17:$A$27,0),MATCH(1,($U$2=GRID!$B$1:$BI$1)*(КАЛЕНДАРЬ!$R19=GRID!$B$3:$BI$3), 0)),
ROUNDUP(INDEX(GRID!$B$17:$BI$27,MATCH(M$7,GRID!$A$17:$A$27,0),MATCH(1,($U$2=GRID!$B$1:$BI$1)*(КАЛЕНДАРЬ!$R19=GRID!$B$3:$BI$3), 0))*(1-GRID!$B$69),0))</f>
        <v>45600</v>
      </c>
      <c r="O88" s="49" t="s">
        <v>101</v>
      </c>
      <c r="P88" s="49" t="s">
        <v>101</v>
      </c>
      <c r="Q88" s="49" t="s">
        <v>101</v>
      </c>
      <c r="R88" s="49" t="s">
        <v>101</v>
      </c>
      <c r="S88" s="49" t="s">
        <v>101</v>
      </c>
      <c r="T88" s="49" t="s">
        <v>101</v>
      </c>
      <c r="U88" s="49" t="s">
        <v>101</v>
      </c>
      <c r="V88" s="49" t="s">
        <v>101</v>
      </c>
      <c r="W88" s="49" t="s">
        <v>101</v>
      </c>
      <c r="X88" s="49" t="s">
        <v>101</v>
      </c>
      <c r="Y88" s="146"/>
    </row>
    <row r="89" spans="1:25" hidden="1" x14ac:dyDescent="0.2">
      <c r="A89" s="117" t="s">
        <v>44</v>
      </c>
      <c r="B89" s="117">
        <v>17</v>
      </c>
      <c r="C89" s="47" cm="1">
        <f t="array" ref="C89">IF($I$2="Открытый тариф",
INDEX(GRID!$B$4:$BI$14,MATCH(C$7,GRID!$A$4:$A$14,0),MATCH(1,($U$2=GRID!$B$1:$BI$1)*(КАЛЕНДАРЬ!$R20=GRID!$B$3:$BI$3), 0)),
ROUNDUP(INDEX(GRID!$B$4:$BI$14,MATCH(C$7,GRID!$A$4:$A$14,0),MATCH(1,($U$2=GRID!$B$1:$BI$1)*(КАЛЕНДАРЬ!$R20=GRID!$B$3:$BI$3),0))*(1-GRID!$B$69),0))</f>
        <v>26000</v>
      </c>
      <c r="D89" s="48" cm="1">
        <f t="array" ref="D89">IF($I$2="Открытый тариф",
INDEX(GRID!$B$17:$BI$27,MATCH(C$7,GRID!$A$17:$A$27,0),MATCH(1,($U$2=GRID!$B$1:$BI$1)*(КАЛЕНДАРЬ!$R20=GRID!$B$3:$BI$3), 0)),
ROUNDUP(INDEX(GRID!$B$17:$BI$27,MATCH(C$7,GRID!$A$17:$A$27,0),MATCH(1,($U$2=GRID!$B$1:$BI$1)*(КАЛЕНДАРЬ!$R20=GRID!$B$3:$BI$3), 0))*(1-GRID!$B$69),0))</f>
        <v>26000</v>
      </c>
      <c r="E89" s="47" cm="1">
        <f t="array" ref="E89">IF($I$2="Открытый тариф",
INDEX(GRID!$B$4:$BI$14,MATCH(E$7,GRID!$A$4:$A$14,0),MATCH(1,($U$2=GRID!$B$1:$BI$1)*(КАЛЕНДАРЬ!$R20=GRID!$B$3:$BI$3), 0)),
ROUNDUP(INDEX(GRID!$B$4:$BI$14,MATCH(E$7,GRID!$A$4:$A$14,0),MATCH(1,($U$2=GRID!$B$1:$BI$1)*(КАЛЕНДАРЬ!$R20=GRID!$B$3:$BI$3),0))*(1-GRID!$B$69),0))</f>
        <v>29100</v>
      </c>
      <c r="F89" s="48" cm="1">
        <f t="array" ref="F89">IF($I$2="Открытый тариф",
INDEX(GRID!$B$17:$BI$27,MATCH(E$7,GRID!$A$17:$A$27,0),MATCH(1,($U$2=GRID!$B$1:$BI$1)*(КАЛЕНДАРЬ!$R20=GRID!$B$3:$BI$3), 0)),
ROUNDUP(INDEX(GRID!$B$17:$BI$27,MATCH(E$7,GRID!$A$17:$A$27,0),MATCH(1,($U$2=GRID!$B$1:$BI$1)*(КАЛЕНДАРЬ!$R20=GRID!$B$3:$BI$3), 0))*(1-GRID!$B$69),0))</f>
        <v>29100</v>
      </c>
      <c r="G89" s="47" t="e" cm="1">
        <f t="array" ref="G89">IF($I$2="Открытый тариф",
INDEX(GRID!$B$4:$BI$14,MATCH(G$7,GRID!$A$4:$A$14,0),MATCH(1,($U$2=GRID!$B$1:$BI$1)*(КАЛЕНДАРЬ!$R20=GRID!$B$3:$BI$3), 0)),
ROUNDUP(INDEX(GRID!$B$4:$BI$14,MATCH(G$7,GRID!$A$4:$A$14,0),MATCH(1,($U$2=GRID!$B$1:$BI$1)*(КАЛЕНДАРЬ!$R20=GRID!$B$3:$BI$3),0))*(1-GRID!$B$69),0))</f>
        <v>#N/A</v>
      </c>
      <c r="H89" s="48" t="e" cm="1">
        <f t="array" ref="H89">IF($I$2="Открытый тариф",
INDEX(GRID!$B$17:$BI$27,MATCH(G$7,GRID!$A$17:$A$27,0),MATCH(1,($U$2=GRID!$B$1:$BI$1)*(КАЛЕНДАРЬ!$R20=GRID!$B$3:$BI$3), 0)),
ROUNDUP(INDEX(GRID!$B$17:$BI$27,MATCH(G$7,GRID!$A$17:$A$27,0),MATCH(1,($U$2=GRID!$B$1:$BI$1)*(КАЛЕНДАРЬ!$R20=GRID!$B$3:$BI$3), 0))*(1-GRID!$B$69),0))</f>
        <v>#N/A</v>
      </c>
      <c r="I89" s="47" t="e" cm="1">
        <f t="array" ref="I89">IF($I$2="Открытый тариф",
INDEX(GRID!$B$4:$BI$14,MATCH(I$7,GRID!$A$4:$A$14,0),MATCH(1,($U$2=GRID!$B$1:$BI$1)*(КАЛЕНДАРЬ!$R20=GRID!$B$3:$BI$3), 0)),
ROUNDUP(INDEX(GRID!$B$4:$BI$14,MATCH(I$7,GRID!$A$4:$A$14,0),MATCH(1,($U$2=GRID!$B$1:$BI$1)*(КАЛЕНДАРЬ!$R20=GRID!$B$3:$BI$3),0))*(1-GRID!$B$69),0))</f>
        <v>#N/A</v>
      </c>
      <c r="J89" s="48" t="e" cm="1">
        <f t="array" ref="J89">IF($I$2="Открытый тариф",
INDEX(GRID!$B$17:$BI$27,MATCH(I$7,GRID!$A$17:$A$27,0),MATCH(1,($U$2=GRID!$B$1:$BI$1)*(КАЛЕНДАРЬ!$R20=GRID!$B$3:$BI$3), 0)),
ROUNDUP(INDEX(GRID!$B$17:$BI$27,MATCH(I$7,GRID!$A$17:$A$27,0),MATCH(1,($U$2=GRID!$B$1:$BI$1)*(КАЛЕНДАРЬ!$R20=GRID!$B$3:$BI$3), 0))*(1-GRID!$B$69),0))</f>
        <v>#N/A</v>
      </c>
      <c r="K89" s="47" cm="1">
        <f t="array" ref="K89">IF($I$2="Открытый тариф",
INDEX(GRID!$B$4:$BI$14,MATCH(K$7,GRID!$A$4:$A$14,0),MATCH(1,($U$2=GRID!$B$1:$BI$1)*(КАЛЕНДАРЬ!$R20=GRID!$B$3:$BI$3), 0)),
ROUNDUP(INDEX(GRID!$B$4:$BI$14,MATCH(K$7,GRID!$A$4:$A$14,0),MATCH(1,($U$2=GRID!$B$1:$BI$1)*(КАЛЕНДАРЬ!$R20=GRID!$B$3:$BI$3),0))*(1-GRID!$B$69),0))</f>
        <v>40800</v>
      </c>
      <c r="L89" s="48" cm="1">
        <f t="array" ref="L89">IF($I$2="Открытый тариф",
INDEX(GRID!$B$17:$BI$27,MATCH(K$7,GRID!$A$17:$A$27,0),MATCH(1,($U$2=GRID!$B$1:$BI$1)*(КАЛЕНДАРЬ!$R20=GRID!$B$3:$BI$3), 0)),
ROUNDUP(INDEX(GRID!$B$17:$BI$27,MATCH(K$7,GRID!$A$17:$A$27,0),MATCH(1,($U$2=GRID!$B$1:$BI$1)*(КАЛЕНДАРЬ!$R20=GRID!$B$3:$BI$3), 0))*(1-GRID!$B$69),0))</f>
        <v>40800</v>
      </c>
      <c r="M89" s="47" cm="1">
        <f t="array" ref="M89">IF($I$2="Открытый тариф",
INDEX(GRID!$B$4:$BI$14,MATCH(M$7,GRID!$A$4:$A$14,0),MATCH(1,($U$2=GRID!$B$1:$BI$1)*(КАЛЕНДАРЬ!$R20=GRID!$B$3:$BI$3), 0)),
ROUNDUP(INDEX(GRID!$B$4:$BI$14,MATCH(M$7,GRID!$A$4:$A$14,0),MATCH(1,($U$2=GRID!$B$1:$BI$1)*(КАЛЕНДАРЬ!$R20=GRID!$B$3:$BI$3),0))*(1-GRID!$B$69),0))</f>
        <v>45600</v>
      </c>
      <c r="N89" s="48" cm="1">
        <f t="array" ref="N89">IF($I$2="Открытый тариф",
INDEX(GRID!$B$17:$BI$27,MATCH(M$7,GRID!$A$17:$A$27,0),MATCH(1,($U$2=GRID!$B$1:$BI$1)*(КАЛЕНДАРЬ!$R20=GRID!$B$3:$BI$3), 0)),
ROUNDUP(INDEX(GRID!$B$17:$BI$27,MATCH(M$7,GRID!$A$17:$A$27,0),MATCH(1,($U$2=GRID!$B$1:$BI$1)*(КАЛЕНДАРЬ!$R20=GRID!$B$3:$BI$3), 0))*(1-GRID!$B$69),0))</f>
        <v>45600</v>
      </c>
      <c r="O89" s="49" t="s">
        <v>101</v>
      </c>
      <c r="P89" s="49" t="s">
        <v>101</v>
      </c>
      <c r="Q89" s="49" t="s">
        <v>101</v>
      </c>
      <c r="R89" s="49" t="s">
        <v>101</v>
      </c>
      <c r="S89" s="49" t="s">
        <v>101</v>
      </c>
      <c r="T89" s="49" t="s">
        <v>101</v>
      </c>
      <c r="U89" s="49" t="s">
        <v>101</v>
      </c>
      <c r="V89" s="49" t="s">
        <v>101</v>
      </c>
      <c r="W89" s="49" t="s">
        <v>101</v>
      </c>
      <c r="X89" s="49" t="s">
        <v>101</v>
      </c>
      <c r="Y89" s="146"/>
    </row>
    <row r="90" spans="1:25" hidden="1" x14ac:dyDescent="0.2">
      <c r="A90" s="117" t="s">
        <v>45</v>
      </c>
      <c r="B90" s="117">
        <v>18</v>
      </c>
      <c r="C90" s="47" cm="1">
        <f t="array" ref="C90">IF($I$2="Открытый тариф",
INDEX(GRID!$B$4:$BI$14,MATCH(C$7,GRID!$A$4:$A$14,0),MATCH(1,($U$2=GRID!$B$1:$BI$1)*(КАЛЕНДАРЬ!$R21=GRID!$B$3:$BI$3), 0)),
ROUNDUP(INDEX(GRID!$B$4:$BI$14,MATCH(C$7,GRID!$A$4:$A$14,0),MATCH(1,($U$2=GRID!$B$1:$BI$1)*(КАЛЕНДАРЬ!$R21=GRID!$B$3:$BI$3),0))*(1-GRID!$B$69),0))</f>
        <v>26000</v>
      </c>
      <c r="D90" s="48" cm="1">
        <f t="array" ref="D90">IF($I$2="Открытый тариф",
INDEX(GRID!$B$17:$BI$27,MATCH(C$7,GRID!$A$17:$A$27,0),MATCH(1,($U$2=GRID!$B$1:$BI$1)*(КАЛЕНДАРЬ!$R21=GRID!$B$3:$BI$3), 0)),
ROUNDUP(INDEX(GRID!$B$17:$BI$27,MATCH(C$7,GRID!$A$17:$A$27,0),MATCH(1,($U$2=GRID!$B$1:$BI$1)*(КАЛЕНДАРЬ!$R21=GRID!$B$3:$BI$3), 0))*(1-GRID!$B$69),0))</f>
        <v>26000</v>
      </c>
      <c r="E90" s="47" cm="1">
        <f t="array" ref="E90">IF($I$2="Открытый тариф",
INDEX(GRID!$B$4:$BI$14,MATCH(E$7,GRID!$A$4:$A$14,0),MATCH(1,($U$2=GRID!$B$1:$BI$1)*(КАЛЕНДАРЬ!$R21=GRID!$B$3:$BI$3), 0)),
ROUNDUP(INDEX(GRID!$B$4:$BI$14,MATCH(E$7,GRID!$A$4:$A$14,0),MATCH(1,($U$2=GRID!$B$1:$BI$1)*(КАЛЕНДАРЬ!$R21=GRID!$B$3:$BI$3),0))*(1-GRID!$B$69),0))</f>
        <v>29100</v>
      </c>
      <c r="F90" s="48" cm="1">
        <f t="array" ref="F90">IF($I$2="Открытый тариф",
INDEX(GRID!$B$17:$BI$27,MATCH(E$7,GRID!$A$17:$A$27,0),MATCH(1,($U$2=GRID!$B$1:$BI$1)*(КАЛЕНДАРЬ!$R21=GRID!$B$3:$BI$3), 0)),
ROUNDUP(INDEX(GRID!$B$17:$BI$27,MATCH(E$7,GRID!$A$17:$A$27,0),MATCH(1,($U$2=GRID!$B$1:$BI$1)*(КАЛЕНДАРЬ!$R21=GRID!$B$3:$BI$3), 0))*(1-GRID!$B$69),0))</f>
        <v>29100</v>
      </c>
      <c r="G90" s="47" t="e" cm="1">
        <f t="array" ref="G90">IF($I$2="Открытый тариф",
INDEX(GRID!$B$4:$BI$14,MATCH(G$7,GRID!$A$4:$A$14,0),MATCH(1,($U$2=GRID!$B$1:$BI$1)*(КАЛЕНДАРЬ!$R21=GRID!$B$3:$BI$3), 0)),
ROUNDUP(INDEX(GRID!$B$4:$BI$14,MATCH(G$7,GRID!$A$4:$A$14,0),MATCH(1,($U$2=GRID!$B$1:$BI$1)*(КАЛЕНДАРЬ!$R21=GRID!$B$3:$BI$3),0))*(1-GRID!$B$69),0))</f>
        <v>#N/A</v>
      </c>
      <c r="H90" s="48" t="e" cm="1">
        <f t="array" ref="H90">IF($I$2="Открытый тариф",
INDEX(GRID!$B$17:$BI$27,MATCH(G$7,GRID!$A$17:$A$27,0),MATCH(1,($U$2=GRID!$B$1:$BI$1)*(КАЛЕНДАРЬ!$R21=GRID!$B$3:$BI$3), 0)),
ROUNDUP(INDEX(GRID!$B$17:$BI$27,MATCH(G$7,GRID!$A$17:$A$27,0),MATCH(1,($U$2=GRID!$B$1:$BI$1)*(КАЛЕНДАРЬ!$R21=GRID!$B$3:$BI$3), 0))*(1-GRID!$B$69),0))</f>
        <v>#N/A</v>
      </c>
      <c r="I90" s="47" t="e" cm="1">
        <f t="array" ref="I90">IF($I$2="Открытый тариф",
INDEX(GRID!$B$4:$BI$14,MATCH(I$7,GRID!$A$4:$A$14,0),MATCH(1,($U$2=GRID!$B$1:$BI$1)*(КАЛЕНДАРЬ!$R21=GRID!$B$3:$BI$3), 0)),
ROUNDUP(INDEX(GRID!$B$4:$BI$14,MATCH(I$7,GRID!$A$4:$A$14,0),MATCH(1,($U$2=GRID!$B$1:$BI$1)*(КАЛЕНДАРЬ!$R21=GRID!$B$3:$BI$3),0))*(1-GRID!$B$69),0))</f>
        <v>#N/A</v>
      </c>
      <c r="J90" s="48" t="e" cm="1">
        <f t="array" ref="J90">IF($I$2="Открытый тариф",
INDEX(GRID!$B$17:$BI$27,MATCH(I$7,GRID!$A$17:$A$27,0),MATCH(1,($U$2=GRID!$B$1:$BI$1)*(КАЛЕНДАРЬ!$R21=GRID!$B$3:$BI$3), 0)),
ROUNDUP(INDEX(GRID!$B$17:$BI$27,MATCH(I$7,GRID!$A$17:$A$27,0),MATCH(1,($U$2=GRID!$B$1:$BI$1)*(КАЛЕНДАРЬ!$R21=GRID!$B$3:$BI$3), 0))*(1-GRID!$B$69),0))</f>
        <v>#N/A</v>
      </c>
      <c r="K90" s="47" cm="1">
        <f t="array" ref="K90">IF($I$2="Открытый тариф",
INDEX(GRID!$B$4:$BI$14,MATCH(K$7,GRID!$A$4:$A$14,0),MATCH(1,($U$2=GRID!$B$1:$BI$1)*(КАЛЕНДАРЬ!$R21=GRID!$B$3:$BI$3), 0)),
ROUNDUP(INDEX(GRID!$B$4:$BI$14,MATCH(K$7,GRID!$A$4:$A$14,0),MATCH(1,($U$2=GRID!$B$1:$BI$1)*(КАЛЕНДАРЬ!$R21=GRID!$B$3:$BI$3),0))*(1-GRID!$B$69),0))</f>
        <v>40800</v>
      </c>
      <c r="L90" s="48" cm="1">
        <f t="array" ref="L90">IF($I$2="Открытый тариф",
INDEX(GRID!$B$17:$BI$27,MATCH(K$7,GRID!$A$17:$A$27,0),MATCH(1,($U$2=GRID!$B$1:$BI$1)*(КАЛЕНДАРЬ!$R21=GRID!$B$3:$BI$3), 0)),
ROUNDUP(INDEX(GRID!$B$17:$BI$27,MATCH(K$7,GRID!$A$17:$A$27,0),MATCH(1,($U$2=GRID!$B$1:$BI$1)*(КАЛЕНДАРЬ!$R21=GRID!$B$3:$BI$3), 0))*(1-GRID!$B$69),0))</f>
        <v>40800</v>
      </c>
      <c r="M90" s="47" cm="1">
        <f t="array" ref="M90">IF($I$2="Открытый тариф",
INDEX(GRID!$B$4:$BI$14,MATCH(M$7,GRID!$A$4:$A$14,0),MATCH(1,($U$2=GRID!$B$1:$BI$1)*(КАЛЕНДАРЬ!$R21=GRID!$B$3:$BI$3), 0)),
ROUNDUP(INDEX(GRID!$B$4:$BI$14,MATCH(M$7,GRID!$A$4:$A$14,0),MATCH(1,($U$2=GRID!$B$1:$BI$1)*(КАЛЕНДАРЬ!$R21=GRID!$B$3:$BI$3),0))*(1-GRID!$B$69),0))</f>
        <v>45600</v>
      </c>
      <c r="N90" s="48" cm="1">
        <f t="array" ref="N90">IF($I$2="Открытый тариф",
INDEX(GRID!$B$17:$BI$27,MATCH(M$7,GRID!$A$17:$A$27,0),MATCH(1,($U$2=GRID!$B$1:$BI$1)*(КАЛЕНДАРЬ!$R21=GRID!$B$3:$BI$3), 0)),
ROUNDUP(INDEX(GRID!$B$17:$BI$27,MATCH(M$7,GRID!$A$17:$A$27,0),MATCH(1,($U$2=GRID!$B$1:$BI$1)*(КАЛЕНДАРЬ!$R21=GRID!$B$3:$BI$3), 0))*(1-GRID!$B$69),0))</f>
        <v>45600</v>
      </c>
      <c r="O90" s="49" t="s">
        <v>101</v>
      </c>
      <c r="P90" s="49" t="s">
        <v>101</v>
      </c>
      <c r="Q90" s="49" t="s">
        <v>101</v>
      </c>
      <c r="R90" s="49" t="s">
        <v>101</v>
      </c>
      <c r="S90" s="49" t="s">
        <v>101</v>
      </c>
      <c r="T90" s="49" t="s">
        <v>101</v>
      </c>
      <c r="U90" s="49" t="s">
        <v>101</v>
      </c>
      <c r="V90" s="49" t="s">
        <v>101</v>
      </c>
      <c r="W90" s="49" t="s">
        <v>101</v>
      </c>
      <c r="X90" s="49" t="s">
        <v>101</v>
      </c>
      <c r="Y90" s="146"/>
    </row>
    <row r="91" spans="1:25" hidden="1" x14ac:dyDescent="0.2">
      <c r="A91" s="117" t="s">
        <v>46</v>
      </c>
      <c r="B91" s="117">
        <v>19</v>
      </c>
      <c r="C91" s="47" cm="1">
        <f t="array" ref="C91">IF($I$2="Открытый тариф",
INDEX(GRID!$B$4:$BI$14,MATCH(C$7,GRID!$A$4:$A$14,0),MATCH(1,($U$2=GRID!$B$1:$BI$1)*(КАЛЕНДАРЬ!$R22=GRID!$B$3:$BI$3), 0)),
ROUNDUP(INDEX(GRID!$B$4:$BI$14,MATCH(C$7,GRID!$A$4:$A$14,0),MATCH(1,($U$2=GRID!$B$1:$BI$1)*(КАЛЕНДАРЬ!$R22=GRID!$B$3:$BI$3),0))*(1-GRID!$B$69),0))</f>
        <v>26000</v>
      </c>
      <c r="D91" s="48" cm="1">
        <f t="array" ref="D91">IF($I$2="Открытый тариф",
INDEX(GRID!$B$17:$BI$27,MATCH(C$7,GRID!$A$17:$A$27,0),MATCH(1,($U$2=GRID!$B$1:$BI$1)*(КАЛЕНДАРЬ!$R22=GRID!$B$3:$BI$3), 0)),
ROUNDUP(INDEX(GRID!$B$17:$BI$27,MATCH(C$7,GRID!$A$17:$A$27,0),MATCH(1,($U$2=GRID!$B$1:$BI$1)*(КАЛЕНДАРЬ!$R22=GRID!$B$3:$BI$3), 0))*(1-GRID!$B$69),0))</f>
        <v>26000</v>
      </c>
      <c r="E91" s="47" cm="1">
        <f t="array" ref="E91">IF($I$2="Открытый тариф",
INDEX(GRID!$B$4:$BI$14,MATCH(E$7,GRID!$A$4:$A$14,0),MATCH(1,($U$2=GRID!$B$1:$BI$1)*(КАЛЕНДАРЬ!$R22=GRID!$B$3:$BI$3), 0)),
ROUNDUP(INDEX(GRID!$B$4:$BI$14,MATCH(E$7,GRID!$A$4:$A$14,0),MATCH(1,($U$2=GRID!$B$1:$BI$1)*(КАЛЕНДАРЬ!$R22=GRID!$B$3:$BI$3),0))*(1-GRID!$B$69),0))</f>
        <v>29100</v>
      </c>
      <c r="F91" s="48" cm="1">
        <f t="array" ref="F91">IF($I$2="Открытый тариф",
INDEX(GRID!$B$17:$BI$27,MATCH(E$7,GRID!$A$17:$A$27,0),MATCH(1,($U$2=GRID!$B$1:$BI$1)*(КАЛЕНДАРЬ!$R22=GRID!$B$3:$BI$3), 0)),
ROUNDUP(INDEX(GRID!$B$17:$BI$27,MATCH(E$7,GRID!$A$17:$A$27,0),MATCH(1,($U$2=GRID!$B$1:$BI$1)*(КАЛЕНДАРЬ!$R22=GRID!$B$3:$BI$3), 0))*(1-GRID!$B$69),0))</f>
        <v>29100</v>
      </c>
      <c r="G91" s="47" t="e" cm="1">
        <f t="array" ref="G91">IF($I$2="Открытый тариф",
INDEX(GRID!$B$4:$BI$14,MATCH(G$7,GRID!$A$4:$A$14,0),MATCH(1,($U$2=GRID!$B$1:$BI$1)*(КАЛЕНДАРЬ!$R22=GRID!$B$3:$BI$3), 0)),
ROUNDUP(INDEX(GRID!$B$4:$BI$14,MATCH(G$7,GRID!$A$4:$A$14,0),MATCH(1,($U$2=GRID!$B$1:$BI$1)*(КАЛЕНДАРЬ!$R22=GRID!$B$3:$BI$3),0))*(1-GRID!$B$69),0))</f>
        <v>#N/A</v>
      </c>
      <c r="H91" s="48" t="e" cm="1">
        <f t="array" ref="H91">IF($I$2="Открытый тариф",
INDEX(GRID!$B$17:$BI$27,MATCH(G$7,GRID!$A$17:$A$27,0),MATCH(1,($U$2=GRID!$B$1:$BI$1)*(КАЛЕНДАРЬ!$R22=GRID!$B$3:$BI$3), 0)),
ROUNDUP(INDEX(GRID!$B$17:$BI$27,MATCH(G$7,GRID!$A$17:$A$27,0),MATCH(1,($U$2=GRID!$B$1:$BI$1)*(КАЛЕНДАРЬ!$R22=GRID!$B$3:$BI$3), 0))*(1-GRID!$B$69),0))</f>
        <v>#N/A</v>
      </c>
      <c r="I91" s="47" t="e" cm="1">
        <f t="array" ref="I91">IF($I$2="Открытый тариф",
INDEX(GRID!$B$4:$BI$14,MATCH(I$7,GRID!$A$4:$A$14,0),MATCH(1,($U$2=GRID!$B$1:$BI$1)*(КАЛЕНДАРЬ!$R22=GRID!$B$3:$BI$3), 0)),
ROUNDUP(INDEX(GRID!$B$4:$BI$14,MATCH(I$7,GRID!$A$4:$A$14,0),MATCH(1,($U$2=GRID!$B$1:$BI$1)*(КАЛЕНДАРЬ!$R22=GRID!$B$3:$BI$3),0))*(1-GRID!$B$69),0))</f>
        <v>#N/A</v>
      </c>
      <c r="J91" s="48" t="e" cm="1">
        <f t="array" ref="J91">IF($I$2="Открытый тариф",
INDEX(GRID!$B$17:$BI$27,MATCH(I$7,GRID!$A$17:$A$27,0),MATCH(1,($U$2=GRID!$B$1:$BI$1)*(КАЛЕНДАРЬ!$R22=GRID!$B$3:$BI$3), 0)),
ROUNDUP(INDEX(GRID!$B$17:$BI$27,MATCH(I$7,GRID!$A$17:$A$27,0),MATCH(1,($U$2=GRID!$B$1:$BI$1)*(КАЛЕНДАРЬ!$R22=GRID!$B$3:$BI$3), 0))*(1-GRID!$B$69),0))</f>
        <v>#N/A</v>
      </c>
      <c r="K91" s="47" cm="1">
        <f t="array" ref="K91">IF($I$2="Открытый тариф",
INDEX(GRID!$B$4:$BI$14,MATCH(K$7,GRID!$A$4:$A$14,0),MATCH(1,($U$2=GRID!$B$1:$BI$1)*(КАЛЕНДАРЬ!$R22=GRID!$B$3:$BI$3), 0)),
ROUNDUP(INDEX(GRID!$B$4:$BI$14,MATCH(K$7,GRID!$A$4:$A$14,0),MATCH(1,($U$2=GRID!$B$1:$BI$1)*(КАЛЕНДАРЬ!$R22=GRID!$B$3:$BI$3),0))*(1-GRID!$B$69),0))</f>
        <v>40800</v>
      </c>
      <c r="L91" s="48" cm="1">
        <f t="array" ref="L91">IF($I$2="Открытый тариф",
INDEX(GRID!$B$17:$BI$27,MATCH(K$7,GRID!$A$17:$A$27,0),MATCH(1,($U$2=GRID!$B$1:$BI$1)*(КАЛЕНДАРЬ!$R22=GRID!$B$3:$BI$3), 0)),
ROUNDUP(INDEX(GRID!$B$17:$BI$27,MATCH(K$7,GRID!$A$17:$A$27,0),MATCH(1,($U$2=GRID!$B$1:$BI$1)*(КАЛЕНДАРЬ!$R22=GRID!$B$3:$BI$3), 0))*(1-GRID!$B$69),0))</f>
        <v>40800</v>
      </c>
      <c r="M91" s="47" cm="1">
        <f t="array" ref="M91">IF($I$2="Открытый тариф",
INDEX(GRID!$B$4:$BI$14,MATCH(M$7,GRID!$A$4:$A$14,0),MATCH(1,($U$2=GRID!$B$1:$BI$1)*(КАЛЕНДАРЬ!$R22=GRID!$B$3:$BI$3), 0)),
ROUNDUP(INDEX(GRID!$B$4:$BI$14,MATCH(M$7,GRID!$A$4:$A$14,0),MATCH(1,($U$2=GRID!$B$1:$BI$1)*(КАЛЕНДАРЬ!$R22=GRID!$B$3:$BI$3),0))*(1-GRID!$B$69),0))</f>
        <v>45600</v>
      </c>
      <c r="N91" s="48" cm="1">
        <f t="array" ref="N91">IF($I$2="Открытый тариф",
INDEX(GRID!$B$17:$BI$27,MATCH(M$7,GRID!$A$17:$A$27,0),MATCH(1,($U$2=GRID!$B$1:$BI$1)*(КАЛЕНДАРЬ!$R22=GRID!$B$3:$BI$3), 0)),
ROUNDUP(INDEX(GRID!$B$17:$BI$27,MATCH(M$7,GRID!$A$17:$A$27,0),MATCH(1,($U$2=GRID!$B$1:$BI$1)*(КАЛЕНДАРЬ!$R22=GRID!$B$3:$BI$3), 0))*(1-GRID!$B$69),0))</f>
        <v>45600</v>
      </c>
      <c r="O91" s="49" t="s">
        <v>101</v>
      </c>
      <c r="P91" s="49" t="s">
        <v>101</v>
      </c>
      <c r="Q91" s="49" t="s">
        <v>101</v>
      </c>
      <c r="R91" s="49" t="s">
        <v>101</v>
      </c>
      <c r="S91" s="49" t="s">
        <v>101</v>
      </c>
      <c r="T91" s="49" t="s">
        <v>101</v>
      </c>
      <c r="U91" s="49" t="s">
        <v>101</v>
      </c>
      <c r="V91" s="49" t="s">
        <v>101</v>
      </c>
      <c r="W91" s="49" t="s">
        <v>101</v>
      </c>
      <c r="X91" s="49" t="s">
        <v>101</v>
      </c>
      <c r="Y91" s="146"/>
    </row>
    <row r="92" spans="1:25" hidden="1" x14ac:dyDescent="0.2">
      <c r="A92" s="117" t="s">
        <v>47</v>
      </c>
      <c r="B92" s="117">
        <v>20</v>
      </c>
      <c r="C92" s="47" cm="1">
        <f t="array" ref="C92">IF($I$2="Открытый тариф",
INDEX(GRID!$B$4:$BI$14,MATCH(C$7,GRID!$A$4:$A$14,0),MATCH(1,($U$2=GRID!$B$1:$BI$1)*(КАЛЕНДАРЬ!$R23=GRID!$B$3:$BI$3), 0)),
ROUNDUP(INDEX(GRID!$B$4:$BI$14,MATCH(C$7,GRID!$A$4:$A$14,0),MATCH(1,($U$2=GRID!$B$1:$BI$1)*(КАЛЕНДАРЬ!$R23=GRID!$B$3:$BI$3),0))*(1-GRID!$B$69),0))</f>
        <v>27500</v>
      </c>
      <c r="D92" s="48" cm="1">
        <f t="array" ref="D92">IF($I$2="Открытый тариф",
INDEX(GRID!$B$17:$BI$27,MATCH(C$7,GRID!$A$17:$A$27,0),MATCH(1,($U$2=GRID!$B$1:$BI$1)*(КАЛЕНДАРЬ!$R23=GRID!$B$3:$BI$3), 0)),
ROUNDUP(INDEX(GRID!$B$17:$BI$27,MATCH(C$7,GRID!$A$17:$A$27,0),MATCH(1,($U$2=GRID!$B$1:$BI$1)*(КАЛЕНДАРЬ!$R23=GRID!$B$3:$BI$3), 0))*(1-GRID!$B$69),0))</f>
        <v>27500</v>
      </c>
      <c r="E92" s="47" cm="1">
        <f t="array" ref="E92">IF($I$2="Открытый тариф",
INDEX(GRID!$B$4:$BI$14,MATCH(E$7,GRID!$A$4:$A$14,0),MATCH(1,($U$2=GRID!$B$1:$BI$1)*(КАЛЕНДАРЬ!$R23=GRID!$B$3:$BI$3), 0)),
ROUNDUP(INDEX(GRID!$B$4:$BI$14,MATCH(E$7,GRID!$A$4:$A$14,0),MATCH(1,($U$2=GRID!$B$1:$BI$1)*(КАЛЕНДАРЬ!$R23=GRID!$B$3:$BI$3),0))*(1-GRID!$B$69),0))</f>
        <v>30900</v>
      </c>
      <c r="F92" s="48" cm="1">
        <f t="array" ref="F92">IF($I$2="Открытый тариф",
INDEX(GRID!$B$17:$BI$27,MATCH(E$7,GRID!$A$17:$A$27,0),MATCH(1,($U$2=GRID!$B$1:$BI$1)*(КАЛЕНДАРЬ!$R23=GRID!$B$3:$BI$3), 0)),
ROUNDUP(INDEX(GRID!$B$17:$BI$27,MATCH(E$7,GRID!$A$17:$A$27,0),MATCH(1,($U$2=GRID!$B$1:$BI$1)*(КАЛЕНДАРЬ!$R23=GRID!$B$3:$BI$3), 0))*(1-GRID!$B$69),0))</f>
        <v>30900</v>
      </c>
      <c r="G92" s="47" t="e" cm="1">
        <f t="array" ref="G92">IF($I$2="Открытый тариф",
INDEX(GRID!$B$4:$BI$14,MATCH(G$7,GRID!$A$4:$A$14,0),MATCH(1,($U$2=GRID!$B$1:$BI$1)*(КАЛЕНДАРЬ!$R23=GRID!$B$3:$BI$3), 0)),
ROUNDUP(INDEX(GRID!$B$4:$BI$14,MATCH(G$7,GRID!$A$4:$A$14,0),MATCH(1,($U$2=GRID!$B$1:$BI$1)*(КАЛЕНДАРЬ!$R23=GRID!$B$3:$BI$3),0))*(1-GRID!$B$69),0))</f>
        <v>#N/A</v>
      </c>
      <c r="H92" s="48" t="e" cm="1">
        <f t="array" ref="H92">IF($I$2="Открытый тариф",
INDEX(GRID!$B$17:$BI$27,MATCH(G$7,GRID!$A$17:$A$27,0),MATCH(1,($U$2=GRID!$B$1:$BI$1)*(КАЛЕНДАРЬ!$R23=GRID!$B$3:$BI$3), 0)),
ROUNDUP(INDEX(GRID!$B$17:$BI$27,MATCH(G$7,GRID!$A$17:$A$27,0),MATCH(1,($U$2=GRID!$B$1:$BI$1)*(КАЛЕНДАРЬ!$R23=GRID!$B$3:$BI$3), 0))*(1-GRID!$B$69),0))</f>
        <v>#N/A</v>
      </c>
      <c r="I92" s="47" t="e" cm="1">
        <f t="array" ref="I92">IF($I$2="Открытый тариф",
INDEX(GRID!$B$4:$BI$14,MATCH(I$7,GRID!$A$4:$A$14,0),MATCH(1,($U$2=GRID!$B$1:$BI$1)*(КАЛЕНДАРЬ!$R23=GRID!$B$3:$BI$3), 0)),
ROUNDUP(INDEX(GRID!$B$4:$BI$14,MATCH(I$7,GRID!$A$4:$A$14,0),MATCH(1,($U$2=GRID!$B$1:$BI$1)*(КАЛЕНДАРЬ!$R23=GRID!$B$3:$BI$3),0))*(1-GRID!$B$69),0))</f>
        <v>#N/A</v>
      </c>
      <c r="J92" s="48" t="e" cm="1">
        <f t="array" ref="J92">IF($I$2="Открытый тариф",
INDEX(GRID!$B$17:$BI$27,MATCH(I$7,GRID!$A$17:$A$27,0),MATCH(1,($U$2=GRID!$B$1:$BI$1)*(КАЛЕНДАРЬ!$R23=GRID!$B$3:$BI$3), 0)),
ROUNDUP(INDEX(GRID!$B$17:$BI$27,MATCH(I$7,GRID!$A$17:$A$27,0),MATCH(1,($U$2=GRID!$B$1:$BI$1)*(КАЛЕНДАРЬ!$R23=GRID!$B$3:$BI$3), 0))*(1-GRID!$B$69),0))</f>
        <v>#N/A</v>
      </c>
      <c r="K92" s="47" cm="1">
        <f t="array" ref="K92">IF($I$2="Открытый тариф",
INDEX(GRID!$B$4:$BI$14,MATCH(K$7,GRID!$A$4:$A$14,0),MATCH(1,($U$2=GRID!$B$1:$BI$1)*(КАЛЕНДАРЬ!$R23=GRID!$B$3:$BI$3), 0)),
ROUNDUP(INDEX(GRID!$B$4:$BI$14,MATCH(K$7,GRID!$A$4:$A$14,0),MATCH(1,($U$2=GRID!$B$1:$BI$1)*(КАЛЕНДАРЬ!$R23=GRID!$B$3:$BI$3),0))*(1-GRID!$B$69),0))</f>
        <v>43300</v>
      </c>
      <c r="L92" s="48" cm="1">
        <f t="array" ref="L92">IF($I$2="Открытый тариф",
INDEX(GRID!$B$17:$BI$27,MATCH(K$7,GRID!$A$17:$A$27,0),MATCH(1,($U$2=GRID!$B$1:$BI$1)*(КАЛЕНДАРЬ!$R23=GRID!$B$3:$BI$3), 0)),
ROUNDUP(INDEX(GRID!$B$17:$BI$27,MATCH(K$7,GRID!$A$17:$A$27,0),MATCH(1,($U$2=GRID!$B$1:$BI$1)*(КАЛЕНДАРЬ!$R23=GRID!$B$3:$BI$3), 0))*(1-GRID!$B$69),0))</f>
        <v>43300</v>
      </c>
      <c r="M92" s="47" cm="1">
        <f t="array" ref="M92">IF($I$2="Открытый тариф",
INDEX(GRID!$B$4:$BI$14,MATCH(M$7,GRID!$A$4:$A$14,0),MATCH(1,($U$2=GRID!$B$1:$BI$1)*(КАЛЕНДАРЬ!$R23=GRID!$B$3:$BI$3), 0)),
ROUNDUP(INDEX(GRID!$B$4:$BI$14,MATCH(M$7,GRID!$A$4:$A$14,0),MATCH(1,($U$2=GRID!$B$1:$BI$1)*(КАЛЕНДАРЬ!$R23=GRID!$B$3:$BI$3),0))*(1-GRID!$B$69),0))</f>
        <v>48500</v>
      </c>
      <c r="N92" s="48" cm="1">
        <f t="array" ref="N92">IF($I$2="Открытый тариф",
INDEX(GRID!$B$17:$BI$27,MATCH(M$7,GRID!$A$17:$A$27,0),MATCH(1,($U$2=GRID!$B$1:$BI$1)*(КАЛЕНДАРЬ!$R23=GRID!$B$3:$BI$3), 0)),
ROUNDUP(INDEX(GRID!$B$17:$BI$27,MATCH(M$7,GRID!$A$17:$A$27,0),MATCH(1,($U$2=GRID!$B$1:$BI$1)*(КАЛЕНДАРЬ!$R23=GRID!$B$3:$BI$3), 0))*(1-GRID!$B$69),0))</f>
        <v>48500</v>
      </c>
      <c r="O92" s="49" t="s">
        <v>101</v>
      </c>
      <c r="P92" s="49" t="s">
        <v>101</v>
      </c>
      <c r="Q92" s="49" t="s">
        <v>101</v>
      </c>
      <c r="R92" s="49" t="s">
        <v>101</v>
      </c>
      <c r="S92" s="49" t="s">
        <v>101</v>
      </c>
      <c r="T92" s="49" t="s">
        <v>101</v>
      </c>
      <c r="U92" s="49" t="s">
        <v>101</v>
      </c>
      <c r="V92" s="49" t="s">
        <v>101</v>
      </c>
      <c r="W92" s="49" t="s">
        <v>101</v>
      </c>
      <c r="X92" s="49" t="s">
        <v>101</v>
      </c>
      <c r="Y92" s="146"/>
    </row>
    <row r="93" spans="1:25" hidden="1" x14ac:dyDescent="0.2">
      <c r="A93" s="117" t="s">
        <v>48</v>
      </c>
      <c r="B93" s="117">
        <v>21</v>
      </c>
      <c r="C93" s="47" cm="1">
        <f t="array" ref="C93">IF($I$2="Открытый тариф",
INDEX(GRID!$B$4:$BI$14,MATCH(C$7,GRID!$A$4:$A$14,0),MATCH(1,($U$2=GRID!$B$1:$BI$1)*(КАЛЕНДАРЬ!$R24=GRID!$B$3:$BI$3), 0)),
ROUNDUP(INDEX(GRID!$B$4:$BI$14,MATCH(C$7,GRID!$A$4:$A$14,0),MATCH(1,($U$2=GRID!$B$1:$BI$1)*(КАЛЕНДАРЬ!$R24=GRID!$B$3:$BI$3),0))*(1-GRID!$B$69),0))</f>
        <v>27500</v>
      </c>
      <c r="D93" s="48" cm="1">
        <f t="array" ref="D93">IF($I$2="Открытый тариф",
INDEX(GRID!$B$17:$BI$27,MATCH(C$7,GRID!$A$17:$A$27,0),MATCH(1,($U$2=GRID!$B$1:$BI$1)*(КАЛЕНДАРЬ!$R24=GRID!$B$3:$BI$3), 0)),
ROUNDUP(INDEX(GRID!$B$17:$BI$27,MATCH(C$7,GRID!$A$17:$A$27,0),MATCH(1,($U$2=GRID!$B$1:$BI$1)*(КАЛЕНДАРЬ!$R24=GRID!$B$3:$BI$3), 0))*(1-GRID!$B$69),0))</f>
        <v>27500</v>
      </c>
      <c r="E93" s="47" cm="1">
        <f t="array" ref="E93">IF($I$2="Открытый тариф",
INDEX(GRID!$B$4:$BI$14,MATCH(E$7,GRID!$A$4:$A$14,0),MATCH(1,($U$2=GRID!$B$1:$BI$1)*(КАЛЕНДАРЬ!$R24=GRID!$B$3:$BI$3), 0)),
ROUNDUP(INDEX(GRID!$B$4:$BI$14,MATCH(E$7,GRID!$A$4:$A$14,0),MATCH(1,($U$2=GRID!$B$1:$BI$1)*(КАЛЕНДАРЬ!$R24=GRID!$B$3:$BI$3),0))*(1-GRID!$B$69),0))</f>
        <v>30900</v>
      </c>
      <c r="F93" s="48" cm="1">
        <f t="array" ref="F93">IF($I$2="Открытый тариф",
INDEX(GRID!$B$17:$BI$27,MATCH(E$7,GRID!$A$17:$A$27,0),MATCH(1,($U$2=GRID!$B$1:$BI$1)*(КАЛЕНДАРЬ!$R24=GRID!$B$3:$BI$3), 0)),
ROUNDUP(INDEX(GRID!$B$17:$BI$27,MATCH(E$7,GRID!$A$17:$A$27,0),MATCH(1,($U$2=GRID!$B$1:$BI$1)*(КАЛЕНДАРЬ!$R24=GRID!$B$3:$BI$3), 0))*(1-GRID!$B$69),0))</f>
        <v>30900</v>
      </c>
      <c r="G93" s="47" t="e" cm="1">
        <f t="array" ref="G93">IF($I$2="Открытый тариф",
INDEX(GRID!$B$4:$BI$14,MATCH(G$7,GRID!$A$4:$A$14,0),MATCH(1,($U$2=GRID!$B$1:$BI$1)*(КАЛЕНДАРЬ!$R24=GRID!$B$3:$BI$3), 0)),
ROUNDUP(INDEX(GRID!$B$4:$BI$14,MATCH(G$7,GRID!$A$4:$A$14,0),MATCH(1,($U$2=GRID!$B$1:$BI$1)*(КАЛЕНДАРЬ!$R24=GRID!$B$3:$BI$3),0))*(1-GRID!$B$69),0))</f>
        <v>#N/A</v>
      </c>
      <c r="H93" s="48" t="e" cm="1">
        <f t="array" ref="H93">IF($I$2="Открытый тариф",
INDEX(GRID!$B$17:$BI$27,MATCH(G$7,GRID!$A$17:$A$27,0),MATCH(1,($U$2=GRID!$B$1:$BI$1)*(КАЛЕНДАРЬ!$R24=GRID!$B$3:$BI$3), 0)),
ROUNDUP(INDEX(GRID!$B$17:$BI$27,MATCH(G$7,GRID!$A$17:$A$27,0),MATCH(1,($U$2=GRID!$B$1:$BI$1)*(КАЛЕНДАРЬ!$R24=GRID!$B$3:$BI$3), 0))*(1-GRID!$B$69),0))</f>
        <v>#N/A</v>
      </c>
      <c r="I93" s="47" t="e" cm="1">
        <f t="array" ref="I93">IF($I$2="Открытый тариф",
INDEX(GRID!$B$4:$BI$14,MATCH(I$7,GRID!$A$4:$A$14,0),MATCH(1,($U$2=GRID!$B$1:$BI$1)*(КАЛЕНДАРЬ!$R24=GRID!$B$3:$BI$3), 0)),
ROUNDUP(INDEX(GRID!$B$4:$BI$14,MATCH(I$7,GRID!$A$4:$A$14,0),MATCH(1,($U$2=GRID!$B$1:$BI$1)*(КАЛЕНДАРЬ!$R24=GRID!$B$3:$BI$3),0))*(1-GRID!$B$69),0))</f>
        <v>#N/A</v>
      </c>
      <c r="J93" s="48" t="e" cm="1">
        <f t="array" ref="J93">IF($I$2="Открытый тариф",
INDEX(GRID!$B$17:$BI$27,MATCH(I$7,GRID!$A$17:$A$27,0),MATCH(1,($U$2=GRID!$B$1:$BI$1)*(КАЛЕНДАРЬ!$R24=GRID!$B$3:$BI$3), 0)),
ROUNDUP(INDEX(GRID!$B$17:$BI$27,MATCH(I$7,GRID!$A$17:$A$27,0),MATCH(1,($U$2=GRID!$B$1:$BI$1)*(КАЛЕНДАРЬ!$R24=GRID!$B$3:$BI$3), 0))*(1-GRID!$B$69),0))</f>
        <v>#N/A</v>
      </c>
      <c r="K93" s="47" cm="1">
        <f t="array" ref="K93">IF($I$2="Открытый тариф",
INDEX(GRID!$B$4:$BI$14,MATCH(K$7,GRID!$A$4:$A$14,0),MATCH(1,($U$2=GRID!$B$1:$BI$1)*(КАЛЕНДАРЬ!$R24=GRID!$B$3:$BI$3), 0)),
ROUNDUP(INDEX(GRID!$B$4:$BI$14,MATCH(K$7,GRID!$A$4:$A$14,0),MATCH(1,($U$2=GRID!$B$1:$BI$1)*(КАЛЕНДАРЬ!$R24=GRID!$B$3:$BI$3),0))*(1-GRID!$B$69),0))</f>
        <v>43300</v>
      </c>
      <c r="L93" s="48" cm="1">
        <f t="array" ref="L93">IF($I$2="Открытый тариф",
INDEX(GRID!$B$17:$BI$27,MATCH(K$7,GRID!$A$17:$A$27,0),MATCH(1,($U$2=GRID!$B$1:$BI$1)*(КАЛЕНДАРЬ!$R24=GRID!$B$3:$BI$3), 0)),
ROUNDUP(INDEX(GRID!$B$17:$BI$27,MATCH(K$7,GRID!$A$17:$A$27,0),MATCH(1,($U$2=GRID!$B$1:$BI$1)*(КАЛЕНДАРЬ!$R24=GRID!$B$3:$BI$3), 0))*(1-GRID!$B$69),0))</f>
        <v>43300</v>
      </c>
      <c r="M93" s="47" cm="1">
        <f t="array" ref="M93">IF($I$2="Открытый тариф",
INDEX(GRID!$B$4:$BI$14,MATCH(M$7,GRID!$A$4:$A$14,0),MATCH(1,($U$2=GRID!$B$1:$BI$1)*(КАЛЕНДАРЬ!$R24=GRID!$B$3:$BI$3), 0)),
ROUNDUP(INDEX(GRID!$B$4:$BI$14,MATCH(M$7,GRID!$A$4:$A$14,0),MATCH(1,($U$2=GRID!$B$1:$BI$1)*(КАЛЕНДАРЬ!$R24=GRID!$B$3:$BI$3),0))*(1-GRID!$B$69),0))</f>
        <v>48500</v>
      </c>
      <c r="N93" s="48" cm="1">
        <f t="array" ref="N93">IF($I$2="Открытый тариф",
INDEX(GRID!$B$17:$BI$27,MATCH(M$7,GRID!$A$17:$A$27,0),MATCH(1,($U$2=GRID!$B$1:$BI$1)*(КАЛЕНДАРЬ!$R24=GRID!$B$3:$BI$3), 0)),
ROUNDUP(INDEX(GRID!$B$17:$BI$27,MATCH(M$7,GRID!$A$17:$A$27,0),MATCH(1,($U$2=GRID!$B$1:$BI$1)*(КАЛЕНДАРЬ!$R24=GRID!$B$3:$BI$3), 0))*(1-GRID!$B$69),0))</f>
        <v>48500</v>
      </c>
      <c r="O93" s="49" t="s">
        <v>101</v>
      </c>
      <c r="P93" s="49" t="s">
        <v>101</v>
      </c>
      <c r="Q93" s="49" t="s">
        <v>101</v>
      </c>
      <c r="R93" s="49" t="s">
        <v>101</v>
      </c>
      <c r="S93" s="49" t="s">
        <v>101</v>
      </c>
      <c r="T93" s="49" t="s">
        <v>101</v>
      </c>
      <c r="U93" s="49" t="s">
        <v>101</v>
      </c>
      <c r="V93" s="49" t="s">
        <v>101</v>
      </c>
      <c r="W93" s="49" t="s">
        <v>101</v>
      </c>
      <c r="X93" s="49" t="s">
        <v>101</v>
      </c>
      <c r="Y93" s="146"/>
    </row>
    <row r="94" spans="1:25" hidden="1" x14ac:dyDescent="0.2">
      <c r="A94" s="117" t="s">
        <v>42</v>
      </c>
      <c r="B94" s="117">
        <v>22</v>
      </c>
      <c r="C94" s="47" cm="1">
        <f t="array" ref="C94">IF($I$2="Открытый тариф",
INDEX(GRID!$B$4:$BI$14,MATCH(C$7,GRID!$A$4:$A$14,0),MATCH(1,($U$2=GRID!$B$1:$BI$1)*(КАЛЕНДАРЬ!$R25=GRID!$B$3:$BI$3), 0)),
ROUNDUP(INDEX(GRID!$B$4:$BI$14,MATCH(C$7,GRID!$A$4:$A$14,0),MATCH(1,($U$2=GRID!$B$1:$BI$1)*(КАЛЕНДАРЬ!$R25=GRID!$B$3:$BI$3),0))*(1-GRID!$B$69),0))</f>
        <v>27500</v>
      </c>
      <c r="D94" s="48" cm="1">
        <f t="array" ref="D94">IF($I$2="Открытый тариф",
INDEX(GRID!$B$17:$BI$27,MATCH(C$7,GRID!$A$17:$A$27,0),MATCH(1,($U$2=GRID!$B$1:$BI$1)*(КАЛЕНДАРЬ!$R25=GRID!$B$3:$BI$3), 0)),
ROUNDUP(INDEX(GRID!$B$17:$BI$27,MATCH(C$7,GRID!$A$17:$A$27,0),MATCH(1,($U$2=GRID!$B$1:$BI$1)*(КАЛЕНДАРЬ!$R25=GRID!$B$3:$BI$3), 0))*(1-GRID!$B$69),0))</f>
        <v>27500</v>
      </c>
      <c r="E94" s="47" cm="1">
        <f t="array" ref="E94">IF($I$2="Открытый тариф",
INDEX(GRID!$B$4:$BI$14,MATCH(E$7,GRID!$A$4:$A$14,0),MATCH(1,($U$2=GRID!$B$1:$BI$1)*(КАЛЕНДАРЬ!$R25=GRID!$B$3:$BI$3), 0)),
ROUNDUP(INDEX(GRID!$B$4:$BI$14,MATCH(E$7,GRID!$A$4:$A$14,0),MATCH(1,($U$2=GRID!$B$1:$BI$1)*(КАЛЕНДАРЬ!$R25=GRID!$B$3:$BI$3),0))*(1-GRID!$B$69),0))</f>
        <v>30900</v>
      </c>
      <c r="F94" s="48" cm="1">
        <f t="array" ref="F94">IF($I$2="Открытый тариф",
INDEX(GRID!$B$17:$BI$27,MATCH(E$7,GRID!$A$17:$A$27,0),MATCH(1,($U$2=GRID!$B$1:$BI$1)*(КАЛЕНДАРЬ!$R25=GRID!$B$3:$BI$3), 0)),
ROUNDUP(INDEX(GRID!$B$17:$BI$27,MATCH(E$7,GRID!$A$17:$A$27,0),MATCH(1,($U$2=GRID!$B$1:$BI$1)*(КАЛЕНДАРЬ!$R25=GRID!$B$3:$BI$3), 0))*(1-GRID!$B$69),0))</f>
        <v>30900</v>
      </c>
      <c r="G94" s="47" t="e" cm="1">
        <f t="array" ref="G94">IF($I$2="Открытый тариф",
INDEX(GRID!$B$4:$BI$14,MATCH(G$7,GRID!$A$4:$A$14,0),MATCH(1,($U$2=GRID!$B$1:$BI$1)*(КАЛЕНДАРЬ!$R25=GRID!$B$3:$BI$3), 0)),
ROUNDUP(INDEX(GRID!$B$4:$BI$14,MATCH(G$7,GRID!$A$4:$A$14,0),MATCH(1,($U$2=GRID!$B$1:$BI$1)*(КАЛЕНДАРЬ!$R25=GRID!$B$3:$BI$3),0))*(1-GRID!$B$69),0))</f>
        <v>#N/A</v>
      </c>
      <c r="H94" s="48" t="e" cm="1">
        <f t="array" ref="H94">IF($I$2="Открытый тариф",
INDEX(GRID!$B$17:$BI$27,MATCH(G$7,GRID!$A$17:$A$27,0),MATCH(1,($U$2=GRID!$B$1:$BI$1)*(КАЛЕНДАРЬ!$R25=GRID!$B$3:$BI$3), 0)),
ROUNDUP(INDEX(GRID!$B$17:$BI$27,MATCH(G$7,GRID!$A$17:$A$27,0),MATCH(1,($U$2=GRID!$B$1:$BI$1)*(КАЛЕНДАРЬ!$R25=GRID!$B$3:$BI$3), 0))*(1-GRID!$B$69),0))</f>
        <v>#N/A</v>
      </c>
      <c r="I94" s="47" t="e" cm="1">
        <f t="array" ref="I94">IF($I$2="Открытый тариф",
INDEX(GRID!$B$4:$BI$14,MATCH(I$7,GRID!$A$4:$A$14,0),MATCH(1,($U$2=GRID!$B$1:$BI$1)*(КАЛЕНДАРЬ!$R25=GRID!$B$3:$BI$3), 0)),
ROUNDUP(INDEX(GRID!$B$4:$BI$14,MATCH(I$7,GRID!$A$4:$A$14,0),MATCH(1,($U$2=GRID!$B$1:$BI$1)*(КАЛЕНДАРЬ!$R25=GRID!$B$3:$BI$3),0))*(1-GRID!$B$69),0))</f>
        <v>#N/A</v>
      </c>
      <c r="J94" s="48" t="e" cm="1">
        <f t="array" ref="J94">IF($I$2="Открытый тариф",
INDEX(GRID!$B$17:$BI$27,MATCH(I$7,GRID!$A$17:$A$27,0),MATCH(1,($U$2=GRID!$B$1:$BI$1)*(КАЛЕНДАРЬ!$R25=GRID!$B$3:$BI$3), 0)),
ROUNDUP(INDEX(GRID!$B$17:$BI$27,MATCH(I$7,GRID!$A$17:$A$27,0),MATCH(1,($U$2=GRID!$B$1:$BI$1)*(КАЛЕНДАРЬ!$R25=GRID!$B$3:$BI$3), 0))*(1-GRID!$B$69),0))</f>
        <v>#N/A</v>
      </c>
      <c r="K94" s="47" cm="1">
        <f t="array" ref="K94">IF($I$2="Открытый тариф",
INDEX(GRID!$B$4:$BI$14,MATCH(K$7,GRID!$A$4:$A$14,0),MATCH(1,($U$2=GRID!$B$1:$BI$1)*(КАЛЕНДАРЬ!$R25=GRID!$B$3:$BI$3), 0)),
ROUNDUP(INDEX(GRID!$B$4:$BI$14,MATCH(K$7,GRID!$A$4:$A$14,0),MATCH(1,($U$2=GRID!$B$1:$BI$1)*(КАЛЕНДАРЬ!$R25=GRID!$B$3:$BI$3),0))*(1-GRID!$B$69),0))</f>
        <v>43300</v>
      </c>
      <c r="L94" s="48" cm="1">
        <f t="array" ref="L94">IF($I$2="Открытый тариф",
INDEX(GRID!$B$17:$BI$27,MATCH(K$7,GRID!$A$17:$A$27,0),MATCH(1,($U$2=GRID!$B$1:$BI$1)*(КАЛЕНДАРЬ!$R25=GRID!$B$3:$BI$3), 0)),
ROUNDUP(INDEX(GRID!$B$17:$BI$27,MATCH(K$7,GRID!$A$17:$A$27,0),MATCH(1,($U$2=GRID!$B$1:$BI$1)*(КАЛЕНДАРЬ!$R25=GRID!$B$3:$BI$3), 0))*(1-GRID!$B$69),0))</f>
        <v>43300</v>
      </c>
      <c r="M94" s="47" cm="1">
        <f t="array" ref="M94">IF($I$2="Открытый тариф",
INDEX(GRID!$B$4:$BI$14,MATCH(M$7,GRID!$A$4:$A$14,0),MATCH(1,($U$2=GRID!$B$1:$BI$1)*(КАЛЕНДАРЬ!$R25=GRID!$B$3:$BI$3), 0)),
ROUNDUP(INDEX(GRID!$B$4:$BI$14,MATCH(M$7,GRID!$A$4:$A$14,0),MATCH(1,($U$2=GRID!$B$1:$BI$1)*(КАЛЕНДАРЬ!$R25=GRID!$B$3:$BI$3),0))*(1-GRID!$B$69),0))</f>
        <v>48500</v>
      </c>
      <c r="N94" s="48" cm="1">
        <f t="array" ref="N94">IF($I$2="Открытый тариф",
INDEX(GRID!$B$17:$BI$27,MATCH(M$7,GRID!$A$17:$A$27,0),MATCH(1,($U$2=GRID!$B$1:$BI$1)*(КАЛЕНДАРЬ!$R25=GRID!$B$3:$BI$3), 0)),
ROUNDUP(INDEX(GRID!$B$17:$BI$27,MATCH(M$7,GRID!$A$17:$A$27,0),MATCH(1,($U$2=GRID!$B$1:$BI$1)*(КАЛЕНДАРЬ!$R25=GRID!$B$3:$BI$3), 0))*(1-GRID!$B$69),0))</f>
        <v>48500</v>
      </c>
      <c r="O94" s="49" t="s">
        <v>101</v>
      </c>
      <c r="P94" s="49" t="s">
        <v>101</v>
      </c>
      <c r="Q94" s="49" t="s">
        <v>101</v>
      </c>
      <c r="R94" s="49" t="s">
        <v>101</v>
      </c>
      <c r="S94" s="49" t="s">
        <v>101</v>
      </c>
      <c r="T94" s="49" t="s">
        <v>101</v>
      </c>
      <c r="U94" s="49" t="s">
        <v>101</v>
      </c>
      <c r="V94" s="49" t="s">
        <v>101</v>
      </c>
      <c r="W94" s="49" t="s">
        <v>101</v>
      </c>
      <c r="X94" s="49" t="s">
        <v>101</v>
      </c>
      <c r="Y94" s="146"/>
    </row>
    <row r="95" spans="1:25" hidden="1" x14ac:dyDescent="0.2">
      <c r="A95" s="117" t="s">
        <v>43</v>
      </c>
      <c r="B95" s="117">
        <v>23</v>
      </c>
      <c r="C95" s="47" cm="1">
        <f t="array" ref="C95">IF($I$2="Открытый тариф",
INDEX(GRID!$B$4:$BI$14,MATCH(C$7,GRID!$A$4:$A$14,0),MATCH(1,($U$2=GRID!$B$1:$BI$1)*(КАЛЕНДАРЬ!$R26=GRID!$B$3:$BI$3), 0)),
ROUNDUP(INDEX(GRID!$B$4:$BI$14,MATCH(C$7,GRID!$A$4:$A$14,0),MATCH(1,($U$2=GRID!$B$1:$BI$1)*(КАЛЕНДАРЬ!$R26=GRID!$B$3:$BI$3),0))*(1-GRID!$B$69),0))</f>
        <v>27500</v>
      </c>
      <c r="D95" s="48" cm="1">
        <f t="array" ref="D95">IF($I$2="Открытый тариф",
INDEX(GRID!$B$17:$BI$27,MATCH(C$7,GRID!$A$17:$A$27,0),MATCH(1,($U$2=GRID!$B$1:$BI$1)*(КАЛЕНДАРЬ!$R26=GRID!$B$3:$BI$3), 0)),
ROUNDUP(INDEX(GRID!$B$17:$BI$27,MATCH(C$7,GRID!$A$17:$A$27,0),MATCH(1,($U$2=GRID!$B$1:$BI$1)*(КАЛЕНДАРЬ!$R26=GRID!$B$3:$BI$3), 0))*(1-GRID!$B$69),0))</f>
        <v>27500</v>
      </c>
      <c r="E95" s="47" cm="1">
        <f t="array" ref="E95">IF($I$2="Открытый тариф",
INDEX(GRID!$B$4:$BI$14,MATCH(E$7,GRID!$A$4:$A$14,0),MATCH(1,($U$2=GRID!$B$1:$BI$1)*(КАЛЕНДАРЬ!$R26=GRID!$B$3:$BI$3), 0)),
ROUNDUP(INDEX(GRID!$B$4:$BI$14,MATCH(E$7,GRID!$A$4:$A$14,0),MATCH(1,($U$2=GRID!$B$1:$BI$1)*(КАЛЕНДАРЬ!$R26=GRID!$B$3:$BI$3),0))*(1-GRID!$B$69),0))</f>
        <v>30900</v>
      </c>
      <c r="F95" s="48" cm="1">
        <f t="array" ref="F95">IF($I$2="Открытый тариф",
INDEX(GRID!$B$17:$BI$27,MATCH(E$7,GRID!$A$17:$A$27,0),MATCH(1,($U$2=GRID!$B$1:$BI$1)*(КАЛЕНДАРЬ!$R26=GRID!$B$3:$BI$3), 0)),
ROUNDUP(INDEX(GRID!$B$17:$BI$27,MATCH(E$7,GRID!$A$17:$A$27,0),MATCH(1,($U$2=GRID!$B$1:$BI$1)*(КАЛЕНДАРЬ!$R26=GRID!$B$3:$BI$3), 0))*(1-GRID!$B$69),0))</f>
        <v>30900</v>
      </c>
      <c r="G95" s="47" t="e" cm="1">
        <f t="array" ref="G95">IF($I$2="Открытый тариф",
INDEX(GRID!$B$4:$BI$14,MATCH(G$7,GRID!$A$4:$A$14,0),MATCH(1,($U$2=GRID!$B$1:$BI$1)*(КАЛЕНДАРЬ!$R26=GRID!$B$3:$BI$3), 0)),
ROUNDUP(INDEX(GRID!$B$4:$BI$14,MATCH(G$7,GRID!$A$4:$A$14,0),MATCH(1,($U$2=GRID!$B$1:$BI$1)*(КАЛЕНДАРЬ!$R26=GRID!$B$3:$BI$3),0))*(1-GRID!$B$69),0))</f>
        <v>#N/A</v>
      </c>
      <c r="H95" s="48" t="e" cm="1">
        <f t="array" ref="H95">IF($I$2="Открытый тариф",
INDEX(GRID!$B$17:$BI$27,MATCH(G$7,GRID!$A$17:$A$27,0),MATCH(1,($U$2=GRID!$B$1:$BI$1)*(КАЛЕНДАРЬ!$R26=GRID!$B$3:$BI$3), 0)),
ROUNDUP(INDEX(GRID!$B$17:$BI$27,MATCH(G$7,GRID!$A$17:$A$27,0),MATCH(1,($U$2=GRID!$B$1:$BI$1)*(КАЛЕНДАРЬ!$R26=GRID!$B$3:$BI$3), 0))*(1-GRID!$B$69),0))</f>
        <v>#N/A</v>
      </c>
      <c r="I95" s="47" t="e" cm="1">
        <f t="array" ref="I95">IF($I$2="Открытый тариф",
INDEX(GRID!$B$4:$BI$14,MATCH(I$7,GRID!$A$4:$A$14,0),MATCH(1,($U$2=GRID!$B$1:$BI$1)*(КАЛЕНДАРЬ!$R26=GRID!$B$3:$BI$3), 0)),
ROUNDUP(INDEX(GRID!$B$4:$BI$14,MATCH(I$7,GRID!$A$4:$A$14,0),MATCH(1,($U$2=GRID!$B$1:$BI$1)*(КАЛЕНДАРЬ!$R26=GRID!$B$3:$BI$3),0))*(1-GRID!$B$69),0))</f>
        <v>#N/A</v>
      </c>
      <c r="J95" s="48" t="e" cm="1">
        <f t="array" ref="J95">IF($I$2="Открытый тариф",
INDEX(GRID!$B$17:$BI$27,MATCH(I$7,GRID!$A$17:$A$27,0),MATCH(1,($U$2=GRID!$B$1:$BI$1)*(КАЛЕНДАРЬ!$R26=GRID!$B$3:$BI$3), 0)),
ROUNDUP(INDEX(GRID!$B$17:$BI$27,MATCH(I$7,GRID!$A$17:$A$27,0),MATCH(1,($U$2=GRID!$B$1:$BI$1)*(КАЛЕНДАРЬ!$R26=GRID!$B$3:$BI$3), 0))*(1-GRID!$B$69),0))</f>
        <v>#N/A</v>
      </c>
      <c r="K95" s="47" cm="1">
        <f t="array" ref="K95">IF($I$2="Открытый тариф",
INDEX(GRID!$B$4:$BI$14,MATCH(K$7,GRID!$A$4:$A$14,0),MATCH(1,($U$2=GRID!$B$1:$BI$1)*(КАЛЕНДАРЬ!$R26=GRID!$B$3:$BI$3), 0)),
ROUNDUP(INDEX(GRID!$B$4:$BI$14,MATCH(K$7,GRID!$A$4:$A$14,0),MATCH(1,($U$2=GRID!$B$1:$BI$1)*(КАЛЕНДАРЬ!$R26=GRID!$B$3:$BI$3),0))*(1-GRID!$B$69),0))</f>
        <v>43300</v>
      </c>
      <c r="L95" s="48" cm="1">
        <f t="array" ref="L95">IF($I$2="Открытый тариф",
INDEX(GRID!$B$17:$BI$27,MATCH(K$7,GRID!$A$17:$A$27,0),MATCH(1,($U$2=GRID!$B$1:$BI$1)*(КАЛЕНДАРЬ!$R26=GRID!$B$3:$BI$3), 0)),
ROUNDUP(INDEX(GRID!$B$17:$BI$27,MATCH(K$7,GRID!$A$17:$A$27,0),MATCH(1,($U$2=GRID!$B$1:$BI$1)*(КАЛЕНДАРЬ!$R26=GRID!$B$3:$BI$3), 0))*(1-GRID!$B$69),0))</f>
        <v>43300</v>
      </c>
      <c r="M95" s="47" cm="1">
        <f t="array" ref="M95">IF($I$2="Открытый тариф",
INDEX(GRID!$B$4:$BI$14,MATCH(M$7,GRID!$A$4:$A$14,0),MATCH(1,($U$2=GRID!$B$1:$BI$1)*(КАЛЕНДАРЬ!$R26=GRID!$B$3:$BI$3), 0)),
ROUNDUP(INDEX(GRID!$B$4:$BI$14,MATCH(M$7,GRID!$A$4:$A$14,0),MATCH(1,($U$2=GRID!$B$1:$BI$1)*(КАЛЕНДАРЬ!$R26=GRID!$B$3:$BI$3),0))*(1-GRID!$B$69),0))</f>
        <v>48500</v>
      </c>
      <c r="N95" s="48" cm="1">
        <f t="array" ref="N95">IF($I$2="Открытый тариф",
INDEX(GRID!$B$17:$BI$27,MATCH(M$7,GRID!$A$17:$A$27,0),MATCH(1,($U$2=GRID!$B$1:$BI$1)*(КАЛЕНДАРЬ!$R26=GRID!$B$3:$BI$3), 0)),
ROUNDUP(INDEX(GRID!$B$17:$BI$27,MATCH(M$7,GRID!$A$17:$A$27,0),MATCH(1,($U$2=GRID!$B$1:$BI$1)*(КАЛЕНДАРЬ!$R26=GRID!$B$3:$BI$3), 0))*(1-GRID!$B$69),0))</f>
        <v>48500</v>
      </c>
      <c r="O95" s="49" t="s">
        <v>101</v>
      </c>
      <c r="P95" s="49" t="s">
        <v>101</v>
      </c>
      <c r="Q95" s="49" t="s">
        <v>101</v>
      </c>
      <c r="R95" s="49" t="s">
        <v>101</v>
      </c>
      <c r="S95" s="49" t="s">
        <v>101</v>
      </c>
      <c r="T95" s="49" t="s">
        <v>101</v>
      </c>
      <c r="U95" s="49" t="s">
        <v>101</v>
      </c>
      <c r="V95" s="49" t="s">
        <v>101</v>
      </c>
      <c r="W95" s="49" t="s">
        <v>101</v>
      </c>
      <c r="X95" s="49" t="s">
        <v>101</v>
      </c>
      <c r="Y95" s="146"/>
    </row>
    <row r="96" spans="1:25" hidden="1" x14ac:dyDescent="0.2">
      <c r="A96" s="117" t="s">
        <v>44</v>
      </c>
      <c r="B96" s="117">
        <v>24</v>
      </c>
      <c r="C96" s="47" cm="1">
        <f t="array" ref="C96">IF($I$2="Открытый тариф",
INDEX(GRID!$B$4:$BI$14,MATCH(C$7,GRID!$A$4:$A$14,0),MATCH(1,($U$2=GRID!$B$1:$BI$1)*(КАЛЕНДАРЬ!$R27=GRID!$B$3:$BI$3), 0)),
ROUNDUP(INDEX(GRID!$B$4:$BI$14,MATCH(C$7,GRID!$A$4:$A$14,0),MATCH(1,($U$2=GRID!$B$1:$BI$1)*(КАЛЕНДАРЬ!$R27=GRID!$B$3:$BI$3),0))*(1-GRID!$B$69),0))</f>
        <v>27500</v>
      </c>
      <c r="D96" s="48" cm="1">
        <f t="array" ref="D96">IF($I$2="Открытый тариф",
INDEX(GRID!$B$17:$BI$27,MATCH(C$7,GRID!$A$17:$A$27,0),MATCH(1,($U$2=GRID!$B$1:$BI$1)*(КАЛЕНДАРЬ!$R27=GRID!$B$3:$BI$3), 0)),
ROUNDUP(INDEX(GRID!$B$17:$BI$27,MATCH(C$7,GRID!$A$17:$A$27,0),MATCH(1,($U$2=GRID!$B$1:$BI$1)*(КАЛЕНДАРЬ!$R27=GRID!$B$3:$BI$3), 0))*(1-GRID!$B$69),0))</f>
        <v>27500</v>
      </c>
      <c r="E96" s="47" cm="1">
        <f t="array" ref="E96">IF($I$2="Открытый тариф",
INDEX(GRID!$B$4:$BI$14,MATCH(E$7,GRID!$A$4:$A$14,0),MATCH(1,($U$2=GRID!$B$1:$BI$1)*(КАЛЕНДАРЬ!$R27=GRID!$B$3:$BI$3), 0)),
ROUNDUP(INDEX(GRID!$B$4:$BI$14,MATCH(E$7,GRID!$A$4:$A$14,0),MATCH(1,($U$2=GRID!$B$1:$BI$1)*(КАЛЕНДАРЬ!$R27=GRID!$B$3:$BI$3),0))*(1-GRID!$B$69),0))</f>
        <v>30900</v>
      </c>
      <c r="F96" s="48" cm="1">
        <f t="array" ref="F96">IF($I$2="Открытый тариф",
INDEX(GRID!$B$17:$BI$27,MATCH(E$7,GRID!$A$17:$A$27,0),MATCH(1,($U$2=GRID!$B$1:$BI$1)*(КАЛЕНДАРЬ!$R27=GRID!$B$3:$BI$3), 0)),
ROUNDUP(INDEX(GRID!$B$17:$BI$27,MATCH(E$7,GRID!$A$17:$A$27,0),MATCH(1,($U$2=GRID!$B$1:$BI$1)*(КАЛЕНДАРЬ!$R27=GRID!$B$3:$BI$3), 0))*(1-GRID!$B$69),0))</f>
        <v>30900</v>
      </c>
      <c r="G96" s="47" t="e" cm="1">
        <f t="array" ref="G96">IF($I$2="Открытый тариф",
INDEX(GRID!$B$4:$BI$14,MATCH(G$7,GRID!$A$4:$A$14,0),MATCH(1,($U$2=GRID!$B$1:$BI$1)*(КАЛЕНДАРЬ!$R27=GRID!$B$3:$BI$3), 0)),
ROUNDUP(INDEX(GRID!$B$4:$BI$14,MATCH(G$7,GRID!$A$4:$A$14,0),MATCH(1,($U$2=GRID!$B$1:$BI$1)*(КАЛЕНДАРЬ!$R27=GRID!$B$3:$BI$3),0))*(1-GRID!$B$69),0))</f>
        <v>#N/A</v>
      </c>
      <c r="H96" s="48" t="e" cm="1">
        <f t="array" ref="H96">IF($I$2="Открытый тариф",
INDEX(GRID!$B$17:$BI$27,MATCH(G$7,GRID!$A$17:$A$27,0),MATCH(1,($U$2=GRID!$B$1:$BI$1)*(КАЛЕНДАРЬ!$R27=GRID!$B$3:$BI$3), 0)),
ROUNDUP(INDEX(GRID!$B$17:$BI$27,MATCH(G$7,GRID!$A$17:$A$27,0),MATCH(1,($U$2=GRID!$B$1:$BI$1)*(КАЛЕНДАРЬ!$R27=GRID!$B$3:$BI$3), 0))*(1-GRID!$B$69),0))</f>
        <v>#N/A</v>
      </c>
      <c r="I96" s="47" t="e" cm="1">
        <f t="array" ref="I96">IF($I$2="Открытый тариф",
INDEX(GRID!$B$4:$BI$14,MATCH(I$7,GRID!$A$4:$A$14,0),MATCH(1,($U$2=GRID!$B$1:$BI$1)*(КАЛЕНДАРЬ!$R27=GRID!$B$3:$BI$3), 0)),
ROUNDUP(INDEX(GRID!$B$4:$BI$14,MATCH(I$7,GRID!$A$4:$A$14,0),MATCH(1,($U$2=GRID!$B$1:$BI$1)*(КАЛЕНДАРЬ!$R27=GRID!$B$3:$BI$3),0))*(1-GRID!$B$69),0))</f>
        <v>#N/A</v>
      </c>
      <c r="J96" s="48" t="e" cm="1">
        <f t="array" ref="J96">IF($I$2="Открытый тариф",
INDEX(GRID!$B$17:$BI$27,MATCH(I$7,GRID!$A$17:$A$27,0),MATCH(1,($U$2=GRID!$B$1:$BI$1)*(КАЛЕНДАРЬ!$R27=GRID!$B$3:$BI$3), 0)),
ROUNDUP(INDEX(GRID!$B$17:$BI$27,MATCH(I$7,GRID!$A$17:$A$27,0),MATCH(1,($U$2=GRID!$B$1:$BI$1)*(КАЛЕНДАРЬ!$R27=GRID!$B$3:$BI$3), 0))*(1-GRID!$B$69),0))</f>
        <v>#N/A</v>
      </c>
      <c r="K96" s="47" cm="1">
        <f t="array" ref="K96">IF($I$2="Открытый тариф",
INDEX(GRID!$B$4:$BI$14,MATCH(K$7,GRID!$A$4:$A$14,0),MATCH(1,($U$2=GRID!$B$1:$BI$1)*(КАЛЕНДАРЬ!$R27=GRID!$B$3:$BI$3), 0)),
ROUNDUP(INDEX(GRID!$B$4:$BI$14,MATCH(K$7,GRID!$A$4:$A$14,0),MATCH(1,($U$2=GRID!$B$1:$BI$1)*(КАЛЕНДАРЬ!$R27=GRID!$B$3:$BI$3),0))*(1-GRID!$B$69),0))</f>
        <v>43300</v>
      </c>
      <c r="L96" s="48" cm="1">
        <f t="array" ref="L96">IF($I$2="Открытый тариф",
INDEX(GRID!$B$17:$BI$27,MATCH(K$7,GRID!$A$17:$A$27,0),MATCH(1,($U$2=GRID!$B$1:$BI$1)*(КАЛЕНДАРЬ!$R27=GRID!$B$3:$BI$3), 0)),
ROUNDUP(INDEX(GRID!$B$17:$BI$27,MATCH(K$7,GRID!$A$17:$A$27,0),MATCH(1,($U$2=GRID!$B$1:$BI$1)*(КАЛЕНДАРЬ!$R27=GRID!$B$3:$BI$3), 0))*(1-GRID!$B$69),0))</f>
        <v>43300</v>
      </c>
      <c r="M96" s="47" cm="1">
        <f t="array" ref="M96">IF($I$2="Открытый тариф",
INDEX(GRID!$B$4:$BI$14,MATCH(M$7,GRID!$A$4:$A$14,0),MATCH(1,($U$2=GRID!$B$1:$BI$1)*(КАЛЕНДАРЬ!$R27=GRID!$B$3:$BI$3), 0)),
ROUNDUP(INDEX(GRID!$B$4:$BI$14,MATCH(M$7,GRID!$A$4:$A$14,0),MATCH(1,($U$2=GRID!$B$1:$BI$1)*(КАЛЕНДАРЬ!$R27=GRID!$B$3:$BI$3),0))*(1-GRID!$B$69),0))</f>
        <v>48500</v>
      </c>
      <c r="N96" s="48" cm="1">
        <f t="array" ref="N96">IF($I$2="Открытый тариф",
INDEX(GRID!$B$17:$BI$27,MATCH(M$7,GRID!$A$17:$A$27,0),MATCH(1,($U$2=GRID!$B$1:$BI$1)*(КАЛЕНДАРЬ!$R27=GRID!$B$3:$BI$3), 0)),
ROUNDUP(INDEX(GRID!$B$17:$BI$27,MATCH(M$7,GRID!$A$17:$A$27,0),MATCH(1,($U$2=GRID!$B$1:$BI$1)*(КАЛЕНДАРЬ!$R27=GRID!$B$3:$BI$3), 0))*(1-GRID!$B$69),0))</f>
        <v>48500</v>
      </c>
      <c r="O96" s="49" t="s">
        <v>101</v>
      </c>
      <c r="P96" s="49" t="s">
        <v>101</v>
      </c>
      <c r="Q96" s="49" t="s">
        <v>101</v>
      </c>
      <c r="R96" s="49" t="s">
        <v>101</v>
      </c>
      <c r="S96" s="49" t="s">
        <v>101</v>
      </c>
      <c r="T96" s="49" t="s">
        <v>101</v>
      </c>
      <c r="U96" s="49" t="s">
        <v>101</v>
      </c>
      <c r="V96" s="49" t="s">
        <v>101</v>
      </c>
      <c r="W96" s="49" t="s">
        <v>101</v>
      </c>
      <c r="X96" s="49" t="s">
        <v>101</v>
      </c>
      <c r="Y96" s="146"/>
    </row>
    <row r="97" spans="1:25" hidden="1" x14ac:dyDescent="0.2">
      <c r="A97" s="117" t="s">
        <v>45</v>
      </c>
      <c r="B97" s="117">
        <v>25</v>
      </c>
      <c r="C97" s="47" cm="1">
        <f t="array" ref="C97">IF($I$2="Открытый тариф",
INDEX(GRID!$B$4:$BI$14,MATCH(C$7,GRID!$A$4:$A$14,0),MATCH(1,($U$2=GRID!$B$1:$BI$1)*(КАЛЕНДАРЬ!$R28=GRID!$B$3:$BI$3), 0)),
ROUNDUP(INDEX(GRID!$B$4:$BI$14,MATCH(C$7,GRID!$A$4:$A$14,0),MATCH(1,($U$2=GRID!$B$1:$BI$1)*(КАЛЕНДАРЬ!$R28=GRID!$B$3:$BI$3),0))*(1-GRID!$B$69),0))</f>
        <v>29000</v>
      </c>
      <c r="D97" s="48" cm="1">
        <f t="array" ref="D97">IF($I$2="Открытый тариф",
INDEX(GRID!$B$17:$BI$27,MATCH(C$7,GRID!$A$17:$A$27,0),MATCH(1,($U$2=GRID!$B$1:$BI$1)*(КАЛЕНДАРЬ!$R28=GRID!$B$3:$BI$3), 0)),
ROUNDUP(INDEX(GRID!$B$17:$BI$27,MATCH(C$7,GRID!$A$17:$A$27,0),MATCH(1,($U$2=GRID!$B$1:$BI$1)*(КАЛЕНДАРЬ!$R28=GRID!$B$3:$BI$3), 0))*(1-GRID!$B$69),0))</f>
        <v>29000</v>
      </c>
      <c r="E97" s="47" cm="1">
        <f t="array" ref="E97">IF($I$2="Открытый тариф",
INDEX(GRID!$B$4:$BI$14,MATCH(E$7,GRID!$A$4:$A$14,0),MATCH(1,($U$2=GRID!$B$1:$BI$1)*(КАЛЕНДАРЬ!$R28=GRID!$B$3:$BI$3), 0)),
ROUNDUP(INDEX(GRID!$B$4:$BI$14,MATCH(E$7,GRID!$A$4:$A$14,0),MATCH(1,($U$2=GRID!$B$1:$BI$1)*(КАЛЕНДАРЬ!$R28=GRID!$B$3:$BI$3),0))*(1-GRID!$B$69),0))</f>
        <v>32600</v>
      </c>
      <c r="F97" s="48" cm="1">
        <f t="array" ref="F97">IF($I$2="Открытый тариф",
INDEX(GRID!$B$17:$BI$27,MATCH(E$7,GRID!$A$17:$A$27,0),MATCH(1,($U$2=GRID!$B$1:$BI$1)*(КАЛЕНДАРЬ!$R28=GRID!$B$3:$BI$3), 0)),
ROUNDUP(INDEX(GRID!$B$17:$BI$27,MATCH(E$7,GRID!$A$17:$A$27,0),MATCH(1,($U$2=GRID!$B$1:$BI$1)*(КАЛЕНДАРЬ!$R28=GRID!$B$3:$BI$3), 0))*(1-GRID!$B$69),0))</f>
        <v>32600</v>
      </c>
      <c r="G97" s="47" t="e" cm="1">
        <f t="array" ref="G97">IF($I$2="Открытый тариф",
INDEX(GRID!$B$4:$BI$14,MATCH(G$7,GRID!$A$4:$A$14,0),MATCH(1,($U$2=GRID!$B$1:$BI$1)*(КАЛЕНДАРЬ!$R28=GRID!$B$3:$BI$3), 0)),
ROUNDUP(INDEX(GRID!$B$4:$BI$14,MATCH(G$7,GRID!$A$4:$A$14,0),MATCH(1,($U$2=GRID!$B$1:$BI$1)*(КАЛЕНДАРЬ!$R28=GRID!$B$3:$BI$3),0))*(1-GRID!$B$69),0))</f>
        <v>#N/A</v>
      </c>
      <c r="H97" s="48" t="e" cm="1">
        <f t="array" ref="H97">IF($I$2="Открытый тариф",
INDEX(GRID!$B$17:$BI$27,MATCH(G$7,GRID!$A$17:$A$27,0),MATCH(1,($U$2=GRID!$B$1:$BI$1)*(КАЛЕНДАРЬ!$R28=GRID!$B$3:$BI$3), 0)),
ROUNDUP(INDEX(GRID!$B$17:$BI$27,MATCH(G$7,GRID!$A$17:$A$27,0),MATCH(1,($U$2=GRID!$B$1:$BI$1)*(КАЛЕНДАРЬ!$R28=GRID!$B$3:$BI$3), 0))*(1-GRID!$B$69),0))</f>
        <v>#N/A</v>
      </c>
      <c r="I97" s="47" t="e" cm="1">
        <f t="array" ref="I97">IF($I$2="Открытый тариф",
INDEX(GRID!$B$4:$BI$14,MATCH(I$7,GRID!$A$4:$A$14,0),MATCH(1,($U$2=GRID!$B$1:$BI$1)*(КАЛЕНДАРЬ!$R28=GRID!$B$3:$BI$3), 0)),
ROUNDUP(INDEX(GRID!$B$4:$BI$14,MATCH(I$7,GRID!$A$4:$A$14,0),MATCH(1,($U$2=GRID!$B$1:$BI$1)*(КАЛЕНДАРЬ!$R28=GRID!$B$3:$BI$3),0))*(1-GRID!$B$69),0))</f>
        <v>#N/A</v>
      </c>
      <c r="J97" s="48" t="e" cm="1">
        <f t="array" ref="J97">IF($I$2="Открытый тариф",
INDEX(GRID!$B$17:$BI$27,MATCH(I$7,GRID!$A$17:$A$27,0),MATCH(1,($U$2=GRID!$B$1:$BI$1)*(КАЛЕНДАРЬ!$R28=GRID!$B$3:$BI$3), 0)),
ROUNDUP(INDEX(GRID!$B$17:$BI$27,MATCH(I$7,GRID!$A$17:$A$27,0),MATCH(1,($U$2=GRID!$B$1:$BI$1)*(КАЛЕНДАРЬ!$R28=GRID!$B$3:$BI$3), 0))*(1-GRID!$B$69),0))</f>
        <v>#N/A</v>
      </c>
      <c r="K97" s="47" cm="1">
        <f t="array" ref="K97">IF($I$2="Открытый тариф",
INDEX(GRID!$B$4:$BI$14,MATCH(K$7,GRID!$A$4:$A$14,0),MATCH(1,($U$2=GRID!$B$1:$BI$1)*(КАЛЕНДАРЬ!$R28=GRID!$B$3:$BI$3), 0)),
ROUNDUP(INDEX(GRID!$B$4:$BI$14,MATCH(K$7,GRID!$A$4:$A$14,0),MATCH(1,($U$2=GRID!$B$1:$BI$1)*(КАЛЕНДАРЬ!$R28=GRID!$B$3:$BI$3),0))*(1-GRID!$B$69),0))</f>
        <v>45800</v>
      </c>
      <c r="L97" s="48" cm="1">
        <f t="array" ref="L97">IF($I$2="Открытый тариф",
INDEX(GRID!$B$17:$BI$27,MATCH(K$7,GRID!$A$17:$A$27,0),MATCH(1,($U$2=GRID!$B$1:$BI$1)*(КАЛЕНДАРЬ!$R28=GRID!$B$3:$BI$3), 0)),
ROUNDUP(INDEX(GRID!$B$17:$BI$27,MATCH(K$7,GRID!$A$17:$A$27,0),MATCH(1,($U$2=GRID!$B$1:$BI$1)*(КАЛЕНДАРЬ!$R28=GRID!$B$3:$BI$3), 0))*(1-GRID!$B$69),0))</f>
        <v>45800</v>
      </c>
      <c r="M97" s="47" cm="1">
        <f t="array" ref="M97">IF($I$2="Открытый тариф",
INDEX(GRID!$B$4:$BI$14,MATCH(M$7,GRID!$A$4:$A$14,0),MATCH(1,($U$2=GRID!$B$1:$BI$1)*(КАЛЕНДАРЬ!$R28=GRID!$B$3:$BI$3), 0)),
ROUNDUP(INDEX(GRID!$B$4:$BI$14,MATCH(M$7,GRID!$A$4:$A$14,0),MATCH(1,($U$2=GRID!$B$1:$BI$1)*(КАЛЕНДАРЬ!$R28=GRID!$B$3:$BI$3),0))*(1-GRID!$B$69),0))</f>
        <v>51300</v>
      </c>
      <c r="N97" s="48" cm="1">
        <f t="array" ref="N97">IF($I$2="Открытый тариф",
INDEX(GRID!$B$17:$BI$27,MATCH(M$7,GRID!$A$17:$A$27,0),MATCH(1,($U$2=GRID!$B$1:$BI$1)*(КАЛЕНДАРЬ!$R28=GRID!$B$3:$BI$3), 0)),
ROUNDUP(INDEX(GRID!$B$17:$BI$27,MATCH(M$7,GRID!$A$17:$A$27,0),MATCH(1,($U$2=GRID!$B$1:$BI$1)*(КАЛЕНДАРЬ!$R28=GRID!$B$3:$BI$3), 0))*(1-GRID!$B$69),0))</f>
        <v>51300</v>
      </c>
      <c r="O97" s="49" t="s">
        <v>101</v>
      </c>
      <c r="P97" s="49" t="s">
        <v>101</v>
      </c>
      <c r="Q97" s="49" t="s">
        <v>101</v>
      </c>
      <c r="R97" s="49" t="s">
        <v>101</v>
      </c>
      <c r="S97" s="49" t="s">
        <v>101</v>
      </c>
      <c r="T97" s="49" t="s">
        <v>101</v>
      </c>
      <c r="U97" s="49" t="s">
        <v>101</v>
      </c>
      <c r="V97" s="49" t="s">
        <v>101</v>
      </c>
      <c r="W97" s="49" t="s">
        <v>101</v>
      </c>
      <c r="X97" s="49" t="s">
        <v>101</v>
      </c>
      <c r="Y97" s="146"/>
    </row>
    <row r="98" spans="1:25" hidden="1" x14ac:dyDescent="0.2">
      <c r="A98" s="117" t="s">
        <v>46</v>
      </c>
      <c r="B98" s="117">
        <v>26</v>
      </c>
      <c r="C98" s="47" cm="1">
        <f t="array" ref="C98">IF($I$2="Открытый тариф",
INDEX(GRID!$B$4:$BI$14,MATCH(C$7,GRID!$A$4:$A$14,0),MATCH(1,($U$2=GRID!$B$1:$BI$1)*(КАЛЕНДАРЬ!$R29=GRID!$B$3:$BI$3), 0)),
ROUNDUP(INDEX(GRID!$B$4:$BI$14,MATCH(C$7,GRID!$A$4:$A$14,0),MATCH(1,($U$2=GRID!$B$1:$BI$1)*(КАЛЕНДАРЬ!$R29=GRID!$B$3:$BI$3),0))*(1-GRID!$B$69),0))</f>
        <v>29000</v>
      </c>
      <c r="D98" s="48" cm="1">
        <f t="array" ref="D98">IF($I$2="Открытый тариф",
INDEX(GRID!$B$17:$BI$27,MATCH(C$7,GRID!$A$17:$A$27,0),MATCH(1,($U$2=GRID!$B$1:$BI$1)*(КАЛЕНДАРЬ!$R29=GRID!$B$3:$BI$3), 0)),
ROUNDUP(INDEX(GRID!$B$17:$BI$27,MATCH(C$7,GRID!$A$17:$A$27,0),MATCH(1,($U$2=GRID!$B$1:$BI$1)*(КАЛЕНДАРЬ!$R29=GRID!$B$3:$BI$3), 0))*(1-GRID!$B$69),0))</f>
        <v>29000</v>
      </c>
      <c r="E98" s="47" cm="1">
        <f t="array" ref="E98">IF($I$2="Открытый тариф",
INDEX(GRID!$B$4:$BI$14,MATCH(E$7,GRID!$A$4:$A$14,0),MATCH(1,($U$2=GRID!$B$1:$BI$1)*(КАЛЕНДАРЬ!$R29=GRID!$B$3:$BI$3), 0)),
ROUNDUP(INDEX(GRID!$B$4:$BI$14,MATCH(E$7,GRID!$A$4:$A$14,0),MATCH(1,($U$2=GRID!$B$1:$BI$1)*(КАЛЕНДАРЬ!$R29=GRID!$B$3:$BI$3),0))*(1-GRID!$B$69),0))</f>
        <v>32600</v>
      </c>
      <c r="F98" s="48" cm="1">
        <f t="array" ref="F98">IF($I$2="Открытый тариф",
INDEX(GRID!$B$17:$BI$27,MATCH(E$7,GRID!$A$17:$A$27,0),MATCH(1,($U$2=GRID!$B$1:$BI$1)*(КАЛЕНДАРЬ!$R29=GRID!$B$3:$BI$3), 0)),
ROUNDUP(INDEX(GRID!$B$17:$BI$27,MATCH(E$7,GRID!$A$17:$A$27,0),MATCH(1,($U$2=GRID!$B$1:$BI$1)*(КАЛЕНДАРЬ!$R29=GRID!$B$3:$BI$3), 0))*(1-GRID!$B$69),0))</f>
        <v>32600</v>
      </c>
      <c r="G98" s="47" t="e" cm="1">
        <f t="array" ref="G98">IF($I$2="Открытый тариф",
INDEX(GRID!$B$4:$BI$14,MATCH(G$7,GRID!$A$4:$A$14,0),MATCH(1,($U$2=GRID!$B$1:$BI$1)*(КАЛЕНДАРЬ!$R29=GRID!$B$3:$BI$3), 0)),
ROUNDUP(INDEX(GRID!$B$4:$BI$14,MATCH(G$7,GRID!$A$4:$A$14,0),MATCH(1,($U$2=GRID!$B$1:$BI$1)*(КАЛЕНДАРЬ!$R29=GRID!$B$3:$BI$3),0))*(1-GRID!$B$69),0))</f>
        <v>#N/A</v>
      </c>
      <c r="H98" s="48" t="e" cm="1">
        <f t="array" ref="H98">IF($I$2="Открытый тариф",
INDEX(GRID!$B$17:$BI$27,MATCH(G$7,GRID!$A$17:$A$27,0),MATCH(1,($U$2=GRID!$B$1:$BI$1)*(КАЛЕНДАРЬ!$R29=GRID!$B$3:$BI$3), 0)),
ROUNDUP(INDEX(GRID!$B$17:$BI$27,MATCH(G$7,GRID!$A$17:$A$27,0),MATCH(1,($U$2=GRID!$B$1:$BI$1)*(КАЛЕНДАРЬ!$R29=GRID!$B$3:$BI$3), 0))*(1-GRID!$B$69),0))</f>
        <v>#N/A</v>
      </c>
      <c r="I98" s="47" t="e" cm="1">
        <f t="array" ref="I98">IF($I$2="Открытый тариф",
INDEX(GRID!$B$4:$BI$14,MATCH(I$7,GRID!$A$4:$A$14,0),MATCH(1,($U$2=GRID!$B$1:$BI$1)*(КАЛЕНДАРЬ!$R29=GRID!$B$3:$BI$3), 0)),
ROUNDUP(INDEX(GRID!$B$4:$BI$14,MATCH(I$7,GRID!$A$4:$A$14,0),MATCH(1,($U$2=GRID!$B$1:$BI$1)*(КАЛЕНДАРЬ!$R29=GRID!$B$3:$BI$3),0))*(1-GRID!$B$69),0))</f>
        <v>#N/A</v>
      </c>
      <c r="J98" s="48" t="e" cm="1">
        <f t="array" ref="J98">IF($I$2="Открытый тариф",
INDEX(GRID!$B$17:$BI$27,MATCH(I$7,GRID!$A$17:$A$27,0),MATCH(1,($U$2=GRID!$B$1:$BI$1)*(КАЛЕНДАРЬ!$R29=GRID!$B$3:$BI$3), 0)),
ROUNDUP(INDEX(GRID!$B$17:$BI$27,MATCH(I$7,GRID!$A$17:$A$27,0),MATCH(1,($U$2=GRID!$B$1:$BI$1)*(КАЛЕНДАРЬ!$R29=GRID!$B$3:$BI$3), 0))*(1-GRID!$B$69),0))</f>
        <v>#N/A</v>
      </c>
      <c r="K98" s="47" cm="1">
        <f t="array" ref="K98">IF($I$2="Открытый тариф",
INDEX(GRID!$B$4:$BI$14,MATCH(K$7,GRID!$A$4:$A$14,0),MATCH(1,($U$2=GRID!$B$1:$BI$1)*(КАЛЕНДАРЬ!$R29=GRID!$B$3:$BI$3), 0)),
ROUNDUP(INDEX(GRID!$B$4:$BI$14,MATCH(K$7,GRID!$A$4:$A$14,0),MATCH(1,($U$2=GRID!$B$1:$BI$1)*(КАЛЕНДАРЬ!$R29=GRID!$B$3:$BI$3),0))*(1-GRID!$B$69),0))</f>
        <v>45800</v>
      </c>
      <c r="L98" s="48" cm="1">
        <f t="array" ref="L98">IF($I$2="Открытый тариф",
INDEX(GRID!$B$17:$BI$27,MATCH(K$7,GRID!$A$17:$A$27,0),MATCH(1,($U$2=GRID!$B$1:$BI$1)*(КАЛЕНДАРЬ!$R29=GRID!$B$3:$BI$3), 0)),
ROUNDUP(INDEX(GRID!$B$17:$BI$27,MATCH(K$7,GRID!$A$17:$A$27,0),MATCH(1,($U$2=GRID!$B$1:$BI$1)*(КАЛЕНДАРЬ!$R29=GRID!$B$3:$BI$3), 0))*(1-GRID!$B$69),0))</f>
        <v>45800</v>
      </c>
      <c r="M98" s="47" cm="1">
        <f t="array" ref="M98">IF($I$2="Открытый тариф",
INDEX(GRID!$B$4:$BI$14,MATCH(M$7,GRID!$A$4:$A$14,0),MATCH(1,($U$2=GRID!$B$1:$BI$1)*(КАЛЕНДАРЬ!$R29=GRID!$B$3:$BI$3), 0)),
ROUNDUP(INDEX(GRID!$B$4:$BI$14,MATCH(M$7,GRID!$A$4:$A$14,0),MATCH(1,($U$2=GRID!$B$1:$BI$1)*(КАЛЕНДАРЬ!$R29=GRID!$B$3:$BI$3),0))*(1-GRID!$B$69),0))</f>
        <v>51300</v>
      </c>
      <c r="N98" s="48" cm="1">
        <f t="array" ref="N98">IF($I$2="Открытый тариф",
INDEX(GRID!$B$17:$BI$27,MATCH(M$7,GRID!$A$17:$A$27,0),MATCH(1,($U$2=GRID!$B$1:$BI$1)*(КАЛЕНДАРЬ!$R29=GRID!$B$3:$BI$3), 0)),
ROUNDUP(INDEX(GRID!$B$17:$BI$27,MATCH(M$7,GRID!$A$17:$A$27,0),MATCH(1,($U$2=GRID!$B$1:$BI$1)*(КАЛЕНДАРЬ!$R29=GRID!$B$3:$BI$3), 0))*(1-GRID!$B$69),0))</f>
        <v>51300</v>
      </c>
      <c r="O98" s="49" t="s">
        <v>101</v>
      </c>
      <c r="P98" s="49" t="s">
        <v>101</v>
      </c>
      <c r="Q98" s="49" t="s">
        <v>101</v>
      </c>
      <c r="R98" s="49" t="s">
        <v>101</v>
      </c>
      <c r="S98" s="49" t="s">
        <v>101</v>
      </c>
      <c r="T98" s="49" t="s">
        <v>101</v>
      </c>
      <c r="U98" s="49" t="s">
        <v>101</v>
      </c>
      <c r="V98" s="49" t="s">
        <v>101</v>
      </c>
      <c r="W98" s="49" t="s">
        <v>101</v>
      </c>
      <c r="X98" s="49" t="s">
        <v>101</v>
      </c>
      <c r="Y98" s="146"/>
    </row>
    <row r="99" spans="1:25" hidden="1" x14ac:dyDescent="0.2">
      <c r="A99" s="117" t="s">
        <v>47</v>
      </c>
      <c r="B99" s="117">
        <v>27</v>
      </c>
      <c r="C99" s="47" cm="1">
        <f t="array" ref="C99">IF($I$2="Открытый тариф",
INDEX(GRID!$B$4:$BI$14,MATCH(C$7,GRID!$A$4:$A$14,0),MATCH(1,($U$2=GRID!$B$1:$BI$1)*(КАЛЕНДАРЬ!$R30=GRID!$B$3:$BI$3), 0)),
ROUNDUP(INDEX(GRID!$B$4:$BI$14,MATCH(C$7,GRID!$A$4:$A$14,0),MATCH(1,($U$2=GRID!$B$1:$BI$1)*(КАЛЕНДАРЬ!$R30=GRID!$B$3:$BI$3),0))*(1-GRID!$B$69),0))</f>
        <v>29000</v>
      </c>
      <c r="D99" s="48" cm="1">
        <f t="array" ref="D99">IF($I$2="Открытый тариф",
INDEX(GRID!$B$17:$BI$27,MATCH(C$7,GRID!$A$17:$A$27,0),MATCH(1,($U$2=GRID!$B$1:$BI$1)*(КАЛЕНДАРЬ!$R30=GRID!$B$3:$BI$3), 0)),
ROUNDUP(INDEX(GRID!$B$17:$BI$27,MATCH(C$7,GRID!$A$17:$A$27,0),MATCH(1,($U$2=GRID!$B$1:$BI$1)*(КАЛЕНДАРЬ!$R30=GRID!$B$3:$BI$3), 0))*(1-GRID!$B$69),0))</f>
        <v>29000</v>
      </c>
      <c r="E99" s="47" cm="1">
        <f t="array" ref="E99">IF($I$2="Открытый тариф",
INDEX(GRID!$B$4:$BI$14,MATCH(E$7,GRID!$A$4:$A$14,0),MATCH(1,($U$2=GRID!$B$1:$BI$1)*(КАЛЕНДАРЬ!$R30=GRID!$B$3:$BI$3), 0)),
ROUNDUP(INDEX(GRID!$B$4:$BI$14,MATCH(E$7,GRID!$A$4:$A$14,0),MATCH(1,($U$2=GRID!$B$1:$BI$1)*(КАЛЕНДАРЬ!$R30=GRID!$B$3:$BI$3),0))*(1-GRID!$B$69),0))</f>
        <v>32600</v>
      </c>
      <c r="F99" s="48" cm="1">
        <f t="array" ref="F99">IF($I$2="Открытый тариф",
INDEX(GRID!$B$17:$BI$27,MATCH(E$7,GRID!$A$17:$A$27,0),MATCH(1,($U$2=GRID!$B$1:$BI$1)*(КАЛЕНДАРЬ!$R30=GRID!$B$3:$BI$3), 0)),
ROUNDUP(INDEX(GRID!$B$17:$BI$27,MATCH(E$7,GRID!$A$17:$A$27,0),MATCH(1,($U$2=GRID!$B$1:$BI$1)*(КАЛЕНДАРЬ!$R30=GRID!$B$3:$BI$3), 0))*(1-GRID!$B$69),0))</f>
        <v>32600</v>
      </c>
      <c r="G99" s="47" t="e" cm="1">
        <f t="array" ref="G99">IF($I$2="Открытый тариф",
INDEX(GRID!$B$4:$BI$14,MATCH(G$7,GRID!$A$4:$A$14,0),MATCH(1,($U$2=GRID!$B$1:$BI$1)*(КАЛЕНДАРЬ!$R30=GRID!$B$3:$BI$3), 0)),
ROUNDUP(INDEX(GRID!$B$4:$BI$14,MATCH(G$7,GRID!$A$4:$A$14,0),MATCH(1,($U$2=GRID!$B$1:$BI$1)*(КАЛЕНДАРЬ!$R30=GRID!$B$3:$BI$3),0))*(1-GRID!$B$69),0))</f>
        <v>#N/A</v>
      </c>
      <c r="H99" s="48" t="e" cm="1">
        <f t="array" ref="H99">IF($I$2="Открытый тариф",
INDEX(GRID!$B$17:$BI$27,MATCH(G$7,GRID!$A$17:$A$27,0),MATCH(1,($U$2=GRID!$B$1:$BI$1)*(КАЛЕНДАРЬ!$R30=GRID!$B$3:$BI$3), 0)),
ROUNDUP(INDEX(GRID!$B$17:$BI$27,MATCH(G$7,GRID!$A$17:$A$27,0),MATCH(1,($U$2=GRID!$B$1:$BI$1)*(КАЛЕНДАРЬ!$R30=GRID!$B$3:$BI$3), 0))*(1-GRID!$B$69),0))</f>
        <v>#N/A</v>
      </c>
      <c r="I99" s="47" t="e" cm="1">
        <f t="array" ref="I99">IF($I$2="Открытый тариф",
INDEX(GRID!$B$4:$BI$14,MATCH(I$7,GRID!$A$4:$A$14,0),MATCH(1,($U$2=GRID!$B$1:$BI$1)*(КАЛЕНДАРЬ!$R30=GRID!$B$3:$BI$3), 0)),
ROUNDUP(INDEX(GRID!$B$4:$BI$14,MATCH(I$7,GRID!$A$4:$A$14,0),MATCH(1,($U$2=GRID!$B$1:$BI$1)*(КАЛЕНДАРЬ!$R30=GRID!$B$3:$BI$3),0))*(1-GRID!$B$69),0))</f>
        <v>#N/A</v>
      </c>
      <c r="J99" s="48" t="e" cm="1">
        <f t="array" ref="J99">IF($I$2="Открытый тариф",
INDEX(GRID!$B$17:$BI$27,MATCH(I$7,GRID!$A$17:$A$27,0),MATCH(1,($U$2=GRID!$B$1:$BI$1)*(КАЛЕНДАРЬ!$R30=GRID!$B$3:$BI$3), 0)),
ROUNDUP(INDEX(GRID!$B$17:$BI$27,MATCH(I$7,GRID!$A$17:$A$27,0),MATCH(1,($U$2=GRID!$B$1:$BI$1)*(КАЛЕНДАРЬ!$R30=GRID!$B$3:$BI$3), 0))*(1-GRID!$B$69),0))</f>
        <v>#N/A</v>
      </c>
      <c r="K99" s="47" cm="1">
        <f t="array" ref="K99">IF($I$2="Открытый тариф",
INDEX(GRID!$B$4:$BI$14,MATCH(K$7,GRID!$A$4:$A$14,0),MATCH(1,($U$2=GRID!$B$1:$BI$1)*(КАЛЕНДАРЬ!$R30=GRID!$B$3:$BI$3), 0)),
ROUNDUP(INDEX(GRID!$B$4:$BI$14,MATCH(K$7,GRID!$A$4:$A$14,0),MATCH(1,($U$2=GRID!$B$1:$BI$1)*(КАЛЕНДАРЬ!$R30=GRID!$B$3:$BI$3),0))*(1-GRID!$B$69),0))</f>
        <v>45800</v>
      </c>
      <c r="L99" s="48" cm="1">
        <f t="array" ref="L99">IF($I$2="Открытый тариф",
INDEX(GRID!$B$17:$BI$27,MATCH(K$7,GRID!$A$17:$A$27,0),MATCH(1,($U$2=GRID!$B$1:$BI$1)*(КАЛЕНДАРЬ!$R30=GRID!$B$3:$BI$3), 0)),
ROUNDUP(INDEX(GRID!$B$17:$BI$27,MATCH(K$7,GRID!$A$17:$A$27,0),MATCH(1,($U$2=GRID!$B$1:$BI$1)*(КАЛЕНДАРЬ!$R30=GRID!$B$3:$BI$3), 0))*(1-GRID!$B$69),0))</f>
        <v>45800</v>
      </c>
      <c r="M99" s="47" cm="1">
        <f t="array" ref="M99">IF($I$2="Открытый тариф",
INDEX(GRID!$B$4:$BI$14,MATCH(M$7,GRID!$A$4:$A$14,0),MATCH(1,($U$2=GRID!$B$1:$BI$1)*(КАЛЕНДАРЬ!$R30=GRID!$B$3:$BI$3), 0)),
ROUNDUP(INDEX(GRID!$B$4:$BI$14,MATCH(M$7,GRID!$A$4:$A$14,0),MATCH(1,($U$2=GRID!$B$1:$BI$1)*(КАЛЕНДАРЬ!$R30=GRID!$B$3:$BI$3),0))*(1-GRID!$B$69),0))</f>
        <v>51300</v>
      </c>
      <c r="N99" s="48" cm="1">
        <f t="array" ref="N99">IF($I$2="Открытый тариф",
INDEX(GRID!$B$17:$BI$27,MATCH(M$7,GRID!$A$17:$A$27,0),MATCH(1,($U$2=GRID!$B$1:$BI$1)*(КАЛЕНДАРЬ!$R30=GRID!$B$3:$BI$3), 0)),
ROUNDUP(INDEX(GRID!$B$17:$BI$27,MATCH(M$7,GRID!$A$17:$A$27,0),MATCH(1,($U$2=GRID!$B$1:$BI$1)*(КАЛЕНДАРЬ!$R30=GRID!$B$3:$BI$3), 0))*(1-GRID!$B$69),0))</f>
        <v>51300</v>
      </c>
      <c r="O99" s="49" t="s">
        <v>101</v>
      </c>
      <c r="P99" s="49" t="s">
        <v>101</v>
      </c>
      <c r="Q99" s="49" t="s">
        <v>101</v>
      </c>
      <c r="R99" s="49" t="s">
        <v>101</v>
      </c>
      <c r="S99" s="49" t="s">
        <v>101</v>
      </c>
      <c r="T99" s="49" t="s">
        <v>101</v>
      </c>
      <c r="U99" s="49" t="s">
        <v>101</v>
      </c>
      <c r="V99" s="49" t="s">
        <v>101</v>
      </c>
      <c r="W99" s="49" t="s">
        <v>101</v>
      </c>
      <c r="X99" s="49" t="s">
        <v>101</v>
      </c>
      <c r="Y99" s="146"/>
    </row>
    <row r="100" spans="1:25" hidden="1" x14ac:dyDescent="0.2">
      <c r="A100" s="117" t="s">
        <v>48</v>
      </c>
      <c r="B100" s="117">
        <v>28</v>
      </c>
      <c r="C100" s="47" cm="1">
        <f t="array" ref="C100">IF($I$2="Открытый тариф",
INDEX(GRID!$B$4:$BI$14,MATCH(C$7,GRID!$A$4:$A$14,0),MATCH(1,($U$2=GRID!$B$1:$BI$1)*(КАЛЕНДАРЬ!$R31=GRID!$B$3:$BI$3), 0)),
ROUNDUP(INDEX(GRID!$B$4:$BI$14,MATCH(C$7,GRID!$A$4:$A$14,0),MATCH(1,($U$2=GRID!$B$1:$BI$1)*(КАЛЕНДАРЬ!$R31=GRID!$B$3:$BI$3),0))*(1-GRID!$B$69),0))</f>
        <v>29000</v>
      </c>
      <c r="D100" s="48" cm="1">
        <f t="array" ref="D100">IF($I$2="Открытый тариф",
INDEX(GRID!$B$17:$BI$27,MATCH(C$7,GRID!$A$17:$A$27,0),MATCH(1,($U$2=GRID!$B$1:$BI$1)*(КАЛЕНДАРЬ!$R31=GRID!$B$3:$BI$3), 0)),
ROUNDUP(INDEX(GRID!$B$17:$BI$27,MATCH(C$7,GRID!$A$17:$A$27,0),MATCH(1,($U$2=GRID!$B$1:$BI$1)*(КАЛЕНДАРЬ!$R31=GRID!$B$3:$BI$3), 0))*(1-GRID!$B$69),0))</f>
        <v>29000</v>
      </c>
      <c r="E100" s="47" cm="1">
        <f t="array" ref="E100">IF($I$2="Открытый тариф",
INDEX(GRID!$B$4:$BI$14,MATCH(E$7,GRID!$A$4:$A$14,0),MATCH(1,($U$2=GRID!$B$1:$BI$1)*(КАЛЕНДАРЬ!$R31=GRID!$B$3:$BI$3), 0)),
ROUNDUP(INDEX(GRID!$B$4:$BI$14,MATCH(E$7,GRID!$A$4:$A$14,0),MATCH(1,($U$2=GRID!$B$1:$BI$1)*(КАЛЕНДАРЬ!$R31=GRID!$B$3:$BI$3),0))*(1-GRID!$B$69),0))</f>
        <v>32600</v>
      </c>
      <c r="F100" s="48" cm="1">
        <f t="array" ref="F100">IF($I$2="Открытый тариф",
INDEX(GRID!$B$17:$BI$27,MATCH(E$7,GRID!$A$17:$A$27,0),MATCH(1,($U$2=GRID!$B$1:$BI$1)*(КАЛЕНДАРЬ!$R31=GRID!$B$3:$BI$3), 0)),
ROUNDUP(INDEX(GRID!$B$17:$BI$27,MATCH(E$7,GRID!$A$17:$A$27,0),MATCH(1,($U$2=GRID!$B$1:$BI$1)*(КАЛЕНДАРЬ!$R31=GRID!$B$3:$BI$3), 0))*(1-GRID!$B$69),0))</f>
        <v>32600</v>
      </c>
      <c r="G100" s="47" t="e" cm="1">
        <f t="array" ref="G100">IF($I$2="Открытый тариф",
INDEX(GRID!$B$4:$BI$14,MATCH(G$7,GRID!$A$4:$A$14,0),MATCH(1,($U$2=GRID!$B$1:$BI$1)*(КАЛЕНДАРЬ!$R31=GRID!$B$3:$BI$3), 0)),
ROUNDUP(INDEX(GRID!$B$4:$BI$14,MATCH(G$7,GRID!$A$4:$A$14,0),MATCH(1,($U$2=GRID!$B$1:$BI$1)*(КАЛЕНДАРЬ!$R31=GRID!$B$3:$BI$3),0))*(1-GRID!$B$69),0))</f>
        <v>#N/A</v>
      </c>
      <c r="H100" s="48" t="e" cm="1">
        <f t="array" ref="H100">IF($I$2="Открытый тариф",
INDEX(GRID!$B$17:$BI$27,MATCH(G$7,GRID!$A$17:$A$27,0),MATCH(1,($U$2=GRID!$B$1:$BI$1)*(КАЛЕНДАРЬ!$R31=GRID!$B$3:$BI$3), 0)),
ROUNDUP(INDEX(GRID!$B$17:$BI$27,MATCH(G$7,GRID!$A$17:$A$27,0),MATCH(1,($U$2=GRID!$B$1:$BI$1)*(КАЛЕНДАРЬ!$R31=GRID!$B$3:$BI$3), 0))*(1-GRID!$B$69),0))</f>
        <v>#N/A</v>
      </c>
      <c r="I100" s="47" t="e" cm="1">
        <f t="array" ref="I100">IF($I$2="Открытый тариф",
INDEX(GRID!$B$4:$BI$14,MATCH(I$7,GRID!$A$4:$A$14,0),MATCH(1,($U$2=GRID!$B$1:$BI$1)*(КАЛЕНДАРЬ!$R31=GRID!$B$3:$BI$3), 0)),
ROUNDUP(INDEX(GRID!$B$4:$BI$14,MATCH(I$7,GRID!$A$4:$A$14,0),MATCH(1,($U$2=GRID!$B$1:$BI$1)*(КАЛЕНДАРЬ!$R31=GRID!$B$3:$BI$3),0))*(1-GRID!$B$69),0))</f>
        <v>#N/A</v>
      </c>
      <c r="J100" s="48" t="e" cm="1">
        <f t="array" ref="J100">IF($I$2="Открытый тариф",
INDEX(GRID!$B$17:$BI$27,MATCH(I$7,GRID!$A$17:$A$27,0),MATCH(1,($U$2=GRID!$B$1:$BI$1)*(КАЛЕНДАРЬ!$R31=GRID!$B$3:$BI$3), 0)),
ROUNDUP(INDEX(GRID!$B$17:$BI$27,MATCH(I$7,GRID!$A$17:$A$27,0),MATCH(1,($U$2=GRID!$B$1:$BI$1)*(КАЛЕНДАРЬ!$R31=GRID!$B$3:$BI$3), 0))*(1-GRID!$B$69),0))</f>
        <v>#N/A</v>
      </c>
      <c r="K100" s="47" cm="1">
        <f t="array" ref="K100">IF($I$2="Открытый тариф",
INDEX(GRID!$B$4:$BI$14,MATCH(K$7,GRID!$A$4:$A$14,0),MATCH(1,($U$2=GRID!$B$1:$BI$1)*(КАЛЕНДАРЬ!$R31=GRID!$B$3:$BI$3), 0)),
ROUNDUP(INDEX(GRID!$B$4:$BI$14,MATCH(K$7,GRID!$A$4:$A$14,0),MATCH(1,($U$2=GRID!$B$1:$BI$1)*(КАЛЕНДАРЬ!$R31=GRID!$B$3:$BI$3),0))*(1-GRID!$B$69),0))</f>
        <v>45800</v>
      </c>
      <c r="L100" s="48" cm="1">
        <f t="array" ref="L100">IF($I$2="Открытый тариф",
INDEX(GRID!$B$17:$BI$27,MATCH(K$7,GRID!$A$17:$A$27,0),MATCH(1,($U$2=GRID!$B$1:$BI$1)*(КАЛЕНДАРЬ!$R31=GRID!$B$3:$BI$3), 0)),
ROUNDUP(INDEX(GRID!$B$17:$BI$27,MATCH(K$7,GRID!$A$17:$A$27,0),MATCH(1,($U$2=GRID!$B$1:$BI$1)*(КАЛЕНДАРЬ!$R31=GRID!$B$3:$BI$3), 0))*(1-GRID!$B$69),0))</f>
        <v>45800</v>
      </c>
      <c r="M100" s="47" cm="1">
        <f t="array" ref="M100">IF($I$2="Открытый тариф",
INDEX(GRID!$B$4:$BI$14,MATCH(M$7,GRID!$A$4:$A$14,0),MATCH(1,($U$2=GRID!$B$1:$BI$1)*(КАЛЕНДАРЬ!$R31=GRID!$B$3:$BI$3), 0)),
ROUNDUP(INDEX(GRID!$B$4:$BI$14,MATCH(M$7,GRID!$A$4:$A$14,0),MATCH(1,($U$2=GRID!$B$1:$BI$1)*(КАЛЕНДАРЬ!$R31=GRID!$B$3:$BI$3),0))*(1-GRID!$B$69),0))</f>
        <v>51300</v>
      </c>
      <c r="N100" s="48" cm="1">
        <f t="array" ref="N100">IF($I$2="Открытый тариф",
INDEX(GRID!$B$17:$BI$27,MATCH(M$7,GRID!$A$17:$A$27,0),MATCH(1,($U$2=GRID!$B$1:$BI$1)*(КАЛЕНДАРЬ!$R31=GRID!$B$3:$BI$3), 0)),
ROUNDUP(INDEX(GRID!$B$17:$BI$27,MATCH(M$7,GRID!$A$17:$A$27,0),MATCH(1,($U$2=GRID!$B$1:$BI$1)*(КАЛЕНДАРЬ!$R31=GRID!$B$3:$BI$3), 0))*(1-GRID!$B$69),0))</f>
        <v>51300</v>
      </c>
      <c r="O100" s="49" t="s">
        <v>101</v>
      </c>
      <c r="P100" s="49" t="s">
        <v>101</v>
      </c>
      <c r="Q100" s="49" t="s">
        <v>101</v>
      </c>
      <c r="R100" s="49" t="s">
        <v>101</v>
      </c>
      <c r="S100" s="49" t="s">
        <v>101</v>
      </c>
      <c r="T100" s="49" t="s">
        <v>101</v>
      </c>
      <c r="U100" s="49" t="s">
        <v>101</v>
      </c>
      <c r="V100" s="49" t="s">
        <v>101</v>
      </c>
      <c r="W100" s="49" t="s">
        <v>101</v>
      </c>
      <c r="X100" s="49" t="s">
        <v>101</v>
      </c>
      <c r="Y100" s="146"/>
    </row>
    <row r="101" spans="1:25" hidden="1" x14ac:dyDescent="0.2">
      <c r="A101" s="117" t="s">
        <v>42</v>
      </c>
      <c r="B101" s="117">
        <v>29</v>
      </c>
      <c r="C101" s="47" cm="1">
        <f t="array" ref="C101">IF($I$2="Открытый тариф",
INDEX(GRID!$B$4:$BI$14,MATCH(C$7,GRID!$A$4:$A$14,0),MATCH(1,($U$2=GRID!$B$1:$BI$1)*(КАЛЕНДАРЬ!$R32=GRID!$B$3:$BI$3), 0)),
ROUNDUP(INDEX(GRID!$B$4:$BI$14,MATCH(C$7,GRID!$A$4:$A$14,0),MATCH(1,($U$2=GRID!$B$1:$BI$1)*(КАЛЕНДАРЬ!$R32=GRID!$B$3:$BI$3),0))*(1-GRID!$B$69),0))</f>
        <v>29000</v>
      </c>
      <c r="D101" s="48" cm="1">
        <f t="array" ref="D101">IF($I$2="Открытый тариф",
INDEX(GRID!$B$17:$BI$27,MATCH(C$7,GRID!$A$17:$A$27,0),MATCH(1,($U$2=GRID!$B$1:$BI$1)*(КАЛЕНДАРЬ!$R32=GRID!$B$3:$BI$3), 0)),
ROUNDUP(INDEX(GRID!$B$17:$BI$27,MATCH(C$7,GRID!$A$17:$A$27,0),MATCH(1,($U$2=GRID!$B$1:$BI$1)*(КАЛЕНДАРЬ!$R32=GRID!$B$3:$BI$3), 0))*(1-GRID!$B$69),0))</f>
        <v>29000</v>
      </c>
      <c r="E101" s="47" cm="1">
        <f t="array" ref="E101">IF($I$2="Открытый тариф",
INDEX(GRID!$B$4:$BI$14,MATCH(E$7,GRID!$A$4:$A$14,0),MATCH(1,($U$2=GRID!$B$1:$BI$1)*(КАЛЕНДАРЬ!$R32=GRID!$B$3:$BI$3), 0)),
ROUNDUP(INDEX(GRID!$B$4:$BI$14,MATCH(E$7,GRID!$A$4:$A$14,0),MATCH(1,($U$2=GRID!$B$1:$BI$1)*(КАЛЕНДАРЬ!$R32=GRID!$B$3:$BI$3),0))*(1-GRID!$B$69),0))</f>
        <v>32600</v>
      </c>
      <c r="F101" s="48" cm="1">
        <f t="array" ref="F101">IF($I$2="Открытый тариф",
INDEX(GRID!$B$17:$BI$27,MATCH(E$7,GRID!$A$17:$A$27,0),MATCH(1,($U$2=GRID!$B$1:$BI$1)*(КАЛЕНДАРЬ!$R32=GRID!$B$3:$BI$3), 0)),
ROUNDUP(INDEX(GRID!$B$17:$BI$27,MATCH(E$7,GRID!$A$17:$A$27,0),MATCH(1,($U$2=GRID!$B$1:$BI$1)*(КАЛЕНДАРЬ!$R32=GRID!$B$3:$BI$3), 0))*(1-GRID!$B$69),0))</f>
        <v>32600</v>
      </c>
      <c r="G101" s="47" t="e" cm="1">
        <f t="array" ref="G101">IF($I$2="Открытый тариф",
INDEX(GRID!$B$4:$BI$14,MATCH(G$7,GRID!$A$4:$A$14,0),MATCH(1,($U$2=GRID!$B$1:$BI$1)*(КАЛЕНДАРЬ!$R32=GRID!$B$3:$BI$3), 0)),
ROUNDUP(INDEX(GRID!$B$4:$BI$14,MATCH(G$7,GRID!$A$4:$A$14,0),MATCH(1,($U$2=GRID!$B$1:$BI$1)*(КАЛЕНДАРЬ!$R32=GRID!$B$3:$BI$3),0))*(1-GRID!$B$69),0))</f>
        <v>#N/A</v>
      </c>
      <c r="H101" s="48" t="e" cm="1">
        <f t="array" ref="H101">IF($I$2="Открытый тариф",
INDEX(GRID!$B$17:$BI$27,MATCH(G$7,GRID!$A$17:$A$27,0),MATCH(1,($U$2=GRID!$B$1:$BI$1)*(КАЛЕНДАРЬ!$R32=GRID!$B$3:$BI$3), 0)),
ROUNDUP(INDEX(GRID!$B$17:$BI$27,MATCH(G$7,GRID!$A$17:$A$27,0),MATCH(1,($U$2=GRID!$B$1:$BI$1)*(КАЛЕНДАРЬ!$R32=GRID!$B$3:$BI$3), 0))*(1-GRID!$B$69),0))</f>
        <v>#N/A</v>
      </c>
      <c r="I101" s="47" t="e" cm="1">
        <f t="array" ref="I101">IF($I$2="Открытый тариф",
INDEX(GRID!$B$4:$BI$14,MATCH(I$7,GRID!$A$4:$A$14,0),MATCH(1,($U$2=GRID!$B$1:$BI$1)*(КАЛЕНДАРЬ!$R32=GRID!$B$3:$BI$3), 0)),
ROUNDUP(INDEX(GRID!$B$4:$BI$14,MATCH(I$7,GRID!$A$4:$A$14,0),MATCH(1,($U$2=GRID!$B$1:$BI$1)*(КАЛЕНДАРЬ!$R32=GRID!$B$3:$BI$3),0))*(1-GRID!$B$69),0))</f>
        <v>#N/A</v>
      </c>
      <c r="J101" s="48" t="e" cm="1">
        <f t="array" ref="J101">IF($I$2="Открытый тариф",
INDEX(GRID!$B$17:$BI$27,MATCH(I$7,GRID!$A$17:$A$27,0),MATCH(1,($U$2=GRID!$B$1:$BI$1)*(КАЛЕНДАРЬ!$R32=GRID!$B$3:$BI$3), 0)),
ROUNDUP(INDEX(GRID!$B$17:$BI$27,MATCH(I$7,GRID!$A$17:$A$27,0),MATCH(1,($U$2=GRID!$B$1:$BI$1)*(КАЛЕНДАРЬ!$R32=GRID!$B$3:$BI$3), 0))*(1-GRID!$B$69),0))</f>
        <v>#N/A</v>
      </c>
      <c r="K101" s="47" cm="1">
        <f t="array" ref="K101">IF($I$2="Открытый тариф",
INDEX(GRID!$B$4:$BI$14,MATCH(K$7,GRID!$A$4:$A$14,0),MATCH(1,($U$2=GRID!$B$1:$BI$1)*(КАЛЕНДАРЬ!$R32=GRID!$B$3:$BI$3), 0)),
ROUNDUP(INDEX(GRID!$B$4:$BI$14,MATCH(K$7,GRID!$A$4:$A$14,0),MATCH(1,($U$2=GRID!$B$1:$BI$1)*(КАЛЕНДАРЬ!$R32=GRID!$B$3:$BI$3),0))*(1-GRID!$B$69),0))</f>
        <v>45800</v>
      </c>
      <c r="L101" s="48" cm="1">
        <f t="array" ref="L101">IF($I$2="Открытый тариф",
INDEX(GRID!$B$17:$BI$27,MATCH(K$7,GRID!$A$17:$A$27,0),MATCH(1,($U$2=GRID!$B$1:$BI$1)*(КАЛЕНДАРЬ!$R32=GRID!$B$3:$BI$3), 0)),
ROUNDUP(INDEX(GRID!$B$17:$BI$27,MATCH(K$7,GRID!$A$17:$A$27,0),MATCH(1,($U$2=GRID!$B$1:$BI$1)*(КАЛЕНДАРЬ!$R32=GRID!$B$3:$BI$3), 0))*(1-GRID!$B$69),0))</f>
        <v>45800</v>
      </c>
      <c r="M101" s="47" cm="1">
        <f t="array" ref="M101">IF($I$2="Открытый тариф",
INDEX(GRID!$B$4:$BI$14,MATCH(M$7,GRID!$A$4:$A$14,0),MATCH(1,($U$2=GRID!$B$1:$BI$1)*(КАЛЕНДАРЬ!$R32=GRID!$B$3:$BI$3), 0)),
ROUNDUP(INDEX(GRID!$B$4:$BI$14,MATCH(M$7,GRID!$A$4:$A$14,0),MATCH(1,($U$2=GRID!$B$1:$BI$1)*(КАЛЕНДАРЬ!$R32=GRID!$B$3:$BI$3),0))*(1-GRID!$B$69),0))</f>
        <v>51300</v>
      </c>
      <c r="N101" s="48" cm="1">
        <f t="array" ref="N101">IF($I$2="Открытый тариф",
INDEX(GRID!$B$17:$BI$27,MATCH(M$7,GRID!$A$17:$A$27,0),MATCH(1,($U$2=GRID!$B$1:$BI$1)*(КАЛЕНДАРЬ!$R32=GRID!$B$3:$BI$3), 0)),
ROUNDUP(INDEX(GRID!$B$17:$BI$27,MATCH(M$7,GRID!$A$17:$A$27,0),MATCH(1,($U$2=GRID!$B$1:$BI$1)*(КАЛЕНДАРЬ!$R32=GRID!$B$3:$BI$3), 0))*(1-GRID!$B$69),0))</f>
        <v>51300</v>
      </c>
      <c r="O101" s="49" t="s">
        <v>101</v>
      </c>
      <c r="P101" s="49" t="s">
        <v>101</v>
      </c>
      <c r="Q101" s="49" t="s">
        <v>101</v>
      </c>
      <c r="R101" s="49" t="s">
        <v>101</v>
      </c>
      <c r="S101" s="49" t="s">
        <v>101</v>
      </c>
      <c r="T101" s="49" t="s">
        <v>101</v>
      </c>
      <c r="U101" s="49" t="s">
        <v>101</v>
      </c>
      <c r="V101" s="49" t="s">
        <v>101</v>
      </c>
      <c r="W101" s="49" t="s">
        <v>101</v>
      </c>
      <c r="X101" s="49" t="s">
        <v>101</v>
      </c>
      <c r="Y101" s="146"/>
    </row>
    <row r="102" spans="1:25" hidden="1" x14ac:dyDescent="0.2">
      <c r="A102" s="117" t="s">
        <v>43</v>
      </c>
      <c r="B102" s="117">
        <v>30</v>
      </c>
      <c r="C102" s="47" cm="1">
        <f t="array" ref="C102">IF($I$2="Открытый тариф",
INDEX(GRID!$B$4:$BI$14,MATCH(C$7,GRID!$A$4:$A$14,0),MATCH(1,($U$2=GRID!$B$1:$BI$1)*(КАЛЕНДАРЬ!$R33=GRID!$B$3:$BI$3), 0)),
ROUNDUP(INDEX(GRID!$B$4:$BI$14,MATCH(C$7,GRID!$A$4:$A$14,0),MATCH(1,($U$2=GRID!$B$1:$BI$1)*(КАЛЕНДАРЬ!$R33=GRID!$B$3:$BI$3),0))*(1-GRID!$B$69),0))</f>
        <v>29000</v>
      </c>
      <c r="D102" s="48" cm="1">
        <f t="array" ref="D102">IF($I$2="Открытый тариф",
INDEX(GRID!$B$17:$BI$27,MATCH(C$7,GRID!$A$17:$A$27,0),MATCH(1,($U$2=GRID!$B$1:$BI$1)*(КАЛЕНДАРЬ!$R33=GRID!$B$3:$BI$3), 0)),
ROUNDUP(INDEX(GRID!$B$17:$BI$27,MATCH(C$7,GRID!$A$17:$A$27,0),MATCH(1,($U$2=GRID!$B$1:$BI$1)*(КАЛЕНДАРЬ!$R33=GRID!$B$3:$BI$3), 0))*(1-GRID!$B$69),0))</f>
        <v>29000</v>
      </c>
      <c r="E102" s="47" cm="1">
        <f t="array" ref="E102">IF($I$2="Открытый тариф",
INDEX(GRID!$B$4:$BI$14,MATCH(E$7,GRID!$A$4:$A$14,0),MATCH(1,($U$2=GRID!$B$1:$BI$1)*(КАЛЕНДАРЬ!$R33=GRID!$B$3:$BI$3), 0)),
ROUNDUP(INDEX(GRID!$B$4:$BI$14,MATCH(E$7,GRID!$A$4:$A$14,0),MATCH(1,($U$2=GRID!$B$1:$BI$1)*(КАЛЕНДАРЬ!$R33=GRID!$B$3:$BI$3),0))*(1-GRID!$B$69),0))</f>
        <v>32600</v>
      </c>
      <c r="F102" s="48" cm="1">
        <f t="array" ref="F102">IF($I$2="Открытый тариф",
INDEX(GRID!$B$17:$BI$27,MATCH(E$7,GRID!$A$17:$A$27,0),MATCH(1,($U$2=GRID!$B$1:$BI$1)*(КАЛЕНДАРЬ!$R33=GRID!$B$3:$BI$3), 0)),
ROUNDUP(INDEX(GRID!$B$17:$BI$27,MATCH(E$7,GRID!$A$17:$A$27,0),MATCH(1,($U$2=GRID!$B$1:$BI$1)*(КАЛЕНДАРЬ!$R33=GRID!$B$3:$BI$3), 0))*(1-GRID!$B$69),0))</f>
        <v>32600</v>
      </c>
      <c r="G102" s="47" t="e" cm="1">
        <f t="array" ref="G102">IF($I$2="Открытый тариф",
INDEX(GRID!$B$4:$BI$14,MATCH(G$7,GRID!$A$4:$A$14,0),MATCH(1,($U$2=GRID!$B$1:$BI$1)*(КАЛЕНДАРЬ!$R33=GRID!$B$3:$BI$3), 0)),
ROUNDUP(INDEX(GRID!$B$4:$BI$14,MATCH(G$7,GRID!$A$4:$A$14,0),MATCH(1,($U$2=GRID!$B$1:$BI$1)*(КАЛЕНДАРЬ!$R33=GRID!$B$3:$BI$3),0))*(1-GRID!$B$69),0))</f>
        <v>#N/A</v>
      </c>
      <c r="H102" s="48" t="e" cm="1">
        <f t="array" ref="H102">IF($I$2="Открытый тариф",
INDEX(GRID!$B$17:$BI$27,MATCH(G$7,GRID!$A$17:$A$27,0),MATCH(1,($U$2=GRID!$B$1:$BI$1)*(КАЛЕНДАРЬ!$R33=GRID!$B$3:$BI$3), 0)),
ROUNDUP(INDEX(GRID!$B$17:$BI$27,MATCH(G$7,GRID!$A$17:$A$27,0),MATCH(1,($U$2=GRID!$B$1:$BI$1)*(КАЛЕНДАРЬ!$R33=GRID!$B$3:$BI$3), 0))*(1-GRID!$B$69),0))</f>
        <v>#N/A</v>
      </c>
      <c r="I102" s="47" t="e" cm="1">
        <f t="array" ref="I102">IF($I$2="Открытый тариф",
INDEX(GRID!$B$4:$BI$14,MATCH(I$7,GRID!$A$4:$A$14,0),MATCH(1,($U$2=GRID!$B$1:$BI$1)*(КАЛЕНДАРЬ!$R33=GRID!$B$3:$BI$3), 0)),
ROUNDUP(INDEX(GRID!$B$4:$BI$14,MATCH(I$7,GRID!$A$4:$A$14,0),MATCH(1,($U$2=GRID!$B$1:$BI$1)*(КАЛЕНДАРЬ!$R33=GRID!$B$3:$BI$3),0))*(1-GRID!$B$69),0))</f>
        <v>#N/A</v>
      </c>
      <c r="J102" s="48" t="e" cm="1">
        <f t="array" ref="J102">IF($I$2="Открытый тариф",
INDEX(GRID!$B$17:$BI$27,MATCH(I$7,GRID!$A$17:$A$27,0),MATCH(1,($U$2=GRID!$B$1:$BI$1)*(КАЛЕНДАРЬ!$R33=GRID!$B$3:$BI$3), 0)),
ROUNDUP(INDEX(GRID!$B$17:$BI$27,MATCH(I$7,GRID!$A$17:$A$27,0),MATCH(1,($U$2=GRID!$B$1:$BI$1)*(КАЛЕНДАРЬ!$R33=GRID!$B$3:$BI$3), 0))*(1-GRID!$B$69),0))</f>
        <v>#N/A</v>
      </c>
      <c r="K102" s="47" cm="1">
        <f t="array" ref="K102">IF($I$2="Открытый тариф",
INDEX(GRID!$B$4:$BI$14,MATCH(K$7,GRID!$A$4:$A$14,0),MATCH(1,($U$2=GRID!$B$1:$BI$1)*(КАЛЕНДАРЬ!$R33=GRID!$B$3:$BI$3), 0)),
ROUNDUP(INDEX(GRID!$B$4:$BI$14,MATCH(K$7,GRID!$A$4:$A$14,0),MATCH(1,($U$2=GRID!$B$1:$BI$1)*(КАЛЕНДАРЬ!$R33=GRID!$B$3:$BI$3),0))*(1-GRID!$B$69),0))</f>
        <v>45800</v>
      </c>
      <c r="L102" s="48" cm="1">
        <f t="array" ref="L102">IF($I$2="Открытый тариф",
INDEX(GRID!$B$17:$BI$27,MATCH(K$7,GRID!$A$17:$A$27,0),MATCH(1,($U$2=GRID!$B$1:$BI$1)*(КАЛЕНДАРЬ!$R33=GRID!$B$3:$BI$3), 0)),
ROUNDUP(INDEX(GRID!$B$17:$BI$27,MATCH(K$7,GRID!$A$17:$A$27,0),MATCH(1,($U$2=GRID!$B$1:$BI$1)*(КАЛЕНДАРЬ!$R33=GRID!$B$3:$BI$3), 0))*(1-GRID!$B$69),0))</f>
        <v>45800</v>
      </c>
      <c r="M102" s="47" cm="1">
        <f t="array" ref="M102">IF($I$2="Открытый тариф",
INDEX(GRID!$B$4:$BI$14,MATCH(M$7,GRID!$A$4:$A$14,0),MATCH(1,($U$2=GRID!$B$1:$BI$1)*(КАЛЕНДАРЬ!$R33=GRID!$B$3:$BI$3), 0)),
ROUNDUP(INDEX(GRID!$B$4:$BI$14,MATCH(M$7,GRID!$A$4:$A$14,0),MATCH(1,($U$2=GRID!$B$1:$BI$1)*(КАЛЕНДАРЬ!$R33=GRID!$B$3:$BI$3),0))*(1-GRID!$B$69),0))</f>
        <v>51300</v>
      </c>
      <c r="N102" s="48" cm="1">
        <f t="array" ref="N102">IF($I$2="Открытый тариф",
INDEX(GRID!$B$17:$BI$27,MATCH(M$7,GRID!$A$17:$A$27,0),MATCH(1,($U$2=GRID!$B$1:$BI$1)*(КАЛЕНДАРЬ!$R33=GRID!$B$3:$BI$3), 0)),
ROUNDUP(INDEX(GRID!$B$17:$BI$27,MATCH(M$7,GRID!$A$17:$A$27,0),MATCH(1,($U$2=GRID!$B$1:$BI$1)*(КАЛЕНДАРЬ!$R33=GRID!$B$3:$BI$3), 0))*(1-GRID!$B$69),0))</f>
        <v>51300</v>
      </c>
      <c r="O102" s="49" t="s">
        <v>101</v>
      </c>
      <c r="P102" s="49" t="s">
        <v>101</v>
      </c>
      <c r="Q102" s="49" t="s">
        <v>101</v>
      </c>
      <c r="R102" s="49" t="s">
        <v>101</v>
      </c>
      <c r="S102" s="49" t="s">
        <v>101</v>
      </c>
      <c r="T102" s="49" t="s">
        <v>101</v>
      </c>
      <c r="U102" s="49" t="s">
        <v>101</v>
      </c>
      <c r="V102" s="49" t="s">
        <v>101</v>
      </c>
      <c r="W102" s="49" t="s">
        <v>101</v>
      </c>
      <c r="X102" s="49" t="s">
        <v>101</v>
      </c>
      <c r="Y102" s="146"/>
    </row>
    <row r="103" spans="1:25" ht="13.5" hidden="1" customHeight="1" x14ac:dyDescent="0.2">
      <c r="A103" s="118"/>
      <c r="B103" s="119"/>
      <c r="C103" s="146"/>
      <c r="D103" s="146"/>
      <c r="E103" s="146"/>
      <c r="F103" s="146"/>
      <c r="G103" s="41"/>
      <c r="H103" s="146"/>
      <c r="I103" s="146"/>
      <c r="J103" s="146"/>
      <c r="K103" s="41"/>
      <c r="L103" s="146"/>
      <c r="M103" s="146"/>
      <c r="N103" s="146"/>
      <c r="O103" s="146"/>
      <c r="P103" s="41"/>
      <c r="Q103" s="146"/>
      <c r="R103" s="146"/>
      <c r="S103" s="146"/>
      <c r="T103" s="146"/>
      <c r="U103" s="146"/>
      <c r="V103" s="146"/>
      <c r="W103" s="146"/>
      <c r="X103" s="146"/>
      <c r="Y103" s="146"/>
    </row>
    <row r="104" spans="1:25" hidden="1" x14ac:dyDescent="0.2">
      <c r="A104" s="210" t="s">
        <v>103</v>
      </c>
      <c r="B104" s="210"/>
      <c r="C104" s="210"/>
      <c r="D104" s="210"/>
      <c r="E104" s="210"/>
      <c r="F104" s="210"/>
      <c r="G104" s="210"/>
      <c r="H104" s="210"/>
      <c r="I104" s="210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146"/>
    </row>
    <row r="105" spans="1:25" hidden="1" x14ac:dyDescent="0.2">
      <c r="A105" s="211" t="s">
        <v>59</v>
      </c>
      <c r="B105" s="212"/>
      <c r="C105" s="212"/>
      <c r="D105" s="212"/>
      <c r="E105" s="212"/>
      <c r="F105" s="212"/>
      <c r="G105" s="212"/>
      <c r="H105" s="212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  <c r="Y105" s="146"/>
    </row>
    <row r="106" spans="1:25" ht="58.5" hidden="1" customHeight="1" x14ac:dyDescent="0.2">
      <c r="A106" s="213" t="s">
        <v>39</v>
      </c>
      <c r="B106" s="214"/>
      <c r="C106" s="217" t="s">
        <v>85</v>
      </c>
      <c r="D106" s="218"/>
      <c r="E106" s="219" t="s">
        <v>86</v>
      </c>
      <c r="F106" s="220"/>
      <c r="G106" s="221" t="s">
        <v>186</v>
      </c>
      <c r="H106" s="222"/>
      <c r="I106" s="223" t="s">
        <v>187</v>
      </c>
      <c r="J106" s="224"/>
      <c r="K106" s="225" t="s">
        <v>88</v>
      </c>
      <c r="L106" s="225"/>
      <c r="M106" s="226" t="s">
        <v>89</v>
      </c>
      <c r="N106" s="227"/>
      <c r="O106" s="228" t="s">
        <v>94</v>
      </c>
      <c r="P106" s="229"/>
      <c r="Q106" s="230" t="s">
        <v>188</v>
      </c>
      <c r="R106" s="230"/>
      <c r="S106" s="231" t="s">
        <v>189</v>
      </c>
      <c r="T106" s="231"/>
      <c r="U106" s="232" t="s">
        <v>91</v>
      </c>
      <c r="V106" s="233"/>
      <c r="W106" s="234" t="s">
        <v>96</v>
      </c>
      <c r="X106" s="235"/>
      <c r="Y106" s="146"/>
    </row>
    <row r="107" spans="1:25" hidden="1" x14ac:dyDescent="0.2">
      <c r="A107" s="215"/>
      <c r="B107" s="216"/>
      <c r="C107" s="45" t="s">
        <v>40</v>
      </c>
      <c r="D107" s="45" t="s">
        <v>41</v>
      </c>
      <c r="E107" s="45" t="s">
        <v>40</v>
      </c>
      <c r="F107" s="45" t="s">
        <v>41</v>
      </c>
      <c r="G107" s="45" t="s">
        <v>40</v>
      </c>
      <c r="H107" s="45" t="s">
        <v>41</v>
      </c>
      <c r="I107" s="45" t="s">
        <v>40</v>
      </c>
      <c r="J107" s="45" t="s">
        <v>41</v>
      </c>
      <c r="K107" s="45" t="s">
        <v>40</v>
      </c>
      <c r="L107" s="45" t="s">
        <v>41</v>
      </c>
      <c r="M107" s="45" t="s">
        <v>40</v>
      </c>
      <c r="N107" s="45" t="s">
        <v>41</v>
      </c>
      <c r="O107" s="45" t="s">
        <v>40</v>
      </c>
      <c r="P107" s="45" t="s">
        <v>41</v>
      </c>
      <c r="Q107" s="45" t="s">
        <v>40</v>
      </c>
      <c r="R107" s="45" t="s">
        <v>41</v>
      </c>
      <c r="S107" s="45" t="s">
        <v>40</v>
      </c>
      <c r="T107" s="45" t="s">
        <v>41</v>
      </c>
      <c r="U107" s="45" t="s">
        <v>40</v>
      </c>
      <c r="V107" s="45" t="s">
        <v>41</v>
      </c>
      <c r="W107" s="45" t="s">
        <v>40</v>
      </c>
      <c r="X107" s="45" t="s">
        <v>41</v>
      </c>
      <c r="Y107" s="146"/>
    </row>
    <row r="108" spans="1:25" hidden="1" x14ac:dyDescent="0.2">
      <c r="A108" s="117" t="s">
        <v>42</v>
      </c>
      <c r="B108" s="117">
        <v>1</v>
      </c>
      <c r="C108" s="47" cm="1">
        <f t="array" ref="C108">IF($I$2="Открытый тариф",
INDEX(GRID!$B$4:$BI$14,MATCH(C$7,GRID!$A$4:$A$14,0),MATCH(1,($U$2=GRID!$B$1:$BI$1)*(КАЛЕНДАРЬ!$U4=GRID!$B$3:$BI$3), 0)),
ROUNDUP(INDEX(GRID!$B$4:$BI$14,MATCH(C$7,GRID!$A$4:$A$14,0),MATCH(1,($U$2=GRID!$B$1:$BI$1)*(КАЛЕНДАРЬ!$U4=GRID!$B$3:$BI$3),0))*(1-GRID!$B$69),0))</f>
        <v>29000</v>
      </c>
      <c r="D108" s="48" cm="1">
        <f t="array" ref="D108">IF($I$2="Открытый тариф",
INDEX(GRID!$B$17:$BI$27,MATCH(C$7,GRID!$A$17:$A$27,0),MATCH(1,($U$2=GRID!$B$1:$BI$1)*(КАЛЕНДАРЬ!$U4=GRID!$B$3:$BI$3), 0)),
ROUNDUP(INDEX(GRID!$B$17:$BI$27,MATCH(C$7,GRID!$A$17:$A$27,0),MATCH(1,($U$2=GRID!$B$1:$BI$1)*(КАЛЕНДАРЬ!$U4=GRID!$B$3:$BI$3), 0))*(1-GRID!$B$69),0))</f>
        <v>29000</v>
      </c>
      <c r="E108" s="47" cm="1">
        <f t="array" ref="E108">IF($I$2="Открытый тариф",
INDEX(GRID!$B$4:$BI$14,MATCH(E$7,GRID!$A$4:$A$14,0),MATCH(1,($U$2=GRID!$B$1:$BI$1)*(КАЛЕНДАРЬ!$U4=GRID!$B$3:$BI$3), 0)),
ROUNDUP(INDEX(GRID!$B$4:$BI$14,MATCH(E$7,GRID!$A$4:$A$14,0),MATCH(1,($U$2=GRID!$B$1:$BI$1)*(КАЛЕНДАРЬ!$U4=GRID!$B$3:$BI$3),0))*(1-GRID!$B$69),0))</f>
        <v>32600</v>
      </c>
      <c r="F108" s="48" cm="1">
        <f t="array" ref="F108">IF($I$2="Открытый тариф",
INDEX(GRID!$B$17:$BI$27,MATCH(E$7,GRID!$A$17:$A$27,0),MATCH(1,($U$2=GRID!$B$1:$BI$1)*(КАЛЕНДАРЬ!$U4=GRID!$B$3:$BI$3), 0)),
ROUNDUP(INDEX(GRID!$B$17:$BI$27,MATCH(E$7,GRID!$A$17:$A$27,0),MATCH(1,($U$2=GRID!$B$1:$BI$1)*(КАЛЕНДАРЬ!$U4=GRID!$B$3:$BI$3), 0))*(1-GRID!$B$69),0))</f>
        <v>32600</v>
      </c>
      <c r="G108" s="47" t="e" cm="1">
        <f t="array" ref="G108">IF($I$2="Открытый тариф",
INDEX(GRID!$B$4:$BI$14,MATCH(G$7,GRID!$A$4:$A$14,0),MATCH(1,($U$2=GRID!$B$1:$BI$1)*(КАЛЕНДАРЬ!$U4=GRID!$B$3:$BI$3), 0)),
ROUNDUP(INDEX(GRID!$B$4:$BI$14,MATCH(G$7,GRID!$A$4:$A$14,0),MATCH(1,($U$2=GRID!$B$1:$BI$1)*(КАЛЕНДАРЬ!$U4=GRID!$B$3:$BI$3),0))*(1-GRID!$B$69),0))</f>
        <v>#N/A</v>
      </c>
      <c r="H108" s="48" t="e" cm="1">
        <f t="array" ref="H108">IF($I$2="Открытый тариф",
INDEX(GRID!$B$17:$BI$27,MATCH(G$7,GRID!$A$17:$A$27,0),MATCH(1,($U$2=GRID!$B$1:$BI$1)*(КАЛЕНДАРЬ!$U4=GRID!$B$3:$BI$3), 0)),
ROUNDUP(INDEX(GRID!$B$17:$BI$27,MATCH(G$7,GRID!$A$17:$A$27,0),MATCH(1,($U$2=GRID!$B$1:$BI$1)*(КАЛЕНДАРЬ!$U4=GRID!$B$3:$BI$3), 0))*(1-GRID!$B$69),0))</f>
        <v>#N/A</v>
      </c>
      <c r="I108" s="47" t="e" cm="1">
        <f t="array" ref="I108">IF($I$2="Открытый тариф",
INDEX(GRID!$B$4:$BI$14,MATCH(I$7,GRID!$A$4:$A$14,0),MATCH(1,($U$2=GRID!$B$1:$BI$1)*(КАЛЕНДАРЬ!$U4=GRID!$B$3:$BI$3), 0)),
ROUNDUP(INDEX(GRID!$B$4:$BI$14,MATCH(I$7,GRID!$A$4:$A$14,0),MATCH(1,($U$2=GRID!$B$1:$BI$1)*(КАЛЕНДАРЬ!$U4=GRID!$B$3:$BI$3),0))*(1-GRID!$B$69),0))</f>
        <v>#N/A</v>
      </c>
      <c r="J108" s="48" t="e" cm="1">
        <f t="array" ref="J108">IF($I$2="Открытый тариф",
INDEX(GRID!$B$17:$BI$27,MATCH(I$7,GRID!$A$17:$A$27,0),MATCH(1,($U$2=GRID!$B$1:$BI$1)*(КАЛЕНДАРЬ!$U4=GRID!$B$3:$BI$3), 0)),
ROUNDUP(INDEX(GRID!$B$17:$BI$27,MATCH(I$7,GRID!$A$17:$A$27,0),MATCH(1,($U$2=GRID!$B$1:$BI$1)*(КАЛЕНДАРЬ!$U4=GRID!$B$3:$BI$3), 0))*(1-GRID!$B$69),0))</f>
        <v>#N/A</v>
      </c>
      <c r="K108" s="47" cm="1">
        <f t="array" ref="K108">IF($I$2="Открытый тариф",
INDEX(GRID!$B$4:$BI$14,MATCH(K$7,GRID!$A$4:$A$14,0),MATCH(1,($U$2=GRID!$B$1:$BI$1)*(КАЛЕНДАРЬ!$U4=GRID!$B$3:$BI$3), 0)),
ROUNDUP(INDEX(GRID!$B$4:$BI$14,MATCH(K$7,GRID!$A$4:$A$14,0),MATCH(1,($U$2=GRID!$B$1:$BI$1)*(КАЛЕНДАРЬ!$U4=GRID!$B$3:$BI$3),0))*(1-GRID!$B$69),0))</f>
        <v>45800</v>
      </c>
      <c r="L108" s="48" cm="1">
        <f t="array" ref="L108">IF($I$2="Открытый тариф",
INDEX(GRID!$B$17:$BI$27,MATCH(K$7,GRID!$A$17:$A$27,0),MATCH(1,($U$2=GRID!$B$1:$BI$1)*(КАЛЕНДАРЬ!$U4=GRID!$B$3:$BI$3), 0)),
ROUNDUP(INDEX(GRID!$B$17:$BI$27,MATCH(K$7,GRID!$A$17:$A$27,0),MATCH(1,($U$2=GRID!$B$1:$BI$1)*(КАЛЕНДАРЬ!$U4=GRID!$B$3:$BI$3), 0))*(1-GRID!$B$69),0))</f>
        <v>45800</v>
      </c>
      <c r="M108" s="47" cm="1">
        <f t="array" ref="M108">IF($I$2="Открытый тариф",
INDEX(GRID!$B$4:$BI$14,MATCH(M$7,GRID!$A$4:$A$14,0),MATCH(1,($U$2=GRID!$B$1:$BI$1)*(КАЛЕНДАРЬ!$U4=GRID!$B$3:$BI$3), 0)),
ROUNDUP(INDEX(GRID!$B$4:$BI$14,MATCH(M$7,GRID!$A$4:$A$14,0),MATCH(1,($U$2=GRID!$B$1:$BI$1)*(КАЛЕНДАРЬ!$U4=GRID!$B$3:$BI$3),0))*(1-GRID!$B$69),0))</f>
        <v>51300</v>
      </c>
      <c r="N108" s="48" cm="1">
        <f t="array" ref="N108">IF($I$2="Открытый тариф",
INDEX(GRID!$B$17:$BI$27,MATCH(M$7,GRID!$A$17:$A$27,0),MATCH(1,($U$2=GRID!$B$1:$BI$1)*(КАЛЕНДАРЬ!$U4=GRID!$B$3:$BI$3), 0)),
ROUNDUP(INDEX(GRID!$B$17:$BI$27,MATCH(M$7,GRID!$A$17:$A$27,0),MATCH(1,($U$2=GRID!$B$1:$BI$1)*(КАЛЕНДАРЬ!$U4=GRID!$B$3:$BI$3), 0))*(1-GRID!$B$69),0))</f>
        <v>51300</v>
      </c>
      <c r="O108" s="49" t="s">
        <v>101</v>
      </c>
      <c r="P108" s="49" t="s">
        <v>101</v>
      </c>
      <c r="Q108" s="49" t="s">
        <v>101</v>
      </c>
      <c r="R108" s="49" t="s">
        <v>101</v>
      </c>
      <c r="S108" s="49" t="s">
        <v>101</v>
      </c>
      <c r="T108" s="49" t="s">
        <v>101</v>
      </c>
      <c r="U108" s="49" t="s">
        <v>101</v>
      </c>
      <c r="V108" s="49" t="s">
        <v>101</v>
      </c>
      <c r="W108" s="49" t="s">
        <v>101</v>
      </c>
      <c r="X108" s="49" t="s">
        <v>101</v>
      </c>
      <c r="Y108" s="146"/>
    </row>
    <row r="109" spans="1:25" hidden="1" x14ac:dyDescent="0.2">
      <c r="A109" s="117" t="s">
        <v>43</v>
      </c>
      <c r="B109" s="117">
        <v>2</v>
      </c>
      <c r="C109" s="47" cm="1">
        <f t="array" ref="C109">IF($I$2="Открытый тариф",
INDEX(GRID!$B$4:$BI$14,MATCH(C$7,GRID!$A$4:$A$14,0),MATCH(1,($U$2=GRID!$B$1:$BI$1)*(КАЛЕНДАРЬ!$U5=GRID!$B$3:$BI$3), 0)),
ROUNDUP(INDEX(GRID!$B$4:$BI$14,MATCH(C$7,GRID!$A$4:$A$14,0),MATCH(1,($U$2=GRID!$B$1:$BI$1)*(КАЛЕНДАРЬ!$U5=GRID!$B$3:$BI$3),0))*(1-GRID!$B$69),0))</f>
        <v>29000</v>
      </c>
      <c r="D109" s="48" cm="1">
        <f t="array" ref="D109">IF($I$2="Открытый тариф",
INDEX(GRID!$B$17:$BI$27,MATCH(C$7,GRID!$A$17:$A$27,0),MATCH(1,($U$2=GRID!$B$1:$BI$1)*(КАЛЕНДАРЬ!$U5=GRID!$B$3:$BI$3), 0)),
ROUNDUP(INDEX(GRID!$B$17:$BI$27,MATCH(C$7,GRID!$A$17:$A$27,0),MATCH(1,($U$2=GRID!$B$1:$BI$1)*(КАЛЕНДАРЬ!$U5=GRID!$B$3:$BI$3), 0))*(1-GRID!$B$69),0))</f>
        <v>29000</v>
      </c>
      <c r="E109" s="47" cm="1">
        <f t="array" ref="E109">IF($I$2="Открытый тариф",
INDEX(GRID!$B$4:$BI$14,MATCH(E$7,GRID!$A$4:$A$14,0),MATCH(1,($U$2=GRID!$B$1:$BI$1)*(КАЛЕНДАРЬ!$U5=GRID!$B$3:$BI$3), 0)),
ROUNDUP(INDEX(GRID!$B$4:$BI$14,MATCH(E$7,GRID!$A$4:$A$14,0),MATCH(1,($U$2=GRID!$B$1:$BI$1)*(КАЛЕНДАРЬ!$U5=GRID!$B$3:$BI$3),0))*(1-GRID!$B$69),0))</f>
        <v>32600</v>
      </c>
      <c r="F109" s="48" cm="1">
        <f t="array" ref="F109">IF($I$2="Открытый тариф",
INDEX(GRID!$B$17:$BI$27,MATCH(E$7,GRID!$A$17:$A$27,0),MATCH(1,($U$2=GRID!$B$1:$BI$1)*(КАЛЕНДАРЬ!$U5=GRID!$B$3:$BI$3), 0)),
ROUNDUP(INDEX(GRID!$B$17:$BI$27,MATCH(E$7,GRID!$A$17:$A$27,0),MATCH(1,($U$2=GRID!$B$1:$BI$1)*(КАЛЕНДАРЬ!$U5=GRID!$B$3:$BI$3), 0))*(1-GRID!$B$69),0))</f>
        <v>32600</v>
      </c>
      <c r="G109" s="47" t="e" cm="1">
        <f t="array" ref="G109">IF($I$2="Открытый тариф",
INDEX(GRID!$B$4:$BI$14,MATCH(G$7,GRID!$A$4:$A$14,0),MATCH(1,($U$2=GRID!$B$1:$BI$1)*(КАЛЕНДАРЬ!$U5=GRID!$B$3:$BI$3), 0)),
ROUNDUP(INDEX(GRID!$B$4:$BI$14,MATCH(G$7,GRID!$A$4:$A$14,0),MATCH(1,($U$2=GRID!$B$1:$BI$1)*(КАЛЕНДАРЬ!$U5=GRID!$B$3:$BI$3),0))*(1-GRID!$B$69),0))</f>
        <v>#N/A</v>
      </c>
      <c r="H109" s="48" t="e" cm="1">
        <f t="array" ref="H109">IF($I$2="Открытый тариф",
INDEX(GRID!$B$17:$BI$27,MATCH(G$7,GRID!$A$17:$A$27,0),MATCH(1,($U$2=GRID!$B$1:$BI$1)*(КАЛЕНДАРЬ!$U5=GRID!$B$3:$BI$3), 0)),
ROUNDUP(INDEX(GRID!$B$17:$BI$27,MATCH(G$7,GRID!$A$17:$A$27,0),MATCH(1,($U$2=GRID!$B$1:$BI$1)*(КАЛЕНДАРЬ!$U5=GRID!$B$3:$BI$3), 0))*(1-GRID!$B$69),0))</f>
        <v>#N/A</v>
      </c>
      <c r="I109" s="47" t="e" cm="1">
        <f t="array" ref="I109">IF($I$2="Открытый тариф",
INDEX(GRID!$B$4:$BI$14,MATCH(I$7,GRID!$A$4:$A$14,0),MATCH(1,($U$2=GRID!$B$1:$BI$1)*(КАЛЕНДАРЬ!$U5=GRID!$B$3:$BI$3), 0)),
ROUNDUP(INDEX(GRID!$B$4:$BI$14,MATCH(I$7,GRID!$A$4:$A$14,0),MATCH(1,($U$2=GRID!$B$1:$BI$1)*(КАЛЕНДАРЬ!$U5=GRID!$B$3:$BI$3),0))*(1-GRID!$B$69),0))</f>
        <v>#N/A</v>
      </c>
      <c r="J109" s="48" t="e" cm="1">
        <f t="array" ref="J109">IF($I$2="Открытый тариф",
INDEX(GRID!$B$17:$BI$27,MATCH(I$7,GRID!$A$17:$A$27,0),MATCH(1,($U$2=GRID!$B$1:$BI$1)*(КАЛЕНДАРЬ!$U5=GRID!$B$3:$BI$3), 0)),
ROUNDUP(INDEX(GRID!$B$17:$BI$27,MATCH(I$7,GRID!$A$17:$A$27,0),MATCH(1,($U$2=GRID!$B$1:$BI$1)*(КАЛЕНДАРЬ!$U5=GRID!$B$3:$BI$3), 0))*(1-GRID!$B$69),0))</f>
        <v>#N/A</v>
      </c>
      <c r="K109" s="47" cm="1">
        <f t="array" ref="K109">IF($I$2="Открытый тариф",
INDEX(GRID!$B$4:$BI$14,MATCH(K$7,GRID!$A$4:$A$14,0),MATCH(1,($U$2=GRID!$B$1:$BI$1)*(КАЛЕНДАРЬ!$U5=GRID!$B$3:$BI$3), 0)),
ROUNDUP(INDEX(GRID!$B$4:$BI$14,MATCH(K$7,GRID!$A$4:$A$14,0),MATCH(1,($U$2=GRID!$B$1:$BI$1)*(КАЛЕНДАРЬ!$U5=GRID!$B$3:$BI$3),0))*(1-GRID!$B$69),0))</f>
        <v>45800</v>
      </c>
      <c r="L109" s="48" cm="1">
        <f t="array" ref="L109">IF($I$2="Открытый тариф",
INDEX(GRID!$B$17:$BI$27,MATCH(K$7,GRID!$A$17:$A$27,0),MATCH(1,($U$2=GRID!$B$1:$BI$1)*(КАЛЕНДАРЬ!$U5=GRID!$B$3:$BI$3), 0)),
ROUNDUP(INDEX(GRID!$B$17:$BI$27,MATCH(K$7,GRID!$A$17:$A$27,0),MATCH(1,($U$2=GRID!$B$1:$BI$1)*(КАЛЕНДАРЬ!$U5=GRID!$B$3:$BI$3), 0))*(1-GRID!$B$69),0))</f>
        <v>45800</v>
      </c>
      <c r="M109" s="47" cm="1">
        <f t="array" ref="M109">IF($I$2="Открытый тариф",
INDEX(GRID!$B$4:$BI$14,MATCH(M$7,GRID!$A$4:$A$14,0),MATCH(1,($U$2=GRID!$B$1:$BI$1)*(КАЛЕНДАРЬ!$U5=GRID!$B$3:$BI$3), 0)),
ROUNDUP(INDEX(GRID!$B$4:$BI$14,MATCH(M$7,GRID!$A$4:$A$14,0),MATCH(1,($U$2=GRID!$B$1:$BI$1)*(КАЛЕНДАРЬ!$U5=GRID!$B$3:$BI$3),0))*(1-GRID!$B$69),0))</f>
        <v>51300</v>
      </c>
      <c r="N109" s="48" cm="1">
        <f t="array" ref="N109">IF($I$2="Открытый тариф",
INDEX(GRID!$B$17:$BI$27,MATCH(M$7,GRID!$A$17:$A$27,0),MATCH(1,($U$2=GRID!$B$1:$BI$1)*(КАЛЕНДАРЬ!$U5=GRID!$B$3:$BI$3), 0)),
ROUNDUP(INDEX(GRID!$B$17:$BI$27,MATCH(M$7,GRID!$A$17:$A$27,0),MATCH(1,($U$2=GRID!$B$1:$BI$1)*(КАЛЕНДАРЬ!$U5=GRID!$B$3:$BI$3), 0))*(1-GRID!$B$69),0))</f>
        <v>51300</v>
      </c>
      <c r="O109" s="49" t="s">
        <v>101</v>
      </c>
      <c r="P109" s="49" t="s">
        <v>101</v>
      </c>
      <c r="Q109" s="49" t="s">
        <v>101</v>
      </c>
      <c r="R109" s="49" t="s">
        <v>101</v>
      </c>
      <c r="S109" s="49" t="s">
        <v>101</v>
      </c>
      <c r="T109" s="49" t="s">
        <v>101</v>
      </c>
      <c r="U109" s="49" t="s">
        <v>101</v>
      </c>
      <c r="V109" s="49" t="s">
        <v>101</v>
      </c>
      <c r="W109" s="49" t="s">
        <v>101</v>
      </c>
      <c r="X109" s="49" t="s">
        <v>101</v>
      </c>
      <c r="Y109" s="146"/>
    </row>
    <row r="110" spans="1:25" hidden="1" x14ac:dyDescent="0.2">
      <c r="A110" s="117" t="s">
        <v>44</v>
      </c>
      <c r="B110" s="117">
        <v>3</v>
      </c>
      <c r="C110" s="47" cm="1">
        <f t="array" ref="C110">IF($I$2="Открытый тариф",
INDEX(GRID!$B$4:$BI$14,MATCH(C$7,GRID!$A$4:$A$14,0),MATCH(1,($U$2=GRID!$B$1:$BI$1)*(КАЛЕНДАРЬ!$U6=GRID!$B$3:$BI$3), 0)),
ROUNDUP(INDEX(GRID!$B$4:$BI$14,MATCH(C$7,GRID!$A$4:$A$14,0),MATCH(1,($U$2=GRID!$B$1:$BI$1)*(КАЛЕНДАРЬ!$U6=GRID!$B$3:$BI$3),0))*(1-GRID!$B$69),0))</f>
        <v>29000</v>
      </c>
      <c r="D110" s="48" cm="1">
        <f t="array" ref="D110">IF($I$2="Открытый тариф",
INDEX(GRID!$B$17:$BI$27,MATCH(C$7,GRID!$A$17:$A$27,0),MATCH(1,($U$2=GRID!$B$1:$BI$1)*(КАЛЕНДАРЬ!$U6=GRID!$B$3:$BI$3), 0)),
ROUNDUP(INDEX(GRID!$B$17:$BI$27,MATCH(C$7,GRID!$A$17:$A$27,0),MATCH(1,($U$2=GRID!$B$1:$BI$1)*(КАЛЕНДАРЬ!$U6=GRID!$B$3:$BI$3), 0))*(1-GRID!$B$69),0))</f>
        <v>29000</v>
      </c>
      <c r="E110" s="47" cm="1">
        <f t="array" ref="E110">IF($I$2="Открытый тариф",
INDEX(GRID!$B$4:$BI$14,MATCH(E$7,GRID!$A$4:$A$14,0),MATCH(1,($U$2=GRID!$B$1:$BI$1)*(КАЛЕНДАРЬ!$U6=GRID!$B$3:$BI$3), 0)),
ROUNDUP(INDEX(GRID!$B$4:$BI$14,MATCH(E$7,GRID!$A$4:$A$14,0),MATCH(1,($U$2=GRID!$B$1:$BI$1)*(КАЛЕНДАРЬ!$U6=GRID!$B$3:$BI$3),0))*(1-GRID!$B$69),0))</f>
        <v>32600</v>
      </c>
      <c r="F110" s="48" cm="1">
        <f t="array" ref="F110">IF($I$2="Открытый тариф",
INDEX(GRID!$B$17:$BI$27,MATCH(E$7,GRID!$A$17:$A$27,0),MATCH(1,($U$2=GRID!$B$1:$BI$1)*(КАЛЕНДАРЬ!$U6=GRID!$B$3:$BI$3), 0)),
ROUNDUP(INDEX(GRID!$B$17:$BI$27,MATCH(E$7,GRID!$A$17:$A$27,0),MATCH(1,($U$2=GRID!$B$1:$BI$1)*(КАЛЕНДАРЬ!$U6=GRID!$B$3:$BI$3), 0))*(1-GRID!$B$69),0))</f>
        <v>32600</v>
      </c>
      <c r="G110" s="47" t="e" cm="1">
        <f t="array" ref="G110">IF($I$2="Открытый тариф",
INDEX(GRID!$B$4:$BI$14,MATCH(G$7,GRID!$A$4:$A$14,0),MATCH(1,($U$2=GRID!$B$1:$BI$1)*(КАЛЕНДАРЬ!$U6=GRID!$B$3:$BI$3), 0)),
ROUNDUP(INDEX(GRID!$B$4:$BI$14,MATCH(G$7,GRID!$A$4:$A$14,0),MATCH(1,($U$2=GRID!$B$1:$BI$1)*(КАЛЕНДАРЬ!$U6=GRID!$B$3:$BI$3),0))*(1-GRID!$B$69),0))</f>
        <v>#N/A</v>
      </c>
      <c r="H110" s="48" t="e" cm="1">
        <f t="array" ref="H110">IF($I$2="Открытый тариф",
INDEX(GRID!$B$17:$BI$27,MATCH(G$7,GRID!$A$17:$A$27,0),MATCH(1,($U$2=GRID!$B$1:$BI$1)*(КАЛЕНДАРЬ!$U6=GRID!$B$3:$BI$3), 0)),
ROUNDUP(INDEX(GRID!$B$17:$BI$27,MATCH(G$7,GRID!$A$17:$A$27,0),MATCH(1,($U$2=GRID!$B$1:$BI$1)*(КАЛЕНДАРЬ!$U6=GRID!$B$3:$BI$3), 0))*(1-GRID!$B$69),0))</f>
        <v>#N/A</v>
      </c>
      <c r="I110" s="47" t="e" cm="1">
        <f t="array" ref="I110">IF($I$2="Открытый тариф",
INDEX(GRID!$B$4:$BI$14,MATCH(I$7,GRID!$A$4:$A$14,0),MATCH(1,($U$2=GRID!$B$1:$BI$1)*(КАЛЕНДАРЬ!$U6=GRID!$B$3:$BI$3), 0)),
ROUNDUP(INDEX(GRID!$B$4:$BI$14,MATCH(I$7,GRID!$A$4:$A$14,0),MATCH(1,($U$2=GRID!$B$1:$BI$1)*(КАЛЕНДАРЬ!$U6=GRID!$B$3:$BI$3),0))*(1-GRID!$B$69),0))</f>
        <v>#N/A</v>
      </c>
      <c r="J110" s="48" t="e" cm="1">
        <f t="array" ref="J110">IF($I$2="Открытый тариф",
INDEX(GRID!$B$17:$BI$27,MATCH(I$7,GRID!$A$17:$A$27,0),MATCH(1,($U$2=GRID!$B$1:$BI$1)*(КАЛЕНДАРЬ!$U6=GRID!$B$3:$BI$3), 0)),
ROUNDUP(INDEX(GRID!$B$17:$BI$27,MATCH(I$7,GRID!$A$17:$A$27,0),MATCH(1,($U$2=GRID!$B$1:$BI$1)*(КАЛЕНДАРЬ!$U6=GRID!$B$3:$BI$3), 0))*(1-GRID!$B$69),0))</f>
        <v>#N/A</v>
      </c>
      <c r="K110" s="47" cm="1">
        <f t="array" ref="K110">IF($I$2="Открытый тариф",
INDEX(GRID!$B$4:$BI$14,MATCH(K$7,GRID!$A$4:$A$14,0),MATCH(1,($U$2=GRID!$B$1:$BI$1)*(КАЛЕНДАРЬ!$U6=GRID!$B$3:$BI$3), 0)),
ROUNDUP(INDEX(GRID!$B$4:$BI$14,MATCH(K$7,GRID!$A$4:$A$14,0),MATCH(1,($U$2=GRID!$B$1:$BI$1)*(КАЛЕНДАРЬ!$U6=GRID!$B$3:$BI$3),0))*(1-GRID!$B$69),0))</f>
        <v>45800</v>
      </c>
      <c r="L110" s="48" cm="1">
        <f t="array" ref="L110">IF($I$2="Открытый тариф",
INDEX(GRID!$B$17:$BI$27,MATCH(K$7,GRID!$A$17:$A$27,0),MATCH(1,($U$2=GRID!$B$1:$BI$1)*(КАЛЕНДАРЬ!$U6=GRID!$B$3:$BI$3), 0)),
ROUNDUP(INDEX(GRID!$B$17:$BI$27,MATCH(K$7,GRID!$A$17:$A$27,0),MATCH(1,($U$2=GRID!$B$1:$BI$1)*(КАЛЕНДАРЬ!$U6=GRID!$B$3:$BI$3), 0))*(1-GRID!$B$69),0))</f>
        <v>45800</v>
      </c>
      <c r="M110" s="47" cm="1">
        <f t="array" ref="M110">IF($I$2="Открытый тариф",
INDEX(GRID!$B$4:$BI$14,MATCH(M$7,GRID!$A$4:$A$14,0),MATCH(1,($U$2=GRID!$B$1:$BI$1)*(КАЛЕНДАРЬ!$U6=GRID!$B$3:$BI$3), 0)),
ROUNDUP(INDEX(GRID!$B$4:$BI$14,MATCH(M$7,GRID!$A$4:$A$14,0),MATCH(1,($U$2=GRID!$B$1:$BI$1)*(КАЛЕНДАРЬ!$U6=GRID!$B$3:$BI$3),0))*(1-GRID!$B$69),0))</f>
        <v>51300</v>
      </c>
      <c r="N110" s="48" cm="1">
        <f t="array" ref="N110">IF($I$2="Открытый тариф",
INDEX(GRID!$B$17:$BI$27,MATCH(M$7,GRID!$A$17:$A$27,0),MATCH(1,($U$2=GRID!$B$1:$BI$1)*(КАЛЕНДАРЬ!$U6=GRID!$B$3:$BI$3), 0)),
ROUNDUP(INDEX(GRID!$B$17:$BI$27,MATCH(M$7,GRID!$A$17:$A$27,0),MATCH(1,($U$2=GRID!$B$1:$BI$1)*(КАЛЕНДАРЬ!$U6=GRID!$B$3:$BI$3), 0))*(1-GRID!$B$69),0))</f>
        <v>51300</v>
      </c>
      <c r="O110" s="49" t="s">
        <v>101</v>
      </c>
      <c r="P110" s="49" t="s">
        <v>101</v>
      </c>
      <c r="Q110" s="49" t="s">
        <v>101</v>
      </c>
      <c r="R110" s="49" t="s">
        <v>101</v>
      </c>
      <c r="S110" s="49" t="s">
        <v>101</v>
      </c>
      <c r="T110" s="49" t="s">
        <v>101</v>
      </c>
      <c r="U110" s="49" t="s">
        <v>101</v>
      </c>
      <c r="V110" s="49" t="s">
        <v>101</v>
      </c>
      <c r="W110" s="49" t="s">
        <v>101</v>
      </c>
      <c r="X110" s="49" t="s">
        <v>101</v>
      </c>
      <c r="Y110" s="146"/>
    </row>
    <row r="111" spans="1:25" hidden="1" x14ac:dyDescent="0.2">
      <c r="A111" s="117" t="s">
        <v>45</v>
      </c>
      <c r="B111" s="117">
        <v>4</v>
      </c>
      <c r="C111" s="47" cm="1">
        <f t="array" ref="C111">IF($I$2="Открытый тариф",
INDEX(GRID!$B$4:$BI$14,MATCH(C$7,GRID!$A$4:$A$14,0),MATCH(1,($U$2=GRID!$B$1:$BI$1)*(КАЛЕНДАРЬ!$U7=GRID!$B$3:$BI$3), 0)),
ROUNDUP(INDEX(GRID!$B$4:$BI$14,MATCH(C$7,GRID!$A$4:$A$14,0),MATCH(1,($U$2=GRID!$B$1:$BI$1)*(КАЛЕНДАРЬ!$U7=GRID!$B$3:$BI$3),0))*(1-GRID!$B$69),0))</f>
        <v>30500</v>
      </c>
      <c r="D111" s="48" cm="1">
        <f t="array" ref="D111">IF($I$2="Открытый тариф",
INDEX(GRID!$B$17:$BI$27,MATCH(C$7,GRID!$A$17:$A$27,0),MATCH(1,($U$2=GRID!$B$1:$BI$1)*(КАЛЕНДАРЬ!$U7=GRID!$B$3:$BI$3), 0)),
ROUNDUP(INDEX(GRID!$B$17:$BI$27,MATCH(C$7,GRID!$A$17:$A$27,0),MATCH(1,($U$2=GRID!$B$1:$BI$1)*(КАЛЕНДАРЬ!$U7=GRID!$B$3:$BI$3), 0))*(1-GRID!$B$69),0))</f>
        <v>30500</v>
      </c>
      <c r="E111" s="47" cm="1">
        <f t="array" ref="E111">IF($I$2="Открытый тариф",
INDEX(GRID!$B$4:$BI$14,MATCH(E$7,GRID!$A$4:$A$14,0),MATCH(1,($U$2=GRID!$B$1:$BI$1)*(КАЛЕНДАРЬ!$U7=GRID!$B$3:$BI$3), 0)),
ROUNDUP(INDEX(GRID!$B$4:$BI$14,MATCH(E$7,GRID!$A$4:$A$14,0),MATCH(1,($U$2=GRID!$B$1:$BI$1)*(КАЛЕНДАРЬ!$U7=GRID!$B$3:$BI$3),0))*(1-GRID!$B$69),0))</f>
        <v>34300</v>
      </c>
      <c r="F111" s="48" cm="1">
        <f t="array" ref="F111">IF($I$2="Открытый тариф",
INDEX(GRID!$B$17:$BI$27,MATCH(E$7,GRID!$A$17:$A$27,0),MATCH(1,($U$2=GRID!$B$1:$BI$1)*(КАЛЕНДАРЬ!$U7=GRID!$B$3:$BI$3), 0)),
ROUNDUP(INDEX(GRID!$B$17:$BI$27,MATCH(E$7,GRID!$A$17:$A$27,0),MATCH(1,($U$2=GRID!$B$1:$BI$1)*(КАЛЕНДАРЬ!$U7=GRID!$B$3:$BI$3), 0))*(1-GRID!$B$69),0))</f>
        <v>34300</v>
      </c>
      <c r="G111" s="47" t="e" cm="1">
        <f t="array" ref="G111">IF($I$2="Открытый тариф",
INDEX(GRID!$B$4:$BI$14,MATCH(G$7,GRID!$A$4:$A$14,0),MATCH(1,($U$2=GRID!$B$1:$BI$1)*(КАЛЕНДАРЬ!$U7=GRID!$B$3:$BI$3), 0)),
ROUNDUP(INDEX(GRID!$B$4:$BI$14,MATCH(G$7,GRID!$A$4:$A$14,0),MATCH(1,($U$2=GRID!$B$1:$BI$1)*(КАЛЕНДАРЬ!$U7=GRID!$B$3:$BI$3),0))*(1-GRID!$B$69),0))</f>
        <v>#N/A</v>
      </c>
      <c r="H111" s="48" t="e" cm="1">
        <f t="array" ref="H111">IF($I$2="Открытый тариф",
INDEX(GRID!$B$17:$BI$27,MATCH(G$7,GRID!$A$17:$A$27,0),MATCH(1,($U$2=GRID!$B$1:$BI$1)*(КАЛЕНДАРЬ!$U7=GRID!$B$3:$BI$3), 0)),
ROUNDUP(INDEX(GRID!$B$17:$BI$27,MATCH(G$7,GRID!$A$17:$A$27,0),MATCH(1,($U$2=GRID!$B$1:$BI$1)*(КАЛЕНДАРЬ!$U7=GRID!$B$3:$BI$3), 0))*(1-GRID!$B$69),0))</f>
        <v>#N/A</v>
      </c>
      <c r="I111" s="47" t="e" cm="1">
        <f t="array" ref="I111">IF($I$2="Открытый тариф",
INDEX(GRID!$B$4:$BI$14,MATCH(I$7,GRID!$A$4:$A$14,0),MATCH(1,($U$2=GRID!$B$1:$BI$1)*(КАЛЕНДАРЬ!$U7=GRID!$B$3:$BI$3), 0)),
ROUNDUP(INDEX(GRID!$B$4:$BI$14,MATCH(I$7,GRID!$A$4:$A$14,0),MATCH(1,($U$2=GRID!$B$1:$BI$1)*(КАЛЕНДАРЬ!$U7=GRID!$B$3:$BI$3),0))*(1-GRID!$B$69),0))</f>
        <v>#N/A</v>
      </c>
      <c r="J111" s="48" t="e" cm="1">
        <f t="array" ref="J111">IF($I$2="Открытый тариф",
INDEX(GRID!$B$17:$BI$27,MATCH(I$7,GRID!$A$17:$A$27,0),MATCH(1,($U$2=GRID!$B$1:$BI$1)*(КАЛЕНДАРЬ!$U7=GRID!$B$3:$BI$3), 0)),
ROUNDUP(INDEX(GRID!$B$17:$BI$27,MATCH(I$7,GRID!$A$17:$A$27,0),MATCH(1,($U$2=GRID!$B$1:$BI$1)*(КАЛЕНДАРЬ!$U7=GRID!$B$3:$BI$3), 0))*(1-GRID!$B$69),0))</f>
        <v>#N/A</v>
      </c>
      <c r="K111" s="47" cm="1">
        <f t="array" ref="K111">IF($I$2="Открытый тариф",
INDEX(GRID!$B$4:$BI$14,MATCH(K$7,GRID!$A$4:$A$14,0),MATCH(1,($U$2=GRID!$B$1:$BI$1)*(КАЛЕНДАРЬ!$U7=GRID!$B$3:$BI$3), 0)),
ROUNDUP(INDEX(GRID!$B$4:$BI$14,MATCH(K$7,GRID!$A$4:$A$14,0),MATCH(1,($U$2=GRID!$B$1:$BI$1)*(КАЛЕНДАРЬ!$U7=GRID!$B$3:$BI$3),0))*(1-GRID!$B$69),0))</f>
        <v>48300</v>
      </c>
      <c r="L111" s="48" cm="1">
        <f t="array" ref="L111">IF($I$2="Открытый тариф",
INDEX(GRID!$B$17:$BI$27,MATCH(K$7,GRID!$A$17:$A$27,0),MATCH(1,($U$2=GRID!$B$1:$BI$1)*(КАЛЕНДАРЬ!$U7=GRID!$B$3:$BI$3), 0)),
ROUNDUP(INDEX(GRID!$B$17:$BI$27,MATCH(K$7,GRID!$A$17:$A$27,0),MATCH(1,($U$2=GRID!$B$1:$BI$1)*(КАЛЕНДАРЬ!$U7=GRID!$B$3:$BI$3), 0))*(1-GRID!$B$69),0))</f>
        <v>48300</v>
      </c>
      <c r="M111" s="47" cm="1">
        <f t="array" ref="M111">IF($I$2="Открытый тариф",
INDEX(GRID!$B$4:$BI$14,MATCH(M$7,GRID!$A$4:$A$14,0),MATCH(1,($U$2=GRID!$B$1:$BI$1)*(КАЛЕНДАРЬ!$U7=GRID!$B$3:$BI$3), 0)),
ROUNDUP(INDEX(GRID!$B$4:$BI$14,MATCH(M$7,GRID!$A$4:$A$14,0),MATCH(1,($U$2=GRID!$B$1:$BI$1)*(КАЛЕНДАРЬ!$U7=GRID!$B$3:$BI$3),0))*(1-GRID!$B$69),0))</f>
        <v>54100</v>
      </c>
      <c r="N111" s="48" cm="1">
        <f t="array" ref="N111">IF($I$2="Открытый тариф",
INDEX(GRID!$B$17:$BI$27,MATCH(M$7,GRID!$A$17:$A$27,0),MATCH(1,($U$2=GRID!$B$1:$BI$1)*(КАЛЕНДАРЬ!$U7=GRID!$B$3:$BI$3), 0)),
ROUNDUP(INDEX(GRID!$B$17:$BI$27,MATCH(M$7,GRID!$A$17:$A$27,0),MATCH(1,($U$2=GRID!$B$1:$BI$1)*(КАЛЕНДАРЬ!$U7=GRID!$B$3:$BI$3), 0))*(1-GRID!$B$69),0))</f>
        <v>54100</v>
      </c>
      <c r="O111" s="49" t="s">
        <v>101</v>
      </c>
      <c r="P111" s="49" t="s">
        <v>101</v>
      </c>
      <c r="Q111" s="49" t="s">
        <v>101</v>
      </c>
      <c r="R111" s="49" t="s">
        <v>101</v>
      </c>
      <c r="S111" s="49" t="s">
        <v>101</v>
      </c>
      <c r="T111" s="49" t="s">
        <v>101</v>
      </c>
      <c r="U111" s="49" t="s">
        <v>101</v>
      </c>
      <c r="V111" s="49" t="s">
        <v>101</v>
      </c>
      <c r="W111" s="49" t="s">
        <v>101</v>
      </c>
      <c r="X111" s="49" t="s">
        <v>101</v>
      </c>
      <c r="Y111" s="146"/>
    </row>
    <row r="112" spans="1:25" hidden="1" x14ac:dyDescent="0.2">
      <c r="A112" s="117" t="s">
        <v>46</v>
      </c>
      <c r="B112" s="117">
        <v>5</v>
      </c>
      <c r="C112" s="47" cm="1">
        <f t="array" ref="C112">IF($I$2="Открытый тариф",
INDEX(GRID!$B$4:$BI$14,MATCH(C$7,GRID!$A$4:$A$14,0),MATCH(1,($U$2=GRID!$B$1:$BI$1)*(КАЛЕНДАРЬ!$U8=GRID!$B$3:$BI$3), 0)),
ROUNDUP(INDEX(GRID!$B$4:$BI$14,MATCH(C$7,GRID!$A$4:$A$14,0),MATCH(1,($U$2=GRID!$B$1:$BI$1)*(КАЛЕНДАРЬ!$U8=GRID!$B$3:$BI$3),0))*(1-GRID!$B$69),0))</f>
        <v>30500</v>
      </c>
      <c r="D112" s="48" cm="1">
        <f t="array" ref="D112">IF($I$2="Открытый тариф",
INDEX(GRID!$B$17:$BI$27,MATCH(C$7,GRID!$A$17:$A$27,0),MATCH(1,($U$2=GRID!$B$1:$BI$1)*(КАЛЕНДАРЬ!$U8=GRID!$B$3:$BI$3), 0)),
ROUNDUP(INDEX(GRID!$B$17:$BI$27,MATCH(C$7,GRID!$A$17:$A$27,0),MATCH(1,($U$2=GRID!$B$1:$BI$1)*(КАЛЕНДАРЬ!$U8=GRID!$B$3:$BI$3), 0))*(1-GRID!$B$69),0))</f>
        <v>30500</v>
      </c>
      <c r="E112" s="47" cm="1">
        <f t="array" ref="E112">IF($I$2="Открытый тариф",
INDEX(GRID!$B$4:$BI$14,MATCH(E$7,GRID!$A$4:$A$14,0),MATCH(1,($U$2=GRID!$B$1:$BI$1)*(КАЛЕНДАРЬ!$U8=GRID!$B$3:$BI$3), 0)),
ROUNDUP(INDEX(GRID!$B$4:$BI$14,MATCH(E$7,GRID!$A$4:$A$14,0),MATCH(1,($U$2=GRID!$B$1:$BI$1)*(КАЛЕНДАРЬ!$U8=GRID!$B$3:$BI$3),0))*(1-GRID!$B$69),0))</f>
        <v>34300</v>
      </c>
      <c r="F112" s="48" cm="1">
        <f t="array" ref="F112">IF($I$2="Открытый тариф",
INDEX(GRID!$B$17:$BI$27,MATCH(E$7,GRID!$A$17:$A$27,0),MATCH(1,($U$2=GRID!$B$1:$BI$1)*(КАЛЕНДАРЬ!$U8=GRID!$B$3:$BI$3), 0)),
ROUNDUP(INDEX(GRID!$B$17:$BI$27,MATCH(E$7,GRID!$A$17:$A$27,0),MATCH(1,($U$2=GRID!$B$1:$BI$1)*(КАЛЕНДАРЬ!$U8=GRID!$B$3:$BI$3), 0))*(1-GRID!$B$69),0))</f>
        <v>34300</v>
      </c>
      <c r="G112" s="47" t="e" cm="1">
        <f t="array" ref="G112">IF($I$2="Открытый тариф",
INDEX(GRID!$B$4:$BI$14,MATCH(G$7,GRID!$A$4:$A$14,0),MATCH(1,($U$2=GRID!$B$1:$BI$1)*(КАЛЕНДАРЬ!$U8=GRID!$B$3:$BI$3), 0)),
ROUNDUP(INDEX(GRID!$B$4:$BI$14,MATCH(G$7,GRID!$A$4:$A$14,0),MATCH(1,($U$2=GRID!$B$1:$BI$1)*(КАЛЕНДАРЬ!$U8=GRID!$B$3:$BI$3),0))*(1-GRID!$B$69),0))</f>
        <v>#N/A</v>
      </c>
      <c r="H112" s="48" t="e" cm="1">
        <f t="array" ref="H112">IF($I$2="Открытый тариф",
INDEX(GRID!$B$17:$BI$27,MATCH(G$7,GRID!$A$17:$A$27,0),MATCH(1,($U$2=GRID!$B$1:$BI$1)*(КАЛЕНДАРЬ!$U8=GRID!$B$3:$BI$3), 0)),
ROUNDUP(INDEX(GRID!$B$17:$BI$27,MATCH(G$7,GRID!$A$17:$A$27,0),MATCH(1,($U$2=GRID!$B$1:$BI$1)*(КАЛЕНДАРЬ!$U8=GRID!$B$3:$BI$3), 0))*(1-GRID!$B$69),0))</f>
        <v>#N/A</v>
      </c>
      <c r="I112" s="47" t="e" cm="1">
        <f t="array" ref="I112">IF($I$2="Открытый тариф",
INDEX(GRID!$B$4:$BI$14,MATCH(I$7,GRID!$A$4:$A$14,0),MATCH(1,($U$2=GRID!$B$1:$BI$1)*(КАЛЕНДАРЬ!$U8=GRID!$B$3:$BI$3), 0)),
ROUNDUP(INDEX(GRID!$B$4:$BI$14,MATCH(I$7,GRID!$A$4:$A$14,0),MATCH(1,($U$2=GRID!$B$1:$BI$1)*(КАЛЕНДАРЬ!$U8=GRID!$B$3:$BI$3),0))*(1-GRID!$B$69),0))</f>
        <v>#N/A</v>
      </c>
      <c r="J112" s="48" t="e" cm="1">
        <f t="array" ref="J112">IF($I$2="Открытый тариф",
INDEX(GRID!$B$17:$BI$27,MATCH(I$7,GRID!$A$17:$A$27,0),MATCH(1,($U$2=GRID!$B$1:$BI$1)*(КАЛЕНДАРЬ!$U8=GRID!$B$3:$BI$3), 0)),
ROUNDUP(INDEX(GRID!$B$17:$BI$27,MATCH(I$7,GRID!$A$17:$A$27,0),MATCH(1,($U$2=GRID!$B$1:$BI$1)*(КАЛЕНДАРЬ!$U8=GRID!$B$3:$BI$3), 0))*(1-GRID!$B$69),0))</f>
        <v>#N/A</v>
      </c>
      <c r="K112" s="47" cm="1">
        <f t="array" ref="K112">IF($I$2="Открытый тариф",
INDEX(GRID!$B$4:$BI$14,MATCH(K$7,GRID!$A$4:$A$14,0),MATCH(1,($U$2=GRID!$B$1:$BI$1)*(КАЛЕНДАРЬ!$U8=GRID!$B$3:$BI$3), 0)),
ROUNDUP(INDEX(GRID!$B$4:$BI$14,MATCH(K$7,GRID!$A$4:$A$14,0),MATCH(1,($U$2=GRID!$B$1:$BI$1)*(КАЛЕНДАРЬ!$U8=GRID!$B$3:$BI$3),0))*(1-GRID!$B$69),0))</f>
        <v>48300</v>
      </c>
      <c r="L112" s="48" cm="1">
        <f t="array" ref="L112">IF($I$2="Открытый тариф",
INDEX(GRID!$B$17:$BI$27,MATCH(K$7,GRID!$A$17:$A$27,0),MATCH(1,($U$2=GRID!$B$1:$BI$1)*(КАЛЕНДАРЬ!$U8=GRID!$B$3:$BI$3), 0)),
ROUNDUP(INDEX(GRID!$B$17:$BI$27,MATCH(K$7,GRID!$A$17:$A$27,0),MATCH(1,($U$2=GRID!$B$1:$BI$1)*(КАЛЕНДАРЬ!$U8=GRID!$B$3:$BI$3), 0))*(1-GRID!$B$69),0))</f>
        <v>48300</v>
      </c>
      <c r="M112" s="47" cm="1">
        <f t="array" ref="M112">IF($I$2="Открытый тариф",
INDEX(GRID!$B$4:$BI$14,MATCH(M$7,GRID!$A$4:$A$14,0),MATCH(1,($U$2=GRID!$B$1:$BI$1)*(КАЛЕНДАРЬ!$U8=GRID!$B$3:$BI$3), 0)),
ROUNDUP(INDEX(GRID!$B$4:$BI$14,MATCH(M$7,GRID!$A$4:$A$14,0),MATCH(1,($U$2=GRID!$B$1:$BI$1)*(КАЛЕНДАРЬ!$U8=GRID!$B$3:$BI$3),0))*(1-GRID!$B$69),0))</f>
        <v>54100</v>
      </c>
      <c r="N112" s="48" cm="1">
        <f t="array" ref="N112">IF($I$2="Открытый тариф",
INDEX(GRID!$B$17:$BI$27,MATCH(M$7,GRID!$A$17:$A$27,0),MATCH(1,($U$2=GRID!$B$1:$BI$1)*(КАЛЕНДАРЬ!$U8=GRID!$B$3:$BI$3), 0)),
ROUNDUP(INDEX(GRID!$B$17:$BI$27,MATCH(M$7,GRID!$A$17:$A$27,0),MATCH(1,($U$2=GRID!$B$1:$BI$1)*(КАЛЕНДАРЬ!$U8=GRID!$B$3:$BI$3), 0))*(1-GRID!$B$69),0))</f>
        <v>54100</v>
      </c>
      <c r="O112" s="49" t="s">
        <v>101</v>
      </c>
      <c r="P112" s="49" t="s">
        <v>101</v>
      </c>
      <c r="Q112" s="49" t="s">
        <v>101</v>
      </c>
      <c r="R112" s="49" t="s">
        <v>101</v>
      </c>
      <c r="S112" s="49" t="s">
        <v>101</v>
      </c>
      <c r="T112" s="49" t="s">
        <v>101</v>
      </c>
      <c r="U112" s="49" t="s">
        <v>101</v>
      </c>
      <c r="V112" s="49" t="s">
        <v>101</v>
      </c>
      <c r="W112" s="49" t="s">
        <v>101</v>
      </c>
      <c r="X112" s="49" t="s">
        <v>101</v>
      </c>
      <c r="Y112" s="146"/>
    </row>
    <row r="113" spans="1:25" hidden="1" x14ac:dyDescent="0.2">
      <c r="A113" s="117" t="s">
        <v>47</v>
      </c>
      <c r="B113" s="117">
        <v>6</v>
      </c>
      <c r="C113" s="47" cm="1">
        <f t="array" ref="C113">IF($I$2="Открытый тариф",
INDEX(GRID!$B$4:$BI$14,MATCH(C$7,GRID!$A$4:$A$14,0),MATCH(1,($U$2=GRID!$B$1:$BI$1)*(КАЛЕНДАРЬ!$U9=GRID!$B$3:$BI$3), 0)),
ROUNDUP(INDEX(GRID!$B$4:$BI$14,MATCH(C$7,GRID!$A$4:$A$14,0),MATCH(1,($U$2=GRID!$B$1:$BI$1)*(КАЛЕНДАРЬ!$U9=GRID!$B$3:$BI$3),0))*(1-GRID!$B$69),0))</f>
        <v>30500</v>
      </c>
      <c r="D113" s="48" cm="1">
        <f t="array" ref="D113">IF($I$2="Открытый тариф",
INDEX(GRID!$B$17:$BI$27,MATCH(C$7,GRID!$A$17:$A$27,0),MATCH(1,($U$2=GRID!$B$1:$BI$1)*(КАЛЕНДАРЬ!$U9=GRID!$B$3:$BI$3), 0)),
ROUNDUP(INDEX(GRID!$B$17:$BI$27,MATCH(C$7,GRID!$A$17:$A$27,0),MATCH(1,($U$2=GRID!$B$1:$BI$1)*(КАЛЕНДАРЬ!$U9=GRID!$B$3:$BI$3), 0))*(1-GRID!$B$69),0))</f>
        <v>30500</v>
      </c>
      <c r="E113" s="47" cm="1">
        <f t="array" ref="E113">IF($I$2="Открытый тариф",
INDEX(GRID!$B$4:$BI$14,MATCH(E$7,GRID!$A$4:$A$14,0),MATCH(1,($U$2=GRID!$B$1:$BI$1)*(КАЛЕНДАРЬ!$U9=GRID!$B$3:$BI$3), 0)),
ROUNDUP(INDEX(GRID!$B$4:$BI$14,MATCH(E$7,GRID!$A$4:$A$14,0),MATCH(1,($U$2=GRID!$B$1:$BI$1)*(КАЛЕНДАРЬ!$U9=GRID!$B$3:$BI$3),0))*(1-GRID!$B$69),0))</f>
        <v>34300</v>
      </c>
      <c r="F113" s="48" cm="1">
        <f t="array" ref="F113">IF($I$2="Открытый тариф",
INDEX(GRID!$B$17:$BI$27,MATCH(E$7,GRID!$A$17:$A$27,0),MATCH(1,($U$2=GRID!$B$1:$BI$1)*(КАЛЕНДАРЬ!$U9=GRID!$B$3:$BI$3), 0)),
ROUNDUP(INDEX(GRID!$B$17:$BI$27,MATCH(E$7,GRID!$A$17:$A$27,0),MATCH(1,($U$2=GRID!$B$1:$BI$1)*(КАЛЕНДАРЬ!$U9=GRID!$B$3:$BI$3), 0))*(1-GRID!$B$69),0))</f>
        <v>34300</v>
      </c>
      <c r="G113" s="47" t="e" cm="1">
        <f t="array" ref="G113">IF($I$2="Открытый тариф",
INDEX(GRID!$B$4:$BI$14,MATCH(G$7,GRID!$A$4:$A$14,0),MATCH(1,($U$2=GRID!$B$1:$BI$1)*(КАЛЕНДАРЬ!$U9=GRID!$B$3:$BI$3), 0)),
ROUNDUP(INDEX(GRID!$B$4:$BI$14,MATCH(G$7,GRID!$A$4:$A$14,0),MATCH(1,($U$2=GRID!$B$1:$BI$1)*(КАЛЕНДАРЬ!$U9=GRID!$B$3:$BI$3),0))*(1-GRID!$B$69),0))</f>
        <v>#N/A</v>
      </c>
      <c r="H113" s="48" t="e" cm="1">
        <f t="array" ref="H113">IF($I$2="Открытый тариф",
INDEX(GRID!$B$17:$BI$27,MATCH(G$7,GRID!$A$17:$A$27,0),MATCH(1,($U$2=GRID!$B$1:$BI$1)*(КАЛЕНДАРЬ!$U9=GRID!$B$3:$BI$3), 0)),
ROUNDUP(INDEX(GRID!$B$17:$BI$27,MATCH(G$7,GRID!$A$17:$A$27,0),MATCH(1,($U$2=GRID!$B$1:$BI$1)*(КАЛЕНДАРЬ!$U9=GRID!$B$3:$BI$3), 0))*(1-GRID!$B$69),0))</f>
        <v>#N/A</v>
      </c>
      <c r="I113" s="47" t="e" cm="1">
        <f t="array" ref="I113">IF($I$2="Открытый тариф",
INDEX(GRID!$B$4:$BI$14,MATCH(I$7,GRID!$A$4:$A$14,0),MATCH(1,($U$2=GRID!$B$1:$BI$1)*(КАЛЕНДАРЬ!$U9=GRID!$B$3:$BI$3), 0)),
ROUNDUP(INDEX(GRID!$B$4:$BI$14,MATCH(I$7,GRID!$A$4:$A$14,0),MATCH(1,($U$2=GRID!$B$1:$BI$1)*(КАЛЕНДАРЬ!$U9=GRID!$B$3:$BI$3),0))*(1-GRID!$B$69),0))</f>
        <v>#N/A</v>
      </c>
      <c r="J113" s="48" t="e" cm="1">
        <f t="array" ref="J113">IF($I$2="Открытый тариф",
INDEX(GRID!$B$17:$BI$27,MATCH(I$7,GRID!$A$17:$A$27,0),MATCH(1,($U$2=GRID!$B$1:$BI$1)*(КАЛЕНДАРЬ!$U9=GRID!$B$3:$BI$3), 0)),
ROUNDUP(INDEX(GRID!$B$17:$BI$27,MATCH(I$7,GRID!$A$17:$A$27,0),MATCH(1,($U$2=GRID!$B$1:$BI$1)*(КАЛЕНДАРЬ!$U9=GRID!$B$3:$BI$3), 0))*(1-GRID!$B$69),0))</f>
        <v>#N/A</v>
      </c>
      <c r="K113" s="47" cm="1">
        <f t="array" ref="K113">IF($I$2="Открытый тариф",
INDEX(GRID!$B$4:$BI$14,MATCH(K$7,GRID!$A$4:$A$14,0),MATCH(1,($U$2=GRID!$B$1:$BI$1)*(КАЛЕНДАРЬ!$U9=GRID!$B$3:$BI$3), 0)),
ROUNDUP(INDEX(GRID!$B$4:$BI$14,MATCH(K$7,GRID!$A$4:$A$14,0),MATCH(1,($U$2=GRID!$B$1:$BI$1)*(КАЛЕНДАРЬ!$U9=GRID!$B$3:$BI$3),0))*(1-GRID!$B$69),0))</f>
        <v>48300</v>
      </c>
      <c r="L113" s="48" cm="1">
        <f t="array" ref="L113">IF($I$2="Открытый тариф",
INDEX(GRID!$B$17:$BI$27,MATCH(K$7,GRID!$A$17:$A$27,0),MATCH(1,($U$2=GRID!$B$1:$BI$1)*(КАЛЕНДАРЬ!$U9=GRID!$B$3:$BI$3), 0)),
ROUNDUP(INDEX(GRID!$B$17:$BI$27,MATCH(K$7,GRID!$A$17:$A$27,0),MATCH(1,($U$2=GRID!$B$1:$BI$1)*(КАЛЕНДАРЬ!$U9=GRID!$B$3:$BI$3), 0))*(1-GRID!$B$69),0))</f>
        <v>48300</v>
      </c>
      <c r="M113" s="47" cm="1">
        <f t="array" ref="M113">IF($I$2="Открытый тариф",
INDEX(GRID!$B$4:$BI$14,MATCH(M$7,GRID!$A$4:$A$14,0),MATCH(1,($U$2=GRID!$B$1:$BI$1)*(КАЛЕНДАРЬ!$U9=GRID!$B$3:$BI$3), 0)),
ROUNDUP(INDEX(GRID!$B$4:$BI$14,MATCH(M$7,GRID!$A$4:$A$14,0),MATCH(1,($U$2=GRID!$B$1:$BI$1)*(КАЛЕНДАРЬ!$U9=GRID!$B$3:$BI$3),0))*(1-GRID!$B$69),0))</f>
        <v>54100</v>
      </c>
      <c r="N113" s="48" cm="1">
        <f t="array" ref="N113">IF($I$2="Открытый тариф",
INDEX(GRID!$B$17:$BI$27,MATCH(M$7,GRID!$A$17:$A$27,0),MATCH(1,($U$2=GRID!$B$1:$BI$1)*(КАЛЕНДАРЬ!$U9=GRID!$B$3:$BI$3), 0)),
ROUNDUP(INDEX(GRID!$B$17:$BI$27,MATCH(M$7,GRID!$A$17:$A$27,0),MATCH(1,($U$2=GRID!$B$1:$BI$1)*(КАЛЕНДАРЬ!$U9=GRID!$B$3:$BI$3), 0))*(1-GRID!$B$69),0))</f>
        <v>54100</v>
      </c>
      <c r="O113" s="49" t="s">
        <v>101</v>
      </c>
      <c r="P113" s="49" t="s">
        <v>101</v>
      </c>
      <c r="Q113" s="49" t="s">
        <v>101</v>
      </c>
      <c r="R113" s="49" t="s">
        <v>101</v>
      </c>
      <c r="S113" s="49" t="s">
        <v>101</v>
      </c>
      <c r="T113" s="49" t="s">
        <v>101</v>
      </c>
      <c r="U113" s="49" t="s">
        <v>101</v>
      </c>
      <c r="V113" s="49" t="s">
        <v>101</v>
      </c>
      <c r="W113" s="49" t="s">
        <v>101</v>
      </c>
      <c r="X113" s="49" t="s">
        <v>101</v>
      </c>
      <c r="Y113" s="146"/>
    </row>
    <row r="114" spans="1:25" hidden="1" x14ac:dyDescent="0.2">
      <c r="A114" s="117" t="s">
        <v>48</v>
      </c>
      <c r="B114" s="117">
        <v>7</v>
      </c>
      <c r="C114" s="47" cm="1">
        <f t="array" ref="C114">IF($I$2="Открытый тариф",
INDEX(GRID!$B$4:$BI$14,MATCH(C$7,GRID!$A$4:$A$14,0),MATCH(1,($U$2=GRID!$B$1:$BI$1)*(КАЛЕНДАРЬ!$U10=GRID!$B$3:$BI$3), 0)),
ROUNDUP(INDEX(GRID!$B$4:$BI$14,MATCH(C$7,GRID!$A$4:$A$14,0),MATCH(1,($U$2=GRID!$B$1:$BI$1)*(КАЛЕНДАРЬ!$U10=GRID!$B$3:$BI$3),0))*(1-GRID!$B$69),0))</f>
        <v>30500</v>
      </c>
      <c r="D114" s="48" cm="1">
        <f t="array" ref="D114">IF($I$2="Открытый тариф",
INDEX(GRID!$B$17:$BI$27,MATCH(C$7,GRID!$A$17:$A$27,0),MATCH(1,($U$2=GRID!$B$1:$BI$1)*(КАЛЕНДАРЬ!$U10=GRID!$B$3:$BI$3), 0)),
ROUNDUP(INDEX(GRID!$B$17:$BI$27,MATCH(C$7,GRID!$A$17:$A$27,0),MATCH(1,($U$2=GRID!$B$1:$BI$1)*(КАЛЕНДАРЬ!$U10=GRID!$B$3:$BI$3), 0))*(1-GRID!$B$69),0))</f>
        <v>30500</v>
      </c>
      <c r="E114" s="47" cm="1">
        <f t="array" ref="E114">IF($I$2="Открытый тариф",
INDEX(GRID!$B$4:$BI$14,MATCH(E$7,GRID!$A$4:$A$14,0),MATCH(1,($U$2=GRID!$B$1:$BI$1)*(КАЛЕНДАРЬ!$U10=GRID!$B$3:$BI$3), 0)),
ROUNDUP(INDEX(GRID!$B$4:$BI$14,MATCH(E$7,GRID!$A$4:$A$14,0),MATCH(1,($U$2=GRID!$B$1:$BI$1)*(КАЛЕНДАРЬ!$U10=GRID!$B$3:$BI$3),0))*(1-GRID!$B$69),0))</f>
        <v>34300</v>
      </c>
      <c r="F114" s="48" cm="1">
        <f t="array" ref="F114">IF($I$2="Открытый тариф",
INDEX(GRID!$B$17:$BI$27,MATCH(E$7,GRID!$A$17:$A$27,0),MATCH(1,($U$2=GRID!$B$1:$BI$1)*(КАЛЕНДАРЬ!$U10=GRID!$B$3:$BI$3), 0)),
ROUNDUP(INDEX(GRID!$B$17:$BI$27,MATCH(E$7,GRID!$A$17:$A$27,0),MATCH(1,($U$2=GRID!$B$1:$BI$1)*(КАЛЕНДАРЬ!$U10=GRID!$B$3:$BI$3), 0))*(1-GRID!$B$69),0))</f>
        <v>34300</v>
      </c>
      <c r="G114" s="47" t="e" cm="1">
        <f t="array" ref="G114">IF($I$2="Открытый тариф",
INDEX(GRID!$B$4:$BI$14,MATCH(G$7,GRID!$A$4:$A$14,0),MATCH(1,($U$2=GRID!$B$1:$BI$1)*(КАЛЕНДАРЬ!$U10=GRID!$B$3:$BI$3), 0)),
ROUNDUP(INDEX(GRID!$B$4:$BI$14,MATCH(G$7,GRID!$A$4:$A$14,0),MATCH(1,($U$2=GRID!$B$1:$BI$1)*(КАЛЕНДАРЬ!$U10=GRID!$B$3:$BI$3),0))*(1-GRID!$B$69),0))</f>
        <v>#N/A</v>
      </c>
      <c r="H114" s="48" t="e" cm="1">
        <f t="array" ref="H114">IF($I$2="Открытый тариф",
INDEX(GRID!$B$17:$BI$27,MATCH(G$7,GRID!$A$17:$A$27,0),MATCH(1,($U$2=GRID!$B$1:$BI$1)*(КАЛЕНДАРЬ!$U10=GRID!$B$3:$BI$3), 0)),
ROUNDUP(INDEX(GRID!$B$17:$BI$27,MATCH(G$7,GRID!$A$17:$A$27,0),MATCH(1,($U$2=GRID!$B$1:$BI$1)*(КАЛЕНДАРЬ!$U10=GRID!$B$3:$BI$3), 0))*(1-GRID!$B$69),0))</f>
        <v>#N/A</v>
      </c>
      <c r="I114" s="47" t="e" cm="1">
        <f t="array" ref="I114">IF($I$2="Открытый тариф",
INDEX(GRID!$B$4:$BI$14,MATCH(I$7,GRID!$A$4:$A$14,0),MATCH(1,($U$2=GRID!$B$1:$BI$1)*(КАЛЕНДАРЬ!$U10=GRID!$B$3:$BI$3), 0)),
ROUNDUP(INDEX(GRID!$B$4:$BI$14,MATCH(I$7,GRID!$A$4:$A$14,0),MATCH(1,($U$2=GRID!$B$1:$BI$1)*(КАЛЕНДАРЬ!$U10=GRID!$B$3:$BI$3),0))*(1-GRID!$B$69),0))</f>
        <v>#N/A</v>
      </c>
      <c r="J114" s="48" t="e" cm="1">
        <f t="array" ref="J114">IF($I$2="Открытый тариф",
INDEX(GRID!$B$17:$BI$27,MATCH(I$7,GRID!$A$17:$A$27,0),MATCH(1,($U$2=GRID!$B$1:$BI$1)*(КАЛЕНДАРЬ!$U10=GRID!$B$3:$BI$3), 0)),
ROUNDUP(INDEX(GRID!$B$17:$BI$27,MATCH(I$7,GRID!$A$17:$A$27,0),MATCH(1,($U$2=GRID!$B$1:$BI$1)*(КАЛЕНДАРЬ!$U10=GRID!$B$3:$BI$3), 0))*(1-GRID!$B$69),0))</f>
        <v>#N/A</v>
      </c>
      <c r="K114" s="47" cm="1">
        <f t="array" ref="K114">IF($I$2="Открытый тариф",
INDEX(GRID!$B$4:$BI$14,MATCH(K$7,GRID!$A$4:$A$14,0),MATCH(1,($U$2=GRID!$B$1:$BI$1)*(КАЛЕНДАРЬ!$U10=GRID!$B$3:$BI$3), 0)),
ROUNDUP(INDEX(GRID!$B$4:$BI$14,MATCH(K$7,GRID!$A$4:$A$14,0),MATCH(1,($U$2=GRID!$B$1:$BI$1)*(КАЛЕНДАРЬ!$U10=GRID!$B$3:$BI$3),0))*(1-GRID!$B$69),0))</f>
        <v>48300</v>
      </c>
      <c r="L114" s="48" cm="1">
        <f t="array" ref="L114">IF($I$2="Открытый тариф",
INDEX(GRID!$B$17:$BI$27,MATCH(K$7,GRID!$A$17:$A$27,0),MATCH(1,($U$2=GRID!$B$1:$BI$1)*(КАЛЕНДАРЬ!$U10=GRID!$B$3:$BI$3), 0)),
ROUNDUP(INDEX(GRID!$B$17:$BI$27,MATCH(K$7,GRID!$A$17:$A$27,0),MATCH(1,($U$2=GRID!$B$1:$BI$1)*(КАЛЕНДАРЬ!$U10=GRID!$B$3:$BI$3), 0))*(1-GRID!$B$69),0))</f>
        <v>48300</v>
      </c>
      <c r="M114" s="47" cm="1">
        <f t="array" ref="M114">IF($I$2="Открытый тариф",
INDEX(GRID!$B$4:$BI$14,MATCH(M$7,GRID!$A$4:$A$14,0),MATCH(1,($U$2=GRID!$B$1:$BI$1)*(КАЛЕНДАРЬ!$U10=GRID!$B$3:$BI$3), 0)),
ROUNDUP(INDEX(GRID!$B$4:$BI$14,MATCH(M$7,GRID!$A$4:$A$14,0),MATCH(1,($U$2=GRID!$B$1:$BI$1)*(КАЛЕНДАРЬ!$U10=GRID!$B$3:$BI$3),0))*(1-GRID!$B$69),0))</f>
        <v>54100</v>
      </c>
      <c r="N114" s="48" cm="1">
        <f t="array" ref="N114">IF($I$2="Открытый тариф",
INDEX(GRID!$B$17:$BI$27,MATCH(M$7,GRID!$A$17:$A$27,0),MATCH(1,($U$2=GRID!$B$1:$BI$1)*(КАЛЕНДАРЬ!$U10=GRID!$B$3:$BI$3), 0)),
ROUNDUP(INDEX(GRID!$B$17:$BI$27,MATCH(M$7,GRID!$A$17:$A$27,0),MATCH(1,($U$2=GRID!$B$1:$BI$1)*(КАЛЕНДАРЬ!$U10=GRID!$B$3:$BI$3), 0))*(1-GRID!$B$69),0))</f>
        <v>54100</v>
      </c>
      <c r="O114" s="49" t="s">
        <v>101</v>
      </c>
      <c r="P114" s="49" t="s">
        <v>101</v>
      </c>
      <c r="Q114" s="49" t="s">
        <v>101</v>
      </c>
      <c r="R114" s="49" t="s">
        <v>101</v>
      </c>
      <c r="S114" s="49" t="s">
        <v>101</v>
      </c>
      <c r="T114" s="49" t="s">
        <v>101</v>
      </c>
      <c r="U114" s="49" t="s">
        <v>101</v>
      </c>
      <c r="V114" s="49" t="s">
        <v>101</v>
      </c>
      <c r="W114" s="49" t="s">
        <v>101</v>
      </c>
      <c r="X114" s="49" t="s">
        <v>101</v>
      </c>
      <c r="Y114" s="146"/>
    </row>
    <row r="115" spans="1:25" hidden="1" x14ac:dyDescent="0.2">
      <c r="A115" s="117" t="s">
        <v>42</v>
      </c>
      <c r="B115" s="117">
        <v>8</v>
      </c>
      <c r="C115" s="47" cm="1">
        <f t="array" ref="C115">IF($I$2="Открытый тариф",
INDEX(GRID!$B$4:$BI$14,MATCH(C$7,GRID!$A$4:$A$14,0),MATCH(1,($U$2=GRID!$B$1:$BI$1)*(КАЛЕНДАРЬ!$U11=GRID!$B$3:$BI$3), 0)),
ROUNDUP(INDEX(GRID!$B$4:$BI$14,MATCH(C$7,GRID!$A$4:$A$14,0),MATCH(1,($U$2=GRID!$B$1:$BI$1)*(КАЛЕНДАРЬ!$U11=GRID!$B$3:$BI$3),0))*(1-GRID!$B$69),0))</f>
        <v>30500</v>
      </c>
      <c r="D115" s="48" cm="1">
        <f t="array" ref="D115">IF($I$2="Открытый тариф",
INDEX(GRID!$B$17:$BI$27,MATCH(C$7,GRID!$A$17:$A$27,0),MATCH(1,($U$2=GRID!$B$1:$BI$1)*(КАЛЕНДАРЬ!$U11=GRID!$B$3:$BI$3), 0)),
ROUNDUP(INDEX(GRID!$B$17:$BI$27,MATCH(C$7,GRID!$A$17:$A$27,0),MATCH(1,($U$2=GRID!$B$1:$BI$1)*(КАЛЕНДАРЬ!$U11=GRID!$B$3:$BI$3), 0))*(1-GRID!$B$69),0))</f>
        <v>30500</v>
      </c>
      <c r="E115" s="47" cm="1">
        <f t="array" ref="E115">IF($I$2="Открытый тариф",
INDEX(GRID!$B$4:$BI$14,MATCH(E$7,GRID!$A$4:$A$14,0),MATCH(1,($U$2=GRID!$B$1:$BI$1)*(КАЛЕНДАРЬ!$U11=GRID!$B$3:$BI$3), 0)),
ROUNDUP(INDEX(GRID!$B$4:$BI$14,MATCH(E$7,GRID!$A$4:$A$14,0),MATCH(1,($U$2=GRID!$B$1:$BI$1)*(КАЛЕНДАРЬ!$U11=GRID!$B$3:$BI$3),0))*(1-GRID!$B$69),0))</f>
        <v>34300</v>
      </c>
      <c r="F115" s="48" cm="1">
        <f t="array" ref="F115">IF($I$2="Открытый тариф",
INDEX(GRID!$B$17:$BI$27,MATCH(E$7,GRID!$A$17:$A$27,0),MATCH(1,($U$2=GRID!$B$1:$BI$1)*(КАЛЕНДАРЬ!$U11=GRID!$B$3:$BI$3), 0)),
ROUNDUP(INDEX(GRID!$B$17:$BI$27,MATCH(E$7,GRID!$A$17:$A$27,0),MATCH(1,($U$2=GRID!$B$1:$BI$1)*(КАЛЕНДАРЬ!$U11=GRID!$B$3:$BI$3), 0))*(1-GRID!$B$69),0))</f>
        <v>34300</v>
      </c>
      <c r="G115" s="47" t="e" cm="1">
        <f t="array" ref="G115">IF($I$2="Открытый тариф",
INDEX(GRID!$B$4:$BI$14,MATCH(G$7,GRID!$A$4:$A$14,0),MATCH(1,($U$2=GRID!$B$1:$BI$1)*(КАЛЕНДАРЬ!$U11=GRID!$B$3:$BI$3), 0)),
ROUNDUP(INDEX(GRID!$B$4:$BI$14,MATCH(G$7,GRID!$A$4:$A$14,0),MATCH(1,($U$2=GRID!$B$1:$BI$1)*(КАЛЕНДАРЬ!$U11=GRID!$B$3:$BI$3),0))*(1-GRID!$B$69),0))</f>
        <v>#N/A</v>
      </c>
      <c r="H115" s="48" t="e" cm="1">
        <f t="array" ref="H115">IF($I$2="Открытый тариф",
INDEX(GRID!$B$17:$BI$27,MATCH(G$7,GRID!$A$17:$A$27,0),MATCH(1,($U$2=GRID!$B$1:$BI$1)*(КАЛЕНДАРЬ!$U11=GRID!$B$3:$BI$3), 0)),
ROUNDUP(INDEX(GRID!$B$17:$BI$27,MATCH(G$7,GRID!$A$17:$A$27,0),MATCH(1,($U$2=GRID!$B$1:$BI$1)*(КАЛЕНДАРЬ!$U11=GRID!$B$3:$BI$3), 0))*(1-GRID!$B$69),0))</f>
        <v>#N/A</v>
      </c>
      <c r="I115" s="47" t="e" cm="1">
        <f t="array" ref="I115">IF($I$2="Открытый тариф",
INDEX(GRID!$B$4:$BI$14,MATCH(I$7,GRID!$A$4:$A$14,0),MATCH(1,($U$2=GRID!$B$1:$BI$1)*(КАЛЕНДАРЬ!$U11=GRID!$B$3:$BI$3), 0)),
ROUNDUP(INDEX(GRID!$B$4:$BI$14,MATCH(I$7,GRID!$A$4:$A$14,0),MATCH(1,($U$2=GRID!$B$1:$BI$1)*(КАЛЕНДАРЬ!$U11=GRID!$B$3:$BI$3),0))*(1-GRID!$B$69),0))</f>
        <v>#N/A</v>
      </c>
      <c r="J115" s="48" t="e" cm="1">
        <f t="array" ref="J115">IF($I$2="Открытый тариф",
INDEX(GRID!$B$17:$BI$27,MATCH(I$7,GRID!$A$17:$A$27,0),MATCH(1,($U$2=GRID!$B$1:$BI$1)*(КАЛЕНДАРЬ!$U11=GRID!$B$3:$BI$3), 0)),
ROUNDUP(INDEX(GRID!$B$17:$BI$27,MATCH(I$7,GRID!$A$17:$A$27,0),MATCH(1,($U$2=GRID!$B$1:$BI$1)*(КАЛЕНДАРЬ!$U11=GRID!$B$3:$BI$3), 0))*(1-GRID!$B$69),0))</f>
        <v>#N/A</v>
      </c>
      <c r="K115" s="47" cm="1">
        <f t="array" ref="K115">IF($I$2="Открытый тариф",
INDEX(GRID!$B$4:$BI$14,MATCH(K$7,GRID!$A$4:$A$14,0),MATCH(1,($U$2=GRID!$B$1:$BI$1)*(КАЛЕНДАРЬ!$U11=GRID!$B$3:$BI$3), 0)),
ROUNDUP(INDEX(GRID!$B$4:$BI$14,MATCH(K$7,GRID!$A$4:$A$14,0),MATCH(1,($U$2=GRID!$B$1:$BI$1)*(КАЛЕНДАРЬ!$U11=GRID!$B$3:$BI$3),0))*(1-GRID!$B$69),0))</f>
        <v>48300</v>
      </c>
      <c r="L115" s="48" cm="1">
        <f t="array" ref="L115">IF($I$2="Открытый тариф",
INDEX(GRID!$B$17:$BI$27,MATCH(K$7,GRID!$A$17:$A$27,0),MATCH(1,($U$2=GRID!$B$1:$BI$1)*(КАЛЕНДАРЬ!$U11=GRID!$B$3:$BI$3), 0)),
ROUNDUP(INDEX(GRID!$B$17:$BI$27,MATCH(K$7,GRID!$A$17:$A$27,0),MATCH(1,($U$2=GRID!$B$1:$BI$1)*(КАЛЕНДАРЬ!$U11=GRID!$B$3:$BI$3), 0))*(1-GRID!$B$69),0))</f>
        <v>48300</v>
      </c>
      <c r="M115" s="47" cm="1">
        <f t="array" ref="M115">IF($I$2="Открытый тариф",
INDEX(GRID!$B$4:$BI$14,MATCH(M$7,GRID!$A$4:$A$14,0),MATCH(1,($U$2=GRID!$B$1:$BI$1)*(КАЛЕНДАРЬ!$U11=GRID!$B$3:$BI$3), 0)),
ROUNDUP(INDEX(GRID!$B$4:$BI$14,MATCH(M$7,GRID!$A$4:$A$14,0),MATCH(1,($U$2=GRID!$B$1:$BI$1)*(КАЛЕНДАРЬ!$U11=GRID!$B$3:$BI$3),0))*(1-GRID!$B$69),0))</f>
        <v>54100</v>
      </c>
      <c r="N115" s="48" cm="1">
        <f t="array" ref="N115">IF($I$2="Открытый тариф",
INDEX(GRID!$B$17:$BI$27,MATCH(M$7,GRID!$A$17:$A$27,0),MATCH(1,($U$2=GRID!$B$1:$BI$1)*(КАЛЕНДАРЬ!$U11=GRID!$B$3:$BI$3), 0)),
ROUNDUP(INDEX(GRID!$B$17:$BI$27,MATCH(M$7,GRID!$A$17:$A$27,0),MATCH(1,($U$2=GRID!$B$1:$BI$1)*(КАЛЕНДАРЬ!$U11=GRID!$B$3:$BI$3), 0))*(1-GRID!$B$69),0))</f>
        <v>54100</v>
      </c>
      <c r="O115" s="49" t="s">
        <v>101</v>
      </c>
      <c r="P115" s="49" t="s">
        <v>101</v>
      </c>
      <c r="Q115" s="49" t="s">
        <v>101</v>
      </c>
      <c r="R115" s="49" t="s">
        <v>101</v>
      </c>
      <c r="S115" s="49" t="s">
        <v>101</v>
      </c>
      <c r="T115" s="49" t="s">
        <v>101</v>
      </c>
      <c r="U115" s="49" t="s">
        <v>101</v>
      </c>
      <c r="V115" s="49" t="s">
        <v>101</v>
      </c>
      <c r="W115" s="49" t="s">
        <v>101</v>
      </c>
      <c r="X115" s="49" t="s">
        <v>101</v>
      </c>
      <c r="Y115" s="146"/>
    </row>
    <row r="116" spans="1:25" hidden="1" x14ac:dyDescent="0.2">
      <c r="A116" s="117" t="s">
        <v>43</v>
      </c>
      <c r="B116" s="117">
        <v>9</v>
      </c>
      <c r="C116" s="47" cm="1">
        <f t="array" ref="C116">IF($I$2="Открытый тариф",
INDEX(GRID!$B$4:$BI$14,MATCH(C$7,GRID!$A$4:$A$14,0),MATCH(1,($U$2=GRID!$B$1:$BI$1)*(КАЛЕНДАРЬ!$U12=GRID!$B$3:$BI$3), 0)),
ROUNDUP(INDEX(GRID!$B$4:$BI$14,MATCH(C$7,GRID!$A$4:$A$14,0),MATCH(1,($U$2=GRID!$B$1:$BI$1)*(КАЛЕНДАРЬ!$U12=GRID!$B$3:$BI$3),0))*(1-GRID!$B$69),0))</f>
        <v>30500</v>
      </c>
      <c r="D116" s="48" cm="1">
        <f t="array" ref="D116">IF($I$2="Открытый тариф",
INDEX(GRID!$B$17:$BI$27,MATCH(C$7,GRID!$A$17:$A$27,0),MATCH(1,($U$2=GRID!$B$1:$BI$1)*(КАЛЕНДАРЬ!$U12=GRID!$B$3:$BI$3), 0)),
ROUNDUP(INDEX(GRID!$B$17:$BI$27,MATCH(C$7,GRID!$A$17:$A$27,0),MATCH(1,($U$2=GRID!$B$1:$BI$1)*(КАЛЕНДАРЬ!$U12=GRID!$B$3:$BI$3), 0))*(1-GRID!$B$69),0))</f>
        <v>30500</v>
      </c>
      <c r="E116" s="47" cm="1">
        <f t="array" ref="E116">IF($I$2="Открытый тариф",
INDEX(GRID!$B$4:$BI$14,MATCH(E$7,GRID!$A$4:$A$14,0),MATCH(1,($U$2=GRID!$B$1:$BI$1)*(КАЛЕНДАРЬ!$U12=GRID!$B$3:$BI$3), 0)),
ROUNDUP(INDEX(GRID!$B$4:$BI$14,MATCH(E$7,GRID!$A$4:$A$14,0),MATCH(1,($U$2=GRID!$B$1:$BI$1)*(КАЛЕНДАРЬ!$U12=GRID!$B$3:$BI$3),0))*(1-GRID!$B$69),0))</f>
        <v>34300</v>
      </c>
      <c r="F116" s="48" cm="1">
        <f t="array" ref="F116">IF($I$2="Открытый тариф",
INDEX(GRID!$B$17:$BI$27,MATCH(E$7,GRID!$A$17:$A$27,0),MATCH(1,($U$2=GRID!$B$1:$BI$1)*(КАЛЕНДАРЬ!$U12=GRID!$B$3:$BI$3), 0)),
ROUNDUP(INDEX(GRID!$B$17:$BI$27,MATCH(E$7,GRID!$A$17:$A$27,0),MATCH(1,($U$2=GRID!$B$1:$BI$1)*(КАЛЕНДАРЬ!$U12=GRID!$B$3:$BI$3), 0))*(1-GRID!$B$69),0))</f>
        <v>34300</v>
      </c>
      <c r="G116" s="47" t="e" cm="1">
        <f t="array" ref="G116">IF($I$2="Открытый тариф",
INDEX(GRID!$B$4:$BI$14,MATCH(G$7,GRID!$A$4:$A$14,0),MATCH(1,($U$2=GRID!$B$1:$BI$1)*(КАЛЕНДАРЬ!$U12=GRID!$B$3:$BI$3), 0)),
ROUNDUP(INDEX(GRID!$B$4:$BI$14,MATCH(G$7,GRID!$A$4:$A$14,0),MATCH(1,($U$2=GRID!$B$1:$BI$1)*(КАЛЕНДАРЬ!$U12=GRID!$B$3:$BI$3),0))*(1-GRID!$B$69),0))</f>
        <v>#N/A</v>
      </c>
      <c r="H116" s="48" t="e" cm="1">
        <f t="array" ref="H116">IF($I$2="Открытый тариф",
INDEX(GRID!$B$17:$BI$27,MATCH(G$7,GRID!$A$17:$A$27,0),MATCH(1,($U$2=GRID!$B$1:$BI$1)*(КАЛЕНДАРЬ!$U12=GRID!$B$3:$BI$3), 0)),
ROUNDUP(INDEX(GRID!$B$17:$BI$27,MATCH(G$7,GRID!$A$17:$A$27,0),MATCH(1,($U$2=GRID!$B$1:$BI$1)*(КАЛЕНДАРЬ!$U12=GRID!$B$3:$BI$3), 0))*(1-GRID!$B$69),0))</f>
        <v>#N/A</v>
      </c>
      <c r="I116" s="47" t="e" cm="1">
        <f t="array" ref="I116">IF($I$2="Открытый тариф",
INDEX(GRID!$B$4:$BI$14,MATCH(I$7,GRID!$A$4:$A$14,0),MATCH(1,($U$2=GRID!$B$1:$BI$1)*(КАЛЕНДАРЬ!$U12=GRID!$B$3:$BI$3), 0)),
ROUNDUP(INDEX(GRID!$B$4:$BI$14,MATCH(I$7,GRID!$A$4:$A$14,0),MATCH(1,($U$2=GRID!$B$1:$BI$1)*(КАЛЕНДАРЬ!$U12=GRID!$B$3:$BI$3),0))*(1-GRID!$B$69),0))</f>
        <v>#N/A</v>
      </c>
      <c r="J116" s="48" t="e" cm="1">
        <f t="array" ref="J116">IF($I$2="Открытый тариф",
INDEX(GRID!$B$17:$BI$27,MATCH(I$7,GRID!$A$17:$A$27,0),MATCH(1,($U$2=GRID!$B$1:$BI$1)*(КАЛЕНДАРЬ!$U12=GRID!$B$3:$BI$3), 0)),
ROUNDUP(INDEX(GRID!$B$17:$BI$27,MATCH(I$7,GRID!$A$17:$A$27,0),MATCH(1,($U$2=GRID!$B$1:$BI$1)*(КАЛЕНДАРЬ!$U12=GRID!$B$3:$BI$3), 0))*(1-GRID!$B$69),0))</f>
        <v>#N/A</v>
      </c>
      <c r="K116" s="47" cm="1">
        <f t="array" ref="K116">IF($I$2="Открытый тариф",
INDEX(GRID!$B$4:$BI$14,MATCH(K$7,GRID!$A$4:$A$14,0),MATCH(1,($U$2=GRID!$B$1:$BI$1)*(КАЛЕНДАРЬ!$U12=GRID!$B$3:$BI$3), 0)),
ROUNDUP(INDEX(GRID!$B$4:$BI$14,MATCH(K$7,GRID!$A$4:$A$14,0),MATCH(1,($U$2=GRID!$B$1:$BI$1)*(КАЛЕНДАРЬ!$U12=GRID!$B$3:$BI$3),0))*(1-GRID!$B$69),0))</f>
        <v>48300</v>
      </c>
      <c r="L116" s="48" cm="1">
        <f t="array" ref="L116">IF($I$2="Открытый тариф",
INDEX(GRID!$B$17:$BI$27,MATCH(K$7,GRID!$A$17:$A$27,0),MATCH(1,($U$2=GRID!$B$1:$BI$1)*(КАЛЕНДАРЬ!$U12=GRID!$B$3:$BI$3), 0)),
ROUNDUP(INDEX(GRID!$B$17:$BI$27,MATCH(K$7,GRID!$A$17:$A$27,0),MATCH(1,($U$2=GRID!$B$1:$BI$1)*(КАЛЕНДАРЬ!$U12=GRID!$B$3:$BI$3), 0))*(1-GRID!$B$69),0))</f>
        <v>48300</v>
      </c>
      <c r="M116" s="47" cm="1">
        <f t="array" ref="M116">IF($I$2="Открытый тариф",
INDEX(GRID!$B$4:$BI$14,MATCH(M$7,GRID!$A$4:$A$14,0),MATCH(1,($U$2=GRID!$B$1:$BI$1)*(КАЛЕНДАРЬ!$U12=GRID!$B$3:$BI$3), 0)),
ROUNDUP(INDEX(GRID!$B$4:$BI$14,MATCH(M$7,GRID!$A$4:$A$14,0),MATCH(1,($U$2=GRID!$B$1:$BI$1)*(КАЛЕНДАРЬ!$U12=GRID!$B$3:$BI$3),0))*(1-GRID!$B$69),0))</f>
        <v>54100</v>
      </c>
      <c r="N116" s="48" cm="1">
        <f t="array" ref="N116">IF($I$2="Открытый тариф",
INDEX(GRID!$B$17:$BI$27,MATCH(M$7,GRID!$A$17:$A$27,0),MATCH(1,($U$2=GRID!$B$1:$BI$1)*(КАЛЕНДАРЬ!$U12=GRID!$B$3:$BI$3), 0)),
ROUNDUP(INDEX(GRID!$B$17:$BI$27,MATCH(M$7,GRID!$A$17:$A$27,0),MATCH(1,($U$2=GRID!$B$1:$BI$1)*(КАЛЕНДАРЬ!$U12=GRID!$B$3:$BI$3), 0))*(1-GRID!$B$69),0))</f>
        <v>54100</v>
      </c>
      <c r="O116" s="49" t="s">
        <v>101</v>
      </c>
      <c r="P116" s="49" t="s">
        <v>101</v>
      </c>
      <c r="Q116" s="49" t="s">
        <v>101</v>
      </c>
      <c r="R116" s="49" t="s">
        <v>101</v>
      </c>
      <c r="S116" s="49" t="s">
        <v>101</v>
      </c>
      <c r="T116" s="49" t="s">
        <v>101</v>
      </c>
      <c r="U116" s="49" t="s">
        <v>101</v>
      </c>
      <c r="V116" s="49" t="s">
        <v>101</v>
      </c>
      <c r="W116" s="49" t="s">
        <v>101</v>
      </c>
      <c r="X116" s="49" t="s">
        <v>101</v>
      </c>
      <c r="Y116" s="146"/>
    </row>
    <row r="117" spans="1:25" hidden="1" x14ac:dyDescent="0.2">
      <c r="A117" s="117" t="s">
        <v>44</v>
      </c>
      <c r="B117" s="117">
        <v>10</v>
      </c>
      <c r="C117" s="47" cm="1">
        <f t="array" ref="C117">IF($I$2="Открытый тариф",
INDEX(GRID!$B$4:$BI$14,MATCH(C$7,GRID!$A$4:$A$14,0),MATCH(1,($U$2=GRID!$B$1:$BI$1)*(КАЛЕНДАРЬ!$U13=GRID!$B$3:$BI$3), 0)),
ROUNDUP(INDEX(GRID!$B$4:$BI$14,MATCH(C$7,GRID!$A$4:$A$14,0),MATCH(1,($U$2=GRID!$B$1:$BI$1)*(КАЛЕНДАРЬ!$U13=GRID!$B$3:$BI$3),0))*(1-GRID!$B$69),0))</f>
        <v>30500</v>
      </c>
      <c r="D117" s="48" cm="1">
        <f t="array" ref="D117">IF($I$2="Открытый тариф",
INDEX(GRID!$B$17:$BI$27,MATCH(C$7,GRID!$A$17:$A$27,0),MATCH(1,($U$2=GRID!$B$1:$BI$1)*(КАЛЕНДАРЬ!$U13=GRID!$B$3:$BI$3), 0)),
ROUNDUP(INDEX(GRID!$B$17:$BI$27,MATCH(C$7,GRID!$A$17:$A$27,0),MATCH(1,($U$2=GRID!$B$1:$BI$1)*(КАЛЕНДАРЬ!$U13=GRID!$B$3:$BI$3), 0))*(1-GRID!$B$69),0))</f>
        <v>30500</v>
      </c>
      <c r="E117" s="47" cm="1">
        <f t="array" ref="E117">IF($I$2="Открытый тариф",
INDEX(GRID!$B$4:$BI$14,MATCH(E$7,GRID!$A$4:$A$14,0),MATCH(1,($U$2=GRID!$B$1:$BI$1)*(КАЛЕНДАРЬ!$U13=GRID!$B$3:$BI$3), 0)),
ROUNDUP(INDEX(GRID!$B$4:$BI$14,MATCH(E$7,GRID!$A$4:$A$14,0),MATCH(1,($U$2=GRID!$B$1:$BI$1)*(КАЛЕНДАРЬ!$U13=GRID!$B$3:$BI$3),0))*(1-GRID!$B$69),0))</f>
        <v>34300</v>
      </c>
      <c r="F117" s="48" cm="1">
        <f t="array" ref="F117">IF($I$2="Открытый тариф",
INDEX(GRID!$B$17:$BI$27,MATCH(E$7,GRID!$A$17:$A$27,0),MATCH(1,($U$2=GRID!$B$1:$BI$1)*(КАЛЕНДАРЬ!$U13=GRID!$B$3:$BI$3), 0)),
ROUNDUP(INDEX(GRID!$B$17:$BI$27,MATCH(E$7,GRID!$A$17:$A$27,0),MATCH(1,($U$2=GRID!$B$1:$BI$1)*(КАЛЕНДАРЬ!$U13=GRID!$B$3:$BI$3), 0))*(1-GRID!$B$69),0))</f>
        <v>34300</v>
      </c>
      <c r="G117" s="47" t="e" cm="1">
        <f t="array" ref="G117">IF($I$2="Открытый тариф",
INDEX(GRID!$B$4:$BI$14,MATCH(G$7,GRID!$A$4:$A$14,0),MATCH(1,($U$2=GRID!$B$1:$BI$1)*(КАЛЕНДАРЬ!$U13=GRID!$B$3:$BI$3), 0)),
ROUNDUP(INDEX(GRID!$B$4:$BI$14,MATCH(G$7,GRID!$A$4:$A$14,0),MATCH(1,($U$2=GRID!$B$1:$BI$1)*(КАЛЕНДАРЬ!$U13=GRID!$B$3:$BI$3),0))*(1-GRID!$B$69),0))</f>
        <v>#N/A</v>
      </c>
      <c r="H117" s="48" t="e" cm="1">
        <f t="array" ref="H117">IF($I$2="Открытый тариф",
INDEX(GRID!$B$17:$BI$27,MATCH(G$7,GRID!$A$17:$A$27,0),MATCH(1,($U$2=GRID!$B$1:$BI$1)*(КАЛЕНДАРЬ!$U13=GRID!$B$3:$BI$3), 0)),
ROUNDUP(INDEX(GRID!$B$17:$BI$27,MATCH(G$7,GRID!$A$17:$A$27,0),MATCH(1,($U$2=GRID!$B$1:$BI$1)*(КАЛЕНДАРЬ!$U13=GRID!$B$3:$BI$3), 0))*(1-GRID!$B$69),0))</f>
        <v>#N/A</v>
      </c>
      <c r="I117" s="47" t="e" cm="1">
        <f t="array" ref="I117">IF($I$2="Открытый тариф",
INDEX(GRID!$B$4:$BI$14,MATCH(I$7,GRID!$A$4:$A$14,0),MATCH(1,($U$2=GRID!$B$1:$BI$1)*(КАЛЕНДАРЬ!$U13=GRID!$B$3:$BI$3), 0)),
ROUNDUP(INDEX(GRID!$B$4:$BI$14,MATCH(I$7,GRID!$A$4:$A$14,0),MATCH(1,($U$2=GRID!$B$1:$BI$1)*(КАЛЕНДАРЬ!$U13=GRID!$B$3:$BI$3),0))*(1-GRID!$B$69),0))</f>
        <v>#N/A</v>
      </c>
      <c r="J117" s="48" t="e" cm="1">
        <f t="array" ref="J117">IF($I$2="Открытый тариф",
INDEX(GRID!$B$17:$BI$27,MATCH(I$7,GRID!$A$17:$A$27,0),MATCH(1,($U$2=GRID!$B$1:$BI$1)*(КАЛЕНДАРЬ!$U13=GRID!$B$3:$BI$3), 0)),
ROUNDUP(INDEX(GRID!$B$17:$BI$27,MATCH(I$7,GRID!$A$17:$A$27,0),MATCH(1,($U$2=GRID!$B$1:$BI$1)*(КАЛЕНДАРЬ!$U13=GRID!$B$3:$BI$3), 0))*(1-GRID!$B$69),0))</f>
        <v>#N/A</v>
      </c>
      <c r="K117" s="47" cm="1">
        <f t="array" ref="K117">IF($I$2="Открытый тариф",
INDEX(GRID!$B$4:$BI$14,MATCH(K$7,GRID!$A$4:$A$14,0),MATCH(1,($U$2=GRID!$B$1:$BI$1)*(КАЛЕНДАРЬ!$U13=GRID!$B$3:$BI$3), 0)),
ROUNDUP(INDEX(GRID!$B$4:$BI$14,MATCH(K$7,GRID!$A$4:$A$14,0),MATCH(1,($U$2=GRID!$B$1:$BI$1)*(КАЛЕНДАРЬ!$U13=GRID!$B$3:$BI$3),0))*(1-GRID!$B$69),0))</f>
        <v>48300</v>
      </c>
      <c r="L117" s="48" cm="1">
        <f t="array" ref="L117">IF($I$2="Открытый тариф",
INDEX(GRID!$B$17:$BI$27,MATCH(K$7,GRID!$A$17:$A$27,0),MATCH(1,($U$2=GRID!$B$1:$BI$1)*(КАЛЕНДАРЬ!$U13=GRID!$B$3:$BI$3), 0)),
ROUNDUP(INDEX(GRID!$B$17:$BI$27,MATCH(K$7,GRID!$A$17:$A$27,0),MATCH(1,($U$2=GRID!$B$1:$BI$1)*(КАЛЕНДАРЬ!$U13=GRID!$B$3:$BI$3), 0))*(1-GRID!$B$69),0))</f>
        <v>48300</v>
      </c>
      <c r="M117" s="47" cm="1">
        <f t="array" ref="M117">IF($I$2="Открытый тариф",
INDEX(GRID!$B$4:$BI$14,MATCH(M$7,GRID!$A$4:$A$14,0),MATCH(1,($U$2=GRID!$B$1:$BI$1)*(КАЛЕНДАРЬ!$U13=GRID!$B$3:$BI$3), 0)),
ROUNDUP(INDEX(GRID!$B$4:$BI$14,MATCH(M$7,GRID!$A$4:$A$14,0),MATCH(1,($U$2=GRID!$B$1:$BI$1)*(КАЛЕНДАРЬ!$U13=GRID!$B$3:$BI$3),0))*(1-GRID!$B$69),0))</f>
        <v>54100</v>
      </c>
      <c r="N117" s="48" cm="1">
        <f t="array" ref="N117">IF($I$2="Открытый тариф",
INDEX(GRID!$B$17:$BI$27,MATCH(M$7,GRID!$A$17:$A$27,0),MATCH(1,($U$2=GRID!$B$1:$BI$1)*(КАЛЕНДАРЬ!$U13=GRID!$B$3:$BI$3), 0)),
ROUNDUP(INDEX(GRID!$B$17:$BI$27,MATCH(M$7,GRID!$A$17:$A$27,0),MATCH(1,($U$2=GRID!$B$1:$BI$1)*(КАЛЕНДАРЬ!$U13=GRID!$B$3:$BI$3), 0))*(1-GRID!$B$69),0))</f>
        <v>54100</v>
      </c>
      <c r="O117" s="49" t="s">
        <v>101</v>
      </c>
      <c r="P117" s="49" t="s">
        <v>101</v>
      </c>
      <c r="Q117" s="49" t="s">
        <v>101</v>
      </c>
      <c r="R117" s="49" t="s">
        <v>101</v>
      </c>
      <c r="S117" s="49" t="s">
        <v>101</v>
      </c>
      <c r="T117" s="49" t="s">
        <v>101</v>
      </c>
      <c r="U117" s="49" t="s">
        <v>101</v>
      </c>
      <c r="V117" s="49" t="s">
        <v>101</v>
      </c>
      <c r="W117" s="49" t="s">
        <v>101</v>
      </c>
      <c r="X117" s="49" t="s">
        <v>101</v>
      </c>
      <c r="Y117" s="146"/>
    </row>
    <row r="118" spans="1:25" hidden="1" x14ac:dyDescent="0.2">
      <c r="A118" s="117" t="s">
        <v>45</v>
      </c>
      <c r="B118" s="117">
        <v>11</v>
      </c>
      <c r="C118" s="47" cm="1">
        <f t="array" ref="C118">IF($I$2="Открытый тариф",
INDEX(GRID!$B$4:$BI$14,MATCH(C$7,GRID!$A$4:$A$14,0),MATCH(1,($U$2=GRID!$B$1:$BI$1)*(КАЛЕНДАРЬ!$U14=GRID!$B$3:$BI$3), 0)),
ROUNDUP(INDEX(GRID!$B$4:$BI$14,MATCH(C$7,GRID!$A$4:$A$14,0),MATCH(1,($U$2=GRID!$B$1:$BI$1)*(КАЛЕНДАРЬ!$U14=GRID!$B$3:$BI$3),0))*(1-GRID!$B$69),0))</f>
        <v>29000</v>
      </c>
      <c r="D118" s="48" cm="1">
        <f t="array" ref="D118">IF($I$2="Открытый тариф",
INDEX(GRID!$B$17:$BI$27,MATCH(C$7,GRID!$A$17:$A$27,0),MATCH(1,($U$2=GRID!$B$1:$BI$1)*(КАЛЕНДАРЬ!$U14=GRID!$B$3:$BI$3), 0)),
ROUNDUP(INDEX(GRID!$B$17:$BI$27,MATCH(C$7,GRID!$A$17:$A$27,0),MATCH(1,($U$2=GRID!$B$1:$BI$1)*(КАЛЕНДАРЬ!$U14=GRID!$B$3:$BI$3), 0))*(1-GRID!$B$69),0))</f>
        <v>29000</v>
      </c>
      <c r="E118" s="47" cm="1">
        <f t="array" ref="E118">IF($I$2="Открытый тариф",
INDEX(GRID!$B$4:$BI$14,MATCH(E$7,GRID!$A$4:$A$14,0),MATCH(1,($U$2=GRID!$B$1:$BI$1)*(КАЛЕНДАРЬ!$U14=GRID!$B$3:$BI$3), 0)),
ROUNDUP(INDEX(GRID!$B$4:$BI$14,MATCH(E$7,GRID!$A$4:$A$14,0),MATCH(1,($U$2=GRID!$B$1:$BI$1)*(КАЛЕНДАРЬ!$U14=GRID!$B$3:$BI$3),0))*(1-GRID!$B$69),0))</f>
        <v>32600</v>
      </c>
      <c r="F118" s="48" cm="1">
        <f t="array" ref="F118">IF($I$2="Открытый тариф",
INDEX(GRID!$B$17:$BI$27,MATCH(E$7,GRID!$A$17:$A$27,0),MATCH(1,($U$2=GRID!$B$1:$BI$1)*(КАЛЕНДАРЬ!$U14=GRID!$B$3:$BI$3), 0)),
ROUNDUP(INDEX(GRID!$B$17:$BI$27,MATCH(E$7,GRID!$A$17:$A$27,0),MATCH(1,($U$2=GRID!$B$1:$BI$1)*(КАЛЕНДАРЬ!$U14=GRID!$B$3:$BI$3), 0))*(1-GRID!$B$69),0))</f>
        <v>32600</v>
      </c>
      <c r="G118" s="47" t="e" cm="1">
        <f t="array" ref="G118">IF($I$2="Открытый тариф",
INDEX(GRID!$B$4:$BI$14,MATCH(G$7,GRID!$A$4:$A$14,0),MATCH(1,($U$2=GRID!$B$1:$BI$1)*(КАЛЕНДАРЬ!$U14=GRID!$B$3:$BI$3), 0)),
ROUNDUP(INDEX(GRID!$B$4:$BI$14,MATCH(G$7,GRID!$A$4:$A$14,0),MATCH(1,($U$2=GRID!$B$1:$BI$1)*(КАЛЕНДАРЬ!$U14=GRID!$B$3:$BI$3),0))*(1-GRID!$B$69),0))</f>
        <v>#N/A</v>
      </c>
      <c r="H118" s="48" t="e" cm="1">
        <f t="array" ref="H118">IF($I$2="Открытый тариф",
INDEX(GRID!$B$17:$BI$27,MATCH(G$7,GRID!$A$17:$A$27,0),MATCH(1,($U$2=GRID!$B$1:$BI$1)*(КАЛЕНДАРЬ!$U14=GRID!$B$3:$BI$3), 0)),
ROUNDUP(INDEX(GRID!$B$17:$BI$27,MATCH(G$7,GRID!$A$17:$A$27,0),MATCH(1,($U$2=GRID!$B$1:$BI$1)*(КАЛЕНДАРЬ!$U14=GRID!$B$3:$BI$3), 0))*(1-GRID!$B$69),0))</f>
        <v>#N/A</v>
      </c>
      <c r="I118" s="47" t="e" cm="1">
        <f t="array" ref="I118">IF($I$2="Открытый тариф",
INDEX(GRID!$B$4:$BI$14,MATCH(I$7,GRID!$A$4:$A$14,0),MATCH(1,($U$2=GRID!$B$1:$BI$1)*(КАЛЕНДАРЬ!$U14=GRID!$B$3:$BI$3), 0)),
ROUNDUP(INDEX(GRID!$B$4:$BI$14,MATCH(I$7,GRID!$A$4:$A$14,0),MATCH(1,($U$2=GRID!$B$1:$BI$1)*(КАЛЕНДАРЬ!$U14=GRID!$B$3:$BI$3),0))*(1-GRID!$B$69),0))</f>
        <v>#N/A</v>
      </c>
      <c r="J118" s="48" t="e" cm="1">
        <f t="array" ref="J118">IF($I$2="Открытый тариф",
INDEX(GRID!$B$17:$BI$27,MATCH(I$7,GRID!$A$17:$A$27,0),MATCH(1,($U$2=GRID!$B$1:$BI$1)*(КАЛЕНДАРЬ!$U14=GRID!$B$3:$BI$3), 0)),
ROUNDUP(INDEX(GRID!$B$17:$BI$27,MATCH(I$7,GRID!$A$17:$A$27,0),MATCH(1,($U$2=GRID!$B$1:$BI$1)*(КАЛЕНДАРЬ!$U14=GRID!$B$3:$BI$3), 0))*(1-GRID!$B$69),0))</f>
        <v>#N/A</v>
      </c>
      <c r="K118" s="47" cm="1">
        <f t="array" ref="K118">IF($I$2="Открытый тариф",
INDEX(GRID!$B$4:$BI$14,MATCH(K$7,GRID!$A$4:$A$14,0),MATCH(1,($U$2=GRID!$B$1:$BI$1)*(КАЛЕНДАРЬ!$U14=GRID!$B$3:$BI$3), 0)),
ROUNDUP(INDEX(GRID!$B$4:$BI$14,MATCH(K$7,GRID!$A$4:$A$14,0),MATCH(1,($U$2=GRID!$B$1:$BI$1)*(КАЛЕНДАРЬ!$U14=GRID!$B$3:$BI$3),0))*(1-GRID!$B$69),0))</f>
        <v>45800</v>
      </c>
      <c r="L118" s="48" cm="1">
        <f t="array" ref="L118">IF($I$2="Открытый тариф",
INDEX(GRID!$B$17:$BI$27,MATCH(K$7,GRID!$A$17:$A$27,0),MATCH(1,($U$2=GRID!$B$1:$BI$1)*(КАЛЕНДАРЬ!$U14=GRID!$B$3:$BI$3), 0)),
ROUNDUP(INDEX(GRID!$B$17:$BI$27,MATCH(K$7,GRID!$A$17:$A$27,0),MATCH(1,($U$2=GRID!$B$1:$BI$1)*(КАЛЕНДАРЬ!$U14=GRID!$B$3:$BI$3), 0))*(1-GRID!$B$69),0))</f>
        <v>45800</v>
      </c>
      <c r="M118" s="47" cm="1">
        <f t="array" ref="M118">IF($I$2="Открытый тариф",
INDEX(GRID!$B$4:$BI$14,MATCH(M$7,GRID!$A$4:$A$14,0),MATCH(1,($U$2=GRID!$B$1:$BI$1)*(КАЛЕНДАРЬ!$U14=GRID!$B$3:$BI$3), 0)),
ROUNDUP(INDEX(GRID!$B$4:$BI$14,MATCH(M$7,GRID!$A$4:$A$14,0),MATCH(1,($U$2=GRID!$B$1:$BI$1)*(КАЛЕНДАРЬ!$U14=GRID!$B$3:$BI$3),0))*(1-GRID!$B$69),0))</f>
        <v>51300</v>
      </c>
      <c r="N118" s="48" cm="1">
        <f t="array" ref="N118">IF($I$2="Открытый тариф",
INDEX(GRID!$B$17:$BI$27,MATCH(M$7,GRID!$A$17:$A$27,0),MATCH(1,($U$2=GRID!$B$1:$BI$1)*(КАЛЕНДАРЬ!$U14=GRID!$B$3:$BI$3), 0)),
ROUNDUP(INDEX(GRID!$B$17:$BI$27,MATCH(M$7,GRID!$A$17:$A$27,0),MATCH(1,($U$2=GRID!$B$1:$BI$1)*(КАЛЕНДАРЬ!$U14=GRID!$B$3:$BI$3), 0))*(1-GRID!$B$69),0))</f>
        <v>51300</v>
      </c>
      <c r="O118" s="49" t="s">
        <v>101</v>
      </c>
      <c r="P118" s="49" t="s">
        <v>101</v>
      </c>
      <c r="Q118" s="49" t="s">
        <v>101</v>
      </c>
      <c r="R118" s="49" t="s">
        <v>101</v>
      </c>
      <c r="S118" s="49" t="s">
        <v>101</v>
      </c>
      <c r="T118" s="49" t="s">
        <v>101</v>
      </c>
      <c r="U118" s="49" t="s">
        <v>101</v>
      </c>
      <c r="V118" s="49" t="s">
        <v>101</v>
      </c>
      <c r="W118" s="49" t="s">
        <v>101</v>
      </c>
      <c r="X118" s="49" t="s">
        <v>101</v>
      </c>
      <c r="Y118" s="146"/>
    </row>
    <row r="119" spans="1:25" hidden="1" x14ac:dyDescent="0.2">
      <c r="A119" s="117" t="s">
        <v>46</v>
      </c>
      <c r="B119" s="117">
        <v>12</v>
      </c>
      <c r="C119" s="47" cm="1">
        <f t="array" ref="C119">IF($I$2="Открытый тариф",
INDEX(GRID!$B$4:$BI$14,MATCH(C$7,GRID!$A$4:$A$14,0),MATCH(1,($U$2=GRID!$B$1:$BI$1)*(КАЛЕНДАРЬ!$U15=GRID!$B$3:$BI$3), 0)),
ROUNDUP(INDEX(GRID!$B$4:$BI$14,MATCH(C$7,GRID!$A$4:$A$14,0),MATCH(1,($U$2=GRID!$B$1:$BI$1)*(КАЛЕНДАРЬ!$U15=GRID!$B$3:$BI$3),0))*(1-GRID!$B$69),0))</f>
        <v>29000</v>
      </c>
      <c r="D119" s="48" cm="1">
        <f t="array" ref="D119">IF($I$2="Открытый тариф",
INDEX(GRID!$B$17:$BI$27,MATCH(C$7,GRID!$A$17:$A$27,0),MATCH(1,($U$2=GRID!$B$1:$BI$1)*(КАЛЕНДАРЬ!$U15=GRID!$B$3:$BI$3), 0)),
ROUNDUP(INDEX(GRID!$B$17:$BI$27,MATCH(C$7,GRID!$A$17:$A$27,0),MATCH(1,($U$2=GRID!$B$1:$BI$1)*(КАЛЕНДАРЬ!$U15=GRID!$B$3:$BI$3), 0))*(1-GRID!$B$69),0))</f>
        <v>29000</v>
      </c>
      <c r="E119" s="47" cm="1">
        <f t="array" ref="E119">IF($I$2="Открытый тариф",
INDEX(GRID!$B$4:$BI$14,MATCH(E$7,GRID!$A$4:$A$14,0),MATCH(1,($U$2=GRID!$B$1:$BI$1)*(КАЛЕНДАРЬ!$U15=GRID!$B$3:$BI$3), 0)),
ROUNDUP(INDEX(GRID!$B$4:$BI$14,MATCH(E$7,GRID!$A$4:$A$14,0),MATCH(1,($U$2=GRID!$B$1:$BI$1)*(КАЛЕНДАРЬ!$U15=GRID!$B$3:$BI$3),0))*(1-GRID!$B$69),0))</f>
        <v>32600</v>
      </c>
      <c r="F119" s="48" cm="1">
        <f t="array" ref="F119">IF($I$2="Открытый тариф",
INDEX(GRID!$B$17:$BI$27,MATCH(E$7,GRID!$A$17:$A$27,0),MATCH(1,($U$2=GRID!$B$1:$BI$1)*(КАЛЕНДАРЬ!$U15=GRID!$B$3:$BI$3), 0)),
ROUNDUP(INDEX(GRID!$B$17:$BI$27,MATCH(E$7,GRID!$A$17:$A$27,0),MATCH(1,($U$2=GRID!$B$1:$BI$1)*(КАЛЕНДАРЬ!$U15=GRID!$B$3:$BI$3), 0))*(1-GRID!$B$69),0))</f>
        <v>32600</v>
      </c>
      <c r="G119" s="47" t="e" cm="1">
        <f t="array" ref="G119">IF($I$2="Открытый тариф",
INDEX(GRID!$B$4:$BI$14,MATCH(G$7,GRID!$A$4:$A$14,0),MATCH(1,($U$2=GRID!$B$1:$BI$1)*(КАЛЕНДАРЬ!$U15=GRID!$B$3:$BI$3), 0)),
ROUNDUP(INDEX(GRID!$B$4:$BI$14,MATCH(G$7,GRID!$A$4:$A$14,0),MATCH(1,($U$2=GRID!$B$1:$BI$1)*(КАЛЕНДАРЬ!$U15=GRID!$B$3:$BI$3),0))*(1-GRID!$B$69),0))</f>
        <v>#N/A</v>
      </c>
      <c r="H119" s="48" t="e" cm="1">
        <f t="array" ref="H119">IF($I$2="Открытый тариф",
INDEX(GRID!$B$17:$BI$27,MATCH(G$7,GRID!$A$17:$A$27,0),MATCH(1,($U$2=GRID!$B$1:$BI$1)*(КАЛЕНДАРЬ!$U15=GRID!$B$3:$BI$3), 0)),
ROUNDUP(INDEX(GRID!$B$17:$BI$27,MATCH(G$7,GRID!$A$17:$A$27,0),MATCH(1,($U$2=GRID!$B$1:$BI$1)*(КАЛЕНДАРЬ!$U15=GRID!$B$3:$BI$3), 0))*(1-GRID!$B$69),0))</f>
        <v>#N/A</v>
      </c>
      <c r="I119" s="47" t="e" cm="1">
        <f t="array" ref="I119">IF($I$2="Открытый тариф",
INDEX(GRID!$B$4:$BI$14,MATCH(I$7,GRID!$A$4:$A$14,0),MATCH(1,($U$2=GRID!$B$1:$BI$1)*(КАЛЕНДАРЬ!$U15=GRID!$B$3:$BI$3), 0)),
ROUNDUP(INDEX(GRID!$B$4:$BI$14,MATCH(I$7,GRID!$A$4:$A$14,0),MATCH(1,($U$2=GRID!$B$1:$BI$1)*(КАЛЕНДАРЬ!$U15=GRID!$B$3:$BI$3),0))*(1-GRID!$B$69),0))</f>
        <v>#N/A</v>
      </c>
      <c r="J119" s="48" t="e" cm="1">
        <f t="array" ref="J119">IF($I$2="Открытый тариф",
INDEX(GRID!$B$17:$BI$27,MATCH(I$7,GRID!$A$17:$A$27,0),MATCH(1,($U$2=GRID!$B$1:$BI$1)*(КАЛЕНДАРЬ!$U15=GRID!$B$3:$BI$3), 0)),
ROUNDUP(INDEX(GRID!$B$17:$BI$27,MATCH(I$7,GRID!$A$17:$A$27,0),MATCH(1,($U$2=GRID!$B$1:$BI$1)*(КАЛЕНДАРЬ!$U15=GRID!$B$3:$BI$3), 0))*(1-GRID!$B$69),0))</f>
        <v>#N/A</v>
      </c>
      <c r="K119" s="47" cm="1">
        <f t="array" ref="K119">IF($I$2="Открытый тариф",
INDEX(GRID!$B$4:$BI$14,MATCH(K$7,GRID!$A$4:$A$14,0),MATCH(1,($U$2=GRID!$B$1:$BI$1)*(КАЛЕНДАРЬ!$U15=GRID!$B$3:$BI$3), 0)),
ROUNDUP(INDEX(GRID!$B$4:$BI$14,MATCH(K$7,GRID!$A$4:$A$14,0),MATCH(1,($U$2=GRID!$B$1:$BI$1)*(КАЛЕНДАРЬ!$U15=GRID!$B$3:$BI$3),0))*(1-GRID!$B$69),0))</f>
        <v>45800</v>
      </c>
      <c r="L119" s="48" cm="1">
        <f t="array" ref="L119">IF($I$2="Открытый тариф",
INDEX(GRID!$B$17:$BI$27,MATCH(K$7,GRID!$A$17:$A$27,0),MATCH(1,($U$2=GRID!$B$1:$BI$1)*(КАЛЕНДАРЬ!$U15=GRID!$B$3:$BI$3), 0)),
ROUNDUP(INDEX(GRID!$B$17:$BI$27,MATCH(K$7,GRID!$A$17:$A$27,0),MATCH(1,($U$2=GRID!$B$1:$BI$1)*(КАЛЕНДАРЬ!$U15=GRID!$B$3:$BI$3), 0))*(1-GRID!$B$69),0))</f>
        <v>45800</v>
      </c>
      <c r="M119" s="47" cm="1">
        <f t="array" ref="M119">IF($I$2="Открытый тариф",
INDEX(GRID!$B$4:$BI$14,MATCH(M$7,GRID!$A$4:$A$14,0),MATCH(1,($U$2=GRID!$B$1:$BI$1)*(КАЛЕНДАРЬ!$U15=GRID!$B$3:$BI$3), 0)),
ROUNDUP(INDEX(GRID!$B$4:$BI$14,MATCH(M$7,GRID!$A$4:$A$14,0),MATCH(1,($U$2=GRID!$B$1:$BI$1)*(КАЛЕНДАРЬ!$U15=GRID!$B$3:$BI$3),0))*(1-GRID!$B$69),0))</f>
        <v>51300</v>
      </c>
      <c r="N119" s="48" cm="1">
        <f t="array" ref="N119">IF($I$2="Открытый тариф",
INDEX(GRID!$B$17:$BI$27,MATCH(M$7,GRID!$A$17:$A$27,0),MATCH(1,($U$2=GRID!$B$1:$BI$1)*(КАЛЕНДАРЬ!$U15=GRID!$B$3:$BI$3), 0)),
ROUNDUP(INDEX(GRID!$B$17:$BI$27,MATCH(M$7,GRID!$A$17:$A$27,0),MATCH(1,($U$2=GRID!$B$1:$BI$1)*(КАЛЕНДАРЬ!$U15=GRID!$B$3:$BI$3), 0))*(1-GRID!$B$69),0))</f>
        <v>51300</v>
      </c>
      <c r="O119" s="49" t="s">
        <v>101</v>
      </c>
      <c r="P119" s="49" t="s">
        <v>101</v>
      </c>
      <c r="Q119" s="49" t="s">
        <v>101</v>
      </c>
      <c r="R119" s="49" t="s">
        <v>101</v>
      </c>
      <c r="S119" s="49" t="s">
        <v>101</v>
      </c>
      <c r="T119" s="49" t="s">
        <v>101</v>
      </c>
      <c r="U119" s="49" t="s">
        <v>101</v>
      </c>
      <c r="V119" s="49" t="s">
        <v>101</v>
      </c>
      <c r="W119" s="49" t="s">
        <v>101</v>
      </c>
      <c r="X119" s="49" t="s">
        <v>101</v>
      </c>
      <c r="Y119" s="146"/>
    </row>
    <row r="120" spans="1:25" hidden="1" x14ac:dyDescent="0.2">
      <c r="A120" s="117" t="s">
        <v>47</v>
      </c>
      <c r="B120" s="117">
        <v>13</v>
      </c>
      <c r="C120" s="47" cm="1">
        <f t="array" ref="C120">IF($I$2="Открытый тариф",
INDEX(GRID!$B$4:$BI$14,MATCH(C$7,GRID!$A$4:$A$14,0),MATCH(1,($U$2=GRID!$B$1:$BI$1)*(КАЛЕНДАРЬ!$U16=GRID!$B$3:$BI$3), 0)),
ROUNDUP(INDEX(GRID!$B$4:$BI$14,MATCH(C$7,GRID!$A$4:$A$14,0),MATCH(1,($U$2=GRID!$B$1:$BI$1)*(КАЛЕНДАРЬ!$U16=GRID!$B$3:$BI$3),0))*(1-GRID!$B$69),0))</f>
        <v>30500</v>
      </c>
      <c r="D120" s="48" cm="1">
        <f t="array" ref="D120">IF($I$2="Открытый тариф",
INDEX(GRID!$B$17:$BI$27,MATCH(C$7,GRID!$A$17:$A$27,0),MATCH(1,($U$2=GRID!$B$1:$BI$1)*(КАЛЕНДАРЬ!$U16=GRID!$B$3:$BI$3), 0)),
ROUNDUP(INDEX(GRID!$B$17:$BI$27,MATCH(C$7,GRID!$A$17:$A$27,0),MATCH(1,($U$2=GRID!$B$1:$BI$1)*(КАЛЕНДАРЬ!$U16=GRID!$B$3:$BI$3), 0))*(1-GRID!$B$69),0))</f>
        <v>30500</v>
      </c>
      <c r="E120" s="47" cm="1">
        <f t="array" ref="E120">IF($I$2="Открытый тариф",
INDEX(GRID!$B$4:$BI$14,MATCH(E$7,GRID!$A$4:$A$14,0),MATCH(1,($U$2=GRID!$B$1:$BI$1)*(КАЛЕНДАРЬ!$U16=GRID!$B$3:$BI$3), 0)),
ROUNDUP(INDEX(GRID!$B$4:$BI$14,MATCH(E$7,GRID!$A$4:$A$14,0),MATCH(1,($U$2=GRID!$B$1:$BI$1)*(КАЛЕНДАРЬ!$U16=GRID!$B$3:$BI$3),0))*(1-GRID!$B$69),0))</f>
        <v>34300</v>
      </c>
      <c r="F120" s="48" cm="1">
        <f t="array" ref="F120">IF($I$2="Открытый тариф",
INDEX(GRID!$B$17:$BI$27,MATCH(E$7,GRID!$A$17:$A$27,0),MATCH(1,($U$2=GRID!$B$1:$BI$1)*(КАЛЕНДАРЬ!$U16=GRID!$B$3:$BI$3), 0)),
ROUNDUP(INDEX(GRID!$B$17:$BI$27,MATCH(E$7,GRID!$A$17:$A$27,0),MATCH(1,($U$2=GRID!$B$1:$BI$1)*(КАЛЕНДАРЬ!$U16=GRID!$B$3:$BI$3), 0))*(1-GRID!$B$69),0))</f>
        <v>34300</v>
      </c>
      <c r="G120" s="47" t="e" cm="1">
        <f t="array" ref="G120">IF($I$2="Открытый тариф",
INDEX(GRID!$B$4:$BI$14,MATCH(G$7,GRID!$A$4:$A$14,0),MATCH(1,($U$2=GRID!$B$1:$BI$1)*(КАЛЕНДАРЬ!$U16=GRID!$B$3:$BI$3), 0)),
ROUNDUP(INDEX(GRID!$B$4:$BI$14,MATCH(G$7,GRID!$A$4:$A$14,0),MATCH(1,($U$2=GRID!$B$1:$BI$1)*(КАЛЕНДАРЬ!$U16=GRID!$B$3:$BI$3),0))*(1-GRID!$B$69),0))</f>
        <v>#N/A</v>
      </c>
      <c r="H120" s="48" t="e" cm="1">
        <f t="array" ref="H120">IF($I$2="Открытый тариф",
INDEX(GRID!$B$17:$BI$27,MATCH(G$7,GRID!$A$17:$A$27,0),MATCH(1,($U$2=GRID!$B$1:$BI$1)*(КАЛЕНДАРЬ!$U16=GRID!$B$3:$BI$3), 0)),
ROUNDUP(INDEX(GRID!$B$17:$BI$27,MATCH(G$7,GRID!$A$17:$A$27,0),MATCH(1,($U$2=GRID!$B$1:$BI$1)*(КАЛЕНДАРЬ!$U16=GRID!$B$3:$BI$3), 0))*(1-GRID!$B$69),0))</f>
        <v>#N/A</v>
      </c>
      <c r="I120" s="47" t="e" cm="1">
        <f t="array" ref="I120">IF($I$2="Открытый тариф",
INDEX(GRID!$B$4:$BI$14,MATCH(I$7,GRID!$A$4:$A$14,0),MATCH(1,($U$2=GRID!$B$1:$BI$1)*(КАЛЕНДАРЬ!$U16=GRID!$B$3:$BI$3), 0)),
ROUNDUP(INDEX(GRID!$B$4:$BI$14,MATCH(I$7,GRID!$A$4:$A$14,0),MATCH(1,($U$2=GRID!$B$1:$BI$1)*(КАЛЕНДАРЬ!$U16=GRID!$B$3:$BI$3),0))*(1-GRID!$B$69),0))</f>
        <v>#N/A</v>
      </c>
      <c r="J120" s="48" t="e" cm="1">
        <f t="array" ref="J120">IF($I$2="Открытый тариф",
INDEX(GRID!$B$17:$BI$27,MATCH(I$7,GRID!$A$17:$A$27,0),MATCH(1,($U$2=GRID!$B$1:$BI$1)*(КАЛЕНДАРЬ!$U16=GRID!$B$3:$BI$3), 0)),
ROUNDUP(INDEX(GRID!$B$17:$BI$27,MATCH(I$7,GRID!$A$17:$A$27,0),MATCH(1,($U$2=GRID!$B$1:$BI$1)*(КАЛЕНДАРЬ!$U16=GRID!$B$3:$BI$3), 0))*(1-GRID!$B$69),0))</f>
        <v>#N/A</v>
      </c>
      <c r="K120" s="47" cm="1">
        <f t="array" ref="K120">IF($I$2="Открытый тариф",
INDEX(GRID!$B$4:$BI$14,MATCH(K$7,GRID!$A$4:$A$14,0),MATCH(1,($U$2=GRID!$B$1:$BI$1)*(КАЛЕНДАРЬ!$U16=GRID!$B$3:$BI$3), 0)),
ROUNDUP(INDEX(GRID!$B$4:$BI$14,MATCH(K$7,GRID!$A$4:$A$14,0),MATCH(1,($U$2=GRID!$B$1:$BI$1)*(КАЛЕНДАРЬ!$U16=GRID!$B$3:$BI$3),0))*(1-GRID!$B$69),0))</f>
        <v>48300</v>
      </c>
      <c r="L120" s="48" cm="1">
        <f t="array" ref="L120">IF($I$2="Открытый тариф",
INDEX(GRID!$B$17:$BI$27,MATCH(K$7,GRID!$A$17:$A$27,0),MATCH(1,($U$2=GRID!$B$1:$BI$1)*(КАЛЕНДАРЬ!$U16=GRID!$B$3:$BI$3), 0)),
ROUNDUP(INDEX(GRID!$B$17:$BI$27,MATCH(K$7,GRID!$A$17:$A$27,0),MATCH(1,($U$2=GRID!$B$1:$BI$1)*(КАЛЕНДАРЬ!$U16=GRID!$B$3:$BI$3), 0))*(1-GRID!$B$69),0))</f>
        <v>48300</v>
      </c>
      <c r="M120" s="47" cm="1">
        <f t="array" ref="M120">IF($I$2="Открытый тариф",
INDEX(GRID!$B$4:$BI$14,MATCH(M$7,GRID!$A$4:$A$14,0),MATCH(1,($U$2=GRID!$B$1:$BI$1)*(КАЛЕНДАРЬ!$U16=GRID!$B$3:$BI$3), 0)),
ROUNDUP(INDEX(GRID!$B$4:$BI$14,MATCH(M$7,GRID!$A$4:$A$14,0),MATCH(1,($U$2=GRID!$B$1:$BI$1)*(КАЛЕНДАРЬ!$U16=GRID!$B$3:$BI$3),0))*(1-GRID!$B$69),0))</f>
        <v>54100</v>
      </c>
      <c r="N120" s="48" cm="1">
        <f t="array" ref="N120">IF($I$2="Открытый тариф",
INDEX(GRID!$B$17:$BI$27,MATCH(M$7,GRID!$A$17:$A$27,0),MATCH(1,($U$2=GRID!$B$1:$BI$1)*(КАЛЕНДАРЬ!$U16=GRID!$B$3:$BI$3), 0)),
ROUNDUP(INDEX(GRID!$B$17:$BI$27,MATCH(M$7,GRID!$A$17:$A$27,0),MATCH(1,($U$2=GRID!$B$1:$BI$1)*(КАЛЕНДАРЬ!$U16=GRID!$B$3:$BI$3), 0))*(1-GRID!$B$69),0))</f>
        <v>54100</v>
      </c>
      <c r="O120" s="49" t="s">
        <v>101</v>
      </c>
      <c r="P120" s="49" t="s">
        <v>101</v>
      </c>
      <c r="Q120" s="49" t="s">
        <v>101</v>
      </c>
      <c r="R120" s="49" t="s">
        <v>101</v>
      </c>
      <c r="S120" s="49" t="s">
        <v>101</v>
      </c>
      <c r="T120" s="49" t="s">
        <v>101</v>
      </c>
      <c r="U120" s="49" t="s">
        <v>101</v>
      </c>
      <c r="V120" s="49" t="s">
        <v>101</v>
      </c>
      <c r="W120" s="49" t="s">
        <v>101</v>
      </c>
      <c r="X120" s="49" t="s">
        <v>101</v>
      </c>
      <c r="Y120" s="146"/>
    </row>
    <row r="121" spans="1:25" hidden="1" x14ac:dyDescent="0.2">
      <c r="A121" s="117" t="s">
        <v>48</v>
      </c>
      <c r="B121" s="117">
        <v>14</v>
      </c>
      <c r="C121" s="47" cm="1">
        <f t="array" ref="C121">IF($I$2="Открытый тариф",
INDEX(GRID!$B$4:$BI$14,MATCH(C$7,GRID!$A$4:$A$14,0),MATCH(1,($U$2=GRID!$B$1:$BI$1)*(КАЛЕНДАРЬ!$U17=GRID!$B$3:$BI$3), 0)),
ROUNDUP(INDEX(GRID!$B$4:$BI$14,MATCH(C$7,GRID!$A$4:$A$14,0),MATCH(1,($U$2=GRID!$B$1:$BI$1)*(КАЛЕНДАРЬ!$U17=GRID!$B$3:$BI$3),0))*(1-GRID!$B$69),0))</f>
        <v>30500</v>
      </c>
      <c r="D121" s="48" cm="1">
        <f t="array" ref="D121">IF($I$2="Открытый тариф",
INDEX(GRID!$B$17:$BI$27,MATCH(C$7,GRID!$A$17:$A$27,0),MATCH(1,($U$2=GRID!$B$1:$BI$1)*(КАЛЕНДАРЬ!$U17=GRID!$B$3:$BI$3), 0)),
ROUNDUP(INDEX(GRID!$B$17:$BI$27,MATCH(C$7,GRID!$A$17:$A$27,0),MATCH(1,($U$2=GRID!$B$1:$BI$1)*(КАЛЕНДАРЬ!$U17=GRID!$B$3:$BI$3), 0))*(1-GRID!$B$69),0))</f>
        <v>30500</v>
      </c>
      <c r="E121" s="47" cm="1">
        <f t="array" ref="E121">IF($I$2="Открытый тариф",
INDEX(GRID!$B$4:$BI$14,MATCH(E$7,GRID!$A$4:$A$14,0),MATCH(1,($U$2=GRID!$B$1:$BI$1)*(КАЛЕНДАРЬ!$U17=GRID!$B$3:$BI$3), 0)),
ROUNDUP(INDEX(GRID!$B$4:$BI$14,MATCH(E$7,GRID!$A$4:$A$14,0),MATCH(1,($U$2=GRID!$B$1:$BI$1)*(КАЛЕНДАРЬ!$U17=GRID!$B$3:$BI$3),0))*(1-GRID!$B$69),0))</f>
        <v>34300</v>
      </c>
      <c r="F121" s="48" cm="1">
        <f t="array" ref="F121">IF($I$2="Открытый тариф",
INDEX(GRID!$B$17:$BI$27,MATCH(E$7,GRID!$A$17:$A$27,0),MATCH(1,($U$2=GRID!$B$1:$BI$1)*(КАЛЕНДАРЬ!$U17=GRID!$B$3:$BI$3), 0)),
ROUNDUP(INDEX(GRID!$B$17:$BI$27,MATCH(E$7,GRID!$A$17:$A$27,0),MATCH(1,($U$2=GRID!$B$1:$BI$1)*(КАЛЕНДАРЬ!$U17=GRID!$B$3:$BI$3), 0))*(1-GRID!$B$69),0))</f>
        <v>34300</v>
      </c>
      <c r="G121" s="47" t="e" cm="1">
        <f t="array" ref="G121">IF($I$2="Открытый тариф",
INDEX(GRID!$B$4:$BI$14,MATCH(G$7,GRID!$A$4:$A$14,0),MATCH(1,($U$2=GRID!$B$1:$BI$1)*(КАЛЕНДАРЬ!$U17=GRID!$B$3:$BI$3), 0)),
ROUNDUP(INDEX(GRID!$B$4:$BI$14,MATCH(G$7,GRID!$A$4:$A$14,0),MATCH(1,($U$2=GRID!$B$1:$BI$1)*(КАЛЕНДАРЬ!$U17=GRID!$B$3:$BI$3),0))*(1-GRID!$B$69),0))</f>
        <v>#N/A</v>
      </c>
      <c r="H121" s="48" t="e" cm="1">
        <f t="array" ref="H121">IF($I$2="Открытый тариф",
INDEX(GRID!$B$17:$BI$27,MATCH(G$7,GRID!$A$17:$A$27,0),MATCH(1,($U$2=GRID!$B$1:$BI$1)*(КАЛЕНДАРЬ!$U17=GRID!$B$3:$BI$3), 0)),
ROUNDUP(INDEX(GRID!$B$17:$BI$27,MATCH(G$7,GRID!$A$17:$A$27,0),MATCH(1,($U$2=GRID!$B$1:$BI$1)*(КАЛЕНДАРЬ!$U17=GRID!$B$3:$BI$3), 0))*(1-GRID!$B$69),0))</f>
        <v>#N/A</v>
      </c>
      <c r="I121" s="47" t="e" cm="1">
        <f t="array" ref="I121">IF($I$2="Открытый тариф",
INDEX(GRID!$B$4:$BI$14,MATCH(I$7,GRID!$A$4:$A$14,0),MATCH(1,($U$2=GRID!$B$1:$BI$1)*(КАЛЕНДАРЬ!$U17=GRID!$B$3:$BI$3), 0)),
ROUNDUP(INDEX(GRID!$B$4:$BI$14,MATCH(I$7,GRID!$A$4:$A$14,0),MATCH(1,($U$2=GRID!$B$1:$BI$1)*(КАЛЕНДАРЬ!$U17=GRID!$B$3:$BI$3),0))*(1-GRID!$B$69),0))</f>
        <v>#N/A</v>
      </c>
      <c r="J121" s="48" t="e" cm="1">
        <f t="array" ref="J121">IF($I$2="Открытый тариф",
INDEX(GRID!$B$17:$BI$27,MATCH(I$7,GRID!$A$17:$A$27,0),MATCH(1,($U$2=GRID!$B$1:$BI$1)*(КАЛЕНДАРЬ!$U17=GRID!$B$3:$BI$3), 0)),
ROUNDUP(INDEX(GRID!$B$17:$BI$27,MATCH(I$7,GRID!$A$17:$A$27,0),MATCH(1,($U$2=GRID!$B$1:$BI$1)*(КАЛЕНДАРЬ!$U17=GRID!$B$3:$BI$3), 0))*(1-GRID!$B$69),0))</f>
        <v>#N/A</v>
      </c>
      <c r="K121" s="47" cm="1">
        <f t="array" ref="K121">IF($I$2="Открытый тариф",
INDEX(GRID!$B$4:$BI$14,MATCH(K$7,GRID!$A$4:$A$14,0),MATCH(1,($U$2=GRID!$B$1:$BI$1)*(КАЛЕНДАРЬ!$U17=GRID!$B$3:$BI$3), 0)),
ROUNDUP(INDEX(GRID!$B$4:$BI$14,MATCH(K$7,GRID!$A$4:$A$14,0),MATCH(1,($U$2=GRID!$B$1:$BI$1)*(КАЛЕНДАРЬ!$U17=GRID!$B$3:$BI$3),0))*(1-GRID!$B$69),0))</f>
        <v>48300</v>
      </c>
      <c r="L121" s="48" cm="1">
        <f t="array" ref="L121">IF($I$2="Открытый тариф",
INDEX(GRID!$B$17:$BI$27,MATCH(K$7,GRID!$A$17:$A$27,0),MATCH(1,($U$2=GRID!$B$1:$BI$1)*(КАЛЕНДАРЬ!$U17=GRID!$B$3:$BI$3), 0)),
ROUNDUP(INDEX(GRID!$B$17:$BI$27,MATCH(K$7,GRID!$A$17:$A$27,0),MATCH(1,($U$2=GRID!$B$1:$BI$1)*(КАЛЕНДАРЬ!$U17=GRID!$B$3:$BI$3), 0))*(1-GRID!$B$69),0))</f>
        <v>48300</v>
      </c>
      <c r="M121" s="47" cm="1">
        <f t="array" ref="M121">IF($I$2="Открытый тариф",
INDEX(GRID!$B$4:$BI$14,MATCH(M$7,GRID!$A$4:$A$14,0),MATCH(1,($U$2=GRID!$B$1:$BI$1)*(КАЛЕНДАРЬ!$U17=GRID!$B$3:$BI$3), 0)),
ROUNDUP(INDEX(GRID!$B$4:$BI$14,MATCH(M$7,GRID!$A$4:$A$14,0),MATCH(1,($U$2=GRID!$B$1:$BI$1)*(КАЛЕНДАРЬ!$U17=GRID!$B$3:$BI$3),0))*(1-GRID!$B$69),0))</f>
        <v>54100</v>
      </c>
      <c r="N121" s="48" cm="1">
        <f t="array" ref="N121">IF($I$2="Открытый тариф",
INDEX(GRID!$B$17:$BI$27,MATCH(M$7,GRID!$A$17:$A$27,0),MATCH(1,($U$2=GRID!$B$1:$BI$1)*(КАЛЕНДАРЬ!$U17=GRID!$B$3:$BI$3), 0)),
ROUNDUP(INDEX(GRID!$B$17:$BI$27,MATCH(M$7,GRID!$A$17:$A$27,0),MATCH(1,($U$2=GRID!$B$1:$BI$1)*(КАЛЕНДАРЬ!$U17=GRID!$B$3:$BI$3), 0))*(1-GRID!$B$69),0))</f>
        <v>54100</v>
      </c>
      <c r="O121" s="49" t="s">
        <v>101</v>
      </c>
      <c r="P121" s="49" t="s">
        <v>101</v>
      </c>
      <c r="Q121" s="49" t="s">
        <v>101</v>
      </c>
      <c r="R121" s="49" t="s">
        <v>101</v>
      </c>
      <c r="S121" s="49" t="s">
        <v>101</v>
      </c>
      <c r="T121" s="49" t="s">
        <v>101</v>
      </c>
      <c r="U121" s="49" t="s">
        <v>101</v>
      </c>
      <c r="V121" s="49" t="s">
        <v>101</v>
      </c>
      <c r="W121" s="49" t="s">
        <v>101</v>
      </c>
      <c r="X121" s="49" t="s">
        <v>101</v>
      </c>
      <c r="Y121" s="146"/>
    </row>
    <row r="122" spans="1:25" hidden="1" x14ac:dyDescent="0.2">
      <c r="A122" s="117" t="s">
        <v>42</v>
      </c>
      <c r="B122" s="117">
        <v>15</v>
      </c>
      <c r="C122" s="47" cm="1">
        <f t="array" ref="C122">IF($I$2="Открытый тариф",
INDEX(GRID!$B$4:$BI$14,MATCH(C$7,GRID!$A$4:$A$14,0),MATCH(1,($U$2=GRID!$B$1:$BI$1)*(КАЛЕНДАРЬ!$U18=GRID!$B$3:$BI$3), 0)),
ROUNDUP(INDEX(GRID!$B$4:$BI$14,MATCH(C$7,GRID!$A$4:$A$14,0),MATCH(1,($U$2=GRID!$B$1:$BI$1)*(КАЛЕНДАРЬ!$U18=GRID!$B$3:$BI$3),0))*(1-GRID!$B$69),0))</f>
        <v>30500</v>
      </c>
      <c r="D122" s="48" cm="1">
        <f t="array" ref="D122">IF($I$2="Открытый тариф",
INDEX(GRID!$B$17:$BI$27,MATCH(C$7,GRID!$A$17:$A$27,0),MATCH(1,($U$2=GRID!$B$1:$BI$1)*(КАЛЕНДАРЬ!$U18=GRID!$B$3:$BI$3), 0)),
ROUNDUP(INDEX(GRID!$B$17:$BI$27,MATCH(C$7,GRID!$A$17:$A$27,0),MATCH(1,($U$2=GRID!$B$1:$BI$1)*(КАЛЕНДАРЬ!$U18=GRID!$B$3:$BI$3), 0))*(1-GRID!$B$69),0))</f>
        <v>30500</v>
      </c>
      <c r="E122" s="47" cm="1">
        <f t="array" ref="E122">IF($I$2="Открытый тариф",
INDEX(GRID!$B$4:$BI$14,MATCH(E$7,GRID!$A$4:$A$14,0),MATCH(1,($U$2=GRID!$B$1:$BI$1)*(КАЛЕНДАРЬ!$U18=GRID!$B$3:$BI$3), 0)),
ROUNDUP(INDEX(GRID!$B$4:$BI$14,MATCH(E$7,GRID!$A$4:$A$14,0),MATCH(1,($U$2=GRID!$B$1:$BI$1)*(КАЛЕНДАРЬ!$U18=GRID!$B$3:$BI$3),0))*(1-GRID!$B$69),0))</f>
        <v>34300</v>
      </c>
      <c r="F122" s="48" cm="1">
        <f t="array" ref="F122">IF($I$2="Открытый тариф",
INDEX(GRID!$B$17:$BI$27,MATCH(E$7,GRID!$A$17:$A$27,0),MATCH(1,($U$2=GRID!$B$1:$BI$1)*(КАЛЕНДАРЬ!$U18=GRID!$B$3:$BI$3), 0)),
ROUNDUP(INDEX(GRID!$B$17:$BI$27,MATCH(E$7,GRID!$A$17:$A$27,0),MATCH(1,($U$2=GRID!$B$1:$BI$1)*(КАЛЕНДАРЬ!$U18=GRID!$B$3:$BI$3), 0))*(1-GRID!$B$69),0))</f>
        <v>34300</v>
      </c>
      <c r="G122" s="47" t="e" cm="1">
        <f t="array" ref="G122">IF($I$2="Открытый тариф",
INDEX(GRID!$B$4:$BI$14,MATCH(G$7,GRID!$A$4:$A$14,0),MATCH(1,($U$2=GRID!$B$1:$BI$1)*(КАЛЕНДАРЬ!$U18=GRID!$B$3:$BI$3), 0)),
ROUNDUP(INDEX(GRID!$B$4:$BI$14,MATCH(G$7,GRID!$A$4:$A$14,0),MATCH(1,($U$2=GRID!$B$1:$BI$1)*(КАЛЕНДАРЬ!$U18=GRID!$B$3:$BI$3),0))*(1-GRID!$B$69),0))</f>
        <v>#N/A</v>
      </c>
      <c r="H122" s="48" t="e" cm="1">
        <f t="array" ref="H122">IF($I$2="Открытый тариф",
INDEX(GRID!$B$17:$BI$27,MATCH(G$7,GRID!$A$17:$A$27,0),MATCH(1,($U$2=GRID!$B$1:$BI$1)*(КАЛЕНДАРЬ!$U18=GRID!$B$3:$BI$3), 0)),
ROUNDUP(INDEX(GRID!$B$17:$BI$27,MATCH(G$7,GRID!$A$17:$A$27,0),MATCH(1,($U$2=GRID!$B$1:$BI$1)*(КАЛЕНДАРЬ!$U18=GRID!$B$3:$BI$3), 0))*(1-GRID!$B$69),0))</f>
        <v>#N/A</v>
      </c>
      <c r="I122" s="47" t="e" cm="1">
        <f t="array" ref="I122">IF($I$2="Открытый тариф",
INDEX(GRID!$B$4:$BI$14,MATCH(I$7,GRID!$A$4:$A$14,0),MATCH(1,($U$2=GRID!$B$1:$BI$1)*(КАЛЕНДАРЬ!$U18=GRID!$B$3:$BI$3), 0)),
ROUNDUP(INDEX(GRID!$B$4:$BI$14,MATCH(I$7,GRID!$A$4:$A$14,0),MATCH(1,($U$2=GRID!$B$1:$BI$1)*(КАЛЕНДАРЬ!$U18=GRID!$B$3:$BI$3),0))*(1-GRID!$B$69),0))</f>
        <v>#N/A</v>
      </c>
      <c r="J122" s="48" t="e" cm="1">
        <f t="array" ref="J122">IF($I$2="Открытый тариф",
INDEX(GRID!$B$17:$BI$27,MATCH(I$7,GRID!$A$17:$A$27,0),MATCH(1,($U$2=GRID!$B$1:$BI$1)*(КАЛЕНДАРЬ!$U18=GRID!$B$3:$BI$3), 0)),
ROUNDUP(INDEX(GRID!$B$17:$BI$27,MATCH(I$7,GRID!$A$17:$A$27,0),MATCH(1,($U$2=GRID!$B$1:$BI$1)*(КАЛЕНДАРЬ!$U18=GRID!$B$3:$BI$3), 0))*(1-GRID!$B$69),0))</f>
        <v>#N/A</v>
      </c>
      <c r="K122" s="47" cm="1">
        <f t="array" ref="K122">IF($I$2="Открытый тариф",
INDEX(GRID!$B$4:$BI$14,MATCH(K$7,GRID!$A$4:$A$14,0),MATCH(1,($U$2=GRID!$B$1:$BI$1)*(КАЛЕНДАРЬ!$U18=GRID!$B$3:$BI$3), 0)),
ROUNDUP(INDEX(GRID!$B$4:$BI$14,MATCH(K$7,GRID!$A$4:$A$14,0),MATCH(1,($U$2=GRID!$B$1:$BI$1)*(КАЛЕНДАРЬ!$U18=GRID!$B$3:$BI$3),0))*(1-GRID!$B$69),0))</f>
        <v>48300</v>
      </c>
      <c r="L122" s="48" cm="1">
        <f t="array" ref="L122">IF($I$2="Открытый тариф",
INDEX(GRID!$B$17:$BI$27,MATCH(K$7,GRID!$A$17:$A$27,0),MATCH(1,($U$2=GRID!$B$1:$BI$1)*(КАЛЕНДАРЬ!$U18=GRID!$B$3:$BI$3), 0)),
ROUNDUP(INDEX(GRID!$B$17:$BI$27,MATCH(K$7,GRID!$A$17:$A$27,0),MATCH(1,($U$2=GRID!$B$1:$BI$1)*(КАЛЕНДАРЬ!$U18=GRID!$B$3:$BI$3), 0))*(1-GRID!$B$69),0))</f>
        <v>48300</v>
      </c>
      <c r="M122" s="47" cm="1">
        <f t="array" ref="M122">IF($I$2="Открытый тариф",
INDEX(GRID!$B$4:$BI$14,MATCH(M$7,GRID!$A$4:$A$14,0),MATCH(1,($U$2=GRID!$B$1:$BI$1)*(КАЛЕНДАРЬ!$U18=GRID!$B$3:$BI$3), 0)),
ROUNDUP(INDEX(GRID!$B$4:$BI$14,MATCH(M$7,GRID!$A$4:$A$14,0),MATCH(1,($U$2=GRID!$B$1:$BI$1)*(КАЛЕНДАРЬ!$U18=GRID!$B$3:$BI$3),0))*(1-GRID!$B$69),0))</f>
        <v>54100</v>
      </c>
      <c r="N122" s="48" cm="1">
        <f t="array" ref="N122">IF($I$2="Открытый тариф",
INDEX(GRID!$B$17:$BI$27,MATCH(M$7,GRID!$A$17:$A$27,0),MATCH(1,($U$2=GRID!$B$1:$BI$1)*(КАЛЕНДАРЬ!$U18=GRID!$B$3:$BI$3), 0)),
ROUNDUP(INDEX(GRID!$B$17:$BI$27,MATCH(M$7,GRID!$A$17:$A$27,0),MATCH(1,($U$2=GRID!$B$1:$BI$1)*(КАЛЕНДАРЬ!$U18=GRID!$B$3:$BI$3), 0))*(1-GRID!$B$69),0))</f>
        <v>54100</v>
      </c>
      <c r="O122" s="49" t="s">
        <v>101</v>
      </c>
      <c r="P122" s="49" t="s">
        <v>101</v>
      </c>
      <c r="Q122" s="49" t="s">
        <v>101</v>
      </c>
      <c r="R122" s="49" t="s">
        <v>101</v>
      </c>
      <c r="S122" s="49" t="s">
        <v>101</v>
      </c>
      <c r="T122" s="49" t="s">
        <v>101</v>
      </c>
      <c r="U122" s="49" t="s">
        <v>101</v>
      </c>
      <c r="V122" s="49" t="s">
        <v>101</v>
      </c>
      <c r="W122" s="49" t="s">
        <v>101</v>
      </c>
      <c r="X122" s="49" t="s">
        <v>101</v>
      </c>
      <c r="Y122" s="146"/>
    </row>
    <row r="123" spans="1:25" hidden="1" x14ac:dyDescent="0.2">
      <c r="A123" s="117" t="s">
        <v>43</v>
      </c>
      <c r="B123" s="117">
        <v>16</v>
      </c>
      <c r="C123" s="47" cm="1">
        <f t="array" ref="C123">IF($I$2="Открытый тариф",
INDEX(GRID!$B$4:$BI$14,MATCH(C$7,GRID!$A$4:$A$14,0),MATCH(1,($U$2=GRID!$B$1:$BI$1)*(КАЛЕНДАРЬ!$U19=GRID!$B$3:$BI$3), 0)),
ROUNDUP(INDEX(GRID!$B$4:$BI$14,MATCH(C$7,GRID!$A$4:$A$14,0),MATCH(1,($U$2=GRID!$B$1:$BI$1)*(КАЛЕНДАРЬ!$U19=GRID!$B$3:$BI$3),0))*(1-GRID!$B$69),0))</f>
        <v>30500</v>
      </c>
      <c r="D123" s="48" cm="1">
        <f t="array" ref="D123">IF($I$2="Открытый тариф",
INDEX(GRID!$B$17:$BI$27,MATCH(C$7,GRID!$A$17:$A$27,0),MATCH(1,($U$2=GRID!$B$1:$BI$1)*(КАЛЕНДАРЬ!$U19=GRID!$B$3:$BI$3), 0)),
ROUNDUP(INDEX(GRID!$B$17:$BI$27,MATCH(C$7,GRID!$A$17:$A$27,0),MATCH(1,($U$2=GRID!$B$1:$BI$1)*(КАЛЕНДАРЬ!$U19=GRID!$B$3:$BI$3), 0))*(1-GRID!$B$69),0))</f>
        <v>30500</v>
      </c>
      <c r="E123" s="47" cm="1">
        <f t="array" ref="E123">IF($I$2="Открытый тариф",
INDEX(GRID!$B$4:$BI$14,MATCH(E$7,GRID!$A$4:$A$14,0),MATCH(1,($U$2=GRID!$B$1:$BI$1)*(КАЛЕНДАРЬ!$U19=GRID!$B$3:$BI$3), 0)),
ROUNDUP(INDEX(GRID!$B$4:$BI$14,MATCH(E$7,GRID!$A$4:$A$14,0),MATCH(1,($U$2=GRID!$B$1:$BI$1)*(КАЛЕНДАРЬ!$U19=GRID!$B$3:$BI$3),0))*(1-GRID!$B$69),0))</f>
        <v>34300</v>
      </c>
      <c r="F123" s="48" cm="1">
        <f t="array" ref="F123">IF($I$2="Открытый тариф",
INDEX(GRID!$B$17:$BI$27,MATCH(E$7,GRID!$A$17:$A$27,0),MATCH(1,($U$2=GRID!$B$1:$BI$1)*(КАЛЕНДАРЬ!$U19=GRID!$B$3:$BI$3), 0)),
ROUNDUP(INDEX(GRID!$B$17:$BI$27,MATCH(E$7,GRID!$A$17:$A$27,0),MATCH(1,($U$2=GRID!$B$1:$BI$1)*(КАЛЕНДАРЬ!$U19=GRID!$B$3:$BI$3), 0))*(1-GRID!$B$69),0))</f>
        <v>34300</v>
      </c>
      <c r="G123" s="47" t="e" cm="1">
        <f t="array" ref="G123">IF($I$2="Открытый тариф",
INDEX(GRID!$B$4:$BI$14,MATCH(G$7,GRID!$A$4:$A$14,0),MATCH(1,($U$2=GRID!$B$1:$BI$1)*(КАЛЕНДАРЬ!$U19=GRID!$B$3:$BI$3), 0)),
ROUNDUP(INDEX(GRID!$B$4:$BI$14,MATCH(G$7,GRID!$A$4:$A$14,0),MATCH(1,($U$2=GRID!$B$1:$BI$1)*(КАЛЕНДАРЬ!$U19=GRID!$B$3:$BI$3),0))*(1-GRID!$B$69),0))</f>
        <v>#N/A</v>
      </c>
      <c r="H123" s="48" t="e" cm="1">
        <f t="array" ref="H123">IF($I$2="Открытый тариф",
INDEX(GRID!$B$17:$BI$27,MATCH(G$7,GRID!$A$17:$A$27,0),MATCH(1,($U$2=GRID!$B$1:$BI$1)*(КАЛЕНДАРЬ!$U19=GRID!$B$3:$BI$3), 0)),
ROUNDUP(INDEX(GRID!$B$17:$BI$27,MATCH(G$7,GRID!$A$17:$A$27,0),MATCH(1,($U$2=GRID!$B$1:$BI$1)*(КАЛЕНДАРЬ!$U19=GRID!$B$3:$BI$3), 0))*(1-GRID!$B$69),0))</f>
        <v>#N/A</v>
      </c>
      <c r="I123" s="47" t="e" cm="1">
        <f t="array" ref="I123">IF($I$2="Открытый тариф",
INDEX(GRID!$B$4:$BI$14,MATCH(I$7,GRID!$A$4:$A$14,0),MATCH(1,($U$2=GRID!$B$1:$BI$1)*(КАЛЕНДАРЬ!$U19=GRID!$B$3:$BI$3), 0)),
ROUNDUP(INDEX(GRID!$B$4:$BI$14,MATCH(I$7,GRID!$A$4:$A$14,0),MATCH(1,($U$2=GRID!$B$1:$BI$1)*(КАЛЕНДАРЬ!$U19=GRID!$B$3:$BI$3),0))*(1-GRID!$B$69),0))</f>
        <v>#N/A</v>
      </c>
      <c r="J123" s="48" t="e" cm="1">
        <f t="array" ref="J123">IF($I$2="Открытый тариф",
INDEX(GRID!$B$17:$BI$27,MATCH(I$7,GRID!$A$17:$A$27,0),MATCH(1,($U$2=GRID!$B$1:$BI$1)*(КАЛЕНДАРЬ!$U19=GRID!$B$3:$BI$3), 0)),
ROUNDUP(INDEX(GRID!$B$17:$BI$27,MATCH(I$7,GRID!$A$17:$A$27,0),MATCH(1,($U$2=GRID!$B$1:$BI$1)*(КАЛЕНДАРЬ!$U19=GRID!$B$3:$BI$3), 0))*(1-GRID!$B$69),0))</f>
        <v>#N/A</v>
      </c>
      <c r="K123" s="47" cm="1">
        <f t="array" ref="K123">IF($I$2="Открытый тариф",
INDEX(GRID!$B$4:$BI$14,MATCH(K$7,GRID!$A$4:$A$14,0),MATCH(1,($U$2=GRID!$B$1:$BI$1)*(КАЛЕНДАРЬ!$U19=GRID!$B$3:$BI$3), 0)),
ROUNDUP(INDEX(GRID!$B$4:$BI$14,MATCH(K$7,GRID!$A$4:$A$14,0),MATCH(1,($U$2=GRID!$B$1:$BI$1)*(КАЛЕНДАРЬ!$U19=GRID!$B$3:$BI$3),0))*(1-GRID!$B$69),0))</f>
        <v>48300</v>
      </c>
      <c r="L123" s="48" cm="1">
        <f t="array" ref="L123">IF($I$2="Открытый тариф",
INDEX(GRID!$B$17:$BI$27,MATCH(K$7,GRID!$A$17:$A$27,0),MATCH(1,($U$2=GRID!$B$1:$BI$1)*(КАЛЕНДАРЬ!$U19=GRID!$B$3:$BI$3), 0)),
ROUNDUP(INDEX(GRID!$B$17:$BI$27,MATCH(K$7,GRID!$A$17:$A$27,0),MATCH(1,($U$2=GRID!$B$1:$BI$1)*(КАЛЕНДАРЬ!$U19=GRID!$B$3:$BI$3), 0))*(1-GRID!$B$69),0))</f>
        <v>48300</v>
      </c>
      <c r="M123" s="47" cm="1">
        <f t="array" ref="M123">IF($I$2="Открытый тариф",
INDEX(GRID!$B$4:$BI$14,MATCH(M$7,GRID!$A$4:$A$14,0),MATCH(1,($U$2=GRID!$B$1:$BI$1)*(КАЛЕНДАРЬ!$U19=GRID!$B$3:$BI$3), 0)),
ROUNDUP(INDEX(GRID!$B$4:$BI$14,MATCH(M$7,GRID!$A$4:$A$14,0),MATCH(1,($U$2=GRID!$B$1:$BI$1)*(КАЛЕНДАРЬ!$U19=GRID!$B$3:$BI$3),0))*(1-GRID!$B$69),0))</f>
        <v>54100</v>
      </c>
      <c r="N123" s="48" cm="1">
        <f t="array" ref="N123">IF($I$2="Открытый тариф",
INDEX(GRID!$B$17:$BI$27,MATCH(M$7,GRID!$A$17:$A$27,0),MATCH(1,($U$2=GRID!$B$1:$BI$1)*(КАЛЕНДАРЬ!$U19=GRID!$B$3:$BI$3), 0)),
ROUNDUP(INDEX(GRID!$B$17:$BI$27,MATCH(M$7,GRID!$A$17:$A$27,0),MATCH(1,($U$2=GRID!$B$1:$BI$1)*(КАЛЕНДАРЬ!$U19=GRID!$B$3:$BI$3), 0))*(1-GRID!$B$69),0))</f>
        <v>54100</v>
      </c>
      <c r="O123" s="49" t="s">
        <v>101</v>
      </c>
      <c r="P123" s="49" t="s">
        <v>101</v>
      </c>
      <c r="Q123" s="49" t="s">
        <v>101</v>
      </c>
      <c r="R123" s="49" t="s">
        <v>101</v>
      </c>
      <c r="S123" s="49" t="s">
        <v>101</v>
      </c>
      <c r="T123" s="49" t="s">
        <v>101</v>
      </c>
      <c r="U123" s="49" t="s">
        <v>101</v>
      </c>
      <c r="V123" s="49" t="s">
        <v>101</v>
      </c>
      <c r="W123" s="49" t="s">
        <v>101</v>
      </c>
      <c r="X123" s="49" t="s">
        <v>101</v>
      </c>
      <c r="Y123" s="146"/>
    </row>
    <row r="124" spans="1:25" hidden="1" x14ac:dyDescent="0.2">
      <c r="A124" s="117" t="s">
        <v>44</v>
      </c>
      <c r="B124" s="117">
        <v>17</v>
      </c>
      <c r="C124" s="47" cm="1">
        <f t="array" ref="C124">IF($I$2="Открытый тариф",
INDEX(GRID!$B$4:$BI$14,MATCH(C$7,GRID!$A$4:$A$14,0),MATCH(1,($U$2=GRID!$B$1:$BI$1)*(КАЛЕНДАРЬ!$U20=GRID!$B$3:$BI$3), 0)),
ROUNDUP(INDEX(GRID!$B$4:$BI$14,MATCH(C$7,GRID!$A$4:$A$14,0),MATCH(1,($U$2=GRID!$B$1:$BI$1)*(КАЛЕНДАРЬ!$U20=GRID!$B$3:$BI$3),0))*(1-GRID!$B$69),0))</f>
        <v>30500</v>
      </c>
      <c r="D124" s="48" cm="1">
        <f t="array" ref="D124">IF($I$2="Открытый тариф",
INDEX(GRID!$B$17:$BI$27,MATCH(C$7,GRID!$A$17:$A$27,0),MATCH(1,($U$2=GRID!$B$1:$BI$1)*(КАЛЕНДАРЬ!$U20=GRID!$B$3:$BI$3), 0)),
ROUNDUP(INDEX(GRID!$B$17:$BI$27,MATCH(C$7,GRID!$A$17:$A$27,0),MATCH(1,($U$2=GRID!$B$1:$BI$1)*(КАЛЕНДАРЬ!$U20=GRID!$B$3:$BI$3), 0))*(1-GRID!$B$69),0))</f>
        <v>30500</v>
      </c>
      <c r="E124" s="47" cm="1">
        <f t="array" ref="E124">IF($I$2="Открытый тариф",
INDEX(GRID!$B$4:$BI$14,MATCH(E$7,GRID!$A$4:$A$14,0),MATCH(1,($U$2=GRID!$B$1:$BI$1)*(КАЛЕНДАРЬ!$U20=GRID!$B$3:$BI$3), 0)),
ROUNDUP(INDEX(GRID!$B$4:$BI$14,MATCH(E$7,GRID!$A$4:$A$14,0),MATCH(1,($U$2=GRID!$B$1:$BI$1)*(КАЛЕНДАРЬ!$U20=GRID!$B$3:$BI$3),0))*(1-GRID!$B$69),0))</f>
        <v>34300</v>
      </c>
      <c r="F124" s="48" cm="1">
        <f t="array" ref="F124">IF($I$2="Открытый тариф",
INDEX(GRID!$B$17:$BI$27,MATCH(E$7,GRID!$A$17:$A$27,0),MATCH(1,($U$2=GRID!$B$1:$BI$1)*(КАЛЕНДАРЬ!$U20=GRID!$B$3:$BI$3), 0)),
ROUNDUP(INDEX(GRID!$B$17:$BI$27,MATCH(E$7,GRID!$A$17:$A$27,0),MATCH(1,($U$2=GRID!$B$1:$BI$1)*(КАЛЕНДАРЬ!$U20=GRID!$B$3:$BI$3), 0))*(1-GRID!$B$69),0))</f>
        <v>34300</v>
      </c>
      <c r="G124" s="47" t="e" cm="1">
        <f t="array" ref="G124">IF($I$2="Открытый тариф",
INDEX(GRID!$B$4:$BI$14,MATCH(G$7,GRID!$A$4:$A$14,0),MATCH(1,($U$2=GRID!$B$1:$BI$1)*(КАЛЕНДАРЬ!$U20=GRID!$B$3:$BI$3), 0)),
ROUNDUP(INDEX(GRID!$B$4:$BI$14,MATCH(G$7,GRID!$A$4:$A$14,0),MATCH(1,($U$2=GRID!$B$1:$BI$1)*(КАЛЕНДАРЬ!$U20=GRID!$B$3:$BI$3),0))*(1-GRID!$B$69),0))</f>
        <v>#N/A</v>
      </c>
      <c r="H124" s="48" t="e" cm="1">
        <f t="array" ref="H124">IF($I$2="Открытый тариф",
INDEX(GRID!$B$17:$BI$27,MATCH(G$7,GRID!$A$17:$A$27,0),MATCH(1,($U$2=GRID!$B$1:$BI$1)*(КАЛЕНДАРЬ!$U20=GRID!$B$3:$BI$3), 0)),
ROUNDUP(INDEX(GRID!$B$17:$BI$27,MATCH(G$7,GRID!$A$17:$A$27,0),MATCH(1,($U$2=GRID!$B$1:$BI$1)*(КАЛЕНДАРЬ!$U20=GRID!$B$3:$BI$3), 0))*(1-GRID!$B$69),0))</f>
        <v>#N/A</v>
      </c>
      <c r="I124" s="47" t="e" cm="1">
        <f t="array" ref="I124">IF($I$2="Открытый тариф",
INDEX(GRID!$B$4:$BI$14,MATCH(I$7,GRID!$A$4:$A$14,0),MATCH(1,($U$2=GRID!$B$1:$BI$1)*(КАЛЕНДАРЬ!$U20=GRID!$B$3:$BI$3), 0)),
ROUNDUP(INDEX(GRID!$B$4:$BI$14,MATCH(I$7,GRID!$A$4:$A$14,0),MATCH(1,($U$2=GRID!$B$1:$BI$1)*(КАЛЕНДАРЬ!$U20=GRID!$B$3:$BI$3),0))*(1-GRID!$B$69),0))</f>
        <v>#N/A</v>
      </c>
      <c r="J124" s="48" t="e" cm="1">
        <f t="array" ref="J124">IF($I$2="Открытый тариф",
INDEX(GRID!$B$17:$BI$27,MATCH(I$7,GRID!$A$17:$A$27,0),MATCH(1,($U$2=GRID!$B$1:$BI$1)*(КАЛЕНДАРЬ!$U20=GRID!$B$3:$BI$3), 0)),
ROUNDUP(INDEX(GRID!$B$17:$BI$27,MATCH(I$7,GRID!$A$17:$A$27,0),MATCH(1,($U$2=GRID!$B$1:$BI$1)*(КАЛЕНДАРЬ!$U20=GRID!$B$3:$BI$3), 0))*(1-GRID!$B$69),0))</f>
        <v>#N/A</v>
      </c>
      <c r="K124" s="47" cm="1">
        <f t="array" ref="K124">IF($I$2="Открытый тариф",
INDEX(GRID!$B$4:$BI$14,MATCH(K$7,GRID!$A$4:$A$14,0),MATCH(1,($U$2=GRID!$B$1:$BI$1)*(КАЛЕНДАРЬ!$U20=GRID!$B$3:$BI$3), 0)),
ROUNDUP(INDEX(GRID!$B$4:$BI$14,MATCH(K$7,GRID!$A$4:$A$14,0),MATCH(1,($U$2=GRID!$B$1:$BI$1)*(КАЛЕНДАРЬ!$U20=GRID!$B$3:$BI$3),0))*(1-GRID!$B$69),0))</f>
        <v>48300</v>
      </c>
      <c r="L124" s="48" cm="1">
        <f t="array" ref="L124">IF($I$2="Открытый тариф",
INDEX(GRID!$B$17:$BI$27,MATCH(K$7,GRID!$A$17:$A$27,0),MATCH(1,($U$2=GRID!$B$1:$BI$1)*(КАЛЕНДАРЬ!$U20=GRID!$B$3:$BI$3), 0)),
ROUNDUP(INDEX(GRID!$B$17:$BI$27,MATCH(K$7,GRID!$A$17:$A$27,0),MATCH(1,($U$2=GRID!$B$1:$BI$1)*(КАЛЕНДАРЬ!$U20=GRID!$B$3:$BI$3), 0))*(1-GRID!$B$69),0))</f>
        <v>48300</v>
      </c>
      <c r="M124" s="47" cm="1">
        <f t="array" ref="M124">IF($I$2="Открытый тариф",
INDEX(GRID!$B$4:$BI$14,MATCH(M$7,GRID!$A$4:$A$14,0),MATCH(1,($U$2=GRID!$B$1:$BI$1)*(КАЛЕНДАРЬ!$U20=GRID!$B$3:$BI$3), 0)),
ROUNDUP(INDEX(GRID!$B$4:$BI$14,MATCH(M$7,GRID!$A$4:$A$14,0),MATCH(1,($U$2=GRID!$B$1:$BI$1)*(КАЛЕНДАРЬ!$U20=GRID!$B$3:$BI$3),0))*(1-GRID!$B$69),0))</f>
        <v>54100</v>
      </c>
      <c r="N124" s="48" cm="1">
        <f t="array" ref="N124">IF($I$2="Открытый тариф",
INDEX(GRID!$B$17:$BI$27,MATCH(M$7,GRID!$A$17:$A$27,0),MATCH(1,($U$2=GRID!$B$1:$BI$1)*(КАЛЕНДАРЬ!$U20=GRID!$B$3:$BI$3), 0)),
ROUNDUP(INDEX(GRID!$B$17:$BI$27,MATCH(M$7,GRID!$A$17:$A$27,0),MATCH(1,($U$2=GRID!$B$1:$BI$1)*(КАЛЕНДАРЬ!$U20=GRID!$B$3:$BI$3), 0))*(1-GRID!$B$69),0))</f>
        <v>54100</v>
      </c>
      <c r="O124" s="49" t="s">
        <v>101</v>
      </c>
      <c r="P124" s="49" t="s">
        <v>101</v>
      </c>
      <c r="Q124" s="49" t="s">
        <v>101</v>
      </c>
      <c r="R124" s="49" t="s">
        <v>101</v>
      </c>
      <c r="S124" s="49" t="s">
        <v>101</v>
      </c>
      <c r="T124" s="49" t="s">
        <v>101</v>
      </c>
      <c r="U124" s="49" t="s">
        <v>101</v>
      </c>
      <c r="V124" s="49" t="s">
        <v>101</v>
      </c>
      <c r="W124" s="49" t="s">
        <v>101</v>
      </c>
      <c r="X124" s="49" t="s">
        <v>101</v>
      </c>
      <c r="Y124" s="146"/>
    </row>
    <row r="125" spans="1:25" hidden="1" x14ac:dyDescent="0.2">
      <c r="A125" s="117" t="s">
        <v>45</v>
      </c>
      <c r="B125" s="117">
        <v>18</v>
      </c>
      <c r="C125" s="47" cm="1">
        <f t="array" ref="C125">IF($I$2="Открытый тариф",
INDEX(GRID!$B$4:$BI$14,MATCH(C$7,GRID!$A$4:$A$14,0),MATCH(1,($U$2=GRID!$B$1:$BI$1)*(КАЛЕНДАРЬ!$U21=GRID!$B$3:$BI$3), 0)),
ROUNDUP(INDEX(GRID!$B$4:$BI$14,MATCH(C$7,GRID!$A$4:$A$14,0),MATCH(1,($U$2=GRID!$B$1:$BI$1)*(КАЛЕНДАРЬ!$U21=GRID!$B$3:$BI$3),0))*(1-GRID!$B$69),0))</f>
        <v>30500</v>
      </c>
      <c r="D125" s="48" cm="1">
        <f t="array" ref="D125">IF($I$2="Открытый тариф",
INDEX(GRID!$B$17:$BI$27,MATCH(C$7,GRID!$A$17:$A$27,0),MATCH(1,($U$2=GRID!$B$1:$BI$1)*(КАЛЕНДАРЬ!$U21=GRID!$B$3:$BI$3), 0)),
ROUNDUP(INDEX(GRID!$B$17:$BI$27,MATCH(C$7,GRID!$A$17:$A$27,0),MATCH(1,($U$2=GRID!$B$1:$BI$1)*(КАЛЕНДАРЬ!$U21=GRID!$B$3:$BI$3), 0))*(1-GRID!$B$69),0))</f>
        <v>30500</v>
      </c>
      <c r="E125" s="47" cm="1">
        <f t="array" ref="E125">IF($I$2="Открытый тариф",
INDEX(GRID!$B$4:$BI$14,MATCH(E$7,GRID!$A$4:$A$14,0),MATCH(1,($U$2=GRID!$B$1:$BI$1)*(КАЛЕНДАРЬ!$U21=GRID!$B$3:$BI$3), 0)),
ROUNDUP(INDEX(GRID!$B$4:$BI$14,MATCH(E$7,GRID!$A$4:$A$14,0),MATCH(1,($U$2=GRID!$B$1:$BI$1)*(КАЛЕНДАРЬ!$U21=GRID!$B$3:$BI$3),0))*(1-GRID!$B$69),0))</f>
        <v>34300</v>
      </c>
      <c r="F125" s="48" cm="1">
        <f t="array" ref="F125">IF($I$2="Открытый тариф",
INDEX(GRID!$B$17:$BI$27,MATCH(E$7,GRID!$A$17:$A$27,0),MATCH(1,($U$2=GRID!$B$1:$BI$1)*(КАЛЕНДАРЬ!$U21=GRID!$B$3:$BI$3), 0)),
ROUNDUP(INDEX(GRID!$B$17:$BI$27,MATCH(E$7,GRID!$A$17:$A$27,0),MATCH(1,($U$2=GRID!$B$1:$BI$1)*(КАЛЕНДАРЬ!$U21=GRID!$B$3:$BI$3), 0))*(1-GRID!$B$69),0))</f>
        <v>34300</v>
      </c>
      <c r="G125" s="47" t="e" cm="1">
        <f t="array" ref="G125">IF($I$2="Открытый тариф",
INDEX(GRID!$B$4:$BI$14,MATCH(G$7,GRID!$A$4:$A$14,0),MATCH(1,($U$2=GRID!$B$1:$BI$1)*(КАЛЕНДАРЬ!$U21=GRID!$B$3:$BI$3), 0)),
ROUNDUP(INDEX(GRID!$B$4:$BI$14,MATCH(G$7,GRID!$A$4:$A$14,0),MATCH(1,($U$2=GRID!$B$1:$BI$1)*(КАЛЕНДАРЬ!$U21=GRID!$B$3:$BI$3),0))*(1-GRID!$B$69),0))</f>
        <v>#N/A</v>
      </c>
      <c r="H125" s="48" t="e" cm="1">
        <f t="array" ref="H125">IF($I$2="Открытый тариф",
INDEX(GRID!$B$17:$BI$27,MATCH(G$7,GRID!$A$17:$A$27,0),MATCH(1,($U$2=GRID!$B$1:$BI$1)*(КАЛЕНДАРЬ!$U21=GRID!$B$3:$BI$3), 0)),
ROUNDUP(INDEX(GRID!$B$17:$BI$27,MATCH(G$7,GRID!$A$17:$A$27,0),MATCH(1,($U$2=GRID!$B$1:$BI$1)*(КАЛЕНДАРЬ!$U21=GRID!$B$3:$BI$3), 0))*(1-GRID!$B$69),0))</f>
        <v>#N/A</v>
      </c>
      <c r="I125" s="47" t="e" cm="1">
        <f t="array" ref="I125">IF($I$2="Открытый тариф",
INDEX(GRID!$B$4:$BI$14,MATCH(I$7,GRID!$A$4:$A$14,0),MATCH(1,($U$2=GRID!$B$1:$BI$1)*(КАЛЕНДАРЬ!$U21=GRID!$B$3:$BI$3), 0)),
ROUNDUP(INDEX(GRID!$B$4:$BI$14,MATCH(I$7,GRID!$A$4:$A$14,0),MATCH(1,($U$2=GRID!$B$1:$BI$1)*(КАЛЕНДАРЬ!$U21=GRID!$B$3:$BI$3),0))*(1-GRID!$B$69),0))</f>
        <v>#N/A</v>
      </c>
      <c r="J125" s="48" t="e" cm="1">
        <f t="array" ref="J125">IF($I$2="Открытый тариф",
INDEX(GRID!$B$17:$BI$27,MATCH(I$7,GRID!$A$17:$A$27,0),MATCH(1,($U$2=GRID!$B$1:$BI$1)*(КАЛЕНДАРЬ!$U21=GRID!$B$3:$BI$3), 0)),
ROUNDUP(INDEX(GRID!$B$17:$BI$27,MATCH(I$7,GRID!$A$17:$A$27,0),MATCH(1,($U$2=GRID!$B$1:$BI$1)*(КАЛЕНДАРЬ!$U21=GRID!$B$3:$BI$3), 0))*(1-GRID!$B$69),0))</f>
        <v>#N/A</v>
      </c>
      <c r="K125" s="47" cm="1">
        <f t="array" ref="K125">IF($I$2="Открытый тариф",
INDEX(GRID!$B$4:$BI$14,MATCH(K$7,GRID!$A$4:$A$14,0),MATCH(1,($U$2=GRID!$B$1:$BI$1)*(КАЛЕНДАРЬ!$U21=GRID!$B$3:$BI$3), 0)),
ROUNDUP(INDEX(GRID!$B$4:$BI$14,MATCH(K$7,GRID!$A$4:$A$14,0),MATCH(1,($U$2=GRID!$B$1:$BI$1)*(КАЛЕНДАРЬ!$U21=GRID!$B$3:$BI$3),0))*(1-GRID!$B$69),0))</f>
        <v>48300</v>
      </c>
      <c r="L125" s="48" cm="1">
        <f t="array" ref="L125">IF($I$2="Открытый тариф",
INDEX(GRID!$B$17:$BI$27,MATCH(K$7,GRID!$A$17:$A$27,0),MATCH(1,($U$2=GRID!$B$1:$BI$1)*(КАЛЕНДАРЬ!$U21=GRID!$B$3:$BI$3), 0)),
ROUNDUP(INDEX(GRID!$B$17:$BI$27,MATCH(K$7,GRID!$A$17:$A$27,0),MATCH(1,($U$2=GRID!$B$1:$BI$1)*(КАЛЕНДАРЬ!$U21=GRID!$B$3:$BI$3), 0))*(1-GRID!$B$69),0))</f>
        <v>48300</v>
      </c>
      <c r="M125" s="47" cm="1">
        <f t="array" ref="M125">IF($I$2="Открытый тариф",
INDEX(GRID!$B$4:$BI$14,MATCH(M$7,GRID!$A$4:$A$14,0),MATCH(1,($U$2=GRID!$B$1:$BI$1)*(КАЛЕНДАРЬ!$U21=GRID!$B$3:$BI$3), 0)),
ROUNDUP(INDEX(GRID!$B$4:$BI$14,MATCH(M$7,GRID!$A$4:$A$14,0),MATCH(1,($U$2=GRID!$B$1:$BI$1)*(КАЛЕНДАРЬ!$U21=GRID!$B$3:$BI$3),0))*(1-GRID!$B$69),0))</f>
        <v>54100</v>
      </c>
      <c r="N125" s="48" cm="1">
        <f t="array" ref="N125">IF($I$2="Открытый тариф",
INDEX(GRID!$B$17:$BI$27,MATCH(M$7,GRID!$A$17:$A$27,0),MATCH(1,($U$2=GRID!$B$1:$BI$1)*(КАЛЕНДАРЬ!$U21=GRID!$B$3:$BI$3), 0)),
ROUNDUP(INDEX(GRID!$B$17:$BI$27,MATCH(M$7,GRID!$A$17:$A$27,0),MATCH(1,($U$2=GRID!$B$1:$BI$1)*(КАЛЕНДАРЬ!$U21=GRID!$B$3:$BI$3), 0))*(1-GRID!$B$69),0))</f>
        <v>54100</v>
      </c>
      <c r="O125" s="49" t="s">
        <v>101</v>
      </c>
      <c r="P125" s="49" t="s">
        <v>101</v>
      </c>
      <c r="Q125" s="49" t="s">
        <v>101</v>
      </c>
      <c r="R125" s="49" t="s">
        <v>101</v>
      </c>
      <c r="S125" s="49" t="s">
        <v>101</v>
      </c>
      <c r="T125" s="49" t="s">
        <v>101</v>
      </c>
      <c r="U125" s="49" t="s">
        <v>101</v>
      </c>
      <c r="V125" s="49" t="s">
        <v>101</v>
      </c>
      <c r="W125" s="49" t="s">
        <v>101</v>
      </c>
      <c r="X125" s="49" t="s">
        <v>101</v>
      </c>
      <c r="Y125" s="146"/>
    </row>
    <row r="126" spans="1:25" hidden="1" x14ac:dyDescent="0.2">
      <c r="A126" s="117" t="s">
        <v>46</v>
      </c>
      <c r="B126" s="117">
        <v>19</v>
      </c>
      <c r="C126" s="47" cm="1">
        <f t="array" ref="C126">IF($I$2="Открытый тариф",
INDEX(GRID!$B$4:$BI$14,MATCH(C$7,GRID!$A$4:$A$14,0),MATCH(1,($U$2=GRID!$B$1:$BI$1)*(КАЛЕНДАРЬ!$U22=GRID!$B$3:$BI$3), 0)),
ROUNDUP(INDEX(GRID!$B$4:$BI$14,MATCH(C$7,GRID!$A$4:$A$14,0),MATCH(1,($U$2=GRID!$B$1:$BI$1)*(КАЛЕНДАРЬ!$U22=GRID!$B$3:$BI$3),0))*(1-GRID!$B$69),0))</f>
        <v>30500</v>
      </c>
      <c r="D126" s="48" cm="1">
        <f t="array" ref="D126">IF($I$2="Открытый тариф",
INDEX(GRID!$B$17:$BI$27,MATCH(C$7,GRID!$A$17:$A$27,0),MATCH(1,($U$2=GRID!$B$1:$BI$1)*(КАЛЕНДАРЬ!$U22=GRID!$B$3:$BI$3), 0)),
ROUNDUP(INDEX(GRID!$B$17:$BI$27,MATCH(C$7,GRID!$A$17:$A$27,0),MATCH(1,($U$2=GRID!$B$1:$BI$1)*(КАЛЕНДАРЬ!$U22=GRID!$B$3:$BI$3), 0))*(1-GRID!$B$69),0))</f>
        <v>30500</v>
      </c>
      <c r="E126" s="47" cm="1">
        <f t="array" ref="E126">IF($I$2="Открытый тариф",
INDEX(GRID!$B$4:$BI$14,MATCH(E$7,GRID!$A$4:$A$14,0),MATCH(1,($U$2=GRID!$B$1:$BI$1)*(КАЛЕНДАРЬ!$U22=GRID!$B$3:$BI$3), 0)),
ROUNDUP(INDEX(GRID!$B$4:$BI$14,MATCH(E$7,GRID!$A$4:$A$14,0),MATCH(1,($U$2=GRID!$B$1:$BI$1)*(КАЛЕНДАРЬ!$U22=GRID!$B$3:$BI$3),0))*(1-GRID!$B$69),0))</f>
        <v>34300</v>
      </c>
      <c r="F126" s="48" cm="1">
        <f t="array" ref="F126">IF($I$2="Открытый тариф",
INDEX(GRID!$B$17:$BI$27,MATCH(E$7,GRID!$A$17:$A$27,0),MATCH(1,($U$2=GRID!$B$1:$BI$1)*(КАЛЕНДАРЬ!$U22=GRID!$B$3:$BI$3), 0)),
ROUNDUP(INDEX(GRID!$B$17:$BI$27,MATCH(E$7,GRID!$A$17:$A$27,0),MATCH(1,($U$2=GRID!$B$1:$BI$1)*(КАЛЕНДАРЬ!$U22=GRID!$B$3:$BI$3), 0))*(1-GRID!$B$69),0))</f>
        <v>34300</v>
      </c>
      <c r="G126" s="47" t="e" cm="1">
        <f t="array" ref="G126">IF($I$2="Открытый тариф",
INDEX(GRID!$B$4:$BI$14,MATCH(G$7,GRID!$A$4:$A$14,0),MATCH(1,($U$2=GRID!$B$1:$BI$1)*(КАЛЕНДАРЬ!$U22=GRID!$B$3:$BI$3), 0)),
ROUNDUP(INDEX(GRID!$B$4:$BI$14,MATCH(G$7,GRID!$A$4:$A$14,0),MATCH(1,($U$2=GRID!$B$1:$BI$1)*(КАЛЕНДАРЬ!$U22=GRID!$B$3:$BI$3),0))*(1-GRID!$B$69),0))</f>
        <v>#N/A</v>
      </c>
      <c r="H126" s="48" t="e" cm="1">
        <f t="array" ref="H126">IF($I$2="Открытый тариф",
INDEX(GRID!$B$17:$BI$27,MATCH(G$7,GRID!$A$17:$A$27,0),MATCH(1,($U$2=GRID!$B$1:$BI$1)*(КАЛЕНДАРЬ!$U22=GRID!$B$3:$BI$3), 0)),
ROUNDUP(INDEX(GRID!$B$17:$BI$27,MATCH(G$7,GRID!$A$17:$A$27,0),MATCH(1,($U$2=GRID!$B$1:$BI$1)*(КАЛЕНДАРЬ!$U22=GRID!$B$3:$BI$3), 0))*(1-GRID!$B$69),0))</f>
        <v>#N/A</v>
      </c>
      <c r="I126" s="47" t="e" cm="1">
        <f t="array" ref="I126">IF($I$2="Открытый тариф",
INDEX(GRID!$B$4:$BI$14,MATCH(I$7,GRID!$A$4:$A$14,0),MATCH(1,($U$2=GRID!$B$1:$BI$1)*(КАЛЕНДАРЬ!$U22=GRID!$B$3:$BI$3), 0)),
ROUNDUP(INDEX(GRID!$B$4:$BI$14,MATCH(I$7,GRID!$A$4:$A$14,0),MATCH(1,($U$2=GRID!$B$1:$BI$1)*(КАЛЕНДАРЬ!$U22=GRID!$B$3:$BI$3),0))*(1-GRID!$B$69),0))</f>
        <v>#N/A</v>
      </c>
      <c r="J126" s="48" t="e" cm="1">
        <f t="array" ref="J126">IF($I$2="Открытый тариф",
INDEX(GRID!$B$17:$BI$27,MATCH(I$7,GRID!$A$17:$A$27,0),MATCH(1,($U$2=GRID!$B$1:$BI$1)*(КАЛЕНДАРЬ!$U22=GRID!$B$3:$BI$3), 0)),
ROUNDUP(INDEX(GRID!$B$17:$BI$27,MATCH(I$7,GRID!$A$17:$A$27,0),MATCH(1,($U$2=GRID!$B$1:$BI$1)*(КАЛЕНДАРЬ!$U22=GRID!$B$3:$BI$3), 0))*(1-GRID!$B$69),0))</f>
        <v>#N/A</v>
      </c>
      <c r="K126" s="47" cm="1">
        <f t="array" ref="K126">IF($I$2="Открытый тариф",
INDEX(GRID!$B$4:$BI$14,MATCH(K$7,GRID!$A$4:$A$14,0),MATCH(1,($U$2=GRID!$B$1:$BI$1)*(КАЛЕНДАРЬ!$U22=GRID!$B$3:$BI$3), 0)),
ROUNDUP(INDEX(GRID!$B$4:$BI$14,MATCH(K$7,GRID!$A$4:$A$14,0),MATCH(1,($U$2=GRID!$B$1:$BI$1)*(КАЛЕНДАРЬ!$U22=GRID!$B$3:$BI$3),0))*(1-GRID!$B$69),0))</f>
        <v>48300</v>
      </c>
      <c r="L126" s="48" cm="1">
        <f t="array" ref="L126">IF($I$2="Открытый тариф",
INDEX(GRID!$B$17:$BI$27,MATCH(K$7,GRID!$A$17:$A$27,0),MATCH(1,($U$2=GRID!$B$1:$BI$1)*(КАЛЕНДАРЬ!$U22=GRID!$B$3:$BI$3), 0)),
ROUNDUP(INDEX(GRID!$B$17:$BI$27,MATCH(K$7,GRID!$A$17:$A$27,0),MATCH(1,($U$2=GRID!$B$1:$BI$1)*(КАЛЕНДАРЬ!$U22=GRID!$B$3:$BI$3), 0))*(1-GRID!$B$69),0))</f>
        <v>48300</v>
      </c>
      <c r="M126" s="47" cm="1">
        <f t="array" ref="M126">IF($I$2="Открытый тариф",
INDEX(GRID!$B$4:$BI$14,MATCH(M$7,GRID!$A$4:$A$14,0),MATCH(1,($U$2=GRID!$B$1:$BI$1)*(КАЛЕНДАРЬ!$U22=GRID!$B$3:$BI$3), 0)),
ROUNDUP(INDEX(GRID!$B$4:$BI$14,MATCH(M$7,GRID!$A$4:$A$14,0),MATCH(1,($U$2=GRID!$B$1:$BI$1)*(КАЛЕНДАРЬ!$U22=GRID!$B$3:$BI$3),0))*(1-GRID!$B$69),0))</f>
        <v>54100</v>
      </c>
      <c r="N126" s="48" cm="1">
        <f t="array" ref="N126">IF($I$2="Открытый тариф",
INDEX(GRID!$B$17:$BI$27,MATCH(M$7,GRID!$A$17:$A$27,0),MATCH(1,($U$2=GRID!$B$1:$BI$1)*(КАЛЕНДАРЬ!$U22=GRID!$B$3:$BI$3), 0)),
ROUNDUP(INDEX(GRID!$B$17:$BI$27,MATCH(M$7,GRID!$A$17:$A$27,0),MATCH(1,($U$2=GRID!$B$1:$BI$1)*(КАЛЕНДАРЬ!$U22=GRID!$B$3:$BI$3), 0))*(1-GRID!$B$69),0))</f>
        <v>54100</v>
      </c>
      <c r="O126" s="49" t="s">
        <v>101</v>
      </c>
      <c r="P126" s="49" t="s">
        <v>101</v>
      </c>
      <c r="Q126" s="49" t="s">
        <v>101</v>
      </c>
      <c r="R126" s="49" t="s">
        <v>101</v>
      </c>
      <c r="S126" s="49" t="s">
        <v>101</v>
      </c>
      <c r="T126" s="49" t="s">
        <v>101</v>
      </c>
      <c r="U126" s="49" t="s">
        <v>101</v>
      </c>
      <c r="V126" s="49" t="s">
        <v>101</v>
      </c>
      <c r="W126" s="49" t="s">
        <v>101</v>
      </c>
      <c r="X126" s="49" t="s">
        <v>101</v>
      </c>
      <c r="Y126" s="146"/>
    </row>
    <row r="127" spans="1:25" hidden="1" x14ac:dyDescent="0.2">
      <c r="A127" s="117" t="s">
        <v>47</v>
      </c>
      <c r="B127" s="117">
        <v>20</v>
      </c>
      <c r="C127" s="47" cm="1">
        <f t="array" ref="C127">IF($I$2="Открытый тариф",
INDEX(GRID!$B$4:$BI$14,MATCH(C$7,GRID!$A$4:$A$14,0),MATCH(1,($U$2=GRID!$B$1:$BI$1)*(КАЛЕНДАРЬ!$U23=GRID!$B$3:$BI$3), 0)),
ROUNDUP(INDEX(GRID!$B$4:$BI$14,MATCH(C$7,GRID!$A$4:$A$14,0),MATCH(1,($U$2=GRID!$B$1:$BI$1)*(КАЛЕНДАРЬ!$U23=GRID!$B$3:$BI$3),0))*(1-GRID!$B$69),0))</f>
        <v>30500</v>
      </c>
      <c r="D127" s="48" cm="1">
        <f t="array" ref="D127">IF($I$2="Открытый тариф",
INDEX(GRID!$B$17:$BI$27,MATCH(C$7,GRID!$A$17:$A$27,0),MATCH(1,($U$2=GRID!$B$1:$BI$1)*(КАЛЕНДАРЬ!$U23=GRID!$B$3:$BI$3), 0)),
ROUNDUP(INDEX(GRID!$B$17:$BI$27,MATCH(C$7,GRID!$A$17:$A$27,0),MATCH(1,($U$2=GRID!$B$1:$BI$1)*(КАЛЕНДАРЬ!$U23=GRID!$B$3:$BI$3), 0))*(1-GRID!$B$69),0))</f>
        <v>30500</v>
      </c>
      <c r="E127" s="47" cm="1">
        <f t="array" ref="E127">IF($I$2="Открытый тариф",
INDEX(GRID!$B$4:$BI$14,MATCH(E$7,GRID!$A$4:$A$14,0),MATCH(1,($U$2=GRID!$B$1:$BI$1)*(КАЛЕНДАРЬ!$U23=GRID!$B$3:$BI$3), 0)),
ROUNDUP(INDEX(GRID!$B$4:$BI$14,MATCH(E$7,GRID!$A$4:$A$14,0),MATCH(1,($U$2=GRID!$B$1:$BI$1)*(КАЛЕНДАРЬ!$U23=GRID!$B$3:$BI$3),0))*(1-GRID!$B$69),0))</f>
        <v>34300</v>
      </c>
      <c r="F127" s="48" cm="1">
        <f t="array" ref="F127">IF($I$2="Открытый тариф",
INDEX(GRID!$B$17:$BI$27,MATCH(E$7,GRID!$A$17:$A$27,0),MATCH(1,($U$2=GRID!$B$1:$BI$1)*(КАЛЕНДАРЬ!$U23=GRID!$B$3:$BI$3), 0)),
ROUNDUP(INDEX(GRID!$B$17:$BI$27,MATCH(E$7,GRID!$A$17:$A$27,0),MATCH(1,($U$2=GRID!$B$1:$BI$1)*(КАЛЕНДАРЬ!$U23=GRID!$B$3:$BI$3), 0))*(1-GRID!$B$69),0))</f>
        <v>34300</v>
      </c>
      <c r="G127" s="47" t="e" cm="1">
        <f t="array" ref="G127">IF($I$2="Открытый тариф",
INDEX(GRID!$B$4:$BI$14,MATCH(G$7,GRID!$A$4:$A$14,0),MATCH(1,($U$2=GRID!$B$1:$BI$1)*(КАЛЕНДАРЬ!$U23=GRID!$B$3:$BI$3), 0)),
ROUNDUP(INDEX(GRID!$B$4:$BI$14,MATCH(G$7,GRID!$A$4:$A$14,0),MATCH(1,($U$2=GRID!$B$1:$BI$1)*(КАЛЕНДАРЬ!$U23=GRID!$B$3:$BI$3),0))*(1-GRID!$B$69),0))</f>
        <v>#N/A</v>
      </c>
      <c r="H127" s="48" t="e" cm="1">
        <f t="array" ref="H127">IF($I$2="Открытый тариф",
INDEX(GRID!$B$17:$BI$27,MATCH(G$7,GRID!$A$17:$A$27,0),MATCH(1,($U$2=GRID!$B$1:$BI$1)*(КАЛЕНДАРЬ!$U23=GRID!$B$3:$BI$3), 0)),
ROUNDUP(INDEX(GRID!$B$17:$BI$27,MATCH(G$7,GRID!$A$17:$A$27,0),MATCH(1,($U$2=GRID!$B$1:$BI$1)*(КАЛЕНДАРЬ!$U23=GRID!$B$3:$BI$3), 0))*(1-GRID!$B$69),0))</f>
        <v>#N/A</v>
      </c>
      <c r="I127" s="47" t="e" cm="1">
        <f t="array" ref="I127">IF($I$2="Открытый тариф",
INDEX(GRID!$B$4:$BI$14,MATCH(I$7,GRID!$A$4:$A$14,0),MATCH(1,($U$2=GRID!$B$1:$BI$1)*(КАЛЕНДАРЬ!$U23=GRID!$B$3:$BI$3), 0)),
ROUNDUP(INDEX(GRID!$B$4:$BI$14,MATCH(I$7,GRID!$A$4:$A$14,0),MATCH(1,($U$2=GRID!$B$1:$BI$1)*(КАЛЕНДАРЬ!$U23=GRID!$B$3:$BI$3),0))*(1-GRID!$B$69),0))</f>
        <v>#N/A</v>
      </c>
      <c r="J127" s="48" t="e" cm="1">
        <f t="array" ref="J127">IF($I$2="Открытый тариф",
INDEX(GRID!$B$17:$BI$27,MATCH(I$7,GRID!$A$17:$A$27,0),MATCH(1,($U$2=GRID!$B$1:$BI$1)*(КАЛЕНДАРЬ!$U23=GRID!$B$3:$BI$3), 0)),
ROUNDUP(INDEX(GRID!$B$17:$BI$27,MATCH(I$7,GRID!$A$17:$A$27,0),MATCH(1,($U$2=GRID!$B$1:$BI$1)*(КАЛЕНДАРЬ!$U23=GRID!$B$3:$BI$3), 0))*(1-GRID!$B$69),0))</f>
        <v>#N/A</v>
      </c>
      <c r="K127" s="47" cm="1">
        <f t="array" ref="K127">IF($I$2="Открытый тариф",
INDEX(GRID!$B$4:$BI$14,MATCH(K$7,GRID!$A$4:$A$14,0),MATCH(1,($U$2=GRID!$B$1:$BI$1)*(КАЛЕНДАРЬ!$U23=GRID!$B$3:$BI$3), 0)),
ROUNDUP(INDEX(GRID!$B$4:$BI$14,MATCH(K$7,GRID!$A$4:$A$14,0),MATCH(1,($U$2=GRID!$B$1:$BI$1)*(КАЛЕНДАРЬ!$U23=GRID!$B$3:$BI$3),0))*(1-GRID!$B$69),0))</f>
        <v>48300</v>
      </c>
      <c r="L127" s="48" cm="1">
        <f t="array" ref="L127">IF($I$2="Открытый тариф",
INDEX(GRID!$B$17:$BI$27,MATCH(K$7,GRID!$A$17:$A$27,0),MATCH(1,($U$2=GRID!$B$1:$BI$1)*(КАЛЕНДАРЬ!$U23=GRID!$B$3:$BI$3), 0)),
ROUNDUP(INDEX(GRID!$B$17:$BI$27,MATCH(K$7,GRID!$A$17:$A$27,0),MATCH(1,($U$2=GRID!$B$1:$BI$1)*(КАЛЕНДАРЬ!$U23=GRID!$B$3:$BI$3), 0))*(1-GRID!$B$69),0))</f>
        <v>48300</v>
      </c>
      <c r="M127" s="47" cm="1">
        <f t="array" ref="M127">IF($I$2="Открытый тариф",
INDEX(GRID!$B$4:$BI$14,MATCH(M$7,GRID!$A$4:$A$14,0),MATCH(1,($U$2=GRID!$B$1:$BI$1)*(КАЛЕНДАРЬ!$U23=GRID!$B$3:$BI$3), 0)),
ROUNDUP(INDEX(GRID!$B$4:$BI$14,MATCH(M$7,GRID!$A$4:$A$14,0),MATCH(1,($U$2=GRID!$B$1:$BI$1)*(КАЛЕНДАРЬ!$U23=GRID!$B$3:$BI$3),0))*(1-GRID!$B$69),0))</f>
        <v>54100</v>
      </c>
      <c r="N127" s="48" cm="1">
        <f t="array" ref="N127">IF($I$2="Открытый тариф",
INDEX(GRID!$B$17:$BI$27,MATCH(M$7,GRID!$A$17:$A$27,0),MATCH(1,($U$2=GRID!$B$1:$BI$1)*(КАЛЕНДАРЬ!$U23=GRID!$B$3:$BI$3), 0)),
ROUNDUP(INDEX(GRID!$B$17:$BI$27,MATCH(M$7,GRID!$A$17:$A$27,0),MATCH(1,($U$2=GRID!$B$1:$BI$1)*(КАЛЕНДАРЬ!$U23=GRID!$B$3:$BI$3), 0))*(1-GRID!$B$69),0))</f>
        <v>54100</v>
      </c>
      <c r="O127" s="49" t="s">
        <v>101</v>
      </c>
      <c r="P127" s="49" t="s">
        <v>101</v>
      </c>
      <c r="Q127" s="49" t="s">
        <v>101</v>
      </c>
      <c r="R127" s="49" t="s">
        <v>101</v>
      </c>
      <c r="S127" s="49" t="s">
        <v>101</v>
      </c>
      <c r="T127" s="49" t="s">
        <v>101</v>
      </c>
      <c r="U127" s="49" t="s">
        <v>101</v>
      </c>
      <c r="V127" s="49" t="s">
        <v>101</v>
      </c>
      <c r="W127" s="49" t="s">
        <v>101</v>
      </c>
      <c r="X127" s="49" t="s">
        <v>101</v>
      </c>
      <c r="Y127" s="146"/>
    </row>
    <row r="128" spans="1:25" hidden="1" x14ac:dyDescent="0.2">
      <c r="A128" s="117" t="s">
        <v>48</v>
      </c>
      <c r="B128" s="117">
        <v>21</v>
      </c>
      <c r="C128" s="47" cm="1">
        <f t="array" ref="C128">IF($I$2="Открытый тариф",
INDEX(GRID!$B$4:$BI$14,MATCH(C$7,GRID!$A$4:$A$14,0),MATCH(1,($U$2=GRID!$B$1:$BI$1)*(КАЛЕНДАРЬ!$U24=GRID!$B$3:$BI$3), 0)),
ROUNDUP(INDEX(GRID!$B$4:$BI$14,MATCH(C$7,GRID!$A$4:$A$14,0),MATCH(1,($U$2=GRID!$B$1:$BI$1)*(КАЛЕНДАРЬ!$U24=GRID!$B$3:$BI$3),0))*(1-GRID!$B$69),0))</f>
        <v>30500</v>
      </c>
      <c r="D128" s="48" cm="1">
        <f t="array" ref="D128">IF($I$2="Открытый тариф",
INDEX(GRID!$B$17:$BI$27,MATCH(C$7,GRID!$A$17:$A$27,0),MATCH(1,($U$2=GRID!$B$1:$BI$1)*(КАЛЕНДАРЬ!$U24=GRID!$B$3:$BI$3), 0)),
ROUNDUP(INDEX(GRID!$B$17:$BI$27,MATCH(C$7,GRID!$A$17:$A$27,0),MATCH(1,($U$2=GRID!$B$1:$BI$1)*(КАЛЕНДАРЬ!$U24=GRID!$B$3:$BI$3), 0))*(1-GRID!$B$69),0))</f>
        <v>30500</v>
      </c>
      <c r="E128" s="47" cm="1">
        <f t="array" ref="E128">IF($I$2="Открытый тариф",
INDEX(GRID!$B$4:$BI$14,MATCH(E$7,GRID!$A$4:$A$14,0),MATCH(1,($U$2=GRID!$B$1:$BI$1)*(КАЛЕНДАРЬ!$U24=GRID!$B$3:$BI$3), 0)),
ROUNDUP(INDEX(GRID!$B$4:$BI$14,MATCH(E$7,GRID!$A$4:$A$14,0),MATCH(1,($U$2=GRID!$B$1:$BI$1)*(КАЛЕНДАРЬ!$U24=GRID!$B$3:$BI$3),0))*(1-GRID!$B$69),0))</f>
        <v>34300</v>
      </c>
      <c r="F128" s="48" cm="1">
        <f t="array" ref="F128">IF($I$2="Открытый тариф",
INDEX(GRID!$B$17:$BI$27,MATCH(E$7,GRID!$A$17:$A$27,0),MATCH(1,($U$2=GRID!$B$1:$BI$1)*(КАЛЕНДАРЬ!$U24=GRID!$B$3:$BI$3), 0)),
ROUNDUP(INDEX(GRID!$B$17:$BI$27,MATCH(E$7,GRID!$A$17:$A$27,0),MATCH(1,($U$2=GRID!$B$1:$BI$1)*(КАЛЕНДАРЬ!$U24=GRID!$B$3:$BI$3), 0))*(1-GRID!$B$69),0))</f>
        <v>34300</v>
      </c>
      <c r="G128" s="47" t="e" cm="1">
        <f t="array" ref="G128">IF($I$2="Открытый тариф",
INDEX(GRID!$B$4:$BI$14,MATCH(G$7,GRID!$A$4:$A$14,0),MATCH(1,($U$2=GRID!$B$1:$BI$1)*(КАЛЕНДАРЬ!$U24=GRID!$B$3:$BI$3), 0)),
ROUNDUP(INDEX(GRID!$B$4:$BI$14,MATCH(G$7,GRID!$A$4:$A$14,0),MATCH(1,($U$2=GRID!$B$1:$BI$1)*(КАЛЕНДАРЬ!$U24=GRID!$B$3:$BI$3),0))*(1-GRID!$B$69),0))</f>
        <v>#N/A</v>
      </c>
      <c r="H128" s="48" t="e" cm="1">
        <f t="array" ref="H128">IF($I$2="Открытый тариф",
INDEX(GRID!$B$17:$BI$27,MATCH(G$7,GRID!$A$17:$A$27,0),MATCH(1,($U$2=GRID!$B$1:$BI$1)*(КАЛЕНДАРЬ!$U24=GRID!$B$3:$BI$3), 0)),
ROUNDUP(INDEX(GRID!$B$17:$BI$27,MATCH(G$7,GRID!$A$17:$A$27,0),MATCH(1,($U$2=GRID!$B$1:$BI$1)*(КАЛЕНДАРЬ!$U24=GRID!$B$3:$BI$3), 0))*(1-GRID!$B$69),0))</f>
        <v>#N/A</v>
      </c>
      <c r="I128" s="47" t="e" cm="1">
        <f t="array" ref="I128">IF($I$2="Открытый тариф",
INDEX(GRID!$B$4:$BI$14,MATCH(I$7,GRID!$A$4:$A$14,0),MATCH(1,($U$2=GRID!$B$1:$BI$1)*(КАЛЕНДАРЬ!$U24=GRID!$B$3:$BI$3), 0)),
ROUNDUP(INDEX(GRID!$B$4:$BI$14,MATCH(I$7,GRID!$A$4:$A$14,0),MATCH(1,($U$2=GRID!$B$1:$BI$1)*(КАЛЕНДАРЬ!$U24=GRID!$B$3:$BI$3),0))*(1-GRID!$B$69),0))</f>
        <v>#N/A</v>
      </c>
      <c r="J128" s="48" t="e" cm="1">
        <f t="array" ref="J128">IF($I$2="Открытый тариф",
INDEX(GRID!$B$17:$BI$27,MATCH(I$7,GRID!$A$17:$A$27,0),MATCH(1,($U$2=GRID!$B$1:$BI$1)*(КАЛЕНДАРЬ!$U24=GRID!$B$3:$BI$3), 0)),
ROUNDUP(INDEX(GRID!$B$17:$BI$27,MATCH(I$7,GRID!$A$17:$A$27,0),MATCH(1,($U$2=GRID!$B$1:$BI$1)*(КАЛЕНДАРЬ!$U24=GRID!$B$3:$BI$3), 0))*(1-GRID!$B$69),0))</f>
        <v>#N/A</v>
      </c>
      <c r="K128" s="47" cm="1">
        <f t="array" ref="K128">IF($I$2="Открытый тариф",
INDEX(GRID!$B$4:$BI$14,MATCH(K$7,GRID!$A$4:$A$14,0),MATCH(1,($U$2=GRID!$B$1:$BI$1)*(КАЛЕНДАРЬ!$U24=GRID!$B$3:$BI$3), 0)),
ROUNDUP(INDEX(GRID!$B$4:$BI$14,MATCH(K$7,GRID!$A$4:$A$14,0),MATCH(1,($U$2=GRID!$B$1:$BI$1)*(КАЛЕНДАРЬ!$U24=GRID!$B$3:$BI$3),0))*(1-GRID!$B$69),0))</f>
        <v>48300</v>
      </c>
      <c r="L128" s="48" cm="1">
        <f t="array" ref="L128">IF($I$2="Открытый тариф",
INDEX(GRID!$B$17:$BI$27,MATCH(K$7,GRID!$A$17:$A$27,0),MATCH(1,($U$2=GRID!$B$1:$BI$1)*(КАЛЕНДАРЬ!$U24=GRID!$B$3:$BI$3), 0)),
ROUNDUP(INDEX(GRID!$B$17:$BI$27,MATCH(K$7,GRID!$A$17:$A$27,0),MATCH(1,($U$2=GRID!$B$1:$BI$1)*(КАЛЕНДАРЬ!$U24=GRID!$B$3:$BI$3), 0))*(1-GRID!$B$69),0))</f>
        <v>48300</v>
      </c>
      <c r="M128" s="47" cm="1">
        <f t="array" ref="M128">IF($I$2="Открытый тариф",
INDEX(GRID!$B$4:$BI$14,MATCH(M$7,GRID!$A$4:$A$14,0),MATCH(1,($U$2=GRID!$B$1:$BI$1)*(КАЛЕНДАРЬ!$U24=GRID!$B$3:$BI$3), 0)),
ROUNDUP(INDEX(GRID!$B$4:$BI$14,MATCH(M$7,GRID!$A$4:$A$14,0),MATCH(1,($U$2=GRID!$B$1:$BI$1)*(КАЛЕНДАРЬ!$U24=GRID!$B$3:$BI$3),0))*(1-GRID!$B$69),0))</f>
        <v>54100</v>
      </c>
      <c r="N128" s="48" cm="1">
        <f t="array" ref="N128">IF($I$2="Открытый тариф",
INDEX(GRID!$B$17:$BI$27,MATCH(M$7,GRID!$A$17:$A$27,0),MATCH(1,($U$2=GRID!$B$1:$BI$1)*(КАЛЕНДАРЬ!$U24=GRID!$B$3:$BI$3), 0)),
ROUNDUP(INDEX(GRID!$B$17:$BI$27,MATCH(M$7,GRID!$A$17:$A$27,0),MATCH(1,($U$2=GRID!$B$1:$BI$1)*(КАЛЕНДАРЬ!$U24=GRID!$B$3:$BI$3), 0))*(1-GRID!$B$69),0))</f>
        <v>54100</v>
      </c>
      <c r="O128" s="49" t="s">
        <v>101</v>
      </c>
      <c r="P128" s="49" t="s">
        <v>101</v>
      </c>
      <c r="Q128" s="49" t="s">
        <v>101</v>
      </c>
      <c r="R128" s="49" t="s">
        <v>101</v>
      </c>
      <c r="S128" s="49" t="s">
        <v>101</v>
      </c>
      <c r="T128" s="49" t="s">
        <v>101</v>
      </c>
      <c r="U128" s="49" t="s">
        <v>101</v>
      </c>
      <c r="V128" s="49" t="s">
        <v>101</v>
      </c>
      <c r="W128" s="49" t="s">
        <v>101</v>
      </c>
      <c r="X128" s="49" t="s">
        <v>101</v>
      </c>
      <c r="Y128" s="146"/>
    </row>
    <row r="129" spans="1:25" hidden="1" x14ac:dyDescent="0.2">
      <c r="A129" s="117" t="s">
        <v>42</v>
      </c>
      <c r="B129" s="117">
        <v>22</v>
      </c>
      <c r="C129" s="47" cm="1">
        <f t="array" ref="C129">IF($I$2="Открытый тариф",
INDEX(GRID!$B$4:$BI$14,MATCH(C$7,GRID!$A$4:$A$14,0),MATCH(1,($U$2=GRID!$B$1:$BI$1)*(КАЛЕНДАРЬ!$U25=GRID!$B$3:$BI$3), 0)),
ROUNDUP(INDEX(GRID!$B$4:$BI$14,MATCH(C$7,GRID!$A$4:$A$14,0),MATCH(1,($U$2=GRID!$B$1:$BI$1)*(КАЛЕНДАРЬ!$U25=GRID!$B$3:$BI$3),0))*(1-GRID!$B$69),0))</f>
        <v>30500</v>
      </c>
      <c r="D129" s="48" cm="1">
        <f t="array" ref="D129">IF($I$2="Открытый тариф",
INDEX(GRID!$B$17:$BI$27,MATCH(C$7,GRID!$A$17:$A$27,0),MATCH(1,($U$2=GRID!$B$1:$BI$1)*(КАЛЕНДАРЬ!$U25=GRID!$B$3:$BI$3), 0)),
ROUNDUP(INDEX(GRID!$B$17:$BI$27,MATCH(C$7,GRID!$A$17:$A$27,0),MATCH(1,($U$2=GRID!$B$1:$BI$1)*(КАЛЕНДАРЬ!$U25=GRID!$B$3:$BI$3), 0))*(1-GRID!$B$69),0))</f>
        <v>30500</v>
      </c>
      <c r="E129" s="47" cm="1">
        <f t="array" ref="E129">IF($I$2="Открытый тариф",
INDEX(GRID!$B$4:$BI$14,MATCH(E$7,GRID!$A$4:$A$14,0),MATCH(1,($U$2=GRID!$B$1:$BI$1)*(КАЛЕНДАРЬ!$U25=GRID!$B$3:$BI$3), 0)),
ROUNDUP(INDEX(GRID!$B$4:$BI$14,MATCH(E$7,GRID!$A$4:$A$14,0),MATCH(1,($U$2=GRID!$B$1:$BI$1)*(КАЛЕНДАРЬ!$U25=GRID!$B$3:$BI$3),0))*(1-GRID!$B$69),0))</f>
        <v>34300</v>
      </c>
      <c r="F129" s="48" cm="1">
        <f t="array" ref="F129">IF($I$2="Открытый тариф",
INDEX(GRID!$B$17:$BI$27,MATCH(E$7,GRID!$A$17:$A$27,0),MATCH(1,($U$2=GRID!$B$1:$BI$1)*(КАЛЕНДАРЬ!$U25=GRID!$B$3:$BI$3), 0)),
ROUNDUP(INDEX(GRID!$B$17:$BI$27,MATCH(E$7,GRID!$A$17:$A$27,0),MATCH(1,($U$2=GRID!$B$1:$BI$1)*(КАЛЕНДАРЬ!$U25=GRID!$B$3:$BI$3), 0))*(1-GRID!$B$69),0))</f>
        <v>34300</v>
      </c>
      <c r="G129" s="47" t="e" cm="1">
        <f t="array" ref="G129">IF($I$2="Открытый тариф",
INDEX(GRID!$B$4:$BI$14,MATCH(G$7,GRID!$A$4:$A$14,0),MATCH(1,($U$2=GRID!$B$1:$BI$1)*(КАЛЕНДАРЬ!$U25=GRID!$B$3:$BI$3), 0)),
ROUNDUP(INDEX(GRID!$B$4:$BI$14,MATCH(G$7,GRID!$A$4:$A$14,0),MATCH(1,($U$2=GRID!$B$1:$BI$1)*(КАЛЕНДАРЬ!$U25=GRID!$B$3:$BI$3),0))*(1-GRID!$B$69),0))</f>
        <v>#N/A</v>
      </c>
      <c r="H129" s="48" t="e" cm="1">
        <f t="array" ref="H129">IF($I$2="Открытый тариф",
INDEX(GRID!$B$17:$BI$27,MATCH(G$7,GRID!$A$17:$A$27,0),MATCH(1,($U$2=GRID!$B$1:$BI$1)*(КАЛЕНДАРЬ!$U25=GRID!$B$3:$BI$3), 0)),
ROUNDUP(INDEX(GRID!$B$17:$BI$27,MATCH(G$7,GRID!$A$17:$A$27,0),MATCH(1,($U$2=GRID!$B$1:$BI$1)*(КАЛЕНДАРЬ!$U25=GRID!$B$3:$BI$3), 0))*(1-GRID!$B$69),0))</f>
        <v>#N/A</v>
      </c>
      <c r="I129" s="47" t="e" cm="1">
        <f t="array" ref="I129">IF($I$2="Открытый тариф",
INDEX(GRID!$B$4:$BI$14,MATCH(I$7,GRID!$A$4:$A$14,0),MATCH(1,($U$2=GRID!$B$1:$BI$1)*(КАЛЕНДАРЬ!$U25=GRID!$B$3:$BI$3), 0)),
ROUNDUP(INDEX(GRID!$B$4:$BI$14,MATCH(I$7,GRID!$A$4:$A$14,0),MATCH(1,($U$2=GRID!$B$1:$BI$1)*(КАЛЕНДАРЬ!$U25=GRID!$B$3:$BI$3),0))*(1-GRID!$B$69),0))</f>
        <v>#N/A</v>
      </c>
      <c r="J129" s="48" t="e" cm="1">
        <f t="array" ref="J129">IF($I$2="Открытый тариф",
INDEX(GRID!$B$17:$BI$27,MATCH(I$7,GRID!$A$17:$A$27,0),MATCH(1,($U$2=GRID!$B$1:$BI$1)*(КАЛЕНДАРЬ!$U25=GRID!$B$3:$BI$3), 0)),
ROUNDUP(INDEX(GRID!$B$17:$BI$27,MATCH(I$7,GRID!$A$17:$A$27,0),MATCH(1,($U$2=GRID!$B$1:$BI$1)*(КАЛЕНДАРЬ!$U25=GRID!$B$3:$BI$3), 0))*(1-GRID!$B$69),0))</f>
        <v>#N/A</v>
      </c>
      <c r="K129" s="47" cm="1">
        <f t="array" ref="K129">IF($I$2="Открытый тариф",
INDEX(GRID!$B$4:$BI$14,MATCH(K$7,GRID!$A$4:$A$14,0),MATCH(1,($U$2=GRID!$B$1:$BI$1)*(КАЛЕНДАРЬ!$U25=GRID!$B$3:$BI$3), 0)),
ROUNDUP(INDEX(GRID!$B$4:$BI$14,MATCH(K$7,GRID!$A$4:$A$14,0),MATCH(1,($U$2=GRID!$B$1:$BI$1)*(КАЛЕНДАРЬ!$U25=GRID!$B$3:$BI$3),0))*(1-GRID!$B$69),0))</f>
        <v>48300</v>
      </c>
      <c r="L129" s="48" cm="1">
        <f t="array" ref="L129">IF($I$2="Открытый тариф",
INDEX(GRID!$B$17:$BI$27,MATCH(K$7,GRID!$A$17:$A$27,0),MATCH(1,($U$2=GRID!$B$1:$BI$1)*(КАЛЕНДАРЬ!$U25=GRID!$B$3:$BI$3), 0)),
ROUNDUP(INDEX(GRID!$B$17:$BI$27,MATCH(K$7,GRID!$A$17:$A$27,0),MATCH(1,($U$2=GRID!$B$1:$BI$1)*(КАЛЕНДАРЬ!$U25=GRID!$B$3:$BI$3), 0))*(1-GRID!$B$69),0))</f>
        <v>48300</v>
      </c>
      <c r="M129" s="47" cm="1">
        <f t="array" ref="M129">IF($I$2="Открытый тариф",
INDEX(GRID!$B$4:$BI$14,MATCH(M$7,GRID!$A$4:$A$14,0),MATCH(1,($U$2=GRID!$B$1:$BI$1)*(КАЛЕНДАРЬ!$U25=GRID!$B$3:$BI$3), 0)),
ROUNDUP(INDEX(GRID!$B$4:$BI$14,MATCH(M$7,GRID!$A$4:$A$14,0),MATCH(1,($U$2=GRID!$B$1:$BI$1)*(КАЛЕНДАРЬ!$U25=GRID!$B$3:$BI$3),0))*(1-GRID!$B$69),0))</f>
        <v>54100</v>
      </c>
      <c r="N129" s="48" cm="1">
        <f t="array" ref="N129">IF($I$2="Открытый тариф",
INDEX(GRID!$B$17:$BI$27,MATCH(M$7,GRID!$A$17:$A$27,0),MATCH(1,($U$2=GRID!$B$1:$BI$1)*(КАЛЕНДАРЬ!$U25=GRID!$B$3:$BI$3), 0)),
ROUNDUP(INDEX(GRID!$B$17:$BI$27,MATCH(M$7,GRID!$A$17:$A$27,0),MATCH(1,($U$2=GRID!$B$1:$BI$1)*(КАЛЕНДАРЬ!$U25=GRID!$B$3:$BI$3), 0))*(1-GRID!$B$69),0))</f>
        <v>54100</v>
      </c>
      <c r="O129" s="49" t="s">
        <v>101</v>
      </c>
      <c r="P129" s="49" t="s">
        <v>101</v>
      </c>
      <c r="Q129" s="49" t="s">
        <v>101</v>
      </c>
      <c r="R129" s="49" t="s">
        <v>101</v>
      </c>
      <c r="S129" s="49" t="s">
        <v>101</v>
      </c>
      <c r="T129" s="49" t="s">
        <v>101</v>
      </c>
      <c r="U129" s="49" t="s">
        <v>101</v>
      </c>
      <c r="V129" s="49" t="s">
        <v>101</v>
      </c>
      <c r="W129" s="49" t="s">
        <v>101</v>
      </c>
      <c r="X129" s="49" t="s">
        <v>101</v>
      </c>
      <c r="Y129" s="146"/>
    </row>
    <row r="130" spans="1:25" hidden="1" x14ac:dyDescent="0.2">
      <c r="A130" s="117" t="s">
        <v>43</v>
      </c>
      <c r="B130" s="117">
        <v>23</v>
      </c>
      <c r="C130" s="47" cm="1">
        <f t="array" ref="C130">IF($I$2="Открытый тариф",
INDEX(GRID!$B$4:$BI$14,MATCH(C$7,GRID!$A$4:$A$14,0),MATCH(1,($U$2=GRID!$B$1:$BI$1)*(КАЛЕНДАРЬ!$U26=GRID!$B$3:$BI$3), 0)),
ROUNDUP(INDEX(GRID!$B$4:$BI$14,MATCH(C$7,GRID!$A$4:$A$14,0),MATCH(1,($U$2=GRID!$B$1:$BI$1)*(КАЛЕНДАРЬ!$U26=GRID!$B$3:$BI$3),0))*(1-GRID!$B$69),0))</f>
        <v>30500</v>
      </c>
      <c r="D130" s="48" cm="1">
        <f t="array" ref="D130">IF($I$2="Открытый тариф",
INDEX(GRID!$B$17:$BI$27,MATCH(C$7,GRID!$A$17:$A$27,0),MATCH(1,($U$2=GRID!$B$1:$BI$1)*(КАЛЕНДАРЬ!$U26=GRID!$B$3:$BI$3), 0)),
ROUNDUP(INDEX(GRID!$B$17:$BI$27,MATCH(C$7,GRID!$A$17:$A$27,0),MATCH(1,($U$2=GRID!$B$1:$BI$1)*(КАЛЕНДАРЬ!$U26=GRID!$B$3:$BI$3), 0))*(1-GRID!$B$69),0))</f>
        <v>30500</v>
      </c>
      <c r="E130" s="47" cm="1">
        <f t="array" ref="E130">IF($I$2="Открытый тариф",
INDEX(GRID!$B$4:$BI$14,MATCH(E$7,GRID!$A$4:$A$14,0),MATCH(1,($U$2=GRID!$B$1:$BI$1)*(КАЛЕНДАРЬ!$U26=GRID!$B$3:$BI$3), 0)),
ROUNDUP(INDEX(GRID!$B$4:$BI$14,MATCH(E$7,GRID!$A$4:$A$14,0),MATCH(1,($U$2=GRID!$B$1:$BI$1)*(КАЛЕНДАРЬ!$U26=GRID!$B$3:$BI$3),0))*(1-GRID!$B$69),0))</f>
        <v>34300</v>
      </c>
      <c r="F130" s="48" cm="1">
        <f t="array" ref="F130">IF($I$2="Открытый тариф",
INDEX(GRID!$B$17:$BI$27,MATCH(E$7,GRID!$A$17:$A$27,0),MATCH(1,($U$2=GRID!$B$1:$BI$1)*(КАЛЕНДАРЬ!$U26=GRID!$B$3:$BI$3), 0)),
ROUNDUP(INDEX(GRID!$B$17:$BI$27,MATCH(E$7,GRID!$A$17:$A$27,0),MATCH(1,($U$2=GRID!$B$1:$BI$1)*(КАЛЕНДАРЬ!$U26=GRID!$B$3:$BI$3), 0))*(1-GRID!$B$69),0))</f>
        <v>34300</v>
      </c>
      <c r="G130" s="47" t="e" cm="1">
        <f t="array" ref="G130">IF($I$2="Открытый тариф",
INDEX(GRID!$B$4:$BI$14,MATCH(G$7,GRID!$A$4:$A$14,0),MATCH(1,($U$2=GRID!$B$1:$BI$1)*(КАЛЕНДАРЬ!$U26=GRID!$B$3:$BI$3), 0)),
ROUNDUP(INDEX(GRID!$B$4:$BI$14,MATCH(G$7,GRID!$A$4:$A$14,0),MATCH(1,($U$2=GRID!$B$1:$BI$1)*(КАЛЕНДАРЬ!$U26=GRID!$B$3:$BI$3),0))*(1-GRID!$B$69),0))</f>
        <v>#N/A</v>
      </c>
      <c r="H130" s="48" t="e" cm="1">
        <f t="array" ref="H130">IF($I$2="Открытый тариф",
INDEX(GRID!$B$17:$BI$27,MATCH(G$7,GRID!$A$17:$A$27,0),MATCH(1,($U$2=GRID!$B$1:$BI$1)*(КАЛЕНДАРЬ!$U26=GRID!$B$3:$BI$3), 0)),
ROUNDUP(INDEX(GRID!$B$17:$BI$27,MATCH(G$7,GRID!$A$17:$A$27,0),MATCH(1,($U$2=GRID!$B$1:$BI$1)*(КАЛЕНДАРЬ!$U26=GRID!$B$3:$BI$3), 0))*(1-GRID!$B$69),0))</f>
        <v>#N/A</v>
      </c>
      <c r="I130" s="47" t="e" cm="1">
        <f t="array" ref="I130">IF($I$2="Открытый тариф",
INDEX(GRID!$B$4:$BI$14,MATCH(I$7,GRID!$A$4:$A$14,0),MATCH(1,($U$2=GRID!$B$1:$BI$1)*(КАЛЕНДАРЬ!$U26=GRID!$B$3:$BI$3), 0)),
ROUNDUP(INDEX(GRID!$B$4:$BI$14,MATCH(I$7,GRID!$A$4:$A$14,0),MATCH(1,($U$2=GRID!$B$1:$BI$1)*(КАЛЕНДАРЬ!$U26=GRID!$B$3:$BI$3),0))*(1-GRID!$B$69),0))</f>
        <v>#N/A</v>
      </c>
      <c r="J130" s="48" t="e" cm="1">
        <f t="array" ref="J130">IF($I$2="Открытый тариф",
INDEX(GRID!$B$17:$BI$27,MATCH(I$7,GRID!$A$17:$A$27,0),MATCH(1,($U$2=GRID!$B$1:$BI$1)*(КАЛЕНДАРЬ!$U26=GRID!$B$3:$BI$3), 0)),
ROUNDUP(INDEX(GRID!$B$17:$BI$27,MATCH(I$7,GRID!$A$17:$A$27,0),MATCH(1,($U$2=GRID!$B$1:$BI$1)*(КАЛЕНДАРЬ!$U26=GRID!$B$3:$BI$3), 0))*(1-GRID!$B$69),0))</f>
        <v>#N/A</v>
      </c>
      <c r="K130" s="47" cm="1">
        <f t="array" ref="K130">IF($I$2="Открытый тариф",
INDEX(GRID!$B$4:$BI$14,MATCH(K$7,GRID!$A$4:$A$14,0),MATCH(1,($U$2=GRID!$B$1:$BI$1)*(КАЛЕНДАРЬ!$U26=GRID!$B$3:$BI$3), 0)),
ROUNDUP(INDEX(GRID!$B$4:$BI$14,MATCH(K$7,GRID!$A$4:$A$14,0),MATCH(1,($U$2=GRID!$B$1:$BI$1)*(КАЛЕНДАРЬ!$U26=GRID!$B$3:$BI$3),0))*(1-GRID!$B$69),0))</f>
        <v>48300</v>
      </c>
      <c r="L130" s="48" cm="1">
        <f t="array" ref="L130">IF($I$2="Открытый тариф",
INDEX(GRID!$B$17:$BI$27,MATCH(K$7,GRID!$A$17:$A$27,0),MATCH(1,($U$2=GRID!$B$1:$BI$1)*(КАЛЕНДАРЬ!$U26=GRID!$B$3:$BI$3), 0)),
ROUNDUP(INDEX(GRID!$B$17:$BI$27,MATCH(K$7,GRID!$A$17:$A$27,0),MATCH(1,($U$2=GRID!$B$1:$BI$1)*(КАЛЕНДАРЬ!$U26=GRID!$B$3:$BI$3), 0))*(1-GRID!$B$69),0))</f>
        <v>48300</v>
      </c>
      <c r="M130" s="47" cm="1">
        <f t="array" ref="M130">IF($I$2="Открытый тариф",
INDEX(GRID!$B$4:$BI$14,MATCH(M$7,GRID!$A$4:$A$14,0),MATCH(1,($U$2=GRID!$B$1:$BI$1)*(КАЛЕНДАРЬ!$U26=GRID!$B$3:$BI$3), 0)),
ROUNDUP(INDEX(GRID!$B$4:$BI$14,MATCH(M$7,GRID!$A$4:$A$14,0),MATCH(1,($U$2=GRID!$B$1:$BI$1)*(КАЛЕНДАРЬ!$U26=GRID!$B$3:$BI$3),0))*(1-GRID!$B$69),0))</f>
        <v>54100</v>
      </c>
      <c r="N130" s="48" cm="1">
        <f t="array" ref="N130">IF($I$2="Открытый тариф",
INDEX(GRID!$B$17:$BI$27,MATCH(M$7,GRID!$A$17:$A$27,0),MATCH(1,($U$2=GRID!$B$1:$BI$1)*(КАЛЕНДАРЬ!$U26=GRID!$B$3:$BI$3), 0)),
ROUNDUP(INDEX(GRID!$B$17:$BI$27,MATCH(M$7,GRID!$A$17:$A$27,0),MATCH(1,($U$2=GRID!$B$1:$BI$1)*(КАЛЕНДАРЬ!$U26=GRID!$B$3:$BI$3), 0))*(1-GRID!$B$69),0))</f>
        <v>54100</v>
      </c>
      <c r="O130" s="49" t="s">
        <v>101</v>
      </c>
      <c r="P130" s="49" t="s">
        <v>101</v>
      </c>
      <c r="Q130" s="49" t="s">
        <v>101</v>
      </c>
      <c r="R130" s="49" t="s">
        <v>101</v>
      </c>
      <c r="S130" s="49" t="s">
        <v>101</v>
      </c>
      <c r="T130" s="49" t="s">
        <v>101</v>
      </c>
      <c r="U130" s="49" t="s">
        <v>101</v>
      </c>
      <c r="V130" s="49" t="s">
        <v>101</v>
      </c>
      <c r="W130" s="49" t="s">
        <v>101</v>
      </c>
      <c r="X130" s="49" t="s">
        <v>101</v>
      </c>
      <c r="Y130" s="146"/>
    </row>
    <row r="131" spans="1:25" hidden="1" x14ac:dyDescent="0.2">
      <c r="A131" s="117" t="s">
        <v>44</v>
      </c>
      <c r="B131" s="117">
        <v>24</v>
      </c>
      <c r="C131" s="47" cm="1">
        <f t="array" ref="C131">IF($I$2="Открытый тариф",
INDEX(GRID!$B$4:$BI$14,MATCH(C$7,GRID!$A$4:$A$14,0),MATCH(1,($U$2=GRID!$B$1:$BI$1)*(КАЛЕНДАРЬ!$U27=GRID!$B$3:$BI$3), 0)),
ROUNDUP(INDEX(GRID!$B$4:$BI$14,MATCH(C$7,GRID!$A$4:$A$14,0),MATCH(1,($U$2=GRID!$B$1:$BI$1)*(КАЛЕНДАРЬ!$U27=GRID!$B$3:$BI$3),0))*(1-GRID!$B$69),0))</f>
        <v>29000</v>
      </c>
      <c r="D131" s="48" cm="1">
        <f t="array" ref="D131">IF($I$2="Открытый тариф",
INDEX(GRID!$B$17:$BI$27,MATCH(C$7,GRID!$A$17:$A$27,0),MATCH(1,($U$2=GRID!$B$1:$BI$1)*(КАЛЕНДАРЬ!$U27=GRID!$B$3:$BI$3), 0)),
ROUNDUP(INDEX(GRID!$B$17:$BI$27,MATCH(C$7,GRID!$A$17:$A$27,0),MATCH(1,($U$2=GRID!$B$1:$BI$1)*(КАЛЕНДАРЬ!$U27=GRID!$B$3:$BI$3), 0))*(1-GRID!$B$69),0))</f>
        <v>29000</v>
      </c>
      <c r="E131" s="47" cm="1">
        <f t="array" ref="E131">IF($I$2="Открытый тариф",
INDEX(GRID!$B$4:$BI$14,MATCH(E$7,GRID!$A$4:$A$14,0),MATCH(1,($U$2=GRID!$B$1:$BI$1)*(КАЛЕНДАРЬ!$U27=GRID!$B$3:$BI$3), 0)),
ROUNDUP(INDEX(GRID!$B$4:$BI$14,MATCH(E$7,GRID!$A$4:$A$14,0),MATCH(1,($U$2=GRID!$B$1:$BI$1)*(КАЛЕНДАРЬ!$U27=GRID!$B$3:$BI$3),0))*(1-GRID!$B$69),0))</f>
        <v>32600</v>
      </c>
      <c r="F131" s="48" cm="1">
        <f t="array" ref="F131">IF($I$2="Открытый тариф",
INDEX(GRID!$B$17:$BI$27,MATCH(E$7,GRID!$A$17:$A$27,0),MATCH(1,($U$2=GRID!$B$1:$BI$1)*(КАЛЕНДАРЬ!$U27=GRID!$B$3:$BI$3), 0)),
ROUNDUP(INDEX(GRID!$B$17:$BI$27,MATCH(E$7,GRID!$A$17:$A$27,0),MATCH(1,($U$2=GRID!$B$1:$BI$1)*(КАЛЕНДАРЬ!$U27=GRID!$B$3:$BI$3), 0))*(1-GRID!$B$69),0))</f>
        <v>32600</v>
      </c>
      <c r="G131" s="47" t="e" cm="1">
        <f t="array" ref="G131">IF($I$2="Открытый тариф",
INDEX(GRID!$B$4:$BI$14,MATCH(G$7,GRID!$A$4:$A$14,0),MATCH(1,($U$2=GRID!$B$1:$BI$1)*(КАЛЕНДАРЬ!$U27=GRID!$B$3:$BI$3), 0)),
ROUNDUP(INDEX(GRID!$B$4:$BI$14,MATCH(G$7,GRID!$A$4:$A$14,0),MATCH(1,($U$2=GRID!$B$1:$BI$1)*(КАЛЕНДАРЬ!$U27=GRID!$B$3:$BI$3),0))*(1-GRID!$B$69),0))</f>
        <v>#N/A</v>
      </c>
      <c r="H131" s="48" t="e" cm="1">
        <f t="array" ref="H131">IF($I$2="Открытый тариф",
INDEX(GRID!$B$17:$BI$27,MATCH(G$7,GRID!$A$17:$A$27,0),MATCH(1,($U$2=GRID!$B$1:$BI$1)*(КАЛЕНДАРЬ!$U27=GRID!$B$3:$BI$3), 0)),
ROUNDUP(INDEX(GRID!$B$17:$BI$27,MATCH(G$7,GRID!$A$17:$A$27,0),MATCH(1,($U$2=GRID!$B$1:$BI$1)*(КАЛЕНДАРЬ!$U27=GRID!$B$3:$BI$3), 0))*(1-GRID!$B$69),0))</f>
        <v>#N/A</v>
      </c>
      <c r="I131" s="47" t="e" cm="1">
        <f t="array" ref="I131">IF($I$2="Открытый тариф",
INDEX(GRID!$B$4:$BI$14,MATCH(I$7,GRID!$A$4:$A$14,0),MATCH(1,($U$2=GRID!$B$1:$BI$1)*(КАЛЕНДАРЬ!$U27=GRID!$B$3:$BI$3), 0)),
ROUNDUP(INDEX(GRID!$B$4:$BI$14,MATCH(I$7,GRID!$A$4:$A$14,0),MATCH(1,($U$2=GRID!$B$1:$BI$1)*(КАЛЕНДАРЬ!$U27=GRID!$B$3:$BI$3),0))*(1-GRID!$B$69),0))</f>
        <v>#N/A</v>
      </c>
      <c r="J131" s="48" t="e" cm="1">
        <f t="array" ref="J131">IF($I$2="Открытый тариф",
INDEX(GRID!$B$17:$BI$27,MATCH(I$7,GRID!$A$17:$A$27,0),MATCH(1,($U$2=GRID!$B$1:$BI$1)*(КАЛЕНДАРЬ!$U27=GRID!$B$3:$BI$3), 0)),
ROUNDUP(INDEX(GRID!$B$17:$BI$27,MATCH(I$7,GRID!$A$17:$A$27,0),MATCH(1,($U$2=GRID!$B$1:$BI$1)*(КАЛЕНДАРЬ!$U27=GRID!$B$3:$BI$3), 0))*(1-GRID!$B$69),0))</f>
        <v>#N/A</v>
      </c>
      <c r="K131" s="47" cm="1">
        <f t="array" ref="K131">IF($I$2="Открытый тариф",
INDEX(GRID!$B$4:$BI$14,MATCH(K$7,GRID!$A$4:$A$14,0),MATCH(1,($U$2=GRID!$B$1:$BI$1)*(КАЛЕНДАРЬ!$U27=GRID!$B$3:$BI$3), 0)),
ROUNDUP(INDEX(GRID!$B$4:$BI$14,MATCH(K$7,GRID!$A$4:$A$14,0),MATCH(1,($U$2=GRID!$B$1:$BI$1)*(КАЛЕНДАРЬ!$U27=GRID!$B$3:$BI$3),0))*(1-GRID!$B$69),0))</f>
        <v>45800</v>
      </c>
      <c r="L131" s="48" cm="1">
        <f t="array" ref="L131">IF($I$2="Открытый тариф",
INDEX(GRID!$B$17:$BI$27,MATCH(K$7,GRID!$A$17:$A$27,0),MATCH(1,($U$2=GRID!$B$1:$BI$1)*(КАЛЕНДАРЬ!$U27=GRID!$B$3:$BI$3), 0)),
ROUNDUP(INDEX(GRID!$B$17:$BI$27,MATCH(K$7,GRID!$A$17:$A$27,0),MATCH(1,($U$2=GRID!$B$1:$BI$1)*(КАЛЕНДАРЬ!$U27=GRID!$B$3:$BI$3), 0))*(1-GRID!$B$69),0))</f>
        <v>45800</v>
      </c>
      <c r="M131" s="47" cm="1">
        <f t="array" ref="M131">IF($I$2="Открытый тариф",
INDEX(GRID!$B$4:$BI$14,MATCH(M$7,GRID!$A$4:$A$14,0),MATCH(1,($U$2=GRID!$B$1:$BI$1)*(КАЛЕНДАРЬ!$U27=GRID!$B$3:$BI$3), 0)),
ROUNDUP(INDEX(GRID!$B$4:$BI$14,MATCH(M$7,GRID!$A$4:$A$14,0),MATCH(1,($U$2=GRID!$B$1:$BI$1)*(КАЛЕНДАРЬ!$U27=GRID!$B$3:$BI$3),0))*(1-GRID!$B$69),0))</f>
        <v>51300</v>
      </c>
      <c r="N131" s="48" cm="1">
        <f t="array" ref="N131">IF($I$2="Открытый тариф",
INDEX(GRID!$B$17:$BI$27,MATCH(M$7,GRID!$A$17:$A$27,0),MATCH(1,($U$2=GRID!$B$1:$BI$1)*(КАЛЕНДАРЬ!$U27=GRID!$B$3:$BI$3), 0)),
ROUNDUP(INDEX(GRID!$B$17:$BI$27,MATCH(M$7,GRID!$A$17:$A$27,0),MATCH(1,($U$2=GRID!$B$1:$BI$1)*(КАЛЕНДАРЬ!$U27=GRID!$B$3:$BI$3), 0))*(1-GRID!$B$69),0))</f>
        <v>51300</v>
      </c>
      <c r="O131" s="49" t="s">
        <v>101</v>
      </c>
      <c r="P131" s="49" t="s">
        <v>101</v>
      </c>
      <c r="Q131" s="49" t="s">
        <v>101</v>
      </c>
      <c r="R131" s="49" t="s">
        <v>101</v>
      </c>
      <c r="S131" s="49" t="s">
        <v>101</v>
      </c>
      <c r="T131" s="49" t="s">
        <v>101</v>
      </c>
      <c r="U131" s="49" t="s">
        <v>101</v>
      </c>
      <c r="V131" s="49" t="s">
        <v>101</v>
      </c>
      <c r="W131" s="49" t="s">
        <v>101</v>
      </c>
      <c r="X131" s="49" t="s">
        <v>101</v>
      </c>
      <c r="Y131" s="146"/>
    </row>
    <row r="132" spans="1:25" hidden="1" x14ac:dyDescent="0.2">
      <c r="A132" s="117" t="s">
        <v>45</v>
      </c>
      <c r="B132" s="117">
        <v>25</v>
      </c>
      <c r="C132" s="47" cm="1">
        <f t="array" ref="C132">IF($I$2="Открытый тариф",
INDEX(GRID!$B$4:$BI$14,MATCH(C$7,GRID!$A$4:$A$14,0),MATCH(1,($U$2=GRID!$B$1:$BI$1)*(КАЛЕНДАРЬ!$U28=GRID!$B$3:$BI$3), 0)),
ROUNDUP(INDEX(GRID!$B$4:$BI$14,MATCH(C$7,GRID!$A$4:$A$14,0),MATCH(1,($U$2=GRID!$B$1:$BI$1)*(КАЛЕНДАРЬ!$U28=GRID!$B$3:$BI$3),0))*(1-GRID!$B$69),0))</f>
        <v>29000</v>
      </c>
      <c r="D132" s="48" cm="1">
        <f t="array" ref="D132">IF($I$2="Открытый тариф",
INDEX(GRID!$B$17:$BI$27,MATCH(C$7,GRID!$A$17:$A$27,0),MATCH(1,($U$2=GRID!$B$1:$BI$1)*(КАЛЕНДАРЬ!$U28=GRID!$B$3:$BI$3), 0)),
ROUNDUP(INDEX(GRID!$B$17:$BI$27,MATCH(C$7,GRID!$A$17:$A$27,0),MATCH(1,($U$2=GRID!$B$1:$BI$1)*(КАЛЕНДАРЬ!$U28=GRID!$B$3:$BI$3), 0))*(1-GRID!$B$69),0))</f>
        <v>29000</v>
      </c>
      <c r="E132" s="47" cm="1">
        <f t="array" ref="E132">IF($I$2="Открытый тариф",
INDEX(GRID!$B$4:$BI$14,MATCH(E$7,GRID!$A$4:$A$14,0),MATCH(1,($U$2=GRID!$B$1:$BI$1)*(КАЛЕНДАРЬ!$U28=GRID!$B$3:$BI$3), 0)),
ROUNDUP(INDEX(GRID!$B$4:$BI$14,MATCH(E$7,GRID!$A$4:$A$14,0),MATCH(1,($U$2=GRID!$B$1:$BI$1)*(КАЛЕНДАРЬ!$U28=GRID!$B$3:$BI$3),0))*(1-GRID!$B$69),0))</f>
        <v>32600</v>
      </c>
      <c r="F132" s="48" cm="1">
        <f t="array" ref="F132">IF($I$2="Открытый тариф",
INDEX(GRID!$B$17:$BI$27,MATCH(E$7,GRID!$A$17:$A$27,0),MATCH(1,($U$2=GRID!$B$1:$BI$1)*(КАЛЕНДАРЬ!$U28=GRID!$B$3:$BI$3), 0)),
ROUNDUP(INDEX(GRID!$B$17:$BI$27,MATCH(E$7,GRID!$A$17:$A$27,0),MATCH(1,($U$2=GRID!$B$1:$BI$1)*(КАЛЕНДАРЬ!$U28=GRID!$B$3:$BI$3), 0))*(1-GRID!$B$69),0))</f>
        <v>32600</v>
      </c>
      <c r="G132" s="47" t="e" cm="1">
        <f t="array" ref="G132">IF($I$2="Открытый тариф",
INDEX(GRID!$B$4:$BI$14,MATCH(G$7,GRID!$A$4:$A$14,0),MATCH(1,($U$2=GRID!$B$1:$BI$1)*(КАЛЕНДАРЬ!$U28=GRID!$B$3:$BI$3), 0)),
ROUNDUP(INDEX(GRID!$B$4:$BI$14,MATCH(G$7,GRID!$A$4:$A$14,0),MATCH(1,($U$2=GRID!$B$1:$BI$1)*(КАЛЕНДАРЬ!$U28=GRID!$B$3:$BI$3),0))*(1-GRID!$B$69),0))</f>
        <v>#N/A</v>
      </c>
      <c r="H132" s="48" t="e" cm="1">
        <f t="array" ref="H132">IF($I$2="Открытый тариф",
INDEX(GRID!$B$17:$BI$27,MATCH(G$7,GRID!$A$17:$A$27,0),MATCH(1,($U$2=GRID!$B$1:$BI$1)*(КАЛЕНДАРЬ!$U28=GRID!$B$3:$BI$3), 0)),
ROUNDUP(INDEX(GRID!$B$17:$BI$27,MATCH(G$7,GRID!$A$17:$A$27,0),MATCH(1,($U$2=GRID!$B$1:$BI$1)*(КАЛЕНДАРЬ!$U28=GRID!$B$3:$BI$3), 0))*(1-GRID!$B$69),0))</f>
        <v>#N/A</v>
      </c>
      <c r="I132" s="47" t="e" cm="1">
        <f t="array" ref="I132">IF($I$2="Открытый тариф",
INDEX(GRID!$B$4:$BI$14,MATCH(I$7,GRID!$A$4:$A$14,0),MATCH(1,($U$2=GRID!$B$1:$BI$1)*(КАЛЕНДАРЬ!$U28=GRID!$B$3:$BI$3), 0)),
ROUNDUP(INDEX(GRID!$B$4:$BI$14,MATCH(I$7,GRID!$A$4:$A$14,0),MATCH(1,($U$2=GRID!$B$1:$BI$1)*(КАЛЕНДАРЬ!$U28=GRID!$B$3:$BI$3),0))*(1-GRID!$B$69),0))</f>
        <v>#N/A</v>
      </c>
      <c r="J132" s="48" t="e" cm="1">
        <f t="array" ref="J132">IF($I$2="Открытый тариф",
INDEX(GRID!$B$17:$BI$27,MATCH(I$7,GRID!$A$17:$A$27,0),MATCH(1,($U$2=GRID!$B$1:$BI$1)*(КАЛЕНДАРЬ!$U28=GRID!$B$3:$BI$3), 0)),
ROUNDUP(INDEX(GRID!$B$17:$BI$27,MATCH(I$7,GRID!$A$17:$A$27,0),MATCH(1,($U$2=GRID!$B$1:$BI$1)*(КАЛЕНДАРЬ!$U28=GRID!$B$3:$BI$3), 0))*(1-GRID!$B$69),0))</f>
        <v>#N/A</v>
      </c>
      <c r="K132" s="47" cm="1">
        <f t="array" ref="K132">IF($I$2="Открытый тариф",
INDEX(GRID!$B$4:$BI$14,MATCH(K$7,GRID!$A$4:$A$14,0),MATCH(1,($U$2=GRID!$B$1:$BI$1)*(КАЛЕНДАРЬ!$U28=GRID!$B$3:$BI$3), 0)),
ROUNDUP(INDEX(GRID!$B$4:$BI$14,MATCH(K$7,GRID!$A$4:$A$14,0),MATCH(1,($U$2=GRID!$B$1:$BI$1)*(КАЛЕНДАРЬ!$U28=GRID!$B$3:$BI$3),0))*(1-GRID!$B$69),0))</f>
        <v>45800</v>
      </c>
      <c r="L132" s="48" cm="1">
        <f t="array" ref="L132">IF($I$2="Открытый тариф",
INDEX(GRID!$B$17:$BI$27,MATCH(K$7,GRID!$A$17:$A$27,0),MATCH(1,($U$2=GRID!$B$1:$BI$1)*(КАЛЕНДАРЬ!$U28=GRID!$B$3:$BI$3), 0)),
ROUNDUP(INDEX(GRID!$B$17:$BI$27,MATCH(K$7,GRID!$A$17:$A$27,0),MATCH(1,($U$2=GRID!$B$1:$BI$1)*(КАЛЕНДАРЬ!$U28=GRID!$B$3:$BI$3), 0))*(1-GRID!$B$69),0))</f>
        <v>45800</v>
      </c>
      <c r="M132" s="47" cm="1">
        <f t="array" ref="M132">IF($I$2="Открытый тариф",
INDEX(GRID!$B$4:$BI$14,MATCH(M$7,GRID!$A$4:$A$14,0),MATCH(1,($U$2=GRID!$B$1:$BI$1)*(КАЛЕНДАРЬ!$U28=GRID!$B$3:$BI$3), 0)),
ROUNDUP(INDEX(GRID!$B$4:$BI$14,MATCH(M$7,GRID!$A$4:$A$14,0),MATCH(1,($U$2=GRID!$B$1:$BI$1)*(КАЛЕНДАРЬ!$U28=GRID!$B$3:$BI$3),0))*(1-GRID!$B$69),0))</f>
        <v>51300</v>
      </c>
      <c r="N132" s="48" cm="1">
        <f t="array" ref="N132">IF($I$2="Открытый тариф",
INDEX(GRID!$B$17:$BI$27,MATCH(M$7,GRID!$A$17:$A$27,0),MATCH(1,($U$2=GRID!$B$1:$BI$1)*(КАЛЕНДАРЬ!$U28=GRID!$B$3:$BI$3), 0)),
ROUNDUP(INDEX(GRID!$B$17:$BI$27,MATCH(M$7,GRID!$A$17:$A$27,0),MATCH(1,($U$2=GRID!$B$1:$BI$1)*(КАЛЕНДАРЬ!$U28=GRID!$B$3:$BI$3), 0))*(1-GRID!$B$69),0))</f>
        <v>51300</v>
      </c>
      <c r="O132" s="49" t="s">
        <v>101</v>
      </c>
      <c r="P132" s="49" t="s">
        <v>101</v>
      </c>
      <c r="Q132" s="49" t="s">
        <v>101</v>
      </c>
      <c r="R132" s="49" t="s">
        <v>101</v>
      </c>
      <c r="S132" s="49" t="s">
        <v>101</v>
      </c>
      <c r="T132" s="49" t="s">
        <v>101</v>
      </c>
      <c r="U132" s="49" t="s">
        <v>101</v>
      </c>
      <c r="V132" s="49" t="s">
        <v>101</v>
      </c>
      <c r="W132" s="49" t="s">
        <v>101</v>
      </c>
      <c r="X132" s="49" t="s">
        <v>101</v>
      </c>
      <c r="Y132" s="146"/>
    </row>
    <row r="133" spans="1:25" hidden="1" x14ac:dyDescent="0.2">
      <c r="A133" s="117" t="s">
        <v>46</v>
      </c>
      <c r="B133" s="117">
        <v>26</v>
      </c>
      <c r="C133" s="47" cm="1">
        <f t="array" ref="C133">IF($I$2="Открытый тариф",
INDEX(GRID!$B$4:$BI$14,MATCH(C$7,GRID!$A$4:$A$14,0),MATCH(1,($U$2=GRID!$B$1:$BI$1)*(КАЛЕНДАРЬ!$U29=GRID!$B$3:$BI$3), 0)),
ROUNDUP(INDEX(GRID!$B$4:$BI$14,MATCH(C$7,GRID!$A$4:$A$14,0),MATCH(1,($U$2=GRID!$B$1:$BI$1)*(КАЛЕНДАРЬ!$U29=GRID!$B$3:$BI$3),0))*(1-GRID!$B$69),0))</f>
        <v>29000</v>
      </c>
      <c r="D133" s="48" cm="1">
        <f t="array" ref="D133">IF($I$2="Открытый тариф",
INDEX(GRID!$B$17:$BI$27,MATCH(C$7,GRID!$A$17:$A$27,0),MATCH(1,($U$2=GRID!$B$1:$BI$1)*(КАЛЕНДАРЬ!$U29=GRID!$B$3:$BI$3), 0)),
ROUNDUP(INDEX(GRID!$B$17:$BI$27,MATCH(C$7,GRID!$A$17:$A$27,0),MATCH(1,($U$2=GRID!$B$1:$BI$1)*(КАЛЕНДАРЬ!$U29=GRID!$B$3:$BI$3), 0))*(1-GRID!$B$69),0))</f>
        <v>29000</v>
      </c>
      <c r="E133" s="47" cm="1">
        <f t="array" ref="E133">IF($I$2="Открытый тариф",
INDEX(GRID!$B$4:$BI$14,MATCH(E$7,GRID!$A$4:$A$14,0),MATCH(1,($U$2=GRID!$B$1:$BI$1)*(КАЛЕНДАРЬ!$U29=GRID!$B$3:$BI$3), 0)),
ROUNDUP(INDEX(GRID!$B$4:$BI$14,MATCH(E$7,GRID!$A$4:$A$14,0),MATCH(1,($U$2=GRID!$B$1:$BI$1)*(КАЛЕНДАРЬ!$U29=GRID!$B$3:$BI$3),0))*(1-GRID!$B$69),0))</f>
        <v>32600</v>
      </c>
      <c r="F133" s="48" cm="1">
        <f t="array" ref="F133">IF($I$2="Открытый тариф",
INDEX(GRID!$B$17:$BI$27,MATCH(E$7,GRID!$A$17:$A$27,0),MATCH(1,($U$2=GRID!$B$1:$BI$1)*(КАЛЕНДАРЬ!$U29=GRID!$B$3:$BI$3), 0)),
ROUNDUP(INDEX(GRID!$B$17:$BI$27,MATCH(E$7,GRID!$A$17:$A$27,0),MATCH(1,($U$2=GRID!$B$1:$BI$1)*(КАЛЕНДАРЬ!$U29=GRID!$B$3:$BI$3), 0))*(1-GRID!$B$69),0))</f>
        <v>32600</v>
      </c>
      <c r="G133" s="47" t="e" cm="1">
        <f t="array" ref="G133">IF($I$2="Открытый тариф",
INDEX(GRID!$B$4:$BI$14,MATCH(G$7,GRID!$A$4:$A$14,0),MATCH(1,($U$2=GRID!$B$1:$BI$1)*(КАЛЕНДАРЬ!$U29=GRID!$B$3:$BI$3), 0)),
ROUNDUP(INDEX(GRID!$B$4:$BI$14,MATCH(G$7,GRID!$A$4:$A$14,0),MATCH(1,($U$2=GRID!$B$1:$BI$1)*(КАЛЕНДАРЬ!$U29=GRID!$B$3:$BI$3),0))*(1-GRID!$B$69),0))</f>
        <v>#N/A</v>
      </c>
      <c r="H133" s="48" t="e" cm="1">
        <f t="array" ref="H133">IF($I$2="Открытый тариф",
INDEX(GRID!$B$17:$BI$27,MATCH(G$7,GRID!$A$17:$A$27,0),MATCH(1,($U$2=GRID!$B$1:$BI$1)*(КАЛЕНДАРЬ!$U29=GRID!$B$3:$BI$3), 0)),
ROUNDUP(INDEX(GRID!$B$17:$BI$27,MATCH(G$7,GRID!$A$17:$A$27,0),MATCH(1,($U$2=GRID!$B$1:$BI$1)*(КАЛЕНДАРЬ!$U29=GRID!$B$3:$BI$3), 0))*(1-GRID!$B$69),0))</f>
        <v>#N/A</v>
      </c>
      <c r="I133" s="47" t="e" cm="1">
        <f t="array" ref="I133">IF($I$2="Открытый тариф",
INDEX(GRID!$B$4:$BI$14,MATCH(I$7,GRID!$A$4:$A$14,0),MATCH(1,($U$2=GRID!$B$1:$BI$1)*(КАЛЕНДАРЬ!$U29=GRID!$B$3:$BI$3), 0)),
ROUNDUP(INDEX(GRID!$B$4:$BI$14,MATCH(I$7,GRID!$A$4:$A$14,0),MATCH(1,($U$2=GRID!$B$1:$BI$1)*(КАЛЕНДАРЬ!$U29=GRID!$B$3:$BI$3),0))*(1-GRID!$B$69),0))</f>
        <v>#N/A</v>
      </c>
      <c r="J133" s="48" t="e" cm="1">
        <f t="array" ref="J133">IF($I$2="Открытый тариф",
INDEX(GRID!$B$17:$BI$27,MATCH(I$7,GRID!$A$17:$A$27,0),MATCH(1,($U$2=GRID!$B$1:$BI$1)*(КАЛЕНДАРЬ!$U29=GRID!$B$3:$BI$3), 0)),
ROUNDUP(INDEX(GRID!$B$17:$BI$27,MATCH(I$7,GRID!$A$17:$A$27,0),MATCH(1,($U$2=GRID!$B$1:$BI$1)*(КАЛЕНДАРЬ!$U29=GRID!$B$3:$BI$3), 0))*(1-GRID!$B$69),0))</f>
        <v>#N/A</v>
      </c>
      <c r="K133" s="47" cm="1">
        <f t="array" ref="K133">IF($I$2="Открытый тариф",
INDEX(GRID!$B$4:$BI$14,MATCH(K$7,GRID!$A$4:$A$14,0),MATCH(1,($U$2=GRID!$B$1:$BI$1)*(КАЛЕНДАРЬ!$U29=GRID!$B$3:$BI$3), 0)),
ROUNDUP(INDEX(GRID!$B$4:$BI$14,MATCH(K$7,GRID!$A$4:$A$14,0),MATCH(1,($U$2=GRID!$B$1:$BI$1)*(КАЛЕНДАРЬ!$U29=GRID!$B$3:$BI$3),0))*(1-GRID!$B$69),0))</f>
        <v>45800</v>
      </c>
      <c r="L133" s="48" cm="1">
        <f t="array" ref="L133">IF($I$2="Открытый тариф",
INDEX(GRID!$B$17:$BI$27,MATCH(K$7,GRID!$A$17:$A$27,0),MATCH(1,($U$2=GRID!$B$1:$BI$1)*(КАЛЕНДАРЬ!$U29=GRID!$B$3:$BI$3), 0)),
ROUNDUP(INDEX(GRID!$B$17:$BI$27,MATCH(K$7,GRID!$A$17:$A$27,0),MATCH(1,($U$2=GRID!$B$1:$BI$1)*(КАЛЕНДАРЬ!$U29=GRID!$B$3:$BI$3), 0))*(1-GRID!$B$69),0))</f>
        <v>45800</v>
      </c>
      <c r="M133" s="47" cm="1">
        <f t="array" ref="M133">IF($I$2="Открытый тариф",
INDEX(GRID!$B$4:$BI$14,MATCH(M$7,GRID!$A$4:$A$14,0),MATCH(1,($U$2=GRID!$B$1:$BI$1)*(КАЛЕНДАРЬ!$U29=GRID!$B$3:$BI$3), 0)),
ROUNDUP(INDEX(GRID!$B$4:$BI$14,MATCH(M$7,GRID!$A$4:$A$14,0),MATCH(1,($U$2=GRID!$B$1:$BI$1)*(КАЛЕНДАРЬ!$U29=GRID!$B$3:$BI$3),0))*(1-GRID!$B$69),0))</f>
        <v>51300</v>
      </c>
      <c r="N133" s="48" cm="1">
        <f t="array" ref="N133">IF($I$2="Открытый тариф",
INDEX(GRID!$B$17:$BI$27,MATCH(M$7,GRID!$A$17:$A$27,0),MATCH(1,($U$2=GRID!$B$1:$BI$1)*(КАЛЕНДАРЬ!$U29=GRID!$B$3:$BI$3), 0)),
ROUNDUP(INDEX(GRID!$B$17:$BI$27,MATCH(M$7,GRID!$A$17:$A$27,0),MATCH(1,($U$2=GRID!$B$1:$BI$1)*(КАЛЕНДАРЬ!$U29=GRID!$B$3:$BI$3), 0))*(1-GRID!$B$69),0))</f>
        <v>51300</v>
      </c>
      <c r="O133" s="49" t="s">
        <v>101</v>
      </c>
      <c r="P133" s="49" t="s">
        <v>101</v>
      </c>
      <c r="Q133" s="49" t="s">
        <v>101</v>
      </c>
      <c r="R133" s="49" t="s">
        <v>101</v>
      </c>
      <c r="S133" s="49" t="s">
        <v>101</v>
      </c>
      <c r="T133" s="49" t="s">
        <v>101</v>
      </c>
      <c r="U133" s="49" t="s">
        <v>101</v>
      </c>
      <c r="V133" s="49" t="s">
        <v>101</v>
      </c>
      <c r="W133" s="49" t="s">
        <v>101</v>
      </c>
      <c r="X133" s="49" t="s">
        <v>101</v>
      </c>
      <c r="Y133" s="146"/>
    </row>
    <row r="134" spans="1:25" hidden="1" x14ac:dyDescent="0.2">
      <c r="A134" s="117" t="s">
        <v>47</v>
      </c>
      <c r="B134" s="117">
        <v>27</v>
      </c>
      <c r="C134" s="47" cm="1">
        <f t="array" ref="C134">IF($I$2="Открытый тариф",
INDEX(GRID!$B$4:$BI$14,MATCH(C$7,GRID!$A$4:$A$14,0),MATCH(1,($U$2=GRID!$B$1:$BI$1)*(КАЛЕНДАРЬ!$U30=GRID!$B$3:$BI$3), 0)),
ROUNDUP(INDEX(GRID!$B$4:$BI$14,MATCH(C$7,GRID!$A$4:$A$14,0),MATCH(1,($U$2=GRID!$B$1:$BI$1)*(КАЛЕНДАРЬ!$U30=GRID!$B$3:$BI$3),0))*(1-GRID!$B$69),0))</f>
        <v>29000</v>
      </c>
      <c r="D134" s="48" cm="1">
        <f t="array" ref="D134">IF($I$2="Открытый тариф",
INDEX(GRID!$B$17:$BI$27,MATCH(C$7,GRID!$A$17:$A$27,0),MATCH(1,($U$2=GRID!$B$1:$BI$1)*(КАЛЕНДАРЬ!$U30=GRID!$B$3:$BI$3), 0)),
ROUNDUP(INDEX(GRID!$B$17:$BI$27,MATCH(C$7,GRID!$A$17:$A$27,0),MATCH(1,($U$2=GRID!$B$1:$BI$1)*(КАЛЕНДАРЬ!$U30=GRID!$B$3:$BI$3), 0))*(1-GRID!$B$69),0))</f>
        <v>29000</v>
      </c>
      <c r="E134" s="47" cm="1">
        <f t="array" ref="E134">IF($I$2="Открытый тариф",
INDEX(GRID!$B$4:$BI$14,MATCH(E$7,GRID!$A$4:$A$14,0),MATCH(1,($U$2=GRID!$B$1:$BI$1)*(КАЛЕНДАРЬ!$U30=GRID!$B$3:$BI$3), 0)),
ROUNDUP(INDEX(GRID!$B$4:$BI$14,MATCH(E$7,GRID!$A$4:$A$14,0),MATCH(1,($U$2=GRID!$B$1:$BI$1)*(КАЛЕНДАРЬ!$U30=GRID!$B$3:$BI$3),0))*(1-GRID!$B$69),0))</f>
        <v>32600</v>
      </c>
      <c r="F134" s="48" cm="1">
        <f t="array" ref="F134">IF($I$2="Открытый тариф",
INDEX(GRID!$B$17:$BI$27,MATCH(E$7,GRID!$A$17:$A$27,0),MATCH(1,($U$2=GRID!$B$1:$BI$1)*(КАЛЕНДАРЬ!$U30=GRID!$B$3:$BI$3), 0)),
ROUNDUP(INDEX(GRID!$B$17:$BI$27,MATCH(E$7,GRID!$A$17:$A$27,0),MATCH(1,($U$2=GRID!$B$1:$BI$1)*(КАЛЕНДАРЬ!$U30=GRID!$B$3:$BI$3), 0))*(1-GRID!$B$69),0))</f>
        <v>32600</v>
      </c>
      <c r="G134" s="47" t="e" cm="1">
        <f t="array" ref="G134">IF($I$2="Открытый тариф",
INDEX(GRID!$B$4:$BI$14,MATCH(G$7,GRID!$A$4:$A$14,0),MATCH(1,($U$2=GRID!$B$1:$BI$1)*(КАЛЕНДАРЬ!$U30=GRID!$B$3:$BI$3), 0)),
ROUNDUP(INDEX(GRID!$B$4:$BI$14,MATCH(G$7,GRID!$A$4:$A$14,0),MATCH(1,($U$2=GRID!$B$1:$BI$1)*(КАЛЕНДАРЬ!$U30=GRID!$B$3:$BI$3),0))*(1-GRID!$B$69),0))</f>
        <v>#N/A</v>
      </c>
      <c r="H134" s="48" t="e" cm="1">
        <f t="array" ref="H134">IF($I$2="Открытый тариф",
INDEX(GRID!$B$17:$BI$27,MATCH(G$7,GRID!$A$17:$A$27,0),MATCH(1,($U$2=GRID!$B$1:$BI$1)*(КАЛЕНДАРЬ!$U30=GRID!$B$3:$BI$3), 0)),
ROUNDUP(INDEX(GRID!$B$17:$BI$27,MATCH(G$7,GRID!$A$17:$A$27,0),MATCH(1,($U$2=GRID!$B$1:$BI$1)*(КАЛЕНДАРЬ!$U30=GRID!$B$3:$BI$3), 0))*(1-GRID!$B$69),0))</f>
        <v>#N/A</v>
      </c>
      <c r="I134" s="47" t="e" cm="1">
        <f t="array" ref="I134">IF($I$2="Открытый тариф",
INDEX(GRID!$B$4:$BI$14,MATCH(I$7,GRID!$A$4:$A$14,0),MATCH(1,($U$2=GRID!$B$1:$BI$1)*(КАЛЕНДАРЬ!$U30=GRID!$B$3:$BI$3), 0)),
ROUNDUP(INDEX(GRID!$B$4:$BI$14,MATCH(I$7,GRID!$A$4:$A$14,0),MATCH(1,($U$2=GRID!$B$1:$BI$1)*(КАЛЕНДАРЬ!$U30=GRID!$B$3:$BI$3),0))*(1-GRID!$B$69),0))</f>
        <v>#N/A</v>
      </c>
      <c r="J134" s="48" t="e" cm="1">
        <f t="array" ref="J134">IF($I$2="Открытый тариф",
INDEX(GRID!$B$17:$BI$27,MATCH(I$7,GRID!$A$17:$A$27,0),MATCH(1,($U$2=GRID!$B$1:$BI$1)*(КАЛЕНДАРЬ!$U30=GRID!$B$3:$BI$3), 0)),
ROUNDUP(INDEX(GRID!$B$17:$BI$27,MATCH(I$7,GRID!$A$17:$A$27,0),MATCH(1,($U$2=GRID!$B$1:$BI$1)*(КАЛЕНДАРЬ!$U30=GRID!$B$3:$BI$3), 0))*(1-GRID!$B$69),0))</f>
        <v>#N/A</v>
      </c>
      <c r="K134" s="47" cm="1">
        <f t="array" ref="K134">IF($I$2="Открытый тариф",
INDEX(GRID!$B$4:$BI$14,MATCH(K$7,GRID!$A$4:$A$14,0),MATCH(1,($U$2=GRID!$B$1:$BI$1)*(КАЛЕНДАРЬ!$U30=GRID!$B$3:$BI$3), 0)),
ROUNDUP(INDEX(GRID!$B$4:$BI$14,MATCH(K$7,GRID!$A$4:$A$14,0),MATCH(1,($U$2=GRID!$B$1:$BI$1)*(КАЛЕНДАРЬ!$U30=GRID!$B$3:$BI$3),0))*(1-GRID!$B$69),0))</f>
        <v>45800</v>
      </c>
      <c r="L134" s="48" cm="1">
        <f t="array" ref="L134">IF($I$2="Открытый тариф",
INDEX(GRID!$B$17:$BI$27,MATCH(K$7,GRID!$A$17:$A$27,0),MATCH(1,($U$2=GRID!$B$1:$BI$1)*(КАЛЕНДАРЬ!$U30=GRID!$B$3:$BI$3), 0)),
ROUNDUP(INDEX(GRID!$B$17:$BI$27,MATCH(K$7,GRID!$A$17:$A$27,0),MATCH(1,($U$2=GRID!$B$1:$BI$1)*(КАЛЕНДАРЬ!$U30=GRID!$B$3:$BI$3), 0))*(1-GRID!$B$69),0))</f>
        <v>45800</v>
      </c>
      <c r="M134" s="47" cm="1">
        <f t="array" ref="M134">IF($I$2="Открытый тариф",
INDEX(GRID!$B$4:$BI$14,MATCH(M$7,GRID!$A$4:$A$14,0),MATCH(1,($U$2=GRID!$B$1:$BI$1)*(КАЛЕНДАРЬ!$U30=GRID!$B$3:$BI$3), 0)),
ROUNDUP(INDEX(GRID!$B$4:$BI$14,MATCH(M$7,GRID!$A$4:$A$14,0),MATCH(1,($U$2=GRID!$B$1:$BI$1)*(КАЛЕНДАРЬ!$U30=GRID!$B$3:$BI$3),0))*(1-GRID!$B$69),0))</f>
        <v>51300</v>
      </c>
      <c r="N134" s="48" cm="1">
        <f t="array" ref="N134">IF($I$2="Открытый тариф",
INDEX(GRID!$B$17:$BI$27,MATCH(M$7,GRID!$A$17:$A$27,0),MATCH(1,($U$2=GRID!$B$1:$BI$1)*(КАЛЕНДАРЬ!$U30=GRID!$B$3:$BI$3), 0)),
ROUNDUP(INDEX(GRID!$B$17:$BI$27,MATCH(M$7,GRID!$A$17:$A$27,0),MATCH(1,($U$2=GRID!$B$1:$BI$1)*(КАЛЕНДАРЬ!$U30=GRID!$B$3:$BI$3), 0))*(1-GRID!$B$69),0))</f>
        <v>51300</v>
      </c>
      <c r="O134" s="49" t="s">
        <v>101</v>
      </c>
      <c r="P134" s="49" t="s">
        <v>101</v>
      </c>
      <c r="Q134" s="49" t="s">
        <v>101</v>
      </c>
      <c r="R134" s="49" t="s">
        <v>101</v>
      </c>
      <c r="S134" s="49" t="s">
        <v>101</v>
      </c>
      <c r="T134" s="49" t="s">
        <v>101</v>
      </c>
      <c r="U134" s="49" t="s">
        <v>101</v>
      </c>
      <c r="V134" s="49" t="s">
        <v>101</v>
      </c>
      <c r="W134" s="49" t="s">
        <v>101</v>
      </c>
      <c r="X134" s="49" t="s">
        <v>101</v>
      </c>
      <c r="Y134" s="146"/>
    </row>
    <row r="135" spans="1:25" hidden="1" x14ac:dyDescent="0.2">
      <c r="A135" s="117" t="s">
        <v>48</v>
      </c>
      <c r="B135" s="117">
        <v>28</v>
      </c>
      <c r="C135" s="47" cm="1">
        <f t="array" ref="C135">IF($I$2="Открытый тариф",
INDEX(GRID!$B$4:$BI$14,MATCH(C$7,GRID!$A$4:$A$14,0),MATCH(1,($U$2=GRID!$B$1:$BI$1)*(КАЛЕНДАРЬ!$U31=GRID!$B$3:$BI$3), 0)),
ROUNDUP(INDEX(GRID!$B$4:$BI$14,MATCH(C$7,GRID!$A$4:$A$14,0),MATCH(1,($U$2=GRID!$B$1:$BI$1)*(КАЛЕНДАРЬ!$U31=GRID!$B$3:$BI$3),0))*(1-GRID!$B$69),0))</f>
        <v>29000</v>
      </c>
      <c r="D135" s="48" cm="1">
        <f t="array" ref="D135">IF($I$2="Открытый тариф",
INDEX(GRID!$B$17:$BI$27,MATCH(C$7,GRID!$A$17:$A$27,0),MATCH(1,($U$2=GRID!$B$1:$BI$1)*(КАЛЕНДАРЬ!$U31=GRID!$B$3:$BI$3), 0)),
ROUNDUP(INDEX(GRID!$B$17:$BI$27,MATCH(C$7,GRID!$A$17:$A$27,0),MATCH(1,($U$2=GRID!$B$1:$BI$1)*(КАЛЕНДАРЬ!$U31=GRID!$B$3:$BI$3), 0))*(1-GRID!$B$69),0))</f>
        <v>29000</v>
      </c>
      <c r="E135" s="47" cm="1">
        <f t="array" ref="E135">IF($I$2="Открытый тариф",
INDEX(GRID!$B$4:$BI$14,MATCH(E$7,GRID!$A$4:$A$14,0),MATCH(1,($U$2=GRID!$B$1:$BI$1)*(КАЛЕНДАРЬ!$U31=GRID!$B$3:$BI$3), 0)),
ROUNDUP(INDEX(GRID!$B$4:$BI$14,MATCH(E$7,GRID!$A$4:$A$14,0),MATCH(1,($U$2=GRID!$B$1:$BI$1)*(КАЛЕНДАРЬ!$U31=GRID!$B$3:$BI$3),0))*(1-GRID!$B$69),0))</f>
        <v>32600</v>
      </c>
      <c r="F135" s="48" cm="1">
        <f t="array" ref="F135">IF($I$2="Открытый тариф",
INDEX(GRID!$B$17:$BI$27,MATCH(E$7,GRID!$A$17:$A$27,0),MATCH(1,($U$2=GRID!$B$1:$BI$1)*(КАЛЕНДАРЬ!$U31=GRID!$B$3:$BI$3), 0)),
ROUNDUP(INDEX(GRID!$B$17:$BI$27,MATCH(E$7,GRID!$A$17:$A$27,0),MATCH(1,($U$2=GRID!$B$1:$BI$1)*(КАЛЕНДАРЬ!$U31=GRID!$B$3:$BI$3), 0))*(1-GRID!$B$69),0))</f>
        <v>32600</v>
      </c>
      <c r="G135" s="47" t="e" cm="1">
        <f t="array" ref="G135">IF($I$2="Открытый тариф",
INDEX(GRID!$B$4:$BI$14,MATCH(G$7,GRID!$A$4:$A$14,0),MATCH(1,($U$2=GRID!$B$1:$BI$1)*(КАЛЕНДАРЬ!$U31=GRID!$B$3:$BI$3), 0)),
ROUNDUP(INDEX(GRID!$B$4:$BI$14,MATCH(G$7,GRID!$A$4:$A$14,0),MATCH(1,($U$2=GRID!$B$1:$BI$1)*(КАЛЕНДАРЬ!$U31=GRID!$B$3:$BI$3),0))*(1-GRID!$B$69),0))</f>
        <v>#N/A</v>
      </c>
      <c r="H135" s="48" t="e" cm="1">
        <f t="array" ref="H135">IF($I$2="Открытый тариф",
INDEX(GRID!$B$17:$BI$27,MATCH(G$7,GRID!$A$17:$A$27,0),MATCH(1,($U$2=GRID!$B$1:$BI$1)*(КАЛЕНДАРЬ!$U31=GRID!$B$3:$BI$3), 0)),
ROUNDUP(INDEX(GRID!$B$17:$BI$27,MATCH(G$7,GRID!$A$17:$A$27,0),MATCH(1,($U$2=GRID!$B$1:$BI$1)*(КАЛЕНДАРЬ!$U31=GRID!$B$3:$BI$3), 0))*(1-GRID!$B$69),0))</f>
        <v>#N/A</v>
      </c>
      <c r="I135" s="47" t="e" cm="1">
        <f t="array" ref="I135">IF($I$2="Открытый тариф",
INDEX(GRID!$B$4:$BI$14,MATCH(I$7,GRID!$A$4:$A$14,0),MATCH(1,($U$2=GRID!$B$1:$BI$1)*(КАЛЕНДАРЬ!$U31=GRID!$B$3:$BI$3), 0)),
ROUNDUP(INDEX(GRID!$B$4:$BI$14,MATCH(I$7,GRID!$A$4:$A$14,0),MATCH(1,($U$2=GRID!$B$1:$BI$1)*(КАЛЕНДАРЬ!$U31=GRID!$B$3:$BI$3),0))*(1-GRID!$B$69),0))</f>
        <v>#N/A</v>
      </c>
      <c r="J135" s="48" t="e" cm="1">
        <f t="array" ref="J135">IF($I$2="Открытый тариф",
INDEX(GRID!$B$17:$BI$27,MATCH(I$7,GRID!$A$17:$A$27,0),MATCH(1,($U$2=GRID!$B$1:$BI$1)*(КАЛЕНДАРЬ!$U31=GRID!$B$3:$BI$3), 0)),
ROUNDUP(INDEX(GRID!$B$17:$BI$27,MATCH(I$7,GRID!$A$17:$A$27,0),MATCH(1,($U$2=GRID!$B$1:$BI$1)*(КАЛЕНДАРЬ!$U31=GRID!$B$3:$BI$3), 0))*(1-GRID!$B$69),0))</f>
        <v>#N/A</v>
      </c>
      <c r="K135" s="47" cm="1">
        <f t="array" ref="K135">IF($I$2="Открытый тариф",
INDEX(GRID!$B$4:$BI$14,MATCH(K$7,GRID!$A$4:$A$14,0),MATCH(1,($U$2=GRID!$B$1:$BI$1)*(КАЛЕНДАРЬ!$U31=GRID!$B$3:$BI$3), 0)),
ROUNDUP(INDEX(GRID!$B$4:$BI$14,MATCH(K$7,GRID!$A$4:$A$14,0),MATCH(1,($U$2=GRID!$B$1:$BI$1)*(КАЛЕНДАРЬ!$U31=GRID!$B$3:$BI$3),0))*(1-GRID!$B$69),0))</f>
        <v>45800</v>
      </c>
      <c r="L135" s="48" cm="1">
        <f t="array" ref="L135">IF($I$2="Открытый тариф",
INDEX(GRID!$B$17:$BI$27,MATCH(K$7,GRID!$A$17:$A$27,0),MATCH(1,($U$2=GRID!$B$1:$BI$1)*(КАЛЕНДАРЬ!$U31=GRID!$B$3:$BI$3), 0)),
ROUNDUP(INDEX(GRID!$B$17:$BI$27,MATCH(K$7,GRID!$A$17:$A$27,0),MATCH(1,($U$2=GRID!$B$1:$BI$1)*(КАЛЕНДАРЬ!$U31=GRID!$B$3:$BI$3), 0))*(1-GRID!$B$69),0))</f>
        <v>45800</v>
      </c>
      <c r="M135" s="47" cm="1">
        <f t="array" ref="M135">IF($I$2="Открытый тариф",
INDEX(GRID!$B$4:$BI$14,MATCH(M$7,GRID!$A$4:$A$14,0),MATCH(1,($U$2=GRID!$B$1:$BI$1)*(КАЛЕНДАРЬ!$U31=GRID!$B$3:$BI$3), 0)),
ROUNDUP(INDEX(GRID!$B$4:$BI$14,MATCH(M$7,GRID!$A$4:$A$14,0),MATCH(1,($U$2=GRID!$B$1:$BI$1)*(КАЛЕНДАРЬ!$U31=GRID!$B$3:$BI$3),0))*(1-GRID!$B$69),0))</f>
        <v>51300</v>
      </c>
      <c r="N135" s="48" cm="1">
        <f t="array" ref="N135">IF($I$2="Открытый тариф",
INDEX(GRID!$B$17:$BI$27,MATCH(M$7,GRID!$A$17:$A$27,0),MATCH(1,($U$2=GRID!$B$1:$BI$1)*(КАЛЕНДАРЬ!$U31=GRID!$B$3:$BI$3), 0)),
ROUNDUP(INDEX(GRID!$B$17:$BI$27,MATCH(M$7,GRID!$A$17:$A$27,0),MATCH(1,($U$2=GRID!$B$1:$BI$1)*(КАЛЕНДАРЬ!$U31=GRID!$B$3:$BI$3), 0))*(1-GRID!$B$69),0))</f>
        <v>51300</v>
      </c>
      <c r="O135" s="49" t="s">
        <v>101</v>
      </c>
      <c r="P135" s="49" t="s">
        <v>101</v>
      </c>
      <c r="Q135" s="49" t="s">
        <v>101</v>
      </c>
      <c r="R135" s="49" t="s">
        <v>101</v>
      </c>
      <c r="S135" s="49" t="s">
        <v>101</v>
      </c>
      <c r="T135" s="49" t="s">
        <v>101</v>
      </c>
      <c r="U135" s="49" t="s">
        <v>101</v>
      </c>
      <c r="V135" s="49" t="s">
        <v>101</v>
      </c>
      <c r="W135" s="49" t="s">
        <v>101</v>
      </c>
      <c r="X135" s="49" t="s">
        <v>101</v>
      </c>
      <c r="Y135" s="146"/>
    </row>
    <row r="136" spans="1:25" hidden="1" x14ac:dyDescent="0.2">
      <c r="A136" s="117" t="s">
        <v>42</v>
      </c>
      <c r="B136" s="117">
        <v>29</v>
      </c>
      <c r="C136" s="47" cm="1">
        <f t="array" ref="C136">IF($I$2="Открытый тариф",
INDEX(GRID!$B$4:$BI$14,MATCH(C$7,GRID!$A$4:$A$14,0),MATCH(1,($U$2=GRID!$B$1:$BI$1)*(КАЛЕНДАРЬ!$U32=GRID!$B$3:$BI$3), 0)),
ROUNDUP(INDEX(GRID!$B$4:$BI$14,MATCH(C$7,GRID!$A$4:$A$14,0),MATCH(1,($U$2=GRID!$B$1:$BI$1)*(КАЛЕНДАРЬ!$U32=GRID!$B$3:$BI$3),0))*(1-GRID!$B$69),0))</f>
        <v>29000</v>
      </c>
      <c r="D136" s="48" cm="1">
        <f t="array" ref="D136">IF($I$2="Открытый тариф",
INDEX(GRID!$B$17:$BI$27,MATCH(C$7,GRID!$A$17:$A$27,0),MATCH(1,($U$2=GRID!$B$1:$BI$1)*(КАЛЕНДАРЬ!$U32=GRID!$B$3:$BI$3), 0)),
ROUNDUP(INDEX(GRID!$B$17:$BI$27,MATCH(C$7,GRID!$A$17:$A$27,0),MATCH(1,($U$2=GRID!$B$1:$BI$1)*(КАЛЕНДАРЬ!$U32=GRID!$B$3:$BI$3), 0))*(1-GRID!$B$69),0))</f>
        <v>29000</v>
      </c>
      <c r="E136" s="47" cm="1">
        <f t="array" ref="E136">IF($I$2="Открытый тариф",
INDEX(GRID!$B$4:$BI$14,MATCH(E$7,GRID!$A$4:$A$14,0),MATCH(1,($U$2=GRID!$B$1:$BI$1)*(КАЛЕНДАРЬ!$U32=GRID!$B$3:$BI$3), 0)),
ROUNDUP(INDEX(GRID!$B$4:$BI$14,MATCH(E$7,GRID!$A$4:$A$14,0),MATCH(1,($U$2=GRID!$B$1:$BI$1)*(КАЛЕНДАРЬ!$U32=GRID!$B$3:$BI$3),0))*(1-GRID!$B$69),0))</f>
        <v>32600</v>
      </c>
      <c r="F136" s="48" cm="1">
        <f t="array" ref="F136">IF($I$2="Открытый тариф",
INDEX(GRID!$B$17:$BI$27,MATCH(E$7,GRID!$A$17:$A$27,0),MATCH(1,($U$2=GRID!$B$1:$BI$1)*(КАЛЕНДАРЬ!$U32=GRID!$B$3:$BI$3), 0)),
ROUNDUP(INDEX(GRID!$B$17:$BI$27,MATCH(E$7,GRID!$A$17:$A$27,0),MATCH(1,($U$2=GRID!$B$1:$BI$1)*(КАЛЕНДАРЬ!$U32=GRID!$B$3:$BI$3), 0))*(1-GRID!$B$69),0))</f>
        <v>32600</v>
      </c>
      <c r="G136" s="47" t="e" cm="1">
        <f t="array" ref="G136">IF($I$2="Открытый тариф",
INDEX(GRID!$B$4:$BI$14,MATCH(G$7,GRID!$A$4:$A$14,0),MATCH(1,($U$2=GRID!$B$1:$BI$1)*(КАЛЕНДАРЬ!$U32=GRID!$B$3:$BI$3), 0)),
ROUNDUP(INDEX(GRID!$B$4:$BI$14,MATCH(G$7,GRID!$A$4:$A$14,0),MATCH(1,($U$2=GRID!$B$1:$BI$1)*(КАЛЕНДАРЬ!$U32=GRID!$B$3:$BI$3),0))*(1-GRID!$B$69),0))</f>
        <v>#N/A</v>
      </c>
      <c r="H136" s="48" t="e" cm="1">
        <f t="array" ref="H136">IF($I$2="Открытый тариф",
INDEX(GRID!$B$17:$BI$27,MATCH(G$7,GRID!$A$17:$A$27,0),MATCH(1,($U$2=GRID!$B$1:$BI$1)*(КАЛЕНДАРЬ!$U32=GRID!$B$3:$BI$3), 0)),
ROUNDUP(INDEX(GRID!$B$17:$BI$27,MATCH(G$7,GRID!$A$17:$A$27,0),MATCH(1,($U$2=GRID!$B$1:$BI$1)*(КАЛЕНДАРЬ!$U32=GRID!$B$3:$BI$3), 0))*(1-GRID!$B$69),0))</f>
        <v>#N/A</v>
      </c>
      <c r="I136" s="47" t="e" cm="1">
        <f t="array" ref="I136">IF($I$2="Открытый тариф",
INDEX(GRID!$B$4:$BI$14,MATCH(I$7,GRID!$A$4:$A$14,0),MATCH(1,($U$2=GRID!$B$1:$BI$1)*(КАЛЕНДАРЬ!$U32=GRID!$B$3:$BI$3), 0)),
ROUNDUP(INDEX(GRID!$B$4:$BI$14,MATCH(I$7,GRID!$A$4:$A$14,0),MATCH(1,($U$2=GRID!$B$1:$BI$1)*(КАЛЕНДАРЬ!$U32=GRID!$B$3:$BI$3),0))*(1-GRID!$B$69),0))</f>
        <v>#N/A</v>
      </c>
      <c r="J136" s="48" t="e" cm="1">
        <f t="array" ref="J136">IF($I$2="Открытый тариф",
INDEX(GRID!$B$17:$BI$27,MATCH(I$7,GRID!$A$17:$A$27,0),MATCH(1,($U$2=GRID!$B$1:$BI$1)*(КАЛЕНДАРЬ!$U32=GRID!$B$3:$BI$3), 0)),
ROUNDUP(INDEX(GRID!$B$17:$BI$27,MATCH(I$7,GRID!$A$17:$A$27,0),MATCH(1,($U$2=GRID!$B$1:$BI$1)*(КАЛЕНДАРЬ!$U32=GRID!$B$3:$BI$3), 0))*(1-GRID!$B$69),0))</f>
        <v>#N/A</v>
      </c>
      <c r="K136" s="47" cm="1">
        <f t="array" ref="K136">IF($I$2="Открытый тариф",
INDEX(GRID!$B$4:$BI$14,MATCH(K$7,GRID!$A$4:$A$14,0),MATCH(1,($U$2=GRID!$B$1:$BI$1)*(КАЛЕНДАРЬ!$U32=GRID!$B$3:$BI$3), 0)),
ROUNDUP(INDEX(GRID!$B$4:$BI$14,MATCH(K$7,GRID!$A$4:$A$14,0),MATCH(1,($U$2=GRID!$B$1:$BI$1)*(КАЛЕНДАРЬ!$U32=GRID!$B$3:$BI$3),0))*(1-GRID!$B$69),0))</f>
        <v>45800</v>
      </c>
      <c r="L136" s="48" cm="1">
        <f t="array" ref="L136">IF($I$2="Открытый тариф",
INDEX(GRID!$B$17:$BI$27,MATCH(K$7,GRID!$A$17:$A$27,0),MATCH(1,($U$2=GRID!$B$1:$BI$1)*(КАЛЕНДАРЬ!$U32=GRID!$B$3:$BI$3), 0)),
ROUNDUP(INDEX(GRID!$B$17:$BI$27,MATCH(K$7,GRID!$A$17:$A$27,0),MATCH(1,($U$2=GRID!$B$1:$BI$1)*(КАЛЕНДАРЬ!$U32=GRID!$B$3:$BI$3), 0))*(1-GRID!$B$69),0))</f>
        <v>45800</v>
      </c>
      <c r="M136" s="47" cm="1">
        <f t="array" ref="M136">IF($I$2="Открытый тариф",
INDEX(GRID!$B$4:$BI$14,MATCH(M$7,GRID!$A$4:$A$14,0),MATCH(1,($U$2=GRID!$B$1:$BI$1)*(КАЛЕНДАРЬ!$U32=GRID!$B$3:$BI$3), 0)),
ROUNDUP(INDEX(GRID!$B$4:$BI$14,MATCH(M$7,GRID!$A$4:$A$14,0),MATCH(1,($U$2=GRID!$B$1:$BI$1)*(КАЛЕНДАРЬ!$U32=GRID!$B$3:$BI$3),0))*(1-GRID!$B$69),0))</f>
        <v>51300</v>
      </c>
      <c r="N136" s="48" cm="1">
        <f t="array" ref="N136">IF($I$2="Открытый тариф",
INDEX(GRID!$B$17:$BI$27,MATCH(M$7,GRID!$A$17:$A$27,0),MATCH(1,($U$2=GRID!$B$1:$BI$1)*(КАЛЕНДАРЬ!$U32=GRID!$B$3:$BI$3), 0)),
ROUNDUP(INDEX(GRID!$B$17:$BI$27,MATCH(M$7,GRID!$A$17:$A$27,0),MATCH(1,($U$2=GRID!$B$1:$BI$1)*(КАЛЕНДАРЬ!$U32=GRID!$B$3:$BI$3), 0))*(1-GRID!$B$69),0))</f>
        <v>51300</v>
      </c>
      <c r="O136" s="49" t="s">
        <v>101</v>
      </c>
      <c r="P136" s="49" t="s">
        <v>101</v>
      </c>
      <c r="Q136" s="49" t="s">
        <v>101</v>
      </c>
      <c r="R136" s="49" t="s">
        <v>101</v>
      </c>
      <c r="S136" s="49" t="s">
        <v>101</v>
      </c>
      <c r="T136" s="49" t="s">
        <v>101</v>
      </c>
      <c r="U136" s="49" t="s">
        <v>101</v>
      </c>
      <c r="V136" s="49" t="s">
        <v>101</v>
      </c>
      <c r="W136" s="49" t="s">
        <v>101</v>
      </c>
      <c r="X136" s="49" t="s">
        <v>101</v>
      </c>
      <c r="Y136" s="146"/>
    </row>
    <row r="137" spans="1:25" hidden="1" x14ac:dyDescent="0.2">
      <c r="A137" s="117" t="s">
        <v>43</v>
      </c>
      <c r="B137" s="117">
        <v>30</v>
      </c>
      <c r="C137" s="47" cm="1">
        <f t="array" ref="C137">IF($I$2="Открытый тариф",
INDEX(GRID!$B$4:$BI$14,MATCH(C$7,GRID!$A$4:$A$14,0),MATCH(1,($U$2=GRID!$B$1:$BI$1)*(КАЛЕНДАРЬ!$U33=GRID!$B$3:$BI$3), 0)),
ROUNDUP(INDEX(GRID!$B$4:$BI$14,MATCH(C$7,GRID!$A$4:$A$14,0),MATCH(1,($U$2=GRID!$B$1:$BI$1)*(КАЛЕНДАРЬ!$U33=GRID!$B$3:$BI$3),0))*(1-GRID!$B$69),0))</f>
        <v>29000</v>
      </c>
      <c r="D137" s="48" cm="1">
        <f t="array" ref="D137">IF($I$2="Открытый тариф",
INDEX(GRID!$B$17:$BI$27,MATCH(C$7,GRID!$A$17:$A$27,0),MATCH(1,($U$2=GRID!$B$1:$BI$1)*(КАЛЕНДАРЬ!$U33=GRID!$B$3:$BI$3), 0)),
ROUNDUP(INDEX(GRID!$B$17:$BI$27,MATCH(C$7,GRID!$A$17:$A$27,0),MATCH(1,($U$2=GRID!$B$1:$BI$1)*(КАЛЕНДАРЬ!$U33=GRID!$B$3:$BI$3), 0))*(1-GRID!$B$69),0))</f>
        <v>29000</v>
      </c>
      <c r="E137" s="47" cm="1">
        <f t="array" ref="E137">IF($I$2="Открытый тариф",
INDEX(GRID!$B$4:$BI$14,MATCH(E$7,GRID!$A$4:$A$14,0),MATCH(1,($U$2=GRID!$B$1:$BI$1)*(КАЛЕНДАРЬ!$U33=GRID!$B$3:$BI$3), 0)),
ROUNDUP(INDEX(GRID!$B$4:$BI$14,MATCH(E$7,GRID!$A$4:$A$14,0),MATCH(1,($U$2=GRID!$B$1:$BI$1)*(КАЛЕНДАРЬ!$U33=GRID!$B$3:$BI$3),0))*(1-GRID!$B$69),0))</f>
        <v>32600</v>
      </c>
      <c r="F137" s="48" cm="1">
        <f t="array" ref="F137">IF($I$2="Открытый тариф",
INDEX(GRID!$B$17:$BI$27,MATCH(E$7,GRID!$A$17:$A$27,0),MATCH(1,($U$2=GRID!$B$1:$BI$1)*(КАЛЕНДАРЬ!$U33=GRID!$B$3:$BI$3), 0)),
ROUNDUP(INDEX(GRID!$B$17:$BI$27,MATCH(E$7,GRID!$A$17:$A$27,0),MATCH(1,($U$2=GRID!$B$1:$BI$1)*(КАЛЕНДАРЬ!$U33=GRID!$B$3:$BI$3), 0))*(1-GRID!$B$69),0))</f>
        <v>32600</v>
      </c>
      <c r="G137" s="47" t="e" cm="1">
        <f t="array" ref="G137">IF($I$2="Открытый тариф",
INDEX(GRID!$B$4:$BI$14,MATCH(G$7,GRID!$A$4:$A$14,0),MATCH(1,($U$2=GRID!$B$1:$BI$1)*(КАЛЕНДАРЬ!$U33=GRID!$B$3:$BI$3), 0)),
ROUNDUP(INDEX(GRID!$B$4:$BI$14,MATCH(G$7,GRID!$A$4:$A$14,0),MATCH(1,($U$2=GRID!$B$1:$BI$1)*(КАЛЕНДАРЬ!$U33=GRID!$B$3:$BI$3),0))*(1-GRID!$B$69),0))</f>
        <v>#N/A</v>
      </c>
      <c r="H137" s="48" t="e" cm="1">
        <f t="array" ref="H137">IF($I$2="Открытый тариф",
INDEX(GRID!$B$17:$BI$27,MATCH(G$7,GRID!$A$17:$A$27,0),MATCH(1,($U$2=GRID!$B$1:$BI$1)*(КАЛЕНДАРЬ!$U33=GRID!$B$3:$BI$3), 0)),
ROUNDUP(INDEX(GRID!$B$17:$BI$27,MATCH(G$7,GRID!$A$17:$A$27,0),MATCH(1,($U$2=GRID!$B$1:$BI$1)*(КАЛЕНДАРЬ!$U33=GRID!$B$3:$BI$3), 0))*(1-GRID!$B$69),0))</f>
        <v>#N/A</v>
      </c>
      <c r="I137" s="47" t="e" cm="1">
        <f t="array" ref="I137">IF($I$2="Открытый тариф",
INDEX(GRID!$B$4:$BI$14,MATCH(I$7,GRID!$A$4:$A$14,0),MATCH(1,($U$2=GRID!$B$1:$BI$1)*(КАЛЕНДАРЬ!$U33=GRID!$B$3:$BI$3), 0)),
ROUNDUP(INDEX(GRID!$B$4:$BI$14,MATCH(I$7,GRID!$A$4:$A$14,0),MATCH(1,($U$2=GRID!$B$1:$BI$1)*(КАЛЕНДАРЬ!$U33=GRID!$B$3:$BI$3),0))*(1-GRID!$B$69),0))</f>
        <v>#N/A</v>
      </c>
      <c r="J137" s="48" t="e" cm="1">
        <f t="array" ref="J137">IF($I$2="Открытый тариф",
INDEX(GRID!$B$17:$BI$27,MATCH(I$7,GRID!$A$17:$A$27,0),MATCH(1,($U$2=GRID!$B$1:$BI$1)*(КАЛЕНДАРЬ!$U33=GRID!$B$3:$BI$3), 0)),
ROUNDUP(INDEX(GRID!$B$17:$BI$27,MATCH(I$7,GRID!$A$17:$A$27,0),MATCH(1,($U$2=GRID!$B$1:$BI$1)*(КАЛЕНДАРЬ!$U33=GRID!$B$3:$BI$3), 0))*(1-GRID!$B$69),0))</f>
        <v>#N/A</v>
      </c>
      <c r="K137" s="47" cm="1">
        <f t="array" ref="K137">IF($I$2="Открытый тариф",
INDEX(GRID!$B$4:$BI$14,MATCH(K$7,GRID!$A$4:$A$14,0),MATCH(1,($U$2=GRID!$B$1:$BI$1)*(КАЛЕНДАРЬ!$U33=GRID!$B$3:$BI$3), 0)),
ROUNDUP(INDEX(GRID!$B$4:$BI$14,MATCH(K$7,GRID!$A$4:$A$14,0),MATCH(1,($U$2=GRID!$B$1:$BI$1)*(КАЛЕНДАРЬ!$U33=GRID!$B$3:$BI$3),0))*(1-GRID!$B$69),0))</f>
        <v>45800</v>
      </c>
      <c r="L137" s="48" cm="1">
        <f t="array" ref="L137">IF($I$2="Открытый тариф",
INDEX(GRID!$B$17:$BI$27,MATCH(K$7,GRID!$A$17:$A$27,0),MATCH(1,($U$2=GRID!$B$1:$BI$1)*(КАЛЕНДАРЬ!$U33=GRID!$B$3:$BI$3), 0)),
ROUNDUP(INDEX(GRID!$B$17:$BI$27,MATCH(K$7,GRID!$A$17:$A$27,0),MATCH(1,($U$2=GRID!$B$1:$BI$1)*(КАЛЕНДАРЬ!$U33=GRID!$B$3:$BI$3), 0))*(1-GRID!$B$69),0))</f>
        <v>45800</v>
      </c>
      <c r="M137" s="47" cm="1">
        <f t="array" ref="M137">IF($I$2="Открытый тариф",
INDEX(GRID!$B$4:$BI$14,MATCH(M$7,GRID!$A$4:$A$14,0),MATCH(1,($U$2=GRID!$B$1:$BI$1)*(КАЛЕНДАРЬ!$U33=GRID!$B$3:$BI$3), 0)),
ROUNDUP(INDEX(GRID!$B$4:$BI$14,MATCH(M$7,GRID!$A$4:$A$14,0),MATCH(1,($U$2=GRID!$B$1:$BI$1)*(КАЛЕНДАРЬ!$U33=GRID!$B$3:$BI$3),0))*(1-GRID!$B$69),0))</f>
        <v>51300</v>
      </c>
      <c r="N137" s="48" cm="1">
        <f t="array" ref="N137">IF($I$2="Открытый тариф",
INDEX(GRID!$B$17:$BI$27,MATCH(M$7,GRID!$A$17:$A$27,0),MATCH(1,($U$2=GRID!$B$1:$BI$1)*(КАЛЕНДАРЬ!$U33=GRID!$B$3:$BI$3), 0)),
ROUNDUP(INDEX(GRID!$B$17:$BI$27,MATCH(M$7,GRID!$A$17:$A$27,0),MATCH(1,($U$2=GRID!$B$1:$BI$1)*(КАЛЕНДАРЬ!$U33=GRID!$B$3:$BI$3), 0))*(1-GRID!$B$69),0))</f>
        <v>51300</v>
      </c>
      <c r="O137" s="49" t="s">
        <v>101</v>
      </c>
      <c r="P137" s="49" t="s">
        <v>101</v>
      </c>
      <c r="Q137" s="49" t="s">
        <v>101</v>
      </c>
      <c r="R137" s="49" t="s">
        <v>101</v>
      </c>
      <c r="S137" s="49" t="s">
        <v>101</v>
      </c>
      <c r="T137" s="49" t="s">
        <v>101</v>
      </c>
      <c r="U137" s="49" t="s">
        <v>101</v>
      </c>
      <c r="V137" s="49" t="s">
        <v>101</v>
      </c>
      <c r="W137" s="49" t="s">
        <v>101</v>
      </c>
      <c r="X137" s="49" t="s">
        <v>101</v>
      </c>
      <c r="Y137" s="146"/>
    </row>
    <row r="138" spans="1:25" hidden="1" x14ac:dyDescent="0.2">
      <c r="A138" s="117" t="s">
        <v>44</v>
      </c>
      <c r="B138" s="117">
        <v>31</v>
      </c>
      <c r="C138" s="47" cm="1">
        <f t="array" ref="C138">IF($I$2="Открытый тариф",
INDEX(GRID!$B$4:$BI$14,MATCH(C$7,GRID!$A$4:$A$14,0),MATCH(1,($U$2=GRID!$B$1:$BI$1)*(КАЛЕНДАРЬ!$U34=GRID!$B$3:$BI$3), 0)),
ROUNDUP(INDEX(GRID!$B$4:$BI$14,MATCH(C$7,GRID!$A$4:$A$14,0),MATCH(1,($U$2=GRID!$B$1:$BI$1)*(КАЛЕНДАРЬ!$U34=GRID!$B$3:$BI$3),0))*(1-GRID!$B$69),0))</f>
        <v>29000</v>
      </c>
      <c r="D138" s="48" cm="1">
        <f t="array" ref="D138">IF($I$2="Открытый тариф",
INDEX(GRID!$B$17:$BI$27,MATCH(C$7,GRID!$A$17:$A$27,0),MATCH(1,($U$2=GRID!$B$1:$BI$1)*(КАЛЕНДАРЬ!$U34=GRID!$B$3:$BI$3), 0)),
ROUNDUP(INDEX(GRID!$B$17:$BI$27,MATCH(C$7,GRID!$A$17:$A$27,0),MATCH(1,($U$2=GRID!$B$1:$BI$1)*(КАЛЕНДАРЬ!$U34=GRID!$B$3:$BI$3), 0))*(1-GRID!$B$69),0))</f>
        <v>29000</v>
      </c>
      <c r="E138" s="47" cm="1">
        <f t="array" ref="E138">IF($I$2="Открытый тариф",
INDEX(GRID!$B$4:$BI$14,MATCH(E$7,GRID!$A$4:$A$14,0),MATCH(1,($U$2=GRID!$B$1:$BI$1)*(КАЛЕНДАРЬ!$U34=GRID!$B$3:$BI$3), 0)),
ROUNDUP(INDEX(GRID!$B$4:$BI$14,MATCH(E$7,GRID!$A$4:$A$14,0),MATCH(1,($U$2=GRID!$B$1:$BI$1)*(КАЛЕНДАРЬ!$U34=GRID!$B$3:$BI$3),0))*(1-GRID!$B$69),0))</f>
        <v>32600</v>
      </c>
      <c r="F138" s="48" cm="1">
        <f t="array" ref="F138">IF($I$2="Открытый тариф",
INDEX(GRID!$B$17:$BI$27,MATCH(E$7,GRID!$A$17:$A$27,0),MATCH(1,($U$2=GRID!$B$1:$BI$1)*(КАЛЕНДАРЬ!$U34=GRID!$B$3:$BI$3), 0)),
ROUNDUP(INDEX(GRID!$B$17:$BI$27,MATCH(E$7,GRID!$A$17:$A$27,0),MATCH(1,($U$2=GRID!$B$1:$BI$1)*(КАЛЕНДАРЬ!$U34=GRID!$B$3:$BI$3), 0))*(1-GRID!$B$69),0))</f>
        <v>32600</v>
      </c>
      <c r="G138" s="47" t="e" cm="1">
        <f t="array" ref="G138">IF($I$2="Открытый тариф",
INDEX(GRID!$B$4:$BI$14,MATCH(G$7,GRID!$A$4:$A$14,0),MATCH(1,($U$2=GRID!$B$1:$BI$1)*(КАЛЕНДАРЬ!$U34=GRID!$B$3:$BI$3), 0)),
ROUNDUP(INDEX(GRID!$B$4:$BI$14,MATCH(G$7,GRID!$A$4:$A$14,0),MATCH(1,($U$2=GRID!$B$1:$BI$1)*(КАЛЕНДАРЬ!$U34=GRID!$B$3:$BI$3),0))*(1-GRID!$B$69),0))</f>
        <v>#N/A</v>
      </c>
      <c r="H138" s="48" t="e" cm="1">
        <f t="array" ref="H138">IF($I$2="Открытый тариф",
INDEX(GRID!$B$17:$BI$27,MATCH(G$7,GRID!$A$17:$A$27,0),MATCH(1,($U$2=GRID!$B$1:$BI$1)*(КАЛЕНДАРЬ!$U34=GRID!$B$3:$BI$3), 0)),
ROUNDUP(INDEX(GRID!$B$17:$BI$27,MATCH(G$7,GRID!$A$17:$A$27,0),MATCH(1,($U$2=GRID!$B$1:$BI$1)*(КАЛЕНДАРЬ!$U34=GRID!$B$3:$BI$3), 0))*(1-GRID!$B$69),0))</f>
        <v>#N/A</v>
      </c>
      <c r="I138" s="47" t="e" cm="1">
        <f t="array" ref="I138">IF($I$2="Открытый тариф",
INDEX(GRID!$B$4:$BI$14,MATCH(I$7,GRID!$A$4:$A$14,0),MATCH(1,($U$2=GRID!$B$1:$BI$1)*(КАЛЕНДАРЬ!$U34=GRID!$B$3:$BI$3), 0)),
ROUNDUP(INDEX(GRID!$B$4:$BI$14,MATCH(I$7,GRID!$A$4:$A$14,0),MATCH(1,($U$2=GRID!$B$1:$BI$1)*(КАЛЕНДАРЬ!$U34=GRID!$B$3:$BI$3),0))*(1-GRID!$B$69),0))</f>
        <v>#N/A</v>
      </c>
      <c r="J138" s="48" t="e" cm="1">
        <f t="array" ref="J138">IF($I$2="Открытый тариф",
INDEX(GRID!$B$17:$BI$27,MATCH(I$7,GRID!$A$17:$A$27,0),MATCH(1,($U$2=GRID!$B$1:$BI$1)*(КАЛЕНДАРЬ!$U34=GRID!$B$3:$BI$3), 0)),
ROUNDUP(INDEX(GRID!$B$17:$BI$27,MATCH(I$7,GRID!$A$17:$A$27,0),MATCH(1,($U$2=GRID!$B$1:$BI$1)*(КАЛЕНДАРЬ!$U34=GRID!$B$3:$BI$3), 0))*(1-GRID!$B$69),0))</f>
        <v>#N/A</v>
      </c>
      <c r="K138" s="47" cm="1">
        <f t="array" ref="K138">IF($I$2="Открытый тариф",
INDEX(GRID!$B$4:$BI$14,MATCH(K$7,GRID!$A$4:$A$14,0),MATCH(1,($U$2=GRID!$B$1:$BI$1)*(КАЛЕНДАРЬ!$U34=GRID!$B$3:$BI$3), 0)),
ROUNDUP(INDEX(GRID!$B$4:$BI$14,MATCH(K$7,GRID!$A$4:$A$14,0),MATCH(1,($U$2=GRID!$B$1:$BI$1)*(КАЛЕНДАРЬ!$U34=GRID!$B$3:$BI$3),0))*(1-GRID!$B$69),0))</f>
        <v>45800</v>
      </c>
      <c r="L138" s="48" cm="1">
        <f t="array" ref="L138">IF($I$2="Открытый тариф",
INDEX(GRID!$B$17:$BI$27,MATCH(K$7,GRID!$A$17:$A$27,0),MATCH(1,($U$2=GRID!$B$1:$BI$1)*(КАЛЕНДАРЬ!$U34=GRID!$B$3:$BI$3), 0)),
ROUNDUP(INDEX(GRID!$B$17:$BI$27,MATCH(K$7,GRID!$A$17:$A$27,0),MATCH(1,($U$2=GRID!$B$1:$BI$1)*(КАЛЕНДАРЬ!$U34=GRID!$B$3:$BI$3), 0))*(1-GRID!$B$69),0))</f>
        <v>45800</v>
      </c>
      <c r="M138" s="47" cm="1">
        <f t="array" ref="M138">IF($I$2="Открытый тариф",
INDEX(GRID!$B$4:$BI$14,MATCH(M$7,GRID!$A$4:$A$14,0),MATCH(1,($U$2=GRID!$B$1:$BI$1)*(КАЛЕНДАРЬ!$U34=GRID!$B$3:$BI$3), 0)),
ROUNDUP(INDEX(GRID!$B$4:$BI$14,MATCH(M$7,GRID!$A$4:$A$14,0),MATCH(1,($U$2=GRID!$B$1:$BI$1)*(КАЛЕНДАРЬ!$U34=GRID!$B$3:$BI$3),0))*(1-GRID!$B$69),0))</f>
        <v>51300</v>
      </c>
      <c r="N138" s="48" cm="1">
        <f t="array" ref="N138">IF($I$2="Открытый тариф",
INDEX(GRID!$B$17:$BI$27,MATCH(M$7,GRID!$A$17:$A$27,0),MATCH(1,($U$2=GRID!$B$1:$BI$1)*(КАЛЕНДАРЬ!$U34=GRID!$B$3:$BI$3), 0)),
ROUNDUP(INDEX(GRID!$B$17:$BI$27,MATCH(M$7,GRID!$A$17:$A$27,0),MATCH(1,($U$2=GRID!$B$1:$BI$1)*(КАЛЕНДАРЬ!$U34=GRID!$B$3:$BI$3), 0))*(1-GRID!$B$69),0))</f>
        <v>51300</v>
      </c>
      <c r="O138" s="49" t="s">
        <v>101</v>
      </c>
      <c r="P138" s="49" t="s">
        <v>101</v>
      </c>
      <c r="Q138" s="49" t="s">
        <v>101</v>
      </c>
      <c r="R138" s="49" t="s">
        <v>101</v>
      </c>
      <c r="S138" s="49" t="s">
        <v>101</v>
      </c>
      <c r="T138" s="49" t="s">
        <v>101</v>
      </c>
      <c r="U138" s="49" t="s">
        <v>101</v>
      </c>
      <c r="V138" s="49" t="s">
        <v>101</v>
      </c>
      <c r="W138" s="49" t="s">
        <v>101</v>
      </c>
      <c r="X138" s="49" t="s">
        <v>101</v>
      </c>
      <c r="Y138" s="146"/>
    </row>
    <row r="139" spans="1:25" ht="13.5" hidden="1" customHeight="1" x14ac:dyDescent="0.2">
      <c r="A139" s="118"/>
      <c r="B139" s="119"/>
      <c r="C139" s="146"/>
      <c r="D139" s="146"/>
      <c r="E139" s="146"/>
      <c r="F139" s="146"/>
      <c r="G139" s="41"/>
      <c r="H139" s="146"/>
      <c r="I139" s="146"/>
      <c r="J139" s="146"/>
      <c r="K139" s="41"/>
      <c r="L139" s="146"/>
      <c r="M139" s="146"/>
      <c r="N139" s="146"/>
      <c r="O139" s="146"/>
      <c r="P139" s="41"/>
      <c r="Q139" s="146"/>
      <c r="R139" s="146"/>
      <c r="S139" s="146"/>
      <c r="T139" s="146"/>
      <c r="U139" s="146"/>
      <c r="V139" s="146"/>
      <c r="W139" s="146"/>
      <c r="X139" s="146"/>
      <c r="Y139" s="146"/>
    </row>
    <row r="140" spans="1:25" hidden="1" x14ac:dyDescent="0.2">
      <c r="A140" s="210" t="s">
        <v>103</v>
      </c>
      <c r="B140" s="210"/>
      <c r="C140" s="210"/>
      <c r="D140" s="210"/>
      <c r="E140" s="210"/>
      <c r="F140" s="210"/>
      <c r="G140" s="210"/>
      <c r="H140" s="210"/>
      <c r="I140" s="210"/>
      <c r="J140" s="210"/>
      <c r="K140" s="210"/>
      <c r="L140" s="210"/>
      <c r="M140" s="210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146"/>
    </row>
    <row r="141" spans="1:25" hidden="1" x14ac:dyDescent="0.2">
      <c r="A141" s="211" t="s">
        <v>60</v>
      </c>
      <c r="B141" s="212"/>
      <c r="C141" s="212"/>
      <c r="D141" s="212"/>
      <c r="E141" s="212"/>
      <c r="F141" s="212"/>
      <c r="G141" s="212"/>
      <c r="H141" s="212"/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  <c r="Y141" s="146"/>
    </row>
    <row r="142" spans="1:25" ht="58.5" hidden="1" customHeight="1" x14ac:dyDescent="0.2">
      <c r="A142" s="213" t="s">
        <v>39</v>
      </c>
      <c r="B142" s="214"/>
      <c r="C142" s="217" t="s">
        <v>85</v>
      </c>
      <c r="D142" s="218"/>
      <c r="E142" s="219" t="s">
        <v>86</v>
      </c>
      <c r="F142" s="220"/>
      <c r="G142" s="221" t="s">
        <v>186</v>
      </c>
      <c r="H142" s="222"/>
      <c r="I142" s="223" t="s">
        <v>187</v>
      </c>
      <c r="J142" s="224"/>
      <c r="K142" s="225" t="s">
        <v>88</v>
      </c>
      <c r="L142" s="225"/>
      <c r="M142" s="226" t="s">
        <v>89</v>
      </c>
      <c r="N142" s="227"/>
      <c r="O142" s="228" t="s">
        <v>94</v>
      </c>
      <c r="P142" s="229"/>
      <c r="Q142" s="230" t="s">
        <v>188</v>
      </c>
      <c r="R142" s="230"/>
      <c r="S142" s="231" t="s">
        <v>189</v>
      </c>
      <c r="T142" s="231"/>
      <c r="U142" s="232" t="s">
        <v>91</v>
      </c>
      <c r="V142" s="233"/>
      <c r="W142" s="234" t="s">
        <v>96</v>
      </c>
      <c r="X142" s="235"/>
      <c r="Y142" s="146"/>
    </row>
    <row r="143" spans="1:25" hidden="1" x14ac:dyDescent="0.2">
      <c r="A143" s="215"/>
      <c r="B143" s="216"/>
      <c r="C143" s="45" t="s">
        <v>40</v>
      </c>
      <c r="D143" s="45" t="s">
        <v>41</v>
      </c>
      <c r="E143" s="45" t="s">
        <v>40</v>
      </c>
      <c r="F143" s="45" t="s">
        <v>41</v>
      </c>
      <c r="G143" s="45" t="s">
        <v>40</v>
      </c>
      <c r="H143" s="45" t="s">
        <v>41</v>
      </c>
      <c r="I143" s="45" t="s">
        <v>40</v>
      </c>
      <c r="J143" s="45" t="s">
        <v>41</v>
      </c>
      <c r="K143" s="45" t="s">
        <v>40</v>
      </c>
      <c r="L143" s="45" t="s">
        <v>41</v>
      </c>
      <c r="M143" s="45" t="s">
        <v>40</v>
      </c>
      <c r="N143" s="45" t="s">
        <v>41</v>
      </c>
      <c r="O143" s="45" t="s">
        <v>40</v>
      </c>
      <c r="P143" s="45" t="s">
        <v>41</v>
      </c>
      <c r="Q143" s="45" t="s">
        <v>40</v>
      </c>
      <c r="R143" s="45" t="s">
        <v>41</v>
      </c>
      <c r="S143" s="45" t="s">
        <v>40</v>
      </c>
      <c r="T143" s="45" t="s">
        <v>41</v>
      </c>
      <c r="U143" s="45" t="s">
        <v>40</v>
      </c>
      <c r="V143" s="45" t="s">
        <v>41</v>
      </c>
      <c r="W143" s="45" t="s">
        <v>40</v>
      </c>
      <c r="X143" s="45" t="s">
        <v>41</v>
      </c>
      <c r="Y143" s="146"/>
    </row>
    <row r="144" spans="1:25" hidden="1" x14ac:dyDescent="0.2">
      <c r="A144" s="117" t="s">
        <v>42</v>
      </c>
      <c r="B144" s="117">
        <v>1</v>
      </c>
      <c r="C144" s="47" cm="1">
        <f t="array" ref="C144">IF($I$2="Открытый тариф",
INDEX(GRID!$B$4:$BI$14,MATCH(C$7,GRID!$A$4:$A$14,0),MATCH(1,($U$2=GRID!$B$1:$BI$1)*(КАЛЕНДАРЬ!$X4=GRID!$B$3:$BI$3), 0)),
ROUNDUP(INDEX(GRID!$B$4:$BI$14,MATCH(C$7,GRID!$A$4:$A$14,0),MATCH(1,($U$2=GRID!$B$1:$BI$1)*(КАЛЕНДАРЬ!$X4=GRID!$B$3:$BI$3),0))*(1-GRID!$B$69),0))</f>
        <v>27500</v>
      </c>
      <c r="D144" s="48" cm="1">
        <f t="array" ref="D144">IF($I$2="Открытый тариф",
INDEX(GRID!$B$17:$BI$27,MATCH(C$7,GRID!$A$17:$A$27,0),MATCH(1,($U$2=GRID!$B$1:$BI$1)*(КАЛЕНДАРЬ!$X4=GRID!$B$3:$BI$3), 0)),
ROUNDUP(INDEX(GRID!$B$17:$BI$27,MATCH(C$7,GRID!$A$17:$A$27,0),MATCH(1,($U$2=GRID!$B$1:$BI$1)*(КАЛЕНДАРЬ!$X4=GRID!$B$3:$BI$3), 0))*(1-GRID!$B$69),0))</f>
        <v>27500</v>
      </c>
      <c r="E144" s="47" cm="1">
        <f t="array" ref="E144">IF($I$2="Открытый тариф",
INDEX(GRID!$B$4:$BI$14,MATCH(E$7,GRID!$A$4:$A$14,0),MATCH(1,($U$2=GRID!$B$1:$BI$1)*(КАЛЕНДАРЬ!$X4=GRID!$B$3:$BI$3), 0)),
ROUNDUP(INDEX(GRID!$B$4:$BI$14,MATCH(E$7,GRID!$A$4:$A$14,0),MATCH(1,($U$2=GRID!$B$1:$BI$1)*(КАЛЕНДАРЬ!$X4=GRID!$B$3:$BI$3),0))*(1-GRID!$B$69),0))</f>
        <v>30900</v>
      </c>
      <c r="F144" s="48" cm="1">
        <f t="array" ref="F144">IF($I$2="Открытый тариф",
INDEX(GRID!$B$17:$BI$27,MATCH(E$7,GRID!$A$17:$A$27,0),MATCH(1,($U$2=GRID!$B$1:$BI$1)*(КАЛЕНДАРЬ!$X4=GRID!$B$3:$BI$3), 0)),
ROUNDUP(INDEX(GRID!$B$17:$BI$27,MATCH(E$7,GRID!$A$17:$A$27,0),MATCH(1,($U$2=GRID!$B$1:$BI$1)*(КАЛЕНДАРЬ!$X4=GRID!$B$3:$BI$3), 0))*(1-GRID!$B$69),0))</f>
        <v>30900</v>
      </c>
      <c r="G144" s="47" t="e" cm="1">
        <f t="array" ref="G144">IF($I$2="Открытый тариф",
INDEX(GRID!$B$4:$BI$14,MATCH(G$7,GRID!$A$4:$A$14,0),MATCH(1,($U$2=GRID!$B$1:$BI$1)*(КАЛЕНДАРЬ!$X4=GRID!$B$3:$BI$3), 0)),
ROUNDUP(INDEX(GRID!$B$4:$BI$14,MATCH(G$7,GRID!$A$4:$A$14,0),MATCH(1,($U$2=GRID!$B$1:$BI$1)*(КАЛЕНДАРЬ!$X4=GRID!$B$3:$BI$3),0))*(1-GRID!$B$69),0))</f>
        <v>#N/A</v>
      </c>
      <c r="H144" s="48" t="e" cm="1">
        <f t="array" ref="H144">IF($I$2="Открытый тариф",
INDEX(GRID!$B$17:$BI$27,MATCH(G$7,GRID!$A$17:$A$27,0),MATCH(1,($U$2=GRID!$B$1:$BI$1)*(КАЛЕНДАРЬ!$X4=GRID!$B$3:$BI$3), 0)),
ROUNDUP(INDEX(GRID!$B$17:$BI$27,MATCH(G$7,GRID!$A$17:$A$27,0),MATCH(1,($U$2=GRID!$B$1:$BI$1)*(КАЛЕНДАРЬ!$X4=GRID!$B$3:$BI$3), 0))*(1-GRID!$B$69),0))</f>
        <v>#N/A</v>
      </c>
      <c r="I144" s="47" t="e" cm="1">
        <f t="array" ref="I144">IF($I$2="Открытый тариф",
INDEX(GRID!$B$4:$BI$14,MATCH(I$7,GRID!$A$4:$A$14,0),MATCH(1,($U$2=GRID!$B$1:$BI$1)*(КАЛЕНДАРЬ!$X4=GRID!$B$3:$BI$3), 0)),
ROUNDUP(INDEX(GRID!$B$4:$BI$14,MATCH(I$7,GRID!$A$4:$A$14,0),MATCH(1,($U$2=GRID!$B$1:$BI$1)*(КАЛЕНДАРЬ!$X4=GRID!$B$3:$BI$3),0))*(1-GRID!$B$69),0))</f>
        <v>#N/A</v>
      </c>
      <c r="J144" s="48" t="e" cm="1">
        <f t="array" ref="J144">IF($I$2="Открытый тариф",
INDEX(GRID!$B$17:$BI$27,MATCH(I$7,GRID!$A$17:$A$27,0),MATCH(1,($U$2=GRID!$B$1:$BI$1)*(КАЛЕНДАРЬ!$X4=GRID!$B$3:$BI$3), 0)),
ROUNDUP(INDEX(GRID!$B$17:$BI$27,MATCH(I$7,GRID!$A$17:$A$27,0),MATCH(1,($U$2=GRID!$B$1:$BI$1)*(КАЛЕНДАРЬ!$X4=GRID!$B$3:$BI$3), 0))*(1-GRID!$B$69),0))</f>
        <v>#N/A</v>
      </c>
      <c r="K144" s="47" cm="1">
        <f t="array" ref="K144">IF($I$2="Открытый тариф",
INDEX(GRID!$B$4:$BI$14,MATCH(K$7,GRID!$A$4:$A$14,0),MATCH(1,($U$2=GRID!$B$1:$BI$1)*(КАЛЕНДАРЬ!$X4=GRID!$B$3:$BI$3), 0)),
ROUNDUP(INDEX(GRID!$B$4:$BI$14,MATCH(K$7,GRID!$A$4:$A$14,0),MATCH(1,($U$2=GRID!$B$1:$BI$1)*(КАЛЕНДАРЬ!$X4=GRID!$B$3:$BI$3),0))*(1-GRID!$B$69),0))</f>
        <v>43300</v>
      </c>
      <c r="L144" s="48" cm="1">
        <f t="array" ref="L144">IF($I$2="Открытый тариф",
INDEX(GRID!$B$17:$BI$27,MATCH(K$7,GRID!$A$17:$A$27,0),MATCH(1,($U$2=GRID!$B$1:$BI$1)*(КАЛЕНДАРЬ!$X4=GRID!$B$3:$BI$3), 0)),
ROUNDUP(INDEX(GRID!$B$17:$BI$27,MATCH(K$7,GRID!$A$17:$A$27,0),MATCH(1,($U$2=GRID!$B$1:$BI$1)*(КАЛЕНДАРЬ!$X4=GRID!$B$3:$BI$3), 0))*(1-GRID!$B$69),0))</f>
        <v>43300</v>
      </c>
      <c r="M144" s="47" cm="1">
        <f t="array" ref="M144">IF($I$2="Открытый тариф",
INDEX(GRID!$B$4:$BI$14,MATCH(M$7,GRID!$A$4:$A$14,0),MATCH(1,($U$2=GRID!$B$1:$BI$1)*(КАЛЕНДАРЬ!$X4=GRID!$B$3:$BI$3), 0)),
ROUNDUP(INDEX(GRID!$B$4:$BI$14,MATCH(M$7,GRID!$A$4:$A$14,0),MATCH(1,($U$2=GRID!$B$1:$BI$1)*(КАЛЕНДАРЬ!$X4=GRID!$B$3:$BI$3),0))*(1-GRID!$B$69),0))</f>
        <v>48500</v>
      </c>
      <c r="N144" s="48" cm="1">
        <f t="array" ref="N144">IF($I$2="Открытый тариф",
INDEX(GRID!$B$17:$BI$27,MATCH(M$7,GRID!$A$17:$A$27,0),MATCH(1,($U$2=GRID!$B$1:$BI$1)*(КАЛЕНДАРЬ!$X4=GRID!$B$3:$BI$3), 0)),
ROUNDUP(INDEX(GRID!$B$17:$BI$27,MATCH(M$7,GRID!$A$17:$A$27,0),MATCH(1,($U$2=GRID!$B$1:$BI$1)*(КАЛЕНДАРЬ!$X4=GRID!$B$3:$BI$3), 0))*(1-GRID!$B$69),0))</f>
        <v>48500</v>
      </c>
      <c r="O144" s="49" t="s">
        <v>101</v>
      </c>
      <c r="P144" s="49" t="s">
        <v>101</v>
      </c>
      <c r="Q144" s="49" t="s">
        <v>101</v>
      </c>
      <c r="R144" s="49" t="s">
        <v>101</v>
      </c>
      <c r="S144" s="49" t="s">
        <v>101</v>
      </c>
      <c r="T144" s="49" t="s">
        <v>101</v>
      </c>
      <c r="U144" s="49" t="s">
        <v>101</v>
      </c>
      <c r="V144" s="49" t="s">
        <v>101</v>
      </c>
      <c r="W144" s="49" t="s">
        <v>101</v>
      </c>
      <c r="X144" s="49" t="s">
        <v>101</v>
      </c>
      <c r="Y144" s="146"/>
    </row>
    <row r="145" spans="1:25" hidden="1" x14ac:dyDescent="0.2">
      <c r="A145" s="117" t="s">
        <v>43</v>
      </c>
      <c r="B145" s="117">
        <v>2</v>
      </c>
      <c r="C145" s="47" cm="1">
        <f t="array" ref="C145">IF($I$2="Открытый тариф",
INDEX(GRID!$B$4:$BI$14,MATCH(C$7,GRID!$A$4:$A$14,0),MATCH(1,($U$2=GRID!$B$1:$BI$1)*(КАЛЕНДАРЬ!$X5=GRID!$B$3:$BI$3), 0)),
ROUNDUP(INDEX(GRID!$B$4:$BI$14,MATCH(C$7,GRID!$A$4:$A$14,0),MATCH(1,($U$2=GRID!$B$1:$BI$1)*(КАЛЕНДАРЬ!$X5=GRID!$B$3:$BI$3),0))*(1-GRID!$B$69),0))</f>
        <v>27500</v>
      </c>
      <c r="D145" s="48" cm="1">
        <f t="array" ref="D145">IF($I$2="Открытый тариф",
INDEX(GRID!$B$17:$BI$27,MATCH(C$7,GRID!$A$17:$A$27,0),MATCH(1,($U$2=GRID!$B$1:$BI$1)*(КАЛЕНДАРЬ!$X5=GRID!$B$3:$BI$3), 0)),
ROUNDUP(INDEX(GRID!$B$17:$BI$27,MATCH(C$7,GRID!$A$17:$A$27,0),MATCH(1,($U$2=GRID!$B$1:$BI$1)*(КАЛЕНДАРЬ!$X5=GRID!$B$3:$BI$3), 0))*(1-GRID!$B$69),0))</f>
        <v>27500</v>
      </c>
      <c r="E145" s="47" cm="1">
        <f t="array" ref="E145">IF($I$2="Открытый тариф",
INDEX(GRID!$B$4:$BI$14,MATCH(E$7,GRID!$A$4:$A$14,0),MATCH(1,($U$2=GRID!$B$1:$BI$1)*(КАЛЕНДАРЬ!$X5=GRID!$B$3:$BI$3), 0)),
ROUNDUP(INDEX(GRID!$B$4:$BI$14,MATCH(E$7,GRID!$A$4:$A$14,0),MATCH(1,($U$2=GRID!$B$1:$BI$1)*(КАЛЕНДАРЬ!$X5=GRID!$B$3:$BI$3),0))*(1-GRID!$B$69),0))</f>
        <v>30900</v>
      </c>
      <c r="F145" s="48" cm="1">
        <f t="array" ref="F145">IF($I$2="Открытый тариф",
INDEX(GRID!$B$17:$BI$27,MATCH(E$7,GRID!$A$17:$A$27,0),MATCH(1,($U$2=GRID!$B$1:$BI$1)*(КАЛЕНДАРЬ!$X5=GRID!$B$3:$BI$3), 0)),
ROUNDUP(INDEX(GRID!$B$17:$BI$27,MATCH(E$7,GRID!$A$17:$A$27,0),MATCH(1,($U$2=GRID!$B$1:$BI$1)*(КАЛЕНДАРЬ!$X5=GRID!$B$3:$BI$3), 0))*(1-GRID!$B$69),0))</f>
        <v>30900</v>
      </c>
      <c r="G145" s="47" t="e" cm="1">
        <f t="array" ref="G145">IF($I$2="Открытый тариф",
INDEX(GRID!$B$4:$BI$14,MATCH(G$7,GRID!$A$4:$A$14,0),MATCH(1,($U$2=GRID!$B$1:$BI$1)*(КАЛЕНДАРЬ!$X5=GRID!$B$3:$BI$3), 0)),
ROUNDUP(INDEX(GRID!$B$4:$BI$14,MATCH(G$7,GRID!$A$4:$A$14,0),MATCH(1,($U$2=GRID!$B$1:$BI$1)*(КАЛЕНДАРЬ!$X5=GRID!$B$3:$BI$3),0))*(1-GRID!$B$69),0))</f>
        <v>#N/A</v>
      </c>
      <c r="H145" s="48" t="e" cm="1">
        <f t="array" ref="H145">IF($I$2="Открытый тариф",
INDEX(GRID!$B$17:$BI$27,MATCH(G$7,GRID!$A$17:$A$27,0),MATCH(1,($U$2=GRID!$B$1:$BI$1)*(КАЛЕНДАРЬ!$X5=GRID!$B$3:$BI$3), 0)),
ROUNDUP(INDEX(GRID!$B$17:$BI$27,MATCH(G$7,GRID!$A$17:$A$27,0),MATCH(1,($U$2=GRID!$B$1:$BI$1)*(КАЛЕНДАРЬ!$X5=GRID!$B$3:$BI$3), 0))*(1-GRID!$B$69),0))</f>
        <v>#N/A</v>
      </c>
      <c r="I145" s="47" t="e" cm="1">
        <f t="array" ref="I145">IF($I$2="Открытый тариф",
INDEX(GRID!$B$4:$BI$14,MATCH(I$7,GRID!$A$4:$A$14,0),MATCH(1,($U$2=GRID!$B$1:$BI$1)*(КАЛЕНДАРЬ!$X5=GRID!$B$3:$BI$3), 0)),
ROUNDUP(INDEX(GRID!$B$4:$BI$14,MATCH(I$7,GRID!$A$4:$A$14,0),MATCH(1,($U$2=GRID!$B$1:$BI$1)*(КАЛЕНДАРЬ!$X5=GRID!$B$3:$BI$3),0))*(1-GRID!$B$69),0))</f>
        <v>#N/A</v>
      </c>
      <c r="J145" s="48" t="e" cm="1">
        <f t="array" ref="J145">IF($I$2="Открытый тариф",
INDEX(GRID!$B$17:$BI$27,MATCH(I$7,GRID!$A$17:$A$27,0),MATCH(1,($U$2=GRID!$B$1:$BI$1)*(КАЛЕНДАРЬ!$X5=GRID!$B$3:$BI$3), 0)),
ROUNDUP(INDEX(GRID!$B$17:$BI$27,MATCH(I$7,GRID!$A$17:$A$27,0),MATCH(1,($U$2=GRID!$B$1:$BI$1)*(КАЛЕНДАРЬ!$X5=GRID!$B$3:$BI$3), 0))*(1-GRID!$B$69),0))</f>
        <v>#N/A</v>
      </c>
      <c r="K145" s="47" cm="1">
        <f t="array" ref="K145">IF($I$2="Открытый тариф",
INDEX(GRID!$B$4:$BI$14,MATCH(K$7,GRID!$A$4:$A$14,0),MATCH(1,($U$2=GRID!$B$1:$BI$1)*(КАЛЕНДАРЬ!$X5=GRID!$B$3:$BI$3), 0)),
ROUNDUP(INDEX(GRID!$B$4:$BI$14,MATCH(K$7,GRID!$A$4:$A$14,0),MATCH(1,($U$2=GRID!$B$1:$BI$1)*(КАЛЕНДАРЬ!$X5=GRID!$B$3:$BI$3),0))*(1-GRID!$B$69),0))</f>
        <v>43300</v>
      </c>
      <c r="L145" s="48" cm="1">
        <f t="array" ref="L145">IF($I$2="Открытый тариф",
INDEX(GRID!$B$17:$BI$27,MATCH(K$7,GRID!$A$17:$A$27,0),MATCH(1,($U$2=GRID!$B$1:$BI$1)*(КАЛЕНДАРЬ!$X5=GRID!$B$3:$BI$3), 0)),
ROUNDUP(INDEX(GRID!$B$17:$BI$27,MATCH(K$7,GRID!$A$17:$A$27,0),MATCH(1,($U$2=GRID!$B$1:$BI$1)*(КАЛЕНДАРЬ!$X5=GRID!$B$3:$BI$3), 0))*(1-GRID!$B$69),0))</f>
        <v>43300</v>
      </c>
      <c r="M145" s="47" cm="1">
        <f t="array" ref="M145">IF($I$2="Открытый тариф",
INDEX(GRID!$B$4:$BI$14,MATCH(M$7,GRID!$A$4:$A$14,0),MATCH(1,($U$2=GRID!$B$1:$BI$1)*(КАЛЕНДАРЬ!$X5=GRID!$B$3:$BI$3), 0)),
ROUNDUP(INDEX(GRID!$B$4:$BI$14,MATCH(M$7,GRID!$A$4:$A$14,0),MATCH(1,($U$2=GRID!$B$1:$BI$1)*(КАЛЕНДАРЬ!$X5=GRID!$B$3:$BI$3),0))*(1-GRID!$B$69),0))</f>
        <v>48500</v>
      </c>
      <c r="N145" s="48" cm="1">
        <f t="array" ref="N145">IF($I$2="Открытый тариф",
INDEX(GRID!$B$17:$BI$27,MATCH(M$7,GRID!$A$17:$A$27,0),MATCH(1,($U$2=GRID!$B$1:$BI$1)*(КАЛЕНДАРЬ!$X5=GRID!$B$3:$BI$3), 0)),
ROUNDUP(INDEX(GRID!$B$17:$BI$27,MATCH(M$7,GRID!$A$17:$A$27,0),MATCH(1,($U$2=GRID!$B$1:$BI$1)*(КАЛЕНДАРЬ!$X5=GRID!$B$3:$BI$3), 0))*(1-GRID!$B$69),0))</f>
        <v>48500</v>
      </c>
      <c r="O145" s="49" t="s">
        <v>101</v>
      </c>
      <c r="P145" s="49" t="s">
        <v>101</v>
      </c>
      <c r="Q145" s="49" t="s">
        <v>101</v>
      </c>
      <c r="R145" s="49" t="s">
        <v>101</v>
      </c>
      <c r="S145" s="49" t="s">
        <v>101</v>
      </c>
      <c r="T145" s="49" t="s">
        <v>101</v>
      </c>
      <c r="U145" s="49" t="s">
        <v>101</v>
      </c>
      <c r="V145" s="49" t="s">
        <v>101</v>
      </c>
      <c r="W145" s="49" t="s">
        <v>101</v>
      </c>
      <c r="X145" s="49" t="s">
        <v>101</v>
      </c>
      <c r="Y145" s="146"/>
    </row>
    <row r="146" spans="1:25" hidden="1" x14ac:dyDescent="0.2">
      <c r="A146" s="117" t="s">
        <v>44</v>
      </c>
      <c r="B146" s="117">
        <v>3</v>
      </c>
      <c r="C146" s="47" cm="1">
        <f t="array" ref="C146">IF($I$2="Открытый тариф",
INDEX(GRID!$B$4:$BI$14,MATCH(C$7,GRID!$A$4:$A$14,0),MATCH(1,($U$2=GRID!$B$1:$BI$1)*(КАЛЕНДАРЬ!$X6=GRID!$B$3:$BI$3), 0)),
ROUNDUP(INDEX(GRID!$B$4:$BI$14,MATCH(C$7,GRID!$A$4:$A$14,0),MATCH(1,($U$2=GRID!$B$1:$BI$1)*(КАЛЕНДАРЬ!$X6=GRID!$B$3:$BI$3),0))*(1-GRID!$B$69),0))</f>
        <v>27500</v>
      </c>
      <c r="D146" s="48" cm="1">
        <f t="array" ref="D146">IF($I$2="Открытый тариф",
INDEX(GRID!$B$17:$BI$27,MATCH(C$7,GRID!$A$17:$A$27,0),MATCH(1,($U$2=GRID!$B$1:$BI$1)*(КАЛЕНДАРЬ!$X6=GRID!$B$3:$BI$3), 0)),
ROUNDUP(INDEX(GRID!$B$17:$BI$27,MATCH(C$7,GRID!$A$17:$A$27,0),MATCH(1,($U$2=GRID!$B$1:$BI$1)*(КАЛЕНДАРЬ!$X6=GRID!$B$3:$BI$3), 0))*(1-GRID!$B$69),0))</f>
        <v>27500</v>
      </c>
      <c r="E146" s="47" cm="1">
        <f t="array" ref="E146">IF($I$2="Открытый тариф",
INDEX(GRID!$B$4:$BI$14,MATCH(E$7,GRID!$A$4:$A$14,0),MATCH(1,($U$2=GRID!$B$1:$BI$1)*(КАЛЕНДАРЬ!$X6=GRID!$B$3:$BI$3), 0)),
ROUNDUP(INDEX(GRID!$B$4:$BI$14,MATCH(E$7,GRID!$A$4:$A$14,0),MATCH(1,($U$2=GRID!$B$1:$BI$1)*(КАЛЕНДАРЬ!$X6=GRID!$B$3:$BI$3),0))*(1-GRID!$B$69),0))</f>
        <v>30900</v>
      </c>
      <c r="F146" s="48" cm="1">
        <f t="array" ref="F146">IF($I$2="Открытый тариф",
INDEX(GRID!$B$17:$BI$27,MATCH(E$7,GRID!$A$17:$A$27,0),MATCH(1,($U$2=GRID!$B$1:$BI$1)*(КАЛЕНДАРЬ!$X6=GRID!$B$3:$BI$3), 0)),
ROUNDUP(INDEX(GRID!$B$17:$BI$27,MATCH(E$7,GRID!$A$17:$A$27,0),MATCH(1,($U$2=GRID!$B$1:$BI$1)*(КАЛЕНДАРЬ!$X6=GRID!$B$3:$BI$3), 0))*(1-GRID!$B$69),0))</f>
        <v>30900</v>
      </c>
      <c r="G146" s="47" t="e" cm="1">
        <f t="array" ref="G146">IF($I$2="Открытый тариф",
INDEX(GRID!$B$4:$BI$14,MATCH(G$7,GRID!$A$4:$A$14,0),MATCH(1,($U$2=GRID!$B$1:$BI$1)*(КАЛЕНДАРЬ!$X6=GRID!$B$3:$BI$3), 0)),
ROUNDUP(INDEX(GRID!$B$4:$BI$14,MATCH(G$7,GRID!$A$4:$A$14,0),MATCH(1,($U$2=GRID!$B$1:$BI$1)*(КАЛЕНДАРЬ!$X6=GRID!$B$3:$BI$3),0))*(1-GRID!$B$69),0))</f>
        <v>#N/A</v>
      </c>
      <c r="H146" s="48" t="e" cm="1">
        <f t="array" ref="H146">IF($I$2="Открытый тариф",
INDEX(GRID!$B$17:$BI$27,MATCH(G$7,GRID!$A$17:$A$27,0),MATCH(1,($U$2=GRID!$B$1:$BI$1)*(КАЛЕНДАРЬ!$X6=GRID!$B$3:$BI$3), 0)),
ROUNDUP(INDEX(GRID!$B$17:$BI$27,MATCH(G$7,GRID!$A$17:$A$27,0),MATCH(1,($U$2=GRID!$B$1:$BI$1)*(КАЛЕНДАРЬ!$X6=GRID!$B$3:$BI$3), 0))*(1-GRID!$B$69),0))</f>
        <v>#N/A</v>
      </c>
      <c r="I146" s="47" t="e" cm="1">
        <f t="array" ref="I146">IF($I$2="Открытый тариф",
INDEX(GRID!$B$4:$BI$14,MATCH(I$7,GRID!$A$4:$A$14,0),MATCH(1,($U$2=GRID!$B$1:$BI$1)*(КАЛЕНДАРЬ!$X6=GRID!$B$3:$BI$3), 0)),
ROUNDUP(INDEX(GRID!$B$4:$BI$14,MATCH(I$7,GRID!$A$4:$A$14,0),MATCH(1,($U$2=GRID!$B$1:$BI$1)*(КАЛЕНДАРЬ!$X6=GRID!$B$3:$BI$3),0))*(1-GRID!$B$69),0))</f>
        <v>#N/A</v>
      </c>
      <c r="J146" s="48" t="e" cm="1">
        <f t="array" ref="J146">IF($I$2="Открытый тариф",
INDEX(GRID!$B$17:$BI$27,MATCH(I$7,GRID!$A$17:$A$27,0),MATCH(1,($U$2=GRID!$B$1:$BI$1)*(КАЛЕНДАРЬ!$X6=GRID!$B$3:$BI$3), 0)),
ROUNDUP(INDEX(GRID!$B$17:$BI$27,MATCH(I$7,GRID!$A$17:$A$27,0),MATCH(1,($U$2=GRID!$B$1:$BI$1)*(КАЛЕНДАРЬ!$X6=GRID!$B$3:$BI$3), 0))*(1-GRID!$B$69),0))</f>
        <v>#N/A</v>
      </c>
      <c r="K146" s="47" cm="1">
        <f t="array" ref="K146">IF($I$2="Открытый тариф",
INDEX(GRID!$B$4:$BI$14,MATCH(K$7,GRID!$A$4:$A$14,0),MATCH(1,($U$2=GRID!$B$1:$BI$1)*(КАЛЕНДАРЬ!$X6=GRID!$B$3:$BI$3), 0)),
ROUNDUP(INDEX(GRID!$B$4:$BI$14,MATCH(K$7,GRID!$A$4:$A$14,0),MATCH(1,($U$2=GRID!$B$1:$BI$1)*(КАЛЕНДАРЬ!$X6=GRID!$B$3:$BI$3),0))*(1-GRID!$B$69),0))</f>
        <v>43300</v>
      </c>
      <c r="L146" s="48" cm="1">
        <f t="array" ref="L146">IF($I$2="Открытый тариф",
INDEX(GRID!$B$17:$BI$27,MATCH(K$7,GRID!$A$17:$A$27,0),MATCH(1,($U$2=GRID!$B$1:$BI$1)*(КАЛЕНДАРЬ!$X6=GRID!$B$3:$BI$3), 0)),
ROUNDUP(INDEX(GRID!$B$17:$BI$27,MATCH(K$7,GRID!$A$17:$A$27,0),MATCH(1,($U$2=GRID!$B$1:$BI$1)*(КАЛЕНДАРЬ!$X6=GRID!$B$3:$BI$3), 0))*(1-GRID!$B$69),0))</f>
        <v>43300</v>
      </c>
      <c r="M146" s="47" cm="1">
        <f t="array" ref="M146">IF($I$2="Открытый тариф",
INDEX(GRID!$B$4:$BI$14,MATCH(M$7,GRID!$A$4:$A$14,0),MATCH(1,($U$2=GRID!$B$1:$BI$1)*(КАЛЕНДАРЬ!$X6=GRID!$B$3:$BI$3), 0)),
ROUNDUP(INDEX(GRID!$B$4:$BI$14,MATCH(M$7,GRID!$A$4:$A$14,0),MATCH(1,($U$2=GRID!$B$1:$BI$1)*(КАЛЕНДАРЬ!$X6=GRID!$B$3:$BI$3),0))*(1-GRID!$B$69),0))</f>
        <v>48500</v>
      </c>
      <c r="N146" s="48" cm="1">
        <f t="array" ref="N146">IF($I$2="Открытый тариф",
INDEX(GRID!$B$17:$BI$27,MATCH(M$7,GRID!$A$17:$A$27,0),MATCH(1,($U$2=GRID!$B$1:$BI$1)*(КАЛЕНДАРЬ!$X6=GRID!$B$3:$BI$3), 0)),
ROUNDUP(INDEX(GRID!$B$17:$BI$27,MATCH(M$7,GRID!$A$17:$A$27,0),MATCH(1,($U$2=GRID!$B$1:$BI$1)*(КАЛЕНДАРЬ!$X6=GRID!$B$3:$BI$3), 0))*(1-GRID!$B$69),0))</f>
        <v>48500</v>
      </c>
      <c r="O146" s="49" t="s">
        <v>101</v>
      </c>
      <c r="P146" s="49" t="s">
        <v>101</v>
      </c>
      <c r="Q146" s="49" t="s">
        <v>101</v>
      </c>
      <c r="R146" s="49" t="s">
        <v>101</v>
      </c>
      <c r="S146" s="49" t="s">
        <v>101</v>
      </c>
      <c r="T146" s="49" t="s">
        <v>101</v>
      </c>
      <c r="U146" s="49" t="s">
        <v>101</v>
      </c>
      <c r="V146" s="49" t="s">
        <v>101</v>
      </c>
      <c r="W146" s="49" t="s">
        <v>101</v>
      </c>
      <c r="X146" s="49" t="s">
        <v>101</v>
      </c>
      <c r="Y146" s="146"/>
    </row>
    <row r="147" spans="1:25" hidden="1" x14ac:dyDescent="0.2">
      <c r="A147" s="117" t="s">
        <v>45</v>
      </c>
      <c r="B147" s="117">
        <v>4</v>
      </c>
      <c r="C147" s="47" cm="1">
        <f t="array" ref="C147">IF($I$2="Открытый тариф",
INDEX(GRID!$B$4:$BI$14,MATCH(C$7,GRID!$A$4:$A$14,0),MATCH(1,($U$2=GRID!$B$1:$BI$1)*(КАЛЕНДАРЬ!$X7=GRID!$B$3:$BI$3), 0)),
ROUNDUP(INDEX(GRID!$B$4:$BI$14,MATCH(C$7,GRID!$A$4:$A$14,0),MATCH(1,($U$2=GRID!$B$1:$BI$1)*(КАЛЕНДАРЬ!$X7=GRID!$B$3:$BI$3),0))*(1-GRID!$B$69),0))</f>
        <v>27500</v>
      </c>
      <c r="D147" s="48" cm="1">
        <f t="array" ref="D147">IF($I$2="Открытый тариф",
INDEX(GRID!$B$17:$BI$27,MATCH(C$7,GRID!$A$17:$A$27,0),MATCH(1,($U$2=GRID!$B$1:$BI$1)*(КАЛЕНДАРЬ!$X7=GRID!$B$3:$BI$3), 0)),
ROUNDUP(INDEX(GRID!$B$17:$BI$27,MATCH(C$7,GRID!$A$17:$A$27,0),MATCH(1,($U$2=GRID!$B$1:$BI$1)*(КАЛЕНДАРЬ!$X7=GRID!$B$3:$BI$3), 0))*(1-GRID!$B$69),0))</f>
        <v>27500</v>
      </c>
      <c r="E147" s="47" cm="1">
        <f t="array" ref="E147">IF($I$2="Открытый тариф",
INDEX(GRID!$B$4:$BI$14,MATCH(E$7,GRID!$A$4:$A$14,0),MATCH(1,($U$2=GRID!$B$1:$BI$1)*(КАЛЕНДАРЬ!$X7=GRID!$B$3:$BI$3), 0)),
ROUNDUP(INDEX(GRID!$B$4:$BI$14,MATCH(E$7,GRID!$A$4:$A$14,0),MATCH(1,($U$2=GRID!$B$1:$BI$1)*(КАЛЕНДАРЬ!$X7=GRID!$B$3:$BI$3),0))*(1-GRID!$B$69),0))</f>
        <v>30900</v>
      </c>
      <c r="F147" s="48" cm="1">
        <f t="array" ref="F147">IF($I$2="Открытый тариф",
INDEX(GRID!$B$17:$BI$27,MATCH(E$7,GRID!$A$17:$A$27,0),MATCH(1,($U$2=GRID!$B$1:$BI$1)*(КАЛЕНДАРЬ!$X7=GRID!$B$3:$BI$3), 0)),
ROUNDUP(INDEX(GRID!$B$17:$BI$27,MATCH(E$7,GRID!$A$17:$A$27,0),MATCH(1,($U$2=GRID!$B$1:$BI$1)*(КАЛЕНДАРЬ!$X7=GRID!$B$3:$BI$3), 0))*(1-GRID!$B$69),0))</f>
        <v>30900</v>
      </c>
      <c r="G147" s="47" t="e" cm="1">
        <f t="array" ref="G147">IF($I$2="Открытый тариф",
INDEX(GRID!$B$4:$BI$14,MATCH(G$7,GRID!$A$4:$A$14,0),MATCH(1,($U$2=GRID!$B$1:$BI$1)*(КАЛЕНДАРЬ!$X7=GRID!$B$3:$BI$3), 0)),
ROUNDUP(INDEX(GRID!$B$4:$BI$14,MATCH(G$7,GRID!$A$4:$A$14,0),MATCH(1,($U$2=GRID!$B$1:$BI$1)*(КАЛЕНДАРЬ!$X7=GRID!$B$3:$BI$3),0))*(1-GRID!$B$69),0))</f>
        <v>#N/A</v>
      </c>
      <c r="H147" s="48" t="e" cm="1">
        <f t="array" ref="H147">IF($I$2="Открытый тариф",
INDEX(GRID!$B$17:$BI$27,MATCH(G$7,GRID!$A$17:$A$27,0),MATCH(1,($U$2=GRID!$B$1:$BI$1)*(КАЛЕНДАРЬ!$X7=GRID!$B$3:$BI$3), 0)),
ROUNDUP(INDEX(GRID!$B$17:$BI$27,MATCH(G$7,GRID!$A$17:$A$27,0),MATCH(1,($U$2=GRID!$B$1:$BI$1)*(КАЛЕНДАРЬ!$X7=GRID!$B$3:$BI$3), 0))*(1-GRID!$B$69),0))</f>
        <v>#N/A</v>
      </c>
      <c r="I147" s="47" t="e" cm="1">
        <f t="array" ref="I147">IF($I$2="Открытый тариф",
INDEX(GRID!$B$4:$BI$14,MATCH(I$7,GRID!$A$4:$A$14,0),MATCH(1,($U$2=GRID!$B$1:$BI$1)*(КАЛЕНДАРЬ!$X7=GRID!$B$3:$BI$3), 0)),
ROUNDUP(INDEX(GRID!$B$4:$BI$14,MATCH(I$7,GRID!$A$4:$A$14,0),MATCH(1,($U$2=GRID!$B$1:$BI$1)*(КАЛЕНДАРЬ!$X7=GRID!$B$3:$BI$3),0))*(1-GRID!$B$69),0))</f>
        <v>#N/A</v>
      </c>
      <c r="J147" s="48" t="e" cm="1">
        <f t="array" ref="J147">IF($I$2="Открытый тариф",
INDEX(GRID!$B$17:$BI$27,MATCH(I$7,GRID!$A$17:$A$27,0),MATCH(1,($U$2=GRID!$B$1:$BI$1)*(КАЛЕНДАРЬ!$X7=GRID!$B$3:$BI$3), 0)),
ROUNDUP(INDEX(GRID!$B$17:$BI$27,MATCH(I$7,GRID!$A$17:$A$27,0),MATCH(1,($U$2=GRID!$B$1:$BI$1)*(КАЛЕНДАРЬ!$X7=GRID!$B$3:$BI$3), 0))*(1-GRID!$B$69),0))</f>
        <v>#N/A</v>
      </c>
      <c r="K147" s="47" cm="1">
        <f t="array" ref="K147">IF($I$2="Открытый тариф",
INDEX(GRID!$B$4:$BI$14,MATCH(K$7,GRID!$A$4:$A$14,0),MATCH(1,($U$2=GRID!$B$1:$BI$1)*(КАЛЕНДАРЬ!$X7=GRID!$B$3:$BI$3), 0)),
ROUNDUP(INDEX(GRID!$B$4:$BI$14,MATCH(K$7,GRID!$A$4:$A$14,0),MATCH(1,($U$2=GRID!$B$1:$BI$1)*(КАЛЕНДАРЬ!$X7=GRID!$B$3:$BI$3),0))*(1-GRID!$B$69),0))</f>
        <v>43300</v>
      </c>
      <c r="L147" s="48" cm="1">
        <f t="array" ref="L147">IF($I$2="Открытый тариф",
INDEX(GRID!$B$17:$BI$27,MATCH(K$7,GRID!$A$17:$A$27,0),MATCH(1,($U$2=GRID!$B$1:$BI$1)*(КАЛЕНДАРЬ!$X7=GRID!$B$3:$BI$3), 0)),
ROUNDUP(INDEX(GRID!$B$17:$BI$27,MATCH(K$7,GRID!$A$17:$A$27,0),MATCH(1,($U$2=GRID!$B$1:$BI$1)*(КАЛЕНДАРЬ!$X7=GRID!$B$3:$BI$3), 0))*(1-GRID!$B$69),0))</f>
        <v>43300</v>
      </c>
      <c r="M147" s="47" cm="1">
        <f t="array" ref="M147">IF($I$2="Открытый тариф",
INDEX(GRID!$B$4:$BI$14,MATCH(M$7,GRID!$A$4:$A$14,0),MATCH(1,($U$2=GRID!$B$1:$BI$1)*(КАЛЕНДАРЬ!$X7=GRID!$B$3:$BI$3), 0)),
ROUNDUP(INDEX(GRID!$B$4:$BI$14,MATCH(M$7,GRID!$A$4:$A$14,0),MATCH(1,($U$2=GRID!$B$1:$BI$1)*(КАЛЕНДАРЬ!$X7=GRID!$B$3:$BI$3),0))*(1-GRID!$B$69),0))</f>
        <v>48500</v>
      </c>
      <c r="N147" s="48" cm="1">
        <f t="array" ref="N147">IF($I$2="Открытый тариф",
INDEX(GRID!$B$17:$BI$27,MATCH(M$7,GRID!$A$17:$A$27,0),MATCH(1,($U$2=GRID!$B$1:$BI$1)*(КАЛЕНДАРЬ!$X7=GRID!$B$3:$BI$3), 0)),
ROUNDUP(INDEX(GRID!$B$17:$BI$27,MATCH(M$7,GRID!$A$17:$A$27,0),MATCH(1,($U$2=GRID!$B$1:$BI$1)*(КАЛЕНДАРЬ!$X7=GRID!$B$3:$BI$3), 0))*(1-GRID!$B$69),0))</f>
        <v>48500</v>
      </c>
      <c r="O147" s="49" t="s">
        <v>101</v>
      </c>
      <c r="P147" s="49" t="s">
        <v>101</v>
      </c>
      <c r="Q147" s="49" t="s">
        <v>101</v>
      </c>
      <c r="R147" s="49" t="s">
        <v>101</v>
      </c>
      <c r="S147" s="49" t="s">
        <v>101</v>
      </c>
      <c r="T147" s="49" t="s">
        <v>101</v>
      </c>
      <c r="U147" s="49" t="s">
        <v>101</v>
      </c>
      <c r="V147" s="49" t="s">
        <v>101</v>
      </c>
      <c r="W147" s="49" t="s">
        <v>101</v>
      </c>
      <c r="X147" s="49" t="s">
        <v>101</v>
      </c>
      <c r="Y147" s="146"/>
    </row>
    <row r="148" spans="1:25" hidden="1" x14ac:dyDescent="0.2">
      <c r="A148" s="117" t="s">
        <v>46</v>
      </c>
      <c r="B148" s="117">
        <v>5</v>
      </c>
      <c r="C148" s="47" cm="1">
        <f t="array" ref="C148">IF($I$2="Открытый тариф",
INDEX(GRID!$B$4:$BI$14,MATCH(C$7,GRID!$A$4:$A$14,0),MATCH(1,($U$2=GRID!$B$1:$BI$1)*(КАЛЕНДАРЬ!$X8=GRID!$B$3:$BI$3), 0)),
ROUNDUP(INDEX(GRID!$B$4:$BI$14,MATCH(C$7,GRID!$A$4:$A$14,0),MATCH(1,($U$2=GRID!$B$1:$BI$1)*(КАЛЕНДАРЬ!$X8=GRID!$B$3:$BI$3),0))*(1-GRID!$B$69),0))</f>
        <v>27500</v>
      </c>
      <c r="D148" s="48" cm="1">
        <f t="array" ref="D148">IF($I$2="Открытый тариф",
INDEX(GRID!$B$17:$BI$27,MATCH(C$7,GRID!$A$17:$A$27,0),MATCH(1,($U$2=GRID!$B$1:$BI$1)*(КАЛЕНДАРЬ!$X8=GRID!$B$3:$BI$3), 0)),
ROUNDUP(INDEX(GRID!$B$17:$BI$27,MATCH(C$7,GRID!$A$17:$A$27,0),MATCH(1,($U$2=GRID!$B$1:$BI$1)*(КАЛЕНДАРЬ!$X8=GRID!$B$3:$BI$3), 0))*(1-GRID!$B$69),0))</f>
        <v>27500</v>
      </c>
      <c r="E148" s="47" cm="1">
        <f t="array" ref="E148">IF($I$2="Открытый тариф",
INDEX(GRID!$B$4:$BI$14,MATCH(E$7,GRID!$A$4:$A$14,0),MATCH(1,($U$2=GRID!$B$1:$BI$1)*(КАЛЕНДАРЬ!$X8=GRID!$B$3:$BI$3), 0)),
ROUNDUP(INDEX(GRID!$B$4:$BI$14,MATCH(E$7,GRID!$A$4:$A$14,0),MATCH(1,($U$2=GRID!$B$1:$BI$1)*(КАЛЕНДАРЬ!$X8=GRID!$B$3:$BI$3),0))*(1-GRID!$B$69),0))</f>
        <v>30900</v>
      </c>
      <c r="F148" s="48" cm="1">
        <f t="array" ref="F148">IF($I$2="Открытый тариф",
INDEX(GRID!$B$17:$BI$27,MATCH(E$7,GRID!$A$17:$A$27,0),MATCH(1,($U$2=GRID!$B$1:$BI$1)*(КАЛЕНДАРЬ!$X8=GRID!$B$3:$BI$3), 0)),
ROUNDUP(INDEX(GRID!$B$17:$BI$27,MATCH(E$7,GRID!$A$17:$A$27,0),MATCH(1,($U$2=GRID!$B$1:$BI$1)*(КАЛЕНДАРЬ!$X8=GRID!$B$3:$BI$3), 0))*(1-GRID!$B$69),0))</f>
        <v>30900</v>
      </c>
      <c r="G148" s="47" t="e" cm="1">
        <f t="array" ref="G148">IF($I$2="Открытый тариф",
INDEX(GRID!$B$4:$BI$14,MATCH(G$7,GRID!$A$4:$A$14,0),MATCH(1,($U$2=GRID!$B$1:$BI$1)*(КАЛЕНДАРЬ!$X8=GRID!$B$3:$BI$3), 0)),
ROUNDUP(INDEX(GRID!$B$4:$BI$14,MATCH(G$7,GRID!$A$4:$A$14,0),MATCH(1,($U$2=GRID!$B$1:$BI$1)*(КАЛЕНДАРЬ!$X8=GRID!$B$3:$BI$3),0))*(1-GRID!$B$69),0))</f>
        <v>#N/A</v>
      </c>
      <c r="H148" s="48" t="e" cm="1">
        <f t="array" ref="H148">IF($I$2="Открытый тариф",
INDEX(GRID!$B$17:$BI$27,MATCH(G$7,GRID!$A$17:$A$27,0),MATCH(1,($U$2=GRID!$B$1:$BI$1)*(КАЛЕНДАРЬ!$X8=GRID!$B$3:$BI$3), 0)),
ROUNDUP(INDEX(GRID!$B$17:$BI$27,MATCH(G$7,GRID!$A$17:$A$27,0),MATCH(1,($U$2=GRID!$B$1:$BI$1)*(КАЛЕНДАРЬ!$X8=GRID!$B$3:$BI$3), 0))*(1-GRID!$B$69),0))</f>
        <v>#N/A</v>
      </c>
      <c r="I148" s="47" t="e" cm="1">
        <f t="array" ref="I148">IF($I$2="Открытый тариф",
INDEX(GRID!$B$4:$BI$14,MATCH(I$7,GRID!$A$4:$A$14,0),MATCH(1,($U$2=GRID!$B$1:$BI$1)*(КАЛЕНДАРЬ!$X8=GRID!$B$3:$BI$3), 0)),
ROUNDUP(INDEX(GRID!$B$4:$BI$14,MATCH(I$7,GRID!$A$4:$A$14,0),MATCH(1,($U$2=GRID!$B$1:$BI$1)*(КАЛЕНДАРЬ!$X8=GRID!$B$3:$BI$3),0))*(1-GRID!$B$69),0))</f>
        <v>#N/A</v>
      </c>
      <c r="J148" s="48" t="e" cm="1">
        <f t="array" ref="J148">IF($I$2="Открытый тариф",
INDEX(GRID!$B$17:$BI$27,MATCH(I$7,GRID!$A$17:$A$27,0),MATCH(1,($U$2=GRID!$B$1:$BI$1)*(КАЛЕНДАРЬ!$X8=GRID!$B$3:$BI$3), 0)),
ROUNDUP(INDEX(GRID!$B$17:$BI$27,MATCH(I$7,GRID!$A$17:$A$27,0),MATCH(1,($U$2=GRID!$B$1:$BI$1)*(КАЛЕНДАРЬ!$X8=GRID!$B$3:$BI$3), 0))*(1-GRID!$B$69),0))</f>
        <v>#N/A</v>
      </c>
      <c r="K148" s="47" cm="1">
        <f t="array" ref="K148">IF($I$2="Открытый тариф",
INDEX(GRID!$B$4:$BI$14,MATCH(K$7,GRID!$A$4:$A$14,0),MATCH(1,($U$2=GRID!$B$1:$BI$1)*(КАЛЕНДАРЬ!$X8=GRID!$B$3:$BI$3), 0)),
ROUNDUP(INDEX(GRID!$B$4:$BI$14,MATCH(K$7,GRID!$A$4:$A$14,0),MATCH(1,($U$2=GRID!$B$1:$BI$1)*(КАЛЕНДАРЬ!$X8=GRID!$B$3:$BI$3),0))*(1-GRID!$B$69),0))</f>
        <v>43300</v>
      </c>
      <c r="L148" s="48" cm="1">
        <f t="array" ref="L148">IF($I$2="Открытый тариф",
INDEX(GRID!$B$17:$BI$27,MATCH(K$7,GRID!$A$17:$A$27,0),MATCH(1,($U$2=GRID!$B$1:$BI$1)*(КАЛЕНДАРЬ!$X8=GRID!$B$3:$BI$3), 0)),
ROUNDUP(INDEX(GRID!$B$17:$BI$27,MATCH(K$7,GRID!$A$17:$A$27,0),MATCH(1,($U$2=GRID!$B$1:$BI$1)*(КАЛЕНДАРЬ!$X8=GRID!$B$3:$BI$3), 0))*(1-GRID!$B$69),0))</f>
        <v>43300</v>
      </c>
      <c r="M148" s="47" cm="1">
        <f t="array" ref="M148">IF($I$2="Открытый тариф",
INDEX(GRID!$B$4:$BI$14,MATCH(M$7,GRID!$A$4:$A$14,0),MATCH(1,($U$2=GRID!$B$1:$BI$1)*(КАЛЕНДАРЬ!$X8=GRID!$B$3:$BI$3), 0)),
ROUNDUP(INDEX(GRID!$B$4:$BI$14,MATCH(M$7,GRID!$A$4:$A$14,0),MATCH(1,($U$2=GRID!$B$1:$BI$1)*(КАЛЕНДАРЬ!$X8=GRID!$B$3:$BI$3),0))*(1-GRID!$B$69),0))</f>
        <v>48500</v>
      </c>
      <c r="N148" s="48" cm="1">
        <f t="array" ref="N148">IF($I$2="Открытый тариф",
INDEX(GRID!$B$17:$BI$27,MATCH(M$7,GRID!$A$17:$A$27,0),MATCH(1,($U$2=GRID!$B$1:$BI$1)*(КАЛЕНДАРЬ!$X8=GRID!$B$3:$BI$3), 0)),
ROUNDUP(INDEX(GRID!$B$17:$BI$27,MATCH(M$7,GRID!$A$17:$A$27,0),MATCH(1,($U$2=GRID!$B$1:$BI$1)*(КАЛЕНДАРЬ!$X8=GRID!$B$3:$BI$3), 0))*(1-GRID!$B$69),0))</f>
        <v>48500</v>
      </c>
      <c r="O148" s="49" t="s">
        <v>101</v>
      </c>
      <c r="P148" s="49" t="s">
        <v>101</v>
      </c>
      <c r="Q148" s="49" t="s">
        <v>101</v>
      </c>
      <c r="R148" s="49" t="s">
        <v>101</v>
      </c>
      <c r="S148" s="49" t="s">
        <v>101</v>
      </c>
      <c r="T148" s="49" t="s">
        <v>101</v>
      </c>
      <c r="U148" s="49" t="s">
        <v>101</v>
      </c>
      <c r="V148" s="49" t="s">
        <v>101</v>
      </c>
      <c r="W148" s="49" t="s">
        <v>101</v>
      </c>
      <c r="X148" s="49" t="s">
        <v>101</v>
      </c>
      <c r="Y148" s="146"/>
    </row>
    <row r="149" spans="1:25" hidden="1" x14ac:dyDescent="0.2">
      <c r="A149" s="117" t="s">
        <v>47</v>
      </c>
      <c r="B149" s="117">
        <v>6</v>
      </c>
      <c r="C149" s="47" cm="1">
        <f t="array" ref="C149">IF($I$2="Открытый тариф",
INDEX(GRID!$B$4:$BI$14,MATCH(C$7,GRID!$A$4:$A$14,0),MATCH(1,($U$2=GRID!$B$1:$BI$1)*(КАЛЕНДАРЬ!$X9=GRID!$B$3:$BI$3), 0)),
ROUNDUP(INDEX(GRID!$B$4:$BI$14,MATCH(C$7,GRID!$A$4:$A$14,0),MATCH(1,($U$2=GRID!$B$1:$BI$1)*(КАЛЕНДАРЬ!$X9=GRID!$B$3:$BI$3),0))*(1-GRID!$B$69),0))</f>
        <v>27500</v>
      </c>
      <c r="D149" s="48" cm="1">
        <f t="array" ref="D149">IF($I$2="Открытый тариф",
INDEX(GRID!$B$17:$BI$27,MATCH(C$7,GRID!$A$17:$A$27,0),MATCH(1,($U$2=GRID!$B$1:$BI$1)*(КАЛЕНДАРЬ!$X9=GRID!$B$3:$BI$3), 0)),
ROUNDUP(INDEX(GRID!$B$17:$BI$27,MATCH(C$7,GRID!$A$17:$A$27,0),MATCH(1,($U$2=GRID!$B$1:$BI$1)*(КАЛЕНДАРЬ!$X9=GRID!$B$3:$BI$3), 0))*(1-GRID!$B$69),0))</f>
        <v>27500</v>
      </c>
      <c r="E149" s="47" cm="1">
        <f t="array" ref="E149">IF($I$2="Открытый тариф",
INDEX(GRID!$B$4:$BI$14,MATCH(E$7,GRID!$A$4:$A$14,0),MATCH(1,($U$2=GRID!$B$1:$BI$1)*(КАЛЕНДАРЬ!$X9=GRID!$B$3:$BI$3), 0)),
ROUNDUP(INDEX(GRID!$B$4:$BI$14,MATCH(E$7,GRID!$A$4:$A$14,0),MATCH(1,($U$2=GRID!$B$1:$BI$1)*(КАЛЕНДАРЬ!$X9=GRID!$B$3:$BI$3),0))*(1-GRID!$B$69),0))</f>
        <v>30900</v>
      </c>
      <c r="F149" s="48" cm="1">
        <f t="array" ref="F149">IF($I$2="Открытый тариф",
INDEX(GRID!$B$17:$BI$27,MATCH(E$7,GRID!$A$17:$A$27,0),MATCH(1,($U$2=GRID!$B$1:$BI$1)*(КАЛЕНДАРЬ!$X9=GRID!$B$3:$BI$3), 0)),
ROUNDUP(INDEX(GRID!$B$17:$BI$27,MATCH(E$7,GRID!$A$17:$A$27,0),MATCH(1,($U$2=GRID!$B$1:$BI$1)*(КАЛЕНДАРЬ!$X9=GRID!$B$3:$BI$3), 0))*(1-GRID!$B$69),0))</f>
        <v>30900</v>
      </c>
      <c r="G149" s="47" t="e" cm="1">
        <f t="array" ref="G149">IF($I$2="Открытый тариф",
INDEX(GRID!$B$4:$BI$14,MATCH(G$7,GRID!$A$4:$A$14,0),MATCH(1,($U$2=GRID!$B$1:$BI$1)*(КАЛЕНДАРЬ!$X9=GRID!$B$3:$BI$3), 0)),
ROUNDUP(INDEX(GRID!$B$4:$BI$14,MATCH(G$7,GRID!$A$4:$A$14,0),MATCH(1,($U$2=GRID!$B$1:$BI$1)*(КАЛЕНДАРЬ!$X9=GRID!$B$3:$BI$3),0))*(1-GRID!$B$69),0))</f>
        <v>#N/A</v>
      </c>
      <c r="H149" s="48" t="e" cm="1">
        <f t="array" ref="H149">IF($I$2="Открытый тариф",
INDEX(GRID!$B$17:$BI$27,MATCH(G$7,GRID!$A$17:$A$27,0),MATCH(1,($U$2=GRID!$B$1:$BI$1)*(КАЛЕНДАРЬ!$X9=GRID!$B$3:$BI$3), 0)),
ROUNDUP(INDEX(GRID!$B$17:$BI$27,MATCH(G$7,GRID!$A$17:$A$27,0),MATCH(1,($U$2=GRID!$B$1:$BI$1)*(КАЛЕНДАРЬ!$X9=GRID!$B$3:$BI$3), 0))*(1-GRID!$B$69),0))</f>
        <v>#N/A</v>
      </c>
      <c r="I149" s="47" t="e" cm="1">
        <f t="array" ref="I149">IF($I$2="Открытый тариф",
INDEX(GRID!$B$4:$BI$14,MATCH(I$7,GRID!$A$4:$A$14,0),MATCH(1,($U$2=GRID!$B$1:$BI$1)*(КАЛЕНДАРЬ!$X9=GRID!$B$3:$BI$3), 0)),
ROUNDUP(INDEX(GRID!$B$4:$BI$14,MATCH(I$7,GRID!$A$4:$A$14,0),MATCH(1,($U$2=GRID!$B$1:$BI$1)*(КАЛЕНДАРЬ!$X9=GRID!$B$3:$BI$3),0))*(1-GRID!$B$69),0))</f>
        <v>#N/A</v>
      </c>
      <c r="J149" s="48" t="e" cm="1">
        <f t="array" ref="J149">IF($I$2="Открытый тариф",
INDEX(GRID!$B$17:$BI$27,MATCH(I$7,GRID!$A$17:$A$27,0),MATCH(1,($U$2=GRID!$B$1:$BI$1)*(КАЛЕНДАРЬ!$X9=GRID!$B$3:$BI$3), 0)),
ROUNDUP(INDEX(GRID!$B$17:$BI$27,MATCH(I$7,GRID!$A$17:$A$27,0),MATCH(1,($U$2=GRID!$B$1:$BI$1)*(КАЛЕНДАРЬ!$X9=GRID!$B$3:$BI$3), 0))*(1-GRID!$B$69),0))</f>
        <v>#N/A</v>
      </c>
      <c r="K149" s="47" cm="1">
        <f t="array" ref="K149">IF($I$2="Открытый тариф",
INDEX(GRID!$B$4:$BI$14,MATCH(K$7,GRID!$A$4:$A$14,0),MATCH(1,($U$2=GRID!$B$1:$BI$1)*(КАЛЕНДАРЬ!$X9=GRID!$B$3:$BI$3), 0)),
ROUNDUP(INDEX(GRID!$B$4:$BI$14,MATCH(K$7,GRID!$A$4:$A$14,0),MATCH(1,($U$2=GRID!$B$1:$BI$1)*(КАЛЕНДАРЬ!$X9=GRID!$B$3:$BI$3),0))*(1-GRID!$B$69),0))</f>
        <v>43300</v>
      </c>
      <c r="L149" s="48" cm="1">
        <f t="array" ref="L149">IF($I$2="Открытый тариф",
INDEX(GRID!$B$17:$BI$27,MATCH(K$7,GRID!$A$17:$A$27,0),MATCH(1,($U$2=GRID!$B$1:$BI$1)*(КАЛЕНДАРЬ!$X9=GRID!$B$3:$BI$3), 0)),
ROUNDUP(INDEX(GRID!$B$17:$BI$27,MATCH(K$7,GRID!$A$17:$A$27,0),MATCH(1,($U$2=GRID!$B$1:$BI$1)*(КАЛЕНДАРЬ!$X9=GRID!$B$3:$BI$3), 0))*(1-GRID!$B$69),0))</f>
        <v>43300</v>
      </c>
      <c r="M149" s="47" cm="1">
        <f t="array" ref="M149">IF($I$2="Открытый тариф",
INDEX(GRID!$B$4:$BI$14,MATCH(M$7,GRID!$A$4:$A$14,0),MATCH(1,($U$2=GRID!$B$1:$BI$1)*(КАЛЕНДАРЬ!$X9=GRID!$B$3:$BI$3), 0)),
ROUNDUP(INDEX(GRID!$B$4:$BI$14,MATCH(M$7,GRID!$A$4:$A$14,0),MATCH(1,($U$2=GRID!$B$1:$BI$1)*(КАЛЕНДАРЬ!$X9=GRID!$B$3:$BI$3),0))*(1-GRID!$B$69),0))</f>
        <v>48500</v>
      </c>
      <c r="N149" s="48" cm="1">
        <f t="array" ref="N149">IF($I$2="Открытый тариф",
INDEX(GRID!$B$17:$BI$27,MATCH(M$7,GRID!$A$17:$A$27,0),MATCH(1,($U$2=GRID!$B$1:$BI$1)*(КАЛЕНДАРЬ!$X9=GRID!$B$3:$BI$3), 0)),
ROUNDUP(INDEX(GRID!$B$17:$BI$27,MATCH(M$7,GRID!$A$17:$A$27,0),MATCH(1,($U$2=GRID!$B$1:$BI$1)*(КАЛЕНДАРЬ!$X9=GRID!$B$3:$BI$3), 0))*(1-GRID!$B$69),0))</f>
        <v>48500</v>
      </c>
      <c r="O149" s="49" t="s">
        <v>101</v>
      </c>
      <c r="P149" s="49" t="s">
        <v>101</v>
      </c>
      <c r="Q149" s="49" t="s">
        <v>101</v>
      </c>
      <c r="R149" s="49" t="s">
        <v>101</v>
      </c>
      <c r="S149" s="49" t="s">
        <v>101</v>
      </c>
      <c r="T149" s="49" t="s">
        <v>101</v>
      </c>
      <c r="U149" s="49" t="s">
        <v>101</v>
      </c>
      <c r="V149" s="49" t="s">
        <v>101</v>
      </c>
      <c r="W149" s="49" t="s">
        <v>101</v>
      </c>
      <c r="X149" s="49" t="s">
        <v>101</v>
      </c>
      <c r="Y149" s="146"/>
    </row>
    <row r="150" spans="1:25" hidden="1" x14ac:dyDescent="0.2">
      <c r="A150" s="117" t="s">
        <v>48</v>
      </c>
      <c r="B150" s="117">
        <v>7</v>
      </c>
      <c r="C150" s="47" cm="1">
        <f t="array" ref="C150">IF($I$2="Открытый тариф",
INDEX(GRID!$B$4:$BI$14,MATCH(C$7,GRID!$A$4:$A$14,0),MATCH(1,($U$2=GRID!$B$1:$BI$1)*(КАЛЕНДАРЬ!$X10=GRID!$B$3:$BI$3), 0)),
ROUNDUP(INDEX(GRID!$B$4:$BI$14,MATCH(C$7,GRID!$A$4:$A$14,0),MATCH(1,($U$2=GRID!$B$1:$BI$1)*(КАЛЕНДАРЬ!$X10=GRID!$B$3:$BI$3),0))*(1-GRID!$B$69),0))</f>
        <v>27500</v>
      </c>
      <c r="D150" s="48" cm="1">
        <f t="array" ref="D150">IF($I$2="Открытый тариф",
INDEX(GRID!$B$17:$BI$27,MATCH(C$7,GRID!$A$17:$A$27,0),MATCH(1,($U$2=GRID!$B$1:$BI$1)*(КАЛЕНДАРЬ!$X10=GRID!$B$3:$BI$3), 0)),
ROUNDUP(INDEX(GRID!$B$17:$BI$27,MATCH(C$7,GRID!$A$17:$A$27,0),MATCH(1,($U$2=GRID!$B$1:$BI$1)*(КАЛЕНДАРЬ!$X10=GRID!$B$3:$BI$3), 0))*(1-GRID!$B$69),0))</f>
        <v>27500</v>
      </c>
      <c r="E150" s="47" cm="1">
        <f t="array" ref="E150">IF($I$2="Открытый тариф",
INDEX(GRID!$B$4:$BI$14,MATCH(E$7,GRID!$A$4:$A$14,0),MATCH(1,($U$2=GRID!$B$1:$BI$1)*(КАЛЕНДАРЬ!$X10=GRID!$B$3:$BI$3), 0)),
ROUNDUP(INDEX(GRID!$B$4:$BI$14,MATCH(E$7,GRID!$A$4:$A$14,0),MATCH(1,($U$2=GRID!$B$1:$BI$1)*(КАЛЕНДАРЬ!$X10=GRID!$B$3:$BI$3),0))*(1-GRID!$B$69),0))</f>
        <v>30900</v>
      </c>
      <c r="F150" s="48" cm="1">
        <f t="array" ref="F150">IF($I$2="Открытый тариф",
INDEX(GRID!$B$17:$BI$27,MATCH(E$7,GRID!$A$17:$A$27,0),MATCH(1,($U$2=GRID!$B$1:$BI$1)*(КАЛЕНДАРЬ!$X10=GRID!$B$3:$BI$3), 0)),
ROUNDUP(INDEX(GRID!$B$17:$BI$27,MATCH(E$7,GRID!$A$17:$A$27,0),MATCH(1,($U$2=GRID!$B$1:$BI$1)*(КАЛЕНДАРЬ!$X10=GRID!$B$3:$BI$3), 0))*(1-GRID!$B$69),0))</f>
        <v>30900</v>
      </c>
      <c r="G150" s="47" t="e" cm="1">
        <f t="array" ref="G150">IF($I$2="Открытый тариф",
INDEX(GRID!$B$4:$BI$14,MATCH(G$7,GRID!$A$4:$A$14,0),MATCH(1,($U$2=GRID!$B$1:$BI$1)*(КАЛЕНДАРЬ!$X10=GRID!$B$3:$BI$3), 0)),
ROUNDUP(INDEX(GRID!$B$4:$BI$14,MATCH(G$7,GRID!$A$4:$A$14,0),MATCH(1,($U$2=GRID!$B$1:$BI$1)*(КАЛЕНДАРЬ!$X10=GRID!$B$3:$BI$3),0))*(1-GRID!$B$69),0))</f>
        <v>#N/A</v>
      </c>
      <c r="H150" s="48" t="e" cm="1">
        <f t="array" ref="H150">IF($I$2="Открытый тариф",
INDEX(GRID!$B$17:$BI$27,MATCH(G$7,GRID!$A$17:$A$27,0),MATCH(1,($U$2=GRID!$B$1:$BI$1)*(КАЛЕНДАРЬ!$X10=GRID!$B$3:$BI$3), 0)),
ROUNDUP(INDEX(GRID!$B$17:$BI$27,MATCH(G$7,GRID!$A$17:$A$27,0),MATCH(1,($U$2=GRID!$B$1:$BI$1)*(КАЛЕНДАРЬ!$X10=GRID!$B$3:$BI$3), 0))*(1-GRID!$B$69),0))</f>
        <v>#N/A</v>
      </c>
      <c r="I150" s="47" t="e" cm="1">
        <f t="array" ref="I150">IF($I$2="Открытый тариф",
INDEX(GRID!$B$4:$BI$14,MATCH(I$7,GRID!$A$4:$A$14,0),MATCH(1,($U$2=GRID!$B$1:$BI$1)*(КАЛЕНДАРЬ!$X10=GRID!$B$3:$BI$3), 0)),
ROUNDUP(INDEX(GRID!$B$4:$BI$14,MATCH(I$7,GRID!$A$4:$A$14,0),MATCH(1,($U$2=GRID!$B$1:$BI$1)*(КАЛЕНДАРЬ!$X10=GRID!$B$3:$BI$3),0))*(1-GRID!$B$69),0))</f>
        <v>#N/A</v>
      </c>
      <c r="J150" s="48" t="e" cm="1">
        <f t="array" ref="J150">IF($I$2="Открытый тариф",
INDEX(GRID!$B$17:$BI$27,MATCH(I$7,GRID!$A$17:$A$27,0),MATCH(1,($U$2=GRID!$B$1:$BI$1)*(КАЛЕНДАРЬ!$X10=GRID!$B$3:$BI$3), 0)),
ROUNDUP(INDEX(GRID!$B$17:$BI$27,MATCH(I$7,GRID!$A$17:$A$27,0),MATCH(1,($U$2=GRID!$B$1:$BI$1)*(КАЛЕНДАРЬ!$X10=GRID!$B$3:$BI$3), 0))*(1-GRID!$B$69),0))</f>
        <v>#N/A</v>
      </c>
      <c r="K150" s="47" cm="1">
        <f t="array" ref="K150">IF($I$2="Открытый тариф",
INDEX(GRID!$B$4:$BI$14,MATCH(K$7,GRID!$A$4:$A$14,0),MATCH(1,($U$2=GRID!$B$1:$BI$1)*(КАЛЕНДАРЬ!$X10=GRID!$B$3:$BI$3), 0)),
ROUNDUP(INDEX(GRID!$B$4:$BI$14,MATCH(K$7,GRID!$A$4:$A$14,0),MATCH(1,($U$2=GRID!$B$1:$BI$1)*(КАЛЕНДАРЬ!$X10=GRID!$B$3:$BI$3),0))*(1-GRID!$B$69),0))</f>
        <v>43300</v>
      </c>
      <c r="L150" s="48" cm="1">
        <f t="array" ref="L150">IF($I$2="Открытый тариф",
INDEX(GRID!$B$17:$BI$27,MATCH(K$7,GRID!$A$17:$A$27,0),MATCH(1,($U$2=GRID!$B$1:$BI$1)*(КАЛЕНДАРЬ!$X10=GRID!$B$3:$BI$3), 0)),
ROUNDUP(INDEX(GRID!$B$17:$BI$27,MATCH(K$7,GRID!$A$17:$A$27,0),MATCH(1,($U$2=GRID!$B$1:$BI$1)*(КАЛЕНДАРЬ!$X10=GRID!$B$3:$BI$3), 0))*(1-GRID!$B$69),0))</f>
        <v>43300</v>
      </c>
      <c r="M150" s="47" cm="1">
        <f t="array" ref="M150">IF($I$2="Открытый тариф",
INDEX(GRID!$B$4:$BI$14,MATCH(M$7,GRID!$A$4:$A$14,0),MATCH(1,($U$2=GRID!$B$1:$BI$1)*(КАЛЕНДАРЬ!$X10=GRID!$B$3:$BI$3), 0)),
ROUNDUP(INDEX(GRID!$B$4:$BI$14,MATCH(M$7,GRID!$A$4:$A$14,0),MATCH(1,($U$2=GRID!$B$1:$BI$1)*(КАЛЕНДАРЬ!$X10=GRID!$B$3:$BI$3),0))*(1-GRID!$B$69),0))</f>
        <v>48500</v>
      </c>
      <c r="N150" s="48" cm="1">
        <f t="array" ref="N150">IF($I$2="Открытый тариф",
INDEX(GRID!$B$17:$BI$27,MATCH(M$7,GRID!$A$17:$A$27,0),MATCH(1,($U$2=GRID!$B$1:$BI$1)*(КАЛЕНДАРЬ!$X10=GRID!$B$3:$BI$3), 0)),
ROUNDUP(INDEX(GRID!$B$17:$BI$27,MATCH(M$7,GRID!$A$17:$A$27,0),MATCH(1,($U$2=GRID!$B$1:$BI$1)*(КАЛЕНДАРЬ!$X10=GRID!$B$3:$BI$3), 0))*(1-GRID!$B$69),0))</f>
        <v>48500</v>
      </c>
      <c r="O150" s="49" t="s">
        <v>101</v>
      </c>
      <c r="P150" s="49" t="s">
        <v>101</v>
      </c>
      <c r="Q150" s="49" t="s">
        <v>101</v>
      </c>
      <c r="R150" s="49" t="s">
        <v>101</v>
      </c>
      <c r="S150" s="49" t="s">
        <v>101</v>
      </c>
      <c r="T150" s="49" t="s">
        <v>101</v>
      </c>
      <c r="U150" s="49" t="s">
        <v>101</v>
      </c>
      <c r="V150" s="49" t="s">
        <v>101</v>
      </c>
      <c r="W150" s="49" t="s">
        <v>101</v>
      </c>
      <c r="X150" s="49" t="s">
        <v>101</v>
      </c>
      <c r="Y150" s="146"/>
    </row>
    <row r="151" spans="1:25" hidden="1" x14ac:dyDescent="0.2">
      <c r="A151" s="117" t="s">
        <v>42</v>
      </c>
      <c r="B151" s="117">
        <v>8</v>
      </c>
      <c r="C151" s="47" cm="1">
        <f t="array" ref="C151">IF($I$2="Открытый тариф",
INDEX(GRID!$B$4:$BI$14,MATCH(C$7,GRID!$A$4:$A$14,0),MATCH(1,($U$2=GRID!$B$1:$BI$1)*(КАЛЕНДАРЬ!$X11=GRID!$B$3:$BI$3), 0)),
ROUNDUP(INDEX(GRID!$B$4:$BI$14,MATCH(C$7,GRID!$A$4:$A$14,0),MATCH(1,($U$2=GRID!$B$1:$BI$1)*(КАЛЕНДАРЬ!$X11=GRID!$B$3:$BI$3),0))*(1-GRID!$B$69),0))</f>
        <v>27500</v>
      </c>
      <c r="D151" s="48" cm="1">
        <f t="array" ref="D151">IF($I$2="Открытый тариф",
INDEX(GRID!$B$17:$BI$27,MATCH(C$7,GRID!$A$17:$A$27,0),MATCH(1,($U$2=GRID!$B$1:$BI$1)*(КАЛЕНДАРЬ!$X11=GRID!$B$3:$BI$3), 0)),
ROUNDUP(INDEX(GRID!$B$17:$BI$27,MATCH(C$7,GRID!$A$17:$A$27,0),MATCH(1,($U$2=GRID!$B$1:$BI$1)*(КАЛЕНДАРЬ!$X11=GRID!$B$3:$BI$3), 0))*(1-GRID!$B$69),0))</f>
        <v>27500</v>
      </c>
      <c r="E151" s="47" cm="1">
        <f t="array" ref="E151">IF($I$2="Открытый тариф",
INDEX(GRID!$B$4:$BI$14,MATCH(E$7,GRID!$A$4:$A$14,0),MATCH(1,($U$2=GRID!$B$1:$BI$1)*(КАЛЕНДАРЬ!$X11=GRID!$B$3:$BI$3), 0)),
ROUNDUP(INDEX(GRID!$B$4:$BI$14,MATCH(E$7,GRID!$A$4:$A$14,0),MATCH(1,($U$2=GRID!$B$1:$BI$1)*(КАЛЕНДАРЬ!$X11=GRID!$B$3:$BI$3),0))*(1-GRID!$B$69),0))</f>
        <v>30900</v>
      </c>
      <c r="F151" s="48" cm="1">
        <f t="array" ref="F151">IF($I$2="Открытый тариф",
INDEX(GRID!$B$17:$BI$27,MATCH(E$7,GRID!$A$17:$A$27,0),MATCH(1,($U$2=GRID!$B$1:$BI$1)*(КАЛЕНДАРЬ!$X11=GRID!$B$3:$BI$3), 0)),
ROUNDUP(INDEX(GRID!$B$17:$BI$27,MATCH(E$7,GRID!$A$17:$A$27,0),MATCH(1,($U$2=GRID!$B$1:$BI$1)*(КАЛЕНДАРЬ!$X11=GRID!$B$3:$BI$3), 0))*(1-GRID!$B$69),0))</f>
        <v>30900</v>
      </c>
      <c r="G151" s="47" t="e" cm="1">
        <f t="array" ref="G151">IF($I$2="Открытый тариф",
INDEX(GRID!$B$4:$BI$14,MATCH(G$7,GRID!$A$4:$A$14,0),MATCH(1,($U$2=GRID!$B$1:$BI$1)*(КАЛЕНДАРЬ!$X11=GRID!$B$3:$BI$3), 0)),
ROUNDUP(INDEX(GRID!$B$4:$BI$14,MATCH(G$7,GRID!$A$4:$A$14,0),MATCH(1,($U$2=GRID!$B$1:$BI$1)*(КАЛЕНДАРЬ!$X11=GRID!$B$3:$BI$3),0))*(1-GRID!$B$69),0))</f>
        <v>#N/A</v>
      </c>
      <c r="H151" s="48" t="e" cm="1">
        <f t="array" ref="H151">IF($I$2="Открытый тариф",
INDEX(GRID!$B$17:$BI$27,MATCH(G$7,GRID!$A$17:$A$27,0),MATCH(1,($U$2=GRID!$B$1:$BI$1)*(КАЛЕНДАРЬ!$X11=GRID!$B$3:$BI$3), 0)),
ROUNDUP(INDEX(GRID!$B$17:$BI$27,MATCH(G$7,GRID!$A$17:$A$27,0),MATCH(1,($U$2=GRID!$B$1:$BI$1)*(КАЛЕНДАРЬ!$X11=GRID!$B$3:$BI$3), 0))*(1-GRID!$B$69),0))</f>
        <v>#N/A</v>
      </c>
      <c r="I151" s="47" t="e" cm="1">
        <f t="array" ref="I151">IF($I$2="Открытый тариф",
INDEX(GRID!$B$4:$BI$14,MATCH(I$7,GRID!$A$4:$A$14,0),MATCH(1,($U$2=GRID!$B$1:$BI$1)*(КАЛЕНДАРЬ!$X11=GRID!$B$3:$BI$3), 0)),
ROUNDUP(INDEX(GRID!$B$4:$BI$14,MATCH(I$7,GRID!$A$4:$A$14,0),MATCH(1,($U$2=GRID!$B$1:$BI$1)*(КАЛЕНДАРЬ!$X11=GRID!$B$3:$BI$3),0))*(1-GRID!$B$69),0))</f>
        <v>#N/A</v>
      </c>
      <c r="J151" s="48" t="e" cm="1">
        <f t="array" ref="J151">IF($I$2="Открытый тариф",
INDEX(GRID!$B$17:$BI$27,MATCH(I$7,GRID!$A$17:$A$27,0),MATCH(1,($U$2=GRID!$B$1:$BI$1)*(КАЛЕНДАРЬ!$X11=GRID!$B$3:$BI$3), 0)),
ROUNDUP(INDEX(GRID!$B$17:$BI$27,MATCH(I$7,GRID!$A$17:$A$27,0),MATCH(1,($U$2=GRID!$B$1:$BI$1)*(КАЛЕНДАРЬ!$X11=GRID!$B$3:$BI$3), 0))*(1-GRID!$B$69),0))</f>
        <v>#N/A</v>
      </c>
      <c r="K151" s="47" cm="1">
        <f t="array" ref="K151">IF($I$2="Открытый тариф",
INDEX(GRID!$B$4:$BI$14,MATCH(K$7,GRID!$A$4:$A$14,0),MATCH(1,($U$2=GRID!$B$1:$BI$1)*(КАЛЕНДАРЬ!$X11=GRID!$B$3:$BI$3), 0)),
ROUNDUP(INDEX(GRID!$B$4:$BI$14,MATCH(K$7,GRID!$A$4:$A$14,0),MATCH(1,($U$2=GRID!$B$1:$BI$1)*(КАЛЕНДАРЬ!$X11=GRID!$B$3:$BI$3),0))*(1-GRID!$B$69),0))</f>
        <v>43300</v>
      </c>
      <c r="L151" s="48" cm="1">
        <f t="array" ref="L151">IF($I$2="Открытый тариф",
INDEX(GRID!$B$17:$BI$27,MATCH(K$7,GRID!$A$17:$A$27,0),MATCH(1,($U$2=GRID!$B$1:$BI$1)*(КАЛЕНДАРЬ!$X11=GRID!$B$3:$BI$3), 0)),
ROUNDUP(INDEX(GRID!$B$17:$BI$27,MATCH(K$7,GRID!$A$17:$A$27,0),MATCH(1,($U$2=GRID!$B$1:$BI$1)*(КАЛЕНДАРЬ!$X11=GRID!$B$3:$BI$3), 0))*(1-GRID!$B$69),0))</f>
        <v>43300</v>
      </c>
      <c r="M151" s="47" cm="1">
        <f t="array" ref="M151">IF($I$2="Открытый тариф",
INDEX(GRID!$B$4:$BI$14,MATCH(M$7,GRID!$A$4:$A$14,0),MATCH(1,($U$2=GRID!$B$1:$BI$1)*(КАЛЕНДАРЬ!$X11=GRID!$B$3:$BI$3), 0)),
ROUNDUP(INDEX(GRID!$B$4:$BI$14,MATCH(M$7,GRID!$A$4:$A$14,0),MATCH(1,($U$2=GRID!$B$1:$BI$1)*(КАЛЕНДАРЬ!$X11=GRID!$B$3:$BI$3),0))*(1-GRID!$B$69),0))</f>
        <v>48500</v>
      </c>
      <c r="N151" s="48" cm="1">
        <f t="array" ref="N151">IF($I$2="Открытый тариф",
INDEX(GRID!$B$17:$BI$27,MATCH(M$7,GRID!$A$17:$A$27,0),MATCH(1,($U$2=GRID!$B$1:$BI$1)*(КАЛЕНДАРЬ!$X11=GRID!$B$3:$BI$3), 0)),
ROUNDUP(INDEX(GRID!$B$17:$BI$27,MATCH(M$7,GRID!$A$17:$A$27,0),MATCH(1,($U$2=GRID!$B$1:$BI$1)*(КАЛЕНДАРЬ!$X11=GRID!$B$3:$BI$3), 0))*(1-GRID!$B$69),0))</f>
        <v>48500</v>
      </c>
      <c r="O151" s="49" t="s">
        <v>101</v>
      </c>
      <c r="P151" s="49" t="s">
        <v>101</v>
      </c>
      <c r="Q151" s="49" t="s">
        <v>101</v>
      </c>
      <c r="R151" s="49" t="s">
        <v>101</v>
      </c>
      <c r="S151" s="49" t="s">
        <v>101</v>
      </c>
      <c r="T151" s="49" t="s">
        <v>101</v>
      </c>
      <c r="U151" s="49" t="s">
        <v>101</v>
      </c>
      <c r="V151" s="49" t="s">
        <v>101</v>
      </c>
      <c r="W151" s="49" t="s">
        <v>101</v>
      </c>
      <c r="X151" s="49" t="s">
        <v>101</v>
      </c>
      <c r="Y151" s="146"/>
    </row>
    <row r="152" spans="1:25" hidden="1" x14ac:dyDescent="0.2">
      <c r="A152" s="117" t="s">
        <v>43</v>
      </c>
      <c r="B152" s="117">
        <v>9</v>
      </c>
      <c r="C152" s="47" cm="1">
        <f t="array" ref="C152">IF($I$2="Открытый тариф",
INDEX(GRID!$B$4:$BI$14,MATCH(C$7,GRID!$A$4:$A$14,0),MATCH(1,($U$2=GRID!$B$1:$BI$1)*(КАЛЕНДАРЬ!$X12=GRID!$B$3:$BI$3), 0)),
ROUNDUP(INDEX(GRID!$B$4:$BI$14,MATCH(C$7,GRID!$A$4:$A$14,0),MATCH(1,($U$2=GRID!$B$1:$BI$1)*(КАЛЕНДАРЬ!$X12=GRID!$B$3:$BI$3),0))*(1-GRID!$B$69),0))</f>
        <v>27500</v>
      </c>
      <c r="D152" s="48" cm="1">
        <f t="array" ref="D152">IF($I$2="Открытый тариф",
INDEX(GRID!$B$17:$BI$27,MATCH(C$7,GRID!$A$17:$A$27,0),MATCH(1,($U$2=GRID!$B$1:$BI$1)*(КАЛЕНДАРЬ!$X12=GRID!$B$3:$BI$3), 0)),
ROUNDUP(INDEX(GRID!$B$17:$BI$27,MATCH(C$7,GRID!$A$17:$A$27,0),MATCH(1,($U$2=GRID!$B$1:$BI$1)*(КАЛЕНДАРЬ!$X12=GRID!$B$3:$BI$3), 0))*(1-GRID!$B$69),0))</f>
        <v>27500</v>
      </c>
      <c r="E152" s="47" cm="1">
        <f t="array" ref="E152">IF($I$2="Открытый тариф",
INDEX(GRID!$B$4:$BI$14,MATCH(E$7,GRID!$A$4:$A$14,0),MATCH(1,($U$2=GRID!$B$1:$BI$1)*(КАЛЕНДАРЬ!$X12=GRID!$B$3:$BI$3), 0)),
ROUNDUP(INDEX(GRID!$B$4:$BI$14,MATCH(E$7,GRID!$A$4:$A$14,0),MATCH(1,($U$2=GRID!$B$1:$BI$1)*(КАЛЕНДАРЬ!$X12=GRID!$B$3:$BI$3),0))*(1-GRID!$B$69),0))</f>
        <v>30900</v>
      </c>
      <c r="F152" s="48" cm="1">
        <f t="array" ref="F152">IF($I$2="Открытый тариф",
INDEX(GRID!$B$17:$BI$27,MATCH(E$7,GRID!$A$17:$A$27,0),MATCH(1,($U$2=GRID!$B$1:$BI$1)*(КАЛЕНДАРЬ!$X12=GRID!$B$3:$BI$3), 0)),
ROUNDUP(INDEX(GRID!$B$17:$BI$27,MATCH(E$7,GRID!$A$17:$A$27,0),MATCH(1,($U$2=GRID!$B$1:$BI$1)*(КАЛЕНДАРЬ!$X12=GRID!$B$3:$BI$3), 0))*(1-GRID!$B$69),0))</f>
        <v>30900</v>
      </c>
      <c r="G152" s="47" t="e" cm="1">
        <f t="array" ref="G152">IF($I$2="Открытый тариф",
INDEX(GRID!$B$4:$BI$14,MATCH(G$7,GRID!$A$4:$A$14,0),MATCH(1,($U$2=GRID!$B$1:$BI$1)*(КАЛЕНДАРЬ!$X12=GRID!$B$3:$BI$3), 0)),
ROUNDUP(INDEX(GRID!$B$4:$BI$14,MATCH(G$7,GRID!$A$4:$A$14,0),MATCH(1,($U$2=GRID!$B$1:$BI$1)*(КАЛЕНДАРЬ!$X12=GRID!$B$3:$BI$3),0))*(1-GRID!$B$69),0))</f>
        <v>#N/A</v>
      </c>
      <c r="H152" s="48" t="e" cm="1">
        <f t="array" ref="H152">IF($I$2="Открытый тариф",
INDEX(GRID!$B$17:$BI$27,MATCH(G$7,GRID!$A$17:$A$27,0),MATCH(1,($U$2=GRID!$B$1:$BI$1)*(КАЛЕНДАРЬ!$X12=GRID!$B$3:$BI$3), 0)),
ROUNDUP(INDEX(GRID!$B$17:$BI$27,MATCH(G$7,GRID!$A$17:$A$27,0),MATCH(1,($U$2=GRID!$B$1:$BI$1)*(КАЛЕНДАРЬ!$X12=GRID!$B$3:$BI$3), 0))*(1-GRID!$B$69),0))</f>
        <v>#N/A</v>
      </c>
      <c r="I152" s="47" t="e" cm="1">
        <f t="array" ref="I152">IF($I$2="Открытый тариф",
INDEX(GRID!$B$4:$BI$14,MATCH(I$7,GRID!$A$4:$A$14,0),MATCH(1,($U$2=GRID!$B$1:$BI$1)*(КАЛЕНДАРЬ!$X12=GRID!$B$3:$BI$3), 0)),
ROUNDUP(INDEX(GRID!$B$4:$BI$14,MATCH(I$7,GRID!$A$4:$A$14,0),MATCH(1,($U$2=GRID!$B$1:$BI$1)*(КАЛЕНДАРЬ!$X12=GRID!$B$3:$BI$3),0))*(1-GRID!$B$69),0))</f>
        <v>#N/A</v>
      </c>
      <c r="J152" s="48" t="e" cm="1">
        <f t="array" ref="J152">IF($I$2="Открытый тариф",
INDEX(GRID!$B$17:$BI$27,MATCH(I$7,GRID!$A$17:$A$27,0),MATCH(1,($U$2=GRID!$B$1:$BI$1)*(КАЛЕНДАРЬ!$X12=GRID!$B$3:$BI$3), 0)),
ROUNDUP(INDEX(GRID!$B$17:$BI$27,MATCH(I$7,GRID!$A$17:$A$27,0),MATCH(1,($U$2=GRID!$B$1:$BI$1)*(КАЛЕНДАРЬ!$X12=GRID!$B$3:$BI$3), 0))*(1-GRID!$B$69),0))</f>
        <v>#N/A</v>
      </c>
      <c r="K152" s="47" cm="1">
        <f t="array" ref="K152">IF($I$2="Открытый тариф",
INDEX(GRID!$B$4:$BI$14,MATCH(K$7,GRID!$A$4:$A$14,0),MATCH(1,($U$2=GRID!$B$1:$BI$1)*(КАЛЕНДАРЬ!$X12=GRID!$B$3:$BI$3), 0)),
ROUNDUP(INDEX(GRID!$B$4:$BI$14,MATCH(K$7,GRID!$A$4:$A$14,0),MATCH(1,($U$2=GRID!$B$1:$BI$1)*(КАЛЕНДАРЬ!$X12=GRID!$B$3:$BI$3),0))*(1-GRID!$B$69),0))</f>
        <v>43300</v>
      </c>
      <c r="L152" s="48" cm="1">
        <f t="array" ref="L152">IF($I$2="Открытый тариф",
INDEX(GRID!$B$17:$BI$27,MATCH(K$7,GRID!$A$17:$A$27,0),MATCH(1,($U$2=GRID!$B$1:$BI$1)*(КАЛЕНДАРЬ!$X12=GRID!$B$3:$BI$3), 0)),
ROUNDUP(INDEX(GRID!$B$17:$BI$27,MATCH(K$7,GRID!$A$17:$A$27,0),MATCH(1,($U$2=GRID!$B$1:$BI$1)*(КАЛЕНДАРЬ!$X12=GRID!$B$3:$BI$3), 0))*(1-GRID!$B$69),0))</f>
        <v>43300</v>
      </c>
      <c r="M152" s="47" cm="1">
        <f t="array" ref="M152">IF($I$2="Открытый тариф",
INDEX(GRID!$B$4:$BI$14,MATCH(M$7,GRID!$A$4:$A$14,0),MATCH(1,($U$2=GRID!$B$1:$BI$1)*(КАЛЕНДАРЬ!$X12=GRID!$B$3:$BI$3), 0)),
ROUNDUP(INDEX(GRID!$B$4:$BI$14,MATCH(M$7,GRID!$A$4:$A$14,0),MATCH(1,($U$2=GRID!$B$1:$BI$1)*(КАЛЕНДАРЬ!$X12=GRID!$B$3:$BI$3),0))*(1-GRID!$B$69),0))</f>
        <v>48500</v>
      </c>
      <c r="N152" s="48" cm="1">
        <f t="array" ref="N152">IF($I$2="Открытый тариф",
INDEX(GRID!$B$17:$BI$27,MATCH(M$7,GRID!$A$17:$A$27,0),MATCH(1,($U$2=GRID!$B$1:$BI$1)*(КАЛЕНДАРЬ!$X12=GRID!$B$3:$BI$3), 0)),
ROUNDUP(INDEX(GRID!$B$17:$BI$27,MATCH(M$7,GRID!$A$17:$A$27,0),MATCH(1,($U$2=GRID!$B$1:$BI$1)*(КАЛЕНДАРЬ!$X12=GRID!$B$3:$BI$3), 0))*(1-GRID!$B$69),0))</f>
        <v>48500</v>
      </c>
      <c r="O152" s="49" t="s">
        <v>101</v>
      </c>
      <c r="P152" s="49" t="s">
        <v>101</v>
      </c>
      <c r="Q152" s="49" t="s">
        <v>101</v>
      </c>
      <c r="R152" s="49" t="s">
        <v>101</v>
      </c>
      <c r="S152" s="49" t="s">
        <v>101</v>
      </c>
      <c r="T152" s="49" t="s">
        <v>101</v>
      </c>
      <c r="U152" s="49" t="s">
        <v>101</v>
      </c>
      <c r="V152" s="49" t="s">
        <v>101</v>
      </c>
      <c r="W152" s="49" t="s">
        <v>101</v>
      </c>
      <c r="X152" s="49" t="s">
        <v>101</v>
      </c>
      <c r="Y152" s="146"/>
    </row>
    <row r="153" spans="1:25" hidden="1" x14ac:dyDescent="0.2">
      <c r="A153" s="117" t="s">
        <v>44</v>
      </c>
      <c r="B153" s="117">
        <v>10</v>
      </c>
      <c r="C153" s="47" cm="1">
        <f t="array" ref="C153">IF($I$2="Открытый тариф",
INDEX(GRID!$B$4:$BI$14,MATCH(C$7,GRID!$A$4:$A$14,0),MATCH(1,($U$2=GRID!$B$1:$BI$1)*(КАЛЕНДАРЬ!$X13=GRID!$B$3:$BI$3), 0)),
ROUNDUP(INDEX(GRID!$B$4:$BI$14,MATCH(C$7,GRID!$A$4:$A$14,0),MATCH(1,($U$2=GRID!$B$1:$BI$1)*(КАЛЕНДАРЬ!$X13=GRID!$B$3:$BI$3),0))*(1-GRID!$B$69),0))</f>
        <v>27500</v>
      </c>
      <c r="D153" s="48" cm="1">
        <f t="array" ref="D153">IF($I$2="Открытый тариф",
INDEX(GRID!$B$17:$BI$27,MATCH(C$7,GRID!$A$17:$A$27,0),MATCH(1,($U$2=GRID!$B$1:$BI$1)*(КАЛЕНДАРЬ!$X13=GRID!$B$3:$BI$3), 0)),
ROUNDUP(INDEX(GRID!$B$17:$BI$27,MATCH(C$7,GRID!$A$17:$A$27,0),MATCH(1,($U$2=GRID!$B$1:$BI$1)*(КАЛЕНДАРЬ!$X13=GRID!$B$3:$BI$3), 0))*(1-GRID!$B$69),0))</f>
        <v>27500</v>
      </c>
      <c r="E153" s="47" cm="1">
        <f t="array" ref="E153">IF($I$2="Открытый тариф",
INDEX(GRID!$B$4:$BI$14,MATCH(E$7,GRID!$A$4:$A$14,0),MATCH(1,($U$2=GRID!$B$1:$BI$1)*(КАЛЕНДАРЬ!$X13=GRID!$B$3:$BI$3), 0)),
ROUNDUP(INDEX(GRID!$B$4:$BI$14,MATCH(E$7,GRID!$A$4:$A$14,0),MATCH(1,($U$2=GRID!$B$1:$BI$1)*(КАЛЕНДАРЬ!$X13=GRID!$B$3:$BI$3),0))*(1-GRID!$B$69),0))</f>
        <v>30900</v>
      </c>
      <c r="F153" s="48" cm="1">
        <f t="array" ref="F153">IF($I$2="Открытый тариф",
INDEX(GRID!$B$17:$BI$27,MATCH(E$7,GRID!$A$17:$A$27,0),MATCH(1,($U$2=GRID!$B$1:$BI$1)*(КАЛЕНДАРЬ!$X13=GRID!$B$3:$BI$3), 0)),
ROUNDUP(INDEX(GRID!$B$17:$BI$27,MATCH(E$7,GRID!$A$17:$A$27,0),MATCH(1,($U$2=GRID!$B$1:$BI$1)*(КАЛЕНДАРЬ!$X13=GRID!$B$3:$BI$3), 0))*(1-GRID!$B$69),0))</f>
        <v>30900</v>
      </c>
      <c r="G153" s="47" t="e" cm="1">
        <f t="array" ref="G153">IF($I$2="Открытый тариф",
INDEX(GRID!$B$4:$BI$14,MATCH(G$7,GRID!$A$4:$A$14,0),MATCH(1,($U$2=GRID!$B$1:$BI$1)*(КАЛЕНДАРЬ!$X13=GRID!$B$3:$BI$3), 0)),
ROUNDUP(INDEX(GRID!$B$4:$BI$14,MATCH(G$7,GRID!$A$4:$A$14,0),MATCH(1,($U$2=GRID!$B$1:$BI$1)*(КАЛЕНДАРЬ!$X13=GRID!$B$3:$BI$3),0))*(1-GRID!$B$69),0))</f>
        <v>#N/A</v>
      </c>
      <c r="H153" s="48" t="e" cm="1">
        <f t="array" ref="H153">IF($I$2="Открытый тариф",
INDEX(GRID!$B$17:$BI$27,MATCH(G$7,GRID!$A$17:$A$27,0),MATCH(1,($U$2=GRID!$B$1:$BI$1)*(КАЛЕНДАРЬ!$X13=GRID!$B$3:$BI$3), 0)),
ROUNDUP(INDEX(GRID!$B$17:$BI$27,MATCH(G$7,GRID!$A$17:$A$27,0),MATCH(1,($U$2=GRID!$B$1:$BI$1)*(КАЛЕНДАРЬ!$X13=GRID!$B$3:$BI$3), 0))*(1-GRID!$B$69),0))</f>
        <v>#N/A</v>
      </c>
      <c r="I153" s="47" t="e" cm="1">
        <f t="array" ref="I153">IF($I$2="Открытый тариф",
INDEX(GRID!$B$4:$BI$14,MATCH(I$7,GRID!$A$4:$A$14,0),MATCH(1,($U$2=GRID!$B$1:$BI$1)*(КАЛЕНДАРЬ!$X13=GRID!$B$3:$BI$3), 0)),
ROUNDUP(INDEX(GRID!$B$4:$BI$14,MATCH(I$7,GRID!$A$4:$A$14,0),MATCH(1,($U$2=GRID!$B$1:$BI$1)*(КАЛЕНДАРЬ!$X13=GRID!$B$3:$BI$3),0))*(1-GRID!$B$69),0))</f>
        <v>#N/A</v>
      </c>
      <c r="J153" s="48" t="e" cm="1">
        <f t="array" ref="J153">IF($I$2="Открытый тариф",
INDEX(GRID!$B$17:$BI$27,MATCH(I$7,GRID!$A$17:$A$27,0),MATCH(1,($U$2=GRID!$B$1:$BI$1)*(КАЛЕНДАРЬ!$X13=GRID!$B$3:$BI$3), 0)),
ROUNDUP(INDEX(GRID!$B$17:$BI$27,MATCH(I$7,GRID!$A$17:$A$27,0),MATCH(1,($U$2=GRID!$B$1:$BI$1)*(КАЛЕНДАРЬ!$X13=GRID!$B$3:$BI$3), 0))*(1-GRID!$B$69),0))</f>
        <v>#N/A</v>
      </c>
      <c r="K153" s="47" cm="1">
        <f t="array" ref="K153">IF($I$2="Открытый тариф",
INDEX(GRID!$B$4:$BI$14,MATCH(K$7,GRID!$A$4:$A$14,0),MATCH(1,($U$2=GRID!$B$1:$BI$1)*(КАЛЕНДАРЬ!$X13=GRID!$B$3:$BI$3), 0)),
ROUNDUP(INDEX(GRID!$B$4:$BI$14,MATCH(K$7,GRID!$A$4:$A$14,0),MATCH(1,($U$2=GRID!$B$1:$BI$1)*(КАЛЕНДАРЬ!$X13=GRID!$B$3:$BI$3),0))*(1-GRID!$B$69),0))</f>
        <v>43300</v>
      </c>
      <c r="L153" s="48" cm="1">
        <f t="array" ref="L153">IF($I$2="Открытый тариф",
INDEX(GRID!$B$17:$BI$27,MATCH(K$7,GRID!$A$17:$A$27,0),MATCH(1,($U$2=GRID!$B$1:$BI$1)*(КАЛЕНДАРЬ!$X13=GRID!$B$3:$BI$3), 0)),
ROUNDUP(INDEX(GRID!$B$17:$BI$27,MATCH(K$7,GRID!$A$17:$A$27,0),MATCH(1,($U$2=GRID!$B$1:$BI$1)*(КАЛЕНДАРЬ!$X13=GRID!$B$3:$BI$3), 0))*(1-GRID!$B$69),0))</f>
        <v>43300</v>
      </c>
      <c r="M153" s="47" cm="1">
        <f t="array" ref="M153">IF($I$2="Открытый тариф",
INDEX(GRID!$B$4:$BI$14,MATCH(M$7,GRID!$A$4:$A$14,0),MATCH(1,($U$2=GRID!$B$1:$BI$1)*(КАЛЕНДАРЬ!$X13=GRID!$B$3:$BI$3), 0)),
ROUNDUP(INDEX(GRID!$B$4:$BI$14,MATCH(M$7,GRID!$A$4:$A$14,0),MATCH(1,($U$2=GRID!$B$1:$BI$1)*(КАЛЕНДАРЬ!$X13=GRID!$B$3:$BI$3),0))*(1-GRID!$B$69),0))</f>
        <v>48500</v>
      </c>
      <c r="N153" s="48" cm="1">
        <f t="array" ref="N153">IF($I$2="Открытый тариф",
INDEX(GRID!$B$17:$BI$27,MATCH(M$7,GRID!$A$17:$A$27,0),MATCH(1,($U$2=GRID!$B$1:$BI$1)*(КАЛЕНДАРЬ!$X13=GRID!$B$3:$BI$3), 0)),
ROUNDUP(INDEX(GRID!$B$17:$BI$27,MATCH(M$7,GRID!$A$17:$A$27,0),MATCH(1,($U$2=GRID!$B$1:$BI$1)*(КАЛЕНДАРЬ!$X13=GRID!$B$3:$BI$3), 0))*(1-GRID!$B$69),0))</f>
        <v>48500</v>
      </c>
      <c r="O153" s="49" t="s">
        <v>101</v>
      </c>
      <c r="P153" s="49" t="s">
        <v>101</v>
      </c>
      <c r="Q153" s="49" t="s">
        <v>101</v>
      </c>
      <c r="R153" s="49" t="s">
        <v>101</v>
      </c>
      <c r="S153" s="49" t="s">
        <v>101</v>
      </c>
      <c r="T153" s="49" t="s">
        <v>101</v>
      </c>
      <c r="U153" s="49" t="s">
        <v>101</v>
      </c>
      <c r="V153" s="49" t="s">
        <v>101</v>
      </c>
      <c r="W153" s="49" t="s">
        <v>101</v>
      </c>
      <c r="X153" s="49" t="s">
        <v>101</v>
      </c>
      <c r="Y153" s="146"/>
    </row>
    <row r="154" spans="1:25" hidden="1" x14ac:dyDescent="0.2">
      <c r="A154" s="117" t="s">
        <v>45</v>
      </c>
      <c r="B154" s="117">
        <v>11</v>
      </c>
      <c r="C154" s="47" cm="1">
        <f t="array" ref="C154">IF($I$2="Открытый тариф",
INDEX(GRID!$B$4:$BI$14,MATCH(C$7,GRID!$A$4:$A$14,0),MATCH(1,($U$2=GRID!$B$1:$BI$1)*(КАЛЕНДАРЬ!$X14=GRID!$B$3:$BI$3), 0)),
ROUNDUP(INDEX(GRID!$B$4:$BI$14,MATCH(C$7,GRID!$A$4:$A$14,0),MATCH(1,($U$2=GRID!$B$1:$BI$1)*(КАЛЕНДАРЬ!$X14=GRID!$B$3:$BI$3),0))*(1-GRID!$B$69),0))</f>
        <v>27500</v>
      </c>
      <c r="D154" s="48" cm="1">
        <f t="array" ref="D154">IF($I$2="Открытый тариф",
INDEX(GRID!$B$17:$BI$27,MATCH(C$7,GRID!$A$17:$A$27,0),MATCH(1,($U$2=GRID!$B$1:$BI$1)*(КАЛЕНДАРЬ!$X14=GRID!$B$3:$BI$3), 0)),
ROUNDUP(INDEX(GRID!$B$17:$BI$27,MATCH(C$7,GRID!$A$17:$A$27,0),MATCH(1,($U$2=GRID!$B$1:$BI$1)*(КАЛЕНДАРЬ!$X14=GRID!$B$3:$BI$3), 0))*(1-GRID!$B$69),0))</f>
        <v>27500</v>
      </c>
      <c r="E154" s="47" cm="1">
        <f t="array" ref="E154">IF($I$2="Открытый тариф",
INDEX(GRID!$B$4:$BI$14,MATCH(E$7,GRID!$A$4:$A$14,0),MATCH(1,($U$2=GRID!$B$1:$BI$1)*(КАЛЕНДАРЬ!$X14=GRID!$B$3:$BI$3), 0)),
ROUNDUP(INDEX(GRID!$B$4:$BI$14,MATCH(E$7,GRID!$A$4:$A$14,0),MATCH(1,($U$2=GRID!$B$1:$BI$1)*(КАЛЕНДАРЬ!$X14=GRID!$B$3:$BI$3),0))*(1-GRID!$B$69),0))</f>
        <v>30900</v>
      </c>
      <c r="F154" s="48" cm="1">
        <f t="array" ref="F154">IF($I$2="Открытый тариф",
INDEX(GRID!$B$17:$BI$27,MATCH(E$7,GRID!$A$17:$A$27,0),MATCH(1,($U$2=GRID!$B$1:$BI$1)*(КАЛЕНДАРЬ!$X14=GRID!$B$3:$BI$3), 0)),
ROUNDUP(INDEX(GRID!$B$17:$BI$27,MATCH(E$7,GRID!$A$17:$A$27,0),MATCH(1,($U$2=GRID!$B$1:$BI$1)*(КАЛЕНДАРЬ!$X14=GRID!$B$3:$BI$3), 0))*(1-GRID!$B$69),0))</f>
        <v>30900</v>
      </c>
      <c r="G154" s="47" t="e" cm="1">
        <f t="array" ref="G154">IF($I$2="Открытый тариф",
INDEX(GRID!$B$4:$BI$14,MATCH(G$7,GRID!$A$4:$A$14,0),MATCH(1,($U$2=GRID!$B$1:$BI$1)*(КАЛЕНДАРЬ!$X14=GRID!$B$3:$BI$3), 0)),
ROUNDUP(INDEX(GRID!$B$4:$BI$14,MATCH(G$7,GRID!$A$4:$A$14,0),MATCH(1,($U$2=GRID!$B$1:$BI$1)*(КАЛЕНДАРЬ!$X14=GRID!$B$3:$BI$3),0))*(1-GRID!$B$69),0))</f>
        <v>#N/A</v>
      </c>
      <c r="H154" s="48" t="e" cm="1">
        <f t="array" ref="H154">IF($I$2="Открытый тариф",
INDEX(GRID!$B$17:$BI$27,MATCH(G$7,GRID!$A$17:$A$27,0),MATCH(1,($U$2=GRID!$B$1:$BI$1)*(КАЛЕНДАРЬ!$X14=GRID!$B$3:$BI$3), 0)),
ROUNDUP(INDEX(GRID!$B$17:$BI$27,MATCH(G$7,GRID!$A$17:$A$27,0),MATCH(1,($U$2=GRID!$B$1:$BI$1)*(КАЛЕНДАРЬ!$X14=GRID!$B$3:$BI$3), 0))*(1-GRID!$B$69),0))</f>
        <v>#N/A</v>
      </c>
      <c r="I154" s="47" t="e" cm="1">
        <f t="array" ref="I154">IF($I$2="Открытый тариф",
INDEX(GRID!$B$4:$BI$14,MATCH(I$7,GRID!$A$4:$A$14,0),MATCH(1,($U$2=GRID!$B$1:$BI$1)*(КАЛЕНДАРЬ!$X14=GRID!$B$3:$BI$3), 0)),
ROUNDUP(INDEX(GRID!$B$4:$BI$14,MATCH(I$7,GRID!$A$4:$A$14,0),MATCH(1,($U$2=GRID!$B$1:$BI$1)*(КАЛЕНДАРЬ!$X14=GRID!$B$3:$BI$3),0))*(1-GRID!$B$69),0))</f>
        <v>#N/A</v>
      </c>
      <c r="J154" s="48" t="e" cm="1">
        <f t="array" ref="J154">IF($I$2="Открытый тариф",
INDEX(GRID!$B$17:$BI$27,MATCH(I$7,GRID!$A$17:$A$27,0),MATCH(1,($U$2=GRID!$B$1:$BI$1)*(КАЛЕНДАРЬ!$X14=GRID!$B$3:$BI$3), 0)),
ROUNDUP(INDEX(GRID!$B$17:$BI$27,MATCH(I$7,GRID!$A$17:$A$27,0),MATCH(1,($U$2=GRID!$B$1:$BI$1)*(КАЛЕНДАРЬ!$X14=GRID!$B$3:$BI$3), 0))*(1-GRID!$B$69),0))</f>
        <v>#N/A</v>
      </c>
      <c r="K154" s="47" cm="1">
        <f t="array" ref="K154">IF($I$2="Открытый тариф",
INDEX(GRID!$B$4:$BI$14,MATCH(K$7,GRID!$A$4:$A$14,0),MATCH(1,($U$2=GRID!$B$1:$BI$1)*(КАЛЕНДАРЬ!$X14=GRID!$B$3:$BI$3), 0)),
ROUNDUP(INDEX(GRID!$B$4:$BI$14,MATCH(K$7,GRID!$A$4:$A$14,0),MATCH(1,($U$2=GRID!$B$1:$BI$1)*(КАЛЕНДАРЬ!$X14=GRID!$B$3:$BI$3),0))*(1-GRID!$B$69),0))</f>
        <v>43300</v>
      </c>
      <c r="L154" s="48" cm="1">
        <f t="array" ref="L154">IF($I$2="Открытый тариф",
INDEX(GRID!$B$17:$BI$27,MATCH(K$7,GRID!$A$17:$A$27,0),MATCH(1,($U$2=GRID!$B$1:$BI$1)*(КАЛЕНДАРЬ!$X14=GRID!$B$3:$BI$3), 0)),
ROUNDUP(INDEX(GRID!$B$17:$BI$27,MATCH(K$7,GRID!$A$17:$A$27,0),MATCH(1,($U$2=GRID!$B$1:$BI$1)*(КАЛЕНДАРЬ!$X14=GRID!$B$3:$BI$3), 0))*(1-GRID!$B$69),0))</f>
        <v>43300</v>
      </c>
      <c r="M154" s="47" cm="1">
        <f t="array" ref="M154">IF($I$2="Открытый тариф",
INDEX(GRID!$B$4:$BI$14,MATCH(M$7,GRID!$A$4:$A$14,0),MATCH(1,($U$2=GRID!$B$1:$BI$1)*(КАЛЕНДАРЬ!$X14=GRID!$B$3:$BI$3), 0)),
ROUNDUP(INDEX(GRID!$B$4:$BI$14,MATCH(M$7,GRID!$A$4:$A$14,0),MATCH(1,($U$2=GRID!$B$1:$BI$1)*(КАЛЕНДАРЬ!$X14=GRID!$B$3:$BI$3),0))*(1-GRID!$B$69),0))</f>
        <v>48500</v>
      </c>
      <c r="N154" s="48" cm="1">
        <f t="array" ref="N154">IF($I$2="Открытый тариф",
INDEX(GRID!$B$17:$BI$27,MATCH(M$7,GRID!$A$17:$A$27,0),MATCH(1,($U$2=GRID!$B$1:$BI$1)*(КАЛЕНДАРЬ!$X14=GRID!$B$3:$BI$3), 0)),
ROUNDUP(INDEX(GRID!$B$17:$BI$27,MATCH(M$7,GRID!$A$17:$A$27,0),MATCH(1,($U$2=GRID!$B$1:$BI$1)*(КАЛЕНДАРЬ!$X14=GRID!$B$3:$BI$3), 0))*(1-GRID!$B$69),0))</f>
        <v>48500</v>
      </c>
      <c r="O154" s="49" t="s">
        <v>101</v>
      </c>
      <c r="P154" s="49" t="s">
        <v>101</v>
      </c>
      <c r="Q154" s="49" t="s">
        <v>101</v>
      </c>
      <c r="R154" s="49" t="s">
        <v>101</v>
      </c>
      <c r="S154" s="49" t="s">
        <v>101</v>
      </c>
      <c r="T154" s="49" t="s">
        <v>101</v>
      </c>
      <c r="U154" s="49" t="s">
        <v>101</v>
      </c>
      <c r="V154" s="49" t="s">
        <v>101</v>
      </c>
      <c r="W154" s="49" t="s">
        <v>101</v>
      </c>
      <c r="X154" s="49" t="s">
        <v>101</v>
      </c>
      <c r="Y154" s="146"/>
    </row>
    <row r="155" spans="1:25" hidden="1" x14ac:dyDescent="0.2">
      <c r="A155" s="117" t="s">
        <v>46</v>
      </c>
      <c r="B155" s="117">
        <v>12</v>
      </c>
      <c r="C155" s="47" cm="1">
        <f t="array" ref="C155">IF($I$2="Открытый тариф",
INDEX(GRID!$B$4:$BI$14,MATCH(C$7,GRID!$A$4:$A$14,0),MATCH(1,($U$2=GRID!$B$1:$BI$1)*(КАЛЕНДАРЬ!$X15=GRID!$B$3:$BI$3), 0)),
ROUNDUP(INDEX(GRID!$B$4:$BI$14,MATCH(C$7,GRID!$A$4:$A$14,0),MATCH(1,($U$2=GRID!$B$1:$BI$1)*(КАЛЕНДАРЬ!$X15=GRID!$B$3:$BI$3),0))*(1-GRID!$B$69),0))</f>
        <v>27500</v>
      </c>
      <c r="D155" s="48" cm="1">
        <f t="array" ref="D155">IF($I$2="Открытый тариф",
INDEX(GRID!$B$17:$BI$27,MATCH(C$7,GRID!$A$17:$A$27,0),MATCH(1,($U$2=GRID!$B$1:$BI$1)*(КАЛЕНДАРЬ!$X15=GRID!$B$3:$BI$3), 0)),
ROUNDUP(INDEX(GRID!$B$17:$BI$27,MATCH(C$7,GRID!$A$17:$A$27,0),MATCH(1,($U$2=GRID!$B$1:$BI$1)*(КАЛЕНДАРЬ!$X15=GRID!$B$3:$BI$3), 0))*(1-GRID!$B$69),0))</f>
        <v>27500</v>
      </c>
      <c r="E155" s="47" cm="1">
        <f t="array" ref="E155">IF($I$2="Открытый тариф",
INDEX(GRID!$B$4:$BI$14,MATCH(E$7,GRID!$A$4:$A$14,0),MATCH(1,($U$2=GRID!$B$1:$BI$1)*(КАЛЕНДАРЬ!$X15=GRID!$B$3:$BI$3), 0)),
ROUNDUP(INDEX(GRID!$B$4:$BI$14,MATCH(E$7,GRID!$A$4:$A$14,0),MATCH(1,($U$2=GRID!$B$1:$BI$1)*(КАЛЕНДАРЬ!$X15=GRID!$B$3:$BI$3),0))*(1-GRID!$B$69),0))</f>
        <v>30900</v>
      </c>
      <c r="F155" s="48" cm="1">
        <f t="array" ref="F155">IF($I$2="Открытый тариф",
INDEX(GRID!$B$17:$BI$27,MATCH(E$7,GRID!$A$17:$A$27,0),MATCH(1,($U$2=GRID!$B$1:$BI$1)*(КАЛЕНДАРЬ!$X15=GRID!$B$3:$BI$3), 0)),
ROUNDUP(INDEX(GRID!$B$17:$BI$27,MATCH(E$7,GRID!$A$17:$A$27,0),MATCH(1,($U$2=GRID!$B$1:$BI$1)*(КАЛЕНДАРЬ!$X15=GRID!$B$3:$BI$3), 0))*(1-GRID!$B$69),0))</f>
        <v>30900</v>
      </c>
      <c r="G155" s="47" t="e" cm="1">
        <f t="array" ref="G155">IF($I$2="Открытый тариф",
INDEX(GRID!$B$4:$BI$14,MATCH(G$7,GRID!$A$4:$A$14,0),MATCH(1,($U$2=GRID!$B$1:$BI$1)*(КАЛЕНДАРЬ!$X15=GRID!$B$3:$BI$3), 0)),
ROUNDUP(INDEX(GRID!$B$4:$BI$14,MATCH(G$7,GRID!$A$4:$A$14,0),MATCH(1,($U$2=GRID!$B$1:$BI$1)*(КАЛЕНДАРЬ!$X15=GRID!$B$3:$BI$3),0))*(1-GRID!$B$69),0))</f>
        <v>#N/A</v>
      </c>
      <c r="H155" s="48" t="e" cm="1">
        <f t="array" ref="H155">IF($I$2="Открытый тариф",
INDEX(GRID!$B$17:$BI$27,MATCH(G$7,GRID!$A$17:$A$27,0),MATCH(1,($U$2=GRID!$B$1:$BI$1)*(КАЛЕНДАРЬ!$X15=GRID!$B$3:$BI$3), 0)),
ROUNDUP(INDEX(GRID!$B$17:$BI$27,MATCH(G$7,GRID!$A$17:$A$27,0),MATCH(1,($U$2=GRID!$B$1:$BI$1)*(КАЛЕНДАРЬ!$X15=GRID!$B$3:$BI$3), 0))*(1-GRID!$B$69),0))</f>
        <v>#N/A</v>
      </c>
      <c r="I155" s="47" t="e" cm="1">
        <f t="array" ref="I155">IF($I$2="Открытый тариф",
INDEX(GRID!$B$4:$BI$14,MATCH(I$7,GRID!$A$4:$A$14,0),MATCH(1,($U$2=GRID!$B$1:$BI$1)*(КАЛЕНДАРЬ!$X15=GRID!$B$3:$BI$3), 0)),
ROUNDUP(INDEX(GRID!$B$4:$BI$14,MATCH(I$7,GRID!$A$4:$A$14,0),MATCH(1,($U$2=GRID!$B$1:$BI$1)*(КАЛЕНДАРЬ!$X15=GRID!$B$3:$BI$3),0))*(1-GRID!$B$69),0))</f>
        <v>#N/A</v>
      </c>
      <c r="J155" s="48" t="e" cm="1">
        <f t="array" ref="J155">IF($I$2="Открытый тариф",
INDEX(GRID!$B$17:$BI$27,MATCH(I$7,GRID!$A$17:$A$27,0),MATCH(1,($U$2=GRID!$B$1:$BI$1)*(КАЛЕНДАРЬ!$X15=GRID!$B$3:$BI$3), 0)),
ROUNDUP(INDEX(GRID!$B$17:$BI$27,MATCH(I$7,GRID!$A$17:$A$27,0),MATCH(1,($U$2=GRID!$B$1:$BI$1)*(КАЛЕНДАРЬ!$X15=GRID!$B$3:$BI$3), 0))*(1-GRID!$B$69),0))</f>
        <v>#N/A</v>
      </c>
      <c r="K155" s="47" cm="1">
        <f t="array" ref="K155">IF($I$2="Открытый тариф",
INDEX(GRID!$B$4:$BI$14,MATCH(K$7,GRID!$A$4:$A$14,0),MATCH(1,($U$2=GRID!$B$1:$BI$1)*(КАЛЕНДАРЬ!$X15=GRID!$B$3:$BI$3), 0)),
ROUNDUP(INDEX(GRID!$B$4:$BI$14,MATCH(K$7,GRID!$A$4:$A$14,0),MATCH(1,($U$2=GRID!$B$1:$BI$1)*(КАЛЕНДАРЬ!$X15=GRID!$B$3:$BI$3),0))*(1-GRID!$B$69),0))</f>
        <v>43300</v>
      </c>
      <c r="L155" s="48" cm="1">
        <f t="array" ref="L155">IF($I$2="Открытый тариф",
INDEX(GRID!$B$17:$BI$27,MATCH(K$7,GRID!$A$17:$A$27,0),MATCH(1,($U$2=GRID!$B$1:$BI$1)*(КАЛЕНДАРЬ!$X15=GRID!$B$3:$BI$3), 0)),
ROUNDUP(INDEX(GRID!$B$17:$BI$27,MATCH(K$7,GRID!$A$17:$A$27,0),MATCH(1,($U$2=GRID!$B$1:$BI$1)*(КАЛЕНДАРЬ!$X15=GRID!$B$3:$BI$3), 0))*(1-GRID!$B$69),0))</f>
        <v>43300</v>
      </c>
      <c r="M155" s="47" cm="1">
        <f t="array" ref="M155">IF($I$2="Открытый тариф",
INDEX(GRID!$B$4:$BI$14,MATCH(M$7,GRID!$A$4:$A$14,0),MATCH(1,($U$2=GRID!$B$1:$BI$1)*(КАЛЕНДАРЬ!$X15=GRID!$B$3:$BI$3), 0)),
ROUNDUP(INDEX(GRID!$B$4:$BI$14,MATCH(M$7,GRID!$A$4:$A$14,0),MATCH(1,($U$2=GRID!$B$1:$BI$1)*(КАЛЕНДАРЬ!$X15=GRID!$B$3:$BI$3),0))*(1-GRID!$B$69),0))</f>
        <v>48500</v>
      </c>
      <c r="N155" s="48" cm="1">
        <f t="array" ref="N155">IF($I$2="Открытый тариф",
INDEX(GRID!$B$17:$BI$27,MATCH(M$7,GRID!$A$17:$A$27,0),MATCH(1,($U$2=GRID!$B$1:$BI$1)*(КАЛЕНДАРЬ!$X15=GRID!$B$3:$BI$3), 0)),
ROUNDUP(INDEX(GRID!$B$17:$BI$27,MATCH(M$7,GRID!$A$17:$A$27,0),MATCH(1,($U$2=GRID!$B$1:$BI$1)*(КАЛЕНДАРЬ!$X15=GRID!$B$3:$BI$3), 0))*(1-GRID!$B$69),0))</f>
        <v>48500</v>
      </c>
      <c r="O155" s="49" t="s">
        <v>101</v>
      </c>
      <c r="P155" s="49" t="s">
        <v>101</v>
      </c>
      <c r="Q155" s="49" t="s">
        <v>101</v>
      </c>
      <c r="R155" s="49" t="s">
        <v>101</v>
      </c>
      <c r="S155" s="49" t="s">
        <v>101</v>
      </c>
      <c r="T155" s="49" t="s">
        <v>101</v>
      </c>
      <c r="U155" s="49" t="s">
        <v>101</v>
      </c>
      <c r="V155" s="49" t="s">
        <v>101</v>
      </c>
      <c r="W155" s="49" t="s">
        <v>101</v>
      </c>
      <c r="X155" s="49" t="s">
        <v>101</v>
      </c>
      <c r="Y155" s="146"/>
    </row>
    <row r="156" spans="1:25" hidden="1" x14ac:dyDescent="0.2">
      <c r="A156" s="117" t="s">
        <v>47</v>
      </c>
      <c r="B156" s="117">
        <v>13</v>
      </c>
      <c r="C156" s="47" cm="1">
        <f t="array" ref="C156">IF($I$2="Открытый тариф",
INDEX(GRID!$B$4:$BI$14,MATCH(C$7,GRID!$A$4:$A$14,0),MATCH(1,($U$2=GRID!$B$1:$BI$1)*(КАЛЕНДАРЬ!$X16=GRID!$B$3:$BI$3), 0)),
ROUNDUP(INDEX(GRID!$B$4:$BI$14,MATCH(C$7,GRID!$A$4:$A$14,0),MATCH(1,($U$2=GRID!$B$1:$BI$1)*(КАЛЕНДАРЬ!$X16=GRID!$B$3:$BI$3),0))*(1-GRID!$B$69),0))</f>
        <v>27500</v>
      </c>
      <c r="D156" s="48" cm="1">
        <f t="array" ref="D156">IF($I$2="Открытый тариф",
INDEX(GRID!$B$17:$BI$27,MATCH(C$7,GRID!$A$17:$A$27,0),MATCH(1,($U$2=GRID!$B$1:$BI$1)*(КАЛЕНДАРЬ!$X16=GRID!$B$3:$BI$3), 0)),
ROUNDUP(INDEX(GRID!$B$17:$BI$27,MATCH(C$7,GRID!$A$17:$A$27,0),MATCH(1,($U$2=GRID!$B$1:$BI$1)*(КАЛЕНДАРЬ!$X16=GRID!$B$3:$BI$3), 0))*(1-GRID!$B$69),0))</f>
        <v>27500</v>
      </c>
      <c r="E156" s="47" cm="1">
        <f t="array" ref="E156">IF($I$2="Открытый тариф",
INDEX(GRID!$B$4:$BI$14,MATCH(E$7,GRID!$A$4:$A$14,0),MATCH(1,($U$2=GRID!$B$1:$BI$1)*(КАЛЕНДАРЬ!$X16=GRID!$B$3:$BI$3), 0)),
ROUNDUP(INDEX(GRID!$B$4:$BI$14,MATCH(E$7,GRID!$A$4:$A$14,0),MATCH(1,($U$2=GRID!$B$1:$BI$1)*(КАЛЕНДАРЬ!$X16=GRID!$B$3:$BI$3),0))*(1-GRID!$B$69),0))</f>
        <v>30900</v>
      </c>
      <c r="F156" s="48" cm="1">
        <f t="array" ref="F156">IF($I$2="Открытый тариф",
INDEX(GRID!$B$17:$BI$27,MATCH(E$7,GRID!$A$17:$A$27,0),MATCH(1,($U$2=GRID!$B$1:$BI$1)*(КАЛЕНДАРЬ!$X16=GRID!$B$3:$BI$3), 0)),
ROUNDUP(INDEX(GRID!$B$17:$BI$27,MATCH(E$7,GRID!$A$17:$A$27,0),MATCH(1,($U$2=GRID!$B$1:$BI$1)*(КАЛЕНДАРЬ!$X16=GRID!$B$3:$BI$3), 0))*(1-GRID!$B$69),0))</f>
        <v>30900</v>
      </c>
      <c r="G156" s="47" t="e" cm="1">
        <f t="array" ref="G156">IF($I$2="Открытый тариф",
INDEX(GRID!$B$4:$BI$14,MATCH(G$7,GRID!$A$4:$A$14,0),MATCH(1,($U$2=GRID!$B$1:$BI$1)*(КАЛЕНДАРЬ!$X16=GRID!$B$3:$BI$3), 0)),
ROUNDUP(INDEX(GRID!$B$4:$BI$14,MATCH(G$7,GRID!$A$4:$A$14,0),MATCH(1,($U$2=GRID!$B$1:$BI$1)*(КАЛЕНДАРЬ!$X16=GRID!$B$3:$BI$3),0))*(1-GRID!$B$69),0))</f>
        <v>#N/A</v>
      </c>
      <c r="H156" s="48" t="e" cm="1">
        <f t="array" ref="H156">IF($I$2="Открытый тариф",
INDEX(GRID!$B$17:$BI$27,MATCH(G$7,GRID!$A$17:$A$27,0),MATCH(1,($U$2=GRID!$B$1:$BI$1)*(КАЛЕНДАРЬ!$X16=GRID!$B$3:$BI$3), 0)),
ROUNDUP(INDEX(GRID!$B$17:$BI$27,MATCH(G$7,GRID!$A$17:$A$27,0),MATCH(1,($U$2=GRID!$B$1:$BI$1)*(КАЛЕНДАРЬ!$X16=GRID!$B$3:$BI$3), 0))*(1-GRID!$B$69),0))</f>
        <v>#N/A</v>
      </c>
      <c r="I156" s="47" t="e" cm="1">
        <f t="array" ref="I156">IF($I$2="Открытый тариф",
INDEX(GRID!$B$4:$BI$14,MATCH(I$7,GRID!$A$4:$A$14,0),MATCH(1,($U$2=GRID!$B$1:$BI$1)*(КАЛЕНДАРЬ!$X16=GRID!$B$3:$BI$3), 0)),
ROUNDUP(INDEX(GRID!$B$4:$BI$14,MATCH(I$7,GRID!$A$4:$A$14,0),MATCH(1,($U$2=GRID!$B$1:$BI$1)*(КАЛЕНДАРЬ!$X16=GRID!$B$3:$BI$3),0))*(1-GRID!$B$69),0))</f>
        <v>#N/A</v>
      </c>
      <c r="J156" s="48" t="e" cm="1">
        <f t="array" ref="J156">IF($I$2="Открытый тариф",
INDEX(GRID!$B$17:$BI$27,MATCH(I$7,GRID!$A$17:$A$27,0),MATCH(1,($U$2=GRID!$B$1:$BI$1)*(КАЛЕНДАРЬ!$X16=GRID!$B$3:$BI$3), 0)),
ROUNDUP(INDEX(GRID!$B$17:$BI$27,MATCH(I$7,GRID!$A$17:$A$27,0),MATCH(1,($U$2=GRID!$B$1:$BI$1)*(КАЛЕНДАРЬ!$X16=GRID!$B$3:$BI$3), 0))*(1-GRID!$B$69),0))</f>
        <v>#N/A</v>
      </c>
      <c r="K156" s="47" cm="1">
        <f t="array" ref="K156">IF($I$2="Открытый тариф",
INDEX(GRID!$B$4:$BI$14,MATCH(K$7,GRID!$A$4:$A$14,0),MATCH(1,($U$2=GRID!$B$1:$BI$1)*(КАЛЕНДАРЬ!$X16=GRID!$B$3:$BI$3), 0)),
ROUNDUP(INDEX(GRID!$B$4:$BI$14,MATCH(K$7,GRID!$A$4:$A$14,0),MATCH(1,($U$2=GRID!$B$1:$BI$1)*(КАЛЕНДАРЬ!$X16=GRID!$B$3:$BI$3),0))*(1-GRID!$B$69),0))</f>
        <v>43300</v>
      </c>
      <c r="L156" s="48" cm="1">
        <f t="array" ref="L156">IF($I$2="Открытый тариф",
INDEX(GRID!$B$17:$BI$27,MATCH(K$7,GRID!$A$17:$A$27,0),MATCH(1,($U$2=GRID!$B$1:$BI$1)*(КАЛЕНДАРЬ!$X16=GRID!$B$3:$BI$3), 0)),
ROUNDUP(INDEX(GRID!$B$17:$BI$27,MATCH(K$7,GRID!$A$17:$A$27,0),MATCH(1,($U$2=GRID!$B$1:$BI$1)*(КАЛЕНДАРЬ!$X16=GRID!$B$3:$BI$3), 0))*(1-GRID!$B$69),0))</f>
        <v>43300</v>
      </c>
      <c r="M156" s="47" cm="1">
        <f t="array" ref="M156">IF($I$2="Открытый тариф",
INDEX(GRID!$B$4:$BI$14,MATCH(M$7,GRID!$A$4:$A$14,0),MATCH(1,($U$2=GRID!$B$1:$BI$1)*(КАЛЕНДАРЬ!$X16=GRID!$B$3:$BI$3), 0)),
ROUNDUP(INDEX(GRID!$B$4:$BI$14,MATCH(M$7,GRID!$A$4:$A$14,0),MATCH(1,($U$2=GRID!$B$1:$BI$1)*(КАЛЕНДАРЬ!$X16=GRID!$B$3:$BI$3),0))*(1-GRID!$B$69),0))</f>
        <v>48500</v>
      </c>
      <c r="N156" s="48" cm="1">
        <f t="array" ref="N156">IF($I$2="Открытый тариф",
INDEX(GRID!$B$17:$BI$27,MATCH(M$7,GRID!$A$17:$A$27,0),MATCH(1,($U$2=GRID!$B$1:$BI$1)*(КАЛЕНДАРЬ!$X16=GRID!$B$3:$BI$3), 0)),
ROUNDUP(INDEX(GRID!$B$17:$BI$27,MATCH(M$7,GRID!$A$17:$A$27,0),MATCH(1,($U$2=GRID!$B$1:$BI$1)*(КАЛЕНДАРЬ!$X16=GRID!$B$3:$BI$3), 0))*(1-GRID!$B$69),0))</f>
        <v>48500</v>
      </c>
      <c r="O156" s="49" t="s">
        <v>101</v>
      </c>
      <c r="P156" s="49" t="s">
        <v>101</v>
      </c>
      <c r="Q156" s="49" t="s">
        <v>101</v>
      </c>
      <c r="R156" s="49" t="s">
        <v>101</v>
      </c>
      <c r="S156" s="49" t="s">
        <v>101</v>
      </c>
      <c r="T156" s="49" t="s">
        <v>101</v>
      </c>
      <c r="U156" s="49" t="s">
        <v>101</v>
      </c>
      <c r="V156" s="49" t="s">
        <v>101</v>
      </c>
      <c r="W156" s="49" t="s">
        <v>101</v>
      </c>
      <c r="X156" s="49" t="s">
        <v>101</v>
      </c>
      <c r="Y156" s="146"/>
    </row>
    <row r="157" spans="1:25" hidden="1" x14ac:dyDescent="0.2">
      <c r="A157" s="117" t="s">
        <v>48</v>
      </c>
      <c r="B157" s="117">
        <v>14</v>
      </c>
      <c r="C157" s="47" cm="1">
        <f t="array" ref="C157">IF($I$2="Открытый тариф",
INDEX(GRID!$B$4:$BI$14,MATCH(C$7,GRID!$A$4:$A$14,0),MATCH(1,($U$2=GRID!$B$1:$BI$1)*(КАЛЕНДАРЬ!$X17=GRID!$B$3:$BI$3), 0)),
ROUNDUP(INDEX(GRID!$B$4:$BI$14,MATCH(C$7,GRID!$A$4:$A$14,0),MATCH(1,($U$2=GRID!$B$1:$BI$1)*(КАЛЕНДАРЬ!$X17=GRID!$B$3:$BI$3),0))*(1-GRID!$B$69),0))</f>
        <v>27500</v>
      </c>
      <c r="D157" s="48" cm="1">
        <f t="array" ref="D157">IF($I$2="Открытый тариф",
INDEX(GRID!$B$17:$BI$27,MATCH(C$7,GRID!$A$17:$A$27,0),MATCH(1,($U$2=GRID!$B$1:$BI$1)*(КАЛЕНДАРЬ!$X17=GRID!$B$3:$BI$3), 0)),
ROUNDUP(INDEX(GRID!$B$17:$BI$27,MATCH(C$7,GRID!$A$17:$A$27,0),MATCH(1,($U$2=GRID!$B$1:$BI$1)*(КАЛЕНДАРЬ!$X17=GRID!$B$3:$BI$3), 0))*(1-GRID!$B$69),0))</f>
        <v>27500</v>
      </c>
      <c r="E157" s="47" cm="1">
        <f t="array" ref="E157">IF($I$2="Открытый тариф",
INDEX(GRID!$B$4:$BI$14,MATCH(E$7,GRID!$A$4:$A$14,0),MATCH(1,($U$2=GRID!$B$1:$BI$1)*(КАЛЕНДАРЬ!$X17=GRID!$B$3:$BI$3), 0)),
ROUNDUP(INDEX(GRID!$B$4:$BI$14,MATCH(E$7,GRID!$A$4:$A$14,0),MATCH(1,($U$2=GRID!$B$1:$BI$1)*(КАЛЕНДАРЬ!$X17=GRID!$B$3:$BI$3),0))*(1-GRID!$B$69),0))</f>
        <v>30900</v>
      </c>
      <c r="F157" s="48" cm="1">
        <f t="array" ref="F157">IF($I$2="Открытый тариф",
INDEX(GRID!$B$17:$BI$27,MATCH(E$7,GRID!$A$17:$A$27,0),MATCH(1,($U$2=GRID!$B$1:$BI$1)*(КАЛЕНДАРЬ!$X17=GRID!$B$3:$BI$3), 0)),
ROUNDUP(INDEX(GRID!$B$17:$BI$27,MATCH(E$7,GRID!$A$17:$A$27,0),MATCH(1,($U$2=GRID!$B$1:$BI$1)*(КАЛЕНДАРЬ!$X17=GRID!$B$3:$BI$3), 0))*(1-GRID!$B$69),0))</f>
        <v>30900</v>
      </c>
      <c r="G157" s="47" t="e" cm="1">
        <f t="array" ref="G157">IF($I$2="Открытый тариф",
INDEX(GRID!$B$4:$BI$14,MATCH(G$7,GRID!$A$4:$A$14,0),MATCH(1,($U$2=GRID!$B$1:$BI$1)*(КАЛЕНДАРЬ!$X17=GRID!$B$3:$BI$3), 0)),
ROUNDUP(INDEX(GRID!$B$4:$BI$14,MATCH(G$7,GRID!$A$4:$A$14,0),MATCH(1,($U$2=GRID!$B$1:$BI$1)*(КАЛЕНДАРЬ!$X17=GRID!$B$3:$BI$3),0))*(1-GRID!$B$69),0))</f>
        <v>#N/A</v>
      </c>
      <c r="H157" s="48" t="e" cm="1">
        <f t="array" ref="H157">IF($I$2="Открытый тариф",
INDEX(GRID!$B$17:$BI$27,MATCH(G$7,GRID!$A$17:$A$27,0),MATCH(1,($U$2=GRID!$B$1:$BI$1)*(КАЛЕНДАРЬ!$X17=GRID!$B$3:$BI$3), 0)),
ROUNDUP(INDEX(GRID!$B$17:$BI$27,MATCH(G$7,GRID!$A$17:$A$27,0),MATCH(1,($U$2=GRID!$B$1:$BI$1)*(КАЛЕНДАРЬ!$X17=GRID!$B$3:$BI$3), 0))*(1-GRID!$B$69),0))</f>
        <v>#N/A</v>
      </c>
      <c r="I157" s="47" t="e" cm="1">
        <f t="array" ref="I157">IF($I$2="Открытый тариф",
INDEX(GRID!$B$4:$BI$14,MATCH(I$7,GRID!$A$4:$A$14,0),MATCH(1,($U$2=GRID!$B$1:$BI$1)*(КАЛЕНДАРЬ!$X17=GRID!$B$3:$BI$3), 0)),
ROUNDUP(INDEX(GRID!$B$4:$BI$14,MATCH(I$7,GRID!$A$4:$A$14,0),MATCH(1,($U$2=GRID!$B$1:$BI$1)*(КАЛЕНДАРЬ!$X17=GRID!$B$3:$BI$3),0))*(1-GRID!$B$69),0))</f>
        <v>#N/A</v>
      </c>
      <c r="J157" s="48" t="e" cm="1">
        <f t="array" ref="J157">IF($I$2="Открытый тариф",
INDEX(GRID!$B$17:$BI$27,MATCH(I$7,GRID!$A$17:$A$27,0),MATCH(1,($U$2=GRID!$B$1:$BI$1)*(КАЛЕНДАРЬ!$X17=GRID!$B$3:$BI$3), 0)),
ROUNDUP(INDEX(GRID!$B$17:$BI$27,MATCH(I$7,GRID!$A$17:$A$27,0),MATCH(1,($U$2=GRID!$B$1:$BI$1)*(КАЛЕНДАРЬ!$X17=GRID!$B$3:$BI$3), 0))*(1-GRID!$B$69),0))</f>
        <v>#N/A</v>
      </c>
      <c r="K157" s="47" cm="1">
        <f t="array" ref="K157">IF($I$2="Открытый тариф",
INDEX(GRID!$B$4:$BI$14,MATCH(K$7,GRID!$A$4:$A$14,0),MATCH(1,($U$2=GRID!$B$1:$BI$1)*(КАЛЕНДАРЬ!$X17=GRID!$B$3:$BI$3), 0)),
ROUNDUP(INDEX(GRID!$B$4:$BI$14,MATCH(K$7,GRID!$A$4:$A$14,0),MATCH(1,($U$2=GRID!$B$1:$BI$1)*(КАЛЕНДАРЬ!$X17=GRID!$B$3:$BI$3),0))*(1-GRID!$B$69),0))</f>
        <v>43300</v>
      </c>
      <c r="L157" s="48" cm="1">
        <f t="array" ref="L157">IF($I$2="Открытый тариф",
INDEX(GRID!$B$17:$BI$27,MATCH(K$7,GRID!$A$17:$A$27,0),MATCH(1,($U$2=GRID!$B$1:$BI$1)*(КАЛЕНДАРЬ!$X17=GRID!$B$3:$BI$3), 0)),
ROUNDUP(INDEX(GRID!$B$17:$BI$27,MATCH(K$7,GRID!$A$17:$A$27,0),MATCH(1,($U$2=GRID!$B$1:$BI$1)*(КАЛЕНДАРЬ!$X17=GRID!$B$3:$BI$3), 0))*(1-GRID!$B$69),0))</f>
        <v>43300</v>
      </c>
      <c r="M157" s="47" cm="1">
        <f t="array" ref="M157">IF($I$2="Открытый тариф",
INDEX(GRID!$B$4:$BI$14,MATCH(M$7,GRID!$A$4:$A$14,0),MATCH(1,($U$2=GRID!$B$1:$BI$1)*(КАЛЕНДАРЬ!$X17=GRID!$B$3:$BI$3), 0)),
ROUNDUP(INDEX(GRID!$B$4:$BI$14,MATCH(M$7,GRID!$A$4:$A$14,0),MATCH(1,($U$2=GRID!$B$1:$BI$1)*(КАЛЕНДАРЬ!$X17=GRID!$B$3:$BI$3),0))*(1-GRID!$B$69),0))</f>
        <v>48500</v>
      </c>
      <c r="N157" s="48" cm="1">
        <f t="array" ref="N157">IF($I$2="Открытый тариф",
INDEX(GRID!$B$17:$BI$27,MATCH(M$7,GRID!$A$17:$A$27,0),MATCH(1,($U$2=GRID!$B$1:$BI$1)*(КАЛЕНДАРЬ!$X17=GRID!$B$3:$BI$3), 0)),
ROUNDUP(INDEX(GRID!$B$17:$BI$27,MATCH(M$7,GRID!$A$17:$A$27,0),MATCH(1,($U$2=GRID!$B$1:$BI$1)*(КАЛЕНДАРЬ!$X17=GRID!$B$3:$BI$3), 0))*(1-GRID!$B$69),0))</f>
        <v>48500</v>
      </c>
      <c r="O157" s="49" t="s">
        <v>101</v>
      </c>
      <c r="P157" s="49" t="s">
        <v>101</v>
      </c>
      <c r="Q157" s="49" t="s">
        <v>101</v>
      </c>
      <c r="R157" s="49" t="s">
        <v>101</v>
      </c>
      <c r="S157" s="49" t="s">
        <v>101</v>
      </c>
      <c r="T157" s="49" t="s">
        <v>101</v>
      </c>
      <c r="U157" s="49" t="s">
        <v>101</v>
      </c>
      <c r="V157" s="49" t="s">
        <v>101</v>
      </c>
      <c r="W157" s="49" t="s">
        <v>101</v>
      </c>
      <c r="X157" s="49" t="s">
        <v>101</v>
      </c>
      <c r="Y157" s="146"/>
    </row>
    <row r="158" spans="1:25" hidden="1" x14ac:dyDescent="0.2">
      <c r="A158" s="117" t="s">
        <v>42</v>
      </c>
      <c r="B158" s="117">
        <v>15</v>
      </c>
      <c r="C158" s="47" cm="1">
        <f t="array" ref="C158">IF($I$2="Открытый тариф",
INDEX(GRID!$B$4:$BI$14,MATCH(C$7,GRID!$A$4:$A$14,0),MATCH(1,($U$2=GRID!$B$1:$BI$1)*(КАЛЕНДАРЬ!$X18=GRID!$B$3:$BI$3), 0)),
ROUNDUP(INDEX(GRID!$B$4:$BI$14,MATCH(C$7,GRID!$A$4:$A$14,0),MATCH(1,($U$2=GRID!$B$1:$BI$1)*(КАЛЕНДАРЬ!$X18=GRID!$B$3:$BI$3),0))*(1-GRID!$B$69),0))</f>
        <v>27500</v>
      </c>
      <c r="D158" s="48" cm="1">
        <f t="array" ref="D158">IF($I$2="Открытый тариф",
INDEX(GRID!$B$17:$BI$27,MATCH(C$7,GRID!$A$17:$A$27,0),MATCH(1,($U$2=GRID!$B$1:$BI$1)*(КАЛЕНДАРЬ!$X18=GRID!$B$3:$BI$3), 0)),
ROUNDUP(INDEX(GRID!$B$17:$BI$27,MATCH(C$7,GRID!$A$17:$A$27,0),MATCH(1,($U$2=GRID!$B$1:$BI$1)*(КАЛЕНДАРЬ!$X18=GRID!$B$3:$BI$3), 0))*(1-GRID!$B$69),0))</f>
        <v>27500</v>
      </c>
      <c r="E158" s="47" cm="1">
        <f t="array" ref="E158">IF($I$2="Открытый тариф",
INDEX(GRID!$B$4:$BI$14,MATCH(E$7,GRID!$A$4:$A$14,0),MATCH(1,($U$2=GRID!$B$1:$BI$1)*(КАЛЕНДАРЬ!$X18=GRID!$B$3:$BI$3), 0)),
ROUNDUP(INDEX(GRID!$B$4:$BI$14,MATCH(E$7,GRID!$A$4:$A$14,0),MATCH(1,($U$2=GRID!$B$1:$BI$1)*(КАЛЕНДАРЬ!$X18=GRID!$B$3:$BI$3),0))*(1-GRID!$B$69),0))</f>
        <v>30900</v>
      </c>
      <c r="F158" s="48" cm="1">
        <f t="array" ref="F158">IF($I$2="Открытый тариф",
INDEX(GRID!$B$17:$BI$27,MATCH(E$7,GRID!$A$17:$A$27,0),MATCH(1,($U$2=GRID!$B$1:$BI$1)*(КАЛЕНДАРЬ!$X18=GRID!$B$3:$BI$3), 0)),
ROUNDUP(INDEX(GRID!$B$17:$BI$27,MATCH(E$7,GRID!$A$17:$A$27,0),MATCH(1,($U$2=GRID!$B$1:$BI$1)*(КАЛЕНДАРЬ!$X18=GRID!$B$3:$BI$3), 0))*(1-GRID!$B$69),0))</f>
        <v>30900</v>
      </c>
      <c r="G158" s="47" t="e" cm="1">
        <f t="array" ref="G158">IF($I$2="Открытый тариф",
INDEX(GRID!$B$4:$BI$14,MATCH(G$7,GRID!$A$4:$A$14,0),MATCH(1,($U$2=GRID!$B$1:$BI$1)*(КАЛЕНДАРЬ!$X18=GRID!$B$3:$BI$3), 0)),
ROUNDUP(INDEX(GRID!$B$4:$BI$14,MATCH(G$7,GRID!$A$4:$A$14,0),MATCH(1,($U$2=GRID!$B$1:$BI$1)*(КАЛЕНДАРЬ!$X18=GRID!$B$3:$BI$3),0))*(1-GRID!$B$69),0))</f>
        <v>#N/A</v>
      </c>
      <c r="H158" s="48" t="e" cm="1">
        <f t="array" ref="H158">IF($I$2="Открытый тариф",
INDEX(GRID!$B$17:$BI$27,MATCH(G$7,GRID!$A$17:$A$27,0),MATCH(1,($U$2=GRID!$B$1:$BI$1)*(КАЛЕНДАРЬ!$X18=GRID!$B$3:$BI$3), 0)),
ROUNDUP(INDEX(GRID!$B$17:$BI$27,MATCH(G$7,GRID!$A$17:$A$27,0),MATCH(1,($U$2=GRID!$B$1:$BI$1)*(КАЛЕНДАРЬ!$X18=GRID!$B$3:$BI$3), 0))*(1-GRID!$B$69),0))</f>
        <v>#N/A</v>
      </c>
      <c r="I158" s="47" t="e" cm="1">
        <f t="array" ref="I158">IF($I$2="Открытый тариф",
INDEX(GRID!$B$4:$BI$14,MATCH(I$7,GRID!$A$4:$A$14,0),MATCH(1,($U$2=GRID!$B$1:$BI$1)*(КАЛЕНДАРЬ!$X18=GRID!$B$3:$BI$3), 0)),
ROUNDUP(INDEX(GRID!$B$4:$BI$14,MATCH(I$7,GRID!$A$4:$A$14,0),MATCH(1,($U$2=GRID!$B$1:$BI$1)*(КАЛЕНДАРЬ!$X18=GRID!$B$3:$BI$3),0))*(1-GRID!$B$69),0))</f>
        <v>#N/A</v>
      </c>
      <c r="J158" s="48" t="e" cm="1">
        <f t="array" ref="J158">IF($I$2="Открытый тариф",
INDEX(GRID!$B$17:$BI$27,MATCH(I$7,GRID!$A$17:$A$27,0),MATCH(1,($U$2=GRID!$B$1:$BI$1)*(КАЛЕНДАРЬ!$X18=GRID!$B$3:$BI$3), 0)),
ROUNDUP(INDEX(GRID!$B$17:$BI$27,MATCH(I$7,GRID!$A$17:$A$27,0),MATCH(1,($U$2=GRID!$B$1:$BI$1)*(КАЛЕНДАРЬ!$X18=GRID!$B$3:$BI$3), 0))*(1-GRID!$B$69),0))</f>
        <v>#N/A</v>
      </c>
      <c r="K158" s="47" cm="1">
        <f t="array" ref="K158">IF($I$2="Открытый тариф",
INDEX(GRID!$B$4:$BI$14,MATCH(K$7,GRID!$A$4:$A$14,0),MATCH(1,($U$2=GRID!$B$1:$BI$1)*(КАЛЕНДАРЬ!$X18=GRID!$B$3:$BI$3), 0)),
ROUNDUP(INDEX(GRID!$B$4:$BI$14,MATCH(K$7,GRID!$A$4:$A$14,0),MATCH(1,($U$2=GRID!$B$1:$BI$1)*(КАЛЕНДАРЬ!$X18=GRID!$B$3:$BI$3),0))*(1-GRID!$B$69),0))</f>
        <v>43300</v>
      </c>
      <c r="L158" s="48" cm="1">
        <f t="array" ref="L158">IF($I$2="Открытый тариф",
INDEX(GRID!$B$17:$BI$27,MATCH(K$7,GRID!$A$17:$A$27,0),MATCH(1,($U$2=GRID!$B$1:$BI$1)*(КАЛЕНДАРЬ!$X18=GRID!$B$3:$BI$3), 0)),
ROUNDUP(INDEX(GRID!$B$17:$BI$27,MATCH(K$7,GRID!$A$17:$A$27,0),MATCH(1,($U$2=GRID!$B$1:$BI$1)*(КАЛЕНДАРЬ!$X18=GRID!$B$3:$BI$3), 0))*(1-GRID!$B$69),0))</f>
        <v>43300</v>
      </c>
      <c r="M158" s="47" cm="1">
        <f t="array" ref="M158">IF($I$2="Открытый тариф",
INDEX(GRID!$B$4:$BI$14,MATCH(M$7,GRID!$A$4:$A$14,0),MATCH(1,($U$2=GRID!$B$1:$BI$1)*(КАЛЕНДАРЬ!$X18=GRID!$B$3:$BI$3), 0)),
ROUNDUP(INDEX(GRID!$B$4:$BI$14,MATCH(M$7,GRID!$A$4:$A$14,0),MATCH(1,($U$2=GRID!$B$1:$BI$1)*(КАЛЕНДАРЬ!$X18=GRID!$B$3:$BI$3),0))*(1-GRID!$B$69),0))</f>
        <v>48500</v>
      </c>
      <c r="N158" s="48" cm="1">
        <f t="array" ref="N158">IF($I$2="Открытый тариф",
INDEX(GRID!$B$17:$BI$27,MATCH(M$7,GRID!$A$17:$A$27,0),MATCH(1,($U$2=GRID!$B$1:$BI$1)*(КАЛЕНДАРЬ!$X18=GRID!$B$3:$BI$3), 0)),
ROUNDUP(INDEX(GRID!$B$17:$BI$27,MATCH(M$7,GRID!$A$17:$A$27,0),MATCH(1,($U$2=GRID!$B$1:$BI$1)*(КАЛЕНДАРЬ!$X18=GRID!$B$3:$BI$3), 0))*(1-GRID!$B$69),0))</f>
        <v>48500</v>
      </c>
      <c r="O158" s="49" t="s">
        <v>101</v>
      </c>
      <c r="P158" s="49" t="s">
        <v>101</v>
      </c>
      <c r="Q158" s="49" t="s">
        <v>101</v>
      </c>
      <c r="R158" s="49" t="s">
        <v>101</v>
      </c>
      <c r="S158" s="49" t="s">
        <v>101</v>
      </c>
      <c r="T158" s="49" t="s">
        <v>101</v>
      </c>
      <c r="U158" s="49" t="s">
        <v>101</v>
      </c>
      <c r="V158" s="49" t="s">
        <v>101</v>
      </c>
      <c r="W158" s="49" t="s">
        <v>101</v>
      </c>
      <c r="X158" s="49" t="s">
        <v>101</v>
      </c>
      <c r="Y158" s="146"/>
    </row>
    <row r="159" spans="1:25" hidden="1" x14ac:dyDescent="0.2">
      <c r="A159" s="117" t="s">
        <v>43</v>
      </c>
      <c r="B159" s="117">
        <v>16</v>
      </c>
      <c r="C159" s="47" cm="1">
        <f t="array" ref="C159">IF($I$2="Открытый тариф",
INDEX(GRID!$B$4:$BI$14,MATCH(C$7,GRID!$A$4:$A$14,0),MATCH(1,($U$2=GRID!$B$1:$BI$1)*(КАЛЕНДАРЬ!$X19=GRID!$B$3:$BI$3), 0)),
ROUNDUP(INDEX(GRID!$B$4:$BI$14,MATCH(C$7,GRID!$A$4:$A$14,0),MATCH(1,($U$2=GRID!$B$1:$BI$1)*(КАЛЕНДАРЬ!$X19=GRID!$B$3:$BI$3),0))*(1-GRID!$B$69),0))</f>
        <v>27500</v>
      </c>
      <c r="D159" s="48" cm="1">
        <f t="array" ref="D159">IF($I$2="Открытый тариф",
INDEX(GRID!$B$17:$BI$27,MATCH(C$7,GRID!$A$17:$A$27,0),MATCH(1,($U$2=GRID!$B$1:$BI$1)*(КАЛЕНДАРЬ!$X19=GRID!$B$3:$BI$3), 0)),
ROUNDUP(INDEX(GRID!$B$17:$BI$27,MATCH(C$7,GRID!$A$17:$A$27,0),MATCH(1,($U$2=GRID!$B$1:$BI$1)*(КАЛЕНДАРЬ!$X19=GRID!$B$3:$BI$3), 0))*(1-GRID!$B$69),0))</f>
        <v>27500</v>
      </c>
      <c r="E159" s="47" cm="1">
        <f t="array" ref="E159">IF($I$2="Открытый тариф",
INDEX(GRID!$B$4:$BI$14,MATCH(E$7,GRID!$A$4:$A$14,0),MATCH(1,($U$2=GRID!$B$1:$BI$1)*(КАЛЕНДАРЬ!$X19=GRID!$B$3:$BI$3), 0)),
ROUNDUP(INDEX(GRID!$B$4:$BI$14,MATCH(E$7,GRID!$A$4:$A$14,0),MATCH(1,($U$2=GRID!$B$1:$BI$1)*(КАЛЕНДАРЬ!$X19=GRID!$B$3:$BI$3),0))*(1-GRID!$B$69),0))</f>
        <v>30900</v>
      </c>
      <c r="F159" s="48" cm="1">
        <f t="array" ref="F159">IF($I$2="Открытый тариф",
INDEX(GRID!$B$17:$BI$27,MATCH(E$7,GRID!$A$17:$A$27,0),MATCH(1,($U$2=GRID!$B$1:$BI$1)*(КАЛЕНДАРЬ!$X19=GRID!$B$3:$BI$3), 0)),
ROUNDUP(INDEX(GRID!$B$17:$BI$27,MATCH(E$7,GRID!$A$17:$A$27,0),MATCH(1,($U$2=GRID!$B$1:$BI$1)*(КАЛЕНДАРЬ!$X19=GRID!$B$3:$BI$3), 0))*(1-GRID!$B$69),0))</f>
        <v>30900</v>
      </c>
      <c r="G159" s="47" t="e" cm="1">
        <f t="array" ref="G159">IF($I$2="Открытый тариф",
INDEX(GRID!$B$4:$BI$14,MATCH(G$7,GRID!$A$4:$A$14,0),MATCH(1,($U$2=GRID!$B$1:$BI$1)*(КАЛЕНДАРЬ!$X19=GRID!$B$3:$BI$3), 0)),
ROUNDUP(INDEX(GRID!$B$4:$BI$14,MATCH(G$7,GRID!$A$4:$A$14,0),MATCH(1,($U$2=GRID!$B$1:$BI$1)*(КАЛЕНДАРЬ!$X19=GRID!$B$3:$BI$3),0))*(1-GRID!$B$69),0))</f>
        <v>#N/A</v>
      </c>
      <c r="H159" s="48" t="e" cm="1">
        <f t="array" ref="H159">IF($I$2="Открытый тариф",
INDEX(GRID!$B$17:$BI$27,MATCH(G$7,GRID!$A$17:$A$27,0),MATCH(1,($U$2=GRID!$B$1:$BI$1)*(КАЛЕНДАРЬ!$X19=GRID!$B$3:$BI$3), 0)),
ROUNDUP(INDEX(GRID!$B$17:$BI$27,MATCH(G$7,GRID!$A$17:$A$27,0),MATCH(1,($U$2=GRID!$B$1:$BI$1)*(КАЛЕНДАРЬ!$X19=GRID!$B$3:$BI$3), 0))*(1-GRID!$B$69),0))</f>
        <v>#N/A</v>
      </c>
      <c r="I159" s="47" t="e" cm="1">
        <f t="array" ref="I159">IF($I$2="Открытый тариф",
INDEX(GRID!$B$4:$BI$14,MATCH(I$7,GRID!$A$4:$A$14,0),MATCH(1,($U$2=GRID!$B$1:$BI$1)*(КАЛЕНДАРЬ!$X19=GRID!$B$3:$BI$3), 0)),
ROUNDUP(INDEX(GRID!$B$4:$BI$14,MATCH(I$7,GRID!$A$4:$A$14,0),MATCH(1,($U$2=GRID!$B$1:$BI$1)*(КАЛЕНДАРЬ!$X19=GRID!$B$3:$BI$3),0))*(1-GRID!$B$69),0))</f>
        <v>#N/A</v>
      </c>
      <c r="J159" s="48" t="e" cm="1">
        <f t="array" ref="J159">IF($I$2="Открытый тариф",
INDEX(GRID!$B$17:$BI$27,MATCH(I$7,GRID!$A$17:$A$27,0),MATCH(1,($U$2=GRID!$B$1:$BI$1)*(КАЛЕНДАРЬ!$X19=GRID!$B$3:$BI$3), 0)),
ROUNDUP(INDEX(GRID!$B$17:$BI$27,MATCH(I$7,GRID!$A$17:$A$27,0),MATCH(1,($U$2=GRID!$B$1:$BI$1)*(КАЛЕНДАРЬ!$X19=GRID!$B$3:$BI$3), 0))*(1-GRID!$B$69),0))</f>
        <v>#N/A</v>
      </c>
      <c r="K159" s="47" cm="1">
        <f t="array" ref="K159">IF($I$2="Открытый тариф",
INDEX(GRID!$B$4:$BI$14,MATCH(K$7,GRID!$A$4:$A$14,0),MATCH(1,($U$2=GRID!$B$1:$BI$1)*(КАЛЕНДАРЬ!$X19=GRID!$B$3:$BI$3), 0)),
ROUNDUP(INDEX(GRID!$B$4:$BI$14,MATCH(K$7,GRID!$A$4:$A$14,0),MATCH(1,($U$2=GRID!$B$1:$BI$1)*(КАЛЕНДАРЬ!$X19=GRID!$B$3:$BI$3),0))*(1-GRID!$B$69),0))</f>
        <v>43300</v>
      </c>
      <c r="L159" s="48" cm="1">
        <f t="array" ref="L159">IF($I$2="Открытый тариф",
INDEX(GRID!$B$17:$BI$27,MATCH(K$7,GRID!$A$17:$A$27,0),MATCH(1,($U$2=GRID!$B$1:$BI$1)*(КАЛЕНДАРЬ!$X19=GRID!$B$3:$BI$3), 0)),
ROUNDUP(INDEX(GRID!$B$17:$BI$27,MATCH(K$7,GRID!$A$17:$A$27,0),MATCH(1,($U$2=GRID!$B$1:$BI$1)*(КАЛЕНДАРЬ!$X19=GRID!$B$3:$BI$3), 0))*(1-GRID!$B$69),0))</f>
        <v>43300</v>
      </c>
      <c r="M159" s="47" cm="1">
        <f t="array" ref="M159">IF($I$2="Открытый тариф",
INDEX(GRID!$B$4:$BI$14,MATCH(M$7,GRID!$A$4:$A$14,0),MATCH(1,($U$2=GRID!$B$1:$BI$1)*(КАЛЕНДАРЬ!$X19=GRID!$B$3:$BI$3), 0)),
ROUNDUP(INDEX(GRID!$B$4:$BI$14,MATCH(M$7,GRID!$A$4:$A$14,0),MATCH(1,($U$2=GRID!$B$1:$BI$1)*(КАЛЕНДАРЬ!$X19=GRID!$B$3:$BI$3),0))*(1-GRID!$B$69),0))</f>
        <v>48500</v>
      </c>
      <c r="N159" s="48" cm="1">
        <f t="array" ref="N159">IF($I$2="Открытый тариф",
INDEX(GRID!$B$17:$BI$27,MATCH(M$7,GRID!$A$17:$A$27,0),MATCH(1,($U$2=GRID!$B$1:$BI$1)*(КАЛЕНДАРЬ!$X19=GRID!$B$3:$BI$3), 0)),
ROUNDUP(INDEX(GRID!$B$17:$BI$27,MATCH(M$7,GRID!$A$17:$A$27,0),MATCH(1,($U$2=GRID!$B$1:$BI$1)*(КАЛЕНДАРЬ!$X19=GRID!$B$3:$BI$3), 0))*(1-GRID!$B$69),0))</f>
        <v>48500</v>
      </c>
      <c r="O159" s="49" t="s">
        <v>101</v>
      </c>
      <c r="P159" s="49" t="s">
        <v>101</v>
      </c>
      <c r="Q159" s="49" t="s">
        <v>101</v>
      </c>
      <c r="R159" s="49" t="s">
        <v>101</v>
      </c>
      <c r="S159" s="49" t="s">
        <v>101</v>
      </c>
      <c r="T159" s="49" t="s">
        <v>101</v>
      </c>
      <c r="U159" s="49" t="s">
        <v>101</v>
      </c>
      <c r="V159" s="49" t="s">
        <v>101</v>
      </c>
      <c r="W159" s="49" t="s">
        <v>101</v>
      </c>
      <c r="X159" s="49" t="s">
        <v>101</v>
      </c>
      <c r="Y159" s="146"/>
    </row>
    <row r="160" spans="1:25" hidden="1" x14ac:dyDescent="0.2">
      <c r="A160" s="117" t="s">
        <v>44</v>
      </c>
      <c r="B160" s="117">
        <v>17</v>
      </c>
      <c r="C160" s="47" cm="1">
        <f t="array" ref="C160">IF($I$2="Открытый тариф",
INDEX(GRID!$B$4:$BI$14,MATCH(C$7,GRID!$A$4:$A$14,0),MATCH(1,($U$2=GRID!$B$1:$BI$1)*(КАЛЕНДАРЬ!$X20=GRID!$B$3:$BI$3), 0)),
ROUNDUP(INDEX(GRID!$B$4:$BI$14,MATCH(C$7,GRID!$A$4:$A$14,0),MATCH(1,($U$2=GRID!$B$1:$BI$1)*(КАЛЕНДАРЬ!$X20=GRID!$B$3:$BI$3),0))*(1-GRID!$B$69),0))</f>
        <v>26000</v>
      </c>
      <c r="D160" s="48" cm="1">
        <f t="array" ref="D160">IF($I$2="Открытый тариф",
INDEX(GRID!$B$17:$BI$27,MATCH(C$7,GRID!$A$17:$A$27,0),MATCH(1,($U$2=GRID!$B$1:$BI$1)*(КАЛЕНДАРЬ!$X20=GRID!$B$3:$BI$3), 0)),
ROUNDUP(INDEX(GRID!$B$17:$BI$27,MATCH(C$7,GRID!$A$17:$A$27,0),MATCH(1,($U$2=GRID!$B$1:$BI$1)*(КАЛЕНДАРЬ!$X20=GRID!$B$3:$BI$3), 0))*(1-GRID!$B$69),0))</f>
        <v>26000</v>
      </c>
      <c r="E160" s="47" cm="1">
        <f t="array" ref="E160">IF($I$2="Открытый тариф",
INDEX(GRID!$B$4:$BI$14,MATCH(E$7,GRID!$A$4:$A$14,0),MATCH(1,($U$2=GRID!$B$1:$BI$1)*(КАЛЕНДАРЬ!$X20=GRID!$B$3:$BI$3), 0)),
ROUNDUP(INDEX(GRID!$B$4:$BI$14,MATCH(E$7,GRID!$A$4:$A$14,0),MATCH(1,($U$2=GRID!$B$1:$BI$1)*(КАЛЕНДАРЬ!$X20=GRID!$B$3:$BI$3),0))*(1-GRID!$B$69),0))</f>
        <v>29100</v>
      </c>
      <c r="F160" s="48" cm="1">
        <f t="array" ref="F160">IF($I$2="Открытый тариф",
INDEX(GRID!$B$17:$BI$27,MATCH(E$7,GRID!$A$17:$A$27,0),MATCH(1,($U$2=GRID!$B$1:$BI$1)*(КАЛЕНДАРЬ!$X20=GRID!$B$3:$BI$3), 0)),
ROUNDUP(INDEX(GRID!$B$17:$BI$27,MATCH(E$7,GRID!$A$17:$A$27,0),MATCH(1,($U$2=GRID!$B$1:$BI$1)*(КАЛЕНДАРЬ!$X20=GRID!$B$3:$BI$3), 0))*(1-GRID!$B$69),0))</f>
        <v>29100</v>
      </c>
      <c r="G160" s="47" t="e" cm="1">
        <f t="array" ref="G160">IF($I$2="Открытый тариф",
INDEX(GRID!$B$4:$BI$14,MATCH(G$7,GRID!$A$4:$A$14,0),MATCH(1,($U$2=GRID!$B$1:$BI$1)*(КАЛЕНДАРЬ!$X20=GRID!$B$3:$BI$3), 0)),
ROUNDUP(INDEX(GRID!$B$4:$BI$14,MATCH(G$7,GRID!$A$4:$A$14,0),MATCH(1,($U$2=GRID!$B$1:$BI$1)*(КАЛЕНДАРЬ!$X20=GRID!$B$3:$BI$3),0))*(1-GRID!$B$69),0))</f>
        <v>#N/A</v>
      </c>
      <c r="H160" s="48" t="e" cm="1">
        <f t="array" ref="H160">IF($I$2="Открытый тариф",
INDEX(GRID!$B$17:$BI$27,MATCH(G$7,GRID!$A$17:$A$27,0),MATCH(1,($U$2=GRID!$B$1:$BI$1)*(КАЛЕНДАРЬ!$X20=GRID!$B$3:$BI$3), 0)),
ROUNDUP(INDEX(GRID!$B$17:$BI$27,MATCH(G$7,GRID!$A$17:$A$27,0),MATCH(1,($U$2=GRID!$B$1:$BI$1)*(КАЛЕНДАРЬ!$X20=GRID!$B$3:$BI$3), 0))*(1-GRID!$B$69),0))</f>
        <v>#N/A</v>
      </c>
      <c r="I160" s="47" t="e" cm="1">
        <f t="array" ref="I160">IF($I$2="Открытый тариф",
INDEX(GRID!$B$4:$BI$14,MATCH(I$7,GRID!$A$4:$A$14,0),MATCH(1,($U$2=GRID!$B$1:$BI$1)*(КАЛЕНДАРЬ!$X20=GRID!$B$3:$BI$3), 0)),
ROUNDUP(INDEX(GRID!$B$4:$BI$14,MATCH(I$7,GRID!$A$4:$A$14,0),MATCH(1,($U$2=GRID!$B$1:$BI$1)*(КАЛЕНДАРЬ!$X20=GRID!$B$3:$BI$3),0))*(1-GRID!$B$69),0))</f>
        <v>#N/A</v>
      </c>
      <c r="J160" s="48" t="e" cm="1">
        <f t="array" ref="J160">IF($I$2="Открытый тариф",
INDEX(GRID!$B$17:$BI$27,MATCH(I$7,GRID!$A$17:$A$27,0),MATCH(1,($U$2=GRID!$B$1:$BI$1)*(КАЛЕНДАРЬ!$X20=GRID!$B$3:$BI$3), 0)),
ROUNDUP(INDEX(GRID!$B$17:$BI$27,MATCH(I$7,GRID!$A$17:$A$27,0),MATCH(1,($U$2=GRID!$B$1:$BI$1)*(КАЛЕНДАРЬ!$X20=GRID!$B$3:$BI$3), 0))*(1-GRID!$B$69),0))</f>
        <v>#N/A</v>
      </c>
      <c r="K160" s="47" cm="1">
        <f t="array" ref="K160">IF($I$2="Открытый тариф",
INDEX(GRID!$B$4:$BI$14,MATCH(K$7,GRID!$A$4:$A$14,0),MATCH(1,($U$2=GRID!$B$1:$BI$1)*(КАЛЕНДАРЬ!$X20=GRID!$B$3:$BI$3), 0)),
ROUNDUP(INDEX(GRID!$B$4:$BI$14,MATCH(K$7,GRID!$A$4:$A$14,0),MATCH(1,($U$2=GRID!$B$1:$BI$1)*(КАЛЕНДАРЬ!$X20=GRID!$B$3:$BI$3),0))*(1-GRID!$B$69),0))</f>
        <v>40800</v>
      </c>
      <c r="L160" s="48" cm="1">
        <f t="array" ref="L160">IF($I$2="Открытый тариф",
INDEX(GRID!$B$17:$BI$27,MATCH(K$7,GRID!$A$17:$A$27,0),MATCH(1,($U$2=GRID!$B$1:$BI$1)*(КАЛЕНДАРЬ!$X20=GRID!$B$3:$BI$3), 0)),
ROUNDUP(INDEX(GRID!$B$17:$BI$27,MATCH(K$7,GRID!$A$17:$A$27,0),MATCH(1,($U$2=GRID!$B$1:$BI$1)*(КАЛЕНДАРЬ!$X20=GRID!$B$3:$BI$3), 0))*(1-GRID!$B$69),0))</f>
        <v>40800</v>
      </c>
      <c r="M160" s="47" cm="1">
        <f t="array" ref="M160">IF($I$2="Открытый тариф",
INDEX(GRID!$B$4:$BI$14,MATCH(M$7,GRID!$A$4:$A$14,0),MATCH(1,($U$2=GRID!$B$1:$BI$1)*(КАЛЕНДАРЬ!$X20=GRID!$B$3:$BI$3), 0)),
ROUNDUP(INDEX(GRID!$B$4:$BI$14,MATCH(M$7,GRID!$A$4:$A$14,0),MATCH(1,($U$2=GRID!$B$1:$BI$1)*(КАЛЕНДАРЬ!$X20=GRID!$B$3:$BI$3),0))*(1-GRID!$B$69),0))</f>
        <v>45600</v>
      </c>
      <c r="N160" s="48" cm="1">
        <f t="array" ref="N160">IF($I$2="Открытый тариф",
INDEX(GRID!$B$17:$BI$27,MATCH(M$7,GRID!$A$17:$A$27,0),MATCH(1,($U$2=GRID!$B$1:$BI$1)*(КАЛЕНДАРЬ!$X20=GRID!$B$3:$BI$3), 0)),
ROUNDUP(INDEX(GRID!$B$17:$BI$27,MATCH(M$7,GRID!$A$17:$A$27,0),MATCH(1,($U$2=GRID!$B$1:$BI$1)*(КАЛЕНДАРЬ!$X20=GRID!$B$3:$BI$3), 0))*(1-GRID!$B$69),0))</f>
        <v>45600</v>
      </c>
      <c r="O160" s="49" t="s">
        <v>101</v>
      </c>
      <c r="P160" s="49" t="s">
        <v>101</v>
      </c>
      <c r="Q160" s="49" t="s">
        <v>101</v>
      </c>
      <c r="R160" s="49" t="s">
        <v>101</v>
      </c>
      <c r="S160" s="49" t="s">
        <v>101</v>
      </c>
      <c r="T160" s="49" t="s">
        <v>101</v>
      </c>
      <c r="U160" s="49" t="s">
        <v>101</v>
      </c>
      <c r="V160" s="49" t="s">
        <v>101</v>
      </c>
      <c r="W160" s="49" t="s">
        <v>101</v>
      </c>
      <c r="X160" s="49" t="s">
        <v>101</v>
      </c>
      <c r="Y160" s="146"/>
    </row>
    <row r="161" spans="1:25" hidden="1" x14ac:dyDescent="0.2">
      <c r="A161" s="117" t="s">
        <v>45</v>
      </c>
      <c r="B161" s="117">
        <v>18</v>
      </c>
      <c r="C161" s="47" cm="1">
        <f t="array" ref="C161">IF($I$2="Открытый тариф",
INDEX(GRID!$B$4:$BI$14,MATCH(C$7,GRID!$A$4:$A$14,0),MATCH(1,($U$2=GRID!$B$1:$BI$1)*(КАЛЕНДАРЬ!$X21=GRID!$B$3:$BI$3), 0)),
ROUNDUP(INDEX(GRID!$B$4:$BI$14,MATCH(C$7,GRID!$A$4:$A$14,0),MATCH(1,($U$2=GRID!$B$1:$BI$1)*(КАЛЕНДАРЬ!$X21=GRID!$B$3:$BI$3),0))*(1-GRID!$B$69),0))</f>
        <v>26000</v>
      </c>
      <c r="D161" s="48" cm="1">
        <f t="array" ref="D161">IF($I$2="Открытый тариф",
INDEX(GRID!$B$17:$BI$27,MATCH(C$7,GRID!$A$17:$A$27,0),MATCH(1,($U$2=GRID!$B$1:$BI$1)*(КАЛЕНДАРЬ!$X21=GRID!$B$3:$BI$3), 0)),
ROUNDUP(INDEX(GRID!$B$17:$BI$27,MATCH(C$7,GRID!$A$17:$A$27,0),MATCH(1,($U$2=GRID!$B$1:$BI$1)*(КАЛЕНДАРЬ!$X21=GRID!$B$3:$BI$3), 0))*(1-GRID!$B$69),0))</f>
        <v>26000</v>
      </c>
      <c r="E161" s="47" cm="1">
        <f t="array" ref="E161">IF($I$2="Открытый тариф",
INDEX(GRID!$B$4:$BI$14,MATCH(E$7,GRID!$A$4:$A$14,0),MATCH(1,($U$2=GRID!$B$1:$BI$1)*(КАЛЕНДАРЬ!$X21=GRID!$B$3:$BI$3), 0)),
ROUNDUP(INDEX(GRID!$B$4:$BI$14,MATCH(E$7,GRID!$A$4:$A$14,0),MATCH(1,($U$2=GRID!$B$1:$BI$1)*(КАЛЕНДАРЬ!$X21=GRID!$B$3:$BI$3),0))*(1-GRID!$B$69),0))</f>
        <v>29100</v>
      </c>
      <c r="F161" s="48" cm="1">
        <f t="array" ref="F161">IF($I$2="Открытый тариф",
INDEX(GRID!$B$17:$BI$27,MATCH(E$7,GRID!$A$17:$A$27,0),MATCH(1,($U$2=GRID!$B$1:$BI$1)*(КАЛЕНДАРЬ!$X21=GRID!$B$3:$BI$3), 0)),
ROUNDUP(INDEX(GRID!$B$17:$BI$27,MATCH(E$7,GRID!$A$17:$A$27,0),MATCH(1,($U$2=GRID!$B$1:$BI$1)*(КАЛЕНДАРЬ!$X21=GRID!$B$3:$BI$3), 0))*(1-GRID!$B$69),0))</f>
        <v>29100</v>
      </c>
      <c r="G161" s="47" t="e" cm="1">
        <f t="array" ref="G161">IF($I$2="Открытый тариф",
INDEX(GRID!$B$4:$BI$14,MATCH(G$7,GRID!$A$4:$A$14,0),MATCH(1,($U$2=GRID!$B$1:$BI$1)*(КАЛЕНДАРЬ!$X21=GRID!$B$3:$BI$3), 0)),
ROUNDUP(INDEX(GRID!$B$4:$BI$14,MATCH(G$7,GRID!$A$4:$A$14,0),MATCH(1,($U$2=GRID!$B$1:$BI$1)*(КАЛЕНДАРЬ!$X21=GRID!$B$3:$BI$3),0))*(1-GRID!$B$69),0))</f>
        <v>#N/A</v>
      </c>
      <c r="H161" s="48" t="e" cm="1">
        <f t="array" ref="H161">IF($I$2="Открытый тариф",
INDEX(GRID!$B$17:$BI$27,MATCH(G$7,GRID!$A$17:$A$27,0),MATCH(1,($U$2=GRID!$B$1:$BI$1)*(КАЛЕНДАРЬ!$X21=GRID!$B$3:$BI$3), 0)),
ROUNDUP(INDEX(GRID!$B$17:$BI$27,MATCH(G$7,GRID!$A$17:$A$27,0),MATCH(1,($U$2=GRID!$B$1:$BI$1)*(КАЛЕНДАРЬ!$X21=GRID!$B$3:$BI$3), 0))*(1-GRID!$B$69),0))</f>
        <v>#N/A</v>
      </c>
      <c r="I161" s="47" t="e" cm="1">
        <f t="array" ref="I161">IF($I$2="Открытый тариф",
INDEX(GRID!$B$4:$BI$14,MATCH(I$7,GRID!$A$4:$A$14,0),MATCH(1,($U$2=GRID!$B$1:$BI$1)*(КАЛЕНДАРЬ!$X21=GRID!$B$3:$BI$3), 0)),
ROUNDUP(INDEX(GRID!$B$4:$BI$14,MATCH(I$7,GRID!$A$4:$A$14,0),MATCH(1,($U$2=GRID!$B$1:$BI$1)*(КАЛЕНДАРЬ!$X21=GRID!$B$3:$BI$3),0))*(1-GRID!$B$69),0))</f>
        <v>#N/A</v>
      </c>
      <c r="J161" s="48" t="e" cm="1">
        <f t="array" ref="J161">IF($I$2="Открытый тариф",
INDEX(GRID!$B$17:$BI$27,MATCH(I$7,GRID!$A$17:$A$27,0),MATCH(1,($U$2=GRID!$B$1:$BI$1)*(КАЛЕНДАРЬ!$X21=GRID!$B$3:$BI$3), 0)),
ROUNDUP(INDEX(GRID!$B$17:$BI$27,MATCH(I$7,GRID!$A$17:$A$27,0),MATCH(1,($U$2=GRID!$B$1:$BI$1)*(КАЛЕНДАРЬ!$X21=GRID!$B$3:$BI$3), 0))*(1-GRID!$B$69),0))</f>
        <v>#N/A</v>
      </c>
      <c r="K161" s="47" cm="1">
        <f t="array" ref="K161">IF($I$2="Открытый тариф",
INDEX(GRID!$B$4:$BI$14,MATCH(K$7,GRID!$A$4:$A$14,0),MATCH(1,($U$2=GRID!$B$1:$BI$1)*(КАЛЕНДАРЬ!$X21=GRID!$B$3:$BI$3), 0)),
ROUNDUP(INDEX(GRID!$B$4:$BI$14,MATCH(K$7,GRID!$A$4:$A$14,0),MATCH(1,($U$2=GRID!$B$1:$BI$1)*(КАЛЕНДАРЬ!$X21=GRID!$B$3:$BI$3),0))*(1-GRID!$B$69),0))</f>
        <v>40800</v>
      </c>
      <c r="L161" s="48" cm="1">
        <f t="array" ref="L161">IF($I$2="Открытый тариф",
INDEX(GRID!$B$17:$BI$27,MATCH(K$7,GRID!$A$17:$A$27,0),MATCH(1,($U$2=GRID!$B$1:$BI$1)*(КАЛЕНДАРЬ!$X21=GRID!$B$3:$BI$3), 0)),
ROUNDUP(INDEX(GRID!$B$17:$BI$27,MATCH(K$7,GRID!$A$17:$A$27,0),MATCH(1,($U$2=GRID!$B$1:$BI$1)*(КАЛЕНДАРЬ!$X21=GRID!$B$3:$BI$3), 0))*(1-GRID!$B$69),0))</f>
        <v>40800</v>
      </c>
      <c r="M161" s="47" cm="1">
        <f t="array" ref="M161">IF($I$2="Открытый тариф",
INDEX(GRID!$B$4:$BI$14,MATCH(M$7,GRID!$A$4:$A$14,0),MATCH(1,($U$2=GRID!$B$1:$BI$1)*(КАЛЕНДАРЬ!$X21=GRID!$B$3:$BI$3), 0)),
ROUNDUP(INDEX(GRID!$B$4:$BI$14,MATCH(M$7,GRID!$A$4:$A$14,0),MATCH(1,($U$2=GRID!$B$1:$BI$1)*(КАЛЕНДАРЬ!$X21=GRID!$B$3:$BI$3),0))*(1-GRID!$B$69),0))</f>
        <v>45600</v>
      </c>
      <c r="N161" s="48" cm="1">
        <f t="array" ref="N161">IF($I$2="Открытый тариф",
INDEX(GRID!$B$17:$BI$27,MATCH(M$7,GRID!$A$17:$A$27,0),MATCH(1,($U$2=GRID!$B$1:$BI$1)*(КАЛЕНДАРЬ!$X21=GRID!$B$3:$BI$3), 0)),
ROUNDUP(INDEX(GRID!$B$17:$BI$27,MATCH(M$7,GRID!$A$17:$A$27,0),MATCH(1,($U$2=GRID!$B$1:$BI$1)*(КАЛЕНДАРЬ!$X21=GRID!$B$3:$BI$3), 0))*(1-GRID!$B$69),0))</f>
        <v>45600</v>
      </c>
      <c r="O161" s="49" t="s">
        <v>101</v>
      </c>
      <c r="P161" s="49" t="s">
        <v>101</v>
      </c>
      <c r="Q161" s="49" t="s">
        <v>101</v>
      </c>
      <c r="R161" s="49" t="s">
        <v>101</v>
      </c>
      <c r="S161" s="49" t="s">
        <v>101</v>
      </c>
      <c r="T161" s="49" t="s">
        <v>101</v>
      </c>
      <c r="U161" s="49" t="s">
        <v>101</v>
      </c>
      <c r="V161" s="49" t="s">
        <v>101</v>
      </c>
      <c r="W161" s="49" t="s">
        <v>101</v>
      </c>
      <c r="X161" s="49" t="s">
        <v>101</v>
      </c>
      <c r="Y161" s="146"/>
    </row>
    <row r="162" spans="1:25" hidden="1" x14ac:dyDescent="0.2">
      <c r="A162" s="117" t="s">
        <v>46</v>
      </c>
      <c r="B162" s="117">
        <v>19</v>
      </c>
      <c r="C162" s="47" cm="1">
        <f t="array" ref="C162">IF($I$2="Открытый тариф",
INDEX(GRID!$B$4:$BI$14,MATCH(C$7,GRID!$A$4:$A$14,0),MATCH(1,($U$2=GRID!$B$1:$BI$1)*(КАЛЕНДАРЬ!$X22=GRID!$B$3:$BI$3), 0)),
ROUNDUP(INDEX(GRID!$B$4:$BI$14,MATCH(C$7,GRID!$A$4:$A$14,0),MATCH(1,($U$2=GRID!$B$1:$BI$1)*(КАЛЕНДАРЬ!$X22=GRID!$B$3:$BI$3),0))*(1-GRID!$B$69),0))</f>
        <v>26000</v>
      </c>
      <c r="D162" s="48" cm="1">
        <f t="array" ref="D162">IF($I$2="Открытый тариф",
INDEX(GRID!$B$17:$BI$27,MATCH(C$7,GRID!$A$17:$A$27,0),MATCH(1,($U$2=GRID!$B$1:$BI$1)*(КАЛЕНДАРЬ!$X22=GRID!$B$3:$BI$3), 0)),
ROUNDUP(INDEX(GRID!$B$17:$BI$27,MATCH(C$7,GRID!$A$17:$A$27,0),MATCH(1,($U$2=GRID!$B$1:$BI$1)*(КАЛЕНДАРЬ!$X22=GRID!$B$3:$BI$3), 0))*(1-GRID!$B$69),0))</f>
        <v>26000</v>
      </c>
      <c r="E162" s="47" cm="1">
        <f t="array" ref="E162">IF($I$2="Открытый тариф",
INDEX(GRID!$B$4:$BI$14,MATCH(E$7,GRID!$A$4:$A$14,0),MATCH(1,($U$2=GRID!$B$1:$BI$1)*(КАЛЕНДАРЬ!$X22=GRID!$B$3:$BI$3), 0)),
ROUNDUP(INDEX(GRID!$B$4:$BI$14,MATCH(E$7,GRID!$A$4:$A$14,0),MATCH(1,($U$2=GRID!$B$1:$BI$1)*(КАЛЕНДАРЬ!$X22=GRID!$B$3:$BI$3),0))*(1-GRID!$B$69),0))</f>
        <v>29100</v>
      </c>
      <c r="F162" s="48" cm="1">
        <f t="array" ref="F162">IF($I$2="Открытый тариф",
INDEX(GRID!$B$17:$BI$27,MATCH(E$7,GRID!$A$17:$A$27,0),MATCH(1,($U$2=GRID!$B$1:$BI$1)*(КАЛЕНДАРЬ!$X22=GRID!$B$3:$BI$3), 0)),
ROUNDUP(INDEX(GRID!$B$17:$BI$27,MATCH(E$7,GRID!$A$17:$A$27,0),MATCH(1,($U$2=GRID!$B$1:$BI$1)*(КАЛЕНДАРЬ!$X22=GRID!$B$3:$BI$3), 0))*(1-GRID!$B$69),0))</f>
        <v>29100</v>
      </c>
      <c r="G162" s="47" t="e" cm="1">
        <f t="array" ref="G162">IF($I$2="Открытый тариф",
INDEX(GRID!$B$4:$BI$14,MATCH(G$7,GRID!$A$4:$A$14,0),MATCH(1,($U$2=GRID!$B$1:$BI$1)*(КАЛЕНДАРЬ!$X22=GRID!$B$3:$BI$3), 0)),
ROUNDUP(INDEX(GRID!$B$4:$BI$14,MATCH(G$7,GRID!$A$4:$A$14,0),MATCH(1,($U$2=GRID!$B$1:$BI$1)*(КАЛЕНДАРЬ!$X22=GRID!$B$3:$BI$3),0))*(1-GRID!$B$69),0))</f>
        <v>#N/A</v>
      </c>
      <c r="H162" s="48" t="e" cm="1">
        <f t="array" ref="H162">IF($I$2="Открытый тариф",
INDEX(GRID!$B$17:$BI$27,MATCH(G$7,GRID!$A$17:$A$27,0),MATCH(1,($U$2=GRID!$B$1:$BI$1)*(КАЛЕНДАРЬ!$X22=GRID!$B$3:$BI$3), 0)),
ROUNDUP(INDEX(GRID!$B$17:$BI$27,MATCH(G$7,GRID!$A$17:$A$27,0),MATCH(1,($U$2=GRID!$B$1:$BI$1)*(КАЛЕНДАРЬ!$X22=GRID!$B$3:$BI$3), 0))*(1-GRID!$B$69),0))</f>
        <v>#N/A</v>
      </c>
      <c r="I162" s="47" t="e" cm="1">
        <f t="array" ref="I162">IF($I$2="Открытый тариф",
INDEX(GRID!$B$4:$BI$14,MATCH(I$7,GRID!$A$4:$A$14,0),MATCH(1,($U$2=GRID!$B$1:$BI$1)*(КАЛЕНДАРЬ!$X22=GRID!$B$3:$BI$3), 0)),
ROUNDUP(INDEX(GRID!$B$4:$BI$14,MATCH(I$7,GRID!$A$4:$A$14,0),MATCH(1,($U$2=GRID!$B$1:$BI$1)*(КАЛЕНДАРЬ!$X22=GRID!$B$3:$BI$3),0))*(1-GRID!$B$69),0))</f>
        <v>#N/A</v>
      </c>
      <c r="J162" s="48" t="e" cm="1">
        <f t="array" ref="J162">IF($I$2="Открытый тариф",
INDEX(GRID!$B$17:$BI$27,MATCH(I$7,GRID!$A$17:$A$27,0),MATCH(1,($U$2=GRID!$B$1:$BI$1)*(КАЛЕНДАРЬ!$X22=GRID!$B$3:$BI$3), 0)),
ROUNDUP(INDEX(GRID!$B$17:$BI$27,MATCH(I$7,GRID!$A$17:$A$27,0),MATCH(1,($U$2=GRID!$B$1:$BI$1)*(КАЛЕНДАРЬ!$X22=GRID!$B$3:$BI$3), 0))*(1-GRID!$B$69),0))</f>
        <v>#N/A</v>
      </c>
      <c r="K162" s="47" cm="1">
        <f t="array" ref="K162">IF($I$2="Открытый тариф",
INDEX(GRID!$B$4:$BI$14,MATCH(K$7,GRID!$A$4:$A$14,0),MATCH(1,($U$2=GRID!$B$1:$BI$1)*(КАЛЕНДАРЬ!$X22=GRID!$B$3:$BI$3), 0)),
ROUNDUP(INDEX(GRID!$B$4:$BI$14,MATCH(K$7,GRID!$A$4:$A$14,0),MATCH(1,($U$2=GRID!$B$1:$BI$1)*(КАЛЕНДАРЬ!$X22=GRID!$B$3:$BI$3),0))*(1-GRID!$B$69),0))</f>
        <v>40800</v>
      </c>
      <c r="L162" s="48" cm="1">
        <f t="array" ref="L162">IF($I$2="Открытый тариф",
INDEX(GRID!$B$17:$BI$27,MATCH(K$7,GRID!$A$17:$A$27,0),MATCH(1,($U$2=GRID!$B$1:$BI$1)*(КАЛЕНДАРЬ!$X22=GRID!$B$3:$BI$3), 0)),
ROUNDUP(INDEX(GRID!$B$17:$BI$27,MATCH(K$7,GRID!$A$17:$A$27,0),MATCH(1,($U$2=GRID!$B$1:$BI$1)*(КАЛЕНДАРЬ!$X22=GRID!$B$3:$BI$3), 0))*(1-GRID!$B$69),0))</f>
        <v>40800</v>
      </c>
      <c r="M162" s="47" cm="1">
        <f t="array" ref="M162">IF($I$2="Открытый тариф",
INDEX(GRID!$B$4:$BI$14,MATCH(M$7,GRID!$A$4:$A$14,0),MATCH(1,($U$2=GRID!$B$1:$BI$1)*(КАЛЕНДАРЬ!$X22=GRID!$B$3:$BI$3), 0)),
ROUNDUP(INDEX(GRID!$B$4:$BI$14,MATCH(M$7,GRID!$A$4:$A$14,0),MATCH(1,($U$2=GRID!$B$1:$BI$1)*(КАЛЕНДАРЬ!$X22=GRID!$B$3:$BI$3),0))*(1-GRID!$B$69),0))</f>
        <v>45600</v>
      </c>
      <c r="N162" s="48" cm="1">
        <f t="array" ref="N162">IF($I$2="Открытый тариф",
INDEX(GRID!$B$17:$BI$27,MATCH(M$7,GRID!$A$17:$A$27,0),MATCH(1,($U$2=GRID!$B$1:$BI$1)*(КАЛЕНДАРЬ!$X22=GRID!$B$3:$BI$3), 0)),
ROUNDUP(INDEX(GRID!$B$17:$BI$27,MATCH(M$7,GRID!$A$17:$A$27,0),MATCH(1,($U$2=GRID!$B$1:$BI$1)*(КАЛЕНДАРЬ!$X22=GRID!$B$3:$BI$3), 0))*(1-GRID!$B$69),0))</f>
        <v>45600</v>
      </c>
      <c r="O162" s="49" t="s">
        <v>101</v>
      </c>
      <c r="P162" s="49" t="s">
        <v>101</v>
      </c>
      <c r="Q162" s="49" t="s">
        <v>101</v>
      </c>
      <c r="R162" s="49" t="s">
        <v>101</v>
      </c>
      <c r="S162" s="49" t="s">
        <v>101</v>
      </c>
      <c r="T162" s="49" t="s">
        <v>101</v>
      </c>
      <c r="U162" s="49" t="s">
        <v>101</v>
      </c>
      <c r="V162" s="49" t="s">
        <v>101</v>
      </c>
      <c r="W162" s="49" t="s">
        <v>101</v>
      </c>
      <c r="X162" s="49" t="s">
        <v>101</v>
      </c>
      <c r="Y162" s="146"/>
    </row>
    <row r="163" spans="1:25" hidden="1" x14ac:dyDescent="0.2">
      <c r="A163" s="117" t="s">
        <v>47</v>
      </c>
      <c r="B163" s="117">
        <v>20</v>
      </c>
      <c r="C163" s="47" cm="1">
        <f t="array" ref="C163">IF($I$2="Открытый тариф",
INDEX(GRID!$B$4:$BI$14,MATCH(C$7,GRID!$A$4:$A$14,0),MATCH(1,($U$2=GRID!$B$1:$BI$1)*(КАЛЕНДАРЬ!$X23=GRID!$B$3:$BI$3), 0)),
ROUNDUP(INDEX(GRID!$B$4:$BI$14,MATCH(C$7,GRID!$A$4:$A$14,0),MATCH(1,($U$2=GRID!$B$1:$BI$1)*(КАЛЕНДАРЬ!$X23=GRID!$B$3:$BI$3),0))*(1-GRID!$B$69),0))</f>
        <v>26000</v>
      </c>
      <c r="D163" s="48" cm="1">
        <f t="array" ref="D163">IF($I$2="Открытый тариф",
INDEX(GRID!$B$17:$BI$27,MATCH(C$7,GRID!$A$17:$A$27,0),MATCH(1,($U$2=GRID!$B$1:$BI$1)*(КАЛЕНДАРЬ!$X23=GRID!$B$3:$BI$3), 0)),
ROUNDUP(INDEX(GRID!$B$17:$BI$27,MATCH(C$7,GRID!$A$17:$A$27,0),MATCH(1,($U$2=GRID!$B$1:$BI$1)*(КАЛЕНДАРЬ!$X23=GRID!$B$3:$BI$3), 0))*(1-GRID!$B$69),0))</f>
        <v>26000</v>
      </c>
      <c r="E163" s="47" cm="1">
        <f t="array" ref="E163">IF($I$2="Открытый тариф",
INDEX(GRID!$B$4:$BI$14,MATCH(E$7,GRID!$A$4:$A$14,0),MATCH(1,($U$2=GRID!$B$1:$BI$1)*(КАЛЕНДАРЬ!$X23=GRID!$B$3:$BI$3), 0)),
ROUNDUP(INDEX(GRID!$B$4:$BI$14,MATCH(E$7,GRID!$A$4:$A$14,0),MATCH(1,($U$2=GRID!$B$1:$BI$1)*(КАЛЕНДАРЬ!$X23=GRID!$B$3:$BI$3),0))*(1-GRID!$B$69),0))</f>
        <v>29100</v>
      </c>
      <c r="F163" s="48" cm="1">
        <f t="array" ref="F163">IF($I$2="Открытый тариф",
INDEX(GRID!$B$17:$BI$27,MATCH(E$7,GRID!$A$17:$A$27,0),MATCH(1,($U$2=GRID!$B$1:$BI$1)*(КАЛЕНДАРЬ!$X23=GRID!$B$3:$BI$3), 0)),
ROUNDUP(INDEX(GRID!$B$17:$BI$27,MATCH(E$7,GRID!$A$17:$A$27,0),MATCH(1,($U$2=GRID!$B$1:$BI$1)*(КАЛЕНДАРЬ!$X23=GRID!$B$3:$BI$3), 0))*(1-GRID!$B$69),0))</f>
        <v>29100</v>
      </c>
      <c r="G163" s="47" t="e" cm="1">
        <f t="array" ref="G163">IF($I$2="Открытый тариф",
INDEX(GRID!$B$4:$BI$14,MATCH(G$7,GRID!$A$4:$A$14,0),MATCH(1,($U$2=GRID!$B$1:$BI$1)*(КАЛЕНДАРЬ!$X23=GRID!$B$3:$BI$3), 0)),
ROUNDUP(INDEX(GRID!$B$4:$BI$14,MATCH(G$7,GRID!$A$4:$A$14,0),MATCH(1,($U$2=GRID!$B$1:$BI$1)*(КАЛЕНДАРЬ!$X23=GRID!$B$3:$BI$3),0))*(1-GRID!$B$69),0))</f>
        <v>#N/A</v>
      </c>
      <c r="H163" s="48" t="e" cm="1">
        <f t="array" ref="H163">IF($I$2="Открытый тариф",
INDEX(GRID!$B$17:$BI$27,MATCH(G$7,GRID!$A$17:$A$27,0),MATCH(1,($U$2=GRID!$B$1:$BI$1)*(КАЛЕНДАРЬ!$X23=GRID!$B$3:$BI$3), 0)),
ROUNDUP(INDEX(GRID!$B$17:$BI$27,MATCH(G$7,GRID!$A$17:$A$27,0),MATCH(1,($U$2=GRID!$B$1:$BI$1)*(КАЛЕНДАРЬ!$X23=GRID!$B$3:$BI$3), 0))*(1-GRID!$B$69),0))</f>
        <v>#N/A</v>
      </c>
      <c r="I163" s="47" t="e" cm="1">
        <f t="array" ref="I163">IF($I$2="Открытый тариф",
INDEX(GRID!$B$4:$BI$14,MATCH(I$7,GRID!$A$4:$A$14,0),MATCH(1,($U$2=GRID!$B$1:$BI$1)*(КАЛЕНДАРЬ!$X23=GRID!$B$3:$BI$3), 0)),
ROUNDUP(INDEX(GRID!$B$4:$BI$14,MATCH(I$7,GRID!$A$4:$A$14,0),MATCH(1,($U$2=GRID!$B$1:$BI$1)*(КАЛЕНДАРЬ!$X23=GRID!$B$3:$BI$3),0))*(1-GRID!$B$69),0))</f>
        <v>#N/A</v>
      </c>
      <c r="J163" s="48" t="e" cm="1">
        <f t="array" ref="J163">IF($I$2="Открытый тариф",
INDEX(GRID!$B$17:$BI$27,MATCH(I$7,GRID!$A$17:$A$27,0),MATCH(1,($U$2=GRID!$B$1:$BI$1)*(КАЛЕНДАРЬ!$X23=GRID!$B$3:$BI$3), 0)),
ROUNDUP(INDEX(GRID!$B$17:$BI$27,MATCH(I$7,GRID!$A$17:$A$27,0),MATCH(1,($U$2=GRID!$B$1:$BI$1)*(КАЛЕНДАРЬ!$X23=GRID!$B$3:$BI$3), 0))*(1-GRID!$B$69),0))</f>
        <v>#N/A</v>
      </c>
      <c r="K163" s="47" cm="1">
        <f t="array" ref="K163">IF($I$2="Открытый тариф",
INDEX(GRID!$B$4:$BI$14,MATCH(K$7,GRID!$A$4:$A$14,0),MATCH(1,($U$2=GRID!$B$1:$BI$1)*(КАЛЕНДАРЬ!$X23=GRID!$B$3:$BI$3), 0)),
ROUNDUP(INDEX(GRID!$B$4:$BI$14,MATCH(K$7,GRID!$A$4:$A$14,0),MATCH(1,($U$2=GRID!$B$1:$BI$1)*(КАЛЕНДАРЬ!$X23=GRID!$B$3:$BI$3),0))*(1-GRID!$B$69),0))</f>
        <v>40800</v>
      </c>
      <c r="L163" s="48" cm="1">
        <f t="array" ref="L163">IF($I$2="Открытый тариф",
INDEX(GRID!$B$17:$BI$27,MATCH(K$7,GRID!$A$17:$A$27,0),MATCH(1,($U$2=GRID!$B$1:$BI$1)*(КАЛЕНДАРЬ!$X23=GRID!$B$3:$BI$3), 0)),
ROUNDUP(INDEX(GRID!$B$17:$BI$27,MATCH(K$7,GRID!$A$17:$A$27,0),MATCH(1,($U$2=GRID!$B$1:$BI$1)*(КАЛЕНДАРЬ!$X23=GRID!$B$3:$BI$3), 0))*(1-GRID!$B$69),0))</f>
        <v>40800</v>
      </c>
      <c r="M163" s="47" cm="1">
        <f t="array" ref="M163">IF($I$2="Открытый тариф",
INDEX(GRID!$B$4:$BI$14,MATCH(M$7,GRID!$A$4:$A$14,0),MATCH(1,($U$2=GRID!$B$1:$BI$1)*(КАЛЕНДАРЬ!$X23=GRID!$B$3:$BI$3), 0)),
ROUNDUP(INDEX(GRID!$B$4:$BI$14,MATCH(M$7,GRID!$A$4:$A$14,0),MATCH(1,($U$2=GRID!$B$1:$BI$1)*(КАЛЕНДАРЬ!$X23=GRID!$B$3:$BI$3),0))*(1-GRID!$B$69),0))</f>
        <v>45600</v>
      </c>
      <c r="N163" s="48" cm="1">
        <f t="array" ref="N163">IF($I$2="Открытый тариф",
INDEX(GRID!$B$17:$BI$27,MATCH(M$7,GRID!$A$17:$A$27,0),MATCH(1,($U$2=GRID!$B$1:$BI$1)*(КАЛЕНДАРЬ!$X23=GRID!$B$3:$BI$3), 0)),
ROUNDUP(INDEX(GRID!$B$17:$BI$27,MATCH(M$7,GRID!$A$17:$A$27,0),MATCH(1,($U$2=GRID!$B$1:$BI$1)*(КАЛЕНДАРЬ!$X23=GRID!$B$3:$BI$3), 0))*(1-GRID!$B$69),0))</f>
        <v>45600</v>
      </c>
      <c r="O163" s="49" t="s">
        <v>101</v>
      </c>
      <c r="P163" s="49" t="s">
        <v>101</v>
      </c>
      <c r="Q163" s="49" t="s">
        <v>101</v>
      </c>
      <c r="R163" s="49" t="s">
        <v>101</v>
      </c>
      <c r="S163" s="49" t="s">
        <v>101</v>
      </c>
      <c r="T163" s="49" t="s">
        <v>101</v>
      </c>
      <c r="U163" s="49" t="s">
        <v>101</v>
      </c>
      <c r="V163" s="49" t="s">
        <v>101</v>
      </c>
      <c r="W163" s="49" t="s">
        <v>101</v>
      </c>
      <c r="X163" s="49" t="s">
        <v>101</v>
      </c>
      <c r="Y163" s="146"/>
    </row>
    <row r="164" spans="1:25" hidden="1" x14ac:dyDescent="0.2">
      <c r="A164" s="117" t="s">
        <v>48</v>
      </c>
      <c r="B164" s="117">
        <v>21</v>
      </c>
      <c r="C164" s="47" cm="1">
        <f t="array" ref="C164">IF($I$2="Открытый тариф",
INDEX(GRID!$B$4:$BI$14,MATCH(C$7,GRID!$A$4:$A$14,0),MATCH(1,($U$2=GRID!$B$1:$BI$1)*(КАЛЕНДАРЬ!$X24=GRID!$B$3:$BI$3), 0)),
ROUNDUP(INDEX(GRID!$B$4:$BI$14,MATCH(C$7,GRID!$A$4:$A$14,0),MATCH(1,($U$2=GRID!$B$1:$BI$1)*(КАЛЕНДАРЬ!$X24=GRID!$B$3:$BI$3),0))*(1-GRID!$B$69),0))</f>
        <v>26000</v>
      </c>
      <c r="D164" s="48" cm="1">
        <f t="array" ref="D164">IF($I$2="Открытый тариф",
INDEX(GRID!$B$17:$BI$27,MATCH(C$7,GRID!$A$17:$A$27,0),MATCH(1,($U$2=GRID!$B$1:$BI$1)*(КАЛЕНДАРЬ!$X24=GRID!$B$3:$BI$3), 0)),
ROUNDUP(INDEX(GRID!$B$17:$BI$27,MATCH(C$7,GRID!$A$17:$A$27,0),MATCH(1,($U$2=GRID!$B$1:$BI$1)*(КАЛЕНДАРЬ!$X24=GRID!$B$3:$BI$3), 0))*(1-GRID!$B$69),0))</f>
        <v>26000</v>
      </c>
      <c r="E164" s="47" cm="1">
        <f t="array" ref="E164">IF($I$2="Открытый тариф",
INDEX(GRID!$B$4:$BI$14,MATCH(E$7,GRID!$A$4:$A$14,0),MATCH(1,($U$2=GRID!$B$1:$BI$1)*(КАЛЕНДАРЬ!$X24=GRID!$B$3:$BI$3), 0)),
ROUNDUP(INDEX(GRID!$B$4:$BI$14,MATCH(E$7,GRID!$A$4:$A$14,0),MATCH(1,($U$2=GRID!$B$1:$BI$1)*(КАЛЕНДАРЬ!$X24=GRID!$B$3:$BI$3),0))*(1-GRID!$B$69),0))</f>
        <v>29100</v>
      </c>
      <c r="F164" s="48" cm="1">
        <f t="array" ref="F164">IF($I$2="Открытый тариф",
INDEX(GRID!$B$17:$BI$27,MATCH(E$7,GRID!$A$17:$A$27,0),MATCH(1,($U$2=GRID!$B$1:$BI$1)*(КАЛЕНДАРЬ!$X24=GRID!$B$3:$BI$3), 0)),
ROUNDUP(INDEX(GRID!$B$17:$BI$27,MATCH(E$7,GRID!$A$17:$A$27,0),MATCH(1,($U$2=GRID!$B$1:$BI$1)*(КАЛЕНДАРЬ!$X24=GRID!$B$3:$BI$3), 0))*(1-GRID!$B$69),0))</f>
        <v>29100</v>
      </c>
      <c r="G164" s="47" t="e" cm="1">
        <f t="array" ref="G164">IF($I$2="Открытый тариф",
INDEX(GRID!$B$4:$BI$14,MATCH(G$7,GRID!$A$4:$A$14,0),MATCH(1,($U$2=GRID!$B$1:$BI$1)*(КАЛЕНДАРЬ!$X24=GRID!$B$3:$BI$3), 0)),
ROUNDUP(INDEX(GRID!$B$4:$BI$14,MATCH(G$7,GRID!$A$4:$A$14,0),MATCH(1,($U$2=GRID!$B$1:$BI$1)*(КАЛЕНДАРЬ!$X24=GRID!$B$3:$BI$3),0))*(1-GRID!$B$69),0))</f>
        <v>#N/A</v>
      </c>
      <c r="H164" s="48" t="e" cm="1">
        <f t="array" ref="H164">IF($I$2="Открытый тариф",
INDEX(GRID!$B$17:$BI$27,MATCH(G$7,GRID!$A$17:$A$27,0),MATCH(1,($U$2=GRID!$B$1:$BI$1)*(КАЛЕНДАРЬ!$X24=GRID!$B$3:$BI$3), 0)),
ROUNDUP(INDEX(GRID!$B$17:$BI$27,MATCH(G$7,GRID!$A$17:$A$27,0),MATCH(1,($U$2=GRID!$B$1:$BI$1)*(КАЛЕНДАРЬ!$X24=GRID!$B$3:$BI$3), 0))*(1-GRID!$B$69),0))</f>
        <v>#N/A</v>
      </c>
      <c r="I164" s="47" t="e" cm="1">
        <f t="array" ref="I164">IF($I$2="Открытый тариф",
INDEX(GRID!$B$4:$BI$14,MATCH(I$7,GRID!$A$4:$A$14,0),MATCH(1,($U$2=GRID!$B$1:$BI$1)*(КАЛЕНДАРЬ!$X24=GRID!$B$3:$BI$3), 0)),
ROUNDUP(INDEX(GRID!$B$4:$BI$14,MATCH(I$7,GRID!$A$4:$A$14,0),MATCH(1,($U$2=GRID!$B$1:$BI$1)*(КАЛЕНДАРЬ!$X24=GRID!$B$3:$BI$3),0))*(1-GRID!$B$69),0))</f>
        <v>#N/A</v>
      </c>
      <c r="J164" s="48" t="e" cm="1">
        <f t="array" ref="J164">IF($I$2="Открытый тариф",
INDEX(GRID!$B$17:$BI$27,MATCH(I$7,GRID!$A$17:$A$27,0),MATCH(1,($U$2=GRID!$B$1:$BI$1)*(КАЛЕНДАРЬ!$X24=GRID!$B$3:$BI$3), 0)),
ROUNDUP(INDEX(GRID!$B$17:$BI$27,MATCH(I$7,GRID!$A$17:$A$27,0),MATCH(1,($U$2=GRID!$B$1:$BI$1)*(КАЛЕНДАРЬ!$X24=GRID!$B$3:$BI$3), 0))*(1-GRID!$B$69),0))</f>
        <v>#N/A</v>
      </c>
      <c r="K164" s="47" cm="1">
        <f t="array" ref="K164">IF($I$2="Открытый тариф",
INDEX(GRID!$B$4:$BI$14,MATCH(K$7,GRID!$A$4:$A$14,0),MATCH(1,($U$2=GRID!$B$1:$BI$1)*(КАЛЕНДАРЬ!$X24=GRID!$B$3:$BI$3), 0)),
ROUNDUP(INDEX(GRID!$B$4:$BI$14,MATCH(K$7,GRID!$A$4:$A$14,0),MATCH(1,($U$2=GRID!$B$1:$BI$1)*(КАЛЕНДАРЬ!$X24=GRID!$B$3:$BI$3),0))*(1-GRID!$B$69),0))</f>
        <v>40800</v>
      </c>
      <c r="L164" s="48" cm="1">
        <f t="array" ref="L164">IF($I$2="Открытый тариф",
INDEX(GRID!$B$17:$BI$27,MATCH(K$7,GRID!$A$17:$A$27,0),MATCH(1,($U$2=GRID!$B$1:$BI$1)*(КАЛЕНДАРЬ!$X24=GRID!$B$3:$BI$3), 0)),
ROUNDUP(INDEX(GRID!$B$17:$BI$27,MATCH(K$7,GRID!$A$17:$A$27,0),MATCH(1,($U$2=GRID!$B$1:$BI$1)*(КАЛЕНДАРЬ!$X24=GRID!$B$3:$BI$3), 0))*(1-GRID!$B$69),0))</f>
        <v>40800</v>
      </c>
      <c r="M164" s="47" cm="1">
        <f t="array" ref="M164">IF($I$2="Открытый тариф",
INDEX(GRID!$B$4:$BI$14,MATCH(M$7,GRID!$A$4:$A$14,0),MATCH(1,($U$2=GRID!$B$1:$BI$1)*(КАЛЕНДАРЬ!$X24=GRID!$B$3:$BI$3), 0)),
ROUNDUP(INDEX(GRID!$B$4:$BI$14,MATCH(M$7,GRID!$A$4:$A$14,0),MATCH(1,($U$2=GRID!$B$1:$BI$1)*(КАЛЕНДАРЬ!$X24=GRID!$B$3:$BI$3),0))*(1-GRID!$B$69),0))</f>
        <v>45600</v>
      </c>
      <c r="N164" s="48" cm="1">
        <f t="array" ref="N164">IF($I$2="Открытый тариф",
INDEX(GRID!$B$17:$BI$27,MATCH(M$7,GRID!$A$17:$A$27,0),MATCH(1,($U$2=GRID!$B$1:$BI$1)*(КАЛЕНДАРЬ!$X24=GRID!$B$3:$BI$3), 0)),
ROUNDUP(INDEX(GRID!$B$17:$BI$27,MATCH(M$7,GRID!$A$17:$A$27,0),MATCH(1,($U$2=GRID!$B$1:$BI$1)*(КАЛЕНДАРЬ!$X24=GRID!$B$3:$BI$3), 0))*(1-GRID!$B$69),0))</f>
        <v>45600</v>
      </c>
      <c r="O164" s="49" t="s">
        <v>101</v>
      </c>
      <c r="P164" s="49" t="s">
        <v>101</v>
      </c>
      <c r="Q164" s="49" t="s">
        <v>101</v>
      </c>
      <c r="R164" s="49" t="s">
        <v>101</v>
      </c>
      <c r="S164" s="49" t="s">
        <v>101</v>
      </c>
      <c r="T164" s="49" t="s">
        <v>101</v>
      </c>
      <c r="U164" s="49" t="s">
        <v>101</v>
      </c>
      <c r="V164" s="49" t="s">
        <v>101</v>
      </c>
      <c r="W164" s="49" t="s">
        <v>101</v>
      </c>
      <c r="X164" s="49" t="s">
        <v>101</v>
      </c>
      <c r="Y164" s="146"/>
    </row>
    <row r="165" spans="1:25" hidden="1" x14ac:dyDescent="0.2">
      <c r="A165" s="117" t="s">
        <v>42</v>
      </c>
      <c r="B165" s="117">
        <v>22</v>
      </c>
      <c r="C165" s="47" cm="1">
        <f t="array" ref="C165">IF($I$2="Открытый тариф",
INDEX(GRID!$B$4:$BI$14,MATCH(C$7,GRID!$A$4:$A$14,0),MATCH(1,($U$2=GRID!$B$1:$BI$1)*(КАЛЕНДАРЬ!$X25=GRID!$B$3:$BI$3), 0)),
ROUNDUP(INDEX(GRID!$B$4:$BI$14,MATCH(C$7,GRID!$A$4:$A$14,0),MATCH(1,($U$2=GRID!$B$1:$BI$1)*(КАЛЕНДАРЬ!$X25=GRID!$B$3:$BI$3),0))*(1-GRID!$B$69),0))</f>
        <v>26000</v>
      </c>
      <c r="D165" s="48" cm="1">
        <f t="array" ref="D165">IF($I$2="Открытый тариф",
INDEX(GRID!$B$17:$BI$27,MATCH(C$7,GRID!$A$17:$A$27,0),MATCH(1,($U$2=GRID!$B$1:$BI$1)*(КАЛЕНДАРЬ!$X25=GRID!$B$3:$BI$3), 0)),
ROUNDUP(INDEX(GRID!$B$17:$BI$27,MATCH(C$7,GRID!$A$17:$A$27,0),MATCH(1,($U$2=GRID!$B$1:$BI$1)*(КАЛЕНДАРЬ!$X25=GRID!$B$3:$BI$3), 0))*(1-GRID!$B$69),0))</f>
        <v>26000</v>
      </c>
      <c r="E165" s="47" cm="1">
        <f t="array" ref="E165">IF($I$2="Открытый тариф",
INDEX(GRID!$B$4:$BI$14,MATCH(E$7,GRID!$A$4:$A$14,0),MATCH(1,($U$2=GRID!$B$1:$BI$1)*(КАЛЕНДАРЬ!$X25=GRID!$B$3:$BI$3), 0)),
ROUNDUP(INDEX(GRID!$B$4:$BI$14,MATCH(E$7,GRID!$A$4:$A$14,0),MATCH(1,($U$2=GRID!$B$1:$BI$1)*(КАЛЕНДАРЬ!$X25=GRID!$B$3:$BI$3),0))*(1-GRID!$B$69),0))</f>
        <v>29100</v>
      </c>
      <c r="F165" s="48" cm="1">
        <f t="array" ref="F165">IF($I$2="Открытый тариф",
INDEX(GRID!$B$17:$BI$27,MATCH(E$7,GRID!$A$17:$A$27,0),MATCH(1,($U$2=GRID!$B$1:$BI$1)*(КАЛЕНДАРЬ!$X25=GRID!$B$3:$BI$3), 0)),
ROUNDUP(INDEX(GRID!$B$17:$BI$27,MATCH(E$7,GRID!$A$17:$A$27,0),MATCH(1,($U$2=GRID!$B$1:$BI$1)*(КАЛЕНДАРЬ!$X25=GRID!$B$3:$BI$3), 0))*(1-GRID!$B$69),0))</f>
        <v>29100</v>
      </c>
      <c r="G165" s="47" t="e" cm="1">
        <f t="array" ref="G165">IF($I$2="Открытый тариф",
INDEX(GRID!$B$4:$BI$14,MATCH(G$7,GRID!$A$4:$A$14,0),MATCH(1,($U$2=GRID!$B$1:$BI$1)*(КАЛЕНДАРЬ!$X25=GRID!$B$3:$BI$3), 0)),
ROUNDUP(INDEX(GRID!$B$4:$BI$14,MATCH(G$7,GRID!$A$4:$A$14,0),MATCH(1,($U$2=GRID!$B$1:$BI$1)*(КАЛЕНДАРЬ!$X25=GRID!$B$3:$BI$3),0))*(1-GRID!$B$69),0))</f>
        <v>#N/A</v>
      </c>
      <c r="H165" s="48" t="e" cm="1">
        <f t="array" ref="H165">IF($I$2="Открытый тариф",
INDEX(GRID!$B$17:$BI$27,MATCH(G$7,GRID!$A$17:$A$27,0),MATCH(1,($U$2=GRID!$B$1:$BI$1)*(КАЛЕНДАРЬ!$X25=GRID!$B$3:$BI$3), 0)),
ROUNDUP(INDEX(GRID!$B$17:$BI$27,MATCH(G$7,GRID!$A$17:$A$27,0),MATCH(1,($U$2=GRID!$B$1:$BI$1)*(КАЛЕНДАРЬ!$X25=GRID!$B$3:$BI$3), 0))*(1-GRID!$B$69),0))</f>
        <v>#N/A</v>
      </c>
      <c r="I165" s="47" t="e" cm="1">
        <f t="array" ref="I165">IF($I$2="Открытый тариф",
INDEX(GRID!$B$4:$BI$14,MATCH(I$7,GRID!$A$4:$A$14,0),MATCH(1,($U$2=GRID!$B$1:$BI$1)*(КАЛЕНДАРЬ!$X25=GRID!$B$3:$BI$3), 0)),
ROUNDUP(INDEX(GRID!$B$4:$BI$14,MATCH(I$7,GRID!$A$4:$A$14,0),MATCH(1,($U$2=GRID!$B$1:$BI$1)*(КАЛЕНДАРЬ!$X25=GRID!$B$3:$BI$3),0))*(1-GRID!$B$69),0))</f>
        <v>#N/A</v>
      </c>
      <c r="J165" s="48" t="e" cm="1">
        <f t="array" ref="J165">IF($I$2="Открытый тариф",
INDEX(GRID!$B$17:$BI$27,MATCH(I$7,GRID!$A$17:$A$27,0),MATCH(1,($U$2=GRID!$B$1:$BI$1)*(КАЛЕНДАРЬ!$X25=GRID!$B$3:$BI$3), 0)),
ROUNDUP(INDEX(GRID!$B$17:$BI$27,MATCH(I$7,GRID!$A$17:$A$27,0),MATCH(1,($U$2=GRID!$B$1:$BI$1)*(КАЛЕНДАРЬ!$X25=GRID!$B$3:$BI$3), 0))*(1-GRID!$B$69),0))</f>
        <v>#N/A</v>
      </c>
      <c r="K165" s="47" cm="1">
        <f t="array" ref="K165">IF($I$2="Открытый тариф",
INDEX(GRID!$B$4:$BI$14,MATCH(K$7,GRID!$A$4:$A$14,0),MATCH(1,($U$2=GRID!$B$1:$BI$1)*(КАЛЕНДАРЬ!$X25=GRID!$B$3:$BI$3), 0)),
ROUNDUP(INDEX(GRID!$B$4:$BI$14,MATCH(K$7,GRID!$A$4:$A$14,0),MATCH(1,($U$2=GRID!$B$1:$BI$1)*(КАЛЕНДАРЬ!$X25=GRID!$B$3:$BI$3),0))*(1-GRID!$B$69),0))</f>
        <v>40800</v>
      </c>
      <c r="L165" s="48" cm="1">
        <f t="array" ref="L165">IF($I$2="Открытый тариф",
INDEX(GRID!$B$17:$BI$27,MATCH(K$7,GRID!$A$17:$A$27,0),MATCH(1,($U$2=GRID!$B$1:$BI$1)*(КАЛЕНДАРЬ!$X25=GRID!$B$3:$BI$3), 0)),
ROUNDUP(INDEX(GRID!$B$17:$BI$27,MATCH(K$7,GRID!$A$17:$A$27,0),MATCH(1,($U$2=GRID!$B$1:$BI$1)*(КАЛЕНДАРЬ!$X25=GRID!$B$3:$BI$3), 0))*(1-GRID!$B$69),0))</f>
        <v>40800</v>
      </c>
      <c r="M165" s="47" cm="1">
        <f t="array" ref="M165">IF($I$2="Открытый тариф",
INDEX(GRID!$B$4:$BI$14,MATCH(M$7,GRID!$A$4:$A$14,0),MATCH(1,($U$2=GRID!$B$1:$BI$1)*(КАЛЕНДАРЬ!$X25=GRID!$B$3:$BI$3), 0)),
ROUNDUP(INDEX(GRID!$B$4:$BI$14,MATCH(M$7,GRID!$A$4:$A$14,0),MATCH(1,($U$2=GRID!$B$1:$BI$1)*(КАЛЕНДАРЬ!$X25=GRID!$B$3:$BI$3),0))*(1-GRID!$B$69),0))</f>
        <v>45600</v>
      </c>
      <c r="N165" s="48" cm="1">
        <f t="array" ref="N165">IF($I$2="Открытый тариф",
INDEX(GRID!$B$17:$BI$27,MATCH(M$7,GRID!$A$17:$A$27,0),MATCH(1,($U$2=GRID!$B$1:$BI$1)*(КАЛЕНДАРЬ!$X25=GRID!$B$3:$BI$3), 0)),
ROUNDUP(INDEX(GRID!$B$17:$BI$27,MATCH(M$7,GRID!$A$17:$A$27,0),MATCH(1,($U$2=GRID!$B$1:$BI$1)*(КАЛЕНДАРЬ!$X25=GRID!$B$3:$BI$3), 0))*(1-GRID!$B$69),0))</f>
        <v>45600</v>
      </c>
      <c r="O165" s="49" t="s">
        <v>101</v>
      </c>
      <c r="P165" s="49" t="s">
        <v>101</v>
      </c>
      <c r="Q165" s="49" t="s">
        <v>101</v>
      </c>
      <c r="R165" s="49" t="s">
        <v>101</v>
      </c>
      <c r="S165" s="49" t="s">
        <v>101</v>
      </c>
      <c r="T165" s="49" t="s">
        <v>101</v>
      </c>
      <c r="U165" s="49" t="s">
        <v>101</v>
      </c>
      <c r="V165" s="49" t="s">
        <v>101</v>
      </c>
      <c r="W165" s="49" t="s">
        <v>101</v>
      </c>
      <c r="X165" s="49" t="s">
        <v>101</v>
      </c>
      <c r="Y165" s="146"/>
    </row>
    <row r="166" spans="1:25" hidden="1" x14ac:dyDescent="0.2">
      <c r="A166" s="117" t="s">
        <v>43</v>
      </c>
      <c r="B166" s="117">
        <v>23</v>
      </c>
      <c r="C166" s="47" cm="1">
        <f t="array" ref="C166">IF($I$2="Открытый тариф",
INDEX(GRID!$B$4:$BI$14,MATCH(C$7,GRID!$A$4:$A$14,0),MATCH(1,($U$2=GRID!$B$1:$BI$1)*(КАЛЕНДАРЬ!$X26=GRID!$B$3:$BI$3), 0)),
ROUNDUP(INDEX(GRID!$B$4:$BI$14,MATCH(C$7,GRID!$A$4:$A$14,0),MATCH(1,($U$2=GRID!$B$1:$BI$1)*(КАЛЕНДАРЬ!$X26=GRID!$B$3:$BI$3),0))*(1-GRID!$B$69),0))</f>
        <v>27500</v>
      </c>
      <c r="D166" s="48" cm="1">
        <f t="array" ref="D166">IF($I$2="Открытый тариф",
INDEX(GRID!$B$17:$BI$27,MATCH(C$7,GRID!$A$17:$A$27,0),MATCH(1,($U$2=GRID!$B$1:$BI$1)*(КАЛЕНДАРЬ!$X26=GRID!$B$3:$BI$3), 0)),
ROUNDUP(INDEX(GRID!$B$17:$BI$27,MATCH(C$7,GRID!$A$17:$A$27,0),MATCH(1,($U$2=GRID!$B$1:$BI$1)*(КАЛЕНДАРЬ!$X26=GRID!$B$3:$BI$3), 0))*(1-GRID!$B$69),0))</f>
        <v>27500</v>
      </c>
      <c r="E166" s="47" cm="1">
        <f t="array" ref="E166">IF($I$2="Открытый тариф",
INDEX(GRID!$B$4:$BI$14,MATCH(E$7,GRID!$A$4:$A$14,0),MATCH(1,($U$2=GRID!$B$1:$BI$1)*(КАЛЕНДАРЬ!$X26=GRID!$B$3:$BI$3), 0)),
ROUNDUP(INDEX(GRID!$B$4:$BI$14,MATCH(E$7,GRID!$A$4:$A$14,0),MATCH(1,($U$2=GRID!$B$1:$BI$1)*(КАЛЕНДАРЬ!$X26=GRID!$B$3:$BI$3),0))*(1-GRID!$B$69),0))</f>
        <v>30900</v>
      </c>
      <c r="F166" s="48" cm="1">
        <f t="array" ref="F166">IF($I$2="Открытый тариф",
INDEX(GRID!$B$17:$BI$27,MATCH(E$7,GRID!$A$17:$A$27,0),MATCH(1,($U$2=GRID!$B$1:$BI$1)*(КАЛЕНДАРЬ!$X26=GRID!$B$3:$BI$3), 0)),
ROUNDUP(INDEX(GRID!$B$17:$BI$27,MATCH(E$7,GRID!$A$17:$A$27,0),MATCH(1,($U$2=GRID!$B$1:$BI$1)*(КАЛЕНДАРЬ!$X26=GRID!$B$3:$BI$3), 0))*(1-GRID!$B$69),0))</f>
        <v>30900</v>
      </c>
      <c r="G166" s="47" t="e" cm="1">
        <f t="array" ref="G166">IF($I$2="Открытый тариф",
INDEX(GRID!$B$4:$BI$14,MATCH(G$7,GRID!$A$4:$A$14,0),MATCH(1,($U$2=GRID!$B$1:$BI$1)*(КАЛЕНДАРЬ!$X26=GRID!$B$3:$BI$3), 0)),
ROUNDUP(INDEX(GRID!$B$4:$BI$14,MATCH(G$7,GRID!$A$4:$A$14,0),MATCH(1,($U$2=GRID!$B$1:$BI$1)*(КАЛЕНДАРЬ!$X26=GRID!$B$3:$BI$3),0))*(1-GRID!$B$69),0))</f>
        <v>#N/A</v>
      </c>
      <c r="H166" s="48" t="e" cm="1">
        <f t="array" ref="H166">IF($I$2="Открытый тариф",
INDEX(GRID!$B$17:$BI$27,MATCH(G$7,GRID!$A$17:$A$27,0),MATCH(1,($U$2=GRID!$B$1:$BI$1)*(КАЛЕНДАРЬ!$X26=GRID!$B$3:$BI$3), 0)),
ROUNDUP(INDEX(GRID!$B$17:$BI$27,MATCH(G$7,GRID!$A$17:$A$27,0),MATCH(1,($U$2=GRID!$B$1:$BI$1)*(КАЛЕНДАРЬ!$X26=GRID!$B$3:$BI$3), 0))*(1-GRID!$B$69),0))</f>
        <v>#N/A</v>
      </c>
      <c r="I166" s="47" t="e" cm="1">
        <f t="array" ref="I166">IF($I$2="Открытый тариф",
INDEX(GRID!$B$4:$BI$14,MATCH(I$7,GRID!$A$4:$A$14,0),MATCH(1,($U$2=GRID!$B$1:$BI$1)*(КАЛЕНДАРЬ!$X26=GRID!$B$3:$BI$3), 0)),
ROUNDUP(INDEX(GRID!$B$4:$BI$14,MATCH(I$7,GRID!$A$4:$A$14,0),MATCH(1,($U$2=GRID!$B$1:$BI$1)*(КАЛЕНДАРЬ!$X26=GRID!$B$3:$BI$3),0))*(1-GRID!$B$69),0))</f>
        <v>#N/A</v>
      </c>
      <c r="J166" s="48" t="e" cm="1">
        <f t="array" ref="J166">IF($I$2="Открытый тариф",
INDEX(GRID!$B$17:$BI$27,MATCH(I$7,GRID!$A$17:$A$27,0),MATCH(1,($U$2=GRID!$B$1:$BI$1)*(КАЛЕНДАРЬ!$X26=GRID!$B$3:$BI$3), 0)),
ROUNDUP(INDEX(GRID!$B$17:$BI$27,MATCH(I$7,GRID!$A$17:$A$27,0),MATCH(1,($U$2=GRID!$B$1:$BI$1)*(КАЛЕНДАРЬ!$X26=GRID!$B$3:$BI$3), 0))*(1-GRID!$B$69),0))</f>
        <v>#N/A</v>
      </c>
      <c r="K166" s="47" cm="1">
        <f t="array" ref="K166">IF($I$2="Открытый тариф",
INDEX(GRID!$B$4:$BI$14,MATCH(K$7,GRID!$A$4:$A$14,0),MATCH(1,($U$2=GRID!$B$1:$BI$1)*(КАЛЕНДАРЬ!$X26=GRID!$B$3:$BI$3), 0)),
ROUNDUP(INDEX(GRID!$B$4:$BI$14,MATCH(K$7,GRID!$A$4:$A$14,0),MATCH(1,($U$2=GRID!$B$1:$BI$1)*(КАЛЕНДАРЬ!$X26=GRID!$B$3:$BI$3),0))*(1-GRID!$B$69),0))</f>
        <v>43300</v>
      </c>
      <c r="L166" s="48" cm="1">
        <f t="array" ref="L166">IF($I$2="Открытый тариф",
INDEX(GRID!$B$17:$BI$27,MATCH(K$7,GRID!$A$17:$A$27,0),MATCH(1,($U$2=GRID!$B$1:$BI$1)*(КАЛЕНДАРЬ!$X26=GRID!$B$3:$BI$3), 0)),
ROUNDUP(INDEX(GRID!$B$17:$BI$27,MATCH(K$7,GRID!$A$17:$A$27,0),MATCH(1,($U$2=GRID!$B$1:$BI$1)*(КАЛЕНДАРЬ!$X26=GRID!$B$3:$BI$3), 0))*(1-GRID!$B$69),0))</f>
        <v>43300</v>
      </c>
      <c r="M166" s="47" cm="1">
        <f t="array" ref="M166">IF($I$2="Открытый тариф",
INDEX(GRID!$B$4:$BI$14,MATCH(M$7,GRID!$A$4:$A$14,0),MATCH(1,($U$2=GRID!$B$1:$BI$1)*(КАЛЕНДАРЬ!$X26=GRID!$B$3:$BI$3), 0)),
ROUNDUP(INDEX(GRID!$B$4:$BI$14,MATCH(M$7,GRID!$A$4:$A$14,0),MATCH(1,($U$2=GRID!$B$1:$BI$1)*(КАЛЕНДАРЬ!$X26=GRID!$B$3:$BI$3),0))*(1-GRID!$B$69),0))</f>
        <v>48500</v>
      </c>
      <c r="N166" s="48" cm="1">
        <f t="array" ref="N166">IF($I$2="Открытый тариф",
INDEX(GRID!$B$17:$BI$27,MATCH(M$7,GRID!$A$17:$A$27,0),MATCH(1,($U$2=GRID!$B$1:$BI$1)*(КАЛЕНДАРЬ!$X26=GRID!$B$3:$BI$3), 0)),
ROUNDUP(INDEX(GRID!$B$17:$BI$27,MATCH(M$7,GRID!$A$17:$A$27,0),MATCH(1,($U$2=GRID!$B$1:$BI$1)*(КАЛЕНДАРЬ!$X26=GRID!$B$3:$BI$3), 0))*(1-GRID!$B$69),0))</f>
        <v>48500</v>
      </c>
      <c r="O166" s="49" t="s">
        <v>101</v>
      </c>
      <c r="P166" s="49" t="s">
        <v>101</v>
      </c>
      <c r="Q166" s="49" t="s">
        <v>101</v>
      </c>
      <c r="R166" s="49" t="s">
        <v>101</v>
      </c>
      <c r="S166" s="49" t="s">
        <v>101</v>
      </c>
      <c r="T166" s="49" t="s">
        <v>101</v>
      </c>
      <c r="U166" s="49" t="s">
        <v>101</v>
      </c>
      <c r="V166" s="49" t="s">
        <v>101</v>
      </c>
      <c r="W166" s="49" t="s">
        <v>101</v>
      </c>
      <c r="X166" s="49" t="s">
        <v>101</v>
      </c>
      <c r="Y166" s="146"/>
    </row>
    <row r="167" spans="1:25" hidden="1" x14ac:dyDescent="0.2">
      <c r="A167" s="117" t="s">
        <v>44</v>
      </c>
      <c r="B167" s="117">
        <v>24</v>
      </c>
      <c r="C167" s="47" cm="1">
        <f t="array" ref="C167">IF($I$2="Открытый тариф",
INDEX(GRID!$B$4:$BI$14,MATCH(C$7,GRID!$A$4:$A$14,0),MATCH(1,($U$2=GRID!$B$1:$BI$1)*(КАЛЕНДАРЬ!$X27=GRID!$B$3:$BI$3), 0)),
ROUNDUP(INDEX(GRID!$B$4:$BI$14,MATCH(C$7,GRID!$A$4:$A$14,0),MATCH(1,($U$2=GRID!$B$1:$BI$1)*(КАЛЕНДАРЬ!$X27=GRID!$B$3:$BI$3),0))*(1-GRID!$B$69),0))</f>
        <v>27500</v>
      </c>
      <c r="D167" s="48" cm="1">
        <f t="array" ref="D167">IF($I$2="Открытый тариф",
INDEX(GRID!$B$17:$BI$27,MATCH(C$7,GRID!$A$17:$A$27,0),MATCH(1,($U$2=GRID!$B$1:$BI$1)*(КАЛЕНДАРЬ!$X27=GRID!$B$3:$BI$3), 0)),
ROUNDUP(INDEX(GRID!$B$17:$BI$27,MATCH(C$7,GRID!$A$17:$A$27,0),MATCH(1,($U$2=GRID!$B$1:$BI$1)*(КАЛЕНДАРЬ!$X27=GRID!$B$3:$BI$3), 0))*(1-GRID!$B$69),0))</f>
        <v>27500</v>
      </c>
      <c r="E167" s="47" cm="1">
        <f t="array" ref="E167">IF($I$2="Открытый тариф",
INDEX(GRID!$B$4:$BI$14,MATCH(E$7,GRID!$A$4:$A$14,0),MATCH(1,($U$2=GRID!$B$1:$BI$1)*(КАЛЕНДАРЬ!$X27=GRID!$B$3:$BI$3), 0)),
ROUNDUP(INDEX(GRID!$B$4:$BI$14,MATCH(E$7,GRID!$A$4:$A$14,0),MATCH(1,($U$2=GRID!$B$1:$BI$1)*(КАЛЕНДАРЬ!$X27=GRID!$B$3:$BI$3),0))*(1-GRID!$B$69),0))</f>
        <v>30900</v>
      </c>
      <c r="F167" s="48" cm="1">
        <f t="array" ref="F167">IF($I$2="Открытый тариф",
INDEX(GRID!$B$17:$BI$27,MATCH(E$7,GRID!$A$17:$A$27,0),MATCH(1,($U$2=GRID!$B$1:$BI$1)*(КАЛЕНДАРЬ!$X27=GRID!$B$3:$BI$3), 0)),
ROUNDUP(INDEX(GRID!$B$17:$BI$27,MATCH(E$7,GRID!$A$17:$A$27,0),MATCH(1,($U$2=GRID!$B$1:$BI$1)*(КАЛЕНДАРЬ!$X27=GRID!$B$3:$BI$3), 0))*(1-GRID!$B$69),0))</f>
        <v>30900</v>
      </c>
      <c r="G167" s="47" t="e" cm="1">
        <f t="array" ref="G167">IF($I$2="Открытый тариф",
INDEX(GRID!$B$4:$BI$14,MATCH(G$7,GRID!$A$4:$A$14,0),MATCH(1,($U$2=GRID!$B$1:$BI$1)*(КАЛЕНДАРЬ!$X27=GRID!$B$3:$BI$3), 0)),
ROUNDUP(INDEX(GRID!$B$4:$BI$14,MATCH(G$7,GRID!$A$4:$A$14,0),MATCH(1,($U$2=GRID!$B$1:$BI$1)*(КАЛЕНДАРЬ!$X27=GRID!$B$3:$BI$3),0))*(1-GRID!$B$69),0))</f>
        <v>#N/A</v>
      </c>
      <c r="H167" s="48" t="e" cm="1">
        <f t="array" ref="H167">IF($I$2="Открытый тариф",
INDEX(GRID!$B$17:$BI$27,MATCH(G$7,GRID!$A$17:$A$27,0),MATCH(1,($U$2=GRID!$B$1:$BI$1)*(КАЛЕНДАРЬ!$X27=GRID!$B$3:$BI$3), 0)),
ROUNDUP(INDEX(GRID!$B$17:$BI$27,MATCH(G$7,GRID!$A$17:$A$27,0),MATCH(1,($U$2=GRID!$B$1:$BI$1)*(КАЛЕНДАРЬ!$X27=GRID!$B$3:$BI$3), 0))*(1-GRID!$B$69),0))</f>
        <v>#N/A</v>
      </c>
      <c r="I167" s="47" t="e" cm="1">
        <f t="array" ref="I167">IF($I$2="Открытый тариф",
INDEX(GRID!$B$4:$BI$14,MATCH(I$7,GRID!$A$4:$A$14,0),MATCH(1,($U$2=GRID!$B$1:$BI$1)*(КАЛЕНДАРЬ!$X27=GRID!$B$3:$BI$3), 0)),
ROUNDUP(INDEX(GRID!$B$4:$BI$14,MATCH(I$7,GRID!$A$4:$A$14,0),MATCH(1,($U$2=GRID!$B$1:$BI$1)*(КАЛЕНДАРЬ!$X27=GRID!$B$3:$BI$3),0))*(1-GRID!$B$69),0))</f>
        <v>#N/A</v>
      </c>
      <c r="J167" s="48" t="e" cm="1">
        <f t="array" ref="J167">IF($I$2="Открытый тариф",
INDEX(GRID!$B$17:$BI$27,MATCH(I$7,GRID!$A$17:$A$27,0),MATCH(1,($U$2=GRID!$B$1:$BI$1)*(КАЛЕНДАРЬ!$X27=GRID!$B$3:$BI$3), 0)),
ROUNDUP(INDEX(GRID!$B$17:$BI$27,MATCH(I$7,GRID!$A$17:$A$27,0),MATCH(1,($U$2=GRID!$B$1:$BI$1)*(КАЛЕНДАРЬ!$X27=GRID!$B$3:$BI$3), 0))*(1-GRID!$B$69),0))</f>
        <v>#N/A</v>
      </c>
      <c r="K167" s="47" cm="1">
        <f t="array" ref="K167">IF($I$2="Открытый тариф",
INDEX(GRID!$B$4:$BI$14,MATCH(K$7,GRID!$A$4:$A$14,0),MATCH(1,($U$2=GRID!$B$1:$BI$1)*(КАЛЕНДАРЬ!$X27=GRID!$B$3:$BI$3), 0)),
ROUNDUP(INDEX(GRID!$B$4:$BI$14,MATCH(K$7,GRID!$A$4:$A$14,0),MATCH(1,($U$2=GRID!$B$1:$BI$1)*(КАЛЕНДАРЬ!$X27=GRID!$B$3:$BI$3),0))*(1-GRID!$B$69),0))</f>
        <v>43300</v>
      </c>
      <c r="L167" s="48" cm="1">
        <f t="array" ref="L167">IF($I$2="Открытый тариф",
INDEX(GRID!$B$17:$BI$27,MATCH(K$7,GRID!$A$17:$A$27,0),MATCH(1,($U$2=GRID!$B$1:$BI$1)*(КАЛЕНДАРЬ!$X27=GRID!$B$3:$BI$3), 0)),
ROUNDUP(INDEX(GRID!$B$17:$BI$27,MATCH(K$7,GRID!$A$17:$A$27,0),MATCH(1,($U$2=GRID!$B$1:$BI$1)*(КАЛЕНДАРЬ!$X27=GRID!$B$3:$BI$3), 0))*(1-GRID!$B$69),0))</f>
        <v>43300</v>
      </c>
      <c r="M167" s="47" cm="1">
        <f t="array" ref="M167">IF($I$2="Открытый тариф",
INDEX(GRID!$B$4:$BI$14,MATCH(M$7,GRID!$A$4:$A$14,0),MATCH(1,($U$2=GRID!$B$1:$BI$1)*(КАЛЕНДАРЬ!$X27=GRID!$B$3:$BI$3), 0)),
ROUNDUP(INDEX(GRID!$B$4:$BI$14,MATCH(M$7,GRID!$A$4:$A$14,0),MATCH(1,($U$2=GRID!$B$1:$BI$1)*(КАЛЕНДАРЬ!$X27=GRID!$B$3:$BI$3),0))*(1-GRID!$B$69),0))</f>
        <v>48500</v>
      </c>
      <c r="N167" s="48" cm="1">
        <f t="array" ref="N167">IF($I$2="Открытый тариф",
INDEX(GRID!$B$17:$BI$27,MATCH(M$7,GRID!$A$17:$A$27,0),MATCH(1,($U$2=GRID!$B$1:$BI$1)*(КАЛЕНДАРЬ!$X27=GRID!$B$3:$BI$3), 0)),
ROUNDUP(INDEX(GRID!$B$17:$BI$27,MATCH(M$7,GRID!$A$17:$A$27,0),MATCH(1,($U$2=GRID!$B$1:$BI$1)*(КАЛЕНДАРЬ!$X27=GRID!$B$3:$BI$3), 0))*(1-GRID!$B$69),0))</f>
        <v>48500</v>
      </c>
      <c r="O167" s="49" t="s">
        <v>101</v>
      </c>
      <c r="P167" s="49" t="s">
        <v>101</v>
      </c>
      <c r="Q167" s="49" t="s">
        <v>101</v>
      </c>
      <c r="R167" s="49" t="s">
        <v>101</v>
      </c>
      <c r="S167" s="49" t="s">
        <v>101</v>
      </c>
      <c r="T167" s="49" t="s">
        <v>101</v>
      </c>
      <c r="U167" s="49" t="s">
        <v>101</v>
      </c>
      <c r="V167" s="49" t="s">
        <v>101</v>
      </c>
      <c r="W167" s="49" t="s">
        <v>101</v>
      </c>
      <c r="X167" s="49" t="s">
        <v>101</v>
      </c>
      <c r="Y167" s="146"/>
    </row>
    <row r="168" spans="1:25" hidden="1" x14ac:dyDescent="0.2">
      <c r="A168" s="117" t="s">
        <v>45</v>
      </c>
      <c r="B168" s="117">
        <v>25</v>
      </c>
      <c r="C168" s="47" cm="1">
        <f t="array" ref="C168">IF($I$2="Открытый тариф",
INDEX(GRID!$B$4:$BI$14,MATCH(C$7,GRID!$A$4:$A$14,0),MATCH(1,($U$2=GRID!$B$1:$BI$1)*(КАЛЕНДАРЬ!$X28=GRID!$B$3:$BI$3), 0)),
ROUNDUP(INDEX(GRID!$B$4:$BI$14,MATCH(C$7,GRID!$A$4:$A$14,0),MATCH(1,($U$2=GRID!$B$1:$BI$1)*(КАЛЕНДАРЬ!$X28=GRID!$B$3:$BI$3),0))*(1-GRID!$B$69),0))</f>
        <v>27500</v>
      </c>
      <c r="D168" s="48" cm="1">
        <f t="array" ref="D168">IF($I$2="Открытый тариф",
INDEX(GRID!$B$17:$BI$27,MATCH(C$7,GRID!$A$17:$A$27,0),MATCH(1,($U$2=GRID!$B$1:$BI$1)*(КАЛЕНДАРЬ!$X28=GRID!$B$3:$BI$3), 0)),
ROUNDUP(INDEX(GRID!$B$17:$BI$27,MATCH(C$7,GRID!$A$17:$A$27,0),MATCH(1,($U$2=GRID!$B$1:$BI$1)*(КАЛЕНДАРЬ!$X28=GRID!$B$3:$BI$3), 0))*(1-GRID!$B$69),0))</f>
        <v>27500</v>
      </c>
      <c r="E168" s="47" cm="1">
        <f t="array" ref="E168">IF($I$2="Открытый тариф",
INDEX(GRID!$B$4:$BI$14,MATCH(E$7,GRID!$A$4:$A$14,0),MATCH(1,($U$2=GRID!$B$1:$BI$1)*(КАЛЕНДАРЬ!$X28=GRID!$B$3:$BI$3), 0)),
ROUNDUP(INDEX(GRID!$B$4:$BI$14,MATCH(E$7,GRID!$A$4:$A$14,0),MATCH(1,($U$2=GRID!$B$1:$BI$1)*(КАЛЕНДАРЬ!$X28=GRID!$B$3:$BI$3),0))*(1-GRID!$B$69),0))</f>
        <v>30900</v>
      </c>
      <c r="F168" s="48" cm="1">
        <f t="array" ref="F168">IF($I$2="Открытый тариф",
INDEX(GRID!$B$17:$BI$27,MATCH(E$7,GRID!$A$17:$A$27,0),MATCH(1,($U$2=GRID!$B$1:$BI$1)*(КАЛЕНДАРЬ!$X28=GRID!$B$3:$BI$3), 0)),
ROUNDUP(INDEX(GRID!$B$17:$BI$27,MATCH(E$7,GRID!$A$17:$A$27,0),MATCH(1,($U$2=GRID!$B$1:$BI$1)*(КАЛЕНДАРЬ!$X28=GRID!$B$3:$BI$3), 0))*(1-GRID!$B$69),0))</f>
        <v>30900</v>
      </c>
      <c r="G168" s="47" t="e" cm="1">
        <f t="array" ref="G168">IF($I$2="Открытый тариф",
INDEX(GRID!$B$4:$BI$14,MATCH(G$7,GRID!$A$4:$A$14,0),MATCH(1,($U$2=GRID!$B$1:$BI$1)*(КАЛЕНДАРЬ!$X28=GRID!$B$3:$BI$3), 0)),
ROUNDUP(INDEX(GRID!$B$4:$BI$14,MATCH(G$7,GRID!$A$4:$A$14,0),MATCH(1,($U$2=GRID!$B$1:$BI$1)*(КАЛЕНДАРЬ!$X28=GRID!$B$3:$BI$3),0))*(1-GRID!$B$69),0))</f>
        <v>#N/A</v>
      </c>
      <c r="H168" s="48" t="e" cm="1">
        <f t="array" ref="H168">IF($I$2="Открытый тариф",
INDEX(GRID!$B$17:$BI$27,MATCH(G$7,GRID!$A$17:$A$27,0),MATCH(1,($U$2=GRID!$B$1:$BI$1)*(КАЛЕНДАРЬ!$X28=GRID!$B$3:$BI$3), 0)),
ROUNDUP(INDEX(GRID!$B$17:$BI$27,MATCH(G$7,GRID!$A$17:$A$27,0),MATCH(1,($U$2=GRID!$B$1:$BI$1)*(КАЛЕНДАРЬ!$X28=GRID!$B$3:$BI$3), 0))*(1-GRID!$B$69),0))</f>
        <v>#N/A</v>
      </c>
      <c r="I168" s="47" t="e" cm="1">
        <f t="array" ref="I168">IF($I$2="Открытый тариф",
INDEX(GRID!$B$4:$BI$14,MATCH(I$7,GRID!$A$4:$A$14,0),MATCH(1,($U$2=GRID!$B$1:$BI$1)*(КАЛЕНДАРЬ!$X28=GRID!$B$3:$BI$3), 0)),
ROUNDUP(INDEX(GRID!$B$4:$BI$14,MATCH(I$7,GRID!$A$4:$A$14,0),MATCH(1,($U$2=GRID!$B$1:$BI$1)*(КАЛЕНДАРЬ!$X28=GRID!$B$3:$BI$3),0))*(1-GRID!$B$69),0))</f>
        <v>#N/A</v>
      </c>
      <c r="J168" s="48" t="e" cm="1">
        <f t="array" ref="J168">IF($I$2="Открытый тариф",
INDEX(GRID!$B$17:$BI$27,MATCH(I$7,GRID!$A$17:$A$27,0),MATCH(1,($U$2=GRID!$B$1:$BI$1)*(КАЛЕНДАРЬ!$X28=GRID!$B$3:$BI$3), 0)),
ROUNDUP(INDEX(GRID!$B$17:$BI$27,MATCH(I$7,GRID!$A$17:$A$27,0),MATCH(1,($U$2=GRID!$B$1:$BI$1)*(КАЛЕНДАРЬ!$X28=GRID!$B$3:$BI$3), 0))*(1-GRID!$B$69),0))</f>
        <v>#N/A</v>
      </c>
      <c r="K168" s="47" cm="1">
        <f t="array" ref="K168">IF($I$2="Открытый тариф",
INDEX(GRID!$B$4:$BI$14,MATCH(K$7,GRID!$A$4:$A$14,0),MATCH(1,($U$2=GRID!$B$1:$BI$1)*(КАЛЕНДАРЬ!$X28=GRID!$B$3:$BI$3), 0)),
ROUNDUP(INDEX(GRID!$B$4:$BI$14,MATCH(K$7,GRID!$A$4:$A$14,0),MATCH(1,($U$2=GRID!$B$1:$BI$1)*(КАЛЕНДАРЬ!$X28=GRID!$B$3:$BI$3),0))*(1-GRID!$B$69),0))</f>
        <v>43300</v>
      </c>
      <c r="L168" s="48" cm="1">
        <f t="array" ref="L168">IF($I$2="Открытый тариф",
INDEX(GRID!$B$17:$BI$27,MATCH(K$7,GRID!$A$17:$A$27,0),MATCH(1,($U$2=GRID!$B$1:$BI$1)*(КАЛЕНДАРЬ!$X28=GRID!$B$3:$BI$3), 0)),
ROUNDUP(INDEX(GRID!$B$17:$BI$27,MATCH(K$7,GRID!$A$17:$A$27,0),MATCH(1,($U$2=GRID!$B$1:$BI$1)*(КАЛЕНДАРЬ!$X28=GRID!$B$3:$BI$3), 0))*(1-GRID!$B$69),0))</f>
        <v>43300</v>
      </c>
      <c r="M168" s="47" cm="1">
        <f t="array" ref="M168">IF($I$2="Открытый тариф",
INDEX(GRID!$B$4:$BI$14,MATCH(M$7,GRID!$A$4:$A$14,0),MATCH(1,($U$2=GRID!$B$1:$BI$1)*(КАЛЕНДАРЬ!$X28=GRID!$B$3:$BI$3), 0)),
ROUNDUP(INDEX(GRID!$B$4:$BI$14,MATCH(M$7,GRID!$A$4:$A$14,0),MATCH(1,($U$2=GRID!$B$1:$BI$1)*(КАЛЕНДАРЬ!$X28=GRID!$B$3:$BI$3),0))*(1-GRID!$B$69),0))</f>
        <v>48500</v>
      </c>
      <c r="N168" s="48" cm="1">
        <f t="array" ref="N168">IF($I$2="Открытый тариф",
INDEX(GRID!$B$17:$BI$27,MATCH(M$7,GRID!$A$17:$A$27,0),MATCH(1,($U$2=GRID!$B$1:$BI$1)*(КАЛЕНДАРЬ!$X28=GRID!$B$3:$BI$3), 0)),
ROUNDUP(INDEX(GRID!$B$17:$BI$27,MATCH(M$7,GRID!$A$17:$A$27,0),MATCH(1,($U$2=GRID!$B$1:$BI$1)*(КАЛЕНДАРЬ!$X28=GRID!$B$3:$BI$3), 0))*(1-GRID!$B$69),0))</f>
        <v>48500</v>
      </c>
      <c r="O168" s="49" t="s">
        <v>101</v>
      </c>
      <c r="P168" s="49" t="s">
        <v>101</v>
      </c>
      <c r="Q168" s="49" t="s">
        <v>101</v>
      </c>
      <c r="R168" s="49" t="s">
        <v>101</v>
      </c>
      <c r="S168" s="49" t="s">
        <v>101</v>
      </c>
      <c r="T168" s="49" t="s">
        <v>101</v>
      </c>
      <c r="U168" s="49" t="s">
        <v>101</v>
      </c>
      <c r="V168" s="49" t="s">
        <v>101</v>
      </c>
      <c r="W168" s="49" t="s">
        <v>101</v>
      </c>
      <c r="X168" s="49" t="s">
        <v>101</v>
      </c>
      <c r="Y168" s="146"/>
    </row>
    <row r="169" spans="1:25" hidden="1" x14ac:dyDescent="0.2">
      <c r="A169" s="117" t="s">
        <v>46</v>
      </c>
      <c r="B169" s="117">
        <v>26</v>
      </c>
      <c r="C169" s="47" cm="1">
        <f t="array" ref="C169">IF($I$2="Открытый тариф",
INDEX(GRID!$B$4:$BI$14,MATCH(C$7,GRID!$A$4:$A$14,0),MATCH(1,($U$2=GRID!$B$1:$BI$1)*(КАЛЕНДАРЬ!$X29=GRID!$B$3:$BI$3), 0)),
ROUNDUP(INDEX(GRID!$B$4:$BI$14,MATCH(C$7,GRID!$A$4:$A$14,0),MATCH(1,($U$2=GRID!$B$1:$BI$1)*(КАЛЕНДАРЬ!$X29=GRID!$B$3:$BI$3),0))*(1-GRID!$B$69),0))</f>
        <v>27500</v>
      </c>
      <c r="D169" s="48" cm="1">
        <f t="array" ref="D169">IF($I$2="Открытый тариф",
INDEX(GRID!$B$17:$BI$27,MATCH(C$7,GRID!$A$17:$A$27,0),MATCH(1,($U$2=GRID!$B$1:$BI$1)*(КАЛЕНДАРЬ!$X29=GRID!$B$3:$BI$3), 0)),
ROUNDUP(INDEX(GRID!$B$17:$BI$27,MATCH(C$7,GRID!$A$17:$A$27,0),MATCH(1,($U$2=GRID!$B$1:$BI$1)*(КАЛЕНДАРЬ!$X29=GRID!$B$3:$BI$3), 0))*(1-GRID!$B$69),0))</f>
        <v>27500</v>
      </c>
      <c r="E169" s="47" cm="1">
        <f t="array" ref="E169">IF($I$2="Открытый тариф",
INDEX(GRID!$B$4:$BI$14,MATCH(E$7,GRID!$A$4:$A$14,0),MATCH(1,($U$2=GRID!$B$1:$BI$1)*(КАЛЕНДАРЬ!$X29=GRID!$B$3:$BI$3), 0)),
ROUNDUP(INDEX(GRID!$B$4:$BI$14,MATCH(E$7,GRID!$A$4:$A$14,0),MATCH(1,($U$2=GRID!$B$1:$BI$1)*(КАЛЕНДАРЬ!$X29=GRID!$B$3:$BI$3),0))*(1-GRID!$B$69),0))</f>
        <v>30900</v>
      </c>
      <c r="F169" s="48" cm="1">
        <f t="array" ref="F169">IF($I$2="Открытый тариф",
INDEX(GRID!$B$17:$BI$27,MATCH(E$7,GRID!$A$17:$A$27,0),MATCH(1,($U$2=GRID!$B$1:$BI$1)*(КАЛЕНДАРЬ!$X29=GRID!$B$3:$BI$3), 0)),
ROUNDUP(INDEX(GRID!$B$17:$BI$27,MATCH(E$7,GRID!$A$17:$A$27,0),MATCH(1,($U$2=GRID!$B$1:$BI$1)*(КАЛЕНДАРЬ!$X29=GRID!$B$3:$BI$3), 0))*(1-GRID!$B$69),0))</f>
        <v>30900</v>
      </c>
      <c r="G169" s="47" t="e" cm="1">
        <f t="array" ref="G169">IF($I$2="Открытый тариф",
INDEX(GRID!$B$4:$BI$14,MATCH(G$7,GRID!$A$4:$A$14,0),MATCH(1,($U$2=GRID!$B$1:$BI$1)*(КАЛЕНДАРЬ!$X29=GRID!$B$3:$BI$3), 0)),
ROUNDUP(INDEX(GRID!$B$4:$BI$14,MATCH(G$7,GRID!$A$4:$A$14,0),MATCH(1,($U$2=GRID!$B$1:$BI$1)*(КАЛЕНДАРЬ!$X29=GRID!$B$3:$BI$3),0))*(1-GRID!$B$69),0))</f>
        <v>#N/A</v>
      </c>
      <c r="H169" s="48" t="e" cm="1">
        <f t="array" ref="H169">IF($I$2="Открытый тариф",
INDEX(GRID!$B$17:$BI$27,MATCH(G$7,GRID!$A$17:$A$27,0),MATCH(1,($U$2=GRID!$B$1:$BI$1)*(КАЛЕНДАРЬ!$X29=GRID!$B$3:$BI$3), 0)),
ROUNDUP(INDEX(GRID!$B$17:$BI$27,MATCH(G$7,GRID!$A$17:$A$27,0),MATCH(1,($U$2=GRID!$B$1:$BI$1)*(КАЛЕНДАРЬ!$X29=GRID!$B$3:$BI$3), 0))*(1-GRID!$B$69),0))</f>
        <v>#N/A</v>
      </c>
      <c r="I169" s="47" t="e" cm="1">
        <f t="array" ref="I169">IF($I$2="Открытый тариф",
INDEX(GRID!$B$4:$BI$14,MATCH(I$7,GRID!$A$4:$A$14,0),MATCH(1,($U$2=GRID!$B$1:$BI$1)*(КАЛЕНДАРЬ!$X29=GRID!$B$3:$BI$3), 0)),
ROUNDUP(INDEX(GRID!$B$4:$BI$14,MATCH(I$7,GRID!$A$4:$A$14,0),MATCH(1,($U$2=GRID!$B$1:$BI$1)*(КАЛЕНДАРЬ!$X29=GRID!$B$3:$BI$3),0))*(1-GRID!$B$69),0))</f>
        <v>#N/A</v>
      </c>
      <c r="J169" s="48" t="e" cm="1">
        <f t="array" ref="J169">IF($I$2="Открытый тариф",
INDEX(GRID!$B$17:$BI$27,MATCH(I$7,GRID!$A$17:$A$27,0),MATCH(1,($U$2=GRID!$B$1:$BI$1)*(КАЛЕНДАРЬ!$X29=GRID!$B$3:$BI$3), 0)),
ROUNDUP(INDEX(GRID!$B$17:$BI$27,MATCH(I$7,GRID!$A$17:$A$27,0),MATCH(1,($U$2=GRID!$B$1:$BI$1)*(КАЛЕНДАРЬ!$X29=GRID!$B$3:$BI$3), 0))*(1-GRID!$B$69),0))</f>
        <v>#N/A</v>
      </c>
      <c r="K169" s="47" cm="1">
        <f t="array" ref="K169">IF($I$2="Открытый тариф",
INDEX(GRID!$B$4:$BI$14,MATCH(K$7,GRID!$A$4:$A$14,0),MATCH(1,($U$2=GRID!$B$1:$BI$1)*(КАЛЕНДАРЬ!$X29=GRID!$B$3:$BI$3), 0)),
ROUNDUP(INDEX(GRID!$B$4:$BI$14,MATCH(K$7,GRID!$A$4:$A$14,0),MATCH(1,($U$2=GRID!$B$1:$BI$1)*(КАЛЕНДАРЬ!$X29=GRID!$B$3:$BI$3),0))*(1-GRID!$B$69),0))</f>
        <v>43300</v>
      </c>
      <c r="L169" s="48" cm="1">
        <f t="array" ref="L169">IF($I$2="Открытый тариф",
INDEX(GRID!$B$17:$BI$27,MATCH(K$7,GRID!$A$17:$A$27,0),MATCH(1,($U$2=GRID!$B$1:$BI$1)*(КАЛЕНДАРЬ!$X29=GRID!$B$3:$BI$3), 0)),
ROUNDUP(INDEX(GRID!$B$17:$BI$27,MATCH(K$7,GRID!$A$17:$A$27,0),MATCH(1,($U$2=GRID!$B$1:$BI$1)*(КАЛЕНДАРЬ!$X29=GRID!$B$3:$BI$3), 0))*(1-GRID!$B$69),0))</f>
        <v>43300</v>
      </c>
      <c r="M169" s="47" cm="1">
        <f t="array" ref="M169">IF($I$2="Открытый тариф",
INDEX(GRID!$B$4:$BI$14,MATCH(M$7,GRID!$A$4:$A$14,0),MATCH(1,($U$2=GRID!$B$1:$BI$1)*(КАЛЕНДАРЬ!$X29=GRID!$B$3:$BI$3), 0)),
ROUNDUP(INDEX(GRID!$B$4:$BI$14,MATCH(M$7,GRID!$A$4:$A$14,0),MATCH(1,($U$2=GRID!$B$1:$BI$1)*(КАЛЕНДАРЬ!$X29=GRID!$B$3:$BI$3),0))*(1-GRID!$B$69),0))</f>
        <v>48500</v>
      </c>
      <c r="N169" s="48" cm="1">
        <f t="array" ref="N169">IF($I$2="Открытый тариф",
INDEX(GRID!$B$17:$BI$27,MATCH(M$7,GRID!$A$17:$A$27,0),MATCH(1,($U$2=GRID!$B$1:$BI$1)*(КАЛЕНДАРЬ!$X29=GRID!$B$3:$BI$3), 0)),
ROUNDUP(INDEX(GRID!$B$17:$BI$27,MATCH(M$7,GRID!$A$17:$A$27,0),MATCH(1,($U$2=GRID!$B$1:$BI$1)*(КАЛЕНДАРЬ!$X29=GRID!$B$3:$BI$3), 0))*(1-GRID!$B$69),0))</f>
        <v>48500</v>
      </c>
      <c r="O169" s="49" t="s">
        <v>101</v>
      </c>
      <c r="P169" s="49" t="s">
        <v>101</v>
      </c>
      <c r="Q169" s="49" t="s">
        <v>101</v>
      </c>
      <c r="R169" s="49" t="s">
        <v>101</v>
      </c>
      <c r="S169" s="49" t="s">
        <v>101</v>
      </c>
      <c r="T169" s="49" t="s">
        <v>101</v>
      </c>
      <c r="U169" s="49" t="s">
        <v>101</v>
      </c>
      <c r="V169" s="49" t="s">
        <v>101</v>
      </c>
      <c r="W169" s="49" t="s">
        <v>101</v>
      </c>
      <c r="X169" s="49" t="s">
        <v>101</v>
      </c>
      <c r="Y169" s="146"/>
    </row>
    <row r="170" spans="1:25" hidden="1" x14ac:dyDescent="0.2">
      <c r="A170" s="117" t="s">
        <v>47</v>
      </c>
      <c r="B170" s="117">
        <v>27</v>
      </c>
      <c r="C170" s="47" cm="1">
        <f t="array" ref="C170">IF($I$2="Открытый тариф",
INDEX(GRID!$B$4:$BI$14,MATCH(C$7,GRID!$A$4:$A$14,0),MATCH(1,($U$2=GRID!$B$1:$BI$1)*(КАЛЕНДАРЬ!$X30=GRID!$B$3:$BI$3), 0)),
ROUNDUP(INDEX(GRID!$B$4:$BI$14,MATCH(C$7,GRID!$A$4:$A$14,0),MATCH(1,($U$2=GRID!$B$1:$BI$1)*(КАЛЕНДАРЬ!$X30=GRID!$B$3:$BI$3),0))*(1-GRID!$B$69),0))</f>
        <v>27500</v>
      </c>
      <c r="D170" s="48" cm="1">
        <f t="array" ref="D170">IF($I$2="Открытый тариф",
INDEX(GRID!$B$17:$BI$27,MATCH(C$7,GRID!$A$17:$A$27,0),MATCH(1,($U$2=GRID!$B$1:$BI$1)*(КАЛЕНДАРЬ!$X30=GRID!$B$3:$BI$3), 0)),
ROUNDUP(INDEX(GRID!$B$17:$BI$27,MATCH(C$7,GRID!$A$17:$A$27,0),MATCH(1,($U$2=GRID!$B$1:$BI$1)*(КАЛЕНДАРЬ!$X30=GRID!$B$3:$BI$3), 0))*(1-GRID!$B$69),0))</f>
        <v>27500</v>
      </c>
      <c r="E170" s="47" cm="1">
        <f t="array" ref="E170">IF($I$2="Открытый тариф",
INDEX(GRID!$B$4:$BI$14,MATCH(E$7,GRID!$A$4:$A$14,0),MATCH(1,($U$2=GRID!$B$1:$BI$1)*(КАЛЕНДАРЬ!$X30=GRID!$B$3:$BI$3), 0)),
ROUNDUP(INDEX(GRID!$B$4:$BI$14,MATCH(E$7,GRID!$A$4:$A$14,0),MATCH(1,($U$2=GRID!$B$1:$BI$1)*(КАЛЕНДАРЬ!$X30=GRID!$B$3:$BI$3),0))*(1-GRID!$B$69),0))</f>
        <v>30900</v>
      </c>
      <c r="F170" s="48" cm="1">
        <f t="array" ref="F170">IF($I$2="Открытый тариф",
INDEX(GRID!$B$17:$BI$27,MATCH(E$7,GRID!$A$17:$A$27,0),MATCH(1,($U$2=GRID!$B$1:$BI$1)*(КАЛЕНДАРЬ!$X30=GRID!$B$3:$BI$3), 0)),
ROUNDUP(INDEX(GRID!$B$17:$BI$27,MATCH(E$7,GRID!$A$17:$A$27,0),MATCH(1,($U$2=GRID!$B$1:$BI$1)*(КАЛЕНДАРЬ!$X30=GRID!$B$3:$BI$3), 0))*(1-GRID!$B$69),0))</f>
        <v>30900</v>
      </c>
      <c r="G170" s="47" t="e" cm="1">
        <f t="array" ref="G170">IF($I$2="Открытый тариф",
INDEX(GRID!$B$4:$BI$14,MATCH(G$7,GRID!$A$4:$A$14,0),MATCH(1,($U$2=GRID!$B$1:$BI$1)*(КАЛЕНДАРЬ!$X30=GRID!$B$3:$BI$3), 0)),
ROUNDUP(INDEX(GRID!$B$4:$BI$14,MATCH(G$7,GRID!$A$4:$A$14,0),MATCH(1,($U$2=GRID!$B$1:$BI$1)*(КАЛЕНДАРЬ!$X30=GRID!$B$3:$BI$3),0))*(1-GRID!$B$69),0))</f>
        <v>#N/A</v>
      </c>
      <c r="H170" s="48" t="e" cm="1">
        <f t="array" ref="H170">IF($I$2="Открытый тариф",
INDEX(GRID!$B$17:$BI$27,MATCH(G$7,GRID!$A$17:$A$27,0),MATCH(1,($U$2=GRID!$B$1:$BI$1)*(КАЛЕНДАРЬ!$X30=GRID!$B$3:$BI$3), 0)),
ROUNDUP(INDEX(GRID!$B$17:$BI$27,MATCH(G$7,GRID!$A$17:$A$27,0),MATCH(1,($U$2=GRID!$B$1:$BI$1)*(КАЛЕНДАРЬ!$X30=GRID!$B$3:$BI$3), 0))*(1-GRID!$B$69),0))</f>
        <v>#N/A</v>
      </c>
      <c r="I170" s="47" t="e" cm="1">
        <f t="array" ref="I170">IF($I$2="Открытый тариф",
INDEX(GRID!$B$4:$BI$14,MATCH(I$7,GRID!$A$4:$A$14,0),MATCH(1,($U$2=GRID!$B$1:$BI$1)*(КАЛЕНДАРЬ!$X30=GRID!$B$3:$BI$3), 0)),
ROUNDUP(INDEX(GRID!$B$4:$BI$14,MATCH(I$7,GRID!$A$4:$A$14,0),MATCH(1,($U$2=GRID!$B$1:$BI$1)*(КАЛЕНДАРЬ!$X30=GRID!$B$3:$BI$3),0))*(1-GRID!$B$69),0))</f>
        <v>#N/A</v>
      </c>
      <c r="J170" s="48" t="e" cm="1">
        <f t="array" ref="J170">IF($I$2="Открытый тариф",
INDEX(GRID!$B$17:$BI$27,MATCH(I$7,GRID!$A$17:$A$27,0),MATCH(1,($U$2=GRID!$B$1:$BI$1)*(КАЛЕНДАРЬ!$X30=GRID!$B$3:$BI$3), 0)),
ROUNDUP(INDEX(GRID!$B$17:$BI$27,MATCH(I$7,GRID!$A$17:$A$27,0),MATCH(1,($U$2=GRID!$B$1:$BI$1)*(КАЛЕНДАРЬ!$X30=GRID!$B$3:$BI$3), 0))*(1-GRID!$B$69),0))</f>
        <v>#N/A</v>
      </c>
      <c r="K170" s="47" cm="1">
        <f t="array" ref="K170">IF($I$2="Открытый тариф",
INDEX(GRID!$B$4:$BI$14,MATCH(K$7,GRID!$A$4:$A$14,0),MATCH(1,($U$2=GRID!$B$1:$BI$1)*(КАЛЕНДАРЬ!$X30=GRID!$B$3:$BI$3), 0)),
ROUNDUP(INDEX(GRID!$B$4:$BI$14,MATCH(K$7,GRID!$A$4:$A$14,0),MATCH(1,($U$2=GRID!$B$1:$BI$1)*(КАЛЕНДАРЬ!$X30=GRID!$B$3:$BI$3),0))*(1-GRID!$B$69),0))</f>
        <v>43300</v>
      </c>
      <c r="L170" s="48" cm="1">
        <f t="array" ref="L170">IF($I$2="Открытый тариф",
INDEX(GRID!$B$17:$BI$27,MATCH(K$7,GRID!$A$17:$A$27,0),MATCH(1,($U$2=GRID!$B$1:$BI$1)*(КАЛЕНДАРЬ!$X30=GRID!$B$3:$BI$3), 0)),
ROUNDUP(INDEX(GRID!$B$17:$BI$27,MATCH(K$7,GRID!$A$17:$A$27,0),MATCH(1,($U$2=GRID!$B$1:$BI$1)*(КАЛЕНДАРЬ!$X30=GRID!$B$3:$BI$3), 0))*(1-GRID!$B$69),0))</f>
        <v>43300</v>
      </c>
      <c r="M170" s="47" cm="1">
        <f t="array" ref="M170">IF($I$2="Открытый тариф",
INDEX(GRID!$B$4:$BI$14,MATCH(M$7,GRID!$A$4:$A$14,0),MATCH(1,($U$2=GRID!$B$1:$BI$1)*(КАЛЕНДАРЬ!$X30=GRID!$B$3:$BI$3), 0)),
ROUNDUP(INDEX(GRID!$B$4:$BI$14,MATCH(M$7,GRID!$A$4:$A$14,0),MATCH(1,($U$2=GRID!$B$1:$BI$1)*(КАЛЕНДАРЬ!$X30=GRID!$B$3:$BI$3),0))*(1-GRID!$B$69),0))</f>
        <v>48500</v>
      </c>
      <c r="N170" s="48" cm="1">
        <f t="array" ref="N170">IF($I$2="Открытый тариф",
INDEX(GRID!$B$17:$BI$27,MATCH(M$7,GRID!$A$17:$A$27,0),MATCH(1,($U$2=GRID!$B$1:$BI$1)*(КАЛЕНДАРЬ!$X30=GRID!$B$3:$BI$3), 0)),
ROUNDUP(INDEX(GRID!$B$17:$BI$27,MATCH(M$7,GRID!$A$17:$A$27,0),MATCH(1,($U$2=GRID!$B$1:$BI$1)*(КАЛЕНДАРЬ!$X30=GRID!$B$3:$BI$3), 0))*(1-GRID!$B$69),0))</f>
        <v>48500</v>
      </c>
      <c r="O170" s="49" t="s">
        <v>101</v>
      </c>
      <c r="P170" s="49" t="s">
        <v>101</v>
      </c>
      <c r="Q170" s="49" t="s">
        <v>101</v>
      </c>
      <c r="R170" s="49" t="s">
        <v>101</v>
      </c>
      <c r="S170" s="49" t="s">
        <v>101</v>
      </c>
      <c r="T170" s="49" t="s">
        <v>101</v>
      </c>
      <c r="U170" s="49" t="s">
        <v>101</v>
      </c>
      <c r="V170" s="49" t="s">
        <v>101</v>
      </c>
      <c r="W170" s="49" t="s">
        <v>101</v>
      </c>
      <c r="X170" s="49" t="s">
        <v>101</v>
      </c>
      <c r="Y170" s="146"/>
    </row>
    <row r="171" spans="1:25" hidden="1" x14ac:dyDescent="0.2">
      <c r="A171" s="117" t="s">
        <v>48</v>
      </c>
      <c r="B171" s="117">
        <v>28</v>
      </c>
      <c r="C171" s="47" cm="1">
        <f t="array" ref="C171">IF($I$2="Открытый тариф",
INDEX(GRID!$B$4:$BI$14,MATCH(C$7,GRID!$A$4:$A$14,0),MATCH(1,($U$2=GRID!$B$1:$BI$1)*(КАЛЕНДАРЬ!$X31=GRID!$B$3:$BI$3), 0)),
ROUNDUP(INDEX(GRID!$B$4:$BI$14,MATCH(C$7,GRID!$A$4:$A$14,0),MATCH(1,($U$2=GRID!$B$1:$BI$1)*(КАЛЕНДАРЬ!$X31=GRID!$B$3:$BI$3),0))*(1-GRID!$B$69),0))</f>
        <v>27500</v>
      </c>
      <c r="D171" s="48" cm="1">
        <f t="array" ref="D171">IF($I$2="Открытый тариф",
INDEX(GRID!$B$17:$BI$27,MATCH(C$7,GRID!$A$17:$A$27,0),MATCH(1,($U$2=GRID!$B$1:$BI$1)*(КАЛЕНДАРЬ!$X31=GRID!$B$3:$BI$3), 0)),
ROUNDUP(INDEX(GRID!$B$17:$BI$27,MATCH(C$7,GRID!$A$17:$A$27,0),MATCH(1,($U$2=GRID!$B$1:$BI$1)*(КАЛЕНДАРЬ!$X31=GRID!$B$3:$BI$3), 0))*(1-GRID!$B$69),0))</f>
        <v>27500</v>
      </c>
      <c r="E171" s="47" cm="1">
        <f t="array" ref="E171">IF($I$2="Открытый тариф",
INDEX(GRID!$B$4:$BI$14,MATCH(E$7,GRID!$A$4:$A$14,0),MATCH(1,($U$2=GRID!$B$1:$BI$1)*(КАЛЕНДАРЬ!$X31=GRID!$B$3:$BI$3), 0)),
ROUNDUP(INDEX(GRID!$B$4:$BI$14,MATCH(E$7,GRID!$A$4:$A$14,0),MATCH(1,($U$2=GRID!$B$1:$BI$1)*(КАЛЕНДАРЬ!$X31=GRID!$B$3:$BI$3),0))*(1-GRID!$B$69),0))</f>
        <v>30900</v>
      </c>
      <c r="F171" s="48" cm="1">
        <f t="array" ref="F171">IF($I$2="Открытый тариф",
INDEX(GRID!$B$17:$BI$27,MATCH(E$7,GRID!$A$17:$A$27,0),MATCH(1,($U$2=GRID!$B$1:$BI$1)*(КАЛЕНДАРЬ!$X31=GRID!$B$3:$BI$3), 0)),
ROUNDUP(INDEX(GRID!$B$17:$BI$27,MATCH(E$7,GRID!$A$17:$A$27,0),MATCH(1,($U$2=GRID!$B$1:$BI$1)*(КАЛЕНДАРЬ!$X31=GRID!$B$3:$BI$3), 0))*(1-GRID!$B$69),0))</f>
        <v>30900</v>
      </c>
      <c r="G171" s="47" t="e" cm="1">
        <f t="array" ref="G171">IF($I$2="Открытый тариф",
INDEX(GRID!$B$4:$BI$14,MATCH(G$7,GRID!$A$4:$A$14,0),MATCH(1,($U$2=GRID!$B$1:$BI$1)*(КАЛЕНДАРЬ!$X31=GRID!$B$3:$BI$3), 0)),
ROUNDUP(INDEX(GRID!$B$4:$BI$14,MATCH(G$7,GRID!$A$4:$A$14,0),MATCH(1,($U$2=GRID!$B$1:$BI$1)*(КАЛЕНДАРЬ!$X31=GRID!$B$3:$BI$3),0))*(1-GRID!$B$69),0))</f>
        <v>#N/A</v>
      </c>
      <c r="H171" s="48" t="e" cm="1">
        <f t="array" ref="H171">IF($I$2="Открытый тариф",
INDEX(GRID!$B$17:$BI$27,MATCH(G$7,GRID!$A$17:$A$27,0),MATCH(1,($U$2=GRID!$B$1:$BI$1)*(КАЛЕНДАРЬ!$X31=GRID!$B$3:$BI$3), 0)),
ROUNDUP(INDEX(GRID!$B$17:$BI$27,MATCH(G$7,GRID!$A$17:$A$27,0),MATCH(1,($U$2=GRID!$B$1:$BI$1)*(КАЛЕНДАРЬ!$X31=GRID!$B$3:$BI$3), 0))*(1-GRID!$B$69),0))</f>
        <v>#N/A</v>
      </c>
      <c r="I171" s="47" t="e" cm="1">
        <f t="array" ref="I171">IF($I$2="Открытый тариф",
INDEX(GRID!$B$4:$BI$14,MATCH(I$7,GRID!$A$4:$A$14,0),MATCH(1,($U$2=GRID!$B$1:$BI$1)*(КАЛЕНДАРЬ!$X31=GRID!$B$3:$BI$3), 0)),
ROUNDUP(INDEX(GRID!$B$4:$BI$14,MATCH(I$7,GRID!$A$4:$A$14,0),MATCH(1,($U$2=GRID!$B$1:$BI$1)*(КАЛЕНДАРЬ!$X31=GRID!$B$3:$BI$3),0))*(1-GRID!$B$69),0))</f>
        <v>#N/A</v>
      </c>
      <c r="J171" s="48" t="e" cm="1">
        <f t="array" ref="J171">IF($I$2="Открытый тариф",
INDEX(GRID!$B$17:$BI$27,MATCH(I$7,GRID!$A$17:$A$27,0),MATCH(1,($U$2=GRID!$B$1:$BI$1)*(КАЛЕНДАРЬ!$X31=GRID!$B$3:$BI$3), 0)),
ROUNDUP(INDEX(GRID!$B$17:$BI$27,MATCH(I$7,GRID!$A$17:$A$27,0),MATCH(1,($U$2=GRID!$B$1:$BI$1)*(КАЛЕНДАРЬ!$X31=GRID!$B$3:$BI$3), 0))*(1-GRID!$B$69),0))</f>
        <v>#N/A</v>
      </c>
      <c r="K171" s="47" cm="1">
        <f t="array" ref="K171">IF($I$2="Открытый тариф",
INDEX(GRID!$B$4:$BI$14,MATCH(K$7,GRID!$A$4:$A$14,0),MATCH(1,($U$2=GRID!$B$1:$BI$1)*(КАЛЕНДАРЬ!$X31=GRID!$B$3:$BI$3), 0)),
ROUNDUP(INDEX(GRID!$B$4:$BI$14,MATCH(K$7,GRID!$A$4:$A$14,0),MATCH(1,($U$2=GRID!$B$1:$BI$1)*(КАЛЕНДАРЬ!$X31=GRID!$B$3:$BI$3),0))*(1-GRID!$B$69),0))</f>
        <v>43300</v>
      </c>
      <c r="L171" s="48" cm="1">
        <f t="array" ref="L171">IF($I$2="Открытый тариф",
INDEX(GRID!$B$17:$BI$27,MATCH(K$7,GRID!$A$17:$A$27,0),MATCH(1,($U$2=GRID!$B$1:$BI$1)*(КАЛЕНДАРЬ!$X31=GRID!$B$3:$BI$3), 0)),
ROUNDUP(INDEX(GRID!$B$17:$BI$27,MATCH(K$7,GRID!$A$17:$A$27,0),MATCH(1,($U$2=GRID!$B$1:$BI$1)*(КАЛЕНДАРЬ!$X31=GRID!$B$3:$BI$3), 0))*(1-GRID!$B$69),0))</f>
        <v>43300</v>
      </c>
      <c r="M171" s="47" cm="1">
        <f t="array" ref="M171">IF($I$2="Открытый тариф",
INDEX(GRID!$B$4:$BI$14,MATCH(M$7,GRID!$A$4:$A$14,0),MATCH(1,($U$2=GRID!$B$1:$BI$1)*(КАЛЕНДАРЬ!$X31=GRID!$B$3:$BI$3), 0)),
ROUNDUP(INDEX(GRID!$B$4:$BI$14,MATCH(M$7,GRID!$A$4:$A$14,0),MATCH(1,($U$2=GRID!$B$1:$BI$1)*(КАЛЕНДАРЬ!$X31=GRID!$B$3:$BI$3),0))*(1-GRID!$B$69),0))</f>
        <v>48500</v>
      </c>
      <c r="N171" s="48" cm="1">
        <f t="array" ref="N171">IF($I$2="Открытый тариф",
INDEX(GRID!$B$17:$BI$27,MATCH(M$7,GRID!$A$17:$A$27,0),MATCH(1,($U$2=GRID!$B$1:$BI$1)*(КАЛЕНДАРЬ!$X31=GRID!$B$3:$BI$3), 0)),
ROUNDUP(INDEX(GRID!$B$17:$BI$27,MATCH(M$7,GRID!$A$17:$A$27,0),MATCH(1,($U$2=GRID!$B$1:$BI$1)*(КАЛЕНДАРЬ!$X31=GRID!$B$3:$BI$3), 0))*(1-GRID!$B$69),0))</f>
        <v>48500</v>
      </c>
      <c r="O171" s="49" t="s">
        <v>101</v>
      </c>
      <c r="P171" s="49" t="s">
        <v>101</v>
      </c>
      <c r="Q171" s="49" t="s">
        <v>101</v>
      </c>
      <c r="R171" s="49" t="s">
        <v>101</v>
      </c>
      <c r="S171" s="49" t="s">
        <v>101</v>
      </c>
      <c r="T171" s="49" t="s">
        <v>101</v>
      </c>
      <c r="U171" s="49" t="s">
        <v>101</v>
      </c>
      <c r="V171" s="49" t="s">
        <v>101</v>
      </c>
      <c r="W171" s="49" t="s">
        <v>101</v>
      </c>
      <c r="X171" s="49" t="s">
        <v>101</v>
      </c>
      <c r="Y171" s="146"/>
    </row>
    <row r="172" spans="1:25" hidden="1" x14ac:dyDescent="0.2">
      <c r="A172" s="117" t="s">
        <v>42</v>
      </c>
      <c r="B172" s="117">
        <v>29</v>
      </c>
      <c r="C172" s="47" cm="1">
        <f t="array" ref="C172">IF($I$2="Открытый тариф",
INDEX(GRID!$B$4:$BI$14,MATCH(C$7,GRID!$A$4:$A$14,0),MATCH(1,($U$2=GRID!$B$1:$BI$1)*(КАЛЕНДАРЬ!$X32=GRID!$B$3:$BI$3), 0)),
ROUNDUP(INDEX(GRID!$B$4:$BI$14,MATCH(C$7,GRID!$A$4:$A$14,0),MATCH(1,($U$2=GRID!$B$1:$BI$1)*(КАЛЕНДАРЬ!$X32=GRID!$B$3:$BI$3),0))*(1-GRID!$B$69),0))</f>
        <v>27500</v>
      </c>
      <c r="D172" s="48" cm="1">
        <f t="array" ref="D172">IF($I$2="Открытый тариф",
INDEX(GRID!$B$17:$BI$27,MATCH(C$7,GRID!$A$17:$A$27,0),MATCH(1,($U$2=GRID!$B$1:$BI$1)*(КАЛЕНДАРЬ!$X32=GRID!$B$3:$BI$3), 0)),
ROUNDUP(INDEX(GRID!$B$17:$BI$27,MATCH(C$7,GRID!$A$17:$A$27,0),MATCH(1,($U$2=GRID!$B$1:$BI$1)*(КАЛЕНДАРЬ!$X32=GRID!$B$3:$BI$3), 0))*(1-GRID!$B$69),0))</f>
        <v>27500</v>
      </c>
      <c r="E172" s="47" cm="1">
        <f t="array" ref="E172">IF($I$2="Открытый тариф",
INDEX(GRID!$B$4:$BI$14,MATCH(E$7,GRID!$A$4:$A$14,0),MATCH(1,($U$2=GRID!$B$1:$BI$1)*(КАЛЕНДАРЬ!$X32=GRID!$B$3:$BI$3), 0)),
ROUNDUP(INDEX(GRID!$B$4:$BI$14,MATCH(E$7,GRID!$A$4:$A$14,0),MATCH(1,($U$2=GRID!$B$1:$BI$1)*(КАЛЕНДАРЬ!$X32=GRID!$B$3:$BI$3),0))*(1-GRID!$B$69),0))</f>
        <v>30900</v>
      </c>
      <c r="F172" s="48" cm="1">
        <f t="array" ref="F172">IF($I$2="Открытый тариф",
INDEX(GRID!$B$17:$BI$27,MATCH(E$7,GRID!$A$17:$A$27,0),MATCH(1,($U$2=GRID!$B$1:$BI$1)*(КАЛЕНДАРЬ!$X32=GRID!$B$3:$BI$3), 0)),
ROUNDUP(INDEX(GRID!$B$17:$BI$27,MATCH(E$7,GRID!$A$17:$A$27,0),MATCH(1,($U$2=GRID!$B$1:$BI$1)*(КАЛЕНДАРЬ!$X32=GRID!$B$3:$BI$3), 0))*(1-GRID!$B$69),0))</f>
        <v>30900</v>
      </c>
      <c r="G172" s="47" t="e" cm="1">
        <f t="array" ref="G172">IF($I$2="Открытый тариф",
INDEX(GRID!$B$4:$BI$14,MATCH(G$7,GRID!$A$4:$A$14,0),MATCH(1,($U$2=GRID!$B$1:$BI$1)*(КАЛЕНДАРЬ!$X32=GRID!$B$3:$BI$3), 0)),
ROUNDUP(INDEX(GRID!$B$4:$BI$14,MATCH(G$7,GRID!$A$4:$A$14,0),MATCH(1,($U$2=GRID!$B$1:$BI$1)*(КАЛЕНДАРЬ!$X32=GRID!$B$3:$BI$3),0))*(1-GRID!$B$69),0))</f>
        <v>#N/A</v>
      </c>
      <c r="H172" s="48" t="e" cm="1">
        <f t="array" ref="H172">IF($I$2="Открытый тариф",
INDEX(GRID!$B$17:$BI$27,MATCH(G$7,GRID!$A$17:$A$27,0),MATCH(1,($U$2=GRID!$B$1:$BI$1)*(КАЛЕНДАРЬ!$X32=GRID!$B$3:$BI$3), 0)),
ROUNDUP(INDEX(GRID!$B$17:$BI$27,MATCH(G$7,GRID!$A$17:$A$27,0),MATCH(1,($U$2=GRID!$B$1:$BI$1)*(КАЛЕНДАРЬ!$X32=GRID!$B$3:$BI$3), 0))*(1-GRID!$B$69),0))</f>
        <v>#N/A</v>
      </c>
      <c r="I172" s="47" t="e" cm="1">
        <f t="array" ref="I172">IF($I$2="Открытый тариф",
INDEX(GRID!$B$4:$BI$14,MATCH(I$7,GRID!$A$4:$A$14,0),MATCH(1,($U$2=GRID!$B$1:$BI$1)*(КАЛЕНДАРЬ!$X32=GRID!$B$3:$BI$3), 0)),
ROUNDUP(INDEX(GRID!$B$4:$BI$14,MATCH(I$7,GRID!$A$4:$A$14,0),MATCH(1,($U$2=GRID!$B$1:$BI$1)*(КАЛЕНДАРЬ!$X32=GRID!$B$3:$BI$3),0))*(1-GRID!$B$69),0))</f>
        <v>#N/A</v>
      </c>
      <c r="J172" s="48" t="e" cm="1">
        <f t="array" ref="J172">IF($I$2="Открытый тариф",
INDEX(GRID!$B$17:$BI$27,MATCH(I$7,GRID!$A$17:$A$27,0),MATCH(1,($U$2=GRID!$B$1:$BI$1)*(КАЛЕНДАРЬ!$X32=GRID!$B$3:$BI$3), 0)),
ROUNDUP(INDEX(GRID!$B$17:$BI$27,MATCH(I$7,GRID!$A$17:$A$27,0),MATCH(1,($U$2=GRID!$B$1:$BI$1)*(КАЛЕНДАРЬ!$X32=GRID!$B$3:$BI$3), 0))*(1-GRID!$B$69),0))</f>
        <v>#N/A</v>
      </c>
      <c r="K172" s="47" cm="1">
        <f t="array" ref="K172">IF($I$2="Открытый тариф",
INDEX(GRID!$B$4:$BI$14,MATCH(K$7,GRID!$A$4:$A$14,0),MATCH(1,($U$2=GRID!$B$1:$BI$1)*(КАЛЕНДАРЬ!$X32=GRID!$B$3:$BI$3), 0)),
ROUNDUP(INDEX(GRID!$B$4:$BI$14,MATCH(K$7,GRID!$A$4:$A$14,0),MATCH(1,($U$2=GRID!$B$1:$BI$1)*(КАЛЕНДАРЬ!$X32=GRID!$B$3:$BI$3),0))*(1-GRID!$B$69),0))</f>
        <v>43300</v>
      </c>
      <c r="L172" s="48" cm="1">
        <f t="array" ref="L172">IF($I$2="Открытый тариф",
INDEX(GRID!$B$17:$BI$27,MATCH(K$7,GRID!$A$17:$A$27,0),MATCH(1,($U$2=GRID!$B$1:$BI$1)*(КАЛЕНДАРЬ!$X32=GRID!$B$3:$BI$3), 0)),
ROUNDUP(INDEX(GRID!$B$17:$BI$27,MATCH(K$7,GRID!$A$17:$A$27,0),MATCH(1,($U$2=GRID!$B$1:$BI$1)*(КАЛЕНДАРЬ!$X32=GRID!$B$3:$BI$3), 0))*(1-GRID!$B$69),0))</f>
        <v>43300</v>
      </c>
      <c r="M172" s="47" cm="1">
        <f t="array" ref="M172">IF($I$2="Открытый тариф",
INDEX(GRID!$B$4:$BI$14,MATCH(M$7,GRID!$A$4:$A$14,0),MATCH(1,($U$2=GRID!$B$1:$BI$1)*(КАЛЕНДАРЬ!$X32=GRID!$B$3:$BI$3), 0)),
ROUNDUP(INDEX(GRID!$B$4:$BI$14,MATCH(M$7,GRID!$A$4:$A$14,0),MATCH(1,($U$2=GRID!$B$1:$BI$1)*(КАЛЕНДАРЬ!$X32=GRID!$B$3:$BI$3),0))*(1-GRID!$B$69),0))</f>
        <v>48500</v>
      </c>
      <c r="N172" s="48" cm="1">
        <f t="array" ref="N172">IF($I$2="Открытый тариф",
INDEX(GRID!$B$17:$BI$27,MATCH(M$7,GRID!$A$17:$A$27,0),MATCH(1,($U$2=GRID!$B$1:$BI$1)*(КАЛЕНДАРЬ!$X32=GRID!$B$3:$BI$3), 0)),
ROUNDUP(INDEX(GRID!$B$17:$BI$27,MATCH(M$7,GRID!$A$17:$A$27,0),MATCH(1,($U$2=GRID!$B$1:$BI$1)*(КАЛЕНДАРЬ!$X32=GRID!$B$3:$BI$3), 0))*(1-GRID!$B$69),0))</f>
        <v>48500</v>
      </c>
      <c r="O172" s="49" t="s">
        <v>101</v>
      </c>
      <c r="P172" s="49" t="s">
        <v>101</v>
      </c>
      <c r="Q172" s="49" t="s">
        <v>101</v>
      </c>
      <c r="R172" s="49" t="s">
        <v>101</v>
      </c>
      <c r="S172" s="49" t="s">
        <v>101</v>
      </c>
      <c r="T172" s="49" t="s">
        <v>101</v>
      </c>
      <c r="U172" s="49" t="s">
        <v>101</v>
      </c>
      <c r="V172" s="49" t="s">
        <v>101</v>
      </c>
      <c r="W172" s="49" t="s">
        <v>101</v>
      </c>
      <c r="X172" s="49" t="s">
        <v>101</v>
      </c>
      <c r="Y172" s="146"/>
    </row>
    <row r="173" spans="1:25" hidden="1" x14ac:dyDescent="0.2">
      <c r="A173" s="117" t="s">
        <v>43</v>
      </c>
      <c r="B173" s="117">
        <v>30</v>
      </c>
      <c r="C173" s="47" cm="1">
        <f t="array" ref="C173">IF($I$2="Открытый тариф",
INDEX(GRID!$B$4:$BI$14,MATCH(C$7,GRID!$A$4:$A$14,0),MATCH(1,($U$2=GRID!$B$1:$BI$1)*(КАЛЕНДАРЬ!$X33=GRID!$B$3:$BI$3), 0)),
ROUNDUP(INDEX(GRID!$B$4:$BI$14,MATCH(C$7,GRID!$A$4:$A$14,0),MATCH(1,($U$2=GRID!$B$1:$BI$1)*(КАЛЕНДАРЬ!$X33=GRID!$B$3:$BI$3),0))*(1-GRID!$B$69),0))</f>
        <v>19500</v>
      </c>
      <c r="D173" s="48" cm="1">
        <f t="array" ref="D173">IF($I$2="Открытый тариф",
INDEX(GRID!$B$17:$BI$27,MATCH(C$7,GRID!$A$17:$A$27,0),MATCH(1,($U$2=GRID!$B$1:$BI$1)*(КАЛЕНДАРЬ!$X33=GRID!$B$3:$BI$3), 0)),
ROUNDUP(INDEX(GRID!$B$17:$BI$27,MATCH(C$7,GRID!$A$17:$A$27,0),MATCH(1,($U$2=GRID!$B$1:$BI$1)*(КАЛЕНДАРЬ!$X33=GRID!$B$3:$BI$3), 0))*(1-GRID!$B$69),0))</f>
        <v>19500</v>
      </c>
      <c r="E173" s="47" cm="1">
        <f t="array" ref="E173">IF($I$2="Открытый тариф",
INDEX(GRID!$B$4:$BI$14,MATCH(E$7,GRID!$A$4:$A$14,0),MATCH(1,($U$2=GRID!$B$1:$BI$1)*(КАЛЕНДАРЬ!$X33=GRID!$B$3:$BI$3), 0)),
ROUNDUP(INDEX(GRID!$B$4:$BI$14,MATCH(E$7,GRID!$A$4:$A$14,0),MATCH(1,($U$2=GRID!$B$1:$BI$1)*(КАЛЕНДАРЬ!$X33=GRID!$B$3:$BI$3),0))*(1-GRID!$B$69),0))</f>
        <v>21700</v>
      </c>
      <c r="F173" s="48" cm="1">
        <f t="array" ref="F173">IF($I$2="Открытый тариф",
INDEX(GRID!$B$17:$BI$27,MATCH(E$7,GRID!$A$17:$A$27,0),MATCH(1,($U$2=GRID!$B$1:$BI$1)*(КАЛЕНДАРЬ!$X33=GRID!$B$3:$BI$3), 0)),
ROUNDUP(INDEX(GRID!$B$17:$BI$27,MATCH(E$7,GRID!$A$17:$A$27,0),MATCH(1,($U$2=GRID!$B$1:$BI$1)*(КАЛЕНДАРЬ!$X33=GRID!$B$3:$BI$3), 0))*(1-GRID!$B$69),0))</f>
        <v>21700</v>
      </c>
      <c r="G173" s="47" t="e" cm="1">
        <f t="array" ref="G173">IF($I$2="Открытый тариф",
INDEX(GRID!$B$4:$BI$14,MATCH(G$7,GRID!$A$4:$A$14,0),MATCH(1,($U$2=GRID!$B$1:$BI$1)*(КАЛЕНДАРЬ!$X33=GRID!$B$3:$BI$3), 0)),
ROUNDUP(INDEX(GRID!$B$4:$BI$14,MATCH(G$7,GRID!$A$4:$A$14,0),MATCH(1,($U$2=GRID!$B$1:$BI$1)*(КАЛЕНДАРЬ!$X33=GRID!$B$3:$BI$3),0))*(1-GRID!$B$69),0))</f>
        <v>#N/A</v>
      </c>
      <c r="H173" s="48" t="e" cm="1">
        <f t="array" ref="H173">IF($I$2="Открытый тариф",
INDEX(GRID!$B$17:$BI$27,MATCH(G$7,GRID!$A$17:$A$27,0),MATCH(1,($U$2=GRID!$B$1:$BI$1)*(КАЛЕНДАРЬ!$X33=GRID!$B$3:$BI$3), 0)),
ROUNDUP(INDEX(GRID!$B$17:$BI$27,MATCH(G$7,GRID!$A$17:$A$27,0),MATCH(1,($U$2=GRID!$B$1:$BI$1)*(КАЛЕНДАРЬ!$X33=GRID!$B$3:$BI$3), 0))*(1-GRID!$B$69),0))</f>
        <v>#N/A</v>
      </c>
      <c r="I173" s="47" t="e" cm="1">
        <f t="array" ref="I173">IF($I$2="Открытый тариф",
INDEX(GRID!$B$4:$BI$14,MATCH(I$7,GRID!$A$4:$A$14,0),MATCH(1,($U$2=GRID!$B$1:$BI$1)*(КАЛЕНДАРЬ!$X33=GRID!$B$3:$BI$3), 0)),
ROUNDUP(INDEX(GRID!$B$4:$BI$14,MATCH(I$7,GRID!$A$4:$A$14,0),MATCH(1,($U$2=GRID!$B$1:$BI$1)*(КАЛЕНДАРЬ!$X33=GRID!$B$3:$BI$3),0))*(1-GRID!$B$69),0))</f>
        <v>#N/A</v>
      </c>
      <c r="J173" s="48" t="e" cm="1">
        <f t="array" ref="J173">IF($I$2="Открытый тариф",
INDEX(GRID!$B$17:$BI$27,MATCH(I$7,GRID!$A$17:$A$27,0),MATCH(1,($U$2=GRID!$B$1:$BI$1)*(КАЛЕНДАРЬ!$X33=GRID!$B$3:$BI$3), 0)),
ROUNDUP(INDEX(GRID!$B$17:$BI$27,MATCH(I$7,GRID!$A$17:$A$27,0),MATCH(1,($U$2=GRID!$B$1:$BI$1)*(КАЛЕНДАРЬ!$X33=GRID!$B$3:$BI$3), 0))*(1-GRID!$B$69),0))</f>
        <v>#N/A</v>
      </c>
      <c r="K173" s="47" cm="1">
        <f t="array" ref="K173">IF($I$2="Открытый тариф",
INDEX(GRID!$B$4:$BI$14,MATCH(K$7,GRID!$A$4:$A$14,0),MATCH(1,($U$2=GRID!$B$1:$BI$1)*(КАЛЕНДАРЬ!$X33=GRID!$B$3:$BI$3), 0)),
ROUNDUP(INDEX(GRID!$B$4:$BI$14,MATCH(K$7,GRID!$A$4:$A$14,0),MATCH(1,($U$2=GRID!$B$1:$BI$1)*(КАЛЕНДАРЬ!$X33=GRID!$B$3:$BI$3),0))*(1-GRID!$B$69),0))</f>
        <v>29700</v>
      </c>
      <c r="L173" s="48" cm="1">
        <f t="array" ref="L173">IF($I$2="Открытый тариф",
INDEX(GRID!$B$17:$BI$27,MATCH(K$7,GRID!$A$17:$A$27,0),MATCH(1,($U$2=GRID!$B$1:$BI$1)*(КАЛЕНДАРЬ!$X33=GRID!$B$3:$BI$3), 0)),
ROUNDUP(INDEX(GRID!$B$17:$BI$27,MATCH(K$7,GRID!$A$17:$A$27,0),MATCH(1,($U$2=GRID!$B$1:$BI$1)*(КАЛЕНДАРЬ!$X33=GRID!$B$3:$BI$3), 0))*(1-GRID!$B$69),0))</f>
        <v>29700</v>
      </c>
      <c r="M173" s="47" cm="1">
        <f t="array" ref="M173">IF($I$2="Открытый тариф",
INDEX(GRID!$B$4:$BI$14,MATCH(M$7,GRID!$A$4:$A$14,0),MATCH(1,($U$2=GRID!$B$1:$BI$1)*(КАЛЕНДАРЬ!$X33=GRID!$B$3:$BI$3), 0)),
ROUNDUP(INDEX(GRID!$B$4:$BI$14,MATCH(M$7,GRID!$A$4:$A$14,0),MATCH(1,($U$2=GRID!$B$1:$BI$1)*(КАЛЕНДАРЬ!$X33=GRID!$B$3:$BI$3),0))*(1-GRID!$B$69),0))</f>
        <v>32900</v>
      </c>
      <c r="N173" s="48" cm="1">
        <f t="array" ref="N173">IF($I$2="Открытый тариф",
INDEX(GRID!$B$17:$BI$27,MATCH(M$7,GRID!$A$17:$A$27,0),MATCH(1,($U$2=GRID!$B$1:$BI$1)*(КАЛЕНДАРЬ!$X33=GRID!$B$3:$BI$3), 0)),
ROUNDUP(INDEX(GRID!$B$17:$BI$27,MATCH(M$7,GRID!$A$17:$A$27,0),MATCH(1,($U$2=GRID!$B$1:$BI$1)*(КАЛЕНДАРЬ!$X33=GRID!$B$3:$BI$3), 0))*(1-GRID!$B$69),0))</f>
        <v>32900</v>
      </c>
      <c r="O173" s="49" t="s">
        <v>101</v>
      </c>
      <c r="P173" s="49" t="s">
        <v>101</v>
      </c>
      <c r="Q173" s="49" t="s">
        <v>101</v>
      </c>
      <c r="R173" s="49" t="s">
        <v>101</v>
      </c>
      <c r="S173" s="49" t="s">
        <v>101</v>
      </c>
      <c r="T173" s="49" t="s">
        <v>101</v>
      </c>
      <c r="U173" s="49" t="s">
        <v>101</v>
      </c>
      <c r="V173" s="49" t="s">
        <v>101</v>
      </c>
      <c r="W173" s="49" t="s">
        <v>101</v>
      </c>
      <c r="X173" s="49" t="s">
        <v>101</v>
      </c>
      <c r="Y173" s="146"/>
    </row>
    <row r="174" spans="1:25" hidden="1" x14ac:dyDescent="0.2">
      <c r="A174" s="117" t="s">
        <v>44</v>
      </c>
      <c r="B174" s="117">
        <v>31</v>
      </c>
      <c r="C174" s="47" cm="1">
        <f t="array" ref="C174">IF($I$2="Открытый тариф",
INDEX(GRID!$B$4:$BI$14,MATCH(C$7,GRID!$A$4:$A$14,0),MATCH(1,($U$2=GRID!$B$1:$BI$1)*(КАЛЕНДАРЬ!$X34=GRID!$B$3:$BI$3), 0)),
ROUNDUP(INDEX(GRID!$B$4:$BI$14,MATCH(C$7,GRID!$A$4:$A$14,0),MATCH(1,($U$2=GRID!$B$1:$BI$1)*(КАЛЕНДАРЬ!$X34=GRID!$B$3:$BI$3),0))*(1-GRID!$B$69),0))</f>
        <v>20500</v>
      </c>
      <c r="D174" s="48" cm="1">
        <f t="array" ref="D174">IF($I$2="Открытый тариф",
INDEX(GRID!$B$17:$BI$27,MATCH(C$7,GRID!$A$17:$A$27,0),MATCH(1,($U$2=GRID!$B$1:$BI$1)*(КАЛЕНДАРЬ!$X34=GRID!$B$3:$BI$3), 0)),
ROUNDUP(INDEX(GRID!$B$17:$BI$27,MATCH(C$7,GRID!$A$17:$A$27,0),MATCH(1,($U$2=GRID!$B$1:$BI$1)*(КАЛЕНДАРЬ!$X34=GRID!$B$3:$BI$3), 0))*(1-GRID!$B$69),0))</f>
        <v>20500</v>
      </c>
      <c r="E174" s="47" cm="1">
        <f t="array" ref="E174">IF($I$2="Открытый тариф",
INDEX(GRID!$B$4:$BI$14,MATCH(E$7,GRID!$A$4:$A$14,0),MATCH(1,($U$2=GRID!$B$1:$BI$1)*(КАЛЕНДАРЬ!$X34=GRID!$B$3:$BI$3), 0)),
ROUNDUP(INDEX(GRID!$B$4:$BI$14,MATCH(E$7,GRID!$A$4:$A$14,0),MATCH(1,($U$2=GRID!$B$1:$BI$1)*(КАЛЕНДАРЬ!$X34=GRID!$B$3:$BI$3),0))*(1-GRID!$B$69),0))</f>
        <v>22800</v>
      </c>
      <c r="F174" s="48" cm="1">
        <f t="array" ref="F174">IF($I$2="Открытый тариф",
INDEX(GRID!$B$17:$BI$27,MATCH(E$7,GRID!$A$17:$A$27,0),MATCH(1,($U$2=GRID!$B$1:$BI$1)*(КАЛЕНДАРЬ!$X34=GRID!$B$3:$BI$3), 0)),
ROUNDUP(INDEX(GRID!$B$17:$BI$27,MATCH(E$7,GRID!$A$17:$A$27,0),MATCH(1,($U$2=GRID!$B$1:$BI$1)*(КАЛЕНДАРЬ!$X34=GRID!$B$3:$BI$3), 0))*(1-GRID!$B$69),0))</f>
        <v>22800</v>
      </c>
      <c r="G174" s="47" t="e" cm="1">
        <f t="array" ref="G174">IF($I$2="Открытый тариф",
INDEX(GRID!$B$4:$BI$14,MATCH(G$7,GRID!$A$4:$A$14,0),MATCH(1,($U$2=GRID!$B$1:$BI$1)*(КАЛЕНДАРЬ!$X34=GRID!$B$3:$BI$3), 0)),
ROUNDUP(INDEX(GRID!$B$4:$BI$14,MATCH(G$7,GRID!$A$4:$A$14,0),MATCH(1,($U$2=GRID!$B$1:$BI$1)*(КАЛЕНДАРЬ!$X34=GRID!$B$3:$BI$3),0))*(1-GRID!$B$69),0))</f>
        <v>#N/A</v>
      </c>
      <c r="H174" s="48" t="e" cm="1">
        <f t="array" ref="H174">IF($I$2="Открытый тариф",
INDEX(GRID!$B$17:$BI$27,MATCH(G$7,GRID!$A$17:$A$27,0),MATCH(1,($U$2=GRID!$B$1:$BI$1)*(КАЛЕНДАРЬ!$X34=GRID!$B$3:$BI$3), 0)),
ROUNDUP(INDEX(GRID!$B$17:$BI$27,MATCH(G$7,GRID!$A$17:$A$27,0),MATCH(1,($U$2=GRID!$B$1:$BI$1)*(КАЛЕНДАРЬ!$X34=GRID!$B$3:$BI$3), 0))*(1-GRID!$B$69),0))</f>
        <v>#N/A</v>
      </c>
      <c r="I174" s="47" t="e" cm="1">
        <f t="array" ref="I174">IF($I$2="Открытый тариф",
INDEX(GRID!$B$4:$BI$14,MATCH(I$7,GRID!$A$4:$A$14,0),MATCH(1,($U$2=GRID!$B$1:$BI$1)*(КАЛЕНДАРЬ!$X34=GRID!$B$3:$BI$3), 0)),
ROUNDUP(INDEX(GRID!$B$4:$BI$14,MATCH(I$7,GRID!$A$4:$A$14,0),MATCH(1,($U$2=GRID!$B$1:$BI$1)*(КАЛЕНДАРЬ!$X34=GRID!$B$3:$BI$3),0))*(1-GRID!$B$69),0))</f>
        <v>#N/A</v>
      </c>
      <c r="J174" s="48" t="e" cm="1">
        <f t="array" ref="J174">IF($I$2="Открытый тариф",
INDEX(GRID!$B$17:$BI$27,MATCH(I$7,GRID!$A$17:$A$27,0),MATCH(1,($U$2=GRID!$B$1:$BI$1)*(КАЛЕНДАРЬ!$X34=GRID!$B$3:$BI$3), 0)),
ROUNDUP(INDEX(GRID!$B$17:$BI$27,MATCH(I$7,GRID!$A$17:$A$27,0),MATCH(1,($U$2=GRID!$B$1:$BI$1)*(КАЛЕНДАРЬ!$X34=GRID!$B$3:$BI$3), 0))*(1-GRID!$B$69),0))</f>
        <v>#N/A</v>
      </c>
      <c r="K174" s="47" cm="1">
        <f t="array" ref="K174">IF($I$2="Открытый тариф",
INDEX(GRID!$B$4:$BI$14,MATCH(K$7,GRID!$A$4:$A$14,0),MATCH(1,($U$2=GRID!$B$1:$BI$1)*(КАЛЕНДАРЬ!$X34=GRID!$B$3:$BI$3), 0)),
ROUNDUP(INDEX(GRID!$B$4:$BI$14,MATCH(K$7,GRID!$A$4:$A$14,0),MATCH(1,($U$2=GRID!$B$1:$BI$1)*(КАЛЕНДАРЬ!$X34=GRID!$B$3:$BI$3),0))*(1-GRID!$B$69),0))</f>
        <v>31300</v>
      </c>
      <c r="L174" s="48" cm="1">
        <f t="array" ref="L174">IF($I$2="Открытый тариф",
INDEX(GRID!$B$17:$BI$27,MATCH(K$7,GRID!$A$17:$A$27,0),MATCH(1,($U$2=GRID!$B$1:$BI$1)*(КАЛЕНДАРЬ!$X34=GRID!$B$3:$BI$3), 0)),
ROUNDUP(INDEX(GRID!$B$17:$BI$27,MATCH(K$7,GRID!$A$17:$A$27,0),MATCH(1,($U$2=GRID!$B$1:$BI$1)*(КАЛЕНДАРЬ!$X34=GRID!$B$3:$BI$3), 0))*(1-GRID!$B$69),0))</f>
        <v>31300</v>
      </c>
      <c r="M174" s="47" cm="1">
        <f t="array" ref="M174">IF($I$2="Открытый тариф",
INDEX(GRID!$B$4:$BI$14,MATCH(M$7,GRID!$A$4:$A$14,0),MATCH(1,($U$2=GRID!$B$1:$BI$1)*(КАЛЕНДАРЬ!$X34=GRID!$B$3:$BI$3), 0)),
ROUNDUP(INDEX(GRID!$B$4:$BI$14,MATCH(M$7,GRID!$A$4:$A$14,0),MATCH(1,($U$2=GRID!$B$1:$BI$1)*(КАЛЕНДАРЬ!$X34=GRID!$B$3:$BI$3),0))*(1-GRID!$B$69),0))</f>
        <v>34800</v>
      </c>
      <c r="N174" s="48" cm="1">
        <f t="array" ref="N174">IF($I$2="Открытый тариф",
INDEX(GRID!$B$17:$BI$27,MATCH(M$7,GRID!$A$17:$A$27,0),MATCH(1,($U$2=GRID!$B$1:$BI$1)*(КАЛЕНДАРЬ!$X34=GRID!$B$3:$BI$3), 0)),
ROUNDUP(INDEX(GRID!$B$17:$BI$27,MATCH(M$7,GRID!$A$17:$A$27,0),MATCH(1,($U$2=GRID!$B$1:$BI$1)*(КАЛЕНДАРЬ!$X34=GRID!$B$3:$BI$3), 0))*(1-GRID!$B$69),0))</f>
        <v>34800</v>
      </c>
      <c r="O174" s="49" t="s">
        <v>101</v>
      </c>
      <c r="P174" s="49" t="s">
        <v>101</v>
      </c>
      <c r="Q174" s="49" t="s">
        <v>101</v>
      </c>
      <c r="R174" s="49" t="s">
        <v>101</v>
      </c>
      <c r="S174" s="49" t="s">
        <v>101</v>
      </c>
      <c r="T174" s="49" t="s">
        <v>101</v>
      </c>
      <c r="U174" s="49" t="s">
        <v>101</v>
      </c>
      <c r="V174" s="49" t="s">
        <v>101</v>
      </c>
      <c r="W174" s="49" t="s">
        <v>101</v>
      </c>
      <c r="X174" s="49" t="s">
        <v>101</v>
      </c>
      <c r="Y174" s="146"/>
    </row>
    <row r="175" spans="1:25" ht="17.100000000000001" hidden="1" customHeight="1" x14ac:dyDescent="0.2">
      <c r="A175" s="118"/>
      <c r="B175" s="119"/>
      <c r="C175" s="146"/>
      <c r="D175" s="146"/>
      <c r="E175" s="146"/>
      <c r="F175" s="146"/>
      <c r="G175" s="41"/>
      <c r="H175" s="146"/>
      <c r="I175" s="146"/>
      <c r="J175" s="146"/>
      <c r="K175" s="41"/>
      <c r="L175" s="146"/>
      <c r="M175" s="146"/>
      <c r="N175" s="146"/>
      <c r="O175" s="146"/>
      <c r="P175" s="41"/>
      <c r="Q175" s="146"/>
      <c r="R175" s="146"/>
      <c r="S175" s="146"/>
      <c r="T175" s="146"/>
      <c r="U175" s="146"/>
      <c r="V175" s="146"/>
      <c r="W175" s="146"/>
      <c r="X175" s="146"/>
      <c r="Y175" s="146"/>
    </row>
    <row r="176" spans="1:25" s="146" customFormat="1" hidden="1" x14ac:dyDescent="0.2">
      <c r="A176" s="210" t="s">
        <v>109</v>
      </c>
      <c r="B176" s="210"/>
      <c r="C176" s="210"/>
      <c r="D176" s="210"/>
      <c r="E176" s="210"/>
      <c r="F176" s="210"/>
      <c r="G176" s="210"/>
      <c r="H176" s="210"/>
      <c r="I176" s="210"/>
      <c r="J176" s="210"/>
      <c r="K176" s="210"/>
      <c r="L176" s="210"/>
      <c r="M176" s="210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</row>
    <row r="177" spans="1:24" s="146" customFormat="1" hidden="1" x14ac:dyDescent="0.2">
      <c r="A177" s="211" t="s">
        <v>61</v>
      </c>
      <c r="B177" s="212"/>
      <c r="C177" s="212"/>
      <c r="D177" s="212"/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</row>
    <row r="178" spans="1:24" s="146" customFormat="1" ht="58.5" hidden="1" customHeight="1" x14ac:dyDescent="0.2">
      <c r="A178" s="213" t="s">
        <v>39</v>
      </c>
      <c r="B178" s="214"/>
      <c r="C178" s="217" t="s">
        <v>85</v>
      </c>
      <c r="D178" s="218"/>
      <c r="E178" s="219" t="s">
        <v>86</v>
      </c>
      <c r="F178" s="220"/>
      <c r="G178" s="221" t="s">
        <v>186</v>
      </c>
      <c r="H178" s="222"/>
      <c r="I178" s="223" t="s">
        <v>187</v>
      </c>
      <c r="J178" s="224"/>
      <c r="K178" s="225" t="s">
        <v>88</v>
      </c>
      <c r="L178" s="225"/>
      <c r="M178" s="226" t="s">
        <v>89</v>
      </c>
      <c r="N178" s="227"/>
      <c r="O178" s="250" t="s">
        <v>94</v>
      </c>
      <c r="P178" s="250"/>
      <c r="Q178" s="230" t="s">
        <v>188</v>
      </c>
      <c r="R178" s="230"/>
      <c r="S178" s="231" t="s">
        <v>189</v>
      </c>
      <c r="T178" s="231"/>
      <c r="U178" s="232" t="s">
        <v>91</v>
      </c>
      <c r="V178" s="233"/>
      <c r="W178" s="234" t="s">
        <v>96</v>
      </c>
      <c r="X178" s="235"/>
    </row>
    <row r="179" spans="1:24" s="146" customFormat="1" hidden="1" x14ac:dyDescent="0.2">
      <c r="A179" s="215"/>
      <c r="B179" s="216"/>
      <c r="C179" s="45" t="s">
        <v>40</v>
      </c>
      <c r="D179" s="45" t="s">
        <v>41</v>
      </c>
      <c r="E179" s="45" t="s">
        <v>40</v>
      </c>
      <c r="F179" s="45" t="s">
        <v>41</v>
      </c>
      <c r="G179" s="45" t="s">
        <v>40</v>
      </c>
      <c r="H179" s="45" t="s">
        <v>41</v>
      </c>
      <c r="I179" s="45" t="s">
        <v>40</v>
      </c>
      <c r="J179" s="45" t="s">
        <v>41</v>
      </c>
      <c r="K179" s="45" t="s">
        <v>40</v>
      </c>
      <c r="L179" s="45" t="s">
        <v>41</v>
      </c>
      <c r="M179" s="45" t="s">
        <v>40</v>
      </c>
      <c r="N179" s="45" t="s">
        <v>41</v>
      </c>
      <c r="O179" s="45" t="s">
        <v>40</v>
      </c>
      <c r="P179" s="45" t="s">
        <v>41</v>
      </c>
      <c r="Q179" s="45" t="s">
        <v>40</v>
      </c>
      <c r="R179" s="45" t="s">
        <v>41</v>
      </c>
      <c r="S179" s="45" t="s">
        <v>40</v>
      </c>
      <c r="T179" s="45" t="s">
        <v>41</v>
      </c>
      <c r="U179" s="45" t="s">
        <v>40</v>
      </c>
      <c r="V179" s="45" t="s">
        <v>41</v>
      </c>
      <c r="W179" s="45" t="s">
        <v>40</v>
      </c>
      <c r="X179" s="45" t="s">
        <v>41</v>
      </c>
    </row>
    <row r="180" spans="1:24" s="146" customFormat="1" hidden="1" x14ac:dyDescent="0.2">
      <c r="A180" s="117" t="s">
        <v>42</v>
      </c>
      <c r="B180" s="117">
        <v>1</v>
      </c>
      <c r="C180" s="47" cm="1">
        <f t="array" ref="C180">IF($I$2="Открытый тариф",
INDEX(GRID!$B$4:$BI$14,MATCH(C$7,GRID!$A$4:$A$14,0),MATCH(1,($U$2=GRID!$B$1:$BI$1)*(КАЛЕНДАРЬ!$AA4=GRID!$B$3:$BI$3), 0)),
ROUNDUP(INDEX(GRID!$B$4:$BI$14,MATCH(C$7,GRID!$A$4:$A$14,0),MATCH(1,($U$2=GRID!$B$1:$BI$1)*(КАЛЕНДАРЬ!$AA4=GRID!$B$3:$BI$3),0))*(1-GRID!$B$69),0))</f>
        <v>20500</v>
      </c>
      <c r="D180" s="48" cm="1">
        <f t="array" ref="D180">IF($I$2="Открытый тариф",
INDEX(GRID!$B$17:$BI$27,MATCH(C$7,GRID!$A$17:$A$27,0),MATCH(1,($U$2=GRID!$B$1:$BI$1)*(КАЛЕНДАРЬ!$AA4=GRID!$B$3:$BI$3), 0)),
ROUNDUP(INDEX(GRID!$B$17:$BI$27,MATCH(C$7,GRID!$A$17:$A$27,0),MATCH(1,($U$2=GRID!$B$1:$BI$1)*(КАЛЕНДАРЬ!$AA4=GRID!$B$3:$BI$3), 0))*(1-GRID!$B$69),0))</f>
        <v>20500</v>
      </c>
      <c r="E180" s="47" cm="1">
        <f t="array" ref="E180">IF($I$2="Открытый тариф",
INDEX(GRID!$B$4:$BI$14,MATCH(E$7,GRID!$A$4:$A$14,0),MATCH(1,($U$2=GRID!$B$1:$BI$1)*(КАЛЕНДАРЬ!$AA4=GRID!$B$3:$BI$3), 0)),
ROUNDUP(INDEX(GRID!$B$4:$BI$14,MATCH(E$7,GRID!$A$4:$A$14,0),MATCH(1,($U$2=GRID!$B$1:$BI$1)*(КАЛЕНДАРЬ!$AA4=GRID!$B$3:$BI$3),0))*(1-GRID!$B$69),0))</f>
        <v>22800</v>
      </c>
      <c r="F180" s="48" cm="1">
        <f t="array" ref="F180">IF($I$2="Открытый тариф",
INDEX(GRID!$B$17:$BI$27,MATCH(E$7,GRID!$A$17:$A$27,0),MATCH(1,($U$2=GRID!$B$1:$BI$1)*(КАЛЕНДАРЬ!$AA4=GRID!$B$3:$BI$3), 0)),
ROUNDUP(INDEX(GRID!$B$17:$BI$27,MATCH(E$7,GRID!$A$17:$A$27,0),MATCH(1,($U$2=GRID!$B$1:$BI$1)*(КАЛЕНДАРЬ!$AA4=GRID!$B$3:$BI$3), 0))*(1-GRID!$B$69),0))</f>
        <v>22800</v>
      </c>
      <c r="G180" s="47" t="e" cm="1">
        <f t="array" ref="G180">IF($I$2="Открытый тариф",
INDEX(GRID!$B$4:$BI$14,MATCH(G$7,GRID!$A$4:$A$14,0),MATCH(1,($U$2=GRID!$B$1:$BI$1)*(КАЛЕНДАРЬ!$AA4=GRID!$B$3:$BI$3), 0)),
ROUNDUP(INDEX(GRID!$B$4:$BI$14,MATCH(G$7,GRID!$A$4:$A$14,0),MATCH(1,($U$2=GRID!$B$1:$BI$1)*(КАЛЕНДАРЬ!$AA4=GRID!$B$3:$BI$3),0))*(1-GRID!$B$69),0))</f>
        <v>#N/A</v>
      </c>
      <c r="H180" s="48" t="e" cm="1">
        <f t="array" ref="H180">IF($I$2="Открытый тариф",
INDEX(GRID!$B$17:$BI$27,MATCH(G$7,GRID!$A$17:$A$27,0),MATCH(1,($U$2=GRID!$B$1:$BI$1)*(КАЛЕНДАРЬ!$AA4=GRID!$B$3:$BI$3), 0)),
ROUNDUP(INDEX(GRID!$B$17:$BI$27,MATCH(G$7,GRID!$A$17:$A$27,0),MATCH(1,($U$2=GRID!$B$1:$BI$1)*(КАЛЕНДАРЬ!$AA4=GRID!$B$3:$BI$3), 0))*(1-GRID!$B$69),0))</f>
        <v>#N/A</v>
      </c>
      <c r="I180" s="47" t="e" cm="1">
        <f t="array" ref="I180">IF($I$2="Открытый тариф",
INDEX(GRID!$B$4:$BI$14,MATCH(I$7,GRID!$A$4:$A$14,0),MATCH(1,($U$2=GRID!$B$1:$BI$1)*(КАЛЕНДАРЬ!$AA4=GRID!$B$3:$BI$3), 0)),
ROUNDUP(INDEX(GRID!$B$4:$BI$14,MATCH(I$7,GRID!$A$4:$A$14,0),MATCH(1,($U$2=GRID!$B$1:$BI$1)*(КАЛЕНДАРЬ!$AA4=GRID!$B$3:$BI$3),0))*(1-GRID!$B$69),0))</f>
        <v>#N/A</v>
      </c>
      <c r="J180" s="48" t="e" cm="1">
        <f t="array" ref="J180">IF($I$2="Открытый тариф",
INDEX(GRID!$B$17:$BI$27,MATCH(I$7,GRID!$A$17:$A$27,0),MATCH(1,($U$2=GRID!$B$1:$BI$1)*(КАЛЕНДАРЬ!$AA4=GRID!$B$3:$BI$3), 0)),
ROUNDUP(INDEX(GRID!$B$17:$BI$27,MATCH(I$7,GRID!$A$17:$A$27,0),MATCH(1,($U$2=GRID!$B$1:$BI$1)*(КАЛЕНДАРЬ!$AA4=GRID!$B$3:$BI$3), 0))*(1-GRID!$B$69),0))</f>
        <v>#N/A</v>
      </c>
      <c r="K180" s="47" cm="1">
        <f t="array" ref="K180">IF($I$2="Открытый тариф",
INDEX(GRID!$B$4:$BI$14,MATCH(K$7,GRID!$A$4:$A$14,0),MATCH(1,($U$2=GRID!$B$1:$BI$1)*(КАЛЕНДАРЬ!$AA4=GRID!$B$3:$BI$3), 0)),
ROUNDUP(INDEX(GRID!$B$4:$BI$14,MATCH(K$7,GRID!$A$4:$A$14,0),MATCH(1,($U$2=GRID!$B$1:$BI$1)*(КАЛЕНДАРЬ!$AA4=GRID!$B$3:$BI$3),0))*(1-GRID!$B$69),0))</f>
        <v>31300</v>
      </c>
      <c r="L180" s="48" cm="1">
        <f t="array" ref="L180">IF($I$2="Открытый тариф",
INDEX(GRID!$B$17:$BI$27,MATCH(K$7,GRID!$A$17:$A$27,0),MATCH(1,($U$2=GRID!$B$1:$BI$1)*(КАЛЕНДАРЬ!$AA4=GRID!$B$3:$BI$3), 0)),
ROUNDUP(INDEX(GRID!$B$17:$BI$27,MATCH(K$7,GRID!$A$17:$A$27,0),MATCH(1,($U$2=GRID!$B$1:$BI$1)*(КАЛЕНДАРЬ!$AA4=GRID!$B$3:$BI$3), 0))*(1-GRID!$B$69),0))</f>
        <v>31300</v>
      </c>
      <c r="M180" s="47" cm="1">
        <f t="array" ref="M180">IF($I$2="Открытый тариф",
INDEX(GRID!$B$4:$BI$14,MATCH(M$7,GRID!$A$4:$A$14,0),MATCH(1,($U$2=GRID!$B$1:$BI$1)*(КАЛЕНДАРЬ!$AA4=GRID!$B$3:$BI$3), 0)),
ROUNDUP(INDEX(GRID!$B$4:$BI$14,MATCH(M$7,GRID!$A$4:$A$14,0),MATCH(1,($U$2=GRID!$B$1:$BI$1)*(КАЛЕНДАРЬ!$AA4=GRID!$B$3:$BI$3),0))*(1-GRID!$B$69),0))</f>
        <v>34800</v>
      </c>
      <c r="N180" s="48" cm="1">
        <f t="array" ref="N180">IF($I$2="Открытый тариф",
INDEX(GRID!$B$17:$BI$27,MATCH(M$7,GRID!$A$17:$A$27,0),MATCH(1,($U$2=GRID!$B$1:$BI$1)*(КАЛЕНДАРЬ!$AA4=GRID!$B$3:$BI$3), 0)),
ROUNDUP(INDEX(GRID!$B$17:$BI$27,MATCH(M$7,GRID!$A$17:$A$27,0),MATCH(1,($U$2=GRID!$B$1:$BI$1)*(КАЛЕНДАРЬ!$AA4=GRID!$B$3:$BI$3), 0))*(1-GRID!$B$69),0))</f>
        <v>34800</v>
      </c>
      <c r="O180" s="49" t="s">
        <v>101</v>
      </c>
      <c r="P180" s="49" t="s">
        <v>101</v>
      </c>
      <c r="Q180" s="49" t="s">
        <v>101</v>
      </c>
      <c r="R180" s="49" t="s">
        <v>101</v>
      </c>
      <c r="S180" s="49" t="s">
        <v>101</v>
      </c>
      <c r="T180" s="49" t="s">
        <v>101</v>
      </c>
      <c r="U180" s="49" t="s">
        <v>101</v>
      </c>
      <c r="V180" s="49" t="s">
        <v>101</v>
      </c>
      <c r="W180" s="49" t="s">
        <v>101</v>
      </c>
      <c r="X180" s="49" t="s">
        <v>101</v>
      </c>
    </row>
    <row r="181" spans="1:24" s="146" customFormat="1" hidden="1" x14ac:dyDescent="0.2">
      <c r="A181" s="117" t="s">
        <v>43</v>
      </c>
      <c r="B181" s="117">
        <v>2</v>
      </c>
      <c r="C181" s="47" cm="1">
        <f t="array" ref="C181">IF($I$2="Открытый тариф",
INDEX(GRID!$B$4:$BI$14,MATCH(C$7,GRID!$A$4:$A$14,0),MATCH(1,($U$2=GRID!$B$1:$BI$1)*(КАЛЕНДАРЬ!$AA5=GRID!$B$3:$BI$3), 0)),
ROUNDUP(INDEX(GRID!$B$4:$BI$14,MATCH(C$7,GRID!$A$4:$A$14,0),MATCH(1,($U$2=GRID!$B$1:$BI$1)*(КАЛЕНДАРЬ!$AA5=GRID!$B$3:$BI$3),0))*(1-GRID!$B$69),0))</f>
        <v>20500</v>
      </c>
      <c r="D181" s="48" cm="1">
        <f t="array" ref="D181">IF($I$2="Открытый тариф",
INDEX(GRID!$B$17:$BI$27,MATCH(C$7,GRID!$A$17:$A$27,0),MATCH(1,($U$2=GRID!$B$1:$BI$1)*(КАЛЕНДАРЬ!$AA5=GRID!$B$3:$BI$3), 0)),
ROUNDUP(INDEX(GRID!$B$17:$BI$27,MATCH(C$7,GRID!$A$17:$A$27,0),MATCH(1,($U$2=GRID!$B$1:$BI$1)*(КАЛЕНДАРЬ!$AA5=GRID!$B$3:$BI$3), 0))*(1-GRID!$B$69),0))</f>
        <v>20500</v>
      </c>
      <c r="E181" s="47" cm="1">
        <f t="array" ref="E181">IF($I$2="Открытый тариф",
INDEX(GRID!$B$4:$BI$14,MATCH(E$7,GRID!$A$4:$A$14,0),MATCH(1,($U$2=GRID!$B$1:$BI$1)*(КАЛЕНДАРЬ!$AA5=GRID!$B$3:$BI$3), 0)),
ROUNDUP(INDEX(GRID!$B$4:$BI$14,MATCH(E$7,GRID!$A$4:$A$14,0),MATCH(1,($U$2=GRID!$B$1:$BI$1)*(КАЛЕНДАРЬ!$AA5=GRID!$B$3:$BI$3),0))*(1-GRID!$B$69),0))</f>
        <v>22800</v>
      </c>
      <c r="F181" s="48" cm="1">
        <f t="array" ref="F181">IF($I$2="Открытый тариф",
INDEX(GRID!$B$17:$BI$27,MATCH(E$7,GRID!$A$17:$A$27,0),MATCH(1,($U$2=GRID!$B$1:$BI$1)*(КАЛЕНДАРЬ!$AA5=GRID!$B$3:$BI$3), 0)),
ROUNDUP(INDEX(GRID!$B$17:$BI$27,MATCH(E$7,GRID!$A$17:$A$27,0),MATCH(1,($U$2=GRID!$B$1:$BI$1)*(КАЛЕНДАРЬ!$AA5=GRID!$B$3:$BI$3), 0))*(1-GRID!$B$69),0))</f>
        <v>22800</v>
      </c>
      <c r="G181" s="47" t="e" cm="1">
        <f t="array" ref="G181">IF($I$2="Открытый тариф",
INDEX(GRID!$B$4:$BI$14,MATCH(G$7,GRID!$A$4:$A$14,0),MATCH(1,($U$2=GRID!$B$1:$BI$1)*(КАЛЕНДАРЬ!$AA5=GRID!$B$3:$BI$3), 0)),
ROUNDUP(INDEX(GRID!$B$4:$BI$14,MATCH(G$7,GRID!$A$4:$A$14,0),MATCH(1,($U$2=GRID!$B$1:$BI$1)*(КАЛЕНДАРЬ!$AA5=GRID!$B$3:$BI$3),0))*(1-GRID!$B$69),0))</f>
        <v>#N/A</v>
      </c>
      <c r="H181" s="48" t="e" cm="1">
        <f t="array" ref="H181">IF($I$2="Открытый тариф",
INDEX(GRID!$B$17:$BI$27,MATCH(G$7,GRID!$A$17:$A$27,0),MATCH(1,($U$2=GRID!$B$1:$BI$1)*(КАЛЕНДАРЬ!$AA5=GRID!$B$3:$BI$3), 0)),
ROUNDUP(INDEX(GRID!$B$17:$BI$27,MATCH(G$7,GRID!$A$17:$A$27,0),MATCH(1,($U$2=GRID!$B$1:$BI$1)*(КАЛЕНДАРЬ!$AA5=GRID!$B$3:$BI$3), 0))*(1-GRID!$B$69),0))</f>
        <v>#N/A</v>
      </c>
      <c r="I181" s="47" t="e" cm="1">
        <f t="array" ref="I181">IF($I$2="Открытый тариф",
INDEX(GRID!$B$4:$BI$14,MATCH(I$7,GRID!$A$4:$A$14,0),MATCH(1,($U$2=GRID!$B$1:$BI$1)*(КАЛЕНДАРЬ!$AA5=GRID!$B$3:$BI$3), 0)),
ROUNDUP(INDEX(GRID!$B$4:$BI$14,MATCH(I$7,GRID!$A$4:$A$14,0),MATCH(1,($U$2=GRID!$B$1:$BI$1)*(КАЛЕНДАРЬ!$AA5=GRID!$B$3:$BI$3),0))*(1-GRID!$B$69),0))</f>
        <v>#N/A</v>
      </c>
      <c r="J181" s="48" t="e" cm="1">
        <f t="array" ref="J181">IF($I$2="Открытый тариф",
INDEX(GRID!$B$17:$BI$27,MATCH(I$7,GRID!$A$17:$A$27,0),MATCH(1,($U$2=GRID!$B$1:$BI$1)*(КАЛЕНДАРЬ!$AA5=GRID!$B$3:$BI$3), 0)),
ROUNDUP(INDEX(GRID!$B$17:$BI$27,MATCH(I$7,GRID!$A$17:$A$27,0),MATCH(1,($U$2=GRID!$B$1:$BI$1)*(КАЛЕНДАРЬ!$AA5=GRID!$B$3:$BI$3), 0))*(1-GRID!$B$69),0))</f>
        <v>#N/A</v>
      </c>
      <c r="K181" s="47" cm="1">
        <f t="array" ref="K181">IF($I$2="Открытый тариф",
INDEX(GRID!$B$4:$BI$14,MATCH(K$7,GRID!$A$4:$A$14,0),MATCH(1,($U$2=GRID!$B$1:$BI$1)*(КАЛЕНДАРЬ!$AA5=GRID!$B$3:$BI$3), 0)),
ROUNDUP(INDEX(GRID!$B$4:$BI$14,MATCH(K$7,GRID!$A$4:$A$14,0),MATCH(1,($U$2=GRID!$B$1:$BI$1)*(КАЛЕНДАРЬ!$AA5=GRID!$B$3:$BI$3),0))*(1-GRID!$B$69),0))</f>
        <v>31300</v>
      </c>
      <c r="L181" s="48" cm="1">
        <f t="array" ref="L181">IF($I$2="Открытый тариф",
INDEX(GRID!$B$17:$BI$27,MATCH(K$7,GRID!$A$17:$A$27,0),MATCH(1,($U$2=GRID!$B$1:$BI$1)*(КАЛЕНДАРЬ!$AA5=GRID!$B$3:$BI$3), 0)),
ROUNDUP(INDEX(GRID!$B$17:$BI$27,MATCH(K$7,GRID!$A$17:$A$27,0),MATCH(1,($U$2=GRID!$B$1:$BI$1)*(КАЛЕНДАРЬ!$AA5=GRID!$B$3:$BI$3), 0))*(1-GRID!$B$69),0))</f>
        <v>31300</v>
      </c>
      <c r="M181" s="47" cm="1">
        <f t="array" ref="M181">IF($I$2="Открытый тариф",
INDEX(GRID!$B$4:$BI$14,MATCH(M$7,GRID!$A$4:$A$14,0),MATCH(1,($U$2=GRID!$B$1:$BI$1)*(КАЛЕНДАРЬ!$AA5=GRID!$B$3:$BI$3), 0)),
ROUNDUP(INDEX(GRID!$B$4:$BI$14,MATCH(M$7,GRID!$A$4:$A$14,0),MATCH(1,($U$2=GRID!$B$1:$BI$1)*(КАЛЕНДАРЬ!$AA5=GRID!$B$3:$BI$3),0))*(1-GRID!$B$69),0))</f>
        <v>34800</v>
      </c>
      <c r="N181" s="48" cm="1">
        <f t="array" ref="N181">IF($I$2="Открытый тариф",
INDEX(GRID!$B$17:$BI$27,MATCH(M$7,GRID!$A$17:$A$27,0),MATCH(1,($U$2=GRID!$B$1:$BI$1)*(КАЛЕНДАРЬ!$AA5=GRID!$B$3:$BI$3), 0)),
ROUNDUP(INDEX(GRID!$B$17:$BI$27,MATCH(M$7,GRID!$A$17:$A$27,0),MATCH(1,($U$2=GRID!$B$1:$BI$1)*(КАЛЕНДАРЬ!$AA5=GRID!$B$3:$BI$3), 0))*(1-GRID!$B$69),0))</f>
        <v>34800</v>
      </c>
      <c r="O181" s="49" t="s">
        <v>101</v>
      </c>
      <c r="P181" s="49" t="s">
        <v>101</v>
      </c>
      <c r="Q181" s="49" t="s">
        <v>101</v>
      </c>
      <c r="R181" s="49" t="s">
        <v>101</v>
      </c>
      <c r="S181" s="49" t="s">
        <v>101</v>
      </c>
      <c r="T181" s="49" t="s">
        <v>101</v>
      </c>
      <c r="U181" s="49" t="s">
        <v>101</v>
      </c>
      <c r="V181" s="49" t="s">
        <v>101</v>
      </c>
      <c r="W181" s="49" t="s">
        <v>101</v>
      </c>
      <c r="X181" s="49" t="s">
        <v>101</v>
      </c>
    </row>
    <row r="182" spans="1:24" s="146" customFormat="1" hidden="1" x14ac:dyDescent="0.2">
      <c r="A182" s="117" t="s">
        <v>44</v>
      </c>
      <c r="B182" s="117">
        <v>3</v>
      </c>
      <c r="C182" s="47" cm="1">
        <f t="array" ref="C182">IF($I$2="Открытый тариф",
INDEX(GRID!$B$4:$BI$14,MATCH(C$7,GRID!$A$4:$A$14,0),MATCH(1,($U$2=GRID!$B$1:$BI$1)*(КАЛЕНДАРЬ!$AA6=GRID!$B$3:$BI$3), 0)),
ROUNDUP(INDEX(GRID!$B$4:$BI$14,MATCH(C$7,GRID!$A$4:$A$14,0),MATCH(1,($U$2=GRID!$B$1:$BI$1)*(КАЛЕНДАРЬ!$AA6=GRID!$B$3:$BI$3),0))*(1-GRID!$B$69),0))</f>
        <v>20500</v>
      </c>
      <c r="D182" s="48" cm="1">
        <f t="array" ref="D182">IF($I$2="Открытый тариф",
INDEX(GRID!$B$17:$BI$27,MATCH(C$7,GRID!$A$17:$A$27,0),MATCH(1,($U$2=GRID!$B$1:$BI$1)*(КАЛЕНДАРЬ!$AA6=GRID!$B$3:$BI$3), 0)),
ROUNDUP(INDEX(GRID!$B$17:$BI$27,MATCH(C$7,GRID!$A$17:$A$27,0),MATCH(1,($U$2=GRID!$B$1:$BI$1)*(КАЛЕНДАРЬ!$AA6=GRID!$B$3:$BI$3), 0))*(1-GRID!$B$69),0))</f>
        <v>20500</v>
      </c>
      <c r="E182" s="47" cm="1">
        <f t="array" ref="E182">IF($I$2="Открытый тариф",
INDEX(GRID!$B$4:$BI$14,MATCH(E$7,GRID!$A$4:$A$14,0),MATCH(1,($U$2=GRID!$B$1:$BI$1)*(КАЛЕНДАРЬ!$AA6=GRID!$B$3:$BI$3), 0)),
ROUNDUP(INDEX(GRID!$B$4:$BI$14,MATCH(E$7,GRID!$A$4:$A$14,0),MATCH(1,($U$2=GRID!$B$1:$BI$1)*(КАЛЕНДАРЬ!$AA6=GRID!$B$3:$BI$3),0))*(1-GRID!$B$69),0))</f>
        <v>22800</v>
      </c>
      <c r="F182" s="48" cm="1">
        <f t="array" ref="F182">IF($I$2="Открытый тариф",
INDEX(GRID!$B$17:$BI$27,MATCH(E$7,GRID!$A$17:$A$27,0),MATCH(1,($U$2=GRID!$B$1:$BI$1)*(КАЛЕНДАРЬ!$AA6=GRID!$B$3:$BI$3), 0)),
ROUNDUP(INDEX(GRID!$B$17:$BI$27,MATCH(E$7,GRID!$A$17:$A$27,0),MATCH(1,($U$2=GRID!$B$1:$BI$1)*(КАЛЕНДАРЬ!$AA6=GRID!$B$3:$BI$3), 0))*(1-GRID!$B$69),0))</f>
        <v>22800</v>
      </c>
      <c r="G182" s="47" t="e" cm="1">
        <f t="array" ref="G182">IF($I$2="Открытый тариф",
INDEX(GRID!$B$4:$BI$14,MATCH(G$7,GRID!$A$4:$A$14,0),MATCH(1,($U$2=GRID!$B$1:$BI$1)*(КАЛЕНДАРЬ!$AA6=GRID!$B$3:$BI$3), 0)),
ROUNDUP(INDEX(GRID!$B$4:$BI$14,MATCH(G$7,GRID!$A$4:$A$14,0),MATCH(1,($U$2=GRID!$B$1:$BI$1)*(КАЛЕНДАРЬ!$AA6=GRID!$B$3:$BI$3),0))*(1-GRID!$B$69),0))</f>
        <v>#N/A</v>
      </c>
      <c r="H182" s="48" t="e" cm="1">
        <f t="array" ref="H182">IF($I$2="Открытый тариф",
INDEX(GRID!$B$17:$BI$27,MATCH(G$7,GRID!$A$17:$A$27,0),MATCH(1,($U$2=GRID!$B$1:$BI$1)*(КАЛЕНДАРЬ!$AA6=GRID!$B$3:$BI$3), 0)),
ROUNDUP(INDEX(GRID!$B$17:$BI$27,MATCH(G$7,GRID!$A$17:$A$27,0),MATCH(1,($U$2=GRID!$B$1:$BI$1)*(КАЛЕНДАРЬ!$AA6=GRID!$B$3:$BI$3), 0))*(1-GRID!$B$69),0))</f>
        <v>#N/A</v>
      </c>
      <c r="I182" s="47" t="e" cm="1">
        <f t="array" ref="I182">IF($I$2="Открытый тариф",
INDEX(GRID!$B$4:$BI$14,MATCH(I$7,GRID!$A$4:$A$14,0),MATCH(1,($U$2=GRID!$B$1:$BI$1)*(КАЛЕНДАРЬ!$AA6=GRID!$B$3:$BI$3), 0)),
ROUNDUP(INDEX(GRID!$B$4:$BI$14,MATCH(I$7,GRID!$A$4:$A$14,0),MATCH(1,($U$2=GRID!$B$1:$BI$1)*(КАЛЕНДАРЬ!$AA6=GRID!$B$3:$BI$3),0))*(1-GRID!$B$69),0))</f>
        <v>#N/A</v>
      </c>
      <c r="J182" s="48" t="e" cm="1">
        <f t="array" ref="J182">IF($I$2="Открытый тариф",
INDEX(GRID!$B$17:$BI$27,MATCH(I$7,GRID!$A$17:$A$27,0),MATCH(1,($U$2=GRID!$B$1:$BI$1)*(КАЛЕНДАРЬ!$AA6=GRID!$B$3:$BI$3), 0)),
ROUNDUP(INDEX(GRID!$B$17:$BI$27,MATCH(I$7,GRID!$A$17:$A$27,0),MATCH(1,($U$2=GRID!$B$1:$BI$1)*(КАЛЕНДАРЬ!$AA6=GRID!$B$3:$BI$3), 0))*(1-GRID!$B$69),0))</f>
        <v>#N/A</v>
      </c>
      <c r="K182" s="47" cm="1">
        <f t="array" ref="K182">IF($I$2="Открытый тариф",
INDEX(GRID!$B$4:$BI$14,MATCH(K$7,GRID!$A$4:$A$14,0),MATCH(1,($U$2=GRID!$B$1:$BI$1)*(КАЛЕНДАРЬ!$AA6=GRID!$B$3:$BI$3), 0)),
ROUNDUP(INDEX(GRID!$B$4:$BI$14,MATCH(K$7,GRID!$A$4:$A$14,0),MATCH(1,($U$2=GRID!$B$1:$BI$1)*(КАЛЕНДАРЬ!$AA6=GRID!$B$3:$BI$3),0))*(1-GRID!$B$69),0))</f>
        <v>31300</v>
      </c>
      <c r="L182" s="48" cm="1">
        <f t="array" ref="L182">IF($I$2="Открытый тариф",
INDEX(GRID!$B$17:$BI$27,MATCH(K$7,GRID!$A$17:$A$27,0),MATCH(1,($U$2=GRID!$B$1:$BI$1)*(КАЛЕНДАРЬ!$AA6=GRID!$B$3:$BI$3), 0)),
ROUNDUP(INDEX(GRID!$B$17:$BI$27,MATCH(K$7,GRID!$A$17:$A$27,0),MATCH(1,($U$2=GRID!$B$1:$BI$1)*(КАЛЕНДАРЬ!$AA6=GRID!$B$3:$BI$3), 0))*(1-GRID!$B$69),0))</f>
        <v>31300</v>
      </c>
      <c r="M182" s="47" cm="1">
        <f t="array" ref="M182">IF($I$2="Открытый тариф",
INDEX(GRID!$B$4:$BI$14,MATCH(M$7,GRID!$A$4:$A$14,0),MATCH(1,($U$2=GRID!$B$1:$BI$1)*(КАЛЕНДАРЬ!$AA6=GRID!$B$3:$BI$3), 0)),
ROUNDUP(INDEX(GRID!$B$4:$BI$14,MATCH(M$7,GRID!$A$4:$A$14,0),MATCH(1,($U$2=GRID!$B$1:$BI$1)*(КАЛЕНДАРЬ!$AA6=GRID!$B$3:$BI$3),0))*(1-GRID!$B$69),0))</f>
        <v>34800</v>
      </c>
      <c r="N182" s="48" cm="1">
        <f t="array" ref="N182">IF($I$2="Открытый тариф",
INDEX(GRID!$B$17:$BI$27,MATCH(M$7,GRID!$A$17:$A$27,0),MATCH(1,($U$2=GRID!$B$1:$BI$1)*(КАЛЕНДАРЬ!$AA6=GRID!$B$3:$BI$3), 0)),
ROUNDUP(INDEX(GRID!$B$17:$BI$27,MATCH(M$7,GRID!$A$17:$A$27,0),MATCH(1,($U$2=GRID!$B$1:$BI$1)*(КАЛЕНДАРЬ!$AA6=GRID!$B$3:$BI$3), 0))*(1-GRID!$B$69),0))</f>
        <v>34800</v>
      </c>
      <c r="O182" s="49" t="s">
        <v>101</v>
      </c>
      <c r="P182" s="49" t="s">
        <v>101</v>
      </c>
      <c r="Q182" s="49" t="s">
        <v>101</v>
      </c>
      <c r="R182" s="49" t="s">
        <v>101</v>
      </c>
      <c r="S182" s="49" t="s">
        <v>101</v>
      </c>
      <c r="T182" s="49" t="s">
        <v>101</v>
      </c>
      <c r="U182" s="49" t="s">
        <v>101</v>
      </c>
      <c r="V182" s="49" t="s">
        <v>101</v>
      </c>
      <c r="W182" s="49" t="s">
        <v>101</v>
      </c>
      <c r="X182" s="49" t="s">
        <v>101</v>
      </c>
    </row>
    <row r="183" spans="1:24" s="146" customFormat="1" hidden="1" x14ac:dyDescent="0.2">
      <c r="A183" s="117" t="s">
        <v>45</v>
      </c>
      <c r="B183" s="117">
        <v>4</v>
      </c>
      <c r="C183" s="47" cm="1">
        <f t="array" ref="C183">IF($I$2="Открытый тариф",
INDEX(GRID!$B$4:$BI$14,MATCH(C$7,GRID!$A$4:$A$14,0),MATCH(1,($U$2=GRID!$B$1:$BI$1)*(КАЛЕНДАРЬ!$AA7=GRID!$B$3:$BI$3), 0)),
ROUNDUP(INDEX(GRID!$B$4:$BI$14,MATCH(C$7,GRID!$A$4:$A$14,0),MATCH(1,($U$2=GRID!$B$1:$BI$1)*(КАЛЕНДАРЬ!$AA7=GRID!$B$3:$BI$3),0))*(1-GRID!$B$69),0))</f>
        <v>20500</v>
      </c>
      <c r="D183" s="48" cm="1">
        <f t="array" ref="D183">IF($I$2="Открытый тариф",
INDEX(GRID!$B$17:$BI$27,MATCH(C$7,GRID!$A$17:$A$27,0),MATCH(1,($U$2=GRID!$B$1:$BI$1)*(КАЛЕНДАРЬ!$AA7=GRID!$B$3:$BI$3), 0)),
ROUNDUP(INDEX(GRID!$B$17:$BI$27,MATCH(C$7,GRID!$A$17:$A$27,0),MATCH(1,($U$2=GRID!$B$1:$BI$1)*(КАЛЕНДАРЬ!$AA7=GRID!$B$3:$BI$3), 0))*(1-GRID!$B$69),0))</f>
        <v>20500</v>
      </c>
      <c r="E183" s="47" cm="1">
        <f t="array" ref="E183">IF($I$2="Открытый тариф",
INDEX(GRID!$B$4:$BI$14,MATCH(E$7,GRID!$A$4:$A$14,0),MATCH(1,($U$2=GRID!$B$1:$BI$1)*(КАЛЕНДАРЬ!$AA7=GRID!$B$3:$BI$3), 0)),
ROUNDUP(INDEX(GRID!$B$4:$BI$14,MATCH(E$7,GRID!$A$4:$A$14,0),MATCH(1,($U$2=GRID!$B$1:$BI$1)*(КАЛЕНДАРЬ!$AA7=GRID!$B$3:$BI$3),0))*(1-GRID!$B$69),0))</f>
        <v>22800</v>
      </c>
      <c r="F183" s="48" cm="1">
        <f t="array" ref="F183">IF($I$2="Открытый тариф",
INDEX(GRID!$B$17:$BI$27,MATCH(E$7,GRID!$A$17:$A$27,0),MATCH(1,($U$2=GRID!$B$1:$BI$1)*(КАЛЕНДАРЬ!$AA7=GRID!$B$3:$BI$3), 0)),
ROUNDUP(INDEX(GRID!$B$17:$BI$27,MATCH(E$7,GRID!$A$17:$A$27,0),MATCH(1,($U$2=GRID!$B$1:$BI$1)*(КАЛЕНДАРЬ!$AA7=GRID!$B$3:$BI$3), 0))*(1-GRID!$B$69),0))</f>
        <v>22800</v>
      </c>
      <c r="G183" s="47" t="e" cm="1">
        <f t="array" ref="G183">IF($I$2="Открытый тариф",
INDEX(GRID!$B$4:$BI$14,MATCH(G$7,GRID!$A$4:$A$14,0),MATCH(1,($U$2=GRID!$B$1:$BI$1)*(КАЛЕНДАРЬ!$AA7=GRID!$B$3:$BI$3), 0)),
ROUNDUP(INDEX(GRID!$B$4:$BI$14,MATCH(G$7,GRID!$A$4:$A$14,0),MATCH(1,($U$2=GRID!$B$1:$BI$1)*(КАЛЕНДАРЬ!$AA7=GRID!$B$3:$BI$3),0))*(1-GRID!$B$69),0))</f>
        <v>#N/A</v>
      </c>
      <c r="H183" s="48" t="e" cm="1">
        <f t="array" ref="H183">IF($I$2="Открытый тариф",
INDEX(GRID!$B$17:$BI$27,MATCH(G$7,GRID!$A$17:$A$27,0),MATCH(1,($U$2=GRID!$B$1:$BI$1)*(КАЛЕНДАРЬ!$AA7=GRID!$B$3:$BI$3), 0)),
ROUNDUP(INDEX(GRID!$B$17:$BI$27,MATCH(G$7,GRID!$A$17:$A$27,0),MATCH(1,($U$2=GRID!$B$1:$BI$1)*(КАЛЕНДАРЬ!$AA7=GRID!$B$3:$BI$3), 0))*(1-GRID!$B$69),0))</f>
        <v>#N/A</v>
      </c>
      <c r="I183" s="47" t="e" cm="1">
        <f t="array" ref="I183">IF($I$2="Открытый тариф",
INDEX(GRID!$B$4:$BI$14,MATCH(I$7,GRID!$A$4:$A$14,0),MATCH(1,($U$2=GRID!$B$1:$BI$1)*(КАЛЕНДАРЬ!$AA7=GRID!$B$3:$BI$3), 0)),
ROUNDUP(INDEX(GRID!$B$4:$BI$14,MATCH(I$7,GRID!$A$4:$A$14,0),MATCH(1,($U$2=GRID!$B$1:$BI$1)*(КАЛЕНДАРЬ!$AA7=GRID!$B$3:$BI$3),0))*(1-GRID!$B$69),0))</f>
        <v>#N/A</v>
      </c>
      <c r="J183" s="48" t="e" cm="1">
        <f t="array" ref="J183">IF($I$2="Открытый тариф",
INDEX(GRID!$B$17:$BI$27,MATCH(I$7,GRID!$A$17:$A$27,0),MATCH(1,($U$2=GRID!$B$1:$BI$1)*(КАЛЕНДАРЬ!$AA7=GRID!$B$3:$BI$3), 0)),
ROUNDUP(INDEX(GRID!$B$17:$BI$27,MATCH(I$7,GRID!$A$17:$A$27,0),MATCH(1,($U$2=GRID!$B$1:$BI$1)*(КАЛЕНДАРЬ!$AA7=GRID!$B$3:$BI$3), 0))*(1-GRID!$B$69),0))</f>
        <v>#N/A</v>
      </c>
      <c r="K183" s="47" cm="1">
        <f t="array" ref="K183">IF($I$2="Открытый тариф",
INDEX(GRID!$B$4:$BI$14,MATCH(K$7,GRID!$A$4:$A$14,0),MATCH(1,($U$2=GRID!$B$1:$BI$1)*(КАЛЕНДАРЬ!$AA7=GRID!$B$3:$BI$3), 0)),
ROUNDUP(INDEX(GRID!$B$4:$BI$14,MATCH(K$7,GRID!$A$4:$A$14,0),MATCH(1,($U$2=GRID!$B$1:$BI$1)*(КАЛЕНДАРЬ!$AA7=GRID!$B$3:$BI$3),0))*(1-GRID!$B$69),0))</f>
        <v>31300</v>
      </c>
      <c r="L183" s="48" cm="1">
        <f t="array" ref="L183">IF($I$2="Открытый тариф",
INDEX(GRID!$B$17:$BI$27,MATCH(K$7,GRID!$A$17:$A$27,0),MATCH(1,($U$2=GRID!$B$1:$BI$1)*(КАЛЕНДАРЬ!$AA7=GRID!$B$3:$BI$3), 0)),
ROUNDUP(INDEX(GRID!$B$17:$BI$27,MATCH(K$7,GRID!$A$17:$A$27,0),MATCH(1,($U$2=GRID!$B$1:$BI$1)*(КАЛЕНДАРЬ!$AA7=GRID!$B$3:$BI$3), 0))*(1-GRID!$B$69),0))</f>
        <v>31300</v>
      </c>
      <c r="M183" s="47" cm="1">
        <f t="array" ref="M183">IF($I$2="Открытый тариф",
INDEX(GRID!$B$4:$BI$14,MATCH(M$7,GRID!$A$4:$A$14,0),MATCH(1,($U$2=GRID!$B$1:$BI$1)*(КАЛЕНДАРЬ!$AA7=GRID!$B$3:$BI$3), 0)),
ROUNDUP(INDEX(GRID!$B$4:$BI$14,MATCH(M$7,GRID!$A$4:$A$14,0),MATCH(1,($U$2=GRID!$B$1:$BI$1)*(КАЛЕНДАРЬ!$AA7=GRID!$B$3:$BI$3),0))*(1-GRID!$B$69),0))</f>
        <v>34800</v>
      </c>
      <c r="N183" s="48" cm="1">
        <f t="array" ref="N183">IF($I$2="Открытый тариф",
INDEX(GRID!$B$17:$BI$27,MATCH(M$7,GRID!$A$17:$A$27,0),MATCH(1,($U$2=GRID!$B$1:$BI$1)*(КАЛЕНДАРЬ!$AA7=GRID!$B$3:$BI$3), 0)),
ROUNDUP(INDEX(GRID!$B$17:$BI$27,MATCH(M$7,GRID!$A$17:$A$27,0),MATCH(1,($U$2=GRID!$B$1:$BI$1)*(КАЛЕНДАРЬ!$AA7=GRID!$B$3:$BI$3), 0))*(1-GRID!$B$69),0))</f>
        <v>34800</v>
      </c>
      <c r="O183" s="49" t="s">
        <v>101</v>
      </c>
      <c r="P183" s="49" t="s">
        <v>101</v>
      </c>
      <c r="Q183" s="49" t="s">
        <v>101</v>
      </c>
      <c r="R183" s="49" t="s">
        <v>101</v>
      </c>
      <c r="S183" s="49" t="s">
        <v>101</v>
      </c>
      <c r="T183" s="49" t="s">
        <v>101</v>
      </c>
      <c r="U183" s="49" t="s">
        <v>101</v>
      </c>
      <c r="V183" s="49" t="s">
        <v>101</v>
      </c>
      <c r="W183" s="49" t="s">
        <v>101</v>
      </c>
      <c r="X183" s="49" t="s">
        <v>101</v>
      </c>
    </row>
    <row r="184" spans="1:24" s="146" customFormat="1" hidden="1" x14ac:dyDescent="0.2">
      <c r="A184" s="117" t="s">
        <v>46</v>
      </c>
      <c r="B184" s="117">
        <v>5</v>
      </c>
      <c r="C184" s="47" cm="1">
        <f t="array" ref="C184">IF($I$2="Открытый тариф",
INDEX(GRID!$B$4:$BI$14,MATCH(C$7,GRID!$A$4:$A$14,0),MATCH(1,($U$2=GRID!$B$1:$BI$1)*(КАЛЕНДАРЬ!$AA8=GRID!$B$3:$BI$3), 0)),
ROUNDUP(INDEX(GRID!$B$4:$BI$14,MATCH(C$7,GRID!$A$4:$A$14,0),MATCH(1,($U$2=GRID!$B$1:$BI$1)*(КАЛЕНДАРЬ!$AA8=GRID!$B$3:$BI$3),0))*(1-GRID!$B$69),0))</f>
        <v>21500</v>
      </c>
      <c r="D184" s="48" cm="1">
        <f t="array" ref="D184">IF($I$2="Открытый тариф",
INDEX(GRID!$B$17:$BI$27,MATCH(C$7,GRID!$A$17:$A$27,0),MATCH(1,($U$2=GRID!$B$1:$BI$1)*(КАЛЕНДАРЬ!$AA8=GRID!$B$3:$BI$3), 0)),
ROUNDUP(INDEX(GRID!$B$17:$BI$27,MATCH(C$7,GRID!$A$17:$A$27,0),MATCH(1,($U$2=GRID!$B$1:$BI$1)*(КАЛЕНДАРЬ!$AA8=GRID!$B$3:$BI$3), 0))*(1-GRID!$B$69),0))</f>
        <v>21500</v>
      </c>
      <c r="E184" s="47" cm="1">
        <f t="array" ref="E184">IF($I$2="Открытый тариф",
INDEX(GRID!$B$4:$BI$14,MATCH(E$7,GRID!$A$4:$A$14,0),MATCH(1,($U$2=GRID!$B$1:$BI$1)*(КАЛЕНДАРЬ!$AA8=GRID!$B$3:$BI$3), 0)),
ROUNDUP(INDEX(GRID!$B$4:$BI$14,MATCH(E$7,GRID!$A$4:$A$14,0),MATCH(1,($U$2=GRID!$B$1:$BI$1)*(КАЛЕНДАРЬ!$AA8=GRID!$B$3:$BI$3),0))*(1-GRID!$B$69),0))</f>
        <v>24000</v>
      </c>
      <c r="F184" s="48" cm="1">
        <f t="array" ref="F184">IF($I$2="Открытый тариф",
INDEX(GRID!$B$17:$BI$27,MATCH(E$7,GRID!$A$17:$A$27,0),MATCH(1,($U$2=GRID!$B$1:$BI$1)*(КАЛЕНДАРЬ!$AA8=GRID!$B$3:$BI$3), 0)),
ROUNDUP(INDEX(GRID!$B$17:$BI$27,MATCH(E$7,GRID!$A$17:$A$27,0),MATCH(1,($U$2=GRID!$B$1:$BI$1)*(КАЛЕНДАРЬ!$AA8=GRID!$B$3:$BI$3), 0))*(1-GRID!$B$69),0))</f>
        <v>24000</v>
      </c>
      <c r="G184" s="47" t="e" cm="1">
        <f t="array" ref="G184">IF($I$2="Открытый тариф",
INDEX(GRID!$B$4:$BI$14,MATCH(G$7,GRID!$A$4:$A$14,0),MATCH(1,($U$2=GRID!$B$1:$BI$1)*(КАЛЕНДАРЬ!$AA8=GRID!$B$3:$BI$3), 0)),
ROUNDUP(INDEX(GRID!$B$4:$BI$14,MATCH(G$7,GRID!$A$4:$A$14,0),MATCH(1,($U$2=GRID!$B$1:$BI$1)*(КАЛЕНДАРЬ!$AA8=GRID!$B$3:$BI$3),0))*(1-GRID!$B$69),0))</f>
        <v>#N/A</v>
      </c>
      <c r="H184" s="48" t="e" cm="1">
        <f t="array" ref="H184">IF($I$2="Открытый тариф",
INDEX(GRID!$B$17:$BI$27,MATCH(G$7,GRID!$A$17:$A$27,0),MATCH(1,($U$2=GRID!$B$1:$BI$1)*(КАЛЕНДАРЬ!$AA8=GRID!$B$3:$BI$3), 0)),
ROUNDUP(INDEX(GRID!$B$17:$BI$27,MATCH(G$7,GRID!$A$17:$A$27,0),MATCH(1,($U$2=GRID!$B$1:$BI$1)*(КАЛЕНДАРЬ!$AA8=GRID!$B$3:$BI$3), 0))*(1-GRID!$B$69),0))</f>
        <v>#N/A</v>
      </c>
      <c r="I184" s="47" t="e" cm="1">
        <f t="array" ref="I184">IF($I$2="Открытый тариф",
INDEX(GRID!$B$4:$BI$14,MATCH(I$7,GRID!$A$4:$A$14,0),MATCH(1,($U$2=GRID!$B$1:$BI$1)*(КАЛЕНДАРЬ!$AA8=GRID!$B$3:$BI$3), 0)),
ROUNDUP(INDEX(GRID!$B$4:$BI$14,MATCH(I$7,GRID!$A$4:$A$14,0),MATCH(1,($U$2=GRID!$B$1:$BI$1)*(КАЛЕНДАРЬ!$AA8=GRID!$B$3:$BI$3),0))*(1-GRID!$B$69),0))</f>
        <v>#N/A</v>
      </c>
      <c r="J184" s="48" t="e" cm="1">
        <f t="array" ref="J184">IF($I$2="Открытый тариф",
INDEX(GRID!$B$17:$BI$27,MATCH(I$7,GRID!$A$17:$A$27,0),MATCH(1,($U$2=GRID!$B$1:$BI$1)*(КАЛЕНДАРЬ!$AA8=GRID!$B$3:$BI$3), 0)),
ROUNDUP(INDEX(GRID!$B$17:$BI$27,MATCH(I$7,GRID!$A$17:$A$27,0),MATCH(1,($U$2=GRID!$B$1:$BI$1)*(КАЛЕНДАРЬ!$AA8=GRID!$B$3:$BI$3), 0))*(1-GRID!$B$69),0))</f>
        <v>#N/A</v>
      </c>
      <c r="K184" s="47" cm="1">
        <f t="array" ref="K184">IF($I$2="Открытый тариф",
INDEX(GRID!$B$4:$BI$14,MATCH(K$7,GRID!$A$4:$A$14,0),MATCH(1,($U$2=GRID!$B$1:$BI$1)*(КАЛЕНДАРЬ!$AA8=GRID!$B$3:$BI$3), 0)),
ROUNDUP(INDEX(GRID!$B$4:$BI$14,MATCH(K$7,GRID!$A$4:$A$14,0),MATCH(1,($U$2=GRID!$B$1:$BI$1)*(КАЛЕНДАРЬ!$AA8=GRID!$B$3:$BI$3),0))*(1-GRID!$B$69),0))</f>
        <v>33100</v>
      </c>
      <c r="L184" s="48" cm="1">
        <f t="array" ref="L184">IF($I$2="Открытый тариф",
INDEX(GRID!$B$17:$BI$27,MATCH(K$7,GRID!$A$17:$A$27,0),MATCH(1,($U$2=GRID!$B$1:$BI$1)*(КАЛЕНДАРЬ!$AA8=GRID!$B$3:$BI$3), 0)),
ROUNDUP(INDEX(GRID!$B$17:$BI$27,MATCH(K$7,GRID!$A$17:$A$27,0),MATCH(1,($U$2=GRID!$B$1:$BI$1)*(КАЛЕНДАРЬ!$AA8=GRID!$B$3:$BI$3), 0))*(1-GRID!$B$69),0))</f>
        <v>33100</v>
      </c>
      <c r="M184" s="47" cm="1">
        <f t="array" ref="M184">IF($I$2="Открытый тариф",
INDEX(GRID!$B$4:$BI$14,MATCH(M$7,GRID!$A$4:$A$14,0),MATCH(1,($U$2=GRID!$B$1:$BI$1)*(КАЛЕНДАРЬ!$AA8=GRID!$B$3:$BI$3), 0)),
ROUNDUP(INDEX(GRID!$B$4:$BI$14,MATCH(M$7,GRID!$A$4:$A$14,0),MATCH(1,($U$2=GRID!$B$1:$BI$1)*(КАЛЕНДАРЬ!$AA8=GRID!$B$3:$BI$3),0))*(1-GRID!$B$69),0))</f>
        <v>36800</v>
      </c>
      <c r="N184" s="48" cm="1">
        <f t="array" ref="N184">IF($I$2="Открытый тариф",
INDEX(GRID!$B$17:$BI$27,MATCH(M$7,GRID!$A$17:$A$27,0),MATCH(1,($U$2=GRID!$B$1:$BI$1)*(КАЛЕНДАРЬ!$AA8=GRID!$B$3:$BI$3), 0)),
ROUNDUP(INDEX(GRID!$B$17:$BI$27,MATCH(M$7,GRID!$A$17:$A$27,0),MATCH(1,($U$2=GRID!$B$1:$BI$1)*(КАЛЕНДАРЬ!$AA8=GRID!$B$3:$BI$3), 0))*(1-GRID!$B$69),0))</f>
        <v>36800</v>
      </c>
      <c r="O184" s="49" t="s">
        <v>101</v>
      </c>
      <c r="P184" s="49" t="s">
        <v>101</v>
      </c>
      <c r="Q184" s="49" t="s">
        <v>101</v>
      </c>
      <c r="R184" s="49" t="s">
        <v>101</v>
      </c>
      <c r="S184" s="49" t="s">
        <v>101</v>
      </c>
      <c r="T184" s="49" t="s">
        <v>101</v>
      </c>
      <c r="U184" s="49" t="s">
        <v>101</v>
      </c>
      <c r="V184" s="49" t="s">
        <v>101</v>
      </c>
      <c r="W184" s="49" t="s">
        <v>101</v>
      </c>
      <c r="X184" s="49" t="s">
        <v>101</v>
      </c>
    </row>
    <row r="185" spans="1:24" s="146" customFormat="1" hidden="1" x14ac:dyDescent="0.2">
      <c r="A185" s="117" t="s">
        <v>47</v>
      </c>
      <c r="B185" s="117">
        <v>6</v>
      </c>
      <c r="C185" s="47" cm="1">
        <f t="array" ref="C185">IF($I$2="Открытый тариф",
INDEX(GRID!$B$4:$BI$14,MATCH(C$7,GRID!$A$4:$A$14,0),MATCH(1,($U$2=GRID!$B$1:$BI$1)*(КАЛЕНДАРЬ!$AA9=GRID!$B$3:$BI$3), 0)),
ROUNDUP(INDEX(GRID!$B$4:$BI$14,MATCH(C$7,GRID!$A$4:$A$14,0),MATCH(1,($U$2=GRID!$B$1:$BI$1)*(КАЛЕНДАРЬ!$AA9=GRID!$B$3:$BI$3),0))*(1-GRID!$B$69),0))</f>
        <v>21500</v>
      </c>
      <c r="D185" s="48" cm="1">
        <f t="array" ref="D185">IF($I$2="Открытый тариф",
INDEX(GRID!$B$17:$BI$27,MATCH(C$7,GRID!$A$17:$A$27,0),MATCH(1,($U$2=GRID!$B$1:$BI$1)*(КАЛЕНДАРЬ!$AA9=GRID!$B$3:$BI$3), 0)),
ROUNDUP(INDEX(GRID!$B$17:$BI$27,MATCH(C$7,GRID!$A$17:$A$27,0),MATCH(1,($U$2=GRID!$B$1:$BI$1)*(КАЛЕНДАРЬ!$AA9=GRID!$B$3:$BI$3), 0))*(1-GRID!$B$69),0))</f>
        <v>21500</v>
      </c>
      <c r="E185" s="47" cm="1">
        <f t="array" ref="E185">IF($I$2="Открытый тариф",
INDEX(GRID!$B$4:$BI$14,MATCH(E$7,GRID!$A$4:$A$14,0),MATCH(1,($U$2=GRID!$B$1:$BI$1)*(КАЛЕНДАРЬ!$AA9=GRID!$B$3:$BI$3), 0)),
ROUNDUP(INDEX(GRID!$B$4:$BI$14,MATCH(E$7,GRID!$A$4:$A$14,0),MATCH(1,($U$2=GRID!$B$1:$BI$1)*(КАЛЕНДАРЬ!$AA9=GRID!$B$3:$BI$3),0))*(1-GRID!$B$69),0))</f>
        <v>24000</v>
      </c>
      <c r="F185" s="48" cm="1">
        <f t="array" ref="F185">IF($I$2="Открытый тариф",
INDEX(GRID!$B$17:$BI$27,MATCH(E$7,GRID!$A$17:$A$27,0),MATCH(1,($U$2=GRID!$B$1:$BI$1)*(КАЛЕНДАРЬ!$AA9=GRID!$B$3:$BI$3), 0)),
ROUNDUP(INDEX(GRID!$B$17:$BI$27,MATCH(E$7,GRID!$A$17:$A$27,0),MATCH(1,($U$2=GRID!$B$1:$BI$1)*(КАЛЕНДАРЬ!$AA9=GRID!$B$3:$BI$3), 0))*(1-GRID!$B$69),0))</f>
        <v>24000</v>
      </c>
      <c r="G185" s="47" t="e" cm="1">
        <f t="array" ref="G185">IF($I$2="Открытый тариф",
INDEX(GRID!$B$4:$BI$14,MATCH(G$7,GRID!$A$4:$A$14,0),MATCH(1,($U$2=GRID!$B$1:$BI$1)*(КАЛЕНДАРЬ!$AA9=GRID!$B$3:$BI$3), 0)),
ROUNDUP(INDEX(GRID!$B$4:$BI$14,MATCH(G$7,GRID!$A$4:$A$14,0),MATCH(1,($U$2=GRID!$B$1:$BI$1)*(КАЛЕНДАРЬ!$AA9=GRID!$B$3:$BI$3),0))*(1-GRID!$B$69),0))</f>
        <v>#N/A</v>
      </c>
      <c r="H185" s="48" t="e" cm="1">
        <f t="array" ref="H185">IF($I$2="Открытый тариф",
INDEX(GRID!$B$17:$BI$27,MATCH(G$7,GRID!$A$17:$A$27,0),MATCH(1,($U$2=GRID!$B$1:$BI$1)*(КАЛЕНДАРЬ!$AA9=GRID!$B$3:$BI$3), 0)),
ROUNDUP(INDEX(GRID!$B$17:$BI$27,MATCH(G$7,GRID!$A$17:$A$27,0),MATCH(1,($U$2=GRID!$B$1:$BI$1)*(КАЛЕНДАРЬ!$AA9=GRID!$B$3:$BI$3), 0))*(1-GRID!$B$69),0))</f>
        <v>#N/A</v>
      </c>
      <c r="I185" s="47" t="e" cm="1">
        <f t="array" ref="I185">IF($I$2="Открытый тариф",
INDEX(GRID!$B$4:$BI$14,MATCH(I$7,GRID!$A$4:$A$14,0),MATCH(1,($U$2=GRID!$B$1:$BI$1)*(КАЛЕНДАРЬ!$AA9=GRID!$B$3:$BI$3), 0)),
ROUNDUP(INDEX(GRID!$B$4:$BI$14,MATCH(I$7,GRID!$A$4:$A$14,0),MATCH(1,($U$2=GRID!$B$1:$BI$1)*(КАЛЕНДАРЬ!$AA9=GRID!$B$3:$BI$3),0))*(1-GRID!$B$69),0))</f>
        <v>#N/A</v>
      </c>
      <c r="J185" s="48" t="e" cm="1">
        <f t="array" ref="J185">IF($I$2="Открытый тариф",
INDEX(GRID!$B$17:$BI$27,MATCH(I$7,GRID!$A$17:$A$27,0),MATCH(1,($U$2=GRID!$B$1:$BI$1)*(КАЛЕНДАРЬ!$AA9=GRID!$B$3:$BI$3), 0)),
ROUNDUP(INDEX(GRID!$B$17:$BI$27,MATCH(I$7,GRID!$A$17:$A$27,0),MATCH(1,($U$2=GRID!$B$1:$BI$1)*(КАЛЕНДАРЬ!$AA9=GRID!$B$3:$BI$3), 0))*(1-GRID!$B$69),0))</f>
        <v>#N/A</v>
      </c>
      <c r="K185" s="47" cm="1">
        <f t="array" ref="K185">IF($I$2="Открытый тариф",
INDEX(GRID!$B$4:$BI$14,MATCH(K$7,GRID!$A$4:$A$14,0),MATCH(1,($U$2=GRID!$B$1:$BI$1)*(КАЛЕНДАРЬ!$AA9=GRID!$B$3:$BI$3), 0)),
ROUNDUP(INDEX(GRID!$B$4:$BI$14,MATCH(K$7,GRID!$A$4:$A$14,0),MATCH(1,($U$2=GRID!$B$1:$BI$1)*(КАЛЕНДАРЬ!$AA9=GRID!$B$3:$BI$3),0))*(1-GRID!$B$69),0))</f>
        <v>33100</v>
      </c>
      <c r="L185" s="48" cm="1">
        <f t="array" ref="L185">IF($I$2="Открытый тариф",
INDEX(GRID!$B$17:$BI$27,MATCH(K$7,GRID!$A$17:$A$27,0),MATCH(1,($U$2=GRID!$B$1:$BI$1)*(КАЛЕНДАРЬ!$AA9=GRID!$B$3:$BI$3), 0)),
ROUNDUP(INDEX(GRID!$B$17:$BI$27,MATCH(K$7,GRID!$A$17:$A$27,0),MATCH(1,($U$2=GRID!$B$1:$BI$1)*(КАЛЕНДАРЬ!$AA9=GRID!$B$3:$BI$3), 0))*(1-GRID!$B$69),0))</f>
        <v>33100</v>
      </c>
      <c r="M185" s="47" cm="1">
        <f t="array" ref="M185">IF($I$2="Открытый тариф",
INDEX(GRID!$B$4:$BI$14,MATCH(M$7,GRID!$A$4:$A$14,0),MATCH(1,($U$2=GRID!$B$1:$BI$1)*(КАЛЕНДАРЬ!$AA9=GRID!$B$3:$BI$3), 0)),
ROUNDUP(INDEX(GRID!$B$4:$BI$14,MATCH(M$7,GRID!$A$4:$A$14,0),MATCH(1,($U$2=GRID!$B$1:$BI$1)*(КАЛЕНДАРЬ!$AA9=GRID!$B$3:$BI$3),0))*(1-GRID!$B$69),0))</f>
        <v>36800</v>
      </c>
      <c r="N185" s="48" cm="1">
        <f t="array" ref="N185">IF($I$2="Открытый тариф",
INDEX(GRID!$B$17:$BI$27,MATCH(M$7,GRID!$A$17:$A$27,0),MATCH(1,($U$2=GRID!$B$1:$BI$1)*(КАЛЕНДАРЬ!$AA9=GRID!$B$3:$BI$3), 0)),
ROUNDUP(INDEX(GRID!$B$17:$BI$27,MATCH(M$7,GRID!$A$17:$A$27,0),MATCH(1,($U$2=GRID!$B$1:$BI$1)*(КАЛЕНДАРЬ!$AA9=GRID!$B$3:$BI$3), 0))*(1-GRID!$B$69),0))</f>
        <v>36800</v>
      </c>
      <c r="O185" s="49" t="s">
        <v>101</v>
      </c>
      <c r="P185" s="49" t="s">
        <v>101</v>
      </c>
      <c r="Q185" s="49" t="s">
        <v>101</v>
      </c>
      <c r="R185" s="49" t="s">
        <v>101</v>
      </c>
      <c r="S185" s="49" t="s">
        <v>101</v>
      </c>
      <c r="T185" s="49" t="s">
        <v>101</v>
      </c>
      <c r="U185" s="49" t="s">
        <v>101</v>
      </c>
      <c r="V185" s="49" t="s">
        <v>101</v>
      </c>
      <c r="W185" s="49" t="s">
        <v>101</v>
      </c>
      <c r="X185" s="49" t="s">
        <v>101</v>
      </c>
    </row>
    <row r="186" spans="1:24" s="146" customFormat="1" hidden="1" x14ac:dyDescent="0.2">
      <c r="A186" s="117" t="s">
        <v>48</v>
      </c>
      <c r="B186" s="117">
        <v>7</v>
      </c>
      <c r="C186" s="47" cm="1">
        <f t="array" ref="C186">IF($I$2="Открытый тариф",
INDEX(GRID!$B$4:$BI$14,MATCH(C$7,GRID!$A$4:$A$14,0),MATCH(1,($U$2=GRID!$B$1:$BI$1)*(КАЛЕНДАРЬ!$AA10=GRID!$B$3:$BI$3), 0)),
ROUNDUP(INDEX(GRID!$B$4:$BI$14,MATCH(C$7,GRID!$A$4:$A$14,0),MATCH(1,($U$2=GRID!$B$1:$BI$1)*(КАЛЕНДАРЬ!$AA10=GRID!$B$3:$BI$3),0))*(1-GRID!$B$69),0))</f>
        <v>20500</v>
      </c>
      <c r="D186" s="48" cm="1">
        <f t="array" ref="D186">IF($I$2="Открытый тариф",
INDEX(GRID!$B$17:$BI$27,MATCH(C$7,GRID!$A$17:$A$27,0),MATCH(1,($U$2=GRID!$B$1:$BI$1)*(КАЛЕНДАРЬ!$AA10=GRID!$B$3:$BI$3), 0)),
ROUNDUP(INDEX(GRID!$B$17:$BI$27,MATCH(C$7,GRID!$A$17:$A$27,0),MATCH(1,($U$2=GRID!$B$1:$BI$1)*(КАЛЕНДАРЬ!$AA10=GRID!$B$3:$BI$3), 0))*(1-GRID!$B$69),0))</f>
        <v>20500</v>
      </c>
      <c r="E186" s="47" cm="1">
        <f t="array" ref="E186">IF($I$2="Открытый тариф",
INDEX(GRID!$B$4:$BI$14,MATCH(E$7,GRID!$A$4:$A$14,0),MATCH(1,($U$2=GRID!$B$1:$BI$1)*(КАЛЕНДАРЬ!$AA10=GRID!$B$3:$BI$3), 0)),
ROUNDUP(INDEX(GRID!$B$4:$BI$14,MATCH(E$7,GRID!$A$4:$A$14,0),MATCH(1,($U$2=GRID!$B$1:$BI$1)*(КАЛЕНДАРЬ!$AA10=GRID!$B$3:$BI$3),0))*(1-GRID!$B$69),0))</f>
        <v>22800</v>
      </c>
      <c r="F186" s="48" cm="1">
        <f t="array" ref="F186">IF($I$2="Открытый тариф",
INDEX(GRID!$B$17:$BI$27,MATCH(E$7,GRID!$A$17:$A$27,0),MATCH(1,($U$2=GRID!$B$1:$BI$1)*(КАЛЕНДАРЬ!$AA10=GRID!$B$3:$BI$3), 0)),
ROUNDUP(INDEX(GRID!$B$17:$BI$27,MATCH(E$7,GRID!$A$17:$A$27,0),MATCH(1,($U$2=GRID!$B$1:$BI$1)*(КАЛЕНДАРЬ!$AA10=GRID!$B$3:$BI$3), 0))*(1-GRID!$B$69),0))</f>
        <v>22800</v>
      </c>
      <c r="G186" s="47" t="e" cm="1">
        <f t="array" ref="G186">IF($I$2="Открытый тариф",
INDEX(GRID!$B$4:$BI$14,MATCH(G$7,GRID!$A$4:$A$14,0),MATCH(1,($U$2=GRID!$B$1:$BI$1)*(КАЛЕНДАРЬ!$AA10=GRID!$B$3:$BI$3), 0)),
ROUNDUP(INDEX(GRID!$B$4:$BI$14,MATCH(G$7,GRID!$A$4:$A$14,0),MATCH(1,($U$2=GRID!$B$1:$BI$1)*(КАЛЕНДАРЬ!$AA10=GRID!$B$3:$BI$3),0))*(1-GRID!$B$69),0))</f>
        <v>#N/A</v>
      </c>
      <c r="H186" s="48" t="e" cm="1">
        <f t="array" ref="H186">IF($I$2="Открытый тариф",
INDEX(GRID!$B$17:$BI$27,MATCH(G$7,GRID!$A$17:$A$27,0),MATCH(1,($U$2=GRID!$B$1:$BI$1)*(КАЛЕНДАРЬ!$AA10=GRID!$B$3:$BI$3), 0)),
ROUNDUP(INDEX(GRID!$B$17:$BI$27,MATCH(G$7,GRID!$A$17:$A$27,0),MATCH(1,($U$2=GRID!$B$1:$BI$1)*(КАЛЕНДАРЬ!$AA10=GRID!$B$3:$BI$3), 0))*(1-GRID!$B$69),0))</f>
        <v>#N/A</v>
      </c>
      <c r="I186" s="47" t="e" cm="1">
        <f t="array" ref="I186">IF($I$2="Открытый тариф",
INDEX(GRID!$B$4:$BI$14,MATCH(I$7,GRID!$A$4:$A$14,0),MATCH(1,($U$2=GRID!$B$1:$BI$1)*(КАЛЕНДАРЬ!$AA10=GRID!$B$3:$BI$3), 0)),
ROUNDUP(INDEX(GRID!$B$4:$BI$14,MATCH(I$7,GRID!$A$4:$A$14,0),MATCH(1,($U$2=GRID!$B$1:$BI$1)*(КАЛЕНДАРЬ!$AA10=GRID!$B$3:$BI$3),0))*(1-GRID!$B$69),0))</f>
        <v>#N/A</v>
      </c>
      <c r="J186" s="48" t="e" cm="1">
        <f t="array" ref="J186">IF($I$2="Открытый тариф",
INDEX(GRID!$B$17:$BI$27,MATCH(I$7,GRID!$A$17:$A$27,0),MATCH(1,($U$2=GRID!$B$1:$BI$1)*(КАЛЕНДАРЬ!$AA10=GRID!$B$3:$BI$3), 0)),
ROUNDUP(INDEX(GRID!$B$17:$BI$27,MATCH(I$7,GRID!$A$17:$A$27,0),MATCH(1,($U$2=GRID!$B$1:$BI$1)*(КАЛЕНДАРЬ!$AA10=GRID!$B$3:$BI$3), 0))*(1-GRID!$B$69),0))</f>
        <v>#N/A</v>
      </c>
      <c r="K186" s="47" cm="1">
        <f t="array" ref="K186">IF($I$2="Открытый тариф",
INDEX(GRID!$B$4:$BI$14,MATCH(K$7,GRID!$A$4:$A$14,0),MATCH(1,($U$2=GRID!$B$1:$BI$1)*(КАЛЕНДАРЬ!$AA10=GRID!$B$3:$BI$3), 0)),
ROUNDUP(INDEX(GRID!$B$4:$BI$14,MATCH(K$7,GRID!$A$4:$A$14,0),MATCH(1,($U$2=GRID!$B$1:$BI$1)*(КАЛЕНДАРЬ!$AA10=GRID!$B$3:$BI$3),0))*(1-GRID!$B$69),0))</f>
        <v>31300</v>
      </c>
      <c r="L186" s="48" cm="1">
        <f t="array" ref="L186">IF($I$2="Открытый тариф",
INDEX(GRID!$B$17:$BI$27,MATCH(K$7,GRID!$A$17:$A$27,0),MATCH(1,($U$2=GRID!$B$1:$BI$1)*(КАЛЕНДАРЬ!$AA10=GRID!$B$3:$BI$3), 0)),
ROUNDUP(INDEX(GRID!$B$17:$BI$27,MATCH(K$7,GRID!$A$17:$A$27,0),MATCH(1,($U$2=GRID!$B$1:$BI$1)*(КАЛЕНДАРЬ!$AA10=GRID!$B$3:$BI$3), 0))*(1-GRID!$B$69),0))</f>
        <v>31300</v>
      </c>
      <c r="M186" s="47" cm="1">
        <f t="array" ref="M186">IF($I$2="Открытый тариф",
INDEX(GRID!$B$4:$BI$14,MATCH(M$7,GRID!$A$4:$A$14,0),MATCH(1,($U$2=GRID!$B$1:$BI$1)*(КАЛЕНДАРЬ!$AA10=GRID!$B$3:$BI$3), 0)),
ROUNDUP(INDEX(GRID!$B$4:$BI$14,MATCH(M$7,GRID!$A$4:$A$14,0),MATCH(1,($U$2=GRID!$B$1:$BI$1)*(КАЛЕНДАРЬ!$AA10=GRID!$B$3:$BI$3),0))*(1-GRID!$B$69),0))</f>
        <v>34800</v>
      </c>
      <c r="N186" s="48" cm="1">
        <f t="array" ref="N186">IF($I$2="Открытый тариф",
INDEX(GRID!$B$17:$BI$27,MATCH(M$7,GRID!$A$17:$A$27,0),MATCH(1,($U$2=GRID!$B$1:$BI$1)*(КАЛЕНДАРЬ!$AA10=GRID!$B$3:$BI$3), 0)),
ROUNDUP(INDEX(GRID!$B$17:$BI$27,MATCH(M$7,GRID!$A$17:$A$27,0),MATCH(1,($U$2=GRID!$B$1:$BI$1)*(КАЛЕНДАРЬ!$AA10=GRID!$B$3:$BI$3), 0))*(1-GRID!$B$69),0))</f>
        <v>34800</v>
      </c>
      <c r="O186" s="49" t="s">
        <v>101</v>
      </c>
      <c r="P186" s="49" t="s">
        <v>101</v>
      </c>
      <c r="Q186" s="49" t="s">
        <v>101</v>
      </c>
      <c r="R186" s="49" t="s">
        <v>101</v>
      </c>
      <c r="S186" s="49" t="s">
        <v>101</v>
      </c>
      <c r="T186" s="49" t="s">
        <v>101</v>
      </c>
      <c r="U186" s="49" t="s">
        <v>101</v>
      </c>
      <c r="V186" s="49" t="s">
        <v>101</v>
      </c>
      <c r="W186" s="49" t="s">
        <v>101</v>
      </c>
      <c r="X186" s="49" t="s">
        <v>101</v>
      </c>
    </row>
    <row r="187" spans="1:24" s="146" customFormat="1" hidden="1" x14ac:dyDescent="0.2">
      <c r="A187" s="117" t="s">
        <v>42</v>
      </c>
      <c r="B187" s="117">
        <v>8</v>
      </c>
      <c r="C187" s="47" cm="1">
        <f t="array" ref="C187">IF($I$2="Открытый тариф",
INDEX(GRID!$B$4:$BI$14,MATCH(C$7,GRID!$A$4:$A$14,0),MATCH(1,($U$2=GRID!$B$1:$BI$1)*(КАЛЕНДАРЬ!$AA11=GRID!$B$3:$BI$3), 0)),
ROUNDUP(INDEX(GRID!$B$4:$BI$14,MATCH(C$7,GRID!$A$4:$A$14,0),MATCH(1,($U$2=GRID!$B$1:$BI$1)*(КАЛЕНДАРЬ!$AA11=GRID!$B$3:$BI$3),0))*(1-GRID!$B$69),0))</f>
        <v>20500</v>
      </c>
      <c r="D187" s="48" cm="1">
        <f t="array" ref="D187">IF($I$2="Открытый тариф",
INDEX(GRID!$B$17:$BI$27,MATCH(C$7,GRID!$A$17:$A$27,0),MATCH(1,($U$2=GRID!$B$1:$BI$1)*(КАЛЕНДАРЬ!$AA11=GRID!$B$3:$BI$3), 0)),
ROUNDUP(INDEX(GRID!$B$17:$BI$27,MATCH(C$7,GRID!$A$17:$A$27,0),MATCH(1,($U$2=GRID!$B$1:$BI$1)*(КАЛЕНДАРЬ!$AA11=GRID!$B$3:$BI$3), 0))*(1-GRID!$B$69),0))</f>
        <v>20500</v>
      </c>
      <c r="E187" s="47" cm="1">
        <f t="array" ref="E187">IF($I$2="Открытый тариф",
INDEX(GRID!$B$4:$BI$14,MATCH(E$7,GRID!$A$4:$A$14,0),MATCH(1,($U$2=GRID!$B$1:$BI$1)*(КАЛЕНДАРЬ!$AA11=GRID!$B$3:$BI$3), 0)),
ROUNDUP(INDEX(GRID!$B$4:$BI$14,MATCH(E$7,GRID!$A$4:$A$14,0),MATCH(1,($U$2=GRID!$B$1:$BI$1)*(КАЛЕНДАРЬ!$AA11=GRID!$B$3:$BI$3),0))*(1-GRID!$B$69),0))</f>
        <v>22800</v>
      </c>
      <c r="F187" s="48" cm="1">
        <f t="array" ref="F187">IF($I$2="Открытый тариф",
INDEX(GRID!$B$17:$BI$27,MATCH(E$7,GRID!$A$17:$A$27,0),MATCH(1,($U$2=GRID!$B$1:$BI$1)*(КАЛЕНДАРЬ!$AA11=GRID!$B$3:$BI$3), 0)),
ROUNDUP(INDEX(GRID!$B$17:$BI$27,MATCH(E$7,GRID!$A$17:$A$27,0),MATCH(1,($U$2=GRID!$B$1:$BI$1)*(КАЛЕНДАРЬ!$AA11=GRID!$B$3:$BI$3), 0))*(1-GRID!$B$69),0))</f>
        <v>22800</v>
      </c>
      <c r="G187" s="47" t="e" cm="1">
        <f t="array" ref="G187">IF($I$2="Открытый тариф",
INDEX(GRID!$B$4:$BI$14,MATCH(G$7,GRID!$A$4:$A$14,0),MATCH(1,($U$2=GRID!$B$1:$BI$1)*(КАЛЕНДАРЬ!$AA11=GRID!$B$3:$BI$3), 0)),
ROUNDUP(INDEX(GRID!$B$4:$BI$14,MATCH(G$7,GRID!$A$4:$A$14,0),MATCH(1,($U$2=GRID!$B$1:$BI$1)*(КАЛЕНДАРЬ!$AA11=GRID!$B$3:$BI$3),0))*(1-GRID!$B$69),0))</f>
        <v>#N/A</v>
      </c>
      <c r="H187" s="48" t="e" cm="1">
        <f t="array" ref="H187">IF($I$2="Открытый тариф",
INDEX(GRID!$B$17:$BI$27,MATCH(G$7,GRID!$A$17:$A$27,0),MATCH(1,($U$2=GRID!$B$1:$BI$1)*(КАЛЕНДАРЬ!$AA11=GRID!$B$3:$BI$3), 0)),
ROUNDUP(INDEX(GRID!$B$17:$BI$27,MATCH(G$7,GRID!$A$17:$A$27,0),MATCH(1,($U$2=GRID!$B$1:$BI$1)*(КАЛЕНДАРЬ!$AA11=GRID!$B$3:$BI$3), 0))*(1-GRID!$B$69),0))</f>
        <v>#N/A</v>
      </c>
      <c r="I187" s="47" t="e" cm="1">
        <f t="array" ref="I187">IF($I$2="Открытый тариф",
INDEX(GRID!$B$4:$BI$14,MATCH(I$7,GRID!$A$4:$A$14,0),MATCH(1,($U$2=GRID!$B$1:$BI$1)*(КАЛЕНДАРЬ!$AA11=GRID!$B$3:$BI$3), 0)),
ROUNDUP(INDEX(GRID!$B$4:$BI$14,MATCH(I$7,GRID!$A$4:$A$14,0),MATCH(1,($U$2=GRID!$B$1:$BI$1)*(КАЛЕНДАРЬ!$AA11=GRID!$B$3:$BI$3),0))*(1-GRID!$B$69),0))</f>
        <v>#N/A</v>
      </c>
      <c r="J187" s="48" t="e" cm="1">
        <f t="array" ref="J187">IF($I$2="Открытый тариф",
INDEX(GRID!$B$17:$BI$27,MATCH(I$7,GRID!$A$17:$A$27,0),MATCH(1,($U$2=GRID!$B$1:$BI$1)*(КАЛЕНДАРЬ!$AA11=GRID!$B$3:$BI$3), 0)),
ROUNDUP(INDEX(GRID!$B$17:$BI$27,MATCH(I$7,GRID!$A$17:$A$27,0),MATCH(1,($U$2=GRID!$B$1:$BI$1)*(КАЛЕНДАРЬ!$AA11=GRID!$B$3:$BI$3), 0))*(1-GRID!$B$69),0))</f>
        <v>#N/A</v>
      </c>
      <c r="K187" s="47" cm="1">
        <f t="array" ref="K187">IF($I$2="Открытый тариф",
INDEX(GRID!$B$4:$BI$14,MATCH(K$7,GRID!$A$4:$A$14,0),MATCH(1,($U$2=GRID!$B$1:$BI$1)*(КАЛЕНДАРЬ!$AA11=GRID!$B$3:$BI$3), 0)),
ROUNDUP(INDEX(GRID!$B$4:$BI$14,MATCH(K$7,GRID!$A$4:$A$14,0),MATCH(1,($U$2=GRID!$B$1:$BI$1)*(КАЛЕНДАРЬ!$AA11=GRID!$B$3:$BI$3),0))*(1-GRID!$B$69),0))</f>
        <v>31300</v>
      </c>
      <c r="L187" s="48" cm="1">
        <f t="array" ref="L187">IF($I$2="Открытый тариф",
INDEX(GRID!$B$17:$BI$27,MATCH(K$7,GRID!$A$17:$A$27,0),MATCH(1,($U$2=GRID!$B$1:$BI$1)*(КАЛЕНДАРЬ!$AA11=GRID!$B$3:$BI$3), 0)),
ROUNDUP(INDEX(GRID!$B$17:$BI$27,MATCH(K$7,GRID!$A$17:$A$27,0),MATCH(1,($U$2=GRID!$B$1:$BI$1)*(КАЛЕНДАРЬ!$AA11=GRID!$B$3:$BI$3), 0))*(1-GRID!$B$69),0))</f>
        <v>31300</v>
      </c>
      <c r="M187" s="47" cm="1">
        <f t="array" ref="M187">IF($I$2="Открытый тариф",
INDEX(GRID!$B$4:$BI$14,MATCH(M$7,GRID!$A$4:$A$14,0),MATCH(1,($U$2=GRID!$B$1:$BI$1)*(КАЛЕНДАРЬ!$AA11=GRID!$B$3:$BI$3), 0)),
ROUNDUP(INDEX(GRID!$B$4:$BI$14,MATCH(M$7,GRID!$A$4:$A$14,0),MATCH(1,($U$2=GRID!$B$1:$BI$1)*(КАЛЕНДАРЬ!$AA11=GRID!$B$3:$BI$3),0))*(1-GRID!$B$69),0))</f>
        <v>34800</v>
      </c>
      <c r="N187" s="48" cm="1">
        <f t="array" ref="N187">IF($I$2="Открытый тариф",
INDEX(GRID!$B$17:$BI$27,MATCH(M$7,GRID!$A$17:$A$27,0),MATCH(1,($U$2=GRID!$B$1:$BI$1)*(КАЛЕНДАРЬ!$AA11=GRID!$B$3:$BI$3), 0)),
ROUNDUP(INDEX(GRID!$B$17:$BI$27,MATCH(M$7,GRID!$A$17:$A$27,0),MATCH(1,($U$2=GRID!$B$1:$BI$1)*(КАЛЕНДАРЬ!$AA11=GRID!$B$3:$BI$3), 0))*(1-GRID!$B$69),0))</f>
        <v>34800</v>
      </c>
      <c r="O187" s="49" t="s">
        <v>101</v>
      </c>
      <c r="P187" s="49" t="s">
        <v>101</v>
      </c>
      <c r="Q187" s="49" t="s">
        <v>101</v>
      </c>
      <c r="R187" s="49" t="s">
        <v>101</v>
      </c>
      <c r="S187" s="49" t="s">
        <v>101</v>
      </c>
      <c r="T187" s="49" t="s">
        <v>101</v>
      </c>
      <c r="U187" s="49" t="s">
        <v>101</v>
      </c>
      <c r="V187" s="49" t="s">
        <v>101</v>
      </c>
      <c r="W187" s="49" t="s">
        <v>101</v>
      </c>
      <c r="X187" s="49" t="s">
        <v>101</v>
      </c>
    </row>
    <row r="188" spans="1:24" s="146" customFormat="1" hidden="1" x14ac:dyDescent="0.2">
      <c r="A188" s="117" t="s">
        <v>43</v>
      </c>
      <c r="B188" s="117">
        <v>9</v>
      </c>
      <c r="C188" s="47" cm="1">
        <f t="array" ref="C188">IF($I$2="Открытый тариф",
INDEX(GRID!$B$4:$BI$14,MATCH(C$7,GRID!$A$4:$A$14,0),MATCH(1,($U$2=GRID!$B$1:$BI$1)*(КАЛЕНДАРЬ!$AA12=GRID!$B$3:$BI$3), 0)),
ROUNDUP(INDEX(GRID!$B$4:$BI$14,MATCH(C$7,GRID!$A$4:$A$14,0),MATCH(1,($U$2=GRID!$B$1:$BI$1)*(КАЛЕНДАРЬ!$AA12=GRID!$B$3:$BI$3),0))*(1-GRID!$B$69),0))</f>
        <v>20500</v>
      </c>
      <c r="D188" s="48" cm="1">
        <f t="array" ref="D188">IF($I$2="Открытый тариф",
INDEX(GRID!$B$17:$BI$27,MATCH(C$7,GRID!$A$17:$A$27,0),MATCH(1,($U$2=GRID!$B$1:$BI$1)*(КАЛЕНДАРЬ!$AA12=GRID!$B$3:$BI$3), 0)),
ROUNDUP(INDEX(GRID!$B$17:$BI$27,MATCH(C$7,GRID!$A$17:$A$27,0),MATCH(1,($U$2=GRID!$B$1:$BI$1)*(КАЛЕНДАРЬ!$AA12=GRID!$B$3:$BI$3), 0))*(1-GRID!$B$69),0))</f>
        <v>20500</v>
      </c>
      <c r="E188" s="47" cm="1">
        <f t="array" ref="E188">IF($I$2="Открытый тариф",
INDEX(GRID!$B$4:$BI$14,MATCH(E$7,GRID!$A$4:$A$14,0),MATCH(1,($U$2=GRID!$B$1:$BI$1)*(КАЛЕНДАРЬ!$AA12=GRID!$B$3:$BI$3), 0)),
ROUNDUP(INDEX(GRID!$B$4:$BI$14,MATCH(E$7,GRID!$A$4:$A$14,0),MATCH(1,($U$2=GRID!$B$1:$BI$1)*(КАЛЕНДАРЬ!$AA12=GRID!$B$3:$BI$3),0))*(1-GRID!$B$69),0))</f>
        <v>22800</v>
      </c>
      <c r="F188" s="48" cm="1">
        <f t="array" ref="F188">IF($I$2="Открытый тариф",
INDEX(GRID!$B$17:$BI$27,MATCH(E$7,GRID!$A$17:$A$27,0),MATCH(1,($U$2=GRID!$B$1:$BI$1)*(КАЛЕНДАРЬ!$AA12=GRID!$B$3:$BI$3), 0)),
ROUNDUP(INDEX(GRID!$B$17:$BI$27,MATCH(E$7,GRID!$A$17:$A$27,0),MATCH(1,($U$2=GRID!$B$1:$BI$1)*(КАЛЕНДАРЬ!$AA12=GRID!$B$3:$BI$3), 0))*(1-GRID!$B$69),0))</f>
        <v>22800</v>
      </c>
      <c r="G188" s="47" t="e" cm="1">
        <f t="array" ref="G188">IF($I$2="Открытый тариф",
INDEX(GRID!$B$4:$BI$14,MATCH(G$7,GRID!$A$4:$A$14,0),MATCH(1,($U$2=GRID!$B$1:$BI$1)*(КАЛЕНДАРЬ!$AA12=GRID!$B$3:$BI$3), 0)),
ROUNDUP(INDEX(GRID!$B$4:$BI$14,MATCH(G$7,GRID!$A$4:$A$14,0),MATCH(1,($U$2=GRID!$B$1:$BI$1)*(КАЛЕНДАРЬ!$AA12=GRID!$B$3:$BI$3),0))*(1-GRID!$B$69),0))</f>
        <v>#N/A</v>
      </c>
      <c r="H188" s="48" t="e" cm="1">
        <f t="array" ref="H188">IF($I$2="Открытый тариф",
INDEX(GRID!$B$17:$BI$27,MATCH(G$7,GRID!$A$17:$A$27,0),MATCH(1,($U$2=GRID!$B$1:$BI$1)*(КАЛЕНДАРЬ!$AA12=GRID!$B$3:$BI$3), 0)),
ROUNDUP(INDEX(GRID!$B$17:$BI$27,MATCH(G$7,GRID!$A$17:$A$27,0),MATCH(1,($U$2=GRID!$B$1:$BI$1)*(КАЛЕНДАРЬ!$AA12=GRID!$B$3:$BI$3), 0))*(1-GRID!$B$69),0))</f>
        <v>#N/A</v>
      </c>
      <c r="I188" s="47" t="e" cm="1">
        <f t="array" ref="I188">IF($I$2="Открытый тариф",
INDEX(GRID!$B$4:$BI$14,MATCH(I$7,GRID!$A$4:$A$14,0),MATCH(1,($U$2=GRID!$B$1:$BI$1)*(КАЛЕНДАРЬ!$AA12=GRID!$B$3:$BI$3), 0)),
ROUNDUP(INDEX(GRID!$B$4:$BI$14,MATCH(I$7,GRID!$A$4:$A$14,0),MATCH(1,($U$2=GRID!$B$1:$BI$1)*(КАЛЕНДАРЬ!$AA12=GRID!$B$3:$BI$3),0))*(1-GRID!$B$69),0))</f>
        <v>#N/A</v>
      </c>
      <c r="J188" s="48" t="e" cm="1">
        <f t="array" ref="J188">IF($I$2="Открытый тариф",
INDEX(GRID!$B$17:$BI$27,MATCH(I$7,GRID!$A$17:$A$27,0),MATCH(1,($U$2=GRID!$B$1:$BI$1)*(КАЛЕНДАРЬ!$AA12=GRID!$B$3:$BI$3), 0)),
ROUNDUP(INDEX(GRID!$B$17:$BI$27,MATCH(I$7,GRID!$A$17:$A$27,0),MATCH(1,($U$2=GRID!$B$1:$BI$1)*(КАЛЕНДАРЬ!$AA12=GRID!$B$3:$BI$3), 0))*(1-GRID!$B$69),0))</f>
        <v>#N/A</v>
      </c>
      <c r="K188" s="47" cm="1">
        <f t="array" ref="K188">IF($I$2="Открытый тариф",
INDEX(GRID!$B$4:$BI$14,MATCH(K$7,GRID!$A$4:$A$14,0),MATCH(1,($U$2=GRID!$B$1:$BI$1)*(КАЛЕНДАРЬ!$AA12=GRID!$B$3:$BI$3), 0)),
ROUNDUP(INDEX(GRID!$B$4:$BI$14,MATCH(K$7,GRID!$A$4:$A$14,0),MATCH(1,($U$2=GRID!$B$1:$BI$1)*(КАЛЕНДАРЬ!$AA12=GRID!$B$3:$BI$3),0))*(1-GRID!$B$69),0))</f>
        <v>31300</v>
      </c>
      <c r="L188" s="48" cm="1">
        <f t="array" ref="L188">IF($I$2="Открытый тариф",
INDEX(GRID!$B$17:$BI$27,MATCH(K$7,GRID!$A$17:$A$27,0),MATCH(1,($U$2=GRID!$B$1:$BI$1)*(КАЛЕНДАРЬ!$AA12=GRID!$B$3:$BI$3), 0)),
ROUNDUP(INDEX(GRID!$B$17:$BI$27,MATCH(K$7,GRID!$A$17:$A$27,0),MATCH(1,($U$2=GRID!$B$1:$BI$1)*(КАЛЕНДАРЬ!$AA12=GRID!$B$3:$BI$3), 0))*(1-GRID!$B$69),0))</f>
        <v>31300</v>
      </c>
      <c r="M188" s="47" cm="1">
        <f t="array" ref="M188">IF($I$2="Открытый тариф",
INDEX(GRID!$B$4:$BI$14,MATCH(M$7,GRID!$A$4:$A$14,0),MATCH(1,($U$2=GRID!$B$1:$BI$1)*(КАЛЕНДАРЬ!$AA12=GRID!$B$3:$BI$3), 0)),
ROUNDUP(INDEX(GRID!$B$4:$BI$14,MATCH(M$7,GRID!$A$4:$A$14,0),MATCH(1,($U$2=GRID!$B$1:$BI$1)*(КАЛЕНДАРЬ!$AA12=GRID!$B$3:$BI$3),0))*(1-GRID!$B$69),0))</f>
        <v>34800</v>
      </c>
      <c r="N188" s="48" cm="1">
        <f t="array" ref="N188">IF($I$2="Открытый тариф",
INDEX(GRID!$B$17:$BI$27,MATCH(M$7,GRID!$A$17:$A$27,0),MATCH(1,($U$2=GRID!$B$1:$BI$1)*(КАЛЕНДАРЬ!$AA12=GRID!$B$3:$BI$3), 0)),
ROUNDUP(INDEX(GRID!$B$17:$BI$27,MATCH(M$7,GRID!$A$17:$A$27,0),MATCH(1,($U$2=GRID!$B$1:$BI$1)*(КАЛЕНДАРЬ!$AA12=GRID!$B$3:$BI$3), 0))*(1-GRID!$B$69),0))</f>
        <v>34800</v>
      </c>
      <c r="O188" s="49" t="s">
        <v>101</v>
      </c>
      <c r="P188" s="49" t="s">
        <v>101</v>
      </c>
      <c r="Q188" s="49" t="s">
        <v>101</v>
      </c>
      <c r="R188" s="49" t="s">
        <v>101</v>
      </c>
      <c r="S188" s="49" t="s">
        <v>101</v>
      </c>
      <c r="T188" s="49" t="s">
        <v>101</v>
      </c>
      <c r="U188" s="49" t="s">
        <v>101</v>
      </c>
      <c r="V188" s="49" t="s">
        <v>101</v>
      </c>
      <c r="W188" s="49" t="s">
        <v>101</v>
      </c>
      <c r="X188" s="49" t="s">
        <v>101</v>
      </c>
    </row>
    <row r="189" spans="1:24" s="146" customFormat="1" hidden="1" x14ac:dyDescent="0.2">
      <c r="A189" s="117" t="s">
        <v>44</v>
      </c>
      <c r="B189" s="117">
        <v>10</v>
      </c>
      <c r="C189" s="47" cm="1">
        <f t="array" ref="C189">IF($I$2="Открытый тариф",
INDEX(GRID!$B$4:$BI$14,MATCH(C$7,GRID!$A$4:$A$14,0),MATCH(1,($U$2=GRID!$B$1:$BI$1)*(КАЛЕНДАРЬ!$AA13=GRID!$B$3:$BI$3), 0)),
ROUNDUP(INDEX(GRID!$B$4:$BI$14,MATCH(C$7,GRID!$A$4:$A$14,0),MATCH(1,($U$2=GRID!$B$1:$BI$1)*(КАЛЕНДАРЬ!$AA13=GRID!$B$3:$BI$3),0))*(1-GRID!$B$69),0))</f>
        <v>20500</v>
      </c>
      <c r="D189" s="48" cm="1">
        <f t="array" ref="D189">IF($I$2="Открытый тариф",
INDEX(GRID!$B$17:$BI$27,MATCH(C$7,GRID!$A$17:$A$27,0),MATCH(1,($U$2=GRID!$B$1:$BI$1)*(КАЛЕНДАРЬ!$AA13=GRID!$B$3:$BI$3), 0)),
ROUNDUP(INDEX(GRID!$B$17:$BI$27,MATCH(C$7,GRID!$A$17:$A$27,0),MATCH(1,($U$2=GRID!$B$1:$BI$1)*(КАЛЕНДАРЬ!$AA13=GRID!$B$3:$BI$3), 0))*(1-GRID!$B$69),0))</f>
        <v>20500</v>
      </c>
      <c r="E189" s="47" cm="1">
        <f t="array" ref="E189">IF($I$2="Открытый тариф",
INDEX(GRID!$B$4:$BI$14,MATCH(E$7,GRID!$A$4:$A$14,0),MATCH(1,($U$2=GRID!$B$1:$BI$1)*(КАЛЕНДАРЬ!$AA13=GRID!$B$3:$BI$3), 0)),
ROUNDUP(INDEX(GRID!$B$4:$BI$14,MATCH(E$7,GRID!$A$4:$A$14,0),MATCH(1,($U$2=GRID!$B$1:$BI$1)*(КАЛЕНДАРЬ!$AA13=GRID!$B$3:$BI$3),0))*(1-GRID!$B$69),0))</f>
        <v>22800</v>
      </c>
      <c r="F189" s="48" cm="1">
        <f t="array" ref="F189">IF($I$2="Открытый тариф",
INDEX(GRID!$B$17:$BI$27,MATCH(E$7,GRID!$A$17:$A$27,0),MATCH(1,($U$2=GRID!$B$1:$BI$1)*(КАЛЕНДАРЬ!$AA13=GRID!$B$3:$BI$3), 0)),
ROUNDUP(INDEX(GRID!$B$17:$BI$27,MATCH(E$7,GRID!$A$17:$A$27,0),MATCH(1,($U$2=GRID!$B$1:$BI$1)*(КАЛЕНДАРЬ!$AA13=GRID!$B$3:$BI$3), 0))*(1-GRID!$B$69),0))</f>
        <v>22800</v>
      </c>
      <c r="G189" s="47" t="e" cm="1">
        <f t="array" ref="G189">IF($I$2="Открытый тариф",
INDEX(GRID!$B$4:$BI$14,MATCH(G$7,GRID!$A$4:$A$14,0),MATCH(1,($U$2=GRID!$B$1:$BI$1)*(КАЛЕНДАРЬ!$AA13=GRID!$B$3:$BI$3), 0)),
ROUNDUP(INDEX(GRID!$B$4:$BI$14,MATCH(G$7,GRID!$A$4:$A$14,0),MATCH(1,($U$2=GRID!$B$1:$BI$1)*(КАЛЕНДАРЬ!$AA13=GRID!$B$3:$BI$3),0))*(1-GRID!$B$69),0))</f>
        <v>#N/A</v>
      </c>
      <c r="H189" s="48" t="e" cm="1">
        <f t="array" ref="H189">IF($I$2="Открытый тариф",
INDEX(GRID!$B$17:$BI$27,MATCH(G$7,GRID!$A$17:$A$27,0),MATCH(1,($U$2=GRID!$B$1:$BI$1)*(КАЛЕНДАРЬ!$AA13=GRID!$B$3:$BI$3), 0)),
ROUNDUP(INDEX(GRID!$B$17:$BI$27,MATCH(G$7,GRID!$A$17:$A$27,0),MATCH(1,($U$2=GRID!$B$1:$BI$1)*(КАЛЕНДАРЬ!$AA13=GRID!$B$3:$BI$3), 0))*(1-GRID!$B$69),0))</f>
        <v>#N/A</v>
      </c>
      <c r="I189" s="47" t="e" cm="1">
        <f t="array" ref="I189">IF($I$2="Открытый тариф",
INDEX(GRID!$B$4:$BI$14,MATCH(I$7,GRID!$A$4:$A$14,0),MATCH(1,($U$2=GRID!$B$1:$BI$1)*(КАЛЕНДАРЬ!$AA13=GRID!$B$3:$BI$3), 0)),
ROUNDUP(INDEX(GRID!$B$4:$BI$14,MATCH(I$7,GRID!$A$4:$A$14,0),MATCH(1,($U$2=GRID!$B$1:$BI$1)*(КАЛЕНДАРЬ!$AA13=GRID!$B$3:$BI$3),0))*(1-GRID!$B$69),0))</f>
        <v>#N/A</v>
      </c>
      <c r="J189" s="48" t="e" cm="1">
        <f t="array" ref="J189">IF($I$2="Открытый тариф",
INDEX(GRID!$B$17:$BI$27,MATCH(I$7,GRID!$A$17:$A$27,0),MATCH(1,($U$2=GRID!$B$1:$BI$1)*(КАЛЕНДАРЬ!$AA13=GRID!$B$3:$BI$3), 0)),
ROUNDUP(INDEX(GRID!$B$17:$BI$27,MATCH(I$7,GRID!$A$17:$A$27,0),MATCH(1,($U$2=GRID!$B$1:$BI$1)*(КАЛЕНДАРЬ!$AA13=GRID!$B$3:$BI$3), 0))*(1-GRID!$B$69),0))</f>
        <v>#N/A</v>
      </c>
      <c r="K189" s="47" cm="1">
        <f t="array" ref="K189">IF($I$2="Открытый тариф",
INDEX(GRID!$B$4:$BI$14,MATCH(K$7,GRID!$A$4:$A$14,0),MATCH(1,($U$2=GRID!$B$1:$BI$1)*(КАЛЕНДАРЬ!$AA13=GRID!$B$3:$BI$3), 0)),
ROUNDUP(INDEX(GRID!$B$4:$BI$14,MATCH(K$7,GRID!$A$4:$A$14,0),MATCH(1,($U$2=GRID!$B$1:$BI$1)*(КАЛЕНДАРЬ!$AA13=GRID!$B$3:$BI$3),0))*(1-GRID!$B$69),0))</f>
        <v>31300</v>
      </c>
      <c r="L189" s="48" cm="1">
        <f t="array" ref="L189">IF($I$2="Открытый тариф",
INDEX(GRID!$B$17:$BI$27,MATCH(K$7,GRID!$A$17:$A$27,0),MATCH(1,($U$2=GRID!$B$1:$BI$1)*(КАЛЕНДАРЬ!$AA13=GRID!$B$3:$BI$3), 0)),
ROUNDUP(INDEX(GRID!$B$17:$BI$27,MATCH(K$7,GRID!$A$17:$A$27,0),MATCH(1,($U$2=GRID!$B$1:$BI$1)*(КАЛЕНДАРЬ!$AA13=GRID!$B$3:$BI$3), 0))*(1-GRID!$B$69),0))</f>
        <v>31300</v>
      </c>
      <c r="M189" s="47" cm="1">
        <f t="array" ref="M189">IF($I$2="Открытый тариф",
INDEX(GRID!$B$4:$BI$14,MATCH(M$7,GRID!$A$4:$A$14,0),MATCH(1,($U$2=GRID!$B$1:$BI$1)*(КАЛЕНДАРЬ!$AA13=GRID!$B$3:$BI$3), 0)),
ROUNDUP(INDEX(GRID!$B$4:$BI$14,MATCH(M$7,GRID!$A$4:$A$14,0),MATCH(1,($U$2=GRID!$B$1:$BI$1)*(КАЛЕНДАРЬ!$AA13=GRID!$B$3:$BI$3),0))*(1-GRID!$B$69),0))</f>
        <v>34800</v>
      </c>
      <c r="N189" s="48" cm="1">
        <f t="array" ref="N189">IF($I$2="Открытый тариф",
INDEX(GRID!$B$17:$BI$27,MATCH(M$7,GRID!$A$17:$A$27,0),MATCH(1,($U$2=GRID!$B$1:$BI$1)*(КАЛЕНДАРЬ!$AA13=GRID!$B$3:$BI$3), 0)),
ROUNDUP(INDEX(GRID!$B$17:$BI$27,MATCH(M$7,GRID!$A$17:$A$27,0),MATCH(1,($U$2=GRID!$B$1:$BI$1)*(КАЛЕНДАРЬ!$AA13=GRID!$B$3:$BI$3), 0))*(1-GRID!$B$69),0))</f>
        <v>34800</v>
      </c>
      <c r="O189" s="49" t="s">
        <v>101</v>
      </c>
      <c r="P189" s="49" t="s">
        <v>101</v>
      </c>
      <c r="Q189" s="49" t="s">
        <v>101</v>
      </c>
      <c r="R189" s="49" t="s">
        <v>101</v>
      </c>
      <c r="S189" s="49" t="s">
        <v>101</v>
      </c>
      <c r="T189" s="49" t="s">
        <v>101</v>
      </c>
      <c r="U189" s="49" t="s">
        <v>101</v>
      </c>
      <c r="V189" s="49" t="s">
        <v>101</v>
      </c>
      <c r="W189" s="49" t="s">
        <v>101</v>
      </c>
      <c r="X189" s="49" t="s">
        <v>101</v>
      </c>
    </row>
    <row r="190" spans="1:24" s="146" customFormat="1" hidden="1" x14ac:dyDescent="0.2">
      <c r="A190" s="117" t="s">
        <v>45</v>
      </c>
      <c r="B190" s="117">
        <v>11</v>
      </c>
      <c r="C190" s="47" cm="1">
        <f t="array" ref="C190">IF($I$2="Открытый тариф",
INDEX(GRID!$B$4:$BI$14,MATCH(C$7,GRID!$A$4:$A$14,0),MATCH(1,($U$2=GRID!$B$1:$BI$1)*(КАЛЕНДАРЬ!$AA14=GRID!$B$3:$BI$3), 0)),
ROUNDUP(INDEX(GRID!$B$4:$BI$14,MATCH(C$7,GRID!$A$4:$A$14,0),MATCH(1,($U$2=GRID!$B$1:$BI$1)*(КАЛЕНДАРЬ!$AA14=GRID!$B$3:$BI$3),0))*(1-GRID!$B$69),0))</f>
        <v>20500</v>
      </c>
      <c r="D190" s="48" cm="1">
        <f t="array" ref="D190">IF($I$2="Открытый тариф",
INDEX(GRID!$B$17:$BI$27,MATCH(C$7,GRID!$A$17:$A$27,0),MATCH(1,($U$2=GRID!$B$1:$BI$1)*(КАЛЕНДАРЬ!$AA14=GRID!$B$3:$BI$3), 0)),
ROUNDUP(INDEX(GRID!$B$17:$BI$27,MATCH(C$7,GRID!$A$17:$A$27,0),MATCH(1,($U$2=GRID!$B$1:$BI$1)*(КАЛЕНДАРЬ!$AA14=GRID!$B$3:$BI$3), 0))*(1-GRID!$B$69),0))</f>
        <v>20500</v>
      </c>
      <c r="E190" s="47" cm="1">
        <f t="array" ref="E190">IF($I$2="Открытый тариф",
INDEX(GRID!$B$4:$BI$14,MATCH(E$7,GRID!$A$4:$A$14,0),MATCH(1,($U$2=GRID!$B$1:$BI$1)*(КАЛЕНДАРЬ!$AA14=GRID!$B$3:$BI$3), 0)),
ROUNDUP(INDEX(GRID!$B$4:$BI$14,MATCH(E$7,GRID!$A$4:$A$14,0),MATCH(1,($U$2=GRID!$B$1:$BI$1)*(КАЛЕНДАРЬ!$AA14=GRID!$B$3:$BI$3),0))*(1-GRID!$B$69),0))</f>
        <v>22800</v>
      </c>
      <c r="F190" s="48" cm="1">
        <f t="array" ref="F190">IF($I$2="Открытый тариф",
INDEX(GRID!$B$17:$BI$27,MATCH(E$7,GRID!$A$17:$A$27,0),MATCH(1,($U$2=GRID!$B$1:$BI$1)*(КАЛЕНДАРЬ!$AA14=GRID!$B$3:$BI$3), 0)),
ROUNDUP(INDEX(GRID!$B$17:$BI$27,MATCH(E$7,GRID!$A$17:$A$27,0),MATCH(1,($U$2=GRID!$B$1:$BI$1)*(КАЛЕНДАРЬ!$AA14=GRID!$B$3:$BI$3), 0))*(1-GRID!$B$69),0))</f>
        <v>22800</v>
      </c>
      <c r="G190" s="47" t="e" cm="1">
        <f t="array" ref="G190">IF($I$2="Открытый тариф",
INDEX(GRID!$B$4:$BI$14,MATCH(G$7,GRID!$A$4:$A$14,0),MATCH(1,($U$2=GRID!$B$1:$BI$1)*(КАЛЕНДАРЬ!$AA14=GRID!$B$3:$BI$3), 0)),
ROUNDUP(INDEX(GRID!$B$4:$BI$14,MATCH(G$7,GRID!$A$4:$A$14,0),MATCH(1,($U$2=GRID!$B$1:$BI$1)*(КАЛЕНДАРЬ!$AA14=GRID!$B$3:$BI$3),0))*(1-GRID!$B$69),0))</f>
        <v>#N/A</v>
      </c>
      <c r="H190" s="48" t="e" cm="1">
        <f t="array" ref="H190">IF($I$2="Открытый тариф",
INDEX(GRID!$B$17:$BI$27,MATCH(G$7,GRID!$A$17:$A$27,0),MATCH(1,($U$2=GRID!$B$1:$BI$1)*(КАЛЕНДАРЬ!$AA14=GRID!$B$3:$BI$3), 0)),
ROUNDUP(INDEX(GRID!$B$17:$BI$27,MATCH(G$7,GRID!$A$17:$A$27,0),MATCH(1,($U$2=GRID!$B$1:$BI$1)*(КАЛЕНДАРЬ!$AA14=GRID!$B$3:$BI$3), 0))*(1-GRID!$B$69),0))</f>
        <v>#N/A</v>
      </c>
      <c r="I190" s="47" t="e" cm="1">
        <f t="array" ref="I190">IF($I$2="Открытый тариф",
INDEX(GRID!$B$4:$BI$14,MATCH(I$7,GRID!$A$4:$A$14,0),MATCH(1,($U$2=GRID!$B$1:$BI$1)*(КАЛЕНДАРЬ!$AA14=GRID!$B$3:$BI$3), 0)),
ROUNDUP(INDEX(GRID!$B$4:$BI$14,MATCH(I$7,GRID!$A$4:$A$14,0),MATCH(1,($U$2=GRID!$B$1:$BI$1)*(КАЛЕНДАРЬ!$AA14=GRID!$B$3:$BI$3),0))*(1-GRID!$B$69),0))</f>
        <v>#N/A</v>
      </c>
      <c r="J190" s="48" t="e" cm="1">
        <f t="array" ref="J190">IF($I$2="Открытый тариф",
INDEX(GRID!$B$17:$BI$27,MATCH(I$7,GRID!$A$17:$A$27,0),MATCH(1,($U$2=GRID!$B$1:$BI$1)*(КАЛЕНДАРЬ!$AA14=GRID!$B$3:$BI$3), 0)),
ROUNDUP(INDEX(GRID!$B$17:$BI$27,MATCH(I$7,GRID!$A$17:$A$27,0),MATCH(1,($U$2=GRID!$B$1:$BI$1)*(КАЛЕНДАРЬ!$AA14=GRID!$B$3:$BI$3), 0))*(1-GRID!$B$69),0))</f>
        <v>#N/A</v>
      </c>
      <c r="K190" s="47" cm="1">
        <f t="array" ref="K190">IF($I$2="Открытый тариф",
INDEX(GRID!$B$4:$BI$14,MATCH(K$7,GRID!$A$4:$A$14,0),MATCH(1,($U$2=GRID!$B$1:$BI$1)*(КАЛЕНДАРЬ!$AA14=GRID!$B$3:$BI$3), 0)),
ROUNDUP(INDEX(GRID!$B$4:$BI$14,MATCH(K$7,GRID!$A$4:$A$14,0),MATCH(1,($U$2=GRID!$B$1:$BI$1)*(КАЛЕНДАРЬ!$AA14=GRID!$B$3:$BI$3),0))*(1-GRID!$B$69),0))</f>
        <v>31300</v>
      </c>
      <c r="L190" s="48" cm="1">
        <f t="array" ref="L190">IF($I$2="Открытый тариф",
INDEX(GRID!$B$17:$BI$27,MATCH(K$7,GRID!$A$17:$A$27,0),MATCH(1,($U$2=GRID!$B$1:$BI$1)*(КАЛЕНДАРЬ!$AA14=GRID!$B$3:$BI$3), 0)),
ROUNDUP(INDEX(GRID!$B$17:$BI$27,MATCH(K$7,GRID!$A$17:$A$27,0),MATCH(1,($U$2=GRID!$B$1:$BI$1)*(КАЛЕНДАРЬ!$AA14=GRID!$B$3:$BI$3), 0))*(1-GRID!$B$69),0))</f>
        <v>31300</v>
      </c>
      <c r="M190" s="47" cm="1">
        <f t="array" ref="M190">IF($I$2="Открытый тариф",
INDEX(GRID!$B$4:$BI$14,MATCH(M$7,GRID!$A$4:$A$14,0),MATCH(1,($U$2=GRID!$B$1:$BI$1)*(КАЛЕНДАРЬ!$AA14=GRID!$B$3:$BI$3), 0)),
ROUNDUP(INDEX(GRID!$B$4:$BI$14,MATCH(M$7,GRID!$A$4:$A$14,0),MATCH(1,($U$2=GRID!$B$1:$BI$1)*(КАЛЕНДАРЬ!$AA14=GRID!$B$3:$BI$3),0))*(1-GRID!$B$69),0))</f>
        <v>34800</v>
      </c>
      <c r="N190" s="48" cm="1">
        <f t="array" ref="N190">IF($I$2="Открытый тариф",
INDEX(GRID!$B$17:$BI$27,MATCH(M$7,GRID!$A$17:$A$27,0),MATCH(1,($U$2=GRID!$B$1:$BI$1)*(КАЛЕНДАРЬ!$AA14=GRID!$B$3:$BI$3), 0)),
ROUNDUP(INDEX(GRID!$B$17:$BI$27,MATCH(M$7,GRID!$A$17:$A$27,0),MATCH(1,($U$2=GRID!$B$1:$BI$1)*(КАЛЕНДАРЬ!$AA14=GRID!$B$3:$BI$3), 0))*(1-GRID!$B$69),0))</f>
        <v>34800</v>
      </c>
      <c r="O190" s="49" t="s">
        <v>101</v>
      </c>
      <c r="P190" s="49" t="s">
        <v>101</v>
      </c>
      <c r="Q190" s="49" t="s">
        <v>101</v>
      </c>
      <c r="R190" s="49" t="s">
        <v>101</v>
      </c>
      <c r="S190" s="49" t="s">
        <v>101</v>
      </c>
      <c r="T190" s="49" t="s">
        <v>101</v>
      </c>
      <c r="U190" s="49" t="s">
        <v>101</v>
      </c>
      <c r="V190" s="49" t="s">
        <v>101</v>
      </c>
      <c r="W190" s="49" t="s">
        <v>101</v>
      </c>
      <c r="X190" s="49" t="s">
        <v>101</v>
      </c>
    </row>
    <row r="191" spans="1:24" s="146" customFormat="1" hidden="1" x14ac:dyDescent="0.2">
      <c r="A191" s="117" t="s">
        <v>46</v>
      </c>
      <c r="B191" s="117">
        <v>12</v>
      </c>
      <c r="C191" s="47" cm="1">
        <f t="array" ref="C191">IF($I$2="Открытый тариф",
INDEX(GRID!$B$4:$BI$14,MATCH(C$7,GRID!$A$4:$A$14,0),MATCH(1,($U$2=GRID!$B$1:$BI$1)*(КАЛЕНДАРЬ!$AA15=GRID!$B$3:$BI$3), 0)),
ROUNDUP(INDEX(GRID!$B$4:$BI$14,MATCH(C$7,GRID!$A$4:$A$14,0),MATCH(1,($U$2=GRID!$B$1:$BI$1)*(КАЛЕНДАРЬ!$AA15=GRID!$B$3:$BI$3),0))*(1-GRID!$B$69),0))</f>
        <v>20500</v>
      </c>
      <c r="D191" s="48" cm="1">
        <f t="array" ref="D191">IF($I$2="Открытый тариф",
INDEX(GRID!$B$17:$BI$27,MATCH(C$7,GRID!$A$17:$A$27,0),MATCH(1,($U$2=GRID!$B$1:$BI$1)*(КАЛЕНДАРЬ!$AA15=GRID!$B$3:$BI$3), 0)),
ROUNDUP(INDEX(GRID!$B$17:$BI$27,MATCH(C$7,GRID!$A$17:$A$27,0),MATCH(1,($U$2=GRID!$B$1:$BI$1)*(КАЛЕНДАРЬ!$AA15=GRID!$B$3:$BI$3), 0))*(1-GRID!$B$69),0))</f>
        <v>20500</v>
      </c>
      <c r="E191" s="47" cm="1">
        <f t="array" ref="E191">IF($I$2="Открытый тариф",
INDEX(GRID!$B$4:$BI$14,MATCH(E$7,GRID!$A$4:$A$14,0),MATCH(1,($U$2=GRID!$B$1:$BI$1)*(КАЛЕНДАРЬ!$AA15=GRID!$B$3:$BI$3), 0)),
ROUNDUP(INDEX(GRID!$B$4:$BI$14,MATCH(E$7,GRID!$A$4:$A$14,0),MATCH(1,($U$2=GRID!$B$1:$BI$1)*(КАЛЕНДАРЬ!$AA15=GRID!$B$3:$BI$3),0))*(1-GRID!$B$69),0))</f>
        <v>22800</v>
      </c>
      <c r="F191" s="48" cm="1">
        <f t="array" ref="F191">IF($I$2="Открытый тариф",
INDEX(GRID!$B$17:$BI$27,MATCH(E$7,GRID!$A$17:$A$27,0),MATCH(1,($U$2=GRID!$B$1:$BI$1)*(КАЛЕНДАРЬ!$AA15=GRID!$B$3:$BI$3), 0)),
ROUNDUP(INDEX(GRID!$B$17:$BI$27,MATCH(E$7,GRID!$A$17:$A$27,0),MATCH(1,($U$2=GRID!$B$1:$BI$1)*(КАЛЕНДАРЬ!$AA15=GRID!$B$3:$BI$3), 0))*(1-GRID!$B$69),0))</f>
        <v>22800</v>
      </c>
      <c r="G191" s="47" t="e" cm="1">
        <f t="array" ref="G191">IF($I$2="Открытый тариф",
INDEX(GRID!$B$4:$BI$14,MATCH(G$7,GRID!$A$4:$A$14,0),MATCH(1,($U$2=GRID!$B$1:$BI$1)*(КАЛЕНДАРЬ!$AA15=GRID!$B$3:$BI$3), 0)),
ROUNDUP(INDEX(GRID!$B$4:$BI$14,MATCH(G$7,GRID!$A$4:$A$14,0),MATCH(1,($U$2=GRID!$B$1:$BI$1)*(КАЛЕНДАРЬ!$AA15=GRID!$B$3:$BI$3),0))*(1-GRID!$B$69),0))</f>
        <v>#N/A</v>
      </c>
      <c r="H191" s="48" t="e" cm="1">
        <f t="array" ref="H191">IF($I$2="Открытый тариф",
INDEX(GRID!$B$17:$BI$27,MATCH(G$7,GRID!$A$17:$A$27,0),MATCH(1,($U$2=GRID!$B$1:$BI$1)*(КАЛЕНДАРЬ!$AA15=GRID!$B$3:$BI$3), 0)),
ROUNDUP(INDEX(GRID!$B$17:$BI$27,MATCH(G$7,GRID!$A$17:$A$27,0),MATCH(1,($U$2=GRID!$B$1:$BI$1)*(КАЛЕНДАРЬ!$AA15=GRID!$B$3:$BI$3), 0))*(1-GRID!$B$69),0))</f>
        <v>#N/A</v>
      </c>
      <c r="I191" s="47" t="e" cm="1">
        <f t="array" ref="I191">IF($I$2="Открытый тариф",
INDEX(GRID!$B$4:$BI$14,MATCH(I$7,GRID!$A$4:$A$14,0),MATCH(1,($U$2=GRID!$B$1:$BI$1)*(КАЛЕНДАРЬ!$AA15=GRID!$B$3:$BI$3), 0)),
ROUNDUP(INDEX(GRID!$B$4:$BI$14,MATCH(I$7,GRID!$A$4:$A$14,0),MATCH(1,($U$2=GRID!$B$1:$BI$1)*(КАЛЕНДАРЬ!$AA15=GRID!$B$3:$BI$3),0))*(1-GRID!$B$69),0))</f>
        <v>#N/A</v>
      </c>
      <c r="J191" s="48" t="e" cm="1">
        <f t="array" ref="J191">IF($I$2="Открытый тариф",
INDEX(GRID!$B$17:$BI$27,MATCH(I$7,GRID!$A$17:$A$27,0),MATCH(1,($U$2=GRID!$B$1:$BI$1)*(КАЛЕНДАРЬ!$AA15=GRID!$B$3:$BI$3), 0)),
ROUNDUP(INDEX(GRID!$B$17:$BI$27,MATCH(I$7,GRID!$A$17:$A$27,0),MATCH(1,($U$2=GRID!$B$1:$BI$1)*(КАЛЕНДАРЬ!$AA15=GRID!$B$3:$BI$3), 0))*(1-GRID!$B$69),0))</f>
        <v>#N/A</v>
      </c>
      <c r="K191" s="47" cm="1">
        <f t="array" ref="K191">IF($I$2="Открытый тариф",
INDEX(GRID!$B$4:$BI$14,MATCH(K$7,GRID!$A$4:$A$14,0),MATCH(1,($U$2=GRID!$B$1:$BI$1)*(КАЛЕНДАРЬ!$AA15=GRID!$B$3:$BI$3), 0)),
ROUNDUP(INDEX(GRID!$B$4:$BI$14,MATCH(K$7,GRID!$A$4:$A$14,0),MATCH(1,($U$2=GRID!$B$1:$BI$1)*(КАЛЕНДАРЬ!$AA15=GRID!$B$3:$BI$3),0))*(1-GRID!$B$69),0))</f>
        <v>31300</v>
      </c>
      <c r="L191" s="48" cm="1">
        <f t="array" ref="L191">IF($I$2="Открытый тариф",
INDEX(GRID!$B$17:$BI$27,MATCH(K$7,GRID!$A$17:$A$27,0),MATCH(1,($U$2=GRID!$B$1:$BI$1)*(КАЛЕНДАРЬ!$AA15=GRID!$B$3:$BI$3), 0)),
ROUNDUP(INDEX(GRID!$B$17:$BI$27,MATCH(K$7,GRID!$A$17:$A$27,0),MATCH(1,($U$2=GRID!$B$1:$BI$1)*(КАЛЕНДАРЬ!$AA15=GRID!$B$3:$BI$3), 0))*(1-GRID!$B$69),0))</f>
        <v>31300</v>
      </c>
      <c r="M191" s="47" cm="1">
        <f t="array" ref="M191">IF($I$2="Открытый тариф",
INDEX(GRID!$B$4:$BI$14,MATCH(M$7,GRID!$A$4:$A$14,0),MATCH(1,($U$2=GRID!$B$1:$BI$1)*(КАЛЕНДАРЬ!$AA15=GRID!$B$3:$BI$3), 0)),
ROUNDUP(INDEX(GRID!$B$4:$BI$14,MATCH(M$7,GRID!$A$4:$A$14,0),MATCH(1,($U$2=GRID!$B$1:$BI$1)*(КАЛЕНДАРЬ!$AA15=GRID!$B$3:$BI$3),0))*(1-GRID!$B$69),0))</f>
        <v>34800</v>
      </c>
      <c r="N191" s="48" cm="1">
        <f t="array" ref="N191">IF($I$2="Открытый тариф",
INDEX(GRID!$B$17:$BI$27,MATCH(M$7,GRID!$A$17:$A$27,0),MATCH(1,($U$2=GRID!$B$1:$BI$1)*(КАЛЕНДАРЬ!$AA15=GRID!$B$3:$BI$3), 0)),
ROUNDUP(INDEX(GRID!$B$17:$BI$27,MATCH(M$7,GRID!$A$17:$A$27,0),MATCH(1,($U$2=GRID!$B$1:$BI$1)*(КАЛЕНДАРЬ!$AA15=GRID!$B$3:$BI$3), 0))*(1-GRID!$B$69),0))</f>
        <v>34800</v>
      </c>
      <c r="O191" s="49" t="s">
        <v>101</v>
      </c>
      <c r="P191" s="49" t="s">
        <v>101</v>
      </c>
      <c r="Q191" s="49" t="s">
        <v>101</v>
      </c>
      <c r="R191" s="49" t="s">
        <v>101</v>
      </c>
      <c r="S191" s="49" t="s">
        <v>101</v>
      </c>
      <c r="T191" s="49" t="s">
        <v>101</v>
      </c>
      <c r="U191" s="49" t="s">
        <v>101</v>
      </c>
      <c r="V191" s="49" t="s">
        <v>101</v>
      </c>
      <c r="W191" s="49" t="s">
        <v>101</v>
      </c>
      <c r="X191" s="49" t="s">
        <v>101</v>
      </c>
    </row>
    <row r="192" spans="1:24" s="146" customFormat="1" hidden="1" x14ac:dyDescent="0.2">
      <c r="A192" s="117" t="s">
        <v>47</v>
      </c>
      <c r="B192" s="117">
        <v>13</v>
      </c>
      <c r="C192" s="47" cm="1">
        <f t="array" ref="C192">IF($I$2="Открытый тариф",
INDEX(GRID!$B$4:$BI$14,MATCH(C$7,GRID!$A$4:$A$14,0),MATCH(1,($U$2=GRID!$B$1:$BI$1)*(КАЛЕНДАРЬ!$AA16=GRID!$B$3:$BI$3), 0)),
ROUNDUP(INDEX(GRID!$B$4:$BI$14,MATCH(C$7,GRID!$A$4:$A$14,0),MATCH(1,($U$2=GRID!$B$1:$BI$1)*(КАЛЕНДАРЬ!$AA16=GRID!$B$3:$BI$3),0))*(1-GRID!$B$69),0))</f>
        <v>20500</v>
      </c>
      <c r="D192" s="48" cm="1">
        <f t="array" ref="D192">IF($I$2="Открытый тариф",
INDEX(GRID!$B$17:$BI$27,MATCH(C$7,GRID!$A$17:$A$27,0),MATCH(1,($U$2=GRID!$B$1:$BI$1)*(КАЛЕНДАРЬ!$AA16=GRID!$B$3:$BI$3), 0)),
ROUNDUP(INDEX(GRID!$B$17:$BI$27,MATCH(C$7,GRID!$A$17:$A$27,0),MATCH(1,($U$2=GRID!$B$1:$BI$1)*(КАЛЕНДАРЬ!$AA16=GRID!$B$3:$BI$3), 0))*(1-GRID!$B$69),0))</f>
        <v>20500</v>
      </c>
      <c r="E192" s="47" cm="1">
        <f t="array" ref="E192">IF($I$2="Открытый тариф",
INDEX(GRID!$B$4:$BI$14,MATCH(E$7,GRID!$A$4:$A$14,0),MATCH(1,($U$2=GRID!$B$1:$BI$1)*(КАЛЕНДАРЬ!$AA16=GRID!$B$3:$BI$3), 0)),
ROUNDUP(INDEX(GRID!$B$4:$BI$14,MATCH(E$7,GRID!$A$4:$A$14,0),MATCH(1,($U$2=GRID!$B$1:$BI$1)*(КАЛЕНДАРЬ!$AA16=GRID!$B$3:$BI$3),0))*(1-GRID!$B$69),0))</f>
        <v>22800</v>
      </c>
      <c r="F192" s="48" cm="1">
        <f t="array" ref="F192">IF($I$2="Открытый тариф",
INDEX(GRID!$B$17:$BI$27,MATCH(E$7,GRID!$A$17:$A$27,0),MATCH(1,($U$2=GRID!$B$1:$BI$1)*(КАЛЕНДАРЬ!$AA16=GRID!$B$3:$BI$3), 0)),
ROUNDUP(INDEX(GRID!$B$17:$BI$27,MATCH(E$7,GRID!$A$17:$A$27,0),MATCH(1,($U$2=GRID!$B$1:$BI$1)*(КАЛЕНДАРЬ!$AA16=GRID!$B$3:$BI$3), 0))*(1-GRID!$B$69),0))</f>
        <v>22800</v>
      </c>
      <c r="G192" s="47" t="e" cm="1">
        <f t="array" ref="G192">IF($I$2="Открытый тариф",
INDEX(GRID!$B$4:$BI$14,MATCH(G$7,GRID!$A$4:$A$14,0),MATCH(1,($U$2=GRID!$B$1:$BI$1)*(КАЛЕНДАРЬ!$AA16=GRID!$B$3:$BI$3), 0)),
ROUNDUP(INDEX(GRID!$B$4:$BI$14,MATCH(G$7,GRID!$A$4:$A$14,0),MATCH(1,($U$2=GRID!$B$1:$BI$1)*(КАЛЕНДАРЬ!$AA16=GRID!$B$3:$BI$3),0))*(1-GRID!$B$69),0))</f>
        <v>#N/A</v>
      </c>
      <c r="H192" s="48" t="e" cm="1">
        <f t="array" ref="H192">IF($I$2="Открытый тариф",
INDEX(GRID!$B$17:$BI$27,MATCH(G$7,GRID!$A$17:$A$27,0),MATCH(1,($U$2=GRID!$B$1:$BI$1)*(КАЛЕНДАРЬ!$AA16=GRID!$B$3:$BI$3), 0)),
ROUNDUP(INDEX(GRID!$B$17:$BI$27,MATCH(G$7,GRID!$A$17:$A$27,0),MATCH(1,($U$2=GRID!$B$1:$BI$1)*(КАЛЕНДАРЬ!$AA16=GRID!$B$3:$BI$3), 0))*(1-GRID!$B$69),0))</f>
        <v>#N/A</v>
      </c>
      <c r="I192" s="47" t="e" cm="1">
        <f t="array" ref="I192">IF($I$2="Открытый тариф",
INDEX(GRID!$B$4:$BI$14,MATCH(I$7,GRID!$A$4:$A$14,0),MATCH(1,($U$2=GRID!$B$1:$BI$1)*(КАЛЕНДАРЬ!$AA16=GRID!$B$3:$BI$3), 0)),
ROUNDUP(INDEX(GRID!$B$4:$BI$14,MATCH(I$7,GRID!$A$4:$A$14,0),MATCH(1,($U$2=GRID!$B$1:$BI$1)*(КАЛЕНДАРЬ!$AA16=GRID!$B$3:$BI$3),0))*(1-GRID!$B$69),0))</f>
        <v>#N/A</v>
      </c>
      <c r="J192" s="48" t="e" cm="1">
        <f t="array" ref="J192">IF($I$2="Открытый тариф",
INDEX(GRID!$B$17:$BI$27,MATCH(I$7,GRID!$A$17:$A$27,0),MATCH(1,($U$2=GRID!$B$1:$BI$1)*(КАЛЕНДАРЬ!$AA16=GRID!$B$3:$BI$3), 0)),
ROUNDUP(INDEX(GRID!$B$17:$BI$27,MATCH(I$7,GRID!$A$17:$A$27,0),MATCH(1,($U$2=GRID!$B$1:$BI$1)*(КАЛЕНДАРЬ!$AA16=GRID!$B$3:$BI$3), 0))*(1-GRID!$B$69),0))</f>
        <v>#N/A</v>
      </c>
      <c r="K192" s="47" cm="1">
        <f t="array" ref="K192">IF($I$2="Открытый тариф",
INDEX(GRID!$B$4:$BI$14,MATCH(K$7,GRID!$A$4:$A$14,0),MATCH(1,($U$2=GRID!$B$1:$BI$1)*(КАЛЕНДАРЬ!$AA16=GRID!$B$3:$BI$3), 0)),
ROUNDUP(INDEX(GRID!$B$4:$BI$14,MATCH(K$7,GRID!$A$4:$A$14,0),MATCH(1,($U$2=GRID!$B$1:$BI$1)*(КАЛЕНДАРЬ!$AA16=GRID!$B$3:$BI$3),0))*(1-GRID!$B$69),0))</f>
        <v>31300</v>
      </c>
      <c r="L192" s="48" cm="1">
        <f t="array" ref="L192">IF($I$2="Открытый тариф",
INDEX(GRID!$B$17:$BI$27,MATCH(K$7,GRID!$A$17:$A$27,0),MATCH(1,($U$2=GRID!$B$1:$BI$1)*(КАЛЕНДАРЬ!$AA16=GRID!$B$3:$BI$3), 0)),
ROUNDUP(INDEX(GRID!$B$17:$BI$27,MATCH(K$7,GRID!$A$17:$A$27,0),MATCH(1,($U$2=GRID!$B$1:$BI$1)*(КАЛЕНДАРЬ!$AA16=GRID!$B$3:$BI$3), 0))*(1-GRID!$B$69),0))</f>
        <v>31300</v>
      </c>
      <c r="M192" s="47" cm="1">
        <f t="array" ref="M192">IF($I$2="Открытый тариф",
INDEX(GRID!$B$4:$BI$14,MATCH(M$7,GRID!$A$4:$A$14,0),MATCH(1,($U$2=GRID!$B$1:$BI$1)*(КАЛЕНДАРЬ!$AA16=GRID!$B$3:$BI$3), 0)),
ROUNDUP(INDEX(GRID!$B$4:$BI$14,MATCH(M$7,GRID!$A$4:$A$14,0),MATCH(1,($U$2=GRID!$B$1:$BI$1)*(КАЛЕНДАРЬ!$AA16=GRID!$B$3:$BI$3),0))*(1-GRID!$B$69),0))</f>
        <v>34800</v>
      </c>
      <c r="N192" s="48" cm="1">
        <f t="array" ref="N192">IF($I$2="Открытый тариф",
INDEX(GRID!$B$17:$BI$27,MATCH(M$7,GRID!$A$17:$A$27,0),MATCH(1,($U$2=GRID!$B$1:$BI$1)*(КАЛЕНДАРЬ!$AA16=GRID!$B$3:$BI$3), 0)),
ROUNDUP(INDEX(GRID!$B$17:$BI$27,MATCH(M$7,GRID!$A$17:$A$27,0),MATCH(1,($U$2=GRID!$B$1:$BI$1)*(КАЛЕНДАРЬ!$AA16=GRID!$B$3:$BI$3), 0))*(1-GRID!$B$69),0))</f>
        <v>34800</v>
      </c>
      <c r="O192" s="49" t="s">
        <v>101</v>
      </c>
      <c r="P192" s="49" t="s">
        <v>101</v>
      </c>
      <c r="Q192" s="49" t="s">
        <v>101</v>
      </c>
      <c r="R192" s="49" t="s">
        <v>101</v>
      </c>
      <c r="S192" s="49" t="s">
        <v>101</v>
      </c>
      <c r="T192" s="49" t="s">
        <v>101</v>
      </c>
      <c r="U192" s="49" t="s">
        <v>101</v>
      </c>
      <c r="V192" s="49" t="s">
        <v>101</v>
      </c>
      <c r="W192" s="49" t="s">
        <v>101</v>
      </c>
      <c r="X192" s="49" t="s">
        <v>101</v>
      </c>
    </row>
    <row r="193" spans="1:24" s="146" customFormat="1" hidden="1" x14ac:dyDescent="0.2">
      <c r="A193" s="117" t="s">
        <v>48</v>
      </c>
      <c r="B193" s="117">
        <v>14</v>
      </c>
      <c r="C193" s="47" cm="1">
        <f t="array" ref="C193">IF($I$2="Открытый тариф",
INDEX(GRID!$B$4:$BI$14,MATCH(C$7,GRID!$A$4:$A$14,0),MATCH(1,($U$2=GRID!$B$1:$BI$1)*(КАЛЕНДАРЬ!$AA17=GRID!$B$3:$BI$3), 0)),
ROUNDUP(INDEX(GRID!$B$4:$BI$14,MATCH(C$7,GRID!$A$4:$A$14,0),MATCH(1,($U$2=GRID!$B$1:$BI$1)*(КАЛЕНДАРЬ!$AA17=GRID!$B$3:$BI$3),0))*(1-GRID!$B$69),0))</f>
        <v>24500</v>
      </c>
      <c r="D193" s="48" cm="1">
        <f t="array" ref="D193">IF($I$2="Открытый тариф",
INDEX(GRID!$B$17:$BI$27,MATCH(C$7,GRID!$A$17:$A$27,0),MATCH(1,($U$2=GRID!$B$1:$BI$1)*(КАЛЕНДАРЬ!$AA17=GRID!$B$3:$BI$3), 0)),
ROUNDUP(INDEX(GRID!$B$17:$BI$27,MATCH(C$7,GRID!$A$17:$A$27,0),MATCH(1,($U$2=GRID!$B$1:$BI$1)*(КАЛЕНДАРЬ!$AA17=GRID!$B$3:$BI$3), 0))*(1-GRID!$B$69),0))</f>
        <v>24500</v>
      </c>
      <c r="E193" s="47" cm="1">
        <f t="array" ref="E193">IF($I$2="Открытый тариф",
INDEX(GRID!$B$4:$BI$14,MATCH(E$7,GRID!$A$4:$A$14,0),MATCH(1,($U$2=GRID!$B$1:$BI$1)*(КАЛЕНДАРЬ!$AA17=GRID!$B$3:$BI$3), 0)),
ROUNDUP(INDEX(GRID!$B$4:$BI$14,MATCH(E$7,GRID!$A$4:$A$14,0),MATCH(1,($U$2=GRID!$B$1:$BI$1)*(КАЛЕНДАРЬ!$AA17=GRID!$B$3:$BI$3),0))*(1-GRID!$B$69),0))</f>
        <v>27400</v>
      </c>
      <c r="F193" s="48" cm="1">
        <f t="array" ref="F193">IF($I$2="Открытый тариф",
INDEX(GRID!$B$17:$BI$27,MATCH(E$7,GRID!$A$17:$A$27,0),MATCH(1,($U$2=GRID!$B$1:$BI$1)*(КАЛЕНДАРЬ!$AA17=GRID!$B$3:$BI$3), 0)),
ROUNDUP(INDEX(GRID!$B$17:$BI$27,MATCH(E$7,GRID!$A$17:$A$27,0),MATCH(1,($U$2=GRID!$B$1:$BI$1)*(КАЛЕНДАРЬ!$AA17=GRID!$B$3:$BI$3), 0))*(1-GRID!$B$69),0))</f>
        <v>27400</v>
      </c>
      <c r="G193" s="47" t="e" cm="1">
        <f t="array" ref="G193">IF($I$2="Открытый тариф",
INDEX(GRID!$B$4:$BI$14,MATCH(G$7,GRID!$A$4:$A$14,0),MATCH(1,($U$2=GRID!$B$1:$BI$1)*(КАЛЕНДАРЬ!$AA17=GRID!$B$3:$BI$3), 0)),
ROUNDUP(INDEX(GRID!$B$4:$BI$14,MATCH(G$7,GRID!$A$4:$A$14,0),MATCH(1,($U$2=GRID!$B$1:$BI$1)*(КАЛЕНДАРЬ!$AA17=GRID!$B$3:$BI$3),0))*(1-GRID!$B$69),0))</f>
        <v>#N/A</v>
      </c>
      <c r="H193" s="48" t="e" cm="1">
        <f t="array" ref="H193">IF($I$2="Открытый тариф",
INDEX(GRID!$B$17:$BI$27,MATCH(G$7,GRID!$A$17:$A$27,0),MATCH(1,($U$2=GRID!$B$1:$BI$1)*(КАЛЕНДАРЬ!$AA17=GRID!$B$3:$BI$3), 0)),
ROUNDUP(INDEX(GRID!$B$17:$BI$27,MATCH(G$7,GRID!$A$17:$A$27,0),MATCH(1,($U$2=GRID!$B$1:$BI$1)*(КАЛЕНДАРЬ!$AA17=GRID!$B$3:$BI$3), 0))*(1-GRID!$B$69),0))</f>
        <v>#N/A</v>
      </c>
      <c r="I193" s="47" t="e" cm="1">
        <f t="array" ref="I193">IF($I$2="Открытый тариф",
INDEX(GRID!$B$4:$BI$14,MATCH(I$7,GRID!$A$4:$A$14,0),MATCH(1,($U$2=GRID!$B$1:$BI$1)*(КАЛЕНДАРЬ!$AA17=GRID!$B$3:$BI$3), 0)),
ROUNDUP(INDEX(GRID!$B$4:$BI$14,MATCH(I$7,GRID!$A$4:$A$14,0),MATCH(1,($U$2=GRID!$B$1:$BI$1)*(КАЛЕНДАРЬ!$AA17=GRID!$B$3:$BI$3),0))*(1-GRID!$B$69),0))</f>
        <v>#N/A</v>
      </c>
      <c r="J193" s="48" t="e" cm="1">
        <f t="array" ref="J193">IF($I$2="Открытый тариф",
INDEX(GRID!$B$17:$BI$27,MATCH(I$7,GRID!$A$17:$A$27,0),MATCH(1,($U$2=GRID!$B$1:$BI$1)*(КАЛЕНДАРЬ!$AA17=GRID!$B$3:$BI$3), 0)),
ROUNDUP(INDEX(GRID!$B$17:$BI$27,MATCH(I$7,GRID!$A$17:$A$27,0),MATCH(1,($U$2=GRID!$B$1:$BI$1)*(КАЛЕНДАРЬ!$AA17=GRID!$B$3:$BI$3), 0))*(1-GRID!$B$69),0))</f>
        <v>#N/A</v>
      </c>
      <c r="K193" s="47" cm="1">
        <f t="array" ref="K193">IF($I$2="Открытый тариф",
INDEX(GRID!$B$4:$BI$14,MATCH(K$7,GRID!$A$4:$A$14,0),MATCH(1,($U$2=GRID!$B$1:$BI$1)*(КАЛЕНДАРЬ!$AA17=GRID!$B$3:$BI$3), 0)),
ROUNDUP(INDEX(GRID!$B$4:$BI$14,MATCH(K$7,GRID!$A$4:$A$14,0),MATCH(1,($U$2=GRID!$B$1:$BI$1)*(КАЛЕНДАРЬ!$AA17=GRID!$B$3:$BI$3),0))*(1-GRID!$B$69),0))</f>
        <v>38200</v>
      </c>
      <c r="L193" s="48" cm="1">
        <f t="array" ref="L193">IF($I$2="Открытый тариф",
INDEX(GRID!$B$17:$BI$27,MATCH(K$7,GRID!$A$17:$A$27,0),MATCH(1,($U$2=GRID!$B$1:$BI$1)*(КАЛЕНДАРЬ!$AA17=GRID!$B$3:$BI$3), 0)),
ROUNDUP(INDEX(GRID!$B$17:$BI$27,MATCH(K$7,GRID!$A$17:$A$27,0),MATCH(1,($U$2=GRID!$B$1:$BI$1)*(КАЛЕНДАРЬ!$AA17=GRID!$B$3:$BI$3), 0))*(1-GRID!$B$69),0))</f>
        <v>38200</v>
      </c>
      <c r="M193" s="47" cm="1">
        <f t="array" ref="M193">IF($I$2="Открытый тариф",
INDEX(GRID!$B$4:$BI$14,MATCH(M$7,GRID!$A$4:$A$14,0),MATCH(1,($U$2=GRID!$B$1:$BI$1)*(КАЛЕНДАРЬ!$AA17=GRID!$B$3:$BI$3), 0)),
ROUNDUP(INDEX(GRID!$B$4:$BI$14,MATCH(M$7,GRID!$A$4:$A$14,0),MATCH(1,($U$2=GRID!$B$1:$BI$1)*(КАЛЕНДАРЬ!$AA17=GRID!$B$3:$BI$3),0))*(1-GRID!$B$69),0))</f>
        <v>42600</v>
      </c>
      <c r="N193" s="48" cm="1">
        <f t="array" ref="N193">IF($I$2="Открытый тариф",
INDEX(GRID!$B$17:$BI$27,MATCH(M$7,GRID!$A$17:$A$27,0),MATCH(1,($U$2=GRID!$B$1:$BI$1)*(КАЛЕНДАРЬ!$AA17=GRID!$B$3:$BI$3), 0)),
ROUNDUP(INDEX(GRID!$B$17:$BI$27,MATCH(M$7,GRID!$A$17:$A$27,0),MATCH(1,($U$2=GRID!$B$1:$BI$1)*(КАЛЕНДАРЬ!$AA17=GRID!$B$3:$BI$3), 0))*(1-GRID!$B$69),0))</f>
        <v>42600</v>
      </c>
      <c r="O193" s="49" t="s">
        <v>101</v>
      </c>
      <c r="P193" s="49" t="s">
        <v>101</v>
      </c>
      <c r="Q193" s="49" t="s">
        <v>101</v>
      </c>
      <c r="R193" s="49" t="s">
        <v>101</v>
      </c>
      <c r="S193" s="49" t="s">
        <v>101</v>
      </c>
      <c r="T193" s="49" t="s">
        <v>101</v>
      </c>
      <c r="U193" s="49" t="s">
        <v>101</v>
      </c>
      <c r="V193" s="49" t="s">
        <v>101</v>
      </c>
      <c r="W193" s="49" t="s">
        <v>101</v>
      </c>
      <c r="X193" s="49" t="s">
        <v>101</v>
      </c>
    </row>
    <row r="194" spans="1:24" s="146" customFormat="1" hidden="1" x14ac:dyDescent="0.2">
      <c r="A194" s="117" t="s">
        <v>43</v>
      </c>
      <c r="B194" s="117">
        <v>15</v>
      </c>
      <c r="C194" s="47" cm="1">
        <f t="array" ref="C194">IF($I$2="Открытый тариф",
INDEX(GRID!$B$4:$BI$14,MATCH(C$7,GRID!$A$4:$A$14,0),MATCH(1,($U$2=GRID!$B$1:$BI$1)*(КАЛЕНДАРЬ!$AA18=GRID!$B$3:$BI$3), 0)),
ROUNDUP(INDEX(GRID!$B$4:$BI$14,MATCH(C$7,GRID!$A$4:$A$14,0),MATCH(1,($U$2=GRID!$B$1:$BI$1)*(КАЛЕНДАРЬ!$AA18=GRID!$B$3:$BI$3),0))*(1-GRID!$B$69),0))</f>
        <v>26000</v>
      </c>
      <c r="D194" s="48" cm="1">
        <f t="array" ref="D194">IF($I$2="Открытый тариф",
INDEX(GRID!$B$17:$BI$27,MATCH(C$7,GRID!$A$17:$A$27,0),MATCH(1,($U$2=GRID!$B$1:$BI$1)*(КАЛЕНДАРЬ!$AA18=GRID!$B$3:$BI$3), 0)),
ROUNDUP(INDEX(GRID!$B$17:$BI$27,MATCH(C$7,GRID!$A$17:$A$27,0),MATCH(1,($U$2=GRID!$B$1:$BI$1)*(КАЛЕНДАРЬ!$AA18=GRID!$B$3:$BI$3), 0))*(1-GRID!$B$69),0))</f>
        <v>26000</v>
      </c>
      <c r="E194" s="47" cm="1">
        <f t="array" ref="E194">IF($I$2="Открытый тариф",
INDEX(GRID!$B$4:$BI$14,MATCH(E$7,GRID!$A$4:$A$14,0),MATCH(1,($U$2=GRID!$B$1:$BI$1)*(КАЛЕНДАРЬ!$AA18=GRID!$B$3:$BI$3), 0)),
ROUNDUP(INDEX(GRID!$B$4:$BI$14,MATCH(E$7,GRID!$A$4:$A$14,0),MATCH(1,($U$2=GRID!$B$1:$BI$1)*(КАЛЕНДАРЬ!$AA18=GRID!$B$3:$BI$3),0))*(1-GRID!$B$69),0))</f>
        <v>29100</v>
      </c>
      <c r="F194" s="48" cm="1">
        <f t="array" ref="F194">IF($I$2="Открытый тариф",
INDEX(GRID!$B$17:$BI$27,MATCH(E$7,GRID!$A$17:$A$27,0),MATCH(1,($U$2=GRID!$B$1:$BI$1)*(КАЛЕНДАРЬ!$AA18=GRID!$B$3:$BI$3), 0)),
ROUNDUP(INDEX(GRID!$B$17:$BI$27,MATCH(E$7,GRID!$A$17:$A$27,0),MATCH(1,($U$2=GRID!$B$1:$BI$1)*(КАЛЕНДАРЬ!$AA18=GRID!$B$3:$BI$3), 0))*(1-GRID!$B$69),0))</f>
        <v>29100</v>
      </c>
      <c r="G194" s="47" t="e" cm="1">
        <f t="array" ref="G194">IF($I$2="Открытый тариф",
INDEX(GRID!$B$4:$BI$14,MATCH(G$7,GRID!$A$4:$A$14,0),MATCH(1,($U$2=GRID!$B$1:$BI$1)*(КАЛЕНДАРЬ!$AA18=GRID!$B$3:$BI$3), 0)),
ROUNDUP(INDEX(GRID!$B$4:$BI$14,MATCH(G$7,GRID!$A$4:$A$14,0),MATCH(1,($U$2=GRID!$B$1:$BI$1)*(КАЛЕНДАРЬ!$AA18=GRID!$B$3:$BI$3),0))*(1-GRID!$B$69),0))</f>
        <v>#N/A</v>
      </c>
      <c r="H194" s="48" t="e" cm="1">
        <f t="array" ref="H194">IF($I$2="Открытый тариф",
INDEX(GRID!$B$17:$BI$27,MATCH(G$7,GRID!$A$17:$A$27,0),MATCH(1,($U$2=GRID!$B$1:$BI$1)*(КАЛЕНДАРЬ!$AA18=GRID!$B$3:$BI$3), 0)),
ROUNDUP(INDEX(GRID!$B$17:$BI$27,MATCH(G$7,GRID!$A$17:$A$27,0),MATCH(1,($U$2=GRID!$B$1:$BI$1)*(КАЛЕНДАРЬ!$AA18=GRID!$B$3:$BI$3), 0))*(1-GRID!$B$69),0))</f>
        <v>#N/A</v>
      </c>
      <c r="I194" s="47" t="e" cm="1">
        <f t="array" ref="I194">IF($I$2="Открытый тариф",
INDEX(GRID!$B$4:$BI$14,MATCH(I$7,GRID!$A$4:$A$14,0),MATCH(1,($U$2=GRID!$B$1:$BI$1)*(КАЛЕНДАРЬ!$AA18=GRID!$B$3:$BI$3), 0)),
ROUNDUP(INDEX(GRID!$B$4:$BI$14,MATCH(I$7,GRID!$A$4:$A$14,0),MATCH(1,($U$2=GRID!$B$1:$BI$1)*(КАЛЕНДАРЬ!$AA18=GRID!$B$3:$BI$3),0))*(1-GRID!$B$69),0))</f>
        <v>#N/A</v>
      </c>
      <c r="J194" s="48" t="e" cm="1">
        <f t="array" ref="J194">IF($I$2="Открытый тариф",
INDEX(GRID!$B$17:$BI$27,MATCH(I$7,GRID!$A$17:$A$27,0),MATCH(1,($U$2=GRID!$B$1:$BI$1)*(КАЛЕНДАРЬ!$AA18=GRID!$B$3:$BI$3), 0)),
ROUNDUP(INDEX(GRID!$B$17:$BI$27,MATCH(I$7,GRID!$A$17:$A$27,0),MATCH(1,($U$2=GRID!$B$1:$BI$1)*(КАЛЕНДАРЬ!$AA18=GRID!$B$3:$BI$3), 0))*(1-GRID!$B$69),0))</f>
        <v>#N/A</v>
      </c>
      <c r="K194" s="47" cm="1">
        <f t="array" ref="K194">IF($I$2="Открытый тариф",
INDEX(GRID!$B$4:$BI$14,MATCH(K$7,GRID!$A$4:$A$14,0),MATCH(1,($U$2=GRID!$B$1:$BI$1)*(КАЛЕНДАРЬ!$AA18=GRID!$B$3:$BI$3), 0)),
ROUNDUP(INDEX(GRID!$B$4:$BI$14,MATCH(K$7,GRID!$A$4:$A$14,0),MATCH(1,($U$2=GRID!$B$1:$BI$1)*(КАЛЕНДАРЬ!$AA18=GRID!$B$3:$BI$3),0))*(1-GRID!$B$69),0))</f>
        <v>40800</v>
      </c>
      <c r="L194" s="48" cm="1">
        <f t="array" ref="L194">IF($I$2="Открытый тариф",
INDEX(GRID!$B$17:$BI$27,MATCH(K$7,GRID!$A$17:$A$27,0),MATCH(1,($U$2=GRID!$B$1:$BI$1)*(КАЛЕНДАРЬ!$AA18=GRID!$B$3:$BI$3), 0)),
ROUNDUP(INDEX(GRID!$B$17:$BI$27,MATCH(K$7,GRID!$A$17:$A$27,0),MATCH(1,($U$2=GRID!$B$1:$BI$1)*(КАЛЕНДАРЬ!$AA18=GRID!$B$3:$BI$3), 0))*(1-GRID!$B$69),0))</f>
        <v>40800</v>
      </c>
      <c r="M194" s="47" cm="1">
        <f t="array" ref="M194">IF($I$2="Открытый тариф",
INDEX(GRID!$B$4:$BI$14,MATCH(M$7,GRID!$A$4:$A$14,0),MATCH(1,($U$2=GRID!$B$1:$BI$1)*(КАЛЕНДАРЬ!$AA18=GRID!$B$3:$BI$3), 0)),
ROUNDUP(INDEX(GRID!$B$4:$BI$14,MATCH(M$7,GRID!$A$4:$A$14,0),MATCH(1,($U$2=GRID!$B$1:$BI$1)*(КАЛЕНДАРЬ!$AA18=GRID!$B$3:$BI$3),0))*(1-GRID!$B$69),0))</f>
        <v>45600</v>
      </c>
      <c r="N194" s="48" cm="1">
        <f t="array" ref="N194">IF($I$2="Открытый тариф",
INDEX(GRID!$B$17:$BI$27,MATCH(M$7,GRID!$A$17:$A$27,0),MATCH(1,($U$2=GRID!$B$1:$BI$1)*(КАЛЕНДАРЬ!$AA18=GRID!$B$3:$BI$3), 0)),
ROUNDUP(INDEX(GRID!$B$17:$BI$27,MATCH(M$7,GRID!$A$17:$A$27,0),MATCH(1,($U$2=GRID!$B$1:$BI$1)*(КАЛЕНДАРЬ!$AA18=GRID!$B$3:$BI$3), 0))*(1-GRID!$B$69),0))</f>
        <v>45600</v>
      </c>
      <c r="O194" s="49" t="s">
        <v>101</v>
      </c>
      <c r="P194" s="49" t="s">
        <v>101</v>
      </c>
      <c r="Q194" s="49" t="s">
        <v>101</v>
      </c>
      <c r="R194" s="49" t="s">
        <v>101</v>
      </c>
      <c r="S194" s="49" t="s">
        <v>101</v>
      </c>
      <c r="T194" s="49" t="s">
        <v>101</v>
      </c>
      <c r="U194" s="49" t="s">
        <v>101</v>
      </c>
      <c r="V194" s="49" t="s">
        <v>101</v>
      </c>
      <c r="W194" s="49" t="s">
        <v>101</v>
      </c>
      <c r="X194" s="49" t="s">
        <v>101</v>
      </c>
    </row>
    <row r="195" spans="1:24" s="146" customFormat="1" hidden="1" x14ac:dyDescent="0.2">
      <c r="A195" s="117" t="s">
        <v>44</v>
      </c>
      <c r="B195" s="117">
        <v>16</v>
      </c>
      <c r="C195" s="47" cm="1">
        <f t="array" ref="C195">IF($I$2="Открытый тариф",
INDEX(GRID!$B$4:$BI$14,MATCH(C$7,GRID!$A$4:$A$14,0),MATCH(1,($U$2=GRID!$B$1:$BI$1)*(КАЛЕНДАРЬ!$AA19=GRID!$B$3:$BI$3), 0)),
ROUNDUP(INDEX(GRID!$B$4:$BI$14,MATCH(C$7,GRID!$A$4:$A$14,0),MATCH(1,($U$2=GRID!$B$1:$BI$1)*(КАЛЕНДАРЬ!$AA19=GRID!$B$3:$BI$3),0))*(1-GRID!$B$69),0))</f>
        <v>26000</v>
      </c>
      <c r="D195" s="48" cm="1">
        <f t="array" ref="D195">IF($I$2="Открытый тариф",
INDEX(GRID!$B$17:$BI$27,MATCH(C$7,GRID!$A$17:$A$27,0),MATCH(1,($U$2=GRID!$B$1:$BI$1)*(КАЛЕНДАРЬ!$AA19=GRID!$B$3:$BI$3), 0)),
ROUNDUP(INDEX(GRID!$B$17:$BI$27,MATCH(C$7,GRID!$A$17:$A$27,0),MATCH(1,($U$2=GRID!$B$1:$BI$1)*(КАЛЕНДАРЬ!$AA19=GRID!$B$3:$BI$3), 0))*(1-GRID!$B$69),0))</f>
        <v>26000</v>
      </c>
      <c r="E195" s="47" cm="1">
        <f t="array" ref="E195">IF($I$2="Открытый тариф",
INDEX(GRID!$B$4:$BI$14,MATCH(E$7,GRID!$A$4:$A$14,0),MATCH(1,($U$2=GRID!$B$1:$BI$1)*(КАЛЕНДАРЬ!$AA19=GRID!$B$3:$BI$3), 0)),
ROUNDUP(INDEX(GRID!$B$4:$BI$14,MATCH(E$7,GRID!$A$4:$A$14,0),MATCH(1,($U$2=GRID!$B$1:$BI$1)*(КАЛЕНДАРЬ!$AA19=GRID!$B$3:$BI$3),0))*(1-GRID!$B$69),0))</f>
        <v>29100</v>
      </c>
      <c r="F195" s="48" cm="1">
        <f t="array" ref="F195">IF($I$2="Открытый тариф",
INDEX(GRID!$B$17:$BI$27,MATCH(E$7,GRID!$A$17:$A$27,0),MATCH(1,($U$2=GRID!$B$1:$BI$1)*(КАЛЕНДАРЬ!$AA19=GRID!$B$3:$BI$3), 0)),
ROUNDUP(INDEX(GRID!$B$17:$BI$27,MATCH(E$7,GRID!$A$17:$A$27,0),MATCH(1,($U$2=GRID!$B$1:$BI$1)*(КАЛЕНДАРЬ!$AA19=GRID!$B$3:$BI$3), 0))*(1-GRID!$B$69),0))</f>
        <v>29100</v>
      </c>
      <c r="G195" s="47" t="e" cm="1">
        <f t="array" ref="G195">IF($I$2="Открытый тариф",
INDEX(GRID!$B$4:$BI$14,MATCH(G$7,GRID!$A$4:$A$14,0),MATCH(1,($U$2=GRID!$B$1:$BI$1)*(КАЛЕНДАРЬ!$AA19=GRID!$B$3:$BI$3), 0)),
ROUNDUP(INDEX(GRID!$B$4:$BI$14,MATCH(G$7,GRID!$A$4:$A$14,0),MATCH(1,($U$2=GRID!$B$1:$BI$1)*(КАЛЕНДАРЬ!$AA19=GRID!$B$3:$BI$3),0))*(1-GRID!$B$69),0))</f>
        <v>#N/A</v>
      </c>
      <c r="H195" s="48" t="e" cm="1">
        <f t="array" ref="H195">IF($I$2="Открытый тариф",
INDEX(GRID!$B$17:$BI$27,MATCH(G$7,GRID!$A$17:$A$27,0),MATCH(1,($U$2=GRID!$B$1:$BI$1)*(КАЛЕНДАРЬ!$AA19=GRID!$B$3:$BI$3), 0)),
ROUNDUP(INDEX(GRID!$B$17:$BI$27,MATCH(G$7,GRID!$A$17:$A$27,0),MATCH(1,($U$2=GRID!$B$1:$BI$1)*(КАЛЕНДАРЬ!$AA19=GRID!$B$3:$BI$3), 0))*(1-GRID!$B$69),0))</f>
        <v>#N/A</v>
      </c>
      <c r="I195" s="47" t="e" cm="1">
        <f t="array" ref="I195">IF($I$2="Открытый тариф",
INDEX(GRID!$B$4:$BI$14,MATCH(I$7,GRID!$A$4:$A$14,0),MATCH(1,($U$2=GRID!$B$1:$BI$1)*(КАЛЕНДАРЬ!$AA19=GRID!$B$3:$BI$3), 0)),
ROUNDUP(INDEX(GRID!$B$4:$BI$14,MATCH(I$7,GRID!$A$4:$A$14,0),MATCH(1,($U$2=GRID!$B$1:$BI$1)*(КАЛЕНДАРЬ!$AA19=GRID!$B$3:$BI$3),0))*(1-GRID!$B$69),0))</f>
        <v>#N/A</v>
      </c>
      <c r="J195" s="48" t="e" cm="1">
        <f t="array" ref="J195">IF($I$2="Открытый тариф",
INDEX(GRID!$B$17:$BI$27,MATCH(I$7,GRID!$A$17:$A$27,0),MATCH(1,($U$2=GRID!$B$1:$BI$1)*(КАЛЕНДАРЬ!$AA19=GRID!$B$3:$BI$3), 0)),
ROUNDUP(INDEX(GRID!$B$17:$BI$27,MATCH(I$7,GRID!$A$17:$A$27,0),MATCH(1,($U$2=GRID!$B$1:$BI$1)*(КАЛЕНДАРЬ!$AA19=GRID!$B$3:$BI$3), 0))*(1-GRID!$B$69),0))</f>
        <v>#N/A</v>
      </c>
      <c r="K195" s="47" cm="1">
        <f t="array" ref="K195">IF($I$2="Открытый тариф",
INDEX(GRID!$B$4:$BI$14,MATCH(K$7,GRID!$A$4:$A$14,0),MATCH(1,($U$2=GRID!$B$1:$BI$1)*(КАЛЕНДАРЬ!$AA19=GRID!$B$3:$BI$3), 0)),
ROUNDUP(INDEX(GRID!$B$4:$BI$14,MATCH(K$7,GRID!$A$4:$A$14,0),MATCH(1,($U$2=GRID!$B$1:$BI$1)*(КАЛЕНДАРЬ!$AA19=GRID!$B$3:$BI$3),0))*(1-GRID!$B$69),0))</f>
        <v>40800</v>
      </c>
      <c r="L195" s="48" cm="1">
        <f t="array" ref="L195">IF($I$2="Открытый тариф",
INDEX(GRID!$B$17:$BI$27,MATCH(K$7,GRID!$A$17:$A$27,0),MATCH(1,($U$2=GRID!$B$1:$BI$1)*(КАЛЕНДАРЬ!$AA19=GRID!$B$3:$BI$3), 0)),
ROUNDUP(INDEX(GRID!$B$17:$BI$27,MATCH(K$7,GRID!$A$17:$A$27,0),MATCH(1,($U$2=GRID!$B$1:$BI$1)*(КАЛЕНДАРЬ!$AA19=GRID!$B$3:$BI$3), 0))*(1-GRID!$B$69),0))</f>
        <v>40800</v>
      </c>
      <c r="M195" s="47" cm="1">
        <f t="array" ref="M195">IF($I$2="Открытый тариф",
INDEX(GRID!$B$4:$BI$14,MATCH(M$7,GRID!$A$4:$A$14,0),MATCH(1,($U$2=GRID!$B$1:$BI$1)*(КАЛЕНДАРЬ!$AA19=GRID!$B$3:$BI$3), 0)),
ROUNDUP(INDEX(GRID!$B$4:$BI$14,MATCH(M$7,GRID!$A$4:$A$14,0),MATCH(1,($U$2=GRID!$B$1:$BI$1)*(КАЛЕНДАРЬ!$AA19=GRID!$B$3:$BI$3),0))*(1-GRID!$B$69),0))</f>
        <v>45600</v>
      </c>
      <c r="N195" s="48" cm="1">
        <f t="array" ref="N195">IF($I$2="Открытый тариф",
INDEX(GRID!$B$17:$BI$27,MATCH(M$7,GRID!$A$17:$A$27,0),MATCH(1,($U$2=GRID!$B$1:$BI$1)*(КАЛЕНДАРЬ!$AA19=GRID!$B$3:$BI$3), 0)),
ROUNDUP(INDEX(GRID!$B$17:$BI$27,MATCH(M$7,GRID!$A$17:$A$27,0),MATCH(1,($U$2=GRID!$B$1:$BI$1)*(КАЛЕНДАРЬ!$AA19=GRID!$B$3:$BI$3), 0))*(1-GRID!$B$69),0))</f>
        <v>45600</v>
      </c>
      <c r="O195" s="49" t="s">
        <v>101</v>
      </c>
      <c r="P195" s="49" t="s">
        <v>101</v>
      </c>
      <c r="Q195" s="49" t="s">
        <v>101</v>
      </c>
      <c r="R195" s="49" t="s">
        <v>101</v>
      </c>
      <c r="S195" s="49" t="s">
        <v>101</v>
      </c>
      <c r="T195" s="49" t="s">
        <v>101</v>
      </c>
      <c r="U195" s="49" t="s">
        <v>101</v>
      </c>
      <c r="V195" s="49" t="s">
        <v>101</v>
      </c>
      <c r="W195" s="49" t="s">
        <v>101</v>
      </c>
      <c r="X195" s="49" t="s">
        <v>101</v>
      </c>
    </row>
    <row r="196" spans="1:24" s="146" customFormat="1" hidden="1" x14ac:dyDescent="0.2">
      <c r="A196" s="117" t="s">
        <v>45</v>
      </c>
      <c r="B196" s="117">
        <v>17</v>
      </c>
      <c r="C196" s="47" cm="1">
        <f t="array" ref="C196">IF($I$2="Открытый тариф",
INDEX(GRID!$B$4:$BI$14,MATCH(C$7,GRID!$A$4:$A$14,0),MATCH(1,($U$2=GRID!$B$1:$BI$1)*(КАЛЕНДАРЬ!$AA20=GRID!$B$3:$BI$3), 0)),
ROUNDUP(INDEX(GRID!$B$4:$BI$14,MATCH(C$7,GRID!$A$4:$A$14,0),MATCH(1,($U$2=GRID!$B$1:$BI$1)*(КАЛЕНДАРЬ!$AA20=GRID!$B$3:$BI$3),0))*(1-GRID!$B$69),0))</f>
        <v>26000</v>
      </c>
      <c r="D196" s="48" cm="1">
        <f t="array" ref="D196">IF($I$2="Открытый тариф",
INDEX(GRID!$B$17:$BI$27,MATCH(C$7,GRID!$A$17:$A$27,0),MATCH(1,($U$2=GRID!$B$1:$BI$1)*(КАЛЕНДАРЬ!$AA20=GRID!$B$3:$BI$3), 0)),
ROUNDUP(INDEX(GRID!$B$17:$BI$27,MATCH(C$7,GRID!$A$17:$A$27,0),MATCH(1,($U$2=GRID!$B$1:$BI$1)*(КАЛЕНДАРЬ!$AA20=GRID!$B$3:$BI$3), 0))*(1-GRID!$B$69),0))</f>
        <v>26000</v>
      </c>
      <c r="E196" s="47" cm="1">
        <f t="array" ref="E196">IF($I$2="Открытый тариф",
INDEX(GRID!$B$4:$BI$14,MATCH(E$7,GRID!$A$4:$A$14,0),MATCH(1,($U$2=GRID!$B$1:$BI$1)*(КАЛЕНДАРЬ!$AA20=GRID!$B$3:$BI$3), 0)),
ROUNDUP(INDEX(GRID!$B$4:$BI$14,MATCH(E$7,GRID!$A$4:$A$14,0),MATCH(1,($U$2=GRID!$B$1:$BI$1)*(КАЛЕНДАРЬ!$AA20=GRID!$B$3:$BI$3),0))*(1-GRID!$B$69),0))</f>
        <v>29100</v>
      </c>
      <c r="F196" s="48" cm="1">
        <f t="array" ref="F196">IF($I$2="Открытый тариф",
INDEX(GRID!$B$17:$BI$27,MATCH(E$7,GRID!$A$17:$A$27,0),MATCH(1,($U$2=GRID!$B$1:$BI$1)*(КАЛЕНДАРЬ!$AA20=GRID!$B$3:$BI$3), 0)),
ROUNDUP(INDEX(GRID!$B$17:$BI$27,MATCH(E$7,GRID!$A$17:$A$27,0),MATCH(1,($U$2=GRID!$B$1:$BI$1)*(КАЛЕНДАРЬ!$AA20=GRID!$B$3:$BI$3), 0))*(1-GRID!$B$69),0))</f>
        <v>29100</v>
      </c>
      <c r="G196" s="47" t="e" cm="1">
        <f t="array" ref="G196">IF($I$2="Открытый тариф",
INDEX(GRID!$B$4:$BI$14,MATCH(G$7,GRID!$A$4:$A$14,0),MATCH(1,($U$2=GRID!$B$1:$BI$1)*(КАЛЕНДАРЬ!$AA20=GRID!$B$3:$BI$3), 0)),
ROUNDUP(INDEX(GRID!$B$4:$BI$14,MATCH(G$7,GRID!$A$4:$A$14,0),MATCH(1,($U$2=GRID!$B$1:$BI$1)*(КАЛЕНДАРЬ!$AA20=GRID!$B$3:$BI$3),0))*(1-GRID!$B$69),0))</f>
        <v>#N/A</v>
      </c>
      <c r="H196" s="48" t="e" cm="1">
        <f t="array" ref="H196">IF($I$2="Открытый тариф",
INDEX(GRID!$B$17:$BI$27,MATCH(G$7,GRID!$A$17:$A$27,0),MATCH(1,($U$2=GRID!$B$1:$BI$1)*(КАЛЕНДАРЬ!$AA20=GRID!$B$3:$BI$3), 0)),
ROUNDUP(INDEX(GRID!$B$17:$BI$27,MATCH(G$7,GRID!$A$17:$A$27,0),MATCH(1,($U$2=GRID!$B$1:$BI$1)*(КАЛЕНДАРЬ!$AA20=GRID!$B$3:$BI$3), 0))*(1-GRID!$B$69),0))</f>
        <v>#N/A</v>
      </c>
      <c r="I196" s="47" t="e" cm="1">
        <f t="array" ref="I196">IF($I$2="Открытый тариф",
INDEX(GRID!$B$4:$BI$14,MATCH(I$7,GRID!$A$4:$A$14,0),MATCH(1,($U$2=GRID!$B$1:$BI$1)*(КАЛЕНДАРЬ!$AA20=GRID!$B$3:$BI$3), 0)),
ROUNDUP(INDEX(GRID!$B$4:$BI$14,MATCH(I$7,GRID!$A$4:$A$14,0),MATCH(1,($U$2=GRID!$B$1:$BI$1)*(КАЛЕНДАРЬ!$AA20=GRID!$B$3:$BI$3),0))*(1-GRID!$B$69),0))</f>
        <v>#N/A</v>
      </c>
      <c r="J196" s="48" t="e" cm="1">
        <f t="array" ref="J196">IF($I$2="Открытый тариф",
INDEX(GRID!$B$17:$BI$27,MATCH(I$7,GRID!$A$17:$A$27,0),MATCH(1,($U$2=GRID!$B$1:$BI$1)*(КАЛЕНДАРЬ!$AA20=GRID!$B$3:$BI$3), 0)),
ROUNDUP(INDEX(GRID!$B$17:$BI$27,MATCH(I$7,GRID!$A$17:$A$27,0),MATCH(1,($U$2=GRID!$B$1:$BI$1)*(КАЛЕНДАРЬ!$AA20=GRID!$B$3:$BI$3), 0))*(1-GRID!$B$69),0))</f>
        <v>#N/A</v>
      </c>
      <c r="K196" s="47" cm="1">
        <f t="array" ref="K196">IF($I$2="Открытый тариф",
INDEX(GRID!$B$4:$BI$14,MATCH(K$7,GRID!$A$4:$A$14,0),MATCH(1,($U$2=GRID!$B$1:$BI$1)*(КАЛЕНДАРЬ!$AA20=GRID!$B$3:$BI$3), 0)),
ROUNDUP(INDEX(GRID!$B$4:$BI$14,MATCH(K$7,GRID!$A$4:$A$14,0),MATCH(1,($U$2=GRID!$B$1:$BI$1)*(КАЛЕНДАРЬ!$AA20=GRID!$B$3:$BI$3),0))*(1-GRID!$B$69),0))</f>
        <v>40800</v>
      </c>
      <c r="L196" s="48" cm="1">
        <f t="array" ref="L196">IF($I$2="Открытый тариф",
INDEX(GRID!$B$17:$BI$27,MATCH(K$7,GRID!$A$17:$A$27,0),MATCH(1,($U$2=GRID!$B$1:$BI$1)*(КАЛЕНДАРЬ!$AA20=GRID!$B$3:$BI$3), 0)),
ROUNDUP(INDEX(GRID!$B$17:$BI$27,MATCH(K$7,GRID!$A$17:$A$27,0),MATCH(1,($U$2=GRID!$B$1:$BI$1)*(КАЛЕНДАРЬ!$AA20=GRID!$B$3:$BI$3), 0))*(1-GRID!$B$69),0))</f>
        <v>40800</v>
      </c>
      <c r="M196" s="47" cm="1">
        <f t="array" ref="M196">IF($I$2="Открытый тариф",
INDEX(GRID!$B$4:$BI$14,MATCH(M$7,GRID!$A$4:$A$14,0),MATCH(1,($U$2=GRID!$B$1:$BI$1)*(КАЛЕНДАРЬ!$AA20=GRID!$B$3:$BI$3), 0)),
ROUNDUP(INDEX(GRID!$B$4:$BI$14,MATCH(M$7,GRID!$A$4:$A$14,0),MATCH(1,($U$2=GRID!$B$1:$BI$1)*(КАЛЕНДАРЬ!$AA20=GRID!$B$3:$BI$3),0))*(1-GRID!$B$69),0))</f>
        <v>45600</v>
      </c>
      <c r="N196" s="48" cm="1">
        <f t="array" ref="N196">IF($I$2="Открытый тариф",
INDEX(GRID!$B$17:$BI$27,MATCH(M$7,GRID!$A$17:$A$27,0),MATCH(1,($U$2=GRID!$B$1:$BI$1)*(КАЛЕНДАРЬ!$AA20=GRID!$B$3:$BI$3), 0)),
ROUNDUP(INDEX(GRID!$B$17:$BI$27,MATCH(M$7,GRID!$A$17:$A$27,0),MATCH(1,($U$2=GRID!$B$1:$BI$1)*(КАЛЕНДАРЬ!$AA20=GRID!$B$3:$BI$3), 0))*(1-GRID!$B$69),0))</f>
        <v>45600</v>
      </c>
      <c r="O196" s="49" t="s">
        <v>101</v>
      </c>
      <c r="P196" s="49" t="s">
        <v>101</v>
      </c>
      <c r="Q196" s="49" t="s">
        <v>101</v>
      </c>
      <c r="R196" s="49" t="s">
        <v>101</v>
      </c>
      <c r="S196" s="49" t="s">
        <v>101</v>
      </c>
      <c r="T196" s="49" t="s">
        <v>101</v>
      </c>
      <c r="U196" s="49" t="s">
        <v>101</v>
      </c>
      <c r="V196" s="49" t="s">
        <v>101</v>
      </c>
      <c r="W196" s="49" t="s">
        <v>101</v>
      </c>
      <c r="X196" s="49" t="s">
        <v>101</v>
      </c>
    </row>
    <row r="197" spans="1:24" s="146" customFormat="1" hidden="1" x14ac:dyDescent="0.2">
      <c r="A197" s="117" t="s">
        <v>46</v>
      </c>
      <c r="B197" s="117">
        <v>18</v>
      </c>
      <c r="C197" s="47" cm="1">
        <f t="array" ref="C197">IF($I$2="Открытый тариф",
INDEX(GRID!$B$4:$BI$14,MATCH(C$7,GRID!$A$4:$A$14,0),MATCH(1,($U$2=GRID!$B$1:$BI$1)*(КАЛЕНДАРЬ!$AA21=GRID!$B$3:$BI$3), 0)),
ROUNDUP(INDEX(GRID!$B$4:$BI$14,MATCH(C$7,GRID!$A$4:$A$14,0),MATCH(1,($U$2=GRID!$B$1:$BI$1)*(КАЛЕНДАРЬ!$AA21=GRID!$B$3:$BI$3),0))*(1-GRID!$B$69),0))</f>
        <v>26000</v>
      </c>
      <c r="D197" s="48" cm="1">
        <f t="array" ref="D197">IF($I$2="Открытый тариф",
INDEX(GRID!$B$17:$BI$27,MATCH(C$7,GRID!$A$17:$A$27,0),MATCH(1,($U$2=GRID!$B$1:$BI$1)*(КАЛЕНДАРЬ!$AA21=GRID!$B$3:$BI$3), 0)),
ROUNDUP(INDEX(GRID!$B$17:$BI$27,MATCH(C$7,GRID!$A$17:$A$27,0),MATCH(1,($U$2=GRID!$B$1:$BI$1)*(КАЛЕНДАРЬ!$AA21=GRID!$B$3:$BI$3), 0))*(1-GRID!$B$69),0))</f>
        <v>26000</v>
      </c>
      <c r="E197" s="47" cm="1">
        <f t="array" ref="E197">IF($I$2="Открытый тариф",
INDEX(GRID!$B$4:$BI$14,MATCH(E$7,GRID!$A$4:$A$14,0),MATCH(1,($U$2=GRID!$B$1:$BI$1)*(КАЛЕНДАРЬ!$AA21=GRID!$B$3:$BI$3), 0)),
ROUNDUP(INDEX(GRID!$B$4:$BI$14,MATCH(E$7,GRID!$A$4:$A$14,0),MATCH(1,($U$2=GRID!$B$1:$BI$1)*(КАЛЕНДАРЬ!$AA21=GRID!$B$3:$BI$3),0))*(1-GRID!$B$69),0))</f>
        <v>29100</v>
      </c>
      <c r="F197" s="48" cm="1">
        <f t="array" ref="F197">IF($I$2="Открытый тариф",
INDEX(GRID!$B$17:$BI$27,MATCH(E$7,GRID!$A$17:$A$27,0),MATCH(1,($U$2=GRID!$B$1:$BI$1)*(КАЛЕНДАРЬ!$AA21=GRID!$B$3:$BI$3), 0)),
ROUNDUP(INDEX(GRID!$B$17:$BI$27,MATCH(E$7,GRID!$A$17:$A$27,0),MATCH(1,($U$2=GRID!$B$1:$BI$1)*(КАЛЕНДАРЬ!$AA21=GRID!$B$3:$BI$3), 0))*(1-GRID!$B$69),0))</f>
        <v>29100</v>
      </c>
      <c r="G197" s="47" t="e" cm="1">
        <f t="array" ref="G197">IF($I$2="Открытый тариф",
INDEX(GRID!$B$4:$BI$14,MATCH(G$7,GRID!$A$4:$A$14,0),MATCH(1,($U$2=GRID!$B$1:$BI$1)*(КАЛЕНДАРЬ!$AA21=GRID!$B$3:$BI$3), 0)),
ROUNDUP(INDEX(GRID!$B$4:$BI$14,MATCH(G$7,GRID!$A$4:$A$14,0),MATCH(1,($U$2=GRID!$B$1:$BI$1)*(КАЛЕНДАРЬ!$AA21=GRID!$B$3:$BI$3),0))*(1-GRID!$B$69),0))</f>
        <v>#N/A</v>
      </c>
      <c r="H197" s="48" t="e" cm="1">
        <f t="array" ref="H197">IF($I$2="Открытый тариф",
INDEX(GRID!$B$17:$BI$27,MATCH(G$7,GRID!$A$17:$A$27,0),MATCH(1,($U$2=GRID!$B$1:$BI$1)*(КАЛЕНДАРЬ!$AA21=GRID!$B$3:$BI$3), 0)),
ROUNDUP(INDEX(GRID!$B$17:$BI$27,MATCH(G$7,GRID!$A$17:$A$27,0),MATCH(1,($U$2=GRID!$B$1:$BI$1)*(КАЛЕНДАРЬ!$AA21=GRID!$B$3:$BI$3), 0))*(1-GRID!$B$69),0))</f>
        <v>#N/A</v>
      </c>
      <c r="I197" s="47" t="e" cm="1">
        <f t="array" ref="I197">IF($I$2="Открытый тариф",
INDEX(GRID!$B$4:$BI$14,MATCH(I$7,GRID!$A$4:$A$14,0),MATCH(1,($U$2=GRID!$B$1:$BI$1)*(КАЛЕНДАРЬ!$AA21=GRID!$B$3:$BI$3), 0)),
ROUNDUP(INDEX(GRID!$B$4:$BI$14,MATCH(I$7,GRID!$A$4:$A$14,0),MATCH(1,($U$2=GRID!$B$1:$BI$1)*(КАЛЕНДАРЬ!$AA21=GRID!$B$3:$BI$3),0))*(1-GRID!$B$69),0))</f>
        <v>#N/A</v>
      </c>
      <c r="J197" s="48" t="e" cm="1">
        <f t="array" ref="J197">IF($I$2="Открытый тариф",
INDEX(GRID!$B$17:$BI$27,MATCH(I$7,GRID!$A$17:$A$27,0),MATCH(1,($U$2=GRID!$B$1:$BI$1)*(КАЛЕНДАРЬ!$AA21=GRID!$B$3:$BI$3), 0)),
ROUNDUP(INDEX(GRID!$B$17:$BI$27,MATCH(I$7,GRID!$A$17:$A$27,0),MATCH(1,($U$2=GRID!$B$1:$BI$1)*(КАЛЕНДАРЬ!$AA21=GRID!$B$3:$BI$3), 0))*(1-GRID!$B$69),0))</f>
        <v>#N/A</v>
      </c>
      <c r="K197" s="47" cm="1">
        <f t="array" ref="K197">IF($I$2="Открытый тариф",
INDEX(GRID!$B$4:$BI$14,MATCH(K$7,GRID!$A$4:$A$14,0),MATCH(1,($U$2=GRID!$B$1:$BI$1)*(КАЛЕНДАРЬ!$AA21=GRID!$B$3:$BI$3), 0)),
ROUNDUP(INDEX(GRID!$B$4:$BI$14,MATCH(K$7,GRID!$A$4:$A$14,0),MATCH(1,($U$2=GRID!$B$1:$BI$1)*(КАЛЕНДАРЬ!$AA21=GRID!$B$3:$BI$3),0))*(1-GRID!$B$69),0))</f>
        <v>40800</v>
      </c>
      <c r="L197" s="48" cm="1">
        <f t="array" ref="L197">IF($I$2="Открытый тариф",
INDEX(GRID!$B$17:$BI$27,MATCH(K$7,GRID!$A$17:$A$27,0),MATCH(1,($U$2=GRID!$B$1:$BI$1)*(КАЛЕНДАРЬ!$AA21=GRID!$B$3:$BI$3), 0)),
ROUNDUP(INDEX(GRID!$B$17:$BI$27,MATCH(K$7,GRID!$A$17:$A$27,0),MATCH(1,($U$2=GRID!$B$1:$BI$1)*(КАЛЕНДАРЬ!$AA21=GRID!$B$3:$BI$3), 0))*(1-GRID!$B$69),0))</f>
        <v>40800</v>
      </c>
      <c r="M197" s="47" cm="1">
        <f t="array" ref="M197">IF($I$2="Открытый тариф",
INDEX(GRID!$B$4:$BI$14,MATCH(M$7,GRID!$A$4:$A$14,0),MATCH(1,($U$2=GRID!$B$1:$BI$1)*(КАЛЕНДАРЬ!$AA21=GRID!$B$3:$BI$3), 0)),
ROUNDUP(INDEX(GRID!$B$4:$BI$14,MATCH(M$7,GRID!$A$4:$A$14,0),MATCH(1,($U$2=GRID!$B$1:$BI$1)*(КАЛЕНДАРЬ!$AA21=GRID!$B$3:$BI$3),0))*(1-GRID!$B$69),0))</f>
        <v>45600</v>
      </c>
      <c r="N197" s="48" cm="1">
        <f t="array" ref="N197">IF($I$2="Открытый тариф",
INDEX(GRID!$B$17:$BI$27,MATCH(M$7,GRID!$A$17:$A$27,0),MATCH(1,($U$2=GRID!$B$1:$BI$1)*(КАЛЕНДАРЬ!$AA21=GRID!$B$3:$BI$3), 0)),
ROUNDUP(INDEX(GRID!$B$17:$BI$27,MATCH(M$7,GRID!$A$17:$A$27,0),MATCH(1,($U$2=GRID!$B$1:$BI$1)*(КАЛЕНДАРЬ!$AA21=GRID!$B$3:$BI$3), 0))*(1-GRID!$B$69),0))</f>
        <v>45600</v>
      </c>
      <c r="O197" s="49" t="s">
        <v>101</v>
      </c>
      <c r="P197" s="49" t="s">
        <v>101</v>
      </c>
      <c r="Q197" s="49" t="s">
        <v>101</v>
      </c>
      <c r="R197" s="49" t="s">
        <v>101</v>
      </c>
      <c r="S197" s="49" t="s">
        <v>101</v>
      </c>
      <c r="T197" s="49" t="s">
        <v>101</v>
      </c>
      <c r="U197" s="49" t="s">
        <v>101</v>
      </c>
      <c r="V197" s="49" t="s">
        <v>101</v>
      </c>
      <c r="W197" s="49" t="s">
        <v>101</v>
      </c>
      <c r="X197" s="49" t="s">
        <v>101</v>
      </c>
    </row>
    <row r="198" spans="1:24" s="146" customFormat="1" hidden="1" x14ac:dyDescent="0.2">
      <c r="A198" s="117" t="s">
        <v>47</v>
      </c>
      <c r="B198" s="117">
        <v>19</v>
      </c>
      <c r="C198" s="47" cm="1">
        <f t="array" ref="C198">IF($I$2="Открытый тариф",
INDEX(GRID!$B$4:$BI$14,MATCH(C$7,GRID!$A$4:$A$14,0),MATCH(1,($U$2=GRID!$B$1:$BI$1)*(КАЛЕНДАРЬ!$AA22=GRID!$B$3:$BI$3), 0)),
ROUNDUP(INDEX(GRID!$B$4:$BI$14,MATCH(C$7,GRID!$A$4:$A$14,0),MATCH(1,($U$2=GRID!$B$1:$BI$1)*(КАЛЕНДАРЬ!$AA22=GRID!$B$3:$BI$3),0))*(1-GRID!$B$69),0))</f>
        <v>20500</v>
      </c>
      <c r="D198" s="48" cm="1">
        <f t="array" ref="D198">IF($I$2="Открытый тариф",
INDEX(GRID!$B$17:$BI$27,MATCH(C$7,GRID!$A$17:$A$27,0),MATCH(1,($U$2=GRID!$B$1:$BI$1)*(КАЛЕНДАРЬ!$AA22=GRID!$B$3:$BI$3), 0)),
ROUNDUP(INDEX(GRID!$B$17:$BI$27,MATCH(C$7,GRID!$A$17:$A$27,0),MATCH(1,($U$2=GRID!$B$1:$BI$1)*(КАЛЕНДАРЬ!$AA22=GRID!$B$3:$BI$3), 0))*(1-GRID!$B$69),0))</f>
        <v>20500</v>
      </c>
      <c r="E198" s="47" cm="1">
        <f t="array" ref="E198">IF($I$2="Открытый тариф",
INDEX(GRID!$B$4:$BI$14,MATCH(E$7,GRID!$A$4:$A$14,0),MATCH(1,($U$2=GRID!$B$1:$BI$1)*(КАЛЕНДАРЬ!$AA22=GRID!$B$3:$BI$3), 0)),
ROUNDUP(INDEX(GRID!$B$4:$BI$14,MATCH(E$7,GRID!$A$4:$A$14,0),MATCH(1,($U$2=GRID!$B$1:$BI$1)*(КАЛЕНДАРЬ!$AA22=GRID!$B$3:$BI$3),0))*(1-GRID!$B$69),0))</f>
        <v>22800</v>
      </c>
      <c r="F198" s="48" cm="1">
        <f t="array" ref="F198">IF($I$2="Открытый тариф",
INDEX(GRID!$B$17:$BI$27,MATCH(E$7,GRID!$A$17:$A$27,0),MATCH(1,($U$2=GRID!$B$1:$BI$1)*(КАЛЕНДАРЬ!$AA22=GRID!$B$3:$BI$3), 0)),
ROUNDUP(INDEX(GRID!$B$17:$BI$27,MATCH(E$7,GRID!$A$17:$A$27,0),MATCH(1,($U$2=GRID!$B$1:$BI$1)*(КАЛЕНДАРЬ!$AA22=GRID!$B$3:$BI$3), 0))*(1-GRID!$B$69),0))</f>
        <v>22800</v>
      </c>
      <c r="G198" s="47" t="e" cm="1">
        <f t="array" ref="G198">IF($I$2="Открытый тариф",
INDEX(GRID!$B$4:$BI$14,MATCH(G$7,GRID!$A$4:$A$14,0),MATCH(1,($U$2=GRID!$B$1:$BI$1)*(КАЛЕНДАРЬ!$AA22=GRID!$B$3:$BI$3), 0)),
ROUNDUP(INDEX(GRID!$B$4:$BI$14,MATCH(G$7,GRID!$A$4:$A$14,0),MATCH(1,($U$2=GRID!$B$1:$BI$1)*(КАЛЕНДАРЬ!$AA22=GRID!$B$3:$BI$3),0))*(1-GRID!$B$69),0))</f>
        <v>#N/A</v>
      </c>
      <c r="H198" s="48" t="e" cm="1">
        <f t="array" ref="H198">IF($I$2="Открытый тариф",
INDEX(GRID!$B$17:$BI$27,MATCH(G$7,GRID!$A$17:$A$27,0),MATCH(1,($U$2=GRID!$B$1:$BI$1)*(КАЛЕНДАРЬ!$AA22=GRID!$B$3:$BI$3), 0)),
ROUNDUP(INDEX(GRID!$B$17:$BI$27,MATCH(G$7,GRID!$A$17:$A$27,0),MATCH(1,($U$2=GRID!$B$1:$BI$1)*(КАЛЕНДАРЬ!$AA22=GRID!$B$3:$BI$3), 0))*(1-GRID!$B$69),0))</f>
        <v>#N/A</v>
      </c>
      <c r="I198" s="47" t="e" cm="1">
        <f t="array" ref="I198">IF($I$2="Открытый тариф",
INDEX(GRID!$B$4:$BI$14,MATCH(I$7,GRID!$A$4:$A$14,0),MATCH(1,($U$2=GRID!$B$1:$BI$1)*(КАЛЕНДАРЬ!$AA22=GRID!$B$3:$BI$3), 0)),
ROUNDUP(INDEX(GRID!$B$4:$BI$14,MATCH(I$7,GRID!$A$4:$A$14,0),MATCH(1,($U$2=GRID!$B$1:$BI$1)*(КАЛЕНДАРЬ!$AA22=GRID!$B$3:$BI$3),0))*(1-GRID!$B$69),0))</f>
        <v>#N/A</v>
      </c>
      <c r="J198" s="48" t="e" cm="1">
        <f t="array" ref="J198">IF($I$2="Открытый тариф",
INDEX(GRID!$B$17:$BI$27,MATCH(I$7,GRID!$A$17:$A$27,0),MATCH(1,($U$2=GRID!$B$1:$BI$1)*(КАЛЕНДАРЬ!$AA22=GRID!$B$3:$BI$3), 0)),
ROUNDUP(INDEX(GRID!$B$17:$BI$27,MATCH(I$7,GRID!$A$17:$A$27,0),MATCH(1,($U$2=GRID!$B$1:$BI$1)*(КАЛЕНДАРЬ!$AA22=GRID!$B$3:$BI$3), 0))*(1-GRID!$B$69),0))</f>
        <v>#N/A</v>
      </c>
      <c r="K198" s="47" cm="1">
        <f t="array" ref="K198">IF($I$2="Открытый тариф",
INDEX(GRID!$B$4:$BI$14,MATCH(K$7,GRID!$A$4:$A$14,0),MATCH(1,($U$2=GRID!$B$1:$BI$1)*(КАЛЕНДАРЬ!$AA22=GRID!$B$3:$BI$3), 0)),
ROUNDUP(INDEX(GRID!$B$4:$BI$14,MATCH(K$7,GRID!$A$4:$A$14,0),MATCH(1,($U$2=GRID!$B$1:$BI$1)*(КАЛЕНДАРЬ!$AA22=GRID!$B$3:$BI$3),0))*(1-GRID!$B$69),0))</f>
        <v>31300</v>
      </c>
      <c r="L198" s="48" cm="1">
        <f t="array" ref="L198">IF($I$2="Открытый тариф",
INDEX(GRID!$B$17:$BI$27,MATCH(K$7,GRID!$A$17:$A$27,0),MATCH(1,($U$2=GRID!$B$1:$BI$1)*(КАЛЕНДАРЬ!$AA22=GRID!$B$3:$BI$3), 0)),
ROUNDUP(INDEX(GRID!$B$17:$BI$27,MATCH(K$7,GRID!$A$17:$A$27,0),MATCH(1,($U$2=GRID!$B$1:$BI$1)*(КАЛЕНДАРЬ!$AA22=GRID!$B$3:$BI$3), 0))*(1-GRID!$B$69),0))</f>
        <v>31300</v>
      </c>
      <c r="M198" s="47" cm="1">
        <f t="array" ref="M198">IF($I$2="Открытый тариф",
INDEX(GRID!$B$4:$BI$14,MATCH(M$7,GRID!$A$4:$A$14,0),MATCH(1,($U$2=GRID!$B$1:$BI$1)*(КАЛЕНДАРЬ!$AA22=GRID!$B$3:$BI$3), 0)),
ROUNDUP(INDEX(GRID!$B$4:$BI$14,MATCH(M$7,GRID!$A$4:$A$14,0),MATCH(1,($U$2=GRID!$B$1:$BI$1)*(КАЛЕНДАРЬ!$AA22=GRID!$B$3:$BI$3),0))*(1-GRID!$B$69),0))</f>
        <v>34800</v>
      </c>
      <c r="N198" s="48" cm="1">
        <f t="array" ref="N198">IF($I$2="Открытый тариф",
INDEX(GRID!$B$17:$BI$27,MATCH(M$7,GRID!$A$17:$A$27,0),MATCH(1,($U$2=GRID!$B$1:$BI$1)*(КАЛЕНДАРЬ!$AA22=GRID!$B$3:$BI$3), 0)),
ROUNDUP(INDEX(GRID!$B$17:$BI$27,MATCH(M$7,GRID!$A$17:$A$27,0),MATCH(1,($U$2=GRID!$B$1:$BI$1)*(КАЛЕНДАРЬ!$AA22=GRID!$B$3:$BI$3), 0))*(1-GRID!$B$69),0))</f>
        <v>34800</v>
      </c>
      <c r="O198" s="49" t="s">
        <v>101</v>
      </c>
      <c r="P198" s="49" t="s">
        <v>101</v>
      </c>
      <c r="Q198" s="49" t="s">
        <v>101</v>
      </c>
      <c r="R198" s="49" t="s">
        <v>101</v>
      </c>
      <c r="S198" s="49" t="s">
        <v>101</v>
      </c>
      <c r="T198" s="49" t="s">
        <v>101</v>
      </c>
      <c r="U198" s="49" t="s">
        <v>101</v>
      </c>
      <c r="V198" s="49" t="s">
        <v>101</v>
      </c>
      <c r="W198" s="49" t="s">
        <v>101</v>
      </c>
      <c r="X198" s="49" t="s">
        <v>101</v>
      </c>
    </row>
    <row r="199" spans="1:24" s="146" customFormat="1" hidden="1" x14ac:dyDescent="0.2">
      <c r="A199" s="117" t="s">
        <v>48</v>
      </c>
      <c r="B199" s="117">
        <v>20</v>
      </c>
      <c r="C199" s="47" cm="1">
        <f t="array" ref="C199">IF($I$2="Открытый тариф",
INDEX(GRID!$B$4:$BI$14,MATCH(C$7,GRID!$A$4:$A$14,0),MATCH(1,($U$2=GRID!$B$1:$BI$1)*(КАЛЕНДАРЬ!$AA23=GRID!$B$3:$BI$3), 0)),
ROUNDUP(INDEX(GRID!$B$4:$BI$14,MATCH(C$7,GRID!$A$4:$A$14,0),MATCH(1,($U$2=GRID!$B$1:$BI$1)*(КАЛЕНДАРЬ!$AA23=GRID!$B$3:$BI$3),0))*(1-GRID!$B$69),0))</f>
        <v>20500</v>
      </c>
      <c r="D199" s="48" cm="1">
        <f t="array" ref="D199">IF($I$2="Открытый тариф",
INDEX(GRID!$B$17:$BI$27,MATCH(C$7,GRID!$A$17:$A$27,0),MATCH(1,($U$2=GRID!$B$1:$BI$1)*(КАЛЕНДАРЬ!$AA23=GRID!$B$3:$BI$3), 0)),
ROUNDUP(INDEX(GRID!$B$17:$BI$27,MATCH(C$7,GRID!$A$17:$A$27,0),MATCH(1,($U$2=GRID!$B$1:$BI$1)*(КАЛЕНДАРЬ!$AA23=GRID!$B$3:$BI$3), 0))*(1-GRID!$B$69),0))</f>
        <v>20500</v>
      </c>
      <c r="E199" s="47" cm="1">
        <f t="array" ref="E199">IF($I$2="Открытый тариф",
INDEX(GRID!$B$4:$BI$14,MATCH(E$7,GRID!$A$4:$A$14,0),MATCH(1,($U$2=GRID!$B$1:$BI$1)*(КАЛЕНДАРЬ!$AA23=GRID!$B$3:$BI$3), 0)),
ROUNDUP(INDEX(GRID!$B$4:$BI$14,MATCH(E$7,GRID!$A$4:$A$14,0),MATCH(1,($U$2=GRID!$B$1:$BI$1)*(КАЛЕНДАРЬ!$AA23=GRID!$B$3:$BI$3),0))*(1-GRID!$B$69),0))</f>
        <v>22800</v>
      </c>
      <c r="F199" s="48" cm="1">
        <f t="array" ref="F199">IF($I$2="Открытый тариф",
INDEX(GRID!$B$17:$BI$27,MATCH(E$7,GRID!$A$17:$A$27,0),MATCH(1,($U$2=GRID!$B$1:$BI$1)*(КАЛЕНДАРЬ!$AA23=GRID!$B$3:$BI$3), 0)),
ROUNDUP(INDEX(GRID!$B$17:$BI$27,MATCH(E$7,GRID!$A$17:$A$27,0),MATCH(1,($U$2=GRID!$B$1:$BI$1)*(КАЛЕНДАРЬ!$AA23=GRID!$B$3:$BI$3), 0))*(1-GRID!$B$69),0))</f>
        <v>22800</v>
      </c>
      <c r="G199" s="47" t="e" cm="1">
        <f t="array" ref="G199">IF($I$2="Открытый тариф",
INDEX(GRID!$B$4:$BI$14,MATCH(G$7,GRID!$A$4:$A$14,0),MATCH(1,($U$2=GRID!$B$1:$BI$1)*(КАЛЕНДАРЬ!$AA23=GRID!$B$3:$BI$3), 0)),
ROUNDUP(INDEX(GRID!$B$4:$BI$14,MATCH(G$7,GRID!$A$4:$A$14,0),MATCH(1,($U$2=GRID!$B$1:$BI$1)*(КАЛЕНДАРЬ!$AA23=GRID!$B$3:$BI$3),0))*(1-GRID!$B$69),0))</f>
        <v>#N/A</v>
      </c>
      <c r="H199" s="48" t="e" cm="1">
        <f t="array" ref="H199">IF($I$2="Открытый тариф",
INDEX(GRID!$B$17:$BI$27,MATCH(G$7,GRID!$A$17:$A$27,0),MATCH(1,($U$2=GRID!$B$1:$BI$1)*(КАЛЕНДАРЬ!$AA23=GRID!$B$3:$BI$3), 0)),
ROUNDUP(INDEX(GRID!$B$17:$BI$27,MATCH(G$7,GRID!$A$17:$A$27,0),MATCH(1,($U$2=GRID!$B$1:$BI$1)*(КАЛЕНДАРЬ!$AA23=GRID!$B$3:$BI$3), 0))*(1-GRID!$B$69),0))</f>
        <v>#N/A</v>
      </c>
      <c r="I199" s="47" t="e" cm="1">
        <f t="array" ref="I199">IF($I$2="Открытый тариф",
INDEX(GRID!$B$4:$BI$14,MATCH(I$7,GRID!$A$4:$A$14,0),MATCH(1,($U$2=GRID!$B$1:$BI$1)*(КАЛЕНДАРЬ!$AA23=GRID!$B$3:$BI$3), 0)),
ROUNDUP(INDEX(GRID!$B$4:$BI$14,MATCH(I$7,GRID!$A$4:$A$14,0),MATCH(1,($U$2=GRID!$B$1:$BI$1)*(КАЛЕНДАРЬ!$AA23=GRID!$B$3:$BI$3),0))*(1-GRID!$B$69),0))</f>
        <v>#N/A</v>
      </c>
      <c r="J199" s="48" t="e" cm="1">
        <f t="array" ref="J199">IF($I$2="Открытый тариф",
INDEX(GRID!$B$17:$BI$27,MATCH(I$7,GRID!$A$17:$A$27,0),MATCH(1,($U$2=GRID!$B$1:$BI$1)*(КАЛЕНДАРЬ!$AA23=GRID!$B$3:$BI$3), 0)),
ROUNDUP(INDEX(GRID!$B$17:$BI$27,MATCH(I$7,GRID!$A$17:$A$27,0),MATCH(1,($U$2=GRID!$B$1:$BI$1)*(КАЛЕНДАРЬ!$AA23=GRID!$B$3:$BI$3), 0))*(1-GRID!$B$69),0))</f>
        <v>#N/A</v>
      </c>
      <c r="K199" s="47" cm="1">
        <f t="array" ref="K199">IF($I$2="Открытый тариф",
INDEX(GRID!$B$4:$BI$14,MATCH(K$7,GRID!$A$4:$A$14,0),MATCH(1,($U$2=GRID!$B$1:$BI$1)*(КАЛЕНДАРЬ!$AA23=GRID!$B$3:$BI$3), 0)),
ROUNDUP(INDEX(GRID!$B$4:$BI$14,MATCH(K$7,GRID!$A$4:$A$14,0),MATCH(1,($U$2=GRID!$B$1:$BI$1)*(КАЛЕНДАРЬ!$AA23=GRID!$B$3:$BI$3),0))*(1-GRID!$B$69),0))</f>
        <v>31300</v>
      </c>
      <c r="L199" s="48" cm="1">
        <f t="array" ref="L199">IF($I$2="Открытый тариф",
INDEX(GRID!$B$17:$BI$27,MATCH(K$7,GRID!$A$17:$A$27,0),MATCH(1,($U$2=GRID!$B$1:$BI$1)*(КАЛЕНДАРЬ!$AA23=GRID!$B$3:$BI$3), 0)),
ROUNDUP(INDEX(GRID!$B$17:$BI$27,MATCH(K$7,GRID!$A$17:$A$27,0),MATCH(1,($U$2=GRID!$B$1:$BI$1)*(КАЛЕНДАРЬ!$AA23=GRID!$B$3:$BI$3), 0))*(1-GRID!$B$69),0))</f>
        <v>31300</v>
      </c>
      <c r="M199" s="47" cm="1">
        <f t="array" ref="M199">IF($I$2="Открытый тариф",
INDEX(GRID!$B$4:$BI$14,MATCH(M$7,GRID!$A$4:$A$14,0),MATCH(1,($U$2=GRID!$B$1:$BI$1)*(КАЛЕНДАРЬ!$AA23=GRID!$B$3:$BI$3), 0)),
ROUNDUP(INDEX(GRID!$B$4:$BI$14,MATCH(M$7,GRID!$A$4:$A$14,0),MATCH(1,($U$2=GRID!$B$1:$BI$1)*(КАЛЕНДАРЬ!$AA23=GRID!$B$3:$BI$3),0))*(1-GRID!$B$69),0))</f>
        <v>34800</v>
      </c>
      <c r="N199" s="48" cm="1">
        <f t="array" ref="N199">IF($I$2="Открытый тариф",
INDEX(GRID!$B$17:$BI$27,MATCH(M$7,GRID!$A$17:$A$27,0),MATCH(1,($U$2=GRID!$B$1:$BI$1)*(КАЛЕНДАРЬ!$AA23=GRID!$B$3:$BI$3), 0)),
ROUNDUP(INDEX(GRID!$B$17:$BI$27,MATCH(M$7,GRID!$A$17:$A$27,0),MATCH(1,($U$2=GRID!$B$1:$BI$1)*(КАЛЕНДАРЬ!$AA23=GRID!$B$3:$BI$3), 0))*(1-GRID!$B$69),0))</f>
        <v>34800</v>
      </c>
      <c r="O199" s="49" t="s">
        <v>101</v>
      </c>
      <c r="P199" s="49" t="s">
        <v>101</v>
      </c>
      <c r="Q199" s="49" t="s">
        <v>101</v>
      </c>
      <c r="R199" s="49" t="s">
        <v>101</v>
      </c>
      <c r="S199" s="49" t="s">
        <v>101</v>
      </c>
      <c r="T199" s="49" t="s">
        <v>101</v>
      </c>
      <c r="U199" s="49" t="s">
        <v>101</v>
      </c>
      <c r="V199" s="49" t="s">
        <v>101</v>
      </c>
      <c r="W199" s="49" t="s">
        <v>101</v>
      </c>
      <c r="X199" s="49" t="s">
        <v>101</v>
      </c>
    </row>
    <row r="200" spans="1:24" s="146" customFormat="1" ht="12.75" hidden="1" customHeight="1" x14ac:dyDescent="0.2">
      <c r="A200" s="117" t="s">
        <v>42</v>
      </c>
      <c r="B200" s="117">
        <v>21</v>
      </c>
      <c r="C200" s="47" cm="1">
        <f t="array" ref="C200">IF($I$2="Открытый тариф",
INDEX(GRID!$B$4:$BI$14,MATCH(C$7,GRID!$A$4:$A$14,0),MATCH(1,($U$2=GRID!$B$1:$BI$1)*(КАЛЕНДАРЬ!$AA24=GRID!$B$3:$BI$3), 0)),
ROUNDUP(INDEX(GRID!$B$4:$BI$14,MATCH(C$7,GRID!$A$4:$A$14,0),MATCH(1,($U$2=GRID!$B$1:$BI$1)*(КАЛЕНДАРЬ!$AA24=GRID!$B$3:$BI$3),0))*(1-GRID!$B$69),0))</f>
        <v>26000</v>
      </c>
      <c r="D200" s="48" cm="1">
        <f t="array" ref="D200">IF($I$2="Открытый тариф",
INDEX(GRID!$B$17:$BI$27,MATCH(C$7,GRID!$A$17:$A$27,0),MATCH(1,($U$2=GRID!$B$1:$BI$1)*(КАЛЕНДАРЬ!$AA24=GRID!$B$3:$BI$3), 0)),
ROUNDUP(INDEX(GRID!$B$17:$BI$27,MATCH(C$7,GRID!$A$17:$A$27,0),MATCH(1,($U$2=GRID!$B$1:$BI$1)*(КАЛЕНДАРЬ!$AA24=GRID!$B$3:$BI$3), 0))*(1-GRID!$B$69),0))</f>
        <v>26000</v>
      </c>
      <c r="E200" s="47" cm="1">
        <f t="array" ref="E200">IF($I$2="Открытый тариф",
INDEX(GRID!$B$4:$BI$14,MATCH(E$7,GRID!$A$4:$A$14,0),MATCH(1,($U$2=GRID!$B$1:$BI$1)*(КАЛЕНДАРЬ!$AA24=GRID!$B$3:$BI$3), 0)),
ROUNDUP(INDEX(GRID!$B$4:$BI$14,MATCH(E$7,GRID!$A$4:$A$14,0),MATCH(1,($U$2=GRID!$B$1:$BI$1)*(КАЛЕНДАРЬ!$AA24=GRID!$B$3:$BI$3),0))*(1-GRID!$B$69),0))</f>
        <v>29100</v>
      </c>
      <c r="F200" s="48" cm="1">
        <f t="array" ref="F200">IF($I$2="Открытый тариф",
INDEX(GRID!$B$17:$BI$27,MATCH(E$7,GRID!$A$17:$A$27,0),MATCH(1,($U$2=GRID!$B$1:$BI$1)*(КАЛЕНДАРЬ!$AA24=GRID!$B$3:$BI$3), 0)),
ROUNDUP(INDEX(GRID!$B$17:$BI$27,MATCH(E$7,GRID!$A$17:$A$27,0),MATCH(1,($U$2=GRID!$B$1:$BI$1)*(КАЛЕНДАРЬ!$AA24=GRID!$B$3:$BI$3), 0))*(1-GRID!$B$69),0))</f>
        <v>29100</v>
      </c>
      <c r="G200" s="47" t="e" cm="1">
        <f t="array" ref="G200">IF($I$2="Открытый тариф",
INDEX(GRID!$B$4:$BI$14,MATCH(G$7,GRID!$A$4:$A$14,0),MATCH(1,($U$2=GRID!$B$1:$BI$1)*(КАЛЕНДАРЬ!$AA24=GRID!$B$3:$BI$3), 0)),
ROUNDUP(INDEX(GRID!$B$4:$BI$14,MATCH(G$7,GRID!$A$4:$A$14,0),MATCH(1,($U$2=GRID!$B$1:$BI$1)*(КАЛЕНДАРЬ!$AA24=GRID!$B$3:$BI$3),0))*(1-GRID!$B$69),0))</f>
        <v>#N/A</v>
      </c>
      <c r="H200" s="48" t="e" cm="1">
        <f t="array" ref="H200">IF($I$2="Открытый тариф",
INDEX(GRID!$B$17:$BI$27,MATCH(G$7,GRID!$A$17:$A$27,0),MATCH(1,($U$2=GRID!$B$1:$BI$1)*(КАЛЕНДАРЬ!$AA24=GRID!$B$3:$BI$3), 0)),
ROUNDUP(INDEX(GRID!$B$17:$BI$27,MATCH(G$7,GRID!$A$17:$A$27,0),MATCH(1,($U$2=GRID!$B$1:$BI$1)*(КАЛЕНДАРЬ!$AA24=GRID!$B$3:$BI$3), 0))*(1-GRID!$B$69),0))</f>
        <v>#N/A</v>
      </c>
      <c r="I200" s="47" t="e" cm="1">
        <f t="array" ref="I200">IF($I$2="Открытый тариф",
INDEX(GRID!$B$4:$BI$14,MATCH(I$7,GRID!$A$4:$A$14,0),MATCH(1,($U$2=GRID!$B$1:$BI$1)*(КАЛЕНДАРЬ!$AA24=GRID!$B$3:$BI$3), 0)),
ROUNDUP(INDEX(GRID!$B$4:$BI$14,MATCH(I$7,GRID!$A$4:$A$14,0),MATCH(1,($U$2=GRID!$B$1:$BI$1)*(КАЛЕНДАРЬ!$AA24=GRID!$B$3:$BI$3),0))*(1-GRID!$B$69),0))</f>
        <v>#N/A</v>
      </c>
      <c r="J200" s="48" t="e" cm="1">
        <f t="array" ref="J200">IF($I$2="Открытый тариф",
INDEX(GRID!$B$17:$BI$27,MATCH(I$7,GRID!$A$17:$A$27,0),MATCH(1,($U$2=GRID!$B$1:$BI$1)*(КАЛЕНДАРЬ!$AA24=GRID!$B$3:$BI$3), 0)),
ROUNDUP(INDEX(GRID!$B$17:$BI$27,MATCH(I$7,GRID!$A$17:$A$27,0),MATCH(1,($U$2=GRID!$B$1:$BI$1)*(КАЛЕНДАРЬ!$AA24=GRID!$B$3:$BI$3), 0))*(1-GRID!$B$69),0))</f>
        <v>#N/A</v>
      </c>
      <c r="K200" s="47" cm="1">
        <f t="array" ref="K200">IF($I$2="Открытый тариф",
INDEX(GRID!$B$4:$BI$14,MATCH(K$7,GRID!$A$4:$A$14,0),MATCH(1,($U$2=GRID!$B$1:$BI$1)*(КАЛЕНДАРЬ!$AA24=GRID!$B$3:$BI$3), 0)),
ROUNDUP(INDEX(GRID!$B$4:$BI$14,MATCH(K$7,GRID!$A$4:$A$14,0),MATCH(1,($U$2=GRID!$B$1:$BI$1)*(КАЛЕНДАРЬ!$AA24=GRID!$B$3:$BI$3),0))*(1-GRID!$B$69),0))</f>
        <v>40800</v>
      </c>
      <c r="L200" s="48" cm="1">
        <f t="array" ref="L200">IF($I$2="Открытый тариф",
INDEX(GRID!$B$17:$BI$27,MATCH(K$7,GRID!$A$17:$A$27,0),MATCH(1,($U$2=GRID!$B$1:$BI$1)*(КАЛЕНДАРЬ!$AA24=GRID!$B$3:$BI$3), 0)),
ROUNDUP(INDEX(GRID!$B$17:$BI$27,MATCH(K$7,GRID!$A$17:$A$27,0),MATCH(1,($U$2=GRID!$B$1:$BI$1)*(КАЛЕНДАРЬ!$AA24=GRID!$B$3:$BI$3), 0))*(1-GRID!$B$69),0))</f>
        <v>40800</v>
      </c>
      <c r="M200" s="47" cm="1">
        <f t="array" ref="M200">IF($I$2="Открытый тариф",
INDEX(GRID!$B$4:$BI$14,MATCH(M$7,GRID!$A$4:$A$14,0),MATCH(1,($U$2=GRID!$B$1:$BI$1)*(КАЛЕНДАРЬ!$AA24=GRID!$B$3:$BI$3), 0)),
ROUNDUP(INDEX(GRID!$B$4:$BI$14,MATCH(M$7,GRID!$A$4:$A$14,0),MATCH(1,($U$2=GRID!$B$1:$BI$1)*(КАЛЕНДАРЬ!$AA24=GRID!$B$3:$BI$3),0))*(1-GRID!$B$69),0))</f>
        <v>45600</v>
      </c>
      <c r="N200" s="48" cm="1">
        <f t="array" ref="N200">IF($I$2="Открытый тариф",
INDEX(GRID!$B$17:$BI$27,MATCH(M$7,GRID!$A$17:$A$27,0),MATCH(1,($U$2=GRID!$B$1:$BI$1)*(КАЛЕНДАРЬ!$AA24=GRID!$B$3:$BI$3), 0)),
ROUNDUP(INDEX(GRID!$B$17:$BI$27,MATCH(M$7,GRID!$A$17:$A$27,0),MATCH(1,($U$2=GRID!$B$1:$BI$1)*(КАЛЕНДАРЬ!$AA24=GRID!$B$3:$BI$3), 0))*(1-GRID!$B$69),0))</f>
        <v>45600</v>
      </c>
      <c r="O200" s="49" t="s">
        <v>101</v>
      </c>
      <c r="P200" s="49" t="s">
        <v>101</v>
      </c>
      <c r="Q200" s="49" t="s">
        <v>101</v>
      </c>
      <c r="R200" s="49" t="s">
        <v>101</v>
      </c>
      <c r="S200" s="49" t="s">
        <v>101</v>
      </c>
      <c r="T200" s="49" t="s">
        <v>101</v>
      </c>
      <c r="U200" s="49" t="s">
        <v>101</v>
      </c>
      <c r="V200" s="49" t="s">
        <v>101</v>
      </c>
      <c r="W200" s="49" t="s">
        <v>101</v>
      </c>
      <c r="X200" s="49" t="s">
        <v>101</v>
      </c>
    </row>
    <row r="201" spans="1:24" s="146" customFormat="1" hidden="1" x14ac:dyDescent="0.2">
      <c r="A201" s="117" t="s">
        <v>43</v>
      </c>
      <c r="B201" s="117">
        <v>22</v>
      </c>
      <c r="C201" s="47" cm="1">
        <f t="array" ref="C201">IF($I$2="Открытый тариф",
INDEX(GRID!$B$4:$BI$14,MATCH(C$7,GRID!$A$4:$A$14,0),MATCH(1,($U$2=GRID!$B$1:$BI$1)*(КАЛЕНДАРЬ!$AA25=GRID!$B$3:$BI$3), 0)),
ROUNDUP(INDEX(GRID!$B$4:$BI$14,MATCH(C$7,GRID!$A$4:$A$14,0),MATCH(1,($U$2=GRID!$B$1:$BI$1)*(КАЛЕНДАРЬ!$AA25=GRID!$B$3:$BI$3),0))*(1-GRID!$B$69),0))</f>
        <v>26000</v>
      </c>
      <c r="D201" s="48" cm="1">
        <f t="array" ref="D201">IF($I$2="Открытый тариф",
INDEX(GRID!$B$17:$BI$27,MATCH(C$7,GRID!$A$17:$A$27,0),MATCH(1,($U$2=GRID!$B$1:$BI$1)*(КАЛЕНДАРЬ!$AA25=GRID!$B$3:$BI$3), 0)),
ROUNDUP(INDEX(GRID!$B$17:$BI$27,MATCH(C$7,GRID!$A$17:$A$27,0),MATCH(1,($U$2=GRID!$B$1:$BI$1)*(КАЛЕНДАРЬ!$AA25=GRID!$B$3:$BI$3), 0))*(1-GRID!$B$69),0))</f>
        <v>26000</v>
      </c>
      <c r="E201" s="47" cm="1">
        <f t="array" ref="E201">IF($I$2="Открытый тариф",
INDEX(GRID!$B$4:$BI$14,MATCH(E$7,GRID!$A$4:$A$14,0),MATCH(1,($U$2=GRID!$B$1:$BI$1)*(КАЛЕНДАРЬ!$AA25=GRID!$B$3:$BI$3), 0)),
ROUNDUP(INDEX(GRID!$B$4:$BI$14,MATCH(E$7,GRID!$A$4:$A$14,0),MATCH(1,($U$2=GRID!$B$1:$BI$1)*(КАЛЕНДАРЬ!$AA25=GRID!$B$3:$BI$3),0))*(1-GRID!$B$69),0))</f>
        <v>29100</v>
      </c>
      <c r="F201" s="48" cm="1">
        <f t="array" ref="F201">IF($I$2="Открытый тариф",
INDEX(GRID!$B$17:$BI$27,MATCH(E$7,GRID!$A$17:$A$27,0),MATCH(1,($U$2=GRID!$B$1:$BI$1)*(КАЛЕНДАРЬ!$AA25=GRID!$B$3:$BI$3), 0)),
ROUNDUP(INDEX(GRID!$B$17:$BI$27,MATCH(E$7,GRID!$A$17:$A$27,0),MATCH(1,($U$2=GRID!$B$1:$BI$1)*(КАЛЕНДАРЬ!$AA25=GRID!$B$3:$BI$3), 0))*(1-GRID!$B$69),0))</f>
        <v>29100</v>
      </c>
      <c r="G201" s="47" t="e" cm="1">
        <f t="array" ref="G201">IF($I$2="Открытый тариф",
INDEX(GRID!$B$4:$BI$14,MATCH(G$7,GRID!$A$4:$A$14,0),MATCH(1,($U$2=GRID!$B$1:$BI$1)*(КАЛЕНДАРЬ!$AA25=GRID!$B$3:$BI$3), 0)),
ROUNDUP(INDEX(GRID!$B$4:$BI$14,MATCH(G$7,GRID!$A$4:$A$14,0),MATCH(1,($U$2=GRID!$B$1:$BI$1)*(КАЛЕНДАРЬ!$AA25=GRID!$B$3:$BI$3),0))*(1-GRID!$B$69),0))</f>
        <v>#N/A</v>
      </c>
      <c r="H201" s="48" t="e" cm="1">
        <f t="array" ref="H201">IF($I$2="Открытый тариф",
INDEX(GRID!$B$17:$BI$27,MATCH(G$7,GRID!$A$17:$A$27,0),MATCH(1,($U$2=GRID!$B$1:$BI$1)*(КАЛЕНДАРЬ!$AA25=GRID!$B$3:$BI$3), 0)),
ROUNDUP(INDEX(GRID!$B$17:$BI$27,MATCH(G$7,GRID!$A$17:$A$27,0),MATCH(1,($U$2=GRID!$B$1:$BI$1)*(КАЛЕНДАРЬ!$AA25=GRID!$B$3:$BI$3), 0))*(1-GRID!$B$69),0))</f>
        <v>#N/A</v>
      </c>
      <c r="I201" s="47" t="e" cm="1">
        <f t="array" ref="I201">IF($I$2="Открытый тариф",
INDEX(GRID!$B$4:$BI$14,MATCH(I$7,GRID!$A$4:$A$14,0),MATCH(1,($U$2=GRID!$B$1:$BI$1)*(КАЛЕНДАРЬ!$AA25=GRID!$B$3:$BI$3), 0)),
ROUNDUP(INDEX(GRID!$B$4:$BI$14,MATCH(I$7,GRID!$A$4:$A$14,0),MATCH(1,($U$2=GRID!$B$1:$BI$1)*(КАЛЕНДАРЬ!$AA25=GRID!$B$3:$BI$3),0))*(1-GRID!$B$69),0))</f>
        <v>#N/A</v>
      </c>
      <c r="J201" s="48" t="e" cm="1">
        <f t="array" ref="J201">IF($I$2="Открытый тариф",
INDEX(GRID!$B$17:$BI$27,MATCH(I$7,GRID!$A$17:$A$27,0),MATCH(1,($U$2=GRID!$B$1:$BI$1)*(КАЛЕНДАРЬ!$AA25=GRID!$B$3:$BI$3), 0)),
ROUNDUP(INDEX(GRID!$B$17:$BI$27,MATCH(I$7,GRID!$A$17:$A$27,0),MATCH(1,($U$2=GRID!$B$1:$BI$1)*(КАЛЕНДАРЬ!$AA25=GRID!$B$3:$BI$3), 0))*(1-GRID!$B$69),0))</f>
        <v>#N/A</v>
      </c>
      <c r="K201" s="47" cm="1">
        <f t="array" ref="K201">IF($I$2="Открытый тариф",
INDEX(GRID!$B$4:$BI$14,MATCH(K$7,GRID!$A$4:$A$14,0),MATCH(1,($U$2=GRID!$B$1:$BI$1)*(КАЛЕНДАРЬ!$AA25=GRID!$B$3:$BI$3), 0)),
ROUNDUP(INDEX(GRID!$B$4:$BI$14,MATCH(K$7,GRID!$A$4:$A$14,0),MATCH(1,($U$2=GRID!$B$1:$BI$1)*(КАЛЕНДАРЬ!$AA25=GRID!$B$3:$BI$3),0))*(1-GRID!$B$69),0))</f>
        <v>40800</v>
      </c>
      <c r="L201" s="48" cm="1">
        <f t="array" ref="L201">IF($I$2="Открытый тариф",
INDEX(GRID!$B$17:$BI$27,MATCH(K$7,GRID!$A$17:$A$27,0),MATCH(1,($U$2=GRID!$B$1:$BI$1)*(КАЛЕНДАРЬ!$AA25=GRID!$B$3:$BI$3), 0)),
ROUNDUP(INDEX(GRID!$B$17:$BI$27,MATCH(K$7,GRID!$A$17:$A$27,0),MATCH(1,($U$2=GRID!$B$1:$BI$1)*(КАЛЕНДАРЬ!$AA25=GRID!$B$3:$BI$3), 0))*(1-GRID!$B$69),0))</f>
        <v>40800</v>
      </c>
      <c r="M201" s="47" cm="1">
        <f t="array" ref="M201">IF($I$2="Открытый тариф",
INDEX(GRID!$B$4:$BI$14,MATCH(M$7,GRID!$A$4:$A$14,0),MATCH(1,($U$2=GRID!$B$1:$BI$1)*(КАЛЕНДАРЬ!$AA25=GRID!$B$3:$BI$3), 0)),
ROUNDUP(INDEX(GRID!$B$4:$BI$14,MATCH(M$7,GRID!$A$4:$A$14,0),MATCH(1,($U$2=GRID!$B$1:$BI$1)*(КАЛЕНДАРЬ!$AA25=GRID!$B$3:$BI$3),0))*(1-GRID!$B$69),0))</f>
        <v>45600</v>
      </c>
      <c r="N201" s="48" cm="1">
        <f t="array" ref="N201">IF($I$2="Открытый тариф",
INDEX(GRID!$B$17:$BI$27,MATCH(M$7,GRID!$A$17:$A$27,0),MATCH(1,($U$2=GRID!$B$1:$BI$1)*(КАЛЕНДАРЬ!$AA25=GRID!$B$3:$BI$3), 0)),
ROUNDUP(INDEX(GRID!$B$17:$BI$27,MATCH(M$7,GRID!$A$17:$A$27,0),MATCH(1,($U$2=GRID!$B$1:$BI$1)*(КАЛЕНДАРЬ!$AA25=GRID!$B$3:$BI$3), 0))*(1-GRID!$B$69),0))</f>
        <v>45600</v>
      </c>
      <c r="O201" s="49" t="s">
        <v>101</v>
      </c>
      <c r="P201" s="49" t="s">
        <v>101</v>
      </c>
      <c r="Q201" s="49" t="s">
        <v>101</v>
      </c>
      <c r="R201" s="49" t="s">
        <v>101</v>
      </c>
      <c r="S201" s="49" t="s">
        <v>101</v>
      </c>
      <c r="T201" s="49" t="s">
        <v>101</v>
      </c>
      <c r="U201" s="49" t="s">
        <v>101</v>
      </c>
      <c r="V201" s="49" t="s">
        <v>101</v>
      </c>
      <c r="W201" s="49" t="s">
        <v>101</v>
      </c>
      <c r="X201" s="49" t="s">
        <v>101</v>
      </c>
    </row>
    <row r="202" spans="1:24" s="146" customFormat="1" hidden="1" x14ac:dyDescent="0.2">
      <c r="A202" s="117" t="s">
        <v>44</v>
      </c>
      <c r="B202" s="117">
        <v>23</v>
      </c>
      <c r="C202" s="47" cm="1">
        <f t="array" ref="C202">IF($I$2="Открытый тариф",
INDEX(GRID!$B$4:$BI$14,MATCH(C$7,GRID!$A$4:$A$14,0),MATCH(1,($U$2=GRID!$B$1:$BI$1)*(КАЛЕНДАРЬ!$AA26=GRID!$B$3:$BI$3), 0)),
ROUNDUP(INDEX(GRID!$B$4:$BI$14,MATCH(C$7,GRID!$A$4:$A$14,0),MATCH(1,($U$2=GRID!$B$1:$BI$1)*(КАЛЕНДАРЬ!$AA26=GRID!$B$3:$BI$3),0))*(1-GRID!$B$69),0))</f>
        <v>26000</v>
      </c>
      <c r="D202" s="48" cm="1">
        <f t="array" ref="D202">IF($I$2="Открытый тариф",
INDEX(GRID!$B$17:$BI$27,MATCH(C$7,GRID!$A$17:$A$27,0),MATCH(1,($U$2=GRID!$B$1:$BI$1)*(КАЛЕНДАРЬ!$AA26=GRID!$B$3:$BI$3), 0)),
ROUNDUP(INDEX(GRID!$B$17:$BI$27,MATCH(C$7,GRID!$A$17:$A$27,0),MATCH(1,($U$2=GRID!$B$1:$BI$1)*(КАЛЕНДАРЬ!$AA26=GRID!$B$3:$BI$3), 0))*(1-GRID!$B$69),0))</f>
        <v>26000</v>
      </c>
      <c r="E202" s="47" cm="1">
        <f t="array" ref="E202">IF($I$2="Открытый тариф",
INDEX(GRID!$B$4:$BI$14,MATCH(E$7,GRID!$A$4:$A$14,0),MATCH(1,($U$2=GRID!$B$1:$BI$1)*(КАЛЕНДАРЬ!$AA26=GRID!$B$3:$BI$3), 0)),
ROUNDUP(INDEX(GRID!$B$4:$BI$14,MATCH(E$7,GRID!$A$4:$A$14,0),MATCH(1,($U$2=GRID!$B$1:$BI$1)*(КАЛЕНДАРЬ!$AA26=GRID!$B$3:$BI$3),0))*(1-GRID!$B$69),0))</f>
        <v>29100</v>
      </c>
      <c r="F202" s="48" cm="1">
        <f t="array" ref="F202">IF($I$2="Открытый тариф",
INDEX(GRID!$B$17:$BI$27,MATCH(E$7,GRID!$A$17:$A$27,0),MATCH(1,($U$2=GRID!$B$1:$BI$1)*(КАЛЕНДАРЬ!$AA26=GRID!$B$3:$BI$3), 0)),
ROUNDUP(INDEX(GRID!$B$17:$BI$27,MATCH(E$7,GRID!$A$17:$A$27,0),MATCH(1,($U$2=GRID!$B$1:$BI$1)*(КАЛЕНДАРЬ!$AA26=GRID!$B$3:$BI$3), 0))*(1-GRID!$B$69),0))</f>
        <v>29100</v>
      </c>
      <c r="G202" s="47" t="e" cm="1">
        <f t="array" ref="G202">IF($I$2="Открытый тариф",
INDEX(GRID!$B$4:$BI$14,MATCH(G$7,GRID!$A$4:$A$14,0),MATCH(1,($U$2=GRID!$B$1:$BI$1)*(КАЛЕНДАРЬ!$AA26=GRID!$B$3:$BI$3), 0)),
ROUNDUP(INDEX(GRID!$B$4:$BI$14,MATCH(G$7,GRID!$A$4:$A$14,0),MATCH(1,($U$2=GRID!$B$1:$BI$1)*(КАЛЕНДАРЬ!$AA26=GRID!$B$3:$BI$3),0))*(1-GRID!$B$69),0))</f>
        <v>#N/A</v>
      </c>
      <c r="H202" s="48" t="e" cm="1">
        <f t="array" ref="H202">IF($I$2="Открытый тариф",
INDEX(GRID!$B$17:$BI$27,MATCH(G$7,GRID!$A$17:$A$27,0),MATCH(1,($U$2=GRID!$B$1:$BI$1)*(КАЛЕНДАРЬ!$AA26=GRID!$B$3:$BI$3), 0)),
ROUNDUP(INDEX(GRID!$B$17:$BI$27,MATCH(G$7,GRID!$A$17:$A$27,0),MATCH(1,($U$2=GRID!$B$1:$BI$1)*(КАЛЕНДАРЬ!$AA26=GRID!$B$3:$BI$3), 0))*(1-GRID!$B$69),0))</f>
        <v>#N/A</v>
      </c>
      <c r="I202" s="47" t="e" cm="1">
        <f t="array" ref="I202">IF($I$2="Открытый тариф",
INDEX(GRID!$B$4:$BI$14,MATCH(I$7,GRID!$A$4:$A$14,0),MATCH(1,($U$2=GRID!$B$1:$BI$1)*(КАЛЕНДАРЬ!$AA26=GRID!$B$3:$BI$3), 0)),
ROUNDUP(INDEX(GRID!$B$4:$BI$14,MATCH(I$7,GRID!$A$4:$A$14,0),MATCH(1,($U$2=GRID!$B$1:$BI$1)*(КАЛЕНДАРЬ!$AA26=GRID!$B$3:$BI$3),0))*(1-GRID!$B$69),0))</f>
        <v>#N/A</v>
      </c>
      <c r="J202" s="48" t="e" cm="1">
        <f t="array" ref="J202">IF($I$2="Открытый тариф",
INDEX(GRID!$B$17:$BI$27,MATCH(I$7,GRID!$A$17:$A$27,0),MATCH(1,($U$2=GRID!$B$1:$BI$1)*(КАЛЕНДАРЬ!$AA26=GRID!$B$3:$BI$3), 0)),
ROUNDUP(INDEX(GRID!$B$17:$BI$27,MATCH(I$7,GRID!$A$17:$A$27,0),MATCH(1,($U$2=GRID!$B$1:$BI$1)*(КАЛЕНДАРЬ!$AA26=GRID!$B$3:$BI$3), 0))*(1-GRID!$B$69),0))</f>
        <v>#N/A</v>
      </c>
      <c r="K202" s="47" cm="1">
        <f t="array" ref="K202">IF($I$2="Открытый тариф",
INDEX(GRID!$B$4:$BI$14,MATCH(K$7,GRID!$A$4:$A$14,0),MATCH(1,($U$2=GRID!$B$1:$BI$1)*(КАЛЕНДАРЬ!$AA26=GRID!$B$3:$BI$3), 0)),
ROUNDUP(INDEX(GRID!$B$4:$BI$14,MATCH(K$7,GRID!$A$4:$A$14,0),MATCH(1,($U$2=GRID!$B$1:$BI$1)*(КАЛЕНДАРЬ!$AA26=GRID!$B$3:$BI$3),0))*(1-GRID!$B$69),0))</f>
        <v>40800</v>
      </c>
      <c r="L202" s="48" cm="1">
        <f t="array" ref="L202">IF($I$2="Открытый тариф",
INDEX(GRID!$B$17:$BI$27,MATCH(K$7,GRID!$A$17:$A$27,0),MATCH(1,($U$2=GRID!$B$1:$BI$1)*(КАЛЕНДАРЬ!$AA26=GRID!$B$3:$BI$3), 0)),
ROUNDUP(INDEX(GRID!$B$17:$BI$27,MATCH(K$7,GRID!$A$17:$A$27,0),MATCH(1,($U$2=GRID!$B$1:$BI$1)*(КАЛЕНДАРЬ!$AA26=GRID!$B$3:$BI$3), 0))*(1-GRID!$B$69),0))</f>
        <v>40800</v>
      </c>
      <c r="M202" s="47" cm="1">
        <f t="array" ref="M202">IF($I$2="Открытый тариф",
INDEX(GRID!$B$4:$BI$14,MATCH(M$7,GRID!$A$4:$A$14,0),MATCH(1,($U$2=GRID!$B$1:$BI$1)*(КАЛЕНДАРЬ!$AA26=GRID!$B$3:$BI$3), 0)),
ROUNDUP(INDEX(GRID!$B$4:$BI$14,MATCH(M$7,GRID!$A$4:$A$14,0),MATCH(1,($U$2=GRID!$B$1:$BI$1)*(КАЛЕНДАРЬ!$AA26=GRID!$B$3:$BI$3),0))*(1-GRID!$B$69),0))</f>
        <v>45600</v>
      </c>
      <c r="N202" s="48" cm="1">
        <f t="array" ref="N202">IF($I$2="Открытый тариф",
INDEX(GRID!$B$17:$BI$27,MATCH(M$7,GRID!$A$17:$A$27,0),MATCH(1,($U$2=GRID!$B$1:$BI$1)*(КАЛЕНДАРЬ!$AA26=GRID!$B$3:$BI$3), 0)),
ROUNDUP(INDEX(GRID!$B$17:$BI$27,MATCH(M$7,GRID!$A$17:$A$27,0),MATCH(1,($U$2=GRID!$B$1:$BI$1)*(КАЛЕНДАРЬ!$AA26=GRID!$B$3:$BI$3), 0))*(1-GRID!$B$69),0))</f>
        <v>45600</v>
      </c>
      <c r="O202" s="49" t="s">
        <v>101</v>
      </c>
      <c r="P202" s="49" t="s">
        <v>101</v>
      </c>
      <c r="Q202" s="49" t="s">
        <v>101</v>
      </c>
      <c r="R202" s="49" t="s">
        <v>101</v>
      </c>
      <c r="S202" s="49" t="s">
        <v>101</v>
      </c>
      <c r="T202" s="49" t="s">
        <v>101</v>
      </c>
      <c r="U202" s="49" t="s">
        <v>101</v>
      </c>
      <c r="V202" s="49" t="s">
        <v>101</v>
      </c>
      <c r="W202" s="49" t="s">
        <v>101</v>
      </c>
      <c r="X202" s="49" t="s">
        <v>101</v>
      </c>
    </row>
    <row r="203" spans="1:24" s="146" customFormat="1" ht="15" hidden="1" customHeight="1" x14ac:dyDescent="0.2">
      <c r="A203" s="117" t="s">
        <v>45</v>
      </c>
      <c r="B203" s="117">
        <v>24</v>
      </c>
      <c r="C203" s="47" cm="1">
        <f t="array" ref="C203">IF($I$2="Открытый тариф",
INDEX(GRID!$B$4:$BI$14,MATCH(C$7,GRID!$A$4:$A$14,0),MATCH(1,($U$2=GRID!$B$1:$BI$1)*(КАЛЕНДАРЬ!$AA27=GRID!$B$3:$BI$3), 0)),
ROUNDUP(INDEX(GRID!$B$4:$BI$14,MATCH(C$7,GRID!$A$4:$A$14,0),MATCH(1,($U$2=GRID!$B$1:$BI$1)*(КАЛЕНДАРЬ!$AA27=GRID!$B$3:$BI$3),0))*(1-GRID!$B$69),0))</f>
        <v>26000</v>
      </c>
      <c r="D203" s="48" cm="1">
        <f t="array" ref="D203">IF($I$2="Открытый тариф",
INDEX(GRID!$B$17:$BI$27,MATCH(C$7,GRID!$A$17:$A$27,0),MATCH(1,($U$2=GRID!$B$1:$BI$1)*(КАЛЕНДАРЬ!$AA27=GRID!$B$3:$BI$3), 0)),
ROUNDUP(INDEX(GRID!$B$17:$BI$27,MATCH(C$7,GRID!$A$17:$A$27,0),MATCH(1,($U$2=GRID!$B$1:$BI$1)*(КАЛЕНДАРЬ!$AA27=GRID!$B$3:$BI$3), 0))*(1-GRID!$B$69),0))</f>
        <v>26000</v>
      </c>
      <c r="E203" s="47" cm="1">
        <f t="array" ref="E203">IF($I$2="Открытый тариф",
INDEX(GRID!$B$4:$BI$14,MATCH(E$7,GRID!$A$4:$A$14,0),MATCH(1,($U$2=GRID!$B$1:$BI$1)*(КАЛЕНДАРЬ!$AA27=GRID!$B$3:$BI$3), 0)),
ROUNDUP(INDEX(GRID!$B$4:$BI$14,MATCH(E$7,GRID!$A$4:$A$14,0),MATCH(1,($U$2=GRID!$B$1:$BI$1)*(КАЛЕНДАРЬ!$AA27=GRID!$B$3:$BI$3),0))*(1-GRID!$B$69),0))</f>
        <v>29100</v>
      </c>
      <c r="F203" s="48" cm="1">
        <f t="array" ref="F203">IF($I$2="Открытый тариф",
INDEX(GRID!$B$17:$BI$27,MATCH(E$7,GRID!$A$17:$A$27,0),MATCH(1,($U$2=GRID!$B$1:$BI$1)*(КАЛЕНДАРЬ!$AA27=GRID!$B$3:$BI$3), 0)),
ROUNDUP(INDEX(GRID!$B$17:$BI$27,MATCH(E$7,GRID!$A$17:$A$27,0),MATCH(1,($U$2=GRID!$B$1:$BI$1)*(КАЛЕНДАРЬ!$AA27=GRID!$B$3:$BI$3), 0))*(1-GRID!$B$69),0))</f>
        <v>29100</v>
      </c>
      <c r="G203" s="47" t="e" cm="1">
        <f t="array" ref="G203">IF($I$2="Открытый тариф",
INDEX(GRID!$B$4:$BI$14,MATCH(G$7,GRID!$A$4:$A$14,0),MATCH(1,($U$2=GRID!$B$1:$BI$1)*(КАЛЕНДАРЬ!$AA27=GRID!$B$3:$BI$3), 0)),
ROUNDUP(INDEX(GRID!$B$4:$BI$14,MATCH(G$7,GRID!$A$4:$A$14,0),MATCH(1,($U$2=GRID!$B$1:$BI$1)*(КАЛЕНДАРЬ!$AA27=GRID!$B$3:$BI$3),0))*(1-GRID!$B$69),0))</f>
        <v>#N/A</v>
      </c>
      <c r="H203" s="48" t="e" cm="1">
        <f t="array" ref="H203">IF($I$2="Открытый тариф",
INDEX(GRID!$B$17:$BI$27,MATCH(G$7,GRID!$A$17:$A$27,0),MATCH(1,($U$2=GRID!$B$1:$BI$1)*(КАЛЕНДАРЬ!$AA27=GRID!$B$3:$BI$3), 0)),
ROUNDUP(INDEX(GRID!$B$17:$BI$27,MATCH(G$7,GRID!$A$17:$A$27,0),MATCH(1,($U$2=GRID!$B$1:$BI$1)*(КАЛЕНДАРЬ!$AA27=GRID!$B$3:$BI$3), 0))*(1-GRID!$B$69),0))</f>
        <v>#N/A</v>
      </c>
      <c r="I203" s="47" t="e" cm="1">
        <f t="array" ref="I203">IF($I$2="Открытый тариф",
INDEX(GRID!$B$4:$BI$14,MATCH(I$7,GRID!$A$4:$A$14,0),MATCH(1,($U$2=GRID!$B$1:$BI$1)*(КАЛЕНДАРЬ!$AA27=GRID!$B$3:$BI$3), 0)),
ROUNDUP(INDEX(GRID!$B$4:$BI$14,MATCH(I$7,GRID!$A$4:$A$14,0),MATCH(1,($U$2=GRID!$B$1:$BI$1)*(КАЛЕНДАРЬ!$AA27=GRID!$B$3:$BI$3),0))*(1-GRID!$B$69),0))</f>
        <v>#N/A</v>
      </c>
      <c r="J203" s="48" t="e" cm="1">
        <f t="array" ref="J203">IF($I$2="Открытый тариф",
INDEX(GRID!$B$17:$BI$27,MATCH(I$7,GRID!$A$17:$A$27,0),MATCH(1,($U$2=GRID!$B$1:$BI$1)*(КАЛЕНДАРЬ!$AA27=GRID!$B$3:$BI$3), 0)),
ROUNDUP(INDEX(GRID!$B$17:$BI$27,MATCH(I$7,GRID!$A$17:$A$27,0),MATCH(1,($U$2=GRID!$B$1:$BI$1)*(КАЛЕНДАРЬ!$AA27=GRID!$B$3:$BI$3), 0))*(1-GRID!$B$69),0))</f>
        <v>#N/A</v>
      </c>
      <c r="K203" s="47" cm="1">
        <f t="array" ref="K203">IF($I$2="Открытый тариф",
INDEX(GRID!$B$4:$BI$14,MATCH(K$7,GRID!$A$4:$A$14,0),MATCH(1,($U$2=GRID!$B$1:$BI$1)*(КАЛЕНДАРЬ!$AA27=GRID!$B$3:$BI$3), 0)),
ROUNDUP(INDEX(GRID!$B$4:$BI$14,MATCH(K$7,GRID!$A$4:$A$14,0),MATCH(1,($U$2=GRID!$B$1:$BI$1)*(КАЛЕНДАРЬ!$AA27=GRID!$B$3:$BI$3),0))*(1-GRID!$B$69),0))</f>
        <v>40800</v>
      </c>
      <c r="L203" s="48" cm="1">
        <f t="array" ref="L203">IF($I$2="Открытый тариф",
INDEX(GRID!$B$17:$BI$27,MATCH(K$7,GRID!$A$17:$A$27,0),MATCH(1,($U$2=GRID!$B$1:$BI$1)*(КАЛЕНДАРЬ!$AA27=GRID!$B$3:$BI$3), 0)),
ROUNDUP(INDEX(GRID!$B$17:$BI$27,MATCH(K$7,GRID!$A$17:$A$27,0),MATCH(1,($U$2=GRID!$B$1:$BI$1)*(КАЛЕНДАРЬ!$AA27=GRID!$B$3:$BI$3), 0))*(1-GRID!$B$69),0))</f>
        <v>40800</v>
      </c>
      <c r="M203" s="47" cm="1">
        <f t="array" ref="M203">IF($I$2="Открытый тариф",
INDEX(GRID!$B$4:$BI$14,MATCH(M$7,GRID!$A$4:$A$14,0),MATCH(1,($U$2=GRID!$B$1:$BI$1)*(КАЛЕНДАРЬ!$AA27=GRID!$B$3:$BI$3), 0)),
ROUNDUP(INDEX(GRID!$B$4:$BI$14,MATCH(M$7,GRID!$A$4:$A$14,0),MATCH(1,($U$2=GRID!$B$1:$BI$1)*(КАЛЕНДАРЬ!$AA27=GRID!$B$3:$BI$3),0))*(1-GRID!$B$69),0))</f>
        <v>45600</v>
      </c>
      <c r="N203" s="48" cm="1">
        <f t="array" ref="N203">IF($I$2="Открытый тариф",
INDEX(GRID!$B$17:$BI$27,MATCH(M$7,GRID!$A$17:$A$27,0),MATCH(1,($U$2=GRID!$B$1:$BI$1)*(КАЛЕНДАРЬ!$AA27=GRID!$B$3:$BI$3), 0)),
ROUNDUP(INDEX(GRID!$B$17:$BI$27,MATCH(M$7,GRID!$A$17:$A$27,0),MATCH(1,($U$2=GRID!$B$1:$BI$1)*(КАЛЕНДАРЬ!$AA27=GRID!$B$3:$BI$3), 0))*(1-GRID!$B$69),0))</f>
        <v>45600</v>
      </c>
      <c r="O203" s="49" t="s">
        <v>101</v>
      </c>
      <c r="P203" s="49" t="s">
        <v>101</v>
      </c>
      <c r="Q203" s="49" t="s">
        <v>101</v>
      </c>
      <c r="R203" s="49" t="s">
        <v>101</v>
      </c>
      <c r="S203" s="49" t="s">
        <v>101</v>
      </c>
      <c r="T203" s="49" t="s">
        <v>101</v>
      </c>
      <c r="U203" s="49" t="s">
        <v>101</v>
      </c>
      <c r="V203" s="49" t="s">
        <v>101</v>
      </c>
      <c r="W203" s="49" t="s">
        <v>101</v>
      </c>
      <c r="X203" s="49" t="s">
        <v>101</v>
      </c>
    </row>
    <row r="204" spans="1:24" s="146" customFormat="1" hidden="1" x14ac:dyDescent="0.2">
      <c r="A204" s="117" t="s">
        <v>46</v>
      </c>
      <c r="B204" s="117">
        <v>25</v>
      </c>
      <c r="C204" s="47" cm="1">
        <f t="array" ref="C204">IF($I$2="Открытый тариф",
INDEX(GRID!$B$4:$BI$14,MATCH(C$7,GRID!$A$4:$A$14,0),MATCH(1,($U$2=GRID!$B$1:$BI$1)*(КАЛЕНДАРЬ!$AA28=GRID!$B$3:$BI$3), 0)),
ROUNDUP(INDEX(GRID!$B$4:$BI$14,MATCH(C$7,GRID!$A$4:$A$14,0),MATCH(1,($U$2=GRID!$B$1:$BI$1)*(КАЛЕНДАРЬ!$AA28=GRID!$B$3:$BI$3),0))*(1-GRID!$B$69),0))</f>
        <v>26000</v>
      </c>
      <c r="D204" s="48" cm="1">
        <f t="array" ref="D204">IF($I$2="Открытый тариф",
INDEX(GRID!$B$17:$BI$27,MATCH(C$7,GRID!$A$17:$A$27,0),MATCH(1,($U$2=GRID!$B$1:$BI$1)*(КАЛЕНДАРЬ!$AA28=GRID!$B$3:$BI$3), 0)),
ROUNDUP(INDEX(GRID!$B$17:$BI$27,MATCH(C$7,GRID!$A$17:$A$27,0),MATCH(1,($U$2=GRID!$B$1:$BI$1)*(КАЛЕНДАРЬ!$AA28=GRID!$B$3:$BI$3), 0))*(1-GRID!$B$69),0))</f>
        <v>26000</v>
      </c>
      <c r="E204" s="47" cm="1">
        <f t="array" ref="E204">IF($I$2="Открытый тариф",
INDEX(GRID!$B$4:$BI$14,MATCH(E$7,GRID!$A$4:$A$14,0),MATCH(1,($U$2=GRID!$B$1:$BI$1)*(КАЛЕНДАРЬ!$AA28=GRID!$B$3:$BI$3), 0)),
ROUNDUP(INDEX(GRID!$B$4:$BI$14,MATCH(E$7,GRID!$A$4:$A$14,0),MATCH(1,($U$2=GRID!$B$1:$BI$1)*(КАЛЕНДАРЬ!$AA28=GRID!$B$3:$BI$3),0))*(1-GRID!$B$69),0))</f>
        <v>29100</v>
      </c>
      <c r="F204" s="48" cm="1">
        <f t="array" ref="F204">IF($I$2="Открытый тариф",
INDEX(GRID!$B$17:$BI$27,MATCH(E$7,GRID!$A$17:$A$27,0),MATCH(1,($U$2=GRID!$B$1:$BI$1)*(КАЛЕНДАРЬ!$AA28=GRID!$B$3:$BI$3), 0)),
ROUNDUP(INDEX(GRID!$B$17:$BI$27,MATCH(E$7,GRID!$A$17:$A$27,0),MATCH(1,($U$2=GRID!$B$1:$BI$1)*(КАЛЕНДАРЬ!$AA28=GRID!$B$3:$BI$3), 0))*(1-GRID!$B$69),0))</f>
        <v>29100</v>
      </c>
      <c r="G204" s="47" t="e" cm="1">
        <f t="array" ref="G204">IF($I$2="Открытый тариф",
INDEX(GRID!$B$4:$BI$14,MATCH(G$7,GRID!$A$4:$A$14,0),MATCH(1,($U$2=GRID!$B$1:$BI$1)*(КАЛЕНДАРЬ!$AA28=GRID!$B$3:$BI$3), 0)),
ROUNDUP(INDEX(GRID!$B$4:$BI$14,MATCH(G$7,GRID!$A$4:$A$14,0),MATCH(1,($U$2=GRID!$B$1:$BI$1)*(КАЛЕНДАРЬ!$AA28=GRID!$B$3:$BI$3),0))*(1-GRID!$B$69),0))</f>
        <v>#N/A</v>
      </c>
      <c r="H204" s="48" t="e" cm="1">
        <f t="array" ref="H204">IF($I$2="Открытый тариф",
INDEX(GRID!$B$17:$BI$27,MATCH(G$7,GRID!$A$17:$A$27,0),MATCH(1,($U$2=GRID!$B$1:$BI$1)*(КАЛЕНДАРЬ!$AA28=GRID!$B$3:$BI$3), 0)),
ROUNDUP(INDEX(GRID!$B$17:$BI$27,MATCH(G$7,GRID!$A$17:$A$27,0),MATCH(1,($U$2=GRID!$B$1:$BI$1)*(КАЛЕНДАРЬ!$AA28=GRID!$B$3:$BI$3), 0))*(1-GRID!$B$69),0))</f>
        <v>#N/A</v>
      </c>
      <c r="I204" s="47" t="e" cm="1">
        <f t="array" ref="I204">IF($I$2="Открытый тариф",
INDEX(GRID!$B$4:$BI$14,MATCH(I$7,GRID!$A$4:$A$14,0),MATCH(1,($U$2=GRID!$B$1:$BI$1)*(КАЛЕНДАРЬ!$AA28=GRID!$B$3:$BI$3), 0)),
ROUNDUP(INDEX(GRID!$B$4:$BI$14,MATCH(I$7,GRID!$A$4:$A$14,0),MATCH(1,($U$2=GRID!$B$1:$BI$1)*(КАЛЕНДАРЬ!$AA28=GRID!$B$3:$BI$3),0))*(1-GRID!$B$69),0))</f>
        <v>#N/A</v>
      </c>
      <c r="J204" s="48" t="e" cm="1">
        <f t="array" ref="J204">IF($I$2="Открытый тариф",
INDEX(GRID!$B$17:$BI$27,MATCH(I$7,GRID!$A$17:$A$27,0),MATCH(1,($U$2=GRID!$B$1:$BI$1)*(КАЛЕНДАРЬ!$AA28=GRID!$B$3:$BI$3), 0)),
ROUNDUP(INDEX(GRID!$B$17:$BI$27,MATCH(I$7,GRID!$A$17:$A$27,0),MATCH(1,($U$2=GRID!$B$1:$BI$1)*(КАЛЕНДАРЬ!$AA28=GRID!$B$3:$BI$3), 0))*(1-GRID!$B$69),0))</f>
        <v>#N/A</v>
      </c>
      <c r="K204" s="47" cm="1">
        <f t="array" ref="K204">IF($I$2="Открытый тариф",
INDEX(GRID!$B$4:$BI$14,MATCH(K$7,GRID!$A$4:$A$14,0),MATCH(1,($U$2=GRID!$B$1:$BI$1)*(КАЛЕНДАРЬ!$AA28=GRID!$B$3:$BI$3), 0)),
ROUNDUP(INDEX(GRID!$B$4:$BI$14,MATCH(K$7,GRID!$A$4:$A$14,0),MATCH(1,($U$2=GRID!$B$1:$BI$1)*(КАЛЕНДАРЬ!$AA28=GRID!$B$3:$BI$3),0))*(1-GRID!$B$69),0))</f>
        <v>40800</v>
      </c>
      <c r="L204" s="48" cm="1">
        <f t="array" ref="L204">IF($I$2="Открытый тариф",
INDEX(GRID!$B$17:$BI$27,MATCH(K$7,GRID!$A$17:$A$27,0),MATCH(1,($U$2=GRID!$B$1:$BI$1)*(КАЛЕНДАРЬ!$AA28=GRID!$B$3:$BI$3), 0)),
ROUNDUP(INDEX(GRID!$B$17:$BI$27,MATCH(K$7,GRID!$A$17:$A$27,0),MATCH(1,($U$2=GRID!$B$1:$BI$1)*(КАЛЕНДАРЬ!$AA28=GRID!$B$3:$BI$3), 0))*(1-GRID!$B$69),0))</f>
        <v>40800</v>
      </c>
      <c r="M204" s="47" cm="1">
        <f t="array" ref="M204">IF($I$2="Открытый тариф",
INDEX(GRID!$B$4:$BI$14,MATCH(M$7,GRID!$A$4:$A$14,0),MATCH(1,($U$2=GRID!$B$1:$BI$1)*(КАЛЕНДАРЬ!$AA28=GRID!$B$3:$BI$3), 0)),
ROUNDUP(INDEX(GRID!$B$4:$BI$14,MATCH(M$7,GRID!$A$4:$A$14,0),MATCH(1,($U$2=GRID!$B$1:$BI$1)*(КАЛЕНДАРЬ!$AA28=GRID!$B$3:$BI$3),0))*(1-GRID!$B$69),0))</f>
        <v>45600</v>
      </c>
      <c r="N204" s="48" cm="1">
        <f t="array" ref="N204">IF($I$2="Открытый тариф",
INDEX(GRID!$B$17:$BI$27,MATCH(M$7,GRID!$A$17:$A$27,0),MATCH(1,($U$2=GRID!$B$1:$BI$1)*(КАЛЕНДАРЬ!$AA28=GRID!$B$3:$BI$3), 0)),
ROUNDUP(INDEX(GRID!$B$17:$BI$27,MATCH(M$7,GRID!$A$17:$A$27,0),MATCH(1,($U$2=GRID!$B$1:$BI$1)*(КАЛЕНДАРЬ!$AA28=GRID!$B$3:$BI$3), 0))*(1-GRID!$B$69),0))</f>
        <v>45600</v>
      </c>
      <c r="O204" s="49" t="s">
        <v>101</v>
      </c>
      <c r="P204" s="49" t="s">
        <v>101</v>
      </c>
      <c r="Q204" s="49" t="s">
        <v>101</v>
      </c>
      <c r="R204" s="49" t="s">
        <v>101</v>
      </c>
      <c r="S204" s="49" t="s">
        <v>101</v>
      </c>
      <c r="T204" s="49" t="s">
        <v>101</v>
      </c>
      <c r="U204" s="49" t="s">
        <v>101</v>
      </c>
      <c r="V204" s="49" t="s">
        <v>101</v>
      </c>
      <c r="W204" s="49" t="s">
        <v>101</v>
      </c>
      <c r="X204" s="49" t="s">
        <v>101</v>
      </c>
    </row>
    <row r="205" spans="1:24" s="146" customFormat="1" hidden="1" x14ac:dyDescent="0.2">
      <c r="A205" s="117" t="s">
        <v>47</v>
      </c>
      <c r="B205" s="117">
        <v>26</v>
      </c>
      <c r="C205" s="47" cm="1">
        <f t="array" ref="C205">IF($I$2="Открытый тариф",
INDEX(GRID!$B$4:$BI$14,MATCH(C$7,GRID!$A$4:$A$14,0),MATCH(1,($U$2=GRID!$B$1:$BI$1)*(КАЛЕНДАРЬ!$AA29=GRID!$B$3:$BI$3), 0)),
ROUNDUP(INDEX(GRID!$B$4:$BI$14,MATCH(C$7,GRID!$A$4:$A$14,0),MATCH(1,($U$2=GRID!$B$1:$BI$1)*(КАЛЕНДАРЬ!$AA29=GRID!$B$3:$BI$3),0))*(1-GRID!$B$69),0))</f>
        <v>26000</v>
      </c>
      <c r="D205" s="48" cm="1">
        <f t="array" ref="D205">IF($I$2="Открытый тариф",
INDEX(GRID!$B$17:$BI$27,MATCH(C$7,GRID!$A$17:$A$27,0),MATCH(1,($U$2=GRID!$B$1:$BI$1)*(КАЛЕНДАРЬ!$AA29=GRID!$B$3:$BI$3), 0)),
ROUNDUP(INDEX(GRID!$B$17:$BI$27,MATCH(C$7,GRID!$A$17:$A$27,0),MATCH(1,($U$2=GRID!$B$1:$BI$1)*(КАЛЕНДАРЬ!$AA29=GRID!$B$3:$BI$3), 0))*(1-GRID!$B$69),0))</f>
        <v>26000</v>
      </c>
      <c r="E205" s="47" cm="1">
        <f t="array" ref="E205">IF($I$2="Открытый тариф",
INDEX(GRID!$B$4:$BI$14,MATCH(E$7,GRID!$A$4:$A$14,0),MATCH(1,($U$2=GRID!$B$1:$BI$1)*(КАЛЕНДАРЬ!$AA29=GRID!$B$3:$BI$3), 0)),
ROUNDUP(INDEX(GRID!$B$4:$BI$14,MATCH(E$7,GRID!$A$4:$A$14,0),MATCH(1,($U$2=GRID!$B$1:$BI$1)*(КАЛЕНДАРЬ!$AA29=GRID!$B$3:$BI$3),0))*(1-GRID!$B$69),0))</f>
        <v>29100</v>
      </c>
      <c r="F205" s="48" cm="1">
        <f t="array" ref="F205">IF($I$2="Открытый тариф",
INDEX(GRID!$B$17:$BI$27,MATCH(E$7,GRID!$A$17:$A$27,0),MATCH(1,($U$2=GRID!$B$1:$BI$1)*(КАЛЕНДАРЬ!$AA29=GRID!$B$3:$BI$3), 0)),
ROUNDUP(INDEX(GRID!$B$17:$BI$27,MATCH(E$7,GRID!$A$17:$A$27,0),MATCH(1,($U$2=GRID!$B$1:$BI$1)*(КАЛЕНДАРЬ!$AA29=GRID!$B$3:$BI$3), 0))*(1-GRID!$B$69),0))</f>
        <v>29100</v>
      </c>
      <c r="G205" s="47" t="e" cm="1">
        <f t="array" ref="G205">IF($I$2="Открытый тариф",
INDEX(GRID!$B$4:$BI$14,MATCH(G$7,GRID!$A$4:$A$14,0),MATCH(1,($U$2=GRID!$B$1:$BI$1)*(КАЛЕНДАРЬ!$AA29=GRID!$B$3:$BI$3), 0)),
ROUNDUP(INDEX(GRID!$B$4:$BI$14,MATCH(G$7,GRID!$A$4:$A$14,0),MATCH(1,($U$2=GRID!$B$1:$BI$1)*(КАЛЕНДАРЬ!$AA29=GRID!$B$3:$BI$3),0))*(1-GRID!$B$69),0))</f>
        <v>#N/A</v>
      </c>
      <c r="H205" s="48" t="e" cm="1">
        <f t="array" ref="H205">IF($I$2="Открытый тариф",
INDEX(GRID!$B$17:$BI$27,MATCH(G$7,GRID!$A$17:$A$27,0),MATCH(1,($U$2=GRID!$B$1:$BI$1)*(КАЛЕНДАРЬ!$AA29=GRID!$B$3:$BI$3), 0)),
ROUNDUP(INDEX(GRID!$B$17:$BI$27,MATCH(G$7,GRID!$A$17:$A$27,0),MATCH(1,($U$2=GRID!$B$1:$BI$1)*(КАЛЕНДАРЬ!$AA29=GRID!$B$3:$BI$3), 0))*(1-GRID!$B$69),0))</f>
        <v>#N/A</v>
      </c>
      <c r="I205" s="47" t="e" cm="1">
        <f t="array" ref="I205">IF($I$2="Открытый тариф",
INDEX(GRID!$B$4:$BI$14,MATCH(I$7,GRID!$A$4:$A$14,0),MATCH(1,($U$2=GRID!$B$1:$BI$1)*(КАЛЕНДАРЬ!$AA29=GRID!$B$3:$BI$3), 0)),
ROUNDUP(INDEX(GRID!$B$4:$BI$14,MATCH(I$7,GRID!$A$4:$A$14,0),MATCH(1,($U$2=GRID!$B$1:$BI$1)*(КАЛЕНДАРЬ!$AA29=GRID!$B$3:$BI$3),0))*(1-GRID!$B$69),0))</f>
        <v>#N/A</v>
      </c>
      <c r="J205" s="48" t="e" cm="1">
        <f t="array" ref="J205">IF($I$2="Открытый тариф",
INDEX(GRID!$B$17:$BI$27,MATCH(I$7,GRID!$A$17:$A$27,0),MATCH(1,($U$2=GRID!$B$1:$BI$1)*(КАЛЕНДАРЬ!$AA29=GRID!$B$3:$BI$3), 0)),
ROUNDUP(INDEX(GRID!$B$17:$BI$27,MATCH(I$7,GRID!$A$17:$A$27,0),MATCH(1,($U$2=GRID!$B$1:$BI$1)*(КАЛЕНДАРЬ!$AA29=GRID!$B$3:$BI$3), 0))*(1-GRID!$B$69),0))</f>
        <v>#N/A</v>
      </c>
      <c r="K205" s="47" cm="1">
        <f t="array" ref="K205">IF($I$2="Открытый тариф",
INDEX(GRID!$B$4:$BI$14,MATCH(K$7,GRID!$A$4:$A$14,0),MATCH(1,($U$2=GRID!$B$1:$BI$1)*(КАЛЕНДАРЬ!$AA29=GRID!$B$3:$BI$3), 0)),
ROUNDUP(INDEX(GRID!$B$4:$BI$14,MATCH(K$7,GRID!$A$4:$A$14,0),MATCH(1,($U$2=GRID!$B$1:$BI$1)*(КАЛЕНДАРЬ!$AA29=GRID!$B$3:$BI$3),0))*(1-GRID!$B$69),0))</f>
        <v>40800</v>
      </c>
      <c r="L205" s="48" cm="1">
        <f t="array" ref="L205">IF($I$2="Открытый тариф",
INDEX(GRID!$B$17:$BI$27,MATCH(K$7,GRID!$A$17:$A$27,0),MATCH(1,($U$2=GRID!$B$1:$BI$1)*(КАЛЕНДАРЬ!$AA29=GRID!$B$3:$BI$3), 0)),
ROUNDUP(INDEX(GRID!$B$17:$BI$27,MATCH(K$7,GRID!$A$17:$A$27,0),MATCH(1,($U$2=GRID!$B$1:$BI$1)*(КАЛЕНДАРЬ!$AA29=GRID!$B$3:$BI$3), 0))*(1-GRID!$B$69),0))</f>
        <v>40800</v>
      </c>
      <c r="M205" s="47" cm="1">
        <f t="array" ref="M205">IF($I$2="Открытый тариф",
INDEX(GRID!$B$4:$BI$14,MATCH(M$7,GRID!$A$4:$A$14,0),MATCH(1,($U$2=GRID!$B$1:$BI$1)*(КАЛЕНДАРЬ!$AA29=GRID!$B$3:$BI$3), 0)),
ROUNDUP(INDEX(GRID!$B$4:$BI$14,MATCH(M$7,GRID!$A$4:$A$14,0),MATCH(1,($U$2=GRID!$B$1:$BI$1)*(КАЛЕНДАРЬ!$AA29=GRID!$B$3:$BI$3),0))*(1-GRID!$B$69),0))</f>
        <v>45600</v>
      </c>
      <c r="N205" s="48" cm="1">
        <f t="array" ref="N205">IF($I$2="Открытый тариф",
INDEX(GRID!$B$17:$BI$27,MATCH(M$7,GRID!$A$17:$A$27,0),MATCH(1,($U$2=GRID!$B$1:$BI$1)*(КАЛЕНДАРЬ!$AA29=GRID!$B$3:$BI$3), 0)),
ROUNDUP(INDEX(GRID!$B$17:$BI$27,MATCH(M$7,GRID!$A$17:$A$27,0),MATCH(1,($U$2=GRID!$B$1:$BI$1)*(КАЛЕНДАРЬ!$AA29=GRID!$B$3:$BI$3), 0))*(1-GRID!$B$69),0))</f>
        <v>45600</v>
      </c>
      <c r="O205" s="49" t="s">
        <v>101</v>
      </c>
      <c r="P205" s="49" t="s">
        <v>101</v>
      </c>
      <c r="Q205" s="49" t="s">
        <v>101</v>
      </c>
      <c r="R205" s="49" t="s">
        <v>101</v>
      </c>
      <c r="S205" s="49" t="s">
        <v>101</v>
      </c>
      <c r="T205" s="49" t="s">
        <v>101</v>
      </c>
      <c r="U205" s="49" t="s">
        <v>101</v>
      </c>
      <c r="V205" s="49" t="s">
        <v>101</v>
      </c>
      <c r="W205" s="49" t="s">
        <v>101</v>
      </c>
      <c r="X205" s="49" t="s">
        <v>101</v>
      </c>
    </row>
    <row r="206" spans="1:24" s="146" customFormat="1" hidden="1" x14ac:dyDescent="0.2">
      <c r="A206" s="117" t="s">
        <v>48</v>
      </c>
      <c r="B206" s="117">
        <v>27</v>
      </c>
      <c r="C206" s="47" cm="1">
        <f t="array" ref="C206">IF($I$2="Открытый тариф",
INDEX(GRID!$B$4:$BI$14,MATCH(C$7,GRID!$A$4:$A$14,0),MATCH(1,($U$2=GRID!$B$1:$BI$1)*(КАЛЕНДАРЬ!$AA30=GRID!$B$3:$BI$3), 0)),
ROUNDUP(INDEX(GRID!$B$4:$BI$14,MATCH(C$7,GRID!$A$4:$A$14,0),MATCH(1,($U$2=GRID!$B$1:$BI$1)*(КАЛЕНДАРЬ!$AA30=GRID!$B$3:$BI$3),0))*(1-GRID!$B$69),0))</f>
        <v>17500</v>
      </c>
      <c r="D206" s="48" cm="1">
        <f t="array" ref="D206">IF($I$2="Открытый тариф",
INDEX(GRID!$B$17:$BI$27,MATCH(C$7,GRID!$A$17:$A$27,0),MATCH(1,($U$2=GRID!$B$1:$BI$1)*(КАЛЕНДАРЬ!$AA30=GRID!$B$3:$BI$3), 0)),
ROUNDUP(INDEX(GRID!$B$17:$BI$27,MATCH(C$7,GRID!$A$17:$A$27,0),MATCH(1,($U$2=GRID!$B$1:$BI$1)*(КАЛЕНДАРЬ!$AA30=GRID!$B$3:$BI$3), 0))*(1-GRID!$B$69),0))</f>
        <v>17500</v>
      </c>
      <c r="E206" s="47" cm="1">
        <f t="array" ref="E206">IF($I$2="Открытый тариф",
INDEX(GRID!$B$4:$BI$14,MATCH(E$7,GRID!$A$4:$A$14,0),MATCH(1,($U$2=GRID!$B$1:$BI$1)*(КАЛЕНДАРЬ!$AA30=GRID!$B$3:$BI$3), 0)),
ROUNDUP(INDEX(GRID!$B$4:$BI$14,MATCH(E$7,GRID!$A$4:$A$14,0),MATCH(1,($U$2=GRID!$B$1:$BI$1)*(КАЛЕНДАРЬ!$AA30=GRID!$B$3:$BI$3),0))*(1-GRID!$B$69),0))</f>
        <v>19400</v>
      </c>
      <c r="F206" s="48" cm="1">
        <f t="array" ref="F206">IF($I$2="Открытый тариф",
INDEX(GRID!$B$17:$BI$27,MATCH(E$7,GRID!$A$17:$A$27,0),MATCH(1,($U$2=GRID!$B$1:$BI$1)*(КАЛЕНДАРЬ!$AA30=GRID!$B$3:$BI$3), 0)),
ROUNDUP(INDEX(GRID!$B$17:$BI$27,MATCH(E$7,GRID!$A$17:$A$27,0),MATCH(1,($U$2=GRID!$B$1:$BI$1)*(КАЛЕНДАРЬ!$AA30=GRID!$B$3:$BI$3), 0))*(1-GRID!$B$69),0))</f>
        <v>19400</v>
      </c>
      <c r="G206" s="47" t="e" cm="1">
        <f t="array" ref="G206">IF($I$2="Открытый тариф",
INDEX(GRID!$B$4:$BI$14,MATCH(G$7,GRID!$A$4:$A$14,0),MATCH(1,($U$2=GRID!$B$1:$BI$1)*(КАЛЕНДАРЬ!$AA30=GRID!$B$3:$BI$3), 0)),
ROUNDUP(INDEX(GRID!$B$4:$BI$14,MATCH(G$7,GRID!$A$4:$A$14,0),MATCH(1,($U$2=GRID!$B$1:$BI$1)*(КАЛЕНДАРЬ!$AA30=GRID!$B$3:$BI$3),0))*(1-GRID!$B$69),0))</f>
        <v>#N/A</v>
      </c>
      <c r="H206" s="48" t="e" cm="1">
        <f t="array" ref="H206">IF($I$2="Открытый тариф",
INDEX(GRID!$B$17:$BI$27,MATCH(G$7,GRID!$A$17:$A$27,0),MATCH(1,($U$2=GRID!$B$1:$BI$1)*(КАЛЕНДАРЬ!$AA30=GRID!$B$3:$BI$3), 0)),
ROUNDUP(INDEX(GRID!$B$17:$BI$27,MATCH(G$7,GRID!$A$17:$A$27,0),MATCH(1,($U$2=GRID!$B$1:$BI$1)*(КАЛЕНДАРЬ!$AA30=GRID!$B$3:$BI$3), 0))*(1-GRID!$B$69),0))</f>
        <v>#N/A</v>
      </c>
      <c r="I206" s="47" t="e" cm="1">
        <f t="array" ref="I206">IF($I$2="Открытый тариф",
INDEX(GRID!$B$4:$BI$14,MATCH(I$7,GRID!$A$4:$A$14,0),MATCH(1,($U$2=GRID!$B$1:$BI$1)*(КАЛЕНДАРЬ!$AA30=GRID!$B$3:$BI$3), 0)),
ROUNDUP(INDEX(GRID!$B$4:$BI$14,MATCH(I$7,GRID!$A$4:$A$14,0),MATCH(1,($U$2=GRID!$B$1:$BI$1)*(КАЛЕНДАРЬ!$AA30=GRID!$B$3:$BI$3),0))*(1-GRID!$B$69),0))</f>
        <v>#N/A</v>
      </c>
      <c r="J206" s="48" t="e" cm="1">
        <f t="array" ref="J206">IF($I$2="Открытый тариф",
INDEX(GRID!$B$17:$BI$27,MATCH(I$7,GRID!$A$17:$A$27,0),MATCH(1,($U$2=GRID!$B$1:$BI$1)*(КАЛЕНДАРЬ!$AA30=GRID!$B$3:$BI$3), 0)),
ROUNDUP(INDEX(GRID!$B$17:$BI$27,MATCH(I$7,GRID!$A$17:$A$27,0),MATCH(1,($U$2=GRID!$B$1:$BI$1)*(КАЛЕНДАРЬ!$AA30=GRID!$B$3:$BI$3), 0))*(1-GRID!$B$69),0))</f>
        <v>#N/A</v>
      </c>
      <c r="K206" s="47" cm="1">
        <f t="array" ref="K206">IF($I$2="Открытый тариф",
INDEX(GRID!$B$4:$BI$14,MATCH(K$7,GRID!$A$4:$A$14,0),MATCH(1,($U$2=GRID!$B$1:$BI$1)*(КАЛЕНДАРЬ!$AA30=GRID!$B$3:$BI$3), 0)),
ROUNDUP(INDEX(GRID!$B$4:$BI$14,MATCH(K$7,GRID!$A$4:$A$14,0),MATCH(1,($U$2=GRID!$B$1:$BI$1)*(КАЛЕНДАРЬ!$AA30=GRID!$B$3:$BI$3),0))*(1-GRID!$B$69),0))</f>
        <v>26100</v>
      </c>
      <c r="L206" s="48" cm="1">
        <f t="array" ref="L206">IF($I$2="Открытый тариф",
INDEX(GRID!$B$17:$BI$27,MATCH(K$7,GRID!$A$17:$A$27,0),MATCH(1,($U$2=GRID!$B$1:$BI$1)*(КАЛЕНДАРЬ!$AA30=GRID!$B$3:$BI$3), 0)),
ROUNDUP(INDEX(GRID!$B$17:$BI$27,MATCH(K$7,GRID!$A$17:$A$27,0),MATCH(1,($U$2=GRID!$B$1:$BI$1)*(КАЛЕНДАРЬ!$AA30=GRID!$B$3:$BI$3), 0))*(1-GRID!$B$69),0))</f>
        <v>26100</v>
      </c>
      <c r="M206" s="47" cm="1">
        <f t="array" ref="M206">IF($I$2="Открытый тариф",
INDEX(GRID!$B$4:$BI$14,MATCH(M$7,GRID!$A$4:$A$14,0),MATCH(1,($U$2=GRID!$B$1:$BI$1)*(КАЛЕНДАРЬ!$AA30=GRID!$B$3:$BI$3), 0)),
ROUNDUP(INDEX(GRID!$B$4:$BI$14,MATCH(M$7,GRID!$A$4:$A$14,0),MATCH(1,($U$2=GRID!$B$1:$BI$1)*(КАЛЕНДАРЬ!$AA30=GRID!$B$3:$BI$3),0))*(1-GRID!$B$69),0))</f>
        <v>28800</v>
      </c>
      <c r="N206" s="48" cm="1">
        <f t="array" ref="N206">IF($I$2="Открытый тариф",
INDEX(GRID!$B$17:$BI$27,MATCH(M$7,GRID!$A$17:$A$27,0),MATCH(1,($U$2=GRID!$B$1:$BI$1)*(КАЛЕНДАРЬ!$AA30=GRID!$B$3:$BI$3), 0)),
ROUNDUP(INDEX(GRID!$B$17:$BI$27,MATCH(M$7,GRID!$A$17:$A$27,0),MATCH(1,($U$2=GRID!$B$1:$BI$1)*(КАЛЕНДАРЬ!$AA30=GRID!$B$3:$BI$3), 0))*(1-GRID!$B$69),0))</f>
        <v>28800</v>
      </c>
      <c r="O206" s="49" t="s">
        <v>101</v>
      </c>
      <c r="P206" s="49" t="s">
        <v>101</v>
      </c>
      <c r="Q206" s="49" t="s">
        <v>101</v>
      </c>
      <c r="R206" s="49" t="s">
        <v>101</v>
      </c>
      <c r="S206" s="49" t="s">
        <v>101</v>
      </c>
      <c r="T206" s="49" t="s">
        <v>101</v>
      </c>
      <c r="U206" s="49" t="s">
        <v>101</v>
      </c>
      <c r="V206" s="49" t="s">
        <v>101</v>
      </c>
      <c r="W206" s="49" t="s">
        <v>101</v>
      </c>
      <c r="X206" s="49" t="s">
        <v>101</v>
      </c>
    </row>
    <row r="207" spans="1:24" s="146" customFormat="1" hidden="1" x14ac:dyDescent="0.2">
      <c r="A207" s="117" t="s">
        <v>42</v>
      </c>
      <c r="B207" s="117">
        <v>28</v>
      </c>
      <c r="C207" s="47" cm="1">
        <f t="array" ref="C207">IF($I$2="Открытый тариф",
INDEX(GRID!$B$4:$BI$14,MATCH(C$7,GRID!$A$4:$A$14,0),MATCH(1,($U$2=GRID!$B$1:$BI$1)*(КАЛЕНДАРЬ!$AA31=GRID!$B$3:$BI$3), 0)),
ROUNDUP(INDEX(GRID!$B$4:$BI$14,MATCH(C$7,GRID!$A$4:$A$14,0),MATCH(1,($U$2=GRID!$B$1:$BI$1)*(КАЛЕНДАРЬ!$AA31=GRID!$B$3:$BI$3),0))*(1-GRID!$B$69),0))</f>
        <v>16500</v>
      </c>
      <c r="D207" s="48" cm="1">
        <f t="array" ref="D207">IF($I$2="Открытый тариф",
INDEX(GRID!$B$17:$BI$27,MATCH(C$7,GRID!$A$17:$A$27,0),MATCH(1,($U$2=GRID!$B$1:$BI$1)*(КАЛЕНДАРЬ!$AA31=GRID!$B$3:$BI$3), 0)),
ROUNDUP(INDEX(GRID!$B$17:$BI$27,MATCH(C$7,GRID!$A$17:$A$27,0),MATCH(1,($U$2=GRID!$B$1:$BI$1)*(КАЛЕНДАРЬ!$AA31=GRID!$B$3:$BI$3), 0))*(1-GRID!$B$69),0))</f>
        <v>16500</v>
      </c>
      <c r="E207" s="47" cm="1">
        <f t="array" ref="E207">IF($I$2="Открытый тариф",
INDEX(GRID!$B$4:$BI$14,MATCH(E$7,GRID!$A$4:$A$14,0),MATCH(1,($U$2=GRID!$B$1:$BI$1)*(КАЛЕНДАРЬ!$AA31=GRID!$B$3:$BI$3), 0)),
ROUNDUP(INDEX(GRID!$B$4:$BI$14,MATCH(E$7,GRID!$A$4:$A$14,0),MATCH(1,($U$2=GRID!$B$1:$BI$1)*(КАЛЕНДАРЬ!$AA31=GRID!$B$3:$BI$3),0))*(1-GRID!$B$69),0))</f>
        <v>18200</v>
      </c>
      <c r="F207" s="48" cm="1">
        <f t="array" ref="F207">IF($I$2="Открытый тариф",
INDEX(GRID!$B$17:$BI$27,MATCH(E$7,GRID!$A$17:$A$27,0),MATCH(1,($U$2=GRID!$B$1:$BI$1)*(КАЛЕНДАРЬ!$AA31=GRID!$B$3:$BI$3), 0)),
ROUNDUP(INDEX(GRID!$B$17:$BI$27,MATCH(E$7,GRID!$A$17:$A$27,0),MATCH(1,($U$2=GRID!$B$1:$BI$1)*(КАЛЕНДАРЬ!$AA31=GRID!$B$3:$BI$3), 0))*(1-GRID!$B$69),0))</f>
        <v>18200</v>
      </c>
      <c r="G207" s="47" t="e" cm="1">
        <f t="array" ref="G207">IF($I$2="Открытый тариф",
INDEX(GRID!$B$4:$BI$14,MATCH(G$7,GRID!$A$4:$A$14,0),MATCH(1,($U$2=GRID!$B$1:$BI$1)*(КАЛЕНДАРЬ!$AA31=GRID!$B$3:$BI$3), 0)),
ROUNDUP(INDEX(GRID!$B$4:$BI$14,MATCH(G$7,GRID!$A$4:$A$14,0),MATCH(1,($U$2=GRID!$B$1:$BI$1)*(КАЛЕНДАРЬ!$AA31=GRID!$B$3:$BI$3),0))*(1-GRID!$B$69),0))</f>
        <v>#N/A</v>
      </c>
      <c r="H207" s="48" t="e" cm="1">
        <f t="array" ref="H207">IF($I$2="Открытый тариф",
INDEX(GRID!$B$17:$BI$27,MATCH(G$7,GRID!$A$17:$A$27,0),MATCH(1,($U$2=GRID!$B$1:$BI$1)*(КАЛЕНДАРЬ!$AA31=GRID!$B$3:$BI$3), 0)),
ROUNDUP(INDEX(GRID!$B$17:$BI$27,MATCH(G$7,GRID!$A$17:$A$27,0),MATCH(1,($U$2=GRID!$B$1:$BI$1)*(КАЛЕНДАРЬ!$AA31=GRID!$B$3:$BI$3), 0))*(1-GRID!$B$69),0))</f>
        <v>#N/A</v>
      </c>
      <c r="I207" s="47" t="e" cm="1">
        <f t="array" ref="I207">IF($I$2="Открытый тариф",
INDEX(GRID!$B$4:$BI$14,MATCH(I$7,GRID!$A$4:$A$14,0),MATCH(1,($U$2=GRID!$B$1:$BI$1)*(КАЛЕНДАРЬ!$AA31=GRID!$B$3:$BI$3), 0)),
ROUNDUP(INDEX(GRID!$B$4:$BI$14,MATCH(I$7,GRID!$A$4:$A$14,0),MATCH(1,($U$2=GRID!$B$1:$BI$1)*(КАЛЕНДАРЬ!$AA31=GRID!$B$3:$BI$3),0))*(1-GRID!$B$69),0))</f>
        <v>#N/A</v>
      </c>
      <c r="J207" s="48" t="e" cm="1">
        <f t="array" ref="J207">IF($I$2="Открытый тариф",
INDEX(GRID!$B$17:$BI$27,MATCH(I$7,GRID!$A$17:$A$27,0),MATCH(1,($U$2=GRID!$B$1:$BI$1)*(КАЛЕНДАРЬ!$AA31=GRID!$B$3:$BI$3), 0)),
ROUNDUP(INDEX(GRID!$B$17:$BI$27,MATCH(I$7,GRID!$A$17:$A$27,0),MATCH(1,($U$2=GRID!$B$1:$BI$1)*(КАЛЕНДАРЬ!$AA31=GRID!$B$3:$BI$3), 0))*(1-GRID!$B$69),0))</f>
        <v>#N/A</v>
      </c>
      <c r="K207" s="47" cm="1">
        <f t="array" ref="K207">IF($I$2="Открытый тариф",
INDEX(GRID!$B$4:$BI$14,MATCH(K$7,GRID!$A$4:$A$14,0),MATCH(1,($U$2=GRID!$B$1:$BI$1)*(КАЛЕНДАРЬ!$AA31=GRID!$B$3:$BI$3), 0)),
ROUNDUP(INDEX(GRID!$B$4:$BI$14,MATCH(K$7,GRID!$A$4:$A$14,0),MATCH(1,($U$2=GRID!$B$1:$BI$1)*(КАЛЕНДАРЬ!$AA31=GRID!$B$3:$BI$3),0))*(1-GRID!$B$69),0))</f>
        <v>24500</v>
      </c>
      <c r="L207" s="48" cm="1">
        <f t="array" ref="L207">IF($I$2="Открытый тариф",
INDEX(GRID!$B$17:$BI$27,MATCH(K$7,GRID!$A$17:$A$27,0),MATCH(1,($U$2=GRID!$B$1:$BI$1)*(КАЛЕНДАРЬ!$AA31=GRID!$B$3:$BI$3), 0)),
ROUNDUP(INDEX(GRID!$B$17:$BI$27,MATCH(K$7,GRID!$A$17:$A$27,0),MATCH(1,($U$2=GRID!$B$1:$BI$1)*(КАЛЕНДАРЬ!$AA31=GRID!$B$3:$BI$3), 0))*(1-GRID!$B$69),0))</f>
        <v>24500</v>
      </c>
      <c r="M207" s="47" cm="1">
        <f t="array" ref="M207">IF($I$2="Открытый тариф",
INDEX(GRID!$B$4:$BI$14,MATCH(M$7,GRID!$A$4:$A$14,0),MATCH(1,($U$2=GRID!$B$1:$BI$1)*(КАЛЕНДАРЬ!$AA31=GRID!$B$3:$BI$3), 0)),
ROUNDUP(INDEX(GRID!$B$4:$BI$14,MATCH(M$7,GRID!$A$4:$A$14,0),MATCH(1,($U$2=GRID!$B$1:$BI$1)*(КАЛЕНДАРЬ!$AA31=GRID!$B$3:$BI$3),0))*(1-GRID!$B$69),0))</f>
        <v>27000</v>
      </c>
      <c r="N207" s="48" cm="1">
        <f t="array" ref="N207">IF($I$2="Открытый тариф",
INDEX(GRID!$B$17:$BI$27,MATCH(M$7,GRID!$A$17:$A$27,0),MATCH(1,($U$2=GRID!$B$1:$BI$1)*(КАЛЕНДАРЬ!$AA31=GRID!$B$3:$BI$3), 0)),
ROUNDUP(INDEX(GRID!$B$17:$BI$27,MATCH(M$7,GRID!$A$17:$A$27,0),MATCH(1,($U$2=GRID!$B$1:$BI$1)*(КАЛЕНДАРЬ!$AA31=GRID!$B$3:$BI$3), 0))*(1-GRID!$B$69),0))</f>
        <v>27000</v>
      </c>
      <c r="O207" s="49" t="s">
        <v>101</v>
      </c>
      <c r="P207" s="49" t="s">
        <v>101</v>
      </c>
      <c r="Q207" s="49" t="s">
        <v>101</v>
      </c>
      <c r="R207" s="49" t="s">
        <v>101</v>
      </c>
      <c r="S207" s="49" t="s">
        <v>101</v>
      </c>
      <c r="T207" s="49" t="s">
        <v>101</v>
      </c>
      <c r="U207" s="49" t="s">
        <v>101</v>
      </c>
      <c r="V207" s="49" t="s">
        <v>101</v>
      </c>
      <c r="W207" s="49" t="s">
        <v>101</v>
      </c>
      <c r="X207" s="49" t="s">
        <v>101</v>
      </c>
    </row>
    <row r="208" spans="1:24" s="146" customFormat="1" hidden="1" x14ac:dyDescent="0.2">
      <c r="A208" s="117" t="s">
        <v>43</v>
      </c>
      <c r="B208" s="117">
        <v>29</v>
      </c>
      <c r="C208" s="47" cm="1">
        <f t="array" ref="C208">IF($I$2="Открытый тариф",
INDEX(GRID!$B$4:$BI$14,MATCH(C$7,GRID!$A$4:$A$14,0),MATCH(1,($U$2=GRID!$B$1:$BI$1)*(КАЛЕНДАРЬ!$AA32=GRID!$B$3:$BI$3), 0)),
ROUNDUP(INDEX(GRID!$B$4:$BI$14,MATCH(C$7,GRID!$A$4:$A$14,0),MATCH(1,($U$2=GRID!$B$1:$BI$1)*(КАЛЕНДАРЬ!$AA32=GRID!$B$3:$BI$3),0))*(1-GRID!$B$69),0))</f>
        <v>16500</v>
      </c>
      <c r="D208" s="48" cm="1">
        <f t="array" ref="D208">IF($I$2="Открытый тариф",
INDEX(GRID!$B$17:$BI$27,MATCH(C$7,GRID!$A$17:$A$27,0),MATCH(1,($U$2=GRID!$B$1:$BI$1)*(КАЛЕНДАРЬ!$AA32=GRID!$B$3:$BI$3), 0)),
ROUNDUP(INDEX(GRID!$B$17:$BI$27,MATCH(C$7,GRID!$A$17:$A$27,0),MATCH(1,($U$2=GRID!$B$1:$BI$1)*(КАЛЕНДАРЬ!$AA32=GRID!$B$3:$BI$3), 0))*(1-GRID!$B$69),0))</f>
        <v>16500</v>
      </c>
      <c r="E208" s="47" cm="1">
        <f t="array" ref="E208">IF($I$2="Открытый тариф",
INDEX(GRID!$B$4:$BI$14,MATCH(E$7,GRID!$A$4:$A$14,0),MATCH(1,($U$2=GRID!$B$1:$BI$1)*(КАЛЕНДАРЬ!$AA32=GRID!$B$3:$BI$3), 0)),
ROUNDUP(INDEX(GRID!$B$4:$BI$14,MATCH(E$7,GRID!$A$4:$A$14,0),MATCH(1,($U$2=GRID!$B$1:$BI$1)*(КАЛЕНДАРЬ!$AA32=GRID!$B$3:$BI$3),0))*(1-GRID!$B$69),0))</f>
        <v>18200</v>
      </c>
      <c r="F208" s="48" cm="1">
        <f t="array" ref="F208">IF($I$2="Открытый тариф",
INDEX(GRID!$B$17:$BI$27,MATCH(E$7,GRID!$A$17:$A$27,0),MATCH(1,($U$2=GRID!$B$1:$BI$1)*(КАЛЕНДАРЬ!$AA32=GRID!$B$3:$BI$3), 0)),
ROUNDUP(INDEX(GRID!$B$17:$BI$27,MATCH(E$7,GRID!$A$17:$A$27,0),MATCH(1,($U$2=GRID!$B$1:$BI$1)*(КАЛЕНДАРЬ!$AA32=GRID!$B$3:$BI$3), 0))*(1-GRID!$B$69),0))</f>
        <v>18200</v>
      </c>
      <c r="G208" s="47" t="e" cm="1">
        <f t="array" ref="G208">IF($I$2="Открытый тариф",
INDEX(GRID!$B$4:$BI$14,MATCH(G$7,GRID!$A$4:$A$14,0),MATCH(1,($U$2=GRID!$B$1:$BI$1)*(КАЛЕНДАРЬ!$AA32=GRID!$B$3:$BI$3), 0)),
ROUNDUP(INDEX(GRID!$B$4:$BI$14,MATCH(G$7,GRID!$A$4:$A$14,0),MATCH(1,($U$2=GRID!$B$1:$BI$1)*(КАЛЕНДАРЬ!$AA32=GRID!$B$3:$BI$3),0))*(1-GRID!$B$69),0))</f>
        <v>#N/A</v>
      </c>
      <c r="H208" s="48" t="e" cm="1">
        <f t="array" ref="H208">IF($I$2="Открытый тариф",
INDEX(GRID!$B$17:$BI$27,MATCH(G$7,GRID!$A$17:$A$27,0),MATCH(1,($U$2=GRID!$B$1:$BI$1)*(КАЛЕНДАРЬ!$AA32=GRID!$B$3:$BI$3), 0)),
ROUNDUP(INDEX(GRID!$B$17:$BI$27,MATCH(G$7,GRID!$A$17:$A$27,0),MATCH(1,($U$2=GRID!$B$1:$BI$1)*(КАЛЕНДАРЬ!$AA32=GRID!$B$3:$BI$3), 0))*(1-GRID!$B$69),0))</f>
        <v>#N/A</v>
      </c>
      <c r="I208" s="47" t="e" cm="1">
        <f t="array" ref="I208">IF($I$2="Открытый тариф",
INDEX(GRID!$B$4:$BI$14,MATCH(I$7,GRID!$A$4:$A$14,0),MATCH(1,($U$2=GRID!$B$1:$BI$1)*(КАЛЕНДАРЬ!$AA32=GRID!$B$3:$BI$3), 0)),
ROUNDUP(INDEX(GRID!$B$4:$BI$14,MATCH(I$7,GRID!$A$4:$A$14,0),MATCH(1,($U$2=GRID!$B$1:$BI$1)*(КАЛЕНДАРЬ!$AA32=GRID!$B$3:$BI$3),0))*(1-GRID!$B$69),0))</f>
        <v>#N/A</v>
      </c>
      <c r="J208" s="48" t="e" cm="1">
        <f t="array" ref="J208">IF($I$2="Открытый тариф",
INDEX(GRID!$B$17:$BI$27,MATCH(I$7,GRID!$A$17:$A$27,0),MATCH(1,($U$2=GRID!$B$1:$BI$1)*(КАЛЕНДАРЬ!$AA32=GRID!$B$3:$BI$3), 0)),
ROUNDUP(INDEX(GRID!$B$17:$BI$27,MATCH(I$7,GRID!$A$17:$A$27,0),MATCH(1,($U$2=GRID!$B$1:$BI$1)*(КАЛЕНДАРЬ!$AA32=GRID!$B$3:$BI$3), 0))*(1-GRID!$B$69),0))</f>
        <v>#N/A</v>
      </c>
      <c r="K208" s="47" cm="1">
        <f t="array" ref="K208">IF($I$2="Открытый тариф",
INDEX(GRID!$B$4:$BI$14,MATCH(K$7,GRID!$A$4:$A$14,0),MATCH(1,($U$2=GRID!$B$1:$BI$1)*(КАЛЕНДАРЬ!$AA32=GRID!$B$3:$BI$3), 0)),
ROUNDUP(INDEX(GRID!$B$4:$BI$14,MATCH(K$7,GRID!$A$4:$A$14,0),MATCH(1,($U$2=GRID!$B$1:$BI$1)*(КАЛЕНДАРЬ!$AA32=GRID!$B$3:$BI$3),0))*(1-GRID!$B$69),0))</f>
        <v>24500</v>
      </c>
      <c r="L208" s="48" cm="1">
        <f t="array" ref="L208">IF($I$2="Открытый тариф",
INDEX(GRID!$B$17:$BI$27,MATCH(K$7,GRID!$A$17:$A$27,0),MATCH(1,($U$2=GRID!$B$1:$BI$1)*(КАЛЕНДАРЬ!$AA32=GRID!$B$3:$BI$3), 0)),
ROUNDUP(INDEX(GRID!$B$17:$BI$27,MATCH(K$7,GRID!$A$17:$A$27,0),MATCH(1,($U$2=GRID!$B$1:$BI$1)*(КАЛЕНДАРЬ!$AA32=GRID!$B$3:$BI$3), 0))*(1-GRID!$B$69),0))</f>
        <v>24500</v>
      </c>
      <c r="M208" s="47" cm="1">
        <f t="array" ref="M208">IF($I$2="Открытый тариф",
INDEX(GRID!$B$4:$BI$14,MATCH(M$7,GRID!$A$4:$A$14,0),MATCH(1,($U$2=GRID!$B$1:$BI$1)*(КАЛЕНДАРЬ!$AA32=GRID!$B$3:$BI$3), 0)),
ROUNDUP(INDEX(GRID!$B$4:$BI$14,MATCH(M$7,GRID!$A$4:$A$14,0),MATCH(1,($U$2=GRID!$B$1:$BI$1)*(КАЛЕНДАРЬ!$AA32=GRID!$B$3:$BI$3),0))*(1-GRID!$B$69),0))</f>
        <v>27000</v>
      </c>
      <c r="N208" s="48" cm="1">
        <f t="array" ref="N208">IF($I$2="Открытый тариф",
INDEX(GRID!$B$17:$BI$27,MATCH(M$7,GRID!$A$17:$A$27,0),MATCH(1,($U$2=GRID!$B$1:$BI$1)*(КАЛЕНДАРЬ!$AA32=GRID!$B$3:$BI$3), 0)),
ROUNDUP(INDEX(GRID!$B$17:$BI$27,MATCH(M$7,GRID!$A$17:$A$27,0),MATCH(1,($U$2=GRID!$B$1:$BI$1)*(КАЛЕНДАРЬ!$AA32=GRID!$B$3:$BI$3), 0))*(1-GRID!$B$69),0))</f>
        <v>27000</v>
      </c>
      <c r="O208" s="49" t="s">
        <v>101</v>
      </c>
      <c r="P208" s="49" t="s">
        <v>101</v>
      </c>
      <c r="Q208" s="49" t="s">
        <v>101</v>
      </c>
      <c r="R208" s="49" t="s">
        <v>101</v>
      </c>
      <c r="S208" s="49" t="s">
        <v>101</v>
      </c>
      <c r="T208" s="49" t="s">
        <v>101</v>
      </c>
      <c r="U208" s="49" t="s">
        <v>101</v>
      </c>
      <c r="V208" s="49" t="s">
        <v>101</v>
      </c>
      <c r="W208" s="49" t="s">
        <v>101</v>
      </c>
      <c r="X208" s="49" t="s">
        <v>101</v>
      </c>
    </row>
    <row r="209" spans="1:24" s="146" customFormat="1" hidden="1" x14ac:dyDescent="0.2">
      <c r="A209" s="117" t="s">
        <v>44</v>
      </c>
      <c r="B209" s="117">
        <v>30</v>
      </c>
      <c r="C209" s="47" cm="1">
        <f t="array" ref="C209">IF($I$2="Открытый тариф",
INDEX(GRID!$B$4:$BI$14,MATCH(C$7,GRID!$A$4:$A$14,0),MATCH(1,($U$2=GRID!$B$1:$BI$1)*(КАЛЕНДАРЬ!$AA33=GRID!$B$3:$BI$3), 0)),
ROUNDUP(INDEX(GRID!$B$4:$BI$14,MATCH(C$7,GRID!$A$4:$A$14,0),MATCH(1,($U$2=GRID!$B$1:$BI$1)*(КАЛЕНДАРЬ!$AA33=GRID!$B$3:$BI$3),0))*(1-GRID!$B$69),0))</f>
        <v>16500</v>
      </c>
      <c r="D209" s="48" cm="1">
        <f t="array" ref="D209">IF($I$2="Открытый тариф",
INDEX(GRID!$B$17:$BI$27,MATCH(C$7,GRID!$A$17:$A$27,0),MATCH(1,($U$2=GRID!$B$1:$BI$1)*(КАЛЕНДАРЬ!$AA33=GRID!$B$3:$BI$3), 0)),
ROUNDUP(INDEX(GRID!$B$17:$BI$27,MATCH(C$7,GRID!$A$17:$A$27,0),MATCH(1,($U$2=GRID!$B$1:$BI$1)*(КАЛЕНДАРЬ!$AA33=GRID!$B$3:$BI$3), 0))*(1-GRID!$B$69),0))</f>
        <v>16500</v>
      </c>
      <c r="E209" s="47" cm="1">
        <f t="array" ref="E209">IF($I$2="Открытый тариф",
INDEX(GRID!$B$4:$BI$14,MATCH(E$7,GRID!$A$4:$A$14,0),MATCH(1,($U$2=GRID!$B$1:$BI$1)*(КАЛЕНДАРЬ!$AA33=GRID!$B$3:$BI$3), 0)),
ROUNDUP(INDEX(GRID!$B$4:$BI$14,MATCH(E$7,GRID!$A$4:$A$14,0),MATCH(1,($U$2=GRID!$B$1:$BI$1)*(КАЛЕНДАРЬ!$AA33=GRID!$B$3:$BI$3),0))*(1-GRID!$B$69),0))</f>
        <v>18200</v>
      </c>
      <c r="F209" s="48" cm="1">
        <f t="array" ref="F209">IF($I$2="Открытый тариф",
INDEX(GRID!$B$17:$BI$27,MATCH(E$7,GRID!$A$17:$A$27,0),MATCH(1,($U$2=GRID!$B$1:$BI$1)*(КАЛЕНДАРЬ!$AA33=GRID!$B$3:$BI$3), 0)),
ROUNDUP(INDEX(GRID!$B$17:$BI$27,MATCH(E$7,GRID!$A$17:$A$27,0),MATCH(1,($U$2=GRID!$B$1:$BI$1)*(КАЛЕНДАРЬ!$AA33=GRID!$B$3:$BI$3), 0))*(1-GRID!$B$69),0))</f>
        <v>18200</v>
      </c>
      <c r="G209" s="47" t="e" cm="1">
        <f t="array" ref="G209">IF($I$2="Открытый тариф",
INDEX(GRID!$B$4:$BI$14,MATCH(G$7,GRID!$A$4:$A$14,0),MATCH(1,($U$2=GRID!$B$1:$BI$1)*(КАЛЕНДАРЬ!$AA33=GRID!$B$3:$BI$3), 0)),
ROUNDUP(INDEX(GRID!$B$4:$BI$14,MATCH(G$7,GRID!$A$4:$A$14,0),MATCH(1,($U$2=GRID!$B$1:$BI$1)*(КАЛЕНДАРЬ!$AA33=GRID!$B$3:$BI$3),0))*(1-GRID!$B$69),0))</f>
        <v>#N/A</v>
      </c>
      <c r="H209" s="48" t="e" cm="1">
        <f t="array" ref="H209">IF($I$2="Открытый тариф",
INDEX(GRID!$B$17:$BI$27,MATCH(G$7,GRID!$A$17:$A$27,0),MATCH(1,($U$2=GRID!$B$1:$BI$1)*(КАЛЕНДАРЬ!$AA33=GRID!$B$3:$BI$3), 0)),
ROUNDUP(INDEX(GRID!$B$17:$BI$27,MATCH(G$7,GRID!$A$17:$A$27,0),MATCH(1,($U$2=GRID!$B$1:$BI$1)*(КАЛЕНДАРЬ!$AA33=GRID!$B$3:$BI$3), 0))*(1-GRID!$B$69),0))</f>
        <v>#N/A</v>
      </c>
      <c r="I209" s="47" t="e" cm="1">
        <f t="array" ref="I209">IF($I$2="Открытый тариф",
INDEX(GRID!$B$4:$BI$14,MATCH(I$7,GRID!$A$4:$A$14,0),MATCH(1,($U$2=GRID!$B$1:$BI$1)*(КАЛЕНДАРЬ!$AA33=GRID!$B$3:$BI$3), 0)),
ROUNDUP(INDEX(GRID!$B$4:$BI$14,MATCH(I$7,GRID!$A$4:$A$14,0),MATCH(1,($U$2=GRID!$B$1:$BI$1)*(КАЛЕНДАРЬ!$AA33=GRID!$B$3:$BI$3),0))*(1-GRID!$B$69),0))</f>
        <v>#N/A</v>
      </c>
      <c r="J209" s="48" t="e" cm="1">
        <f t="array" ref="J209">IF($I$2="Открытый тариф",
INDEX(GRID!$B$17:$BI$27,MATCH(I$7,GRID!$A$17:$A$27,0),MATCH(1,($U$2=GRID!$B$1:$BI$1)*(КАЛЕНДАРЬ!$AA33=GRID!$B$3:$BI$3), 0)),
ROUNDUP(INDEX(GRID!$B$17:$BI$27,MATCH(I$7,GRID!$A$17:$A$27,0),MATCH(1,($U$2=GRID!$B$1:$BI$1)*(КАЛЕНДАРЬ!$AA33=GRID!$B$3:$BI$3), 0))*(1-GRID!$B$69),0))</f>
        <v>#N/A</v>
      </c>
      <c r="K209" s="47" cm="1">
        <f t="array" ref="K209">IF($I$2="Открытый тариф",
INDEX(GRID!$B$4:$BI$14,MATCH(K$7,GRID!$A$4:$A$14,0),MATCH(1,($U$2=GRID!$B$1:$BI$1)*(КАЛЕНДАРЬ!$AA33=GRID!$B$3:$BI$3), 0)),
ROUNDUP(INDEX(GRID!$B$4:$BI$14,MATCH(K$7,GRID!$A$4:$A$14,0),MATCH(1,($U$2=GRID!$B$1:$BI$1)*(КАЛЕНДАРЬ!$AA33=GRID!$B$3:$BI$3),0))*(1-GRID!$B$69),0))</f>
        <v>24500</v>
      </c>
      <c r="L209" s="48" cm="1">
        <f t="array" ref="L209">IF($I$2="Открытый тариф",
INDEX(GRID!$B$17:$BI$27,MATCH(K$7,GRID!$A$17:$A$27,0),MATCH(1,($U$2=GRID!$B$1:$BI$1)*(КАЛЕНДАРЬ!$AA33=GRID!$B$3:$BI$3), 0)),
ROUNDUP(INDEX(GRID!$B$17:$BI$27,MATCH(K$7,GRID!$A$17:$A$27,0),MATCH(1,($U$2=GRID!$B$1:$BI$1)*(КАЛЕНДАРЬ!$AA33=GRID!$B$3:$BI$3), 0))*(1-GRID!$B$69),0))</f>
        <v>24500</v>
      </c>
      <c r="M209" s="47" cm="1">
        <f t="array" ref="M209">IF($I$2="Открытый тариф",
INDEX(GRID!$B$4:$BI$14,MATCH(M$7,GRID!$A$4:$A$14,0),MATCH(1,($U$2=GRID!$B$1:$BI$1)*(КАЛЕНДАРЬ!$AA33=GRID!$B$3:$BI$3), 0)),
ROUNDUP(INDEX(GRID!$B$4:$BI$14,MATCH(M$7,GRID!$A$4:$A$14,0),MATCH(1,($U$2=GRID!$B$1:$BI$1)*(КАЛЕНДАРЬ!$AA33=GRID!$B$3:$BI$3),0))*(1-GRID!$B$69),0))</f>
        <v>27000</v>
      </c>
      <c r="N209" s="48" cm="1">
        <f t="array" ref="N209">IF($I$2="Открытый тариф",
INDEX(GRID!$B$17:$BI$27,MATCH(M$7,GRID!$A$17:$A$27,0),MATCH(1,($U$2=GRID!$B$1:$BI$1)*(КАЛЕНДАРЬ!$AA33=GRID!$B$3:$BI$3), 0)),
ROUNDUP(INDEX(GRID!$B$17:$BI$27,MATCH(M$7,GRID!$A$17:$A$27,0),MATCH(1,($U$2=GRID!$B$1:$BI$1)*(КАЛЕНДАРЬ!$AA33=GRID!$B$3:$BI$3), 0))*(1-GRID!$B$69),0))</f>
        <v>27000</v>
      </c>
      <c r="O209" s="49" t="s">
        <v>101</v>
      </c>
      <c r="P209" s="49" t="s">
        <v>101</v>
      </c>
      <c r="Q209" s="49" t="s">
        <v>101</v>
      </c>
      <c r="R209" s="49" t="s">
        <v>101</v>
      </c>
      <c r="S209" s="49" t="s">
        <v>101</v>
      </c>
      <c r="T209" s="49" t="s">
        <v>101</v>
      </c>
      <c r="U209" s="49" t="s">
        <v>101</v>
      </c>
      <c r="V209" s="49" t="s">
        <v>101</v>
      </c>
      <c r="W209" s="49" t="s">
        <v>101</v>
      </c>
      <c r="X209" s="49" t="s">
        <v>101</v>
      </c>
    </row>
    <row r="210" spans="1:24" s="146" customFormat="1" hidden="1" x14ac:dyDescent="0.2">
      <c r="A210" s="123"/>
      <c r="B210" s="123"/>
    </row>
    <row r="211" spans="1:24" s="146" customFormat="1" hidden="1" x14ac:dyDescent="0.2">
      <c r="A211" s="210" t="s">
        <v>109</v>
      </c>
      <c r="B211" s="210"/>
      <c r="C211" s="210"/>
      <c r="D211" s="210"/>
      <c r="E211" s="210"/>
      <c r="F211" s="210"/>
      <c r="G211" s="210"/>
      <c r="H211" s="210"/>
      <c r="I211" s="210"/>
      <c r="J211" s="210"/>
      <c r="K211" s="210"/>
      <c r="L211" s="210"/>
      <c r="M211" s="210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</row>
    <row r="212" spans="1:24" s="146" customFormat="1" hidden="1" x14ac:dyDescent="0.2">
      <c r="A212" s="211" t="s">
        <v>106</v>
      </c>
      <c r="B212" s="212"/>
      <c r="C212" s="212"/>
      <c r="D212" s="212"/>
      <c r="E212" s="212"/>
      <c r="F212" s="212"/>
      <c r="G212" s="212"/>
      <c r="H212" s="212"/>
      <c r="I212" s="212"/>
      <c r="J212" s="212"/>
      <c r="K212" s="212"/>
      <c r="L212" s="212"/>
      <c r="M212" s="212"/>
      <c r="N212" s="212"/>
      <c r="O212" s="212"/>
      <c r="P212" s="212"/>
      <c r="Q212" s="212"/>
      <c r="R212" s="212"/>
      <c r="S212" s="212"/>
      <c r="T212" s="212"/>
      <c r="U212" s="212"/>
      <c r="V212" s="212"/>
      <c r="W212" s="212"/>
      <c r="X212" s="212"/>
    </row>
    <row r="213" spans="1:24" s="146" customFormat="1" ht="58.5" hidden="1" customHeight="1" x14ac:dyDescent="0.2">
      <c r="A213" s="213" t="s">
        <v>39</v>
      </c>
      <c r="B213" s="214"/>
      <c r="C213" s="217" t="s">
        <v>85</v>
      </c>
      <c r="D213" s="218"/>
      <c r="E213" s="219" t="s">
        <v>86</v>
      </c>
      <c r="F213" s="220"/>
      <c r="G213" s="221" t="s">
        <v>186</v>
      </c>
      <c r="H213" s="222"/>
      <c r="I213" s="223" t="s">
        <v>187</v>
      </c>
      <c r="J213" s="224"/>
      <c r="K213" s="225" t="s">
        <v>88</v>
      </c>
      <c r="L213" s="225"/>
      <c r="M213" s="226" t="s">
        <v>89</v>
      </c>
      <c r="N213" s="227"/>
      <c r="O213" s="250" t="s">
        <v>94</v>
      </c>
      <c r="P213" s="250"/>
      <c r="Q213" s="230" t="s">
        <v>188</v>
      </c>
      <c r="R213" s="230"/>
      <c r="S213" s="231" t="s">
        <v>189</v>
      </c>
      <c r="T213" s="231"/>
      <c r="U213" s="232" t="s">
        <v>91</v>
      </c>
      <c r="V213" s="233"/>
      <c r="W213" s="234" t="s">
        <v>96</v>
      </c>
      <c r="X213" s="235"/>
    </row>
    <row r="214" spans="1:24" s="146" customFormat="1" hidden="1" x14ac:dyDescent="0.2">
      <c r="A214" s="215"/>
      <c r="B214" s="216"/>
      <c r="C214" s="45" t="s">
        <v>40</v>
      </c>
      <c r="D214" s="45" t="s">
        <v>41</v>
      </c>
      <c r="E214" s="45" t="s">
        <v>40</v>
      </c>
      <c r="F214" s="45" t="s">
        <v>41</v>
      </c>
      <c r="G214" s="45" t="s">
        <v>40</v>
      </c>
      <c r="H214" s="45" t="s">
        <v>41</v>
      </c>
      <c r="I214" s="45" t="s">
        <v>40</v>
      </c>
      <c r="J214" s="45" t="s">
        <v>41</v>
      </c>
      <c r="K214" s="45" t="s">
        <v>40</v>
      </c>
      <c r="L214" s="45" t="s">
        <v>41</v>
      </c>
      <c r="M214" s="45" t="s">
        <v>40</v>
      </c>
      <c r="N214" s="45" t="s">
        <v>41</v>
      </c>
      <c r="O214" s="45" t="s">
        <v>40</v>
      </c>
      <c r="P214" s="45" t="s">
        <v>41</v>
      </c>
      <c r="Q214" s="45" t="s">
        <v>40</v>
      </c>
      <c r="R214" s="45" t="s">
        <v>41</v>
      </c>
      <c r="S214" s="45" t="s">
        <v>40</v>
      </c>
      <c r="T214" s="45" t="s">
        <v>41</v>
      </c>
      <c r="U214" s="45" t="s">
        <v>40</v>
      </c>
      <c r="V214" s="45" t="s">
        <v>41</v>
      </c>
      <c r="W214" s="45" t="s">
        <v>40</v>
      </c>
      <c r="X214" s="45" t="s">
        <v>41</v>
      </c>
    </row>
    <row r="215" spans="1:24" s="146" customFormat="1" ht="13.5" hidden="1" customHeight="1" x14ac:dyDescent="0.2">
      <c r="A215" s="117" t="s">
        <v>45</v>
      </c>
      <c r="B215" s="117">
        <v>1</v>
      </c>
      <c r="C215" s="47" cm="1">
        <f t="array" ref="C215">IF($I$2="Открытый тариф",
INDEX(GRID!$B$4:$BI$14,MATCH(C$7,GRID!$A$4:$A$14,0),MATCH(1,($U$2=GRID!$B$1:$BI$1)*(КАЛЕНДАРЬ!$AD4=GRID!$B$3:$BI$3), 0)),
ROUNDUP(INDEX(GRID!$B$4:$BI$14,MATCH(C$7,GRID!$A$4:$A$14,0),MATCH(1,($U$2=GRID!$B$1:$BI$1)*(КАЛЕНДАРЬ!$AD4=GRID!$B$3:$BI$3),0))*(1-GRID!$B$69),0))</f>
        <v>17500</v>
      </c>
      <c r="D215" s="48" cm="1">
        <f t="array" ref="D215">IF($I$2="Открытый тариф",
INDEX(GRID!$B$17:$BI$27,MATCH(C$7,GRID!$A$17:$A$27,0),MATCH(1,($U$2=GRID!$B$1:$BI$1)*(КАЛЕНДАРЬ!$AD4=GRID!$B$3:$BI$3), 0)),
ROUNDUP(INDEX(GRID!$B$17:$BI$27,MATCH(C$7,GRID!$A$17:$A$27,0),MATCH(1,($U$2=GRID!$B$1:$BI$1)*(КАЛЕНДАРЬ!$AD4=GRID!$B$3:$BI$3), 0))*(1-GRID!$B$69),0))</f>
        <v>17500</v>
      </c>
      <c r="E215" s="47" cm="1">
        <f t="array" ref="E215">IF($I$2="Открытый тариф",
INDEX(GRID!$B$4:$BI$14,MATCH(E$7,GRID!$A$4:$A$14,0),MATCH(1,($U$2=GRID!$B$1:$BI$1)*(КАЛЕНДАРЬ!$AD4=GRID!$B$3:$BI$3), 0)),
ROUNDUP(INDEX(GRID!$B$4:$BI$14,MATCH(E$7,GRID!$A$4:$A$14,0),MATCH(1,($U$2=GRID!$B$1:$BI$1)*(КАЛЕНДАРЬ!$AD4=GRID!$B$3:$BI$3),0))*(1-GRID!$B$69),0))</f>
        <v>19400</v>
      </c>
      <c r="F215" s="48" cm="1">
        <f t="array" ref="F215">IF($I$2="Открытый тариф",
INDEX(GRID!$B$17:$BI$27,MATCH(E$7,GRID!$A$17:$A$27,0),MATCH(1,($U$2=GRID!$B$1:$BI$1)*(КАЛЕНДАРЬ!$AD4=GRID!$B$3:$BI$3), 0)),
ROUNDUP(INDEX(GRID!$B$17:$BI$27,MATCH(E$7,GRID!$A$17:$A$27,0),MATCH(1,($U$2=GRID!$B$1:$BI$1)*(КАЛЕНДАРЬ!$AD4=GRID!$B$3:$BI$3), 0))*(1-GRID!$B$69),0))</f>
        <v>19400</v>
      </c>
      <c r="G215" s="47" t="e" cm="1">
        <f t="array" ref="G215">IF($I$2="Открытый тариф",
INDEX(GRID!$B$4:$BI$14,MATCH(G$7,GRID!$A$4:$A$14,0),MATCH(1,($U$2=GRID!$B$1:$BI$1)*(КАЛЕНДАРЬ!$AD4=GRID!$B$3:$BI$3), 0)),
ROUNDUP(INDEX(GRID!$B$4:$BI$14,MATCH(G$7,GRID!$A$4:$A$14,0),MATCH(1,($U$2=GRID!$B$1:$BI$1)*(КАЛЕНДАРЬ!$AD4=GRID!$B$3:$BI$3),0))*(1-GRID!$B$69),0))</f>
        <v>#N/A</v>
      </c>
      <c r="H215" s="48" t="e" cm="1">
        <f t="array" ref="H215">IF($I$2="Открытый тариф",
INDEX(GRID!$B$17:$BI$27,MATCH(G$7,GRID!$A$17:$A$27,0),MATCH(1,($U$2=GRID!$B$1:$BI$1)*(КАЛЕНДАРЬ!$AD4=GRID!$B$3:$BI$3), 0)),
ROUNDUP(INDEX(GRID!$B$17:$BI$27,MATCH(G$7,GRID!$A$17:$A$27,0),MATCH(1,($U$2=GRID!$B$1:$BI$1)*(КАЛЕНДАРЬ!$AD4=GRID!$B$3:$BI$3), 0))*(1-GRID!$B$69),0))</f>
        <v>#N/A</v>
      </c>
      <c r="I215" s="47" t="e" cm="1">
        <f t="array" ref="I215">IF($I$2="Открытый тариф",
INDEX(GRID!$B$4:$BI$14,MATCH(I$7,GRID!$A$4:$A$14,0),MATCH(1,($U$2=GRID!$B$1:$BI$1)*(КАЛЕНДАРЬ!$AD4=GRID!$B$3:$BI$3), 0)),
ROUNDUP(INDEX(GRID!$B$4:$BI$14,MATCH(I$7,GRID!$A$4:$A$14,0),MATCH(1,($U$2=GRID!$B$1:$BI$1)*(КАЛЕНДАРЬ!$AD4=GRID!$B$3:$BI$3),0))*(1-GRID!$B$69),0))</f>
        <v>#N/A</v>
      </c>
      <c r="J215" s="48" t="e" cm="1">
        <f t="array" ref="J215">IF($I$2="Открытый тариф",
INDEX(GRID!$B$17:$BI$27,MATCH(I$7,GRID!$A$17:$A$27,0),MATCH(1,($U$2=GRID!$B$1:$BI$1)*(КАЛЕНДАРЬ!$AD4=GRID!$B$3:$BI$3), 0)),
ROUNDUP(INDEX(GRID!$B$17:$BI$27,MATCH(I$7,GRID!$A$17:$A$27,0),MATCH(1,($U$2=GRID!$B$1:$BI$1)*(КАЛЕНДАРЬ!$AD4=GRID!$B$3:$BI$3), 0))*(1-GRID!$B$69),0))</f>
        <v>#N/A</v>
      </c>
      <c r="K215" s="47" cm="1">
        <f t="array" ref="K215">IF($I$2="Открытый тариф",
INDEX(GRID!$B$4:$BI$14,MATCH(K$7,GRID!$A$4:$A$14,0),MATCH(1,($U$2=GRID!$B$1:$BI$1)*(КАЛЕНДАРЬ!$AD4=GRID!$B$3:$BI$3), 0)),
ROUNDUP(INDEX(GRID!$B$4:$BI$14,MATCH(K$7,GRID!$A$4:$A$14,0),MATCH(1,($U$2=GRID!$B$1:$BI$1)*(КАЛЕНДАРЬ!$AD4=GRID!$B$3:$BI$3),0))*(1-GRID!$B$69),0))</f>
        <v>26100</v>
      </c>
      <c r="L215" s="48" cm="1">
        <f t="array" ref="L215">IF($I$2="Открытый тариф",
INDEX(GRID!$B$17:$BI$27,MATCH(K$7,GRID!$A$17:$A$27,0),MATCH(1,($U$2=GRID!$B$1:$BI$1)*(КАЛЕНДАРЬ!$AD4=GRID!$B$3:$BI$3), 0)),
ROUNDUP(INDEX(GRID!$B$17:$BI$27,MATCH(K$7,GRID!$A$17:$A$27,0),MATCH(1,($U$2=GRID!$B$1:$BI$1)*(КАЛЕНДАРЬ!$AD4=GRID!$B$3:$BI$3), 0))*(1-GRID!$B$69),0))</f>
        <v>26100</v>
      </c>
      <c r="M215" s="47" cm="1">
        <f t="array" ref="M215">IF($I$2="Открытый тариф",
INDEX(GRID!$B$4:$BI$14,MATCH(M$7,GRID!$A$4:$A$14,0),MATCH(1,($U$2=GRID!$B$1:$BI$1)*(КАЛЕНДАРЬ!$AD4=GRID!$B$3:$BI$3), 0)),
ROUNDUP(INDEX(GRID!$B$4:$BI$14,MATCH(M$7,GRID!$A$4:$A$14,0),MATCH(1,($U$2=GRID!$B$1:$BI$1)*(КАЛЕНДАРЬ!$AD4=GRID!$B$3:$BI$3),0))*(1-GRID!$B$69),0))</f>
        <v>28800</v>
      </c>
      <c r="N215" s="48" cm="1">
        <f t="array" ref="N215">IF($I$2="Открытый тариф",
INDEX(GRID!$B$17:$BI$27,MATCH(M$7,GRID!$A$17:$A$27,0),MATCH(1,($U$2=GRID!$B$1:$BI$1)*(КАЛЕНДАРЬ!$AD4=GRID!$B$3:$BI$3), 0)),
ROUNDUP(INDEX(GRID!$B$17:$BI$27,MATCH(M$7,GRID!$A$17:$A$27,0),MATCH(1,($U$2=GRID!$B$1:$BI$1)*(КАЛЕНДАРЬ!$AD4=GRID!$B$3:$BI$3), 0))*(1-GRID!$B$69),0))</f>
        <v>28800</v>
      </c>
      <c r="O215" s="49" t="s">
        <v>101</v>
      </c>
      <c r="P215" s="49" t="s">
        <v>101</v>
      </c>
      <c r="Q215" s="49" t="s">
        <v>101</v>
      </c>
      <c r="R215" s="49" t="s">
        <v>101</v>
      </c>
      <c r="S215" s="49" t="s">
        <v>101</v>
      </c>
      <c r="T215" s="49" t="s">
        <v>101</v>
      </c>
      <c r="U215" s="49" t="s">
        <v>101</v>
      </c>
      <c r="V215" s="49" t="s">
        <v>101</v>
      </c>
      <c r="W215" s="49" t="s">
        <v>101</v>
      </c>
      <c r="X215" s="49" t="s">
        <v>101</v>
      </c>
    </row>
    <row r="216" spans="1:24" s="146" customFormat="1" ht="12.75" hidden="1" customHeight="1" x14ac:dyDescent="0.2">
      <c r="A216" s="117" t="s">
        <v>46</v>
      </c>
      <c r="B216" s="117">
        <v>2</v>
      </c>
      <c r="C216" s="47" cm="1">
        <f t="array" ref="C216">IF($I$2="Открытый тариф",
INDEX(GRID!$B$4:$BI$14,MATCH(C$7,GRID!$A$4:$A$14,0),MATCH(1,($U$2=GRID!$B$1:$BI$1)*(КАЛЕНДАРЬ!$AD5=GRID!$B$3:$BI$3), 0)),
ROUNDUP(INDEX(GRID!$B$4:$BI$14,MATCH(C$7,GRID!$A$4:$A$14,0),MATCH(1,($U$2=GRID!$B$1:$BI$1)*(КАЛЕНДАРЬ!$AD5=GRID!$B$3:$BI$3),0))*(1-GRID!$B$69),0))</f>
        <v>19500</v>
      </c>
      <c r="D216" s="48" cm="1">
        <f t="array" ref="D216">IF($I$2="Открытый тариф",
INDEX(GRID!$B$17:$BI$27,MATCH(C$7,GRID!$A$17:$A$27,0),MATCH(1,($U$2=GRID!$B$1:$BI$1)*(КАЛЕНДАРЬ!$AD5=GRID!$B$3:$BI$3), 0)),
ROUNDUP(INDEX(GRID!$B$17:$BI$27,MATCH(C$7,GRID!$A$17:$A$27,0),MATCH(1,($U$2=GRID!$B$1:$BI$1)*(КАЛЕНДАРЬ!$AD5=GRID!$B$3:$BI$3), 0))*(1-GRID!$B$69),0))</f>
        <v>19500</v>
      </c>
      <c r="E216" s="47" cm="1">
        <f t="array" ref="E216">IF($I$2="Открытый тариф",
INDEX(GRID!$B$4:$BI$14,MATCH(E$7,GRID!$A$4:$A$14,0),MATCH(1,($U$2=GRID!$B$1:$BI$1)*(КАЛЕНДАРЬ!$AD5=GRID!$B$3:$BI$3), 0)),
ROUNDUP(INDEX(GRID!$B$4:$BI$14,MATCH(E$7,GRID!$A$4:$A$14,0),MATCH(1,($U$2=GRID!$B$1:$BI$1)*(КАЛЕНДАРЬ!$AD5=GRID!$B$3:$BI$3),0))*(1-GRID!$B$69),0))</f>
        <v>21700</v>
      </c>
      <c r="F216" s="48" cm="1">
        <f t="array" ref="F216">IF($I$2="Открытый тариф",
INDEX(GRID!$B$17:$BI$27,MATCH(E$7,GRID!$A$17:$A$27,0),MATCH(1,($U$2=GRID!$B$1:$BI$1)*(КАЛЕНДАРЬ!$AD5=GRID!$B$3:$BI$3), 0)),
ROUNDUP(INDEX(GRID!$B$17:$BI$27,MATCH(E$7,GRID!$A$17:$A$27,0),MATCH(1,($U$2=GRID!$B$1:$BI$1)*(КАЛЕНДАРЬ!$AD5=GRID!$B$3:$BI$3), 0))*(1-GRID!$B$69),0))</f>
        <v>21700</v>
      </c>
      <c r="G216" s="47" t="e" cm="1">
        <f t="array" ref="G216">IF($I$2="Открытый тариф",
INDEX(GRID!$B$4:$BI$14,MATCH(G$7,GRID!$A$4:$A$14,0),MATCH(1,($U$2=GRID!$B$1:$BI$1)*(КАЛЕНДАРЬ!$AD5=GRID!$B$3:$BI$3), 0)),
ROUNDUP(INDEX(GRID!$B$4:$BI$14,MATCH(G$7,GRID!$A$4:$A$14,0),MATCH(1,($U$2=GRID!$B$1:$BI$1)*(КАЛЕНДАРЬ!$AD5=GRID!$B$3:$BI$3),0))*(1-GRID!$B$69),0))</f>
        <v>#N/A</v>
      </c>
      <c r="H216" s="48" t="e" cm="1">
        <f t="array" ref="H216">IF($I$2="Открытый тариф",
INDEX(GRID!$B$17:$BI$27,MATCH(G$7,GRID!$A$17:$A$27,0),MATCH(1,($U$2=GRID!$B$1:$BI$1)*(КАЛЕНДАРЬ!$AD5=GRID!$B$3:$BI$3), 0)),
ROUNDUP(INDEX(GRID!$B$17:$BI$27,MATCH(G$7,GRID!$A$17:$A$27,0),MATCH(1,($U$2=GRID!$B$1:$BI$1)*(КАЛЕНДАРЬ!$AD5=GRID!$B$3:$BI$3), 0))*(1-GRID!$B$69),0))</f>
        <v>#N/A</v>
      </c>
      <c r="I216" s="47" t="e" cm="1">
        <f t="array" ref="I216">IF($I$2="Открытый тариф",
INDEX(GRID!$B$4:$BI$14,MATCH(I$7,GRID!$A$4:$A$14,0),MATCH(1,($U$2=GRID!$B$1:$BI$1)*(КАЛЕНДАРЬ!$AD5=GRID!$B$3:$BI$3), 0)),
ROUNDUP(INDEX(GRID!$B$4:$BI$14,MATCH(I$7,GRID!$A$4:$A$14,0),MATCH(1,($U$2=GRID!$B$1:$BI$1)*(КАЛЕНДАРЬ!$AD5=GRID!$B$3:$BI$3),0))*(1-GRID!$B$69),0))</f>
        <v>#N/A</v>
      </c>
      <c r="J216" s="48" t="e" cm="1">
        <f t="array" ref="J216">IF($I$2="Открытый тариф",
INDEX(GRID!$B$17:$BI$27,MATCH(I$7,GRID!$A$17:$A$27,0),MATCH(1,($U$2=GRID!$B$1:$BI$1)*(КАЛЕНДАРЬ!$AD5=GRID!$B$3:$BI$3), 0)),
ROUNDUP(INDEX(GRID!$B$17:$BI$27,MATCH(I$7,GRID!$A$17:$A$27,0),MATCH(1,($U$2=GRID!$B$1:$BI$1)*(КАЛЕНДАРЬ!$AD5=GRID!$B$3:$BI$3), 0))*(1-GRID!$B$69),0))</f>
        <v>#N/A</v>
      </c>
      <c r="K216" s="47" cm="1">
        <f t="array" ref="K216">IF($I$2="Открытый тариф",
INDEX(GRID!$B$4:$BI$14,MATCH(K$7,GRID!$A$4:$A$14,0),MATCH(1,($U$2=GRID!$B$1:$BI$1)*(КАЛЕНДАРЬ!$AD5=GRID!$B$3:$BI$3), 0)),
ROUNDUP(INDEX(GRID!$B$4:$BI$14,MATCH(K$7,GRID!$A$4:$A$14,0),MATCH(1,($U$2=GRID!$B$1:$BI$1)*(КАЛЕНДАРЬ!$AD5=GRID!$B$3:$BI$3),0))*(1-GRID!$B$69),0))</f>
        <v>29700</v>
      </c>
      <c r="L216" s="48" cm="1">
        <f t="array" ref="L216">IF($I$2="Открытый тариф",
INDEX(GRID!$B$17:$BI$27,MATCH(K$7,GRID!$A$17:$A$27,0),MATCH(1,($U$2=GRID!$B$1:$BI$1)*(КАЛЕНДАРЬ!$AD5=GRID!$B$3:$BI$3), 0)),
ROUNDUP(INDEX(GRID!$B$17:$BI$27,MATCH(K$7,GRID!$A$17:$A$27,0),MATCH(1,($U$2=GRID!$B$1:$BI$1)*(КАЛЕНДАРЬ!$AD5=GRID!$B$3:$BI$3), 0))*(1-GRID!$B$69),0))</f>
        <v>29700</v>
      </c>
      <c r="M216" s="47" cm="1">
        <f t="array" ref="M216">IF($I$2="Открытый тариф",
INDEX(GRID!$B$4:$BI$14,MATCH(M$7,GRID!$A$4:$A$14,0),MATCH(1,($U$2=GRID!$B$1:$BI$1)*(КАЛЕНДАРЬ!$AD5=GRID!$B$3:$BI$3), 0)),
ROUNDUP(INDEX(GRID!$B$4:$BI$14,MATCH(M$7,GRID!$A$4:$A$14,0),MATCH(1,($U$2=GRID!$B$1:$BI$1)*(КАЛЕНДАРЬ!$AD5=GRID!$B$3:$BI$3),0))*(1-GRID!$B$69),0))</f>
        <v>32900</v>
      </c>
      <c r="N216" s="48" cm="1">
        <f t="array" ref="N216">IF($I$2="Открытый тариф",
INDEX(GRID!$B$17:$BI$27,MATCH(M$7,GRID!$A$17:$A$27,0),MATCH(1,($U$2=GRID!$B$1:$BI$1)*(КАЛЕНДАРЬ!$AD5=GRID!$B$3:$BI$3), 0)),
ROUNDUP(INDEX(GRID!$B$17:$BI$27,MATCH(M$7,GRID!$A$17:$A$27,0),MATCH(1,($U$2=GRID!$B$1:$BI$1)*(КАЛЕНДАРЬ!$AD5=GRID!$B$3:$BI$3), 0))*(1-GRID!$B$69),0))</f>
        <v>32900</v>
      </c>
      <c r="O216" s="49" t="s">
        <v>101</v>
      </c>
      <c r="P216" s="49" t="s">
        <v>101</v>
      </c>
      <c r="Q216" s="49" t="s">
        <v>101</v>
      </c>
      <c r="R216" s="49" t="s">
        <v>101</v>
      </c>
      <c r="S216" s="49" t="s">
        <v>101</v>
      </c>
      <c r="T216" s="49" t="s">
        <v>101</v>
      </c>
      <c r="U216" s="49" t="s">
        <v>101</v>
      </c>
      <c r="V216" s="49" t="s">
        <v>101</v>
      </c>
      <c r="W216" s="49" t="s">
        <v>101</v>
      </c>
      <c r="X216" s="49" t="s">
        <v>101</v>
      </c>
    </row>
    <row r="217" spans="1:24" s="146" customFormat="1" ht="12.75" hidden="1" customHeight="1" x14ac:dyDescent="0.2">
      <c r="A217" s="117" t="s">
        <v>47</v>
      </c>
      <c r="B217" s="117">
        <v>3</v>
      </c>
      <c r="C217" s="47" cm="1">
        <f t="array" ref="C217">IF($I$2="Открытый тариф",
INDEX(GRID!$B$4:$BI$14,MATCH(C$7,GRID!$A$4:$A$14,0),MATCH(1,($U$2=GRID!$B$1:$BI$1)*(КАЛЕНДАРЬ!$AD6=GRID!$B$3:$BI$3), 0)),
ROUNDUP(INDEX(GRID!$B$4:$BI$14,MATCH(C$7,GRID!$A$4:$A$14,0),MATCH(1,($U$2=GRID!$B$1:$BI$1)*(КАЛЕНДАРЬ!$AD6=GRID!$B$3:$BI$3),0))*(1-GRID!$B$69),0))</f>
        <v>19500</v>
      </c>
      <c r="D217" s="48" cm="1">
        <f t="array" ref="D217">IF($I$2="Открытый тариф",
INDEX(GRID!$B$17:$BI$27,MATCH(C$7,GRID!$A$17:$A$27,0),MATCH(1,($U$2=GRID!$B$1:$BI$1)*(КАЛЕНДАРЬ!$AD6=GRID!$B$3:$BI$3), 0)),
ROUNDUP(INDEX(GRID!$B$17:$BI$27,MATCH(C$7,GRID!$A$17:$A$27,0),MATCH(1,($U$2=GRID!$B$1:$BI$1)*(КАЛЕНДАРЬ!$AD6=GRID!$B$3:$BI$3), 0))*(1-GRID!$B$69),0))</f>
        <v>19500</v>
      </c>
      <c r="E217" s="47" cm="1">
        <f t="array" ref="E217">IF($I$2="Открытый тариф",
INDEX(GRID!$B$4:$BI$14,MATCH(E$7,GRID!$A$4:$A$14,0),MATCH(1,($U$2=GRID!$B$1:$BI$1)*(КАЛЕНДАРЬ!$AD6=GRID!$B$3:$BI$3), 0)),
ROUNDUP(INDEX(GRID!$B$4:$BI$14,MATCH(E$7,GRID!$A$4:$A$14,0),MATCH(1,($U$2=GRID!$B$1:$BI$1)*(КАЛЕНДАРЬ!$AD6=GRID!$B$3:$BI$3),0))*(1-GRID!$B$69),0))</f>
        <v>21700</v>
      </c>
      <c r="F217" s="48" cm="1">
        <f t="array" ref="F217">IF($I$2="Открытый тариф",
INDEX(GRID!$B$17:$BI$27,MATCH(E$7,GRID!$A$17:$A$27,0),MATCH(1,($U$2=GRID!$B$1:$BI$1)*(КАЛЕНДАРЬ!$AD6=GRID!$B$3:$BI$3), 0)),
ROUNDUP(INDEX(GRID!$B$17:$BI$27,MATCH(E$7,GRID!$A$17:$A$27,0),MATCH(1,($U$2=GRID!$B$1:$BI$1)*(КАЛЕНДАРЬ!$AD6=GRID!$B$3:$BI$3), 0))*(1-GRID!$B$69),0))</f>
        <v>21700</v>
      </c>
      <c r="G217" s="47" t="e" cm="1">
        <f t="array" ref="G217">IF($I$2="Открытый тариф",
INDEX(GRID!$B$4:$BI$14,MATCH(G$7,GRID!$A$4:$A$14,0),MATCH(1,($U$2=GRID!$B$1:$BI$1)*(КАЛЕНДАРЬ!$AD6=GRID!$B$3:$BI$3), 0)),
ROUNDUP(INDEX(GRID!$B$4:$BI$14,MATCH(G$7,GRID!$A$4:$A$14,0),MATCH(1,($U$2=GRID!$B$1:$BI$1)*(КАЛЕНДАРЬ!$AD6=GRID!$B$3:$BI$3),0))*(1-GRID!$B$69),0))</f>
        <v>#N/A</v>
      </c>
      <c r="H217" s="48" t="e" cm="1">
        <f t="array" ref="H217">IF($I$2="Открытый тариф",
INDEX(GRID!$B$17:$BI$27,MATCH(G$7,GRID!$A$17:$A$27,0),MATCH(1,($U$2=GRID!$B$1:$BI$1)*(КАЛЕНДАРЬ!$AD6=GRID!$B$3:$BI$3), 0)),
ROUNDUP(INDEX(GRID!$B$17:$BI$27,MATCH(G$7,GRID!$A$17:$A$27,0),MATCH(1,($U$2=GRID!$B$1:$BI$1)*(КАЛЕНДАРЬ!$AD6=GRID!$B$3:$BI$3), 0))*(1-GRID!$B$69),0))</f>
        <v>#N/A</v>
      </c>
      <c r="I217" s="47" t="e" cm="1">
        <f t="array" ref="I217">IF($I$2="Открытый тариф",
INDEX(GRID!$B$4:$BI$14,MATCH(I$7,GRID!$A$4:$A$14,0),MATCH(1,($U$2=GRID!$B$1:$BI$1)*(КАЛЕНДАРЬ!$AD6=GRID!$B$3:$BI$3), 0)),
ROUNDUP(INDEX(GRID!$B$4:$BI$14,MATCH(I$7,GRID!$A$4:$A$14,0),MATCH(1,($U$2=GRID!$B$1:$BI$1)*(КАЛЕНДАРЬ!$AD6=GRID!$B$3:$BI$3),0))*(1-GRID!$B$69),0))</f>
        <v>#N/A</v>
      </c>
      <c r="J217" s="48" t="e" cm="1">
        <f t="array" ref="J217">IF($I$2="Открытый тариф",
INDEX(GRID!$B$17:$BI$27,MATCH(I$7,GRID!$A$17:$A$27,0),MATCH(1,($U$2=GRID!$B$1:$BI$1)*(КАЛЕНДАРЬ!$AD6=GRID!$B$3:$BI$3), 0)),
ROUNDUP(INDEX(GRID!$B$17:$BI$27,MATCH(I$7,GRID!$A$17:$A$27,0),MATCH(1,($U$2=GRID!$B$1:$BI$1)*(КАЛЕНДАРЬ!$AD6=GRID!$B$3:$BI$3), 0))*(1-GRID!$B$69),0))</f>
        <v>#N/A</v>
      </c>
      <c r="K217" s="47" cm="1">
        <f t="array" ref="K217">IF($I$2="Открытый тариф",
INDEX(GRID!$B$4:$BI$14,MATCH(K$7,GRID!$A$4:$A$14,0),MATCH(1,($U$2=GRID!$B$1:$BI$1)*(КАЛЕНДАРЬ!$AD6=GRID!$B$3:$BI$3), 0)),
ROUNDUP(INDEX(GRID!$B$4:$BI$14,MATCH(K$7,GRID!$A$4:$A$14,0),MATCH(1,($U$2=GRID!$B$1:$BI$1)*(КАЛЕНДАРЬ!$AD6=GRID!$B$3:$BI$3),0))*(1-GRID!$B$69),0))</f>
        <v>29700</v>
      </c>
      <c r="L217" s="48" cm="1">
        <f t="array" ref="L217">IF($I$2="Открытый тариф",
INDEX(GRID!$B$17:$BI$27,MATCH(K$7,GRID!$A$17:$A$27,0),MATCH(1,($U$2=GRID!$B$1:$BI$1)*(КАЛЕНДАРЬ!$AD6=GRID!$B$3:$BI$3), 0)),
ROUNDUP(INDEX(GRID!$B$17:$BI$27,MATCH(K$7,GRID!$A$17:$A$27,0),MATCH(1,($U$2=GRID!$B$1:$BI$1)*(КАЛЕНДАРЬ!$AD6=GRID!$B$3:$BI$3), 0))*(1-GRID!$B$69),0))</f>
        <v>29700</v>
      </c>
      <c r="M217" s="47" cm="1">
        <f t="array" ref="M217">IF($I$2="Открытый тариф",
INDEX(GRID!$B$4:$BI$14,MATCH(M$7,GRID!$A$4:$A$14,0),MATCH(1,($U$2=GRID!$B$1:$BI$1)*(КАЛЕНДАРЬ!$AD6=GRID!$B$3:$BI$3), 0)),
ROUNDUP(INDEX(GRID!$B$4:$BI$14,MATCH(M$7,GRID!$A$4:$A$14,0),MATCH(1,($U$2=GRID!$B$1:$BI$1)*(КАЛЕНДАРЬ!$AD6=GRID!$B$3:$BI$3),0))*(1-GRID!$B$69),0))</f>
        <v>32900</v>
      </c>
      <c r="N217" s="48" cm="1">
        <f t="array" ref="N217">IF($I$2="Открытый тариф",
INDEX(GRID!$B$17:$BI$27,MATCH(M$7,GRID!$A$17:$A$27,0),MATCH(1,($U$2=GRID!$B$1:$BI$1)*(КАЛЕНДАРЬ!$AD6=GRID!$B$3:$BI$3), 0)),
ROUNDUP(INDEX(GRID!$B$17:$BI$27,MATCH(M$7,GRID!$A$17:$A$27,0),MATCH(1,($U$2=GRID!$B$1:$BI$1)*(КАЛЕНДАРЬ!$AD6=GRID!$B$3:$BI$3), 0))*(1-GRID!$B$69),0))</f>
        <v>32900</v>
      </c>
      <c r="O217" s="49" t="s">
        <v>101</v>
      </c>
      <c r="P217" s="49" t="s">
        <v>101</v>
      </c>
      <c r="Q217" s="49" t="s">
        <v>101</v>
      </c>
      <c r="R217" s="49" t="s">
        <v>101</v>
      </c>
      <c r="S217" s="49" t="s">
        <v>101</v>
      </c>
      <c r="T217" s="49" t="s">
        <v>101</v>
      </c>
      <c r="U217" s="49" t="s">
        <v>101</v>
      </c>
      <c r="V217" s="49" t="s">
        <v>101</v>
      </c>
      <c r="W217" s="49" t="s">
        <v>101</v>
      </c>
      <c r="X217" s="49" t="s">
        <v>101</v>
      </c>
    </row>
    <row r="218" spans="1:24" s="146" customFormat="1" ht="12.75" hidden="1" customHeight="1" x14ac:dyDescent="0.2">
      <c r="A218" s="117" t="s">
        <v>48</v>
      </c>
      <c r="B218" s="117">
        <v>4</v>
      </c>
      <c r="C218" s="47" cm="1">
        <f t="array" ref="C218">IF($I$2="Открытый тариф",
INDEX(GRID!$B$4:$BI$14,MATCH(C$7,GRID!$A$4:$A$14,0),MATCH(1,($U$2=GRID!$B$1:$BI$1)*(КАЛЕНДАРЬ!$AD7=GRID!$B$3:$BI$3), 0)),
ROUNDUP(INDEX(GRID!$B$4:$BI$14,MATCH(C$7,GRID!$A$4:$A$14,0),MATCH(1,($U$2=GRID!$B$1:$BI$1)*(КАЛЕНДАРЬ!$AD7=GRID!$B$3:$BI$3),0))*(1-GRID!$B$69),0))</f>
        <v>19500</v>
      </c>
      <c r="D218" s="48" cm="1">
        <f t="array" ref="D218">IF($I$2="Открытый тариф",
INDEX(GRID!$B$17:$BI$27,MATCH(C$7,GRID!$A$17:$A$27,0),MATCH(1,($U$2=GRID!$B$1:$BI$1)*(КАЛЕНДАРЬ!$AD7=GRID!$B$3:$BI$3), 0)),
ROUNDUP(INDEX(GRID!$B$17:$BI$27,MATCH(C$7,GRID!$A$17:$A$27,0),MATCH(1,($U$2=GRID!$B$1:$BI$1)*(КАЛЕНДАРЬ!$AD7=GRID!$B$3:$BI$3), 0))*(1-GRID!$B$69),0))</f>
        <v>19500</v>
      </c>
      <c r="E218" s="47" cm="1">
        <f t="array" ref="E218">IF($I$2="Открытый тариф",
INDEX(GRID!$B$4:$BI$14,MATCH(E$7,GRID!$A$4:$A$14,0),MATCH(1,($U$2=GRID!$B$1:$BI$1)*(КАЛЕНДАРЬ!$AD7=GRID!$B$3:$BI$3), 0)),
ROUNDUP(INDEX(GRID!$B$4:$BI$14,MATCH(E$7,GRID!$A$4:$A$14,0),MATCH(1,($U$2=GRID!$B$1:$BI$1)*(КАЛЕНДАРЬ!$AD7=GRID!$B$3:$BI$3),0))*(1-GRID!$B$69),0))</f>
        <v>21700</v>
      </c>
      <c r="F218" s="48" cm="1">
        <f t="array" ref="F218">IF($I$2="Открытый тариф",
INDEX(GRID!$B$17:$BI$27,MATCH(E$7,GRID!$A$17:$A$27,0),MATCH(1,($U$2=GRID!$B$1:$BI$1)*(КАЛЕНДАРЬ!$AD7=GRID!$B$3:$BI$3), 0)),
ROUNDUP(INDEX(GRID!$B$17:$BI$27,MATCH(E$7,GRID!$A$17:$A$27,0),MATCH(1,($U$2=GRID!$B$1:$BI$1)*(КАЛЕНДАРЬ!$AD7=GRID!$B$3:$BI$3), 0))*(1-GRID!$B$69),0))</f>
        <v>21700</v>
      </c>
      <c r="G218" s="47" t="e" cm="1">
        <f t="array" ref="G218">IF($I$2="Открытый тариф",
INDEX(GRID!$B$4:$BI$14,MATCH(G$7,GRID!$A$4:$A$14,0),MATCH(1,($U$2=GRID!$B$1:$BI$1)*(КАЛЕНДАРЬ!$AD7=GRID!$B$3:$BI$3), 0)),
ROUNDUP(INDEX(GRID!$B$4:$BI$14,MATCH(G$7,GRID!$A$4:$A$14,0),MATCH(1,($U$2=GRID!$B$1:$BI$1)*(КАЛЕНДАРЬ!$AD7=GRID!$B$3:$BI$3),0))*(1-GRID!$B$69),0))</f>
        <v>#N/A</v>
      </c>
      <c r="H218" s="48" t="e" cm="1">
        <f t="array" ref="H218">IF($I$2="Открытый тариф",
INDEX(GRID!$B$17:$BI$27,MATCH(G$7,GRID!$A$17:$A$27,0),MATCH(1,($U$2=GRID!$B$1:$BI$1)*(КАЛЕНДАРЬ!$AD7=GRID!$B$3:$BI$3), 0)),
ROUNDUP(INDEX(GRID!$B$17:$BI$27,MATCH(G$7,GRID!$A$17:$A$27,0),MATCH(1,($U$2=GRID!$B$1:$BI$1)*(КАЛЕНДАРЬ!$AD7=GRID!$B$3:$BI$3), 0))*(1-GRID!$B$69),0))</f>
        <v>#N/A</v>
      </c>
      <c r="I218" s="47" t="e" cm="1">
        <f t="array" ref="I218">IF($I$2="Открытый тариф",
INDEX(GRID!$B$4:$BI$14,MATCH(I$7,GRID!$A$4:$A$14,0),MATCH(1,($U$2=GRID!$B$1:$BI$1)*(КАЛЕНДАРЬ!$AD7=GRID!$B$3:$BI$3), 0)),
ROUNDUP(INDEX(GRID!$B$4:$BI$14,MATCH(I$7,GRID!$A$4:$A$14,0),MATCH(1,($U$2=GRID!$B$1:$BI$1)*(КАЛЕНДАРЬ!$AD7=GRID!$B$3:$BI$3),0))*(1-GRID!$B$69),0))</f>
        <v>#N/A</v>
      </c>
      <c r="J218" s="48" t="e" cm="1">
        <f t="array" ref="J218">IF($I$2="Открытый тариф",
INDEX(GRID!$B$17:$BI$27,MATCH(I$7,GRID!$A$17:$A$27,0),MATCH(1,($U$2=GRID!$B$1:$BI$1)*(КАЛЕНДАРЬ!$AD7=GRID!$B$3:$BI$3), 0)),
ROUNDUP(INDEX(GRID!$B$17:$BI$27,MATCH(I$7,GRID!$A$17:$A$27,0),MATCH(1,($U$2=GRID!$B$1:$BI$1)*(КАЛЕНДАРЬ!$AD7=GRID!$B$3:$BI$3), 0))*(1-GRID!$B$69),0))</f>
        <v>#N/A</v>
      </c>
      <c r="K218" s="47" cm="1">
        <f t="array" ref="K218">IF($I$2="Открытый тариф",
INDEX(GRID!$B$4:$BI$14,MATCH(K$7,GRID!$A$4:$A$14,0),MATCH(1,($U$2=GRID!$B$1:$BI$1)*(КАЛЕНДАРЬ!$AD7=GRID!$B$3:$BI$3), 0)),
ROUNDUP(INDEX(GRID!$B$4:$BI$14,MATCH(K$7,GRID!$A$4:$A$14,0),MATCH(1,($U$2=GRID!$B$1:$BI$1)*(КАЛЕНДАРЬ!$AD7=GRID!$B$3:$BI$3),0))*(1-GRID!$B$69),0))</f>
        <v>29700</v>
      </c>
      <c r="L218" s="48" cm="1">
        <f t="array" ref="L218">IF($I$2="Открытый тариф",
INDEX(GRID!$B$17:$BI$27,MATCH(K$7,GRID!$A$17:$A$27,0),MATCH(1,($U$2=GRID!$B$1:$BI$1)*(КАЛЕНДАРЬ!$AD7=GRID!$B$3:$BI$3), 0)),
ROUNDUP(INDEX(GRID!$B$17:$BI$27,MATCH(K$7,GRID!$A$17:$A$27,0),MATCH(1,($U$2=GRID!$B$1:$BI$1)*(КАЛЕНДАРЬ!$AD7=GRID!$B$3:$BI$3), 0))*(1-GRID!$B$69),0))</f>
        <v>29700</v>
      </c>
      <c r="M218" s="47" cm="1">
        <f t="array" ref="M218">IF($I$2="Открытый тариф",
INDEX(GRID!$B$4:$BI$14,MATCH(M$7,GRID!$A$4:$A$14,0),MATCH(1,($U$2=GRID!$B$1:$BI$1)*(КАЛЕНДАРЬ!$AD7=GRID!$B$3:$BI$3), 0)),
ROUNDUP(INDEX(GRID!$B$4:$BI$14,MATCH(M$7,GRID!$A$4:$A$14,0),MATCH(1,($U$2=GRID!$B$1:$BI$1)*(КАЛЕНДАРЬ!$AD7=GRID!$B$3:$BI$3),0))*(1-GRID!$B$69),0))</f>
        <v>32900</v>
      </c>
      <c r="N218" s="48" cm="1">
        <f t="array" ref="N218">IF($I$2="Открытый тариф",
INDEX(GRID!$B$17:$BI$27,MATCH(M$7,GRID!$A$17:$A$27,0),MATCH(1,($U$2=GRID!$B$1:$BI$1)*(КАЛЕНДАРЬ!$AD7=GRID!$B$3:$BI$3), 0)),
ROUNDUP(INDEX(GRID!$B$17:$BI$27,MATCH(M$7,GRID!$A$17:$A$27,0),MATCH(1,($U$2=GRID!$B$1:$BI$1)*(КАЛЕНДАРЬ!$AD7=GRID!$B$3:$BI$3), 0))*(1-GRID!$B$69),0))</f>
        <v>32900</v>
      </c>
      <c r="O218" s="49" t="s">
        <v>101</v>
      </c>
      <c r="P218" s="49" t="s">
        <v>101</v>
      </c>
      <c r="Q218" s="49" t="s">
        <v>101</v>
      </c>
      <c r="R218" s="49" t="s">
        <v>101</v>
      </c>
      <c r="S218" s="49" t="s">
        <v>101</v>
      </c>
      <c r="T218" s="49" t="s">
        <v>101</v>
      </c>
      <c r="U218" s="49" t="s">
        <v>101</v>
      </c>
      <c r="V218" s="49" t="s">
        <v>101</v>
      </c>
      <c r="W218" s="49" t="s">
        <v>101</v>
      </c>
      <c r="X218" s="49" t="s">
        <v>101</v>
      </c>
    </row>
    <row r="219" spans="1:24" s="146" customFormat="1" ht="12.75" hidden="1" customHeight="1" x14ac:dyDescent="0.2">
      <c r="A219" s="117" t="s">
        <v>42</v>
      </c>
      <c r="B219" s="117">
        <v>5</v>
      </c>
      <c r="C219" s="47" cm="1">
        <f t="array" ref="C219">IF($I$2="Открытый тариф",
INDEX(GRID!$B$4:$BI$14,MATCH(C$7,GRID!$A$4:$A$14,0),MATCH(1,($U$2=GRID!$B$1:$BI$1)*(КАЛЕНДАРЬ!$AD8=GRID!$B$3:$BI$3), 0)),
ROUNDUP(INDEX(GRID!$B$4:$BI$14,MATCH(C$7,GRID!$A$4:$A$14,0),MATCH(1,($U$2=GRID!$B$1:$BI$1)*(КАЛЕНДАРЬ!$AD8=GRID!$B$3:$BI$3),0))*(1-GRID!$B$69),0))</f>
        <v>19500</v>
      </c>
      <c r="D219" s="48" cm="1">
        <f t="array" ref="D219">IF($I$2="Открытый тариф",
INDEX(GRID!$B$17:$BI$27,MATCH(C$7,GRID!$A$17:$A$27,0),MATCH(1,($U$2=GRID!$B$1:$BI$1)*(КАЛЕНДАРЬ!$AD8=GRID!$B$3:$BI$3), 0)),
ROUNDUP(INDEX(GRID!$B$17:$BI$27,MATCH(C$7,GRID!$A$17:$A$27,0),MATCH(1,($U$2=GRID!$B$1:$BI$1)*(КАЛЕНДАРЬ!$AD8=GRID!$B$3:$BI$3), 0))*(1-GRID!$B$69),0))</f>
        <v>19500</v>
      </c>
      <c r="E219" s="47" cm="1">
        <f t="array" ref="E219">IF($I$2="Открытый тариф",
INDEX(GRID!$B$4:$BI$14,MATCH(E$7,GRID!$A$4:$A$14,0),MATCH(1,($U$2=GRID!$B$1:$BI$1)*(КАЛЕНДАРЬ!$AD8=GRID!$B$3:$BI$3), 0)),
ROUNDUP(INDEX(GRID!$B$4:$BI$14,MATCH(E$7,GRID!$A$4:$A$14,0),MATCH(1,($U$2=GRID!$B$1:$BI$1)*(КАЛЕНДАРЬ!$AD8=GRID!$B$3:$BI$3),0))*(1-GRID!$B$69),0))</f>
        <v>21700</v>
      </c>
      <c r="F219" s="48" cm="1">
        <f t="array" ref="F219">IF($I$2="Открытый тариф",
INDEX(GRID!$B$17:$BI$27,MATCH(E$7,GRID!$A$17:$A$27,0),MATCH(1,($U$2=GRID!$B$1:$BI$1)*(КАЛЕНДАРЬ!$AD8=GRID!$B$3:$BI$3), 0)),
ROUNDUP(INDEX(GRID!$B$17:$BI$27,MATCH(E$7,GRID!$A$17:$A$27,0),MATCH(1,($U$2=GRID!$B$1:$BI$1)*(КАЛЕНДАРЬ!$AD8=GRID!$B$3:$BI$3), 0))*(1-GRID!$B$69),0))</f>
        <v>21700</v>
      </c>
      <c r="G219" s="47" t="e" cm="1">
        <f t="array" ref="G219">IF($I$2="Открытый тариф",
INDEX(GRID!$B$4:$BI$14,MATCH(G$7,GRID!$A$4:$A$14,0),MATCH(1,($U$2=GRID!$B$1:$BI$1)*(КАЛЕНДАРЬ!$AD8=GRID!$B$3:$BI$3), 0)),
ROUNDUP(INDEX(GRID!$B$4:$BI$14,MATCH(G$7,GRID!$A$4:$A$14,0),MATCH(1,($U$2=GRID!$B$1:$BI$1)*(КАЛЕНДАРЬ!$AD8=GRID!$B$3:$BI$3),0))*(1-GRID!$B$69),0))</f>
        <v>#N/A</v>
      </c>
      <c r="H219" s="48" t="e" cm="1">
        <f t="array" ref="H219">IF($I$2="Открытый тариф",
INDEX(GRID!$B$17:$BI$27,MATCH(G$7,GRID!$A$17:$A$27,0),MATCH(1,($U$2=GRID!$B$1:$BI$1)*(КАЛЕНДАРЬ!$AD8=GRID!$B$3:$BI$3), 0)),
ROUNDUP(INDEX(GRID!$B$17:$BI$27,MATCH(G$7,GRID!$A$17:$A$27,0),MATCH(1,($U$2=GRID!$B$1:$BI$1)*(КАЛЕНДАРЬ!$AD8=GRID!$B$3:$BI$3), 0))*(1-GRID!$B$69),0))</f>
        <v>#N/A</v>
      </c>
      <c r="I219" s="47" t="e" cm="1">
        <f t="array" ref="I219">IF($I$2="Открытый тариф",
INDEX(GRID!$B$4:$BI$14,MATCH(I$7,GRID!$A$4:$A$14,0),MATCH(1,($U$2=GRID!$B$1:$BI$1)*(КАЛЕНДАРЬ!$AD8=GRID!$B$3:$BI$3), 0)),
ROUNDUP(INDEX(GRID!$B$4:$BI$14,MATCH(I$7,GRID!$A$4:$A$14,0),MATCH(1,($U$2=GRID!$B$1:$BI$1)*(КАЛЕНДАРЬ!$AD8=GRID!$B$3:$BI$3),0))*(1-GRID!$B$69),0))</f>
        <v>#N/A</v>
      </c>
      <c r="J219" s="48" t="e" cm="1">
        <f t="array" ref="J219">IF($I$2="Открытый тариф",
INDEX(GRID!$B$17:$BI$27,MATCH(I$7,GRID!$A$17:$A$27,0),MATCH(1,($U$2=GRID!$B$1:$BI$1)*(КАЛЕНДАРЬ!$AD8=GRID!$B$3:$BI$3), 0)),
ROUNDUP(INDEX(GRID!$B$17:$BI$27,MATCH(I$7,GRID!$A$17:$A$27,0),MATCH(1,($U$2=GRID!$B$1:$BI$1)*(КАЛЕНДАРЬ!$AD8=GRID!$B$3:$BI$3), 0))*(1-GRID!$B$69),0))</f>
        <v>#N/A</v>
      </c>
      <c r="K219" s="47" cm="1">
        <f t="array" ref="K219">IF($I$2="Открытый тариф",
INDEX(GRID!$B$4:$BI$14,MATCH(K$7,GRID!$A$4:$A$14,0),MATCH(1,($U$2=GRID!$B$1:$BI$1)*(КАЛЕНДАРЬ!$AD8=GRID!$B$3:$BI$3), 0)),
ROUNDUP(INDEX(GRID!$B$4:$BI$14,MATCH(K$7,GRID!$A$4:$A$14,0),MATCH(1,($U$2=GRID!$B$1:$BI$1)*(КАЛЕНДАРЬ!$AD8=GRID!$B$3:$BI$3),0))*(1-GRID!$B$69),0))</f>
        <v>29700</v>
      </c>
      <c r="L219" s="48" cm="1">
        <f t="array" ref="L219">IF($I$2="Открытый тариф",
INDEX(GRID!$B$17:$BI$27,MATCH(K$7,GRID!$A$17:$A$27,0),MATCH(1,($U$2=GRID!$B$1:$BI$1)*(КАЛЕНДАРЬ!$AD8=GRID!$B$3:$BI$3), 0)),
ROUNDUP(INDEX(GRID!$B$17:$BI$27,MATCH(K$7,GRID!$A$17:$A$27,0),MATCH(1,($U$2=GRID!$B$1:$BI$1)*(КАЛЕНДАРЬ!$AD8=GRID!$B$3:$BI$3), 0))*(1-GRID!$B$69),0))</f>
        <v>29700</v>
      </c>
      <c r="M219" s="47" cm="1">
        <f t="array" ref="M219">IF($I$2="Открытый тариф",
INDEX(GRID!$B$4:$BI$14,MATCH(M$7,GRID!$A$4:$A$14,0),MATCH(1,($U$2=GRID!$B$1:$BI$1)*(КАЛЕНДАРЬ!$AD8=GRID!$B$3:$BI$3), 0)),
ROUNDUP(INDEX(GRID!$B$4:$BI$14,MATCH(M$7,GRID!$A$4:$A$14,0),MATCH(1,($U$2=GRID!$B$1:$BI$1)*(КАЛЕНДАРЬ!$AD8=GRID!$B$3:$BI$3),0))*(1-GRID!$B$69),0))</f>
        <v>32900</v>
      </c>
      <c r="N219" s="48" cm="1">
        <f t="array" ref="N219">IF($I$2="Открытый тариф",
INDEX(GRID!$B$17:$BI$27,MATCH(M$7,GRID!$A$17:$A$27,0),MATCH(1,($U$2=GRID!$B$1:$BI$1)*(КАЛЕНДАРЬ!$AD8=GRID!$B$3:$BI$3), 0)),
ROUNDUP(INDEX(GRID!$B$17:$BI$27,MATCH(M$7,GRID!$A$17:$A$27,0),MATCH(1,($U$2=GRID!$B$1:$BI$1)*(КАЛЕНДАРЬ!$AD8=GRID!$B$3:$BI$3), 0))*(1-GRID!$B$69),0))</f>
        <v>32900</v>
      </c>
      <c r="O219" s="49" t="s">
        <v>101</v>
      </c>
      <c r="P219" s="49" t="s">
        <v>101</v>
      </c>
      <c r="Q219" s="49" t="s">
        <v>101</v>
      </c>
      <c r="R219" s="49" t="s">
        <v>101</v>
      </c>
      <c r="S219" s="49" t="s">
        <v>101</v>
      </c>
      <c r="T219" s="49" t="s">
        <v>101</v>
      </c>
      <c r="U219" s="49" t="s">
        <v>101</v>
      </c>
      <c r="V219" s="49" t="s">
        <v>101</v>
      </c>
      <c r="W219" s="49" t="s">
        <v>101</v>
      </c>
      <c r="X219" s="49" t="s">
        <v>101</v>
      </c>
    </row>
    <row r="220" spans="1:24" s="146" customFormat="1" ht="12.75" hidden="1" customHeight="1" x14ac:dyDescent="0.2">
      <c r="A220" s="117" t="s">
        <v>43</v>
      </c>
      <c r="B220" s="117">
        <v>6</v>
      </c>
      <c r="C220" s="47" cm="1">
        <f t="array" ref="C220">IF($I$2="Открытый тариф",
INDEX(GRID!$B$4:$BI$14,MATCH(C$7,GRID!$A$4:$A$14,0),MATCH(1,($U$2=GRID!$B$1:$BI$1)*(КАЛЕНДАРЬ!$AD9=GRID!$B$3:$BI$3), 0)),
ROUNDUP(INDEX(GRID!$B$4:$BI$14,MATCH(C$7,GRID!$A$4:$A$14,0),MATCH(1,($U$2=GRID!$B$1:$BI$1)*(КАЛЕНДАРЬ!$AD9=GRID!$B$3:$BI$3),0))*(1-GRID!$B$69),0))</f>
        <v>17500</v>
      </c>
      <c r="D220" s="48" cm="1">
        <f t="array" ref="D220">IF($I$2="Открытый тариф",
INDEX(GRID!$B$17:$BI$27,MATCH(C$7,GRID!$A$17:$A$27,0),MATCH(1,($U$2=GRID!$B$1:$BI$1)*(КАЛЕНДАРЬ!$AD9=GRID!$B$3:$BI$3), 0)),
ROUNDUP(INDEX(GRID!$B$17:$BI$27,MATCH(C$7,GRID!$A$17:$A$27,0),MATCH(1,($U$2=GRID!$B$1:$BI$1)*(КАЛЕНДАРЬ!$AD9=GRID!$B$3:$BI$3), 0))*(1-GRID!$B$69),0))</f>
        <v>17500</v>
      </c>
      <c r="E220" s="47" cm="1">
        <f t="array" ref="E220">IF($I$2="Открытый тариф",
INDEX(GRID!$B$4:$BI$14,MATCH(E$7,GRID!$A$4:$A$14,0),MATCH(1,($U$2=GRID!$B$1:$BI$1)*(КАЛЕНДАРЬ!$AD9=GRID!$B$3:$BI$3), 0)),
ROUNDUP(INDEX(GRID!$B$4:$BI$14,MATCH(E$7,GRID!$A$4:$A$14,0),MATCH(1,($U$2=GRID!$B$1:$BI$1)*(КАЛЕНДАРЬ!$AD9=GRID!$B$3:$BI$3),0))*(1-GRID!$B$69),0))</f>
        <v>19400</v>
      </c>
      <c r="F220" s="48" cm="1">
        <f t="array" ref="F220">IF($I$2="Открытый тариф",
INDEX(GRID!$B$17:$BI$27,MATCH(E$7,GRID!$A$17:$A$27,0),MATCH(1,($U$2=GRID!$B$1:$BI$1)*(КАЛЕНДАРЬ!$AD9=GRID!$B$3:$BI$3), 0)),
ROUNDUP(INDEX(GRID!$B$17:$BI$27,MATCH(E$7,GRID!$A$17:$A$27,0),MATCH(1,($U$2=GRID!$B$1:$BI$1)*(КАЛЕНДАРЬ!$AD9=GRID!$B$3:$BI$3), 0))*(1-GRID!$B$69),0))</f>
        <v>19400</v>
      </c>
      <c r="G220" s="47" t="e" cm="1">
        <f t="array" ref="G220">IF($I$2="Открытый тариф",
INDEX(GRID!$B$4:$BI$14,MATCH(G$7,GRID!$A$4:$A$14,0),MATCH(1,($U$2=GRID!$B$1:$BI$1)*(КАЛЕНДАРЬ!$AD9=GRID!$B$3:$BI$3), 0)),
ROUNDUP(INDEX(GRID!$B$4:$BI$14,MATCH(G$7,GRID!$A$4:$A$14,0),MATCH(1,($U$2=GRID!$B$1:$BI$1)*(КАЛЕНДАРЬ!$AD9=GRID!$B$3:$BI$3),0))*(1-GRID!$B$69),0))</f>
        <v>#N/A</v>
      </c>
      <c r="H220" s="48" t="e" cm="1">
        <f t="array" ref="H220">IF($I$2="Открытый тариф",
INDEX(GRID!$B$17:$BI$27,MATCH(G$7,GRID!$A$17:$A$27,0),MATCH(1,($U$2=GRID!$B$1:$BI$1)*(КАЛЕНДАРЬ!$AD9=GRID!$B$3:$BI$3), 0)),
ROUNDUP(INDEX(GRID!$B$17:$BI$27,MATCH(G$7,GRID!$A$17:$A$27,0),MATCH(1,($U$2=GRID!$B$1:$BI$1)*(КАЛЕНДАРЬ!$AD9=GRID!$B$3:$BI$3), 0))*(1-GRID!$B$69),0))</f>
        <v>#N/A</v>
      </c>
      <c r="I220" s="47" t="e" cm="1">
        <f t="array" ref="I220">IF($I$2="Открытый тариф",
INDEX(GRID!$B$4:$BI$14,MATCH(I$7,GRID!$A$4:$A$14,0),MATCH(1,($U$2=GRID!$B$1:$BI$1)*(КАЛЕНДАРЬ!$AD9=GRID!$B$3:$BI$3), 0)),
ROUNDUP(INDEX(GRID!$B$4:$BI$14,MATCH(I$7,GRID!$A$4:$A$14,0),MATCH(1,($U$2=GRID!$B$1:$BI$1)*(КАЛЕНДАРЬ!$AD9=GRID!$B$3:$BI$3),0))*(1-GRID!$B$69),0))</f>
        <v>#N/A</v>
      </c>
      <c r="J220" s="48" t="e" cm="1">
        <f t="array" ref="J220">IF($I$2="Открытый тариф",
INDEX(GRID!$B$17:$BI$27,MATCH(I$7,GRID!$A$17:$A$27,0),MATCH(1,($U$2=GRID!$B$1:$BI$1)*(КАЛЕНДАРЬ!$AD9=GRID!$B$3:$BI$3), 0)),
ROUNDUP(INDEX(GRID!$B$17:$BI$27,MATCH(I$7,GRID!$A$17:$A$27,0),MATCH(1,($U$2=GRID!$B$1:$BI$1)*(КАЛЕНДАРЬ!$AD9=GRID!$B$3:$BI$3), 0))*(1-GRID!$B$69),0))</f>
        <v>#N/A</v>
      </c>
      <c r="K220" s="47" cm="1">
        <f t="array" ref="K220">IF($I$2="Открытый тариф",
INDEX(GRID!$B$4:$BI$14,MATCH(K$7,GRID!$A$4:$A$14,0),MATCH(1,($U$2=GRID!$B$1:$BI$1)*(КАЛЕНДАРЬ!$AD9=GRID!$B$3:$BI$3), 0)),
ROUNDUP(INDEX(GRID!$B$4:$BI$14,MATCH(K$7,GRID!$A$4:$A$14,0),MATCH(1,($U$2=GRID!$B$1:$BI$1)*(КАЛЕНДАРЬ!$AD9=GRID!$B$3:$BI$3),0))*(1-GRID!$B$69),0))</f>
        <v>26100</v>
      </c>
      <c r="L220" s="48" cm="1">
        <f t="array" ref="L220">IF($I$2="Открытый тариф",
INDEX(GRID!$B$17:$BI$27,MATCH(K$7,GRID!$A$17:$A$27,0),MATCH(1,($U$2=GRID!$B$1:$BI$1)*(КАЛЕНДАРЬ!$AD9=GRID!$B$3:$BI$3), 0)),
ROUNDUP(INDEX(GRID!$B$17:$BI$27,MATCH(K$7,GRID!$A$17:$A$27,0),MATCH(1,($U$2=GRID!$B$1:$BI$1)*(КАЛЕНДАРЬ!$AD9=GRID!$B$3:$BI$3), 0))*(1-GRID!$B$69),0))</f>
        <v>26100</v>
      </c>
      <c r="M220" s="47" cm="1">
        <f t="array" ref="M220">IF($I$2="Открытый тариф",
INDEX(GRID!$B$4:$BI$14,MATCH(M$7,GRID!$A$4:$A$14,0),MATCH(1,($U$2=GRID!$B$1:$BI$1)*(КАЛЕНДАРЬ!$AD9=GRID!$B$3:$BI$3), 0)),
ROUNDUP(INDEX(GRID!$B$4:$BI$14,MATCH(M$7,GRID!$A$4:$A$14,0),MATCH(1,($U$2=GRID!$B$1:$BI$1)*(КАЛЕНДАРЬ!$AD9=GRID!$B$3:$BI$3),0))*(1-GRID!$B$69),0))</f>
        <v>28800</v>
      </c>
      <c r="N220" s="48" cm="1">
        <f t="array" ref="N220">IF($I$2="Открытый тариф",
INDEX(GRID!$B$17:$BI$27,MATCH(M$7,GRID!$A$17:$A$27,0),MATCH(1,($U$2=GRID!$B$1:$BI$1)*(КАЛЕНДАРЬ!$AD9=GRID!$B$3:$BI$3), 0)),
ROUNDUP(INDEX(GRID!$B$17:$BI$27,MATCH(M$7,GRID!$A$17:$A$27,0),MATCH(1,($U$2=GRID!$B$1:$BI$1)*(КАЛЕНДАРЬ!$AD9=GRID!$B$3:$BI$3), 0))*(1-GRID!$B$69),0))</f>
        <v>28800</v>
      </c>
      <c r="O220" s="49" t="s">
        <v>101</v>
      </c>
      <c r="P220" s="49" t="s">
        <v>101</v>
      </c>
      <c r="Q220" s="49" t="s">
        <v>101</v>
      </c>
      <c r="R220" s="49" t="s">
        <v>101</v>
      </c>
      <c r="S220" s="49" t="s">
        <v>101</v>
      </c>
      <c r="T220" s="49" t="s">
        <v>101</v>
      </c>
      <c r="U220" s="49" t="s">
        <v>101</v>
      </c>
      <c r="V220" s="49" t="s">
        <v>101</v>
      </c>
      <c r="W220" s="49" t="s">
        <v>101</v>
      </c>
      <c r="X220" s="49" t="s">
        <v>101</v>
      </c>
    </row>
    <row r="221" spans="1:24" s="146" customFormat="1" ht="12.75" hidden="1" customHeight="1" x14ac:dyDescent="0.2">
      <c r="A221" s="117" t="s">
        <v>44</v>
      </c>
      <c r="B221" s="117">
        <v>7</v>
      </c>
      <c r="C221" s="47" cm="1">
        <f t="array" ref="C221">IF($I$2="Открытый тариф",
INDEX(GRID!$B$4:$BI$14,MATCH(C$7,GRID!$A$4:$A$14,0),MATCH(1,($U$2=GRID!$B$1:$BI$1)*(КАЛЕНДАРЬ!$AD10=GRID!$B$3:$BI$3), 0)),
ROUNDUP(INDEX(GRID!$B$4:$BI$14,MATCH(C$7,GRID!$A$4:$A$14,0),MATCH(1,($U$2=GRID!$B$1:$BI$1)*(КАЛЕНДАРЬ!$AD10=GRID!$B$3:$BI$3),0))*(1-GRID!$B$69),0))</f>
        <v>33800</v>
      </c>
      <c r="D221" s="48" cm="1">
        <f t="array" ref="D221">IF($I$2="Открытый тариф",
INDEX(GRID!$B$17:$BI$27,MATCH(C$7,GRID!$A$17:$A$27,0),MATCH(1,($U$2=GRID!$B$1:$BI$1)*(КАЛЕНДАРЬ!$AD10=GRID!$B$3:$BI$3), 0)),
ROUNDUP(INDEX(GRID!$B$17:$BI$27,MATCH(C$7,GRID!$A$17:$A$27,0),MATCH(1,($U$2=GRID!$B$1:$BI$1)*(КАЛЕНДАРЬ!$AD10=GRID!$B$3:$BI$3), 0))*(1-GRID!$B$69),0))</f>
        <v>33800</v>
      </c>
      <c r="E221" s="47" cm="1">
        <f t="array" ref="E221">IF($I$2="Открытый тариф",
INDEX(GRID!$B$4:$BI$14,MATCH(E$7,GRID!$A$4:$A$14,0),MATCH(1,($U$2=GRID!$B$1:$BI$1)*(КАЛЕНДАРЬ!$AD10=GRID!$B$3:$BI$3), 0)),
ROUNDUP(INDEX(GRID!$B$4:$BI$14,MATCH(E$7,GRID!$A$4:$A$14,0),MATCH(1,($U$2=GRID!$B$1:$BI$1)*(КАЛЕНДАРЬ!$AD10=GRID!$B$3:$BI$3),0))*(1-GRID!$B$69),0))</f>
        <v>37900</v>
      </c>
      <c r="F221" s="48" cm="1">
        <f t="array" ref="F221">IF($I$2="Открытый тариф",
INDEX(GRID!$B$17:$BI$27,MATCH(E$7,GRID!$A$17:$A$27,0),MATCH(1,($U$2=GRID!$B$1:$BI$1)*(КАЛЕНДАРЬ!$AD10=GRID!$B$3:$BI$3), 0)),
ROUNDUP(INDEX(GRID!$B$17:$BI$27,MATCH(E$7,GRID!$A$17:$A$27,0),MATCH(1,($U$2=GRID!$B$1:$BI$1)*(КАЛЕНДАРЬ!$AD10=GRID!$B$3:$BI$3), 0))*(1-GRID!$B$69),0))</f>
        <v>37900</v>
      </c>
      <c r="G221" s="47" t="e" cm="1">
        <f t="array" ref="G221">IF($I$2="Открытый тариф",
INDEX(GRID!$B$4:$BI$14,MATCH(G$7,GRID!$A$4:$A$14,0),MATCH(1,($U$2=GRID!$B$1:$BI$1)*(КАЛЕНДАРЬ!$AD10=GRID!$B$3:$BI$3), 0)),
ROUNDUP(INDEX(GRID!$B$4:$BI$14,MATCH(G$7,GRID!$A$4:$A$14,0),MATCH(1,($U$2=GRID!$B$1:$BI$1)*(КАЛЕНДАРЬ!$AD10=GRID!$B$3:$BI$3),0))*(1-GRID!$B$69),0))</f>
        <v>#N/A</v>
      </c>
      <c r="H221" s="48" t="e" cm="1">
        <f t="array" ref="H221">IF($I$2="Открытый тариф",
INDEX(GRID!$B$17:$BI$27,MATCH(G$7,GRID!$A$17:$A$27,0),MATCH(1,($U$2=GRID!$B$1:$BI$1)*(КАЛЕНДАРЬ!$AD10=GRID!$B$3:$BI$3), 0)),
ROUNDUP(INDEX(GRID!$B$17:$BI$27,MATCH(G$7,GRID!$A$17:$A$27,0),MATCH(1,($U$2=GRID!$B$1:$BI$1)*(КАЛЕНДАРЬ!$AD10=GRID!$B$3:$BI$3), 0))*(1-GRID!$B$69),0))</f>
        <v>#N/A</v>
      </c>
      <c r="I221" s="47" t="e" cm="1">
        <f t="array" ref="I221">IF($I$2="Открытый тариф",
INDEX(GRID!$B$4:$BI$14,MATCH(I$7,GRID!$A$4:$A$14,0),MATCH(1,($U$2=GRID!$B$1:$BI$1)*(КАЛЕНДАРЬ!$AD10=GRID!$B$3:$BI$3), 0)),
ROUNDUP(INDEX(GRID!$B$4:$BI$14,MATCH(I$7,GRID!$A$4:$A$14,0),MATCH(1,($U$2=GRID!$B$1:$BI$1)*(КАЛЕНДАРЬ!$AD10=GRID!$B$3:$BI$3),0))*(1-GRID!$B$69),0))</f>
        <v>#N/A</v>
      </c>
      <c r="J221" s="48" t="e" cm="1">
        <f t="array" ref="J221">IF($I$2="Открытый тариф",
INDEX(GRID!$B$17:$BI$27,MATCH(I$7,GRID!$A$17:$A$27,0),MATCH(1,($U$2=GRID!$B$1:$BI$1)*(КАЛЕНДАРЬ!$AD10=GRID!$B$3:$BI$3), 0)),
ROUNDUP(INDEX(GRID!$B$17:$BI$27,MATCH(I$7,GRID!$A$17:$A$27,0),MATCH(1,($U$2=GRID!$B$1:$BI$1)*(КАЛЕНДАРЬ!$AD10=GRID!$B$3:$BI$3), 0))*(1-GRID!$B$69),0))</f>
        <v>#N/A</v>
      </c>
      <c r="K221" s="47" cm="1">
        <f t="array" ref="K221">IF($I$2="Открытый тариф",
INDEX(GRID!$B$4:$BI$14,MATCH(K$7,GRID!$A$4:$A$14,0),MATCH(1,($U$2=GRID!$B$1:$BI$1)*(КАЛЕНДАРЬ!$AD10=GRID!$B$3:$BI$3), 0)),
ROUNDUP(INDEX(GRID!$B$4:$BI$14,MATCH(K$7,GRID!$A$4:$A$14,0),MATCH(1,($U$2=GRID!$B$1:$BI$1)*(КАЛЕНДАРЬ!$AD10=GRID!$B$3:$BI$3),0))*(1-GRID!$B$69),0))</f>
        <v>53500</v>
      </c>
      <c r="L221" s="48" cm="1">
        <f t="array" ref="L221">IF($I$2="Открытый тариф",
INDEX(GRID!$B$17:$BI$27,MATCH(K$7,GRID!$A$17:$A$27,0),MATCH(1,($U$2=GRID!$B$1:$BI$1)*(КАЛЕНДАРЬ!$AD10=GRID!$B$3:$BI$3), 0)),
ROUNDUP(INDEX(GRID!$B$17:$BI$27,MATCH(K$7,GRID!$A$17:$A$27,0),MATCH(1,($U$2=GRID!$B$1:$BI$1)*(КАЛЕНДАРЬ!$AD10=GRID!$B$3:$BI$3), 0))*(1-GRID!$B$69),0))</f>
        <v>53500</v>
      </c>
      <c r="M221" s="47" cm="1">
        <f t="array" ref="M221">IF($I$2="Открытый тариф",
INDEX(GRID!$B$4:$BI$14,MATCH(M$7,GRID!$A$4:$A$14,0),MATCH(1,($U$2=GRID!$B$1:$BI$1)*(КАЛЕНДАРЬ!$AD10=GRID!$B$3:$BI$3), 0)),
ROUNDUP(INDEX(GRID!$B$4:$BI$14,MATCH(M$7,GRID!$A$4:$A$14,0),MATCH(1,($U$2=GRID!$B$1:$BI$1)*(КАЛЕНДАРЬ!$AD10=GRID!$B$3:$BI$3),0))*(1-GRID!$B$69),0))</f>
        <v>59900</v>
      </c>
      <c r="N221" s="48" cm="1">
        <f t="array" ref="N221">IF($I$2="Открытый тариф",
INDEX(GRID!$B$17:$BI$27,MATCH(M$7,GRID!$A$17:$A$27,0),MATCH(1,($U$2=GRID!$B$1:$BI$1)*(КАЛЕНДАРЬ!$AD10=GRID!$B$3:$BI$3), 0)),
ROUNDUP(INDEX(GRID!$B$17:$BI$27,MATCH(M$7,GRID!$A$17:$A$27,0),MATCH(1,($U$2=GRID!$B$1:$BI$1)*(КАЛЕНДАРЬ!$AD10=GRID!$B$3:$BI$3), 0))*(1-GRID!$B$69),0))</f>
        <v>59900</v>
      </c>
      <c r="O221" s="49" t="s">
        <v>101</v>
      </c>
      <c r="P221" s="49" t="s">
        <v>101</v>
      </c>
      <c r="Q221" s="49" t="s">
        <v>101</v>
      </c>
      <c r="R221" s="49" t="s">
        <v>101</v>
      </c>
      <c r="S221" s="49" t="s">
        <v>101</v>
      </c>
      <c r="T221" s="49" t="s">
        <v>101</v>
      </c>
      <c r="U221" s="49" t="s">
        <v>101</v>
      </c>
      <c r="V221" s="49" t="s">
        <v>101</v>
      </c>
      <c r="W221" s="49" t="s">
        <v>101</v>
      </c>
      <c r="X221" s="49" t="s">
        <v>101</v>
      </c>
    </row>
    <row r="222" spans="1:24" s="146" customFormat="1" ht="12.75" hidden="1" customHeight="1" x14ac:dyDescent="0.2">
      <c r="A222" s="117" t="s">
        <v>45</v>
      </c>
      <c r="B222" s="117">
        <v>8</v>
      </c>
      <c r="C222" s="47" cm="1">
        <f t="array" ref="C222">IF($I$2="Открытый тариф",
INDEX(GRID!$B$4:$BI$14,MATCH(C$7,GRID!$A$4:$A$14,0),MATCH(1,($U$2=GRID!$B$1:$BI$1)*(КАЛЕНДАРЬ!$AD11=GRID!$B$3:$BI$3), 0)),
ROUNDUP(INDEX(GRID!$B$4:$BI$14,MATCH(C$7,GRID!$A$4:$A$14,0),MATCH(1,($U$2=GRID!$B$1:$BI$1)*(КАЛЕНДАРЬ!$AD11=GRID!$B$3:$BI$3),0))*(1-GRID!$B$69),0))</f>
        <v>33800</v>
      </c>
      <c r="D222" s="48" cm="1">
        <f t="array" ref="D222">IF($I$2="Открытый тариф",
INDEX(GRID!$B$17:$BI$27,MATCH(C$7,GRID!$A$17:$A$27,0),MATCH(1,($U$2=GRID!$B$1:$BI$1)*(КАЛЕНДАРЬ!$AD11=GRID!$B$3:$BI$3), 0)),
ROUNDUP(INDEX(GRID!$B$17:$BI$27,MATCH(C$7,GRID!$A$17:$A$27,0),MATCH(1,($U$2=GRID!$B$1:$BI$1)*(КАЛЕНДАРЬ!$AD11=GRID!$B$3:$BI$3), 0))*(1-GRID!$B$69),0))</f>
        <v>33800</v>
      </c>
      <c r="E222" s="47" cm="1">
        <f t="array" ref="E222">IF($I$2="Открытый тариф",
INDEX(GRID!$B$4:$BI$14,MATCH(E$7,GRID!$A$4:$A$14,0),MATCH(1,($U$2=GRID!$B$1:$BI$1)*(КАЛЕНДАРЬ!$AD11=GRID!$B$3:$BI$3), 0)),
ROUNDUP(INDEX(GRID!$B$4:$BI$14,MATCH(E$7,GRID!$A$4:$A$14,0),MATCH(1,($U$2=GRID!$B$1:$BI$1)*(КАЛЕНДАРЬ!$AD11=GRID!$B$3:$BI$3),0))*(1-GRID!$B$69),0))</f>
        <v>37900</v>
      </c>
      <c r="F222" s="48" cm="1">
        <f t="array" ref="F222">IF($I$2="Открытый тариф",
INDEX(GRID!$B$17:$BI$27,MATCH(E$7,GRID!$A$17:$A$27,0),MATCH(1,($U$2=GRID!$B$1:$BI$1)*(КАЛЕНДАРЬ!$AD11=GRID!$B$3:$BI$3), 0)),
ROUNDUP(INDEX(GRID!$B$17:$BI$27,MATCH(E$7,GRID!$A$17:$A$27,0),MATCH(1,($U$2=GRID!$B$1:$BI$1)*(КАЛЕНДАРЬ!$AD11=GRID!$B$3:$BI$3), 0))*(1-GRID!$B$69),0))</f>
        <v>37900</v>
      </c>
      <c r="G222" s="47" t="e" cm="1">
        <f t="array" ref="G222">IF($I$2="Открытый тариф",
INDEX(GRID!$B$4:$BI$14,MATCH(G$7,GRID!$A$4:$A$14,0),MATCH(1,($U$2=GRID!$B$1:$BI$1)*(КАЛЕНДАРЬ!$AD11=GRID!$B$3:$BI$3), 0)),
ROUNDUP(INDEX(GRID!$B$4:$BI$14,MATCH(G$7,GRID!$A$4:$A$14,0),MATCH(1,($U$2=GRID!$B$1:$BI$1)*(КАЛЕНДАРЬ!$AD11=GRID!$B$3:$BI$3),0))*(1-GRID!$B$69),0))</f>
        <v>#N/A</v>
      </c>
      <c r="H222" s="48" t="e" cm="1">
        <f t="array" ref="H222">IF($I$2="Открытый тариф",
INDEX(GRID!$B$17:$BI$27,MATCH(G$7,GRID!$A$17:$A$27,0),MATCH(1,($U$2=GRID!$B$1:$BI$1)*(КАЛЕНДАРЬ!$AD11=GRID!$B$3:$BI$3), 0)),
ROUNDUP(INDEX(GRID!$B$17:$BI$27,MATCH(G$7,GRID!$A$17:$A$27,0),MATCH(1,($U$2=GRID!$B$1:$BI$1)*(КАЛЕНДАРЬ!$AD11=GRID!$B$3:$BI$3), 0))*(1-GRID!$B$69),0))</f>
        <v>#N/A</v>
      </c>
      <c r="I222" s="47" t="e" cm="1">
        <f t="array" ref="I222">IF($I$2="Открытый тариф",
INDEX(GRID!$B$4:$BI$14,MATCH(I$7,GRID!$A$4:$A$14,0),MATCH(1,($U$2=GRID!$B$1:$BI$1)*(КАЛЕНДАРЬ!$AD11=GRID!$B$3:$BI$3), 0)),
ROUNDUP(INDEX(GRID!$B$4:$BI$14,MATCH(I$7,GRID!$A$4:$A$14,0),MATCH(1,($U$2=GRID!$B$1:$BI$1)*(КАЛЕНДАРЬ!$AD11=GRID!$B$3:$BI$3),0))*(1-GRID!$B$69),0))</f>
        <v>#N/A</v>
      </c>
      <c r="J222" s="48" t="e" cm="1">
        <f t="array" ref="J222">IF($I$2="Открытый тариф",
INDEX(GRID!$B$17:$BI$27,MATCH(I$7,GRID!$A$17:$A$27,0),MATCH(1,($U$2=GRID!$B$1:$BI$1)*(КАЛЕНДАРЬ!$AD11=GRID!$B$3:$BI$3), 0)),
ROUNDUP(INDEX(GRID!$B$17:$BI$27,MATCH(I$7,GRID!$A$17:$A$27,0),MATCH(1,($U$2=GRID!$B$1:$BI$1)*(КАЛЕНДАРЬ!$AD11=GRID!$B$3:$BI$3), 0))*(1-GRID!$B$69),0))</f>
        <v>#N/A</v>
      </c>
      <c r="K222" s="47" cm="1">
        <f t="array" ref="K222">IF($I$2="Открытый тариф",
INDEX(GRID!$B$4:$BI$14,MATCH(K$7,GRID!$A$4:$A$14,0),MATCH(1,($U$2=GRID!$B$1:$BI$1)*(КАЛЕНДАРЬ!$AD11=GRID!$B$3:$BI$3), 0)),
ROUNDUP(INDEX(GRID!$B$4:$BI$14,MATCH(K$7,GRID!$A$4:$A$14,0),MATCH(1,($U$2=GRID!$B$1:$BI$1)*(КАЛЕНДАРЬ!$AD11=GRID!$B$3:$BI$3),0))*(1-GRID!$B$69),0))</f>
        <v>53500</v>
      </c>
      <c r="L222" s="48" cm="1">
        <f t="array" ref="L222">IF($I$2="Открытый тариф",
INDEX(GRID!$B$17:$BI$27,MATCH(K$7,GRID!$A$17:$A$27,0),MATCH(1,($U$2=GRID!$B$1:$BI$1)*(КАЛЕНДАРЬ!$AD11=GRID!$B$3:$BI$3), 0)),
ROUNDUP(INDEX(GRID!$B$17:$BI$27,MATCH(K$7,GRID!$A$17:$A$27,0),MATCH(1,($U$2=GRID!$B$1:$BI$1)*(КАЛЕНДАРЬ!$AD11=GRID!$B$3:$BI$3), 0))*(1-GRID!$B$69),0))</f>
        <v>53500</v>
      </c>
      <c r="M222" s="47" cm="1">
        <f t="array" ref="M222">IF($I$2="Открытый тариф",
INDEX(GRID!$B$4:$BI$14,MATCH(M$7,GRID!$A$4:$A$14,0),MATCH(1,($U$2=GRID!$B$1:$BI$1)*(КАЛЕНДАРЬ!$AD11=GRID!$B$3:$BI$3), 0)),
ROUNDUP(INDEX(GRID!$B$4:$BI$14,MATCH(M$7,GRID!$A$4:$A$14,0),MATCH(1,($U$2=GRID!$B$1:$BI$1)*(КАЛЕНДАРЬ!$AD11=GRID!$B$3:$BI$3),0))*(1-GRID!$B$69),0))</f>
        <v>59900</v>
      </c>
      <c r="N222" s="48" cm="1">
        <f t="array" ref="N222">IF($I$2="Открытый тариф",
INDEX(GRID!$B$17:$BI$27,MATCH(M$7,GRID!$A$17:$A$27,0),MATCH(1,($U$2=GRID!$B$1:$BI$1)*(КАЛЕНДАРЬ!$AD11=GRID!$B$3:$BI$3), 0)),
ROUNDUP(INDEX(GRID!$B$17:$BI$27,MATCH(M$7,GRID!$A$17:$A$27,0),MATCH(1,($U$2=GRID!$B$1:$BI$1)*(КАЛЕНДАРЬ!$AD11=GRID!$B$3:$BI$3), 0))*(1-GRID!$B$69),0))</f>
        <v>59900</v>
      </c>
      <c r="O222" s="49" t="s">
        <v>101</v>
      </c>
      <c r="P222" s="49" t="s">
        <v>101</v>
      </c>
      <c r="Q222" s="49" t="s">
        <v>101</v>
      </c>
      <c r="R222" s="49" t="s">
        <v>101</v>
      </c>
      <c r="S222" s="49" t="s">
        <v>101</v>
      </c>
      <c r="T222" s="49" t="s">
        <v>101</v>
      </c>
      <c r="U222" s="49" t="s">
        <v>101</v>
      </c>
      <c r="V222" s="49" t="s">
        <v>101</v>
      </c>
      <c r="W222" s="49" t="s">
        <v>101</v>
      </c>
      <c r="X222" s="49" t="s">
        <v>101</v>
      </c>
    </row>
    <row r="223" spans="1:24" s="146" customFormat="1" ht="12.75" hidden="1" customHeight="1" x14ac:dyDescent="0.2">
      <c r="A223" s="117" t="s">
        <v>46</v>
      </c>
      <c r="B223" s="117">
        <v>9</v>
      </c>
      <c r="C223" s="47" cm="1">
        <f t="array" ref="C223">IF($I$2="Открытый тариф",
INDEX(GRID!$B$4:$BI$14,MATCH(C$7,GRID!$A$4:$A$14,0),MATCH(1,($U$2=GRID!$B$1:$BI$1)*(КАЛЕНДАРЬ!$AD12=GRID!$B$3:$BI$3), 0)),
ROUNDUP(INDEX(GRID!$B$4:$BI$14,MATCH(C$7,GRID!$A$4:$A$14,0),MATCH(1,($U$2=GRID!$B$1:$BI$1)*(КАЛЕНДАРЬ!$AD12=GRID!$B$3:$BI$3),0))*(1-GRID!$B$69),0))</f>
        <v>33800</v>
      </c>
      <c r="D223" s="48" cm="1">
        <f t="array" ref="D223">IF($I$2="Открытый тариф",
INDEX(GRID!$B$17:$BI$27,MATCH(C$7,GRID!$A$17:$A$27,0),MATCH(1,($U$2=GRID!$B$1:$BI$1)*(КАЛЕНДАРЬ!$AD12=GRID!$B$3:$BI$3), 0)),
ROUNDUP(INDEX(GRID!$B$17:$BI$27,MATCH(C$7,GRID!$A$17:$A$27,0),MATCH(1,($U$2=GRID!$B$1:$BI$1)*(КАЛЕНДАРЬ!$AD12=GRID!$B$3:$BI$3), 0))*(1-GRID!$B$69),0))</f>
        <v>33800</v>
      </c>
      <c r="E223" s="47" cm="1">
        <f t="array" ref="E223">IF($I$2="Открытый тариф",
INDEX(GRID!$B$4:$BI$14,MATCH(E$7,GRID!$A$4:$A$14,0),MATCH(1,($U$2=GRID!$B$1:$BI$1)*(КАЛЕНДАРЬ!$AD12=GRID!$B$3:$BI$3), 0)),
ROUNDUP(INDEX(GRID!$B$4:$BI$14,MATCH(E$7,GRID!$A$4:$A$14,0),MATCH(1,($U$2=GRID!$B$1:$BI$1)*(КАЛЕНДАРЬ!$AD12=GRID!$B$3:$BI$3),0))*(1-GRID!$B$69),0))</f>
        <v>37900</v>
      </c>
      <c r="F223" s="48" cm="1">
        <f t="array" ref="F223">IF($I$2="Открытый тариф",
INDEX(GRID!$B$17:$BI$27,MATCH(E$7,GRID!$A$17:$A$27,0),MATCH(1,($U$2=GRID!$B$1:$BI$1)*(КАЛЕНДАРЬ!$AD12=GRID!$B$3:$BI$3), 0)),
ROUNDUP(INDEX(GRID!$B$17:$BI$27,MATCH(E$7,GRID!$A$17:$A$27,0),MATCH(1,($U$2=GRID!$B$1:$BI$1)*(КАЛЕНДАРЬ!$AD12=GRID!$B$3:$BI$3), 0))*(1-GRID!$B$69),0))</f>
        <v>37900</v>
      </c>
      <c r="G223" s="47" t="e" cm="1">
        <f t="array" ref="G223">IF($I$2="Открытый тариф",
INDEX(GRID!$B$4:$BI$14,MATCH(G$7,GRID!$A$4:$A$14,0),MATCH(1,($U$2=GRID!$B$1:$BI$1)*(КАЛЕНДАРЬ!$AD12=GRID!$B$3:$BI$3), 0)),
ROUNDUP(INDEX(GRID!$B$4:$BI$14,MATCH(G$7,GRID!$A$4:$A$14,0),MATCH(1,($U$2=GRID!$B$1:$BI$1)*(КАЛЕНДАРЬ!$AD12=GRID!$B$3:$BI$3),0))*(1-GRID!$B$69),0))</f>
        <v>#N/A</v>
      </c>
      <c r="H223" s="48" t="e" cm="1">
        <f t="array" ref="H223">IF($I$2="Открытый тариф",
INDEX(GRID!$B$17:$BI$27,MATCH(G$7,GRID!$A$17:$A$27,0),MATCH(1,($U$2=GRID!$B$1:$BI$1)*(КАЛЕНДАРЬ!$AD12=GRID!$B$3:$BI$3), 0)),
ROUNDUP(INDEX(GRID!$B$17:$BI$27,MATCH(G$7,GRID!$A$17:$A$27,0),MATCH(1,($U$2=GRID!$B$1:$BI$1)*(КАЛЕНДАРЬ!$AD12=GRID!$B$3:$BI$3), 0))*(1-GRID!$B$69),0))</f>
        <v>#N/A</v>
      </c>
      <c r="I223" s="47" t="e" cm="1">
        <f t="array" ref="I223">IF($I$2="Открытый тариф",
INDEX(GRID!$B$4:$BI$14,MATCH(I$7,GRID!$A$4:$A$14,0),MATCH(1,($U$2=GRID!$B$1:$BI$1)*(КАЛЕНДАРЬ!$AD12=GRID!$B$3:$BI$3), 0)),
ROUNDUP(INDEX(GRID!$B$4:$BI$14,MATCH(I$7,GRID!$A$4:$A$14,0),MATCH(1,($U$2=GRID!$B$1:$BI$1)*(КАЛЕНДАРЬ!$AD12=GRID!$B$3:$BI$3),0))*(1-GRID!$B$69),0))</f>
        <v>#N/A</v>
      </c>
      <c r="J223" s="48" t="e" cm="1">
        <f t="array" ref="J223">IF($I$2="Открытый тариф",
INDEX(GRID!$B$17:$BI$27,MATCH(I$7,GRID!$A$17:$A$27,0),MATCH(1,($U$2=GRID!$B$1:$BI$1)*(КАЛЕНДАРЬ!$AD12=GRID!$B$3:$BI$3), 0)),
ROUNDUP(INDEX(GRID!$B$17:$BI$27,MATCH(I$7,GRID!$A$17:$A$27,0),MATCH(1,($U$2=GRID!$B$1:$BI$1)*(КАЛЕНДАРЬ!$AD12=GRID!$B$3:$BI$3), 0))*(1-GRID!$B$69),0))</f>
        <v>#N/A</v>
      </c>
      <c r="K223" s="47" cm="1">
        <f t="array" ref="K223">IF($I$2="Открытый тариф",
INDEX(GRID!$B$4:$BI$14,MATCH(K$7,GRID!$A$4:$A$14,0),MATCH(1,($U$2=GRID!$B$1:$BI$1)*(КАЛЕНДАРЬ!$AD12=GRID!$B$3:$BI$3), 0)),
ROUNDUP(INDEX(GRID!$B$4:$BI$14,MATCH(K$7,GRID!$A$4:$A$14,0),MATCH(1,($U$2=GRID!$B$1:$BI$1)*(КАЛЕНДАРЬ!$AD12=GRID!$B$3:$BI$3),0))*(1-GRID!$B$69),0))</f>
        <v>53500</v>
      </c>
      <c r="L223" s="48" cm="1">
        <f t="array" ref="L223">IF($I$2="Открытый тариф",
INDEX(GRID!$B$17:$BI$27,MATCH(K$7,GRID!$A$17:$A$27,0),MATCH(1,($U$2=GRID!$B$1:$BI$1)*(КАЛЕНДАРЬ!$AD12=GRID!$B$3:$BI$3), 0)),
ROUNDUP(INDEX(GRID!$B$17:$BI$27,MATCH(K$7,GRID!$A$17:$A$27,0),MATCH(1,($U$2=GRID!$B$1:$BI$1)*(КАЛЕНДАРЬ!$AD12=GRID!$B$3:$BI$3), 0))*(1-GRID!$B$69),0))</f>
        <v>53500</v>
      </c>
      <c r="M223" s="47" cm="1">
        <f t="array" ref="M223">IF($I$2="Открытый тариф",
INDEX(GRID!$B$4:$BI$14,MATCH(M$7,GRID!$A$4:$A$14,0),MATCH(1,($U$2=GRID!$B$1:$BI$1)*(КАЛЕНДАРЬ!$AD12=GRID!$B$3:$BI$3), 0)),
ROUNDUP(INDEX(GRID!$B$4:$BI$14,MATCH(M$7,GRID!$A$4:$A$14,0),MATCH(1,($U$2=GRID!$B$1:$BI$1)*(КАЛЕНДАРЬ!$AD12=GRID!$B$3:$BI$3),0))*(1-GRID!$B$69),0))</f>
        <v>59900</v>
      </c>
      <c r="N223" s="48" cm="1">
        <f t="array" ref="N223">IF($I$2="Открытый тариф",
INDEX(GRID!$B$17:$BI$27,MATCH(M$7,GRID!$A$17:$A$27,0),MATCH(1,($U$2=GRID!$B$1:$BI$1)*(КАЛЕНДАРЬ!$AD12=GRID!$B$3:$BI$3), 0)),
ROUNDUP(INDEX(GRID!$B$17:$BI$27,MATCH(M$7,GRID!$A$17:$A$27,0),MATCH(1,($U$2=GRID!$B$1:$BI$1)*(КАЛЕНДАРЬ!$AD12=GRID!$B$3:$BI$3), 0))*(1-GRID!$B$69),0))</f>
        <v>59900</v>
      </c>
      <c r="O223" s="49" t="s">
        <v>101</v>
      </c>
      <c r="P223" s="49" t="s">
        <v>101</v>
      </c>
      <c r="Q223" s="49" t="s">
        <v>101</v>
      </c>
      <c r="R223" s="49" t="s">
        <v>101</v>
      </c>
      <c r="S223" s="49" t="s">
        <v>101</v>
      </c>
      <c r="T223" s="49" t="s">
        <v>101</v>
      </c>
      <c r="U223" s="49" t="s">
        <v>101</v>
      </c>
      <c r="V223" s="49" t="s">
        <v>101</v>
      </c>
      <c r="W223" s="49" t="s">
        <v>101</v>
      </c>
      <c r="X223" s="49" t="s">
        <v>101</v>
      </c>
    </row>
    <row r="224" spans="1:24" s="146" customFormat="1" ht="12.75" hidden="1" customHeight="1" x14ac:dyDescent="0.2">
      <c r="A224" s="117" t="s">
        <v>47</v>
      </c>
      <c r="B224" s="117">
        <v>10</v>
      </c>
      <c r="C224" s="47" cm="1">
        <f t="array" ref="C224">IF($I$2="Открытый тариф",
INDEX(GRID!$B$4:$BI$14,MATCH(C$7,GRID!$A$4:$A$14,0),MATCH(1,($U$2=GRID!$B$1:$BI$1)*(КАЛЕНДАРЬ!$AD13=GRID!$B$3:$BI$3), 0)),
ROUNDUP(INDEX(GRID!$B$4:$BI$14,MATCH(C$7,GRID!$A$4:$A$14,0),MATCH(1,($U$2=GRID!$B$1:$BI$1)*(КАЛЕНДАРЬ!$AD13=GRID!$B$3:$BI$3),0))*(1-GRID!$B$69),0))</f>
        <v>29000</v>
      </c>
      <c r="D224" s="48" cm="1">
        <f t="array" ref="D224">IF($I$2="Открытый тариф",
INDEX(GRID!$B$17:$BI$27,MATCH(C$7,GRID!$A$17:$A$27,0),MATCH(1,($U$2=GRID!$B$1:$BI$1)*(КАЛЕНДАРЬ!$AD13=GRID!$B$3:$BI$3), 0)),
ROUNDUP(INDEX(GRID!$B$17:$BI$27,MATCH(C$7,GRID!$A$17:$A$27,0),MATCH(1,($U$2=GRID!$B$1:$BI$1)*(КАЛЕНДАРЬ!$AD13=GRID!$B$3:$BI$3), 0))*(1-GRID!$B$69),0))</f>
        <v>29000</v>
      </c>
      <c r="E224" s="47" cm="1">
        <f t="array" ref="E224">IF($I$2="Открытый тариф",
INDEX(GRID!$B$4:$BI$14,MATCH(E$7,GRID!$A$4:$A$14,0),MATCH(1,($U$2=GRID!$B$1:$BI$1)*(КАЛЕНДАРЬ!$AD13=GRID!$B$3:$BI$3), 0)),
ROUNDUP(INDEX(GRID!$B$4:$BI$14,MATCH(E$7,GRID!$A$4:$A$14,0),MATCH(1,($U$2=GRID!$B$1:$BI$1)*(КАЛЕНДАРЬ!$AD13=GRID!$B$3:$BI$3),0))*(1-GRID!$B$69),0))</f>
        <v>32600</v>
      </c>
      <c r="F224" s="48" cm="1">
        <f t="array" ref="F224">IF($I$2="Открытый тариф",
INDEX(GRID!$B$17:$BI$27,MATCH(E$7,GRID!$A$17:$A$27,0),MATCH(1,($U$2=GRID!$B$1:$BI$1)*(КАЛЕНДАРЬ!$AD13=GRID!$B$3:$BI$3), 0)),
ROUNDUP(INDEX(GRID!$B$17:$BI$27,MATCH(E$7,GRID!$A$17:$A$27,0),MATCH(1,($U$2=GRID!$B$1:$BI$1)*(КАЛЕНДАРЬ!$AD13=GRID!$B$3:$BI$3), 0))*(1-GRID!$B$69),0))</f>
        <v>32600</v>
      </c>
      <c r="G224" s="47" t="e" cm="1">
        <f t="array" ref="G224">IF($I$2="Открытый тариф",
INDEX(GRID!$B$4:$BI$14,MATCH(G$7,GRID!$A$4:$A$14,0),MATCH(1,($U$2=GRID!$B$1:$BI$1)*(КАЛЕНДАРЬ!$AD13=GRID!$B$3:$BI$3), 0)),
ROUNDUP(INDEX(GRID!$B$4:$BI$14,MATCH(G$7,GRID!$A$4:$A$14,0),MATCH(1,($U$2=GRID!$B$1:$BI$1)*(КАЛЕНДАРЬ!$AD13=GRID!$B$3:$BI$3),0))*(1-GRID!$B$69),0))</f>
        <v>#N/A</v>
      </c>
      <c r="H224" s="48" t="e" cm="1">
        <f t="array" ref="H224">IF($I$2="Открытый тариф",
INDEX(GRID!$B$17:$BI$27,MATCH(G$7,GRID!$A$17:$A$27,0),MATCH(1,($U$2=GRID!$B$1:$BI$1)*(КАЛЕНДАРЬ!$AD13=GRID!$B$3:$BI$3), 0)),
ROUNDUP(INDEX(GRID!$B$17:$BI$27,MATCH(G$7,GRID!$A$17:$A$27,0),MATCH(1,($U$2=GRID!$B$1:$BI$1)*(КАЛЕНДАРЬ!$AD13=GRID!$B$3:$BI$3), 0))*(1-GRID!$B$69),0))</f>
        <v>#N/A</v>
      </c>
      <c r="I224" s="47" t="e" cm="1">
        <f t="array" ref="I224">IF($I$2="Открытый тариф",
INDEX(GRID!$B$4:$BI$14,MATCH(I$7,GRID!$A$4:$A$14,0),MATCH(1,($U$2=GRID!$B$1:$BI$1)*(КАЛЕНДАРЬ!$AD13=GRID!$B$3:$BI$3), 0)),
ROUNDUP(INDEX(GRID!$B$4:$BI$14,MATCH(I$7,GRID!$A$4:$A$14,0),MATCH(1,($U$2=GRID!$B$1:$BI$1)*(КАЛЕНДАРЬ!$AD13=GRID!$B$3:$BI$3),0))*(1-GRID!$B$69),0))</f>
        <v>#N/A</v>
      </c>
      <c r="J224" s="48" t="e" cm="1">
        <f t="array" ref="J224">IF($I$2="Открытый тариф",
INDEX(GRID!$B$17:$BI$27,MATCH(I$7,GRID!$A$17:$A$27,0),MATCH(1,($U$2=GRID!$B$1:$BI$1)*(КАЛЕНДАРЬ!$AD13=GRID!$B$3:$BI$3), 0)),
ROUNDUP(INDEX(GRID!$B$17:$BI$27,MATCH(I$7,GRID!$A$17:$A$27,0),MATCH(1,($U$2=GRID!$B$1:$BI$1)*(КАЛЕНДАРЬ!$AD13=GRID!$B$3:$BI$3), 0))*(1-GRID!$B$69),0))</f>
        <v>#N/A</v>
      </c>
      <c r="K224" s="47" cm="1">
        <f t="array" ref="K224">IF($I$2="Открытый тариф",
INDEX(GRID!$B$4:$BI$14,MATCH(K$7,GRID!$A$4:$A$14,0),MATCH(1,($U$2=GRID!$B$1:$BI$1)*(КАЛЕНДАРЬ!$AD13=GRID!$B$3:$BI$3), 0)),
ROUNDUP(INDEX(GRID!$B$4:$BI$14,MATCH(K$7,GRID!$A$4:$A$14,0),MATCH(1,($U$2=GRID!$B$1:$BI$1)*(КАЛЕНДАРЬ!$AD13=GRID!$B$3:$BI$3),0))*(1-GRID!$B$69),0))</f>
        <v>45800</v>
      </c>
      <c r="L224" s="48" cm="1">
        <f t="array" ref="L224">IF($I$2="Открытый тариф",
INDEX(GRID!$B$17:$BI$27,MATCH(K$7,GRID!$A$17:$A$27,0),MATCH(1,($U$2=GRID!$B$1:$BI$1)*(КАЛЕНДАРЬ!$AD13=GRID!$B$3:$BI$3), 0)),
ROUNDUP(INDEX(GRID!$B$17:$BI$27,MATCH(K$7,GRID!$A$17:$A$27,0),MATCH(1,($U$2=GRID!$B$1:$BI$1)*(КАЛЕНДАРЬ!$AD13=GRID!$B$3:$BI$3), 0))*(1-GRID!$B$69),0))</f>
        <v>45800</v>
      </c>
      <c r="M224" s="47" cm="1">
        <f t="array" ref="M224">IF($I$2="Открытый тариф",
INDEX(GRID!$B$4:$BI$14,MATCH(M$7,GRID!$A$4:$A$14,0),MATCH(1,($U$2=GRID!$B$1:$BI$1)*(КАЛЕНДАРЬ!$AD13=GRID!$B$3:$BI$3), 0)),
ROUNDUP(INDEX(GRID!$B$4:$BI$14,MATCH(M$7,GRID!$A$4:$A$14,0),MATCH(1,($U$2=GRID!$B$1:$BI$1)*(КАЛЕНДАРЬ!$AD13=GRID!$B$3:$BI$3),0))*(1-GRID!$B$69),0))</f>
        <v>51300</v>
      </c>
      <c r="N224" s="48" cm="1">
        <f t="array" ref="N224">IF($I$2="Открытый тариф",
INDEX(GRID!$B$17:$BI$27,MATCH(M$7,GRID!$A$17:$A$27,0),MATCH(1,($U$2=GRID!$B$1:$BI$1)*(КАЛЕНДАРЬ!$AD13=GRID!$B$3:$BI$3), 0)),
ROUNDUP(INDEX(GRID!$B$17:$BI$27,MATCH(M$7,GRID!$A$17:$A$27,0),MATCH(1,($U$2=GRID!$B$1:$BI$1)*(КАЛЕНДАРЬ!$AD13=GRID!$B$3:$BI$3), 0))*(1-GRID!$B$69),0))</f>
        <v>51300</v>
      </c>
      <c r="O224" s="49" t="s">
        <v>101</v>
      </c>
      <c r="P224" s="49" t="s">
        <v>101</v>
      </c>
      <c r="Q224" s="49" t="s">
        <v>101</v>
      </c>
      <c r="R224" s="49" t="s">
        <v>101</v>
      </c>
      <c r="S224" s="49" t="s">
        <v>101</v>
      </c>
      <c r="T224" s="49" t="s">
        <v>101</v>
      </c>
      <c r="U224" s="49" t="s">
        <v>101</v>
      </c>
      <c r="V224" s="49" t="s">
        <v>101</v>
      </c>
      <c r="W224" s="49" t="s">
        <v>101</v>
      </c>
      <c r="X224" s="49" t="s">
        <v>101</v>
      </c>
    </row>
    <row r="225" spans="1:24" s="146" customFormat="1" ht="12.75" hidden="1" customHeight="1" x14ac:dyDescent="0.2">
      <c r="A225" s="117" t="s">
        <v>48</v>
      </c>
      <c r="B225" s="117">
        <v>11</v>
      </c>
      <c r="C225" s="47" cm="1">
        <f t="array" ref="C225">IF($I$2="Открытый тариф",
INDEX(GRID!$B$4:$BI$14,MATCH(C$7,GRID!$A$4:$A$14,0),MATCH(1,($U$2=GRID!$B$1:$BI$1)*(КАЛЕНДАРЬ!$AD14=GRID!$B$3:$BI$3), 0)),
ROUNDUP(INDEX(GRID!$B$4:$BI$14,MATCH(C$7,GRID!$A$4:$A$14,0),MATCH(1,($U$2=GRID!$B$1:$BI$1)*(КАЛЕНДАРЬ!$AD14=GRID!$B$3:$BI$3),0))*(1-GRID!$B$69),0))</f>
        <v>19500</v>
      </c>
      <c r="D225" s="48" cm="1">
        <f t="array" ref="D225">IF($I$2="Открытый тариф",
INDEX(GRID!$B$17:$BI$27,MATCH(C$7,GRID!$A$17:$A$27,0),MATCH(1,($U$2=GRID!$B$1:$BI$1)*(КАЛЕНДАРЬ!$AD14=GRID!$B$3:$BI$3), 0)),
ROUNDUP(INDEX(GRID!$B$17:$BI$27,MATCH(C$7,GRID!$A$17:$A$27,0),MATCH(1,($U$2=GRID!$B$1:$BI$1)*(КАЛЕНДАРЬ!$AD14=GRID!$B$3:$BI$3), 0))*(1-GRID!$B$69),0))</f>
        <v>19500</v>
      </c>
      <c r="E225" s="47" cm="1">
        <f t="array" ref="E225">IF($I$2="Открытый тариф",
INDEX(GRID!$B$4:$BI$14,MATCH(E$7,GRID!$A$4:$A$14,0),MATCH(1,($U$2=GRID!$B$1:$BI$1)*(КАЛЕНДАРЬ!$AD14=GRID!$B$3:$BI$3), 0)),
ROUNDUP(INDEX(GRID!$B$4:$BI$14,MATCH(E$7,GRID!$A$4:$A$14,0),MATCH(1,($U$2=GRID!$B$1:$BI$1)*(КАЛЕНДАРЬ!$AD14=GRID!$B$3:$BI$3),0))*(1-GRID!$B$69),0))</f>
        <v>21700</v>
      </c>
      <c r="F225" s="48" cm="1">
        <f t="array" ref="F225">IF($I$2="Открытый тариф",
INDEX(GRID!$B$17:$BI$27,MATCH(E$7,GRID!$A$17:$A$27,0),MATCH(1,($U$2=GRID!$B$1:$BI$1)*(КАЛЕНДАРЬ!$AD14=GRID!$B$3:$BI$3), 0)),
ROUNDUP(INDEX(GRID!$B$17:$BI$27,MATCH(E$7,GRID!$A$17:$A$27,0),MATCH(1,($U$2=GRID!$B$1:$BI$1)*(КАЛЕНДАРЬ!$AD14=GRID!$B$3:$BI$3), 0))*(1-GRID!$B$69),0))</f>
        <v>21700</v>
      </c>
      <c r="G225" s="47" t="e" cm="1">
        <f t="array" ref="G225">IF($I$2="Открытый тариф",
INDEX(GRID!$B$4:$BI$14,MATCH(G$7,GRID!$A$4:$A$14,0),MATCH(1,($U$2=GRID!$B$1:$BI$1)*(КАЛЕНДАРЬ!$AD14=GRID!$B$3:$BI$3), 0)),
ROUNDUP(INDEX(GRID!$B$4:$BI$14,MATCH(G$7,GRID!$A$4:$A$14,0),MATCH(1,($U$2=GRID!$B$1:$BI$1)*(КАЛЕНДАРЬ!$AD14=GRID!$B$3:$BI$3),0))*(1-GRID!$B$69),0))</f>
        <v>#N/A</v>
      </c>
      <c r="H225" s="48" t="e" cm="1">
        <f t="array" ref="H225">IF($I$2="Открытый тариф",
INDEX(GRID!$B$17:$BI$27,MATCH(G$7,GRID!$A$17:$A$27,0),MATCH(1,($U$2=GRID!$B$1:$BI$1)*(КАЛЕНДАРЬ!$AD14=GRID!$B$3:$BI$3), 0)),
ROUNDUP(INDEX(GRID!$B$17:$BI$27,MATCH(G$7,GRID!$A$17:$A$27,0),MATCH(1,($U$2=GRID!$B$1:$BI$1)*(КАЛЕНДАРЬ!$AD14=GRID!$B$3:$BI$3), 0))*(1-GRID!$B$69),0))</f>
        <v>#N/A</v>
      </c>
      <c r="I225" s="47" t="e" cm="1">
        <f t="array" ref="I225">IF($I$2="Открытый тариф",
INDEX(GRID!$B$4:$BI$14,MATCH(I$7,GRID!$A$4:$A$14,0),MATCH(1,($U$2=GRID!$B$1:$BI$1)*(КАЛЕНДАРЬ!$AD14=GRID!$B$3:$BI$3), 0)),
ROUNDUP(INDEX(GRID!$B$4:$BI$14,MATCH(I$7,GRID!$A$4:$A$14,0),MATCH(1,($U$2=GRID!$B$1:$BI$1)*(КАЛЕНДАРЬ!$AD14=GRID!$B$3:$BI$3),0))*(1-GRID!$B$69),0))</f>
        <v>#N/A</v>
      </c>
      <c r="J225" s="48" t="e" cm="1">
        <f t="array" ref="J225">IF($I$2="Открытый тариф",
INDEX(GRID!$B$17:$BI$27,MATCH(I$7,GRID!$A$17:$A$27,0),MATCH(1,($U$2=GRID!$B$1:$BI$1)*(КАЛЕНДАРЬ!$AD14=GRID!$B$3:$BI$3), 0)),
ROUNDUP(INDEX(GRID!$B$17:$BI$27,MATCH(I$7,GRID!$A$17:$A$27,0),MATCH(1,($U$2=GRID!$B$1:$BI$1)*(КАЛЕНДАРЬ!$AD14=GRID!$B$3:$BI$3), 0))*(1-GRID!$B$69),0))</f>
        <v>#N/A</v>
      </c>
      <c r="K225" s="47" cm="1">
        <f t="array" ref="K225">IF($I$2="Открытый тариф",
INDEX(GRID!$B$4:$BI$14,MATCH(K$7,GRID!$A$4:$A$14,0),MATCH(1,($U$2=GRID!$B$1:$BI$1)*(КАЛЕНДАРЬ!$AD14=GRID!$B$3:$BI$3), 0)),
ROUNDUP(INDEX(GRID!$B$4:$BI$14,MATCH(K$7,GRID!$A$4:$A$14,0),MATCH(1,($U$2=GRID!$B$1:$BI$1)*(КАЛЕНДАРЬ!$AD14=GRID!$B$3:$BI$3),0))*(1-GRID!$B$69),0))</f>
        <v>29700</v>
      </c>
      <c r="L225" s="48" cm="1">
        <f t="array" ref="L225">IF($I$2="Открытый тариф",
INDEX(GRID!$B$17:$BI$27,MATCH(K$7,GRID!$A$17:$A$27,0),MATCH(1,($U$2=GRID!$B$1:$BI$1)*(КАЛЕНДАРЬ!$AD14=GRID!$B$3:$BI$3), 0)),
ROUNDUP(INDEX(GRID!$B$17:$BI$27,MATCH(K$7,GRID!$A$17:$A$27,0),MATCH(1,($U$2=GRID!$B$1:$BI$1)*(КАЛЕНДАРЬ!$AD14=GRID!$B$3:$BI$3), 0))*(1-GRID!$B$69),0))</f>
        <v>29700</v>
      </c>
      <c r="M225" s="47" cm="1">
        <f t="array" ref="M225">IF($I$2="Открытый тариф",
INDEX(GRID!$B$4:$BI$14,MATCH(M$7,GRID!$A$4:$A$14,0),MATCH(1,($U$2=GRID!$B$1:$BI$1)*(КАЛЕНДАРЬ!$AD14=GRID!$B$3:$BI$3), 0)),
ROUNDUP(INDEX(GRID!$B$4:$BI$14,MATCH(M$7,GRID!$A$4:$A$14,0),MATCH(1,($U$2=GRID!$B$1:$BI$1)*(КАЛЕНДАРЬ!$AD14=GRID!$B$3:$BI$3),0))*(1-GRID!$B$69),0))</f>
        <v>32900</v>
      </c>
      <c r="N225" s="48" cm="1">
        <f t="array" ref="N225">IF($I$2="Открытый тариф",
INDEX(GRID!$B$17:$BI$27,MATCH(M$7,GRID!$A$17:$A$27,0),MATCH(1,($U$2=GRID!$B$1:$BI$1)*(КАЛЕНДАРЬ!$AD14=GRID!$B$3:$BI$3), 0)),
ROUNDUP(INDEX(GRID!$B$17:$BI$27,MATCH(M$7,GRID!$A$17:$A$27,0),MATCH(1,($U$2=GRID!$B$1:$BI$1)*(КАЛЕНДАРЬ!$AD14=GRID!$B$3:$BI$3), 0))*(1-GRID!$B$69),0))</f>
        <v>32900</v>
      </c>
      <c r="O225" s="49" t="s">
        <v>101</v>
      </c>
      <c r="P225" s="49" t="s">
        <v>101</v>
      </c>
      <c r="Q225" s="49" t="s">
        <v>101</v>
      </c>
      <c r="R225" s="49" t="s">
        <v>101</v>
      </c>
      <c r="S225" s="49" t="s">
        <v>101</v>
      </c>
      <c r="T225" s="49" t="s">
        <v>101</v>
      </c>
      <c r="U225" s="49" t="s">
        <v>101</v>
      </c>
      <c r="V225" s="49" t="s">
        <v>101</v>
      </c>
      <c r="W225" s="49" t="s">
        <v>101</v>
      </c>
      <c r="X225" s="49" t="s">
        <v>101</v>
      </c>
    </row>
    <row r="226" spans="1:24" s="146" customFormat="1" ht="12.75" hidden="1" customHeight="1" x14ac:dyDescent="0.2">
      <c r="A226" s="117" t="s">
        <v>42</v>
      </c>
      <c r="B226" s="117">
        <v>12</v>
      </c>
      <c r="C226" s="47" cm="1">
        <f t="array" ref="C226">IF($I$2="Открытый тариф",
INDEX(GRID!$B$4:$BI$14,MATCH(C$7,GRID!$A$4:$A$14,0),MATCH(1,($U$2=GRID!$B$1:$BI$1)*(КАЛЕНДАРЬ!$AD15=GRID!$B$3:$BI$3), 0)),
ROUNDUP(INDEX(GRID!$B$4:$BI$14,MATCH(C$7,GRID!$A$4:$A$14,0),MATCH(1,($U$2=GRID!$B$1:$BI$1)*(КАЛЕНДАРЬ!$AD15=GRID!$B$3:$BI$3),0))*(1-GRID!$B$69),0))</f>
        <v>16500</v>
      </c>
      <c r="D226" s="48" cm="1">
        <f t="array" ref="D226">IF($I$2="Открытый тариф",
INDEX(GRID!$B$17:$BI$27,MATCH(C$7,GRID!$A$17:$A$27,0),MATCH(1,($U$2=GRID!$B$1:$BI$1)*(КАЛЕНДАРЬ!$AD15=GRID!$B$3:$BI$3), 0)),
ROUNDUP(INDEX(GRID!$B$17:$BI$27,MATCH(C$7,GRID!$A$17:$A$27,0),MATCH(1,($U$2=GRID!$B$1:$BI$1)*(КАЛЕНДАРЬ!$AD15=GRID!$B$3:$BI$3), 0))*(1-GRID!$B$69),0))</f>
        <v>16500</v>
      </c>
      <c r="E226" s="47" cm="1">
        <f t="array" ref="E226">IF($I$2="Открытый тариф",
INDEX(GRID!$B$4:$BI$14,MATCH(E$7,GRID!$A$4:$A$14,0),MATCH(1,($U$2=GRID!$B$1:$BI$1)*(КАЛЕНДАРЬ!$AD15=GRID!$B$3:$BI$3), 0)),
ROUNDUP(INDEX(GRID!$B$4:$BI$14,MATCH(E$7,GRID!$A$4:$A$14,0),MATCH(1,($U$2=GRID!$B$1:$BI$1)*(КАЛЕНДАРЬ!$AD15=GRID!$B$3:$BI$3),0))*(1-GRID!$B$69),0))</f>
        <v>18200</v>
      </c>
      <c r="F226" s="48" cm="1">
        <f t="array" ref="F226">IF($I$2="Открытый тариф",
INDEX(GRID!$B$17:$BI$27,MATCH(E$7,GRID!$A$17:$A$27,0),MATCH(1,($U$2=GRID!$B$1:$BI$1)*(КАЛЕНДАРЬ!$AD15=GRID!$B$3:$BI$3), 0)),
ROUNDUP(INDEX(GRID!$B$17:$BI$27,MATCH(E$7,GRID!$A$17:$A$27,0),MATCH(1,($U$2=GRID!$B$1:$BI$1)*(КАЛЕНДАРЬ!$AD15=GRID!$B$3:$BI$3), 0))*(1-GRID!$B$69),0))</f>
        <v>18200</v>
      </c>
      <c r="G226" s="47" t="e" cm="1">
        <f t="array" ref="G226">IF($I$2="Открытый тариф",
INDEX(GRID!$B$4:$BI$14,MATCH(G$7,GRID!$A$4:$A$14,0),MATCH(1,($U$2=GRID!$B$1:$BI$1)*(КАЛЕНДАРЬ!$AD15=GRID!$B$3:$BI$3), 0)),
ROUNDUP(INDEX(GRID!$B$4:$BI$14,MATCH(G$7,GRID!$A$4:$A$14,0),MATCH(1,($U$2=GRID!$B$1:$BI$1)*(КАЛЕНДАРЬ!$AD15=GRID!$B$3:$BI$3),0))*(1-GRID!$B$69),0))</f>
        <v>#N/A</v>
      </c>
      <c r="H226" s="48" t="e" cm="1">
        <f t="array" ref="H226">IF($I$2="Открытый тариф",
INDEX(GRID!$B$17:$BI$27,MATCH(G$7,GRID!$A$17:$A$27,0),MATCH(1,($U$2=GRID!$B$1:$BI$1)*(КАЛЕНДАРЬ!$AD15=GRID!$B$3:$BI$3), 0)),
ROUNDUP(INDEX(GRID!$B$17:$BI$27,MATCH(G$7,GRID!$A$17:$A$27,0),MATCH(1,($U$2=GRID!$B$1:$BI$1)*(КАЛЕНДАРЬ!$AD15=GRID!$B$3:$BI$3), 0))*(1-GRID!$B$69),0))</f>
        <v>#N/A</v>
      </c>
      <c r="I226" s="47" t="e" cm="1">
        <f t="array" ref="I226">IF($I$2="Открытый тариф",
INDEX(GRID!$B$4:$BI$14,MATCH(I$7,GRID!$A$4:$A$14,0),MATCH(1,($U$2=GRID!$B$1:$BI$1)*(КАЛЕНДАРЬ!$AD15=GRID!$B$3:$BI$3), 0)),
ROUNDUP(INDEX(GRID!$B$4:$BI$14,MATCH(I$7,GRID!$A$4:$A$14,0),MATCH(1,($U$2=GRID!$B$1:$BI$1)*(КАЛЕНДАРЬ!$AD15=GRID!$B$3:$BI$3),0))*(1-GRID!$B$69),0))</f>
        <v>#N/A</v>
      </c>
      <c r="J226" s="48" t="e" cm="1">
        <f t="array" ref="J226">IF($I$2="Открытый тариф",
INDEX(GRID!$B$17:$BI$27,MATCH(I$7,GRID!$A$17:$A$27,0),MATCH(1,($U$2=GRID!$B$1:$BI$1)*(КАЛЕНДАРЬ!$AD15=GRID!$B$3:$BI$3), 0)),
ROUNDUP(INDEX(GRID!$B$17:$BI$27,MATCH(I$7,GRID!$A$17:$A$27,0),MATCH(1,($U$2=GRID!$B$1:$BI$1)*(КАЛЕНДАРЬ!$AD15=GRID!$B$3:$BI$3), 0))*(1-GRID!$B$69),0))</f>
        <v>#N/A</v>
      </c>
      <c r="K226" s="47" cm="1">
        <f t="array" ref="K226">IF($I$2="Открытый тариф",
INDEX(GRID!$B$4:$BI$14,MATCH(K$7,GRID!$A$4:$A$14,0),MATCH(1,($U$2=GRID!$B$1:$BI$1)*(КАЛЕНДАРЬ!$AD15=GRID!$B$3:$BI$3), 0)),
ROUNDUP(INDEX(GRID!$B$4:$BI$14,MATCH(K$7,GRID!$A$4:$A$14,0),MATCH(1,($U$2=GRID!$B$1:$BI$1)*(КАЛЕНДАРЬ!$AD15=GRID!$B$3:$BI$3),0))*(1-GRID!$B$69),0))</f>
        <v>24500</v>
      </c>
      <c r="L226" s="48" cm="1">
        <f t="array" ref="L226">IF($I$2="Открытый тариф",
INDEX(GRID!$B$17:$BI$27,MATCH(K$7,GRID!$A$17:$A$27,0),MATCH(1,($U$2=GRID!$B$1:$BI$1)*(КАЛЕНДАРЬ!$AD15=GRID!$B$3:$BI$3), 0)),
ROUNDUP(INDEX(GRID!$B$17:$BI$27,MATCH(K$7,GRID!$A$17:$A$27,0),MATCH(1,($U$2=GRID!$B$1:$BI$1)*(КАЛЕНДАРЬ!$AD15=GRID!$B$3:$BI$3), 0))*(1-GRID!$B$69),0))</f>
        <v>24500</v>
      </c>
      <c r="M226" s="47" cm="1">
        <f t="array" ref="M226">IF($I$2="Открытый тариф",
INDEX(GRID!$B$4:$BI$14,MATCH(M$7,GRID!$A$4:$A$14,0),MATCH(1,($U$2=GRID!$B$1:$BI$1)*(КАЛЕНДАРЬ!$AD15=GRID!$B$3:$BI$3), 0)),
ROUNDUP(INDEX(GRID!$B$4:$BI$14,MATCH(M$7,GRID!$A$4:$A$14,0),MATCH(1,($U$2=GRID!$B$1:$BI$1)*(КАЛЕНДАРЬ!$AD15=GRID!$B$3:$BI$3),0))*(1-GRID!$B$69),0))</f>
        <v>27000</v>
      </c>
      <c r="N226" s="48" cm="1">
        <f t="array" ref="N226">IF($I$2="Открытый тариф",
INDEX(GRID!$B$17:$BI$27,MATCH(M$7,GRID!$A$17:$A$27,0),MATCH(1,($U$2=GRID!$B$1:$BI$1)*(КАЛЕНДАРЬ!$AD15=GRID!$B$3:$BI$3), 0)),
ROUNDUP(INDEX(GRID!$B$17:$BI$27,MATCH(M$7,GRID!$A$17:$A$27,0),MATCH(1,($U$2=GRID!$B$1:$BI$1)*(КАЛЕНДАРЬ!$AD15=GRID!$B$3:$BI$3), 0))*(1-GRID!$B$69),0))</f>
        <v>27000</v>
      </c>
      <c r="O226" s="49" t="s">
        <v>101</v>
      </c>
      <c r="P226" s="49" t="s">
        <v>101</v>
      </c>
      <c r="Q226" s="49" t="s">
        <v>101</v>
      </c>
      <c r="R226" s="49" t="s">
        <v>101</v>
      </c>
      <c r="S226" s="49" t="s">
        <v>101</v>
      </c>
      <c r="T226" s="49" t="s">
        <v>101</v>
      </c>
      <c r="U226" s="49" t="s">
        <v>101</v>
      </c>
      <c r="V226" s="49" t="s">
        <v>101</v>
      </c>
      <c r="W226" s="49" t="s">
        <v>101</v>
      </c>
      <c r="X226" s="49" t="s">
        <v>101</v>
      </c>
    </row>
    <row r="227" spans="1:24" s="146" customFormat="1" hidden="1" x14ac:dyDescent="0.2">
      <c r="A227" s="117" t="s">
        <v>43</v>
      </c>
      <c r="B227" s="117">
        <v>13</v>
      </c>
      <c r="C227" s="47" cm="1">
        <f t="array" ref="C227">IF($I$2="Открытый тариф",
INDEX(GRID!$B$4:$BI$14,MATCH(C$7,GRID!$A$4:$A$14,0),MATCH(1,($U$2=GRID!$B$1:$BI$1)*(КАЛЕНДАРЬ!$AD16=GRID!$B$3:$BI$3), 0)),
ROUNDUP(INDEX(GRID!$B$4:$BI$14,MATCH(C$7,GRID!$A$4:$A$14,0),MATCH(1,($U$2=GRID!$B$1:$BI$1)*(КАЛЕНДАРЬ!$AD16=GRID!$B$3:$BI$3),0))*(1-GRID!$B$69),0))</f>
        <v>16500</v>
      </c>
      <c r="D227" s="48" cm="1">
        <f t="array" ref="D227">IF($I$2="Открытый тариф",
INDEX(GRID!$B$17:$BI$27,MATCH(C$7,GRID!$A$17:$A$27,0),MATCH(1,($U$2=GRID!$B$1:$BI$1)*(КАЛЕНДАРЬ!$AD16=GRID!$B$3:$BI$3), 0)),
ROUNDUP(INDEX(GRID!$B$17:$BI$27,MATCH(C$7,GRID!$A$17:$A$27,0),MATCH(1,($U$2=GRID!$B$1:$BI$1)*(КАЛЕНДАРЬ!$AD16=GRID!$B$3:$BI$3), 0))*(1-GRID!$B$69),0))</f>
        <v>16500</v>
      </c>
      <c r="E227" s="47" cm="1">
        <f t="array" ref="E227">IF($I$2="Открытый тариф",
INDEX(GRID!$B$4:$BI$14,MATCH(E$7,GRID!$A$4:$A$14,0),MATCH(1,($U$2=GRID!$B$1:$BI$1)*(КАЛЕНДАРЬ!$AD16=GRID!$B$3:$BI$3), 0)),
ROUNDUP(INDEX(GRID!$B$4:$BI$14,MATCH(E$7,GRID!$A$4:$A$14,0),MATCH(1,($U$2=GRID!$B$1:$BI$1)*(КАЛЕНДАРЬ!$AD16=GRID!$B$3:$BI$3),0))*(1-GRID!$B$69),0))</f>
        <v>18200</v>
      </c>
      <c r="F227" s="48" cm="1">
        <f t="array" ref="F227">IF($I$2="Открытый тариф",
INDEX(GRID!$B$17:$BI$27,MATCH(E$7,GRID!$A$17:$A$27,0),MATCH(1,($U$2=GRID!$B$1:$BI$1)*(КАЛЕНДАРЬ!$AD16=GRID!$B$3:$BI$3), 0)),
ROUNDUP(INDEX(GRID!$B$17:$BI$27,MATCH(E$7,GRID!$A$17:$A$27,0),MATCH(1,($U$2=GRID!$B$1:$BI$1)*(КАЛЕНДАРЬ!$AD16=GRID!$B$3:$BI$3), 0))*(1-GRID!$B$69),0))</f>
        <v>18200</v>
      </c>
      <c r="G227" s="47" t="e" cm="1">
        <f t="array" ref="G227">IF($I$2="Открытый тариф",
INDEX(GRID!$B$4:$BI$14,MATCH(G$7,GRID!$A$4:$A$14,0),MATCH(1,($U$2=GRID!$B$1:$BI$1)*(КАЛЕНДАРЬ!$AD16=GRID!$B$3:$BI$3), 0)),
ROUNDUP(INDEX(GRID!$B$4:$BI$14,MATCH(G$7,GRID!$A$4:$A$14,0),MATCH(1,($U$2=GRID!$B$1:$BI$1)*(КАЛЕНДАРЬ!$AD16=GRID!$B$3:$BI$3),0))*(1-GRID!$B$69),0))</f>
        <v>#N/A</v>
      </c>
      <c r="H227" s="48" t="e" cm="1">
        <f t="array" ref="H227">IF($I$2="Открытый тариф",
INDEX(GRID!$B$17:$BI$27,MATCH(G$7,GRID!$A$17:$A$27,0),MATCH(1,($U$2=GRID!$B$1:$BI$1)*(КАЛЕНДАРЬ!$AD16=GRID!$B$3:$BI$3), 0)),
ROUNDUP(INDEX(GRID!$B$17:$BI$27,MATCH(G$7,GRID!$A$17:$A$27,0),MATCH(1,($U$2=GRID!$B$1:$BI$1)*(КАЛЕНДАРЬ!$AD16=GRID!$B$3:$BI$3), 0))*(1-GRID!$B$69),0))</f>
        <v>#N/A</v>
      </c>
      <c r="I227" s="47" t="e" cm="1">
        <f t="array" ref="I227">IF($I$2="Открытый тариф",
INDEX(GRID!$B$4:$BI$14,MATCH(I$7,GRID!$A$4:$A$14,0),MATCH(1,($U$2=GRID!$B$1:$BI$1)*(КАЛЕНДАРЬ!$AD16=GRID!$B$3:$BI$3), 0)),
ROUNDUP(INDEX(GRID!$B$4:$BI$14,MATCH(I$7,GRID!$A$4:$A$14,0),MATCH(1,($U$2=GRID!$B$1:$BI$1)*(КАЛЕНДАРЬ!$AD16=GRID!$B$3:$BI$3),0))*(1-GRID!$B$69),0))</f>
        <v>#N/A</v>
      </c>
      <c r="J227" s="48" t="e" cm="1">
        <f t="array" ref="J227">IF($I$2="Открытый тариф",
INDEX(GRID!$B$17:$BI$27,MATCH(I$7,GRID!$A$17:$A$27,0),MATCH(1,($U$2=GRID!$B$1:$BI$1)*(КАЛЕНДАРЬ!$AD16=GRID!$B$3:$BI$3), 0)),
ROUNDUP(INDEX(GRID!$B$17:$BI$27,MATCH(I$7,GRID!$A$17:$A$27,0),MATCH(1,($U$2=GRID!$B$1:$BI$1)*(КАЛЕНДАРЬ!$AD16=GRID!$B$3:$BI$3), 0))*(1-GRID!$B$69),0))</f>
        <v>#N/A</v>
      </c>
      <c r="K227" s="47" cm="1">
        <f t="array" ref="K227">IF($I$2="Открытый тариф",
INDEX(GRID!$B$4:$BI$14,MATCH(K$7,GRID!$A$4:$A$14,0),MATCH(1,($U$2=GRID!$B$1:$BI$1)*(КАЛЕНДАРЬ!$AD16=GRID!$B$3:$BI$3), 0)),
ROUNDUP(INDEX(GRID!$B$4:$BI$14,MATCH(K$7,GRID!$A$4:$A$14,0),MATCH(1,($U$2=GRID!$B$1:$BI$1)*(КАЛЕНДАРЬ!$AD16=GRID!$B$3:$BI$3),0))*(1-GRID!$B$69),0))</f>
        <v>24500</v>
      </c>
      <c r="L227" s="48" cm="1">
        <f t="array" ref="L227">IF($I$2="Открытый тариф",
INDEX(GRID!$B$17:$BI$27,MATCH(K$7,GRID!$A$17:$A$27,0),MATCH(1,($U$2=GRID!$B$1:$BI$1)*(КАЛЕНДАРЬ!$AD16=GRID!$B$3:$BI$3), 0)),
ROUNDUP(INDEX(GRID!$B$17:$BI$27,MATCH(K$7,GRID!$A$17:$A$27,0),MATCH(1,($U$2=GRID!$B$1:$BI$1)*(КАЛЕНДАРЬ!$AD16=GRID!$B$3:$BI$3), 0))*(1-GRID!$B$69),0))</f>
        <v>24500</v>
      </c>
      <c r="M227" s="47" cm="1">
        <f t="array" ref="M227">IF($I$2="Открытый тариф",
INDEX(GRID!$B$4:$BI$14,MATCH(M$7,GRID!$A$4:$A$14,0),MATCH(1,($U$2=GRID!$B$1:$BI$1)*(КАЛЕНДАРЬ!$AD16=GRID!$B$3:$BI$3), 0)),
ROUNDUP(INDEX(GRID!$B$4:$BI$14,MATCH(M$7,GRID!$A$4:$A$14,0),MATCH(1,($U$2=GRID!$B$1:$BI$1)*(КАЛЕНДАРЬ!$AD16=GRID!$B$3:$BI$3),0))*(1-GRID!$B$69),0))</f>
        <v>27000</v>
      </c>
      <c r="N227" s="48" cm="1">
        <f t="array" ref="N227">IF($I$2="Открытый тариф",
INDEX(GRID!$B$17:$BI$27,MATCH(M$7,GRID!$A$17:$A$27,0),MATCH(1,($U$2=GRID!$B$1:$BI$1)*(КАЛЕНДАРЬ!$AD16=GRID!$B$3:$BI$3), 0)),
ROUNDUP(INDEX(GRID!$B$17:$BI$27,MATCH(M$7,GRID!$A$17:$A$27,0),MATCH(1,($U$2=GRID!$B$1:$BI$1)*(КАЛЕНДАРЬ!$AD16=GRID!$B$3:$BI$3), 0))*(1-GRID!$B$69),0))</f>
        <v>27000</v>
      </c>
      <c r="O227" s="49" t="s">
        <v>101</v>
      </c>
      <c r="P227" s="49" t="s">
        <v>101</v>
      </c>
      <c r="Q227" s="49" t="s">
        <v>101</v>
      </c>
      <c r="R227" s="49" t="s">
        <v>101</v>
      </c>
      <c r="S227" s="49" t="s">
        <v>101</v>
      </c>
      <c r="T227" s="49" t="s">
        <v>101</v>
      </c>
      <c r="U227" s="49" t="s">
        <v>101</v>
      </c>
      <c r="V227" s="49" t="s">
        <v>101</v>
      </c>
      <c r="W227" s="49" t="s">
        <v>101</v>
      </c>
      <c r="X227" s="49" t="s">
        <v>101</v>
      </c>
    </row>
    <row r="228" spans="1:24" s="146" customFormat="1" hidden="1" x14ac:dyDescent="0.2">
      <c r="A228" s="117" t="s">
        <v>44</v>
      </c>
      <c r="B228" s="117">
        <v>14</v>
      </c>
      <c r="C228" s="47" cm="1">
        <f t="array" ref="C228">IF($I$2="Открытый тариф",
INDEX(GRID!$B$4:$BI$14,MATCH(C$7,GRID!$A$4:$A$14,0),MATCH(1,($U$2=GRID!$B$1:$BI$1)*(КАЛЕНДАРЬ!$AD17=GRID!$B$3:$BI$3), 0)),
ROUNDUP(INDEX(GRID!$B$4:$BI$14,MATCH(C$7,GRID!$A$4:$A$14,0),MATCH(1,($U$2=GRID!$B$1:$BI$1)*(КАЛЕНДАРЬ!$AD17=GRID!$B$3:$BI$3),0))*(1-GRID!$B$69),0))</f>
        <v>16500</v>
      </c>
      <c r="D228" s="48" cm="1">
        <f t="array" ref="D228">IF($I$2="Открытый тариф",
INDEX(GRID!$B$17:$BI$27,MATCH(C$7,GRID!$A$17:$A$27,0),MATCH(1,($U$2=GRID!$B$1:$BI$1)*(КАЛЕНДАРЬ!$AD17=GRID!$B$3:$BI$3), 0)),
ROUNDUP(INDEX(GRID!$B$17:$BI$27,MATCH(C$7,GRID!$A$17:$A$27,0),MATCH(1,($U$2=GRID!$B$1:$BI$1)*(КАЛЕНДАРЬ!$AD17=GRID!$B$3:$BI$3), 0))*(1-GRID!$B$69),0))</f>
        <v>16500</v>
      </c>
      <c r="E228" s="47" cm="1">
        <f t="array" ref="E228">IF($I$2="Открытый тариф",
INDEX(GRID!$B$4:$BI$14,MATCH(E$7,GRID!$A$4:$A$14,0),MATCH(1,($U$2=GRID!$B$1:$BI$1)*(КАЛЕНДАРЬ!$AD17=GRID!$B$3:$BI$3), 0)),
ROUNDUP(INDEX(GRID!$B$4:$BI$14,MATCH(E$7,GRID!$A$4:$A$14,0),MATCH(1,($U$2=GRID!$B$1:$BI$1)*(КАЛЕНДАРЬ!$AD17=GRID!$B$3:$BI$3),0))*(1-GRID!$B$69),0))</f>
        <v>18200</v>
      </c>
      <c r="F228" s="48" cm="1">
        <f t="array" ref="F228">IF($I$2="Открытый тариф",
INDEX(GRID!$B$17:$BI$27,MATCH(E$7,GRID!$A$17:$A$27,0),MATCH(1,($U$2=GRID!$B$1:$BI$1)*(КАЛЕНДАРЬ!$AD17=GRID!$B$3:$BI$3), 0)),
ROUNDUP(INDEX(GRID!$B$17:$BI$27,MATCH(E$7,GRID!$A$17:$A$27,0),MATCH(1,($U$2=GRID!$B$1:$BI$1)*(КАЛЕНДАРЬ!$AD17=GRID!$B$3:$BI$3), 0))*(1-GRID!$B$69),0))</f>
        <v>18200</v>
      </c>
      <c r="G228" s="47" t="e" cm="1">
        <f t="array" ref="G228">IF($I$2="Открытый тариф",
INDEX(GRID!$B$4:$BI$14,MATCH(G$7,GRID!$A$4:$A$14,0),MATCH(1,($U$2=GRID!$B$1:$BI$1)*(КАЛЕНДАРЬ!$AD17=GRID!$B$3:$BI$3), 0)),
ROUNDUP(INDEX(GRID!$B$4:$BI$14,MATCH(G$7,GRID!$A$4:$A$14,0),MATCH(1,($U$2=GRID!$B$1:$BI$1)*(КАЛЕНДАРЬ!$AD17=GRID!$B$3:$BI$3),0))*(1-GRID!$B$69),0))</f>
        <v>#N/A</v>
      </c>
      <c r="H228" s="48" t="e" cm="1">
        <f t="array" ref="H228">IF($I$2="Открытый тариф",
INDEX(GRID!$B$17:$BI$27,MATCH(G$7,GRID!$A$17:$A$27,0),MATCH(1,($U$2=GRID!$B$1:$BI$1)*(КАЛЕНДАРЬ!$AD17=GRID!$B$3:$BI$3), 0)),
ROUNDUP(INDEX(GRID!$B$17:$BI$27,MATCH(G$7,GRID!$A$17:$A$27,0),MATCH(1,($U$2=GRID!$B$1:$BI$1)*(КАЛЕНДАРЬ!$AD17=GRID!$B$3:$BI$3), 0))*(1-GRID!$B$69),0))</f>
        <v>#N/A</v>
      </c>
      <c r="I228" s="47" t="e" cm="1">
        <f t="array" ref="I228">IF($I$2="Открытый тариф",
INDEX(GRID!$B$4:$BI$14,MATCH(I$7,GRID!$A$4:$A$14,0),MATCH(1,($U$2=GRID!$B$1:$BI$1)*(КАЛЕНДАРЬ!$AD17=GRID!$B$3:$BI$3), 0)),
ROUNDUP(INDEX(GRID!$B$4:$BI$14,MATCH(I$7,GRID!$A$4:$A$14,0),MATCH(1,($U$2=GRID!$B$1:$BI$1)*(КАЛЕНДАРЬ!$AD17=GRID!$B$3:$BI$3),0))*(1-GRID!$B$69),0))</f>
        <v>#N/A</v>
      </c>
      <c r="J228" s="48" t="e" cm="1">
        <f t="array" ref="J228">IF($I$2="Открытый тариф",
INDEX(GRID!$B$17:$BI$27,MATCH(I$7,GRID!$A$17:$A$27,0),MATCH(1,($U$2=GRID!$B$1:$BI$1)*(КАЛЕНДАРЬ!$AD17=GRID!$B$3:$BI$3), 0)),
ROUNDUP(INDEX(GRID!$B$17:$BI$27,MATCH(I$7,GRID!$A$17:$A$27,0),MATCH(1,($U$2=GRID!$B$1:$BI$1)*(КАЛЕНДАРЬ!$AD17=GRID!$B$3:$BI$3), 0))*(1-GRID!$B$69),0))</f>
        <v>#N/A</v>
      </c>
      <c r="K228" s="47" cm="1">
        <f t="array" ref="K228">IF($I$2="Открытый тариф",
INDEX(GRID!$B$4:$BI$14,MATCH(K$7,GRID!$A$4:$A$14,0),MATCH(1,($U$2=GRID!$B$1:$BI$1)*(КАЛЕНДАРЬ!$AD17=GRID!$B$3:$BI$3), 0)),
ROUNDUP(INDEX(GRID!$B$4:$BI$14,MATCH(K$7,GRID!$A$4:$A$14,0),MATCH(1,($U$2=GRID!$B$1:$BI$1)*(КАЛЕНДАРЬ!$AD17=GRID!$B$3:$BI$3),0))*(1-GRID!$B$69),0))</f>
        <v>24500</v>
      </c>
      <c r="L228" s="48" cm="1">
        <f t="array" ref="L228">IF($I$2="Открытый тариф",
INDEX(GRID!$B$17:$BI$27,MATCH(K$7,GRID!$A$17:$A$27,0),MATCH(1,($U$2=GRID!$B$1:$BI$1)*(КАЛЕНДАРЬ!$AD17=GRID!$B$3:$BI$3), 0)),
ROUNDUP(INDEX(GRID!$B$17:$BI$27,MATCH(K$7,GRID!$A$17:$A$27,0),MATCH(1,($U$2=GRID!$B$1:$BI$1)*(КАЛЕНДАРЬ!$AD17=GRID!$B$3:$BI$3), 0))*(1-GRID!$B$69),0))</f>
        <v>24500</v>
      </c>
      <c r="M228" s="47" cm="1">
        <f t="array" ref="M228">IF($I$2="Открытый тариф",
INDEX(GRID!$B$4:$BI$14,MATCH(M$7,GRID!$A$4:$A$14,0),MATCH(1,($U$2=GRID!$B$1:$BI$1)*(КАЛЕНДАРЬ!$AD17=GRID!$B$3:$BI$3), 0)),
ROUNDUP(INDEX(GRID!$B$4:$BI$14,MATCH(M$7,GRID!$A$4:$A$14,0),MATCH(1,($U$2=GRID!$B$1:$BI$1)*(КАЛЕНДАРЬ!$AD17=GRID!$B$3:$BI$3),0))*(1-GRID!$B$69),0))</f>
        <v>27000</v>
      </c>
      <c r="N228" s="48" cm="1">
        <f t="array" ref="N228">IF($I$2="Открытый тариф",
INDEX(GRID!$B$17:$BI$27,MATCH(M$7,GRID!$A$17:$A$27,0),MATCH(1,($U$2=GRID!$B$1:$BI$1)*(КАЛЕНДАРЬ!$AD17=GRID!$B$3:$BI$3), 0)),
ROUNDUP(INDEX(GRID!$B$17:$BI$27,MATCH(M$7,GRID!$A$17:$A$27,0),MATCH(1,($U$2=GRID!$B$1:$BI$1)*(КАЛЕНДАРЬ!$AD17=GRID!$B$3:$BI$3), 0))*(1-GRID!$B$69),0))</f>
        <v>27000</v>
      </c>
      <c r="O228" s="49" t="s">
        <v>101</v>
      </c>
      <c r="P228" s="49" t="s">
        <v>101</v>
      </c>
      <c r="Q228" s="49" t="s">
        <v>101</v>
      </c>
      <c r="R228" s="49" t="s">
        <v>101</v>
      </c>
      <c r="S228" s="49" t="s">
        <v>101</v>
      </c>
      <c r="T228" s="49" t="s">
        <v>101</v>
      </c>
      <c r="U228" s="49" t="s">
        <v>101</v>
      </c>
      <c r="V228" s="49" t="s">
        <v>101</v>
      </c>
      <c r="W228" s="49" t="s">
        <v>101</v>
      </c>
      <c r="X228" s="49" t="s">
        <v>101</v>
      </c>
    </row>
    <row r="229" spans="1:24" s="146" customFormat="1" hidden="1" x14ac:dyDescent="0.2">
      <c r="A229" s="117" t="s">
        <v>45</v>
      </c>
      <c r="B229" s="117">
        <v>15</v>
      </c>
      <c r="C229" s="47" cm="1">
        <f t="array" ref="C229">IF($I$2="Открытый тариф",
INDEX(GRID!$B$4:$BI$14,MATCH(C$7,GRID!$A$4:$A$14,0),MATCH(1,($U$2=GRID!$B$1:$BI$1)*(КАЛЕНДАРЬ!$AD18=GRID!$B$3:$BI$3), 0)),
ROUNDUP(INDEX(GRID!$B$4:$BI$14,MATCH(C$7,GRID!$A$4:$A$14,0),MATCH(1,($U$2=GRID!$B$1:$BI$1)*(КАЛЕНДАРЬ!$AD18=GRID!$B$3:$BI$3),0))*(1-GRID!$B$69),0))</f>
        <v>18500</v>
      </c>
      <c r="D229" s="48" cm="1">
        <f t="array" ref="D229">IF($I$2="Открытый тариф",
INDEX(GRID!$B$17:$BI$27,MATCH(C$7,GRID!$A$17:$A$27,0),MATCH(1,($U$2=GRID!$B$1:$BI$1)*(КАЛЕНДАРЬ!$AD18=GRID!$B$3:$BI$3), 0)),
ROUNDUP(INDEX(GRID!$B$17:$BI$27,MATCH(C$7,GRID!$A$17:$A$27,0),MATCH(1,($U$2=GRID!$B$1:$BI$1)*(КАЛЕНДАРЬ!$AD18=GRID!$B$3:$BI$3), 0))*(1-GRID!$B$69),0))</f>
        <v>18500</v>
      </c>
      <c r="E229" s="47" cm="1">
        <f t="array" ref="E229">IF($I$2="Открытый тариф",
INDEX(GRID!$B$4:$BI$14,MATCH(E$7,GRID!$A$4:$A$14,0),MATCH(1,($U$2=GRID!$B$1:$BI$1)*(КАЛЕНДАРЬ!$AD18=GRID!$B$3:$BI$3), 0)),
ROUNDUP(INDEX(GRID!$B$4:$BI$14,MATCH(E$7,GRID!$A$4:$A$14,0),MATCH(1,($U$2=GRID!$B$1:$BI$1)*(КАЛЕНДАРЬ!$AD18=GRID!$B$3:$BI$3),0))*(1-GRID!$B$69),0))</f>
        <v>20500</v>
      </c>
      <c r="F229" s="48" cm="1">
        <f t="array" ref="F229">IF($I$2="Открытый тариф",
INDEX(GRID!$B$17:$BI$27,MATCH(E$7,GRID!$A$17:$A$27,0),MATCH(1,($U$2=GRID!$B$1:$BI$1)*(КАЛЕНДАРЬ!$AD18=GRID!$B$3:$BI$3), 0)),
ROUNDUP(INDEX(GRID!$B$17:$BI$27,MATCH(E$7,GRID!$A$17:$A$27,0),MATCH(1,($U$2=GRID!$B$1:$BI$1)*(КАЛЕНДАРЬ!$AD18=GRID!$B$3:$BI$3), 0))*(1-GRID!$B$69),0))</f>
        <v>20500</v>
      </c>
      <c r="G229" s="47" t="e" cm="1">
        <f t="array" ref="G229">IF($I$2="Открытый тариф",
INDEX(GRID!$B$4:$BI$14,MATCH(G$7,GRID!$A$4:$A$14,0),MATCH(1,($U$2=GRID!$B$1:$BI$1)*(КАЛЕНДАРЬ!$AD18=GRID!$B$3:$BI$3), 0)),
ROUNDUP(INDEX(GRID!$B$4:$BI$14,MATCH(G$7,GRID!$A$4:$A$14,0),MATCH(1,($U$2=GRID!$B$1:$BI$1)*(КАЛЕНДАРЬ!$AD18=GRID!$B$3:$BI$3),0))*(1-GRID!$B$69),0))</f>
        <v>#N/A</v>
      </c>
      <c r="H229" s="48" t="e" cm="1">
        <f t="array" ref="H229">IF($I$2="Открытый тариф",
INDEX(GRID!$B$17:$BI$27,MATCH(G$7,GRID!$A$17:$A$27,0),MATCH(1,($U$2=GRID!$B$1:$BI$1)*(КАЛЕНДАРЬ!$AD18=GRID!$B$3:$BI$3), 0)),
ROUNDUP(INDEX(GRID!$B$17:$BI$27,MATCH(G$7,GRID!$A$17:$A$27,0),MATCH(1,($U$2=GRID!$B$1:$BI$1)*(КАЛЕНДАРЬ!$AD18=GRID!$B$3:$BI$3), 0))*(1-GRID!$B$69),0))</f>
        <v>#N/A</v>
      </c>
      <c r="I229" s="47" t="e" cm="1">
        <f t="array" ref="I229">IF($I$2="Открытый тариф",
INDEX(GRID!$B$4:$BI$14,MATCH(I$7,GRID!$A$4:$A$14,0),MATCH(1,($U$2=GRID!$B$1:$BI$1)*(КАЛЕНДАРЬ!$AD18=GRID!$B$3:$BI$3), 0)),
ROUNDUP(INDEX(GRID!$B$4:$BI$14,MATCH(I$7,GRID!$A$4:$A$14,0),MATCH(1,($U$2=GRID!$B$1:$BI$1)*(КАЛЕНДАРЬ!$AD18=GRID!$B$3:$BI$3),0))*(1-GRID!$B$69),0))</f>
        <v>#N/A</v>
      </c>
      <c r="J229" s="48" t="e" cm="1">
        <f t="array" ref="J229">IF($I$2="Открытый тариф",
INDEX(GRID!$B$17:$BI$27,MATCH(I$7,GRID!$A$17:$A$27,0),MATCH(1,($U$2=GRID!$B$1:$BI$1)*(КАЛЕНДАРЬ!$AD18=GRID!$B$3:$BI$3), 0)),
ROUNDUP(INDEX(GRID!$B$17:$BI$27,MATCH(I$7,GRID!$A$17:$A$27,0),MATCH(1,($U$2=GRID!$B$1:$BI$1)*(КАЛЕНДАРЬ!$AD18=GRID!$B$3:$BI$3), 0))*(1-GRID!$B$69),0))</f>
        <v>#N/A</v>
      </c>
      <c r="K229" s="47" cm="1">
        <f t="array" ref="K229">IF($I$2="Открытый тариф",
INDEX(GRID!$B$4:$BI$14,MATCH(K$7,GRID!$A$4:$A$14,0),MATCH(1,($U$2=GRID!$B$1:$BI$1)*(КАЛЕНДАРЬ!$AD18=GRID!$B$3:$BI$3), 0)),
ROUNDUP(INDEX(GRID!$B$4:$BI$14,MATCH(K$7,GRID!$A$4:$A$14,0),MATCH(1,($U$2=GRID!$B$1:$BI$1)*(КАЛЕНДАРЬ!$AD18=GRID!$B$3:$BI$3),0))*(1-GRID!$B$69),0))</f>
        <v>27800</v>
      </c>
      <c r="L229" s="48" cm="1">
        <f t="array" ref="L229">IF($I$2="Открытый тариф",
INDEX(GRID!$B$17:$BI$27,MATCH(K$7,GRID!$A$17:$A$27,0),MATCH(1,($U$2=GRID!$B$1:$BI$1)*(КАЛЕНДАРЬ!$AD18=GRID!$B$3:$BI$3), 0)),
ROUNDUP(INDEX(GRID!$B$17:$BI$27,MATCH(K$7,GRID!$A$17:$A$27,0),MATCH(1,($U$2=GRID!$B$1:$BI$1)*(КАЛЕНДАРЬ!$AD18=GRID!$B$3:$BI$3), 0))*(1-GRID!$B$69),0))</f>
        <v>27800</v>
      </c>
      <c r="M229" s="47" cm="1">
        <f t="array" ref="M229">IF($I$2="Открытый тариф",
INDEX(GRID!$B$4:$BI$14,MATCH(M$7,GRID!$A$4:$A$14,0),MATCH(1,($U$2=GRID!$B$1:$BI$1)*(КАЛЕНДАРЬ!$AD18=GRID!$B$3:$BI$3), 0)),
ROUNDUP(INDEX(GRID!$B$4:$BI$14,MATCH(M$7,GRID!$A$4:$A$14,0),MATCH(1,($U$2=GRID!$B$1:$BI$1)*(КАЛЕНДАРЬ!$AD18=GRID!$B$3:$BI$3),0))*(1-GRID!$B$69),0))</f>
        <v>30800</v>
      </c>
      <c r="N229" s="48" cm="1">
        <f t="array" ref="N229">IF($I$2="Открытый тариф",
INDEX(GRID!$B$17:$BI$27,MATCH(M$7,GRID!$A$17:$A$27,0),MATCH(1,($U$2=GRID!$B$1:$BI$1)*(КАЛЕНДАРЬ!$AD18=GRID!$B$3:$BI$3), 0)),
ROUNDUP(INDEX(GRID!$B$17:$BI$27,MATCH(M$7,GRID!$A$17:$A$27,0),MATCH(1,($U$2=GRID!$B$1:$BI$1)*(КАЛЕНДАРЬ!$AD18=GRID!$B$3:$BI$3), 0))*(1-GRID!$B$69),0))</f>
        <v>30800</v>
      </c>
      <c r="O229" s="49" t="s">
        <v>101</v>
      </c>
      <c r="P229" s="49" t="s">
        <v>101</v>
      </c>
      <c r="Q229" s="49" t="s">
        <v>101</v>
      </c>
      <c r="R229" s="49" t="s">
        <v>101</v>
      </c>
      <c r="S229" s="49" t="s">
        <v>101</v>
      </c>
      <c r="T229" s="49" t="s">
        <v>101</v>
      </c>
      <c r="U229" s="49" t="s">
        <v>101</v>
      </c>
      <c r="V229" s="49" t="s">
        <v>101</v>
      </c>
      <c r="W229" s="49" t="s">
        <v>101</v>
      </c>
      <c r="X229" s="49" t="s">
        <v>101</v>
      </c>
    </row>
    <row r="230" spans="1:24" s="146" customFormat="1" hidden="1" x14ac:dyDescent="0.2">
      <c r="A230" s="117" t="s">
        <v>46</v>
      </c>
      <c r="B230" s="117">
        <v>16</v>
      </c>
      <c r="C230" s="47" cm="1">
        <f t="array" ref="C230">IF($I$2="Открытый тариф",
INDEX(GRID!$B$4:$BI$14,MATCH(C$7,GRID!$A$4:$A$14,0),MATCH(1,($U$2=GRID!$B$1:$BI$1)*(КАЛЕНДАРЬ!$AD19=GRID!$B$3:$BI$3), 0)),
ROUNDUP(INDEX(GRID!$B$4:$BI$14,MATCH(C$7,GRID!$A$4:$A$14,0),MATCH(1,($U$2=GRID!$B$1:$BI$1)*(КАЛЕНДАРЬ!$AD19=GRID!$B$3:$BI$3),0))*(1-GRID!$B$69),0))</f>
        <v>18500</v>
      </c>
      <c r="D230" s="48" cm="1">
        <f t="array" ref="D230">IF($I$2="Открытый тариф",
INDEX(GRID!$B$17:$BI$27,MATCH(C$7,GRID!$A$17:$A$27,0),MATCH(1,($U$2=GRID!$B$1:$BI$1)*(КАЛЕНДАРЬ!$AD19=GRID!$B$3:$BI$3), 0)),
ROUNDUP(INDEX(GRID!$B$17:$BI$27,MATCH(C$7,GRID!$A$17:$A$27,0),MATCH(1,($U$2=GRID!$B$1:$BI$1)*(КАЛЕНДАРЬ!$AD19=GRID!$B$3:$BI$3), 0))*(1-GRID!$B$69),0))</f>
        <v>18500</v>
      </c>
      <c r="E230" s="47" cm="1">
        <f t="array" ref="E230">IF($I$2="Открытый тариф",
INDEX(GRID!$B$4:$BI$14,MATCH(E$7,GRID!$A$4:$A$14,0),MATCH(1,($U$2=GRID!$B$1:$BI$1)*(КАЛЕНДАРЬ!$AD19=GRID!$B$3:$BI$3), 0)),
ROUNDUP(INDEX(GRID!$B$4:$BI$14,MATCH(E$7,GRID!$A$4:$A$14,0),MATCH(1,($U$2=GRID!$B$1:$BI$1)*(КАЛЕНДАРЬ!$AD19=GRID!$B$3:$BI$3),0))*(1-GRID!$B$69),0))</f>
        <v>20500</v>
      </c>
      <c r="F230" s="48" cm="1">
        <f t="array" ref="F230">IF($I$2="Открытый тариф",
INDEX(GRID!$B$17:$BI$27,MATCH(E$7,GRID!$A$17:$A$27,0),MATCH(1,($U$2=GRID!$B$1:$BI$1)*(КАЛЕНДАРЬ!$AD19=GRID!$B$3:$BI$3), 0)),
ROUNDUP(INDEX(GRID!$B$17:$BI$27,MATCH(E$7,GRID!$A$17:$A$27,0),MATCH(1,($U$2=GRID!$B$1:$BI$1)*(КАЛЕНДАРЬ!$AD19=GRID!$B$3:$BI$3), 0))*(1-GRID!$B$69),0))</f>
        <v>20500</v>
      </c>
      <c r="G230" s="47" t="e" cm="1">
        <f t="array" ref="G230">IF($I$2="Открытый тариф",
INDEX(GRID!$B$4:$BI$14,MATCH(G$7,GRID!$A$4:$A$14,0),MATCH(1,($U$2=GRID!$B$1:$BI$1)*(КАЛЕНДАРЬ!$AD19=GRID!$B$3:$BI$3), 0)),
ROUNDUP(INDEX(GRID!$B$4:$BI$14,MATCH(G$7,GRID!$A$4:$A$14,0),MATCH(1,($U$2=GRID!$B$1:$BI$1)*(КАЛЕНДАРЬ!$AD19=GRID!$B$3:$BI$3),0))*(1-GRID!$B$69),0))</f>
        <v>#N/A</v>
      </c>
      <c r="H230" s="48" t="e" cm="1">
        <f t="array" ref="H230">IF($I$2="Открытый тариф",
INDEX(GRID!$B$17:$BI$27,MATCH(G$7,GRID!$A$17:$A$27,0),MATCH(1,($U$2=GRID!$B$1:$BI$1)*(КАЛЕНДАРЬ!$AD19=GRID!$B$3:$BI$3), 0)),
ROUNDUP(INDEX(GRID!$B$17:$BI$27,MATCH(G$7,GRID!$A$17:$A$27,0),MATCH(1,($U$2=GRID!$B$1:$BI$1)*(КАЛЕНДАРЬ!$AD19=GRID!$B$3:$BI$3), 0))*(1-GRID!$B$69),0))</f>
        <v>#N/A</v>
      </c>
      <c r="I230" s="47" t="e" cm="1">
        <f t="array" ref="I230">IF($I$2="Открытый тариф",
INDEX(GRID!$B$4:$BI$14,MATCH(I$7,GRID!$A$4:$A$14,0),MATCH(1,($U$2=GRID!$B$1:$BI$1)*(КАЛЕНДАРЬ!$AD19=GRID!$B$3:$BI$3), 0)),
ROUNDUP(INDEX(GRID!$B$4:$BI$14,MATCH(I$7,GRID!$A$4:$A$14,0),MATCH(1,($U$2=GRID!$B$1:$BI$1)*(КАЛЕНДАРЬ!$AD19=GRID!$B$3:$BI$3),0))*(1-GRID!$B$69),0))</f>
        <v>#N/A</v>
      </c>
      <c r="J230" s="48" t="e" cm="1">
        <f t="array" ref="J230">IF($I$2="Открытый тариф",
INDEX(GRID!$B$17:$BI$27,MATCH(I$7,GRID!$A$17:$A$27,0),MATCH(1,($U$2=GRID!$B$1:$BI$1)*(КАЛЕНДАРЬ!$AD19=GRID!$B$3:$BI$3), 0)),
ROUNDUP(INDEX(GRID!$B$17:$BI$27,MATCH(I$7,GRID!$A$17:$A$27,0),MATCH(1,($U$2=GRID!$B$1:$BI$1)*(КАЛЕНДАРЬ!$AD19=GRID!$B$3:$BI$3), 0))*(1-GRID!$B$69),0))</f>
        <v>#N/A</v>
      </c>
      <c r="K230" s="47" cm="1">
        <f t="array" ref="K230">IF($I$2="Открытый тариф",
INDEX(GRID!$B$4:$BI$14,MATCH(K$7,GRID!$A$4:$A$14,0),MATCH(1,($U$2=GRID!$B$1:$BI$1)*(КАЛЕНДАРЬ!$AD19=GRID!$B$3:$BI$3), 0)),
ROUNDUP(INDEX(GRID!$B$4:$BI$14,MATCH(K$7,GRID!$A$4:$A$14,0),MATCH(1,($U$2=GRID!$B$1:$BI$1)*(КАЛЕНДАРЬ!$AD19=GRID!$B$3:$BI$3),0))*(1-GRID!$B$69),0))</f>
        <v>27800</v>
      </c>
      <c r="L230" s="48" cm="1">
        <f t="array" ref="L230">IF($I$2="Открытый тариф",
INDEX(GRID!$B$17:$BI$27,MATCH(K$7,GRID!$A$17:$A$27,0),MATCH(1,($U$2=GRID!$B$1:$BI$1)*(КАЛЕНДАРЬ!$AD19=GRID!$B$3:$BI$3), 0)),
ROUNDUP(INDEX(GRID!$B$17:$BI$27,MATCH(K$7,GRID!$A$17:$A$27,0),MATCH(1,($U$2=GRID!$B$1:$BI$1)*(КАЛЕНДАРЬ!$AD19=GRID!$B$3:$BI$3), 0))*(1-GRID!$B$69),0))</f>
        <v>27800</v>
      </c>
      <c r="M230" s="47" cm="1">
        <f t="array" ref="M230">IF($I$2="Открытый тариф",
INDEX(GRID!$B$4:$BI$14,MATCH(M$7,GRID!$A$4:$A$14,0),MATCH(1,($U$2=GRID!$B$1:$BI$1)*(КАЛЕНДАРЬ!$AD19=GRID!$B$3:$BI$3), 0)),
ROUNDUP(INDEX(GRID!$B$4:$BI$14,MATCH(M$7,GRID!$A$4:$A$14,0),MATCH(1,($U$2=GRID!$B$1:$BI$1)*(КАЛЕНДАРЬ!$AD19=GRID!$B$3:$BI$3),0))*(1-GRID!$B$69),0))</f>
        <v>30800</v>
      </c>
      <c r="N230" s="48" cm="1">
        <f t="array" ref="N230">IF($I$2="Открытый тариф",
INDEX(GRID!$B$17:$BI$27,MATCH(M$7,GRID!$A$17:$A$27,0),MATCH(1,($U$2=GRID!$B$1:$BI$1)*(КАЛЕНДАРЬ!$AD19=GRID!$B$3:$BI$3), 0)),
ROUNDUP(INDEX(GRID!$B$17:$BI$27,MATCH(M$7,GRID!$A$17:$A$27,0),MATCH(1,($U$2=GRID!$B$1:$BI$1)*(КАЛЕНДАРЬ!$AD19=GRID!$B$3:$BI$3), 0))*(1-GRID!$B$69),0))</f>
        <v>30800</v>
      </c>
      <c r="O230" s="49" t="s">
        <v>101</v>
      </c>
      <c r="P230" s="49" t="s">
        <v>101</v>
      </c>
      <c r="Q230" s="49" t="s">
        <v>101</v>
      </c>
      <c r="R230" s="49" t="s">
        <v>101</v>
      </c>
      <c r="S230" s="49" t="s">
        <v>101</v>
      </c>
      <c r="T230" s="49" t="s">
        <v>101</v>
      </c>
      <c r="U230" s="49" t="s">
        <v>101</v>
      </c>
      <c r="V230" s="49" t="s">
        <v>101</v>
      </c>
      <c r="W230" s="49" t="s">
        <v>101</v>
      </c>
      <c r="X230" s="49" t="s">
        <v>101</v>
      </c>
    </row>
    <row r="231" spans="1:24" s="146" customFormat="1" hidden="1" x14ac:dyDescent="0.2">
      <c r="A231" s="117" t="s">
        <v>47</v>
      </c>
      <c r="B231" s="117">
        <v>17</v>
      </c>
      <c r="C231" s="47" cm="1">
        <f t="array" ref="C231">IF($I$2="Открытый тариф",
INDEX(GRID!$B$4:$BI$14,MATCH(C$7,GRID!$A$4:$A$14,0),MATCH(1,($U$2=GRID!$B$1:$BI$1)*(КАЛЕНДАРЬ!$AD20=GRID!$B$3:$BI$3), 0)),
ROUNDUP(INDEX(GRID!$B$4:$BI$14,MATCH(C$7,GRID!$A$4:$A$14,0),MATCH(1,($U$2=GRID!$B$1:$BI$1)*(КАЛЕНДАРЬ!$AD20=GRID!$B$3:$BI$3),0))*(1-GRID!$B$69),0))</f>
        <v>18500</v>
      </c>
      <c r="D231" s="48" cm="1">
        <f t="array" ref="D231">IF($I$2="Открытый тариф",
INDEX(GRID!$B$17:$BI$27,MATCH(C$7,GRID!$A$17:$A$27,0),MATCH(1,($U$2=GRID!$B$1:$BI$1)*(КАЛЕНДАРЬ!$AD20=GRID!$B$3:$BI$3), 0)),
ROUNDUP(INDEX(GRID!$B$17:$BI$27,MATCH(C$7,GRID!$A$17:$A$27,0),MATCH(1,($U$2=GRID!$B$1:$BI$1)*(КАЛЕНДАРЬ!$AD20=GRID!$B$3:$BI$3), 0))*(1-GRID!$B$69),0))</f>
        <v>18500</v>
      </c>
      <c r="E231" s="47" cm="1">
        <f t="array" ref="E231">IF($I$2="Открытый тариф",
INDEX(GRID!$B$4:$BI$14,MATCH(E$7,GRID!$A$4:$A$14,0),MATCH(1,($U$2=GRID!$B$1:$BI$1)*(КАЛЕНДАРЬ!$AD20=GRID!$B$3:$BI$3), 0)),
ROUNDUP(INDEX(GRID!$B$4:$BI$14,MATCH(E$7,GRID!$A$4:$A$14,0),MATCH(1,($U$2=GRID!$B$1:$BI$1)*(КАЛЕНДАРЬ!$AD20=GRID!$B$3:$BI$3),0))*(1-GRID!$B$69),0))</f>
        <v>20500</v>
      </c>
      <c r="F231" s="48" cm="1">
        <f t="array" ref="F231">IF($I$2="Открытый тариф",
INDEX(GRID!$B$17:$BI$27,MATCH(E$7,GRID!$A$17:$A$27,0),MATCH(1,($U$2=GRID!$B$1:$BI$1)*(КАЛЕНДАРЬ!$AD20=GRID!$B$3:$BI$3), 0)),
ROUNDUP(INDEX(GRID!$B$17:$BI$27,MATCH(E$7,GRID!$A$17:$A$27,0),MATCH(1,($U$2=GRID!$B$1:$BI$1)*(КАЛЕНДАРЬ!$AD20=GRID!$B$3:$BI$3), 0))*(1-GRID!$B$69),0))</f>
        <v>20500</v>
      </c>
      <c r="G231" s="47" t="e" cm="1">
        <f t="array" ref="G231">IF($I$2="Открытый тариф",
INDEX(GRID!$B$4:$BI$14,MATCH(G$7,GRID!$A$4:$A$14,0),MATCH(1,($U$2=GRID!$B$1:$BI$1)*(КАЛЕНДАРЬ!$AD20=GRID!$B$3:$BI$3), 0)),
ROUNDUP(INDEX(GRID!$B$4:$BI$14,MATCH(G$7,GRID!$A$4:$A$14,0),MATCH(1,($U$2=GRID!$B$1:$BI$1)*(КАЛЕНДАРЬ!$AD20=GRID!$B$3:$BI$3),0))*(1-GRID!$B$69),0))</f>
        <v>#N/A</v>
      </c>
      <c r="H231" s="48" t="e" cm="1">
        <f t="array" ref="H231">IF($I$2="Открытый тариф",
INDEX(GRID!$B$17:$BI$27,MATCH(G$7,GRID!$A$17:$A$27,0),MATCH(1,($U$2=GRID!$B$1:$BI$1)*(КАЛЕНДАРЬ!$AD20=GRID!$B$3:$BI$3), 0)),
ROUNDUP(INDEX(GRID!$B$17:$BI$27,MATCH(G$7,GRID!$A$17:$A$27,0),MATCH(1,($U$2=GRID!$B$1:$BI$1)*(КАЛЕНДАРЬ!$AD20=GRID!$B$3:$BI$3), 0))*(1-GRID!$B$69),0))</f>
        <v>#N/A</v>
      </c>
      <c r="I231" s="47" t="e" cm="1">
        <f t="array" ref="I231">IF($I$2="Открытый тариф",
INDEX(GRID!$B$4:$BI$14,MATCH(I$7,GRID!$A$4:$A$14,0),MATCH(1,($U$2=GRID!$B$1:$BI$1)*(КАЛЕНДАРЬ!$AD20=GRID!$B$3:$BI$3), 0)),
ROUNDUP(INDEX(GRID!$B$4:$BI$14,MATCH(I$7,GRID!$A$4:$A$14,0),MATCH(1,($U$2=GRID!$B$1:$BI$1)*(КАЛЕНДАРЬ!$AD20=GRID!$B$3:$BI$3),0))*(1-GRID!$B$69),0))</f>
        <v>#N/A</v>
      </c>
      <c r="J231" s="48" t="e" cm="1">
        <f t="array" ref="J231">IF($I$2="Открытый тариф",
INDEX(GRID!$B$17:$BI$27,MATCH(I$7,GRID!$A$17:$A$27,0),MATCH(1,($U$2=GRID!$B$1:$BI$1)*(КАЛЕНДАРЬ!$AD20=GRID!$B$3:$BI$3), 0)),
ROUNDUP(INDEX(GRID!$B$17:$BI$27,MATCH(I$7,GRID!$A$17:$A$27,0),MATCH(1,($U$2=GRID!$B$1:$BI$1)*(КАЛЕНДАРЬ!$AD20=GRID!$B$3:$BI$3), 0))*(1-GRID!$B$69),0))</f>
        <v>#N/A</v>
      </c>
      <c r="K231" s="47" cm="1">
        <f t="array" ref="K231">IF($I$2="Открытый тариф",
INDEX(GRID!$B$4:$BI$14,MATCH(K$7,GRID!$A$4:$A$14,0),MATCH(1,($U$2=GRID!$B$1:$BI$1)*(КАЛЕНДАРЬ!$AD20=GRID!$B$3:$BI$3), 0)),
ROUNDUP(INDEX(GRID!$B$4:$BI$14,MATCH(K$7,GRID!$A$4:$A$14,0),MATCH(1,($U$2=GRID!$B$1:$BI$1)*(КАЛЕНДАРЬ!$AD20=GRID!$B$3:$BI$3),0))*(1-GRID!$B$69),0))</f>
        <v>27800</v>
      </c>
      <c r="L231" s="48" cm="1">
        <f t="array" ref="L231">IF($I$2="Открытый тариф",
INDEX(GRID!$B$17:$BI$27,MATCH(K$7,GRID!$A$17:$A$27,0),MATCH(1,($U$2=GRID!$B$1:$BI$1)*(КАЛЕНДАРЬ!$AD20=GRID!$B$3:$BI$3), 0)),
ROUNDUP(INDEX(GRID!$B$17:$BI$27,MATCH(K$7,GRID!$A$17:$A$27,0),MATCH(1,($U$2=GRID!$B$1:$BI$1)*(КАЛЕНДАРЬ!$AD20=GRID!$B$3:$BI$3), 0))*(1-GRID!$B$69),0))</f>
        <v>27800</v>
      </c>
      <c r="M231" s="47" cm="1">
        <f t="array" ref="M231">IF($I$2="Открытый тариф",
INDEX(GRID!$B$4:$BI$14,MATCH(M$7,GRID!$A$4:$A$14,0),MATCH(1,($U$2=GRID!$B$1:$BI$1)*(КАЛЕНДАРЬ!$AD20=GRID!$B$3:$BI$3), 0)),
ROUNDUP(INDEX(GRID!$B$4:$BI$14,MATCH(M$7,GRID!$A$4:$A$14,0),MATCH(1,($U$2=GRID!$B$1:$BI$1)*(КАЛЕНДАРЬ!$AD20=GRID!$B$3:$BI$3),0))*(1-GRID!$B$69),0))</f>
        <v>30800</v>
      </c>
      <c r="N231" s="48" cm="1">
        <f t="array" ref="N231">IF($I$2="Открытый тариф",
INDEX(GRID!$B$17:$BI$27,MATCH(M$7,GRID!$A$17:$A$27,0),MATCH(1,($U$2=GRID!$B$1:$BI$1)*(КАЛЕНДАРЬ!$AD20=GRID!$B$3:$BI$3), 0)),
ROUNDUP(INDEX(GRID!$B$17:$BI$27,MATCH(M$7,GRID!$A$17:$A$27,0),MATCH(1,($U$2=GRID!$B$1:$BI$1)*(КАЛЕНДАРЬ!$AD20=GRID!$B$3:$BI$3), 0))*(1-GRID!$B$69),0))</f>
        <v>30800</v>
      </c>
      <c r="O231" s="49" t="s">
        <v>101</v>
      </c>
      <c r="P231" s="49" t="s">
        <v>101</v>
      </c>
      <c r="Q231" s="49" t="s">
        <v>101</v>
      </c>
      <c r="R231" s="49" t="s">
        <v>101</v>
      </c>
      <c r="S231" s="49" t="s">
        <v>101</v>
      </c>
      <c r="T231" s="49" t="s">
        <v>101</v>
      </c>
      <c r="U231" s="49" t="s">
        <v>101</v>
      </c>
      <c r="V231" s="49" t="s">
        <v>101</v>
      </c>
      <c r="W231" s="49" t="s">
        <v>101</v>
      </c>
      <c r="X231" s="49" t="s">
        <v>101</v>
      </c>
    </row>
    <row r="232" spans="1:24" s="146" customFormat="1" hidden="1" x14ac:dyDescent="0.2">
      <c r="A232" s="117" t="s">
        <v>48</v>
      </c>
      <c r="B232" s="117">
        <v>18</v>
      </c>
      <c r="C232" s="47" cm="1">
        <f t="array" ref="C232">IF($I$2="Открытый тариф",
INDEX(GRID!$B$4:$BI$14,MATCH(C$7,GRID!$A$4:$A$14,0),MATCH(1,($U$2=GRID!$B$1:$BI$1)*(КАЛЕНДАРЬ!$AD21=GRID!$B$3:$BI$3), 0)),
ROUNDUP(INDEX(GRID!$B$4:$BI$14,MATCH(C$7,GRID!$A$4:$A$14,0),MATCH(1,($U$2=GRID!$B$1:$BI$1)*(КАЛЕНДАРЬ!$AD21=GRID!$B$3:$BI$3),0))*(1-GRID!$B$69),0))</f>
        <v>18500</v>
      </c>
      <c r="D232" s="48" cm="1">
        <f t="array" ref="D232">IF($I$2="Открытый тариф",
INDEX(GRID!$B$17:$BI$27,MATCH(C$7,GRID!$A$17:$A$27,0),MATCH(1,($U$2=GRID!$B$1:$BI$1)*(КАЛЕНДАРЬ!$AD21=GRID!$B$3:$BI$3), 0)),
ROUNDUP(INDEX(GRID!$B$17:$BI$27,MATCH(C$7,GRID!$A$17:$A$27,0),MATCH(1,($U$2=GRID!$B$1:$BI$1)*(КАЛЕНДАРЬ!$AD21=GRID!$B$3:$BI$3), 0))*(1-GRID!$B$69),0))</f>
        <v>18500</v>
      </c>
      <c r="E232" s="47" cm="1">
        <f t="array" ref="E232">IF($I$2="Открытый тариф",
INDEX(GRID!$B$4:$BI$14,MATCH(E$7,GRID!$A$4:$A$14,0),MATCH(1,($U$2=GRID!$B$1:$BI$1)*(КАЛЕНДАРЬ!$AD21=GRID!$B$3:$BI$3), 0)),
ROUNDUP(INDEX(GRID!$B$4:$BI$14,MATCH(E$7,GRID!$A$4:$A$14,0),MATCH(1,($U$2=GRID!$B$1:$BI$1)*(КАЛЕНДАРЬ!$AD21=GRID!$B$3:$BI$3),0))*(1-GRID!$B$69),0))</f>
        <v>20500</v>
      </c>
      <c r="F232" s="48" cm="1">
        <f t="array" ref="F232">IF($I$2="Открытый тариф",
INDEX(GRID!$B$17:$BI$27,MATCH(E$7,GRID!$A$17:$A$27,0),MATCH(1,($U$2=GRID!$B$1:$BI$1)*(КАЛЕНДАРЬ!$AD21=GRID!$B$3:$BI$3), 0)),
ROUNDUP(INDEX(GRID!$B$17:$BI$27,MATCH(E$7,GRID!$A$17:$A$27,0),MATCH(1,($U$2=GRID!$B$1:$BI$1)*(КАЛЕНДАРЬ!$AD21=GRID!$B$3:$BI$3), 0))*(1-GRID!$B$69),0))</f>
        <v>20500</v>
      </c>
      <c r="G232" s="47" t="e" cm="1">
        <f t="array" ref="G232">IF($I$2="Открытый тариф",
INDEX(GRID!$B$4:$BI$14,MATCH(G$7,GRID!$A$4:$A$14,0),MATCH(1,($U$2=GRID!$B$1:$BI$1)*(КАЛЕНДАРЬ!$AD21=GRID!$B$3:$BI$3), 0)),
ROUNDUP(INDEX(GRID!$B$4:$BI$14,MATCH(G$7,GRID!$A$4:$A$14,0),MATCH(1,($U$2=GRID!$B$1:$BI$1)*(КАЛЕНДАРЬ!$AD21=GRID!$B$3:$BI$3),0))*(1-GRID!$B$69),0))</f>
        <v>#N/A</v>
      </c>
      <c r="H232" s="48" t="e" cm="1">
        <f t="array" ref="H232">IF($I$2="Открытый тариф",
INDEX(GRID!$B$17:$BI$27,MATCH(G$7,GRID!$A$17:$A$27,0),MATCH(1,($U$2=GRID!$B$1:$BI$1)*(КАЛЕНДАРЬ!$AD21=GRID!$B$3:$BI$3), 0)),
ROUNDUP(INDEX(GRID!$B$17:$BI$27,MATCH(G$7,GRID!$A$17:$A$27,0),MATCH(1,($U$2=GRID!$B$1:$BI$1)*(КАЛЕНДАРЬ!$AD21=GRID!$B$3:$BI$3), 0))*(1-GRID!$B$69),0))</f>
        <v>#N/A</v>
      </c>
      <c r="I232" s="47" t="e" cm="1">
        <f t="array" ref="I232">IF($I$2="Открытый тариф",
INDEX(GRID!$B$4:$BI$14,MATCH(I$7,GRID!$A$4:$A$14,0),MATCH(1,($U$2=GRID!$B$1:$BI$1)*(КАЛЕНДАРЬ!$AD21=GRID!$B$3:$BI$3), 0)),
ROUNDUP(INDEX(GRID!$B$4:$BI$14,MATCH(I$7,GRID!$A$4:$A$14,0),MATCH(1,($U$2=GRID!$B$1:$BI$1)*(КАЛЕНДАРЬ!$AD21=GRID!$B$3:$BI$3),0))*(1-GRID!$B$69),0))</f>
        <v>#N/A</v>
      </c>
      <c r="J232" s="48" t="e" cm="1">
        <f t="array" ref="J232">IF($I$2="Открытый тариф",
INDEX(GRID!$B$17:$BI$27,MATCH(I$7,GRID!$A$17:$A$27,0),MATCH(1,($U$2=GRID!$B$1:$BI$1)*(КАЛЕНДАРЬ!$AD21=GRID!$B$3:$BI$3), 0)),
ROUNDUP(INDEX(GRID!$B$17:$BI$27,MATCH(I$7,GRID!$A$17:$A$27,0),MATCH(1,($U$2=GRID!$B$1:$BI$1)*(КАЛЕНДАРЬ!$AD21=GRID!$B$3:$BI$3), 0))*(1-GRID!$B$69),0))</f>
        <v>#N/A</v>
      </c>
      <c r="K232" s="47" cm="1">
        <f t="array" ref="K232">IF($I$2="Открытый тариф",
INDEX(GRID!$B$4:$BI$14,MATCH(K$7,GRID!$A$4:$A$14,0),MATCH(1,($U$2=GRID!$B$1:$BI$1)*(КАЛЕНДАРЬ!$AD21=GRID!$B$3:$BI$3), 0)),
ROUNDUP(INDEX(GRID!$B$4:$BI$14,MATCH(K$7,GRID!$A$4:$A$14,0),MATCH(1,($U$2=GRID!$B$1:$BI$1)*(КАЛЕНДАРЬ!$AD21=GRID!$B$3:$BI$3),0))*(1-GRID!$B$69),0))</f>
        <v>27800</v>
      </c>
      <c r="L232" s="48" cm="1">
        <f t="array" ref="L232">IF($I$2="Открытый тариф",
INDEX(GRID!$B$17:$BI$27,MATCH(K$7,GRID!$A$17:$A$27,0),MATCH(1,($U$2=GRID!$B$1:$BI$1)*(КАЛЕНДАРЬ!$AD21=GRID!$B$3:$BI$3), 0)),
ROUNDUP(INDEX(GRID!$B$17:$BI$27,MATCH(K$7,GRID!$A$17:$A$27,0),MATCH(1,($U$2=GRID!$B$1:$BI$1)*(КАЛЕНДАРЬ!$AD21=GRID!$B$3:$BI$3), 0))*(1-GRID!$B$69),0))</f>
        <v>27800</v>
      </c>
      <c r="M232" s="47" cm="1">
        <f t="array" ref="M232">IF($I$2="Открытый тариф",
INDEX(GRID!$B$4:$BI$14,MATCH(M$7,GRID!$A$4:$A$14,0),MATCH(1,($U$2=GRID!$B$1:$BI$1)*(КАЛЕНДАРЬ!$AD21=GRID!$B$3:$BI$3), 0)),
ROUNDUP(INDEX(GRID!$B$4:$BI$14,MATCH(M$7,GRID!$A$4:$A$14,0),MATCH(1,($U$2=GRID!$B$1:$BI$1)*(КАЛЕНДАРЬ!$AD21=GRID!$B$3:$BI$3),0))*(1-GRID!$B$69),0))</f>
        <v>30800</v>
      </c>
      <c r="N232" s="48" cm="1">
        <f t="array" ref="N232">IF($I$2="Открытый тариф",
INDEX(GRID!$B$17:$BI$27,MATCH(M$7,GRID!$A$17:$A$27,0),MATCH(1,($U$2=GRID!$B$1:$BI$1)*(КАЛЕНДАРЬ!$AD21=GRID!$B$3:$BI$3), 0)),
ROUNDUP(INDEX(GRID!$B$17:$BI$27,MATCH(M$7,GRID!$A$17:$A$27,0),MATCH(1,($U$2=GRID!$B$1:$BI$1)*(КАЛЕНДАРЬ!$AD21=GRID!$B$3:$BI$3), 0))*(1-GRID!$B$69),0))</f>
        <v>30800</v>
      </c>
      <c r="O232" s="49" t="s">
        <v>101</v>
      </c>
      <c r="P232" s="49" t="s">
        <v>101</v>
      </c>
      <c r="Q232" s="49" t="s">
        <v>101</v>
      </c>
      <c r="R232" s="49" t="s">
        <v>101</v>
      </c>
      <c r="S232" s="49" t="s">
        <v>101</v>
      </c>
      <c r="T232" s="49" t="s">
        <v>101</v>
      </c>
      <c r="U232" s="49" t="s">
        <v>101</v>
      </c>
      <c r="V232" s="49" t="s">
        <v>101</v>
      </c>
      <c r="W232" s="49" t="s">
        <v>101</v>
      </c>
      <c r="X232" s="49" t="s">
        <v>101</v>
      </c>
    </row>
    <row r="233" spans="1:24" s="146" customFormat="1" hidden="1" x14ac:dyDescent="0.2">
      <c r="A233" s="117" t="s">
        <v>42</v>
      </c>
      <c r="B233" s="117">
        <v>19</v>
      </c>
      <c r="C233" s="47" cm="1">
        <f t="array" ref="C233">IF($I$2="Открытый тариф",
INDEX(GRID!$B$4:$BI$14,MATCH(C$7,GRID!$A$4:$A$14,0),MATCH(1,($U$2=GRID!$B$1:$BI$1)*(КАЛЕНДАРЬ!$AD22=GRID!$B$3:$BI$3), 0)),
ROUNDUP(INDEX(GRID!$B$4:$BI$14,MATCH(C$7,GRID!$A$4:$A$14,0),MATCH(1,($U$2=GRID!$B$1:$BI$1)*(КАЛЕНДАРЬ!$AD22=GRID!$B$3:$BI$3),0))*(1-GRID!$B$69),0))</f>
        <v>17500</v>
      </c>
      <c r="D233" s="48" cm="1">
        <f t="array" ref="D233">IF($I$2="Открытый тариф",
INDEX(GRID!$B$17:$BI$27,MATCH(C$7,GRID!$A$17:$A$27,0),MATCH(1,($U$2=GRID!$B$1:$BI$1)*(КАЛЕНДАРЬ!$AD22=GRID!$B$3:$BI$3), 0)),
ROUNDUP(INDEX(GRID!$B$17:$BI$27,MATCH(C$7,GRID!$A$17:$A$27,0),MATCH(1,($U$2=GRID!$B$1:$BI$1)*(КАЛЕНДАРЬ!$AD22=GRID!$B$3:$BI$3), 0))*(1-GRID!$B$69),0))</f>
        <v>17500</v>
      </c>
      <c r="E233" s="47" cm="1">
        <f t="array" ref="E233">IF($I$2="Открытый тариф",
INDEX(GRID!$B$4:$BI$14,MATCH(E$7,GRID!$A$4:$A$14,0),MATCH(1,($U$2=GRID!$B$1:$BI$1)*(КАЛЕНДАРЬ!$AD22=GRID!$B$3:$BI$3), 0)),
ROUNDUP(INDEX(GRID!$B$4:$BI$14,MATCH(E$7,GRID!$A$4:$A$14,0),MATCH(1,($U$2=GRID!$B$1:$BI$1)*(КАЛЕНДАРЬ!$AD22=GRID!$B$3:$BI$3),0))*(1-GRID!$B$69),0))</f>
        <v>19400</v>
      </c>
      <c r="F233" s="48" cm="1">
        <f t="array" ref="F233">IF($I$2="Открытый тариф",
INDEX(GRID!$B$17:$BI$27,MATCH(E$7,GRID!$A$17:$A$27,0),MATCH(1,($U$2=GRID!$B$1:$BI$1)*(КАЛЕНДАРЬ!$AD22=GRID!$B$3:$BI$3), 0)),
ROUNDUP(INDEX(GRID!$B$17:$BI$27,MATCH(E$7,GRID!$A$17:$A$27,0),MATCH(1,($U$2=GRID!$B$1:$BI$1)*(КАЛЕНДАРЬ!$AD22=GRID!$B$3:$BI$3), 0))*(1-GRID!$B$69),0))</f>
        <v>19400</v>
      </c>
      <c r="G233" s="47" t="e" cm="1">
        <f t="array" ref="G233">IF($I$2="Открытый тариф",
INDEX(GRID!$B$4:$BI$14,MATCH(G$7,GRID!$A$4:$A$14,0),MATCH(1,($U$2=GRID!$B$1:$BI$1)*(КАЛЕНДАРЬ!$AD22=GRID!$B$3:$BI$3), 0)),
ROUNDUP(INDEX(GRID!$B$4:$BI$14,MATCH(G$7,GRID!$A$4:$A$14,0),MATCH(1,($U$2=GRID!$B$1:$BI$1)*(КАЛЕНДАРЬ!$AD22=GRID!$B$3:$BI$3),0))*(1-GRID!$B$69),0))</f>
        <v>#N/A</v>
      </c>
      <c r="H233" s="48" t="e" cm="1">
        <f t="array" ref="H233">IF($I$2="Открытый тариф",
INDEX(GRID!$B$17:$BI$27,MATCH(G$7,GRID!$A$17:$A$27,0),MATCH(1,($U$2=GRID!$B$1:$BI$1)*(КАЛЕНДАРЬ!$AD22=GRID!$B$3:$BI$3), 0)),
ROUNDUP(INDEX(GRID!$B$17:$BI$27,MATCH(G$7,GRID!$A$17:$A$27,0),MATCH(1,($U$2=GRID!$B$1:$BI$1)*(КАЛЕНДАРЬ!$AD22=GRID!$B$3:$BI$3), 0))*(1-GRID!$B$69),0))</f>
        <v>#N/A</v>
      </c>
      <c r="I233" s="47" t="e" cm="1">
        <f t="array" ref="I233">IF($I$2="Открытый тариф",
INDEX(GRID!$B$4:$BI$14,MATCH(I$7,GRID!$A$4:$A$14,0),MATCH(1,($U$2=GRID!$B$1:$BI$1)*(КАЛЕНДАРЬ!$AD22=GRID!$B$3:$BI$3), 0)),
ROUNDUP(INDEX(GRID!$B$4:$BI$14,MATCH(I$7,GRID!$A$4:$A$14,0),MATCH(1,($U$2=GRID!$B$1:$BI$1)*(КАЛЕНДАРЬ!$AD22=GRID!$B$3:$BI$3),0))*(1-GRID!$B$69),0))</f>
        <v>#N/A</v>
      </c>
      <c r="J233" s="48" t="e" cm="1">
        <f t="array" ref="J233">IF($I$2="Открытый тариф",
INDEX(GRID!$B$17:$BI$27,MATCH(I$7,GRID!$A$17:$A$27,0),MATCH(1,($U$2=GRID!$B$1:$BI$1)*(КАЛЕНДАРЬ!$AD22=GRID!$B$3:$BI$3), 0)),
ROUNDUP(INDEX(GRID!$B$17:$BI$27,MATCH(I$7,GRID!$A$17:$A$27,0),MATCH(1,($U$2=GRID!$B$1:$BI$1)*(КАЛЕНДАРЬ!$AD22=GRID!$B$3:$BI$3), 0))*(1-GRID!$B$69),0))</f>
        <v>#N/A</v>
      </c>
      <c r="K233" s="47" cm="1">
        <f t="array" ref="K233">IF($I$2="Открытый тариф",
INDEX(GRID!$B$4:$BI$14,MATCH(K$7,GRID!$A$4:$A$14,0),MATCH(1,($U$2=GRID!$B$1:$BI$1)*(КАЛЕНДАРЬ!$AD22=GRID!$B$3:$BI$3), 0)),
ROUNDUP(INDEX(GRID!$B$4:$BI$14,MATCH(K$7,GRID!$A$4:$A$14,0),MATCH(1,($U$2=GRID!$B$1:$BI$1)*(КАЛЕНДАРЬ!$AD22=GRID!$B$3:$BI$3),0))*(1-GRID!$B$69),0))</f>
        <v>26100</v>
      </c>
      <c r="L233" s="48" cm="1">
        <f t="array" ref="L233">IF($I$2="Открытый тариф",
INDEX(GRID!$B$17:$BI$27,MATCH(K$7,GRID!$A$17:$A$27,0),MATCH(1,($U$2=GRID!$B$1:$BI$1)*(КАЛЕНДАРЬ!$AD22=GRID!$B$3:$BI$3), 0)),
ROUNDUP(INDEX(GRID!$B$17:$BI$27,MATCH(K$7,GRID!$A$17:$A$27,0),MATCH(1,($U$2=GRID!$B$1:$BI$1)*(КАЛЕНДАРЬ!$AD22=GRID!$B$3:$BI$3), 0))*(1-GRID!$B$69),0))</f>
        <v>26100</v>
      </c>
      <c r="M233" s="47" cm="1">
        <f t="array" ref="M233">IF($I$2="Открытый тариф",
INDEX(GRID!$B$4:$BI$14,MATCH(M$7,GRID!$A$4:$A$14,0),MATCH(1,($U$2=GRID!$B$1:$BI$1)*(КАЛЕНДАРЬ!$AD22=GRID!$B$3:$BI$3), 0)),
ROUNDUP(INDEX(GRID!$B$4:$BI$14,MATCH(M$7,GRID!$A$4:$A$14,0),MATCH(1,($U$2=GRID!$B$1:$BI$1)*(КАЛЕНДАРЬ!$AD22=GRID!$B$3:$BI$3),0))*(1-GRID!$B$69),0))</f>
        <v>28800</v>
      </c>
      <c r="N233" s="48" cm="1">
        <f t="array" ref="N233">IF($I$2="Открытый тариф",
INDEX(GRID!$B$17:$BI$27,MATCH(M$7,GRID!$A$17:$A$27,0),MATCH(1,($U$2=GRID!$B$1:$BI$1)*(КАЛЕНДАРЬ!$AD22=GRID!$B$3:$BI$3), 0)),
ROUNDUP(INDEX(GRID!$B$17:$BI$27,MATCH(M$7,GRID!$A$17:$A$27,0),MATCH(1,($U$2=GRID!$B$1:$BI$1)*(КАЛЕНДАРЬ!$AD22=GRID!$B$3:$BI$3), 0))*(1-GRID!$B$69),0))</f>
        <v>28800</v>
      </c>
      <c r="O233" s="49" t="s">
        <v>101</v>
      </c>
      <c r="P233" s="49" t="s">
        <v>101</v>
      </c>
      <c r="Q233" s="49" t="s">
        <v>101</v>
      </c>
      <c r="R233" s="49" t="s">
        <v>101</v>
      </c>
      <c r="S233" s="49" t="s">
        <v>101</v>
      </c>
      <c r="T233" s="49" t="s">
        <v>101</v>
      </c>
      <c r="U233" s="49" t="s">
        <v>101</v>
      </c>
      <c r="V233" s="49" t="s">
        <v>101</v>
      </c>
      <c r="W233" s="49" t="s">
        <v>101</v>
      </c>
      <c r="X233" s="49" t="s">
        <v>101</v>
      </c>
    </row>
    <row r="234" spans="1:24" s="146" customFormat="1" hidden="1" x14ac:dyDescent="0.2">
      <c r="A234" s="117" t="s">
        <v>43</v>
      </c>
      <c r="B234" s="117">
        <v>20</v>
      </c>
      <c r="C234" s="47" cm="1">
        <f t="array" ref="C234">IF($I$2="Открытый тариф",
INDEX(GRID!$B$4:$BI$14,MATCH(C$7,GRID!$A$4:$A$14,0),MATCH(1,($U$2=GRID!$B$1:$BI$1)*(КАЛЕНДАРЬ!$AD23=GRID!$B$3:$BI$3), 0)),
ROUNDUP(INDEX(GRID!$B$4:$BI$14,MATCH(C$7,GRID!$A$4:$A$14,0),MATCH(1,($U$2=GRID!$B$1:$BI$1)*(КАЛЕНДАРЬ!$AD23=GRID!$B$3:$BI$3),0))*(1-GRID!$B$69),0))</f>
        <v>17500</v>
      </c>
      <c r="D234" s="48" cm="1">
        <f t="array" ref="D234">IF($I$2="Открытый тариф",
INDEX(GRID!$B$17:$BI$27,MATCH(C$7,GRID!$A$17:$A$27,0),MATCH(1,($U$2=GRID!$B$1:$BI$1)*(КАЛЕНДАРЬ!$AD23=GRID!$B$3:$BI$3), 0)),
ROUNDUP(INDEX(GRID!$B$17:$BI$27,MATCH(C$7,GRID!$A$17:$A$27,0),MATCH(1,($U$2=GRID!$B$1:$BI$1)*(КАЛЕНДАРЬ!$AD23=GRID!$B$3:$BI$3), 0))*(1-GRID!$B$69),0))</f>
        <v>17500</v>
      </c>
      <c r="E234" s="47" cm="1">
        <f t="array" ref="E234">IF($I$2="Открытый тариф",
INDEX(GRID!$B$4:$BI$14,MATCH(E$7,GRID!$A$4:$A$14,0),MATCH(1,($U$2=GRID!$B$1:$BI$1)*(КАЛЕНДАРЬ!$AD23=GRID!$B$3:$BI$3), 0)),
ROUNDUP(INDEX(GRID!$B$4:$BI$14,MATCH(E$7,GRID!$A$4:$A$14,0),MATCH(1,($U$2=GRID!$B$1:$BI$1)*(КАЛЕНДАРЬ!$AD23=GRID!$B$3:$BI$3),0))*(1-GRID!$B$69),0))</f>
        <v>19400</v>
      </c>
      <c r="F234" s="48" cm="1">
        <f t="array" ref="F234">IF($I$2="Открытый тариф",
INDEX(GRID!$B$17:$BI$27,MATCH(E$7,GRID!$A$17:$A$27,0),MATCH(1,($U$2=GRID!$B$1:$BI$1)*(КАЛЕНДАРЬ!$AD23=GRID!$B$3:$BI$3), 0)),
ROUNDUP(INDEX(GRID!$B$17:$BI$27,MATCH(E$7,GRID!$A$17:$A$27,0),MATCH(1,($U$2=GRID!$B$1:$BI$1)*(КАЛЕНДАРЬ!$AD23=GRID!$B$3:$BI$3), 0))*(1-GRID!$B$69),0))</f>
        <v>19400</v>
      </c>
      <c r="G234" s="47" t="e" cm="1">
        <f t="array" ref="G234">IF($I$2="Открытый тариф",
INDEX(GRID!$B$4:$BI$14,MATCH(G$7,GRID!$A$4:$A$14,0),MATCH(1,($U$2=GRID!$B$1:$BI$1)*(КАЛЕНДАРЬ!$AD23=GRID!$B$3:$BI$3), 0)),
ROUNDUP(INDEX(GRID!$B$4:$BI$14,MATCH(G$7,GRID!$A$4:$A$14,0),MATCH(1,($U$2=GRID!$B$1:$BI$1)*(КАЛЕНДАРЬ!$AD23=GRID!$B$3:$BI$3),0))*(1-GRID!$B$69),0))</f>
        <v>#N/A</v>
      </c>
      <c r="H234" s="48" t="e" cm="1">
        <f t="array" ref="H234">IF($I$2="Открытый тариф",
INDEX(GRID!$B$17:$BI$27,MATCH(G$7,GRID!$A$17:$A$27,0),MATCH(1,($U$2=GRID!$B$1:$BI$1)*(КАЛЕНДАРЬ!$AD23=GRID!$B$3:$BI$3), 0)),
ROUNDUP(INDEX(GRID!$B$17:$BI$27,MATCH(G$7,GRID!$A$17:$A$27,0),MATCH(1,($U$2=GRID!$B$1:$BI$1)*(КАЛЕНДАРЬ!$AD23=GRID!$B$3:$BI$3), 0))*(1-GRID!$B$69),0))</f>
        <v>#N/A</v>
      </c>
      <c r="I234" s="47" t="e" cm="1">
        <f t="array" ref="I234">IF($I$2="Открытый тариф",
INDEX(GRID!$B$4:$BI$14,MATCH(I$7,GRID!$A$4:$A$14,0),MATCH(1,($U$2=GRID!$B$1:$BI$1)*(КАЛЕНДАРЬ!$AD23=GRID!$B$3:$BI$3), 0)),
ROUNDUP(INDEX(GRID!$B$4:$BI$14,MATCH(I$7,GRID!$A$4:$A$14,0),MATCH(1,($U$2=GRID!$B$1:$BI$1)*(КАЛЕНДАРЬ!$AD23=GRID!$B$3:$BI$3),0))*(1-GRID!$B$69),0))</f>
        <v>#N/A</v>
      </c>
      <c r="J234" s="48" t="e" cm="1">
        <f t="array" ref="J234">IF($I$2="Открытый тариф",
INDEX(GRID!$B$17:$BI$27,MATCH(I$7,GRID!$A$17:$A$27,0),MATCH(1,($U$2=GRID!$B$1:$BI$1)*(КАЛЕНДАРЬ!$AD23=GRID!$B$3:$BI$3), 0)),
ROUNDUP(INDEX(GRID!$B$17:$BI$27,MATCH(I$7,GRID!$A$17:$A$27,0),MATCH(1,($U$2=GRID!$B$1:$BI$1)*(КАЛЕНДАРЬ!$AD23=GRID!$B$3:$BI$3), 0))*(1-GRID!$B$69),0))</f>
        <v>#N/A</v>
      </c>
      <c r="K234" s="47" cm="1">
        <f t="array" ref="K234">IF($I$2="Открытый тариф",
INDEX(GRID!$B$4:$BI$14,MATCH(K$7,GRID!$A$4:$A$14,0),MATCH(1,($U$2=GRID!$B$1:$BI$1)*(КАЛЕНДАРЬ!$AD23=GRID!$B$3:$BI$3), 0)),
ROUNDUP(INDEX(GRID!$B$4:$BI$14,MATCH(K$7,GRID!$A$4:$A$14,0),MATCH(1,($U$2=GRID!$B$1:$BI$1)*(КАЛЕНДАРЬ!$AD23=GRID!$B$3:$BI$3),0))*(1-GRID!$B$69),0))</f>
        <v>26100</v>
      </c>
      <c r="L234" s="48" cm="1">
        <f t="array" ref="L234">IF($I$2="Открытый тариф",
INDEX(GRID!$B$17:$BI$27,MATCH(K$7,GRID!$A$17:$A$27,0),MATCH(1,($U$2=GRID!$B$1:$BI$1)*(КАЛЕНДАРЬ!$AD23=GRID!$B$3:$BI$3), 0)),
ROUNDUP(INDEX(GRID!$B$17:$BI$27,MATCH(K$7,GRID!$A$17:$A$27,0),MATCH(1,($U$2=GRID!$B$1:$BI$1)*(КАЛЕНДАРЬ!$AD23=GRID!$B$3:$BI$3), 0))*(1-GRID!$B$69),0))</f>
        <v>26100</v>
      </c>
      <c r="M234" s="47" cm="1">
        <f t="array" ref="M234">IF($I$2="Открытый тариф",
INDEX(GRID!$B$4:$BI$14,MATCH(M$7,GRID!$A$4:$A$14,0),MATCH(1,($U$2=GRID!$B$1:$BI$1)*(КАЛЕНДАРЬ!$AD23=GRID!$B$3:$BI$3), 0)),
ROUNDUP(INDEX(GRID!$B$4:$BI$14,MATCH(M$7,GRID!$A$4:$A$14,0),MATCH(1,($U$2=GRID!$B$1:$BI$1)*(КАЛЕНДАРЬ!$AD23=GRID!$B$3:$BI$3),0))*(1-GRID!$B$69),0))</f>
        <v>28800</v>
      </c>
      <c r="N234" s="48" cm="1">
        <f t="array" ref="N234">IF($I$2="Открытый тариф",
INDEX(GRID!$B$17:$BI$27,MATCH(M$7,GRID!$A$17:$A$27,0),MATCH(1,($U$2=GRID!$B$1:$BI$1)*(КАЛЕНДАРЬ!$AD23=GRID!$B$3:$BI$3), 0)),
ROUNDUP(INDEX(GRID!$B$17:$BI$27,MATCH(M$7,GRID!$A$17:$A$27,0),MATCH(1,($U$2=GRID!$B$1:$BI$1)*(КАЛЕНДАРЬ!$AD23=GRID!$B$3:$BI$3), 0))*(1-GRID!$B$69),0))</f>
        <v>28800</v>
      </c>
      <c r="O234" s="49" t="s">
        <v>101</v>
      </c>
      <c r="P234" s="49" t="s">
        <v>101</v>
      </c>
      <c r="Q234" s="49" t="s">
        <v>101</v>
      </c>
      <c r="R234" s="49" t="s">
        <v>101</v>
      </c>
      <c r="S234" s="49" t="s">
        <v>101</v>
      </c>
      <c r="T234" s="49" t="s">
        <v>101</v>
      </c>
      <c r="U234" s="49" t="s">
        <v>101</v>
      </c>
      <c r="V234" s="49" t="s">
        <v>101</v>
      </c>
      <c r="W234" s="49" t="s">
        <v>101</v>
      </c>
      <c r="X234" s="49" t="s">
        <v>101</v>
      </c>
    </row>
    <row r="235" spans="1:24" s="146" customFormat="1" hidden="1" x14ac:dyDescent="0.2">
      <c r="A235" s="117" t="s">
        <v>44</v>
      </c>
      <c r="B235" s="117">
        <v>21</v>
      </c>
      <c r="C235" s="47" cm="1">
        <f t="array" ref="C235">IF($I$2="Открытый тариф",
INDEX(GRID!$B$4:$BI$14,MATCH(C$7,GRID!$A$4:$A$14,0),MATCH(1,($U$2=GRID!$B$1:$BI$1)*(КАЛЕНДАРЬ!$AD24=GRID!$B$3:$BI$3), 0)),
ROUNDUP(INDEX(GRID!$B$4:$BI$14,MATCH(C$7,GRID!$A$4:$A$14,0),MATCH(1,($U$2=GRID!$B$1:$BI$1)*(КАЛЕНДАРЬ!$AD24=GRID!$B$3:$BI$3),0))*(1-GRID!$B$69),0))</f>
        <v>17500</v>
      </c>
      <c r="D235" s="48" cm="1">
        <f t="array" ref="D235">IF($I$2="Открытый тариф",
INDEX(GRID!$B$17:$BI$27,MATCH(C$7,GRID!$A$17:$A$27,0),MATCH(1,($U$2=GRID!$B$1:$BI$1)*(КАЛЕНДАРЬ!$AD24=GRID!$B$3:$BI$3), 0)),
ROUNDUP(INDEX(GRID!$B$17:$BI$27,MATCH(C$7,GRID!$A$17:$A$27,0),MATCH(1,($U$2=GRID!$B$1:$BI$1)*(КАЛЕНДАРЬ!$AD24=GRID!$B$3:$BI$3), 0))*(1-GRID!$B$69),0))</f>
        <v>17500</v>
      </c>
      <c r="E235" s="47" cm="1">
        <f t="array" ref="E235">IF($I$2="Открытый тариф",
INDEX(GRID!$B$4:$BI$14,MATCH(E$7,GRID!$A$4:$A$14,0),MATCH(1,($U$2=GRID!$B$1:$BI$1)*(КАЛЕНДАРЬ!$AD24=GRID!$B$3:$BI$3), 0)),
ROUNDUP(INDEX(GRID!$B$4:$BI$14,MATCH(E$7,GRID!$A$4:$A$14,0),MATCH(1,($U$2=GRID!$B$1:$BI$1)*(КАЛЕНДАРЬ!$AD24=GRID!$B$3:$BI$3),0))*(1-GRID!$B$69),0))</f>
        <v>19400</v>
      </c>
      <c r="F235" s="48" cm="1">
        <f t="array" ref="F235">IF($I$2="Открытый тариф",
INDEX(GRID!$B$17:$BI$27,MATCH(E$7,GRID!$A$17:$A$27,0),MATCH(1,($U$2=GRID!$B$1:$BI$1)*(КАЛЕНДАРЬ!$AD24=GRID!$B$3:$BI$3), 0)),
ROUNDUP(INDEX(GRID!$B$17:$BI$27,MATCH(E$7,GRID!$A$17:$A$27,0),MATCH(1,($U$2=GRID!$B$1:$BI$1)*(КАЛЕНДАРЬ!$AD24=GRID!$B$3:$BI$3), 0))*(1-GRID!$B$69),0))</f>
        <v>19400</v>
      </c>
      <c r="G235" s="47" t="e" cm="1">
        <f t="array" ref="G235">IF($I$2="Открытый тариф",
INDEX(GRID!$B$4:$BI$14,MATCH(G$7,GRID!$A$4:$A$14,0),MATCH(1,($U$2=GRID!$B$1:$BI$1)*(КАЛЕНДАРЬ!$AD24=GRID!$B$3:$BI$3), 0)),
ROUNDUP(INDEX(GRID!$B$4:$BI$14,MATCH(G$7,GRID!$A$4:$A$14,0),MATCH(1,($U$2=GRID!$B$1:$BI$1)*(КАЛЕНДАРЬ!$AD24=GRID!$B$3:$BI$3),0))*(1-GRID!$B$69),0))</f>
        <v>#N/A</v>
      </c>
      <c r="H235" s="48" t="e" cm="1">
        <f t="array" ref="H235">IF($I$2="Открытый тариф",
INDEX(GRID!$B$17:$BI$27,MATCH(G$7,GRID!$A$17:$A$27,0),MATCH(1,($U$2=GRID!$B$1:$BI$1)*(КАЛЕНДАРЬ!$AD24=GRID!$B$3:$BI$3), 0)),
ROUNDUP(INDEX(GRID!$B$17:$BI$27,MATCH(G$7,GRID!$A$17:$A$27,0),MATCH(1,($U$2=GRID!$B$1:$BI$1)*(КАЛЕНДАРЬ!$AD24=GRID!$B$3:$BI$3), 0))*(1-GRID!$B$69),0))</f>
        <v>#N/A</v>
      </c>
      <c r="I235" s="47" t="e" cm="1">
        <f t="array" ref="I235">IF($I$2="Открытый тариф",
INDEX(GRID!$B$4:$BI$14,MATCH(I$7,GRID!$A$4:$A$14,0),MATCH(1,($U$2=GRID!$B$1:$BI$1)*(КАЛЕНДАРЬ!$AD24=GRID!$B$3:$BI$3), 0)),
ROUNDUP(INDEX(GRID!$B$4:$BI$14,MATCH(I$7,GRID!$A$4:$A$14,0),MATCH(1,($U$2=GRID!$B$1:$BI$1)*(КАЛЕНДАРЬ!$AD24=GRID!$B$3:$BI$3),0))*(1-GRID!$B$69),0))</f>
        <v>#N/A</v>
      </c>
      <c r="J235" s="48" t="e" cm="1">
        <f t="array" ref="J235">IF($I$2="Открытый тариф",
INDEX(GRID!$B$17:$BI$27,MATCH(I$7,GRID!$A$17:$A$27,0),MATCH(1,($U$2=GRID!$B$1:$BI$1)*(КАЛЕНДАРЬ!$AD24=GRID!$B$3:$BI$3), 0)),
ROUNDUP(INDEX(GRID!$B$17:$BI$27,MATCH(I$7,GRID!$A$17:$A$27,0),MATCH(1,($U$2=GRID!$B$1:$BI$1)*(КАЛЕНДАРЬ!$AD24=GRID!$B$3:$BI$3), 0))*(1-GRID!$B$69),0))</f>
        <v>#N/A</v>
      </c>
      <c r="K235" s="47" cm="1">
        <f t="array" ref="K235">IF($I$2="Открытый тариф",
INDEX(GRID!$B$4:$BI$14,MATCH(K$7,GRID!$A$4:$A$14,0),MATCH(1,($U$2=GRID!$B$1:$BI$1)*(КАЛЕНДАРЬ!$AD24=GRID!$B$3:$BI$3), 0)),
ROUNDUP(INDEX(GRID!$B$4:$BI$14,MATCH(K$7,GRID!$A$4:$A$14,0),MATCH(1,($U$2=GRID!$B$1:$BI$1)*(КАЛЕНДАРЬ!$AD24=GRID!$B$3:$BI$3),0))*(1-GRID!$B$69),0))</f>
        <v>26100</v>
      </c>
      <c r="L235" s="48" cm="1">
        <f t="array" ref="L235">IF($I$2="Открытый тариф",
INDEX(GRID!$B$17:$BI$27,MATCH(K$7,GRID!$A$17:$A$27,0),MATCH(1,($U$2=GRID!$B$1:$BI$1)*(КАЛЕНДАРЬ!$AD24=GRID!$B$3:$BI$3), 0)),
ROUNDUP(INDEX(GRID!$B$17:$BI$27,MATCH(K$7,GRID!$A$17:$A$27,0),MATCH(1,($U$2=GRID!$B$1:$BI$1)*(КАЛЕНДАРЬ!$AD24=GRID!$B$3:$BI$3), 0))*(1-GRID!$B$69),0))</f>
        <v>26100</v>
      </c>
      <c r="M235" s="47" cm="1">
        <f t="array" ref="M235">IF($I$2="Открытый тариф",
INDEX(GRID!$B$4:$BI$14,MATCH(M$7,GRID!$A$4:$A$14,0),MATCH(1,($U$2=GRID!$B$1:$BI$1)*(КАЛЕНДАРЬ!$AD24=GRID!$B$3:$BI$3), 0)),
ROUNDUP(INDEX(GRID!$B$4:$BI$14,MATCH(M$7,GRID!$A$4:$A$14,0),MATCH(1,($U$2=GRID!$B$1:$BI$1)*(КАЛЕНДАРЬ!$AD24=GRID!$B$3:$BI$3),0))*(1-GRID!$B$69),0))</f>
        <v>28800</v>
      </c>
      <c r="N235" s="48" cm="1">
        <f t="array" ref="N235">IF($I$2="Открытый тариф",
INDEX(GRID!$B$17:$BI$27,MATCH(M$7,GRID!$A$17:$A$27,0),MATCH(1,($U$2=GRID!$B$1:$BI$1)*(КАЛЕНДАРЬ!$AD24=GRID!$B$3:$BI$3), 0)),
ROUNDUP(INDEX(GRID!$B$17:$BI$27,MATCH(M$7,GRID!$A$17:$A$27,0),MATCH(1,($U$2=GRID!$B$1:$BI$1)*(КАЛЕНДАРЬ!$AD24=GRID!$B$3:$BI$3), 0))*(1-GRID!$B$69),0))</f>
        <v>28800</v>
      </c>
      <c r="O235" s="49" t="s">
        <v>101</v>
      </c>
      <c r="P235" s="49" t="s">
        <v>101</v>
      </c>
      <c r="Q235" s="49" t="s">
        <v>101</v>
      </c>
      <c r="R235" s="49" t="s">
        <v>101</v>
      </c>
      <c r="S235" s="49" t="s">
        <v>101</v>
      </c>
      <c r="T235" s="49" t="s">
        <v>101</v>
      </c>
      <c r="U235" s="49" t="s">
        <v>101</v>
      </c>
      <c r="V235" s="49" t="s">
        <v>101</v>
      </c>
      <c r="W235" s="49" t="s">
        <v>101</v>
      </c>
      <c r="X235" s="49" t="s">
        <v>101</v>
      </c>
    </row>
    <row r="236" spans="1:24" s="146" customFormat="1" hidden="1" x14ac:dyDescent="0.2">
      <c r="A236" s="117" t="s">
        <v>45</v>
      </c>
      <c r="B236" s="117">
        <v>22</v>
      </c>
      <c r="C236" s="47" cm="1">
        <f t="array" ref="C236">IF($I$2="Открытый тариф",
INDEX(GRID!$B$4:$BI$14,MATCH(C$7,GRID!$A$4:$A$14,0),MATCH(1,($U$2=GRID!$B$1:$BI$1)*(КАЛЕНДАРЬ!$AD25=GRID!$B$3:$BI$3), 0)),
ROUNDUP(INDEX(GRID!$B$4:$BI$14,MATCH(C$7,GRID!$A$4:$A$14,0),MATCH(1,($U$2=GRID!$B$1:$BI$1)*(КАЛЕНДАРЬ!$AD25=GRID!$B$3:$BI$3),0))*(1-GRID!$B$69),0))</f>
        <v>17500</v>
      </c>
      <c r="D236" s="48" cm="1">
        <f t="array" ref="D236">IF($I$2="Открытый тариф",
INDEX(GRID!$B$17:$BI$27,MATCH(C$7,GRID!$A$17:$A$27,0),MATCH(1,($U$2=GRID!$B$1:$BI$1)*(КАЛЕНДАРЬ!$AD25=GRID!$B$3:$BI$3), 0)),
ROUNDUP(INDEX(GRID!$B$17:$BI$27,MATCH(C$7,GRID!$A$17:$A$27,0),MATCH(1,($U$2=GRID!$B$1:$BI$1)*(КАЛЕНДАРЬ!$AD25=GRID!$B$3:$BI$3), 0))*(1-GRID!$B$69),0))</f>
        <v>17500</v>
      </c>
      <c r="E236" s="47" cm="1">
        <f t="array" ref="E236">IF($I$2="Открытый тариф",
INDEX(GRID!$B$4:$BI$14,MATCH(E$7,GRID!$A$4:$A$14,0),MATCH(1,($U$2=GRID!$B$1:$BI$1)*(КАЛЕНДАРЬ!$AD25=GRID!$B$3:$BI$3), 0)),
ROUNDUP(INDEX(GRID!$B$4:$BI$14,MATCH(E$7,GRID!$A$4:$A$14,0),MATCH(1,($U$2=GRID!$B$1:$BI$1)*(КАЛЕНДАРЬ!$AD25=GRID!$B$3:$BI$3),0))*(1-GRID!$B$69),0))</f>
        <v>19400</v>
      </c>
      <c r="F236" s="48" cm="1">
        <f t="array" ref="F236">IF($I$2="Открытый тариф",
INDEX(GRID!$B$17:$BI$27,MATCH(E$7,GRID!$A$17:$A$27,0),MATCH(1,($U$2=GRID!$B$1:$BI$1)*(КАЛЕНДАРЬ!$AD25=GRID!$B$3:$BI$3), 0)),
ROUNDUP(INDEX(GRID!$B$17:$BI$27,MATCH(E$7,GRID!$A$17:$A$27,0),MATCH(1,($U$2=GRID!$B$1:$BI$1)*(КАЛЕНДАРЬ!$AD25=GRID!$B$3:$BI$3), 0))*(1-GRID!$B$69),0))</f>
        <v>19400</v>
      </c>
      <c r="G236" s="47" t="e" cm="1">
        <f t="array" ref="G236">IF($I$2="Открытый тариф",
INDEX(GRID!$B$4:$BI$14,MATCH(G$7,GRID!$A$4:$A$14,0),MATCH(1,($U$2=GRID!$B$1:$BI$1)*(КАЛЕНДАРЬ!$AD25=GRID!$B$3:$BI$3), 0)),
ROUNDUP(INDEX(GRID!$B$4:$BI$14,MATCH(G$7,GRID!$A$4:$A$14,0),MATCH(1,($U$2=GRID!$B$1:$BI$1)*(КАЛЕНДАРЬ!$AD25=GRID!$B$3:$BI$3),0))*(1-GRID!$B$69),0))</f>
        <v>#N/A</v>
      </c>
      <c r="H236" s="48" t="e" cm="1">
        <f t="array" ref="H236">IF($I$2="Открытый тариф",
INDEX(GRID!$B$17:$BI$27,MATCH(G$7,GRID!$A$17:$A$27,0),MATCH(1,($U$2=GRID!$B$1:$BI$1)*(КАЛЕНДАРЬ!$AD25=GRID!$B$3:$BI$3), 0)),
ROUNDUP(INDEX(GRID!$B$17:$BI$27,MATCH(G$7,GRID!$A$17:$A$27,0),MATCH(1,($U$2=GRID!$B$1:$BI$1)*(КАЛЕНДАРЬ!$AD25=GRID!$B$3:$BI$3), 0))*(1-GRID!$B$69),0))</f>
        <v>#N/A</v>
      </c>
      <c r="I236" s="47" t="e" cm="1">
        <f t="array" ref="I236">IF($I$2="Открытый тариф",
INDEX(GRID!$B$4:$BI$14,MATCH(I$7,GRID!$A$4:$A$14,0),MATCH(1,($U$2=GRID!$B$1:$BI$1)*(КАЛЕНДАРЬ!$AD25=GRID!$B$3:$BI$3), 0)),
ROUNDUP(INDEX(GRID!$B$4:$BI$14,MATCH(I$7,GRID!$A$4:$A$14,0),MATCH(1,($U$2=GRID!$B$1:$BI$1)*(КАЛЕНДАРЬ!$AD25=GRID!$B$3:$BI$3),0))*(1-GRID!$B$69),0))</f>
        <v>#N/A</v>
      </c>
      <c r="J236" s="48" t="e" cm="1">
        <f t="array" ref="J236">IF($I$2="Открытый тариф",
INDEX(GRID!$B$17:$BI$27,MATCH(I$7,GRID!$A$17:$A$27,0),MATCH(1,($U$2=GRID!$B$1:$BI$1)*(КАЛЕНДАРЬ!$AD25=GRID!$B$3:$BI$3), 0)),
ROUNDUP(INDEX(GRID!$B$17:$BI$27,MATCH(I$7,GRID!$A$17:$A$27,0),MATCH(1,($U$2=GRID!$B$1:$BI$1)*(КАЛЕНДАРЬ!$AD25=GRID!$B$3:$BI$3), 0))*(1-GRID!$B$69),0))</f>
        <v>#N/A</v>
      </c>
      <c r="K236" s="47" cm="1">
        <f t="array" ref="K236">IF($I$2="Открытый тариф",
INDEX(GRID!$B$4:$BI$14,MATCH(K$7,GRID!$A$4:$A$14,0),MATCH(1,($U$2=GRID!$B$1:$BI$1)*(КАЛЕНДАРЬ!$AD25=GRID!$B$3:$BI$3), 0)),
ROUNDUP(INDEX(GRID!$B$4:$BI$14,MATCH(K$7,GRID!$A$4:$A$14,0),MATCH(1,($U$2=GRID!$B$1:$BI$1)*(КАЛЕНДАРЬ!$AD25=GRID!$B$3:$BI$3),0))*(1-GRID!$B$69),0))</f>
        <v>26100</v>
      </c>
      <c r="L236" s="48" cm="1">
        <f t="array" ref="L236">IF($I$2="Открытый тариф",
INDEX(GRID!$B$17:$BI$27,MATCH(K$7,GRID!$A$17:$A$27,0),MATCH(1,($U$2=GRID!$B$1:$BI$1)*(КАЛЕНДАРЬ!$AD25=GRID!$B$3:$BI$3), 0)),
ROUNDUP(INDEX(GRID!$B$17:$BI$27,MATCH(K$7,GRID!$A$17:$A$27,0),MATCH(1,($U$2=GRID!$B$1:$BI$1)*(КАЛЕНДАРЬ!$AD25=GRID!$B$3:$BI$3), 0))*(1-GRID!$B$69),0))</f>
        <v>26100</v>
      </c>
      <c r="M236" s="47" cm="1">
        <f t="array" ref="M236">IF($I$2="Открытый тариф",
INDEX(GRID!$B$4:$BI$14,MATCH(M$7,GRID!$A$4:$A$14,0),MATCH(1,($U$2=GRID!$B$1:$BI$1)*(КАЛЕНДАРЬ!$AD25=GRID!$B$3:$BI$3), 0)),
ROUNDUP(INDEX(GRID!$B$4:$BI$14,MATCH(M$7,GRID!$A$4:$A$14,0),MATCH(1,($U$2=GRID!$B$1:$BI$1)*(КАЛЕНДАРЬ!$AD25=GRID!$B$3:$BI$3),0))*(1-GRID!$B$69),0))</f>
        <v>28800</v>
      </c>
      <c r="N236" s="48" cm="1">
        <f t="array" ref="N236">IF($I$2="Открытый тариф",
INDEX(GRID!$B$17:$BI$27,MATCH(M$7,GRID!$A$17:$A$27,0),MATCH(1,($U$2=GRID!$B$1:$BI$1)*(КАЛЕНДАРЬ!$AD25=GRID!$B$3:$BI$3), 0)),
ROUNDUP(INDEX(GRID!$B$17:$BI$27,MATCH(M$7,GRID!$A$17:$A$27,0),MATCH(1,($U$2=GRID!$B$1:$BI$1)*(КАЛЕНДАРЬ!$AD25=GRID!$B$3:$BI$3), 0))*(1-GRID!$B$69),0))</f>
        <v>28800</v>
      </c>
      <c r="O236" s="49" t="s">
        <v>101</v>
      </c>
      <c r="P236" s="49" t="s">
        <v>101</v>
      </c>
      <c r="Q236" s="49" t="s">
        <v>101</v>
      </c>
      <c r="R236" s="49" t="s">
        <v>101</v>
      </c>
      <c r="S236" s="49" t="s">
        <v>101</v>
      </c>
      <c r="T236" s="49" t="s">
        <v>101</v>
      </c>
      <c r="U236" s="49" t="s">
        <v>101</v>
      </c>
      <c r="V236" s="49" t="s">
        <v>101</v>
      </c>
      <c r="W236" s="49" t="s">
        <v>101</v>
      </c>
      <c r="X236" s="49" t="s">
        <v>101</v>
      </c>
    </row>
    <row r="237" spans="1:24" s="146" customFormat="1" hidden="1" x14ac:dyDescent="0.2">
      <c r="A237" s="117" t="s">
        <v>46</v>
      </c>
      <c r="B237" s="117">
        <v>23</v>
      </c>
      <c r="C237" s="47" cm="1">
        <f t="array" ref="C237">IF($I$2="Открытый тариф",
INDEX(GRID!$B$4:$BI$14,MATCH(C$7,GRID!$A$4:$A$14,0),MATCH(1,($U$2=GRID!$B$1:$BI$1)*(КАЛЕНДАРЬ!$AD26=GRID!$B$3:$BI$3), 0)),
ROUNDUP(INDEX(GRID!$B$4:$BI$14,MATCH(C$7,GRID!$A$4:$A$14,0),MATCH(1,($U$2=GRID!$B$1:$BI$1)*(КАЛЕНДАРЬ!$AD26=GRID!$B$3:$BI$3),0))*(1-GRID!$B$69),0))</f>
        <v>17500</v>
      </c>
      <c r="D237" s="48" cm="1">
        <f t="array" ref="D237">IF($I$2="Открытый тариф",
INDEX(GRID!$B$17:$BI$27,MATCH(C$7,GRID!$A$17:$A$27,0),MATCH(1,($U$2=GRID!$B$1:$BI$1)*(КАЛЕНДАРЬ!$AD26=GRID!$B$3:$BI$3), 0)),
ROUNDUP(INDEX(GRID!$B$17:$BI$27,MATCH(C$7,GRID!$A$17:$A$27,0),MATCH(1,($U$2=GRID!$B$1:$BI$1)*(КАЛЕНДАРЬ!$AD26=GRID!$B$3:$BI$3), 0))*(1-GRID!$B$69),0))</f>
        <v>17500</v>
      </c>
      <c r="E237" s="47" cm="1">
        <f t="array" ref="E237">IF($I$2="Открытый тариф",
INDEX(GRID!$B$4:$BI$14,MATCH(E$7,GRID!$A$4:$A$14,0),MATCH(1,($U$2=GRID!$B$1:$BI$1)*(КАЛЕНДАРЬ!$AD26=GRID!$B$3:$BI$3), 0)),
ROUNDUP(INDEX(GRID!$B$4:$BI$14,MATCH(E$7,GRID!$A$4:$A$14,0),MATCH(1,($U$2=GRID!$B$1:$BI$1)*(КАЛЕНДАРЬ!$AD26=GRID!$B$3:$BI$3),0))*(1-GRID!$B$69),0))</f>
        <v>19400</v>
      </c>
      <c r="F237" s="48" cm="1">
        <f t="array" ref="F237">IF($I$2="Открытый тариф",
INDEX(GRID!$B$17:$BI$27,MATCH(E$7,GRID!$A$17:$A$27,0),MATCH(1,($U$2=GRID!$B$1:$BI$1)*(КАЛЕНДАРЬ!$AD26=GRID!$B$3:$BI$3), 0)),
ROUNDUP(INDEX(GRID!$B$17:$BI$27,MATCH(E$7,GRID!$A$17:$A$27,0),MATCH(1,($U$2=GRID!$B$1:$BI$1)*(КАЛЕНДАРЬ!$AD26=GRID!$B$3:$BI$3), 0))*(1-GRID!$B$69),0))</f>
        <v>19400</v>
      </c>
      <c r="G237" s="47" t="e" cm="1">
        <f t="array" ref="G237">IF($I$2="Открытый тариф",
INDEX(GRID!$B$4:$BI$14,MATCH(G$7,GRID!$A$4:$A$14,0),MATCH(1,($U$2=GRID!$B$1:$BI$1)*(КАЛЕНДАРЬ!$AD26=GRID!$B$3:$BI$3), 0)),
ROUNDUP(INDEX(GRID!$B$4:$BI$14,MATCH(G$7,GRID!$A$4:$A$14,0),MATCH(1,($U$2=GRID!$B$1:$BI$1)*(КАЛЕНДАРЬ!$AD26=GRID!$B$3:$BI$3),0))*(1-GRID!$B$69),0))</f>
        <v>#N/A</v>
      </c>
      <c r="H237" s="48" t="e" cm="1">
        <f t="array" ref="H237">IF($I$2="Открытый тариф",
INDEX(GRID!$B$17:$BI$27,MATCH(G$7,GRID!$A$17:$A$27,0),MATCH(1,($U$2=GRID!$B$1:$BI$1)*(КАЛЕНДАРЬ!$AD26=GRID!$B$3:$BI$3), 0)),
ROUNDUP(INDEX(GRID!$B$17:$BI$27,MATCH(G$7,GRID!$A$17:$A$27,0),MATCH(1,($U$2=GRID!$B$1:$BI$1)*(КАЛЕНДАРЬ!$AD26=GRID!$B$3:$BI$3), 0))*(1-GRID!$B$69),0))</f>
        <v>#N/A</v>
      </c>
      <c r="I237" s="47" t="e" cm="1">
        <f t="array" ref="I237">IF($I$2="Открытый тариф",
INDEX(GRID!$B$4:$BI$14,MATCH(I$7,GRID!$A$4:$A$14,0),MATCH(1,($U$2=GRID!$B$1:$BI$1)*(КАЛЕНДАРЬ!$AD26=GRID!$B$3:$BI$3), 0)),
ROUNDUP(INDEX(GRID!$B$4:$BI$14,MATCH(I$7,GRID!$A$4:$A$14,0),MATCH(1,($U$2=GRID!$B$1:$BI$1)*(КАЛЕНДАРЬ!$AD26=GRID!$B$3:$BI$3),0))*(1-GRID!$B$69),0))</f>
        <v>#N/A</v>
      </c>
      <c r="J237" s="48" t="e" cm="1">
        <f t="array" ref="J237">IF($I$2="Открытый тариф",
INDEX(GRID!$B$17:$BI$27,MATCH(I$7,GRID!$A$17:$A$27,0),MATCH(1,($U$2=GRID!$B$1:$BI$1)*(КАЛЕНДАРЬ!$AD26=GRID!$B$3:$BI$3), 0)),
ROUNDUP(INDEX(GRID!$B$17:$BI$27,MATCH(I$7,GRID!$A$17:$A$27,0),MATCH(1,($U$2=GRID!$B$1:$BI$1)*(КАЛЕНДАРЬ!$AD26=GRID!$B$3:$BI$3), 0))*(1-GRID!$B$69),0))</f>
        <v>#N/A</v>
      </c>
      <c r="K237" s="47" cm="1">
        <f t="array" ref="K237">IF($I$2="Открытый тариф",
INDEX(GRID!$B$4:$BI$14,MATCH(K$7,GRID!$A$4:$A$14,0),MATCH(1,($U$2=GRID!$B$1:$BI$1)*(КАЛЕНДАРЬ!$AD26=GRID!$B$3:$BI$3), 0)),
ROUNDUP(INDEX(GRID!$B$4:$BI$14,MATCH(K$7,GRID!$A$4:$A$14,0),MATCH(1,($U$2=GRID!$B$1:$BI$1)*(КАЛЕНДАРЬ!$AD26=GRID!$B$3:$BI$3),0))*(1-GRID!$B$69),0))</f>
        <v>26100</v>
      </c>
      <c r="L237" s="48" cm="1">
        <f t="array" ref="L237">IF($I$2="Открытый тариф",
INDEX(GRID!$B$17:$BI$27,MATCH(K$7,GRID!$A$17:$A$27,0),MATCH(1,($U$2=GRID!$B$1:$BI$1)*(КАЛЕНДАРЬ!$AD26=GRID!$B$3:$BI$3), 0)),
ROUNDUP(INDEX(GRID!$B$17:$BI$27,MATCH(K$7,GRID!$A$17:$A$27,0),MATCH(1,($U$2=GRID!$B$1:$BI$1)*(КАЛЕНДАРЬ!$AD26=GRID!$B$3:$BI$3), 0))*(1-GRID!$B$69),0))</f>
        <v>26100</v>
      </c>
      <c r="M237" s="47" cm="1">
        <f t="array" ref="M237">IF($I$2="Открытый тариф",
INDEX(GRID!$B$4:$BI$14,MATCH(M$7,GRID!$A$4:$A$14,0),MATCH(1,($U$2=GRID!$B$1:$BI$1)*(КАЛЕНДАРЬ!$AD26=GRID!$B$3:$BI$3), 0)),
ROUNDUP(INDEX(GRID!$B$4:$BI$14,MATCH(M$7,GRID!$A$4:$A$14,0),MATCH(1,($U$2=GRID!$B$1:$BI$1)*(КАЛЕНДАРЬ!$AD26=GRID!$B$3:$BI$3),0))*(1-GRID!$B$69),0))</f>
        <v>28800</v>
      </c>
      <c r="N237" s="48" cm="1">
        <f t="array" ref="N237">IF($I$2="Открытый тариф",
INDEX(GRID!$B$17:$BI$27,MATCH(M$7,GRID!$A$17:$A$27,0),MATCH(1,($U$2=GRID!$B$1:$BI$1)*(КАЛЕНДАРЬ!$AD26=GRID!$B$3:$BI$3), 0)),
ROUNDUP(INDEX(GRID!$B$17:$BI$27,MATCH(M$7,GRID!$A$17:$A$27,0),MATCH(1,($U$2=GRID!$B$1:$BI$1)*(КАЛЕНДАРЬ!$AD26=GRID!$B$3:$BI$3), 0))*(1-GRID!$B$69),0))</f>
        <v>28800</v>
      </c>
      <c r="O237" s="49" t="s">
        <v>101</v>
      </c>
      <c r="P237" s="49" t="s">
        <v>101</v>
      </c>
      <c r="Q237" s="49" t="s">
        <v>101</v>
      </c>
      <c r="R237" s="49" t="s">
        <v>101</v>
      </c>
      <c r="S237" s="49" t="s">
        <v>101</v>
      </c>
      <c r="T237" s="49" t="s">
        <v>101</v>
      </c>
      <c r="U237" s="49" t="s">
        <v>101</v>
      </c>
      <c r="V237" s="49" t="s">
        <v>101</v>
      </c>
      <c r="W237" s="49" t="s">
        <v>101</v>
      </c>
      <c r="X237" s="49" t="s">
        <v>101</v>
      </c>
    </row>
    <row r="238" spans="1:24" s="146" customFormat="1" hidden="1" x14ac:dyDescent="0.2">
      <c r="A238" s="117" t="s">
        <v>47</v>
      </c>
      <c r="B238" s="117">
        <v>24</v>
      </c>
      <c r="C238" s="47" cm="1">
        <f t="array" ref="C238">IF($I$2="Открытый тариф",
INDEX(GRID!$B$4:$BI$14,MATCH(C$7,GRID!$A$4:$A$14,0),MATCH(1,($U$2=GRID!$B$1:$BI$1)*(КАЛЕНДАРЬ!$AD27=GRID!$B$3:$BI$3), 0)),
ROUNDUP(INDEX(GRID!$B$4:$BI$14,MATCH(C$7,GRID!$A$4:$A$14,0),MATCH(1,($U$2=GRID!$B$1:$BI$1)*(КАЛЕНДАРЬ!$AD27=GRID!$B$3:$BI$3),0))*(1-GRID!$B$69),0))</f>
        <v>18500</v>
      </c>
      <c r="D238" s="48" cm="1">
        <f t="array" ref="D238">IF($I$2="Открытый тариф",
INDEX(GRID!$B$17:$BI$27,MATCH(C$7,GRID!$A$17:$A$27,0),MATCH(1,($U$2=GRID!$B$1:$BI$1)*(КАЛЕНДАРЬ!$AD27=GRID!$B$3:$BI$3), 0)),
ROUNDUP(INDEX(GRID!$B$17:$BI$27,MATCH(C$7,GRID!$A$17:$A$27,0),MATCH(1,($U$2=GRID!$B$1:$BI$1)*(КАЛЕНДАРЬ!$AD27=GRID!$B$3:$BI$3), 0))*(1-GRID!$B$69),0))</f>
        <v>18500</v>
      </c>
      <c r="E238" s="47" cm="1">
        <f t="array" ref="E238">IF($I$2="Открытый тариф",
INDEX(GRID!$B$4:$BI$14,MATCH(E$7,GRID!$A$4:$A$14,0),MATCH(1,($U$2=GRID!$B$1:$BI$1)*(КАЛЕНДАРЬ!$AD27=GRID!$B$3:$BI$3), 0)),
ROUNDUP(INDEX(GRID!$B$4:$BI$14,MATCH(E$7,GRID!$A$4:$A$14,0),MATCH(1,($U$2=GRID!$B$1:$BI$1)*(КАЛЕНДАРЬ!$AD27=GRID!$B$3:$BI$3),0))*(1-GRID!$B$69),0))</f>
        <v>20500</v>
      </c>
      <c r="F238" s="48" cm="1">
        <f t="array" ref="F238">IF($I$2="Открытый тариф",
INDEX(GRID!$B$17:$BI$27,MATCH(E$7,GRID!$A$17:$A$27,0),MATCH(1,($U$2=GRID!$B$1:$BI$1)*(КАЛЕНДАРЬ!$AD27=GRID!$B$3:$BI$3), 0)),
ROUNDUP(INDEX(GRID!$B$17:$BI$27,MATCH(E$7,GRID!$A$17:$A$27,0),MATCH(1,($U$2=GRID!$B$1:$BI$1)*(КАЛЕНДАРЬ!$AD27=GRID!$B$3:$BI$3), 0))*(1-GRID!$B$69),0))</f>
        <v>20500</v>
      </c>
      <c r="G238" s="47" t="e" cm="1">
        <f t="array" ref="G238">IF($I$2="Открытый тариф",
INDEX(GRID!$B$4:$BI$14,MATCH(G$7,GRID!$A$4:$A$14,0),MATCH(1,($U$2=GRID!$B$1:$BI$1)*(КАЛЕНДАРЬ!$AD27=GRID!$B$3:$BI$3), 0)),
ROUNDUP(INDEX(GRID!$B$4:$BI$14,MATCH(G$7,GRID!$A$4:$A$14,0),MATCH(1,($U$2=GRID!$B$1:$BI$1)*(КАЛЕНДАРЬ!$AD27=GRID!$B$3:$BI$3),0))*(1-GRID!$B$69),0))</f>
        <v>#N/A</v>
      </c>
      <c r="H238" s="48" t="e" cm="1">
        <f t="array" ref="H238">IF($I$2="Открытый тариф",
INDEX(GRID!$B$17:$BI$27,MATCH(G$7,GRID!$A$17:$A$27,0),MATCH(1,($U$2=GRID!$B$1:$BI$1)*(КАЛЕНДАРЬ!$AD27=GRID!$B$3:$BI$3), 0)),
ROUNDUP(INDEX(GRID!$B$17:$BI$27,MATCH(G$7,GRID!$A$17:$A$27,0),MATCH(1,($U$2=GRID!$B$1:$BI$1)*(КАЛЕНДАРЬ!$AD27=GRID!$B$3:$BI$3), 0))*(1-GRID!$B$69),0))</f>
        <v>#N/A</v>
      </c>
      <c r="I238" s="47" t="e" cm="1">
        <f t="array" ref="I238">IF($I$2="Открытый тариф",
INDEX(GRID!$B$4:$BI$14,MATCH(I$7,GRID!$A$4:$A$14,0),MATCH(1,($U$2=GRID!$B$1:$BI$1)*(КАЛЕНДАРЬ!$AD27=GRID!$B$3:$BI$3), 0)),
ROUNDUP(INDEX(GRID!$B$4:$BI$14,MATCH(I$7,GRID!$A$4:$A$14,0),MATCH(1,($U$2=GRID!$B$1:$BI$1)*(КАЛЕНДАРЬ!$AD27=GRID!$B$3:$BI$3),0))*(1-GRID!$B$69),0))</f>
        <v>#N/A</v>
      </c>
      <c r="J238" s="48" t="e" cm="1">
        <f t="array" ref="J238">IF($I$2="Открытый тариф",
INDEX(GRID!$B$17:$BI$27,MATCH(I$7,GRID!$A$17:$A$27,0),MATCH(1,($U$2=GRID!$B$1:$BI$1)*(КАЛЕНДАРЬ!$AD27=GRID!$B$3:$BI$3), 0)),
ROUNDUP(INDEX(GRID!$B$17:$BI$27,MATCH(I$7,GRID!$A$17:$A$27,0),MATCH(1,($U$2=GRID!$B$1:$BI$1)*(КАЛЕНДАРЬ!$AD27=GRID!$B$3:$BI$3), 0))*(1-GRID!$B$69),0))</f>
        <v>#N/A</v>
      </c>
      <c r="K238" s="47" cm="1">
        <f t="array" ref="K238">IF($I$2="Открытый тариф",
INDEX(GRID!$B$4:$BI$14,MATCH(K$7,GRID!$A$4:$A$14,0),MATCH(1,($U$2=GRID!$B$1:$BI$1)*(КАЛЕНДАРЬ!$AD27=GRID!$B$3:$BI$3), 0)),
ROUNDUP(INDEX(GRID!$B$4:$BI$14,MATCH(K$7,GRID!$A$4:$A$14,0),MATCH(1,($U$2=GRID!$B$1:$BI$1)*(КАЛЕНДАРЬ!$AD27=GRID!$B$3:$BI$3),0))*(1-GRID!$B$69),0))</f>
        <v>27800</v>
      </c>
      <c r="L238" s="48" cm="1">
        <f t="array" ref="L238">IF($I$2="Открытый тариф",
INDEX(GRID!$B$17:$BI$27,MATCH(K$7,GRID!$A$17:$A$27,0),MATCH(1,($U$2=GRID!$B$1:$BI$1)*(КАЛЕНДАРЬ!$AD27=GRID!$B$3:$BI$3), 0)),
ROUNDUP(INDEX(GRID!$B$17:$BI$27,MATCH(K$7,GRID!$A$17:$A$27,0),MATCH(1,($U$2=GRID!$B$1:$BI$1)*(КАЛЕНДАРЬ!$AD27=GRID!$B$3:$BI$3), 0))*(1-GRID!$B$69),0))</f>
        <v>27800</v>
      </c>
      <c r="M238" s="47" cm="1">
        <f t="array" ref="M238">IF($I$2="Открытый тариф",
INDEX(GRID!$B$4:$BI$14,MATCH(M$7,GRID!$A$4:$A$14,0),MATCH(1,($U$2=GRID!$B$1:$BI$1)*(КАЛЕНДАРЬ!$AD27=GRID!$B$3:$BI$3), 0)),
ROUNDUP(INDEX(GRID!$B$4:$BI$14,MATCH(M$7,GRID!$A$4:$A$14,0),MATCH(1,($U$2=GRID!$B$1:$BI$1)*(КАЛЕНДАРЬ!$AD27=GRID!$B$3:$BI$3),0))*(1-GRID!$B$69),0))</f>
        <v>30800</v>
      </c>
      <c r="N238" s="48" cm="1">
        <f t="array" ref="N238">IF($I$2="Открытый тариф",
INDEX(GRID!$B$17:$BI$27,MATCH(M$7,GRID!$A$17:$A$27,0),MATCH(1,($U$2=GRID!$B$1:$BI$1)*(КАЛЕНДАРЬ!$AD27=GRID!$B$3:$BI$3), 0)),
ROUNDUP(INDEX(GRID!$B$17:$BI$27,MATCH(M$7,GRID!$A$17:$A$27,0),MATCH(1,($U$2=GRID!$B$1:$BI$1)*(КАЛЕНДАРЬ!$AD27=GRID!$B$3:$BI$3), 0))*(1-GRID!$B$69),0))</f>
        <v>30800</v>
      </c>
      <c r="O238" s="49" t="s">
        <v>101</v>
      </c>
      <c r="P238" s="49" t="s">
        <v>101</v>
      </c>
      <c r="Q238" s="49" t="s">
        <v>101</v>
      </c>
      <c r="R238" s="49" t="s">
        <v>101</v>
      </c>
      <c r="S238" s="49" t="s">
        <v>101</v>
      </c>
      <c r="T238" s="49" t="s">
        <v>101</v>
      </c>
      <c r="U238" s="49" t="s">
        <v>101</v>
      </c>
      <c r="V238" s="49" t="s">
        <v>101</v>
      </c>
      <c r="W238" s="49" t="s">
        <v>101</v>
      </c>
      <c r="X238" s="49" t="s">
        <v>101</v>
      </c>
    </row>
    <row r="239" spans="1:24" s="146" customFormat="1" hidden="1" x14ac:dyDescent="0.2">
      <c r="A239" s="117" t="s">
        <v>48</v>
      </c>
      <c r="B239" s="117">
        <v>25</v>
      </c>
      <c r="C239" s="47" cm="1">
        <f t="array" ref="C239">IF($I$2="Открытый тариф",
INDEX(GRID!$B$4:$BI$14,MATCH(C$7,GRID!$A$4:$A$14,0),MATCH(1,($U$2=GRID!$B$1:$BI$1)*(КАЛЕНДАРЬ!$AD28=GRID!$B$3:$BI$3), 0)),
ROUNDUP(INDEX(GRID!$B$4:$BI$14,MATCH(C$7,GRID!$A$4:$A$14,0),MATCH(1,($U$2=GRID!$B$1:$BI$1)*(КАЛЕНДАРЬ!$AD28=GRID!$B$3:$BI$3),0))*(1-GRID!$B$69),0))</f>
        <v>18500</v>
      </c>
      <c r="D239" s="48" cm="1">
        <f t="array" ref="D239">IF($I$2="Открытый тариф",
INDEX(GRID!$B$17:$BI$27,MATCH(C$7,GRID!$A$17:$A$27,0),MATCH(1,($U$2=GRID!$B$1:$BI$1)*(КАЛЕНДАРЬ!$AD28=GRID!$B$3:$BI$3), 0)),
ROUNDUP(INDEX(GRID!$B$17:$BI$27,MATCH(C$7,GRID!$A$17:$A$27,0),MATCH(1,($U$2=GRID!$B$1:$BI$1)*(КАЛЕНДАРЬ!$AD28=GRID!$B$3:$BI$3), 0))*(1-GRID!$B$69),0))</f>
        <v>18500</v>
      </c>
      <c r="E239" s="47" cm="1">
        <f t="array" ref="E239">IF($I$2="Открытый тариф",
INDEX(GRID!$B$4:$BI$14,MATCH(E$7,GRID!$A$4:$A$14,0),MATCH(1,($U$2=GRID!$B$1:$BI$1)*(КАЛЕНДАРЬ!$AD28=GRID!$B$3:$BI$3), 0)),
ROUNDUP(INDEX(GRID!$B$4:$BI$14,MATCH(E$7,GRID!$A$4:$A$14,0),MATCH(1,($U$2=GRID!$B$1:$BI$1)*(КАЛЕНДАРЬ!$AD28=GRID!$B$3:$BI$3),0))*(1-GRID!$B$69),0))</f>
        <v>20500</v>
      </c>
      <c r="F239" s="48" cm="1">
        <f t="array" ref="F239">IF($I$2="Открытый тариф",
INDEX(GRID!$B$17:$BI$27,MATCH(E$7,GRID!$A$17:$A$27,0),MATCH(1,($U$2=GRID!$B$1:$BI$1)*(КАЛЕНДАРЬ!$AD28=GRID!$B$3:$BI$3), 0)),
ROUNDUP(INDEX(GRID!$B$17:$BI$27,MATCH(E$7,GRID!$A$17:$A$27,0),MATCH(1,($U$2=GRID!$B$1:$BI$1)*(КАЛЕНДАРЬ!$AD28=GRID!$B$3:$BI$3), 0))*(1-GRID!$B$69),0))</f>
        <v>20500</v>
      </c>
      <c r="G239" s="47" t="e" cm="1">
        <f t="array" ref="G239">IF($I$2="Открытый тариф",
INDEX(GRID!$B$4:$BI$14,MATCH(G$7,GRID!$A$4:$A$14,0),MATCH(1,($U$2=GRID!$B$1:$BI$1)*(КАЛЕНДАРЬ!$AD28=GRID!$B$3:$BI$3), 0)),
ROUNDUP(INDEX(GRID!$B$4:$BI$14,MATCH(G$7,GRID!$A$4:$A$14,0),MATCH(1,($U$2=GRID!$B$1:$BI$1)*(КАЛЕНДАРЬ!$AD28=GRID!$B$3:$BI$3),0))*(1-GRID!$B$69),0))</f>
        <v>#N/A</v>
      </c>
      <c r="H239" s="48" t="e" cm="1">
        <f t="array" ref="H239">IF($I$2="Открытый тариф",
INDEX(GRID!$B$17:$BI$27,MATCH(G$7,GRID!$A$17:$A$27,0),MATCH(1,($U$2=GRID!$B$1:$BI$1)*(КАЛЕНДАРЬ!$AD28=GRID!$B$3:$BI$3), 0)),
ROUNDUP(INDEX(GRID!$B$17:$BI$27,MATCH(G$7,GRID!$A$17:$A$27,0),MATCH(1,($U$2=GRID!$B$1:$BI$1)*(КАЛЕНДАРЬ!$AD28=GRID!$B$3:$BI$3), 0))*(1-GRID!$B$69),0))</f>
        <v>#N/A</v>
      </c>
      <c r="I239" s="47" t="e" cm="1">
        <f t="array" ref="I239">IF($I$2="Открытый тариф",
INDEX(GRID!$B$4:$BI$14,MATCH(I$7,GRID!$A$4:$A$14,0),MATCH(1,($U$2=GRID!$B$1:$BI$1)*(КАЛЕНДАРЬ!$AD28=GRID!$B$3:$BI$3), 0)),
ROUNDUP(INDEX(GRID!$B$4:$BI$14,MATCH(I$7,GRID!$A$4:$A$14,0),MATCH(1,($U$2=GRID!$B$1:$BI$1)*(КАЛЕНДАРЬ!$AD28=GRID!$B$3:$BI$3),0))*(1-GRID!$B$69),0))</f>
        <v>#N/A</v>
      </c>
      <c r="J239" s="48" t="e" cm="1">
        <f t="array" ref="J239">IF($I$2="Открытый тариф",
INDEX(GRID!$B$17:$BI$27,MATCH(I$7,GRID!$A$17:$A$27,0),MATCH(1,($U$2=GRID!$B$1:$BI$1)*(КАЛЕНДАРЬ!$AD28=GRID!$B$3:$BI$3), 0)),
ROUNDUP(INDEX(GRID!$B$17:$BI$27,MATCH(I$7,GRID!$A$17:$A$27,0),MATCH(1,($U$2=GRID!$B$1:$BI$1)*(КАЛЕНДАРЬ!$AD28=GRID!$B$3:$BI$3), 0))*(1-GRID!$B$69),0))</f>
        <v>#N/A</v>
      </c>
      <c r="K239" s="47" cm="1">
        <f t="array" ref="K239">IF($I$2="Открытый тариф",
INDEX(GRID!$B$4:$BI$14,MATCH(K$7,GRID!$A$4:$A$14,0),MATCH(1,($U$2=GRID!$B$1:$BI$1)*(КАЛЕНДАРЬ!$AD28=GRID!$B$3:$BI$3), 0)),
ROUNDUP(INDEX(GRID!$B$4:$BI$14,MATCH(K$7,GRID!$A$4:$A$14,0),MATCH(1,($U$2=GRID!$B$1:$BI$1)*(КАЛЕНДАРЬ!$AD28=GRID!$B$3:$BI$3),0))*(1-GRID!$B$69),0))</f>
        <v>27800</v>
      </c>
      <c r="L239" s="48" cm="1">
        <f t="array" ref="L239">IF($I$2="Открытый тариф",
INDEX(GRID!$B$17:$BI$27,MATCH(K$7,GRID!$A$17:$A$27,0),MATCH(1,($U$2=GRID!$B$1:$BI$1)*(КАЛЕНДАРЬ!$AD28=GRID!$B$3:$BI$3), 0)),
ROUNDUP(INDEX(GRID!$B$17:$BI$27,MATCH(K$7,GRID!$A$17:$A$27,0),MATCH(1,($U$2=GRID!$B$1:$BI$1)*(КАЛЕНДАРЬ!$AD28=GRID!$B$3:$BI$3), 0))*(1-GRID!$B$69),0))</f>
        <v>27800</v>
      </c>
      <c r="M239" s="47" cm="1">
        <f t="array" ref="M239">IF($I$2="Открытый тариф",
INDEX(GRID!$B$4:$BI$14,MATCH(M$7,GRID!$A$4:$A$14,0),MATCH(1,($U$2=GRID!$B$1:$BI$1)*(КАЛЕНДАРЬ!$AD28=GRID!$B$3:$BI$3), 0)),
ROUNDUP(INDEX(GRID!$B$4:$BI$14,MATCH(M$7,GRID!$A$4:$A$14,0),MATCH(1,($U$2=GRID!$B$1:$BI$1)*(КАЛЕНДАРЬ!$AD28=GRID!$B$3:$BI$3),0))*(1-GRID!$B$69),0))</f>
        <v>30800</v>
      </c>
      <c r="N239" s="48" cm="1">
        <f t="array" ref="N239">IF($I$2="Открытый тариф",
INDEX(GRID!$B$17:$BI$27,MATCH(M$7,GRID!$A$17:$A$27,0),MATCH(1,($U$2=GRID!$B$1:$BI$1)*(КАЛЕНДАРЬ!$AD28=GRID!$B$3:$BI$3), 0)),
ROUNDUP(INDEX(GRID!$B$17:$BI$27,MATCH(M$7,GRID!$A$17:$A$27,0),MATCH(1,($U$2=GRID!$B$1:$BI$1)*(КАЛЕНДАРЬ!$AD28=GRID!$B$3:$BI$3), 0))*(1-GRID!$B$69),0))</f>
        <v>30800</v>
      </c>
      <c r="O239" s="49" t="s">
        <v>101</v>
      </c>
      <c r="P239" s="49" t="s">
        <v>101</v>
      </c>
      <c r="Q239" s="49" t="s">
        <v>101</v>
      </c>
      <c r="R239" s="49" t="s">
        <v>101</v>
      </c>
      <c r="S239" s="49" t="s">
        <v>101</v>
      </c>
      <c r="T239" s="49" t="s">
        <v>101</v>
      </c>
      <c r="U239" s="49" t="s">
        <v>101</v>
      </c>
      <c r="V239" s="49" t="s">
        <v>101</v>
      </c>
      <c r="W239" s="49" t="s">
        <v>101</v>
      </c>
      <c r="X239" s="49" t="s">
        <v>101</v>
      </c>
    </row>
    <row r="240" spans="1:24" s="146" customFormat="1" hidden="1" x14ac:dyDescent="0.2">
      <c r="A240" s="117" t="s">
        <v>42</v>
      </c>
      <c r="B240" s="117">
        <v>26</v>
      </c>
      <c r="C240" s="47" cm="1">
        <f t="array" ref="C240">IF($I$2="Открытый тариф",
INDEX(GRID!$B$4:$BI$14,MATCH(C$7,GRID!$A$4:$A$14,0),MATCH(1,($U$2=GRID!$B$1:$BI$1)*(КАЛЕНДАРЬ!$AD29=GRID!$B$3:$BI$3), 0)),
ROUNDUP(INDEX(GRID!$B$4:$BI$14,MATCH(C$7,GRID!$A$4:$A$14,0),MATCH(1,($U$2=GRID!$B$1:$BI$1)*(КАЛЕНДАРЬ!$AD29=GRID!$B$3:$BI$3),0))*(1-GRID!$B$69),0))</f>
        <v>17500</v>
      </c>
      <c r="D240" s="48" cm="1">
        <f t="array" ref="D240">IF($I$2="Открытый тариф",
INDEX(GRID!$B$17:$BI$27,MATCH(C$7,GRID!$A$17:$A$27,0),MATCH(1,($U$2=GRID!$B$1:$BI$1)*(КАЛЕНДАРЬ!$AD29=GRID!$B$3:$BI$3), 0)),
ROUNDUP(INDEX(GRID!$B$17:$BI$27,MATCH(C$7,GRID!$A$17:$A$27,0),MATCH(1,($U$2=GRID!$B$1:$BI$1)*(КАЛЕНДАРЬ!$AD29=GRID!$B$3:$BI$3), 0))*(1-GRID!$B$69),0))</f>
        <v>17500</v>
      </c>
      <c r="E240" s="47" cm="1">
        <f t="array" ref="E240">IF($I$2="Открытый тариф",
INDEX(GRID!$B$4:$BI$14,MATCH(E$7,GRID!$A$4:$A$14,0),MATCH(1,($U$2=GRID!$B$1:$BI$1)*(КАЛЕНДАРЬ!$AD29=GRID!$B$3:$BI$3), 0)),
ROUNDUP(INDEX(GRID!$B$4:$BI$14,MATCH(E$7,GRID!$A$4:$A$14,0),MATCH(1,($U$2=GRID!$B$1:$BI$1)*(КАЛЕНДАРЬ!$AD29=GRID!$B$3:$BI$3),0))*(1-GRID!$B$69),0))</f>
        <v>19400</v>
      </c>
      <c r="F240" s="48" cm="1">
        <f t="array" ref="F240">IF($I$2="Открытый тариф",
INDEX(GRID!$B$17:$BI$27,MATCH(E$7,GRID!$A$17:$A$27,0),MATCH(1,($U$2=GRID!$B$1:$BI$1)*(КАЛЕНДАРЬ!$AD29=GRID!$B$3:$BI$3), 0)),
ROUNDUP(INDEX(GRID!$B$17:$BI$27,MATCH(E$7,GRID!$A$17:$A$27,0),MATCH(1,($U$2=GRID!$B$1:$BI$1)*(КАЛЕНДАРЬ!$AD29=GRID!$B$3:$BI$3), 0))*(1-GRID!$B$69),0))</f>
        <v>19400</v>
      </c>
      <c r="G240" s="47" t="e" cm="1">
        <f t="array" ref="G240">IF($I$2="Открытый тариф",
INDEX(GRID!$B$4:$BI$14,MATCH(G$7,GRID!$A$4:$A$14,0),MATCH(1,($U$2=GRID!$B$1:$BI$1)*(КАЛЕНДАРЬ!$AD29=GRID!$B$3:$BI$3), 0)),
ROUNDUP(INDEX(GRID!$B$4:$BI$14,MATCH(G$7,GRID!$A$4:$A$14,0),MATCH(1,($U$2=GRID!$B$1:$BI$1)*(КАЛЕНДАРЬ!$AD29=GRID!$B$3:$BI$3),0))*(1-GRID!$B$69),0))</f>
        <v>#N/A</v>
      </c>
      <c r="H240" s="48" t="e" cm="1">
        <f t="array" ref="H240">IF($I$2="Открытый тариф",
INDEX(GRID!$B$17:$BI$27,MATCH(G$7,GRID!$A$17:$A$27,0),MATCH(1,($U$2=GRID!$B$1:$BI$1)*(КАЛЕНДАРЬ!$AD29=GRID!$B$3:$BI$3), 0)),
ROUNDUP(INDEX(GRID!$B$17:$BI$27,MATCH(G$7,GRID!$A$17:$A$27,0),MATCH(1,($U$2=GRID!$B$1:$BI$1)*(КАЛЕНДАРЬ!$AD29=GRID!$B$3:$BI$3), 0))*(1-GRID!$B$69),0))</f>
        <v>#N/A</v>
      </c>
      <c r="I240" s="47" t="e" cm="1">
        <f t="array" ref="I240">IF($I$2="Открытый тариф",
INDEX(GRID!$B$4:$BI$14,MATCH(I$7,GRID!$A$4:$A$14,0),MATCH(1,($U$2=GRID!$B$1:$BI$1)*(КАЛЕНДАРЬ!$AD29=GRID!$B$3:$BI$3), 0)),
ROUNDUP(INDEX(GRID!$B$4:$BI$14,MATCH(I$7,GRID!$A$4:$A$14,0),MATCH(1,($U$2=GRID!$B$1:$BI$1)*(КАЛЕНДАРЬ!$AD29=GRID!$B$3:$BI$3),0))*(1-GRID!$B$69),0))</f>
        <v>#N/A</v>
      </c>
      <c r="J240" s="48" t="e" cm="1">
        <f t="array" ref="J240">IF($I$2="Открытый тариф",
INDEX(GRID!$B$17:$BI$27,MATCH(I$7,GRID!$A$17:$A$27,0),MATCH(1,($U$2=GRID!$B$1:$BI$1)*(КАЛЕНДАРЬ!$AD29=GRID!$B$3:$BI$3), 0)),
ROUNDUP(INDEX(GRID!$B$17:$BI$27,MATCH(I$7,GRID!$A$17:$A$27,0),MATCH(1,($U$2=GRID!$B$1:$BI$1)*(КАЛЕНДАРЬ!$AD29=GRID!$B$3:$BI$3), 0))*(1-GRID!$B$69),0))</f>
        <v>#N/A</v>
      </c>
      <c r="K240" s="47" cm="1">
        <f t="array" ref="K240">IF($I$2="Открытый тариф",
INDEX(GRID!$B$4:$BI$14,MATCH(K$7,GRID!$A$4:$A$14,0),MATCH(1,($U$2=GRID!$B$1:$BI$1)*(КАЛЕНДАРЬ!$AD29=GRID!$B$3:$BI$3), 0)),
ROUNDUP(INDEX(GRID!$B$4:$BI$14,MATCH(K$7,GRID!$A$4:$A$14,0),MATCH(1,($U$2=GRID!$B$1:$BI$1)*(КАЛЕНДАРЬ!$AD29=GRID!$B$3:$BI$3),0))*(1-GRID!$B$69),0))</f>
        <v>26100</v>
      </c>
      <c r="L240" s="48" cm="1">
        <f t="array" ref="L240">IF($I$2="Открытый тариф",
INDEX(GRID!$B$17:$BI$27,MATCH(K$7,GRID!$A$17:$A$27,0),MATCH(1,($U$2=GRID!$B$1:$BI$1)*(КАЛЕНДАРЬ!$AD29=GRID!$B$3:$BI$3), 0)),
ROUNDUP(INDEX(GRID!$B$17:$BI$27,MATCH(K$7,GRID!$A$17:$A$27,0),MATCH(1,($U$2=GRID!$B$1:$BI$1)*(КАЛЕНДАРЬ!$AD29=GRID!$B$3:$BI$3), 0))*(1-GRID!$B$69),0))</f>
        <v>26100</v>
      </c>
      <c r="M240" s="47" cm="1">
        <f t="array" ref="M240">IF($I$2="Открытый тариф",
INDEX(GRID!$B$4:$BI$14,MATCH(M$7,GRID!$A$4:$A$14,0),MATCH(1,($U$2=GRID!$B$1:$BI$1)*(КАЛЕНДАРЬ!$AD29=GRID!$B$3:$BI$3), 0)),
ROUNDUP(INDEX(GRID!$B$4:$BI$14,MATCH(M$7,GRID!$A$4:$A$14,0),MATCH(1,($U$2=GRID!$B$1:$BI$1)*(КАЛЕНДАРЬ!$AD29=GRID!$B$3:$BI$3),0))*(1-GRID!$B$69),0))</f>
        <v>28800</v>
      </c>
      <c r="N240" s="48" cm="1">
        <f t="array" ref="N240">IF($I$2="Открытый тариф",
INDEX(GRID!$B$17:$BI$27,MATCH(M$7,GRID!$A$17:$A$27,0),MATCH(1,($U$2=GRID!$B$1:$BI$1)*(КАЛЕНДАРЬ!$AD29=GRID!$B$3:$BI$3), 0)),
ROUNDUP(INDEX(GRID!$B$17:$BI$27,MATCH(M$7,GRID!$A$17:$A$27,0),MATCH(1,($U$2=GRID!$B$1:$BI$1)*(КАЛЕНДАРЬ!$AD29=GRID!$B$3:$BI$3), 0))*(1-GRID!$B$69),0))</f>
        <v>28800</v>
      </c>
      <c r="O240" s="49" t="s">
        <v>101</v>
      </c>
      <c r="P240" s="49" t="s">
        <v>101</v>
      </c>
      <c r="Q240" s="49" t="s">
        <v>101</v>
      </c>
      <c r="R240" s="49" t="s">
        <v>101</v>
      </c>
      <c r="S240" s="49" t="s">
        <v>101</v>
      </c>
      <c r="T240" s="49" t="s">
        <v>101</v>
      </c>
      <c r="U240" s="49" t="s">
        <v>101</v>
      </c>
      <c r="V240" s="49" t="s">
        <v>101</v>
      </c>
      <c r="W240" s="49" t="s">
        <v>101</v>
      </c>
      <c r="X240" s="49" t="s">
        <v>101</v>
      </c>
    </row>
    <row r="241" spans="1:40" s="146" customFormat="1" hidden="1" x14ac:dyDescent="0.2">
      <c r="A241" s="117" t="s">
        <v>43</v>
      </c>
      <c r="B241" s="117">
        <v>27</v>
      </c>
      <c r="C241" s="47" cm="1">
        <f t="array" ref="C241">IF($I$2="Открытый тариф",
INDEX(GRID!$B$4:$BI$14,MATCH(C$7,GRID!$A$4:$A$14,0),MATCH(1,($U$2=GRID!$B$1:$BI$1)*(КАЛЕНДАРЬ!$AD30=GRID!$B$3:$BI$3), 0)),
ROUNDUP(INDEX(GRID!$B$4:$BI$14,MATCH(C$7,GRID!$A$4:$A$14,0),MATCH(1,($U$2=GRID!$B$1:$BI$1)*(КАЛЕНДАРЬ!$AD30=GRID!$B$3:$BI$3),0))*(1-GRID!$B$69),0))</f>
        <v>17500</v>
      </c>
      <c r="D241" s="48" cm="1">
        <f t="array" ref="D241">IF($I$2="Открытый тариф",
INDEX(GRID!$B$17:$BI$27,MATCH(C$7,GRID!$A$17:$A$27,0),MATCH(1,($U$2=GRID!$B$1:$BI$1)*(КАЛЕНДАРЬ!$AD30=GRID!$B$3:$BI$3), 0)),
ROUNDUP(INDEX(GRID!$B$17:$BI$27,MATCH(C$7,GRID!$A$17:$A$27,0),MATCH(1,($U$2=GRID!$B$1:$BI$1)*(КАЛЕНДАРЬ!$AD30=GRID!$B$3:$BI$3), 0))*(1-GRID!$B$69),0))</f>
        <v>17500</v>
      </c>
      <c r="E241" s="47" cm="1">
        <f t="array" ref="E241">IF($I$2="Открытый тариф",
INDEX(GRID!$B$4:$BI$14,MATCH(E$7,GRID!$A$4:$A$14,0),MATCH(1,($U$2=GRID!$B$1:$BI$1)*(КАЛЕНДАРЬ!$AD30=GRID!$B$3:$BI$3), 0)),
ROUNDUP(INDEX(GRID!$B$4:$BI$14,MATCH(E$7,GRID!$A$4:$A$14,0),MATCH(1,($U$2=GRID!$B$1:$BI$1)*(КАЛЕНДАРЬ!$AD30=GRID!$B$3:$BI$3),0))*(1-GRID!$B$69),0))</f>
        <v>19400</v>
      </c>
      <c r="F241" s="48" cm="1">
        <f t="array" ref="F241">IF($I$2="Открытый тариф",
INDEX(GRID!$B$17:$BI$27,MATCH(E$7,GRID!$A$17:$A$27,0),MATCH(1,($U$2=GRID!$B$1:$BI$1)*(КАЛЕНДАРЬ!$AD30=GRID!$B$3:$BI$3), 0)),
ROUNDUP(INDEX(GRID!$B$17:$BI$27,MATCH(E$7,GRID!$A$17:$A$27,0),MATCH(1,($U$2=GRID!$B$1:$BI$1)*(КАЛЕНДАРЬ!$AD30=GRID!$B$3:$BI$3), 0))*(1-GRID!$B$69),0))</f>
        <v>19400</v>
      </c>
      <c r="G241" s="47" t="e" cm="1">
        <f t="array" ref="G241">IF($I$2="Открытый тариф",
INDEX(GRID!$B$4:$BI$14,MATCH(G$7,GRID!$A$4:$A$14,0),MATCH(1,($U$2=GRID!$B$1:$BI$1)*(КАЛЕНДАРЬ!$AD30=GRID!$B$3:$BI$3), 0)),
ROUNDUP(INDEX(GRID!$B$4:$BI$14,MATCH(G$7,GRID!$A$4:$A$14,0),MATCH(1,($U$2=GRID!$B$1:$BI$1)*(КАЛЕНДАРЬ!$AD30=GRID!$B$3:$BI$3),0))*(1-GRID!$B$69),0))</f>
        <v>#N/A</v>
      </c>
      <c r="H241" s="48" t="e" cm="1">
        <f t="array" ref="H241">IF($I$2="Открытый тариф",
INDEX(GRID!$B$17:$BI$27,MATCH(G$7,GRID!$A$17:$A$27,0),MATCH(1,($U$2=GRID!$B$1:$BI$1)*(КАЛЕНДАРЬ!$AD30=GRID!$B$3:$BI$3), 0)),
ROUNDUP(INDEX(GRID!$B$17:$BI$27,MATCH(G$7,GRID!$A$17:$A$27,0),MATCH(1,($U$2=GRID!$B$1:$BI$1)*(КАЛЕНДАРЬ!$AD30=GRID!$B$3:$BI$3), 0))*(1-GRID!$B$69),0))</f>
        <v>#N/A</v>
      </c>
      <c r="I241" s="47" t="e" cm="1">
        <f t="array" ref="I241">IF($I$2="Открытый тариф",
INDEX(GRID!$B$4:$BI$14,MATCH(I$7,GRID!$A$4:$A$14,0),MATCH(1,($U$2=GRID!$B$1:$BI$1)*(КАЛЕНДАРЬ!$AD30=GRID!$B$3:$BI$3), 0)),
ROUNDUP(INDEX(GRID!$B$4:$BI$14,MATCH(I$7,GRID!$A$4:$A$14,0),MATCH(1,($U$2=GRID!$B$1:$BI$1)*(КАЛЕНДАРЬ!$AD30=GRID!$B$3:$BI$3),0))*(1-GRID!$B$69),0))</f>
        <v>#N/A</v>
      </c>
      <c r="J241" s="48" t="e" cm="1">
        <f t="array" ref="J241">IF($I$2="Открытый тариф",
INDEX(GRID!$B$17:$BI$27,MATCH(I$7,GRID!$A$17:$A$27,0),MATCH(1,($U$2=GRID!$B$1:$BI$1)*(КАЛЕНДАРЬ!$AD30=GRID!$B$3:$BI$3), 0)),
ROUNDUP(INDEX(GRID!$B$17:$BI$27,MATCH(I$7,GRID!$A$17:$A$27,0),MATCH(1,($U$2=GRID!$B$1:$BI$1)*(КАЛЕНДАРЬ!$AD30=GRID!$B$3:$BI$3), 0))*(1-GRID!$B$69),0))</f>
        <v>#N/A</v>
      </c>
      <c r="K241" s="47" cm="1">
        <f t="array" ref="K241">IF($I$2="Открытый тариф",
INDEX(GRID!$B$4:$BI$14,MATCH(K$7,GRID!$A$4:$A$14,0),MATCH(1,($U$2=GRID!$B$1:$BI$1)*(КАЛЕНДАРЬ!$AD30=GRID!$B$3:$BI$3), 0)),
ROUNDUP(INDEX(GRID!$B$4:$BI$14,MATCH(K$7,GRID!$A$4:$A$14,0),MATCH(1,($U$2=GRID!$B$1:$BI$1)*(КАЛЕНДАРЬ!$AD30=GRID!$B$3:$BI$3),0))*(1-GRID!$B$69),0))</f>
        <v>26100</v>
      </c>
      <c r="L241" s="48" cm="1">
        <f t="array" ref="L241">IF($I$2="Открытый тариф",
INDEX(GRID!$B$17:$BI$27,MATCH(K$7,GRID!$A$17:$A$27,0),MATCH(1,($U$2=GRID!$B$1:$BI$1)*(КАЛЕНДАРЬ!$AD30=GRID!$B$3:$BI$3), 0)),
ROUNDUP(INDEX(GRID!$B$17:$BI$27,MATCH(K$7,GRID!$A$17:$A$27,0),MATCH(1,($U$2=GRID!$B$1:$BI$1)*(КАЛЕНДАРЬ!$AD30=GRID!$B$3:$BI$3), 0))*(1-GRID!$B$69),0))</f>
        <v>26100</v>
      </c>
      <c r="M241" s="47" cm="1">
        <f t="array" ref="M241">IF($I$2="Открытый тариф",
INDEX(GRID!$B$4:$BI$14,MATCH(M$7,GRID!$A$4:$A$14,0),MATCH(1,($U$2=GRID!$B$1:$BI$1)*(КАЛЕНДАРЬ!$AD30=GRID!$B$3:$BI$3), 0)),
ROUNDUP(INDEX(GRID!$B$4:$BI$14,MATCH(M$7,GRID!$A$4:$A$14,0),MATCH(1,($U$2=GRID!$B$1:$BI$1)*(КАЛЕНДАРЬ!$AD30=GRID!$B$3:$BI$3),0))*(1-GRID!$B$69),0))</f>
        <v>28800</v>
      </c>
      <c r="N241" s="48" cm="1">
        <f t="array" ref="N241">IF($I$2="Открытый тариф",
INDEX(GRID!$B$17:$BI$27,MATCH(M$7,GRID!$A$17:$A$27,0),MATCH(1,($U$2=GRID!$B$1:$BI$1)*(КАЛЕНДАРЬ!$AD30=GRID!$B$3:$BI$3), 0)),
ROUNDUP(INDEX(GRID!$B$17:$BI$27,MATCH(M$7,GRID!$A$17:$A$27,0),MATCH(1,($U$2=GRID!$B$1:$BI$1)*(КАЛЕНДАРЬ!$AD30=GRID!$B$3:$BI$3), 0))*(1-GRID!$B$69),0))</f>
        <v>28800</v>
      </c>
      <c r="O241" s="49" t="s">
        <v>101</v>
      </c>
      <c r="P241" s="49" t="s">
        <v>101</v>
      </c>
      <c r="Q241" s="49" t="s">
        <v>101</v>
      </c>
      <c r="R241" s="49" t="s">
        <v>101</v>
      </c>
      <c r="S241" s="49" t="s">
        <v>101</v>
      </c>
      <c r="T241" s="49" t="s">
        <v>101</v>
      </c>
      <c r="U241" s="49" t="s">
        <v>101</v>
      </c>
      <c r="V241" s="49" t="s">
        <v>101</v>
      </c>
      <c r="W241" s="49" t="s">
        <v>101</v>
      </c>
      <c r="X241" s="49" t="s">
        <v>101</v>
      </c>
    </row>
    <row r="242" spans="1:40" s="146" customFormat="1" hidden="1" x14ac:dyDescent="0.2">
      <c r="A242" s="117" t="s">
        <v>44</v>
      </c>
      <c r="B242" s="117">
        <v>28</v>
      </c>
      <c r="C242" s="47" cm="1">
        <f t="array" ref="C242">IF($I$2="Открытый тариф",
INDEX(GRID!$B$4:$BI$14,MATCH(C$7,GRID!$A$4:$A$14,0),MATCH(1,($U$2=GRID!$B$1:$BI$1)*(КАЛЕНДАРЬ!$AD31=GRID!$B$3:$BI$3), 0)),
ROUNDUP(INDEX(GRID!$B$4:$BI$14,MATCH(C$7,GRID!$A$4:$A$14,0),MATCH(1,($U$2=GRID!$B$1:$BI$1)*(КАЛЕНДАРЬ!$AD31=GRID!$B$3:$BI$3),0))*(1-GRID!$B$69),0))</f>
        <v>17500</v>
      </c>
      <c r="D242" s="48" cm="1">
        <f t="array" ref="D242">IF($I$2="Открытый тариф",
INDEX(GRID!$B$17:$BI$27,MATCH(C$7,GRID!$A$17:$A$27,0),MATCH(1,($U$2=GRID!$B$1:$BI$1)*(КАЛЕНДАРЬ!$AD31=GRID!$B$3:$BI$3), 0)),
ROUNDUP(INDEX(GRID!$B$17:$BI$27,MATCH(C$7,GRID!$A$17:$A$27,0),MATCH(1,($U$2=GRID!$B$1:$BI$1)*(КАЛЕНДАРЬ!$AD31=GRID!$B$3:$BI$3), 0))*(1-GRID!$B$69),0))</f>
        <v>17500</v>
      </c>
      <c r="E242" s="47" cm="1">
        <f t="array" ref="E242">IF($I$2="Открытый тариф",
INDEX(GRID!$B$4:$BI$14,MATCH(E$7,GRID!$A$4:$A$14,0),MATCH(1,($U$2=GRID!$B$1:$BI$1)*(КАЛЕНДАРЬ!$AD31=GRID!$B$3:$BI$3), 0)),
ROUNDUP(INDEX(GRID!$B$4:$BI$14,MATCH(E$7,GRID!$A$4:$A$14,0),MATCH(1,($U$2=GRID!$B$1:$BI$1)*(КАЛЕНДАРЬ!$AD31=GRID!$B$3:$BI$3),0))*(1-GRID!$B$69),0))</f>
        <v>19400</v>
      </c>
      <c r="F242" s="48" cm="1">
        <f t="array" ref="F242">IF($I$2="Открытый тариф",
INDEX(GRID!$B$17:$BI$27,MATCH(E$7,GRID!$A$17:$A$27,0),MATCH(1,($U$2=GRID!$B$1:$BI$1)*(КАЛЕНДАРЬ!$AD31=GRID!$B$3:$BI$3), 0)),
ROUNDUP(INDEX(GRID!$B$17:$BI$27,MATCH(E$7,GRID!$A$17:$A$27,0),MATCH(1,($U$2=GRID!$B$1:$BI$1)*(КАЛЕНДАРЬ!$AD31=GRID!$B$3:$BI$3), 0))*(1-GRID!$B$69),0))</f>
        <v>19400</v>
      </c>
      <c r="G242" s="47" t="e" cm="1">
        <f t="array" ref="G242">IF($I$2="Открытый тариф",
INDEX(GRID!$B$4:$BI$14,MATCH(G$7,GRID!$A$4:$A$14,0),MATCH(1,($U$2=GRID!$B$1:$BI$1)*(КАЛЕНДАРЬ!$AD31=GRID!$B$3:$BI$3), 0)),
ROUNDUP(INDEX(GRID!$B$4:$BI$14,MATCH(G$7,GRID!$A$4:$A$14,0),MATCH(1,($U$2=GRID!$B$1:$BI$1)*(КАЛЕНДАРЬ!$AD31=GRID!$B$3:$BI$3),0))*(1-GRID!$B$69),0))</f>
        <v>#N/A</v>
      </c>
      <c r="H242" s="48" t="e" cm="1">
        <f t="array" ref="H242">IF($I$2="Открытый тариф",
INDEX(GRID!$B$17:$BI$27,MATCH(G$7,GRID!$A$17:$A$27,0),MATCH(1,($U$2=GRID!$B$1:$BI$1)*(КАЛЕНДАРЬ!$AD31=GRID!$B$3:$BI$3), 0)),
ROUNDUP(INDEX(GRID!$B$17:$BI$27,MATCH(G$7,GRID!$A$17:$A$27,0),MATCH(1,($U$2=GRID!$B$1:$BI$1)*(КАЛЕНДАРЬ!$AD31=GRID!$B$3:$BI$3), 0))*(1-GRID!$B$69),0))</f>
        <v>#N/A</v>
      </c>
      <c r="I242" s="47" t="e" cm="1">
        <f t="array" ref="I242">IF($I$2="Открытый тариф",
INDEX(GRID!$B$4:$BI$14,MATCH(I$7,GRID!$A$4:$A$14,0),MATCH(1,($U$2=GRID!$B$1:$BI$1)*(КАЛЕНДАРЬ!$AD31=GRID!$B$3:$BI$3), 0)),
ROUNDUP(INDEX(GRID!$B$4:$BI$14,MATCH(I$7,GRID!$A$4:$A$14,0),MATCH(1,($U$2=GRID!$B$1:$BI$1)*(КАЛЕНДАРЬ!$AD31=GRID!$B$3:$BI$3),0))*(1-GRID!$B$69),0))</f>
        <v>#N/A</v>
      </c>
      <c r="J242" s="48" t="e" cm="1">
        <f t="array" ref="J242">IF($I$2="Открытый тариф",
INDEX(GRID!$B$17:$BI$27,MATCH(I$7,GRID!$A$17:$A$27,0),MATCH(1,($U$2=GRID!$B$1:$BI$1)*(КАЛЕНДАРЬ!$AD31=GRID!$B$3:$BI$3), 0)),
ROUNDUP(INDEX(GRID!$B$17:$BI$27,MATCH(I$7,GRID!$A$17:$A$27,0),MATCH(1,($U$2=GRID!$B$1:$BI$1)*(КАЛЕНДАРЬ!$AD31=GRID!$B$3:$BI$3), 0))*(1-GRID!$B$69),0))</f>
        <v>#N/A</v>
      </c>
      <c r="K242" s="47" cm="1">
        <f t="array" ref="K242">IF($I$2="Открытый тариф",
INDEX(GRID!$B$4:$BI$14,MATCH(K$7,GRID!$A$4:$A$14,0),MATCH(1,($U$2=GRID!$B$1:$BI$1)*(КАЛЕНДАРЬ!$AD31=GRID!$B$3:$BI$3), 0)),
ROUNDUP(INDEX(GRID!$B$4:$BI$14,MATCH(K$7,GRID!$A$4:$A$14,0),MATCH(1,($U$2=GRID!$B$1:$BI$1)*(КАЛЕНДАРЬ!$AD31=GRID!$B$3:$BI$3),0))*(1-GRID!$B$69),0))</f>
        <v>26100</v>
      </c>
      <c r="L242" s="48" cm="1">
        <f t="array" ref="L242">IF($I$2="Открытый тариф",
INDEX(GRID!$B$17:$BI$27,MATCH(K$7,GRID!$A$17:$A$27,0),MATCH(1,($U$2=GRID!$B$1:$BI$1)*(КАЛЕНДАРЬ!$AD31=GRID!$B$3:$BI$3), 0)),
ROUNDUP(INDEX(GRID!$B$17:$BI$27,MATCH(K$7,GRID!$A$17:$A$27,0),MATCH(1,($U$2=GRID!$B$1:$BI$1)*(КАЛЕНДАРЬ!$AD31=GRID!$B$3:$BI$3), 0))*(1-GRID!$B$69),0))</f>
        <v>26100</v>
      </c>
      <c r="M242" s="47" cm="1">
        <f t="array" ref="M242">IF($I$2="Открытый тариф",
INDEX(GRID!$B$4:$BI$14,MATCH(M$7,GRID!$A$4:$A$14,0),MATCH(1,($U$2=GRID!$B$1:$BI$1)*(КАЛЕНДАРЬ!$AD31=GRID!$B$3:$BI$3), 0)),
ROUNDUP(INDEX(GRID!$B$4:$BI$14,MATCH(M$7,GRID!$A$4:$A$14,0),MATCH(1,($U$2=GRID!$B$1:$BI$1)*(КАЛЕНДАРЬ!$AD31=GRID!$B$3:$BI$3),0))*(1-GRID!$B$69),0))</f>
        <v>28800</v>
      </c>
      <c r="N242" s="48" cm="1">
        <f t="array" ref="N242">IF($I$2="Открытый тариф",
INDEX(GRID!$B$17:$BI$27,MATCH(M$7,GRID!$A$17:$A$27,0),MATCH(1,($U$2=GRID!$B$1:$BI$1)*(КАЛЕНДАРЬ!$AD31=GRID!$B$3:$BI$3), 0)),
ROUNDUP(INDEX(GRID!$B$17:$BI$27,MATCH(M$7,GRID!$A$17:$A$27,0),MATCH(1,($U$2=GRID!$B$1:$BI$1)*(КАЛЕНДАРЬ!$AD31=GRID!$B$3:$BI$3), 0))*(1-GRID!$B$69),0))</f>
        <v>28800</v>
      </c>
      <c r="O242" s="49" t="s">
        <v>101</v>
      </c>
      <c r="P242" s="49" t="s">
        <v>101</v>
      </c>
      <c r="Q242" s="49" t="s">
        <v>101</v>
      </c>
      <c r="R242" s="49" t="s">
        <v>101</v>
      </c>
      <c r="S242" s="49" t="s">
        <v>101</v>
      </c>
      <c r="T242" s="49" t="s">
        <v>101</v>
      </c>
      <c r="U242" s="49" t="s">
        <v>101</v>
      </c>
      <c r="V242" s="49" t="s">
        <v>101</v>
      </c>
      <c r="W242" s="49" t="s">
        <v>101</v>
      </c>
      <c r="X242" s="49" t="s">
        <v>101</v>
      </c>
    </row>
    <row r="243" spans="1:40" s="146" customFormat="1" hidden="1" x14ac:dyDescent="0.2">
      <c r="A243" s="117" t="s">
        <v>45</v>
      </c>
      <c r="B243" s="117">
        <v>29</v>
      </c>
      <c r="C243" s="47" cm="1">
        <f t="array" ref="C243">IF($I$2="Открытый тариф",
INDEX(GRID!$B$4:$BI$14,MATCH(C$7,GRID!$A$4:$A$14,0),MATCH(1,($U$2=GRID!$B$1:$BI$1)*(КАЛЕНДАРЬ!$AD32=GRID!$B$3:$BI$3), 0)),
ROUNDUP(INDEX(GRID!$B$4:$BI$14,MATCH(C$7,GRID!$A$4:$A$14,0),MATCH(1,($U$2=GRID!$B$1:$BI$1)*(КАЛЕНДАРЬ!$AD32=GRID!$B$3:$BI$3),0))*(1-GRID!$B$69),0))</f>
        <v>17500</v>
      </c>
      <c r="D243" s="48" cm="1">
        <f t="array" ref="D243">IF($I$2="Открытый тариф",
INDEX(GRID!$B$17:$BI$27,MATCH(C$7,GRID!$A$17:$A$27,0),MATCH(1,($U$2=GRID!$B$1:$BI$1)*(КАЛЕНДАРЬ!$AD32=GRID!$B$3:$BI$3), 0)),
ROUNDUP(INDEX(GRID!$B$17:$BI$27,MATCH(C$7,GRID!$A$17:$A$27,0),MATCH(1,($U$2=GRID!$B$1:$BI$1)*(КАЛЕНДАРЬ!$AD32=GRID!$B$3:$BI$3), 0))*(1-GRID!$B$69),0))</f>
        <v>17500</v>
      </c>
      <c r="E243" s="47" cm="1">
        <f t="array" ref="E243">IF($I$2="Открытый тариф",
INDEX(GRID!$B$4:$BI$14,MATCH(E$7,GRID!$A$4:$A$14,0),MATCH(1,($U$2=GRID!$B$1:$BI$1)*(КАЛЕНДАРЬ!$AD32=GRID!$B$3:$BI$3), 0)),
ROUNDUP(INDEX(GRID!$B$4:$BI$14,MATCH(E$7,GRID!$A$4:$A$14,0),MATCH(1,($U$2=GRID!$B$1:$BI$1)*(КАЛЕНДАРЬ!$AD32=GRID!$B$3:$BI$3),0))*(1-GRID!$B$69),0))</f>
        <v>19400</v>
      </c>
      <c r="F243" s="48" cm="1">
        <f t="array" ref="F243">IF($I$2="Открытый тариф",
INDEX(GRID!$B$17:$BI$27,MATCH(E$7,GRID!$A$17:$A$27,0),MATCH(1,($U$2=GRID!$B$1:$BI$1)*(КАЛЕНДАРЬ!$AD32=GRID!$B$3:$BI$3), 0)),
ROUNDUP(INDEX(GRID!$B$17:$BI$27,MATCH(E$7,GRID!$A$17:$A$27,0),MATCH(1,($U$2=GRID!$B$1:$BI$1)*(КАЛЕНДАРЬ!$AD32=GRID!$B$3:$BI$3), 0))*(1-GRID!$B$69),0))</f>
        <v>19400</v>
      </c>
      <c r="G243" s="47" t="e" cm="1">
        <f t="array" ref="G243">IF($I$2="Открытый тариф",
INDEX(GRID!$B$4:$BI$14,MATCH(G$7,GRID!$A$4:$A$14,0),MATCH(1,($U$2=GRID!$B$1:$BI$1)*(КАЛЕНДАРЬ!$AD32=GRID!$B$3:$BI$3), 0)),
ROUNDUP(INDEX(GRID!$B$4:$BI$14,MATCH(G$7,GRID!$A$4:$A$14,0),MATCH(1,($U$2=GRID!$B$1:$BI$1)*(КАЛЕНДАРЬ!$AD32=GRID!$B$3:$BI$3),0))*(1-GRID!$B$69),0))</f>
        <v>#N/A</v>
      </c>
      <c r="H243" s="48" t="e" cm="1">
        <f t="array" ref="H243">IF($I$2="Открытый тариф",
INDEX(GRID!$B$17:$BI$27,MATCH(G$7,GRID!$A$17:$A$27,0),MATCH(1,($U$2=GRID!$B$1:$BI$1)*(КАЛЕНДАРЬ!$AD32=GRID!$B$3:$BI$3), 0)),
ROUNDUP(INDEX(GRID!$B$17:$BI$27,MATCH(G$7,GRID!$A$17:$A$27,0),MATCH(1,($U$2=GRID!$B$1:$BI$1)*(КАЛЕНДАРЬ!$AD32=GRID!$B$3:$BI$3), 0))*(1-GRID!$B$69),0))</f>
        <v>#N/A</v>
      </c>
      <c r="I243" s="47" t="e" cm="1">
        <f t="array" ref="I243">IF($I$2="Открытый тариф",
INDEX(GRID!$B$4:$BI$14,MATCH(I$7,GRID!$A$4:$A$14,0),MATCH(1,($U$2=GRID!$B$1:$BI$1)*(КАЛЕНДАРЬ!$AD32=GRID!$B$3:$BI$3), 0)),
ROUNDUP(INDEX(GRID!$B$4:$BI$14,MATCH(I$7,GRID!$A$4:$A$14,0),MATCH(1,($U$2=GRID!$B$1:$BI$1)*(КАЛЕНДАРЬ!$AD32=GRID!$B$3:$BI$3),0))*(1-GRID!$B$69),0))</f>
        <v>#N/A</v>
      </c>
      <c r="J243" s="48" t="e" cm="1">
        <f t="array" ref="J243">IF($I$2="Открытый тариф",
INDEX(GRID!$B$17:$BI$27,MATCH(I$7,GRID!$A$17:$A$27,0),MATCH(1,($U$2=GRID!$B$1:$BI$1)*(КАЛЕНДАРЬ!$AD32=GRID!$B$3:$BI$3), 0)),
ROUNDUP(INDEX(GRID!$B$17:$BI$27,MATCH(I$7,GRID!$A$17:$A$27,0),MATCH(1,($U$2=GRID!$B$1:$BI$1)*(КАЛЕНДАРЬ!$AD32=GRID!$B$3:$BI$3), 0))*(1-GRID!$B$69),0))</f>
        <v>#N/A</v>
      </c>
      <c r="K243" s="47" cm="1">
        <f t="array" ref="K243">IF($I$2="Открытый тариф",
INDEX(GRID!$B$4:$BI$14,MATCH(K$7,GRID!$A$4:$A$14,0),MATCH(1,($U$2=GRID!$B$1:$BI$1)*(КАЛЕНДАРЬ!$AD32=GRID!$B$3:$BI$3), 0)),
ROUNDUP(INDEX(GRID!$B$4:$BI$14,MATCH(K$7,GRID!$A$4:$A$14,0),MATCH(1,($U$2=GRID!$B$1:$BI$1)*(КАЛЕНДАРЬ!$AD32=GRID!$B$3:$BI$3),0))*(1-GRID!$B$69),0))</f>
        <v>26100</v>
      </c>
      <c r="L243" s="48" cm="1">
        <f t="array" ref="L243">IF($I$2="Открытый тариф",
INDEX(GRID!$B$17:$BI$27,MATCH(K$7,GRID!$A$17:$A$27,0),MATCH(1,($U$2=GRID!$B$1:$BI$1)*(КАЛЕНДАРЬ!$AD32=GRID!$B$3:$BI$3), 0)),
ROUNDUP(INDEX(GRID!$B$17:$BI$27,MATCH(K$7,GRID!$A$17:$A$27,0),MATCH(1,($U$2=GRID!$B$1:$BI$1)*(КАЛЕНДАРЬ!$AD32=GRID!$B$3:$BI$3), 0))*(1-GRID!$B$69),0))</f>
        <v>26100</v>
      </c>
      <c r="M243" s="47" cm="1">
        <f t="array" ref="M243">IF($I$2="Открытый тариф",
INDEX(GRID!$B$4:$BI$14,MATCH(M$7,GRID!$A$4:$A$14,0),MATCH(1,($U$2=GRID!$B$1:$BI$1)*(КАЛЕНДАРЬ!$AD32=GRID!$B$3:$BI$3), 0)),
ROUNDUP(INDEX(GRID!$B$4:$BI$14,MATCH(M$7,GRID!$A$4:$A$14,0),MATCH(1,($U$2=GRID!$B$1:$BI$1)*(КАЛЕНДАРЬ!$AD32=GRID!$B$3:$BI$3),0))*(1-GRID!$B$69),0))</f>
        <v>28800</v>
      </c>
      <c r="N243" s="48" cm="1">
        <f t="array" ref="N243">IF($I$2="Открытый тариф",
INDEX(GRID!$B$17:$BI$27,MATCH(M$7,GRID!$A$17:$A$27,0),MATCH(1,($U$2=GRID!$B$1:$BI$1)*(КАЛЕНДАРЬ!$AD32=GRID!$B$3:$BI$3), 0)),
ROUNDUP(INDEX(GRID!$B$17:$BI$27,MATCH(M$7,GRID!$A$17:$A$27,0),MATCH(1,($U$2=GRID!$B$1:$BI$1)*(КАЛЕНДАРЬ!$AD32=GRID!$B$3:$BI$3), 0))*(1-GRID!$B$69),0))</f>
        <v>28800</v>
      </c>
      <c r="O243" s="49" t="s">
        <v>101</v>
      </c>
      <c r="P243" s="49" t="s">
        <v>101</v>
      </c>
      <c r="Q243" s="49" t="s">
        <v>101</v>
      </c>
      <c r="R243" s="49" t="s">
        <v>101</v>
      </c>
      <c r="S243" s="49" t="s">
        <v>101</v>
      </c>
      <c r="T243" s="49" t="s">
        <v>101</v>
      </c>
      <c r="U243" s="49" t="s">
        <v>101</v>
      </c>
      <c r="V243" s="49" t="s">
        <v>101</v>
      </c>
      <c r="W243" s="49" t="s">
        <v>101</v>
      </c>
      <c r="X243" s="49" t="s">
        <v>101</v>
      </c>
    </row>
    <row r="244" spans="1:40" s="146" customFormat="1" hidden="1" x14ac:dyDescent="0.2">
      <c r="A244" s="117" t="s">
        <v>46</v>
      </c>
      <c r="B244" s="117">
        <v>30</v>
      </c>
      <c r="C244" s="47" cm="1">
        <f t="array" ref="C244">IF($I$2="Открытый тариф",
INDEX(GRID!$B$4:$BI$14,MATCH(C$7,GRID!$A$4:$A$14,0),MATCH(1,($U$2=GRID!$B$1:$BI$1)*(КАЛЕНДАРЬ!$AD33=GRID!$B$3:$BI$3), 0)),
ROUNDUP(INDEX(GRID!$B$4:$BI$14,MATCH(C$7,GRID!$A$4:$A$14,0),MATCH(1,($U$2=GRID!$B$1:$BI$1)*(КАЛЕНДАРЬ!$AD33=GRID!$B$3:$BI$3),0))*(1-GRID!$B$69),0))</f>
        <v>17500</v>
      </c>
      <c r="D244" s="48" cm="1">
        <f t="array" ref="D244">IF($I$2="Открытый тариф",
INDEX(GRID!$B$17:$BI$27,MATCH(C$7,GRID!$A$17:$A$27,0),MATCH(1,($U$2=GRID!$B$1:$BI$1)*(КАЛЕНДАРЬ!$AD33=GRID!$B$3:$BI$3), 0)),
ROUNDUP(INDEX(GRID!$B$17:$BI$27,MATCH(C$7,GRID!$A$17:$A$27,0),MATCH(1,($U$2=GRID!$B$1:$BI$1)*(КАЛЕНДАРЬ!$AD33=GRID!$B$3:$BI$3), 0))*(1-GRID!$B$69),0))</f>
        <v>17500</v>
      </c>
      <c r="E244" s="47" cm="1">
        <f t="array" ref="E244">IF($I$2="Открытый тариф",
INDEX(GRID!$B$4:$BI$14,MATCH(E$7,GRID!$A$4:$A$14,0),MATCH(1,($U$2=GRID!$B$1:$BI$1)*(КАЛЕНДАРЬ!$AD33=GRID!$B$3:$BI$3), 0)),
ROUNDUP(INDEX(GRID!$B$4:$BI$14,MATCH(E$7,GRID!$A$4:$A$14,0),MATCH(1,($U$2=GRID!$B$1:$BI$1)*(КАЛЕНДАРЬ!$AD33=GRID!$B$3:$BI$3),0))*(1-GRID!$B$69),0))</f>
        <v>19400</v>
      </c>
      <c r="F244" s="48" cm="1">
        <f t="array" ref="F244">IF($I$2="Открытый тариф",
INDEX(GRID!$B$17:$BI$27,MATCH(E$7,GRID!$A$17:$A$27,0),MATCH(1,($U$2=GRID!$B$1:$BI$1)*(КАЛЕНДАРЬ!$AD33=GRID!$B$3:$BI$3), 0)),
ROUNDUP(INDEX(GRID!$B$17:$BI$27,MATCH(E$7,GRID!$A$17:$A$27,0),MATCH(1,($U$2=GRID!$B$1:$BI$1)*(КАЛЕНДАРЬ!$AD33=GRID!$B$3:$BI$3), 0))*(1-GRID!$B$69),0))</f>
        <v>19400</v>
      </c>
      <c r="G244" s="47" t="e" cm="1">
        <f t="array" ref="G244">IF($I$2="Открытый тариф",
INDEX(GRID!$B$4:$BI$14,MATCH(G$7,GRID!$A$4:$A$14,0),MATCH(1,($U$2=GRID!$B$1:$BI$1)*(КАЛЕНДАРЬ!$AD33=GRID!$B$3:$BI$3), 0)),
ROUNDUP(INDEX(GRID!$B$4:$BI$14,MATCH(G$7,GRID!$A$4:$A$14,0),MATCH(1,($U$2=GRID!$B$1:$BI$1)*(КАЛЕНДАРЬ!$AD33=GRID!$B$3:$BI$3),0))*(1-GRID!$B$69),0))</f>
        <v>#N/A</v>
      </c>
      <c r="H244" s="48" t="e" cm="1">
        <f t="array" ref="H244">IF($I$2="Открытый тариф",
INDEX(GRID!$B$17:$BI$27,MATCH(G$7,GRID!$A$17:$A$27,0),MATCH(1,($U$2=GRID!$B$1:$BI$1)*(КАЛЕНДАРЬ!$AD33=GRID!$B$3:$BI$3), 0)),
ROUNDUP(INDEX(GRID!$B$17:$BI$27,MATCH(G$7,GRID!$A$17:$A$27,0),MATCH(1,($U$2=GRID!$B$1:$BI$1)*(КАЛЕНДАРЬ!$AD33=GRID!$B$3:$BI$3), 0))*(1-GRID!$B$69),0))</f>
        <v>#N/A</v>
      </c>
      <c r="I244" s="47" t="e" cm="1">
        <f t="array" ref="I244">IF($I$2="Открытый тариф",
INDEX(GRID!$B$4:$BI$14,MATCH(I$7,GRID!$A$4:$A$14,0),MATCH(1,($U$2=GRID!$B$1:$BI$1)*(КАЛЕНДАРЬ!$AD33=GRID!$B$3:$BI$3), 0)),
ROUNDUP(INDEX(GRID!$B$4:$BI$14,MATCH(I$7,GRID!$A$4:$A$14,0),MATCH(1,($U$2=GRID!$B$1:$BI$1)*(КАЛЕНДАРЬ!$AD33=GRID!$B$3:$BI$3),0))*(1-GRID!$B$69),0))</f>
        <v>#N/A</v>
      </c>
      <c r="J244" s="48" t="e" cm="1">
        <f t="array" ref="J244">IF($I$2="Открытый тариф",
INDEX(GRID!$B$17:$BI$27,MATCH(I$7,GRID!$A$17:$A$27,0),MATCH(1,($U$2=GRID!$B$1:$BI$1)*(КАЛЕНДАРЬ!$AD33=GRID!$B$3:$BI$3), 0)),
ROUNDUP(INDEX(GRID!$B$17:$BI$27,MATCH(I$7,GRID!$A$17:$A$27,0),MATCH(1,($U$2=GRID!$B$1:$BI$1)*(КАЛЕНДАРЬ!$AD33=GRID!$B$3:$BI$3), 0))*(1-GRID!$B$69),0))</f>
        <v>#N/A</v>
      </c>
      <c r="K244" s="47" cm="1">
        <f t="array" ref="K244">IF($I$2="Открытый тариф",
INDEX(GRID!$B$4:$BI$14,MATCH(K$7,GRID!$A$4:$A$14,0),MATCH(1,($U$2=GRID!$B$1:$BI$1)*(КАЛЕНДАРЬ!$AD33=GRID!$B$3:$BI$3), 0)),
ROUNDUP(INDEX(GRID!$B$4:$BI$14,MATCH(K$7,GRID!$A$4:$A$14,0),MATCH(1,($U$2=GRID!$B$1:$BI$1)*(КАЛЕНДАРЬ!$AD33=GRID!$B$3:$BI$3),0))*(1-GRID!$B$69),0))</f>
        <v>26100</v>
      </c>
      <c r="L244" s="48" cm="1">
        <f t="array" ref="L244">IF($I$2="Открытый тариф",
INDEX(GRID!$B$17:$BI$27,MATCH(K$7,GRID!$A$17:$A$27,0),MATCH(1,($U$2=GRID!$B$1:$BI$1)*(КАЛЕНДАРЬ!$AD33=GRID!$B$3:$BI$3), 0)),
ROUNDUP(INDEX(GRID!$B$17:$BI$27,MATCH(K$7,GRID!$A$17:$A$27,0),MATCH(1,($U$2=GRID!$B$1:$BI$1)*(КАЛЕНДАРЬ!$AD33=GRID!$B$3:$BI$3), 0))*(1-GRID!$B$69),0))</f>
        <v>26100</v>
      </c>
      <c r="M244" s="47" cm="1">
        <f t="array" ref="M244">IF($I$2="Открытый тариф",
INDEX(GRID!$B$4:$BI$14,MATCH(M$7,GRID!$A$4:$A$14,0),MATCH(1,($U$2=GRID!$B$1:$BI$1)*(КАЛЕНДАРЬ!$AD33=GRID!$B$3:$BI$3), 0)),
ROUNDUP(INDEX(GRID!$B$4:$BI$14,MATCH(M$7,GRID!$A$4:$A$14,0),MATCH(1,($U$2=GRID!$B$1:$BI$1)*(КАЛЕНДАРЬ!$AD33=GRID!$B$3:$BI$3),0))*(1-GRID!$B$69),0))</f>
        <v>28800</v>
      </c>
      <c r="N244" s="48" cm="1">
        <f t="array" ref="N244">IF($I$2="Открытый тариф",
INDEX(GRID!$B$17:$BI$27,MATCH(M$7,GRID!$A$17:$A$27,0),MATCH(1,($U$2=GRID!$B$1:$BI$1)*(КАЛЕНДАРЬ!$AD33=GRID!$B$3:$BI$3), 0)),
ROUNDUP(INDEX(GRID!$B$17:$BI$27,MATCH(M$7,GRID!$A$17:$A$27,0),MATCH(1,($U$2=GRID!$B$1:$BI$1)*(КАЛЕНДАРЬ!$AD33=GRID!$B$3:$BI$3), 0))*(1-GRID!$B$69),0))</f>
        <v>28800</v>
      </c>
      <c r="O244" s="49" t="s">
        <v>101</v>
      </c>
      <c r="P244" s="49" t="s">
        <v>101</v>
      </c>
      <c r="Q244" s="49" t="s">
        <v>101</v>
      </c>
      <c r="R244" s="49" t="s">
        <v>101</v>
      </c>
      <c r="S244" s="49" t="s">
        <v>101</v>
      </c>
      <c r="T244" s="49" t="s">
        <v>101</v>
      </c>
      <c r="U244" s="49" t="s">
        <v>101</v>
      </c>
      <c r="V244" s="49" t="s">
        <v>101</v>
      </c>
      <c r="W244" s="49" t="s">
        <v>101</v>
      </c>
      <c r="X244" s="49" t="s">
        <v>101</v>
      </c>
    </row>
    <row r="245" spans="1:40" s="146" customFormat="1" hidden="1" x14ac:dyDescent="0.2">
      <c r="A245" s="117" t="s">
        <v>47</v>
      </c>
      <c r="B245" s="117">
        <v>30</v>
      </c>
      <c r="C245" s="47" cm="1">
        <f t="array" ref="C245">IF($I$2="Открытый тариф",
INDEX(GRID!$B$4:$BI$14,MATCH(C$7,GRID!$A$4:$A$14,0),MATCH(1,($U$2=GRID!$B$1:$BI$1)*(КАЛЕНДАРЬ!$AD34=GRID!$B$3:$BI$3), 0)),
ROUNDUP(INDEX(GRID!$B$4:$BI$14,MATCH(C$7,GRID!$A$4:$A$14,0),MATCH(1,($U$2=GRID!$B$1:$BI$1)*(КАЛЕНДАРЬ!$AD34=GRID!$B$3:$BI$3),0))*(1-GRID!$B$69),0))</f>
        <v>17500</v>
      </c>
      <c r="D245" s="48" cm="1">
        <f t="array" ref="D245">IF($I$2="Открытый тариф",
INDEX(GRID!$B$17:$BI$27,MATCH(C$7,GRID!$A$17:$A$27,0),MATCH(1,($U$2=GRID!$B$1:$BI$1)*(КАЛЕНДАРЬ!$AD34=GRID!$B$3:$BI$3), 0)),
ROUNDUP(INDEX(GRID!$B$17:$BI$27,MATCH(C$7,GRID!$A$17:$A$27,0),MATCH(1,($U$2=GRID!$B$1:$BI$1)*(КАЛЕНДАРЬ!$AD34=GRID!$B$3:$BI$3), 0))*(1-GRID!$B$69),0))</f>
        <v>17500</v>
      </c>
      <c r="E245" s="47" cm="1">
        <f t="array" ref="E245">IF($I$2="Открытый тариф",
INDEX(GRID!$B$4:$BI$14,MATCH(E$7,GRID!$A$4:$A$14,0),MATCH(1,($U$2=GRID!$B$1:$BI$1)*(КАЛЕНДАРЬ!$AD34=GRID!$B$3:$BI$3), 0)),
ROUNDUP(INDEX(GRID!$B$4:$BI$14,MATCH(E$7,GRID!$A$4:$A$14,0),MATCH(1,($U$2=GRID!$B$1:$BI$1)*(КАЛЕНДАРЬ!$AD34=GRID!$B$3:$BI$3),0))*(1-GRID!$B$69),0))</f>
        <v>19400</v>
      </c>
      <c r="F245" s="48" cm="1">
        <f t="array" ref="F245">IF($I$2="Открытый тариф",
INDEX(GRID!$B$17:$BI$27,MATCH(E$7,GRID!$A$17:$A$27,0),MATCH(1,($U$2=GRID!$B$1:$BI$1)*(КАЛЕНДАРЬ!$AD34=GRID!$B$3:$BI$3), 0)),
ROUNDUP(INDEX(GRID!$B$17:$BI$27,MATCH(E$7,GRID!$A$17:$A$27,0),MATCH(1,($U$2=GRID!$B$1:$BI$1)*(КАЛЕНДАРЬ!$AD34=GRID!$B$3:$BI$3), 0))*(1-GRID!$B$69),0))</f>
        <v>19400</v>
      </c>
      <c r="G245" s="47" t="e" cm="1">
        <f t="array" ref="G245">IF($I$2="Открытый тариф",
INDEX(GRID!$B$4:$BI$14,MATCH(G$7,GRID!$A$4:$A$14,0),MATCH(1,($U$2=GRID!$B$1:$BI$1)*(КАЛЕНДАРЬ!$AD34=GRID!$B$3:$BI$3), 0)),
ROUNDUP(INDEX(GRID!$B$4:$BI$14,MATCH(G$7,GRID!$A$4:$A$14,0),MATCH(1,($U$2=GRID!$B$1:$BI$1)*(КАЛЕНДАРЬ!$AD34=GRID!$B$3:$BI$3),0))*(1-GRID!$B$69),0))</f>
        <v>#N/A</v>
      </c>
      <c r="H245" s="48" t="e" cm="1">
        <f t="array" ref="H245">IF($I$2="Открытый тариф",
INDEX(GRID!$B$17:$BI$27,MATCH(G$7,GRID!$A$17:$A$27,0),MATCH(1,($U$2=GRID!$B$1:$BI$1)*(КАЛЕНДАРЬ!$AD34=GRID!$B$3:$BI$3), 0)),
ROUNDUP(INDEX(GRID!$B$17:$BI$27,MATCH(G$7,GRID!$A$17:$A$27,0),MATCH(1,($U$2=GRID!$B$1:$BI$1)*(КАЛЕНДАРЬ!$AD34=GRID!$B$3:$BI$3), 0))*(1-GRID!$B$69),0))</f>
        <v>#N/A</v>
      </c>
      <c r="I245" s="47" t="e" cm="1">
        <f t="array" ref="I245">IF($I$2="Открытый тариф",
INDEX(GRID!$B$4:$BI$14,MATCH(I$7,GRID!$A$4:$A$14,0),MATCH(1,($U$2=GRID!$B$1:$BI$1)*(КАЛЕНДАРЬ!$AD34=GRID!$B$3:$BI$3), 0)),
ROUNDUP(INDEX(GRID!$B$4:$BI$14,MATCH(I$7,GRID!$A$4:$A$14,0),MATCH(1,($U$2=GRID!$B$1:$BI$1)*(КАЛЕНДАРЬ!$AD34=GRID!$B$3:$BI$3),0))*(1-GRID!$B$69),0))</f>
        <v>#N/A</v>
      </c>
      <c r="J245" s="48" t="e" cm="1">
        <f t="array" ref="J245">IF($I$2="Открытый тариф",
INDEX(GRID!$B$17:$BI$27,MATCH(I$7,GRID!$A$17:$A$27,0),MATCH(1,($U$2=GRID!$B$1:$BI$1)*(КАЛЕНДАРЬ!$AD34=GRID!$B$3:$BI$3), 0)),
ROUNDUP(INDEX(GRID!$B$17:$BI$27,MATCH(I$7,GRID!$A$17:$A$27,0),MATCH(1,($U$2=GRID!$B$1:$BI$1)*(КАЛЕНДАРЬ!$AD34=GRID!$B$3:$BI$3), 0))*(1-GRID!$B$69),0))</f>
        <v>#N/A</v>
      </c>
      <c r="K245" s="47" cm="1">
        <f t="array" ref="K245">IF($I$2="Открытый тариф",
INDEX(GRID!$B$4:$BI$14,MATCH(K$7,GRID!$A$4:$A$14,0),MATCH(1,($U$2=GRID!$B$1:$BI$1)*(КАЛЕНДАРЬ!$AD34=GRID!$B$3:$BI$3), 0)),
ROUNDUP(INDEX(GRID!$B$4:$BI$14,MATCH(K$7,GRID!$A$4:$A$14,0),MATCH(1,($U$2=GRID!$B$1:$BI$1)*(КАЛЕНДАРЬ!$AD34=GRID!$B$3:$BI$3),0))*(1-GRID!$B$69),0))</f>
        <v>26100</v>
      </c>
      <c r="L245" s="48" cm="1">
        <f t="array" ref="L245">IF($I$2="Открытый тариф",
INDEX(GRID!$B$17:$BI$27,MATCH(K$7,GRID!$A$17:$A$27,0),MATCH(1,($U$2=GRID!$B$1:$BI$1)*(КАЛЕНДАРЬ!$AD34=GRID!$B$3:$BI$3), 0)),
ROUNDUP(INDEX(GRID!$B$17:$BI$27,MATCH(K$7,GRID!$A$17:$A$27,0),MATCH(1,($U$2=GRID!$B$1:$BI$1)*(КАЛЕНДАРЬ!$AD34=GRID!$B$3:$BI$3), 0))*(1-GRID!$B$69),0))</f>
        <v>26100</v>
      </c>
      <c r="M245" s="47" cm="1">
        <f t="array" ref="M245">IF($I$2="Открытый тариф",
INDEX(GRID!$B$4:$BI$14,MATCH(M$7,GRID!$A$4:$A$14,0),MATCH(1,($U$2=GRID!$B$1:$BI$1)*(КАЛЕНДАРЬ!$AD34=GRID!$B$3:$BI$3), 0)),
ROUNDUP(INDEX(GRID!$B$4:$BI$14,MATCH(M$7,GRID!$A$4:$A$14,0),MATCH(1,($U$2=GRID!$B$1:$BI$1)*(КАЛЕНДАРЬ!$AD34=GRID!$B$3:$BI$3),0))*(1-GRID!$B$69),0))</f>
        <v>28800</v>
      </c>
      <c r="N245" s="48" cm="1">
        <f t="array" ref="N245">IF($I$2="Открытый тариф",
INDEX(GRID!$B$17:$BI$27,MATCH(M$7,GRID!$A$17:$A$27,0),MATCH(1,($U$2=GRID!$B$1:$BI$1)*(КАЛЕНДАРЬ!$AD34=GRID!$B$3:$BI$3), 0)),
ROUNDUP(INDEX(GRID!$B$17:$BI$27,MATCH(M$7,GRID!$A$17:$A$27,0),MATCH(1,($U$2=GRID!$B$1:$BI$1)*(КАЛЕНДАРЬ!$AD34=GRID!$B$3:$BI$3), 0))*(1-GRID!$B$69),0))</f>
        <v>28800</v>
      </c>
      <c r="O245" s="49" t="s">
        <v>101</v>
      </c>
      <c r="P245" s="49" t="s">
        <v>101</v>
      </c>
      <c r="Q245" s="49" t="s">
        <v>101</v>
      </c>
      <c r="R245" s="49" t="s">
        <v>101</v>
      </c>
      <c r="S245" s="49" t="s">
        <v>101</v>
      </c>
      <c r="T245" s="49" t="s">
        <v>101</v>
      </c>
      <c r="U245" s="49" t="s">
        <v>101</v>
      </c>
      <c r="V245" s="49" t="s">
        <v>101</v>
      </c>
      <c r="W245" s="49" t="s">
        <v>101</v>
      </c>
      <c r="X245" s="49" t="s">
        <v>101</v>
      </c>
    </row>
    <row r="246" spans="1:40" s="146" customFormat="1" hidden="1" x14ac:dyDescent="0.2">
      <c r="A246" s="123"/>
      <c r="B246" s="123"/>
    </row>
    <row r="247" spans="1:40" hidden="1" x14ac:dyDescent="0.2">
      <c r="A247" s="210" t="s">
        <v>109</v>
      </c>
      <c r="B247" s="210"/>
      <c r="C247" s="210"/>
      <c r="D247" s="210"/>
      <c r="E247" s="210"/>
      <c r="F247" s="210"/>
      <c r="G247" s="210"/>
      <c r="H247" s="210"/>
      <c r="I247" s="210"/>
      <c r="J247" s="210"/>
      <c r="K247" s="210"/>
      <c r="L247" s="210"/>
      <c r="M247" s="210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146"/>
    </row>
    <row r="248" spans="1:40" hidden="1" x14ac:dyDescent="0.2">
      <c r="A248" s="211" t="s">
        <v>107</v>
      </c>
      <c r="B248" s="212"/>
      <c r="C248" s="212"/>
      <c r="D248" s="212"/>
      <c r="E248" s="212"/>
      <c r="F248" s="212"/>
      <c r="G248" s="212"/>
      <c r="H248" s="212"/>
      <c r="I248" s="212"/>
      <c r="J248" s="212"/>
      <c r="K248" s="212"/>
      <c r="L248" s="212"/>
      <c r="M248" s="212"/>
      <c r="N248" s="212"/>
      <c r="O248" s="212"/>
      <c r="P248" s="212"/>
      <c r="Q248" s="212"/>
      <c r="R248" s="212"/>
      <c r="S248" s="212"/>
      <c r="T248" s="212"/>
      <c r="U248" s="212"/>
      <c r="V248" s="212"/>
      <c r="W248" s="212"/>
      <c r="X248" s="212"/>
      <c r="Y248" s="146"/>
    </row>
    <row r="249" spans="1:40" ht="58.5" hidden="1" customHeight="1" x14ac:dyDescent="0.2">
      <c r="A249" s="213" t="s">
        <v>39</v>
      </c>
      <c r="B249" s="214"/>
      <c r="C249" s="217" t="s">
        <v>85</v>
      </c>
      <c r="D249" s="218"/>
      <c r="E249" s="219" t="s">
        <v>86</v>
      </c>
      <c r="F249" s="220"/>
      <c r="G249" s="221" t="s">
        <v>186</v>
      </c>
      <c r="H249" s="222"/>
      <c r="I249" s="223" t="s">
        <v>187</v>
      </c>
      <c r="J249" s="224"/>
      <c r="K249" s="225" t="s">
        <v>88</v>
      </c>
      <c r="L249" s="225"/>
      <c r="M249" s="226" t="s">
        <v>89</v>
      </c>
      <c r="N249" s="227"/>
      <c r="O249" s="228" t="s">
        <v>94</v>
      </c>
      <c r="P249" s="229"/>
      <c r="Q249" s="230" t="s">
        <v>188</v>
      </c>
      <c r="R249" s="230"/>
      <c r="S249" s="231" t="s">
        <v>189</v>
      </c>
      <c r="T249" s="231"/>
      <c r="U249" s="232" t="s">
        <v>91</v>
      </c>
      <c r="V249" s="233"/>
      <c r="W249" s="234" t="s">
        <v>96</v>
      </c>
      <c r="X249" s="235"/>
      <c r="Y249" s="146"/>
    </row>
    <row r="250" spans="1:40" hidden="1" x14ac:dyDescent="0.2">
      <c r="A250" s="215"/>
      <c r="B250" s="216"/>
      <c r="C250" s="45" t="s">
        <v>40</v>
      </c>
      <c r="D250" s="45" t="s">
        <v>41</v>
      </c>
      <c r="E250" s="45" t="s">
        <v>40</v>
      </c>
      <c r="F250" s="45" t="s">
        <v>41</v>
      </c>
      <c r="G250" s="45" t="s">
        <v>40</v>
      </c>
      <c r="H250" s="45" t="s">
        <v>41</v>
      </c>
      <c r="I250" s="45" t="s">
        <v>40</v>
      </c>
      <c r="J250" s="45" t="s">
        <v>41</v>
      </c>
      <c r="K250" s="45" t="s">
        <v>40</v>
      </c>
      <c r="L250" s="45" t="s">
        <v>41</v>
      </c>
      <c r="M250" s="45" t="s">
        <v>40</v>
      </c>
      <c r="N250" s="45" t="s">
        <v>41</v>
      </c>
      <c r="O250" s="45" t="s">
        <v>40</v>
      </c>
      <c r="P250" s="45" t="s">
        <v>41</v>
      </c>
      <c r="Q250" s="45" t="s">
        <v>40</v>
      </c>
      <c r="R250" s="45" t="s">
        <v>41</v>
      </c>
      <c r="S250" s="45" t="s">
        <v>40</v>
      </c>
      <c r="T250" s="45" t="s">
        <v>41</v>
      </c>
      <c r="U250" s="45" t="s">
        <v>40</v>
      </c>
      <c r="V250" s="45" t="s">
        <v>41</v>
      </c>
      <c r="W250" s="45" t="s">
        <v>40</v>
      </c>
      <c r="X250" s="45" t="s">
        <v>41</v>
      </c>
      <c r="Y250" s="146"/>
    </row>
    <row r="251" spans="1:40" hidden="1" x14ac:dyDescent="0.2">
      <c r="A251" s="117" t="s">
        <v>48</v>
      </c>
      <c r="B251" s="117">
        <v>1</v>
      </c>
      <c r="C251" s="47" cm="1">
        <f t="array" ref="C251">IF($I$2="Открытый тариф",
INDEX(GRID!$B$4:$BI$14,MATCH(C$7,GRID!$A$4:$A$14,0),MATCH(1,($U$2=GRID!$B$1:$BI$1)*(КАЛЕНДАРЬ!$AG4=GRID!$B$3:$BI$3), 0)),
ROUNDUP(INDEX(GRID!$B$4:$BI$14,MATCH(C$7,GRID!$A$4:$A$14,0),MATCH(1,($U$2=GRID!$B$1:$BI$1)*(КАЛЕНДАРЬ!$AG4=GRID!$B$3:$BI$3),0))*(1-GRID!$B$69),0))</f>
        <v>17500</v>
      </c>
      <c r="D251" s="48" cm="1">
        <f t="array" ref="D251">IF($I$2="Открытый тариф",
INDEX(GRID!$B$17:$BI$27,MATCH(C$7,GRID!$A$17:$A$27,0),MATCH(1,($U$2=GRID!$B$1:$BI$1)*(КАЛЕНДАРЬ!$AG4=GRID!$B$3:$BI$3), 0)),
ROUNDUP(INDEX(GRID!$B$17:$BI$27,MATCH(C$7,GRID!$A$17:$A$27,0),MATCH(1,($U$2=GRID!$B$1:$BI$1)*(КАЛЕНДАРЬ!$AG4=GRID!$B$3:$BI$3), 0))*(1-GRID!$B$69),0))</f>
        <v>17500</v>
      </c>
      <c r="E251" s="47" cm="1">
        <f t="array" ref="E251">IF($I$2="Открытый тариф",
INDEX(GRID!$B$4:$BI$14,MATCH(E$7,GRID!$A$4:$A$14,0),MATCH(1,($U$2=GRID!$B$1:$BI$1)*(КАЛЕНДАРЬ!$AG4=GRID!$B$3:$BI$3), 0)),
ROUNDUP(INDEX(GRID!$B$4:$BI$14,MATCH(E$7,GRID!$A$4:$A$14,0),MATCH(1,($U$2=GRID!$B$1:$BI$1)*(КАЛЕНДАРЬ!$AG4=GRID!$B$3:$BI$3),0))*(1-GRID!$B$69),0))</f>
        <v>19400</v>
      </c>
      <c r="F251" s="48" cm="1">
        <f t="array" ref="F251">IF($I$2="Открытый тариф",
INDEX(GRID!$B$17:$BI$27,MATCH(E$7,GRID!$A$17:$A$27,0),MATCH(1,($U$2=GRID!$B$1:$BI$1)*(КАЛЕНДАРЬ!$AG4=GRID!$B$3:$BI$3), 0)),
ROUNDUP(INDEX(GRID!$B$17:$BI$27,MATCH(E$7,GRID!$A$17:$A$27,0),MATCH(1,($U$2=GRID!$B$1:$BI$1)*(КАЛЕНДАРЬ!$AG4=GRID!$B$3:$BI$3), 0))*(1-GRID!$B$69),0))</f>
        <v>19400</v>
      </c>
      <c r="G251" s="47" t="e" cm="1">
        <f t="array" ref="G251">IF($I$2="Открытый тариф",
INDEX(GRID!$B$4:$BI$14,MATCH(G$7,GRID!$A$4:$A$14,0),MATCH(1,($U$2=GRID!$B$1:$BI$1)*(КАЛЕНДАРЬ!$AG4=GRID!$B$3:$BI$3), 0)),
ROUNDUP(INDEX(GRID!$B$4:$BI$14,MATCH(G$7,GRID!$A$4:$A$14,0),MATCH(1,($U$2=GRID!$B$1:$BI$1)*(КАЛЕНДАРЬ!$AG4=GRID!$B$3:$BI$3),0))*(1-GRID!$B$69),0))</f>
        <v>#N/A</v>
      </c>
      <c r="H251" s="48" t="e" cm="1">
        <f t="array" ref="H251">IF($I$2="Открытый тариф",
INDEX(GRID!$B$17:$BI$27,MATCH(G$7,GRID!$A$17:$A$27,0),MATCH(1,($U$2=GRID!$B$1:$BI$1)*(КАЛЕНДАРЬ!$AG4=GRID!$B$3:$BI$3), 0)),
ROUNDUP(INDEX(GRID!$B$17:$BI$27,MATCH(G$7,GRID!$A$17:$A$27,0),MATCH(1,($U$2=GRID!$B$1:$BI$1)*(КАЛЕНДАРЬ!$AG4=GRID!$B$3:$BI$3), 0))*(1-GRID!$B$69),0))</f>
        <v>#N/A</v>
      </c>
      <c r="I251" s="47" t="e" cm="1">
        <f t="array" ref="I251">IF($I$2="Открытый тариф",
INDEX(GRID!$B$4:$BI$14,MATCH(I$7,GRID!$A$4:$A$14,0),MATCH(1,($U$2=GRID!$B$1:$BI$1)*(КАЛЕНДАРЬ!$AG4=GRID!$B$3:$BI$3), 0)),
ROUNDUP(INDEX(GRID!$B$4:$BI$14,MATCH(I$7,GRID!$A$4:$A$14,0),MATCH(1,($U$2=GRID!$B$1:$BI$1)*(КАЛЕНДАРЬ!$AG4=GRID!$B$3:$BI$3),0))*(1-GRID!$B$69),0))</f>
        <v>#N/A</v>
      </c>
      <c r="J251" s="48" t="e" cm="1">
        <f t="array" ref="J251">IF($I$2="Открытый тариф",
INDEX(GRID!$B$17:$BI$27,MATCH(I$7,GRID!$A$17:$A$27,0),MATCH(1,($U$2=GRID!$B$1:$BI$1)*(КАЛЕНДАРЬ!$AG4=GRID!$B$3:$BI$3), 0)),
ROUNDUP(INDEX(GRID!$B$17:$BI$27,MATCH(I$7,GRID!$A$17:$A$27,0),MATCH(1,($U$2=GRID!$B$1:$BI$1)*(КАЛЕНДАРЬ!$AG4=GRID!$B$3:$BI$3), 0))*(1-GRID!$B$69),0))</f>
        <v>#N/A</v>
      </c>
      <c r="K251" s="47" cm="1">
        <f t="array" ref="K251">IF($I$2="Открытый тариф",
INDEX(GRID!$B$4:$BI$14,MATCH(K$7,GRID!$A$4:$A$14,0),MATCH(1,($U$2=GRID!$B$1:$BI$1)*(КАЛЕНДАРЬ!$AG4=GRID!$B$3:$BI$3), 0)),
ROUNDUP(INDEX(GRID!$B$4:$BI$14,MATCH(K$7,GRID!$A$4:$A$14,0),MATCH(1,($U$2=GRID!$B$1:$BI$1)*(КАЛЕНДАРЬ!$AG4=GRID!$B$3:$BI$3),0))*(1-GRID!$B$69),0))</f>
        <v>26100</v>
      </c>
      <c r="L251" s="48" cm="1">
        <f t="array" ref="L251">IF($I$2="Открытый тариф",
INDEX(GRID!$B$17:$BI$27,MATCH(K$7,GRID!$A$17:$A$27,0),MATCH(1,($U$2=GRID!$B$1:$BI$1)*(КАЛЕНДАРЬ!$AG4=GRID!$B$3:$BI$3), 0)),
ROUNDUP(INDEX(GRID!$B$17:$BI$27,MATCH(K$7,GRID!$A$17:$A$27,0),MATCH(1,($U$2=GRID!$B$1:$BI$1)*(КАЛЕНДАРЬ!$AG4=GRID!$B$3:$BI$3), 0))*(1-GRID!$B$69),0))</f>
        <v>26100</v>
      </c>
      <c r="M251" s="47" cm="1">
        <f t="array" ref="M251">IF($I$2="Открытый тариф",
INDEX(GRID!$B$4:$BI$14,MATCH(M$7,GRID!$A$4:$A$14,0),MATCH(1,($U$2=GRID!$B$1:$BI$1)*(КАЛЕНДАРЬ!$AG4=GRID!$B$3:$BI$3), 0)),
ROUNDUP(INDEX(GRID!$B$4:$BI$14,MATCH(M$7,GRID!$A$4:$A$14,0),MATCH(1,($U$2=GRID!$B$1:$BI$1)*(КАЛЕНДАРЬ!$AG4=GRID!$B$3:$BI$3),0))*(1-GRID!$B$69),0))</f>
        <v>28800</v>
      </c>
      <c r="N251" s="48" cm="1">
        <f t="array" ref="N251">IF($I$2="Открытый тариф",
INDEX(GRID!$B$17:$BI$27,MATCH(M$7,GRID!$A$17:$A$27,0),MATCH(1,($U$2=GRID!$B$1:$BI$1)*(КАЛЕНДАРЬ!$AG4=GRID!$B$3:$BI$3), 0)),
ROUNDUP(INDEX(GRID!$B$17:$BI$27,MATCH(M$7,GRID!$A$17:$A$27,0),MATCH(1,($U$2=GRID!$B$1:$BI$1)*(КАЛЕНДАРЬ!$AG4=GRID!$B$3:$BI$3), 0))*(1-GRID!$B$69),0))</f>
        <v>28800</v>
      </c>
      <c r="O251" s="49" t="s">
        <v>101</v>
      </c>
      <c r="P251" s="49" t="s">
        <v>101</v>
      </c>
      <c r="Q251" s="49" t="s">
        <v>101</v>
      </c>
      <c r="R251" s="49" t="s">
        <v>101</v>
      </c>
      <c r="S251" s="49" t="s">
        <v>101</v>
      </c>
      <c r="T251" s="49" t="s">
        <v>101</v>
      </c>
      <c r="U251" s="49" t="s">
        <v>101</v>
      </c>
      <c r="V251" s="49" t="s">
        <v>101</v>
      </c>
      <c r="W251" s="49" t="s">
        <v>101</v>
      </c>
      <c r="X251" s="49" t="s">
        <v>101</v>
      </c>
      <c r="Y251" s="38"/>
      <c r="Z251" s="30"/>
      <c r="AE251" s="6"/>
      <c r="AI251" s="6"/>
      <c r="AN251" s="6"/>
    </row>
    <row r="252" spans="1:40" hidden="1" x14ac:dyDescent="0.2">
      <c r="A252" s="117" t="s">
        <v>42</v>
      </c>
      <c r="B252" s="117">
        <v>2</v>
      </c>
      <c r="C252" s="47" cm="1">
        <f t="array" ref="C252">IF($I$2="Открытый тариф",
INDEX(GRID!$B$4:$BI$14,MATCH(C$7,GRID!$A$4:$A$14,0),MATCH(1,($U$2=GRID!$B$1:$BI$1)*(КАЛЕНДАРЬ!$AG5=GRID!$B$3:$BI$3), 0)),
ROUNDUP(INDEX(GRID!$B$4:$BI$14,MATCH(C$7,GRID!$A$4:$A$14,0),MATCH(1,($U$2=GRID!$B$1:$BI$1)*(КАЛЕНДАРЬ!$AG5=GRID!$B$3:$BI$3),0))*(1-GRID!$B$69),0))</f>
        <v>17500</v>
      </c>
      <c r="D252" s="48" cm="1">
        <f t="array" ref="D252">IF($I$2="Открытый тариф",
INDEX(GRID!$B$17:$BI$27,MATCH(C$7,GRID!$A$17:$A$27,0),MATCH(1,($U$2=GRID!$B$1:$BI$1)*(КАЛЕНДАРЬ!$AG5=GRID!$B$3:$BI$3), 0)),
ROUNDUP(INDEX(GRID!$B$17:$BI$27,MATCH(C$7,GRID!$A$17:$A$27,0),MATCH(1,($U$2=GRID!$B$1:$BI$1)*(КАЛЕНДАРЬ!$AG5=GRID!$B$3:$BI$3), 0))*(1-GRID!$B$69),0))</f>
        <v>17500</v>
      </c>
      <c r="E252" s="47" cm="1">
        <f t="array" ref="E252">IF($I$2="Открытый тариф",
INDEX(GRID!$B$4:$BI$14,MATCH(E$7,GRID!$A$4:$A$14,0),MATCH(1,($U$2=GRID!$B$1:$BI$1)*(КАЛЕНДАРЬ!$AG5=GRID!$B$3:$BI$3), 0)),
ROUNDUP(INDEX(GRID!$B$4:$BI$14,MATCH(E$7,GRID!$A$4:$A$14,0),MATCH(1,($U$2=GRID!$B$1:$BI$1)*(КАЛЕНДАРЬ!$AG5=GRID!$B$3:$BI$3),0))*(1-GRID!$B$69),0))</f>
        <v>19400</v>
      </c>
      <c r="F252" s="48" cm="1">
        <f t="array" ref="F252">IF($I$2="Открытый тариф",
INDEX(GRID!$B$17:$BI$27,MATCH(E$7,GRID!$A$17:$A$27,0),MATCH(1,($U$2=GRID!$B$1:$BI$1)*(КАЛЕНДАРЬ!$AG5=GRID!$B$3:$BI$3), 0)),
ROUNDUP(INDEX(GRID!$B$17:$BI$27,MATCH(E$7,GRID!$A$17:$A$27,0),MATCH(1,($U$2=GRID!$B$1:$BI$1)*(КАЛЕНДАРЬ!$AG5=GRID!$B$3:$BI$3), 0))*(1-GRID!$B$69),0))</f>
        <v>19400</v>
      </c>
      <c r="G252" s="47" t="e" cm="1">
        <f t="array" ref="G252">IF($I$2="Открытый тариф",
INDEX(GRID!$B$4:$BI$14,MATCH(G$7,GRID!$A$4:$A$14,0),MATCH(1,($U$2=GRID!$B$1:$BI$1)*(КАЛЕНДАРЬ!$AG5=GRID!$B$3:$BI$3), 0)),
ROUNDUP(INDEX(GRID!$B$4:$BI$14,MATCH(G$7,GRID!$A$4:$A$14,0),MATCH(1,($U$2=GRID!$B$1:$BI$1)*(КАЛЕНДАРЬ!$AG5=GRID!$B$3:$BI$3),0))*(1-GRID!$B$69),0))</f>
        <v>#N/A</v>
      </c>
      <c r="H252" s="48" t="e" cm="1">
        <f t="array" ref="H252">IF($I$2="Открытый тариф",
INDEX(GRID!$B$17:$BI$27,MATCH(G$7,GRID!$A$17:$A$27,0),MATCH(1,($U$2=GRID!$B$1:$BI$1)*(КАЛЕНДАРЬ!$AG5=GRID!$B$3:$BI$3), 0)),
ROUNDUP(INDEX(GRID!$B$17:$BI$27,MATCH(G$7,GRID!$A$17:$A$27,0),MATCH(1,($U$2=GRID!$B$1:$BI$1)*(КАЛЕНДАРЬ!$AG5=GRID!$B$3:$BI$3), 0))*(1-GRID!$B$69),0))</f>
        <v>#N/A</v>
      </c>
      <c r="I252" s="47" t="e" cm="1">
        <f t="array" ref="I252">IF($I$2="Открытый тариф",
INDEX(GRID!$B$4:$BI$14,MATCH(I$7,GRID!$A$4:$A$14,0),MATCH(1,($U$2=GRID!$B$1:$BI$1)*(КАЛЕНДАРЬ!$AG5=GRID!$B$3:$BI$3), 0)),
ROUNDUP(INDEX(GRID!$B$4:$BI$14,MATCH(I$7,GRID!$A$4:$A$14,0),MATCH(1,($U$2=GRID!$B$1:$BI$1)*(КАЛЕНДАРЬ!$AG5=GRID!$B$3:$BI$3),0))*(1-GRID!$B$69),0))</f>
        <v>#N/A</v>
      </c>
      <c r="J252" s="48" t="e" cm="1">
        <f t="array" ref="J252">IF($I$2="Открытый тариф",
INDEX(GRID!$B$17:$BI$27,MATCH(I$7,GRID!$A$17:$A$27,0),MATCH(1,($U$2=GRID!$B$1:$BI$1)*(КАЛЕНДАРЬ!$AG5=GRID!$B$3:$BI$3), 0)),
ROUNDUP(INDEX(GRID!$B$17:$BI$27,MATCH(I$7,GRID!$A$17:$A$27,0),MATCH(1,($U$2=GRID!$B$1:$BI$1)*(КАЛЕНДАРЬ!$AG5=GRID!$B$3:$BI$3), 0))*(1-GRID!$B$69),0))</f>
        <v>#N/A</v>
      </c>
      <c r="K252" s="47" cm="1">
        <f t="array" ref="K252">IF($I$2="Открытый тариф",
INDEX(GRID!$B$4:$BI$14,MATCH(K$7,GRID!$A$4:$A$14,0),MATCH(1,($U$2=GRID!$B$1:$BI$1)*(КАЛЕНДАРЬ!$AG5=GRID!$B$3:$BI$3), 0)),
ROUNDUP(INDEX(GRID!$B$4:$BI$14,MATCH(K$7,GRID!$A$4:$A$14,0),MATCH(1,($U$2=GRID!$B$1:$BI$1)*(КАЛЕНДАРЬ!$AG5=GRID!$B$3:$BI$3),0))*(1-GRID!$B$69),0))</f>
        <v>26100</v>
      </c>
      <c r="L252" s="48" cm="1">
        <f t="array" ref="L252">IF($I$2="Открытый тариф",
INDEX(GRID!$B$17:$BI$27,MATCH(K$7,GRID!$A$17:$A$27,0),MATCH(1,($U$2=GRID!$B$1:$BI$1)*(КАЛЕНДАРЬ!$AG5=GRID!$B$3:$BI$3), 0)),
ROUNDUP(INDEX(GRID!$B$17:$BI$27,MATCH(K$7,GRID!$A$17:$A$27,0),MATCH(1,($U$2=GRID!$B$1:$BI$1)*(КАЛЕНДАРЬ!$AG5=GRID!$B$3:$BI$3), 0))*(1-GRID!$B$69),0))</f>
        <v>26100</v>
      </c>
      <c r="M252" s="47" cm="1">
        <f t="array" ref="M252">IF($I$2="Открытый тариф",
INDEX(GRID!$B$4:$BI$14,MATCH(M$7,GRID!$A$4:$A$14,0),MATCH(1,($U$2=GRID!$B$1:$BI$1)*(КАЛЕНДАРЬ!$AG5=GRID!$B$3:$BI$3), 0)),
ROUNDUP(INDEX(GRID!$B$4:$BI$14,MATCH(M$7,GRID!$A$4:$A$14,0),MATCH(1,($U$2=GRID!$B$1:$BI$1)*(КАЛЕНДАРЬ!$AG5=GRID!$B$3:$BI$3),0))*(1-GRID!$B$69),0))</f>
        <v>28800</v>
      </c>
      <c r="N252" s="48" cm="1">
        <f t="array" ref="N252">IF($I$2="Открытый тариф",
INDEX(GRID!$B$17:$BI$27,MATCH(M$7,GRID!$A$17:$A$27,0),MATCH(1,($U$2=GRID!$B$1:$BI$1)*(КАЛЕНДАРЬ!$AG5=GRID!$B$3:$BI$3), 0)),
ROUNDUP(INDEX(GRID!$B$17:$BI$27,MATCH(M$7,GRID!$A$17:$A$27,0),MATCH(1,($U$2=GRID!$B$1:$BI$1)*(КАЛЕНДАРЬ!$AG5=GRID!$B$3:$BI$3), 0))*(1-GRID!$B$69),0))</f>
        <v>28800</v>
      </c>
      <c r="O252" s="49" t="s">
        <v>101</v>
      </c>
      <c r="P252" s="49" t="s">
        <v>101</v>
      </c>
      <c r="Q252" s="49" t="s">
        <v>101</v>
      </c>
      <c r="R252" s="49" t="s">
        <v>101</v>
      </c>
      <c r="S252" s="49" t="s">
        <v>101</v>
      </c>
      <c r="T252" s="49" t="s">
        <v>101</v>
      </c>
      <c r="U252" s="49" t="s">
        <v>101</v>
      </c>
      <c r="V252" s="49" t="s">
        <v>101</v>
      </c>
      <c r="W252" s="49" t="s">
        <v>101</v>
      </c>
      <c r="X252" s="49" t="s">
        <v>101</v>
      </c>
      <c r="Y252" s="38"/>
      <c r="Z252" s="30"/>
      <c r="AE252" s="6"/>
      <c r="AI252" s="6"/>
      <c r="AN252" s="6"/>
    </row>
    <row r="253" spans="1:40" hidden="1" x14ac:dyDescent="0.2">
      <c r="A253" s="117" t="s">
        <v>43</v>
      </c>
      <c r="B253" s="117">
        <v>3</v>
      </c>
      <c r="C253" s="47" cm="1">
        <f t="array" ref="C253">IF($I$2="Открытый тариф",
INDEX(GRID!$B$4:$BI$14,MATCH(C$7,GRID!$A$4:$A$14,0),MATCH(1,($U$2=GRID!$B$1:$BI$1)*(КАЛЕНДАРЬ!$AG6=GRID!$B$3:$BI$3), 0)),
ROUNDUP(INDEX(GRID!$B$4:$BI$14,MATCH(C$7,GRID!$A$4:$A$14,0),MATCH(1,($U$2=GRID!$B$1:$BI$1)*(КАЛЕНДАРЬ!$AG6=GRID!$B$3:$BI$3),0))*(1-GRID!$B$69),0))</f>
        <v>17500</v>
      </c>
      <c r="D253" s="48" cm="1">
        <f t="array" ref="D253">IF($I$2="Открытый тариф",
INDEX(GRID!$B$17:$BI$27,MATCH(C$7,GRID!$A$17:$A$27,0),MATCH(1,($U$2=GRID!$B$1:$BI$1)*(КАЛЕНДАРЬ!$AG6=GRID!$B$3:$BI$3), 0)),
ROUNDUP(INDEX(GRID!$B$17:$BI$27,MATCH(C$7,GRID!$A$17:$A$27,0),MATCH(1,($U$2=GRID!$B$1:$BI$1)*(КАЛЕНДАРЬ!$AG6=GRID!$B$3:$BI$3), 0))*(1-GRID!$B$69),0))</f>
        <v>17500</v>
      </c>
      <c r="E253" s="47" cm="1">
        <f t="array" ref="E253">IF($I$2="Открытый тариф",
INDEX(GRID!$B$4:$BI$14,MATCH(E$7,GRID!$A$4:$A$14,0),MATCH(1,($U$2=GRID!$B$1:$BI$1)*(КАЛЕНДАРЬ!$AG6=GRID!$B$3:$BI$3), 0)),
ROUNDUP(INDEX(GRID!$B$4:$BI$14,MATCH(E$7,GRID!$A$4:$A$14,0),MATCH(1,($U$2=GRID!$B$1:$BI$1)*(КАЛЕНДАРЬ!$AG6=GRID!$B$3:$BI$3),0))*(1-GRID!$B$69),0))</f>
        <v>19400</v>
      </c>
      <c r="F253" s="48" cm="1">
        <f t="array" ref="F253">IF($I$2="Открытый тариф",
INDEX(GRID!$B$17:$BI$27,MATCH(E$7,GRID!$A$17:$A$27,0),MATCH(1,($U$2=GRID!$B$1:$BI$1)*(КАЛЕНДАРЬ!$AG6=GRID!$B$3:$BI$3), 0)),
ROUNDUP(INDEX(GRID!$B$17:$BI$27,MATCH(E$7,GRID!$A$17:$A$27,0),MATCH(1,($U$2=GRID!$B$1:$BI$1)*(КАЛЕНДАРЬ!$AG6=GRID!$B$3:$BI$3), 0))*(1-GRID!$B$69),0))</f>
        <v>19400</v>
      </c>
      <c r="G253" s="47" t="e" cm="1">
        <f t="array" ref="G253">IF($I$2="Открытый тариф",
INDEX(GRID!$B$4:$BI$14,MATCH(G$7,GRID!$A$4:$A$14,0),MATCH(1,($U$2=GRID!$B$1:$BI$1)*(КАЛЕНДАРЬ!$AG6=GRID!$B$3:$BI$3), 0)),
ROUNDUP(INDEX(GRID!$B$4:$BI$14,MATCH(G$7,GRID!$A$4:$A$14,0),MATCH(1,($U$2=GRID!$B$1:$BI$1)*(КАЛЕНДАРЬ!$AG6=GRID!$B$3:$BI$3),0))*(1-GRID!$B$69),0))</f>
        <v>#N/A</v>
      </c>
      <c r="H253" s="48" t="e" cm="1">
        <f t="array" ref="H253">IF($I$2="Открытый тариф",
INDEX(GRID!$B$17:$BI$27,MATCH(G$7,GRID!$A$17:$A$27,0),MATCH(1,($U$2=GRID!$B$1:$BI$1)*(КАЛЕНДАРЬ!$AG6=GRID!$B$3:$BI$3), 0)),
ROUNDUP(INDEX(GRID!$B$17:$BI$27,MATCH(G$7,GRID!$A$17:$A$27,0),MATCH(1,($U$2=GRID!$B$1:$BI$1)*(КАЛЕНДАРЬ!$AG6=GRID!$B$3:$BI$3), 0))*(1-GRID!$B$69),0))</f>
        <v>#N/A</v>
      </c>
      <c r="I253" s="47" t="e" cm="1">
        <f t="array" ref="I253">IF($I$2="Открытый тариф",
INDEX(GRID!$B$4:$BI$14,MATCH(I$7,GRID!$A$4:$A$14,0),MATCH(1,($U$2=GRID!$B$1:$BI$1)*(КАЛЕНДАРЬ!$AG6=GRID!$B$3:$BI$3), 0)),
ROUNDUP(INDEX(GRID!$B$4:$BI$14,MATCH(I$7,GRID!$A$4:$A$14,0),MATCH(1,($U$2=GRID!$B$1:$BI$1)*(КАЛЕНДАРЬ!$AG6=GRID!$B$3:$BI$3),0))*(1-GRID!$B$69),0))</f>
        <v>#N/A</v>
      </c>
      <c r="J253" s="48" t="e" cm="1">
        <f t="array" ref="J253">IF($I$2="Открытый тариф",
INDEX(GRID!$B$17:$BI$27,MATCH(I$7,GRID!$A$17:$A$27,0),MATCH(1,($U$2=GRID!$B$1:$BI$1)*(КАЛЕНДАРЬ!$AG6=GRID!$B$3:$BI$3), 0)),
ROUNDUP(INDEX(GRID!$B$17:$BI$27,MATCH(I$7,GRID!$A$17:$A$27,0),MATCH(1,($U$2=GRID!$B$1:$BI$1)*(КАЛЕНДАРЬ!$AG6=GRID!$B$3:$BI$3), 0))*(1-GRID!$B$69),0))</f>
        <v>#N/A</v>
      </c>
      <c r="K253" s="47" cm="1">
        <f t="array" ref="K253">IF($I$2="Открытый тариф",
INDEX(GRID!$B$4:$BI$14,MATCH(K$7,GRID!$A$4:$A$14,0),MATCH(1,($U$2=GRID!$B$1:$BI$1)*(КАЛЕНДАРЬ!$AG6=GRID!$B$3:$BI$3), 0)),
ROUNDUP(INDEX(GRID!$B$4:$BI$14,MATCH(K$7,GRID!$A$4:$A$14,0),MATCH(1,($U$2=GRID!$B$1:$BI$1)*(КАЛЕНДАРЬ!$AG6=GRID!$B$3:$BI$3),0))*(1-GRID!$B$69),0))</f>
        <v>26100</v>
      </c>
      <c r="L253" s="48" cm="1">
        <f t="array" ref="L253">IF($I$2="Открытый тариф",
INDEX(GRID!$B$17:$BI$27,MATCH(K$7,GRID!$A$17:$A$27,0),MATCH(1,($U$2=GRID!$B$1:$BI$1)*(КАЛЕНДАРЬ!$AG6=GRID!$B$3:$BI$3), 0)),
ROUNDUP(INDEX(GRID!$B$17:$BI$27,MATCH(K$7,GRID!$A$17:$A$27,0),MATCH(1,($U$2=GRID!$B$1:$BI$1)*(КАЛЕНДАРЬ!$AG6=GRID!$B$3:$BI$3), 0))*(1-GRID!$B$69),0))</f>
        <v>26100</v>
      </c>
      <c r="M253" s="47" cm="1">
        <f t="array" ref="M253">IF($I$2="Открытый тариф",
INDEX(GRID!$B$4:$BI$14,MATCH(M$7,GRID!$A$4:$A$14,0),MATCH(1,($U$2=GRID!$B$1:$BI$1)*(КАЛЕНДАРЬ!$AG6=GRID!$B$3:$BI$3), 0)),
ROUNDUP(INDEX(GRID!$B$4:$BI$14,MATCH(M$7,GRID!$A$4:$A$14,0),MATCH(1,($U$2=GRID!$B$1:$BI$1)*(КАЛЕНДАРЬ!$AG6=GRID!$B$3:$BI$3),0))*(1-GRID!$B$69),0))</f>
        <v>28800</v>
      </c>
      <c r="N253" s="48" cm="1">
        <f t="array" ref="N253">IF($I$2="Открытый тариф",
INDEX(GRID!$B$17:$BI$27,MATCH(M$7,GRID!$A$17:$A$27,0),MATCH(1,($U$2=GRID!$B$1:$BI$1)*(КАЛЕНДАРЬ!$AG6=GRID!$B$3:$BI$3), 0)),
ROUNDUP(INDEX(GRID!$B$17:$BI$27,MATCH(M$7,GRID!$A$17:$A$27,0),MATCH(1,($U$2=GRID!$B$1:$BI$1)*(КАЛЕНДАРЬ!$AG6=GRID!$B$3:$BI$3), 0))*(1-GRID!$B$69),0))</f>
        <v>28800</v>
      </c>
      <c r="O253" s="49" t="s">
        <v>101</v>
      </c>
      <c r="P253" s="49" t="s">
        <v>101</v>
      </c>
      <c r="Q253" s="49" t="s">
        <v>101</v>
      </c>
      <c r="R253" s="49" t="s">
        <v>101</v>
      </c>
      <c r="S253" s="49" t="s">
        <v>101</v>
      </c>
      <c r="T253" s="49" t="s">
        <v>101</v>
      </c>
      <c r="U253" s="49" t="s">
        <v>101</v>
      </c>
      <c r="V253" s="49" t="s">
        <v>101</v>
      </c>
      <c r="W253" s="49" t="s">
        <v>101</v>
      </c>
      <c r="X253" s="49" t="s">
        <v>101</v>
      </c>
      <c r="Y253" s="38"/>
      <c r="Z253" s="30"/>
      <c r="AE253" s="6"/>
      <c r="AI253" s="6"/>
      <c r="AN253" s="6"/>
    </row>
    <row r="254" spans="1:40" hidden="1" x14ac:dyDescent="0.2">
      <c r="A254" s="117" t="s">
        <v>44</v>
      </c>
      <c r="B254" s="117">
        <v>4</v>
      </c>
      <c r="C254" s="47" cm="1">
        <f t="array" ref="C254">IF($I$2="Открытый тариф",
INDEX(GRID!$B$4:$BI$14,MATCH(C$7,GRID!$A$4:$A$14,0),MATCH(1,($U$2=GRID!$B$1:$BI$1)*(КАЛЕНДАРЬ!$AG7=GRID!$B$3:$BI$3), 0)),
ROUNDUP(INDEX(GRID!$B$4:$BI$14,MATCH(C$7,GRID!$A$4:$A$14,0),MATCH(1,($U$2=GRID!$B$1:$BI$1)*(КАЛЕНДАРЬ!$AG7=GRID!$B$3:$BI$3),0))*(1-GRID!$B$69),0))</f>
        <v>16500</v>
      </c>
      <c r="D254" s="48" cm="1">
        <f t="array" ref="D254">IF($I$2="Открытый тариф",
INDEX(GRID!$B$17:$BI$27,MATCH(C$7,GRID!$A$17:$A$27,0),MATCH(1,($U$2=GRID!$B$1:$BI$1)*(КАЛЕНДАРЬ!$AG7=GRID!$B$3:$BI$3), 0)),
ROUNDUP(INDEX(GRID!$B$17:$BI$27,MATCH(C$7,GRID!$A$17:$A$27,0),MATCH(1,($U$2=GRID!$B$1:$BI$1)*(КАЛЕНДАРЬ!$AG7=GRID!$B$3:$BI$3), 0))*(1-GRID!$B$69),0))</f>
        <v>16500</v>
      </c>
      <c r="E254" s="47" cm="1">
        <f t="array" ref="E254">IF($I$2="Открытый тариф",
INDEX(GRID!$B$4:$BI$14,MATCH(E$7,GRID!$A$4:$A$14,0),MATCH(1,($U$2=GRID!$B$1:$BI$1)*(КАЛЕНДАРЬ!$AG7=GRID!$B$3:$BI$3), 0)),
ROUNDUP(INDEX(GRID!$B$4:$BI$14,MATCH(E$7,GRID!$A$4:$A$14,0),MATCH(1,($U$2=GRID!$B$1:$BI$1)*(КАЛЕНДАРЬ!$AG7=GRID!$B$3:$BI$3),0))*(1-GRID!$B$69),0))</f>
        <v>18200</v>
      </c>
      <c r="F254" s="48" cm="1">
        <f t="array" ref="F254">IF($I$2="Открытый тариф",
INDEX(GRID!$B$17:$BI$27,MATCH(E$7,GRID!$A$17:$A$27,0),MATCH(1,($U$2=GRID!$B$1:$BI$1)*(КАЛЕНДАРЬ!$AG7=GRID!$B$3:$BI$3), 0)),
ROUNDUP(INDEX(GRID!$B$17:$BI$27,MATCH(E$7,GRID!$A$17:$A$27,0),MATCH(1,($U$2=GRID!$B$1:$BI$1)*(КАЛЕНДАРЬ!$AG7=GRID!$B$3:$BI$3), 0))*(1-GRID!$B$69),0))</f>
        <v>18200</v>
      </c>
      <c r="G254" s="47" t="e" cm="1">
        <f t="array" ref="G254">IF($I$2="Открытый тариф",
INDEX(GRID!$B$4:$BI$14,MATCH(G$7,GRID!$A$4:$A$14,0),MATCH(1,($U$2=GRID!$B$1:$BI$1)*(КАЛЕНДАРЬ!$AG7=GRID!$B$3:$BI$3), 0)),
ROUNDUP(INDEX(GRID!$B$4:$BI$14,MATCH(G$7,GRID!$A$4:$A$14,0),MATCH(1,($U$2=GRID!$B$1:$BI$1)*(КАЛЕНДАРЬ!$AG7=GRID!$B$3:$BI$3),0))*(1-GRID!$B$69),0))</f>
        <v>#N/A</v>
      </c>
      <c r="H254" s="48" t="e" cm="1">
        <f t="array" ref="H254">IF($I$2="Открытый тариф",
INDEX(GRID!$B$17:$BI$27,MATCH(G$7,GRID!$A$17:$A$27,0),MATCH(1,($U$2=GRID!$B$1:$BI$1)*(КАЛЕНДАРЬ!$AG7=GRID!$B$3:$BI$3), 0)),
ROUNDUP(INDEX(GRID!$B$17:$BI$27,MATCH(G$7,GRID!$A$17:$A$27,0),MATCH(1,($U$2=GRID!$B$1:$BI$1)*(КАЛЕНДАРЬ!$AG7=GRID!$B$3:$BI$3), 0))*(1-GRID!$B$69),0))</f>
        <v>#N/A</v>
      </c>
      <c r="I254" s="47" t="e" cm="1">
        <f t="array" ref="I254">IF($I$2="Открытый тариф",
INDEX(GRID!$B$4:$BI$14,MATCH(I$7,GRID!$A$4:$A$14,0),MATCH(1,($U$2=GRID!$B$1:$BI$1)*(КАЛЕНДАРЬ!$AG7=GRID!$B$3:$BI$3), 0)),
ROUNDUP(INDEX(GRID!$B$4:$BI$14,MATCH(I$7,GRID!$A$4:$A$14,0),MATCH(1,($U$2=GRID!$B$1:$BI$1)*(КАЛЕНДАРЬ!$AG7=GRID!$B$3:$BI$3),0))*(1-GRID!$B$69),0))</f>
        <v>#N/A</v>
      </c>
      <c r="J254" s="48" t="e" cm="1">
        <f t="array" ref="J254">IF($I$2="Открытый тариф",
INDEX(GRID!$B$17:$BI$27,MATCH(I$7,GRID!$A$17:$A$27,0),MATCH(1,($U$2=GRID!$B$1:$BI$1)*(КАЛЕНДАРЬ!$AG7=GRID!$B$3:$BI$3), 0)),
ROUNDUP(INDEX(GRID!$B$17:$BI$27,MATCH(I$7,GRID!$A$17:$A$27,0),MATCH(1,($U$2=GRID!$B$1:$BI$1)*(КАЛЕНДАРЬ!$AG7=GRID!$B$3:$BI$3), 0))*(1-GRID!$B$69),0))</f>
        <v>#N/A</v>
      </c>
      <c r="K254" s="47" cm="1">
        <f t="array" ref="K254">IF($I$2="Открытый тариф",
INDEX(GRID!$B$4:$BI$14,MATCH(K$7,GRID!$A$4:$A$14,0),MATCH(1,($U$2=GRID!$B$1:$BI$1)*(КАЛЕНДАРЬ!$AG7=GRID!$B$3:$BI$3), 0)),
ROUNDUP(INDEX(GRID!$B$4:$BI$14,MATCH(K$7,GRID!$A$4:$A$14,0),MATCH(1,($U$2=GRID!$B$1:$BI$1)*(КАЛЕНДАРЬ!$AG7=GRID!$B$3:$BI$3),0))*(1-GRID!$B$69),0))</f>
        <v>24500</v>
      </c>
      <c r="L254" s="48" cm="1">
        <f t="array" ref="L254">IF($I$2="Открытый тариф",
INDEX(GRID!$B$17:$BI$27,MATCH(K$7,GRID!$A$17:$A$27,0),MATCH(1,($U$2=GRID!$B$1:$BI$1)*(КАЛЕНДАРЬ!$AG7=GRID!$B$3:$BI$3), 0)),
ROUNDUP(INDEX(GRID!$B$17:$BI$27,MATCH(K$7,GRID!$A$17:$A$27,0),MATCH(1,($U$2=GRID!$B$1:$BI$1)*(КАЛЕНДАРЬ!$AG7=GRID!$B$3:$BI$3), 0))*(1-GRID!$B$69),0))</f>
        <v>24500</v>
      </c>
      <c r="M254" s="47" cm="1">
        <f t="array" ref="M254">IF($I$2="Открытый тариф",
INDEX(GRID!$B$4:$BI$14,MATCH(M$7,GRID!$A$4:$A$14,0),MATCH(1,($U$2=GRID!$B$1:$BI$1)*(КАЛЕНДАРЬ!$AG7=GRID!$B$3:$BI$3), 0)),
ROUNDUP(INDEX(GRID!$B$4:$BI$14,MATCH(M$7,GRID!$A$4:$A$14,0),MATCH(1,($U$2=GRID!$B$1:$BI$1)*(КАЛЕНДАРЬ!$AG7=GRID!$B$3:$BI$3),0))*(1-GRID!$B$69),0))</f>
        <v>27000</v>
      </c>
      <c r="N254" s="48" cm="1">
        <f t="array" ref="N254">IF($I$2="Открытый тариф",
INDEX(GRID!$B$17:$BI$27,MATCH(M$7,GRID!$A$17:$A$27,0),MATCH(1,($U$2=GRID!$B$1:$BI$1)*(КАЛЕНДАРЬ!$AG7=GRID!$B$3:$BI$3), 0)),
ROUNDUP(INDEX(GRID!$B$17:$BI$27,MATCH(M$7,GRID!$A$17:$A$27,0),MATCH(1,($U$2=GRID!$B$1:$BI$1)*(КАЛЕНДАРЬ!$AG7=GRID!$B$3:$BI$3), 0))*(1-GRID!$B$69),0))</f>
        <v>27000</v>
      </c>
      <c r="O254" s="49" t="s">
        <v>101</v>
      </c>
      <c r="P254" s="49" t="s">
        <v>101</v>
      </c>
      <c r="Q254" s="49" t="s">
        <v>101</v>
      </c>
      <c r="R254" s="49" t="s">
        <v>101</v>
      </c>
      <c r="S254" s="49" t="s">
        <v>101</v>
      </c>
      <c r="T254" s="49" t="s">
        <v>101</v>
      </c>
      <c r="U254" s="49" t="s">
        <v>101</v>
      </c>
      <c r="V254" s="49" t="s">
        <v>101</v>
      </c>
      <c r="W254" s="49" t="s">
        <v>101</v>
      </c>
      <c r="X254" s="49" t="s">
        <v>101</v>
      </c>
      <c r="Y254" s="38"/>
      <c r="Z254" s="30"/>
      <c r="AE254" s="6"/>
      <c r="AI254" s="6"/>
      <c r="AN254" s="6"/>
    </row>
    <row r="255" spans="1:40" hidden="1" x14ac:dyDescent="0.2">
      <c r="A255" s="117" t="s">
        <v>45</v>
      </c>
      <c r="B255" s="117">
        <v>5</v>
      </c>
      <c r="C255" s="47" cm="1">
        <f t="array" ref="C255">IF($I$2="Открытый тариф",
INDEX(GRID!$B$4:$BI$14,MATCH(C$7,GRID!$A$4:$A$14,0),MATCH(1,($U$2=GRID!$B$1:$BI$1)*(КАЛЕНДАРЬ!$AG8=GRID!$B$3:$BI$3), 0)),
ROUNDUP(INDEX(GRID!$B$4:$BI$14,MATCH(C$7,GRID!$A$4:$A$14,0),MATCH(1,($U$2=GRID!$B$1:$BI$1)*(КАЛЕНДАРЬ!$AG8=GRID!$B$3:$BI$3),0))*(1-GRID!$B$69),0))</f>
        <v>16500</v>
      </c>
      <c r="D255" s="48" cm="1">
        <f t="array" ref="D255">IF($I$2="Открытый тариф",
INDEX(GRID!$B$17:$BI$27,MATCH(C$7,GRID!$A$17:$A$27,0),MATCH(1,($U$2=GRID!$B$1:$BI$1)*(КАЛЕНДАРЬ!$AG8=GRID!$B$3:$BI$3), 0)),
ROUNDUP(INDEX(GRID!$B$17:$BI$27,MATCH(C$7,GRID!$A$17:$A$27,0),MATCH(1,($U$2=GRID!$B$1:$BI$1)*(КАЛЕНДАРЬ!$AG8=GRID!$B$3:$BI$3), 0))*(1-GRID!$B$69),0))</f>
        <v>16500</v>
      </c>
      <c r="E255" s="47" cm="1">
        <f t="array" ref="E255">IF($I$2="Открытый тариф",
INDEX(GRID!$B$4:$BI$14,MATCH(E$7,GRID!$A$4:$A$14,0),MATCH(1,($U$2=GRID!$B$1:$BI$1)*(КАЛЕНДАРЬ!$AG8=GRID!$B$3:$BI$3), 0)),
ROUNDUP(INDEX(GRID!$B$4:$BI$14,MATCH(E$7,GRID!$A$4:$A$14,0),MATCH(1,($U$2=GRID!$B$1:$BI$1)*(КАЛЕНДАРЬ!$AG8=GRID!$B$3:$BI$3),0))*(1-GRID!$B$69),0))</f>
        <v>18200</v>
      </c>
      <c r="F255" s="48" cm="1">
        <f t="array" ref="F255">IF($I$2="Открытый тариф",
INDEX(GRID!$B$17:$BI$27,MATCH(E$7,GRID!$A$17:$A$27,0),MATCH(1,($U$2=GRID!$B$1:$BI$1)*(КАЛЕНДАРЬ!$AG8=GRID!$B$3:$BI$3), 0)),
ROUNDUP(INDEX(GRID!$B$17:$BI$27,MATCH(E$7,GRID!$A$17:$A$27,0),MATCH(1,($U$2=GRID!$B$1:$BI$1)*(КАЛЕНДАРЬ!$AG8=GRID!$B$3:$BI$3), 0))*(1-GRID!$B$69),0))</f>
        <v>18200</v>
      </c>
      <c r="G255" s="47" t="e" cm="1">
        <f t="array" ref="G255">IF($I$2="Открытый тариф",
INDEX(GRID!$B$4:$BI$14,MATCH(G$7,GRID!$A$4:$A$14,0),MATCH(1,($U$2=GRID!$B$1:$BI$1)*(КАЛЕНДАРЬ!$AG8=GRID!$B$3:$BI$3), 0)),
ROUNDUP(INDEX(GRID!$B$4:$BI$14,MATCH(G$7,GRID!$A$4:$A$14,0),MATCH(1,($U$2=GRID!$B$1:$BI$1)*(КАЛЕНДАРЬ!$AG8=GRID!$B$3:$BI$3),0))*(1-GRID!$B$69),0))</f>
        <v>#N/A</v>
      </c>
      <c r="H255" s="48" t="e" cm="1">
        <f t="array" ref="H255">IF($I$2="Открытый тариф",
INDEX(GRID!$B$17:$BI$27,MATCH(G$7,GRID!$A$17:$A$27,0),MATCH(1,($U$2=GRID!$B$1:$BI$1)*(КАЛЕНДАРЬ!$AG8=GRID!$B$3:$BI$3), 0)),
ROUNDUP(INDEX(GRID!$B$17:$BI$27,MATCH(G$7,GRID!$A$17:$A$27,0),MATCH(1,($U$2=GRID!$B$1:$BI$1)*(КАЛЕНДАРЬ!$AG8=GRID!$B$3:$BI$3), 0))*(1-GRID!$B$69),0))</f>
        <v>#N/A</v>
      </c>
      <c r="I255" s="47" t="e" cm="1">
        <f t="array" ref="I255">IF($I$2="Открытый тариф",
INDEX(GRID!$B$4:$BI$14,MATCH(I$7,GRID!$A$4:$A$14,0),MATCH(1,($U$2=GRID!$B$1:$BI$1)*(КАЛЕНДАРЬ!$AG8=GRID!$B$3:$BI$3), 0)),
ROUNDUP(INDEX(GRID!$B$4:$BI$14,MATCH(I$7,GRID!$A$4:$A$14,0),MATCH(1,($U$2=GRID!$B$1:$BI$1)*(КАЛЕНДАРЬ!$AG8=GRID!$B$3:$BI$3),0))*(1-GRID!$B$69),0))</f>
        <v>#N/A</v>
      </c>
      <c r="J255" s="48" t="e" cm="1">
        <f t="array" ref="J255">IF($I$2="Открытый тариф",
INDEX(GRID!$B$17:$BI$27,MATCH(I$7,GRID!$A$17:$A$27,0),MATCH(1,($U$2=GRID!$B$1:$BI$1)*(КАЛЕНДАРЬ!$AG8=GRID!$B$3:$BI$3), 0)),
ROUNDUP(INDEX(GRID!$B$17:$BI$27,MATCH(I$7,GRID!$A$17:$A$27,0),MATCH(1,($U$2=GRID!$B$1:$BI$1)*(КАЛЕНДАРЬ!$AG8=GRID!$B$3:$BI$3), 0))*(1-GRID!$B$69),0))</f>
        <v>#N/A</v>
      </c>
      <c r="K255" s="47" cm="1">
        <f t="array" ref="K255">IF($I$2="Открытый тариф",
INDEX(GRID!$B$4:$BI$14,MATCH(K$7,GRID!$A$4:$A$14,0),MATCH(1,($U$2=GRID!$B$1:$BI$1)*(КАЛЕНДАРЬ!$AG8=GRID!$B$3:$BI$3), 0)),
ROUNDUP(INDEX(GRID!$B$4:$BI$14,MATCH(K$7,GRID!$A$4:$A$14,0),MATCH(1,($U$2=GRID!$B$1:$BI$1)*(КАЛЕНДАРЬ!$AG8=GRID!$B$3:$BI$3),0))*(1-GRID!$B$69),0))</f>
        <v>24500</v>
      </c>
      <c r="L255" s="48" cm="1">
        <f t="array" ref="L255">IF($I$2="Открытый тариф",
INDEX(GRID!$B$17:$BI$27,MATCH(K$7,GRID!$A$17:$A$27,0),MATCH(1,($U$2=GRID!$B$1:$BI$1)*(КАЛЕНДАРЬ!$AG8=GRID!$B$3:$BI$3), 0)),
ROUNDUP(INDEX(GRID!$B$17:$BI$27,MATCH(K$7,GRID!$A$17:$A$27,0),MATCH(1,($U$2=GRID!$B$1:$BI$1)*(КАЛЕНДАРЬ!$AG8=GRID!$B$3:$BI$3), 0))*(1-GRID!$B$69),0))</f>
        <v>24500</v>
      </c>
      <c r="M255" s="47" cm="1">
        <f t="array" ref="M255">IF($I$2="Открытый тариф",
INDEX(GRID!$B$4:$BI$14,MATCH(M$7,GRID!$A$4:$A$14,0),MATCH(1,($U$2=GRID!$B$1:$BI$1)*(КАЛЕНДАРЬ!$AG8=GRID!$B$3:$BI$3), 0)),
ROUNDUP(INDEX(GRID!$B$4:$BI$14,MATCH(M$7,GRID!$A$4:$A$14,0),MATCH(1,($U$2=GRID!$B$1:$BI$1)*(КАЛЕНДАРЬ!$AG8=GRID!$B$3:$BI$3),0))*(1-GRID!$B$69),0))</f>
        <v>27000</v>
      </c>
      <c r="N255" s="48" cm="1">
        <f t="array" ref="N255">IF($I$2="Открытый тариф",
INDEX(GRID!$B$17:$BI$27,MATCH(M$7,GRID!$A$17:$A$27,0),MATCH(1,($U$2=GRID!$B$1:$BI$1)*(КАЛЕНДАРЬ!$AG8=GRID!$B$3:$BI$3), 0)),
ROUNDUP(INDEX(GRID!$B$17:$BI$27,MATCH(M$7,GRID!$A$17:$A$27,0),MATCH(1,($U$2=GRID!$B$1:$BI$1)*(КАЛЕНДАРЬ!$AG8=GRID!$B$3:$BI$3), 0))*(1-GRID!$B$69),0))</f>
        <v>27000</v>
      </c>
      <c r="O255" s="49" t="s">
        <v>101</v>
      </c>
      <c r="P255" s="49" t="s">
        <v>101</v>
      </c>
      <c r="Q255" s="49" t="s">
        <v>101</v>
      </c>
      <c r="R255" s="49" t="s">
        <v>101</v>
      </c>
      <c r="S255" s="49" t="s">
        <v>101</v>
      </c>
      <c r="T255" s="49" t="s">
        <v>101</v>
      </c>
      <c r="U255" s="49" t="s">
        <v>101</v>
      </c>
      <c r="V255" s="49" t="s">
        <v>101</v>
      </c>
      <c r="W255" s="49" t="s">
        <v>101</v>
      </c>
      <c r="X255" s="49" t="s">
        <v>101</v>
      </c>
      <c r="Y255" s="38"/>
      <c r="Z255" s="30"/>
      <c r="AE255" s="6"/>
      <c r="AI255" s="6"/>
      <c r="AN255" s="6"/>
    </row>
    <row r="256" spans="1:40" s="95" customFormat="1" hidden="1" x14ac:dyDescent="0.2">
      <c r="A256" s="117" t="s">
        <v>46</v>
      </c>
      <c r="B256" s="117">
        <v>6</v>
      </c>
      <c r="C256" s="48" cm="1">
        <f t="array" ref="C256">IF($I$2="Открытый тариф",
INDEX(GRID!$B$4:$BI$14,MATCH(C$7,GRID!$A$4:$A$14,0),MATCH(1,($U$2=GRID!$B$1:$BI$1)*(КАЛЕНДАРЬ!$AG9=GRID!$B$3:$BI$3), 0)),
ROUNDUP(INDEX(GRID!$B$4:$BI$14,MATCH(C$7,GRID!$A$4:$A$14,0),MATCH(1,($U$2=GRID!$B$1:$BI$1)*(КАЛЕНДАРЬ!$AG9=GRID!$B$3:$BI$3),0))*(1-GRID!$B$69),0))</f>
        <v>16500</v>
      </c>
      <c r="D256" s="48" cm="1">
        <f t="array" ref="D256">IF($I$2="Открытый тариф",
INDEX(GRID!$B$17:$BI$27,MATCH(C$7,GRID!$A$17:$A$27,0),MATCH(1,($U$2=GRID!$B$1:$BI$1)*(КАЛЕНДАРЬ!$AG9=GRID!$B$3:$BI$3), 0)),
ROUNDUP(INDEX(GRID!$B$17:$BI$27,MATCH(C$7,GRID!$A$17:$A$27,0),MATCH(1,($U$2=GRID!$B$1:$BI$1)*(КАЛЕНДАРЬ!$AG9=GRID!$B$3:$BI$3), 0))*(1-GRID!$B$69),0))</f>
        <v>16500</v>
      </c>
      <c r="E256" s="48" cm="1">
        <f t="array" ref="E256">IF($I$2="Открытый тариф",
INDEX(GRID!$B$4:$BI$14,MATCH(E$7,GRID!$A$4:$A$14,0),MATCH(1,($U$2=GRID!$B$1:$BI$1)*(КАЛЕНДАРЬ!$AG9=GRID!$B$3:$BI$3), 0)),
ROUNDUP(INDEX(GRID!$B$4:$BI$14,MATCH(E$7,GRID!$A$4:$A$14,0),MATCH(1,($U$2=GRID!$B$1:$BI$1)*(КАЛЕНДАРЬ!$AG9=GRID!$B$3:$BI$3),0))*(1-GRID!$B$69),0))</f>
        <v>18200</v>
      </c>
      <c r="F256" s="48" cm="1">
        <f t="array" ref="F256">IF($I$2="Открытый тариф",
INDEX(GRID!$B$17:$BI$27,MATCH(E$7,GRID!$A$17:$A$27,0),MATCH(1,($U$2=GRID!$B$1:$BI$1)*(КАЛЕНДАРЬ!$AG9=GRID!$B$3:$BI$3), 0)),
ROUNDUP(INDEX(GRID!$B$17:$BI$27,MATCH(E$7,GRID!$A$17:$A$27,0),MATCH(1,($U$2=GRID!$B$1:$BI$1)*(КАЛЕНДАРЬ!$AG9=GRID!$B$3:$BI$3), 0))*(1-GRID!$B$69),0))</f>
        <v>18200</v>
      </c>
      <c r="G256" s="48" t="e" cm="1">
        <f t="array" ref="G256">IF($I$2="Открытый тариф",
INDEX(GRID!$B$4:$BI$14,MATCH(G$7,GRID!$A$4:$A$14,0),MATCH(1,($U$2=GRID!$B$1:$BI$1)*(КАЛЕНДАРЬ!$AG9=GRID!$B$3:$BI$3), 0)),
ROUNDUP(INDEX(GRID!$B$4:$BI$14,MATCH(G$7,GRID!$A$4:$A$14,0),MATCH(1,($U$2=GRID!$B$1:$BI$1)*(КАЛЕНДАРЬ!$AG9=GRID!$B$3:$BI$3),0))*(1-GRID!$B$69),0))</f>
        <v>#N/A</v>
      </c>
      <c r="H256" s="48" t="e" cm="1">
        <f t="array" ref="H256">IF($I$2="Открытый тариф",
INDEX(GRID!$B$17:$BI$27,MATCH(G$7,GRID!$A$17:$A$27,0),MATCH(1,($U$2=GRID!$B$1:$BI$1)*(КАЛЕНДАРЬ!$AG9=GRID!$B$3:$BI$3), 0)),
ROUNDUP(INDEX(GRID!$B$17:$BI$27,MATCH(G$7,GRID!$A$17:$A$27,0),MATCH(1,($U$2=GRID!$B$1:$BI$1)*(КАЛЕНДАРЬ!$AG9=GRID!$B$3:$BI$3), 0))*(1-GRID!$B$69),0))</f>
        <v>#N/A</v>
      </c>
      <c r="I256" s="48" t="e" cm="1">
        <f t="array" ref="I256">IF($I$2="Открытый тариф",
INDEX(GRID!$B$4:$BI$14,MATCH(I$7,GRID!$A$4:$A$14,0),MATCH(1,($U$2=GRID!$B$1:$BI$1)*(КАЛЕНДАРЬ!$AG9=GRID!$B$3:$BI$3), 0)),
ROUNDUP(INDEX(GRID!$B$4:$BI$14,MATCH(I$7,GRID!$A$4:$A$14,0),MATCH(1,($U$2=GRID!$B$1:$BI$1)*(КАЛЕНДАРЬ!$AG9=GRID!$B$3:$BI$3),0))*(1-GRID!$B$69),0))</f>
        <v>#N/A</v>
      </c>
      <c r="J256" s="48" t="e" cm="1">
        <f t="array" ref="J256">IF($I$2="Открытый тариф",
INDEX(GRID!$B$17:$BI$27,MATCH(I$7,GRID!$A$17:$A$27,0),MATCH(1,($U$2=GRID!$B$1:$BI$1)*(КАЛЕНДАРЬ!$AG9=GRID!$B$3:$BI$3), 0)),
ROUNDUP(INDEX(GRID!$B$17:$BI$27,MATCH(I$7,GRID!$A$17:$A$27,0),MATCH(1,($U$2=GRID!$B$1:$BI$1)*(КАЛЕНДАРЬ!$AG9=GRID!$B$3:$BI$3), 0))*(1-GRID!$B$69),0))</f>
        <v>#N/A</v>
      </c>
      <c r="K256" s="48" cm="1">
        <f t="array" ref="K256">IF($I$2="Открытый тариф",
INDEX(GRID!$B$4:$BI$14,MATCH(K$7,GRID!$A$4:$A$14,0),MATCH(1,($U$2=GRID!$B$1:$BI$1)*(КАЛЕНДАРЬ!$AG9=GRID!$B$3:$BI$3), 0)),
ROUNDUP(INDEX(GRID!$B$4:$BI$14,MATCH(K$7,GRID!$A$4:$A$14,0),MATCH(1,($U$2=GRID!$B$1:$BI$1)*(КАЛЕНДАРЬ!$AG9=GRID!$B$3:$BI$3),0))*(1-GRID!$B$69),0))</f>
        <v>24500</v>
      </c>
      <c r="L256" s="48" cm="1">
        <f t="array" ref="L256">IF($I$2="Открытый тариф",
INDEX(GRID!$B$17:$BI$27,MATCH(K$7,GRID!$A$17:$A$27,0),MATCH(1,($U$2=GRID!$B$1:$BI$1)*(КАЛЕНДАРЬ!$AG9=GRID!$B$3:$BI$3), 0)),
ROUNDUP(INDEX(GRID!$B$17:$BI$27,MATCH(K$7,GRID!$A$17:$A$27,0),MATCH(1,($U$2=GRID!$B$1:$BI$1)*(КАЛЕНДАРЬ!$AG9=GRID!$B$3:$BI$3), 0))*(1-GRID!$B$69),0))</f>
        <v>24500</v>
      </c>
      <c r="M256" s="48" cm="1">
        <f t="array" ref="M256">IF($I$2="Открытый тариф",
INDEX(GRID!$B$4:$BI$14,MATCH(M$7,GRID!$A$4:$A$14,0),MATCH(1,($U$2=GRID!$B$1:$BI$1)*(КАЛЕНДАРЬ!$AG9=GRID!$B$3:$BI$3), 0)),
ROUNDUP(INDEX(GRID!$B$4:$BI$14,MATCH(M$7,GRID!$A$4:$A$14,0),MATCH(1,($U$2=GRID!$B$1:$BI$1)*(КАЛЕНДАРЬ!$AG9=GRID!$B$3:$BI$3),0))*(1-GRID!$B$69),0))</f>
        <v>27000</v>
      </c>
      <c r="N256" s="48" cm="1">
        <f t="array" ref="N256">IF($I$2="Открытый тариф",
INDEX(GRID!$B$17:$BI$27,MATCH(M$7,GRID!$A$17:$A$27,0),MATCH(1,($U$2=GRID!$B$1:$BI$1)*(КАЛЕНДАРЬ!$AG9=GRID!$B$3:$BI$3), 0)),
ROUNDUP(INDEX(GRID!$B$17:$BI$27,MATCH(M$7,GRID!$A$17:$A$27,0),MATCH(1,($U$2=GRID!$B$1:$BI$1)*(КАЛЕНДАРЬ!$AG9=GRID!$B$3:$BI$3), 0))*(1-GRID!$B$69),0))</f>
        <v>27000</v>
      </c>
      <c r="O256" s="57" t="s">
        <v>101</v>
      </c>
      <c r="P256" s="57" t="s">
        <v>101</v>
      </c>
      <c r="Q256" s="57" t="s">
        <v>101</v>
      </c>
      <c r="R256" s="57" t="s">
        <v>101</v>
      </c>
      <c r="S256" s="57" t="s">
        <v>101</v>
      </c>
      <c r="T256" s="57" t="s">
        <v>101</v>
      </c>
      <c r="U256" s="57" t="s">
        <v>101</v>
      </c>
      <c r="V256" s="57" t="s">
        <v>101</v>
      </c>
      <c r="W256" s="57" t="s">
        <v>101</v>
      </c>
      <c r="X256" s="57" t="s">
        <v>101</v>
      </c>
      <c r="Y256" s="38"/>
      <c r="Z256" s="30"/>
      <c r="AE256" s="96"/>
      <c r="AI256" s="96"/>
      <c r="AN256" s="96"/>
    </row>
    <row r="257" spans="1:40" s="95" customFormat="1" hidden="1" x14ac:dyDescent="0.2">
      <c r="A257" s="117" t="s">
        <v>47</v>
      </c>
      <c r="B257" s="117">
        <v>7</v>
      </c>
      <c r="C257" s="48" cm="1">
        <f t="array" ref="C257">IF($I$2="Открытый тариф",
INDEX(GRID!$B$4:$BI$14,MATCH(C$7,GRID!$A$4:$A$14,0),MATCH(1,($U$2=GRID!$B$1:$BI$1)*(КАЛЕНДАРЬ!$AG10=GRID!$B$3:$BI$3), 0)),
ROUNDUP(INDEX(GRID!$B$4:$BI$14,MATCH(C$7,GRID!$A$4:$A$14,0),MATCH(1,($U$2=GRID!$B$1:$BI$1)*(КАЛЕНДАРЬ!$AG10=GRID!$B$3:$BI$3),0))*(1-GRID!$B$69),0))</f>
        <v>17500</v>
      </c>
      <c r="D257" s="48" cm="1">
        <f t="array" ref="D257">IF($I$2="Открытый тариф",
INDEX(GRID!$B$17:$BI$27,MATCH(C$7,GRID!$A$17:$A$27,0),MATCH(1,($U$2=GRID!$B$1:$BI$1)*(КАЛЕНДАРЬ!$AG10=GRID!$B$3:$BI$3), 0)),
ROUNDUP(INDEX(GRID!$B$17:$BI$27,MATCH(C$7,GRID!$A$17:$A$27,0),MATCH(1,($U$2=GRID!$B$1:$BI$1)*(КАЛЕНДАРЬ!$AG10=GRID!$B$3:$BI$3), 0))*(1-GRID!$B$69),0))</f>
        <v>17500</v>
      </c>
      <c r="E257" s="48" cm="1">
        <f t="array" ref="E257">IF($I$2="Открытый тариф",
INDEX(GRID!$B$4:$BI$14,MATCH(E$7,GRID!$A$4:$A$14,0),MATCH(1,($U$2=GRID!$B$1:$BI$1)*(КАЛЕНДАРЬ!$AG10=GRID!$B$3:$BI$3), 0)),
ROUNDUP(INDEX(GRID!$B$4:$BI$14,MATCH(E$7,GRID!$A$4:$A$14,0),MATCH(1,($U$2=GRID!$B$1:$BI$1)*(КАЛЕНДАРЬ!$AG10=GRID!$B$3:$BI$3),0))*(1-GRID!$B$69),0))</f>
        <v>19400</v>
      </c>
      <c r="F257" s="48" cm="1">
        <f t="array" ref="F257">IF($I$2="Открытый тариф",
INDEX(GRID!$B$17:$BI$27,MATCH(E$7,GRID!$A$17:$A$27,0),MATCH(1,($U$2=GRID!$B$1:$BI$1)*(КАЛЕНДАРЬ!$AG10=GRID!$B$3:$BI$3), 0)),
ROUNDUP(INDEX(GRID!$B$17:$BI$27,MATCH(E$7,GRID!$A$17:$A$27,0),MATCH(1,($U$2=GRID!$B$1:$BI$1)*(КАЛЕНДАРЬ!$AG10=GRID!$B$3:$BI$3), 0))*(1-GRID!$B$69),0))</f>
        <v>19400</v>
      </c>
      <c r="G257" s="48" t="e" cm="1">
        <f t="array" ref="G257">IF($I$2="Открытый тариф",
INDEX(GRID!$B$4:$BI$14,MATCH(G$7,GRID!$A$4:$A$14,0),MATCH(1,($U$2=GRID!$B$1:$BI$1)*(КАЛЕНДАРЬ!$AG10=GRID!$B$3:$BI$3), 0)),
ROUNDUP(INDEX(GRID!$B$4:$BI$14,MATCH(G$7,GRID!$A$4:$A$14,0),MATCH(1,($U$2=GRID!$B$1:$BI$1)*(КАЛЕНДАРЬ!$AG10=GRID!$B$3:$BI$3),0))*(1-GRID!$B$69),0))</f>
        <v>#N/A</v>
      </c>
      <c r="H257" s="48" t="e" cm="1">
        <f t="array" ref="H257">IF($I$2="Открытый тариф",
INDEX(GRID!$B$17:$BI$27,MATCH(G$7,GRID!$A$17:$A$27,0),MATCH(1,($U$2=GRID!$B$1:$BI$1)*(КАЛЕНДАРЬ!$AG10=GRID!$B$3:$BI$3), 0)),
ROUNDUP(INDEX(GRID!$B$17:$BI$27,MATCH(G$7,GRID!$A$17:$A$27,0),MATCH(1,($U$2=GRID!$B$1:$BI$1)*(КАЛЕНДАРЬ!$AG10=GRID!$B$3:$BI$3), 0))*(1-GRID!$B$69),0))</f>
        <v>#N/A</v>
      </c>
      <c r="I257" s="48" t="e" cm="1">
        <f t="array" ref="I257">IF($I$2="Открытый тариф",
INDEX(GRID!$B$4:$BI$14,MATCH(I$7,GRID!$A$4:$A$14,0),MATCH(1,($U$2=GRID!$B$1:$BI$1)*(КАЛЕНДАРЬ!$AG10=GRID!$B$3:$BI$3), 0)),
ROUNDUP(INDEX(GRID!$B$4:$BI$14,MATCH(I$7,GRID!$A$4:$A$14,0),MATCH(1,($U$2=GRID!$B$1:$BI$1)*(КАЛЕНДАРЬ!$AG10=GRID!$B$3:$BI$3),0))*(1-GRID!$B$69),0))</f>
        <v>#N/A</v>
      </c>
      <c r="J257" s="48" t="e" cm="1">
        <f t="array" ref="J257">IF($I$2="Открытый тариф",
INDEX(GRID!$B$17:$BI$27,MATCH(I$7,GRID!$A$17:$A$27,0),MATCH(1,($U$2=GRID!$B$1:$BI$1)*(КАЛЕНДАРЬ!$AG10=GRID!$B$3:$BI$3), 0)),
ROUNDUP(INDEX(GRID!$B$17:$BI$27,MATCH(I$7,GRID!$A$17:$A$27,0),MATCH(1,($U$2=GRID!$B$1:$BI$1)*(КАЛЕНДАРЬ!$AG10=GRID!$B$3:$BI$3), 0))*(1-GRID!$B$69),0))</f>
        <v>#N/A</v>
      </c>
      <c r="K257" s="48" cm="1">
        <f t="array" ref="K257">IF($I$2="Открытый тариф",
INDEX(GRID!$B$4:$BI$14,MATCH(K$7,GRID!$A$4:$A$14,0),MATCH(1,($U$2=GRID!$B$1:$BI$1)*(КАЛЕНДАРЬ!$AG10=GRID!$B$3:$BI$3), 0)),
ROUNDUP(INDEX(GRID!$B$4:$BI$14,MATCH(K$7,GRID!$A$4:$A$14,0),MATCH(1,($U$2=GRID!$B$1:$BI$1)*(КАЛЕНДАРЬ!$AG10=GRID!$B$3:$BI$3),0))*(1-GRID!$B$69),0))</f>
        <v>26100</v>
      </c>
      <c r="L257" s="48" cm="1">
        <f t="array" ref="L257">IF($I$2="Открытый тариф",
INDEX(GRID!$B$17:$BI$27,MATCH(K$7,GRID!$A$17:$A$27,0),MATCH(1,($U$2=GRID!$B$1:$BI$1)*(КАЛЕНДАРЬ!$AG10=GRID!$B$3:$BI$3), 0)),
ROUNDUP(INDEX(GRID!$B$17:$BI$27,MATCH(K$7,GRID!$A$17:$A$27,0),MATCH(1,($U$2=GRID!$B$1:$BI$1)*(КАЛЕНДАРЬ!$AG10=GRID!$B$3:$BI$3), 0))*(1-GRID!$B$69),0))</f>
        <v>26100</v>
      </c>
      <c r="M257" s="48" cm="1">
        <f t="array" ref="M257">IF($I$2="Открытый тариф",
INDEX(GRID!$B$4:$BI$14,MATCH(M$7,GRID!$A$4:$A$14,0),MATCH(1,($U$2=GRID!$B$1:$BI$1)*(КАЛЕНДАРЬ!$AG10=GRID!$B$3:$BI$3), 0)),
ROUNDUP(INDEX(GRID!$B$4:$BI$14,MATCH(M$7,GRID!$A$4:$A$14,0),MATCH(1,($U$2=GRID!$B$1:$BI$1)*(КАЛЕНДАРЬ!$AG10=GRID!$B$3:$BI$3),0))*(1-GRID!$B$69),0))</f>
        <v>28800</v>
      </c>
      <c r="N257" s="48" cm="1">
        <f t="array" ref="N257">IF($I$2="Открытый тариф",
INDEX(GRID!$B$17:$BI$27,MATCH(M$7,GRID!$A$17:$A$27,0),MATCH(1,($U$2=GRID!$B$1:$BI$1)*(КАЛЕНДАРЬ!$AG10=GRID!$B$3:$BI$3), 0)),
ROUNDUP(INDEX(GRID!$B$17:$BI$27,MATCH(M$7,GRID!$A$17:$A$27,0),MATCH(1,($U$2=GRID!$B$1:$BI$1)*(КАЛЕНДАРЬ!$AG10=GRID!$B$3:$BI$3), 0))*(1-GRID!$B$69),0))</f>
        <v>28800</v>
      </c>
      <c r="O257" s="57" t="s">
        <v>101</v>
      </c>
      <c r="P257" s="57" t="s">
        <v>101</v>
      </c>
      <c r="Q257" s="57" t="s">
        <v>101</v>
      </c>
      <c r="R257" s="57" t="s">
        <v>101</v>
      </c>
      <c r="S257" s="57" t="s">
        <v>101</v>
      </c>
      <c r="T257" s="57" t="s">
        <v>101</v>
      </c>
      <c r="U257" s="57" t="s">
        <v>101</v>
      </c>
      <c r="V257" s="57" t="s">
        <v>101</v>
      </c>
      <c r="W257" s="57" t="s">
        <v>101</v>
      </c>
      <c r="X257" s="57" t="s">
        <v>101</v>
      </c>
      <c r="Y257" s="38"/>
      <c r="Z257" s="30"/>
      <c r="AE257" s="96"/>
      <c r="AI257" s="96"/>
      <c r="AN257" s="96"/>
    </row>
    <row r="258" spans="1:40" s="95" customFormat="1" hidden="1" x14ac:dyDescent="0.2">
      <c r="A258" s="117" t="s">
        <v>48</v>
      </c>
      <c r="B258" s="117">
        <v>8</v>
      </c>
      <c r="C258" s="48" cm="1">
        <f t="array" ref="C258">IF($I$2="Открытый тариф",
INDEX(GRID!$B$4:$BI$14,MATCH(C$7,GRID!$A$4:$A$14,0),MATCH(1,($U$2=GRID!$B$1:$BI$1)*(КАЛЕНДАРЬ!$AG11=GRID!$B$3:$BI$3), 0)),
ROUNDUP(INDEX(GRID!$B$4:$BI$14,MATCH(C$7,GRID!$A$4:$A$14,0),MATCH(1,($U$2=GRID!$B$1:$BI$1)*(КАЛЕНДАРЬ!$AG11=GRID!$B$3:$BI$3),0))*(1-GRID!$B$69),0))</f>
        <v>17500</v>
      </c>
      <c r="D258" s="48" cm="1">
        <f t="array" ref="D258">IF($I$2="Открытый тариф",
INDEX(GRID!$B$17:$BI$27,MATCH(C$7,GRID!$A$17:$A$27,0),MATCH(1,($U$2=GRID!$B$1:$BI$1)*(КАЛЕНДАРЬ!$AG11=GRID!$B$3:$BI$3), 0)),
ROUNDUP(INDEX(GRID!$B$17:$BI$27,MATCH(C$7,GRID!$A$17:$A$27,0),MATCH(1,($U$2=GRID!$B$1:$BI$1)*(КАЛЕНДАРЬ!$AG11=GRID!$B$3:$BI$3), 0))*(1-GRID!$B$69),0))</f>
        <v>17500</v>
      </c>
      <c r="E258" s="48" cm="1">
        <f t="array" ref="E258">IF($I$2="Открытый тариф",
INDEX(GRID!$B$4:$BI$14,MATCH(E$7,GRID!$A$4:$A$14,0),MATCH(1,($U$2=GRID!$B$1:$BI$1)*(КАЛЕНДАРЬ!$AG11=GRID!$B$3:$BI$3), 0)),
ROUNDUP(INDEX(GRID!$B$4:$BI$14,MATCH(E$7,GRID!$A$4:$A$14,0),MATCH(1,($U$2=GRID!$B$1:$BI$1)*(КАЛЕНДАРЬ!$AG11=GRID!$B$3:$BI$3),0))*(1-GRID!$B$69),0))</f>
        <v>19400</v>
      </c>
      <c r="F258" s="48" cm="1">
        <f t="array" ref="F258">IF($I$2="Открытый тариф",
INDEX(GRID!$B$17:$BI$27,MATCH(E$7,GRID!$A$17:$A$27,0),MATCH(1,($U$2=GRID!$B$1:$BI$1)*(КАЛЕНДАРЬ!$AG11=GRID!$B$3:$BI$3), 0)),
ROUNDUP(INDEX(GRID!$B$17:$BI$27,MATCH(E$7,GRID!$A$17:$A$27,0),MATCH(1,($U$2=GRID!$B$1:$BI$1)*(КАЛЕНДАРЬ!$AG11=GRID!$B$3:$BI$3), 0))*(1-GRID!$B$69),0))</f>
        <v>19400</v>
      </c>
      <c r="G258" s="48" t="e" cm="1">
        <f t="array" ref="G258">IF($I$2="Открытый тариф",
INDEX(GRID!$B$4:$BI$14,MATCH(G$7,GRID!$A$4:$A$14,0),MATCH(1,($U$2=GRID!$B$1:$BI$1)*(КАЛЕНДАРЬ!$AG11=GRID!$B$3:$BI$3), 0)),
ROUNDUP(INDEX(GRID!$B$4:$BI$14,MATCH(G$7,GRID!$A$4:$A$14,0),MATCH(1,($U$2=GRID!$B$1:$BI$1)*(КАЛЕНДАРЬ!$AG11=GRID!$B$3:$BI$3),0))*(1-GRID!$B$69),0))</f>
        <v>#N/A</v>
      </c>
      <c r="H258" s="48" t="e" cm="1">
        <f t="array" ref="H258">IF($I$2="Открытый тариф",
INDEX(GRID!$B$17:$BI$27,MATCH(G$7,GRID!$A$17:$A$27,0),MATCH(1,($U$2=GRID!$B$1:$BI$1)*(КАЛЕНДАРЬ!$AG11=GRID!$B$3:$BI$3), 0)),
ROUNDUP(INDEX(GRID!$B$17:$BI$27,MATCH(G$7,GRID!$A$17:$A$27,0),MATCH(1,($U$2=GRID!$B$1:$BI$1)*(КАЛЕНДАРЬ!$AG11=GRID!$B$3:$BI$3), 0))*(1-GRID!$B$69),0))</f>
        <v>#N/A</v>
      </c>
      <c r="I258" s="48" t="e" cm="1">
        <f t="array" ref="I258">IF($I$2="Открытый тариф",
INDEX(GRID!$B$4:$BI$14,MATCH(I$7,GRID!$A$4:$A$14,0),MATCH(1,($U$2=GRID!$B$1:$BI$1)*(КАЛЕНДАРЬ!$AG11=GRID!$B$3:$BI$3), 0)),
ROUNDUP(INDEX(GRID!$B$4:$BI$14,MATCH(I$7,GRID!$A$4:$A$14,0),MATCH(1,($U$2=GRID!$B$1:$BI$1)*(КАЛЕНДАРЬ!$AG11=GRID!$B$3:$BI$3),0))*(1-GRID!$B$69),0))</f>
        <v>#N/A</v>
      </c>
      <c r="J258" s="48" t="e" cm="1">
        <f t="array" ref="J258">IF($I$2="Открытый тариф",
INDEX(GRID!$B$17:$BI$27,MATCH(I$7,GRID!$A$17:$A$27,0),MATCH(1,($U$2=GRID!$B$1:$BI$1)*(КАЛЕНДАРЬ!$AG11=GRID!$B$3:$BI$3), 0)),
ROUNDUP(INDEX(GRID!$B$17:$BI$27,MATCH(I$7,GRID!$A$17:$A$27,0),MATCH(1,($U$2=GRID!$B$1:$BI$1)*(КАЛЕНДАРЬ!$AG11=GRID!$B$3:$BI$3), 0))*(1-GRID!$B$69),0))</f>
        <v>#N/A</v>
      </c>
      <c r="K258" s="48" cm="1">
        <f t="array" ref="K258">IF($I$2="Открытый тариф",
INDEX(GRID!$B$4:$BI$14,MATCH(K$7,GRID!$A$4:$A$14,0),MATCH(1,($U$2=GRID!$B$1:$BI$1)*(КАЛЕНДАРЬ!$AG11=GRID!$B$3:$BI$3), 0)),
ROUNDUP(INDEX(GRID!$B$4:$BI$14,MATCH(K$7,GRID!$A$4:$A$14,0),MATCH(1,($U$2=GRID!$B$1:$BI$1)*(КАЛЕНДАРЬ!$AG11=GRID!$B$3:$BI$3),0))*(1-GRID!$B$69),0))</f>
        <v>26100</v>
      </c>
      <c r="L258" s="48" cm="1">
        <f t="array" ref="L258">IF($I$2="Открытый тариф",
INDEX(GRID!$B$17:$BI$27,MATCH(K$7,GRID!$A$17:$A$27,0),MATCH(1,($U$2=GRID!$B$1:$BI$1)*(КАЛЕНДАРЬ!$AG11=GRID!$B$3:$BI$3), 0)),
ROUNDUP(INDEX(GRID!$B$17:$BI$27,MATCH(K$7,GRID!$A$17:$A$27,0),MATCH(1,($U$2=GRID!$B$1:$BI$1)*(КАЛЕНДАРЬ!$AG11=GRID!$B$3:$BI$3), 0))*(1-GRID!$B$69),0))</f>
        <v>26100</v>
      </c>
      <c r="M258" s="48" cm="1">
        <f t="array" ref="M258">IF($I$2="Открытый тариф",
INDEX(GRID!$B$4:$BI$14,MATCH(M$7,GRID!$A$4:$A$14,0),MATCH(1,($U$2=GRID!$B$1:$BI$1)*(КАЛЕНДАРЬ!$AG11=GRID!$B$3:$BI$3), 0)),
ROUNDUP(INDEX(GRID!$B$4:$BI$14,MATCH(M$7,GRID!$A$4:$A$14,0),MATCH(1,($U$2=GRID!$B$1:$BI$1)*(КАЛЕНДАРЬ!$AG11=GRID!$B$3:$BI$3),0))*(1-GRID!$B$69),0))</f>
        <v>28800</v>
      </c>
      <c r="N258" s="48" cm="1">
        <f t="array" ref="N258">IF($I$2="Открытый тариф",
INDEX(GRID!$B$17:$BI$27,MATCH(M$7,GRID!$A$17:$A$27,0),MATCH(1,($U$2=GRID!$B$1:$BI$1)*(КАЛЕНДАРЬ!$AG11=GRID!$B$3:$BI$3), 0)),
ROUNDUP(INDEX(GRID!$B$17:$BI$27,MATCH(M$7,GRID!$A$17:$A$27,0),MATCH(1,($U$2=GRID!$B$1:$BI$1)*(КАЛЕНДАРЬ!$AG11=GRID!$B$3:$BI$3), 0))*(1-GRID!$B$69),0))</f>
        <v>28800</v>
      </c>
      <c r="O258" s="57" t="s">
        <v>101</v>
      </c>
      <c r="P258" s="57" t="s">
        <v>101</v>
      </c>
      <c r="Q258" s="57" t="s">
        <v>101</v>
      </c>
      <c r="R258" s="57" t="s">
        <v>101</v>
      </c>
      <c r="S258" s="57" t="s">
        <v>101</v>
      </c>
      <c r="T258" s="57" t="s">
        <v>101</v>
      </c>
      <c r="U258" s="57" t="s">
        <v>101</v>
      </c>
      <c r="V258" s="57" t="s">
        <v>101</v>
      </c>
      <c r="W258" s="57" t="s">
        <v>101</v>
      </c>
      <c r="X258" s="57" t="s">
        <v>101</v>
      </c>
      <c r="Y258" s="38"/>
      <c r="Z258" s="30"/>
      <c r="AE258" s="96"/>
      <c r="AI258" s="96"/>
      <c r="AN258" s="96"/>
    </row>
    <row r="259" spans="1:40" s="95" customFormat="1" hidden="1" x14ac:dyDescent="0.2">
      <c r="A259" s="117" t="s">
        <v>42</v>
      </c>
      <c r="B259" s="117">
        <v>9</v>
      </c>
      <c r="C259" s="48" cm="1">
        <f t="array" ref="C259">IF($I$2="Открытый тариф",
INDEX(GRID!$B$4:$BI$14,MATCH(C$7,GRID!$A$4:$A$14,0),MATCH(1,($U$2=GRID!$B$1:$BI$1)*(КАЛЕНДАРЬ!$AG12=GRID!$B$3:$BI$3), 0)),
ROUNDUP(INDEX(GRID!$B$4:$BI$14,MATCH(C$7,GRID!$A$4:$A$14,0),MATCH(1,($U$2=GRID!$B$1:$BI$1)*(КАЛЕНДАРЬ!$AG12=GRID!$B$3:$BI$3),0))*(1-GRID!$B$69),0))</f>
        <v>14500</v>
      </c>
      <c r="D259" s="48" cm="1">
        <f t="array" ref="D259">IF($I$2="Открытый тариф",
INDEX(GRID!$B$17:$BI$27,MATCH(C$7,GRID!$A$17:$A$27,0),MATCH(1,($U$2=GRID!$B$1:$BI$1)*(КАЛЕНДАРЬ!$AG12=GRID!$B$3:$BI$3), 0)),
ROUNDUP(INDEX(GRID!$B$17:$BI$27,MATCH(C$7,GRID!$A$17:$A$27,0),MATCH(1,($U$2=GRID!$B$1:$BI$1)*(КАЛЕНДАРЬ!$AG12=GRID!$B$3:$BI$3), 0))*(1-GRID!$B$69),0))</f>
        <v>14500</v>
      </c>
      <c r="E259" s="48" cm="1">
        <f t="array" ref="E259">IF($I$2="Открытый тариф",
INDEX(GRID!$B$4:$BI$14,MATCH(E$7,GRID!$A$4:$A$14,0),MATCH(1,($U$2=GRID!$B$1:$BI$1)*(КАЛЕНДАРЬ!$AG12=GRID!$B$3:$BI$3), 0)),
ROUNDUP(INDEX(GRID!$B$4:$BI$14,MATCH(E$7,GRID!$A$4:$A$14,0),MATCH(1,($U$2=GRID!$B$1:$BI$1)*(КАЛЕНДАРЬ!$AG12=GRID!$B$3:$BI$3),0))*(1-GRID!$B$69),0))</f>
        <v>15900</v>
      </c>
      <c r="F259" s="48" cm="1">
        <f t="array" ref="F259">IF($I$2="Открытый тариф",
INDEX(GRID!$B$17:$BI$27,MATCH(E$7,GRID!$A$17:$A$27,0),MATCH(1,($U$2=GRID!$B$1:$BI$1)*(КАЛЕНДАРЬ!$AG12=GRID!$B$3:$BI$3), 0)),
ROUNDUP(INDEX(GRID!$B$17:$BI$27,MATCH(E$7,GRID!$A$17:$A$27,0),MATCH(1,($U$2=GRID!$B$1:$BI$1)*(КАЛЕНДАРЬ!$AG12=GRID!$B$3:$BI$3), 0))*(1-GRID!$B$69),0))</f>
        <v>15900</v>
      </c>
      <c r="G259" s="48" t="e" cm="1">
        <f t="array" ref="G259">IF($I$2="Открытый тариф",
INDEX(GRID!$B$4:$BI$14,MATCH(G$7,GRID!$A$4:$A$14,0),MATCH(1,($U$2=GRID!$B$1:$BI$1)*(КАЛЕНДАРЬ!$AG12=GRID!$B$3:$BI$3), 0)),
ROUNDUP(INDEX(GRID!$B$4:$BI$14,MATCH(G$7,GRID!$A$4:$A$14,0),MATCH(1,($U$2=GRID!$B$1:$BI$1)*(КАЛЕНДАРЬ!$AG12=GRID!$B$3:$BI$3),0))*(1-GRID!$B$69),0))</f>
        <v>#N/A</v>
      </c>
      <c r="H259" s="48" t="e" cm="1">
        <f t="array" ref="H259">IF($I$2="Открытый тариф",
INDEX(GRID!$B$17:$BI$27,MATCH(G$7,GRID!$A$17:$A$27,0),MATCH(1,($U$2=GRID!$B$1:$BI$1)*(КАЛЕНДАРЬ!$AG12=GRID!$B$3:$BI$3), 0)),
ROUNDUP(INDEX(GRID!$B$17:$BI$27,MATCH(G$7,GRID!$A$17:$A$27,0),MATCH(1,($U$2=GRID!$B$1:$BI$1)*(КАЛЕНДАРЬ!$AG12=GRID!$B$3:$BI$3), 0))*(1-GRID!$B$69),0))</f>
        <v>#N/A</v>
      </c>
      <c r="I259" s="48" t="e" cm="1">
        <f t="array" ref="I259">IF($I$2="Открытый тариф",
INDEX(GRID!$B$4:$BI$14,MATCH(I$7,GRID!$A$4:$A$14,0),MATCH(1,($U$2=GRID!$B$1:$BI$1)*(КАЛЕНДАРЬ!$AG12=GRID!$B$3:$BI$3), 0)),
ROUNDUP(INDEX(GRID!$B$4:$BI$14,MATCH(I$7,GRID!$A$4:$A$14,0),MATCH(1,($U$2=GRID!$B$1:$BI$1)*(КАЛЕНДАРЬ!$AG12=GRID!$B$3:$BI$3),0))*(1-GRID!$B$69),0))</f>
        <v>#N/A</v>
      </c>
      <c r="J259" s="48" t="e" cm="1">
        <f t="array" ref="J259">IF($I$2="Открытый тариф",
INDEX(GRID!$B$17:$BI$27,MATCH(I$7,GRID!$A$17:$A$27,0),MATCH(1,($U$2=GRID!$B$1:$BI$1)*(КАЛЕНДАРЬ!$AG12=GRID!$B$3:$BI$3), 0)),
ROUNDUP(INDEX(GRID!$B$17:$BI$27,MATCH(I$7,GRID!$A$17:$A$27,0),MATCH(1,($U$2=GRID!$B$1:$BI$1)*(КАЛЕНДАРЬ!$AG12=GRID!$B$3:$BI$3), 0))*(1-GRID!$B$69),0))</f>
        <v>#N/A</v>
      </c>
      <c r="K259" s="48" cm="1">
        <f t="array" ref="K259">IF($I$2="Открытый тариф",
INDEX(GRID!$B$4:$BI$14,MATCH(K$7,GRID!$A$4:$A$14,0),MATCH(1,($U$2=GRID!$B$1:$BI$1)*(КАЛЕНДАРЬ!$AG12=GRID!$B$3:$BI$3), 0)),
ROUNDUP(INDEX(GRID!$B$4:$BI$14,MATCH(K$7,GRID!$A$4:$A$14,0),MATCH(1,($U$2=GRID!$B$1:$BI$1)*(КАЛЕНДАРЬ!$AG12=GRID!$B$3:$BI$3),0))*(1-GRID!$B$69),0))</f>
        <v>20900</v>
      </c>
      <c r="L259" s="48" cm="1">
        <f t="array" ref="L259">IF($I$2="Открытый тариф",
INDEX(GRID!$B$17:$BI$27,MATCH(K$7,GRID!$A$17:$A$27,0),MATCH(1,($U$2=GRID!$B$1:$BI$1)*(КАЛЕНДАРЬ!$AG12=GRID!$B$3:$BI$3), 0)),
ROUNDUP(INDEX(GRID!$B$17:$BI$27,MATCH(K$7,GRID!$A$17:$A$27,0),MATCH(1,($U$2=GRID!$B$1:$BI$1)*(КАЛЕНДАРЬ!$AG12=GRID!$B$3:$BI$3), 0))*(1-GRID!$B$69),0))</f>
        <v>20900</v>
      </c>
      <c r="M259" s="48" cm="1">
        <f t="array" ref="M259">IF($I$2="Открытый тариф",
INDEX(GRID!$B$4:$BI$14,MATCH(M$7,GRID!$A$4:$A$14,0),MATCH(1,($U$2=GRID!$B$1:$BI$1)*(КАЛЕНДАРЬ!$AG12=GRID!$B$3:$BI$3), 0)),
ROUNDUP(INDEX(GRID!$B$4:$BI$14,MATCH(M$7,GRID!$A$4:$A$14,0),MATCH(1,($U$2=GRID!$B$1:$BI$1)*(КАЛЕНДАРЬ!$AG12=GRID!$B$3:$BI$3),0))*(1-GRID!$B$69),0))</f>
        <v>22900</v>
      </c>
      <c r="N259" s="48" cm="1">
        <f t="array" ref="N259">IF($I$2="Открытый тариф",
INDEX(GRID!$B$17:$BI$27,MATCH(M$7,GRID!$A$17:$A$27,0),MATCH(1,($U$2=GRID!$B$1:$BI$1)*(КАЛЕНДАРЬ!$AG12=GRID!$B$3:$BI$3), 0)),
ROUNDUP(INDEX(GRID!$B$17:$BI$27,MATCH(M$7,GRID!$A$17:$A$27,0),MATCH(1,($U$2=GRID!$B$1:$BI$1)*(КАЛЕНДАРЬ!$AG12=GRID!$B$3:$BI$3), 0))*(1-GRID!$B$69),0))</f>
        <v>22900</v>
      </c>
      <c r="O259" s="57" t="s">
        <v>101</v>
      </c>
      <c r="P259" s="57" t="s">
        <v>101</v>
      </c>
      <c r="Q259" s="57" t="s">
        <v>101</v>
      </c>
      <c r="R259" s="57" t="s">
        <v>101</v>
      </c>
      <c r="S259" s="57" t="s">
        <v>101</v>
      </c>
      <c r="T259" s="57" t="s">
        <v>101</v>
      </c>
      <c r="U259" s="57" t="s">
        <v>101</v>
      </c>
      <c r="V259" s="57" t="s">
        <v>101</v>
      </c>
      <c r="W259" s="57" t="s">
        <v>101</v>
      </c>
      <c r="X259" s="57" t="s">
        <v>101</v>
      </c>
      <c r="Y259" s="38"/>
      <c r="Z259" s="30"/>
      <c r="AE259" s="96"/>
      <c r="AI259" s="96"/>
      <c r="AN259" s="96"/>
    </row>
    <row r="260" spans="1:40" s="95" customFormat="1" hidden="1" x14ac:dyDescent="0.2">
      <c r="A260" s="117" t="s">
        <v>43</v>
      </c>
      <c r="B260" s="117">
        <v>10</v>
      </c>
      <c r="C260" s="48" cm="1">
        <f t="array" ref="C260">IF($I$2="Открытый тариф",
INDEX(GRID!$B$4:$BI$14,MATCH(C$7,GRID!$A$4:$A$14,0),MATCH(1,($U$2=GRID!$B$1:$BI$1)*(КАЛЕНДАРЬ!$AG13=GRID!$B$3:$BI$3), 0)),
ROUNDUP(INDEX(GRID!$B$4:$BI$14,MATCH(C$7,GRID!$A$4:$A$14,0),MATCH(1,($U$2=GRID!$B$1:$BI$1)*(КАЛЕНДАРЬ!$AG13=GRID!$B$3:$BI$3),0))*(1-GRID!$B$69),0))</f>
        <v>15500</v>
      </c>
      <c r="D260" s="48" cm="1">
        <f t="array" ref="D260">IF($I$2="Открытый тариф",
INDEX(GRID!$B$17:$BI$27,MATCH(C$7,GRID!$A$17:$A$27,0),MATCH(1,($U$2=GRID!$B$1:$BI$1)*(КАЛЕНДАРЬ!$AG13=GRID!$B$3:$BI$3), 0)),
ROUNDUP(INDEX(GRID!$B$17:$BI$27,MATCH(C$7,GRID!$A$17:$A$27,0),MATCH(1,($U$2=GRID!$B$1:$BI$1)*(КАЛЕНДАРЬ!$AG13=GRID!$B$3:$BI$3), 0))*(1-GRID!$B$69),0))</f>
        <v>15500</v>
      </c>
      <c r="E260" s="48" cm="1">
        <f t="array" ref="E260">IF($I$2="Открытый тариф",
INDEX(GRID!$B$4:$BI$14,MATCH(E$7,GRID!$A$4:$A$14,0),MATCH(1,($U$2=GRID!$B$1:$BI$1)*(КАЛЕНДАРЬ!$AG13=GRID!$B$3:$BI$3), 0)),
ROUNDUP(INDEX(GRID!$B$4:$BI$14,MATCH(E$7,GRID!$A$4:$A$14,0),MATCH(1,($U$2=GRID!$B$1:$BI$1)*(КАЛЕНДАРЬ!$AG13=GRID!$B$3:$BI$3),0))*(1-GRID!$B$69),0))</f>
        <v>17100</v>
      </c>
      <c r="F260" s="48" cm="1">
        <f t="array" ref="F260">IF($I$2="Открытый тариф",
INDEX(GRID!$B$17:$BI$27,MATCH(E$7,GRID!$A$17:$A$27,0),MATCH(1,($U$2=GRID!$B$1:$BI$1)*(КАЛЕНДАРЬ!$AG13=GRID!$B$3:$BI$3), 0)),
ROUNDUP(INDEX(GRID!$B$17:$BI$27,MATCH(E$7,GRID!$A$17:$A$27,0),MATCH(1,($U$2=GRID!$B$1:$BI$1)*(КАЛЕНДАРЬ!$AG13=GRID!$B$3:$BI$3), 0))*(1-GRID!$B$69),0))</f>
        <v>17100</v>
      </c>
      <c r="G260" s="48" t="e" cm="1">
        <f t="array" ref="G260">IF($I$2="Открытый тариф",
INDEX(GRID!$B$4:$BI$14,MATCH(G$7,GRID!$A$4:$A$14,0),MATCH(1,($U$2=GRID!$B$1:$BI$1)*(КАЛЕНДАРЬ!$AG13=GRID!$B$3:$BI$3), 0)),
ROUNDUP(INDEX(GRID!$B$4:$BI$14,MATCH(G$7,GRID!$A$4:$A$14,0),MATCH(1,($U$2=GRID!$B$1:$BI$1)*(КАЛЕНДАРЬ!$AG13=GRID!$B$3:$BI$3),0))*(1-GRID!$B$69),0))</f>
        <v>#N/A</v>
      </c>
      <c r="H260" s="48" t="e" cm="1">
        <f t="array" ref="H260">IF($I$2="Открытый тариф",
INDEX(GRID!$B$17:$BI$27,MATCH(G$7,GRID!$A$17:$A$27,0),MATCH(1,($U$2=GRID!$B$1:$BI$1)*(КАЛЕНДАРЬ!$AG13=GRID!$B$3:$BI$3), 0)),
ROUNDUP(INDEX(GRID!$B$17:$BI$27,MATCH(G$7,GRID!$A$17:$A$27,0),MATCH(1,($U$2=GRID!$B$1:$BI$1)*(КАЛЕНДАРЬ!$AG13=GRID!$B$3:$BI$3), 0))*(1-GRID!$B$69),0))</f>
        <v>#N/A</v>
      </c>
      <c r="I260" s="48" t="e" cm="1">
        <f t="array" ref="I260">IF($I$2="Открытый тариф",
INDEX(GRID!$B$4:$BI$14,MATCH(I$7,GRID!$A$4:$A$14,0),MATCH(1,($U$2=GRID!$B$1:$BI$1)*(КАЛЕНДАРЬ!$AG13=GRID!$B$3:$BI$3), 0)),
ROUNDUP(INDEX(GRID!$B$4:$BI$14,MATCH(I$7,GRID!$A$4:$A$14,0),MATCH(1,($U$2=GRID!$B$1:$BI$1)*(КАЛЕНДАРЬ!$AG13=GRID!$B$3:$BI$3),0))*(1-GRID!$B$69),0))</f>
        <v>#N/A</v>
      </c>
      <c r="J260" s="48" t="e" cm="1">
        <f t="array" ref="J260">IF($I$2="Открытый тариф",
INDEX(GRID!$B$17:$BI$27,MATCH(I$7,GRID!$A$17:$A$27,0),MATCH(1,($U$2=GRID!$B$1:$BI$1)*(КАЛЕНДАРЬ!$AG13=GRID!$B$3:$BI$3), 0)),
ROUNDUP(INDEX(GRID!$B$17:$BI$27,MATCH(I$7,GRID!$A$17:$A$27,0),MATCH(1,($U$2=GRID!$B$1:$BI$1)*(КАЛЕНДАРЬ!$AG13=GRID!$B$3:$BI$3), 0))*(1-GRID!$B$69),0))</f>
        <v>#N/A</v>
      </c>
      <c r="K260" s="48" cm="1">
        <f t="array" ref="K260">IF($I$2="Открытый тариф",
INDEX(GRID!$B$4:$BI$14,MATCH(K$7,GRID!$A$4:$A$14,0),MATCH(1,($U$2=GRID!$B$1:$BI$1)*(КАЛЕНДАРЬ!$AG13=GRID!$B$3:$BI$3), 0)),
ROUNDUP(INDEX(GRID!$B$4:$BI$14,MATCH(K$7,GRID!$A$4:$A$14,0),MATCH(1,($U$2=GRID!$B$1:$BI$1)*(КАЛЕНДАРЬ!$AG13=GRID!$B$3:$BI$3),0))*(1-GRID!$B$69),0))</f>
        <v>22600</v>
      </c>
      <c r="L260" s="48" cm="1">
        <f t="array" ref="L260">IF($I$2="Открытый тариф",
INDEX(GRID!$B$17:$BI$27,MATCH(K$7,GRID!$A$17:$A$27,0),MATCH(1,($U$2=GRID!$B$1:$BI$1)*(КАЛЕНДАРЬ!$AG13=GRID!$B$3:$BI$3), 0)),
ROUNDUP(INDEX(GRID!$B$17:$BI$27,MATCH(K$7,GRID!$A$17:$A$27,0),MATCH(1,($U$2=GRID!$B$1:$BI$1)*(КАЛЕНДАРЬ!$AG13=GRID!$B$3:$BI$3), 0))*(1-GRID!$B$69),0))</f>
        <v>22600</v>
      </c>
      <c r="M260" s="48" cm="1">
        <f t="array" ref="M260">IF($I$2="Открытый тариф",
INDEX(GRID!$B$4:$BI$14,MATCH(M$7,GRID!$A$4:$A$14,0),MATCH(1,($U$2=GRID!$B$1:$BI$1)*(КАЛЕНДАРЬ!$AG13=GRID!$B$3:$BI$3), 0)),
ROUNDUP(INDEX(GRID!$B$4:$BI$14,MATCH(M$7,GRID!$A$4:$A$14,0),MATCH(1,($U$2=GRID!$B$1:$BI$1)*(КАЛЕНДАРЬ!$AG13=GRID!$B$3:$BI$3),0))*(1-GRID!$B$69),0))</f>
        <v>24800</v>
      </c>
      <c r="N260" s="48" cm="1">
        <f t="array" ref="N260">IF($I$2="Открытый тариф",
INDEX(GRID!$B$17:$BI$27,MATCH(M$7,GRID!$A$17:$A$27,0),MATCH(1,($U$2=GRID!$B$1:$BI$1)*(КАЛЕНДАРЬ!$AG13=GRID!$B$3:$BI$3), 0)),
ROUNDUP(INDEX(GRID!$B$17:$BI$27,MATCH(M$7,GRID!$A$17:$A$27,0),MATCH(1,($U$2=GRID!$B$1:$BI$1)*(КАЛЕНДАРЬ!$AG13=GRID!$B$3:$BI$3), 0))*(1-GRID!$B$69),0))</f>
        <v>24800</v>
      </c>
      <c r="O260" s="57" t="s">
        <v>101</v>
      </c>
      <c r="P260" s="57" t="s">
        <v>101</v>
      </c>
      <c r="Q260" s="57" t="s">
        <v>101</v>
      </c>
      <c r="R260" s="57" t="s">
        <v>101</v>
      </c>
      <c r="S260" s="57" t="s">
        <v>101</v>
      </c>
      <c r="T260" s="57" t="s">
        <v>101</v>
      </c>
      <c r="U260" s="57" t="s">
        <v>101</v>
      </c>
      <c r="V260" s="57" t="s">
        <v>101</v>
      </c>
      <c r="W260" s="57" t="s">
        <v>101</v>
      </c>
      <c r="X260" s="57" t="s">
        <v>101</v>
      </c>
      <c r="Y260" s="38"/>
      <c r="Z260" s="30"/>
      <c r="AE260" s="96"/>
      <c r="AI260" s="96"/>
      <c r="AN260" s="96"/>
    </row>
    <row r="261" spans="1:40" s="95" customFormat="1" hidden="1" x14ac:dyDescent="0.2">
      <c r="A261" s="117" t="s">
        <v>44</v>
      </c>
      <c r="B261" s="117">
        <v>11</v>
      </c>
      <c r="C261" s="48" cm="1">
        <f t="array" ref="C261">IF($I$2="Открытый тариф",
INDEX(GRID!$B$4:$BI$14,MATCH(C$7,GRID!$A$4:$A$14,0),MATCH(1,($U$2=GRID!$B$1:$BI$1)*(КАЛЕНДАРЬ!$AG14=GRID!$B$3:$BI$3), 0)),
ROUNDUP(INDEX(GRID!$B$4:$BI$14,MATCH(C$7,GRID!$A$4:$A$14,0),MATCH(1,($U$2=GRID!$B$1:$BI$1)*(КАЛЕНДАРЬ!$AG14=GRID!$B$3:$BI$3),0))*(1-GRID!$B$69),0))</f>
        <v>15500</v>
      </c>
      <c r="D261" s="48" cm="1">
        <f t="array" ref="D261">IF($I$2="Открытый тариф",
INDEX(GRID!$B$17:$BI$27,MATCH(C$7,GRID!$A$17:$A$27,0),MATCH(1,($U$2=GRID!$B$1:$BI$1)*(КАЛЕНДАРЬ!$AG14=GRID!$B$3:$BI$3), 0)),
ROUNDUP(INDEX(GRID!$B$17:$BI$27,MATCH(C$7,GRID!$A$17:$A$27,0),MATCH(1,($U$2=GRID!$B$1:$BI$1)*(КАЛЕНДАРЬ!$AG14=GRID!$B$3:$BI$3), 0))*(1-GRID!$B$69),0))</f>
        <v>15500</v>
      </c>
      <c r="E261" s="48" cm="1">
        <f t="array" ref="E261">IF($I$2="Открытый тариф",
INDEX(GRID!$B$4:$BI$14,MATCH(E$7,GRID!$A$4:$A$14,0),MATCH(1,($U$2=GRID!$B$1:$BI$1)*(КАЛЕНДАРЬ!$AG14=GRID!$B$3:$BI$3), 0)),
ROUNDUP(INDEX(GRID!$B$4:$BI$14,MATCH(E$7,GRID!$A$4:$A$14,0),MATCH(1,($U$2=GRID!$B$1:$BI$1)*(КАЛЕНДАРЬ!$AG14=GRID!$B$3:$BI$3),0))*(1-GRID!$B$69),0))</f>
        <v>17100</v>
      </c>
      <c r="F261" s="48" cm="1">
        <f t="array" ref="F261">IF($I$2="Открытый тариф",
INDEX(GRID!$B$17:$BI$27,MATCH(E$7,GRID!$A$17:$A$27,0),MATCH(1,($U$2=GRID!$B$1:$BI$1)*(КАЛЕНДАРЬ!$AG14=GRID!$B$3:$BI$3), 0)),
ROUNDUP(INDEX(GRID!$B$17:$BI$27,MATCH(E$7,GRID!$A$17:$A$27,0),MATCH(1,($U$2=GRID!$B$1:$BI$1)*(КАЛЕНДАРЬ!$AG14=GRID!$B$3:$BI$3), 0))*(1-GRID!$B$69),0))</f>
        <v>17100</v>
      </c>
      <c r="G261" s="48" t="e" cm="1">
        <f t="array" ref="G261">IF($I$2="Открытый тариф",
INDEX(GRID!$B$4:$BI$14,MATCH(G$7,GRID!$A$4:$A$14,0),MATCH(1,($U$2=GRID!$B$1:$BI$1)*(КАЛЕНДАРЬ!$AG14=GRID!$B$3:$BI$3), 0)),
ROUNDUP(INDEX(GRID!$B$4:$BI$14,MATCH(G$7,GRID!$A$4:$A$14,0),MATCH(1,($U$2=GRID!$B$1:$BI$1)*(КАЛЕНДАРЬ!$AG14=GRID!$B$3:$BI$3),0))*(1-GRID!$B$69),0))</f>
        <v>#N/A</v>
      </c>
      <c r="H261" s="48" t="e" cm="1">
        <f t="array" ref="H261">IF($I$2="Открытый тариф",
INDEX(GRID!$B$17:$BI$27,MATCH(G$7,GRID!$A$17:$A$27,0),MATCH(1,($U$2=GRID!$B$1:$BI$1)*(КАЛЕНДАРЬ!$AG14=GRID!$B$3:$BI$3), 0)),
ROUNDUP(INDEX(GRID!$B$17:$BI$27,MATCH(G$7,GRID!$A$17:$A$27,0),MATCH(1,($U$2=GRID!$B$1:$BI$1)*(КАЛЕНДАРЬ!$AG14=GRID!$B$3:$BI$3), 0))*(1-GRID!$B$69),0))</f>
        <v>#N/A</v>
      </c>
      <c r="I261" s="48" t="e" cm="1">
        <f t="array" ref="I261">IF($I$2="Открытый тариф",
INDEX(GRID!$B$4:$BI$14,MATCH(I$7,GRID!$A$4:$A$14,0),MATCH(1,($U$2=GRID!$B$1:$BI$1)*(КАЛЕНДАРЬ!$AG14=GRID!$B$3:$BI$3), 0)),
ROUNDUP(INDEX(GRID!$B$4:$BI$14,MATCH(I$7,GRID!$A$4:$A$14,0),MATCH(1,($U$2=GRID!$B$1:$BI$1)*(КАЛЕНДАРЬ!$AG14=GRID!$B$3:$BI$3),0))*(1-GRID!$B$69),0))</f>
        <v>#N/A</v>
      </c>
      <c r="J261" s="48" t="e" cm="1">
        <f t="array" ref="J261">IF($I$2="Открытый тариф",
INDEX(GRID!$B$17:$BI$27,MATCH(I$7,GRID!$A$17:$A$27,0),MATCH(1,($U$2=GRID!$B$1:$BI$1)*(КАЛЕНДАРЬ!$AG14=GRID!$B$3:$BI$3), 0)),
ROUNDUP(INDEX(GRID!$B$17:$BI$27,MATCH(I$7,GRID!$A$17:$A$27,0),MATCH(1,($U$2=GRID!$B$1:$BI$1)*(КАЛЕНДАРЬ!$AG14=GRID!$B$3:$BI$3), 0))*(1-GRID!$B$69),0))</f>
        <v>#N/A</v>
      </c>
      <c r="K261" s="48" cm="1">
        <f t="array" ref="K261">IF($I$2="Открытый тариф",
INDEX(GRID!$B$4:$BI$14,MATCH(K$7,GRID!$A$4:$A$14,0),MATCH(1,($U$2=GRID!$B$1:$BI$1)*(КАЛЕНДАРЬ!$AG14=GRID!$B$3:$BI$3), 0)),
ROUNDUP(INDEX(GRID!$B$4:$BI$14,MATCH(K$7,GRID!$A$4:$A$14,0),MATCH(1,($U$2=GRID!$B$1:$BI$1)*(КАЛЕНДАРЬ!$AG14=GRID!$B$3:$BI$3),0))*(1-GRID!$B$69),0))</f>
        <v>22600</v>
      </c>
      <c r="L261" s="48" cm="1">
        <f t="array" ref="L261">IF($I$2="Открытый тариф",
INDEX(GRID!$B$17:$BI$27,MATCH(K$7,GRID!$A$17:$A$27,0),MATCH(1,($U$2=GRID!$B$1:$BI$1)*(КАЛЕНДАРЬ!$AG14=GRID!$B$3:$BI$3), 0)),
ROUNDUP(INDEX(GRID!$B$17:$BI$27,MATCH(K$7,GRID!$A$17:$A$27,0),MATCH(1,($U$2=GRID!$B$1:$BI$1)*(КАЛЕНДАРЬ!$AG14=GRID!$B$3:$BI$3), 0))*(1-GRID!$B$69),0))</f>
        <v>22600</v>
      </c>
      <c r="M261" s="48" cm="1">
        <f t="array" ref="M261">IF($I$2="Открытый тариф",
INDEX(GRID!$B$4:$BI$14,MATCH(M$7,GRID!$A$4:$A$14,0),MATCH(1,($U$2=GRID!$B$1:$BI$1)*(КАЛЕНДАРЬ!$AG14=GRID!$B$3:$BI$3), 0)),
ROUNDUP(INDEX(GRID!$B$4:$BI$14,MATCH(M$7,GRID!$A$4:$A$14,0),MATCH(1,($U$2=GRID!$B$1:$BI$1)*(КАЛЕНДАРЬ!$AG14=GRID!$B$3:$BI$3),0))*(1-GRID!$B$69),0))</f>
        <v>24800</v>
      </c>
      <c r="N261" s="48" cm="1">
        <f t="array" ref="N261">IF($I$2="Открытый тариф",
INDEX(GRID!$B$17:$BI$27,MATCH(M$7,GRID!$A$17:$A$27,0),MATCH(1,($U$2=GRID!$B$1:$BI$1)*(КАЛЕНДАРЬ!$AG14=GRID!$B$3:$BI$3), 0)),
ROUNDUP(INDEX(GRID!$B$17:$BI$27,MATCH(M$7,GRID!$A$17:$A$27,0),MATCH(1,($U$2=GRID!$B$1:$BI$1)*(КАЛЕНДАРЬ!$AG14=GRID!$B$3:$BI$3), 0))*(1-GRID!$B$69),0))</f>
        <v>24800</v>
      </c>
      <c r="O261" s="57" t="s">
        <v>101</v>
      </c>
      <c r="P261" s="57" t="s">
        <v>101</v>
      </c>
      <c r="Q261" s="57" t="s">
        <v>101</v>
      </c>
      <c r="R261" s="57" t="s">
        <v>101</v>
      </c>
      <c r="S261" s="57" t="s">
        <v>101</v>
      </c>
      <c r="T261" s="57" t="s">
        <v>101</v>
      </c>
      <c r="U261" s="57" t="s">
        <v>101</v>
      </c>
      <c r="V261" s="57" t="s">
        <v>101</v>
      </c>
      <c r="W261" s="57" t="s">
        <v>101</v>
      </c>
      <c r="X261" s="57" t="s">
        <v>101</v>
      </c>
      <c r="Y261" s="38"/>
      <c r="Z261" s="30"/>
      <c r="AE261" s="96"/>
      <c r="AI261" s="96"/>
      <c r="AN261" s="96"/>
    </row>
    <row r="262" spans="1:40" s="95" customFormat="1" hidden="1" x14ac:dyDescent="0.2">
      <c r="A262" s="117" t="s">
        <v>45</v>
      </c>
      <c r="B262" s="117">
        <v>12</v>
      </c>
      <c r="C262" s="48" cm="1">
        <f t="array" ref="C262">IF($I$2="Открытый тариф",
INDEX(GRID!$B$4:$BI$14,MATCH(C$7,GRID!$A$4:$A$14,0),MATCH(1,($U$2=GRID!$B$1:$BI$1)*(КАЛЕНДАРЬ!$AG15=GRID!$B$3:$BI$3), 0)),
ROUNDUP(INDEX(GRID!$B$4:$BI$14,MATCH(C$7,GRID!$A$4:$A$14,0),MATCH(1,($U$2=GRID!$B$1:$BI$1)*(КАЛЕНДАРЬ!$AG15=GRID!$B$3:$BI$3),0))*(1-GRID!$B$69),0))</f>
        <v>15500</v>
      </c>
      <c r="D262" s="48" cm="1">
        <f t="array" ref="D262">IF($I$2="Открытый тариф",
INDEX(GRID!$B$17:$BI$27,MATCH(C$7,GRID!$A$17:$A$27,0),MATCH(1,($U$2=GRID!$B$1:$BI$1)*(КАЛЕНДАРЬ!$AG15=GRID!$B$3:$BI$3), 0)),
ROUNDUP(INDEX(GRID!$B$17:$BI$27,MATCH(C$7,GRID!$A$17:$A$27,0),MATCH(1,($U$2=GRID!$B$1:$BI$1)*(КАЛЕНДАРЬ!$AG15=GRID!$B$3:$BI$3), 0))*(1-GRID!$B$69),0))</f>
        <v>15500</v>
      </c>
      <c r="E262" s="48" cm="1">
        <f t="array" ref="E262">IF($I$2="Открытый тариф",
INDEX(GRID!$B$4:$BI$14,MATCH(E$7,GRID!$A$4:$A$14,0),MATCH(1,($U$2=GRID!$B$1:$BI$1)*(КАЛЕНДАРЬ!$AG15=GRID!$B$3:$BI$3), 0)),
ROUNDUP(INDEX(GRID!$B$4:$BI$14,MATCH(E$7,GRID!$A$4:$A$14,0),MATCH(1,($U$2=GRID!$B$1:$BI$1)*(КАЛЕНДАРЬ!$AG15=GRID!$B$3:$BI$3),0))*(1-GRID!$B$69),0))</f>
        <v>17100</v>
      </c>
      <c r="F262" s="48" cm="1">
        <f t="array" ref="F262">IF($I$2="Открытый тариф",
INDEX(GRID!$B$17:$BI$27,MATCH(E$7,GRID!$A$17:$A$27,0),MATCH(1,($U$2=GRID!$B$1:$BI$1)*(КАЛЕНДАРЬ!$AG15=GRID!$B$3:$BI$3), 0)),
ROUNDUP(INDEX(GRID!$B$17:$BI$27,MATCH(E$7,GRID!$A$17:$A$27,0),MATCH(1,($U$2=GRID!$B$1:$BI$1)*(КАЛЕНДАРЬ!$AG15=GRID!$B$3:$BI$3), 0))*(1-GRID!$B$69),0))</f>
        <v>17100</v>
      </c>
      <c r="G262" s="48" t="e" cm="1">
        <f t="array" ref="G262">IF($I$2="Открытый тариф",
INDEX(GRID!$B$4:$BI$14,MATCH(G$7,GRID!$A$4:$A$14,0),MATCH(1,($U$2=GRID!$B$1:$BI$1)*(КАЛЕНДАРЬ!$AG15=GRID!$B$3:$BI$3), 0)),
ROUNDUP(INDEX(GRID!$B$4:$BI$14,MATCH(G$7,GRID!$A$4:$A$14,0),MATCH(1,($U$2=GRID!$B$1:$BI$1)*(КАЛЕНДАРЬ!$AG15=GRID!$B$3:$BI$3),0))*(1-GRID!$B$69),0))</f>
        <v>#N/A</v>
      </c>
      <c r="H262" s="48" t="e" cm="1">
        <f t="array" ref="H262">IF($I$2="Открытый тариф",
INDEX(GRID!$B$17:$BI$27,MATCH(G$7,GRID!$A$17:$A$27,0),MATCH(1,($U$2=GRID!$B$1:$BI$1)*(КАЛЕНДАРЬ!$AG15=GRID!$B$3:$BI$3), 0)),
ROUNDUP(INDEX(GRID!$B$17:$BI$27,MATCH(G$7,GRID!$A$17:$A$27,0),MATCH(1,($U$2=GRID!$B$1:$BI$1)*(КАЛЕНДАРЬ!$AG15=GRID!$B$3:$BI$3), 0))*(1-GRID!$B$69),0))</f>
        <v>#N/A</v>
      </c>
      <c r="I262" s="48" t="e" cm="1">
        <f t="array" ref="I262">IF($I$2="Открытый тариф",
INDEX(GRID!$B$4:$BI$14,MATCH(I$7,GRID!$A$4:$A$14,0),MATCH(1,($U$2=GRID!$B$1:$BI$1)*(КАЛЕНДАРЬ!$AG15=GRID!$B$3:$BI$3), 0)),
ROUNDUP(INDEX(GRID!$B$4:$BI$14,MATCH(I$7,GRID!$A$4:$A$14,0),MATCH(1,($U$2=GRID!$B$1:$BI$1)*(КАЛЕНДАРЬ!$AG15=GRID!$B$3:$BI$3),0))*(1-GRID!$B$69),0))</f>
        <v>#N/A</v>
      </c>
      <c r="J262" s="48" t="e" cm="1">
        <f t="array" ref="J262">IF($I$2="Открытый тариф",
INDEX(GRID!$B$17:$BI$27,MATCH(I$7,GRID!$A$17:$A$27,0),MATCH(1,($U$2=GRID!$B$1:$BI$1)*(КАЛЕНДАРЬ!$AG15=GRID!$B$3:$BI$3), 0)),
ROUNDUP(INDEX(GRID!$B$17:$BI$27,MATCH(I$7,GRID!$A$17:$A$27,0),MATCH(1,($U$2=GRID!$B$1:$BI$1)*(КАЛЕНДАРЬ!$AG15=GRID!$B$3:$BI$3), 0))*(1-GRID!$B$69),0))</f>
        <v>#N/A</v>
      </c>
      <c r="K262" s="48" cm="1">
        <f t="array" ref="K262">IF($I$2="Открытый тариф",
INDEX(GRID!$B$4:$BI$14,MATCH(K$7,GRID!$A$4:$A$14,0),MATCH(1,($U$2=GRID!$B$1:$BI$1)*(КАЛЕНДАРЬ!$AG15=GRID!$B$3:$BI$3), 0)),
ROUNDUP(INDEX(GRID!$B$4:$BI$14,MATCH(K$7,GRID!$A$4:$A$14,0),MATCH(1,($U$2=GRID!$B$1:$BI$1)*(КАЛЕНДАРЬ!$AG15=GRID!$B$3:$BI$3),0))*(1-GRID!$B$69),0))</f>
        <v>22600</v>
      </c>
      <c r="L262" s="48" cm="1">
        <f t="array" ref="L262">IF($I$2="Открытый тариф",
INDEX(GRID!$B$17:$BI$27,MATCH(K$7,GRID!$A$17:$A$27,0),MATCH(1,($U$2=GRID!$B$1:$BI$1)*(КАЛЕНДАРЬ!$AG15=GRID!$B$3:$BI$3), 0)),
ROUNDUP(INDEX(GRID!$B$17:$BI$27,MATCH(K$7,GRID!$A$17:$A$27,0),MATCH(1,($U$2=GRID!$B$1:$BI$1)*(КАЛЕНДАРЬ!$AG15=GRID!$B$3:$BI$3), 0))*(1-GRID!$B$69),0))</f>
        <v>22600</v>
      </c>
      <c r="M262" s="48" cm="1">
        <f t="array" ref="M262">IF($I$2="Открытый тариф",
INDEX(GRID!$B$4:$BI$14,MATCH(M$7,GRID!$A$4:$A$14,0),MATCH(1,($U$2=GRID!$B$1:$BI$1)*(КАЛЕНДАРЬ!$AG15=GRID!$B$3:$BI$3), 0)),
ROUNDUP(INDEX(GRID!$B$4:$BI$14,MATCH(M$7,GRID!$A$4:$A$14,0),MATCH(1,($U$2=GRID!$B$1:$BI$1)*(КАЛЕНДАРЬ!$AG15=GRID!$B$3:$BI$3),0))*(1-GRID!$B$69),0))</f>
        <v>24800</v>
      </c>
      <c r="N262" s="48" cm="1">
        <f t="array" ref="N262">IF($I$2="Открытый тариф",
INDEX(GRID!$B$17:$BI$27,MATCH(M$7,GRID!$A$17:$A$27,0),MATCH(1,($U$2=GRID!$B$1:$BI$1)*(КАЛЕНДАРЬ!$AG15=GRID!$B$3:$BI$3), 0)),
ROUNDUP(INDEX(GRID!$B$17:$BI$27,MATCH(M$7,GRID!$A$17:$A$27,0),MATCH(1,($U$2=GRID!$B$1:$BI$1)*(КАЛЕНДАРЬ!$AG15=GRID!$B$3:$BI$3), 0))*(1-GRID!$B$69),0))</f>
        <v>24800</v>
      </c>
      <c r="O262" s="57" t="s">
        <v>101</v>
      </c>
      <c r="P262" s="57" t="s">
        <v>101</v>
      </c>
      <c r="Q262" s="57" t="s">
        <v>101</v>
      </c>
      <c r="R262" s="57" t="s">
        <v>101</v>
      </c>
      <c r="S262" s="57" t="s">
        <v>101</v>
      </c>
      <c r="T262" s="57" t="s">
        <v>101</v>
      </c>
      <c r="U262" s="57" t="s">
        <v>101</v>
      </c>
      <c r="V262" s="57" t="s">
        <v>101</v>
      </c>
      <c r="W262" s="57" t="s">
        <v>101</v>
      </c>
      <c r="X262" s="57" t="s">
        <v>101</v>
      </c>
      <c r="Y262" s="38"/>
      <c r="Z262" s="30"/>
      <c r="AE262" s="96"/>
      <c r="AI262" s="96"/>
      <c r="AN262" s="96"/>
    </row>
    <row r="263" spans="1:40" hidden="1" x14ac:dyDescent="0.2">
      <c r="A263" s="117" t="s">
        <v>46</v>
      </c>
      <c r="B263" s="117">
        <v>13</v>
      </c>
      <c r="C263" s="47" cm="1">
        <f t="array" ref="C263">IF($I$2="Открытый тариф",
INDEX(GRID!$B$4:$BI$14,MATCH(C$7,GRID!$A$4:$A$14,0),MATCH(1,($U$2=GRID!$B$1:$BI$1)*(КАЛЕНДАРЬ!$AG16=GRID!$B$3:$BI$3), 0)),
ROUNDUP(INDEX(GRID!$B$4:$BI$14,MATCH(C$7,GRID!$A$4:$A$14,0),MATCH(1,($U$2=GRID!$B$1:$BI$1)*(КАЛЕНДАРЬ!$AG16=GRID!$B$3:$BI$3),0))*(1-GRID!$B$69),0))</f>
        <v>14500</v>
      </c>
      <c r="D263" s="48" cm="1">
        <f t="array" ref="D263">IF($I$2="Открытый тариф",
INDEX(GRID!$B$17:$BI$27,MATCH(C$7,GRID!$A$17:$A$27,0),MATCH(1,($U$2=GRID!$B$1:$BI$1)*(КАЛЕНДАРЬ!$AG16=GRID!$B$3:$BI$3), 0)),
ROUNDUP(INDEX(GRID!$B$17:$BI$27,MATCH(C$7,GRID!$A$17:$A$27,0),MATCH(1,($U$2=GRID!$B$1:$BI$1)*(КАЛЕНДАРЬ!$AG16=GRID!$B$3:$BI$3), 0))*(1-GRID!$B$69),0))</f>
        <v>14500</v>
      </c>
      <c r="E263" s="47" cm="1">
        <f t="array" ref="E263">IF($I$2="Открытый тариф",
INDEX(GRID!$B$4:$BI$14,MATCH(E$7,GRID!$A$4:$A$14,0),MATCH(1,($U$2=GRID!$B$1:$BI$1)*(КАЛЕНДАРЬ!$AG16=GRID!$B$3:$BI$3), 0)),
ROUNDUP(INDEX(GRID!$B$4:$BI$14,MATCH(E$7,GRID!$A$4:$A$14,0),MATCH(1,($U$2=GRID!$B$1:$BI$1)*(КАЛЕНДАРЬ!$AG16=GRID!$B$3:$BI$3),0))*(1-GRID!$B$69),0))</f>
        <v>15900</v>
      </c>
      <c r="F263" s="48" cm="1">
        <f t="array" ref="F263">IF($I$2="Открытый тариф",
INDEX(GRID!$B$17:$BI$27,MATCH(E$7,GRID!$A$17:$A$27,0),MATCH(1,($U$2=GRID!$B$1:$BI$1)*(КАЛЕНДАРЬ!$AG16=GRID!$B$3:$BI$3), 0)),
ROUNDUP(INDEX(GRID!$B$17:$BI$27,MATCH(E$7,GRID!$A$17:$A$27,0),MATCH(1,($U$2=GRID!$B$1:$BI$1)*(КАЛЕНДАРЬ!$AG16=GRID!$B$3:$BI$3), 0))*(1-GRID!$B$69),0))</f>
        <v>15900</v>
      </c>
      <c r="G263" s="47" t="e" cm="1">
        <f t="array" ref="G263">IF($I$2="Открытый тариф",
INDEX(GRID!$B$4:$BI$14,MATCH(G$7,GRID!$A$4:$A$14,0),MATCH(1,($U$2=GRID!$B$1:$BI$1)*(КАЛЕНДАРЬ!$AG16=GRID!$B$3:$BI$3), 0)),
ROUNDUP(INDEX(GRID!$B$4:$BI$14,MATCH(G$7,GRID!$A$4:$A$14,0),MATCH(1,($U$2=GRID!$B$1:$BI$1)*(КАЛЕНДАРЬ!$AG16=GRID!$B$3:$BI$3),0))*(1-GRID!$B$69),0))</f>
        <v>#N/A</v>
      </c>
      <c r="H263" s="48" t="e" cm="1">
        <f t="array" ref="H263">IF($I$2="Открытый тариф",
INDEX(GRID!$B$17:$BI$27,MATCH(G$7,GRID!$A$17:$A$27,0),MATCH(1,($U$2=GRID!$B$1:$BI$1)*(КАЛЕНДАРЬ!$AG16=GRID!$B$3:$BI$3), 0)),
ROUNDUP(INDEX(GRID!$B$17:$BI$27,MATCH(G$7,GRID!$A$17:$A$27,0),MATCH(1,($U$2=GRID!$B$1:$BI$1)*(КАЛЕНДАРЬ!$AG16=GRID!$B$3:$BI$3), 0))*(1-GRID!$B$69),0))</f>
        <v>#N/A</v>
      </c>
      <c r="I263" s="47" t="e" cm="1">
        <f t="array" ref="I263">IF($I$2="Открытый тариф",
INDEX(GRID!$B$4:$BI$14,MATCH(I$7,GRID!$A$4:$A$14,0),MATCH(1,($U$2=GRID!$B$1:$BI$1)*(КАЛЕНДАРЬ!$AG16=GRID!$B$3:$BI$3), 0)),
ROUNDUP(INDEX(GRID!$B$4:$BI$14,MATCH(I$7,GRID!$A$4:$A$14,0),MATCH(1,($U$2=GRID!$B$1:$BI$1)*(КАЛЕНДАРЬ!$AG16=GRID!$B$3:$BI$3),0))*(1-GRID!$B$69),0))</f>
        <v>#N/A</v>
      </c>
      <c r="J263" s="48" t="e" cm="1">
        <f t="array" ref="J263">IF($I$2="Открытый тариф",
INDEX(GRID!$B$17:$BI$27,MATCH(I$7,GRID!$A$17:$A$27,0),MATCH(1,($U$2=GRID!$B$1:$BI$1)*(КАЛЕНДАРЬ!$AG16=GRID!$B$3:$BI$3), 0)),
ROUNDUP(INDEX(GRID!$B$17:$BI$27,MATCH(I$7,GRID!$A$17:$A$27,0),MATCH(1,($U$2=GRID!$B$1:$BI$1)*(КАЛЕНДАРЬ!$AG16=GRID!$B$3:$BI$3), 0))*(1-GRID!$B$69),0))</f>
        <v>#N/A</v>
      </c>
      <c r="K263" s="47" cm="1">
        <f t="array" ref="K263">IF($I$2="Открытый тариф",
INDEX(GRID!$B$4:$BI$14,MATCH(K$7,GRID!$A$4:$A$14,0),MATCH(1,($U$2=GRID!$B$1:$BI$1)*(КАЛЕНДАРЬ!$AG16=GRID!$B$3:$BI$3), 0)),
ROUNDUP(INDEX(GRID!$B$4:$BI$14,MATCH(K$7,GRID!$A$4:$A$14,0),MATCH(1,($U$2=GRID!$B$1:$BI$1)*(КАЛЕНДАРЬ!$AG16=GRID!$B$3:$BI$3),0))*(1-GRID!$B$69),0))</f>
        <v>20900</v>
      </c>
      <c r="L263" s="48" cm="1">
        <f t="array" ref="L263">IF($I$2="Открытый тариф",
INDEX(GRID!$B$17:$BI$27,MATCH(K$7,GRID!$A$17:$A$27,0),MATCH(1,($U$2=GRID!$B$1:$BI$1)*(КАЛЕНДАРЬ!$AG16=GRID!$B$3:$BI$3), 0)),
ROUNDUP(INDEX(GRID!$B$17:$BI$27,MATCH(K$7,GRID!$A$17:$A$27,0),MATCH(1,($U$2=GRID!$B$1:$BI$1)*(КАЛЕНДАРЬ!$AG16=GRID!$B$3:$BI$3), 0))*(1-GRID!$B$69),0))</f>
        <v>20900</v>
      </c>
      <c r="M263" s="47" cm="1">
        <f t="array" ref="M263">IF($I$2="Открытый тариф",
INDEX(GRID!$B$4:$BI$14,MATCH(M$7,GRID!$A$4:$A$14,0),MATCH(1,($U$2=GRID!$B$1:$BI$1)*(КАЛЕНДАРЬ!$AG16=GRID!$B$3:$BI$3), 0)),
ROUNDUP(INDEX(GRID!$B$4:$BI$14,MATCH(M$7,GRID!$A$4:$A$14,0),MATCH(1,($U$2=GRID!$B$1:$BI$1)*(КАЛЕНДАРЬ!$AG16=GRID!$B$3:$BI$3),0))*(1-GRID!$B$69),0))</f>
        <v>22900</v>
      </c>
      <c r="N263" s="48" cm="1">
        <f t="array" ref="N263">IF($I$2="Открытый тариф",
INDEX(GRID!$B$17:$BI$27,MATCH(M$7,GRID!$A$17:$A$27,0),MATCH(1,($U$2=GRID!$B$1:$BI$1)*(КАЛЕНДАРЬ!$AG16=GRID!$B$3:$BI$3), 0)),
ROUNDUP(INDEX(GRID!$B$17:$BI$27,MATCH(M$7,GRID!$A$17:$A$27,0),MATCH(1,($U$2=GRID!$B$1:$BI$1)*(КАЛЕНДАРЬ!$AG16=GRID!$B$3:$BI$3), 0))*(1-GRID!$B$69),0))</f>
        <v>22900</v>
      </c>
      <c r="O263" s="49" t="s">
        <v>101</v>
      </c>
      <c r="P263" s="49" t="s">
        <v>101</v>
      </c>
      <c r="Q263" s="49" t="s">
        <v>101</v>
      </c>
      <c r="R263" s="49" t="s">
        <v>101</v>
      </c>
      <c r="S263" s="49" t="s">
        <v>101</v>
      </c>
      <c r="T263" s="49" t="s">
        <v>101</v>
      </c>
      <c r="U263" s="49" t="s">
        <v>101</v>
      </c>
      <c r="V263" s="49" t="s">
        <v>101</v>
      </c>
      <c r="W263" s="49" t="s">
        <v>101</v>
      </c>
      <c r="X263" s="49" t="s">
        <v>101</v>
      </c>
      <c r="Y263" s="38"/>
      <c r="Z263" s="30"/>
      <c r="AE263" s="6"/>
      <c r="AI263" s="6"/>
      <c r="AN263" s="6"/>
    </row>
    <row r="264" spans="1:40" hidden="1" x14ac:dyDescent="0.2">
      <c r="A264" s="117" t="s">
        <v>47</v>
      </c>
      <c r="B264" s="117">
        <v>14</v>
      </c>
      <c r="C264" s="47" cm="1">
        <f t="array" ref="C264">IF($I$2="Открытый тариф",
INDEX(GRID!$B$4:$BI$14,MATCH(C$7,GRID!$A$4:$A$14,0),MATCH(1,($U$2=GRID!$B$1:$BI$1)*(КАЛЕНДАРЬ!$AG17=GRID!$B$3:$BI$3), 0)),
ROUNDUP(INDEX(GRID!$B$4:$BI$14,MATCH(C$7,GRID!$A$4:$A$14,0),MATCH(1,($U$2=GRID!$B$1:$BI$1)*(КАЛЕНДАРЬ!$AG17=GRID!$B$3:$BI$3),0))*(1-GRID!$B$69),0))</f>
        <v>17500</v>
      </c>
      <c r="D264" s="48" cm="1">
        <f t="array" ref="D264">IF($I$2="Открытый тариф",
INDEX(GRID!$B$17:$BI$27,MATCH(C$7,GRID!$A$17:$A$27,0),MATCH(1,($U$2=GRID!$B$1:$BI$1)*(КАЛЕНДАРЬ!$AG17=GRID!$B$3:$BI$3), 0)),
ROUNDUP(INDEX(GRID!$B$17:$BI$27,MATCH(C$7,GRID!$A$17:$A$27,0),MATCH(1,($U$2=GRID!$B$1:$BI$1)*(КАЛЕНДАРЬ!$AG17=GRID!$B$3:$BI$3), 0))*(1-GRID!$B$69),0))</f>
        <v>17500</v>
      </c>
      <c r="E264" s="47" cm="1">
        <f t="array" ref="E264">IF($I$2="Открытый тариф",
INDEX(GRID!$B$4:$BI$14,MATCH(E$7,GRID!$A$4:$A$14,0),MATCH(1,($U$2=GRID!$B$1:$BI$1)*(КАЛЕНДАРЬ!$AG17=GRID!$B$3:$BI$3), 0)),
ROUNDUP(INDEX(GRID!$B$4:$BI$14,MATCH(E$7,GRID!$A$4:$A$14,0),MATCH(1,($U$2=GRID!$B$1:$BI$1)*(КАЛЕНДАРЬ!$AG17=GRID!$B$3:$BI$3),0))*(1-GRID!$B$69),0))</f>
        <v>19400</v>
      </c>
      <c r="F264" s="48" cm="1">
        <f t="array" ref="F264">IF($I$2="Открытый тариф",
INDEX(GRID!$B$17:$BI$27,MATCH(E$7,GRID!$A$17:$A$27,0),MATCH(1,($U$2=GRID!$B$1:$BI$1)*(КАЛЕНДАРЬ!$AG17=GRID!$B$3:$BI$3), 0)),
ROUNDUP(INDEX(GRID!$B$17:$BI$27,MATCH(E$7,GRID!$A$17:$A$27,0),MATCH(1,($U$2=GRID!$B$1:$BI$1)*(КАЛЕНДАРЬ!$AG17=GRID!$B$3:$BI$3), 0))*(1-GRID!$B$69),0))</f>
        <v>19400</v>
      </c>
      <c r="G264" s="47" t="e" cm="1">
        <f t="array" ref="G264">IF($I$2="Открытый тариф",
INDEX(GRID!$B$4:$BI$14,MATCH(G$7,GRID!$A$4:$A$14,0),MATCH(1,($U$2=GRID!$B$1:$BI$1)*(КАЛЕНДАРЬ!$AG17=GRID!$B$3:$BI$3), 0)),
ROUNDUP(INDEX(GRID!$B$4:$BI$14,MATCH(G$7,GRID!$A$4:$A$14,0),MATCH(1,($U$2=GRID!$B$1:$BI$1)*(КАЛЕНДАРЬ!$AG17=GRID!$B$3:$BI$3),0))*(1-GRID!$B$69),0))</f>
        <v>#N/A</v>
      </c>
      <c r="H264" s="48" t="e" cm="1">
        <f t="array" ref="H264">IF($I$2="Открытый тариф",
INDEX(GRID!$B$17:$BI$27,MATCH(G$7,GRID!$A$17:$A$27,0),MATCH(1,($U$2=GRID!$B$1:$BI$1)*(КАЛЕНДАРЬ!$AG17=GRID!$B$3:$BI$3), 0)),
ROUNDUP(INDEX(GRID!$B$17:$BI$27,MATCH(G$7,GRID!$A$17:$A$27,0),MATCH(1,($U$2=GRID!$B$1:$BI$1)*(КАЛЕНДАРЬ!$AG17=GRID!$B$3:$BI$3), 0))*(1-GRID!$B$69),0))</f>
        <v>#N/A</v>
      </c>
      <c r="I264" s="47" t="e" cm="1">
        <f t="array" ref="I264">IF($I$2="Открытый тариф",
INDEX(GRID!$B$4:$BI$14,MATCH(I$7,GRID!$A$4:$A$14,0),MATCH(1,($U$2=GRID!$B$1:$BI$1)*(КАЛЕНДАРЬ!$AG17=GRID!$B$3:$BI$3), 0)),
ROUNDUP(INDEX(GRID!$B$4:$BI$14,MATCH(I$7,GRID!$A$4:$A$14,0),MATCH(1,($U$2=GRID!$B$1:$BI$1)*(КАЛЕНДАРЬ!$AG17=GRID!$B$3:$BI$3),0))*(1-GRID!$B$69),0))</f>
        <v>#N/A</v>
      </c>
      <c r="J264" s="48" t="e" cm="1">
        <f t="array" ref="J264">IF($I$2="Открытый тариф",
INDEX(GRID!$B$17:$BI$27,MATCH(I$7,GRID!$A$17:$A$27,0),MATCH(1,($U$2=GRID!$B$1:$BI$1)*(КАЛЕНДАРЬ!$AG17=GRID!$B$3:$BI$3), 0)),
ROUNDUP(INDEX(GRID!$B$17:$BI$27,MATCH(I$7,GRID!$A$17:$A$27,0),MATCH(1,($U$2=GRID!$B$1:$BI$1)*(КАЛЕНДАРЬ!$AG17=GRID!$B$3:$BI$3), 0))*(1-GRID!$B$69),0))</f>
        <v>#N/A</v>
      </c>
      <c r="K264" s="47" cm="1">
        <f t="array" ref="K264">IF($I$2="Открытый тариф",
INDEX(GRID!$B$4:$BI$14,MATCH(K$7,GRID!$A$4:$A$14,0),MATCH(1,($U$2=GRID!$B$1:$BI$1)*(КАЛЕНДАРЬ!$AG17=GRID!$B$3:$BI$3), 0)),
ROUNDUP(INDEX(GRID!$B$4:$BI$14,MATCH(K$7,GRID!$A$4:$A$14,0),MATCH(1,($U$2=GRID!$B$1:$BI$1)*(КАЛЕНДАРЬ!$AG17=GRID!$B$3:$BI$3),0))*(1-GRID!$B$69),0))</f>
        <v>26100</v>
      </c>
      <c r="L264" s="48" cm="1">
        <f t="array" ref="L264">IF($I$2="Открытый тариф",
INDEX(GRID!$B$17:$BI$27,MATCH(K$7,GRID!$A$17:$A$27,0),MATCH(1,($U$2=GRID!$B$1:$BI$1)*(КАЛЕНДАРЬ!$AG17=GRID!$B$3:$BI$3), 0)),
ROUNDUP(INDEX(GRID!$B$17:$BI$27,MATCH(K$7,GRID!$A$17:$A$27,0),MATCH(1,($U$2=GRID!$B$1:$BI$1)*(КАЛЕНДАРЬ!$AG17=GRID!$B$3:$BI$3), 0))*(1-GRID!$B$69),0))</f>
        <v>26100</v>
      </c>
      <c r="M264" s="47" cm="1">
        <f t="array" ref="M264">IF($I$2="Открытый тариф",
INDEX(GRID!$B$4:$BI$14,MATCH(M$7,GRID!$A$4:$A$14,0),MATCH(1,($U$2=GRID!$B$1:$BI$1)*(КАЛЕНДАРЬ!$AG17=GRID!$B$3:$BI$3), 0)),
ROUNDUP(INDEX(GRID!$B$4:$BI$14,MATCH(M$7,GRID!$A$4:$A$14,0),MATCH(1,($U$2=GRID!$B$1:$BI$1)*(КАЛЕНДАРЬ!$AG17=GRID!$B$3:$BI$3),0))*(1-GRID!$B$69),0))</f>
        <v>28800</v>
      </c>
      <c r="N264" s="48" cm="1">
        <f t="array" ref="N264">IF($I$2="Открытый тариф",
INDEX(GRID!$B$17:$BI$27,MATCH(M$7,GRID!$A$17:$A$27,0),MATCH(1,($U$2=GRID!$B$1:$BI$1)*(КАЛЕНДАРЬ!$AG17=GRID!$B$3:$BI$3), 0)),
ROUNDUP(INDEX(GRID!$B$17:$BI$27,MATCH(M$7,GRID!$A$17:$A$27,0),MATCH(1,($U$2=GRID!$B$1:$BI$1)*(КАЛЕНДАРЬ!$AG17=GRID!$B$3:$BI$3), 0))*(1-GRID!$B$69),0))</f>
        <v>28800</v>
      </c>
      <c r="O264" s="49" t="s">
        <v>101</v>
      </c>
      <c r="P264" s="49" t="s">
        <v>101</v>
      </c>
      <c r="Q264" s="49" t="s">
        <v>101</v>
      </c>
      <c r="R264" s="49" t="s">
        <v>101</v>
      </c>
      <c r="S264" s="49" t="s">
        <v>101</v>
      </c>
      <c r="T264" s="49" t="s">
        <v>101</v>
      </c>
      <c r="U264" s="49" t="s">
        <v>101</v>
      </c>
      <c r="V264" s="49" t="s">
        <v>101</v>
      </c>
      <c r="W264" s="49" t="s">
        <v>101</v>
      </c>
      <c r="X264" s="49" t="s">
        <v>101</v>
      </c>
      <c r="Y264" s="38"/>
      <c r="Z264" s="30"/>
      <c r="AE264" s="6"/>
      <c r="AI264" s="6"/>
      <c r="AN264" s="6"/>
    </row>
    <row r="265" spans="1:40" hidden="1" x14ac:dyDescent="0.2">
      <c r="A265" s="117" t="s">
        <v>48</v>
      </c>
      <c r="B265" s="117">
        <v>15</v>
      </c>
      <c r="C265" s="47" cm="1">
        <f t="array" ref="C265">IF($I$2="Открытый тариф",
INDEX(GRID!$B$4:$BI$14,MATCH(C$7,GRID!$A$4:$A$14,0),MATCH(1,($U$2=GRID!$B$1:$BI$1)*(КАЛЕНДАРЬ!$AG18=GRID!$B$3:$BI$3), 0)),
ROUNDUP(INDEX(GRID!$B$4:$BI$14,MATCH(C$7,GRID!$A$4:$A$14,0),MATCH(1,($U$2=GRID!$B$1:$BI$1)*(КАЛЕНДАРЬ!$AG18=GRID!$B$3:$BI$3),0))*(1-GRID!$B$69),0))</f>
        <v>17500</v>
      </c>
      <c r="D265" s="48" cm="1">
        <f t="array" ref="D265">IF($I$2="Открытый тариф",
INDEX(GRID!$B$17:$BI$27,MATCH(C$7,GRID!$A$17:$A$27,0),MATCH(1,($U$2=GRID!$B$1:$BI$1)*(КАЛЕНДАРЬ!$AG18=GRID!$B$3:$BI$3), 0)),
ROUNDUP(INDEX(GRID!$B$17:$BI$27,MATCH(C$7,GRID!$A$17:$A$27,0),MATCH(1,($U$2=GRID!$B$1:$BI$1)*(КАЛЕНДАРЬ!$AG18=GRID!$B$3:$BI$3), 0))*(1-GRID!$B$69),0))</f>
        <v>17500</v>
      </c>
      <c r="E265" s="47" cm="1">
        <f t="array" ref="E265">IF($I$2="Открытый тариф",
INDEX(GRID!$B$4:$BI$14,MATCH(E$7,GRID!$A$4:$A$14,0),MATCH(1,($U$2=GRID!$B$1:$BI$1)*(КАЛЕНДАРЬ!$AG18=GRID!$B$3:$BI$3), 0)),
ROUNDUP(INDEX(GRID!$B$4:$BI$14,MATCH(E$7,GRID!$A$4:$A$14,0),MATCH(1,($U$2=GRID!$B$1:$BI$1)*(КАЛЕНДАРЬ!$AG18=GRID!$B$3:$BI$3),0))*(1-GRID!$B$69),0))</f>
        <v>19400</v>
      </c>
      <c r="F265" s="48" cm="1">
        <f t="array" ref="F265">IF($I$2="Открытый тариф",
INDEX(GRID!$B$17:$BI$27,MATCH(E$7,GRID!$A$17:$A$27,0),MATCH(1,($U$2=GRID!$B$1:$BI$1)*(КАЛЕНДАРЬ!$AG18=GRID!$B$3:$BI$3), 0)),
ROUNDUP(INDEX(GRID!$B$17:$BI$27,MATCH(E$7,GRID!$A$17:$A$27,0),MATCH(1,($U$2=GRID!$B$1:$BI$1)*(КАЛЕНДАРЬ!$AG18=GRID!$B$3:$BI$3), 0))*(1-GRID!$B$69),0))</f>
        <v>19400</v>
      </c>
      <c r="G265" s="47" t="e" cm="1">
        <f t="array" ref="G265">IF($I$2="Открытый тариф",
INDEX(GRID!$B$4:$BI$14,MATCH(G$7,GRID!$A$4:$A$14,0),MATCH(1,($U$2=GRID!$B$1:$BI$1)*(КАЛЕНДАРЬ!$AG18=GRID!$B$3:$BI$3), 0)),
ROUNDUP(INDEX(GRID!$B$4:$BI$14,MATCH(G$7,GRID!$A$4:$A$14,0),MATCH(1,($U$2=GRID!$B$1:$BI$1)*(КАЛЕНДАРЬ!$AG18=GRID!$B$3:$BI$3),0))*(1-GRID!$B$69),0))</f>
        <v>#N/A</v>
      </c>
      <c r="H265" s="48" t="e" cm="1">
        <f t="array" ref="H265">IF($I$2="Открытый тариф",
INDEX(GRID!$B$17:$BI$27,MATCH(G$7,GRID!$A$17:$A$27,0),MATCH(1,($U$2=GRID!$B$1:$BI$1)*(КАЛЕНДАРЬ!$AG18=GRID!$B$3:$BI$3), 0)),
ROUNDUP(INDEX(GRID!$B$17:$BI$27,MATCH(G$7,GRID!$A$17:$A$27,0),MATCH(1,($U$2=GRID!$B$1:$BI$1)*(КАЛЕНДАРЬ!$AG18=GRID!$B$3:$BI$3), 0))*(1-GRID!$B$69),0))</f>
        <v>#N/A</v>
      </c>
      <c r="I265" s="47" t="e" cm="1">
        <f t="array" ref="I265">IF($I$2="Открытый тариф",
INDEX(GRID!$B$4:$BI$14,MATCH(I$7,GRID!$A$4:$A$14,0),MATCH(1,($U$2=GRID!$B$1:$BI$1)*(КАЛЕНДАРЬ!$AG18=GRID!$B$3:$BI$3), 0)),
ROUNDUP(INDEX(GRID!$B$4:$BI$14,MATCH(I$7,GRID!$A$4:$A$14,0),MATCH(1,($U$2=GRID!$B$1:$BI$1)*(КАЛЕНДАРЬ!$AG18=GRID!$B$3:$BI$3),0))*(1-GRID!$B$69),0))</f>
        <v>#N/A</v>
      </c>
      <c r="J265" s="48" t="e" cm="1">
        <f t="array" ref="J265">IF($I$2="Открытый тариф",
INDEX(GRID!$B$17:$BI$27,MATCH(I$7,GRID!$A$17:$A$27,0),MATCH(1,($U$2=GRID!$B$1:$BI$1)*(КАЛЕНДАРЬ!$AG18=GRID!$B$3:$BI$3), 0)),
ROUNDUP(INDEX(GRID!$B$17:$BI$27,MATCH(I$7,GRID!$A$17:$A$27,0),MATCH(1,($U$2=GRID!$B$1:$BI$1)*(КАЛЕНДАРЬ!$AG18=GRID!$B$3:$BI$3), 0))*(1-GRID!$B$69),0))</f>
        <v>#N/A</v>
      </c>
      <c r="K265" s="47" cm="1">
        <f t="array" ref="K265">IF($I$2="Открытый тариф",
INDEX(GRID!$B$4:$BI$14,MATCH(K$7,GRID!$A$4:$A$14,0),MATCH(1,($U$2=GRID!$B$1:$BI$1)*(КАЛЕНДАРЬ!$AG18=GRID!$B$3:$BI$3), 0)),
ROUNDUP(INDEX(GRID!$B$4:$BI$14,MATCH(K$7,GRID!$A$4:$A$14,0),MATCH(1,($U$2=GRID!$B$1:$BI$1)*(КАЛЕНДАРЬ!$AG18=GRID!$B$3:$BI$3),0))*(1-GRID!$B$69),0))</f>
        <v>26100</v>
      </c>
      <c r="L265" s="48" cm="1">
        <f t="array" ref="L265">IF($I$2="Открытый тариф",
INDEX(GRID!$B$17:$BI$27,MATCH(K$7,GRID!$A$17:$A$27,0),MATCH(1,($U$2=GRID!$B$1:$BI$1)*(КАЛЕНДАРЬ!$AG18=GRID!$B$3:$BI$3), 0)),
ROUNDUP(INDEX(GRID!$B$17:$BI$27,MATCH(K$7,GRID!$A$17:$A$27,0),MATCH(1,($U$2=GRID!$B$1:$BI$1)*(КАЛЕНДАРЬ!$AG18=GRID!$B$3:$BI$3), 0))*(1-GRID!$B$69),0))</f>
        <v>26100</v>
      </c>
      <c r="M265" s="47" cm="1">
        <f t="array" ref="M265">IF($I$2="Открытый тариф",
INDEX(GRID!$B$4:$BI$14,MATCH(M$7,GRID!$A$4:$A$14,0),MATCH(1,($U$2=GRID!$B$1:$BI$1)*(КАЛЕНДАРЬ!$AG18=GRID!$B$3:$BI$3), 0)),
ROUNDUP(INDEX(GRID!$B$4:$BI$14,MATCH(M$7,GRID!$A$4:$A$14,0),MATCH(1,($U$2=GRID!$B$1:$BI$1)*(КАЛЕНДАРЬ!$AG18=GRID!$B$3:$BI$3),0))*(1-GRID!$B$69),0))</f>
        <v>28800</v>
      </c>
      <c r="N265" s="48" cm="1">
        <f t="array" ref="N265">IF($I$2="Открытый тариф",
INDEX(GRID!$B$17:$BI$27,MATCH(M$7,GRID!$A$17:$A$27,0),MATCH(1,($U$2=GRID!$B$1:$BI$1)*(КАЛЕНДАРЬ!$AG18=GRID!$B$3:$BI$3), 0)),
ROUNDUP(INDEX(GRID!$B$17:$BI$27,MATCH(M$7,GRID!$A$17:$A$27,0),MATCH(1,($U$2=GRID!$B$1:$BI$1)*(КАЛЕНДАРЬ!$AG18=GRID!$B$3:$BI$3), 0))*(1-GRID!$B$69),0))</f>
        <v>28800</v>
      </c>
      <c r="O265" s="49" t="s">
        <v>101</v>
      </c>
      <c r="P265" s="49" t="s">
        <v>101</v>
      </c>
      <c r="Q265" s="49" t="s">
        <v>101</v>
      </c>
      <c r="R265" s="49" t="s">
        <v>101</v>
      </c>
      <c r="S265" s="49" t="s">
        <v>101</v>
      </c>
      <c r="T265" s="49" t="s">
        <v>101</v>
      </c>
      <c r="U265" s="49" t="s">
        <v>101</v>
      </c>
      <c r="V265" s="49" t="s">
        <v>101</v>
      </c>
      <c r="W265" s="49" t="s">
        <v>101</v>
      </c>
      <c r="X265" s="49" t="s">
        <v>101</v>
      </c>
      <c r="Y265" s="38"/>
      <c r="Z265" s="30"/>
      <c r="AE265" s="6"/>
      <c r="AI265" s="6"/>
      <c r="AN265" s="6"/>
    </row>
    <row r="266" spans="1:40" hidden="1" x14ac:dyDescent="0.2">
      <c r="A266" s="117" t="s">
        <v>42</v>
      </c>
      <c r="B266" s="117">
        <v>16</v>
      </c>
      <c r="C266" s="47" cm="1">
        <f t="array" ref="C266">IF($I$2="Открытый тариф",
INDEX(GRID!$B$4:$BI$14,MATCH(C$7,GRID!$A$4:$A$14,0),MATCH(1,($U$2=GRID!$B$1:$BI$1)*(КАЛЕНДАРЬ!$AG19=GRID!$B$3:$BI$3), 0)),
ROUNDUP(INDEX(GRID!$B$4:$BI$14,MATCH(C$7,GRID!$A$4:$A$14,0),MATCH(1,($U$2=GRID!$B$1:$BI$1)*(КАЛЕНДАРЬ!$AG19=GRID!$B$3:$BI$3),0))*(1-GRID!$B$69),0))</f>
        <v>14000</v>
      </c>
      <c r="D266" s="48" cm="1">
        <f t="array" ref="D266">IF($I$2="Открытый тариф",
INDEX(GRID!$B$17:$BI$27,MATCH(C$7,GRID!$A$17:$A$27,0),MATCH(1,($U$2=GRID!$B$1:$BI$1)*(КАЛЕНДАРЬ!$AG19=GRID!$B$3:$BI$3), 0)),
ROUNDUP(INDEX(GRID!$B$17:$BI$27,MATCH(C$7,GRID!$A$17:$A$27,0),MATCH(1,($U$2=GRID!$B$1:$BI$1)*(КАЛЕНДАРЬ!$AG19=GRID!$B$3:$BI$3), 0))*(1-GRID!$B$69),0))</f>
        <v>14000</v>
      </c>
      <c r="E266" s="47" cm="1">
        <f t="array" ref="E266">IF($I$2="Открытый тариф",
INDEX(GRID!$B$4:$BI$14,MATCH(E$7,GRID!$A$4:$A$14,0),MATCH(1,($U$2=GRID!$B$1:$BI$1)*(КАЛЕНДАРЬ!$AG19=GRID!$B$3:$BI$3), 0)),
ROUNDUP(INDEX(GRID!$B$4:$BI$14,MATCH(E$7,GRID!$A$4:$A$14,0),MATCH(1,($U$2=GRID!$B$1:$BI$1)*(КАЛЕНДАРЬ!$AG19=GRID!$B$3:$BI$3),0))*(1-GRID!$B$69),0))</f>
        <v>15300</v>
      </c>
      <c r="F266" s="48" cm="1">
        <f t="array" ref="F266">IF($I$2="Открытый тариф",
INDEX(GRID!$B$17:$BI$27,MATCH(E$7,GRID!$A$17:$A$27,0),MATCH(1,($U$2=GRID!$B$1:$BI$1)*(КАЛЕНДАРЬ!$AG19=GRID!$B$3:$BI$3), 0)),
ROUNDUP(INDEX(GRID!$B$17:$BI$27,MATCH(E$7,GRID!$A$17:$A$27,0),MATCH(1,($U$2=GRID!$B$1:$BI$1)*(КАЛЕНДАРЬ!$AG19=GRID!$B$3:$BI$3), 0))*(1-GRID!$B$69),0))</f>
        <v>15300</v>
      </c>
      <c r="G266" s="47" t="e" cm="1">
        <f t="array" ref="G266">IF($I$2="Открытый тариф",
INDEX(GRID!$B$4:$BI$14,MATCH(G$7,GRID!$A$4:$A$14,0),MATCH(1,($U$2=GRID!$B$1:$BI$1)*(КАЛЕНДАРЬ!$AG19=GRID!$B$3:$BI$3), 0)),
ROUNDUP(INDEX(GRID!$B$4:$BI$14,MATCH(G$7,GRID!$A$4:$A$14,0),MATCH(1,($U$2=GRID!$B$1:$BI$1)*(КАЛЕНДАРЬ!$AG19=GRID!$B$3:$BI$3),0))*(1-GRID!$B$69),0))</f>
        <v>#N/A</v>
      </c>
      <c r="H266" s="48" t="e" cm="1">
        <f t="array" ref="H266">IF($I$2="Открытый тариф",
INDEX(GRID!$B$17:$BI$27,MATCH(G$7,GRID!$A$17:$A$27,0),MATCH(1,($U$2=GRID!$B$1:$BI$1)*(КАЛЕНДАРЬ!$AG19=GRID!$B$3:$BI$3), 0)),
ROUNDUP(INDEX(GRID!$B$17:$BI$27,MATCH(G$7,GRID!$A$17:$A$27,0),MATCH(1,($U$2=GRID!$B$1:$BI$1)*(КАЛЕНДАРЬ!$AG19=GRID!$B$3:$BI$3), 0))*(1-GRID!$B$69),0))</f>
        <v>#N/A</v>
      </c>
      <c r="I266" s="47" t="e" cm="1">
        <f t="array" ref="I266">IF($I$2="Открытый тариф",
INDEX(GRID!$B$4:$BI$14,MATCH(I$7,GRID!$A$4:$A$14,0),MATCH(1,($U$2=GRID!$B$1:$BI$1)*(КАЛЕНДАРЬ!$AG19=GRID!$B$3:$BI$3), 0)),
ROUNDUP(INDEX(GRID!$B$4:$BI$14,MATCH(I$7,GRID!$A$4:$A$14,0),MATCH(1,($U$2=GRID!$B$1:$BI$1)*(КАЛЕНДАРЬ!$AG19=GRID!$B$3:$BI$3),0))*(1-GRID!$B$69),0))</f>
        <v>#N/A</v>
      </c>
      <c r="J266" s="48" t="e" cm="1">
        <f t="array" ref="J266">IF($I$2="Открытый тариф",
INDEX(GRID!$B$17:$BI$27,MATCH(I$7,GRID!$A$17:$A$27,0),MATCH(1,($U$2=GRID!$B$1:$BI$1)*(КАЛЕНДАРЬ!$AG19=GRID!$B$3:$BI$3), 0)),
ROUNDUP(INDEX(GRID!$B$17:$BI$27,MATCH(I$7,GRID!$A$17:$A$27,0),MATCH(1,($U$2=GRID!$B$1:$BI$1)*(КАЛЕНДАРЬ!$AG19=GRID!$B$3:$BI$3), 0))*(1-GRID!$B$69),0))</f>
        <v>#N/A</v>
      </c>
      <c r="K266" s="47" cm="1">
        <f t="array" ref="K266">IF($I$2="Открытый тариф",
INDEX(GRID!$B$4:$BI$14,MATCH(K$7,GRID!$A$4:$A$14,0),MATCH(1,($U$2=GRID!$B$1:$BI$1)*(КАЛЕНДАРЬ!$AG19=GRID!$B$3:$BI$3), 0)),
ROUNDUP(INDEX(GRID!$B$4:$BI$14,MATCH(K$7,GRID!$A$4:$A$14,0),MATCH(1,($U$2=GRID!$B$1:$BI$1)*(КАЛЕНДАРЬ!$AG19=GRID!$B$3:$BI$3),0))*(1-GRID!$B$69),0))</f>
        <v>19900</v>
      </c>
      <c r="L266" s="48" cm="1">
        <f t="array" ref="L266">IF($I$2="Открытый тариф",
INDEX(GRID!$B$17:$BI$27,MATCH(K$7,GRID!$A$17:$A$27,0),MATCH(1,($U$2=GRID!$B$1:$BI$1)*(КАЛЕНДАРЬ!$AG19=GRID!$B$3:$BI$3), 0)),
ROUNDUP(INDEX(GRID!$B$17:$BI$27,MATCH(K$7,GRID!$A$17:$A$27,0),MATCH(1,($U$2=GRID!$B$1:$BI$1)*(КАЛЕНДАРЬ!$AG19=GRID!$B$3:$BI$3), 0))*(1-GRID!$B$69),0))</f>
        <v>19900</v>
      </c>
      <c r="M266" s="47" cm="1">
        <f t="array" ref="M266">IF($I$2="Открытый тариф",
INDEX(GRID!$B$4:$BI$14,MATCH(M$7,GRID!$A$4:$A$14,0),MATCH(1,($U$2=GRID!$B$1:$BI$1)*(КАЛЕНДАРЬ!$AG19=GRID!$B$3:$BI$3), 0)),
ROUNDUP(INDEX(GRID!$B$4:$BI$14,MATCH(M$7,GRID!$A$4:$A$14,0),MATCH(1,($U$2=GRID!$B$1:$BI$1)*(КАЛЕНДАРЬ!$AG19=GRID!$B$3:$BI$3),0))*(1-GRID!$B$69),0))</f>
        <v>21700</v>
      </c>
      <c r="N266" s="48" cm="1">
        <f t="array" ref="N266">IF($I$2="Открытый тариф",
INDEX(GRID!$B$17:$BI$27,MATCH(M$7,GRID!$A$17:$A$27,0),MATCH(1,($U$2=GRID!$B$1:$BI$1)*(КАЛЕНДАРЬ!$AG19=GRID!$B$3:$BI$3), 0)),
ROUNDUP(INDEX(GRID!$B$17:$BI$27,MATCH(M$7,GRID!$A$17:$A$27,0),MATCH(1,($U$2=GRID!$B$1:$BI$1)*(КАЛЕНДАРЬ!$AG19=GRID!$B$3:$BI$3), 0))*(1-GRID!$B$69),0))</f>
        <v>21700</v>
      </c>
      <c r="O266" s="49" t="s">
        <v>101</v>
      </c>
      <c r="P266" s="49" t="s">
        <v>101</v>
      </c>
      <c r="Q266" s="49" t="s">
        <v>101</v>
      </c>
      <c r="R266" s="49" t="s">
        <v>101</v>
      </c>
      <c r="S266" s="49" t="s">
        <v>101</v>
      </c>
      <c r="T266" s="49" t="s">
        <v>101</v>
      </c>
      <c r="U266" s="49" t="s">
        <v>101</v>
      </c>
      <c r="V266" s="49" t="s">
        <v>101</v>
      </c>
      <c r="W266" s="49" t="s">
        <v>101</v>
      </c>
      <c r="X266" s="49" t="s">
        <v>101</v>
      </c>
      <c r="Y266" s="38"/>
      <c r="Z266" s="30"/>
      <c r="AE266" s="6"/>
      <c r="AI266" s="6"/>
      <c r="AN266" s="6"/>
    </row>
    <row r="267" spans="1:40" hidden="1" x14ac:dyDescent="0.2">
      <c r="A267" s="117" t="s">
        <v>43</v>
      </c>
      <c r="B267" s="117">
        <v>17</v>
      </c>
      <c r="C267" s="47" cm="1">
        <f t="array" ref="C267">IF($I$2="Открытый тариф",
INDEX(GRID!$B$4:$BI$14,MATCH(C$7,GRID!$A$4:$A$14,0),MATCH(1,($U$2=GRID!$B$1:$BI$1)*(КАЛЕНДАРЬ!$AG20=GRID!$B$3:$BI$3), 0)),
ROUNDUP(INDEX(GRID!$B$4:$BI$14,MATCH(C$7,GRID!$A$4:$A$14,0),MATCH(1,($U$2=GRID!$B$1:$BI$1)*(КАЛЕНДАРЬ!$AG20=GRID!$B$3:$BI$3),0))*(1-GRID!$B$69),0))</f>
        <v>14000</v>
      </c>
      <c r="D267" s="48" cm="1">
        <f t="array" ref="D267">IF($I$2="Открытый тариф",
INDEX(GRID!$B$17:$BI$27,MATCH(C$7,GRID!$A$17:$A$27,0),MATCH(1,($U$2=GRID!$B$1:$BI$1)*(КАЛЕНДАРЬ!$AG20=GRID!$B$3:$BI$3), 0)),
ROUNDUP(INDEX(GRID!$B$17:$BI$27,MATCH(C$7,GRID!$A$17:$A$27,0),MATCH(1,($U$2=GRID!$B$1:$BI$1)*(КАЛЕНДАРЬ!$AG20=GRID!$B$3:$BI$3), 0))*(1-GRID!$B$69),0))</f>
        <v>14000</v>
      </c>
      <c r="E267" s="47" cm="1">
        <f t="array" ref="E267">IF($I$2="Открытый тариф",
INDEX(GRID!$B$4:$BI$14,MATCH(E$7,GRID!$A$4:$A$14,0),MATCH(1,($U$2=GRID!$B$1:$BI$1)*(КАЛЕНДАРЬ!$AG20=GRID!$B$3:$BI$3), 0)),
ROUNDUP(INDEX(GRID!$B$4:$BI$14,MATCH(E$7,GRID!$A$4:$A$14,0),MATCH(1,($U$2=GRID!$B$1:$BI$1)*(КАЛЕНДАРЬ!$AG20=GRID!$B$3:$BI$3),0))*(1-GRID!$B$69),0))</f>
        <v>15300</v>
      </c>
      <c r="F267" s="48" cm="1">
        <f t="array" ref="F267">IF($I$2="Открытый тариф",
INDEX(GRID!$B$17:$BI$27,MATCH(E$7,GRID!$A$17:$A$27,0),MATCH(1,($U$2=GRID!$B$1:$BI$1)*(КАЛЕНДАРЬ!$AG20=GRID!$B$3:$BI$3), 0)),
ROUNDUP(INDEX(GRID!$B$17:$BI$27,MATCH(E$7,GRID!$A$17:$A$27,0),MATCH(1,($U$2=GRID!$B$1:$BI$1)*(КАЛЕНДАРЬ!$AG20=GRID!$B$3:$BI$3), 0))*(1-GRID!$B$69),0))</f>
        <v>15300</v>
      </c>
      <c r="G267" s="47" t="e" cm="1">
        <f t="array" ref="G267">IF($I$2="Открытый тариф",
INDEX(GRID!$B$4:$BI$14,MATCH(G$7,GRID!$A$4:$A$14,0),MATCH(1,($U$2=GRID!$B$1:$BI$1)*(КАЛЕНДАРЬ!$AG20=GRID!$B$3:$BI$3), 0)),
ROUNDUP(INDEX(GRID!$B$4:$BI$14,MATCH(G$7,GRID!$A$4:$A$14,0),MATCH(1,($U$2=GRID!$B$1:$BI$1)*(КАЛЕНДАРЬ!$AG20=GRID!$B$3:$BI$3),0))*(1-GRID!$B$69),0))</f>
        <v>#N/A</v>
      </c>
      <c r="H267" s="48" t="e" cm="1">
        <f t="array" ref="H267">IF($I$2="Открытый тариф",
INDEX(GRID!$B$17:$BI$27,MATCH(G$7,GRID!$A$17:$A$27,0),MATCH(1,($U$2=GRID!$B$1:$BI$1)*(КАЛЕНДАРЬ!$AG20=GRID!$B$3:$BI$3), 0)),
ROUNDUP(INDEX(GRID!$B$17:$BI$27,MATCH(G$7,GRID!$A$17:$A$27,0),MATCH(1,($U$2=GRID!$B$1:$BI$1)*(КАЛЕНДАРЬ!$AG20=GRID!$B$3:$BI$3), 0))*(1-GRID!$B$69),0))</f>
        <v>#N/A</v>
      </c>
      <c r="I267" s="47" t="e" cm="1">
        <f t="array" ref="I267">IF($I$2="Открытый тариф",
INDEX(GRID!$B$4:$BI$14,MATCH(I$7,GRID!$A$4:$A$14,0),MATCH(1,($U$2=GRID!$B$1:$BI$1)*(КАЛЕНДАРЬ!$AG20=GRID!$B$3:$BI$3), 0)),
ROUNDUP(INDEX(GRID!$B$4:$BI$14,MATCH(I$7,GRID!$A$4:$A$14,0),MATCH(1,($U$2=GRID!$B$1:$BI$1)*(КАЛЕНДАРЬ!$AG20=GRID!$B$3:$BI$3),0))*(1-GRID!$B$69),0))</f>
        <v>#N/A</v>
      </c>
      <c r="J267" s="48" t="e" cm="1">
        <f t="array" ref="J267">IF($I$2="Открытый тариф",
INDEX(GRID!$B$17:$BI$27,MATCH(I$7,GRID!$A$17:$A$27,0),MATCH(1,($U$2=GRID!$B$1:$BI$1)*(КАЛЕНДАРЬ!$AG20=GRID!$B$3:$BI$3), 0)),
ROUNDUP(INDEX(GRID!$B$17:$BI$27,MATCH(I$7,GRID!$A$17:$A$27,0),MATCH(1,($U$2=GRID!$B$1:$BI$1)*(КАЛЕНДАРЬ!$AG20=GRID!$B$3:$BI$3), 0))*(1-GRID!$B$69),0))</f>
        <v>#N/A</v>
      </c>
      <c r="K267" s="47" cm="1">
        <f t="array" ref="K267">IF($I$2="Открытый тариф",
INDEX(GRID!$B$4:$BI$14,MATCH(K$7,GRID!$A$4:$A$14,0),MATCH(1,($U$2=GRID!$B$1:$BI$1)*(КАЛЕНДАРЬ!$AG20=GRID!$B$3:$BI$3), 0)),
ROUNDUP(INDEX(GRID!$B$4:$BI$14,MATCH(K$7,GRID!$A$4:$A$14,0),MATCH(1,($U$2=GRID!$B$1:$BI$1)*(КАЛЕНДАРЬ!$AG20=GRID!$B$3:$BI$3),0))*(1-GRID!$B$69),0))</f>
        <v>19900</v>
      </c>
      <c r="L267" s="48" cm="1">
        <f t="array" ref="L267">IF($I$2="Открытый тариф",
INDEX(GRID!$B$17:$BI$27,MATCH(K$7,GRID!$A$17:$A$27,0),MATCH(1,($U$2=GRID!$B$1:$BI$1)*(КАЛЕНДАРЬ!$AG20=GRID!$B$3:$BI$3), 0)),
ROUNDUP(INDEX(GRID!$B$17:$BI$27,MATCH(K$7,GRID!$A$17:$A$27,0),MATCH(1,($U$2=GRID!$B$1:$BI$1)*(КАЛЕНДАРЬ!$AG20=GRID!$B$3:$BI$3), 0))*(1-GRID!$B$69),0))</f>
        <v>19900</v>
      </c>
      <c r="M267" s="47" cm="1">
        <f t="array" ref="M267">IF($I$2="Открытый тариф",
INDEX(GRID!$B$4:$BI$14,MATCH(M$7,GRID!$A$4:$A$14,0),MATCH(1,($U$2=GRID!$B$1:$BI$1)*(КАЛЕНДАРЬ!$AG20=GRID!$B$3:$BI$3), 0)),
ROUNDUP(INDEX(GRID!$B$4:$BI$14,MATCH(M$7,GRID!$A$4:$A$14,0),MATCH(1,($U$2=GRID!$B$1:$BI$1)*(КАЛЕНДАРЬ!$AG20=GRID!$B$3:$BI$3),0))*(1-GRID!$B$69),0))</f>
        <v>21700</v>
      </c>
      <c r="N267" s="48" cm="1">
        <f t="array" ref="N267">IF($I$2="Открытый тариф",
INDEX(GRID!$B$17:$BI$27,MATCH(M$7,GRID!$A$17:$A$27,0),MATCH(1,($U$2=GRID!$B$1:$BI$1)*(КАЛЕНДАРЬ!$AG20=GRID!$B$3:$BI$3), 0)),
ROUNDUP(INDEX(GRID!$B$17:$BI$27,MATCH(M$7,GRID!$A$17:$A$27,0),MATCH(1,($U$2=GRID!$B$1:$BI$1)*(КАЛЕНДАРЬ!$AG20=GRID!$B$3:$BI$3), 0))*(1-GRID!$B$69),0))</f>
        <v>21700</v>
      </c>
      <c r="O267" s="49" t="s">
        <v>101</v>
      </c>
      <c r="P267" s="49" t="s">
        <v>101</v>
      </c>
      <c r="Q267" s="49" t="s">
        <v>101</v>
      </c>
      <c r="R267" s="49" t="s">
        <v>101</v>
      </c>
      <c r="S267" s="49" t="s">
        <v>101</v>
      </c>
      <c r="T267" s="49" t="s">
        <v>101</v>
      </c>
      <c r="U267" s="49" t="s">
        <v>101</v>
      </c>
      <c r="V267" s="49" t="s">
        <v>101</v>
      </c>
      <c r="W267" s="49" t="s">
        <v>101</v>
      </c>
      <c r="X267" s="49" t="s">
        <v>101</v>
      </c>
      <c r="Y267" s="38"/>
      <c r="Z267" s="30"/>
      <c r="AE267" s="6"/>
      <c r="AI267" s="6"/>
      <c r="AN267" s="6"/>
    </row>
    <row r="268" spans="1:40" hidden="1" x14ac:dyDescent="0.2">
      <c r="A268" s="117" t="s">
        <v>44</v>
      </c>
      <c r="B268" s="117">
        <v>18</v>
      </c>
      <c r="C268" s="47" cm="1">
        <f t="array" ref="C268">IF($I$2="Открытый тариф",
INDEX(GRID!$B$4:$BI$14,MATCH(C$7,GRID!$A$4:$A$14,0),MATCH(1,($U$2=GRID!$B$1:$BI$1)*(КАЛЕНДАРЬ!$AG21=GRID!$B$3:$BI$3), 0)),
ROUNDUP(INDEX(GRID!$B$4:$BI$14,MATCH(C$7,GRID!$A$4:$A$14,0),MATCH(1,($U$2=GRID!$B$1:$BI$1)*(КАЛЕНДАРЬ!$AG21=GRID!$B$3:$BI$3),0))*(1-GRID!$B$69),0))</f>
        <v>14000</v>
      </c>
      <c r="D268" s="48" cm="1">
        <f t="array" ref="D268">IF($I$2="Открытый тариф",
INDEX(GRID!$B$17:$BI$27,MATCH(C$7,GRID!$A$17:$A$27,0),MATCH(1,($U$2=GRID!$B$1:$BI$1)*(КАЛЕНДАРЬ!$AG21=GRID!$B$3:$BI$3), 0)),
ROUNDUP(INDEX(GRID!$B$17:$BI$27,MATCH(C$7,GRID!$A$17:$A$27,0),MATCH(1,($U$2=GRID!$B$1:$BI$1)*(КАЛЕНДАРЬ!$AG21=GRID!$B$3:$BI$3), 0))*(1-GRID!$B$69),0))</f>
        <v>14000</v>
      </c>
      <c r="E268" s="47" cm="1">
        <f t="array" ref="E268">IF($I$2="Открытый тариф",
INDEX(GRID!$B$4:$BI$14,MATCH(E$7,GRID!$A$4:$A$14,0),MATCH(1,($U$2=GRID!$B$1:$BI$1)*(КАЛЕНДАРЬ!$AG21=GRID!$B$3:$BI$3), 0)),
ROUNDUP(INDEX(GRID!$B$4:$BI$14,MATCH(E$7,GRID!$A$4:$A$14,0),MATCH(1,($U$2=GRID!$B$1:$BI$1)*(КАЛЕНДАРЬ!$AG21=GRID!$B$3:$BI$3),0))*(1-GRID!$B$69),0))</f>
        <v>15300</v>
      </c>
      <c r="F268" s="48" cm="1">
        <f t="array" ref="F268">IF($I$2="Открытый тариф",
INDEX(GRID!$B$17:$BI$27,MATCH(E$7,GRID!$A$17:$A$27,0),MATCH(1,($U$2=GRID!$B$1:$BI$1)*(КАЛЕНДАРЬ!$AG21=GRID!$B$3:$BI$3), 0)),
ROUNDUP(INDEX(GRID!$B$17:$BI$27,MATCH(E$7,GRID!$A$17:$A$27,0),MATCH(1,($U$2=GRID!$B$1:$BI$1)*(КАЛЕНДАРЬ!$AG21=GRID!$B$3:$BI$3), 0))*(1-GRID!$B$69),0))</f>
        <v>15300</v>
      </c>
      <c r="G268" s="47" t="e" cm="1">
        <f t="array" ref="G268">IF($I$2="Открытый тариф",
INDEX(GRID!$B$4:$BI$14,MATCH(G$7,GRID!$A$4:$A$14,0),MATCH(1,($U$2=GRID!$B$1:$BI$1)*(КАЛЕНДАРЬ!$AG21=GRID!$B$3:$BI$3), 0)),
ROUNDUP(INDEX(GRID!$B$4:$BI$14,MATCH(G$7,GRID!$A$4:$A$14,0),MATCH(1,($U$2=GRID!$B$1:$BI$1)*(КАЛЕНДАРЬ!$AG21=GRID!$B$3:$BI$3),0))*(1-GRID!$B$69),0))</f>
        <v>#N/A</v>
      </c>
      <c r="H268" s="48" t="e" cm="1">
        <f t="array" ref="H268">IF($I$2="Открытый тариф",
INDEX(GRID!$B$17:$BI$27,MATCH(G$7,GRID!$A$17:$A$27,0),MATCH(1,($U$2=GRID!$B$1:$BI$1)*(КАЛЕНДАРЬ!$AG21=GRID!$B$3:$BI$3), 0)),
ROUNDUP(INDEX(GRID!$B$17:$BI$27,MATCH(G$7,GRID!$A$17:$A$27,0),MATCH(1,($U$2=GRID!$B$1:$BI$1)*(КАЛЕНДАРЬ!$AG21=GRID!$B$3:$BI$3), 0))*(1-GRID!$B$69),0))</f>
        <v>#N/A</v>
      </c>
      <c r="I268" s="47" t="e" cm="1">
        <f t="array" ref="I268">IF($I$2="Открытый тариф",
INDEX(GRID!$B$4:$BI$14,MATCH(I$7,GRID!$A$4:$A$14,0),MATCH(1,($U$2=GRID!$B$1:$BI$1)*(КАЛЕНДАРЬ!$AG21=GRID!$B$3:$BI$3), 0)),
ROUNDUP(INDEX(GRID!$B$4:$BI$14,MATCH(I$7,GRID!$A$4:$A$14,0),MATCH(1,($U$2=GRID!$B$1:$BI$1)*(КАЛЕНДАРЬ!$AG21=GRID!$B$3:$BI$3),0))*(1-GRID!$B$69),0))</f>
        <v>#N/A</v>
      </c>
      <c r="J268" s="48" t="e" cm="1">
        <f t="array" ref="J268">IF($I$2="Открытый тариф",
INDEX(GRID!$B$17:$BI$27,MATCH(I$7,GRID!$A$17:$A$27,0),MATCH(1,($U$2=GRID!$B$1:$BI$1)*(КАЛЕНДАРЬ!$AG21=GRID!$B$3:$BI$3), 0)),
ROUNDUP(INDEX(GRID!$B$17:$BI$27,MATCH(I$7,GRID!$A$17:$A$27,0),MATCH(1,($U$2=GRID!$B$1:$BI$1)*(КАЛЕНДАРЬ!$AG21=GRID!$B$3:$BI$3), 0))*(1-GRID!$B$69),0))</f>
        <v>#N/A</v>
      </c>
      <c r="K268" s="47" cm="1">
        <f t="array" ref="K268">IF($I$2="Открытый тариф",
INDEX(GRID!$B$4:$BI$14,MATCH(K$7,GRID!$A$4:$A$14,0),MATCH(1,($U$2=GRID!$B$1:$BI$1)*(КАЛЕНДАРЬ!$AG21=GRID!$B$3:$BI$3), 0)),
ROUNDUP(INDEX(GRID!$B$4:$BI$14,MATCH(K$7,GRID!$A$4:$A$14,0),MATCH(1,($U$2=GRID!$B$1:$BI$1)*(КАЛЕНДАРЬ!$AG21=GRID!$B$3:$BI$3),0))*(1-GRID!$B$69),0))</f>
        <v>19900</v>
      </c>
      <c r="L268" s="48" cm="1">
        <f t="array" ref="L268">IF($I$2="Открытый тариф",
INDEX(GRID!$B$17:$BI$27,MATCH(K$7,GRID!$A$17:$A$27,0),MATCH(1,($U$2=GRID!$B$1:$BI$1)*(КАЛЕНДАРЬ!$AG21=GRID!$B$3:$BI$3), 0)),
ROUNDUP(INDEX(GRID!$B$17:$BI$27,MATCH(K$7,GRID!$A$17:$A$27,0),MATCH(1,($U$2=GRID!$B$1:$BI$1)*(КАЛЕНДАРЬ!$AG21=GRID!$B$3:$BI$3), 0))*(1-GRID!$B$69),0))</f>
        <v>19900</v>
      </c>
      <c r="M268" s="47" cm="1">
        <f t="array" ref="M268">IF($I$2="Открытый тариф",
INDEX(GRID!$B$4:$BI$14,MATCH(M$7,GRID!$A$4:$A$14,0),MATCH(1,($U$2=GRID!$B$1:$BI$1)*(КАЛЕНДАРЬ!$AG21=GRID!$B$3:$BI$3), 0)),
ROUNDUP(INDEX(GRID!$B$4:$BI$14,MATCH(M$7,GRID!$A$4:$A$14,0),MATCH(1,($U$2=GRID!$B$1:$BI$1)*(КАЛЕНДАРЬ!$AG21=GRID!$B$3:$BI$3),0))*(1-GRID!$B$69),0))</f>
        <v>21700</v>
      </c>
      <c r="N268" s="48" cm="1">
        <f t="array" ref="N268">IF($I$2="Открытый тариф",
INDEX(GRID!$B$17:$BI$27,MATCH(M$7,GRID!$A$17:$A$27,0),MATCH(1,($U$2=GRID!$B$1:$BI$1)*(КАЛЕНДАРЬ!$AG21=GRID!$B$3:$BI$3), 0)),
ROUNDUP(INDEX(GRID!$B$17:$BI$27,MATCH(M$7,GRID!$A$17:$A$27,0),MATCH(1,($U$2=GRID!$B$1:$BI$1)*(КАЛЕНДАРЬ!$AG21=GRID!$B$3:$BI$3), 0))*(1-GRID!$B$69),0))</f>
        <v>21700</v>
      </c>
      <c r="O268" s="49" t="s">
        <v>101</v>
      </c>
      <c r="P268" s="49" t="s">
        <v>101</v>
      </c>
      <c r="Q268" s="49" t="s">
        <v>101</v>
      </c>
      <c r="R268" s="49" t="s">
        <v>101</v>
      </c>
      <c r="S268" s="49" t="s">
        <v>101</v>
      </c>
      <c r="T268" s="49" t="s">
        <v>101</v>
      </c>
      <c r="U268" s="49" t="s">
        <v>101</v>
      </c>
      <c r="V268" s="49" t="s">
        <v>101</v>
      </c>
      <c r="W268" s="49" t="s">
        <v>101</v>
      </c>
      <c r="X268" s="49" t="s">
        <v>101</v>
      </c>
      <c r="Y268" s="38"/>
      <c r="Z268" s="30"/>
      <c r="AE268" s="6"/>
      <c r="AI268" s="6"/>
      <c r="AN268" s="6"/>
    </row>
    <row r="269" spans="1:40" hidden="1" x14ac:dyDescent="0.2">
      <c r="A269" s="117" t="s">
        <v>45</v>
      </c>
      <c r="B269" s="117">
        <v>19</v>
      </c>
      <c r="C269" s="47" cm="1">
        <f t="array" ref="C269">IF($I$2="Открытый тариф",
INDEX(GRID!$B$4:$BI$14,MATCH(C$7,GRID!$A$4:$A$14,0),MATCH(1,($U$2=GRID!$B$1:$BI$1)*(КАЛЕНДАРЬ!$AG22=GRID!$B$3:$BI$3), 0)),
ROUNDUP(INDEX(GRID!$B$4:$BI$14,MATCH(C$7,GRID!$A$4:$A$14,0),MATCH(1,($U$2=GRID!$B$1:$BI$1)*(КАЛЕНДАРЬ!$AG22=GRID!$B$3:$BI$3),0))*(1-GRID!$B$69),0))</f>
        <v>14000</v>
      </c>
      <c r="D269" s="48" cm="1">
        <f t="array" ref="D269">IF($I$2="Открытый тариф",
INDEX(GRID!$B$17:$BI$27,MATCH(C$7,GRID!$A$17:$A$27,0),MATCH(1,($U$2=GRID!$B$1:$BI$1)*(КАЛЕНДАРЬ!$AG22=GRID!$B$3:$BI$3), 0)),
ROUNDUP(INDEX(GRID!$B$17:$BI$27,MATCH(C$7,GRID!$A$17:$A$27,0),MATCH(1,($U$2=GRID!$B$1:$BI$1)*(КАЛЕНДАРЬ!$AG22=GRID!$B$3:$BI$3), 0))*(1-GRID!$B$69),0))</f>
        <v>14000</v>
      </c>
      <c r="E269" s="47" cm="1">
        <f t="array" ref="E269">IF($I$2="Открытый тариф",
INDEX(GRID!$B$4:$BI$14,MATCH(E$7,GRID!$A$4:$A$14,0),MATCH(1,($U$2=GRID!$B$1:$BI$1)*(КАЛЕНДАРЬ!$AG22=GRID!$B$3:$BI$3), 0)),
ROUNDUP(INDEX(GRID!$B$4:$BI$14,MATCH(E$7,GRID!$A$4:$A$14,0),MATCH(1,($U$2=GRID!$B$1:$BI$1)*(КАЛЕНДАРЬ!$AG22=GRID!$B$3:$BI$3),0))*(1-GRID!$B$69),0))</f>
        <v>15300</v>
      </c>
      <c r="F269" s="48" cm="1">
        <f t="array" ref="F269">IF($I$2="Открытый тариф",
INDEX(GRID!$B$17:$BI$27,MATCH(E$7,GRID!$A$17:$A$27,0),MATCH(1,($U$2=GRID!$B$1:$BI$1)*(КАЛЕНДАРЬ!$AG22=GRID!$B$3:$BI$3), 0)),
ROUNDUP(INDEX(GRID!$B$17:$BI$27,MATCH(E$7,GRID!$A$17:$A$27,0),MATCH(1,($U$2=GRID!$B$1:$BI$1)*(КАЛЕНДАРЬ!$AG22=GRID!$B$3:$BI$3), 0))*(1-GRID!$B$69),0))</f>
        <v>15300</v>
      </c>
      <c r="G269" s="47" t="e" cm="1">
        <f t="array" ref="G269">IF($I$2="Открытый тариф",
INDEX(GRID!$B$4:$BI$14,MATCH(G$7,GRID!$A$4:$A$14,0),MATCH(1,($U$2=GRID!$B$1:$BI$1)*(КАЛЕНДАРЬ!$AG22=GRID!$B$3:$BI$3), 0)),
ROUNDUP(INDEX(GRID!$B$4:$BI$14,MATCH(G$7,GRID!$A$4:$A$14,0),MATCH(1,($U$2=GRID!$B$1:$BI$1)*(КАЛЕНДАРЬ!$AG22=GRID!$B$3:$BI$3),0))*(1-GRID!$B$69),0))</f>
        <v>#N/A</v>
      </c>
      <c r="H269" s="48" t="e" cm="1">
        <f t="array" ref="H269">IF($I$2="Открытый тариф",
INDEX(GRID!$B$17:$BI$27,MATCH(G$7,GRID!$A$17:$A$27,0),MATCH(1,($U$2=GRID!$B$1:$BI$1)*(КАЛЕНДАРЬ!$AG22=GRID!$B$3:$BI$3), 0)),
ROUNDUP(INDEX(GRID!$B$17:$BI$27,MATCH(G$7,GRID!$A$17:$A$27,0),MATCH(1,($U$2=GRID!$B$1:$BI$1)*(КАЛЕНДАРЬ!$AG22=GRID!$B$3:$BI$3), 0))*(1-GRID!$B$69),0))</f>
        <v>#N/A</v>
      </c>
      <c r="I269" s="47" t="e" cm="1">
        <f t="array" ref="I269">IF($I$2="Открытый тариф",
INDEX(GRID!$B$4:$BI$14,MATCH(I$7,GRID!$A$4:$A$14,0),MATCH(1,($U$2=GRID!$B$1:$BI$1)*(КАЛЕНДАРЬ!$AG22=GRID!$B$3:$BI$3), 0)),
ROUNDUP(INDEX(GRID!$B$4:$BI$14,MATCH(I$7,GRID!$A$4:$A$14,0),MATCH(1,($U$2=GRID!$B$1:$BI$1)*(КАЛЕНДАРЬ!$AG22=GRID!$B$3:$BI$3),0))*(1-GRID!$B$69),0))</f>
        <v>#N/A</v>
      </c>
      <c r="J269" s="48" t="e" cm="1">
        <f t="array" ref="J269">IF($I$2="Открытый тариф",
INDEX(GRID!$B$17:$BI$27,MATCH(I$7,GRID!$A$17:$A$27,0),MATCH(1,($U$2=GRID!$B$1:$BI$1)*(КАЛЕНДАРЬ!$AG22=GRID!$B$3:$BI$3), 0)),
ROUNDUP(INDEX(GRID!$B$17:$BI$27,MATCH(I$7,GRID!$A$17:$A$27,0),MATCH(1,($U$2=GRID!$B$1:$BI$1)*(КАЛЕНДАРЬ!$AG22=GRID!$B$3:$BI$3), 0))*(1-GRID!$B$69),0))</f>
        <v>#N/A</v>
      </c>
      <c r="K269" s="47" cm="1">
        <f t="array" ref="K269">IF($I$2="Открытый тариф",
INDEX(GRID!$B$4:$BI$14,MATCH(K$7,GRID!$A$4:$A$14,0),MATCH(1,($U$2=GRID!$B$1:$BI$1)*(КАЛЕНДАРЬ!$AG22=GRID!$B$3:$BI$3), 0)),
ROUNDUP(INDEX(GRID!$B$4:$BI$14,MATCH(K$7,GRID!$A$4:$A$14,0),MATCH(1,($U$2=GRID!$B$1:$BI$1)*(КАЛЕНДАРЬ!$AG22=GRID!$B$3:$BI$3),0))*(1-GRID!$B$69),0))</f>
        <v>19900</v>
      </c>
      <c r="L269" s="48" cm="1">
        <f t="array" ref="L269">IF($I$2="Открытый тариф",
INDEX(GRID!$B$17:$BI$27,MATCH(K$7,GRID!$A$17:$A$27,0),MATCH(1,($U$2=GRID!$B$1:$BI$1)*(КАЛЕНДАРЬ!$AG22=GRID!$B$3:$BI$3), 0)),
ROUNDUP(INDEX(GRID!$B$17:$BI$27,MATCH(K$7,GRID!$A$17:$A$27,0),MATCH(1,($U$2=GRID!$B$1:$BI$1)*(КАЛЕНДАРЬ!$AG22=GRID!$B$3:$BI$3), 0))*(1-GRID!$B$69),0))</f>
        <v>19900</v>
      </c>
      <c r="M269" s="47" cm="1">
        <f t="array" ref="M269">IF($I$2="Открытый тариф",
INDEX(GRID!$B$4:$BI$14,MATCH(M$7,GRID!$A$4:$A$14,0),MATCH(1,($U$2=GRID!$B$1:$BI$1)*(КАЛЕНДАРЬ!$AG22=GRID!$B$3:$BI$3), 0)),
ROUNDUP(INDEX(GRID!$B$4:$BI$14,MATCH(M$7,GRID!$A$4:$A$14,0),MATCH(1,($U$2=GRID!$B$1:$BI$1)*(КАЛЕНДАРЬ!$AG22=GRID!$B$3:$BI$3),0))*(1-GRID!$B$69),0))</f>
        <v>21700</v>
      </c>
      <c r="N269" s="48" cm="1">
        <f t="array" ref="N269">IF($I$2="Открытый тариф",
INDEX(GRID!$B$17:$BI$27,MATCH(M$7,GRID!$A$17:$A$27,0),MATCH(1,($U$2=GRID!$B$1:$BI$1)*(КАЛЕНДАРЬ!$AG22=GRID!$B$3:$BI$3), 0)),
ROUNDUP(INDEX(GRID!$B$17:$BI$27,MATCH(M$7,GRID!$A$17:$A$27,0),MATCH(1,($U$2=GRID!$B$1:$BI$1)*(КАЛЕНДАРЬ!$AG22=GRID!$B$3:$BI$3), 0))*(1-GRID!$B$69),0))</f>
        <v>21700</v>
      </c>
      <c r="O269" s="49" t="s">
        <v>101</v>
      </c>
      <c r="P269" s="49" t="s">
        <v>101</v>
      </c>
      <c r="Q269" s="49" t="s">
        <v>101</v>
      </c>
      <c r="R269" s="49" t="s">
        <v>101</v>
      </c>
      <c r="S269" s="49" t="s">
        <v>101</v>
      </c>
      <c r="T269" s="49" t="s">
        <v>101</v>
      </c>
      <c r="U269" s="49" t="s">
        <v>101</v>
      </c>
      <c r="V269" s="49" t="s">
        <v>101</v>
      </c>
      <c r="W269" s="49" t="s">
        <v>101</v>
      </c>
      <c r="X269" s="49" t="s">
        <v>101</v>
      </c>
      <c r="Y269" s="38"/>
      <c r="Z269" s="30"/>
      <c r="AE269" s="6"/>
      <c r="AI269" s="6"/>
      <c r="AN269" s="6"/>
    </row>
    <row r="270" spans="1:40" hidden="1" x14ac:dyDescent="0.2">
      <c r="A270" s="117" t="s">
        <v>46</v>
      </c>
      <c r="B270" s="117">
        <v>20</v>
      </c>
      <c r="C270" s="47" cm="1">
        <f t="array" ref="C270">IF($I$2="Открытый тариф",
INDEX(GRID!$B$4:$BI$14,MATCH(C$7,GRID!$A$4:$A$14,0),MATCH(1,($U$2=GRID!$B$1:$BI$1)*(КАЛЕНДАРЬ!$AG23=GRID!$B$3:$BI$3), 0)),
ROUNDUP(INDEX(GRID!$B$4:$BI$14,MATCH(C$7,GRID!$A$4:$A$14,0),MATCH(1,($U$2=GRID!$B$1:$BI$1)*(КАЛЕНДАРЬ!$AG23=GRID!$B$3:$BI$3),0))*(1-GRID!$B$69),0))</f>
        <v>14000</v>
      </c>
      <c r="D270" s="48" cm="1">
        <f t="array" ref="D270">IF($I$2="Открытый тариф",
INDEX(GRID!$B$17:$BI$27,MATCH(C$7,GRID!$A$17:$A$27,0),MATCH(1,($U$2=GRID!$B$1:$BI$1)*(КАЛЕНДАРЬ!$AG23=GRID!$B$3:$BI$3), 0)),
ROUNDUP(INDEX(GRID!$B$17:$BI$27,MATCH(C$7,GRID!$A$17:$A$27,0),MATCH(1,($U$2=GRID!$B$1:$BI$1)*(КАЛЕНДАРЬ!$AG23=GRID!$B$3:$BI$3), 0))*(1-GRID!$B$69),0))</f>
        <v>14000</v>
      </c>
      <c r="E270" s="47" cm="1">
        <f t="array" ref="E270">IF($I$2="Открытый тариф",
INDEX(GRID!$B$4:$BI$14,MATCH(E$7,GRID!$A$4:$A$14,0),MATCH(1,($U$2=GRID!$B$1:$BI$1)*(КАЛЕНДАРЬ!$AG23=GRID!$B$3:$BI$3), 0)),
ROUNDUP(INDEX(GRID!$B$4:$BI$14,MATCH(E$7,GRID!$A$4:$A$14,0),MATCH(1,($U$2=GRID!$B$1:$BI$1)*(КАЛЕНДАРЬ!$AG23=GRID!$B$3:$BI$3),0))*(1-GRID!$B$69),0))</f>
        <v>15300</v>
      </c>
      <c r="F270" s="48" cm="1">
        <f t="array" ref="F270">IF($I$2="Открытый тариф",
INDEX(GRID!$B$17:$BI$27,MATCH(E$7,GRID!$A$17:$A$27,0),MATCH(1,($U$2=GRID!$B$1:$BI$1)*(КАЛЕНДАРЬ!$AG23=GRID!$B$3:$BI$3), 0)),
ROUNDUP(INDEX(GRID!$B$17:$BI$27,MATCH(E$7,GRID!$A$17:$A$27,0),MATCH(1,($U$2=GRID!$B$1:$BI$1)*(КАЛЕНДАРЬ!$AG23=GRID!$B$3:$BI$3), 0))*(1-GRID!$B$69),0))</f>
        <v>15300</v>
      </c>
      <c r="G270" s="47" t="e" cm="1">
        <f t="array" ref="G270">IF($I$2="Открытый тариф",
INDEX(GRID!$B$4:$BI$14,MATCH(G$7,GRID!$A$4:$A$14,0),MATCH(1,($U$2=GRID!$B$1:$BI$1)*(КАЛЕНДАРЬ!$AG23=GRID!$B$3:$BI$3), 0)),
ROUNDUP(INDEX(GRID!$B$4:$BI$14,MATCH(G$7,GRID!$A$4:$A$14,0),MATCH(1,($U$2=GRID!$B$1:$BI$1)*(КАЛЕНДАРЬ!$AG23=GRID!$B$3:$BI$3),0))*(1-GRID!$B$69),0))</f>
        <v>#N/A</v>
      </c>
      <c r="H270" s="48" t="e" cm="1">
        <f t="array" ref="H270">IF($I$2="Открытый тариф",
INDEX(GRID!$B$17:$BI$27,MATCH(G$7,GRID!$A$17:$A$27,0),MATCH(1,($U$2=GRID!$B$1:$BI$1)*(КАЛЕНДАРЬ!$AG23=GRID!$B$3:$BI$3), 0)),
ROUNDUP(INDEX(GRID!$B$17:$BI$27,MATCH(G$7,GRID!$A$17:$A$27,0),MATCH(1,($U$2=GRID!$B$1:$BI$1)*(КАЛЕНДАРЬ!$AG23=GRID!$B$3:$BI$3), 0))*(1-GRID!$B$69),0))</f>
        <v>#N/A</v>
      </c>
      <c r="I270" s="47" t="e" cm="1">
        <f t="array" ref="I270">IF($I$2="Открытый тариф",
INDEX(GRID!$B$4:$BI$14,MATCH(I$7,GRID!$A$4:$A$14,0),MATCH(1,($U$2=GRID!$B$1:$BI$1)*(КАЛЕНДАРЬ!$AG23=GRID!$B$3:$BI$3), 0)),
ROUNDUP(INDEX(GRID!$B$4:$BI$14,MATCH(I$7,GRID!$A$4:$A$14,0),MATCH(1,($U$2=GRID!$B$1:$BI$1)*(КАЛЕНДАРЬ!$AG23=GRID!$B$3:$BI$3),0))*(1-GRID!$B$69),0))</f>
        <v>#N/A</v>
      </c>
      <c r="J270" s="48" t="e" cm="1">
        <f t="array" ref="J270">IF($I$2="Открытый тариф",
INDEX(GRID!$B$17:$BI$27,MATCH(I$7,GRID!$A$17:$A$27,0),MATCH(1,($U$2=GRID!$B$1:$BI$1)*(КАЛЕНДАРЬ!$AG23=GRID!$B$3:$BI$3), 0)),
ROUNDUP(INDEX(GRID!$B$17:$BI$27,MATCH(I$7,GRID!$A$17:$A$27,0),MATCH(1,($U$2=GRID!$B$1:$BI$1)*(КАЛЕНДАРЬ!$AG23=GRID!$B$3:$BI$3), 0))*(1-GRID!$B$69),0))</f>
        <v>#N/A</v>
      </c>
      <c r="K270" s="47" cm="1">
        <f t="array" ref="K270">IF($I$2="Открытый тариф",
INDEX(GRID!$B$4:$BI$14,MATCH(K$7,GRID!$A$4:$A$14,0),MATCH(1,($U$2=GRID!$B$1:$BI$1)*(КАЛЕНДАРЬ!$AG23=GRID!$B$3:$BI$3), 0)),
ROUNDUP(INDEX(GRID!$B$4:$BI$14,MATCH(K$7,GRID!$A$4:$A$14,0),MATCH(1,($U$2=GRID!$B$1:$BI$1)*(КАЛЕНДАРЬ!$AG23=GRID!$B$3:$BI$3),0))*(1-GRID!$B$69),0))</f>
        <v>19900</v>
      </c>
      <c r="L270" s="48" cm="1">
        <f t="array" ref="L270">IF($I$2="Открытый тариф",
INDEX(GRID!$B$17:$BI$27,MATCH(K$7,GRID!$A$17:$A$27,0),MATCH(1,($U$2=GRID!$B$1:$BI$1)*(КАЛЕНДАРЬ!$AG23=GRID!$B$3:$BI$3), 0)),
ROUNDUP(INDEX(GRID!$B$17:$BI$27,MATCH(K$7,GRID!$A$17:$A$27,0),MATCH(1,($U$2=GRID!$B$1:$BI$1)*(КАЛЕНДАРЬ!$AG23=GRID!$B$3:$BI$3), 0))*(1-GRID!$B$69),0))</f>
        <v>19900</v>
      </c>
      <c r="M270" s="47" cm="1">
        <f t="array" ref="M270">IF($I$2="Открытый тариф",
INDEX(GRID!$B$4:$BI$14,MATCH(M$7,GRID!$A$4:$A$14,0),MATCH(1,($U$2=GRID!$B$1:$BI$1)*(КАЛЕНДАРЬ!$AG23=GRID!$B$3:$BI$3), 0)),
ROUNDUP(INDEX(GRID!$B$4:$BI$14,MATCH(M$7,GRID!$A$4:$A$14,0),MATCH(1,($U$2=GRID!$B$1:$BI$1)*(КАЛЕНДАРЬ!$AG23=GRID!$B$3:$BI$3),0))*(1-GRID!$B$69),0))</f>
        <v>21700</v>
      </c>
      <c r="N270" s="48" cm="1">
        <f t="array" ref="N270">IF($I$2="Открытый тариф",
INDEX(GRID!$B$17:$BI$27,MATCH(M$7,GRID!$A$17:$A$27,0),MATCH(1,($U$2=GRID!$B$1:$BI$1)*(КАЛЕНДАРЬ!$AG23=GRID!$B$3:$BI$3), 0)),
ROUNDUP(INDEX(GRID!$B$17:$BI$27,MATCH(M$7,GRID!$A$17:$A$27,0),MATCH(1,($U$2=GRID!$B$1:$BI$1)*(КАЛЕНДАРЬ!$AG23=GRID!$B$3:$BI$3), 0))*(1-GRID!$B$69),0))</f>
        <v>21700</v>
      </c>
      <c r="O270" s="49" t="s">
        <v>101</v>
      </c>
      <c r="P270" s="49" t="s">
        <v>101</v>
      </c>
      <c r="Q270" s="49" t="s">
        <v>101</v>
      </c>
      <c r="R270" s="49" t="s">
        <v>101</v>
      </c>
      <c r="S270" s="49" t="s">
        <v>101</v>
      </c>
      <c r="T270" s="49" t="s">
        <v>101</v>
      </c>
      <c r="U270" s="49" t="s">
        <v>101</v>
      </c>
      <c r="V270" s="49" t="s">
        <v>101</v>
      </c>
      <c r="W270" s="49" t="s">
        <v>101</v>
      </c>
      <c r="X270" s="49" t="s">
        <v>101</v>
      </c>
      <c r="Y270" s="38"/>
      <c r="Z270" s="30"/>
      <c r="AE270" s="6"/>
      <c r="AI270" s="6"/>
      <c r="AN270" s="6"/>
    </row>
    <row r="271" spans="1:40" hidden="1" x14ac:dyDescent="0.2">
      <c r="A271" s="117" t="s">
        <v>47</v>
      </c>
      <c r="B271" s="117">
        <v>21</v>
      </c>
      <c r="C271" s="47" cm="1">
        <f t="array" ref="C271">IF($I$2="Открытый тариф",
INDEX(GRID!$B$4:$BI$14,MATCH(C$7,GRID!$A$4:$A$14,0),MATCH(1,($U$2=GRID!$B$1:$BI$1)*(КАЛЕНДАРЬ!$AG24=GRID!$B$3:$BI$3), 0)),
ROUNDUP(INDEX(GRID!$B$4:$BI$14,MATCH(C$7,GRID!$A$4:$A$14,0),MATCH(1,($U$2=GRID!$B$1:$BI$1)*(КАЛЕНДАРЬ!$AG24=GRID!$B$3:$BI$3),0))*(1-GRID!$B$69),0))</f>
        <v>15500</v>
      </c>
      <c r="D271" s="48" cm="1">
        <f t="array" ref="D271">IF($I$2="Открытый тариф",
INDEX(GRID!$B$17:$BI$27,MATCH(C$7,GRID!$A$17:$A$27,0),MATCH(1,($U$2=GRID!$B$1:$BI$1)*(КАЛЕНДАРЬ!$AG24=GRID!$B$3:$BI$3), 0)),
ROUNDUP(INDEX(GRID!$B$17:$BI$27,MATCH(C$7,GRID!$A$17:$A$27,0),MATCH(1,($U$2=GRID!$B$1:$BI$1)*(КАЛЕНДАРЬ!$AG24=GRID!$B$3:$BI$3), 0))*(1-GRID!$B$69),0))</f>
        <v>15500</v>
      </c>
      <c r="E271" s="47" cm="1">
        <f t="array" ref="E271">IF($I$2="Открытый тариф",
INDEX(GRID!$B$4:$BI$14,MATCH(E$7,GRID!$A$4:$A$14,0),MATCH(1,($U$2=GRID!$B$1:$BI$1)*(КАЛЕНДАРЬ!$AG24=GRID!$B$3:$BI$3), 0)),
ROUNDUP(INDEX(GRID!$B$4:$BI$14,MATCH(E$7,GRID!$A$4:$A$14,0),MATCH(1,($U$2=GRID!$B$1:$BI$1)*(КАЛЕНДАРЬ!$AG24=GRID!$B$3:$BI$3),0))*(1-GRID!$B$69),0))</f>
        <v>17100</v>
      </c>
      <c r="F271" s="48" cm="1">
        <f t="array" ref="F271">IF($I$2="Открытый тариф",
INDEX(GRID!$B$17:$BI$27,MATCH(E$7,GRID!$A$17:$A$27,0),MATCH(1,($U$2=GRID!$B$1:$BI$1)*(КАЛЕНДАРЬ!$AG24=GRID!$B$3:$BI$3), 0)),
ROUNDUP(INDEX(GRID!$B$17:$BI$27,MATCH(E$7,GRID!$A$17:$A$27,0),MATCH(1,($U$2=GRID!$B$1:$BI$1)*(КАЛЕНДАРЬ!$AG24=GRID!$B$3:$BI$3), 0))*(1-GRID!$B$69),0))</f>
        <v>17100</v>
      </c>
      <c r="G271" s="47" t="e" cm="1">
        <f t="array" ref="G271">IF($I$2="Открытый тариф",
INDEX(GRID!$B$4:$BI$14,MATCH(G$7,GRID!$A$4:$A$14,0),MATCH(1,($U$2=GRID!$B$1:$BI$1)*(КАЛЕНДАРЬ!$AG24=GRID!$B$3:$BI$3), 0)),
ROUNDUP(INDEX(GRID!$B$4:$BI$14,MATCH(G$7,GRID!$A$4:$A$14,0),MATCH(1,($U$2=GRID!$B$1:$BI$1)*(КАЛЕНДАРЬ!$AG24=GRID!$B$3:$BI$3),0))*(1-GRID!$B$69),0))</f>
        <v>#N/A</v>
      </c>
      <c r="H271" s="48" t="e" cm="1">
        <f t="array" ref="H271">IF($I$2="Открытый тариф",
INDEX(GRID!$B$17:$BI$27,MATCH(G$7,GRID!$A$17:$A$27,0),MATCH(1,($U$2=GRID!$B$1:$BI$1)*(КАЛЕНДАРЬ!$AG24=GRID!$B$3:$BI$3), 0)),
ROUNDUP(INDEX(GRID!$B$17:$BI$27,MATCH(G$7,GRID!$A$17:$A$27,0),MATCH(1,($U$2=GRID!$B$1:$BI$1)*(КАЛЕНДАРЬ!$AG24=GRID!$B$3:$BI$3), 0))*(1-GRID!$B$69),0))</f>
        <v>#N/A</v>
      </c>
      <c r="I271" s="47" t="e" cm="1">
        <f t="array" ref="I271">IF($I$2="Открытый тариф",
INDEX(GRID!$B$4:$BI$14,MATCH(I$7,GRID!$A$4:$A$14,0),MATCH(1,($U$2=GRID!$B$1:$BI$1)*(КАЛЕНДАРЬ!$AG24=GRID!$B$3:$BI$3), 0)),
ROUNDUP(INDEX(GRID!$B$4:$BI$14,MATCH(I$7,GRID!$A$4:$A$14,0),MATCH(1,($U$2=GRID!$B$1:$BI$1)*(КАЛЕНДАРЬ!$AG24=GRID!$B$3:$BI$3),0))*(1-GRID!$B$69),0))</f>
        <v>#N/A</v>
      </c>
      <c r="J271" s="48" t="e" cm="1">
        <f t="array" ref="J271">IF($I$2="Открытый тариф",
INDEX(GRID!$B$17:$BI$27,MATCH(I$7,GRID!$A$17:$A$27,0),MATCH(1,($U$2=GRID!$B$1:$BI$1)*(КАЛЕНДАРЬ!$AG24=GRID!$B$3:$BI$3), 0)),
ROUNDUP(INDEX(GRID!$B$17:$BI$27,MATCH(I$7,GRID!$A$17:$A$27,0),MATCH(1,($U$2=GRID!$B$1:$BI$1)*(КАЛЕНДАРЬ!$AG24=GRID!$B$3:$BI$3), 0))*(1-GRID!$B$69),0))</f>
        <v>#N/A</v>
      </c>
      <c r="K271" s="47" cm="1">
        <f t="array" ref="K271">IF($I$2="Открытый тариф",
INDEX(GRID!$B$4:$BI$14,MATCH(K$7,GRID!$A$4:$A$14,0),MATCH(1,($U$2=GRID!$B$1:$BI$1)*(КАЛЕНДАРЬ!$AG24=GRID!$B$3:$BI$3), 0)),
ROUNDUP(INDEX(GRID!$B$4:$BI$14,MATCH(K$7,GRID!$A$4:$A$14,0),MATCH(1,($U$2=GRID!$B$1:$BI$1)*(КАЛЕНДАРЬ!$AG24=GRID!$B$3:$BI$3),0))*(1-GRID!$B$69),0))</f>
        <v>22600</v>
      </c>
      <c r="L271" s="48" cm="1">
        <f t="array" ref="L271">IF($I$2="Открытый тариф",
INDEX(GRID!$B$17:$BI$27,MATCH(K$7,GRID!$A$17:$A$27,0),MATCH(1,($U$2=GRID!$B$1:$BI$1)*(КАЛЕНДАРЬ!$AG24=GRID!$B$3:$BI$3), 0)),
ROUNDUP(INDEX(GRID!$B$17:$BI$27,MATCH(K$7,GRID!$A$17:$A$27,0),MATCH(1,($U$2=GRID!$B$1:$BI$1)*(КАЛЕНДАРЬ!$AG24=GRID!$B$3:$BI$3), 0))*(1-GRID!$B$69),0))</f>
        <v>22600</v>
      </c>
      <c r="M271" s="47" cm="1">
        <f t="array" ref="M271">IF($I$2="Открытый тариф",
INDEX(GRID!$B$4:$BI$14,MATCH(M$7,GRID!$A$4:$A$14,0),MATCH(1,($U$2=GRID!$B$1:$BI$1)*(КАЛЕНДАРЬ!$AG24=GRID!$B$3:$BI$3), 0)),
ROUNDUP(INDEX(GRID!$B$4:$BI$14,MATCH(M$7,GRID!$A$4:$A$14,0),MATCH(1,($U$2=GRID!$B$1:$BI$1)*(КАЛЕНДАРЬ!$AG24=GRID!$B$3:$BI$3),0))*(1-GRID!$B$69),0))</f>
        <v>24800</v>
      </c>
      <c r="N271" s="48" cm="1">
        <f t="array" ref="N271">IF($I$2="Открытый тариф",
INDEX(GRID!$B$17:$BI$27,MATCH(M$7,GRID!$A$17:$A$27,0),MATCH(1,($U$2=GRID!$B$1:$BI$1)*(КАЛЕНДАРЬ!$AG24=GRID!$B$3:$BI$3), 0)),
ROUNDUP(INDEX(GRID!$B$17:$BI$27,MATCH(M$7,GRID!$A$17:$A$27,0),MATCH(1,($U$2=GRID!$B$1:$BI$1)*(КАЛЕНДАРЬ!$AG24=GRID!$B$3:$BI$3), 0))*(1-GRID!$B$69),0))</f>
        <v>24800</v>
      </c>
      <c r="O271" s="49" t="s">
        <v>101</v>
      </c>
      <c r="P271" s="49" t="s">
        <v>101</v>
      </c>
      <c r="Q271" s="49" t="s">
        <v>101</v>
      </c>
      <c r="R271" s="49" t="s">
        <v>101</v>
      </c>
      <c r="S271" s="49" t="s">
        <v>101</v>
      </c>
      <c r="T271" s="49" t="s">
        <v>101</v>
      </c>
      <c r="U271" s="49" t="s">
        <v>101</v>
      </c>
      <c r="V271" s="49" t="s">
        <v>101</v>
      </c>
      <c r="W271" s="49" t="s">
        <v>101</v>
      </c>
      <c r="X271" s="49" t="s">
        <v>101</v>
      </c>
      <c r="Y271" s="38"/>
      <c r="Z271" s="30"/>
      <c r="AE271" s="6"/>
      <c r="AI271" s="6"/>
      <c r="AN271" s="6"/>
    </row>
    <row r="272" spans="1:40" hidden="1" x14ac:dyDescent="0.2">
      <c r="A272" s="117" t="s">
        <v>48</v>
      </c>
      <c r="B272" s="117">
        <v>22</v>
      </c>
      <c r="C272" s="47" cm="1">
        <f t="array" ref="C272">IF($I$2="Открытый тариф",
INDEX(GRID!$B$4:$BI$14,MATCH(C$7,GRID!$A$4:$A$14,0),MATCH(1,($U$2=GRID!$B$1:$BI$1)*(КАЛЕНДАРЬ!$AG25=GRID!$B$3:$BI$3), 0)),
ROUNDUP(INDEX(GRID!$B$4:$BI$14,MATCH(C$7,GRID!$A$4:$A$14,0),MATCH(1,($U$2=GRID!$B$1:$BI$1)*(КАЛЕНДАРЬ!$AG25=GRID!$B$3:$BI$3),0))*(1-GRID!$B$69),0))</f>
        <v>15500</v>
      </c>
      <c r="D272" s="48" cm="1">
        <f t="array" ref="D272">IF($I$2="Открытый тариф",
INDEX(GRID!$B$17:$BI$27,MATCH(C$7,GRID!$A$17:$A$27,0),MATCH(1,($U$2=GRID!$B$1:$BI$1)*(КАЛЕНДАРЬ!$AG25=GRID!$B$3:$BI$3), 0)),
ROUNDUP(INDEX(GRID!$B$17:$BI$27,MATCH(C$7,GRID!$A$17:$A$27,0),MATCH(1,($U$2=GRID!$B$1:$BI$1)*(КАЛЕНДАРЬ!$AG25=GRID!$B$3:$BI$3), 0))*(1-GRID!$B$69),0))</f>
        <v>15500</v>
      </c>
      <c r="E272" s="47" cm="1">
        <f t="array" ref="E272">IF($I$2="Открытый тариф",
INDEX(GRID!$B$4:$BI$14,MATCH(E$7,GRID!$A$4:$A$14,0),MATCH(1,($U$2=GRID!$B$1:$BI$1)*(КАЛЕНДАРЬ!$AG25=GRID!$B$3:$BI$3), 0)),
ROUNDUP(INDEX(GRID!$B$4:$BI$14,MATCH(E$7,GRID!$A$4:$A$14,0),MATCH(1,($U$2=GRID!$B$1:$BI$1)*(КАЛЕНДАРЬ!$AG25=GRID!$B$3:$BI$3),0))*(1-GRID!$B$69),0))</f>
        <v>17100</v>
      </c>
      <c r="F272" s="48" cm="1">
        <f t="array" ref="F272">IF($I$2="Открытый тариф",
INDEX(GRID!$B$17:$BI$27,MATCH(E$7,GRID!$A$17:$A$27,0),MATCH(1,($U$2=GRID!$B$1:$BI$1)*(КАЛЕНДАРЬ!$AG25=GRID!$B$3:$BI$3), 0)),
ROUNDUP(INDEX(GRID!$B$17:$BI$27,MATCH(E$7,GRID!$A$17:$A$27,0),MATCH(1,($U$2=GRID!$B$1:$BI$1)*(КАЛЕНДАРЬ!$AG25=GRID!$B$3:$BI$3), 0))*(1-GRID!$B$69),0))</f>
        <v>17100</v>
      </c>
      <c r="G272" s="47" t="e" cm="1">
        <f t="array" ref="G272">IF($I$2="Открытый тариф",
INDEX(GRID!$B$4:$BI$14,MATCH(G$7,GRID!$A$4:$A$14,0),MATCH(1,($U$2=GRID!$B$1:$BI$1)*(КАЛЕНДАРЬ!$AG25=GRID!$B$3:$BI$3), 0)),
ROUNDUP(INDEX(GRID!$B$4:$BI$14,MATCH(G$7,GRID!$A$4:$A$14,0),MATCH(1,($U$2=GRID!$B$1:$BI$1)*(КАЛЕНДАРЬ!$AG25=GRID!$B$3:$BI$3),0))*(1-GRID!$B$69),0))</f>
        <v>#N/A</v>
      </c>
      <c r="H272" s="48" t="e" cm="1">
        <f t="array" ref="H272">IF($I$2="Открытый тариф",
INDEX(GRID!$B$17:$BI$27,MATCH(G$7,GRID!$A$17:$A$27,0),MATCH(1,($U$2=GRID!$B$1:$BI$1)*(КАЛЕНДАРЬ!$AG25=GRID!$B$3:$BI$3), 0)),
ROUNDUP(INDEX(GRID!$B$17:$BI$27,MATCH(G$7,GRID!$A$17:$A$27,0),MATCH(1,($U$2=GRID!$B$1:$BI$1)*(КАЛЕНДАРЬ!$AG25=GRID!$B$3:$BI$3), 0))*(1-GRID!$B$69),0))</f>
        <v>#N/A</v>
      </c>
      <c r="I272" s="47" t="e" cm="1">
        <f t="array" ref="I272">IF($I$2="Открытый тариф",
INDEX(GRID!$B$4:$BI$14,MATCH(I$7,GRID!$A$4:$A$14,0),MATCH(1,($U$2=GRID!$B$1:$BI$1)*(КАЛЕНДАРЬ!$AG25=GRID!$B$3:$BI$3), 0)),
ROUNDUP(INDEX(GRID!$B$4:$BI$14,MATCH(I$7,GRID!$A$4:$A$14,0),MATCH(1,($U$2=GRID!$B$1:$BI$1)*(КАЛЕНДАРЬ!$AG25=GRID!$B$3:$BI$3),0))*(1-GRID!$B$69),0))</f>
        <v>#N/A</v>
      </c>
      <c r="J272" s="48" t="e" cm="1">
        <f t="array" ref="J272">IF($I$2="Открытый тариф",
INDEX(GRID!$B$17:$BI$27,MATCH(I$7,GRID!$A$17:$A$27,0),MATCH(1,($U$2=GRID!$B$1:$BI$1)*(КАЛЕНДАРЬ!$AG25=GRID!$B$3:$BI$3), 0)),
ROUNDUP(INDEX(GRID!$B$17:$BI$27,MATCH(I$7,GRID!$A$17:$A$27,0),MATCH(1,($U$2=GRID!$B$1:$BI$1)*(КАЛЕНДАРЬ!$AG25=GRID!$B$3:$BI$3), 0))*(1-GRID!$B$69),0))</f>
        <v>#N/A</v>
      </c>
      <c r="K272" s="47" cm="1">
        <f t="array" ref="K272">IF($I$2="Открытый тариф",
INDEX(GRID!$B$4:$BI$14,MATCH(K$7,GRID!$A$4:$A$14,0),MATCH(1,($U$2=GRID!$B$1:$BI$1)*(КАЛЕНДАРЬ!$AG25=GRID!$B$3:$BI$3), 0)),
ROUNDUP(INDEX(GRID!$B$4:$BI$14,MATCH(K$7,GRID!$A$4:$A$14,0),MATCH(1,($U$2=GRID!$B$1:$BI$1)*(КАЛЕНДАРЬ!$AG25=GRID!$B$3:$BI$3),0))*(1-GRID!$B$69),0))</f>
        <v>22600</v>
      </c>
      <c r="L272" s="48" cm="1">
        <f t="array" ref="L272">IF($I$2="Открытый тариф",
INDEX(GRID!$B$17:$BI$27,MATCH(K$7,GRID!$A$17:$A$27,0),MATCH(1,($U$2=GRID!$B$1:$BI$1)*(КАЛЕНДАРЬ!$AG25=GRID!$B$3:$BI$3), 0)),
ROUNDUP(INDEX(GRID!$B$17:$BI$27,MATCH(K$7,GRID!$A$17:$A$27,0),MATCH(1,($U$2=GRID!$B$1:$BI$1)*(КАЛЕНДАРЬ!$AG25=GRID!$B$3:$BI$3), 0))*(1-GRID!$B$69),0))</f>
        <v>22600</v>
      </c>
      <c r="M272" s="47" cm="1">
        <f t="array" ref="M272">IF($I$2="Открытый тариф",
INDEX(GRID!$B$4:$BI$14,MATCH(M$7,GRID!$A$4:$A$14,0),MATCH(1,($U$2=GRID!$B$1:$BI$1)*(КАЛЕНДАРЬ!$AG25=GRID!$B$3:$BI$3), 0)),
ROUNDUP(INDEX(GRID!$B$4:$BI$14,MATCH(M$7,GRID!$A$4:$A$14,0),MATCH(1,($U$2=GRID!$B$1:$BI$1)*(КАЛЕНДАРЬ!$AG25=GRID!$B$3:$BI$3),0))*(1-GRID!$B$69),0))</f>
        <v>24800</v>
      </c>
      <c r="N272" s="48" cm="1">
        <f t="array" ref="N272">IF($I$2="Открытый тариф",
INDEX(GRID!$B$17:$BI$27,MATCH(M$7,GRID!$A$17:$A$27,0),MATCH(1,($U$2=GRID!$B$1:$BI$1)*(КАЛЕНДАРЬ!$AG25=GRID!$B$3:$BI$3), 0)),
ROUNDUP(INDEX(GRID!$B$17:$BI$27,MATCH(M$7,GRID!$A$17:$A$27,0),MATCH(1,($U$2=GRID!$B$1:$BI$1)*(КАЛЕНДАРЬ!$AG25=GRID!$B$3:$BI$3), 0))*(1-GRID!$B$69),0))</f>
        <v>24800</v>
      </c>
      <c r="O272" s="49" t="s">
        <v>101</v>
      </c>
      <c r="P272" s="49" t="s">
        <v>101</v>
      </c>
      <c r="Q272" s="49" t="s">
        <v>101</v>
      </c>
      <c r="R272" s="49" t="s">
        <v>101</v>
      </c>
      <c r="S272" s="49" t="s">
        <v>101</v>
      </c>
      <c r="T272" s="49" t="s">
        <v>101</v>
      </c>
      <c r="U272" s="49" t="s">
        <v>101</v>
      </c>
      <c r="V272" s="49" t="s">
        <v>101</v>
      </c>
      <c r="W272" s="49" t="s">
        <v>101</v>
      </c>
      <c r="X272" s="49" t="s">
        <v>101</v>
      </c>
      <c r="Y272" s="38"/>
      <c r="Z272" s="30"/>
      <c r="AE272" s="6"/>
      <c r="AI272" s="6"/>
      <c r="AN272" s="6"/>
    </row>
    <row r="273" spans="1:40" hidden="1" x14ac:dyDescent="0.2">
      <c r="A273" s="117" t="s">
        <v>42</v>
      </c>
      <c r="B273" s="117">
        <v>23</v>
      </c>
      <c r="C273" s="47" cm="1">
        <f t="array" ref="C273">IF($I$2="Открытый тариф",
INDEX(GRID!$B$4:$BI$14,MATCH(C$7,GRID!$A$4:$A$14,0),MATCH(1,($U$2=GRID!$B$1:$BI$1)*(КАЛЕНДАРЬ!$AG26=GRID!$B$3:$BI$3), 0)),
ROUNDUP(INDEX(GRID!$B$4:$BI$14,MATCH(C$7,GRID!$A$4:$A$14,0),MATCH(1,($U$2=GRID!$B$1:$BI$1)*(КАЛЕНДАРЬ!$AG26=GRID!$B$3:$BI$3),0))*(1-GRID!$B$69),0))</f>
        <v>13500</v>
      </c>
      <c r="D273" s="48" cm="1">
        <f t="array" ref="D273">IF($I$2="Открытый тариф",
INDEX(GRID!$B$17:$BI$27,MATCH(C$7,GRID!$A$17:$A$27,0),MATCH(1,($U$2=GRID!$B$1:$BI$1)*(КАЛЕНДАРЬ!$AG26=GRID!$B$3:$BI$3), 0)),
ROUNDUP(INDEX(GRID!$B$17:$BI$27,MATCH(C$7,GRID!$A$17:$A$27,0),MATCH(1,($U$2=GRID!$B$1:$BI$1)*(КАЛЕНДАРЬ!$AG26=GRID!$B$3:$BI$3), 0))*(1-GRID!$B$69),0))</f>
        <v>13500</v>
      </c>
      <c r="E273" s="47" cm="1">
        <f t="array" ref="E273">IF($I$2="Открытый тариф",
INDEX(GRID!$B$4:$BI$14,MATCH(E$7,GRID!$A$4:$A$14,0),MATCH(1,($U$2=GRID!$B$1:$BI$1)*(КАЛЕНДАРЬ!$AG26=GRID!$B$3:$BI$3), 0)),
ROUNDUP(INDEX(GRID!$B$4:$BI$14,MATCH(E$7,GRID!$A$4:$A$14,0),MATCH(1,($U$2=GRID!$B$1:$BI$1)*(КАЛЕНДАРЬ!$AG26=GRID!$B$3:$BI$3),0))*(1-GRID!$B$69),0))</f>
        <v>14700</v>
      </c>
      <c r="F273" s="48" cm="1">
        <f t="array" ref="F273">IF($I$2="Открытый тариф",
INDEX(GRID!$B$17:$BI$27,MATCH(E$7,GRID!$A$17:$A$27,0),MATCH(1,($U$2=GRID!$B$1:$BI$1)*(КАЛЕНДАРЬ!$AG26=GRID!$B$3:$BI$3), 0)),
ROUNDUP(INDEX(GRID!$B$17:$BI$27,MATCH(E$7,GRID!$A$17:$A$27,0),MATCH(1,($U$2=GRID!$B$1:$BI$1)*(КАЛЕНДАРЬ!$AG26=GRID!$B$3:$BI$3), 0))*(1-GRID!$B$69),0))</f>
        <v>14700</v>
      </c>
      <c r="G273" s="47" t="e" cm="1">
        <f t="array" ref="G273">IF($I$2="Открытый тариф",
INDEX(GRID!$B$4:$BI$14,MATCH(G$7,GRID!$A$4:$A$14,0),MATCH(1,($U$2=GRID!$B$1:$BI$1)*(КАЛЕНДАРЬ!$AG26=GRID!$B$3:$BI$3), 0)),
ROUNDUP(INDEX(GRID!$B$4:$BI$14,MATCH(G$7,GRID!$A$4:$A$14,0),MATCH(1,($U$2=GRID!$B$1:$BI$1)*(КАЛЕНДАРЬ!$AG26=GRID!$B$3:$BI$3),0))*(1-GRID!$B$69),0))</f>
        <v>#N/A</v>
      </c>
      <c r="H273" s="48" t="e" cm="1">
        <f t="array" ref="H273">IF($I$2="Открытый тариф",
INDEX(GRID!$B$17:$BI$27,MATCH(G$7,GRID!$A$17:$A$27,0),MATCH(1,($U$2=GRID!$B$1:$BI$1)*(КАЛЕНДАРЬ!$AG26=GRID!$B$3:$BI$3), 0)),
ROUNDUP(INDEX(GRID!$B$17:$BI$27,MATCH(G$7,GRID!$A$17:$A$27,0),MATCH(1,($U$2=GRID!$B$1:$BI$1)*(КАЛЕНДАРЬ!$AG26=GRID!$B$3:$BI$3), 0))*(1-GRID!$B$69),0))</f>
        <v>#N/A</v>
      </c>
      <c r="I273" s="47" t="e" cm="1">
        <f t="array" ref="I273">IF($I$2="Открытый тариф",
INDEX(GRID!$B$4:$BI$14,MATCH(I$7,GRID!$A$4:$A$14,0),MATCH(1,($U$2=GRID!$B$1:$BI$1)*(КАЛЕНДАРЬ!$AG26=GRID!$B$3:$BI$3), 0)),
ROUNDUP(INDEX(GRID!$B$4:$BI$14,MATCH(I$7,GRID!$A$4:$A$14,0),MATCH(1,($U$2=GRID!$B$1:$BI$1)*(КАЛЕНДАРЬ!$AG26=GRID!$B$3:$BI$3),0))*(1-GRID!$B$69),0))</f>
        <v>#N/A</v>
      </c>
      <c r="J273" s="48" t="e" cm="1">
        <f t="array" ref="J273">IF($I$2="Открытый тариф",
INDEX(GRID!$B$17:$BI$27,MATCH(I$7,GRID!$A$17:$A$27,0),MATCH(1,($U$2=GRID!$B$1:$BI$1)*(КАЛЕНДАРЬ!$AG26=GRID!$B$3:$BI$3), 0)),
ROUNDUP(INDEX(GRID!$B$17:$BI$27,MATCH(I$7,GRID!$A$17:$A$27,0),MATCH(1,($U$2=GRID!$B$1:$BI$1)*(КАЛЕНДАРЬ!$AG26=GRID!$B$3:$BI$3), 0))*(1-GRID!$B$69),0))</f>
        <v>#N/A</v>
      </c>
      <c r="K273" s="47" cm="1">
        <f t="array" ref="K273">IF($I$2="Открытый тариф",
INDEX(GRID!$B$4:$BI$14,MATCH(K$7,GRID!$A$4:$A$14,0),MATCH(1,($U$2=GRID!$B$1:$BI$1)*(КАЛЕНДАРЬ!$AG26=GRID!$B$3:$BI$3), 0)),
ROUNDUP(INDEX(GRID!$B$4:$BI$14,MATCH(K$7,GRID!$A$4:$A$14,0),MATCH(1,($U$2=GRID!$B$1:$BI$1)*(КАЛЕНДАРЬ!$AG26=GRID!$B$3:$BI$3),0))*(1-GRID!$B$69),0))</f>
        <v>18900</v>
      </c>
      <c r="L273" s="48" cm="1">
        <f t="array" ref="L273">IF($I$2="Открытый тариф",
INDEX(GRID!$B$17:$BI$27,MATCH(K$7,GRID!$A$17:$A$27,0),MATCH(1,($U$2=GRID!$B$1:$BI$1)*(КАЛЕНДАРЬ!$AG26=GRID!$B$3:$BI$3), 0)),
ROUNDUP(INDEX(GRID!$B$17:$BI$27,MATCH(K$7,GRID!$A$17:$A$27,0),MATCH(1,($U$2=GRID!$B$1:$BI$1)*(КАЛЕНДАРЬ!$AG26=GRID!$B$3:$BI$3), 0))*(1-GRID!$B$69),0))</f>
        <v>18900</v>
      </c>
      <c r="M273" s="47" cm="1">
        <f t="array" ref="M273">IF($I$2="Открытый тариф",
INDEX(GRID!$B$4:$BI$14,MATCH(M$7,GRID!$A$4:$A$14,0),MATCH(1,($U$2=GRID!$B$1:$BI$1)*(КАЛЕНДАРЬ!$AG26=GRID!$B$3:$BI$3), 0)),
ROUNDUP(INDEX(GRID!$B$4:$BI$14,MATCH(M$7,GRID!$A$4:$A$14,0),MATCH(1,($U$2=GRID!$B$1:$BI$1)*(КАЛЕНДАРЬ!$AG26=GRID!$B$3:$BI$3),0))*(1-GRID!$B$69),0))</f>
        <v>20500</v>
      </c>
      <c r="N273" s="48" cm="1">
        <f t="array" ref="N273">IF($I$2="Открытый тариф",
INDEX(GRID!$B$17:$BI$27,MATCH(M$7,GRID!$A$17:$A$27,0),MATCH(1,($U$2=GRID!$B$1:$BI$1)*(КАЛЕНДАРЬ!$AG26=GRID!$B$3:$BI$3), 0)),
ROUNDUP(INDEX(GRID!$B$17:$BI$27,MATCH(M$7,GRID!$A$17:$A$27,0),MATCH(1,($U$2=GRID!$B$1:$BI$1)*(КАЛЕНДАРЬ!$AG26=GRID!$B$3:$BI$3), 0))*(1-GRID!$B$69),0))</f>
        <v>20500</v>
      </c>
      <c r="O273" s="49" t="s">
        <v>101</v>
      </c>
      <c r="P273" s="49" t="s">
        <v>101</v>
      </c>
      <c r="Q273" s="49" t="s">
        <v>101</v>
      </c>
      <c r="R273" s="49" t="s">
        <v>101</v>
      </c>
      <c r="S273" s="49" t="s">
        <v>101</v>
      </c>
      <c r="T273" s="49" t="s">
        <v>101</v>
      </c>
      <c r="U273" s="49" t="s">
        <v>101</v>
      </c>
      <c r="V273" s="49" t="s">
        <v>101</v>
      </c>
      <c r="W273" s="49" t="s">
        <v>101</v>
      </c>
      <c r="X273" s="49" t="s">
        <v>101</v>
      </c>
      <c r="Y273" s="38"/>
      <c r="Z273" s="30"/>
      <c r="AE273" s="6"/>
      <c r="AI273" s="6"/>
      <c r="AN273" s="6"/>
    </row>
    <row r="274" spans="1:40" hidden="1" x14ac:dyDescent="0.2">
      <c r="A274" s="117" t="s">
        <v>43</v>
      </c>
      <c r="B274" s="117">
        <v>24</v>
      </c>
      <c r="C274" s="47" cm="1">
        <f t="array" ref="C274">IF($I$2="Открытый тариф",
INDEX(GRID!$B$4:$BI$14,MATCH(C$7,GRID!$A$4:$A$14,0),MATCH(1,($U$2=GRID!$B$1:$BI$1)*(КАЛЕНДАРЬ!$AG27=GRID!$B$3:$BI$3), 0)),
ROUNDUP(INDEX(GRID!$B$4:$BI$14,MATCH(C$7,GRID!$A$4:$A$14,0),MATCH(1,($U$2=GRID!$B$1:$BI$1)*(КАЛЕНДАРЬ!$AG27=GRID!$B$3:$BI$3),0))*(1-GRID!$B$69),0))</f>
        <v>13500</v>
      </c>
      <c r="D274" s="48" cm="1">
        <f t="array" ref="D274">IF($I$2="Открытый тариф",
INDEX(GRID!$B$17:$BI$27,MATCH(C$7,GRID!$A$17:$A$27,0),MATCH(1,($U$2=GRID!$B$1:$BI$1)*(КАЛЕНДАРЬ!$AG27=GRID!$B$3:$BI$3), 0)),
ROUNDUP(INDEX(GRID!$B$17:$BI$27,MATCH(C$7,GRID!$A$17:$A$27,0),MATCH(1,($U$2=GRID!$B$1:$BI$1)*(КАЛЕНДАРЬ!$AG27=GRID!$B$3:$BI$3), 0))*(1-GRID!$B$69),0))</f>
        <v>13500</v>
      </c>
      <c r="E274" s="47" cm="1">
        <f t="array" ref="E274">IF($I$2="Открытый тариф",
INDEX(GRID!$B$4:$BI$14,MATCH(E$7,GRID!$A$4:$A$14,0),MATCH(1,($U$2=GRID!$B$1:$BI$1)*(КАЛЕНДАРЬ!$AG27=GRID!$B$3:$BI$3), 0)),
ROUNDUP(INDEX(GRID!$B$4:$BI$14,MATCH(E$7,GRID!$A$4:$A$14,0),MATCH(1,($U$2=GRID!$B$1:$BI$1)*(КАЛЕНДАРЬ!$AG27=GRID!$B$3:$BI$3),0))*(1-GRID!$B$69),0))</f>
        <v>14700</v>
      </c>
      <c r="F274" s="48" cm="1">
        <f t="array" ref="F274">IF($I$2="Открытый тариф",
INDEX(GRID!$B$17:$BI$27,MATCH(E$7,GRID!$A$17:$A$27,0),MATCH(1,($U$2=GRID!$B$1:$BI$1)*(КАЛЕНДАРЬ!$AG27=GRID!$B$3:$BI$3), 0)),
ROUNDUP(INDEX(GRID!$B$17:$BI$27,MATCH(E$7,GRID!$A$17:$A$27,0),MATCH(1,($U$2=GRID!$B$1:$BI$1)*(КАЛЕНДАРЬ!$AG27=GRID!$B$3:$BI$3), 0))*(1-GRID!$B$69),0))</f>
        <v>14700</v>
      </c>
      <c r="G274" s="47" t="e" cm="1">
        <f t="array" ref="G274">IF($I$2="Открытый тариф",
INDEX(GRID!$B$4:$BI$14,MATCH(G$7,GRID!$A$4:$A$14,0),MATCH(1,($U$2=GRID!$B$1:$BI$1)*(КАЛЕНДАРЬ!$AG27=GRID!$B$3:$BI$3), 0)),
ROUNDUP(INDEX(GRID!$B$4:$BI$14,MATCH(G$7,GRID!$A$4:$A$14,0),MATCH(1,($U$2=GRID!$B$1:$BI$1)*(КАЛЕНДАРЬ!$AG27=GRID!$B$3:$BI$3),0))*(1-GRID!$B$69),0))</f>
        <v>#N/A</v>
      </c>
      <c r="H274" s="48" t="e" cm="1">
        <f t="array" ref="H274">IF($I$2="Открытый тариф",
INDEX(GRID!$B$17:$BI$27,MATCH(G$7,GRID!$A$17:$A$27,0),MATCH(1,($U$2=GRID!$B$1:$BI$1)*(КАЛЕНДАРЬ!$AG27=GRID!$B$3:$BI$3), 0)),
ROUNDUP(INDEX(GRID!$B$17:$BI$27,MATCH(G$7,GRID!$A$17:$A$27,0),MATCH(1,($U$2=GRID!$B$1:$BI$1)*(КАЛЕНДАРЬ!$AG27=GRID!$B$3:$BI$3), 0))*(1-GRID!$B$69),0))</f>
        <v>#N/A</v>
      </c>
      <c r="I274" s="47" t="e" cm="1">
        <f t="array" ref="I274">IF($I$2="Открытый тариф",
INDEX(GRID!$B$4:$BI$14,MATCH(I$7,GRID!$A$4:$A$14,0),MATCH(1,($U$2=GRID!$B$1:$BI$1)*(КАЛЕНДАРЬ!$AG27=GRID!$B$3:$BI$3), 0)),
ROUNDUP(INDEX(GRID!$B$4:$BI$14,MATCH(I$7,GRID!$A$4:$A$14,0),MATCH(1,($U$2=GRID!$B$1:$BI$1)*(КАЛЕНДАРЬ!$AG27=GRID!$B$3:$BI$3),0))*(1-GRID!$B$69),0))</f>
        <v>#N/A</v>
      </c>
      <c r="J274" s="48" t="e" cm="1">
        <f t="array" ref="J274">IF($I$2="Открытый тариф",
INDEX(GRID!$B$17:$BI$27,MATCH(I$7,GRID!$A$17:$A$27,0),MATCH(1,($U$2=GRID!$B$1:$BI$1)*(КАЛЕНДАРЬ!$AG27=GRID!$B$3:$BI$3), 0)),
ROUNDUP(INDEX(GRID!$B$17:$BI$27,MATCH(I$7,GRID!$A$17:$A$27,0),MATCH(1,($U$2=GRID!$B$1:$BI$1)*(КАЛЕНДАРЬ!$AG27=GRID!$B$3:$BI$3), 0))*(1-GRID!$B$69),0))</f>
        <v>#N/A</v>
      </c>
      <c r="K274" s="47" cm="1">
        <f t="array" ref="K274">IF($I$2="Открытый тариф",
INDEX(GRID!$B$4:$BI$14,MATCH(K$7,GRID!$A$4:$A$14,0),MATCH(1,($U$2=GRID!$B$1:$BI$1)*(КАЛЕНДАРЬ!$AG27=GRID!$B$3:$BI$3), 0)),
ROUNDUP(INDEX(GRID!$B$4:$BI$14,MATCH(K$7,GRID!$A$4:$A$14,0),MATCH(1,($U$2=GRID!$B$1:$BI$1)*(КАЛЕНДАРЬ!$AG27=GRID!$B$3:$BI$3),0))*(1-GRID!$B$69),0))</f>
        <v>18900</v>
      </c>
      <c r="L274" s="48" cm="1">
        <f t="array" ref="L274">IF($I$2="Открытый тариф",
INDEX(GRID!$B$17:$BI$27,MATCH(K$7,GRID!$A$17:$A$27,0),MATCH(1,($U$2=GRID!$B$1:$BI$1)*(КАЛЕНДАРЬ!$AG27=GRID!$B$3:$BI$3), 0)),
ROUNDUP(INDEX(GRID!$B$17:$BI$27,MATCH(K$7,GRID!$A$17:$A$27,0),MATCH(1,($U$2=GRID!$B$1:$BI$1)*(КАЛЕНДАРЬ!$AG27=GRID!$B$3:$BI$3), 0))*(1-GRID!$B$69),0))</f>
        <v>18900</v>
      </c>
      <c r="M274" s="47" cm="1">
        <f t="array" ref="M274">IF($I$2="Открытый тариф",
INDEX(GRID!$B$4:$BI$14,MATCH(M$7,GRID!$A$4:$A$14,0),MATCH(1,($U$2=GRID!$B$1:$BI$1)*(КАЛЕНДАРЬ!$AG27=GRID!$B$3:$BI$3), 0)),
ROUNDUP(INDEX(GRID!$B$4:$BI$14,MATCH(M$7,GRID!$A$4:$A$14,0),MATCH(1,($U$2=GRID!$B$1:$BI$1)*(КАЛЕНДАРЬ!$AG27=GRID!$B$3:$BI$3),0))*(1-GRID!$B$69),0))</f>
        <v>20500</v>
      </c>
      <c r="N274" s="48" cm="1">
        <f t="array" ref="N274">IF($I$2="Открытый тариф",
INDEX(GRID!$B$17:$BI$27,MATCH(M$7,GRID!$A$17:$A$27,0),MATCH(1,($U$2=GRID!$B$1:$BI$1)*(КАЛЕНДАРЬ!$AG27=GRID!$B$3:$BI$3), 0)),
ROUNDUP(INDEX(GRID!$B$17:$BI$27,MATCH(M$7,GRID!$A$17:$A$27,0),MATCH(1,($U$2=GRID!$B$1:$BI$1)*(КАЛЕНДАРЬ!$AG27=GRID!$B$3:$BI$3), 0))*(1-GRID!$B$69),0))</f>
        <v>20500</v>
      </c>
      <c r="O274" s="49" t="s">
        <v>101</v>
      </c>
      <c r="P274" s="49" t="s">
        <v>101</v>
      </c>
      <c r="Q274" s="49" t="s">
        <v>101</v>
      </c>
      <c r="R274" s="49" t="s">
        <v>101</v>
      </c>
      <c r="S274" s="49" t="s">
        <v>101</v>
      </c>
      <c r="T274" s="49" t="s">
        <v>101</v>
      </c>
      <c r="U274" s="49" t="s">
        <v>101</v>
      </c>
      <c r="V274" s="49" t="s">
        <v>101</v>
      </c>
      <c r="W274" s="49" t="s">
        <v>101</v>
      </c>
      <c r="X274" s="49" t="s">
        <v>101</v>
      </c>
      <c r="Y274" s="38"/>
      <c r="Z274" s="30"/>
      <c r="AE274" s="6"/>
      <c r="AI274" s="6"/>
      <c r="AN274" s="6"/>
    </row>
    <row r="275" spans="1:40" hidden="1" x14ac:dyDescent="0.2">
      <c r="A275" s="117" t="s">
        <v>44</v>
      </c>
      <c r="B275" s="117">
        <v>25</v>
      </c>
      <c r="C275" s="47" cm="1">
        <f t="array" ref="C275">IF($I$2="Открытый тариф",
INDEX(GRID!$B$4:$BI$14,MATCH(C$7,GRID!$A$4:$A$14,0),MATCH(1,($U$2=GRID!$B$1:$BI$1)*(КАЛЕНДАРЬ!$AG28=GRID!$B$3:$BI$3), 0)),
ROUNDUP(INDEX(GRID!$B$4:$BI$14,MATCH(C$7,GRID!$A$4:$A$14,0),MATCH(1,($U$2=GRID!$B$1:$BI$1)*(КАЛЕНДАРЬ!$AG28=GRID!$B$3:$BI$3),0))*(1-GRID!$B$69),0))</f>
        <v>18500</v>
      </c>
      <c r="D275" s="48" cm="1">
        <f t="array" ref="D275">IF($I$2="Открытый тариф",
INDEX(GRID!$B$17:$BI$27,MATCH(C$7,GRID!$A$17:$A$27,0),MATCH(1,($U$2=GRID!$B$1:$BI$1)*(КАЛЕНДАРЬ!$AG28=GRID!$B$3:$BI$3), 0)),
ROUNDUP(INDEX(GRID!$B$17:$BI$27,MATCH(C$7,GRID!$A$17:$A$27,0),MATCH(1,($U$2=GRID!$B$1:$BI$1)*(КАЛЕНДАРЬ!$AG28=GRID!$B$3:$BI$3), 0))*(1-GRID!$B$69),0))</f>
        <v>18500</v>
      </c>
      <c r="E275" s="47" cm="1">
        <f t="array" ref="E275">IF($I$2="Открытый тариф",
INDEX(GRID!$B$4:$BI$14,MATCH(E$7,GRID!$A$4:$A$14,0),MATCH(1,($U$2=GRID!$B$1:$BI$1)*(КАЛЕНДАРЬ!$AG28=GRID!$B$3:$BI$3), 0)),
ROUNDUP(INDEX(GRID!$B$4:$BI$14,MATCH(E$7,GRID!$A$4:$A$14,0),MATCH(1,($U$2=GRID!$B$1:$BI$1)*(КАЛЕНДАРЬ!$AG28=GRID!$B$3:$BI$3),0))*(1-GRID!$B$69),0))</f>
        <v>20500</v>
      </c>
      <c r="F275" s="48" cm="1">
        <f t="array" ref="F275">IF($I$2="Открытый тариф",
INDEX(GRID!$B$17:$BI$27,MATCH(E$7,GRID!$A$17:$A$27,0),MATCH(1,($U$2=GRID!$B$1:$BI$1)*(КАЛЕНДАРЬ!$AG28=GRID!$B$3:$BI$3), 0)),
ROUNDUP(INDEX(GRID!$B$17:$BI$27,MATCH(E$7,GRID!$A$17:$A$27,0),MATCH(1,($U$2=GRID!$B$1:$BI$1)*(КАЛЕНДАРЬ!$AG28=GRID!$B$3:$BI$3), 0))*(1-GRID!$B$69),0))</f>
        <v>20500</v>
      </c>
      <c r="G275" s="47" t="e" cm="1">
        <f t="array" ref="G275">IF($I$2="Открытый тариф",
INDEX(GRID!$B$4:$BI$14,MATCH(G$7,GRID!$A$4:$A$14,0),MATCH(1,($U$2=GRID!$B$1:$BI$1)*(КАЛЕНДАРЬ!$AG28=GRID!$B$3:$BI$3), 0)),
ROUNDUP(INDEX(GRID!$B$4:$BI$14,MATCH(G$7,GRID!$A$4:$A$14,0),MATCH(1,($U$2=GRID!$B$1:$BI$1)*(КАЛЕНДАРЬ!$AG28=GRID!$B$3:$BI$3),0))*(1-GRID!$B$69),0))</f>
        <v>#N/A</v>
      </c>
      <c r="H275" s="48" t="e" cm="1">
        <f t="array" ref="H275">IF($I$2="Открытый тариф",
INDEX(GRID!$B$17:$BI$27,MATCH(G$7,GRID!$A$17:$A$27,0),MATCH(1,($U$2=GRID!$B$1:$BI$1)*(КАЛЕНДАРЬ!$AG28=GRID!$B$3:$BI$3), 0)),
ROUNDUP(INDEX(GRID!$B$17:$BI$27,MATCH(G$7,GRID!$A$17:$A$27,0),MATCH(1,($U$2=GRID!$B$1:$BI$1)*(КАЛЕНДАРЬ!$AG28=GRID!$B$3:$BI$3), 0))*(1-GRID!$B$69),0))</f>
        <v>#N/A</v>
      </c>
      <c r="I275" s="47" t="e" cm="1">
        <f t="array" ref="I275">IF($I$2="Открытый тариф",
INDEX(GRID!$B$4:$BI$14,MATCH(I$7,GRID!$A$4:$A$14,0),MATCH(1,($U$2=GRID!$B$1:$BI$1)*(КАЛЕНДАРЬ!$AG28=GRID!$B$3:$BI$3), 0)),
ROUNDUP(INDEX(GRID!$B$4:$BI$14,MATCH(I$7,GRID!$A$4:$A$14,0),MATCH(1,($U$2=GRID!$B$1:$BI$1)*(КАЛЕНДАРЬ!$AG28=GRID!$B$3:$BI$3),0))*(1-GRID!$B$69),0))</f>
        <v>#N/A</v>
      </c>
      <c r="J275" s="48" t="e" cm="1">
        <f t="array" ref="J275">IF($I$2="Открытый тариф",
INDEX(GRID!$B$17:$BI$27,MATCH(I$7,GRID!$A$17:$A$27,0),MATCH(1,($U$2=GRID!$B$1:$BI$1)*(КАЛЕНДАРЬ!$AG28=GRID!$B$3:$BI$3), 0)),
ROUNDUP(INDEX(GRID!$B$17:$BI$27,MATCH(I$7,GRID!$A$17:$A$27,0),MATCH(1,($U$2=GRID!$B$1:$BI$1)*(КАЛЕНДАРЬ!$AG28=GRID!$B$3:$BI$3), 0))*(1-GRID!$B$69),0))</f>
        <v>#N/A</v>
      </c>
      <c r="K275" s="47" cm="1">
        <f t="array" ref="K275">IF($I$2="Открытый тариф",
INDEX(GRID!$B$4:$BI$14,MATCH(K$7,GRID!$A$4:$A$14,0),MATCH(1,($U$2=GRID!$B$1:$BI$1)*(КАЛЕНДАРЬ!$AG28=GRID!$B$3:$BI$3), 0)),
ROUNDUP(INDEX(GRID!$B$4:$BI$14,MATCH(K$7,GRID!$A$4:$A$14,0),MATCH(1,($U$2=GRID!$B$1:$BI$1)*(КАЛЕНДАРЬ!$AG28=GRID!$B$3:$BI$3),0))*(1-GRID!$B$69),0))</f>
        <v>27800</v>
      </c>
      <c r="L275" s="48" cm="1">
        <f t="array" ref="L275">IF($I$2="Открытый тариф",
INDEX(GRID!$B$17:$BI$27,MATCH(K$7,GRID!$A$17:$A$27,0),MATCH(1,($U$2=GRID!$B$1:$BI$1)*(КАЛЕНДАРЬ!$AG28=GRID!$B$3:$BI$3), 0)),
ROUNDUP(INDEX(GRID!$B$17:$BI$27,MATCH(K$7,GRID!$A$17:$A$27,0),MATCH(1,($U$2=GRID!$B$1:$BI$1)*(КАЛЕНДАРЬ!$AG28=GRID!$B$3:$BI$3), 0))*(1-GRID!$B$69),0))</f>
        <v>27800</v>
      </c>
      <c r="M275" s="47" cm="1">
        <f t="array" ref="M275">IF($I$2="Открытый тариф",
INDEX(GRID!$B$4:$BI$14,MATCH(M$7,GRID!$A$4:$A$14,0),MATCH(1,($U$2=GRID!$B$1:$BI$1)*(КАЛЕНДАРЬ!$AG28=GRID!$B$3:$BI$3), 0)),
ROUNDUP(INDEX(GRID!$B$4:$BI$14,MATCH(M$7,GRID!$A$4:$A$14,0),MATCH(1,($U$2=GRID!$B$1:$BI$1)*(КАЛЕНДАРЬ!$AG28=GRID!$B$3:$BI$3),0))*(1-GRID!$B$69),0))</f>
        <v>30800</v>
      </c>
      <c r="N275" s="48" cm="1">
        <f t="array" ref="N275">IF($I$2="Открытый тариф",
INDEX(GRID!$B$17:$BI$27,MATCH(M$7,GRID!$A$17:$A$27,0),MATCH(1,($U$2=GRID!$B$1:$BI$1)*(КАЛЕНДАРЬ!$AG28=GRID!$B$3:$BI$3), 0)),
ROUNDUP(INDEX(GRID!$B$17:$BI$27,MATCH(M$7,GRID!$A$17:$A$27,0),MATCH(1,($U$2=GRID!$B$1:$BI$1)*(КАЛЕНДАРЬ!$AG28=GRID!$B$3:$BI$3), 0))*(1-GRID!$B$69),0))</f>
        <v>30800</v>
      </c>
      <c r="O275" s="49" t="s">
        <v>101</v>
      </c>
      <c r="P275" s="49" t="s">
        <v>101</v>
      </c>
      <c r="Q275" s="49" t="s">
        <v>101</v>
      </c>
      <c r="R275" s="49" t="s">
        <v>101</v>
      </c>
      <c r="S275" s="49" t="s">
        <v>101</v>
      </c>
      <c r="T275" s="49" t="s">
        <v>101</v>
      </c>
      <c r="U275" s="49" t="s">
        <v>101</v>
      </c>
      <c r="V275" s="49" t="s">
        <v>101</v>
      </c>
      <c r="W275" s="49" t="s">
        <v>101</v>
      </c>
      <c r="X275" s="49" t="s">
        <v>101</v>
      </c>
      <c r="Y275" s="38"/>
      <c r="Z275" s="30"/>
      <c r="AE275" s="6"/>
      <c r="AI275" s="6"/>
      <c r="AN275" s="6"/>
    </row>
    <row r="276" spans="1:40" hidden="1" x14ac:dyDescent="0.2">
      <c r="A276" s="117" t="s">
        <v>45</v>
      </c>
      <c r="B276" s="117">
        <v>26</v>
      </c>
      <c r="C276" s="47" cm="1">
        <f t="array" ref="C276">IF($I$2="Открытый тариф",
INDEX(GRID!$B$4:$BI$14,MATCH(C$7,GRID!$A$4:$A$14,0),MATCH(1,($U$2=GRID!$B$1:$BI$1)*(КАЛЕНДАРЬ!$AG29=GRID!$B$3:$BI$3), 0)),
ROUNDUP(INDEX(GRID!$B$4:$BI$14,MATCH(C$7,GRID!$A$4:$A$14,0),MATCH(1,($U$2=GRID!$B$1:$BI$1)*(КАЛЕНДАРЬ!$AG29=GRID!$B$3:$BI$3),0))*(1-GRID!$B$69),0))</f>
        <v>18500</v>
      </c>
      <c r="D276" s="48" cm="1">
        <f t="array" ref="D276">IF($I$2="Открытый тариф",
INDEX(GRID!$B$17:$BI$27,MATCH(C$7,GRID!$A$17:$A$27,0),MATCH(1,($U$2=GRID!$B$1:$BI$1)*(КАЛЕНДАРЬ!$AG29=GRID!$B$3:$BI$3), 0)),
ROUNDUP(INDEX(GRID!$B$17:$BI$27,MATCH(C$7,GRID!$A$17:$A$27,0),MATCH(1,($U$2=GRID!$B$1:$BI$1)*(КАЛЕНДАРЬ!$AG29=GRID!$B$3:$BI$3), 0))*(1-GRID!$B$69),0))</f>
        <v>18500</v>
      </c>
      <c r="E276" s="47" cm="1">
        <f t="array" ref="E276">IF($I$2="Открытый тариф",
INDEX(GRID!$B$4:$BI$14,MATCH(E$7,GRID!$A$4:$A$14,0),MATCH(1,($U$2=GRID!$B$1:$BI$1)*(КАЛЕНДАРЬ!$AG29=GRID!$B$3:$BI$3), 0)),
ROUNDUP(INDEX(GRID!$B$4:$BI$14,MATCH(E$7,GRID!$A$4:$A$14,0),MATCH(1,($U$2=GRID!$B$1:$BI$1)*(КАЛЕНДАРЬ!$AG29=GRID!$B$3:$BI$3),0))*(1-GRID!$B$69),0))</f>
        <v>20500</v>
      </c>
      <c r="F276" s="48" cm="1">
        <f t="array" ref="F276">IF($I$2="Открытый тариф",
INDEX(GRID!$B$17:$BI$27,MATCH(E$7,GRID!$A$17:$A$27,0),MATCH(1,($U$2=GRID!$B$1:$BI$1)*(КАЛЕНДАРЬ!$AG29=GRID!$B$3:$BI$3), 0)),
ROUNDUP(INDEX(GRID!$B$17:$BI$27,MATCH(E$7,GRID!$A$17:$A$27,0),MATCH(1,($U$2=GRID!$B$1:$BI$1)*(КАЛЕНДАРЬ!$AG29=GRID!$B$3:$BI$3), 0))*(1-GRID!$B$69),0))</f>
        <v>20500</v>
      </c>
      <c r="G276" s="47" t="e" cm="1">
        <f t="array" ref="G276">IF($I$2="Открытый тариф",
INDEX(GRID!$B$4:$BI$14,MATCH(G$7,GRID!$A$4:$A$14,0),MATCH(1,($U$2=GRID!$B$1:$BI$1)*(КАЛЕНДАРЬ!$AG29=GRID!$B$3:$BI$3), 0)),
ROUNDUP(INDEX(GRID!$B$4:$BI$14,MATCH(G$7,GRID!$A$4:$A$14,0),MATCH(1,($U$2=GRID!$B$1:$BI$1)*(КАЛЕНДАРЬ!$AG29=GRID!$B$3:$BI$3),0))*(1-GRID!$B$69),0))</f>
        <v>#N/A</v>
      </c>
      <c r="H276" s="48" t="e" cm="1">
        <f t="array" ref="H276">IF($I$2="Открытый тариф",
INDEX(GRID!$B$17:$BI$27,MATCH(G$7,GRID!$A$17:$A$27,0),MATCH(1,($U$2=GRID!$B$1:$BI$1)*(КАЛЕНДАРЬ!$AG29=GRID!$B$3:$BI$3), 0)),
ROUNDUP(INDEX(GRID!$B$17:$BI$27,MATCH(G$7,GRID!$A$17:$A$27,0),MATCH(1,($U$2=GRID!$B$1:$BI$1)*(КАЛЕНДАРЬ!$AG29=GRID!$B$3:$BI$3), 0))*(1-GRID!$B$69),0))</f>
        <v>#N/A</v>
      </c>
      <c r="I276" s="47" t="e" cm="1">
        <f t="array" ref="I276">IF($I$2="Открытый тариф",
INDEX(GRID!$B$4:$BI$14,MATCH(I$7,GRID!$A$4:$A$14,0),MATCH(1,($U$2=GRID!$B$1:$BI$1)*(КАЛЕНДАРЬ!$AG29=GRID!$B$3:$BI$3), 0)),
ROUNDUP(INDEX(GRID!$B$4:$BI$14,MATCH(I$7,GRID!$A$4:$A$14,0),MATCH(1,($U$2=GRID!$B$1:$BI$1)*(КАЛЕНДАРЬ!$AG29=GRID!$B$3:$BI$3),0))*(1-GRID!$B$69),0))</f>
        <v>#N/A</v>
      </c>
      <c r="J276" s="48" t="e" cm="1">
        <f t="array" ref="J276">IF($I$2="Открытый тариф",
INDEX(GRID!$B$17:$BI$27,MATCH(I$7,GRID!$A$17:$A$27,0),MATCH(1,($U$2=GRID!$B$1:$BI$1)*(КАЛЕНДАРЬ!$AG29=GRID!$B$3:$BI$3), 0)),
ROUNDUP(INDEX(GRID!$B$17:$BI$27,MATCH(I$7,GRID!$A$17:$A$27,0),MATCH(1,($U$2=GRID!$B$1:$BI$1)*(КАЛЕНДАРЬ!$AG29=GRID!$B$3:$BI$3), 0))*(1-GRID!$B$69),0))</f>
        <v>#N/A</v>
      </c>
      <c r="K276" s="47" cm="1">
        <f t="array" ref="K276">IF($I$2="Открытый тариф",
INDEX(GRID!$B$4:$BI$14,MATCH(K$7,GRID!$A$4:$A$14,0),MATCH(1,($U$2=GRID!$B$1:$BI$1)*(КАЛЕНДАРЬ!$AG29=GRID!$B$3:$BI$3), 0)),
ROUNDUP(INDEX(GRID!$B$4:$BI$14,MATCH(K$7,GRID!$A$4:$A$14,0),MATCH(1,($U$2=GRID!$B$1:$BI$1)*(КАЛЕНДАРЬ!$AG29=GRID!$B$3:$BI$3),0))*(1-GRID!$B$69),0))</f>
        <v>27800</v>
      </c>
      <c r="L276" s="48" cm="1">
        <f t="array" ref="L276">IF($I$2="Открытый тариф",
INDEX(GRID!$B$17:$BI$27,MATCH(K$7,GRID!$A$17:$A$27,0),MATCH(1,($U$2=GRID!$B$1:$BI$1)*(КАЛЕНДАРЬ!$AG29=GRID!$B$3:$BI$3), 0)),
ROUNDUP(INDEX(GRID!$B$17:$BI$27,MATCH(K$7,GRID!$A$17:$A$27,0),MATCH(1,($U$2=GRID!$B$1:$BI$1)*(КАЛЕНДАРЬ!$AG29=GRID!$B$3:$BI$3), 0))*(1-GRID!$B$69),0))</f>
        <v>27800</v>
      </c>
      <c r="M276" s="47" cm="1">
        <f t="array" ref="M276">IF($I$2="Открытый тариф",
INDEX(GRID!$B$4:$BI$14,MATCH(M$7,GRID!$A$4:$A$14,0),MATCH(1,($U$2=GRID!$B$1:$BI$1)*(КАЛЕНДАРЬ!$AG29=GRID!$B$3:$BI$3), 0)),
ROUNDUP(INDEX(GRID!$B$4:$BI$14,MATCH(M$7,GRID!$A$4:$A$14,0),MATCH(1,($U$2=GRID!$B$1:$BI$1)*(КАЛЕНДАРЬ!$AG29=GRID!$B$3:$BI$3),0))*(1-GRID!$B$69),0))</f>
        <v>30800</v>
      </c>
      <c r="N276" s="48" cm="1">
        <f t="array" ref="N276">IF($I$2="Открытый тариф",
INDEX(GRID!$B$17:$BI$27,MATCH(M$7,GRID!$A$17:$A$27,0),MATCH(1,($U$2=GRID!$B$1:$BI$1)*(КАЛЕНДАРЬ!$AG29=GRID!$B$3:$BI$3), 0)),
ROUNDUP(INDEX(GRID!$B$17:$BI$27,MATCH(M$7,GRID!$A$17:$A$27,0),MATCH(1,($U$2=GRID!$B$1:$BI$1)*(КАЛЕНДАРЬ!$AG29=GRID!$B$3:$BI$3), 0))*(1-GRID!$B$69),0))</f>
        <v>30800</v>
      </c>
      <c r="O276" s="49" t="s">
        <v>101</v>
      </c>
      <c r="P276" s="49" t="s">
        <v>101</v>
      </c>
      <c r="Q276" s="49" t="s">
        <v>101</v>
      </c>
      <c r="R276" s="49" t="s">
        <v>101</v>
      </c>
      <c r="S276" s="49" t="s">
        <v>101</v>
      </c>
      <c r="T276" s="49" t="s">
        <v>101</v>
      </c>
      <c r="U276" s="49" t="s">
        <v>101</v>
      </c>
      <c r="V276" s="49" t="s">
        <v>101</v>
      </c>
      <c r="W276" s="49" t="s">
        <v>101</v>
      </c>
      <c r="X276" s="49" t="s">
        <v>101</v>
      </c>
      <c r="Y276" s="38"/>
      <c r="Z276" s="30"/>
      <c r="AE276" s="6"/>
      <c r="AI276" s="6"/>
      <c r="AN276" s="6"/>
    </row>
    <row r="277" spans="1:40" hidden="1" x14ac:dyDescent="0.2">
      <c r="A277" s="117" t="s">
        <v>46</v>
      </c>
      <c r="B277" s="117">
        <v>27</v>
      </c>
      <c r="C277" s="47" cm="1">
        <f t="array" ref="C277">IF($I$2="Открытый тариф",
INDEX(GRID!$B$4:$BI$14,MATCH(C$7,GRID!$A$4:$A$14,0),MATCH(1,($U$2=GRID!$B$1:$BI$1)*(КАЛЕНДАРЬ!$AG30=GRID!$B$3:$BI$3), 0)),
ROUNDUP(INDEX(GRID!$B$4:$BI$14,MATCH(C$7,GRID!$A$4:$A$14,0),MATCH(1,($U$2=GRID!$B$1:$BI$1)*(КАЛЕНДАРЬ!$AG30=GRID!$B$3:$BI$3),0))*(1-GRID!$B$69),0))</f>
        <v>18500</v>
      </c>
      <c r="D277" s="48" cm="1">
        <f t="array" ref="D277">IF($I$2="Открытый тариф",
INDEX(GRID!$B$17:$BI$27,MATCH(C$7,GRID!$A$17:$A$27,0),MATCH(1,($U$2=GRID!$B$1:$BI$1)*(КАЛЕНДАРЬ!$AG30=GRID!$B$3:$BI$3), 0)),
ROUNDUP(INDEX(GRID!$B$17:$BI$27,MATCH(C$7,GRID!$A$17:$A$27,0),MATCH(1,($U$2=GRID!$B$1:$BI$1)*(КАЛЕНДАРЬ!$AG30=GRID!$B$3:$BI$3), 0))*(1-GRID!$B$69),0))</f>
        <v>18500</v>
      </c>
      <c r="E277" s="47" cm="1">
        <f t="array" ref="E277">IF($I$2="Открытый тариф",
INDEX(GRID!$B$4:$BI$14,MATCH(E$7,GRID!$A$4:$A$14,0),MATCH(1,($U$2=GRID!$B$1:$BI$1)*(КАЛЕНДАРЬ!$AG30=GRID!$B$3:$BI$3), 0)),
ROUNDUP(INDEX(GRID!$B$4:$BI$14,MATCH(E$7,GRID!$A$4:$A$14,0),MATCH(1,($U$2=GRID!$B$1:$BI$1)*(КАЛЕНДАРЬ!$AG30=GRID!$B$3:$BI$3),0))*(1-GRID!$B$69),0))</f>
        <v>20500</v>
      </c>
      <c r="F277" s="48" cm="1">
        <f t="array" ref="F277">IF($I$2="Открытый тариф",
INDEX(GRID!$B$17:$BI$27,MATCH(E$7,GRID!$A$17:$A$27,0),MATCH(1,($U$2=GRID!$B$1:$BI$1)*(КАЛЕНДАРЬ!$AG30=GRID!$B$3:$BI$3), 0)),
ROUNDUP(INDEX(GRID!$B$17:$BI$27,MATCH(E$7,GRID!$A$17:$A$27,0),MATCH(1,($U$2=GRID!$B$1:$BI$1)*(КАЛЕНДАРЬ!$AG30=GRID!$B$3:$BI$3), 0))*(1-GRID!$B$69),0))</f>
        <v>20500</v>
      </c>
      <c r="G277" s="47" t="e" cm="1">
        <f t="array" ref="G277">IF($I$2="Открытый тариф",
INDEX(GRID!$B$4:$BI$14,MATCH(G$7,GRID!$A$4:$A$14,0),MATCH(1,($U$2=GRID!$B$1:$BI$1)*(КАЛЕНДАРЬ!$AG30=GRID!$B$3:$BI$3), 0)),
ROUNDUP(INDEX(GRID!$B$4:$BI$14,MATCH(G$7,GRID!$A$4:$A$14,0),MATCH(1,($U$2=GRID!$B$1:$BI$1)*(КАЛЕНДАРЬ!$AG30=GRID!$B$3:$BI$3),0))*(1-GRID!$B$69),0))</f>
        <v>#N/A</v>
      </c>
      <c r="H277" s="48" t="e" cm="1">
        <f t="array" ref="H277">IF($I$2="Открытый тариф",
INDEX(GRID!$B$17:$BI$27,MATCH(G$7,GRID!$A$17:$A$27,0),MATCH(1,($U$2=GRID!$B$1:$BI$1)*(КАЛЕНДАРЬ!$AG30=GRID!$B$3:$BI$3), 0)),
ROUNDUP(INDEX(GRID!$B$17:$BI$27,MATCH(G$7,GRID!$A$17:$A$27,0),MATCH(1,($U$2=GRID!$B$1:$BI$1)*(КАЛЕНДАРЬ!$AG30=GRID!$B$3:$BI$3), 0))*(1-GRID!$B$69),0))</f>
        <v>#N/A</v>
      </c>
      <c r="I277" s="47" t="e" cm="1">
        <f t="array" ref="I277">IF($I$2="Открытый тариф",
INDEX(GRID!$B$4:$BI$14,MATCH(I$7,GRID!$A$4:$A$14,0),MATCH(1,($U$2=GRID!$B$1:$BI$1)*(КАЛЕНДАРЬ!$AG30=GRID!$B$3:$BI$3), 0)),
ROUNDUP(INDEX(GRID!$B$4:$BI$14,MATCH(I$7,GRID!$A$4:$A$14,0),MATCH(1,($U$2=GRID!$B$1:$BI$1)*(КАЛЕНДАРЬ!$AG30=GRID!$B$3:$BI$3),0))*(1-GRID!$B$69),0))</f>
        <v>#N/A</v>
      </c>
      <c r="J277" s="48" t="e" cm="1">
        <f t="array" ref="J277">IF($I$2="Открытый тариф",
INDEX(GRID!$B$17:$BI$27,MATCH(I$7,GRID!$A$17:$A$27,0),MATCH(1,($U$2=GRID!$B$1:$BI$1)*(КАЛЕНДАРЬ!$AG30=GRID!$B$3:$BI$3), 0)),
ROUNDUP(INDEX(GRID!$B$17:$BI$27,MATCH(I$7,GRID!$A$17:$A$27,0),MATCH(1,($U$2=GRID!$B$1:$BI$1)*(КАЛЕНДАРЬ!$AG30=GRID!$B$3:$BI$3), 0))*(1-GRID!$B$69),0))</f>
        <v>#N/A</v>
      </c>
      <c r="K277" s="47" cm="1">
        <f t="array" ref="K277">IF($I$2="Открытый тариф",
INDEX(GRID!$B$4:$BI$14,MATCH(K$7,GRID!$A$4:$A$14,0),MATCH(1,($U$2=GRID!$B$1:$BI$1)*(КАЛЕНДАРЬ!$AG30=GRID!$B$3:$BI$3), 0)),
ROUNDUP(INDEX(GRID!$B$4:$BI$14,MATCH(K$7,GRID!$A$4:$A$14,0),MATCH(1,($U$2=GRID!$B$1:$BI$1)*(КАЛЕНДАРЬ!$AG30=GRID!$B$3:$BI$3),0))*(1-GRID!$B$69),0))</f>
        <v>27800</v>
      </c>
      <c r="L277" s="48" cm="1">
        <f t="array" ref="L277">IF($I$2="Открытый тариф",
INDEX(GRID!$B$17:$BI$27,MATCH(K$7,GRID!$A$17:$A$27,0),MATCH(1,($U$2=GRID!$B$1:$BI$1)*(КАЛЕНДАРЬ!$AG30=GRID!$B$3:$BI$3), 0)),
ROUNDUP(INDEX(GRID!$B$17:$BI$27,MATCH(K$7,GRID!$A$17:$A$27,0),MATCH(1,($U$2=GRID!$B$1:$BI$1)*(КАЛЕНДАРЬ!$AG30=GRID!$B$3:$BI$3), 0))*(1-GRID!$B$69),0))</f>
        <v>27800</v>
      </c>
      <c r="M277" s="47" cm="1">
        <f t="array" ref="M277">IF($I$2="Открытый тариф",
INDEX(GRID!$B$4:$BI$14,MATCH(M$7,GRID!$A$4:$A$14,0),MATCH(1,($U$2=GRID!$B$1:$BI$1)*(КАЛЕНДАРЬ!$AG30=GRID!$B$3:$BI$3), 0)),
ROUNDUP(INDEX(GRID!$B$4:$BI$14,MATCH(M$7,GRID!$A$4:$A$14,0),MATCH(1,($U$2=GRID!$B$1:$BI$1)*(КАЛЕНДАРЬ!$AG30=GRID!$B$3:$BI$3),0))*(1-GRID!$B$69),0))</f>
        <v>30800</v>
      </c>
      <c r="N277" s="48" cm="1">
        <f t="array" ref="N277">IF($I$2="Открытый тариф",
INDEX(GRID!$B$17:$BI$27,MATCH(M$7,GRID!$A$17:$A$27,0),MATCH(1,($U$2=GRID!$B$1:$BI$1)*(КАЛЕНДАРЬ!$AG30=GRID!$B$3:$BI$3), 0)),
ROUNDUP(INDEX(GRID!$B$17:$BI$27,MATCH(M$7,GRID!$A$17:$A$27,0),MATCH(1,($U$2=GRID!$B$1:$BI$1)*(КАЛЕНДАРЬ!$AG30=GRID!$B$3:$BI$3), 0))*(1-GRID!$B$69),0))</f>
        <v>30800</v>
      </c>
      <c r="O277" s="49" t="s">
        <v>101</v>
      </c>
      <c r="P277" s="49" t="s">
        <v>101</v>
      </c>
      <c r="Q277" s="49" t="s">
        <v>101</v>
      </c>
      <c r="R277" s="49" t="s">
        <v>101</v>
      </c>
      <c r="S277" s="49" t="s">
        <v>101</v>
      </c>
      <c r="T277" s="49" t="s">
        <v>101</v>
      </c>
      <c r="U277" s="49" t="s">
        <v>101</v>
      </c>
      <c r="V277" s="49" t="s">
        <v>101</v>
      </c>
      <c r="W277" s="49" t="s">
        <v>101</v>
      </c>
      <c r="X277" s="49" t="s">
        <v>101</v>
      </c>
      <c r="Y277" s="38"/>
      <c r="Z277" s="30"/>
      <c r="AE277" s="6"/>
      <c r="AI277" s="6"/>
      <c r="AN277" s="6"/>
    </row>
    <row r="278" spans="1:40" hidden="1" x14ac:dyDescent="0.2">
      <c r="A278" s="117" t="s">
        <v>47</v>
      </c>
      <c r="B278" s="117">
        <v>28</v>
      </c>
      <c r="C278" s="47" cm="1">
        <f t="array" ref="C278">IF($I$2="Открытый тариф",
INDEX(GRID!$B$4:$BI$14,MATCH(C$7,GRID!$A$4:$A$14,0),MATCH(1,($U$2=GRID!$B$1:$BI$1)*(КАЛЕНДАРЬ!$AG31=GRID!$B$3:$BI$3), 0)),
ROUNDUP(INDEX(GRID!$B$4:$BI$14,MATCH(C$7,GRID!$A$4:$A$14,0),MATCH(1,($U$2=GRID!$B$1:$BI$1)*(КАЛЕНДАРЬ!$AG31=GRID!$B$3:$BI$3),0))*(1-GRID!$B$69),0))</f>
        <v>14500</v>
      </c>
      <c r="D278" s="48" cm="1">
        <f t="array" ref="D278">IF($I$2="Открытый тариф",
INDEX(GRID!$B$17:$BI$27,MATCH(C$7,GRID!$A$17:$A$27,0),MATCH(1,($U$2=GRID!$B$1:$BI$1)*(КАЛЕНДАРЬ!$AG31=GRID!$B$3:$BI$3), 0)),
ROUNDUP(INDEX(GRID!$B$17:$BI$27,MATCH(C$7,GRID!$A$17:$A$27,0),MATCH(1,($U$2=GRID!$B$1:$BI$1)*(КАЛЕНДАРЬ!$AG31=GRID!$B$3:$BI$3), 0))*(1-GRID!$B$69),0))</f>
        <v>14500</v>
      </c>
      <c r="E278" s="47" cm="1">
        <f t="array" ref="E278">IF($I$2="Открытый тариф",
INDEX(GRID!$B$4:$BI$14,MATCH(E$7,GRID!$A$4:$A$14,0),MATCH(1,($U$2=GRID!$B$1:$BI$1)*(КАЛЕНДАРЬ!$AG31=GRID!$B$3:$BI$3), 0)),
ROUNDUP(INDEX(GRID!$B$4:$BI$14,MATCH(E$7,GRID!$A$4:$A$14,0),MATCH(1,($U$2=GRID!$B$1:$BI$1)*(КАЛЕНДАРЬ!$AG31=GRID!$B$3:$BI$3),0))*(1-GRID!$B$69),0))</f>
        <v>15900</v>
      </c>
      <c r="F278" s="48" cm="1">
        <f t="array" ref="F278">IF($I$2="Открытый тариф",
INDEX(GRID!$B$17:$BI$27,MATCH(E$7,GRID!$A$17:$A$27,0),MATCH(1,($U$2=GRID!$B$1:$BI$1)*(КАЛЕНДАРЬ!$AG31=GRID!$B$3:$BI$3), 0)),
ROUNDUP(INDEX(GRID!$B$17:$BI$27,MATCH(E$7,GRID!$A$17:$A$27,0),MATCH(1,($U$2=GRID!$B$1:$BI$1)*(КАЛЕНДАРЬ!$AG31=GRID!$B$3:$BI$3), 0))*(1-GRID!$B$69),0))</f>
        <v>15900</v>
      </c>
      <c r="G278" s="47" t="e" cm="1">
        <f t="array" ref="G278">IF($I$2="Открытый тариф",
INDEX(GRID!$B$4:$BI$14,MATCH(G$7,GRID!$A$4:$A$14,0),MATCH(1,($U$2=GRID!$B$1:$BI$1)*(КАЛЕНДАРЬ!$AG31=GRID!$B$3:$BI$3), 0)),
ROUNDUP(INDEX(GRID!$B$4:$BI$14,MATCH(G$7,GRID!$A$4:$A$14,0),MATCH(1,($U$2=GRID!$B$1:$BI$1)*(КАЛЕНДАРЬ!$AG31=GRID!$B$3:$BI$3),0))*(1-GRID!$B$69),0))</f>
        <v>#N/A</v>
      </c>
      <c r="H278" s="48" t="e" cm="1">
        <f t="array" ref="H278">IF($I$2="Открытый тариф",
INDEX(GRID!$B$17:$BI$27,MATCH(G$7,GRID!$A$17:$A$27,0),MATCH(1,($U$2=GRID!$B$1:$BI$1)*(КАЛЕНДАРЬ!$AG31=GRID!$B$3:$BI$3), 0)),
ROUNDUP(INDEX(GRID!$B$17:$BI$27,MATCH(G$7,GRID!$A$17:$A$27,0),MATCH(1,($U$2=GRID!$B$1:$BI$1)*(КАЛЕНДАРЬ!$AG31=GRID!$B$3:$BI$3), 0))*(1-GRID!$B$69),0))</f>
        <v>#N/A</v>
      </c>
      <c r="I278" s="47" t="e" cm="1">
        <f t="array" ref="I278">IF($I$2="Открытый тариф",
INDEX(GRID!$B$4:$BI$14,MATCH(I$7,GRID!$A$4:$A$14,0),MATCH(1,($U$2=GRID!$B$1:$BI$1)*(КАЛЕНДАРЬ!$AG31=GRID!$B$3:$BI$3), 0)),
ROUNDUP(INDEX(GRID!$B$4:$BI$14,MATCH(I$7,GRID!$A$4:$A$14,0),MATCH(1,($U$2=GRID!$B$1:$BI$1)*(КАЛЕНДАРЬ!$AG31=GRID!$B$3:$BI$3),0))*(1-GRID!$B$69),0))</f>
        <v>#N/A</v>
      </c>
      <c r="J278" s="48" t="e" cm="1">
        <f t="array" ref="J278">IF($I$2="Открытый тариф",
INDEX(GRID!$B$17:$BI$27,MATCH(I$7,GRID!$A$17:$A$27,0),MATCH(1,($U$2=GRID!$B$1:$BI$1)*(КАЛЕНДАРЬ!$AG31=GRID!$B$3:$BI$3), 0)),
ROUNDUP(INDEX(GRID!$B$17:$BI$27,MATCH(I$7,GRID!$A$17:$A$27,0),MATCH(1,($U$2=GRID!$B$1:$BI$1)*(КАЛЕНДАРЬ!$AG31=GRID!$B$3:$BI$3), 0))*(1-GRID!$B$69),0))</f>
        <v>#N/A</v>
      </c>
      <c r="K278" s="47" cm="1">
        <f t="array" ref="K278">IF($I$2="Открытый тариф",
INDEX(GRID!$B$4:$BI$14,MATCH(K$7,GRID!$A$4:$A$14,0),MATCH(1,($U$2=GRID!$B$1:$BI$1)*(КАЛЕНДАРЬ!$AG31=GRID!$B$3:$BI$3), 0)),
ROUNDUP(INDEX(GRID!$B$4:$BI$14,MATCH(K$7,GRID!$A$4:$A$14,0),MATCH(1,($U$2=GRID!$B$1:$BI$1)*(КАЛЕНДАРЬ!$AG31=GRID!$B$3:$BI$3),0))*(1-GRID!$B$69),0))</f>
        <v>20900</v>
      </c>
      <c r="L278" s="48" cm="1">
        <f t="array" ref="L278">IF($I$2="Открытый тариф",
INDEX(GRID!$B$17:$BI$27,MATCH(K$7,GRID!$A$17:$A$27,0),MATCH(1,($U$2=GRID!$B$1:$BI$1)*(КАЛЕНДАРЬ!$AG31=GRID!$B$3:$BI$3), 0)),
ROUNDUP(INDEX(GRID!$B$17:$BI$27,MATCH(K$7,GRID!$A$17:$A$27,0),MATCH(1,($U$2=GRID!$B$1:$BI$1)*(КАЛЕНДАРЬ!$AG31=GRID!$B$3:$BI$3), 0))*(1-GRID!$B$69),0))</f>
        <v>20900</v>
      </c>
      <c r="M278" s="47" cm="1">
        <f t="array" ref="M278">IF($I$2="Открытый тариф",
INDEX(GRID!$B$4:$BI$14,MATCH(M$7,GRID!$A$4:$A$14,0),MATCH(1,($U$2=GRID!$B$1:$BI$1)*(КАЛЕНДАРЬ!$AG31=GRID!$B$3:$BI$3), 0)),
ROUNDUP(INDEX(GRID!$B$4:$BI$14,MATCH(M$7,GRID!$A$4:$A$14,0),MATCH(1,($U$2=GRID!$B$1:$BI$1)*(КАЛЕНДАРЬ!$AG31=GRID!$B$3:$BI$3),0))*(1-GRID!$B$69),0))</f>
        <v>22900</v>
      </c>
      <c r="N278" s="48" cm="1">
        <f t="array" ref="N278">IF($I$2="Открытый тариф",
INDEX(GRID!$B$17:$BI$27,MATCH(M$7,GRID!$A$17:$A$27,0),MATCH(1,($U$2=GRID!$B$1:$BI$1)*(КАЛЕНДАРЬ!$AG31=GRID!$B$3:$BI$3), 0)),
ROUNDUP(INDEX(GRID!$B$17:$BI$27,MATCH(M$7,GRID!$A$17:$A$27,0),MATCH(1,($U$2=GRID!$B$1:$BI$1)*(КАЛЕНДАРЬ!$AG31=GRID!$B$3:$BI$3), 0))*(1-GRID!$B$69),0))</f>
        <v>22900</v>
      </c>
      <c r="O278" s="49" t="s">
        <v>101</v>
      </c>
      <c r="P278" s="49" t="s">
        <v>101</v>
      </c>
      <c r="Q278" s="49" t="s">
        <v>101</v>
      </c>
      <c r="R278" s="49" t="s">
        <v>101</v>
      </c>
      <c r="S278" s="49" t="s">
        <v>101</v>
      </c>
      <c r="T278" s="49" t="s">
        <v>101</v>
      </c>
      <c r="U278" s="49" t="s">
        <v>101</v>
      </c>
      <c r="V278" s="49" t="s">
        <v>101</v>
      </c>
      <c r="W278" s="49" t="s">
        <v>101</v>
      </c>
      <c r="X278" s="49" t="s">
        <v>101</v>
      </c>
      <c r="Y278" s="38"/>
      <c r="Z278" s="30"/>
      <c r="AE278" s="6"/>
      <c r="AI278" s="6"/>
      <c r="AN278" s="6"/>
    </row>
    <row r="279" spans="1:40" hidden="1" x14ac:dyDescent="0.2">
      <c r="A279" s="117" t="s">
        <v>48</v>
      </c>
      <c r="B279" s="117">
        <v>29</v>
      </c>
      <c r="C279" s="47" cm="1">
        <f t="array" ref="C279">IF($I$2="Открытый тариф",
INDEX(GRID!$B$4:$BI$14,MATCH(C$7,GRID!$A$4:$A$14,0),MATCH(1,($U$2=GRID!$B$1:$BI$1)*(КАЛЕНДАРЬ!$AG32=GRID!$B$3:$BI$3), 0)),
ROUNDUP(INDEX(GRID!$B$4:$BI$14,MATCH(C$7,GRID!$A$4:$A$14,0),MATCH(1,($U$2=GRID!$B$1:$BI$1)*(КАЛЕНДАРЬ!$AG32=GRID!$B$3:$BI$3),0))*(1-GRID!$B$69),0))</f>
        <v>13500</v>
      </c>
      <c r="D279" s="48" cm="1">
        <f t="array" ref="D279">IF($I$2="Открытый тариф",
INDEX(GRID!$B$17:$BI$27,MATCH(C$7,GRID!$A$17:$A$27,0),MATCH(1,($U$2=GRID!$B$1:$BI$1)*(КАЛЕНДАРЬ!$AG32=GRID!$B$3:$BI$3), 0)),
ROUNDUP(INDEX(GRID!$B$17:$BI$27,MATCH(C$7,GRID!$A$17:$A$27,0),MATCH(1,($U$2=GRID!$B$1:$BI$1)*(КАЛЕНДАРЬ!$AG32=GRID!$B$3:$BI$3), 0))*(1-GRID!$B$69),0))</f>
        <v>13500</v>
      </c>
      <c r="E279" s="47" cm="1">
        <f t="array" ref="E279">IF($I$2="Открытый тариф",
INDEX(GRID!$B$4:$BI$14,MATCH(E$7,GRID!$A$4:$A$14,0),MATCH(1,($U$2=GRID!$B$1:$BI$1)*(КАЛЕНДАРЬ!$AG32=GRID!$B$3:$BI$3), 0)),
ROUNDUP(INDEX(GRID!$B$4:$BI$14,MATCH(E$7,GRID!$A$4:$A$14,0),MATCH(1,($U$2=GRID!$B$1:$BI$1)*(КАЛЕНДАРЬ!$AG32=GRID!$B$3:$BI$3),0))*(1-GRID!$B$69),0))</f>
        <v>14700</v>
      </c>
      <c r="F279" s="48" cm="1">
        <f t="array" ref="F279">IF($I$2="Открытый тариф",
INDEX(GRID!$B$17:$BI$27,MATCH(E$7,GRID!$A$17:$A$27,0),MATCH(1,($U$2=GRID!$B$1:$BI$1)*(КАЛЕНДАРЬ!$AG32=GRID!$B$3:$BI$3), 0)),
ROUNDUP(INDEX(GRID!$B$17:$BI$27,MATCH(E$7,GRID!$A$17:$A$27,0),MATCH(1,($U$2=GRID!$B$1:$BI$1)*(КАЛЕНДАРЬ!$AG32=GRID!$B$3:$BI$3), 0))*(1-GRID!$B$69),0))</f>
        <v>14700</v>
      </c>
      <c r="G279" s="47" t="e" cm="1">
        <f t="array" ref="G279">IF($I$2="Открытый тариф",
INDEX(GRID!$B$4:$BI$14,MATCH(G$7,GRID!$A$4:$A$14,0),MATCH(1,($U$2=GRID!$B$1:$BI$1)*(КАЛЕНДАРЬ!$AG32=GRID!$B$3:$BI$3), 0)),
ROUNDUP(INDEX(GRID!$B$4:$BI$14,MATCH(G$7,GRID!$A$4:$A$14,0),MATCH(1,($U$2=GRID!$B$1:$BI$1)*(КАЛЕНДАРЬ!$AG32=GRID!$B$3:$BI$3),0))*(1-GRID!$B$69),0))</f>
        <v>#N/A</v>
      </c>
      <c r="H279" s="48" t="e" cm="1">
        <f t="array" ref="H279">IF($I$2="Открытый тариф",
INDEX(GRID!$B$17:$BI$27,MATCH(G$7,GRID!$A$17:$A$27,0),MATCH(1,($U$2=GRID!$B$1:$BI$1)*(КАЛЕНДАРЬ!$AG32=GRID!$B$3:$BI$3), 0)),
ROUNDUP(INDEX(GRID!$B$17:$BI$27,MATCH(G$7,GRID!$A$17:$A$27,0),MATCH(1,($U$2=GRID!$B$1:$BI$1)*(КАЛЕНДАРЬ!$AG32=GRID!$B$3:$BI$3), 0))*(1-GRID!$B$69),0))</f>
        <v>#N/A</v>
      </c>
      <c r="I279" s="47" t="e" cm="1">
        <f t="array" ref="I279">IF($I$2="Открытый тариф",
INDEX(GRID!$B$4:$BI$14,MATCH(I$7,GRID!$A$4:$A$14,0),MATCH(1,($U$2=GRID!$B$1:$BI$1)*(КАЛЕНДАРЬ!$AG32=GRID!$B$3:$BI$3), 0)),
ROUNDUP(INDEX(GRID!$B$4:$BI$14,MATCH(I$7,GRID!$A$4:$A$14,0),MATCH(1,($U$2=GRID!$B$1:$BI$1)*(КАЛЕНДАРЬ!$AG32=GRID!$B$3:$BI$3),0))*(1-GRID!$B$69),0))</f>
        <v>#N/A</v>
      </c>
      <c r="J279" s="48" t="e" cm="1">
        <f t="array" ref="J279">IF($I$2="Открытый тариф",
INDEX(GRID!$B$17:$BI$27,MATCH(I$7,GRID!$A$17:$A$27,0),MATCH(1,($U$2=GRID!$B$1:$BI$1)*(КАЛЕНДАРЬ!$AG32=GRID!$B$3:$BI$3), 0)),
ROUNDUP(INDEX(GRID!$B$17:$BI$27,MATCH(I$7,GRID!$A$17:$A$27,0),MATCH(1,($U$2=GRID!$B$1:$BI$1)*(КАЛЕНДАРЬ!$AG32=GRID!$B$3:$BI$3), 0))*(1-GRID!$B$69),0))</f>
        <v>#N/A</v>
      </c>
      <c r="K279" s="47" cm="1">
        <f t="array" ref="K279">IF($I$2="Открытый тариф",
INDEX(GRID!$B$4:$BI$14,MATCH(K$7,GRID!$A$4:$A$14,0),MATCH(1,($U$2=GRID!$B$1:$BI$1)*(КАЛЕНДАРЬ!$AG32=GRID!$B$3:$BI$3), 0)),
ROUNDUP(INDEX(GRID!$B$4:$BI$14,MATCH(K$7,GRID!$A$4:$A$14,0),MATCH(1,($U$2=GRID!$B$1:$BI$1)*(КАЛЕНДАРЬ!$AG32=GRID!$B$3:$BI$3),0))*(1-GRID!$B$69),0))</f>
        <v>18900</v>
      </c>
      <c r="L279" s="48" cm="1">
        <f t="array" ref="L279">IF($I$2="Открытый тариф",
INDEX(GRID!$B$17:$BI$27,MATCH(K$7,GRID!$A$17:$A$27,0),MATCH(1,($U$2=GRID!$B$1:$BI$1)*(КАЛЕНДАРЬ!$AG32=GRID!$B$3:$BI$3), 0)),
ROUNDUP(INDEX(GRID!$B$17:$BI$27,MATCH(K$7,GRID!$A$17:$A$27,0),MATCH(1,($U$2=GRID!$B$1:$BI$1)*(КАЛЕНДАРЬ!$AG32=GRID!$B$3:$BI$3), 0))*(1-GRID!$B$69),0))</f>
        <v>18900</v>
      </c>
      <c r="M279" s="47" cm="1">
        <f t="array" ref="M279">IF($I$2="Открытый тариф",
INDEX(GRID!$B$4:$BI$14,MATCH(M$7,GRID!$A$4:$A$14,0),MATCH(1,($U$2=GRID!$B$1:$BI$1)*(КАЛЕНДАРЬ!$AG32=GRID!$B$3:$BI$3), 0)),
ROUNDUP(INDEX(GRID!$B$4:$BI$14,MATCH(M$7,GRID!$A$4:$A$14,0),MATCH(1,($U$2=GRID!$B$1:$BI$1)*(КАЛЕНДАРЬ!$AG32=GRID!$B$3:$BI$3),0))*(1-GRID!$B$69),0))</f>
        <v>20500</v>
      </c>
      <c r="N279" s="48" cm="1">
        <f t="array" ref="N279">IF($I$2="Открытый тариф",
INDEX(GRID!$B$17:$BI$27,MATCH(M$7,GRID!$A$17:$A$27,0),MATCH(1,($U$2=GRID!$B$1:$BI$1)*(КАЛЕНДАРЬ!$AG32=GRID!$B$3:$BI$3), 0)),
ROUNDUP(INDEX(GRID!$B$17:$BI$27,MATCH(M$7,GRID!$A$17:$A$27,0),MATCH(1,($U$2=GRID!$B$1:$BI$1)*(КАЛЕНДАРЬ!$AG32=GRID!$B$3:$BI$3), 0))*(1-GRID!$B$69),0))</f>
        <v>20500</v>
      </c>
      <c r="O279" s="49" t="s">
        <v>101</v>
      </c>
      <c r="P279" s="49" t="s">
        <v>101</v>
      </c>
      <c r="Q279" s="49" t="s">
        <v>101</v>
      </c>
      <c r="R279" s="49" t="s">
        <v>101</v>
      </c>
      <c r="S279" s="49" t="s">
        <v>101</v>
      </c>
      <c r="T279" s="49" t="s">
        <v>101</v>
      </c>
      <c r="U279" s="49" t="s">
        <v>101</v>
      </c>
      <c r="V279" s="49" t="s">
        <v>101</v>
      </c>
      <c r="W279" s="49" t="s">
        <v>101</v>
      </c>
      <c r="X279" s="49" t="s">
        <v>101</v>
      </c>
      <c r="Y279" s="38"/>
      <c r="Z279" s="30"/>
      <c r="AE279" s="6"/>
      <c r="AI279" s="6"/>
      <c r="AN279" s="6"/>
    </row>
    <row r="280" spans="1:40" hidden="1" x14ac:dyDescent="0.2">
      <c r="A280" s="117" t="s">
        <v>42</v>
      </c>
      <c r="B280" s="117">
        <v>30</v>
      </c>
      <c r="C280" s="47" cm="1">
        <f t="array" ref="C280">IF($I$2="Открытый тариф",
INDEX(GRID!$B$4:$BI$14,MATCH(C$7,GRID!$A$4:$A$14,0),MATCH(1,($U$2=GRID!$B$1:$BI$1)*(КАЛЕНДАРЬ!$AG33=GRID!$B$3:$BI$3), 0)),
ROUNDUP(INDEX(GRID!$B$4:$BI$14,MATCH(C$7,GRID!$A$4:$A$14,0),MATCH(1,($U$2=GRID!$B$1:$BI$1)*(КАЛЕНДАРЬ!$AG33=GRID!$B$3:$BI$3),0))*(1-GRID!$B$69),0))</f>
        <v>13500</v>
      </c>
      <c r="D280" s="48" cm="1">
        <f t="array" ref="D280">IF($I$2="Открытый тариф",
INDEX(GRID!$B$17:$BI$27,MATCH(C$7,GRID!$A$17:$A$27,0),MATCH(1,($U$2=GRID!$B$1:$BI$1)*(КАЛЕНДАРЬ!$AG33=GRID!$B$3:$BI$3), 0)),
ROUNDUP(INDEX(GRID!$B$17:$BI$27,MATCH(C$7,GRID!$A$17:$A$27,0),MATCH(1,($U$2=GRID!$B$1:$BI$1)*(КАЛЕНДАРЬ!$AG33=GRID!$B$3:$BI$3), 0))*(1-GRID!$B$69),0))</f>
        <v>13500</v>
      </c>
      <c r="E280" s="47" cm="1">
        <f t="array" ref="E280">IF($I$2="Открытый тариф",
INDEX(GRID!$B$4:$BI$14,MATCH(E$7,GRID!$A$4:$A$14,0),MATCH(1,($U$2=GRID!$B$1:$BI$1)*(КАЛЕНДАРЬ!$AG33=GRID!$B$3:$BI$3), 0)),
ROUNDUP(INDEX(GRID!$B$4:$BI$14,MATCH(E$7,GRID!$A$4:$A$14,0),MATCH(1,($U$2=GRID!$B$1:$BI$1)*(КАЛЕНДАРЬ!$AG33=GRID!$B$3:$BI$3),0))*(1-GRID!$B$69),0))</f>
        <v>14700</v>
      </c>
      <c r="F280" s="48" cm="1">
        <f t="array" ref="F280">IF($I$2="Открытый тариф",
INDEX(GRID!$B$17:$BI$27,MATCH(E$7,GRID!$A$17:$A$27,0),MATCH(1,($U$2=GRID!$B$1:$BI$1)*(КАЛЕНДАРЬ!$AG33=GRID!$B$3:$BI$3), 0)),
ROUNDUP(INDEX(GRID!$B$17:$BI$27,MATCH(E$7,GRID!$A$17:$A$27,0),MATCH(1,($U$2=GRID!$B$1:$BI$1)*(КАЛЕНДАРЬ!$AG33=GRID!$B$3:$BI$3), 0))*(1-GRID!$B$69),0))</f>
        <v>14700</v>
      </c>
      <c r="G280" s="47" t="e" cm="1">
        <f t="array" ref="G280">IF($I$2="Открытый тариф",
INDEX(GRID!$B$4:$BI$14,MATCH(G$7,GRID!$A$4:$A$14,0),MATCH(1,($U$2=GRID!$B$1:$BI$1)*(КАЛЕНДАРЬ!$AG33=GRID!$B$3:$BI$3), 0)),
ROUNDUP(INDEX(GRID!$B$4:$BI$14,MATCH(G$7,GRID!$A$4:$A$14,0),MATCH(1,($U$2=GRID!$B$1:$BI$1)*(КАЛЕНДАРЬ!$AG33=GRID!$B$3:$BI$3),0))*(1-GRID!$B$69),0))</f>
        <v>#N/A</v>
      </c>
      <c r="H280" s="48" t="e" cm="1">
        <f t="array" ref="H280">IF($I$2="Открытый тариф",
INDEX(GRID!$B$17:$BI$27,MATCH(G$7,GRID!$A$17:$A$27,0),MATCH(1,($U$2=GRID!$B$1:$BI$1)*(КАЛЕНДАРЬ!$AG33=GRID!$B$3:$BI$3), 0)),
ROUNDUP(INDEX(GRID!$B$17:$BI$27,MATCH(G$7,GRID!$A$17:$A$27,0),MATCH(1,($U$2=GRID!$B$1:$BI$1)*(КАЛЕНДАРЬ!$AG33=GRID!$B$3:$BI$3), 0))*(1-GRID!$B$69),0))</f>
        <v>#N/A</v>
      </c>
      <c r="I280" s="47" t="e" cm="1">
        <f t="array" ref="I280">IF($I$2="Открытый тариф",
INDEX(GRID!$B$4:$BI$14,MATCH(I$7,GRID!$A$4:$A$14,0),MATCH(1,($U$2=GRID!$B$1:$BI$1)*(КАЛЕНДАРЬ!$AG33=GRID!$B$3:$BI$3), 0)),
ROUNDUP(INDEX(GRID!$B$4:$BI$14,MATCH(I$7,GRID!$A$4:$A$14,0),MATCH(1,($U$2=GRID!$B$1:$BI$1)*(КАЛЕНДАРЬ!$AG33=GRID!$B$3:$BI$3),0))*(1-GRID!$B$69),0))</f>
        <v>#N/A</v>
      </c>
      <c r="J280" s="48" t="e" cm="1">
        <f t="array" ref="J280">IF($I$2="Открытый тариф",
INDEX(GRID!$B$17:$BI$27,MATCH(I$7,GRID!$A$17:$A$27,0),MATCH(1,($U$2=GRID!$B$1:$BI$1)*(КАЛЕНДАРЬ!$AG33=GRID!$B$3:$BI$3), 0)),
ROUNDUP(INDEX(GRID!$B$17:$BI$27,MATCH(I$7,GRID!$A$17:$A$27,0),MATCH(1,($U$2=GRID!$B$1:$BI$1)*(КАЛЕНДАРЬ!$AG33=GRID!$B$3:$BI$3), 0))*(1-GRID!$B$69),0))</f>
        <v>#N/A</v>
      </c>
      <c r="K280" s="47" cm="1">
        <f t="array" ref="K280">IF($I$2="Открытый тариф",
INDEX(GRID!$B$4:$BI$14,MATCH(K$7,GRID!$A$4:$A$14,0),MATCH(1,($U$2=GRID!$B$1:$BI$1)*(КАЛЕНДАРЬ!$AG33=GRID!$B$3:$BI$3), 0)),
ROUNDUP(INDEX(GRID!$B$4:$BI$14,MATCH(K$7,GRID!$A$4:$A$14,0),MATCH(1,($U$2=GRID!$B$1:$BI$1)*(КАЛЕНДАРЬ!$AG33=GRID!$B$3:$BI$3),0))*(1-GRID!$B$69),0))</f>
        <v>18900</v>
      </c>
      <c r="L280" s="48" cm="1">
        <f t="array" ref="L280">IF($I$2="Открытый тариф",
INDEX(GRID!$B$17:$BI$27,MATCH(K$7,GRID!$A$17:$A$27,0),MATCH(1,($U$2=GRID!$B$1:$BI$1)*(КАЛЕНДАРЬ!$AG33=GRID!$B$3:$BI$3), 0)),
ROUNDUP(INDEX(GRID!$B$17:$BI$27,MATCH(K$7,GRID!$A$17:$A$27,0),MATCH(1,($U$2=GRID!$B$1:$BI$1)*(КАЛЕНДАРЬ!$AG33=GRID!$B$3:$BI$3), 0))*(1-GRID!$B$69),0))</f>
        <v>18900</v>
      </c>
      <c r="M280" s="47" cm="1">
        <f t="array" ref="M280">IF($I$2="Открытый тариф",
INDEX(GRID!$B$4:$BI$14,MATCH(M$7,GRID!$A$4:$A$14,0),MATCH(1,($U$2=GRID!$B$1:$BI$1)*(КАЛЕНДАРЬ!$AG33=GRID!$B$3:$BI$3), 0)),
ROUNDUP(INDEX(GRID!$B$4:$BI$14,MATCH(M$7,GRID!$A$4:$A$14,0),MATCH(1,($U$2=GRID!$B$1:$BI$1)*(КАЛЕНДАРЬ!$AG33=GRID!$B$3:$BI$3),0))*(1-GRID!$B$69),0))</f>
        <v>20500</v>
      </c>
      <c r="N280" s="48" cm="1">
        <f t="array" ref="N280">IF($I$2="Открытый тариф",
INDEX(GRID!$B$17:$BI$27,MATCH(M$7,GRID!$A$17:$A$27,0),MATCH(1,($U$2=GRID!$B$1:$BI$1)*(КАЛЕНДАРЬ!$AG33=GRID!$B$3:$BI$3), 0)),
ROUNDUP(INDEX(GRID!$B$17:$BI$27,MATCH(M$7,GRID!$A$17:$A$27,0),MATCH(1,($U$2=GRID!$B$1:$BI$1)*(КАЛЕНДАРЬ!$AG33=GRID!$B$3:$BI$3), 0))*(1-GRID!$B$69),0))</f>
        <v>20500</v>
      </c>
      <c r="O280" s="49" t="s">
        <v>101</v>
      </c>
      <c r="P280" s="49" t="s">
        <v>101</v>
      </c>
      <c r="Q280" s="49" t="s">
        <v>101</v>
      </c>
      <c r="R280" s="49" t="s">
        <v>101</v>
      </c>
      <c r="S280" s="49" t="s">
        <v>101</v>
      </c>
      <c r="T280" s="49" t="s">
        <v>101</v>
      </c>
      <c r="U280" s="49" t="s">
        <v>101</v>
      </c>
      <c r="V280" s="49" t="s">
        <v>101</v>
      </c>
      <c r="W280" s="49" t="s">
        <v>101</v>
      </c>
      <c r="X280" s="49" t="s">
        <v>101</v>
      </c>
      <c r="Y280" s="38"/>
      <c r="Z280" s="30"/>
      <c r="AE280" s="6"/>
      <c r="AI280" s="6"/>
      <c r="AN280" s="6"/>
    </row>
    <row r="281" spans="1:40" hidden="1" x14ac:dyDescent="0.2">
      <c r="A281" s="123"/>
      <c r="B281" s="123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38"/>
      <c r="Z281" s="30"/>
      <c r="AE281" s="6"/>
      <c r="AI281" s="6"/>
      <c r="AN281" s="6"/>
    </row>
    <row r="282" spans="1:40" hidden="1" x14ac:dyDescent="0.2">
      <c r="A282" s="210" t="s">
        <v>109</v>
      </c>
      <c r="B282" s="210"/>
      <c r="C282" s="210"/>
      <c r="D282" s="210"/>
      <c r="E282" s="210"/>
      <c r="F282" s="210"/>
      <c r="G282" s="210"/>
      <c r="H282" s="210"/>
      <c r="I282" s="210"/>
      <c r="J282" s="210"/>
      <c r="K282" s="210"/>
      <c r="L282" s="210"/>
      <c r="M282" s="210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146"/>
    </row>
    <row r="283" spans="1:40" hidden="1" x14ac:dyDescent="0.2">
      <c r="A283" s="211" t="s">
        <v>108</v>
      </c>
      <c r="B283" s="212"/>
      <c r="C283" s="212"/>
      <c r="D283" s="212"/>
      <c r="E283" s="212"/>
      <c r="F283" s="212"/>
      <c r="G283" s="212"/>
      <c r="H283" s="212"/>
      <c r="I283" s="212"/>
      <c r="J283" s="212"/>
      <c r="K283" s="212"/>
      <c r="L283" s="212"/>
      <c r="M283" s="212"/>
      <c r="N283" s="212"/>
      <c r="O283" s="212"/>
      <c r="P283" s="212"/>
      <c r="Q283" s="212"/>
      <c r="R283" s="212"/>
      <c r="S283" s="212"/>
      <c r="T283" s="212"/>
      <c r="U283" s="212"/>
      <c r="V283" s="212"/>
      <c r="W283" s="212"/>
      <c r="X283" s="212"/>
      <c r="Y283" s="146"/>
    </row>
    <row r="284" spans="1:40" ht="58.5" hidden="1" customHeight="1" x14ac:dyDescent="0.2">
      <c r="A284" s="213" t="s">
        <v>39</v>
      </c>
      <c r="B284" s="214"/>
      <c r="C284" s="217" t="s">
        <v>85</v>
      </c>
      <c r="D284" s="218"/>
      <c r="E284" s="219" t="s">
        <v>86</v>
      </c>
      <c r="F284" s="220"/>
      <c r="G284" s="221" t="s">
        <v>186</v>
      </c>
      <c r="H284" s="222"/>
      <c r="I284" s="223" t="s">
        <v>187</v>
      </c>
      <c r="J284" s="224"/>
      <c r="K284" s="225" t="s">
        <v>88</v>
      </c>
      <c r="L284" s="225"/>
      <c r="M284" s="226" t="s">
        <v>89</v>
      </c>
      <c r="N284" s="227"/>
      <c r="O284" s="228" t="s">
        <v>94</v>
      </c>
      <c r="P284" s="229"/>
      <c r="Q284" s="230" t="s">
        <v>188</v>
      </c>
      <c r="R284" s="230"/>
      <c r="S284" s="231" t="s">
        <v>189</v>
      </c>
      <c r="T284" s="231"/>
      <c r="U284" s="232" t="s">
        <v>91</v>
      </c>
      <c r="V284" s="233"/>
      <c r="W284" s="234" t="s">
        <v>96</v>
      </c>
      <c r="X284" s="235"/>
      <c r="Y284" s="146"/>
    </row>
    <row r="285" spans="1:40" hidden="1" x14ac:dyDescent="0.2">
      <c r="A285" s="215"/>
      <c r="B285" s="216"/>
      <c r="C285" s="45" t="s">
        <v>40</v>
      </c>
      <c r="D285" s="45" t="s">
        <v>41</v>
      </c>
      <c r="E285" s="45" t="s">
        <v>40</v>
      </c>
      <c r="F285" s="45" t="s">
        <v>41</v>
      </c>
      <c r="G285" s="45" t="s">
        <v>40</v>
      </c>
      <c r="H285" s="45" t="s">
        <v>41</v>
      </c>
      <c r="I285" s="45" t="s">
        <v>40</v>
      </c>
      <c r="J285" s="45" t="s">
        <v>41</v>
      </c>
      <c r="K285" s="45" t="s">
        <v>40</v>
      </c>
      <c r="L285" s="45" t="s">
        <v>41</v>
      </c>
      <c r="M285" s="45" t="s">
        <v>40</v>
      </c>
      <c r="N285" s="45" t="s">
        <v>41</v>
      </c>
      <c r="O285" s="45" t="s">
        <v>40</v>
      </c>
      <c r="P285" s="45" t="s">
        <v>41</v>
      </c>
      <c r="Q285" s="45" t="s">
        <v>40</v>
      </c>
      <c r="R285" s="45" t="s">
        <v>41</v>
      </c>
      <c r="S285" s="45" t="s">
        <v>40</v>
      </c>
      <c r="T285" s="45" t="s">
        <v>41</v>
      </c>
      <c r="U285" s="45" t="s">
        <v>40</v>
      </c>
      <c r="V285" s="45" t="s">
        <v>41</v>
      </c>
      <c r="W285" s="45" t="s">
        <v>40</v>
      </c>
      <c r="X285" s="45" t="s">
        <v>41</v>
      </c>
      <c r="Y285" s="146"/>
    </row>
    <row r="286" spans="1:40" hidden="1" x14ac:dyDescent="0.2">
      <c r="A286" s="117" t="s">
        <v>43</v>
      </c>
      <c r="B286" s="117">
        <v>1</v>
      </c>
      <c r="C286" s="47" cm="1">
        <f t="array" ref="C286">IF($I$2="Открытый тариф",
INDEX(GRID!$B$4:$BI$14,MATCH(C$7,GRID!$A$4:$A$14,0),MATCH(1,($U$2=GRID!$B$1:$BI$1)*(КАЛЕНДАРЬ!$AJ4=GRID!$B$3:$BI$3), 0)),
ROUNDUP(INDEX(GRID!$B$4:$BI$14,MATCH(C$7,GRID!$A$4:$A$14,0),MATCH(1,($U$2=GRID!$B$1:$BI$1)*(КАЛЕНДАРЬ!$AJ4=GRID!$B$3:$BI$3),0))*(1-GRID!$B$69),0))</f>
        <v>13500</v>
      </c>
      <c r="D286" s="48" cm="1">
        <f t="array" ref="D286">IF($I$2="Открытый тариф",
INDEX(GRID!$B$17:$BI$27,MATCH(C$7,GRID!$A$17:$A$27,0),MATCH(1,($U$2=GRID!$B$1:$BI$1)*(КАЛЕНДАРЬ!$AJ4=GRID!$B$3:$BI$3), 0)),
ROUNDUP(INDEX(GRID!$B$17:$BI$27,MATCH(C$7,GRID!$A$17:$A$27,0),MATCH(1,($U$2=GRID!$B$1:$BI$1)*(КАЛЕНДАРЬ!$AJ4=GRID!$B$3:$BI$3), 0))*(1-GRID!$B$69),0))</f>
        <v>13500</v>
      </c>
      <c r="E286" s="47" cm="1">
        <f t="array" ref="E286">IF($I$2="Открытый тариф",
INDEX(GRID!$B$4:$BI$14,MATCH(E$7,GRID!$A$4:$A$14,0),MATCH(1,($U$2=GRID!$B$1:$BI$1)*(КАЛЕНДАРЬ!$AJ4=GRID!$B$3:$BI$3), 0)),
ROUNDUP(INDEX(GRID!$B$4:$BI$14,MATCH(E$7,GRID!$A$4:$A$14,0),MATCH(1,($U$2=GRID!$B$1:$BI$1)*(КАЛЕНДАРЬ!$AJ4=GRID!$B$3:$BI$3),0))*(1-GRID!$B$69),0))</f>
        <v>14700</v>
      </c>
      <c r="F286" s="48" cm="1">
        <f t="array" ref="F286">IF($I$2="Открытый тариф",
INDEX(GRID!$B$17:$BI$27,MATCH(E$7,GRID!$A$17:$A$27,0),MATCH(1,($U$2=GRID!$B$1:$BI$1)*(КАЛЕНДАРЬ!$AJ4=GRID!$B$3:$BI$3), 0)),
ROUNDUP(INDEX(GRID!$B$17:$BI$27,MATCH(E$7,GRID!$A$17:$A$27,0),MATCH(1,($U$2=GRID!$B$1:$BI$1)*(КАЛЕНДАРЬ!$AJ4=GRID!$B$3:$BI$3), 0))*(1-GRID!$B$69),0))</f>
        <v>14700</v>
      </c>
      <c r="G286" s="47" t="e" cm="1">
        <f t="array" ref="G286">IF($I$2="Открытый тариф",
INDEX(GRID!$B$4:$BI$14,MATCH(G$7,GRID!$A$4:$A$14,0),MATCH(1,($U$2=GRID!$B$1:$BI$1)*(КАЛЕНДАРЬ!$AJ4=GRID!$B$3:$BI$3), 0)),
ROUNDUP(INDEX(GRID!$B$4:$BI$14,MATCH(G$7,GRID!$A$4:$A$14,0),MATCH(1,($U$2=GRID!$B$1:$BI$1)*(КАЛЕНДАРЬ!$AJ4=GRID!$B$3:$BI$3),0))*(1-GRID!$B$69),0))</f>
        <v>#N/A</v>
      </c>
      <c r="H286" s="48" t="e" cm="1">
        <f t="array" ref="H286">IF($I$2="Открытый тариф",
INDEX(GRID!$B$17:$BI$27,MATCH(G$7,GRID!$A$17:$A$27,0),MATCH(1,($U$2=GRID!$B$1:$BI$1)*(КАЛЕНДАРЬ!$AJ4=GRID!$B$3:$BI$3), 0)),
ROUNDUP(INDEX(GRID!$B$17:$BI$27,MATCH(G$7,GRID!$A$17:$A$27,0),MATCH(1,($U$2=GRID!$B$1:$BI$1)*(КАЛЕНДАРЬ!$AJ4=GRID!$B$3:$BI$3), 0))*(1-GRID!$B$69),0))</f>
        <v>#N/A</v>
      </c>
      <c r="I286" s="47" t="e" cm="1">
        <f t="array" ref="I286">IF($I$2="Открытый тариф",
INDEX(GRID!$B$4:$BI$14,MATCH(I$7,GRID!$A$4:$A$14,0),MATCH(1,($U$2=GRID!$B$1:$BI$1)*(КАЛЕНДАРЬ!$AJ4=GRID!$B$3:$BI$3), 0)),
ROUNDUP(INDEX(GRID!$B$4:$BI$14,MATCH(I$7,GRID!$A$4:$A$14,0),MATCH(1,($U$2=GRID!$B$1:$BI$1)*(КАЛЕНДАРЬ!$AJ4=GRID!$B$3:$BI$3),0))*(1-GRID!$B$69),0))</f>
        <v>#N/A</v>
      </c>
      <c r="J286" s="48" t="e" cm="1">
        <f t="array" ref="J286">IF($I$2="Открытый тариф",
INDEX(GRID!$B$17:$BI$27,MATCH(I$7,GRID!$A$17:$A$27,0),MATCH(1,($U$2=GRID!$B$1:$BI$1)*(КАЛЕНДАРЬ!$AJ4=GRID!$B$3:$BI$3), 0)),
ROUNDUP(INDEX(GRID!$B$17:$BI$27,MATCH(I$7,GRID!$A$17:$A$27,0),MATCH(1,($U$2=GRID!$B$1:$BI$1)*(КАЛЕНДАРЬ!$AJ4=GRID!$B$3:$BI$3), 0))*(1-GRID!$B$69),0))</f>
        <v>#N/A</v>
      </c>
      <c r="K286" s="47" cm="1">
        <f t="array" ref="K286">IF($I$2="Открытый тариф",
INDEX(GRID!$B$4:$BI$14,MATCH(K$7,GRID!$A$4:$A$14,0),MATCH(1,($U$2=GRID!$B$1:$BI$1)*(КАЛЕНДАРЬ!$AJ4=GRID!$B$3:$BI$3), 0)),
ROUNDUP(INDEX(GRID!$B$4:$BI$14,MATCH(K$7,GRID!$A$4:$A$14,0),MATCH(1,($U$2=GRID!$B$1:$BI$1)*(КАЛЕНДАРЬ!$AJ4=GRID!$B$3:$BI$3),0))*(1-GRID!$B$69),0))</f>
        <v>18900</v>
      </c>
      <c r="L286" s="48" cm="1">
        <f t="array" ref="L286">IF($I$2="Открытый тариф",
INDEX(GRID!$B$17:$BI$27,MATCH(K$7,GRID!$A$17:$A$27,0),MATCH(1,($U$2=GRID!$B$1:$BI$1)*(КАЛЕНДАРЬ!$AJ4=GRID!$B$3:$BI$3), 0)),
ROUNDUP(INDEX(GRID!$B$17:$BI$27,MATCH(K$7,GRID!$A$17:$A$27,0),MATCH(1,($U$2=GRID!$B$1:$BI$1)*(КАЛЕНДАРЬ!$AJ4=GRID!$B$3:$BI$3), 0))*(1-GRID!$B$69),0))</f>
        <v>18900</v>
      </c>
      <c r="M286" s="47" cm="1">
        <f t="array" ref="M286">IF($I$2="Открытый тариф",
INDEX(GRID!$B$4:$BI$14,MATCH(M$7,GRID!$A$4:$A$14,0),MATCH(1,($U$2=GRID!$B$1:$BI$1)*(КАЛЕНДАРЬ!$AJ4=GRID!$B$3:$BI$3), 0)),
ROUNDUP(INDEX(GRID!$B$4:$BI$14,MATCH(M$7,GRID!$A$4:$A$14,0),MATCH(1,($U$2=GRID!$B$1:$BI$1)*(КАЛЕНДАРЬ!$AJ4=GRID!$B$3:$BI$3),0))*(1-GRID!$B$69),0))</f>
        <v>20500</v>
      </c>
      <c r="N286" s="48" cm="1">
        <f t="array" ref="N286">IF($I$2="Открытый тариф",
INDEX(GRID!$B$17:$BI$27,MATCH(M$7,GRID!$A$17:$A$27,0),MATCH(1,($U$2=GRID!$B$1:$BI$1)*(КАЛЕНДАРЬ!$AJ4=GRID!$B$3:$BI$3), 0)),
ROUNDUP(INDEX(GRID!$B$17:$BI$27,MATCH(M$7,GRID!$A$17:$A$27,0),MATCH(1,($U$2=GRID!$B$1:$BI$1)*(КАЛЕНДАРЬ!$AJ4=GRID!$B$3:$BI$3), 0))*(1-GRID!$B$69),0))</f>
        <v>20500</v>
      </c>
      <c r="O286" s="49" t="s">
        <v>101</v>
      </c>
      <c r="P286" s="49" t="s">
        <v>101</v>
      </c>
      <c r="Q286" s="49" t="s">
        <v>101</v>
      </c>
      <c r="R286" s="49" t="s">
        <v>101</v>
      </c>
      <c r="S286" s="49" t="s">
        <v>101</v>
      </c>
      <c r="T286" s="49" t="s">
        <v>101</v>
      </c>
      <c r="U286" s="49" t="s">
        <v>101</v>
      </c>
      <c r="V286" s="49" t="s">
        <v>101</v>
      </c>
      <c r="W286" s="49" t="s">
        <v>101</v>
      </c>
      <c r="X286" s="49" t="s">
        <v>101</v>
      </c>
      <c r="Y286" s="38"/>
      <c r="Z286" s="30"/>
      <c r="AE286" s="6"/>
      <c r="AI286" s="6"/>
      <c r="AN286" s="6"/>
    </row>
    <row r="287" spans="1:40" hidden="1" x14ac:dyDescent="0.2">
      <c r="A287" s="117" t="s">
        <v>44</v>
      </c>
      <c r="B287" s="117">
        <v>2</v>
      </c>
      <c r="C287" s="47" cm="1">
        <f t="array" ref="C287">IF($I$2="Открытый тариф",
INDEX(GRID!$B$4:$BI$14,MATCH(C$7,GRID!$A$4:$A$14,0),MATCH(1,($U$2=GRID!$B$1:$BI$1)*(КАЛЕНДАРЬ!$AJ5=GRID!$B$3:$BI$3), 0)),
ROUNDUP(INDEX(GRID!$B$4:$BI$14,MATCH(C$7,GRID!$A$4:$A$14,0),MATCH(1,($U$2=GRID!$B$1:$BI$1)*(КАЛЕНДАРЬ!$AJ5=GRID!$B$3:$BI$3),0))*(1-GRID!$B$69),0))</f>
        <v>13500</v>
      </c>
      <c r="D287" s="48" cm="1">
        <f t="array" ref="D287">IF($I$2="Открытый тариф",
INDEX(GRID!$B$17:$BI$27,MATCH(C$7,GRID!$A$17:$A$27,0),MATCH(1,($U$2=GRID!$B$1:$BI$1)*(КАЛЕНДАРЬ!$AJ5=GRID!$B$3:$BI$3), 0)),
ROUNDUP(INDEX(GRID!$B$17:$BI$27,MATCH(C$7,GRID!$A$17:$A$27,0),MATCH(1,($U$2=GRID!$B$1:$BI$1)*(КАЛЕНДАРЬ!$AJ5=GRID!$B$3:$BI$3), 0))*(1-GRID!$B$69),0))</f>
        <v>13500</v>
      </c>
      <c r="E287" s="47" cm="1">
        <f t="array" ref="E287">IF($I$2="Открытый тариф",
INDEX(GRID!$B$4:$BI$14,MATCH(E$7,GRID!$A$4:$A$14,0),MATCH(1,($U$2=GRID!$B$1:$BI$1)*(КАЛЕНДАРЬ!$AJ5=GRID!$B$3:$BI$3), 0)),
ROUNDUP(INDEX(GRID!$B$4:$BI$14,MATCH(E$7,GRID!$A$4:$A$14,0),MATCH(1,($U$2=GRID!$B$1:$BI$1)*(КАЛЕНДАРЬ!$AJ5=GRID!$B$3:$BI$3),0))*(1-GRID!$B$69),0))</f>
        <v>14700</v>
      </c>
      <c r="F287" s="48" cm="1">
        <f t="array" ref="F287">IF($I$2="Открытый тариф",
INDEX(GRID!$B$17:$BI$27,MATCH(E$7,GRID!$A$17:$A$27,0),MATCH(1,($U$2=GRID!$B$1:$BI$1)*(КАЛЕНДАРЬ!$AJ5=GRID!$B$3:$BI$3), 0)),
ROUNDUP(INDEX(GRID!$B$17:$BI$27,MATCH(E$7,GRID!$A$17:$A$27,0),MATCH(1,($U$2=GRID!$B$1:$BI$1)*(КАЛЕНДАРЬ!$AJ5=GRID!$B$3:$BI$3), 0))*(1-GRID!$B$69),0))</f>
        <v>14700</v>
      </c>
      <c r="G287" s="47" t="e" cm="1">
        <f t="array" ref="G287">IF($I$2="Открытый тариф",
INDEX(GRID!$B$4:$BI$14,MATCH(G$7,GRID!$A$4:$A$14,0),MATCH(1,($U$2=GRID!$B$1:$BI$1)*(КАЛЕНДАРЬ!$AJ5=GRID!$B$3:$BI$3), 0)),
ROUNDUP(INDEX(GRID!$B$4:$BI$14,MATCH(G$7,GRID!$A$4:$A$14,0),MATCH(1,($U$2=GRID!$B$1:$BI$1)*(КАЛЕНДАРЬ!$AJ5=GRID!$B$3:$BI$3),0))*(1-GRID!$B$69),0))</f>
        <v>#N/A</v>
      </c>
      <c r="H287" s="48" t="e" cm="1">
        <f t="array" ref="H287">IF($I$2="Открытый тариф",
INDEX(GRID!$B$17:$BI$27,MATCH(G$7,GRID!$A$17:$A$27,0),MATCH(1,($U$2=GRID!$B$1:$BI$1)*(КАЛЕНДАРЬ!$AJ5=GRID!$B$3:$BI$3), 0)),
ROUNDUP(INDEX(GRID!$B$17:$BI$27,MATCH(G$7,GRID!$A$17:$A$27,0),MATCH(1,($U$2=GRID!$B$1:$BI$1)*(КАЛЕНДАРЬ!$AJ5=GRID!$B$3:$BI$3), 0))*(1-GRID!$B$69),0))</f>
        <v>#N/A</v>
      </c>
      <c r="I287" s="47" t="e" cm="1">
        <f t="array" ref="I287">IF($I$2="Открытый тариф",
INDEX(GRID!$B$4:$BI$14,MATCH(I$7,GRID!$A$4:$A$14,0),MATCH(1,($U$2=GRID!$B$1:$BI$1)*(КАЛЕНДАРЬ!$AJ5=GRID!$B$3:$BI$3), 0)),
ROUNDUP(INDEX(GRID!$B$4:$BI$14,MATCH(I$7,GRID!$A$4:$A$14,0),MATCH(1,($U$2=GRID!$B$1:$BI$1)*(КАЛЕНДАРЬ!$AJ5=GRID!$B$3:$BI$3),0))*(1-GRID!$B$69),0))</f>
        <v>#N/A</v>
      </c>
      <c r="J287" s="48" t="e" cm="1">
        <f t="array" ref="J287">IF($I$2="Открытый тариф",
INDEX(GRID!$B$17:$BI$27,MATCH(I$7,GRID!$A$17:$A$27,0),MATCH(1,($U$2=GRID!$B$1:$BI$1)*(КАЛЕНДАРЬ!$AJ5=GRID!$B$3:$BI$3), 0)),
ROUNDUP(INDEX(GRID!$B$17:$BI$27,MATCH(I$7,GRID!$A$17:$A$27,0),MATCH(1,($U$2=GRID!$B$1:$BI$1)*(КАЛЕНДАРЬ!$AJ5=GRID!$B$3:$BI$3), 0))*(1-GRID!$B$69),0))</f>
        <v>#N/A</v>
      </c>
      <c r="K287" s="47" cm="1">
        <f t="array" ref="K287">IF($I$2="Открытый тариф",
INDEX(GRID!$B$4:$BI$14,MATCH(K$7,GRID!$A$4:$A$14,0),MATCH(1,($U$2=GRID!$B$1:$BI$1)*(КАЛЕНДАРЬ!$AJ5=GRID!$B$3:$BI$3), 0)),
ROUNDUP(INDEX(GRID!$B$4:$BI$14,MATCH(K$7,GRID!$A$4:$A$14,0),MATCH(1,($U$2=GRID!$B$1:$BI$1)*(КАЛЕНДАРЬ!$AJ5=GRID!$B$3:$BI$3),0))*(1-GRID!$B$69),0))</f>
        <v>18900</v>
      </c>
      <c r="L287" s="48" cm="1">
        <f t="array" ref="L287">IF($I$2="Открытый тариф",
INDEX(GRID!$B$17:$BI$27,MATCH(K$7,GRID!$A$17:$A$27,0),MATCH(1,($U$2=GRID!$B$1:$BI$1)*(КАЛЕНДАРЬ!$AJ5=GRID!$B$3:$BI$3), 0)),
ROUNDUP(INDEX(GRID!$B$17:$BI$27,MATCH(K$7,GRID!$A$17:$A$27,0),MATCH(1,($U$2=GRID!$B$1:$BI$1)*(КАЛЕНДАРЬ!$AJ5=GRID!$B$3:$BI$3), 0))*(1-GRID!$B$69),0))</f>
        <v>18900</v>
      </c>
      <c r="M287" s="47" cm="1">
        <f t="array" ref="M287">IF($I$2="Открытый тариф",
INDEX(GRID!$B$4:$BI$14,MATCH(M$7,GRID!$A$4:$A$14,0),MATCH(1,($U$2=GRID!$B$1:$BI$1)*(КАЛЕНДАРЬ!$AJ5=GRID!$B$3:$BI$3), 0)),
ROUNDUP(INDEX(GRID!$B$4:$BI$14,MATCH(M$7,GRID!$A$4:$A$14,0),MATCH(1,($U$2=GRID!$B$1:$BI$1)*(КАЛЕНДАРЬ!$AJ5=GRID!$B$3:$BI$3),0))*(1-GRID!$B$69),0))</f>
        <v>20500</v>
      </c>
      <c r="N287" s="48" cm="1">
        <f t="array" ref="N287">IF($I$2="Открытый тариф",
INDEX(GRID!$B$17:$BI$27,MATCH(M$7,GRID!$A$17:$A$27,0),MATCH(1,($U$2=GRID!$B$1:$BI$1)*(КАЛЕНДАРЬ!$AJ5=GRID!$B$3:$BI$3), 0)),
ROUNDUP(INDEX(GRID!$B$17:$BI$27,MATCH(M$7,GRID!$A$17:$A$27,0),MATCH(1,($U$2=GRID!$B$1:$BI$1)*(КАЛЕНДАРЬ!$AJ5=GRID!$B$3:$BI$3), 0))*(1-GRID!$B$69),0))</f>
        <v>20500</v>
      </c>
      <c r="O287" s="49" t="s">
        <v>101</v>
      </c>
      <c r="P287" s="49" t="s">
        <v>101</v>
      </c>
      <c r="Q287" s="49" t="s">
        <v>101</v>
      </c>
      <c r="R287" s="49" t="s">
        <v>101</v>
      </c>
      <c r="S287" s="49" t="s">
        <v>101</v>
      </c>
      <c r="T287" s="49" t="s">
        <v>101</v>
      </c>
      <c r="U287" s="49" t="s">
        <v>101</v>
      </c>
      <c r="V287" s="49" t="s">
        <v>101</v>
      </c>
      <c r="W287" s="49" t="s">
        <v>101</v>
      </c>
      <c r="X287" s="49" t="s">
        <v>101</v>
      </c>
      <c r="Y287" s="38"/>
      <c r="Z287" s="30"/>
      <c r="AE287" s="6"/>
      <c r="AI287" s="6"/>
      <c r="AN287" s="6"/>
    </row>
    <row r="288" spans="1:40" hidden="1" x14ac:dyDescent="0.2">
      <c r="A288" s="117" t="s">
        <v>45</v>
      </c>
      <c r="B288" s="117">
        <v>3</v>
      </c>
      <c r="C288" s="47" cm="1">
        <f t="array" ref="C288">IF($I$2="Открытый тариф",
INDEX(GRID!$B$4:$BI$14,MATCH(C$7,GRID!$A$4:$A$14,0),MATCH(1,($U$2=GRID!$B$1:$BI$1)*(КАЛЕНДАРЬ!$AJ6=GRID!$B$3:$BI$3), 0)),
ROUNDUP(INDEX(GRID!$B$4:$BI$14,MATCH(C$7,GRID!$A$4:$A$14,0),MATCH(1,($U$2=GRID!$B$1:$BI$1)*(КАЛЕНДАРЬ!$AJ6=GRID!$B$3:$BI$3),0))*(1-GRID!$B$69),0))</f>
        <v>13500</v>
      </c>
      <c r="D288" s="48" cm="1">
        <f t="array" ref="D288">IF($I$2="Открытый тариф",
INDEX(GRID!$B$17:$BI$27,MATCH(C$7,GRID!$A$17:$A$27,0),MATCH(1,($U$2=GRID!$B$1:$BI$1)*(КАЛЕНДАРЬ!$AJ6=GRID!$B$3:$BI$3), 0)),
ROUNDUP(INDEX(GRID!$B$17:$BI$27,MATCH(C$7,GRID!$A$17:$A$27,0),MATCH(1,($U$2=GRID!$B$1:$BI$1)*(КАЛЕНДАРЬ!$AJ6=GRID!$B$3:$BI$3), 0))*(1-GRID!$B$69),0))</f>
        <v>13500</v>
      </c>
      <c r="E288" s="47" cm="1">
        <f t="array" ref="E288">IF($I$2="Открытый тариф",
INDEX(GRID!$B$4:$BI$14,MATCH(E$7,GRID!$A$4:$A$14,0),MATCH(1,($U$2=GRID!$B$1:$BI$1)*(КАЛЕНДАРЬ!$AJ6=GRID!$B$3:$BI$3), 0)),
ROUNDUP(INDEX(GRID!$B$4:$BI$14,MATCH(E$7,GRID!$A$4:$A$14,0),MATCH(1,($U$2=GRID!$B$1:$BI$1)*(КАЛЕНДАРЬ!$AJ6=GRID!$B$3:$BI$3),0))*(1-GRID!$B$69),0))</f>
        <v>14700</v>
      </c>
      <c r="F288" s="48" cm="1">
        <f t="array" ref="F288">IF($I$2="Открытый тариф",
INDEX(GRID!$B$17:$BI$27,MATCH(E$7,GRID!$A$17:$A$27,0),MATCH(1,($U$2=GRID!$B$1:$BI$1)*(КАЛЕНДАРЬ!$AJ6=GRID!$B$3:$BI$3), 0)),
ROUNDUP(INDEX(GRID!$B$17:$BI$27,MATCH(E$7,GRID!$A$17:$A$27,0),MATCH(1,($U$2=GRID!$B$1:$BI$1)*(КАЛЕНДАРЬ!$AJ6=GRID!$B$3:$BI$3), 0))*(1-GRID!$B$69),0))</f>
        <v>14700</v>
      </c>
      <c r="G288" s="47" t="e" cm="1">
        <f t="array" ref="G288">IF($I$2="Открытый тариф",
INDEX(GRID!$B$4:$BI$14,MATCH(G$7,GRID!$A$4:$A$14,0),MATCH(1,($U$2=GRID!$B$1:$BI$1)*(КАЛЕНДАРЬ!$AJ6=GRID!$B$3:$BI$3), 0)),
ROUNDUP(INDEX(GRID!$B$4:$BI$14,MATCH(G$7,GRID!$A$4:$A$14,0),MATCH(1,($U$2=GRID!$B$1:$BI$1)*(КАЛЕНДАРЬ!$AJ6=GRID!$B$3:$BI$3),0))*(1-GRID!$B$69),0))</f>
        <v>#N/A</v>
      </c>
      <c r="H288" s="48" t="e" cm="1">
        <f t="array" ref="H288">IF($I$2="Открытый тариф",
INDEX(GRID!$B$17:$BI$27,MATCH(G$7,GRID!$A$17:$A$27,0),MATCH(1,($U$2=GRID!$B$1:$BI$1)*(КАЛЕНДАРЬ!$AJ6=GRID!$B$3:$BI$3), 0)),
ROUNDUP(INDEX(GRID!$B$17:$BI$27,MATCH(G$7,GRID!$A$17:$A$27,0),MATCH(1,($U$2=GRID!$B$1:$BI$1)*(КАЛЕНДАРЬ!$AJ6=GRID!$B$3:$BI$3), 0))*(1-GRID!$B$69),0))</f>
        <v>#N/A</v>
      </c>
      <c r="I288" s="47" t="e" cm="1">
        <f t="array" ref="I288">IF($I$2="Открытый тариф",
INDEX(GRID!$B$4:$BI$14,MATCH(I$7,GRID!$A$4:$A$14,0),MATCH(1,($U$2=GRID!$B$1:$BI$1)*(КАЛЕНДАРЬ!$AJ6=GRID!$B$3:$BI$3), 0)),
ROUNDUP(INDEX(GRID!$B$4:$BI$14,MATCH(I$7,GRID!$A$4:$A$14,0),MATCH(1,($U$2=GRID!$B$1:$BI$1)*(КАЛЕНДАРЬ!$AJ6=GRID!$B$3:$BI$3),0))*(1-GRID!$B$69),0))</f>
        <v>#N/A</v>
      </c>
      <c r="J288" s="48" t="e" cm="1">
        <f t="array" ref="J288">IF($I$2="Открытый тариф",
INDEX(GRID!$B$17:$BI$27,MATCH(I$7,GRID!$A$17:$A$27,0),MATCH(1,($U$2=GRID!$B$1:$BI$1)*(КАЛЕНДАРЬ!$AJ6=GRID!$B$3:$BI$3), 0)),
ROUNDUP(INDEX(GRID!$B$17:$BI$27,MATCH(I$7,GRID!$A$17:$A$27,0),MATCH(1,($U$2=GRID!$B$1:$BI$1)*(КАЛЕНДАРЬ!$AJ6=GRID!$B$3:$BI$3), 0))*(1-GRID!$B$69),0))</f>
        <v>#N/A</v>
      </c>
      <c r="K288" s="47" cm="1">
        <f t="array" ref="K288">IF($I$2="Открытый тариф",
INDEX(GRID!$B$4:$BI$14,MATCH(K$7,GRID!$A$4:$A$14,0),MATCH(1,($U$2=GRID!$B$1:$BI$1)*(КАЛЕНДАРЬ!$AJ6=GRID!$B$3:$BI$3), 0)),
ROUNDUP(INDEX(GRID!$B$4:$BI$14,MATCH(K$7,GRID!$A$4:$A$14,0),MATCH(1,($U$2=GRID!$B$1:$BI$1)*(КАЛЕНДАРЬ!$AJ6=GRID!$B$3:$BI$3),0))*(1-GRID!$B$69),0))</f>
        <v>18900</v>
      </c>
      <c r="L288" s="48" cm="1">
        <f t="array" ref="L288">IF($I$2="Открытый тариф",
INDEX(GRID!$B$17:$BI$27,MATCH(K$7,GRID!$A$17:$A$27,0),MATCH(1,($U$2=GRID!$B$1:$BI$1)*(КАЛЕНДАРЬ!$AJ6=GRID!$B$3:$BI$3), 0)),
ROUNDUP(INDEX(GRID!$B$17:$BI$27,MATCH(K$7,GRID!$A$17:$A$27,0),MATCH(1,($U$2=GRID!$B$1:$BI$1)*(КАЛЕНДАРЬ!$AJ6=GRID!$B$3:$BI$3), 0))*(1-GRID!$B$69),0))</f>
        <v>18900</v>
      </c>
      <c r="M288" s="47" cm="1">
        <f t="array" ref="M288">IF($I$2="Открытый тариф",
INDEX(GRID!$B$4:$BI$14,MATCH(M$7,GRID!$A$4:$A$14,0),MATCH(1,($U$2=GRID!$B$1:$BI$1)*(КАЛЕНДАРЬ!$AJ6=GRID!$B$3:$BI$3), 0)),
ROUNDUP(INDEX(GRID!$B$4:$BI$14,MATCH(M$7,GRID!$A$4:$A$14,0),MATCH(1,($U$2=GRID!$B$1:$BI$1)*(КАЛЕНДАРЬ!$AJ6=GRID!$B$3:$BI$3),0))*(1-GRID!$B$69),0))</f>
        <v>20500</v>
      </c>
      <c r="N288" s="48" cm="1">
        <f t="array" ref="N288">IF($I$2="Открытый тариф",
INDEX(GRID!$B$17:$BI$27,MATCH(M$7,GRID!$A$17:$A$27,0),MATCH(1,($U$2=GRID!$B$1:$BI$1)*(КАЛЕНДАРЬ!$AJ6=GRID!$B$3:$BI$3), 0)),
ROUNDUP(INDEX(GRID!$B$17:$BI$27,MATCH(M$7,GRID!$A$17:$A$27,0),MATCH(1,($U$2=GRID!$B$1:$BI$1)*(КАЛЕНДАРЬ!$AJ6=GRID!$B$3:$BI$3), 0))*(1-GRID!$B$69),0))</f>
        <v>20500</v>
      </c>
      <c r="O288" s="49" t="s">
        <v>101</v>
      </c>
      <c r="P288" s="49" t="s">
        <v>101</v>
      </c>
      <c r="Q288" s="49" t="s">
        <v>101</v>
      </c>
      <c r="R288" s="49" t="s">
        <v>101</v>
      </c>
      <c r="S288" s="49" t="s">
        <v>101</v>
      </c>
      <c r="T288" s="49" t="s">
        <v>101</v>
      </c>
      <c r="U288" s="49" t="s">
        <v>101</v>
      </c>
      <c r="V288" s="49" t="s">
        <v>101</v>
      </c>
      <c r="W288" s="49" t="s">
        <v>101</v>
      </c>
      <c r="X288" s="49" t="s">
        <v>101</v>
      </c>
      <c r="Y288" s="38"/>
      <c r="Z288" s="30"/>
      <c r="AE288" s="6"/>
      <c r="AI288" s="6"/>
      <c r="AN288" s="6"/>
    </row>
    <row r="289" spans="1:40" hidden="1" x14ac:dyDescent="0.2">
      <c r="A289" s="117" t="s">
        <v>46</v>
      </c>
      <c r="B289" s="117">
        <v>4</v>
      </c>
      <c r="C289" s="47" cm="1">
        <f t="array" ref="C289">IF($I$2="Открытый тариф",
INDEX(GRID!$B$4:$BI$14,MATCH(C$7,GRID!$A$4:$A$14,0),MATCH(1,($U$2=GRID!$B$1:$BI$1)*(КАЛЕНДАРЬ!$AJ7=GRID!$B$3:$BI$3), 0)),
ROUNDUP(INDEX(GRID!$B$4:$BI$14,MATCH(C$7,GRID!$A$4:$A$14,0),MATCH(1,($U$2=GRID!$B$1:$BI$1)*(КАЛЕНДАРЬ!$AJ7=GRID!$B$3:$BI$3),0))*(1-GRID!$B$69),0))</f>
        <v>14000</v>
      </c>
      <c r="D289" s="48" cm="1">
        <f t="array" ref="D289">IF($I$2="Открытый тариф",
INDEX(GRID!$B$17:$BI$27,MATCH(C$7,GRID!$A$17:$A$27,0),MATCH(1,($U$2=GRID!$B$1:$BI$1)*(КАЛЕНДАРЬ!$AJ7=GRID!$B$3:$BI$3), 0)),
ROUNDUP(INDEX(GRID!$B$17:$BI$27,MATCH(C$7,GRID!$A$17:$A$27,0),MATCH(1,($U$2=GRID!$B$1:$BI$1)*(КАЛЕНДАРЬ!$AJ7=GRID!$B$3:$BI$3), 0))*(1-GRID!$B$69),0))</f>
        <v>14000</v>
      </c>
      <c r="E289" s="47" cm="1">
        <f t="array" ref="E289">IF($I$2="Открытый тариф",
INDEX(GRID!$B$4:$BI$14,MATCH(E$7,GRID!$A$4:$A$14,0),MATCH(1,($U$2=GRID!$B$1:$BI$1)*(КАЛЕНДАРЬ!$AJ7=GRID!$B$3:$BI$3), 0)),
ROUNDUP(INDEX(GRID!$B$4:$BI$14,MATCH(E$7,GRID!$A$4:$A$14,0),MATCH(1,($U$2=GRID!$B$1:$BI$1)*(КАЛЕНДАРЬ!$AJ7=GRID!$B$3:$BI$3),0))*(1-GRID!$B$69),0))</f>
        <v>15300</v>
      </c>
      <c r="F289" s="48" cm="1">
        <f t="array" ref="F289">IF($I$2="Открытый тариф",
INDEX(GRID!$B$17:$BI$27,MATCH(E$7,GRID!$A$17:$A$27,0),MATCH(1,($U$2=GRID!$B$1:$BI$1)*(КАЛЕНДАРЬ!$AJ7=GRID!$B$3:$BI$3), 0)),
ROUNDUP(INDEX(GRID!$B$17:$BI$27,MATCH(E$7,GRID!$A$17:$A$27,0),MATCH(1,($U$2=GRID!$B$1:$BI$1)*(КАЛЕНДАРЬ!$AJ7=GRID!$B$3:$BI$3), 0))*(1-GRID!$B$69),0))</f>
        <v>15300</v>
      </c>
      <c r="G289" s="47" t="e" cm="1">
        <f t="array" ref="G289">IF($I$2="Открытый тариф",
INDEX(GRID!$B$4:$BI$14,MATCH(G$7,GRID!$A$4:$A$14,0),MATCH(1,($U$2=GRID!$B$1:$BI$1)*(КАЛЕНДАРЬ!$AJ7=GRID!$B$3:$BI$3), 0)),
ROUNDUP(INDEX(GRID!$B$4:$BI$14,MATCH(G$7,GRID!$A$4:$A$14,0),MATCH(1,($U$2=GRID!$B$1:$BI$1)*(КАЛЕНДАРЬ!$AJ7=GRID!$B$3:$BI$3),0))*(1-GRID!$B$69),0))</f>
        <v>#N/A</v>
      </c>
      <c r="H289" s="48" t="e" cm="1">
        <f t="array" ref="H289">IF($I$2="Открытый тариф",
INDEX(GRID!$B$17:$BI$27,MATCH(G$7,GRID!$A$17:$A$27,0),MATCH(1,($U$2=GRID!$B$1:$BI$1)*(КАЛЕНДАРЬ!$AJ7=GRID!$B$3:$BI$3), 0)),
ROUNDUP(INDEX(GRID!$B$17:$BI$27,MATCH(G$7,GRID!$A$17:$A$27,0),MATCH(1,($U$2=GRID!$B$1:$BI$1)*(КАЛЕНДАРЬ!$AJ7=GRID!$B$3:$BI$3), 0))*(1-GRID!$B$69),0))</f>
        <v>#N/A</v>
      </c>
      <c r="I289" s="47" t="e" cm="1">
        <f t="array" ref="I289">IF($I$2="Открытый тариф",
INDEX(GRID!$B$4:$BI$14,MATCH(I$7,GRID!$A$4:$A$14,0),MATCH(1,($U$2=GRID!$B$1:$BI$1)*(КАЛЕНДАРЬ!$AJ7=GRID!$B$3:$BI$3), 0)),
ROUNDUP(INDEX(GRID!$B$4:$BI$14,MATCH(I$7,GRID!$A$4:$A$14,0),MATCH(1,($U$2=GRID!$B$1:$BI$1)*(КАЛЕНДАРЬ!$AJ7=GRID!$B$3:$BI$3),0))*(1-GRID!$B$69),0))</f>
        <v>#N/A</v>
      </c>
      <c r="J289" s="48" t="e" cm="1">
        <f t="array" ref="J289">IF($I$2="Открытый тариф",
INDEX(GRID!$B$17:$BI$27,MATCH(I$7,GRID!$A$17:$A$27,0),MATCH(1,($U$2=GRID!$B$1:$BI$1)*(КАЛЕНДАРЬ!$AJ7=GRID!$B$3:$BI$3), 0)),
ROUNDUP(INDEX(GRID!$B$17:$BI$27,MATCH(I$7,GRID!$A$17:$A$27,0),MATCH(1,($U$2=GRID!$B$1:$BI$1)*(КАЛЕНДАРЬ!$AJ7=GRID!$B$3:$BI$3), 0))*(1-GRID!$B$69),0))</f>
        <v>#N/A</v>
      </c>
      <c r="K289" s="47" cm="1">
        <f t="array" ref="K289">IF($I$2="Открытый тариф",
INDEX(GRID!$B$4:$BI$14,MATCH(K$7,GRID!$A$4:$A$14,0),MATCH(1,($U$2=GRID!$B$1:$BI$1)*(КАЛЕНДАРЬ!$AJ7=GRID!$B$3:$BI$3), 0)),
ROUNDUP(INDEX(GRID!$B$4:$BI$14,MATCH(K$7,GRID!$A$4:$A$14,0),MATCH(1,($U$2=GRID!$B$1:$BI$1)*(КАЛЕНДАРЬ!$AJ7=GRID!$B$3:$BI$3),0))*(1-GRID!$B$69),0))</f>
        <v>19900</v>
      </c>
      <c r="L289" s="48" cm="1">
        <f t="array" ref="L289">IF($I$2="Открытый тариф",
INDEX(GRID!$B$17:$BI$27,MATCH(K$7,GRID!$A$17:$A$27,0),MATCH(1,($U$2=GRID!$B$1:$BI$1)*(КАЛЕНДАРЬ!$AJ7=GRID!$B$3:$BI$3), 0)),
ROUNDUP(INDEX(GRID!$B$17:$BI$27,MATCH(K$7,GRID!$A$17:$A$27,0),MATCH(1,($U$2=GRID!$B$1:$BI$1)*(КАЛЕНДАРЬ!$AJ7=GRID!$B$3:$BI$3), 0))*(1-GRID!$B$69),0))</f>
        <v>19900</v>
      </c>
      <c r="M289" s="47" cm="1">
        <f t="array" ref="M289">IF($I$2="Открытый тариф",
INDEX(GRID!$B$4:$BI$14,MATCH(M$7,GRID!$A$4:$A$14,0),MATCH(1,($U$2=GRID!$B$1:$BI$1)*(КАЛЕНДАРЬ!$AJ7=GRID!$B$3:$BI$3), 0)),
ROUNDUP(INDEX(GRID!$B$4:$BI$14,MATCH(M$7,GRID!$A$4:$A$14,0),MATCH(1,($U$2=GRID!$B$1:$BI$1)*(КАЛЕНДАРЬ!$AJ7=GRID!$B$3:$BI$3),0))*(1-GRID!$B$69),0))</f>
        <v>21700</v>
      </c>
      <c r="N289" s="48" cm="1">
        <f t="array" ref="N289">IF($I$2="Открытый тариф",
INDEX(GRID!$B$17:$BI$27,MATCH(M$7,GRID!$A$17:$A$27,0),MATCH(1,($U$2=GRID!$B$1:$BI$1)*(КАЛЕНДАРЬ!$AJ7=GRID!$B$3:$BI$3), 0)),
ROUNDUP(INDEX(GRID!$B$17:$BI$27,MATCH(M$7,GRID!$A$17:$A$27,0),MATCH(1,($U$2=GRID!$B$1:$BI$1)*(КАЛЕНДАРЬ!$AJ7=GRID!$B$3:$BI$3), 0))*(1-GRID!$B$69),0))</f>
        <v>21700</v>
      </c>
      <c r="O289" s="49" t="s">
        <v>101</v>
      </c>
      <c r="P289" s="49" t="s">
        <v>101</v>
      </c>
      <c r="Q289" s="49" t="s">
        <v>101</v>
      </c>
      <c r="R289" s="49" t="s">
        <v>101</v>
      </c>
      <c r="S289" s="49" t="s">
        <v>101</v>
      </c>
      <c r="T289" s="49" t="s">
        <v>101</v>
      </c>
      <c r="U289" s="49" t="s">
        <v>101</v>
      </c>
      <c r="V289" s="49" t="s">
        <v>101</v>
      </c>
      <c r="W289" s="49" t="s">
        <v>101</v>
      </c>
      <c r="X289" s="49" t="s">
        <v>101</v>
      </c>
      <c r="Y289" s="38"/>
      <c r="Z289" s="30"/>
      <c r="AE289" s="6"/>
      <c r="AI289" s="6"/>
      <c r="AN289" s="6"/>
    </row>
    <row r="290" spans="1:40" hidden="1" x14ac:dyDescent="0.2">
      <c r="A290" s="117" t="s">
        <v>47</v>
      </c>
      <c r="B290" s="117">
        <v>5</v>
      </c>
      <c r="C290" s="47" cm="1">
        <f t="array" ref="C290">IF($I$2="Открытый тариф",
INDEX(GRID!$B$4:$BI$14,MATCH(C$7,GRID!$A$4:$A$14,0),MATCH(1,($U$2=GRID!$B$1:$BI$1)*(КАЛЕНДАРЬ!$AJ8=GRID!$B$3:$BI$3), 0)),
ROUNDUP(INDEX(GRID!$B$4:$BI$14,MATCH(C$7,GRID!$A$4:$A$14,0),MATCH(1,($U$2=GRID!$B$1:$BI$1)*(КАЛЕНДАРЬ!$AJ8=GRID!$B$3:$BI$3),0))*(1-GRID!$B$69),0))</f>
        <v>14000</v>
      </c>
      <c r="D290" s="48" cm="1">
        <f t="array" ref="D290">IF($I$2="Открытый тариф",
INDEX(GRID!$B$17:$BI$27,MATCH(C$7,GRID!$A$17:$A$27,0),MATCH(1,($U$2=GRID!$B$1:$BI$1)*(КАЛЕНДАРЬ!$AJ8=GRID!$B$3:$BI$3), 0)),
ROUNDUP(INDEX(GRID!$B$17:$BI$27,MATCH(C$7,GRID!$A$17:$A$27,0),MATCH(1,($U$2=GRID!$B$1:$BI$1)*(КАЛЕНДАРЬ!$AJ8=GRID!$B$3:$BI$3), 0))*(1-GRID!$B$69),0))</f>
        <v>14000</v>
      </c>
      <c r="E290" s="47" cm="1">
        <f t="array" ref="E290">IF($I$2="Открытый тариф",
INDEX(GRID!$B$4:$BI$14,MATCH(E$7,GRID!$A$4:$A$14,0),MATCH(1,($U$2=GRID!$B$1:$BI$1)*(КАЛЕНДАРЬ!$AJ8=GRID!$B$3:$BI$3), 0)),
ROUNDUP(INDEX(GRID!$B$4:$BI$14,MATCH(E$7,GRID!$A$4:$A$14,0),MATCH(1,($U$2=GRID!$B$1:$BI$1)*(КАЛЕНДАРЬ!$AJ8=GRID!$B$3:$BI$3),0))*(1-GRID!$B$69),0))</f>
        <v>15300</v>
      </c>
      <c r="F290" s="48" cm="1">
        <f t="array" ref="F290">IF($I$2="Открытый тариф",
INDEX(GRID!$B$17:$BI$27,MATCH(E$7,GRID!$A$17:$A$27,0),MATCH(1,($U$2=GRID!$B$1:$BI$1)*(КАЛЕНДАРЬ!$AJ8=GRID!$B$3:$BI$3), 0)),
ROUNDUP(INDEX(GRID!$B$17:$BI$27,MATCH(E$7,GRID!$A$17:$A$27,0),MATCH(1,($U$2=GRID!$B$1:$BI$1)*(КАЛЕНДАРЬ!$AJ8=GRID!$B$3:$BI$3), 0))*(1-GRID!$B$69),0))</f>
        <v>15300</v>
      </c>
      <c r="G290" s="47" t="e" cm="1">
        <f t="array" ref="G290">IF($I$2="Открытый тариф",
INDEX(GRID!$B$4:$BI$14,MATCH(G$7,GRID!$A$4:$A$14,0),MATCH(1,($U$2=GRID!$B$1:$BI$1)*(КАЛЕНДАРЬ!$AJ8=GRID!$B$3:$BI$3), 0)),
ROUNDUP(INDEX(GRID!$B$4:$BI$14,MATCH(G$7,GRID!$A$4:$A$14,0),MATCH(1,($U$2=GRID!$B$1:$BI$1)*(КАЛЕНДАРЬ!$AJ8=GRID!$B$3:$BI$3),0))*(1-GRID!$B$69),0))</f>
        <v>#N/A</v>
      </c>
      <c r="H290" s="48" t="e" cm="1">
        <f t="array" ref="H290">IF($I$2="Открытый тариф",
INDEX(GRID!$B$17:$BI$27,MATCH(G$7,GRID!$A$17:$A$27,0),MATCH(1,($U$2=GRID!$B$1:$BI$1)*(КАЛЕНДАРЬ!$AJ8=GRID!$B$3:$BI$3), 0)),
ROUNDUP(INDEX(GRID!$B$17:$BI$27,MATCH(G$7,GRID!$A$17:$A$27,0),MATCH(1,($U$2=GRID!$B$1:$BI$1)*(КАЛЕНДАРЬ!$AJ8=GRID!$B$3:$BI$3), 0))*(1-GRID!$B$69),0))</f>
        <v>#N/A</v>
      </c>
      <c r="I290" s="47" t="e" cm="1">
        <f t="array" ref="I290">IF($I$2="Открытый тариф",
INDEX(GRID!$B$4:$BI$14,MATCH(I$7,GRID!$A$4:$A$14,0),MATCH(1,($U$2=GRID!$B$1:$BI$1)*(КАЛЕНДАРЬ!$AJ8=GRID!$B$3:$BI$3), 0)),
ROUNDUP(INDEX(GRID!$B$4:$BI$14,MATCH(I$7,GRID!$A$4:$A$14,0),MATCH(1,($U$2=GRID!$B$1:$BI$1)*(КАЛЕНДАРЬ!$AJ8=GRID!$B$3:$BI$3),0))*(1-GRID!$B$69),0))</f>
        <v>#N/A</v>
      </c>
      <c r="J290" s="48" t="e" cm="1">
        <f t="array" ref="J290">IF($I$2="Открытый тариф",
INDEX(GRID!$B$17:$BI$27,MATCH(I$7,GRID!$A$17:$A$27,0),MATCH(1,($U$2=GRID!$B$1:$BI$1)*(КАЛЕНДАРЬ!$AJ8=GRID!$B$3:$BI$3), 0)),
ROUNDUP(INDEX(GRID!$B$17:$BI$27,MATCH(I$7,GRID!$A$17:$A$27,0),MATCH(1,($U$2=GRID!$B$1:$BI$1)*(КАЛЕНДАРЬ!$AJ8=GRID!$B$3:$BI$3), 0))*(1-GRID!$B$69),0))</f>
        <v>#N/A</v>
      </c>
      <c r="K290" s="47" cm="1">
        <f t="array" ref="K290">IF($I$2="Открытый тариф",
INDEX(GRID!$B$4:$BI$14,MATCH(K$7,GRID!$A$4:$A$14,0),MATCH(1,($U$2=GRID!$B$1:$BI$1)*(КАЛЕНДАРЬ!$AJ8=GRID!$B$3:$BI$3), 0)),
ROUNDUP(INDEX(GRID!$B$4:$BI$14,MATCH(K$7,GRID!$A$4:$A$14,0),MATCH(1,($U$2=GRID!$B$1:$BI$1)*(КАЛЕНДАРЬ!$AJ8=GRID!$B$3:$BI$3),0))*(1-GRID!$B$69),0))</f>
        <v>19900</v>
      </c>
      <c r="L290" s="48" cm="1">
        <f t="array" ref="L290">IF($I$2="Открытый тариф",
INDEX(GRID!$B$17:$BI$27,MATCH(K$7,GRID!$A$17:$A$27,0),MATCH(1,($U$2=GRID!$B$1:$BI$1)*(КАЛЕНДАРЬ!$AJ8=GRID!$B$3:$BI$3), 0)),
ROUNDUP(INDEX(GRID!$B$17:$BI$27,MATCH(K$7,GRID!$A$17:$A$27,0),MATCH(1,($U$2=GRID!$B$1:$BI$1)*(КАЛЕНДАРЬ!$AJ8=GRID!$B$3:$BI$3), 0))*(1-GRID!$B$69),0))</f>
        <v>19900</v>
      </c>
      <c r="M290" s="47" cm="1">
        <f t="array" ref="M290">IF($I$2="Открытый тариф",
INDEX(GRID!$B$4:$BI$14,MATCH(M$7,GRID!$A$4:$A$14,0),MATCH(1,($U$2=GRID!$B$1:$BI$1)*(КАЛЕНДАРЬ!$AJ8=GRID!$B$3:$BI$3), 0)),
ROUNDUP(INDEX(GRID!$B$4:$BI$14,MATCH(M$7,GRID!$A$4:$A$14,0),MATCH(1,($U$2=GRID!$B$1:$BI$1)*(КАЛЕНДАРЬ!$AJ8=GRID!$B$3:$BI$3),0))*(1-GRID!$B$69),0))</f>
        <v>21700</v>
      </c>
      <c r="N290" s="48" cm="1">
        <f t="array" ref="N290">IF($I$2="Открытый тариф",
INDEX(GRID!$B$17:$BI$27,MATCH(M$7,GRID!$A$17:$A$27,0),MATCH(1,($U$2=GRID!$B$1:$BI$1)*(КАЛЕНДАРЬ!$AJ8=GRID!$B$3:$BI$3), 0)),
ROUNDUP(INDEX(GRID!$B$17:$BI$27,MATCH(M$7,GRID!$A$17:$A$27,0),MATCH(1,($U$2=GRID!$B$1:$BI$1)*(КАЛЕНДАРЬ!$AJ8=GRID!$B$3:$BI$3), 0))*(1-GRID!$B$69),0))</f>
        <v>21700</v>
      </c>
      <c r="O290" s="49" t="s">
        <v>101</v>
      </c>
      <c r="P290" s="49" t="s">
        <v>101</v>
      </c>
      <c r="Q290" s="49" t="s">
        <v>101</v>
      </c>
      <c r="R290" s="49" t="s">
        <v>101</v>
      </c>
      <c r="S290" s="49" t="s">
        <v>101</v>
      </c>
      <c r="T290" s="49" t="s">
        <v>101</v>
      </c>
      <c r="U290" s="49" t="s">
        <v>101</v>
      </c>
      <c r="V290" s="49" t="s">
        <v>101</v>
      </c>
      <c r="W290" s="49" t="s">
        <v>101</v>
      </c>
      <c r="X290" s="49" t="s">
        <v>101</v>
      </c>
      <c r="Y290" s="38"/>
      <c r="Z290" s="30"/>
      <c r="AE290" s="6"/>
      <c r="AI290" s="6"/>
      <c r="AN290" s="6"/>
    </row>
    <row r="291" spans="1:40" hidden="1" x14ac:dyDescent="0.2">
      <c r="A291" s="117" t="s">
        <v>48</v>
      </c>
      <c r="B291" s="117">
        <v>6</v>
      </c>
      <c r="C291" s="47" cm="1">
        <f t="array" ref="C291">IF($I$2="Открытый тариф",
INDEX(GRID!$B$4:$BI$14,MATCH(C$7,GRID!$A$4:$A$14,0),MATCH(1,($U$2=GRID!$B$1:$BI$1)*(КАЛЕНДАРЬ!$AJ9=GRID!$B$3:$BI$3), 0)),
ROUNDUP(INDEX(GRID!$B$4:$BI$14,MATCH(C$7,GRID!$A$4:$A$14,0),MATCH(1,($U$2=GRID!$B$1:$BI$1)*(КАЛЕНДАРЬ!$AJ9=GRID!$B$3:$BI$3),0))*(1-GRID!$B$69),0))</f>
        <v>14000</v>
      </c>
      <c r="D291" s="48" cm="1">
        <f t="array" ref="D291">IF($I$2="Открытый тариф",
INDEX(GRID!$B$17:$BI$27,MATCH(C$7,GRID!$A$17:$A$27,0),MATCH(1,($U$2=GRID!$B$1:$BI$1)*(КАЛЕНДАРЬ!$AJ9=GRID!$B$3:$BI$3), 0)),
ROUNDUP(INDEX(GRID!$B$17:$BI$27,MATCH(C$7,GRID!$A$17:$A$27,0),MATCH(1,($U$2=GRID!$B$1:$BI$1)*(КАЛЕНДАРЬ!$AJ9=GRID!$B$3:$BI$3), 0))*(1-GRID!$B$69),0))</f>
        <v>14000</v>
      </c>
      <c r="E291" s="47" cm="1">
        <f t="array" ref="E291">IF($I$2="Открытый тариф",
INDEX(GRID!$B$4:$BI$14,MATCH(E$7,GRID!$A$4:$A$14,0),MATCH(1,($U$2=GRID!$B$1:$BI$1)*(КАЛЕНДАРЬ!$AJ9=GRID!$B$3:$BI$3), 0)),
ROUNDUP(INDEX(GRID!$B$4:$BI$14,MATCH(E$7,GRID!$A$4:$A$14,0),MATCH(1,($U$2=GRID!$B$1:$BI$1)*(КАЛЕНДАРЬ!$AJ9=GRID!$B$3:$BI$3),0))*(1-GRID!$B$69),0))</f>
        <v>15300</v>
      </c>
      <c r="F291" s="48" cm="1">
        <f t="array" ref="F291">IF($I$2="Открытый тариф",
INDEX(GRID!$B$17:$BI$27,MATCH(E$7,GRID!$A$17:$A$27,0),MATCH(1,($U$2=GRID!$B$1:$BI$1)*(КАЛЕНДАРЬ!$AJ9=GRID!$B$3:$BI$3), 0)),
ROUNDUP(INDEX(GRID!$B$17:$BI$27,MATCH(E$7,GRID!$A$17:$A$27,0),MATCH(1,($U$2=GRID!$B$1:$BI$1)*(КАЛЕНДАРЬ!$AJ9=GRID!$B$3:$BI$3), 0))*(1-GRID!$B$69),0))</f>
        <v>15300</v>
      </c>
      <c r="G291" s="47" t="e" cm="1">
        <f t="array" ref="G291">IF($I$2="Открытый тариф",
INDEX(GRID!$B$4:$BI$14,MATCH(G$7,GRID!$A$4:$A$14,0),MATCH(1,($U$2=GRID!$B$1:$BI$1)*(КАЛЕНДАРЬ!$AJ9=GRID!$B$3:$BI$3), 0)),
ROUNDUP(INDEX(GRID!$B$4:$BI$14,MATCH(G$7,GRID!$A$4:$A$14,0),MATCH(1,($U$2=GRID!$B$1:$BI$1)*(КАЛЕНДАРЬ!$AJ9=GRID!$B$3:$BI$3),0))*(1-GRID!$B$69),0))</f>
        <v>#N/A</v>
      </c>
      <c r="H291" s="48" t="e" cm="1">
        <f t="array" ref="H291">IF($I$2="Открытый тариф",
INDEX(GRID!$B$17:$BI$27,MATCH(G$7,GRID!$A$17:$A$27,0),MATCH(1,($U$2=GRID!$B$1:$BI$1)*(КАЛЕНДАРЬ!$AJ9=GRID!$B$3:$BI$3), 0)),
ROUNDUP(INDEX(GRID!$B$17:$BI$27,MATCH(G$7,GRID!$A$17:$A$27,0),MATCH(1,($U$2=GRID!$B$1:$BI$1)*(КАЛЕНДАРЬ!$AJ9=GRID!$B$3:$BI$3), 0))*(1-GRID!$B$69),0))</f>
        <v>#N/A</v>
      </c>
      <c r="I291" s="47" t="e" cm="1">
        <f t="array" ref="I291">IF($I$2="Открытый тариф",
INDEX(GRID!$B$4:$BI$14,MATCH(I$7,GRID!$A$4:$A$14,0),MATCH(1,($U$2=GRID!$B$1:$BI$1)*(КАЛЕНДАРЬ!$AJ9=GRID!$B$3:$BI$3), 0)),
ROUNDUP(INDEX(GRID!$B$4:$BI$14,MATCH(I$7,GRID!$A$4:$A$14,0),MATCH(1,($U$2=GRID!$B$1:$BI$1)*(КАЛЕНДАРЬ!$AJ9=GRID!$B$3:$BI$3),0))*(1-GRID!$B$69),0))</f>
        <v>#N/A</v>
      </c>
      <c r="J291" s="48" t="e" cm="1">
        <f t="array" ref="J291">IF($I$2="Открытый тариф",
INDEX(GRID!$B$17:$BI$27,MATCH(I$7,GRID!$A$17:$A$27,0),MATCH(1,($U$2=GRID!$B$1:$BI$1)*(КАЛЕНДАРЬ!$AJ9=GRID!$B$3:$BI$3), 0)),
ROUNDUP(INDEX(GRID!$B$17:$BI$27,MATCH(I$7,GRID!$A$17:$A$27,0),MATCH(1,($U$2=GRID!$B$1:$BI$1)*(КАЛЕНДАРЬ!$AJ9=GRID!$B$3:$BI$3), 0))*(1-GRID!$B$69),0))</f>
        <v>#N/A</v>
      </c>
      <c r="K291" s="47" cm="1">
        <f t="array" ref="K291">IF($I$2="Открытый тариф",
INDEX(GRID!$B$4:$BI$14,MATCH(K$7,GRID!$A$4:$A$14,0),MATCH(1,($U$2=GRID!$B$1:$BI$1)*(КАЛЕНДАРЬ!$AJ9=GRID!$B$3:$BI$3), 0)),
ROUNDUP(INDEX(GRID!$B$4:$BI$14,MATCH(K$7,GRID!$A$4:$A$14,0),MATCH(1,($U$2=GRID!$B$1:$BI$1)*(КАЛЕНДАРЬ!$AJ9=GRID!$B$3:$BI$3),0))*(1-GRID!$B$69),0))</f>
        <v>19900</v>
      </c>
      <c r="L291" s="48" cm="1">
        <f t="array" ref="L291">IF($I$2="Открытый тариф",
INDEX(GRID!$B$17:$BI$27,MATCH(K$7,GRID!$A$17:$A$27,0),MATCH(1,($U$2=GRID!$B$1:$BI$1)*(КАЛЕНДАРЬ!$AJ9=GRID!$B$3:$BI$3), 0)),
ROUNDUP(INDEX(GRID!$B$17:$BI$27,MATCH(K$7,GRID!$A$17:$A$27,0),MATCH(1,($U$2=GRID!$B$1:$BI$1)*(КАЛЕНДАРЬ!$AJ9=GRID!$B$3:$BI$3), 0))*(1-GRID!$B$69),0))</f>
        <v>19900</v>
      </c>
      <c r="M291" s="47" cm="1">
        <f t="array" ref="M291">IF($I$2="Открытый тариф",
INDEX(GRID!$B$4:$BI$14,MATCH(M$7,GRID!$A$4:$A$14,0),MATCH(1,($U$2=GRID!$B$1:$BI$1)*(КАЛЕНДАРЬ!$AJ9=GRID!$B$3:$BI$3), 0)),
ROUNDUP(INDEX(GRID!$B$4:$BI$14,MATCH(M$7,GRID!$A$4:$A$14,0),MATCH(1,($U$2=GRID!$B$1:$BI$1)*(КАЛЕНДАРЬ!$AJ9=GRID!$B$3:$BI$3),0))*(1-GRID!$B$69),0))</f>
        <v>21700</v>
      </c>
      <c r="N291" s="48" cm="1">
        <f t="array" ref="N291">IF($I$2="Открытый тариф",
INDEX(GRID!$B$17:$BI$27,MATCH(M$7,GRID!$A$17:$A$27,0),MATCH(1,($U$2=GRID!$B$1:$BI$1)*(КАЛЕНДАРЬ!$AJ9=GRID!$B$3:$BI$3), 0)),
ROUNDUP(INDEX(GRID!$B$17:$BI$27,MATCH(M$7,GRID!$A$17:$A$27,0),MATCH(1,($U$2=GRID!$B$1:$BI$1)*(КАЛЕНДАРЬ!$AJ9=GRID!$B$3:$BI$3), 0))*(1-GRID!$B$69),0))</f>
        <v>21700</v>
      </c>
      <c r="O291" s="49" t="s">
        <v>101</v>
      </c>
      <c r="P291" s="49" t="s">
        <v>101</v>
      </c>
      <c r="Q291" s="49" t="s">
        <v>101</v>
      </c>
      <c r="R291" s="49" t="s">
        <v>101</v>
      </c>
      <c r="S291" s="49" t="s">
        <v>101</v>
      </c>
      <c r="T291" s="49" t="s">
        <v>101</v>
      </c>
      <c r="U291" s="49" t="s">
        <v>101</v>
      </c>
      <c r="V291" s="49" t="s">
        <v>101</v>
      </c>
      <c r="W291" s="49" t="s">
        <v>101</v>
      </c>
      <c r="X291" s="49" t="s">
        <v>101</v>
      </c>
      <c r="Y291" s="38"/>
      <c r="Z291" s="30"/>
      <c r="AE291" s="6"/>
      <c r="AI291" s="6"/>
      <c r="AN291" s="6"/>
    </row>
    <row r="292" spans="1:40" hidden="1" x14ac:dyDescent="0.2">
      <c r="A292" s="117" t="s">
        <v>42</v>
      </c>
      <c r="B292" s="117">
        <v>7</v>
      </c>
      <c r="C292" s="47" cm="1">
        <f t="array" ref="C292">IF($I$2="Открытый тариф",
INDEX(GRID!$B$4:$BI$14,MATCH(C$7,GRID!$A$4:$A$14,0),MATCH(1,($U$2=GRID!$B$1:$BI$1)*(КАЛЕНДАРЬ!$AJ10=GRID!$B$3:$BI$3), 0)),
ROUNDUP(INDEX(GRID!$B$4:$BI$14,MATCH(C$7,GRID!$A$4:$A$14,0),MATCH(1,($U$2=GRID!$B$1:$BI$1)*(КАЛЕНДАРЬ!$AJ10=GRID!$B$3:$BI$3),0))*(1-GRID!$B$69),0))</f>
        <v>13500</v>
      </c>
      <c r="D292" s="48" cm="1">
        <f t="array" ref="D292">IF($I$2="Открытый тариф",
INDEX(GRID!$B$17:$BI$27,MATCH(C$7,GRID!$A$17:$A$27,0),MATCH(1,($U$2=GRID!$B$1:$BI$1)*(КАЛЕНДАРЬ!$AJ10=GRID!$B$3:$BI$3), 0)),
ROUNDUP(INDEX(GRID!$B$17:$BI$27,MATCH(C$7,GRID!$A$17:$A$27,0),MATCH(1,($U$2=GRID!$B$1:$BI$1)*(КАЛЕНДАРЬ!$AJ10=GRID!$B$3:$BI$3), 0))*(1-GRID!$B$69),0))</f>
        <v>13500</v>
      </c>
      <c r="E292" s="47" cm="1">
        <f t="array" ref="E292">IF($I$2="Открытый тариф",
INDEX(GRID!$B$4:$BI$14,MATCH(E$7,GRID!$A$4:$A$14,0),MATCH(1,($U$2=GRID!$B$1:$BI$1)*(КАЛЕНДАРЬ!$AJ10=GRID!$B$3:$BI$3), 0)),
ROUNDUP(INDEX(GRID!$B$4:$BI$14,MATCH(E$7,GRID!$A$4:$A$14,0),MATCH(1,($U$2=GRID!$B$1:$BI$1)*(КАЛЕНДАРЬ!$AJ10=GRID!$B$3:$BI$3),0))*(1-GRID!$B$69),0))</f>
        <v>14700</v>
      </c>
      <c r="F292" s="48" cm="1">
        <f t="array" ref="F292">IF($I$2="Открытый тариф",
INDEX(GRID!$B$17:$BI$27,MATCH(E$7,GRID!$A$17:$A$27,0),MATCH(1,($U$2=GRID!$B$1:$BI$1)*(КАЛЕНДАРЬ!$AJ10=GRID!$B$3:$BI$3), 0)),
ROUNDUP(INDEX(GRID!$B$17:$BI$27,MATCH(E$7,GRID!$A$17:$A$27,0),MATCH(1,($U$2=GRID!$B$1:$BI$1)*(КАЛЕНДАРЬ!$AJ10=GRID!$B$3:$BI$3), 0))*(1-GRID!$B$69),0))</f>
        <v>14700</v>
      </c>
      <c r="G292" s="47" t="e" cm="1">
        <f t="array" ref="G292">IF($I$2="Открытый тариф",
INDEX(GRID!$B$4:$BI$14,MATCH(G$7,GRID!$A$4:$A$14,0),MATCH(1,($U$2=GRID!$B$1:$BI$1)*(КАЛЕНДАРЬ!$AJ10=GRID!$B$3:$BI$3), 0)),
ROUNDUP(INDEX(GRID!$B$4:$BI$14,MATCH(G$7,GRID!$A$4:$A$14,0),MATCH(1,($U$2=GRID!$B$1:$BI$1)*(КАЛЕНДАРЬ!$AJ10=GRID!$B$3:$BI$3),0))*(1-GRID!$B$69),0))</f>
        <v>#N/A</v>
      </c>
      <c r="H292" s="48" t="e" cm="1">
        <f t="array" ref="H292">IF($I$2="Открытый тариф",
INDEX(GRID!$B$17:$BI$27,MATCH(G$7,GRID!$A$17:$A$27,0),MATCH(1,($U$2=GRID!$B$1:$BI$1)*(КАЛЕНДАРЬ!$AJ10=GRID!$B$3:$BI$3), 0)),
ROUNDUP(INDEX(GRID!$B$17:$BI$27,MATCH(G$7,GRID!$A$17:$A$27,0),MATCH(1,($U$2=GRID!$B$1:$BI$1)*(КАЛЕНДАРЬ!$AJ10=GRID!$B$3:$BI$3), 0))*(1-GRID!$B$69),0))</f>
        <v>#N/A</v>
      </c>
      <c r="I292" s="47" t="e" cm="1">
        <f t="array" ref="I292">IF($I$2="Открытый тариф",
INDEX(GRID!$B$4:$BI$14,MATCH(I$7,GRID!$A$4:$A$14,0),MATCH(1,($U$2=GRID!$B$1:$BI$1)*(КАЛЕНДАРЬ!$AJ10=GRID!$B$3:$BI$3), 0)),
ROUNDUP(INDEX(GRID!$B$4:$BI$14,MATCH(I$7,GRID!$A$4:$A$14,0),MATCH(1,($U$2=GRID!$B$1:$BI$1)*(КАЛЕНДАРЬ!$AJ10=GRID!$B$3:$BI$3),0))*(1-GRID!$B$69),0))</f>
        <v>#N/A</v>
      </c>
      <c r="J292" s="48" t="e" cm="1">
        <f t="array" ref="J292">IF($I$2="Открытый тариф",
INDEX(GRID!$B$17:$BI$27,MATCH(I$7,GRID!$A$17:$A$27,0),MATCH(1,($U$2=GRID!$B$1:$BI$1)*(КАЛЕНДАРЬ!$AJ10=GRID!$B$3:$BI$3), 0)),
ROUNDUP(INDEX(GRID!$B$17:$BI$27,MATCH(I$7,GRID!$A$17:$A$27,0),MATCH(1,($U$2=GRID!$B$1:$BI$1)*(КАЛЕНДАРЬ!$AJ10=GRID!$B$3:$BI$3), 0))*(1-GRID!$B$69),0))</f>
        <v>#N/A</v>
      </c>
      <c r="K292" s="47" cm="1">
        <f t="array" ref="K292">IF($I$2="Открытый тариф",
INDEX(GRID!$B$4:$BI$14,MATCH(K$7,GRID!$A$4:$A$14,0),MATCH(1,($U$2=GRID!$B$1:$BI$1)*(КАЛЕНДАРЬ!$AJ10=GRID!$B$3:$BI$3), 0)),
ROUNDUP(INDEX(GRID!$B$4:$BI$14,MATCH(K$7,GRID!$A$4:$A$14,0),MATCH(1,($U$2=GRID!$B$1:$BI$1)*(КАЛЕНДАРЬ!$AJ10=GRID!$B$3:$BI$3),0))*(1-GRID!$B$69),0))</f>
        <v>18900</v>
      </c>
      <c r="L292" s="48" cm="1">
        <f t="array" ref="L292">IF($I$2="Открытый тариф",
INDEX(GRID!$B$17:$BI$27,MATCH(K$7,GRID!$A$17:$A$27,0),MATCH(1,($U$2=GRID!$B$1:$BI$1)*(КАЛЕНДАРЬ!$AJ10=GRID!$B$3:$BI$3), 0)),
ROUNDUP(INDEX(GRID!$B$17:$BI$27,MATCH(K$7,GRID!$A$17:$A$27,0),MATCH(1,($U$2=GRID!$B$1:$BI$1)*(КАЛЕНДАРЬ!$AJ10=GRID!$B$3:$BI$3), 0))*(1-GRID!$B$69),0))</f>
        <v>18900</v>
      </c>
      <c r="M292" s="47" cm="1">
        <f t="array" ref="M292">IF($I$2="Открытый тариф",
INDEX(GRID!$B$4:$BI$14,MATCH(M$7,GRID!$A$4:$A$14,0),MATCH(1,($U$2=GRID!$B$1:$BI$1)*(КАЛЕНДАРЬ!$AJ10=GRID!$B$3:$BI$3), 0)),
ROUNDUP(INDEX(GRID!$B$4:$BI$14,MATCH(M$7,GRID!$A$4:$A$14,0),MATCH(1,($U$2=GRID!$B$1:$BI$1)*(КАЛЕНДАРЬ!$AJ10=GRID!$B$3:$BI$3),0))*(1-GRID!$B$69),0))</f>
        <v>20500</v>
      </c>
      <c r="N292" s="48" cm="1">
        <f t="array" ref="N292">IF($I$2="Открытый тариф",
INDEX(GRID!$B$17:$BI$27,MATCH(M$7,GRID!$A$17:$A$27,0),MATCH(1,($U$2=GRID!$B$1:$BI$1)*(КАЛЕНДАРЬ!$AJ10=GRID!$B$3:$BI$3), 0)),
ROUNDUP(INDEX(GRID!$B$17:$BI$27,MATCH(M$7,GRID!$A$17:$A$27,0),MATCH(1,($U$2=GRID!$B$1:$BI$1)*(КАЛЕНДАРЬ!$AJ10=GRID!$B$3:$BI$3), 0))*(1-GRID!$B$69),0))</f>
        <v>20500</v>
      </c>
      <c r="O292" s="49" t="s">
        <v>101</v>
      </c>
      <c r="P292" s="49" t="s">
        <v>101</v>
      </c>
      <c r="Q292" s="49" t="s">
        <v>101</v>
      </c>
      <c r="R292" s="49" t="s">
        <v>101</v>
      </c>
      <c r="S292" s="49" t="s">
        <v>101</v>
      </c>
      <c r="T292" s="49" t="s">
        <v>101</v>
      </c>
      <c r="U292" s="49" t="s">
        <v>101</v>
      </c>
      <c r="V292" s="49" t="s">
        <v>101</v>
      </c>
      <c r="W292" s="49" t="s">
        <v>101</v>
      </c>
      <c r="X292" s="49" t="s">
        <v>101</v>
      </c>
      <c r="Y292" s="38"/>
      <c r="Z292" s="30"/>
      <c r="AE292" s="6"/>
      <c r="AI292" s="6"/>
      <c r="AN292" s="6"/>
    </row>
    <row r="293" spans="1:40" hidden="1" x14ac:dyDescent="0.2">
      <c r="A293" s="117" t="s">
        <v>43</v>
      </c>
      <c r="B293" s="117">
        <v>8</v>
      </c>
      <c r="C293" s="47" cm="1">
        <f t="array" ref="C293">IF($I$2="Открытый тариф",
INDEX(GRID!$B$4:$BI$14,MATCH(C$7,GRID!$A$4:$A$14,0),MATCH(1,($U$2=GRID!$B$1:$BI$1)*(КАЛЕНДАРЬ!$AJ11=GRID!$B$3:$BI$3), 0)),
ROUNDUP(INDEX(GRID!$B$4:$BI$14,MATCH(C$7,GRID!$A$4:$A$14,0),MATCH(1,($U$2=GRID!$B$1:$BI$1)*(КАЛЕНДАРЬ!$AJ11=GRID!$B$3:$BI$3),0))*(1-GRID!$B$69),0))</f>
        <v>13500</v>
      </c>
      <c r="D293" s="48" cm="1">
        <f t="array" ref="D293">IF($I$2="Открытый тариф",
INDEX(GRID!$B$17:$BI$27,MATCH(C$7,GRID!$A$17:$A$27,0),MATCH(1,($U$2=GRID!$B$1:$BI$1)*(КАЛЕНДАРЬ!$AJ11=GRID!$B$3:$BI$3), 0)),
ROUNDUP(INDEX(GRID!$B$17:$BI$27,MATCH(C$7,GRID!$A$17:$A$27,0),MATCH(1,($U$2=GRID!$B$1:$BI$1)*(КАЛЕНДАРЬ!$AJ11=GRID!$B$3:$BI$3), 0))*(1-GRID!$B$69),0))</f>
        <v>13500</v>
      </c>
      <c r="E293" s="47" cm="1">
        <f t="array" ref="E293">IF($I$2="Открытый тариф",
INDEX(GRID!$B$4:$BI$14,MATCH(E$7,GRID!$A$4:$A$14,0),MATCH(1,($U$2=GRID!$B$1:$BI$1)*(КАЛЕНДАРЬ!$AJ11=GRID!$B$3:$BI$3), 0)),
ROUNDUP(INDEX(GRID!$B$4:$BI$14,MATCH(E$7,GRID!$A$4:$A$14,0),MATCH(1,($U$2=GRID!$B$1:$BI$1)*(КАЛЕНДАРЬ!$AJ11=GRID!$B$3:$BI$3),0))*(1-GRID!$B$69),0))</f>
        <v>14700</v>
      </c>
      <c r="F293" s="48" cm="1">
        <f t="array" ref="F293">IF($I$2="Открытый тариф",
INDEX(GRID!$B$17:$BI$27,MATCH(E$7,GRID!$A$17:$A$27,0),MATCH(1,($U$2=GRID!$B$1:$BI$1)*(КАЛЕНДАРЬ!$AJ11=GRID!$B$3:$BI$3), 0)),
ROUNDUP(INDEX(GRID!$B$17:$BI$27,MATCH(E$7,GRID!$A$17:$A$27,0),MATCH(1,($U$2=GRID!$B$1:$BI$1)*(КАЛЕНДАРЬ!$AJ11=GRID!$B$3:$BI$3), 0))*(1-GRID!$B$69),0))</f>
        <v>14700</v>
      </c>
      <c r="G293" s="47" t="e" cm="1">
        <f t="array" ref="G293">IF($I$2="Открытый тариф",
INDEX(GRID!$B$4:$BI$14,MATCH(G$7,GRID!$A$4:$A$14,0),MATCH(1,($U$2=GRID!$B$1:$BI$1)*(КАЛЕНДАРЬ!$AJ11=GRID!$B$3:$BI$3), 0)),
ROUNDUP(INDEX(GRID!$B$4:$BI$14,MATCH(G$7,GRID!$A$4:$A$14,0),MATCH(1,($U$2=GRID!$B$1:$BI$1)*(КАЛЕНДАРЬ!$AJ11=GRID!$B$3:$BI$3),0))*(1-GRID!$B$69),0))</f>
        <v>#N/A</v>
      </c>
      <c r="H293" s="48" t="e" cm="1">
        <f t="array" ref="H293">IF($I$2="Открытый тариф",
INDEX(GRID!$B$17:$BI$27,MATCH(G$7,GRID!$A$17:$A$27,0),MATCH(1,($U$2=GRID!$B$1:$BI$1)*(КАЛЕНДАРЬ!$AJ11=GRID!$B$3:$BI$3), 0)),
ROUNDUP(INDEX(GRID!$B$17:$BI$27,MATCH(G$7,GRID!$A$17:$A$27,0),MATCH(1,($U$2=GRID!$B$1:$BI$1)*(КАЛЕНДАРЬ!$AJ11=GRID!$B$3:$BI$3), 0))*(1-GRID!$B$69),0))</f>
        <v>#N/A</v>
      </c>
      <c r="I293" s="47" t="e" cm="1">
        <f t="array" ref="I293">IF($I$2="Открытый тариф",
INDEX(GRID!$B$4:$BI$14,MATCH(I$7,GRID!$A$4:$A$14,0),MATCH(1,($U$2=GRID!$B$1:$BI$1)*(КАЛЕНДАРЬ!$AJ11=GRID!$B$3:$BI$3), 0)),
ROUNDUP(INDEX(GRID!$B$4:$BI$14,MATCH(I$7,GRID!$A$4:$A$14,0),MATCH(1,($U$2=GRID!$B$1:$BI$1)*(КАЛЕНДАРЬ!$AJ11=GRID!$B$3:$BI$3),0))*(1-GRID!$B$69),0))</f>
        <v>#N/A</v>
      </c>
      <c r="J293" s="48" t="e" cm="1">
        <f t="array" ref="J293">IF($I$2="Открытый тариф",
INDEX(GRID!$B$17:$BI$27,MATCH(I$7,GRID!$A$17:$A$27,0),MATCH(1,($U$2=GRID!$B$1:$BI$1)*(КАЛЕНДАРЬ!$AJ11=GRID!$B$3:$BI$3), 0)),
ROUNDUP(INDEX(GRID!$B$17:$BI$27,MATCH(I$7,GRID!$A$17:$A$27,0),MATCH(1,($U$2=GRID!$B$1:$BI$1)*(КАЛЕНДАРЬ!$AJ11=GRID!$B$3:$BI$3), 0))*(1-GRID!$B$69),0))</f>
        <v>#N/A</v>
      </c>
      <c r="K293" s="47" cm="1">
        <f t="array" ref="K293">IF($I$2="Открытый тариф",
INDEX(GRID!$B$4:$BI$14,MATCH(K$7,GRID!$A$4:$A$14,0),MATCH(1,($U$2=GRID!$B$1:$BI$1)*(КАЛЕНДАРЬ!$AJ11=GRID!$B$3:$BI$3), 0)),
ROUNDUP(INDEX(GRID!$B$4:$BI$14,MATCH(K$7,GRID!$A$4:$A$14,0),MATCH(1,($U$2=GRID!$B$1:$BI$1)*(КАЛЕНДАРЬ!$AJ11=GRID!$B$3:$BI$3),0))*(1-GRID!$B$69),0))</f>
        <v>18900</v>
      </c>
      <c r="L293" s="48" cm="1">
        <f t="array" ref="L293">IF($I$2="Открытый тариф",
INDEX(GRID!$B$17:$BI$27,MATCH(K$7,GRID!$A$17:$A$27,0),MATCH(1,($U$2=GRID!$B$1:$BI$1)*(КАЛЕНДАРЬ!$AJ11=GRID!$B$3:$BI$3), 0)),
ROUNDUP(INDEX(GRID!$B$17:$BI$27,MATCH(K$7,GRID!$A$17:$A$27,0),MATCH(1,($U$2=GRID!$B$1:$BI$1)*(КАЛЕНДАРЬ!$AJ11=GRID!$B$3:$BI$3), 0))*(1-GRID!$B$69),0))</f>
        <v>18900</v>
      </c>
      <c r="M293" s="47" cm="1">
        <f t="array" ref="M293">IF($I$2="Открытый тариф",
INDEX(GRID!$B$4:$BI$14,MATCH(M$7,GRID!$A$4:$A$14,0),MATCH(1,($U$2=GRID!$B$1:$BI$1)*(КАЛЕНДАРЬ!$AJ11=GRID!$B$3:$BI$3), 0)),
ROUNDUP(INDEX(GRID!$B$4:$BI$14,MATCH(M$7,GRID!$A$4:$A$14,0),MATCH(1,($U$2=GRID!$B$1:$BI$1)*(КАЛЕНДАРЬ!$AJ11=GRID!$B$3:$BI$3),0))*(1-GRID!$B$69),0))</f>
        <v>20500</v>
      </c>
      <c r="N293" s="48" cm="1">
        <f t="array" ref="N293">IF($I$2="Открытый тариф",
INDEX(GRID!$B$17:$BI$27,MATCH(M$7,GRID!$A$17:$A$27,0),MATCH(1,($U$2=GRID!$B$1:$BI$1)*(КАЛЕНДАРЬ!$AJ11=GRID!$B$3:$BI$3), 0)),
ROUNDUP(INDEX(GRID!$B$17:$BI$27,MATCH(M$7,GRID!$A$17:$A$27,0),MATCH(1,($U$2=GRID!$B$1:$BI$1)*(КАЛЕНДАРЬ!$AJ11=GRID!$B$3:$BI$3), 0))*(1-GRID!$B$69),0))</f>
        <v>20500</v>
      </c>
      <c r="O293" s="49" t="s">
        <v>101</v>
      </c>
      <c r="P293" s="49" t="s">
        <v>101</v>
      </c>
      <c r="Q293" s="49" t="s">
        <v>101</v>
      </c>
      <c r="R293" s="49" t="s">
        <v>101</v>
      </c>
      <c r="S293" s="49" t="s">
        <v>101</v>
      </c>
      <c r="T293" s="49" t="s">
        <v>101</v>
      </c>
      <c r="U293" s="49" t="s">
        <v>101</v>
      </c>
      <c r="V293" s="49" t="s">
        <v>101</v>
      </c>
      <c r="W293" s="49" t="s">
        <v>101</v>
      </c>
      <c r="X293" s="49" t="s">
        <v>101</v>
      </c>
      <c r="Y293" s="38"/>
      <c r="Z293" s="30"/>
      <c r="AE293" s="6"/>
      <c r="AI293" s="6"/>
      <c r="AN293" s="6"/>
    </row>
    <row r="294" spans="1:40" hidden="1" x14ac:dyDescent="0.2">
      <c r="A294" s="117" t="s">
        <v>44</v>
      </c>
      <c r="B294" s="117">
        <v>9</v>
      </c>
      <c r="C294" s="47" cm="1">
        <f t="array" ref="C294">IF($I$2="Открытый тариф",
INDEX(GRID!$B$4:$BI$14,MATCH(C$7,GRID!$A$4:$A$14,0),MATCH(1,($U$2=GRID!$B$1:$BI$1)*(КАЛЕНДАРЬ!$AJ12=GRID!$B$3:$BI$3), 0)),
ROUNDUP(INDEX(GRID!$B$4:$BI$14,MATCH(C$7,GRID!$A$4:$A$14,0),MATCH(1,($U$2=GRID!$B$1:$BI$1)*(КАЛЕНДАРЬ!$AJ12=GRID!$B$3:$BI$3),0))*(1-GRID!$B$69),0))</f>
        <v>13500</v>
      </c>
      <c r="D294" s="48" cm="1">
        <f t="array" ref="D294">IF($I$2="Открытый тариф",
INDEX(GRID!$B$17:$BI$27,MATCH(C$7,GRID!$A$17:$A$27,0),MATCH(1,($U$2=GRID!$B$1:$BI$1)*(КАЛЕНДАРЬ!$AJ12=GRID!$B$3:$BI$3), 0)),
ROUNDUP(INDEX(GRID!$B$17:$BI$27,MATCH(C$7,GRID!$A$17:$A$27,0),MATCH(1,($U$2=GRID!$B$1:$BI$1)*(КАЛЕНДАРЬ!$AJ12=GRID!$B$3:$BI$3), 0))*(1-GRID!$B$69),0))</f>
        <v>13500</v>
      </c>
      <c r="E294" s="47" cm="1">
        <f t="array" ref="E294">IF($I$2="Открытый тариф",
INDEX(GRID!$B$4:$BI$14,MATCH(E$7,GRID!$A$4:$A$14,0),MATCH(1,($U$2=GRID!$B$1:$BI$1)*(КАЛЕНДАРЬ!$AJ12=GRID!$B$3:$BI$3), 0)),
ROUNDUP(INDEX(GRID!$B$4:$BI$14,MATCH(E$7,GRID!$A$4:$A$14,0),MATCH(1,($U$2=GRID!$B$1:$BI$1)*(КАЛЕНДАРЬ!$AJ12=GRID!$B$3:$BI$3),0))*(1-GRID!$B$69),0))</f>
        <v>14700</v>
      </c>
      <c r="F294" s="48" cm="1">
        <f t="array" ref="F294">IF($I$2="Открытый тариф",
INDEX(GRID!$B$17:$BI$27,MATCH(E$7,GRID!$A$17:$A$27,0),MATCH(1,($U$2=GRID!$B$1:$BI$1)*(КАЛЕНДАРЬ!$AJ12=GRID!$B$3:$BI$3), 0)),
ROUNDUP(INDEX(GRID!$B$17:$BI$27,MATCH(E$7,GRID!$A$17:$A$27,0),MATCH(1,($U$2=GRID!$B$1:$BI$1)*(КАЛЕНДАРЬ!$AJ12=GRID!$B$3:$BI$3), 0))*(1-GRID!$B$69),0))</f>
        <v>14700</v>
      </c>
      <c r="G294" s="47" t="e" cm="1">
        <f t="array" ref="G294">IF($I$2="Открытый тариф",
INDEX(GRID!$B$4:$BI$14,MATCH(G$7,GRID!$A$4:$A$14,0),MATCH(1,($U$2=GRID!$B$1:$BI$1)*(КАЛЕНДАРЬ!$AJ12=GRID!$B$3:$BI$3), 0)),
ROUNDUP(INDEX(GRID!$B$4:$BI$14,MATCH(G$7,GRID!$A$4:$A$14,0),MATCH(1,($U$2=GRID!$B$1:$BI$1)*(КАЛЕНДАРЬ!$AJ12=GRID!$B$3:$BI$3),0))*(1-GRID!$B$69),0))</f>
        <v>#N/A</v>
      </c>
      <c r="H294" s="48" t="e" cm="1">
        <f t="array" ref="H294">IF($I$2="Открытый тариф",
INDEX(GRID!$B$17:$BI$27,MATCH(G$7,GRID!$A$17:$A$27,0),MATCH(1,($U$2=GRID!$B$1:$BI$1)*(КАЛЕНДАРЬ!$AJ12=GRID!$B$3:$BI$3), 0)),
ROUNDUP(INDEX(GRID!$B$17:$BI$27,MATCH(G$7,GRID!$A$17:$A$27,0),MATCH(1,($U$2=GRID!$B$1:$BI$1)*(КАЛЕНДАРЬ!$AJ12=GRID!$B$3:$BI$3), 0))*(1-GRID!$B$69),0))</f>
        <v>#N/A</v>
      </c>
      <c r="I294" s="47" t="e" cm="1">
        <f t="array" ref="I294">IF($I$2="Открытый тариф",
INDEX(GRID!$B$4:$BI$14,MATCH(I$7,GRID!$A$4:$A$14,0),MATCH(1,($U$2=GRID!$B$1:$BI$1)*(КАЛЕНДАРЬ!$AJ12=GRID!$B$3:$BI$3), 0)),
ROUNDUP(INDEX(GRID!$B$4:$BI$14,MATCH(I$7,GRID!$A$4:$A$14,0),MATCH(1,($U$2=GRID!$B$1:$BI$1)*(КАЛЕНДАРЬ!$AJ12=GRID!$B$3:$BI$3),0))*(1-GRID!$B$69),0))</f>
        <v>#N/A</v>
      </c>
      <c r="J294" s="48" t="e" cm="1">
        <f t="array" ref="J294">IF($I$2="Открытый тариф",
INDEX(GRID!$B$17:$BI$27,MATCH(I$7,GRID!$A$17:$A$27,0),MATCH(1,($U$2=GRID!$B$1:$BI$1)*(КАЛЕНДАРЬ!$AJ12=GRID!$B$3:$BI$3), 0)),
ROUNDUP(INDEX(GRID!$B$17:$BI$27,MATCH(I$7,GRID!$A$17:$A$27,0),MATCH(1,($U$2=GRID!$B$1:$BI$1)*(КАЛЕНДАРЬ!$AJ12=GRID!$B$3:$BI$3), 0))*(1-GRID!$B$69),0))</f>
        <v>#N/A</v>
      </c>
      <c r="K294" s="47" cm="1">
        <f t="array" ref="K294">IF($I$2="Открытый тариф",
INDEX(GRID!$B$4:$BI$14,MATCH(K$7,GRID!$A$4:$A$14,0),MATCH(1,($U$2=GRID!$B$1:$BI$1)*(КАЛЕНДАРЬ!$AJ12=GRID!$B$3:$BI$3), 0)),
ROUNDUP(INDEX(GRID!$B$4:$BI$14,MATCH(K$7,GRID!$A$4:$A$14,0),MATCH(1,($U$2=GRID!$B$1:$BI$1)*(КАЛЕНДАРЬ!$AJ12=GRID!$B$3:$BI$3),0))*(1-GRID!$B$69),0))</f>
        <v>18900</v>
      </c>
      <c r="L294" s="48" cm="1">
        <f t="array" ref="L294">IF($I$2="Открытый тариф",
INDEX(GRID!$B$17:$BI$27,MATCH(K$7,GRID!$A$17:$A$27,0),MATCH(1,($U$2=GRID!$B$1:$BI$1)*(КАЛЕНДАРЬ!$AJ12=GRID!$B$3:$BI$3), 0)),
ROUNDUP(INDEX(GRID!$B$17:$BI$27,MATCH(K$7,GRID!$A$17:$A$27,0),MATCH(1,($U$2=GRID!$B$1:$BI$1)*(КАЛЕНДАРЬ!$AJ12=GRID!$B$3:$BI$3), 0))*(1-GRID!$B$69),0))</f>
        <v>18900</v>
      </c>
      <c r="M294" s="47" cm="1">
        <f t="array" ref="M294">IF($I$2="Открытый тариф",
INDEX(GRID!$B$4:$BI$14,MATCH(M$7,GRID!$A$4:$A$14,0),MATCH(1,($U$2=GRID!$B$1:$BI$1)*(КАЛЕНДАРЬ!$AJ12=GRID!$B$3:$BI$3), 0)),
ROUNDUP(INDEX(GRID!$B$4:$BI$14,MATCH(M$7,GRID!$A$4:$A$14,0),MATCH(1,($U$2=GRID!$B$1:$BI$1)*(КАЛЕНДАРЬ!$AJ12=GRID!$B$3:$BI$3),0))*(1-GRID!$B$69),0))</f>
        <v>20500</v>
      </c>
      <c r="N294" s="48" cm="1">
        <f t="array" ref="N294">IF($I$2="Открытый тариф",
INDEX(GRID!$B$17:$BI$27,MATCH(M$7,GRID!$A$17:$A$27,0),MATCH(1,($U$2=GRID!$B$1:$BI$1)*(КАЛЕНДАРЬ!$AJ12=GRID!$B$3:$BI$3), 0)),
ROUNDUP(INDEX(GRID!$B$17:$BI$27,MATCH(M$7,GRID!$A$17:$A$27,0),MATCH(1,($U$2=GRID!$B$1:$BI$1)*(КАЛЕНДАРЬ!$AJ12=GRID!$B$3:$BI$3), 0))*(1-GRID!$B$69),0))</f>
        <v>20500</v>
      </c>
      <c r="O294" s="49" t="s">
        <v>101</v>
      </c>
      <c r="P294" s="49" t="s">
        <v>101</v>
      </c>
      <c r="Q294" s="49" t="s">
        <v>101</v>
      </c>
      <c r="R294" s="49" t="s">
        <v>101</v>
      </c>
      <c r="S294" s="49" t="s">
        <v>101</v>
      </c>
      <c r="T294" s="49" t="s">
        <v>101</v>
      </c>
      <c r="U294" s="49" t="s">
        <v>101</v>
      </c>
      <c r="V294" s="49" t="s">
        <v>101</v>
      </c>
      <c r="W294" s="49" t="s">
        <v>101</v>
      </c>
      <c r="X294" s="49" t="s">
        <v>101</v>
      </c>
      <c r="Y294" s="38"/>
      <c r="Z294" s="30"/>
      <c r="AE294" s="6"/>
      <c r="AI294" s="6"/>
      <c r="AN294" s="6"/>
    </row>
    <row r="295" spans="1:40" hidden="1" x14ac:dyDescent="0.2">
      <c r="A295" s="117" t="s">
        <v>45</v>
      </c>
      <c r="B295" s="117">
        <v>10</v>
      </c>
      <c r="C295" s="47" cm="1">
        <f t="array" ref="C295">IF($I$2="Открытый тариф",
INDEX(GRID!$B$4:$BI$14,MATCH(C$7,GRID!$A$4:$A$14,0),MATCH(1,($U$2=GRID!$B$1:$BI$1)*(КАЛЕНДАРЬ!$AJ13=GRID!$B$3:$BI$3), 0)),
ROUNDUP(INDEX(GRID!$B$4:$BI$14,MATCH(C$7,GRID!$A$4:$A$14,0),MATCH(1,($U$2=GRID!$B$1:$BI$1)*(КАЛЕНДАРЬ!$AJ13=GRID!$B$3:$BI$3),0))*(1-GRID!$B$69),0))</f>
        <v>13500</v>
      </c>
      <c r="D295" s="48" cm="1">
        <f t="array" ref="D295">IF($I$2="Открытый тариф",
INDEX(GRID!$B$17:$BI$27,MATCH(C$7,GRID!$A$17:$A$27,0),MATCH(1,($U$2=GRID!$B$1:$BI$1)*(КАЛЕНДАРЬ!$AJ13=GRID!$B$3:$BI$3), 0)),
ROUNDUP(INDEX(GRID!$B$17:$BI$27,MATCH(C$7,GRID!$A$17:$A$27,0),MATCH(1,($U$2=GRID!$B$1:$BI$1)*(КАЛЕНДАРЬ!$AJ13=GRID!$B$3:$BI$3), 0))*(1-GRID!$B$69),0))</f>
        <v>13500</v>
      </c>
      <c r="E295" s="47" cm="1">
        <f t="array" ref="E295">IF($I$2="Открытый тариф",
INDEX(GRID!$B$4:$BI$14,MATCH(E$7,GRID!$A$4:$A$14,0),MATCH(1,($U$2=GRID!$B$1:$BI$1)*(КАЛЕНДАРЬ!$AJ13=GRID!$B$3:$BI$3), 0)),
ROUNDUP(INDEX(GRID!$B$4:$BI$14,MATCH(E$7,GRID!$A$4:$A$14,0),MATCH(1,($U$2=GRID!$B$1:$BI$1)*(КАЛЕНДАРЬ!$AJ13=GRID!$B$3:$BI$3),0))*(1-GRID!$B$69),0))</f>
        <v>14700</v>
      </c>
      <c r="F295" s="48" cm="1">
        <f t="array" ref="F295">IF($I$2="Открытый тариф",
INDEX(GRID!$B$17:$BI$27,MATCH(E$7,GRID!$A$17:$A$27,0),MATCH(1,($U$2=GRID!$B$1:$BI$1)*(КАЛЕНДАРЬ!$AJ13=GRID!$B$3:$BI$3), 0)),
ROUNDUP(INDEX(GRID!$B$17:$BI$27,MATCH(E$7,GRID!$A$17:$A$27,0),MATCH(1,($U$2=GRID!$B$1:$BI$1)*(КАЛЕНДАРЬ!$AJ13=GRID!$B$3:$BI$3), 0))*(1-GRID!$B$69),0))</f>
        <v>14700</v>
      </c>
      <c r="G295" s="47" t="e" cm="1">
        <f t="array" ref="G295">IF($I$2="Открытый тариф",
INDEX(GRID!$B$4:$BI$14,MATCH(G$7,GRID!$A$4:$A$14,0),MATCH(1,($U$2=GRID!$B$1:$BI$1)*(КАЛЕНДАРЬ!$AJ13=GRID!$B$3:$BI$3), 0)),
ROUNDUP(INDEX(GRID!$B$4:$BI$14,MATCH(G$7,GRID!$A$4:$A$14,0),MATCH(1,($U$2=GRID!$B$1:$BI$1)*(КАЛЕНДАРЬ!$AJ13=GRID!$B$3:$BI$3),0))*(1-GRID!$B$69),0))</f>
        <v>#N/A</v>
      </c>
      <c r="H295" s="48" t="e" cm="1">
        <f t="array" ref="H295">IF($I$2="Открытый тариф",
INDEX(GRID!$B$17:$BI$27,MATCH(G$7,GRID!$A$17:$A$27,0),MATCH(1,($U$2=GRID!$B$1:$BI$1)*(КАЛЕНДАРЬ!$AJ13=GRID!$B$3:$BI$3), 0)),
ROUNDUP(INDEX(GRID!$B$17:$BI$27,MATCH(G$7,GRID!$A$17:$A$27,0),MATCH(1,($U$2=GRID!$B$1:$BI$1)*(КАЛЕНДАРЬ!$AJ13=GRID!$B$3:$BI$3), 0))*(1-GRID!$B$69),0))</f>
        <v>#N/A</v>
      </c>
      <c r="I295" s="47" t="e" cm="1">
        <f t="array" ref="I295">IF($I$2="Открытый тариф",
INDEX(GRID!$B$4:$BI$14,MATCH(I$7,GRID!$A$4:$A$14,0),MATCH(1,($U$2=GRID!$B$1:$BI$1)*(КАЛЕНДАРЬ!$AJ13=GRID!$B$3:$BI$3), 0)),
ROUNDUP(INDEX(GRID!$B$4:$BI$14,MATCH(I$7,GRID!$A$4:$A$14,0),MATCH(1,($U$2=GRID!$B$1:$BI$1)*(КАЛЕНДАРЬ!$AJ13=GRID!$B$3:$BI$3),0))*(1-GRID!$B$69),0))</f>
        <v>#N/A</v>
      </c>
      <c r="J295" s="48" t="e" cm="1">
        <f t="array" ref="J295">IF($I$2="Открытый тариф",
INDEX(GRID!$B$17:$BI$27,MATCH(I$7,GRID!$A$17:$A$27,0),MATCH(1,($U$2=GRID!$B$1:$BI$1)*(КАЛЕНДАРЬ!$AJ13=GRID!$B$3:$BI$3), 0)),
ROUNDUP(INDEX(GRID!$B$17:$BI$27,MATCH(I$7,GRID!$A$17:$A$27,0),MATCH(1,($U$2=GRID!$B$1:$BI$1)*(КАЛЕНДАРЬ!$AJ13=GRID!$B$3:$BI$3), 0))*(1-GRID!$B$69),0))</f>
        <v>#N/A</v>
      </c>
      <c r="K295" s="47" cm="1">
        <f t="array" ref="K295">IF($I$2="Открытый тариф",
INDEX(GRID!$B$4:$BI$14,MATCH(K$7,GRID!$A$4:$A$14,0),MATCH(1,($U$2=GRID!$B$1:$BI$1)*(КАЛЕНДАРЬ!$AJ13=GRID!$B$3:$BI$3), 0)),
ROUNDUP(INDEX(GRID!$B$4:$BI$14,MATCH(K$7,GRID!$A$4:$A$14,0),MATCH(1,($U$2=GRID!$B$1:$BI$1)*(КАЛЕНДАРЬ!$AJ13=GRID!$B$3:$BI$3),0))*(1-GRID!$B$69),0))</f>
        <v>18900</v>
      </c>
      <c r="L295" s="48" cm="1">
        <f t="array" ref="L295">IF($I$2="Открытый тариф",
INDEX(GRID!$B$17:$BI$27,MATCH(K$7,GRID!$A$17:$A$27,0),MATCH(1,($U$2=GRID!$B$1:$BI$1)*(КАЛЕНДАРЬ!$AJ13=GRID!$B$3:$BI$3), 0)),
ROUNDUP(INDEX(GRID!$B$17:$BI$27,MATCH(K$7,GRID!$A$17:$A$27,0),MATCH(1,($U$2=GRID!$B$1:$BI$1)*(КАЛЕНДАРЬ!$AJ13=GRID!$B$3:$BI$3), 0))*(1-GRID!$B$69),0))</f>
        <v>18900</v>
      </c>
      <c r="M295" s="47" cm="1">
        <f t="array" ref="M295">IF($I$2="Открытый тариф",
INDEX(GRID!$B$4:$BI$14,MATCH(M$7,GRID!$A$4:$A$14,0),MATCH(1,($U$2=GRID!$B$1:$BI$1)*(КАЛЕНДАРЬ!$AJ13=GRID!$B$3:$BI$3), 0)),
ROUNDUP(INDEX(GRID!$B$4:$BI$14,MATCH(M$7,GRID!$A$4:$A$14,0),MATCH(1,($U$2=GRID!$B$1:$BI$1)*(КАЛЕНДАРЬ!$AJ13=GRID!$B$3:$BI$3),0))*(1-GRID!$B$69),0))</f>
        <v>20500</v>
      </c>
      <c r="N295" s="48" cm="1">
        <f t="array" ref="N295">IF($I$2="Открытый тариф",
INDEX(GRID!$B$17:$BI$27,MATCH(M$7,GRID!$A$17:$A$27,0),MATCH(1,($U$2=GRID!$B$1:$BI$1)*(КАЛЕНДАРЬ!$AJ13=GRID!$B$3:$BI$3), 0)),
ROUNDUP(INDEX(GRID!$B$17:$BI$27,MATCH(M$7,GRID!$A$17:$A$27,0),MATCH(1,($U$2=GRID!$B$1:$BI$1)*(КАЛЕНДАРЬ!$AJ13=GRID!$B$3:$BI$3), 0))*(1-GRID!$B$69),0))</f>
        <v>20500</v>
      </c>
      <c r="O295" s="49" t="s">
        <v>101</v>
      </c>
      <c r="P295" s="49" t="s">
        <v>101</v>
      </c>
      <c r="Q295" s="49" t="s">
        <v>101</v>
      </c>
      <c r="R295" s="49" t="s">
        <v>101</v>
      </c>
      <c r="S295" s="49" t="s">
        <v>101</v>
      </c>
      <c r="T295" s="49" t="s">
        <v>101</v>
      </c>
      <c r="U295" s="49" t="s">
        <v>101</v>
      </c>
      <c r="V295" s="49" t="s">
        <v>101</v>
      </c>
      <c r="W295" s="49" t="s">
        <v>101</v>
      </c>
      <c r="X295" s="49" t="s">
        <v>101</v>
      </c>
      <c r="Y295" s="38"/>
      <c r="Z295" s="30"/>
      <c r="AE295" s="6"/>
      <c r="AI295" s="6"/>
      <c r="AN295" s="6"/>
    </row>
    <row r="296" spans="1:40" hidden="1" x14ac:dyDescent="0.2">
      <c r="A296" s="117" t="s">
        <v>46</v>
      </c>
      <c r="B296" s="117">
        <v>11</v>
      </c>
      <c r="C296" s="47" cm="1">
        <f t="array" ref="C296">IF($I$2="Открытый тариф",
INDEX(GRID!$B$4:$BI$14,MATCH(C$7,GRID!$A$4:$A$14,0),MATCH(1,($U$2=GRID!$B$1:$BI$1)*(КАЛЕНДАРЬ!$AJ14=GRID!$B$3:$BI$3), 0)),
ROUNDUP(INDEX(GRID!$B$4:$BI$14,MATCH(C$7,GRID!$A$4:$A$14,0),MATCH(1,($U$2=GRID!$B$1:$BI$1)*(КАЛЕНДАРЬ!$AJ14=GRID!$B$3:$BI$3),0))*(1-GRID!$B$69),0))</f>
        <v>13500</v>
      </c>
      <c r="D296" s="48" cm="1">
        <f t="array" ref="D296">IF($I$2="Открытый тариф",
INDEX(GRID!$B$17:$BI$27,MATCH(C$7,GRID!$A$17:$A$27,0),MATCH(1,($U$2=GRID!$B$1:$BI$1)*(КАЛЕНДАРЬ!$AJ14=GRID!$B$3:$BI$3), 0)),
ROUNDUP(INDEX(GRID!$B$17:$BI$27,MATCH(C$7,GRID!$A$17:$A$27,0),MATCH(1,($U$2=GRID!$B$1:$BI$1)*(КАЛЕНДАРЬ!$AJ14=GRID!$B$3:$BI$3), 0))*(1-GRID!$B$69),0))</f>
        <v>13500</v>
      </c>
      <c r="E296" s="47" cm="1">
        <f t="array" ref="E296">IF($I$2="Открытый тариф",
INDEX(GRID!$B$4:$BI$14,MATCH(E$7,GRID!$A$4:$A$14,0),MATCH(1,($U$2=GRID!$B$1:$BI$1)*(КАЛЕНДАРЬ!$AJ14=GRID!$B$3:$BI$3), 0)),
ROUNDUP(INDEX(GRID!$B$4:$BI$14,MATCH(E$7,GRID!$A$4:$A$14,0),MATCH(1,($U$2=GRID!$B$1:$BI$1)*(КАЛЕНДАРЬ!$AJ14=GRID!$B$3:$BI$3),0))*(1-GRID!$B$69),0))</f>
        <v>14700</v>
      </c>
      <c r="F296" s="48" cm="1">
        <f t="array" ref="F296">IF($I$2="Открытый тариф",
INDEX(GRID!$B$17:$BI$27,MATCH(E$7,GRID!$A$17:$A$27,0),MATCH(1,($U$2=GRID!$B$1:$BI$1)*(КАЛЕНДАРЬ!$AJ14=GRID!$B$3:$BI$3), 0)),
ROUNDUP(INDEX(GRID!$B$17:$BI$27,MATCH(E$7,GRID!$A$17:$A$27,0),MATCH(1,($U$2=GRID!$B$1:$BI$1)*(КАЛЕНДАРЬ!$AJ14=GRID!$B$3:$BI$3), 0))*(1-GRID!$B$69),0))</f>
        <v>14700</v>
      </c>
      <c r="G296" s="47" t="e" cm="1">
        <f t="array" ref="G296">IF($I$2="Открытый тариф",
INDEX(GRID!$B$4:$BI$14,MATCH(G$7,GRID!$A$4:$A$14,0),MATCH(1,($U$2=GRID!$B$1:$BI$1)*(КАЛЕНДАРЬ!$AJ14=GRID!$B$3:$BI$3), 0)),
ROUNDUP(INDEX(GRID!$B$4:$BI$14,MATCH(G$7,GRID!$A$4:$A$14,0),MATCH(1,($U$2=GRID!$B$1:$BI$1)*(КАЛЕНДАРЬ!$AJ14=GRID!$B$3:$BI$3),0))*(1-GRID!$B$69),0))</f>
        <v>#N/A</v>
      </c>
      <c r="H296" s="48" t="e" cm="1">
        <f t="array" ref="H296">IF($I$2="Открытый тариф",
INDEX(GRID!$B$17:$BI$27,MATCH(G$7,GRID!$A$17:$A$27,0),MATCH(1,($U$2=GRID!$B$1:$BI$1)*(КАЛЕНДАРЬ!$AJ14=GRID!$B$3:$BI$3), 0)),
ROUNDUP(INDEX(GRID!$B$17:$BI$27,MATCH(G$7,GRID!$A$17:$A$27,0),MATCH(1,($U$2=GRID!$B$1:$BI$1)*(КАЛЕНДАРЬ!$AJ14=GRID!$B$3:$BI$3), 0))*(1-GRID!$B$69),0))</f>
        <v>#N/A</v>
      </c>
      <c r="I296" s="47" t="e" cm="1">
        <f t="array" ref="I296">IF($I$2="Открытый тариф",
INDEX(GRID!$B$4:$BI$14,MATCH(I$7,GRID!$A$4:$A$14,0),MATCH(1,($U$2=GRID!$B$1:$BI$1)*(КАЛЕНДАРЬ!$AJ14=GRID!$B$3:$BI$3), 0)),
ROUNDUP(INDEX(GRID!$B$4:$BI$14,MATCH(I$7,GRID!$A$4:$A$14,0),MATCH(1,($U$2=GRID!$B$1:$BI$1)*(КАЛЕНДАРЬ!$AJ14=GRID!$B$3:$BI$3),0))*(1-GRID!$B$69),0))</f>
        <v>#N/A</v>
      </c>
      <c r="J296" s="48" t="e" cm="1">
        <f t="array" ref="J296">IF($I$2="Открытый тариф",
INDEX(GRID!$B$17:$BI$27,MATCH(I$7,GRID!$A$17:$A$27,0),MATCH(1,($U$2=GRID!$B$1:$BI$1)*(КАЛЕНДАРЬ!$AJ14=GRID!$B$3:$BI$3), 0)),
ROUNDUP(INDEX(GRID!$B$17:$BI$27,MATCH(I$7,GRID!$A$17:$A$27,0),MATCH(1,($U$2=GRID!$B$1:$BI$1)*(КАЛЕНДАРЬ!$AJ14=GRID!$B$3:$BI$3), 0))*(1-GRID!$B$69),0))</f>
        <v>#N/A</v>
      </c>
      <c r="K296" s="47" cm="1">
        <f t="array" ref="K296">IF($I$2="Открытый тариф",
INDEX(GRID!$B$4:$BI$14,MATCH(K$7,GRID!$A$4:$A$14,0),MATCH(1,($U$2=GRID!$B$1:$BI$1)*(КАЛЕНДАРЬ!$AJ14=GRID!$B$3:$BI$3), 0)),
ROUNDUP(INDEX(GRID!$B$4:$BI$14,MATCH(K$7,GRID!$A$4:$A$14,0),MATCH(1,($U$2=GRID!$B$1:$BI$1)*(КАЛЕНДАРЬ!$AJ14=GRID!$B$3:$BI$3),0))*(1-GRID!$B$69),0))</f>
        <v>18900</v>
      </c>
      <c r="L296" s="48" cm="1">
        <f t="array" ref="L296">IF($I$2="Открытый тариф",
INDEX(GRID!$B$17:$BI$27,MATCH(K$7,GRID!$A$17:$A$27,0),MATCH(1,($U$2=GRID!$B$1:$BI$1)*(КАЛЕНДАРЬ!$AJ14=GRID!$B$3:$BI$3), 0)),
ROUNDUP(INDEX(GRID!$B$17:$BI$27,MATCH(K$7,GRID!$A$17:$A$27,0),MATCH(1,($U$2=GRID!$B$1:$BI$1)*(КАЛЕНДАРЬ!$AJ14=GRID!$B$3:$BI$3), 0))*(1-GRID!$B$69),0))</f>
        <v>18900</v>
      </c>
      <c r="M296" s="47" cm="1">
        <f t="array" ref="M296">IF($I$2="Открытый тариф",
INDEX(GRID!$B$4:$BI$14,MATCH(M$7,GRID!$A$4:$A$14,0),MATCH(1,($U$2=GRID!$B$1:$BI$1)*(КАЛЕНДАРЬ!$AJ14=GRID!$B$3:$BI$3), 0)),
ROUNDUP(INDEX(GRID!$B$4:$BI$14,MATCH(M$7,GRID!$A$4:$A$14,0),MATCH(1,($U$2=GRID!$B$1:$BI$1)*(КАЛЕНДАРЬ!$AJ14=GRID!$B$3:$BI$3),0))*(1-GRID!$B$69),0))</f>
        <v>20500</v>
      </c>
      <c r="N296" s="48" cm="1">
        <f t="array" ref="N296">IF($I$2="Открытый тариф",
INDEX(GRID!$B$17:$BI$27,MATCH(M$7,GRID!$A$17:$A$27,0),MATCH(1,($U$2=GRID!$B$1:$BI$1)*(КАЛЕНДАРЬ!$AJ14=GRID!$B$3:$BI$3), 0)),
ROUNDUP(INDEX(GRID!$B$17:$BI$27,MATCH(M$7,GRID!$A$17:$A$27,0),MATCH(1,($U$2=GRID!$B$1:$BI$1)*(КАЛЕНДАРЬ!$AJ14=GRID!$B$3:$BI$3), 0))*(1-GRID!$B$69),0))</f>
        <v>20500</v>
      </c>
      <c r="O296" s="49" t="s">
        <v>101</v>
      </c>
      <c r="P296" s="49" t="s">
        <v>101</v>
      </c>
      <c r="Q296" s="49" t="s">
        <v>101</v>
      </c>
      <c r="R296" s="49" t="s">
        <v>101</v>
      </c>
      <c r="S296" s="49" t="s">
        <v>101</v>
      </c>
      <c r="T296" s="49" t="s">
        <v>101</v>
      </c>
      <c r="U296" s="49" t="s">
        <v>101</v>
      </c>
      <c r="V296" s="49" t="s">
        <v>101</v>
      </c>
      <c r="W296" s="49" t="s">
        <v>101</v>
      </c>
      <c r="X296" s="49" t="s">
        <v>101</v>
      </c>
      <c r="Y296" s="38"/>
      <c r="Z296" s="30"/>
      <c r="AE296" s="6"/>
      <c r="AI296" s="6"/>
      <c r="AN296" s="6"/>
    </row>
    <row r="297" spans="1:40" hidden="1" x14ac:dyDescent="0.2">
      <c r="A297" s="117" t="s">
        <v>47</v>
      </c>
      <c r="B297" s="117">
        <v>12</v>
      </c>
      <c r="C297" s="47" cm="1">
        <f t="array" ref="C297">IF($I$2="Открытый тариф",
INDEX(GRID!$B$4:$BI$14,MATCH(C$7,GRID!$A$4:$A$14,0),MATCH(1,($U$2=GRID!$B$1:$BI$1)*(КАЛЕНДАРЬ!$AJ15=GRID!$B$3:$BI$3), 0)),
ROUNDUP(INDEX(GRID!$B$4:$BI$14,MATCH(C$7,GRID!$A$4:$A$14,0),MATCH(1,($U$2=GRID!$B$1:$BI$1)*(КАЛЕНДАРЬ!$AJ15=GRID!$B$3:$BI$3),0))*(1-GRID!$B$69),0))</f>
        <v>13500</v>
      </c>
      <c r="D297" s="48" cm="1">
        <f t="array" ref="D297">IF($I$2="Открытый тариф",
INDEX(GRID!$B$17:$BI$27,MATCH(C$7,GRID!$A$17:$A$27,0),MATCH(1,($U$2=GRID!$B$1:$BI$1)*(КАЛЕНДАРЬ!$AJ15=GRID!$B$3:$BI$3), 0)),
ROUNDUP(INDEX(GRID!$B$17:$BI$27,MATCH(C$7,GRID!$A$17:$A$27,0),MATCH(1,($U$2=GRID!$B$1:$BI$1)*(КАЛЕНДАРЬ!$AJ15=GRID!$B$3:$BI$3), 0))*(1-GRID!$B$69),0))</f>
        <v>13500</v>
      </c>
      <c r="E297" s="47" cm="1">
        <f t="array" ref="E297">IF($I$2="Открытый тариф",
INDEX(GRID!$B$4:$BI$14,MATCH(E$7,GRID!$A$4:$A$14,0),MATCH(1,($U$2=GRID!$B$1:$BI$1)*(КАЛЕНДАРЬ!$AJ15=GRID!$B$3:$BI$3), 0)),
ROUNDUP(INDEX(GRID!$B$4:$BI$14,MATCH(E$7,GRID!$A$4:$A$14,0),MATCH(1,($U$2=GRID!$B$1:$BI$1)*(КАЛЕНДАРЬ!$AJ15=GRID!$B$3:$BI$3),0))*(1-GRID!$B$69),0))</f>
        <v>14700</v>
      </c>
      <c r="F297" s="48" cm="1">
        <f t="array" ref="F297">IF($I$2="Открытый тариф",
INDEX(GRID!$B$17:$BI$27,MATCH(E$7,GRID!$A$17:$A$27,0),MATCH(1,($U$2=GRID!$B$1:$BI$1)*(КАЛЕНДАРЬ!$AJ15=GRID!$B$3:$BI$3), 0)),
ROUNDUP(INDEX(GRID!$B$17:$BI$27,MATCH(E$7,GRID!$A$17:$A$27,0),MATCH(1,($U$2=GRID!$B$1:$BI$1)*(КАЛЕНДАРЬ!$AJ15=GRID!$B$3:$BI$3), 0))*(1-GRID!$B$69),0))</f>
        <v>14700</v>
      </c>
      <c r="G297" s="47" t="e" cm="1">
        <f t="array" ref="G297">IF($I$2="Открытый тариф",
INDEX(GRID!$B$4:$BI$14,MATCH(G$7,GRID!$A$4:$A$14,0),MATCH(1,($U$2=GRID!$B$1:$BI$1)*(КАЛЕНДАРЬ!$AJ15=GRID!$B$3:$BI$3), 0)),
ROUNDUP(INDEX(GRID!$B$4:$BI$14,MATCH(G$7,GRID!$A$4:$A$14,0),MATCH(1,($U$2=GRID!$B$1:$BI$1)*(КАЛЕНДАРЬ!$AJ15=GRID!$B$3:$BI$3),0))*(1-GRID!$B$69),0))</f>
        <v>#N/A</v>
      </c>
      <c r="H297" s="48" t="e" cm="1">
        <f t="array" ref="H297">IF($I$2="Открытый тариф",
INDEX(GRID!$B$17:$BI$27,MATCH(G$7,GRID!$A$17:$A$27,0),MATCH(1,($U$2=GRID!$B$1:$BI$1)*(КАЛЕНДАРЬ!$AJ15=GRID!$B$3:$BI$3), 0)),
ROUNDUP(INDEX(GRID!$B$17:$BI$27,MATCH(G$7,GRID!$A$17:$A$27,0),MATCH(1,($U$2=GRID!$B$1:$BI$1)*(КАЛЕНДАРЬ!$AJ15=GRID!$B$3:$BI$3), 0))*(1-GRID!$B$69),0))</f>
        <v>#N/A</v>
      </c>
      <c r="I297" s="47" t="e" cm="1">
        <f t="array" ref="I297">IF($I$2="Открытый тариф",
INDEX(GRID!$B$4:$BI$14,MATCH(I$7,GRID!$A$4:$A$14,0),MATCH(1,($U$2=GRID!$B$1:$BI$1)*(КАЛЕНДАРЬ!$AJ15=GRID!$B$3:$BI$3), 0)),
ROUNDUP(INDEX(GRID!$B$4:$BI$14,MATCH(I$7,GRID!$A$4:$A$14,0),MATCH(1,($U$2=GRID!$B$1:$BI$1)*(КАЛЕНДАРЬ!$AJ15=GRID!$B$3:$BI$3),0))*(1-GRID!$B$69),0))</f>
        <v>#N/A</v>
      </c>
      <c r="J297" s="48" t="e" cm="1">
        <f t="array" ref="J297">IF($I$2="Открытый тариф",
INDEX(GRID!$B$17:$BI$27,MATCH(I$7,GRID!$A$17:$A$27,0),MATCH(1,($U$2=GRID!$B$1:$BI$1)*(КАЛЕНДАРЬ!$AJ15=GRID!$B$3:$BI$3), 0)),
ROUNDUP(INDEX(GRID!$B$17:$BI$27,MATCH(I$7,GRID!$A$17:$A$27,0),MATCH(1,($U$2=GRID!$B$1:$BI$1)*(КАЛЕНДАРЬ!$AJ15=GRID!$B$3:$BI$3), 0))*(1-GRID!$B$69),0))</f>
        <v>#N/A</v>
      </c>
      <c r="K297" s="47" cm="1">
        <f t="array" ref="K297">IF($I$2="Открытый тариф",
INDEX(GRID!$B$4:$BI$14,MATCH(K$7,GRID!$A$4:$A$14,0),MATCH(1,($U$2=GRID!$B$1:$BI$1)*(КАЛЕНДАРЬ!$AJ15=GRID!$B$3:$BI$3), 0)),
ROUNDUP(INDEX(GRID!$B$4:$BI$14,MATCH(K$7,GRID!$A$4:$A$14,0),MATCH(1,($U$2=GRID!$B$1:$BI$1)*(КАЛЕНДАРЬ!$AJ15=GRID!$B$3:$BI$3),0))*(1-GRID!$B$69),0))</f>
        <v>18900</v>
      </c>
      <c r="L297" s="48" cm="1">
        <f t="array" ref="L297">IF($I$2="Открытый тариф",
INDEX(GRID!$B$17:$BI$27,MATCH(K$7,GRID!$A$17:$A$27,0),MATCH(1,($U$2=GRID!$B$1:$BI$1)*(КАЛЕНДАРЬ!$AJ15=GRID!$B$3:$BI$3), 0)),
ROUNDUP(INDEX(GRID!$B$17:$BI$27,MATCH(K$7,GRID!$A$17:$A$27,0),MATCH(1,($U$2=GRID!$B$1:$BI$1)*(КАЛЕНДАРЬ!$AJ15=GRID!$B$3:$BI$3), 0))*(1-GRID!$B$69),0))</f>
        <v>18900</v>
      </c>
      <c r="M297" s="47" cm="1">
        <f t="array" ref="M297">IF($I$2="Открытый тариф",
INDEX(GRID!$B$4:$BI$14,MATCH(M$7,GRID!$A$4:$A$14,0),MATCH(1,($U$2=GRID!$B$1:$BI$1)*(КАЛЕНДАРЬ!$AJ15=GRID!$B$3:$BI$3), 0)),
ROUNDUP(INDEX(GRID!$B$4:$BI$14,MATCH(M$7,GRID!$A$4:$A$14,0),MATCH(1,($U$2=GRID!$B$1:$BI$1)*(КАЛЕНДАРЬ!$AJ15=GRID!$B$3:$BI$3),0))*(1-GRID!$B$69),0))</f>
        <v>20500</v>
      </c>
      <c r="N297" s="48" cm="1">
        <f t="array" ref="N297">IF($I$2="Открытый тариф",
INDEX(GRID!$B$17:$BI$27,MATCH(M$7,GRID!$A$17:$A$27,0),MATCH(1,($U$2=GRID!$B$1:$BI$1)*(КАЛЕНДАРЬ!$AJ15=GRID!$B$3:$BI$3), 0)),
ROUNDUP(INDEX(GRID!$B$17:$BI$27,MATCH(M$7,GRID!$A$17:$A$27,0),MATCH(1,($U$2=GRID!$B$1:$BI$1)*(КАЛЕНДАРЬ!$AJ15=GRID!$B$3:$BI$3), 0))*(1-GRID!$B$69),0))</f>
        <v>20500</v>
      </c>
      <c r="O297" s="49" t="s">
        <v>101</v>
      </c>
      <c r="P297" s="49" t="s">
        <v>101</v>
      </c>
      <c r="Q297" s="49" t="s">
        <v>101</v>
      </c>
      <c r="R297" s="49" t="s">
        <v>101</v>
      </c>
      <c r="S297" s="49" t="s">
        <v>101</v>
      </c>
      <c r="T297" s="49" t="s">
        <v>101</v>
      </c>
      <c r="U297" s="49" t="s">
        <v>101</v>
      </c>
      <c r="V297" s="49" t="s">
        <v>101</v>
      </c>
      <c r="W297" s="49" t="s">
        <v>101</v>
      </c>
      <c r="X297" s="49" t="s">
        <v>101</v>
      </c>
      <c r="Y297" s="38"/>
      <c r="Z297" s="30"/>
      <c r="AE297" s="6"/>
      <c r="AI297" s="6"/>
      <c r="AN297" s="6"/>
    </row>
    <row r="298" spans="1:40" hidden="1" x14ac:dyDescent="0.2">
      <c r="A298" s="117" t="s">
        <v>48</v>
      </c>
      <c r="B298" s="117">
        <v>13</v>
      </c>
      <c r="C298" s="47" cm="1">
        <f t="array" ref="C298">IF($I$2="Открытый тариф",
INDEX(GRID!$B$4:$BI$14,MATCH(C$7,GRID!$A$4:$A$14,0),MATCH(1,($U$2=GRID!$B$1:$BI$1)*(КАЛЕНДАРЬ!$AJ16=GRID!$B$3:$BI$3), 0)),
ROUNDUP(INDEX(GRID!$B$4:$BI$14,MATCH(C$7,GRID!$A$4:$A$14,0),MATCH(1,($U$2=GRID!$B$1:$BI$1)*(КАЛЕНДАРЬ!$AJ16=GRID!$B$3:$BI$3),0))*(1-GRID!$B$69),0))</f>
        <v>13500</v>
      </c>
      <c r="D298" s="48" cm="1">
        <f t="array" ref="D298">IF($I$2="Открытый тариф",
INDEX(GRID!$B$17:$BI$27,MATCH(C$7,GRID!$A$17:$A$27,0),MATCH(1,($U$2=GRID!$B$1:$BI$1)*(КАЛЕНДАРЬ!$AJ16=GRID!$B$3:$BI$3), 0)),
ROUNDUP(INDEX(GRID!$B$17:$BI$27,MATCH(C$7,GRID!$A$17:$A$27,0),MATCH(1,($U$2=GRID!$B$1:$BI$1)*(КАЛЕНДАРЬ!$AJ16=GRID!$B$3:$BI$3), 0))*(1-GRID!$B$69),0))</f>
        <v>13500</v>
      </c>
      <c r="E298" s="47" cm="1">
        <f t="array" ref="E298">IF($I$2="Открытый тариф",
INDEX(GRID!$B$4:$BI$14,MATCH(E$7,GRID!$A$4:$A$14,0),MATCH(1,($U$2=GRID!$B$1:$BI$1)*(КАЛЕНДАРЬ!$AJ16=GRID!$B$3:$BI$3), 0)),
ROUNDUP(INDEX(GRID!$B$4:$BI$14,MATCH(E$7,GRID!$A$4:$A$14,0),MATCH(1,($U$2=GRID!$B$1:$BI$1)*(КАЛЕНДАРЬ!$AJ16=GRID!$B$3:$BI$3),0))*(1-GRID!$B$69),0))</f>
        <v>14700</v>
      </c>
      <c r="F298" s="48" cm="1">
        <f t="array" ref="F298">IF($I$2="Открытый тариф",
INDEX(GRID!$B$17:$BI$27,MATCH(E$7,GRID!$A$17:$A$27,0),MATCH(1,($U$2=GRID!$B$1:$BI$1)*(КАЛЕНДАРЬ!$AJ16=GRID!$B$3:$BI$3), 0)),
ROUNDUP(INDEX(GRID!$B$17:$BI$27,MATCH(E$7,GRID!$A$17:$A$27,0),MATCH(1,($U$2=GRID!$B$1:$BI$1)*(КАЛЕНДАРЬ!$AJ16=GRID!$B$3:$BI$3), 0))*(1-GRID!$B$69),0))</f>
        <v>14700</v>
      </c>
      <c r="G298" s="47" t="e" cm="1">
        <f t="array" ref="G298">IF($I$2="Открытый тариф",
INDEX(GRID!$B$4:$BI$14,MATCH(G$7,GRID!$A$4:$A$14,0),MATCH(1,($U$2=GRID!$B$1:$BI$1)*(КАЛЕНДАРЬ!$AJ16=GRID!$B$3:$BI$3), 0)),
ROUNDUP(INDEX(GRID!$B$4:$BI$14,MATCH(G$7,GRID!$A$4:$A$14,0),MATCH(1,($U$2=GRID!$B$1:$BI$1)*(КАЛЕНДАРЬ!$AJ16=GRID!$B$3:$BI$3),0))*(1-GRID!$B$69),0))</f>
        <v>#N/A</v>
      </c>
      <c r="H298" s="48" t="e" cm="1">
        <f t="array" ref="H298">IF($I$2="Открытый тариф",
INDEX(GRID!$B$17:$BI$27,MATCH(G$7,GRID!$A$17:$A$27,0),MATCH(1,($U$2=GRID!$B$1:$BI$1)*(КАЛЕНДАРЬ!$AJ16=GRID!$B$3:$BI$3), 0)),
ROUNDUP(INDEX(GRID!$B$17:$BI$27,MATCH(G$7,GRID!$A$17:$A$27,0),MATCH(1,($U$2=GRID!$B$1:$BI$1)*(КАЛЕНДАРЬ!$AJ16=GRID!$B$3:$BI$3), 0))*(1-GRID!$B$69),0))</f>
        <v>#N/A</v>
      </c>
      <c r="I298" s="47" t="e" cm="1">
        <f t="array" ref="I298">IF($I$2="Открытый тариф",
INDEX(GRID!$B$4:$BI$14,MATCH(I$7,GRID!$A$4:$A$14,0),MATCH(1,($U$2=GRID!$B$1:$BI$1)*(КАЛЕНДАРЬ!$AJ16=GRID!$B$3:$BI$3), 0)),
ROUNDUP(INDEX(GRID!$B$4:$BI$14,MATCH(I$7,GRID!$A$4:$A$14,0),MATCH(1,($U$2=GRID!$B$1:$BI$1)*(КАЛЕНДАРЬ!$AJ16=GRID!$B$3:$BI$3),0))*(1-GRID!$B$69),0))</f>
        <v>#N/A</v>
      </c>
      <c r="J298" s="48" t="e" cm="1">
        <f t="array" ref="J298">IF($I$2="Открытый тариф",
INDEX(GRID!$B$17:$BI$27,MATCH(I$7,GRID!$A$17:$A$27,0),MATCH(1,($U$2=GRID!$B$1:$BI$1)*(КАЛЕНДАРЬ!$AJ16=GRID!$B$3:$BI$3), 0)),
ROUNDUP(INDEX(GRID!$B$17:$BI$27,MATCH(I$7,GRID!$A$17:$A$27,0),MATCH(1,($U$2=GRID!$B$1:$BI$1)*(КАЛЕНДАРЬ!$AJ16=GRID!$B$3:$BI$3), 0))*(1-GRID!$B$69),0))</f>
        <v>#N/A</v>
      </c>
      <c r="K298" s="47" cm="1">
        <f t="array" ref="K298">IF($I$2="Открытый тариф",
INDEX(GRID!$B$4:$BI$14,MATCH(K$7,GRID!$A$4:$A$14,0),MATCH(1,($U$2=GRID!$B$1:$BI$1)*(КАЛЕНДАРЬ!$AJ16=GRID!$B$3:$BI$3), 0)),
ROUNDUP(INDEX(GRID!$B$4:$BI$14,MATCH(K$7,GRID!$A$4:$A$14,0),MATCH(1,($U$2=GRID!$B$1:$BI$1)*(КАЛЕНДАРЬ!$AJ16=GRID!$B$3:$BI$3),0))*(1-GRID!$B$69),0))</f>
        <v>18900</v>
      </c>
      <c r="L298" s="48" cm="1">
        <f t="array" ref="L298">IF($I$2="Открытый тариф",
INDEX(GRID!$B$17:$BI$27,MATCH(K$7,GRID!$A$17:$A$27,0),MATCH(1,($U$2=GRID!$B$1:$BI$1)*(КАЛЕНДАРЬ!$AJ16=GRID!$B$3:$BI$3), 0)),
ROUNDUP(INDEX(GRID!$B$17:$BI$27,MATCH(K$7,GRID!$A$17:$A$27,0),MATCH(1,($U$2=GRID!$B$1:$BI$1)*(КАЛЕНДАРЬ!$AJ16=GRID!$B$3:$BI$3), 0))*(1-GRID!$B$69),0))</f>
        <v>18900</v>
      </c>
      <c r="M298" s="47" cm="1">
        <f t="array" ref="M298">IF($I$2="Открытый тариф",
INDEX(GRID!$B$4:$BI$14,MATCH(M$7,GRID!$A$4:$A$14,0),MATCH(1,($U$2=GRID!$B$1:$BI$1)*(КАЛЕНДАРЬ!$AJ16=GRID!$B$3:$BI$3), 0)),
ROUNDUP(INDEX(GRID!$B$4:$BI$14,MATCH(M$7,GRID!$A$4:$A$14,0),MATCH(1,($U$2=GRID!$B$1:$BI$1)*(КАЛЕНДАРЬ!$AJ16=GRID!$B$3:$BI$3),0))*(1-GRID!$B$69),0))</f>
        <v>20500</v>
      </c>
      <c r="N298" s="48" cm="1">
        <f t="array" ref="N298">IF($I$2="Открытый тариф",
INDEX(GRID!$B$17:$BI$27,MATCH(M$7,GRID!$A$17:$A$27,0),MATCH(1,($U$2=GRID!$B$1:$BI$1)*(КАЛЕНДАРЬ!$AJ16=GRID!$B$3:$BI$3), 0)),
ROUNDUP(INDEX(GRID!$B$17:$BI$27,MATCH(M$7,GRID!$A$17:$A$27,0),MATCH(1,($U$2=GRID!$B$1:$BI$1)*(КАЛЕНДАРЬ!$AJ16=GRID!$B$3:$BI$3), 0))*(1-GRID!$B$69),0))</f>
        <v>20500</v>
      </c>
      <c r="O298" s="49" t="s">
        <v>101</v>
      </c>
      <c r="P298" s="49" t="s">
        <v>101</v>
      </c>
      <c r="Q298" s="49" t="s">
        <v>101</v>
      </c>
      <c r="R298" s="49" t="s">
        <v>101</v>
      </c>
      <c r="S298" s="49" t="s">
        <v>101</v>
      </c>
      <c r="T298" s="49" t="s">
        <v>101</v>
      </c>
      <c r="U298" s="49" t="s">
        <v>101</v>
      </c>
      <c r="V298" s="49" t="s">
        <v>101</v>
      </c>
      <c r="W298" s="49" t="s">
        <v>101</v>
      </c>
      <c r="X298" s="49" t="s">
        <v>101</v>
      </c>
      <c r="Y298" s="38"/>
      <c r="Z298" s="30"/>
      <c r="AE298" s="6"/>
      <c r="AI298" s="6"/>
      <c r="AN298" s="6"/>
    </row>
    <row r="299" spans="1:40" hidden="1" x14ac:dyDescent="0.2">
      <c r="A299" s="117" t="s">
        <v>42</v>
      </c>
      <c r="B299" s="117">
        <v>14</v>
      </c>
      <c r="C299" s="47" cm="1">
        <f t="array" ref="C299">IF($I$2="Открытый тариф",
INDEX(GRID!$B$4:$BI$14,MATCH(C$7,GRID!$A$4:$A$14,0),MATCH(1,($U$2=GRID!$B$1:$BI$1)*(КАЛЕНДАРЬ!$AJ17=GRID!$B$3:$BI$3), 0)),
ROUNDUP(INDEX(GRID!$B$4:$BI$14,MATCH(C$7,GRID!$A$4:$A$14,0),MATCH(1,($U$2=GRID!$B$1:$BI$1)*(КАЛЕНДАРЬ!$AJ17=GRID!$B$3:$BI$3),0))*(1-GRID!$B$69),0))</f>
        <v>13500</v>
      </c>
      <c r="D299" s="48" cm="1">
        <f t="array" ref="D299">IF($I$2="Открытый тариф",
INDEX(GRID!$B$17:$BI$27,MATCH(C$7,GRID!$A$17:$A$27,0),MATCH(1,($U$2=GRID!$B$1:$BI$1)*(КАЛЕНДАРЬ!$AJ17=GRID!$B$3:$BI$3), 0)),
ROUNDUP(INDEX(GRID!$B$17:$BI$27,MATCH(C$7,GRID!$A$17:$A$27,0),MATCH(1,($U$2=GRID!$B$1:$BI$1)*(КАЛЕНДАРЬ!$AJ17=GRID!$B$3:$BI$3), 0))*(1-GRID!$B$69),0))</f>
        <v>13500</v>
      </c>
      <c r="E299" s="47" cm="1">
        <f t="array" ref="E299">IF($I$2="Открытый тариф",
INDEX(GRID!$B$4:$BI$14,MATCH(E$7,GRID!$A$4:$A$14,0),MATCH(1,($U$2=GRID!$B$1:$BI$1)*(КАЛЕНДАРЬ!$AJ17=GRID!$B$3:$BI$3), 0)),
ROUNDUP(INDEX(GRID!$B$4:$BI$14,MATCH(E$7,GRID!$A$4:$A$14,0),MATCH(1,($U$2=GRID!$B$1:$BI$1)*(КАЛЕНДАРЬ!$AJ17=GRID!$B$3:$BI$3),0))*(1-GRID!$B$69),0))</f>
        <v>14700</v>
      </c>
      <c r="F299" s="48" cm="1">
        <f t="array" ref="F299">IF($I$2="Открытый тариф",
INDEX(GRID!$B$17:$BI$27,MATCH(E$7,GRID!$A$17:$A$27,0),MATCH(1,($U$2=GRID!$B$1:$BI$1)*(КАЛЕНДАРЬ!$AJ17=GRID!$B$3:$BI$3), 0)),
ROUNDUP(INDEX(GRID!$B$17:$BI$27,MATCH(E$7,GRID!$A$17:$A$27,0),MATCH(1,($U$2=GRID!$B$1:$BI$1)*(КАЛЕНДАРЬ!$AJ17=GRID!$B$3:$BI$3), 0))*(1-GRID!$B$69),0))</f>
        <v>14700</v>
      </c>
      <c r="G299" s="47" t="e" cm="1">
        <f t="array" ref="G299">IF($I$2="Открытый тариф",
INDEX(GRID!$B$4:$BI$14,MATCH(G$7,GRID!$A$4:$A$14,0),MATCH(1,($U$2=GRID!$B$1:$BI$1)*(КАЛЕНДАРЬ!$AJ17=GRID!$B$3:$BI$3), 0)),
ROUNDUP(INDEX(GRID!$B$4:$BI$14,MATCH(G$7,GRID!$A$4:$A$14,0),MATCH(1,($U$2=GRID!$B$1:$BI$1)*(КАЛЕНДАРЬ!$AJ17=GRID!$B$3:$BI$3),0))*(1-GRID!$B$69),0))</f>
        <v>#N/A</v>
      </c>
      <c r="H299" s="48" t="e" cm="1">
        <f t="array" ref="H299">IF($I$2="Открытый тариф",
INDEX(GRID!$B$17:$BI$27,MATCH(G$7,GRID!$A$17:$A$27,0),MATCH(1,($U$2=GRID!$B$1:$BI$1)*(КАЛЕНДАРЬ!$AJ17=GRID!$B$3:$BI$3), 0)),
ROUNDUP(INDEX(GRID!$B$17:$BI$27,MATCH(G$7,GRID!$A$17:$A$27,0),MATCH(1,($U$2=GRID!$B$1:$BI$1)*(КАЛЕНДАРЬ!$AJ17=GRID!$B$3:$BI$3), 0))*(1-GRID!$B$69),0))</f>
        <v>#N/A</v>
      </c>
      <c r="I299" s="47" t="e" cm="1">
        <f t="array" ref="I299">IF($I$2="Открытый тариф",
INDEX(GRID!$B$4:$BI$14,MATCH(I$7,GRID!$A$4:$A$14,0),MATCH(1,($U$2=GRID!$B$1:$BI$1)*(КАЛЕНДАРЬ!$AJ17=GRID!$B$3:$BI$3), 0)),
ROUNDUP(INDEX(GRID!$B$4:$BI$14,MATCH(I$7,GRID!$A$4:$A$14,0),MATCH(1,($U$2=GRID!$B$1:$BI$1)*(КАЛЕНДАРЬ!$AJ17=GRID!$B$3:$BI$3),0))*(1-GRID!$B$69),0))</f>
        <v>#N/A</v>
      </c>
      <c r="J299" s="48" t="e" cm="1">
        <f t="array" ref="J299">IF($I$2="Открытый тариф",
INDEX(GRID!$B$17:$BI$27,MATCH(I$7,GRID!$A$17:$A$27,0),MATCH(1,($U$2=GRID!$B$1:$BI$1)*(КАЛЕНДАРЬ!$AJ17=GRID!$B$3:$BI$3), 0)),
ROUNDUP(INDEX(GRID!$B$17:$BI$27,MATCH(I$7,GRID!$A$17:$A$27,0),MATCH(1,($U$2=GRID!$B$1:$BI$1)*(КАЛЕНДАРЬ!$AJ17=GRID!$B$3:$BI$3), 0))*(1-GRID!$B$69),0))</f>
        <v>#N/A</v>
      </c>
      <c r="K299" s="47" cm="1">
        <f t="array" ref="K299">IF($I$2="Открытый тариф",
INDEX(GRID!$B$4:$BI$14,MATCH(K$7,GRID!$A$4:$A$14,0),MATCH(1,($U$2=GRID!$B$1:$BI$1)*(КАЛЕНДАРЬ!$AJ17=GRID!$B$3:$BI$3), 0)),
ROUNDUP(INDEX(GRID!$B$4:$BI$14,MATCH(K$7,GRID!$A$4:$A$14,0),MATCH(1,($U$2=GRID!$B$1:$BI$1)*(КАЛЕНДАРЬ!$AJ17=GRID!$B$3:$BI$3),0))*(1-GRID!$B$69),0))</f>
        <v>18900</v>
      </c>
      <c r="L299" s="48" cm="1">
        <f t="array" ref="L299">IF($I$2="Открытый тариф",
INDEX(GRID!$B$17:$BI$27,MATCH(K$7,GRID!$A$17:$A$27,0),MATCH(1,($U$2=GRID!$B$1:$BI$1)*(КАЛЕНДАРЬ!$AJ17=GRID!$B$3:$BI$3), 0)),
ROUNDUP(INDEX(GRID!$B$17:$BI$27,MATCH(K$7,GRID!$A$17:$A$27,0),MATCH(1,($U$2=GRID!$B$1:$BI$1)*(КАЛЕНДАРЬ!$AJ17=GRID!$B$3:$BI$3), 0))*(1-GRID!$B$69),0))</f>
        <v>18900</v>
      </c>
      <c r="M299" s="47" cm="1">
        <f t="array" ref="M299">IF($I$2="Открытый тариф",
INDEX(GRID!$B$4:$BI$14,MATCH(M$7,GRID!$A$4:$A$14,0),MATCH(1,($U$2=GRID!$B$1:$BI$1)*(КАЛЕНДАРЬ!$AJ17=GRID!$B$3:$BI$3), 0)),
ROUNDUP(INDEX(GRID!$B$4:$BI$14,MATCH(M$7,GRID!$A$4:$A$14,0),MATCH(1,($U$2=GRID!$B$1:$BI$1)*(КАЛЕНДАРЬ!$AJ17=GRID!$B$3:$BI$3),0))*(1-GRID!$B$69),0))</f>
        <v>20500</v>
      </c>
      <c r="N299" s="48" cm="1">
        <f t="array" ref="N299">IF($I$2="Открытый тариф",
INDEX(GRID!$B$17:$BI$27,MATCH(M$7,GRID!$A$17:$A$27,0),MATCH(1,($U$2=GRID!$B$1:$BI$1)*(КАЛЕНДАРЬ!$AJ17=GRID!$B$3:$BI$3), 0)),
ROUNDUP(INDEX(GRID!$B$17:$BI$27,MATCH(M$7,GRID!$A$17:$A$27,0),MATCH(1,($U$2=GRID!$B$1:$BI$1)*(КАЛЕНДАРЬ!$AJ17=GRID!$B$3:$BI$3), 0))*(1-GRID!$B$69),0))</f>
        <v>20500</v>
      </c>
      <c r="O299" s="49" t="s">
        <v>101</v>
      </c>
      <c r="P299" s="49" t="s">
        <v>101</v>
      </c>
      <c r="Q299" s="49" t="s">
        <v>101</v>
      </c>
      <c r="R299" s="49" t="s">
        <v>101</v>
      </c>
      <c r="S299" s="49" t="s">
        <v>101</v>
      </c>
      <c r="T299" s="49" t="s">
        <v>101</v>
      </c>
      <c r="U299" s="49" t="s">
        <v>101</v>
      </c>
      <c r="V299" s="49" t="s">
        <v>101</v>
      </c>
      <c r="W299" s="49" t="s">
        <v>101</v>
      </c>
      <c r="X299" s="49" t="s">
        <v>101</v>
      </c>
      <c r="Y299" s="38"/>
      <c r="Z299" s="30"/>
      <c r="AE299" s="6"/>
      <c r="AI299" s="6"/>
      <c r="AN299" s="6"/>
    </row>
    <row r="300" spans="1:40" hidden="1" x14ac:dyDescent="0.2">
      <c r="A300" s="117" t="s">
        <v>43</v>
      </c>
      <c r="B300" s="117">
        <v>15</v>
      </c>
      <c r="C300" s="47" cm="1">
        <f t="array" ref="C300">IF($I$2="Открытый тариф",
INDEX(GRID!$B$4:$BI$14,MATCH(C$7,GRID!$A$4:$A$14,0),MATCH(1,($U$2=GRID!$B$1:$BI$1)*(КАЛЕНДАРЬ!$AJ18=GRID!$B$3:$BI$3), 0)),
ROUNDUP(INDEX(GRID!$B$4:$BI$14,MATCH(C$7,GRID!$A$4:$A$14,0),MATCH(1,($U$2=GRID!$B$1:$BI$1)*(КАЛЕНДАРЬ!$AJ18=GRID!$B$3:$BI$3),0))*(1-GRID!$B$69),0))</f>
        <v>13500</v>
      </c>
      <c r="D300" s="48" cm="1">
        <f t="array" ref="D300">IF($I$2="Открытый тариф",
INDEX(GRID!$B$17:$BI$27,MATCH(C$7,GRID!$A$17:$A$27,0),MATCH(1,($U$2=GRID!$B$1:$BI$1)*(КАЛЕНДАРЬ!$AJ18=GRID!$B$3:$BI$3), 0)),
ROUNDUP(INDEX(GRID!$B$17:$BI$27,MATCH(C$7,GRID!$A$17:$A$27,0),MATCH(1,($U$2=GRID!$B$1:$BI$1)*(КАЛЕНДАРЬ!$AJ18=GRID!$B$3:$BI$3), 0))*(1-GRID!$B$69),0))</f>
        <v>13500</v>
      </c>
      <c r="E300" s="47" cm="1">
        <f t="array" ref="E300">IF($I$2="Открытый тариф",
INDEX(GRID!$B$4:$BI$14,MATCH(E$7,GRID!$A$4:$A$14,0),MATCH(1,($U$2=GRID!$B$1:$BI$1)*(КАЛЕНДАРЬ!$AJ18=GRID!$B$3:$BI$3), 0)),
ROUNDUP(INDEX(GRID!$B$4:$BI$14,MATCH(E$7,GRID!$A$4:$A$14,0),MATCH(1,($U$2=GRID!$B$1:$BI$1)*(КАЛЕНДАРЬ!$AJ18=GRID!$B$3:$BI$3),0))*(1-GRID!$B$69),0))</f>
        <v>14700</v>
      </c>
      <c r="F300" s="48" cm="1">
        <f t="array" ref="F300">IF($I$2="Открытый тариф",
INDEX(GRID!$B$17:$BI$27,MATCH(E$7,GRID!$A$17:$A$27,0),MATCH(1,($U$2=GRID!$B$1:$BI$1)*(КАЛЕНДАРЬ!$AJ18=GRID!$B$3:$BI$3), 0)),
ROUNDUP(INDEX(GRID!$B$17:$BI$27,MATCH(E$7,GRID!$A$17:$A$27,0),MATCH(1,($U$2=GRID!$B$1:$BI$1)*(КАЛЕНДАРЬ!$AJ18=GRID!$B$3:$BI$3), 0))*(1-GRID!$B$69),0))</f>
        <v>14700</v>
      </c>
      <c r="G300" s="47" t="e" cm="1">
        <f t="array" ref="G300">IF($I$2="Открытый тариф",
INDEX(GRID!$B$4:$BI$14,MATCH(G$7,GRID!$A$4:$A$14,0),MATCH(1,($U$2=GRID!$B$1:$BI$1)*(КАЛЕНДАРЬ!$AJ18=GRID!$B$3:$BI$3), 0)),
ROUNDUP(INDEX(GRID!$B$4:$BI$14,MATCH(G$7,GRID!$A$4:$A$14,0),MATCH(1,($U$2=GRID!$B$1:$BI$1)*(КАЛЕНДАРЬ!$AJ18=GRID!$B$3:$BI$3),0))*(1-GRID!$B$69),0))</f>
        <v>#N/A</v>
      </c>
      <c r="H300" s="48" t="e" cm="1">
        <f t="array" ref="H300">IF($I$2="Открытый тариф",
INDEX(GRID!$B$17:$BI$27,MATCH(G$7,GRID!$A$17:$A$27,0),MATCH(1,($U$2=GRID!$B$1:$BI$1)*(КАЛЕНДАРЬ!$AJ18=GRID!$B$3:$BI$3), 0)),
ROUNDUP(INDEX(GRID!$B$17:$BI$27,MATCH(G$7,GRID!$A$17:$A$27,0),MATCH(1,($U$2=GRID!$B$1:$BI$1)*(КАЛЕНДАРЬ!$AJ18=GRID!$B$3:$BI$3), 0))*(1-GRID!$B$69),0))</f>
        <v>#N/A</v>
      </c>
      <c r="I300" s="47" t="e" cm="1">
        <f t="array" ref="I300">IF($I$2="Открытый тариф",
INDEX(GRID!$B$4:$BI$14,MATCH(I$7,GRID!$A$4:$A$14,0),MATCH(1,($U$2=GRID!$B$1:$BI$1)*(КАЛЕНДАРЬ!$AJ18=GRID!$B$3:$BI$3), 0)),
ROUNDUP(INDEX(GRID!$B$4:$BI$14,MATCH(I$7,GRID!$A$4:$A$14,0),MATCH(1,($U$2=GRID!$B$1:$BI$1)*(КАЛЕНДАРЬ!$AJ18=GRID!$B$3:$BI$3),0))*(1-GRID!$B$69),0))</f>
        <v>#N/A</v>
      </c>
      <c r="J300" s="48" t="e" cm="1">
        <f t="array" ref="J300">IF($I$2="Открытый тариф",
INDEX(GRID!$B$17:$BI$27,MATCH(I$7,GRID!$A$17:$A$27,0),MATCH(1,($U$2=GRID!$B$1:$BI$1)*(КАЛЕНДАРЬ!$AJ18=GRID!$B$3:$BI$3), 0)),
ROUNDUP(INDEX(GRID!$B$17:$BI$27,MATCH(I$7,GRID!$A$17:$A$27,0),MATCH(1,($U$2=GRID!$B$1:$BI$1)*(КАЛЕНДАРЬ!$AJ18=GRID!$B$3:$BI$3), 0))*(1-GRID!$B$69),0))</f>
        <v>#N/A</v>
      </c>
      <c r="K300" s="47" cm="1">
        <f t="array" ref="K300">IF($I$2="Открытый тариф",
INDEX(GRID!$B$4:$BI$14,MATCH(K$7,GRID!$A$4:$A$14,0),MATCH(1,($U$2=GRID!$B$1:$BI$1)*(КАЛЕНДАРЬ!$AJ18=GRID!$B$3:$BI$3), 0)),
ROUNDUP(INDEX(GRID!$B$4:$BI$14,MATCH(K$7,GRID!$A$4:$A$14,0),MATCH(1,($U$2=GRID!$B$1:$BI$1)*(КАЛЕНДАРЬ!$AJ18=GRID!$B$3:$BI$3),0))*(1-GRID!$B$69),0))</f>
        <v>18900</v>
      </c>
      <c r="L300" s="48" cm="1">
        <f t="array" ref="L300">IF($I$2="Открытый тариф",
INDEX(GRID!$B$17:$BI$27,MATCH(K$7,GRID!$A$17:$A$27,0),MATCH(1,($U$2=GRID!$B$1:$BI$1)*(КАЛЕНДАРЬ!$AJ18=GRID!$B$3:$BI$3), 0)),
ROUNDUP(INDEX(GRID!$B$17:$BI$27,MATCH(K$7,GRID!$A$17:$A$27,0),MATCH(1,($U$2=GRID!$B$1:$BI$1)*(КАЛЕНДАРЬ!$AJ18=GRID!$B$3:$BI$3), 0))*(1-GRID!$B$69),0))</f>
        <v>18900</v>
      </c>
      <c r="M300" s="47" cm="1">
        <f t="array" ref="M300">IF($I$2="Открытый тариф",
INDEX(GRID!$B$4:$BI$14,MATCH(M$7,GRID!$A$4:$A$14,0),MATCH(1,($U$2=GRID!$B$1:$BI$1)*(КАЛЕНДАРЬ!$AJ18=GRID!$B$3:$BI$3), 0)),
ROUNDUP(INDEX(GRID!$B$4:$BI$14,MATCH(M$7,GRID!$A$4:$A$14,0),MATCH(1,($U$2=GRID!$B$1:$BI$1)*(КАЛЕНДАРЬ!$AJ18=GRID!$B$3:$BI$3),0))*(1-GRID!$B$69),0))</f>
        <v>20500</v>
      </c>
      <c r="N300" s="48" cm="1">
        <f t="array" ref="N300">IF($I$2="Открытый тариф",
INDEX(GRID!$B$17:$BI$27,MATCH(M$7,GRID!$A$17:$A$27,0),MATCH(1,($U$2=GRID!$B$1:$BI$1)*(КАЛЕНДАРЬ!$AJ18=GRID!$B$3:$BI$3), 0)),
ROUNDUP(INDEX(GRID!$B$17:$BI$27,MATCH(M$7,GRID!$A$17:$A$27,0),MATCH(1,($U$2=GRID!$B$1:$BI$1)*(КАЛЕНДАРЬ!$AJ18=GRID!$B$3:$BI$3), 0))*(1-GRID!$B$69),0))</f>
        <v>20500</v>
      </c>
      <c r="O300" s="49" t="s">
        <v>101</v>
      </c>
      <c r="P300" s="49" t="s">
        <v>101</v>
      </c>
      <c r="Q300" s="49" t="s">
        <v>101</v>
      </c>
      <c r="R300" s="49" t="s">
        <v>101</v>
      </c>
      <c r="S300" s="49" t="s">
        <v>101</v>
      </c>
      <c r="T300" s="49" t="s">
        <v>101</v>
      </c>
      <c r="U300" s="49" t="s">
        <v>101</v>
      </c>
      <c r="V300" s="49" t="s">
        <v>101</v>
      </c>
      <c r="W300" s="49" t="s">
        <v>101</v>
      </c>
      <c r="X300" s="49" t="s">
        <v>101</v>
      </c>
      <c r="Y300" s="38"/>
      <c r="Z300" s="30"/>
      <c r="AE300" s="6"/>
      <c r="AI300" s="6"/>
      <c r="AN300" s="6"/>
    </row>
    <row r="301" spans="1:40" hidden="1" x14ac:dyDescent="0.2">
      <c r="A301" s="117" t="s">
        <v>44</v>
      </c>
      <c r="B301" s="117">
        <v>16</v>
      </c>
      <c r="C301" s="47" cm="1">
        <f t="array" ref="C301">IF($I$2="Открытый тариф",
INDEX(GRID!$B$4:$BI$14,MATCH(C$7,GRID!$A$4:$A$14,0),MATCH(1,($U$2=GRID!$B$1:$BI$1)*(КАЛЕНДАРЬ!$AJ19=GRID!$B$3:$BI$3), 0)),
ROUNDUP(INDEX(GRID!$B$4:$BI$14,MATCH(C$7,GRID!$A$4:$A$14,0),MATCH(1,($U$2=GRID!$B$1:$BI$1)*(КАЛЕНДАРЬ!$AJ19=GRID!$B$3:$BI$3),0))*(1-GRID!$B$69),0))</f>
        <v>13500</v>
      </c>
      <c r="D301" s="48" cm="1">
        <f t="array" ref="D301">IF($I$2="Открытый тариф",
INDEX(GRID!$B$17:$BI$27,MATCH(C$7,GRID!$A$17:$A$27,0),MATCH(1,($U$2=GRID!$B$1:$BI$1)*(КАЛЕНДАРЬ!$AJ19=GRID!$B$3:$BI$3), 0)),
ROUNDUP(INDEX(GRID!$B$17:$BI$27,MATCH(C$7,GRID!$A$17:$A$27,0),MATCH(1,($U$2=GRID!$B$1:$BI$1)*(КАЛЕНДАРЬ!$AJ19=GRID!$B$3:$BI$3), 0))*(1-GRID!$B$69),0))</f>
        <v>13500</v>
      </c>
      <c r="E301" s="47" cm="1">
        <f t="array" ref="E301">IF($I$2="Открытый тариф",
INDEX(GRID!$B$4:$BI$14,MATCH(E$7,GRID!$A$4:$A$14,0),MATCH(1,($U$2=GRID!$B$1:$BI$1)*(КАЛЕНДАРЬ!$AJ19=GRID!$B$3:$BI$3), 0)),
ROUNDUP(INDEX(GRID!$B$4:$BI$14,MATCH(E$7,GRID!$A$4:$A$14,0),MATCH(1,($U$2=GRID!$B$1:$BI$1)*(КАЛЕНДАРЬ!$AJ19=GRID!$B$3:$BI$3),0))*(1-GRID!$B$69),0))</f>
        <v>14700</v>
      </c>
      <c r="F301" s="48" cm="1">
        <f t="array" ref="F301">IF($I$2="Открытый тариф",
INDEX(GRID!$B$17:$BI$27,MATCH(E$7,GRID!$A$17:$A$27,0),MATCH(1,($U$2=GRID!$B$1:$BI$1)*(КАЛЕНДАРЬ!$AJ19=GRID!$B$3:$BI$3), 0)),
ROUNDUP(INDEX(GRID!$B$17:$BI$27,MATCH(E$7,GRID!$A$17:$A$27,0),MATCH(1,($U$2=GRID!$B$1:$BI$1)*(КАЛЕНДАРЬ!$AJ19=GRID!$B$3:$BI$3), 0))*(1-GRID!$B$69),0))</f>
        <v>14700</v>
      </c>
      <c r="G301" s="47" t="e" cm="1">
        <f t="array" ref="G301">IF($I$2="Открытый тариф",
INDEX(GRID!$B$4:$BI$14,MATCH(G$7,GRID!$A$4:$A$14,0),MATCH(1,($U$2=GRID!$B$1:$BI$1)*(КАЛЕНДАРЬ!$AJ19=GRID!$B$3:$BI$3), 0)),
ROUNDUP(INDEX(GRID!$B$4:$BI$14,MATCH(G$7,GRID!$A$4:$A$14,0),MATCH(1,($U$2=GRID!$B$1:$BI$1)*(КАЛЕНДАРЬ!$AJ19=GRID!$B$3:$BI$3),0))*(1-GRID!$B$69),0))</f>
        <v>#N/A</v>
      </c>
      <c r="H301" s="48" t="e" cm="1">
        <f t="array" ref="H301">IF($I$2="Открытый тариф",
INDEX(GRID!$B$17:$BI$27,MATCH(G$7,GRID!$A$17:$A$27,0),MATCH(1,($U$2=GRID!$B$1:$BI$1)*(КАЛЕНДАРЬ!$AJ19=GRID!$B$3:$BI$3), 0)),
ROUNDUP(INDEX(GRID!$B$17:$BI$27,MATCH(G$7,GRID!$A$17:$A$27,0),MATCH(1,($U$2=GRID!$B$1:$BI$1)*(КАЛЕНДАРЬ!$AJ19=GRID!$B$3:$BI$3), 0))*(1-GRID!$B$69),0))</f>
        <v>#N/A</v>
      </c>
      <c r="I301" s="47" t="e" cm="1">
        <f t="array" ref="I301">IF($I$2="Открытый тариф",
INDEX(GRID!$B$4:$BI$14,MATCH(I$7,GRID!$A$4:$A$14,0),MATCH(1,($U$2=GRID!$B$1:$BI$1)*(КАЛЕНДАРЬ!$AJ19=GRID!$B$3:$BI$3), 0)),
ROUNDUP(INDEX(GRID!$B$4:$BI$14,MATCH(I$7,GRID!$A$4:$A$14,0),MATCH(1,($U$2=GRID!$B$1:$BI$1)*(КАЛЕНДАРЬ!$AJ19=GRID!$B$3:$BI$3),0))*(1-GRID!$B$69),0))</f>
        <v>#N/A</v>
      </c>
      <c r="J301" s="48" t="e" cm="1">
        <f t="array" ref="J301">IF($I$2="Открытый тариф",
INDEX(GRID!$B$17:$BI$27,MATCH(I$7,GRID!$A$17:$A$27,0),MATCH(1,($U$2=GRID!$B$1:$BI$1)*(КАЛЕНДАРЬ!$AJ19=GRID!$B$3:$BI$3), 0)),
ROUNDUP(INDEX(GRID!$B$17:$BI$27,MATCH(I$7,GRID!$A$17:$A$27,0),MATCH(1,($U$2=GRID!$B$1:$BI$1)*(КАЛЕНДАРЬ!$AJ19=GRID!$B$3:$BI$3), 0))*(1-GRID!$B$69),0))</f>
        <v>#N/A</v>
      </c>
      <c r="K301" s="47" cm="1">
        <f t="array" ref="K301">IF($I$2="Открытый тариф",
INDEX(GRID!$B$4:$BI$14,MATCH(K$7,GRID!$A$4:$A$14,0),MATCH(1,($U$2=GRID!$B$1:$BI$1)*(КАЛЕНДАРЬ!$AJ19=GRID!$B$3:$BI$3), 0)),
ROUNDUP(INDEX(GRID!$B$4:$BI$14,MATCH(K$7,GRID!$A$4:$A$14,0),MATCH(1,($U$2=GRID!$B$1:$BI$1)*(КАЛЕНДАРЬ!$AJ19=GRID!$B$3:$BI$3),0))*(1-GRID!$B$69),0))</f>
        <v>18900</v>
      </c>
      <c r="L301" s="48" cm="1">
        <f t="array" ref="L301">IF($I$2="Открытый тариф",
INDEX(GRID!$B$17:$BI$27,MATCH(K$7,GRID!$A$17:$A$27,0),MATCH(1,($U$2=GRID!$B$1:$BI$1)*(КАЛЕНДАРЬ!$AJ19=GRID!$B$3:$BI$3), 0)),
ROUNDUP(INDEX(GRID!$B$17:$BI$27,MATCH(K$7,GRID!$A$17:$A$27,0),MATCH(1,($U$2=GRID!$B$1:$BI$1)*(КАЛЕНДАРЬ!$AJ19=GRID!$B$3:$BI$3), 0))*(1-GRID!$B$69),0))</f>
        <v>18900</v>
      </c>
      <c r="M301" s="47" cm="1">
        <f t="array" ref="M301">IF($I$2="Открытый тариф",
INDEX(GRID!$B$4:$BI$14,MATCH(M$7,GRID!$A$4:$A$14,0),MATCH(1,($U$2=GRID!$B$1:$BI$1)*(КАЛЕНДАРЬ!$AJ19=GRID!$B$3:$BI$3), 0)),
ROUNDUP(INDEX(GRID!$B$4:$BI$14,MATCH(M$7,GRID!$A$4:$A$14,0),MATCH(1,($U$2=GRID!$B$1:$BI$1)*(КАЛЕНДАРЬ!$AJ19=GRID!$B$3:$BI$3),0))*(1-GRID!$B$69),0))</f>
        <v>20500</v>
      </c>
      <c r="N301" s="48" cm="1">
        <f t="array" ref="N301">IF($I$2="Открытый тариф",
INDEX(GRID!$B$17:$BI$27,MATCH(M$7,GRID!$A$17:$A$27,0),MATCH(1,($U$2=GRID!$B$1:$BI$1)*(КАЛЕНДАРЬ!$AJ19=GRID!$B$3:$BI$3), 0)),
ROUNDUP(INDEX(GRID!$B$17:$BI$27,MATCH(M$7,GRID!$A$17:$A$27,0),MATCH(1,($U$2=GRID!$B$1:$BI$1)*(КАЛЕНДАРЬ!$AJ19=GRID!$B$3:$BI$3), 0))*(1-GRID!$B$69),0))</f>
        <v>20500</v>
      </c>
      <c r="O301" s="49" t="s">
        <v>101</v>
      </c>
      <c r="P301" s="49" t="s">
        <v>101</v>
      </c>
      <c r="Q301" s="49" t="s">
        <v>101</v>
      </c>
      <c r="R301" s="49" t="s">
        <v>101</v>
      </c>
      <c r="S301" s="49" t="s">
        <v>101</v>
      </c>
      <c r="T301" s="49" t="s">
        <v>101</v>
      </c>
      <c r="U301" s="49" t="s">
        <v>101</v>
      </c>
      <c r="V301" s="49" t="s">
        <v>101</v>
      </c>
      <c r="W301" s="49" t="s">
        <v>101</v>
      </c>
      <c r="X301" s="49" t="s">
        <v>101</v>
      </c>
      <c r="Y301" s="38"/>
      <c r="Z301" s="30"/>
      <c r="AE301" s="6"/>
      <c r="AI301" s="6"/>
      <c r="AN301" s="6"/>
    </row>
    <row r="302" spans="1:40" hidden="1" x14ac:dyDescent="0.2">
      <c r="A302" s="117" t="s">
        <v>45</v>
      </c>
      <c r="B302" s="117">
        <v>17</v>
      </c>
      <c r="C302" s="47" cm="1">
        <f t="array" ref="C302">IF($I$2="Открытый тариф",
INDEX(GRID!$B$4:$BI$14,MATCH(C$7,GRID!$A$4:$A$14,0),MATCH(1,($U$2=GRID!$B$1:$BI$1)*(КАЛЕНДАРЬ!$AJ20=GRID!$B$3:$BI$3), 0)),
ROUNDUP(INDEX(GRID!$B$4:$BI$14,MATCH(C$7,GRID!$A$4:$A$14,0),MATCH(1,($U$2=GRID!$B$1:$BI$1)*(КАЛЕНДАРЬ!$AJ20=GRID!$B$3:$BI$3),0))*(1-GRID!$B$69),0))</f>
        <v>13500</v>
      </c>
      <c r="D302" s="48" cm="1">
        <f t="array" ref="D302">IF($I$2="Открытый тариф",
INDEX(GRID!$B$17:$BI$27,MATCH(C$7,GRID!$A$17:$A$27,0),MATCH(1,($U$2=GRID!$B$1:$BI$1)*(КАЛЕНДАРЬ!$AJ20=GRID!$B$3:$BI$3), 0)),
ROUNDUP(INDEX(GRID!$B$17:$BI$27,MATCH(C$7,GRID!$A$17:$A$27,0),MATCH(1,($U$2=GRID!$B$1:$BI$1)*(КАЛЕНДАРЬ!$AJ20=GRID!$B$3:$BI$3), 0))*(1-GRID!$B$69),0))</f>
        <v>13500</v>
      </c>
      <c r="E302" s="47" cm="1">
        <f t="array" ref="E302">IF($I$2="Открытый тариф",
INDEX(GRID!$B$4:$BI$14,MATCH(E$7,GRID!$A$4:$A$14,0),MATCH(1,($U$2=GRID!$B$1:$BI$1)*(КАЛЕНДАРЬ!$AJ20=GRID!$B$3:$BI$3), 0)),
ROUNDUP(INDEX(GRID!$B$4:$BI$14,MATCH(E$7,GRID!$A$4:$A$14,0),MATCH(1,($U$2=GRID!$B$1:$BI$1)*(КАЛЕНДАРЬ!$AJ20=GRID!$B$3:$BI$3),0))*(1-GRID!$B$69),0))</f>
        <v>14700</v>
      </c>
      <c r="F302" s="48" cm="1">
        <f t="array" ref="F302">IF($I$2="Открытый тариф",
INDEX(GRID!$B$17:$BI$27,MATCH(E$7,GRID!$A$17:$A$27,0),MATCH(1,($U$2=GRID!$B$1:$BI$1)*(КАЛЕНДАРЬ!$AJ20=GRID!$B$3:$BI$3), 0)),
ROUNDUP(INDEX(GRID!$B$17:$BI$27,MATCH(E$7,GRID!$A$17:$A$27,0),MATCH(1,($U$2=GRID!$B$1:$BI$1)*(КАЛЕНДАРЬ!$AJ20=GRID!$B$3:$BI$3), 0))*(1-GRID!$B$69),0))</f>
        <v>14700</v>
      </c>
      <c r="G302" s="47" t="e" cm="1">
        <f t="array" ref="G302">IF($I$2="Открытый тариф",
INDEX(GRID!$B$4:$BI$14,MATCH(G$7,GRID!$A$4:$A$14,0),MATCH(1,($U$2=GRID!$B$1:$BI$1)*(КАЛЕНДАРЬ!$AJ20=GRID!$B$3:$BI$3), 0)),
ROUNDUP(INDEX(GRID!$B$4:$BI$14,MATCH(G$7,GRID!$A$4:$A$14,0),MATCH(1,($U$2=GRID!$B$1:$BI$1)*(КАЛЕНДАРЬ!$AJ20=GRID!$B$3:$BI$3),0))*(1-GRID!$B$69),0))</f>
        <v>#N/A</v>
      </c>
      <c r="H302" s="48" t="e" cm="1">
        <f t="array" ref="H302">IF($I$2="Открытый тариф",
INDEX(GRID!$B$17:$BI$27,MATCH(G$7,GRID!$A$17:$A$27,0),MATCH(1,($U$2=GRID!$B$1:$BI$1)*(КАЛЕНДАРЬ!$AJ20=GRID!$B$3:$BI$3), 0)),
ROUNDUP(INDEX(GRID!$B$17:$BI$27,MATCH(G$7,GRID!$A$17:$A$27,0),MATCH(1,($U$2=GRID!$B$1:$BI$1)*(КАЛЕНДАРЬ!$AJ20=GRID!$B$3:$BI$3), 0))*(1-GRID!$B$69),0))</f>
        <v>#N/A</v>
      </c>
      <c r="I302" s="47" t="e" cm="1">
        <f t="array" ref="I302">IF($I$2="Открытый тариф",
INDEX(GRID!$B$4:$BI$14,MATCH(I$7,GRID!$A$4:$A$14,0),MATCH(1,($U$2=GRID!$B$1:$BI$1)*(КАЛЕНДАРЬ!$AJ20=GRID!$B$3:$BI$3), 0)),
ROUNDUP(INDEX(GRID!$B$4:$BI$14,MATCH(I$7,GRID!$A$4:$A$14,0),MATCH(1,($U$2=GRID!$B$1:$BI$1)*(КАЛЕНДАРЬ!$AJ20=GRID!$B$3:$BI$3),0))*(1-GRID!$B$69),0))</f>
        <v>#N/A</v>
      </c>
      <c r="J302" s="48" t="e" cm="1">
        <f t="array" ref="J302">IF($I$2="Открытый тариф",
INDEX(GRID!$B$17:$BI$27,MATCH(I$7,GRID!$A$17:$A$27,0),MATCH(1,($U$2=GRID!$B$1:$BI$1)*(КАЛЕНДАРЬ!$AJ20=GRID!$B$3:$BI$3), 0)),
ROUNDUP(INDEX(GRID!$B$17:$BI$27,MATCH(I$7,GRID!$A$17:$A$27,0),MATCH(1,($U$2=GRID!$B$1:$BI$1)*(КАЛЕНДАРЬ!$AJ20=GRID!$B$3:$BI$3), 0))*(1-GRID!$B$69),0))</f>
        <v>#N/A</v>
      </c>
      <c r="K302" s="47" cm="1">
        <f t="array" ref="K302">IF($I$2="Открытый тариф",
INDEX(GRID!$B$4:$BI$14,MATCH(K$7,GRID!$A$4:$A$14,0),MATCH(1,($U$2=GRID!$B$1:$BI$1)*(КАЛЕНДАРЬ!$AJ20=GRID!$B$3:$BI$3), 0)),
ROUNDUP(INDEX(GRID!$B$4:$BI$14,MATCH(K$7,GRID!$A$4:$A$14,0),MATCH(1,($U$2=GRID!$B$1:$BI$1)*(КАЛЕНДАРЬ!$AJ20=GRID!$B$3:$BI$3),0))*(1-GRID!$B$69),0))</f>
        <v>18900</v>
      </c>
      <c r="L302" s="48" cm="1">
        <f t="array" ref="L302">IF($I$2="Открытый тариф",
INDEX(GRID!$B$17:$BI$27,MATCH(K$7,GRID!$A$17:$A$27,0),MATCH(1,($U$2=GRID!$B$1:$BI$1)*(КАЛЕНДАРЬ!$AJ20=GRID!$B$3:$BI$3), 0)),
ROUNDUP(INDEX(GRID!$B$17:$BI$27,MATCH(K$7,GRID!$A$17:$A$27,0),MATCH(1,($U$2=GRID!$B$1:$BI$1)*(КАЛЕНДАРЬ!$AJ20=GRID!$B$3:$BI$3), 0))*(1-GRID!$B$69),0))</f>
        <v>18900</v>
      </c>
      <c r="M302" s="47" cm="1">
        <f t="array" ref="M302">IF($I$2="Открытый тариф",
INDEX(GRID!$B$4:$BI$14,MATCH(M$7,GRID!$A$4:$A$14,0),MATCH(1,($U$2=GRID!$B$1:$BI$1)*(КАЛЕНДАРЬ!$AJ20=GRID!$B$3:$BI$3), 0)),
ROUNDUP(INDEX(GRID!$B$4:$BI$14,MATCH(M$7,GRID!$A$4:$A$14,0),MATCH(1,($U$2=GRID!$B$1:$BI$1)*(КАЛЕНДАРЬ!$AJ20=GRID!$B$3:$BI$3),0))*(1-GRID!$B$69),0))</f>
        <v>20500</v>
      </c>
      <c r="N302" s="48" cm="1">
        <f t="array" ref="N302">IF($I$2="Открытый тариф",
INDEX(GRID!$B$17:$BI$27,MATCH(M$7,GRID!$A$17:$A$27,0),MATCH(1,($U$2=GRID!$B$1:$BI$1)*(КАЛЕНДАРЬ!$AJ20=GRID!$B$3:$BI$3), 0)),
ROUNDUP(INDEX(GRID!$B$17:$BI$27,MATCH(M$7,GRID!$A$17:$A$27,0),MATCH(1,($U$2=GRID!$B$1:$BI$1)*(КАЛЕНДАРЬ!$AJ20=GRID!$B$3:$BI$3), 0))*(1-GRID!$B$69),0))</f>
        <v>20500</v>
      </c>
      <c r="O302" s="49" t="s">
        <v>101</v>
      </c>
      <c r="P302" s="49" t="s">
        <v>101</v>
      </c>
      <c r="Q302" s="49" t="s">
        <v>101</v>
      </c>
      <c r="R302" s="49" t="s">
        <v>101</v>
      </c>
      <c r="S302" s="49" t="s">
        <v>101</v>
      </c>
      <c r="T302" s="49" t="s">
        <v>101</v>
      </c>
      <c r="U302" s="49" t="s">
        <v>101</v>
      </c>
      <c r="V302" s="49" t="s">
        <v>101</v>
      </c>
      <c r="W302" s="49" t="s">
        <v>101</v>
      </c>
      <c r="X302" s="49" t="s">
        <v>101</v>
      </c>
      <c r="Y302" s="38"/>
      <c r="Z302" s="30"/>
      <c r="AE302" s="6"/>
      <c r="AI302" s="6"/>
      <c r="AN302" s="6"/>
    </row>
    <row r="303" spans="1:40" hidden="1" x14ac:dyDescent="0.2">
      <c r="A303" s="117" t="s">
        <v>46</v>
      </c>
      <c r="B303" s="117">
        <v>18</v>
      </c>
      <c r="C303" s="47" cm="1">
        <f t="array" ref="C303">IF($I$2="Открытый тариф",
INDEX(GRID!$B$4:$BI$14,MATCH(C$7,GRID!$A$4:$A$14,0),MATCH(1,($U$2=GRID!$B$1:$BI$1)*(КАЛЕНДАРЬ!$AJ21=GRID!$B$3:$BI$3), 0)),
ROUNDUP(INDEX(GRID!$B$4:$BI$14,MATCH(C$7,GRID!$A$4:$A$14,0),MATCH(1,($U$2=GRID!$B$1:$BI$1)*(КАЛЕНДАРЬ!$AJ21=GRID!$B$3:$BI$3),0))*(1-GRID!$B$69),0))</f>
        <v>13500</v>
      </c>
      <c r="D303" s="48" cm="1">
        <f t="array" ref="D303">IF($I$2="Открытый тариф",
INDEX(GRID!$B$17:$BI$27,MATCH(C$7,GRID!$A$17:$A$27,0),MATCH(1,($U$2=GRID!$B$1:$BI$1)*(КАЛЕНДАРЬ!$AJ21=GRID!$B$3:$BI$3), 0)),
ROUNDUP(INDEX(GRID!$B$17:$BI$27,MATCH(C$7,GRID!$A$17:$A$27,0),MATCH(1,($U$2=GRID!$B$1:$BI$1)*(КАЛЕНДАРЬ!$AJ21=GRID!$B$3:$BI$3), 0))*(1-GRID!$B$69),0))</f>
        <v>13500</v>
      </c>
      <c r="E303" s="47" cm="1">
        <f t="array" ref="E303">IF($I$2="Открытый тариф",
INDEX(GRID!$B$4:$BI$14,MATCH(E$7,GRID!$A$4:$A$14,0),MATCH(1,($U$2=GRID!$B$1:$BI$1)*(КАЛЕНДАРЬ!$AJ21=GRID!$B$3:$BI$3), 0)),
ROUNDUP(INDEX(GRID!$B$4:$BI$14,MATCH(E$7,GRID!$A$4:$A$14,0),MATCH(1,($U$2=GRID!$B$1:$BI$1)*(КАЛЕНДАРЬ!$AJ21=GRID!$B$3:$BI$3),0))*(1-GRID!$B$69),0))</f>
        <v>14700</v>
      </c>
      <c r="F303" s="48" cm="1">
        <f t="array" ref="F303">IF($I$2="Открытый тариф",
INDEX(GRID!$B$17:$BI$27,MATCH(E$7,GRID!$A$17:$A$27,0),MATCH(1,($U$2=GRID!$B$1:$BI$1)*(КАЛЕНДАРЬ!$AJ21=GRID!$B$3:$BI$3), 0)),
ROUNDUP(INDEX(GRID!$B$17:$BI$27,MATCH(E$7,GRID!$A$17:$A$27,0),MATCH(1,($U$2=GRID!$B$1:$BI$1)*(КАЛЕНДАРЬ!$AJ21=GRID!$B$3:$BI$3), 0))*(1-GRID!$B$69),0))</f>
        <v>14700</v>
      </c>
      <c r="G303" s="47" t="e" cm="1">
        <f t="array" ref="G303">IF($I$2="Открытый тариф",
INDEX(GRID!$B$4:$BI$14,MATCH(G$7,GRID!$A$4:$A$14,0),MATCH(1,($U$2=GRID!$B$1:$BI$1)*(КАЛЕНДАРЬ!$AJ21=GRID!$B$3:$BI$3), 0)),
ROUNDUP(INDEX(GRID!$B$4:$BI$14,MATCH(G$7,GRID!$A$4:$A$14,0),MATCH(1,($U$2=GRID!$B$1:$BI$1)*(КАЛЕНДАРЬ!$AJ21=GRID!$B$3:$BI$3),0))*(1-GRID!$B$69),0))</f>
        <v>#N/A</v>
      </c>
      <c r="H303" s="48" t="e" cm="1">
        <f t="array" ref="H303">IF($I$2="Открытый тариф",
INDEX(GRID!$B$17:$BI$27,MATCH(G$7,GRID!$A$17:$A$27,0),MATCH(1,($U$2=GRID!$B$1:$BI$1)*(КАЛЕНДАРЬ!$AJ21=GRID!$B$3:$BI$3), 0)),
ROUNDUP(INDEX(GRID!$B$17:$BI$27,MATCH(G$7,GRID!$A$17:$A$27,0),MATCH(1,($U$2=GRID!$B$1:$BI$1)*(КАЛЕНДАРЬ!$AJ21=GRID!$B$3:$BI$3), 0))*(1-GRID!$B$69),0))</f>
        <v>#N/A</v>
      </c>
      <c r="I303" s="47" t="e" cm="1">
        <f t="array" ref="I303">IF($I$2="Открытый тариф",
INDEX(GRID!$B$4:$BI$14,MATCH(I$7,GRID!$A$4:$A$14,0),MATCH(1,($U$2=GRID!$B$1:$BI$1)*(КАЛЕНДАРЬ!$AJ21=GRID!$B$3:$BI$3), 0)),
ROUNDUP(INDEX(GRID!$B$4:$BI$14,MATCH(I$7,GRID!$A$4:$A$14,0),MATCH(1,($U$2=GRID!$B$1:$BI$1)*(КАЛЕНДАРЬ!$AJ21=GRID!$B$3:$BI$3),0))*(1-GRID!$B$69),0))</f>
        <v>#N/A</v>
      </c>
      <c r="J303" s="48" t="e" cm="1">
        <f t="array" ref="J303">IF($I$2="Открытый тариф",
INDEX(GRID!$B$17:$BI$27,MATCH(I$7,GRID!$A$17:$A$27,0),MATCH(1,($U$2=GRID!$B$1:$BI$1)*(КАЛЕНДАРЬ!$AJ21=GRID!$B$3:$BI$3), 0)),
ROUNDUP(INDEX(GRID!$B$17:$BI$27,MATCH(I$7,GRID!$A$17:$A$27,0),MATCH(1,($U$2=GRID!$B$1:$BI$1)*(КАЛЕНДАРЬ!$AJ21=GRID!$B$3:$BI$3), 0))*(1-GRID!$B$69),0))</f>
        <v>#N/A</v>
      </c>
      <c r="K303" s="47" cm="1">
        <f t="array" ref="K303">IF($I$2="Открытый тариф",
INDEX(GRID!$B$4:$BI$14,MATCH(K$7,GRID!$A$4:$A$14,0),MATCH(1,($U$2=GRID!$B$1:$BI$1)*(КАЛЕНДАРЬ!$AJ21=GRID!$B$3:$BI$3), 0)),
ROUNDUP(INDEX(GRID!$B$4:$BI$14,MATCH(K$7,GRID!$A$4:$A$14,0),MATCH(1,($U$2=GRID!$B$1:$BI$1)*(КАЛЕНДАРЬ!$AJ21=GRID!$B$3:$BI$3),0))*(1-GRID!$B$69),0))</f>
        <v>18900</v>
      </c>
      <c r="L303" s="48" cm="1">
        <f t="array" ref="L303">IF($I$2="Открытый тариф",
INDEX(GRID!$B$17:$BI$27,MATCH(K$7,GRID!$A$17:$A$27,0),MATCH(1,($U$2=GRID!$B$1:$BI$1)*(КАЛЕНДАРЬ!$AJ21=GRID!$B$3:$BI$3), 0)),
ROUNDUP(INDEX(GRID!$B$17:$BI$27,MATCH(K$7,GRID!$A$17:$A$27,0),MATCH(1,($U$2=GRID!$B$1:$BI$1)*(КАЛЕНДАРЬ!$AJ21=GRID!$B$3:$BI$3), 0))*(1-GRID!$B$69),0))</f>
        <v>18900</v>
      </c>
      <c r="M303" s="47" cm="1">
        <f t="array" ref="M303">IF($I$2="Открытый тариф",
INDEX(GRID!$B$4:$BI$14,MATCH(M$7,GRID!$A$4:$A$14,0),MATCH(1,($U$2=GRID!$B$1:$BI$1)*(КАЛЕНДАРЬ!$AJ21=GRID!$B$3:$BI$3), 0)),
ROUNDUP(INDEX(GRID!$B$4:$BI$14,MATCH(M$7,GRID!$A$4:$A$14,0),MATCH(1,($U$2=GRID!$B$1:$BI$1)*(КАЛЕНДАРЬ!$AJ21=GRID!$B$3:$BI$3),0))*(1-GRID!$B$69),0))</f>
        <v>20500</v>
      </c>
      <c r="N303" s="48" cm="1">
        <f t="array" ref="N303">IF($I$2="Открытый тариф",
INDEX(GRID!$B$17:$BI$27,MATCH(M$7,GRID!$A$17:$A$27,0),MATCH(1,($U$2=GRID!$B$1:$BI$1)*(КАЛЕНДАРЬ!$AJ21=GRID!$B$3:$BI$3), 0)),
ROUNDUP(INDEX(GRID!$B$17:$BI$27,MATCH(M$7,GRID!$A$17:$A$27,0),MATCH(1,($U$2=GRID!$B$1:$BI$1)*(КАЛЕНДАРЬ!$AJ21=GRID!$B$3:$BI$3), 0))*(1-GRID!$B$69),0))</f>
        <v>20500</v>
      </c>
      <c r="O303" s="49" t="s">
        <v>101</v>
      </c>
      <c r="P303" s="49" t="s">
        <v>101</v>
      </c>
      <c r="Q303" s="49" t="s">
        <v>101</v>
      </c>
      <c r="R303" s="49" t="s">
        <v>101</v>
      </c>
      <c r="S303" s="49" t="s">
        <v>101</v>
      </c>
      <c r="T303" s="49" t="s">
        <v>101</v>
      </c>
      <c r="U303" s="49" t="s">
        <v>101</v>
      </c>
      <c r="V303" s="49" t="s">
        <v>101</v>
      </c>
      <c r="W303" s="49" t="s">
        <v>101</v>
      </c>
      <c r="X303" s="49" t="s">
        <v>101</v>
      </c>
      <c r="Y303" s="38"/>
      <c r="Z303" s="30"/>
      <c r="AE303" s="6"/>
      <c r="AI303" s="6"/>
      <c r="AN303" s="6"/>
    </row>
    <row r="304" spans="1:40" hidden="1" x14ac:dyDescent="0.2">
      <c r="A304" s="117" t="s">
        <v>47</v>
      </c>
      <c r="B304" s="117">
        <v>19</v>
      </c>
      <c r="C304" s="47" cm="1">
        <f t="array" ref="C304">IF($I$2="Открытый тариф",
INDEX(GRID!$B$4:$BI$14,MATCH(C$7,GRID!$A$4:$A$14,0),MATCH(1,($U$2=GRID!$B$1:$BI$1)*(КАЛЕНДАРЬ!$AJ22=GRID!$B$3:$BI$3), 0)),
ROUNDUP(INDEX(GRID!$B$4:$BI$14,MATCH(C$7,GRID!$A$4:$A$14,0),MATCH(1,($U$2=GRID!$B$1:$BI$1)*(КАЛЕНДАРЬ!$AJ22=GRID!$B$3:$BI$3),0))*(1-GRID!$B$69),0))</f>
        <v>13500</v>
      </c>
      <c r="D304" s="48" cm="1">
        <f t="array" ref="D304">IF($I$2="Открытый тариф",
INDEX(GRID!$B$17:$BI$27,MATCH(C$7,GRID!$A$17:$A$27,0),MATCH(1,($U$2=GRID!$B$1:$BI$1)*(КАЛЕНДАРЬ!$AJ22=GRID!$B$3:$BI$3), 0)),
ROUNDUP(INDEX(GRID!$B$17:$BI$27,MATCH(C$7,GRID!$A$17:$A$27,0),MATCH(1,($U$2=GRID!$B$1:$BI$1)*(КАЛЕНДАРЬ!$AJ22=GRID!$B$3:$BI$3), 0))*(1-GRID!$B$69),0))</f>
        <v>13500</v>
      </c>
      <c r="E304" s="47" cm="1">
        <f t="array" ref="E304">IF($I$2="Открытый тариф",
INDEX(GRID!$B$4:$BI$14,MATCH(E$7,GRID!$A$4:$A$14,0),MATCH(1,($U$2=GRID!$B$1:$BI$1)*(КАЛЕНДАРЬ!$AJ22=GRID!$B$3:$BI$3), 0)),
ROUNDUP(INDEX(GRID!$B$4:$BI$14,MATCH(E$7,GRID!$A$4:$A$14,0),MATCH(1,($U$2=GRID!$B$1:$BI$1)*(КАЛЕНДАРЬ!$AJ22=GRID!$B$3:$BI$3),0))*(1-GRID!$B$69),0))</f>
        <v>14700</v>
      </c>
      <c r="F304" s="48" cm="1">
        <f t="array" ref="F304">IF($I$2="Открытый тариф",
INDEX(GRID!$B$17:$BI$27,MATCH(E$7,GRID!$A$17:$A$27,0),MATCH(1,($U$2=GRID!$B$1:$BI$1)*(КАЛЕНДАРЬ!$AJ22=GRID!$B$3:$BI$3), 0)),
ROUNDUP(INDEX(GRID!$B$17:$BI$27,MATCH(E$7,GRID!$A$17:$A$27,0),MATCH(1,($U$2=GRID!$B$1:$BI$1)*(КАЛЕНДАРЬ!$AJ22=GRID!$B$3:$BI$3), 0))*(1-GRID!$B$69),0))</f>
        <v>14700</v>
      </c>
      <c r="G304" s="47" t="e" cm="1">
        <f t="array" ref="G304">IF($I$2="Открытый тариф",
INDEX(GRID!$B$4:$BI$14,MATCH(G$7,GRID!$A$4:$A$14,0),MATCH(1,($U$2=GRID!$B$1:$BI$1)*(КАЛЕНДАРЬ!$AJ22=GRID!$B$3:$BI$3), 0)),
ROUNDUP(INDEX(GRID!$B$4:$BI$14,MATCH(G$7,GRID!$A$4:$A$14,0),MATCH(1,($U$2=GRID!$B$1:$BI$1)*(КАЛЕНДАРЬ!$AJ22=GRID!$B$3:$BI$3),0))*(1-GRID!$B$69),0))</f>
        <v>#N/A</v>
      </c>
      <c r="H304" s="48" t="e" cm="1">
        <f t="array" ref="H304">IF($I$2="Открытый тариф",
INDEX(GRID!$B$17:$BI$27,MATCH(G$7,GRID!$A$17:$A$27,0),MATCH(1,($U$2=GRID!$B$1:$BI$1)*(КАЛЕНДАРЬ!$AJ22=GRID!$B$3:$BI$3), 0)),
ROUNDUP(INDEX(GRID!$B$17:$BI$27,MATCH(G$7,GRID!$A$17:$A$27,0),MATCH(1,($U$2=GRID!$B$1:$BI$1)*(КАЛЕНДАРЬ!$AJ22=GRID!$B$3:$BI$3), 0))*(1-GRID!$B$69),0))</f>
        <v>#N/A</v>
      </c>
      <c r="I304" s="47" t="e" cm="1">
        <f t="array" ref="I304">IF($I$2="Открытый тариф",
INDEX(GRID!$B$4:$BI$14,MATCH(I$7,GRID!$A$4:$A$14,0),MATCH(1,($U$2=GRID!$B$1:$BI$1)*(КАЛЕНДАРЬ!$AJ22=GRID!$B$3:$BI$3), 0)),
ROUNDUP(INDEX(GRID!$B$4:$BI$14,MATCH(I$7,GRID!$A$4:$A$14,0),MATCH(1,($U$2=GRID!$B$1:$BI$1)*(КАЛЕНДАРЬ!$AJ22=GRID!$B$3:$BI$3),0))*(1-GRID!$B$69),0))</f>
        <v>#N/A</v>
      </c>
      <c r="J304" s="48" t="e" cm="1">
        <f t="array" ref="J304">IF($I$2="Открытый тариф",
INDEX(GRID!$B$17:$BI$27,MATCH(I$7,GRID!$A$17:$A$27,0),MATCH(1,($U$2=GRID!$B$1:$BI$1)*(КАЛЕНДАРЬ!$AJ22=GRID!$B$3:$BI$3), 0)),
ROUNDUP(INDEX(GRID!$B$17:$BI$27,MATCH(I$7,GRID!$A$17:$A$27,0),MATCH(1,($U$2=GRID!$B$1:$BI$1)*(КАЛЕНДАРЬ!$AJ22=GRID!$B$3:$BI$3), 0))*(1-GRID!$B$69),0))</f>
        <v>#N/A</v>
      </c>
      <c r="K304" s="47" cm="1">
        <f t="array" ref="K304">IF($I$2="Открытый тариф",
INDEX(GRID!$B$4:$BI$14,MATCH(K$7,GRID!$A$4:$A$14,0),MATCH(1,($U$2=GRID!$B$1:$BI$1)*(КАЛЕНДАРЬ!$AJ22=GRID!$B$3:$BI$3), 0)),
ROUNDUP(INDEX(GRID!$B$4:$BI$14,MATCH(K$7,GRID!$A$4:$A$14,0),MATCH(1,($U$2=GRID!$B$1:$BI$1)*(КАЛЕНДАРЬ!$AJ22=GRID!$B$3:$BI$3),0))*(1-GRID!$B$69),0))</f>
        <v>18900</v>
      </c>
      <c r="L304" s="48" cm="1">
        <f t="array" ref="L304">IF($I$2="Открытый тариф",
INDEX(GRID!$B$17:$BI$27,MATCH(K$7,GRID!$A$17:$A$27,0),MATCH(1,($U$2=GRID!$B$1:$BI$1)*(КАЛЕНДАРЬ!$AJ22=GRID!$B$3:$BI$3), 0)),
ROUNDUP(INDEX(GRID!$B$17:$BI$27,MATCH(K$7,GRID!$A$17:$A$27,0),MATCH(1,($U$2=GRID!$B$1:$BI$1)*(КАЛЕНДАРЬ!$AJ22=GRID!$B$3:$BI$3), 0))*(1-GRID!$B$69),0))</f>
        <v>18900</v>
      </c>
      <c r="M304" s="47" cm="1">
        <f t="array" ref="M304">IF($I$2="Открытый тариф",
INDEX(GRID!$B$4:$BI$14,MATCH(M$7,GRID!$A$4:$A$14,0),MATCH(1,($U$2=GRID!$B$1:$BI$1)*(КАЛЕНДАРЬ!$AJ22=GRID!$B$3:$BI$3), 0)),
ROUNDUP(INDEX(GRID!$B$4:$BI$14,MATCH(M$7,GRID!$A$4:$A$14,0),MATCH(1,($U$2=GRID!$B$1:$BI$1)*(КАЛЕНДАРЬ!$AJ22=GRID!$B$3:$BI$3),0))*(1-GRID!$B$69),0))</f>
        <v>20500</v>
      </c>
      <c r="N304" s="48" cm="1">
        <f t="array" ref="N304">IF($I$2="Открытый тариф",
INDEX(GRID!$B$17:$BI$27,MATCH(M$7,GRID!$A$17:$A$27,0),MATCH(1,($U$2=GRID!$B$1:$BI$1)*(КАЛЕНДАРЬ!$AJ22=GRID!$B$3:$BI$3), 0)),
ROUNDUP(INDEX(GRID!$B$17:$BI$27,MATCH(M$7,GRID!$A$17:$A$27,0),MATCH(1,($U$2=GRID!$B$1:$BI$1)*(КАЛЕНДАРЬ!$AJ22=GRID!$B$3:$BI$3), 0))*(1-GRID!$B$69),0))</f>
        <v>20500</v>
      </c>
      <c r="O304" s="49" t="s">
        <v>101</v>
      </c>
      <c r="P304" s="49" t="s">
        <v>101</v>
      </c>
      <c r="Q304" s="49" t="s">
        <v>101</v>
      </c>
      <c r="R304" s="49" t="s">
        <v>101</v>
      </c>
      <c r="S304" s="49" t="s">
        <v>101</v>
      </c>
      <c r="T304" s="49" t="s">
        <v>101</v>
      </c>
      <c r="U304" s="49" t="s">
        <v>101</v>
      </c>
      <c r="V304" s="49" t="s">
        <v>101</v>
      </c>
      <c r="W304" s="49" t="s">
        <v>101</v>
      </c>
      <c r="X304" s="49" t="s">
        <v>101</v>
      </c>
      <c r="Y304" s="38"/>
      <c r="Z304" s="30"/>
      <c r="AE304" s="6"/>
      <c r="AI304" s="6"/>
      <c r="AN304" s="6"/>
    </row>
    <row r="305" spans="1:40" hidden="1" x14ac:dyDescent="0.2">
      <c r="A305" s="117" t="s">
        <v>48</v>
      </c>
      <c r="B305" s="117">
        <v>20</v>
      </c>
      <c r="C305" s="47" cm="1">
        <f t="array" ref="C305">IF($I$2="Открытый тариф",
INDEX(GRID!$B$4:$BI$14,MATCH(C$7,GRID!$A$4:$A$14,0),MATCH(1,($U$2=GRID!$B$1:$BI$1)*(КАЛЕНДАРЬ!$AJ23=GRID!$B$3:$BI$3), 0)),
ROUNDUP(INDEX(GRID!$B$4:$BI$14,MATCH(C$7,GRID!$A$4:$A$14,0),MATCH(1,($U$2=GRID!$B$1:$BI$1)*(КАЛЕНДАРЬ!$AJ23=GRID!$B$3:$BI$3),0))*(1-GRID!$B$69),0))</f>
        <v>13500</v>
      </c>
      <c r="D305" s="48" cm="1">
        <f t="array" ref="D305">IF($I$2="Открытый тариф",
INDEX(GRID!$B$17:$BI$27,MATCH(C$7,GRID!$A$17:$A$27,0),MATCH(1,($U$2=GRID!$B$1:$BI$1)*(КАЛЕНДАРЬ!$AJ23=GRID!$B$3:$BI$3), 0)),
ROUNDUP(INDEX(GRID!$B$17:$BI$27,MATCH(C$7,GRID!$A$17:$A$27,0),MATCH(1,($U$2=GRID!$B$1:$BI$1)*(КАЛЕНДАРЬ!$AJ23=GRID!$B$3:$BI$3), 0))*(1-GRID!$B$69),0))</f>
        <v>13500</v>
      </c>
      <c r="E305" s="47" cm="1">
        <f t="array" ref="E305">IF($I$2="Открытый тариф",
INDEX(GRID!$B$4:$BI$14,MATCH(E$7,GRID!$A$4:$A$14,0),MATCH(1,($U$2=GRID!$B$1:$BI$1)*(КАЛЕНДАРЬ!$AJ23=GRID!$B$3:$BI$3), 0)),
ROUNDUP(INDEX(GRID!$B$4:$BI$14,MATCH(E$7,GRID!$A$4:$A$14,0),MATCH(1,($U$2=GRID!$B$1:$BI$1)*(КАЛЕНДАРЬ!$AJ23=GRID!$B$3:$BI$3),0))*(1-GRID!$B$69),0))</f>
        <v>14700</v>
      </c>
      <c r="F305" s="48" cm="1">
        <f t="array" ref="F305">IF($I$2="Открытый тариф",
INDEX(GRID!$B$17:$BI$27,MATCH(E$7,GRID!$A$17:$A$27,0),MATCH(1,($U$2=GRID!$B$1:$BI$1)*(КАЛЕНДАРЬ!$AJ23=GRID!$B$3:$BI$3), 0)),
ROUNDUP(INDEX(GRID!$B$17:$BI$27,MATCH(E$7,GRID!$A$17:$A$27,0),MATCH(1,($U$2=GRID!$B$1:$BI$1)*(КАЛЕНДАРЬ!$AJ23=GRID!$B$3:$BI$3), 0))*(1-GRID!$B$69),0))</f>
        <v>14700</v>
      </c>
      <c r="G305" s="47" t="e" cm="1">
        <f t="array" ref="G305">IF($I$2="Открытый тариф",
INDEX(GRID!$B$4:$BI$14,MATCH(G$7,GRID!$A$4:$A$14,0),MATCH(1,($U$2=GRID!$B$1:$BI$1)*(КАЛЕНДАРЬ!$AJ23=GRID!$B$3:$BI$3), 0)),
ROUNDUP(INDEX(GRID!$B$4:$BI$14,MATCH(G$7,GRID!$A$4:$A$14,0),MATCH(1,($U$2=GRID!$B$1:$BI$1)*(КАЛЕНДАРЬ!$AJ23=GRID!$B$3:$BI$3),0))*(1-GRID!$B$69),0))</f>
        <v>#N/A</v>
      </c>
      <c r="H305" s="48" t="e" cm="1">
        <f t="array" ref="H305">IF($I$2="Открытый тариф",
INDEX(GRID!$B$17:$BI$27,MATCH(G$7,GRID!$A$17:$A$27,0),MATCH(1,($U$2=GRID!$B$1:$BI$1)*(КАЛЕНДАРЬ!$AJ23=GRID!$B$3:$BI$3), 0)),
ROUNDUP(INDEX(GRID!$B$17:$BI$27,MATCH(G$7,GRID!$A$17:$A$27,0),MATCH(1,($U$2=GRID!$B$1:$BI$1)*(КАЛЕНДАРЬ!$AJ23=GRID!$B$3:$BI$3), 0))*(1-GRID!$B$69),0))</f>
        <v>#N/A</v>
      </c>
      <c r="I305" s="47" t="e" cm="1">
        <f t="array" ref="I305">IF($I$2="Открытый тариф",
INDEX(GRID!$B$4:$BI$14,MATCH(I$7,GRID!$A$4:$A$14,0),MATCH(1,($U$2=GRID!$B$1:$BI$1)*(КАЛЕНДАРЬ!$AJ23=GRID!$B$3:$BI$3), 0)),
ROUNDUP(INDEX(GRID!$B$4:$BI$14,MATCH(I$7,GRID!$A$4:$A$14,0),MATCH(1,($U$2=GRID!$B$1:$BI$1)*(КАЛЕНДАРЬ!$AJ23=GRID!$B$3:$BI$3),0))*(1-GRID!$B$69),0))</f>
        <v>#N/A</v>
      </c>
      <c r="J305" s="48" t="e" cm="1">
        <f t="array" ref="J305">IF($I$2="Открытый тариф",
INDEX(GRID!$B$17:$BI$27,MATCH(I$7,GRID!$A$17:$A$27,0),MATCH(1,($U$2=GRID!$B$1:$BI$1)*(КАЛЕНДАРЬ!$AJ23=GRID!$B$3:$BI$3), 0)),
ROUNDUP(INDEX(GRID!$B$17:$BI$27,MATCH(I$7,GRID!$A$17:$A$27,0),MATCH(1,($U$2=GRID!$B$1:$BI$1)*(КАЛЕНДАРЬ!$AJ23=GRID!$B$3:$BI$3), 0))*(1-GRID!$B$69),0))</f>
        <v>#N/A</v>
      </c>
      <c r="K305" s="47" cm="1">
        <f t="array" ref="K305">IF($I$2="Открытый тариф",
INDEX(GRID!$B$4:$BI$14,MATCH(K$7,GRID!$A$4:$A$14,0),MATCH(1,($U$2=GRID!$B$1:$BI$1)*(КАЛЕНДАРЬ!$AJ23=GRID!$B$3:$BI$3), 0)),
ROUNDUP(INDEX(GRID!$B$4:$BI$14,MATCH(K$7,GRID!$A$4:$A$14,0),MATCH(1,($U$2=GRID!$B$1:$BI$1)*(КАЛЕНДАРЬ!$AJ23=GRID!$B$3:$BI$3),0))*(1-GRID!$B$69),0))</f>
        <v>18900</v>
      </c>
      <c r="L305" s="48" cm="1">
        <f t="array" ref="L305">IF($I$2="Открытый тариф",
INDEX(GRID!$B$17:$BI$27,MATCH(K$7,GRID!$A$17:$A$27,0),MATCH(1,($U$2=GRID!$B$1:$BI$1)*(КАЛЕНДАРЬ!$AJ23=GRID!$B$3:$BI$3), 0)),
ROUNDUP(INDEX(GRID!$B$17:$BI$27,MATCH(K$7,GRID!$A$17:$A$27,0),MATCH(1,($U$2=GRID!$B$1:$BI$1)*(КАЛЕНДАРЬ!$AJ23=GRID!$B$3:$BI$3), 0))*(1-GRID!$B$69),0))</f>
        <v>18900</v>
      </c>
      <c r="M305" s="47" cm="1">
        <f t="array" ref="M305">IF($I$2="Открытый тариф",
INDEX(GRID!$B$4:$BI$14,MATCH(M$7,GRID!$A$4:$A$14,0),MATCH(1,($U$2=GRID!$B$1:$BI$1)*(КАЛЕНДАРЬ!$AJ23=GRID!$B$3:$BI$3), 0)),
ROUNDUP(INDEX(GRID!$B$4:$BI$14,MATCH(M$7,GRID!$A$4:$A$14,0),MATCH(1,($U$2=GRID!$B$1:$BI$1)*(КАЛЕНДАРЬ!$AJ23=GRID!$B$3:$BI$3),0))*(1-GRID!$B$69),0))</f>
        <v>20500</v>
      </c>
      <c r="N305" s="48" cm="1">
        <f t="array" ref="N305">IF($I$2="Открытый тариф",
INDEX(GRID!$B$17:$BI$27,MATCH(M$7,GRID!$A$17:$A$27,0),MATCH(1,($U$2=GRID!$B$1:$BI$1)*(КАЛЕНДАРЬ!$AJ23=GRID!$B$3:$BI$3), 0)),
ROUNDUP(INDEX(GRID!$B$17:$BI$27,MATCH(M$7,GRID!$A$17:$A$27,0),MATCH(1,($U$2=GRID!$B$1:$BI$1)*(КАЛЕНДАРЬ!$AJ23=GRID!$B$3:$BI$3), 0))*(1-GRID!$B$69),0))</f>
        <v>20500</v>
      </c>
      <c r="O305" s="49" t="s">
        <v>101</v>
      </c>
      <c r="P305" s="49" t="s">
        <v>101</v>
      </c>
      <c r="Q305" s="49" t="s">
        <v>101</v>
      </c>
      <c r="R305" s="49" t="s">
        <v>101</v>
      </c>
      <c r="S305" s="49" t="s">
        <v>101</v>
      </c>
      <c r="T305" s="49" t="s">
        <v>101</v>
      </c>
      <c r="U305" s="49" t="s">
        <v>101</v>
      </c>
      <c r="V305" s="49" t="s">
        <v>101</v>
      </c>
      <c r="W305" s="49" t="s">
        <v>101</v>
      </c>
      <c r="X305" s="49" t="s">
        <v>101</v>
      </c>
      <c r="Y305" s="38"/>
      <c r="Z305" s="30"/>
      <c r="AE305" s="6"/>
      <c r="AI305" s="6"/>
      <c r="AN305" s="6"/>
    </row>
    <row r="306" spans="1:40" hidden="1" x14ac:dyDescent="0.2">
      <c r="A306" s="117" t="s">
        <v>42</v>
      </c>
      <c r="B306" s="117">
        <v>21</v>
      </c>
      <c r="C306" s="47" cm="1">
        <f t="array" ref="C306">IF($I$2="Открытый тариф",
INDEX(GRID!$B$4:$BI$14,MATCH(C$7,GRID!$A$4:$A$14,0),MATCH(1,($U$2=GRID!$B$1:$BI$1)*(КАЛЕНДАРЬ!$AJ24=GRID!$B$3:$BI$3), 0)),
ROUNDUP(INDEX(GRID!$B$4:$BI$14,MATCH(C$7,GRID!$A$4:$A$14,0),MATCH(1,($U$2=GRID!$B$1:$BI$1)*(КАЛЕНДАРЬ!$AJ24=GRID!$B$3:$BI$3),0))*(1-GRID!$B$69),0))</f>
        <v>13500</v>
      </c>
      <c r="D306" s="48" cm="1">
        <f t="array" ref="D306">IF($I$2="Открытый тариф",
INDEX(GRID!$B$17:$BI$27,MATCH(C$7,GRID!$A$17:$A$27,0),MATCH(1,($U$2=GRID!$B$1:$BI$1)*(КАЛЕНДАРЬ!$AJ24=GRID!$B$3:$BI$3), 0)),
ROUNDUP(INDEX(GRID!$B$17:$BI$27,MATCH(C$7,GRID!$A$17:$A$27,0),MATCH(1,($U$2=GRID!$B$1:$BI$1)*(КАЛЕНДАРЬ!$AJ24=GRID!$B$3:$BI$3), 0))*(1-GRID!$B$69),0))</f>
        <v>13500</v>
      </c>
      <c r="E306" s="47" cm="1">
        <f t="array" ref="E306">IF($I$2="Открытый тариф",
INDEX(GRID!$B$4:$BI$14,MATCH(E$7,GRID!$A$4:$A$14,0),MATCH(1,($U$2=GRID!$B$1:$BI$1)*(КАЛЕНДАРЬ!$AJ24=GRID!$B$3:$BI$3), 0)),
ROUNDUP(INDEX(GRID!$B$4:$BI$14,MATCH(E$7,GRID!$A$4:$A$14,0),MATCH(1,($U$2=GRID!$B$1:$BI$1)*(КАЛЕНДАРЬ!$AJ24=GRID!$B$3:$BI$3),0))*(1-GRID!$B$69),0))</f>
        <v>14700</v>
      </c>
      <c r="F306" s="48" cm="1">
        <f t="array" ref="F306">IF($I$2="Открытый тариф",
INDEX(GRID!$B$17:$BI$27,MATCH(E$7,GRID!$A$17:$A$27,0),MATCH(1,($U$2=GRID!$B$1:$BI$1)*(КАЛЕНДАРЬ!$AJ24=GRID!$B$3:$BI$3), 0)),
ROUNDUP(INDEX(GRID!$B$17:$BI$27,MATCH(E$7,GRID!$A$17:$A$27,0),MATCH(1,($U$2=GRID!$B$1:$BI$1)*(КАЛЕНДАРЬ!$AJ24=GRID!$B$3:$BI$3), 0))*(1-GRID!$B$69),0))</f>
        <v>14700</v>
      </c>
      <c r="G306" s="47" t="e" cm="1">
        <f t="array" ref="G306">IF($I$2="Открытый тариф",
INDEX(GRID!$B$4:$BI$14,MATCH(G$7,GRID!$A$4:$A$14,0),MATCH(1,($U$2=GRID!$B$1:$BI$1)*(КАЛЕНДАРЬ!$AJ24=GRID!$B$3:$BI$3), 0)),
ROUNDUP(INDEX(GRID!$B$4:$BI$14,MATCH(G$7,GRID!$A$4:$A$14,0),MATCH(1,($U$2=GRID!$B$1:$BI$1)*(КАЛЕНДАРЬ!$AJ24=GRID!$B$3:$BI$3),0))*(1-GRID!$B$69),0))</f>
        <v>#N/A</v>
      </c>
      <c r="H306" s="48" t="e" cm="1">
        <f t="array" ref="H306">IF($I$2="Открытый тариф",
INDEX(GRID!$B$17:$BI$27,MATCH(G$7,GRID!$A$17:$A$27,0),MATCH(1,($U$2=GRID!$B$1:$BI$1)*(КАЛЕНДАРЬ!$AJ24=GRID!$B$3:$BI$3), 0)),
ROUNDUP(INDEX(GRID!$B$17:$BI$27,MATCH(G$7,GRID!$A$17:$A$27,0),MATCH(1,($U$2=GRID!$B$1:$BI$1)*(КАЛЕНДАРЬ!$AJ24=GRID!$B$3:$BI$3), 0))*(1-GRID!$B$69),0))</f>
        <v>#N/A</v>
      </c>
      <c r="I306" s="47" t="e" cm="1">
        <f t="array" ref="I306">IF($I$2="Открытый тариф",
INDEX(GRID!$B$4:$BI$14,MATCH(I$7,GRID!$A$4:$A$14,0),MATCH(1,($U$2=GRID!$B$1:$BI$1)*(КАЛЕНДАРЬ!$AJ24=GRID!$B$3:$BI$3), 0)),
ROUNDUP(INDEX(GRID!$B$4:$BI$14,MATCH(I$7,GRID!$A$4:$A$14,0),MATCH(1,($U$2=GRID!$B$1:$BI$1)*(КАЛЕНДАРЬ!$AJ24=GRID!$B$3:$BI$3),0))*(1-GRID!$B$69),0))</f>
        <v>#N/A</v>
      </c>
      <c r="J306" s="48" t="e" cm="1">
        <f t="array" ref="J306">IF($I$2="Открытый тариф",
INDEX(GRID!$B$17:$BI$27,MATCH(I$7,GRID!$A$17:$A$27,0),MATCH(1,($U$2=GRID!$B$1:$BI$1)*(КАЛЕНДАРЬ!$AJ24=GRID!$B$3:$BI$3), 0)),
ROUNDUP(INDEX(GRID!$B$17:$BI$27,MATCH(I$7,GRID!$A$17:$A$27,0),MATCH(1,($U$2=GRID!$B$1:$BI$1)*(КАЛЕНДАРЬ!$AJ24=GRID!$B$3:$BI$3), 0))*(1-GRID!$B$69),0))</f>
        <v>#N/A</v>
      </c>
      <c r="K306" s="47" cm="1">
        <f t="array" ref="K306">IF($I$2="Открытый тариф",
INDEX(GRID!$B$4:$BI$14,MATCH(K$7,GRID!$A$4:$A$14,0),MATCH(1,($U$2=GRID!$B$1:$BI$1)*(КАЛЕНДАРЬ!$AJ24=GRID!$B$3:$BI$3), 0)),
ROUNDUP(INDEX(GRID!$B$4:$BI$14,MATCH(K$7,GRID!$A$4:$A$14,0),MATCH(1,($U$2=GRID!$B$1:$BI$1)*(КАЛЕНДАРЬ!$AJ24=GRID!$B$3:$BI$3),0))*(1-GRID!$B$69),0))</f>
        <v>18900</v>
      </c>
      <c r="L306" s="48" cm="1">
        <f t="array" ref="L306">IF($I$2="Открытый тариф",
INDEX(GRID!$B$17:$BI$27,MATCH(K$7,GRID!$A$17:$A$27,0),MATCH(1,($U$2=GRID!$B$1:$BI$1)*(КАЛЕНДАРЬ!$AJ24=GRID!$B$3:$BI$3), 0)),
ROUNDUP(INDEX(GRID!$B$17:$BI$27,MATCH(K$7,GRID!$A$17:$A$27,0),MATCH(1,($U$2=GRID!$B$1:$BI$1)*(КАЛЕНДАРЬ!$AJ24=GRID!$B$3:$BI$3), 0))*(1-GRID!$B$69),0))</f>
        <v>18900</v>
      </c>
      <c r="M306" s="47" cm="1">
        <f t="array" ref="M306">IF($I$2="Открытый тариф",
INDEX(GRID!$B$4:$BI$14,MATCH(M$7,GRID!$A$4:$A$14,0),MATCH(1,($U$2=GRID!$B$1:$BI$1)*(КАЛЕНДАРЬ!$AJ24=GRID!$B$3:$BI$3), 0)),
ROUNDUP(INDEX(GRID!$B$4:$BI$14,MATCH(M$7,GRID!$A$4:$A$14,0),MATCH(1,($U$2=GRID!$B$1:$BI$1)*(КАЛЕНДАРЬ!$AJ24=GRID!$B$3:$BI$3),0))*(1-GRID!$B$69),0))</f>
        <v>20500</v>
      </c>
      <c r="N306" s="48" cm="1">
        <f t="array" ref="N306">IF($I$2="Открытый тариф",
INDEX(GRID!$B$17:$BI$27,MATCH(M$7,GRID!$A$17:$A$27,0),MATCH(1,($U$2=GRID!$B$1:$BI$1)*(КАЛЕНДАРЬ!$AJ24=GRID!$B$3:$BI$3), 0)),
ROUNDUP(INDEX(GRID!$B$17:$BI$27,MATCH(M$7,GRID!$A$17:$A$27,0),MATCH(1,($U$2=GRID!$B$1:$BI$1)*(КАЛЕНДАРЬ!$AJ24=GRID!$B$3:$BI$3), 0))*(1-GRID!$B$69),0))</f>
        <v>20500</v>
      </c>
      <c r="O306" s="49" t="s">
        <v>101</v>
      </c>
      <c r="P306" s="49" t="s">
        <v>101</v>
      </c>
      <c r="Q306" s="49" t="s">
        <v>101</v>
      </c>
      <c r="R306" s="49" t="s">
        <v>101</v>
      </c>
      <c r="S306" s="49" t="s">
        <v>101</v>
      </c>
      <c r="T306" s="49" t="s">
        <v>101</v>
      </c>
      <c r="U306" s="49" t="s">
        <v>101</v>
      </c>
      <c r="V306" s="49" t="s">
        <v>101</v>
      </c>
      <c r="W306" s="49" t="s">
        <v>101</v>
      </c>
      <c r="X306" s="49" t="s">
        <v>101</v>
      </c>
      <c r="Y306" s="38"/>
      <c r="Z306" s="30"/>
      <c r="AE306" s="6"/>
      <c r="AI306" s="6"/>
      <c r="AN306" s="6"/>
    </row>
    <row r="307" spans="1:40" hidden="1" x14ac:dyDescent="0.2">
      <c r="A307" s="117" t="s">
        <v>43</v>
      </c>
      <c r="B307" s="117">
        <v>22</v>
      </c>
      <c r="C307" s="47" cm="1">
        <f t="array" ref="C307">IF($I$2="Открытый тариф",
INDEX(GRID!$B$4:$BI$14,MATCH(C$7,GRID!$A$4:$A$14,0),MATCH(1,($U$2=GRID!$B$1:$BI$1)*(КАЛЕНДАРЬ!$AJ25=GRID!$B$3:$BI$3), 0)),
ROUNDUP(INDEX(GRID!$B$4:$BI$14,MATCH(C$7,GRID!$A$4:$A$14,0),MATCH(1,($U$2=GRID!$B$1:$BI$1)*(КАЛЕНДАРЬ!$AJ25=GRID!$B$3:$BI$3),0))*(1-GRID!$B$69),0))</f>
        <v>13500</v>
      </c>
      <c r="D307" s="48" cm="1">
        <f t="array" ref="D307">IF($I$2="Открытый тариф",
INDEX(GRID!$B$17:$BI$27,MATCH(C$7,GRID!$A$17:$A$27,0),MATCH(1,($U$2=GRID!$B$1:$BI$1)*(КАЛЕНДАРЬ!$AJ25=GRID!$B$3:$BI$3), 0)),
ROUNDUP(INDEX(GRID!$B$17:$BI$27,MATCH(C$7,GRID!$A$17:$A$27,0),MATCH(1,($U$2=GRID!$B$1:$BI$1)*(КАЛЕНДАРЬ!$AJ25=GRID!$B$3:$BI$3), 0))*(1-GRID!$B$69),0))</f>
        <v>13500</v>
      </c>
      <c r="E307" s="47" cm="1">
        <f t="array" ref="E307">IF($I$2="Открытый тариф",
INDEX(GRID!$B$4:$BI$14,MATCH(E$7,GRID!$A$4:$A$14,0),MATCH(1,($U$2=GRID!$B$1:$BI$1)*(КАЛЕНДАРЬ!$AJ25=GRID!$B$3:$BI$3), 0)),
ROUNDUP(INDEX(GRID!$B$4:$BI$14,MATCH(E$7,GRID!$A$4:$A$14,0),MATCH(1,($U$2=GRID!$B$1:$BI$1)*(КАЛЕНДАРЬ!$AJ25=GRID!$B$3:$BI$3),0))*(1-GRID!$B$69),0))</f>
        <v>14700</v>
      </c>
      <c r="F307" s="48" cm="1">
        <f t="array" ref="F307">IF($I$2="Открытый тариф",
INDEX(GRID!$B$17:$BI$27,MATCH(E$7,GRID!$A$17:$A$27,0),MATCH(1,($U$2=GRID!$B$1:$BI$1)*(КАЛЕНДАРЬ!$AJ25=GRID!$B$3:$BI$3), 0)),
ROUNDUP(INDEX(GRID!$B$17:$BI$27,MATCH(E$7,GRID!$A$17:$A$27,0),MATCH(1,($U$2=GRID!$B$1:$BI$1)*(КАЛЕНДАРЬ!$AJ25=GRID!$B$3:$BI$3), 0))*(1-GRID!$B$69),0))</f>
        <v>14700</v>
      </c>
      <c r="G307" s="47" t="e" cm="1">
        <f t="array" ref="G307">IF($I$2="Открытый тариф",
INDEX(GRID!$B$4:$BI$14,MATCH(G$7,GRID!$A$4:$A$14,0),MATCH(1,($U$2=GRID!$B$1:$BI$1)*(КАЛЕНДАРЬ!$AJ25=GRID!$B$3:$BI$3), 0)),
ROUNDUP(INDEX(GRID!$B$4:$BI$14,MATCH(G$7,GRID!$A$4:$A$14,0),MATCH(1,($U$2=GRID!$B$1:$BI$1)*(КАЛЕНДАРЬ!$AJ25=GRID!$B$3:$BI$3),0))*(1-GRID!$B$69),0))</f>
        <v>#N/A</v>
      </c>
      <c r="H307" s="48" t="e" cm="1">
        <f t="array" ref="H307">IF($I$2="Открытый тариф",
INDEX(GRID!$B$17:$BI$27,MATCH(G$7,GRID!$A$17:$A$27,0),MATCH(1,($U$2=GRID!$B$1:$BI$1)*(КАЛЕНДАРЬ!$AJ25=GRID!$B$3:$BI$3), 0)),
ROUNDUP(INDEX(GRID!$B$17:$BI$27,MATCH(G$7,GRID!$A$17:$A$27,0),MATCH(1,($U$2=GRID!$B$1:$BI$1)*(КАЛЕНДАРЬ!$AJ25=GRID!$B$3:$BI$3), 0))*(1-GRID!$B$69),0))</f>
        <v>#N/A</v>
      </c>
      <c r="I307" s="47" t="e" cm="1">
        <f t="array" ref="I307">IF($I$2="Открытый тариф",
INDEX(GRID!$B$4:$BI$14,MATCH(I$7,GRID!$A$4:$A$14,0),MATCH(1,($U$2=GRID!$B$1:$BI$1)*(КАЛЕНДАРЬ!$AJ25=GRID!$B$3:$BI$3), 0)),
ROUNDUP(INDEX(GRID!$B$4:$BI$14,MATCH(I$7,GRID!$A$4:$A$14,0),MATCH(1,($U$2=GRID!$B$1:$BI$1)*(КАЛЕНДАРЬ!$AJ25=GRID!$B$3:$BI$3),0))*(1-GRID!$B$69),0))</f>
        <v>#N/A</v>
      </c>
      <c r="J307" s="48" t="e" cm="1">
        <f t="array" ref="J307">IF($I$2="Открытый тариф",
INDEX(GRID!$B$17:$BI$27,MATCH(I$7,GRID!$A$17:$A$27,0),MATCH(1,($U$2=GRID!$B$1:$BI$1)*(КАЛЕНДАРЬ!$AJ25=GRID!$B$3:$BI$3), 0)),
ROUNDUP(INDEX(GRID!$B$17:$BI$27,MATCH(I$7,GRID!$A$17:$A$27,0),MATCH(1,($U$2=GRID!$B$1:$BI$1)*(КАЛЕНДАРЬ!$AJ25=GRID!$B$3:$BI$3), 0))*(1-GRID!$B$69),0))</f>
        <v>#N/A</v>
      </c>
      <c r="K307" s="47" cm="1">
        <f t="array" ref="K307">IF($I$2="Открытый тариф",
INDEX(GRID!$B$4:$BI$14,MATCH(K$7,GRID!$A$4:$A$14,0),MATCH(1,($U$2=GRID!$B$1:$BI$1)*(КАЛЕНДАРЬ!$AJ25=GRID!$B$3:$BI$3), 0)),
ROUNDUP(INDEX(GRID!$B$4:$BI$14,MATCH(K$7,GRID!$A$4:$A$14,0),MATCH(1,($U$2=GRID!$B$1:$BI$1)*(КАЛЕНДАРЬ!$AJ25=GRID!$B$3:$BI$3),0))*(1-GRID!$B$69),0))</f>
        <v>18900</v>
      </c>
      <c r="L307" s="48" cm="1">
        <f t="array" ref="L307">IF($I$2="Открытый тариф",
INDEX(GRID!$B$17:$BI$27,MATCH(K$7,GRID!$A$17:$A$27,0),MATCH(1,($U$2=GRID!$B$1:$BI$1)*(КАЛЕНДАРЬ!$AJ25=GRID!$B$3:$BI$3), 0)),
ROUNDUP(INDEX(GRID!$B$17:$BI$27,MATCH(K$7,GRID!$A$17:$A$27,0),MATCH(1,($U$2=GRID!$B$1:$BI$1)*(КАЛЕНДАРЬ!$AJ25=GRID!$B$3:$BI$3), 0))*(1-GRID!$B$69),0))</f>
        <v>18900</v>
      </c>
      <c r="M307" s="47" cm="1">
        <f t="array" ref="M307">IF($I$2="Открытый тариф",
INDEX(GRID!$B$4:$BI$14,MATCH(M$7,GRID!$A$4:$A$14,0),MATCH(1,($U$2=GRID!$B$1:$BI$1)*(КАЛЕНДАРЬ!$AJ25=GRID!$B$3:$BI$3), 0)),
ROUNDUP(INDEX(GRID!$B$4:$BI$14,MATCH(M$7,GRID!$A$4:$A$14,0),MATCH(1,($U$2=GRID!$B$1:$BI$1)*(КАЛЕНДАРЬ!$AJ25=GRID!$B$3:$BI$3),0))*(1-GRID!$B$69),0))</f>
        <v>20500</v>
      </c>
      <c r="N307" s="48" cm="1">
        <f t="array" ref="N307">IF($I$2="Открытый тариф",
INDEX(GRID!$B$17:$BI$27,MATCH(M$7,GRID!$A$17:$A$27,0),MATCH(1,($U$2=GRID!$B$1:$BI$1)*(КАЛЕНДАРЬ!$AJ25=GRID!$B$3:$BI$3), 0)),
ROUNDUP(INDEX(GRID!$B$17:$BI$27,MATCH(M$7,GRID!$A$17:$A$27,0),MATCH(1,($U$2=GRID!$B$1:$BI$1)*(КАЛЕНДАРЬ!$AJ25=GRID!$B$3:$BI$3), 0))*(1-GRID!$B$69),0))</f>
        <v>20500</v>
      </c>
      <c r="O307" s="49" t="s">
        <v>101</v>
      </c>
      <c r="P307" s="49" t="s">
        <v>101</v>
      </c>
      <c r="Q307" s="49" t="s">
        <v>101</v>
      </c>
      <c r="R307" s="49" t="s">
        <v>101</v>
      </c>
      <c r="S307" s="49" t="s">
        <v>101</v>
      </c>
      <c r="T307" s="49" t="s">
        <v>101</v>
      </c>
      <c r="U307" s="49" t="s">
        <v>101</v>
      </c>
      <c r="V307" s="49" t="s">
        <v>101</v>
      </c>
      <c r="W307" s="49" t="s">
        <v>101</v>
      </c>
      <c r="X307" s="49" t="s">
        <v>101</v>
      </c>
      <c r="Y307" s="38"/>
      <c r="Z307" s="30"/>
      <c r="AE307" s="6"/>
      <c r="AI307" s="6"/>
      <c r="AN307" s="6"/>
    </row>
    <row r="308" spans="1:40" hidden="1" x14ac:dyDescent="0.2">
      <c r="A308" s="117" t="s">
        <v>44</v>
      </c>
      <c r="B308" s="117">
        <v>23</v>
      </c>
      <c r="C308" s="47" cm="1">
        <f t="array" ref="C308">IF($I$2="Открытый тариф",
INDEX(GRID!$B$4:$BI$14,MATCH(C$7,GRID!$A$4:$A$14,0),MATCH(1,($U$2=GRID!$B$1:$BI$1)*(КАЛЕНДАРЬ!$AJ26=GRID!$B$3:$BI$3), 0)),
ROUNDUP(INDEX(GRID!$B$4:$BI$14,MATCH(C$7,GRID!$A$4:$A$14,0),MATCH(1,($U$2=GRID!$B$1:$BI$1)*(КАЛЕНДАРЬ!$AJ26=GRID!$B$3:$BI$3),0))*(1-GRID!$B$69),0))</f>
        <v>13500</v>
      </c>
      <c r="D308" s="48" cm="1">
        <f t="array" ref="D308">IF($I$2="Открытый тариф",
INDEX(GRID!$B$17:$BI$27,MATCH(C$7,GRID!$A$17:$A$27,0),MATCH(1,($U$2=GRID!$B$1:$BI$1)*(КАЛЕНДАРЬ!$AJ26=GRID!$B$3:$BI$3), 0)),
ROUNDUP(INDEX(GRID!$B$17:$BI$27,MATCH(C$7,GRID!$A$17:$A$27,0),MATCH(1,($U$2=GRID!$B$1:$BI$1)*(КАЛЕНДАРЬ!$AJ26=GRID!$B$3:$BI$3), 0))*(1-GRID!$B$69),0))</f>
        <v>13500</v>
      </c>
      <c r="E308" s="47" cm="1">
        <f t="array" ref="E308">IF($I$2="Открытый тариф",
INDEX(GRID!$B$4:$BI$14,MATCH(E$7,GRID!$A$4:$A$14,0),MATCH(1,($U$2=GRID!$B$1:$BI$1)*(КАЛЕНДАРЬ!$AJ26=GRID!$B$3:$BI$3), 0)),
ROUNDUP(INDEX(GRID!$B$4:$BI$14,MATCH(E$7,GRID!$A$4:$A$14,0),MATCH(1,($U$2=GRID!$B$1:$BI$1)*(КАЛЕНДАРЬ!$AJ26=GRID!$B$3:$BI$3),0))*(1-GRID!$B$69),0))</f>
        <v>14700</v>
      </c>
      <c r="F308" s="48" cm="1">
        <f t="array" ref="F308">IF($I$2="Открытый тариф",
INDEX(GRID!$B$17:$BI$27,MATCH(E$7,GRID!$A$17:$A$27,0),MATCH(1,($U$2=GRID!$B$1:$BI$1)*(КАЛЕНДАРЬ!$AJ26=GRID!$B$3:$BI$3), 0)),
ROUNDUP(INDEX(GRID!$B$17:$BI$27,MATCH(E$7,GRID!$A$17:$A$27,0),MATCH(1,($U$2=GRID!$B$1:$BI$1)*(КАЛЕНДАРЬ!$AJ26=GRID!$B$3:$BI$3), 0))*(1-GRID!$B$69),0))</f>
        <v>14700</v>
      </c>
      <c r="G308" s="47" t="e" cm="1">
        <f t="array" ref="G308">IF($I$2="Открытый тариф",
INDEX(GRID!$B$4:$BI$14,MATCH(G$7,GRID!$A$4:$A$14,0),MATCH(1,($U$2=GRID!$B$1:$BI$1)*(КАЛЕНДАРЬ!$AJ26=GRID!$B$3:$BI$3), 0)),
ROUNDUP(INDEX(GRID!$B$4:$BI$14,MATCH(G$7,GRID!$A$4:$A$14,0),MATCH(1,($U$2=GRID!$B$1:$BI$1)*(КАЛЕНДАРЬ!$AJ26=GRID!$B$3:$BI$3),0))*(1-GRID!$B$69),0))</f>
        <v>#N/A</v>
      </c>
      <c r="H308" s="48" t="e" cm="1">
        <f t="array" ref="H308">IF($I$2="Открытый тариф",
INDEX(GRID!$B$17:$BI$27,MATCH(G$7,GRID!$A$17:$A$27,0),MATCH(1,($U$2=GRID!$B$1:$BI$1)*(КАЛЕНДАРЬ!$AJ26=GRID!$B$3:$BI$3), 0)),
ROUNDUP(INDEX(GRID!$B$17:$BI$27,MATCH(G$7,GRID!$A$17:$A$27,0),MATCH(1,($U$2=GRID!$B$1:$BI$1)*(КАЛЕНДАРЬ!$AJ26=GRID!$B$3:$BI$3), 0))*(1-GRID!$B$69),0))</f>
        <v>#N/A</v>
      </c>
      <c r="I308" s="47" t="e" cm="1">
        <f t="array" ref="I308">IF($I$2="Открытый тариф",
INDEX(GRID!$B$4:$BI$14,MATCH(I$7,GRID!$A$4:$A$14,0),MATCH(1,($U$2=GRID!$B$1:$BI$1)*(КАЛЕНДАРЬ!$AJ26=GRID!$B$3:$BI$3), 0)),
ROUNDUP(INDEX(GRID!$B$4:$BI$14,MATCH(I$7,GRID!$A$4:$A$14,0),MATCH(1,($U$2=GRID!$B$1:$BI$1)*(КАЛЕНДАРЬ!$AJ26=GRID!$B$3:$BI$3),0))*(1-GRID!$B$69),0))</f>
        <v>#N/A</v>
      </c>
      <c r="J308" s="48" t="e" cm="1">
        <f t="array" ref="J308">IF($I$2="Открытый тариф",
INDEX(GRID!$B$17:$BI$27,MATCH(I$7,GRID!$A$17:$A$27,0),MATCH(1,($U$2=GRID!$B$1:$BI$1)*(КАЛЕНДАРЬ!$AJ26=GRID!$B$3:$BI$3), 0)),
ROUNDUP(INDEX(GRID!$B$17:$BI$27,MATCH(I$7,GRID!$A$17:$A$27,0),MATCH(1,($U$2=GRID!$B$1:$BI$1)*(КАЛЕНДАРЬ!$AJ26=GRID!$B$3:$BI$3), 0))*(1-GRID!$B$69),0))</f>
        <v>#N/A</v>
      </c>
      <c r="K308" s="47" cm="1">
        <f t="array" ref="K308">IF($I$2="Открытый тариф",
INDEX(GRID!$B$4:$BI$14,MATCH(K$7,GRID!$A$4:$A$14,0),MATCH(1,($U$2=GRID!$B$1:$BI$1)*(КАЛЕНДАРЬ!$AJ26=GRID!$B$3:$BI$3), 0)),
ROUNDUP(INDEX(GRID!$B$4:$BI$14,MATCH(K$7,GRID!$A$4:$A$14,0),MATCH(1,($U$2=GRID!$B$1:$BI$1)*(КАЛЕНДАРЬ!$AJ26=GRID!$B$3:$BI$3),0))*(1-GRID!$B$69),0))</f>
        <v>18900</v>
      </c>
      <c r="L308" s="48" cm="1">
        <f t="array" ref="L308">IF($I$2="Открытый тариф",
INDEX(GRID!$B$17:$BI$27,MATCH(K$7,GRID!$A$17:$A$27,0),MATCH(1,($U$2=GRID!$B$1:$BI$1)*(КАЛЕНДАРЬ!$AJ26=GRID!$B$3:$BI$3), 0)),
ROUNDUP(INDEX(GRID!$B$17:$BI$27,MATCH(K$7,GRID!$A$17:$A$27,0),MATCH(1,($U$2=GRID!$B$1:$BI$1)*(КАЛЕНДАРЬ!$AJ26=GRID!$B$3:$BI$3), 0))*(1-GRID!$B$69),0))</f>
        <v>18900</v>
      </c>
      <c r="M308" s="47" cm="1">
        <f t="array" ref="M308">IF($I$2="Открытый тариф",
INDEX(GRID!$B$4:$BI$14,MATCH(M$7,GRID!$A$4:$A$14,0),MATCH(1,($U$2=GRID!$B$1:$BI$1)*(КАЛЕНДАРЬ!$AJ26=GRID!$B$3:$BI$3), 0)),
ROUNDUP(INDEX(GRID!$B$4:$BI$14,MATCH(M$7,GRID!$A$4:$A$14,0),MATCH(1,($U$2=GRID!$B$1:$BI$1)*(КАЛЕНДАРЬ!$AJ26=GRID!$B$3:$BI$3),0))*(1-GRID!$B$69),0))</f>
        <v>20500</v>
      </c>
      <c r="N308" s="48" cm="1">
        <f t="array" ref="N308">IF($I$2="Открытый тариф",
INDEX(GRID!$B$17:$BI$27,MATCH(M$7,GRID!$A$17:$A$27,0),MATCH(1,($U$2=GRID!$B$1:$BI$1)*(КАЛЕНДАРЬ!$AJ26=GRID!$B$3:$BI$3), 0)),
ROUNDUP(INDEX(GRID!$B$17:$BI$27,MATCH(M$7,GRID!$A$17:$A$27,0),MATCH(1,($U$2=GRID!$B$1:$BI$1)*(КАЛЕНДАРЬ!$AJ26=GRID!$B$3:$BI$3), 0))*(1-GRID!$B$69),0))</f>
        <v>20500</v>
      </c>
      <c r="O308" s="49" t="s">
        <v>101</v>
      </c>
      <c r="P308" s="49" t="s">
        <v>101</v>
      </c>
      <c r="Q308" s="49" t="s">
        <v>101</v>
      </c>
      <c r="R308" s="49" t="s">
        <v>101</v>
      </c>
      <c r="S308" s="49" t="s">
        <v>101</v>
      </c>
      <c r="T308" s="49" t="s">
        <v>101</v>
      </c>
      <c r="U308" s="49" t="s">
        <v>101</v>
      </c>
      <c r="V308" s="49" t="s">
        <v>101</v>
      </c>
      <c r="W308" s="49" t="s">
        <v>101</v>
      </c>
      <c r="X308" s="49" t="s">
        <v>101</v>
      </c>
      <c r="Y308" s="38"/>
      <c r="Z308" s="30"/>
      <c r="AE308" s="6"/>
      <c r="AI308" s="6"/>
      <c r="AN308" s="6"/>
    </row>
    <row r="309" spans="1:40" hidden="1" x14ac:dyDescent="0.2">
      <c r="A309" s="117" t="s">
        <v>45</v>
      </c>
      <c r="B309" s="117">
        <v>24</v>
      </c>
      <c r="C309" s="47" cm="1">
        <f t="array" ref="C309">IF($I$2="Открытый тариф",
INDEX(GRID!$B$4:$BI$14,MATCH(C$7,GRID!$A$4:$A$14,0),MATCH(1,($U$2=GRID!$B$1:$BI$1)*(КАЛЕНДАРЬ!$AJ27=GRID!$B$3:$BI$3), 0)),
ROUNDUP(INDEX(GRID!$B$4:$BI$14,MATCH(C$7,GRID!$A$4:$A$14,0),MATCH(1,($U$2=GRID!$B$1:$BI$1)*(КАЛЕНДАРЬ!$AJ27=GRID!$B$3:$BI$3),0))*(1-GRID!$B$69),0))</f>
        <v>13500</v>
      </c>
      <c r="D309" s="48" cm="1">
        <f t="array" ref="D309">IF($I$2="Открытый тариф",
INDEX(GRID!$B$17:$BI$27,MATCH(C$7,GRID!$A$17:$A$27,0),MATCH(1,($U$2=GRID!$B$1:$BI$1)*(КАЛЕНДАРЬ!$AJ27=GRID!$B$3:$BI$3), 0)),
ROUNDUP(INDEX(GRID!$B$17:$BI$27,MATCH(C$7,GRID!$A$17:$A$27,0),MATCH(1,($U$2=GRID!$B$1:$BI$1)*(КАЛЕНДАРЬ!$AJ27=GRID!$B$3:$BI$3), 0))*(1-GRID!$B$69),0))</f>
        <v>13500</v>
      </c>
      <c r="E309" s="47" cm="1">
        <f t="array" ref="E309">IF($I$2="Открытый тариф",
INDEX(GRID!$B$4:$BI$14,MATCH(E$7,GRID!$A$4:$A$14,0),MATCH(1,($U$2=GRID!$B$1:$BI$1)*(КАЛЕНДАРЬ!$AJ27=GRID!$B$3:$BI$3), 0)),
ROUNDUP(INDEX(GRID!$B$4:$BI$14,MATCH(E$7,GRID!$A$4:$A$14,0),MATCH(1,($U$2=GRID!$B$1:$BI$1)*(КАЛЕНДАРЬ!$AJ27=GRID!$B$3:$BI$3),0))*(1-GRID!$B$69),0))</f>
        <v>14700</v>
      </c>
      <c r="F309" s="48" cm="1">
        <f t="array" ref="F309">IF($I$2="Открытый тариф",
INDEX(GRID!$B$17:$BI$27,MATCH(E$7,GRID!$A$17:$A$27,0),MATCH(1,($U$2=GRID!$B$1:$BI$1)*(КАЛЕНДАРЬ!$AJ27=GRID!$B$3:$BI$3), 0)),
ROUNDUP(INDEX(GRID!$B$17:$BI$27,MATCH(E$7,GRID!$A$17:$A$27,0),MATCH(1,($U$2=GRID!$B$1:$BI$1)*(КАЛЕНДАРЬ!$AJ27=GRID!$B$3:$BI$3), 0))*(1-GRID!$B$69),0))</f>
        <v>14700</v>
      </c>
      <c r="G309" s="47" t="e" cm="1">
        <f t="array" ref="G309">IF($I$2="Открытый тариф",
INDEX(GRID!$B$4:$BI$14,MATCH(G$7,GRID!$A$4:$A$14,0),MATCH(1,($U$2=GRID!$B$1:$BI$1)*(КАЛЕНДАРЬ!$AJ27=GRID!$B$3:$BI$3), 0)),
ROUNDUP(INDEX(GRID!$B$4:$BI$14,MATCH(G$7,GRID!$A$4:$A$14,0),MATCH(1,($U$2=GRID!$B$1:$BI$1)*(КАЛЕНДАРЬ!$AJ27=GRID!$B$3:$BI$3),0))*(1-GRID!$B$69),0))</f>
        <v>#N/A</v>
      </c>
      <c r="H309" s="48" t="e" cm="1">
        <f t="array" ref="H309">IF($I$2="Открытый тариф",
INDEX(GRID!$B$17:$BI$27,MATCH(G$7,GRID!$A$17:$A$27,0),MATCH(1,($U$2=GRID!$B$1:$BI$1)*(КАЛЕНДАРЬ!$AJ27=GRID!$B$3:$BI$3), 0)),
ROUNDUP(INDEX(GRID!$B$17:$BI$27,MATCH(G$7,GRID!$A$17:$A$27,0),MATCH(1,($U$2=GRID!$B$1:$BI$1)*(КАЛЕНДАРЬ!$AJ27=GRID!$B$3:$BI$3), 0))*(1-GRID!$B$69),0))</f>
        <v>#N/A</v>
      </c>
      <c r="I309" s="47" t="e" cm="1">
        <f t="array" ref="I309">IF($I$2="Открытый тариф",
INDEX(GRID!$B$4:$BI$14,MATCH(I$7,GRID!$A$4:$A$14,0),MATCH(1,($U$2=GRID!$B$1:$BI$1)*(КАЛЕНДАРЬ!$AJ27=GRID!$B$3:$BI$3), 0)),
ROUNDUP(INDEX(GRID!$B$4:$BI$14,MATCH(I$7,GRID!$A$4:$A$14,0),MATCH(1,($U$2=GRID!$B$1:$BI$1)*(КАЛЕНДАРЬ!$AJ27=GRID!$B$3:$BI$3),0))*(1-GRID!$B$69),0))</f>
        <v>#N/A</v>
      </c>
      <c r="J309" s="48" t="e" cm="1">
        <f t="array" ref="J309">IF($I$2="Открытый тариф",
INDEX(GRID!$B$17:$BI$27,MATCH(I$7,GRID!$A$17:$A$27,0),MATCH(1,($U$2=GRID!$B$1:$BI$1)*(КАЛЕНДАРЬ!$AJ27=GRID!$B$3:$BI$3), 0)),
ROUNDUP(INDEX(GRID!$B$17:$BI$27,MATCH(I$7,GRID!$A$17:$A$27,0),MATCH(1,($U$2=GRID!$B$1:$BI$1)*(КАЛЕНДАРЬ!$AJ27=GRID!$B$3:$BI$3), 0))*(1-GRID!$B$69),0))</f>
        <v>#N/A</v>
      </c>
      <c r="K309" s="47" cm="1">
        <f t="array" ref="K309">IF($I$2="Открытый тариф",
INDEX(GRID!$B$4:$BI$14,MATCH(K$7,GRID!$A$4:$A$14,0),MATCH(1,($U$2=GRID!$B$1:$BI$1)*(КАЛЕНДАРЬ!$AJ27=GRID!$B$3:$BI$3), 0)),
ROUNDUP(INDEX(GRID!$B$4:$BI$14,MATCH(K$7,GRID!$A$4:$A$14,0),MATCH(1,($U$2=GRID!$B$1:$BI$1)*(КАЛЕНДАРЬ!$AJ27=GRID!$B$3:$BI$3),0))*(1-GRID!$B$69),0))</f>
        <v>18900</v>
      </c>
      <c r="L309" s="48" cm="1">
        <f t="array" ref="L309">IF($I$2="Открытый тариф",
INDEX(GRID!$B$17:$BI$27,MATCH(K$7,GRID!$A$17:$A$27,0),MATCH(1,($U$2=GRID!$B$1:$BI$1)*(КАЛЕНДАРЬ!$AJ27=GRID!$B$3:$BI$3), 0)),
ROUNDUP(INDEX(GRID!$B$17:$BI$27,MATCH(K$7,GRID!$A$17:$A$27,0),MATCH(1,($U$2=GRID!$B$1:$BI$1)*(КАЛЕНДАРЬ!$AJ27=GRID!$B$3:$BI$3), 0))*(1-GRID!$B$69),0))</f>
        <v>18900</v>
      </c>
      <c r="M309" s="47" cm="1">
        <f t="array" ref="M309">IF($I$2="Открытый тариф",
INDEX(GRID!$B$4:$BI$14,MATCH(M$7,GRID!$A$4:$A$14,0),MATCH(1,($U$2=GRID!$B$1:$BI$1)*(КАЛЕНДАРЬ!$AJ27=GRID!$B$3:$BI$3), 0)),
ROUNDUP(INDEX(GRID!$B$4:$BI$14,MATCH(M$7,GRID!$A$4:$A$14,0),MATCH(1,($U$2=GRID!$B$1:$BI$1)*(КАЛЕНДАРЬ!$AJ27=GRID!$B$3:$BI$3),0))*(1-GRID!$B$69),0))</f>
        <v>20500</v>
      </c>
      <c r="N309" s="48" cm="1">
        <f t="array" ref="N309">IF($I$2="Открытый тариф",
INDEX(GRID!$B$17:$BI$27,MATCH(M$7,GRID!$A$17:$A$27,0),MATCH(1,($U$2=GRID!$B$1:$BI$1)*(КАЛЕНДАРЬ!$AJ27=GRID!$B$3:$BI$3), 0)),
ROUNDUP(INDEX(GRID!$B$17:$BI$27,MATCH(M$7,GRID!$A$17:$A$27,0),MATCH(1,($U$2=GRID!$B$1:$BI$1)*(КАЛЕНДАРЬ!$AJ27=GRID!$B$3:$BI$3), 0))*(1-GRID!$B$69),0))</f>
        <v>20500</v>
      </c>
      <c r="O309" s="49" t="s">
        <v>101</v>
      </c>
      <c r="P309" s="49" t="s">
        <v>101</v>
      </c>
      <c r="Q309" s="49" t="s">
        <v>101</v>
      </c>
      <c r="R309" s="49" t="s">
        <v>101</v>
      </c>
      <c r="S309" s="49" t="s">
        <v>101</v>
      </c>
      <c r="T309" s="49" t="s">
        <v>101</v>
      </c>
      <c r="U309" s="49" t="s">
        <v>101</v>
      </c>
      <c r="V309" s="49" t="s">
        <v>101</v>
      </c>
      <c r="W309" s="49" t="s">
        <v>101</v>
      </c>
      <c r="X309" s="49" t="s">
        <v>101</v>
      </c>
      <c r="Y309" s="38"/>
      <c r="Z309" s="30"/>
      <c r="AE309" s="6"/>
      <c r="AI309" s="6"/>
      <c r="AN309" s="6"/>
    </row>
    <row r="310" spans="1:40" hidden="1" x14ac:dyDescent="0.2">
      <c r="A310" s="117" t="s">
        <v>46</v>
      </c>
      <c r="B310" s="117">
        <v>25</v>
      </c>
      <c r="C310" s="47" cm="1">
        <f t="array" ref="C310">IF($I$2="Открытый тариф",
INDEX(GRID!$B$4:$BI$14,MATCH(C$7,GRID!$A$4:$A$14,0),MATCH(1,($U$2=GRID!$B$1:$BI$1)*(КАЛЕНДАРЬ!$AJ28=GRID!$B$3:$BI$3), 0)),
ROUNDUP(INDEX(GRID!$B$4:$BI$14,MATCH(C$7,GRID!$A$4:$A$14,0),MATCH(1,($U$2=GRID!$B$1:$BI$1)*(КАЛЕНДАРЬ!$AJ28=GRID!$B$3:$BI$3),0))*(1-GRID!$B$69),0))</f>
        <v>13500</v>
      </c>
      <c r="D310" s="48" cm="1">
        <f t="array" ref="D310">IF($I$2="Открытый тариф",
INDEX(GRID!$B$17:$BI$27,MATCH(C$7,GRID!$A$17:$A$27,0),MATCH(1,($U$2=GRID!$B$1:$BI$1)*(КАЛЕНДАРЬ!$AJ28=GRID!$B$3:$BI$3), 0)),
ROUNDUP(INDEX(GRID!$B$17:$BI$27,MATCH(C$7,GRID!$A$17:$A$27,0),MATCH(1,($U$2=GRID!$B$1:$BI$1)*(КАЛЕНДАРЬ!$AJ28=GRID!$B$3:$BI$3), 0))*(1-GRID!$B$69),0))</f>
        <v>13500</v>
      </c>
      <c r="E310" s="47" cm="1">
        <f t="array" ref="E310">IF($I$2="Открытый тариф",
INDEX(GRID!$B$4:$BI$14,MATCH(E$7,GRID!$A$4:$A$14,0),MATCH(1,($U$2=GRID!$B$1:$BI$1)*(КАЛЕНДАРЬ!$AJ28=GRID!$B$3:$BI$3), 0)),
ROUNDUP(INDEX(GRID!$B$4:$BI$14,MATCH(E$7,GRID!$A$4:$A$14,0),MATCH(1,($U$2=GRID!$B$1:$BI$1)*(КАЛЕНДАРЬ!$AJ28=GRID!$B$3:$BI$3),0))*(1-GRID!$B$69),0))</f>
        <v>14700</v>
      </c>
      <c r="F310" s="48" cm="1">
        <f t="array" ref="F310">IF($I$2="Открытый тариф",
INDEX(GRID!$B$17:$BI$27,MATCH(E$7,GRID!$A$17:$A$27,0),MATCH(1,($U$2=GRID!$B$1:$BI$1)*(КАЛЕНДАРЬ!$AJ28=GRID!$B$3:$BI$3), 0)),
ROUNDUP(INDEX(GRID!$B$17:$BI$27,MATCH(E$7,GRID!$A$17:$A$27,0),MATCH(1,($U$2=GRID!$B$1:$BI$1)*(КАЛЕНДАРЬ!$AJ28=GRID!$B$3:$BI$3), 0))*(1-GRID!$B$69),0))</f>
        <v>14700</v>
      </c>
      <c r="G310" s="47" t="e" cm="1">
        <f t="array" ref="G310">IF($I$2="Открытый тариф",
INDEX(GRID!$B$4:$BI$14,MATCH(G$7,GRID!$A$4:$A$14,0),MATCH(1,($U$2=GRID!$B$1:$BI$1)*(КАЛЕНДАРЬ!$AJ28=GRID!$B$3:$BI$3), 0)),
ROUNDUP(INDEX(GRID!$B$4:$BI$14,MATCH(G$7,GRID!$A$4:$A$14,0),MATCH(1,($U$2=GRID!$B$1:$BI$1)*(КАЛЕНДАРЬ!$AJ28=GRID!$B$3:$BI$3),0))*(1-GRID!$B$69),0))</f>
        <v>#N/A</v>
      </c>
      <c r="H310" s="48" t="e" cm="1">
        <f t="array" ref="H310">IF($I$2="Открытый тариф",
INDEX(GRID!$B$17:$BI$27,MATCH(G$7,GRID!$A$17:$A$27,0),MATCH(1,($U$2=GRID!$B$1:$BI$1)*(КАЛЕНДАРЬ!$AJ28=GRID!$B$3:$BI$3), 0)),
ROUNDUP(INDEX(GRID!$B$17:$BI$27,MATCH(G$7,GRID!$A$17:$A$27,0),MATCH(1,($U$2=GRID!$B$1:$BI$1)*(КАЛЕНДАРЬ!$AJ28=GRID!$B$3:$BI$3), 0))*(1-GRID!$B$69),0))</f>
        <v>#N/A</v>
      </c>
      <c r="I310" s="47" t="e" cm="1">
        <f t="array" ref="I310">IF($I$2="Открытый тариф",
INDEX(GRID!$B$4:$BI$14,MATCH(I$7,GRID!$A$4:$A$14,0),MATCH(1,($U$2=GRID!$B$1:$BI$1)*(КАЛЕНДАРЬ!$AJ28=GRID!$B$3:$BI$3), 0)),
ROUNDUP(INDEX(GRID!$B$4:$BI$14,MATCH(I$7,GRID!$A$4:$A$14,0),MATCH(1,($U$2=GRID!$B$1:$BI$1)*(КАЛЕНДАРЬ!$AJ28=GRID!$B$3:$BI$3),0))*(1-GRID!$B$69),0))</f>
        <v>#N/A</v>
      </c>
      <c r="J310" s="48" t="e" cm="1">
        <f t="array" ref="J310">IF($I$2="Открытый тариф",
INDEX(GRID!$B$17:$BI$27,MATCH(I$7,GRID!$A$17:$A$27,0),MATCH(1,($U$2=GRID!$B$1:$BI$1)*(КАЛЕНДАРЬ!$AJ28=GRID!$B$3:$BI$3), 0)),
ROUNDUP(INDEX(GRID!$B$17:$BI$27,MATCH(I$7,GRID!$A$17:$A$27,0),MATCH(1,($U$2=GRID!$B$1:$BI$1)*(КАЛЕНДАРЬ!$AJ28=GRID!$B$3:$BI$3), 0))*(1-GRID!$B$69),0))</f>
        <v>#N/A</v>
      </c>
      <c r="K310" s="47" cm="1">
        <f t="array" ref="K310">IF($I$2="Открытый тариф",
INDEX(GRID!$B$4:$BI$14,MATCH(K$7,GRID!$A$4:$A$14,0),MATCH(1,($U$2=GRID!$B$1:$BI$1)*(КАЛЕНДАРЬ!$AJ28=GRID!$B$3:$BI$3), 0)),
ROUNDUP(INDEX(GRID!$B$4:$BI$14,MATCH(K$7,GRID!$A$4:$A$14,0),MATCH(1,($U$2=GRID!$B$1:$BI$1)*(КАЛЕНДАРЬ!$AJ28=GRID!$B$3:$BI$3),0))*(1-GRID!$B$69),0))</f>
        <v>18900</v>
      </c>
      <c r="L310" s="48" cm="1">
        <f t="array" ref="L310">IF($I$2="Открытый тариф",
INDEX(GRID!$B$17:$BI$27,MATCH(K$7,GRID!$A$17:$A$27,0),MATCH(1,($U$2=GRID!$B$1:$BI$1)*(КАЛЕНДАРЬ!$AJ28=GRID!$B$3:$BI$3), 0)),
ROUNDUP(INDEX(GRID!$B$17:$BI$27,MATCH(K$7,GRID!$A$17:$A$27,0),MATCH(1,($U$2=GRID!$B$1:$BI$1)*(КАЛЕНДАРЬ!$AJ28=GRID!$B$3:$BI$3), 0))*(1-GRID!$B$69),0))</f>
        <v>18900</v>
      </c>
      <c r="M310" s="47" cm="1">
        <f t="array" ref="M310">IF($I$2="Открытый тариф",
INDEX(GRID!$B$4:$BI$14,MATCH(M$7,GRID!$A$4:$A$14,0),MATCH(1,($U$2=GRID!$B$1:$BI$1)*(КАЛЕНДАРЬ!$AJ28=GRID!$B$3:$BI$3), 0)),
ROUNDUP(INDEX(GRID!$B$4:$BI$14,MATCH(M$7,GRID!$A$4:$A$14,0),MATCH(1,($U$2=GRID!$B$1:$BI$1)*(КАЛЕНДАРЬ!$AJ28=GRID!$B$3:$BI$3),0))*(1-GRID!$B$69),0))</f>
        <v>20500</v>
      </c>
      <c r="N310" s="48" cm="1">
        <f t="array" ref="N310">IF($I$2="Открытый тариф",
INDEX(GRID!$B$17:$BI$27,MATCH(M$7,GRID!$A$17:$A$27,0),MATCH(1,($U$2=GRID!$B$1:$BI$1)*(КАЛЕНДАРЬ!$AJ28=GRID!$B$3:$BI$3), 0)),
ROUNDUP(INDEX(GRID!$B$17:$BI$27,MATCH(M$7,GRID!$A$17:$A$27,0),MATCH(1,($U$2=GRID!$B$1:$BI$1)*(КАЛЕНДАРЬ!$AJ28=GRID!$B$3:$BI$3), 0))*(1-GRID!$B$69),0))</f>
        <v>20500</v>
      </c>
      <c r="O310" s="49" t="s">
        <v>101</v>
      </c>
      <c r="P310" s="49" t="s">
        <v>101</v>
      </c>
      <c r="Q310" s="49" t="s">
        <v>101</v>
      </c>
      <c r="R310" s="49" t="s">
        <v>101</v>
      </c>
      <c r="S310" s="49" t="s">
        <v>101</v>
      </c>
      <c r="T310" s="49" t="s">
        <v>101</v>
      </c>
      <c r="U310" s="49" t="s">
        <v>101</v>
      </c>
      <c r="V310" s="49" t="s">
        <v>101</v>
      </c>
      <c r="W310" s="49" t="s">
        <v>101</v>
      </c>
      <c r="X310" s="49" t="s">
        <v>101</v>
      </c>
      <c r="Y310" s="38"/>
      <c r="Z310" s="30"/>
      <c r="AE310" s="6"/>
      <c r="AI310" s="6"/>
      <c r="AN310" s="6"/>
    </row>
    <row r="311" spans="1:40" hidden="1" x14ac:dyDescent="0.2">
      <c r="A311" s="117" t="s">
        <v>47</v>
      </c>
      <c r="B311" s="117">
        <v>26</v>
      </c>
      <c r="C311" s="47" cm="1">
        <f t="array" ref="C311">IF($I$2="Открытый тариф",
INDEX(GRID!$B$4:$BI$14,MATCH(C$7,GRID!$A$4:$A$14,0),MATCH(1,($U$2=GRID!$B$1:$BI$1)*(КАЛЕНДАРЬ!$AJ29=GRID!$B$3:$BI$3), 0)),
ROUNDUP(INDEX(GRID!$B$4:$BI$14,MATCH(C$7,GRID!$A$4:$A$14,0),MATCH(1,($U$2=GRID!$B$1:$BI$1)*(КАЛЕНДАРЬ!$AJ29=GRID!$B$3:$BI$3),0))*(1-GRID!$B$69),0))</f>
        <v>13500</v>
      </c>
      <c r="D311" s="48" cm="1">
        <f t="array" ref="D311">IF($I$2="Открытый тариф",
INDEX(GRID!$B$17:$BI$27,MATCH(C$7,GRID!$A$17:$A$27,0),MATCH(1,($U$2=GRID!$B$1:$BI$1)*(КАЛЕНДАРЬ!$AJ29=GRID!$B$3:$BI$3), 0)),
ROUNDUP(INDEX(GRID!$B$17:$BI$27,MATCH(C$7,GRID!$A$17:$A$27,0),MATCH(1,($U$2=GRID!$B$1:$BI$1)*(КАЛЕНДАРЬ!$AJ29=GRID!$B$3:$BI$3), 0))*(1-GRID!$B$69),0))</f>
        <v>13500</v>
      </c>
      <c r="E311" s="47" cm="1">
        <f t="array" ref="E311">IF($I$2="Открытый тариф",
INDEX(GRID!$B$4:$BI$14,MATCH(E$7,GRID!$A$4:$A$14,0),MATCH(1,($U$2=GRID!$B$1:$BI$1)*(КАЛЕНДАРЬ!$AJ29=GRID!$B$3:$BI$3), 0)),
ROUNDUP(INDEX(GRID!$B$4:$BI$14,MATCH(E$7,GRID!$A$4:$A$14,0),MATCH(1,($U$2=GRID!$B$1:$BI$1)*(КАЛЕНДАРЬ!$AJ29=GRID!$B$3:$BI$3),0))*(1-GRID!$B$69),0))</f>
        <v>14700</v>
      </c>
      <c r="F311" s="48" cm="1">
        <f t="array" ref="F311">IF($I$2="Открытый тариф",
INDEX(GRID!$B$17:$BI$27,MATCH(E$7,GRID!$A$17:$A$27,0),MATCH(1,($U$2=GRID!$B$1:$BI$1)*(КАЛЕНДАРЬ!$AJ29=GRID!$B$3:$BI$3), 0)),
ROUNDUP(INDEX(GRID!$B$17:$BI$27,MATCH(E$7,GRID!$A$17:$A$27,0),MATCH(1,($U$2=GRID!$B$1:$BI$1)*(КАЛЕНДАРЬ!$AJ29=GRID!$B$3:$BI$3), 0))*(1-GRID!$B$69),0))</f>
        <v>14700</v>
      </c>
      <c r="G311" s="47" t="e" cm="1">
        <f t="array" ref="G311">IF($I$2="Открытый тариф",
INDEX(GRID!$B$4:$BI$14,MATCH(G$7,GRID!$A$4:$A$14,0),MATCH(1,($U$2=GRID!$B$1:$BI$1)*(КАЛЕНДАРЬ!$AJ29=GRID!$B$3:$BI$3), 0)),
ROUNDUP(INDEX(GRID!$B$4:$BI$14,MATCH(G$7,GRID!$A$4:$A$14,0),MATCH(1,($U$2=GRID!$B$1:$BI$1)*(КАЛЕНДАРЬ!$AJ29=GRID!$B$3:$BI$3),0))*(1-GRID!$B$69),0))</f>
        <v>#N/A</v>
      </c>
      <c r="H311" s="48" t="e" cm="1">
        <f t="array" ref="H311">IF($I$2="Открытый тариф",
INDEX(GRID!$B$17:$BI$27,MATCH(G$7,GRID!$A$17:$A$27,0),MATCH(1,($U$2=GRID!$B$1:$BI$1)*(КАЛЕНДАРЬ!$AJ29=GRID!$B$3:$BI$3), 0)),
ROUNDUP(INDEX(GRID!$B$17:$BI$27,MATCH(G$7,GRID!$A$17:$A$27,0),MATCH(1,($U$2=GRID!$B$1:$BI$1)*(КАЛЕНДАРЬ!$AJ29=GRID!$B$3:$BI$3), 0))*(1-GRID!$B$69),0))</f>
        <v>#N/A</v>
      </c>
      <c r="I311" s="47" t="e" cm="1">
        <f t="array" ref="I311">IF($I$2="Открытый тариф",
INDEX(GRID!$B$4:$BI$14,MATCH(I$7,GRID!$A$4:$A$14,0),MATCH(1,($U$2=GRID!$B$1:$BI$1)*(КАЛЕНДАРЬ!$AJ29=GRID!$B$3:$BI$3), 0)),
ROUNDUP(INDEX(GRID!$B$4:$BI$14,MATCH(I$7,GRID!$A$4:$A$14,0),MATCH(1,($U$2=GRID!$B$1:$BI$1)*(КАЛЕНДАРЬ!$AJ29=GRID!$B$3:$BI$3),0))*(1-GRID!$B$69),0))</f>
        <v>#N/A</v>
      </c>
      <c r="J311" s="48" t="e" cm="1">
        <f t="array" ref="J311">IF($I$2="Открытый тариф",
INDEX(GRID!$B$17:$BI$27,MATCH(I$7,GRID!$A$17:$A$27,0),MATCH(1,($U$2=GRID!$B$1:$BI$1)*(КАЛЕНДАРЬ!$AJ29=GRID!$B$3:$BI$3), 0)),
ROUNDUP(INDEX(GRID!$B$17:$BI$27,MATCH(I$7,GRID!$A$17:$A$27,0),MATCH(1,($U$2=GRID!$B$1:$BI$1)*(КАЛЕНДАРЬ!$AJ29=GRID!$B$3:$BI$3), 0))*(1-GRID!$B$69),0))</f>
        <v>#N/A</v>
      </c>
      <c r="K311" s="47" cm="1">
        <f t="array" ref="K311">IF($I$2="Открытый тариф",
INDEX(GRID!$B$4:$BI$14,MATCH(K$7,GRID!$A$4:$A$14,0),MATCH(1,($U$2=GRID!$B$1:$BI$1)*(КАЛЕНДАРЬ!$AJ29=GRID!$B$3:$BI$3), 0)),
ROUNDUP(INDEX(GRID!$B$4:$BI$14,MATCH(K$7,GRID!$A$4:$A$14,0),MATCH(1,($U$2=GRID!$B$1:$BI$1)*(КАЛЕНДАРЬ!$AJ29=GRID!$B$3:$BI$3),0))*(1-GRID!$B$69),0))</f>
        <v>18900</v>
      </c>
      <c r="L311" s="48" cm="1">
        <f t="array" ref="L311">IF($I$2="Открытый тариф",
INDEX(GRID!$B$17:$BI$27,MATCH(K$7,GRID!$A$17:$A$27,0),MATCH(1,($U$2=GRID!$B$1:$BI$1)*(КАЛЕНДАРЬ!$AJ29=GRID!$B$3:$BI$3), 0)),
ROUNDUP(INDEX(GRID!$B$17:$BI$27,MATCH(K$7,GRID!$A$17:$A$27,0),MATCH(1,($U$2=GRID!$B$1:$BI$1)*(КАЛЕНДАРЬ!$AJ29=GRID!$B$3:$BI$3), 0))*(1-GRID!$B$69),0))</f>
        <v>18900</v>
      </c>
      <c r="M311" s="47" cm="1">
        <f t="array" ref="M311">IF($I$2="Открытый тариф",
INDEX(GRID!$B$4:$BI$14,MATCH(M$7,GRID!$A$4:$A$14,0),MATCH(1,($U$2=GRID!$B$1:$BI$1)*(КАЛЕНДАРЬ!$AJ29=GRID!$B$3:$BI$3), 0)),
ROUNDUP(INDEX(GRID!$B$4:$BI$14,MATCH(M$7,GRID!$A$4:$A$14,0),MATCH(1,($U$2=GRID!$B$1:$BI$1)*(КАЛЕНДАРЬ!$AJ29=GRID!$B$3:$BI$3),0))*(1-GRID!$B$69),0))</f>
        <v>20500</v>
      </c>
      <c r="N311" s="48" cm="1">
        <f t="array" ref="N311">IF($I$2="Открытый тариф",
INDEX(GRID!$B$17:$BI$27,MATCH(M$7,GRID!$A$17:$A$27,0),MATCH(1,($U$2=GRID!$B$1:$BI$1)*(КАЛЕНДАРЬ!$AJ29=GRID!$B$3:$BI$3), 0)),
ROUNDUP(INDEX(GRID!$B$17:$BI$27,MATCH(M$7,GRID!$A$17:$A$27,0),MATCH(1,($U$2=GRID!$B$1:$BI$1)*(КАЛЕНДАРЬ!$AJ29=GRID!$B$3:$BI$3), 0))*(1-GRID!$B$69),0))</f>
        <v>20500</v>
      </c>
      <c r="O311" s="49" t="s">
        <v>101</v>
      </c>
      <c r="P311" s="49" t="s">
        <v>101</v>
      </c>
      <c r="Q311" s="49" t="s">
        <v>101</v>
      </c>
      <c r="R311" s="49" t="s">
        <v>101</v>
      </c>
      <c r="S311" s="49" t="s">
        <v>101</v>
      </c>
      <c r="T311" s="49" t="s">
        <v>101</v>
      </c>
      <c r="U311" s="49" t="s">
        <v>101</v>
      </c>
      <c r="V311" s="49" t="s">
        <v>101</v>
      </c>
      <c r="W311" s="49" t="s">
        <v>101</v>
      </c>
      <c r="X311" s="49" t="s">
        <v>101</v>
      </c>
      <c r="Y311" s="38"/>
      <c r="Z311" s="30"/>
      <c r="AE311" s="6"/>
      <c r="AI311" s="6"/>
      <c r="AN311" s="6"/>
    </row>
    <row r="312" spans="1:40" hidden="1" x14ac:dyDescent="0.2">
      <c r="A312" s="117" t="s">
        <v>48</v>
      </c>
      <c r="B312" s="117">
        <v>27</v>
      </c>
      <c r="C312" s="47" cm="1">
        <f t="array" ref="C312">IF($I$2="Открытый тариф",
INDEX(GRID!$B$4:$BI$14,MATCH(C$7,GRID!$A$4:$A$14,0),MATCH(1,($U$2=GRID!$B$1:$BI$1)*(КАЛЕНДАРЬ!$AJ30=GRID!$B$3:$BI$3), 0)),
ROUNDUP(INDEX(GRID!$B$4:$BI$14,MATCH(C$7,GRID!$A$4:$A$14,0),MATCH(1,($U$2=GRID!$B$1:$BI$1)*(КАЛЕНДАРЬ!$AJ30=GRID!$B$3:$BI$3),0))*(1-GRID!$B$69),0))</f>
        <v>13500</v>
      </c>
      <c r="D312" s="48" cm="1">
        <f t="array" ref="D312">IF($I$2="Открытый тариф",
INDEX(GRID!$B$17:$BI$27,MATCH(C$7,GRID!$A$17:$A$27,0),MATCH(1,($U$2=GRID!$B$1:$BI$1)*(КАЛЕНДАРЬ!$AJ30=GRID!$B$3:$BI$3), 0)),
ROUNDUP(INDEX(GRID!$B$17:$BI$27,MATCH(C$7,GRID!$A$17:$A$27,0),MATCH(1,($U$2=GRID!$B$1:$BI$1)*(КАЛЕНДАРЬ!$AJ30=GRID!$B$3:$BI$3), 0))*(1-GRID!$B$69),0))</f>
        <v>13500</v>
      </c>
      <c r="E312" s="47" cm="1">
        <f t="array" ref="E312">IF($I$2="Открытый тариф",
INDEX(GRID!$B$4:$BI$14,MATCH(E$7,GRID!$A$4:$A$14,0),MATCH(1,($U$2=GRID!$B$1:$BI$1)*(КАЛЕНДАРЬ!$AJ30=GRID!$B$3:$BI$3), 0)),
ROUNDUP(INDEX(GRID!$B$4:$BI$14,MATCH(E$7,GRID!$A$4:$A$14,0),MATCH(1,($U$2=GRID!$B$1:$BI$1)*(КАЛЕНДАРЬ!$AJ30=GRID!$B$3:$BI$3),0))*(1-GRID!$B$69),0))</f>
        <v>14700</v>
      </c>
      <c r="F312" s="48" cm="1">
        <f t="array" ref="F312">IF($I$2="Открытый тариф",
INDEX(GRID!$B$17:$BI$27,MATCH(E$7,GRID!$A$17:$A$27,0),MATCH(1,($U$2=GRID!$B$1:$BI$1)*(КАЛЕНДАРЬ!$AJ30=GRID!$B$3:$BI$3), 0)),
ROUNDUP(INDEX(GRID!$B$17:$BI$27,MATCH(E$7,GRID!$A$17:$A$27,0),MATCH(1,($U$2=GRID!$B$1:$BI$1)*(КАЛЕНДАРЬ!$AJ30=GRID!$B$3:$BI$3), 0))*(1-GRID!$B$69),0))</f>
        <v>14700</v>
      </c>
      <c r="G312" s="47" t="e" cm="1">
        <f t="array" ref="G312">IF($I$2="Открытый тариф",
INDEX(GRID!$B$4:$BI$14,MATCH(G$7,GRID!$A$4:$A$14,0),MATCH(1,($U$2=GRID!$B$1:$BI$1)*(КАЛЕНДАРЬ!$AJ30=GRID!$B$3:$BI$3), 0)),
ROUNDUP(INDEX(GRID!$B$4:$BI$14,MATCH(G$7,GRID!$A$4:$A$14,0),MATCH(1,($U$2=GRID!$B$1:$BI$1)*(КАЛЕНДАРЬ!$AJ30=GRID!$B$3:$BI$3),0))*(1-GRID!$B$69),0))</f>
        <v>#N/A</v>
      </c>
      <c r="H312" s="48" t="e" cm="1">
        <f t="array" ref="H312">IF($I$2="Открытый тариф",
INDEX(GRID!$B$17:$BI$27,MATCH(G$7,GRID!$A$17:$A$27,0),MATCH(1,($U$2=GRID!$B$1:$BI$1)*(КАЛЕНДАРЬ!$AJ30=GRID!$B$3:$BI$3), 0)),
ROUNDUP(INDEX(GRID!$B$17:$BI$27,MATCH(G$7,GRID!$A$17:$A$27,0),MATCH(1,($U$2=GRID!$B$1:$BI$1)*(КАЛЕНДАРЬ!$AJ30=GRID!$B$3:$BI$3), 0))*(1-GRID!$B$69),0))</f>
        <v>#N/A</v>
      </c>
      <c r="I312" s="47" t="e" cm="1">
        <f t="array" ref="I312">IF($I$2="Открытый тариф",
INDEX(GRID!$B$4:$BI$14,MATCH(I$7,GRID!$A$4:$A$14,0),MATCH(1,($U$2=GRID!$B$1:$BI$1)*(КАЛЕНДАРЬ!$AJ30=GRID!$B$3:$BI$3), 0)),
ROUNDUP(INDEX(GRID!$B$4:$BI$14,MATCH(I$7,GRID!$A$4:$A$14,0),MATCH(1,($U$2=GRID!$B$1:$BI$1)*(КАЛЕНДАРЬ!$AJ30=GRID!$B$3:$BI$3),0))*(1-GRID!$B$69),0))</f>
        <v>#N/A</v>
      </c>
      <c r="J312" s="48" t="e" cm="1">
        <f t="array" ref="J312">IF($I$2="Открытый тариф",
INDEX(GRID!$B$17:$BI$27,MATCH(I$7,GRID!$A$17:$A$27,0),MATCH(1,($U$2=GRID!$B$1:$BI$1)*(КАЛЕНДАРЬ!$AJ30=GRID!$B$3:$BI$3), 0)),
ROUNDUP(INDEX(GRID!$B$17:$BI$27,MATCH(I$7,GRID!$A$17:$A$27,0),MATCH(1,($U$2=GRID!$B$1:$BI$1)*(КАЛЕНДАРЬ!$AJ30=GRID!$B$3:$BI$3), 0))*(1-GRID!$B$69),0))</f>
        <v>#N/A</v>
      </c>
      <c r="K312" s="47" cm="1">
        <f t="array" ref="K312">IF($I$2="Открытый тариф",
INDEX(GRID!$B$4:$BI$14,MATCH(K$7,GRID!$A$4:$A$14,0),MATCH(1,($U$2=GRID!$B$1:$BI$1)*(КАЛЕНДАРЬ!$AJ30=GRID!$B$3:$BI$3), 0)),
ROUNDUP(INDEX(GRID!$B$4:$BI$14,MATCH(K$7,GRID!$A$4:$A$14,0),MATCH(1,($U$2=GRID!$B$1:$BI$1)*(КАЛЕНДАРЬ!$AJ30=GRID!$B$3:$BI$3),0))*(1-GRID!$B$69),0))</f>
        <v>18900</v>
      </c>
      <c r="L312" s="48" cm="1">
        <f t="array" ref="L312">IF($I$2="Открытый тариф",
INDEX(GRID!$B$17:$BI$27,MATCH(K$7,GRID!$A$17:$A$27,0),MATCH(1,($U$2=GRID!$B$1:$BI$1)*(КАЛЕНДАРЬ!$AJ30=GRID!$B$3:$BI$3), 0)),
ROUNDUP(INDEX(GRID!$B$17:$BI$27,MATCH(K$7,GRID!$A$17:$A$27,0),MATCH(1,($U$2=GRID!$B$1:$BI$1)*(КАЛЕНДАРЬ!$AJ30=GRID!$B$3:$BI$3), 0))*(1-GRID!$B$69),0))</f>
        <v>18900</v>
      </c>
      <c r="M312" s="47" cm="1">
        <f t="array" ref="M312">IF($I$2="Открытый тариф",
INDEX(GRID!$B$4:$BI$14,MATCH(M$7,GRID!$A$4:$A$14,0),MATCH(1,($U$2=GRID!$B$1:$BI$1)*(КАЛЕНДАРЬ!$AJ30=GRID!$B$3:$BI$3), 0)),
ROUNDUP(INDEX(GRID!$B$4:$BI$14,MATCH(M$7,GRID!$A$4:$A$14,0),MATCH(1,($U$2=GRID!$B$1:$BI$1)*(КАЛЕНДАРЬ!$AJ30=GRID!$B$3:$BI$3),0))*(1-GRID!$B$69),0))</f>
        <v>20500</v>
      </c>
      <c r="N312" s="48" cm="1">
        <f t="array" ref="N312">IF($I$2="Открытый тариф",
INDEX(GRID!$B$17:$BI$27,MATCH(M$7,GRID!$A$17:$A$27,0),MATCH(1,($U$2=GRID!$B$1:$BI$1)*(КАЛЕНДАРЬ!$AJ30=GRID!$B$3:$BI$3), 0)),
ROUNDUP(INDEX(GRID!$B$17:$BI$27,MATCH(M$7,GRID!$A$17:$A$27,0),MATCH(1,($U$2=GRID!$B$1:$BI$1)*(КАЛЕНДАРЬ!$AJ30=GRID!$B$3:$BI$3), 0))*(1-GRID!$B$69),0))</f>
        <v>20500</v>
      </c>
      <c r="O312" s="49" t="s">
        <v>101</v>
      </c>
      <c r="P312" s="49" t="s">
        <v>101</v>
      </c>
      <c r="Q312" s="49" t="s">
        <v>101</v>
      </c>
      <c r="R312" s="49" t="s">
        <v>101</v>
      </c>
      <c r="S312" s="49" t="s">
        <v>101</v>
      </c>
      <c r="T312" s="49" t="s">
        <v>101</v>
      </c>
      <c r="U312" s="49" t="s">
        <v>101</v>
      </c>
      <c r="V312" s="49" t="s">
        <v>101</v>
      </c>
      <c r="W312" s="49" t="s">
        <v>101</v>
      </c>
      <c r="X312" s="49" t="s">
        <v>101</v>
      </c>
      <c r="Y312" s="38"/>
      <c r="Z312" s="30"/>
      <c r="AE312" s="6"/>
      <c r="AI312" s="6"/>
      <c r="AN312" s="6"/>
    </row>
    <row r="313" spans="1:40" hidden="1" x14ac:dyDescent="0.2">
      <c r="A313" s="117" t="s">
        <v>42</v>
      </c>
      <c r="B313" s="117">
        <v>28</v>
      </c>
      <c r="C313" s="47" cm="1">
        <f t="array" ref="C313">IF($I$2="Открытый тариф",
INDEX(GRID!$B$4:$BI$14,MATCH(C$7,GRID!$A$4:$A$14,0),MATCH(1,($U$2=GRID!$B$1:$BI$1)*(КАЛЕНДАРЬ!$AJ31=GRID!$B$3:$BI$3), 0)),
ROUNDUP(INDEX(GRID!$B$4:$BI$14,MATCH(C$7,GRID!$A$4:$A$14,0),MATCH(1,($U$2=GRID!$B$1:$BI$1)*(КАЛЕНДАРЬ!$AJ31=GRID!$B$3:$BI$3),0))*(1-GRID!$B$69),0))</f>
        <v>11700</v>
      </c>
      <c r="D313" s="48" cm="1">
        <f t="array" ref="D313">IF($I$2="Открытый тариф",
INDEX(GRID!$B$17:$BI$27,MATCH(C$7,GRID!$A$17:$A$27,0),MATCH(1,($U$2=GRID!$B$1:$BI$1)*(КАЛЕНДАРЬ!$AJ31=GRID!$B$3:$BI$3), 0)),
ROUNDUP(INDEX(GRID!$B$17:$BI$27,MATCH(C$7,GRID!$A$17:$A$27,0),MATCH(1,($U$2=GRID!$B$1:$BI$1)*(КАЛЕНДАРЬ!$AJ31=GRID!$B$3:$BI$3), 0))*(1-GRID!$B$69),0))</f>
        <v>11700</v>
      </c>
      <c r="E313" s="47" cm="1">
        <f t="array" ref="E313">IF($I$2="Открытый тариф",
INDEX(GRID!$B$4:$BI$14,MATCH(E$7,GRID!$A$4:$A$14,0),MATCH(1,($U$2=GRID!$B$1:$BI$1)*(КАЛЕНДАРЬ!$AJ31=GRID!$B$3:$BI$3), 0)),
ROUNDUP(INDEX(GRID!$B$4:$BI$14,MATCH(E$7,GRID!$A$4:$A$14,0),MATCH(1,($U$2=GRID!$B$1:$BI$1)*(КАЛЕНДАРЬ!$AJ31=GRID!$B$3:$BI$3),0))*(1-GRID!$B$69),0))</f>
        <v>12600</v>
      </c>
      <c r="F313" s="48" cm="1">
        <f t="array" ref="F313">IF($I$2="Открытый тариф",
INDEX(GRID!$B$17:$BI$27,MATCH(E$7,GRID!$A$17:$A$27,0),MATCH(1,($U$2=GRID!$B$1:$BI$1)*(КАЛЕНДАРЬ!$AJ31=GRID!$B$3:$BI$3), 0)),
ROUNDUP(INDEX(GRID!$B$17:$BI$27,MATCH(E$7,GRID!$A$17:$A$27,0),MATCH(1,($U$2=GRID!$B$1:$BI$1)*(КАЛЕНДАРЬ!$AJ31=GRID!$B$3:$BI$3), 0))*(1-GRID!$B$69),0))</f>
        <v>12600</v>
      </c>
      <c r="G313" s="47" t="e" cm="1">
        <f t="array" ref="G313">IF($I$2="Открытый тариф",
INDEX(GRID!$B$4:$BI$14,MATCH(G$7,GRID!$A$4:$A$14,0),MATCH(1,($U$2=GRID!$B$1:$BI$1)*(КАЛЕНДАРЬ!$AJ31=GRID!$B$3:$BI$3), 0)),
ROUNDUP(INDEX(GRID!$B$4:$BI$14,MATCH(G$7,GRID!$A$4:$A$14,0),MATCH(1,($U$2=GRID!$B$1:$BI$1)*(КАЛЕНДАРЬ!$AJ31=GRID!$B$3:$BI$3),0))*(1-GRID!$B$69),0))</f>
        <v>#N/A</v>
      </c>
      <c r="H313" s="48" t="e" cm="1">
        <f t="array" ref="H313">IF($I$2="Открытый тариф",
INDEX(GRID!$B$17:$BI$27,MATCH(G$7,GRID!$A$17:$A$27,0),MATCH(1,($U$2=GRID!$B$1:$BI$1)*(КАЛЕНДАРЬ!$AJ31=GRID!$B$3:$BI$3), 0)),
ROUNDUP(INDEX(GRID!$B$17:$BI$27,MATCH(G$7,GRID!$A$17:$A$27,0),MATCH(1,($U$2=GRID!$B$1:$BI$1)*(КАЛЕНДАРЬ!$AJ31=GRID!$B$3:$BI$3), 0))*(1-GRID!$B$69),0))</f>
        <v>#N/A</v>
      </c>
      <c r="I313" s="47" t="e" cm="1">
        <f t="array" ref="I313">IF($I$2="Открытый тариф",
INDEX(GRID!$B$4:$BI$14,MATCH(I$7,GRID!$A$4:$A$14,0),MATCH(1,($U$2=GRID!$B$1:$BI$1)*(КАЛЕНДАРЬ!$AJ31=GRID!$B$3:$BI$3), 0)),
ROUNDUP(INDEX(GRID!$B$4:$BI$14,MATCH(I$7,GRID!$A$4:$A$14,0),MATCH(1,($U$2=GRID!$B$1:$BI$1)*(КАЛЕНДАРЬ!$AJ31=GRID!$B$3:$BI$3),0))*(1-GRID!$B$69),0))</f>
        <v>#N/A</v>
      </c>
      <c r="J313" s="48" t="e" cm="1">
        <f t="array" ref="J313">IF($I$2="Открытый тариф",
INDEX(GRID!$B$17:$BI$27,MATCH(I$7,GRID!$A$17:$A$27,0),MATCH(1,($U$2=GRID!$B$1:$BI$1)*(КАЛЕНДАРЬ!$AJ31=GRID!$B$3:$BI$3), 0)),
ROUNDUP(INDEX(GRID!$B$17:$BI$27,MATCH(I$7,GRID!$A$17:$A$27,0),MATCH(1,($U$2=GRID!$B$1:$BI$1)*(КАЛЕНДАРЬ!$AJ31=GRID!$B$3:$BI$3), 0))*(1-GRID!$B$69),0))</f>
        <v>#N/A</v>
      </c>
      <c r="K313" s="47" cm="1">
        <f t="array" ref="K313">IF($I$2="Открытый тариф",
INDEX(GRID!$B$4:$BI$14,MATCH(K$7,GRID!$A$4:$A$14,0),MATCH(1,($U$2=GRID!$B$1:$BI$1)*(КАЛЕНДАРЬ!$AJ31=GRID!$B$3:$BI$3), 0)),
ROUNDUP(INDEX(GRID!$B$4:$BI$14,MATCH(K$7,GRID!$A$4:$A$14,0),MATCH(1,($U$2=GRID!$B$1:$BI$1)*(КАЛЕНДАРЬ!$AJ31=GRID!$B$3:$BI$3),0))*(1-GRID!$B$69),0))</f>
        <v>15400</v>
      </c>
      <c r="L313" s="48" cm="1">
        <f t="array" ref="L313">IF($I$2="Открытый тариф",
INDEX(GRID!$B$17:$BI$27,MATCH(K$7,GRID!$A$17:$A$27,0),MATCH(1,($U$2=GRID!$B$1:$BI$1)*(КАЛЕНДАРЬ!$AJ31=GRID!$B$3:$BI$3), 0)),
ROUNDUP(INDEX(GRID!$B$17:$BI$27,MATCH(K$7,GRID!$A$17:$A$27,0),MATCH(1,($U$2=GRID!$B$1:$BI$1)*(КАЛЕНДАРЬ!$AJ31=GRID!$B$3:$BI$3), 0))*(1-GRID!$B$69),0))</f>
        <v>15400</v>
      </c>
      <c r="M313" s="47" cm="1">
        <f t="array" ref="M313">IF($I$2="Открытый тариф",
INDEX(GRID!$B$4:$BI$14,MATCH(M$7,GRID!$A$4:$A$14,0),MATCH(1,($U$2=GRID!$B$1:$BI$1)*(КАЛЕНДАРЬ!$AJ31=GRID!$B$3:$BI$3), 0)),
ROUNDUP(INDEX(GRID!$B$4:$BI$14,MATCH(M$7,GRID!$A$4:$A$14,0),MATCH(1,($U$2=GRID!$B$1:$BI$1)*(КАЛЕНДАРЬ!$AJ31=GRID!$B$3:$BI$3),0))*(1-GRID!$B$69),0))</f>
        <v>16500</v>
      </c>
      <c r="N313" s="48" cm="1">
        <f t="array" ref="N313">IF($I$2="Открытый тариф",
INDEX(GRID!$B$17:$BI$27,MATCH(M$7,GRID!$A$17:$A$27,0),MATCH(1,($U$2=GRID!$B$1:$BI$1)*(КАЛЕНДАРЬ!$AJ31=GRID!$B$3:$BI$3), 0)),
ROUNDUP(INDEX(GRID!$B$17:$BI$27,MATCH(M$7,GRID!$A$17:$A$27,0),MATCH(1,($U$2=GRID!$B$1:$BI$1)*(КАЛЕНДАРЬ!$AJ31=GRID!$B$3:$BI$3), 0))*(1-GRID!$B$69),0))</f>
        <v>16500</v>
      </c>
      <c r="O313" s="49" t="s">
        <v>101</v>
      </c>
      <c r="P313" s="49" t="s">
        <v>101</v>
      </c>
      <c r="Q313" s="49" t="s">
        <v>101</v>
      </c>
      <c r="R313" s="49" t="s">
        <v>101</v>
      </c>
      <c r="S313" s="49" t="s">
        <v>101</v>
      </c>
      <c r="T313" s="49" t="s">
        <v>101</v>
      </c>
      <c r="U313" s="49" t="s">
        <v>101</v>
      </c>
      <c r="V313" s="49" t="s">
        <v>101</v>
      </c>
      <c r="W313" s="49" t="s">
        <v>101</v>
      </c>
      <c r="X313" s="49" t="s">
        <v>101</v>
      </c>
      <c r="Y313" s="38"/>
      <c r="Z313" s="30"/>
      <c r="AE313" s="6"/>
      <c r="AI313" s="6"/>
      <c r="AN313" s="6"/>
    </row>
    <row r="314" spans="1:40" hidden="1" x14ac:dyDescent="0.2">
      <c r="A314" s="117" t="s">
        <v>43</v>
      </c>
      <c r="B314" s="117">
        <v>29</v>
      </c>
      <c r="C314" s="47" cm="1">
        <f t="array" ref="C314">IF($I$2="Открытый тариф",
INDEX(GRID!$B$4:$BI$14,MATCH(C$7,GRID!$A$4:$A$14,0),MATCH(1,($U$2=GRID!$B$1:$BI$1)*(КАЛЕНДАРЬ!$AJ32=GRID!$B$3:$BI$3), 0)),
ROUNDUP(INDEX(GRID!$B$4:$BI$14,MATCH(C$7,GRID!$A$4:$A$14,0),MATCH(1,($U$2=GRID!$B$1:$BI$1)*(КАЛЕНДАРЬ!$AJ32=GRID!$B$3:$BI$3),0))*(1-GRID!$B$69),0))</f>
        <v>12000</v>
      </c>
      <c r="D314" s="48" cm="1">
        <f t="array" ref="D314">IF($I$2="Открытый тариф",
INDEX(GRID!$B$17:$BI$27,MATCH(C$7,GRID!$A$17:$A$27,0),MATCH(1,($U$2=GRID!$B$1:$BI$1)*(КАЛЕНДАРЬ!$AJ32=GRID!$B$3:$BI$3), 0)),
ROUNDUP(INDEX(GRID!$B$17:$BI$27,MATCH(C$7,GRID!$A$17:$A$27,0),MATCH(1,($U$2=GRID!$B$1:$BI$1)*(КАЛЕНДАРЬ!$AJ32=GRID!$B$3:$BI$3), 0))*(1-GRID!$B$69),0))</f>
        <v>12000</v>
      </c>
      <c r="E314" s="47" cm="1">
        <f t="array" ref="E314">IF($I$2="Открытый тариф",
INDEX(GRID!$B$4:$BI$14,MATCH(E$7,GRID!$A$4:$A$14,0),MATCH(1,($U$2=GRID!$B$1:$BI$1)*(КАЛЕНДАРЬ!$AJ32=GRID!$B$3:$BI$3), 0)),
ROUNDUP(INDEX(GRID!$B$4:$BI$14,MATCH(E$7,GRID!$A$4:$A$14,0),MATCH(1,($U$2=GRID!$B$1:$BI$1)*(КАЛЕНДАРЬ!$AJ32=GRID!$B$3:$BI$3),0))*(1-GRID!$B$69),0))</f>
        <v>12900</v>
      </c>
      <c r="F314" s="48" cm="1">
        <f t="array" ref="F314">IF($I$2="Открытый тариф",
INDEX(GRID!$B$17:$BI$27,MATCH(E$7,GRID!$A$17:$A$27,0),MATCH(1,($U$2=GRID!$B$1:$BI$1)*(КАЛЕНДАРЬ!$AJ32=GRID!$B$3:$BI$3), 0)),
ROUNDUP(INDEX(GRID!$B$17:$BI$27,MATCH(E$7,GRID!$A$17:$A$27,0),MATCH(1,($U$2=GRID!$B$1:$BI$1)*(КАЛЕНДАРЬ!$AJ32=GRID!$B$3:$BI$3), 0))*(1-GRID!$B$69),0))</f>
        <v>12900</v>
      </c>
      <c r="G314" s="47" t="e" cm="1">
        <f t="array" ref="G314">IF($I$2="Открытый тариф",
INDEX(GRID!$B$4:$BI$14,MATCH(G$7,GRID!$A$4:$A$14,0),MATCH(1,($U$2=GRID!$B$1:$BI$1)*(КАЛЕНДАРЬ!$AJ32=GRID!$B$3:$BI$3), 0)),
ROUNDUP(INDEX(GRID!$B$4:$BI$14,MATCH(G$7,GRID!$A$4:$A$14,0),MATCH(1,($U$2=GRID!$B$1:$BI$1)*(КАЛЕНДАРЬ!$AJ32=GRID!$B$3:$BI$3),0))*(1-GRID!$B$69),0))</f>
        <v>#N/A</v>
      </c>
      <c r="H314" s="48" t="e" cm="1">
        <f t="array" ref="H314">IF($I$2="Открытый тариф",
INDEX(GRID!$B$17:$BI$27,MATCH(G$7,GRID!$A$17:$A$27,0),MATCH(1,($U$2=GRID!$B$1:$BI$1)*(КАЛЕНДАРЬ!$AJ32=GRID!$B$3:$BI$3), 0)),
ROUNDUP(INDEX(GRID!$B$17:$BI$27,MATCH(G$7,GRID!$A$17:$A$27,0),MATCH(1,($U$2=GRID!$B$1:$BI$1)*(КАЛЕНДАРЬ!$AJ32=GRID!$B$3:$BI$3), 0))*(1-GRID!$B$69),0))</f>
        <v>#N/A</v>
      </c>
      <c r="I314" s="47" t="e" cm="1">
        <f t="array" ref="I314">IF($I$2="Открытый тариф",
INDEX(GRID!$B$4:$BI$14,MATCH(I$7,GRID!$A$4:$A$14,0),MATCH(1,($U$2=GRID!$B$1:$BI$1)*(КАЛЕНДАРЬ!$AJ32=GRID!$B$3:$BI$3), 0)),
ROUNDUP(INDEX(GRID!$B$4:$BI$14,MATCH(I$7,GRID!$A$4:$A$14,0),MATCH(1,($U$2=GRID!$B$1:$BI$1)*(КАЛЕНДАРЬ!$AJ32=GRID!$B$3:$BI$3),0))*(1-GRID!$B$69),0))</f>
        <v>#N/A</v>
      </c>
      <c r="J314" s="48" t="e" cm="1">
        <f t="array" ref="J314">IF($I$2="Открытый тариф",
INDEX(GRID!$B$17:$BI$27,MATCH(I$7,GRID!$A$17:$A$27,0),MATCH(1,($U$2=GRID!$B$1:$BI$1)*(КАЛЕНДАРЬ!$AJ32=GRID!$B$3:$BI$3), 0)),
ROUNDUP(INDEX(GRID!$B$17:$BI$27,MATCH(I$7,GRID!$A$17:$A$27,0),MATCH(1,($U$2=GRID!$B$1:$BI$1)*(КАЛЕНДАРЬ!$AJ32=GRID!$B$3:$BI$3), 0))*(1-GRID!$B$69),0))</f>
        <v>#N/A</v>
      </c>
      <c r="K314" s="47" cm="1">
        <f t="array" ref="K314">IF($I$2="Открытый тариф",
INDEX(GRID!$B$4:$BI$14,MATCH(K$7,GRID!$A$4:$A$14,0),MATCH(1,($U$2=GRID!$B$1:$BI$1)*(КАЛЕНДАРЬ!$AJ32=GRID!$B$3:$BI$3), 0)),
ROUNDUP(INDEX(GRID!$B$4:$BI$14,MATCH(K$7,GRID!$A$4:$A$14,0),MATCH(1,($U$2=GRID!$B$1:$BI$1)*(КАЛЕНДАРЬ!$AJ32=GRID!$B$3:$BI$3),0))*(1-GRID!$B$69),0))</f>
        <v>16100</v>
      </c>
      <c r="L314" s="48" cm="1">
        <f t="array" ref="L314">IF($I$2="Открытый тариф",
INDEX(GRID!$B$17:$BI$27,MATCH(K$7,GRID!$A$17:$A$27,0),MATCH(1,($U$2=GRID!$B$1:$BI$1)*(КАЛЕНДАРЬ!$AJ32=GRID!$B$3:$BI$3), 0)),
ROUNDUP(INDEX(GRID!$B$17:$BI$27,MATCH(K$7,GRID!$A$17:$A$27,0),MATCH(1,($U$2=GRID!$B$1:$BI$1)*(КАЛЕНДАРЬ!$AJ32=GRID!$B$3:$BI$3), 0))*(1-GRID!$B$69),0))</f>
        <v>16100</v>
      </c>
      <c r="M314" s="47" cm="1">
        <f t="array" ref="M314">IF($I$2="Открытый тариф",
INDEX(GRID!$B$4:$BI$14,MATCH(M$7,GRID!$A$4:$A$14,0),MATCH(1,($U$2=GRID!$B$1:$BI$1)*(КАЛЕНДАРЬ!$AJ32=GRID!$B$3:$BI$3), 0)),
ROUNDUP(INDEX(GRID!$B$4:$BI$14,MATCH(M$7,GRID!$A$4:$A$14,0),MATCH(1,($U$2=GRID!$B$1:$BI$1)*(КАЛЕНДАРЬ!$AJ32=GRID!$B$3:$BI$3),0))*(1-GRID!$B$69),0))</f>
        <v>17300</v>
      </c>
      <c r="N314" s="48" cm="1">
        <f t="array" ref="N314">IF($I$2="Открытый тариф",
INDEX(GRID!$B$17:$BI$27,MATCH(M$7,GRID!$A$17:$A$27,0),MATCH(1,($U$2=GRID!$B$1:$BI$1)*(КАЛЕНДАРЬ!$AJ32=GRID!$B$3:$BI$3), 0)),
ROUNDUP(INDEX(GRID!$B$17:$BI$27,MATCH(M$7,GRID!$A$17:$A$27,0),MATCH(1,($U$2=GRID!$B$1:$BI$1)*(КАЛЕНДАРЬ!$AJ32=GRID!$B$3:$BI$3), 0))*(1-GRID!$B$69),0))</f>
        <v>17300</v>
      </c>
      <c r="O314" s="49" t="s">
        <v>101</v>
      </c>
      <c r="P314" s="49" t="s">
        <v>101</v>
      </c>
      <c r="Q314" s="49" t="s">
        <v>101</v>
      </c>
      <c r="R314" s="49" t="s">
        <v>101</v>
      </c>
      <c r="S314" s="49" t="s">
        <v>101</v>
      </c>
      <c r="T314" s="49" t="s">
        <v>101</v>
      </c>
      <c r="U314" s="49" t="s">
        <v>101</v>
      </c>
      <c r="V314" s="49" t="s">
        <v>101</v>
      </c>
      <c r="W314" s="49" t="s">
        <v>101</v>
      </c>
      <c r="X314" s="49" t="s">
        <v>101</v>
      </c>
      <c r="Y314" s="38"/>
      <c r="Z314" s="30"/>
      <c r="AE314" s="6"/>
      <c r="AI314" s="6"/>
      <c r="AN314" s="6"/>
    </row>
    <row r="315" spans="1:40" hidden="1" x14ac:dyDescent="0.2">
      <c r="A315" s="117" t="s">
        <v>44</v>
      </c>
      <c r="B315" s="117">
        <v>30</v>
      </c>
      <c r="C315" s="47" cm="1">
        <f t="array" ref="C315">IF($I$2="Открытый тариф",
INDEX(GRID!$B$4:$BI$14,MATCH(C$7,GRID!$A$4:$A$14,0),MATCH(1,($U$2=GRID!$B$1:$BI$1)*(КАЛЕНДАРЬ!$AJ33=GRID!$B$3:$BI$3), 0)),
ROUNDUP(INDEX(GRID!$B$4:$BI$14,MATCH(C$7,GRID!$A$4:$A$14,0),MATCH(1,($U$2=GRID!$B$1:$BI$1)*(КАЛЕНДАРЬ!$AJ33=GRID!$B$3:$BI$3),0))*(1-GRID!$B$69),0))</f>
        <v>18500</v>
      </c>
      <c r="D315" s="48" cm="1">
        <f t="array" ref="D315">IF($I$2="Открытый тариф",
INDEX(GRID!$B$17:$BI$27,MATCH(C$7,GRID!$A$17:$A$27,0),MATCH(1,($U$2=GRID!$B$1:$BI$1)*(КАЛЕНДАРЬ!$AJ33=GRID!$B$3:$BI$3), 0)),
ROUNDUP(INDEX(GRID!$B$17:$BI$27,MATCH(C$7,GRID!$A$17:$A$27,0),MATCH(1,($U$2=GRID!$B$1:$BI$1)*(КАЛЕНДАРЬ!$AJ33=GRID!$B$3:$BI$3), 0))*(1-GRID!$B$69),0))</f>
        <v>18500</v>
      </c>
      <c r="E315" s="47" cm="1">
        <f t="array" ref="E315">IF($I$2="Открытый тариф",
INDEX(GRID!$B$4:$BI$14,MATCH(E$7,GRID!$A$4:$A$14,0),MATCH(1,($U$2=GRID!$B$1:$BI$1)*(КАЛЕНДАРЬ!$AJ33=GRID!$B$3:$BI$3), 0)),
ROUNDUP(INDEX(GRID!$B$4:$BI$14,MATCH(E$7,GRID!$A$4:$A$14,0),MATCH(1,($U$2=GRID!$B$1:$BI$1)*(КАЛЕНДАРЬ!$AJ33=GRID!$B$3:$BI$3),0))*(1-GRID!$B$69),0))</f>
        <v>20500</v>
      </c>
      <c r="F315" s="48" cm="1">
        <f t="array" ref="F315">IF($I$2="Открытый тариф",
INDEX(GRID!$B$17:$BI$27,MATCH(E$7,GRID!$A$17:$A$27,0),MATCH(1,($U$2=GRID!$B$1:$BI$1)*(КАЛЕНДАРЬ!$AJ33=GRID!$B$3:$BI$3), 0)),
ROUNDUP(INDEX(GRID!$B$17:$BI$27,MATCH(E$7,GRID!$A$17:$A$27,0),MATCH(1,($U$2=GRID!$B$1:$BI$1)*(КАЛЕНДАРЬ!$AJ33=GRID!$B$3:$BI$3), 0))*(1-GRID!$B$69),0))</f>
        <v>20500</v>
      </c>
      <c r="G315" s="47" t="e" cm="1">
        <f t="array" ref="G315">IF($I$2="Открытый тариф",
INDEX(GRID!$B$4:$BI$14,MATCH(G$7,GRID!$A$4:$A$14,0),MATCH(1,($U$2=GRID!$B$1:$BI$1)*(КАЛЕНДАРЬ!$AJ33=GRID!$B$3:$BI$3), 0)),
ROUNDUP(INDEX(GRID!$B$4:$BI$14,MATCH(G$7,GRID!$A$4:$A$14,0),MATCH(1,($U$2=GRID!$B$1:$BI$1)*(КАЛЕНДАРЬ!$AJ33=GRID!$B$3:$BI$3),0))*(1-GRID!$B$69),0))</f>
        <v>#N/A</v>
      </c>
      <c r="H315" s="48" t="e" cm="1">
        <f t="array" ref="H315">IF($I$2="Открытый тариф",
INDEX(GRID!$B$17:$BI$27,MATCH(G$7,GRID!$A$17:$A$27,0),MATCH(1,($U$2=GRID!$B$1:$BI$1)*(КАЛЕНДАРЬ!$AJ33=GRID!$B$3:$BI$3), 0)),
ROUNDUP(INDEX(GRID!$B$17:$BI$27,MATCH(G$7,GRID!$A$17:$A$27,0),MATCH(1,($U$2=GRID!$B$1:$BI$1)*(КАЛЕНДАРЬ!$AJ33=GRID!$B$3:$BI$3), 0))*(1-GRID!$B$69),0))</f>
        <v>#N/A</v>
      </c>
      <c r="I315" s="47" t="e" cm="1">
        <f t="array" ref="I315">IF($I$2="Открытый тариф",
INDEX(GRID!$B$4:$BI$14,MATCH(I$7,GRID!$A$4:$A$14,0),MATCH(1,($U$2=GRID!$B$1:$BI$1)*(КАЛЕНДАРЬ!$AJ33=GRID!$B$3:$BI$3), 0)),
ROUNDUP(INDEX(GRID!$B$4:$BI$14,MATCH(I$7,GRID!$A$4:$A$14,0),MATCH(1,($U$2=GRID!$B$1:$BI$1)*(КАЛЕНДАРЬ!$AJ33=GRID!$B$3:$BI$3),0))*(1-GRID!$B$69),0))</f>
        <v>#N/A</v>
      </c>
      <c r="J315" s="48" t="e" cm="1">
        <f t="array" ref="J315">IF($I$2="Открытый тариф",
INDEX(GRID!$B$17:$BI$27,MATCH(I$7,GRID!$A$17:$A$27,0),MATCH(1,($U$2=GRID!$B$1:$BI$1)*(КАЛЕНДАРЬ!$AJ33=GRID!$B$3:$BI$3), 0)),
ROUNDUP(INDEX(GRID!$B$17:$BI$27,MATCH(I$7,GRID!$A$17:$A$27,0),MATCH(1,($U$2=GRID!$B$1:$BI$1)*(КАЛЕНДАРЬ!$AJ33=GRID!$B$3:$BI$3), 0))*(1-GRID!$B$69),0))</f>
        <v>#N/A</v>
      </c>
      <c r="K315" s="47" cm="1">
        <f t="array" ref="K315">IF($I$2="Открытый тариф",
INDEX(GRID!$B$4:$BI$14,MATCH(K$7,GRID!$A$4:$A$14,0),MATCH(1,($U$2=GRID!$B$1:$BI$1)*(КАЛЕНДАРЬ!$AJ33=GRID!$B$3:$BI$3), 0)),
ROUNDUP(INDEX(GRID!$B$4:$BI$14,MATCH(K$7,GRID!$A$4:$A$14,0),MATCH(1,($U$2=GRID!$B$1:$BI$1)*(КАЛЕНДАРЬ!$AJ33=GRID!$B$3:$BI$3),0))*(1-GRID!$B$69),0))</f>
        <v>27800</v>
      </c>
      <c r="L315" s="48" cm="1">
        <f t="array" ref="L315">IF($I$2="Открытый тариф",
INDEX(GRID!$B$17:$BI$27,MATCH(K$7,GRID!$A$17:$A$27,0),MATCH(1,($U$2=GRID!$B$1:$BI$1)*(КАЛЕНДАРЬ!$AJ33=GRID!$B$3:$BI$3), 0)),
ROUNDUP(INDEX(GRID!$B$17:$BI$27,MATCH(K$7,GRID!$A$17:$A$27,0),MATCH(1,($U$2=GRID!$B$1:$BI$1)*(КАЛЕНДАРЬ!$AJ33=GRID!$B$3:$BI$3), 0))*(1-GRID!$B$69),0))</f>
        <v>27800</v>
      </c>
      <c r="M315" s="47" cm="1">
        <f t="array" ref="M315">IF($I$2="Открытый тариф",
INDEX(GRID!$B$4:$BI$14,MATCH(M$7,GRID!$A$4:$A$14,0),MATCH(1,($U$2=GRID!$B$1:$BI$1)*(КАЛЕНДАРЬ!$AJ33=GRID!$B$3:$BI$3), 0)),
ROUNDUP(INDEX(GRID!$B$4:$BI$14,MATCH(M$7,GRID!$A$4:$A$14,0),MATCH(1,($U$2=GRID!$B$1:$BI$1)*(КАЛЕНДАРЬ!$AJ33=GRID!$B$3:$BI$3),0))*(1-GRID!$B$69),0))</f>
        <v>30800</v>
      </c>
      <c r="N315" s="48" cm="1">
        <f t="array" ref="N315">IF($I$2="Открытый тариф",
INDEX(GRID!$B$17:$BI$27,MATCH(M$7,GRID!$A$17:$A$27,0),MATCH(1,($U$2=GRID!$B$1:$BI$1)*(КАЛЕНДАРЬ!$AJ33=GRID!$B$3:$BI$3), 0)),
ROUNDUP(INDEX(GRID!$B$17:$BI$27,MATCH(M$7,GRID!$A$17:$A$27,0),MATCH(1,($U$2=GRID!$B$1:$BI$1)*(КАЛЕНДАРЬ!$AJ33=GRID!$B$3:$BI$3), 0))*(1-GRID!$B$69),0))</f>
        <v>30800</v>
      </c>
      <c r="O315" s="49" t="s">
        <v>101</v>
      </c>
      <c r="P315" s="49" t="s">
        <v>101</v>
      </c>
      <c r="Q315" s="49" t="s">
        <v>101</v>
      </c>
      <c r="R315" s="49" t="s">
        <v>101</v>
      </c>
      <c r="S315" s="49" t="s">
        <v>101</v>
      </c>
      <c r="T315" s="49" t="s">
        <v>101</v>
      </c>
      <c r="U315" s="49" t="s">
        <v>101</v>
      </c>
      <c r="V315" s="49" t="s">
        <v>101</v>
      </c>
      <c r="W315" s="49" t="s">
        <v>101</v>
      </c>
      <c r="X315" s="49" t="s">
        <v>101</v>
      </c>
      <c r="Y315" s="146"/>
    </row>
    <row r="316" spans="1:40" hidden="1" x14ac:dyDescent="0.2">
      <c r="A316" s="117" t="s">
        <v>45</v>
      </c>
      <c r="B316" s="117">
        <v>31</v>
      </c>
      <c r="C316" s="47" cm="1">
        <f t="array" ref="C316">IF($I$2="Открытый тариф",
INDEX(GRID!$B$4:$BI$14,MATCH(C$7,GRID!$A$4:$A$14,0),MATCH(1,($U$2=GRID!$B$1:$BI$1)*(КАЛЕНДАРЬ!$AJ34=GRID!$B$3:$BI$3), 0)),
ROUNDUP(INDEX(GRID!$B$4:$BI$14,MATCH(C$7,GRID!$A$4:$A$14,0),MATCH(1,($U$2=GRID!$B$1:$BI$1)*(КАЛЕНДАРЬ!$AJ34=GRID!$B$3:$BI$3),0))*(1-GRID!$B$69),0))</f>
        <v>27500</v>
      </c>
      <c r="D316" s="48" cm="1">
        <f t="array" ref="D316">IF($I$2="Открытый тариф",
INDEX(GRID!$B$17:$BI$27,MATCH(C$7,GRID!$A$17:$A$27,0),MATCH(1,($U$2=GRID!$B$1:$BI$1)*(КАЛЕНДАРЬ!$AJ34=GRID!$B$3:$BI$3), 0)),
ROUNDUP(INDEX(GRID!$B$17:$BI$27,MATCH(C$7,GRID!$A$17:$A$27,0),MATCH(1,($U$2=GRID!$B$1:$BI$1)*(КАЛЕНДАРЬ!$AJ34=GRID!$B$3:$BI$3), 0))*(1-GRID!$B$69),0))</f>
        <v>27500</v>
      </c>
      <c r="E316" s="47" cm="1">
        <f t="array" ref="E316">IF($I$2="Открытый тариф",
INDEX(GRID!$B$4:$BI$14,MATCH(E$7,GRID!$A$4:$A$14,0),MATCH(1,($U$2=GRID!$B$1:$BI$1)*(КАЛЕНДАРЬ!$AJ34=GRID!$B$3:$BI$3), 0)),
ROUNDUP(INDEX(GRID!$B$4:$BI$14,MATCH(E$7,GRID!$A$4:$A$14,0),MATCH(1,($U$2=GRID!$B$1:$BI$1)*(КАЛЕНДАРЬ!$AJ34=GRID!$B$3:$BI$3),0))*(1-GRID!$B$69),0))</f>
        <v>30900</v>
      </c>
      <c r="F316" s="48" cm="1">
        <f t="array" ref="F316">IF($I$2="Открытый тариф",
INDEX(GRID!$B$17:$BI$27,MATCH(E$7,GRID!$A$17:$A$27,0),MATCH(1,($U$2=GRID!$B$1:$BI$1)*(КАЛЕНДАРЬ!$AJ34=GRID!$B$3:$BI$3), 0)),
ROUNDUP(INDEX(GRID!$B$17:$BI$27,MATCH(E$7,GRID!$A$17:$A$27,0),MATCH(1,($U$2=GRID!$B$1:$BI$1)*(КАЛЕНДАРЬ!$AJ34=GRID!$B$3:$BI$3), 0))*(1-GRID!$B$69),0))</f>
        <v>30900</v>
      </c>
      <c r="G316" s="47" t="e" cm="1">
        <f t="array" ref="G316">IF($I$2="Открытый тариф",
INDEX(GRID!$B$4:$BI$14,MATCH(G$7,GRID!$A$4:$A$14,0),MATCH(1,($U$2=GRID!$B$1:$BI$1)*(КАЛЕНДАРЬ!$AJ34=GRID!$B$3:$BI$3), 0)),
ROUNDUP(INDEX(GRID!$B$4:$BI$14,MATCH(G$7,GRID!$A$4:$A$14,0),MATCH(1,($U$2=GRID!$B$1:$BI$1)*(КАЛЕНДАРЬ!$AJ34=GRID!$B$3:$BI$3),0))*(1-GRID!$B$69),0))</f>
        <v>#N/A</v>
      </c>
      <c r="H316" s="48" t="e" cm="1">
        <f t="array" ref="H316">IF($I$2="Открытый тариф",
INDEX(GRID!$B$17:$BI$27,MATCH(G$7,GRID!$A$17:$A$27,0),MATCH(1,($U$2=GRID!$B$1:$BI$1)*(КАЛЕНДАРЬ!$AJ34=GRID!$B$3:$BI$3), 0)),
ROUNDUP(INDEX(GRID!$B$17:$BI$27,MATCH(G$7,GRID!$A$17:$A$27,0),MATCH(1,($U$2=GRID!$B$1:$BI$1)*(КАЛЕНДАРЬ!$AJ34=GRID!$B$3:$BI$3), 0))*(1-GRID!$B$69),0))</f>
        <v>#N/A</v>
      </c>
      <c r="I316" s="47" t="e" cm="1">
        <f t="array" ref="I316">IF($I$2="Открытый тариф",
INDEX(GRID!$B$4:$BI$14,MATCH(I$7,GRID!$A$4:$A$14,0),MATCH(1,($U$2=GRID!$B$1:$BI$1)*(КАЛЕНДАРЬ!$AJ34=GRID!$B$3:$BI$3), 0)),
ROUNDUP(INDEX(GRID!$B$4:$BI$14,MATCH(I$7,GRID!$A$4:$A$14,0),MATCH(1,($U$2=GRID!$B$1:$BI$1)*(КАЛЕНДАРЬ!$AJ34=GRID!$B$3:$BI$3),0))*(1-GRID!$B$69),0))</f>
        <v>#N/A</v>
      </c>
      <c r="J316" s="48" t="e" cm="1">
        <f t="array" ref="J316">IF($I$2="Открытый тариф",
INDEX(GRID!$B$17:$BI$27,MATCH(I$7,GRID!$A$17:$A$27,0),MATCH(1,($U$2=GRID!$B$1:$BI$1)*(КАЛЕНДАРЬ!$AJ34=GRID!$B$3:$BI$3), 0)),
ROUNDUP(INDEX(GRID!$B$17:$BI$27,MATCH(I$7,GRID!$A$17:$A$27,0),MATCH(1,($U$2=GRID!$B$1:$BI$1)*(КАЛЕНДАРЬ!$AJ34=GRID!$B$3:$BI$3), 0))*(1-GRID!$B$69),0))</f>
        <v>#N/A</v>
      </c>
      <c r="K316" s="47" cm="1">
        <f t="array" ref="K316">IF($I$2="Открытый тариф",
INDEX(GRID!$B$4:$BI$14,MATCH(K$7,GRID!$A$4:$A$14,0),MATCH(1,($U$2=GRID!$B$1:$BI$1)*(КАЛЕНДАРЬ!$AJ34=GRID!$B$3:$BI$3), 0)),
ROUNDUP(INDEX(GRID!$B$4:$BI$14,MATCH(K$7,GRID!$A$4:$A$14,0),MATCH(1,($U$2=GRID!$B$1:$BI$1)*(КАЛЕНДАРЬ!$AJ34=GRID!$B$3:$BI$3),0))*(1-GRID!$B$69),0))</f>
        <v>43300</v>
      </c>
      <c r="L316" s="48" cm="1">
        <f t="array" ref="L316">IF($I$2="Открытый тариф",
INDEX(GRID!$B$17:$BI$27,MATCH(K$7,GRID!$A$17:$A$27,0),MATCH(1,($U$2=GRID!$B$1:$BI$1)*(КАЛЕНДАРЬ!$AJ34=GRID!$B$3:$BI$3), 0)),
ROUNDUP(INDEX(GRID!$B$17:$BI$27,MATCH(K$7,GRID!$A$17:$A$27,0),MATCH(1,($U$2=GRID!$B$1:$BI$1)*(КАЛЕНДАРЬ!$AJ34=GRID!$B$3:$BI$3), 0))*(1-GRID!$B$69),0))</f>
        <v>43300</v>
      </c>
      <c r="M316" s="47" cm="1">
        <f t="array" ref="M316">IF($I$2="Открытый тариф",
INDEX(GRID!$B$4:$BI$14,MATCH(M$7,GRID!$A$4:$A$14,0),MATCH(1,($U$2=GRID!$B$1:$BI$1)*(КАЛЕНДАРЬ!$AJ34=GRID!$B$3:$BI$3), 0)),
ROUNDUP(INDEX(GRID!$B$4:$BI$14,MATCH(M$7,GRID!$A$4:$A$14,0),MATCH(1,($U$2=GRID!$B$1:$BI$1)*(КАЛЕНДАРЬ!$AJ34=GRID!$B$3:$BI$3),0))*(1-GRID!$B$69),0))</f>
        <v>48500</v>
      </c>
      <c r="N316" s="48" cm="1">
        <f t="array" ref="N316">IF($I$2="Открытый тариф",
INDEX(GRID!$B$17:$BI$27,MATCH(M$7,GRID!$A$17:$A$27,0),MATCH(1,($U$2=GRID!$B$1:$BI$1)*(КАЛЕНДАРЬ!$AJ34=GRID!$B$3:$BI$3), 0)),
ROUNDUP(INDEX(GRID!$B$17:$BI$27,MATCH(M$7,GRID!$A$17:$A$27,0),MATCH(1,($U$2=GRID!$B$1:$BI$1)*(КАЛЕНДАРЬ!$AJ34=GRID!$B$3:$BI$3), 0))*(1-GRID!$B$69),0))</f>
        <v>48500</v>
      </c>
      <c r="O316" s="49" t="s">
        <v>101</v>
      </c>
      <c r="P316" s="49" t="s">
        <v>101</v>
      </c>
      <c r="Q316" s="49" t="s">
        <v>101</v>
      </c>
      <c r="R316" s="49" t="s">
        <v>101</v>
      </c>
      <c r="S316" s="49" t="s">
        <v>101</v>
      </c>
      <c r="T316" s="49" t="s">
        <v>101</v>
      </c>
      <c r="U316" s="49" t="s">
        <v>101</v>
      </c>
      <c r="V316" s="49" t="s">
        <v>101</v>
      </c>
      <c r="W316" s="49" t="s">
        <v>101</v>
      </c>
      <c r="X316" s="49" t="s">
        <v>101</v>
      </c>
      <c r="Y316" s="146"/>
    </row>
    <row r="317" spans="1:40" x14ac:dyDescent="0.2">
      <c r="A317" s="124"/>
      <c r="B317" s="124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146"/>
    </row>
    <row r="318" spans="1:40" hidden="1" x14ac:dyDescent="0.2">
      <c r="A318" s="210" t="s">
        <v>109</v>
      </c>
      <c r="B318" s="210"/>
      <c r="C318" s="210"/>
      <c r="D318" s="210"/>
      <c r="E318" s="210"/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146"/>
    </row>
    <row r="319" spans="1:40" hidden="1" x14ac:dyDescent="0.2">
      <c r="A319" s="211" t="s">
        <v>131</v>
      </c>
      <c r="B319" s="212"/>
      <c r="C319" s="212"/>
      <c r="D319" s="212"/>
      <c r="E319" s="212"/>
      <c r="F319" s="212"/>
      <c r="G319" s="212"/>
      <c r="H319" s="212"/>
      <c r="I319" s="212"/>
      <c r="J319" s="212"/>
      <c r="K319" s="212"/>
      <c r="L319" s="212"/>
      <c r="M319" s="212"/>
      <c r="N319" s="212"/>
      <c r="O319" s="212"/>
      <c r="P319" s="212"/>
      <c r="Q319" s="212"/>
      <c r="R319" s="212"/>
      <c r="S319" s="212"/>
      <c r="T319" s="212"/>
      <c r="U319" s="212"/>
      <c r="V319" s="212"/>
      <c r="W319" s="212"/>
      <c r="X319" s="212"/>
      <c r="Y319" s="146"/>
    </row>
    <row r="320" spans="1:40" ht="58.5" hidden="1" customHeight="1" x14ac:dyDescent="0.2">
      <c r="A320" s="213" t="s">
        <v>39</v>
      </c>
      <c r="B320" s="214"/>
      <c r="C320" s="217" t="s">
        <v>85</v>
      </c>
      <c r="D320" s="218"/>
      <c r="E320" s="219" t="s">
        <v>86</v>
      </c>
      <c r="F320" s="220"/>
      <c r="G320" s="221" t="s">
        <v>186</v>
      </c>
      <c r="H320" s="222"/>
      <c r="I320" s="223" t="s">
        <v>187</v>
      </c>
      <c r="J320" s="224"/>
      <c r="K320" s="225" t="s">
        <v>88</v>
      </c>
      <c r="L320" s="225"/>
      <c r="M320" s="226" t="s">
        <v>89</v>
      </c>
      <c r="N320" s="227"/>
      <c r="O320" s="228" t="s">
        <v>94</v>
      </c>
      <c r="P320" s="229"/>
      <c r="Q320" s="230" t="s">
        <v>188</v>
      </c>
      <c r="R320" s="230"/>
      <c r="S320" s="231" t="s">
        <v>189</v>
      </c>
      <c r="T320" s="231"/>
      <c r="U320" s="232" t="s">
        <v>91</v>
      </c>
      <c r="V320" s="233"/>
      <c r="W320" s="234" t="s">
        <v>96</v>
      </c>
      <c r="X320" s="235"/>
      <c r="Y320" s="146"/>
    </row>
    <row r="321" spans="1:25" hidden="1" x14ac:dyDescent="0.2">
      <c r="A321" s="215"/>
      <c r="B321" s="216"/>
      <c r="C321" s="45" t="s">
        <v>40</v>
      </c>
      <c r="D321" s="45" t="s">
        <v>41</v>
      </c>
      <c r="E321" s="45" t="s">
        <v>40</v>
      </c>
      <c r="F321" s="45" t="s">
        <v>41</v>
      </c>
      <c r="G321" s="45" t="s">
        <v>40</v>
      </c>
      <c r="H321" s="45" t="s">
        <v>41</v>
      </c>
      <c r="I321" s="45" t="s">
        <v>40</v>
      </c>
      <c r="J321" s="45" t="s">
        <v>41</v>
      </c>
      <c r="K321" s="45" t="s">
        <v>40</v>
      </c>
      <c r="L321" s="45" t="s">
        <v>41</v>
      </c>
      <c r="M321" s="45" t="s">
        <v>40</v>
      </c>
      <c r="N321" s="45" t="s">
        <v>41</v>
      </c>
      <c r="O321" s="45" t="s">
        <v>40</v>
      </c>
      <c r="P321" s="45" t="s">
        <v>41</v>
      </c>
      <c r="Q321" s="45" t="s">
        <v>40</v>
      </c>
      <c r="R321" s="45" t="s">
        <v>41</v>
      </c>
      <c r="S321" s="45" t="s">
        <v>40</v>
      </c>
      <c r="T321" s="45" t="s">
        <v>41</v>
      </c>
      <c r="U321" s="45" t="s">
        <v>40</v>
      </c>
      <c r="V321" s="45" t="s">
        <v>41</v>
      </c>
      <c r="W321" s="45" t="s">
        <v>40</v>
      </c>
      <c r="X321" s="45" t="s">
        <v>41</v>
      </c>
      <c r="Y321" s="146"/>
    </row>
    <row r="322" spans="1:25" hidden="1" x14ac:dyDescent="0.2">
      <c r="A322" s="117" t="s">
        <v>46</v>
      </c>
      <c r="B322" s="117">
        <v>1</v>
      </c>
      <c r="C322" s="47" cm="1">
        <f t="array" ref="C322">IF($I$2="Открытый тариф",
INDEX(GRID!$B$34:$BI$44,MATCH(C$7,GRID!$A$34:$A$44,0),MATCH(1,($U$2=GRID!$B$31:$BI$31)*(КАЛЕНДАРЬ!$AN4=GRID!$B$33:$BI$33), 0)),
ROUNDUP(INDEX(GRID!$B$34:$BI$44,MATCH(C$7,GRID!$A$34:$A$44,0),MATCH(1,($U$2=GRID!$B$31:$BI$31)*(КАЛЕНДАРЬ!$AN4=GRID!$B$33:$BI$33),0))*(1-GRID!$B$69),0))</f>
        <v>27900</v>
      </c>
      <c r="D322" s="47" cm="1">
        <f t="array" ref="D322">IF($I$2="Открытый тариф",
INDEX(GRID!$B$47:$BI$57,MATCH(C$7,GRID!$A$47:$A$57,0),MATCH(1,($U$2=GRID!$B$31:$BI$31)*(КАЛЕНДАРЬ!$AN4=GRID!$B$33:$BI$33), 0)),
ROUNDUP(INDEX(GRID!$B$47:$BI$57,MATCH(C$7,GRID!$A$47:$A$57,0),MATCH(1,($U$2=GRID!$B$31:$BI$31)*(КАЛЕНДАРЬ!$AN4=GRID!$B$33:$BI$33),0))*(1-GRID!$B$69),0))</f>
        <v>27900</v>
      </c>
      <c r="E322" s="47" cm="1">
        <f t="array" ref="E322">IF($I$2="Открытый тариф",
INDEX(GRID!$B$34:$BI$44,MATCH(E$7,GRID!$A$34:$A$44,0),MATCH(1,($U$2=GRID!$B$31:$BI$31)*(КАЛЕНДАРЬ!$AN4=GRID!$B$33:$BI$33), 0)),
ROUNDUP(INDEX(GRID!$B$34:$BI$44,MATCH(E$7,GRID!$A$34:$A$44,0),MATCH(1,($U$2=GRID!$B$31:$BI$31)*(КАЛЕНДАРЬ!$AN4=GRID!$B$33:$BI$33),0))*(1-GRID!$B$69),0))</f>
        <v>30000</v>
      </c>
      <c r="F322" s="47" cm="1">
        <f t="array" ref="F322">IF($I$2="Открытый тариф",
INDEX(GRID!$B$47:$BI$57,MATCH(E$7,GRID!$A$47:$A$57,0),MATCH(1,($U$2=GRID!$B$31:$BI$31)*(КАЛЕНДАРЬ!$AN4=GRID!$B$33:$BI$33), 0)),
ROUNDUP(INDEX(GRID!$B$47:$BI$57,MATCH(E$7,GRID!$A$47:$A$57,0),MATCH(1,($U$2=GRID!$B$31:$BI$31)*(КАЛЕНДАРЬ!$AN4=GRID!$B$33:$BI$33),0))*(1-GRID!$B$69),0))</f>
        <v>30000</v>
      </c>
      <c r="G322" s="47" cm="1">
        <f t="array" ref="G322">IF($I$2="Открытый тариф",
INDEX(GRID!$B$34:$BI$44,MATCH(G$7,GRID!$A$34:$A$44,0),MATCH(1,($U$2=GRID!$B$31:$BI$31)*(КАЛЕНДАРЬ!$AN4=GRID!$B$33:$BI$33), 0)),
ROUNDUP(INDEX(GRID!$B$34:$BI$44,MATCH(G$7,GRID!$A$34:$A$44,0),MATCH(1,($U$2=GRID!$B$31:$BI$31)*(КАЛЕНДАРЬ!$AN4=GRID!$B$33:$BI$33),0))*(1-GRID!$B$69),0))</f>
        <v>31200</v>
      </c>
      <c r="H322" s="47" cm="1">
        <f t="array" ref="H322">IF($I$2="Открытый тариф",
INDEX(GRID!$B$47:$BI$57,MATCH(G$7,GRID!$A$47:$A$57,0),MATCH(1,($U$2=GRID!$B$31:$BI$31)*(КАЛЕНДАРЬ!$AN4=GRID!$B$33:$BI$33), 0)),
ROUNDUP(INDEX(GRID!$B$47:$BI$57,MATCH(G$7,GRID!$A$47:$A$57,0),MATCH(1,($U$2=GRID!$B$31:$BI$31)*(КАЛЕНДАРЬ!$AN4=GRID!$B$33:$BI$33),0))*(1-GRID!$B$69),0))</f>
        <v>31200</v>
      </c>
      <c r="I322" s="47" cm="1">
        <f t="array" ref="I322">IF($I$2="Открытый тариф",
INDEX(GRID!$B$34:$BI$44,MATCH(I$7,GRID!$A$34:$A$44,0),MATCH(1,($U$2=GRID!$B$31:$BI$31)*(КАЛЕНДАРЬ!$AN4=GRID!$B$33:$BI$33), 0)),
ROUNDUP(INDEX(GRID!$B$34:$BI$44,MATCH(I$7,GRID!$A$34:$A$44,0),MATCH(1,($U$2=GRID!$B$31:$BI$31)*(КАЛЕНДАРЬ!$AN4=GRID!$B$33:$BI$33),0))*(1-GRID!$B$69),0))</f>
        <v>33300</v>
      </c>
      <c r="J322" s="47" cm="1">
        <f t="array" ref="J322">IF($I$2="Открытый тариф",
INDEX(GRID!$B$47:$BI$57,MATCH(I$7,GRID!$A$47:$A$57,0),MATCH(1,($U$2=GRID!$B$31:$BI$31)*(КАЛЕНДАРЬ!$AN4=GRID!$B$33:$BI$33), 0)),
ROUNDUP(INDEX(GRID!$B$47:$BI$57,MATCH(I$7,GRID!$A$47:$A$57,0),MATCH(1,($U$2=GRID!$B$31:$BI$31)*(КАЛЕНДАРЬ!$AN4=GRID!$B$33:$BI$33),0))*(1-GRID!$B$69),0))</f>
        <v>33300</v>
      </c>
      <c r="K322" s="47" cm="1">
        <f t="array" ref="K322">IF($I$2="Открытый тариф",
INDEX(GRID!$B$34:$BI$44,MATCH(K$7,GRID!$A$34:$A$44,0),MATCH(1,($U$2=GRID!$B$31:$BI$31)*(КАЛЕНДАРЬ!$AN4=GRID!$B$33:$BI$33), 0)),
ROUNDUP(INDEX(GRID!$B$34:$BI$44,MATCH(K$7,GRID!$A$34:$A$44,0),MATCH(1,($U$2=GRID!$B$31:$BI$31)*(КАЛЕНДАРЬ!$AN4=GRID!$B$33:$BI$33),0))*(1-GRID!$B$69),0))</f>
        <v>34500</v>
      </c>
      <c r="L322" s="47" cm="1">
        <f t="array" ref="L322">IF($I$2="Открытый тариф",
INDEX(GRID!$B$47:$BI$57,MATCH(K$7,GRID!$A$47:$A$57,0),MATCH(1,($U$2=GRID!$B$31:$BI$31)*(КАЛЕНДАРЬ!$AN4=GRID!$B$33:$BI$33), 0)),
ROUNDUP(INDEX(GRID!$B$47:$BI$57,MATCH(K$7,GRID!$A$47:$A$57,0),MATCH(1,($U$2=GRID!$B$31:$BI$31)*(КАЛЕНДАРЬ!$AN4=GRID!$B$33:$BI$33),0))*(1-GRID!$B$69),0))</f>
        <v>34500</v>
      </c>
      <c r="M322" s="47" cm="1">
        <f t="array" ref="M322">IF($I$2="Открытый тариф",
INDEX(GRID!$B$34:$BI$44,MATCH(M$7,GRID!$A$34:$A$44,0),MATCH(1,($U$2=GRID!$B$31:$BI$31)*(КАЛЕНДАРЬ!$AN4=GRID!$B$33:$BI$33), 0)),
ROUNDUP(INDEX(GRID!$B$34:$BI$44,MATCH(M$7,GRID!$A$34:$A$44,0),MATCH(1,($U$2=GRID!$B$31:$BI$31)*(КАЛЕНДАРЬ!$AN4=GRID!$B$33:$BI$33),0))*(1-GRID!$B$69),0))</f>
        <v>36600</v>
      </c>
      <c r="N322" s="47" cm="1">
        <f t="array" ref="N322">IF($I$2="Открытый тариф",
INDEX(GRID!$B$47:$BI$57,MATCH(M$7,GRID!$A$47:$A$57,0),MATCH(1,($U$2=GRID!$B$31:$BI$31)*(КАЛЕНДАРЬ!$AN4=GRID!$B$33:$BI$33), 0)),
ROUNDUP(INDEX(GRID!$B$47:$BI$57,MATCH(M$7,GRID!$A$47:$A$57,0),MATCH(1,($U$2=GRID!$B$31:$BI$31)*(КАЛЕНДАРЬ!$AN4=GRID!$B$33:$BI$33),0))*(1-GRID!$B$69),0))</f>
        <v>36600</v>
      </c>
      <c r="O322" s="49" t="s">
        <v>101</v>
      </c>
      <c r="P322" s="49" t="s">
        <v>101</v>
      </c>
      <c r="Q322" s="49" t="s">
        <v>101</v>
      </c>
      <c r="R322" s="49" t="s">
        <v>101</v>
      </c>
      <c r="S322" s="49" t="s">
        <v>101</v>
      </c>
      <c r="T322" s="49" t="s">
        <v>101</v>
      </c>
      <c r="U322" s="49" t="s">
        <v>101</v>
      </c>
      <c r="V322" s="49" t="s">
        <v>101</v>
      </c>
      <c r="W322" s="49" t="s">
        <v>101</v>
      </c>
      <c r="X322" s="49" t="s">
        <v>101</v>
      </c>
      <c r="Y322" s="146"/>
    </row>
    <row r="323" spans="1:25" hidden="1" x14ac:dyDescent="0.2">
      <c r="A323" s="117" t="s">
        <v>47</v>
      </c>
      <c r="B323" s="117">
        <v>2</v>
      </c>
      <c r="C323" s="47" cm="1">
        <f t="array" ref="C323">IF($I$2="Открытый тариф",
INDEX(GRID!$B$34:$BI$44,MATCH(C$7,GRID!$A$34:$A$44,0),MATCH(1,($U$2=GRID!$B$31:$BI$31)*(КАЛЕНДАРЬ!$AN5=GRID!$B$33:$BI$33), 0)),
ROUNDUP(INDEX(GRID!$B$34:$BI$44,MATCH(C$7,GRID!$A$34:$A$44,0),MATCH(1,($U$2=GRID!$B$31:$BI$31)*(КАЛЕНДАРЬ!$AN5=GRID!$B$33:$BI$33),0))*(1-GRID!$B$69),0))</f>
        <v>27900</v>
      </c>
      <c r="D323" s="47" cm="1">
        <f t="array" ref="D323">IF($I$2="Открытый тариф",
INDEX(GRID!$B$47:$BI$57,MATCH(C$7,GRID!$A$47:$A$57,0),MATCH(1,($U$2=GRID!$B$31:$BI$31)*(КАЛЕНДАРЬ!$AN5=GRID!$B$33:$BI$33), 0)),
ROUNDUP(INDEX(GRID!$B$47:$BI$57,MATCH(C$7,GRID!$A$47:$A$57,0),MATCH(1,($U$2=GRID!$B$31:$BI$31)*(КАЛЕНДАРЬ!$AN5=GRID!$B$33:$BI$33),0))*(1-GRID!$B$69),0))</f>
        <v>27900</v>
      </c>
      <c r="E323" s="47" cm="1">
        <f t="array" ref="E323">IF($I$2="Открытый тариф",
INDEX(GRID!$B$34:$BI$44,MATCH(E$7,GRID!$A$34:$A$44,0),MATCH(1,($U$2=GRID!$B$31:$BI$31)*(КАЛЕНДАРЬ!$AN5=GRID!$B$33:$BI$33), 0)),
ROUNDUP(INDEX(GRID!$B$34:$BI$44,MATCH(E$7,GRID!$A$34:$A$44,0),MATCH(1,($U$2=GRID!$B$31:$BI$31)*(КАЛЕНДАРЬ!$AN5=GRID!$B$33:$BI$33),0))*(1-GRID!$B$69),0))</f>
        <v>30000</v>
      </c>
      <c r="F323" s="47" cm="1">
        <f t="array" ref="F323">IF($I$2="Открытый тариф",
INDEX(GRID!$B$47:$BI$57,MATCH(E$7,GRID!$A$47:$A$57,0),MATCH(1,($U$2=GRID!$B$31:$BI$31)*(КАЛЕНДАРЬ!$AN5=GRID!$B$33:$BI$33), 0)),
ROUNDUP(INDEX(GRID!$B$47:$BI$57,MATCH(E$7,GRID!$A$47:$A$57,0),MATCH(1,($U$2=GRID!$B$31:$BI$31)*(КАЛЕНДАРЬ!$AN5=GRID!$B$33:$BI$33),0))*(1-GRID!$B$69),0))</f>
        <v>30000</v>
      </c>
      <c r="G323" s="47" cm="1">
        <f t="array" ref="G323">IF($I$2="Открытый тариф",
INDEX(GRID!$B$34:$BI$44,MATCH(G$7,GRID!$A$34:$A$44,0),MATCH(1,($U$2=GRID!$B$31:$BI$31)*(КАЛЕНДАРЬ!$AN5=GRID!$B$33:$BI$33), 0)),
ROUNDUP(INDEX(GRID!$B$34:$BI$44,MATCH(G$7,GRID!$A$34:$A$44,0),MATCH(1,($U$2=GRID!$B$31:$BI$31)*(КАЛЕНДАРЬ!$AN5=GRID!$B$33:$BI$33),0))*(1-GRID!$B$69),0))</f>
        <v>31200</v>
      </c>
      <c r="H323" s="47" cm="1">
        <f t="array" ref="H323">IF($I$2="Открытый тариф",
INDEX(GRID!$B$47:$BI$57,MATCH(G$7,GRID!$A$47:$A$57,0),MATCH(1,($U$2=GRID!$B$31:$BI$31)*(КАЛЕНДАРЬ!$AN5=GRID!$B$33:$BI$33), 0)),
ROUNDUP(INDEX(GRID!$B$47:$BI$57,MATCH(G$7,GRID!$A$47:$A$57,0),MATCH(1,($U$2=GRID!$B$31:$BI$31)*(КАЛЕНДАРЬ!$AN5=GRID!$B$33:$BI$33),0))*(1-GRID!$B$69),0))</f>
        <v>31200</v>
      </c>
      <c r="I323" s="47" cm="1">
        <f t="array" ref="I323">IF($I$2="Открытый тариф",
INDEX(GRID!$B$34:$BI$44,MATCH(I$7,GRID!$A$34:$A$44,0),MATCH(1,($U$2=GRID!$B$31:$BI$31)*(КАЛЕНДАРЬ!$AN5=GRID!$B$33:$BI$33), 0)),
ROUNDUP(INDEX(GRID!$B$34:$BI$44,MATCH(I$7,GRID!$A$34:$A$44,0),MATCH(1,($U$2=GRID!$B$31:$BI$31)*(КАЛЕНДАРЬ!$AN5=GRID!$B$33:$BI$33),0))*(1-GRID!$B$69),0))</f>
        <v>33300</v>
      </c>
      <c r="J323" s="47" cm="1">
        <f t="array" ref="J323">IF($I$2="Открытый тариф",
INDEX(GRID!$B$47:$BI$57,MATCH(I$7,GRID!$A$47:$A$57,0),MATCH(1,($U$2=GRID!$B$31:$BI$31)*(КАЛЕНДАРЬ!$AN5=GRID!$B$33:$BI$33), 0)),
ROUNDUP(INDEX(GRID!$B$47:$BI$57,MATCH(I$7,GRID!$A$47:$A$57,0),MATCH(1,($U$2=GRID!$B$31:$BI$31)*(КАЛЕНДАРЬ!$AN5=GRID!$B$33:$BI$33),0))*(1-GRID!$B$69),0))</f>
        <v>33300</v>
      </c>
      <c r="K323" s="47" cm="1">
        <f t="array" ref="K323">IF($I$2="Открытый тариф",
INDEX(GRID!$B$34:$BI$44,MATCH(K$7,GRID!$A$34:$A$44,0),MATCH(1,($U$2=GRID!$B$31:$BI$31)*(КАЛЕНДАРЬ!$AN5=GRID!$B$33:$BI$33), 0)),
ROUNDUP(INDEX(GRID!$B$34:$BI$44,MATCH(K$7,GRID!$A$34:$A$44,0),MATCH(1,($U$2=GRID!$B$31:$BI$31)*(КАЛЕНДАРЬ!$AN5=GRID!$B$33:$BI$33),0))*(1-GRID!$B$69),0))</f>
        <v>34500</v>
      </c>
      <c r="L323" s="47" cm="1">
        <f t="array" ref="L323">IF($I$2="Открытый тариф",
INDEX(GRID!$B$47:$BI$57,MATCH(K$7,GRID!$A$47:$A$57,0),MATCH(1,($U$2=GRID!$B$31:$BI$31)*(КАЛЕНДАРЬ!$AN5=GRID!$B$33:$BI$33), 0)),
ROUNDUP(INDEX(GRID!$B$47:$BI$57,MATCH(K$7,GRID!$A$47:$A$57,0),MATCH(1,($U$2=GRID!$B$31:$BI$31)*(КАЛЕНДАРЬ!$AN5=GRID!$B$33:$BI$33),0))*(1-GRID!$B$69),0))</f>
        <v>34500</v>
      </c>
      <c r="M323" s="47" cm="1">
        <f t="array" ref="M323">IF($I$2="Открытый тариф",
INDEX(GRID!$B$34:$BI$44,MATCH(M$7,GRID!$A$34:$A$44,0),MATCH(1,($U$2=GRID!$B$31:$BI$31)*(КАЛЕНДАРЬ!$AN5=GRID!$B$33:$BI$33), 0)),
ROUNDUP(INDEX(GRID!$B$34:$BI$44,MATCH(M$7,GRID!$A$34:$A$44,0),MATCH(1,($U$2=GRID!$B$31:$BI$31)*(КАЛЕНДАРЬ!$AN5=GRID!$B$33:$BI$33),0))*(1-GRID!$B$69),0))</f>
        <v>36600</v>
      </c>
      <c r="N323" s="47" cm="1">
        <f t="array" ref="N323">IF($I$2="Открытый тариф",
INDEX(GRID!$B$47:$BI$57,MATCH(M$7,GRID!$A$47:$A$57,0),MATCH(1,($U$2=GRID!$B$31:$BI$31)*(КАЛЕНДАРЬ!$AN5=GRID!$B$33:$BI$33), 0)),
ROUNDUP(INDEX(GRID!$B$47:$BI$57,MATCH(M$7,GRID!$A$47:$A$57,0),MATCH(1,($U$2=GRID!$B$31:$BI$31)*(КАЛЕНДАРЬ!$AN5=GRID!$B$33:$BI$33),0))*(1-GRID!$B$69),0))</f>
        <v>36600</v>
      </c>
      <c r="O323" s="49" t="s">
        <v>101</v>
      </c>
      <c r="P323" s="49" t="s">
        <v>101</v>
      </c>
      <c r="Q323" s="49" t="s">
        <v>101</v>
      </c>
      <c r="R323" s="49" t="s">
        <v>101</v>
      </c>
      <c r="S323" s="49" t="s">
        <v>101</v>
      </c>
      <c r="T323" s="49" t="s">
        <v>101</v>
      </c>
      <c r="U323" s="49" t="s">
        <v>101</v>
      </c>
      <c r="V323" s="49" t="s">
        <v>101</v>
      </c>
      <c r="W323" s="49" t="s">
        <v>101</v>
      </c>
      <c r="X323" s="49" t="s">
        <v>101</v>
      </c>
      <c r="Y323" s="146"/>
    </row>
    <row r="324" spans="1:25" hidden="1" x14ac:dyDescent="0.2">
      <c r="A324" s="117" t="s">
        <v>48</v>
      </c>
      <c r="B324" s="117">
        <v>3</v>
      </c>
      <c r="C324" s="47" cm="1">
        <f t="array" ref="C324">IF($I$2="Открытый тариф",
INDEX(GRID!$B$34:$BI$44,MATCH(C$7,GRID!$A$34:$A$44,0),MATCH(1,($U$2=GRID!$B$31:$BI$31)*(КАЛЕНДАРЬ!$AN6=GRID!$B$33:$BI$33), 0)),
ROUNDUP(INDEX(GRID!$B$34:$BI$44,MATCH(C$7,GRID!$A$34:$A$44,0),MATCH(1,($U$2=GRID!$B$31:$BI$31)*(КАЛЕНДАРЬ!$AN6=GRID!$B$33:$BI$33),0))*(1-GRID!$B$69),0))</f>
        <v>31500</v>
      </c>
      <c r="D324" s="47" cm="1">
        <f t="array" ref="D324">IF($I$2="Открытый тариф",
INDEX(GRID!$B$47:$BI$57,MATCH(C$7,GRID!$A$47:$A$57,0),MATCH(1,($U$2=GRID!$B$31:$BI$31)*(КАЛЕНДАРЬ!$AN6=GRID!$B$33:$BI$33), 0)),
ROUNDUP(INDEX(GRID!$B$47:$BI$57,MATCH(C$7,GRID!$A$47:$A$57,0),MATCH(1,($U$2=GRID!$B$31:$BI$31)*(КАЛЕНДАРЬ!$AN6=GRID!$B$33:$BI$33),0))*(1-GRID!$B$69),0))</f>
        <v>31500</v>
      </c>
      <c r="E324" s="47" cm="1">
        <f t="array" ref="E324">IF($I$2="Открытый тариф",
INDEX(GRID!$B$34:$BI$44,MATCH(E$7,GRID!$A$34:$A$44,0),MATCH(1,($U$2=GRID!$B$31:$BI$31)*(КАЛЕНДАРЬ!$AN6=GRID!$B$33:$BI$33), 0)),
ROUNDUP(INDEX(GRID!$B$34:$BI$44,MATCH(E$7,GRID!$A$34:$A$44,0),MATCH(1,($U$2=GRID!$B$31:$BI$31)*(КАЛЕНДАРЬ!$AN6=GRID!$B$33:$BI$33),0))*(1-GRID!$B$69),0))</f>
        <v>33600</v>
      </c>
      <c r="F324" s="47" cm="1">
        <f t="array" ref="F324">IF($I$2="Открытый тариф",
INDEX(GRID!$B$47:$BI$57,MATCH(E$7,GRID!$A$47:$A$57,0),MATCH(1,($U$2=GRID!$B$31:$BI$31)*(КАЛЕНДАРЬ!$AN6=GRID!$B$33:$BI$33), 0)),
ROUNDUP(INDEX(GRID!$B$47:$BI$57,MATCH(E$7,GRID!$A$47:$A$57,0),MATCH(1,($U$2=GRID!$B$31:$BI$31)*(КАЛЕНДАРЬ!$AN6=GRID!$B$33:$BI$33),0))*(1-GRID!$B$69),0))</f>
        <v>33600</v>
      </c>
      <c r="G324" s="47" cm="1">
        <f t="array" ref="G324">IF($I$2="Открытый тариф",
INDEX(GRID!$B$34:$BI$44,MATCH(G$7,GRID!$A$34:$A$44,0),MATCH(1,($U$2=GRID!$B$31:$BI$31)*(КАЛЕНДАРЬ!$AN6=GRID!$B$33:$BI$33), 0)),
ROUNDUP(INDEX(GRID!$B$34:$BI$44,MATCH(G$7,GRID!$A$34:$A$44,0),MATCH(1,($U$2=GRID!$B$31:$BI$31)*(КАЛЕНДАРЬ!$AN6=GRID!$B$33:$BI$33),0))*(1-GRID!$B$69),0))</f>
        <v>34800</v>
      </c>
      <c r="H324" s="47" cm="1">
        <f t="array" ref="H324">IF($I$2="Открытый тариф",
INDEX(GRID!$B$47:$BI$57,MATCH(G$7,GRID!$A$47:$A$57,0),MATCH(1,($U$2=GRID!$B$31:$BI$31)*(КАЛЕНДАРЬ!$AN6=GRID!$B$33:$BI$33), 0)),
ROUNDUP(INDEX(GRID!$B$47:$BI$57,MATCH(G$7,GRID!$A$47:$A$57,0),MATCH(1,($U$2=GRID!$B$31:$BI$31)*(КАЛЕНДАРЬ!$AN6=GRID!$B$33:$BI$33),0))*(1-GRID!$B$69),0))</f>
        <v>34800</v>
      </c>
      <c r="I324" s="47" cm="1">
        <f t="array" ref="I324">IF($I$2="Открытый тариф",
INDEX(GRID!$B$34:$BI$44,MATCH(I$7,GRID!$A$34:$A$44,0),MATCH(1,($U$2=GRID!$B$31:$BI$31)*(КАЛЕНДАРЬ!$AN6=GRID!$B$33:$BI$33), 0)),
ROUNDUP(INDEX(GRID!$B$34:$BI$44,MATCH(I$7,GRID!$A$34:$A$44,0),MATCH(1,($U$2=GRID!$B$31:$BI$31)*(КАЛЕНДАРЬ!$AN6=GRID!$B$33:$BI$33),0))*(1-GRID!$B$69),0))</f>
        <v>36900</v>
      </c>
      <c r="J324" s="47" cm="1">
        <f t="array" ref="J324">IF($I$2="Открытый тариф",
INDEX(GRID!$B$47:$BI$57,MATCH(I$7,GRID!$A$47:$A$57,0),MATCH(1,($U$2=GRID!$B$31:$BI$31)*(КАЛЕНДАРЬ!$AN6=GRID!$B$33:$BI$33), 0)),
ROUNDUP(INDEX(GRID!$B$47:$BI$57,MATCH(I$7,GRID!$A$47:$A$57,0),MATCH(1,($U$2=GRID!$B$31:$BI$31)*(КАЛЕНДАРЬ!$AN6=GRID!$B$33:$BI$33),0))*(1-GRID!$B$69),0))</f>
        <v>36900</v>
      </c>
      <c r="K324" s="47" cm="1">
        <f t="array" ref="K324">IF($I$2="Открытый тариф",
INDEX(GRID!$B$34:$BI$44,MATCH(K$7,GRID!$A$34:$A$44,0),MATCH(1,($U$2=GRID!$B$31:$BI$31)*(КАЛЕНДАРЬ!$AN6=GRID!$B$33:$BI$33), 0)),
ROUNDUP(INDEX(GRID!$B$34:$BI$44,MATCH(K$7,GRID!$A$34:$A$44,0),MATCH(1,($U$2=GRID!$B$31:$BI$31)*(КАЛЕНДАРЬ!$AN6=GRID!$B$33:$BI$33),0))*(1-GRID!$B$69),0))</f>
        <v>38100</v>
      </c>
      <c r="L324" s="47" cm="1">
        <f t="array" ref="L324">IF($I$2="Открытый тариф",
INDEX(GRID!$B$47:$BI$57,MATCH(K$7,GRID!$A$47:$A$57,0),MATCH(1,($U$2=GRID!$B$31:$BI$31)*(КАЛЕНДАРЬ!$AN6=GRID!$B$33:$BI$33), 0)),
ROUNDUP(INDEX(GRID!$B$47:$BI$57,MATCH(K$7,GRID!$A$47:$A$57,0),MATCH(1,($U$2=GRID!$B$31:$BI$31)*(КАЛЕНДАРЬ!$AN6=GRID!$B$33:$BI$33),0))*(1-GRID!$B$69),0))</f>
        <v>38100</v>
      </c>
      <c r="M324" s="47" cm="1">
        <f t="array" ref="M324">IF($I$2="Открытый тариф",
INDEX(GRID!$B$34:$BI$44,MATCH(M$7,GRID!$A$34:$A$44,0),MATCH(1,($U$2=GRID!$B$31:$BI$31)*(КАЛЕНДАРЬ!$AN6=GRID!$B$33:$BI$33), 0)),
ROUNDUP(INDEX(GRID!$B$34:$BI$44,MATCH(M$7,GRID!$A$34:$A$44,0),MATCH(1,($U$2=GRID!$B$31:$BI$31)*(КАЛЕНДАРЬ!$AN6=GRID!$B$33:$BI$33),0))*(1-GRID!$B$69),0))</f>
        <v>40200</v>
      </c>
      <c r="N324" s="47" cm="1">
        <f t="array" ref="N324">IF($I$2="Открытый тариф",
INDEX(GRID!$B$47:$BI$57,MATCH(M$7,GRID!$A$47:$A$57,0),MATCH(1,($U$2=GRID!$B$31:$BI$31)*(КАЛЕНДАРЬ!$AN6=GRID!$B$33:$BI$33), 0)),
ROUNDUP(INDEX(GRID!$B$47:$BI$57,MATCH(M$7,GRID!$A$47:$A$57,0),MATCH(1,($U$2=GRID!$B$31:$BI$31)*(КАЛЕНДАРЬ!$AN6=GRID!$B$33:$BI$33),0))*(1-GRID!$B$69),0))</f>
        <v>40200</v>
      </c>
      <c r="O324" s="49" t="s">
        <v>101</v>
      </c>
      <c r="P324" s="49" t="s">
        <v>101</v>
      </c>
      <c r="Q324" s="49" t="s">
        <v>101</v>
      </c>
      <c r="R324" s="49" t="s">
        <v>101</v>
      </c>
      <c r="S324" s="49" t="s">
        <v>101</v>
      </c>
      <c r="T324" s="49" t="s">
        <v>101</v>
      </c>
      <c r="U324" s="49" t="s">
        <v>101</v>
      </c>
      <c r="V324" s="49" t="s">
        <v>101</v>
      </c>
      <c r="W324" s="49" t="s">
        <v>101</v>
      </c>
      <c r="X324" s="49" t="s">
        <v>101</v>
      </c>
      <c r="Y324" s="146"/>
    </row>
    <row r="325" spans="1:25" hidden="1" x14ac:dyDescent="0.2">
      <c r="A325" s="117" t="s">
        <v>42</v>
      </c>
      <c r="B325" s="117">
        <v>4</v>
      </c>
      <c r="C325" s="47" cm="1">
        <f t="array" ref="C325">IF($I$2="Открытый тариф",
INDEX(GRID!$B$34:$BI$44,MATCH(C$7,GRID!$A$34:$A$44,0),MATCH(1,($U$2=GRID!$B$31:$BI$31)*(КАЛЕНДАРЬ!$AN7=GRID!$B$33:$BI$33), 0)),
ROUNDUP(INDEX(GRID!$B$34:$BI$44,MATCH(C$7,GRID!$A$34:$A$44,0),MATCH(1,($U$2=GRID!$B$31:$BI$31)*(КАЛЕНДАРЬ!$AN7=GRID!$B$33:$BI$33),0))*(1-GRID!$B$69),0))</f>
        <v>27900</v>
      </c>
      <c r="D325" s="47" cm="1">
        <f t="array" ref="D325">IF($I$2="Открытый тариф",
INDEX(GRID!$B$47:$BI$57,MATCH(C$7,GRID!$A$47:$A$57,0),MATCH(1,($U$2=GRID!$B$31:$BI$31)*(КАЛЕНДАРЬ!$AN7=GRID!$B$33:$BI$33), 0)),
ROUNDUP(INDEX(GRID!$B$47:$BI$57,MATCH(C$7,GRID!$A$47:$A$57,0),MATCH(1,($U$2=GRID!$B$31:$BI$31)*(КАЛЕНДАРЬ!$AN7=GRID!$B$33:$BI$33),0))*(1-GRID!$B$69),0))</f>
        <v>27900</v>
      </c>
      <c r="E325" s="47" cm="1">
        <f t="array" ref="E325">IF($I$2="Открытый тариф",
INDEX(GRID!$B$34:$BI$44,MATCH(E$7,GRID!$A$34:$A$44,0),MATCH(1,($U$2=GRID!$B$31:$BI$31)*(КАЛЕНДАРЬ!$AN7=GRID!$B$33:$BI$33), 0)),
ROUNDUP(INDEX(GRID!$B$34:$BI$44,MATCH(E$7,GRID!$A$34:$A$44,0),MATCH(1,($U$2=GRID!$B$31:$BI$31)*(КАЛЕНДАРЬ!$AN7=GRID!$B$33:$BI$33),0))*(1-GRID!$B$69),0))</f>
        <v>30000</v>
      </c>
      <c r="F325" s="47" cm="1">
        <f t="array" ref="F325">IF($I$2="Открытый тариф",
INDEX(GRID!$B$47:$BI$57,MATCH(E$7,GRID!$A$47:$A$57,0),MATCH(1,($U$2=GRID!$B$31:$BI$31)*(КАЛЕНДАРЬ!$AN7=GRID!$B$33:$BI$33), 0)),
ROUNDUP(INDEX(GRID!$B$47:$BI$57,MATCH(E$7,GRID!$A$47:$A$57,0),MATCH(1,($U$2=GRID!$B$31:$BI$31)*(КАЛЕНДАРЬ!$AN7=GRID!$B$33:$BI$33),0))*(1-GRID!$B$69),0))</f>
        <v>30000</v>
      </c>
      <c r="G325" s="47" cm="1">
        <f t="array" ref="G325">IF($I$2="Открытый тариф",
INDEX(GRID!$B$34:$BI$44,MATCH(G$7,GRID!$A$34:$A$44,0),MATCH(1,($U$2=GRID!$B$31:$BI$31)*(КАЛЕНДАРЬ!$AN7=GRID!$B$33:$BI$33), 0)),
ROUNDUP(INDEX(GRID!$B$34:$BI$44,MATCH(G$7,GRID!$A$34:$A$44,0),MATCH(1,($U$2=GRID!$B$31:$BI$31)*(КАЛЕНДАРЬ!$AN7=GRID!$B$33:$BI$33),0))*(1-GRID!$B$69),0))</f>
        <v>31200</v>
      </c>
      <c r="H325" s="47" cm="1">
        <f t="array" ref="H325">IF($I$2="Открытый тариф",
INDEX(GRID!$B$47:$BI$57,MATCH(G$7,GRID!$A$47:$A$57,0),MATCH(1,($U$2=GRID!$B$31:$BI$31)*(КАЛЕНДАРЬ!$AN7=GRID!$B$33:$BI$33), 0)),
ROUNDUP(INDEX(GRID!$B$47:$BI$57,MATCH(G$7,GRID!$A$47:$A$57,0),MATCH(1,($U$2=GRID!$B$31:$BI$31)*(КАЛЕНДАРЬ!$AN7=GRID!$B$33:$BI$33),0))*(1-GRID!$B$69),0))</f>
        <v>31200</v>
      </c>
      <c r="I325" s="47" cm="1">
        <f t="array" ref="I325">IF($I$2="Открытый тариф",
INDEX(GRID!$B$34:$BI$44,MATCH(I$7,GRID!$A$34:$A$44,0),MATCH(1,($U$2=GRID!$B$31:$BI$31)*(КАЛЕНДАРЬ!$AN7=GRID!$B$33:$BI$33), 0)),
ROUNDUP(INDEX(GRID!$B$34:$BI$44,MATCH(I$7,GRID!$A$34:$A$44,0),MATCH(1,($U$2=GRID!$B$31:$BI$31)*(КАЛЕНДАРЬ!$AN7=GRID!$B$33:$BI$33),0))*(1-GRID!$B$69),0))</f>
        <v>33300</v>
      </c>
      <c r="J325" s="47" cm="1">
        <f t="array" ref="J325">IF($I$2="Открытый тариф",
INDEX(GRID!$B$47:$BI$57,MATCH(I$7,GRID!$A$47:$A$57,0),MATCH(1,($U$2=GRID!$B$31:$BI$31)*(КАЛЕНДАРЬ!$AN7=GRID!$B$33:$BI$33), 0)),
ROUNDUP(INDEX(GRID!$B$47:$BI$57,MATCH(I$7,GRID!$A$47:$A$57,0),MATCH(1,($U$2=GRID!$B$31:$BI$31)*(КАЛЕНДАРЬ!$AN7=GRID!$B$33:$BI$33),0))*(1-GRID!$B$69),0))</f>
        <v>33300</v>
      </c>
      <c r="K325" s="47" cm="1">
        <f t="array" ref="K325">IF($I$2="Открытый тариф",
INDEX(GRID!$B$34:$BI$44,MATCH(K$7,GRID!$A$34:$A$44,0),MATCH(1,($U$2=GRID!$B$31:$BI$31)*(КАЛЕНДАРЬ!$AN7=GRID!$B$33:$BI$33), 0)),
ROUNDUP(INDEX(GRID!$B$34:$BI$44,MATCH(K$7,GRID!$A$34:$A$44,0),MATCH(1,($U$2=GRID!$B$31:$BI$31)*(КАЛЕНДАРЬ!$AN7=GRID!$B$33:$BI$33),0))*(1-GRID!$B$69),0))</f>
        <v>34500</v>
      </c>
      <c r="L325" s="47" cm="1">
        <f t="array" ref="L325">IF($I$2="Открытый тариф",
INDEX(GRID!$B$47:$BI$57,MATCH(K$7,GRID!$A$47:$A$57,0),MATCH(1,($U$2=GRID!$B$31:$BI$31)*(КАЛЕНДАРЬ!$AN7=GRID!$B$33:$BI$33), 0)),
ROUNDUP(INDEX(GRID!$B$47:$BI$57,MATCH(K$7,GRID!$A$47:$A$57,0),MATCH(1,($U$2=GRID!$B$31:$BI$31)*(КАЛЕНДАРЬ!$AN7=GRID!$B$33:$BI$33),0))*(1-GRID!$B$69),0))</f>
        <v>34500</v>
      </c>
      <c r="M325" s="47" cm="1">
        <f t="array" ref="M325">IF($I$2="Открытый тариф",
INDEX(GRID!$B$34:$BI$44,MATCH(M$7,GRID!$A$34:$A$44,0),MATCH(1,($U$2=GRID!$B$31:$BI$31)*(КАЛЕНДАРЬ!$AN7=GRID!$B$33:$BI$33), 0)),
ROUNDUP(INDEX(GRID!$B$34:$BI$44,MATCH(M$7,GRID!$A$34:$A$44,0),MATCH(1,($U$2=GRID!$B$31:$BI$31)*(КАЛЕНДАРЬ!$AN7=GRID!$B$33:$BI$33),0))*(1-GRID!$B$69),0))</f>
        <v>36600</v>
      </c>
      <c r="N325" s="47" cm="1">
        <f t="array" ref="N325">IF($I$2="Открытый тариф",
INDEX(GRID!$B$47:$BI$57,MATCH(M$7,GRID!$A$47:$A$57,0),MATCH(1,($U$2=GRID!$B$31:$BI$31)*(КАЛЕНДАРЬ!$AN7=GRID!$B$33:$BI$33), 0)),
ROUNDUP(INDEX(GRID!$B$47:$BI$57,MATCH(M$7,GRID!$A$47:$A$57,0),MATCH(1,($U$2=GRID!$B$31:$BI$31)*(КАЛЕНДАРЬ!$AN7=GRID!$B$33:$BI$33),0))*(1-GRID!$B$69),0))</f>
        <v>36600</v>
      </c>
      <c r="O325" s="49" t="s">
        <v>101</v>
      </c>
      <c r="P325" s="49" t="s">
        <v>101</v>
      </c>
      <c r="Q325" s="49" t="s">
        <v>101</v>
      </c>
      <c r="R325" s="49" t="s">
        <v>101</v>
      </c>
      <c r="S325" s="49" t="s">
        <v>101</v>
      </c>
      <c r="T325" s="49" t="s">
        <v>101</v>
      </c>
      <c r="U325" s="49" t="s">
        <v>101</v>
      </c>
      <c r="V325" s="49" t="s">
        <v>101</v>
      </c>
      <c r="W325" s="49" t="s">
        <v>101</v>
      </c>
      <c r="X325" s="49" t="s">
        <v>101</v>
      </c>
      <c r="Y325" s="146"/>
    </row>
    <row r="326" spans="1:25" hidden="1" x14ac:dyDescent="0.2">
      <c r="A326" s="117" t="s">
        <v>43</v>
      </c>
      <c r="B326" s="117">
        <v>5</v>
      </c>
      <c r="C326" s="47" cm="1">
        <f t="array" ref="C326">IF($I$2="Открытый тариф",
INDEX(GRID!$B$34:$BI$44,MATCH(C$7,GRID!$A$34:$A$44,0),MATCH(1,($U$2=GRID!$B$31:$BI$31)*(КАЛЕНДАРЬ!$AN8=GRID!$B$33:$BI$33), 0)),
ROUNDUP(INDEX(GRID!$B$34:$BI$44,MATCH(C$7,GRID!$A$34:$A$44,0),MATCH(1,($U$2=GRID!$B$31:$BI$31)*(КАЛЕНДАРЬ!$AN8=GRID!$B$33:$BI$33),0))*(1-GRID!$B$69),0))</f>
        <v>27900</v>
      </c>
      <c r="D326" s="47" cm="1">
        <f t="array" ref="D326">IF($I$2="Открытый тариф",
INDEX(GRID!$B$47:$BI$57,MATCH(C$7,GRID!$A$47:$A$57,0),MATCH(1,($U$2=GRID!$B$31:$BI$31)*(КАЛЕНДАРЬ!$AN8=GRID!$B$33:$BI$33), 0)),
ROUNDUP(INDEX(GRID!$B$47:$BI$57,MATCH(C$7,GRID!$A$47:$A$57,0),MATCH(1,($U$2=GRID!$B$31:$BI$31)*(КАЛЕНДАРЬ!$AN8=GRID!$B$33:$BI$33),0))*(1-GRID!$B$69),0))</f>
        <v>27900</v>
      </c>
      <c r="E326" s="47" cm="1">
        <f t="array" ref="E326">IF($I$2="Открытый тариф",
INDEX(GRID!$B$34:$BI$44,MATCH(E$7,GRID!$A$34:$A$44,0),MATCH(1,($U$2=GRID!$B$31:$BI$31)*(КАЛЕНДАРЬ!$AN8=GRID!$B$33:$BI$33), 0)),
ROUNDUP(INDEX(GRID!$B$34:$BI$44,MATCH(E$7,GRID!$A$34:$A$44,0),MATCH(1,($U$2=GRID!$B$31:$BI$31)*(КАЛЕНДАРЬ!$AN8=GRID!$B$33:$BI$33),0))*(1-GRID!$B$69),0))</f>
        <v>30000</v>
      </c>
      <c r="F326" s="47" cm="1">
        <f t="array" ref="F326">IF($I$2="Открытый тариф",
INDEX(GRID!$B$47:$BI$57,MATCH(E$7,GRID!$A$47:$A$57,0),MATCH(1,($U$2=GRID!$B$31:$BI$31)*(КАЛЕНДАРЬ!$AN8=GRID!$B$33:$BI$33), 0)),
ROUNDUP(INDEX(GRID!$B$47:$BI$57,MATCH(E$7,GRID!$A$47:$A$57,0),MATCH(1,($U$2=GRID!$B$31:$BI$31)*(КАЛЕНДАРЬ!$AN8=GRID!$B$33:$BI$33),0))*(1-GRID!$B$69),0))</f>
        <v>30000</v>
      </c>
      <c r="G326" s="47" cm="1">
        <f t="array" ref="G326">IF($I$2="Открытый тариф",
INDEX(GRID!$B$34:$BI$44,MATCH(G$7,GRID!$A$34:$A$44,0),MATCH(1,($U$2=GRID!$B$31:$BI$31)*(КАЛЕНДАРЬ!$AN8=GRID!$B$33:$BI$33), 0)),
ROUNDUP(INDEX(GRID!$B$34:$BI$44,MATCH(G$7,GRID!$A$34:$A$44,0),MATCH(1,($U$2=GRID!$B$31:$BI$31)*(КАЛЕНДАРЬ!$AN8=GRID!$B$33:$BI$33),0))*(1-GRID!$B$69),0))</f>
        <v>31200</v>
      </c>
      <c r="H326" s="47" cm="1">
        <f t="array" ref="H326">IF($I$2="Открытый тариф",
INDEX(GRID!$B$47:$BI$57,MATCH(G$7,GRID!$A$47:$A$57,0),MATCH(1,($U$2=GRID!$B$31:$BI$31)*(КАЛЕНДАРЬ!$AN8=GRID!$B$33:$BI$33), 0)),
ROUNDUP(INDEX(GRID!$B$47:$BI$57,MATCH(G$7,GRID!$A$47:$A$57,0),MATCH(1,($U$2=GRID!$B$31:$BI$31)*(КАЛЕНДАРЬ!$AN8=GRID!$B$33:$BI$33),0))*(1-GRID!$B$69),0))</f>
        <v>31200</v>
      </c>
      <c r="I326" s="47" cm="1">
        <f t="array" ref="I326">IF($I$2="Открытый тариф",
INDEX(GRID!$B$34:$BI$44,MATCH(I$7,GRID!$A$34:$A$44,0),MATCH(1,($U$2=GRID!$B$31:$BI$31)*(КАЛЕНДАРЬ!$AN8=GRID!$B$33:$BI$33), 0)),
ROUNDUP(INDEX(GRID!$B$34:$BI$44,MATCH(I$7,GRID!$A$34:$A$44,0),MATCH(1,($U$2=GRID!$B$31:$BI$31)*(КАЛЕНДАРЬ!$AN8=GRID!$B$33:$BI$33),0))*(1-GRID!$B$69),0))</f>
        <v>33300</v>
      </c>
      <c r="J326" s="47" cm="1">
        <f t="array" ref="J326">IF($I$2="Открытый тариф",
INDEX(GRID!$B$47:$BI$57,MATCH(I$7,GRID!$A$47:$A$57,0),MATCH(1,($U$2=GRID!$B$31:$BI$31)*(КАЛЕНДАРЬ!$AN8=GRID!$B$33:$BI$33), 0)),
ROUNDUP(INDEX(GRID!$B$47:$BI$57,MATCH(I$7,GRID!$A$47:$A$57,0),MATCH(1,($U$2=GRID!$B$31:$BI$31)*(КАЛЕНДАРЬ!$AN8=GRID!$B$33:$BI$33),0))*(1-GRID!$B$69),0))</f>
        <v>33300</v>
      </c>
      <c r="K326" s="47" cm="1">
        <f t="array" ref="K326">IF($I$2="Открытый тариф",
INDEX(GRID!$B$34:$BI$44,MATCH(K$7,GRID!$A$34:$A$44,0),MATCH(1,($U$2=GRID!$B$31:$BI$31)*(КАЛЕНДАРЬ!$AN8=GRID!$B$33:$BI$33), 0)),
ROUNDUP(INDEX(GRID!$B$34:$BI$44,MATCH(K$7,GRID!$A$34:$A$44,0),MATCH(1,($U$2=GRID!$B$31:$BI$31)*(КАЛЕНДАРЬ!$AN8=GRID!$B$33:$BI$33),0))*(1-GRID!$B$69),0))</f>
        <v>34500</v>
      </c>
      <c r="L326" s="47" cm="1">
        <f t="array" ref="L326">IF($I$2="Открытый тариф",
INDEX(GRID!$B$47:$BI$57,MATCH(K$7,GRID!$A$47:$A$57,0),MATCH(1,($U$2=GRID!$B$31:$BI$31)*(КАЛЕНДАРЬ!$AN8=GRID!$B$33:$BI$33), 0)),
ROUNDUP(INDEX(GRID!$B$47:$BI$57,MATCH(K$7,GRID!$A$47:$A$57,0),MATCH(1,($U$2=GRID!$B$31:$BI$31)*(КАЛЕНДАРЬ!$AN8=GRID!$B$33:$BI$33),0))*(1-GRID!$B$69),0))</f>
        <v>34500</v>
      </c>
      <c r="M326" s="47" cm="1">
        <f t="array" ref="M326">IF($I$2="Открытый тариф",
INDEX(GRID!$B$34:$BI$44,MATCH(M$7,GRID!$A$34:$A$44,0),MATCH(1,($U$2=GRID!$B$31:$BI$31)*(КАЛЕНДАРЬ!$AN8=GRID!$B$33:$BI$33), 0)),
ROUNDUP(INDEX(GRID!$B$34:$BI$44,MATCH(M$7,GRID!$A$34:$A$44,0),MATCH(1,($U$2=GRID!$B$31:$BI$31)*(КАЛЕНДАРЬ!$AN8=GRID!$B$33:$BI$33),0))*(1-GRID!$B$69),0))</f>
        <v>36600</v>
      </c>
      <c r="N326" s="47" cm="1">
        <f t="array" ref="N326">IF($I$2="Открытый тариф",
INDEX(GRID!$B$47:$BI$57,MATCH(M$7,GRID!$A$47:$A$57,0),MATCH(1,($U$2=GRID!$B$31:$BI$31)*(КАЛЕНДАРЬ!$AN8=GRID!$B$33:$BI$33), 0)),
ROUNDUP(INDEX(GRID!$B$47:$BI$57,MATCH(M$7,GRID!$A$47:$A$57,0),MATCH(1,($U$2=GRID!$B$31:$BI$31)*(КАЛЕНДАРЬ!$AN8=GRID!$B$33:$BI$33),0))*(1-GRID!$B$69),0))</f>
        <v>36600</v>
      </c>
      <c r="O326" s="49" t="s">
        <v>101</v>
      </c>
      <c r="P326" s="49" t="s">
        <v>101</v>
      </c>
      <c r="Q326" s="49" t="s">
        <v>101</v>
      </c>
      <c r="R326" s="49" t="s">
        <v>101</v>
      </c>
      <c r="S326" s="49" t="s">
        <v>101</v>
      </c>
      <c r="T326" s="49" t="s">
        <v>101</v>
      </c>
      <c r="U326" s="49" t="s">
        <v>101</v>
      </c>
      <c r="V326" s="49" t="s">
        <v>101</v>
      </c>
      <c r="W326" s="49" t="s">
        <v>101</v>
      </c>
      <c r="X326" s="49" t="s">
        <v>101</v>
      </c>
      <c r="Y326" s="146"/>
    </row>
    <row r="327" spans="1:25" hidden="1" x14ac:dyDescent="0.2">
      <c r="A327" s="117" t="s">
        <v>44</v>
      </c>
      <c r="B327" s="117">
        <v>6</v>
      </c>
      <c r="C327" s="47" cm="1">
        <f t="array" ref="C327">IF($I$2="Открытый тариф",
INDEX(GRID!$B$34:$BI$44,MATCH(C$7,GRID!$A$34:$A$44,0),MATCH(1,($U$2=GRID!$B$31:$BI$31)*(КАЛЕНДАРЬ!$AN9=GRID!$B$33:$BI$33), 0)),
ROUNDUP(INDEX(GRID!$B$34:$BI$44,MATCH(C$7,GRID!$A$34:$A$44,0),MATCH(1,($U$2=GRID!$B$31:$BI$31)*(КАЛЕНДАРЬ!$AN9=GRID!$B$33:$BI$33),0))*(1-GRID!$B$69),0))</f>
        <v>24900</v>
      </c>
      <c r="D327" s="47" cm="1">
        <f t="array" ref="D327">IF($I$2="Открытый тариф",
INDEX(GRID!$B$47:$BI$57,MATCH(C$7,GRID!$A$47:$A$57,0),MATCH(1,($U$2=GRID!$B$31:$BI$31)*(КАЛЕНДАРЬ!$AN9=GRID!$B$33:$BI$33), 0)),
ROUNDUP(INDEX(GRID!$B$47:$BI$57,MATCH(C$7,GRID!$A$47:$A$57,0),MATCH(1,($U$2=GRID!$B$31:$BI$31)*(КАЛЕНДАРЬ!$AN9=GRID!$B$33:$BI$33),0))*(1-GRID!$B$69),0))</f>
        <v>24900</v>
      </c>
      <c r="E327" s="47" cm="1">
        <f t="array" ref="E327">IF($I$2="Открытый тариф",
INDEX(GRID!$B$34:$BI$44,MATCH(E$7,GRID!$A$34:$A$44,0),MATCH(1,($U$2=GRID!$B$31:$BI$31)*(КАЛЕНДАРЬ!$AN9=GRID!$B$33:$BI$33), 0)),
ROUNDUP(INDEX(GRID!$B$34:$BI$44,MATCH(E$7,GRID!$A$34:$A$44,0),MATCH(1,($U$2=GRID!$B$31:$BI$31)*(КАЛЕНДАРЬ!$AN9=GRID!$B$33:$BI$33),0))*(1-GRID!$B$69),0))</f>
        <v>26900</v>
      </c>
      <c r="F327" s="47" cm="1">
        <f t="array" ref="F327">IF($I$2="Открытый тариф",
INDEX(GRID!$B$47:$BI$57,MATCH(E$7,GRID!$A$47:$A$57,0),MATCH(1,($U$2=GRID!$B$31:$BI$31)*(КАЛЕНДАРЬ!$AN9=GRID!$B$33:$BI$33), 0)),
ROUNDUP(INDEX(GRID!$B$47:$BI$57,MATCH(E$7,GRID!$A$47:$A$57,0),MATCH(1,($U$2=GRID!$B$31:$BI$31)*(КАЛЕНДАРЬ!$AN9=GRID!$B$33:$BI$33),0))*(1-GRID!$B$69),0))</f>
        <v>26900</v>
      </c>
      <c r="G327" s="47" cm="1">
        <f t="array" ref="G327">IF($I$2="Открытый тариф",
INDEX(GRID!$B$34:$BI$44,MATCH(G$7,GRID!$A$34:$A$44,0),MATCH(1,($U$2=GRID!$B$31:$BI$31)*(КАЛЕНДАРЬ!$AN9=GRID!$B$33:$BI$33), 0)),
ROUNDUP(INDEX(GRID!$B$34:$BI$44,MATCH(G$7,GRID!$A$34:$A$44,0),MATCH(1,($U$2=GRID!$B$31:$BI$31)*(КАЛЕНДАРЬ!$AN9=GRID!$B$33:$BI$33),0))*(1-GRID!$B$69),0))</f>
        <v>28000</v>
      </c>
      <c r="H327" s="47" cm="1">
        <f t="array" ref="H327">IF($I$2="Открытый тариф",
INDEX(GRID!$B$47:$BI$57,MATCH(G$7,GRID!$A$47:$A$57,0),MATCH(1,($U$2=GRID!$B$31:$BI$31)*(КАЛЕНДАРЬ!$AN9=GRID!$B$33:$BI$33), 0)),
ROUNDUP(INDEX(GRID!$B$47:$BI$57,MATCH(G$7,GRID!$A$47:$A$57,0),MATCH(1,($U$2=GRID!$B$31:$BI$31)*(КАЛЕНДАРЬ!$AN9=GRID!$B$33:$BI$33),0))*(1-GRID!$B$69),0))</f>
        <v>28000</v>
      </c>
      <c r="I327" s="47" cm="1">
        <f t="array" ref="I327">IF($I$2="Открытый тариф",
INDEX(GRID!$B$34:$BI$44,MATCH(I$7,GRID!$A$34:$A$44,0),MATCH(1,($U$2=GRID!$B$31:$BI$31)*(КАЛЕНДАРЬ!$AN9=GRID!$B$33:$BI$33), 0)),
ROUNDUP(INDEX(GRID!$B$34:$BI$44,MATCH(I$7,GRID!$A$34:$A$44,0),MATCH(1,($U$2=GRID!$B$31:$BI$31)*(КАЛЕНДАРЬ!$AN9=GRID!$B$33:$BI$33),0))*(1-GRID!$B$69),0))</f>
        <v>30000</v>
      </c>
      <c r="J327" s="47" cm="1">
        <f t="array" ref="J327">IF($I$2="Открытый тариф",
INDEX(GRID!$B$47:$BI$57,MATCH(I$7,GRID!$A$47:$A$57,0),MATCH(1,($U$2=GRID!$B$31:$BI$31)*(КАЛЕНДАРЬ!$AN9=GRID!$B$33:$BI$33), 0)),
ROUNDUP(INDEX(GRID!$B$47:$BI$57,MATCH(I$7,GRID!$A$47:$A$57,0),MATCH(1,($U$2=GRID!$B$31:$BI$31)*(КАЛЕНДАРЬ!$AN9=GRID!$B$33:$BI$33),0))*(1-GRID!$B$69),0))</f>
        <v>30000</v>
      </c>
      <c r="K327" s="47" cm="1">
        <f t="array" ref="K327">IF($I$2="Открытый тариф",
INDEX(GRID!$B$34:$BI$44,MATCH(K$7,GRID!$A$34:$A$44,0),MATCH(1,($U$2=GRID!$B$31:$BI$31)*(КАЛЕНДАРЬ!$AN9=GRID!$B$33:$BI$33), 0)),
ROUNDUP(INDEX(GRID!$B$34:$BI$44,MATCH(K$7,GRID!$A$34:$A$44,0),MATCH(1,($U$2=GRID!$B$31:$BI$31)*(КАЛЕНДАРЬ!$AN9=GRID!$B$33:$BI$33),0))*(1-GRID!$B$69),0))</f>
        <v>31100</v>
      </c>
      <c r="L327" s="47" cm="1">
        <f t="array" ref="L327">IF($I$2="Открытый тариф",
INDEX(GRID!$B$47:$BI$57,MATCH(K$7,GRID!$A$47:$A$57,0),MATCH(1,($U$2=GRID!$B$31:$BI$31)*(КАЛЕНДАРЬ!$AN9=GRID!$B$33:$BI$33), 0)),
ROUNDUP(INDEX(GRID!$B$47:$BI$57,MATCH(K$7,GRID!$A$47:$A$57,0),MATCH(1,($U$2=GRID!$B$31:$BI$31)*(КАЛЕНДАРЬ!$AN9=GRID!$B$33:$BI$33),0))*(1-GRID!$B$69),0))</f>
        <v>31100</v>
      </c>
      <c r="M327" s="47" cm="1">
        <f t="array" ref="M327">IF($I$2="Открытый тариф",
INDEX(GRID!$B$34:$BI$44,MATCH(M$7,GRID!$A$34:$A$44,0),MATCH(1,($U$2=GRID!$B$31:$BI$31)*(КАЛЕНДАРЬ!$AN9=GRID!$B$33:$BI$33), 0)),
ROUNDUP(INDEX(GRID!$B$34:$BI$44,MATCH(M$7,GRID!$A$34:$A$44,0),MATCH(1,($U$2=GRID!$B$31:$BI$31)*(КАЛЕНДАРЬ!$AN9=GRID!$B$33:$BI$33),0))*(1-GRID!$B$69),0))</f>
        <v>33100</v>
      </c>
      <c r="N327" s="47" cm="1">
        <f t="array" ref="N327">IF($I$2="Открытый тариф",
INDEX(GRID!$B$47:$BI$57,MATCH(M$7,GRID!$A$47:$A$57,0),MATCH(1,($U$2=GRID!$B$31:$BI$31)*(КАЛЕНДАРЬ!$AN9=GRID!$B$33:$BI$33), 0)),
ROUNDUP(INDEX(GRID!$B$47:$BI$57,MATCH(M$7,GRID!$A$47:$A$57,0),MATCH(1,($U$2=GRID!$B$31:$BI$31)*(КАЛЕНДАРЬ!$AN9=GRID!$B$33:$BI$33),0))*(1-GRID!$B$69),0))</f>
        <v>33100</v>
      </c>
      <c r="O327" s="49" t="s">
        <v>101</v>
      </c>
      <c r="P327" s="49" t="s">
        <v>101</v>
      </c>
      <c r="Q327" s="49" t="s">
        <v>101</v>
      </c>
      <c r="R327" s="49" t="s">
        <v>101</v>
      </c>
      <c r="S327" s="49" t="s">
        <v>101</v>
      </c>
      <c r="T327" s="49" t="s">
        <v>101</v>
      </c>
      <c r="U327" s="49" t="s">
        <v>101</v>
      </c>
      <c r="V327" s="49" t="s">
        <v>101</v>
      </c>
      <c r="W327" s="49" t="s">
        <v>101</v>
      </c>
      <c r="X327" s="49" t="s">
        <v>101</v>
      </c>
      <c r="Y327" s="146"/>
    </row>
    <row r="328" spans="1:25" hidden="1" x14ac:dyDescent="0.2">
      <c r="A328" s="117" t="s">
        <v>45</v>
      </c>
      <c r="B328" s="117">
        <v>7</v>
      </c>
      <c r="C328" s="47" cm="1">
        <f t="array" ref="C328">IF($I$2="Открытый тариф",
INDEX(GRID!$B$34:$BI$44,MATCH(C$7,GRID!$A$34:$A$44,0),MATCH(1,($U$2=GRID!$B$31:$BI$31)*(КАЛЕНДАРЬ!$AN10=GRID!$B$33:$BI$33), 0)),
ROUNDUP(INDEX(GRID!$B$34:$BI$44,MATCH(C$7,GRID!$A$34:$A$44,0),MATCH(1,($U$2=GRID!$B$31:$BI$31)*(КАЛЕНДАРЬ!$AN10=GRID!$B$33:$BI$33),0))*(1-GRID!$B$69),0))</f>
        <v>24900</v>
      </c>
      <c r="D328" s="47" cm="1">
        <f t="array" ref="D328">IF($I$2="Открытый тариф",
INDEX(GRID!$B$47:$BI$57,MATCH(C$7,GRID!$A$47:$A$57,0),MATCH(1,($U$2=GRID!$B$31:$BI$31)*(КАЛЕНДАРЬ!$AN10=GRID!$B$33:$BI$33), 0)),
ROUNDUP(INDEX(GRID!$B$47:$BI$57,MATCH(C$7,GRID!$A$47:$A$57,0),MATCH(1,($U$2=GRID!$B$31:$BI$31)*(КАЛЕНДАРЬ!$AN10=GRID!$B$33:$BI$33),0))*(1-GRID!$B$69),0))</f>
        <v>24900</v>
      </c>
      <c r="E328" s="47" cm="1">
        <f t="array" ref="E328">IF($I$2="Открытый тариф",
INDEX(GRID!$B$34:$BI$44,MATCH(E$7,GRID!$A$34:$A$44,0),MATCH(1,($U$2=GRID!$B$31:$BI$31)*(КАЛЕНДАРЬ!$AN10=GRID!$B$33:$BI$33), 0)),
ROUNDUP(INDEX(GRID!$B$34:$BI$44,MATCH(E$7,GRID!$A$34:$A$44,0),MATCH(1,($U$2=GRID!$B$31:$BI$31)*(КАЛЕНДАРЬ!$AN10=GRID!$B$33:$BI$33),0))*(1-GRID!$B$69),0))</f>
        <v>26900</v>
      </c>
      <c r="F328" s="47" cm="1">
        <f t="array" ref="F328">IF($I$2="Открытый тариф",
INDEX(GRID!$B$47:$BI$57,MATCH(E$7,GRID!$A$47:$A$57,0),MATCH(1,($U$2=GRID!$B$31:$BI$31)*(КАЛЕНДАРЬ!$AN10=GRID!$B$33:$BI$33), 0)),
ROUNDUP(INDEX(GRID!$B$47:$BI$57,MATCH(E$7,GRID!$A$47:$A$57,0),MATCH(1,($U$2=GRID!$B$31:$BI$31)*(КАЛЕНДАРЬ!$AN10=GRID!$B$33:$BI$33),0))*(1-GRID!$B$69),0))</f>
        <v>26900</v>
      </c>
      <c r="G328" s="47" cm="1">
        <f t="array" ref="G328">IF($I$2="Открытый тариф",
INDEX(GRID!$B$34:$BI$44,MATCH(G$7,GRID!$A$34:$A$44,0),MATCH(1,($U$2=GRID!$B$31:$BI$31)*(КАЛЕНДАРЬ!$AN10=GRID!$B$33:$BI$33), 0)),
ROUNDUP(INDEX(GRID!$B$34:$BI$44,MATCH(G$7,GRID!$A$34:$A$44,0),MATCH(1,($U$2=GRID!$B$31:$BI$31)*(КАЛЕНДАРЬ!$AN10=GRID!$B$33:$BI$33),0))*(1-GRID!$B$69),0))</f>
        <v>28000</v>
      </c>
      <c r="H328" s="47" cm="1">
        <f t="array" ref="H328">IF($I$2="Открытый тариф",
INDEX(GRID!$B$47:$BI$57,MATCH(G$7,GRID!$A$47:$A$57,0),MATCH(1,($U$2=GRID!$B$31:$BI$31)*(КАЛЕНДАРЬ!$AN10=GRID!$B$33:$BI$33), 0)),
ROUNDUP(INDEX(GRID!$B$47:$BI$57,MATCH(G$7,GRID!$A$47:$A$57,0),MATCH(1,($U$2=GRID!$B$31:$BI$31)*(КАЛЕНДАРЬ!$AN10=GRID!$B$33:$BI$33),0))*(1-GRID!$B$69),0))</f>
        <v>28000</v>
      </c>
      <c r="I328" s="47" cm="1">
        <f t="array" ref="I328">IF($I$2="Открытый тариф",
INDEX(GRID!$B$34:$BI$44,MATCH(I$7,GRID!$A$34:$A$44,0),MATCH(1,($U$2=GRID!$B$31:$BI$31)*(КАЛЕНДАРЬ!$AN10=GRID!$B$33:$BI$33), 0)),
ROUNDUP(INDEX(GRID!$B$34:$BI$44,MATCH(I$7,GRID!$A$34:$A$44,0),MATCH(1,($U$2=GRID!$B$31:$BI$31)*(КАЛЕНДАРЬ!$AN10=GRID!$B$33:$BI$33),0))*(1-GRID!$B$69),0))</f>
        <v>30000</v>
      </c>
      <c r="J328" s="47" cm="1">
        <f t="array" ref="J328">IF($I$2="Открытый тариф",
INDEX(GRID!$B$47:$BI$57,MATCH(I$7,GRID!$A$47:$A$57,0),MATCH(1,($U$2=GRID!$B$31:$BI$31)*(КАЛЕНДАРЬ!$AN10=GRID!$B$33:$BI$33), 0)),
ROUNDUP(INDEX(GRID!$B$47:$BI$57,MATCH(I$7,GRID!$A$47:$A$57,0),MATCH(1,($U$2=GRID!$B$31:$BI$31)*(КАЛЕНДАРЬ!$AN10=GRID!$B$33:$BI$33),0))*(1-GRID!$B$69),0))</f>
        <v>30000</v>
      </c>
      <c r="K328" s="47" cm="1">
        <f t="array" ref="K328">IF($I$2="Открытый тариф",
INDEX(GRID!$B$34:$BI$44,MATCH(K$7,GRID!$A$34:$A$44,0),MATCH(1,($U$2=GRID!$B$31:$BI$31)*(КАЛЕНДАРЬ!$AN10=GRID!$B$33:$BI$33), 0)),
ROUNDUP(INDEX(GRID!$B$34:$BI$44,MATCH(K$7,GRID!$A$34:$A$44,0),MATCH(1,($U$2=GRID!$B$31:$BI$31)*(КАЛЕНДАРЬ!$AN10=GRID!$B$33:$BI$33),0))*(1-GRID!$B$69),0))</f>
        <v>31100</v>
      </c>
      <c r="L328" s="47" cm="1">
        <f t="array" ref="L328">IF($I$2="Открытый тариф",
INDEX(GRID!$B$47:$BI$57,MATCH(K$7,GRID!$A$47:$A$57,0),MATCH(1,($U$2=GRID!$B$31:$BI$31)*(КАЛЕНДАРЬ!$AN10=GRID!$B$33:$BI$33), 0)),
ROUNDUP(INDEX(GRID!$B$47:$BI$57,MATCH(K$7,GRID!$A$47:$A$57,0),MATCH(1,($U$2=GRID!$B$31:$BI$31)*(КАЛЕНДАРЬ!$AN10=GRID!$B$33:$BI$33),0))*(1-GRID!$B$69),0))</f>
        <v>31100</v>
      </c>
      <c r="M328" s="47" cm="1">
        <f t="array" ref="M328">IF($I$2="Открытый тариф",
INDEX(GRID!$B$34:$BI$44,MATCH(M$7,GRID!$A$34:$A$44,0),MATCH(1,($U$2=GRID!$B$31:$BI$31)*(КАЛЕНДАРЬ!$AN10=GRID!$B$33:$BI$33), 0)),
ROUNDUP(INDEX(GRID!$B$34:$BI$44,MATCH(M$7,GRID!$A$34:$A$44,0),MATCH(1,($U$2=GRID!$B$31:$BI$31)*(КАЛЕНДАРЬ!$AN10=GRID!$B$33:$BI$33),0))*(1-GRID!$B$69),0))</f>
        <v>33100</v>
      </c>
      <c r="N328" s="47" cm="1">
        <f t="array" ref="N328">IF($I$2="Открытый тариф",
INDEX(GRID!$B$47:$BI$57,MATCH(M$7,GRID!$A$47:$A$57,0),MATCH(1,($U$2=GRID!$B$31:$BI$31)*(КАЛЕНДАРЬ!$AN10=GRID!$B$33:$BI$33), 0)),
ROUNDUP(INDEX(GRID!$B$47:$BI$57,MATCH(M$7,GRID!$A$47:$A$57,0),MATCH(1,($U$2=GRID!$B$31:$BI$31)*(КАЛЕНДАРЬ!$AN10=GRID!$B$33:$BI$33),0))*(1-GRID!$B$69),0))</f>
        <v>33100</v>
      </c>
      <c r="O328" s="49" t="s">
        <v>101</v>
      </c>
      <c r="P328" s="49" t="s">
        <v>101</v>
      </c>
      <c r="Q328" s="49" t="s">
        <v>101</v>
      </c>
      <c r="R328" s="49" t="s">
        <v>101</v>
      </c>
      <c r="S328" s="49" t="s">
        <v>101</v>
      </c>
      <c r="T328" s="49" t="s">
        <v>101</v>
      </c>
      <c r="U328" s="49" t="s">
        <v>101</v>
      </c>
      <c r="V328" s="49" t="s">
        <v>101</v>
      </c>
      <c r="W328" s="49" t="s">
        <v>101</v>
      </c>
      <c r="X328" s="49" t="s">
        <v>101</v>
      </c>
      <c r="Y328" s="146"/>
    </row>
    <row r="329" spans="1:25" hidden="1" x14ac:dyDescent="0.2">
      <c r="A329" s="117" t="s">
        <v>46</v>
      </c>
      <c r="B329" s="117">
        <v>8</v>
      </c>
      <c r="C329" s="47" cm="1">
        <f t="array" ref="C329">IF($I$2="Открытый тариф",
INDEX(GRID!$B$34:$BI$44,MATCH(C$7,GRID!$A$34:$A$44,0),MATCH(1,($U$2=GRID!$B$31:$BI$31)*(КАЛЕНДАРЬ!$AN11=GRID!$B$33:$BI$33), 0)),
ROUNDUP(INDEX(GRID!$B$34:$BI$44,MATCH(C$7,GRID!$A$34:$A$44,0),MATCH(1,($U$2=GRID!$B$31:$BI$31)*(КАЛЕНДАРЬ!$AN11=GRID!$B$33:$BI$33),0))*(1-GRID!$B$69),0))</f>
        <v>20100</v>
      </c>
      <c r="D329" s="47" cm="1">
        <f t="array" ref="D329">IF($I$2="Открытый тариф",
INDEX(GRID!$B$47:$BI$57,MATCH(C$7,GRID!$A$47:$A$57,0),MATCH(1,($U$2=GRID!$B$31:$BI$31)*(КАЛЕНДАРЬ!$AN11=GRID!$B$33:$BI$33), 0)),
ROUNDUP(INDEX(GRID!$B$47:$BI$57,MATCH(C$7,GRID!$A$47:$A$57,0),MATCH(1,($U$2=GRID!$B$31:$BI$31)*(КАЛЕНДАРЬ!$AN11=GRID!$B$33:$BI$33),0))*(1-GRID!$B$69),0))</f>
        <v>20100</v>
      </c>
      <c r="E329" s="47" cm="1">
        <f t="array" ref="E329">IF($I$2="Открытый тариф",
INDEX(GRID!$B$34:$BI$44,MATCH(E$7,GRID!$A$34:$A$44,0),MATCH(1,($U$2=GRID!$B$31:$BI$31)*(КАЛЕНДАРЬ!$AN11=GRID!$B$33:$BI$33), 0)),
ROUNDUP(INDEX(GRID!$B$34:$BI$44,MATCH(E$7,GRID!$A$34:$A$44,0),MATCH(1,($U$2=GRID!$B$31:$BI$31)*(КАЛЕНДАРЬ!$AN11=GRID!$B$33:$BI$33),0))*(1-GRID!$B$69),0))</f>
        <v>21900</v>
      </c>
      <c r="F329" s="47" cm="1">
        <f t="array" ref="F329">IF($I$2="Открытый тариф",
INDEX(GRID!$B$47:$BI$57,MATCH(E$7,GRID!$A$47:$A$57,0),MATCH(1,($U$2=GRID!$B$31:$BI$31)*(КАЛЕНДАРЬ!$AN11=GRID!$B$33:$BI$33), 0)),
ROUNDUP(INDEX(GRID!$B$47:$BI$57,MATCH(E$7,GRID!$A$47:$A$57,0),MATCH(1,($U$2=GRID!$B$31:$BI$31)*(КАЛЕНДАРЬ!$AN11=GRID!$B$33:$BI$33),0))*(1-GRID!$B$69),0))</f>
        <v>21900</v>
      </c>
      <c r="G329" s="47" cm="1">
        <f t="array" ref="G329">IF($I$2="Открытый тариф",
INDEX(GRID!$B$34:$BI$44,MATCH(G$7,GRID!$A$34:$A$44,0),MATCH(1,($U$2=GRID!$B$31:$BI$31)*(КАЛЕНДАРЬ!$AN11=GRID!$B$33:$BI$33), 0)),
ROUNDUP(INDEX(GRID!$B$34:$BI$44,MATCH(G$7,GRID!$A$34:$A$44,0),MATCH(1,($U$2=GRID!$B$31:$BI$31)*(КАЛЕНДАРЬ!$AN11=GRID!$B$33:$BI$33),0))*(1-GRID!$B$69),0))</f>
        <v>22900</v>
      </c>
      <c r="H329" s="47" cm="1">
        <f t="array" ref="H329">IF($I$2="Открытый тариф",
INDEX(GRID!$B$47:$BI$57,MATCH(G$7,GRID!$A$47:$A$57,0),MATCH(1,($U$2=GRID!$B$31:$BI$31)*(КАЛЕНДАРЬ!$AN11=GRID!$B$33:$BI$33), 0)),
ROUNDUP(INDEX(GRID!$B$47:$BI$57,MATCH(G$7,GRID!$A$47:$A$57,0),MATCH(1,($U$2=GRID!$B$31:$BI$31)*(КАЛЕНДАРЬ!$AN11=GRID!$B$33:$BI$33),0))*(1-GRID!$B$69),0))</f>
        <v>22900</v>
      </c>
      <c r="I329" s="47" cm="1">
        <f t="array" ref="I329">IF($I$2="Открытый тариф",
INDEX(GRID!$B$34:$BI$44,MATCH(I$7,GRID!$A$34:$A$44,0),MATCH(1,($U$2=GRID!$B$31:$BI$31)*(КАЛЕНДАРЬ!$AN11=GRID!$B$33:$BI$33), 0)),
ROUNDUP(INDEX(GRID!$B$34:$BI$44,MATCH(I$7,GRID!$A$34:$A$44,0),MATCH(1,($U$2=GRID!$B$31:$BI$31)*(КАЛЕНДАРЬ!$AN11=GRID!$B$33:$BI$33),0))*(1-GRID!$B$69),0))</f>
        <v>24700</v>
      </c>
      <c r="J329" s="47" cm="1">
        <f t="array" ref="J329">IF($I$2="Открытый тариф",
INDEX(GRID!$B$47:$BI$57,MATCH(I$7,GRID!$A$47:$A$57,0),MATCH(1,($U$2=GRID!$B$31:$BI$31)*(КАЛЕНДАРЬ!$AN11=GRID!$B$33:$BI$33), 0)),
ROUNDUP(INDEX(GRID!$B$47:$BI$57,MATCH(I$7,GRID!$A$47:$A$57,0),MATCH(1,($U$2=GRID!$B$31:$BI$31)*(КАЛЕНДАРЬ!$AN11=GRID!$B$33:$BI$33),0))*(1-GRID!$B$69),0))</f>
        <v>24700</v>
      </c>
      <c r="K329" s="47" cm="1">
        <f t="array" ref="K329">IF($I$2="Открытый тариф",
INDEX(GRID!$B$34:$BI$44,MATCH(K$7,GRID!$A$34:$A$44,0),MATCH(1,($U$2=GRID!$B$31:$BI$31)*(КАЛЕНДАРЬ!$AN11=GRID!$B$33:$BI$33), 0)),
ROUNDUP(INDEX(GRID!$B$34:$BI$44,MATCH(K$7,GRID!$A$34:$A$44,0),MATCH(1,($U$2=GRID!$B$31:$BI$31)*(КАЛЕНДАРЬ!$AN11=GRID!$B$33:$BI$33),0))*(1-GRID!$B$69),0))</f>
        <v>25700</v>
      </c>
      <c r="L329" s="47" cm="1">
        <f t="array" ref="L329">IF($I$2="Открытый тариф",
INDEX(GRID!$B$47:$BI$57,MATCH(K$7,GRID!$A$47:$A$57,0),MATCH(1,($U$2=GRID!$B$31:$BI$31)*(КАЛЕНДАРЬ!$AN11=GRID!$B$33:$BI$33), 0)),
ROUNDUP(INDEX(GRID!$B$47:$BI$57,MATCH(K$7,GRID!$A$47:$A$57,0),MATCH(1,($U$2=GRID!$B$31:$BI$31)*(КАЛЕНДАРЬ!$AN11=GRID!$B$33:$BI$33),0))*(1-GRID!$B$69),0))</f>
        <v>25700</v>
      </c>
      <c r="M329" s="47" cm="1">
        <f t="array" ref="M329">IF($I$2="Открытый тариф",
INDEX(GRID!$B$34:$BI$44,MATCH(M$7,GRID!$A$34:$A$44,0),MATCH(1,($U$2=GRID!$B$31:$BI$31)*(КАЛЕНДАРЬ!$AN11=GRID!$B$33:$BI$33), 0)),
ROUNDUP(INDEX(GRID!$B$34:$BI$44,MATCH(M$7,GRID!$A$34:$A$44,0),MATCH(1,($U$2=GRID!$B$31:$BI$31)*(КАЛЕНДАРЬ!$AN11=GRID!$B$33:$BI$33),0))*(1-GRID!$B$69),0))</f>
        <v>27500</v>
      </c>
      <c r="N329" s="47" cm="1">
        <f t="array" ref="N329">IF($I$2="Открытый тариф",
INDEX(GRID!$B$47:$BI$57,MATCH(M$7,GRID!$A$47:$A$57,0),MATCH(1,($U$2=GRID!$B$31:$BI$31)*(КАЛЕНДАРЬ!$AN11=GRID!$B$33:$BI$33), 0)),
ROUNDUP(INDEX(GRID!$B$47:$BI$57,MATCH(M$7,GRID!$A$47:$A$57,0),MATCH(1,($U$2=GRID!$B$31:$BI$31)*(КАЛЕНДАРЬ!$AN11=GRID!$B$33:$BI$33),0))*(1-GRID!$B$69),0))</f>
        <v>27500</v>
      </c>
      <c r="O329" s="49" t="s">
        <v>101</v>
      </c>
      <c r="P329" s="49" t="s">
        <v>101</v>
      </c>
      <c r="Q329" s="49" t="s">
        <v>101</v>
      </c>
      <c r="R329" s="49" t="s">
        <v>101</v>
      </c>
      <c r="S329" s="49" t="s">
        <v>101</v>
      </c>
      <c r="T329" s="49" t="s">
        <v>101</v>
      </c>
      <c r="U329" s="49" t="s">
        <v>101</v>
      </c>
      <c r="V329" s="49" t="s">
        <v>101</v>
      </c>
      <c r="W329" s="49" t="s">
        <v>101</v>
      </c>
      <c r="X329" s="49" t="s">
        <v>101</v>
      </c>
      <c r="Y329" s="146"/>
    </row>
    <row r="330" spans="1:25" hidden="1" x14ac:dyDescent="0.2">
      <c r="A330" s="117" t="s">
        <v>47</v>
      </c>
      <c r="B330" s="117">
        <v>9</v>
      </c>
      <c r="C330" s="47" cm="1">
        <f t="array" ref="C330">IF($I$2="Открытый тариф",
INDEX(GRID!$B$34:$BI$44,MATCH(C$7,GRID!$A$34:$A$44,0),MATCH(1,($U$2=GRID!$B$31:$BI$31)*(КАЛЕНДАРЬ!$AN12=GRID!$B$33:$BI$33), 0)),
ROUNDUP(INDEX(GRID!$B$34:$BI$44,MATCH(C$7,GRID!$A$34:$A$44,0),MATCH(1,($U$2=GRID!$B$31:$BI$31)*(КАЛЕНДАРЬ!$AN12=GRID!$B$33:$BI$33),0))*(1-GRID!$B$69),0))</f>
        <v>20100</v>
      </c>
      <c r="D330" s="47" cm="1">
        <f t="array" ref="D330">IF($I$2="Открытый тариф",
INDEX(GRID!$B$47:$BI$57,MATCH(C$7,GRID!$A$47:$A$57,0),MATCH(1,($U$2=GRID!$B$31:$BI$31)*(КАЛЕНДАРЬ!$AN12=GRID!$B$33:$BI$33), 0)),
ROUNDUP(INDEX(GRID!$B$47:$BI$57,MATCH(C$7,GRID!$A$47:$A$57,0),MATCH(1,($U$2=GRID!$B$31:$BI$31)*(КАЛЕНДАРЬ!$AN12=GRID!$B$33:$BI$33),0))*(1-GRID!$B$69),0))</f>
        <v>20100</v>
      </c>
      <c r="E330" s="47" cm="1">
        <f t="array" ref="E330">IF($I$2="Открытый тариф",
INDEX(GRID!$B$34:$BI$44,MATCH(E$7,GRID!$A$34:$A$44,0),MATCH(1,($U$2=GRID!$B$31:$BI$31)*(КАЛЕНДАРЬ!$AN12=GRID!$B$33:$BI$33), 0)),
ROUNDUP(INDEX(GRID!$B$34:$BI$44,MATCH(E$7,GRID!$A$34:$A$44,0),MATCH(1,($U$2=GRID!$B$31:$BI$31)*(КАЛЕНДАРЬ!$AN12=GRID!$B$33:$BI$33),0))*(1-GRID!$B$69),0))</f>
        <v>21900</v>
      </c>
      <c r="F330" s="47" cm="1">
        <f t="array" ref="F330">IF($I$2="Открытый тариф",
INDEX(GRID!$B$47:$BI$57,MATCH(E$7,GRID!$A$47:$A$57,0),MATCH(1,($U$2=GRID!$B$31:$BI$31)*(КАЛЕНДАРЬ!$AN12=GRID!$B$33:$BI$33), 0)),
ROUNDUP(INDEX(GRID!$B$47:$BI$57,MATCH(E$7,GRID!$A$47:$A$57,0),MATCH(1,($U$2=GRID!$B$31:$BI$31)*(КАЛЕНДАРЬ!$AN12=GRID!$B$33:$BI$33),0))*(1-GRID!$B$69),0))</f>
        <v>21900</v>
      </c>
      <c r="G330" s="47" cm="1">
        <f t="array" ref="G330">IF($I$2="Открытый тариф",
INDEX(GRID!$B$34:$BI$44,MATCH(G$7,GRID!$A$34:$A$44,0),MATCH(1,($U$2=GRID!$B$31:$BI$31)*(КАЛЕНДАРЬ!$AN12=GRID!$B$33:$BI$33), 0)),
ROUNDUP(INDEX(GRID!$B$34:$BI$44,MATCH(G$7,GRID!$A$34:$A$44,0),MATCH(1,($U$2=GRID!$B$31:$BI$31)*(КАЛЕНДАРЬ!$AN12=GRID!$B$33:$BI$33),0))*(1-GRID!$B$69),0))</f>
        <v>22900</v>
      </c>
      <c r="H330" s="47" cm="1">
        <f t="array" ref="H330">IF($I$2="Открытый тариф",
INDEX(GRID!$B$47:$BI$57,MATCH(G$7,GRID!$A$47:$A$57,0),MATCH(1,($U$2=GRID!$B$31:$BI$31)*(КАЛЕНДАРЬ!$AN12=GRID!$B$33:$BI$33), 0)),
ROUNDUP(INDEX(GRID!$B$47:$BI$57,MATCH(G$7,GRID!$A$47:$A$57,0),MATCH(1,($U$2=GRID!$B$31:$BI$31)*(КАЛЕНДАРЬ!$AN12=GRID!$B$33:$BI$33),0))*(1-GRID!$B$69),0))</f>
        <v>22900</v>
      </c>
      <c r="I330" s="47" cm="1">
        <f t="array" ref="I330">IF($I$2="Открытый тариф",
INDEX(GRID!$B$34:$BI$44,MATCH(I$7,GRID!$A$34:$A$44,0),MATCH(1,($U$2=GRID!$B$31:$BI$31)*(КАЛЕНДАРЬ!$AN12=GRID!$B$33:$BI$33), 0)),
ROUNDUP(INDEX(GRID!$B$34:$BI$44,MATCH(I$7,GRID!$A$34:$A$44,0),MATCH(1,($U$2=GRID!$B$31:$BI$31)*(КАЛЕНДАРЬ!$AN12=GRID!$B$33:$BI$33),0))*(1-GRID!$B$69),0))</f>
        <v>24700</v>
      </c>
      <c r="J330" s="47" cm="1">
        <f t="array" ref="J330">IF($I$2="Открытый тариф",
INDEX(GRID!$B$47:$BI$57,MATCH(I$7,GRID!$A$47:$A$57,0),MATCH(1,($U$2=GRID!$B$31:$BI$31)*(КАЛЕНДАРЬ!$AN12=GRID!$B$33:$BI$33), 0)),
ROUNDUP(INDEX(GRID!$B$47:$BI$57,MATCH(I$7,GRID!$A$47:$A$57,0),MATCH(1,($U$2=GRID!$B$31:$BI$31)*(КАЛЕНДАРЬ!$AN12=GRID!$B$33:$BI$33),0))*(1-GRID!$B$69),0))</f>
        <v>24700</v>
      </c>
      <c r="K330" s="47" cm="1">
        <f t="array" ref="K330">IF($I$2="Открытый тариф",
INDEX(GRID!$B$34:$BI$44,MATCH(K$7,GRID!$A$34:$A$44,0),MATCH(1,($U$2=GRID!$B$31:$BI$31)*(КАЛЕНДАРЬ!$AN12=GRID!$B$33:$BI$33), 0)),
ROUNDUP(INDEX(GRID!$B$34:$BI$44,MATCH(K$7,GRID!$A$34:$A$44,0),MATCH(1,($U$2=GRID!$B$31:$BI$31)*(КАЛЕНДАРЬ!$AN12=GRID!$B$33:$BI$33),0))*(1-GRID!$B$69),0))</f>
        <v>25700</v>
      </c>
      <c r="L330" s="47" cm="1">
        <f t="array" ref="L330">IF($I$2="Открытый тариф",
INDEX(GRID!$B$47:$BI$57,MATCH(K$7,GRID!$A$47:$A$57,0),MATCH(1,($U$2=GRID!$B$31:$BI$31)*(КАЛЕНДАРЬ!$AN12=GRID!$B$33:$BI$33), 0)),
ROUNDUP(INDEX(GRID!$B$47:$BI$57,MATCH(K$7,GRID!$A$47:$A$57,0),MATCH(1,($U$2=GRID!$B$31:$BI$31)*(КАЛЕНДАРЬ!$AN12=GRID!$B$33:$BI$33),0))*(1-GRID!$B$69),0))</f>
        <v>25700</v>
      </c>
      <c r="M330" s="47" cm="1">
        <f t="array" ref="M330">IF($I$2="Открытый тариф",
INDEX(GRID!$B$34:$BI$44,MATCH(M$7,GRID!$A$34:$A$44,0),MATCH(1,($U$2=GRID!$B$31:$BI$31)*(КАЛЕНДАРЬ!$AN12=GRID!$B$33:$BI$33), 0)),
ROUNDUP(INDEX(GRID!$B$34:$BI$44,MATCH(M$7,GRID!$A$34:$A$44,0),MATCH(1,($U$2=GRID!$B$31:$BI$31)*(КАЛЕНДАРЬ!$AN12=GRID!$B$33:$BI$33),0))*(1-GRID!$B$69),0))</f>
        <v>27500</v>
      </c>
      <c r="N330" s="47" cm="1">
        <f t="array" ref="N330">IF($I$2="Открытый тариф",
INDEX(GRID!$B$47:$BI$57,MATCH(M$7,GRID!$A$47:$A$57,0),MATCH(1,($U$2=GRID!$B$31:$BI$31)*(КАЛЕНДАРЬ!$AN12=GRID!$B$33:$BI$33), 0)),
ROUNDUP(INDEX(GRID!$B$47:$BI$57,MATCH(M$7,GRID!$A$47:$A$57,0),MATCH(1,($U$2=GRID!$B$31:$BI$31)*(КАЛЕНДАРЬ!$AN12=GRID!$B$33:$BI$33),0))*(1-GRID!$B$69),0))</f>
        <v>27500</v>
      </c>
      <c r="O330" s="49" t="s">
        <v>101</v>
      </c>
      <c r="P330" s="49" t="s">
        <v>101</v>
      </c>
      <c r="Q330" s="49" t="s">
        <v>101</v>
      </c>
      <c r="R330" s="49" t="s">
        <v>101</v>
      </c>
      <c r="S330" s="49" t="s">
        <v>101</v>
      </c>
      <c r="T330" s="49" t="s">
        <v>101</v>
      </c>
      <c r="U330" s="49" t="s">
        <v>101</v>
      </c>
      <c r="V330" s="49" t="s">
        <v>101</v>
      </c>
      <c r="W330" s="49" t="s">
        <v>101</v>
      </c>
      <c r="X330" s="49" t="s">
        <v>101</v>
      </c>
      <c r="Y330" s="146"/>
    </row>
    <row r="331" spans="1:25" hidden="1" x14ac:dyDescent="0.2">
      <c r="A331" s="117" t="s">
        <v>48</v>
      </c>
      <c r="B331" s="117">
        <v>10</v>
      </c>
      <c r="C331" s="47" cm="1">
        <f t="array" ref="C331">IF($I$2="Открытый тариф",
INDEX(GRID!$B$34:$BI$44,MATCH(C$7,GRID!$A$34:$A$44,0),MATCH(1,($U$2=GRID!$B$31:$BI$31)*(КАЛЕНДАРЬ!$AN13=GRID!$B$33:$BI$33), 0)),
ROUNDUP(INDEX(GRID!$B$34:$BI$44,MATCH(C$7,GRID!$A$34:$A$44,0),MATCH(1,($U$2=GRID!$B$31:$BI$31)*(КАЛЕНДАРЬ!$AN13=GRID!$B$33:$BI$33),0))*(1-GRID!$B$69),0))</f>
        <v>18900</v>
      </c>
      <c r="D331" s="47" cm="1">
        <f t="array" ref="D331">IF($I$2="Открытый тариф",
INDEX(GRID!$B$47:$BI$57,MATCH(C$7,GRID!$A$47:$A$57,0),MATCH(1,($U$2=GRID!$B$31:$BI$31)*(КАЛЕНДАРЬ!$AN13=GRID!$B$33:$BI$33), 0)),
ROUNDUP(INDEX(GRID!$B$47:$BI$57,MATCH(C$7,GRID!$A$47:$A$57,0),MATCH(1,($U$2=GRID!$B$31:$BI$31)*(КАЛЕНДАРЬ!$AN13=GRID!$B$33:$BI$33),0))*(1-GRID!$B$69),0))</f>
        <v>18900</v>
      </c>
      <c r="E331" s="47" cm="1">
        <f t="array" ref="E331">IF($I$2="Открытый тариф",
INDEX(GRID!$B$34:$BI$44,MATCH(E$7,GRID!$A$34:$A$44,0),MATCH(1,($U$2=GRID!$B$31:$BI$31)*(КАЛЕНДАРЬ!$AN13=GRID!$B$33:$BI$33), 0)),
ROUNDUP(INDEX(GRID!$B$34:$BI$44,MATCH(E$7,GRID!$A$34:$A$44,0),MATCH(1,($U$2=GRID!$B$31:$BI$31)*(КАЛЕНДАРЬ!$AN13=GRID!$B$33:$BI$33),0))*(1-GRID!$B$69),0))</f>
        <v>20700</v>
      </c>
      <c r="F331" s="47" cm="1">
        <f t="array" ref="F331">IF($I$2="Открытый тариф",
INDEX(GRID!$B$47:$BI$57,MATCH(E$7,GRID!$A$47:$A$57,0),MATCH(1,($U$2=GRID!$B$31:$BI$31)*(КАЛЕНДАРЬ!$AN13=GRID!$B$33:$BI$33), 0)),
ROUNDUP(INDEX(GRID!$B$47:$BI$57,MATCH(E$7,GRID!$A$47:$A$57,0),MATCH(1,($U$2=GRID!$B$31:$BI$31)*(КАЛЕНДАРЬ!$AN13=GRID!$B$33:$BI$33),0))*(1-GRID!$B$69),0))</f>
        <v>20700</v>
      </c>
      <c r="G331" s="47" cm="1">
        <f t="array" ref="G331">IF($I$2="Открытый тариф",
INDEX(GRID!$B$34:$BI$44,MATCH(G$7,GRID!$A$34:$A$44,0),MATCH(1,($U$2=GRID!$B$31:$BI$31)*(КАЛЕНДАРЬ!$AN13=GRID!$B$33:$BI$33), 0)),
ROUNDUP(INDEX(GRID!$B$34:$BI$44,MATCH(G$7,GRID!$A$34:$A$44,0),MATCH(1,($U$2=GRID!$B$31:$BI$31)*(КАЛЕНДАРЬ!$AN13=GRID!$B$33:$BI$33),0))*(1-GRID!$B$69),0))</f>
        <v>21700</v>
      </c>
      <c r="H331" s="47" cm="1">
        <f t="array" ref="H331">IF($I$2="Открытый тариф",
INDEX(GRID!$B$47:$BI$57,MATCH(G$7,GRID!$A$47:$A$57,0),MATCH(1,($U$2=GRID!$B$31:$BI$31)*(КАЛЕНДАРЬ!$AN13=GRID!$B$33:$BI$33), 0)),
ROUNDUP(INDEX(GRID!$B$47:$BI$57,MATCH(G$7,GRID!$A$47:$A$57,0),MATCH(1,($U$2=GRID!$B$31:$BI$31)*(КАЛЕНДАРЬ!$AN13=GRID!$B$33:$BI$33),0))*(1-GRID!$B$69),0))</f>
        <v>21700</v>
      </c>
      <c r="I331" s="47" cm="1">
        <f t="array" ref="I331">IF($I$2="Открытый тариф",
INDEX(GRID!$B$34:$BI$44,MATCH(I$7,GRID!$A$34:$A$44,0),MATCH(1,($U$2=GRID!$B$31:$BI$31)*(КАЛЕНДАРЬ!$AN13=GRID!$B$33:$BI$33), 0)),
ROUNDUP(INDEX(GRID!$B$34:$BI$44,MATCH(I$7,GRID!$A$34:$A$44,0),MATCH(1,($U$2=GRID!$B$31:$BI$31)*(КАЛЕНДАРЬ!$AN13=GRID!$B$33:$BI$33),0))*(1-GRID!$B$69),0))</f>
        <v>23500</v>
      </c>
      <c r="J331" s="47" cm="1">
        <f t="array" ref="J331">IF($I$2="Открытый тариф",
INDEX(GRID!$B$47:$BI$57,MATCH(I$7,GRID!$A$47:$A$57,0),MATCH(1,($U$2=GRID!$B$31:$BI$31)*(КАЛЕНДАРЬ!$AN13=GRID!$B$33:$BI$33), 0)),
ROUNDUP(INDEX(GRID!$B$47:$BI$57,MATCH(I$7,GRID!$A$47:$A$57,0),MATCH(1,($U$2=GRID!$B$31:$BI$31)*(КАЛЕНДАРЬ!$AN13=GRID!$B$33:$BI$33),0))*(1-GRID!$B$69),0))</f>
        <v>23500</v>
      </c>
      <c r="K331" s="47" cm="1">
        <f t="array" ref="K331">IF($I$2="Открытый тариф",
INDEX(GRID!$B$34:$BI$44,MATCH(K$7,GRID!$A$34:$A$44,0),MATCH(1,($U$2=GRID!$B$31:$BI$31)*(КАЛЕНДАРЬ!$AN13=GRID!$B$33:$BI$33), 0)),
ROUNDUP(INDEX(GRID!$B$34:$BI$44,MATCH(K$7,GRID!$A$34:$A$44,0),MATCH(1,($U$2=GRID!$B$31:$BI$31)*(КАЛЕНДАРЬ!$AN13=GRID!$B$33:$BI$33),0))*(1-GRID!$B$69),0))</f>
        <v>24500</v>
      </c>
      <c r="L331" s="47" cm="1">
        <f t="array" ref="L331">IF($I$2="Открытый тариф",
INDEX(GRID!$B$47:$BI$57,MATCH(K$7,GRID!$A$47:$A$57,0),MATCH(1,($U$2=GRID!$B$31:$BI$31)*(КАЛЕНДАРЬ!$AN13=GRID!$B$33:$BI$33), 0)),
ROUNDUP(INDEX(GRID!$B$47:$BI$57,MATCH(K$7,GRID!$A$47:$A$57,0),MATCH(1,($U$2=GRID!$B$31:$BI$31)*(КАЛЕНДАРЬ!$AN13=GRID!$B$33:$BI$33),0))*(1-GRID!$B$69),0))</f>
        <v>24500</v>
      </c>
      <c r="M331" s="47" cm="1">
        <f t="array" ref="M331">IF($I$2="Открытый тариф",
INDEX(GRID!$B$34:$BI$44,MATCH(M$7,GRID!$A$34:$A$44,0),MATCH(1,($U$2=GRID!$B$31:$BI$31)*(КАЛЕНДАРЬ!$AN13=GRID!$B$33:$BI$33), 0)),
ROUNDUP(INDEX(GRID!$B$34:$BI$44,MATCH(M$7,GRID!$A$34:$A$44,0),MATCH(1,($U$2=GRID!$B$31:$BI$31)*(КАЛЕНДАРЬ!$AN13=GRID!$B$33:$BI$33),0))*(1-GRID!$B$69),0))</f>
        <v>26300</v>
      </c>
      <c r="N331" s="47" cm="1">
        <f t="array" ref="N331">IF($I$2="Открытый тариф",
INDEX(GRID!$B$47:$BI$57,MATCH(M$7,GRID!$A$47:$A$57,0),MATCH(1,($U$2=GRID!$B$31:$BI$31)*(КАЛЕНДАРЬ!$AN13=GRID!$B$33:$BI$33), 0)),
ROUNDUP(INDEX(GRID!$B$47:$BI$57,MATCH(M$7,GRID!$A$47:$A$57,0),MATCH(1,($U$2=GRID!$B$31:$BI$31)*(КАЛЕНДАРЬ!$AN13=GRID!$B$33:$BI$33),0))*(1-GRID!$B$69),0))</f>
        <v>26300</v>
      </c>
      <c r="O331" s="49" t="s">
        <v>101</v>
      </c>
      <c r="P331" s="49" t="s">
        <v>101</v>
      </c>
      <c r="Q331" s="49" t="s">
        <v>101</v>
      </c>
      <c r="R331" s="49" t="s">
        <v>101</v>
      </c>
      <c r="S331" s="49" t="s">
        <v>101</v>
      </c>
      <c r="T331" s="49" t="s">
        <v>101</v>
      </c>
      <c r="U331" s="49" t="s">
        <v>101</v>
      </c>
      <c r="V331" s="49" t="s">
        <v>101</v>
      </c>
      <c r="W331" s="49" t="s">
        <v>101</v>
      </c>
      <c r="X331" s="49" t="s">
        <v>101</v>
      </c>
      <c r="Y331" s="146"/>
    </row>
    <row r="332" spans="1:25" hidden="1" x14ac:dyDescent="0.2">
      <c r="A332" s="117" t="s">
        <v>42</v>
      </c>
      <c r="B332" s="117">
        <v>11</v>
      </c>
      <c r="C332" s="47" cm="1">
        <f t="array" ref="C332">IF($I$2="Открытый тариф",
INDEX(GRID!$B$34:$BI$44,MATCH(C$7,GRID!$A$34:$A$44,0),MATCH(1,($U$2=GRID!$B$31:$BI$31)*(КАЛЕНДАРЬ!$AN14=GRID!$B$33:$BI$33), 0)),
ROUNDUP(INDEX(GRID!$B$34:$BI$44,MATCH(C$7,GRID!$A$34:$A$44,0),MATCH(1,($U$2=GRID!$B$31:$BI$31)*(КАЛЕНДАРЬ!$AN14=GRID!$B$33:$BI$33),0))*(1-GRID!$B$69),0))</f>
        <v>17100</v>
      </c>
      <c r="D332" s="47" cm="1">
        <f t="array" ref="D332">IF($I$2="Открытый тариф",
INDEX(GRID!$B$47:$BI$57,MATCH(C$7,GRID!$A$47:$A$57,0),MATCH(1,($U$2=GRID!$B$31:$BI$31)*(КАЛЕНДАРЬ!$AN14=GRID!$B$33:$BI$33), 0)),
ROUNDUP(INDEX(GRID!$B$47:$BI$57,MATCH(C$7,GRID!$A$47:$A$57,0),MATCH(1,($U$2=GRID!$B$31:$BI$31)*(КАЛЕНДАРЬ!$AN14=GRID!$B$33:$BI$33),0))*(1-GRID!$B$69),0))</f>
        <v>17100</v>
      </c>
      <c r="E332" s="47" cm="1">
        <f t="array" ref="E332">IF($I$2="Открытый тариф",
INDEX(GRID!$B$34:$BI$44,MATCH(E$7,GRID!$A$34:$A$44,0),MATCH(1,($U$2=GRID!$B$31:$BI$31)*(КАЛЕНДАРЬ!$AN14=GRID!$B$33:$BI$33), 0)),
ROUNDUP(INDEX(GRID!$B$34:$BI$44,MATCH(E$7,GRID!$A$34:$A$44,0),MATCH(1,($U$2=GRID!$B$31:$BI$31)*(КАЛЕНДАРЬ!$AN14=GRID!$B$33:$BI$33),0))*(1-GRID!$B$69),0))</f>
        <v>18800</v>
      </c>
      <c r="F332" s="47" cm="1">
        <f t="array" ref="F332">IF($I$2="Открытый тариф",
INDEX(GRID!$B$47:$BI$57,MATCH(E$7,GRID!$A$47:$A$57,0),MATCH(1,($U$2=GRID!$B$31:$BI$31)*(КАЛЕНДАРЬ!$AN14=GRID!$B$33:$BI$33), 0)),
ROUNDUP(INDEX(GRID!$B$47:$BI$57,MATCH(E$7,GRID!$A$47:$A$57,0),MATCH(1,($U$2=GRID!$B$31:$BI$31)*(КАЛЕНДАРЬ!$AN14=GRID!$B$33:$BI$33),0))*(1-GRID!$B$69),0))</f>
        <v>18800</v>
      </c>
      <c r="G332" s="47" cm="1">
        <f t="array" ref="G332">IF($I$2="Открытый тариф",
INDEX(GRID!$B$34:$BI$44,MATCH(G$7,GRID!$A$34:$A$44,0),MATCH(1,($U$2=GRID!$B$31:$BI$31)*(КАЛЕНДАРЬ!$AN14=GRID!$B$33:$BI$33), 0)),
ROUNDUP(INDEX(GRID!$B$34:$BI$44,MATCH(G$7,GRID!$A$34:$A$44,0),MATCH(1,($U$2=GRID!$B$31:$BI$31)*(КАЛЕНДАРЬ!$AN14=GRID!$B$33:$BI$33),0))*(1-GRID!$B$69),0))</f>
        <v>19800</v>
      </c>
      <c r="H332" s="47" cm="1">
        <f t="array" ref="H332">IF($I$2="Открытый тариф",
INDEX(GRID!$B$47:$BI$57,MATCH(G$7,GRID!$A$47:$A$57,0),MATCH(1,($U$2=GRID!$B$31:$BI$31)*(КАЛЕНДАРЬ!$AN14=GRID!$B$33:$BI$33), 0)),
ROUNDUP(INDEX(GRID!$B$47:$BI$57,MATCH(G$7,GRID!$A$47:$A$57,0),MATCH(1,($U$2=GRID!$B$31:$BI$31)*(КАЛЕНДАРЬ!$AN14=GRID!$B$33:$BI$33),0))*(1-GRID!$B$69),0))</f>
        <v>19800</v>
      </c>
      <c r="I332" s="47" cm="1">
        <f t="array" ref="I332">IF($I$2="Открытый тариф",
INDEX(GRID!$B$34:$BI$44,MATCH(I$7,GRID!$A$34:$A$44,0),MATCH(1,($U$2=GRID!$B$31:$BI$31)*(КАЛЕНДАРЬ!$AN14=GRID!$B$33:$BI$33), 0)),
ROUNDUP(INDEX(GRID!$B$34:$BI$44,MATCH(I$7,GRID!$A$34:$A$44,0),MATCH(1,($U$2=GRID!$B$31:$BI$31)*(КАЛЕНДАРЬ!$AN14=GRID!$B$33:$BI$33),0))*(1-GRID!$B$69),0))</f>
        <v>21500</v>
      </c>
      <c r="J332" s="47" cm="1">
        <f t="array" ref="J332">IF($I$2="Открытый тариф",
INDEX(GRID!$B$47:$BI$57,MATCH(I$7,GRID!$A$47:$A$57,0),MATCH(1,($U$2=GRID!$B$31:$BI$31)*(КАЛЕНДАРЬ!$AN14=GRID!$B$33:$BI$33), 0)),
ROUNDUP(INDEX(GRID!$B$47:$BI$57,MATCH(I$7,GRID!$A$47:$A$57,0),MATCH(1,($U$2=GRID!$B$31:$BI$31)*(КАЛЕНДАРЬ!$AN14=GRID!$B$33:$BI$33),0))*(1-GRID!$B$69),0))</f>
        <v>21500</v>
      </c>
      <c r="K332" s="47" cm="1">
        <f t="array" ref="K332">IF($I$2="Открытый тариф",
INDEX(GRID!$B$34:$BI$44,MATCH(K$7,GRID!$A$34:$A$44,0),MATCH(1,($U$2=GRID!$B$31:$BI$31)*(КАЛЕНДАРЬ!$AN14=GRID!$B$33:$BI$33), 0)),
ROUNDUP(INDEX(GRID!$B$34:$BI$44,MATCH(K$7,GRID!$A$34:$A$44,0),MATCH(1,($U$2=GRID!$B$31:$BI$31)*(КАЛЕНДАРЬ!$AN14=GRID!$B$33:$BI$33),0))*(1-GRID!$B$69),0))</f>
        <v>22500</v>
      </c>
      <c r="L332" s="47" cm="1">
        <f t="array" ref="L332">IF($I$2="Открытый тариф",
INDEX(GRID!$B$47:$BI$57,MATCH(K$7,GRID!$A$47:$A$57,0),MATCH(1,($U$2=GRID!$B$31:$BI$31)*(КАЛЕНДАРЬ!$AN14=GRID!$B$33:$BI$33), 0)),
ROUNDUP(INDEX(GRID!$B$47:$BI$57,MATCH(K$7,GRID!$A$47:$A$57,0),MATCH(1,($U$2=GRID!$B$31:$BI$31)*(КАЛЕНДАРЬ!$AN14=GRID!$B$33:$BI$33),0))*(1-GRID!$B$69),0))</f>
        <v>22500</v>
      </c>
      <c r="M332" s="47" cm="1">
        <f t="array" ref="M332">IF($I$2="Открытый тариф",
INDEX(GRID!$B$34:$BI$44,MATCH(M$7,GRID!$A$34:$A$44,0),MATCH(1,($U$2=GRID!$B$31:$BI$31)*(КАЛЕНДАРЬ!$AN14=GRID!$B$33:$BI$33), 0)),
ROUNDUP(INDEX(GRID!$B$34:$BI$44,MATCH(M$7,GRID!$A$34:$A$44,0),MATCH(1,($U$2=GRID!$B$31:$BI$31)*(КАЛЕНДАРЬ!$AN14=GRID!$B$33:$BI$33),0))*(1-GRID!$B$69),0))</f>
        <v>24200</v>
      </c>
      <c r="N332" s="47" cm="1">
        <f t="array" ref="N332">IF($I$2="Открытый тариф",
INDEX(GRID!$B$47:$BI$57,MATCH(M$7,GRID!$A$47:$A$57,0),MATCH(1,($U$2=GRID!$B$31:$BI$31)*(КАЛЕНДАРЬ!$AN14=GRID!$B$33:$BI$33), 0)),
ROUNDUP(INDEX(GRID!$B$47:$BI$57,MATCH(M$7,GRID!$A$47:$A$57,0),MATCH(1,($U$2=GRID!$B$31:$BI$31)*(КАЛЕНДАРЬ!$AN14=GRID!$B$33:$BI$33),0))*(1-GRID!$B$69),0))</f>
        <v>24200</v>
      </c>
      <c r="O332" s="49" t="s">
        <v>101</v>
      </c>
      <c r="P332" s="49" t="s">
        <v>101</v>
      </c>
      <c r="Q332" s="49" t="s">
        <v>101</v>
      </c>
      <c r="R332" s="49" t="s">
        <v>101</v>
      </c>
      <c r="S332" s="49" t="s">
        <v>101</v>
      </c>
      <c r="T332" s="49" t="s">
        <v>101</v>
      </c>
      <c r="U332" s="49" t="s">
        <v>101</v>
      </c>
      <c r="V332" s="49" t="s">
        <v>101</v>
      </c>
      <c r="W332" s="49" t="s">
        <v>101</v>
      </c>
      <c r="X332" s="49" t="s">
        <v>101</v>
      </c>
      <c r="Y332" s="146"/>
    </row>
    <row r="333" spans="1:25" hidden="1" x14ac:dyDescent="0.2">
      <c r="A333" s="117" t="s">
        <v>43</v>
      </c>
      <c r="B333" s="117">
        <v>12</v>
      </c>
      <c r="C333" s="47" cm="1">
        <f t="array" ref="C333">IF($I$2="Открытый тариф",
INDEX(GRID!$B$34:$BI$44,MATCH(C$7,GRID!$A$34:$A$44,0),MATCH(1,($U$2=GRID!$B$31:$BI$31)*(КАЛЕНДАРЬ!$AN15=GRID!$B$33:$BI$33), 0)),
ROUNDUP(INDEX(GRID!$B$34:$BI$44,MATCH(C$7,GRID!$A$34:$A$44,0),MATCH(1,($U$2=GRID!$B$31:$BI$31)*(КАЛЕНДАРЬ!$AN15=GRID!$B$33:$BI$33),0))*(1-GRID!$B$69),0))</f>
        <v>17100</v>
      </c>
      <c r="D333" s="47" cm="1">
        <f t="array" ref="D333">IF($I$2="Открытый тариф",
INDEX(GRID!$B$47:$BI$57,MATCH(C$7,GRID!$A$47:$A$57,0),MATCH(1,($U$2=GRID!$B$31:$BI$31)*(КАЛЕНДАРЬ!$AN15=GRID!$B$33:$BI$33), 0)),
ROUNDUP(INDEX(GRID!$B$47:$BI$57,MATCH(C$7,GRID!$A$47:$A$57,0),MATCH(1,($U$2=GRID!$B$31:$BI$31)*(КАЛЕНДАРЬ!$AN15=GRID!$B$33:$BI$33),0))*(1-GRID!$B$69),0))</f>
        <v>17100</v>
      </c>
      <c r="E333" s="47" cm="1">
        <f t="array" ref="E333">IF($I$2="Открытый тариф",
INDEX(GRID!$B$34:$BI$44,MATCH(E$7,GRID!$A$34:$A$44,0),MATCH(1,($U$2=GRID!$B$31:$BI$31)*(КАЛЕНДАРЬ!$AN15=GRID!$B$33:$BI$33), 0)),
ROUNDUP(INDEX(GRID!$B$34:$BI$44,MATCH(E$7,GRID!$A$34:$A$44,0),MATCH(1,($U$2=GRID!$B$31:$BI$31)*(КАЛЕНДАРЬ!$AN15=GRID!$B$33:$BI$33),0))*(1-GRID!$B$69),0))</f>
        <v>18800</v>
      </c>
      <c r="F333" s="47" cm="1">
        <f t="array" ref="F333">IF($I$2="Открытый тариф",
INDEX(GRID!$B$47:$BI$57,MATCH(E$7,GRID!$A$47:$A$57,0),MATCH(1,($U$2=GRID!$B$31:$BI$31)*(КАЛЕНДАРЬ!$AN15=GRID!$B$33:$BI$33), 0)),
ROUNDUP(INDEX(GRID!$B$47:$BI$57,MATCH(E$7,GRID!$A$47:$A$57,0),MATCH(1,($U$2=GRID!$B$31:$BI$31)*(КАЛЕНДАРЬ!$AN15=GRID!$B$33:$BI$33),0))*(1-GRID!$B$69),0))</f>
        <v>18800</v>
      </c>
      <c r="G333" s="47" cm="1">
        <f t="array" ref="G333">IF($I$2="Открытый тариф",
INDEX(GRID!$B$34:$BI$44,MATCH(G$7,GRID!$A$34:$A$44,0),MATCH(1,($U$2=GRID!$B$31:$BI$31)*(КАЛЕНДАРЬ!$AN15=GRID!$B$33:$BI$33), 0)),
ROUNDUP(INDEX(GRID!$B$34:$BI$44,MATCH(G$7,GRID!$A$34:$A$44,0),MATCH(1,($U$2=GRID!$B$31:$BI$31)*(КАЛЕНДАРЬ!$AN15=GRID!$B$33:$BI$33),0))*(1-GRID!$B$69),0))</f>
        <v>19800</v>
      </c>
      <c r="H333" s="47" cm="1">
        <f t="array" ref="H333">IF($I$2="Открытый тариф",
INDEX(GRID!$B$47:$BI$57,MATCH(G$7,GRID!$A$47:$A$57,0),MATCH(1,($U$2=GRID!$B$31:$BI$31)*(КАЛЕНДАРЬ!$AN15=GRID!$B$33:$BI$33), 0)),
ROUNDUP(INDEX(GRID!$B$47:$BI$57,MATCH(G$7,GRID!$A$47:$A$57,0),MATCH(1,($U$2=GRID!$B$31:$BI$31)*(КАЛЕНДАРЬ!$AN15=GRID!$B$33:$BI$33),0))*(1-GRID!$B$69),0))</f>
        <v>19800</v>
      </c>
      <c r="I333" s="47" cm="1">
        <f t="array" ref="I333">IF($I$2="Открытый тариф",
INDEX(GRID!$B$34:$BI$44,MATCH(I$7,GRID!$A$34:$A$44,0),MATCH(1,($U$2=GRID!$B$31:$BI$31)*(КАЛЕНДАРЬ!$AN15=GRID!$B$33:$BI$33), 0)),
ROUNDUP(INDEX(GRID!$B$34:$BI$44,MATCH(I$7,GRID!$A$34:$A$44,0),MATCH(1,($U$2=GRID!$B$31:$BI$31)*(КАЛЕНДАРЬ!$AN15=GRID!$B$33:$BI$33),0))*(1-GRID!$B$69),0))</f>
        <v>21500</v>
      </c>
      <c r="J333" s="47" cm="1">
        <f t="array" ref="J333">IF($I$2="Открытый тариф",
INDEX(GRID!$B$47:$BI$57,MATCH(I$7,GRID!$A$47:$A$57,0),MATCH(1,($U$2=GRID!$B$31:$BI$31)*(КАЛЕНДАРЬ!$AN15=GRID!$B$33:$BI$33), 0)),
ROUNDUP(INDEX(GRID!$B$47:$BI$57,MATCH(I$7,GRID!$A$47:$A$57,0),MATCH(1,($U$2=GRID!$B$31:$BI$31)*(КАЛЕНДАРЬ!$AN15=GRID!$B$33:$BI$33),0))*(1-GRID!$B$69),0))</f>
        <v>21500</v>
      </c>
      <c r="K333" s="47" cm="1">
        <f t="array" ref="K333">IF($I$2="Открытый тариф",
INDEX(GRID!$B$34:$BI$44,MATCH(K$7,GRID!$A$34:$A$44,0),MATCH(1,($U$2=GRID!$B$31:$BI$31)*(КАЛЕНДАРЬ!$AN15=GRID!$B$33:$BI$33), 0)),
ROUNDUP(INDEX(GRID!$B$34:$BI$44,MATCH(K$7,GRID!$A$34:$A$44,0),MATCH(1,($U$2=GRID!$B$31:$BI$31)*(КАЛЕНДАРЬ!$AN15=GRID!$B$33:$BI$33),0))*(1-GRID!$B$69),0))</f>
        <v>22500</v>
      </c>
      <c r="L333" s="47" cm="1">
        <f t="array" ref="L333">IF($I$2="Открытый тариф",
INDEX(GRID!$B$47:$BI$57,MATCH(K$7,GRID!$A$47:$A$57,0),MATCH(1,($U$2=GRID!$B$31:$BI$31)*(КАЛЕНДАРЬ!$AN15=GRID!$B$33:$BI$33), 0)),
ROUNDUP(INDEX(GRID!$B$47:$BI$57,MATCH(K$7,GRID!$A$47:$A$57,0),MATCH(1,($U$2=GRID!$B$31:$BI$31)*(КАЛЕНДАРЬ!$AN15=GRID!$B$33:$BI$33),0))*(1-GRID!$B$69),0))</f>
        <v>22500</v>
      </c>
      <c r="M333" s="47" cm="1">
        <f t="array" ref="M333">IF($I$2="Открытый тариф",
INDEX(GRID!$B$34:$BI$44,MATCH(M$7,GRID!$A$34:$A$44,0),MATCH(1,($U$2=GRID!$B$31:$BI$31)*(КАЛЕНДАРЬ!$AN15=GRID!$B$33:$BI$33), 0)),
ROUNDUP(INDEX(GRID!$B$34:$BI$44,MATCH(M$7,GRID!$A$34:$A$44,0),MATCH(1,($U$2=GRID!$B$31:$BI$31)*(КАЛЕНДАРЬ!$AN15=GRID!$B$33:$BI$33),0))*(1-GRID!$B$69),0))</f>
        <v>24200</v>
      </c>
      <c r="N333" s="47" cm="1">
        <f t="array" ref="N333">IF($I$2="Открытый тариф",
INDEX(GRID!$B$47:$BI$57,MATCH(M$7,GRID!$A$47:$A$57,0),MATCH(1,($U$2=GRID!$B$31:$BI$31)*(КАЛЕНДАРЬ!$AN15=GRID!$B$33:$BI$33), 0)),
ROUNDUP(INDEX(GRID!$B$47:$BI$57,MATCH(M$7,GRID!$A$47:$A$57,0),MATCH(1,($U$2=GRID!$B$31:$BI$31)*(КАЛЕНДАРЬ!$AN15=GRID!$B$33:$BI$33),0))*(1-GRID!$B$69),0))</f>
        <v>24200</v>
      </c>
      <c r="O333" s="49" t="s">
        <v>101</v>
      </c>
      <c r="P333" s="49" t="s">
        <v>101</v>
      </c>
      <c r="Q333" s="49" t="s">
        <v>101</v>
      </c>
      <c r="R333" s="49" t="s">
        <v>101</v>
      </c>
      <c r="S333" s="49" t="s">
        <v>101</v>
      </c>
      <c r="T333" s="49" t="s">
        <v>101</v>
      </c>
      <c r="U333" s="49" t="s">
        <v>101</v>
      </c>
      <c r="V333" s="49" t="s">
        <v>101</v>
      </c>
      <c r="W333" s="49" t="s">
        <v>101</v>
      </c>
      <c r="X333" s="49" t="s">
        <v>101</v>
      </c>
      <c r="Y333" s="146"/>
    </row>
    <row r="334" spans="1:25" hidden="1" x14ac:dyDescent="0.2">
      <c r="A334" s="117" t="s">
        <v>44</v>
      </c>
      <c r="B334" s="117">
        <v>13</v>
      </c>
      <c r="C334" s="47" cm="1">
        <f t="array" ref="C334">IF($I$2="Открытый тариф",
INDEX(GRID!$B$34:$BI$44,MATCH(C$7,GRID!$A$34:$A$44,0),MATCH(1,($U$2=GRID!$B$31:$BI$31)*(КАЛЕНДАРЬ!$AN16=GRID!$B$33:$BI$33), 0)),
ROUNDUP(INDEX(GRID!$B$34:$BI$44,MATCH(C$7,GRID!$A$34:$A$44,0),MATCH(1,($U$2=GRID!$B$31:$BI$31)*(КАЛЕНДАРЬ!$AN16=GRID!$B$33:$BI$33),0))*(1-GRID!$B$69),0))</f>
        <v>17100</v>
      </c>
      <c r="D334" s="47" cm="1">
        <f t="array" ref="D334">IF($I$2="Открытый тариф",
INDEX(GRID!$B$47:$BI$57,MATCH(C$7,GRID!$A$47:$A$57,0),MATCH(1,($U$2=GRID!$B$31:$BI$31)*(КАЛЕНДАРЬ!$AN16=GRID!$B$33:$BI$33), 0)),
ROUNDUP(INDEX(GRID!$B$47:$BI$57,MATCH(C$7,GRID!$A$47:$A$57,0),MATCH(1,($U$2=GRID!$B$31:$BI$31)*(КАЛЕНДАРЬ!$AN16=GRID!$B$33:$BI$33),0))*(1-GRID!$B$69),0))</f>
        <v>17100</v>
      </c>
      <c r="E334" s="47" cm="1">
        <f t="array" ref="E334">IF($I$2="Открытый тариф",
INDEX(GRID!$B$34:$BI$44,MATCH(E$7,GRID!$A$34:$A$44,0),MATCH(1,($U$2=GRID!$B$31:$BI$31)*(КАЛЕНДАРЬ!$AN16=GRID!$B$33:$BI$33), 0)),
ROUNDUP(INDEX(GRID!$B$34:$BI$44,MATCH(E$7,GRID!$A$34:$A$44,0),MATCH(1,($U$2=GRID!$B$31:$BI$31)*(КАЛЕНДАРЬ!$AN16=GRID!$B$33:$BI$33),0))*(1-GRID!$B$69),0))</f>
        <v>18800</v>
      </c>
      <c r="F334" s="47" cm="1">
        <f t="array" ref="F334">IF($I$2="Открытый тариф",
INDEX(GRID!$B$47:$BI$57,MATCH(E$7,GRID!$A$47:$A$57,0),MATCH(1,($U$2=GRID!$B$31:$BI$31)*(КАЛЕНДАРЬ!$AN16=GRID!$B$33:$BI$33), 0)),
ROUNDUP(INDEX(GRID!$B$47:$BI$57,MATCH(E$7,GRID!$A$47:$A$57,0),MATCH(1,($U$2=GRID!$B$31:$BI$31)*(КАЛЕНДАРЬ!$AN16=GRID!$B$33:$BI$33),0))*(1-GRID!$B$69),0))</f>
        <v>18800</v>
      </c>
      <c r="G334" s="47" cm="1">
        <f t="array" ref="G334">IF($I$2="Открытый тариф",
INDEX(GRID!$B$34:$BI$44,MATCH(G$7,GRID!$A$34:$A$44,0),MATCH(1,($U$2=GRID!$B$31:$BI$31)*(КАЛЕНДАРЬ!$AN16=GRID!$B$33:$BI$33), 0)),
ROUNDUP(INDEX(GRID!$B$34:$BI$44,MATCH(G$7,GRID!$A$34:$A$44,0),MATCH(1,($U$2=GRID!$B$31:$BI$31)*(КАЛЕНДАРЬ!$AN16=GRID!$B$33:$BI$33),0))*(1-GRID!$B$69),0))</f>
        <v>19800</v>
      </c>
      <c r="H334" s="47" cm="1">
        <f t="array" ref="H334">IF($I$2="Открытый тариф",
INDEX(GRID!$B$47:$BI$57,MATCH(G$7,GRID!$A$47:$A$57,0),MATCH(1,($U$2=GRID!$B$31:$BI$31)*(КАЛЕНДАРЬ!$AN16=GRID!$B$33:$BI$33), 0)),
ROUNDUP(INDEX(GRID!$B$47:$BI$57,MATCH(G$7,GRID!$A$47:$A$57,0),MATCH(1,($U$2=GRID!$B$31:$BI$31)*(КАЛЕНДАРЬ!$AN16=GRID!$B$33:$BI$33),0))*(1-GRID!$B$69),0))</f>
        <v>19800</v>
      </c>
      <c r="I334" s="47" cm="1">
        <f t="array" ref="I334">IF($I$2="Открытый тариф",
INDEX(GRID!$B$34:$BI$44,MATCH(I$7,GRID!$A$34:$A$44,0),MATCH(1,($U$2=GRID!$B$31:$BI$31)*(КАЛЕНДАРЬ!$AN16=GRID!$B$33:$BI$33), 0)),
ROUNDUP(INDEX(GRID!$B$34:$BI$44,MATCH(I$7,GRID!$A$34:$A$44,0),MATCH(1,($U$2=GRID!$B$31:$BI$31)*(КАЛЕНДАРЬ!$AN16=GRID!$B$33:$BI$33),0))*(1-GRID!$B$69),0))</f>
        <v>21500</v>
      </c>
      <c r="J334" s="47" cm="1">
        <f t="array" ref="J334">IF($I$2="Открытый тариф",
INDEX(GRID!$B$47:$BI$57,MATCH(I$7,GRID!$A$47:$A$57,0),MATCH(1,($U$2=GRID!$B$31:$BI$31)*(КАЛЕНДАРЬ!$AN16=GRID!$B$33:$BI$33), 0)),
ROUNDUP(INDEX(GRID!$B$47:$BI$57,MATCH(I$7,GRID!$A$47:$A$57,0),MATCH(1,($U$2=GRID!$B$31:$BI$31)*(КАЛЕНДАРЬ!$AN16=GRID!$B$33:$BI$33),0))*(1-GRID!$B$69),0))</f>
        <v>21500</v>
      </c>
      <c r="K334" s="47" cm="1">
        <f t="array" ref="K334">IF($I$2="Открытый тариф",
INDEX(GRID!$B$34:$BI$44,MATCH(K$7,GRID!$A$34:$A$44,0),MATCH(1,($U$2=GRID!$B$31:$BI$31)*(КАЛЕНДАРЬ!$AN16=GRID!$B$33:$BI$33), 0)),
ROUNDUP(INDEX(GRID!$B$34:$BI$44,MATCH(K$7,GRID!$A$34:$A$44,0),MATCH(1,($U$2=GRID!$B$31:$BI$31)*(КАЛЕНДАРЬ!$AN16=GRID!$B$33:$BI$33),0))*(1-GRID!$B$69),0))</f>
        <v>22500</v>
      </c>
      <c r="L334" s="47" cm="1">
        <f t="array" ref="L334">IF($I$2="Открытый тариф",
INDEX(GRID!$B$47:$BI$57,MATCH(K$7,GRID!$A$47:$A$57,0),MATCH(1,($U$2=GRID!$B$31:$BI$31)*(КАЛЕНДАРЬ!$AN16=GRID!$B$33:$BI$33), 0)),
ROUNDUP(INDEX(GRID!$B$47:$BI$57,MATCH(K$7,GRID!$A$47:$A$57,0),MATCH(1,($U$2=GRID!$B$31:$BI$31)*(КАЛЕНДАРЬ!$AN16=GRID!$B$33:$BI$33),0))*(1-GRID!$B$69),0))</f>
        <v>22500</v>
      </c>
      <c r="M334" s="47" cm="1">
        <f t="array" ref="M334">IF($I$2="Открытый тариф",
INDEX(GRID!$B$34:$BI$44,MATCH(M$7,GRID!$A$34:$A$44,0),MATCH(1,($U$2=GRID!$B$31:$BI$31)*(КАЛЕНДАРЬ!$AN16=GRID!$B$33:$BI$33), 0)),
ROUNDUP(INDEX(GRID!$B$34:$BI$44,MATCH(M$7,GRID!$A$34:$A$44,0),MATCH(1,($U$2=GRID!$B$31:$BI$31)*(КАЛЕНДАРЬ!$AN16=GRID!$B$33:$BI$33),0))*(1-GRID!$B$69),0))</f>
        <v>24200</v>
      </c>
      <c r="N334" s="47" cm="1">
        <f t="array" ref="N334">IF($I$2="Открытый тариф",
INDEX(GRID!$B$47:$BI$57,MATCH(M$7,GRID!$A$47:$A$57,0),MATCH(1,($U$2=GRID!$B$31:$BI$31)*(КАЛЕНДАРЬ!$AN16=GRID!$B$33:$BI$33), 0)),
ROUNDUP(INDEX(GRID!$B$47:$BI$57,MATCH(M$7,GRID!$A$47:$A$57,0),MATCH(1,($U$2=GRID!$B$31:$BI$31)*(КАЛЕНДАРЬ!$AN16=GRID!$B$33:$BI$33),0))*(1-GRID!$B$69),0))</f>
        <v>24200</v>
      </c>
      <c r="O334" s="49" t="s">
        <v>101</v>
      </c>
      <c r="P334" s="49" t="s">
        <v>101</v>
      </c>
      <c r="Q334" s="49" t="s">
        <v>101</v>
      </c>
      <c r="R334" s="49" t="s">
        <v>101</v>
      </c>
      <c r="S334" s="49" t="s">
        <v>101</v>
      </c>
      <c r="T334" s="49" t="s">
        <v>101</v>
      </c>
      <c r="U334" s="49" t="s">
        <v>101</v>
      </c>
      <c r="V334" s="49" t="s">
        <v>101</v>
      </c>
      <c r="W334" s="49" t="s">
        <v>101</v>
      </c>
      <c r="X334" s="49" t="s">
        <v>101</v>
      </c>
      <c r="Y334" s="146"/>
    </row>
    <row r="335" spans="1:25" hidden="1" x14ac:dyDescent="0.2">
      <c r="A335" s="117" t="s">
        <v>45</v>
      </c>
      <c r="B335" s="117">
        <v>14</v>
      </c>
      <c r="C335" s="47" cm="1">
        <f t="array" ref="C335">IF($I$2="Открытый тариф",
INDEX(GRID!$B$34:$BI$44,MATCH(C$7,GRID!$A$34:$A$44,0),MATCH(1,($U$2=GRID!$B$31:$BI$31)*(КАЛЕНДАРЬ!$AN17=GRID!$B$33:$BI$33), 0)),
ROUNDUP(INDEX(GRID!$B$34:$BI$44,MATCH(C$7,GRID!$A$34:$A$44,0),MATCH(1,($U$2=GRID!$B$31:$BI$31)*(КАЛЕНДАРЬ!$AN17=GRID!$B$33:$BI$33),0))*(1-GRID!$B$69),0))</f>
        <v>17100</v>
      </c>
      <c r="D335" s="47" cm="1">
        <f t="array" ref="D335">IF($I$2="Открытый тариф",
INDEX(GRID!$B$47:$BI$57,MATCH(C$7,GRID!$A$47:$A$57,0),MATCH(1,($U$2=GRID!$B$31:$BI$31)*(КАЛЕНДАРЬ!$AN17=GRID!$B$33:$BI$33), 0)),
ROUNDUP(INDEX(GRID!$B$47:$BI$57,MATCH(C$7,GRID!$A$47:$A$57,0),MATCH(1,($U$2=GRID!$B$31:$BI$31)*(КАЛЕНДАРЬ!$AN17=GRID!$B$33:$BI$33),0))*(1-GRID!$B$69),0))</f>
        <v>17100</v>
      </c>
      <c r="E335" s="47" cm="1">
        <f t="array" ref="E335">IF($I$2="Открытый тариф",
INDEX(GRID!$B$34:$BI$44,MATCH(E$7,GRID!$A$34:$A$44,0),MATCH(1,($U$2=GRID!$B$31:$BI$31)*(КАЛЕНДАРЬ!$AN17=GRID!$B$33:$BI$33), 0)),
ROUNDUP(INDEX(GRID!$B$34:$BI$44,MATCH(E$7,GRID!$A$34:$A$44,0),MATCH(1,($U$2=GRID!$B$31:$BI$31)*(КАЛЕНДАРЬ!$AN17=GRID!$B$33:$BI$33),0))*(1-GRID!$B$69),0))</f>
        <v>18800</v>
      </c>
      <c r="F335" s="47" cm="1">
        <f t="array" ref="F335">IF($I$2="Открытый тариф",
INDEX(GRID!$B$47:$BI$57,MATCH(E$7,GRID!$A$47:$A$57,0),MATCH(1,($U$2=GRID!$B$31:$BI$31)*(КАЛЕНДАРЬ!$AN17=GRID!$B$33:$BI$33), 0)),
ROUNDUP(INDEX(GRID!$B$47:$BI$57,MATCH(E$7,GRID!$A$47:$A$57,0),MATCH(1,($U$2=GRID!$B$31:$BI$31)*(КАЛЕНДАРЬ!$AN17=GRID!$B$33:$BI$33),0))*(1-GRID!$B$69),0))</f>
        <v>18800</v>
      </c>
      <c r="G335" s="47" cm="1">
        <f t="array" ref="G335">IF($I$2="Открытый тариф",
INDEX(GRID!$B$34:$BI$44,MATCH(G$7,GRID!$A$34:$A$44,0),MATCH(1,($U$2=GRID!$B$31:$BI$31)*(КАЛЕНДАРЬ!$AN17=GRID!$B$33:$BI$33), 0)),
ROUNDUP(INDEX(GRID!$B$34:$BI$44,MATCH(G$7,GRID!$A$34:$A$44,0),MATCH(1,($U$2=GRID!$B$31:$BI$31)*(КАЛЕНДАРЬ!$AN17=GRID!$B$33:$BI$33),0))*(1-GRID!$B$69),0))</f>
        <v>19800</v>
      </c>
      <c r="H335" s="47" cm="1">
        <f t="array" ref="H335">IF($I$2="Открытый тариф",
INDEX(GRID!$B$47:$BI$57,MATCH(G$7,GRID!$A$47:$A$57,0),MATCH(1,($U$2=GRID!$B$31:$BI$31)*(КАЛЕНДАРЬ!$AN17=GRID!$B$33:$BI$33), 0)),
ROUNDUP(INDEX(GRID!$B$47:$BI$57,MATCH(G$7,GRID!$A$47:$A$57,0),MATCH(1,($U$2=GRID!$B$31:$BI$31)*(КАЛЕНДАРЬ!$AN17=GRID!$B$33:$BI$33),0))*(1-GRID!$B$69),0))</f>
        <v>19800</v>
      </c>
      <c r="I335" s="47" cm="1">
        <f t="array" ref="I335">IF($I$2="Открытый тариф",
INDEX(GRID!$B$34:$BI$44,MATCH(I$7,GRID!$A$34:$A$44,0),MATCH(1,($U$2=GRID!$B$31:$BI$31)*(КАЛЕНДАРЬ!$AN17=GRID!$B$33:$BI$33), 0)),
ROUNDUP(INDEX(GRID!$B$34:$BI$44,MATCH(I$7,GRID!$A$34:$A$44,0),MATCH(1,($U$2=GRID!$B$31:$BI$31)*(КАЛЕНДАРЬ!$AN17=GRID!$B$33:$BI$33),0))*(1-GRID!$B$69),0))</f>
        <v>21500</v>
      </c>
      <c r="J335" s="47" cm="1">
        <f t="array" ref="J335">IF($I$2="Открытый тариф",
INDEX(GRID!$B$47:$BI$57,MATCH(I$7,GRID!$A$47:$A$57,0),MATCH(1,($U$2=GRID!$B$31:$BI$31)*(КАЛЕНДАРЬ!$AN17=GRID!$B$33:$BI$33), 0)),
ROUNDUP(INDEX(GRID!$B$47:$BI$57,MATCH(I$7,GRID!$A$47:$A$57,0),MATCH(1,($U$2=GRID!$B$31:$BI$31)*(КАЛЕНДАРЬ!$AN17=GRID!$B$33:$BI$33),0))*(1-GRID!$B$69),0))</f>
        <v>21500</v>
      </c>
      <c r="K335" s="47" cm="1">
        <f t="array" ref="K335">IF($I$2="Открытый тариф",
INDEX(GRID!$B$34:$BI$44,MATCH(K$7,GRID!$A$34:$A$44,0),MATCH(1,($U$2=GRID!$B$31:$BI$31)*(КАЛЕНДАРЬ!$AN17=GRID!$B$33:$BI$33), 0)),
ROUNDUP(INDEX(GRID!$B$34:$BI$44,MATCH(K$7,GRID!$A$34:$A$44,0),MATCH(1,($U$2=GRID!$B$31:$BI$31)*(КАЛЕНДАРЬ!$AN17=GRID!$B$33:$BI$33),0))*(1-GRID!$B$69),0))</f>
        <v>22500</v>
      </c>
      <c r="L335" s="47" cm="1">
        <f t="array" ref="L335">IF($I$2="Открытый тариф",
INDEX(GRID!$B$47:$BI$57,MATCH(K$7,GRID!$A$47:$A$57,0),MATCH(1,($U$2=GRID!$B$31:$BI$31)*(КАЛЕНДАРЬ!$AN17=GRID!$B$33:$BI$33), 0)),
ROUNDUP(INDEX(GRID!$B$47:$BI$57,MATCH(K$7,GRID!$A$47:$A$57,0),MATCH(1,($U$2=GRID!$B$31:$BI$31)*(КАЛЕНДАРЬ!$AN17=GRID!$B$33:$BI$33),0))*(1-GRID!$B$69),0))</f>
        <v>22500</v>
      </c>
      <c r="M335" s="47" cm="1">
        <f t="array" ref="M335">IF($I$2="Открытый тариф",
INDEX(GRID!$B$34:$BI$44,MATCH(M$7,GRID!$A$34:$A$44,0),MATCH(1,($U$2=GRID!$B$31:$BI$31)*(КАЛЕНДАРЬ!$AN17=GRID!$B$33:$BI$33), 0)),
ROUNDUP(INDEX(GRID!$B$34:$BI$44,MATCH(M$7,GRID!$A$34:$A$44,0),MATCH(1,($U$2=GRID!$B$31:$BI$31)*(КАЛЕНДАРЬ!$AN17=GRID!$B$33:$BI$33),0))*(1-GRID!$B$69),0))</f>
        <v>24200</v>
      </c>
      <c r="N335" s="47" cm="1">
        <f t="array" ref="N335">IF($I$2="Открытый тариф",
INDEX(GRID!$B$47:$BI$57,MATCH(M$7,GRID!$A$47:$A$57,0),MATCH(1,($U$2=GRID!$B$31:$BI$31)*(КАЛЕНДАРЬ!$AN17=GRID!$B$33:$BI$33), 0)),
ROUNDUP(INDEX(GRID!$B$47:$BI$57,MATCH(M$7,GRID!$A$47:$A$57,0),MATCH(1,($U$2=GRID!$B$31:$BI$31)*(КАЛЕНДАРЬ!$AN17=GRID!$B$33:$BI$33),0))*(1-GRID!$B$69),0))</f>
        <v>24200</v>
      </c>
      <c r="O335" s="49" t="s">
        <v>101</v>
      </c>
      <c r="P335" s="49" t="s">
        <v>101</v>
      </c>
      <c r="Q335" s="49" t="s">
        <v>101</v>
      </c>
      <c r="R335" s="49" t="s">
        <v>101</v>
      </c>
      <c r="S335" s="49" t="s">
        <v>101</v>
      </c>
      <c r="T335" s="49" t="s">
        <v>101</v>
      </c>
      <c r="U335" s="49" t="s">
        <v>101</v>
      </c>
      <c r="V335" s="49" t="s">
        <v>101</v>
      </c>
      <c r="W335" s="49" t="s">
        <v>101</v>
      </c>
      <c r="X335" s="49" t="s">
        <v>101</v>
      </c>
      <c r="Y335" s="146"/>
    </row>
    <row r="336" spans="1:25" hidden="1" x14ac:dyDescent="0.2">
      <c r="A336" s="117" t="s">
        <v>46</v>
      </c>
      <c r="B336" s="117">
        <v>15</v>
      </c>
      <c r="C336" s="47" cm="1">
        <f t="array" ref="C336">IF($I$2="Открытый тариф",
INDEX(GRID!$B$34:$BI$44,MATCH(C$7,GRID!$A$34:$A$44,0),MATCH(1,($U$2=GRID!$B$31:$BI$31)*(КАЛЕНДАРЬ!$AN18=GRID!$B$33:$BI$33), 0)),
ROUNDUP(INDEX(GRID!$B$34:$BI$44,MATCH(C$7,GRID!$A$34:$A$44,0),MATCH(1,($U$2=GRID!$B$31:$BI$31)*(КАЛЕНДАРЬ!$AN18=GRID!$B$33:$BI$33),0))*(1-GRID!$B$69),0))</f>
        <v>17100</v>
      </c>
      <c r="D336" s="47" cm="1">
        <f t="array" ref="D336">IF($I$2="Открытый тариф",
INDEX(GRID!$B$47:$BI$57,MATCH(C$7,GRID!$A$47:$A$57,0),MATCH(1,($U$2=GRID!$B$31:$BI$31)*(КАЛЕНДАРЬ!$AN18=GRID!$B$33:$BI$33), 0)),
ROUNDUP(INDEX(GRID!$B$47:$BI$57,MATCH(C$7,GRID!$A$47:$A$57,0),MATCH(1,($U$2=GRID!$B$31:$BI$31)*(КАЛЕНДАРЬ!$AN18=GRID!$B$33:$BI$33),0))*(1-GRID!$B$69),0))</f>
        <v>17100</v>
      </c>
      <c r="E336" s="47" cm="1">
        <f t="array" ref="E336">IF($I$2="Открытый тариф",
INDEX(GRID!$B$34:$BI$44,MATCH(E$7,GRID!$A$34:$A$44,0),MATCH(1,($U$2=GRID!$B$31:$BI$31)*(КАЛЕНДАРЬ!$AN18=GRID!$B$33:$BI$33), 0)),
ROUNDUP(INDEX(GRID!$B$34:$BI$44,MATCH(E$7,GRID!$A$34:$A$44,0),MATCH(1,($U$2=GRID!$B$31:$BI$31)*(КАЛЕНДАРЬ!$AN18=GRID!$B$33:$BI$33),0))*(1-GRID!$B$69),0))</f>
        <v>18800</v>
      </c>
      <c r="F336" s="47" cm="1">
        <f t="array" ref="F336">IF($I$2="Открытый тариф",
INDEX(GRID!$B$47:$BI$57,MATCH(E$7,GRID!$A$47:$A$57,0),MATCH(1,($U$2=GRID!$B$31:$BI$31)*(КАЛЕНДАРЬ!$AN18=GRID!$B$33:$BI$33), 0)),
ROUNDUP(INDEX(GRID!$B$47:$BI$57,MATCH(E$7,GRID!$A$47:$A$57,0),MATCH(1,($U$2=GRID!$B$31:$BI$31)*(КАЛЕНДАРЬ!$AN18=GRID!$B$33:$BI$33),0))*(1-GRID!$B$69),0))</f>
        <v>18800</v>
      </c>
      <c r="G336" s="47" cm="1">
        <f t="array" ref="G336">IF($I$2="Открытый тариф",
INDEX(GRID!$B$34:$BI$44,MATCH(G$7,GRID!$A$34:$A$44,0),MATCH(1,($U$2=GRID!$B$31:$BI$31)*(КАЛЕНДАРЬ!$AN18=GRID!$B$33:$BI$33), 0)),
ROUNDUP(INDEX(GRID!$B$34:$BI$44,MATCH(G$7,GRID!$A$34:$A$44,0),MATCH(1,($U$2=GRID!$B$31:$BI$31)*(КАЛЕНДАРЬ!$AN18=GRID!$B$33:$BI$33),0))*(1-GRID!$B$69),0))</f>
        <v>19800</v>
      </c>
      <c r="H336" s="47" cm="1">
        <f t="array" ref="H336">IF($I$2="Открытый тариф",
INDEX(GRID!$B$47:$BI$57,MATCH(G$7,GRID!$A$47:$A$57,0),MATCH(1,($U$2=GRID!$B$31:$BI$31)*(КАЛЕНДАРЬ!$AN18=GRID!$B$33:$BI$33), 0)),
ROUNDUP(INDEX(GRID!$B$47:$BI$57,MATCH(G$7,GRID!$A$47:$A$57,0),MATCH(1,($U$2=GRID!$B$31:$BI$31)*(КАЛЕНДАРЬ!$AN18=GRID!$B$33:$BI$33),0))*(1-GRID!$B$69),0))</f>
        <v>19800</v>
      </c>
      <c r="I336" s="47" cm="1">
        <f t="array" ref="I336">IF($I$2="Открытый тариф",
INDEX(GRID!$B$34:$BI$44,MATCH(I$7,GRID!$A$34:$A$44,0),MATCH(1,($U$2=GRID!$B$31:$BI$31)*(КАЛЕНДАРЬ!$AN18=GRID!$B$33:$BI$33), 0)),
ROUNDUP(INDEX(GRID!$B$34:$BI$44,MATCH(I$7,GRID!$A$34:$A$44,0),MATCH(1,($U$2=GRID!$B$31:$BI$31)*(КАЛЕНДАРЬ!$AN18=GRID!$B$33:$BI$33),0))*(1-GRID!$B$69),0))</f>
        <v>21500</v>
      </c>
      <c r="J336" s="47" cm="1">
        <f t="array" ref="J336">IF($I$2="Открытый тариф",
INDEX(GRID!$B$47:$BI$57,MATCH(I$7,GRID!$A$47:$A$57,0),MATCH(1,($U$2=GRID!$B$31:$BI$31)*(КАЛЕНДАРЬ!$AN18=GRID!$B$33:$BI$33), 0)),
ROUNDUP(INDEX(GRID!$B$47:$BI$57,MATCH(I$7,GRID!$A$47:$A$57,0),MATCH(1,($U$2=GRID!$B$31:$BI$31)*(КАЛЕНДАРЬ!$AN18=GRID!$B$33:$BI$33),0))*(1-GRID!$B$69),0))</f>
        <v>21500</v>
      </c>
      <c r="K336" s="47" cm="1">
        <f t="array" ref="K336">IF($I$2="Открытый тариф",
INDEX(GRID!$B$34:$BI$44,MATCH(K$7,GRID!$A$34:$A$44,0),MATCH(1,($U$2=GRID!$B$31:$BI$31)*(КАЛЕНДАРЬ!$AN18=GRID!$B$33:$BI$33), 0)),
ROUNDUP(INDEX(GRID!$B$34:$BI$44,MATCH(K$7,GRID!$A$34:$A$44,0),MATCH(1,($U$2=GRID!$B$31:$BI$31)*(КАЛЕНДАРЬ!$AN18=GRID!$B$33:$BI$33),0))*(1-GRID!$B$69),0))</f>
        <v>22500</v>
      </c>
      <c r="L336" s="47" cm="1">
        <f t="array" ref="L336">IF($I$2="Открытый тариф",
INDEX(GRID!$B$47:$BI$57,MATCH(K$7,GRID!$A$47:$A$57,0),MATCH(1,($U$2=GRID!$B$31:$BI$31)*(КАЛЕНДАРЬ!$AN18=GRID!$B$33:$BI$33), 0)),
ROUNDUP(INDEX(GRID!$B$47:$BI$57,MATCH(K$7,GRID!$A$47:$A$57,0),MATCH(1,($U$2=GRID!$B$31:$BI$31)*(КАЛЕНДАРЬ!$AN18=GRID!$B$33:$BI$33),0))*(1-GRID!$B$69),0))</f>
        <v>22500</v>
      </c>
      <c r="M336" s="47" cm="1">
        <f t="array" ref="M336">IF($I$2="Открытый тариф",
INDEX(GRID!$B$34:$BI$44,MATCH(M$7,GRID!$A$34:$A$44,0),MATCH(1,($U$2=GRID!$B$31:$BI$31)*(КАЛЕНДАРЬ!$AN18=GRID!$B$33:$BI$33), 0)),
ROUNDUP(INDEX(GRID!$B$34:$BI$44,MATCH(M$7,GRID!$A$34:$A$44,0),MATCH(1,($U$2=GRID!$B$31:$BI$31)*(КАЛЕНДАРЬ!$AN18=GRID!$B$33:$BI$33),0))*(1-GRID!$B$69),0))</f>
        <v>24200</v>
      </c>
      <c r="N336" s="47" cm="1">
        <f t="array" ref="N336">IF($I$2="Открытый тариф",
INDEX(GRID!$B$47:$BI$57,MATCH(M$7,GRID!$A$47:$A$57,0),MATCH(1,($U$2=GRID!$B$31:$BI$31)*(КАЛЕНДАРЬ!$AN18=GRID!$B$33:$BI$33), 0)),
ROUNDUP(INDEX(GRID!$B$47:$BI$57,MATCH(M$7,GRID!$A$47:$A$57,0),MATCH(1,($U$2=GRID!$B$31:$BI$31)*(КАЛЕНДАРЬ!$AN18=GRID!$B$33:$BI$33),0))*(1-GRID!$B$69),0))</f>
        <v>24200</v>
      </c>
      <c r="O336" s="49" t="s">
        <v>101</v>
      </c>
      <c r="P336" s="49" t="s">
        <v>101</v>
      </c>
      <c r="Q336" s="49" t="s">
        <v>101</v>
      </c>
      <c r="R336" s="49" t="s">
        <v>101</v>
      </c>
      <c r="S336" s="49" t="s">
        <v>101</v>
      </c>
      <c r="T336" s="49" t="s">
        <v>101</v>
      </c>
      <c r="U336" s="49" t="s">
        <v>101</v>
      </c>
      <c r="V336" s="49" t="s">
        <v>101</v>
      </c>
      <c r="W336" s="49" t="s">
        <v>101</v>
      </c>
      <c r="X336" s="49" t="s">
        <v>101</v>
      </c>
      <c r="Y336" s="146"/>
    </row>
    <row r="337" spans="1:25" hidden="1" x14ac:dyDescent="0.2">
      <c r="A337" s="117" t="s">
        <v>47</v>
      </c>
      <c r="B337" s="117">
        <v>16</v>
      </c>
      <c r="C337" s="47" cm="1">
        <f t="array" ref="C337">IF($I$2="Открытый тариф",
INDEX(GRID!$B$34:$BI$44,MATCH(C$7,GRID!$A$34:$A$44,0),MATCH(1,($U$2=GRID!$B$31:$BI$31)*(КАЛЕНДАРЬ!$AN19=GRID!$B$33:$BI$33), 0)),
ROUNDUP(INDEX(GRID!$B$34:$BI$44,MATCH(C$7,GRID!$A$34:$A$44,0),MATCH(1,($U$2=GRID!$B$31:$BI$31)*(КАЛЕНДАРЬ!$AN19=GRID!$B$33:$BI$33),0))*(1-GRID!$B$69),0))</f>
        <v>17700</v>
      </c>
      <c r="D337" s="47" cm="1">
        <f t="array" ref="D337">IF($I$2="Открытый тариф",
INDEX(GRID!$B$47:$BI$57,MATCH(C$7,GRID!$A$47:$A$57,0),MATCH(1,($U$2=GRID!$B$31:$BI$31)*(КАЛЕНДАРЬ!$AN19=GRID!$B$33:$BI$33), 0)),
ROUNDUP(INDEX(GRID!$B$47:$BI$57,MATCH(C$7,GRID!$A$47:$A$57,0),MATCH(1,($U$2=GRID!$B$31:$BI$31)*(КАЛЕНДАРЬ!$AN19=GRID!$B$33:$BI$33),0))*(1-GRID!$B$69),0))</f>
        <v>17700</v>
      </c>
      <c r="E337" s="47" cm="1">
        <f t="array" ref="E337">IF($I$2="Открытый тариф",
INDEX(GRID!$B$34:$BI$44,MATCH(E$7,GRID!$A$34:$A$44,0),MATCH(1,($U$2=GRID!$B$31:$BI$31)*(КАЛЕНДАРЬ!$AN19=GRID!$B$33:$BI$33), 0)),
ROUNDUP(INDEX(GRID!$B$34:$BI$44,MATCH(E$7,GRID!$A$34:$A$44,0),MATCH(1,($U$2=GRID!$B$31:$BI$31)*(КАЛЕНДАРЬ!$AN19=GRID!$B$33:$BI$33),0))*(1-GRID!$B$69),0))</f>
        <v>19500</v>
      </c>
      <c r="F337" s="47" cm="1">
        <f t="array" ref="F337">IF($I$2="Открытый тариф",
INDEX(GRID!$B$47:$BI$57,MATCH(E$7,GRID!$A$47:$A$57,0),MATCH(1,($U$2=GRID!$B$31:$BI$31)*(КАЛЕНДАРЬ!$AN19=GRID!$B$33:$BI$33), 0)),
ROUNDUP(INDEX(GRID!$B$47:$BI$57,MATCH(E$7,GRID!$A$47:$A$57,0),MATCH(1,($U$2=GRID!$B$31:$BI$31)*(КАЛЕНДАРЬ!$AN19=GRID!$B$33:$BI$33),0))*(1-GRID!$B$69),0))</f>
        <v>19500</v>
      </c>
      <c r="G337" s="47" cm="1">
        <f t="array" ref="G337">IF($I$2="Открытый тариф",
INDEX(GRID!$B$34:$BI$44,MATCH(G$7,GRID!$A$34:$A$44,0),MATCH(1,($U$2=GRID!$B$31:$BI$31)*(КАЛЕНДАРЬ!$AN19=GRID!$B$33:$BI$33), 0)),
ROUNDUP(INDEX(GRID!$B$34:$BI$44,MATCH(G$7,GRID!$A$34:$A$44,0),MATCH(1,($U$2=GRID!$B$31:$BI$31)*(КАЛЕНДАРЬ!$AN19=GRID!$B$33:$BI$33),0))*(1-GRID!$B$69),0))</f>
        <v>20500</v>
      </c>
      <c r="H337" s="47" cm="1">
        <f t="array" ref="H337">IF($I$2="Открытый тариф",
INDEX(GRID!$B$47:$BI$57,MATCH(G$7,GRID!$A$47:$A$57,0),MATCH(1,($U$2=GRID!$B$31:$BI$31)*(КАЛЕНДАРЬ!$AN19=GRID!$B$33:$BI$33), 0)),
ROUNDUP(INDEX(GRID!$B$47:$BI$57,MATCH(G$7,GRID!$A$47:$A$57,0),MATCH(1,($U$2=GRID!$B$31:$BI$31)*(КАЛЕНДАРЬ!$AN19=GRID!$B$33:$BI$33),0))*(1-GRID!$B$69),0))</f>
        <v>20500</v>
      </c>
      <c r="I337" s="47" cm="1">
        <f t="array" ref="I337">IF($I$2="Открытый тариф",
INDEX(GRID!$B$34:$BI$44,MATCH(I$7,GRID!$A$34:$A$44,0),MATCH(1,($U$2=GRID!$B$31:$BI$31)*(КАЛЕНДАРЬ!$AN19=GRID!$B$33:$BI$33), 0)),
ROUNDUP(INDEX(GRID!$B$34:$BI$44,MATCH(I$7,GRID!$A$34:$A$44,0),MATCH(1,($U$2=GRID!$B$31:$BI$31)*(КАЛЕНДАРЬ!$AN19=GRID!$B$33:$BI$33),0))*(1-GRID!$B$69),0))</f>
        <v>22300</v>
      </c>
      <c r="J337" s="47" cm="1">
        <f t="array" ref="J337">IF($I$2="Открытый тариф",
INDEX(GRID!$B$47:$BI$57,MATCH(I$7,GRID!$A$47:$A$57,0),MATCH(1,($U$2=GRID!$B$31:$BI$31)*(КАЛЕНДАРЬ!$AN19=GRID!$B$33:$BI$33), 0)),
ROUNDUP(INDEX(GRID!$B$47:$BI$57,MATCH(I$7,GRID!$A$47:$A$57,0),MATCH(1,($U$2=GRID!$B$31:$BI$31)*(КАЛЕНДАРЬ!$AN19=GRID!$B$33:$BI$33),0))*(1-GRID!$B$69),0))</f>
        <v>22300</v>
      </c>
      <c r="K337" s="47" cm="1">
        <f t="array" ref="K337">IF($I$2="Открытый тариф",
INDEX(GRID!$B$34:$BI$44,MATCH(K$7,GRID!$A$34:$A$44,0),MATCH(1,($U$2=GRID!$B$31:$BI$31)*(КАЛЕНДАРЬ!$AN19=GRID!$B$33:$BI$33), 0)),
ROUNDUP(INDEX(GRID!$B$34:$BI$44,MATCH(K$7,GRID!$A$34:$A$44,0),MATCH(1,($U$2=GRID!$B$31:$BI$31)*(КАЛЕНДАРЬ!$AN19=GRID!$B$33:$BI$33),0))*(1-GRID!$B$69),0))</f>
        <v>23300</v>
      </c>
      <c r="L337" s="47" cm="1">
        <f t="array" ref="L337">IF($I$2="Открытый тариф",
INDEX(GRID!$B$47:$BI$57,MATCH(K$7,GRID!$A$47:$A$57,0),MATCH(1,($U$2=GRID!$B$31:$BI$31)*(КАЛЕНДАРЬ!$AN19=GRID!$B$33:$BI$33), 0)),
ROUNDUP(INDEX(GRID!$B$47:$BI$57,MATCH(K$7,GRID!$A$47:$A$57,0),MATCH(1,($U$2=GRID!$B$31:$BI$31)*(КАЛЕНДАРЬ!$AN19=GRID!$B$33:$BI$33),0))*(1-GRID!$B$69),0))</f>
        <v>23300</v>
      </c>
      <c r="M337" s="47" cm="1">
        <f t="array" ref="M337">IF($I$2="Открытый тариф",
INDEX(GRID!$B$34:$BI$44,MATCH(M$7,GRID!$A$34:$A$44,0),MATCH(1,($U$2=GRID!$B$31:$BI$31)*(КАЛЕНДАРЬ!$AN19=GRID!$B$33:$BI$33), 0)),
ROUNDUP(INDEX(GRID!$B$34:$BI$44,MATCH(M$7,GRID!$A$34:$A$44,0),MATCH(1,($U$2=GRID!$B$31:$BI$31)*(КАЛЕНДАРЬ!$AN19=GRID!$B$33:$BI$33),0))*(1-GRID!$B$69),0))</f>
        <v>25100</v>
      </c>
      <c r="N337" s="47" cm="1">
        <f t="array" ref="N337">IF($I$2="Открытый тариф",
INDEX(GRID!$B$47:$BI$57,MATCH(M$7,GRID!$A$47:$A$57,0),MATCH(1,($U$2=GRID!$B$31:$BI$31)*(КАЛЕНДАРЬ!$AN19=GRID!$B$33:$BI$33), 0)),
ROUNDUP(INDEX(GRID!$B$47:$BI$57,MATCH(M$7,GRID!$A$47:$A$57,0),MATCH(1,($U$2=GRID!$B$31:$BI$31)*(КАЛЕНДАРЬ!$AN19=GRID!$B$33:$BI$33),0))*(1-GRID!$B$69),0))</f>
        <v>25100</v>
      </c>
      <c r="O337" s="49" t="s">
        <v>101</v>
      </c>
      <c r="P337" s="49" t="s">
        <v>101</v>
      </c>
      <c r="Q337" s="49" t="s">
        <v>101</v>
      </c>
      <c r="R337" s="49" t="s">
        <v>101</v>
      </c>
      <c r="S337" s="49" t="s">
        <v>101</v>
      </c>
      <c r="T337" s="49" t="s">
        <v>101</v>
      </c>
      <c r="U337" s="49" t="s">
        <v>101</v>
      </c>
      <c r="V337" s="49" t="s">
        <v>101</v>
      </c>
      <c r="W337" s="49" t="s">
        <v>101</v>
      </c>
      <c r="X337" s="49" t="s">
        <v>101</v>
      </c>
      <c r="Y337" s="146"/>
    </row>
    <row r="338" spans="1:25" hidden="1" x14ac:dyDescent="0.2">
      <c r="A338" s="117" t="s">
        <v>48</v>
      </c>
      <c r="B338" s="117">
        <v>17</v>
      </c>
      <c r="C338" s="47" cm="1">
        <f t="array" ref="C338">IF($I$2="Открытый тариф",
INDEX(GRID!$B$34:$BI$44,MATCH(C$7,GRID!$A$34:$A$44,0),MATCH(1,($U$2=GRID!$B$31:$BI$31)*(КАЛЕНДАРЬ!$AN20=GRID!$B$33:$BI$33), 0)),
ROUNDUP(INDEX(GRID!$B$34:$BI$44,MATCH(C$7,GRID!$A$34:$A$44,0),MATCH(1,($U$2=GRID!$B$31:$BI$31)*(КАЛЕНДАРЬ!$AN20=GRID!$B$33:$BI$33),0))*(1-GRID!$B$69),0))</f>
        <v>17700</v>
      </c>
      <c r="D338" s="47" cm="1">
        <f t="array" ref="D338">IF($I$2="Открытый тариф",
INDEX(GRID!$B$47:$BI$57,MATCH(C$7,GRID!$A$47:$A$57,0),MATCH(1,($U$2=GRID!$B$31:$BI$31)*(КАЛЕНДАРЬ!$AN20=GRID!$B$33:$BI$33), 0)),
ROUNDUP(INDEX(GRID!$B$47:$BI$57,MATCH(C$7,GRID!$A$47:$A$57,0),MATCH(1,($U$2=GRID!$B$31:$BI$31)*(КАЛЕНДАРЬ!$AN20=GRID!$B$33:$BI$33),0))*(1-GRID!$B$69),0))</f>
        <v>17700</v>
      </c>
      <c r="E338" s="47" cm="1">
        <f t="array" ref="E338">IF($I$2="Открытый тариф",
INDEX(GRID!$B$34:$BI$44,MATCH(E$7,GRID!$A$34:$A$44,0),MATCH(1,($U$2=GRID!$B$31:$BI$31)*(КАЛЕНДАРЬ!$AN20=GRID!$B$33:$BI$33), 0)),
ROUNDUP(INDEX(GRID!$B$34:$BI$44,MATCH(E$7,GRID!$A$34:$A$44,0),MATCH(1,($U$2=GRID!$B$31:$BI$31)*(КАЛЕНДАРЬ!$AN20=GRID!$B$33:$BI$33),0))*(1-GRID!$B$69),0))</f>
        <v>19500</v>
      </c>
      <c r="F338" s="47" cm="1">
        <f t="array" ref="F338">IF($I$2="Открытый тариф",
INDEX(GRID!$B$47:$BI$57,MATCH(E$7,GRID!$A$47:$A$57,0),MATCH(1,($U$2=GRID!$B$31:$BI$31)*(КАЛЕНДАРЬ!$AN20=GRID!$B$33:$BI$33), 0)),
ROUNDUP(INDEX(GRID!$B$47:$BI$57,MATCH(E$7,GRID!$A$47:$A$57,0),MATCH(1,($U$2=GRID!$B$31:$BI$31)*(КАЛЕНДАРЬ!$AN20=GRID!$B$33:$BI$33),0))*(1-GRID!$B$69),0))</f>
        <v>19500</v>
      </c>
      <c r="G338" s="47" cm="1">
        <f t="array" ref="G338">IF($I$2="Открытый тариф",
INDEX(GRID!$B$34:$BI$44,MATCH(G$7,GRID!$A$34:$A$44,0),MATCH(1,($U$2=GRID!$B$31:$BI$31)*(КАЛЕНДАРЬ!$AN20=GRID!$B$33:$BI$33), 0)),
ROUNDUP(INDEX(GRID!$B$34:$BI$44,MATCH(G$7,GRID!$A$34:$A$44,0),MATCH(1,($U$2=GRID!$B$31:$BI$31)*(КАЛЕНДАРЬ!$AN20=GRID!$B$33:$BI$33),0))*(1-GRID!$B$69),0))</f>
        <v>20500</v>
      </c>
      <c r="H338" s="47" cm="1">
        <f t="array" ref="H338">IF($I$2="Открытый тариф",
INDEX(GRID!$B$47:$BI$57,MATCH(G$7,GRID!$A$47:$A$57,0),MATCH(1,($U$2=GRID!$B$31:$BI$31)*(КАЛЕНДАРЬ!$AN20=GRID!$B$33:$BI$33), 0)),
ROUNDUP(INDEX(GRID!$B$47:$BI$57,MATCH(G$7,GRID!$A$47:$A$57,0),MATCH(1,($U$2=GRID!$B$31:$BI$31)*(КАЛЕНДАРЬ!$AN20=GRID!$B$33:$BI$33),0))*(1-GRID!$B$69),0))</f>
        <v>20500</v>
      </c>
      <c r="I338" s="47" cm="1">
        <f t="array" ref="I338">IF($I$2="Открытый тариф",
INDEX(GRID!$B$34:$BI$44,MATCH(I$7,GRID!$A$34:$A$44,0),MATCH(1,($U$2=GRID!$B$31:$BI$31)*(КАЛЕНДАРЬ!$AN20=GRID!$B$33:$BI$33), 0)),
ROUNDUP(INDEX(GRID!$B$34:$BI$44,MATCH(I$7,GRID!$A$34:$A$44,0),MATCH(1,($U$2=GRID!$B$31:$BI$31)*(КАЛЕНДАРЬ!$AN20=GRID!$B$33:$BI$33),0))*(1-GRID!$B$69),0))</f>
        <v>22300</v>
      </c>
      <c r="J338" s="47" cm="1">
        <f t="array" ref="J338">IF($I$2="Открытый тариф",
INDEX(GRID!$B$47:$BI$57,MATCH(I$7,GRID!$A$47:$A$57,0),MATCH(1,($U$2=GRID!$B$31:$BI$31)*(КАЛЕНДАРЬ!$AN20=GRID!$B$33:$BI$33), 0)),
ROUNDUP(INDEX(GRID!$B$47:$BI$57,MATCH(I$7,GRID!$A$47:$A$57,0),MATCH(1,($U$2=GRID!$B$31:$BI$31)*(КАЛЕНДАРЬ!$AN20=GRID!$B$33:$BI$33),0))*(1-GRID!$B$69),0))</f>
        <v>22300</v>
      </c>
      <c r="K338" s="47" cm="1">
        <f t="array" ref="K338">IF($I$2="Открытый тариф",
INDEX(GRID!$B$34:$BI$44,MATCH(K$7,GRID!$A$34:$A$44,0),MATCH(1,($U$2=GRID!$B$31:$BI$31)*(КАЛЕНДАРЬ!$AN20=GRID!$B$33:$BI$33), 0)),
ROUNDUP(INDEX(GRID!$B$34:$BI$44,MATCH(K$7,GRID!$A$34:$A$44,0),MATCH(1,($U$2=GRID!$B$31:$BI$31)*(КАЛЕНДАРЬ!$AN20=GRID!$B$33:$BI$33),0))*(1-GRID!$B$69),0))</f>
        <v>23300</v>
      </c>
      <c r="L338" s="47" cm="1">
        <f t="array" ref="L338">IF($I$2="Открытый тариф",
INDEX(GRID!$B$47:$BI$57,MATCH(K$7,GRID!$A$47:$A$57,0),MATCH(1,($U$2=GRID!$B$31:$BI$31)*(КАЛЕНДАРЬ!$AN20=GRID!$B$33:$BI$33), 0)),
ROUNDUP(INDEX(GRID!$B$47:$BI$57,MATCH(K$7,GRID!$A$47:$A$57,0),MATCH(1,($U$2=GRID!$B$31:$BI$31)*(КАЛЕНДАРЬ!$AN20=GRID!$B$33:$BI$33),0))*(1-GRID!$B$69),0))</f>
        <v>23300</v>
      </c>
      <c r="M338" s="47" cm="1">
        <f t="array" ref="M338">IF($I$2="Открытый тариф",
INDEX(GRID!$B$34:$BI$44,MATCH(M$7,GRID!$A$34:$A$44,0),MATCH(1,($U$2=GRID!$B$31:$BI$31)*(КАЛЕНДАРЬ!$AN20=GRID!$B$33:$BI$33), 0)),
ROUNDUP(INDEX(GRID!$B$34:$BI$44,MATCH(M$7,GRID!$A$34:$A$44,0),MATCH(1,($U$2=GRID!$B$31:$BI$31)*(КАЛЕНДАРЬ!$AN20=GRID!$B$33:$BI$33),0))*(1-GRID!$B$69),0))</f>
        <v>25100</v>
      </c>
      <c r="N338" s="47" cm="1">
        <f t="array" ref="N338">IF($I$2="Открытый тариф",
INDEX(GRID!$B$47:$BI$57,MATCH(M$7,GRID!$A$47:$A$57,0),MATCH(1,($U$2=GRID!$B$31:$BI$31)*(КАЛЕНДАРЬ!$AN20=GRID!$B$33:$BI$33), 0)),
ROUNDUP(INDEX(GRID!$B$47:$BI$57,MATCH(M$7,GRID!$A$47:$A$57,0),MATCH(1,($U$2=GRID!$B$31:$BI$31)*(КАЛЕНДАРЬ!$AN20=GRID!$B$33:$BI$33),0))*(1-GRID!$B$69),0))</f>
        <v>25100</v>
      </c>
      <c r="O338" s="49" t="s">
        <v>101</v>
      </c>
      <c r="P338" s="49" t="s">
        <v>101</v>
      </c>
      <c r="Q338" s="49" t="s">
        <v>101</v>
      </c>
      <c r="R338" s="49" t="s">
        <v>101</v>
      </c>
      <c r="S338" s="49" t="s">
        <v>101</v>
      </c>
      <c r="T338" s="49" t="s">
        <v>101</v>
      </c>
      <c r="U338" s="49" t="s">
        <v>101</v>
      </c>
      <c r="V338" s="49" t="s">
        <v>101</v>
      </c>
      <c r="W338" s="49" t="s">
        <v>101</v>
      </c>
      <c r="X338" s="49" t="s">
        <v>101</v>
      </c>
      <c r="Y338" s="146"/>
    </row>
    <row r="339" spans="1:25" hidden="1" x14ac:dyDescent="0.2">
      <c r="A339" s="117" t="s">
        <v>42</v>
      </c>
      <c r="B339" s="117">
        <v>18</v>
      </c>
      <c r="C339" s="47" cm="1">
        <f t="array" ref="C339">IF($I$2="Открытый тариф",
INDEX(GRID!$B$34:$BI$44,MATCH(C$7,GRID!$A$34:$A$44,0),MATCH(1,($U$2=GRID!$B$31:$BI$31)*(КАЛЕНДАРЬ!$AN21=GRID!$B$33:$BI$33), 0)),
ROUNDUP(INDEX(GRID!$B$34:$BI$44,MATCH(C$7,GRID!$A$34:$A$44,0),MATCH(1,($U$2=GRID!$B$31:$BI$31)*(КАЛЕНДАРЬ!$AN21=GRID!$B$33:$BI$33),0))*(1-GRID!$B$69),0))</f>
        <v>17100</v>
      </c>
      <c r="D339" s="47" cm="1">
        <f t="array" ref="D339">IF($I$2="Открытый тариф",
INDEX(GRID!$B$47:$BI$57,MATCH(C$7,GRID!$A$47:$A$57,0),MATCH(1,($U$2=GRID!$B$31:$BI$31)*(КАЛЕНДАРЬ!$AN21=GRID!$B$33:$BI$33), 0)),
ROUNDUP(INDEX(GRID!$B$47:$BI$57,MATCH(C$7,GRID!$A$47:$A$57,0),MATCH(1,($U$2=GRID!$B$31:$BI$31)*(КАЛЕНДАРЬ!$AN21=GRID!$B$33:$BI$33),0))*(1-GRID!$B$69),0))</f>
        <v>17100</v>
      </c>
      <c r="E339" s="47" cm="1">
        <f t="array" ref="E339">IF($I$2="Открытый тариф",
INDEX(GRID!$B$34:$BI$44,MATCH(E$7,GRID!$A$34:$A$44,0),MATCH(1,($U$2=GRID!$B$31:$BI$31)*(КАЛЕНДАРЬ!$AN21=GRID!$B$33:$BI$33), 0)),
ROUNDUP(INDEX(GRID!$B$34:$BI$44,MATCH(E$7,GRID!$A$34:$A$44,0),MATCH(1,($U$2=GRID!$B$31:$BI$31)*(КАЛЕНДАРЬ!$AN21=GRID!$B$33:$BI$33),0))*(1-GRID!$B$69),0))</f>
        <v>18800</v>
      </c>
      <c r="F339" s="47" cm="1">
        <f t="array" ref="F339">IF($I$2="Открытый тариф",
INDEX(GRID!$B$47:$BI$57,MATCH(E$7,GRID!$A$47:$A$57,0),MATCH(1,($U$2=GRID!$B$31:$BI$31)*(КАЛЕНДАРЬ!$AN21=GRID!$B$33:$BI$33), 0)),
ROUNDUP(INDEX(GRID!$B$47:$BI$57,MATCH(E$7,GRID!$A$47:$A$57,0),MATCH(1,($U$2=GRID!$B$31:$BI$31)*(КАЛЕНДАРЬ!$AN21=GRID!$B$33:$BI$33),0))*(1-GRID!$B$69),0))</f>
        <v>18800</v>
      </c>
      <c r="G339" s="47" cm="1">
        <f t="array" ref="G339">IF($I$2="Открытый тариф",
INDEX(GRID!$B$34:$BI$44,MATCH(G$7,GRID!$A$34:$A$44,0),MATCH(1,($U$2=GRID!$B$31:$BI$31)*(КАЛЕНДАРЬ!$AN21=GRID!$B$33:$BI$33), 0)),
ROUNDUP(INDEX(GRID!$B$34:$BI$44,MATCH(G$7,GRID!$A$34:$A$44,0),MATCH(1,($U$2=GRID!$B$31:$BI$31)*(КАЛЕНДАРЬ!$AN21=GRID!$B$33:$BI$33),0))*(1-GRID!$B$69),0))</f>
        <v>19800</v>
      </c>
      <c r="H339" s="47" cm="1">
        <f t="array" ref="H339">IF($I$2="Открытый тариф",
INDEX(GRID!$B$47:$BI$57,MATCH(G$7,GRID!$A$47:$A$57,0),MATCH(1,($U$2=GRID!$B$31:$BI$31)*(КАЛЕНДАРЬ!$AN21=GRID!$B$33:$BI$33), 0)),
ROUNDUP(INDEX(GRID!$B$47:$BI$57,MATCH(G$7,GRID!$A$47:$A$57,0),MATCH(1,($U$2=GRID!$B$31:$BI$31)*(КАЛЕНДАРЬ!$AN21=GRID!$B$33:$BI$33),0))*(1-GRID!$B$69),0))</f>
        <v>19800</v>
      </c>
      <c r="I339" s="47" cm="1">
        <f t="array" ref="I339">IF($I$2="Открытый тариф",
INDEX(GRID!$B$34:$BI$44,MATCH(I$7,GRID!$A$34:$A$44,0),MATCH(1,($U$2=GRID!$B$31:$BI$31)*(КАЛЕНДАРЬ!$AN21=GRID!$B$33:$BI$33), 0)),
ROUNDUP(INDEX(GRID!$B$34:$BI$44,MATCH(I$7,GRID!$A$34:$A$44,0),MATCH(1,($U$2=GRID!$B$31:$BI$31)*(КАЛЕНДАРЬ!$AN21=GRID!$B$33:$BI$33),0))*(1-GRID!$B$69),0))</f>
        <v>21500</v>
      </c>
      <c r="J339" s="47" cm="1">
        <f t="array" ref="J339">IF($I$2="Открытый тариф",
INDEX(GRID!$B$47:$BI$57,MATCH(I$7,GRID!$A$47:$A$57,0),MATCH(1,($U$2=GRID!$B$31:$BI$31)*(КАЛЕНДАРЬ!$AN21=GRID!$B$33:$BI$33), 0)),
ROUNDUP(INDEX(GRID!$B$47:$BI$57,MATCH(I$7,GRID!$A$47:$A$57,0),MATCH(1,($U$2=GRID!$B$31:$BI$31)*(КАЛЕНДАРЬ!$AN21=GRID!$B$33:$BI$33),0))*(1-GRID!$B$69),0))</f>
        <v>21500</v>
      </c>
      <c r="K339" s="47" cm="1">
        <f t="array" ref="K339">IF($I$2="Открытый тариф",
INDEX(GRID!$B$34:$BI$44,MATCH(K$7,GRID!$A$34:$A$44,0),MATCH(1,($U$2=GRID!$B$31:$BI$31)*(КАЛЕНДАРЬ!$AN21=GRID!$B$33:$BI$33), 0)),
ROUNDUP(INDEX(GRID!$B$34:$BI$44,MATCH(K$7,GRID!$A$34:$A$44,0),MATCH(1,($U$2=GRID!$B$31:$BI$31)*(КАЛЕНДАРЬ!$AN21=GRID!$B$33:$BI$33),0))*(1-GRID!$B$69),0))</f>
        <v>22500</v>
      </c>
      <c r="L339" s="47" cm="1">
        <f t="array" ref="L339">IF($I$2="Открытый тариф",
INDEX(GRID!$B$47:$BI$57,MATCH(K$7,GRID!$A$47:$A$57,0),MATCH(1,($U$2=GRID!$B$31:$BI$31)*(КАЛЕНДАРЬ!$AN21=GRID!$B$33:$BI$33), 0)),
ROUNDUP(INDEX(GRID!$B$47:$BI$57,MATCH(K$7,GRID!$A$47:$A$57,0),MATCH(1,($U$2=GRID!$B$31:$BI$31)*(КАЛЕНДАРЬ!$AN21=GRID!$B$33:$BI$33),0))*(1-GRID!$B$69),0))</f>
        <v>22500</v>
      </c>
      <c r="M339" s="47" cm="1">
        <f t="array" ref="M339">IF($I$2="Открытый тариф",
INDEX(GRID!$B$34:$BI$44,MATCH(M$7,GRID!$A$34:$A$44,0),MATCH(1,($U$2=GRID!$B$31:$BI$31)*(КАЛЕНДАРЬ!$AN21=GRID!$B$33:$BI$33), 0)),
ROUNDUP(INDEX(GRID!$B$34:$BI$44,MATCH(M$7,GRID!$A$34:$A$44,0),MATCH(1,($U$2=GRID!$B$31:$BI$31)*(КАЛЕНДАРЬ!$AN21=GRID!$B$33:$BI$33),0))*(1-GRID!$B$69),0))</f>
        <v>24200</v>
      </c>
      <c r="N339" s="47" cm="1">
        <f t="array" ref="N339">IF($I$2="Открытый тариф",
INDEX(GRID!$B$47:$BI$57,MATCH(M$7,GRID!$A$47:$A$57,0),MATCH(1,($U$2=GRID!$B$31:$BI$31)*(КАЛЕНДАРЬ!$AN21=GRID!$B$33:$BI$33), 0)),
ROUNDUP(INDEX(GRID!$B$47:$BI$57,MATCH(M$7,GRID!$A$47:$A$57,0),MATCH(1,($U$2=GRID!$B$31:$BI$31)*(КАЛЕНДАРЬ!$AN21=GRID!$B$33:$BI$33),0))*(1-GRID!$B$69),0))</f>
        <v>24200</v>
      </c>
      <c r="O339" s="49" t="s">
        <v>101</v>
      </c>
      <c r="P339" s="49" t="s">
        <v>101</v>
      </c>
      <c r="Q339" s="49" t="s">
        <v>101</v>
      </c>
      <c r="R339" s="49" t="s">
        <v>101</v>
      </c>
      <c r="S339" s="49" t="s">
        <v>101</v>
      </c>
      <c r="T339" s="49" t="s">
        <v>101</v>
      </c>
      <c r="U339" s="49" t="s">
        <v>101</v>
      </c>
      <c r="V339" s="49" t="s">
        <v>101</v>
      </c>
      <c r="W339" s="49" t="s">
        <v>101</v>
      </c>
      <c r="X339" s="49" t="s">
        <v>101</v>
      </c>
      <c r="Y339" s="146"/>
    </row>
    <row r="340" spans="1:25" hidden="1" x14ac:dyDescent="0.2">
      <c r="A340" s="117" t="s">
        <v>43</v>
      </c>
      <c r="B340" s="117">
        <v>19</v>
      </c>
      <c r="C340" s="47" cm="1">
        <f t="array" ref="C340">IF($I$2="Открытый тариф",
INDEX(GRID!$B$34:$BI$44,MATCH(C$7,GRID!$A$34:$A$44,0),MATCH(1,($U$2=GRID!$B$31:$BI$31)*(КАЛЕНДАРЬ!$AN22=GRID!$B$33:$BI$33), 0)),
ROUNDUP(INDEX(GRID!$B$34:$BI$44,MATCH(C$7,GRID!$A$34:$A$44,0),MATCH(1,($U$2=GRID!$B$31:$BI$31)*(КАЛЕНДАРЬ!$AN22=GRID!$B$33:$BI$33),0))*(1-GRID!$B$69),0))</f>
        <v>17100</v>
      </c>
      <c r="D340" s="47" cm="1">
        <f t="array" ref="D340">IF($I$2="Открытый тариф",
INDEX(GRID!$B$47:$BI$57,MATCH(C$7,GRID!$A$47:$A$57,0),MATCH(1,($U$2=GRID!$B$31:$BI$31)*(КАЛЕНДАРЬ!$AN22=GRID!$B$33:$BI$33), 0)),
ROUNDUP(INDEX(GRID!$B$47:$BI$57,MATCH(C$7,GRID!$A$47:$A$57,0),MATCH(1,($U$2=GRID!$B$31:$BI$31)*(КАЛЕНДАРЬ!$AN22=GRID!$B$33:$BI$33),0))*(1-GRID!$B$69),0))</f>
        <v>17100</v>
      </c>
      <c r="E340" s="47" cm="1">
        <f t="array" ref="E340">IF($I$2="Открытый тариф",
INDEX(GRID!$B$34:$BI$44,MATCH(E$7,GRID!$A$34:$A$44,0),MATCH(1,($U$2=GRID!$B$31:$BI$31)*(КАЛЕНДАРЬ!$AN22=GRID!$B$33:$BI$33), 0)),
ROUNDUP(INDEX(GRID!$B$34:$BI$44,MATCH(E$7,GRID!$A$34:$A$44,0),MATCH(1,($U$2=GRID!$B$31:$BI$31)*(КАЛЕНДАРЬ!$AN22=GRID!$B$33:$BI$33),0))*(1-GRID!$B$69),0))</f>
        <v>18800</v>
      </c>
      <c r="F340" s="47" cm="1">
        <f t="array" ref="F340">IF($I$2="Открытый тариф",
INDEX(GRID!$B$47:$BI$57,MATCH(E$7,GRID!$A$47:$A$57,0),MATCH(1,($U$2=GRID!$B$31:$BI$31)*(КАЛЕНДАРЬ!$AN22=GRID!$B$33:$BI$33), 0)),
ROUNDUP(INDEX(GRID!$B$47:$BI$57,MATCH(E$7,GRID!$A$47:$A$57,0),MATCH(1,($U$2=GRID!$B$31:$BI$31)*(КАЛЕНДАРЬ!$AN22=GRID!$B$33:$BI$33),0))*(1-GRID!$B$69),0))</f>
        <v>18800</v>
      </c>
      <c r="G340" s="47" cm="1">
        <f t="array" ref="G340">IF($I$2="Открытый тариф",
INDEX(GRID!$B$34:$BI$44,MATCH(G$7,GRID!$A$34:$A$44,0),MATCH(1,($U$2=GRID!$B$31:$BI$31)*(КАЛЕНДАРЬ!$AN22=GRID!$B$33:$BI$33), 0)),
ROUNDUP(INDEX(GRID!$B$34:$BI$44,MATCH(G$7,GRID!$A$34:$A$44,0),MATCH(1,($U$2=GRID!$B$31:$BI$31)*(КАЛЕНДАРЬ!$AN22=GRID!$B$33:$BI$33),0))*(1-GRID!$B$69),0))</f>
        <v>19800</v>
      </c>
      <c r="H340" s="47" cm="1">
        <f t="array" ref="H340">IF($I$2="Открытый тариф",
INDEX(GRID!$B$47:$BI$57,MATCH(G$7,GRID!$A$47:$A$57,0),MATCH(1,($U$2=GRID!$B$31:$BI$31)*(КАЛЕНДАРЬ!$AN22=GRID!$B$33:$BI$33), 0)),
ROUNDUP(INDEX(GRID!$B$47:$BI$57,MATCH(G$7,GRID!$A$47:$A$57,0),MATCH(1,($U$2=GRID!$B$31:$BI$31)*(КАЛЕНДАРЬ!$AN22=GRID!$B$33:$BI$33),0))*(1-GRID!$B$69),0))</f>
        <v>19800</v>
      </c>
      <c r="I340" s="47" cm="1">
        <f t="array" ref="I340">IF($I$2="Открытый тариф",
INDEX(GRID!$B$34:$BI$44,MATCH(I$7,GRID!$A$34:$A$44,0),MATCH(1,($U$2=GRID!$B$31:$BI$31)*(КАЛЕНДАРЬ!$AN22=GRID!$B$33:$BI$33), 0)),
ROUNDUP(INDEX(GRID!$B$34:$BI$44,MATCH(I$7,GRID!$A$34:$A$44,0),MATCH(1,($U$2=GRID!$B$31:$BI$31)*(КАЛЕНДАРЬ!$AN22=GRID!$B$33:$BI$33),0))*(1-GRID!$B$69),0))</f>
        <v>21500</v>
      </c>
      <c r="J340" s="47" cm="1">
        <f t="array" ref="J340">IF($I$2="Открытый тариф",
INDEX(GRID!$B$47:$BI$57,MATCH(I$7,GRID!$A$47:$A$57,0),MATCH(1,($U$2=GRID!$B$31:$BI$31)*(КАЛЕНДАРЬ!$AN22=GRID!$B$33:$BI$33), 0)),
ROUNDUP(INDEX(GRID!$B$47:$BI$57,MATCH(I$7,GRID!$A$47:$A$57,0),MATCH(1,($U$2=GRID!$B$31:$BI$31)*(КАЛЕНДАРЬ!$AN22=GRID!$B$33:$BI$33),0))*(1-GRID!$B$69),0))</f>
        <v>21500</v>
      </c>
      <c r="K340" s="47" cm="1">
        <f t="array" ref="K340">IF($I$2="Открытый тариф",
INDEX(GRID!$B$34:$BI$44,MATCH(K$7,GRID!$A$34:$A$44,0),MATCH(1,($U$2=GRID!$B$31:$BI$31)*(КАЛЕНДАРЬ!$AN22=GRID!$B$33:$BI$33), 0)),
ROUNDUP(INDEX(GRID!$B$34:$BI$44,MATCH(K$7,GRID!$A$34:$A$44,0),MATCH(1,($U$2=GRID!$B$31:$BI$31)*(КАЛЕНДАРЬ!$AN22=GRID!$B$33:$BI$33),0))*(1-GRID!$B$69),0))</f>
        <v>22500</v>
      </c>
      <c r="L340" s="47" cm="1">
        <f t="array" ref="L340">IF($I$2="Открытый тариф",
INDEX(GRID!$B$47:$BI$57,MATCH(K$7,GRID!$A$47:$A$57,0),MATCH(1,($U$2=GRID!$B$31:$BI$31)*(КАЛЕНДАРЬ!$AN22=GRID!$B$33:$BI$33), 0)),
ROUNDUP(INDEX(GRID!$B$47:$BI$57,MATCH(K$7,GRID!$A$47:$A$57,0),MATCH(1,($U$2=GRID!$B$31:$BI$31)*(КАЛЕНДАРЬ!$AN22=GRID!$B$33:$BI$33),0))*(1-GRID!$B$69),0))</f>
        <v>22500</v>
      </c>
      <c r="M340" s="47" cm="1">
        <f t="array" ref="M340">IF($I$2="Открытый тариф",
INDEX(GRID!$B$34:$BI$44,MATCH(M$7,GRID!$A$34:$A$44,0),MATCH(1,($U$2=GRID!$B$31:$BI$31)*(КАЛЕНДАРЬ!$AN22=GRID!$B$33:$BI$33), 0)),
ROUNDUP(INDEX(GRID!$B$34:$BI$44,MATCH(M$7,GRID!$A$34:$A$44,0),MATCH(1,($U$2=GRID!$B$31:$BI$31)*(КАЛЕНДАРЬ!$AN22=GRID!$B$33:$BI$33),0))*(1-GRID!$B$69),0))</f>
        <v>24200</v>
      </c>
      <c r="N340" s="47" cm="1">
        <f t="array" ref="N340">IF($I$2="Открытый тариф",
INDEX(GRID!$B$47:$BI$57,MATCH(M$7,GRID!$A$47:$A$57,0),MATCH(1,($U$2=GRID!$B$31:$BI$31)*(КАЛЕНДАРЬ!$AN22=GRID!$B$33:$BI$33), 0)),
ROUNDUP(INDEX(GRID!$B$47:$BI$57,MATCH(M$7,GRID!$A$47:$A$57,0),MATCH(1,($U$2=GRID!$B$31:$BI$31)*(КАЛЕНДАРЬ!$AN22=GRID!$B$33:$BI$33),0))*(1-GRID!$B$69),0))</f>
        <v>24200</v>
      </c>
      <c r="O340" s="49" t="s">
        <v>101</v>
      </c>
      <c r="P340" s="49" t="s">
        <v>101</v>
      </c>
      <c r="Q340" s="49" t="s">
        <v>101</v>
      </c>
      <c r="R340" s="49" t="s">
        <v>101</v>
      </c>
      <c r="S340" s="49" t="s">
        <v>101</v>
      </c>
      <c r="T340" s="49" t="s">
        <v>101</v>
      </c>
      <c r="U340" s="49" t="s">
        <v>101</v>
      </c>
      <c r="V340" s="49" t="s">
        <v>101</v>
      </c>
      <c r="W340" s="49" t="s">
        <v>101</v>
      </c>
      <c r="X340" s="49" t="s">
        <v>101</v>
      </c>
      <c r="Y340" s="146"/>
    </row>
    <row r="341" spans="1:25" hidden="1" x14ac:dyDescent="0.2">
      <c r="A341" s="117" t="s">
        <v>44</v>
      </c>
      <c r="B341" s="117">
        <v>20</v>
      </c>
      <c r="C341" s="47" cm="1">
        <f t="array" ref="C341">IF($I$2="Открытый тариф",
INDEX(GRID!$B$34:$BI$44,MATCH(C$7,GRID!$A$34:$A$44,0),MATCH(1,($U$2=GRID!$B$31:$BI$31)*(КАЛЕНДАРЬ!$AN23=GRID!$B$33:$BI$33), 0)),
ROUNDUP(INDEX(GRID!$B$34:$BI$44,MATCH(C$7,GRID!$A$34:$A$44,0),MATCH(1,($U$2=GRID!$B$31:$BI$31)*(КАЛЕНДАРЬ!$AN23=GRID!$B$33:$BI$33),0))*(1-GRID!$B$69),0))</f>
        <v>17100</v>
      </c>
      <c r="D341" s="47" cm="1">
        <f t="array" ref="D341">IF($I$2="Открытый тариф",
INDEX(GRID!$B$47:$BI$57,MATCH(C$7,GRID!$A$47:$A$57,0),MATCH(1,($U$2=GRID!$B$31:$BI$31)*(КАЛЕНДАРЬ!$AN23=GRID!$B$33:$BI$33), 0)),
ROUNDUP(INDEX(GRID!$B$47:$BI$57,MATCH(C$7,GRID!$A$47:$A$57,0),MATCH(1,($U$2=GRID!$B$31:$BI$31)*(КАЛЕНДАРЬ!$AN23=GRID!$B$33:$BI$33),0))*(1-GRID!$B$69),0))</f>
        <v>17100</v>
      </c>
      <c r="E341" s="47" cm="1">
        <f t="array" ref="E341">IF($I$2="Открытый тариф",
INDEX(GRID!$B$34:$BI$44,MATCH(E$7,GRID!$A$34:$A$44,0),MATCH(1,($U$2=GRID!$B$31:$BI$31)*(КАЛЕНДАРЬ!$AN23=GRID!$B$33:$BI$33), 0)),
ROUNDUP(INDEX(GRID!$B$34:$BI$44,MATCH(E$7,GRID!$A$34:$A$44,0),MATCH(1,($U$2=GRID!$B$31:$BI$31)*(КАЛЕНДАРЬ!$AN23=GRID!$B$33:$BI$33),0))*(1-GRID!$B$69),0))</f>
        <v>18800</v>
      </c>
      <c r="F341" s="47" cm="1">
        <f t="array" ref="F341">IF($I$2="Открытый тариф",
INDEX(GRID!$B$47:$BI$57,MATCH(E$7,GRID!$A$47:$A$57,0),MATCH(1,($U$2=GRID!$B$31:$BI$31)*(КАЛЕНДАРЬ!$AN23=GRID!$B$33:$BI$33), 0)),
ROUNDUP(INDEX(GRID!$B$47:$BI$57,MATCH(E$7,GRID!$A$47:$A$57,0),MATCH(1,($U$2=GRID!$B$31:$BI$31)*(КАЛЕНДАРЬ!$AN23=GRID!$B$33:$BI$33),0))*(1-GRID!$B$69),0))</f>
        <v>18800</v>
      </c>
      <c r="G341" s="47" cm="1">
        <f t="array" ref="G341">IF($I$2="Открытый тариф",
INDEX(GRID!$B$34:$BI$44,MATCH(G$7,GRID!$A$34:$A$44,0),MATCH(1,($U$2=GRID!$B$31:$BI$31)*(КАЛЕНДАРЬ!$AN23=GRID!$B$33:$BI$33), 0)),
ROUNDUP(INDEX(GRID!$B$34:$BI$44,MATCH(G$7,GRID!$A$34:$A$44,0),MATCH(1,($U$2=GRID!$B$31:$BI$31)*(КАЛЕНДАРЬ!$AN23=GRID!$B$33:$BI$33),0))*(1-GRID!$B$69),0))</f>
        <v>19800</v>
      </c>
      <c r="H341" s="47" cm="1">
        <f t="array" ref="H341">IF($I$2="Открытый тариф",
INDEX(GRID!$B$47:$BI$57,MATCH(G$7,GRID!$A$47:$A$57,0),MATCH(1,($U$2=GRID!$B$31:$BI$31)*(КАЛЕНДАРЬ!$AN23=GRID!$B$33:$BI$33), 0)),
ROUNDUP(INDEX(GRID!$B$47:$BI$57,MATCH(G$7,GRID!$A$47:$A$57,0),MATCH(1,($U$2=GRID!$B$31:$BI$31)*(КАЛЕНДАРЬ!$AN23=GRID!$B$33:$BI$33),0))*(1-GRID!$B$69),0))</f>
        <v>19800</v>
      </c>
      <c r="I341" s="47" cm="1">
        <f t="array" ref="I341">IF($I$2="Открытый тариф",
INDEX(GRID!$B$34:$BI$44,MATCH(I$7,GRID!$A$34:$A$44,0),MATCH(1,($U$2=GRID!$B$31:$BI$31)*(КАЛЕНДАРЬ!$AN23=GRID!$B$33:$BI$33), 0)),
ROUNDUP(INDEX(GRID!$B$34:$BI$44,MATCH(I$7,GRID!$A$34:$A$44,0),MATCH(1,($U$2=GRID!$B$31:$BI$31)*(КАЛЕНДАРЬ!$AN23=GRID!$B$33:$BI$33),0))*(1-GRID!$B$69),0))</f>
        <v>21500</v>
      </c>
      <c r="J341" s="47" cm="1">
        <f t="array" ref="J341">IF($I$2="Открытый тариф",
INDEX(GRID!$B$47:$BI$57,MATCH(I$7,GRID!$A$47:$A$57,0),MATCH(1,($U$2=GRID!$B$31:$BI$31)*(КАЛЕНДАРЬ!$AN23=GRID!$B$33:$BI$33), 0)),
ROUNDUP(INDEX(GRID!$B$47:$BI$57,MATCH(I$7,GRID!$A$47:$A$57,0),MATCH(1,($U$2=GRID!$B$31:$BI$31)*(КАЛЕНДАРЬ!$AN23=GRID!$B$33:$BI$33),0))*(1-GRID!$B$69),0))</f>
        <v>21500</v>
      </c>
      <c r="K341" s="47" cm="1">
        <f t="array" ref="K341">IF($I$2="Открытый тариф",
INDEX(GRID!$B$34:$BI$44,MATCH(K$7,GRID!$A$34:$A$44,0),MATCH(1,($U$2=GRID!$B$31:$BI$31)*(КАЛЕНДАРЬ!$AN23=GRID!$B$33:$BI$33), 0)),
ROUNDUP(INDEX(GRID!$B$34:$BI$44,MATCH(K$7,GRID!$A$34:$A$44,0),MATCH(1,($U$2=GRID!$B$31:$BI$31)*(КАЛЕНДАРЬ!$AN23=GRID!$B$33:$BI$33),0))*(1-GRID!$B$69),0))</f>
        <v>22500</v>
      </c>
      <c r="L341" s="47" cm="1">
        <f t="array" ref="L341">IF($I$2="Открытый тариф",
INDEX(GRID!$B$47:$BI$57,MATCH(K$7,GRID!$A$47:$A$57,0),MATCH(1,($U$2=GRID!$B$31:$BI$31)*(КАЛЕНДАРЬ!$AN23=GRID!$B$33:$BI$33), 0)),
ROUNDUP(INDEX(GRID!$B$47:$BI$57,MATCH(K$7,GRID!$A$47:$A$57,0),MATCH(1,($U$2=GRID!$B$31:$BI$31)*(КАЛЕНДАРЬ!$AN23=GRID!$B$33:$BI$33),0))*(1-GRID!$B$69),0))</f>
        <v>22500</v>
      </c>
      <c r="M341" s="47" cm="1">
        <f t="array" ref="M341">IF($I$2="Открытый тариф",
INDEX(GRID!$B$34:$BI$44,MATCH(M$7,GRID!$A$34:$A$44,0),MATCH(1,($U$2=GRID!$B$31:$BI$31)*(КАЛЕНДАРЬ!$AN23=GRID!$B$33:$BI$33), 0)),
ROUNDUP(INDEX(GRID!$B$34:$BI$44,MATCH(M$7,GRID!$A$34:$A$44,0),MATCH(1,($U$2=GRID!$B$31:$BI$31)*(КАЛЕНДАРЬ!$AN23=GRID!$B$33:$BI$33),0))*(1-GRID!$B$69),0))</f>
        <v>24200</v>
      </c>
      <c r="N341" s="47" cm="1">
        <f t="array" ref="N341">IF($I$2="Открытый тариф",
INDEX(GRID!$B$47:$BI$57,MATCH(M$7,GRID!$A$47:$A$57,0),MATCH(1,($U$2=GRID!$B$31:$BI$31)*(КАЛЕНДАРЬ!$AN23=GRID!$B$33:$BI$33), 0)),
ROUNDUP(INDEX(GRID!$B$47:$BI$57,MATCH(M$7,GRID!$A$47:$A$57,0),MATCH(1,($U$2=GRID!$B$31:$BI$31)*(КАЛЕНДАРЬ!$AN23=GRID!$B$33:$BI$33),0))*(1-GRID!$B$69),0))</f>
        <v>24200</v>
      </c>
      <c r="O341" s="49" t="s">
        <v>101</v>
      </c>
      <c r="P341" s="49" t="s">
        <v>101</v>
      </c>
      <c r="Q341" s="49" t="s">
        <v>101</v>
      </c>
      <c r="R341" s="49" t="s">
        <v>101</v>
      </c>
      <c r="S341" s="49" t="s">
        <v>101</v>
      </c>
      <c r="T341" s="49" t="s">
        <v>101</v>
      </c>
      <c r="U341" s="49" t="s">
        <v>101</v>
      </c>
      <c r="V341" s="49" t="s">
        <v>101</v>
      </c>
      <c r="W341" s="49" t="s">
        <v>101</v>
      </c>
      <c r="X341" s="49" t="s">
        <v>101</v>
      </c>
      <c r="Y341" s="146"/>
    </row>
    <row r="342" spans="1:25" hidden="1" x14ac:dyDescent="0.2">
      <c r="A342" s="117" t="s">
        <v>45</v>
      </c>
      <c r="B342" s="117">
        <v>21</v>
      </c>
      <c r="C342" s="47" cm="1">
        <f t="array" ref="C342">IF($I$2="Открытый тариф",
INDEX(GRID!$B$34:$BI$44,MATCH(C$7,GRID!$A$34:$A$44,0),MATCH(1,($U$2=GRID!$B$31:$BI$31)*(КАЛЕНДАРЬ!$AN24=GRID!$B$33:$BI$33), 0)),
ROUNDUP(INDEX(GRID!$B$34:$BI$44,MATCH(C$7,GRID!$A$34:$A$44,0),MATCH(1,($U$2=GRID!$B$31:$BI$31)*(КАЛЕНДАРЬ!$AN24=GRID!$B$33:$BI$33),0))*(1-GRID!$B$69),0))</f>
        <v>17100</v>
      </c>
      <c r="D342" s="47" cm="1">
        <f t="array" ref="D342">IF($I$2="Открытый тариф",
INDEX(GRID!$B$47:$BI$57,MATCH(C$7,GRID!$A$47:$A$57,0),MATCH(1,($U$2=GRID!$B$31:$BI$31)*(КАЛЕНДАРЬ!$AN24=GRID!$B$33:$BI$33), 0)),
ROUNDUP(INDEX(GRID!$B$47:$BI$57,MATCH(C$7,GRID!$A$47:$A$57,0),MATCH(1,($U$2=GRID!$B$31:$BI$31)*(КАЛЕНДАРЬ!$AN24=GRID!$B$33:$BI$33),0))*(1-GRID!$B$69),0))</f>
        <v>17100</v>
      </c>
      <c r="E342" s="47" cm="1">
        <f t="array" ref="E342">IF($I$2="Открытый тариф",
INDEX(GRID!$B$34:$BI$44,MATCH(E$7,GRID!$A$34:$A$44,0),MATCH(1,($U$2=GRID!$B$31:$BI$31)*(КАЛЕНДАРЬ!$AN24=GRID!$B$33:$BI$33), 0)),
ROUNDUP(INDEX(GRID!$B$34:$BI$44,MATCH(E$7,GRID!$A$34:$A$44,0),MATCH(1,($U$2=GRID!$B$31:$BI$31)*(КАЛЕНДАРЬ!$AN24=GRID!$B$33:$BI$33),0))*(1-GRID!$B$69),0))</f>
        <v>18800</v>
      </c>
      <c r="F342" s="47" cm="1">
        <f t="array" ref="F342">IF($I$2="Открытый тариф",
INDEX(GRID!$B$47:$BI$57,MATCH(E$7,GRID!$A$47:$A$57,0),MATCH(1,($U$2=GRID!$B$31:$BI$31)*(КАЛЕНДАРЬ!$AN24=GRID!$B$33:$BI$33), 0)),
ROUNDUP(INDEX(GRID!$B$47:$BI$57,MATCH(E$7,GRID!$A$47:$A$57,0),MATCH(1,($U$2=GRID!$B$31:$BI$31)*(КАЛЕНДАРЬ!$AN24=GRID!$B$33:$BI$33),0))*(1-GRID!$B$69),0))</f>
        <v>18800</v>
      </c>
      <c r="G342" s="47" cm="1">
        <f t="array" ref="G342">IF($I$2="Открытый тариф",
INDEX(GRID!$B$34:$BI$44,MATCH(G$7,GRID!$A$34:$A$44,0),MATCH(1,($U$2=GRID!$B$31:$BI$31)*(КАЛЕНДАРЬ!$AN24=GRID!$B$33:$BI$33), 0)),
ROUNDUP(INDEX(GRID!$B$34:$BI$44,MATCH(G$7,GRID!$A$34:$A$44,0),MATCH(1,($U$2=GRID!$B$31:$BI$31)*(КАЛЕНДАРЬ!$AN24=GRID!$B$33:$BI$33),0))*(1-GRID!$B$69),0))</f>
        <v>19800</v>
      </c>
      <c r="H342" s="47" cm="1">
        <f t="array" ref="H342">IF($I$2="Открытый тариф",
INDEX(GRID!$B$47:$BI$57,MATCH(G$7,GRID!$A$47:$A$57,0),MATCH(1,($U$2=GRID!$B$31:$BI$31)*(КАЛЕНДАРЬ!$AN24=GRID!$B$33:$BI$33), 0)),
ROUNDUP(INDEX(GRID!$B$47:$BI$57,MATCH(G$7,GRID!$A$47:$A$57,0),MATCH(1,($U$2=GRID!$B$31:$BI$31)*(КАЛЕНДАРЬ!$AN24=GRID!$B$33:$BI$33),0))*(1-GRID!$B$69),0))</f>
        <v>19800</v>
      </c>
      <c r="I342" s="47" cm="1">
        <f t="array" ref="I342">IF($I$2="Открытый тариф",
INDEX(GRID!$B$34:$BI$44,MATCH(I$7,GRID!$A$34:$A$44,0),MATCH(1,($U$2=GRID!$B$31:$BI$31)*(КАЛЕНДАРЬ!$AN24=GRID!$B$33:$BI$33), 0)),
ROUNDUP(INDEX(GRID!$B$34:$BI$44,MATCH(I$7,GRID!$A$34:$A$44,0),MATCH(1,($U$2=GRID!$B$31:$BI$31)*(КАЛЕНДАРЬ!$AN24=GRID!$B$33:$BI$33),0))*(1-GRID!$B$69),0))</f>
        <v>21500</v>
      </c>
      <c r="J342" s="47" cm="1">
        <f t="array" ref="J342">IF($I$2="Открытый тариф",
INDEX(GRID!$B$47:$BI$57,MATCH(I$7,GRID!$A$47:$A$57,0),MATCH(1,($U$2=GRID!$B$31:$BI$31)*(КАЛЕНДАРЬ!$AN24=GRID!$B$33:$BI$33), 0)),
ROUNDUP(INDEX(GRID!$B$47:$BI$57,MATCH(I$7,GRID!$A$47:$A$57,0),MATCH(1,($U$2=GRID!$B$31:$BI$31)*(КАЛЕНДАРЬ!$AN24=GRID!$B$33:$BI$33),0))*(1-GRID!$B$69),0))</f>
        <v>21500</v>
      </c>
      <c r="K342" s="47" cm="1">
        <f t="array" ref="K342">IF($I$2="Открытый тариф",
INDEX(GRID!$B$34:$BI$44,MATCH(K$7,GRID!$A$34:$A$44,0),MATCH(1,($U$2=GRID!$B$31:$BI$31)*(КАЛЕНДАРЬ!$AN24=GRID!$B$33:$BI$33), 0)),
ROUNDUP(INDEX(GRID!$B$34:$BI$44,MATCH(K$7,GRID!$A$34:$A$44,0),MATCH(1,($U$2=GRID!$B$31:$BI$31)*(КАЛЕНДАРЬ!$AN24=GRID!$B$33:$BI$33),0))*(1-GRID!$B$69),0))</f>
        <v>22500</v>
      </c>
      <c r="L342" s="47" cm="1">
        <f t="array" ref="L342">IF($I$2="Открытый тариф",
INDEX(GRID!$B$47:$BI$57,MATCH(K$7,GRID!$A$47:$A$57,0),MATCH(1,($U$2=GRID!$B$31:$BI$31)*(КАЛЕНДАРЬ!$AN24=GRID!$B$33:$BI$33), 0)),
ROUNDUP(INDEX(GRID!$B$47:$BI$57,MATCH(K$7,GRID!$A$47:$A$57,0),MATCH(1,($U$2=GRID!$B$31:$BI$31)*(КАЛЕНДАРЬ!$AN24=GRID!$B$33:$BI$33),0))*(1-GRID!$B$69),0))</f>
        <v>22500</v>
      </c>
      <c r="M342" s="47" cm="1">
        <f t="array" ref="M342">IF($I$2="Открытый тариф",
INDEX(GRID!$B$34:$BI$44,MATCH(M$7,GRID!$A$34:$A$44,0),MATCH(1,($U$2=GRID!$B$31:$BI$31)*(КАЛЕНДАРЬ!$AN24=GRID!$B$33:$BI$33), 0)),
ROUNDUP(INDEX(GRID!$B$34:$BI$44,MATCH(M$7,GRID!$A$34:$A$44,0),MATCH(1,($U$2=GRID!$B$31:$BI$31)*(КАЛЕНДАРЬ!$AN24=GRID!$B$33:$BI$33),0))*(1-GRID!$B$69),0))</f>
        <v>24200</v>
      </c>
      <c r="N342" s="47" cm="1">
        <f t="array" ref="N342">IF($I$2="Открытый тариф",
INDEX(GRID!$B$47:$BI$57,MATCH(M$7,GRID!$A$47:$A$57,0),MATCH(1,($U$2=GRID!$B$31:$BI$31)*(КАЛЕНДАРЬ!$AN24=GRID!$B$33:$BI$33), 0)),
ROUNDUP(INDEX(GRID!$B$47:$BI$57,MATCH(M$7,GRID!$A$47:$A$57,0),MATCH(1,($U$2=GRID!$B$31:$BI$31)*(КАЛЕНДАРЬ!$AN24=GRID!$B$33:$BI$33),0))*(1-GRID!$B$69),0))</f>
        <v>24200</v>
      </c>
      <c r="O342" s="49" t="s">
        <v>101</v>
      </c>
      <c r="P342" s="49" t="s">
        <v>101</v>
      </c>
      <c r="Q342" s="49" t="s">
        <v>101</v>
      </c>
      <c r="R342" s="49" t="s">
        <v>101</v>
      </c>
      <c r="S342" s="49" t="s">
        <v>101</v>
      </c>
      <c r="T342" s="49" t="s">
        <v>101</v>
      </c>
      <c r="U342" s="49" t="s">
        <v>101</v>
      </c>
      <c r="V342" s="49" t="s">
        <v>101</v>
      </c>
      <c r="W342" s="49" t="s">
        <v>101</v>
      </c>
      <c r="X342" s="49" t="s">
        <v>101</v>
      </c>
      <c r="Y342" s="146"/>
    </row>
    <row r="343" spans="1:25" hidden="1" x14ac:dyDescent="0.2">
      <c r="A343" s="117" t="s">
        <v>46</v>
      </c>
      <c r="B343" s="117">
        <v>22</v>
      </c>
      <c r="C343" s="47" cm="1">
        <f t="array" ref="C343">IF($I$2="Открытый тариф",
INDEX(GRID!$B$34:$BI$44,MATCH(C$7,GRID!$A$34:$A$44,0),MATCH(1,($U$2=GRID!$B$31:$BI$31)*(КАЛЕНДАРЬ!$AN25=GRID!$B$33:$BI$33), 0)),
ROUNDUP(INDEX(GRID!$B$34:$BI$44,MATCH(C$7,GRID!$A$34:$A$44,0),MATCH(1,($U$2=GRID!$B$31:$BI$31)*(КАЛЕНДАРЬ!$AN25=GRID!$B$33:$BI$33),0))*(1-GRID!$B$69),0))</f>
        <v>17100</v>
      </c>
      <c r="D343" s="47" cm="1">
        <f t="array" ref="D343">IF($I$2="Открытый тариф",
INDEX(GRID!$B$47:$BI$57,MATCH(C$7,GRID!$A$47:$A$57,0),MATCH(1,($U$2=GRID!$B$31:$BI$31)*(КАЛЕНДАРЬ!$AN25=GRID!$B$33:$BI$33), 0)),
ROUNDUP(INDEX(GRID!$B$47:$BI$57,MATCH(C$7,GRID!$A$47:$A$57,0),MATCH(1,($U$2=GRID!$B$31:$BI$31)*(КАЛЕНДАРЬ!$AN25=GRID!$B$33:$BI$33),0))*(1-GRID!$B$69),0))</f>
        <v>17100</v>
      </c>
      <c r="E343" s="47" cm="1">
        <f t="array" ref="E343">IF($I$2="Открытый тариф",
INDEX(GRID!$B$34:$BI$44,MATCH(E$7,GRID!$A$34:$A$44,0),MATCH(1,($U$2=GRID!$B$31:$BI$31)*(КАЛЕНДАРЬ!$AN25=GRID!$B$33:$BI$33), 0)),
ROUNDUP(INDEX(GRID!$B$34:$BI$44,MATCH(E$7,GRID!$A$34:$A$44,0),MATCH(1,($U$2=GRID!$B$31:$BI$31)*(КАЛЕНДАРЬ!$AN25=GRID!$B$33:$BI$33),0))*(1-GRID!$B$69),0))</f>
        <v>18800</v>
      </c>
      <c r="F343" s="47" cm="1">
        <f t="array" ref="F343">IF($I$2="Открытый тариф",
INDEX(GRID!$B$47:$BI$57,MATCH(E$7,GRID!$A$47:$A$57,0),MATCH(1,($U$2=GRID!$B$31:$BI$31)*(КАЛЕНДАРЬ!$AN25=GRID!$B$33:$BI$33), 0)),
ROUNDUP(INDEX(GRID!$B$47:$BI$57,MATCH(E$7,GRID!$A$47:$A$57,0),MATCH(1,($U$2=GRID!$B$31:$BI$31)*(КАЛЕНДАРЬ!$AN25=GRID!$B$33:$BI$33),0))*(1-GRID!$B$69),0))</f>
        <v>18800</v>
      </c>
      <c r="G343" s="47" cm="1">
        <f t="array" ref="G343">IF($I$2="Открытый тариф",
INDEX(GRID!$B$34:$BI$44,MATCH(G$7,GRID!$A$34:$A$44,0),MATCH(1,($U$2=GRID!$B$31:$BI$31)*(КАЛЕНДАРЬ!$AN25=GRID!$B$33:$BI$33), 0)),
ROUNDUP(INDEX(GRID!$B$34:$BI$44,MATCH(G$7,GRID!$A$34:$A$44,0),MATCH(1,($U$2=GRID!$B$31:$BI$31)*(КАЛЕНДАРЬ!$AN25=GRID!$B$33:$BI$33),0))*(1-GRID!$B$69),0))</f>
        <v>19800</v>
      </c>
      <c r="H343" s="47" cm="1">
        <f t="array" ref="H343">IF($I$2="Открытый тариф",
INDEX(GRID!$B$47:$BI$57,MATCH(G$7,GRID!$A$47:$A$57,0),MATCH(1,($U$2=GRID!$B$31:$BI$31)*(КАЛЕНДАРЬ!$AN25=GRID!$B$33:$BI$33), 0)),
ROUNDUP(INDEX(GRID!$B$47:$BI$57,MATCH(G$7,GRID!$A$47:$A$57,0),MATCH(1,($U$2=GRID!$B$31:$BI$31)*(КАЛЕНДАРЬ!$AN25=GRID!$B$33:$BI$33),0))*(1-GRID!$B$69),0))</f>
        <v>19800</v>
      </c>
      <c r="I343" s="47" cm="1">
        <f t="array" ref="I343">IF($I$2="Открытый тариф",
INDEX(GRID!$B$34:$BI$44,MATCH(I$7,GRID!$A$34:$A$44,0),MATCH(1,($U$2=GRID!$B$31:$BI$31)*(КАЛЕНДАРЬ!$AN25=GRID!$B$33:$BI$33), 0)),
ROUNDUP(INDEX(GRID!$B$34:$BI$44,MATCH(I$7,GRID!$A$34:$A$44,0),MATCH(1,($U$2=GRID!$B$31:$BI$31)*(КАЛЕНДАРЬ!$AN25=GRID!$B$33:$BI$33),0))*(1-GRID!$B$69),0))</f>
        <v>21500</v>
      </c>
      <c r="J343" s="47" cm="1">
        <f t="array" ref="J343">IF($I$2="Открытый тариф",
INDEX(GRID!$B$47:$BI$57,MATCH(I$7,GRID!$A$47:$A$57,0),MATCH(1,($U$2=GRID!$B$31:$BI$31)*(КАЛЕНДАРЬ!$AN25=GRID!$B$33:$BI$33), 0)),
ROUNDUP(INDEX(GRID!$B$47:$BI$57,MATCH(I$7,GRID!$A$47:$A$57,0),MATCH(1,($U$2=GRID!$B$31:$BI$31)*(КАЛЕНДАРЬ!$AN25=GRID!$B$33:$BI$33),0))*(1-GRID!$B$69),0))</f>
        <v>21500</v>
      </c>
      <c r="K343" s="47" cm="1">
        <f t="array" ref="K343">IF($I$2="Открытый тариф",
INDEX(GRID!$B$34:$BI$44,MATCH(K$7,GRID!$A$34:$A$44,0),MATCH(1,($U$2=GRID!$B$31:$BI$31)*(КАЛЕНДАРЬ!$AN25=GRID!$B$33:$BI$33), 0)),
ROUNDUP(INDEX(GRID!$B$34:$BI$44,MATCH(K$7,GRID!$A$34:$A$44,0),MATCH(1,($U$2=GRID!$B$31:$BI$31)*(КАЛЕНДАРЬ!$AN25=GRID!$B$33:$BI$33),0))*(1-GRID!$B$69),0))</f>
        <v>22500</v>
      </c>
      <c r="L343" s="47" cm="1">
        <f t="array" ref="L343">IF($I$2="Открытый тариф",
INDEX(GRID!$B$47:$BI$57,MATCH(K$7,GRID!$A$47:$A$57,0),MATCH(1,($U$2=GRID!$B$31:$BI$31)*(КАЛЕНДАРЬ!$AN25=GRID!$B$33:$BI$33), 0)),
ROUNDUP(INDEX(GRID!$B$47:$BI$57,MATCH(K$7,GRID!$A$47:$A$57,0),MATCH(1,($U$2=GRID!$B$31:$BI$31)*(КАЛЕНДАРЬ!$AN25=GRID!$B$33:$BI$33),0))*(1-GRID!$B$69),0))</f>
        <v>22500</v>
      </c>
      <c r="M343" s="47" cm="1">
        <f t="array" ref="M343">IF($I$2="Открытый тариф",
INDEX(GRID!$B$34:$BI$44,MATCH(M$7,GRID!$A$34:$A$44,0),MATCH(1,($U$2=GRID!$B$31:$BI$31)*(КАЛЕНДАРЬ!$AN25=GRID!$B$33:$BI$33), 0)),
ROUNDUP(INDEX(GRID!$B$34:$BI$44,MATCH(M$7,GRID!$A$34:$A$44,0),MATCH(1,($U$2=GRID!$B$31:$BI$31)*(КАЛЕНДАРЬ!$AN25=GRID!$B$33:$BI$33),0))*(1-GRID!$B$69),0))</f>
        <v>24200</v>
      </c>
      <c r="N343" s="47" cm="1">
        <f t="array" ref="N343">IF($I$2="Открытый тариф",
INDEX(GRID!$B$47:$BI$57,MATCH(M$7,GRID!$A$47:$A$57,0),MATCH(1,($U$2=GRID!$B$31:$BI$31)*(КАЛЕНДАРЬ!$AN25=GRID!$B$33:$BI$33), 0)),
ROUNDUP(INDEX(GRID!$B$47:$BI$57,MATCH(M$7,GRID!$A$47:$A$57,0),MATCH(1,($U$2=GRID!$B$31:$BI$31)*(КАЛЕНДАРЬ!$AN25=GRID!$B$33:$BI$33),0))*(1-GRID!$B$69),0))</f>
        <v>24200</v>
      </c>
      <c r="O343" s="49" t="s">
        <v>101</v>
      </c>
      <c r="P343" s="49" t="s">
        <v>101</v>
      </c>
      <c r="Q343" s="49" t="s">
        <v>101</v>
      </c>
      <c r="R343" s="49" t="s">
        <v>101</v>
      </c>
      <c r="S343" s="49" t="s">
        <v>101</v>
      </c>
      <c r="T343" s="49" t="s">
        <v>101</v>
      </c>
      <c r="U343" s="49" t="s">
        <v>101</v>
      </c>
      <c r="V343" s="49" t="s">
        <v>101</v>
      </c>
      <c r="W343" s="49" t="s">
        <v>101</v>
      </c>
      <c r="X343" s="49" t="s">
        <v>101</v>
      </c>
      <c r="Y343" s="146"/>
    </row>
    <row r="344" spans="1:25" hidden="1" x14ac:dyDescent="0.2">
      <c r="A344" s="117" t="s">
        <v>47</v>
      </c>
      <c r="B344" s="117">
        <v>23</v>
      </c>
      <c r="C344" s="47" cm="1">
        <f t="array" ref="C344">IF($I$2="Открытый тариф",
INDEX(GRID!$B$34:$BI$44,MATCH(C$7,GRID!$A$34:$A$44,0),MATCH(1,($U$2=GRID!$B$31:$BI$31)*(КАЛЕНДАРЬ!$AN26=GRID!$B$33:$BI$33), 0)),
ROUNDUP(INDEX(GRID!$B$34:$BI$44,MATCH(C$7,GRID!$A$34:$A$44,0),MATCH(1,($U$2=GRID!$B$31:$BI$31)*(КАЛЕНДАРЬ!$AN26=GRID!$B$33:$BI$33),0))*(1-GRID!$B$69),0))</f>
        <v>17700</v>
      </c>
      <c r="D344" s="47" cm="1">
        <f t="array" ref="D344">IF($I$2="Открытый тариф",
INDEX(GRID!$B$47:$BI$57,MATCH(C$7,GRID!$A$47:$A$57,0),MATCH(1,($U$2=GRID!$B$31:$BI$31)*(КАЛЕНДАРЬ!$AN26=GRID!$B$33:$BI$33), 0)),
ROUNDUP(INDEX(GRID!$B$47:$BI$57,MATCH(C$7,GRID!$A$47:$A$57,0),MATCH(1,($U$2=GRID!$B$31:$BI$31)*(КАЛЕНДАРЬ!$AN26=GRID!$B$33:$BI$33),0))*(1-GRID!$B$69),0))</f>
        <v>17700</v>
      </c>
      <c r="E344" s="47" cm="1">
        <f t="array" ref="E344">IF($I$2="Открытый тариф",
INDEX(GRID!$B$34:$BI$44,MATCH(E$7,GRID!$A$34:$A$44,0),MATCH(1,($U$2=GRID!$B$31:$BI$31)*(КАЛЕНДАРЬ!$AN26=GRID!$B$33:$BI$33), 0)),
ROUNDUP(INDEX(GRID!$B$34:$BI$44,MATCH(E$7,GRID!$A$34:$A$44,0),MATCH(1,($U$2=GRID!$B$31:$BI$31)*(КАЛЕНДАРЬ!$AN26=GRID!$B$33:$BI$33),0))*(1-GRID!$B$69),0))</f>
        <v>19500</v>
      </c>
      <c r="F344" s="47" cm="1">
        <f t="array" ref="F344">IF($I$2="Открытый тариф",
INDEX(GRID!$B$47:$BI$57,MATCH(E$7,GRID!$A$47:$A$57,0),MATCH(1,($U$2=GRID!$B$31:$BI$31)*(КАЛЕНДАРЬ!$AN26=GRID!$B$33:$BI$33), 0)),
ROUNDUP(INDEX(GRID!$B$47:$BI$57,MATCH(E$7,GRID!$A$47:$A$57,0),MATCH(1,($U$2=GRID!$B$31:$BI$31)*(КАЛЕНДАРЬ!$AN26=GRID!$B$33:$BI$33),0))*(1-GRID!$B$69),0))</f>
        <v>19500</v>
      </c>
      <c r="G344" s="47" cm="1">
        <f t="array" ref="G344">IF($I$2="Открытый тариф",
INDEX(GRID!$B$34:$BI$44,MATCH(G$7,GRID!$A$34:$A$44,0),MATCH(1,($U$2=GRID!$B$31:$BI$31)*(КАЛЕНДАРЬ!$AN26=GRID!$B$33:$BI$33), 0)),
ROUNDUP(INDEX(GRID!$B$34:$BI$44,MATCH(G$7,GRID!$A$34:$A$44,0),MATCH(1,($U$2=GRID!$B$31:$BI$31)*(КАЛЕНДАРЬ!$AN26=GRID!$B$33:$BI$33),0))*(1-GRID!$B$69),0))</f>
        <v>20500</v>
      </c>
      <c r="H344" s="47" cm="1">
        <f t="array" ref="H344">IF($I$2="Открытый тариф",
INDEX(GRID!$B$47:$BI$57,MATCH(G$7,GRID!$A$47:$A$57,0),MATCH(1,($U$2=GRID!$B$31:$BI$31)*(КАЛЕНДАРЬ!$AN26=GRID!$B$33:$BI$33), 0)),
ROUNDUP(INDEX(GRID!$B$47:$BI$57,MATCH(G$7,GRID!$A$47:$A$57,0),MATCH(1,($U$2=GRID!$B$31:$BI$31)*(КАЛЕНДАРЬ!$AN26=GRID!$B$33:$BI$33),0))*(1-GRID!$B$69),0))</f>
        <v>20500</v>
      </c>
      <c r="I344" s="47" cm="1">
        <f t="array" ref="I344">IF($I$2="Открытый тариф",
INDEX(GRID!$B$34:$BI$44,MATCH(I$7,GRID!$A$34:$A$44,0),MATCH(1,($U$2=GRID!$B$31:$BI$31)*(КАЛЕНДАРЬ!$AN26=GRID!$B$33:$BI$33), 0)),
ROUNDUP(INDEX(GRID!$B$34:$BI$44,MATCH(I$7,GRID!$A$34:$A$44,0),MATCH(1,($U$2=GRID!$B$31:$BI$31)*(КАЛЕНДАРЬ!$AN26=GRID!$B$33:$BI$33),0))*(1-GRID!$B$69),0))</f>
        <v>22300</v>
      </c>
      <c r="J344" s="47" cm="1">
        <f t="array" ref="J344">IF($I$2="Открытый тариф",
INDEX(GRID!$B$47:$BI$57,MATCH(I$7,GRID!$A$47:$A$57,0),MATCH(1,($U$2=GRID!$B$31:$BI$31)*(КАЛЕНДАРЬ!$AN26=GRID!$B$33:$BI$33), 0)),
ROUNDUP(INDEX(GRID!$B$47:$BI$57,MATCH(I$7,GRID!$A$47:$A$57,0),MATCH(1,($U$2=GRID!$B$31:$BI$31)*(КАЛЕНДАРЬ!$AN26=GRID!$B$33:$BI$33),0))*(1-GRID!$B$69),0))</f>
        <v>22300</v>
      </c>
      <c r="K344" s="47" cm="1">
        <f t="array" ref="K344">IF($I$2="Открытый тариф",
INDEX(GRID!$B$34:$BI$44,MATCH(K$7,GRID!$A$34:$A$44,0),MATCH(1,($U$2=GRID!$B$31:$BI$31)*(КАЛЕНДАРЬ!$AN26=GRID!$B$33:$BI$33), 0)),
ROUNDUP(INDEX(GRID!$B$34:$BI$44,MATCH(K$7,GRID!$A$34:$A$44,0),MATCH(1,($U$2=GRID!$B$31:$BI$31)*(КАЛЕНДАРЬ!$AN26=GRID!$B$33:$BI$33),0))*(1-GRID!$B$69),0))</f>
        <v>23300</v>
      </c>
      <c r="L344" s="47" cm="1">
        <f t="array" ref="L344">IF($I$2="Открытый тариф",
INDEX(GRID!$B$47:$BI$57,MATCH(K$7,GRID!$A$47:$A$57,0),MATCH(1,($U$2=GRID!$B$31:$BI$31)*(КАЛЕНДАРЬ!$AN26=GRID!$B$33:$BI$33), 0)),
ROUNDUP(INDEX(GRID!$B$47:$BI$57,MATCH(K$7,GRID!$A$47:$A$57,0),MATCH(1,($U$2=GRID!$B$31:$BI$31)*(КАЛЕНДАРЬ!$AN26=GRID!$B$33:$BI$33),0))*(1-GRID!$B$69),0))</f>
        <v>23300</v>
      </c>
      <c r="M344" s="47" cm="1">
        <f t="array" ref="M344">IF($I$2="Открытый тариф",
INDEX(GRID!$B$34:$BI$44,MATCH(M$7,GRID!$A$34:$A$44,0),MATCH(1,($U$2=GRID!$B$31:$BI$31)*(КАЛЕНДАРЬ!$AN26=GRID!$B$33:$BI$33), 0)),
ROUNDUP(INDEX(GRID!$B$34:$BI$44,MATCH(M$7,GRID!$A$34:$A$44,0),MATCH(1,($U$2=GRID!$B$31:$BI$31)*(КАЛЕНДАРЬ!$AN26=GRID!$B$33:$BI$33),0))*(1-GRID!$B$69),0))</f>
        <v>25100</v>
      </c>
      <c r="N344" s="47" cm="1">
        <f t="array" ref="N344">IF($I$2="Открытый тариф",
INDEX(GRID!$B$47:$BI$57,MATCH(M$7,GRID!$A$47:$A$57,0),MATCH(1,($U$2=GRID!$B$31:$BI$31)*(КАЛЕНДАРЬ!$AN26=GRID!$B$33:$BI$33), 0)),
ROUNDUP(INDEX(GRID!$B$47:$BI$57,MATCH(M$7,GRID!$A$47:$A$57,0),MATCH(1,($U$2=GRID!$B$31:$BI$31)*(КАЛЕНДАРЬ!$AN26=GRID!$B$33:$BI$33),0))*(1-GRID!$B$69),0))</f>
        <v>25100</v>
      </c>
      <c r="O344" s="49" t="s">
        <v>101</v>
      </c>
      <c r="P344" s="49" t="s">
        <v>101</v>
      </c>
      <c r="Q344" s="49" t="s">
        <v>101</v>
      </c>
      <c r="R344" s="49" t="s">
        <v>101</v>
      </c>
      <c r="S344" s="49" t="s">
        <v>101</v>
      </c>
      <c r="T344" s="49" t="s">
        <v>101</v>
      </c>
      <c r="U344" s="49" t="s">
        <v>101</v>
      </c>
      <c r="V344" s="49" t="s">
        <v>101</v>
      </c>
      <c r="W344" s="49" t="s">
        <v>101</v>
      </c>
      <c r="X344" s="49" t="s">
        <v>101</v>
      </c>
      <c r="Y344" s="146"/>
    </row>
    <row r="345" spans="1:25" hidden="1" x14ac:dyDescent="0.2">
      <c r="A345" s="117" t="s">
        <v>48</v>
      </c>
      <c r="B345" s="117">
        <v>24</v>
      </c>
      <c r="C345" s="47" cm="1">
        <f t="array" ref="C345">IF($I$2="Открытый тариф",
INDEX(GRID!$B$34:$BI$44,MATCH(C$7,GRID!$A$34:$A$44,0),MATCH(1,($U$2=GRID!$B$31:$BI$31)*(КАЛЕНДАРЬ!$AN27=GRID!$B$33:$BI$33), 0)),
ROUNDUP(INDEX(GRID!$B$34:$BI$44,MATCH(C$7,GRID!$A$34:$A$44,0),MATCH(1,($U$2=GRID!$B$31:$BI$31)*(КАЛЕНДАРЬ!$AN27=GRID!$B$33:$BI$33),0))*(1-GRID!$B$69),0))</f>
        <v>17700</v>
      </c>
      <c r="D345" s="47" cm="1">
        <f t="array" ref="D345">IF($I$2="Открытый тариф",
INDEX(GRID!$B$47:$BI$57,MATCH(C$7,GRID!$A$47:$A$57,0),MATCH(1,($U$2=GRID!$B$31:$BI$31)*(КАЛЕНДАРЬ!$AN27=GRID!$B$33:$BI$33), 0)),
ROUNDUP(INDEX(GRID!$B$47:$BI$57,MATCH(C$7,GRID!$A$47:$A$57,0),MATCH(1,($U$2=GRID!$B$31:$BI$31)*(КАЛЕНДАРЬ!$AN27=GRID!$B$33:$BI$33),0))*(1-GRID!$B$69),0))</f>
        <v>17700</v>
      </c>
      <c r="E345" s="47" cm="1">
        <f t="array" ref="E345">IF($I$2="Открытый тариф",
INDEX(GRID!$B$34:$BI$44,MATCH(E$7,GRID!$A$34:$A$44,0),MATCH(1,($U$2=GRID!$B$31:$BI$31)*(КАЛЕНДАРЬ!$AN27=GRID!$B$33:$BI$33), 0)),
ROUNDUP(INDEX(GRID!$B$34:$BI$44,MATCH(E$7,GRID!$A$34:$A$44,0),MATCH(1,($U$2=GRID!$B$31:$BI$31)*(КАЛЕНДАРЬ!$AN27=GRID!$B$33:$BI$33),0))*(1-GRID!$B$69),0))</f>
        <v>19500</v>
      </c>
      <c r="F345" s="47" cm="1">
        <f t="array" ref="F345">IF($I$2="Открытый тариф",
INDEX(GRID!$B$47:$BI$57,MATCH(E$7,GRID!$A$47:$A$57,0),MATCH(1,($U$2=GRID!$B$31:$BI$31)*(КАЛЕНДАРЬ!$AN27=GRID!$B$33:$BI$33), 0)),
ROUNDUP(INDEX(GRID!$B$47:$BI$57,MATCH(E$7,GRID!$A$47:$A$57,0),MATCH(1,($U$2=GRID!$B$31:$BI$31)*(КАЛЕНДАРЬ!$AN27=GRID!$B$33:$BI$33),0))*(1-GRID!$B$69),0))</f>
        <v>19500</v>
      </c>
      <c r="G345" s="47" cm="1">
        <f t="array" ref="G345">IF($I$2="Открытый тариф",
INDEX(GRID!$B$34:$BI$44,MATCH(G$7,GRID!$A$34:$A$44,0),MATCH(1,($U$2=GRID!$B$31:$BI$31)*(КАЛЕНДАРЬ!$AN27=GRID!$B$33:$BI$33), 0)),
ROUNDUP(INDEX(GRID!$B$34:$BI$44,MATCH(G$7,GRID!$A$34:$A$44,0),MATCH(1,($U$2=GRID!$B$31:$BI$31)*(КАЛЕНДАРЬ!$AN27=GRID!$B$33:$BI$33),0))*(1-GRID!$B$69),0))</f>
        <v>20500</v>
      </c>
      <c r="H345" s="47" cm="1">
        <f t="array" ref="H345">IF($I$2="Открытый тариф",
INDEX(GRID!$B$47:$BI$57,MATCH(G$7,GRID!$A$47:$A$57,0),MATCH(1,($U$2=GRID!$B$31:$BI$31)*(КАЛЕНДАРЬ!$AN27=GRID!$B$33:$BI$33), 0)),
ROUNDUP(INDEX(GRID!$B$47:$BI$57,MATCH(G$7,GRID!$A$47:$A$57,0),MATCH(1,($U$2=GRID!$B$31:$BI$31)*(КАЛЕНДАРЬ!$AN27=GRID!$B$33:$BI$33),0))*(1-GRID!$B$69),0))</f>
        <v>20500</v>
      </c>
      <c r="I345" s="47" cm="1">
        <f t="array" ref="I345">IF($I$2="Открытый тариф",
INDEX(GRID!$B$34:$BI$44,MATCH(I$7,GRID!$A$34:$A$44,0),MATCH(1,($U$2=GRID!$B$31:$BI$31)*(КАЛЕНДАРЬ!$AN27=GRID!$B$33:$BI$33), 0)),
ROUNDUP(INDEX(GRID!$B$34:$BI$44,MATCH(I$7,GRID!$A$34:$A$44,0),MATCH(1,($U$2=GRID!$B$31:$BI$31)*(КАЛЕНДАРЬ!$AN27=GRID!$B$33:$BI$33),0))*(1-GRID!$B$69),0))</f>
        <v>22300</v>
      </c>
      <c r="J345" s="47" cm="1">
        <f t="array" ref="J345">IF($I$2="Открытый тариф",
INDEX(GRID!$B$47:$BI$57,MATCH(I$7,GRID!$A$47:$A$57,0),MATCH(1,($U$2=GRID!$B$31:$BI$31)*(КАЛЕНДАРЬ!$AN27=GRID!$B$33:$BI$33), 0)),
ROUNDUP(INDEX(GRID!$B$47:$BI$57,MATCH(I$7,GRID!$A$47:$A$57,0),MATCH(1,($U$2=GRID!$B$31:$BI$31)*(КАЛЕНДАРЬ!$AN27=GRID!$B$33:$BI$33),0))*(1-GRID!$B$69),0))</f>
        <v>22300</v>
      </c>
      <c r="K345" s="47" cm="1">
        <f t="array" ref="K345">IF($I$2="Открытый тариф",
INDEX(GRID!$B$34:$BI$44,MATCH(K$7,GRID!$A$34:$A$44,0),MATCH(1,($U$2=GRID!$B$31:$BI$31)*(КАЛЕНДАРЬ!$AN27=GRID!$B$33:$BI$33), 0)),
ROUNDUP(INDEX(GRID!$B$34:$BI$44,MATCH(K$7,GRID!$A$34:$A$44,0),MATCH(1,($U$2=GRID!$B$31:$BI$31)*(КАЛЕНДАРЬ!$AN27=GRID!$B$33:$BI$33),0))*(1-GRID!$B$69),0))</f>
        <v>23300</v>
      </c>
      <c r="L345" s="47" cm="1">
        <f t="array" ref="L345">IF($I$2="Открытый тариф",
INDEX(GRID!$B$47:$BI$57,MATCH(K$7,GRID!$A$47:$A$57,0),MATCH(1,($U$2=GRID!$B$31:$BI$31)*(КАЛЕНДАРЬ!$AN27=GRID!$B$33:$BI$33), 0)),
ROUNDUP(INDEX(GRID!$B$47:$BI$57,MATCH(K$7,GRID!$A$47:$A$57,0),MATCH(1,($U$2=GRID!$B$31:$BI$31)*(КАЛЕНДАРЬ!$AN27=GRID!$B$33:$BI$33),0))*(1-GRID!$B$69),0))</f>
        <v>23300</v>
      </c>
      <c r="M345" s="47" cm="1">
        <f t="array" ref="M345">IF($I$2="Открытый тариф",
INDEX(GRID!$B$34:$BI$44,MATCH(M$7,GRID!$A$34:$A$44,0),MATCH(1,($U$2=GRID!$B$31:$BI$31)*(КАЛЕНДАРЬ!$AN27=GRID!$B$33:$BI$33), 0)),
ROUNDUP(INDEX(GRID!$B$34:$BI$44,MATCH(M$7,GRID!$A$34:$A$44,0),MATCH(1,($U$2=GRID!$B$31:$BI$31)*(КАЛЕНДАРЬ!$AN27=GRID!$B$33:$BI$33),0))*(1-GRID!$B$69),0))</f>
        <v>25100</v>
      </c>
      <c r="N345" s="47" cm="1">
        <f t="array" ref="N345">IF($I$2="Открытый тариф",
INDEX(GRID!$B$47:$BI$57,MATCH(M$7,GRID!$A$47:$A$57,0),MATCH(1,($U$2=GRID!$B$31:$BI$31)*(КАЛЕНДАРЬ!$AN27=GRID!$B$33:$BI$33), 0)),
ROUNDUP(INDEX(GRID!$B$47:$BI$57,MATCH(M$7,GRID!$A$47:$A$57,0),MATCH(1,($U$2=GRID!$B$31:$BI$31)*(КАЛЕНДАРЬ!$AN27=GRID!$B$33:$BI$33),0))*(1-GRID!$B$69),0))</f>
        <v>25100</v>
      </c>
      <c r="O345" s="49" t="s">
        <v>101</v>
      </c>
      <c r="P345" s="49" t="s">
        <v>101</v>
      </c>
      <c r="Q345" s="49" t="s">
        <v>101</v>
      </c>
      <c r="R345" s="49" t="s">
        <v>101</v>
      </c>
      <c r="S345" s="49" t="s">
        <v>101</v>
      </c>
      <c r="T345" s="49" t="s">
        <v>101</v>
      </c>
      <c r="U345" s="49" t="s">
        <v>101</v>
      </c>
      <c r="V345" s="49" t="s">
        <v>101</v>
      </c>
      <c r="W345" s="49" t="s">
        <v>101</v>
      </c>
      <c r="X345" s="49" t="s">
        <v>101</v>
      </c>
      <c r="Y345" s="146"/>
    </row>
    <row r="346" spans="1:25" hidden="1" x14ac:dyDescent="0.2">
      <c r="A346" s="117" t="s">
        <v>42</v>
      </c>
      <c r="B346" s="117">
        <v>25</v>
      </c>
      <c r="C346" s="47" cm="1">
        <f t="array" ref="C346">IF($I$2="Открытый тариф",
INDEX(GRID!$B$34:$BI$44,MATCH(C$7,GRID!$A$34:$A$44,0),MATCH(1,($U$2=GRID!$B$31:$BI$31)*(КАЛЕНДАРЬ!$AN28=GRID!$B$33:$BI$33), 0)),
ROUNDUP(INDEX(GRID!$B$34:$BI$44,MATCH(C$7,GRID!$A$34:$A$44,0),MATCH(1,($U$2=GRID!$B$31:$BI$31)*(КАЛЕНДАРЬ!$AN28=GRID!$B$33:$BI$33),0))*(1-GRID!$B$69),0))</f>
        <v>17100</v>
      </c>
      <c r="D346" s="47" cm="1">
        <f t="array" ref="D346">IF($I$2="Открытый тариф",
INDEX(GRID!$B$47:$BI$57,MATCH(C$7,GRID!$A$47:$A$57,0),MATCH(1,($U$2=GRID!$B$31:$BI$31)*(КАЛЕНДАРЬ!$AN28=GRID!$B$33:$BI$33), 0)),
ROUNDUP(INDEX(GRID!$B$47:$BI$57,MATCH(C$7,GRID!$A$47:$A$57,0),MATCH(1,($U$2=GRID!$B$31:$BI$31)*(КАЛЕНДАРЬ!$AN28=GRID!$B$33:$BI$33),0))*(1-GRID!$B$69),0))</f>
        <v>17100</v>
      </c>
      <c r="E346" s="47" cm="1">
        <f t="array" ref="E346">IF($I$2="Открытый тариф",
INDEX(GRID!$B$34:$BI$44,MATCH(E$7,GRID!$A$34:$A$44,0),MATCH(1,($U$2=GRID!$B$31:$BI$31)*(КАЛЕНДАРЬ!$AN28=GRID!$B$33:$BI$33), 0)),
ROUNDUP(INDEX(GRID!$B$34:$BI$44,MATCH(E$7,GRID!$A$34:$A$44,0),MATCH(1,($U$2=GRID!$B$31:$BI$31)*(КАЛЕНДАРЬ!$AN28=GRID!$B$33:$BI$33),0))*(1-GRID!$B$69),0))</f>
        <v>18800</v>
      </c>
      <c r="F346" s="47" cm="1">
        <f t="array" ref="F346">IF($I$2="Открытый тариф",
INDEX(GRID!$B$47:$BI$57,MATCH(E$7,GRID!$A$47:$A$57,0),MATCH(1,($U$2=GRID!$B$31:$BI$31)*(КАЛЕНДАРЬ!$AN28=GRID!$B$33:$BI$33), 0)),
ROUNDUP(INDEX(GRID!$B$47:$BI$57,MATCH(E$7,GRID!$A$47:$A$57,0),MATCH(1,($U$2=GRID!$B$31:$BI$31)*(КАЛЕНДАРЬ!$AN28=GRID!$B$33:$BI$33),0))*(1-GRID!$B$69),0))</f>
        <v>18800</v>
      </c>
      <c r="G346" s="47" cm="1">
        <f t="array" ref="G346">IF($I$2="Открытый тариф",
INDEX(GRID!$B$34:$BI$44,MATCH(G$7,GRID!$A$34:$A$44,0),MATCH(1,($U$2=GRID!$B$31:$BI$31)*(КАЛЕНДАРЬ!$AN28=GRID!$B$33:$BI$33), 0)),
ROUNDUP(INDEX(GRID!$B$34:$BI$44,MATCH(G$7,GRID!$A$34:$A$44,0),MATCH(1,($U$2=GRID!$B$31:$BI$31)*(КАЛЕНДАРЬ!$AN28=GRID!$B$33:$BI$33),0))*(1-GRID!$B$69),0))</f>
        <v>19800</v>
      </c>
      <c r="H346" s="47" cm="1">
        <f t="array" ref="H346">IF($I$2="Открытый тариф",
INDEX(GRID!$B$47:$BI$57,MATCH(G$7,GRID!$A$47:$A$57,0),MATCH(1,($U$2=GRID!$B$31:$BI$31)*(КАЛЕНДАРЬ!$AN28=GRID!$B$33:$BI$33), 0)),
ROUNDUP(INDEX(GRID!$B$47:$BI$57,MATCH(G$7,GRID!$A$47:$A$57,0),MATCH(1,($U$2=GRID!$B$31:$BI$31)*(КАЛЕНДАРЬ!$AN28=GRID!$B$33:$BI$33),0))*(1-GRID!$B$69),0))</f>
        <v>19800</v>
      </c>
      <c r="I346" s="47" cm="1">
        <f t="array" ref="I346">IF($I$2="Открытый тариф",
INDEX(GRID!$B$34:$BI$44,MATCH(I$7,GRID!$A$34:$A$44,0),MATCH(1,($U$2=GRID!$B$31:$BI$31)*(КАЛЕНДАРЬ!$AN28=GRID!$B$33:$BI$33), 0)),
ROUNDUP(INDEX(GRID!$B$34:$BI$44,MATCH(I$7,GRID!$A$34:$A$44,0),MATCH(1,($U$2=GRID!$B$31:$BI$31)*(КАЛЕНДАРЬ!$AN28=GRID!$B$33:$BI$33),0))*(1-GRID!$B$69),0))</f>
        <v>21500</v>
      </c>
      <c r="J346" s="47" cm="1">
        <f t="array" ref="J346">IF($I$2="Открытый тариф",
INDEX(GRID!$B$47:$BI$57,MATCH(I$7,GRID!$A$47:$A$57,0),MATCH(1,($U$2=GRID!$B$31:$BI$31)*(КАЛЕНДАРЬ!$AN28=GRID!$B$33:$BI$33), 0)),
ROUNDUP(INDEX(GRID!$B$47:$BI$57,MATCH(I$7,GRID!$A$47:$A$57,0),MATCH(1,($U$2=GRID!$B$31:$BI$31)*(КАЛЕНДАРЬ!$AN28=GRID!$B$33:$BI$33),0))*(1-GRID!$B$69),0))</f>
        <v>21500</v>
      </c>
      <c r="K346" s="47" cm="1">
        <f t="array" ref="K346">IF($I$2="Открытый тариф",
INDEX(GRID!$B$34:$BI$44,MATCH(K$7,GRID!$A$34:$A$44,0),MATCH(1,($U$2=GRID!$B$31:$BI$31)*(КАЛЕНДАРЬ!$AN28=GRID!$B$33:$BI$33), 0)),
ROUNDUP(INDEX(GRID!$B$34:$BI$44,MATCH(K$7,GRID!$A$34:$A$44,0),MATCH(1,($U$2=GRID!$B$31:$BI$31)*(КАЛЕНДАРЬ!$AN28=GRID!$B$33:$BI$33),0))*(1-GRID!$B$69),0))</f>
        <v>22500</v>
      </c>
      <c r="L346" s="47" cm="1">
        <f t="array" ref="L346">IF($I$2="Открытый тариф",
INDEX(GRID!$B$47:$BI$57,MATCH(K$7,GRID!$A$47:$A$57,0),MATCH(1,($U$2=GRID!$B$31:$BI$31)*(КАЛЕНДАРЬ!$AN28=GRID!$B$33:$BI$33), 0)),
ROUNDUP(INDEX(GRID!$B$47:$BI$57,MATCH(K$7,GRID!$A$47:$A$57,0),MATCH(1,($U$2=GRID!$B$31:$BI$31)*(КАЛЕНДАРЬ!$AN28=GRID!$B$33:$BI$33),0))*(1-GRID!$B$69),0))</f>
        <v>22500</v>
      </c>
      <c r="M346" s="47" cm="1">
        <f t="array" ref="M346">IF($I$2="Открытый тариф",
INDEX(GRID!$B$34:$BI$44,MATCH(M$7,GRID!$A$34:$A$44,0),MATCH(1,($U$2=GRID!$B$31:$BI$31)*(КАЛЕНДАРЬ!$AN28=GRID!$B$33:$BI$33), 0)),
ROUNDUP(INDEX(GRID!$B$34:$BI$44,MATCH(M$7,GRID!$A$34:$A$44,0),MATCH(1,($U$2=GRID!$B$31:$BI$31)*(КАЛЕНДАРЬ!$AN28=GRID!$B$33:$BI$33),0))*(1-GRID!$B$69),0))</f>
        <v>24200</v>
      </c>
      <c r="N346" s="47" cm="1">
        <f t="array" ref="N346">IF($I$2="Открытый тариф",
INDEX(GRID!$B$47:$BI$57,MATCH(M$7,GRID!$A$47:$A$57,0),MATCH(1,($U$2=GRID!$B$31:$BI$31)*(КАЛЕНДАРЬ!$AN28=GRID!$B$33:$BI$33), 0)),
ROUNDUP(INDEX(GRID!$B$47:$BI$57,MATCH(M$7,GRID!$A$47:$A$57,0),MATCH(1,($U$2=GRID!$B$31:$BI$31)*(КАЛЕНДАРЬ!$AN28=GRID!$B$33:$BI$33),0))*(1-GRID!$B$69),0))</f>
        <v>24200</v>
      </c>
      <c r="O346" s="49" t="s">
        <v>101</v>
      </c>
      <c r="P346" s="49" t="s">
        <v>101</v>
      </c>
      <c r="Q346" s="49" t="s">
        <v>101</v>
      </c>
      <c r="R346" s="49" t="s">
        <v>101</v>
      </c>
      <c r="S346" s="49" t="s">
        <v>101</v>
      </c>
      <c r="T346" s="49" t="s">
        <v>101</v>
      </c>
      <c r="U346" s="49" t="s">
        <v>101</v>
      </c>
      <c r="V346" s="49" t="s">
        <v>101</v>
      </c>
      <c r="W346" s="49" t="s">
        <v>101</v>
      </c>
      <c r="X346" s="49" t="s">
        <v>101</v>
      </c>
      <c r="Y346" s="146"/>
    </row>
    <row r="347" spans="1:25" hidden="1" x14ac:dyDescent="0.2">
      <c r="A347" s="117" t="s">
        <v>43</v>
      </c>
      <c r="B347" s="117">
        <v>26</v>
      </c>
      <c r="C347" s="47" cm="1">
        <f t="array" ref="C347">IF($I$2="Открытый тариф",
INDEX(GRID!$B$34:$BI$44,MATCH(C$7,GRID!$A$34:$A$44,0),MATCH(1,($U$2=GRID!$B$31:$BI$31)*(КАЛЕНДАРЬ!$AN29=GRID!$B$33:$BI$33), 0)),
ROUNDUP(INDEX(GRID!$B$34:$BI$44,MATCH(C$7,GRID!$A$34:$A$44,0),MATCH(1,($U$2=GRID!$B$31:$BI$31)*(КАЛЕНДАРЬ!$AN29=GRID!$B$33:$BI$33),0))*(1-GRID!$B$69),0))</f>
        <v>17100</v>
      </c>
      <c r="D347" s="47" cm="1">
        <f t="array" ref="D347">IF($I$2="Открытый тариф",
INDEX(GRID!$B$47:$BI$57,MATCH(C$7,GRID!$A$47:$A$57,0),MATCH(1,($U$2=GRID!$B$31:$BI$31)*(КАЛЕНДАРЬ!$AN29=GRID!$B$33:$BI$33), 0)),
ROUNDUP(INDEX(GRID!$B$47:$BI$57,MATCH(C$7,GRID!$A$47:$A$57,0),MATCH(1,($U$2=GRID!$B$31:$BI$31)*(КАЛЕНДАРЬ!$AN29=GRID!$B$33:$BI$33),0))*(1-GRID!$B$69),0))</f>
        <v>17100</v>
      </c>
      <c r="E347" s="47" cm="1">
        <f t="array" ref="E347">IF($I$2="Открытый тариф",
INDEX(GRID!$B$34:$BI$44,MATCH(E$7,GRID!$A$34:$A$44,0),MATCH(1,($U$2=GRID!$B$31:$BI$31)*(КАЛЕНДАРЬ!$AN29=GRID!$B$33:$BI$33), 0)),
ROUNDUP(INDEX(GRID!$B$34:$BI$44,MATCH(E$7,GRID!$A$34:$A$44,0),MATCH(1,($U$2=GRID!$B$31:$BI$31)*(КАЛЕНДАРЬ!$AN29=GRID!$B$33:$BI$33),0))*(1-GRID!$B$69),0))</f>
        <v>18800</v>
      </c>
      <c r="F347" s="47" cm="1">
        <f t="array" ref="F347">IF($I$2="Открытый тариф",
INDEX(GRID!$B$47:$BI$57,MATCH(E$7,GRID!$A$47:$A$57,0),MATCH(1,($U$2=GRID!$B$31:$BI$31)*(КАЛЕНДАРЬ!$AN29=GRID!$B$33:$BI$33), 0)),
ROUNDUP(INDEX(GRID!$B$47:$BI$57,MATCH(E$7,GRID!$A$47:$A$57,0),MATCH(1,($U$2=GRID!$B$31:$BI$31)*(КАЛЕНДАРЬ!$AN29=GRID!$B$33:$BI$33),0))*(1-GRID!$B$69),0))</f>
        <v>18800</v>
      </c>
      <c r="G347" s="47" cm="1">
        <f t="array" ref="G347">IF($I$2="Открытый тариф",
INDEX(GRID!$B$34:$BI$44,MATCH(G$7,GRID!$A$34:$A$44,0),MATCH(1,($U$2=GRID!$B$31:$BI$31)*(КАЛЕНДАРЬ!$AN29=GRID!$B$33:$BI$33), 0)),
ROUNDUP(INDEX(GRID!$B$34:$BI$44,MATCH(G$7,GRID!$A$34:$A$44,0),MATCH(1,($U$2=GRID!$B$31:$BI$31)*(КАЛЕНДАРЬ!$AN29=GRID!$B$33:$BI$33),0))*(1-GRID!$B$69),0))</f>
        <v>19800</v>
      </c>
      <c r="H347" s="47" cm="1">
        <f t="array" ref="H347">IF($I$2="Открытый тариф",
INDEX(GRID!$B$47:$BI$57,MATCH(G$7,GRID!$A$47:$A$57,0),MATCH(1,($U$2=GRID!$B$31:$BI$31)*(КАЛЕНДАРЬ!$AN29=GRID!$B$33:$BI$33), 0)),
ROUNDUP(INDEX(GRID!$B$47:$BI$57,MATCH(G$7,GRID!$A$47:$A$57,0),MATCH(1,($U$2=GRID!$B$31:$BI$31)*(КАЛЕНДАРЬ!$AN29=GRID!$B$33:$BI$33),0))*(1-GRID!$B$69),0))</f>
        <v>19800</v>
      </c>
      <c r="I347" s="47" cm="1">
        <f t="array" ref="I347">IF($I$2="Открытый тариф",
INDEX(GRID!$B$34:$BI$44,MATCH(I$7,GRID!$A$34:$A$44,0),MATCH(1,($U$2=GRID!$B$31:$BI$31)*(КАЛЕНДАРЬ!$AN29=GRID!$B$33:$BI$33), 0)),
ROUNDUP(INDEX(GRID!$B$34:$BI$44,MATCH(I$7,GRID!$A$34:$A$44,0),MATCH(1,($U$2=GRID!$B$31:$BI$31)*(КАЛЕНДАРЬ!$AN29=GRID!$B$33:$BI$33),0))*(1-GRID!$B$69),0))</f>
        <v>21500</v>
      </c>
      <c r="J347" s="47" cm="1">
        <f t="array" ref="J347">IF($I$2="Открытый тариф",
INDEX(GRID!$B$47:$BI$57,MATCH(I$7,GRID!$A$47:$A$57,0),MATCH(1,($U$2=GRID!$B$31:$BI$31)*(КАЛЕНДАРЬ!$AN29=GRID!$B$33:$BI$33), 0)),
ROUNDUP(INDEX(GRID!$B$47:$BI$57,MATCH(I$7,GRID!$A$47:$A$57,0),MATCH(1,($U$2=GRID!$B$31:$BI$31)*(КАЛЕНДАРЬ!$AN29=GRID!$B$33:$BI$33),0))*(1-GRID!$B$69),0))</f>
        <v>21500</v>
      </c>
      <c r="K347" s="47" cm="1">
        <f t="array" ref="K347">IF($I$2="Открытый тариф",
INDEX(GRID!$B$34:$BI$44,MATCH(K$7,GRID!$A$34:$A$44,0),MATCH(1,($U$2=GRID!$B$31:$BI$31)*(КАЛЕНДАРЬ!$AN29=GRID!$B$33:$BI$33), 0)),
ROUNDUP(INDEX(GRID!$B$34:$BI$44,MATCH(K$7,GRID!$A$34:$A$44,0),MATCH(1,($U$2=GRID!$B$31:$BI$31)*(КАЛЕНДАРЬ!$AN29=GRID!$B$33:$BI$33),0))*(1-GRID!$B$69),0))</f>
        <v>22500</v>
      </c>
      <c r="L347" s="47" cm="1">
        <f t="array" ref="L347">IF($I$2="Открытый тариф",
INDEX(GRID!$B$47:$BI$57,MATCH(K$7,GRID!$A$47:$A$57,0),MATCH(1,($U$2=GRID!$B$31:$BI$31)*(КАЛЕНДАРЬ!$AN29=GRID!$B$33:$BI$33), 0)),
ROUNDUP(INDEX(GRID!$B$47:$BI$57,MATCH(K$7,GRID!$A$47:$A$57,0),MATCH(1,($U$2=GRID!$B$31:$BI$31)*(КАЛЕНДАРЬ!$AN29=GRID!$B$33:$BI$33),0))*(1-GRID!$B$69),0))</f>
        <v>22500</v>
      </c>
      <c r="M347" s="47" cm="1">
        <f t="array" ref="M347">IF($I$2="Открытый тариф",
INDEX(GRID!$B$34:$BI$44,MATCH(M$7,GRID!$A$34:$A$44,0),MATCH(1,($U$2=GRID!$B$31:$BI$31)*(КАЛЕНДАРЬ!$AN29=GRID!$B$33:$BI$33), 0)),
ROUNDUP(INDEX(GRID!$B$34:$BI$44,MATCH(M$7,GRID!$A$34:$A$44,0),MATCH(1,($U$2=GRID!$B$31:$BI$31)*(КАЛЕНДАРЬ!$AN29=GRID!$B$33:$BI$33),0))*(1-GRID!$B$69),0))</f>
        <v>24200</v>
      </c>
      <c r="N347" s="47" cm="1">
        <f t="array" ref="N347">IF($I$2="Открытый тариф",
INDEX(GRID!$B$47:$BI$57,MATCH(M$7,GRID!$A$47:$A$57,0),MATCH(1,($U$2=GRID!$B$31:$BI$31)*(КАЛЕНДАРЬ!$AN29=GRID!$B$33:$BI$33), 0)),
ROUNDUP(INDEX(GRID!$B$47:$BI$57,MATCH(M$7,GRID!$A$47:$A$57,0),MATCH(1,($U$2=GRID!$B$31:$BI$31)*(КАЛЕНДАРЬ!$AN29=GRID!$B$33:$BI$33),0))*(1-GRID!$B$69),0))</f>
        <v>24200</v>
      </c>
      <c r="O347" s="49" t="s">
        <v>101</v>
      </c>
      <c r="P347" s="49" t="s">
        <v>101</v>
      </c>
      <c r="Q347" s="49" t="s">
        <v>101</v>
      </c>
      <c r="R347" s="49" t="s">
        <v>101</v>
      </c>
      <c r="S347" s="49" t="s">
        <v>101</v>
      </c>
      <c r="T347" s="49" t="s">
        <v>101</v>
      </c>
      <c r="U347" s="49" t="s">
        <v>101</v>
      </c>
      <c r="V347" s="49" t="s">
        <v>101</v>
      </c>
      <c r="W347" s="49" t="s">
        <v>101</v>
      </c>
      <c r="X347" s="49" t="s">
        <v>101</v>
      </c>
      <c r="Y347" s="146"/>
    </row>
    <row r="348" spans="1:25" hidden="1" x14ac:dyDescent="0.2">
      <c r="A348" s="117" t="s">
        <v>44</v>
      </c>
      <c r="B348" s="117">
        <v>27</v>
      </c>
      <c r="C348" s="47" cm="1">
        <f t="array" ref="C348">IF($I$2="Открытый тариф",
INDEX(GRID!$B$34:$BI$44,MATCH(C$7,GRID!$A$34:$A$44,0),MATCH(1,($U$2=GRID!$B$31:$BI$31)*(КАЛЕНДАРЬ!$AN30=GRID!$B$33:$BI$33), 0)),
ROUNDUP(INDEX(GRID!$B$34:$BI$44,MATCH(C$7,GRID!$A$34:$A$44,0),MATCH(1,($U$2=GRID!$B$31:$BI$31)*(КАЛЕНДАРЬ!$AN30=GRID!$B$33:$BI$33),0))*(1-GRID!$B$69),0))</f>
        <v>17100</v>
      </c>
      <c r="D348" s="47" cm="1">
        <f t="array" ref="D348">IF($I$2="Открытый тариф",
INDEX(GRID!$B$47:$BI$57,MATCH(C$7,GRID!$A$47:$A$57,0),MATCH(1,($U$2=GRID!$B$31:$BI$31)*(КАЛЕНДАРЬ!$AN30=GRID!$B$33:$BI$33), 0)),
ROUNDUP(INDEX(GRID!$B$47:$BI$57,MATCH(C$7,GRID!$A$47:$A$57,0),MATCH(1,($U$2=GRID!$B$31:$BI$31)*(КАЛЕНДАРЬ!$AN30=GRID!$B$33:$BI$33),0))*(1-GRID!$B$69),0))</f>
        <v>17100</v>
      </c>
      <c r="E348" s="47" cm="1">
        <f t="array" ref="E348">IF($I$2="Открытый тариф",
INDEX(GRID!$B$34:$BI$44,MATCH(E$7,GRID!$A$34:$A$44,0),MATCH(1,($U$2=GRID!$B$31:$BI$31)*(КАЛЕНДАРЬ!$AN30=GRID!$B$33:$BI$33), 0)),
ROUNDUP(INDEX(GRID!$B$34:$BI$44,MATCH(E$7,GRID!$A$34:$A$44,0),MATCH(1,($U$2=GRID!$B$31:$BI$31)*(КАЛЕНДАРЬ!$AN30=GRID!$B$33:$BI$33),0))*(1-GRID!$B$69),0))</f>
        <v>18800</v>
      </c>
      <c r="F348" s="47" cm="1">
        <f t="array" ref="F348">IF($I$2="Открытый тариф",
INDEX(GRID!$B$47:$BI$57,MATCH(E$7,GRID!$A$47:$A$57,0),MATCH(1,($U$2=GRID!$B$31:$BI$31)*(КАЛЕНДАРЬ!$AN30=GRID!$B$33:$BI$33), 0)),
ROUNDUP(INDEX(GRID!$B$47:$BI$57,MATCH(E$7,GRID!$A$47:$A$57,0),MATCH(1,($U$2=GRID!$B$31:$BI$31)*(КАЛЕНДАРЬ!$AN30=GRID!$B$33:$BI$33),0))*(1-GRID!$B$69),0))</f>
        <v>18800</v>
      </c>
      <c r="G348" s="47" cm="1">
        <f t="array" ref="G348">IF($I$2="Открытый тариф",
INDEX(GRID!$B$34:$BI$44,MATCH(G$7,GRID!$A$34:$A$44,0),MATCH(1,($U$2=GRID!$B$31:$BI$31)*(КАЛЕНДАРЬ!$AN30=GRID!$B$33:$BI$33), 0)),
ROUNDUP(INDEX(GRID!$B$34:$BI$44,MATCH(G$7,GRID!$A$34:$A$44,0),MATCH(1,($U$2=GRID!$B$31:$BI$31)*(КАЛЕНДАРЬ!$AN30=GRID!$B$33:$BI$33),0))*(1-GRID!$B$69),0))</f>
        <v>19800</v>
      </c>
      <c r="H348" s="47" cm="1">
        <f t="array" ref="H348">IF($I$2="Открытый тариф",
INDEX(GRID!$B$47:$BI$57,MATCH(G$7,GRID!$A$47:$A$57,0),MATCH(1,($U$2=GRID!$B$31:$BI$31)*(КАЛЕНДАРЬ!$AN30=GRID!$B$33:$BI$33), 0)),
ROUNDUP(INDEX(GRID!$B$47:$BI$57,MATCH(G$7,GRID!$A$47:$A$57,0),MATCH(1,($U$2=GRID!$B$31:$BI$31)*(КАЛЕНДАРЬ!$AN30=GRID!$B$33:$BI$33),0))*(1-GRID!$B$69),0))</f>
        <v>19800</v>
      </c>
      <c r="I348" s="47" cm="1">
        <f t="array" ref="I348">IF($I$2="Открытый тариф",
INDEX(GRID!$B$34:$BI$44,MATCH(I$7,GRID!$A$34:$A$44,0),MATCH(1,($U$2=GRID!$B$31:$BI$31)*(КАЛЕНДАРЬ!$AN30=GRID!$B$33:$BI$33), 0)),
ROUNDUP(INDEX(GRID!$B$34:$BI$44,MATCH(I$7,GRID!$A$34:$A$44,0),MATCH(1,($U$2=GRID!$B$31:$BI$31)*(КАЛЕНДАРЬ!$AN30=GRID!$B$33:$BI$33),0))*(1-GRID!$B$69),0))</f>
        <v>21500</v>
      </c>
      <c r="J348" s="47" cm="1">
        <f t="array" ref="J348">IF($I$2="Открытый тариф",
INDEX(GRID!$B$47:$BI$57,MATCH(I$7,GRID!$A$47:$A$57,0),MATCH(1,($U$2=GRID!$B$31:$BI$31)*(КАЛЕНДАРЬ!$AN30=GRID!$B$33:$BI$33), 0)),
ROUNDUP(INDEX(GRID!$B$47:$BI$57,MATCH(I$7,GRID!$A$47:$A$57,0),MATCH(1,($U$2=GRID!$B$31:$BI$31)*(КАЛЕНДАРЬ!$AN30=GRID!$B$33:$BI$33),0))*(1-GRID!$B$69),0))</f>
        <v>21500</v>
      </c>
      <c r="K348" s="47" cm="1">
        <f t="array" ref="K348">IF($I$2="Открытый тариф",
INDEX(GRID!$B$34:$BI$44,MATCH(K$7,GRID!$A$34:$A$44,0),MATCH(1,($U$2=GRID!$B$31:$BI$31)*(КАЛЕНДАРЬ!$AN30=GRID!$B$33:$BI$33), 0)),
ROUNDUP(INDEX(GRID!$B$34:$BI$44,MATCH(K$7,GRID!$A$34:$A$44,0),MATCH(1,($U$2=GRID!$B$31:$BI$31)*(КАЛЕНДАРЬ!$AN30=GRID!$B$33:$BI$33),0))*(1-GRID!$B$69),0))</f>
        <v>22500</v>
      </c>
      <c r="L348" s="47" cm="1">
        <f t="array" ref="L348">IF($I$2="Открытый тариф",
INDEX(GRID!$B$47:$BI$57,MATCH(K$7,GRID!$A$47:$A$57,0),MATCH(1,($U$2=GRID!$B$31:$BI$31)*(КАЛЕНДАРЬ!$AN30=GRID!$B$33:$BI$33), 0)),
ROUNDUP(INDEX(GRID!$B$47:$BI$57,MATCH(K$7,GRID!$A$47:$A$57,0),MATCH(1,($U$2=GRID!$B$31:$BI$31)*(КАЛЕНДАРЬ!$AN30=GRID!$B$33:$BI$33),0))*(1-GRID!$B$69),0))</f>
        <v>22500</v>
      </c>
      <c r="M348" s="47" cm="1">
        <f t="array" ref="M348">IF($I$2="Открытый тариф",
INDEX(GRID!$B$34:$BI$44,MATCH(M$7,GRID!$A$34:$A$44,0),MATCH(1,($U$2=GRID!$B$31:$BI$31)*(КАЛЕНДАРЬ!$AN30=GRID!$B$33:$BI$33), 0)),
ROUNDUP(INDEX(GRID!$B$34:$BI$44,MATCH(M$7,GRID!$A$34:$A$44,0),MATCH(1,($U$2=GRID!$B$31:$BI$31)*(КАЛЕНДАРЬ!$AN30=GRID!$B$33:$BI$33),0))*(1-GRID!$B$69),0))</f>
        <v>24200</v>
      </c>
      <c r="N348" s="47" cm="1">
        <f t="array" ref="N348">IF($I$2="Открытый тариф",
INDEX(GRID!$B$47:$BI$57,MATCH(M$7,GRID!$A$47:$A$57,0),MATCH(1,($U$2=GRID!$B$31:$BI$31)*(КАЛЕНДАРЬ!$AN30=GRID!$B$33:$BI$33), 0)),
ROUNDUP(INDEX(GRID!$B$47:$BI$57,MATCH(M$7,GRID!$A$47:$A$57,0),MATCH(1,($U$2=GRID!$B$31:$BI$31)*(КАЛЕНДАРЬ!$AN30=GRID!$B$33:$BI$33),0))*(1-GRID!$B$69),0))</f>
        <v>24200</v>
      </c>
      <c r="O348" s="49" t="s">
        <v>101</v>
      </c>
      <c r="P348" s="49" t="s">
        <v>101</v>
      </c>
      <c r="Q348" s="49" t="s">
        <v>101</v>
      </c>
      <c r="R348" s="49" t="s">
        <v>101</v>
      </c>
      <c r="S348" s="49" t="s">
        <v>101</v>
      </c>
      <c r="T348" s="49" t="s">
        <v>101</v>
      </c>
      <c r="U348" s="49" t="s">
        <v>101</v>
      </c>
      <c r="V348" s="49" t="s">
        <v>101</v>
      </c>
      <c r="W348" s="49" t="s">
        <v>101</v>
      </c>
      <c r="X348" s="49" t="s">
        <v>101</v>
      </c>
      <c r="Y348" s="146"/>
    </row>
    <row r="349" spans="1:25" hidden="1" x14ac:dyDescent="0.2">
      <c r="A349" s="117" t="s">
        <v>45</v>
      </c>
      <c r="B349" s="117">
        <v>28</v>
      </c>
      <c r="C349" s="47" cm="1">
        <f t="array" ref="C349">IF($I$2="Открытый тариф",
INDEX(GRID!$B$34:$BI$44,MATCH(C$7,GRID!$A$34:$A$44,0),MATCH(1,($U$2=GRID!$B$31:$BI$31)*(КАЛЕНДАРЬ!$AN31=GRID!$B$33:$BI$33), 0)),
ROUNDUP(INDEX(GRID!$B$34:$BI$44,MATCH(C$7,GRID!$A$34:$A$44,0),MATCH(1,($U$2=GRID!$B$31:$BI$31)*(КАЛЕНДАРЬ!$AN31=GRID!$B$33:$BI$33),0))*(1-GRID!$B$69),0))</f>
        <v>17100</v>
      </c>
      <c r="D349" s="47" cm="1">
        <f t="array" ref="D349">IF($I$2="Открытый тариф",
INDEX(GRID!$B$47:$BI$57,MATCH(C$7,GRID!$A$47:$A$57,0),MATCH(1,($U$2=GRID!$B$31:$BI$31)*(КАЛЕНДАРЬ!$AN31=GRID!$B$33:$BI$33), 0)),
ROUNDUP(INDEX(GRID!$B$47:$BI$57,MATCH(C$7,GRID!$A$47:$A$57,0),MATCH(1,($U$2=GRID!$B$31:$BI$31)*(КАЛЕНДАРЬ!$AN31=GRID!$B$33:$BI$33),0))*(1-GRID!$B$69),0))</f>
        <v>17100</v>
      </c>
      <c r="E349" s="47" cm="1">
        <f t="array" ref="E349">IF($I$2="Открытый тариф",
INDEX(GRID!$B$34:$BI$44,MATCH(E$7,GRID!$A$34:$A$44,0),MATCH(1,($U$2=GRID!$B$31:$BI$31)*(КАЛЕНДАРЬ!$AN31=GRID!$B$33:$BI$33), 0)),
ROUNDUP(INDEX(GRID!$B$34:$BI$44,MATCH(E$7,GRID!$A$34:$A$44,0),MATCH(1,($U$2=GRID!$B$31:$BI$31)*(КАЛЕНДАРЬ!$AN31=GRID!$B$33:$BI$33),0))*(1-GRID!$B$69),0))</f>
        <v>18800</v>
      </c>
      <c r="F349" s="47" cm="1">
        <f t="array" ref="F349">IF($I$2="Открытый тариф",
INDEX(GRID!$B$47:$BI$57,MATCH(E$7,GRID!$A$47:$A$57,0),MATCH(1,($U$2=GRID!$B$31:$BI$31)*(КАЛЕНДАРЬ!$AN31=GRID!$B$33:$BI$33), 0)),
ROUNDUP(INDEX(GRID!$B$47:$BI$57,MATCH(E$7,GRID!$A$47:$A$57,0),MATCH(1,($U$2=GRID!$B$31:$BI$31)*(КАЛЕНДАРЬ!$AN31=GRID!$B$33:$BI$33),0))*(1-GRID!$B$69),0))</f>
        <v>18800</v>
      </c>
      <c r="G349" s="47" cm="1">
        <f t="array" ref="G349">IF($I$2="Открытый тариф",
INDEX(GRID!$B$34:$BI$44,MATCH(G$7,GRID!$A$34:$A$44,0),MATCH(1,($U$2=GRID!$B$31:$BI$31)*(КАЛЕНДАРЬ!$AN31=GRID!$B$33:$BI$33), 0)),
ROUNDUP(INDEX(GRID!$B$34:$BI$44,MATCH(G$7,GRID!$A$34:$A$44,0),MATCH(1,($U$2=GRID!$B$31:$BI$31)*(КАЛЕНДАРЬ!$AN31=GRID!$B$33:$BI$33),0))*(1-GRID!$B$69),0))</f>
        <v>19800</v>
      </c>
      <c r="H349" s="47" cm="1">
        <f t="array" ref="H349">IF($I$2="Открытый тариф",
INDEX(GRID!$B$47:$BI$57,MATCH(G$7,GRID!$A$47:$A$57,0),MATCH(1,($U$2=GRID!$B$31:$BI$31)*(КАЛЕНДАРЬ!$AN31=GRID!$B$33:$BI$33), 0)),
ROUNDUP(INDEX(GRID!$B$47:$BI$57,MATCH(G$7,GRID!$A$47:$A$57,0),MATCH(1,($U$2=GRID!$B$31:$BI$31)*(КАЛЕНДАРЬ!$AN31=GRID!$B$33:$BI$33),0))*(1-GRID!$B$69),0))</f>
        <v>19800</v>
      </c>
      <c r="I349" s="47" cm="1">
        <f t="array" ref="I349">IF($I$2="Открытый тариф",
INDEX(GRID!$B$34:$BI$44,MATCH(I$7,GRID!$A$34:$A$44,0),MATCH(1,($U$2=GRID!$B$31:$BI$31)*(КАЛЕНДАРЬ!$AN31=GRID!$B$33:$BI$33), 0)),
ROUNDUP(INDEX(GRID!$B$34:$BI$44,MATCH(I$7,GRID!$A$34:$A$44,0),MATCH(1,($U$2=GRID!$B$31:$BI$31)*(КАЛЕНДАРЬ!$AN31=GRID!$B$33:$BI$33),0))*(1-GRID!$B$69),0))</f>
        <v>21500</v>
      </c>
      <c r="J349" s="47" cm="1">
        <f t="array" ref="J349">IF($I$2="Открытый тариф",
INDEX(GRID!$B$47:$BI$57,MATCH(I$7,GRID!$A$47:$A$57,0),MATCH(1,($U$2=GRID!$B$31:$BI$31)*(КАЛЕНДАРЬ!$AN31=GRID!$B$33:$BI$33), 0)),
ROUNDUP(INDEX(GRID!$B$47:$BI$57,MATCH(I$7,GRID!$A$47:$A$57,0),MATCH(1,($U$2=GRID!$B$31:$BI$31)*(КАЛЕНДАРЬ!$AN31=GRID!$B$33:$BI$33),0))*(1-GRID!$B$69),0))</f>
        <v>21500</v>
      </c>
      <c r="K349" s="47" cm="1">
        <f t="array" ref="K349">IF($I$2="Открытый тариф",
INDEX(GRID!$B$34:$BI$44,MATCH(K$7,GRID!$A$34:$A$44,0),MATCH(1,($U$2=GRID!$B$31:$BI$31)*(КАЛЕНДАРЬ!$AN31=GRID!$B$33:$BI$33), 0)),
ROUNDUP(INDEX(GRID!$B$34:$BI$44,MATCH(K$7,GRID!$A$34:$A$44,0),MATCH(1,($U$2=GRID!$B$31:$BI$31)*(КАЛЕНДАРЬ!$AN31=GRID!$B$33:$BI$33),0))*(1-GRID!$B$69),0))</f>
        <v>22500</v>
      </c>
      <c r="L349" s="47" cm="1">
        <f t="array" ref="L349">IF($I$2="Открытый тариф",
INDEX(GRID!$B$47:$BI$57,MATCH(K$7,GRID!$A$47:$A$57,0),MATCH(1,($U$2=GRID!$B$31:$BI$31)*(КАЛЕНДАРЬ!$AN31=GRID!$B$33:$BI$33), 0)),
ROUNDUP(INDEX(GRID!$B$47:$BI$57,MATCH(K$7,GRID!$A$47:$A$57,0),MATCH(1,($U$2=GRID!$B$31:$BI$31)*(КАЛЕНДАРЬ!$AN31=GRID!$B$33:$BI$33),0))*(1-GRID!$B$69),0))</f>
        <v>22500</v>
      </c>
      <c r="M349" s="47" cm="1">
        <f t="array" ref="M349">IF($I$2="Открытый тариф",
INDEX(GRID!$B$34:$BI$44,MATCH(M$7,GRID!$A$34:$A$44,0),MATCH(1,($U$2=GRID!$B$31:$BI$31)*(КАЛЕНДАРЬ!$AN31=GRID!$B$33:$BI$33), 0)),
ROUNDUP(INDEX(GRID!$B$34:$BI$44,MATCH(M$7,GRID!$A$34:$A$44,0),MATCH(1,($U$2=GRID!$B$31:$BI$31)*(КАЛЕНДАРЬ!$AN31=GRID!$B$33:$BI$33),0))*(1-GRID!$B$69),0))</f>
        <v>24200</v>
      </c>
      <c r="N349" s="47" cm="1">
        <f t="array" ref="N349">IF($I$2="Открытый тариф",
INDEX(GRID!$B$47:$BI$57,MATCH(M$7,GRID!$A$47:$A$57,0),MATCH(1,($U$2=GRID!$B$31:$BI$31)*(КАЛЕНДАРЬ!$AN31=GRID!$B$33:$BI$33), 0)),
ROUNDUP(INDEX(GRID!$B$47:$BI$57,MATCH(M$7,GRID!$A$47:$A$57,0),MATCH(1,($U$2=GRID!$B$31:$BI$31)*(КАЛЕНДАРЬ!$AN31=GRID!$B$33:$BI$33),0))*(1-GRID!$B$69),0))</f>
        <v>24200</v>
      </c>
      <c r="O349" s="49" t="s">
        <v>101</v>
      </c>
      <c r="P349" s="49" t="s">
        <v>101</v>
      </c>
      <c r="Q349" s="49" t="s">
        <v>101</v>
      </c>
      <c r="R349" s="49" t="s">
        <v>101</v>
      </c>
      <c r="S349" s="49" t="s">
        <v>101</v>
      </c>
      <c r="T349" s="49" t="s">
        <v>101</v>
      </c>
      <c r="U349" s="49" t="s">
        <v>101</v>
      </c>
      <c r="V349" s="49" t="s">
        <v>101</v>
      </c>
      <c r="W349" s="49" t="s">
        <v>101</v>
      </c>
      <c r="X349" s="49" t="s">
        <v>101</v>
      </c>
      <c r="Y349" s="146"/>
    </row>
    <row r="350" spans="1:25" hidden="1" x14ac:dyDescent="0.2">
      <c r="A350" s="117" t="s">
        <v>46</v>
      </c>
      <c r="B350" s="117">
        <v>29</v>
      </c>
      <c r="C350" s="47" cm="1">
        <f t="array" ref="C350">IF($I$2="Открытый тариф",
INDEX(GRID!$B$34:$BI$44,MATCH(C$7,GRID!$A$34:$A$44,0),MATCH(1,($U$2=GRID!$B$31:$BI$31)*(КАЛЕНДАРЬ!$AN32=GRID!$B$33:$BI$33), 0)),
ROUNDUP(INDEX(GRID!$B$34:$BI$44,MATCH(C$7,GRID!$A$34:$A$44,0),MATCH(1,($U$2=GRID!$B$31:$BI$31)*(КАЛЕНДАРЬ!$AN32=GRID!$B$33:$BI$33),0))*(1-GRID!$B$69),0))</f>
        <v>17100</v>
      </c>
      <c r="D350" s="47" cm="1">
        <f t="array" ref="D350">IF($I$2="Открытый тариф",
INDEX(GRID!$B$47:$BI$57,MATCH(C$7,GRID!$A$47:$A$57,0),MATCH(1,($U$2=GRID!$B$31:$BI$31)*(КАЛЕНДАРЬ!$AN32=GRID!$B$33:$BI$33), 0)),
ROUNDUP(INDEX(GRID!$B$47:$BI$57,MATCH(C$7,GRID!$A$47:$A$57,0),MATCH(1,($U$2=GRID!$B$31:$BI$31)*(КАЛЕНДАРЬ!$AN32=GRID!$B$33:$BI$33),0))*(1-GRID!$B$69),0))</f>
        <v>17100</v>
      </c>
      <c r="E350" s="47" cm="1">
        <f t="array" ref="E350">IF($I$2="Открытый тариф",
INDEX(GRID!$B$34:$BI$44,MATCH(E$7,GRID!$A$34:$A$44,0),MATCH(1,($U$2=GRID!$B$31:$BI$31)*(КАЛЕНДАРЬ!$AN32=GRID!$B$33:$BI$33), 0)),
ROUNDUP(INDEX(GRID!$B$34:$BI$44,MATCH(E$7,GRID!$A$34:$A$44,0),MATCH(1,($U$2=GRID!$B$31:$BI$31)*(КАЛЕНДАРЬ!$AN32=GRID!$B$33:$BI$33),0))*(1-GRID!$B$69),0))</f>
        <v>18800</v>
      </c>
      <c r="F350" s="47" cm="1">
        <f t="array" ref="F350">IF($I$2="Открытый тариф",
INDEX(GRID!$B$47:$BI$57,MATCH(E$7,GRID!$A$47:$A$57,0),MATCH(1,($U$2=GRID!$B$31:$BI$31)*(КАЛЕНДАРЬ!$AN32=GRID!$B$33:$BI$33), 0)),
ROUNDUP(INDEX(GRID!$B$47:$BI$57,MATCH(E$7,GRID!$A$47:$A$57,0),MATCH(1,($U$2=GRID!$B$31:$BI$31)*(КАЛЕНДАРЬ!$AN32=GRID!$B$33:$BI$33),0))*(1-GRID!$B$69),0))</f>
        <v>18800</v>
      </c>
      <c r="G350" s="47" cm="1">
        <f t="array" ref="G350">IF($I$2="Открытый тариф",
INDEX(GRID!$B$34:$BI$44,MATCH(G$7,GRID!$A$34:$A$44,0),MATCH(1,($U$2=GRID!$B$31:$BI$31)*(КАЛЕНДАРЬ!$AN32=GRID!$B$33:$BI$33), 0)),
ROUNDUP(INDEX(GRID!$B$34:$BI$44,MATCH(G$7,GRID!$A$34:$A$44,0),MATCH(1,($U$2=GRID!$B$31:$BI$31)*(КАЛЕНДАРЬ!$AN32=GRID!$B$33:$BI$33),0))*(1-GRID!$B$69),0))</f>
        <v>19800</v>
      </c>
      <c r="H350" s="47" cm="1">
        <f t="array" ref="H350">IF($I$2="Открытый тариф",
INDEX(GRID!$B$47:$BI$57,MATCH(G$7,GRID!$A$47:$A$57,0),MATCH(1,($U$2=GRID!$B$31:$BI$31)*(КАЛЕНДАРЬ!$AN32=GRID!$B$33:$BI$33), 0)),
ROUNDUP(INDEX(GRID!$B$47:$BI$57,MATCH(G$7,GRID!$A$47:$A$57,0),MATCH(1,($U$2=GRID!$B$31:$BI$31)*(КАЛЕНДАРЬ!$AN32=GRID!$B$33:$BI$33),0))*(1-GRID!$B$69),0))</f>
        <v>19800</v>
      </c>
      <c r="I350" s="47" cm="1">
        <f t="array" ref="I350">IF($I$2="Открытый тариф",
INDEX(GRID!$B$34:$BI$44,MATCH(I$7,GRID!$A$34:$A$44,0),MATCH(1,($U$2=GRID!$B$31:$BI$31)*(КАЛЕНДАРЬ!$AN32=GRID!$B$33:$BI$33), 0)),
ROUNDUP(INDEX(GRID!$B$34:$BI$44,MATCH(I$7,GRID!$A$34:$A$44,0),MATCH(1,($U$2=GRID!$B$31:$BI$31)*(КАЛЕНДАРЬ!$AN32=GRID!$B$33:$BI$33),0))*(1-GRID!$B$69),0))</f>
        <v>21500</v>
      </c>
      <c r="J350" s="47" cm="1">
        <f t="array" ref="J350">IF($I$2="Открытый тариф",
INDEX(GRID!$B$47:$BI$57,MATCH(I$7,GRID!$A$47:$A$57,0),MATCH(1,($U$2=GRID!$B$31:$BI$31)*(КАЛЕНДАРЬ!$AN32=GRID!$B$33:$BI$33), 0)),
ROUNDUP(INDEX(GRID!$B$47:$BI$57,MATCH(I$7,GRID!$A$47:$A$57,0),MATCH(1,($U$2=GRID!$B$31:$BI$31)*(КАЛЕНДАРЬ!$AN32=GRID!$B$33:$BI$33),0))*(1-GRID!$B$69),0))</f>
        <v>21500</v>
      </c>
      <c r="K350" s="47" cm="1">
        <f t="array" ref="K350">IF($I$2="Открытый тариф",
INDEX(GRID!$B$34:$BI$44,MATCH(K$7,GRID!$A$34:$A$44,0),MATCH(1,($U$2=GRID!$B$31:$BI$31)*(КАЛЕНДАРЬ!$AN32=GRID!$B$33:$BI$33), 0)),
ROUNDUP(INDEX(GRID!$B$34:$BI$44,MATCH(K$7,GRID!$A$34:$A$44,0),MATCH(1,($U$2=GRID!$B$31:$BI$31)*(КАЛЕНДАРЬ!$AN32=GRID!$B$33:$BI$33),0))*(1-GRID!$B$69),0))</f>
        <v>22500</v>
      </c>
      <c r="L350" s="47" cm="1">
        <f t="array" ref="L350">IF($I$2="Открытый тариф",
INDEX(GRID!$B$47:$BI$57,MATCH(K$7,GRID!$A$47:$A$57,0),MATCH(1,($U$2=GRID!$B$31:$BI$31)*(КАЛЕНДАРЬ!$AN32=GRID!$B$33:$BI$33), 0)),
ROUNDUP(INDEX(GRID!$B$47:$BI$57,MATCH(K$7,GRID!$A$47:$A$57,0),MATCH(1,($U$2=GRID!$B$31:$BI$31)*(КАЛЕНДАРЬ!$AN32=GRID!$B$33:$BI$33),0))*(1-GRID!$B$69),0))</f>
        <v>22500</v>
      </c>
      <c r="M350" s="47" cm="1">
        <f t="array" ref="M350">IF($I$2="Открытый тариф",
INDEX(GRID!$B$34:$BI$44,MATCH(M$7,GRID!$A$34:$A$44,0),MATCH(1,($U$2=GRID!$B$31:$BI$31)*(КАЛЕНДАРЬ!$AN32=GRID!$B$33:$BI$33), 0)),
ROUNDUP(INDEX(GRID!$B$34:$BI$44,MATCH(M$7,GRID!$A$34:$A$44,0),MATCH(1,($U$2=GRID!$B$31:$BI$31)*(КАЛЕНДАРЬ!$AN32=GRID!$B$33:$BI$33),0))*(1-GRID!$B$69),0))</f>
        <v>24200</v>
      </c>
      <c r="N350" s="47" cm="1">
        <f t="array" ref="N350">IF($I$2="Открытый тариф",
INDEX(GRID!$B$47:$BI$57,MATCH(M$7,GRID!$A$47:$A$57,0),MATCH(1,($U$2=GRID!$B$31:$BI$31)*(КАЛЕНДАРЬ!$AN32=GRID!$B$33:$BI$33), 0)),
ROUNDUP(INDEX(GRID!$B$47:$BI$57,MATCH(M$7,GRID!$A$47:$A$57,0),MATCH(1,($U$2=GRID!$B$31:$BI$31)*(КАЛЕНДАРЬ!$AN32=GRID!$B$33:$BI$33),0))*(1-GRID!$B$69),0))</f>
        <v>24200</v>
      </c>
      <c r="O350" s="49" t="s">
        <v>101</v>
      </c>
      <c r="P350" s="49" t="s">
        <v>101</v>
      </c>
      <c r="Q350" s="49" t="s">
        <v>101</v>
      </c>
      <c r="R350" s="49" t="s">
        <v>101</v>
      </c>
      <c r="S350" s="49" t="s">
        <v>101</v>
      </c>
      <c r="T350" s="49" t="s">
        <v>101</v>
      </c>
      <c r="U350" s="49" t="s">
        <v>101</v>
      </c>
      <c r="V350" s="49" t="s">
        <v>101</v>
      </c>
      <c r="W350" s="49" t="s">
        <v>101</v>
      </c>
      <c r="X350" s="49" t="s">
        <v>101</v>
      </c>
      <c r="Y350" s="146"/>
    </row>
    <row r="351" spans="1:25" hidden="1" x14ac:dyDescent="0.2">
      <c r="A351" s="117" t="s">
        <v>47</v>
      </c>
      <c r="B351" s="117">
        <v>30</v>
      </c>
      <c r="C351" s="47" cm="1">
        <f t="array" ref="C351">IF($I$2="Открытый тариф",
INDEX(GRID!$B$34:$BI$44,MATCH(C$7,GRID!$A$34:$A$44,0),MATCH(1,($U$2=GRID!$B$31:$BI$31)*(КАЛЕНДАРЬ!$AN33=GRID!$B$33:$BI$33), 0)),
ROUNDUP(INDEX(GRID!$B$34:$BI$44,MATCH(C$7,GRID!$A$34:$A$44,0),MATCH(1,($U$2=GRID!$B$31:$BI$31)*(КАЛЕНДАРЬ!$AN33=GRID!$B$33:$BI$33),0))*(1-GRID!$B$69),0))</f>
        <v>17700</v>
      </c>
      <c r="D351" s="47" cm="1">
        <f t="array" ref="D351">IF($I$2="Открытый тариф",
INDEX(GRID!$B$47:$BI$57,MATCH(C$7,GRID!$A$47:$A$57,0),MATCH(1,($U$2=GRID!$B$31:$BI$31)*(КАЛЕНДАРЬ!$AN33=GRID!$B$33:$BI$33), 0)),
ROUNDUP(INDEX(GRID!$B$47:$BI$57,MATCH(C$7,GRID!$A$47:$A$57,0),MATCH(1,($U$2=GRID!$B$31:$BI$31)*(КАЛЕНДАРЬ!$AN33=GRID!$B$33:$BI$33),0))*(1-GRID!$B$69),0))</f>
        <v>17700</v>
      </c>
      <c r="E351" s="47" cm="1">
        <f t="array" ref="E351">IF($I$2="Открытый тариф",
INDEX(GRID!$B$34:$BI$44,MATCH(E$7,GRID!$A$34:$A$44,0),MATCH(1,($U$2=GRID!$B$31:$BI$31)*(КАЛЕНДАРЬ!$AN33=GRID!$B$33:$BI$33), 0)),
ROUNDUP(INDEX(GRID!$B$34:$BI$44,MATCH(E$7,GRID!$A$34:$A$44,0),MATCH(1,($U$2=GRID!$B$31:$BI$31)*(КАЛЕНДАРЬ!$AN33=GRID!$B$33:$BI$33),0))*(1-GRID!$B$69),0))</f>
        <v>19500</v>
      </c>
      <c r="F351" s="47" cm="1">
        <f t="array" ref="F351">IF($I$2="Открытый тариф",
INDEX(GRID!$B$47:$BI$57,MATCH(E$7,GRID!$A$47:$A$57,0),MATCH(1,($U$2=GRID!$B$31:$BI$31)*(КАЛЕНДАРЬ!$AN33=GRID!$B$33:$BI$33), 0)),
ROUNDUP(INDEX(GRID!$B$47:$BI$57,MATCH(E$7,GRID!$A$47:$A$57,0),MATCH(1,($U$2=GRID!$B$31:$BI$31)*(КАЛЕНДАРЬ!$AN33=GRID!$B$33:$BI$33),0))*(1-GRID!$B$69),0))</f>
        <v>19500</v>
      </c>
      <c r="G351" s="47" cm="1">
        <f t="array" ref="G351">IF($I$2="Открытый тариф",
INDEX(GRID!$B$34:$BI$44,MATCH(G$7,GRID!$A$34:$A$44,0),MATCH(1,($U$2=GRID!$B$31:$BI$31)*(КАЛЕНДАРЬ!$AN33=GRID!$B$33:$BI$33), 0)),
ROUNDUP(INDEX(GRID!$B$34:$BI$44,MATCH(G$7,GRID!$A$34:$A$44,0),MATCH(1,($U$2=GRID!$B$31:$BI$31)*(КАЛЕНДАРЬ!$AN33=GRID!$B$33:$BI$33),0))*(1-GRID!$B$69),0))</f>
        <v>20500</v>
      </c>
      <c r="H351" s="47" cm="1">
        <f t="array" ref="H351">IF($I$2="Открытый тариф",
INDEX(GRID!$B$47:$BI$57,MATCH(G$7,GRID!$A$47:$A$57,0),MATCH(1,($U$2=GRID!$B$31:$BI$31)*(КАЛЕНДАРЬ!$AN33=GRID!$B$33:$BI$33), 0)),
ROUNDUP(INDEX(GRID!$B$47:$BI$57,MATCH(G$7,GRID!$A$47:$A$57,0),MATCH(1,($U$2=GRID!$B$31:$BI$31)*(КАЛЕНДАРЬ!$AN33=GRID!$B$33:$BI$33),0))*(1-GRID!$B$69),0))</f>
        <v>20500</v>
      </c>
      <c r="I351" s="47" cm="1">
        <f t="array" ref="I351">IF($I$2="Открытый тариф",
INDEX(GRID!$B$34:$BI$44,MATCH(I$7,GRID!$A$34:$A$44,0),MATCH(1,($U$2=GRID!$B$31:$BI$31)*(КАЛЕНДАРЬ!$AN33=GRID!$B$33:$BI$33), 0)),
ROUNDUP(INDEX(GRID!$B$34:$BI$44,MATCH(I$7,GRID!$A$34:$A$44,0),MATCH(1,($U$2=GRID!$B$31:$BI$31)*(КАЛЕНДАРЬ!$AN33=GRID!$B$33:$BI$33),0))*(1-GRID!$B$69),0))</f>
        <v>22300</v>
      </c>
      <c r="J351" s="47" cm="1">
        <f t="array" ref="J351">IF($I$2="Открытый тариф",
INDEX(GRID!$B$47:$BI$57,MATCH(I$7,GRID!$A$47:$A$57,0),MATCH(1,($U$2=GRID!$B$31:$BI$31)*(КАЛЕНДАРЬ!$AN33=GRID!$B$33:$BI$33), 0)),
ROUNDUP(INDEX(GRID!$B$47:$BI$57,MATCH(I$7,GRID!$A$47:$A$57,0),MATCH(1,($U$2=GRID!$B$31:$BI$31)*(КАЛЕНДАРЬ!$AN33=GRID!$B$33:$BI$33),0))*(1-GRID!$B$69),0))</f>
        <v>22300</v>
      </c>
      <c r="K351" s="47" cm="1">
        <f t="array" ref="K351">IF($I$2="Открытый тариф",
INDEX(GRID!$B$34:$BI$44,MATCH(K$7,GRID!$A$34:$A$44,0),MATCH(1,($U$2=GRID!$B$31:$BI$31)*(КАЛЕНДАРЬ!$AN33=GRID!$B$33:$BI$33), 0)),
ROUNDUP(INDEX(GRID!$B$34:$BI$44,MATCH(K$7,GRID!$A$34:$A$44,0),MATCH(1,($U$2=GRID!$B$31:$BI$31)*(КАЛЕНДАРЬ!$AN33=GRID!$B$33:$BI$33),0))*(1-GRID!$B$69),0))</f>
        <v>23300</v>
      </c>
      <c r="L351" s="47" cm="1">
        <f t="array" ref="L351">IF($I$2="Открытый тариф",
INDEX(GRID!$B$47:$BI$57,MATCH(K$7,GRID!$A$47:$A$57,0),MATCH(1,($U$2=GRID!$B$31:$BI$31)*(КАЛЕНДАРЬ!$AN33=GRID!$B$33:$BI$33), 0)),
ROUNDUP(INDEX(GRID!$B$47:$BI$57,MATCH(K$7,GRID!$A$47:$A$57,0),MATCH(1,($U$2=GRID!$B$31:$BI$31)*(КАЛЕНДАРЬ!$AN33=GRID!$B$33:$BI$33),0))*(1-GRID!$B$69),0))</f>
        <v>23300</v>
      </c>
      <c r="M351" s="47" cm="1">
        <f t="array" ref="M351">IF($I$2="Открытый тариф",
INDEX(GRID!$B$34:$BI$44,MATCH(M$7,GRID!$A$34:$A$44,0),MATCH(1,($U$2=GRID!$B$31:$BI$31)*(КАЛЕНДАРЬ!$AN33=GRID!$B$33:$BI$33), 0)),
ROUNDUP(INDEX(GRID!$B$34:$BI$44,MATCH(M$7,GRID!$A$34:$A$44,0),MATCH(1,($U$2=GRID!$B$31:$BI$31)*(КАЛЕНДАРЬ!$AN33=GRID!$B$33:$BI$33),0))*(1-GRID!$B$69),0))</f>
        <v>25100</v>
      </c>
      <c r="N351" s="47" cm="1">
        <f t="array" ref="N351">IF($I$2="Открытый тариф",
INDEX(GRID!$B$47:$BI$57,MATCH(M$7,GRID!$A$47:$A$57,0),MATCH(1,($U$2=GRID!$B$31:$BI$31)*(КАЛЕНДАРЬ!$AN33=GRID!$B$33:$BI$33), 0)),
ROUNDUP(INDEX(GRID!$B$47:$BI$57,MATCH(M$7,GRID!$A$47:$A$57,0),MATCH(1,($U$2=GRID!$B$31:$BI$31)*(КАЛЕНДАРЬ!$AN33=GRID!$B$33:$BI$33),0))*(1-GRID!$B$69),0))</f>
        <v>25100</v>
      </c>
      <c r="O351" s="49" t="s">
        <v>101</v>
      </c>
      <c r="P351" s="49" t="s">
        <v>101</v>
      </c>
      <c r="Q351" s="49" t="s">
        <v>101</v>
      </c>
      <c r="R351" s="49" t="s">
        <v>101</v>
      </c>
      <c r="S351" s="49" t="s">
        <v>101</v>
      </c>
      <c r="T351" s="49" t="s">
        <v>101</v>
      </c>
      <c r="U351" s="49" t="s">
        <v>101</v>
      </c>
      <c r="V351" s="49" t="s">
        <v>101</v>
      </c>
      <c r="W351" s="49" t="s">
        <v>101</v>
      </c>
      <c r="X351" s="49" t="s">
        <v>101</v>
      </c>
      <c r="Y351" s="146"/>
    </row>
    <row r="352" spans="1:25" hidden="1" x14ac:dyDescent="0.2">
      <c r="A352" s="117" t="s">
        <v>48</v>
      </c>
      <c r="B352" s="117">
        <v>31</v>
      </c>
      <c r="C352" s="47" cm="1">
        <f t="array" ref="C352">IF($I$2="Открытый тариф",
INDEX(GRID!$B$34:$BI$44,MATCH(C$7,GRID!$A$34:$A$44,0),MATCH(1,($U$2=GRID!$B$31:$BI$31)*(КАЛЕНДАРЬ!$AN34=GRID!$B$33:$BI$33), 0)),
ROUNDUP(INDEX(GRID!$B$34:$BI$44,MATCH(C$7,GRID!$A$34:$A$44,0),MATCH(1,($U$2=GRID!$B$31:$BI$31)*(КАЛЕНДАРЬ!$AN34=GRID!$B$33:$BI$33),0))*(1-GRID!$B$69),0))</f>
        <v>17700</v>
      </c>
      <c r="D352" s="47" cm="1">
        <f t="array" ref="D352">IF($I$2="Открытый тариф",
INDEX(GRID!$B$47:$BI$57,MATCH(C$7,GRID!$A$47:$A$57,0),MATCH(1,($U$2=GRID!$B$31:$BI$31)*(КАЛЕНДАРЬ!$AN34=GRID!$B$33:$BI$33), 0)),
ROUNDUP(INDEX(GRID!$B$47:$BI$57,MATCH(C$7,GRID!$A$47:$A$57,0),MATCH(1,($U$2=GRID!$B$31:$BI$31)*(КАЛЕНДАРЬ!$AN34=GRID!$B$33:$BI$33),0))*(1-GRID!$B$69),0))</f>
        <v>17700</v>
      </c>
      <c r="E352" s="47" cm="1">
        <f t="array" ref="E352">IF($I$2="Открытый тариф",
INDEX(GRID!$B$34:$BI$44,MATCH(E$7,GRID!$A$34:$A$44,0),MATCH(1,($U$2=GRID!$B$31:$BI$31)*(КАЛЕНДАРЬ!$AN34=GRID!$B$33:$BI$33), 0)),
ROUNDUP(INDEX(GRID!$B$34:$BI$44,MATCH(E$7,GRID!$A$34:$A$44,0),MATCH(1,($U$2=GRID!$B$31:$BI$31)*(КАЛЕНДАРЬ!$AN34=GRID!$B$33:$BI$33),0))*(1-GRID!$B$69),0))</f>
        <v>19500</v>
      </c>
      <c r="F352" s="47" cm="1">
        <f t="array" ref="F352">IF($I$2="Открытый тариф",
INDEX(GRID!$B$47:$BI$57,MATCH(E$7,GRID!$A$47:$A$57,0),MATCH(1,($U$2=GRID!$B$31:$BI$31)*(КАЛЕНДАРЬ!$AN34=GRID!$B$33:$BI$33), 0)),
ROUNDUP(INDEX(GRID!$B$47:$BI$57,MATCH(E$7,GRID!$A$47:$A$57,0),MATCH(1,($U$2=GRID!$B$31:$BI$31)*(КАЛЕНДАРЬ!$AN34=GRID!$B$33:$BI$33),0))*(1-GRID!$B$69),0))</f>
        <v>19500</v>
      </c>
      <c r="G352" s="47" cm="1">
        <f t="array" ref="G352">IF($I$2="Открытый тариф",
INDEX(GRID!$B$34:$BI$44,MATCH(G$7,GRID!$A$34:$A$44,0),MATCH(1,($U$2=GRID!$B$31:$BI$31)*(КАЛЕНДАРЬ!$AN34=GRID!$B$33:$BI$33), 0)),
ROUNDUP(INDEX(GRID!$B$34:$BI$44,MATCH(G$7,GRID!$A$34:$A$44,0),MATCH(1,($U$2=GRID!$B$31:$BI$31)*(КАЛЕНДАРЬ!$AN34=GRID!$B$33:$BI$33),0))*(1-GRID!$B$69),0))</f>
        <v>20500</v>
      </c>
      <c r="H352" s="47" cm="1">
        <f t="array" ref="H352">IF($I$2="Открытый тариф",
INDEX(GRID!$B$47:$BI$57,MATCH(G$7,GRID!$A$47:$A$57,0),MATCH(1,($U$2=GRID!$B$31:$BI$31)*(КАЛЕНДАРЬ!$AN34=GRID!$B$33:$BI$33), 0)),
ROUNDUP(INDEX(GRID!$B$47:$BI$57,MATCH(G$7,GRID!$A$47:$A$57,0),MATCH(1,($U$2=GRID!$B$31:$BI$31)*(КАЛЕНДАРЬ!$AN34=GRID!$B$33:$BI$33),0))*(1-GRID!$B$69),0))</f>
        <v>20500</v>
      </c>
      <c r="I352" s="47" cm="1">
        <f t="array" ref="I352">IF($I$2="Открытый тариф",
INDEX(GRID!$B$34:$BI$44,MATCH(I$7,GRID!$A$34:$A$44,0),MATCH(1,($U$2=GRID!$B$31:$BI$31)*(КАЛЕНДАРЬ!$AN34=GRID!$B$33:$BI$33), 0)),
ROUNDUP(INDEX(GRID!$B$34:$BI$44,MATCH(I$7,GRID!$A$34:$A$44,0),MATCH(1,($U$2=GRID!$B$31:$BI$31)*(КАЛЕНДАРЬ!$AN34=GRID!$B$33:$BI$33),0))*(1-GRID!$B$69),0))</f>
        <v>22300</v>
      </c>
      <c r="J352" s="47" cm="1">
        <f t="array" ref="J352">IF($I$2="Открытый тариф",
INDEX(GRID!$B$47:$BI$57,MATCH(I$7,GRID!$A$47:$A$57,0),MATCH(1,($U$2=GRID!$B$31:$BI$31)*(КАЛЕНДАРЬ!$AN34=GRID!$B$33:$BI$33), 0)),
ROUNDUP(INDEX(GRID!$B$47:$BI$57,MATCH(I$7,GRID!$A$47:$A$57,0),MATCH(1,($U$2=GRID!$B$31:$BI$31)*(КАЛЕНДАРЬ!$AN34=GRID!$B$33:$BI$33),0))*(1-GRID!$B$69),0))</f>
        <v>22300</v>
      </c>
      <c r="K352" s="47" cm="1">
        <f t="array" ref="K352">IF($I$2="Открытый тариф",
INDEX(GRID!$B$34:$BI$44,MATCH(K$7,GRID!$A$34:$A$44,0),MATCH(1,($U$2=GRID!$B$31:$BI$31)*(КАЛЕНДАРЬ!$AN34=GRID!$B$33:$BI$33), 0)),
ROUNDUP(INDEX(GRID!$B$34:$BI$44,MATCH(K$7,GRID!$A$34:$A$44,0),MATCH(1,($U$2=GRID!$B$31:$BI$31)*(КАЛЕНДАРЬ!$AN34=GRID!$B$33:$BI$33),0))*(1-GRID!$B$69),0))</f>
        <v>23300</v>
      </c>
      <c r="L352" s="47" cm="1">
        <f t="array" ref="L352">IF($I$2="Открытый тариф",
INDEX(GRID!$B$47:$BI$57,MATCH(K$7,GRID!$A$47:$A$57,0),MATCH(1,($U$2=GRID!$B$31:$BI$31)*(КАЛЕНДАРЬ!$AN34=GRID!$B$33:$BI$33), 0)),
ROUNDUP(INDEX(GRID!$B$47:$BI$57,MATCH(K$7,GRID!$A$47:$A$57,0),MATCH(1,($U$2=GRID!$B$31:$BI$31)*(КАЛЕНДАРЬ!$AN34=GRID!$B$33:$BI$33),0))*(1-GRID!$B$69),0))</f>
        <v>23300</v>
      </c>
      <c r="M352" s="47" cm="1">
        <f t="array" ref="M352">IF($I$2="Открытый тариф",
INDEX(GRID!$B$34:$BI$44,MATCH(M$7,GRID!$A$34:$A$44,0),MATCH(1,($U$2=GRID!$B$31:$BI$31)*(КАЛЕНДАРЬ!$AN34=GRID!$B$33:$BI$33), 0)),
ROUNDUP(INDEX(GRID!$B$34:$BI$44,MATCH(M$7,GRID!$A$34:$A$44,0),MATCH(1,($U$2=GRID!$B$31:$BI$31)*(КАЛЕНДАРЬ!$AN34=GRID!$B$33:$BI$33),0))*(1-GRID!$B$69),0))</f>
        <v>25100</v>
      </c>
      <c r="N352" s="47" cm="1">
        <f t="array" ref="N352">IF($I$2="Открытый тариф",
INDEX(GRID!$B$47:$BI$57,MATCH(M$7,GRID!$A$47:$A$57,0),MATCH(1,($U$2=GRID!$B$31:$BI$31)*(КАЛЕНДАРЬ!$AN34=GRID!$B$33:$BI$33), 0)),
ROUNDUP(INDEX(GRID!$B$47:$BI$57,MATCH(M$7,GRID!$A$47:$A$57,0),MATCH(1,($U$2=GRID!$B$31:$BI$31)*(КАЛЕНДАРЬ!$AN34=GRID!$B$33:$BI$33),0))*(1-GRID!$B$69),0))</f>
        <v>25100</v>
      </c>
      <c r="O352" s="49" t="s">
        <v>101</v>
      </c>
      <c r="P352" s="49" t="s">
        <v>101</v>
      </c>
      <c r="Q352" s="49" t="s">
        <v>101</v>
      </c>
      <c r="R352" s="49" t="s">
        <v>101</v>
      </c>
      <c r="S352" s="49" t="s">
        <v>101</v>
      </c>
      <c r="T352" s="49" t="s">
        <v>101</v>
      </c>
      <c r="U352" s="49" t="s">
        <v>101</v>
      </c>
      <c r="V352" s="49" t="s">
        <v>101</v>
      </c>
      <c r="W352" s="49" t="s">
        <v>101</v>
      </c>
      <c r="X352" s="49" t="s">
        <v>101</v>
      </c>
      <c r="Y352" s="146"/>
    </row>
    <row r="353" spans="1:25" hidden="1" x14ac:dyDescent="0.2">
      <c r="A353" s="123"/>
      <c r="B353" s="123"/>
      <c r="C353" s="146"/>
      <c r="D353" s="146"/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</row>
    <row r="354" spans="1:25" hidden="1" x14ac:dyDescent="0.2">
      <c r="A354" s="210" t="s">
        <v>109</v>
      </c>
      <c r="B354" s="210"/>
      <c r="C354" s="210"/>
      <c r="D354" s="210"/>
      <c r="E354" s="210"/>
      <c r="F354" s="210"/>
      <c r="G354" s="210"/>
      <c r="H354" s="210"/>
      <c r="I354" s="210"/>
      <c r="J354" s="210"/>
      <c r="K354" s="210"/>
      <c r="L354" s="210"/>
      <c r="M354" s="210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146"/>
    </row>
    <row r="355" spans="1:25" hidden="1" x14ac:dyDescent="0.2">
      <c r="A355" s="211" t="s">
        <v>138</v>
      </c>
      <c r="B355" s="212"/>
      <c r="C355" s="212"/>
      <c r="D355" s="212"/>
      <c r="E355" s="212"/>
      <c r="F355" s="212"/>
      <c r="G355" s="212"/>
      <c r="H355" s="212"/>
      <c r="I355" s="212"/>
      <c r="J355" s="212"/>
      <c r="K355" s="212"/>
      <c r="L355" s="212"/>
      <c r="M355" s="212"/>
      <c r="N355" s="212"/>
      <c r="O355" s="212"/>
      <c r="P355" s="212"/>
      <c r="Q355" s="212"/>
      <c r="R355" s="212"/>
      <c r="S355" s="212"/>
      <c r="T355" s="212"/>
      <c r="U355" s="212"/>
      <c r="V355" s="212"/>
      <c r="W355" s="212"/>
      <c r="X355" s="212"/>
      <c r="Y355" s="146"/>
    </row>
    <row r="356" spans="1:25" ht="58.5" hidden="1" customHeight="1" x14ac:dyDescent="0.2">
      <c r="A356" s="213" t="s">
        <v>39</v>
      </c>
      <c r="B356" s="214"/>
      <c r="C356" s="217" t="s">
        <v>85</v>
      </c>
      <c r="D356" s="218"/>
      <c r="E356" s="219" t="s">
        <v>86</v>
      </c>
      <c r="F356" s="220"/>
      <c r="G356" s="221" t="s">
        <v>186</v>
      </c>
      <c r="H356" s="222"/>
      <c r="I356" s="223" t="s">
        <v>187</v>
      </c>
      <c r="J356" s="224"/>
      <c r="K356" s="225" t="s">
        <v>88</v>
      </c>
      <c r="L356" s="225"/>
      <c r="M356" s="226" t="s">
        <v>89</v>
      </c>
      <c r="N356" s="227"/>
      <c r="O356" s="228" t="s">
        <v>94</v>
      </c>
      <c r="P356" s="229"/>
      <c r="Q356" s="230" t="s">
        <v>188</v>
      </c>
      <c r="R356" s="230"/>
      <c r="S356" s="231" t="s">
        <v>189</v>
      </c>
      <c r="T356" s="231"/>
      <c r="U356" s="232" t="s">
        <v>91</v>
      </c>
      <c r="V356" s="233"/>
      <c r="W356" s="234" t="s">
        <v>96</v>
      </c>
      <c r="X356" s="235"/>
      <c r="Y356" s="146"/>
    </row>
    <row r="357" spans="1:25" hidden="1" x14ac:dyDescent="0.2">
      <c r="A357" s="215"/>
      <c r="B357" s="216"/>
      <c r="C357" s="45" t="s">
        <v>40</v>
      </c>
      <c r="D357" s="45" t="s">
        <v>41</v>
      </c>
      <c r="E357" s="45" t="s">
        <v>40</v>
      </c>
      <c r="F357" s="45" t="s">
        <v>41</v>
      </c>
      <c r="G357" s="45" t="s">
        <v>40</v>
      </c>
      <c r="H357" s="45" t="s">
        <v>41</v>
      </c>
      <c r="I357" s="45" t="s">
        <v>40</v>
      </c>
      <c r="J357" s="45" t="s">
        <v>41</v>
      </c>
      <c r="K357" s="45" t="s">
        <v>40</v>
      </c>
      <c r="L357" s="45" t="s">
        <v>41</v>
      </c>
      <c r="M357" s="45" t="s">
        <v>40</v>
      </c>
      <c r="N357" s="45" t="s">
        <v>41</v>
      </c>
      <c r="O357" s="45" t="s">
        <v>40</v>
      </c>
      <c r="P357" s="45" t="s">
        <v>41</v>
      </c>
      <c r="Q357" s="45" t="s">
        <v>40</v>
      </c>
      <c r="R357" s="45" t="s">
        <v>41</v>
      </c>
      <c r="S357" s="45" t="s">
        <v>40</v>
      </c>
      <c r="T357" s="45" t="s">
        <v>41</v>
      </c>
      <c r="U357" s="45" t="s">
        <v>40</v>
      </c>
      <c r="V357" s="45" t="s">
        <v>41</v>
      </c>
      <c r="W357" s="45" t="s">
        <v>40</v>
      </c>
      <c r="X357" s="45" t="s">
        <v>41</v>
      </c>
      <c r="Y357" s="146"/>
    </row>
    <row r="358" spans="1:25" hidden="1" x14ac:dyDescent="0.2">
      <c r="A358" s="117" t="s">
        <v>42</v>
      </c>
      <c r="B358" s="117">
        <v>1</v>
      </c>
      <c r="C358" s="47" cm="1">
        <f t="array" ref="C358">IF($I$2="Открытый тариф",
INDEX(GRID!$B$34:$BI$44,MATCH(C$7,GRID!$A$34:$A$44,0),MATCH(1,($U$2=GRID!$B$31:$BI$31)*(КАЛЕНДАРЬ!$AQ4=GRID!$B$33:$BI$33), 0)),
ROUNDUP(INDEX(GRID!$B$34:$BI$44,MATCH(C$7,GRID!$A$34:$A$44,0),MATCH(1,($U$2=GRID!$B$31:$BI$31)*(КАЛЕНДАРЬ!$AQ4=GRID!$B$33:$BI$33),0))*(1-GRID!$B$69),0))</f>
        <v>17100</v>
      </c>
      <c r="D358" s="47" cm="1">
        <f t="array" ref="D358">IF($I$2="Открытый тариф",
INDEX(GRID!$B$47:$BI$57,MATCH(C$7,GRID!$A$47:$A$57,0),MATCH(1,($U$2=GRID!$B$31:$BI$31)*(КАЛЕНДАРЬ!$AQ4=GRID!$B$33:$BI$33), 0)),
ROUNDUP(INDEX(GRID!$B$47:$BI$57,MATCH(C$7,GRID!$A$47:$A$57,0),MATCH(1,($U$2=GRID!$B$31:$BI$31)*(КАЛЕНДАРЬ!$AQ4=GRID!$B$33:$BI$33),0))*(1-GRID!$B$69),0))</f>
        <v>17100</v>
      </c>
      <c r="E358" s="47" cm="1">
        <f t="array" ref="E358">IF($I$2="Открытый тариф",
INDEX(GRID!$B$34:$BI$44,MATCH(E$7,GRID!$A$34:$A$44,0),MATCH(1,($U$2=GRID!$B$31:$BI$31)*(КАЛЕНДАРЬ!$AQ4=GRID!$B$33:$BI$33), 0)),
ROUNDUP(INDEX(GRID!$B$34:$BI$44,MATCH(E$7,GRID!$A$34:$A$44,0),MATCH(1,($U$2=GRID!$B$31:$BI$31)*(КАЛЕНДАРЬ!$AQ4=GRID!$B$33:$BI$33),0))*(1-GRID!$B$69),0))</f>
        <v>18800</v>
      </c>
      <c r="F358" s="47" cm="1">
        <f t="array" ref="F358">IF($I$2="Открытый тариф",
INDEX(GRID!$B$47:$BI$57,MATCH(E$7,GRID!$A$47:$A$57,0),MATCH(1,($U$2=GRID!$B$31:$BI$31)*(КАЛЕНДАРЬ!$AQ4=GRID!$B$33:$BI$33), 0)),
ROUNDUP(INDEX(GRID!$B$47:$BI$57,MATCH(E$7,GRID!$A$47:$A$57,0),MATCH(1,($U$2=GRID!$B$31:$BI$31)*(КАЛЕНДАРЬ!$AQ4=GRID!$B$33:$BI$33),0))*(1-GRID!$B$69),0))</f>
        <v>18800</v>
      </c>
      <c r="G358" s="47" cm="1">
        <f t="array" ref="G358">IF($I$2="Открытый тариф",
INDEX(GRID!$B$34:$BI$44,MATCH(G$7,GRID!$A$34:$A$44,0),MATCH(1,($U$2=GRID!$B$31:$BI$31)*(КАЛЕНДАРЬ!$AQ4=GRID!$B$33:$BI$33), 0)),
ROUNDUP(INDEX(GRID!$B$34:$BI$44,MATCH(G$7,GRID!$A$34:$A$44,0),MATCH(1,($U$2=GRID!$B$31:$BI$31)*(КАЛЕНДАРЬ!$AQ4=GRID!$B$33:$BI$33),0))*(1-GRID!$B$69),0))</f>
        <v>19800</v>
      </c>
      <c r="H358" s="47" cm="1">
        <f t="array" ref="H358">IF($I$2="Открытый тариф",
INDEX(GRID!$B$47:$BI$57,MATCH(G$7,GRID!$A$47:$A$57,0),MATCH(1,($U$2=GRID!$B$31:$BI$31)*(КАЛЕНДАРЬ!$AQ4=GRID!$B$33:$BI$33), 0)),
ROUNDUP(INDEX(GRID!$B$47:$BI$57,MATCH(G$7,GRID!$A$47:$A$57,0),MATCH(1,($U$2=GRID!$B$31:$BI$31)*(КАЛЕНДАРЬ!$AQ4=GRID!$B$33:$BI$33),0))*(1-GRID!$B$69),0))</f>
        <v>19800</v>
      </c>
      <c r="I358" s="47" cm="1">
        <f t="array" ref="I358">IF($I$2="Открытый тариф",
INDEX(GRID!$B$34:$BI$44,MATCH(I$7,GRID!$A$34:$A$44,0),MATCH(1,($U$2=GRID!$B$31:$BI$31)*(КАЛЕНДАРЬ!$AQ4=GRID!$B$33:$BI$33), 0)),
ROUNDUP(INDEX(GRID!$B$34:$BI$44,MATCH(I$7,GRID!$A$34:$A$44,0),MATCH(1,($U$2=GRID!$B$31:$BI$31)*(КАЛЕНДАРЬ!$AQ4=GRID!$B$33:$BI$33),0))*(1-GRID!$B$69),0))</f>
        <v>21500</v>
      </c>
      <c r="J358" s="47" cm="1">
        <f t="array" ref="J358">IF($I$2="Открытый тариф",
INDEX(GRID!$B$47:$BI$57,MATCH(I$7,GRID!$A$47:$A$57,0),MATCH(1,($U$2=GRID!$B$31:$BI$31)*(КАЛЕНДАРЬ!$AQ4=GRID!$B$33:$BI$33), 0)),
ROUNDUP(INDEX(GRID!$B$47:$BI$57,MATCH(I$7,GRID!$A$47:$A$57,0),MATCH(1,($U$2=GRID!$B$31:$BI$31)*(КАЛЕНДАРЬ!$AQ4=GRID!$B$33:$BI$33),0))*(1-GRID!$B$69),0))</f>
        <v>21500</v>
      </c>
      <c r="K358" s="47" cm="1">
        <f t="array" ref="K358">IF($I$2="Открытый тариф",
INDEX(GRID!$B$34:$BI$44,MATCH(K$7,GRID!$A$34:$A$44,0),MATCH(1,($U$2=GRID!$B$31:$BI$31)*(КАЛЕНДАРЬ!$AQ4=GRID!$B$33:$BI$33), 0)),
ROUNDUP(INDEX(GRID!$B$34:$BI$44,MATCH(K$7,GRID!$A$34:$A$44,0),MATCH(1,($U$2=GRID!$B$31:$BI$31)*(КАЛЕНДАРЬ!$AQ4=GRID!$B$33:$BI$33),0))*(1-GRID!$B$69),0))</f>
        <v>22500</v>
      </c>
      <c r="L358" s="47" cm="1">
        <f t="array" ref="L358">IF($I$2="Открытый тариф",
INDEX(GRID!$B$47:$BI$57,MATCH(K$7,GRID!$A$47:$A$57,0),MATCH(1,($U$2=GRID!$B$31:$BI$31)*(КАЛЕНДАРЬ!$AQ4=GRID!$B$33:$BI$33), 0)),
ROUNDUP(INDEX(GRID!$B$47:$BI$57,MATCH(K$7,GRID!$A$47:$A$57,0),MATCH(1,($U$2=GRID!$B$31:$BI$31)*(КАЛЕНДАРЬ!$AQ4=GRID!$B$33:$BI$33),0))*(1-GRID!$B$69),0))</f>
        <v>22500</v>
      </c>
      <c r="M358" s="47" cm="1">
        <f t="array" ref="M358">IF($I$2="Открытый тариф",
INDEX(GRID!$B$34:$BI$44,MATCH(M$7,GRID!$A$34:$A$44,0),MATCH(1,($U$2=GRID!$B$31:$BI$31)*(КАЛЕНДАРЬ!$AQ4=GRID!$B$33:$BI$33), 0)),
ROUNDUP(INDEX(GRID!$B$34:$BI$44,MATCH(M$7,GRID!$A$34:$A$44,0),MATCH(1,($U$2=GRID!$B$31:$BI$31)*(КАЛЕНДАРЬ!$AQ4=GRID!$B$33:$BI$33),0))*(1-GRID!$B$69),0))</f>
        <v>24200</v>
      </c>
      <c r="N358" s="47" cm="1">
        <f t="array" ref="N358">IF($I$2="Открытый тариф",
INDEX(GRID!$B$47:$BI$57,MATCH(M$7,GRID!$A$47:$A$57,0),MATCH(1,($U$2=GRID!$B$31:$BI$31)*(КАЛЕНДАРЬ!$AQ4=GRID!$B$33:$BI$33), 0)),
ROUNDUP(INDEX(GRID!$B$47:$BI$57,MATCH(M$7,GRID!$A$47:$A$57,0),MATCH(1,($U$2=GRID!$B$31:$BI$31)*(КАЛЕНДАРЬ!$AQ4=GRID!$B$33:$BI$33),0))*(1-GRID!$B$69),0))</f>
        <v>24200</v>
      </c>
      <c r="O358" s="49" t="s">
        <v>101</v>
      </c>
      <c r="P358" s="49" t="s">
        <v>101</v>
      </c>
      <c r="Q358" s="49" t="s">
        <v>101</v>
      </c>
      <c r="R358" s="49" t="s">
        <v>101</v>
      </c>
      <c r="S358" s="49" t="s">
        <v>101</v>
      </c>
      <c r="T358" s="49" t="s">
        <v>101</v>
      </c>
      <c r="U358" s="49" t="s">
        <v>101</v>
      </c>
      <c r="V358" s="49" t="s">
        <v>101</v>
      </c>
      <c r="W358" s="49" t="s">
        <v>101</v>
      </c>
      <c r="X358" s="49" t="s">
        <v>101</v>
      </c>
      <c r="Y358" s="146"/>
    </row>
    <row r="359" spans="1:25" hidden="1" x14ac:dyDescent="0.2">
      <c r="A359" s="117" t="s">
        <v>43</v>
      </c>
      <c r="B359" s="117">
        <v>2</v>
      </c>
      <c r="C359" s="47" cm="1">
        <f t="array" ref="C359">IF($I$2="Открытый тариф",
INDEX(GRID!$B$34:$BI$44,MATCH(C$7,GRID!$A$34:$A$44,0),MATCH(1,($U$2=GRID!$B$31:$BI$31)*(КАЛЕНДАРЬ!$AQ5=GRID!$B$33:$BI$33), 0)),
ROUNDUP(INDEX(GRID!$B$34:$BI$44,MATCH(C$7,GRID!$A$34:$A$44,0),MATCH(1,($U$2=GRID!$B$31:$BI$31)*(КАЛЕНДАРЬ!$AQ5=GRID!$B$33:$BI$33),0))*(1-GRID!$B$69),0))</f>
        <v>17100</v>
      </c>
      <c r="D359" s="47" cm="1">
        <f t="array" ref="D359">IF($I$2="Открытый тариф",
INDEX(GRID!$B$47:$BI$57,MATCH(C$7,GRID!$A$47:$A$57,0),MATCH(1,($U$2=GRID!$B$31:$BI$31)*(КАЛЕНДАРЬ!$AQ5=GRID!$B$33:$BI$33), 0)),
ROUNDUP(INDEX(GRID!$B$47:$BI$57,MATCH(C$7,GRID!$A$47:$A$57,0),MATCH(1,($U$2=GRID!$B$31:$BI$31)*(КАЛЕНДАРЬ!$AQ5=GRID!$B$33:$BI$33),0))*(1-GRID!$B$69),0))</f>
        <v>17100</v>
      </c>
      <c r="E359" s="47" cm="1">
        <f t="array" ref="E359">IF($I$2="Открытый тариф",
INDEX(GRID!$B$34:$BI$44,MATCH(E$7,GRID!$A$34:$A$44,0),MATCH(1,($U$2=GRID!$B$31:$BI$31)*(КАЛЕНДАРЬ!$AQ5=GRID!$B$33:$BI$33), 0)),
ROUNDUP(INDEX(GRID!$B$34:$BI$44,MATCH(E$7,GRID!$A$34:$A$44,0),MATCH(1,($U$2=GRID!$B$31:$BI$31)*(КАЛЕНДАРЬ!$AQ5=GRID!$B$33:$BI$33),0))*(1-GRID!$B$69),0))</f>
        <v>18800</v>
      </c>
      <c r="F359" s="47" cm="1">
        <f t="array" ref="F359">IF($I$2="Открытый тариф",
INDEX(GRID!$B$47:$BI$57,MATCH(E$7,GRID!$A$47:$A$57,0),MATCH(1,($U$2=GRID!$B$31:$BI$31)*(КАЛЕНДАРЬ!$AQ5=GRID!$B$33:$BI$33), 0)),
ROUNDUP(INDEX(GRID!$B$47:$BI$57,MATCH(E$7,GRID!$A$47:$A$57,0),MATCH(1,($U$2=GRID!$B$31:$BI$31)*(КАЛЕНДАРЬ!$AQ5=GRID!$B$33:$BI$33),0))*(1-GRID!$B$69),0))</f>
        <v>18800</v>
      </c>
      <c r="G359" s="47" cm="1">
        <f t="array" ref="G359">IF($I$2="Открытый тариф",
INDEX(GRID!$B$34:$BI$44,MATCH(G$7,GRID!$A$34:$A$44,0),MATCH(1,($U$2=GRID!$B$31:$BI$31)*(КАЛЕНДАРЬ!$AQ5=GRID!$B$33:$BI$33), 0)),
ROUNDUP(INDEX(GRID!$B$34:$BI$44,MATCH(G$7,GRID!$A$34:$A$44,0),MATCH(1,($U$2=GRID!$B$31:$BI$31)*(КАЛЕНДАРЬ!$AQ5=GRID!$B$33:$BI$33),0))*(1-GRID!$B$69),0))</f>
        <v>19800</v>
      </c>
      <c r="H359" s="47" cm="1">
        <f t="array" ref="H359">IF($I$2="Открытый тариф",
INDEX(GRID!$B$47:$BI$57,MATCH(G$7,GRID!$A$47:$A$57,0),MATCH(1,($U$2=GRID!$B$31:$BI$31)*(КАЛЕНДАРЬ!$AQ5=GRID!$B$33:$BI$33), 0)),
ROUNDUP(INDEX(GRID!$B$47:$BI$57,MATCH(G$7,GRID!$A$47:$A$57,0),MATCH(1,($U$2=GRID!$B$31:$BI$31)*(КАЛЕНДАРЬ!$AQ5=GRID!$B$33:$BI$33),0))*(1-GRID!$B$69),0))</f>
        <v>19800</v>
      </c>
      <c r="I359" s="47" cm="1">
        <f t="array" ref="I359">IF($I$2="Открытый тариф",
INDEX(GRID!$B$34:$BI$44,MATCH(I$7,GRID!$A$34:$A$44,0),MATCH(1,($U$2=GRID!$B$31:$BI$31)*(КАЛЕНДАРЬ!$AQ5=GRID!$B$33:$BI$33), 0)),
ROUNDUP(INDEX(GRID!$B$34:$BI$44,MATCH(I$7,GRID!$A$34:$A$44,0),MATCH(1,($U$2=GRID!$B$31:$BI$31)*(КАЛЕНДАРЬ!$AQ5=GRID!$B$33:$BI$33),0))*(1-GRID!$B$69),0))</f>
        <v>21500</v>
      </c>
      <c r="J359" s="47" cm="1">
        <f t="array" ref="J359">IF($I$2="Открытый тариф",
INDEX(GRID!$B$47:$BI$57,MATCH(I$7,GRID!$A$47:$A$57,0),MATCH(1,($U$2=GRID!$B$31:$BI$31)*(КАЛЕНДАРЬ!$AQ5=GRID!$B$33:$BI$33), 0)),
ROUNDUP(INDEX(GRID!$B$47:$BI$57,MATCH(I$7,GRID!$A$47:$A$57,0),MATCH(1,($U$2=GRID!$B$31:$BI$31)*(КАЛЕНДАРЬ!$AQ5=GRID!$B$33:$BI$33),0))*(1-GRID!$B$69),0))</f>
        <v>21500</v>
      </c>
      <c r="K359" s="47" cm="1">
        <f t="array" ref="K359">IF($I$2="Открытый тариф",
INDEX(GRID!$B$34:$BI$44,MATCH(K$7,GRID!$A$34:$A$44,0),MATCH(1,($U$2=GRID!$B$31:$BI$31)*(КАЛЕНДАРЬ!$AQ5=GRID!$B$33:$BI$33), 0)),
ROUNDUP(INDEX(GRID!$B$34:$BI$44,MATCH(K$7,GRID!$A$34:$A$44,0),MATCH(1,($U$2=GRID!$B$31:$BI$31)*(КАЛЕНДАРЬ!$AQ5=GRID!$B$33:$BI$33),0))*(1-GRID!$B$69),0))</f>
        <v>22500</v>
      </c>
      <c r="L359" s="47" cm="1">
        <f t="array" ref="L359">IF($I$2="Открытый тариф",
INDEX(GRID!$B$47:$BI$57,MATCH(K$7,GRID!$A$47:$A$57,0),MATCH(1,($U$2=GRID!$B$31:$BI$31)*(КАЛЕНДАРЬ!$AQ5=GRID!$B$33:$BI$33), 0)),
ROUNDUP(INDEX(GRID!$B$47:$BI$57,MATCH(K$7,GRID!$A$47:$A$57,0),MATCH(1,($U$2=GRID!$B$31:$BI$31)*(КАЛЕНДАРЬ!$AQ5=GRID!$B$33:$BI$33),0))*(1-GRID!$B$69),0))</f>
        <v>22500</v>
      </c>
      <c r="M359" s="47" cm="1">
        <f t="array" ref="M359">IF($I$2="Открытый тариф",
INDEX(GRID!$B$34:$BI$44,MATCH(M$7,GRID!$A$34:$A$44,0),MATCH(1,($U$2=GRID!$B$31:$BI$31)*(КАЛЕНДАРЬ!$AQ5=GRID!$B$33:$BI$33), 0)),
ROUNDUP(INDEX(GRID!$B$34:$BI$44,MATCH(M$7,GRID!$A$34:$A$44,0),MATCH(1,($U$2=GRID!$B$31:$BI$31)*(КАЛЕНДАРЬ!$AQ5=GRID!$B$33:$BI$33),0))*(1-GRID!$B$69),0))</f>
        <v>24200</v>
      </c>
      <c r="N359" s="47" cm="1">
        <f t="array" ref="N359">IF($I$2="Открытый тариф",
INDEX(GRID!$B$47:$BI$57,MATCH(M$7,GRID!$A$47:$A$57,0),MATCH(1,($U$2=GRID!$B$31:$BI$31)*(КАЛЕНДАРЬ!$AQ5=GRID!$B$33:$BI$33), 0)),
ROUNDUP(INDEX(GRID!$B$47:$BI$57,MATCH(M$7,GRID!$A$47:$A$57,0),MATCH(1,($U$2=GRID!$B$31:$BI$31)*(КАЛЕНДАРЬ!$AQ5=GRID!$B$33:$BI$33),0))*(1-GRID!$B$69),0))</f>
        <v>24200</v>
      </c>
      <c r="O359" s="49" t="s">
        <v>101</v>
      </c>
      <c r="P359" s="49" t="s">
        <v>101</v>
      </c>
      <c r="Q359" s="49" t="s">
        <v>101</v>
      </c>
      <c r="R359" s="49" t="s">
        <v>101</v>
      </c>
      <c r="S359" s="49" t="s">
        <v>101</v>
      </c>
      <c r="T359" s="49" t="s">
        <v>101</v>
      </c>
      <c r="U359" s="49" t="s">
        <v>101</v>
      </c>
      <c r="V359" s="49" t="s">
        <v>101</v>
      </c>
      <c r="W359" s="49" t="s">
        <v>101</v>
      </c>
      <c r="X359" s="49" t="s">
        <v>101</v>
      </c>
      <c r="Y359" s="146"/>
    </row>
    <row r="360" spans="1:25" hidden="1" x14ac:dyDescent="0.2">
      <c r="A360" s="117" t="s">
        <v>44</v>
      </c>
      <c r="B360" s="117">
        <v>3</v>
      </c>
      <c r="C360" s="47" cm="1">
        <f t="array" ref="C360">IF($I$2="Открытый тариф",
INDEX(GRID!$B$34:$BI$44,MATCH(C$7,GRID!$A$34:$A$44,0),MATCH(1,($U$2=GRID!$B$31:$BI$31)*(КАЛЕНДАРЬ!$AQ6=GRID!$B$33:$BI$33), 0)),
ROUNDUP(INDEX(GRID!$B$34:$BI$44,MATCH(C$7,GRID!$A$34:$A$44,0),MATCH(1,($U$2=GRID!$B$31:$BI$31)*(КАЛЕНДАРЬ!$AQ6=GRID!$B$33:$BI$33),0))*(1-GRID!$B$69),0))</f>
        <v>17100</v>
      </c>
      <c r="D360" s="47" cm="1">
        <f t="array" ref="D360">IF($I$2="Открытый тариф",
INDEX(GRID!$B$47:$BI$57,MATCH(C$7,GRID!$A$47:$A$57,0),MATCH(1,($U$2=GRID!$B$31:$BI$31)*(КАЛЕНДАРЬ!$AQ6=GRID!$B$33:$BI$33), 0)),
ROUNDUP(INDEX(GRID!$B$47:$BI$57,MATCH(C$7,GRID!$A$47:$A$57,0),MATCH(1,($U$2=GRID!$B$31:$BI$31)*(КАЛЕНДАРЬ!$AQ6=GRID!$B$33:$BI$33),0))*(1-GRID!$B$69),0))</f>
        <v>17100</v>
      </c>
      <c r="E360" s="47" cm="1">
        <f t="array" ref="E360">IF($I$2="Открытый тариф",
INDEX(GRID!$B$34:$BI$44,MATCH(E$7,GRID!$A$34:$A$44,0),MATCH(1,($U$2=GRID!$B$31:$BI$31)*(КАЛЕНДАРЬ!$AQ6=GRID!$B$33:$BI$33), 0)),
ROUNDUP(INDEX(GRID!$B$34:$BI$44,MATCH(E$7,GRID!$A$34:$A$44,0),MATCH(1,($U$2=GRID!$B$31:$BI$31)*(КАЛЕНДАРЬ!$AQ6=GRID!$B$33:$BI$33),0))*(1-GRID!$B$69),0))</f>
        <v>18800</v>
      </c>
      <c r="F360" s="47" cm="1">
        <f t="array" ref="F360">IF($I$2="Открытый тариф",
INDEX(GRID!$B$47:$BI$57,MATCH(E$7,GRID!$A$47:$A$57,0),MATCH(1,($U$2=GRID!$B$31:$BI$31)*(КАЛЕНДАРЬ!$AQ6=GRID!$B$33:$BI$33), 0)),
ROUNDUP(INDEX(GRID!$B$47:$BI$57,MATCH(E$7,GRID!$A$47:$A$57,0),MATCH(1,($U$2=GRID!$B$31:$BI$31)*(КАЛЕНДАРЬ!$AQ6=GRID!$B$33:$BI$33),0))*(1-GRID!$B$69),0))</f>
        <v>18800</v>
      </c>
      <c r="G360" s="47" cm="1">
        <f t="array" ref="G360">IF($I$2="Открытый тариф",
INDEX(GRID!$B$34:$BI$44,MATCH(G$7,GRID!$A$34:$A$44,0),MATCH(1,($U$2=GRID!$B$31:$BI$31)*(КАЛЕНДАРЬ!$AQ6=GRID!$B$33:$BI$33), 0)),
ROUNDUP(INDEX(GRID!$B$34:$BI$44,MATCH(G$7,GRID!$A$34:$A$44,0),MATCH(1,($U$2=GRID!$B$31:$BI$31)*(КАЛЕНДАРЬ!$AQ6=GRID!$B$33:$BI$33),0))*(1-GRID!$B$69),0))</f>
        <v>19800</v>
      </c>
      <c r="H360" s="47" cm="1">
        <f t="array" ref="H360">IF($I$2="Открытый тариф",
INDEX(GRID!$B$47:$BI$57,MATCH(G$7,GRID!$A$47:$A$57,0),MATCH(1,($U$2=GRID!$B$31:$BI$31)*(КАЛЕНДАРЬ!$AQ6=GRID!$B$33:$BI$33), 0)),
ROUNDUP(INDEX(GRID!$B$47:$BI$57,MATCH(G$7,GRID!$A$47:$A$57,0),MATCH(1,($U$2=GRID!$B$31:$BI$31)*(КАЛЕНДАРЬ!$AQ6=GRID!$B$33:$BI$33),0))*(1-GRID!$B$69),0))</f>
        <v>19800</v>
      </c>
      <c r="I360" s="47" cm="1">
        <f t="array" ref="I360">IF($I$2="Открытый тариф",
INDEX(GRID!$B$34:$BI$44,MATCH(I$7,GRID!$A$34:$A$44,0),MATCH(1,($U$2=GRID!$B$31:$BI$31)*(КАЛЕНДАРЬ!$AQ6=GRID!$B$33:$BI$33), 0)),
ROUNDUP(INDEX(GRID!$B$34:$BI$44,MATCH(I$7,GRID!$A$34:$A$44,0),MATCH(1,($U$2=GRID!$B$31:$BI$31)*(КАЛЕНДАРЬ!$AQ6=GRID!$B$33:$BI$33),0))*(1-GRID!$B$69),0))</f>
        <v>21500</v>
      </c>
      <c r="J360" s="47" cm="1">
        <f t="array" ref="J360">IF($I$2="Открытый тариф",
INDEX(GRID!$B$47:$BI$57,MATCH(I$7,GRID!$A$47:$A$57,0),MATCH(1,($U$2=GRID!$B$31:$BI$31)*(КАЛЕНДАРЬ!$AQ6=GRID!$B$33:$BI$33), 0)),
ROUNDUP(INDEX(GRID!$B$47:$BI$57,MATCH(I$7,GRID!$A$47:$A$57,0),MATCH(1,($U$2=GRID!$B$31:$BI$31)*(КАЛЕНДАРЬ!$AQ6=GRID!$B$33:$BI$33),0))*(1-GRID!$B$69),0))</f>
        <v>21500</v>
      </c>
      <c r="K360" s="47" cm="1">
        <f t="array" ref="K360">IF($I$2="Открытый тариф",
INDEX(GRID!$B$34:$BI$44,MATCH(K$7,GRID!$A$34:$A$44,0),MATCH(1,($U$2=GRID!$B$31:$BI$31)*(КАЛЕНДАРЬ!$AQ6=GRID!$B$33:$BI$33), 0)),
ROUNDUP(INDEX(GRID!$B$34:$BI$44,MATCH(K$7,GRID!$A$34:$A$44,0),MATCH(1,($U$2=GRID!$B$31:$BI$31)*(КАЛЕНДАРЬ!$AQ6=GRID!$B$33:$BI$33),0))*(1-GRID!$B$69),0))</f>
        <v>22500</v>
      </c>
      <c r="L360" s="47" cm="1">
        <f t="array" ref="L360">IF($I$2="Открытый тариф",
INDEX(GRID!$B$47:$BI$57,MATCH(K$7,GRID!$A$47:$A$57,0),MATCH(1,($U$2=GRID!$B$31:$BI$31)*(КАЛЕНДАРЬ!$AQ6=GRID!$B$33:$BI$33), 0)),
ROUNDUP(INDEX(GRID!$B$47:$BI$57,MATCH(K$7,GRID!$A$47:$A$57,0),MATCH(1,($U$2=GRID!$B$31:$BI$31)*(КАЛЕНДАРЬ!$AQ6=GRID!$B$33:$BI$33),0))*(1-GRID!$B$69),0))</f>
        <v>22500</v>
      </c>
      <c r="M360" s="47" cm="1">
        <f t="array" ref="M360">IF($I$2="Открытый тариф",
INDEX(GRID!$B$34:$BI$44,MATCH(M$7,GRID!$A$34:$A$44,0),MATCH(1,($U$2=GRID!$B$31:$BI$31)*(КАЛЕНДАРЬ!$AQ6=GRID!$B$33:$BI$33), 0)),
ROUNDUP(INDEX(GRID!$B$34:$BI$44,MATCH(M$7,GRID!$A$34:$A$44,0),MATCH(1,($U$2=GRID!$B$31:$BI$31)*(КАЛЕНДАРЬ!$AQ6=GRID!$B$33:$BI$33),0))*(1-GRID!$B$69),0))</f>
        <v>24200</v>
      </c>
      <c r="N360" s="47" cm="1">
        <f t="array" ref="N360">IF($I$2="Открытый тариф",
INDEX(GRID!$B$47:$BI$57,MATCH(M$7,GRID!$A$47:$A$57,0),MATCH(1,($U$2=GRID!$B$31:$BI$31)*(КАЛЕНДАРЬ!$AQ6=GRID!$B$33:$BI$33), 0)),
ROUNDUP(INDEX(GRID!$B$47:$BI$57,MATCH(M$7,GRID!$A$47:$A$57,0),MATCH(1,($U$2=GRID!$B$31:$BI$31)*(КАЛЕНДАРЬ!$AQ6=GRID!$B$33:$BI$33),0))*(1-GRID!$B$69),0))</f>
        <v>24200</v>
      </c>
      <c r="O360" s="49" t="s">
        <v>101</v>
      </c>
      <c r="P360" s="49" t="s">
        <v>101</v>
      </c>
      <c r="Q360" s="49" t="s">
        <v>101</v>
      </c>
      <c r="R360" s="49" t="s">
        <v>101</v>
      </c>
      <c r="S360" s="49" t="s">
        <v>101</v>
      </c>
      <c r="T360" s="49" t="s">
        <v>101</v>
      </c>
      <c r="U360" s="49" t="s">
        <v>101</v>
      </c>
      <c r="V360" s="49" t="s">
        <v>101</v>
      </c>
      <c r="W360" s="49" t="s">
        <v>101</v>
      </c>
      <c r="X360" s="49" t="s">
        <v>101</v>
      </c>
      <c r="Y360" s="146"/>
    </row>
    <row r="361" spans="1:25" hidden="1" x14ac:dyDescent="0.2">
      <c r="A361" s="117" t="s">
        <v>45</v>
      </c>
      <c r="B361" s="117">
        <v>4</v>
      </c>
      <c r="C361" s="47" cm="1">
        <f t="array" ref="C361">IF($I$2="Открытый тариф",
INDEX(GRID!$B$34:$BI$44,MATCH(C$7,GRID!$A$34:$A$44,0),MATCH(1,($U$2=GRID!$B$31:$BI$31)*(КАЛЕНДАРЬ!$AQ7=GRID!$B$33:$BI$33), 0)),
ROUNDUP(INDEX(GRID!$B$34:$BI$44,MATCH(C$7,GRID!$A$34:$A$44,0),MATCH(1,($U$2=GRID!$B$31:$BI$31)*(КАЛЕНДАРЬ!$AQ7=GRID!$B$33:$BI$33),0))*(1-GRID!$B$69),0))</f>
        <v>17100</v>
      </c>
      <c r="D361" s="47" cm="1">
        <f t="array" ref="D361">IF($I$2="Открытый тариф",
INDEX(GRID!$B$47:$BI$57,MATCH(C$7,GRID!$A$47:$A$57,0),MATCH(1,($U$2=GRID!$B$31:$BI$31)*(КАЛЕНДАРЬ!$AQ7=GRID!$B$33:$BI$33), 0)),
ROUNDUP(INDEX(GRID!$B$47:$BI$57,MATCH(C$7,GRID!$A$47:$A$57,0),MATCH(1,($U$2=GRID!$B$31:$BI$31)*(КАЛЕНДАРЬ!$AQ7=GRID!$B$33:$BI$33),0))*(1-GRID!$B$69),0))</f>
        <v>17100</v>
      </c>
      <c r="E361" s="47" cm="1">
        <f t="array" ref="E361">IF($I$2="Открытый тариф",
INDEX(GRID!$B$34:$BI$44,MATCH(E$7,GRID!$A$34:$A$44,0),MATCH(1,($U$2=GRID!$B$31:$BI$31)*(КАЛЕНДАРЬ!$AQ7=GRID!$B$33:$BI$33), 0)),
ROUNDUP(INDEX(GRID!$B$34:$BI$44,MATCH(E$7,GRID!$A$34:$A$44,0),MATCH(1,($U$2=GRID!$B$31:$BI$31)*(КАЛЕНДАРЬ!$AQ7=GRID!$B$33:$BI$33),0))*(1-GRID!$B$69),0))</f>
        <v>18800</v>
      </c>
      <c r="F361" s="47" cm="1">
        <f t="array" ref="F361">IF($I$2="Открытый тариф",
INDEX(GRID!$B$47:$BI$57,MATCH(E$7,GRID!$A$47:$A$57,0),MATCH(1,($U$2=GRID!$B$31:$BI$31)*(КАЛЕНДАРЬ!$AQ7=GRID!$B$33:$BI$33), 0)),
ROUNDUP(INDEX(GRID!$B$47:$BI$57,MATCH(E$7,GRID!$A$47:$A$57,0),MATCH(1,($U$2=GRID!$B$31:$BI$31)*(КАЛЕНДАРЬ!$AQ7=GRID!$B$33:$BI$33),0))*(1-GRID!$B$69),0))</f>
        <v>18800</v>
      </c>
      <c r="G361" s="47" cm="1">
        <f t="array" ref="G361">IF($I$2="Открытый тариф",
INDEX(GRID!$B$34:$BI$44,MATCH(G$7,GRID!$A$34:$A$44,0),MATCH(1,($U$2=GRID!$B$31:$BI$31)*(КАЛЕНДАРЬ!$AQ7=GRID!$B$33:$BI$33), 0)),
ROUNDUP(INDEX(GRID!$B$34:$BI$44,MATCH(G$7,GRID!$A$34:$A$44,0),MATCH(1,($U$2=GRID!$B$31:$BI$31)*(КАЛЕНДАРЬ!$AQ7=GRID!$B$33:$BI$33),0))*(1-GRID!$B$69),0))</f>
        <v>19800</v>
      </c>
      <c r="H361" s="47" cm="1">
        <f t="array" ref="H361">IF($I$2="Открытый тариф",
INDEX(GRID!$B$47:$BI$57,MATCH(G$7,GRID!$A$47:$A$57,0),MATCH(1,($U$2=GRID!$B$31:$BI$31)*(КАЛЕНДАРЬ!$AQ7=GRID!$B$33:$BI$33), 0)),
ROUNDUP(INDEX(GRID!$B$47:$BI$57,MATCH(G$7,GRID!$A$47:$A$57,0),MATCH(1,($U$2=GRID!$B$31:$BI$31)*(КАЛЕНДАРЬ!$AQ7=GRID!$B$33:$BI$33),0))*(1-GRID!$B$69),0))</f>
        <v>19800</v>
      </c>
      <c r="I361" s="47" cm="1">
        <f t="array" ref="I361">IF($I$2="Открытый тариф",
INDEX(GRID!$B$34:$BI$44,MATCH(I$7,GRID!$A$34:$A$44,0),MATCH(1,($U$2=GRID!$B$31:$BI$31)*(КАЛЕНДАРЬ!$AQ7=GRID!$B$33:$BI$33), 0)),
ROUNDUP(INDEX(GRID!$B$34:$BI$44,MATCH(I$7,GRID!$A$34:$A$44,0),MATCH(1,($U$2=GRID!$B$31:$BI$31)*(КАЛЕНДАРЬ!$AQ7=GRID!$B$33:$BI$33),0))*(1-GRID!$B$69),0))</f>
        <v>21500</v>
      </c>
      <c r="J361" s="47" cm="1">
        <f t="array" ref="J361">IF($I$2="Открытый тариф",
INDEX(GRID!$B$47:$BI$57,MATCH(I$7,GRID!$A$47:$A$57,0),MATCH(1,($U$2=GRID!$B$31:$BI$31)*(КАЛЕНДАРЬ!$AQ7=GRID!$B$33:$BI$33), 0)),
ROUNDUP(INDEX(GRID!$B$47:$BI$57,MATCH(I$7,GRID!$A$47:$A$57,0),MATCH(1,($U$2=GRID!$B$31:$BI$31)*(КАЛЕНДАРЬ!$AQ7=GRID!$B$33:$BI$33),0))*(1-GRID!$B$69),0))</f>
        <v>21500</v>
      </c>
      <c r="K361" s="47" cm="1">
        <f t="array" ref="K361">IF($I$2="Открытый тариф",
INDEX(GRID!$B$34:$BI$44,MATCH(K$7,GRID!$A$34:$A$44,0),MATCH(1,($U$2=GRID!$B$31:$BI$31)*(КАЛЕНДАРЬ!$AQ7=GRID!$B$33:$BI$33), 0)),
ROUNDUP(INDEX(GRID!$B$34:$BI$44,MATCH(K$7,GRID!$A$34:$A$44,0),MATCH(1,($U$2=GRID!$B$31:$BI$31)*(КАЛЕНДАРЬ!$AQ7=GRID!$B$33:$BI$33),0))*(1-GRID!$B$69),0))</f>
        <v>22500</v>
      </c>
      <c r="L361" s="47" cm="1">
        <f t="array" ref="L361">IF($I$2="Открытый тариф",
INDEX(GRID!$B$47:$BI$57,MATCH(K$7,GRID!$A$47:$A$57,0),MATCH(1,($U$2=GRID!$B$31:$BI$31)*(КАЛЕНДАРЬ!$AQ7=GRID!$B$33:$BI$33), 0)),
ROUNDUP(INDEX(GRID!$B$47:$BI$57,MATCH(K$7,GRID!$A$47:$A$57,0),MATCH(1,($U$2=GRID!$B$31:$BI$31)*(КАЛЕНДАРЬ!$AQ7=GRID!$B$33:$BI$33),0))*(1-GRID!$B$69),0))</f>
        <v>22500</v>
      </c>
      <c r="M361" s="47" cm="1">
        <f t="array" ref="M361">IF($I$2="Открытый тариф",
INDEX(GRID!$B$34:$BI$44,MATCH(M$7,GRID!$A$34:$A$44,0),MATCH(1,($U$2=GRID!$B$31:$BI$31)*(КАЛЕНДАРЬ!$AQ7=GRID!$B$33:$BI$33), 0)),
ROUNDUP(INDEX(GRID!$B$34:$BI$44,MATCH(M$7,GRID!$A$34:$A$44,0),MATCH(1,($U$2=GRID!$B$31:$BI$31)*(КАЛЕНДАРЬ!$AQ7=GRID!$B$33:$BI$33),0))*(1-GRID!$B$69),0))</f>
        <v>24200</v>
      </c>
      <c r="N361" s="47" cm="1">
        <f t="array" ref="N361">IF($I$2="Открытый тариф",
INDEX(GRID!$B$47:$BI$57,MATCH(M$7,GRID!$A$47:$A$57,0),MATCH(1,($U$2=GRID!$B$31:$BI$31)*(КАЛЕНДАРЬ!$AQ7=GRID!$B$33:$BI$33), 0)),
ROUNDUP(INDEX(GRID!$B$47:$BI$57,MATCH(M$7,GRID!$A$47:$A$57,0),MATCH(1,($U$2=GRID!$B$31:$BI$31)*(КАЛЕНДАРЬ!$AQ7=GRID!$B$33:$BI$33),0))*(1-GRID!$B$69),0))</f>
        <v>24200</v>
      </c>
      <c r="O361" s="49" t="s">
        <v>101</v>
      </c>
      <c r="P361" s="49" t="s">
        <v>101</v>
      </c>
      <c r="Q361" s="49" t="s">
        <v>101</v>
      </c>
      <c r="R361" s="49" t="s">
        <v>101</v>
      </c>
      <c r="S361" s="49" t="s">
        <v>101</v>
      </c>
      <c r="T361" s="49" t="s">
        <v>101</v>
      </c>
      <c r="U361" s="49" t="s">
        <v>101</v>
      </c>
      <c r="V361" s="49" t="s">
        <v>101</v>
      </c>
      <c r="W361" s="49" t="s">
        <v>101</v>
      </c>
      <c r="X361" s="49" t="s">
        <v>101</v>
      </c>
      <c r="Y361" s="146"/>
    </row>
    <row r="362" spans="1:25" hidden="1" x14ac:dyDescent="0.2">
      <c r="A362" s="117" t="s">
        <v>46</v>
      </c>
      <c r="B362" s="117">
        <v>5</v>
      </c>
      <c r="C362" s="47" cm="1">
        <f t="array" ref="C362">IF($I$2="Открытый тариф",
INDEX(GRID!$B$34:$BI$44,MATCH(C$7,GRID!$A$34:$A$44,0),MATCH(1,($U$2=GRID!$B$31:$BI$31)*(КАЛЕНДАРЬ!$AQ8=GRID!$B$33:$BI$33), 0)),
ROUNDUP(INDEX(GRID!$B$34:$BI$44,MATCH(C$7,GRID!$A$34:$A$44,0),MATCH(1,($U$2=GRID!$B$31:$BI$31)*(КАЛЕНДАРЬ!$AQ8=GRID!$B$33:$BI$33),0))*(1-GRID!$B$69),0))</f>
        <v>17100</v>
      </c>
      <c r="D362" s="47" cm="1">
        <f t="array" ref="D362">IF($I$2="Открытый тариф",
INDEX(GRID!$B$47:$BI$57,MATCH(C$7,GRID!$A$47:$A$57,0),MATCH(1,($U$2=GRID!$B$31:$BI$31)*(КАЛЕНДАРЬ!$AQ8=GRID!$B$33:$BI$33), 0)),
ROUNDUP(INDEX(GRID!$B$47:$BI$57,MATCH(C$7,GRID!$A$47:$A$57,0),MATCH(1,($U$2=GRID!$B$31:$BI$31)*(КАЛЕНДАРЬ!$AQ8=GRID!$B$33:$BI$33),0))*(1-GRID!$B$69),0))</f>
        <v>17100</v>
      </c>
      <c r="E362" s="47" cm="1">
        <f t="array" ref="E362">IF($I$2="Открытый тариф",
INDEX(GRID!$B$34:$BI$44,MATCH(E$7,GRID!$A$34:$A$44,0),MATCH(1,($U$2=GRID!$B$31:$BI$31)*(КАЛЕНДАРЬ!$AQ8=GRID!$B$33:$BI$33), 0)),
ROUNDUP(INDEX(GRID!$B$34:$BI$44,MATCH(E$7,GRID!$A$34:$A$44,0),MATCH(1,($U$2=GRID!$B$31:$BI$31)*(КАЛЕНДАРЬ!$AQ8=GRID!$B$33:$BI$33),0))*(1-GRID!$B$69),0))</f>
        <v>18800</v>
      </c>
      <c r="F362" s="47" cm="1">
        <f t="array" ref="F362">IF($I$2="Открытый тариф",
INDEX(GRID!$B$47:$BI$57,MATCH(E$7,GRID!$A$47:$A$57,0),MATCH(1,($U$2=GRID!$B$31:$BI$31)*(КАЛЕНДАРЬ!$AQ8=GRID!$B$33:$BI$33), 0)),
ROUNDUP(INDEX(GRID!$B$47:$BI$57,MATCH(E$7,GRID!$A$47:$A$57,0),MATCH(1,($U$2=GRID!$B$31:$BI$31)*(КАЛЕНДАРЬ!$AQ8=GRID!$B$33:$BI$33),0))*(1-GRID!$B$69),0))</f>
        <v>18800</v>
      </c>
      <c r="G362" s="47" cm="1">
        <f t="array" ref="G362">IF($I$2="Открытый тариф",
INDEX(GRID!$B$34:$BI$44,MATCH(G$7,GRID!$A$34:$A$44,0),MATCH(1,($U$2=GRID!$B$31:$BI$31)*(КАЛЕНДАРЬ!$AQ8=GRID!$B$33:$BI$33), 0)),
ROUNDUP(INDEX(GRID!$B$34:$BI$44,MATCH(G$7,GRID!$A$34:$A$44,0),MATCH(1,($U$2=GRID!$B$31:$BI$31)*(КАЛЕНДАРЬ!$AQ8=GRID!$B$33:$BI$33),0))*(1-GRID!$B$69),0))</f>
        <v>19800</v>
      </c>
      <c r="H362" s="47" cm="1">
        <f t="array" ref="H362">IF($I$2="Открытый тариф",
INDEX(GRID!$B$47:$BI$57,MATCH(G$7,GRID!$A$47:$A$57,0),MATCH(1,($U$2=GRID!$B$31:$BI$31)*(КАЛЕНДАРЬ!$AQ8=GRID!$B$33:$BI$33), 0)),
ROUNDUP(INDEX(GRID!$B$47:$BI$57,MATCH(G$7,GRID!$A$47:$A$57,0),MATCH(1,($U$2=GRID!$B$31:$BI$31)*(КАЛЕНДАРЬ!$AQ8=GRID!$B$33:$BI$33),0))*(1-GRID!$B$69),0))</f>
        <v>19800</v>
      </c>
      <c r="I362" s="47" cm="1">
        <f t="array" ref="I362">IF($I$2="Открытый тариф",
INDEX(GRID!$B$34:$BI$44,MATCH(I$7,GRID!$A$34:$A$44,0),MATCH(1,($U$2=GRID!$B$31:$BI$31)*(КАЛЕНДАРЬ!$AQ8=GRID!$B$33:$BI$33), 0)),
ROUNDUP(INDEX(GRID!$B$34:$BI$44,MATCH(I$7,GRID!$A$34:$A$44,0),MATCH(1,($U$2=GRID!$B$31:$BI$31)*(КАЛЕНДАРЬ!$AQ8=GRID!$B$33:$BI$33),0))*(1-GRID!$B$69),0))</f>
        <v>21500</v>
      </c>
      <c r="J362" s="47" cm="1">
        <f t="array" ref="J362">IF($I$2="Открытый тариф",
INDEX(GRID!$B$47:$BI$57,MATCH(I$7,GRID!$A$47:$A$57,0),MATCH(1,($U$2=GRID!$B$31:$BI$31)*(КАЛЕНДАРЬ!$AQ8=GRID!$B$33:$BI$33), 0)),
ROUNDUP(INDEX(GRID!$B$47:$BI$57,MATCH(I$7,GRID!$A$47:$A$57,0),MATCH(1,($U$2=GRID!$B$31:$BI$31)*(КАЛЕНДАРЬ!$AQ8=GRID!$B$33:$BI$33),0))*(1-GRID!$B$69),0))</f>
        <v>21500</v>
      </c>
      <c r="K362" s="47" cm="1">
        <f t="array" ref="K362">IF($I$2="Открытый тариф",
INDEX(GRID!$B$34:$BI$44,MATCH(K$7,GRID!$A$34:$A$44,0),MATCH(1,($U$2=GRID!$B$31:$BI$31)*(КАЛЕНДАРЬ!$AQ8=GRID!$B$33:$BI$33), 0)),
ROUNDUP(INDEX(GRID!$B$34:$BI$44,MATCH(K$7,GRID!$A$34:$A$44,0),MATCH(1,($U$2=GRID!$B$31:$BI$31)*(КАЛЕНДАРЬ!$AQ8=GRID!$B$33:$BI$33),0))*(1-GRID!$B$69),0))</f>
        <v>22500</v>
      </c>
      <c r="L362" s="47" cm="1">
        <f t="array" ref="L362">IF($I$2="Открытый тариф",
INDEX(GRID!$B$47:$BI$57,MATCH(K$7,GRID!$A$47:$A$57,0),MATCH(1,($U$2=GRID!$B$31:$BI$31)*(КАЛЕНДАРЬ!$AQ8=GRID!$B$33:$BI$33), 0)),
ROUNDUP(INDEX(GRID!$B$47:$BI$57,MATCH(K$7,GRID!$A$47:$A$57,0),MATCH(1,($U$2=GRID!$B$31:$BI$31)*(КАЛЕНДАРЬ!$AQ8=GRID!$B$33:$BI$33),0))*(1-GRID!$B$69),0))</f>
        <v>22500</v>
      </c>
      <c r="M362" s="47" cm="1">
        <f t="array" ref="M362">IF($I$2="Открытый тариф",
INDEX(GRID!$B$34:$BI$44,MATCH(M$7,GRID!$A$34:$A$44,0),MATCH(1,($U$2=GRID!$B$31:$BI$31)*(КАЛЕНДАРЬ!$AQ8=GRID!$B$33:$BI$33), 0)),
ROUNDUP(INDEX(GRID!$B$34:$BI$44,MATCH(M$7,GRID!$A$34:$A$44,0),MATCH(1,($U$2=GRID!$B$31:$BI$31)*(КАЛЕНДАРЬ!$AQ8=GRID!$B$33:$BI$33),0))*(1-GRID!$B$69),0))</f>
        <v>24200</v>
      </c>
      <c r="N362" s="47" cm="1">
        <f t="array" ref="N362">IF($I$2="Открытый тариф",
INDEX(GRID!$B$47:$BI$57,MATCH(M$7,GRID!$A$47:$A$57,0),MATCH(1,($U$2=GRID!$B$31:$BI$31)*(КАЛЕНДАРЬ!$AQ8=GRID!$B$33:$BI$33), 0)),
ROUNDUP(INDEX(GRID!$B$47:$BI$57,MATCH(M$7,GRID!$A$47:$A$57,0),MATCH(1,($U$2=GRID!$B$31:$BI$31)*(КАЛЕНДАРЬ!$AQ8=GRID!$B$33:$BI$33),0))*(1-GRID!$B$69),0))</f>
        <v>24200</v>
      </c>
      <c r="O362" s="49" t="s">
        <v>101</v>
      </c>
      <c r="P362" s="49" t="s">
        <v>101</v>
      </c>
      <c r="Q362" s="49" t="s">
        <v>101</v>
      </c>
      <c r="R362" s="49" t="s">
        <v>101</v>
      </c>
      <c r="S362" s="49" t="s">
        <v>101</v>
      </c>
      <c r="T362" s="49" t="s">
        <v>101</v>
      </c>
      <c r="U362" s="49" t="s">
        <v>101</v>
      </c>
      <c r="V362" s="49" t="s">
        <v>101</v>
      </c>
      <c r="W362" s="49" t="s">
        <v>101</v>
      </c>
      <c r="X362" s="49" t="s">
        <v>101</v>
      </c>
      <c r="Y362" s="146"/>
    </row>
    <row r="363" spans="1:25" hidden="1" x14ac:dyDescent="0.2">
      <c r="A363" s="117" t="s">
        <v>47</v>
      </c>
      <c r="B363" s="117">
        <v>6</v>
      </c>
      <c r="C363" s="47" cm="1">
        <f t="array" ref="C363">IF($I$2="Открытый тариф",
INDEX(GRID!$B$34:$BI$44,MATCH(C$7,GRID!$A$34:$A$44,0),MATCH(1,($U$2=GRID!$B$31:$BI$31)*(КАЛЕНДАРЬ!$AQ9=GRID!$B$33:$BI$33), 0)),
ROUNDUP(INDEX(GRID!$B$34:$BI$44,MATCH(C$7,GRID!$A$34:$A$44,0),MATCH(1,($U$2=GRID!$B$31:$BI$31)*(КАЛЕНДАРЬ!$AQ9=GRID!$B$33:$BI$33),0))*(1-GRID!$B$69),0))</f>
        <v>17700</v>
      </c>
      <c r="D363" s="47" cm="1">
        <f t="array" ref="D363">IF($I$2="Открытый тариф",
INDEX(GRID!$B$47:$BI$57,MATCH(C$7,GRID!$A$47:$A$57,0),MATCH(1,($U$2=GRID!$B$31:$BI$31)*(КАЛЕНДАРЬ!$AQ9=GRID!$B$33:$BI$33), 0)),
ROUNDUP(INDEX(GRID!$B$47:$BI$57,MATCH(C$7,GRID!$A$47:$A$57,0),MATCH(1,($U$2=GRID!$B$31:$BI$31)*(КАЛЕНДАРЬ!$AQ9=GRID!$B$33:$BI$33),0))*(1-GRID!$B$69),0))</f>
        <v>17700</v>
      </c>
      <c r="E363" s="47" cm="1">
        <f t="array" ref="E363">IF($I$2="Открытый тариф",
INDEX(GRID!$B$34:$BI$44,MATCH(E$7,GRID!$A$34:$A$44,0),MATCH(1,($U$2=GRID!$B$31:$BI$31)*(КАЛЕНДАРЬ!$AQ9=GRID!$B$33:$BI$33), 0)),
ROUNDUP(INDEX(GRID!$B$34:$BI$44,MATCH(E$7,GRID!$A$34:$A$44,0),MATCH(1,($U$2=GRID!$B$31:$BI$31)*(КАЛЕНДАРЬ!$AQ9=GRID!$B$33:$BI$33),0))*(1-GRID!$B$69),0))</f>
        <v>19500</v>
      </c>
      <c r="F363" s="47" cm="1">
        <f t="array" ref="F363">IF($I$2="Открытый тариф",
INDEX(GRID!$B$47:$BI$57,MATCH(E$7,GRID!$A$47:$A$57,0),MATCH(1,($U$2=GRID!$B$31:$BI$31)*(КАЛЕНДАРЬ!$AQ9=GRID!$B$33:$BI$33), 0)),
ROUNDUP(INDEX(GRID!$B$47:$BI$57,MATCH(E$7,GRID!$A$47:$A$57,0),MATCH(1,($U$2=GRID!$B$31:$BI$31)*(КАЛЕНДАРЬ!$AQ9=GRID!$B$33:$BI$33),0))*(1-GRID!$B$69),0))</f>
        <v>19500</v>
      </c>
      <c r="G363" s="47" cm="1">
        <f t="array" ref="G363">IF($I$2="Открытый тариф",
INDEX(GRID!$B$34:$BI$44,MATCH(G$7,GRID!$A$34:$A$44,0),MATCH(1,($U$2=GRID!$B$31:$BI$31)*(КАЛЕНДАРЬ!$AQ9=GRID!$B$33:$BI$33), 0)),
ROUNDUP(INDEX(GRID!$B$34:$BI$44,MATCH(G$7,GRID!$A$34:$A$44,0),MATCH(1,($U$2=GRID!$B$31:$BI$31)*(КАЛЕНДАРЬ!$AQ9=GRID!$B$33:$BI$33),0))*(1-GRID!$B$69),0))</f>
        <v>20500</v>
      </c>
      <c r="H363" s="47" cm="1">
        <f t="array" ref="H363">IF($I$2="Открытый тариф",
INDEX(GRID!$B$47:$BI$57,MATCH(G$7,GRID!$A$47:$A$57,0),MATCH(1,($U$2=GRID!$B$31:$BI$31)*(КАЛЕНДАРЬ!$AQ9=GRID!$B$33:$BI$33), 0)),
ROUNDUP(INDEX(GRID!$B$47:$BI$57,MATCH(G$7,GRID!$A$47:$A$57,0),MATCH(1,($U$2=GRID!$B$31:$BI$31)*(КАЛЕНДАРЬ!$AQ9=GRID!$B$33:$BI$33),0))*(1-GRID!$B$69),0))</f>
        <v>20500</v>
      </c>
      <c r="I363" s="47" cm="1">
        <f t="array" ref="I363">IF($I$2="Открытый тариф",
INDEX(GRID!$B$34:$BI$44,MATCH(I$7,GRID!$A$34:$A$44,0),MATCH(1,($U$2=GRID!$B$31:$BI$31)*(КАЛЕНДАРЬ!$AQ9=GRID!$B$33:$BI$33), 0)),
ROUNDUP(INDEX(GRID!$B$34:$BI$44,MATCH(I$7,GRID!$A$34:$A$44,0),MATCH(1,($U$2=GRID!$B$31:$BI$31)*(КАЛЕНДАРЬ!$AQ9=GRID!$B$33:$BI$33),0))*(1-GRID!$B$69),0))</f>
        <v>22300</v>
      </c>
      <c r="J363" s="47" cm="1">
        <f t="array" ref="J363">IF($I$2="Открытый тариф",
INDEX(GRID!$B$47:$BI$57,MATCH(I$7,GRID!$A$47:$A$57,0),MATCH(1,($U$2=GRID!$B$31:$BI$31)*(КАЛЕНДАРЬ!$AQ9=GRID!$B$33:$BI$33), 0)),
ROUNDUP(INDEX(GRID!$B$47:$BI$57,MATCH(I$7,GRID!$A$47:$A$57,0),MATCH(1,($U$2=GRID!$B$31:$BI$31)*(КАЛЕНДАРЬ!$AQ9=GRID!$B$33:$BI$33),0))*(1-GRID!$B$69),0))</f>
        <v>22300</v>
      </c>
      <c r="K363" s="47" cm="1">
        <f t="array" ref="K363">IF($I$2="Открытый тариф",
INDEX(GRID!$B$34:$BI$44,MATCH(K$7,GRID!$A$34:$A$44,0),MATCH(1,($U$2=GRID!$B$31:$BI$31)*(КАЛЕНДАРЬ!$AQ9=GRID!$B$33:$BI$33), 0)),
ROUNDUP(INDEX(GRID!$B$34:$BI$44,MATCH(K$7,GRID!$A$34:$A$44,0),MATCH(1,($U$2=GRID!$B$31:$BI$31)*(КАЛЕНДАРЬ!$AQ9=GRID!$B$33:$BI$33),0))*(1-GRID!$B$69),0))</f>
        <v>23300</v>
      </c>
      <c r="L363" s="47" cm="1">
        <f t="array" ref="L363">IF($I$2="Открытый тариф",
INDEX(GRID!$B$47:$BI$57,MATCH(K$7,GRID!$A$47:$A$57,0),MATCH(1,($U$2=GRID!$B$31:$BI$31)*(КАЛЕНДАРЬ!$AQ9=GRID!$B$33:$BI$33), 0)),
ROUNDUP(INDEX(GRID!$B$47:$BI$57,MATCH(K$7,GRID!$A$47:$A$57,0),MATCH(1,($U$2=GRID!$B$31:$BI$31)*(КАЛЕНДАРЬ!$AQ9=GRID!$B$33:$BI$33),0))*(1-GRID!$B$69),0))</f>
        <v>23300</v>
      </c>
      <c r="M363" s="47" cm="1">
        <f t="array" ref="M363">IF($I$2="Открытый тариф",
INDEX(GRID!$B$34:$BI$44,MATCH(M$7,GRID!$A$34:$A$44,0),MATCH(1,($U$2=GRID!$B$31:$BI$31)*(КАЛЕНДАРЬ!$AQ9=GRID!$B$33:$BI$33), 0)),
ROUNDUP(INDEX(GRID!$B$34:$BI$44,MATCH(M$7,GRID!$A$34:$A$44,0),MATCH(1,($U$2=GRID!$B$31:$BI$31)*(КАЛЕНДАРЬ!$AQ9=GRID!$B$33:$BI$33),0))*(1-GRID!$B$69),0))</f>
        <v>25100</v>
      </c>
      <c r="N363" s="47" cm="1">
        <f t="array" ref="N363">IF($I$2="Открытый тариф",
INDEX(GRID!$B$47:$BI$57,MATCH(M$7,GRID!$A$47:$A$57,0),MATCH(1,($U$2=GRID!$B$31:$BI$31)*(КАЛЕНДАРЬ!$AQ9=GRID!$B$33:$BI$33), 0)),
ROUNDUP(INDEX(GRID!$B$47:$BI$57,MATCH(M$7,GRID!$A$47:$A$57,0),MATCH(1,($U$2=GRID!$B$31:$BI$31)*(КАЛЕНДАРЬ!$AQ9=GRID!$B$33:$BI$33),0))*(1-GRID!$B$69),0))</f>
        <v>25100</v>
      </c>
      <c r="O363" s="49" t="s">
        <v>101</v>
      </c>
      <c r="P363" s="49" t="s">
        <v>101</v>
      </c>
      <c r="Q363" s="49" t="s">
        <v>101</v>
      </c>
      <c r="R363" s="49" t="s">
        <v>101</v>
      </c>
      <c r="S363" s="49" t="s">
        <v>101</v>
      </c>
      <c r="T363" s="49" t="s">
        <v>101</v>
      </c>
      <c r="U363" s="49" t="s">
        <v>101</v>
      </c>
      <c r="V363" s="49" t="s">
        <v>101</v>
      </c>
      <c r="W363" s="49" t="s">
        <v>101</v>
      </c>
      <c r="X363" s="49" t="s">
        <v>101</v>
      </c>
      <c r="Y363" s="146"/>
    </row>
    <row r="364" spans="1:25" hidden="1" x14ac:dyDescent="0.2">
      <c r="A364" s="117" t="s">
        <v>48</v>
      </c>
      <c r="B364" s="117">
        <v>7</v>
      </c>
      <c r="C364" s="47" cm="1">
        <f t="array" ref="C364">IF($I$2="Открытый тариф",
INDEX(GRID!$B$34:$BI$44,MATCH(C$7,GRID!$A$34:$A$44,0),MATCH(1,($U$2=GRID!$B$31:$BI$31)*(КАЛЕНДАРЬ!$AQ10=GRID!$B$33:$BI$33), 0)),
ROUNDUP(INDEX(GRID!$B$34:$BI$44,MATCH(C$7,GRID!$A$34:$A$44,0),MATCH(1,($U$2=GRID!$B$31:$BI$31)*(КАЛЕНДАРЬ!$AQ10=GRID!$B$33:$BI$33),0))*(1-GRID!$B$69),0))</f>
        <v>17700</v>
      </c>
      <c r="D364" s="47" cm="1">
        <f t="array" ref="D364">IF($I$2="Открытый тариф",
INDEX(GRID!$B$47:$BI$57,MATCH(C$7,GRID!$A$47:$A$57,0),MATCH(1,($U$2=GRID!$B$31:$BI$31)*(КАЛЕНДАРЬ!$AQ10=GRID!$B$33:$BI$33), 0)),
ROUNDUP(INDEX(GRID!$B$47:$BI$57,MATCH(C$7,GRID!$A$47:$A$57,0),MATCH(1,($U$2=GRID!$B$31:$BI$31)*(КАЛЕНДАРЬ!$AQ10=GRID!$B$33:$BI$33),0))*(1-GRID!$B$69),0))</f>
        <v>17700</v>
      </c>
      <c r="E364" s="47" cm="1">
        <f t="array" ref="E364">IF($I$2="Открытый тариф",
INDEX(GRID!$B$34:$BI$44,MATCH(E$7,GRID!$A$34:$A$44,0),MATCH(1,($U$2=GRID!$B$31:$BI$31)*(КАЛЕНДАРЬ!$AQ10=GRID!$B$33:$BI$33), 0)),
ROUNDUP(INDEX(GRID!$B$34:$BI$44,MATCH(E$7,GRID!$A$34:$A$44,0),MATCH(1,($U$2=GRID!$B$31:$BI$31)*(КАЛЕНДАРЬ!$AQ10=GRID!$B$33:$BI$33),0))*(1-GRID!$B$69),0))</f>
        <v>19500</v>
      </c>
      <c r="F364" s="47" cm="1">
        <f t="array" ref="F364">IF($I$2="Открытый тариф",
INDEX(GRID!$B$47:$BI$57,MATCH(E$7,GRID!$A$47:$A$57,0),MATCH(1,($U$2=GRID!$B$31:$BI$31)*(КАЛЕНДАРЬ!$AQ10=GRID!$B$33:$BI$33), 0)),
ROUNDUP(INDEX(GRID!$B$47:$BI$57,MATCH(E$7,GRID!$A$47:$A$57,0),MATCH(1,($U$2=GRID!$B$31:$BI$31)*(КАЛЕНДАРЬ!$AQ10=GRID!$B$33:$BI$33),0))*(1-GRID!$B$69),0))</f>
        <v>19500</v>
      </c>
      <c r="G364" s="47" cm="1">
        <f t="array" ref="G364">IF($I$2="Открытый тариф",
INDEX(GRID!$B$34:$BI$44,MATCH(G$7,GRID!$A$34:$A$44,0),MATCH(1,($U$2=GRID!$B$31:$BI$31)*(КАЛЕНДАРЬ!$AQ10=GRID!$B$33:$BI$33), 0)),
ROUNDUP(INDEX(GRID!$B$34:$BI$44,MATCH(G$7,GRID!$A$34:$A$44,0),MATCH(1,($U$2=GRID!$B$31:$BI$31)*(КАЛЕНДАРЬ!$AQ10=GRID!$B$33:$BI$33),0))*(1-GRID!$B$69),0))</f>
        <v>20500</v>
      </c>
      <c r="H364" s="47" cm="1">
        <f t="array" ref="H364">IF($I$2="Открытый тариф",
INDEX(GRID!$B$47:$BI$57,MATCH(G$7,GRID!$A$47:$A$57,0),MATCH(1,($U$2=GRID!$B$31:$BI$31)*(КАЛЕНДАРЬ!$AQ10=GRID!$B$33:$BI$33), 0)),
ROUNDUP(INDEX(GRID!$B$47:$BI$57,MATCH(G$7,GRID!$A$47:$A$57,0),MATCH(1,($U$2=GRID!$B$31:$BI$31)*(КАЛЕНДАРЬ!$AQ10=GRID!$B$33:$BI$33),0))*(1-GRID!$B$69),0))</f>
        <v>20500</v>
      </c>
      <c r="I364" s="47" cm="1">
        <f t="array" ref="I364">IF($I$2="Открытый тариф",
INDEX(GRID!$B$34:$BI$44,MATCH(I$7,GRID!$A$34:$A$44,0),MATCH(1,($U$2=GRID!$B$31:$BI$31)*(КАЛЕНДАРЬ!$AQ10=GRID!$B$33:$BI$33), 0)),
ROUNDUP(INDEX(GRID!$B$34:$BI$44,MATCH(I$7,GRID!$A$34:$A$44,0),MATCH(1,($U$2=GRID!$B$31:$BI$31)*(КАЛЕНДАРЬ!$AQ10=GRID!$B$33:$BI$33),0))*(1-GRID!$B$69),0))</f>
        <v>22300</v>
      </c>
      <c r="J364" s="47" cm="1">
        <f t="array" ref="J364">IF($I$2="Открытый тариф",
INDEX(GRID!$B$47:$BI$57,MATCH(I$7,GRID!$A$47:$A$57,0),MATCH(1,($U$2=GRID!$B$31:$BI$31)*(КАЛЕНДАРЬ!$AQ10=GRID!$B$33:$BI$33), 0)),
ROUNDUP(INDEX(GRID!$B$47:$BI$57,MATCH(I$7,GRID!$A$47:$A$57,0),MATCH(1,($U$2=GRID!$B$31:$BI$31)*(КАЛЕНДАРЬ!$AQ10=GRID!$B$33:$BI$33),0))*(1-GRID!$B$69),0))</f>
        <v>22300</v>
      </c>
      <c r="K364" s="47" cm="1">
        <f t="array" ref="K364">IF($I$2="Открытый тариф",
INDEX(GRID!$B$34:$BI$44,MATCH(K$7,GRID!$A$34:$A$44,0),MATCH(1,($U$2=GRID!$B$31:$BI$31)*(КАЛЕНДАРЬ!$AQ10=GRID!$B$33:$BI$33), 0)),
ROUNDUP(INDEX(GRID!$B$34:$BI$44,MATCH(K$7,GRID!$A$34:$A$44,0),MATCH(1,($U$2=GRID!$B$31:$BI$31)*(КАЛЕНДАРЬ!$AQ10=GRID!$B$33:$BI$33),0))*(1-GRID!$B$69),0))</f>
        <v>23300</v>
      </c>
      <c r="L364" s="47" cm="1">
        <f t="array" ref="L364">IF($I$2="Открытый тариф",
INDEX(GRID!$B$47:$BI$57,MATCH(K$7,GRID!$A$47:$A$57,0),MATCH(1,($U$2=GRID!$B$31:$BI$31)*(КАЛЕНДАРЬ!$AQ10=GRID!$B$33:$BI$33), 0)),
ROUNDUP(INDEX(GRID!$B$47:$BI$57,MATCH(K$7,GRID!$A$47:$A$57,0),MATCH(1,($U$2=GRID!$B$31:$BI$31)*(КАЛЕНДАРЬ!$AQ10=GRID!$B$33:$BI$33),0))*(1-GRID!$B$69),0))</f>
        <v>23300</v>
      </c>
      <c r="M364" s="47" cm="1">
        <f t="array" ref="M364">IF($I$2="Открытый тариф",
INDEX(GRID!$B$34:$BI$44,MATCH(M$7,GRID!$A$34:$A$44,0),MATCH(1,($U$2=GRID!$B$31:$BI$31)*(КАЛЕНДАРЬ!$AQ10=GRID!$B$33:$BI$33), 0)),
ROUNDUP(INDEX(GRID!$B$34:$BI$44,MATCH(M$7,GRID!$A$34:$A$44,0),MATCH(1,($U$2=GRID!$B$31:$BI$31)*(КАЛЕНДАРЬ!$AQ10=GRID!$B$33:$BI$33),0))*(1-GRID!$B$69),0))</f>
        <v>25100</v>
      </c>
      <c r="N364" s="47" cm="1">
        <f t="array" ref="N364">IF($I$2="Открытый тариф",
INDEX(GRID!$B$47:$BI$57,MATCH(M$7,GRID!$A$47:$A$57,0),MATCH(1,($U$2=GRID!$B$31:$BI$31)*(КАЛЕНДАРЬ!$AQ10=GRID!$B$33:$BI$33), 0)),
ROUNDUP(INDEX(GRID!$B$47:$BI$57,MATCH(M$7,GRID!$A$47:$A$57,0),MATCH(1,($U$2=GRID!$B$31:$BI$31)*(КАЛЕНДАРЬ!$AQ10=GRID!$B$33:$BI$33),0))*(1-GRID!$B$69),0))</f>
        <v>25100</v>
      </c>
      <c r="O364" s="49" t="s">
        <v>101</v>
      </c>
      <c r="P364" s="49" t="s">
        <v>101</v>
      </c>
      <c r="Q364" s="49" t="s">
        <v>101</v>
      </c>
      <c r="R364" s="49" t="s">
        <v>101</v>
      </c>
      <c r="S364" s="49" t="s">
        <v>101</v>
      </c>
      <c r="T364" s="49" t="s">
        <v>101</v>
      </c>
      <c r="U364" s="49" t="s">
        <v>101</v>
      </c>
      <c r="V364" s="49" t="s">
        <v>101</v>
      </c>
      <c r="W364" s="49" t="s">
        <v>101</v>
      </c>
      <c r="X364" s="49" t="s">
        <v>101</v>
      </c>
      <c r="Y364" s="146"/>
    </row>
    <row r="365" spans="1:25" hidden="1" x14ac:dyDescent="0.2">
      <c r="A365" s="117" t="s">
        <v>42</v>
      </c>
      <c r="B365" s="117">
        <v>8</v>
      </c>
      <c r="C365" s="47" cm="1">
        <f t="array" ref="C365">IF($I$2="Открытый тариф",
INDEX(GRID!$B$34:$BI$44,MATCH(C$7,GRID!$A$34:$A$44,0),MATCH(1,($U$2=GRID!$B$31:$BI$31)*(КАЛЕНДАРЬ!$AQ11=GRID!$B$33:$BI$33), 0)),
ROUNDUP(INDEX(GRID!$B$34:$BI$44,MATCH(C$7,GRID!$A$34:$A$44,0),MATCH(1,($U$2=GRID!$B$31:$BI$31)*(КАЛЕНДАРЬ!$AQ11=GRID!$B$33:$BI$33),0))*(1-GRID!$B$69),0))</f>
        <v>17100</v>
      </c>
      <c r="D365" s="47" cm="1">
        <f t="array" ref="D365">IF($I$2="Открытый тариф",
INDEX(GRID!$B$47:$BI$57,MATCH(C$7,GRID!$A$47:$A$57,0),MATCH(1,($U$2=GRID!$B$31:$BI$31)*(КАЛЕНДАРЬ!$AQ11=GRID!$B$33:$BI$33), 0)),
ROUNDUP(INDEX(GRID!$B$47:$BI$57,MATCH(C$7,GRID!$A$47:$A$57,0),MATCH(1,($U$2=GRID!$B$31:$BI$31)*(КАЛЕНДАРЬ!$AQ11=GRID!$B$33:$BI$33),0))*(1-GRID!$B$69),0))</f>
        <v>17100</v>
      </c>
      <c r="E365" s="47" cm="1">
        <f t="array" ref="E365">IF($I$2="Открытый тариф",
INDEX(GRID!$B$34:$BI$44,MATCH(E$7,GRID!$A$34:$A$44,0),MATCH(1,($U$2=GRID!$B$31:$BI$31)*(КАЛЕНДАРЬ!$AQ11=GRID!$B$33:$BI$33), 0)),
ROUNDUP(INDEX(GRID!$B$34:$BI$44,MATCH(E$7,GRID!$A$34:$A$44,0),MATCH(1,($U$2=GRID!$B$31:$BI$31)*(КАЛЕНДАРЬ!$AQ11=GRID!$B$33:$BI$33),0))*(1-GRID!$B$69),0))</f>
        <v>18800</v>
      </c>
      <c r="F365" s="47" cm="1">
        <f t="array" ref="F365">IF($I$2="Открытый тариф",
INDEX(GRID!$B$47:$BI$57,MATCH(E$7,GRID!$A$47:$A$57,0),MATCH(1,($U$2=GRID!$B$31:$BI$31)*(КАЛЕНДАРЬ!$AQ11=GRID!$B$33:$BI$33), 0)),
ROUNDUP(INDEX(GRID!$B$47:$BI$57,MATCH(E$7,GRID!$A$47:$A$57,0),MATCH(1,($U$2=GRID!$B$31:$BI$31)*(КАЛЕНДАРЬ!$AQ11=GRID!$B$33:$BI$33),0))*(1-GRID!$B$69),0))</f>
        <v>18800</v>
      </c>
      <c r="G365" s="47" cm="1">
        <f t="array" ref="G365">IF($I$2="Открытый тариф",
INDEX(GRID!$B$34:$BI$44,MATCH(G$7,GRID!$A$34:$A$44,0),MATCH(1,($U$2=GRID!$B$31:$BI$31)*(КАЛЕНДАРЬ!$AQ11=GRID!$B$33:$BI$33), 0)),
ROUNDUP(INDEX(GRID!$B$34:$BI$44,MATCH(G$7,GRID!$A$34:$A$44,0),MATCH(1,($U$2=GRID!$B$31:$BI$31)*(КАЛЕНДАРЬ!$AQ11=GRID!$B$33:$BI$33),0))*(1-GRID!$B$69),0))</f>
        <v>19800</v>
      </c>
      <c r="H365" s="47" cm="1">
        <f t="array" ref="H365">IF($I$2="Открытый тариф",
INDEX(GRID!$B$47:$BI$57,MATCH(G$7,GRID!$A$47:$A$57,0),MATCH(1,($U$2=GRID!$B$31:$BI$31)*(КАЛЕНДАРЬ!$AQ11=GRID!$B$33:$BI$33), 0)),
ROUNDUP(INDEX(GRID!$B$47:$BI$57,MATCH(G$7,GRID!$A$47:$A$57,0),MATCH(1,($U$2=GRID!$B$31:$BI$31)*(КАЛЕНДАРЬ!$AQ11=GRID!$B$33:$BI$33),0))*(1-GRID!$B$69),0))</f>
        <v>19800</v>
      </c>
      <c r="I365" s="47" cm="1">
        <f t="array" ref="I365">IF($I$2="Открытый тариф",
INDEX(GRID!$B$34:$BI$44,MATCH(I$7,GRID!$A$34:$A$44,0),MATCH(1,($U$2=GRID!$B$31:$BI$31)*(КАЛЕНДАРЬ!$AQ11=GRID!$B$33:$BI$33), 0)),
ROUNDUP(INDEX(GRID!$B$34:$BI$44,MATCH(I$7,GRID!$A$34:$A$44,0),MATCH(1,($U$2=GRID!$B$31:$BI$31)*(КАЛЕНДАРЬ!$AQ11=GRID!$B$33:$BI$33),0))*(1-GRID!$B$69),0))</f>
        <v>21500</v>
      </c>
      <c r="J365" s="47" cm="1">
        <f t="array" ref="J365">IF($I$2="Открытый тариф",
INDEX(GRID!$B$47:$BI$57,MATCH(I$7,GRID!$A$47:$A$57,0),MATCH(1,($U$2=GRID!$B$31:$BI$31)*(КАЛЕНДАРЬ!$AQ11=GRID!$B$33:$BI$33), 0)),
ROUNDUP(INDEX(GRID!$B$47:$BI$57,MATCH(I$7,GRID!$A$47:$A$57,0),MATCH(1,($U$2=GRID!$B$31:$BI$31)*(КАЛЕНДАРЬ!$AQ11=GRID!$B$33:$BI$33),0))*(1-GRID!$B$69),0))</f>
        <v>21500</v>
      </c>
      <c r="K365" s="47" cm="1">
        <f t="array" ref="K365">IF($I$2="Открытый тариф",
INDEX(GRID!$B$34:$BI$44,MATCH(K$7,GRID!$A$34:$A$44,0),MATCH(1,($U$2=GRID!$B$31:$BI$31)*(КАЛЕНДАРЬ!$AQ11=GRID!$B$33:$BI$33), 0)),
ROUNDUP(INDEX(GRID!$B$34:$BI$44,MATCH(K$7,GRID!$A$34:$A$44,0),MATCH(1,($U$2=GRID!$B$31:$BI$31)*(КАЛЕНДАРЬ!$AQ11=GRID!$B$33:$BI$33),0))*(1-GRID!$B$69),0))</f>
        <v>22500</v>
      </c>
      <c r="L365" s="47" cm="1">
        <f t="array" ref="L365">IF($I$2="Открытый тариф",
INDEX(GRID!$B$47:$BI$57,MATCH(K$7,GRID!$A$47:$A$57,0),MATCH(1,($U$2=GRID!$B$31:$BI$31)*(КАЛЕНДАРЬ!$AQ11=GRID!$B$33:$BI$33), 0)),
ROUNDUP(INDEX(GRID!$B$47:$BI$57,MATCH(K$7,GRID!$A$47:$A$57,0),MATCH(1,($U$2=GRID!$B$31:$BI$31)*(КАЛЕНДАРЬ!$AQ11=GRID!$B$33:$BI$33),0))*(1-GRID!$B$69),0))</f>
        <v>22500</v>
      </c>
      <c r="M365" s="47" cm="1">
        <f t="array" ref="M365">IF($I$2="Открытый тариф",
INDEX(GRID!$B$34:$BI$44,MATCH(M$7,GRID!$A$34:$A$44,0),MATCH(1,($U$2=GRID!$B$31:$BI$31)*(КАЛЕНДАРЬ!$AQ11=GRID!$B$33:$BI$33), 0)),
ROUNDUP(INDEX(GRID!$B$34:$BI$44,MATCH(M$7,GRID!$A$34:$A$44,0),MATCH(1,($U$2=GRID!$B$31:$BI$31)*(КАЛЕНДАРЬ!$AQ11=GRID!$B$33:$BI$33),0))*(1-GRID!$B$69),0))</f>
        <v>24200</v>
      </c>
      <c r="N365" s="47" cm="1">
        <f t="array" ref="N365">IF($I$2="Открытый тариф",
INDEX(GRID!$B$47:$BI$57,MATCH(M$7,GRID!$A$47:$A$57,0),MATCH(1,($U$2=GRID!$B$31:$BI$31)*(КАЛЕНДАРЬ!$AQ11=GRID!$B$33:$BI$33), 0)),
ROUNDUP(INDEX(GRID!$B$47:$BI$57,MATCH(M$7,GRID!$A$47:$A$57,0),MATCH(1,($U$2=GRID!$B$31:$BI$31)*(КАЛЕНДАРЬ!$AQ11=GRID!$B$33:$BI$33),0))*(1-GRID!$B$69),0))</f>
        <v>24200</v>
      </c>
      <c r="O365" s="49" t="s">
        <v>101</v>
      </c>
      <c r="P365" s="49" t="s">
        <v>101</v>
      </c>
      <c r="Q365" s="49" t="s">
        <v>101</v>
      </c>
      <c r="R365" s="49" t="s">
        <v>101</v>
      </c>
      <c r="S365" s="49" t="s">
        <v>101</v>
      </c>
      <c r="T365" s="49" t="s">
        <v>101</v>
      </c>
      <c r="U365" s="49" t="s">
        <v>101</v>
      </c>
      <c r="V365" s="49" t="s">
        <v>101</v>
      </c>
      <c r="W365" s="49" t="s">
        <v>101</v>
      </c>
      <c r="X365" s="49" t="s">
        <v>101</v>
      </c>
      <c r="Y365" s="146"/>
    </row>
    <row r="366" spans="1:25" hidden="1" x14ac:dyDescent="0.2">
      <c r="A366" s="117" t="s">
        <v>43</v>
      </c>
      <c r="B366" s="117">
        <v>9</v>
      </c>
      <c r="C366" s="47" cm="1">
        <f t="array" ref="C366">IF($I$2="Открытый тариф",
INDEX(GRID!$B$34:$BI$44,MATCH(C$7,GRID!$A$34:$A$44,0),MATCH(1,($U$2=GRID!$B$31:$BI$31)*(КАЛЕНДАРЬ!$AQ12=GRID!$B$33:$BI$33), 0)),
ROUNDUP(INDEX(GRID!$B$34:$BI$44,MATCH(C$7,GRID!$A$34:$A$44,0),MATCH(1,($U$2=GRID!$B$31:$BI$31)*(КАЛЕНДАРЬ!$AQ12=GRID!$B$33:$BI$33),0))*(1-GRID!$B$69),0))</f>
        <v>17100</v>
      </c>
      <c r="D366" s="47" cm="1">
        <f t="array" ref="D366">IF($I$2="Открытый тариф",
INDEX(GRID!$B$47:$BI$57,MATCH(C$7,GRID!$A$47:$A$57,0),MATCH(1,($U$2=GRID!$B$31:$BI$31)*(КАЛЕНДАРЬ!$AQ12=GRID!$B$33:$BI$33), 0)),
ROUNDUP(INDEX(GRID!$B$47:$BI$57,MATCH(C$7,GRID!$A$47:$A$57,0),MATCH(1,($U$2=GRID!$B$31:$BI$31)*(КАЛЕНДАРЬ!$AQ12=GRID!$B$33:$BI$33),0))*(1-GRID!$B$69),0))</f>
        <v>17100</v>
      </c>
      <c r="E366" s="47" cm="1">
        <f t="array" ref="E366">IF($I$2="Открытый тариф",
INDEX(GRID!$B$34:$BI$44,MATCH(E$7,GRID!$A$34:$A$44,0),MATCH(1,($U$2=GRID!$B$31:$BI$31)*(КАЛЕНДАРЬ!$AQ12=GRID!$B$33:$BI$33), 0)),
ROUNDUP(INDEX(GRID!$B$34:$BI$44,MATCH(E$7,GRID!$A$34:$A$44,0),MATCH(1,($U$2=GRID!$B$31:$BI$31)*(КАЛЕНДАРЬ!$AQ12=GRID!$B$33:$BI$33),0))*(1-GRID!$B$69),0))</f>
        <v>18800</v>
      </c>
      <c r="F366" s="47" cm="1">
        <f t="array" ref="F366">IF($I$2="Открытый тариф",
INDEX(GRID!$B$47:$BI$57,MATCH(E$7,GRID!$A$47:$A$57,0),MATCH(1,($U$2=GRID!$B$31:$BI$31)*(КАЛЕНДАРЬ!$AQ12=GRID!$B$33:$BI$33), 0)),
ROUNDUP(INDEX(GRID!$B$47:$BI$57,MATCH(E$7,GRID!$A$47:$A$57,0),MATCH(1,($U$2=GRID!$B$31:$BI$31)*(КАЛЕНДАРЬ!$AQ12=GRID!$B$33:$BI$33),0))*(1-GRID!$B$69),0))</f>
        <v>18800</v>
      </c>
      <c r="G366" s="47" cm="1">
        <f t="array" ref="G366">IF($I$2="Открытый тариф",
INDEX(GRID!$B$34:$BI$44,MATCH(G$7,GRID!$A$34:$A$44,0),MATCH(1,($U$2=GRID!$B$31:$BI$31)*(КАЛЕНДАРЬ!$AQ12=GRID!$B$33:$BI$33), 0)),
ROUNDUP(INDEX(GRID!$B$34:$BI$44,MATCH(G$7,GRID!$A$34:$A$44,0),MATCH(1,($U$2=GRID!$B$31:$BI$31)*(КАЛЕНДАРЬ!$AQ12=GRID!$B$33:$BI$33),0))*(1-GRID!$B$69),0))</f>
        <v>19800</v>
      </c>
      <c r="H366" s="47" cm="1">
        <f t="array" ref="H366">IF($I$2="Открытый тариф",
INDEX(GRID!$B$47:$BI$57,MATCH(G$7,GRID!$A$47:$A$57,0),MATCH(1,($U$2=GRID!$B$31:$BI$31)*(КАЛЕНДАРЬ!$AQ12=GRID!$B$33:$BI$33), 0)),
ROUNDUP(INDEX(GRID!$B$47:$BI$57,MATCH(G$7,GRID!$A$47:$A$57,0),MATCH(1,($U$2=GRID!$B$31:$BI$31)*(КАЛЕНДАРЬ!$AQ12=GRID!$B$33:$BI$33),0))*(1-GRID!$B$69),0))</f>
        <v>19800</v>
      </c>
      <c r="I366" s="47" cm="1">
        <f t="array" ref="I366">IF($I$2="Открытый тариф",
INDEX(GRID!$B$34:$BI$44,MATCH(I$7,GRID!$A$34:$A$44,0),MATCH(1,($U$2=GRID!$B$31:$BI$31)*(КАЛЕНДАРЬ!$AQ12=GRID!$B$33:$BI$33), 0)),
ROUNDUP(INDEX(GRID!$B$34:$BI$44,MATCH(I$7,GRID!$A$34:$A$44,0),MATCH(1,($U$2=GRID!$B$31:$BI$31)*(КАЛЕНДАРЬ!$AQ12=GRID!$B$33:$BI$33),0))*(1-GRID!$B$69),0))</f>
        <v>21500</v>
      </c>
      <c r="J366" s="47" cm="1">
        <f t="array" ref="J366">IF($I$2="Открытый тариф",
INDEX(GRID!$B$47:$BI$57,MATCH(I$7,GRID!$A$47:$A$57,0),MATCH(1,($U$2=GRID!$B$31:$BI$31)*(КАЛЕНДАРЬ!$AQ12=GRID!$B$33:$BI$33), 0)),
ROUNDUP(INDEX(GRID!$B$47:$BI$57,MATCH(I$7,GRID!$A$47:$A$57,0),MATCH(1,($U$2=GRID!$B$31:$BI$31)*(КАЛЕНДАРЬ!$AQ12=GRID!$B$33:$BI$33),0))*(1-GRID!$B$69),0))</f>
        <v>21500</v>
      </c>
      <c r="K366" s="47" cm="1">
        <f t="array" ref="K366">IF($I$2="Открытый тариф",
INDEX(GRID!$B$34:$BI$44,MATCH(K$7,GRID!$A$34:$A$44,0),MATCH(1,($U$2=GRID!$B$31:$BI$31)*(КАЛЕНДАРЬ!$AQ12=GRID!$B$33:$BI$33), 0)),
ROUNDUP(INDEX(GRID!$B$34:$BI$44,MATCH(K$7,GRID!$A$34:$A$44,0),MATCH(1,($U$2=GRID!$B$31:$BI$31)*(КАЛЕНДАРЬ!$AQ12=GRID!$B$33:$BI$33),0))*(1-GRID!$B$69),0))</f>
        <v>22500</v>
      </c>
      <c r="L366" s="47" cm="1">
        <f t="array" ref="L366">IF($I$2="Открытый тариф",
INDEX(GRID!$B$47:$BI$57,MATCH(K$7,GRID!$A$47:$A$57,0),MATCH(1,($U$2=GRID!$B$31:$BI$31)*(КАЛЕНДАРЬ!$AQ12=GRID!$B$33:$BI$33), 0)),
ROUNDUP(INDEX(GRID!$B$47:$BI$57,MATCH(K$7,GRID!$A$47:$A$57,0),MATCH(1,($U$2=GRID!$B$31:$BI$31)*(КАЛЕНДАРЬ!$AQ12=GRID!$B$33:$BI$33),0))*(1-GRID!$B$69),0))</f>
        <v>22500</v>
      </c>
      <c r="M366" s="47" cm="1">
        <f t="array" ref="M366">IF($I$2="Открытый тариф",
INDEX(GRID!$B$34:$BI$44,MATCH(M$7,GRID!$A$34:$A$44,0),MATCH(1,($U$2=GRID!$B$31:$BI$31)*(КАЛЕНДАРЬ!$AQ12=GRID!$B$33:$BI$33), 0)),
ROUNDUP(INDEX(GRID!$B$34:$BI$44,MATCH(M$7,GRID!$A$34:$A$44,0),MATCH(1,($U$2=GRID!$B$31:$BI$31)*(КАЛЕНДАРЬ!$AQ12=GRID!$B$33:$BI$33),0))*(1-GRID!$B$69),0))</f>
        <v>24200</v>
      </c>
      <c r="N366" s="47" cm="1">
        <f t="array" ref="N366">IF($I$2="Открытый тариф",
INDEX(GRID!$B$47:$BI$57,MATCH(M$7,GRID!$A$47:$A$57,0),MATCH(1,($U$2=GRID!$B$31:$BI$31)*(КАЛЕНДАРЬ!$AQ12=GRID!$B$33:$BI$33), 0)),
ROUNDUP(INDEX(GRID!$B$47:$BI$57,MATCH(M$7,GRID!$A$47:$A$57,0),MATCH(1,($U$2=GRID!$B$31:$BI$31)*(КАЛЕНДАРЬ!$AQ12=GRID!$B$33:$BI$33),0))*(1-GRID!$B$69),0))</f>
        <v>24200</v>
      </c>
      <c r="O366" s="49" t="s">
        <v>101</v>
      </c>
      <c r="P366" s="49" t="s">
        <v>101</v>
      </c>
      <c r="Q366" s="49" t="s">
        <v>101</v>
      </c>
      <c r="R366" s="49" t="s">
        <v>101</v>
      </c>
      <c r="S366" s="49" t="s">
        <v>101</v>
      </c>
      <c r="T366" s="49" t="s">
        <v>101</v>
      </c>
      <c r="U366" s="49" t="s">
        <v>101</v>
      </c>
      <c r="V366" s="49" t="s">
        <v>101</v>
      </c>
      <c r="W366" s="49" t="s">
        <v>101</v>
      </c>
      <c r="X366" s="49" t="s">
        <v>101</v>
      </c>
      <c r="Y366" s="146"/>
    </row>
    <row r="367" spans="1:25" hidden="1" x14ac:dyDescent="0.2">
      <c r="A367" s="117" t="s">
        <v>44</v>
      </c>
      <c r="B367" s="117">
        <v>10</v>
      </c>
      <c r="C367" s="47" cm="1">
        <f t="array" ref="C367">IF($I$2="Открытый тариф",
INDEX(GRID!$B$34:$BI$44,MATCH(C$7,GRID!$A$34:$A$44,0),MATCH(1,($U$2=GRID!$B$31:$BI$31)*(КАЛЕНДАРЬ!$AQ13=GRID!$B$33:$BI$33), 0)),
ROUNDUP(INDEX(GRID!$B$34:$BI$44,MATCH(C$7,GRID!$A$34:$A$44,0),MATCH(1,($U$2=GRID!$B$31:$BI$31)*(КАЛЕНДАРЬ!$AQ13=GRID!$B$33:$BI$33),0))*(1-GRID!$B$69),0))</f>
        <v>17100</v>
      </c>
      <c r="D367" s="47" cm="1">
        <f t="array" ref="D367">IF($I$2="Открытый тариф",
INDEX(GRID!$B$47:$BI$57,MATCH(C$7,GRID!$A$47:$A$57,0),MATCH(1,($U$2=GRID!$B$31:$BI$31)*(КАЛЕНДАРЬ!$AQ13=GRID!$B$33:$BI$33), 0)),
ROUNDUP(INDEX(GRID!$B$47:$BI$57,MATCH(C$7,GRID!$A$47:$A$57,0),MATCH(1,($U$2=GRID!$B$31:$BI$31)*(КАЛЕНДАРЬ!$AQ13=GRID!$B$33:$BI$33),0))*(1-GRID!$B$69),0))</f>
        <v>17100</v>
      </c>
      <c r="E367" s="47" cm="1">
        <f t="array" ref="E367">IF($I$2="Открытый тариф",
INDEX(GRID!$B$34:$BI$44,MATCH(E$7,GRID!$A$34:$A$44,0),MATCH(1,($U$2=GRID!$B$31:$BI$31)*(КАЛЕНДАРЬ!$AQ13=GRID!$B$33:$BI$33), 0)),
ROUNDUP(INDEX(GRID!$B$34:$BI$44,MATCH(E$7,GRID!$A$34:$A$44,0),MATCH(1,($U$2=GRID!$B$31:$BI$31)*(КАЛЕНДАРЬ!$AQ13=GRID!$B$33:$BI$33),0))*(1-GRID!$B$69),0))</f>
        <v>18800</v>
      </c>
      <c r="F367" s="47" cm="1">
        <f t="array" ref="F367">IF($I$2="Открытый тариф",
INDEX(GRID!$B$47:$BI$57,MATCH(E$7,GRID!$A$47:$A$57,0),MATCH(1,($U$2=GRID!$B$31:$BI$31)*(КАЛЕНДАРЬ!$AQ13=GRID!$B$33:$BI$33), 0)),
ROUNDUP(INDEX(GRID!$B$47:$BI$57,MATCH(E$7,GRID!$A$47:$A$57,0),MATCH(1,($U$2=GRID!$B$31:$BI$31)*(КАЛЕНДАРЬ!$AQ13=GRID!$B$33:$BI$33),0))*(1-GRID!$B$69),0))</f>
        <v>18800</v>
      </c>
      <c r="G367" s="47" cm="1">
        <f t="array" ref="G367">IF($I$2="Открытый тариф",
INDEX(GRID!$B$34:$BI$44,MATCH(G$7,GRID!$A$34:$A$44,0),MATCH(1,($U$2=GRID!$B$31:$BI$31)*(КАЛЕНДАРЬ!$AQ13=GRID!$B$33:$BI$33), 0)),
ROUNDUP(INDEX(GRID!$B$34:$BI$44,MATCH(G$7,GRID!$A$34:$A$44,0),MATCH(1,($U$2=GRID!$B$31:$BI$31)*(КАЛЕНДАРЬ!$AQ13=GRID!$B$33:$BI$33),0))*(1-GRID!$B$69),0))</f>
        <v>19800</v>
      </c>
      <c r="H367" s="47" cm="1">
        <f t="array" ref="H367">IF($I$2="Открытый тариф",
INDEX(GRID!$B$47:$BI$57,MATCH(G$7,GRID!$A$47:$A$57,0),MATCH(1,($U$2=GRID!$B$31:$BI$31)*(КАЛЕНДАРЬ!$AQ13=GRID!$B$33:$BI$33), 0)),
ROUNDUP(INDEX(GRID!$B$47:$BI$57,MATCH(G$7,GRID!$A$47:$A$57,0),MATCH(1,($U$2=GRID!$B$31:$BI$31)*(КАЛЕНДАРЬ!$AQ13=GRID!$B$33:$BI$33),0))*(1-GRID!$B$69),0))</f>
        <v>19800</v>
      </c>
      <c r="I367" s="47" cm="1">
        <f t="array" ref="I367">IF($I$2="Открытый тариф",
INDEX(GRID!$B$34:$BI$44,MATCH(I$7,GRID!$A$34:$A$44,0),MATCH(1,($U$2=GRID!$B$31:$BI$31)*(КАЛЕНДАРЬ!$AQ13=GRID!$B$33:$BI$33), 0)),
ROUNDUP(INDEX(GRID!$B$34:$BI$44,MATCH(I$7,GRID!$A$34:$A$44,0),MATCH(1,($U$2=GRID!$B$31:$BI$31)*(КАЛЕНДАРЬ!$AQ13=GRID!$B$33:$BI$33),0))*(1-GRID!$B$69),0))</f>
        <v>21500</v>
      </c>
      <c r="J367" s="47" cm="1">
        <f t="array" ref="J367">IF($I$2="Открытый тариф",
INDEX(GRID!$B$47:$BI$57,MATCH(I$7,GRID!$A$47:$A$57,0),MATCH(1,($U$2=GRID!$B$31:$BI$31)*(КАЛЕНДАРЬ!$AQ13=GRID!$B$33:$BI$33), 0)),
ROUNDUP(INDEX(GRID!$B$47:$BI$57,MATCH(I$7,GRID!$A$47:$A$57,0),MATCH(1,($U$2=GRID!$B$31:$BI$31)*(КАЛЕНДАРЬ!$AQ13=GRID!$B$33:$BI$33),0))*(1-GRID!$B$69),0))</f>
        <v>21500</v>
      </c>
      <c r="K367" s="47" cm="1">
        <f t="array" ref="K367">IF($I$2="Открытый тариф",
INDEX(GRID!$B$34:$BI$44,MATCH(K$7,GRID!$A$34:$A$44,0),MATCH(1,($U$2=GRID!$B$31:$BI$31)*(КАЛЕНДАРЬ!$AQ13=GRID!$B$33:$BI$33), 0)),
ROUNDUP(INDEX(GRID!$B$34:$BI$44,MATCH(K$7,GRID!$A$34:$A$44,0),MATCH(1,($U$2=GRID!$B$31:$BI$31)*(КАЛЕНДАРЬ!$AQ13=GRID!$B$33:$BI$33),0))*(1-GRID!$B$69),0))</f>
        <v>22500</v>
      </c>
      <c r="L367" s="47" cm="1">
        <f t="array" ref="L367">IF($I$2="Открытый тариф",
INDEX(GRID!$B$47:$BI$57,MATCH(K$7,GRID!$A$47:$A$57,0),MATCH(1,($U$2=GRID!$B$31:$BI$31)*(КАЛЕНДАРЬ!$AQ13=GRID!$B$33:$BI$33), 0)),
ROUNDUP(INDEX(GRID!$B$47:$BI$57,MATCH(K$7,GRID!$A$47:$A$57,0),MATCH(1,($U$2=GRID!$B$31:$BI$31)*(КАЛЕНДАРЬ!$AQ13=GRID!$B$33:$BI$33),0))*(1-GRID!$B$69),0))</f>
        <v>22500</v>
      </c>
      <c r="M367" s="47" cm="1">
        <f t="array" ref="M367">IF($I$2="Открытый тариф",
INDEX(GRID!$B$34:$BI$44,MATCH(M$7,GRID!$A$34:$A$44,0),MATCH(1,($U$2=GRID!$B$31:$BI$31)*(КАЛЕНДАРЬ!$AQ13=GRID!$B$33:$BI$33), 0)),
ROUNDUP(INDEX(GRID!$B$34:$BI$44,MATCH(M$7,GRID!$A$34:$A$44,0),MATCH(1,($U$2=GRID!$B$31:$BI$31)*(КАЛЕНДАРЬ!$AQ13=GRID!$B$33:$BI$33),0))*(1-GRID!$B$69),0))</f>
        <v>24200</v>
      </c>
      <c r="N367" s="47" cm="1">
        <f t="array" ref="N367">IF($I$2="Открытый тариф",
INDEX(GRID!$B$47:$BI$57,MATCH(M$7,GRID!$A$47:$A$57,0),MATCH(1,($U$2=GRID!$B$31:$BI$31)*(КАЛЕНДАРЬ!$AQ13=GRID!$B$33:$BI$33), 0)),
ROUNDUP(INDEX(GRID!$B$47:$BI$57,MATCH(M$7,GRID!$A$47:$A$57,0),MATCH(1,($U$2=GRID!$B$31:$BI$31)*(КАЛЕНДАРЬ!$AQ13=GRID!$B$33:$BI$33),0))*(1-GRID!$B$69),0))</f>
        <v>24200</v>
      </c>
      <c r="O367" s="49" t="s">
        <v>101</v>
      </c>
      <c r="P367" s="49" t="s">
        <v>101</v>
      </c>
      <c r="Q367" s="49" t="s">
        <v>101</v>
      </c>
      <c r="R367" s="49" t="s">
        <v>101</v>
      </c>
      <c r="S367" s="49" t="s">
        <v>101</v>
      </c>
      <c r="T367" s="49" t="s">
        <v>101</v>
      </c>
      <c r="U367" s="49" t="s">
        <v>101</v>
      </c>
      <c r="V367" s="49" t="s">
        <v>101</v>
      </c>
      <c r="W367" s="49" t="s">
        <v>101</v>
      </c>
      <c r="X367" s="49" t="s">
        <v>101</v>
      </c>
      <c r="Y367" s="146"/>
    </row>
    <row r="368" spans="1:25" hidden="1" x14ac:dyDescent="0.2">
      <c r="A368" s="117" t="s">
        <v>45</v>
      </c>
      <c r="B368" s="117">
        <v>11</v>
      </c>
      <c r="C368" s="47" cm="1">
        <f t="array" ref="C368">IF($I$2="Открытый тариф",
INDEX(GRID!$B$34:$BI$44,MATCH(C$7,GRID!$A$34:$A$44,0),MATCH(1,($U$2=GRID!$B$31:$BI$31)*(КАЛЕНДАРЬ!$AQ14=GRID!$B$33:$BI$33), 0)),
ROUNDUP(INDEX(GRID!$B$34:$BI$44,MATCH(C$7,GRID!$A$34:$A$44,0),MATCH(1,($U$2=GRID!$B$31:$BI$31)*(КАЛЕНДАРЬ!$AQ14=GRID!$B$33:$BI$33),0))*(1-GRID!$B$69),0))</f>
        <v>17100</v>
      </c>
      <c r="D368" s="47" cm="1">
        <f t="array" ref="D368">IF($I$2="Открытый тариф",
INDEX(GRID!$B$47:$BI$57,MATCH(C$7,GRID!$A$47:$A$57,0),MATCH(1,($U$2=GRID!$B$31:$BI$31)*(КАЛЕНДАРЬ!$AQ14=GRID!$B$33:$BI$33), 0)),
ROUNDUP(INDEX(GRID!$B$47:$BI$57,MATCH(C$7,GRID!$A$47:$A$57,0),MATCH(1,($U$2=GRID!$B$31:$BI$31)*(КАЛЕНДАРЬ!$AQ14=GRID!$B$33:$BI$33),0))*(1-GRID!$B$69),0))</f>
        <v>17100</v>
      </c>
      <c r="E368" s="47" cm="1">
        <f t="array" ref="E368">IF($I$2="Открытый тариф",
INDEX(GRID!$B$34:$BI$44,MATCH(E$7,GRID!$A$34:$A$44,0),MATCH(1,($U$2=GRID!$B$31:$BI$31)*(КАЛЕНДАРЬ!$AQ14=GRID!$B$33:$BI$33), 0)),
ROUNDUP(INDEX(GRID!$B$34:$BI$44,MATCH(E$7,GRID!$A$34:$A$44,0),MATCH(1,($U$2=GRID!$B$31:$BI$31)*(КАЛЕНДАРЬ!$AQ14=GRID!$B$33:$BI$33),0))*(1-GRID!$B$69),0))</f>
        <v>18800</v>
      </c>
      <c r="F368" s="47" cm="1">
        <f t="array" ref="F368">IF($I$2="Открытый тариф",
INDEX(GRID!$B$47:$BI$57,MATCH(E$7,GRID!$A$47:$A$57,0),MATCH(1,($U$2=GRID!$B$31:$BI$31)*(КАЛЕНДАРЬ!$AQ14=GRID!$B$33:$BI$33), 0)),
ROUNDUP(INDEX(GRID!$B$47:$BI$57,MATCH(E$7,GRID!$A$47:$A$57,0),MATCH(1,($U$2=GRID!$B$31:$BI$31)*(КАЛЕНДАРЬ!$AQ14=GRID!$B$33:$BI$33),0))*(1-GRID!$B$69),0))</f>
        <v>18800</v>
      </c>
      <c r="G368" s="47" cm="1">
        <f t="array" ref="G368">IF($I$2="Открытый тариф",
INDEX(GRID!$B$34:$BI$44,MATCH(G$7,GRID!$A$34:$A$44,0),MATCH(1,($U$2=GRID!$B$31:$BI$31)*(КАЛЕНДАРЬ!$AQ14=GRID!$B$33:$BI$33), 0)),
ROUNDUP(INDEX(GRID!$B$34:$BI$44,MATCH(G$7,GRID!$A$34:$A$44,0),MATCH(1,($U$2=GRID!$B$31:$BI$31)*(КАЛЕНДАРЬ!$AQ14=GRID!$B$33:$BI$33),0))*(1-GRID!$B$69),0))</f>
        <v>19800</v>
      </c>
      <c r="H368" s="47" cm="1">
        <f t="array" ref="H368">IF($I$2="Открытый тариф",
INDEX(GRID!$B$47:$BI$57,MATCH(G$7,GRID!$A$47:$A$57,0),MATCH(1,($U$2=GRID!$B$31:$BI$31)*(КАЛЕНДАРЬ!$AQ14=GRID!$B$33:$BI$33), 0)),
ROUNDUP(INDEX(GRID!$B$47:$BI$57,MATCH(G$7,GRID!$A$47:$A$57,0),MATCH(1,($U$2=GRID!$B$31:$BI$31)*(КАЛЕНДАРЬ!$AQ14=GRID!$B$33:$BI$33),0))*(1-GRID!$B$69),0))</f>
        <v>19800</v>
      </c>
      <c r="I368" s="47" cm="1">
        <f t="array" ref="I368">IF($I$2="Открытый тариф",
INDEX(GRID!$B$34:$BI$44,MATCH(I$7,GRID!$A$34:$A$44,0),MATCH(1,($U$2=GRID!$B$31:$BI$31)*(КАЛЕНДАРЬ!$AQ14=GRID!$B$33:$BI$33), 0)),
ROUNDUP(INDEX(GRID!$B$34:$BI$44,MATCH(I$7,GRID!$A$34:$A$44,0),MATCH(1,($U$2=GRID!$B$31:$BI$31)*(КАЛЕНДАРЬ!$AQ14=GRID!$B$33:$BI$33),0))*(1-GRID!$B$69),0))</f>
        <v>21500</v>
      </c>
      <c r="J368" s="47" cm="1">
        <f t="array" ref="J368">IF($I$2="Открытый тариф",
INDEX(GRID!$B$47:$BI$57,MATCH(I$7,GRID!$A$47:$A$57,0),MATCH(1,($U$2=GRID!$B$31:$BI$31)*(КАЛЕНДАРЬ!$AQ14=GRID!$B$33:$BI$33), 0)),
ROUNDUP(INDEX(GRID!$B$47:$BI$57,MATCH(I$7,GRID!$A$47:$A$57,0),MATCH(1,($U$2=GRID!$B$31:$BI$31)*(КАЛЕНДАРЬ!$AQ14=GRID!$B$33:$BI$33),0))*(1-GRID!$B$69),0))</f>
        <v>21500</v>
      </c>
      <c r="K368" s="47" cm="1">
        <f t="array" ref="K368">IF($I$2="Открытый тариф",
INDEX(GRID!$B$34:$BI$44,MATCH(K$7,GRID!$A$34:$A$44,0),MATCH(1,($U$2=GRID!$B$31:$BI$31)*(КАЛЕНДАРЬ!$AQ14=GRID!$B$33:$BI$33), 0)),
ROUNDUP(INDEX(GRID!$B$34:$BI$44,MATCH(K$7,GRID!$A$34:$A$44,0),MATCH(1,($U$2=GRID!$B$31:$BI$31)*(КАЛЕНДАРЬ!$AQ14=GRID!$B$33:$BI$33),0))*(1-GRID!$B$69),0))</f>
        <v>22500</v>
      </c>
      <c r="L368" s="47" cm="1">
        <f t="array" ref="L368">IF($I$2="Открытый тариф",
INDEX(GRID!$B$47:$BI$57,MATCH(K$7,GRID!$A$47:$A$57,0),MATCH(1,($U$2=GRID!$B$31:$BI$31)*(КАЛЕНДАРЬ!$AQ14=GRID!$B$33:$BI$33), 0)),
ROUNDUP(INDEX(GRID!$B$47:$BI$57,MATCH(K$7,GRID!$A$47:$A$57,0),MATCH(1,($U$2=GRID!$B$31:$BI$31)*(КАЛЕНДАРЬ!$AQ14=GRID!$B$33:$BI$33),0))*(1-GRID!$B$69),0))</f>
        <v>22500</v>
      </c>
      <c r="M368" s="47" cm="1">
        <f t="array" ref="M368">IF($I$2="Открытый тариф",
INDEX(GRID!$B$34:$BI$44,MATCH(M$7,GRID!$A$34:$A$44,0),MATCH(1,($U$2=GRID!$B$31:$BI$31)*(КАЛЕНДАРЬ!$AQ14=GRID!$B$33:$BI$33), 0)),
ROUNDUP(INDEX(GRID!$B$34:$BI$44,MATCH(M$7,GRID!$A$34:$A$44,0),MATCH(1,($U$2=GRID!$B$31:$BI$31)*(КАЛЕНДАРЬ!$AQ14=GRID!$B$33:$BI$33),0))*(1-GRID!$B$69),0))</f>
        <v>24200</v>
      </c>
      <c r="N368" s="47" cm="1">
        <f t="array" ref="N368">IF($I$2="Открытый тариф",
INDEX(GRID!$B$47:$BI$57,MATCH(M$7,GRID!$A$47:$A$57,0),MATCH(1,($U$2=GRID!$B$31:$BI$31)*(КАЛЕНДАРЬ!$AQ14=GRID!$B$33:$BI$33), 0)),
ROUNDUP(INDEX(GRID!$B$47:$BI$57,MATCH(M$7,GRID!$A$47:$A$57,0),MATCH(1,($U$2=GRID!$B$31:$BI$31)*(КАЛЕНДАРЬ!$AQ14=GRID!$B$33:$BI$33),0))*(1-GRID!$B$69),0))</f>
        <v>24200</v>
      </c>
      <c r="O368" s="49" t="s">
        <v>101</v>
      </c>
      <c r="P368" s="49" t="s">
        <v>101</v>
      </c>
      <c r="Q368" s="49" t="s">
        <v>101</v>
      </c>
      <c r="R368" s="49" t="s">
        <v>101</v>
      </c>
      <c r="S368" s="49" t="s">
        <v>101</v>
      </c>
      <c r="T368" s="49" t="s">
        <v>101</v>
      </c>
      <c r="U368" s="49" t="s">
        <v>101</v>
      </c>
      <c r="V368" s="49" t="s">
        <v>101</v>
      </c>
      <c r="W368" s="49" t="s">
        <v>101</v>
      </c>
      <c r="X368" s="49" t="s">
        <v>101</v>
      </c>
      <c r="Y368" s="146"/>
    </row>
    <row r="369" spans="1:25" hidden="1" x14ac:dyDescent="0.2">
      <c r="A369" s="117" t="s">
        <v>46</v>
      </c>
      <c r="B369" s="117">
        <v>12</v>
      </c>
      <c r="C369" s="47" cm="1">
        <f t="array" ref="C369">IF($I$2="Открытый тариф",
INDEX(GRID!$B$34:$BI$44,MATCH(C$7,GRID!$A$34:$A$44,0),MATCH(1,($U$2=GRID!$B$31:$BI$31)*(КАЛЕНДАРЬ!$AQ15=GRID!$B$33:$BI$33), 0)),
ROUNDUP(INDEX(GRID!$B$34:$BI$44,MATCH(C$7,GRID!$A$34:$A$44,0),MATCH(1,($U$2=GRID!$B$31:$BI$31)*(КАЛЕНДАРЬ!$AQ15=GRID!$B$33:$BI$33),0))*(1-GRID!$B$69),0))</f>
        <v>17100</v>
      </c>
      <c r="D369" s="47" cm="1">
        <f t="array" ref="D369">IF($I$2="Открытый тариф",
INDEX(GRID!$B$47:$BI$57,MATCH(C$7,GRID!$A$47:$A$57,0),MATCH(1,($U$2=GRID!$B$31:$BI$31)*(КАЛЕНДАРЬ!$AQ15=GRID!$B$33:$BI$33), 0)),
ROUNDUP(INDEX(GRID!$B$47:$BI$57,MATCH(C$7,GRID!$A$47:$A$57,0),MATCH(1,($U$2=GRID!$B$31:$BI$31)*(КАЛЕНДАРЬ!$AQ15=GRID!$B$33:$BI$33),0))*(1-GRID!$B$69),0))</f>
        <v>17100</v>
      </c>
      <c r="E369" s="47" cm="1">
        <f t="array" ref="E369">IF($I$2="Открытый тариф",
INDEX(GRID!$B$34:$BI$44,MATCH(E$7,GRID!$A$34:$A$44,0),MATCH(1,($U$2=GRID!$B$31:$BI$31)*(КАЛЕНДАРЬ!$AQ15=GRID!$B$33:$BI$33), 0)),
ROUNDUP(INDEX(GRID!$B$34:$BI$44,MATCH(E$7,GRID!$A$34:$A$44,0),MATCH(1,($U$2=GRID!$B$31:$BI$31)*(КАЛЕНДАРЬ!$AQ15=GRID!$B$33:$BI$33),0))*(1-GRID!$B$69),0))</f>
        <v>18800</v>
      </c>
      <c r="F369" s="47" cm="1">
        <f t="array" ref="F369">IF($I$2="Открытый тариф",
INDEX(GRID!$B$47:$BI$57,MATCH(E$7,GRID!$A$47:$A$57,0),MATCH(1,($U$2=GRID!$B$31:$BI$31)*(КАЛЕНДАРЬ!$AQ15=GRID!$B$33:$BI$33), 0)),
ROUNDUP(INDEX(GRID!$B$47:$BI$57,MATCH(E$7,GRID!$A$47:$A$57,0),MATCH(1,($U$2=GRID!$B$31:$BI$31)*(КАЛЕНДАРЬ!$AQ15=GRID!$B$33:$BI$33),0))*(1-GRID!$B$69),0))</f>
        <v>18800</v>
      </c>
      <c r="G369" s="47" cm="1">
        <f t="array" ref="G369">IF($I$2="Открытый тариф",
INDEX(GRID!$B$34:$BI$44,MATCH(G$7,GRID!$A$34:$A$44,0),MATCH(1,($U$2=GRID!$B$31:$BI$31)*(КАЛЕНДАРЬ!$AQ15=GRID!$B$33:$BI$33), 0)),
ROUNDUP(INDEX(GRID!$B$34:$BI$44,MATCH(G$7,GRID!$A$34:$A$44,0),MATCH(1,($U$2=GRID!$B$31:$BI$31)*(КАЛЕНДАРЬ!$AQ15=GRID!$B$33:$BI$33),0))*(1-GRID!$B$69),0))</f>
        <v>19800</v>
      </c>
      <c r="H369" s="47" cm="1">
        <f t="array" ref="H369">IF($I$2="Открытый тариф",
INDEX(GRID!$B$47:$BI$57,MATCH(G$7,GRID!$A$47:$A$57,0),MATCH(1,($U$2=GRID!$B$31:$BI$31)*(КАЛЕНДАРЬ!$AQ15=GRID!$B$33:$BI$33), 0)),
ROUNDUP(INDEX(GRID!$B$47:$BI$57,MATCH(G$7,GRID!$A$47:$A$57,0),MATCH(1,($U$2=GRID!$B$31:$BI$31)*(КАЛЕНДАРЬ!$AQ15=GRID!$B$33:$BI$33),0))*(1-GRID!$B$69),0))</f>
        <v>19800</v>
      </c>
      <c r="I369" s="47" cm="1">
        <f t="array" ref="I369">IF($I$2="Открытый тариф",
INDEX(GRID!$B$34:$BI$44,MATCH(I$7,GRID!$A$34:$A$44,0),MATCH(1,($U$2=GRID!$B$31:$BI$31)*(КАЛЕНДАРЬ!$AQ15=GRID!$B$33:$BI$33), 0)),
ROUNDUP(INDEX(GRID!$B$34:$BI$44,MATCH(I$7,GRID!$A$34:$A$44,0),MATCH(1,($U$2=GRID!$B$31:$BI$31)*(КАЛЕНДАРЬ!$AQ15=GRID!$B$33:$BI$33),0))*(1-GRID!$B$69),0))</f>
        <v>21500</v>
      </c>
      <c r="J369" s="47" cm="1">
        <f t="array" ref="J369">IF($I$2="Открытый тариф",
INDEX(GRID!$B$47:$BI$57,MATCH(I$7,GRID!$A$47:$A$57,0),MATCH(1,($U$2=GRID!$B$31:$BI$31)*(КАЛЕНДАРЬ!$AQ15=GRID!$B$33:$BI$33), 0)),
ROUNDUP(INDEX(GRID!$B$47:$BI$57,MATCH(I$7,GRID!$A$47:$A$57,0),MATCH(1,($U$2=GRID!$B$31:$BI$31)*(КАЛЕНДАРЬ!$AQ15=GRID!$B$33:$BI$33),0))*(1-GRID!$B$69),0))</f>
        <v>21500</v>
      </c>
      <c r="K369" s="47" cm="1">
        <f t="array" ref="K369">IF($I$2="Открытый тариф",
INDEX(GRID!$B$34:$BI$44,MATCH(K$7,GRID!$A$34:$A$44,0),MATCH(1,($U$2=GRID!$B$31:$BI$31)*(КАЛЕНДАРЬ!$AQ15=GRID!$B$33:$BI$33), 0)),
ROUNDUP(INDEX(GRID!$B$34:$BI$44,MATCH(K$7,GRID!$A$34:$A$44,0),MATCH(1,($U$2=GRID!$B$31:$BI$31)*(КАЛЕНДАРЬ!$AQ15=GRID!$B$33:$BI$33),0))*(1-GRID!$B$69),0))</f>
        <v>22500</v>
      </c>
      <c r="L369" s="47" cm="1">
        <f t="array" ref="L369">IF($I$2="Открытый тариф",
INDEX(GRID!$B$47:$BI$57,MATCH(K$7,GRID!$A$47:$A$57,0),MATCH(1,($U$2=GRID!$B$31:$BI$31)*(КАЛЕНДАРЬ!$AQ15=GRID!$B$33:$BI$33), 0)),
ROUNDUP(INDEX(GRID!$B$47:$BI$57,MATCH(K$7,GRID!$A$47:$A$57,0),MATCH(1,($U$2=GRID!$B$31:$BI$31)*(КАЛЕНДАРЬ!$AQ15=GRID!$B$33:$BI$33),0))*(1-GRID!$B$69),0))</f>
        <v>22500</v>
      </c>
      <c r="M369" s="47" cm="1">
        <f t="array" ref="M369">IF($I$2="Открытый тариф",
INDEX(GRID!$B$34:$BI$44,MATCH(M$7,GRID!$A$34:$A$44,0),MATCH(1,($U$2=GRID!$B$31:$BI$31)*(КАЛЕНДАРЬ!$AQ15=GRID!$B$33:$BI$33), 0)),
ROUNDUP(INDEX(GRID!$B$34:$BI$44,MATCH(M$7,GRID!$A$34:$A$44,0),MATCH(1,($U$2=GRID!$B$31:$BI$31)*(КАЛЕНДАРЬ!$AQ15=GRID!$B$33:$BI$33),0))*(1-GRID!$B$69),0))</f>
        <v>24200</v>
      </c>
      <c r="N369" s="47" cm="1">
        <f t="array" ref="N369">IF($I$2="Открытый тариф",
INDEX(GRID!$B$47:$BI$57,MATCH(M$7,GRID!$A$47:$A$57,0),MATCH(1,($U$2=GRID!$B$31:$BI$31)*(КАЛЕНДАРЬ!$AQ15=GRID!$B$33:$BI$33), 0)),
ROUNDUP(INDEX(GRID!$B$47:$BI$57,MATCH(M$7,GRID!$A$47:$A$57,0),MATCH(1,($U$2=GRID!$B$31:$BI$31)*(КАЛЕНДАРЬ!$AQ15=GRID!$B$33:$BI$33),0))*(1-GRID!$B$69),0))</f>
        <v>24200</v>
      </c>
      <c r="O369" s="49" t="s">
        <v>101</v>
      </c>
      <c r="P369" s="49" t="s">
        <v>101</v>
      </c>
      <c r="Q369" s="49" t="s">
        <v>101</v>
      </c>
      <c r="R369" s="49" t="s">
        <v>101</v>
      </c>
      <c r="S369" s="49" t="s">
        <v>101</v>
      </c>
      <c r="T369" s="49" t="s">
        <v>101</v>
      </c>
      <c r="U369" s="49" t="s">
        <v>101</v>
      </c>
      <c r="V369" s="49" t="s">
        <v>101</v>
      </c>
      <c r="W369" s="49" t="s">
        <v>101</v>
      </c>
      <c r="X369" s="49" t="s">
        <v>101</v>
      </c>
      <c r="Y369" s="146"/>
    </row>
    <row r="370" spans="1:25" hidden="1" x14ac:dyDescent="0.2">
      <c r="A370" s="117" t="s">
        <v>47</v>
      </c>
      <c r="B370" s="117">
        <v>13</v>
      </c>
      <c r="C370" s="47" cm="1">
        <f t="array" ref="C370">IF($I$2="Открытый тариф",
INDEX(GRID!$B$34:$BI$44,MATCH(C$7,GRID!$A$34:$A$44,0),MATCH(1,($U$2=GRID!$B$31:$BI$31)*(КАЛЕНДАРЬ!$AQ16=GRID!$B$33:$BI$33), 0)),
ROUNDUP(INDEX(GRID!$B$34:$BI$44,MATCH(C$7,GRID!$A$34:$A$44,0),MATCH(1,($U$2=GRID!$B$31:$BI$31)*(КАЛЕНДАРЬ!$AQ16=GRID!$B$33:$BI$33),0))*(1-GRID!$B$69),0))</f>
        <v>17700</v>
      </c>
      <c r="D370" s="47" cm="1">
        <f t="array" ref="D370">IF($I$2="Открытый тариф",
INDEX(GRID!$B$47:$BI$57,MATCH(C$7,GRID!$A$47:$A$57,0),MATCH(1,($U$2=GRID!$B$31:$BI$31)*(КАЛЕНДАРЬ!$AQ16=GRID!$B$33:$BI$33), 0)),
ROUNDUP(INDEX(GRID!$B$47:$BI$57,MATCH(C$7,GRID!$A$47:$A$57,0),MATCH(1,($U$2=GRID!$B$31:$BI$31)*(КАЛЕНДАРЬ!$AQ16=GRID!$B$33:$BI$33),0))*(1-GRID!$B$69),0))</f>
        <v>17700</v>
      </c>
      <c r="E370" s="47" cm="1">
        <f t="array" ref="E370">IF($I$2="Открытый тариф",
INDEX(GRID!$B$34:$BI$44,MATCH(E$7,GRID!$A$34:$A$44,0),MATCH(1,($U$2=GRID!$B$31:$BI$31)*(КАЛЕНДАРЬ!$AQ16=GRID!$B$33:$BI$33), 0)),
ROUNDUP(INDEX(GRID!$B$34:$BI$44,MATCH(E$7,GRID!$A$34:$A$44,0),MATCH(1,($U$2=GRID!$B$31:$BI$31)*(КАЛЕНДАРЬ!$AQ16=GRID!$B$33:$BI$33),0))*(1-GRID!$B$69),0))</f>
        <v>19500</v>
      </c>
      <c r="F370" s="47" cm="1">
        <f t="array" ref="F370">IF($I$2="Открытый тариф",
INDEX(GRID!$B$47:$BI$57,MATCH(E$7,GRID!$A$47:$A$57,0),MATCH(1,($U$2=GRID!$B$31:$BI$31)*(КАЛЕНДАРЬ!$AQ16=GRID!$B$33:$BI$33), 0)),
ROUNDUP(INDEX(GRID!$B$47:$BI$57,MATCH(E$7,GRID!$A$47:$A$57,0),MATCH(1,($U$2=GRID!$B$31:$BI$31)*(КАЛЕНДАРЬ!$AQ16=GRID!$B$33:$BI$33),0))*(1-GRID!$B$69),0))</f>
        <v>19500</v>
      </c>
      <c r="G370" s="47" cm="1">
        <f t="array" ref="G370">IF($I$2="Открытый тариф",
INDEX(GRID!$B$34:$BI$44,MATCH(G$7,GRID!$A$34:$A$44,0),MATCH(1,($U$2=GRID!$B$31:$BI$31)*(КАЛЕНДАРЬ!$AQ16=GRID!$B$33:$BI$33), 0)),
ROUNDUP(INDEX(GRID!$B$34:$BI$44,MATCH(G$7,GRID!$A$34:$A$44,0),MATCH(1,($U$2=GRID!$B$31:$BI$31)*(КАЛЕНДАРЬ!$AQ16=GRID!$B$33:$BI$33),0))*(1-GRID!$B$69),0))</f>
        <v>20500</v>
      </c>
      <c r="H370" s="47" cm="1">
        <f t="array" ref="H370">IF($I$2="Открытый тариф",
INDEX(GRID!$B$47:$BI$57,MATCH(G$7,GRID!$A$47:$A$57,0),MATCH(1,($U$2=GRID!$B$31:$BI$31)*(КАЛЕНДАРЬ!$AQ16=GRID!$B$33:$BI$33), 0)),
ROUNDUP(INDEX(GRID!$B$47:$BI$57,MATCH(G$7,GRID!$A$47:$A$57,0),MATCH(1,($U$2=GRID!$B$31:$BI$31)*(КАЛЕНДАРЬ!$AQ16=GRID!$B$33:$BI$33),0))*(1-GRID!$B$69),0))</f>
        <v>20500</v>
      </c>
      <c r="I370" s="47" cm="1">
        <f t="array" ref="I370">IF($I$2="Открытый тариф",
INDEX(GRID!$B$34:$BI$44,MATCH(I$7,GRID!$A$34:$A$44,0),MATCH(1,($U$2=GRID!$B$31:$BI$31)*(КАЛЕНДАРЬ!$AQ16=GRID!$B$33:$BI$33), 0)),
ROUNDUP(INDEX(GRID!$B$34:$BI$44,MATCH(I$7,GRID!$A$34:$A$44,0),MATCH(1,($U$2=GRID!$B$31:$BI$31)*(КАЛЕНДАРЬ!$AQ16=GRID!$B$33:$BI$33),0))*(1-GRID!$B$69),0))</f>
        <v>22300</v>
      </c>
      <c r="J370" s="47" cm="1">
        <f t="array" ref="J370">IF($I$2="Открытый тариф",
INDEX(GRID!$B$47:$BI$57,MATCH(I$7,GRID!$A$47:$A$57,0),MATCH(1,($U$2=GRID!$B$31:$BI$31)*(КАЛЕНДАРЬ!$AQ16=GRID!$B$33:$BI$33), 0)),
ROUNDUP(INDEX(GRID!$B$47:$BI$57,MATCH(I$7,GRID!$A$47:$A$57,0),MATCH(1,($U$2=GRID!$B$31:$BI$31)*(КАЛЕНДАРЬ!$AQ16=GRID!$B$33:$BI$33),0))*(1-GRID!$B$69),0))</f>
        <v>22300</v>
      </c>
      <c r="K370" s="47" cm="1">
        <f t="array" ref="K370">IF($I$2="Открытый тариф",
INDEX(GRID!$B$34:$BI$44,MATCH(K$7,GRID!$A$34:$A$44,0),MATCH(1,($U$2=GRID!$B$31:$BI$31)*(КАЛЕНДАРЬ!$AQ16=GRID!$B$33:$BI$33), 0)),
ROUNDUP(INDEX(GRID!$B$34:$BI$44,MATCH(K$7,GRID!$A$34:$A$44,0),MATCH(1,($U$2=GRID!$B$31:$BI$31)*(КАЛЕНДАРЬ!$AQ16=GRID!$B$33:$BI$33),0))*(1-GRID!$B$69),0))</f>
        <v>23300</v>
      </c>
      <c r="L370" s="47" cm="1">
        <f t="array" ref="L370">IF($I$2="Открытый тариф",
INDEX(GRID!$B$47:$BI$57,MATCH(K$7,GRID!$A$47:$A$57,0),MATCH(1,($U$2=GRID!$B$31:$BI$31)*(КАЛЕНДАРЬ!$AQ16=GRID!$B$33:$BI$33), 0)),
ROUNDUP(INDEX(GRID!$B$47:$BI$57,MATCH(K$7,GRID!$A$47:$A$57,0),MATCH(1,($U$2=GRID!$B$31:$BI$31)*(КАЛЕНДАРЬ!$AQ16=GRID!$B$33:$BI$33),0))*(1-GRID!$B$69),0))</f>
        <v>23300</v>
      </c>
      <c r="M370" s="47" cm="1">
        <f t="array" ref="M370">IF($I$2="Открытый тариф",
INDEX(GRID!$B$34:$BI$44,MATCH(M$7,GRID!$A$34:$A$44,0),MATCH(1,($U$2=GRID!$B$31:$BI$31)*(КАЛЕНДАРЬ!$AQ16=GRID!$B$33:$BI$33), 0)),
ROUNDUP(INDEX(GRID!$B$34:$BI$44,MATCH(M$7,GRID!$A$34:$A$44,0),MATCH(1,($U$2=GRID!$B$31:$BI$31)*(КАЛЕНДАРЬ!$AQ16=GRID!$B$33:$BI$33),0))*(1-GRID!$B$69),0))</f>
        <v>25100</v>
      </c>
      <c r="N370" s="47" cm="1">
        <f t="array" ref="N370">IF($I$2="Открытый тариф",
INDEX(GRID!$B$47:$BI$57,MATCH(M$7,GRID!$A$47:$A$57,0),MATCH(1,($U$2=GRID!$B$31:$BI$31)*(КАЛЕНДАРЬ!$AQ16=GRID!$B$33:$BI$33), 0)),
ROUNDUP(INDEX(GRID!$B$47:$BI$57,MATCH(M$7,GRID!$A$47:$A$57,0),MATCH(1,($U$2=GRID!$B$31:$BI$31)*(КАЛЕНДАРЬ!$AQ16=GRID!$B$33:$BI$33),0))*(1-GRID!$B$69),0))</f>
        <v>25100</v>
      </c>
      <c r="O370" s="49" t="s">
        <v>101</v>
      </c>
      <c r="P370" s="49" t="s">
        <v>101</v>
      </c>
      <c r="Q370" s="49" t="s">
        <v>101</v>
      </c>
      <c r="R370" s="49" t="s">
        <v>101</v>
      </c>
      <c r="S370" s="49" t="s">
        <v>101</v>
      </c>
      <c r="T370" s="49" t="s">
        <v>101</v>
      </c>
      <c r="U370" s="49" t="s">
        <v>101</v>
      </c>
      <c r="V370" s="49" t="s">
        <v>101</v>
      </c>
      <c r="W370" s="49" t="s">
        <v>101</v>
      </c>
      <c r="X370" s="49" t="s">
        <v>101</v>
      </c>
      <c r="Y370" s="146"/>
    </row>
    <row r="371" spans="1:25" hidden="1" x14ac:dyDescent="0.2">
      <c r="A371" s="117" t="s">
        <v>48</v>
      </c>
      <c r="B371" s="117">
        <v>14</v>
      </c>
      <c r="C371" s="47" cm="1">
        <f t="array" ref="C371">IF($I$2="Открытый тариф",
INDEX(GRID!$B$34:$BI$44,MATCH(C$7,GRID!$A$34:$A$44,0),MATCH(1,($U$2=GRID!$B$31:$BI$31)*(КАЛЕНДАРЬ!$AQ17=GRID!$B$33:$BI$33), 0)),
ROUNDUP(INDEX(GRID!$B$34:$BI$44,MATCH(C$7,GRID!$A$34:$A$44,0),MATCH(1,($U$2=GRID!$B$31:$BI$31)*(КАЛЕНДАРЬ!$AQ17=GRID!$B$33:$BI$33),0))*(1-GRID!$B$69),0))</f>
        <v>17700</v>
      </c>
      <c r="D371" s="47" cm="1">
        <f t="array" ref="D371">IF($I$2="Открытый тариф",
INDEX(GRID!$B$47:$BI$57,MATCH(C$7,GRID!$A$47:$A$57,0),MATCH(1,($U$2=GRID!$B$31:$BI$31)*(КАЛЕНДАРЬ!$AQ17=GRID!$B$33:$BI$33), 0)),
ROUNDUP(INDEX(GRID!$B$47:$BI$57,MATCH(C$7,GRID!$A$47:$A$57,0),MATCH(1,($U$2=GRID!$B$31:$BI$31)*(КАЛЕНДАРЬ!$AQ17=GRID!$B$33:$BI$33),0))*(1-GRID!$B$69),0))</f>
        <v>17700</v>
      </c>
      <c r="E371" s="47" cm="1">
        <f t="array" ref="E371">IF($I$2="Открытый тариф",
INDEX(GRID!$B$34:$BI$44,MATCH(E$7,GRID!$A$34:$A$44,0),MATCH(1,($U$2=GRID!$B$31:$BI$31)*(КАЛЕНДАРЬ!$AQ17=GRID!$B$33:$BI$33), 0)),
ROUNDUP(INDEX(GRID!$B$34:$BI$44,MATCH(E$7,GRID!$A$34:$A$44,0),MATCH(1,($U$2=GRID!$B$31:$BI$31)*(КАЛЕНДАРЬ!$AQ17=GRID!$B$33:$BI$33),0))*(1-GRID!$B$69),0))</f>
        <v>19500</v>
      </c>
      <c r="F371" s="47" cm="1">
        <f t="array" ref="F371">IF($I$2="Открытый тариф",
INDEX(GRID!$B$47:$BI$57,MATCH(E$7,GRID!$A$47:$A$57,0),MATCH(1,($U$2=GRID!$B$31:$BI$31)*(КАЛЕНДАРЬ!$AQ17=GRID!$B$33:$BI$33), 0)),
ROUNDUP(INDEX(GRID!$B$47:$BI$57,MATCH(E$7,GRID!$A$47:$A$57,0),MATCH(1,($U$2=GRID!$B$31:$BI$31)*(КАЛЕНДАРЬ!$AQ17=GRID!$B$33:$BI$33),0))*(1-GRID!$B$69),0))</f>
        <v>19500</v>
      </c>
      <c r="G371" s="47" cm="1">
        <f t="array" ref="G371">IF($I$2="Открытый тариф",
INDEX(GRID!$B$34:$BI$44,MATCH(G$7,GRID!$A$34:$A$44,0),MATCH(1,($U$2=GRID!$B$31:$BI$31)*(КАЛЕНДАРЬ!$AQ17=GRID!$B$33:$BI$33), 0)),
ROUNDUP(INDEX(GRID!$B$34:$BI$44,MATCH(G$7,GRID!$A$34:$A$44,0),MATCH(1,($U$2=GRID!$B$31:$BI$31)*(КАЛЕНДАРЬ!$AQ17=GRID!$B$33:$BI$33),0))*(1-GRID!$B$69),0))</f>
        <v>20500</v>
      </c>
      <c r="H371" s="47" cm="1">
        <f t="array" ref="H371">IF($I$2="Открытый тариф",
INDEX(GRID!$B$47:$BI$57,MATCH(G$7,GRID!$A$47:$A$57,0),MATCH(1,($U$2=GRID!$B$31:$BI$31)*(КАЛЕНДАРЬ!$AQ17=GRID!$B$33:$BI$33), 0)),
ROUNDUP(INDEX(GRID!$B$47:$BI$57,MATCH(G$7,GRID!$A$47:$A$57,0),MATCH(1,($U$2=GRID!$B$31:$BI$31)*(КАЛЕНДАРЬ!$AQ17=GRID!$B$33:$BI$33),0))*(1-GRID!$B$69),0))</f>
        <v>20500</v>
      </c>
      <c r="I371" s="47" cm="1">
        <f t="array" ref="I371">IF($I$2="Открытый тариф",
INDEX(GRID!$B$34:$BI$44,MATCH(I$7,GRID!$A$34:$A$44,0),MATCH(1,($U$2=GRID!$B$31:$BI$31)*(КАЛЕНДАРЬ!$AQ17=GRID!$B$33:$BI$33), 0)),
ROUNDUP(INDEX(GRID!$B$34:$BI$44,MATCH(I$7,GRID!$A$34:$A$44,0),MATCH(1,($U$2=GRID!$B$31:$BI$31)*(КАЛЕНДАРЬ!$AQ17=GRID!$B$33:$BI$33),0))*(1-GRID!$B$69),0))</f>
        <v>22300</v>
      </c>
      <c r="J371" s="47" cm="1">
        <f t="array" ref="J371">IF($I$2="Открытый тариф",
INDEX(GRID!$B$47:$BI$57,MATCH(I$7,GRID!$A$47:$A$57,0),MATCH(1,($U$2=GRID!$B$31:$BI$31)*(КАЛЕНДАРЬ!$AQ17=GRID!$B$33:$BI$33), 0)),
ROUNDUP(INDEX(GRID!$B$47:$BI$57,MATCH(I$7,GRID!$A$47:$A$57,0),MATCH(1,($U$2=GRID!$B$31:$BI$31)*(КАЛЕНДАРЬ!$AQ17=GRID!$B$33:$BI$33),0))*(1-GRID!$B$69),0))</f>
        <v>22300</v>
      </c>
      <c r="K371" s="47" cm="1">
        <f t="array" ref="K371">IF($I$2="Открытый тариф",
INDEX(GRID!$B$34:$BI$44,MATCH(K$7,GRID!$A$34:$A$44,0),MATCH(1,($U$2=GRID!$B$31:$BI$31)*(КАЛЕНДАРЬ!$AQ17=GRID!$B$33:$BI$33), 0)),
ROUNDUP(INDEX(GRID!$B$34:$BI$44,MATCH(K$7,GRID!$A$34:$A$44,0),MATCH(1,($U$2=GRID!$B$31:$BI$31)*(КАЛЕНДАРЬ!$AQ17=GRID!$B$33:$BI$33),0))*(1-GRID!$B$69),0))</f>
        <v>23300</v>
      </c>
      <c r="L371" s="47" cm="1">
        <f t="array" ref="L371">IF($I$2="Открытый тариф",
INDEX(GRID!$B$47:$BI$57,MATCH(K$7,GRID!$A$47:$A$57,0),MATCH(1,($U$2=GRID!$B$31:$BI$31)*(КАЛЕНДАРЬ!$AQ17=GRID!$B$33:$BI$33), 0)),
ROUNDUP(INDEX(GRID!$B$47:$BI$57,MATCH(K$7,GRID!$A$47:$A$57,0),MATCH(1,($U$2=GRID!$B$31:$BI$31)*(КАЛЕНДАРЬ!$AQ17=GRID!$B$33:$BI$33),0))*(1-GRID!$B$69),0))</f>
        <v>23300</v>
      </c>
      <c r="M371" s="47" cm="1">
        <f t="array" ref="M371">IF($I$2="Открытый тариф",
INDEX(GRID!$B$34:$BI$44,MATCH(M$7,GRID!$A$34:$A$44,0),MATCH(1,($U$2=GRID!$B$31:$BI$31)*(КАЛЕНДАРЬ!$AQ17=GRID!$B$33:$BI$33), 0)),
ROUNDUP(INDEX(GRID!$B$34:$BI$44,MATCH(M$7,GRID!$A$34:$A$44,0),MATCH(1,($U$2=GRID!$B$31:$BI$31)*(КАЛЕНДАРЬ!$AQ17=GRID!$B$33:$BI$33),0))*(1-GRID!$B$69),0))</f>
        <v>25100</v>
      </c>
      <c r="N371" s="47" cm="1">
        <f t="array" ref="N371">IF($I$2="Открытый тариф",
INDEX(GRID!$B$47:$BI$57,MATCH(M$7,GRID!$A$47:$A$57,0),MATCH(1,($U$2=GRID!$B$31:$BI$31)*(КАЛЕНДАРЬ!$AQ17=GRID!$B$33:$BI$33), 0)),
ROUNDUP(INDEX(GRID!$B$47:$BI$57,MATCH(M$7,GRID!$A$47:$A$57,0),MATCH(1,($U$2=GRID!$B$31:$BI$31)*(КАЛЕНДАРЬ!$AQ17=GRID!$B$33:$BI$33),0))*(1-GRID!$B$69),0))</f>
        <v>25100</v>
      </c>
      <c r="O371" s="49" t="s">
        <v>101</v>
      </c>
      <c r="P371" s="49" t="s">
        <v>101</v>
      </c>
      <c r="Q371" s="49" t="s">
        <v>101</v>
      </c>
      <c r="R371" s="49" t="s">
        <v>101</v>
      </c>
      <c r="S371" s="49" t="s">
        <v>101</v>
      </c>
      <c r="T371" s="49" t="s">
        <v>101</v>
      </c>
      <c r="U371" s="49" t="s">
        <v>101</v>
      </c>
      <c r="V371" s="49" t="s">
        <v>101</v>
      </c>
      <c r="W371" s="49" t="s">
        <v>101</v>
      </c>
      <c r="X371" s="49" t="s">
        <v>101</v>
      </c>
      <c r="Y371" s="146"/>
    </row>
    <row r="372" spans="1:25" hidden="1" x14ac:dyDescent="0.2">
      <c r="A372" s="117" t="s">
        <v>42</v>
      </c>
      <c r="B372" s="117">
        <v>15</v>
      </c>
      <c r="C372" s="47" cm="1">
        <f t="array" ref="C372">IF($I$2="Открытый тариф",
INDEX(GRID!$B$34:$BI$44,MATCH(C$7,GRID!$A$34:$A$44,0),MATCH(1,($U$2=GRID!$B$31:$BI$31)*(КАЛЕНДАРЬ!$AQ18=GRID!$B$33:$BI$33), 0)),
ROUNDUP(INDEX(GRID!$B$34:$BI$44,MATCH(C$7,GRID!$A$34:$A$44,0),MATCH(1,($U$2=GRID!$B$31:$BI$31)*(КАЛЕНДАРЬ!$AQ18=GRID!$B$33:$BI$33),0))*(1-GRID!$B$69),0))</f>
        <v>17100</v>
      </c>
      <c r="D372" s="47" cm="1">
        <f t="array" ref="D372">IF($I$2="Открытый тариф",
INDEX(GRID!$B$47:$BI$57,MATCH(C$7,GRID!$A$47:$A$57,0),MATCH(1,($U$2=GRID!$B$31:$BI$31)*(КАЛЕНДАРЬ!$AQ18=GRID!$B$33:$BI$33), 0)),
ROUNDUP(INDEX(GRID!$B$47:$BI$57,MATCH(C$7,GRID!$A$47:$A$57,0),MATCH(1,($U$2=GRID!$B$31:$BI$31)*(КАЛЕНДАРЬ!$AQ18=GRID!$B$33:$BI$33),0))*(1-GRID!$B$69),0))</f>
        <v>17100</v>
      </c>
      <c r="E372" s="47" cm="1">
        <f t="array" ref="E372">IF($I$2="Открытый тариф",
INDEX(GRID!$B$34:$BI$44,MATCH(E$7,GRID!$A$34:$A$44,0),MATCH(1,($U$2=GRID!$B$31:$BI$31)*(КАЛЕНДАРЬ!$AQ18=GRID!$B$33:$BI$33), 0)),
ROUNDUP(INDEX(GRID!$B$34:$BI$44,MATCH(E$7,GRID!$A$34:$A$44,0),MATCH(1,($U$2=GRID!$B$31:$BI$31)*(КАЛЕНДАРЬ!$AQ18=GRID!$B$33:$BI$33),0))*(1-GRID!$B$69),0))</f>
        <v>18800</v>
      </c>
      <c r="F372" s="47" cm="1">
        <f t="array" ref="F372">IF($I$2="Открытый тариф",
INDEX(GRID!$B$47:$BI$57,MATCH(E$7,GRID!$A$47:$A$57,0),MATCH(1,($U$2=GRID!$B$31:$BI$31)*(КАЛЕНДАРЬ!$AQ18=GRID!$B$33:$BI$33), 0)),
ROUNDUP(INDEX(GRID!$B$47:$BI$57,MATCH(E$7,GRID!$A$47:$A$57,0),MATCH(1,($U$2=GRID!$B$31:$BI$31)*(КАЛЕНДАРЬ!$AQ18=GRID!$B$33:$BI$33),0))*(1-GRID!$B$69),0))</f>
        <v>18800</v>
      </c>
      <c r="G372" s="47" cm="1">
        <f t="array" ref="G372">IF($I$2="Открытый тариф",
INDEX(GRID!$B$34:$BI$44,MATCH(G$7,GRID!$A$34:$A$44,0),MATCH(1,($U$2=GRID!$B$31:$BI$31)*(КАЛЕНДАРЬ!$AQ18=GRID!$B$33:$BI$33), 0)),
ROUNDUP(INDEX(GRID!$B$34:$BI$44,MATCH(G$7,GRID!$A$34:$A$44,0),MATCH(1,($U$2=GRID!$B$31:$BI$31)*(КАЛЕНДАРЬ!$AQ18=GRID!$B$33:$BI$33),0))*(1-GRID!$B$69),0))</f>
        <v>19800</v>
      </c>
      <c r="H372" s="47" cm="1">
        <f t="array" ref="H372">IF($I$2="Открытый тариф",
INDEX(GRID!$B$47:$BI$57,MATCH(G$7,GRID!$A$47:$A$57,0),MATCH(1,($U$2=GRID!$B$31:$BI$31)*(КАЛЕНДАРЬ!$AQ18=GRID!$B$33:$BI$33), 0)),
ROUNDUP(INDEX(GRID!$B$47:$BI$57,MATCH(G$7,GRID!$A$47:$A$57,0),MATCH(1,($U$2=GRID!$B$31:$BI$31)*(КАЛЕНДАРЬ!$AQ18=GRID!$B$33:$BI$33),0))*(1-GRID!$B$69),0))</f>
        <v>19800</v>
      </c>
      <c r="I372" s="47" cm="1">
        <f t="array" ref="I372">IF($I$2="Открытый тариф",
INDEX(GRID!$B$34:$BI$44,MATCH(I$7,GRID!$A$34:$A$44,0),MATCH(1,($U$2=GRID!$B$31:$BI$31)*(КАЛЕНДАРЬ!$AQ18=GRID!$B$33:$BI$33), 0)),
ROUNDUP(INDEX(GRID!$B$34:$BI$44,MATCH(I$7,GRID!$A$34:$A$44,0),MATCH(1,($U$2=GRID!$B$31:$BI$31)*(КАЛЕНДАРЬ!$AQ18=GRID!$B$33:$BI$33),0))*(1-GRID!$B$69),0))</f>
        <v>21500</v>
      </c>
      <c r="J372" s="47" cm="1">
        <f t="array" ref="J372">IF($I$2="Открытый тариф",
INDEX(GRID!$B$47:$BI$57,MATCH(I$7,GRID!$A$47:$A$57,0),MATCH(1,($U$2=GRID!$B$31:$BI$31)*(КАЛЕНДАРЬ!$AQ18=GRID!$B$33:$BI$33), 0)),
ROUNDUP(INDEX(GRID!$B$47:$BI$57,MATCH(I$7,GRID!$A$47:$A$57,0),MATCH(1,($U$2=GRID!$B$31:$BI$31)*(КАЛЕНДАРЬ!$AQ18=GRID!$B$33:$BI$33),0))*(1-GRID!$B$69),0))</f>
        <v>21500</v>
      </c>
      <c r="K372" s="47" cm="1">
        <f t="array" ref="K372">IF($I$2="Открытый тариф",
INDEX(GRID!$B$34:$BI$44,MATCH(K$7,GRID!$A$34:$A$44,0),MATCH(1,($U$2=GRID!$B$31:$BI$31)*(КАЛЕНДАРЬ!$AQ18=GRID!$B$33:$BI$33), 0)),
ROUNDUP(INDEX(GRID!$B$34:$BI$44,MATCH(K$7,GRID!$A$34:$A$44,0),MATCH(1,($U$2=GRID!$B$31:$BI$31)*(КАЛЕНДАРЬ!$AQ18=GRID!$B$33:$BI$33),0))*(1-GRID!$B$69),0))</f>
        <v>22500</v>
      </c>
      <c r="L372" s="47" cm="1">
        <f t="array" ref="L372">IF($I$2="Открытый тариф",
INDEX(GRID!$B$47:$BI$57,MATCH(K$7,GRID!$A$47:$A$57,0),MATCH(1,($U$2=GRID!$B$31:$BI$31)*(КАЛЕНДАРЬ!$AQ18=GRID!$B$33:$BI$33), 0)),
ROUNDUP(INDEX(GRID!$B$47:$BI$57,MATCH(K$7,GRID!$A$47:$A$57,0),MATCH(1,($U$2=GRID!$B$31:$BI$31)*(КАЛЕНДАРЬ!$AQ18=GRID!$B$33:$BI$33),0))*(1-GRID!$B$69),0))</f>
        <v>22500</v>
      </c>
      <c r="M372" s="47" cm="1">
        <f t="array" ref="M372">IF($I$2="Открытый тариф",
INDEX(GRID!$B$34:$BI$44,MATCH(M$7,GRID!$A$34:$A$44,0),MATCH(1,($U$2=GRID!$B$31:$BI$31)*(КАЛЕНДАРЬ!$AQ18=GRID!$B$33:$BI$33), 0)),
ROUNDUP(INDEX(GRID!$B$34:$BI$44,MATCH(M$7,GRID!$A$34:$A$44,0),MATCH(1,($U$2=GRID!$B$31:$BI$31)*(КАЛЕНДАРЬ!$AQ18=GRID!$B$33:$BI$33),0))*(1-GRID!$B$69),0))</f>
        <v>24200</v>
      </c>
      <c r="N372" s="47" cm="1">
        <f t="array" ref="N372">IF($I$2="Открытый тариф",
INDEX(GRID!$B$47:$BI$57,MATCH(M$7,GRID!$A$47:$A$57,0),MATCH(1,($U$2=GRID!$B$31:$BI$31)*(КАЛЕНДАРЬ!$AQ18=GRID!$B$33:$BI$33), 0)),
ROUNDUP(INDEX(GRID!$B$47:$BI$57,MATCH(M$7,GRID!$A$47:$A$57,0),MATCH(1,($U$2=GRID!$B$31:$BI$31)*(КАЛЕНДАРЬ!$AQ18=GRID!$B$33:$BI$33),0))*(1-GRID!$B$69),0))</f>
        <v>24200</v>
      </c>
      <c r="O372" s="49" t="s">
        <v>101</v>
      </c>
      <c r="P372" s="49" t="s">
        <v>101</v>
      </c>
      <c r="Q372" s="49" t="s">
        <v>101</v>
      </c>
      <c r="R372" s="49" t="s">
        <v>101</v>
      </c>
      <c r="S372" s="49" t="s">
        <v>101</v>
      </c>
      <c r="T372" s="49" t="s">
        <v>101</v>
      </c>
      <c r="U372" s="49" t="s">
        <v>101</v>
      </c>
      <c r="V372" s="49" t="s">
        <v>101</v>
      </c>
      <c r="W372" s="49" t="s">
        <v>101</v>
      </c>
      <c r="X372" s="49" t="s">
        <v>101</v>
      </c>
      <c r="Y372" s="146"/>
    </row>
    <row r="373" spans="1:25" hidden="1" x14ac:dyDescent="0.2">
      <c r="A373" s="117" t="s">
        <v>43</v>
      </c>
      <c r="B373" s="117">
        <v>16</v>
      </c>
      <c r="C373" s="47" cm="1">
        <f t="array" ref="C373">IF($I$2="Открытый тариф",
INDEX(GRID!$B$34:$BI$44,MATCH(C$7,GRID!$A$34:$A$44,0),MATCH(1,($U$2=GRID!$B$31:$BI$31)*(КАЛЕНДАРЬ!$AQ19=GRID!$B$33:$BI$33), 0)),
ROUNDUP(INDEX(GRID!$B$34:$BI$44,MATCH(C$7,GRID!$A$34:$A$44,0),MATCH(1,($U$2=GRID!$B$31:$BI$31)*(КАЛЕНДАРЬ!$AQ19=GRID!$B$33:$BI$33),0))*(1-GRID!$B$69),0))</f>
        <v>17100</v>
      </c>
      <c r="D373" s="47" cm="1">
        <f t="array" ref="D373">IF($I$2="Открытый тариф",
INDEX(GRID!$B$47:$BI$57,MATCH(C$7,GRID!$A$47:$A$57,0),MATCH(1,($U$2=GRID!$B$31:$BI$31)*(КАЛЕНДАРЬ!$AQ19=GRID!$B$33:$BI$33), 0)),
ROUNDUP(INDEX(GRID!$B$47:$BI$57,MATCH(C$7,GRID!$A$47:$A$57,0),MATCH(1,($U$2=GRID!$B$31:$BI$31)*(КАЛЕНДАРЬ!$AQ19=GRID!$B$33:$BI$33),0))*(1-GRID!$B$69),0))</f>
        <v>17100</v>
      </c>
      <c r="E373" s="47" cm="1">
        <f t="array" ref="E373">IF($I$2="Открытый тариф",
INDEX(GRID!$B$34:$BI$44,MATCH(E$7,GRID!$A$34:$A$44,0),MATCH(1,($U$2=GRID!$B$31:$BI$31)*(КАЛЕНДАРЬ!$AQ19=GRID!$B$33:$BI$33), 0)),
ROUNDUP(INDEX(GRID!$B$34:$BI$44,MATCH(E$7,GRID!$A$34:$A$44,0),MATCH(1,($U$2=GRID!$B$31:$BI$31)*(КАЛЕНДАРЬ!$AQ19=GRID!$B$33:$BI$33),0))*(1-GRID!$B$69),0))</f>
        <v>18800</v>
      </c>
      <c r="F373" s="47" cm="1">
        <f t="array" ref="F373">IF($I$2="Открытый тариф",
INDEX(GRID!$B$47:$BI$57,MATCH(E$7,GRID!$A$47:$A$57,0),MATCH(1,($U$2=GRID!$B$31:$BI$31)*(КАЛЕНДАРЬ!$AQ19=GRID!$B$33:$BI$33), 0)),
ROUNDUP(INDEX(GRID!$B$47:$BI$57,MATCH(E$7,GRID!$A$47:$A$57,0),MATCH(1,($U$2=GRID!$B$31:$BI$31)*(КАЛЕНДАРЬ!$AQ19=GRID!$B$33:$BI$33),0))*(1-GRID!$B$69),0))</f>
        <v>18800</v>
      </c>
      <c r="G373" s="47" cm="1">
        <f t="array" ref="G373">IF($I$2="Открытый тариф",
INDEX(GRID!$B$34:$BI$44,MATCH(G$7,GRID!$A$34:$A$44,0),MATCH(1,($U$2=GRID!$B$31:$BI$31)*(КАЛЕНДАРЬ!$AQ19=GRID!$B$33:$BI$33), 0)),
ROUNDUP(INDEX(GRID!$B$34:$BI$44,MATCH(G$7,GRID!$A$34:$A$44,0),MATCH(1,($U$2=GRID!$B$31:$BI$31)*(КАЛЕНДАРЬ!$AQ19=GRID!$B$33:$BI$33),0))*(1-GRID!$B$69),0))</f>
        <v>19800</v>
      </c>
      <c r="H373" s="47" cm="1">
        <f t="array" ref="H373">IF($I$2="Открытый тариф",
INDEX(GRID!$B$47:$BI$57,MATCH(G$7,GRID!$A$47:$A$57,0),MATCH(1,($U$2=GRID!$B$31:$BI$31)*(КАЛЕНДАРЬ!$AQ19=GRID!$B$33:$BI$33), 0)),
ROUNDUP(INDEX(GRID!$B$47:$BI$57,MATCH(G$7,GRID!$A$47:$A$57,0),MATCH(1,($U$2=GRID!$B$31:$BI$31)*(КАЛЕНДАРЬ!$AQ19=GRID!$B$33:$BI$33),0))*(1-GRID!$B$69),0))</f>
        <v>19800</v>
      </c>
      <c r="I373" s="47" cm="1">
        <f t="array" ref="I373">IF($I$2="Открытый тариф",
INDEX(GRID!$B$34:$BI$44,MATCH(I$7,GRID!$A$34:$A$44,0),MATCH(1,($U$2=GRID!$B$31:$BI$31)*(КАЛЕНДАРЬ!$AQ19=GRID!$B$33:$BI$33), 0)),
ROUNDUP(INDEX(GRID!$B$34:$BI$44,MATCH(I$7,GRID!$A$34:$A$44,0),MATCH(1,($U$2=GRID!$B$31:$BI$31)*(КАЛЕНДАРЬ!$AQ19=GRID!$B$33:$BI$33),0))*(1-GRID!$B$69),0))</f>
        <v>21500</v>
      </c>
      <c r="J373" s="47" cm="1">
        <f t="array" ref="J373">IF($I$2="Открытый тариф",
INDEX(GRID!$B$47:$BI$57,MATCH(I$7,GRID!$A$47:$A$57,0),MATCH(1,($U$2=GRID!$B$31:$BI$31)*(КАЛЕНДАРЬ!$AQ19=GRID!$B$33:$BI$33), 0)),
ROUNDUP(INDEX(GRID!$B$47:$BI$57,MATCH(I$7,GRID!$A$47:$A$57,0),MATCH(1,($U$2=GRID!$B$31:$BI$31)*(КАЛЕНДАРЬ!$AQ19=GRID!$B$33:$BI$33),0))*(1-GRID!$B$69),0))</f>
        <v>21500</v>
      </c>
      <c r="K373" s="47" cm="1">
        <f t="array" ref="K373">IF($I$2="Открытый тариф",
INDEX(GRID!$B$34:$BI$44,MATCH(K$7,GRID!$A$34:$A$44,0),MATCH(1,($U$2=GRID!$B$31:$BI$31)*(КАЛЕНДАРЬ!$AQ19=GRID!$B$33:$BI$33), 0)),
ROUNDUP(INDEX(GRID!$B$34:$BI$44,MATCH(K$7,GRID!$A$34:$A$44,0),MATCH(1,($U$2=GRID!$B$31:$BI$31)*(КАЛЕНДАРЬ!$AQ19=GRID!$B$33:$BI$33),0))*(1-GRID!$B$69),0))</f>
        <v>22500</v>
      </c>
      <c r="L373" s="47" cm="1">
        <f t="array" ref="L373">IF($I$2="Открытый тариф",
INDEX(GRID!$B$47:$BI$57,MATCH(K$7,GRID!$A$47:$A$57,0),MATCH(1,($U$2=GRID!$B$31:$BI$31)*(КАЛЕНДАРЬ!$AQ19=GRID!$B$33:$BI$33), 0)),
ROUNDUP(INDEX(GRID!$B$47:$BI$57,MATCH(K$7,GRID!$A$47:$A$57,0),MATCH(1,($U$2=GRID!$B$31:$BI$31)*(КАЛЕНДАРЬ!$AQ19=GRID!$B$33:$BI$33),0))*(1-GRID!$B$69),0))</f>
        <v>22500</v>
      </c>
      <c r="M373" s="47" cm="1">
        <f t="array" ref="M373">IF($I$2="Открытый тариф",
INDEX(GRID!$B$34:$BI$44,MATCH(M$7,GRID!$A$34:$A$44,0),MATCH(1,($U$2=GRID!$B$31:$BI$31)*(КАЛЕНДАРЬ!$AQ19=GRID!$B$33:$BI$33), 0)),
ROUNDUP(INDEX(GRID!$B$34:$BI$44,MATCH(M$7,GRID!$A$34:$A$44,0),MATCH(1,($U$2=GRID!$B$31:$BI$31)*(КАЛЕНДАРЬ!$AQ19=GRID!$B$33:$BI$33),0))*(1-GRID!$B$69),0))</f>
        <v>24200</v>
      </c>
      <c r="N373" s="47" cm="1">
        <f t="array" ref="N373">IF($I$2="Открытый тариф",
INDEX(GRID!$B$47:$BI$57,MATCH(M$7,GRID!$A$47:$A$57,0),MATCH(1,($U$2=GRID!$B$31:$BI$31)*(КАЛЕНДАРЬ!$AQ19=GRID!$B$33:$BI$33), 0)),
ROUNDUP(INDEX(GRID!$B$47:$BI$57,MATCH(M$7,GRID!$A$47:$A$57,0),MATCH(1,($U$2=GRID!$B$31:$BI$31)*(КАЛЕНДАРЬ!$AQ19=GRID!$B$33:$BI$33),0))*(1-GRID!$B$69),0))</f>
        <v>24200</v>
      </c>
      <c r="O373" s="49" t="s">
        <v>101</v>
      </c>
      <c r="P373" s="49" t="s">
        <v>101</v>
      </c>
      <c r="Q373" s="49" t="s">
        <v>101</v>
      </c>
      <c r="R373" s="49" t="s">
        <v>101</v>
      </c>
      <c r="S373" s="49" t="s">
        <v>101</v>
      </c>
      <c r="T373" s="49" t="s">
        <v>101</v>
      </c>
      <c r="U373" s="49" t="s">
        <v>101</v>
      </c>
      <c r="V373" s="49" t="s">
        <v>101</v>
      </c>
      <c r="W373" s="49" t="s">
        <v>101</v>
      </c>
      <c r="X373" s="49" t="s">
        <v>101</v>
      </c>
      <c r="Y373" s="146"/>
    </row>
    <row r="374" spans="1:25" hidden="1" x14ac:dyDescent="0.2">
      <c r="A374" s="117" t="s">
        <v>44</v>
      </c>
      <c r="B374" s="117">
        <v>17</v>
      </c>
      <c r="C374" s="47" cm="1">
        <f t="array" ref="C374">IF($I$2="Открытый тариф",
INDEX(GRID!$B$34:$BI$44,MATCH(C$7,GRID!$A$34:$A$44,0),MATCH(1,($U$2=GRID!$B$31:$BI$31)*(КАЛЕНДАРЬ!$AQ20=GRID!$B$33:$BI$33), 0)),
ROUNDUP(INDEX(GRID!$B$34:$BI$44,MATCH(C$7,GRID!$A$34:$A$44,0),MATCH(1,($U$2=GRID!$B$31:$BI$31)*(КАЛЕНДАРЬ!$AQ20=GRID!$B$33:$BI$33),0))*(1-GRID!$B$69),0))</f>
        <v>17700</v>
      </c>
      <c r="D374" s="47" cm="1">
        <f t="array" ref="D374">IF($I$2="Открытый тариф",
INDEX(GRID!$B$47:$BI$57,MATCH(C$7,GRID!$A$47:$A$57,0),MATCH(1,($U$2=GRID!$B$31:$BI$31)*(КАЛЕНДАРЬ!$AQ20=GRID!$B$33:$BI$33), 0)),
ROUNDUP(INDEX(GRID!$B$47:$BI$57,MATCH(C$7,GRID!$A$47:$A$57,0),MATCH(1,($U$2=GRID!$B$31:$BI$31)*(КАЛЕНДАРЬ!$AQ20=GRID!$B$33:$BI$33),0))*(1-GRID!$B$69),0))</f>
        <v>17700</v>
      </c>
      <c r="E374" s="47" cm="1">
        <f t="array" ref="E374">IF($I$2="Открытый тариф",
INDEX(GRID!$B$34:$BI$44,MATCH(E$7,GRID!$A$34:$A$44,0),MATCH(1,($U$2=GRID!$B$31:$BI$31)*(КАЛЕНДАРЬ!$AQ20=GRID!$B$33:$BI$33), 0)),
ROUNDUP(INDEX(GRID!$B$34:$BI$44,MATCH(E$7,GRID!$A$34:$A$44,0),MATCH(1,($U$2=GRID!$B$31:$BI$31)*(КАЛЕНДАРЬ!$AQ20=GRID!$B$33:$BI$33),0))*(1-GRID!$B$69),0))</f>
        <v>19500</v>
      </c>
      <c r="F374" s="47" cm="1">
        <f t="array" ref="F374">IF($I$2="Открытый тариф",
INDEX(GRID!$B$47:$BI$57,MATCH(E$7,GRID!$A$47:$A$57,0),MATCH(1,($U$2=GRID!$B$31:$BI$31)*(КАЛЕНДАРЬ!$AQ20=GRID!$B$33:$BI$33), 0)),
ROUNDUP(INDEX(GRID!$B$47:$BI$57,MATCH(E$7,GRID!$A$47:$A$57,0),MATCH(1,($U$2=GRID!$B$31:$BI$31)*(КАЛЕНДАРЬ!$AQ20=GRID!$B$33:$BI$33),0))*(1-GRID!$B$69),0))</f>
        <v>19500</v>
      </c>
      <c r="G374" s="47" cm="1">
        <f t="array" ref="G374">IF($I$2="Открытый тариф",
INDEX(GRID!$B$34:$BI$44,MATCH(G$7,GRID!$A$34:$A$44,0),MATCH(1,($U$2=GRID!$B$31:$BI$31)*(КАЛЕНДАРЬ!$AQ20=GRID!$B$33:$BI$33), 0)),
ROUNDUP(INDEX(GRID!$B$34:$BI$44,MATCH(G$7,GRID!$A$34:$A$44,0),MATCH(1,($U$2=GRID!$B$31:$BI$31)*(КАЛЕНДАРЬ!$AQ20=GRID!$B$33:$BI$33),0))*(1-GRID!$B$69),0))</f>
        <v>20500</v>
      </c>
      <c r="H374" s="47" cm="1">
        <f t="array" ref="H374">IF($I$2="Открытый тариф",
INDEX(GRID!$B$47:$BI$57,MATCH(G$7,GRID!$A$47:$A$57,0),MATCH(1,($U$2=GRID!$B$31:$BI$31)*(КАЛЕНДАРЬ!$AQ20=GRID!$B$33:$BI$33), 0)),
ROUNDUP(INDEX(GRID!$B$47:$BI$57,MATCH(G$7,GRID!$A$47:$A$57,0),MATCH(1,($U$2=GRID!$B$31:$BI$31)*(КАЛЕНДАРЬ!$AQ20=GRID!$B$33:$BI$33),0))*(1-GRID!$B$69),0))</f>
        <v>20500</v>
      </c>
      <c r="I374" s="47" cm="1">
        <f t="array" ref="I374">IF($I$2="Открытый тариф",
INDEX(GRID!$B$34:$BI$44,MATCH(I$7,GRID!$A$34:$A$44,0),MATCH(1,($U$2=GRID!$B$31:$BI$31)*(КАЛЕНДАРЬ!$AQ20=GRID!$B$33:$BI$33), 0)),
ROUNDUP(INDEX(GRID!$B$34:$BI$44,MATCH(I$7,GRID!$A$34:$A$44,0),MATCH(1,($U$2=GRID!$B$31:$BI$31)*(КАЛЕНДАРЬ!$AQ20=GRID!$B$33:$BI$33),0))*(1-GRID!$B$69),0))</f>
        <v>22300</v>
      </c>
      <c r="J374" s="47" cm="1">
        <f t="array" ref="J374">IF($I$2="Открытый тариф",
INDEX(GRID!$B$47:$BI$57,MATCH(I$7,GRID!$A$47:$A$57,0),MATCH(1,($U$2=GRID!$B$31:$BI$31)*(КАЛЕНДАРЬ!$AQ20=GRID!$B$33:$BI$33), 0)),
ROUNDUP(INDEX(GRID!$B$47:$BI$57,MATCH(I$7,GRID!$A$47:$A$57,0),MATCH(1,($U$2=GRID!$B$31:$BI$31)*(КАЛЕНДАРЬ!$AQ20=GRID!$B$33:$BI$33),0))*(1-GRID!$B$69),0))</f>
        <v>22300</v>
      </c>
      <c r="K374" s="47" cm="1">
        <f t="array" ref="K374">IF($I$2="Открытый тариф",
INDEX(GRID!$B$34:$BI$44,MATCH(K$7,GRID!$A$34:$A$44,0),MATCH(1,($U$2=GRID!$B$31:$BI$31)*(КАЛЕНДАРЬ!$AQ20=GRID!$B$33:$BI$33), 0)),
ROUNDUP(INDEX(GRID!$B$34:$BI$44,MATCH(K$7,GRID!$A$34:$A$44,0),MATCH(1,($U$2=GRID!$B$31:$BI$31)*(КАЛЕНДАРЬ!$AQ20=GRID!$B$33:$BI$33),0))*(1-GRID!$B$69),0))</f>
        <v>23300</v>
      </c>
      <c r="L374" s="47" cm="1">
        <f t="array" ref="L374">IF($I$2="Открытый тариф",
INDEX(GRID!$B$47:$BI$57,MATCH(K$7,GRID!$A$47:$A$57,0),MATCH(1,($U$2=GRID!$B$31:$BI$31)*(КАЛЕНДАРЬ!$AQ20=GRID!$B$33:$BI$33), 0)),
ROUNDUP(INDEX(GRID!$B$47:$BI$57,MATCH(K$7,GRID!$A$47:$A$57,0),MATCH(1,($U$2=GRID!$B$31:$BI$31)*(КАЛЕНДАРЬ!$AQ20=GRID!$B$33:$BI$33),0))*(1-GRID!$B$69),0))</f>
        <v>23300</v>
      </c>
      <c r="M374" s="47" cm="1">
        <f t="array" ref="M374">IF($I$2="Открытый тариф",
INDEX(GRID!$B$34:$BI$44,MATCH(M$7,GRID!$A$34:$A$44,0),MATCH(1,($U$2=GRID!$B$31:$BI$31)*(КАЛЕНДАРЬ!$AQ20=GRID!$B$33:$BI$33), 0)),
ROUNDUP(INDEX(GRID!$B$34:$BI$44,MATCH(M$7,GRID!$A$34:$A$44,0),MATCH(1,($U$2=GRID!$B$31:$BI$31)*(КАЛЕНДАРЬ!$AQ20=GRID!$B$33:$BI$33),0))*(1-GRID!$B$69),0))</f>
        <v>25100</v>
      </c>
      <c r="N374" s="47" cm="1">
        <f t="array" ref="N374">IF($I$2="Открытый тариф",
INDEX(GRID!$B$47:$BI$57,MATCH(M$7,GRID!$A$47:$A$57,0),MATCH(1,($U$2=GRID!$B$31:$BI$31)*(КАЛЕНДАРЬ!$AQ20=GRID!$B$33:$BI$33), 0)),
ROUNDUP(INDEX(GRID!$B$47:$BI$57,MATCH(M$7,GRID!$A$47:$A$57,0),MATCH(1,($U$2=GRID!$B$31:$BI$31)*(КАЛЕНДАРЬ!$AQ20=GRID!$B$33:$BI$33),0))*(1-GRID!$B$69),0))</f>
        <v>25100</v>
      </c>
      <c r="O374" s="49" t="s">
        <v>101</v>
      </c>
      <c r="P374" s="49" t="s">
        <v>101</v>
      </c>
      <c r="Q374" s="49" t="s">
        <v>101</v>
      </c>
      <c r="R374" s="49" t="s">
        <v>101</v>
      </c>
      <c r="S374" s="49" t="s">
        <v>101</v>
      </c>
      <c r="T374" s="49" t="s">
        <v>101</v>
      </c>
      <c r="U374" s="49" t="s">
        <v>101</v>
      </c>
      <c r="V374" s="49" t="s">
        <v>101</v>
      </c>
      <c r="W374" s="49" t="s">
        <v>101</v>
      </c>
      <c r="X374" s="49" t="s">
        <v>101</v>
      </c>
      <c r="Y374" s="146"/>
    </row>
    <row r="375" spans="1:25" hidden="1" x14ac:dyDescent="0.2">
      <c r="A375" s="117" t="s">
        <v>45</v>
      </c>
      <c r="B375" s="117">
        <v>18</v>
      </c>
      <c r="C375" s="47" cm="1">
        <f t="array" ref="C375">IF($I$2="Открытый тариф",
INDEX(GRID!$B$34:$BI$44,MATCH(C$7,GRID!$A$34:$A$44,0),MATCH(1,($U$2=GRID!$B$31:$BI$31)*(КАЛЕНДАРЬ!$AQ21=GRID!$B$33:$BI$33), 0)),
ROUNDUP(INDEX(GRID!$B$34:$BI$44,MATCH(C$7,GRID!$A$34:$A$44,0),MATCH(1,($U$2=GRID!$B$31:$BI$31)*(КАЛЕНДАРЬ!$AQ21=GRID!$B$33:$BI$33),0))*(1-GRID!$B$69),0))</f>
        <v>17700</v>
      </c>
      <c r="D375" s="47" cm="1">
        <f t="array" ref="D375">IF($I$2="Открытый тариф",
INDEX(GRID!$B$47:$BI$57,MATCH(C$7,GRID!$A$47:$A$57,0),MATCH(1,($U$2=GRID!$B$31:$BI$31)*(КАЛЕНДАРЬ!$AQ21=GRID!$B$33:$BI$33), 0)),
ROUNDUP(INDEX(GRID!$B$47:$BI$57,MATCH(C$7,GRID!$A$47:$A$57,0),MATCH(1,($U$2=GRID!$B$31:$BI$31)*(КАЛЕНДАРЬ!$AQ21=GRID!$B$33:$BI$33),0))*(1-GRID!$B$69),0))</f>
        <v>17700</v>
      </c>
      <c r="E375" s="47" cm="1">
        <f t="array" ref="E375">IF($I$2="Открытый тариф",
INDEX(GRID!$B$34:$BI$44,MATCH(E$7,GRID!$A$34:$A$44,0),MATCH(1,($U$2=GRID!$B$31:$BI$31)*(КАЛЕНДАРЬ!$AQ21=GRID!$B$33:$BI$33), 0)),
ROUNDUP(INDEX(GRID!$B$34:$BI$44,MATCH(E$7,GRID!$A$34:$A$44,0),MATCH(1,($U$2=GRID!$B$31:$BI$31)*(КАЛЕНДАРЬ!$AQ21=GRID!$B$33:$BI$33),0))*(1-GRID!$B$69),0))</f>
        <v>19500</v>
      </c>
      <c r="F375" s="47" cm="1">
        <f t="array" ref="F375">IF($I$2="Открытый тариф",
INDEX(GRID!$B$47:$BI$57,MATCH(E$7,GRID!$A$47:$A$57,0),MATCH(1,($U$2=GRID!$B$31:$BI$31)*(КАЛЕНДАРЬ!$AQ21=GRID!$B$33:$BI$33), 0)),
ROUNDUP(INDEX(GRID!$B$47:$BI$57,MATCH(E$7,GRID!$A$47:$A$57,0),MATCH(1,($U$2=GRID!$B$31:$BI$31)*(КАЛЕНДАРЬ!$AQ21=GRID!$B$33:$BI$33),0))*(1-GRID!$B$69),0))</f>
        <v>19500</v>
      </c>
      <c r="G375" s="47" cm="1">
        <f t="array" ref="G375">IF($I$2="Открытый тариф",
INDEX(GRID!$B$34:$BI$44,MATCH(G$7,GRID!$A$34:$A$44,0),MATCH(1,($U$2=GRID!$B$31:$BI$31)*(КАЛЕНДАРЬ!$AQ21=GRID!$B$33:$BI$33), 0)),
ROUNDUP(INDEX(GRID!$B$34:$BI$44,MATCH(G$7,GRID!$A$34:$A$44,0),MATCH(1,($U$2=GRID!$B$31:$BI$31)*(КАЛЕНДАРЬ!$AQ21=GRID!$B$33:$BI$33),0))*(1-GRID!$B$69),0))</f>
        <v>20500</v>
      </c>
      <c r="H375" s="47" cm="1">
        <f t="array" ref="H375">IF($I$2="Открытый тариф",
INDEX(GRID!$B$47:$BI$57,MATCH(G$7,GRID!$A$47:$A$57,0),MATCH(1,($U$2=GRID!$B$31:$BI$31)*(КАЛЕНДАРЬ!$AQ21=GRID!$B$33:$BI$33), 0)),
ROUNDUP(INDEX(GRID!$B$47:$BI$57,MATCH(G$7,GRID!$A$47:$A$57,0),MATCH(1,($U$2=GRID!$B$31:$BI$31)*(КАЛЕНДАРЬ!$AQ21=GRID!$B$33:$BI$33),0))*(1-GRID!$B$69),0))</f>
        <v>20500</v>
      </c>
      <c r="I375" s="47" cm="1">
        <f t="array" ref="I375">IF($I$2="Открытый тариф",
INDEX(GRID!$B$34:$BI$44,MATCH(I$7,GRID!$A$34:$A$44,0),MATCH(1,($U$2=GRID!$B$31:$BI$31)*(КАЛЕНДАРЬ!$AQ21=GRID!$B$33:$BI$33), 0)),
ROUNDUP(INDEX(GRID!$B$34:$BI$44,MATCH(I$7,GRID!$A$34:$A$44,0),MATCH(1,($U$2=GRID!$B$31:$BI$31)*(КАЛЕНДАРЬ!$AQ21=GRID!$B$33:$BI$33),0))*(1-GRID!$B$69),0))</f>
        <v>22300</v>
      </c>
      <c r="J375" s="47" cm="1">
        <f t="array" ref="J375">IF($I$2="Открытый тариф",
INDEX(GRID!$B$47:$BI$57,MATCH(I$7,GRID!$A$47:$A$57,0),MATCH(1,($U$2=GRID!$B$31:$BI$31)*(КАЛЕНДАРЬ!$AQ21=GRID!$B$33:$BI$33), 0)),
ROUNDUP(INDEX(GRID!$B$47:$BI$57,MATCH(I$7,GRID!$A$47:$A$57,0),MATCH(1,($U$2=GRID!$B$31:$BI$31)*(КАЛЕНДАРЬ!$AQ21=GRID!$B$33:$BI$33),0))*(1-GRID!$B$69),0))</f>
        <v>22300</v>
      </c>
      <c r="K375" s="47" cm="1">
        <f t="array" ref="K375">IF($I$2="Открытый тариф",
INDEX(GRID!$B$34:$BI$44,MATCH(K$7,GRID!$A$34:$A$44,0),MATCH(1,($U$2=GRID!$B$31:$BI$31)*(КАЛЕНДАРЬ!$AQ21=GRID!$B$33:$BI$33), 0)),
ROUNDUP(INDEX(GRID!$B$34:$BI$44,MATCH(K$7,GRID!$A$34:$A$44,0),MATCH(1,($U$2=GRID!$B$31:$BI$31)*(КАЛЕНДАРЬ!$AQ21=GRID!$B$33:$BI$33),0))*(1-GRID!$B$69),0))</f>
        <v>23300</v>
      </c>
      <c r="L375" s="47" cm="1">
        <f t="array" ref="L375">IF($I$2="Открытый тариф",
INDEX(GRID!$B$47:$BI$57,MATCH(K$7,GRID!$A$47:$A$57,0),MATCH(1,($U$2=GRID!$B$31:$BI$31)*(КАЛЕНДАРЬ!$AQ21=GRID!$B$33:$BI$33), 0)),
ROUNDUP(INDEX(GRID!$B$47:$BI$57,MATCH(K$7,GRID!$A$47:$A$57,0),MATCH(1,($U$2=GRID!$B$31:$BI$31)*(КАЛЕНДАРЬ!$AQ21=GRID!$B$33:$BI$33),0))*(1-GRID!$B$69),0))</f>
        <v>23300</v>
      </c>
      <c r="M375" s="47" cm="1">
        <f t="array" ref="M375">IF($I$2="Открытый тариф",
INDEX(GRID!$B$34:$BI$44,MATCH(M$7,GRID!$A$34:$A$44,0),MATCH(1,($U$2=GRID!$B$31:$BI$31)*(КАЛЕНДАРЬ!$AQ21=GRID!$B$33:$BI$33), 0)),
ROUNDUP(INDEX(GRID!$B$34:$BI$44,MATCH(M$7,GRID!$A$34:$A$44,0),MATCH(1,($U$2=GRID!$B$31:$BI$31)*(КАЛЕНДАРЬ!$AQ21=GRID!$B$33:$BI$33),0))*(1-GRID!$B$69),0))</f>
        <v>25100</v>
      </c>
      <c r="N375" s="47" cm="1">
        <f t="array" ref="N375">IF($I$2="Открытый тариф",
INDEX(GRID!$B$47:$BI$57,MATCH(M$7,GRID!$A$47:$A$57,0),MATCH(1,($U$2=GRID!$B$31:$BI$31)*(КАЛЕНДАРЬ!$AQ21=GRID!$B$33:$BI$33), 0)),
ROUNDUP(INDEX(GRID!$B$47:$BI$57,MATCH(M$7,GRID!$A$47:$A$57,0),MATCH(1,($U$2=GRID!$B$31:$BI$31)*(КАЛЕНДАРЬ!$AQ21=GRID!$B$33:$BI$33),0))*(1-GRID!$B$69),0))</f>
        <v>25100</v>
      </c>
      <c r="O375" s="49" t="s">
        <v>101</v>
      </c>
      <c r="P375" s="49" t="s">
        <v>101</v>
      </c>
      <c r="Q375" s="49" t="s">
        <v>101</v>
      </c>
      <c r="R375" s="49" t="s">
        <v>101</v>
      </c>
      <c r="S375" s="49" t="s">
        <v>101</v>
      </c>
      <c r="T375" s="49" t="s">
        <v>101</v>
      </c>
      <c r="U375" s="49" t="s">
        <v>101</v>
      </c>
      <c r="V375" s="49" t="s">
        <v>101</v>
      </c>
      <c r="W375" s="49" t="s">
        <v>101</v>
      </c>
      <c r="X375" s="49" t="s">
        <v>101</v>
      </c>
      <c r="Y375" s="146"/>
    </row>
    <row r="376" spans="1:25" hidden="1" x14ac:dyDescent="0.2">
      <c r="A376" s="117" t="s">
        <v>46</v>
      </c>
      <c r="B376" s="117">
        <v>19</v>
      </c>
      <c r="C376" s="47" cm="1">
        <f t="array" ref="C376">IF($I$2="Открытый тариф",
INDEX(GRID!$B$34:$BI$44,MATCH(C$7,GRID!$A$34:$A$44,0),MATCH(1,($U$2=GRID!$B$31:$BI$31)*(КАЛЕНДАРЬ!$AQ22=GRID!$B$33:$BI$33), 0)),
ROUNDUP(INDEX(GRID!$B$34:$BI$44,MATCH(C$7,GRID!$A$34:$A$44,0),MATCH(1,($U$2=GRID!$B$31:$BI$31)*(КАЛЕНДАРЬ!$AQ22=GRID!$B$33:$BI$33),0))*(1-GRID!$B$69),0))</f>
        <v>17100</v>
      </c>
      <c r="D376" s="47" cm="1">
        <f t="array" ref="D376">IF($I$2="Открытый тариф",
INDEX(GRID!$B$47:$BI$57,MATCH(C$7,GRID!$A$47:$A$57,0),MATCH(1,($U$2=GRID!$B$31:$BI$31)*(КАЛЕНДАРЬ!$AQ22=GRID!$B$33:$BI$33), 0)),
ROUNDUP(INDEX(GRID!$B$47:$BI$57,MATCH(C$7,GRID!$A$47:$A$57,0),MATCH(1,($U$2=GRID!$B$31:$BI$31)*(КАЛЕНДАРЬ!$AQ22=GRID!$B$33:$BI$33),0))*(1-GRID!$B$69),0))</f>
        <v>17100</v>
      </c>
      <c r="E376" s="47" cm="1">
        <f t="array" ref="E376">IF($I$2="Открытый тариф",
INDEX(GRID!$B$34:$BI$44,MATCH(E$7,GRID!$A$34:$A$44,0),MATCH(1,($U$2=GRID!$B$31:$BI$31)*(КАЛЕНДАРЬ!$AQ22=GRID!$B$33:$BI$33), 0)),
ROUNDUP(INDEX(GRID!$B$34:$BI$44,MATCH(E$7,GRID!$A$34:$A$44,0),MATCH(1,($U$2=GRID!$B$31:$BI$31)*(КАЛЕНДАРЬ!$AQ22=GRID!$B$33:$BI$33),0))*(1-GRID!$B$69),0))</f>
        <v>18800</v>
      </c>
      <c r="F376" s="47" cm="1">
        <f t="array" ref="F376">IF($I$2="Открытый тариф",
INDEX(GRID!$B$47:$BI$57,MATCH(E$7,GRID!$A$47:$A$57,0),MATCH(1,($U$2=GRID!$B$31:$BI$31)*(КАЛЕНДАРЬ!$AQ22=GRID!$B$33:$BI$33), 0)),
ROUNDUP(INDEX(GRID!$B$47:$BI$57,MATCH(E$7,GRID!$A$47:$A$57,0),MATCH(1,($U$2=GRID!$B$31:$BI$31)*(КАЛЕНДАРЬ!$AQ22=GRID!$B$33:$BI$33),0))*(1-GRID!$B$69),0))</f>
        <v>18800</v>
      </c>
      <c r="G376" s="47" cm="1">
        <f t="array" ref="G376">IF($I$2="Открытый тариф",
INDEX(GRID!$B$34:$BI$44,MATCH(G$7,GRID!$A$34:$A$44,0),MATCH(1,($U$2=GRID!$B$31:$BI$31)*(КАЛЕНДАРЬ!$AQ22=GRID!$B$33:$BI$33), 0)),
ROUNDUP(INDEX(GRID!$B$34:$BI$44,MATCH(G$7,GRID!$A$34:$A$44,0),MATCH(1,($U$2=GRID!$B$31:$BI$31)*(КАЛЕНДАРЬ!$AQ22=GRID!$B$33:$BI$33),0))*(1-GRID!$B$69),0))</f>
        <v>19800</v>
      </c>
      <c r="H376" s="47" cm="1">
        <f t="array" ref="H376">IF($I$2="Открытый тариф",
INDEX(GRID!$B$47:$BI$57,MATCH(G$7,GRID!$A$47:$A$57,0),MATCH(1,($U$2=GRID!$B$31:$BI$31)*(КАЛЕНДАРЬ!$AQ22=GRID!$B$33:$BI$33), 0)),
ROUNDUP(INDEX(GRID!$B$47:$BI$57,MATCH(G$7,GRID!$A$47:$A$57,0),MATCH(1,($U$2=GRID!$B$31:$BI$31)*(КАЛЕНДАРЬ!$AQ22=GRID!$B$33:$BI$33),0))*(1-GRID!$B$69),0))</f>
        <v>19800</v>
      </c>
      <c r="I376" s="47" cm="1">
        <f t="array" ref="I376">IF($I$2="Открытый тариф",
INDEX(GRID!$B$34:$BI$44,MATCH(I$7,GRID!$A$34:$A$44,0),MATCH(1,($U$2=GRID!$B$31:$BI$31)*(КАЛЕНДАРЬ!$AQ22=GRID!$B$33:$BI$33), 0)),
ROUNDUP(INDEX(GRID!$B$34:$BI$44,MATCH(I$7,GRID!$A$34:$A$44,0),MATCH(1,($U$2=GRID!$B$31:$BI$31)*(КАЛЕНДАРЬ!$AQ22=GRID!$B$33:$BI$33),0))*(1-GRID!$B$69),0))</f>
        <v>21500</v>
      </c>
      <c r="J376" s="47" cm="1">
        <f t="array" ref="J376">IF($I$2="Открытый тариф",
INDEX(GRID!$B$47:$BI$57,MATCH(I$7,GRID!$A$47:$A$57,0),MATCH(1,($U$2=GRID!$B$31:$BI$31)*(КАЛЕНДАРЬ!$AQ22=GRID!$B$33:$BI$33), 0)),
ROUNDUP(INDEX(GRID!$B$47:$BI$57,MATCH(I$7,GRID!$A$47:$A$57,0),MATCH(1,($U$2=GRID!$B$31:$BI$31)*(КАЛЕНДАРЬ!$AQ22=GRID!$B$33:$BI$33),0))*(1-GRID!$B$69),0))</f>
        <v>21500</v>
      </c>
      <c r="K376" s="47" cm="1">
        <f t="array" ref="K376">IF($I$2="Открытый тариф",
INDEX(GRID!$B$34:$BI$44,MATCH(K$7,GRID!$A$34:$A$44,0),MATCH(1,($U$2=GRID!$B$31:$BI$31)*(КАЛЕНДАРЬ!$AQ22=GRID!$B$33:$BI$33), 0)),
ROUNDUP(INDEX(GRID!$B$34:$BI$44,MATCH(K$7,GRID!$A$34:$A$44,0),MATCH(1,($U$2=GRID!$B$31:$BI$31)*(КАЛЕНДАРЬ!$AQ22=GRID!$B$33:$BI$33),0))*(1-GRID!$B$69),0))</f>
        <v>22500</v>
      </c>
      <c r="L376" s="47" cm="1">
        <f t="array" ref="L376">IF($I$2="Открытый тариф",
INDEX(GRID!$B$47:$BI$57,MATCH(K$7,GRID!$A$47:$A$57,0),MATCH(1,($U$2=GRID!$B$31:$BI$31)*(КАЛЕНДАРЬ!$AQ22=GRID!$B$33:$BI$33), 0)),
ROUNDUP(INDEX(GRID!$B$47:$BI$57,MATCH(K$7,GRID!$A$47:$A$57,0),MATCH(1,($U$2=GRID!$B$31:$BI$31)*(КАЛЕНДАРЬ!$AQ22=GRID!$B$33:$BI$33),0))*(1-GRID!$B$69),0))</f>
        <v>22500</v>
      </c>
      <c r="M376" s="47" cm="1">
        <f t="array" ref="M376">IF($I$2="Открытый тариф",
INDEX(GRID!$B$34:$BI$44,MATCH(M$7,GRID!$A$34:$A$44,0),MATCH(1,($U$2=GRID!$B$31:$BI$31)*(КАЛЕНДАРЬ!$AQ22=GRID!$B$33:$BI$33), 0)),
ROUNDUP(INDEX(GRID!$B$34:$BI$44,MATCH(M$7,GRID!$A$34:$A$44,0),MATCH(1,($U$2=GRID!$B$31:$BI$31)*(КАЛЕНДАРЬ!$AQ22=GRID!$B$33:$BI$33),0))*(1-GRID!$B$69),0))</f>
        <v>24200</v>
      </c>
      <c r="N376" s="47" cm="1">
        <f t="array" ref="N376">IF($I$2="Открытый тариф",
INDEX(GRID!$B$47:$BI$57,MATCH(M$7,GRID!$A$47:$A$57,0),MATCH(1,($U$2=GRID!$B$31:$BI$31)*(КАЛЕНДАРЬ!$AQ22=GRID!$B$33:$BI$33), 0)),
ROUNDUP(INDEX(GRID!$B$47:$BI$57,MATCH(M$7,GRID!$A$47:$A$57,0),MATCH(1,($U$2=GRID!$B$31:$BI$31)*(КАЛЕНДАРЬ!$AQ22=GRID!$B$33:$BI$33),0))*(1-GRID!$B$69),0))</f>
        <v>24200</v>
      </c>
      <c r="O376" s="49" t="s">
        <v>101</v>
      </c>
      <c r="P376" s="49" t="s">
        <v>101</v>
      </c>
      <c r="Q376" s="49" t="s">
        <v>101</v>
      </c>
      <c r="R376" s="49" t="s">
        <v>101</v>
      </c>
      <c r="S376" s="49" t="s">
        <v>101</v>
      </c>
      <c r="T376" s="49" t="s">
        <v>101</v>
      </c>
      <c r="U376" s="49" t="s">
        <v>101</v>
      </c>
      <c r="V376" s="49" t="s">
        <v>101</v>
      </c>
      <c r="W376" s="49" t="s">
        <v>101</v>
      </c>
      <c r="X376" s="49" t="s">
        <v>101</v>
      </c>
      <c r="Y376" s="146"/>
    </row>
    <row r="377" spans="1:25" hidden="1" x14ac:dyDescent="0.2">
      <c r="A377" s="117" t="s">
        <v>47</v>
      </c>
      <c r="B377" s="117">
        <v>20</v>
      </c>
      <c r="C377" s="47" cm="1">
        <f t="array" ref="C377">IF($I$2="Открытый тариф",
INDEX(GRID!$B$34:$BI$44,MATCH(C$7,GRID!$A$34:$A$44,0),MATCH(1,($U$2=GRID!$B$31:$BI$31)*(КАЛЕНДАРЬ!$AQ23=GRID!$B$33:$BI$33), 0)),
ROUNDUP(INDEX(GRID!$B$34:$BI$44,MATCH(C$7,GRID!$A$34:$A$44,0),MATCH(1,($U$2=GRID!$B$31:$BI$31)*(КАЛЕНДАРЬ!$AQ23=GRID!$B$33:$BI$33),0))*(1-GRID!$B$69),0))</f>
        <v>18900</v>
      </c>
      <c r="D377" s="47" cm="1">
        <f t="array" ref="D377">IF($I$2="Открытый тариф",
INDEX(GRID!$B$47:$BI$57,MATCH(C$7,GRID!$A$47:$A$57,0),MATCH(1,($U$2=GRID!$B$31:$BI$31)*(КАЛЕНДАРЬ!$AQ23=GRID!$B$33:$BI$33), 0)),
ROUNDUP(INDEX(GRID!$B$47:$BI$57,MATCH(C$7,GRID!$A$47:$A$57,0),MATCH(1,($U$2=GRID!$B$31:$BI$31)*(КАЛЕНДАРЬ!$AQ23=GRID!$B$33:$BI$33),0))*(1-GRID!$B$69),0))</f>
        <v>18900</v>
      </c>
      <c r="E377" s="47" cm="1">
        <f t="array" ref="E377">IF($I$2="Открытый тариф",
INDEX(GRID!$B$34:$BI$44,MATCH(E$7,GRID!$A$34:$A$44,0),MATCH(1,($U$2=GRID!$B$31:$BI$31)*(КАЛЕНДАРЬ!$AQ23=GRID!$B$33:$BI$33), 0)),
ROUNDUP(INDEX(GRID!$B$34:$BI$44,MATCH(E$7,GRID!$A$34:$A$44,0),MATCH(1,($U$2=GRID!$B$31:$BI$31)*(КАЛЕНДАРЬ!$AQ23=GRID!$B$33:$BI$33),0))*(1-GRID!$B$69),0))</f>
        <v>20700</v>
      </c>
      <c r="F377" s="47" cm="1">
        <f t="array" ref="F377">IF($I$2="Открытый тариф",
INDEX(GRID!$B$47:$BI$57,MATCH(E$7,GRID!$A$47:$A$57,0),MATCH(1,($U$2=GRID!$B$31:$BI$31)*(КАЛЕНДАРЬ!$AQ23=GRID!$B$33:$BI$33), 0)),
ROUNDUP(INDEX(GRID!$B$47:$BI$57,MATCH(E$7,GRID!$A$47:$A$57,0),MATCH(1,($U$2=GRID!$B$31:$BI$31)*(КАЛЕНДАРЬ!$AQ23=GRID!$B$33:$BI$33),0))*(1-GRID!$B$69),0))</f>
        <v>20700</v>
      </c>
      <c r="G377" s="47" cm="1">
        <f t="array" ref="G377">IF($I$2="Открытый тариф",
INDEX(GRID!$B$34:$BI$44,MATCH(G$7,GRID!$A$34:$A$44,0),MATCH(1,($U$2=GRID!$B$31:$BI$31)*(КАЛЕНДАРЬ!$AQ23=GRID!$B$33:$BI$33), 0)),
ROUNDUP(INDEX(GRID!$B$34:$BI$44,MATCH(G$7,GRID!$A$34:$A$44,0),MATCH(1,($U$2=GRID!$B$31:$BI$31)*(КАЛЕНДАРЬ!$AQ23=GRID!$B$33:$BI$33),0))*(1-GRID!$B$69),0))</f>
        <v>21700</v>
      </c>
      <c r="H377" s="47" cm="1">
        <f t="array" ref="H377">IF($I$2="Открытый тариф",
INDEX(GRID!$B$47:$BI$57,MATCH(G$7,GRID!$A$47:$A$57,0),MATCH(1,($U$2=GRID!$B$31:$BI$31)*(КАЛЕНДАРЬ!$AQ23=GRID!$B$33:$BI$33), 0)),
ROUNDUP(INDEX(GRID!$B$47:$BI$57,MATCH(G$7,GRID!$A$47:$A$57,0),MATCH(1,($U$2=GRID!$B$31:$BI$31)*(КАЛЕНДАРЬ!$AQ23=GRID!$B$33:$BI$33),0))*(1-GRID!$B$69),0))</f>
        <v>21700</v>
      </c>
      <c r="I377" s="47" cm="1">
        <f t="array" ref="I377">IF($I$2="Открытый тариф",
INDEX(GRID!$B$34:$BI$44,MATCH(I$7,GRID!$A$34:$A$44,0),MATCH(1,($U$2=GRID!$B$31:$BI$31)*(КАЛЕНДАРЬ!$AQ23=GRID!$B$33:$BI$33), 0)),
ROUNDUP(INDEX(GRID!$B$34:$BI$44,MATCH(I$7,GRID!$A$34:$A$44,0),MATCH(1,($U$2=GRID!$B$31:$BI$31)*(КАЛЕНДАРЬ!$AQ23=GRID!$B$33:$BI$33),0))*(1-GRID!$B$69),0))</f>
        <v>23500</v>
      </c>
      <c r="J377" s="47" cm="1">
        <f t="array" ref="J377">IF($I$2="Открытый тариф",
INDEX(GRID!$B$47:$BI$57,MATCH(I$7,GRID!$A$47:$A$57,0),MATCH(1,($U$2=GRID!$B$31:$BI$31)*(КАЛЕНДАРЬ!$AQ23=GRID!$B$33:$BI$33), 0)),
ROUNDUP(INDEX(GRID!$B$47:$BI$57,MATCH(I$7,GRID!$A$47:$A$57,0),MATCH(1,($U$2=GRID!$B$31:$BI$31)*(КАЛЕНДАРЬ!$AQ23=GRID!$B$33:$BI$33),0))*(1-GRID!$B$69),0))</f>
        <v>23500</v>
      </c>
      <c r="K377" s="47" cm="1">
        <f t="array" ref="K377">IF($I$2="Открытый тариф",
INDEX(GRID!$B$34:$BI$44,MATCH(K$7,GRID!$A$34:$A$44,0),MATCH(1,($U$2=GRID!$B$31:$BI$31)*(КАЛЕНДАРЬ!$AQ23=GRID!$B$33:$BI$33), 0)),
ROUNDUP(INDEX(GRID!$B$34:$BI$44,MATCH(K$7,GRID!$A$34:$A$44,0),MATCH(1,($U$2=GRID!$B$31:$BI$31)*(КАЛЕНДАРЬ!$AQ23=GRID!$B$33:$BI$33),0))*(1-GRID!$B$69),0))</f>
        <v>24500</v>
      </c>
      <c r="L377" s="47" cm="1">
        <f t="array" ref="L377">IF($I$2="Открытый тариф",
INDEX(GRID!$B$47:$BI$57,MATCH(K$7,GRID!$A$47:$A$57,0),MATCH(1,($U$2=GRID!$B$31:$BI$31)*(КАЛЕНДАРЬ!$AQ23=GRID!$B$33:$BI$33), 0)),
ROUNDUP(INDEX(GRID!$B$47:$BI$57,MATCH(K$7,GRID!$A$47:$A$57,0),MATCH(1,($U$2=GRID!$B$31:$BI$31)*(КАЛЕНДАРЬ!$AQ23=GRID!$B$33:$BI$33),0))*(1-GRID!$B$69),0))</f>
        <v>24500</v>
      </c>
      <c r="M377" s="47" cm="1">
        <f t="array" ref="M377">IF($I$2="Открытый тариф",
INDEX(GRID!$B$34:$BI$44,MATCH(M$7,GRID!$A$34:$A$44,0),MATCH(1,($U$2=GRID!$B$31:$BI$31)*(КАЛЕНДАРЬ!$AQ23=GRID!$B$33:$BI$33), 0)),
ROUNDUP(INDEX(GRID!$B$34:$BI$44,MATCH(M$7,GRID!$A$34:$A$44,0),MATCH(1,($U$2=GRID!$B$31:$BI$31)*(КАЛЕНДАРЬ!$AQ23=GRID!$B$33:$BI$33),0))*(1-GRID!$B$69),0))</f>
        <v>26300</v>
      </c>
      <c r="N377" s="47" cm="1">
        <f t="array" ref="N377">IF($I$2="Открытый тариф",
INDEX(GRID!$B$47:$BI$57,MATCH(M$7,GRID!$A$47:$A$57,0),MATCH(1,($U$2=GRID!$B$31:$BI$31)*(КАЛЕНДАРЬ!$AQ23=GRID!$B$33:$BI$33), 0)),
ROUNDUP(INDEX(GRID!$B$47:$BI$57,MATCH(M$7,GRID!$A$47:$A$57,0),MATCH(1,($U$2=GRID!$B$31:$BI$31)*(КАЛЕНДАРЬ!$AQ23=GRID!$B$33:$BI$33),0))*(1-GRID!$B$69),0))</f>
        <v>26300</v>
      </c>
      <c r="O377" s="49" t="s">
        <v>101</v>
      </c>
      <c r="P377" s="49" t="s">
        <v>101</v>
      </c>
      <c r="Q377" s="49" t="s">
        <v>101</v>
      </c>
      <c r="R377" s="49" t="s">
        <v>101</v>
      </c>
      <c r="S377" s="49" t="s">
        <v>101</v>
      </c>
      <c r="T377" s="49" t="s">
        <v>101</v>
      </c>
      <c r="U377" s="49" t="s">
        <v>101</v>
      </c>
      <c r="V377" s="49" t="s">
        <v>101</v>
      </c>
      <c r="W377" s="49" t="s">
        <v>101</v>
      </c>
      <c r="X377" s="49" t="s">
        <v>101</v>
      </c>
      <c r="Y377" s="146"/>
    </row>
    <row r="378" spans="1:25" hidden="1" x14ac:dyDescent="0.2">
      <c r="A378" s="117" t="s">
        <v>48</v>
      </c>
      <c r="B378" s="117">
        <v>21</v>
      </c>
      <c r="C378" s="47" cm="1">
        <f t="array" ref="C378">IF($I$2="Открытый тариф",
INDEX(GRID!$B$34:$BI$44,MATCH(C$7,GRID!$A$34:$A$44,0),MATCH(1,($U$2=GRID!$B$31:$BI$31)*(КАЛЕНДАРЬ!$AQ24=GRID!$B$33:$BI$33), 0)),
ROUNDUP(INDEX(GRID!$B$34:$BI$44,MATCH(C$7,GRID!$A$34:$A$44,0),MATCH(1,($U$2=GRID!$B$31:$BI$31)*(КАЛЕНДАРЬ!$AQ24=GRID!$B$33:$BI$33),0))*(1-GRID!$B$69),0))</f>
        <v>18900</v>
      </c>
      <c r="D378" s="47" cm="1">
        <f t="array" ref="D378">IF($I$2="Открытый тариф",
INDEX(GRID!$B$47:$BI$57,MATCH(C$7,GRID!$A$47:$A$57,0),MATCH(1,($U$2=GRID!$B$31:$BI$31)*(КАЛЕНДАРЬ!$AQ24=GRID!$B$33:$BI$33), 0)),
ROUNDUP(INDEX(GRID!$B$47:$BI$57,MATCH(C$7,GRID!$A$47:$A$57,0),MATCH(1,($U$2=GRID!$B$31:$BI$31)*(КАЛЕНДАРЬ!$AQ24=GRID!$B$33:$BI$33),0))*(1-GRID!$B$69),0))</f>
        <v>18900</v>
      </c>
      <c r="E378" s="47" cm="1">
        <f t="array" ref="E378">IF($I$2="Открытый тариф",
INDEX(GRID!$B$34:$BI$44,MATCH(E$7,GRID!$A$34:$A$44,0),MATCH(1,($U$2=GRID!$B$31:$BI$31)*(КАЛЕНДАРЬ!$AQ24=GRID!$B$33:$BI$33), 0)),
ROUNDUP(INDEX(GRID!$B$34:$BI$44,MATCH(E$7,GRID!$A$34:$A$44,0),MATCH(1,($U$2=GRID!$B$31:$BI$31)*(КАЛЕНДАРЬ!$AQ24=GRID!$B$33:$BI$33),0))*(1-GRID!$B$69),0))</f>
        <v>20700</v>
      </c>
      <c r="F378" s="47" cm="1">
        <f t="array" ref="F378">IF($I$2="Открытый тариф",
INDEX(GRID!$B$47:$BI$57,MATCH(E$7,GRID!$A$47:$A$57,0),MATCH(1,($U$2=GRID!$B$31:$BI$31)*(КАЛЕНДАРЬ!$AQ24=GRID!$B$33:$BI$33), 0)),
ROUNDUP(INDEX(GRID!$B$47:$BI$57,MATCH(E$7,GRID!$A$47:$A$57,0),MATCH(1,($U$2=GRID!$B$31:$BI$31)*(КАЛЕНДАРЬ!$AQ24=GRID!$B$33:$BI$33),0))*(1-GRID!$B$69),0))</f>
        <v>20700</v>
      </c>
      <c r="G378" s="47" cm="1">
        <f t="array" ref="G378">IF($I$2="Открытый тариф",
INDEX(GRID!$B$34:$BI$44,MATCH(G$7,GRID!$A$34:$A$44,0),MATCH(1,($U$2=GRID!$B$31:$BI$31)*(КАЛЕНДАРЬ!$AQ24=GRID!$B$33:$BI$33), 0)),
ROUNDUP(INDEX(GRID!$B$34:$BI$44,MATCH(G$7,GRID!$A$34:$A$44,0),MATCH(1,($U$2=GRID!$B$31:$BI$31)*(КАЛЕНДАРЬ!$AQ24=GRID!$B$33:$BI$33),0))*(1-GRID!$B$69),0))</f>
        <v>21700</v>
      </c>
      <c r="H378" s="47" cm="1">
        <f t="array" ref="H378">IF($I$2="Открытый тариф",
INDEX(GRID!$B$47:$BI$57,MATCH(G$7,GRID!$A$47:$A$57,0),MATCH(1,($U$2=GRID!$B$31:$BI$31)*(КАЛЕНДАРЬ!$AQ24=GRID!$B$33:$BI$33), 0)),
ROUNDUP(INDEX(GRID!$B$47:$BI$57,MATCH(G$7,GRID!$A$47:$A$57,0),MATCH(1,($U$2=GRID!$B$31:$BI$31)*(КАЛЕНДАРЬ!$AQ24=GRID!$B$33:$BI$33),0))*(1-GRID!$B$69),0))</f>
        <v>21700</v>
      </c>
      <c r="I378" s="47" cm="1">
        <f t="array" ref="I378">IF($I$2="Открытый тариф",
INDEX(GRID!$B$34:$BI$44,MATCH(I$7,GRID!$A$34:$A$44,0),MATCH(1,($U$2=GRID!$B$31:$BI$31)*(КАЛЕНДАРЬ!$AQ24=GRID!$B$33:$BI$33), 0)),
ROUNDUP(INDEX(GRID!$B$34:$BI$44,MATCH(I$7,GRID!$A$34:$A$44,0),MATCH(1,($U$2=GRID!$B$31:$BI$31)*(КАЛЕНДАРЬ!$AQ24=GRID!$B$33:$BI$33),0))*(1-GRID!$B$69),0))</f>
        <v>23500</v>
      </c>
      <c r="J378" s="47" cm="1">
        <f t="array" ref="J378">IF($I$2="Открытый тариф",
INDEX(GRID!$B$47:$BI$57,MATCH(I$7,GRID!$A$47:$A$57,0),MATCH(1,($U$2=GRID!$B$31:$BI$31)*(КАЛЕНДАРЬ!$AQ24=GRID!$B$33:$BI$33), 0)),
ROUNDUP(INDEX(GRID!$B$47:$BI$57,MATCH(I$7,GRID!$A$47:$A$57,0),MATCH(1,($U$2=GRID!$B$31:$BI$31)*(КАЛЕНДАРЬ!$AQ24=GRID!$B$33:$BI$33),0))*(1-GRID!$B$69),0))</f>
        <v>23500</v>
      </c>
      <c r="K378" s="47" cm="1">
        <f t="array" ref="K378">IF($I$2="Открытый тариф",
INDEX(GRID!$B$34:$BI$44,MATCH(K$7,GRID!$A$34:$A$44,0),MATCH(1,($U$2=GRID!$B$31:$BI$31)*(КАЛЕНДАРЬ!$AQ24=GRID!$B$33:$BI$33), 0)),
ROUNDUP(INDEX(GRID!$B$34:$BI$44,MATCH(K$7,GRID!$A$34:$A$44,0),MATCH(1,($U$2=GRID!$B$31:$BI$31)*(КАЛЕНДАРЬ!$AQ24=GRID!$B$33:$BI$33),0))*(1-GRID!$B$69),0))</f>
        <v>24500</v>
      </c>
      <c r="L378" s="47" cm="1">
        <f t="array" ref="L378">IF($I$2="Открытый тариф",
INDEX(GRID!$B$47:$BI$57,MATCH(K$7,GRID!$A$47:$A$57,0),MATCH(1,($U$2=GRID!$B$31:$BI$31)*(КАЛЕНДАРЬ!$AQ24=GRID!$B$33:$BI$33), 0)),
ROUNDUP(INDEX(GRID!$B$47:$BI$57,MATCH(K$7,GRID!$A$47:$A$57,0),MATCH(1,($U$2=GRID!$B$31:$BI$31)*(КАЛЕНДАРЬ!$AQ24=GRID!$B$33:$BI$33),0))*(1-GRID!$B$69),0))</f>
        <v>24500</v>
      </c>
      <c r="M378" s="47" cm="1">
        <f t="array" ref="M378">IF($I$2="Открытый тариф",
INDEX(GRID!$B$34:$BI$44,MATCH(M$7,GRID!$A$34:$A$44,0),MATCH(1,($U$2=GRID!$B$31:$BI$31)*(КАЛЕНДАРЬ!$AQ24=GRID!$B$33:$BI$33), 0)),
ROUNDUP(INDEX(GRID!$B$34:$BI$44,MATCH(M$7,GRID!$A$34:$A$44,0),MATCH(1,($U$2=GRID!$B$31:$BI$31)*(КАЛЕНДАРЬ!$AQ24=GRID!$B$33:$BI$33),0))*(1-GRID!$B$69),0))</f>
        <v>26300</v>
      </c>
      <c r="N378" s="47" cm="1">
        <f t="array" ref="N378">IF($I$2="Открытый тариф",
INDEX(GRID!$B$47:$BI$57,MATCH(M$7,GRID!$A$47:$A$57,0),MATCH(1,($U$2=GRID!$B$31:$BI$31)*(КАЛЕНДАРЬ!$AQ24=GRID!$B$33:$BI$33), 0)),
ROUNDUP(INDEX(GRID!$B$47:$BI$57,MATCH(M$7,GRID!$A$47:$A$57,0),MATCH(1,($U$2=GRID!$B$31:$BI$31)*(КАЛЕНДАРЬ!$AQ24=GRID!$B$33:$BI$33),0))*(1-GRID!$B$69),0))</f>
        <v>26300</v>
      </c>
      <c r="O378" s="49" t="s">
        <v>101</v>
      </c>
      <c r="P378" s="49" t="s">
        <v>101</v>
      </c>
      <c r="Q378" s="49" t="s">
        <v>101</v>
      </c>
      <c r="R378" s="49" t="s">
        <v>101</v>
      </c>
      <c r="S378" s="49" t="s">
        <v>101</v>
      </c>
      <c r="T378" s="49" t="s">
        <v>101</v>
      </c>
      <c r="U378" s="49" t="s">
        <v>101</v>
      </c>
      <c r="V378" s="49" t="s">
        <v>101</v>
      </c>
      <c r="W378" s="49" t="s">
        <v>101</v>
      </c>
      <c r="X378" s="49" t="s">
        <v>101</v>
      </c>
      <c r="Y378" s="146"/>
    </row>
    <row r="379" spans="1:25" hidden="1" x14ac:dyDescent="0.2">
      <c r="A379" s="117" t="s">
        <v>42</v>
      </c>
      <c r="B379" s="117">
        <v>22</v>
      </c>
      <c r="C379" s="47" cm="1">
        <f t="array" ref="C379">IF($I$2="Открытый тариф",
INDEX(GRID!$B$34:$BI$44,MATCH(C$7,GRID!$A$34:$A$44,0),MATCH(1,($U$2=GRID!$B$31:$BI$31)*(КАЛЕНДАРЬ!$AQ25=GRID!$B$33:$BI$33), 0)),
ROUNDUP(INDEX(GRID!$B$34:$BI$44,MATCH(C$7,GRID!$A$34:$A$44,0),MATCH(1,($U$2=GRID!$B$31:$BI$31)*(КАЛЕНДАРЬ!$AQ25=GRID!$B$33:$BI$33),0))*(1-GRID!$B$69),0))</f>
        <v>18900</v>
      </c>
      <c r="D379" s="47" cm="1">
        <f t="array" ref="D379">IF($I$2="Открытый тариф",
INDEX(GRID!$B$47:$BI$57,MATCH(C$7,GRID!$A$47:$A$57,0),MATCH(1,($U$2=GRID!$B$31:$BI$31)*(КАЛЕНДАРЬ!$AQ25=GRID!$B$33:$BI$33), 0)),
ROUNDUP(INDEX(GRID!$B$47:$BI$57,MATCH(C$7,GRID!$A$47:$A$57,0),MATCH(1,($U$2=GRID!$B$31:$BI$31)*(КАЛЕНДАРЬ!$AQ25=GRID!$B$33:$BI$33),0))*(1-GRID!$B$69),0))</f>
        <v>18900</v>
      </c>
      <c r="E379" s="47" cm="1">
        <f t="array" ref="E379">IF($I$2="Открытый тариф",
INDEX(GRID!$B$34:$BI$44,MATCH(E$7,GRID!$A$34:$A$44,0),MATCH(1,($U$2=GRID!$B$31:$BI$31)*(КАЛЕНДАРЬ!$AQ25=GRID!$B$33:$BI$33), 0)),
ROUNDUP(INDEX(GRID!$B$34:$BI$44,MATCH(E$7,GRID!$A$34:$A$44,0),MATCH(1,($U$2=GRID!$B$31:$BI$31)*(КАЛЕНДАРЬ!$AQ25=GRID!$B$33:$BI$33),0))*(1-GRID!$B$69),0))</f>
        <v>20700</v>
      </c>
      <c r="F379" s="47" cm="1">
        <f t="array" ref="F379">IF($I$2="Открытый тариф",
INDEX(GRID!$B$47:$BI$57,MATCH(E$7,GRID!$A$47:$A$57,0),MATCH(1,($U$2=GRID!$B$31:$BI$31)*(КАЛЕНДАРЬ!$AQ25=GRID!$B$33:$BI$33), 0)),
ROUNDUP(INDEX(GRID!$B$47:$BI$57,MATCH(E$7,GRID!$A$47:$A$57,0),MATCH(1,($U$2=GRID!$B$31:$BI$31)*(КАЛЕНДАРЬ!$AQ25=GRID!$B$33:$BI$33),0))*(1-GRID!$B$69),0))</f>
        <v>20700</v>
      </c>
      <c r="G379" s="47" cm="1">
        <f t="array" ref="G379">IF($I$2="Открытый тариф",
INDEX(GRID!$B$34:$BI$44,MATCH(G$7,GRID!$A$34:$A$44,0),MATCH(1,($U$2=GRID!$B$31:$BI$31)*(КАЛЕНДАРЬ!$AQ25=GRID!$B$33:$BI$33), 0)),
ROUNDUP(INDEX(GRID!$B$34:$BI$44,MATCH(G$7,GRID!$A$34:$A$44,0),MATCH(1,($U$2=GRID!$B$31:$BI$31)*(КАЛЕНДАРЬ!$AQ25=GRID!$B$33:$BI$33),0))*(1-GRID!$B$69),0))</f>
        <v>21700</v>
      </c>
      <c r="H379" s="47" cm="1">
        <f t="array" ref="H379">IF($I$2="Открытый тариф",
INDEX(GRID!$B$47:$BI$57,MATCH(G$7,GRID!$A$47:$A$57,0),MATCH(1,($U$2=GRID!$B$31:$BI$31)*(КАЛЕНДАРЬ!$AQ25=GRID!$B$33:$BI$33), 0)),
ROUNDUP(INDEX(GRID!$B$47:$BI$57,MATCH(G$7,GRID!$A$47:$A$57,0),MATCH(1,($U$2=GRID!$B$31:$BI$31)*(КАЛЕНДАРЬ!$AQ25=GRID!$B$33:$BI$33),0))*(1-GRID!$B$69),0))</f>
        <v>21700</v>
      </c>
      <c r="I379" s="47" cm="1">
        <f t="array" ref="I379">IF($I$2="Открытый тариф",
INDEX(GRID!$B$34:$BI$44,MATCH(I$7,GRID!$A$34:$A$44,0),MATCH(1,($U$2=GRID!$B$31:$BI$31)*(КАЛЕНДАРЬ!$AQ25=GRID!$B$33:$BI$33), 0)),
ROUNDUP(INDEX(GRID!$B$34:$BI$44,MATCH(I$7,GRID!$A$34:$A$44,0),MATCH(1,($U$2=GRID!$B$31:$BI$31)*(КАЛЕНДАРЬ!$AQ25=GRID!$B$33:$BI$33),0))*(1-GRID!$B$69),0))</f>
        <v>23500</v>
      </c>
      <c r="J379" s="47" cm="1">
        <f t="array" ref="J379">IF($I$2="Открытый тариф",
INDEX(GRID!$B$47:$BI$57,MATCH(I$7,GRID!$A$47:$A$57,0),MATCH(1,($U$2=GRID!$B$31:$BI$31)*(КАЛЕНДАРЬ!$AQ25=GRID!$B$33:$BI$33), 0)),
ROUNDUP(INDEX(GRID!$B$47:$BI$57,MATCH(I$7,GRID!$A$47:$A$57,0),MATCH(1,($U$2=GRID!$B$31:$BI$31)*(КАЛЕНДАРЬ!$AQ25=GRID!$B$33:$BI$33),0))*(1-GRID!$B$69),0))</f>
        <v>23500</v>
      </c>
      <c r="K379" s="47" cm="1">
        <f t="array" ref="K379">IF($I$2="Открытый тариф",
INDEX(GRID!$B$34:$BI$44,MATCH(K$7,GRID!$A$34:$A$44,0),MATCH(1,($U$2=GRID!$B$31:$BI$31)*(КАЛЕНДАРЬ!$AQ25=GRID!$B$33:$BI$33), 0)),
ROUNDUP(INDEX(GRID!$B$34:$BI$44,MATCH(K$7,GRID!$A$34:$A$44,0),MATCH(1,($U$2=GRID!$B$31:$BI$31)*(КАЛЕНДАРЬ!$AQ25=GRID!$B$33:$BI$33),0))*(1-GRID!$B$69),0))</f>
        <v>24500</v>
      </c>
      <c r="L379" s="47" cm="1">
        <f t="array" ref="L379">IF($I$2="Открытый тариф",
INDEX(GRID!$B$47:$BI$57,MATCH(K$7,GRID!$A$47:$A$57,0),MATCH(1,($U$2=GRID!$B$31:$BI$31)*(КАЛЕНДАРЬ!$AQ25=GRID!$B$33:$BI$33), 0)),
ROUNDUP(INDEX(GRID!$B$47:$BI$57,MATCH(K$7,GRID!$A$47:$A$57,0),MATCH(1,($U$2=GRID!$B$31:$BI$31)*(КАЛЕНДАРЬ!$AQ25=GRID!$B$33:$BI$33),0))*(1-GRID!$B$69),0))</f>
        <v>24500</v>
      </c>
      <c r="M379" s="47" cm="1">
        <f t="array" ref="M379">IF($I$2="Открытый тариф",
INDEX(GRID!$B$34:$BI$44,MATCH(M$7,GRID!$A$34:$A$44,0),MATCH(1,($U$2=GRID!$B$31:$BI$31)*(КАЛЕНДАРЬ!$AQ25=GRID!$B$33:$BI$33), 0)),
ROUNDUP(INDEX(GRID!$B$34:$BI$44,MATCH(M$7,GRID!$A$34:$A$44,0),MATCH(1,($U$2=GRID!$B$31:$BI$31)*(КАЛЕНДАРЬ!$AQ25=GRID!$B$33:$BI$33),0))*(1-GRID!$B$69),0))</f>
        <v>26300</v>
      </c>
      <c r="N379" s="47" cm="1">
        <f t="array" ref="N379">IF($I$2="Открытый тариф",
INDEX(GRID!$B$47:$BI$57,MATCH(M$7,GRID!$A$47:$A$57,0),MATCH(1,($U$2=GRID!$B$31:$BI$31)*(КАЛЕНДАРЬ!$AQ25=GRID!$B$33:$BI$33), 0)),
ROUNDUP(INDEX(GRID!$B$47:$BI$57,MATCH(M$7,GRID!$A$47:$A$57,0),MATCH(1,($U$2=GRID!$B$31:$BI$31)*(КАЛЕНДАРЬ!$AQ25=GRID!$B$33:$BI$33),0))*(1-GRID!$B$69),0))</f>
        <v>26300</v>
      </c>
      <c r="O379" s="49" t="s">
        <v>101</v>
      </c>
      <c r="P379" s="49" t="s">
        <v>101</v>
      </c>
      <c r="Q379" s="49" t="s">
        <v>101</v>
      </c>
      <c r="R379" s="49" t="s">
        <v>101</v>
      </c>
      <c r="S379" s="49" t="s">
        <v>101</v>
      </c>
      <c r="T379" s="49" t="s">
        <v>101</v>
      </c>
      <c r="U379" s="49" t="s">
        <v>101</v>
      </c>
      <c r="V379" s="49" t="s">
        <v>101</v>
      </c>
      <c r="W379" s="49" t="s">
        <v>101</v>
      </c>
      <c r="X379" s="49" t="s">
        <v>101</v>
      </c>
      <c r="Y379" s="146"/>
    </row>
    <row r="380" spans="1:25" hidden="1" x14ac:dyDescent="0.2">
      <c r="A380" s="117" t="s">
        <v>43</v>
      </c>
      <c r="B380" s="117">
        <v>23</v>
      </c>
      <c r="C380" s="47" cm="1">
        <f t="array" ref="C380">IF($I$2="Открытый тариф",
INDEX(GRID!$B$34:$BI$44,MATCH(C$7,GRID!$A$34:$A$44,0),MATCH(1,($U$2=GRID!$B$31:$BI$31)*(КАЛЕНДАРЬ!$AQ26=GRID!$B$33:$BI$33), 0)),
ROUNDUP(INDEX(GRID!$B$34:$BI$44,MATCH(C$7,GRID!$A$34:$A$44,0),MATCH(1,($U$2=GRID!$B$31:$BI$31)*(КАЛЕНДАРЬ!$AQ26=GRID!$B$33:$BI$33),0))*(1-GRID!$B$69),0))</f>
        <v>17700</v>
      </c>
      <c r="D380" s="47" cm="1">
        <f t="array" ref="D380">IF($I$2="Открытый тариф",
INDEX(GRID!$B$47:$BI$57,MATCH(C$7,GRID!$A$47:$A$57,0),MATCH(1,($U$2=GRID!$B$31:$BI$31)*(КАЛЕНДАРЬ!$AQ26=GRID!$B$33:$BI$33), 0)),
ROUNDUP(INDEX(GRID!$B$47:$BI$57,MATCH(C$7,GRID!$A$47:$A$57,0),MATCH(1,($U$2=GRID!$B$31:$BI$31)*(КАЛЕНДАРЬ!$AQ26=GRID!$B$33:$BI$33),0))*(1-GRID!$B$69),0))</f>
        <v>17700</v>
      </c>
      <c r="E380" s="47" cm="1">
        <f t="array" ref="E380">IF($I$2="Открытый тариф",
INDEX(GRID!$B$34:$BI$44,MATCH(E$7,GRID!$A$34:$A$44,0),MATCH(1,($U$2=GRID!$B$31:$BI$31)*(КАЛЕНДАРЬ!$AQ26=GRID!$B$33:$BI$33), 0)),
ROUNDUP(INDEX(GRID!$B$34:$BI$44,MATCH(E$7,GRID!$A$34:$A$44,0),MATCH(1,($U$2=GRID!$B$31:$BI$31)*(КАЛЕНДАРЬ!$AQ26=GRID!$B$33:$BI$33),0))*(1-GRID!$B$69),0))</f>
        <v>19500</v>
      </c>
      <c r="F380" s="47" cm="1">
        <f t="array" ref="F380">IF($I$2="Открытый тариф",
INDEX(GRID!$B$47:$BI$57,MATCH(E$7,GRID!$A$47:$A$57,0),MATCH(1,($U$2=GRID!$B$31:$BI$31)*(КАЛЕНДАРЬ!$AQ26=GRID!$B$33:$BI$33), 0)),
ROUNDUP(INDEX(GRID!$B$47:$BI$57,MATCH(E$7,GRID!$A$47:$A$57,0),MATCH(1,($U$2=GRID!$B$31:$BI$31)*(КАЛЕНДАРЬ!$AQ26=GRID!$B$33:$BI$33),0))*(1-GRID!$B$69),0))</f>
        <v>19500</v>
      </c>
      <c r="G380" s="47" cm="1">
        <f t="array" ref="G380">IF($I$2="Открытый тариф",
INDEX(GRID!$B$34:$BI$44,MATCH(G$7,GRID!$A$34:$A$44,0),MATCH(1,($U$2=GRID!$B$31:$BI$31)*(КАЛЕНДАРЬ!$AQ26=GRID!$B$33:$BI$33), 0)),
ROUNDUP(INDEX(GRID!$B$34:$BI$44,MATCH(G$7,GRID!$A$34:$A$44,0),MATCH(1,($U$2=GRID!$B$31:$BI$31)*(КАЛЕНДАРЬ!$AQ26=GRID!$B$33:$BI$33),0))*(1-GRID!$B$69),0))</f>
        <v>20500</v>
      </c>
      <c r="H380" s="47" cm="1">
        <f t="array" ref="H380">IF($I$2="Открытый тариф",
INDEX(GRID!$B$47:$BI$57,MATCH(G$7,GRID!$A$47:$A$57,0),MATCH(1,($U$2=GRID!$B$31:$BI$31)*(КАЛЕНДАРЬ!$AQ26=GRID!$B$33:$BI$33), 0)),
ROUNDUP(INDEX(GRID!$B$47:$BI$57,MATCH(G$7,GRID!$A$47:$A$57,0),MATCH(1,($U$2=GRID!$B$31:$BI$31)*(КАЛЕНДАРЬ!$AQ26=GRID!$B$33:$BI$33),0))*(1-GRID!$B$69),0))</f>
        <v>20500</v>
      </c>
      <c r="I380" s="47" cm="1">
        <f t="array" ref="I380">IF($I$2="Открытый тариф",
INDEX(GRID!$B$34:$BI$44,MATCH(I$7,GRID!$A$34:$A$44,0),MATCH(1,($U$2=GRID!$B$31:$BI$31)*(КАЛЕНДАРЬ!$AQ26=GRID!$B$33:$BI$33), 0)),
ROUNDUP(INDEX(GRID!$B$34:$BI$44,MATCH(I$7,GRID!$A$34:$A$44,0),MATCH(1,($U$2=GRID!$B$31:$BI$31)*(КАЛЕНДАРЬ!$AQ26=GRID!$B$33:$BI$33),0))*(1-GRID!$B$69),0))</f>
        <v>22300</v>
      </c>
      <c r="J380" s="47" cm="1">
        <f t="array" ref="J380">IF($I$2="Открытый тариф",
INDEX(GRID!$B$47:$BI$57,MATCH(I$7,GRID!$A$47:$A$57,0),MATCH(1,($U$2=GRID!$B$31:$BI$31)*(КАЛЕНДАРЬ!$AQ26=GRID!$B$33:$BI$33), 0)),
ROUNDUP(INDEX(GRID!$B$47:$BI$57,MATCH(I$7,GRID!$A$47:$A$57,0),MATCH(1,($U$2=GRID!$B$31:$BI$31)*(КАЛЕНДАРЬ!$AQ26=GRID!$B$33:$BI$33),0))*(1-GRID!$B$69),0))</f>
        <v>22300</v>
      </c>
      <c r="K380" s="47" cm="1">
        <f t="array" ref="K380">IF($I$2="Открытый тариф",
INDEX(GRID!$B$34:$BI$44,MATCH(K$7,GRID!$A$34:$A$44,0),MATCH(1,($U$2=GRID!$B$31:$BI$31)*(КАЛЕНДАРЬ!$AQ26=GRID!$B$33:$BI$33), 0)),
ROUNDUP(INDEX(GRID!$B$34:$BI$44,MATCH(K$7,GRID!$A$34:$A$44,0),MATCH(1,($U$2=GRID!$B$31:$BI$31)*(КАЛЕНДАРЬ!$AQ26=GRID!$B$33:$BI$33),0))*(1-GRID!$B$69),0))</f>
        <v>23300</v>
      </c>
      <c r="L380" s="47" cm="1">
        <f t="array" ref="L380">IF($I$2="Открытый тариф",
INDEX(GRID!$B$47:$BI$57,MATCH(K$7,GRID!$A$47:$A$57,0),MATCH(1,($U$2=GRID!$B$31:$BI$31)*(КАЛЕНДАРЬ!$AQ26=GRID!$B$33:$BI$33), 0)),
ROUNDUP(INDEX(GRID!$B$47:$BI$57,MATCH(K$7,GRID!$A$47:$A$57,0),MATCH(1,($U$2=GRID!$B$31:$BI$31)*(КАЛЕНДАРЬ!$AQ26=GRID!$B$33:$BI$33),0))*(1-GRID!$B$69),0))</f>
        <v>23300</v>
      </c>
      <c r="M380" s="47" cm="1">
        <f t="array" ref="M380">IF($I$2="Открытый тариф",
INDEX(GRID!$B$34:$BI$44,MATCH(M$7,GRID!$A$34:$A$44,0),MATCH(1,($U$2=GRID!$B$31:$BI$31)*(КАЛЕНДАРЬ!$AQ26=GRID!$B$33:$BI$33), 0)),
ROUNDUP(INDEX(GRID!$B$34:$BI$44,MATCH(M$7,GRID!$A$34:$A$44,0),MATCH(1,($U$2=GRID!$B$31:$BI$31)*(КАЛЕНДАРЬ!$AQ26=GRID!$B$33:$BI$33),0))*(1-GRID!$B$69),0))</f>
        <v>25100</v>
      </c>
      <c r="N380" s="47" cm="1">
        <f t="array" ref="N380">IF($I$2="Открытый тариф",
INDEX(GRID!$B$47:$BI$57,MATCH(M$7,GRID!$A$47:$A$57,0),MATCH(1,($U$2=GRID!$B$31:$BI$31)*(КАЛЕНДАРЬ!$AQ26=GRID!$B$33:$BI$33), 0)),
ROUNDUP(INDEX(GRID!$B$47:$BI$57,MATCH(M$7,GRID!$A$47:$A$57,0),MATCH(1,($U$2=GRID!$B$31:$BI$31)*(КАЛЕНДАРЬ!$AQ26=GRID!$B$33:$BI$33),0))*(1-GRID!$B$69),0))</f>
        <v>25100</v>
      </c>
      <c r="O380" s="49" t="s">
        <v>101</v>
      </c>
      <c r="P380" s="49" t="s">
        <v>101</v>
      </c>
      <c r="Q380" s="49" t="s">
        <v>101</v>
      </c>
      <c r="R380" s="49" t="s">
        <v>101</v>
      </c>
      <c r="S380" s="49" t="s">
        <v>101</v>
      </c>
      <c r="T380" s="49" t="s">
        <v>101</v>
      </c>
      <c r="U380" s="49" t="s">
        <v>101</v>
      </c>
      <c r="V380" s="49" t="s">
        <v>101</v>
      </c>
      <c r="W380" s="49" t="s">
        <v>101</v>
      </c>
      <c r="X380" s="49" t="s">
        <v>101</v>
      </c>
      <c r="Y380" s="146"/>
    </row>
    <row r="381" spans="1:25" hidden="1" x14ac:dyDescent="0.2">
      <c r="A381" s="117" t="s">
        <v>44</v>
      </c>
      <c r="B381" s="117">
        <v>24</v>
      </c>
      <c r="C381" s="47" cm="1">
        <f t="array" ref="C381">IF($I$2="Открытый тариф",
INDEX(GRID!$B$34:$BI$44,MATCH(C$7,GRID!$A$34:$A$44,0),MATCH(1,($U$2=GRID!$B$31:$BI$31)*(КАЛЕНДАРЬ!$AQ27=GRID!$B$33:$BI$33), 0)),
ROUNDUP(INDEX(GRID!$B$34:$BI$44,MATCH(C$7,GRID!$A$34:$A$44,0),MATCH(1,($U$2=GRID!$B$31:$BI$31)*(КАЛЕНДАРЬ!$AQ27=GRID!$B$33:$BI$33),0))*(1-GRID!$B$69),0))</f>
        <v>17700</v>
      </c>
      <c r="D381" s="47" cm="1">
        <f t="array" ref="D381">IF($I$2="Открытый тариф",
INDEX(GRID!$B$47:$BI$57,MATCH(C$7,GRID!$A$47:$A$57,0),MATCH(1,($U$2=GRID!$B$31:$BI$31)*(КАЛЕНДАРЬ!$AQ27=GRID!$B$33:$BI$33), 0)),
ROUNDUP(INDEX(GRID!$B$47:$BI$57,MATCH(C$7,GRID!$A$47:$A$57,0),MATCH(1,($U$2=GRID!$B$31:$BI$31)*(КАЛЕНДАРЬ!$AQ27=GRID!$B$33:$BI$33),0))*(1-GRID!$B$69),0))</f>
        <v>17700</v>
      </c>
      <c r="E381" s="47" cm="1">
        <f t="array" ref="E381">IF($I$2="Открытый тариф",
INDEX(GRID!$B$34:$BI$44,MATCH(E$7,GRID!$A$34:$A$44,0),MATCH(1,($U$2=GRID!$B$31:$BI$31)*(КАЛЕНДАРЬ!$AQ27=GRID!$B$33:$BI$33), 0)),
ROUNDUP(INDEX(GRID!$B$34:$BI$44,MATCH(E$7,GRID!$A$34:$A$44,0),MATCH(1,($U$2=GRID!$B$31:$BI$31)*(КАЛЕНДАРЬ!$AQ27=GRID!$B$33:$BI$33),0))*(1-GRID!$B$69),0))</f>
        <v>19500</v>
      </c>
      <c r="F381" s="47" cm="1">
        <f t="array" ref="F381">IF($I$2="Открытый тариф",
INDEX(GRID!$B$47:$BI$57,MATCH(E$7,GRID!$A$47:$A$57,0),MATCH(1,($U$2=GRID!$B$31:$BI$31)*(КАЛЕНДАРЬ!$AQ27=GRID!$B$33:$BI$33), 0)),
ROUNDUP(INDEX(GRID!$B$47:$BI$57,MATCH(E$7,GRID!$A$47:$A$57,0),MATCH(1,($U$2=GRID!$B$31:$BI$31)*(КАЛЕНДАРЬ!$AQ27=GRID!$B$33:$BI$33),0))*(1-GRID!$B$69),0))</f>
        <v>19500</v>
      </c>
      <c r="G381" s="47" cm="1">
        <f t="array" ref="G381">IF($I$2="Открытый тариф",
INDEX(GRID!$B$34:$BI$44,MATCH(G$7,GRID!$A$34:$A$44,0),MATCH(1,($U$2=GRID!$B$31:$BI$31)*(КАЛЕНДАРЬ!$AQ27=GRID!$B$33:$BI$33), 0)),
ROUNDUP(INDEX(GRID!$B$34:$BI$44,MATCH(G$7,GRID!$A$34:$A$44,0),MATCH(1,($U$2=GRID!$B$31:$BI$31)*(КАЛЕНДАРЬ!$AQ27=GRID!$B$33:$BI$33),0))*(1-GRID!$B$69),0))</f>
        <v>20500</v>
      </c>
      <c r="H381" s="47" cm="1">
        <f t="array" ref="H381">IF($I$2="Открытый тариф",
INDEX(GRID!$B$47:$BI$57,MATCH(G$7,GRID!$A$47:$A$57,0),MATCH(1,($U$2=GRID!$B$31:$BI$31)*(КАЛЕНДАРЬ!$AQ27=GRID!$B$33:$BI$33), 0)),
ROUNDUP(INDEX(GRID!$B$47:$BI$57,MATCH(G$7,GRID!$A$47:$A$57,0),MATCH(1,($U$2=GRID!$B$31:$BI$31)*(КАЛЕНДАРЬ!$AQ27=GRID!$B$33:$BI$33),0))*(1-GRID!$B$69),0))</f>
        <v>20500</v>
      </c>
      <c r="I381" s="47" cm="1">
        <f t="array" ref="I381">IF($I$2="Открытый тариф",
INDEX(GRID!$B$34:$BI$44,MATCH(I$7,GRID!$A$34:$A$44,0),MATCH(1,($U$2=GRID!$B$31:$BI$31)*(КАЛЕНДАРЬ!$AQ27=GRID!$B$33:$BI$33), 0)),
ROUNDUP(INDEX(GRID!$B$34:$BI$44,MATCH(I$7,GRID!$A$34:$A$44,0),MATCH(1,($U$2=GRID!$B$31:$BI$31)*(КАЛЕНДАРЬ!$AQ27=GRID!$B$33:$BI$33),0))*(1-GRID!$B$69),0))</f>
        <v>22300</v>
      </c>
      <c r="J381" s="47" cm="1">
        <f t="array" ref="J381">IF($I$2="Открытый тариф",
INDEX(GRID!$B$47:$BI$57,MATCH(I$7,GRID!$A$47:$A$57,0),MATCH(1,($U$2=GRID!$B$31:$BI$31)*(КАЛЕНДАРЬ!$AQ27=GRID!$B$33:$BI$33), 0)),
ROUNDUP(INDEX(GRID!$B$47:$BI$57,MATCH(I$7,GRID!$A$47:$A$57,0),MATCH(1,($U$2=GRID!$B$31:$BI$31)*(КАЛЕНДАРЬ!$AQ27=GRID!$B$33:$BI$33),0))*(1-GRID!$B$69),0))</f>
        <v>22300</v>
      </c>
      <c r="K381" s="47" cm="1">
        <f t="array" ref="K381">IF($I$2="Открытый тариф",
INDEX(GRID!$B$34:$BI$44,MATCH(K$7,GRID!$A$34:$A$44,0),MATCH(1,($U$2=GRID!$B$31:$BI$31)*(КАЛЕНДАРЬ!$AQ27=GRID!$B$33:$BI$33), 0)),
ROUNDUP(INDEX(GRID!$B$34:$BI$44,MATCH(K$7,GRID!$A$34:$A$44,0),MATCH(1,($U$2=GRID!$B$31:$BI$31)*(КАЛЕНДАРЬ!$AQ27=GRID!$B$33:$BI$33),0))*(1-GRID!$B$69),0))</f>
        <v>23300</v>
      </c>
      <c r="L381" s="47" cm="1">
        <f t="array" ref="L381">IF($I$2="Открытый тариф",
INDEX(GRID!$B$47:$BI$57,MATCH(K$7,GRID!$A$47:$A$57,0),MATCH(1,($U$2=GRID!$B$31:$BI$31)*(КАЛЕНДАРЬ!$AQ27=GRID!$B$33:$BI$33), 0)),
ROUNDUP(INDEX(GRID!$B$47:$BI$57,MATCH(K$7,GRID!$A$47:$A$57,0),MATCH(1,($U$2=GRID!$B$31:$BI$31)*(КАЛЕНДАРЬ!$AQ27=GRID!$B$33:$BI$33),0))*(1-GRID!$B$69),0))</f>
        <v>23300</v>
      </c>
      <c r="M381" s="47" cm="1">
        <f t="array" ref="M381">IF($I$2="Открытый тариф",
INDEX(GRID!$B$34:$BI$44,MATCH(M$7,GRID!$A$34:$A$44,0),MATCH(1,($U$2=GRID!$B$31:$BI$31)*(КАЛЕНДАРЬ!$AQ27=GRID!$B$33:$BI$33), 0)),
ROUNDUP(INDEX(GRID!$B$34:$BI$44,MATCH(M$7,GRID!$A$34:$A$44,0),MATCH(1,($U$2=GRID!$B$31:$BI$31)*(КАЛЕНДАРЬ!$AQ27=GRID!$B$33:$BI$33),0))*(1-GRID!$B$69),0))</f>
        <v>25100</v>
      </c>
      <c r="N381" s="47" cm="1">
        <f t="array" ref="N381">IF($I$2="Открытый тариф",
INDEX(GRID!$B$47:$BI$57,MATCH(M$7,GRID!$A$47:$A$57,0),MATCH(1,($U$2=GRID!$B$31:$BI$31)*(КАЛЕНДАРЬ!$AQ27=GRID!$B$33:$BI$33), 0)),
ROUNDUP(INDEX(GRID!$B$47:$BI$57,MATCH(M$7,GRID!$A$47:$A$57,0),MATCH(1,($U$2=GRID!$B$31:$BI$31)*(КАЛЕНДАРЬ!$AQ27=GRID!$B$33:$BI$33),0))*(1-GRID!$B$69),0))</f>
        <v>25100</v>
      </c>
      <c r="O381" s="49" t="s">
        <v>101</v>
      </c>
      <c r="P381" s="49" t="s">
        <v>101</v>
      </c>
      <c r="Q381" s="49" t="s">
        <v>101</v>
      </c>
      <c r="R381" s="49" t="s">
        <v>101</v>
      </c>
      <c r="S381" s="49" t="s">
        <v>101</v>
      </c>
      <c r="T381" s="49" t="s">
        <v>101</v>
      </c>
      <c r="U381" s="49" t="s">
        <v>101</v>
      </c>
      <c r="V381" s="49" t="s">
        <v>101</v>
      </c>
      <c r="W381" s="49" t="s">
        <v>101</v>
      </c>
      <c r="X381" s="49" t="s">
        <v>101</v>
      </c>
      <c r="Y381" s="146"/>
    </row>
    <row r="382" spans="1:25" hidden="1" x14ac:dyDescent="0.2">
      <c r="A382" s="117" t="s">
        <v>45</v>
      </c>
      <c r="B382" s="117">
        <v>25</v>
      </c>
      <c r="C382" s="47" cm="1">
        <f t="array" ref="C382">IF($I$2="Открытый тариф",
INDEX(GRID!$B$34:$BI$44,MATCH(C$7,GRID!$A$34:$A$44,0),MATCH(1,($U$2=GRID!$B$31:$BI$31)*(КАЛЕНДАРЬ!$AQ28=GRID!$B$33:$BI$33), 0)),
ROUNDUP(INDEX(GRID!$B$34:$BI$44,MATCH(C$7,GRID!$A$34:$A$44,0),MATCH(1,($U$2=GRID!$B$31:$BI$31)*(КАЛЕНДАРЬ!$AQ28=GRID!$B$33:$BI$33),0))*(1-GRID!$B$69),0))</f>
        <v>17700</v>
      </c>
      <c r="D382" s="47" cm="1">
        <f t="array" ref="D382">IF($I$2="Открытый тариф",
INDEX(GRID!$B$47:$BI$57,MATCH(C$7,GRID!$A$47:$A$57,0),MATCH(1,($U$2=GRID!$B$31:$BI$31)*(КАЛЕНДАРЬ!$AQ28=GRID!$B$33:$BI$33), 0)),
ROUNDUP(INDEX(GRID!$B$47:$BI$57,MATCH(C$7,GRID!$A$47:$A$57,0),MATCH(1,($U$2=GRID!$B$31:$BI$31)*(КАЛЕНДАРЬ!$AQ28=GRID!$B$33:$BI$33),0))*(1-GRID!$B$69),0))</f>
        <v>17700</v>
      </c>
      <c r="E382" s="47" cm="1">
        <f t="array" ref="E382">IF($I$2="Открытый тариф",
INDEX(GRID!$B$34:$BI$44,MATCH(E$7,GRID!$A$34:$A$44,0),MATCH(1,($U$2=GRID!$B$31:$BI$31)*(КАЛЕНДАРЬ!$AQ28=GRID!$B$33:$BI$33), 0)),
ROUNDUP(INDEX(GRID!$B$34:$BI$44,MATCH(E$7,GRID!$A$34:$A$44,0),MATCH(1,($U$2=GRID!$B$31:$BI$31)*(КАЛЕНДАРЬ!$AQ28=GRID!$B$33:$BI$33),0))*(1-GRID!$B$69),0))</f>
        <v>19500</v>
      </c>
      <c r="F382" s="47" cm="1">
        <f t="array" ref="F382">IF($I$2="Открытый тариф",
INDEX(GRID!$B$47:$BI$57,MATCH(E$7,GRID!$A$47:$A$57,0),MATCH(1,($U$2=GRID!$B$31:$BI$31)*(КАЛЕНДАРЬ!$AQ28=GRID!$B$33:$BI$33), 0)),
ROUNDUP(INDEX(GRID!$B$47:$BI$57,MATCH(E$7,GRID!$A$47:$A$57,0),MATCH(1,($U$2=GRID!$B$31:$BI$31)*(КАЛЕНДАРЬ!$AQ28=GRID!$B$33:$BI$33),0))*(1-GRID!$B$69),0))</f>
        <v>19500</v>
      </c>
      <c r="G382" s="47" cm="1">
        <f t="array" ref="G382">IF($I$2="Открытый тариф",
INDEX(GRID!$B$34:$BI$44,MATCH(G$7,GRID!$A$34:$A$44,0),MATCH(1,($U$2=GRID!$B$31:$BI$31)*(КАЛЕНДАРЬ!$AQ28=GRID!$B$33:$BI$33), 0)),
ROUNDUP(INDEX(GRID!$B$34:$BI$44,MATCH(G$7,GRID!$A$34:$A$44,0),MATCH(1,($U$2=GRID!$B$31:$BI$31)*(КАЛЕНДАРЬ!$AQ28=GRID!$B$33:$BI$33),0))*(1-GRID!$B$69),0))</f>
        <v>20500</v>
      </c>
      <c r="H382" s="47" cm="1">
        <f t="array" ref="H382">IF($I$2="Открытый тариф",
INDEX(GRID!$B$47:$BI$57,MATCH(G$7,GRID!$A$47:$A$57,0),MATCH(1,($U$2=GRID!$B$31:$BI$31)*(КАЛЕНДАРЬ!$AQ28=GRID!$B$33:$BI$33), 0)),
ROUNDUP(INDEX(GRID!$B$47:$BI$57,MATCH(G$7,GRID!$A$47:$A$57,0),MATCH(1,($U$2=GRID!$B$31:$BI$31)*(КАЛЕНДАРЬ!$AQ28=GRID!$B$33:$BI$33),0))*(1-GRID!$B$69),0))</f>
        <v>20500</v>
      </c>
      <c r="I382" s="47" cm="1">
        <f t="array" ref="I382">IF($I$2="Открытый тариф",
INDEX(GRID!$B$34:$BI$44,MATCH(I$7,GRID!$A$34:$A$44,0),MATCH(1,($U$2=GRID!$B$31:$BI$31)*(КАЛЕНДАРЬ!$AQ28=GRID!$B$33:$BI$33), 0)),
ROUNDUP(INDEX(GRID!$B$34:$BI$44,MATCH(I$7,GRID!$A$34:$A$44,0),MATCH(1,($U$2=GRID!$B$31:$BI$31)*(КАЛЕНДАРЬ!$AQ28=GRID!$B$33:$BI$33),0))*(1-GRID!$B$69),0))</f>
        <v>22300</v>
      </c>
      <c r="J382" s="47" cm="1">
        <f t="array" ref="J382">IF($I$2="Открытый тариф",
INDEX(GRID!$B$47:$BI$57,MATCH(I$7,GRID!$A$47:$A$57,0),MATCH(1,($U$2=GRID!$B$31:$BI$31)*(КАЛЕНДАРЬ!$AQ28=GRID!$B$33:$BI$33), 0)),
ROUNDUP(INDEX(GRID!$B$47:$BI$57,MATCH(I$7,GRID!$A$47:$A$57,0),MATCH(1,($U$2=GRID!$B$31:$BI$31)*(КАЛЕНДАРЬ!$AQ28=GRID!$B$33:$BI$33),0))*(1-GRID!$B$69),0))</f>
        <v>22300</v>
      </c>
      <c r="K382" s="47" cm="1">
        <f t="array" ref="K382">IF($I$2="Открытый тариф",
INDEX(GRID!$B$34:$BI$44,MATCH(K$7,GRID!$A$34:$A$44,0),MATCH(1,($U$2=GRID!$B$31:$BI$31)*(КАЛЕНДАРЬ!$AQ28=GRID!$B$33:$BI$33), 0)),
ROUNDUP(INDEX(GRID!$B$34:$BI$44,MATCH(K$7,GRID!$A$34:$A$44,0),MATCH(1,($U$2=GRID!$B$31:$BI$31)*(КАЛЕНДАРЬ!$AQ28=GRID!$B$33:$BI$33),0))*(1-GRID!$B$69),0))</f>
        <v>23300</v>
      </c>
      <c r="L382" s="47" cm="1">
        <f t="array" ref="L382">IF($I$2="Открытый тариф",
INDEX(GRID!$B$47:$BI$57,MATCH(K$7,GRID!$A$47:$A$57,0),MATCH(1,($U$2=GRID!$B$31:$BI$31)*(КАЛЕНДАРЬ!$AQ28=GRID!$B$33:$BI$33), 0)),
ROUNDUP(INDEX(GRID!$B$47:$BI$57,MATCH(K$7,GRID!$A$47:$A$57,0),MATCH(1,($U$2=GRID!$B$31:$BI$31)*(КАЛЕНДАРЬ!$AQ28=GRID!$B$33:$BI$33),0))*(1-GRID!$B$69),0))</f>
        <v>23300</v>
      </c>
      <c r="M382" s="47" cm="1">
        <f t="array" ref="M382">IF($I$2="Открытый тариф",
INDEX(GRID!$B$34:$BI$44,MATCH(M$7,GRID!$A$34:$A$44,0),MATCH(1,($U$2=GRID!$B$31:$BI$31)*(КАЛЕНДАРЬ!$AQ28=GRID!$B$33:$BI$33), 0)),
ROUNDUP(INDEX(GRID!$B$34:$BI$44,MATCH(M$7,GRID!$A$34:$A$44,0),MATCH(1,($U$2=GRID!$B$31:$BI$31)*(КАЛЕНДАРЬ!$AQ28=GRID!$B$33:$BI$33),0))*(1-GRID!$B$69),0))</f>
        <v>25100</v>
      </c>
      <c r="N382" s="47" cm="1">
        <f t="array" ref="N382">IF($I$2="Открытый тариф",
INDEX(GRID!$B$47:$BI$57,MATCH(M$7,GRID!$A$47:$A$57,0),MATCH(1,($U$2=GRID!$B$31:$BI$31)*(КАЛЕНДАРЬ!$AQ28=GRID!$B$33:$BI$33), 0)),
ROUNDUP(INDEX(GRID!$B$47:$BI$57,MATCH(M$7,GRID!$A$47:$A$57,0),MATCH(1,($U$2=GRID!$B$31:$BI$31)*(КАЛЕНДАРЬ!$AQ28=GRID!$B$33:$BI$33),0))*(1-GRID!$B$69),0))</f>
        <v>25100</v>
      </c>
      <c r="O382" s="49" t="s">
        <v>101</v>
      </c>
      <c r="P382" s="49" t="s">
        <v>101</v>
      </c>
      <c r="Q382" s="49" t="s">
        <v>101</v>
      </c>
      <c r="R382" s="49" t="s">
        <v>101</v>
      </c>
      <c r="S382" s="49" t="s">
        <v>101</v>
      </c>
      <c r="T382" s="49" t="s">
        <v>101</v>
      </c>
      <c r="U382" s="49" t="s">
        <v>101</v>
      </c>
      <c r="V382" s="49" t="s">
        <v>101</v>
      </c>
      <c r="W382" s="49" t="s">
        <v>101</v>
      </c>
      <c r="X382" s="49" t="s">
        <v>101</v>
      </c>
      <c r="Y382" s="146"/>
    </row>
    <row r="383" spans="1:25" hidden="1" x14ac:dyDescent="0.2">
      <c r="A383" s="117" t="s">
        <v>46</v>
      </c>
      <c r="B383" s="117">
        <v>26</v>
      </c>
      <c r="C383" s="47" cm="1">
        <f t="array" ref="C383">IF($I$2="Открытый тариф",
INDEX(GRID!$B$34:$BI$44,MATCH(C$7,GRID!$A$34:$A$44,0),MATCH(1,($U$2=GRID!$B$31:$BI$31)*(КАЛЕНДАРЬ!$AQ29=GRID!$B$33:$BI$33), 0)),
ROUNDUP(INDEX(GRID!$B$34:$BI$44,MATCH(C$7,GRID!$A$34:$A$44,0),MATCH(1,($U$2=GRID!$B$31:$BI$31)*(КАЛЕНДАРЬ!$AQ29=GRID!$B$33:$BI$33),0))*(1-GRID!$B$69),0))</f>
        <v>17700</v>
      </c>
      <c r="D383" s="47" cm="1">
        <f t="array" ref="D383">IF($I$2="Открытый тариф",
INDEX(GRID!$B$47:$BI$57,MATCH(C$7,GRID!$A$47:$A$57,0),MATCH(1,($U$2=GRID!$B$31:$BI$31)*(КАЛЕНДАРЬ!$AQ29=GRID!$B$33:$BI$33), 0)),
ROUNDUP(INDEX(GRID!$B$47:$BI$57,MATCH(C$7,GRID!$A$47:$A$57,0),MATCH(1,($U$2=GRID!$B$31:$BI$31)*(КАЛЕНДАРЬ!$AQ29=GRID!$B$33:$BI$33),0))*(1-GRID!$B$69),0))</f>
        <v>17700</v>
      </c>
      <c r="E383" s="47" cm="1">
        <f t="array" ref="E383">IF($I$2="Открытый тариф",
INDEX(GRID!$B$34:$BI$44,MATCH(E$7,GRID!$A$34:$A$44,0),MATCH(1,($U$2=GRID!$B$31:$BI$31)*(КАЛЕНДАРЬ!$AQ29=GRID!$B$33:$BI$33), 0)),
ROUNDUP(INDEX(GRID!$B$34:$BI$44,MATCH(E$7,GRID!$A$34:$A$44,0),MATCH(1,($U$2=GRID!$B$31:$BI$31)*(КАЛЕНДАРЬ!$AQ29=GRID!$B$33:$BI$33),0))*(1-GRID!$B$69),0))</f>
        <v>19500</v>
      </c>
      <c r="F383" s="47" cm="1">
        <f t="array" ref="F383">IF($I$2="Открытый тариф",
INDEX(GRID!$B$47:$BI$57,MATCH(E$7,GRID!$A$47:$A$57,0),MATCH(1,($U$2=GRID!$B$31:$BI$31)*(КАЛЕНДАРЬ!$AQ29=GRID!$B$33:$BI$33), 0)),
ROUNDUP(INDEX(GRID!$B$47:$BI$57,MATCH(E$7,GRID!$A$47:$A$57,0),MATCH(1,($U$2=GRID!$B$31:$BI$31)*(КАЛЕНДАРЬ!$AQ29=GRID!$B$33:$BI$33),0))*(1-GRID!$B$69),0))</f>
        <v>19500</v>
      </c>
      <c r="G383" s="47" cm="1">
        <f t="array" ref="G383">IF($I$2="Открытый тариф",
INDEX(GRID!$B$34:$BI$44,MATCH(G$7,GRID!$A$34:$A$44,0),MATCH(1,($U$2=GRID!$B$31:$BI$31)*(КАЛЕНДАРЬ!$AQ29=GRID!$B$33:$BI$33), 0)),
ROUNDUP(INDEX(GRID!$B$34:$BI$44,MATCH(G$7,GRID!$A$34:$A$44,0),MATCH(1,($U$2=GRID!$B$31:$BI$31)*(КАЛЕНДАРЬ!$AQ29=GRID!$B$33:$BI$33),0))*(1-GRID!$B$69),0))</f>
        <v>20500</v>
      </c>
      <c r="H383" s="47" cm="1">
        <f t="array" ref="H383">IF($I$2="Открытый тариф",
INDEX(GRID!$B$47:$BI$57,MATCH(G$7,GRID!$A$47:$A$57,0),MATCH(1,($U$2=GRID!$B$31:$BI$31)*(КАЛЕНДАРЬ!$AQ29=GRID!$B$33:$BI$33), 0)),
ROUNDUP(INDEX(GRID!$B$47:$BI$57,MATCH(G$7,GRID!$A$47:$A$57,0),MATCH(1,($U$2=GRID!$B$31:$BI$31)*(КАЛЕНДАРЬ!$AQ29=GRID!$B$33:$BI$33),0))*(1-GRID!$B$69),0))</f>
        <v>20500</v>
      </c>
      <c r="I383" s="47" cm="1">
        <f t="array" ref="I383">IF($I$2="Открытый тариф",
INDEX(GRID!$B$34:$BI$44,MATCH(I$7,GRID!$A$34:$A$44,0),MATCH(1,($U$2=GRID!$B$31:$BI$31)*(КАЛЕНДАРЬ!$AQ29=GRID!$B$33:$BI$33), 0)),
ROUNDUP(INDEX(GRID!$B$34:$BI$44,MATCH(I$7,GRID!$A$34:$A$44,0),MATCH(1,($U$2=GRID!$B$31:$BI$31)*(КАЛЕНДАРЬ!$AQ29=GRID!$B$33:$BI$33),0))*(1-GRID!$B$69),0))</f>
        <v>22300</v>
      </c>
      <c r="J383" s="47" cm="1">
        <f t="array" ref="J383">IF($I$2="Открытый тариф",
INDEX(GRID!$B$47:$BI$57,MATCH(I$7,GRID!$A$47:$A$57,0),MATCH(1,($U$2=GRID!$B$31:$BI$31)*(КАЛЕНДАРЬ!$AQ29=GRID!$B$33:$BI$33), 0)),
ROUNDUP(INDEX(GRID!$B$47:$BI$57,MATCH(I$7,GRID!$A$47:$A$57,0),MATCH(1,($U$2=GRID!$B$31:$BI$31)*(КАЛЕНДАРЬ!$AQ29=GRID!$B$33:$BI$33),0))*(1-GRID!$B$69),0))</f>
        <v>22300</v>
      </c>
      <c r="K383" s="47" cm="1">
        <f t="array" ref="K383">IF($I$2="Открытый тариф",
INDEX(GRID!$B$34:$BI$44,MATCH(K$7,GRID!$A$34:$A$44,0),MATCH(1,($U$2=GRID!$B$31:$BI$31)*(КАЛЕНДАРЬ!$AQ29=GRID!$B$33:$BI$33), 0)),
ROUNDUP(INDEX(GRID!$B$34:$BI$44,MATCH(K$7,GRID!$A$34:$A$44,0),MATCH(1,($U$2=GRID!$B$31:$BI$31)*(КАЛЕНДАРЬ!$AQ29=GRID!$B$33:$BI$33),0))*(1-GRID!$B$69),0))</f>
        <v>23300</v>
      </c>
      <c r="L383" s="47" cm="1">
        <f t="array" ref="L383">IF($I$2="Открытый тариф",
INDEX(GRID!$B$47:$BI$57,MATCH(K$7,GRID!$A$47:$A$57,0),MATCH(1,($U$2=GRID!$B$31:$BI$31)*(КАЛЕНДАРЬ!$AQ29=GRID!$B$33:$BI$33), 0)),
ROUNDUP(INDEX(GRID!$B$47:$BI$57,MATCH(K$7,GRID!$A$47:$A$57,0),MATCH(1,($U$2=GRID!$B$31:$BI$31)*(КАЛЕНДАРЬ!$AQ29=GRID!$B$33:$BI$33),0))*(1-GRID!$B$69),0))</f>
        <v>23300</v>
      </c>
      <c r="M383" s="47" cm="1">
        <f t="array" ref="M383">IF($I$2="Открытый тариф",
INDEX(GRID!$B$34:$BI$44,MATCH(M$7,GRID!$A$34:$A$44,0),MATCH(1,($U$2=GRID!$B$31:$BI$31)*(КАЛЕНДАРЬ!$AQ29=GRID!$B$33:$BI$33), 0)),
ROUNDUP(INDEX(GRID!$B$34:$BI$44,MATCH(M$7,GRID!$A$34:$A$44,0),MATCH(1,($U$2=GRID!$B$31:$BI$31)*(КАЛЕНДАРЬ!$AQ29=GRID!$B$33:$BI$33),0))*(1-GRID!$B$69),0))</f>
        <v>25100</v>
      </c>
      <c r="N383" s="47" cm="1">
        <f t="array" ref="N383">IF($I$2="Открытый тариф",
INDEX(GRID!$B$47:$BI$57,MATCH(M$7,GRID!$A$47:$A$57,0),MATCH(1,($U$2=GRID!$B$31:$BI$31)*(КАЛЕНДАРЬ!$AQ29=GRID!$B$33:$BI$33), 0)),
ROUNDUP(INDEX(GRID!$B$47:$BI$57,MATCH(M$7,GRID!$A$47:$A$57,0),MATCH(1,($U$2=GRID!$B$31:$BI$31)*(КАЛЕНДАРЬ!$AQ29=GRID!$B$33:$BI$33),0))*(1-GRID!$B$69),0))</f>
        <v>25100</v>
      </c>
      <c r="O383" s="49" t="s">
        <v>101</v>
      </c>
      <c r="P383" s="49" t="s">
        <v>101</v>
      </c>
      <c r="Q383" s="49" t="s">
        <v>101</v>
      </c>
      <c r="R383" s="49" t="s">
        <v>101</v>
      </c>
      <c r="S383" s="49" t="s">
        <v>101</v>
      </c>
      <c r="T383" s="49" t="s">
        <v>101</v>
      </c>
      <c r="U383" s="49" t="s">
        <v>101</v>
      </c>
      <c r="V383" s="49" t="s">
        <v>101</v>
      </c>
      <c r="W383" s="49" t="s">
        <v>101</v>
      </c>
      <c r="X383" s="49" t="s">
        <v>101</v>
      </c>
      <c r="Y383" s="146"/>
    </row>
    <row r="384" spans="1:25" hidden="1" x14ac:dyDescent="0.2">
      <c r="A384" s="117" t="s">
        <v>47</v>
      </c>
      <c r="B384" s="117">
        <v>27</v>
      </c>
      <c r="C384" s="47" cm="1">
        <f t="array" ref="C384">IF($I$2="Открытый тариф",
INDEX(GRID!$B$34:$BI$44,MATCH(C$7,GRID!$A$34:$A$44,0),MATCH(1,($U$2=GRID!$B$31:$BI$31)*(КАЛЕНДАРЬ!$AQ30=GRID!$B$33:$BI$33), 0)),
ROUNDUP(INDEX(GRID!$B$34:$BI$44,MATCH(C$7,GRID!$A$34:$A$44,0),MATCH(1,($U$2=GRID!$B$31:$BI$31)*(КАЛЕНДАРЬ!$AQ30=GRID!$B$33:$BI$33),0))*(1-GRID!$B$69),0))</f>
        <v>18900</v>
      </c>
      <c r="D384" s="47" cm="1">
        <f t="array" ref="D384">IF($I$2="Открытый тариф",
INDEX(GRID!$B$47:$BI$57,MATCH(C$7,GRID!$A$47:$A$57,0),MATCH(1,($U$2=GRID!$B$31:$BI$31)*(КАЛЕНДАРЬ!$AQ30=GRID!$B$33:$BI$33), 0)),
ROUNDUP(INDEX(GRID!$B$47:$BI$57,MATCH(C$7,GRID!$A$47:$A$57,0),MATCH(1,($U$2=GRID!$B$31:$BI$31)*(КАЛЕНДАРЬ!$AQ30=GRID!$B$33:$BI$33),0))*(1-GRID!$B$69),0))</f>
        <v>18900</v>
      </c>
      <c r="E384" s="47" cm="1">
        <f t="array" ref="E384">IF($I$2="Открытый тариф",
INDEX(GRID!$B$34:$BI$44,MATCH(E$7,GRID!$A$34:$A$44,0),MATCH(1,($U$2=GRID!$B$31:$BI$31)*(КАЛЕНДАРЬ!$AQ30=GRID!$B$33:$BI$33), 0)),
ROUNDUP(INDEX(GRID!$B$34:$BI$44,MATCH(E$7,GRID!$A$34:$A$44,0),MATCH(1,($U$2=GRID!$B$31:$BI$31)*(КАЛЕНДАРЬ!$AQ30=GRID!$B$33:$BI$33),0))*(1-GRID!$B$69),0))</f>
        <v>20700</v>
      </c>
      <c r="F384" s="47" cm="1">
        <f t="array" ref="F384">IF($I$2="Открытый тариф",
INDEX(GRID!$B$47:$BI$57,MATCH(E$7,GRID!$A$47:$A$57,0),MATCH(1,($U$2=GRID!$B$31:$BI$31)*(КАЛЕНДАРЬ!$AQ30=GRID!$B$33:$BI$33), 0)),
ROUNDUP(INDEX(GRID!$B$47:$BI$57,MATCH(E$7,GRID!$A$47:$A$57,0),MATCH(1,($U$2=GRID!$B$31:$BI$31)*(КАЛЕНДАРЬ!$AQ30=GRID!$B$33:$BI$33),0))*(1-GRID!$B$69),0))</f>
        <v>20700</v>
      </c>
      <c r="G384" s="47" cm="1">
        <f t="array" ref="G384">IF($I$2="Открытый тариф",
INDEX(GRID!$B$34:$BI$44,MATCH(G$7,GRID!$A$34:$A$44,0),MATCH(1,($U$2=GRID!$B$31:$BI$31)*(КАЛЕНДАРЬ!$AQ30=GRID!$B$33:$BI$33), 0)),
ROUNDUP(INDEX(GRID!$B$34:$BI$44,MATCH(G$7,GRID!$A$34:$A$44,0),MATCH(1,($U$2=GRID!$B$31:$BI$31)*(КАЛЕНДАРЬ!$AQ30=GRID!$B$33:$BI$33),0))*(1-GRID!$B$69),0))</f>
        <v>21700</v>
      </c>
      <c r="H384" s="47" cm="1">
        <f t="array" ref="H384">IF($I$2="Открытый тариф",
INDEX(GRID!$B$47:$BI$57,MATCH(G$7,GRID!$A$47:$A$57,0),MATCH(1,($U$2=GRID!$B$31:$BI$31)*(КАЛЕНДАРЬ!$AQ30=GRID!$B$33:$BI$33), 0)),
ROUNDUP(INDEX(GRID!$B$47:$BI$57,MATCH(G$7,GRID!$A$47:$A$57,0),MATCH(1,($U$2=GRID!$B$31:$BI$31)*(КАЛЕНДАРЬ!$AQ30=GRID!$B$33:$BI$33),0))*(1-GRID!$B$69),0))</f>
        <v>21700</v>
      </c>
      <c r="I384" s="47" cm="1">
        <f t="array" ref="I384">IF($I$2="Открытый тариф",
INDEX(GRID!$B$34:$BI$44,MATCH(I$7,GRID!$A$34:$A$44,0),MATCH(1,($U$2=GRID!$B$31:$BI$31)*(КАЛЕНДАРЬ!$AQ30=GRID!$B$33:$BI$33), 0)),
ROUNDUP(INDEX(GRID!$B$34:$BI$44,MATCH(I$7,GRID!$A$34:$A$44,0),MATCH(1,($U$2=GRID!$B$31:$BI$31)*(КАЛЕНДАРЬ!$AQ30=GRID!$B$33:$BI$33),0))*(1-GRID!$B$69),0))</f>
        <v>23500</v>
      </c>
      <c r="J384" s="47" cm="1">
        <f t="array" ref="J384">IF($I$2="Открытый тариф",
INDEX(GRID!$B$47:$BI$57,MATCH(I$7,GRID!$A$47:$A$57,0),MATCH(1,($U$2=GRID!$B$31:$BI$31)*(КАЛЕНДАРЬ!$AQ30=GRID!$B$33:$BI$33), 0)),
ROUNDUP(INDEX(GRID!$B$47:$BI$57,MATCH(I$7,GRID!$A$47:$A$57,0),MATCH(1,($U$2=GRID!$B$31:$BI$31)*(КАЛЕНДАРЬ!$AQ30=GRID!$B$33:$BI$33),0))*(1-GRID!$B$69),0))</f>
        <v>23500</v>
      </c>
      <c r="K384" s="47" cm="1">
        <f t="array" ref="K384">IF($I$2="Открытый тариф",
INDEX(GRID!$B$34:$BI$44,MATCH(K$7,GRID!$A$34:$A$44,0),MATCH(1,($U$2=GRID!$B$31:$BI$31)*(КАЛЕНДАРЬ!$AQ30=GRID!$B$33:$BI$33), 0)),
ROUNDUP(INDEX(GRID!$B$34:$BI$44,MATCH(K$7,GRID!$A$34:$A$44,0),MATCH(1,($U$2=GRID!$B$31:$BI$31)*(КАЛЕНДАРЬ!$AQ30=GRID!$B$33:$BI$33),0))*(1-GRID!$B$69),0))</f>
        <v>24500</v>
      </c>
      <c r="L384" s="47" cm="1">
        <f t="array" ref="L384">IF($I$2="Открытый тариф",
INDEX(GRID!$B$47:$BI$57,MATCH(K$7,GRID!$A$47:$A$57,0),MATCH(1,($U$2=GRID!$B$31:$BI$31)*(КАЛЕНДАРЬ!$AQ30=GRID!$B$33:$BI$33), 0)),
ROUNDUP(INDEX(GRID!$B$47:$BI$57,MATCH(K$7,GRID!$A$47:$A$57,0),MATCH(1,($U$2=GRID!$B$31:$BI$31)*(КАЛЕНДАРЬ!$AQ30=GRID!$B$33:$BI$33),0))*(1-GRID!$B$69),0))</f>
        <v>24500</v>
      </c>
      <c r="M384" s="47" cm="1">
        <f t="array" ref="M384">IF($I$2="Открытый тариф",
INDEX(GRID!$B$34:$BI$44,MATCH(M$7,GRID!$A$34:$A$44,0),MATCH(1,($U$2=GRID!$B$31:$BI$31)*(КАЛЕНДАРЬ!$AQ30=GRID!$B$33:$BI$33), 0)),
ROUNDUP(INDEX(GRID!$B$34:$BI$44,MATCH(M$7,GRID!$A$34:$A$44,0),MATCH(1,($U$2=GRID!$B$31:$BI$31)*(КАЛЕНДАРЬ!$AQ30=GRID!$B$33:$BI$33),0))*(1-GRID!$B$69),0))</f>
        <v>26300</v>
      </c>
      <c r="N384" s="47" cm="1">
        <f t="array" ref="N384">IF($I$2="Открытый тариф",
INDEX(GRID!$B$47:$BI$57,MATCH(M$7,GRID!$A$47:$A$57,0),MATCH(1,($U$2=GRID!$B$31:$BI$31)*(КАЛЕНДАРЬ!$AQ30=GRID!$B$33:$BI$33), 0)),
ROUNDUP(INDEX(GRID!$B$47:$BI$57,MATCH(M$7,GRID!$A$47:$A$57,0),MATCH(1,($U$2=GRID!$B$31:$BI$31)*(КАЛЕНДАРЬ!$AQ30=GRID!$B$33:$BI$33),0))*(1-GRID!$B$69),0))</f>
        <v>26300</v>
      </c>
      <c r="O384" s="49" t="s">
        <v>101</v>
      </c>
      <c r="P384" s="49" t="s">
        <v>101</v>
      </c>
      <c r="Q384" s="49" t="s">
        <v>101</v>
      </c>
      <c r="R384" s="49" t="s">
        <v>101</v>
      </c>
      <c r="S384" s="49" t="s">
        <v>101</v>
      </c>
      <c r="T384" s="49" t="s">
        <v>101</v>
      </c>
      <c r="U384" s="49" t="s">
        <v>101</v>
      </c>
      <c r="V384" s="49" t="s">
        <v>101</v>
      </c>
      <c r="W384" s="49" t="s">
        <v>101</v>
      </c>
      <c r="X384" s="49" t="s">
        <v>101</v>
      </c>
      <c r="Y384" s="146"/>
    </row>
    <row r="385" spans="1:25" hidden="1" x14ac:dyDescent="0.2">
      <c r="A385" s="117" t="s">
        <v>48</v>
      </c>
      <c r="B385" s="117">
        <v>28</v>
      </c>
      <c r="C385" s="47" cm="1">
        <f t="array" ref="C385">IF($I$2="Открытый тариф",
INDEX(GRID!$B$34:$BI$44,MATCH(C$7,GRID!$A$34:$A$44,0),MATCH(1,($U$2=GRID!$B$31:$BI$31)*(КАЛЕНДАРЬ!$AQ31=GRID!$B$33:$BI$33), 0)),
ROUNDUP(INDEX(GRID!$B$34:$BI$44,MATCH(C$7,GRID!$A$34:$A$44,0),MATCH(1,($U$2=GRID!$B$31:$BI$31)*(КАЛЕНДАРЬ!$AQ31=GRID!$B$33:$BI$33),0))*(1-GRID!$B$69),0))</f>
        <v>18900</v>
      </c>
      <c r="D385" s="47" cm="1">
        <f t="array" ref="D385">IF($I$2="Открытый тариф",
INDEX(GRID!$B$47:$BI$57,MATCH(C$7,GRID!$A$47:$A$57,0),MATCH(1,($U$2=GRID!$B$31:$BI$31)*(КАЛЕНДАРЬ!$AQ31=GRID!$B$33:$BI$33), 0)),
ROUNDUP(INDEX(GRID!$B$47:$BI$57,MATCH(C$7,GRID!$A$47:$A$57,0),MATCH(1,($U$2=GRID!$B$31:$BI$31)*(КАЛЕНДАРЬ!$AQ31=GRID!$B$33:$BI$33),0))*(1-GRID!$B$69),0))</f>
        <v>18900</v>
      </c>
      <c r="E385" s="47" cm="1">
        <f t="array" ref="E385">IF($I$2="Открытый тариф",
INDEX(GRID!$B$34:$BI$44,MATCH(E$7,GRID!$A$34:$A$44,0),MATCH(1,($U$2=GRID!$B$31:$BI$31)*(КАЛЕНДАРЬ!$AQ31=GRID!$B$33:$BI$33), 0)),
ROUNDUP(INDEX(GRID!$B$34:$BI$44,MATCH(E$7,GRID!$A$34:$A$44,0),MATCH(1,($U$2=GRID!$B$31:$BI$31)*(КАЛЕНДАРЬ!$AQ31=GRID!$B$33:$BI$33),0))*(1-GRID!$B$69),0))</f>
        <v>20700</v>
      </c>
      <c r="F385" s="47" cm="1">
        <f t="array" ref="F385">IF($I$2="Открытый тариф",
INDEX(GRID!$B$47:$BI$57,MATCH(E$7,GRID!$A$47:$A$57,0),MATCH(1,($U$2=GRID!$B$31:$BI$31)*(КАЛЕНДАРЬ!$AQ31=GRID!$B$33:$BI$33), 0)),
ROUNDUP(INDEX(GRID!$B$47:$BI$57,MATCH(E$7,GRID!$A$47:$A$57,0),MATCH(1,($U$2=GRID!$B$31:$BI$31)*(КАЛЕНДАРЬ!$AQ31=GRID!$B$33:$BI$33),0))*(1-GRID!$B$69),0))</f>
        <v>20700</v>
      </c>
      <c r="G385" s="47" cm="1">
        <f t="array" ref="G385">IF($I$2="Открытый тариф",
INDEX(GRID!$B$34:$BI$44,MATCH(G$7,GRID!$A$34:$A$44,0),MATCH(1,($U$2=GRID!$B$31:$BI$31)*(КАЛЕНДАРЬ!$AQ31=GRID!$B$33:$BI$33), 0)),
ROUNDUP(INDEX(GRID!$B$34:$BI$44,MATCH(G$7,GRID!$A$34:$A$44,0),MATCH(1,($U$2=GRID!$B$31:$BI$31)*(КАЛЕНДАРЬ!$AQ31=GRID!$B$33:$BI$33),0))*(1-GRID!$B$69),0))</f>
        <v>21700</v>
      </c>
      <c r="H385" s="47" cm="1">
        <f t="array" ref="H385">IF($I$2="Открытый тариф",
INDEX(GRID!$B$47:$BI$57,MATCH(G$7,GRID!$A$47:$A$57,0),MATCH(1,($U$2=GRID!$B$31:$BI$31)*(КАЛЕНДАРЬ!$AQ31=GRID!$B$33:$BI$33), 0)),
ROUNDUP(INDEX(GRID!$B$47:$BI$57,MATCH(G$7,GRID!$A$47:$A$57,0),MATCH(1,($U$2=GRID!$B$31:$BI$31)*(КАЛЕНДАРЬ!$AQ31=GRID!$B$33:$BI$33),0))*(1-GRID!$B$69),0))</f>
        <v>21700</v>
      </c>
      <c r="I385" s="47" cm="1">
        <f t="array" ref="I385">IF($I$2="Открытый тариф",
INDEX(GRID!$B$34:$BI$44,MATCH(I$7,GRID!$A$34:$A$44,0),MATCH(1,($U$2=GRID!$B$31:$BI$31)*(КАЛЕНДАРЬ!$AQ31=GRID!$B$33:$BI$33), 0)),
ROUNDUP(INDEX(GRID!$B$34:$BI$44,MATCH(I$7,GRID!$A$34:$A$44,0),MATCH(1,($U$2=GRID!$B$31:$BI$31)*(КАЛЕНДАРЬ!$AQ31=GRID!$B$33:$BI$33),0))*(1-GRID!$B$69),0))</f>
        <v>23500</v>
      </c>
      <c r="J385" s="47" cm="1">
        <f t="array" ref="J385">IF($I$2="Открытый тариф",
INDEX(GRID!$B$47:$BI$57,MATCH(I$7,GRID!$A$47:$A$57,0),MATCH(1,($U$2=GRID!$B$31:$BI$31)*(КАЛЕНДАРЬ!$AQ31=GRID!$B$33:$BI$33), 0)),
ROUNDUP(INDEX(GRID!$B$47:$BI$57,MATCH(I$7,GRID!$A$47:$A$57,0),MATCH(1,($U$2=GRID!$B$31:$BI$31)*(КАЛЕНДАРЬ!$AQ31=GRID!$B$33:$BI$33),0))*(1-GRID!$B$69),0))</f>
        <v>23500</v>
      </c>
      <c r="K385" s="47" cm="1">
        <f t="array" ref="K385">IF($I$2="Открытый тариф",
INDEX(GRID!$B$34:$BI$44,MATCH(K$7,GRID!$A$34:$A$44,0),MATCH(1,($U$2=GRID!$B$31:$BI$31)*(КАЛЕНДАРЬ!$AQ31=GRID!$B$33:$BI$33), 0)),
ROUNDUP(INDEX(GRID!$B$34:$BI$44,MATCH(K$7,GRID!$A$34:$A$44,0),MATCH(1,($U$2=GRID!$B$31:$BI$31)*(КАЛЕНДАРЬ!$AQ31=GRID!$B$33:$BI$33),0))*(1-GRID!$B$69),0))</f>
        <v>24500</v>
      </c>
      <c r="L385" s="47" cm="1">
        <f t="array" ref="L385">IF($I$2="Открытый тариф",
INDEX(GRID!$B$47:$BI$57,MATCH(K$7,GRID!$A$47:$A$57,0),MATCH(1,($U$2=GRID!$B$31:$BI$31)*(КАЛЕНДАРЬ!$AQ31=GRID!$B$33:$BI$33), 0)),
ROUNDUP(INDEX(GRID!$B$47:$BI$57,MATCH(K$7,GRID!$A$47:$A$57,0),MATCH(1,($U$2=GRID!$B$31:$BI$31)*(КАЛЕНДАРЬ!$AQ31=GRID!$B$33:$BI$33),0))*(1-GRID!$B$69),0))</f>
        <v>24500</v>
      </c>
      <c r="M385" s="47" cm="1">
        <f t="array" ref="M385">IF($I$2="Открытый тариф",
INDEX(GRID!$B$34:$BI$44,MATCH(M$7,GRID!$A$34:$A$44,0),MATCH(1,($U$2=GRID!$B$31:$BI$31)*(КАЛЕНДАРЬ!$AQ31=GRID!$B$33:$BI$33), 0)),
ROUNDUP(INDEX(GRID!$B$34:$BI$44,MATCH(M$7,GRID!$A$34:$A$44,0),MATCH(1,($U$2=GRID!$B$31:$BI$31)*(КАЛЕНДАРЬ!$AQ31=GRID!$B$33:$BI$33),0))*(1-GRID!$B$69),0))</f>
        <v>26300</v>
      </c>
      <c r="N385" s="47" cm="1">
        <f t="array" ref="N385">IF($I$2="Открытый тариф",
INDEX(GRID!$B$47:$BI$57,MATCH(M$7,GRID!$A$47:$A$57,0),MATCH(1,($U$2=GRID!$B$31:$BI$31)*(КАЛЕНДАРЬ!$AQ31=GRID!$B$33:$BI$33), 0)),
ROUNDUP(INDEX(GRID!$B$47:$BI$57,MATCH(M$7,GRID!$A$47:$A$57,0),MATCH(1,($U$2=GRID!$B$31:$BI$31)*(КАЛЕНДАРЬ!$AQ31=GRID!$B$33:$BI$33),0))*(1-GRID!$B$69),0))</f>
        <v>26300</v>
      </c>
      <c r="O385" s="49" t="s">
        <v>101</v>
      </c>
      <c r="P385" s="49" t="s">
        <v>101</v>
      </c>
      <c r="Q385" s="49" t="s">
        <v>101</v>
      </c>
      <c r="R385" s="49" t="s">
        <v>101</v>
      </c>
      <c r="S385" s="49" t="s">
        <v>101</v>
      </c>
      <c r="T385" s="49" t="s">
        <v>101</v>
      </c>
      <c r="U385" s="49" t="s">
        <v>101</v>
      </c>
      <c r="V385" s="49" t="s">
        <v>101</v>
      </c>
      <c r="W385" s="49" t="s">
        <v>101</v>
      </c>
      <c r="X385" s="49" t="s">
        <v>101</v>
      </c>
      <c r="Y385" s="146"/>
    </row>
    <row r="386" spans="1:25" hidden="1" x14ac:dyDescent="0.2">
      <c r="A386" s="125"/>
      <c r="B386" s="126"/>
      <c r="O386" s="6"/>
      <c r="P386" s="7"/>
      <c r="Q386" s="6"/>
      <c r="T386" s="6"/>
      <c r="Y386" s="146"/>
    </row>
    <row r="387" spans="1:25" x14ac:dyDescent="0.2">
      <c r="A387" s="210" t="s">
        <v>109</v>
      </c>
      <c r="B387" s="210"/>
      <c r="C387" s="210"/>
      <c r="D387" s="210"/>
      <c r="E387" s="210"/>
      <c r="F387" s="210"/>
      <c r="G387" s="210"/>
      <c r="H387" s="210"/>
      <c r="I387" s="210"/>
      <c r="J387" s="210"/>
      <c r="K387" s="210"/>
      <c r="L387" s="210"/>
      <c r="M387" s="210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146"/>
    </row>
    <row r="388" spans="1:25" x14ac:dyDescent="0.2">
      <c r="A388" s="211" t="s">
        <v>139</v>
      </c>
      <c r="B388" s="212"/>
      <c r="C388" s="212"/>
      <c r="D388" s="212"/>
      <c r="E388" s="212"/>
      <c r="F388" s="212"/>
      <c r="G388" s="212"/>
      <c r="H388" s="212"/>
      <c r="I388" s="212"/>
      <c r="J388" s="212"/>
      <c r="K388" s="212"/>
      <c r="L388" s="212"/>
      <c r="M388" s="212"/>
      <c r="N388" s="212"/>
      <c r="O388" s="212"/>
      <c r="P388" s="212"/>
      <c r="Q388" s="212"/>
      <c r="R388" s="212"/>
      <c r="S388" s="212"/>
      <c r="T388" s="212"/>
      <c r="U388" s="212"/>
      <c r="V388" s="212"/>
      <c r="W388" s="212"/>
      <c r="X388" s="212"/>
      <c r="Y388" s="146"/>
    </row>
    <row r="389" spans="1:25" ht="58.5" customHeight="1" x14ac:dyDescent="0.2">
      <c r="A389" s="213" t="s">
        <v>39</v>
      </c>
      <c r="B389" s="214"/>
      <c r="C389" s="217" t="s">
        <v>85</v>
      </c>
      <c r="D389" s="218"/>
      <c r="E389" s="219" t="s">
        <v>86</v>
      </c>
      <c r="F389" s="220"/>
      <c r="G389" s="221" t="s">
        <v>186</v>
      </c>
      <c r="H389" s="222"/>
      <c r="I389" s="223" t="s">
        <v>187</v>
      </c>
      <c r="J389" s="224"/>
      <c r="K389" s="225" t="s">
        <v>88</v>
      </c>
      <c r="L389" s="225"/>
      <c r="M389" s="226" t="s">
        <v>89</v>
      </c>
      <c r="N389" s="227"/>
      <c r="O389" s="228" t="s">
        <v>94</v>
      </c>
      <c r="P389" s="229"/>
      <c r="Q389" s="230" t="s">
        <v>188</v>
      </c>
      <c r="R389" s="230"/>
      <c r="S389" s="231" t="s">
        <v>189</v>
      </c>
      <c r="T389" s="231"/>
      <c r="U389" s="232" t="s">
        <v>91</v>
      </c>
      <c r="V389" s="233"/>
      <c r="W389" s="234" t="s">
        <v>96</v>
      </c>
      <c r="X389" s="235"/>
      <c r="Y389" s="146"/>
    </row>
    <row r="390" spans="1:25" x14ac:dyDescent="0.2">
      <c r="A390" s="215"/>
      <c r="B390" s="216"/>
      <c r="C390" s="45" t="s">
        <v>40</v>
      </c>
      <c r="D390" s="45" t="s">
        <v>41</v>
      </c>
      <c r="E390" s="45" t="s">
        <v>40</v>
      </c>
      <c r="F390" s="45" t="s">
        <v>41</v>
      </c>
      <c r="G390" s="45" t="s">
        <v>40</v>
      </c>
      <c r="H390" s="45" t="s">
        <v>41</v>
      </c>
      <c r="I390" s="45" t="s">
        <v>40</v>
      </c>
      <c r="J390" s="45" t="s">
        <v>41</v>
      </c>
      <c r="K390" s="45" t="s">
        <v>40</v>
      </c>
      <c r="L390" s="45" t="s">
        <v>41</v>
      </c>
      <c r="M390" s="45" t="s">
        <v>40</v>
      </c>
      <c r="N390" s="45" t="s">
        <v>41</v>
      </c>
      <c r="O390" s="45" t="s">
        <v>40</v>
      </c>
      <c r="P390" s="45" t="s">
        <v>41</v>
      </c>
      <c r="Q390" s="45" t="s">
        <v>40</v>
      </c>
      <c r="R390" s="45" t="s">
        <v>41</v>
      </c>
      <c r="S390" s="45" t="s">
        <v>40</v>
      </c>
      <c r="T390" s="45" t="s">
        <v>41</v>
      </c>
      <c r="U390" s="45" t="s">
        <v>40</v>
      </c>
      <c r="V390" s="45" t="s">
        <v>41</v>
      </c>
      <c r="W390" s="45" t="s">
        <v>40</v>
      </c>
      <c r="X390" s="45" t="s">
        <v>41</v>
      </c>
      <c r="Y390" s="146"/>
    </row>
    <row r="391" spans="1:25" hidden="1" x14ac:dyDescent="0.2">
      <c r="A391" s="117" t="s">
        <v>42</v>
      </c>
      <c r="B391" s="117">
        <v>1</v>
      </c>
      <c r="C391" s="47" cm="1">
        <f t="array" ref="C391">IF($I$2="Открытый тариф",
INDEX(GRID!$B$34:$BI$44,MATCH(C$7,GRID!$A$34:$A$44,0),MATCH(1,($U$2=GRID!$B$31:$BI$31)*(КАЛЕНДАРЬ!$AT4=GRID!$B$33:$BI$33), 0)),
ROUNDUP(INDEX(GRID!$B$34:$BI$44,MATCH(C$7,GRID!$A$34:$A$44,0),MATCH(1,($U$2=GRID!$B$31:$BI$31)*(КАЛЕНДАРЬ!$AT4=GRID!$B$33:$BI$33),0))*(1-GRID!$B$69),0))</f>
        <v>17700</v>
      </c>
      <c r="D391" s="47" cm="1">
        <f t="array" ref="D391">IF($I$2="Открытый тариф",
INDEX(GRID!$B$47:$BI$57,MATCH(C$7,GRID!$A$47:$A$57,0),MATCH(1,($U$2=GRID!$B$31:$BI$31)*(КАЛЕНДАРЬ!$AT4=GRID!$B$33:$BI$33), 0)),
ROUNDUP(INDEX(GRID!$B$47:$BI$57,MATCH(C$7,GRID!$A$47:$A$57,0),MATCH(1,($U$2=GRID!$B$31:$BI$31)*(КАЛЕНДАРЬ!$AT4=GRID!$B$33:$BI$33),0))*(1-GRID!$B$69),0))</f>
        <v>17700</v>
      </c>
      <c r="E391" s="47" cm="1">
        <f t="array" ref="E391">IF($I$2="Открытый тариф",
INDEX(GRID!$B$34:$BI$44,MATCH(E$7,GRID!$A$34:$A$44,0),MATCH(1,($U$2=GRID!$B$31:$BI$31)*(КАЛЕНДАРЬ!$AT4=GRID!$B$33:$BI$33), 0)),
ROUNDUP(INDEX(GRID!$B$34:$BI$44,MATCH(E$7,GRID!$A$34:$A$44,0),MATCH(1,($U$2=GRID!$B$31:$BI$31)*(КАЛЕНДАРЬ!$AT4=GRID!$B$33:$BI$33),0))*(1-GRID!$B$69),0))</f>
        <v>19500</v>
      </c>
      <c r="F391" s="47" cm="1">
        <f t="array" ref="F391">IF($I$2="Открытый тариф",
INDEX(GRID!$B$47:$BI$57,MATCH(E$7,GRID!$A$47:$A$57,0),MATCH(1,($U$2=GRID!$B$31:$BI$31)*(КАЛЕНДАРЬ!$AT4=GRID!$B$33:$BI$33), 0)),
ROUNDUP(INDEX(GRID!$B$47:$BI$57,MATCH(E$7,GRID!$A$47:$A$57,0),MATCH(1,($U$2=GRID!$B$31:$BI$31)*(КАЛЕНДАРЬ!$AT4=GRID!$B$33:$BI$33),0))*(1-GRID!$B$69),0))</f>
        <v>19500</v>
      </c>
      <c r="G391" s="47" cm="1">
        <f t="array" ref="G391">IF($I$2="Открытый тариф",
INDEX(GRID!$B$34:$BI$44,MATCH(G$7,GRID!$A$34:$A$44,0),MATCH(1,($U$2=GRID!$B$31:$BI$31)*(КАЛЕНДАРЬ!$AT4=GRID!$B$33:$BI$33), 0)),
ROUNDUP(INDEX(GRID!$B$34:$BI$44,MATCH(G$7,GRID!$A$34:$A$44,0),MATCH(1,($U$2=GRID!$B$31:$BI$31)*(КАЛЕНДАРЬ!$AT4=GRID!$B$33:$BI$33),0))*(1-GRID!$B$69),0))</f>
        <v>20500</v>
      </c>
      <c r="H391" s="47" cm="1">
        <f t="array" ref="H391">IF($I$2="Открытый тариф",
INDEX(GRID!$B$47:$BI$57,MATCH(G$7,GRID!$A$47:$A$57,0),MATCH(1,($U$2=GRID!$B$31:$BI$31)*(КАЛЕНДАРЬ!$AT4=GRID!$B$33:$BI$33), 0)),
ROUNDUP(INDEX(GRID!$B$47:$BI$57,MATCH(G$7,GRID!$A$47:$A$57,0),MATCH(1,($U$2=GRID!$B$31:$BI$31)*(КАЛЕНДАРЬ!$AT4=GRID!$B$33:$BI$33),0))*(1-GRID!$B$69),0))</f>
        <v>20500</v>
      </c>
      <c r="I391" s="47" cm="1">
        <f t="array" ref="I391">IF($I$2="Открытый тариф",
INDEX(GRID!$B$34:$BI$44,MATCH(I$7,GRID!$A$34:$A$44,0),MATCH(1,($U$2=GRID!$B$31:$BI$31)*(КАЛЕНДАРЬ!$AT4=GRID!$B$33:$BI$33), 0)),
ROUNDUP(INDEX(GRID!$B$34:$BI$44,MATCH(I$7,GRID!$A$34:$A$44,0),MATCH(1,($U$2=GRID!$B$31:$BI$31)*(КАЛЕНДАРЬ!$AT4=GRID!$B$33:$BI$33),0))*(1-GRID!$B$69),0))</f>
        <v>22300</v>
      </c>
      <c r="J391" s="47" cm="1">
        <f t="array" ref="J391">IF($I$2="Открытый тариф",
INDEX(GRID!$B$47:$BI$57,MATCH(I$7,GRID!$A$47:$A$57,0),MATCH(1,($U$2=GRID!$B$31:$BI$31)*(КАЛЕНДАРЬ!$AT4=GRID!$B$33:$BI$33), 0)),
ROUNDUP(INDEX(GRID!$B$47:$BI$57,MATCH(I$7,GRID!$A$47:$A$57,0),MATCH(1,($U$2=GRID!$B$31:$BI$31)*(КАЛЕНДАРЬ!$AT4=GRID!$B$33:$BI$33),0))*(1-GRID!$B$69),0))</f>
        <v>22300</v>
      </c>
      <c r="K391" s="47" cm="1">
        <f t="array" ref="K391">IF($I$2="Открытый тариф",
INDEX(GRID!$B$34:$BI$44,MATCH(K$7,GRID!$A$34:$A$44,0),MATCH(1,($U$2=GRID!$B$31:$BI$31)*(КАЛЕНДАРЬ!$AT4=GRID!$B$33:$BI$33), 0)),
ROUNDUP(INDEX(GRID!$B$34:$BI$44,MATCH(K$7,GRID!$A$34:$A$44,0),MATCH(1,($U$2=GRID!$B$31:$BI$31)*(КАЛЕНДАРЬ!$AT4=GRID!$B$33:$BI$33),0))*(1-GRID!$B$69),0))</f>
        <v>23300</v>
      </c>
      <c r="L391" s="47" cm="1">
        <f t="array" ref="L391">IF($I$2="Открытый тариф",
INDEX(GRID!$B$47:$BI$57,MATCH(K$7,GRID!$A$47:$A$57,0),MATCH(1,($U$2=GRID!$B$31:$BI$31)*(КАЛЕНДАРЬ!$AT4=GRID!$B$33:$BI$33), 0)),
ROUNDUP(INDEX(GRID!$B$47:$BI$57,MATCH(K$7,GRID!$A$47:$A$57,0),MATCH(1,($U$2=GRID!$B$31:$BI$31)*(КАЛЕНДАРЬ!$AT4=GRID!$B$33:$BI$33),0))*(1-GRID!$B$69),0))</f>
        <v>23300</v>
      </c>
      <c r="M391" s="47" cm="1">
        <f t="array" ref="M391">IF($I$2="Открытый тариф",
INDEX(GRID!$B$34:$BI$44,MATCH(M$7,GRID!$A$34:$A$44,0),MATCH(1,($U$2=GRID!$B$31:$BI$31)*(КАЛЕНДАРЬ!$AT4=GRID!$B$33:$BI$33), 0)),
ROUNDUP(INDEX(GRID!$B$34:$BI$44,MATCH(M$7,GRID!$A$34:$A$44,0),MATCH(1,($U$2=GRID!$B$31:$BI$31)*(КАЛЕНДАРЬ!$AT4=GRID!$B$33:$BI$33),0))*(1-GRID!$B$69),0))</f>
        <v>25100</v>
      </c>
      <c r="N391" s="47" cm="1">
        <f t="array" ref="N391">IF($I$2="Открытый тариф",
INDEX(GRID!$B$47:$BI$57,MATCH(M$7,GRID!$A$47:$A$57,0),MATCH(1,($U$2=GRID!$B$31:$BI$31)*(КАЛЕНДАРЬ!$AT4=GRID!$B$33:$BI$33), 0)),
ROUNDUP(INDEX(GRID!$B$47:$BI$57,MATCH(M$7,GRID!$A$47:$A$57,0),MATCH(1,($U$2=GRID!$B$31:$BI$31)*(КАЛЕНДАРЬ!$AT4=GRID!$B$33:$BI$33),0))*(1-GRID!$B$69),0))</f>
        <v>25100</v>
      </c>
      <c r="O391" s="49" t="s">
        <v>101</v>
      </c>
      <c r="P391" s="49" t="s">
        <v>101</v>
      </c>
      <c r="Q391" s="49" t="s">
        <v>101</v>
      </c>
      <c r="R391" s="49" t="s">
        <v>101</v>
      </c>
      <c r="S391" s="49" t="s">
        <v>101</v>
      </c>
      <c r="T391" s="49" t="s">
        <v>101</v>
      </c>
      <c r="U391" s="49" t="s">
        <v>101</v>
      </c>
      <c r="V391" s="49" t="s">
        <v>101</v>
      </c>
      <c r="W391" s="49" t="s">
        <v>101</v>
      </c>
      <c r="X391" s="49" t="s">
        <v>101</v>
      </c>
      <c r="Y391" s="146"/>
    </row>
    <row r="392" spans="1:25" hidden="1" x14ac:dyDescent="0.2">
      <c r="A392" s="117" t="s">
        <v>43</v>
      </c>
      <c r="B392" s="117">
        <v>2</v>
      </c>
      <c r="C392" s="47" cm="1">
        <f t="array" ref="C392">IF($I$2="Открытый тариф",
INDEX(GRID!$B$34:$BI$44,MATCH(C$7,GRID!$A$34:$A$44,0),MATCH(1,($U$2=GRID!$B$31:$BI$31)*(КАЛЕНДАРЬ!$AT5=GRID!$B$33:$BI$33), 0)),
ROUNDUP(INDEX(GRID!$B$34:$BI$44,MATCH(C$7,GRID!$A$34:$A$44,0),MATCH(1,($U$2=GRID!$B$31:$BI$31)*(КАЛЕНДАРЬ!$AT5=GRID!$B$33:$BI$33),0))*(1-GRID!$B$69),0))</f>
        <v>17700</v>
      </c>
      <c r="D392" s="47" cm="1">
        <f t="array" ref="D392">IF($I$2="Открытый тариф",
INDEX(GRID!$B$47:$BI$57,MATCH(C$7,GRID!$A$47:$A$57,0),MATCH(1,($U$2=GRID!$B$31:$BI$31)*(КАЛЕНДАРЬ!$AT5=GRID!$B$33:$BI$33), 0)),
ROUNDUP(INDEX(GRID!$B$47:$BI$57,MATCH(C$7,GRID!$A$47:$A$57,0),MATCH(1,($U$2=GRID!$B$31:$BI$31)*(КАЛЕНДАРЬ!$AT5=GRID!$B$33:$BI$33),0))*(1-GRID!$B$69),0))</f>
        <v>17700</v>
      </c>
      <c r="E392" s="47" cm="1">
        <f t="array" ref="E392">IF($I$2="Открытый тариф",
INDEX(GRID!$B$34:$BI$44,MATCH(E$7,GRID!$A$34:$A$44,0),MATCH(1,($U$2=GRID!$B$31:$BI$31)*(КАЛЕНДАРЬ!$AT5=GRID!$B$33:$BI$33), 0)),
ROUNDUP(INDEX(GRID!$B$34:$BI$44,MATCH(E$7,GRID!$A$34:$A$44,0),MATCH(1,($U$2=GRID!$B$31:$BI$31)*(КАЛЕНДАРЬ!$AT5=GRID!$B$33:$BI$33),0))*(1-GRID!$B$69),0))</f>
        <v>19500</v>
      </c>
      <c r="F392" s="47" cm="1">
        <f t="array" ref="F392">IF($I$2="Открытый тариф",
INDEX(GRID!$B$47:$BI$57,MATCH(E$7,GRID!$A$47:$A$57,0),MATCH(1,($U$2=GRID!$B$31:$BI$31)*(КАЛЕНДАРЬ!$AT5=GRID!$B$33:$BI$33), 0)),
ROUNDUP(INDEX(GRID!$B$47:$BI$57,MATCH(E$7,GRID!$A$47:$A$57,0),MATCH(1,($U$2=GRID!$B$31:$BI$31)*(КАЛЕНДАРЬ!$AT5=GRID!$B$33:$BI$33),0))*(1-GRID!$B$69),0))</f>
        <v>19500</v>
      </c>
      <c r="G392" s="47" cm="1">
        <f t="array" ref="G392">IF($I$2="Открытый тариф",
INDEX(GRID!$B$34:$BI$44,MATCH(G$7,GRID!$A$34:$A$44,0),MATCH(1,($U$2=GRID!$B$31:$BI$31)*(КАЛЕНДАРЬ!$AT5=GRID!$B$33:$BI$33), 0)),
ROUNDUP(INDEX(GRID!$B$34:$BI$44,MATCH(G$7,GRID!$A$34:$A$44,0),MATCH(1,($U$2=GRID!$B$31:$BI$31)*(КАЛЕНДАРЬ!$AT5=GRID!$B$33:$BI$33),0))*(1-GRID!$B$69),0))</f>
        <v>20500</v>
      </c>
      <c r="H392" s="47" cm="1">
        <f t="array" ref="H392">IF($I$2="Открытый тариф",
INDEX(GRID!$B$47:$BI$57,MATCH(G$7,GRID!$A$47:$A$57,0),MATCH(1,($U$2=GRID!$B$31:$BI$31)*(КАЛЕНДАРЬ!$AT5=GRID!$B$33:$BI$33), 0)),
ROUNDUP(INDEX(GRID!$B$47:$BI$57,MATCH(G$7,GRID!$A$47:$A$57,0),MATCH(1,($U$2=GRID!$B$31:$BI$31)*(КАЛЕНДАРЬ!$AT5=GRID!$B$33:$BI$33),0))*(1-GRID!$B$69),0))</f>
        <v>20500</v>
      </c>
      <c r="I392" s="47" cm="1">
        <f t="array" ref="I392">IF($I$2="Открытый тариф",
INDEX(GRID!$B$34:$BI$44,MATCH(I$7,GRID!$A$34:$A$44,0),MATCH(1,($U$2=GRID!$B$31:$BI$31)*(КАЛЕНДАРЬ!$AT5=GRID!$B$33:$BI$33), 0)),
ROUNDUP(INDEX(GRID!$B$34:$BI$44,MATCH(I$7,GRID!$A$34:$A$44,0),MATCH(1,($U$2=GRID!$B$31:$BI$31)*(КАЛЕНДАРЬ!$AT5=GRID!$B$33:$BI$33),0))*(1-GRID!$B$69),0))</f>
        <v>22300</v>
      </c>
      <c r="J392" s="47" cm="1">
        <f t="array" ref="J392">IF($I$2="Открытый тариф",
INDEX(GRID!$B$47:$BI$57,MATCH(I$7,GRID!$A$47:$A$57,0),MATCH(1,($U$2=GRID!$B$31:$BI$31)*(КАЛЕНДАРЬ!$AT5=GRID!$B$33:$BI$33), 0)),
ROUNDUP(INDEX(GRID!$B$47:$BI$57,MATCH(I$7,GRID!$A$47:$A$57,0),MATCH(1,($U$2=GRID!$B$31:$BI$31)*(КАЛЕНДАРЬ!$AT5=GRID!$B$33:$BI$33),0))*(1-GRID!$B$69),0))</f>
        <v>22300</v>
      </c>
      <c r="K392" s="47" cm="1">
        <f t="array" ref="K392">IF($I$2="Открытый тариф",
INDEX(GRID!$B$34:$BI$44,MATCH(K$7,GRID!$A$34:$A$44,0),MATCH(1,($U$2=GRID!$B$31:$BI$31)*(КАЛЕНДАРЬ!$AT5=GRID!$B$33:$BI$33), 0)),
ROUNDUP(INDEX(GRID!$B$34:$BI$44,MATCH(K$7,GRID!$A$34:$A$44,0),MATCH(1,($U$2=GRID!$B$31:$BI$31)*(КАЛЕНДАРЬ!$AT5=GRID!$B$33:$BI$33),0))*(1-GRID!$B$69),0))</f>
        <v>23300</v>
      </c>
      <c r="L392" s="47" cm="1">
        <f t="array" ref="L392">IF($I$2="Открытый тариф",
INDEX(GRID!$B$47:$BI$57,MATCH(K$7,GRID!$A$47:$A$57,0),MATCH(1,($U$2=GRID!$B$31:$BI$31)*(КАЛЕНДАРЬ!$AT5=GRID!$B$33:$BI$33), 0)),
ROUNDUP(INDEX(GRID!$B$47:$BI$57,MATCH(K$7,GRID!$A$47:$A$57,0),MATCH(1,($U$2=GRID!$B$31:$BI$31)*(КАЛЕНДАРЬ!$AT5=GRID!$B$33:$BI$33),0))*(1-GRID!$B$69),0))</f>
        <v>23300</v>
      </c>
      <c r="M392" s="47" cm="1">
        <f t="array" ref="M392">IF($I$2="Открытый тариф",
INDEX(GRID!$B$34:$BI$44,MATCH(M$7,GRID!$A$34:$A$44,0),MATCH(1,($U$2=GRID!$B$31:$BI$31)*(КАЛЕНДАРЬ!$AT5=GRID!$B$33:$BI$33), 0)),
ROUNDUP(INDEX(GRID!$B$34:$BI$44,MATCH(M$7,GRID!$A$34:$A$44,0),MATCH(1,($U$2=GRID!$B$31:$BI$31)*(КАЛЕНДАРЬ!$AT5=GRID!$B$33:$BI$33),0))*(1-GRID!$B$69),0))</f>
        <v>25100</v>
      </c>
      <c r="N392" s="47" cm="1">
        <f t="array" ref="N392">IF($I$2="Открытый тариф",
INDEX(GRID!$B$47:$BI$57,MATCH(M$7,GRID!$A$47:$A$57,0),MATCH(1,($U$2=GRID!$B$31:$BI$31)*(КАЛЕНДАРЬ!$AT5=GRID!$B$33:$BI$33), 0)),
ROUNDUP(INDEX(GRID!$B$47:$BI$57,MATCH(M$7,GRID!$A$47:$A$57,0),MATCH(1,($U$2=GRID!$B$31:$BI$31)*(КАЛЕНДАРЬ!$AT5=GRID!$B$33:$BI$33),0))*(1-GRID!$B$69),0))</f>
        <v>25100</v>
      </c>
      <c r="O392" s="49" t="s">
        <v>101</v>
      </c>
      <c r="P392" s="49" t="s">
        <v>101</v>
      </c>
      <c r="Q392" s="49" t="s">
        <v>101</v>
      </c>
      <c r="R392" s="49" t="s">
        <v>101</v>
      </c>
      <c r="S392" s="49" t="s">
        <v>101</v>
      </c>
      <c r="T392" s="49" t="s">
        <v>101</v>
      </c>
      <c r="U392" s="49" t="s">
        <v>101</v>
      </c>
      <c r="V392" s="49" t="s">
        <v>101</v>
      </c>
      <c r="W392" s="49" t="s">
        <v>101</v>
      </c>
      <c r="X392" s="49" t="s">
        <v>101</v>
      </c>
      <c r="Y392" s="146"/>
    </row>
    <row r="393" spans="1:25" hidden="1" x14ac:dyDescent="0.2">
      <c r="A393" s="117" t="s">
        <v>44</v>
      </c>
      <c r="B393" s="117">
        <v>3</v>
      </c>
      <c r="C393" s="47" cm="1">
        <f t="array" ref="C393">IF($I$2="Открытый тариф",
INDEX(GRID!$B$34:$BI$44,MATCH(C$7,GRID!$A$34:$A$44,0),MATCH(1,($U$2=GRID!$B$31:$BI$31)*(КАЛЕНДАРЬ!$AT6=GRID!$B$33:$BI$33), 0)),
ROUNDUP(INDEX(GRID!$B$34:$BI$44,MATCH(C$7,GRID!$A$34:$A$44,0),MATCH(1,($U$2=GRID!$B$31:$BI$31)*(КАЛЕНДАРЬ!$AT6=GRID!$B$33:$BI$33),0))*(1-GRID!$B$69),0))</f>
        <v>17700</v>
      </c>
      <c r="D393" s="47" cm="1">
        <f t="array" ref="D393">IF($I$2="Открытый тариф",
INDEX(GRID!$B$47:$BI$57,MATCH(C$7,GRID!$A$47:$A$57,0),MATCH(1,($U$2=GRID!$B$31:$BI$31)*(КАЛЕНДАРЬ!$AT6=GRID!$B$33:$BI$33), 0)),
ROUNDUP(INDEX(GRID!$B$47:$BI$57,MATCH(C$7,GRID!$A$47:$A$57,0),MATCH(1,($U$2=GRID!$B$31:$BI$31)*(КАЛЕНДАРЬ!$AT6=GRID!$B$33:$BI$33),0))*(1-GRID!$B$69),0))</f>
        <v>17700</v>
      </c>
      <c r="E393" s="47" cm="1">
        <f t="array" ref="E393">IF($I$2="Открытый тариф",
INDEX(GRID!$B$34:$BI$44,MATCH(E$7,GRID!$A$34:$A$44,0),MATCH(1,($U$2=GRID!$B$31:$BI$31)*(КАЛЕНДАРЬ!$AT6=GRID!$B$33:$BI$33), 0)),
ROUNDUP(INDEX(GRID!$B$34:$BI$44,MATCH(E$7,GRID!$A$34:$A$44,0),MATCH(1,($U$2=GRID!$B$31:$BI$31)*(КАЛЕНДАРЬ!$AT6=GRID!$B$33:$BI$33),0))*(1-GRID!$B$69),0))</f>
        <v>19500</v>
      </c>
      <c r="F393" s="47" cm="1">
        <f t="array" ref="F393">IF($I$2="Открытый тариф",
INDEX(GRID!$B$47:$BI$57,MATCH(E$7,GRID!$A$47:$A$57,0),MATCH(1,($U$2=GRID!$B$31:$BI$31)*(КАЛЕНДАРЬ!$AT6=GRID!$B$33:$BI$33), 0)),
ROUNDUP(INDEX(GRID!$B$47:$BI$57,MATCH(E$7,GRID!$A$47:$A$57,0),MATCH(1,($U$2=GRID!$B$31:$BI$31)*(КАЛЕНДАРЬ!$AT6=GRID!$B$33:$BI$33),0))*(1-GRID!$B$69),0))</f>
        <v>19500</v>
      </c>
      <c r="G393" s="47" cm="1">
        <f t="array" ref="G393">IF($I$2="Открытый тариф",
INDEX(GRID!$B$34:$BI$44,MATCH(G$7,GRID!$A$34:$A$44,0),MATCH(1,($U$2=GRID!$B$31:$BI$31)*(КАЛЕНДАРЬ!$AT6=GRID!$B$33:$BI$33), 0)),
ROUNDUP(INDEX(GRID!$B$34:$BI$44,MATCH(G$7,GRID!$A$34:$A$44,0),MATCH(1,($U$2=GRID!$B$31:$BI$31)*(КАЛЕНДАРЬ!$AT6=GRID!$B$33:$BI$33),0))*(1-GRID!$B$69),0))</f>
        <v>20500</v>
      </c>
      <c r="H393" s="47" cm="1">
        <f t="array" ref="H393">IF($I$2="Открытый тариф",
INDEX(GRID!$B$47:$BI$57,MATCH(G$7,GRID!$A$47:$A$57,0),MATCH(1,($U$2=GRID!$B$31:$BI$31)*(КАЛЕНДАРЬ!$AT6=GRID!$B$33:$BI$33), 0)),
ROUNDUP(INDEX(GRID!$B$47:$BI$57,MATCH(G$7,GRID!$A$47:$A$57,0),MATCH(1,($U$2=GRID!$B$31:$BI$31)*(КАЛЕНДАРЬ!$AT6=GRID!$B$33:$BI$33),0))*(1-GRID!$B$69),0))</f>
        <v>20500</v>
      </c>
      <c r="I393" s="47" cm="1">
        <f t="array" ref="I393">IF($I$2="Открытый тариф",
INDEX(GRID!$B$34:$BI$44,MATCH(I$7,GRID!$A$34:$A$44,0),MATCH(1,($U$2=GRID!$B$31:$BI$31)*(КАЛЕНДАРЬ!$AT6=GRID!$B$33:$BI$33), 0)),
ROUNDUP(INDEX(GRID!$B$34:$BI$44,MATCH(I$7,GRID!$A$34:$A$44,0),MATCH(1,($U$2=GRID!$B$31:$BI$31)*(КАЛЕНДАРЬ!$AT6=GRID!$B$33:$BI$33),0))*(1-GRID!$B$69),0))</f>
        <v>22300</v>
      </c>
      <c r="J393" s="47" cm="1">
        <f t="array" ref="J393">IF($I$2="Открытый тариф",
INDEX(GRID!$B$47:$BI$57,MATCH(I$7,GRID!$A$47:$A$57,0),MATCH(1,($U$2=GRID!$B$31:$BI$31)*(КАЛЕНДАРЬ!$AT6=GRID!$B$33:$BI$33), 0)),
ROUNDUP(INDEX(GRID!$B$47:$BI$57,MATCH(I$7,GRID!$A$47:$A$57,0),MATCH(1,($U$2=GRID!$B$31:$BI$31)*(КАЛЕНДАРЬ!$AT6=GRID!$B$33:$BI$33),0))*(1-GRID!$B$69),0))</f>
        <v>22300</v>
      </c>
      <c r="K393" s="47" cm="1">
        <f t="array" ref="K393">IF($I$2="Открытый тариф",
INDEX(GRID!$B$34:$BI$44,MATCH(K$7,GRID!$A$34:$A$44,0),MATCH(1,($U$2=GRID!$B$31:$BI$31)*(КАЛЕНДАРЬ!$AT6=GRID!$B$33:$BI$33), 0)),
ROUNDUP(INDEX(GRID!$B$34:$BI$44,MATCH(K$7,GRID!$A$34:$A$44,0),MATCH(1,($U$2=GRID!$B$31:$BI$31)*(КАЛЕНДАРЬ!$AT6=GRID!$B$33:$BI$33),0))*(1-GRID!$B$69),0))</f>
        <v>23300</v>
      </c>
      <c r="L393" s="47" cm="1">
        <f t="array" ref="L393">IF($I$2="Открытый тариф",
INDEX(GRID!$B$47:$BI$57,MATCH(K$7,GRID!$A$47:$A$57,0),MATCH(1,($U$2=GRID!$B$31:$BI$31)*(КАЛЕНДАРЬ!$AT6=GRID!$B$33:$BI$33), 0)),
ROUNDUP(INDEX(GRID!$B$47:$BI$57,MATCH(K$7,GRID!$A$47:$A$57,0),MATCH(1,($U$2=GRID!$B$31:$BI$31)*(КАЛЕНДАРЬ!$AT6=GRID!$B$33:$BI$33),0))*(1-GRID!$B$69),0))</f>
        <v>23300</v>
      </c>
      <c r="M393" s="47" cm="1">
        <f t="array" ref="M393">IF($I$2="Открытый тариф",
INDEX(GRID!$B$34:$BI$44,MATCH(M$7,GRID!$A$34:$A$44,0),MATCH(1,($U$2=GRID!$B$31:$BI$31)*(КАЛЕНДАРЬ!$AT6=GRID!$B$33:$BI$33), 0)),
ROUNDUP(INDEX(GRID!$B$34:$BI$44,MATCH(M$7,GRID!$A$34:$A$44,0),MATCH(1,($U$2=GRID!$B$31:$BI$31)*(КАЛЕНДАРЬ!$AT6=GRID!$B$33:$BI$33),0))*(1-GRID!$B$69),0))</f>
        <v>25100</v>
      </c>
      <c r="N393" s="47" cm="1">
        <f t="array" ref="N393">IF($I$2="Открытый тариф",
INDEX(GRID!$B$47:$BI$57,MATCH(M$7,GRID!$A$47:$A$57,0),MATCH(1,($U$2=GRID!$B$31:$BI$31)*(КАЛЕНДАРЬ!$AT6=GRID!$B$33:$BI$33), 0)),
ROUNDUP(INDEX(GRID!$B$47:$BI$57,MATCH(M$7,GRID!$A$47:$A$57,0),MATCH(1,($U$2=GRID!$B$31:$BI$31)*(КАЛЕНДАРЬ!$AT6=GRID!$B$33:$BI$33),0))*(1-GRID!$B$69),0))</f>
        <v>25100</v>
      </c>
      <c r="O393" s="49" t="s">
        <v>101</v>
      </c>
      <c r="P393" s="49" t="s">
        <v>101</v>
      </c>
      <c r="Q393" s="49" t="s">
        <v>101</v>
      </c>
      <c r="R393" s="49" t="s">
        <v>101</v>
      </c>
      <c r="S393" s="49" t="s">
        <v>101</v>
      </c>
      <c r="T393" s="49" t="s">
        <v>101</v>
      </c>
      <c r="U393" s="49" t="s">
        <v>101</v>
      </c>
      <c r="V393" s="49" t="s">
        <v>101</v>
      </c>
      <c r="W393" s="49" t="s">
        <v>101</v>
      </c>
      <c r="X393" s="49" t="s">
        <v>101</v>
      </c>
      <c r="Y393" s="146"/>
    </row>
    <row r="394" spans="1:25" hidden="1" x14ac:dyDescent="0.2">
      <c r="A394" s="117" t="s">
        <v>45</v>
      </c>
      <c r="B394" s="117">
        <v>4</v>
      </c>
      <c r="C394" s="47" cm="1">
        <f t="array" ref="C394">IF($I$2="Открытый тариф",
INDEX(GRID!$B$34:$BI$44,MATCH(C$7,GRID!$A$34:$A$44,0),MATCH(1,($U$2=GRID!$B$31:$BI$31)*(КАЛЕНДАРЬ!$AT7=GRID!$B$33:$BI$33), 0)),
ROUNDUP(INDEX(GRID!$B$34:$BI$44,MATCH(C$7,GRID!$A$34:$A$44,0),MATCH(1,($U$2=GRID!$B$31:$BI$31)*(КАЛЕНДАРЬ!$AT7=GRID!$B$33:$BI$33),0))*(1-GRID!$B$69),0))</f>
        <v>17700</v>
      </c>
      <c r="D394" s="47" cm="1">
        <f t="array" ref="D394">IF($I$2="Открытый тариф",
INDEX(GRID!$B$47:$BI$57,MATCH(C$7,GRID!$A$47:$A$57,0),MATCH(1,($U$2=GRID!$B$31:$BI$31)*(КАЛЕНДАРЬ!$AT7=GRID!$B$33:$BI$33), 0)),
ROUNDUP(INDEX(GRID!$B$47:$BI$57,MATCH(C$7,GRID!$A$47:$A$57,0),MATCH(1,($U$2=GRID!$B$31:$BI$31)*(КАЛЕНДАРЬ!$AT7=GRID!$B$33:$BI$33),0))*(1-GRID!$B$69),0))</f>
        <v>17700</v>
      </c>
      <c r="E394" s="47" cm="1">
        <f t="array" ref="E394">IF($I$2="Открытый тариф",
INDEX(GRID!$B$34:$BI$44,MATCH(E$7,GRID!$A$34:$A$44,0),MATCH(1,($U$2=GRID!$B$31:$BI$31)*(КАЛЕНДАРЬ!$AT7=GRID!$B$33:$BI$33), 0)),
ROUNDUP(INDEX(GRID!$B$34:$BI$44,MATCH(E$7,GRID!$A$34:$A$44,0),MATCH(1,($U$2=GRID!$B$31:$BI$31)*(КАЛЕНДАРЬ!$AT7=GRID!$B$33:$BI$33),0))*(1-GRID!$B$69),0))</f>
        <v>19500</v>
      </c>
      <c r="F394" s="47" cm="1">
        <f t="array" ref="F394">IF($I$2="Открытый тариф",
INDEX(GRID!$B$47:$BI$57,MATCH(E$7,GRID!$A$47:$A$57,0),MATCH(1,($U$2=GRID!$B$31:$BI$31)*(КАЛЕНДАРЬ!$AT7=GRID!$B$33:$BI$33), 0)),
ROUNDUP(INDEX(GRID!$B$47:$BI$57,MATCH(E$7,GRID!$A$47:$A$57,0),MATCH(1,($U$2=GRID!$B$31:$BI$31)*(КАЛЕНДАРЬ!$AT7=GRID!$B$33:$BI$33),0))*(1-GRID!$B$69),0))</f>
        <v>19500</v>
      </c>
      <c r="G394" s="47" cm="1">
        <f t="array" ref="G394">IF($I$2="Открытый тариф",
INDEX(GRID!$B$34:$BI$44,MATCH(G$7,GRID!$A$34:$A$44,0),MATCH(1,($U$2=GRID!$B$31:$BI$31)*(КАЛЕНДАРЬ!$AT7=GRID!$B$33:$BI$33), 0)),
ROUNDUP(INDEX(GRID!$B$34:$BI$44,MATCH(G$7,GRID!$A$34:$A$44,0),MATCH(1,($U$2=GRID!$B$31:$BI$31)*(КАЛЕНДАРЬ!$AT7=GRID!$B$33:$BI$33),0))*(1-GRID!$B$69),0))</f>
        <v>20500</v>
      </c>
      <c r="H394" s="47" cm="1">
        <f t="array" ref="H394">IF($I$2="Открытый тариф",
INDEX(GRID!$B$47:$BI$57,MATCH(G$7,GRID!$A$47:$A$57,0),MATCH(1,($U$2=GRID!$B$31:$BI$31)*(КАЛЕНДАРЬ!$AT7=GRID!$B$33:$BI$33), 0)),
ROUNDUP(INDEX(GRID!$B$47:$BI$57,MATCH(G$7,GRID!$A$47:$A$57,0),MATCH(1,($U$2=GRID!$B$31:$BI$31)*(КАЛЕНДАРЬ!$AT7=GRID!$B$33:$BI$33),0))*(1-GRID!$B$69),0))</f>
        <v>20500</v>
      </c>
      <c r="I394" s="47" cm="1">
        <f t="array" ref="I394">IF($I$2="Открытый тариф",
INDEX(GRID!$B$34:$BI$44,MATCH(I$7,GRID!$A$34:$A$44,0),MATCH(1,($U$2=GRID!$B$31:$BI$31)*(КАЛЕНДАРЬ!$AT7=GRID!$B$33:$BI$33), 0)),
ROUNDUP(INDEX(GRID!$B$34:$BI$44,MATCH(I$7,GRID!$A$34:$A$44,0),MATCH(1,($U$2=GRID!$B$31:$BI$31)*(КАЛЕНДАРЬ!$AT7=GRID!$B$33:$BI$33),0))*(1-GRID!$B$69),0))</f>
        <v>22300</v>
      </c>
      <c r="J394" s="47" cm="1">
        <f t="array" ref="J394">IF($I$2="Открытый тариф",
INDEX(GRID!$B$47:$BI$57,MATCH(I$7,GRID!$A$47:$A$57,0),MATCH(1,($U$2=GRID!$B$31:$BI$31)*(КАЛЕНДАРЬ!$AT7=GRID!$B$33:$BI$33), 0)),
ROUNDUP(INDEX(GRID!$B$47:$BI$57,MATCH(I$7,GRID!$A$47:$A$57,0),MATCH(1,($U$2=GRID!$B$31:$BI$31)*(КАЛЕНДАРЬ!$AT7=GRID!$B$33:$BI$33),0))*(1-GRID!$B$69),0))</f>
        <v>22300</v>
      </c>
      <c r="K394" s="47" cm="1">
        <f t="array" ref="K394">IF($I$2="Открытый тариф",
INDEX(GRID!$B$34:$BI$44,MATCH(K$7,GRID!$A$34:$A$44,0),MATCH(1,($U$2=GRID!$B$31:$BI$31)*(КАЛЕНДАРЬ!$AT7=GRID!$B$33:$BI$33), 0)),
ROUNDUP(INDEX(GRID!$B$34:$BI$44,MATCH(K$7,GRID!$A$34:$A$44,0),MATCH(1,($U$2=GRID!$B$31:$BI$31)*(КАЛЕНДАРЬ!$AT7=GRID!$B$33:$BI$33),0))*(1-GRID!$B$69),0))</f>
        <v>23300</v>
      </c>
      <c r="L394" s="47" cm="1">
        <f t="array" ref="L394">IF($I$2="Открытый тариф",
INDEX(GRID!$B$47:$BI$57,MATCH(K$7,GRID!$A$47:$A$57,0),MATCH(1,($U$2=GRID!$B$31:$BI$31)*(КАЛЕНДАРЬ!$AT7=GRID!$B$33:$BI$33), 0)),
ROUNDUP(INDEX(GRID!$B$47:$BI$57,MATCH(K$7,GRID!$A$47:$A$57,0),MATCH(1,($U$2=GRID!$B$31:$BI$31)*(КАЛЕНДАРЬ!$AT7=GRID!$B$33:$BI$33),0))*(1-GRID!$B$69),0))</f>
        <v>23300</v>
      </c>
      <c r="M394" s="47" cm="1">
        <f t="array" ref="M394">IF($I$2="Открытый тариф",
INDEX(GRID!$B$34:$BI$44,MATCH(M$7,GRID!$A$34:$A$44,0),MATCH(1,($U$2=GRID!$B$31:$BI$31)*(КАЛЕНДАРЬ!$AT7=GRID!$B$33:$BI$33), 0)),
ROUNDUP(INDEX(GRID!$B$34:$BI$44,MATCH(M$7,GRID!$A$34:$A$44,0),MATCH(1,($U$2=GRID!$B$31:$BI$31)*(КАЛЕНДАРЬ!$AT7=GRID!$B$33:$BI$33),0))*(1-GRID!$B$69),0))</f>
        <v>25100</v>
      </c>
      <c r="N394" s="47" cm="1">
        <f t="array" ref="N394">IF($I$2="Открытый тариф",
INDEX(GRID!$B$47:$BI$57,MATCH(M$7,GRID!$A$47:$A$57,0),MATCH(1,($U$2=GRID!$B$31:$BI$31)*(КАЛЕНДАРЬ!$AT7=GRID!$B$33:$BI$33), 0)),
ROUNDUP(INDEX(GRID!$B$47:$BI$57,MATCH(M$7,GRID!$A$47:$A$57,0),MATCH(1,($U$2=GRID!$B$31:$BI$31)*(КАЛЕНДАРЬ!$AT7=GRID!$B$33:$BI$33),0))*(1-GRID!$B$69),0))</f>
        <v>25100</v>
      </c>
      <c r="O394" s="49" t="s">
        <v>101</v>
      </c>
      <c r="P394" s="49" t="s">
        <v>101</v>
      </c>
      <c r="Q394" s="49" t="s">
        <v>101</v>
      </c>
      <c r="R394" s="49" t="s">
        <v>101</v>
      </c>
      <c r="S394" s="49" t="s">
        <v>101</v>
      </c>
      <c r="T394" s="49" t="s">
        <v>101</v>
      </c>
      <c r="U394" s="49" t="s">
        <v>101</v>
      </c>
      <c r="V394" s="49" t="s">
        <v>101</v>
      </c>
      <c r="W394" s="49" t="s">
        <v>101</v>
      </c>
      <c r="X394" s="49" t="s">
        <v>101</v>
      </c>
      <c r="Y394" s="146"/>
    </row>
    <row r="395" spans="1:25" hidden="1" x14ac:dyDescent="0.2">
      <c r="A395" s="117" t="s">
        <v>46</v>
      </c>
      <c r="B395" s="117">
        <v>5</v>
      </c>
      <c r="C395" s="47" cm="1">
        <f t="array" ref="C395">IF($I$2="Открытый тариф",
INDEX(GRID!$B$34:$BI$44,MATCH(C$7,GRID!$A$34:$A$44,0),MATCH(1,($U$2=GRID!$B$31:$BI$31)*(КАЛЕНДАРЬ!$AT8=GRID!$B$33:$BI$33), 0)),
ROUNDUP(INDEX(GRID!$B$34:$BI$44,MATCH(C$7,GRID!$A$34:$A$44,0),MATCH(1,($U$2=GRID!$B$31:$BI$31)*(КАЛЕНДАРЬ!$AT8=GRID!$B$33:$BI$33),0))*(1-GRID!$B$69),0))</f>
        <v>17700</v>
      </c>
      <c r="D395" s="47" cm="1">
        <f t="array" ref="D395">IF($I$2="Открытый тариф",
INDEX(GRID!$B$47:$BI$57,MATCH(C$7,GRID!$A$47:$A$57,0),MATCH(1,($U$2=GRID!$B$31:$BI$31)*(КАЛЕНДАРЬ!$AT8=GRID!$B$33:$BI$33), 0)),
ROUNDUP(INDEX(GRID!$B$47:$BI$57,MATCH(C$7,GRID!$A$47:$A$57,0),MATCH(1,($U$2=GRID!$B$31:$BI$31)*(КАЛЕНДАРЬ!$AT8=GRID!$B$33:$BI$33),0))*(1-GRID!$B$69),0))</f>
        <v>17700</v>
      </c>
      <c r="E395" s="47" cm="1">
        <f t="array" ref="E395">IF($I$2="Открытый тариф",
INDEX(GRID!$B$34:$BI$44,MATCH(E$7,GRID!$A$34:$A$44,0),MATCH(1,($U$2=GRID!$B$31:$BI$31)*(КАЛЕНДАРЬ!$AT8=GRID!$B$33:$BI$33), 0)),
ROUNDUP(INDEX(GRID!$B$34:$BI$44,MATCH(E$7,GRID!$A$34:$A$44,0),MATCH(1,($U$2=GRID!$B$31:$BI$31)*(КАЛЕНДАРЬ!$AT8=GRID!$B$33:$BI$33),0))*(1-GRID!$B$69),0))</f>
        <v>19500</v>
      </c>
      <c r="F395" s="47" cm="1">
        <f t="array" ref="F395">IF($I$2="Открытый тариф",
INDEX(GRID!$B$47:$BI$57,MATCH(E$7,GRID!$A$47:$A$57,0),MATCH(1,($U$2=GRID!$B$31:$BI$31)*(КАЛЕНДАРЬ!$AT8=GRID!$B$33:$BI$33), 0)),
ROUNDUP(INDEX(GRID!$B$47:$BI$57,MATCH(E$7,GRID!$A$47:$A$57,0),MATCH(1,($U$2=GRID!$B$31:$BI$31)*(КАЛЕНДАРЬ!$AT8=GRID!$B$33:$BI$33),0))*(1-GRID!$B$69),0))</f>
        <v>19500</v>
      </c>
      <c r="G395" s="47" cm="1">
        <f t="array" ref="G395">IF($I$2="Открытый тариф",
INDEX(GRID!$B$34:$BI$44,MATCH(G$7,GRID!$A$34:$A$44,0),MATCH(1,($U$2=GRID!$B$31:$BI$31)*(КАЛЕНДАРЬ!$AT8=GRID!$B$33:$BI$33), 0)),
ROUNDUP(INDEX(GRID!$B$34:$BI$44,MATCH(G$7,GRID!$A$34:$A$44,0),MATCH(1,($U$2=GRID!$B$31:$BI$31)*(КАЛЕНДАРЬ!$AT8=GRID!$B$33:$BI$33),0))*(1-GRID!$B$69),0))</f>
        <v>20500</v>
      </c>
      <c r="H395" s="47" cm="1">
        <f t="array" ref="H395">IF($I$2="Открытый тариф",
INDEX(GRID!$B$47:$BI$57,MATCH(G$7,GRID!$A$47:$A$57,0),MATCH(1,($U$2=GRID!$B$31:$BI$31)*(КАЛЕНДАРЬ!$AT8=GRID!$B$33:$BI$33), 0)),
ROUNDUP(INDEX(GRID!$B$47:$BI$57,MATCH(G$7,GRID!$A$47:$A$57,0),MATCH(1,($U$2=GRID!$B$31:$BI$31)*(КАЛЕНДАРЬ!$AT8=GRID!$B$33:$BI$33),0))*(1-GRID!$B$69),0))</f>
        <v>20500</v>
      </c>
      <c r="I395" s="47" cm="1">
        <f t="array" ref="I395">IF($I$2="Открытый тариф",
INDEX(GRID!$B$34:$BI$44,MATCH(I$7,GRID!$A$34:$A$44,0),MATCH(1,($U$2=GRID!$B$31:$BI$31)*(КАЛЕНДАРЬ!$AT8=GRID!$B$33:$BI$33), 0)),
ROUNDUP(INDEX(GRID!$B$34:$BI$44,MATCH(I$7,GRID!$A$34:$A$44,0),MATCH(1,($U$2=GRID!$B$31:$BI$31)*(КАЛЕНДАРЬ!$AT8=GRID!$B$33:$BI$33),0))*(1-GRID!$B$69),0))</f>
        <v>22300</v>
      </c>
      <c r="J395" s="47" cm="1">
        <f t="array" ref="J395">IF($I$2="Открытый тариф",
INDEX(GRID!$B$47:$BI$57,MATCH(I$7,GRID!$A$47:$A$57,0),MATCH(1,($U$2=GRID!$B$31:$BI$31)*(КАЛЕНДАРЬ!$AT8=GRID!$B$33:$BI$33), 0)),
ROUNDUP(INDEX(GRID!$B$47:$BI$57,MATCH(I$7,GRID!$A$47:$A$57,0),MATCH(1,($U$2=GRID!$B$31:$BI$31)*(КАЛЕНДАРЬ!$AT8=GRID!$B$33:$BI$33),0))*(1-GRID!$B$69),0))</f>
        <v>22300</v>
      </c>
      <c r="K395" s="47" cm="1">
        <f t="array" ref="K395">IF($I$2="Открытый тариф",
INDEX(GRID!$B$34:$BI$44,MATCH(K$7,GRID!$A$34:$A$44,0),MATCH(1,($U$2=GRID!$B$31:$BI$31)*(КАЛЕНДАРЬ!$AT8=GRID!$B$33:$BI$33), 0)),
ROUNDUP(INDEX(GRID!$B$34:$BI$44,MATCH(K$7,GRID!$A$34:$A$44,0),MATCH(1,($U$2=GRID!$B$31:$BI$31)*(КАЛЕНДАРЬ!$AT8=GRID!$B$33:$BI$33),0))*(1-GRID!$B$69),0))</f>
        <v>23300</v>
      </c>
      <c r="L395" s="47" cm="1">
        <f t="array" ref="L395">IF($I$2="Открытый тариф",
INDEX(GRID!$B$47:$BI$57,MATCH(K$7,GRID!$A$47:$A$57,0),MATCH(1,($U$2=GRID!$B$31:$BI$31)*(КАЛЕНДАРЬ!$AT8=GRID!$B$33:$BI$33), 0)),
ROUNDUP(INDEX(GRID!$B$47:$BI$57,MATCH(K$7,GRID!$A$47:$A$57,0),MATCH(1,($U$2=GRID!$B$31:$BI$31)*(КАЛЕНДАРЬ!$AT8=GRID!$B$33:$BI$33),0))*(1-GRID!$B$69),0))</f>
        <v>23300</v>
      </c>
      <c r="M395" s="47" cm="1">
        <f t="array" ref="M395">IF($I$2="Открытый тариф",
INDEX(GRID!$B$34:$BI$44,MATCH(M$7,GRID!$A$34:$A$44,0),MATCH(1,($U$2=GRID!$B$31:$BI$31)*(КАЛЕНДАРЬ!$AT8=GRID!$B$33:$BI$33), 0)),
ROUNDUP(INDEX(GRID!$B$34:$BI$44,MATCH(M$7,GRID!$A$34:$A$44,0),MATCH(1,($U$2=GRID!$B$31:$BI$31)*(КАЛЕНДАРЬ!$AT8=GRID!$B$33:$BI$33),0))*(1-GRID!$B$69),0))</f>
        <v>25100</v>
      </c>
      <c r="N395" s="47" cm="1">
        <f t="array" ref="N395">IF($I$2="Открытый тариф",
INDEX(GRID!$B$47:$BI$57,MATCH(M$7,GRID!$A$47:$A$57,0),MATCH(1,($U$2=GRID!$B$31:$BI$31)*(КАЛЕНДАРЬ!$AT8=GRID!$B$33:$BI$33), 0)),
ROUNDUP(INDEX(GRID!$B$47:$BI$57,MATCH(M$7,GRID!$A$47:$A$57,0),MATCH(1,($U$2=GRID!$B$31:$BI$31)*(КАЛЕНДАРЬ!$AT8=GRID!$B$33:$BI$33),0))*(1-GRID!$B$69),0))</f>
        <v>25100</v>
      </c>
      <c r="O395" s="49" t="s">
        <v>101</v>
      </c>
      <c r="P395" s="49" t="s">
        <v>101</v>
      </c>
      <c r="Q395" s="49" t="s">
        <v>101</v>
      </c>
      <c r="R395" s="49" t="s">
        <v>101</v>
      </c>
      <c r="S395" s="49" t="s">
        <v>101</v>
      </c>
      <c r="T395" s="49" t="s">
        <v>101</v>
      </c>
      <c r="U395" s="49" t="s">
        <v>101</v>
      </c>
      <c r="V395" s="49" t="s">
        <v>101</v>
      </c>
      <c r="W395" s="49" t="s">
        <v>101</v>
      </c>
      <c r="X395" s="49" t="s">
        <v>101</v>
      </c>
      <c r="Y395" s="146"/>
    </row>
    <row r="396" spans="1:25" hidden="1" x14ac:dyDescent="0.2">
      <c r="A396" s="117" t="s">
        <v>47</v>
      </c>
      <c r="B396" s="117">
        <v>6</v>
      </c>
      <c r="C396" s="47" cm="1">
        <f t="array" ref="C396">IF($I$2="Открытый тариф",
INDEX(GRID!$B$34:$BI$44,MATCH(C$7,GRID!$A$34:$A$44,0),MATCH(1,($U$2=GRID!$B$31:$BI$31)*(КАЛЕНДАРЬ!$AT9=GRID!$B$33:$BI$33), 0)),
ROUNDUP(INDEX(GRID!$B$34:$BI$44,MATCH(C$7,GRID!$A$34:$A$44,0),MATCH(1,($U$2=GRID!$B$31:$BI$31)*(КАЛЕНДАРЬ!$AT9=GRID!$B$33:$BI$33),0))*(1-GRID!$B$69),0))</f>
        <v>20100</v>
      </c>
      <c r="D396" s="47" cm="1">
        <f t="array" ref="D396">IF($I$2="Открытый тариф",
INDEX(GRID!$B$47:$BI$57,MATCH(C$7,GRID!$A$47:$A$57,0),MATCH(1,($U$2=GRID!$B$31:$BI$31)*(КАЛЕНДАРЬ!$AT9=GRID!$B$33:$BI$33), 0)),
ROUNDUP(INDEX(GRID!$B$47:$BI$57,MATCH(C$7,GRID!$A$47:$A$57,0),MATCH(1,($U$2=GRID!$B$31:$BI$31)*(КАЛЕНДАРЬ!$AT9=GRID!$B$33:$BI$33),0))*(1-GRID!$B$69),0))</f>
        <v>20100</v>
      </c>
      <c r="E396" s="47" cm="1">
        <f t="array" ref="E396">IF($I$2="Открытый тариф",
INDEX(GRID!$B$34:$BI$44,MATCH(E$7,GRID!$A$34:$A$44,0),MATCH(1,($U$2=GRID!$B$31:$BI$31)*(КАЛЕНДАРЬ!$AT9=GRID!$B$33:$BI$33), 0)),
ROUNDUP(INDEX(GRID!$B$34:$BI$44,MATCH(E$7,GRID!$A$34:$A$44,0),MATCH(1,($U$2=GRID!$B$31:$BI$31)*(КАЛЕНДАРЬ!$AT9=GRID!$B$33:$BI$33),0))*(1-GRID!$B$69),0))</f>
        <v>21900</v>
      </c>
      <c r="F396" s="47" cm="1">
        <f t="array" ref="F396">IF($I$2="Открытый тариф",
INDEX(GRID!$B$47:$BI$57,MATCH(E$7,GRID!$A$47:$A$57,0),MATCH(1,($U$2=GRID!$B$31:$BI$31)*(КАЛЕНДАРЬ!$AT9=GRID!$B$33:$BI$33), 0)),
ROUNDUP(INDEX(GRID!$B$47:$BI$57,MATCH(E$7,GRID!$A$47:$A$57,0),MATCH(1,($U$2=GRID!$B$31:$BI$31)*(КАЛЕНДАРЬ!$AT9=GRID!$B$33:$BI$33),0))*(1-GRID!$B$69),0))</f>
        <v>21900</v>
      </c>
      <c r="G396" s="47" cm="1">
        <f t="array" ref="G396">IF($I$2="Открытый тариф",
INDEX(GRID!$B$34:$BI$44,MATCH(G$7,GRID!$A$34:$A$44,0),MATCH(1,($U$2=GRID!$B$31:$BI$31)*(КАЛЕНДАРЬ!$AT9=GRID!$B$33:$BI$33), 0)),
ROUNDUP(INDEX(GRID!$B$34:$BI$44,MATCH(G$7,GRID!$A$34:$A$44,0),MATCH(1,($U$2=GRID!$B$31:$BI$31)*(КАЛЕНДАРЬ!$AT9=GRID!$B$33:$BI$33),0))*(1-GRID!$B$69),0))</f>
        <v>22900</v>
      </c>
      <c r="H396" s="47" cm="1">
        <f t="array" ref="H396">IF($I$2="Открытый тариф",
INDEX(GRID!$B$47:$BI$57,MATCH(G$7,GRID!$A$47:$A$57,0),MATCH(1,($U$2=GRID!$B$31:$BI$31)*(КАЛЕНДАРЬ!$AT9=GRID!$B$33:$BI$33), 0)),
ROUNDUP(INDEX(GRID!$B$47:$BI$57,MATCH(G$7,GRID!$A$47:$A$57,0),MATCH(1,($U$2=GRID!$B$31:$BI$31)*(КАЛЕНДАРЬ!$AT9=GRID!$B$33:$BI$33),0))*(1-GRID!$B$69),0))</f>
        <v>22900</v>
      </c>
      <c r="I396" s="47" cm="1">
        <f t="array" ref="I396">IF($I$2="Открытый тариф",
INDEX(GRID!$B$34:$BI$44,MATCH(I$7,GRID!$A$34:$A$44,0),MATCH(1,($U$2=GRID!$B$31:$BI$31)*(КАЛЕНДАРЬ!$AT9=GRID!$B$33:$BI$33), 0)),
ROUNDUP(INDEX(GRID!$B$34:$BI$44,MATCH(I$7,GRID!$A$34:$A$44,0),MATCH(1,($U$2=GRID!$B$31:$BI$31)*(КАЛЕНДАРЬ!$AT9=GRID!$B$33:$BI$33),0))*(1-GRID!$B$69),0))</f>
        <v>24700</v>
      </c>
      <c r="J396" s="47" cm="1">
        <f t="array" ref="J396">IF($I$2="Открытый тариф",
INDEX(GRID!$B$47:$BI$57,MATCH(I$7,GRID!$A$47:$A$57,0),MATCH(1,($U$2=GRID!$B$31:$BI$31)*(КАЛЕНДАРЬ!$AT9=GRID!$B$33:$BI$33), 0)),
ROUNDUP(INDEX(GRID!$B$47:$BI$57,MATCH(I$7,GRID!$A$47:$A$57,0),MATCH(1,($U$2=GRID!$B$31:$BI$31)*(КАЛЕНДАРЬ!$AT9=GRID!$B$33:$BI$33),0))*(1-GRID!$B$69),0))</f>
        <v>24700</v>
      </c>
      <c r="K396" s="47" cm="1">
        <f t="array" ref="K396">IF($I$2="Открытый тариф",
INDEX(GRID!$B$34:$BI$44,MATCH(K$7,GRID!$A$34:$A$44,0),MATCH(1,($U$2=GRID!$B$31:$BI$31)*(КАЛЕНДАРЬ!$AT9=GRID!$B$33:$BI$33), 0)),
ROUNDUP(INDEX(GRID!$B$34:$BI$44,MATCH(K$7,GRID!$A$34:$A$44,0),MATCH(1,($U$2=GRID!$B$31:$BI$31)*(КАЛЕНДАРЬ!$AT9=GRID!$B$33:$BI$33),0))*(1-GRID!$B$69),0))</f>
        <v>25700</v>
      </c>
      <c r="L396" s="47" cm="1">
        <f t="array" ref="L396">IF($I$2="Открытый тариф",
INDEX(GRID!$B$47:$BI$57,MATCH(K$7,GRID!$A$47:$A$57,0),MATCH(1,($U$2=GRID!$B$31:$BI$31)*(КАЛЕНДАРЬ!$AT9=GRID!$B$33:$BI$33), 0)),
ROUNDUP(INDEX(GRID!$B$47:$BI$57,MATCH(K$7,GRID!$A$47:$A$57,0),MATCH(1,($U$2=GRID!$B$31:$BI$31)*(КАЛЕНДАРЬ!$AT9=GRID!$B$33:$BI$33),0))*(1-GRID!$B$69),0))</f>
        <v>25700</v>
      </c>
      <c r="M396" s="47" cm="1">
        <f t="array" ref="M396">IF($I$2="Открытый тариф",
INDEX(GRID!$B$34:$BI$44,MATCH(M$7,GRID!$A$34:$A$44,0),MATCH(1,($U$2=GRID!$B$31:$BI$31)*(КАЛЕНДАРЬ!$AT9=GRID!$B$33:$BI$33), 0)),
ROUNDUP(INDEX(GRID!$B$34:$BI$44,MATCH(M$7,GRID!$A$34:$A$44,0),MATCH(1,($U$2=GRID!$B$31:$BI$31)*(КАЛЕНДАРЬ!$AT9=GRID!$B$33:$BI$33),0))*(1-GRID!$B$69),0))</f>
        <v>27500</v>
      </c>
      <c r="N396" s="47" cm="1">
        <f t="array" ref="N396">IF($I$2="Открытый тариф",
INDEX(GRID!$B$47:$BI$57,MATCH(M$7,GRID!$A$47:$A$57,0),MATCH(1,($U$2=GRID!$B$31:$BI$31)*(КАЛЕНДАРЬ!$AT9=GRID!$B$33:$BI$33), 0)),
ROUNDUP(INDEX(GRID!$B$47:$BI$57,MATCH(M$7,GRID!$A$47:$A$57,0),MATCH(1,($U$2=GRID!$B$31:$BI$31)*(КАЛЕНДАРЬ!$AT9=GRID!$B$33:$BI$33),0))*(1-GRID!$B$69),0))</f>
        <v>27500</v>
      </c>
      <c r="O396" s="49" t="s">
        <v>101</v>
      </c>
      <c r="P396" s="49" t="s">
        <v>101</v>
      </c>
      <c r="Q396" s="49" t="s">
        <v>101</v>
      </c>
      <c r="R396" s="49" t="s">
        <v>101</v>
      </c>
      <c r="S396" s="49" t="s">
        <v>101</v>
      </c>
      <c r="T396" s="49" t="s">
        <v>101</v>
      </c>
      <c r="U396" s="49" t="s">
        <v>101</v>
      </c>
      <c r="V396" s="49" t="s">
        <v>101</v>
      </c>
      <c r="W396" s="49" t="s">
        <v>101</v>
      </c>
      <c r="X396" s="49" t="s">
        <v>101</v>
      </c>
      <c r="Y396" s="146"/>
    </row>
    <row r="397" spans="1:25" hidden="1" x14ac:dyDescent="0.2">
      <c r="A397" s="117" t="s">
        <v>48</v>
      </c>
      <c r="B397" s="117">
        <v>7</v>
      </c>
      <c r="C397" s="47" cm="1">
        <f t="array" ref="C397">IF($I$2="Открытый тариф",
INDEX(GRID!$B$34:$BI$44,MATCH(C$7,GRID!$A$34:$A$44,0),MATCH(1,($U$2=GRID!$B$31:$BI$31)*(КАЛЕНДАРЬ!$AT10=GRID!$B$33:$BI$33), 0)),
ROUNDUP(INDEX(GRID!$B$34:$BI$44,MATCH(C$7,GRID!$A$34:$A$44,0),MATCH(1,($U$2=GRID!$B$31:$BI$31)*(КАЛЕНДАРЬ!$AT10=GRID!$B$33:$BI$33),0))*(1-GRID!$B$69),0))</f>
        <v>20100</v>
      </c>
      <c r="D397" s="47" cm="1">
        <f t="array" ref="D397">IF($I$2="Открытый тариф",
INDEX(GRID!$B$47:$BI$57,MATCH(C$7,GRID!$A$47:$A$57,0),MATCH(1,($U$2=GRID!$B$31:$BI$31)*(КАЛЕНДАРЬ!$AT10=GRID!$B$33:$BI$33), 0)),
ROUNDUP(INDEX(GRID!$B$47:$BI$57,MATCH(C$7,GRID!$A$47:$A$57,0),MATCH(1,($U$2=GRID!$B$31:$BI$31)*(КАЛЕНДАРЬ!$AT10=GRID!$B$33:$BI$33),0))*(1-GRID!$B$69),0))</f>
        <v>20100</v>
      </c>
      <c r="E397" s="47" cm="1">
        <f t="array" ref="E397">IF($I$2="Открытый тариф",
INDEX(GRID!$B$34:$BI$44,MATCH(E$7,GRID!$A$34:$A$44,0),MATCH(1,($U$2=GRID!$B$31:$BI$31)*(КАЛЕНДАРЬ!$AT10=GRID!$B$33:$BI$33), 0)),
ROUNDUP(INDEX(GRID!$B$34:$BI$44,MATCH(E$7,GRID!$A$34:$A$44,0),MATCH(1,($U$2=GRID!$B$31:$BI$31)*(КАЛЕНДАРЬ!$AT10=GRID!$B$33:$BI$33),0))*(1-GRID!$B$69),0))</f>
        <v>21900</v>
      </c>
      <c r="F397" s="47" cm="1">
        <f t="array" ref="F397">IF($I$2="Открытый тариф",
INDEX(GRID!$B$47:$BI$57,MATCH(E$7,GRID!$A$47:$A$57,0),MATCH(1,($U$2=GRID!$B$31:$BI$31)*(КАЛЕНДАРЬ!$AT10=GRID!$B$33:$BI$33), 0)),
ROUNDUP(INDEX(GRID!$B$47:$BI$57,MATCH(E$7,GRID!$A$47:$A$57,0),MATCH(1,($U$2=GRID!$B$31:$BI$31)*(КАЛЕНДАРЬ!$AT10=GRID!$B$33:$BI$33),0))*(1-GRID!$B$69),0))</f>
        <v>21900</v>
      </c>
      <c r="G397" s="47" cm="1">
        <f t="array" ref="G397">IF($I$2="Открытый тариф",
INDEX(GRID!$B$34:$BI$44,MATCH(G$7,GRID!$A$34:$A$44,0),MATCH(1,($U$2=GRID!$B$31:$BI$31)*(КАЛЕНДАРЬ!$AT10=GRID!$B$33:$BI$33), 0)),
ROUNDUP(INDEX(GRID!$B$34:$BI$44,MATCH(G$7,GRID!$A$34:$A$44,0),MATCH(1,($U$2=GRID!$B$31:$BI$31)*(КАЛЕНДАРЬ!$AT10=GRID!$B$33:$BI$33),0))*(1-GRID!$B$69),0))</f>
        <v>22900</v>
      </c>
      <c r="H397" s="47" cm="1">
        <f t="array" ref="H397">IF($I$2="Открытый тариф",
INDEX(GRID!$B$47:$BI$57,MATCH(G$7,GRID!$A$47:$A$57,0),MATCH(1,($U$2=GRID!$B$31:$BI$31)*(КАЛЕНДАРЬ!$AT10=GRID!$B$33:$BI$33), 0)),
ROUNDUP(INDEX(GRID!$B$47:$BI$57,MATCH(G$7,GRID!$A$47:$A$57,0),MATCH(1,($U$2=GRID!$B$31:$BI$31)*(КАЛЕНДАРЬ!$AT10=GRID!$B$33:$BI$33),0))*(1-GRID!$B$69),0))</f>
        <v>22900</v>
      </c>
      <c r="I397" s="47" cm="1">
        <f t="array" ref="I397">IF($I$2="Открытый тариф",
INDEX(GRID!$B$34:$BI$44,MATCH(I$7,GRID!$A$34:$A$44,0),MATCH(1,($U$2=GRID!$B$31:$BI$31)*(КАЛЕНДАРЬ!$AT10=GRID!$B$33:$BI$33), 0)),
ROUNDUP(INDEX(GRID!$B$34:$BI$44,MATCH(I$7,GRID!$A$34:$A$44,0),MATCH(1,($U$2=GRID!$B$31:$BI$31)*(КАЛЕНДАРЬ!$AT10=GRID!$B$33:$BI$33),0))*(1-GRID!$B$69),0))</f>
        <v>24700</v>
      </c>
      <c r="J397" s="47" cm="1">
        <f t="array" ref="J397">IF($I$2="Открытый тариф",
INDEX(GRID!$B$47:$BI$57,MATCH(I$7,GRID!$A$47:$A$57,0),MATCH(1,($U$2=GRID!$B$31:$BI$31)*(КАЛЕНДАРЬ!$AT10=GRID!$B$33:$BI$33), 0)),
ROUNDUP(INDEX(GRID!$B$47:$BI$57,MATCH(I$7,GRID!$A$47:$A$57,0),MATCH(1,($U$2=GRID!$B$31:$BI$31)*(КАЛЕНДАРЬ!$AT10=GRID!$B$33:$BI$33),0))*(1-GRID!$B$69),0))</f>
        <v>24700</v>
      </c>
      <c r="K397" s="47" cm="1">
        <f t="array" ref="K397">IF($I$2="Открытый тариф",
INDEX(GRID!$B$34:$BI$44,MATCH(K$7,GRID!$A$34:$A$44,0),MATCH(1,($U$2=GRID!$B$31:$BI$31)*(КАЛЕНДАРЬ!$AT10=GRID!$B$33:$BI$33), 0)),
ROUNDUP(INDEX(GRID!$B$34:$BI$44,MATCH(K$7,GRID!$A$34:$A$44,0),MATCH(1,($U$2=GRID!$B$31:$BI$31)*(КАЛЕНДАРЬ!$AT10=GRID!$B$33:$BI$33),0))*(1-GRID!$B$69),0))</f>
        <v>25700</v>
      </c>
      <c r="L397" s="47" cm="1">
        <f t="array" ref="L397">IF($I$2="Открытый тариф",
INDEX(GRID!$B$47:$BI$57,MATCH(K$7,GRID!$A$47:$A$57,0),MATCH(1,($U$2=GRID!$B$31:$BI$31)*(КАЛЕНДАРЬ!$AT10=GRID!$B$33:$BI$33), 0)),
ROUNDUP(INDEX(GRID!$B$47:$BI$57,MATCH(K$7,GRID!$A$47:$A$57,0),MATCH(1,($U$2=GRID!$B$31:$BI$31)*(КАЛЕНДАРЬ!$AT10=GRID!$B$33:$BI$33),0))*(1-GRID!$B$69),0))</f>
        <v>25700</v>
      </c>
      <c r="M397" s="47" cm="1">
        <f t="array" ref="M397">IF($I$2="Открытый тариф",
INDEX(GRID!$B$34:$BI$44,MATCH(M$7,GRID!$A$34:$A$44,0),MATCH(1,($U$2=GRID!$B$31:$BI$31)*(КАЛЕНДАРЬ!$AT10=GRID!$B$33:$BI$33), 0)),
ROUNDUP(INDEX(GRID!$B$34:$BI$44,MATCH(M$7,GRID!$A$34:$A$44,0),MATCH(1,($U$2=GRID!$B$31:$BI$31)*(КАЛЕНДАРЬ!$AT10=GRID!$B$33:$BI$33),0))*(1-GRID!$B$69),0))</f>
        <v>27500</v>
      </c>
      <c r="N397" s="47" cm="1">
        <f t="array" ref="N397">IF($I$2="Открытый тариф",
INDEX(GRID!$B$47:$BI$57,MATCH(M$7,GRID!$A$47:$A$57,0),MATCH(1,($U$2=GRID!$B$31:$BI$31)*(КАЛЕНДАРЬ!$AT10=GRID!$B$33:$BI$33), 0)),
ROUNDUP(INDEX(GRID!$B$47:$BI$57,MATCH(M$7,GRID!$A$47:$A$57,0),MATCH(1,($U$2=GRID!$B$31:$BI$31)*(КАЛЕНДАРЬ!$AT10=GRID!$B$33:$BI$33),0))*(1-GRID!$B$69),0))</f>
        <v>27500</v>
      </c>
      <c r="O397" s="49" t="s">
        <v>101</v>
      </c>
      <c r="P397" s="49" t="s">
        <v>101</v>
      </c>
      <c r="Q397" s="49" t="s">
        <v>101</v>
      </c>
      <c r="R397" s="49" t="s">
        <v>101</v>
      </c>
      <c r="S397" s="49" t="s">
        <v>101</v>
      </c>
      <c r="T397" s="49" t="s">
        <v>101</v>
      </c>
      <c r="U397" s="49" t="s">
        <v>101</v>
      </c>
      <c r="V397" s="49" t="s">
        <v>101</v>
      </c>
      <c r="W397" s="49" t="s">
        <v>101</v>
      </c>
      <c r="X397" s="49" t="s">
        <v>101</v>
      </c>
      <c r="Y397" s="146"/>
    </row>
    <row r="398" spans="1:25" hidden="1" x14ac:dyDescent="0.2">
      <c r="A398" s="117" t="s">
        <v>42</v>
      </c>
      <c r="B398" s="117">
        <v>8</v>
      </c>
      <c r="C398" s="47" cm="1">
        <f t="array" ref="C398">IF($I$2="Открытый тариф",
INDEX(GRID!$B$34:$BI$44,MATCH(C$7,GRID!$A$34:$A$44,0),MATCH(1,($U$2=GRID!$B$31:$BI$31)*(КАЛЕНДАРЬ!$AT11=GRID!$B$33:$BI$33), 0)),
ROUNDUP(INDEX(GRID!$B$34:$BI$44,MATCH(C$7,GRID!$A$34:$A$44,0),MATCH(1,($U$2=GRID!$B$31:$BI$31)*(КАЛЕНДАРЬ!$AT11=GRID!$B$33:$BI$33),0))*(1-GRID!$B$69),0))</f>
        <v>20100</v>
      </c>
      <c r="D398" s="47" cm="1">
        <f t="array" ref="D398">IF($I$2="Открытый тариф",
INDEX(GRID!$B$47:$BI$57,MATCH(C$7,GRID!$A$47:$A$57,0),MATCH(1,($U$2=GRID!$B$31:$BI$31)*(КАЛЕНДАРЬ!$AT11=GRID!$B$33:$BI$33), 0)),
ROUNDUP(INDEX(GRID!$B$47:$BI$57,MATCH(C$7,GRID!$A$47:$A$57,0),MATCH(1,($U$2=GRID!$B$31:$BI$31)*(КАЛЕНДАРЬ!$AT11=GRID!$B$33:$BI$33),0))*(1-GRID!$B$69),0))</f>
        <v>20100</v>
      </c>
      <c r="E398" s="47" cm="1">
        <f t="array" ref="E398">IF($I$2="Открытый тариф",
INDEX(GRID!$B$34:$BI$44,MATCH(E$7,GRID!$A$34:$A$44,0),MATCH(1,($U$2=GRID!$B$31:$BI$31)*(КАЛЕНДАРЬ!$AT11=GRID!$B$33:$BI$33), 0)),
ROUNDUP(INDEX(GRID!$B$34:$BI$44,MATCH(E$7,GRID!$A$34:$A$44,0),MATCH(1,($U$2=GRID!$B$31:$BI$31)*(КАЛЕНДАРЬ!$AT11=GRID!$B$33:$BI$33),0))*(1-GRID!$B$69),0))</f>
        <v>21900</v>
      </c>
      <c r="F398" s="47" cm="1">
        <f t="array" ref="F398">IF($I$2="Открытый тариф",
INDEX(GRID!$B$47:$BI$57,MATCH(E$7,GRID!$A$47:$A$57,0),MATCH(1,($U$2=GRID!$B$31:$BI$31)*(КАЛЕНДАРЬ!$AT11=GRID!$B$33:$BI$33), 0)),
ROUNDUP(INDEX(GRID!$B$47:$BI$57,MATCH(E$7,GRID!$A$47:$A$57,0),MATCH(1,($U$2=GRID!$B$31:$BI$31)*(КАЛЕНДАРЬ!$AT11=GRID!$B$33:$BI$33),0))*(1-GRID!$B$69),0))</f>
        <v>21900</v>
      </c>
      <c r="G398" s="47" cm="1">
        <f t="array" ref="G398">IF($I$2="Открытый тариф",
INDEX(GRID!$B$34:$BI$44,MATCH(G$7,GRID!$A$34:$A$44,0),MATCH(1,($U$2=GRID!$B$31:$BI$31)*(КАЛЕНДАРЬ!$AT11=GRID!$B$33:$BI$33), 0)),
ROUNDUP(INDEX(GRID!$B$34:$BI$44,MATCH(G$7,GRID!$A$34:$A$44,0),MATCH(1,($U$2=GRID!$B$31:$BI$31)*(КАЛЕНДАРЬ!$AT11=GRID!$B$33:$BI$33),0))*(1-GRID!$B$69),0))</f>
        <v>22900</v>
      </c>
      <c r="H398" s="47" cm="1">
        <f t="array" ref="H398">IF($I$2="Открытый тариф",
INDEX(GRID!$B$47:$BI$57,MATCH(G$7,GRID!$A$47:$A$57,0),MATCH(1,($U$2=GRID!$B$31:$BI$31)*(КАЛЕНДАРЬ!$AT11=GRID!$B$33:$BI$33), 0)),
ROUNDUP(INDEX(GRID!$B$47:$BI$57,MATCH(G$7,GRID!$A$47:$A$57,0),MATCH(1,($U$2=GRID!$B$31:$BI$31)*(КАЛЕНДАРЬ!$AT11=GRID!$B$33:$BI$33),0))*(1-GRID!$B$69),0))</f>
        <v>22900</v>
      </c>
      <c r="I398" s="47" cm="1">
        <f t="array" ref="I398">IF($I$2="Открытый тариф",
INDEX(GRID!$B$34:$BI$44,MATCH(I$7,GRID!$A$34:$A$44,0),MATCH(1,($U$2=GRID!$B$31:$BI$31)*(КАЛЕНДАРЬ!$AT11=GRID!$B$33:$BI$33), 0)),
ROUNDUP(INDEX(GRID!$B$34:$BI$44,MATCH(I$7,GRID!$A$34:$A$44,0),MATCH(1,($U$2=GRID!$B$31:$BI$31)*(КАЛЕНДАРЬ!$AT11=GRID!$B$33:$BI$33),0))*(1-GRID!$B$69),0))</f>
        <v>24700</v>
      </c>
      <c r="J398" s="47" cm="1">
        <f t="array" ref="J398">IF($I$2="Открытый тариф",
INDEX(GRID!$B$47:$BI$57,MATCH(I$7,GRID!$A$47:$A$57,0),MATCH(1,($U$2=GRID!$B$31:$BI$31)*(КАЛЕНДАРЬ!$AT11=GRID!$B$33:$BI$33), 0)),
ROUNDUP(INDEX(GRID!$B$47:$BI$57,MATCH(I$7,GRID!$A$47:$A$57,0),MATCH(1,($U$2=GRID!$B$31:$BI$31)*(КАЛЕНДАРЬ!$AT11=GRID!$B$33:$BI$33),0))*(1-GRID!$B$69),0))</f>
        <v>24700</v>
      </c>
      <c r="K398" s="47" cm="1">
        <f t="array" ref="K398">IF($I$2="Открытый тариф",
INDEX(GRID!$B$34:$BI$44,MATCH(K$7,GRID!$A$34:$A$44,0),MATCH(1,($U$2=GRID!$B$31:$BI$31)*(КАЛЕНДАРЬ!$AT11=GRID!$B$33:$BI$33), 0)),
ROUNDUP(INDEX(GRID!$B$34:$BI$44,MATCH(K$7,GRID!$A$34:$A$44,0),MATCH(1,($U$2=GRID!$B$31:$BI$31)*(КАЛЕНДАРЬ!$AT11=GRID!$B$33:$BI$33),0))*(1-GRID!$B$69),0))</f>
        <v>25700</v>
      </c>
      <c r="L398" s="47" cm="1">
        <f t="array" ref="L398">IF($I$2="Открытый тариф",
INDEX(GRID!$B$47:$BI$57,MATCH(K$7,GRID!$A$47:$A$57,0),MATCH(1,($U$2=GRID!$B$31:$BI$31)*(КАЛЕНДАРЬ!$AT11=GRID!$B$33:$BI$33), 0)),
ROUNDUP(INDEX(GRID!$B$47:$BI$57,MATCH(K$7,GRID!$A$47:$A$57,0),MATCH(1,($U$2=GRID!$B$31:$BI$31)*(КАЛЕНДАРЬ!$AT11=GRID!$B$33:$BI$33),0))*(1-GRID!$B$69),0))</f>
        <v>25700</v>
      </c>
      <c r="M398" s="47" cm="1">
        <f t="array" ref="M398">IF($I$2="Открытый тариф",
INDEX(GRID!$B$34:$BI$44,MATCH(M$7,GRID!$A$34:$A$44,0),MATCH(1,($U$2=GRID!$B$31:$BI$31)*(КАЛЕНДАРЬ!$AT11=GRID!$B$33:$BI$33), 0)),
ROUNDUP(INDEX(GRID!$B$34:$BI$44,MATCH(M$7,GRID!$A$34:$A$44,0),MATCH(1,($U$2=GRID!$B$31:$BI$31)*(КАЛЕНДАРЬ!$AT11=GRID!$B$33:$BI$33),0))*(1-GRID!$B$69),0))</f>
        <v>27500</v>
      </c>
      <c r="N398" s="47" cm="1">
        <f t="array" ref="N398">IF($I$2="Открытый тариф",
INDEX(GRID!$B$47:$BI$57,MATCH(M$7,GRID!$A$47:$A$57,0),MATCH(1,($U$2=GRID!$B$31:$BI$31)*(КАЛЕНДАРЬ!$AT11=GRID!$B$33:$BI$33), 0)),
ROUNDUP(INDEX(GRID!$B$47:$BI$57,MATCH(M$7,GRID!$A$47:$A$57,0),MATCH(1,($U$2=GRID!$B$31:$BI$31)*(КАЛЕНДАРЬ!$AT11=GRID!$B$33:$BI$33),0))*(1-GRID!$B$69),0))</f>
        <v>27500</v>
      </c>
      <c r="O398" s="49" t="s">
        <v>101</v>
      </c>
      <c r="P398" s="49" t="s">
        <v>101</v>
      </c>
      <c r="Q398" s="49" t="s">
        <v>101</v>
      </c>
      <c r="R398" s="49" t="s">
        <v>101</v>
      </c>
      <c r="S398" s="49" t="s">
        <v>101</v>
      </c>
      <c r="T398" s="49" t="s">
        <v>101</v>
      </c>
      <c r="U398" s="49" t="s">
        <v>101</v>
      </c>
      <c r="V398" s="49" t="s">
        <v>101</v>
      </c>
      <c r="W398" s="49" t="s">
        <v>101</v>
      </c>
      <c r="X398" s="49" t="s">
        <v>101</v>
      </c>
      <c r="Y398" s="146"/>
    </row>
    <row r="399" spans="1:25" hidden="1" x14ac:dyDescent="0.2">
      <c r="A399" s="117" t="s">
        <v>43</v>
      </c>
      <c r="B399" s="117">
        <v>9</v>
      </c>
      <c r="C399" s="47" cm="1">
        <f t="array" ref="C399">IF($I$2="Открытый тариф",
INDEX(GRID!$B$34:$BI$44,MATCH(C$7,GRID!$A$34:$A$44,0),MATCH(1,($U$2=GRID!$B$31:$BI$31)*(КАЛЕНДАРЬ!$AT12=GRID!$B$33:$BI$33), 0)),
ROUNDUP(INDEX(GRID!$B$34:$BI$44,MATCH(C$7,GRID!$A$34:$A$44,0),MATCH(1,($U$2=GRID!$B$31:$BI$31)*(КАЛЕНДАРЬ!$AT12=GRID!$B$33:$BI$33),0))*(1-GRID!$B$69),0))</f>
        <v>17700</v>
      </c>
      <c r="D399" s="47" cm="1">
        <f t="array" ref="D399">IF($I$2="Открытый тариф",
INDEX(GRID!$B$47:$BI$57,MATCH(C$7,GRID!$A$47:$A$57,0),MATCH(1,($U$2=GRID!$B$31:$BI$31)*(КАЛЕНДАРЬ!$AT12=GRID!$B$33:$BI$33), 0)),
ROUNDUP(INDEX(GRID!$B$47:$BI$57,MATCH(C$7,GRID!$A$47:$A$57,0),MATCH(1,($U$2=GRID!$B$31:$BI$31)*(КАЛЕНДАРЬ!$AT12=GRID!$B$33:$BI$33),0))*(1-GRID!$B$69),0))</f>
        <v>17700</v>
      </c>
      <c r="E399" s="47" cm="1">
        <f t="array" ref="E399">IF($I$2="Открытый тариф",
INDEX(GRID!$B$34:$BI$44,MATCH(E$7,GRID!$A$34:$A$44,0),MATCH(1,($U$2=GRID!$B$31:$BI$31)*(КАЛЕНДАРЬ!$AT12=GRID!$B$33:$BI$33), 0)),
ROUNDUP(INDEX(GRID!$B$34:$BI$44,MATCH(E$7,GRID!$A$34:$A$44,0),MATCH(1,($U$2=GRID!$B$31:$BI$31)*(КАЛЕНДАРЬ!$AT12=GRID!$B$33:$BI$33),0))*(1-GRID!$B$69),0))</f>
        <v>19500</v>
      </c>
      <c r="F399" s="47" cm="1">
        <f t="array" ref="F399">IF($I$2="Открытый тариф",
INDEX(GRID!$B$47:$BI$57,MATCH(E$7,GRID!$A$47:$A$57,0),MATCH(1,($U$2=GRID!$B$31:$BI$31)*(КАЛЕНДАРЬ!$AT12=GRID!$B$33:$BI$33), 0)),
ROUNDUP(INDEX(GRID!$B$47:$BI$57,MATCH(E$7,GRID!$A$47:$A$57,0),MATCH(1,($U$2=GRID!$B$31:$BI$31)*(КАЛЕНДАРЬ!$AT12=GRID!$B$33:$BI$33),0))*(1-GRID!$B$69),0))</f>
        <v>19500</v>
      </c>
      <c r="G399" s="47" cm="1">
        <f t="array" ref="G399">IF($I$2="Открытый тариф",
INDEX(GRID!$B$34:$BI$44,MATCH(G$7,GRID!$A$34:$A$44,0),MATCH(1,($U$2=GRID!$B$31:$BI$31)*(КАЛЕНДАРЬ!$AT12=GRID!$B$33:$BI$33), 0)),
ROUNDUP(INDEX(GRID!$B$34:$BI$44,MATCH(G$7,GRID!$A$34:$A$44,0),MATCH(1,($U$2=GRID!$B$31:$BI$31)*(КАЛЕНДАРЬ!$AT12=GRID!$B$33:$BI$33),0))*(1-GRID!$B$69),0))</f>
        <v>20500</v>
      </c>
      <c r="H399" s="47" cm="1">
        <f t="array" ref="H399">IF($I$2="Открытый тариф",
INDEX(GRID!$B$47:$BI$57,MATCH(G$7,GRID!$A$47:$A$57,0),MATCH(1,($U$2=GRID!$B$31:$BI$31)*(КАЛЕНДАРЬ!$AT12=GRID!$B$33:$BI$33), 0)),
ROUNDUP(INDEX(GRID!$B$47:$BI$57,MATCH(G$7,GRID!$A$47:$A$57,0),MATCH(1,($U$2=GRID!$B$31:$BI$31)*(КАЛЕНДАРЬ!$AT12=GRID!$B$33:$BI$33),0))*(1-GRID!$B$69),0))</f>
        <v>20500</v>
      </c>
      <c r="I399" s="47" cm="1">
        <f t="array" ref="I399">IF($I$2="Открытый тариф",
INDEX(GRID!$B$34:$BI$44,MATCH(I$7,GRID!$A$34:$A$44,0),MATCH(1,($U$2=GRID!$B$31:$BI$31)*(КАЛЕНДАРЬ!$AT12=GRID!$B$33:$BI$33), 0)),
ROUNDUP(INDEX(GRID!$B$34:$BI$44,MATCH(I$7,GRID!$A$34:$A$44,0),MATCH(1,($U$2=GRID!$B$31:$BI$31)*(КАЛЕНДАРЬ!$AT12=GRID!$B$33:$BI$33),0))*(1-GRID!$B$69),0))</f>
        <v>22300</v>
      </c>
      <c r="J399" s="47" cm="1">
        <f t="array" ref="J399">IF($I$2="Открытый тариф",
INDEX(GRID!$B$47:$BI$57,MATCH(I$7,GRID!$A$47:$A$57,0),MATCH(1,($U$2=GRID!$B$31:$BI$31)*(КАЛЕНДАРЬ!$AT12=GRID!$B$33:$BI$33), 0)),
ROUNDUP(INDEX(GRID!$B$47:$BI$57,MATCH(I$7,GRID!$A$47:$A$57,0),MATCH(1,($U$2=GRID!$B$31:$BI$31)*(КАЛЕНДАРЬ!$AT12=GRID!$B$33:$BI$33),0))*(1-GRID!$B$69),0))</f>
        <v>22300</v>
      </c>
      <c r="K399" s="47" cm="1">
        <f t="array" ref="K399">IF($I$2="Открытый тариф",
INDEX(GRID!$B$34:$BI$44,MATCH(K$7,GRID!$A$34:$A$44,0),MATCH(1,($U$2=GRID!$B$31:$BI$31)*(КАЛЕНДАРЬ!$AT12=GRID!$B$33:$BI$33), 0)),
ROUNDUP(INDEX(GRID!$B$34:$BI$44,MATCH(K$7,GRID!$A$34:$A$44,0),MATCH(1,($U$2=GRID!$B$31:$BI$31)*(КАЛЕНДАРЬ!$AT12=GRID!$B$33:$BI$33),0))*(1-GRID!$B$69),0))</f>
        <v>23300</v>
      </c>
      <c r="L399" s="47" cm="1">
        <f t="array" ref="L399">IF($I$2="Открытый тариф",
INDEX(GRID!$B$47:$BI$57,MATCH(K$7,GRID!$A$47:$A$57,0),MATCH(1,($U$2=GRID!$B$31:$BI$31)*(КАЛЕНДАРЬ!$AT12=GRID!$B$33:$BI$33), 0)),
ROUNDUP(INDEX(GRID!$B$47:$BI$57,MATCH(K$7,GRID!$A$47:$A$57,0),MATCH(1,($U$2=GRID!$B$31:$BI$31)*(КАЛЕНДАРЬ!$AT12=GRID!$B$33:$BI$33),0))*(1-GRID!$B$69),0))</f>
        <v>23300</v>
      </c>
      <c r="M399" s="47" cm="1">
        <f t="array" ref="M399">IF($I$2="Открытый тариф",
INDEX(GRID!$B$34:$BI$44,MATCH(M$7,GRID!$A$34:$A$44,0),MATCH(1,($U$2=GRID!$B$31:$BI$31)*(КАЛЕНДАРЬ!$AT12=GRID!$B$33:$BI$33), 0)),
ROUNDUP(INDEX(GRID!$B$34:$BI$44,MATCH(M$7,GRID!$A$34:$A$44,0),MATCH(1,($U$2=GRID!$B$31:$BI$31)*(КАЛЕНДАРЬ!$AT12=GRID!$B$33:$BI$33),0))*(1-GRID!$B$69),0))</f>
        <v>25100</v>
      </c>
      <c r="N399" s="47" cm="1">
        <f t="array" ref="N399">IF($I$2="Открытый тариф",
INDEX(GRID!$B$47:$BI$57,MATCH(M$7,GRID!$A$47:$A$57,0),MATCH(1,($U$2=GRID!$B$31:$BI$31)*(КАЛЕНДАРЬ!$AT12=GRID!$B$33:$BI$33), 0)),
ROUNDUP(INDEX(GRID!$B$47:$BI$57,MATCH(M$7,GRID!$A$47:$A$57,0),MATCH(1,($U$2=GRID!$B$31:$BI$31)*(КАЛЕНДАРЬ!$AT12=GRID!$B$33:$BI$33),0))*(1-GRID!$B$69),0))</f>
        <v>25100</v>
      </c>
      <c r="O399" s="49" t="s">
        <v>101</v>
      </c>
      <c r="P399" s="49" t="s">
        <v>101</v>
      </c>
      <c r="Q399" s="49" t="s">
        <v>101</v>
      </c>
      <c r="R399" s="49" t="s">
        <v>101</v>
      </c>
      <c r="S399" s="49" t="s">
        <v>101</v>
      </c>
      <c r="T399" s="49" t="s">
        <v>101</v>
      </c>
      <c r="U399" s="49" t="s">
        <v>101</v>
      </c>
      <c r="V399" s="49" t="s">
        <v>101</v>
      </c>
      <c r="W399" s="49" t="s">
        <v>101</v>
      </c>
      <c r="X399" s="49" t="s">
        <v>101</v>
      </c>
      <c r="Y399" s="146"/>
    </row>
    <row r="400" spans="1:25" hidden="1" x14ac:dyDescent="0.2">
      <c r="A400" s="117" t="s">
        <v>44</v>
      </c>
      <c r="B400" s="117">
        <v>10</v>
      </c>
      <c r="C400" s="47" cm="1">
        <f t="array" ref="C400">IF($I$2="Открытый тариф",
INDEX(GRID!$B$34:$BI$44,MATCH(C$7,GRID!$A$34:$A$44,0),MATCH(1,($U$2=GRID!$B$31:$BI$31)*(КАЛЕНДАРЬ!$AT13=GRID!$B$33:$BI$33), 0)),
ROUNDUP(INDEX(GRID!$B$34:$BI$44,MATCH(C$7,GRID!$A$34:$A$44,0),MATCH(1,($U$2=GRID!$B$31:$BI$31)*(КАЛЕНДАРЬ!$AT13=GRID!$B$33:$BI$33),0))*(1-GRID!$B$69),0))</f>
        <v>17700</v>
      </c>
      <c r="D400" s="47" cm="1">
        <f t="array" ref="D400">IF($I$2="Открытый тариф",
INDEX(GRID!$B$47:$BI$57,MATCH(C$7,GRID!$A$47:$A$57,0),MATCH(1,($U$2=GRID!$B$31:$BI$31)*(КАЛЕНДАРЬ!$AT13=GRID!$B$33:$BI$33), 0)),
ROUNDUP(INDEX(GRID!$B$47:$BI$57,MATCH(C$7,GRID!$A$47:$A$57,0),MATCH(1,($U$2=GRID!$B$31:$BI$31)*(КАЛЕНДАРЬ!$AT13=GRID!$B$33:$BI$33),0))*(1-GRID!$B$69),0))</f>
        <v>17700</v>
      </c>
      <c r="E400" s="47" cm="1">
        <f t="array" ref="E400">IF($I$2="Открытый тариф",
INDEX(GRID!$B$34:$BI$44,MATCH(E$7,GRID!$A$34:$A$44,0),MATCH(1,($U$2=GRID!$B$31:$BI$31)*(КАЛЕНДАРЬ!$AT13=GRID!$B$33:$BI$33), 0)),
ROUNDUP(INDEX(GRID!$B$34:$BI$44,MATCH(E$7,GRID!$A$34:$A$44,0),MATCH(1,($U$2=GRID!$B$31:$BI$31)*(КАЛЕНДАРЬ!$AT13=GRID!$B$33:$BI$33),0))*(1-GRID!$B$69),0))</f>
        <v>19500</v>
      </c>
      <c r="F400" s="47" cm="1">
        <f t="array" ref="F400">IF($I$2="Открытый тариф",
INDEX(GRID!$B$47:$BI$57,MATCH(E$7,GRID!$A$47:$A$57,0),MATCH(1,($U$2=GRID!$B$31:$BI$31)*(КАЛЕНДАРЬ!$AT13=GRID!$B$33:$BI$33), 0)),
ROUNDUP(INDEX(GRID!$B$47:$BI$57,MATCH(E$7,GRID!$A$47:$A$57,0),MATCH(1,($U$2=GRID!$B$31:$BI$31)*(КАЛЕНДАРЬ!$AT13=GRID!$B$33:$BI$33),0))*(1-GRID!$B$69),0))</f>
        <v>19500</v>
      </c>
      <c r="G400" s="47" cm="1">
        <f t="array" ref="G400">IF($I$2="Открытый тариф",
INDEX(GRID!$B$34:$BI$44,MATCH(G$7,GRID!$A$34:$A$44,0),MATCH(1,($U$2=GRID!$B$31:$BI$31)*(КАЛЕНДАРЬ!$AT13=GRID!$B$33:$BI$33), 0)),
ROUNDUP(INDEX(GRID!$B$34:$BI$44,MATCH(G$7,GRID!$A$34:$A$44,0),MATCH(1,($U$2=GRID!$B$31:$BI$31)*(КАЛЕНДАРЬ!$AT13=GRID!$B$33:$BI$33),0))*(1-GRID!$B$69),0))</f>
        <v>20500</v>
      </c>
      <c r="H400" s="47" cm="1">
        <f t="array" ref="H400">IF($I$2="Открытый тариф",
INDEX(GRID!$B$47:$BI$57,MATCH(G$7,GRID!$A$47:$A$57,0),MATCH(1,($U$2=GRID!$B$31:$BI$31)*(КАЛЕНДАРЬ!$AT13=GRID!$B$33:$BI$33), 0)),
ROUNDUP(INDEX(GRID!$B$47:$BI$57,MATCH(G$7,GRID!$A$47:$A$57,0),MATCH(1,($U$2=GRID!$B$31:$BI$31)*(КАЛЕНДАРЬ!$AT13=GRID!$B$33:$BI$33),0))*(1-GRID!$B$69),0))</f>
        <v>20500</v>
      </c>
      <c r="I400" s="47" cm="1">
        <f t="array" ref="I400">IF($I$2="Открытый тариф",
INDEX(GRID!$B$34:$BI$44,MATCH(I$7,GRID!$A$34:$A$44,0),MATCH(1,($U$2=GRID!$B$31:$BI$31)*(КАЛЕНДАРЬ!$AT13=GRID!$B$33:$BI$33), 0)),
ROUNDUP(INDEX(GRID!$B$34:$BI$44,MATCH(I$7,GRID!$A$34:$A$44,0),MATCH(1,($U$2=GRID!$B$31:$BI$31)*(КАЛЕНДАРЬ!$AT13=GRID!$B$33:$BI$33),0))*(1-GRID!$B$69),0))</f>
        <v>22300</v>
      </c>
      <c r="J400" s="47" cm="1">
        <f t="array" ref="J400">IF($I$2="Открытый тариф",
INDEX(GRID!$B$47:$BI$57,MATCH(I$7,GRID!$A$47:$A$57,0),MATCH(1,($U$2=GRID!$B$31:$BI$31)*(КАЛЕНДАРЬ!$AT13=GRID!$B$33:$BI$33), 0)),
ROUNDUP(INDEX(GRID!$B$47:$BI$57,MATCH(I$7,GRID!$A$47:$A$57,0),MATCH(1,($U$2=GRID!$B$31:$BI$31)*(КАЛЕНДАРЬ!$AT13=GRID!$B$33:$BI$33),0))*(1-GRID!$B$69),0))</f>
        <v>22300</v>
      </c>
      <c r="K400" s="47" cm="1">
        <f t="array" ref="K400">IF($I$2="Открытый тариф",
INDEX(GRID!$B$34:$BI$44,MATCH(K$7,GRID!$A$34:$A$44,0),MATCH(1,($U$2=GRID!$B$31:$BI$31)*(КАЛЕНДАРЬ!$AT13=GRID!$B$33:$BI$33), 0)),
ROUNDUP(INDEX(GRID!$B$34:$BI$44,MATCH(K$7,GRID!$A$34:$A$44,0),MATCH(1,($U$2=GRID!$B$31:$BI$31)*(КАЛЕНДАРЬ!$AT13=GRID!$B$33:$BI$33),0))*(1-GRID!$B$69),0))</f>
        <v>23300</v>
      </c>
      <c r="L400" s="47" cm="1">
        <f t="array" ref="L400">IF($I$2="Открытый тариф",
INDEX(GRID!$B$47:$BI$57,MATCH(K$7,GRID!$A$47:$A$57,0),MATCH(1,($U$2=GRID!$B$31:$BI$31)*(КАЛЕНДАРЬ!$AT13=GRID!$B$33:$BI$33), 0)),
ROUNDUP(INDEX(GRID!$B$47:$BI$57,MATCH(K$7,GRID!$A$47:$A$57,0),MATCH(1,($U$2=GRID!$B$31:$BI$31)*(КАЛЕНДАРЬ!$AT13=GRID!$B$33:$BI$33),0))*(1-GRID!$B$69),0))</f>
        <v>23300</v>
      </c>
      <c r="M400" s="47" cm="1">
        <f t="array" ref="M400">IF($I$2="Открытый тариф",
INDEX(GRID!$B$34:$BI$44,MATCH(M$7,GRID!$A$34:$A$44,0),MATCH(1,($U$2=GRID!$B$31:$BI$31)*(КАЛЕНДАРЬ!$AT13=GRID!$B$33:$BI$33), 0)),
ROUNDUP(INDEX(GRID!$B$34:$BI$44,MATCH(M$7,GRID!$A$34:$A$44,0),MATCH(1,($U$2=GRID!$B$31:$BI$31)*(КАЛЕНДАРЬ!$AT13=GRID!$B$33:$BI$33),0))*(1-GRID!$B$69),0))</f>
        <v>25100</v>
      </c>
      <c r="N400" s="47" cm="1">
        <f t="array" ref="N400">IF($I$2="Открытый тариф",
INDEX(GRID!$B$47:$BI$57,MATCH(M$7,GRID!$A$47:$A$57,0),MATCH(1,($U$2=GRID!$B$31:$BI$31)*(КАЛЕНДАРЬ!$AT13=GRID!$B$33:$BI$33), 0)),
ROUNDUP(INDEX(GRID!$B$47:$BI$57,MATCH(M$7,GRID!$A$47:$A$57,0),MATCH(1,($U$2=GRID!$B$31:$BI$31)*(КАЛЕНДАРЬ!$AT13=GRID!$B$33:$BI$33),0))*(1-GRID!$B$69),0))</f>
        <v>25100</v>
      </c>
      <c r="O400" s="49" t="s">
        <v>101</v>
      </c>
      <c r="P400" s="49" t="s">
        <v>101</v>
      </c>
      <c r="Q400" s="49" t="s">
        <v>101</v>
      </c>
      <c r="R400" s="49" t="s">
        <v>101</v>
      </c>
      <c r="S400" s="49" t="s">
        <v>101</v>
      </c>
      <c r="T400" s="49" t="s">
        <v>101</v>
      </c>
      <c r="U400" s="49" t="s">
        <v>101</v>
      </c>
      <c r="V400" s="49" t="s">
        <v>101</v>
      </c>
      <c r="W400" s="49" t="s">
        <v>101</v>
      </c>
      <c r="X400" s="49" t="s">
        <v>101</v>
      </c>
      <c r="Y400" s="146"/>
    </row>
    <row r="401" spans="1:25" hidden="1" x14ac:dyDescent="0.2">
      <c r="A401" s="117" t="s">
        <v>45</v>
      </c>
      <c r="B401" s="117">
        <v>11</v>
      </c>
      <c r="C401" s="47" cm="1">
        <f t="array" ref="C401">IF($I$2="Открытый тариф",
INDEX(GRID!$B$34:$BI$44,MATCH(C$7,GRID!$A$34:$A$44,0),MATCH(1,($U$2=GRID!$B$31:$BI$31)*(КАЛЕНДАРЬ!$AT14=GRID!$B$33:$BI$33), 0)),
ROUNDUP(INDEX(GRID!$B$34:$BI$44,MATCH(C$7,GRID!$A$34:$A$44,0),MATCH(1,($U$2=GRID!$B$31:$BI$31)*(КАЛЕНДАРЬ!$AT14=GRID!$B$33:$BI$33),0))*(1-GRID!$B$69),0))</f>
        <v>17700</v>
      </c>
      <c r="D401" s="47" cm="1">
        <f t="array" ref="D401">IF($I$2="Открытый тариф",
INDEX(GRID!$B$47:$BI$57,MATCH(C$7,GRID!$A$47:$A$57,0),MATCH(1,($U$2=GRID!$B$31:$BI$31)*(КАЛЕНДАРЬ!$AT14=GRID!$B$33:$BI$33), 0)),
ROUNDUP(INDEX(GRID!$B$47:$BI$57,MATCH(C$7,GRID!$A$47:$A$57,0),MATCH(1,($U$2=GRID!$B$31:$BI$31)*(КАЛЕНДАРЬ!$AT14=GRID!$B$33:$BI$33),0))*(1-GRID!$B$69),0))</f>
        <v>17700</v>
      </c>
      <c r="E401" s="47" cm="1">
        <f t="array" ref="E401">IF($I$2="Открытый тариф",
INDEX(GRID!$B$34:$BI$44,MATCH(E$7,GRID!$A$34:$A$44,0),MATCH(1,($U$2=GRID!$B$31:$BI$31)*(КАЛЕНДАРЬ!$AT14=GRID!$B$33:$BI$33), 0)),
ROUNDUP(INDEX(GRID!$B$34:$BI$44,MATCH(E$7,GRID!$A$34:$A$44,0),MATCH(1,($U$2=GRID!$B$31:$BI$31)*(КАЛЕНДАРЬ!$AT14=GRID!$B$33:$BI$33),0))*(1-GRID!$B$69),0))</f>
        <v>19500</v>
      </c>
      <c r="F401" s="47" cm="1">
        <f t="array" ref="F401">IF($I$2="Открытый тариф",
INDEX(GRID!$B$47:$BI$57,MATCH(E$7,GRID!$A$47:$A$57,0),MATCH(1,($U$2=GRID!$B$31:$BI$31)*(КАЛЕНДАРЬ!$AT14=GRID!$B$33:$BI$33), 0)),
ROUNDUP(INDEX(GRID!$B$47:$BI$57,MATCH(E$7,GRID!$A$47:$A$57,0),MATCH(1,($U$2=GRID!$B$31:$BI$31)*(КАЛЕНДАРЬ!$AT14=GRID!$B$33:$BI$33),0))*(1-GRID!$B$69),0))</f>
        <v>19500</v>
      </c>
      <c r="G401" s="47" cm="1">
        <f t="array" ref="G401">IF($I$2="Открытый тариф",
INDEX(GRID!$B$34:$BI$44,MATCH(G$7,GRID!$A$34:$A$44,0),MATCH(1,($U$2=GRID!$B$31:$BI$31)*(КАЛЕНДАРЬ!$AT14=GRID!$B$33:$BI$33), 0)),
ROUNDUP(INDEX(GRID!$B$34:$BI$44,MATCH(G$7,GRID!$A$34:$A$44,0),MATCH(1,($U$2=GRID!$B$31:$BI$31)*(КАЛЕНДАРЬ!$AT14=GRID!$B$33:$BI$33),0))*(1-GRID!$B$69),0))</f>
        <v>20500</v>
      </c>
      <c r="H401" s="47" cm="1">
        <f t="array" ref="H401">IF($I$2="Открытый тариф",
INDEX(GRID!$B$47:$BI$57,MATCH(G$7,GRID!$A$47:$A$57,0),MATCH(1,($U$2=GRID!$B$31:$BI$31)*(КАЛЕНДАРЬ!$AT14=GRID!$B$33:$BI$33), 0)),
ROUNDUP(INDEX(GRID!$B$47:$BI$57,MATCH(G$7,GRID!$A$47:$A$57,0),MATCH(1,($U$2=GRID!$B$31:$BI$31)*(КАЛЕНДАРЬ!$AT14=GRID!$B$33:$BI$33),0))*(1-GRID!$B$69),0))</f>
        <v>20500</v>
      </c>
      <c r="I401" s="47" cm="1">
        <f t="array" ref="I401">IF($I$2="Открытый тариф",
INDEX(GRID!$B$34:$BI$44,MATCH(I$7,GRID!$A$34:$A$44,0),MATCH(1,($U$2=GRID!$B$31:$BI$31)*(КАЛЕНДАРЬ!$AT14=GRID!$B$33:$BI$33), 0)),
ROUNDUP(INDEX(GRID!$B$34:$BI$44,MATCH(I$7,GRID!$A$34:$A$44,0),MATCH(1,($U$2=GRID!$B$31:$BI$31)*(КАЛЕНДАРЬ!$AT14=GRID!$B$33:$BI$33),0))*(1-GRID!$B$69),0))</f>
        <v>22300</v>
      </c>
      <c r="J401" s="47" cm="1">
        <f t="array" ref="J401">IF($I$2="Открытый тариф",
INDEX(GRID!$B$47:$BI$57,MATCH(I$7,GRID!$A$47:$A$57,0),MATCH(1,($U$2=GRID!$B$31:$BI$31)*(КАЛЕНДАРЬ!$AT14=GRID!$B$33:$BI$33), 0)),
ROUNDUP(INDEX(GRID!$B$47:$BI$57,MATCH(I$7,GRID!$A$47:$A$57,0),MATCH(1,($U$2=GRID!$B$31:$BI$31)*(КАЛЕНДАРЬ!$AT14=GRID!$B$33:$BI$33),0))*(1-GRID!$B$69),0))</f>
        <v>22300</v>
      </c>
      <c r="K401" s="47" cm="1">
        <f t="array" ref="K401">IF($I$2="Открытый тариф",
INDEX(GRID!$B$34:$BI$44,MATCH(K$7,GRID!$A$34:$A$44,0),MATCH(1,($U$2=GRID!$B$31:$BI$31)*(КАЛЕНДАРЬ!$AT14=GRID!$B$33:$BI$33), 0)),
ROUNDUP(INDEX(GRID!$B$34:$BI$44,MATCH(K$7,GRID!$A$34:$A$44,0),MATCH(1,($U$2=GRID!$B$31:$BI$31)*(КАЛЕНДАРЬ!$AT14=GRID!$B$33:$BI$33),0))*(1-GRID!$B$69),0))</f>
        <v>23300</v>
      </c>
      <c r="L401" s="47" cm="1">
        <f t="array" ref="L401">IF($I$2="Открытый тариф",
INDEX(GRID!$B$47:$BI$57,MATCH(K$7,GRID!$A$47:$A$57,0),MATCH(1,($U$2=GRID!$B$31:$BI$31)*(КАЛЕНДАРЬ!$AT14=GRID!$B$33:$BI$33), 0)),
ROUNDUP(INDEX(GRID!$B$47:$BI$57,MATCH(K$7,GRID!$A$47:$A$57,0),MATCH(1,($U$2=GRID!$B$31:$BI$31)*(КАЛЕНДАРЬ!$AT14=GRID!$B$33:$BI$33),0))*(1-GRID!$B$69),0))</f>
        <v>23300</v>
      </c>
      <c r="M401" s="47" cm="1">
        <f t="array" ref="M401">IF($I$2="Открытый тариф",
INDEX(GRID!$B$34:$BI$44,MATCH(M$7,GRID!$A$34:$A$44,0),MATCH(1,($U$2=GRID!$B$31:$BI$31)*(КАЛЕНДАРЬ!$AT14=GRID!$B$33:$BI$33), 0)),
ROUNDUP(INDEX(GRID!$B$34:$BI$44,MATCH(M$7,GRID!$A$34:$A$44,0),MATCH(1,($U$2=GRID!$B$31:$BI$31)*(КАЛЕНДАРЬ!$AT14=GRID!$B$33:$BI$33),0))*(1-GRID!$B$69),0))</f>
        <v>25100</v>
      </c>
      <c r="N401" s="47" cm="1">
        <f t="array" ref="N401">IF($I$2="Открытый тариф",
INDEX(GRID!$B$47:$BI$57,MATCH(M$7,GRID!$A$47:$A$57,0),MATCH(1,($U$2=GRID!$B$31:$BI$31)*(КАЛЕНДАРЬ!$AT14=GRID!$B$33:$BI$33), 0)),
ROUNDUP(INDEX(GRID!$B$47:$BI$57,MATCH(M$7,GRID!$A$47:$A$57,0),MATCH(1,($U$2=GRID!$B$31:$BI$31)*(КАЛЕНДАРЬ!$AT14=GRID!$B$33:$BI$33),0))*(1-GRID!$B$69),0))</f>
        <v>25100</v>
      </c>
      <c r="O401" s="49" t="s">
        <v>101</v>
      </c>
      <c r="P401" s="49" t="s">
        <v>101</v>
      </c>
      <c r="Q401" s="49" t="s">
        <v>101</v>
      </c>
      <c r="R401" s="49" t="s">
        <v>101</v>
      </c>
      <c r="S401" s="49" t="s">
        <v>101</v>
      </c>
      <c r="T401" s="49" t="s">
        <v>101</v>
      </c>
      <c r="U401" s="49" t="s">
        <v>101</v>
      </c>
      <c r="V401" s="49" t="s">
        <v>101</v>
      </c>
      <c r="W401" s="49" t="s">
        <v>101</v>
      </c>
      <c r="X401" s="49" t="s">
        <v>101</v>
      </c>
      <c r="Y401" s="146"/>
    </row>
    <row r="402" spans="1:25" hidden="1" x14ac:dyDescent="0.2">
      <c r="A402" s="117" t="s">
        <v>46</v>
      </c>
      <c r="B402" s="117">
        <v>12</v>
      </c>
      <c r="C402" s="47" cm="1">
        <f t="array" ref="C402">IF($I$2="Открытый тариф",
INDEX(GRID!$B$34:$BI$44,MATCH(C$7,GRID!$A$34:$A$44,0),MATCH(1,($U$2=GRID!$B$31:$BI$31)*(КАЛЕНДАРЬ!$AT15=GRID!$B$33:$BI$33), 0)),
ROUNDUP(INDEX(GRID!$B$34:$BI$44,MATCH(C$7,GRID!$A$34:$A$44,0),MATCH(1,($U$2=GRID!$B$31:$BI$31)*(КАЛЕНДАРЬ!$AT15=GRID!$B$33:$BI$33),0))*(1-GRID!$B$69),0))</f>
        <v>17700</v>
      </c>
      <c r="D402" s="47" cm="1">
        <f t="array" ref="D402">IF($I$2="Открытый тариф",
INDEX(GRID!$B$47:$BI$57,MATCH(C$7,GRID!$A$47:$A$57,0),MATCH(1,($U$2=GRID!$B$31:$BI$31)*(КАЛЕНДАРЬ!$AT15=GRID!$B$33:$BI$33), 0)),
ROUNDUP(INDEX(GRID!$B$47:$BI$57,MATCH(C$7,GRID!$A$47:$A$57,0),MATCH(1,($U$2=GRID!$B$31:$BI$31)*(КАЛЕНДАРЬ!$AT15=GRID!$B$33:$BI$33),0))*(1-GRID!$B$69),0))</f>
        <v>17700</v>
      </c>
      <c r="E402" s="47" cm="1">
        <f t="array" ref="E402">IF($I$2="Открытый тариф",
INDEX(GRID!$B$34:$BI$44,MATCH(E$7,GRID!$A$34:$A$44,0),MATCH(1,($U$2=GRID!$B$31:$BI$31)*(КАЛЕНДАРЬ!$AT15=GRID!$B$33:$BI$33), 0)),
ROUNDUP(INDEX(GRID!$B$34:$BI$44,MATCH(E$7,GRID!$A$34:$A$44,0),MATCH(1,($U$2=GRID!$B$31:$BI$31)*(КАЛЕНДАРЬ!$AT15=GRID!$B$33:$BI$33),0))*(1-GRID!$B$69),0))</f>
        <v>19500</v>
      </c>
      <c r="F402" s="47" cm="1">
        <f t="array" ref="F402">IF($I$2="Открытый тариф",
INDEX(GRID!$B$47:$BI$57,MATCH(E$7,GRID!$A$47:$A$57,0),MATCH(1,($U$2=GRID!$B$31:$BI$31)*(КАЛЕНДАРЬ!$AT15=GRID!$B$33:$BI$33), 0)),
ROUNDUP(INDEX(GRID!$B$47:$BI$57,MATCH(E$7,GRID!$A$47:$A$57,0),MATCH(1,($U$2=GRID!$B$31:$BI$31)*(КАЛЕНДАРЬ!$AT15=GRID!$B$33:$BI$33),0))*(1-GRID!$B$69),0))</f>
        <v>19500</v>
      </c>
      <c r="G402" s="47" cm="1">
        <f t="array" ref="G402">IF($I$2="Открытый тариф",
INDEX(GRID!$B$34:$BI$44,MATCH(G$7,GRID!$A$34:$A$44,0),MATCH(1,($U$2=GRID!$B$31:$BI$31)*(КАЛЕНДАРЬ!$AT15=GRID!$B$33:$BI$33), 0)),
ROUNDUP(INDEX(GRID!$B$34:$BI$44,MATCH(G$7,GRID!$A$34:$A$44,0),MATCH(1,($U$2=GRID!$B$31:$BI$31)*(КАЛЕНДАРЬ!$AT15=GRID!$B$33:$BI$33),0))*(1-GRID!$B$69),0))</f>
        <v>20500</v>
      </c>
      <c r="H402" s="47" cm="1">
        <f t="array" ref="H402">IF($I$2="Открытый тариф",
INDEX(GRID!$B$47:$BI$57,MATCH(G$7,GRID!$A$47:$A$57,0),MATCH(1,($U$2=GRID!$B$31:$BI$31)*(КАЛЕНДАРЬ!$AT15=GRID!$B$33:$BI$33), 0)),
ROUNDUP(INDEX(GRID!$B$47:$BI$57,MATCH(G$7,GRID!$A$47:$A$57,0),MATCH(1,($U$2=GRID!$B$31:$BI$31)*(КАЛЕНДАРЬ!$AT15=GRID!$B$33:$BI$33),0))*(1-GRID!$B$69),0))</f>
        <v>20500</v>
      </c>
      <c r="I402" s="47" cm="1">
        <f t="array" ref="I402">IF($I$2="Открытый тариф",
INDEX(GRID!$B$34:$BI$44,MATCH(I$7,GRID!$A$34:$A$44,0),MATCH(1,($U$2=GRID!$B$31:$BI$31)*(КАЛЕНДАРЬ!$AT15=GRID!$B$33:$BI$33), 0)),
ROUNDUP(INDEX(GRID!$B$34:$BI$44,MATCH(I$7,GRID!$A$34:$A$44,0),MATCH(1,($U$2=GRID!$B$31:$BI$31)*(КАЛЕНДАРЬ!$AT15=GRID!$B$33:$BI$33),0))*(1-GRID!$B$69),0))</f>
        <v>22300</v>
      </c>
      <c r="J402" s="47" cm="1">
        <f t="array" ref="J402">IF($I$2="Открытый тариф",
INDEX(GRID!$B$47:$BI$57,MATCH(I$7,GRID!$A$47:$A$57,0),MATCH(1,($U$2=GRID!$B$31:$BI$31)*(КАЛЕНДАРЬ!$AT15=GRID!$B$33:$BI$33), 0)),
ROUNDUP(INDEX(GRID!$B$47:$BI$57,MATCH(I$7,GRID!$A$47:$A$57,0),MATCH(1,($U$2=GRID!$B$31:$BI$31)*(КАЛЕНДАРЬ!$AT15=GRID!$B$33:$BI$33),0))*(1-GRID!$B$69),0))</f>
        <v>22300</v>
      </c>
      <c r="K402" s="47" cm="1">
        <f t="array" ref="K402">IF($I$2="Открытый тариф",
INDEX(GRID!$B$34:$BI$44,MATCH(K$7,GRID!$A$34:$A$44,0),MATCH(1,($U$2=GRID!$B$31:$BI$31)*(КАЛЕНДАРЬ!$AT15=GRID!$B$33:$BI$33), 0)),
ROUNDUP(INDEX(GRID!$B$34:$BI$44,MATCH(K$7,GRID!$A$34:$A$44,0),MATCH(1,($U$2=GRID!$B$31:$BI$31)*(КАЛЕНДАРЬ!$AT15=GRID!$B$33:$BI$33),0))*(1-GRID!$B$69),0))</f>
        <v>23300</v>
      </c>
      <c r="L402" s="47" cm="1">
        <f t="array" ref="L402">IF($I$2="Открытый тариф",
INDEX(GRID!$B$47:$BI$57,MATCH(K$7,GRID!$A$47:$A$57,0),MATCH(1,($U$2=GRID!$B$31:$BI$31)*(КАЛЕНДАРЬ!$AT15=GRID!$B$33:$BI$33), 0)),
ROUNDUP(INDEX(GRID!$B$47:$BI$57,MATCH(K$7,GRID!$A$47:$A$57,0),MATCH(1,($U$2=GRID!$B$31:$BI$31)*(КАЛЕНДАРЬ!$AT15=GRID!$B$33:$BI$33),0))*(1-GRID!$B$69),0))</f>
        <v>23300</v>
      </c>
      <c r="M402" s="47" cm="1">
        <f t="array" ref="M402">IF($I$2="Открытый тариф",
INDEX(GRID!$B$34:$BI$44,MATCH(M$7,GRID!$A$34:$A$44,0),MATCH(1,($U$2=GRID!$B$31:$BI$31)*(КАЛЕНДАРЬ!$AT15=GRID!$B$33:$BI$33), 0)),
ROUNDUP(INDEX(GRID!$B$34:$BI$44,MATCH(M$7,GRID!$A$34:$A$44,0),MATCH(1,($U$2=GRID!$B$31:$BI$31)*(КАЛЕНДАРЬ!$AT15=GRID!$B$33:$BI$33),0))*(1-GRID!$B$69),0))</f>
        <v>25100</v>
      </c>
      <c r="N402" s="47" cm="1">
        <f t="array" ref="N402">IF($I$2="Открытый тариф",
INDEX(GRID!$B$47:$BI$57,MATCH(M$7,GRID!$A$47:$A$57,0),MATCH(1,($U$2=GRID!$B$31:$BI$31)*(КАЛЕНДАРЬ!$AT15=GRID!$B$33:$BI$33), 0)),
ROUNDUP(INDEX(GRID!$B$47:$BI$57,MATCH(M$7,GRID!$A$47:$A$57,0),MATCH(1,($U$2=GRID!$B$31:$BI$31)*(КАЛЕНДАРЬ!$AT15=GRID!$B$33:$BI$33),0))*(1-GRID!$B$69),0))</f>
        <v>25100</v>
      </c>
      <c r="O402" s="49" t="s">
        <v>101</v>
      </c>
      <c r="P402" s="49" t="s">
        <v>101</v>
      </c>
      <c r="Q402" s="49" t="s">
        <v>101</v>
      </c>
      <c r="R402" s="49" t="s">
        <v>101</v>
      </c>
      <c r="S402" s="49" t="s">
        <v>101</v>
      </c>
      <c r="T402" s="49" t="s">
        <v>101</v>
      </c>
      <c r="U402" s="49" t="s">
        <v>101</v>
      </c>
      <c r="V402" s="49" t="s">
        <v>101</v>
      </c>
      <c r="W402" s="49" t="s">
        <v>101</v>
      </c>
      <c r="X402" s="49" t="s">
        <v>101</v>
      </c>
      <c r="Y402" s="146"/>
    </row>
    <row r="403" spans="1:25" hidden="1" x14ac:dyDescent="0.2">
      <c r="A403" s="117" t="s">
        <v>47</v>
      </c>
      <c r="B403" s="117">
        <v>13</v>
      </c>
      <c r="C403" s="47" cm="1">
        <f t="array" ref="C403">IF($I$2="Открытый тариф",
INDEX(GRID!$B$34:$BI$44,MATCH(C$7,GRID!$A$34:$A$44,0),MATCH(1,($U$2=GRID!$B$31:$BI$31)*(КАЛЕНДАРЬ!$AT16=GRID!$B$33:$BI$33), 0)),
ROUNDUP(INDEX(GRID!$B$34:$BI$44,MATCH(C$7,GRID!$A$34:$A$44,0),MATCH(1,($U$2=GRID!$B$31:$BI$31)*(КАЛЕНДАРЬ!$AT16=GRID!$B$33:$BI$33),0))*(1-GRID!$B$69),0))</f>
        <v>18900</v>
      </c>
      <c r="D403" s="47" cm="1">
        <f t="array" ref="D403">IF($I$2="Открытый тариф",
INDEX(GRID!$B$47:$BI$57,MATCH(C$7,GRID!$A$47:$A$57,0),MATCH(1,($U$2=GRID!$B$31:$BI$31)*(КАЛЕНДАРЬ!$AT16=GRID!$B$33:$BI$33), 0)),
ROUNDUP(INDEX(GRID!$B$47:$BI$57,MATCH(C$7,GRID!$A$47:$A$57,0),MATCH(1,($U$2=GRID!$B$31:$BI$31)*(КАЛЕНДАРЬ!$AT16=GRID!$B$33:$BI$33),0))*(1-GRID!$B$69),0))</f>
        <v>18900</v>
      </c>
      <c r="E403" s="47" cm="1">
        <f t="array" ref="E403">IF($I$2="Открытый тариф",
INDEX(GRID!$B$34:$BI$44,MATCH(E$7,GRID!$A$34:$A$44,0),MATCH(1,($U$2=GRID!$B$31:$BI$31)*(КАЛЕНДАРЬ!$AT16=GRID!$B$33:$BI$33), 0)),
ROUNDUP(INDEX(GRID!$B$34:$BI$44,MATCH(E$7,GRID!$A$34:$A$44,0),MATCH(1,($U$2=GRID!$B$31:$BI$31)*(КАЛЕНДАРЬ!$AT16=GRID!$B$33:$BI$33),0))*(1-GRID!$B$69),0))</f>
        <v>20700</v>
      </c>
      <c r="F403" s="47" cm="1">
        <f t="array" ref="F403">IF($I$2="Открытый тариф",
INDEX(GRID!$B$47:$BI$57,MATCH(E$7,GRID!$A$47:$A$57,0),MATCH(1,($U$2=GRID!$B$31:$BI$31)*(КАЛЕНДАРЬ!$AT16=GRID!$B$33:$BI$33), 0)),
ROUNDUP(INDEX(GRID!$B$47:$BI$57,MATCH(E$7,GRID!$A$47:$A$57,0),MATCH(1,($U$2=GRID!$B$31:$BI$31)*(КАЛЕНДАРЬ!$AT16=GRID!$B$33:$BI$33),0))*(1-GRID!$B$69),0))</f>
        <v>20700</v>
      </c>
      <c r="G403" s="47" cm="1">
        <f t="array" ref="G403">IF($I$2="Открытый тариф",
INDEX(GRID!$B$34:$BI$44,MATCH(G$7,GRID!$A$34:$A$44,0),MATCH(1,($U$2=GRID!$B$31:$BI$31)*(КАЛЕНДАРЬ!$AT16=GRID!$B$33:$BI$33), 0)),
ROUNDUP(INDEX(GRID!$B$34:$BI$44,MATCH(G$7,GRID!$A$34:$A$44,0),MATCH(1,($U$2=GRID!$B$31:$BI$31)*(КАЛЕНДАРЬ!$AT16=GRID!$B$33:$BI$33),0))*(1-GRID!$B$69),0))</f>
        <v>21700</v>
      </c>
      <c r="H403" s="47" cm="1">
        <f t="array" ref="H403">IF($I$2="Открытый тариф",
INDEX(GRID!$B$47:$BI$57,MATCH(G$7,GRID!$A$47:$A$57,0),MATCH(1,($U$2=GRID!$B$31:$BI$31)*(КАЛЕНДАРЬ!$AT16=GRID!$B$33:$BI$33), 0)),
ROUNDUP(INDEX(GRID!$B$47:$BI$57,MATCH(G$7,GRID!$A$47:$A$57,0),MATCH(1,($U$2=GRID!$B$31:$BI$31)*(КАЛЕНДАРЬ!$AT16=GRID!$B$33:$BI$33),0))*(1-GRID!$B$69),0))</f>
        <v>21700</v>
      </c>
      <c r="I403" s="47" cm="1">
        <f t="array" ref="I403">IF($I$2="Открытый тариф",
INDEX(GRID!$B$34:$BI$44,MATCH(I$7,GRID!$A$34:$A$44,0),MATCH(1,($U$2=GRID!$B$31:$BI$31)*(КАЛЕНДАРЬ!$AT16=GRID!$B$33:$BI$33), 0)),
ROUNDUP(INDEX(GRID!$B$34:$BI$44,MATCH(I$7,GRID!$A$34:$A$44,0),MATCH(1,($U$2=GRID!$B$31:$BI$31)*(КАЛЕНДАРЬ!$AT16=GRID!$B$33:$BI$33),0))*(1-GRID!$B$69),0))</f>
        <v>23500</v>
      </c>
      <c r="J403" s="47" cm="1">
        <f t="array" ref="J403">IF($I$2="Открытый тариф",
INDEX(GRID!$B$47:$BI$57,MATCH(I$7,GRID!$A$47:$A$57,0),MATCH(1,($U$2=GRID!$B$31:$BI$31)*(КАЛЕНДАРЬ!$AT16=GRID!$B$33:$BI$33), 0)),
ROUNDUP(INDEX(GRID!$B$47:$BI$57,MATCH(I$7,GRID!$A$47:$A$57,0),MATCH(1,($U$2=GRID!$B$31:$BI$31)*(КАЛЕНДАРЬ!$AT16=GRID!$B$33:$BI$33),0))*(1-GRID!$B$69),0))</f>
        <v>23500</v>
      </c>
      <c r="K403" s="47" cm="1">
        <f t="array" ref="K403">IF($I$2="Открытый тариф",
INDEX(GRID!$B$34:$BI$44,MATCH(K$7,GRID!$A$34:$A$44,0),MATCH(1,($U$2=GRID!$B$31:$BI$31)*(КАЛЕНДАРЬ!$AT16=GRID!$B$33:$BI$33), 0)),
ROUNDUP(INDEX(GRID!$B$34:$BI$44,MATCH(K$7,GRID!$A$34:$A$44,0),MATCH(1,($U$2=GRID!$B$31:$BI$31)*(КАЛЕНДАРЬ!$AT16=GRID!$B$33:$BI$33),0))*(1-GRID!$B$69),0))</f>
        <v>24500</v>
      </c>
      <c r="L403" s="47" cm="1">
        <f t="array" ref="L403">IF($I$2="Открытый тариф",
INDEX(GRID!$B$47:$BI$57,MATCH(K$7,GRID!$A$47:$A$57,0),MATCH(1,($U$2=GRID!$B$31:$BI$31)*(КАЛЕНДАРЬ!$AT16=GRID!$B$33:$BI$33), 0)),
ROUNDUP(INDEX(GRID!$B$47:$BI$57,MATCH(K$7,GRID!$A$47:$A$57,0),MATCH(1,($U$2=GRID!$B$31:$BI$31)*(КАЛЕНДАРЬ!$AT16=GRID!$B$33:$BI$33),0))*(1-GRID!$B$69),0))</f>
        <v>24500</v>
      </c>
      <c r="M403" s="47" cm="1">
        <f t="array" ref="M403">IF($I$2="Открытый тариф",
INDEX(GRID!$B$34:$BI$44,MATCH(M$7,GRID!$A$34:$A$44,0),MATCH(1,($U$2=GRID!$B$31:$BI$31)*(КАЛЕНДАРЬ!$AT16=GRID!$B$33:$BI$33), 0)),
ROUNDUP(INDEX(GRID!$B$34:$BI$44,MATCH(M$7,GRID!$A$34:$A$44,0),MATCH(1,($U$2=GRID!$B$31:$BI$31)*(КАЛЕНДАРЬ!$AT16=GRID!$B$33:$BI$33),0))*(1-GRID!$B$69),0))</f>
        <v>26300</v>
      </c>
      <c r="N403" s="47" cm="1">
        <f t="array" ref="N403">IF($I$2="Открытый тариф",
INDEX(GRID!$B$47:$BI$57,MATCH(M$7,GRID!$A$47:$A$57,0),MATCH(1,($U$2=GRID!$B$31:$BI$31)*(КАЛЕНДАРЬ!$AT16=GRID!$B$33:$BI$33), 0)),
ROUNDUP(INDEX(GRID!$B$47:$BI$57,MATCH(M$7,GRID!$A$47:$A$57,0),MATCH(1,($U$2=GRID!$B$31:$BI$31)*(КАЛЕНДАРЬ!$AT16=GRID!$B$33:$BI$33),0))*(1-GRID!$B$69),0))</f>
        <v>26300</v>
      </c>
      <c r="O403" s="49" t="s">
        <v>101</v>
      </c>
      <c r="P403" s="49" t="s">
        <v>101</v>
      </c>
      <c r="Q403" s="49" t="s">
        <v>101</v>
      </c>
      <c r="R403" s="49" t="s">
        <v>101</v>
      </c>
      <c r="S403" s="49" t="s">
        <v>101</v>
      </c>
      <c r="T403" s="49" t="s">
        <v>101</v>
      </c>
      <c r="U403" s="49" t="s">
        <v>101</v>
      </c>
      <c r="V403" s="49" t="s">
        <v>101</v>
      </c>
      <c r="W403" s="49" t="s">
        <v>101</v>
      </c>
      <c r="X403" s="49" t="s">
        <v>101</v>
      </c>
      <c r="Y403" s="146"/>
    </row>
    <row r="404" spans="1:25" hidden="1" x14ac:dyDescent="0.2">
      <c r="A404" s="117" t="s">
        <v>48</v>
      </c>
      <c r="B404" s="117">
        <v>14</v>
      </c>
      <c r="C404" s="47" cm="1">
        <f t="array" ref="C404">IF($I$2="Открытый тариф",
INDEX(GRID!$B$34:$BI$44,MATCH(C$7,GRID!$A$34:$A$44,0),MATCH(1,($U$2=GRID!$B$31:$BI$31)*(КАЛЕНДАРЬ!$AT17=GRID!$B$33:$BI$33), 0)),
ROUNDUP(INDEX(GRID!$B$34:$BI$44,MATCH(C$7,GRID!$A$34:$A$44,0),MATCH(1,($U$2=GRID!$B$31:$BI$31)*(КАЛЕНДАРЬ!$AT17=GRID!$B$33:$BI$33),0))*(1-GRID!$B$69),0))</f>
        <v>18900</v>
      </c>
      <c r="D404" s="47" cm="1">
        <f t="array" ref="D404">IF($I$2="Открытый тариф",
INDEX(GRID!$B$47:$BI$57,MATCH(C$7,GRID!$A$47:$A$57,0),MATCH(1,($U$2=GRID!$B$31:$BI$31)*(КАЛЕНДАРЬ!$AT17=GRID!$B$33:$BI$33), 0)),
ROUNDUP(INDEX(GRID!$B$47:$BI$57,MATCH(C$7,GRID!$A$47:$A$57,0),MATCH(1,($U$2=GRID!$B$31:$BI$31)*(КАЛЕНДАРЬ!$AT17=GRID!$B$33:$BI$33),0))*(1-GRID!$B$69),0))</f>
        <v>18900</v>
      </c>
      <c r="E404" s="47" cm="1">
        <f t="array" ref="E404">IF($I$2="Открытый тариф",
INDEX(GRID!$B$34:$BI$44,MATCH(E$7,GRID!$A$34:$A$44,0),MATCH(1,($U$2=GRID!$B$31:$BI$31)*(КАЛЕНДАРЬ!$AT17=GRID!$B$33:$BI$33), 0)),
ROUNDUP(INDEX(GRID!$B$34:$BI$44,MATCH(E$7,GRID!$A$34:$A$44,0),MATCH(1,($U$2=GRID!$B$31:$BI$31)*(КАЛЕНДАРЬ!$AT17=GRID!$B$33:$BI$33),0))*(1-GRID!$B$69),0))</f>
        <v>20700</v>
      </c>
      <c r="F404" s="47" cm="1">
        <f t="array" ref="F404">IF($I$2="Открытый тариф",
INDEX(GRID!$B$47:$BI$57,MATCH(E$7,GRID!$A$47:$A$57,0),MATCH(1,($U$2=GRID!$B$31:$BI$31)*(КАЛЕНДАРЬ!$AT17=GRID!$B$33:$BI$33), 0)),
ROUNDUP(INDEX(GRID!$B$47:$BI$57,MATCH(E$7,GRID!$A$47:$A$57,0),MATCH(1,($U$2=GRID!$B$31:$BI$31)*(КАЛЕНДАРЬ!$AT17=GRID!$B$33:$BI$33),0))*(1-GRID!$B$69),0))</f>
        <v>20700</v>
      </c>
      <c r="G404" s="47" cm="1">
        <f t="array" ref="G404">IF($I$2="Открытый тариф",
INDEX(GRID!$B$34:$BI$44,MATCH(G$7,GRID!$A$34:$A$44,0),MATCH(1,($U$2=GRID!$B$31:$BI$31)*(КАЛЕНДАРЬ!$AT17=GRID!$B$33:$BI$33), 0)),
ROUNDUP(INDEX(GRID!$B$34:$BI$44,MATCH(G$7,GRID!$A$34:$A$44,0),MATCH(1,($U$2=GRID!$B$31:$BI$31)*(КАЛЕНДАРЬ!$AT17=GRID!$B$33:$BI$33),0))*(1-GRID!$B$69),0))</f>
        <v>21700</v>
      </c>
      <c r="H404" s="47" cm="1">
        <f t="array" ref="H404">IF($I$2="Открытый тариф",
INDEX(GRID!$B$47:$BI$57,MATCH(G$7,GRID!$A$47:$A$57,0),MATCH(1,($U$2=GRID!$B$31:$BI$31)*(КАЛЕНДАРЬ!$AT17=GRID!$B$33:$BI$33), 0)),
ROUNDUP(INDEX(GRID!$B$47:$BI$57,MATCH(G$7,GRID!$A$47:$A$57,0),MATCH(1,($U$2=GRID!$B$31:$BI$31)*(КАЛЕНДАРЬ!$AT17=GRID!$B$33:$BI$33),0))*(1-GRID!$B$69),0))</f>
        <v>21700</v>
      </c>
      <c r="I404" s="47" cm="1">
        <f t="array" ref="I404">IF($I$2="Открытый тариф",
INDEX(GRID!$B$34:$BI$44,MATCH(I$7,GRID!$A$34:$A$44,0),MATCH(1,($U$2=GRID!$B$31:$BI$31)*(КАЛЕНДАРЬ!$AT17=GRID!$B$33:$BI$33), 0)),
ROUNDUP(INDEX(GRID!$B$34:$BI$44,MATCH(I$7,GRID!$A$34:$A$44,0),MATCH(1,($U$2=GRID!$B$31:$BI$31)*(КАЛЕНДАРЬ!$AT17=GRID!$B$33:$BI$33),0))*(1-GRID!$B$69),0))</f>
        <v>23500</v>
      </c>
      <c r="J404" s="47" cm="1">
        <f t="array" ref="J404">IF($I$2="Открытый тариф",
INDEX(GRID!$B$47:$BI$57,MATCH(I$7,GRID!$A$47:$A$57,0),MATCH(1,($U$2=GRID!$B$31:$BI$31)*(КАЛЕНДАРЬ!$AT17=GRID!$B$33:$BI$33), 0)),
ROUNDUP(INDEX(GRID!$B$47:$BI$57,MATCH(I$7,GRID!$A$47:$A$57,0),MATCH(1,($U$2=GRID!$B$31:$BI$31)*(КАЛЕНДАРЬ!$AT17=GRID!$B$33:$BI$33),0))*(1-GRID!$B$69),0))</f>
        <v>23500</v>
      </c>
      <c r="K404" s="47" cm="1">
        <f t="array" ref="K404">IF($I$2="Открытый тариф",
INDEX(GRID!$B$34:$BI$44,MATCH(K$7,GRID!$A$34:$A$44,0),MATCH(1,($U$2=GRID!$B$31:$BI$31)*(КАЛЕНДАРЬ!$AT17=GRID!$B$33:$BI$33), 0)),
ROUNDUP(INDEX(GRID!$B$34:$BI$44,MATCH(K$7,GRID!$A$34:$A$44,0),MATCH(1,($U$2=GRID!$B$31:$BI$31)*(КАЛЕНДАРЬ!$AT17=GRID!$B$33:$BI$33),0))*(1-GRID!$B$69),0))</f>
        <v>24500</v>
      </c>
      <c r="L404" s="47" cm="1">
        <f t="array" ref="L404">IF($I$2="Открытый тариф",
INDEX(GRID!$B$47:$BI$57,MATCH(K$7,GRID!$A$47:$A$57,0),MATCH(1,($U$2=GRID!$B$31:$BI$31)*(КАЛЕНДАРЬ!$AT17=GRID!$B$33:$BI$33), 0)),
ROUNDUP(INDEX(GRID!$B$47:$BI$57,MATCH(K$7,GRID!$A$47:$A$57,0),MATCH(1,($U$2=GRID!$B$31:$BI$31)*(КАЛЕНДАРЬ!$AT17=GRID!$B$33:$BI$33),0))*(1-GRID!$B$69),0))</f>
        <v>24500</v>
      </c>
      <c r="M404" s="47" cm="1">
        <f t="array" ref="M404">IF($I$2="Открытый тариф",
INDEX(GRID!$B$34:$BI$44,MATCH(M$7,GRID!$A$34:$A$44,0),MATCH(1,($U$2=GRID!$B$31:$BI$31)*(КАЛЕНДАРЬ!$AT17=GRID!$B$33:$BI$33), 0)),
ROUNDUP(INDEX(GRID!$B$34:$BI$44,MATCH(M$7,GRID!$A$34:$A$44,0),MATCH(1,($U$2=GRID!$B$31:$BI$31)*(КАЛЕНДАРЬ!$AT17=GRID!$B$33:$BI$33),0))*(1-GRID!$B$69),0))</f>
        <v>26300</v>
      </c>
      <c r="N404" s="47" cm="1">
        <f t="array" ref="N404">IF($I$2="Открытый тариф",
INDEX(GRID!$B$47:$BI$57,MATCH(M$7,GRID!$A$47:$A$57,0),MATCH(1,($U$2=GRID!$B$31:$BI$31)*(КАЛЕНДАРЬ!$AT17=GRID!$B$33:$BI$33), 0)),
ROUNDUP(INDEX(GRID!$B$47:$BI$57,MATCH(M$7,GRID!$A$47:$A$57,0),MATCH(1,($U$2=GRID!$B$31:$BI$31)*(КАЛЕНДАРЬ!$AT17=GRID!$B$33:$BI$33),0))*(1-GRID!$B$69),0))</f>
        <v>26300</v>
      </c>
      <c r="O404" s="49" t="s">
        <v>101</v>
      </c>
      <c r="P404" s="49" t="s">
        <v>101</v>
      </c>
      <c r="Q404" s="49" t="s">
        <v>101</v>
      </c>
      <c r="R404" s="49" t="s">
        <v>101</v>
      </c>
      <c r="S404" s="49" t="s">
        <v>101</v>
      </c>
      <c r="T404" s="49" t="s">
        <v>101</v>
      </c>
      <c r="U404" s="49" t="s">
        <v>101</v>
      </c>
      <c r="V404" s="49" t="s">
        <v>101</v>
      </c>
      <c r="W404" s="49" t="s">
        <v>101</v>
      </c>
      <c r="X404" s="49" t="s">
        <v>101</v>
      </c>
      <c r="Y404" s="146"/>
    </row>
    <row r="405" spans="1:25" hidden="1" x14ac:dyDescent="0.2">
      <c r="A405" s="117" t="s">
        <v>42</v>
      </c>
      <c r="B405" s="117">
        <v>15</v>
      </c>
      <c r="C405" s="47" cm="1">
        <f t="array" ref="C405">IF($I$2="Открытый тариф",
INDEX(GRID!$B$34:$BI$44,MATCH(C$7,GRID!$A$34:$A$44,0),MATCH(1,($U$2=GRID!$B$31:$BI$31)*(КАЛЕНДАРЬ!$AT18=GRID!$B$33:$BI$33), 0)),
ROUNDUP(INDEX(GRID!$B$34:$BI$44,MATCH(C$7,GRID!$A$34:$A$44,0),MATCH(1,($U$2=GRID!$B$31:$BI$31)*(КАЛЕНДАРЬ!$AT18=GRID!$B$33:$BI$33),0))*(1-GRID!$B$69),0))</f>
        <v>17700</v>
      </c>
      <c r="D405" s="47" cm="1">
        <f t="array" ref="D405">IF($I$2="Открытый тариф",
INDEX(GRID!$B$47:$BI$57,MATCH(C$7,GRID!$A$47:$A$57,0),MATCH(1,($U$2=GRID!$B$31:$BI$31)*(КАЛЕНДАРЬ!$AT18=GRID!$B$33:$BI$33), 0)),
ROUNDUP(INDEX(GRID!$B$47:$BI$57,MATCH(C$7,GRID!$A$47:$A$57,0),MATCH(1,($U$2=GRID!$B$31:$BI$31)*(КАЛЕНДАРЬ!$AT18=GRID!$B$33:$BI$33),0))*(1-GRID!$B$69),0))</f>
        <v>17700</v>
      </c>
      <c r="E405" s="47" cm="1">
        <f t="array" ref="E405">IF($I$2="Открытый тариф",
INDEX(GRID!$B$34:$BI$44,MATCH(E$7,GRID!$A$34:$A$44,0),MATCH(1,($U$2=GRID!$B$31:$BI$31)*(КАЛЕНДАРЬ!$AT18=GRID!$B$33:$BI$33), 0)),
ROUNDUP(INDEX(GRID!$B$34:$BI$44,MATCH(E$7,GRID!$A$34:$A$44,0),MATCH(1,($U$2=GRID!$B$31:$BI$31)*(КАЛЕНДАРЬ!$AT18=GRID!$B$33:$BI$33),0))*(1-GRID!$B$69),0))</f>
        <v>19500</v>
      </c>
      <c r="F405" s="47" cm="1">
        <f t="array" ref="F405">IF($I$2="Открытый тариф",
INDEX(GRID!$B$47:$BI$57,MATCH(E$7,GRID!$A$47:$A$57,0),MATCH(1,($U$2=GRID!$B$31:$BI$31)*(КАЛЕНДАРЬ!$AT18=GRID!$B$33:$BI$33), 0)),
ROUNDUP(INDEX(GRID!$B$47:$BI$57,MATCH(E$7,GRID!$A$47:$A$57,0),MATCH(1,($U$2=GRID!$B$31:$BI$31)*(КАЛЕНДАРЬ!$AT18=GRID!$B$33:$BI$33),0))*(1-GRID!$B$69),0))</f>
        <v>19500</v>
      </c>
      <c r="G405" s="47" cm="1">
        <f t="array" ref="G405">IF($I$2="Открытый тариф",
INDEX(GRID!$B$34:$BI$44,MATCH(G$7,GRID!$A$34:$A$44,0),MATCH(1,($U$2=GRID!$B$31:$BI$31)*(КАЛЕНДАРЬ!$AT18=GRID!$B$33:$BI$33), 0)),
ROUNDUP(INDEX(GRID!$B$34:$BI$44,MATCH(G$7,GRID!$A$34:$A$44,0),MATCH(1,($U$2=GRID!$B$31:$BI$31)*(КАЛЕНДАРЬ!$AT18=GRID!$B$33:$BI$33),0))*(1-GRID!$B$69),0))</f>
        <v>20500</v>
      </c>
      <c r="H405" s="47" cm="1">
        <f t="array" ref="H405">IF($I$2="Открытый тариф",
INDEX(GRID!$B$47:$BI$57,MATCH(G$7,GRID!$A$47:$A$57,0),MATCH(1,($U$2=GRID!$B$31:$BI$31)*(КАЛЕНДАРЬ!$AT18=GRID!$B$33:$BI$33), 0)),
ROUNDUP(INDEX(GRID!$B$47:$BI$57,MATCH(G$7,GRID!$A$47:$A$57,0),MATCH(1,($U$2=GRID!$B$31:$BI$31)*(КАЛЕНДАРЬ!$AT18=GRID!$B$33:$BI$33),0))*(1-GRID!$B$69),0))</f>
        <v>20500</v>
      </c>
      <c r="I405" s="47" cm="1">
        <f t="array" ref="I405">IF($I$2="Открытый тариф",
INDEX(GRID!$B$34:$BI$44,MATCH(I$7,GRID!$A$34:$A$44,0),MATCH(1,($U$2=GRID!$B$31:$BI$31)*(КАЛЕНДАРЬ!$AT18=GRID!$B$33:$BI$33), 0)),
ROUNDUP(INDEX(GRID!$B$34:$BI$44,MATCH(I$7,GRID!$A$34:$A$44,0),MATCH(1,($U$2=GRID!$B$31:$BI$31)*(КАЛЕНДАРЬ!$AT18=GRID!$B$33:$BI$33),0))*(1-GRID!$B$69),0))</f>
        <v>22300</v>
      </c>
      <c r="J405" s="47" cm="1">
        <f t="array" ref="J405">IF($I$2="Открытый тариф",
INDEX(GRID!$B$47:$BI$57,MATCH(I$7,GRID!$A$47:$A$57,0),MATCH(1,($U$2=GRID!$B$31:$BI$31)*(КАЛЕНДАРЬ!$AT18=GRID!$B$33:$BI$33), 0)),
ROUNDUP(INDEX(GRID!$B$47:$BI$57,MATCH(I$7,GRID!$A$47:$A$57,0),MATCH(1,($U$2=GRID!$B$31:$BI$31)*(КАЛЕНДАРЬ!$AT18=GRID!$B$33:$BI$33),0))*(1-GRID!$B$69),0))</f>
        <v>22300</v>
      </c>
      <c r="K405" s="47" cm="1">
        <f t="array" ref="K405">IF($I$2="Открытый тариф",
INDEX(GRID!$B$34:$BI$44,MATCH(K$7,GRID!$A$34:$A$44,0),MATCH(1,($U$2=GRID!$B$31:$BI$31)*(КАЛЕНДАРЬ!$AT18=GRID!$B$33:$BI$33), 0)),
ROUNDUP(INDEX(GRID!$B$34:$BI$44,MATCH(K$7,GRID!$A$34:$A$44,0),MATCH(1,($U$2=GRID!$B$31:$BI$31)*(КАЛЕНДАРЬ!$AT18=GRID!$B$33:$BI$33),0))*(1-GRID!$B$69),0))</f>
        <v>23300</v>
      </c>
      <c r="L405" s="47" cm="1">
        <f t="array" ref="L405">IF($I$2="Открытый тариф",
INDEX(GRID!$B$47:$BI$57,MATCH(K$7,GRID!$A$47:$A$57,0),MATCH(1,($U$2=GRID!$B$31:$BI$31)*(КАЛЕНДАРЬ!$AT18=GRID!$B$33:$BI$33), 0)),
ROUNDUP(INDEX(GRID!$B$47:$BI$57,MATCH(K$7,GRID!$A$47:$A$57,0),MATCH(1,($U$2=GRID!$B$31:$BI$31)*(КАЛЕНДАРЬ!$AT18=GRID!$B$33:$BI$33),0))*(1-GRID!$B$69),0))</f>
        <v>23300</v>
      </c>
      <c r="M405" s="47" cm="1">
        <f t="array" ref="M405">IF($I$2="Открытый тариф",
INDEX(GRID!$B$34:$BI$44,MATCH(M$7,GRID!$A$34:$A$44,0),MATCH(1,($U$2=GRID!$B$31:$BI$31)*(КАЛЕНДАРЬ!$AT18=GRID!$B$33:$BI$33), 0)),
ROUNDUP(INDEX(GRID!$B$34:$BI$44,MATCH(M$7,GRID!$A$34:$A$44,0),MATCH(1,($U$2=GRID!$B$31:$BI$31)*(КАЛЕНДАРЬ!$AT18=GRID!$B$33:$BI$33),0))*(1-GRID!$B$69),0))</f>
        <v>25100</v>
      </c>
      <c r="N405" s="47" cm="1">
        <f t="array" ref="N405">IF($I$2="Открытый тариф",
INDEX(GRID!$B$47:$BI$57,MATCH(M$7,GRID!$A$47:$A$57,0),MATCH(1,($U$2=GRID!$B$31:$BI$31)*(КАЛЕНДАРЬ!$AT18=GRID!$B$33:$BI$33), 0)),
ROUNDUP(INDEX(GRID!$B$47:$BI$57,MATCH(M$7,GRID!$A$47:$A$57,0),MATCH(1,($U$2=GRID!$B$31:$BI$31)*(КАЛЕНДАРЬ!$AT18=GRID!$B$33:$BI$33),0))*(1-GRID!$B$69),0))</f>
        <v>25100</v>
      </c>
      <c r="O405" s="49" t="s">
        <v>101</v>
      </c>
      <c r="P405" s="49" t="s">
        <v>101</v>
      </c>
      <c r="Q405" s="49" t="s">
        <v>101</v>
      </c>
      <c r="R405" s="49" t="s">
        <v>101</v>
      </c>
      <c r="S405" s="49" t="s">
        <v>101</v>
      </c>
      <c r="T405" s="49" t="s">
        <v>101</v>
      </c>
      <c r="U405" s="49" t="s">
        <v>101</v>
      </c>
      <c r="V405" s="49" t="s">
        <v>101</v>
      </c>
      <c r="W405" s="49" t="s">
        <v>101</v>
      </c>
      <c r="X405" s="49" t="s">
        <v>101</v>
      </c>
      <c r="Y405" s="146"/>
    </row>
    <row r="406" spans="1:25" hidden="1" x14ac:dyDescent="0.2">
      <c r="A406" s="117" t="s">
        <v>43</v>
      </c>
      <c r="B406" s="117">
        <v>16</v>
      </c>
      <c r="C406" s="47" cm="1">
        <f t="array" ref="C406">IF($I$2="Открытый тариф",
INDEX(GRID!$B$34:$BI$44,MATCH(C$7,GRID!$A$34:$A$44,0),MATCH(1,($U$2=GRID!$B$31:$BI$31)*(КАЛЕНДАРЬ!$AT19=GRID!$B$33:$BI$33), 0)),
ROUNDUP(INDEX(GRID!$B$34:$BI$44,MATCH(C$7,GRID!$A$34:$A$44,0),MATCH(1,($U$2=GRID!$B$31:$BI$31)*(КАЛЕНДАРЬ!$AT19=GRID!$B$33:$BI$33),0))*(1-GRID!$B$69),0))</f>
        <v>20100</v>
      </c>
      <c r="D406" s="47" cm="1">
        <f t="array" ref="D406">IF($I$2="Открытый тариф",
INDEX(GRID!$B$47:$BI$57,MATCH(C$7,GRID!$A$47:$A$57,0),MATCH(1,($U$2=GRID!$B$31:$BI$31)*(КАЛЕНДАРЬ!$AT19=GRID!$B$33:$BI$33), 0)),
ROUNDUP(INDEX(GRID!$B$47:$BI$57,MATCH(C$7,GRID!$A$47:$A$57,0),MATCH(1,($U$2=GRID!$B$31:$BI$31)*(КАЛЕНДАРЬ!$AT19=GRID!$B$33:$BI$33),0))*(1-GRID!$B$69),0))</f>
        <v>20100</v>
      </c>
      <c r="E406" s="47" cm="1">
        <f t="array" ref="E406">IF($I$2="Открытый тариф",
INDEX(GRID!$B$34:$BI$44,MATCH(E$7,GRID!$A$34:$A$44,0),MATCH(1,($U$2=GRID!$B$31:$BI$31)*(КАЛЕНДАРЬ!$AT19=GRID!$B$33:$BI$33), 0)),
ROUNDUP(INDEX(GRID!$B$34:$BI$44,MATCH(E$7,GRID!$A$34:$A$44,0),MATCH(1,($U$2=GRID!$B$31:$BI$31)*(КАЛЕНДАРЬ!$AT19=GRID!$B$33:$BI$33),0))*(1-GRID!$B$69),0))</f>
        <v>21900</v>
      </c>
      <c r="F406" s="47" cm="1">
        <f t="array" ref="F406">IF($I$2="Открытый тариф",
INDEX(GRID!$B$47:$BI$57,MATCH(E$7,GRID!$A$47:$A$57,0),MATCH(1,($U$2=GRID!$B$31:$BI$31)*(КАЛЕНДАРЬ!$AT19=GRID!$B$33:$BI$33), 0)),
ROUNDUP(INDEX(GRID!$B$47:$BI$57,MATCH(E$7,GRID!$A$47:$A$57,0),MATCH(1,($U$2=GRID!$B$31:$BI$31)*(КАЛЕНДАРЬ!$AT19=GRID!$B$33:$BI$33),0))*(1-GRID!$B$69),0))</f>
        <v>21900</v>
      </c>
      <c r="G406" s="47" cm="1">
        <f t="array" ref="G406">IF($I$2="Открытый тариф",
INDEX(GRID!$B$34:$BI$44,MATCH(G$7,GRID!$A$34:$A$44,0),MATCH(1,($U$2=GRID!$B$31:$BI$31)*(КАЛЕНДАРЬ!$AT19=GRID!$B$33:$BI$33), 0)),
ROUNDUP(INDEX(GRID!$B$34:$BI$44,MATCH(G$7,GRID!$A$34:$A$44,0),MATCH(1,($U$2=GRID!$B$31:$BI$31)*(КАЛЕНДАРЬ!$AT19=GRID!$B$33:$BI$33),0))*(1-GRID!$B$69),0))</f>
        <v>22900</v>
      </c>
      <c r="H406" s="47" cm="1">
        <f t="array" ref="H406">IF($I$2="Открытый тариф",
INDEX(GRID!$B$47:$BI$57,MATCH(G$7,GRID!$A$47:$A$57,0),MATCH(1,($U$2=GRID!$B$31:$BI$31)*(КАЛЕНДАРЬ!$AT19=GRID!$B$33:$BI$33), 0)),
ROUNDUP(INDEX(GRID!$B$47:$BI$57,MATCH(G$7,GRID!$A$47:$A$57,0),MATCH(1,($U$2=GRID!$B$31:$BI$31)*(КАЛЕНДАРЬ!$AT19=GRID!$B$33:$BI$33),0))*(1-GRID!$B$69),0))</f>
        <v>22900</v>
      </c>
      <c r="I406" s="47" cm="1">
        <f t="array" ref="I406">IF($I$2="Открытый тариф",
INDEX(GRID!$B$34:$BI$44,MATCH(I$7,GRID!$A$34:$A$44,0),MATCH(1,($U$2=GRID!$B$31:$BI$31)*(КАЛЕНДАРЬ!$AT19=GRID!$B$33:$BI$33), 0)),
ROUNDUP(INDEX(GRID!$B$34:$BI$44,MATCH(I$7,GRID!$A$34:$A$44,0),MATCH(1,($U$2=GRID!$B$31:$BI$31)*(КАЛЕНДАРЬ!$AT19=GRID!$B$33:$BI$33),0))*(1-GRID!$B$69),0))</f>
        <v>24700</v>
      </c>
      <c r="J406" s="47" cm="1">
        <f t="array" ref="J406">IF($I$2="Открытый тариф",
INDEX(GRID!$B$47:$BI$57,MATCH(I$7,GRID!$A$47:$A$57,0),MATCH(1,($U$2=GRID!$B$31:$BI$31)*(КАЛЕНДАРЬ!$AT19=GRID!$B$33:$BI$33), 0)),
ROUNDUP(INDEX(GRID!$B$47:$BI$57,MATCH(I$7,GRID!$A$47:$A$57,0),MATCH(1,($U$2=GRID!$B$31:$BI$31)*(КАЛЕНДАРЬ!$AT19=GRID!$B$33:$BI$33),0))*(1-GRID!$B$69),0))</f>
        <v>24700</v>
      </c>
      <c r="K406" s="47" cm="1">
        <f t="array" ref="K406">IF($I$2="Открытый тариф",
INDEX(GRID!$B$34:$BI$44,MATCH(K$7,GRID!$A$34:$A$44,0),MATCH(1,($U$2=GRID!$B$31:$BI$31)*(КАЛЕНДАРЬ!$AT19=GRID!$B$33:$BI$33), 0)),
ROUNDUP(INDEX(GRID!$B$34:$BI$44,MATCH(K$7,GRID!$A$34:$A$44,0),MATCH(1,($U$2=GRID!$B$31:$BI$31)*(КАЛЕНДАРЬ!$AT19=GRID!$B$33:$BI$33),0))*(1-GRID!$B$69),0))</f>
        <v>25700</v>
      </c>
      <c r="L406" s="47" cm="1">
        <f t="array" ref="L406">IF($I$2="Открытый тариф",
INDEX(GRID!$B$47:$BI$57,MATCH(K$7,GRID!$A$47:$A$57,0),MATCH(1,($U$2=GRID!$B$31:$BI$31)*(КАЛЕНДАРЬ!$AT19=GRID!$B$33:$BI$33), 0)),
ROUNDUP(INDEX(GRID!$B$47:$BI$57,MATCH(K$7,GRID!$A$47:$A$57,0),MATCH(1,($U$2=GRID!$B$31:$BI$31)*(КАЛЕНДАРЬ!$AT19=GRID!$B$33:$BI$33),0))*(1-GRID!$B$69),0))</f>
        <v>25700</v>
      </c>
      <c r="M406" s="47" cm="1">
        <f t="array" ref="M406">IF($I$2="Открытый тариф",
INDEX(GRID!$B$34:$BI$44,MATCH(M$7,GRID!$A$34:$A$44,0),MATCH(1,($U$2=GRID!$B$31:$BI$31)*(КАЛЕНДАРЬ!$AT19=GRID!$B$33:$BI$33), 0)),
ROUNDUP(INDEX(GRID!$B$34:$BI$44,MATCH(M$7,GRID!$A$34:$A$44,0),MATCH(1,($U$2=GRID!$B$31:$BI$31)*(КАЛЕНДАРЬ!$AT19=GRID!$B$33:$BI$33),0))*(1-GRID!$B$69),0))</f>
        <v>27500</v>
      </c>
      <c r="N406" s="47" cm="1">
        <f t="array" ref="N406">IF($I$2="Открытый тариф",
INDEX(GRID!$B$47:$BI$57,MATCH(M$7,GRID!$A$47:$A$57,0),MATCH(1,($U$2=GRID!$B$31:$BI$31)*(КАЛЕНДАРЬ!$AT19=GRID!$B$33:$BI$33), 0)),
ROUNDUP(INDEX(GRID!$B$47:$BI$57,MATCH(M$7,GRID!$A$47:$A$57,0),MATCH(1,($U$2=GRID!$B$31:$BI$31)*(КАЛЕНДАРЬ!$AT19=GRID!$B$33:$BI$33),0))*(1-GRID!$B$69),0))</f>
        <v>27500</v>
      </c>
      <c r="O406" s="49" t="s">
        <v>101</v>
      </c>
      <c r="P406" s="49" t="s">
        <v>101</v>
      </c>
      <c r="Q406" s="49" t="s">
        <v>101</v>
      </c>
      <c r="R406" s="49" t="s">
        <v>101</v>
      </c>
      <c r="S406" s="49" t="s">
        <v>101</v>
      </c>
      <c r="T406" s="49" t="s">
        <v>101</v>
      </c>
      <c r="U406" s="49" t="s">
        <v>101</v>
      </c>
      <c r="V406" s="49" t="s">
        <v>101</v>
      </c>
      <c r="W406" s="49" t="s">
        <v>101</v>
      </c>
      <c r="X406" s="49" t="s">
        <v>101</v>
      </c>
      <c r="Y406" s="146"/>
    </row>
    <row r="407" spans="1:25" hidden="1" x14ac:dyDescent="0.2">
      <c r="A407" s="117" t="s">
        <v>44</v>
      </c>
      <c r="B407" s="117">
        <v>17</v>
      </c>
      <c r="C407" s="47" cm="1">
        <f t="array" ref="C407">IF($I$2="Открытый тариф",
INDEX(GRID!$B$34:$BI$44,MATCH(C$7,GRID!$A$34:$A$44,0),MATCH(1,($U$2=GRID!$B$31:$BI$31)*(КАЛЕНДАРЬ!$AT20=GRID!$B$33:$BI$33), 0)),
ROUNDUP(INDEX(GRID!$B$34:$BI$44,MATCH(C$7,GRID!$A$34:$A$44,0),MATCH(1,($U$2=GRID!$B$31:$BI$31)*(КАЛЕНДАРЬ!$AT20=GRID!$B$33:$BI$33),0))*(1-GRID!$B$69),0))</f>
        <v>20100</v>
      </c>
      <c r="D407" s="47" cm="1">
        <f t="array" ref="D407">IF($I$2="Открытый тариф",
INDEX(GRID!$B$47:$BI$57,MATCH(C$7,GRID!$A$47:$A$57,0),MATCH(1,($U$2=GRID!$B$31:$BI$31)*(КАЛЕНДАРЬ!$AT20=GRID!$B$33:$BI$33), 0)),
ROUNDUP(INDEX(GRID!$B$47:$BI$57,MATCH(C$7,GRID!$A$47:$A$57,0),MATCH(1,($U$2=GRID!$B$31:$BI$31)*(КАЛЕНДАРЬ!$AT20=GRID!$B$33:$BI$33),0))*(1-GRID!$B$69),0))</f>
        <v>20100</v>
      </c>
      <c r="E407" s="47" cm="1">
        <f t="array" ref="E407">IF($I$2="Открытый тариф",
INDEX(GRID!$B$34:$BI$44,MATCH(E$7,GRID!$A$34:$A$44,0),MATCH(1,($U$2=GRID!$B$31:$BI$31)*(КАЛЕНДАРЬ!$AT20=GRID!$B$33:$BI$33), 0)),
ROUNDUP(INDEX(GRID!$B$34:$BI$44,MATCH(E$7,GRID!$A$34:$A$44,0),MATCH(1,($U$2=GRID!$B$31:$BI$31)*(КАЛЕНДАРЬ!$AT20=GRID!$B$33:$BI$33),0))*(1-GRID!$B$69),0))</f>
        <v>21900</v>
      </c>
      <c r="F407" s="47" cm="1">
        <f t="array" ref="F407">IF($I$2="Открытый тариф",
INDEX(GRID!$B$47:$BI$57,MATCH(E$7,GRID!$A$47:$A$57,0),MATCH(1,($U$2=GRID!$B$31:$BI$31)*(КАЛЕНДАРЬ!$AT20=GRID!$B$33:$BI$33), 0)),
ROUNDUP(INDEX(GRID!$B$47:$BI$57,MATCH(E$7,GRID!$A$47:$A$57,0),MATCH(1,($U$2=GRID!$B$31:$BI$31)*(КАЛЕНДАРЬ!$AT20=GRID!$B$33:$BI$33),0))*(1-GRID!$B$69),0))</f>
        <v>21900</v>
      </c>
      <c r="G407" s="47" cm="1">
        <f t="array" ref="G407">IF($I$2="Открытый тариф",
INDEX(GRID!$B$34:$BI$44,MATCH(G$7,GRID!$A$34:$A$44,0),MATCH(1,($U$2=GRID!$B$31:$BI$31)*(КАЛЕНДАРЬ!$AT20=GRID!$B$33:$BI$33), 0)),
ROUNDUP(INDEX(GRID!$B$34:$BI$44,MATCH(G$7,GRID!$A$34:$A$44,0),MATCH(1,($U$2=GRID!$B$31:$BI$31)*(КАЛЕНДАРЬ!$AT20=GRID!$B$33:$BI$33),0))*(1-GRID!$B$69),0))</f>
        <v>22900</v>
      </c>
      <c r="H407" s="47" cm="1">
        <f t="array" ref="H407">IF($I$2="Открытый тариф",
INDEX(GRID!$B$47:$BI$57,MATCH(G$7,GRID!$A$47:$A$57,0),MATCH(1,($U$2=GRID!$B$31:$BI$31)*(КАЛЕНДАРЬ!$AT20=GRID!$B$33:$BI$33), 0)),
ROUNDUP(INDEX(GRID!$B$47:$BI$57,MATCH(G$7,GRID!$A$47:$A$57,0),MATCH(1,($U$2=GRID!$B$31:$BI$31)*(КАЛЕНДАРЬ!$AT20=GRID!$B$33:$BI$33),0))*(1-GRID!$B$69),0))</f>
        <v>22900</v>
      </c>
      <c r="I407" s="47" cm="1">
        <f t="array" ref="I407">IF($I$2="Открытый тариф",
INDEX(GRID!$B$34:$BI$44,MATCH(I$7,GRID!$A$34:$A$44,0),MATCH(1,($U$2=GRID!$B$31:$BI$31)*(КАЛЕНДАРЬ!$AT20=GRID!$B$33:$BI$33), 0)),
ROUNDUP(INDEX(GRID!$B$34:$BI$44,MATCH(I$7,GRID!$A$34:$A$44,0),MATCH(1,($U$2=GRID!$B$31:$BI$31)*(КАЛЕНДАРЬ!$AT20=GRID!$B$33:$BI$33),0))*(1-GRID!$B$69),0))</f>
        <v>24700</v>
      </c>
      <c r="J407" s="47" cm="1">
        <f t="array" ref="J407">IF($I$2="Открытый тариф",
INDEX(GRID!$B$47:$BI$57,MATCH(I$7,GRID!$A$47:$A$57,0),MATCH(1,($U$2=GRID!$B$31:$BI$31)*(КАЛЕНДАРЬ!$AT20=GRID!$B$33:$BI$33), 0)),
ROUNDUP(INDEX(GRID!$B$47:$BI$57,MATCH(I$7,GRID!$A$47:$A$57,0),MATCH(1,($U$2=GRID!$B$31:$BI$31)*(КАЛЕНДАРЬ!$AT20=GRID!$B$33:$BI$33),0))*(1-GRID!$B$69),0))</f>
        <v>24700</v>
      </c>
      <c r="K407" s="47" cm="1">
        <f t="array" ref="K407">IF($I$2="Открытый тариф",
INDEX(GRID!$B$34:$BI$44,MATCH(K$7,GRID!$A$34:$A$44,0),MATCH(1,($U$2=GRID!$B$31:$BI$31)*(КАЛЕНДАРЬ!$AT20=GRID!$B$33:$BI$33), 0)),
ROUNDUP(INDEX(GRID!$B$34:$BI$44,MATCH(K$7,GRID!$A$34:$A$44,0),MATCH(1,($U$2=GRID!$B$31:$BI$31)*(КАЛЕНДАРЬ!$AT20=GRID!$B$33:$BI$33),0))*(1-GRID!$B$69),0))</f>
        <v>25700</v>
      </c>
      <c r="L407" s="47" cm="1">
        <f t="array" ref="L407">IF($I$2="Открытый тариф",
INDEX(GRID!$B$47:$BI$57,MATCH(K$7,GRID!$A$47:$A$57,0),MATCH(1,($U$2=GRID!$B$31:$BI$31)*(КАЛЕНДАРЬ!$AT20=GRID!$B$33:$BI$33), 0)),
ROUNDUP(INDEX(GRID!$B$47:$BI$57,MATCH(K$7,GRID!$A$47:$A$57,0),MATCH(1,($U$2=GRID!$B$31:$BI$31)*(КАЛЕНДАРЬ!$AT20=GRID!$B$33:$BI$33),0))*(1-GRID!$B$69),0))</f>
        <v>25700</v>
      </c>
      <c r="M407" s="47" cm="1">
        <f t="array" ref="M407">IF($I$2="Открытый тариф",
INDEX(GRID!$B$34:$BI$44,MATCH(M$7,GRID!$A$34:$A$44,0),MATCH(1,($U$2=GRID!$B$31:$BI$31)*(КАЛЕНДАРЬ!$AT20=GRID!$B$33:$BI$33), 0)),
ROUNDUP(INDEX(GRID!$B$34:$BI$44,MATCH(M$7,GRID!$A$34:$A$44,0),MATCH(1,($U$2=GRID!$B$31:$BI$31)*(КАЛЕНДАРЬ!$AT20=GRID!$B$33:$BI$33),0))*(1-GRID!$B$69),0))</f>
        <v>27500</v>
      </c>
      <c r="N407" s="47" cm="1">
        <f t="array" ref="N407">IF($I$2="Открытый тариф",
INDEX(GRID!$B$47:$BI$57,MATCH(M$7,GRID!$A$47:$A$57,0),MATCH(1,($U$2=GRID!$B$31:$BI$31)*(КАЛЕНДАРЬ!$AT20=GRID!$B$33:$BI$33), 0)),
ROUNDUP(INDEX(GRID!$B$47:$BI$57,MATCH(M$7,GRID!$A$47:$A$57,0),MATCH(1,($U$2=GRID!$B$31:$BI$31)*(КАЛЕНДАРЬ!$AT20=GRID!$B$33:$BI$33),0))*(1-GRID!$B$69),0))</f>
        <v>27500</v>
      </c>
      <c r="O407" s="49" t="s">
        <v>101</v>
      </c>
      <c r="P407" s="49" t="s">
        <v>101</v>
      </c>
      <c r="Q407" s="49" t="s">
        <v>101</v>
      </c>
      <c r="R407" s="49" t="s">
        <v>101</v>
      </c>
      <c r="S407" s="49" t="s">
        <v>101</v>
      </c>
      <c r="T407" s="49" t="s">
        <v>101</v>
      </c>
      <c r="U407" s="49" t="s">
        <v>101</v>
      </c>
      <c r="V407" s="49" t="s">
        <v>101</v>
      </c>
      <c r="W407" s="49" t="s">
        <v>101</v>
      </c>
      <c r="X407" s="49" t="s">
        <v>101</v>
      </c>
      <c r="Y407" s="146"/>
    </row>
    <row r="408" spans="1:25" hidden="1" x14ac:dyDescent="0.2">
      <c r="A408" s="117" t="s">
        <v>45</v>
      </c>
      <c r="B408" s="117">
        <v>18</v>
      </c>
      <c r="C408" s="47" cm="1">
        <f t="array" ref="C408">IF($I$2="Открытый тариф",
INDEX(GRID!$B$34:$BI$44,MATCH(C$7,GRID!$A$34:$A$44,0),MATCH(1,($U$2=GRID!$B$31:$BI$31)*(КАЛЕНДАРЬ!$AT21=GRID!$B$33:$BI$33), 0)),
ROUNDUP(INDEX(GRID!$B$34:$BI$44,MATCH(C$7,GRID!$A$34:$A$44,0),MATCH(1,($U$2=GRID!$B$31:$BI$31)*(КАЛЕНДАРЬ!$AT21=GRID!$B$33:$BI$33),0))*(1-GRID!$B$69),0))</f>
        <v>20100</v>
      </c>
      <c r="D408" s="47" cm="1">
        <f t="array" ref="D408">IF($I$2="Открытый тариф",
INDEX(GRID!$B$47:$BI$57,MATCH(C$7,GRID!$A$47:$A$57,0),MATCH(1,($U$2=GRID!$B$31:$BI$31)*(КАЛЕНДАРЬ!$AT21=GRID!$B$33:$BI$33), 0)),
ROUNDUP(INDEX(GRID!$B$47:$BI$57,MATCH(C$7,GRID!$A$47:$A$57,0),MATCH(1,($U$2=GRID!$B$31:$BI$31)*(КАЛЕНДАРЬ!$AT21=GRID!$B$33:$BI$33),0))*(1-GRID!$B$69),0))</f>
        <v>20100</v>
      </c>
      <c r="E408" s="47" cm="1">
        <f t="array" ref="E408">IF($I$2="Открытый тариф",
INDEX(GRID!$B$34:$BI$44,MATCH(E$7,GRID!$A$34:$A$44,0),MATCH(1,($U$2=GRID!$B$31:$BI$31)*(КАЛЕНДАРЬ!$AT21=GRID!$B$33:$BI$33), 0)),
ROUNDUP(INDEX(GRID!$B$34:$BI$44,MATCH(E$7,GRID!$A$34:$A$44,0),MATCH(1,($U$2=GRID!$B$31:$BI$31)*(КАЛЕНДАРЬ!$AT21=GRID!$B$33:$BI$33),0))*(1-GRID!$B$69),0))</f>
        <v>21900</v>
      </c>
      <c r="F408" s="47" cm="1">
        <f t="array" ref="F408">IF($I$2="Открытый тариф",
INDEX(GRID!$B$47:$BI$57,MATCH(E$7,GRID!$A$47:$A$57,0),MATCH(1,($U$2=GRID!$B$31:$BI$31)*(КАЛЕНДАРЬ!$AT21=GRID!$B$33:$BI$33), 0)),
ROUNDUP(INDEX(GRID!$B$47:$BI$57,MATCH(E$7,GRID!$A$47:$A$57,0),MATCH(1,($U$2=GRID!$B$31:$BI$31)*(КАЛЕНДАРЬ!$AT21=GRID!$B$33:$BI$33),0))*(1-GRID!$B$69),0))</f>
        <v>21900</v>
      </c>
      <c r="G408" s="47" cm="1">
        <f t="array" ref="G408">IF($I$2="Открытый тариф",
INDEX(GRID!$B$34:$BI$44,MATCH(G$7,GRID!$A$34:$A$44,0),MATCH(1,($U$2=GRID!$B$31:$BI$31)*(КАЛЕНДАРЬ!$AT21=GRID!$B$33:$BI$33), 0)),
ROUNDUP(INDEX(GRID!$B$34:$BI$44,MATCH(G$7,GRID!$A$34:$A$44,0),MATCH(1,($U$2=GRID!$B$31:$BI$31)*(КАЛЕНДАРЬ!$AT21=GRID!$B$33:$BI$33),0))*(1-GRID!$B$69),0))</f>
        <v>22900</v>
      </c>
      <c r="H408" s="47" cm="1">
        <f t="array" ref="H408">IF($I$2="Открытый тариф",
INDEX(GRID!$B$47:$BI$57,MATCH(G$7,GRID!$A$47:$A$57,0),MATCH(1,($U$2=GRID!$B$31:$BI$31)*(КАЛЕНДАРЬ!$AT21=GRID!$B$33:$BI$33), 0)),
ROUNDUP(INDEX(GRID!$B$47:$BI$57,MATCH(G$7,GRID!$A$47:$A$57,0),MATCH(1,($U$2=GRID!$B$31:$BI$31)*(КАЛЕНДАРЬ!$AT21=GRID!$B$33:$BI$33),0))*(1-GRID!$B$69),0))</f>
        <v>22900</v>
      </c>
      <c r="I408" s="47" cm="1">
        <f t="array" ref="I408">IF($I$2="Открытый тариф",
INDEX(GRID!$B$34:$BI$44,MATCH(I$7,GRID!$A$34:$A$44,0),MATCH(1,($U$2=GRID!$B$31:$BI$31)*(КАЛЕНДАРЬ!$AT21=GRID!$B$33:$BI$33), 0)),
ROUNDUP(INDEX(GRID!$B$34:$BI$44,MATCH(I$7,GRID!$A$34:$A$44,0),MATCH(1,($U$2=GRID!$B$31:$BI$31)*(КАЛЕНДАРЬ!$AT21=GRID!$B$33:$BI$33),0))*(1-GRID!$B$69),0))</f>
        <v>24700</v>
      </c>
      <c r="J408" s="47" cm="1">
        <f t="array" ref="J408">IF($I$2="Открытый тариф",
INDEX(GRID!$B$47:$BI$57,MATCH(I$7,GRID!$A$47:$A$57,0),MATCH(1,($U$2=GRID!$B$31:$BI$31)*(КАЛЕНДАРЬ!$AT21=GRID!$B$33:$BI$33), 0)),
ROUNDUP(INDEX(GRID!$B$47:$BI$57,MATCH(I$7,GRID!$A$47:$A$57,0),MATCH(1,($U$2=GRID!$B$31:$BI$31)*(КАЛЕНДАРЬ!$AT21=GRID!$B$33:$BI$33),0))*(1-GRID!$B$69),0))</f>
        <v>24700</v>
      </c>
      <c r="K408" s="47" cm="1">
        <f t="array" ref="K408">IF($I$2="Открытый тариф",
INDEX(GRID!$B$34:$BI$44,MATCH(K$7,GRID!$A$34:$A$44,0),MATCH(1,($U$2=GRID!$B$31:$BI$31)*(КАЛЕНДАРЬ!$AT21=GRID!$B$33:$BI$33), 0)),
ROUNDUP(INDEX(GRID!$B$34:$BI$44,MATCH(K$7,GRID!$A$34:$A$44,0),MATCH(1,($U$2=GRID!$B$31:$BI$31)*(КАЛЕНДАРЬ!$AT21=GRID!$B$33:$BI$33),0))*(1-GRID!$B$69),0))</f>
        <v>25700</v>
      </c>
      <c r="L408" s="47" cm="1">
        <f t="array" ref="L408">IF($I$2="Открытый тариф",
INDEX(GRID!$B$47:$BI$57,MATCH(K$7,GRID!$A$47:$A$57,0),MATCH(1,($U$2=GRID!$B$31:$BI$31)*(КАЛЕНДАРЬ!$AT21=GRID!$B$33:$BI$33), 0)),
ROUNDUP(INDEX(GRID!$B$47:$BI$57,MATCH(K$7,GRID!$A$47:$A$57,0),MATCH(1,($U$2=GRID!$B$31:$BI$31)*(КАЛЕНДАРЬ!$AT21=GRID!$B$33:$BI$33),0))*(1-GRID!$B$69),0))</f>
        <v>25700</v>
      </c>
      <c r="M408" s="47" cm="1">
        <f t="array" ref="M408">IF($I$2="Открытый тариф",
INDEX(GRID!$B$34:$BI$44,MATCH(M$7,GRID!$A$34:$A$44,0),MATCH(1,($U$2=GRID!$B$31:$BI$31)*(КАЛЕНДАРЬ!$AT21=GRID!$B$33:$BI$33), 0)),
ROUNDUP(INDEX(GRID!$B$34:$BI$44,MATCH(M$7,GRID!$A$34:$A$44,0),MATCH(1,($U$2=GRID!$B$31:$BI$31)*(КАЛЕНДАРЬ!$AT21=GRID!$B$33:$BI$33),0))*(1-GRID!$B$69),0))</f>
        <v>27500</v>
      </c>
      <c r="N408" s="47" cm="1">
        <f t="array" ref="N408">IF($I$2="Открытый тариф",
INDEX(GRID!$B$47:$BI$57,MATCH(M$7,GRID!$A$47:$A$57,0),MATCH(1,($U$2=GRID!$B$31:$BI$31)*(КАЛЕНДАРЬ!$AT21=GRID!$B$33:$BI$33), 0)),
ROUNDUP(INDEX(GRID!$B$47:$BI$57,MATCH(M$7,GRID!$A$47:$A$57,0),MATCH(1,($U$2=GRID!$B$31:$BI$31)*(КАЛЕНДАРЬ!$AT21=GRID!$B$33:$BI$33),0))*(1-GRID!$B$69),0))</f>
        <v>27500</v>
      </c>
      <c r="O408" s="49" t="s">
        <v>101</v>
      </c>
      <c r="P408" s="49" t="s">
        <v>101</v>
      </c>
      <c r="Q408" s="49" t="s">
        <v>101</v>
      </c>
      <c r="R408" s="49" t="s">
        <v>101</v>
      </c>
      <c r="S408" s="49" t="s">
        <v>101</v>
      </c>
      <c r="T408" s="49" t="s">
        <v>101</v>
      </c>
      <c r="U408" s="49" t="s">
        <v>101</v>
      </c>
      <c r="V408" s="49" t="s">
        <v>101</v>
      </c>
      <c r="W408" s="49" t="s">
        <v>101</v>
      </c>
      <c r="X408" s="49" t="s">
        <v>101</v>
      </c>
      <c r="Y408" s="146"/>
    </row>
    <row r="409" spans="1:25" hidden="1" x14ac:dyDescent="0.2">
      <c r="A409" s="117" t="s">
        <v>46</v>
      </c>
      <c r="B409" s="117">
        <v>19</v>
      </c>
      <c r="C409" s="47" cm="1">
        <f t="array" ref="C409">IF($I$2="Открытый тариф",
INDEX(GRID!$B$34:$BI$44,MATCH(C$7,GRID!$A$34:$A$44,0),MATCH(1,($U$2=GRID!$B$31:$BI$31)*(КАЛЕНДАРЬ!$AT22=GRID!$B$33:$BI$33), 0)),
ROUNDUP(INDEX(GRID!$B$34:$BI$44,MATCH(C$7,GRID!$A$34:$A$44,0),MATCH(1,($U$2=GRID!$B$31:$BI$31)*(КАЛЕНДАРЬ!$AT22=GRID!$B$33:$BI$33),0))*(1-GRID!$B$69),0))</f>
        <v>17700</v>
      </c>
      <c r="D409" s="47" cm="1">
        <f t="array" ref="D409">IF($I$2="Открытый тариф",
INDEX(GRID!$B$47:$BI$57,MATCH(C$7,GRID!$A$47:$A$57,0),MATCH(1,($U$2=GRID!$B$31:$BI$31)*(КАЛЕНДАРЬ!$AT22=GRID!$B$33:$BI$33), 0)),
ROUNDUP(INDEX(GRID!$B$47:$BI$57,MATCH(C$7,GRID!$A$47:$A$57,0),MATCH(1,($U$2=GRID!$B$31:$BI$31)*(КАЛЕНДАРЬ!$AT22=GRID!$B$33:$BI$33),0))*(1-GRID!$B$69),0))</f>
        <v>17700</v>
      </c>
      <c r="E409" s="47" cm="1">
        <f t="array" ref="E409">IF($I$2="Открытый тариф",
INDEX(GRID!$B$34:$BI$44,MATCH(E$7,GRID!$A$34:$A$44,0),MATCH(1,($U$2=GRID!$B$31:$BI$31)*(КАЛЕНДАРЬ!$AT22=GRID!$B$33:$BI$33), 0)),
ROUNDUP(INDEX(GRID!$B$34:$BI$44,MATCH(E$7,GRID!$A$34:$A$44,0),MATCH(1,($U$2=GRID!$B$31:$BI$31)*(КАЛЕНДАРЬ!$AT22=GRID!$B$33:$BI$33),0))*(1-GRID!$B$69),0))</f>
        <v>19500</v>
      </c>
      <c r="F409" s="47" cm="1">
        <f t="array" ref="F409">IF($I$2="Открытый тариф",
INDEX(GRID!$B$47:$BI$57,MATCH(E$7,GRID!$A$47:$A$57,0),MATCH(1,($U$2=GRID!$B$31:$BI$31)*(КАЛЕНДАРЬ!$AT22=GRID!$B$33:$BI$33), 0)),
ROUNDUP(INDEX(GRID!$B$47:$BI$57,MATCH(E$7,GRID!$A$47:$A$57,0),MATCH(1,($U$2=GRID!$B$31:$BI$31)*(КАЛЕНДАРЬ!$AT22=GRID!$B$33:$BI$33),0))*(1-GRID!$B$69),0))</f>
        <v>19500</v>
      </c>
      <c r="G409" s="47" cm="1">
        <f t="array" ref="G409">IF($I$2="Открытый тариф",
INDEX(GRID!$B$34:$BI$44,MATCH(G$7,GRID!$A$34:$A$44,0),MATCH(1,($U$2=GRID!$B$31:$BI$31)*(КАЛЕНДАРЬ!$AT22=GRID!$B$33:$BI$33), 0)),
ROUNDUP(INDEX(GRID!$B$34:$BI$44,MATCH(G$7,GRID!$A$34:$A$44,0),MATCH(1,($U$2=GRID!$B$31:$BI$31)*(КАЛЕНДАРЬ!$AT22=GRID!$B$33:$BI$33),0))*(1-GRID!$B$69),0))</f>
        <v>20500</v>
      </c>
      <c r="H409" s="47" cm="1">
        <f t="array" ref="H409">IF($I$2="Открытый тариф",
INDEX(GRID!$B$47:$BI$57,MATCH(G$7,GRID!$A$47:$A$57,0),MATCH(1,($U$2=GRID!$B$31:$BI$31)*(КАЛЕНДАРЬ!$AT22=GRID!$B$33:$BI$33), 0)),
ROUNDUP(INDEX(GRID!$B$47:$BI$57,MATCH(G$7,GRID!$A$47:$A$57,0),MATCH(1,($U$2=GRID!$B$31:$BI$31)*(КАЛЕНДАРЬ!$AT22=GRID!$B$33:$BI$33),0))*(1-GRID!$B$69),0))</f>
        <v>20500</v>
      </c>
      <c r="I409" s="47" cm="1">
        <f t="array" ref="I409">IF($I$2="Открытый тариф",
INDEX(GRID!$B$34:$BI$44,MATCH(I$7,GRID!$A$34:$A$44,0),MATCH(1,($U$2=GRID!$B$31:$BI$31)*(КАЛЕНДАРЬ!$AT22=GRID!$B$33:$BI$33), 0)),
ROUNDUP(INDEX(GRID!$B$34:$BI$44,MATCH(I$7,GRID!$A$34:$A$44,0),MATCH(1,($U$2=GRID!$B$31:$BI$31)*(КАЛЕНДАРЬ!$AT22=GRID!$B$33:$BI$33),0))*(1-GRID!$B$69),0))</f>
        <v>22300</v>
      </c>
      <c r="J409" s="47" cm="1">
        <f t="array" ref="J409">IF($I$2="Открытый тариф",
INDEX(GRID!$B$47:$BI$57,MATCH(I$7,GRID!$A$47:$A$57,0),MATCH(1,($U$2=GRID!$B$31:$BI$31)*(КАЛЕНДАРЬ!$AT22=GRID!$B$33:$BI$33), 0)),
ROUNDUP(INDEX(GRID!$B$47:$BI$57,MATCH(I$7,GRID!$A$47:$A$57,0),MATCH(1,($U$2=GRID!$B$31:$BI$31)*(КАЛЕНДАРЬ!$AT22=GRID!$B$33:$BI$33),0))*(1-GRID!$B$69),0))</f>
        <v>22300</v>
      </c>
      <c r="K409" s="47" cm="1">
        <f t="array" ref="K409">IF($I$2="Открытый тариф",
INDEX(GRID!$B$34:$BI$44,MATCH(K$7,GRID!$A$34:$A$44,0),MATCH(1,($U$2=GRID!$B$31:$BI$31)*(КАЛЕНДАРЬ!$AT22=GRID!$B$33:$BI$33), 0)),
ROUNDUP(INDEX(GRID!$B$34:$BI$44,MATCH(K$7,GRID!$A$34:$A$44,0),MATCH(1,($U$2=GRID!$B$31:$BI$31)*(КАЛЕНДАРЬ!$AT22=GRID!$B$33:$BI$33),0))*(1-GRID!$B$69),0))</f>
        <v>23300</v>
      </c>
      <c r="L409" s="47" cm="1">
        <f t="array" ref="L409">IF($I$2="Открытый тариф",
INDEX(GRID!$B$47:$BI$57,MATCH(K$7,GRID!$A$47:$A$57,0),MATCH(1,($U$2=GRID!$B$31:$BI$31)*(КАЛЕНДАРЬ!$AT22=GRID!$B$33:$BI$33), 0)),
ROUNDUP(INDEX(GRID!$B$47:$BI$57,MATCH(K$7,GRID!$A$47:$A$57,0),MATCH(1,($U$2=GRID!$B$31:$BI$31)*(КАЛЕНДАРЬ!$AT22=GRID!$B$33:$BI$33),0))*(1-GRID!$B$69),0))</f>
        <v>23300</v>
      </c>
      <c r="M409" s="47" cm="1">
        <f t="array" ref="M409">IF($I$2="Открытый тариф",
INDEX(GRID!$B$34:$BI$44,MATCH(M$7,GRID!$A$34:$A$44,0),MATCH(1,($U$2=GRID!$B$31:$BI$31)*(КАЛЕНДАРЬ!$AT22=GRID!$B$33:$BI$33), 0)),
ROUNDUP(INDEX(GRID!$B$34:$BI$44,MATCH(M$7,GRID!$A$34:$A$44,0),MATCH(1,($U$2=GRID!$B$31:$BI$31)*(КАЛЕНДАРЬ!$AT22=GRID!$B$33:$BI$33),0))*(1-GRID!$B$69),0))</f>
        <v>25100</v>
      </c>
      <c r="N409" s="47" cm="1">
        <f t="array" ref="N409">IF($I$2="Открытый тариф",
INDEX(GRID!$B$47:$BI$57,MATCH(M$7,GRID!$A$47:$A$57,0),MATCH(1,($U$2=GRID!$B$31:$BI$31)*(КАЛЕНДАРЬ!$AT22=GRID!$B$33:$BI$33), 0)),
ROUNDUP(INDEX(GRID!$B$47:$BI$57,MATCH(M$7,GRID!$A$47:$A$57,0),MATCH(1,($U$2=GRID!$B$31:$BI$31)*(КАЛЕНДАРЬ!$AT22=GRID!$B$33:$BI$33),0))*(1-GRID!$B$69),0))</f>
        <v>25100</v>
      </c>
      <c r="O409" s="49" t="s">
        <v>101</v>
      </c>
      <c r="P409" s="49" t="s">
        <v>101</v>
      </c>
      <c r="Q409" s="49" t="s">
        <v>101</v>
      </c>
      <c r="R409" s="49" t="s">
        <v>101</v>
      </c>
      <c r="S409" s="49" t="s">
        <v>101</v>
      </c>
      <c r="T409" s="49" t="s">
        <v>101</v>
      </c>
      <c r="U409" s="49" t="s">
        <v>101</v>
      </c>
      <c r="V409" s="49" t="s">
        <v>101</v>
      </c>
      <c r="W409" s="49" t="s">
        <v>101</v>
      </c>
      <c r="X409" s="49" t="s">
        <v>101</v>
      </c>
      <c r="Y409" s="146"/>
    </row>
    <row r="410" spans="1:25" hidden="1" x14ac:dyDescent="0.2">
      <c r="A410" s="117" t="s">
        <v>47</v>
      </c>
      <c r="B410" s="117">
        <v>20</v>
      </c>
      <c r="C410" s="47" cm="1">
        <f t="array" ref="C410">IF($I$2="Открытый тариф",
INDEX(GRID!$B$34:$BI$44,MATCH(C$7,GRID!$A$34:$A$44,0),MATCH(1,($U$2=GRID!$B$31:$BI$31)*(КАЛЕНДАРЬ!$AT23=GRID!$B$33:$BI$33), 0)),
ROUNDUP(INDEX(GRID!$B$34:$BI$44,MATCH(C$7,GRID!$A$34:$A$44,0),MATCH(1,($U$2=GRID!$B$31:$BI$31)*(КАЛЕНДАРЬ!$AT23=GRID!$B$33:$BI$33),0))*(1-GRID!$B$69),0))</f>
        <v>18900</v>
      </c>
      <c r="D410" s="47" cm="1">
        <f t="array" ref="D410">IF($I$2="Открытый тариф",
INDEX(GRID!$B$47:$BI$57,MATCH(C$7,GRID!$A$47:$A$57,0),MATCH(1,($U$2=GRID!$B$31:$BI$31)*(КАЛЕНДАРЬ!$AT23=GRID!$B$33:$BI$33), 0)),
ROUNDUP(INDEX(GRID!$B$47:$BI$57,MATCH(C$7,GRID!$A$47:$A$57,0),MATCH(1,($U$2=GRID!$B$31:$BI$31)*(КАЛЕНДАРЬ!$AT23=GRID!$B$33:$BI$33),0))*(1-GRID!$B$69),0))</f>
        <v>18900</v>
      </c>
      <c r="E410" s="47" cm="1">
        <f t="array" ref="E410">IF($I$2="Открытый тариф",
INDEX(GRID!$B$34:$BI$44,MATCH(E$7,GRID!$A$34:$A$44,0),MATCH(1,($U$2=GRID!$B$31:$BI$31)*(КАЛЕНДАРЬ!$AT23=GRID!$B$33:$BI$33), 0)),
ROUNDUP(INDEX(GRID!$B$34:$BI$44,MATCH(E$7,GRID!$A$34:$A$44,0),MATCH(1,($U$2=GRID!$B$31:$BI$31)*(КАЛЕНДАРЬ!$AT23=GRID!$B$33:$BI$33),0))*(1-GRID!$B$69),0))</f>
        <v>20700</v>
      </c>
      <c r="F410" s="47" cm="1">
        <f t="array" ref="F410">IF($I$2="Открытый тариф",
INDEX(GRID!$B$47:$BI$57,MATCH(E$7,GRID!$A$47:$A$57,0),MATCH(1,($U$2=GRID!$B$31:$BI$31)*(КАЛЕНДАРЬ!$AT23=GRID!$B$33:$BI$33), 0)),
ROUNDUP(INDEX(GRID!$B$47:$BI$57,MATCH(E$7,GRID!$A$47:$A$57,0),MATCH(1,($U$2=GRID!$B$31:$BI$31)*(КАЛЕНДАРЬ!$AT23=GRID!$B$33:$BI$33),0))*(1-GRID!$B$69),0))</f>
        <v>20700</v>
      </c>
      <c r="G410" s="47" cm="1">
        <f t="array" ref="G410">IF($I$2="Открытый тариф",
INDEX(GRID!$B$34:$BI$44,MATCH(G$7,GRID!$A$34:$A$44,0),MATCH(1,($U$2=GRID!$B$31:$BI$31)*(КАЛЕНДАРЬ!$AT23=GRID!$B$33:$BI$33), 0)),
ROUNDUP(INDEX(GRID!$B$34:$BI$44,MATCH(G$7,GRID!$A$34:$A$44,0),MATCH(1,($U$2=GRID!$B$31:$BI$31)*(КАЛЕНДАРЬ!$AT23=GRID!$B$33:$BI$33),0))*(1-GRID!$B$69),0))</f>
        <v>21700</v>
      </c>
      <c r="H410" s="47" cm="1">
        <f t="array" ref="H410">IF($I$2="Открытый тариф",
INDEX(GRID!$B$47:$BI$57,MATCH(G$7,GRID!$A$47:$A$57,0),MATCH(1,($U$2=GRID!$B$31:$BI$31)*(КАЛЕНДАРЬ!$AT23=GRID!$B$33:$BI$33), 0)),
ROUNDUP(INDEX(GRID!$B$47:$BI$57,MATCH(G$7,GRID!$A$47:$A$57,0),MATCH(1,($U$2=GRID!$B$31:$BI$31)*(КАЛЕНДАРЬ!$AT23=GRID!$B$33:$BI$33),0))*(1-GRID!$B$69),0))</f>
        <v>21700</v>
      </c>
      <c r="I410" s="47" cm="1">
        <f t="array" ref="I410">IF($I$2="Открытый тариф",
INDEX(GRID!$B$34:$BI$44,MATCH(I$7,GRID!$A$34:$A$44,0),MATCH(1,($U$2=GRID!$B$31:$BI$31)*(КАЛЕНДАРЬ!$AT23=GRID!$B$33:$BI$33), 0)),
ROUNDUP(INDEX(GRID!$B$34:$BI$44,MATCH(I$7,GRID!$A$34:$A$44,0),MATCH(1,($U$2=GRID!$B$31:$BI$31)*(КАЛЕНДАРЬ!$AT23=GRID!$B$33:$BI$33),0))*(1-GRID!$B$69),0))</f>
        <v>23500</v>
      </c>
      <c r="J410" s="47" cm="1">
        <f t="array" ref="J410">IF($I$2="Открытый тариф",
INDEX(GRID!$B$47:$BI$57,MATCH(I$7,GRID!$A$47:$A$57,0),MATCH(1,($U$2=GRID!$B$31:$BI$31)*(КАЛЕНДАРЬ!$AT23=GRID!$B$33:$BI$33), 0)),
ROUNDUP(INDEX(GRID!$B$47:$BI$57,MATCH(I$7,GRID!$A$47:$A$57,0),MATCH(1,($U$2=GRID!$B$31:$BI$31)*(КАЛЕНДАРЬ!$AT23=GRID!$B$33:$BI$33),0))*(1-GRID!$B$69),0))</f>
        <v>23500</v>
      </c>
      <c r="K410" s="47" cm="1">
        <f t="array" ref="K410">IF($I$2="Открытый тариф",
INDEX(GRID!$B$34:$BI$44,MATCH(K$7,GRID!$A$34:$A$44,0),MATCH(1,($U$2=GRID!$B$31:$BI$31)*(КАЛЕНДАРЬ!$AT23=GRID!$B$33:$BI$33), 0)),
ROUNDUP(INDEX(GRID!$B$34:$BI$44,MATCH(K$7,GRID!$A$34:$A$44,0),MATCH(1,($U$2=GRID!$B$31:$BI$31)*(КАЛЕНДАРЬ!$AT23=GRID!$B$33:$BI$33),0))*(1-GRID!$B$69),0))</f>
        <v>24500</v>
      </c>
      <c r="L410" s="47" cm="1">
        <f t="array" ref="L410">IF($I$2="Открытый тариф",
INDEX(GRID!$B$47:$BI$57,MATCH(K$7,GRID!$A$47:$A$57,0),MATCH(1,($U$2=GRID!$B$31:$BI$31)*(КАЛЕНДАРЬ!$AT23=GRID!$B$33:$BI$33), 0)),
ROUNDUP(INDEX(GRID!$B$47:$BI$57,MATCH(K$7,GRID!$A$47:$A$57,0),MATCH(1,($U$2=GRID!$B$31:$BI$31)*(КАЛЕНДАРЬ!$AT23=GRID!$B$33:$BI$33),0))*(1-GRID!$B$69),0))</f>
        <v>24500</v>
      </c>
      <c r="M410" s="47" cm="1">
        <f t="array" ref="M410">IF($I$2="Открытый тариф",
INDEX(GRID!$B$34:$BI$44,MATCH(M$7,GRID!$A$34:$A$44,0),MATCH(1,($U$2=GRID!$B$31:$BI$31)*(КАЛЕНДАРЬ!$AT23=GRID!$B$33:$BI$33), 0)),
ROUNDUP(INDEX(GRID!$B$34:$BI$44,MATCH(M$7,GRID!$A$34:$A$44,0),MATCH(1,($U$2=GRID!$B$31:$BI$31)*(КАЛЕНДАРЬ!$AT23=GRID!$B$33:$BI$33),0))*(1-GRID!$B$69),0))</f>
        <v>26300</v>
      </c>
      <c r="N410" s="47" cm="1">
        <f t="array" ref="N410">IF($I$2="Открытый тариф",
INDEX(GRID!$B$47:$BI$57,MATCH(M$7,GRID!$A$47:$A$57,0),MATCH(1,($U$2=GRID!$B$31:$BI$31)*(КАЛЕНДАРЬ!$AT23=GRID!$B$33:$BI$33), 0)),
ROUNDUP(INDEX(GRID!$B$47:$BI$57,MATCH(M$7,GRID!$A$47:$A$57,0),MATCH(1,($U$2=GRID!$B$31:$BI$31)*(КАЛЕНДАРЬ!$AT23=GRID!$B$33:$BI$33),0))*(1-GRID!$B$69),0))</f>
        <v>26300</v>
      </c>
      <c r="O410" s="49" t="s">
        <v>101</v>
      </c>
      <c r="P410" s="49" t="s">
        <v>101</v>
      </c>
      <c r="Q410" s="49" t="s">
        <v>101</v>
      </c>
      <c r="R410" s="49" t="s">
        <v>101</v>
      </c>
      <c r="S410" s="49" t="s">
        <v>101</v>
      </c>
      <c r="T410" s="49" t="s">
        <v>101</v>
      </c>
      <c r="U410" s="49" t="s">
        <v>101</v>
      </c>
      <c r="V410" s="49" t="s">
        <v>101</v>
      </c>
      <c r="W410" s="49" t="s">
        <v>101</v>
      </c>
      <c r="X410" s="49" t="s">
        <v>101</v>
      </c>
      <c r="Y410" s="146"/>
    </row>
    <row r="411" spans="1:25" hidden="1" x14ac:dyDescent="0.2">
      <c r="A411" s="117" t="s">
        <v>48</v>
      </c>
      <c r="B411" s="117">
        <v>21</v>
      </c>
      <c r="C411" s="47" cm="1">
        <f t="array" ref="C411">IF($I$2="Открытый тариф",
INDEX(GRID!$B$34:$BI$44,MATCH(C$7,GRID!$A$34:$A$44,0),MATCH(1,($U$2=GRID!$B$31:$BI$31)*(КАЛЕНДАРЬ!$AT24=GRID!$B$33:$BI$33), 0)),
ROUNDUP(INDEX(GRID!$B$34:$BI$44,MATCH(C$7,GRID!$A$34:$A$44,0),MATCH(1,($U$2=GRID!$B$31:$BI$31)*(КАЛЕНДАРЬ!$AT24=GRID!$B$33:$BI$33),0))*(1-GRID!$B$69),0))</f>
        <v>18900</v>
      </c>
      <c r="D411" s="47" cm="1">
        <f t="array" ref="D411">IF($I$2="Открытый тариф",
INDEX(GRID!$B$47:$BI$57,MATCH(C$7,GRID!$A$47:$A$57,0),MATCH(1,($U$2=GRID!$B$31:$BI$31)*(КАЛЕНДАРЬ!$AT24=GRID!$B$33:$BI$33), 0)),
ROUNDUP(INDEX(GRID!$B$47:$BI$57,MATCH(C$7,GRID!$A$47:$A$57,0),MATCH(1,($U$2=GRID!$B$31:$BI$31)*(КАЛЕНДАРЬ!$AT24=GRID!$B$33:$BI$33),0))*(1-GRID!$B$69),0))</f>
        <v>18900</v>
      </c>
      <c r="E411" s="47" cm="1">
        <f t="array" ref="E411">IF($I$2="Открытый тариф",
INDEX(GRID!$B$34:$BI$44,MATCH(E$7,GRID!$A$34:$A$44,0),MATCH(1,($U$2=GRID!$B$31:$BI$31)*(КАЛЕНДАРЬ!$AT24=GRID!$B$33:$BI$33), 0)),
ROUNDUP(INDEX(GRID!$B$34:$BI$44,MATCH(E$7,GRID!$A$34:$A$44,0),MATCH(1,($U$2=GRID!$B$31:$BI$31)*(КАЛЕНДАРЬ!$AT24=GRID!$B$33:$BI$33),0))*(1-GRID!$B$69),0))</f>
        <v>20700</v>
      </c>
      <c r="F411" s="47" cm="1">
        <f t="array" ref="F411">IF($I$2="Открытый тариф",
INDEX(GRID!$B$47:$BI$57,MATCH(E$7,GRID!$A$47:$A$57,0),MATCH(1,($U$2=GRID!$B$31:$BI$31)*(КАЛЕНДАРЬ!$AT24=GRID!$B$33:$BI$33), 0)),
ROUNDUP(INDEX(GRID!$B$47:$BI$57,MATCH(E$7,GRID!$A$47:$A$57,0),MATCH(1,($U$2=GRID!$B$31:$BI$31)*(КАЛЕНДАРЬ!$AT24=GRID!$B$33:$BI$33),0))*(1-GRID!$B$69),0))</f>
        <v>20700</v>
      </c>
      <c r="G411" s="47" cm="1">
        <f t="array" ref="G411">IF($I$2="Открытый тариф",
INDEX(GRID!$B$34:$BI$44,MATCH(G$7,GRID!$A$34:$A$44,0),MATCH(1,($U$2=GRID!$B$31:$BI$31)*(КАЛЕНДАРЬ!$AT24=GRID!$B$33:$BI$33), 0)),
ROUNDUP(INDEX(GRID!$B$34:$BI$44,MATCH(G$7,GRID!$A$34:$A$44,0),MATCH(1,($U$2=GRID!$B$31:$BI$31)*(КАЛЕНДАРЬ!$AT24=GRID!$B$33:$BI$33),0))*(1-GRID!$B$69),0))</f>
        <v>21700</v>
      </c>
      <c r="H411" s="47" cm="1">
        <f t="array" ref="H411">IF($I$2="Открытый тариф",
INDEX(GRID!$B$47:$BI$57,MATCH(G$7,GRID!$A$47:$A$57,0),MATCH(1,($U$2=GRID!$B$31:$BI$31)*(КАЛЕНДАРЬ!$AT24=GRID!$B$33:$BI$33), 0)),
ROUNDUP(INDEX(GRID!$B$47:$BI$57,MATCH(G$7,GRID!$A$47:$A$57,0),MATCH(1,($U$2=GRID!$B$31:$BI$31)*(КАЛЕНДАРЬ!$AT24=GRID!$B$33:$BI$33),0))*(1-GRID!$B$69),0))</f>
        <v>21700</v>
      </c>
      <c r="I411" s="47" cm="1">
        <f t="array" ref="I411">IF($I$2="Открытый тариф",
INDEX(GRID!$B$34:$BI$44,MATCH(I$7,GRID!$A$34:$A$44,0),MATCH(1,($U$2=GRID!$B$31:$BI$31)*(КАЛЕНДАРЬ!$AT24=GRID!$B$33:$BI$33), 0)),
ROUNDUP(INDEX(GRID!$B$34:$BI$44,MATCH(I$7,GRID!$A$34:$A$44,0),MATCH(1,($U$2=GRID!$B$31:$BI$31)*(КАЛЕНДАРЬ!$AT24=GRID!$B$33:$BI$33),0))*(1-GRID!$B$69),0))</f>
        <v>23500</v>
      </c>
      <c r="J411" s="47" cm="1">
        <f t="array" ref="J411">IF($I$2="Открытый тариф",
INDEX(GRID!$B$47:$BI$57,MATCH(I$7,GRID!$A$47:$A$57,0),MATCH(1,($U$2=GRID!$B$31:$BI$31)*(КАЛЕНДАРЬ!$AT24=GRID!$B$33:$BI$33), 0)),
ROUNDUP(INDEX(GRID!$B$47:$BI$57,MATCH(I$7,GRID!$A$47:$A$57,0),MATCH(1,($U$2=GRID!$B$31:$BI$31)*(КАЛЕНДАРЬ!$AT24=GRID!$B$33:$BI$33),0))*(1-GRID!$B$69),0))</f>
        <v>23500</v>
      </c>
      <c r="K411" s="47" cm="1">
        <f t="array" ref="K411">IF($I$2="Открытый тариф",
INDEX(GRID!$B$34:$BI$44,MATCH(K$7,GRID!$A$34:$A$44,0),MATCH(1,($U$2=GRID!$B$31:$BI$31)*(КАЛЕНДАРЬ!$AT24=GRID!$B$33:$BI$33), 0)),
ROUNDUP(INDEX(GRID!$B$34:$BI$44,MATCH(K$7,GRID!$A$34:$A$44,0),MATCH(1,($U$2=GRID!$B$31:$BI$31)*(КАЛЕНДАРЬ!$AT24=GRID!$B$33:$BI$33),0))*(1-GRID!$B$69),0))</f>
        <v>24500</v>
      </c>
      <c r="L411" s="47" cm="1">
        <f t="array" ref="L411">IF($I$2="Открытый тариф",
INDEX(GRID!$B$47:$BI$57,MATCH(K$7,GRID!$A$47:$A$57,0),MATCH(1,($U$2=GRID!$B$31:$BI$31)*(КАЛЕНДАРЬ!$AT24=GRID!$B$33:$BI$33), 0)),
ROUNDUP(INDEX(GRID!$B$47:$BI$57,MATCH(K$7,GRID!$A$47:$A$57,0),MATCH(1,($U$2=GRID!$B$31:$BI$31)*(КАЛЕНДАРЬ!$AT24=GRID!$B$33:$BI$33),0))*(1-GRID!$B$69),0))</f>
        <v>24500</v>
      </c>
      <c r="M411" s="47" cm="1">
        <f t="array" ref="M411">IF($I$2="Открытый тариф",
INDEX(GRID!$B$34:$BI$44,MATCH(M$7,GRID!$A$34:$A$44,0),MATCH(1,($U$2=GRID!$B$31:$BI$31)*(КАЛЕНДАРЬ!$AT24=GRID!$B$33:$BI$33), 0)),
ROUNDUP(INDEX(GRID!$B$34:$BI$44,MATCH(M$7,GRID!$A$34:$A$44,0),MATCH(1,($U$2=GRID!$B$31:$BI$31)*(КАЛЕНДАРЬ!$AT24=GRID!$B$33:$BI$33),0))*(1-GRID!$B$69),0))</f>
        <v>26300</v>
      </c>
      <c r="N411" s="47" cm="1">
        <f t="array" ref="N411">IF($I$2="Открытый тариф",
INDEX(GRID!$B$47:$BI$57,MATCH(M$7,GRID!$A$47:$A$57,0),MATCH(1,($U$2=GRID!$B$31:$BI$31)*(КАЛЕНДАРЬ!$AT24=GRID!$B$33:$BI$33), 0)),
ROUNDUP(INDEX(GRID!$B$47:$BI$57,MATCH(M$7,GRID!$A$47:$A$57,0),MATCH(1,($U$2=GRID!$B$31:$BI$31)*(КАЛЕНДАРЬ!$AT24=GRID!$B$33:$BI$33),0))*(1-GRID!$B$69),0))</f>
        <v>26300</v>
      </c>
      <c r="O411" s="49" t="s">
        <v>101</v>
      </c>
      <c r="P411" s="49" t="s">
        <v>101</v>
      </c>
      <c r="Q411" s="49" t="s">
        <v>101</v>
      </c>
      <c r="R411" s="49" t="s">
        <v>101</v>
      </c>
      <c r="S411" s="49" t="s">
        <v>101</v>
      </c>
      <c r="T411" s="49" t="s">
        <v>101</v>
      </c>
      <c r="U411" s="49" t="s">
        <v>101</v>
      </c>
      <c r="V411" s="49" t="s">
        <v>101</v>
      </c>
      <c r="W411" s="49" t="s">
        <v>101</v>
      </c>
      <c r="X411" s="49" t="s">
        <v>101</v>
      </c>
      <c r="Y411" s="146"/>
    </row>
    <row r="412" spans="1:25" hidden="1" x14ac:dyDescent="0.2">
      <c r="A412" s="117" t="s">
        <v>42</v>
      </c>
      <c r="B412" s="117">
        <v>22</v>
      </c>
      <c r="C412" s="47" cm="1">
        <f t="array" ref="C412">IF($I$2="Открытый тариф",
INDEX(GRID!$B$34:$BI$44,MATCH(C$7,GRID!$A$34:$A$44,0),MATCH(1,($U$2=GRID!$B$31:$BI$31)*(КАЛЕНДАРЬ!$AT25=GRID!$B$33:$BI$33), 0)),
ROUNDUP(INDEX(GRID!$B$34:$BI$44,MATCH(C$7,GRID!$A$34:$A$44,0),MATCH(1,($U$2=GRID!$B$31:$BI$31)*(КАЛЕНДАРЬ!$AT25=GRID!$B$33:$BI$33),0))*(1-GRID!$B$69),0))</f>
        <v>18900</v>
      </c>
      <c r="D412" s="47" cm="1">
        <f t="array" ref="D412">IF($I$2="Открытый тариф",
INDEX(GRID!$B$47:$BI$57,MATCH(C$7,GRID!$A$47:$A$57,0),MATCH(1,($U$2=GRID!$B$31:$BI$31)*(КАЛЕНДАРЬ!$AT25=GRID!$B$33:$BI$33), 0)),
ROUNDUP(INDEX(GRID!$B$47:$BI$57,MATCH(C$7,GRID!$A$47:$A$57,0),MATCH(1,($U$2=GRID!$B$31:$BI$31)*(КАЛЕНДАРЬ!$AT25=GRID!$B$33:$BI$33),0))*(1-GRID!$B$69),0))</f>
        <v>18900</v>
      </c>
      <c r="E412" s="47" cm="1">
        <f t="array" ref="E412">IF($I$2="Открытый тариф",
INDEX(GRID!$B$34:$BI$44,MATCH(E$7,GRID!$A$34:$A$44,0),MATCH(1,($U$2=GRID!$B$31:$BI$31)*(КАЛЕНДАРЬ!$AT25=GRID!$B$33:$BI$33), 0)),
ROUNDUP(INDEX(GRID!$B$34:$BI$44,MATCH(E$7,GRID!$A$34:$A$44,0),MATCH(1,($U$2=GRID!$B$31:$BI$31)*(КАЛЕНДАРЬ!$AT25=GRID!$B$33:$BI$33),0))*(1-GRID!$B$69),0))</f>
        <v>20700</v>
      </c>
      <c r="F412" s="47" cm="1">
        <f t="array" ref="F412">IF($I$2="Открытый тариф",
INDEX(GRID!$B$47:$BI$57,MATCH(E$7,GRID!$A$47:$A$57,0),MATCH(1,($U$2=GRID!$B$31:$BI$31)*(КАЛЕНДАРЬ!$AT25=GRID!$B$33:$BI$33), 0)),
ROUNDUP(INDEX(GRID!$B$47:$BI$57,MATCH(E$7,GRID!$A$47:$A$57,0),MATCH(1,($U$2=GRID!$B$31:$BI$31)*(КАЛЕНДАРЬ!$AT25=GRID!$B$33:$BI$33),0))*(1-GRID!$B$69),0))</f>
        <v>20700</v>
      </c>
      <c r="G412" s="47" cm="1">
        <f t="array" ref="G412">IF($I$2="Открытый тариф",
INDEX(GRID!$B$34:$BI$44,MATCH(G$7,GRID!$A$34:$A$44,0),MATCH(1,($U$2=GRID!$B$31:$BI$31)*(КАЛЕНДАРЬ!$AT25=GRID!$B$33:$BI$33), 0)),
ROUNDUP(INDEX(GRID!$B$34:$BI$44,MATCH(G$7,GRID!$A$34:$A$44,0),MATCH(1,($U$2=GRID!$B$31:$BI$31)*(КАЛЕНДАРЬ!$AT25=GRID!$B$33:$BI$33),0))*(1-GRID!$B$69),0))</f>
        <v>21700</v>
      </c>
      <c r="H412" s="47" cm="1">
        <f t="array" ref="H412">IF($I$2="Открытый тариф",
INDEX(GRID!$B$47:$BI$57,MATCH(G$7,GRID!$A$47:$A$57,0),MATCH(1,($U$2=GRID!$B$31:$BI$31)*(КАЛЕНДАРЬ!$AT25=GRID!$B$33:$BI$33), 0)),
ROUNDUP(INDEX(GRID!$B$47:$BI$57,MATCH(G$7,GRID!$A$47:$A$57,0),MATCH(1,($U$2=GRID!$B$31:$BI$31)*(КАЛЕНДАРЬ!$AT25=GRID!$B$33:$BI$33),0))*(1-GRID!$B$69),0))</f>
        <v>21700</v>
      </c>
      <c r="I412" s="47" cm="1">
        <f t="array" ref="I412">IF($I$2="Открытый тариф",
INDEX(GRID!$B$34:$BI$44,MATCH(I$7,GRID!$A$34:$A$44,0),MATCH(1,($U$2=GRID!$B$31:$BI$31)*(КАЛЕНДАРЬ!$AT25=GRID!$B$33:$BI$33), 0)),
ROUNDUP(INDEX(GRID!$B$34:$BI$44,MATCH(I$7,GRID!$A$34:$A$44,0),MATCH(1,($U$2=GRID!$B$31:$BI$31)*(КАЛЕНДАРЬ!$AT25=GRID!$B$33:$BI$33),0))*(1-GRID!$B$69),0))</f>
        <v>23500</v>
      </c>
      <c r="J412" s="47" cm="1">
        <f t="array" ref="J412">IF($I$2="Открытый тариф",
INDEX(GRID!$B$47:$BI$57,MATCH(I$7,GRID!$A$47:$A$57,0),MATCH(1,($U$2=GRID!$B$31:$BI$31)*(КАЛЕНДАРЬ!$AT25=GRID!$B$33:$BI$33), 0)),
ROUNDUP(INDEX(GRID!$B$47:$BI$57,MATCH(I$7,GRID!$A$47:$A$57,0),MATCH(1,($U$2=GRID!$B$31:$BI$31)*(КАЛЕНДАРЬ!$AT25=GRID!$B$33:$BI$33),0))*(1-GRID!$B$69),0))</f>
        <v>23500</v>
      </c>
      <c r="K412" s="47" cm="1">
        <f t="array" ref="K412">IF($I$2="Открытый тариф",
INDEX(GRID!$B$34:$BI$44,MATCH(K$7,GRID!$A$34:$A$44,0),MATCH(1,($U$2=GRID!$B$31:$BI$31)*(КАЛЕНДАРЬ!$AT25=GRID!$B$33:$BI$33), 0)),
ROUNDUP(INDEX(GRID!$B$34:$BI$44,MATCH(K$7,GRID!$A$34:$A$44,0),MATCH(1,($U$2=GRID!$B$31:$BI$31)*(КАЛЕНДАРЬ!$AT25=GRID!$B$33:$BI$33),0))*(1-GRID!$B$69),0))</f>
        <v>24500</v>
      </c>
      <c r="L412" s="47" cm="1">
        <f t="array" ref="L412">IF($I$2="Открытый тариф",
INDEX(GRID!$B$47:$BI$57,MATCH(K$7,GRID!$A$47:$A$57,0),MATCH(1,($U$2=GRID!$B$31:$BI$31)*(КАЛЕНДАРЬ!$AT25=GRID!$B$33:$BI$33), 0)),
ROUNDUP(INDEX(GRID!$B$47:$BI$57,MATCH(K$7,GRID!$A$47:$A$57,0),MATCH(1,($U$2=GRID!$B$31:$BI$31)*(КАЛЕНДАРЬ!$AT25=GRID!$B$33:$BI$33),0))*(1-GRID!$B$69),0))</f>
        <v>24500</v>
      </c>
      <c r="M412" s="47" cm="1">
        <f t="array" ref="M412">IF($I$2="Открытый тариф",
INDEX(GRID!$B$34:$BI$44,MATCH(M$7,GRID!$A$34:$A$44,0),MATCH(1,($U$2=GRID!$B$31:$BI$31)*(КАЛЕНДАРЬ!$AT25=GRID!$B$33:$BI$33), 0)),
ROUNDUP(INDEX(GRID!$B$34:$BI$44,MATCH(M$7,GRID!$A$34:$A$44,0),MATCH(1,($U$2=GRID!$B$31:$BI$31)*(КАЛЕНДАРЬ!$AT25=GRID!$B$33:$BI$33),0))*(1-GRID!$B$69),0))</f>
        <v>26300</v>
      </c>
      <c r="N412" s="47" cm="1">
        <f t="array" ref="N412">IF($I$2="Открытый тариф",
INDEX(GRID!$B$47:$BI$57,MATCH(M$7,GRID!$A$47:$A$57,0),MATCH(1,($U$2=GRID!$B$31:$BI$31)*(КАЛЕНДАРЬ!$AT25=GRID!$B$33:$BI$33), 0)),
ROUNDUP(INDEX(GRID!$B$47:$BI$57,MATCH(M$7,GRID!$A$47:$A$57,0),MATCH(1,($U$2=GRID!$B$31:$BI$31)*(КАЛЕНДАРЬ!$AT25=GRID!$B$33:$BI$33),0))*(1-GRID!$B$69),0))</f>
        <v>26300</v>
      </c>
      <c r="O412" s="49" t="s">
        <v>101</v>
      </c>
      <c r="P412" s="49" t="s">
        <v>101</v>
      </c>
      <c r="Q412" s="49" t="s">
        <v>101</v>
      </c>
      <c r="R412" s="49" t="s">
        <v>101</v>
      </c>
      <c r="S412" s="49" t="s">
        <v>101</v>
      </c>
      <c r="T412" s="49" t="s">
        <v>101</v>
      </c>
      <c r="U412" s="49" t="s">
        <v>101</v>
      </c>
      <c r="V412" s="49" t="s">
        <v>101</v>
      </c>
      <c r="W412" s="49" t="s">
        <v>101</v>
      </c>
      <c r="X412" s="49" t="s">
        <v>101</v>
      </c>
      <c r="Y412" s="146"/>
    </row>
    <row r="413" spans="1:25" hidden="1" x14ac:dyDescent="0.2">
      <c r="A413" s="117" t="s">
        <v>43</v>
      </c>
      <c r="B413" s="117">
        <v>23</v>
      </c>
      <c r="C413" s="47" cm="1">
        <f t="array" ref="C413">IF($I$2="Открытый тариф",
INDEX(GRID!$B$34:$BI$44,MATCH(C$7,GRID!$A$34:$A$44,0),MATCH(1,($U$2=GRID!$B$31:$BI$31)*(КАЛЕНДАРЬ!$AT26=GRID!$B$33:$BI$33), 0)),
ROUNDUP(INDEX(GRID!$B$34:$BI$44,MATCH(C$7,GRID!$A$34:$A$44,0),MATCH(1,($U$2=GRID!$B$31:$BI$31)*(КАЛЕНДАРЬ!$AT26=GRID!$B$33:$BI$33),0))*(1-GRID!$B$69),0))</f>
        <v>18900</v>
      </c>
      <c r="D413" s="47" cm="1">
        <f t="array" ref="D413">IF($I$2="Открытый тариф",
INDEX(GRID!$B$47:$BI$57,MATCH(C$7,GRID!$A$47:$A$57,0),MATCH(1,($U$2=GRID!$B$31:$BI$31)*(КАЛЕНДАРЬ!$AT26=GRID!$B$33:$BI$33), 0)),
ROUNDUP(INDEX(GRID!$B$47:$BI$57,MATCH(C$7,GRID!$A$47:$A$57,0),MATCH(1,($U$2=GRID!$B$31:$BI$31)*(КАЛЕНДАРЬ!$AT26=GRID!$B$33:$BI$33),0))*(1-GRID!$B$69),0))</f>
        <v>18900</v>
      </c>
      <c r="E413" s="47" cm="1">
        <f t="array" ref="E413">IF($I$2="Открытый тариф",
INDEX(GRID!$B$34:$BI$44,MATCH(E$7,GRID!$A$34:$A$44,0),MATCH(1,($U$2=GRID!$B$31:$BI$31)*(КАЛЕНДАРЬ!$AT26=GRID!$B$33:$BI$33), 0)),
ROUNDUP(INDEX(GRID!$B$34:$BI$44,MATCH(E$7,GRID!$A$34:$A$44,0),MATCH(1,($U$2=GRID!$B$31:$BI$31)*(КАЛЕНДАРЬ!$AT26=GRID!$B$33:$BI$33),0))*(1-GRID!$B$69),0))</f>
        <v>20700</v>
      </c>
      <c r="F413" s="47" cm="1">
        <f t="array" ref="F413">IF($I$2="Открытый тариф",
INDEX(GRID!$B$47:$BI$57,MATCH(E$7,GRID!$A$47:$A$57,0),MATCH(1,($U$2=GRID!$B$31:$BI$31)*(КАЛЕНДАРЬ!$AT26=GRID!$B$33:$BI$33), 0)),
ROUNDUP(INDEX(GRID!$B$47:$BI$57,MATCH(E$7,GRID!$A$47:$A$57,0),MATCH(1,($U$2=GRID!$B$31:$BI$31)*(КАЛЕНДАРЬ!$AT26=GRID!$B$33:$BI$33),0))*(1-GRID!$B$69),0))</f>
        <v>20700</v>
      </c>
      <c r="G413" s="47" cm="1">
        <f t="array" ref="G413">IF($I$2="Открытый тариф",
INDEX(GRID!$B$34:$BI$44,MATCH(G$7,GRID!$A$34:$A$44,0),MATCH(1,($U$2=GRID!$B$31:$BI$31)*(КАЛЕНДАРЬ!$AT26=GRID!$B$33:$BI$33), 0)),
ROUNDUP(INDEX(GRID!$B$34:$BI$44,MATCH(G$7,GRID!$A$34:$A$44,0),MATCH(1,($U$2=GRID!$B$31:$BI$31)*(КАЛЕНДАРЬ!$AT26=GRID!$B$33:$BI$33),0))*(1-GRID!$B$69),0))</f>
        <v>21700</v>
      </c>
      <c r="H413" s="47" cm="1">
        <f t="array" ref="H413">IF($I$2="Открытый тариф",
INDEX(GRID!$B$47:$BI$57,MATCH(G$7,GRID!$A$47:$A$57,0),MATCH(1,($U$2=GRID!$B$31:$BI$31)*(КАЛЕНДАРЬ!$AT26=GRID!$B$33:$BI$33), 0)),
ROUNDUP(INDEX(GRID!$B$47:$BI$57,MATCH(G$7,GRID!$A$47:$A$57,0),MATCH(1,($U$2=GRID!$B$31:$BI$31)*(КАЛЕНДАРЬ!$AT26=GRID!$B$33:$BI$33),0))*(1-GRID!$B$69),0))</f>
        <v>21700</v>
      </c>
      <c r="I413" s="47" cm="1">
        <f t="array" ref="I413">IF($I$2="Открытый тариф",
INDEX(GRID!$B$34:$BI$44,MATCH(I$7,GRID!$A$34:$A$44,0),MATCH(1,($U$2=GRID!$B$31:$BI$31)*(КАЛЕНДАРЬ!$AT26=GRID!$B$33:$BI$33), 0)),
ROUNDUP(INDEX(GRID!$B$34:$BI$44,MATCH(I$7,GRID!$A$34:$A$44,0),MATCH(1,($U$2=GRID!$B$31:$BI$31)*(КАЛЕНДАРЬ!$AT26=GRID!$B$33:$BI$33),0))*(1-GRID!$B$69),0))</f>
        <v>23500</v>
      </c>
      <c r="J413" s="47" cm="1">
        <f t="array" ref="J413">IF($I$2="Открытый тариф",
INDEX(GRID!$B$47:$BI$57,MATCH(I$7,GRID!$A$47:$A$57,0),MATCH(1,($U$2=GRID!$B$31:$BI$31)*(КАЛЕНДАРЬ!$AT26=GRID!$B$33:$BI$33), 0)),
ROUNDUP(INDEX(GRID!$B$47:$BI$57,MATCH(I$7,GRID!$A$47:$A$57,0),MATCH(1,($U$2=GRID!$B$31:$BI$31)*(КАЛЕНДАРЬ!$AT26=GRID!$B$33:$BI$33),0))*(1-GRID!$B$69),0))</f>
        <v>23500</v>
      </c>
      <c r="K413" s="47" cm="1">
        <f t="array" ref="K413">IF($I$2="Открытый тариф",
INDEX(GRID!$B$34:$BI$44,MATCH(K$7,GRID!$A$34:$A$44,0),MATCH(1,($U$2=GRID!$B$31:$BI$31)*(КАЛЕНДАРЬ!$AT26=GRID!$B$33:$BI$33), 0)),
ROUNDUP(INDEX(GRID!$B$34:$BI$44,MATCH(K$7,GRID!$A$34:$A$44,0),MATCH(1,($U$2=GRID!$B$31:$BI$31)*(КАЛЕНДАРЬ!$AT26=GRID!$B$33:$BI$33),0))*(1-GRID!$B$69),0))</f>
        <v>24500</v>
      </c>
      <c r="L413" s="47" cm="1">
        <f t="array" ref="L413">IF($I$2="Открытый тариф",
INDEX(GRID!$B$47:$BI$57,MATCH(K$7,GRID!$A$47:$A$57,0),MATCH(1,($U$2=GRID!$B$31:$BI$31)*(КАЛЕНДАРЬ!$AT26=GRID!$B$33:$BI$33), 0)),
ROUNDUP(INDEX(GRID!$B$47:$BI$57,MATCH(K$7,GRID!$A$47:$A$57,0),MATCH(1,($U$2=GRID!$B$31:$BI$31)*(КАЛЕНДАРЬ!$AT26=GRID!$B$33:$BI$33),0))*(1-GRID!$B$69),0))</f>
        <v>24500</v>
      </c>
      <c r="M413" s="47" cm="1">
        <f t="array" ref="M413">IF($I$2="Открытый тариф",
INDEX(GRID!$B$34:$BI$44,MATCH(M$7,GRID!$A$34:$A$44,0),MATCH(1,($U$2=GRID!$B$31:$BI$31)*(КАЛЕНДАРЬ!$AT26=GRID!$B$33:$BI$33), 0)),
ROUNDUP(INDEX(GRID!$B$34:$BI$44,MATCH(M$7,GRID!$A$34:$A$44,0),MATCH(1,($U$2=GRID!$B$31:$BI$31)*(КАЛЕНДАРЬ!$AT26=GRID!$B$33:$BI$33),0))*(1-GRID!$B$69),0))</f>
        <v>26300</v>
      </c>
      <c r="N413" s="47" cm="1">
        <f t="array" ref="N413">IF($I$2="Открытый тариф",
INDEX(GRID!$B$47:$BI$57,MATCH(M$7,GRID!$A$47:$A$57,0),MATCH(1,($U$2=GRID!$B$31:$BI$31)*(КАЛЕНДАРЬ!$AT26=GRID!$B$33:$BI$33), 0)),
ROUNDUP(INDEX(GRID!$B$47:$BI$57,MATCH(M$7,GRID!$A$47:$A$57,0),MATCH(1,($U$2=GRID!$B$31:$BI$31)*(КАЛЕНДАРЬ!$AT26=GRID!$B$33:$BI$33),0))*(1-GRID!$B$69),0))</f>
        <v>26300</v>
      </c>
      <c r="O413" s="49" t="s">
        <v>101</v>
      </c>
      <c r="P413" s="49" t="s">
        <v>101</v>
      </c>
      <c r="Q413" s="49" t="s">
        <v>101</v>
      </c>
      <c r="R413" s="49" t="s">
        <v>101</v>
      </c>
      <c r="S413" s="49" t="s">
        <v>101</v>
      </c>
      <c r="T413" s="49" t="s">
        <v>101</v>
      </c>
      <c r="U413" s="49" t="s">
        <v>101</v>
      </c>
      <c r="V413" s="49" t="s">
        <v>101</v>
      </c>
      <c r="W413" s="49" t="s">
        <v>101</v>
      </c>
      <c r="X413" s="49" t="s">
        <v>101</v>
      </c>
      <c r="Y413" s="146"/>
    </row>
    <row r="414" spans="1:25" hidden="1" x14ac:dyDescent="0.2">
      <c r="A414" s="117" t="s">
        <v>44</v>
      </c>
      <c r="B414" s="117">
        <v>24</v>
      </c>
      <c r="C414" s="47" cm="1">
        <f t="array" ref="C414">IF($I$2="Открытый тариф",
INDEX(GRID!$B$34:$BI$44,MATCH(C$7,GRID!$A$34:$A$44,0),MATCH(1,($U$2=GRID!$B$31:$BI$31)*(КАЛЕНДАРЬ!$AT27=GRID!$B$33:$BI$33), 0)),
ROUNDUP(INDEX(GRID!$B$34:$BI$44,MATCH(C$7,GRID!$A$34:$A$44,0),MATCH(1,($U$2=GRID!$B$31:$BI$31)*(КАЛЕНДАРЬ!$AT27=GRID!$B$33:$BI$33),0))*(1-GRID!$B$69),0))</f>
        <v>18900</v>
      </c>
      <c r="D414" s="47" cm="1">
        <f t="array" ref="D414">IF($I$2="Открытый тариф",
INDEX(GRID!$B$47:$BI$57,MATCH(C$7,GRID!$A$47:$A$57,0),MATCH(1,($U$2=GRID!$B$31:$BI$31)*(КАЛЕНДАРЬ!$AT27=GRID!$B$33:$BI$33), 0)),
ROUNDUP(INDEX(GRID!$B$47:$BI$57,MATCH(C$7,GRID!$A$47:$A$57,0),MATCH(1,($U$2=GRID!$B$31:$BI$31)*(КАЛЕНДАРЬ!$AT27=GRID!$B$33:$BI$33),0))*(1-GRID!$B$69),0))</f>
        <v>18900</v>
      </c>
      <c r="E414" s="47" cm="1">
        <f t="array" ref="E414">IF($I$2="Открытый тариф",
INDEX(GRID!$B$34:$BI$44,MATCH(E$7,GRID!$A$34:$A$44,0),MATCH(1,($U$2=GRID!$B$31:$BI$31)*(КАЛЕНДАРЬ!$AT27=GRID!$B$33:$BI$33), 0)),
ROUNDUP(INDEX(GRID!$B$34:$BI$44,MATCH(E$7,GRID!$A$34:$A$44,0),MATCH(1,($U$2=GRID!$B$31:$BI$31)*(КАЛЕНДАРЬ!$AT27=GRID!$B$33:$BI$33),0))*(1-GRID!$B$69),0))</f>
        <v>20700</v>
      </c>
      <c r="F414" s="47" cm="1">
        <f t="array" ref="F414">IF($I$2="Открытый тариф",
INDEX(GRID!$B$47:$BI$57,MATCH(E$7,GRID!$A$47:$A$57,0),MATCH(1,($U$2=GRID!$B$31:$BI$31)*(КАЛЕНДАРЬ!$AT27=GRID!$B$33:$BI$33), 0)),
ROUNDUP(INDEX(GRID!$B$47:$BI$57,MATCH(E$7,GRID!$A$47:$A$57,0),MATCH(1,($U$2=GRID!$B$31:$BI$31)*(КАЛЕНДАРЬ!$AT27=GRID!$B$33:$BI$33),0))*(1-GRID!$B$69),0))</f>
        <v>20700</v>
      </c>
      <c r="G414" s="47" cm="1">
        <f t="array" ref="G414">IF($I$2="Открытый тариф",
INDEX(GRID!$B$34:$BI$44,MATCH(G$7,GRID!$A$34:$A$44,0),MATCH(1,($U$2=GRID!$B$31:$BI$31)*(КАЛЕНДАРЬ!$AT27=GRID!$B$33:$BI$33), 0)),
ROUNDUP(INDEX(GRID!$B$34:$BI$44,MATCH(G$7,GRID!$A$34:$A$44,0),MATCH(1,($U$2=GRID!$B$31:$BI$31)*(КАЛЕНДАРЬ!$AT27=GRID!$B$33:$BI$33),0))*(1-GRID!$B$69),0))</f>
        <v>21700</v>
      </c>
      <c r="H414" s="47" cm="1">
        <f t="array" ref="H414">IF($I$2="Открытый тариф",
INDEX(GRID!$B$47:$BI$57,MATCH(G$7,GRID!$A$47:$A$57,0),MATCH(1,($U$2=GRID!$B$31:$BI$31)*(КАЛЕНДАРЬ!$AT27=GRID!$B$33:$BI$33), 0)),
ROUNDUP(INDEX(GRID!$B$47:$BI$57,MATCH(G$7,GRID!$A$47:$A$57,0),MATCH(1,($U$2=GRID!$B$31:$BI$31)*(КАЛЕНДАРЬ!$AT27=GRID!$B$33:$BI$33),0))*(1-GRID!$B$69),0))</f>
        <v>21700</v>
      </c>
      <c r="I414" s="47" cm="1">
        <f t="array" ref="I414">IF($I$2="Открытый тариф",
INDEX(GRID!$B$34:$BI$44,MATCH(I$7,GRID!$A$34:$A$44,0),MATCH(1,($U$2=GRID!$B$31:$BI$31)*(КАЛЕНДАРЬ!$AT27=GRID!$B$33:$BI$33), 0)),
ROUNDUP(INDEX(GRID!$B$34:$BI$44,MATCH(I$7,GRID!$A$34:$A$44,0),MATCH(1,($U$2=GRID!$B$31:$BI$31)*(КАЛЕНДАРЬ!$AT27=GRID!$B$33:$BI$33),0))*(1-GRID!$B$69),0))</f>
        <v>23500</v>
      </c>
      <c r="J414" s="47" cm="1">
        <f t="array" ref="J414">IF($I$2="Открытый тариф",
INDEX(GRID!$B$47:$BI$57,MATCH(I$7,GRID!$A$47:$A$57,0),MATCH(1,($U$2=GRID!$B$31:$BI$31)*(КАЛЕНДАРЬ!$AT27=GRID!$B$33:$BI$33), 0)),
ROUNDUP(INDEX(GRID!$B$47:$BI$57,MATCH(I$7,GRID!$A$47:$A$57,0),MATCH(1,($U$2=GRID!$B$31:$BI$31)*(КАЛЕНДАРЬ!$AT27=GRID!$B$33:$BI$33),0))*(1-GRID!$B$69),0))</f>
        <v>23500</v>
      </c>
      <c r="K414" s="47" cm="1">
        <f t="array" ref="K414">IF($I$2="Открытый тариф",
INDEX(GRID!$B$34:$BI$44,MATCH(K$7,GRID!$A$34:$A$44,0),MATCH(1,($U$2=GRID!$B$31:$BI$31)*(КАЛЕНДАРЬ!$AT27=GRID!$B$33:$BI$33), 0)),
ROUNDUP(INDEX(GRID!$B$34:$BI$44,MATCH(K$7,GRID!$A$34:$A$44,0),MATCH(1,($U$2=GRID!$B$31:$BI$31)*(КАЛЕНДАРЬ!$AT27=GRID!$B$33:$BI$33),0))*(1-GRID!$B$69),0))</f>
        <v>24500</v>
      </c>
      <c r="L414" s="47" cm="1">
        <f t="array" ref="L414">IF($I$2="Открытый тариф",
INDEX(GRID!$B$47:$BI$57,MATCH(K$7,GRID!$A$47:$A$57,0),MATCH(1,($U$2=GRID!$B$31:$BI$31)*(КАЛЕНДАРЬ!$AT27=GRID!$B$33:$BI$33), 0)),
ROUNDUP(INDEX(GRID!$B$47:$BI$57,MATCH(K$7,GRID!$A$47:$A$57,0),MATCH(1,($U$2=GRID!$B$31:$BI$31)*(КАЛЕНДАРЬ!$AT27=GRID!$B$33:$BI$33),0))*(1-GRID!$B$69),0))</f>
        <v>24500</v>
      </c>
      <c r="M414" s="47" cm="1">
        <f t="array" ref="M414">IF($I$2="Открытый тариф",
INDEX(GRID!$B$34:$BI$44,MATCH(M$7,GRID!$A$34:$A$44,0),MATCH(1,($U$2=GRID!$B$31:$BI$31)*(КАЛЕНДАРЬ!$AT27=GRID!$B$33:$BI$33), 0)),
ROUNDUP(INDEX(GRID!$B$34:$BI$44,MATCH(M$7,GRID!$A$34:$A$44,0),MATCH(1,($U$2=GRID!$B$31:$BI$31)*(КАЛЕНДАРЬ!$AT27=GRID!$B$33:$BI$33),0))*(1-GRID!$B$69),0))</f>
        <v>26300</v>
      </c>
      <c r="N414" s="47" cm="1">
        <f t="array" ref="N414">IF($I$2="Открытый тариф",
INDEX(GRID!$B$47:$BI$57,MATCH(M$7,GRID!$A$47:$A$57,0),MATCH(1,($U$2=GRID!$B$31:$BI$31)*(КАЛЕНДАРЬ!$AT27=GRID!$B$33:$BI$33), 0)),
ROUNDUP(INDEX(GRID!$B$47:$BI$57,MATCH(M$7,GRID!$A$47:$A$57,0),MATCH(1,($U$2=GRID!$B$31:$BI$31)*(КАЛЕНДАРЬ!$AT27=GRID!$B$33:$BI$33),0))*(1-GRID!$B$69),0))</f>
        <v>26300</v>
      </c>
      <c r="O414" s="49" t="s">
        <v>101</v>
      </c>
      <c r="P414" s="49" t="s">
        <v>101</v>
      </c>
      <c r="Q414" s="49" t="s">
        <v>101</v>
      </c>
      <c r="R414" s="49" t="s">
        <v>101</v>
      </c>
      <c r="S414" s="49" t="s">
        <v>101</v>
      </c>
      <c r="T414" s="49" t="s">
        <v>101</v>
      </c>
      <c r="U414" s="49" t="s">
        <v>101</v>
      </c>
      <c r="V414" s="49" t="s">
        <v>101</v>
      </c>
      <c r="W414" s="49" t="s">
        <v>101</v>
      </c>
      <c r="X414" s="49" t="s">
        <v>101</v>
      </c>
      <c r="Y414" s="146"/>
    </row>
    <row r="415" spans="1:25" hidden="1" x14ac:dyDescent="0.2">
      <c r="A415" s="117" t="s">
        <v>45</v>
      </c>
      <c r="B415" s="117">
        <v>25</v>
      </c>
      <c r="C415" s="47" cm="1">
        <f t="array" ref="C415">IF($I$2="Открытый тариф",
INDEX(GRID!$B$34:$BI$44,MATCH(C$7,GRID!$A$34:$A$44,0),MATCH(1,($U$2=GRID!$B$31:$BI$31)*(КАЛЕНДАРЬ!$AT28=GRID!$B$33:$BI$33), 0)),
ROUNDUP(INDEX(GRID!$B$34:$BI$44,MATCH(C$7,GRID!$A$34:$A$44,0),MATCH(1,($U$2=GRID!$B$31:$BI$31)*(КАЛЕНДАРЬ!$AT28=GRID!$B$33:$BI$33),0))*(1-GRID!$B$69),0))</f>
        <v>18900</v>
      </c>
      <c r="D415" s="47" cm="1">
        <f t="array" ref="D415">IF($I$2="Открытый тариф",
INDEX(GRID!$B$47:$BI$57,MATCH(C$7,GRID!$A$47:$A$57,0),MATCH(1,($U$2=GRID!$B$31:$BI$31)*(КАЛЕНДАРЬ!$AT28=GRID!$B$33:$BI$33), 0)),
ROUNDUP(INDEX(GRID!$B$47:$BI$57,MATCH(C$7,GRID!$A$47:$A$57,0),MATCH(1,($U$2=GRID!$B$31:$BI$31)*(КАЛЕНДАРЬ!$AT28=GRID!$B$33:$BI$33),0))*(1-GRID!$B$69),0))</f>
        <v>18900</v>
      </c>
      <c r="E415" s="47" cm="1">
        <f t="array" ref="E415">IF($I$2="Открытый тариф",
INDEX(GRID!$B$34:$BI$44,MATCH(E$7,GRID!$A$34:$A$44,0),MATCH(1,($U$2=GRID!$B$31:$BI$31)*(КАЛЕНДАРЬ!$AT28=GRID!$B$33:$BI$33), 0)),
ROUNDUP(INDEX(GRID!$B$34:$BI$44,MATCH(E$7,GRID!$A$34:$A$44,0),MATCH(1,($U$2=GRID!$B$31:$BI$31)*(КАЛЕНДАРЬ!$AT28=GRID!$B$33:$BI$33),0))*(1-GRID!$B$69),0))</f>
        <v>20700</v>
      </c>
      <c r="F415" s="47" cm="1">
        <f t="array" ref="F415">IF($I$2="Открытый тариф",
INDEX(GRID!$B$47:$BI$57,MATCH(E$7,GRID!$A$47:$A$57,0),MATCH(1,($U$2=GRID!$B$31:$BI$31)*(КАЛЕНДАРЬ!$AT28=GRID!$B$33:$BI$33), 0)),
ROUNDUP(INDEX(GRID!$B$47:$BI$57,MATCH(E$7,GRID!$A$47:$A$57,0),MATCH(1,($U$2=GRID!$B$31:$BI$31)*(КАЛЕНДАРЬ!$AT28=GRID!$B$33:$BI$33),0))*(1-GRID!$B$69),0))</f>
        <v>20700</v>
      </c>
      <c r="G415" s="47" cm="1">
        <f t="array" ref="G415">IF($I$2="Открытый тариф",
INDEX(GRID!$B$34:$BI$44,MATCH(G$7,GRID!$A$34:$A$44,0),MATCH(1,($U$2=GRID!$B$31:$BI$31)*(КАЛЕНДАРЬ!$AT28=GRID!$B$33:$BI$33), 0)),
ROUNDUP(INDEX(GRID!$B$34:$BI$44,MATCH(G$7,GRID!$A$34:$A$44,0),MATCH(1,($U$2=GRID!$B$31:$BI$31)*(КАЛЕНДАРЬ!$AT28=GRID!$B$33:$BI$33),0))*(1-GRID!$B$69),0))</f>
        <v>21700</v>
      </c>
      <c r="H415" s="47" cm="1">
        <f t="array" ref="H415">IF($I$2="Открытый тариф",
INDEX(GRID!$B$47:$BI$57,MATCH(G$7,GRID!$A$47:$A$57,0),MATCH(1,($U$2=GRID!$B$31:$BI$31)*(КАЛЕНДАРЬ!$AT28=GRID!$B$33:$BI$33), 0)),
ROUNDUP(INDEX(GRID!$B$47:$BI$57,MATCH(G$7,GRID!$A$47:$A$57,0),MATCH(1,($U$2=GRID!$B$31:$BI$31)*(КАЛЕНДАРЬ!$AT28=GRID!$B$33:$BI$33),0))*(1-GRID!$B$69),0))</f>
        <v>21700</v>
      </c>
      <c r="I415" s="47" cm="1">
        <f t="array" ref="I415">IF($I$2="Открытый тариф",
INDEX(GRID!$B$34:$BI$44,MATCH(I$7,GRID!$A$34:$A$44,0),MATCH(1,($U$2=GRID!$B$31:$BI$31)*(КАЛЕНДАРЬ!$AT28=GRID!$B$33:$BI$33), 0)),
ROUNDUP(INDEX(GRID!$B$34:$BI$44,MATCH(I$7,GRID!$A$34:$A$44,0),MATCH(1,($U$2=GRID!$B$31:$BI$31)*(КАЛЕНДАРЬ!$AT28=GRID!$B$33:$BI$33),0))*(1-GRID!$B$69),0))</f>
        <v>23500</v>
      </c>
      <c r="J415" s="47" cm="1">
        <f t="array" ref="J415">IF($I$2="Открытый тариф",
INDEX(GRID!$B$47:$BI$57,MATCH(I$7,GRID!$A$47:$A$57,0),MATCH(1,($U$2=GRID!$B$31:$BI$31)*(КАЛЕНДАРЬ!$AT28=GRID!$B$33:$BI$33), 0)),
ROUNDUP(INDEX(GRID!$B$47:$BI$57,MATCH(I$7,GRID!$A$47:$A$57,0),MATCH(1,($U$2=GRID!$B$31:$BI$31)*(КАЛЕНДАРЬ!$AT28=GRID!$B$33:$BI$33),0))*(1-GRID!$B$69),0))</f>
        <v>23500</v>
      </c>
      <c r="K415" s="47" cm="1">
        <f t="array" ref="K415">IF($I$2="Открытый тариф",
INDEX(GRID!$B$34:$BI$44,MATCH(K$7,GRID!$A$34:$A$44,0),MATCH(1,($U$2=GRID!$B$31:$BI$31)*(КАЛЕНДАРЬ!$AT28=GRID!$B$33:$BI$33), 0)),
ROUNDUP(INDEX(GRID!$B$34:$BI$44,MATCH(K$7,GRID!$A$34:$A$44,0),MATCH(1,($U$2=GRID!$B$31:$BI$31)*(КАЛЕНДАРЬ!$AT28=GRID!$B$33:$BI$33),0))*(1-GRID!$B$69),0))</f>
        <v>24500</v>
      </c>
      <c r="L415" s="47" cm="1">
        <f t="array" ref="L415">IF($I$2="Открытый тариф",
INDEX(GRID!$B$47:$BI$57,MATCH(K$7,GRID!$A$47:$A$57,0),MATCH(1,($U$2=GRID!$B$31:$BI$31)*(КАЛЕНДАРЬ!$AT28=GRID!$B$33:$BI$33), 0)),
ROUNDUP(INDEX(GRID!$B$47:$BI$57,MATCH(K$7,GRID!$A$47:$A$57,0),MATCH(1,($U$2=GRID!$B$31:$BI$31)*(КАЛЕНДАРЬ!$AT28=GRID!$B$33:$BI$33),0))*(1-GRID!$B$69),0))</f>
        <v>24500</v>
      </c>
      <c r="M415" s="47" cm="1">
        <f t="array" ref="M415">IF($I$2="Открытый тариф",
INDEX(GRID!$B$34:$BI$44,MATCH(M$7,GRID!$A$34:$A$44,0),MATCH(1,($U$2=GRID!$B$31:$BI$31)*(КАЛЕНДАРЬ!$AT28=GRID!$B$33:$BI$33), 0)),
ROUNDUP(INDEX(GRID!$B$34:$BI$44,MATCH(M$7,GRID!$A$34:$A$44,0),MATCH(1,($U$2=GRID!$B$31:$BI$31)*(КАЛЕНДАРЬ!$AT28=GRID!$B$33:$BI$33),0))*(1-GRID!$B$69),0))</f>
        <v>26300</v>
      </c>
      <c r="N415" s="47" cm="1">
        <f t="array" ref="N415">IF($I$2="Открытый тариф",
INDEX(GRID!$B$47:$BI$57,MATCH(M$7,GRID!$A$47:$A$57,0),MATCH(1,($U$2=GRID!$B$31:$BI$31)*(КАЛЕНДАРЬ!$AT28=GRID!$B$33:$BI$33), 0)),
ROUNDUP(INDEX(GRID!$B$47:$BI$57,MATCH(M$7,GRID!$A$47:$A$57,0),MATCH(1,($U$2=GRID!$B$31:$BI$31)*(КАЛЕНДАРЬ!$AT28=GRID!$B$33:$BI$33),0))*(1-GRID!$B$69),0))</f>
        <v>26300</v>
      </c>
      <c r="O415" s="49" t="s">
        <v>101</v>
      </c>
      <c r="P415" s="49" t="s">
        <v>101</v>
      </c>
      <c r="Q415" s="49" t="s">
        <v>101</v>
      </c>
      <c r="R415" s="49" t="s">
        <v>101</v>
      </c>
      <c r="S415" s="49" t="s">
        <v>101</v>
      </c>
      <c r="T415" s="49" t="s">
        <v>101</v>
      </c>
      <c r="U415" s="49" t="s">
        <v>101</v>
      </c>
      <c r="V415" s="49" t="s">
        <v>101</v>
      </c>
      <c r="W415" s="49" t="s">
        <v>101</v>
      </c>
      <c r="X415" s="49" t="s">
        <v>101</v>
      </c>
      <c r="Y415" s="146"/>
    </row>
    <row r="416" spans="1:25" hidden="1" x14ac:dyDescent="0.2">
      <c r="A416" s="117" t="s">
        <v>46</v>
      </c>
      <c r="B416" s="117">
        <v>26</v>
      </c>
      <c r="C416" s="47" cm="1">
        <f t="array" ref="C416">IF($I$2="Открытый тариф",
INDEX(GRID!$B$34:$BI$44,MATCH(C$7,GRID!$A$34:$A$44,0),MATCH(1,($U$2=GRID!$B$31:$BI$31)*(КАЛЕНДАРЬ!$AT29=GRID!$B$33:$BI$33), 0)),
ROUNDUP(INDEX(GRID!$B$34:$BI$44,MATCH(C$7,GRID!$A$34:$A$44,0),MATCH(1,($U$2=GRID!$B$31:$BI$31)*(КАЛЕНДАРЬ!$AT29=GRID!$B$33:$BI$33),0))*(1-GRID!$B$69),0))</f>
        <v>17100</v>
      </c>
      <c r="D416" s="47" cm="1">
        <f t="array" ref="D416">IF($I$2="Открытый тариф",
INDEX(GRID!$B$47:$BI$57,MATCH(C$7,GRID!$A$47:$A$57,0),MATCH(1,($U$2=GRID!$B$31:$BI$31)*(КАЛЕНДАРЬ!$AT29=GRID!$B$33:$BI$33), 0)),
ROUNDUP(INDEX(GRID!$B$47:$BI$57,MATCH(C$7,GRID!$A$47:$A$57,0),MATCH(1,($U$2=GRID!$B$31:$BI$31)*(КАЛЕНДАРЬ!$AT29=GRID!$B$33:$BI$33),0))*(1-GRID!$B$69),0))</f>
        <v>17100</v>
      </c>
      <c r="E416" s="47" cm="1">
        <f t="array" ref="E416">IF($I$2="Открытый тариф",
INDEX(GRID!$B$34:$BI$44,MATCH(E$7,GRID!$A$34:$A$44,0),MATCH(1,($U$2=GRID!$B$31:$BI$31)*(КАЛЕНДАРЬ!$AT29=GRID!$B$33:$BI$33), 0)),
ROUNDUP(INDEX(GRID!$B$34:$BI$44,MATCH(E$7,GRID!$A$34:$A$44,0),MATCH(1,($U$2=GRID!$B$31:$BI$31)*(КАЛЕНДАРЬ!$AT29=GRID!$B$33:$BI$33),0))*(1-GRID!$B$69),0))</f>
        <v>18800</v>
      </c>
      <c r="F416" s="47" cm="1">
        <f t="array" ref="F416">IF($I$2="Открытый тариф",
INDEX(GRID!$B$47:$BI$57,MATCH(E$7,GRID!$A$47:$A$57,0),MATCH(1,($U$2=GRID!$B$31:$BI$31)*(КАЛЕНДАРЬ!$AT29=GRID!$B$33:$BI$33), 0)),
ROUNDUP(INDEX(GRID!$B$47:$BI$57,MATCH(E$7,GRID!$A$47:$A$57,0),MATCH(1,($U$2=GRID!$B$31:$BI$31)*(КАЛЕНДАРЬ!$AT29=GRID!$B$33:$BI$33),0))*(1-GRID!$B$69),0))</f>
        <v>18800</v>
      </c>
      <c r="G416" s="47" cm="1">
        <f t="array" ref="G416">IF($I$2="Открытый тариф",
INDEX(GRID!$B$34:$BI$44,MATCH(G$7,GRID!$A$34:$A$44,0),MATCH(1,($U$2=GRID!$B$31:$BI$31)*(КАЛЕНДАРЬ!$AT29=GRID!$B$33:$BI$33), 0)),
ROUNDUP(INDEX(GRID!$B$34:$BI$44,MATCH(G$7,GRID!$A$34:$A$44,0),MATCH(1,($U$2=GRID!$B$31:$BI$31)*(КАЛЕНДАРЬ!$AT29=GRID!$B$33:$BI$33),0))*(1-GRID!$B$69),0))</f>
        <v>19800</v>
      </c>
      <c r="H416" s="47" cm="1">
        <f t="array" ref="H416">IF($I$2="Открытый тариф",
INDEX(GRID!$B$47:$BI$57,MATCH(G$7,GRID!$A$47:$A$57,0),MATCH(1,($U$2=GRID!$B$31:$BI$31)*(КАЛЕНДАРЬ!$AT29=GRID!$B$33:$BI$33), 0)),
ROUNDUP(INDEX(GRID!$B$47:$BI$57,MATCH(G$7,GRID!$A$47:$A$57,0),MATCH(1,($U$2=GRID!$B$31:$BI$31)*(КАЛЕНДАРЬ!$AT29=GRID!$B$33:$BI$33),0))*(1-GRID!$B$69),0))</f>
        <v>19800</v>
      </c>
      <c r="I416" s="47" cm="1">
        <f t="array" ref="I416">IF($I$2="Открытый тариф",
INDEX(GRID!$B$34:$BI$44,MATCH(I$7,GRID!$A$34:$A$44,0),MATCH(1,($U$2=GRID!$B$31:$BI$31)*(КАЛЕНДАРЬ!$AT29=GRID!$B$33:$BI$33), 0)),
ROUNDUP(INDEX(GRID!$B$34:$BI$44,MATCH(I$7,GRID!$A$34:$A$44,0),MATCH(1,($U$2=GRID!$B$31:$BI$31)*(КАЛЕНДАРЬ!$AT29=GRID!$B$33:$BI$33),0))*(1-GRID!$B$69),0))</f>
        <v>21500</v>
      </c>
      <c r="J416" s="47" cm="1">
        <f t="array" ref="J416">IF($I$2="Открытый тариф",
INDEX(GRID!$B$47:$BI$57,MATCH(I$7,GRID!$A$47:$A$57,0),MATCH(1,($U$2=GRID!$B$31:$BI$31)*(КАЛЕНДАРЬ!$AT29=GRID!$B$33:$BI$33), 0)),
ROUNDUP(INDEX(GRID!$B$47:$BI$57,MATCH(I$7,GRID!$A$47:$A$57,0),MATCH(1,($U$2=GRID!$B$31:$BI$31)*(КАЛЕНДАРЬ!$AT29=GRID!$B$33:$BI$33),0))*(1-GRID!$B$69),0))</f>
        <v>21500</v>
      </c>
      <c r="K416" s="47" cm="1">
        <f t="array" ref="K416">IF($I$2="Открытый тариф",
INDEX(GRID!$B$34:$BI$44,MATCH(K$7,GRID!$A$34:$A$44,0),MATCH(1,($U$2=GRID!$B$31:$BI$31)*(КАЛЕНДАРЬ!$AT29=GRID!$B$33:$BI$33), 0)),
ROUNDUP(INDEX(GRID!$B$34:$BI$44,MATCH(K$7,GRID!$A$34:$A$44,0),MATCH(1,($U$2=GRID!$B$31:$BI$31)*(КАЛЕНДАРЬ!$AT29=GRID!$B$33:$BI$33),0))*(1-GRID!$B$69),0))</f>
        <v>22500</v>
      </c>
      <c r="L416" s="47" cm="1">
        <f t="array" ref="L416">IF($I$2="Открытый тариф",
INDEX(GRID!$B$47:$BI$57,MATCH(K$7,GRID!$A$47:$A$57,0),MATCH(1,($U$2=GRID!$B$31:$BI$31)*(КАЛЕНДАРЬ!$AT29=GRID!$B$33:$BI$33), 0)),
ROUNDUP(INDEX(GRID!$B$47:$BI$57,MATCH(K$7,GRID!$A$47:$A$57,0),MATCH(1,($U$2=GRID!$B$31:$BI$31)*(КАЛЕНДАРЬ!$AT29=GRID!$B$33:$BI$33),0))*(1-GRID!$B$69),0))</f>
        <v>22500</v>
      </c>
      <c r="M416" s="47" cm="1">
        <f t="array" ref="M416">IF($I$2="Открытый тариф",
INDEX(GRID!$B$34:$BI$44,MATCH(M$7,GRID!$A$34:$A$44,0),MATCH(1,($U$2=GRID!$B$31:$BI$31)*(КАЛЕНДАРЬ!$AT29=GRID!$B$33:$BI$33), 0)),
ROUNDUP(INDEX(GRID!$B$34:$BI$44,MATCH(M$7,GRID!$A$34:$A$44,0),MATCH(1,($U$2=GRID!$B$31:$BI$31)*(КАЛЕНДАРЬ!$AT29=GRID!$B$33:$BI$33),0))*(1-GRID!$B$69),0))</f>
        <v>24200</v>
      </c>
      <c r="N416" s="47" cm="1">
        <f t="array" ref="N416">IF($I$2="Открытый тариф",
INDEX(GRID!$B$47:$BI$57,MATCH(M$7,GRID!$A$47:$A$57,0),MATCH(1,($U$2=GRID!$B$31:$BI$31)*(КАЛЕНДАРЬ!$AT29=GRID!$B$33:$BI$33), 0)),
ROUNDUP(INDEX(GRID!$B$47:$BI$57,MATCH(M$7,GRID!$A$47:$A$57,0),MATCH(1,($U$2=GRID!$B$31:$BI$31)*(КАЛЕНДАРЬ!$AT29=GRID!$B$33:$BI$33),0))*(1-GRID!$B$69),0))</f>
        <v>24200</v>
      </c>
      <c r="O416" s="49" t="s">
        <v>101</v>
      </c>
      <c r="P416" s="49" t="s">
        <v>101</v>
      </c>
      <c r="Q416" s="49" t="s">
        <v>101</v>
      </c>
      <c r="R416" s="49" t="s">
        <v>101</v>
      </c>
      <c r="S416" s="49" t="s">
        <v>101</v>
      </c>
      <c r="T416" s="49" t="s">
        <v>101</v>
      </c>
      <c r="U416" s="49" t="s">
        <v>101</v>
      </c>
      <c r="V416" s="49" t="s">
        <v>101</v>
      </c>
      <c r="W416" s="49" t="s">
        <v>101</v>
      </c>
      <c r="X416" s="49" t="s">
        <v>101</v>
      </c>
      <c r="Y416" s="146"/>
    </row>
    <row r="417" spans="1:25" hidden="1" x14ac:dyDescent="0.2">
      <c r="A417" s="117" t="s">
        <v>47</v>
      </c>
      <c r="B417" s="117">
        <v>27</v>
      </c>
      <c r="C417" s="47" cm="1">
        <f t="array" ref="C417">IF($I$2="Открытый тариф",
INDEX(GRID!$B$34:$BI$44,MATCH(C$7,GRID!$A$34:$A$44,0),MATCH(1,($U$2=GRID!$B$31:$BI$31)*(КАЛЕНДАРЬ!$AT30=GRID!$B$33:$BI$33), 0)),
ROUNDUP(INDEX(GRID!$B$34:$BI$44,MATCH(C$7,GRID!$A$34:$A$44,0),MATCH(1,($U$2=GRID!$B$31:$BI$31)*(КАЛЕНДАРЬ!$AT30=GRID!$B$33:$BI$33),0))*(1-GRID!$B$69),0))</f>
        <v>17100</v>
      </c>
      <c r="D417" s="47" cm="1">
        <f t="array" ref="D417">IF($I$2="Открытый тариф",
INDEX(GRID!$B$47:$BI$57,MATCH(C$7,GRID!$A$47:$A$57,0),MATCH(1,($U$2=GRID!$B$31:$BI$31)*(КАЛЕНДАРЬ!$AT30=GRID!$B$33:$BI$33), 0)),
ROUNDUP(INDEX(GRID!$B$47:$BI$57,MATCH(C$7,GRID!$A$47:$A$57,0),MATCH(1,($U$2=GRID!$B$31:$BI$31)*(КАЛЕНДАРЬ!$AT30=GRID!$B$33:$BI$33),0))*(1-GRID!$B$69),0))</f>
        <v>17100</v>
      </c>
      <c r="E417" s="47" cm="1">
        <f t="array" ref="E417">IF($I$2="Открытый тариф",
INDEX(GRID!$B$34:$BI$44,MATCH(E$7,GRID!$A$34:$A$44,0),MATCH(1,($U$2=GRID!$B$31:$BI$31)*(КАЛЕНДАРЬ!$AT30=GRID!$B$33:$BI$33), 0)),
ROUNDUP(INDEX(GRID!$B$34:$BI$44,MATCH(E$7,GRID!$A$34:$A$44,0),MATCH(1,($U$2=GRID!$B$31:$BI$31)*(КАЛЕНДАРЬ!$AT30=GRID!$B$33:$BI$33),0))*(1-GRID!$B$69),0))</f>
        <v>18800</v>
      </c>
      <c r="F417" s="47" cm="1">
        <f t="array" ref="F417">IF($I$2="Открытый тариф",
INDEX(GRID!$B$47:$BI$57,MATCH(E$7,GRID!$A$47:$A$57,0),MATCH(1,($U$2=GRID!$B$31:$BI$31)*(КАЛЕНДАРЬ!$AT30=GRID!$B$33:$BI$33), 0)),
ROUNDUP(INDEX(GRID!$B$47:$BI$57,MATCH(E$7,GRID!$A$47:$A$57,0),MATCH(1,($U$2=GRID!$B$31:$BI$31)*(КАЛЕНДАРЬ!$AT30=GRID!$B$33:$BI$33),0))*(1-GRID!$B$69),0))</f>
        <v>18800</v>
      </c>
      <c r="G417" s="47" cm="1">
        <f t="array" ref="G417">IF($I$2="Открытый тариф",
INDEX(GRID!$B$34:$BI$44,MATCH(G$7,GRID!$A$34:$A$44,0),MATCH(1,($U$2=GRID!$B$31:$BI$31)*(КАЛЕНДАРЬ!$AT30=GRID!$B$33:$BI$33), 0)),
ROUNDUP(INDEX(GRID!$B$34:$BI$44,MATCH(G$7,GRID!$A$34:$A$44,0),MATCH(1,($U$2=GRID!$B$31:$BI$31)*(КАЛЕНДАРЬ!$AT30=GRID!$B$33:$BI$33),0))*(1-GRID!$B$69),0))</f>
        <v>19800</v>
      </c>
      <c r="H417" s="47" cm="1">
        <f t="array" ref="H417">IF($I$2="Открытый тариф",
INDEX(GRID!$B$47:$BI$57,MATCH(G$7,GRID!$A$47:$A$57,0),MATCH(1,($U$2=GRID!$B$31:$BI$31)*(КАЛЕНДАРЬ!$AT30=GRID!$B$33:$BI$33), 0)),
ROUNDUP(INDEX(GRID!$B$47:$BI$57,MATCH(G$7,GRID!$A$47:$A$57,0),MATCH(1,($U$2=GRID!$B$31:$BI$31)*(КАЛЕНДАРЬ!$AT30=GRID!$B$33:$BI$33),0))*(1-GRID!$B$69),0))</f>
        <v>19800</v>
      </c>
      <c r="I417" s="47" cm="1">
        <f t="array" ref="I417">IF($I$2="Открытый тариф",
INDEX(GRID!$B$34:$BI$44,MATCH(I$7,GRID!$A$34:$A$44,0),MATCH(1,($U$2=GRID!$B$31:$BI$31)*(КАЛЕНДАРЬ!$AT30=GRID!$B$33:$BI$33), 0)),
ROUNDUP(INDEX(GRID!$B$34:$BI$44,MATCH(I$7,GRID!$A$34:$A$44,0),MATCH(1,($U$2=GRID!$B$31:$BI$31)*(КАЛЕНДАРЬ!$AT30=GRID!$B$33:$BI$33),0))*(1-GRID!$B$69),0))</f>
        <v>21500</v>
      </c>
      <c r="J417" s="47" cm="1">
        <f t="array" ref="J417">IF($I$2="Открытый тариф",
INDEX(GRID!$B$47:$BI$57,MATCH(I$7,GRID!$A$47:$A$57,0),MATCH(1,($U$2=GRID!$B$31:$BI$31)*(КАЛЕНДАРЬ!$AT30=GRID!$B$33:$BI$33), 0)),
ROUNDUP(INDEX(GRID!$B$47:$BI$57,MATCH(I$7,GRID!$A$47:$A$57,0),MATCH(1,($U$2=GRID!$B$31:$BI$31)*(КАЛЕНДАРЬ!$AT30=GRID!$B$33:$BI$33),0))*(1-GRID!$B$69),0))</f>
        <v>21500</v>
      </c>
      <c r="K417" s="47" cm="1">
        <f t="array" ref="K417">IF($I$2="Открытый тариф",
INDEX(GRID!$B$34:$BI$44,MATCH(K$7,GRID!$A$34:$A$44,0),MATCH(1,($U$2=GRID!$B$31:$BI$31)*(КАЛЕНДАРЬ!$AT30=GRID!$B$33:$BI$33), 0)),
ROUNDUP(INDEX(GRID!$B$34:$BI$44,MATCH(K$7,GRID!$A$34:$A$44,0),MATCH(1,($U$2=GRID!$B$31:$BI$31)*(КАЛЕНДАРЬ!$AT30=GRID!$B$33:$BI$33),0))*(1-GRID!$B$69),0))</f>
        <v>22500</v>
      </c>
      <c r="L417" s="47" cm="1">
        <f t="array" ref="L417">IF($I$2="Открытый тариф",
INDEX(GRID!$B$47:$BI$57,MATCH(K$7,GRID!$A$47:$A$57,0),MATCH(1,($U$2=GRID!$B$31:$BI$31)*(КАЛЕНДАРЬ!$AT30=GRID!$B$33:$BI$33), 0)),
ROUNDUP(INDEX(GRID!$B$47:$BI$57,MATCH(K$7,GRID!$A$47:$A$57,0),MATCH(1,($U$2=GRID!$B$31:$BI$31)*(КАЛЕНДАРЬ!$AT30=GRID!$B$33:$BI$33),0))*(1-GRID!$B$69),0))</f>
        <v>22500</v>
      </c>
      <c r="M417" s="47" cm="1">
        <f t="array" ref="M417">IF($I$2="Открытый тариф",
INDEX(GRID!$B$34:$BI$44,MATCH(M$7,GRID!$A$34:$A$44,0),MATCH(1,($U$2=GRID!$B$31:$BI$31)*(КАЛЕНДАРЬ!$AT30=GRID!$B$33:$BI$33), 0)),
ROUNDUP(INDEX(GRID!$B$34:$BI$44,MATCH(M$7,GRID!$A$34:$A$44,0),MATCH(1,($U$2=GRID!$B$31:$BI$31)*(КАЛЕНДАРЬ!$AT30=GRID!$B$33:$BI$33),0))*(1-GRID!$B$69),0))</f>
        <v>24200</v>
      </c>
      <c r="N417" s="47" cm="1">
        <f t="array" ref="N417">IF($I$2="Открытый тариф",
INDEX(GRID!$B$47:$BI$57,MATCH(M$7,GRID!$A$47:$A$57,0),MATCH(1,($U$2=GRID!$B$31:$BI$31)*(КАЛЕНДАРЬ!$AT30=GRID!$B$33:$BI$33), 0)),
ROUNDUP(INDEX(GRID!$B$47:$BI$57,MATCH(M$7,GRID!$A$47:$A$57,0),MATCH(1,($U$2=GRID!$B$31:$BI$31)*(КАЛЕНДАРЬ!$AT30=GRID!$B$33:$BI$33),0))*(1-GRID!$B$69),0))</f>
        <v>24200</v>
      </c>
      <c r="O417" s="49" t="s">
        <v>101</v>
      </c>
      <c r="P417" s="49" t="s">
        <v>101</v>
      </c>
      <c r="Q417" s="49" t="s">
        <v>101</v>
      </c>
      <c r="R417" s="49" t="s">
        <v>101</v>
      </c>
      <c r="S417" s="49" t="s">
        <v>101</v>
      </c>
      <c r="T417" s="49" t="s">
        <v>101</v>
      </c>
      <c r="U417" s="49" t="s">
        <v>101</v>
      </c>
      <c r="V417" s="49" t="s">
        <v>101</v>
      </c>
      <c r="W417" s="49" t="s">
        <v>101</v>
      </c>
      <c r="X417" s="49" t="s">
        <v>101</v>
      </c>
      <c r="Y417" s="146"/>
    </row>
    <row r="418" spans="1:25" hidden="1" x14ac:dyDescent="0.2">
      <c r="A418" s="117" t="s">
        <v>48</v>
      </c>
      <c r="B418" s="117">
        <v>28</v>
      </c>
      <c r="C418" s="47" cm="1">
        <f t="array" ref="C418">IF($I$2="Открытый тариф",
INDEX(GRID!$B$34:$BI$44,MATCH(C$7,GRID!$A$34:$A$44,0),MATCH(1,($U$2=GRID!$B$31:$BI$31)*(КАЛЕНДАРЬ!$AT31=GRID!$B$33:$BI$33), 0)),
ROUNDUP(INDEX(GRID!$B$34:$BI$44,MATCH(C$7,GRID!$A$34:$A$44,0),MATCH(1,($U$2=GRID!$B$31:$BI$31)*(КАЛЕНДАРЬ!$AT31=GRID!$B$33:$BI$33),0))*(1-GRID!$B$69),0))</f>
        <v>15300</v>
      </c>
      <c r="D418" s="47" cm="1">
        <f t="array" ref="D418">IF($I$2="Открытый тариф",
INDEX(GRID!$B$47:$BI$57,MATCH(C$7,GRID!$A$47:$A$57,0),MATCH(1,($U$2=GRID!$B$31:$BI$31)*(КАЛЕНДАРЬ!$AT31=GRID!$B$33:$BI$33), 0)),
ROUNDUP(INDEX(GRID!$B$47:$BI$57,MATCH(C$7,GRID!$A$47:$A$57,0),MATCH(1,($U$2=GRID!$B$31:$BI$31)*(КАЛЕНДАРЬ!$AT31=GRID!$B$33:$BI$33),0))*(1-GRID!$B$69),0))</f>
        <v>15300</v>
      </c>
      <c r="E418" s="47" cm="1">
        <f t="array" ref="E418">IF($I$2="Открытый тариф",
INDEX(GRID!$B$34:$BI$44,MATCH(E$7,GRID!$A$34:$A$44,0),MATCH(1,($U$2=GRID!$B$31:$BI$31)*(КАЛЕНДАРЬ!$AT31=GRID!$B$33:$BI$33), 0)),
ROUNDUP(INDEX(GRID!$B$34:$BI$44,MATCH(E$7,GRID!$A$34:$A$44,0),MATCH(1,($U$2=GRID!$B$31:$BI$31)*(КАЛЕНДАРЬ!$AT31=GRID!$B$33:$BI$33),0))*(1-GRID!$B$69),0))</f>
        <v>16900</v>
      </c>
      <c r="F418" s="47" cm="1">
        <f t="array" ref="F418">IF($I$2="Открытый тариф",
INDEX(GRID!$B$47:$BI$57,MATCH(E$7,GRID!$A$47:$A$57,0),MATCH(1,($U$2=GRID!$B$31:$BI$31)*(КАЛЕНДАРЬ!$AT31=GRID!$B$33:$BI$33), 0)),
ROUNDUP(INDEX(GRID!$B$47:$BI$57,MATCH(E$7,GRID!$A$47:$A$57,0),MATCH(1,($U$2=GRID!$B$31:$BI$31)*(КАЛЕНДАРЬ!$AT31=GRID!$B$33:$BI$33),0))*(1-GRID!$B$69),0))</f>
        <v>16900</v>
      </c>
      <c r="G418" s="47" cm="1">
        <f t="array" ref="G418">IF($I$2="Открытый тариф",
INDEX(GRID!$B$34:$BI$44,MATCH(G$7,GRID!$A$34:$A$44,0),MATCH(1,($U$2=GRID!$B$31:$BI$31)*(КАЛЕНДАРЬ!$AT31=GRID!$B$33:$BI$33), 0)),
ROUNDUP(INDEX(GRID!$B$34:$BI$44,MATCH(G$7,GRID!$A$34:$A$44,0),MATCH(1,($U$2=GRID!$B$31:$BI$31)*(КАЛЕНДАРЬ!$AT31=GRID!$B$33:$BI$33),0))*(1-GRID!$B$69),0))</f>
        <v>17800</v>
      </c>
      <c r="H418" s="47" cm="1">
        <f t="array" ref="H418">IF($I$2="Открытый тариф",
INDEX(GRID!$B$47:$BI$57,MATCH(G$7,GRID!$A$47:$A$57,0),MATCH(1,($U$2=GRID!$B$31:$BI$31)*(КАЛЕНДАРЬ!$AT31=GRID!$B$33:$BI$33), 0)),
ROUNDUP(INDEX(GRID!$B$47:$BI$57,MATCH(G$7,GRID!$A$47:$A$57,0),MATCH(1,($U$2=GRID!$B$31:$BI$31)*(КАЛЕНДАРЬ!$AT31=GRID!$B$33:$BI$33),0))*(1-GRID!$B$69),0))</f>
        <v>17800</v>
      </c>
      <c r="I418" s="47" cm="1">
        <f t="array" ref="I418">IF($I$2="Открытый тариф",
INDEX(GRID!$B$34:$BI$44,MATCH(I$7,GRID!$A$34:$A$44,0),MATCH(1,($U$2=GRID!$B$31:$BI$31)*(КАЛЕНДАРЬ!$AT31=GRID!$B$33:$BI$33), 0)),
ROUNDUP(INDEX(GRID!$B$34:$BI$44,MATCH(I$7,GRID!$A$34:$A$44,0),MATCH(1,($U$2=GRID!$B$31:$BI$31)*(КАЛЕНДАРЬ!$AT31=GRID!$B$33:$BI$33),0))*(1-GRID!$B$69),0))</f>
        <v>19400</v>
      </c>
      <c r="J418" s="47" cm="1">
        <f t="array" ref="J418">IF($I$2="Открытый тариф",
INDEX(GRID!$B$47:$BI$57,MATCH(I$7,GRID!$A$47:$A$57,0),MATCH(1,($U$2=GRID!$B$31:$BI$31)*(КАЛЕНДАРЬ!$AT31=GRID!$B$33:$BI$33), 0)),
ROUNDUP(INDEX(GRID!$B$47:$BI$57,MATCH(I$7,GRID!$A$47:$A$57,0),MATCH(1,($U$2=GRID!$B$31:$BI$31)*(КАЛЕНДАРЬ!$AT31=GRID!$B$33:$BI$33),0))*(1-GRID!$B$69),0))</f>
        <v>19400</v>
      </c>
      <c r="K418" s="47" cm="1">
        <f t="array" ref="K418">IF($I$2="Открытый тариф",
INDEX(GRID!$B$34:$BI$44,MATCH(K$7,GRID!$A$34:$A$44,0),MATCH(1,($U$2=GRID!$B$31:$BI$31)*(КАЛЕНДАРЬ!$AT31=GRID!$B$33:$BI$33), 0)),
ROUNDUP(INDEX(GRID!$B$34:$BI$44,MATCH(K$7,GRID!$A$34:$A$44,0),MATCH(1,($U$2=GRID!$B$31:$BI$31)*(КАЛЕНДАРЬ!$AT31=GRID!$B$33:$BI$33),0))*(1-GRID!$B$69),0))</f>
        <v>20300</v>
      </c>
      <c r="L418" s="47" cm="1">
        <f t="array" ref="L418">IF($I$2="Открытый тариф",
INDEX(GRID!$B$47:$BI$57,MATCH(K$7,GRID!$A$47:$A$57,0),MATCH(1,($U$2=GRID!$B$31:$BI$31)*(КАЛЕНДАРЬ!$AT31=GRID!$B$33:$BI$33), 0)),
ROUNDUP(INDEX(GRID!$B$47:$BI$57,MATCH(K$7,GRID!$A$47:$A$57,0),MATCH(1,($U$2=GRID!$B$31:$BI$31)*(КАЛЕНДАРЬ!$AT31=GRID!$B$33:$BI$33),0))*(1-GRID!$B$69),0))</f>
        <v>20300</v>
      </c>
      <c r="M418" s="47" cm="1">
        <f t="array" ref="M418">IF($I$2="Открытый тариф",
INDEX(GRID!$B$34:$BI$44,MATCH(M$7,GRID!$A$34:$A$44,0),MATCH(1,($U$2=GRID!$B$31:$BI$31)*(КАЛЕНДАРЬ!$AT31=GRID!$B$33:$BI$33), 0)),
ROUNDUP(INDEX(GRID!$B$34:$BI$44,MATCH(M$7,GRID!$A$34:$A$44,0),MATCH(1,($U$2=GRID!$B$31:$BI$31)*(КАЛЕНДАРЬ!$AT31=GRID!$B$33:$BI$33),0))*(1-GRID!$B$69),0))</f>
        <v>21900</v>
      </c>
      <c r="N418" s="47" cm="1">
        <f t="array" ref="N418">IF($I$2="Открытый тариф",
INDEX(GRID!$B$47:$BI$57,MATCH(M$7,GRID!$A$47:$A$57,0),MATCH(1,($U$2=GRID!$B$31:$BI$31)*(КАЛЕНДАРЬ!$AT31=GRID!$B$33:$BI$33), 0)),
ROUNDUP(INDEX(GRID!$B$47:$BI$57,MATCH(M$7,GRID!$A$47:$A$57,0),MATCH(1,($U$2=GRID!$B$31:$BI$31)*(КАЛЕНДАРЬ!$AT31=GRID!$B$33:$BI$33),0))*(1-GRID!$B$69),0))</f>
        <v>21900</v>
      </c>
      <c r="O418" s="49" t="s">
        <v>101</v>
      </c>
      <c r="P418" s="49" t="s">
        <v>101</v>
      </c>
      <c r="Q418" s="49" t="s">
        <v>101</v>
      </c>
      <c r="R418" s="49" t="s">
        <v>101</v>
      </c>
      <c r="S418" s="49" t="s">
        <v>101</v>
      </c>
      <c r="T418" s="49" t="s">
        <v>101</v>
      </c>
      <c r="U418" s="49" t="s">
        <v>101</v>
      </c>
      <c r="V418" s="49" t="s">
        <v>101</v>
      </c>
      <c r="W418" s="49" t="s">
        <v>101</v>
      </c>
      <c r="X418" s="49" t="s">
        <v>101</v>
      </c>
      <c r="Y418" s="146"/>
    </row>
    <row r="419" spans="1:25" hidden="1" x14ac:dyDescent="0.2">
      <c r="A419" s="117" t="s">
        <v>42</v>
      </c>
      <c r="B419" s="117">
        <v>29</v>
      </c>
      <c r="C419" s="47" cm="1">
        <f t="array" ref="C419">IF($I$2="Открытый тариф",
INDEX(GRID!$B$34:$BI$44,MATCH(C$7,GRID!$A$34:$A$44,0),MATCH(1,($U$2=GRID!$B$31:$BI$31)*(КАЛЕНДАРЬ!$AT32=GRID!$B$33:$BI$33), 0)),
ROUNDUP(INDEX(GRID!$B$34:$BI$44,MATCH(C$7,GRID!$A$34:$A$44,0),MATCH(1,($U$2=GRID!$B$31:$BI$31)*(КАЛЕНДАРЬ!$AT32=GRID!$B$33:$BI$33),0))*(1-GRID!$B$69),0))</f>
        <v>15300</v>
      </c>
      <c r="D419" s="47" cm="1">
        <f t="array" ref="D419">IF($I$2="Открытый тариф",
INDEX(GRID!$B$47:$BI$57,MATCH(C$7,GRID!$A$47:$A$57,0),MATCH(1,($U$2=GRID!$B$31:$BI$31)*(КАЛЕНДАРЬ!$AT32=GRID!$B$33:$BI$33), 0)),
ROUNDUP(INDEX(GRID!$B$47:$BI$57,MATCH(C$7,GRID!$A$47:$A$57,0),MATCH(1,($U$2=GRID!$B$31:$BI$31)*(КАЛЕНДАРЬ!$AT32=GRID!$B$33:$BI$33),0))*(1-GRID!$B$69),0))</f>
        <v>15300</v>
      </c>
      <c r="E419" s="47" cm="1">
        <f t="array" ref="E419">IF($I$2="Открытый тариф",
INDEX(GRID!$B$34:$BI$44,MATCH(E$7,GRID!$A$34:$A$44,0),MATCH(1,($U$2=GRID!$B$31:$BI$31)*(КАЛЕНДАРЬ!$AT32=GRID!$B$33:$BI$33), 0)),
ROUNDUP(INDEX(GRID!$B$34:$BI$44,MATCH(E$7,GRID!$A$34:$A$44,0),MATCH(1,($U$2=GRID!$B$31:$BI$31)*(КАЛЕНДАРЬ!$AT32=GRID!$B$33:$BI$33),0))*(1-GRID!$B$69),0))</f>
        <v>16900</v>
      </c>
      <c r="F419" s="47" cm="1">
        <f t="array" ref="F419">IF($I$2="Открытый тариф",
INDEX(GRID!$B$47:$BI$57,MATCH(E$7,GRID!$A$47:$A$57,0),MATCH(1,($U$2=GRID!$B$31:$BI$31)*(КАЛЕНДАРЬ!$AT32=GRID!$B$33:$BI$33), 0)),
ROUNDUP(INDEX(GRID!$B$47:$BI$57,MATCH(E$7,GRID!$A$47:$A$57,0),MATCH(1,($U$2=GRID!$B$31:$BI$31)*(КАЛЕНДАРЬ!$AT32=GRID!$B$33:$BI$33),0))*(1-GRID!$B$69),0))</f>
        <v>16900</v>
      </c>
      <c r="G419" s="47" cm="1">
        <f t="array" ref="G419">IF($I$2="Открытый тариф",
INDEX(GRID!$B$34:$BI$44,MATCH(G$7,GRID!$A$34:$A$44,0),MATCH(1,($U$2=GRID!$B$31:$BI$31)*(КАЛЕНДАРЬ!$AT32=GRID!$B$33:$BI$33), 0)),
ROUNDUP(INDEX(GRID!$B$34:$BI$44,MATCH(G$7,GRID!$A$34:$A$44,0),MATCH(1,($U$2=GRID!$B$31:$BI$31)*(КАЛЕНДАРЬ!$AT32=GRID!$B$33:$BI$33),0))*(1-GRID!$B$69),0))</f>
        <v>17800</v>
      </c>
      <c r="H419" s="47" cm="1">
        <f t="array" ref="H419">IF($I$2="Открытый тариф",
INDEX(GRID!$B$47:$BI$57,MATCH(G$7,GRID!$A$47:$A$57,0),MATCH(1,($U$2=GRID!$B$31:$BI$31)*(КАЛЕНДАРЬ!$AT32=GRID!$B$33:$BI$33), 0)),
ROUNDUP(INDEX(GRID!$B$47:$BI$57,MATCH(G$7,GRID!$A$47:$A$57,0),MATCH(1,($U$2=GRID!$B$31:$BI$31)*(КАЛЕНДАРЬ!$AT32=GRID!$B$33:$BI$33),0))*(1-GRID!$B$69),0))</f>
        <v>17800</v>
      </c>
      <c r="I419" s="47" cm="1">
        <f t="array" ref="I419">IF($I$2="Открытый тариф",
INDEX(GRID!$B$34:$BI$44,MATCH(I$7,GRID!$A$34:$A$44,0),MATCH(1,($U$2=GRID!$B$31:$BI$31)*(КАЛЕНДАРЬ!$AT32=GRID!$B$33:$BI$33), 0)),
ROUNDUP(INDEX(GRID!$B$34:$BI$44,MATCH(I$7,GRID!$A$34:$A$44,0),MATCH(1,($U$2=GRID!$B$31:$BI$31)*(КАЛЕНДАРЬ!$AT32=GRID!$B$33:$BI$33),0))*(1-GRID!$B$69),0))</f>
        <v>19400</v>
      </c>
      <c r="J419" s="47" cm="1">
        <f t="array" ref="J419">IF($I$2="Открытый тариф",
INDEX(GRID!$B$47:$BI$57,MATCH(I$7,GRID!$A$47:$A$57,0),MATCH(1,($U$2=GRID!$B$31:$BI$31)*(КАЛЕНДАРЬ!$AT32=GRID!$B$33:$BI$33), 0)),
ROUNDUP(INDEX(GRID!$B$47:$BI$57,MATCH(I$7,GRID!$A$47:$A$57,0),MATCH(1,($U$2=GRID!$B$31:$BI$31)*(КАЛЕНДАРЬ!$AT32=GRID!$B$33:$BI$33),0))*(1-GRID!$B$69),0))</f>
        <v>19400</v>
      </c>
      <c r="K419" s="47" cm="1">
        <f t="array" ref="K419">IF($I$2="Открытый тариф",
INDEX(GRID!$B$34:$BI$44,MATCH(K$7,GRID!$A$34:$A$44,0),MATCH(1,($U$2=GRID!$B$31:$BI$31)*(КАЛЕНДАРЬ!$AT32=GRID!$B$33:$BI$33), 0)),
ROUNDUP(INDEX(GRID!$B$34:$BI$44,MATCH(K$7,GRID!$A$34:$A$44,0),MATCH(1,($U$2=GRID!$B$31:$BI$31)*(КАЛЕНДАРЬ!$AT32=GRID!$B$33:$BI$33),0))*(1-GRID!$B$69),0))</f>
        <v>20300</v>
      </c>
      <c r="L419" s="47" cm="1">
        <f t="array" ref="L419">IF($I$2="Открытый тариф",
INDEX(GRID!$B$47:$BI$57,MATCH(K$7,GRID!$A$47:$A$57,0),MATCH(1,($U$2=GRID!$B$31:$BI$31)*(КАЛЕНДАРЬ!$AT32=GRID!$B$33:$BI$33), 0)),
ROUNDUP(INDEX(GRID!$B$47:$BI$57,MATCH(K$7,GRID!$A$47:$A$57,0),MATCH(1,($U$2=GRID!$B$31:$BI$31)*(КАЛЕНДАРЬ!$AT32=GRID!$B$33:$BI$33),0))*(1-GRID!$B$69),0))</f>
        <v>20300</v>
      </c>
      <c r="M419" s="47" cm="1">
        <f t="array" ref="M419">IF($I$2="Открытый тариф",
INDEX(GRID!$B$34:$BI$44,MATCH(M$7,GRID!$A$34:$A$44,0),MATCH(1,($U$2=GRID!$B$31:$BI$31)*(КАЛЕНДАРЬ!$AT32=GRID!$B$33:$BI$33), 0)),
ROUNDUP(INDEX(GRID!$B$34:$BI$44,MATCH(M$7,GRID!$A$34:$A$44,0),MATCH(1,($U$2=GRID!$B$31:$BI$31)*(КАЛЕНДАРЬ!$AT32=GRID!$B$33:$BI$33),0))*(1-GRID!$B$69),0))</f>
        <v>21900</v>
      </c>
      <c r="N419" s="47" cm="1">
        <f t="array" ref="N419">IF($I$2="Открытый тариф",
INDEX(GRID!$B$47:$BI$57,MATCH(M$7,GRID!$A$47:$A$57,0),MATCH(1,($U$2=GRID!$B$31:$BI$31)*(КАЛЕНДАРЬ!$AT32=GRID!$B$33:$BI$33), 0)),
ROUNDUP(INDEX(GRID!$B$47:$BI$57,MATCH(M$7,GRID!$A$47:$A$57,0),MATCH(1,($U$2=GRID!$B$31:$BI$31)*(КАЛЕНДАРЬ!$AT32=GRID!$B$33:$BI$33),0))*(1-GRID!$B$69),0))</f>
        <v>21900</v>
      </c>
      <c r="O419" s="49" t="s">
        <v>101</v>
      </c>
      <c r="P419" s="49" t="s">
        <v>101</v>
      </c>
      <c r="Q419" s="49" t="s">
        <v>101</v>
      </c>
      <c r="R419" s="49" t="s">
        <v>101</v>
      </c>
      <c r="S419" s="49" t="s">
        <v>101</v>
      </c>
      <c r="T419" s="49" t="s">
        <v>101</v>
      </c>
      <c r="U419" s="49" t="s">
        <v>101</v>
      </c>
      <c r="V419" s="49" t="s">
        <v>101</v>
      </c>
      <c r="W419" s="49" t="s">
        <v>101</v>
      </c>
      <c r="X419" s="49" t="s">
        <v>101</v>
      </c>
      <c r="Y419" s="146"/>
    </row>
    <row r="420" spans="1:25" x14ac:dyDescent="0.2">
      <c r="A420" s="117" t="s">
        <v>43</v>
      </c>
      <c r="B420" s="117">
        <v>30</v>
      </c>
      <c r="C420" s="47" cm="1">
        <f t="array" ref="C420">IF($I$2="Открытый тариф",
INDEX(GRID!$B$34:$BI$44,MATCH(C$7,GRID!$A$34:$A$44,0),MATCH(1,($U$2=GRID!$B$31:$BI$31)*(КАЛЕНДАРЬ!$AT33=GRID!$B$33:$BI$33), 0)),
ROUNDUP(INDEX(GRID!$B$34:$BI$44,MATCH(C$7,GRID!$A$34:$A$44,0),MATCH(1,($U$2=GRID!$B$31:$BI$31)*(КАЛЕНДАРЬ!$AT33=GRID!$B$33:$BI$33),0))*(1-GRID!$B$69),0))</f>
        <v>15300</v>
      </c>
      <c r="D420" s="47" cm="1">
        <f t="array" ref="D420">IF($I$2="Открытый тариф",
INDEX(GRID!$B$47:$BI$57,MATCH(C$7,GRID!$A$47:$A$57,0),MATCH(1,($U$2=GRID!$B$31:$BI$31)*(КАЛЕНДАРЬ!$AT33=GRID!$B$33:$BI$33), 0)),
ROUNDUP(INDEX(GRID!$B$47:$BI$57,MATCH(C$7,GRID!$A$47:$A$57,0),MATCH(1,($U$2=GRID!$B$31:$BI$31)*(КАЛЕНДАРЬ!$AT33=GRID!$B$33:$BI$33),0))*(1-GRID!$B$69),0))</f>
        <v>15300</v>
      </c>
      <c r="E420" s="47" cm="1">
        <f t="array" ref="E420">IF($I$2="Открытый тариф",
INDEX(GRID!$B$34:$BI$44,MATCH(E$7,GRID!$A$34:$A$44,0),MATCH(1,($U$2=GRID!$B$31:$BI$31)*(КАЛЕНДАРЬ!$AT33=GRID!$B$33:$BI$33), 0)),
ROUNDUP(INDEX(GRID!$B$34:$BI$44,MATCH(E$7,GRID!$A$34:$A$44,0),MATCH(1,($U$2=GRID!$B$31:$BI$31)*(КАЛЕНДАРЬ!$AT33=GRID!$B$33:$BI$33),0))*(1-GRID!$B$69),0))</f>
        <v>16900</v>
      </c>
      <c r="F420" s="47" cm="1">
        <f t="array" ref="F420">IF($I$2="Открытый тариф",
INDEX(GRID!$B$47:$BI$57,MATCH(E$7,GRID!$A$47:$A$57,0),MATCH(1,($U$2=GRID!$B$31:$BI$31)*(КАЛЕНДАРЬ!$AT33=GRID!$B$33:$BI$33), 0)),
ROUNDUP(INDEX(GRID!$B$47:$BI$57,MATCH(E$7,GRID!$A$47:$A$57,0),MATCH(1,($U$2=GRID!$B$31:$BI$31)*(КАЛЕНДАРЬ!$AT33=GRID!$B$33:$BI$33),0))*(1-GRID!$B$69),0))</f>
        <v>16900</v>
      </c>
      <c r="G420" s="47" cm="1">
        <f t="array" ref="G420">IF($I$2="Открытый тариф",
INDEX(GRID!$B$34:$BI$44,MATCH(G$7,GRID!$A$34:$A$44,0),MATCH(1,($U$2=GRID!$B$31:$BI$31)*(КАЛЕНДАРЬ!$AT33=GRID!$B$33:$BI$33), 0)),
ROUNDUP(INDEX(GRID!$B$34:$BI$44,MATCH(G$7,GRID!$A$34:$A$44,0),MATCH(1,($U$2=GRID!$B$31:$BI$31)*(КАЛЕНДАРЬ!$AT33=GRID!$B$33:$BI$33),0))*(1-GRID!$B$69),0))</f>
        <v>17800</v>
      </c>
      <c r="H420" s="47" cm="1">
        <f t="array" ref="H420">IF($I$2="Открытый тариф",
INDEX(GRID!$B$47:$BI$57,MATCH(G$7,GRID!$A$47:$A$57,0),MATCH(1,($U$2=GRID!$B$31:$BI$31)*(КАЛЕНДАРЬ!$AT33=GRID!$B$33:$BI$33), 0)),
ROUNDUP(INDEX(GRID!$B$47:$BI$57,MATCH(G$7,GRID!$A$47:$A$57,0),MATCH(1,($U$2=GRID!$B$31:$BI$31)*(КАЛЕНДАРЬ!$AT33=GRID!$B$33:$BI$33),0))*(1-GRID!$B$69),0))</f>
        <v>17800</v>
      </c>
      <c r="I420" s="47" cm="1">
        <f t="array" ref="I420">IF($I$2="Открытый тариф",
INDEX(GRID!$B$34:$BI$44,MATCH(I$7,GRID!$A$34:$A$44,0),MATCH(1,($U$2=GRID!$B$31:$BI$31)*(КАЛЕНДАРЬ!$AT33=GRID!$B$33:$BI$33), 0)),
ROUNDUP(INDEX(GRID!$B$34:$BI$44,MATCH(I$7,GRID!$A$34:$A$44,0),MATCH(1,($U$2=GRID!$B$31:$BI$31)*(КАЛЕНДАРЬ!$AT33=GRID!$B$33:$BI$33),0))*(1-GRID!$B$69),0))</f>
        <v>19400</v>
      </c>
      <c r="J420" s="47" cm="1">
        <f t="array" ref="J420">IF($I$2="Открытый тариф",
INDEX(GRID!$B$47:$BI$57,MATCH(I$7,GRID!$A$47:$A$57,0),MATCH(1,($U$2=GRID!$B$31:$BI$31)*(КАЛЕНДАРЬ!$AT33=GRID!$B$33:$BI$33), 0)),
ROUNDUP(INDEX(GRID!$B$47:$BI$57,MATCH(I$7,GRID!$A$47:$A$57,0),MATCH(1,($U$2=GRID!$B$31:$BI$31)*(КАЛЕНДАРЬ!$AT33=GRID!$B$33:$BI$33),0))*(1-GRID!$B$69),0))</f>
        <v>19400</v>
      </c>
      <c r="K420" s="47" cm="1">
        <f t="array" ref="K420">IF($I$2="Открытый тариф",
INDEX(GRID!$B$34:$BI$44,MATCH(K$7,GRID!$A$34:$A$44,0),MATCH(1,($U$2=GRID!$B$31:$BI$31)*(КАЛЕНДАРЬ!$AT33=GRID!$B$33:$BI$33), 0)),
ROUNDUP(INDEX(GRID!$B$34:$BI$44,MATCH(K$7,GRID!$A$34:$A$44,0),MATCH(1,($U$2=GRID!$B$31:$BI$31)*(КАЛЕНДАРЬ!$AT33=GRID!$B$33:$BI$33),0))*(1-GRID!$B$69),0))</f>
        <v>20300</v>
      </c>
      <c r="L420" s="47" cm="1">
        <f t="array" ref="L420">IF($I$2="Открытый тариф",
INDEX(GRID!$B$47:$BI$57,MATCH(K$7,GRID!$A$47:$A$57,0),MATCH(1,($U$2=GRID!$B$31:$BI$31)*(КАЛЕНДАРЬ!$AT33=GRID!$B$33:$BI$33), 0)),
ROUNDUP(INDEX(GRID!$B$47:$BI$57,MATCH(K$7,GRID!$A$47:$A$57,0),MATCH(1,($U$2=GRID!$B$31:$BI$31)*(КАЛЕНДАРЬ!$AT33=GRID!$B$33:$BI$33),0))*(1-GRID!$B$69),0))</f>
        <v>20300</v>
      </c>
      <c r="M420" s="47" cm="1">
        <f t="array" ref="M420">IF($I$2="Открытый тариф",
INDEX(GRID!$B$34:$BI$44,MATCH(M$7,GRID!$A$34:$A$44,0),MATCH(1,($U$2=GRID!$B$31:$BI$31)*(КАЛЕНДАРЬ!$AT33=GRID!$B$33:$BI$33), 0)),
ROUNDUP(INDEX(GRID!$B$34:$BI$44,MATCH(M$7,GRID!$A$34:$A$44,0),MATCH(1,($U$2=GRID!$B$31:$BI$31)*(КАЛЕНДАРЬ!$AT33=GRID!$B$33:$BI$33),0))*(1-GRID!$B$69),0))</f>
        <v>21900</v>
      </c>
      <c r="N420" s="47" cm="1">
        <f t="array" ref="N420">IF($I$2="Открытый тариф",
INDEX(GRID!$B$47:$BI$57,MATCH(M$7,GRID!$A$47:$A$57,0),MATCH(1,($U$2=GRID!$B$31:$BI$31)*(КАЛЕНДАРЬ!$AT33=GRID!$B$33:$BI$33), 0)),
ROUNDUP(INDEX(GRID!$B$47:$BI$57,MATCH(M$7,GRID!$A$47:$A$57,0),MATCH(1,($U$2=GRID!$B$31:$BI$31)*(КАЛЕНДАРЬ!$AT33=GRID!$B$33:$BI$33),0))*(1-GRID!$B$69),0))</f>
        <v>21900</v>
      </c>
      <c r="O420" s="49" t="s">
        <v>101</v>
      </c>
      <c r="P420" s="49" t="s">
        <v>101</v>
      </c>
      <c r="Q420" s="49" t="s">
        <v>101</v>
      </c>
      <c r="R420" s="49" t="s">
        <v>101</v>
      </c>
      <c r="S420" s="49" t="s">
        <v>101</v>
      </c>
      <c r="T420" s="49" t="s">
        <v>101</v>
      </c>
      <c r="U420" s="49" t="s">
        <v>101</v>
      </c>
      <c r="V420" s="49" t="s">
        <v>101</v>
      </c>
      <c r="W420" s="49" t="s">
        <v>101</v>
      </c>
      <c r="X420" s="49" t="s">
        <v>101</v>
      </c>
      <c r="Y420" s="146"/>
    </row>
    <row r="421" spans="1:25" x14ac:dyDescent="0.2">
      <c r="A421" s="117" t="s">
        <v>44</v>
      </c>
      <c r="B421" s="117">
        <v>31</v>
      </c>
      <c r="C421" s="47" cm="1">
        <f t="array" ref="C421">IF($I$2="Открытый тариф",
INDEX(GRID!$B$34:$BI$44,MATCH(C$7,GRID!$A$34:$A$44,0),MATCH(1,($U$2=GRID!$B$31:$BI$31)*(КАЛЕНДАРЬ!$AT34=GRID!$B$33:$BI$33), 0)),
ROUNDUP(INDEX(GRID!$B$34:$BI$44,MATCH(C$7,GRID!$A$34:$A$44,0),MATCH(1,($U$2=GRID!$B$31:$BI$31)*(КАЛЕНДАРЬ!$AT34=GRID!$B$33:$BI$33),0))*(1-GRID!$B$69),0))</f>
        <v>15300</v>
      </c>
      <c r="D421" s="47" cm="1">
        <f t="array" ref="D421">IF($I$2="Открытый тариф",
INDEX(GRID!$B$47:$BI$57,MATCH(C$7,GRID!$A$47:$A$57,0),MATCH(1,($U$2=GRID!$B$31:$BI$31)*(КАЛЕНДАРЬ!$AT34=GRID!$B$33:$BI$33), 0)),
ROUNDUP(INDEX(GRID!$B$47:$BI$57,MATCH(C$7,GRID!$A$47:$A$57,0),MATCH(1,($U$2=GRID!$B$31:$BI$31)*(КАЛЕНДАРЬ!$AT34=GRID!$B$33:$BI$33),0))*(1-GRID!$B$69),0))</f>
        <v>15300</v>
      </c>
      <c r="E421" s="47" cm="1">
        <f t="array" ref="E421">IF($I$2="Открытый тариф",
INDEX(GRID!$B$34:$BI$44,MATCH(E$7,GRID!$A$34:$A$44,0),MATCH(1,($U$2=GRID!$B$31:$BI$31)*(КАЛЕНДАРЬ!$AT34=GRID!$B$33:$BI$33), 0)),
ROUNDUP(INDEX(GRID!$B$34:$BI$44,MATCH(E$7,GRID!$A$34:$A$44,0),MATCH(1,($U$2=GRID!$B$31:$BI$31)*(КАЛЕНДАРЬ!$AT34=GRID!$B$33:$BI$33),0))*(1-GRID!$B$69),0))</f>
        <v>16900</v>
      </c>
      <c r="F421" s="47" cm="1">
        <f t="array" ref="F421">IF($I$2="Открытый тариф",
INDEX(GRID!$B$47:$BI$57,MATCH(E$7,GRID!$A$47:$A$57,0),MATCH(1,($U$2=GRID!$B$31:$BI$31)*(КАЛЕНДАРЬ!$AT34=GRID!$B$33:$BI$33), 0)),
ROUNDUP(INDEX(GRID!$B$47:$BI$57,MATCH(E$7,GRID!$A$47:$A$57,0),MATCH(1,($U$2=GRID!$B$31:$BI$31)*(КАЛЕНДАРЬ!$AT34=GRID!$B$33:$BI$33),0))*(1-GRID!$B$69),0))</f>
        <v>16900</v>
      </c>
      <c r="G421" s="47" cm="1">
        <f t="array" ref="G421">IF($I$2="Открытый тариф",
INDEX(GRID!$B$34:$BI$44,MATCH(G$7,GRID!$A$34:$A$44,0),MATCH(1,($U$2=GRID!$B$31:$BI$31)*(КАЛЕНДАРЬ!$AT34=GRID!$B$33:$BI$33), 0)),
ROUNDUP(INDEX(GRID!$B$34:$BI$44,MATCH(G$7,GRID!$A$34:$A$44,0),MATCH(1,($U$2=GRID!$B$31:$BI$31)*(КАЛЕНДАРЬ!$AT34=GRID!$B$33:$BI$33),0))*(1-GRID!$B$69),0))</f>
        <v>17800</v>
      </c>
      <c r="H421" s="47" cm="1">
        <f t="array" ref="H421">IF($I$2="Открытый тариф",
INDEX(GRID!$B$47:$BI$57,MATCH(G$7,GRID!$A$47:$A$57,0),MATCH(1,($U$2=GRID!$B$31:$BI$31)*(КАЛЕНДАРЬ!$AT34=GRID!$B$33:$BI$33), 0)),
ROUNDUP(INDEX(GRID!$B$47:$BI$57,MATCH(G$7,GRID!$A$47:$A$57,0),MATCH(1,($U$2=GRID!$B$31:$BI$31)*(КАЛЕНДАРЬ!$AT34=GRID!$B$33:$BI$33),0))*(1-GRID!$B$69),0))</f>
        <v>17800</v>
      </c>
      <c r="I421" s="47" cm="1">
        <f t="array" ref="I421">IF($I$2="Открытый тариф",
INDEX(GRID!$B$34:$BI$44,MATCH(I$7,GRID!$A$34:$A$44,0),MATCH(1,($U$2=GRID!$B$31:$BI$31)*(КАЛЕНДАРЬ!$AT34=GRID!$B$33:$BI$33), 0)),
ROUNDUP(INDEX(GRID!$B$34:$BI$44,MATCH(I$7,GRID!$A$34:$A$44,0),MATCH(1,($U$2=GRID!$B$31:$BI$31)*(КАЛЕНДАРЬ!$AT34=GRID!$B$33:$BI$33),0))*(1-GRID!$B$69),0))</f>
        <v>19400</v>
      </c>
      <c r="J421" s="47" cm="1">
        <f t="array" ref="J421">IF($I$2="Открытый тариф",
INDEX(GRID!$B$47:$BI$57,MATCH(I$7,GRID!$A$47:$A$57,0),MATCH(1,($U$2=GRID!$B$31:$BI$31)*(КАЛЕНДАРЬ!$AT34=GRID!$B$33:$BI$33), 0)),
ROUNDUP(INDEX(GRID!$B$47:$BI$57,MATCH(I$7,GRID!$A$47:$A$57,0),MATCH(1,($U$2=GRID!$B$31:$BI$31)*(КАЛЕНДАРЬ!$AT34=GRID!$B$33:$BI$33),0))*(1-GRID!$B$69),0))</f>
        <v>19400</v>
      </c>
      <c r="K421" s="47" cm="1">
        <f t="array" ref="K421">IF($I$2="Открытый тариф",
INDEX(GRID!$B$34:$BI$44,MATCH(K$7,GRID!$A$34:$A$44,0),MATCH(1,($U$2=GRID!$B$31:$BI$31)*(КАЛЕНДАРЬ!$AT34=GRID!$B$33:$BI$33), 0)),
ROUNDUP(INDEX(GRID!$B$34:$BI$44,MATCH(K$7,GRID!$A$34:$A$44,0),MATCH(1,($U$2=GRID!$B$31:$BI$31)*(КАЛЕНДАРЬ!$AT34=GRID!$B$33:$BI$33),0))*(1-GRID!$B$69),0))</f>
        <v>20300</v>
      </c>
      <c r="L421" s="47" cm="1">
        <f t="array" ref="L421">IF($I$2="Открытый тариф",
INDEX(GRID!$B$47:$BI$57,MATCH(K$7,GRID!$A$47:$A$57,0),MATCH(1,($U$2=GRID!$B$31:$BI$31)*(КАЛЕНДАРЬ!$AT34=GRID!$B$33:$BI$33), 0)),
ROUNDUP(INDEX(GRID!$B$47:$BI$57,MATCH(K$7,GRID!$A$47:$A$57,0),MATCH(1,($U$2=GRID!$B$31:$BI$31)*(КАЛЕНДАРЬ!$AT34=GRID!$B$33:$BI$33),0))*(1-GRID!$B$69),0))</f>
        <v>20300</v>
      </c>
      <c r="M421" s="47" cm="1">
        <f t="array" ref="M421">IF($I$2="Открытый тариф",
INDEX(GRID!$B$34:$BI$44,MATCH(M$7,GRID!$A$34:$A$44,0),MATCH(1,($U$2=GRID!$B$31:$BI$31)*(КАЛЕНДАРЬ!$AT34=GRID!$B$33:$BI$33), 0)),
ROUNDUP(INDEX(GRID!$B$34:$BI$44,MATCH(M$7,GRID!$A$34:$A$44,0),MATCH(1,($U$2=GRID!$B$31:$BI$31)*(КАЛЕНДАРЬ!$AT34=GRID!$B$33:$BI$33),0))*(1-GRID!$B$69),0))</f>
        <v>21900</v>
      </c>
      <c r="N421" s="47" cm="1">
        <f t="array" ref="N421">IF($I$2="Открытый тариф",
INDEX(GRID!$B$47:$BI$57,MATCH(M$7,GRID!$A$47:$A$57,0),MATCH(1,($U$2=GRID!$B$31:$BI$31)*(КАЛЕНДАРЬ!$AT34=GRID!$B$33:$BI$33), 0)),
ROUNDUP(INDEX(GRID!$B$47:$BI$57,MATCH(M$7,GRID!$A$47:$A$57,0),MATCH(1,($U$2=GRID!$B$31:$BI$31)*(КАЛЕНДАРЬ!$AT34=GRID!$B$33:$BI$33),0))*(1-GRID!$B$69),0))</f>
        <v>21900</v>
      </c>
      <c r="O421" s="49" t="s">
        <v>101</v>
      </c>
      <c r="P421" s="49" t="s">
        <v>101</v>
      </c>
      <c r="Q421" s="49" t="s">
        <v>101</v>
      </c>
      <c r="R421" s="49" t="s">
        <v>101</v>
      </c>
      <c r="S421" s="49" t="s">
        <v>101</v>
      </c>
      <c r="T421" s="49" t="s">
        <v>101</v>
      </c>
      <c r="U421" s="49" t="s">
        <v>101</v>
      </c>
      <c r="V421" s="49" t="s">
        <v>101</v>
      </c>
      <c r="W421" s="49" t="s">
        <v>101</v>
      </c>
      <c r="X421" s="49" t="s">
        <v>101</v>
      </c>
      <c r="Y421" s="146"/>
    </row>
    <row r="422" spans="1:25" x14ac:dyDescent="0.2">
      <c r="A422" s="125"/>
      <c r="B422" s="126"/>
      <c r="O422" s="6"/>
      <c r="P422" s="7"/>
      <c r="Q422" s="6"/>
      <c r="T422" s="6"/>
      <c r="Y422" s="146"/>
    </row>
    <row r="423" spans="1:25" x14ac:dyDescent="0.2">
      <c r="A423" s="210" t="s">
        <v>109</v>
      </c>
      <c r="B423" s="210"/>
      <c r="C423" s="210"/>
      <c r="D423" s="210"/>
      <c r="E423" s="210"/>
      <c r="F423" s="210"/>
      <c r="G423" s="210"/>
      <c r="H423" s="210"/>
      <c r="I423" s="210"/>
      <c r="J423" s="210"/>
      <c r="K423" s="210"/>
      <c r="L423" s="210"/>
      <c r="M423" s="210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146"/>
    </row>
    <row r="424" spans="1:25" x14ac:dyDescent="0.2">
      <c r="A424" s="211" t="s">
        <v>140</v>
      </c>
      <c r="B424" s="212"/>
      <c r="C424" s="212"/>
      <c r="D424" s="212"/>
      <c r="E424" s="212"/>
      <c r="F424" s="212"/>
      <c r="G424" s="212"/>
      <c r="H424" s="212"/>
      <c r="I424" s="212"/>
      <c r="J424" s="212"/>
      <c r="K424" s="212"/>
      <c r="L424" s="212"/>
      <c r="M424" s="212"/>
      <c r="N424" s="212"/>
      <c r="O424" s="212"/>
      <c r="P424" s="212"/>
      <c r="Q424" s="212"/>
      <c r="R424" s="212"/>
      <c r="S424" s="212"/>
      <c r="T424" s="212"/>
      <c r="U424" s="212"/>
      <c r="V424" s="212"/>
      <c r="W424" s="212"/>
      <c r="X424" s="212"/>
      <c r="Y424" s="146"/>
    </row>
    <row r="425" spans="1:25" ht="58.5" customHeight="1" x14ac:dyDescent="0.2">
      <c r="A425" s="213" t="s">
        <v>39</v>
      </c>
      <c r="B425" s="214"/>
      <c r="C425" s="217" t="s">
        <v>85</v>
      </c>
      <c r="D425" s="218"/>
      <c r="E425" s="219" t="s">
        <v>86</v>
      </c>
      <c r="F425" s="220"/>
      <c r="G425" s="221" t="s">
        <v>186</v>
      </c>
      <c r="H425" s="222"/>
      <c r="I425" s="223" t="s">
        <v>187</v>
      </c>
      <c r="J425" s="224"/>
      <c r="K425" s="225" t="s">
        <v>88</v>
      </c>
      <c r="L425" s="225"/>
      <c r="M425" s="226" t="s">
        <v>89</v>
      </c>
      <c r="N425" s="227"/>
      <c r="O425" s="228" t="s">
        <v>94</v>
      </c>
      <c r="P425" s="229"/>
      <c r="Q425" s="230" t="s">
        <v>188</v>
      </c>
      <c r="R425" s="230"/>
      <c r="S425" s="231" t="s">
        <v>189</v>
      </c>
      <c r="T425" s="231"/>
      <c r="U425" s="232" t="s">
        <v>91</v>
      </c>
      <c r="V425" s="233"/>
      <c r="W425" s="234" t="s">
        <v>96</v>
      </c>
      <c r="X425" s="235"/>
      <c r="Y425" s="146"/>
    </row>
    <row r="426" spans="1:25" x14ac:dyDescent="0.2">
      <c r="A426" s="215"/>
      <c r="B426" s="216"/>
      <c r="C426" s="45" t="s">
        <v>40</v>
      </c>
      <c r="D426" s="45" t="s">
        <v>41</v>
      </c>
      <c r="E426" s="45" t="s">
        <v>40</v>
      </c>
      <c r="F426" s="45" t="s">
        <v>41</v>
      </c>
      <c r="G426" s="45" t="s">
        <v>40</v>
      </c>
      <c r="H426" s="45" t="s">
        <v>41</v>
      </c>
      <c r="I426" s="45" t="s">
        <v>40</v>
      </c>
      <c r="J426" s="45" t="s">
        <v>41</v>
      </c>
      <c r="K426" s="45" t="s">
        <v>40</v>
      </c>
      <c r="L426" s="45" t="s">
        <v>41</v>
      </c>
      <c r="M426" s="45" t="s">
        <v>40</v>
      </c>
      <c r="N426" s="45" t="s">
        <v>41</v>
      </c>
      <c r="O426" s="45" t="s">
        <v>40</v>
      </c>
      <c r="P426" s="45" t="s">
        <v>41</v>
      </c>
      <c r="Q426" s="45" t="s">
        <v>40</v>
      </c>
      <c r="R426" s="45" t="s">
        <v>41</v>
      </c>
      <c r="S426" s="45" t="s">
        <v>40</v>
      </c>
      <c r="T426" s="45" t="s">
        <v>41</v>
      </c>
      <c r="U426" s="45" t="s">
        <v>40</v>
      </c>
      <c r="V426" s="45" t="s">
        <v>41</v>
      </c>
      <c r="W426" s="45" t="s">
        <v>40</v>
      </c>
      <c r="X426" s="45" t="s">
        <v>41</v>
      </c>
      <c r="Y426" s="146"/>
    </row>
    <row r="427" spans="1:25" x14ac:dyDescent="0.2">
      <c r="A427" s="117" t="s">
        <v>45</v>
      </c>
      <c r="B427" s="117">
        <v>1</v>
      </c>
      <c r="C427" s="47" cm="1">
        <f t="array" ref="C427">IF($I$2="Открытый тариф",
INDEX(GRID!$B$34:$BI$44,MATCH(C$7,GRID!$A$34:$A$44,0),MATCH(1,($U$2=GRID!$B$31:$BI$31)*(КАЛЕНДАРЬ!$AW4=GRID!$B$33:$BI$33), 0)),
ROUNDUP(INDEX(GRID!$B$34:$BI$44,MATCH(C$7,GRID!$A$34:$A$44,0),MATCH(1,($U$2=GRID!$B$31:$BI$31)*(КАЛЕНДАРЬ!$AW4=GRID!$B$33:$BI$33),0))*(1-GRID!$B$69),0))</f>
        <v>15900</v>
      </c>
      <c r="D427" s="47" cm="1">
        <f t="array" ref="D427">IF($I$2="Открытый тариф",
INDEX(GRID!$B$47:$BI$57,MATCH(C$7,GRID!$A$47:$A$57,0),MATCH(1,($U$2=GRID!$B$31:$BI$31)*(КАЛЕНДАРЬ!$AW4=GRID!$B$33:$BI$33), 0)),
ROUNDUP(INDEX(GRID!$B$47:$BI$57,MATCH(C$7,GRID!$A$47:$A$57,0),MATCH(1,($U$2=GRID!$B$31:$BI$31)*(КАЛЕНДАРЬ!$AW4=GRID!$B$33:$BI$33),0))*(1-GRID!$B$69),0))</f>
        <v>15900</v>
      </c>
      <c r="E427" s="47" cm="1">
        <f t="array" ref="E427">IF($I$2="Открытый тариф",
INDEX(GRID!$B$34:$BI$44,MATCH(E$7,GRID!$A$34:$A$44,0),MATCH(1,($U$2=GRID!$B$31:$BI$31)*(КАЛЕНДАРЬ!$AW4=GRID!$B$33:$BI$33), 0)),
ROUNDUP(INDEX(GRID!$B$34:$BI$44,MATCH(E$7,GRID!$A$34:$A$44,0),MATCH(1,($U$2=GRID!$B$31:$BI$31)*(КАЛЕНДАРЬ!$AW4=GRID!$B$33:$BI$33),0))*(1-GRID!$B$69),0))</f>
        <v>17600</v>
      </c>
      <c r="F427" s="47" cm="1">
        <f t="array" ref="F427">IF($I$2="Открытый тариф",
INDEX(GRID!$B$47:$BI$57,MATCH(E$7,GRID!$A$47:$A$57,0),MATCH(1,($U$2=GRID!$B$31:$BI$31)*(КАЛЕНДАРЬ!$AW4=GRID!$B$33:$BI$33), 0)),
ROUNDUP(INDEX(GRID!$B$47:$BI$57,MATCH(E$7,GRID!$A$47:$A$57,0),MATCH(1,($U$2=GRID!$B$31:$BI$31)*(КАЛЕНДАРЬ!$AW4=GRID!$B$33:$BI$33),0))*(1-GRID!$B$69),0))</f>
        <v>17600</v>
      </c>
      <c r="G427" s="47" cm="1">
        <f t="array" ref="G427">IF($I$2="Открытый тариф",
INDEX(GRID!$B$34:$BI$44,MATCH(G$7,GRID!$A$34:$A$44,0),MATCH(1,($U$2=GRID!$B$31:$BI$31)*(КАЛЕНДАРЬ!$AW4=GRID!$B$33:$BI$33), 0)),
ROUNDUP(INDEX(GRID!$B$34:$BI$44,MATCH(G$7,GRID!$A$34:$A$44,0),MATCH(1,($U$2=GRID!$B$31:$BI$31)*(КАЛЕНДАРЬ!$AW4=GRID!$B$33:$BI$33),0))*(1-GRID!$B$69),0))</f>
        <v>18500</v>
      </c>
      <c r="H427" s="47" cm="1">
        <f t="array" ref="H427">IF($I$2="Открытый тариф",
INDEX(GRID!$B$47:$BI$57,MATCH(G$7,GRID!$A$47:$A$57,0),MATCH(1,($U$2=GRID!$B$31:$BI$31)*(КАЛЕНДАРЬ!$AW4=GRID!$B$33:$BI$33), 0)),
ROUNDUP(INDEX(GRID!$B$47:$BI$57,MATCH(G$7,GRID!$A$47:$A$57,0),MATCH(1,($U$2=GRID!$B$31:$BI$31)*(КАЛЕНДАРЬ!$AW4=GRID!$B$33:$BI$33),0))*(1-GRID!$B$69),0))</f>
        <v>18500</v>
      </c>
      <c r="I427" s="47" cm="1">
        <f t="array" ref="I427">IF($I$2="Открытый тариф",
INDEX(GRID!$B$34:$BI$44,MATCH(I$7,GRID!$A$34:$A$44,0),MATCH(1,($U$2=GRID!$B$31:$BI$31)*(КАЛЕНДАРЬ!$AW4=GRID!$B$33:$BI$33), 0)),
ROUNDUP(INDEX(GRID!$B$34:$BI$44,MATCH(I$7,GRID!$A$34:$A$44,0),MATCH(1,($U$2=GRID!$B$31:$BI$31)*(КАЛЕНДАРЬ!$AW4=GRID!$B$33:$BI$33),0))*(1-GRID!$B$69),0))</f>
        <v>20200</v>
      </c>
      <c r="J427" s="47" cm="1">
        <f t="array" ref="J427">IF($I$2="Открытый тариф",
INDEX(GRID!$B$47:$BI$57,MATCH(I$7,GRID!$A$47:$A$57,0),MATCH(1,($U$2=GRID!$B$31:$BI$31)*(КАЛЕНДАРЬ!$AW4=GRID!$B$33:$BI$33), 0)),
ROUNDUP(INDEX(GRID!$B$47:$BI$57,MATCH(I$7,GRID!$A$47:$A$57,0),MATCH(1,($U$2=GRID!$B$31:$BI$31)*(КАЛЕНДАРЬ!$AW4=GRID!$B$33:$BI$33),0))*(1-GRID!$B$69),0))</f>
        <v>20200</v>
      </c>
      <c r="K427" s="47" cm="1">
        <f t="array" ref="K427">IF($I$2="Открытый тариф",
INDEX(GRID!$B$34:$BI$44,MATCH(K$7,GRID!$A$34:$A$44,0),MATCH(1,($U$2=GRID!$B$31:$BI$31)*(КАЛЕНДАРЬ!$AW4=GRID!$B$33:$BI$33), 0)),
ROUNDUP(INDEX(GRID!$B$34:$BI$44,MATCH(K$7,GRID!$A$34:$A$44,0),MATCH(1,($U$2=GRID!$B$31:$BI$31)*(КАЛЕНДАРЬ!$AW4=GRID!$B$33:$BI$33),0))*(1-GRID!$B$69),0))</f>
        <v>21100</v>
      </c>
      <c r="L427" s="47" cm="1">
        <f t="array" ref="L427">IF($I$2="Открытый тариф",
INDEX(GRID!$B$47:$BI$57,MATCH(K$7,GRID!$A$47:$A$57,0),MATCH(1,($U$2=GRID!$B$31:$BI$31)*(КАЛЕНДАРЬ!$AW4=GRID!$B$33:$BI$33), 0)),
ROUNDUP(INDEX(GRID!$B$47:$BI$57,MATCH(K$7,GRID!$A$47:$A$57,0),MATCH(1,($U$2=GRID!$B$31:$BI$31)*(КАЛЕНДАРЬ!$AW4=GRID!$B$33:$BI$33),0))*(1-GRID!$B$69),0))</f>
        <v>21100</v>
      </c>
      <c r="M427" s="47" cm="1">
        <f t="array" ref="M427">IF($I$2="Открытый тариф",
INDEX(GRID!$B$34:$BI$44,MATCH(M$7,GRID!$A$34:$A$44,0),MATCH(1,($U$2=GRID!$B$31:$BI$31)*(КАЛЕНДАРЬ!$AW4=GRID!$B$33:$BI$33), 0)),
ROUNDUP(INDEX(GRID!$B$34:$BI$44,MATCH(M$7,GRID!$A$34:$A$44,0),MATCH(1,($U$2=GRID!$B$31:$BI$31)*(КАЛЕНДАРЬ!$AW4=GRID!$B$33:$BI$33),0))*(1-GRID!$B$69),0))</f>
        <v>22800</v>
      </c>
      <c r="N427" s="47" cm="1">
        <f t="array" ref="N427">IF($I$2="Открытый тариф",
INDEX(GRID!$B$47:$BI$57,MATCH(M$7,GRID!$A$47:$A$57,0),MATCH(1,($U$2=GRID!$B$31:$BI$31)*(КАЛЕНДАРЬ!$AW4=GRID!$B$33:$BI$33), 0)),
ROUNDUP(INDEX(GRID!$B$47:$BI$57,MATCH(M$7,GRID!$A$47:$A$57,0),MATCH(1,($U$2=GRID!$B$31:$BI$31)*(КАЛЕНДАРЬ!$AW4=GRID!$B$33:$BI$33),0))*(1-GRID!$B$69),0))</f>
        <v>22800</v>
      </c>
      <c r="O427" s="49" t="s">
        <v>101</v>
      </c>
      <c r="P427" s="49" t="s">
        <v>101</v>
      </c>
      <c r="Q427" s="49" t="s">
        <v>101</v>
      </c>
      <c r="R427" s="49" t="s">
        <v>101</v>
      </c>
      <c r="S427" s="49" t="s">
        <v>101</v>
      </c>
      <c r="T427" s="49" t="s">
        <v>101</v>
      </c>
      <c r="U427" s="49" t="s">
        <v>101</v>
      </c>
      <c r="V427" s="49" t="s">
        <v>101</v>
      </c>
      <c r="W427" s="49" t="s">
        <v>101</v>
      </c>
      <c r="X427" s="49" t="s">
        <v>101</v>
      </c>
      <c r="Y427" s="146"/>
    </row>
    <row r="428" spans="1:25" x14ac:dyDescent="0.2">
      <c r="A428" s="117" t="s">
        <v>46</v>
      </c>
      <c r="B428" s="117">
        <v>2</v>
      </c>
      <c r="C428" s="47" cm="1">
        <f t="array" ref="C428">IF($I$2="Открытый тариф",
INDEX(GRID!$B$34:$BI$44,MATCH(C$7,GRID!$A$34:$A$44,0),MATCH(1,($U$2=GRID!$B$31:$BI$31)*(КАЛЕНДАРЬ!$AW5=GRID!$B$33:$BI$33), 0)),
ROUNDUP(INDEX(GRID!$B$34:$BI$44,MATCH(C$7,GRID!$A$34:$A$44,0),MATCH(1,($U$2=GRID!$B$31:$BI$31)*(КАЛЕНДАРЬ!$AW5=GRID!$B$33:$BI$33),0))*(1-GRID!$B$69),0))</f>
        <v>15900</v>
      </c>
      <c r="D428" s="47" cm="1">
        <f t="array" ref="D428">IF($I$2="Открытый тариф",
INDEX(GRID!$B$47:$BI$57,MATCH(C$7,GRID!$A$47:$A$57,0),MATCH(1,($U$2=GRID!$B$31:$BI$31)*(КАЛЕНДАРЬ!$AW5=GRID!$B$33:$BI$33), 0)),
ROUNDUP(INDEX(GRID!$B$47:$BI$57,MATCH(C$7,GRID!$A$47:$A$57,0),MATCH(1,($U$2=GRID!$B$31:$BI$31)*(КАЛЕНДАРЬ!$AW5=GRID!$B$33:$BI$33),0))*(1-GRID!$B$69),0))</f>
        <v>15900</v>
      </c>
      <c r="E428" s="47" cm="1">
        <f t="array" ref="E428">IF($I$2="Открытый тариф",
INDEX(GRID!$B$34:$BI$44,MATCH(E$7,GRID!$A$34:$A$44,0),MATCH(1,($U$2=GRID!$B$31:$BI$31)*(КАЛЕНДАРЬ!$AW5=GRID!$B$33:$BI$33), 0)),
ROUNDUP(INDEX(GRID!$B$34:$BI$44,MATCH(E$7,GRID!$A$34:$A$44,0),MATCH(1,($U$2=GRID!$B$31:$BI$31)*(КАЛЕНДАРЬ!$AW5=GRID!$B$33:$BI$33),0))*(1-GRID!$B$69),0))</f>
        <v>17600</v>
      </c>
      <c r="F428" s="47" cm="1">
        <f t="array" ref="F428">IF($I$2="Открытый тариф",
INDEX(GRID!$B$47:$BI$57,MATCH(E$7,GRID!$A$47:$A$57,0),MATCH(1,($U$2=GRID!$B$31:$BI$31)*(КАЛЕНДАРЬ!$AW5=GRID!$B$33:$BI$33), 0)),
ROUNDUP(INDEX(GRID!$B$47:$BI$57,MATCH(E$7,GRID!$A$47:$A$57,0),MATCH(1,($U$2=GRID!$B$31:$BI$31)*(КАЛЕНДАРЬ!$AW5=GRID!$B$33:$BI$33),0))*(1-GRID!$B$69),0))</f>
        <v>17600</v>
      </c>
      <c r="G428" s="47" cm="1">
        <f t="array" ref="G428">IF($I$2="Открытый тариф",
INDEX(GRID!$B$34:$BI$44,MATCH(G$7,GRID!$A$34:$A$44,0),MATCH(1,($U$2=GRID!$B$31:$BI$31)*(КАЛЕНДАРЬ!$AW5=GRID!$B$33:$BI$33), 0)),
ROUNDUP(INDEX(GRID!$B$34:$BI$44,MATCH(G$7,GRID!$A$34:$A$44,0),MATCH(1,($U$2=GRID!$B$31:$BI$31)*(КАЛЕНДАРЬ!$AW5=GRID!$B$33:$BI$33),0))*(1-GRID!$B$69),0))</f>
        <v>18500</v>
      </c>
      <c r="H428" s="47" cm="1">
        <f t="array" ref="H428">IF($I$2="Открытый тариф",
INDEX(GRID!$B$47:$BI$57,MATCH(G$7,GRID!$A$47:$A$57,0),MATCH(1,($U$2=GRID!$B$31:$BI$31)*(КАЛЕНДАРЬ!$AW5=GRID!$B$33:$BI$33), 0)),
ROUNDUP(INDEX(GRID!$B$47:$BI$57,MATCH(G$7,GRID!$A$47:$A$57,0),MATCH(1,($U$2=GRID!$B$31:$BI$31)*(КАЛЕНДАРЬ!$AW5=GRID!$B$33:$BI$33),0))*(1-GRID!$B$69),0))</f>
        <v>18500</v>
      </c>
      <c r="I428" s="47" cm="1">
        <f t="array" ref="I428">IF($I$2="Открытый тариф",
INDEX(GRID!$B$34:$BI$44,MATCH(I$7,GRID!$A$34:$A$44,0),MATCH(1,($U$2=GRID!$B$31:$BI$31)*(КАЛЕНДАРЬ!$AW5=GRID!$B$33:$BI$33), 0)),
ROUNDUP(INDEX(GRID!$B$34:$BI$44,MATCH(I$7,GRID!$A$34:$A$44,0),MATCH(1,($U$2=GRID!$B$31:$BI$31)*(КАЛЕНДАРЬ!$AW5=GRID!$B$33:$BI$33),0))*(1-GRID!$B$69),0))</f>
        <v>20200</v>
      </c>
      <c r="J428" s="47" cm="1">
        <f t="array" ref="J428">IF($I$2="Открытый тариф",
INDEX(GRID!$B$47:$BI$57,MATCH(I$7,GRID!$A$47:$A$57,0),MATCH(1,($U$2=GRID!$B$31:$BI$31)*(КАЛЕНДАРЬ!$AW5=GRID!$B$33:$BI$33), 0)),
ROUNDUP(INDEX(GRID!$B$47:$BI$57,MATCH(I$7,GRID!$A$47:$A$57,0),MATCH(1,($U$2=GRID!$B$31:$BI$31)*(КАЛЕНДАРЬ!$AW5=GRID!$B$33:$BI$33),0))*(1-GRID!$B$69),0))</f>
        <v>20200</v>
      </c>
      <c r="K428" s="47" cm="1">
        <f t="array" ref="K428">IF($I$2="Открытый тариф",
INDEX(GRID!$B$34:$BI$44,MATCH(K$7,GRID!$A$34:$A$44,0),MATCH(1,($U$2=GRID!$B$31:$BI$31)*(КАЛЕНДАРЬ!$AW5=GRID!$B$33:$BI$33), 0)),
ROUNDUP(INDEX(GRID!$B$34:$BI$44,MATCH(K$7,GRID!$A$34:$A$44,0),MATCH(1,($U$2=GRID!$B$31:$BI$31)*(КАЛЕНДАРЬ!$AW5=GRID!$B$33:$BI$33),0))*(1-GRID!$B$69),0))</f>
        <v>21100</v>
      </c>
      <c r="L428" s="47" cm="1">
        <f t="array" ref="L428">IF($I$2="Открытый тариф",
INDEX(GRID!$B$47:$BI$57,MATCH(K$7,GRID!$A$47:$A$57,0),MATCH(1,($U$2=GRID!$B$31:$BI$31)*(КАЛЕНДАРЬ!$AW5=GRID!$B$33:$BI$33), 0)),
ROUNDUP(INDEX(GRID!$B$47:$BI$57,MATCH(K$7,GRID!$A$47:$A$57,0),MATCH(1,($U$2=GRID!$B$31:$BI$31)*(КАЛЕНДАРЬ!$AW5=GRID!$B$33:$BI$33),0))*(1-GRID!$B$69),0))</f>
        <v>21100</v>
      </c>
      <c r="M428" s="47" cm="1">
        <f t="array" ref="M428">IF($I$2="Открытый тариф",
INDEX(GRID!$B$34:$BI$44,MATCH(M$7,GRID!$A$34:$A$44,0),MATCH(1,($U$2=GRID!$B$31:$BI$31)*(КАЛЕНДАРЬ!$AW5=GRID!$B$33:$BI$33), 0)),
ROUNDUP(INDEX(GRID!$B$34:$BI$44,MATCH(M$7,GRID!$A$34:$A$44,0),MATCH(1,($U$2=GRID!$B$31:$BI$31)*(КАЛЕНДАРЬ!$AW5=GRID!$B$33:$BI$33),0))*(1-GRID!$B$69),0))</f>
        <v>22800</v>
      </c>
      <c r="N428" s="47" cm="1">
        <f t="array" ref="N428">IF($I$2="Открытый тариф",
INDEX(GRID!$B$47:$BI$57,MATCH(M$7,GRID!$A$47:$A$57,0),MATCH(1,($U$2=GRID!$B$31:$BI$31)*(КАЛЕНДАРЬ!$AW5=GRID!$B$33:$BI$33), 0)),
ROUNDUP(INDEX(GRID!$B$47:$BI$57,MATCH(M$7,GRID!$A$47:$A$57,0),MATCH(1,($U$2=GRID!$B$31:$BI$31)*(КАЛЕНДАРЬ!$AW5=GRID!$B$33:$BI$33),0))*(1-GRID!$B$69),0))</f>
        <v>22800</v>
      </c>
      <c r="O428" s="49" t="s">
        <v>101</v>
      </c>
      <c r="P428" s="49" t="s">
        <v>101</v>
      </c>
      <c r="Q428" s="49" t="s">
        <v>101</v>
      </c>
      <c r="R428" s="49" t="s">
        <v>101</v>
      </c>
      <c r="S428" s="49" t="s">
        <v>101</v>
      </c>
      <c r="T428" s="49" t="s">
        <v>101</v>
      </c>
      <c r="U428" s="49" t="s">
        <v>101</v>
      </c>
      <c r="V428" s="49" t="s">
        <v>101</v>
      </c>
      <c r="W428" s="49" t="s">
        <v>101</v>
      </c>
      <c r="X428" s="49" t="s">
        <v>101</v>
      </c>
      <c r="Y428" s="146"/>
    </row>
    <row r="429" spans="1:25" x14ac:dyDescent="0.2">
      <c r="A429" s="117" t="s">
        <v>47</v>
      </c>
      <c r="B429" s="117">
        <v>3</v>
      </c>
      <c r="C429" s="47" cm="1">
        <f t="array" ref="C429">IF($I$2="Открытый тариф",
INDEX(GRID!$B$34:$BI$44,MATCH(C$7,GRID!$A$34:$A$44,0),MATCH(1,($U$2=GRID!$B$31:$BI$31)*(КАЛЕНДАРЬ!$AW6=GRID!$B$33:$BI$33), 0)),
ROUNDUP(INDEX(GRID!$B$34:$BI$44,MATCH(C$7,GRID!$A$34:$A$44,0),MATCH(1,($U$2=GRID!$B$31:$BI$31)*(КАЛЕНДАРЬ!$AW6=GRID!$B$33:$BI$33),0))*(1-GRID!$B$69),0))</f>
        <v>15900</v>
      </c>
      <c r="D429" s="47" cm="1">
        <f t="array" ref="D429">IF($I$2="Открытый тариф",
INDEX(GRID!$B$47:$BI$57,MATCH(C$7,GRID!$A$47:$A$57,0),MATCH(1,($U$2=GRID!$B$31:$BI$31)*(КАЛЕНДАРЬ!$AW6=GRID!$B$33:$BI$33), 0)),
ROUNDUP(INDEX(GRID!$B$47:$BI$57,MATCH(C$7,GRID!$A$47:$A$57,0),MATCH(1,($U$2=GRID!$B$31:$BI$31)*(КАЛЕНДАРЬ!$AW6=GRID!$B$33:$BI$33),0))*(1-GRID!$B$69),0))</f>
        <v>15900</v>
      </c>
      <c r="E429" s="47" cm="1">
        <f t="array" ref="E429">IF($I$2="Открытый тариф",
INDEX(GRID!$B$34:$BI$44,MATCH(E$7,GRID!$A$34:$A$44,0),MATCH(1,($U$2=GRID!$B$31:$BI$31)*(КАЛЕНДАРЬ!$AW6=GRID!$B$33:$BI$33), 0)),
ROUNDUP(INDEX(GRID!$B$34:$BI$44,MATCH(E$7,GRID!$A$34:$A$44,0),MATCH(1,($U$2=GRID!$B$31:$BI$31)*(КАЛЕНДАРЬ!$AW6=GRID!$B$33:$BI$33),0))*(1-GRID!$B$69),0))</f>
        <v>17600</v>
      </c>
      <c r="F429" s="47" cm="1">
        <f t="array" ref="F429">IF($I$2="Открытый тариф",
INDEX(GRID!$B$47:$BI$57,MATCH(E$7,GRID!$A$47:$A$57,0),MATCH(1,($U$2=GRID!$B$31:$BI$31)*(КАЛЕНДАРЬ!$AW6=GRID!$B$33:$BI$33), 0)),
ROUNDUP(INDEX(GRID!$B$47:$BI$57,MATCH(E$7,GRID!$A$47:$A$57,0),MATCH(1,($U$2=GRID!$B$31:$BI$31)*(КАЛЕНДАРЬ!$AW6=GRID!$B$33:$BI$33),0))*(1-GRID!$B$69),0))</f>
        <v>17600</v>
      </c>
      <c r="G429" s="47" cm="1">
        <f t="array" ref="G429">IF($I$2="Открытый тариф",
INDEX(GRID!$B$34:$BI$44,MATCH(G$7,GRID!$A$34:$A$44,0),MATCH(1,($U$2=GRID!$B$31:$BI$31)*(КАЛЕНДАРЬ!$AW6=GRID!$B$33:$BI$33), 0)),
ROUNDUP(INDEX(GRID!$B$34:$BI$44,MATCH(G$7,GRID!$A$34:$A$44,0),MATCH(1,($U$2=GRID!$B$31:$BI$31)*(КАЛЕНДАРЬ!$AW6=GRID!$B$33:$BI$33),0))*(1-GRID!$B$69),0))</f>
        <v>18500</v>
      </c>
      <c r="H429" s="47" cm="1">
        <f t="array" ref="H429">IF($I$2="Открытый тариф",
INDEX(GRID!$B$47:$BI$57,MATCH(G$7,GRID!$A$47:$A$57,0),MATCH(1,($U$2=GRID!$B$31:$BI$31)*(КАЛЕНДАРЬ!$AW6=GRID!$B$33:$BI$33), 0)),
ROUNDUP(INDEX(GRID!$B$47:$BI$57,MATCH(G$7,GRID!$A$47:$A$57,0),MATCH(1,($U$2=GRID!$B$31:$BI$31)*(КАЛЕНДАРЬ!$AW6=GRID!$B$33:$BI$33),0))*(1-GRID!$B$69),0))</f>
        <v>18500</v>
      </c>
      <c r="I429" s="47" cm="1">
        <f t="array" ref="I429">IF($I$2="Открытый тариф",
INDEX(GRID!$B$34:$BI$44,MATCH(I$7,GRID!$A$34:$A$44,0),MATCH(1,($U$2=GRID!$B$31:$BI$31)*(КАЛЕНДАРЬ!$AW6=GRID!$B$33:$BI$33), 0)),
ROUNDUP(INDEX(GRID!$B$34:$BI$44,MATCH(I$7,GRID!$A$34:$A$44,0),MATCH(1,($U$2=GRID!$B$31:$BI$31)*(КАЛЕНДАРЬ!$AW6=GRID!$B$33:$BI$33),0))*(1-GRID!$B$69),0))</f>
        <v>20200</v>
      </c>
      <c r="J429" s="47" cm="1">
        <f t="array" ref="J429">IF($I$2="Открытый тариф",
INDEX(GRID!$B$47:$BI$57,MATCH(I$7,GRID!$A$47:$A$57,0),MATCH(1,($U$2=GRID!$B$31:$BI$31)*(КАЛЕНДАРЬ!$AW6=GRID!$B$33:$BI$33), 0)),
ROUNDUP(INDEX(GRID!$B$47:$BI$57,MATCH(I$7,GRID!$A$47:$A$57,0),MATCH(1,($U$2=GRID!$B$31:$BI$31)*(КАЛЕНДАРЬ!$AW6=GRID!$B$33:$BI$33),0))*(1-GRID!$B$69),0))</f>
        <v>20200</v>
      </c>
      <c r="K429" s="47" cm="1">
        <f t="array" ref="K429">IF($I$2="Открытый тариф",
INDEX(GRID!$B$34:$BI$44,MATCH(K$7,GRID!$A$34:$A$44,0),MATCH(1,($U$2=GRID!$B$31:$BI$31)*(КАЛЕНДАРЬ!$AW6=GRID!$B$33:$BI$33), 0)),
ROUNDUP(INDEX(GRID!$B$34:$BI$44,MATCH(K$7,GRID!$A$34:$A$44,0),MATCH(1,($U$2=GRID!$B$31:$BI$31)*(КАЛЕНДАРЬ!$AW6=GRID!$B$33:$BI$33),0))*(1-GRID!$B$69),0))</f>
        <v>21100</v>
      </c>
      <c r="L429" s="47" cm="1">
        <f t="array" ref="L429">IF($I$2="Открытый тариф",
INDEX(GRID!$B$47:$BI$57,MATCH(K$7,GRID!$A$47:$A$57,0),MATCH(1,($U$2=GRID!$B$31:$BI$31)*(КАЛЕНДАРЬ!$AW6=GRID!$B$33:$BI$33), 0)),
ROUNDUP(INDEX(GRID!$B$47:$BI$57,MATCH(K$7,GRID!$A$47:$A$57,0),MATCH(1,($U$2=GRID!$B$31:$BI$31)*(КАЛЕНДАРЬ!$AW6=GRID!$B$33:$BI$33),0))*(1-GRID!$B$69),0))</f>
        <v>21100</v>
      </c>
      <c r="M429" s="47" cm="1">
        <f t="array" ref="M429">IF($I$2="Открытый тариф",
INDEX(GRID!$B$34:$BI$44,MATCH(M$7,GRID!$A$34:$A$44,0),MATCH(1,($U$2=GRID!$B$31:$BI$31)*(КАЛЕНДАРЬ!$AW6=GRID!$B$33:$BI$33), 0)),
ROUNDUP(INDEX(GRID!$B$34:$BI$44,MATCH(M$7,GRID!$A$34:$A$44,0),MATCH(1,($U$2=GRID!$B$31:$BI$31)*(КАЛЕНДАРЬ!$AW6=GRID!$B$33:$BI$33),0))*(1-GRID!$B$69),0))</f>
        <v>22800</v>
      </c>
      <c r="N429" s="47" cm="1">
        <f t="array" ref="N429">IF($I$2="Открытый тариф",
INDEX(GRID!$B$47:$BI$57,MATCH(M$7,GRID!$A$47:$A$57,0),MATCH(1,($U$2=GRID!$B$31:$BI$31)*(КАЛЕНДАРЬ!$AW6=GRID!$B$33:$BI$33), 0)),
ROUNDUP(INDEX(GRID!$B$47:$BI$57,MATCH(M$7,GRID!$A$47:$A$57,0),MATCH(1,($U$2=GRID!$B$31:$BI$31)*(КАЛЕНДАРЬ!$AW6=GRID!$B$33:$BI$33),0))*(1-GRID!$B$69),0))</f>
        <v>22800</v>
      </c>
      <c r="O429" s="49" t="s">
        <v>101</v>
      </c>
      <c r="P429" s="49" t="s">
        <v>101</v>
      </c>
      <c r="Q429" s="49" t="s">
        <v>101</v>
      </c>
      <c r="R429" s="49" t="s">
        <v>101</v>
      </c>
      <c r="S429" s="49" t="s">
        <v>101</v>
      </c>
      <c r="T429" s="49" t="s">
        <v>101</v>
      </c>
      <c r="U429" s="49" t="s">
        <v>101</v>
      </c>
      <c r="V429" s="49" t="s">
        <v>101</v>
      </c>
      <c r="W429" s="49" t="s">
        <v>101</v>
      </c>
      <c r="X429" s="49" t="s">
        <v>101</v>
      </c>
      <c r="Y429" s="146"/>
    </row>
    <row r="430" spans="1:25" x14ac:dyDescent="0.2">
      <c r="A430" s="117" t="s">
        <v>48</v>
      </c>
      <c r="B430" s="117">
        <v>4</v>
      </c>
      <c r="C430" s="47" cm="1">
        <f t="array" ref="C430">IF($I$2="Открытый тариф",
INDEX(GRID!$B$34:$BI$44,MATCH(C$7,GRID!$A$34:$A$44,0),MATCH(1,($U$2=GRID!$B$31:$BI$31)*(КАЛЕНДАРЬ!$AW7=GRID!$B$33:$BI$33), 0)),
ROUNDUP(INDEX(GRID!$B$34:$BI$44,MATCH(C$7,GRID!$A$34:$A$44,0),MATCH(1,($U$2=GRID!$B$31:$BI$31)*(КАЛЕНДАРЬ!$AW7=GRID!$B$33:$BI$33),0))*(1-GRID!$B$69),0))</f>
        <v>15900</v>
      </c>
      <c r="D430" s="47" cm="1">
        <f t="array" ref="D430">IF($I$2="Открытый тариф",
INDEX(GRID!$B$47:$BI$57,MATCH(C$7,GRID!$A$47:$A$57,0),MATCH(1,($U$2=GRID!$B$31:$BI$31)*(КАЛЕНДАРЬ!$AW7=GRID!$B$33:$BI$33), 0)),
ROUNDUP(INDEX(GRID!$B$47:$BI$57,MATCH(C$7,GRID!$A$47:$A$57,0),MATCH(1,($U$2=GRID!$B$31:$BI$31)*(КАЛЕНДАРЬ!$AW7=GRID!$B$33:$BI$33),0))*(1-GRID!$B$69),0))</f>
        <v>15900</v>
      </c>
      <c r="E430" s="47" cm="1">
        <f t="array" ref="E430">IF($I$2="Открытый тариф",
INDEX(GRID!$B$34:$BI$44,MATCH(E$7,GRID!$A$34:$A$44,0),MATCH(1,($U$2=GRID!$B$31:$BI$31)*(КАЛЕНДАРЬ!$AW7=GRID!$B$33:$BI$33), 0)),
ROUNDUP(INDEX(GRID!$B$34:$BI$44,MATCH(E$7,GRID!$A$34:$A$44,0),MATCH(1,($U$2=GRID!$B$31:$BI$31)*(КАЛЕНДАРЬ!$AW7=GRID!$B$33:$BI$33),0))*(1-GRID!$B$69),0))</f>
        <v>17600</v>
      </c>
      <c r="F430" s="47" cm="1">
        <f t="array" ref="F430">IF($I$2="Открытый тариф",
INDEX(GRID!$B$47:$BI$57,MATCH(E$7,GRID!$A$47:$A$57,0),MATCH(1,($U$2=GRID!$B$31:$BI$31)*(КАЛЕНДАРЬ!$AW7=GRID!$B$33:$BI$33), 0)),
ROUNDUP(INDEX(GRID!$B$47:$BI$57,MATCH(E$7,GRID!$A$47:$A$57,0),MATCH(1,($U$2=GRID!$B$31:$BI$31)*(КАЛЕНДАРЬ!$AW7=GRID!$B$33:$BI$33),0))*(1-GRID!$B$69),0))</f>
        <v>17600</v>
      </c>
      <c r="G430" s="47" cm="1">
        <f t="array" ref="G430">IF($I$2="Открытый тариф",
INDEX(GRID!$B$34:$BI$44,MATCH(G$7,GRID!$A$34:$A$44,0),MATCH(1,($U$2=GRID!$B$31:$BI$31)*(КАЛЕНДАРЬ!$AW7=GRID!$B$33:$BI$33), 0)),
ROUNDUP(INDEX(GRID!$B$34:$BI$44,MATCH(G$7,GRID!$A$34:$A$44,0),MATCH(1,($U$2=GRID!$B$31:$BI$31)*(КАЛЕНДАРЬ!$AW7=GRID!$B$33:$BI$33),0))*(1-GRID!$B$69),0))</f>
        <v>18500</v>
      </c>
      <c r="H430" s="47" cm="1">
        <f t="array" ref="H430">IF($I$2="Открытый тариф",
INDEX(GRID!$B$47:$BI$57,MATCH(G$7,GRID!$A$47:$A$57,0),MATCH(1,($U$2=GRID!$B$31:$BI$31)*(КАЛЕНДАРЬ!$AW7=GRID!$B$33:$BI$33), 0)),
ROUNDUP(INDEX(GRID!$B$47:$BI$57,MATCH(G$7,GRID!$A$47:$A$57,0),MATCH(1,($U$2=GRID!$B$31:$BI$31)*(КАЛЕНДАРЬ!$AW7=GRID!$B$33:$BI$33),0))*(1-GRID!$B$69),0))</f>
        <v>18500</v>
      </c>
      <c r="I430" s="47" cm="1">
        <f t="array" ref="I430">IF($I$2="Открытый тариф",
INDEX(GRID!$B$34:$BI$44,MATCH(I$7,GRID!$A$34:$A$44,0),MATCH(1,($U$2=GRID!$B$31:$BI$31)*(КАЛЕНДАРЬ!$AW7=GRID!$B$33:$BI$33), 0)),
ROUNDUP(INDEX(GRID!$B$34:$BI$44,MATCH(I$7,GRID!$A$34:$A$44,0),MATCH(1,($U$2=GRID!$B$31:$BI$31)*(КАЛЕНДАРЬ!$AW7=GRID!$B$33:$BI$33),0))*(1-GRID!$B$69),0))</f>
        <v>20200</v>
      </c>
      <c r="J430" s="47" cm="1">
        <f t="array" ref="J430">IF($I$2="Открытый тариф",
INDEX(GRID!$B$47:$BI$57,MATCH(I$7,GRID!$A$47:$A$57,0),MATCH(1,($U$2=GRID!$B$31:$BI$31)*(КАЛЕНДАРЬ!$AW7=GRID!$B$33:$BI$33), 0)),
ROUNDUP(INDEX(GRID!$B$47:$BI$57,MATCH(I$7,GRID!$A$47:$A$57,0),MATCH(1,($U$2=GRID!$B$31:$BI$31)*(КАЛЕНДАРЬ!$AW7=GRID!$B$33:$BI$33),0))*(1-GRID!$B$69),0))</f>
        <v>20200</v>
      </c>
      <c r="K430" s="47" cm="1">
        <f t="array" ref="K430">IF($I$2="Открытый тариф",
INDEX(GRID!$B$34:$BI$44,MATCH(K$7,GRID!$A$34:$A$44,0),MATCH(1,($U$2=GRID!$B$31:$BI$31)*(КАЛЕНДАРЬ!$AW7=GRID!$B$33:$BI$33), 0)),
ROUNDUP(INDEX(GRID!$B$34:$BI$44,MATCH(K$7,GRID!$A$34:$A$44,0),MATCH(1,($U$2=GRID!$B$31:$BI$31)*(КАЛЕНДАРЬ!$AW7=GRID!$B$33:$BI$33),0))*(1-GRID!$B$69),0))</f>
        <v>21100</v>
      </c>
      <c r="L430" s="47" cm="1">
        <f t="array" ref="L430">IF($I$2="Открытый тариф",
INDEX(GRID!$B$47:$BI$57,MATCH(K$7,GRID!$A$47:$A$57,0),MATCH(1,($U$2=GRID!$B$31:$BI$31)*(КАЛЕНДАРЬ!$AW7=GRID!$B$33:$BI$33), 0)),
ROUNDUP(INDEX(GRID!$B$47:$BI$57,MATCH(K$7,GRID!$A$47:$A$57,0),MATCH(1,($U$2=GRID!$B$31:$BI$31)*(КАЛЕНДАРЬ!$AW7=GRID!$B$33:$BI$33),0))*(1-GRID!$B$69),0))</f>
        <v>21100</v>
      </c>
      <c r="M430" s="47" cm="1">
        <f t="array" ref="M430">IF($I$2="Открытый тариф",
INDEX(GRID!$B$34:$BI$44,MATCH(M$7,GRID!$A$34:$A$44,0),MATCH(1,($U$2=GRID!$B$31:$BI$31)*(КАЛЕНДАРЬ!$AW7=GRID!$B$33:$BI$33), 0)),
ROUNDUP(INDEX(GRID!$B$34:$BI$44,MATCH(M$7,GRID!$A$34:$A$44,0),MATCH(1,($U$2=GRID!$B$31:$BI$31)*(КАЛЕНДАРЬ!$AW7=GRID!$B$33:$BI$33),0))*(1-GRID!$B$69),0))</f>
        <v>22800</v>
      </c>
      <c r="N430" s="47" cm="1">
        <f t="array" ref="N430">IF($I$2="Открытый тариф",
INDEX(GRID!$B$47:$BI$57,MATCH(M$7,GRID!$A$47:$A$57,0),MATCH(1,($U$2=GRID!$B$31:$BI$31)*(КАЛЕНДАРЬ!$AW7=GRID!$B$33:$BI$33), 0)),
ROUNDUP(INDEX(GRID!$B$47:$BI$57,MATCH(M$7,GRID!$A$47:$A$57,0),MATCH(1,($U$2=GRID!$B$31:$BI$31)*(КАЛЕНДАРЬ!$AW7=GRID!$B$33:$BI$33),0))*(1-GRID!$B$69),0))</f>
        <v>22800</v>
      </c>
      <c r="O430" s="49" t="s">
        <v>101</v>
      </c>
      <c r="P430" s="49" t="s">
        <v>101</v>
      </c>
      <c r="Q430" s="49" t="s">
        <v>101</v>
      </c>
      <c r="R430" s="49" t="s">
        <v>101</v>
      </c>
      <c r="S430" s="49" t="s">
        <v>101</v>
      </c>
      <c r="T430" s="49" t="s">
        <v>101</v>
      </c>
      <c r="U430" s="49" t="s">
        <v>101</v>
      </c>
      <c r="V430" s="49" t="s">
        <v>101</v>
      </c>
      <c r="W430" s="49" t="s">
        <v>101</v>
      </c>
      <c r="X430" s="49" t="s">
        <v>101</v>
      </c>
      <c r="Y430" s="146"/>
    </row>
    <row r="431" spans="1:25" x14ac:dyDescent="0.2">
      <c r="A431" s="117" t="s">
        <v>42</v>
      </c>
      <c r="B431" s="117">
        <v>5</v>
      </c>
      <c r="C431" s="47" cm="1">
        <f t="array" ref="C431">IF($I$2="Открытый тариф",
INDEX(GRID!$B$34:$BI$44,MATCH(C$7,GRID!$A$34:$A$44,0),MATCH(1,($U$2=GRID!$B$31:$BI$31)*(КАЛЕНДАРЬ!$AW8=GRID!$B$33:$BI$33), 0)),
ROUNDUP(INDEX(GRID!$B$34:$BI$44,MATCH(C$7,GRID!$A$34:$A$44,0),MATCH(1,($U$2=GRID!$B$31:$BI$31)*(КАЛЕНДАРЬ!$AW8=GRID!$B$33:$BI$33),0))*(1-GRID!$B$69),0))</f>
        <v>17100</v>
      </c>
      <c r="D431" s="47" cm="1">
        <f t="array" ref="D431">IF($I$2="Открытый тариф",
INDEX(GRID!$B$47:$BI$57,MATCH(C$7,GRID!$A$47:$A$57,0),MATCH(1,($U$2=GRID!$B$31:$BI$31)*(КАЛЕНДАРЬ!$AW8=GRID!$B$33:$BI$33), 0)),
ROUNDUP(INDEX(GRID!$B$47:$BI$57,MATCH(C$7,GRID!$A$47:$A$57,0),MATCH(1,($U$2=GRID!$B$31:$BI$31)*(КАЛЕНДАРЬ!$AW8=GRID!$B$33:$BI$33),0))*(1-GRID!$B$69),0))</f>
        <v>17100</v>
      </c>
      <c r="E431" s="47" cm="1">
        <f t="array" ref="E431">IF($I$2="Открытый тариф",
INDEX(GRID!$B$34:$BI$44,MATCH(E$7,GRID!$A$34:$A$44,0),MATCH(1,($U$2=GRID!$B$31:$BI$31)*(КАЛЕНДАРЬ!$AW8=GRID!$B$33:$BI$33), 0)),
ROUNDUP(INDEX(GRID!$B$34:$BI$44,MATCH(E$7,GRID!$A$34:$A$44,0),MATCH(1,($U$2=GRID!$B$31:$BI$31)*(КАЛЕНДАРЬ!$AW8=GRID!$B$33:$BI$33),0))*(1-GRID!$B$69),0))</f>
        <v>18800</v>
      </c>
      <c r="F431" s="47" cm="1">
        <f t="array" ref="F431">IF($I$2="Открытый тариф",
INDEX(GRID!$B$47:$BI$57,MATCH(E$7,GRID!$A$47:$A$57,0),MATCH(1,($U$2=GRID!$B$31:$BI$31)*(КАЛЕНДАРЬ!$AW8=GRID!$B$33:$BI$33), 0)),
ROUNDUP(INDEX(GRID!$B$47:$BI$57,MATCH(E$7,GRID!$A$47:$A$57,0),MATCH(1,($U$2=GRID!$B$31:$BI$31)*(КАЛЕНДАРЬ!$AW8=GRID!$B$33:$BI$33),0))*(1-GRID!$B$69),0))</f>
        <v>18800</v>
      </c>
      <c r="G431" s="47" cm="1">
        <f t="array" ref="G431">IF($I$2="Открытый тариф",
INDEX(GRID!$B$34:$BI$44,MATCH(G$7,GRID!$A$34:$A$44,0),MATCH(1,($U$2=GRID!$B$31:$BI$31)*(КАЛЕНДАРЬ!$AW8=GRID!$B$33:$BI$33), 0)),
ROUNDUP(INDEX(GRID!$B$34:$BI$44,MATCH(G$7,GRID!$A$34:$A$44,0),MATCH(1,($U$2=GRID!$B$31:$BI$31)*(КАЛЕНДАРЬ!$AW8=GRID!$B$33:$BI$33),0))*(1-GRID!$B$69),0))</f>
        <v>19800</v>
      </c>
      <c r="H431" s="47" cm="1">
        <f t="array" ref="H431">IF($I$2="Открытый тариф",
INDEX(GRID!$B$47:$BI$57,MATCH(G$7,GRID!$A$47:$A$57,0),MATCH(1,($U$2=GRID!$B$31:$BI$31)*(КАЛЕНДАРЬ!$AW8=GRID!$B$33:$BI$33), 0)),
ROUNDUP(INDEX(GRID!$B$47:$BI$57,MATCH(G$7,GRID!$A$47:$A$57,0),MATCH(1,($U$2=GRID!$B$31:$BI$31)*(КАЛЕНДАРЬ!$AW8=GRID!$B$33:$BI$33),0))*(1-GRID!$B$69),0))</f>
        <v>19800</v>
      </c>
      <c r="I431" s="47" cm="1">
        <f t="array" ref="I431">IF($I$2="Открытый тариф",
INDEX(GRID!$B$34:$BI$44,MATCH(I$7,GRID!$A$34:$A$44,0),MATCH(1,($U$2=GRID!$B$31:$BI$31)*(КАЛЕНДАРЬ!$AW8=GRID!$B$33:$BI$33), 0)),
ROUNDUP(INDEX(GRID!$B$34:$BI$44,MATCH(I$7,GRID!$A$34:$A$44,0),MATCH(1,($U$2=GRID!$B$31:$BI$31)*(КАЛЕНДАРЬ!$AW8=GRID!$B$33:$BI$33),0))*(1-GRID!$B$69),0))</f>
        <v>21500</v>
      </c>
      <c r="J431" s="47" cm="1">
        <f t="array" ref="J431">IF($I$2="Открытый тариф",
INDEX(GRID!$B$47:$BI$57,MATCH(I$7,GRID!$A$47:$A$57,0),MATCH(1,($U$2=GRID!$B$31:$BI$31)*(КАЛЕНДАРЬ!$AW8=GRID!$B$33:$BI$33), 0)),
ROUNDUP(INDEX(GRID!$B$47:$BI$57,MATCH(I$7,GRID!$A$47:$A$57,0),MATCH(1,($U$2=GRID!$B$31:$BI$31)*(КАЛЕНДАРЬ!$AW8=GRID!$B$33:$BI$33),0))*(1-GRID!$B$69),0))</f>
        <v>21500</v>
      </c>
      <c r="K431" s="47" cm="1">
        <f t="array" ref="K431">IF($I$2="Открытый тариф",
INDEX(GRID!$B$34:$BI$44,MATCH(K$7,GRID!$A$34:$A$44,0),MATCH(1,($U$2=GRID!$B$31:$BI$31)*(КАЛЕНДАРЬ!$AW8=GRID!$B$33:$BI$33), 0)),
ROUNDUP(INDEX(GRID!$B$34:$BI$44,MATCH(K$7,GRID!$A$34:$A$44,0),MATCH(1,($U$2=GRID!$B$31:$BI$31)*(КАЛЕНДАРЬ!$AW8=GRID!$B$33:$BI$33),0))*(1-GRID!$B$69),0))</f>
        <v>22500</v>
      </c>
      <c r="L431" s="47" cm="1">
        <f t="array" ref="L431">IF($I$2="Открытый тариф",
INDEX(GRID!$B$47:$BI$57,MATCH(K$7,GRID!$A$47:$A$57,0),MATCH(1,($U$2=GRID!$B$31:$BI$31)*(КАЛЕНДАРЬ!$AW8=GRID!$B$33:$BI$33), 0)),
ROUNDUP(INDEX(GRID!$B$47:$BI$57,MATCH(K$7,GRID!$A$47:$A$57,0),MATCH(1,($U$2=GRID!$B$31:$BI$31)*(КАЛЕНДАРЬ!$AW8=GRID!$B$33:$BI$33),0))*(1-GRID!$B$69),0))</f>
        <v>22500</v>
      </c>
      <c r="M431" s="47" cm="1">
        <f t="array" ref="M431">IF($I$2="Открытый тариф",
INDEX(GRID!$B$34:$BI$44,MATCH(M$7,GRID!$A$34:$A$44,0),MATCH(1,($U$2=GRID!$B$31:$BI$31)*(КАЛЕНДАРЬ!$AW8=GRID!$B$33:$BI$33), 0)),
ROUNDUP(INDEX(GRID!$B$34:$BI$44,MATCH(M$7,GRID!$A$34:$A$44,0),MATCH(1,($U$2=GRID!$B$31:$BI$31)*(КАЛЕНДАРЬ!$AW8=GRID!$B$33:$BI$33),0))*(1-GRID!$B$69),0))</f>
        <v>24200</v>
      </c>
      <c r="N431" s="47" cm="1">
        <f t="array" ref="N431">IF($I$2="Открытый тариф",
INDEX(GRID!$B$47:$BI$57,MATCH(M$7,GRID!$A$47:$A$57,0),MATCH(1,($U$2=GRID!$B$31:$BI$31)*(КАЛЕНДАРЬ!$AW8=GRID!$B$33:$BI$33), 0)),
ROUNDUP(INDEX(GRID!$B$47:$BI$57,MATCH(M$7,GRID!$A$47:$A$57,0),MATCH(1,($U$2=GRID!$B$31:$BI$31)*(КАЛЕНДАРЬ!$AW8=GRID!$B$33:$BI$33),0))*(1-GRID!$B$69),0))</f>
        <v>24200</v>
      </c>
      <c r="O431" s="49" t="s">
        <v>101</v>
      </c>
      <c r="P431" s="49" t="s">
        <v>101</v>
      </c>
      <c r="Q431" s="49" t="s">
        <v>101</v>
      </c>
      <c r="R431" s="49" t="s">
        <v>101</v>
      </c>
      <c r="S431" s="49" t="s">
        <v>101</v>
      </c>
      <c r="T431" s="49" t="s">
        <v>101</v>
      </c>
      <c r="U431" s="49" t="s">
        <v>101</v>
      </c>
      <c r="V431" s="49" t="s">
        <v>101</v>
      </c>
      <c r="W431" s="49" t="s">
        <v>101</v>
      </c>
      <c r="X431" s="49" t="s">
        <v>101</v>
      </c>
      <c r="Y431" s="146"/>
    </row>
    <row r="432" spans="1:25" x14ac:dyDescent="0.2">
      <c r="A432" s="117" t="s">
        <v>43</v>
      </c>
      <c r="B432" s="117">
        <v>6</v>
      </c>
      <c r="C432" s="47" cm="1">
        <f t="array" ref="C432">IF($I$2="Открытый тариф",
INDEX(GRID!$B$34:$BI$44,MATCH(C$7,GRID!$A$34:$A$44,0),MATCH(1,($U$2=GRID!$B$31:$BI$31)*(КАЛЕНДАРЬ!$AW9=GRID!$B$33:$BI$33), 0)),
ROUNDUP(INDEX(GRID!$B$34:$BI$44,MATCH(C$7,GRID!$A$34:$A$44,0),MATCH(1,($U$2=GRID!$B$31:$BI$31)*(КАЛЕНДАРЬ!$AW9=GRID!$B$33:$BI$33),0))*(1-GRID!$B$69),0))</f>
        <v>17100</v>
      </c>
      <c r="D432" s="47" cm="1">
        <f t="array" ref="D432">IF($I$2="Открытый тариф",
INDEX(GRID!$B$47:$BI$57,MATCH(C$7,GRID!$A$47:$A$57,0),MATCH(1,($U$2=GRID!$B$31:$BI$31)*(КАЛЕНДАРЬ!$AW9=GRID!$B$33:$BI$33), 0)),
ROUNDUP(INDEX(GRID!$B$47:$BI$57,MATCH(C$7,GRID!$A$47:$A$57,0),MATCH(1,($U$2=GRID!$B$31:$BI$31)*(КАЛЕНДАРЬ!$AW9=GRID!$B$33:$BI$33),0))*(1-GRID!$B$69),0))</f>
        <v>17100</v>
      </c>
      <c r="E432" s="47" cm="1">
        <f t="array" ref="E432">IF($I$2="Открытый тариф",
INDEX(GRID!$B$34:$BI$44,MATCH(E$7,GRID!$A$34:$A$44,0),MATCH(1,($U$2=GRID!$B$31:$BI$31)*(КАЛЕНДАРЬ!$AW9=GRID!$B$33:$BI$33), 0)),
ROUNDUP(INDEX(GRID!$B$34:$BI$44,MATCH(E$7,GRID!$A$34:$A$44,0),MATCH(1,($U$2=GRID!$B$31:$BI$31)*(КАЛЕНДАРЬ!$AW9=GRID!$B$33:$BI$33),0))*(1-GRID!$B$69),0))</f>
        <v>18800</v>
      </c>
      <c r="F432" s="47" cm="1">
        <f t="array" ref="F432">IF($I$2="Открытый тариф",
INDEX(GRID!$B$47:$BI$57,MATCH(E$7,GRID!$A$47:$A$57,0),MATCH(1,($U$2=GRID!$B$31:$BI$31)*(КАЛЕНДАРЬ!$AW9=GRID!$B$33:$BI$33), 0)),
ROUNDUP(INDEX(GRID!$B$47:$BI$57,MATCH(E$7,GRID!$A$47:$A$57,0),MATCH(1,($U$2=GRID!$B$31:$BI$31)*(КАЛЕНДАРЬ!$AW9=GRID!$B$33:$BI$33),0))*(1-GRID!$B$69),0))</f>
        <v>18800</v>
      </c>
      <c r="G432" s="47" cm="1">
        <f t="array" ref="G432">IF($I$2="Открытый тариф",
INDEX(GRID!$B$34:$BI$44,MATCH(G$7,GRID!$A$34:$A$44,0),MATCH(1,($U$2=GRID!$B$31:$BI$31)*(КАЛЕНДАРЬ!$AW9=GRID!$B$33:$BI$33), 0)),
ROUNDUP(INDEX(GRID!$B$34:$BI$44,MATCH(G$7,GRID!$A$34:$A$44,0),MATCH(1,($U$2=GRID!$B$31:$BI$31)*(КАЛЕНДАРЬ!$AW9=GRID!$B$33:$BI$33),0))*(1-GRID!$B$69),0))</f>
        <v>19800</v>
      </c>
      <c r="H432" s="47" cm="1">
        <f t="array" ref="H432">IF($I$2="Открытый тариф",
INDEX(GRID!$B$47:$BI$57,MATCH(G$7,GRID!$A$47:$A$57,0),MATCH(1,($U$2=GRID!$B$31:$BI$31)*(КАЛЕНДАРЬ!$AW9=GRID!$B$33:$BI$33), 0)),
ROUNDUP(INDEX(GRID!$B$47:$BI$57,MATCH(G$7,GRID!$A$47:$A$57,0),MATCH(1,($U$2=GRID!$B$31:$BI$31)*(КАЛЕНДАРЬ!$AW9=GRID!$B$33:$BI$33),0))*(1-GRID!$B$69),0))</f>
        <v>19800</v>
      </c>
      <c r="I432" s="47" cm="1">
        <f t="array" ref="I432">IF($I$2="Открытый тариф",
INDEX(GRID!$B$34:$BI$44,MATCH(I$7,GRID!$A$34:$A$44,0),MATCH(1,($U$2=GRID!$B$31:$BI$31)*(КАЛЕНДАРЬ!$AW9=GRID!$B$33:$BI$33), 0)),
ROUNDUP(INDEX(GRID!$B$34:$BI$44,MATCH(I$7,GRID!$A$34:$A$44,0),MATCH(1,($U$2=GRID!$B$31:$BI$31)*(КАЛЕНДАРЬ!$AW9=GRID!$B$33:$BI$33),0))*(1-GRID!$B$69),0))</f>
        <v>21500</v>
      </c>
      <c r="J432" s="47" cm="1">
        <f t="array" ref="J432">IF($I$2="Открытый тариф",
INDEX(GRID!$B$47:$BI$57,MATCH(I$7,GRID!$A$47:$A$57,0),MATCH(1,($U$2=GRID!$B$31:$BI$31)*(КАЛЕНДАРЬ!$AW9=GRID!$B$33:$BI$33), 0)),
ROUNDUP(INDEX(GRID!$B$47:$BI$57,MATCH(I$7,GRID!$A$47:$A$57,0),MATCH(1,($U$2=GRID!$B$31:$BI$31)*(КАЛЕНДАРЬ!$AW9=GRID!$B$33:$BI$33),0))*(1-GRID!$B$69),0))</f>
        <v>21500</v>
      </c>
      <c r="K432" s="47" cm="1">
        <f t="array" ref="K432">IF($I$2="Открытый тариф",
INDEX(GRID!$B$34:$BI$44,MATCH(K$7,GRID!$A$34:$A$44,0),MATCH(1,($U$2=GRID!$B$31:$BI$31)*(КАЛЕНДАРЬ!$AW9=GRID!$B$33:$BI$33), 0)),
ROUNDUP(INDEX(GRID!$B$34:$BI$44,MATCH(K$7,GRID!$A$34:$A$44,0),MATCH(1,($U$2=GRID!$B$31:$BI$31)*(КАЛЕНДАРЬ!$AW9=GRID!$B$33:$BI$33),0))*(1-GRID!$B$69),0))</f>
        <v>22500</v>
      </c>
      <c r="L432" s="47" cm="1">
        <f t="array" ref="L432">IF($I$2="Открытый тариф",
INDEX(GRID!$B$47:$BI$57,MATCH(K$7,GRID!$A$47:$A$57,0),MATCH(1,($U$2=GRID!$B$31:$BI$31)*(КАЛЕНДАРЬ!$AW9=GRID!$B$33:$BI$33), 0)),
ROUNDUP(INDEX(GRID!$B$47:$BI$57,MATCH(K$7,GRID!$A$47:$A$57,0),MATCH(1,($U$2=GRID!$B$31:$BI$31)*(КАЛЕНДАРЬ!$AW9=GRID!$B$33:$BI$33),0))*(1-GRID!$B$69),0))</f>
        <v>22500</v>
      </c>
      <c r="M432" s="47" cm="1">
        <f t="array" ref="M432">IF($I$2="Открытый тариф",
INDEX(GRID!$B$34:$BI$44,MATCH(M$7,GRID!$A$34:$A$44,0),MATCH(1,($U$2=GRID!$B$31:$BI$31)*(КАЛЕНДАРЬ!$AW9=GRID!$B$33:$BI$33), 0)),
ROUNDUP(INDEX(GRID!$B$34:$BI$44,MATCH(M$7,GRID!$A$34:$A$44,0),MATCH(1,($U$2=GRID!$B$31:$BI$31)*(КАЛЕНДАРЬ!$AW9=GRID!$B$33:$BI$33),0))*(1-GRID!$B$69),0))</f>
        <v>24200</v>
      </c>
      <c r="N432" s="47" cm="1">
        <f t="array" ref="N432">IF($I$2="Открытый тариф",
INDEX(GRID!$B$47:$BI$57,MATCH(M$7,GRID!$A$47:$A$57,0),MATCH(1,($U$2=GRID!$B$31:$BI$31)*(КАЛЕНДАРЬ!$AW9=GRID!$B$33:$BI$33), 0)),
ROUNDUP(INDEX(GRID!$B$47:$BI$57,MATCH(M$7,GRID!$A$47:$A$57,0),MATCH(1,($U$2=GRID!$B$31:$BI$31)*(КАЛЕНДАРЬ!$AW9=GRID!$B$33:$BI$33),0))*(1-GRID!$B$69),0))</f>
        <v>24200</v>
      </c>
      <c r="O432" s="49" t="s">
        <v>101</v>
      </c>
      <c r="P432" s="49" t="s">
        <v>101</v>
      </c>
      <c r="Q432" s="49" t="s">
        <v>101</v>
      </c>
      <c r="R432" s="49" t="s">
        <v>101</v>
      </c>
      <c r="S432" s="49" t="s">
        <v>101</v>
      </c>
      <c r="T432" s="49" t="s">
        <v>101</v>
      </c>
      <c r="U432" s="49" t="s">
        <v>101</v>
      </c>
      <c r="V432" s="49" t="s">
        <v>101</v>
      </c>
      <c r="W432" s="49" t="s">
        <v>101</v>
      </c>
      <c r="X432" s="49" t="s">
        <v>101</v>
      </c>
      <c r="Y432" s="146"/>
    </row>
    <row r="433" spans="1:25" x14ac:dyDescent="0.2">
      <c r="A433" s="117" t="s">
        <v>44</v>
      </c>
      <c r="B433" s="117">
        <v>7</v>
      </c>
      <c r="C433" s="47" cm="1">
        <f t="array" ref="C433">IF($I$2="Открытый тариф",
INDEX(GRID!$B$34:$BI$44,MATCH(C$7,GRID!$A$34:$A$44,0),MATCH(1,($U$2=GRID!$B$31:$BI$31)*(КАЛЕНДАРЬ!$AW10=GRID!$B$33:$BI$33), 0)),
ROUNDUP(INDEX(GRID!$B$34:$BI$44,MATCH(C$7,GRID!$A$34:$A$44,0),MATCH(1,($U$2=GRID!$B$31:$BI$31)*(КАЛЕНДАРЬ!$AW10=GRID!$B$33:$BI$33),0))*(1-GRID!$B$69),0))</f>
        <v>17100</v>
      </c>
      <c r="D433" s="47" cm="1">
        <f t="array" ref="D433">IF($I$2="Открытый тариф",
INDEX(GRID!$B$47:$BI$57,MATCH(C$7,GRID!$A$47:$A$57,0),MATCH(1,($U$2=GRID!$B$31:$BI$31)*(КАЛЕНДАРЬ!$AW10=GRID!$B$33:$BI$33), 0)),
ROUNDUP(INDEX(GRID!$B$47:$BI$57,MATCH(C$7,GRID!$A$47:$A$57,0),MATCH(1,($U$2=GRID!$B$31:$BI$31)*(КАЛЕНДАРЬ!$AW10=GRID!$B$33:$BI$33),0))*(1-GRID!$B$69),0))</f>
        <v>17100</v>
      </c>
      <c r="E433" s="47" cm="1">
        <f t="array" ref="E433">IF($I$2="Открытый тариф",
INDEX(GRID!$B$34:$BI$44,MATCH(E$7,GRID!$A$34:$A$44,0),MATCH(1,($U$2=GRID!$B$31:$BI$31)*(КАЛЕНДАРЬ!$AW10=GRID!$B$33:$BI$33), 0)),
ROUNDUP(INDEX(GRID!$B$34:$BI$44,MATCH(E$7,GRID!$A$34:$A$44,0),MATCH(1,($U$2=GRID!$B$31:$BI$31)*(КАЛЕНДАРЬ!$AW10=GRID!$B$33:$BI$33),0))*(1-GRID!$B$69),0))</f>
        <v>18800</v>
      </c>
      <c r="F433" s="47" cm="1">
        <f t="array" ref="F433">IF($I$2="Открытый тариф",
INDEX(GRID!$B$47:$BI$57,MATCH(E$7,GRID!$A$47:$A$57,0),MATCH(1,($U$2=GRID!$B$31:$BI$31)*(КАЛЕНДАРЬ!$AW10=GRID!$B$33:$BI$33), 0)),
ROUNDUP(INDEX(GRID!$B$47:$BI$57,MATCH(E$7,GRID!$A$47:$A$57,0),MATCH(1,($U$2=GRID!$B$31:$BI$31)*(КАЛЕНДАРЬ!$AW10=GRID!$B$33:$BI$33),0))*(1-GRID!$B$69),0))</f>
        <v>18800</v>
      </c>
      <c r="G433" s="47" cm="1">
        <f t="array" ref="G433">IF($I$2="Открытый тариф",
INDEX(GRID!$B$34:$BI$44,MATCH(G$7,GRID!$A$34:$A$44,0),MATCH(1,($U$2=GRID!$B$31:$BI$31)*(КАЛЕНДАРЬ!$AW10=GRID!$B$33:$BI$33), 0)),
ROUNDUP(INDEX(GRID!$B$34:$BI$44,MATCH(G$7,GRID!$A$34:$A$44,0),MATCH(1,($U$2=GRID!$B$31:$BI$31)*(КАЛЕНДАРЬ!$AW10=GRID!$B$33:$BI$33),0))*(1-GRID!$B$69),0))</f>
        <v>19800</v>
      </c>
      <c r="H433" s="47" cm="1">
        <f t="array" ref="H433">IF($I$2="Открытый тариф",
INDEX(GRID!$B$47:$BI$57,MATCH(G$7,GRID!$A$47:$A$57,0),MATCH(1,($U$2=GRID!$B$31:$BI$31)*(КАЛЕНДАРЬ!$AW10=GRID!$B$33:$BI$33), 0)),
ROUNDUP(INDEX(GRID!$B$47:$BI$57,MATCH(G$7,GRID!$A$47:$A$57,0),MATCH(1,($U$2=GRID!$B$31:$BI$31)*(КАЛЕНДАРЬ!$AW10=GRID!$B$33:$BI$33),0))*(1-GRID!$B$69),0))</f>
        <v>19800</v>
      </c>
      <c r="I433" s="47" cm="1">
        <f t="array" ref="I433">IF($I$2="Открытый тариф",
INDEX(GRID!$B$34:$BI$44,MATCH(I$7,GRID!$A$34:$A$44,0),MATCH(1,($U$2=GRID!$B$31:$BI$31)*(КАЛЕНДАРЬ!$AW10=GRID!$B$33:$BI$33), 0)),
ROUNDUP(INDEX(GRID!$B$34:$BI$44,MATCH(I$7,GRID!$A$34:$A$44,0),MATCH(1,($U$2=GRID!$B$31:$BI$31)*(КАЛЕНДАРЬ!$AW10=GRID!$B$33:$BI$33),0))*(1-GRID!$B$69),0))</f>
        <v>21500</v>
      </c>
      <c r="J433" s="47" cm="1">
        <f t="array" ref="J433">IF($I$2="Открытый тариф",
INDEX(GRID!$B$47:$BI$57,MATCH(I$7,GRID!$A$47:$A$57,0),MATCH(1,($U$2=GRID!$B$31:$BI$31)*(КАЛЕНДАРЬ!$AW10=GRID!$B$33:$BI$33), 0)),
ROUNDUP(INDEX(GRID!$B$47:$BI$57,MATCH(I$7,GRID!$A$47:$A$57,0),MATCH(1,($U$2=GRID!$B$31:$BI$31)*(КАЛЕНДАРЬ!$AW10=GRID!$B$33:$BI$33),0))*(1-GRID!$B$69),0))</f>
        <v>21500</v>
      </c>
      <c r="K433" s="47" cm="1">
        <f t="array" ref="K433">IF($I$2="Открытый тариф",
INDEX(GRID!$B$34:$BI$44,MATCH(K$7,GRID!$A$34:$A$44,0),MATCH(1,($U$2=GRID!$B$31:$BI$31)*(КАЛЕНДАРЬ!$AW10=GRID!$B$33:$BI$33), 0)),
ROUNDUP(INDEX(GRID!$B$34:$BI$44,MATCH(K$7,GRID!$A$34:$A$44,0),MATCH(1,($U$2=GRID!$B$31:$BI$31)*(КАЛЕНДАРЬ!$AW10=GRID!$B$33:$BI$33),0))*(1-GRID!$B$69),0))</f>
        <v>22500</v>
      </c>
      <c r="L433" s="47" cm="1">
        <f t="array" ref="L433">IF($I$2="Открытый тариф",
INDEX(GRID!$B$47:$BI$57,MATCH(K$7,GRID!$A$47:$A$57,0),MATCH(1,($U$2=GRID!$B$31:$BI$31)*(КАЛЕНДАРЬ!$AW10=GRID!$B$33:$BI$33), 0)),
ROUNDUP(INDEX(GRID!$B$47:$BI$57,MATCH(K$7,GRID!$A$47:$A$57,0),MATCH(1,($U$2=GRID!$B$31:$BI$31)*(КАЛЕНДАРЬ!$AW10=GRID!$B$33:$BI$33),0))*(1-GRID!$B$69),0))</f>
        <v>22500</v>
      </c>
      <c r="M433" s="47" cm="1">
        <f t="array" ref="M433">IF($I$2="Открытый тариф",
INDEX(GRID!$B$34:$BI$44,MATCH(M$7,GRID!$A$34:$A$44,0),MATCH(1,($U$2=GRID!$B$31:$BI$31)*(КАЛЕНДАРЬ!$AW10=GRID!$B$33:$BI$33), 0)),
ROUNDUP(INDEX(GRID!$B$34:$BI$44,MATCH(M$7,GRID!$A$34:$A$44,0),MATCH(1,($U$2=GRID!$B$31:$BI$31)*(КАЛЕНДАРЬ!$AW10=GRID!$B$33:$BI$33),0))*(1-GRID!$B$69),0))</f>
        <v>24200</v>
      </c>
      <c r="N433" s="47" cm="1">
        <f t="array" ref="N433">IF($I$2="Открытый тариф",
INDEX(GRID!$B$47:$BI$57,MATCH(M$7,GRID!$A$47:$A$57,0),MATCH(1,($U$2=GRID!$B$31:$BI$31)*(КАЛЕНДАРЬ!$AW10=GRID!$B$33:$BI$33), 0)),
ROUNDUP(INDEX(GRID!$B$47:$BI$57,MATCH(M$7,GRID!$A$47:$A$57,0),MATCH(1,($U$2=GRID!$B$31:$BI$31)*(КАЛЕНДАРЬ!$AW10=GRID!$B$33:$BI$33),0))*(1-GRID!$B$69),0))</f>
        <v>24200</v>
      </c>
      <c r="O433" s="49" t="s">
        <v>101</v>
      </c>
      <c r="P433" s="49" t="s">
        <v>101</v>
      </c>
      <c r="Q433" s="49" t="s">
        <v>101</v>
      </c>
      <c r="R433" s="49" t="s">
        <v>101</v>
      </c>
      <c r="S433" s="49" t="s">
        <v>101</v>
      </c>
      <c r="T433" s="49" t="s">
        <v>101</v>
      </c>
      <c r="U433" s="49" t="s">
        <v>101</v>
      </c>
      <c r="V433" s="49" t="s">
        <v>101</v>
      </c>
      <c r="W433" s="49" t="s">
        <v>101</v>
      </c>
      <c r="X433" s="49" t="s">
        <v>101</v>
      </c>
      <c r="Y433" s="146"/>
    </row>
    <row r="434" spans="1:25" x14ac:dyDescent="0.2">
      <c r="A434" s="117" t="s">
        <v>45</v>
      </c>
      <c r="B434" s="117">
        <v>8</v>
      </c>
      <c r="C434" s="47" cm="1">
        <f t="array" ref="C434">IF($I$2="Открытый тариф",
INDEX(GRID!$B$34:$BI$44,MATCH(C$7,GRID!$A$34:$A$44,0),MATCH(1,($U$2=GRID!$B$31:$BI$31)*(КАЛЕНДАРЬ!$AW11=GRID!$B$33:$BI$33), 0)),
ROUNDUP(INDEX(GRID!$B$34:$BI$44,MATCH(C$7,GRID!$A$34:$A$44,0),MATCH(1,($U$2=GRID!$B$31:$BI$31)*(КАЛЕНДАРЬ!$AW11=GRID!$B$33:$BI$33),0))*(1-GRID!$B$69),0))</f>
        <v>17100</v>
      </c>
      <c r="D434" s="47" cm="1">
        <f t="array" ref="D434">IF($I$2="Открытый тариф",
INDEX(GRID!$B$47:$BI$57,MATCH(C$7,GRID!$A$47:$A$57,0),MATCH(1,($U$2=GRID!$B$31:$BI$31)*(КАЛЕНДАРЬ!$AW11=GRID!$B$33:$BI$33), 0)),
ROUNDUP(INDEX(GRID!$B$47:$BI$57,MATCH(C$7,GRID!$A$47:$A$57,0),MATCH(1,($U$2=GRID!$B$31:$BI$31)*(КАЛЕНДАРЬ!$AW11=GRID!$B$33:$BI$33),0))*(1-GRID!$B$69),0))</f>
        <v>17100</v>
      </c>
      <c r="E434" s="47" cm="1">
        <f t="array" ref="E434">IF($I$2="Открытый тариф",
INDEX(GRID!$B$34:$BI$44,MATCH(E$7,GRID!$A$34:$A$44,0),MATCH(1,($U$2=GRID!$B$31:$BI$31)*(КАЛЕНДАРЬ!$AW11=GRID!$B$33:$BI$33), 0)),
ROUNDUP(INDEX(GRID!$B$34:$BI$44,MATCH(E$7,GRID!$A$34:$A$44,0),MATCH(1,($U$2=GRID!$B$31:$BI$31)*(КАЛЕНДАРЬ!$AW11=GRID!$B$33:$BI$33),0))*(1-GRID!$B$69),0))</f>
        <v>18800</v>
      </c>
      <c r="F434" s="47" cm="1">
        <f t="array" ref="F434">IF($I$2="Открытый тариф",
INDEX(GRID!$B$47:$BI$57,MATCH(E$7,GRID!$A$47:$A$57,0),MATCH(1,($U$2=GRID!$B$31:$BI$31)*(КАЛЕНДАРЬ!$AW11=GRID!$B$33:$BI$33), 0)),
ROUNDUP(INDEX(GRID!$B$47:$BI$57,MATCH(E$7,GRID!$A$47:$A$57,0),MATCH(1,($U$2=GRID!$B$31:$BI$31)*(КАЛЕНДАРЬ!$AW11=GRID!$B$33:$BI$33),0))*(1-GRID!$B$69),0))</f>
        <v>18800</v>
      </c>
      <c r="G434" s="47" cm="1">
        <f t="array" ref="G434">IF($I$2="Открытый тариф",
INDEX(GRID!$B$34:$BI$44,MATCH(G$7,GRID!$A$34:$A$44,0),MATCH(1,($U$2=GRID!$B$31:$BI$31)*(КАЛЕНДАРЬ!$AW11=GRID!$B$33:$BI$33), 0)),
ROUNDUP(INDEX(GRID!$B$34:$BI$44,MATCH(G$7,GRID!$A$34:$A$44,0),MATCH(1,($U$2=GRID!$B$31:$BI$31)*(КАЛЕНДАРЬ!$AW11=GRID!$B$33:$BI$33),0))*(1-GRID!$B$69),0))</f>
        <v>19800</v>
      </c>
      <c r="H434" s="47" cm="1">
        <f t="array" ref="H434">IF($I$2="Открытый тариф",
INDEX(GRID!$B$47:$BI$57,MATCH(G$7,GRID!$A$47:$A$57,0),MATCH(1,($U$2=GRID!$B$31:$BI$31)*(КАЛЕНДАРЬ!$AW11=GRID!$B$33:$BI$33), 0)),
ROUNDUP(INDEX(GRID!$B$47:$BI$57,MATCH(G$7,GRID!$A$47:$A$57,0),MATCH(1,($U$2=GRID!$B$31:$BI$31)*(КАЛЕНДАРЬ!$AW11=GRID!$B$33:$BI$33),0))*(1-GRID!$B$69),0))</f>
        <v>19800</v>
      </c>
      <c r="I434" s="47" cm="1">
        <f t="array" ref="I434">IF($I$2="Открытый тариф",
INDEX(GRID!$B$34:$BI$44,MATCH(I$7,GRID!$A$34:$A$44,0),MATCH(1,($U$2=GRID!$B$31:$BI$31)*(КАЛЕНДАРЬ!$AW11=GRID!$B$33:$BI$33), 0)),
ROUNDUP(INDEX(GRID!$B$34:$BI$44,MATCH(I$7,GRID!$A$34:$A$44,0),MATCH(1,($U$2=GRID!$B$31:$BI$31)*(КАЛЕНДАРЬ!$AW11=GRID!$B$33:$BI$33),0))*(1-GRID!$B$69),0))</f>
        <v>21500</v>
      </c>
      <c r="J434" s="47" cm="1">
        <f t="array" ref="J434">IF($I$2="Открытый тариф",
INDEX(GRID!$B$47:$BI$57,MATCH(I$7,GRID!$A$47:$A$57,0),MATCH(1,($U$2=GRID!$B$31:$BI$31)*(КАЛЕНДАРЬ!$AW11=GRID!$B$33:$BI$33), 0)),
ROUNDUP(INDEX(GRID!$B$47:$BI$57,MATCH(I$7,GRID!$A$47:$A$57,0),MATCH(1,($U$2=GRID!$B$31:$BI$31)*(КАЛЕНДАРЬ!$AW11=GRID!$B$33:$BI$33),0))*(1-GRID!$B$69),0))</f>
        <v>21500</v>
      </c>
      <c r="K434" s="47" cm="1">
        <f t="array" ref="K434">IF($I$2="Открытый тариф",
INDEX(GRID!$B$34:$BI$44,MATCH(K$7,GRID!$A$34:$A$44,0),MATCH(1,($U$2=GRID!$B$31:$BI$31)*(КАЛЕНДАРЬ!$AW11=GRID!$B$33:$BI$33), 0)),
ROUNDUP(INDEX(GRID!$B$34:$BI$44,MATCH(K$7,GRID!$A$34:$A$44,0),MATCH(1,($U$2=GRID!$B$31:$BI$31)*(КАЛЕНДАРЬ!$AW11=GRID!$B$33:$BI$33),0))*(1-GRID!$B$69),0))</f>
        <v>22500</v>
      </c>
      <c r="L434" s="47" cm="1">
        <f t="array" ref="L434">IF($I$2="Открытый тариф",
INDEX(GRID!$B$47:$BI$57,MATCH(K$7,GRID!$A$47:$A$57,0),MATCH(1,($U$2=GRID!$B$31:$BI$31)*(КАЛЕНДАРЬ!$AW11=GRID!$B$33:$BI$33), 0)),
ROUNDUP(INDEX(GRID!$B$47:$BI$57,MATCH(K$7,GRID!$A$47:$A$57,0),MATCH(1,($U$2=GRID!$B$31:$BI$31)*(КАЛЕНДАРЬ!$AW11=GRID!$B$33:$BI$33),0))*(1-GRID!$B$69),0))</f>
        <v>22500</v>
      </c>
      <c r="M434" s="47" cm="1">
        <f t="array" ref="M434">IF($I$2="Открытый тариф",
INDEX(GRID!$B$34:$BI$44,MATCH(M$7,GRID!$A$34:$A$44,0),MATCH(1,($U$2=GRID!$B$31:$BI$31)*(КАЛЕНДАРЬ!$AW11=GRID!$B$33:$BI$33), 0)),
ROUNDUP(INDEX(GRID!$B$34:$BI$44,MATCH(M$7,GRID!$A$34:$A$44,0),MATCH(1,($U$2=GRID!$B$31:$BI$31)*(КАЛЕНДАРЬ!$AW11=GRID!$B$33:$BI$33),0))*(1-GRID!$B$69),0))</f>
        <v>24200</v>
      </c>
      <c r="N434" s="47" cm="1">
        <f t="array" ref="N434">IF($I$2="Открытый тариф",
INDEX(GRID!$B$47:$BI$57,MATCH(M$7,GRID!$A$47:$A$57,0),MATCH(1,($U$2=GRID!$B$31:$BI$31)*(КАЛЕНДАРЬ!$AW11=GRID!$B$33:$BI$33), 0)),
ROUNDUP(INDEX(GRID!$B$47:$BI$57,MATCH(M$7,GRID!$A$47:$A$57,0),MATCH(1,($U$2=GRID!$B$31:$BI$31)*(КАЛЕНДАРЬ!$AW11=GRID!$B$33:$BI$33),0))*(1-GRID!$B$69),0))</f>
        <v>24200</v>
      </c>
      <c r="O434" s="49" t="s">
        <v>101</v>
      </c>
      <c r="P434" s="49" t="s">
        <v>101</v>
      </c>
      <c r="Q434" s="49" t="s">
        <v>101</v>
      </c>
      <c r="R434" s="49" t="s">
        <v>101</v>
      </c>
      <c r="S434" s="49" t="s">
        <v>101</v>
      </c>
      <c r="T434" s="49" t="s">
        <v>101</v>
      </c>
      <c r="U434" s="49" t="s">
        <v>101</v>
      </c>
      <c r="V434" s="49" t="s">
        <v>101</v>
      </c>
      <c r="W434" s="49" t="s">
        <v>101</v>
      </c>
      <c r="X434" s="49" t="s">
        <v>101</v>
      </c>
      <c r="Y434" s="146"/>
    </row>
    <row r="435" spans="1:25" x14ac:dyDescent="0.2">
      <c r="A435" s="117" t="s">
        <v>46</v>
      </c>
      <c r="B435" s="117">
        <v>9</v>
      </c>
      <c r="C435" s="47" cm="1">
        <f t="array" ref="C435">IF($I$2="Открытый тариф",
INDEX(GRID!$B$34:$BI$44,MATCH(C$7,GRID!$A$34:$A$44,0),MATCH(1,($U$2=GRID!$B$31:$BI$31)*(КАЛЕНДАРЬ!$AW12=GRID!$B$33:$BI$33), 0)),
ROUNDUP(INDEX(GRID!$B$34:$BI$44,MATCH(C$7,GRID!$A$34:$A$44,0),MATCH(1,($U$2=GRID!$B$31:$BI$31)*(КАЛЕНДАРЬ!$AW12=GRID!$B$33:$BI$33),0))*(1-GRID!$B$69),0))</f>
        <v>17100</v>
      </c>
      <c r="D435" s="47" cm="1">
        <f t="array" ref="D435">IF($I$2="Открытый тариф",
INDEX(GRID!$B$47:$BI$57,MATCH(C$7,GRID!$A$47:$A$57,0),MATCH(1,($U$2=GRID!$B$31:$BI$31)*(КАЛЕНДАРЬ!$AW12=GRID!$B$33:$BI$33), 0)),
ROUNDUP(INDEX(GRID!$B$47:$BI$57,MATCH(C$7,GRID!$A$47:$A$57,0),MATCH(1,($U$2=GRID!$B$31:$BI$31)*(КАЛЕНДАРЬ!$AW12=GRID!$B$33:$BI$33),0))*(1-GRID!$B$69),0))</f>
        <v>17100</v>
      </c>
      <c r="E435" s="47" cm="1">
        <f t="array" ref="E435">IF($I$2="Открытый тариф",
INDEX(GRID!$B$34:$BI$44,MATCH(E$7,GRID!$A$34:$A$44,0),MATCH(1,($U$2=GRID!$B$31:$BI$31)*(КАЛЕНДАРЬ!$AW12=GRID!$B$33:$BI$33), 0)),
ROUNDUP(INDEX(GRID!$B$34:$BI$44,MATCH(E$7,GRID!$A$34:$A$44,0),MATCH(1,($U$2=GRID!$B$31:$BI$31)*(КАЛЕНДАРЬ!$AW12=GRID!$B$33:$BI$33),0))*(1-GRID!$B$69),0))</f>
        <v>18800</v>
      </c>
      <c r="F435" s="47" cm="1">
        <f t="array" ref="F435">IF($I$2="Открытый тариф",
INDEX(GRID!$B$47:$BI$57,MATCH(E$7,GRID!$A$47:$A$57,0),MATCH(1,($U$2=GRID!$B$31:$BI$31)*(КАЛЕНДАРЬ!$AW12=GRID!$B$33:$BI$33), 0)),
ROUNDUP(INDEX(GRID!$B$47:$BI$57,MATCH(E$7,GRID!$A$47:$A$57,0),MATCH(1,($U$2=GRID!$B$31:$BI$31)*(КАЛЕНДАРЬ!$AW12=GRID!$B$33:$BI$33),0))*(1-GRID!$B$69),0))</f>
        <v>18800</v>
      </c>
      <c r="G435" s="47" cm="1">
        <f t="array" ref="G435">IF($I$2="Открытый тариф",
INDEX(GRID!$B$34:$BI$44,MATCH(G$7,GRID!$A$34:$A$44,0),MATCH(1,($U$2=GRID!$B$31:$BI$31)*(КАЛЕНДАРЬ!$AW12=GRID!$B$33:$BI$33), 0)),
ROUNDUP(INDEX(GRID!$B$34:$BI$44,MATCH(G$7,GRID!$A$34:$A$44,0),MATCH(1,($U$2=GRID!$B$31:$BI$31)*(КАЛЕНДАРЬ!$AW12=GRID!$B$33:$BI$33),0))*(1-GRID!$B$69),0))</f>
        <v>19800</v>
      </c>
      <c r="H435" s="47" cm="1">
        <f t="array" ref="H435">IF($I$2="Открытый тариф",
INDEX(GRID!$B$47:$BI$57,MATCH(G$7,GRID!$A$47:$A$57,0),MATCH(1,($U$2=GRID!$B$31:$BI$31)*(КАЛЕНДАРЬ!$AW12=GRID!$B$33:$BI$33), 0)),
ROUNDUP(INDEX(GRID!$B$47:$BI$57,MATCH(G$7,GRID!$A$47:$A$57,0),MATCH(1,($U$2=GRID!$B$31:$BI$31)*(КАЛЕНДАРЬ!$AW12=GRID!$B$33:$BI$33),0))*(1-GRID!$B$69),0))</f>
        <v>19800</v>
      </c>
      <c r="I435" s="47" cm="1">
        <f t="array" ref="I435">IF($I$2="Открытый тариф",
INDEX(GRID!$B$34:$BI$44,MATCH(I$7,GRID!$A$34:$A$44,0),MATCH(1,($U$2=GRID!$B$31:$BI$31)*(КАЛЕНДАРЬ!$AW12=GRID!$B$33:$BI$33), 0)),
ROUNDUP(INDEX(GRID!$B$34:$BI$44,MATCH(I$7,GRID!$A$34:$A$44,0),MATCH(1,($U$2=GRID!$B$31:$BI$31)*(КАЛЕНДАРЬ!$AW12=GRID!$B$33:$BI$33),0))*(1-GRID!$B$69),0))</f>
        <v>21500</v>
      </c>
      <c r="J435" s="47" cm="1">
        <f t="array" ref="J435">IF($I$2="Открытый тариф",
INDEX(GRID!$B$47:$BI$57,MATCH(I$7,GRID!$A$47:$A$57,0),MATCH(1,($U$2=GRID!$B$31:$BI$31)*(КАЛЕНДАРЬ!$AW12=GRID!$B$33:$BI$33), 0)),
ROUNDUP(INDEX(GRID!$B$47:$BI$57,MATCH(I$7,GRID!$A$47:$A$57,0),MATCH(1,($U$2=GRID!$B$31:$BI$31)*(КАЛЕНДАРЬ!$AW12=GRID!$B$33:$BI$33),0))*(1-GRID!$B$69),0))</f>
        <v>21500</v>
      </c>
      <c r="K435" s="47" cm="1">
        <f t="array" ref="K435">IF($I$2="Открытый тариф",
INDEX(GRID!$B$34:$BI$44,MATCH(K$7,GRID!$A$34:$A$44,0),MATCH(1,($U$2=GRID!$B$31:$BI$31)*(КАЛЕНДАРЬ!$AW12=GRID!$B$33:$BI$33), 0)),
ROUNDUP(INDEX(GRID!$B$34:$BI$44,MATCH(K$7,GRID!$A$34:$A$44,0),MATCH(1,($U$2=GRID!$B$31:$BI$31)*(КАЛЕНДАРЬ!$AW12=GRID!$B$33:$BI$33),0))*(1-GRID!$B$69),0))</f>
        <v>22500</v>
      </c>
      <c r="L435" s="47" cm="1">
        <f t="array" ref="L435">IF($I$2="Открытый тариф",
INDEX(GRID!$B$47:$BI$57,MATCH(K$7,GRID!$A$47:$A$57,0),MATCH(1,($U$2=GRID!$B$31:$BI$31)*(КАЛЕНДАРЬ!$AW12=GRID!$B$33:$BI$33), 0)),
ROUNDUP(INDEX(GRID!$B$47:$BI$57,MATCH(K$7,GRID!$A$47:$A$57,0),MATCH(1,($U$2=GRID!$B$31:$BI$31)*(КАЛЕНДАРЬ!$AW12=GRID!$B$33:$BI$33),0))*(1-GRID!$B$69),0))</f>
        <v>22500</v>
      </c>
      <c r="M435" s="47" cm="1">
        <f t="array" ref="M435">IF($I$2="Открытый тариф",
INDEX(GRID!$B$34:$BI$44,MATCH(M$7,GRID!$A$34:$A$44,0),MATCH(1,($U$2=GRID!$B$31:$BI$31)*(КАЛЕНДАРЬ!$AW12=GRID!$B$33:$BI$33), 0)),
ROUNDUP(INDEX(GRID!$B$34:$BI$44,MATCH(M$7,GRID!$A$34:$A$44,0),MATCH(1,($U$2=GRID!$B$31:$BI$31)*(КАЛЕНДАРЬ!$AW12=GRID!$B$33:$BI$33),0))*(1-GRID!$B$69),0))</f>
        <v>24200</v>
      </c>
      <c r="N435" s="47" cm="1">
        <f t="array" ref="N435">IF($I$2="Открытый тариф",
INDEX(GRID!$B$47:$BI$57,MATCH(M$7,GRID!$A$47:$A$57,0),MATCH(1,($U$2=GRID!$B$31:$BI$31)*(КАЛЕНДАРЬ!$AW12=GRID!$B$33:$BI$33), 0)),
ROUNDUP(INDEX(GRID!$B$47:$BI$57,MATCH(M$7,GRID!$A$47:$A$57,0),MATCH(1,($U$2=GRID!$B$31:$BI$31)*(КАЛЕНДАРЬ!$AW12=GRID!$B$33:$BI$33),0))*(1-GRID!$B$69),0))</f>
        <v>24200</v>
      </c>
      <c r="O435" s="49" t="s">
        <v>101</v>
      </c>
      <c r="P435" s="49" t="s">
        <v>101</v>
      </c>
      <c r="Q435" s="49" t="s">
        <v>101</v>
      </c>
      <c r="R435" s="49" t="s">
        <v>101</v>
      </c>
      <c r="S435" s="49" t="s">
        <v>101</v>
      </c>
      <c r="T435" s="49" t="s">
        <v>101</v>
      </c>
      <c r="U435" s="49" t="s">
        <v>101</v>
      </c>
      <c r="V435" s="49" t="s">
        <v>101</v>
      </c>
      <c r="W435" s="49" t="s">
        <v>101</v>
      </c>
      <c r="X435" s="49" t="s">
        <v>101</v>
      </c>
      <c r="Y435" s="146"/>
    </row>
    <row r="436" spans="1:25" x14ac:dyDescent="0.2">
      <c r="A436" s="117" t="s">
        <v>47</v>
      </c>
      <c r="B436" s="117">
        <v>10</v>
      </c>
      <c r="C436" s="47" cm="1">
        <f t="array" ref="C436">IF($I$2="Открытый тариф",
INDEX(GRID!$B$34:$BI$44,MATCH(C$7,GRID!$A$34:$A$44,0),MATCH(1,($U$2=GRID!$B$31:$BI$31)*(КАЛЕНДАРЬ!$AW13=GRID!$B$33:$BI$33), 0)),
ROUNDUP(INDEX(GRID!$B$34:$BI$44,MATCH(C$7,GRID!$A$34:$A$44,0),MATCH(1,($U$2=GRID!$B$31:$BI$31)*(КАЛЕНДАРЬ!$AW13=GRID!$B$33:$BI$33),0))*(1-GRID!$B$69),0))</f>
        <v>17100</v>
      </c>
      <c r="D436" s="47" cm="1">
        <f t="array" ref="D436">IF($I$2="Открытый тариф",
INDEX(GRID!$B$47:$BI$57,MATCH(C$7,GRID!$A$47:$A$57,0),MATCH(1,($U$2=GRID!$B$31:$BI$31)*(КАЛЕНДАРЬ!$AW13=GRID!$B$33:$BI$33), 0)),
ROUNDUP(INDEX(GRID!$B$47:$BI$57,MATCH(C$7,GRID!$A$47:$A$57,0),MATCH(1,($U$2=GRID!$B$31:$BI$31)*(КАЛЕНДАРЬ!$AW13=GRID!$B$33:$BI$33),0))*(1-GRID!$B$69),0))</f>
        <v>17100</v>
      </c>
      <c r="E436" s="47" cm="1">
        <f t="array" ref="E436">IF($I$2="Открытый тариф",
INDEX(GRID!$B$34:$BI$44,MATCH(E$7,GRID!$A$34:$A$44,0),MATCH(1,($U$2=GRID!$B$31:$BI$31)*(КАЛЕНДАРЬ!$AW13=GRID!$B$33:$BI$33), 0)),
ROUNDUP(INDEX(GRID!$B$34:$BI$44,MATCH(E$7,GRID!$A$34:$A$44,0),MATCH(1,($U$2=GRID!$B$31:$BI$31)*(КАЛЕНДАРЬ!$AW13=GRID!$B$33:$BI$33),0))*(1-GRID!$B$69),0))</f>
        <v>18800</v>
      </c>
      <c r="F436" s="47" cm="1">
        <f t="array" ref="F436">IF($I$2="Открытый тариф",
INDEX(GRID!$B$47:$BI$57,MATCH(E$7,GRID!$A$47:$A$57,0),MATCH(1,($U$2=GRID!$B$31:$BI$31)*(КАЛЕНДАРЬ!$AW13=GRID!$B$33:$BI$33), 0)),
ROUNDUP(INDEX(GRID!$B$47:$BI$57,MATCH(E$7,GRID!$A$47:$A$57,0),MATCH(1,($U$2=GRID!$B$31:$BI$31)*(КАЛЕНДАРЬ!$AW13=GRID!$B$33:$BI$33),0))*(1-GRID!$B$69),0))</f>
        <v>18800</v>
      </c>
      <c r="G436" s="47" cm="1">
        <f t="array" ref="G436">IF($I$2="Открытый тариф",
INDEX(GRID!$B$34:$BI$44,MATCH(G$7,GRID!$A$34:$A$44,0),MATCH(1,($U$2=GRID!$B$31:$BI$31)*(КАЛЕНДАРЬ!$AW13=GRID!$B$33:$BI$33), 0)),
ROUNDUP(INDEX(GRID!$B$34:$BI$44,MATCH(G$7,GRID!$A$34:$A$44,0),MATCH(1,($U$2=GRID!$B$31:$BI$31)*(КАЛЕНДАРЬ!$AW13=GRID!$B$33:$BI$33),0))*(1-GRID!$B$69),0))</f>
        <v>19800</v>
      </c>
      <c r="H436" s="47" cm="1">
        <f t="array" ref="H436">IF($I$2="Открытый тариф",
INDEX(GRID!$B$47:$BI$57,MATCH(G$7,GRID!$A$47:$A$57,0),MATCH(1,($U$2=GRID!$B$31:$BI$31)*(КАЛЕНДАРЬ!$AW13=GRID!$B$33:$BI$33), 0)),
ROUNDUP(INDEX(GRID!$B$47:$BI$57,MATCH(G$7,GRID!$A$47:$A$57,0),MATCH(1,($U$2=GRID!$B$31:$BI$31)*(КАЛЕНДАРЬ!$AW13=GRID!$B$33:$BI$33),0))*(1-GRID!$B$69),0))</f>
        <v>19800</v>
      </c>
      <c r="I436" s="47" cm="1">
        <f t="array" ref="I436">IF($I$2="Открытый тариф",
INDEX(GRID!$B$34:$BI$44,MATCH(I$7,GRID!$A$34:$A$44,0),MATCH(1,($U$2=GRID!$B$31:$BI$31)*(КАЛЕНДАРЬ!$AW13=GRID!$B$33:$BI$33), 0)),
ROUNDUP(INDEX(GRID!$B$34:$BI$44,MATCH(I$7,GRID!$A$34:$A$44,0),MATCH(1,($U$2=GRID!$B$31:$BI$31)*(КАЛЕНДАРЬ!$AW13=GRID!$B$33:$BI$33),0))*(1-GRID!$B$69),0))</f>
        <v>21500</v>
      </c>
      <c r="J436" s="47" cm="1">
        <f t="array" ref="J436">IF($I$2="Открытый тариф",
INDEX(GRID!$B$47:$BI$57,MATCH(I$7,GRID!$A$47:$A$57,0),MATCH(1,($U$2=GRID!$B$31:$BI$31)*(КАЛЕНДАРЬ!$AW13=GRID!$B$33:$BI$33), 0)),
ROUNDUP(INDEX(GRID!$B$47:$BI$57,MATCH(I$7,GRID!$A$47:$A$57,0),MATCH(1,($U$2=GRID!$B$31:$BI$31)*(КАЛЕНДАРЬ!$AW13=GRID!$B$33:$BI$33),0))*(1-GRID!$B$69),0))</f>
        <v>21500</v>
      </c>
      <c r="K436" s="47" cm="1">
        <f t="array" ref="K436">IF($I$2="Открытый тариф",
INDEX(GRID!$B$34:$BI$44,MATCH(K$7,GRID!$A$34:$A$44,0),MATCH(1,($U$2=GRID!$B$31:$BI$31)*(КАЛЕНДАРЬ!$AW13=GRID!$B$33:$BI$33), 0)),
ROUNDUP(INDEX(GRID!$B$34:$BI$44,MATCH(K$7,GRID!$A$34:$A$44,0),MATCH(1,($U$2=GRID!$B$31:$BI$31)*(КАЛЕНДАРЬ!$AW13=GRID!$B$33:$BI$33),0))*(1-GRID!$B$69),0))</f>
        <v>22500</v>
      </c>
      <c r="L436" s="47" cm="1">
        <f t="array" ref="L436">IF($I$2="Открытый тариф",
INDEX(GRID!$B$47:$BI$57,MATCH(K$7,GRID!$A$47:$A$57,0),MATCH(1,($U$2=GRID!$B$31:$BI$31)*(КАЛЕНДАРЬ!$AW13=GRID!$B$33:$BI$33), 0)),
ROUNDUP(INDEX(GRID!$B$47:$BI$57,MATCH(K$7,GRID!$A$47:$A$57,0),MATCH(1,($U$2=GRID!$B$31:$BI$31)*(КАЛЕНДАРЬ!$AW13=GRID!$B$33:$BI$33),0))*(1-GRID!$B$69),0))</f>
        <v>22500</v>
      </c>
      <c r="M436" s="47" cm="1">
        <f t="array" ref="M436">IF($I$2="Открытый тариф",
INDEX(GRID!$B$34:$BI$44,MATCH(M$7,GRID!$A$34:$A$44,0),MATCH(1,($U$2=GRID!$B$31:$BI$31)*(КАЛЕНДАРЬ!$AW13=GRID!$B$33:$BI$33), 0)),
ROUNDUP(INDEX(GRID!$B$34:$BI$44,MATCH(M$7,GRID!$A$34:$A$44,0),MATCH(1,($U$2=GRID!$B$31:$BI$31)*(КАЛЕНДАРЬ!$AW13=GRID!$B$33:$BI$33),0))*(1-GRID!$B$69),0))</f>
        <v>24200</v>
      </c>
      <c r="N436" s="47" cm="1">
        <f t="array" ref="N436">IF($I$2="Открытый тариф",
INDEX(GRID!$B$47:$BI$57,MATCH(M$7,GRID!$A$47:$A$57,0),MATCH(1,($U$2=GRID!$B$31:$BI$31)*(КАЛЕНДАРЬ!$AW13=GRID!$B$33:$BI$33), 0)),
ROUNDUP(INDEX(GRID!$B$47:$BI$57,MATCH(M$7,GRID!$A$47:$A$57,0),MATCH(1,($U$2=GRID!$B$31:$BI$31)*(КАЛЕНДАРЬ!$AW13=GRID!$B$33:$BI$33),0))*(1-GRID!$B$69),0))</f>
        <v>24200</v>
      </c>
      <c r="O436" s="49" t="s">
        <v>101</v>
      </c>
      <c r="P436" s="49" t="s">
        <v>101</v>
      </c>
      <c r="Q436" s="49" t="s">
        <v>101</v>
      </c>
      <c r="R436" s="49" t="s">
        <v>101</v>
      </c>
      <c r="S436" s="49" t="s">
        <v>101</v>
      </c>
      <c r="T436" s="49" t="s">
        <v>101</v>
      </c>
      <c r="U436" s="49" t="s">
        <v>101</v>
      </c>
      <c r="V436" s="49" t="s">
        <v>101</v>
      </c>
      <c r="W436" s="49" t="s">
        <v>101</v>
      </c>
      <c r="X436" s="49" t="s">
        <v>101</v>
      </c>
      <c r="Y436" s="146"/>
    </row>
    <row r="437" spans="1:25" x14ac:dyDescent="0.2">
      <c r="A437" s="117" t="s">
        <v>48</v>
      </c>
      <c r="B437" s="117">
        <v>11</v>
      </c>
      <c r="C437" s="47" cm="1">
        <f t="array" ref="C437">IF($I$2="Открытый тариф",
INDEX(GRID!$B$34:$BI$44,MATCH(C$7,GRID!$A$34:$A$44,0),MATCH(1,($U$2=GRID!$B$31:$BI$31)*(КАЛЕНДАРЬ!$AW14=GRID!$B$33:$BI$33), 0)),
ROUNDUP(INDEX(GRID!$B$34:$BI$44,MATCH(C$7,GRID!$A$34:$A$44,0),MATCH(1,($U$2=GRID!$B$31:$BI$31)*(КАЛЕНДАРЬ!$AW14=GRID!$B$33:$BI$33),0))*(1-GRID!$B$69),0))</f>
        <v>17100</v>
      </c>
      <c r="D437" s="47" cm="1">
        <f t="array" ref="D437">IF($I$2="Открытый тариф",
INDEX(GRID!$B$47:$BI$57,MATCH(C$7,GRID!$A$47:$A$57,0),MATCH(1,($U$2=GRID!$B$31:$BI$31)*(КАЛЕНДАРЬ!$AW14=GRID!$B$33:$BI$33), 0)),
ROUNDUP(INDEX(GRID!$B$47:$BI$57,MATCH(C$7,GRID!$A$47:$A$57,0),MATCH(1,($U$2=GRID!$B$31:$BI$31)*(КАЛЕНДАРЬ!$AW14=GRID!$B$33:$BI$33),0))*(1-GRID!$B$69),0))</f>
        <v>17100</v>
      </c>
      <c r="E437" s="47" cm="1">
        <f t="array" ref="E437">IF($I$2="Открытый тариф",
INDEX(GRID!$B$34:$BI$44,MATCH(E$7,GRID!$A$34:$A$44,0),MATCH(1,($U$2=GRID!$B$31:$BI$31)*(КАЛЕНДАРЬ!$AW14=GRID!$B$33:$BI$33), 0)),
ROUNDUP(INDEX(GRID!$B$34:$BI$44,MATCH(E$7,GRID!$A$34:$A$44,0),MATCH(1,($U$2=GRID!$B$31:$BI$31)*(КАЛЕНДАРЬ!$AW14=GRID!$B$33:$BI$33),0))*(1-GRID!$B$69),0))</f>
        <v>18800</v>
      </c>
      <c r="F437" s="47" cm="1">
        <f t="array" ref="F437">IF($I$2="Открытый тариф",
INDEX(GRID!$B$47:$BI$57,MATCH(E$7,GRID!$A$47:$A$57,0),MATCH(1,($U$2=GRID!$B$31:$BI$31)*(КАЛЕНДАРЬ!$AW14=GRID!$B$33:$BI$33), 0)),
ROUNDUP(INDEX(GRID!$B$47:$BI$57,MATCH(E$7,GRID!$A$47:$A$57,0),MATCH(1,($U$2=GRID!$B$31:$BI$31)*(КАЛЕНДАРЬ!$AW14=GRID!$B$33:$BI$33),0))*(1-GRID!$B$69),0))</f>
        <v>18800</v>
      </c>
      <c r="G437" s="47" cm="1">
        <f t="array" ref="G437">IF($I$2="Открытый тариф",
INDEX(GRID!$B$34:$BI$44,MATCH(G$7,GRID!$A$34:$A$44,0),MATCH(1,($U$2=GRID!$B$31:$BI$31)*(КАЛЕНДАРЬ!$AW14=GRID!$B$33:$BI$33), 0)),
ROUNDUP(INDEX(GRID!$B$34:$BI$44,MATCH(G$7,GRID!$A$34:$A$44,0),MATCH(1,($U$2=GRID!$B$31:$BI$31)*(КАЛЕНДАРЬ!$AW14=GRID!$B$33:$BI$33),0))*(1-GRID!$B$69),0))</f>
        <v>19800</v>
      </c>
      <c r="H437" s="47" cm="1">
        <f t="array" ref="H437">IF($I$2="Открытый тариф",
INDEX(GRID!$B$47:$BI$57,MATCH(G$7,GRID!$A$47:$A$57,0),MATCH(1,($U$2=GRID!$B$31:$BI$31)*(КАЛЕНДАРЬ!$AW14=GRID!$B$33:$BI$33), 0)),
ROUNDUP(INDEX(GRID!$B$47:$BI$57,MATCH(G$7,GRID!$A$47:$A$57,0),MATCH(1,($U$2=GRID!$B$31:$BI$31)*(КАЛЕНДАРЬ!$AW14=GRID!$B$33:$BI$33),0))*(1-GRID!$B$69),0))</f>
        <v>19800</v>
      </c>
      <c r="I437" s="47" cm="1">
        <f t="array" ref="I437">IF($I$2="Открытый тариф",
INDEX(GRID!$B$34:$BI$44,MATCH(I$7,GRID!$A$34:$A$44,0),MATCH(1,($U$2=GRID!$B$31:$BI$31)*(КАЛЕНДАРЬ!$AW14=GRID!$B$33:$BI$33), 0)),
ROUNDUP(INDEX(GRID!$B$34:$BI$44,MATCH(I$7,GRID!$A$34:$A$44,0),MATCH(1,($U$2=GRID!$B$31:$BI$31)*(КАЛЕНДАРЬ!$AW14=GRID!$B$33:$BI$33),0))*(1-GRID!$B$69),0))</f>
        <v>21500</v>
      </c>
      <c r="J437" s="47" cm="1">
        <f t="array" ref="J437">IF($I$2="Открытый тариф",
INDEX(GRID!$B$47:$BI$57,MATCH(I$7,GRID!$A$47:$A$57,0),MATCH(1,($U$2=GRID!$B$31:$BI$31)*(КАЛЕНДАРЬ!$AW14=GRID!$B$33:$BI$33), 0)),
ROUNDUP(INDEX(GRID!$B$47:$BI$57,MATCH(I$7,GRID!$A$47:$A$57,0),MATCH(1,($U$2=GRID!$B$31:$BI$31)*(КАЛЕНДАРЬ!$AW14=GRID!$B$33:$BI$33),0))*(1-GRID!$B$69),0))</f>
        <v>21500</v>
      </c>
      <c r="K437" s="47" cm="1">
        <f t="array" ref="K437">IF($I$2="Открытый тариф",
INDEX(GRID!$B$34:$BI$44,MATCH(K$7,GRID!$A$34:$A$44,0),MATCH(1,($U$2=GRID!$B$31:$BI$31)*(КАЛЕНДАРЬ!$AW14=GRID!$B$33:$BI$33), 0)),
ROUNDUP(INDEX(GRID!$B$34:$BI$44,MATCH(K$7,GRID!$A$34:$A$44,0),MATCH(1,($U$2=GRID!$B$31:$BI$31)*(КАЛЕНДАРЬ!$AW14=GRID!$B$33:$BI$33),0))*(1-GRID!$B$69),0))</f>
        <v>22500</v>
      </c>
      <c r="L437" s="47" cm="1">
        <f t="array" ref="L437">IF($I$2="Открытый тариф",
INDEX(GRID!$B$47:$BI$57,MATCH(K$7,GRID!$A$47:$A$57,0),MATCH(1,($U$2=GRID!$B$31:$BI$31)*(КАЛЕНДАРЬ!$AW14=GRID!$B$33:$BI$33), 0)),
ROUNDUP(INDEX(GRID!$B$47:$BI$57,MATCH(K$7,GRID!$A$47:$A$57,0),MATCH(1,($U$2=GRID!$B$31:$BI$31)*(КАЛЕНДАРЬ!$AW14=GRID!$B$33:$BI$33),0))*(1-GRID!$B$69),0))</f>
        <v>22500</v>
      </c>
      <c r="M437" s="47" cm="1">
        <f t="array" ref="M437">IF($I$2="Открытый тариф",
INDEX(GRID!$B$34:$BI$44,MATCH(M$7,GRID!$A$34:$A$44,0),MATCH(1,($U$2=GRID!$B$31:$BI$31)*(КАЛЕНДАРЬ!$AW14=GRID!$B$33:$BI$33), 0)),
ROUNDUP(INDEX(GRID!$B$34:$BI$44,MATCH(M$7,GRID!$A$34:$A$44,0),MATCH(1,($U$2=GRID!$B$31:$BI$31)*(КАЛЕНДАРЬ!$AW14=GRID!$B$33:$BI$33),0))*(1-GRID!$B$69),0))</f>
        <v>24200</v>
      </c>
      <c r="N437" s="47" cm="1">
        <f t="array" ref="N437">IF($I$2="Открытый тариф",
INDEX(GRID!$B$47:$BI$57,MATCH(M$7,GRID!$A$47:$A$57,0),MATCH(1,($U$2=GRID!$B$31:$BI$31)*(КАЛЕНДАРЬ!$AW14=GRID!$B$33:$BI$33), 0)),
ROUNDUP(INDEX(GRID!$B$47:$BI$57,MATCH(M$7,GRID!$A$47:$A$57,0),MATCH(1,($U$2=GRID!$B$31:$BI$31)*(КАЛЕНДАРЬ!$AW14=GRID!$B$33:$BI$33),0))*(1-GRID!$B$69),0))</f>
        <v>24200</v>
      </c>
      <c r="O437" s="49" t="s">
        <v>101</v>
      </c>
      <c r="P437" s="49" t="s">
        <v>101</v>
      </c>
      <c r="Q437" s="49" t="s">
        <v>101</v>
      </c>
      <c r="R437" s="49" t="s">
        <v>101</v>
      </c>
      <c r="S437" s="49" t="s">
        <v>101</v>
      </c>
      <c r="T437" s="49" t="s">
        <v>101</v>
      </c>
      <c r="U437" s="49" t="s">
        <v>101</v>
      </c>
      <c r="V437" s="49" t="s">
        <v>101</v>
      </c>
      <c r="W437" s="49" t="s">
        <v>101</v>
      </c>
      <c r="X437" s="49" t="s">
        <v>101</v>
      </c>
      <c r="Y437" s="146"/>
    </row>
    <row r="438" spans="1:25" x14ac:dyDescent="0.2">
      <c r="A438" s="117" t="s">
        <v>42</v>
      </c>
      <c r="B438" s="117">
        <v>12</v>
      </c>
      <c r="C438" s="47" cm="1">
        <f t="array" ref="C438">IF($I$2="Открытый тариф",
INDEX(GRID!$B$34:$BI$44,MATCH(C$7,GRID!$A$34:$A$44,0),MATCH(1,($U$2=GRID!$B$31:$BI$31)*(КАЛЕНДАРЬ!$AW15=GRID!$B$33:$BI$33), 0)),
ROUNDUP(INDEX(GRID!$B$34:$BI$44,MATCH(C$7,GRID!$A$34:$A$44,0),MATCH(1,($U$2=GRID!$B$31:$BI$31)*(КАЛЕНДАРЬ!$AW15=GRID!$B$33:$BI$33),0))*(1-GRID!$B$69),0))</f>
        <v>15900</v>
      </c>
      <c r="D438" s="47" cm="1">
        <f t="array" ref="D438">IF($I$2="Открытый тариф",
INDEX(GRID!$B$47:$BI$57,MATCH(C$7,GRID!$A$47:$A$57,0),MATCH(1,($U$2=GRID!$B$31:$BI$31)*(КАЛЕНДАРЬ!$AW15=GRID!$B$33:$BI$33), 0)),
ROUNDUP(INDEX(GRID!$B$47:$BI$57,MATCH(C$7,GRID!$A$47:$A$57,0),MATCH(1,($U$2=GRID!$B$31:$BI$31)*(КАЛЕНДАРЬ!$AW15=GRID!$B$33:$BI$33),0))*(1-GRID!$B$69),0))</f>
        <v>15900</v>
      </c>
      <c r="E438" s="47" cm="1">
        <f t="array" ref="E438">IF($I$2="Открытый тариф",
INDEX(GRID!$B$34:$BI$44,MATCH(E$7,GRID!$A$34:$A$44,0),MATCH(1,($U$2=GRID!$B$31:$BI$31)*(КАЛЕНДАРЬ!$AW15=GRID!$B$33:$BI$33), 0)),
ROUNDUP(INDEX(GRID!$B$34:$BI$44,MATCH(E$7,GRID!$A$34:$A$44,0),MATCH(1,($U$2=GRID!$B$31:$BI$31)*(КАЛЕНДАРЬ!$AW15=GRID!$B$33:$BI$33),0))*(1-GRID!$B$69),0))</f>
        <v>17600</v>
      </c>
      <c r="F438" s="47" cm="1">
        <f t="array" ref="F438">IF($I$2="Открытый тариф",
INDEX(GRID!$B$47:$BI$57,MATCH(E$7,GRID!$A$47:$A$57,0),MATCH(1,($U$2=GRID!$B$31:$BI$31)*(КАЛЕНДАРЬ!$AW15=GRID!$B$33:$BI$33), 0)),
ROUNDUP(INDEX(GRID!$B$47:$BI$57,MATCH(E$7,GRID!$A$47:$A$57,0),MATCH(1,($U$2=GRID!$B$31:$BI$31)*(КАЛЕНДАРЬ!$AW15=GRID!$B$33:$BI$33),0))*(1-GRID!$B$69),0))</f>
        <v>17600</v>
      </c>
      <c r="G438" s="47" cm="1">
        <f t="array" ref="G438">IF($I$2="Открытый тариф",
INDEX(GRID!$B$34:$BI$44,MATCH(G$7,GRID!$A$34:$A$44,0),MATCH(1,($U$2=GRID!$B$31:$BI$31)*(КАЛЕНДАРЬ!$AW15=GRID!$B$33:$BI$33), 0)),
ROUNDUP(INDEX(GRID!$B$34:$BI$44,MATCH(G$7,GRID!$A$34:$A$44,0),MATCH(1,($U$2=GRID!$B$31:$BI$31)*(КАЛЕНДАРЬ!$AW15=GRID!$B$33:$BI$33),0))*(1-GRID!$B$69),0))</f>
        <v>18500</v>
      </c>
      <c r="H438" s="47" cm="1">
        <f t="array" ref="H438">IF($I$2="Открытый тариф",
INDEX(GRID!$B$47:$BI$57,MATCH(G$7,GRID!$A$47:$A$57,0),MATCH(1,($U$2=GRID!$B$31:$BI$31)*(КАЛЕНДАРЬ!$AW15=GRID!$B$33:$BI$33), 0)),
ROUNDUP(INDEX(GRID!$B$47:$BI$57,MATCH(G$7,GRID!$A$47:$A$57,0),MATCH(1,($U$2=GRID!$B$31:$BI$31)*(КАЛЕНДАРЬ!$AW15=GRID!$B$33:$BI$33),0))*(1-GRID!$B$69),0))</f>
        <v>18500</v>
      </c>
      <c r="I438" s="47" cm="1">
        <f t="array" ref="I438">IF($I$2="Открытый тариф",
INDEX(GRID!$B$34:$BI$44,MATCH(I$7,GRID!$A$34:$A$44,0),MATCH(1,($U$2=GRID!$B$31:$BI$31)*(КАЛЕНДАРЬ!$AW15=GRID!$B$33:$BI$33), 0)),
ROUNDUP(INDEX(GRID!$B$34:$BI$44,MATCH(I$7,GRID!$A$34:$A$44,0),MATCH(1,($U$2=GRID!$B$31:$BI$31)*(КАЛЕНДАРЬ!$AW15=GRID!$B$33:$BI$33),0))*(1-GRID!$B$69),0))</f>
        <v>20200</v>
      </c>
      <c r="J438" s="47" cm="1">
        <f t="array" ref="J438">IF($I$2="Открытый тариф",
INDEX(GRID!$B$47:$BI$57,MATCH(I$7,GRID!$A$47:$A$57,0),MATCH(1,($U$2=GRID!$B$31:$BI$31)*(КАЛЕНДАРЬ!$AW15=GRID!$B$33:$BI$33), 0)),
ROUNDUP(INDEX(GRID!$B$47:$BI$57,MATCH(I$7,GRID!$A$47:$A$57,0),MATCH(1,($U$2=GRID!$B$31:$BI$31)*(КАЛЕНДАРЬ!$AW15=GRID!$B$33:$BI$33),0))*(1-GRID!$B$69),0))</f>
        <v>20200</v>
      </c>
      <c r="K438" s="47" cm="1">
        <f t="array" ref="K438">IF($I$2="Открытый тариф",
INDEX(GRID!$B$34:$BI$44,MATCH(K$7,GRID!$A$34:$A$44,0),MATCH(1,($U$2=GRID!$B$31:$BI$31)*(КАЛЕНДАРЬ!$AW15=GRID!$B$33:$BI$33), 0)),
ROUNDUP(INDEX(GRID!$B$34:$BI$44,MATCH(K$7,GRID!$A$34:$A$44,0),MATCH(1,($U$2=GRID!$B$31:$BI$31)*(КАЛЕНДАРЬ!$AW15=GRID!$B$33:$BI$33),0))*(1-GRID!$B$69),0))</f>
        <v>21100</v>
      </c>
      <c r="L438" s="47" cm="1">
        <f t="array" ref="L438">IF($I$2="Открытый тариф",
INDEX(GRID!$B$47:$BI$57,MATCH(K$7,GRID!$A$47:$A$57,0),MATCH(1,($U$2=GRID!$B$31:$BI$31)*(КАЛЕНДАРЬ!$AW15=GRID!$B$33:$BI$33), 0)),
ROUNDUP(INDEX(GRID!$B$47:$BI$57,MATCH(K$7,GRID!$A$47:$A$57,0),MATCH(1,($U$2=GRID!$B$31:$BI$31)*(КАЛЕНДАРЬ!$AW15=GRID!$B$33:$BI$33),0))*(1-GRID!$B$69),0))</f>
        <v>21100</v>
      </c>
      <c r="M438" s="47" cm="1">
        <f t="array" ref="M438">IF($I$2="Открытый тариф",
INDEX(GRID!$B$34:$BI$44,MATCH(M$7,GRID!$A$34:$A$44,0),MATCH(1,($U$2=GRID!$B$31:$BI$31)*(КАЛЕНДАРЬ!$AW15=GRID!$B$33:$BI$33), 0)),
ROUNDUP(INDEX(GRID!$B$34:$BI$44,MATCH(M$7,GRID!$A$34:$A$44,0),MATCH(1,($U$2=GRID!$B$31:$BI$31)*(КАЛЕНДАРЬ!$AW15=GRID!$B$33:$BI$33),0))*(1-GRID!$B$69),0))</f>
        <v>22800</v>
      </c>
      <c r="N438" s="47" cm="1">
        <f t="array" ref="N438">IF($I$2="Открытый тариф",
INDEX(GRID!$B$47:$BI$57,MATCH(M$7,GRID!$A$47:$A$57,0),MATCH(1,($U$2=GRID!$B$31:$BI$31)*(КАЛЕНДАРЬ!$AW15=GRID!$B$33:$BI$33), 0)),
ROUNDUP(INDEX(GRID!$B$47:$BI$57,MATCH(M$7,GRID!$A$47:$A$57,0),MATCH(1,($U$2=GRID!$B$31:$BI$31)*(КАЛЕНДАРЬ!$AW15=GRID!$B$33:$BI$33),0))*(1-GRID!$B$69),0))</f>
        <v>22800</v>
      </c>
      <c r="O438" s="49" t="s">
        <v>101</v>
      </c>
      <c r="P438" s="49" t="s">
        <v>101</v>
      </c>
      <c r="Q438" s="49" t="s">
        <v>101</v>
      </c>
      <c r="R438" s="49" t="s">
        <v>101</v>
      </c>
      <c r="S438" s="49" t="s">
        <v>101</v>
      </c>
      <c r="T438" s="49" t="s">
        <v>101</v>
      </c>
      <c r="U438" s="49" t="s">
        <v>101</v>
      </c>
      <c r="V438" s="49" t="s">
        <v>101</v>
      </c>
      <c r="W438" s="49" t="s">
        <v>101</v>
      </c>
      <c r="X438" s="49" t="s">
        <v>101</v>
      </c>
      <c r="Y438" s="146"/>
    </row>
    <row r="439" spans="1:25" x14ac:dyDescent="0.2">
      <c r="A439" s="117" t="s">
        <v>43</v>
      </c>
      <c r="B439" s="117">
        <v>13</v>
      </c>
      <c r="C439" s="47" cm="1">
        <f t="array" ref="C439">IF($I$2="Открытый тариф",
INDEX(GRID!$B$34:$BI$44,MATCH(C$7,GRID!$A$34:$A$44,0),MATCH(1,($U$2=GRID!$B$31:$BI$31)*(КАЛЕНДАРЬ!$AW16=GRID!$B$33:$BI$33), 0)),
ROUNDUP(INDEX(GRID!$B$34:$BI$44,MATCH(C$7,GRID!$A$34:$A$44,0),MATCH(1,($U$2=GRID!$B$31:$BI$31)*(КАЛЕНДАРЬ!$AW16=GRID!$B$33:$BI$33),0))*(1-GRID!$B$69),0))</f>
        <v>17100</v>
      </c>
      <c r="D439" s="47" cm="1">
        <f t="array" ref="D439">IF($I$2="Открытый тариф",
INDEX(GRID!$B$47:$BI$57,MATCH(C$7,GRID!$A$47:$A$57,0),MATCH(1,($U$2=GRID!$B$31:$BI$31)*(КАЛЕНДАРЬ!$AW16=GRID!$B$33:$BI$33), 0)),
ROUNDUP(INDEX(GRID!$B$47:$BI$57,MATCH(C$7,GRID!$A$47:$A$57,0),MATCH(1,($U$2=GRID!$B$31:$BI$31)*(КАЛЕНДАРЬ!$AW16=GRID!$B$33:$BI$33),0))*(1-GRID!$B$69),0))</f>
        <v>17100</v>
      </c>
      <c r="E439" s="47" cm="1">
        <f t="array" ref="E439">IF($I$2="Открытый тариф",
INDEX(GRID!$B$34:$BI$44,MATCH(E$7,GRID!$A$34:$A$44,0),MATCH(1,($U$2=GRID!$B$31:$BI$31)*(КАЛЕНДАРЬ!$AW16=GRID!$B$33:$BI$33), 0)),
ROUNDUP(INDEX(GRID!$B$34:$BI$44,MATCH(E$7,GRID!$A$34:$A$44,0),MATCH(1,($U$2=GRID!$B$31:$BI$31)*(КАЛЕНДАРЬ!$AW16=GRID!$B$33:$BI$33),0))*(1-GRID!$B$69),0))</f>
        <v>18800</v>
      </c>
      <c r="F439" s="47" cm="1">
        <f t="array" ref="F439">IF($I$2="Открытый тариф",
INDEX(GRID!$B$47:$BI$57,MATCH(E$7,GRID!$A$47:$A$57,0),MATCH(1,($U$2=GRID!$B$31:$BI$31)*(КАЛЕНДАРЬ!$AW16=GRID!$B$33:$BI$33), 0)),
ROUNDUP(INDEX(GRID!$B$47:$BI$57,MATCH(E$7,GRID!$A$47:$A$57,0),MATCH(1,($U$2=GRID!$B$31:$BI$31)*(КАЛЕНДАРЬ!$AW16=GRID!$B$33:$BI$33),0))*(1-GRID!$B$69),0))</f>
        <v>18800</v>
      </c>
      <c r="G439" s="47" cm="1">
        <f t="array" ref="G439">IF($I$2="Открытый тариф",
INDEX(GRID!$B$34:$BI$44,MATCH(G$7,GRID!$A$34:$A$44,0),MATCH(1,($U$2=GRID!$B$31:$BI$31)*(КАЛЕНДАРЬ!$AW16=GRID!$B$33:$BI$33), 0)),
ROUNDUP(INDEX(GRID!$B$34:$BI$44,MATCH(G$7,GRID!$A$34:$A$44,0),MATCH(1,($U$2=GRID!$B$31:$BI$31)*(КАЛЕНДАРЬ!$AW16=GRID!$B$33:$BI$33),0))*(1-GRID!$B$69),0))</f>
        <v>19800</v>
      </c>
      <c r="H439" s="47" cm="1">
        <f t="array" ref="H439">IF($I$2="Открытый тариф",
INDEX(GRID!$B$47:$BI$57,MATCH(G$7,GRID!$A$47:$A$57,0),MATCH(1,($U$2=GRID!$B$31:$BI$31)*(КАЛЕНДАРЬ!$AW16=GRID!$B$33:$BI$33), 0)),
ROUNDUP(INDEX(GRID!$B$47:$BI$57,MATCH(G$7,GRID!$A$47:$A$57,0),MATCH(1,($U$2=GRID!$B$31:$BI$31)*(КАЛЕНДАРЬ!$AW16=GRID!$B$33:$BI$33),0))*(1-GRID!$B$69),0))</f>
        <v>19800</v>
      </c>
      <c r="I439" s="47" cm="1">
        <f t="array" ref="I439">IF($I$2="Открытый тариф",
INDEX(GRID!$B$34:$BI$44,MATCH(I$7,GRID!$A$34:$A$44,0),MATCH(1,($U$2=GRID!$B$31:$BI$31)*(КАЛЕНДАРЬ!$AW16=GRID!$B$33:$BI$33), 0)),
ROUNDUP(INDEX(GRID!$B$34:$BI$44,MATCH(I$7,GRID!$A$34:$A$44,0),MATCH(1,($U$2=GRID!$B$31:$BI$31)*(КАЛЕНДАРЬ!$AW16=GRID!$B$33:$BI$33),0))*(1-GRID!$B$69),0))</f>
        <v>21500</v>
      </c>
      <c r="J439" s="47" cm="1">
        <f t="array" ref="J439">IF($I$2="Открытый тариф",
INDEX(GRID!$B$47:$BI$57,MATCH(I$7,GRID!$A$47:$A$57,0),MATCH(1,($U$2=GRID!$B$31:$BI$31)*(КАЛЕНДАРЬ!$AW16=GRID!$B$33:$BI$33), 0)),
ROUNDUP(INDEX(GRID!$B$47:$BI$57,MATCH(I$7,GRID!$A$47:$A$57,0),MATCH(1,($U$2=GRID!$B$31:$BI$31)*(КАЛЕНДАРЬ!$AW16=GRID!$B$33:$BI$33),0))*(1-GRID!$B$69),0))</f>
        <v>21500</v>
      </c>
      <c r="K439" s="47" cm="1">
        <f t="array" ref="K439">IF($I$2="Открытый тариф",
INDEX(GRID!$B$34:$BI$44,MATCH(K$7,GRID!$A$34:$A$44,0),MATCH(1,($U$2=GRID!$B$31:$BI$31)*(КАЛЕНДАРЬ!$AW16=GRID!$B$33:$BI$33), 0)),
ROUNDUP(INDEX(GRID!$B$34:$BI$44,MATCH(K$7,GRID!$A$34:$A$44,0),MATCH(1,($U$2=GRID!$B$31:$BI$31)*(КАЛЕНДАРЬ!$AW16=GRID!$B$33:$BI$33),0))*(1-GRID!$B$69),0))</f>
        <v>22500</v>
      </c>
      <c r="L439" s="47" cm="1">
        <f t="array" ref="L439">IF($I$2="Открытый тариф",
INDEX(GRID!$B$47:$BI$57,MATCH(K$7,GRID!$A$47:$A$57,0),MATCH(1,($U$2=GRID!$B$31:$BI$31)*(КАЛЕНДАРЬ!$AW16=GRID!$B$33:$BI$33), 0)),
ROUNDUP(INDEX(GRID!$B$47:$BI$57,MATCH(K$7,GRID!$A$47:$A$57,0),MATCH(1,($U$2=GRID!$B$31:$BI$31)*(КАЛЕНДАРЬ!$AW16=GRID!$B$33:$BI$33),0))*(1-GRID!$B$69),0))</f>
        <v>22500</v>
      </c>
      <c r="M439" s="47" cm="1">
        <f t="array" ref="M439">IF($I$2="Открытый тариф",
INDEX(GRID!$B$34:$BI$44,MATCH(M$7,GRID!$A$34:$A$44,0),MATCH(1,($U$2=GRID!$B$31:$BI$31)*(КАЛЕНДАРЬ!$AW16=GRID!$B$33:$BI$33), 0)),
ROUNDUP(INDEX(GRID!$B$34:$BI$44,MATCH(M$7,GRID!$A$34:$A$44,0),MATCH(1,($U$2=GRID!$B$31:$BI$31)*(КАЛЕНДАРЬ!$AW16=GRID!$B$33:$BI$33),0))*(1-GRID!$B$69),0))</f>
        <v>24200</v>
      </c>
      <c r="N439" s="47" cm="1">
        <f t="array" ref="N439">IF($I$2="Открытый тариф",
INDEX(GRID!$B$47:$BI$57,MATCH(M$7,GRID!$A$47:$A$57,0),MATCH(1,($U$2=GRID!$B$31:$BI$31)*(КАЛЕНДАРЬ!$AW16=GRID!$B$33:$BI$33), 0)),
ROUNDUP(INDEX(GRID!$B$47:$BI$57,MATCH(M$7,GRID!$A$47:$A$57,0),MATCH(1,($U$2=GRID!$B$31:$BI$31)*(КАЛЕНДАРЬ!$AW16=GRID!$B$33:$BI$33),0))*(1-GRID!$B$69),0))</f>
        <v>24200</v>
      </c>
      <c r="O439" s="49" t="s">
        <v>101</v>
      </c>
      <c r="P439" s="49" t="s">
        <v>101</v>
      </c>
      <c r="Q439" s="49" t="s">
        <v>101</v>
      </c>
      <c r="R439" s="49" t="s">
        <v>101</v>
      </c>
      <c r="S439" s="49" t="s">
        <v>101</v>
      </c>
      <c r="T439" s="49" t="s">
        <v>101</v>
      </c>
      <c r="U439" s="49" t="s">
        <v>101</v>
      </c>
      <c r="V439" s="49" t="s">
        <v>101</v>
      </c>
      <c r="W439" s="49" t="s">
        <v>101</v>
      </c>
      <c r="X439" s="49" t="s">
        <v>101</v>
      </c>
      <c r="Y439" s="146"/>
    </row>
    <row r="440" spans="1:25" x14ac:dyDescent="0.2">
      <c r="A440" s="117" t="s">
        <v>44</v>
      </c>
      <c r="B440" s="117">
        <v>14</v>
      </c>
      <c r="C440" s="47" cm="1">
        <f t="array" ref="C440">IF($I$2="Открытый тариф",
INDEX(GRID!$B$34:$BI$44,MATCH(C$7,GRID!$A$34:$A$44,0),MATCH(1,($U$2=GRID!$B$31:$BI$31)*(КАЛЕНДАРЬ!$AW17=GRID!$B$33:$BI$33), 0)),
ROUNDUP(INDEX(GRID!$B$34:$BI$44,MATCH(C$7,GRID!$A$34:$A$44,0),MATCH(1,($U$2=GRID!$B$31:$BI$31)*(КАЛЕНДАРЬ!$AW17=GRID!$B$33:$BI$33),0))*(1-GRID!$B$69),0))</f>
        <v>17100</v>
      </c>
      <c r="D440" s="47" cm="1">
        <f t="array" ref="D440">IF($I$2="Открытый тариф",
INDEX(GRID!$B$47:$BI$57,MATCH(C$7,GRID!$A$47:$A$57,0),MATCH(1,($U$2=GRID!$B$31:$BI$31)*(КАЛЕНДАРЬ!$AW17=GRID!$B$33:$BI$33), 0)),
ROUNDUP(INDEX(GRID!$B$47:$BI$57,MATCH(C$7,GRID!$A$47:$A$57,0),MATCH(1,($U$2=GRID!$B$31:$BI$31)*(КАЛЕНДАРЬ!$AW17=GRID!$B$33:$BI$33),0))*(1-GRID!$B$69),0))</f>
        <v>17100</v>
      </c>
      <c r="E440" s="47" cm="1">
        <f t="array" ref="E440">IF($I$2="Открытый тариф",
INDEX(GRID!$B$34:$BI$44,MATCH(E$7,GRID!$A$34:$A$44,0),MATCH(1,($U$2=GRID!$B$31:$BI$31)*(КАЛЕНДАРЬ!$AW17=GRID!$B$33:$BI$33), 0)),
ROUNDUP(INDEX(GRID!$B$34:$BI$44,MATCH(E$7,GRID!$A$34:$A$44,0),MATCH(1,($U$2=GRID!$B$31:$BI$31)*(КАЛЕНДАРЬ!$AW17=GRID!$B$33:$BI$33),0))*(1-GRID!$B$69),0))</f>
        <v>18800</v>
      </c>
      <c r="F440" s="47" cm="1">
        <f t="array" ref="F440">IF($I$2="Открытый тариф",
INDEX(GRID!$B$47:$BI$57,MATCH(E$7,GRID!$A$47:$A$57,0),MATCH(1,($U$2=GRID!$B$31:$BI$31)*(КАЛЕНДАРЬ!$AW17=GRID!$B$33:$BI$33), 0)),
ROUNDUP(INDEX(GRID!$B$47:$BI$57,MATCH(E$7,GRID!$A$47:$A$57,0),MATCH(1,($U$2=GRID!$B$31:$BI$31)*(КАЛЕНДАРЬ!$AW17=GRID!$B$33:$BI$33),0))*(1-GRID!$B$69),0))</f>
        <v>18800</v>
      </c>
      <c r="G440" s="47" cm="1">
        <f t="array" ref="G440">IF($I$2="Открытый тариф",
INDEX(GRID!$B$34:$BI$44,MATCH(G$7,GRID!$A$34:$A$44,0),MATCH(1,($U$2=GRID!$B$31:$BI$31)*(КАЛЕНДАРЬ!$AW17=GRID!$B$33:$BI$33), 0)),
ROUNDUP(INDEX(GRID!$B$34:$BI$44,MATCH(G$7,GRID!$A$34:$A$44,0),MATCH(1,($U$2=GRID!$B$31:$BI$31)*(КАЛЕНДАРЬ!$AW17=GRID!$B$33:$BI$33),0))*(1-GRID!$B$69),0))</f>
        <v>19800</v>
      </c>
      <c r="H440" s="47" cm="1">
        <f t="array" ref="H440">IF($I$2="Открытый тариф",
INDEX(GRID!$B$47:$BI$57,MATCH(G$7,GRID!$A$47:$A$57,0),MATCH(1,($U$2=GRID!$B$31:$BI$31)*(КАЛЕНДАРЬ!$AW17=GRID!$B$33:$BI$33), 0)),
ROUNDUP(INDEX(GRID!$B$47:$BI$57,MATCH(G$7,GRID!$A$47:$A$57,0),MATCH(1,($U$2=GRID!$B$31:$BI$31)*(КАЛЕНДАРЬ!$AW17=GRID!$B$33:$BI$33),0))*(1-GRID!$B$69),0))</f>
        <v>19800</v>
      </c>
      <c r="I440" s="47" cm="1">
        <f t="array" ref="I440">IF($I$2="Открытый тариф",
INDEX(GRID!$B$34:$BI$44,MATCH(I$7,GRID!$A$34:$A$44,0),MATCH(1,($U$2=GRID!$B$31:$BI$31)*(КАЛЕНДАРЬ!$AW17=GRID!$B$33:$BI$33), 0)),
ROUNDUP(INDEX(GRID!$B$34:$BI$44,MATCH(I$7,GRID!$A$34:$A$44,0),MATCH(1,($U$2=GRID!$B$31:$BI$31)*(КАЛЕНДАРЬ!$AW17=GRID!$B$33:$BI$33),0))*(1-GRID!$B$69),0))</f>
        <v>21500</v>
      </c>
      <c r="J440" s="47" cm="1">
        <f t="array" ref="J440">IF($I$2="Открытый тариф",
INDEX(GRID!$B$47:$BI$57,MATCH(I$7,GRID!$A$47:$A$57,0),MATCH(1,($U$2=GRID!$B$31:$BI$31)*(КАЛЕНДАРЬ!$AW17=GRID!$B$33:$BI$33), 0)),
ROUNDUP(INDEX(GRID!$B$47:$BI$57,MATCH(I$7,GRID!$A$47:$A$57,0),MATCH(1,($U$2=GRID!$B$31:$BI$31)*(КАЛЕНДАРЬ!$AW17=GRID!$B$33:$BI$33),0))*(1-GRID!$B$69),0))</f>
        <v>21500</v>
      </c>
      <c r="K440" s="47" cm="1">
        <f t="array" ref="K440">IF($I$2="Открытый тариф",
INDEX(GRID!$B$34:$BI$44,MATCH(K$7,GRID!$A$34:$A$44,0),MATCH(1,($U$2=GRID!$B$31:$BI$31)*(КАЛЕНДАРЬ!$AW17=GRID!$B$33:$BI$33), 0)),
ROUNDUP(INDEX(GRID!$B$34:$BI$44,MATCH(K$7,GRID!$A$34:$A$44,0),MATCH(1,($U$2=GRID!$B$31:$BI$31)*(КАЛЕНДАРЬ!$AW17=GRID!$B$33:$BI$33),0))*(1-GRID!$B$69),0))</f>
        <v>22500</v>
      </c>
      <c r="L440" s="47" cm="1">
        <f t="array" ref="L440">IF($I$2="Открытый тариф",
INDEX(GRID!$B$47:$BI$57,MATCH(K$7,GRID!$A$47:$A$57,0),MATCH(1,($U$2=GRID!$B$31:$BI$31)*(КАЛЕНДАРЬ!$AW17=GRID!$B$33:$BI$33), 0)),
ROUNDUP(INDEX(GRID!$B$47:$BI$57,MATCH(K$7,GRID!$A$47:$A$57,0),MATCH(1,($U$2=GRID!$B$31:$BI$31)*(КАЛЕНДАРЬ!$AW17=GRID!$B$33:$BI$33),0))*(1-GRID!$B$69),0))</f>
        <v>22500</v>
      </c>
      <c r="M440" s="47" cm="1">
        <f t="array" ref="M440">IF($I$2="Открытый тариф",
INDEX(GRID!$B$34:$BI$44,MATCH(M$7,GRID!$A$34:$A$44,0),MATCH(1,($U$2=GRID!$B$31:$BI$31)*(КАЛЕНДАРЬ!$AW17=GRID!$B$33:$BI$33), 0)),
ROUNDUP(INDEX(GRID!$B$34:$BI$44,MATCH(M$7,GRID!$A$34:$A$44,0),MATCH(1,($U$2=GRID!$B$31:$BI$31)*(КАЛЕНДАРЬ!$AW17=GRID!$B$33:$BI$33),0))*(1-GRID!$B$69),0))</f>
        <v>24200</v>
      </c>
      <c r="N440" s="47" cm="1">
        <f t="array" ref="N440">IF($I$2="Открытый тариф",
INDEX(GRID!$B$47:$BI$57,MATCH(M$7,GRID!$A$47:$A$57,0),MATCH(1,($U$2=GRID!$B$31:$BI$31)*(КАЛЕНДАРЬ!$AW17=GRID!$B$33:$BI$33), 0)),
ROUNDUP(INDEX(GRID!$B$47:$BI$57,MATCH(M$7,GRID!$A$47:$A$57,0),MATCH(1,($U$2=GRID!$B$31:$BI$31)*(КАЛЕНДАРЬ!$AW17=GRID!$B$33:$BI$33),0))*(1-GRID!$B$69),0))</f>
        <v>24200</v>
      </c>
      <c r="O440" s="49" t="s">
        <v>101</v>
      </c>
      <c r="P440" s="49" t="s">
        <v>101</v>
      </c>
      <c r="Q440" s="49" t="s">
        <v>101</v>
      </c>
      <c r="R440" s="49" t="s">
        <v>101</v>
      </c>
      <c r="S440" s="49" t="s">
        <v>101</v>
      </c>
      <c r="T440" s="49" t="s">
        <v>101</v>
      </c>
      <c r="U440" s="49" t="s">
        <v>101</v>
      </c>
      <c r="V440" s="49" t="s">
        <v>101</v>
      </c>
      <c r="W440" s="49" t="s">
        <v>101</v>
      </c>
      <c r="X440" s="49" t="s">
        <v>101</v>
      </c>
      <c r="Y440" s="146"/>
    </row>
    <row r="441" spans="1:25" x14ac:dyDescent="0.2">
      <c r="A441" s="117" t="s">
        <v>45</v>
      </c>
      <c r="B441" s="117">
        <v>15</v>
      </c>
      <c r="C441" s="47" cm="1">
        <f t="array" ref="C441">IF($I$2="Открытый тариф",
INDEX(GRID!$B$34:$BI$44,MATCH(C$7,GRID!$A$34:$A$44,0),MATCH(1,($U$2=GRID!$B$31:$BI$31)*(КАЛЕНДАРЬ!$AW18=GRID!$B$33:$BI$33), 0)),
ROUNDUP(INDEX(GRID!$B$34:$BI$44,MATCH(C$7,GRID!$A$34:$A$44,0),MATCH(1,($U$2=GRID!$B$31:$BI$31)*(КАЛЕНДАРЬ!$AW18=GRID!$B$33:$BI$33),0))*(1-GRID!$B$69),0))</f>
        <v>17100</v>
      </c>
      <c r="D441" s="47" cm="1">
        <f t="array" ref="D441">IF($I$2="Открытый тариф",
INDEX(GRID!$B$47:$BI$57,MATCH(C$7,GRID!$A$47:$A$57,0),MATCH(1,($U$2=GRID!$B$31:$BI$31)*(КАЛЕНДАРЬ!$AW18=GRID!$B$33:$BI$33), 0)),
ROUNDUP(INDEX(GRID!$B$47:$BI$57,MATCH(C$7,GRID!$A$47:$A$57,0),MATCH(1,($U$2=GRID!$B$31:$BI$31)*(КАЛЕНДАРЬ!$AW18=GRID!$B$33:$BI$33),0))*(1-GRID!$B$69),0))</f>
        <v>17100</v>
      </c>
      <c r="E441" s="47" cm="1">
        <f t="array" ref="E441">IF($I$2="Открытый тариф",
INDEX(GRID!$B$34:$BI$44,MATCH(E$7,GRID!$A$34:$A$44,0),MATCH(1,($U$2=GRID!$B$31:$BI$31)*(КАЛЕНДАРЬ!$AW18=GRID!$B$33:$BI$33), 0)),
ROUNDUP(INDEX(GRID!$B$34:$BI$44,MATCH(E$7,GRID!$A$34:$A$44,0),MATCH(1,($U$2=GRID!$B$31:$BI$31)*(КАЛЕНДАРЬ!$AW18=GRID!$B$33:$BI$33),0))*(1-GRID!$B$69),0))</f>
        <v>18800</v>
      </c>
      <c r="F441" s="47" cm="1">
        <f t="array" ref="F441">IF($I$2="Открытый тариф",
INDEX(GRID!$B$47:$BI$57,MATCH(E$7,GRID!$A$47:$A$57,0),MATCH(1,($U$2=GRID!$B$31:$BI$31)*(КАЛЕНДАРЬ!$AW18=GRID!$B$33:$BI$33), 0)),
ROUNDUP(INDEX(GRID!$B$47:$BI$57,MATCH(E$7,GRID!$A$47:$A$57,0),MATCH(1,($U$2=GRID!$B$31:$BI$31)*(КАЛЕНДАРЬ!$AW18=GRID!$B$33:$BI$33),0))*(1-GRID!$B$69),0))</f>
        <v>18800</v>
      </c>
      <c r="G441" s="47" cm="1">
        <f t="array" ref="G441">IF($I$2="Открытый тариф",
INDEX(GRID!$B$34:$BI$44,MATCH(G$7,GRID!$A$34:$A$44,0),MATCH(1,($U$2=GRID!$B$31:$BI$31)*(КАЛЕНДАРЬ!$AW18=GRID!$B$33:$BI$33), 0)),
ROUNDUP(INDEX(GRID!$B$34:$BI$44,MATCH(G$7,GRID!$A$34:$A$44,0),MATCH(1,($U$2=GRID!$B$31:$BI$31)*(КАЛЕНДАРЬ!$AW18=GRID!$B$33:$BI$33),0))*(1-GRID!$B$69),0))</f>
        <v>19800</v>
      </c>
      <c r="H441" s="47" cm="1">
        <f t="array" ref="H441">IF($I$2="Открытый тариф",
INDEX(GRID!$B$47:$BI$57,MATCH(G$7,GRID!$A$47:$A$57,0),MATCH(1,($U$2=GRID!$B$31:$BI$31)*(КАЛЕНДАРЬ!$AW18=GRID!$B$33:$BI$33), 0)),
ROUNDUP(INDEX(GRID!$B$47:$BI$57,MATCH(G$7,GRID!$A$47:$A$57,0),MATCH(1,($U$2=GRID!$B$31:$BI$31)*(КАЛЕНДАРЬ!$AW18=GRID!$B$33:$BI$33),0))*(1-GRID!$B$69),0))</f>
        <v>19800</v>
      </c>
      <c r="I441" s="47" cm="1">
        <f t="array" ref="I441">IF($I$2="Открытый тариф",
INDEX(GRID!$B$34:$BI$44,MATCH(I$7,GRID!$A$34:$A$44,0),MATCH(1,($U$2=GRID!$B$31:$BI$31)*(КАЛЕНДАРЬ!$AW18=GRID!$B$33:$BI$33), 0)),
ROUNDUP(INDEX(GRID!$B$34:$BI$44,MATCH(I$7,GRID!$A$34:$A$44,0),MATCH(1,($U$2=GRID!$B$31:$BI$31)*(КАЛЕНДАРЬ!$AW18=GRID!$B$33:$BI$33),0))*(1-GRID!$B$69),0))</f>
        <v>21500</v>
      </c>
      <c r="J441" s="47" cm="1">
        <f t="array" ref="J441">IF($I$2="Открытый тариф",
INDEX(GRID!$B$47:$BI$57,MATCH(I$7,GRID!$A$47:$A$57,0),MATCH(1,($U$2=GRID!$B$31:$BI$31)*(КАЛЕНДАРЬ!$AW18=GRID!$B$33:$BI$33), 0)),
ROUNDUP(INDEX(GRID!$B$47:$BI$57,MATCH(I$7,GRID!$A$47:$A$57,0),MATCH(1,($U$2=GRID!$B$31:$BI$31)*(КАЛЕНДАРЬ!$AW18=GRID!$B$33:$BI$33),0))*(1-GRID!$B$69),0))</f>
        <v>21500</v>
      </c>
      <c r="K441" s="47" cm="1">
        <f t="array" ref="K441">IF($I$2="Открытый тариф",
INDEX(GRID!$B$34:$BI$44,MATCH(K$7,GRID!$A$34:$A$44,0),MATCH(1,($U$2=GRID!$B$31:$BI$31)*(КАЛЕНДАРЬ!$AW18=GRID!$B$33:$BI$33), 0)),
ROUNDUP(INDEX(GRID!$B$34:$BI$44,MATCH(K$7,GRID!$A$34:$A$44,0),MATCH(1,($U$2=GRID!$B$31:$BI$31)*(КАЛЕНДАРЬ!$AW18=GRID!$B$33:$BI$33),0))*(1-GRID!$B$69),0))</f>
        <v>22500</v>
      </c>
      <c r="L441" s="47" cm="1">
        <f t="array" ref="L441">IF($I$2="Открытый тариф",
INDEX(GRID!$B$47:$BI$57,MATCH(K$7,GRID!$A$47:$A$57,0),MATCH(1,($U$2=GRID!$B$31:$BI$31)*(КАЛЕНДАРЬ!$AW18=GRID!$B$33:$BI$33), 0)),
ROUNDUP(INDEX(GRID!$B$47:$BI$57,MATCH(K$7,GRID!$A$47:$A$57,0),MATCH(1,($U$2=GRID!$B$31:$BI$31)*(КАЛЕНДАРЬ!$AW18=GRID!$B$33:$BI$33),0))*(1-GRID!$B$69),0))</f>
        <v>22500</v>
      </c>
      <c r="M441" s="47" cm="1">
        <f t="array" ref="M441">IF($I$2="Открытый тариф",
INDEX(GRID!$B$34:$BI$44,MATCH(M$7,GRID!$A$34:$A$44,0),MATCH(1,($U$2=GRID!$B$31:$BI$31)*(КАЛЕНДАРЬ!$AW18=GRID!$B$33:$BI$33), 0)),
ROUNDUP(INDEX(GRID!$B$34:$BI$44,MATCH(M$7,GRID!$A$34:$A$44,0),MATCH(1,($U$2=GRID!$B$31:$BI$31)*(КАЛЕНДАРЬ!$AW18=GRID!$B$33:$BI$33),0))*(1-GRID!$B$69),0))</f>
        <v>24200</v>
      </c>
      <c r="N441" s="47" cm="1">
        <f t="array" ref="N441">IF($I$2="Открытый тариф",
INDEX(GRID!$B$47:$BI$57,MATCH(M$7,GRID!$A$47:$A$57,0),MATCH(1,($U$2=GRID!$B$31:$BI$31)*(КАЛЕНДАРЬ!$AW18=GRID!$B$33:$BI$33), 0)),
ROUNDUP(INDEX(GRID!$B$47:$BI$57,MATCH(M$7,GRID!$A$47:$A$57,0),MATCH(1,($U$2=GRID!$B$31:$BI$31)*(КАЛЕНДАРЬ!$AW18=GRID!$B$33:$BI$33),0))*(1-GRID!$B$69),0))</f>
        <v>24200</v>
      </c>
      <c r="O441" s="49" t="s">
        <v>101</v>
      </c>
      <c r="P441" s="49" t="s">
        <v>101</v>
      </c>
      <c r="Q441" s="49" t="s">
        <v>101</v>
      </c>
      <c r="R441" s="49" t="s">
        <v>101</v>
      </c>
      <c r="S441" s="49" t="s">
        <v>101</v>
      </c>
      <c r="T441" s="49" t="s">
        <v>101</v>
      </c>
      <c r="U441" s="49" t="s">
        <v>101</v>
      </c>
      <c r="V441" s="49" t="s">
        <v>101</v>
      </c>
      <c r="W441" s="49" t="s">
        <v>101</v>
      </c>
      <c r="X441" s="49" t="s">
        <v>101</v>
      </c>
      <c r="Y441" s="146"/>
    </row>
    <row r="442" spans="1:25" x14ac:dyDescent="0.2">
      <c r="A442" s="117" t="s">
        <v>46</v>
      </c>
      <c r="B442" s="117">
        <v>16</v>
      </c>
      <c r="C442" s="47" cm="1">
        <f t="array" ref="C442">IF($I$2="Открытый тариф",
INDEX(GRID!$B$34:$BI$44,MATCH(C$7,GRID!$A$34:$A$44,0),MATCH(1,($U$2=GRID!$B$31:$BI$31)*(КАЛЕНДАРЬ!$AW19=GRID!$B$33:$BI$33), 0)),
ROUNDUP(INDEX(GRID!$B$34:$BI$44,MATCH(C$7,GRID!$A$34:$A$44,0),MATCH(1,($U$2=GRID!$B$31:$BI$31)*(КАЛЕНДАРЬ!$AW19=GRID!$B$33:$BI$33),0))*(1-GRID!$B$69),0))</f>
        <v>17700</v>
      </c>
      <c r="D442" s="47" cm="1">
        <f t="array" ref="D442">IF($I$2="Открытый тариф",
INDEX(GRID!$B$47:$BI$57,MATCH(C$7,GRID!$A$47:$A$57,0),MATCH(1,($U$2=GRID!$B$31:$BI$31)*(КАЛЕНДАРЬ!$AW19=GRID!$B$33:$BI$33), 0)),
ROUNDUP(INDEX(GRID!$B$47:$BI$57,MATCH(C$7,GRID!$A$47:$A$57,0),MATCH(1,($U$2=GRID!$B$31:$BI$31)*(КАЛЕНДАРЬ!$AW19=GRID!$B$33:$BI$33),0))*(1-GRID!$B$69),0))</f>
        <v>17700</v>
      </c>
      <c r="E442" s="47" cm="1">
        <f t="array" ref="E442">IF($I$2="Открытый тариф",
INDEX(GRID!$B$34:$BI$44,MATCH(E$7,GRID!$A$34:$A$44,0),MATCH(1,($U$2=GRID!$B$31:$BI$31)*(КАЛЕНДАРЬ!$AW19=GRID!$B$33:$BI$33), 0)),
ROUNDUP(INDEX(GRID!$B$34:$BI$44,MATCH(E$7,GRID!$A$34:$A$44,0),MATCH(1,($U$2=GRID!$B$31:$BI$31)*(КАЛЕНДАРЬ!$AW19=GRID!$B$33:$BI$33),0))*(1-GRID!$B$69),0))</f>
        <v>19500</v>
      </c>
      <c r="F442" s="47" cm="1">
        <f t="array" ref="F442">IF($I$2="Открытый тариф",
INDEX(GRID!$B$47:$BI$57,MATCH(E$7,GRID!$A$47:$A$57,0),MATCH(1,($U$2=GRID!$B$31:$BI$31)*(КАЛЕНДАРЬ!$AW19=GRID!$B$33:$BI$33), 0)),
ROUNDUP(INDEX(GRID!$B$47:$BI$57,MATCH(E$7,GRID!$A$47:$A$57,0),MATCH(1,($U$2=GRID!$B$31:$BI$31)*(КАЛЕНДАРЬ!$AW19=GRID!$B$33:$BI$33),0))*(1-GRID!$B$69),0))</f>
        <v>19500</v>
      </c>
      <c r="G442" s="47" cm="1">
        <f t="array" ref="G442">IF($I$2="Открытый тариф",
INDEX(GRID!$B$34:$BI$44,MATCH(G$7,GRID!$A$34:$A$44,0),MATCH(1,($U$2=GRID!$B$31:$BI$31)*(КАЛЕНДАРЬ!$AW19=GRID!$B$33:$BI$33), 0)),
ROUNDUP(INDEX(GRID!$B$34:$BI$44,MATCH(G$7,GRID!$A$34:$A$44,0),MATCH(1,($U$2=GRID!$B$31:$BI$31)*(КАЛЕНДАРЬ!$AW19=GRID!$B$33:$BI$33),0))*(1-GRID!$B$69),0))</f>
        <v>20500</v>
      </c>
      <c r="H442" s="47" cm="1">
        <f t="array" ref="H442">IF($I$2="Открытый тариф",
INDEX(GRID!$B$47:$BI$57,MATCH(G$7,GRID!$A$47:$A$57,0),MATCH(1,($U$2=GRID!$B$31:$BI$31)*(КАЛЕНДАРЬ!$AW19=GRID!$B$33:$BI$33), 0)),
ROUNDUP(INDEX(GRID!$B$47:$BI$57,MATCH(G$7,GRID!$A$47:$A$57,0),MATCH(1,($U$2=GRID!$B$31:$BI$31)*(КАЛЕНДАРЬ!$AW19=GRID!$B$33:$BI$33),0))*(1-GRID!$B$69),0))</f>
        <v>20500</v>
      </c>
      <c r="I442" s="47" cm="1">
        <f t="array" ref="I442">IF($I$2="Открытый тариф",
INDEX(GRID!$B$34:$BI$44,MATCH(I$7,GRID!$A$34:$A$44,0),MATCH(1,($U$2=GRID!$B$31:$BI$31)*(КАЛЕНДАРЬ!$AW19=GRID!$B$33:$BI$33), 0)),
ROUNDUP(INDEX(GRID!$B$34:$BI$44,MATCH(I$7,GRID!$A$34:$A$44,0),MATCH(1,($U$2=GRID!$B$31:$BI$31)*(КАЛЕНДАРЬ!$AW19=GRID!$B$33:$BI$33),0))*(1-GRID!$B$69),0))</f>
        <v>22300</v>
      </c>
      <c r="J442" s="47" cm="1">
        <f t="array" ref="J442">IF($I$2="Открытый тариф",
INDEX(GRID!$B$47:$BI$57,MATCH(I$7,GRID!$A$47:$A$57,0),MATCH(1,($U$2=GRID!$B$31:$BI$31)*(КАЛЕНДАРЬ!$AW19=GRID!$B$33:$BI$33), 0)),
ROUNDUP(INDEX(GRID!$B$47:$BI$57,MATCH(I$7,GRID!$A$47:$A$57,0),MATCH(1,($U$2=GRID!$B$31:$BI$31)*(КАЛЕНДАРЬ!$AW19=GRID!$B$33:$BI$33),0))*(1-GRID!$B$69),0))</f>
        <v>22300</v>
      </c>
      <c r="K442" s="47" cm="1">
        <f t="array" ref="K442">IF($I$2="Открытый тариф",
INDEX(GRID!$B$34:$BI$44,MATCH(K$7,GRID!$A$34:$A$44,0),MATCH(1,($U$2=GRID!$B$31:$BI$31)*(КАЛЕНДАРЬ!$AW19=GRID!$B$33:$BI$33), 0)),
ROUNDUP(INDEX(GRID!$B$34:$BI$44,MATCH(K$7,GRID!$A$34:$A$44,0),MATCH(1,($U$2=GRID!$B$31:$BI$31)*(КАЛЕНДАРЬ!$AW19=GRID!$B$33:$BI$33),0))*(1-GRID!$B$69),0))</f>
        <v>23300</v>
      </c>
      <c r="L442" s="47" cm="1">
        <f t="array" ref="L442">IF($I$2="Открытый тариф",
INDEX(GRID!$B$47:$BI$57,MATCH(K$7,GRID!$A$47:$A$57,0),MATCH(1,($U$2=GRID!$B$31:$BI$31)*(КАЛЕНДАРЬ!$AW19=GRID!$B$33:$BI$33), 0)),
ROUNDUP(INDEX(GRID!$B$47:$BI$57,MATCH(K$7,GRID!$A$47:$A$57,0),MATCH(1,($U$2=GRID!$B$31:$BI$31)*(КАЛЕНДАРЬ!$AW19=GRID!$B$33:$BI$33),0))*(1-GRID!$B$69),0))</f>
        <v>23300</v>
      </c>
      <c r="M442" s="47" cm="1">
        <f t="array" ref="M442">IF($I$2="Открытый тариф",
INDEX(GRID!$B$34:$BI$44,MATCH(M$7,GRID!$A$34:$A$44,0),MATCH(1,($U$2=GRID!$B$31:$BI$31)*(КАЛЕНДАРЬ!$AW19=GRID!$B$33:$BI$33), 0)),
ROUNDUP(INDEX(GRID!$B$34:$BI$44,MATCH(M$7,GRID!$A$34:$A$44,0),MATCH(1,($U$2=GRID!$B$31:$BI$31)*(КАЛЕНДАРЬ!$AW19=GRID!$B$33:$BI$33),0))*(1-GRID!$B$69),0))</f>
        <v>25100</v>
      </c>
      <c r="N442" s="47" cm="1">
        <f t="array" ref="N442">IF($I$2="Открытый тариф",
INDEX(GRID!$B$47:$BI$57,MATCH(M$7,GRID!$A$47:$A$57,0),MATCH(1,($U$2=GRID!$B$31:$BI$31)*(КАЛЕНДАРЬ!$AW19=GRID!$B$33:$BI$33), 0)),
ROUNDUP(INDEX(GRID!$B$47:$BI$57,MATCH(M$7,GRID!$A$47:$A$57,0),MATCH(1,($U$2=GRID!$B$31:$BI$31)*(КАЛЕНДАРЬ!$AW19=GRID!$B$33:$BI$33),0))*(1-GRID!$B$69),0))</f>
        <v>25100</v>
      </c>
      <c r="O442" s="49" t="s">
        <v>101</v>
      </c>
      <c r="P442" s="49" t="s">
        <v>101</v>
      </c>
      <c r="Q442" s="49" t="s">
        <v>101</v>
      </c>
      <c r="R442" s="49" t="s">
        <v>101</v>
      </c>
      <c r="S442" s="49" t="s">
        <v>101</v>
      </c>
      <c r="T442" s="49" t="s">
        <v>101</v>
      </c>
      <c r="U442" s="49" t="s">
        <v>101</v>
      </c>
      <c r="V442" s="49" t="s">
        <v>101</v>
      </c>
      <c r="W442" s="49" t="s">
        <v>101</v>
      </c>
      <c r="X442" s="49" t="s">
        <v>101</v>
      </c>
      <c r="Y442" s="146"/>
    </row>
    <row r="443" spans="1:25" x14ac:dyDescent="0.2">
      <c r="A443" s="117" t="s">
        <v>47</v>
      </c>
      <c r="B443" s="117">
        <v>17</v>
      </c>
      <c r="C443" s="47" cm="1">
        <f t="array" ref="C443">IF($I$2="Открытый тариф",
INDEX(GRID!$B$34:$BI$44,MATCH(C$7,GRID!$A$34:$A$44,0),MATCH(1,($U$2=GRID!$B$31:$BI$31)*(КАЛЕНДАРЬ!$AW20=GRID!$B$33:$BI$33), 0)),
ROUNDUP(INDEX(GRID!$B$34:$BI$44,MATCH(C$7,GRID!$A$34:$A$44,0),MATCH(1,($U$2=GRID!$B$31:$BI$31)*(КАЛЕНДАРЬ!$AW20=GRID!$B$33:$BI$33),0))*(1-GRID!$B$69),0))</f>
        <v>18900</v>
      </c>
      <c r="D443" s="47" cm="1">
        <f t="array" ref="D443">IF($I$2="Открытый тариф",
INDEX(GRID!$B$47:$BI$57,MATCH(C$7,GRID!$A$47:$A$57,0),MATCH(1,($U$2=GRID!$B$31:$BI$31)*(КАЛЕНДАРЬ!$AW20=GRID!$B$33:$BI$33), 0)),
ROUNDUP(INDEX(GRID!$B$47:$BI$57,MATCH(C$7,GRID!$A$47:$A$57,0),MATCH(1,($U$2=GRID!$B$31:$BI$31)*(КАЛЕНДАРЬ!$AW20=GRID!$B$33:$BI$33),0))*(1-GRID!$B$69),0))</f>
        <v>18900</v>
      </c>
      <c r="E443" s="47" cm="1">
        <f t="array" ref="E443">IF($I$2="Открытый тариф",
INDEX(GRID!$B$34:$BI$44,MATCH(E$7,GRID!$A$34:$A$44,0),MATCH(1,($U$2=GRID!$B$31:$BI$31)*(КАЛЕНДАРЬ!$AW20=GRID!$B$33:$BI$33), 0)),
ROUNDUP(INDEX(GRID!$B$34:$BI$44,MATCH(E$7,GRID!$A$34:$A$44,0),MATCH(1,($U$2=GRID!$B$31:$BI$31)*(КАЛЕНДАРЬ!$AW20=GRID!$B$33:$BI$33),0))*(1-GRID!$B$69),0))</f>
        <v>20700</v>
      </c>
      <c r="F443" s="47" cm="1">
        <f t="array" ref="F443">IF($I$2="Открытый тариф",
INDEX(GRID!$B$47:$BI$57,MATCH(E$7,GRID!$A$47:$A$57,0),MATCH(1,($U$2=GRID!$B$31:$BI$31)*(КАЛЕНДАРЬ!$AW20=GRID!$B$33:$BI$33), 0)),
ROUNDUP(INDEX(GRID!$B$47:$BI$57,MATCH(E$7,GRID!$A$47:$A$57,0),MATCH(1,($U$2=GRID!$B$31:$BI$31)*(КАЛЕНДАРЬ!$AW20=GRID!$B$33:$BI$33),0))*(1-GRID!$B$69),0))</f>
        <v>20700</v>
      </c>
      <c r="G443" s="47" cm="1">
        <f t="array" ref="G443">IF($I$2="Открытый тариф",
INDEX(GRID!$B$34:$BI$44,MATCH(G$7,GRID!$A$34:$A$44,0),MATCH(1,($U$2=GRID!$B$31:$BI$31)*(КАЛЕНДАРЬ!$AW20=GRID!$B$33:$BI$33), 0)),
ROUNDUP(INDEX(GRID!$B$34:$BI$44,MATCH(G$7,GRID!$A$34:$A$44,0),MATCH(1,($U$2=GRID!$B$31:$BI$31)*(КАЛЕНДАРЬ!$AW20=GRID!$B$33:$BI$33),0))*(1-GRID!$B$69),0))</f>
        <v>21700</v>
      </c>
      <c r="H443" s="47" cm="1">
        <f t="array" ref="H443">IF($I$2="Открытый тариф",
INDEX(GRID!$B$47:$BI$57,MATCH(G$7,GRID!$A$47:$A$57,0),MATCH(1,($U$2=GRID!$B$31:$BI$31)*(КАЛЕНДАРЬ!$AW20=GRID!$B$33:$BI$33), 0)),
ROUNDUP(INDEX(GRID!$B$47:$BI$57,MATCH(G$7,GRID!$A$47:$A$57,0),MATCH(1,($U$2=GRID!$B$31:$BI$31)*(КАЛЕНДАРЬ!$AW20=GRID!$B$33:$BI$33),0))*(1-GRID!$B$69),0))</f>
        <v>21700</v>
      </c>
      <c r="I443" s="47" cm="1">
        <f t="array" ref="I443">IF($I$2="Открытый тариф",
INDEX(GRID!$B$34:$BI$44,MATCH(I$7,GRID!$A$34:$A$44,0),MATCH(1,($U$2=GRID!$B$31:$BI$31)*(КАЛЕНДАРЬ!$AW20=GRID!$B$33:$BI$33), 0)),
ROUNDUP(INDEX(GRID!$B$34:$BI$44,MATCH(I$7,GRID!$A$34:$A$44,0),MATCH(1,($U$2=GRID!$B$31:$BI$31)*(КАЛЕНДАРЬ!$AW20=GRID!$B$33:$BI$33),0))*(1-GRID!$B$69),0))</f>
        <v>23500</v>
      </c>
      <c r="J443" s="47" cm="1">
        <f t="array" ref="J443">IF($I$2="Открытый тариф",
INDEX(GRID!$B$47:$BI$57,MATCH(I$7,GRID!$A$47:$A$57,0),MATCH(1,($U$2=GRID!$B$31:$BI$31)*(КАЛЕНДАРЬ!$AW20=GRID!$B$33:$BI$33), 0)),
ROUNDUP(INDEX(GRID!$B$47:$BI$57,MATCH(I$7,GRID!$A$47:$A$57,0),MATCH(1,($U$2=GRID!$B$31:$BI$31)*(КАЛЕНДАРЬ!$AW20=GRID!$B$33:$BI$33),0))*(1-GRID!$B$69),0))</f>
        <v>23500</v>
      </c>
      <c r="K443" s="47" cm="1">
        <f t="array" ref="K443">IF($I$2="Открытый тариф",
INDEX(GRID!$B$34:$BI$44,MATCH(K$7,GRID!$A$34:$A$44,0),MATCH(1,($U$2=GRID!$B$31:$BI$31)*(КАЛЕНДАРЬ!$AW20=GRID!$B$33:$BI$33), 0)),
ROUNDUP(INDEX(GRID!$B$34:$BI$44,MATCH(K$7,GRID!$A$34:$A$44,0),MATCH(1,($U$2=GRID!$B$31:$BI$31)*(КАЛЕНДАРЬ!$AW20=GRID!$B$33:$BI$33),0))*(1-GRID!$B$69),0))</f>
        <v>24500</v>
      </c>
      <c r="L443" s="47" cm="1">
        <f t="array" ref="L443">IF($I$2="Открытый тариф",
INDEX(GRID!$B$47:$BI$57,MATCH(K$7,GRID!$A$47:$A$57,0),MATCH(1,($U$2=GRID!$B$31:$BI$31)*(КАЛЕНДАРЬ!$AW20=GRID!$B$33:$BI$33), 0)),
ROUNDUP(INDEX(GRID!$B$47:$BI$57,MATCH(K$7,GRID!$A$47:$A$57,0),MATCH(1,($U$2=GRID!$B$31:$BI$31)*(КАЛЕНДАРЬ!$AW20=GRID!$B$33:$BI$33),0))*(1-GRID!$B$69),0))</f>
        <v>24500</v>
      </c>
      <c r="M443" s="47" cm="1">
        <f t="array" ref="M443">IF($I$2="Открытый тариф",
INDEX(GRID!$B$34:$BI$44,MATCH(M$7,GRID!$A$34:$A$44,0),MATCH(1,($U$2=GRID!$B$31:$BI$31)*(КАЛЕНДАРЬ!$AW20=GRID!$B$33:$BI$33), 0)),
ROUNDUP(INDEX(GRID!$B$34:$BI$44,MATCH(M$7,GRID!$A$34:$A$44,0),MATCH(1,($U$2=GRID!$B$31:$BI$31)*(КАЛЕНДАРЬ!$AW20=GRID!$B$33:$BI$33),0))*(1-GRID!$B$69),0))</f>
        <v>26300</v>
      </c>
      <c r="N443" s="47" cm="1">
        <f t="array" ref="N443">IF($I$2="Открытый тариф",
INDEX(GRID!$B$47:$BI$57,MATCH(M$7,GRID!$A$47:$A$57,0),MATCH(1,($U$2=GRID!$B$31:$BI$31)*(КАЛЕНДАРЬ!$AW20=GRID!$B$33:$BI$33), 0)),
ROUNDUP(INDEX(GRID!$B$47:$BI$57,MATCH(M$7,GRID!$A$47:$A$57,0),MATCH(1,($U$2=GRID!$B$31:$BI$31)*(КАЛЕНДАРЬ!$AW20=GRID!$B$33:$BI$33),0))*(1-GRID!$B$69),0))</f>
        <v>26300</v>
      </c>
      <c r="O443" s="49" t="s">
        <v>101</v>
      </c>
      <c r="P443" s="49" t="s">
        <v>101</v>
      </c>
      <c r="Q443" s="49" t="s">
        <v>101</v>
      </c>
      <c r="R443" s="49" t="s">
        <v>101</v>
      </c>
      <c r="S443" s="49" t="s">
        <v>101</v>
      </c>
      <c r="T443" s="49" t="s">
        <v>101</v>
      </c>
      <c r="U443" s="49" t="s">
        <v>101</v>
      </c>
      <c r="V443" s="49" t="s">
        <v>101</v>
      </c>
      <c r="W443" s="49" t="s">
        <v>101</v>
      </c>
      <c r="X443" s="49" t="s">
        <v>101</v>
      </c>
      <c r="Y443" s="146"/>
    </row>
    <row r="444" spans="1:25" x14ac:dyDescent="0.2">
      <c r="A444" s="117" t="s">
        <v>48</v>
      </c>
      <c r="B444" s="117">
        <v>18</v>
      </c>
      <c r="C444" s="47" cm="1">
        <f t="array" ref="C444">IF($I$2="Открытый тариф",
INDEX(GRID!$B$34:$BI$44,MATCH(C$7,GRID!$A$34:$A$44,0),MATCH(1,($U$2=GRID!$B$31:$BI$31)*(КАЛЕНДАРЬ!$AW21=GRID!$B$33:$BI$33), 0)),
ROUNDUP(INDEX(GRID!$B$34:$BI$44,MATCH(C$7,GRID!$A$34:$A$44,0),MATCH(1,($U$2=GRID!$B$31:$BI$31)*(КАЛЕНДАРЬ!$AW21=GRID!$B$33:$BI$33),0))*(1-GRID!$B$69),0))</f>
        <v>18900</v>
      </c>
      <c r="D444" s="47" cm="1">
        <f t="array" ref="D444">IF($I$2="Открытый тариф",
INDEX(GRID!$B$47:$BI$57,MATCH(C$7,GRID!$A$47:$A$57,0),MATCH(1,($U$2=GRID!$B$31:$BI$31)*(КАЛЕНДАРЬ!$AW21=GRID!$B$33:$BI$33), 0)),
ROUNDUP(INDEX(GRID!$B$47:$BI$57,MATCH(C$7,GRID!$A$47:$A$57,0),MATCH(1,($U$2=GRID!$B$31:$BI$31)*(КАЛЕНДАРЬ!$AW21=GRID!$B$33:$BI$33),0))*(1-GRID!$B$69),0))</f>
        <v>18900</v>
      </c>
      <c r="E444" s="47" cm="1">
        <f t="array" ref="E444">IF($I$2="Открытый тариф",
INDEX(GRID!$B$34:$BI$44,MATCH(E$7,GRID!$A$34:$A$44,0),MATCH(1,($U$2=GRID!$B$31:$BI$31)*(КАЛЕНДАРЬ!$AW21=GRID!$B$33:$BI$33), 0)),
ROUNDUP(INDEX(GRID!$B$34:$BI$44,MATCH(E$7,GRID!$A$34:$A$44,0),MATCH(1,($U$2=GRID!$B$31:$BI$31)*(КАЛЕНДАРЬ!$AW21=GRID!$B$33:$BI$33),0))*(1-GRID!$B$69),0))</f>
        <v>20700</v>
      </c>
      <c r="F444" s="47" cm="1">
        <f t="array" ref="F444">IF($I$2="Открытый тариф",
INDEX(GRID!$B$47:$BI$57,MATCH(E$7,GRID!$A$47:$A$57,0),MATCH(1,($U$2=GRID!$B$31:$BI$31)*(КАЛЕНДАРЬ!$AW21=GRID!$B$33:$BI$33), 0)),
ROUNDUP(INDEX(GRID!$B$47:$BI$57,MATCH(E$7,GRID!$A$47:$A$57,0),MATCH(1,($U$2=GRID!$B$31:$BI$31)*(КАЛЕНДАРЬ!$AW21=GRID!$B$33:$BI$33),0))*(1-GRID!$B$69),0))</f>
        <v>20700</v>
      </c>
      <c r="G444" s="47" cm="1">
        <f t="array" ref="G444">IF($I$2="Открытый тариф",
INDEX(GRID!$B$34:$BI$44,MATCH(G$7,GRID!$A$34:$A$44,0),MATCH(1,($U$2=GRID!$B$31:$BI$31)*(КАЛЕНДАРЬ!$AW21=GRID!$B$33:$BI$33), 0)),
ROUNDUP(INDEX(GRID!$B$34:$BI$44,MATCH(G$7,GRID!$A$34:$A$44,0),MATCH(1,($U$2=GRID!$B$31:$BI$31)*(КАЛЕНДАРЬ!$AW21=GRID!$B$33:$BI$33),0))*(1-GRID!$B$69),0))</f>
        <v>21700</v>
      </c>
      <c r="H444" s="47" cm="1">
        <f t="array" ref="H444">IF($I$2="Открытый тариф",
INDEX(GRID!$B$47:$BI$57,MATCH(G$7,GRID!$A$47:$A$57,0),MATCH(1,($U$2=GRID!$B$31:$BI$31)*(КАЛЕНДАРЬ!$AW21=GRID!$B$33:$BI$33), 0)),
ROUNDUP(INDEX(GRID!$B$47:$BI$57,MATCH(G$7,GRID!$A$47:$A$57,0),MATCH(1,($U$2=GRID!$B$31:$BI$31)*(КАЛЕНДАРЬ!$AW21=GRID!$B$33:$BI$33),0))*(1-GRID!$B$69),0))</f>
        <v>21700</v>
      </c>
      <c r="I444" s="47" cm="1">
        <f t="array" ref="I444">IF($I$2="Открытый тариф",
INDEX(GRID!$B$34:$BI$44,MATCH(I$7,GRID!$A$34:$A$44,0),MATCH(1,($U$2=GRID!$B$31:$BI$31)*(КАЛЕНДАРЬ!$AW21=GRID!$B$33:$BI$33), 0)),
ROUNDUP(INDEX(GRID!$B$34:$BI$44,MATCH(I$7,GRID!$A$34:$A$44,0),MATCH(1,($U$2=GRID!$B$31:$BI$31)*(КАЛЕНДАРЬ!$AW21=GRID!$B$33:$BI$33),0))*(1-GRID!$B$69),0))</f>
        <v>23500</v>
      </c>
      <c r="J444" s="47" cm="1">
        <f t="array" ref="J444">IF($I$2="Открытый тариф",
INDEX(GRID!$B$47:$BI$57,MATCH(I$7,GRID!$A$47:$A$57,0),MATCH(1,($U$2=GRID!$B$31:$BI$31)*(КАЛЕНДАРЬ!$AW21=GRID!$B$33:$BI$33), 0)),
ROUNDUP(INDEX(GRID!$B$47:$BI$57,MATCH(I$7,GRID!$A$47:$A$57,0),MATCH(1,($U$2=GRID!$B$31:$BI$31)*(КАЛЕНДАРЬ!$AW21=GRID!$B$33:$BI$33),0))*(1-GRID!$B$69),0))</f>
        <v>23500</v>
      </c>
      <c r="K444" s="47" cm="1">
        <f t="array" ref="K444">IF($I$2="Открытый тариф",
INDEX(GRID!$B$34:$BI$44,MATCH(K$7,GRID!$A$34:$A$44,0),MATCH(1,($U$2=GRID!$B$31:$BI$31)*(КАЛЕНДАРЬ!$AW21=GRID!$B$33:$BI$33), 0)),
ROUNDUP(INDEX(GRID!$B$34:$BI$44,MATCH(K$7,GRID!$A$34:$A$44,0),MATCH(1,($U$2=GRID!$B$31:$BI$31)*(КАЛЕНДАРЬ!$AW21=GRID!$B$33:$BI$33),0))*(1-GRID!$B$69),0))</f>
        <v>24500</v>
      </c>
      <c r="L444" s="47" cm="1">
        <f t="array" ref="L444">IF($I$2="Открытый тариф",
INDEX(GRID!$B$47:$BI$57,MATCH(K$7,GRID!$A$47:$A$57,0),MATCH(1,($U$2=GRID!$B$31:$BI$31)*(КАЛЕНДАРЬ!$AW21=GRID!$B$33:$BI$33), 0)),
ROUNDUP(INDEX(GRID!$B$47:$BI$57,MATCH(K$7,GRID!$A$47:$A$57,0),MATCH(1,($U$2=GRID!$B$31:$BI$31)*(КАЛЕНДАРЬ!$AW21=GRID!$B$33:$BI$33),0))*(1-GRID!$B$69),0))</f>
        <v>24500</v>
      </c>
      <c r="M444" s="47" cm="1">
        <f t="array" ref="M444">IF($I$2="Открытый тариф",
INDEX(GRID!$B$34:$BI$44,MATCH(M$7,GRID!$A$34:$A$44,0),MATCH(1,($U$2=GRID!$B$31:$BI$31)*(КАЛЕНДАРЬ!$AW21=GRID!$B$33:$BI$33), 0)),
ROUNDUP(INDEX(GRID!$B$34:$BI$44,MATCH(M$7,GRID!$A$34:$A$44,0),MATCH(1,($U$2=GRID!$B$31:$BI$31)*(КАЛЕНДАРЬ!$AW21=GRID!$B$33:$BI$33),0))*(1-GRID!$B$69),0))</f>
        <v>26300</v>
      </c>
      <c r="N444" s="47" cm="1">
        <f t="array" ref="N444">IF($I$2="Открытый тариф",
INDEX(GRID!$B$47:$BI$57,MATCH(M$7,GRID!$A$47:$A$57,0),MATCH(1,($U$2=GRID!$B$31:$BI$31)*(КАЛЕНДАРЬ!$AW21=GRID!$B$33:$BI$33), 0)),
ROUNDUP(INDEX(GRID!$B$47:$BI$57,MATCH(M$7,GRID!$A$47:$A$57,0),MATCH(1,($U$2=GRID!$B$31:$BI$31)*(КАЛЕНДАРЬ!$AW21=GRID!$B$33:$BI$33),0))*(1-GRID!$B$69),0))</f>
        <v>26300</v>
      </c>
      <c r="O444" s="49" t="s">
        <v>101</v>
      </c>
      <c r="P444" s="49" t="s">
        <v>101</v>
      </c>
      <c r="Q444" s="49" t="s">
        <v>101</v>
      </c>
      <c r="R444" s="49" t="s">
        <v>101</v>
      </c>
      <c r="S444" s="49" t="s">
        <v>101</v>
      </c>
      <c r="T444" s="49" t="s">
        <v>101</v>
      </c>
      <c r="U444" s="49" t="s">
        <v>101</v>
      </c>
      <c r="V444" s="49" t="s">
        <v>101</v>
      </c>
      <c r="W444" s="49" t="s">
        <v>101</v>
      </c>
      <c r="X444" s="49" t="s">
        <v>101</v>
      </c>
      <c r="Y444" s="146"/>
    </row>
    <row r="445" spans="1:25" x14ac:dyDescent="0.2">
      <c r="A445" s="117" t="s">
        <v>42</v>
      </c>
      <c r="B445" s="117">
        <v>19</v>
      </c>
      <c r="C445" s="47" cm="1">
        <f t="array" ref="C445">IF($I$2="Открытый тариф",
INDEX(GRID!$B$34:$BI$44,MATCH(C$7,GRID!$A$34:$A$44,0),MATCH(1,($U$2=GRID!$B$31:$BI$31)*(КАЛЕНДАРЬ!$AW22=GRID!$B$33:$BI$33), 0)),
ROUNDUP(INDEX(GRID!$B$34:$BI$44,MATCH(C$7,GRID!$A$34:$A$44,0),MATCH(1,($U$2=GRID!$B$31:$BI$31)*(КАЛЕНДАРЬ!$AW22=GRID!$B$33:$BI$33),0))*(1-GRID!$B$69),0))</f>
        <v>17100</v>
      </c>
      <c r="D445" s="47" cm="1">
        <f t="array" ref="D445">IF($I$2="Открытый тариф",
INDEX(GRID!$B$47:$BI$57,MATCH(C$7,GRID!$A$47:$A$57,0),MATCH(1,($U$2=GRID!$B$31:$BI$31)*(КАЛЕНДАРЬ!$AW22=GRID!$B$33:$BI$33), 0)),
ROUNDUP(INDEX(GRID!$B$47:$BI$57,MATCH(C$7,GRID!$A$47:$A$57,0),MATCH(1,($U$2=GRID!$B$31:$BI$31)*(КАЛЕНДАРЬ!$AW22=GRID!$B$33:$BI$33),0))*(1-GRID!$B$69),0))</f>
        <v>17100</v>
      </c>
      <c r="E445" s="47" cm="1">
        <f t="array" ref="E445">IF($I$2="Открытый тариф",
INDEX(GRID!$B$34:$BI$44,MATCH(E$7,GRID!$A$34:$A$44,0),MATCH(1,($U$2=GRID!$B$31:$BI$31)*(КАЛЕНДАРЬ!$AW22=GRID!$B$33:$BI$33), 0)),
ROUNDUP(INDEX(GRID!$B$34:$BI$44,MATCH(E$7,GRID!$A$34:$A$44,0),MATCH(1,($U$2=GRID!$B$31:$BI$31)*(КАЛЕНДАРЬ!$AW22=GRID!$B$33:$BI$33),0))*(1-GRID!$B$69),0))</f>
        <v>18800</v>
      </c>
      <c r="F445" s="47" cm="1">
        <f t="array" ref="F445">IF($I$2="Открытый тариф",
INDEX(GRID!$B$47:$BI$57,MATCH(E$7,GRID!$A$47:$A$57,0),MATCH(1,($U$2=GRID!$B$31:$BI$31)*(КАЛЕНДАРЬ!$AW22=GRID!$B$33:$BI$33), 0)),
ROUNDUP(INDEX(GRID!$B$47:$BI$57,MATCH(E$7,GRID!$A$47:$A$57,0),MATCH(1,($U$2=GRID!$B$31:$BI$31)*(КАЛЕНДАРЬ!$AW22=GRID!$B$33:$BI$33),0))*(1-GRID!$B$69),0))</f>
        <v>18800</v>
      </c>
      <c r="G445" s="47" cm="1">
        <f t="array" ref="G445">IF($I$2="Открытый тариф",
INDEX(GRID!$B$34:$BI$44,MATCH(G$7,GRID!$A$34:$A$44,0),MATCH(1,($U$2=GRID!$B$31:$BI$31)*(КАЛЕНДАРЬ!$AW22=GRID!$B$33:$BI$33), 0)),
ROUNDUP(INDEX(GRID!$B$34:$BI$44,MATCH(G$7,GRID!$A$34:$A$44,0),MATCH(1,($U$2=GRID!$B$31:$BI$31)*(КАЛЕНДАРЬ!$AW22=GRID!$B$33:$BI$33),0))*(1-GRID!$B$69),0))</f>
        <v>19800</v>
      </c>
      <c r="H445" s="47" cm="1">
        <f t="array" ref="H445">IF($I$2="Открытый тариф",
INDEX(GRID!$B$47:$BI$57,MATCH(G$7,GRID!$A$47:$A$57,0),MATCH(1,($U$2=GRID!$B$31:$BI$31)*(КАЛЕНДАРЬ!$AW22=GRID!$B$33:$BI$33), 0)),
ROUNDUP(INDEX(GRID!$B$47:$BI$57,MATCH(G$7,GRID!$A$47:$A$57,0),MATCH(1,($U$2=GRID!$B$31:$BI$31)*(КАЛЕНДАРЬ!$AW22=GRID!$B$33:$BI$33),0))*(1-GRID!$B$69),0))</f>
        <v>19800</v>
      </c>
      <c r="I445" s="47" cm="1">
        <f t="array" ref="I445">IF($I$2="Открытый тариф",
INDEX(GRID!$B$34:$BI$44,MATCH(I$7,GRID!$A$34:$A$44,0),MATCH(1,($U$2=GRID!$B$31:$BI$31)*(КАЛЕНДАРЬ!$AW22=GRID!$B$33:$BI$33), 0)),
ROUNDUP(INDEX(GRID!$B$34:$BI$44,MATCH(I$7,GRID!$A$34:$A$44,0),MATCH(1,($U$2=GRID!$B$31:$BI$31)*(КАЛЕНДАРЬ!$AW22=GRID!$B$33:$BI$33),0))*(1-GRID!$B$69),0))</f>
        <v>21500</v>
      </c>
      <c r="J445" s="47" cm="1">
        <f t="array" ref="J445">IF($I$2="Открытый тариф",
INDEX(GRID!$B$47:$BI$57,MATCH(I$7,GRID!$A$47:$A$57,0),MATCH(1,($U$2=GRID!$B$31:$BI$31)*(КАЛЕНДАРЬ!$AW22=GRID!$B$33:$BI$33), 0)),
ROUNDUP(INDEX(GRID!$B$47:$BI$57,MATCH(I$7,GRID!$A$47:$A$57,0),MATCH(1,($U$2=GRID!$B$31:$BI$31)*(КАЛЕНДАРЬ!$AW22=GRID!$B$33:$BI$33),0))*(1-GRID!$B$69),0))</f>
        <v>21500</v>
      </c>
      <c r="K445" s="47" cm="1">
        <f t="array" ref="K445">IF($I$2="Открытый тариф",
INDEX(GRID!$B$34:$BI$44,MATCH(K$7,GRID!$A$34:$A$44,0),MATCH(1,($U$2=GRID!$B$31:$BI$31)*(КАЛЕНДАРЬ!$AW22=GRID!$B$33:$BI$33), 0)),
ROUNDUP(INDEX(GRID!$B$34:$BI$44,MATCH(K$7,GRID!$A$34:$A$44,0),MATCH(1,($U$2=GRID!$B$31:$BI$31)*(КАЛЕНДАРЬ!$AW22=GRID!$B$33:$BI$33),0))*(1-GRID!$B$69),0))</f>
        <v>22500</v>
      </c>
      <c r="L445" s="47" cm="1">
        <f t="array" ref="L445">IF($I$2="Открытый тариф",
INDEX(GRID!$B$47:$BI$57,MATCH(K$7,GRID!$A$47:$A$57,0),MATCH(1,($U$2=GRID!$B$31:$BI$31)*(КАЛЕНДАРЬ!$AW22=GRID!$B$33:$BI$33), 0)),
ROUNDUP(INDEX(GRID!$B$47:$BI$57,MATCH(K$7,GRID!$A$47:$A$57,0),MATCH(1,($U$2=GRID!$B$31:$BI$31)*(КАЛЕНДАРЬ!$AW22=GRID!$B$33:$BI$33),0))*(1-GRID!$B$69),0))</f>
        <v>22500</v>
      </c>
      <c r="M445" s="47" cm="1">
        <f t="array" ref="M445">IF($I$2="Открытый тариф",
INDEX(GRID!$B$34:$BI$44,MATCH(M$7,GRID!$A$34:$A$44,0),MATCH(1,($U$2=GRID!$B$31:$BI$31)*(КАЛЕНДАРЬ!$AW22=GRID!$B$33:$BI$33), 0)),
ROUNDUP(INDEX(GRID!$B$34:$BI$44,MATCH(M$7,GRID!$A$34:$A$44,0),MATCH(1,($U$2=GRID!$B$31:$BI$31)*(КАЛЕНДАРЬ!$AW22=GRID!$B$33:$BI$33),0))*(1-GRID!$B$69),0))</f>
        <v>24200</v>
      </c>
      <c r="N445" s="47" cm="1">
        <f t="array" ref="N445">IF($I$2="Открытый тариф",
INDEX(GRID!$B$47:$BI$57,MATCH(M$7,GRID!$A$47:$A$57,0),MATCH(1,($U$2=GRID!$B$31:$BI$31)*(КАЛЕНДАРЬ!$AW22=GRID!$B$33:$BI$33), 0)),
ROUNDUP(INDEX(GRID!$B$47:$BI$57,MATCH(M$7,GRID!$A$47:$A$57,0),MATCH(1,($U$2=GRID!$B$31:$BI$31)*(КАЛЕНДАРЬ!$AW22=GRID!$B$33:$BI$33),0))*(1-GRID!$B$69),0))</f>
        <v>24200</v>
      </c>
      <c r="O445" s="49" t="s">
        <v>101</v>
      </c>
      <c r="P445" s="49" t="s">
        <v>101</v>
      </c>
      <c r="Q445" s="49" t="s">
        <v>101</v>
      </c>
      <c r="R445" s="49" t="s">
        <v>101</v>
      </c>
      <c r="S445" s="49" t="s">
        <v>101</v>
      </c>
      <c r="T445" s="49" t="s">
        <v>101</v>
      </c>
      <c r="U445" s="49" t="s">
        <v>101</v>
      </c>
      <c r="V445" s="49" t="s">
        <v>101</v>
      </c>
      <c r="W445" s="49" t="s">
        <v>101</v>
      </c>
      <c r="X445" s="49" t="s">
        <v>101</v>
      </c>
      <c r="Y445" s="146"/>
    </row>
    <row r="446" spans="1:25" x14ac:dyDescent="0.2">
      <c r="A446" s="117" t="s">
        <v>43</v>
      </c>
      <c r="B446" s="117">
        <v>20</v>
      </c>
      <c r="C446" s="47" cm="1">
        <f t="array" ref="C446">IF($I$2="Открытый тариф",
INDEX(GRID!$B$34:$BI$44,MATCH(C$7,GRID!$A$34:$A$44,0),MATCH(1,($U$2=GRID!$B$31:$BI$31)*(КАЛЕНДАРЬ!$AW23=GRID!$B$33:$BI$33), 0)),
ROUNDUP(INDEX(GRID!$B$34:$BI$44,MATCH(C$7,GRID!$A$34:$A$44,0),MATCH(1,($U$2=GRID!$B$31:$BI$31)*(КАЛЕНДАРЬ!$AW23=GRID!$B$33:$BI$33),0))*(1-GRID!$B$69),0))</f>
        <v>17100</v>
      </c>
      <c r="D446" s="47" cm="1">
        <f t="array" ref="D446">IF($I$2="Открытый тариф",
INDEX(GRID!$B$47:$BI$57,MATCH(C$7,GRID!$A$47:$A$57,0),MATCH(1,($U$2=GRID!$B$31:$BI$31)*(КАЛЕНДАРЬ!$AW23=GRID!$B$33:$BI$33), 0)),
ROUNDUP(INDEX(GRID!$B$47:$BI$57,MATCH(C$7,GRID!$A$47:$A$57,0),MATCH(1,($U$2=GRID!$B$31:$BI$31)*(КАЛЕНДАРЬ!$AW23=GRID!$B$33:$BI$33),0))*(1-GRID!$B$69),0))</f>
        <v>17100</v>
      </c>
      <c r="E446" s="47" cm="1">
        <f t="array" ref="E446">IF($I$2="Открытый тариф",
INDEX(GRID!$B$34:$BI$44,MATCH(E$7,GRID!$A$34:$A$44,0),MATCH(1,($U$2=GRID!$B$31:$BI$31)*(КАЛЕНДАРЬ!$AW23=GRID!$B$33:$BI$33), 0)),
ROUNDUP(INDEX(GRID!$B$34:$BI$44,MATCH(E$7,GRID!$A$34:$A$44,0),MATCH(1,($U$2=GRID!$B$31:$BI$31)*(КАЛЕНДАРЬ!$AW23=GRID!$B$33:$BI$33),0))*(1-GRID!$B$69),0))</f>
        <v>18800</v>
      </c>
      <c r="F446" s="47" cm="1">
        <f t="array" ref="F446">IF($I$2="Открытый тариф",
INDEX(GRID!$B$47:$BI$57,MATCH(E$7,GRID!$A$47:$A$57,0),MATCH(1,($U$2=GRID!$B$31:$BI$31)*(КАЛЕНДАРЬ!$AW23=GRID!$B$33:$BI$33), 0)),
ROUNDUP(INDEX(GRID!$B$47:$BI$57,MATCH(E$7,GRID!$A$47:$A$57,0),MATCH(1,($U$2=GRID!$B$31:$BI$31)*(КАЛЕНДАРЬ!$AW23=GRID!$B$33:$BI$33),0))*(1-GRID!$B$69),0))</f>
        <v>18800</v>
      </c>
      <c r="G446" s="47" cm="1">
        <f t="array" ref="G446">IF($I$2="Открытый тариф",
INDEX(GRID!$B$34:$BI$44,MATCH(G$7,GRID!$A$34:$A$44,0),MATCH(1,($U$2=GRID!$B$31:$BI$31)*(КАЛЕНДАРЬ!$AW23=GRID!$B$33:$BI$33), 0)),
ROUNDUP(INDEX(GRID!$B$34:$BI$44,MATCH(G$7,GRID!$A$34:$A$44,0),MATCH(1,($U$2=GRID!$B$31:$BI$31)*(КАЛЕНДАРЬ!$AW23=GRID!$B$33:$BI$33),0))*(1-GRID!$B$69),0))</f>
        <v>19800</v>
      </c>
      <c r="H446" s="47" cm="1">
        <f t="array" ref="H446">IF($I$2="Открытый тариф",
INDEX(GRID!$B$47:$BI$57,MATCH(G$7,GRID!$A$47:$A$57,0),MATCH(1,($U$2=GRID!$B$31:$BI$31)*(КАЛЕНДАРЬ!$AW23=GRID!$B$33:$BI$33), 0)),
ROUNDUP(INDEX(GRID!$B$47:$BI$57,MATCH(G$7,GRID!$A$47:$A$57,0),MATCH(1,($U$2=GRID!$B$31:$BI$31)*(КАЛЕНДАРЬ!$AW23=GRID!$B$33:$BI$33),0))*(1-GRID!$B$69),0))</f>
        <v>19800</v>
      </c>
      <c r="I446" s="47" cm="1">
        <f t="array" ref="I446">IF($I$2="Открытый тариф",
INDEX(GRID!$B$34:$BI$44,MATCH(I$7,GRID!$A$34:$A$44,0),MATCH(1,($U$2=GRID!$B$31:$BI$31)*(КАЛЕНДАРЬ!$AW23=GRID!$B$33:$BI$33), 0)),
ROUNDUP(INDEX(GRID!$B$34:$BI$44,MATCH(I$7,GRID!$A$34:$A$44,0),MATCH(1,($U$2=GRID!$B$31:$BI$31)*(КАЛЕНДАРЬ!$AW23=GRID!$B$33:$BI$33),0))*(1-GRID!$B$69),0))</f>
        <v>21500</v>
      </c>
      <c r="J446" s="47" cm="1">
        <f t="array" ref="J446">IF($I$2="Открытый тариф",
INDEX(GRID!$B$47:$BI$57,MATCH(I$7,GRID!$A$47:$A$57,0),MATCH(1,($U$2=GRID!$B$31:$BI$31)*(КАЛЕНДАРЬ!$AW23=GRID!$B$33:$BI$33), 0)),
ROUNDUP(INDEX(GRID!$B$47:$BI$57,MATCH(I$7,GRID!$A$47:$A$57,0),MATCH(1,($U$2=GRID!$B$31:$BI$31)*(КАЛЕНДАРЬ!$AW23=GRID!$B$33:$BI$33),0))*(1-GRID!$B$69),0))</f>
        <v>21500</v>
      </c>
      <c r="K446" s="47" cm="1">
        <f t="array" ref="K446">IF($I$2="Открытый тариф",
INDEX(GRID!$B$34:$BI$44,MATCH(K$7,GRID!$A$34:$A$44,0),MATCH(1,($U$2=GRID!$B$31:$BI$31)*(КАЛЕНДАРЬ!$AW23=GRID!$B$33:$BI$33), 0)),
ROUNDUP(INDEX(GRID!$B$34:$BI$44,MATCH(K$7,GRID!$A$34:$A$44,0),MATCH(1,($U$2=GRID!$B$31:$BI$31)*(КАЛЕНДАРЬ!$AW23=GRID!$B$33:$BI$33),0))*(1-GRID!$B$69),0))</f>
        <v>22500</v>
      </c>
      <c r="L446" s="47" cm="1">
        <f t="array" ref="L446">IF($I$2="Открытый тариф",
INDEX(GRID!$B$47:$BI$57,MATCH(K$7,GRID!$A$47:$A$57,0),MATCH(1,($U$2=GRID!$B$31:$BI$31)*(КАЛЕНДАРЬ!$AW23=GRID!$B$33:$BI$33), 0)),
ROUNDUP(INDEX(GRID!$B$47:$BI$57,MATCH(K$7,GRID!$A$47:$A$57,0),MATCH(1,($U$2=GRID!$B$31:$BI$31)*(КАЛЕНДАРЬ!$AW23=GRID!$B$33:$BI$33),0))*(1-GRID!$B$69),0))</f>
        <v>22500</v>
      </c>
      <c r="M446" s="47" cm="1">
        <f t="array" ref="M446">IF($I$2="Открытый тариф",
INDEX(GRID!$B$34:$BI$44,MATCH(M$7,GRID!$A$34:$A$44,0),MATCH(1,($U$2=GRID!$B$31:$BI$31)*(КАЛЕНДАРЬ!$AW23=GRID!$B$33:$BI$33), 0)),
ROUNDUP(INDEX(GRID!$B$34:$BI$44,MATCH(M$7,GRID!$A$34:$A$44,0),MATCH(1,($U$2=GRID!$B$31:$BI$31)*(КАЛЕНДАРЬ!$AW23=GRID!$B$33:$BI$33),0))*(1-GRID!$B$69),0))</f>
        <v>24200</v>
      </c>
      <c r="N446" s="47" cm="1">
        <f t="array" ref="N446">IF($I$2="Открытый тариф",
INDEX(GRID!$B$47:$BI$57,MATCH(M$7,GRID!$A$47:$A$57,0),MATCH(1,($U$2=GRID!$B$31:$BI$31)*(КАЛЕНДАРЬ!$AW23=GRID!$B$33:$BI$33), 0)),
ROUNDUP(INDEX(GRID!$B$47:$BI$57,MATCH(M$7,GRID!$A$47:$A$57,0),MATCH(1,($U$2=GRID!$B$31:$BI$31)*(КАЛЕНДАРЬ!$AW23=GRID!$B$33:$BI$33),0))*(1-GRID!$B$69),0))</f>
        <v>24200</v>
      </c>
      <c r="O446" s="49" t="s">
        <v>101</v>
      </c>
      <c r="P446" s="49" t="s">
        <v>101</v>
      </c>
      <c r="Q446" s="49" t="s">
        <v>101</v>
      </c>
      <c r="R446" s="49" t="s">
        <v>101</v>
      </c>
      <c r="S446" s="49" t="s">
        <v>101</v>
      </c>
      <c r="T446" s="49" t="s">
        <v>101</v>
      </c>
      <c r="U446" s="49" t="s">
        <v>101</v>
      </c>
      <c r="V446" s="49" t="s">
        <v>101</v>
      </c>
      <c r="W446" s="49" t="s">
        <v>101</v>
      </c>
      <c r="X446" s="49" t="s">
        <v>101</v>
      </c>
      <c r="Y446" s="146"/>
    </row>
    <row r="447" spans="1:25" x14ac:dyDescent="0.2">
      <c r="A447" s="117" t="s">
        <v>44</v>
      </c>
      <c r="B447" s="117">
        <v>21</v>
      </c>
      <c r="C447" s="47" cm="1">
        <f t="array" ref="C447">IF($I$2="Открытый тариф",
INDEX(GRID!$B$34:$BI$44,MATCH(C$7,GRID!$A$34:$A$44,0),MATCH(1,($U$2=GRID!$B$31:$BI$31)*(КАЛЕНДАРЬ!$AW24=GRID!$B$33:$BI$33), 0)),
ROUNDUP(INDEX(GRID!$B$34:$BI$44,MATCH(C$7,GRID!$A$34:$A$44,0),MATCH(1,($U$2=GRID!$B$31:$BI$31)*(КАЛЕНДАРЬ!$AW24=GRID!$B$33:$BI$33),0))*(1-GRID!$B$69),0))</f>
        <v>17100</v>
      </c>
      <c r="D447" s="47" cm="1">
        <f t="array" ref="D447">IF($I$2="Открытый тариф",
INDEX(GRID!$B$47:$BI$57,MATCH(C$7,GRID!$A$47:$A$57,0),MATCH(1,($U$2=GRID!$B$31:$BI$31)*(КАЛЕНДАРЬ!$AW24=GRID!$B$33:$BI$33), 0)),
ROUNDUP(INDEX(GRID!$B$47:$BI$57,MATCH(C$7,GRID!$A$47:$A$57,0),MATCH(1,($U$2=GRID!$B$31:$BI$31)*(КАЛЕНДАРЬ!$AW24=GRID!$B$33:$BI$33),0))*(1-GRID!$B$69),0))</f>
        <v>17100</v>
      </c>
      <c r="E447" s="47" cm="1">
        <f t="array" ref="E447">IF($I$2="Открытый тариф",
INDEX(GRID!$B$34:$BI$44,MATCH(E$7,GRID!$A$34:$A$44,0),MATCH(1,($U$2=GRID!$B$31:$BI$31)*(КАЛЕНДАРЬ!$AW24=GRID!$B$33:$BI$33), 0)),
ROUNDUP(INDEX(GRID!$B$34:$BI$44,MATCH(E$7,GRID!$A$34:$A$44,0),MATCH(1,($U$2=GRID!$B$31:$BI$31)*(КАЛЕНДАРЬ!$AW24=GRID!$B$33:$BI$33),0))*(1-GRID!$B$69),0))</f>
        <v>18800</v>
      </c>
      <c r="F447" s="47" cm="1">
        <f t="array" ref="F447">IF($I$2="Открытый тариф",
INDEX(GRID!$B$47:$BI$57,MATCH(E$7,GRID!$A$47:$A$57,0),MATCH(1,($U$2=GRID!$B$31:$BI$31)*(КАЛЕНДАРЬ!$AW24=GRID!$B$33:$BI$33), 0)),
ROUNDUP(INDEX(GRID!$B$47:$BI$57,MATCH(E$7,GRID!$A$47:$A$57,0),MATCH(1,($U$2=GRID!$B$31:$BI$31)*(КАЛЕНДАРЬ!$AW24=GRID!$B$33:$BI$33),0))*(1-GRID!$B$69),0))</f>
        <v>18800</v>
      </c>
      <c r="G447" s="47" cm="1">
        <f t="array" ref="G447">IF($I$2="Открытый тариф",
INDEX(GRID!$B$34:$BI$44,MATCH(G$7,GRID!$A$34:$A$44,0),MATCH(1,($U$2=GRID!$B$31:$BI$31)*(КАЛЕНДАРЬ!$AW24=GRID!$B$33:$BI$33), 0)),
ROUNDUP(INDEX(GRID!$B$34:$BI$44,MATCH(G$7,GRID!$A$34:$A$44,0),MATCH(1,($U$2=GRID!$B$31:$BI$31)*(КАЛЕНДАРЬ!$AW24=GRID!$B$33:$BI$33),0))*(1-GRID!$B$69),0))</f>
        <v>19800</v>
      </c>
      <c r="H447" s="47" cm="1">
        <f t="array" ref="H447">IF($I$2="Открытый тариф",
INDEX(GRID!$B$47:$BI$57,MATCH(G$7,GRID!$A$47:$A$57,0),MATCH(1,($U$2=GRID!$B$31:$BI$31)*(КАЛЕНДАРЬ!$AW24=GRID!$B$33:$BI$33), 0)),
ROUNDUP(INDEX(GRID!$B$47:$BI$57,MATCH(G$7,GRID!$A$47:$A$57,0),MATCH(1,($U$2=GRID!$B$31:$BI$31)*(КАЛЕНДАРЬ!$AW24=GRID!$B$33:$BI$33),0))*(1-GRID!$B$69),0))</f>
        <v>19800</v>
      </c>
      <c r="I447" s="47" cm="1">
        <f t="array" ref="I447">IF($I$2="Открытый тариф",
INDEX(GRID!$B$34:$BI$44,MATCH(I$7,GRID!$A$34:$A$44,0),MATCH(1,($U$2=GRID!$B$31:$BI$31)*(КАЛЕНДАРЬ!$AW24=GRID!$B$33:$BI$33), 0)),
ROUNDUP(INDEX(GRID!$B$34:$BI$44,MATCH(I$7,GRID!$A$34:$A$44,0),MATCH(1,($U$2=GRID!$B$31:$BI$31)*(КАЛЕНДАРЬ!$AW24=GRID!$B$33:$BI$33),0))*(1-GRID!$B$69),0))</f>
        <v>21500</v>
      </c>
      <c r="J447" s="47" cm="1">
        <f t="array" ref="J447">IF($I$2="Открытый тариф",
INDEX(GRID!$B$47:$BI$57,MATCH(I$7,GRID!$A$47:$A$57,0),MATCH(1,($U$2=GRID!$B$31:$BI$31)*(КАЛЕНДАРЬ!$AW24=GRID!$B$33:$BI$33), 0)),
ROUNDUP(INDEX(GRID!$B$47:$BI$57,MATCH(I$7,GRID!$A$47:$A$57,0),MATCH(1,($U$2=GRID!$B$31:$BI$31)*(КАЛЕНДАРЬ!$AW24=GRID!$B$33:$BI$33),0))*(1-GRID!$B$69),0))</f>
        <v>21500</v>
      </c>
      <c r="K447" s="47" cm="1">
        <f t="array" ref="K447">IF($I$2="Открытый тариф",
INDEX(GRID!$B$34:$BI$44,MATCH(K$7,GRID!$A$34:$A$44,0),MATCH(1,($U$2=GRID!$B$31:$BI$31)*(КАЛЕНДАРЬ!$AW24=GRID!$B$33:$BI$33), 0)),
ROUNDUP(INDEX(GRID!$B$34:$BI$44,MATCH(K$7,GRID!$A$34:$A$44,0),MATCH(1,($U$2=GRID!$B$31:$BI$31)*(КАЛЕНДАРЬ!$AW24=GRID!$B$33:$BI$33),0))*(1-GRID!$B$69),0))</f>
        <v>22500</v>
      </c>
      <c r="L447" s="47" cm="1">
        <f t="array" ref="L447">IF($I$2="Открытый тариф",
INDEX(GRID!$B$47:$BI$57,MATCH(K$7,GRID!$A$47:$A$57,0),MATCH(1,($U$2=GRID!$B$31:$BI$31)*(КАЛЕНДАРЬ!$AW24=GRID!$B$33:$BI$33), 0)),
ROUNDUP(INDEX(GRID!$B$47:$BI$57,MATCH(K$7,GRID!$A$47:$A$57,0),MATCH(1,($U$2=GRID!$B$31:$BI$31)*(КАЛЕНДАРЬ!$AW24=GRID!$B$33:$BI$33),0))*(1-GRID!$B$69),0))</f>
        <v>22500</v>
      </c>
      <c r="M447" s="47" cm="1">
        <f t="array" ref="M447">IF($I$2="Открытый тариф",
INDEX(GRID!$B$34:$BI$44,MATCH(M$7,GRID!$A$34:$A$44,0),MATCH(1,($U$2=GRID!$B$31:$BI$31)*(КАЛЕНДАРЬ!$AW24=GRID!$B$33:$BI$33), 0)),
ROUNDUP(INDEX(GRID!$B$34:$BI$44,MATCH(M$7,GRID!$A$34:$A$44,0),MATCH(1,($U$2=GRID!$B$31:$BI$31)*(КАЛЕНДАРЬ!$AW24=GRID!$B$33:$BI$33),0))*(1-GRID!$B$69),0))</f>
        <v>24200</v>
      </c>
      <c r="N447" s="47" cm="1">
        <f t="array" ref="N447">IF($I$2="Открытый тариф",
INDEX(GRID!$B$47:$BI$57,MATCH(M$7,GRID!$A$47:$A$57,0),MATCH(1,($U$2=GRID!$B$31:$BI$31)*(КАЛЕНДАРЬ!$AW24=GRID!$B$33:$BI$33), 0)),
ROUNDUP(INDEX(GRID!$B$47:$BI$57,MATCH(M$7,GRID!$A$47:$A$57,0),MATCH(1,($U$2=GRID!$B$31:$BI$31)*(КАЛЕНДАРЬ!$AW24=GRID!$B$33:$BI$33),0))*(1-GRID!$B$69),0))</f>
        <v>24200</v>
      </c>
      <c r="O447" s="49" t="s">
        <v>101</v>
      </c>
      <c r="P447" s="49" t="s">
        <v>101</v>
      </c>
      <c r="Q447" s="49" t="s">
        <v>101</v>
      </c>
      <c r="R447" s="49" t="s">
        <v>101</v>
      </c>
      <c r="S447" s="49" t="s">
        <v>101</v>
      </c>
      <c r="T447" s="49" t="s">
        <v>101</v>
      </c>
      <c r="U447" s="49" t="s">
        <v>101</v>
      </c>
      <c r="V447" s="49" t="s">
        <v>101</v>
      </c>
      <c r="W447" s="49" t="s">
        <v>101</v>
      </c>
      <c r="X447" s="49" t="s">
        <v>101</v>
      </c>
      <c r="Y447" s="146"/>
    </row>
    <row r="448" spans="1:25" x14ac:dyDescent="0.2">
      <c r="A448" s="117" t="s">
        <v>45</v>
      </c>
      <c r="B448" s="117">
        <v>22</v>
      </c>
      <c r="C448" s="47" cm="1">
        <f t="array" ref="C448">IF($I$2="Открытый тариф",
INDEX(GRID!$B$34:$BI$44,MATCH(C$7,GRID!$A$34:$A$44,0),MATCH(1,($U$2=GRID!$B$31:$BI$31)*(КАЛЕНДАРЬ!$AW25=GRID!$B$33:$BI$33), 0)),
ROUNDUP(INDEX(GRID!$B$34:$BI$44,MATCH(C$7,GRID!$A$34:$A$44,0),MATCH(1,($U$2=GRID!$B$31:$BI$31)*(КАЛЕНДАРЬ!$AW25=GRID!$B$33:$BI$33),0))*(1-GRID!$B$69),0))</f>
        <v>21300</v>
      </c>
      <c r="D448" s="47" cm="1">
        <f t="array" ref="D448">IF($I$2="Открытый тариф",
INDEX(GRID!$B$47:$BI$57,MATCH(C$7,GRID!$A$47:$A$57,0),MATCH(1,($U$2=GRID!$B$31:$BI$31)*(КАЛЕНДАРЬ!$AW25=GRID!$B$33:$BI$33), 0)),
ROUNDUP(INDEX(GRID!$B$47:$BI$57,MATCH(C$7,GRID!$A$47:$A$57,0),MATCH(1,($U$2=GRID!$B$31:$BI$31)*(КАЛЕНДАРЬ!$AW25=GRID!$B$33:$BI$33),0))*(1-GRID!$B$69),0))</f>
        <v>21300</v>
      </c>
      <c r="E448" s="47" cm="1">
        <f t="array" ref="E448">IF($I$2="Открытый тариф",
INDEX(GRID!$B$34:$BI$44,MATCH(E$7,GRID!$A$34:$A$44,0),MATCH(1,($U$2=GRID!$B$31:$BI$31)*(КАЛЕНДАРЬ!$AW25=GRID!$B$33:$BI$33), 0)),
ROUNDUP(INDEX(GRID!$B$34:$BI$44,MATCH(E$7,GRID!$A$34:$A$44,0),MATCH(1,($U$2=GRID!$B$31:$BI$31)*(КАЛЕНДАРЬ!$AW25=GRID!$B$33:$BI$33),0))*(1-GRID!$B$69),0))</f>
        <v>23200</v>
      </c>
      <c r="F448" s="47" cm="1">
        <f t="array" ref="F448">IF($I$2="Открытый тариф",
INDEX(GRID!$B$47:$BI$57,MATCH(E$7,GRID!$A$47:$A$57,0),MATCH(1,($U$2=GRID!$B$31:$BI$31)*(КАЛЕНДАРЬ!$AW25=GRID!$B$33:$BI$33), 0)),
ROUNDUP(INDEX(GRID!$B$47:$BI$57,MATCH(E$7,GRID!$A$47:$A$57,0),MATCH(1,($U$2=GRID!$B$31:$BI$31)*(КАЛЕНДАРЬ!$AW25=GRID!$B$33:$BI$33),0))*(1-GRID!$B$69),0))</f>
        <v>23200</v>
      </c>
      <c r="G448" s="47" cm="1">
        <f t="array" ref="G448">IF($I$2="Открытый тариф",
INDEX(GRID!$B$34:$BI$44,MATCH(G$7,GRID!$A$34:$A$44,0),MATCH(1,($U$2=GRID!$B$31:$BI$31)*(КАЛЕНДАРЬ!$AW25=GRID!$B$33:$BI$33), 0)),
ROUNDUP(INDEX(GRID!$B$34:$BI$44,MATCH(G$7,GRID!$A$34:$A$44,0),MATCH(1,($U$2=GRID!$B$31:$BI$31)*(КАЛЕНДАРЬ!$AW25=GRID!$B$33:$BI$33),0))*(1-GRID!$B$69),0))</f>
        <v>24300</v>
      </c>
      <c r="H448" s="47" cm="1">
        <f t="array" ref="H448">IF($I$2="Открытый тариф",
INDEX(GRID!$B$47:$BI$57,MATCH(G$7,GRID!$A$47:$A$57,0),MATCH(1,($U$2=GRID!$B$31:$BI$31)*(КАЛЕНДАРЬ!$AW25=GRID!$B$33:$BI$33), 0)),
ROUNDUP(INDEX(GRID!$B$47:$BI$57,MATCH(G$7,GRID!$A$47:$A$57,0),MATCH(1,($U$2=GRID!$B$31:$BI$31)*(КАЛЕНДАРЬ!$AW25=GRID!$B$33:$BI$33),0))*(1-GRID!$B$69),0))</f>
        <v>24300</v>
      </c>
      <c r="I448" s="47" cm="1">
        <f t="array" ref="I448">IF($I$2="Открытый тариф",
INDEX(GRID!$B$34:$BI$44,MATCH(I$7,GRID!$A$34:$A$44,0),MATCH(1,($U$2=GRID!$B$31:$BI$31)*(КАЛЕНДАРЬ!$AW25=GRID!$B$33:$BI$33), 0)),
ROUNDUP(INDEX(GRID!$B$34:$BI$44,MATCH(I$7,GRID!$A$34:$A$44,0),MATCH(1,($U$2=GRID!$B$31:$BI$31)*(КАЛЕНДАРЬ!$AW25=GRID!$B$33:$BI$33),0))*(1-GRID!$B$69),0))</f>
        <v>26200</v>
      </c>
      <c r="J448" s="47" cm="1">
        <f t="array" ref="J448">IF($I$2="Открытый тариф",
INDEX(GRID!$B$47:$BI$57,MATCH(I$7,GRID!$A$47:$A$57,0),MATCH(1,($U$2=GRID!$B$31:$BI$31)*(КАЛЕНДАРЬ!$AW25=GRID!$B$33:$BI$33), 0)),
ROUNDUP(INDEX(GRID!$B$47:$BI$57,MATCH(I$7,GRID!$A$47:$A$57,0),MATCH(1,($U$2=GRID!$B$31:$BI$31)*(КАЛЕНДАРЬ!$AW25=GRID!$B$33:$BI$33),0))*(1-GRID!$B$69),0))</f>
        <v>26200</v>
      </c>
      <c r="K448" s="47" cm="1">
        <f t="array" ref="K448">IF($I$2="Открытый тариф",
INDEX(GRID!$B$34:$BI$44,MATCH(K$7,GRID!$A$34:$A$44,0),MATCH(1,($U$2=GRID!$B$31:$BI$31)*(КАЛЕНДАРЬ!$AW25=GRID!$B$33:$BI$33), 0)),
ROUNDUP(INDEX(GRID!$B$34:$BI$44,MATCH(K$7,GRID!$A$34:$A$44,0),MATCH(1,($U$2=GRID!$B$31:$BI$31)*(КАЛЕНДАРЬ!$AW25=GRID!$B$33:$BI$33),0))*(1-GRID!$B$69),0))</f>
        <v>27300</v>
      </c>
      <c r="L448" s="47" cm="1">
        <f t="array" ref="L448">IF($I$2="Открытый тариф",
INDEX(GRID!$B$47:$BI$57,MATCH(K$7,GRID!$A$47:$A$57,0),MATCH(1,($U$2=GRID!$B$31:$BI$31)*(КАЛЕНДАРЬ!$AW25=GRID!$B$33:$BI$33), 0)),
ROUNDUP(INDEX(GRID!$B$47:$BI$57,MATCH(K$7,GRID!$A$47:$A$57,0),MATCH(1,($U$2=GRID!$B$31:$BI$31)*(КАЛЕНДАРЬ!$AW25=GRID!$B$33:$BI$33),0))*(1-GRID!$B$69),0))</f>
        <v>27300</v>
      </c>
      <c r="M448" s="47" cm="1">
        <f t="array" ref="M448">IF($I$2="Открытый тариф",
INDEX(GRID!$B$34:$BI$44,MATCH(M$7,GRID!$A$34:$A$44,0),MATCH(1,($U$2=GRID!$B$31:$BI$31)*(КАЛЕНДАРЬ!$AW25=GRID!$B$33:$BI$33), 0)),
ROUNDUP(INDEX(GRID!$B$34:$BI$44,MATCH(M$7,GRID!$A$34:$A$44,0),MATCH(1,($U$2=GRID!$B$31:$BI$31)*(КАЛЕНДАРЬ!$AW25=GRID!$B$33:$BI$33),0))*(1-GRID!$B$69),0))</f>
        <v>29200</v>
      </c>
      <c r="N448" s="47" cm="1">
        <f t="array" ref="N448">IF($I$2="Открытый тариф",
INDEX(GRID!$B$47:$BI$57,MATCH(M$7,GRID!$A$47:$A$57,0),MATCH(1,($U$2=GRID!$B$31:$BI$31)*(КАЛЕНДАРЬ!$AW25=GRID!$B$33:$BI$33), 0)),
ROUNDUP(INDEX(GRID!$B$47:$BI$57,MATCH(M$7,GRID!$A$47:$A$57,0),MATCH(1,($U$2=GRID!$B$31:$BI$31)*(КАЛЕНДАРЬ!$AW25=GRID!$B$33:$BI$33),0))*(1-GRID!$B$69),0))</f>
        <v>29200</v>
      </c>
      <c r="O448" s="49" t="s">
        <v>101</v>
      </c>
      <c r="P448" s="49" t="s">
        <v>101</v>
      </c>
      <c r="Q448" s="49" t="s">
        <v>101</v>
      </c>
      <c r="R448" s="49" t="s">
        <v>101</v>
      </c>
      <c r="S448" s="49" t="s">
        <v>101</v>
      </c>
      <c r="T448" s="49" t="s">
        <v>101</v>
      </c>
      <c r="U448" s="49" t="s">
        <v>101</v>
      </c>
      <c r="V448" s="49" t="s">
        <v>101</v>
      </c>
      <c r="W448" s="49" t="s">
        <v>101</v>
      </c>
      <c r="X448" s="49" t="s">
        <v>101</v>
      </c>
      <c r="Y448" s="146"/>
    </row>
    <row r="449" spans="1:25" x14ac:dyDescent="0.2">
      <c r="A449" s="117" t="s">
        <v>46</v>
      </c>
      <c r="B449" s="117">
        <v>23</v>
      </c>
      <c r="C449" s="47" cm="1">
        <f t="array" ref="C449">IF($I$2="Открытый тариф",
INDEX(GRID!$B$34:$BI$44,MATCH(C$7,GRID!$A$34:$A$44,0),MATCH(1,($U$2=GRID!$B$31:$BI$31)*(КАЛЕНДАРЬ!$AW26=GRID!$B$33:$BI$33), 0)),
ROUNDUP(INDEX(GRID!$B$34:$BI$44,MATCH(C$7,GRID!$A$34:$A$44,0),MATCH(1,($U$2=GRID!$B$31:$BI$31)*(КАЛЕНДАРЬ!$AW26=GRID!$B$33:$BI$33),0))*(1-GRID!$B$69),0))</f>
        <v>21300</v>
      </c>
      <c r="D449" s="47" cm="1">
        <f t="array" ref="D449">IF($I$2="Открытый тариф",
INDEX(GRID!$B$47:$BI$57,MATCH(C$7,GRID!$A$47:$A$57,0),MATCH(1,($U$2=GRID!$B$31:$BI$31)*(КАЛЕНДАРЬ!$AW26=GRID!$B$33:$BI$33), 0)),
ROUNDUP(INDEX(GRID!$B$47:$BI$57,MATCH(C$7,GRID!$A$47:$A$57,0),MATCH(1,($U$2=GRID!$B$31:$BI$31)*(КАЛЕНДАРЬ!$AW26=GRID!$B$33:$BI$33),0))*(1-GRID!$B$69),0))</f>
        <v>21300</v>
      </c>
      <c r="E449" s="47" cm="1">
        <f t="array" ref="E449">IF($I$2="Открытый тариф",
INDEX(GRID!$B$34:$BI$44,MATCH(E$7,GRID!$A$34:$A$44,0),MATCH(1,($U$2=GRID!$B$31:$BI$31)*(КАЛЕНДАРЬ!$AW26=GRID!$B$33:$BI$33), 0)),
ROUNDUP(INDEX(GRID!$B$34:$BI$44,MATCH(E$7,GRID!$A$34:$A$44,0),MATCH(1,($U$2=GRID!$B$31:$BI$31)*(КАЛЕНДАРЬ!$AW26=GRID!$B$33:$BI$33),0))*(1-GRID!$B$69),0))</f>
        <v>23200</v>
      </c>
      <c r="F449" s="47" cm="1">
        <f t="array" ref="F449">IF($I$2="Открытый тариф",
INDEX(GRID!$B$47:$BI$57,MATCH(E$7,GRID!$A$47:$A$57,0),MATCH(1,($U$2=GRID!$B$31:$BI$31)*(КАЛЕНДАРЬ!$AW26=GRID!$B$33:$BI$33), 0)),
ROUNDUP(INDEX(GRID!$B$47:$BI$57,MATCH(E$7,GRID!$A$47:$A$57,0),MATCH(1,($U$2=GRID!$B$31:$BI$31)*(КАЛЕНДАРЬ!$AW26=GRID!$B$33:$BI$33),0))*(1-GRID!$B$69),0))</f>
        <v>23200</v>
      </c>
      <c r="G449" s="47" cm="1">
        <f t="array" ref="G449">IF($I$2="Открытый тариф",
INDEX(GRID!$B$34:$BI$44,MATCH(G$7,GRID!$A$34:$A$44,0),MATCH(1,($U$2=GRID!$B$31:$BI$31)*(КАЛЕНДАРЬ!$AW26=GRID!$B$33:$BI$33), 0)),
ROUNDUP(INDEX(GRID!$B$34:$BI$44,MATCH(G$7,GRID!$A$34:$A$44,0),MATCH(1,($U$2=GRID!$B$31:$BI$31)*(КАЛЕНДАРЬ!$AW26=GRID!$B$33:$BI$33),0))*(1-GRID!$B$69),0))</f>
        <v>24300</v>
      </c>
      <c r="H449" s="47" cm="1">
        <f t="array" ref="H449">IF($I$2="Открытый тариф",
INDEX(GRID!$B$47:$BI$57,MATCH(G$7,GRID!$A$47:$A$57,0),MATCH(1,($U$2=GRID!$B$31:$BI$31)*(КАЛЕНДАРЬ!$AW26=GRID!$B$33:$BI$33), 0)),
ROUNDUP(INDEX(GRID!$B$47:$BI$57,MATCH(G$7,GRID!$A$47:$A$57,0),MATCH(1,($U$2=GRID!$B$31:$BI$31)*(КАЛЕНДАРЬ!$AW26=GRID!$B$33:$BI$33),0))*(1-GRID!$B$69),0))</f>
        <v>24300</v>
      </c>
      <c r="I449" s="47" cm="1">
        <f t="array" ref="I449">IF($I$2="Открытый тариф",
INDEX(GRID!$B$34:$BI$44,MATCH(I$7,GRID!$A$34:$A$44,0),MATCH(1,($U$2=GRID!$B$31:$BI$31)*(КАЛЕНДАРЬ!$AW26=GRID!$B$33:$BI$33), 0)),
ROUNDUP(INDEX(GRID!$B$34:$BI$44,MATCH(I$7,GRID!$A$34:$A$44,0),MATCH(1,($U$2=GRID!$B$31:$BI$31)*(КАЛЕНДАРЬ!$AW26=GRID!$B$33:$BI$33),0))*(1-GRID!$B$69),0))</f>
        <v>26200</v>
      </c>
      <c r="J449" s="47" cm="1">
        <f t="array" ref="J449">IF($I$2="Открытый тариф",
INDEX(GRID!$B$47:$BI$57,MATCH(I$7,GRID!$A$47:$A$57,0),MATCH(1,($U$2=GRID!$B$31:$BI$31)*(КАЛЕНДАРЬ!$AW26=GRID!$B$33:$BI$33), 0)),
ROUNDUP(INDEX(GRID!$B$47:$BI$57,MATCH(I$7,GRID!$A$47:$A$57,0),MATCH(1,($U$2=GRID!$B$31:$BI$31)*(КАЛЕНДАРЬ!$AW26=GRID!$B$33:$BI$33),0))*(1-GRID!$B$69),0))</f>
        <v>26200</v>
      </c>
      <c r="K449" s="47" cm="1">
        <f t="array" ref="K449">IF($I$2="Открытый тариф",
INDEX(GRID!$B$34:$BI$44,MATCH(K$7,GRID!$A$34:$A$44,0),MATCH(1,($U$2=GRID!$B$31:$BI$31)*(КАЛЕНДАРЬ!$AW26=GRID!$B$33:$BI$33), 0)),
ROUNDUP(INDEX(GRID!$B$34:$BI$44,MATCH(K$7,GRID!$A$34:$A$44,0),MATCH(1,($U$2=GRID!$B$31:$BI$31)*(КАЛЕНДАРЬ!$AW26=GRID!$B$33:$BI$33),0))*(1-GRID!$B$69),0))</f>
        <v>27300</v>
      </c>
      <c r="L449" s="47" cm="1">
        <f t="array" ref="L449">IF($I$2="Открытый тариф",
INDEX(GRID!$B$47:$BI$57,MATCH(K$7,GRID!$A$47:$A$57,0),MATCH(1,($U$2=GRID!$B$31:$BI$31)*(КАЛЕНДАРЬ!$AW26=GRID!$B$33:$BI$33), 0)),
ROUNDUP(INDEX(GRID!$B$47:$BI$57,MATCH(K$7,GRID!$A$47:$A$57,0),MATCH(1,($U$2=GRID!$B$31:$BI$31)*(КАЛЕНДАРЬ!$AW26=GRID!$B$33:$BI$33),0))*(1-GRID!$B$69),0))</f>
        <v>27300</v>
      </c>
      <c r="M449" s="47" cm="1">
        <f t="array" ref="M449">IF($I$2="Открытый тариф",
INDEX(GRID!$B$34:$BI$44,MATCH(M$7,GRID!$A$34:$A$44,0),MATCH(1,($U$2=GRID!$B$31:$BI$31)*(КАЛЕНДАРЬ!$AW26=GRID!$B$33:$BI$33), 0)),
ROUNDUP(INDEX(GRID!$B$34:$BI$44,MATCH(M$7,GRID!$A$34:$A$44,0),MATCH(1,($U$2=GRID!$B$31:$BI$31)*(КАЛЕНДАРЬ!$AW26=GRID!$B$33:$BI$33),0))*(1-GRID!$B$69),0))</f>
        <v>29200</v>
      </c>
      <c r="N449" s="47" cm="1">
        <f t="array" ref="N449">IF($I$2="Открытый тариф",
INDEX(GRID!$B$47:$BI$57,MATCH(M$7,GRID!$A$47:$A$57,0),MATCH(1,($U$2=GRID!$B$31:$BI$31)*(КАЛЕНДАРЬ!$AW26=GRID!$B$33:$BI$33), 0)),
ROUNDUP(INDEX(GRID!$B$47:$BI$57,MATCH(M$7,GRID!$A$47:$A$57,0),MATCH(1,($U$2=GRID!$B$31:$BI$31)*(КАЛЕНДАРЬ!$AW26=GRID!$B$33:$BI$33),0))*(1-GRID!$B$69),0))</f>
        <v>29200</v>
      </c>
      <c r="O449" s="49" t="s">
        <v>101</v>
      </c>
      <c r="P449" s="49" t="s">
        <v>101</v>
      </c>
      <c r="Q449" s="49" t="s">
        <v>101</v>
      </c>
      <c r="R449" s="49" t="s">
        <v>101</v>
      </c>
      <c r="S449" s="49" t="s">
        <v>101</v>
      </c>
      <c r="T449" s="49" t="s">
        <v>101</v>
      </c>
      <c r="U449" s="49" t="s">
        <v>101</v>
      </c>
      <c r="V449" s="49" t="s">
        <v>101</v>
      </c>
      <c r="W449" s="49" t="s">
        <v>101</v>
      </c>
      <c r="X449" s="49" t="s">
        <v>101</v>
      </c>
      <c r="Y449" s="146"/>
    </row>
    <row r="450" spans="1:25" x14ac:dyDescent="0.2">
      <c r="A450" s="117" t="s">
        <v>47</v>
      </c>
      <c r="B450" s="117">
        <v>24</v>
      </c>
      <c r="C450" s="47" cm="1">
        <f t="array" ref="C450">IF($I$2="Открытый тариф",
INDEX(GRID!$B$34:$BI$44,MATCH(C$7,GRID!$A$34:$A$44,0),MATCH(1,($U$2=GRID!$B$31:$BI$31)*(КАЛЕНДАРЬ!$AW27=GRID!$B$33:$BI$33), 0)),
ROUNDUP(INDEX(GRID!$B$34:$BI$44,MATCH(C$7,GRID!$A$34:$A$44,0),MATCH(1,($U$2=GRID!$B$31:$BI$31)*(КАЛЕНДАРЬ!$AW27=GRID!$B$33:$BI$33),0))*(1-GRID!$B$69),0))</f>
        <v>21300</v>
      </c>
      <c r="D450" s="47" cm="1">
        <f t="array" ref="D450">IF($I$2="Открытый тариф",
INDEX(GRID!$B$47:$BI$57,MATCH(C$7,GRID!$A$47:$A$57,0),MATCH(1,($U$2=GRID!$B$31:$BI$31)*(КАЛЕНДАРЬ!$AW27=GRID!$B$33:$BI$33), 0)),
ROUNDUP(INDEX(GRID!$B$47:$BI$57,MATCH(C$7,GRID!$A$47:$A$57,0),MATCH(1,($U$2=GRID!$B$31:$BI$31)*(КАЛЕНДАРЬ!$AW27=GRID!$B$33:$BI$33),0))*(1-GRID!$B$69),0))</f>
        <v>21300</v>
      </c>
      <c r="E450" s="47" cm="1">
        <f t="array" ref="E450">IF($I$2="Открытый тариф",
INDEX(GRID!$B$34:$BI$44,MATCH(E$7,GRID!$A$34:$A$44,0),MATCH(1,($U$2=GRID!$B$31:$BI$31)*(КАЛЕНДАРЬ!$AW27=GRID!$B$33:$BI$33), 0)),
ROUNDUP(INDEX(GRID!$B$34:$BI$44,MATCH(E$7,GRID!$A$34:$A$44,0),MATCH(1,($U$2=GRID!$B$31:$BI$31)*(КАЛЕНДАРЬ!$AW27=GRID!$B$33:$BI$33),0))*(1-GRID!$B$69),0))</f>
        <v>23200</v>
      </c>
      <c r="F450" s="47" cm="1">
        <f t="array" ref="F450">IF($I$2="Открытый тариф",
INDEX(GRID!$B$47:$BI$57,MATCH(E$7,GRID!$A$47:$A$57,0),MATCH(1,($U$2=GRID!$B$31:$BI$31)*(КАЛЕНДАРЬ!$AW27=GRID!$B$33:$BI$33), 0)),
ROUNDUP(INDEX(GRID!$B$47:$BI$57,MATCH(E$7,GRID!$A$47:$A$57,0),MATCH(1,($U$2=GRID!$B$31:$BI$31)*(КАЛЕНДАРЬ!$AW27=GRID!$B$33:$BI$33),0))*(1-GRID!$B$69),0))</f>
        <v>23200</v>
      </c>
      <c r="G450" s="47" cm="1">
        <f t="array" ref="G450">IF($I$2="Открытый тариф",
INDEX(GRID!$B$34:$BI$44,MATCH(G$7,GRID!$A$34:$A$44,0),MATCH(1,($U$2=GRID!$B$31:$BI$31)*(КАЛЕНДАРЬ!$AW27=GRID!$B$33:$BI$33), 0)),
ROUNDUP(INDEX(GRID!$B$34:$BI$44,MATCH(G$7,GRID!$A$34:$A$44,0),MATCH(1,($U$2=GRID!$B$31:$BI$31)*(КАЛЕНДАРЬ!$AW27=GRID!$B$33:$BI$33),0))*(1-GRID!$B$69),0))</f>
        <v>24300</v>
      </c>
      <c r="H450" s="47" cm="1">
        <f t="array" ref="H450">IF($I$2="Открытый тариф",
INDEX(GRID!$B$47:$BI$57,MATCH(G$7,GRID!$A$47:$A$57,0),MATCH(1,($U$2=GRID!$B$31:$BI$31)*(КАЛЕНДАРЬ!$AW27=GRID!$B$33:$BI$33), 0)),
ROUNDUP(INDEX(GRID!$B$47:$BI$57,MATCH(G$7,GRID!$A$47:$A$57,0),MATCH(1,($U$2=GRID!$B$31:$BI$31)*(КАЛЕНДАРЬ!$AW27=GRID!$B$33:$BI$33),0))*(1-GRID!$B$69),0))</f>
        <v>24300</v>
      </c>
      <c r="I450" s="47" cm="1">
        <f t="array" ref="I450">IF($I$2="Открытый тариф",
INDEX(GRID!$B$34:$BI$44,MATCH(I$7,GRID!$A$34:$A$44,0),MATCH(1,($U$2=GRID!$B$31:$BI$31)*(КАЛЕНДАРЬ!$AW27=GRID!$B$33:$BI$33), 0)),
ROUNDUP(INDEX(GRID!$B$34:$BI$44,MATCH(I$7,GRID!$A$34:$A$44,0),MATCH(1,($U$2=GRID!$B$31:$BI$31)*(КАЛЕНДАРЬ!$AW27=GRID!$B$33:$BI$33),0))*(1-GRID!$B$69),0))</f>
        <v>26200</v>
      </c>
      <c r="J450" s="47" cm="1">
        <f t="array" ref="J450">IF($I$2="Открытый тариф",
INDEX(GRID!$B$47:$BI$57,MATCH(I$7,GRID!$A$47:$A$57,0),MATCH(1,($U$2=GRID!$B$31:$BI$31)*(КАЛЕНДАРЬ!$AW27=GRID!$B$33:$BI$33), 0)),
ROUNDUP(INDEX(GRID!$B$47:$BI$57,MATCH(I$7,GRID!$A$47:$A$57,0),MATCH(1,($U$2=GRID!$B$31:$BI$31)*(КАЛЕНДАРЬ!$AW27=GRID!$B$33:$BI$33),0))*(1-GRID!$B$69),0))</f>
        <v>26200</v>
      </c>
      <c r="K450" s="47" cm="1">
        <f t="array" ref="K450">IF($I$2="Открытый тариф",
INDEX(GRID!$B$34:$BI$44,MATCH(K$7,GRID!$A$34:$A$44,0),MATCH(1,($U$2=GRID!$B$31:$BI$31)*(КАЛЕНДАРЬ!$AW27=GRID!$B$33:$BI$33), 0)),
ROUNDUP(INDEX(GRID!$B$34:$BI$44,MATCH(K$7,GRID!$A$34:$A$44,0),MATCH(1,($U$2=GRID!$B$31:$BI$31)*(КАЛЕНДАРЬ!$AW27=GRID!$B$33:$BI$33),0))*(1-GRID!$B$69),0))</f>
        <v>27300</v>
      </c>
      <c r="L450" s="47" cm="1">
        <f t="array" ref="L450">IF($I$2="Открытый тариф",
INDEX(GRID!$B$47:$BI$57,MATCH(K$7,GRID!$A$47:$A$57,0),MATCH(1,($U$2=GRID!$B$31:$BI$31)*(КАЛЕНДАРЬ!$AW27=GRID!$B$33:$BI$33), 0)),
ROUNDUP(INDEX(GRID!$B$47:$BI$57,MATCH(K$7,GRID!$A$47:$A$57,0),MATCH(1,($U$2=GRID!$B$31:$BI$31)*(КАЛЕНДАРЬ!$AW27=GRID!$B$33:$BI$33),0))*(1-GRID!$B$69),0))</f>
        <v>27300</v>
      </c>
      <c r="M450" s="47" cm="1">
        <f t="array" ref="M450">IF($I$2="Открытый тариф",
INDEX(GRID!$B$34:$BI$44,MATCH(M$7,GRID!$A$34:$A$44,0),MATCH(1,($U$2=GRID!$B$31:$BI$31)*(КАЛЕНДАРЬ!$AW27=GRID!$B$33:$BI$33), 0)),
ROUNDUP(INDEX(GRID!$B$34:$BI$44,MATCH(M$7,GRID!$A$34:$A$44,0),MATCH(1,($U$2=GRID!$B$31:$BI$31)*(КАЛЕНДАРЬ!$AW27=GRID!$B$33:$BI$33),0))*(1-GRID!$B$69),0))</f>
        <v>29200</v>
      </c>
      <c r="N450" s="47" cm="1">
        <f t="array" ref="N450">IF($I$2="Открытый тариф",
INDEX(GRID!$B$47:$BI$57,MATCH(M$7,GRID!$A$47:$A$57,0),MATCH(1,($U$2=GRID!$B$31:$BI$31)*(КАЛЕНДАРЬ!$AW27=GRID!$B$33:$BI$33), 0)),
ROUNDUP(INDEX(GRID!$B$47:$BI$57,MATCH(M$7,GRID!$A$47:$A$57,0),MATCH(1,($U$2=GRID!$B$31:$BI$31)*(КАЛЕНДАРЬ!$AW27=GRID!$B$33:$BI$33),0))*(1-GRID!$B$69),0))</f>
        <v>29200</v>
      </c>
      <c r="O450" s="49" t="s">
        <v>101</v>
      </c>
      <c r="P450" s="49" t="s">
        <v>101</v>
      </c>
      <c r="Q450" s="49" t="s">
        <v>101</v>
      </c>
      <c r="R450" s="49" t="s">
        <v>101</v>
      </c>
      <c r="S450" s="49" t="s">
        <v>101</v>
      </c>
      <c r="T450" s="49" t="s">
        <v>101</v>
      </c>
      <c r="U450" s="49" t="s">
        <v>101</v>
      </c>
      <c r="V450" s="49" t="s">
        <v>101</v>
      </c>
      <c r="W450" s="49" t="s">
        <v>101</v>
      </c>
      <c r="X450" s="49" t="s">
        <v>101</v>
      </c>
      <c r="Y450" s="146"/>
    </row>
    <row r="451" spans="1:25" x14ac:dyDescent="0.2">
      <c r="A451" s="117" t="s">
        <v>48</v>
      </c>
      <c r="B451" s="117">
        <v>25</v>
      </c>
      <c r="C451" s="47" cm="1">
        <f t="array" ref="C451">IF($I$2="Открытый тариф",
INDEX(GRID!$B$34:$BI$44,MATCH(C$7,GRID!$A$34:$A$44,0),MATCH(1,($U$2=GRID!$B$31:$BI$31)*(КАЛЕНДАРЬ!$AW28=GRID!$B$33:$BI$33), 0)),
ROUNDUP(INDEX(GRID!$B$34:$BI$44,MATCH(C$7,GRID!$A$34:$A$44,0),MATCH(1,($U$2=GRID!$B$31:$BI$31)*(КАЛЕНДАРЬ!$AW28=GRID!$B$33:$BI$33),0))*(1-GRID!$B$69),0))</f>
        <v>17700</v>
      </c>
      <c r="D451" s="47" cm="1">
        <f t="array" ref="D451">IF($I$2="Открытый тариф",
INDEX(GRID!$B$47:$BI$57,MATCH(C$7,GRID!$A$47:$A$57,0),MATCH(1,($U$2=GRID!$B$31:$BI$31)*(КАЛЕНДАРЬ!$AW28=GRID!$B$33:$BI$33), 0)),
ROUNDUP(INDEX(GRID!$B$47:$BI$57,MATCH(C$7,GRID!$A$47:$A$57,0),MATCH(1,($U$2=GRID!$B$31:$BI$31)*(КАЛЕНДАРЬ!$AW28=GRID!$B$33:$BI$33),0))*(1-GRID!$B$69),0))</f>
        <v>17700</v>
      </c>
      <c r="E451" s="47" cm="1">
        <f t="array" ref="E451">IF($I$2="Открытый тариф",
INDEX(GRID!$B$34:$BI$44,MATCH(E$7,GRID!$A$34:$A$44,0),MATCH(1,($U$2=GRID!$B$31:$BI$31)*(КАЛЕНДАРЬ!$AW28=GRID!$B$33:$BI$33), 0)),
ROUNDUP(INDEX(GRID!$B$34:$BI$44,MATCH(E$7,GRID!$A$34:$A$44,0),MATCH(1,($U$2=GRID!$B$31:$BI$31)*(КАЛЕНДАРЬ!$AW28=GRID!$B$33:$BI$33),0))*(1-GRID!$B$69),0))</f>
        <v>19500</v>
      </c>
      <c r="F451" s="47" cm="1">
        <f t="array" ref="F451">IF($I$2="Открытый тариф",
INDEX(GRID!$B$47:$BI$57,MATCH(E$7,GRID!$A$47:$A$57,0),MATCH(1,($U$2=GRID!$B$31:$BI$31)*(КАЛЕНДАРЬ!$AW28=GRID!$B$33:$BI$33), 0)),
ROUNDUP(INDEX(GRID!$B$47:$BI$57,MATCH(E$7,GRID!$A$47:$A$57,0),MATCH(1,($U$2=GRID!$B$31:$BI$31)*(КАЛЕНДАРЬ!$AW28=GRID!$B$33:$BI$33),0))*(1-GRID!$B$69),0))</f>
        <v>19500</v>
      </c>
      <c r="G451" s="47" cm="1">
        <f t="array" ref="G451">IF($I$2="Открытый тариф",
INDEX(GRID!$B$34:$BI$44,MATCH(G$7,GRID!$A$34:$A$44,0),MATCH(1,($U$2=GRID!$B$31:$BI$31)*(КАЛЕНДАРЬ!$AW28=GRID!$B$33:$BI$33), 0)),
ROUNDUP(INDEX(GRID!$B$34:$BI$44,MATCH(G$7,GRID!$A$34:$A$44,0),MATCH(1,($U$2=GRID!$B$31:$BI$31)*(КАЛЕНДАРЬ!$AW28=GRID!$B$33:$BI$33),0))*(1-GRID!$B$69),0))</f>
        <v>20500</v>
      </c>
      <c r="H451" s="47" cm="1">
        <f t="array" ref="H451">IF($I$2="Открытый тариф",
INDEX(GRID!$B$47:$BI$57,MATCH(G$7,GRID!$A$47:$A$57,0),MATCH(1,($U$2=GRID!$B$31:$BI$31)*(КАЛЕНДАРЬ!$AW28=GRID!$B$33:$BI$33), 0)),
ROUNDUP(INDEX(GRID!$B$47:$BI$57,MATCH(G$7,GRID!$A$47:$A$57,0),MATCH(1,($U$2=GRID!$B$31:$BI$31)*(КАЛЕНДАРЬ!$AW28=GRID!$B$33:$BI$33),0))*(1-GRID!$B$69),0))</f>
        <v>20500</v>
      </c>
      <c r="I451" s="47" cm="1">
        <f t="array" ref="I451">IF($I$2="Открытый тариф",
INDEX(GRID!$B$34:$BI$44,MATCH(I$7,GRID!$A$34:$A$44,0),MATCH(1,($U$2=GRID!$B$31:$BI$31)*(КАЛЕНДАРЬ!$AW28=GRID!$B$33:$BI$33), 0)),
ROUNDUP(INDEX(GRID!$B$34:$BI$44,MATCH(I$7,GRID!$A$34:$A$44,0),MATCH(1,($U$2=GRID!$B$31:$BI$31)*(КАЛЕНДАРЬ!$AW28=GRID!$B$33:$BI$33),0))*(1-GRID!$B$69),0))</f>
        <v>22300</v>
      </c>
      <c r="J451" s="47" cm="1">
        <f t="array" ref="J451">IF($I$2="Открытый тариф",
INDEX(GRID!$B$47:$BI$57,MATCH(I$7,GRID!$A$47:$A$57,0),MATCH(1,($U$2=GRID!$B$31:$BI$31)*(КАЛЕНДАРЬ!$AW28=GRID!$B$33:$BI$33), 0)),
ROUNDUP(INDEX(GRID!$B$47:$BI$57,MATCH(I$7,GRID!$A$47:$A$57,0),MATCH(1,($U$2=GRID!$B$31:$BI$31)*(КАЛЕНДАРЬ!$AW28=GRID!$B$33:$BI$33),0))*(1-GRID!$B$69),0))</f>
        <v>22300</v>
      </c>
      <c r="K451" s="47" cm="1">
        <f t="array" ref="K451">IF($I$2="Открытый тариф",
INDEX(GRID!$B$34:$BI$44,MATCH(K$7,GRID!$A$34:$A$44,0),MATCH(1,($U$2=GRID!$B$31:$BI$31)*(КАЛЕНДАРЬ!$AW28=GRID!$B$33:$BI$33), 0)),
ROUNDUP(INDEX(GRID!$B$34:$BI$44,MATCH(K$7,GRID!$A$34:$A$44,0),MATCH(1,($U$2=GRID!$B$31:$BI$31)*(КАЛЕНДАРЬ!$AW28=GRID!$B$33:$BI$33),0))*(1-GRID!$B$69),0))</f>
        <v>23300</v>
      </c>
      <c r="L451" s="47" cm="1">
        <f t="array" ref="L451">IF($I$2="Открытый тариф",
INDEX(GRID!$B$47:$BI$57,MATCH(K$7,GRID!$A$47:$A$57,0),MATCH(1,($U$2=GRID!$B$31:$BI$31)*(КАЛЕНДАРЬ!$AW28=GRID!$B$33:$BI$33), 0)),
ROUNDUP(INDEX(GRID!$B$47:$BI$57,MATCH(K$7,GRID!$A$47:$A$57,0),MATCH(1,($U$2=GRID!$B$31:$BI$31)*(КАЛЕНДАРЬ!$AW28=GRID!$B$33:$BI$33),0))*(1-GRID!$B$69),0))</f>
        <v>23300</v>
      </c>
      <c r="M451" s="47" cm="1">
        <f t="array" ref="M451">IF($I$2="Открытый тариф",
INDEX(GRID!$B$34:$BI$44,MATCH(M$7,GRID!$A$34:$A$44,0),MATCH(1,($U$2=GRID!$B$31:$BI$31)*(КАЛЕНДАРЬ!$AW28=GRID!$B$33:$BI$33), 0)),
ROUNDUP(INDEX(GRID!$B$34:$BI$44,MATCH(M$7,GRID!$A$34:$A$44,0),MATCH(1,($U$2=GRID!$B$31:$BI$31)*(КАЛЕНДАРЬ!$AW28=GRID!$B$33:$BI$33),0))*(1-GRID!$B$69),0))</f>
        <v>25100</v>
      </c>
      <c r="N451" s="47" cm="1">
        <f t="array" ref="N451">IF($I$2="Открытый тариф",
INDEX(GRID!$B$47:$BI$57,MATCH(M$7,GRID!$A$47:$A$57,0),MATCH(1,($U$2=GRID!$B$31:$BI$31)*(КАЛЕНДАРЬ!$AW28=GRID!$B$33:$BI$33), 0)),
ROUNDUP(INDEX(GRID!$B$47:$BI$57,MATCH(M$7,GRID!$A$47:$A$57,0),MATCH(1,($U$2=GRID!$B$31:$BI$31)*(КАЛЕНДАРЬ!$AW28=GRID!$B$33:$BI$33),0))*(1-GRID!$B$69),0))</f>
        <v>25100</v>
      </c>
      <c r="O451" s="49" t="s">
        <v>101</v>
      </c>
      <c r="P451" s="49" t="s">
        <v>101</v>
      </c>
      <c r="Q451" s="49" t="s">
        <v>101</v>
      </c>
      <c r="R451" s="49" t="s">
        <v>101</v>
      </c>
      <c r="S451" s="49" t="s">
        <v>101</v>
      </c>
      <c r="T451" s="49" t="s">
        <v>101</v>
      </c>
      <c r="U451" s="49" t="s">
        <v>101</v>
      </c>
      <c r="V451" s="49" t="s">
        <v>101</v>
      </c>
      <c r="W451" s="49" t="s">
        <v>101</v>
      </c>
      <c r="X451" s="49" t="s">
        <v>101</v>
      </c>
      <c r="Y451" s="146"/>
    </row>
    <row r="452" spans="1:25" x14ac:dyDescent="0.2">
      <c r="A452" s="117" t="s">
        <v>42</v>
      </c>
      <c r="B452" s="117">
        <v>26</v>
      </c>
      <c r="C452" s="47" cm="1">
        <f t="array" ref="C452">IF($I$2="Открытый тариф",
INDEX(GRID!$B$34:$BI$44,MATCH(C$7,GRID!$A$34:$A$44,0),MATCH(1,($U$2=GRID!$B$31:$BI$31)*(КАЛЕНДАРЬ!$AW29=GRID!$B$33:$BI$33), 0)),
ROUNDUP(INDEX(GRID!$B$34:$BI$44,MATCH(C$7,GRID!$A$34:$A$44,0),MATCH(1,($U$2=GRID!$B$31:$BI$31)*(КАЛЕНДАРЬ!$AW29=GRID!$B$33:$BI$33),0))*(1-GRID!$B$69),0))</f>
        <v>17100</v>
      </c>
      <c r="D452" s="47" cm="1">
        <f t="array" ref="D452">IF($I$2="Открытый тариф",
INDEX(GRID!$B$47:$BI$57,MATCH(C$7,GRID!$A$47:$A$57,0),MATCH(1,($U$2=GRID!$B$31:$BI$31)*(КАЛЕНДАРЬ!$AW29=GRID!$B$33:$BI$33), 0)),
ROUNDUP(INDEX(GRID!$B$47:$BI$57,MATCH(C$7,GRID!$A$47:$A$57,0),MATCH(1,($U$2=GRID!$B$31:$BI$31)*(КАЛЕНДАРЬ!$AW29=GRID!$B$33:$BI$33),0))*(1-GRID!$B$69),0))</f>
        <v>17100</v>
      </c>
      <c r="E452" s="47" cm="1">
        <f t="array" ref="E452">IF($I$2="Открытый тариф",
INDEX(GRID!$B$34:$BI$44,MATCH(E$7,GRID!$A$34:$A$44,0),MATCH(1,($U$2=GRID!$B$31:$BI$31)*(КАЛЕНДАРЬ!$AW29=GRID!$B$33:$BI$33), 0)),
ROUNDUP(INDEX(GRID!$B$34:$BI$44,MATCH(E$7,GRID!$A$34:$A$44,0),MATCH(1,($U$2=GRID!$B$31:$BI$31)*(КАЛЕНДАРЬ!$AW29=GRID!$B$33:$BI$33),0))*(1-GRID!$B$69),0))</f>
        <v>18800</v>
      </c>
      <c r="F452" s="47" cm="1">
        <f t="array" ref="F452">IF($I$2="Открытый тариф",
INDEX(GRID!$B$47:$BI$57,MATCH(E$7,GRID!$A$47:$A$57,0),MATCH(1,($U$2=GRID!$B$31:$BI$31)*(КАЛЕНДАРЬ!$AW29=GRID!$B$33:$BI$33), 0)),
ROUNDUP(INDEX(GRID!$B$47:$BI$57,MATCH(E$7,GRID!$A$47:$A$57,0),MATCH(1,($U$2=GRID!$B$31:$BI$31)*(КАЛЕНДАРЬ!$AW29=GRID!$B$33:$BI$33),0))*(1-GRID!$B$69),0))</f>
        <v>18800</v>
      </c>
      <c r="G452" s="47" cm="1">
        <f t="array" ref="G452">IF($I$2="Открытый тариф",
INDEX(GRID!$B$34:$BI$44,MATCH(G$7,GRID!$A$34:$A$44,0),MATCH(1,($U$2=GRID!$B$31:$BI$31)*(КАЛЕНДАРЬ!$AW29=GRID!$B$33:$BI$33), 0)),
ROUNDUP(INDEX(GRID!$B$34:$BI$44,MATCH(G$7,GRID!$A$34:$A$44,0),MATCH(1,($U$2=GRID!$B$31:$BI$31)*(КАЛЕНДАРЬ!$AW29=GRID!$B$33:$BI$33),0))*(1-GRID!$B$69),0))</f>
        <v>19800</v>
      </c>
      <c r="H452" s="47" cm="1">
        <f t="array" ref="H452">IF($I$2="Открытый тариф",
INDEX(GRID!$B$47:$BI$57,MATCH(G$7,GRID!$A$47:$A$57,0),MATCH(1,($U$2=GRID!$B$31:$BI$31)*(КАЛЕНДАРЬ!$AW29=GRID!$B$33:$BI$33), 0)),
ROUNDUP(INDEX(GRID!$B$47:$BI$57,MATCH(G$7,GRID!$A$47:$A$57,0),MATCH(1,($U$2=GRID!$B$31:$BI$31)*(КАЛЕНДАРЬ!$AW29=GRID!$B$33:$BI$33),0))*(1-GRID!$B$69),0))</f>
        <v>19800</v>
      </c>
      <c r="I452" s="47" cm="1">
        <f t="array" ref="I452">IF($I$2="Открытый тариф",
INDEX(GRID!$B$34:$BI$44,MATCH(I$7,GRID!$A$34:$A$44,0),MATCH(1,($U$2=GRID!$B$31:$BI$31)*(КАЛЕНДАРЬ!$AW29=GRID!$B$33:$BI$33), 0)),
ROUNDUP(INDEX(GRID!$B$34:$BI$44,MATCH(I$7,GRID!$A$34:$A$44,0),MATCH(1,($U$2=GRID!$B$31:$BI$31)*(КАЛЕНДАРЬ!$AW29=GRID!$B$33:$BI$33),0))*(1-GRID!$B$69),0))</f>
        <v>21500</v>
      </c>
      <c r="J452" s="47" cm="1">
        <f t="array" ref="J452">IF($I$2="Открытый тариф",
INDEX(GRID!$B$47:$BI$57,MATCH(I$7,GRID!$A$47:$A$57,0),MATCH(1,($U$2=GRID!$B$31:$BI$31)*(КАЛЕНДАРЬ!$AW29=GRID!$B$33:$BI$33), 0)),
ROUNDUP(INDEX(GRID!$B$47:$BI$57,MATCH(I$7,GRID!$A$47:$A$57,0),MATCH(1,($U$2=GRID!$B$31:$BI$31)*(КАЛЕНДАРЬ!$AW29=GRID!$B$33:$BI$33),0))*(1-GRID!$B$69),0))</f>
        <v>21500</v>
      </c>
      <c r="K452" s="47" cm="1">
        <f t="array" ref="K452">IF($I$2="Открытый тариф",
INDEX(GRID!$B$34:$BI$44,MATCH(K$7,GRID!$A$34:$A$44,0),MATCH(1,($U$2=GRID!$B$31:$BI$31)*(КАЛЕНДАРЬ!$AW29=GRID!$B$33:$BI$33), 0)),
ROUNDUP(INDEX(GRID!$B$34:$BI$44,MATCH(K$7,GRID!$A$34:$A$44,0),MATCH(1,($U$2=GRID!$B$31:$BI$31)*(КАЛЕНДАРЬ!$AW29=GRID!$B$33:$BI$33),0))*(1-GRID!$B$69),0))</f>
        <v>22500</v>
      </c>
      <c r="L452" s="47" cm="1">
        <f t="array" ref="L452">IF($I$2="Открытый тариф",
INDEX(GRID!$B$47:$BI$57,MATCH(K$7,GRID!$A$47:$A$57,0),MATCH(1,($U$2=GRID!$B$31:$BI$31)*(КАЛЕНДАРЬ!$AW29=GRID!$B$33:$BI$33), 0)),
ROUNDUP(INDEX(GRID!$B$47:$BI$57,MATCH(K$7,GRID!$A$47:$A$57,0),MATCH(1,($U$2=GRID!$B$31:$BI$31)*(КАЛЕНДАРЬ!$AW29=GRID!$B$33:$BI$33),0))*(1-GRID!$B$69),0))</f>
        <v>22500</v>
      </c>
      <c r="M452" s="47" cm="1">
        <f t="array" ref="M452">IF($I$2="Открытый тариф",
INDEX(GRID!$B$34:$BI$44,MATCH(M$7,GRID!$A$34:$A$44,0),MATCH(1,($U$2=GRID!$B$31:$BI$31)*(КАЛЕНДАРЬ!$AW29=GRID!$B$33:$BI$33), 0)),
ROUNDUP(INDEX(GRID!$B$34:$BI$44,MATCH(M$7,GRID!$A$34:$A$44,0),MATCH(1,($U$2=GRID!$B$31:$BI$31)*(КАЛЕНДАРЬ!$AW29=GRID!$B$33:$BI$33),0))*(1-GRID!$B$69),0))</f>
        <v>24200</v>
      </c>
      <c r="N452" s="47" cm="1">
        <f t="array" ref="N452">IF($I$2="Открытый тариф",
INDEX(GRID!$B$47:$BI$57,MATCH(M$7,GRID!$A$47:$A$57,0),MATCH(1,($U$2=GRID!$B$31:$BI$31)*(КАЛЕНДАРЬ!$AW29=GRID!$B$33:$BI$33), 0)),
ROUNDUP(INDEX(GRID!$B$47:$BI$57,MATCH(M$7,GRID!$A$47:$A$57,0),MATCH(1,($U$2=GRID!$B$31:$BI$31)*(КАЛЕНДАРЬ!$AW29=GRID!$B$33:$BI$33),0))*(1-GRID!$B$69),0))</f>
        <v>24200</v>
      </c>
      <c r="O452" s="49" t="s">
        <v>101</v>
      </c>
      <c r="P452" s="49" t="s">
        <v>101</v>
      </c>
      <c r="Q452" s="49" t="s">
        <v>101</v>
      </c>
      <c r="R452" s="49" t="s">
        <v>101</v>
      </c>
      <c r="S452" s="49" t="s">
        <v>101</v>
      </c>
      <c r="T452" s="49" t="s">
        <v>101</v>
      </c>
      <c r="U452" s="49" t="s">
        <v>101</v>
      </c>
      <c r="V452" s="49" t="s">
        <v>101</v>
      </c>
      <c r="W452" s="49" t="s">
        <v>101</v>
      </c>
      <c r="X452" s="49" t="s">
        <v>101</v>
      </c>
      <c r="Y452" s="146"/>
    </row>
    <row r="453" spans="1:25" x14ac:dyDescent="0.2">
      <c r="A453" s="117" t="s">
        <v>43</v>
      </c>
      <c r="B453" s="117">
        <v>27</v>
      </c>
      <c r="C453" s="47" cm="1">
        <f t="array" ref="C453">IF($I$2="Открытый тариф",
INDEX(GRID!$B$34:$BI$44,MATCH(C$7,GRID!$A$34:$A$44,0),MATCH(1,($U$2=GRID!$B$31:$BI$31)*(КАЛЕНДАРЬ!$AW30=GRID!$B$33:$BI$33), 0)),
ROUNDUP(INDEX(GRID!$B$34:$BI$44,MATCH(C$7,GRID!$A$34:$A$44,0),MATCH(1,($U$2=GRID!$B$31:$BI$31)*(КАЛЕНДАРЬ!$AW30=GRID!$B$33:$BI$33),0))*(1-GRID!$B$69),0))</f>
        <v>17700</v>
      </c>
      <c r="D453" s="47" cm="1">
        <f t="array" ref="D453">IF($I$2="Открытый тариф",
INDEX(GRID!$B$47:$BI$57,MATCH(C$7,GRID!$A$47:$A$57,0),MATCH(1,($U$2=GRID!$B$31:$BI$31)*(КАЛЕНДАРЬ!$AW30=GRID!$B$33:$BI$33), 0)),
ROUNDUP(INDEX(GRID!$B$47:$BI$57,MATCH(C$7,GRID!$A$47:$A$57,0),MATCH(1,($U$2=GRID!$B$31:$BI$31)*(КАЛЕНДАРЬ!$AW30=GRID!$B$33:$BI$33),0))*(1-GRID!$B$69),0))</f>
        <v>17700</v>
      </c>
      <c r="E453" s="47" cm="1">
        <f t="array" ref="E453">IF($I$2="Открытый тариф",
INDEX(GRID!$B$34:$BI$44,MATCH(E$7,GRID!$A$34:$A$44,0),MATCH(1,($U$2=GRID!$B$31:$BI$31)*(КАЛЕНДАРЬ!$AW30=GRID!$B$33:$BI$33), 0)),
ROUNDUP(INDEX(GRID!$B$34:$BI$44,MATCH(E$7,GRID!$A$34:$A$44,0),MATCH(1,($U$2=GRID!$B$31:$BI$31)*(КАЛЕНДАРЬ!$AW30=GRID!$B$33:$BI$33),0))*(1-GRID!$B$69),0))</f>
        <v>19500</v>
      </c>
      <c r="F453" s="47" cm="1">
        <f t="array" ref="F453">IF($I$2="Открытый тариф",
INDEX(GRID!$B$47:$BI$57,MATCH(E$7,GRID!$A$47:$A$57,0),MATCH(1,($U$2=GRID!$B$31:$BI$31)*(КАЛЕНДАРЬ!$AW30=GRID!$B$33:$BI$33), 0)),
ROUNDUP(INDEX(GRID!$B$47:$BI$57,MATCH(E$7,GRID!$A$47:$A$57,0),MATCH(1,($U$2=GRID!$B$31:$BI$31)*(КАЛЕНДАРЬ!$AW30=GRID!$B$33:$BI$33),0))*(1-GRID!$B$69),0))</f>
        <v>19500</v>
      </c>
      <c r="G453" s="47" cm="1">
        <f t="array" ref="G453">IF($I$2="Открытый тариф",
INDEX(GRID!$B$34:$BI$44,MATCH(G$7,GRID!$A$34:$A$44,0),MATCH(1,($U$2=GRID!$B$31:$BI$31)*(КАЛЕНДАРЬ!$AW30=GRID!$B$33:$BI$33), 0)),
ROUNDUP(INDEX(GRID!$B$34:$BI$44,MATCH(G$7,GRID!$A$34:$A$44,0),MATCH(1,($U$2=GRID!$B$31:$BI$31)*(КАЛЕНДАРЬ!$AW30=GRID!$B$33:$BI$33),0))*(1-GRID!$B$69),0))</f>
        <v>20500</v>
      </c>
      <c r="H453" s="47" cm="1">
        <f t="array" ref="H453">IF($I$2="Открытый тариф",
INDEX(GRID!$B$47:$BI$57,MATCH(G$7,GRID!$A$47:$A$57,0),MATCH(1,($U$2=GRID!$B$31:$BI$31)*(КАЛЕНДАРЬ!$AW30=GRID!$B$33:$BI$33), 0)),
ROUNDUP(INDEX(GRID!$B$47:$BI$57,MATCH(G$7,GRID!$A$47:$A$57,0),MATCH(1,($U$2=GRID!$B$31:$BI$31)*(КАЛЕНДАРЬ!$AW30=GRID!$B$33:$BI$33),0))*(1-GRID!$B$69),0))</f>
        <v>20500</v>
      </c>
      <c r="I453" s="47" cm="1">
        <f t="array" ref="I453">IF($I$2="Открытый тариф",
INDEX(GRID!$B$34:$BI$44,MATCH(I$7,GRID!$A$34:$A$44,0),MATCH(1,($U$2=GRID!$B$31:$BI$31)*(КАЛЕНДАРЬ!$AW30=GRID!$B$33:$BI$33), 0)),
ROUNDUP(INDEX(GRID!$B$34:$BI$44,MATCH(I$7,GRID!$A$34:$A$44,0),MATCH(1,($U$2=GRID!$B$31:$BI$31)*(КАЛЕНДАРЬ!$AW30=GRID!$B$33:$BI$33),0))*(1-GRID!$B$69),0))</f>
        <v>22300</v>
      </c>
      <c r="J453" s="47" cm="1">
        <f t="array" ref="J453">IF($I$2="Открытый тариф",
INDEX(GRID!$B$47:$BI$57,MATCH(I$7,GRID!$A$47:$A$57,0),MATCH(1,($U$2=GRID!$B$31:$BI$31)*(КАЛЕНДАРЬ!$AW30=GRID!$B$33:$BI$33), 0)),
ROUNDUP(INDEX(GRID!$B$47:$BI$57,MATCH(I$7,GRID!$A$47:$A$57,0),MATCH(1,($U$2=GRID!$B$31:$BI$31)*(КАЛЕНДАРЬ!$AW30=GRID!$B$33:$BI$33),0))*(1-GRID!$B$69),0))</f>
        <v>22300</v>
      </c>
      <c r="K453" s="47" cm="1">
        <f t="array" ref="K453">IF($I$2="Открытый тариф",
INDEX(GRID!$B$34:$BI$44,MATCH(K$7,GRID!$A$34:$A$44,0),MATCH(1,($U$2=GRID!$B$31:$BI$31)*(КАЛЕНДАРЬ!$AW30=GRID!$B$33:$BI$33), 0)),
ROUNDUP(INDEX(GRID!$B$34:$BI$44,MATCH(K$7,GRID!$A$34:$A$44,0),MATCH(1,($U$2=GRID!$B$31:$BI$31)*(КАЛЕНДАРЬ!$AW30=GRID!$B$33:$BI$33),0))*(1-GRID!$B$69),0))</f>
        <v>23300</v>
      </c>
      <c r="L453" s="47" cm="1">
        <f t="array" ref="L453">IF($I$2="Открытый тариф",
INDEX(GRID!$B$47:$BI$57,MATCH(K$7,GRID!$A$47:$A$57,0),MATCH(1,($U$2=GRID!$B$31:$BI$31)*(КАЛЕНДАРЬ!$AW30=GRID!$B$33:$BI$33), 0)),
ROUNDUP(INDEX(GRID!$B$47:$BI$57,MATCH(K$7,GRID!$A$47:$A$57,0),MATCH(1,($U$2=GRID!$B$31:$BI$31)*(КАЛЕНДАРЬ!$AW30=GRID!$B$33:$BI$33),0))*(1-GRID!$B$69),0))</f>
        <v>23300</v>
      </c>
      <c r="M453" s="47" cm="1">
        <f t="array" ref="M453">IF($I$2="Открытый тариф",
INDEX(GRID!$B$34:$BI$44,MATCH(M$7,GRID!$A$34:$A$44,0),MATCH(1,($U$2=GRID!$B$31:$BI$31)*(КАЛЕНДАРЬ!$AW30=GRID!$B$33:$BI$33), 0)),
ROUNDUP(INDEX(GRID!$B$34:$BI$44,MATCH(M$7,GRID!$A$34:$A$44,0),MATCH(1,($U$2=GRID!$B$31:$BI$31)*(КАЛЕНДАРЬ!$AW30=GRID!$B$33:$BI$33),0))*(1-GRID!$B$69),0))</f>
        <v>25100</v>
      </c>
      <c r="N453" s="47" cm="1">
        <f t="array" ref="N453">IF($I$2="Открытый тариф",
INDEX(GRID!$B$47:$BI$57,MATCH(M$7,GRID!$A$47:$A$57,0),MATCH(1,($U$2=GRID!$B$31:$BI$31)*(КАЛЕНДАРЬ!$AW30=GRID!$B$33:$BI$33), 0)),
ROUNDUP(INDEX(GRID!$B$47:$BI$57,MATCH(M$7,GRID!$A$47:$A$57,0),MATCH(1,($U$2=GRID!$B$31:$BI$31)*(КАЛЕНДАРЬ!$AW30=GRID!$B$33:$BI$33),0))*(1-GRID!$B$69),0))</f>
        <v>25100</v>
      </c>
      <c r="O453" s="49" t="s">
        <v>101</v>
      </c>
      <c r="P453" s="49" t="s">
        <v>101</v>
      </c>
      <c r="Q453" s="49" t="s">
        <v>101</v>
      </c>
      <c r="R453" s="49" t="s">
        <v>101</v>
      </c>
      <c r="S453" s="49" t="s">
        <v>101</v>
      </c>
      <c r="T453" s="49" t="s">
        <v>101</v>
      </c>
      <c r="U453" s="49" t="s">
        <v>101</v>
      </c>
      <c r="V453" s="49" t="s">
        <v>101</v>
      </c>
      <c r="W453" s="49" t="s">
        <v>101</v>
      </c>
      <c r="X453" s="49" t="s">
        <v>101</v>
      </c>
      <c r="Y453" s="146"/>
    </row>
    <row r="454" spans="1:25" x14ac:dyDescent="0.2">
      <c r="A454" s="117" t="s">
        <v>44</v>
      </c>
      <c r="B454" s="117">
        <v>28</v>
      </c>
      <c r="C454" s="47" cm="1">
        <f t="array" ref="C454">IF($I$2="Открытый тариф",
INDEX(GRID!$B$34:$BI$44,MATCH(C$7,GRID!$A$34:$A$44,0),MATCH(1,($U$2=GRID!$B$31:$BI$31)*(КАЛЕНДАРЬ!$AW31=GRID!$B$33:$BI$33), 0)),
ROUNDUP(INDEX(GRID!$B$34:$BI$44,MATCH(C$7,GRID!$A$34:$A$44,0),MATCH(1,($U$2=GRID!$B$31:$BI$31)*(КАЛЕНДАРЬ!$AW31=GRID!$B$33:$BI$33),0))*(1-GRID!$B$69),0))</f>
        <v>17700</v>
      </c>
      <c r="D454" s="47" cm="1">
        <f t="array" ref="D454">IF($I$2="Открытый тариф",
INDEX(GRID!$B$47:$BI$57,MATCH(C$7,GRID!$A$47:$A$57,0),MATCH(1,($U$2=GRID!$B$31:$BI$31)*(КАЛЕНДАРЬ!$AW31=GRID!$B$33:$BI$33), 0)),
ROUNDUP(INDEX(GRID!$B$47:$BI$57,MATCH(C$7,GRID!$A$47:$A$57,0),MATCH(1,($U$2=GRID!$B$31:$BI$31)*(КАЛЕНДАРЬ!$AW31=GRID!$B$33:$BI$33),0))*(1-GRID!$B$69),0))</f>
        <v>17700</v>
      </c>
      <c r="E454" s="47" cm="1">
        <f t="array" ref="E454">IF($I$2="Открытый тариф",
INDEX(GRID!$B$34:$BI$44,MATCH(E$7,GRID!$A$34:$A$44,0),MATCH(1,($U$2=GRID!$B$31:$BI$31)*(КАЛЕНДАРЬ!$AW31=GRID!$B$33:$BI$33), 0)),
ROUNDUP(INDEX(GRID!$B$34:$BI$44,MATCH(E$7,GRID!$A$34:$A$44,0),MATCH(1,($U$2=GRID!$B$31:$BI$31)*(КАЛЕНДАРЬ!$AW31=GRID!$B$33:$BI$33),0))*(1-GRID!$B$69),0))</f>
        <v>19500</v>
      </c>
      <c r="F454" s="47" cm="1">
        <f t="array" ref="F454">IF($I$2="Открытый тариф",
INDEX(GRID!$B$47:$BI$57,MATCH(E$7,GRID!$A$47:$A$57,0),MATCH(1,($U$2=GRID!$B$31:$BI$31)*(КАЛЕНДАРЬ!$AW31=GRID!$B$33:$BI$33), 0)),
ROUNDUP(INDEX(GRID!$B$47:$BI$57,MATCH(E$7,GRID!$A$47:$A$57,0),MATCH(1,($U$2=GRID!$B$31:$BI$31)*(КАЛЕНДАРЬ!$AW31=GRID!$B$33:$BI$33),0))*(1-GRID!$B$69),0))</f>
        <v>19500</v>
      </c>
      <c r="G454" s="47" cm="1">
        <f t="array" ref="G454">IF($I$2="Открытый тариф",
INDEX(GRID!$B$34:$BI$44,MATCH(G$7,GRID!$A$34:$A$44,0),MATCH(1,($U$2=GRID!$B$31:$BI$31)*(КАЛЕНДАРЬ!$AW31=GRID!$B$33:$BI$33), 0)),
ROUNDUP(INDEX(GRID!$B$34:$BI$44,MATCH(G$7,GRID!$A$34:$A$44,0),MATCH(1,($U$2=GRID!$B$31:$BI$31)*(КАЛЕНДАРЬ!$AW31=GRID!$B$33:$BI$33),0))*(1-GRID!$B$69),0))</f>
        <v>20500</v>
      </c>
      <c r="H454" s="47" cm="1">
        <f t="array" ref="H454">IF($I$2="Открытый тариф",
INDEX(GRID!$B$47:$BI$57,MATCH(G$7,GRID!$A$47:$A$57,0),MATCH(1,($U$2=GRID!$B$31:$BI$31)*(КАЛЕНДАРЬ!$AW31=GRID!$B$33:$BI$33), 0)),
ROUNDUP(INDEX(GRID!$B$47:$BI$57,MATCH(G$7,GRID!$A$47:$A$57,0),MATCH(1,($U$2=GRID!$B$31:$BI$31)*(КАЛЕНДАРЬ!$AW31=GRID!$B$33:$BI$33),0))*(1-GRID!$B$69),0))</f>
        <v>20500</v>
      </c>
      <c r="I454" s="47" cm="1">
        <f t="array" ref="I454">IF($I$2="Открытый тариф",
INDEX(GRID!$B$34:$BI$44,MATCH(I$7,GRID!$A$34:$A$44,0),MATCH(1,($U$2=GRID!$B$31:$BI$31)*(КАЛЕНДАРЬ!$AW31=GRID!$B$33:$BI$33), 0)),
ROUNDUP(INDEX(GRID!$B$34:$BI$44,MATCH(I$7,GRID!$A$34:$A$44,0),MATCH(1,($U$2=GRID!$B$31:$BI$31)*(КАЛЕНДАРЬ!$AW31=GRID!$B$33:$BI$33),0))*(1-GRID!$B$69),0))</f>
        <v>22300</v>
      </c>
      <c r="J454" s="47" cm="1">
        <f t="array" ref="J454">IF($I$2="Открытый тариф",
INDEX(GRID!$B$47:$BI$57,MATCH(I$7,GRID!$A$47:$A$57,0),MATCH(1,($U$2=GRID!$B$31:$BI$31)*(КАЛЕНДАРЬ!$AW31=GRID!$B$33:$BI$33), 0)),
ROUNDUP(INDEX(GRID!$B$47:$BI$57,MATCH(I$7,GRID!$A$47:$A$57,0),MATCH(1,($U$2=GRID!$B$31:$BI$31)*(КАЛЕНДАРЬ!$AW31=GRID!$B$33:$BI$33),0))*(1-GRID!$B$69),0))</f>
        <v>22300</v>
      </c>
      <c r="K454" s="47" cm="1">
        <f t="array" ref="K454">IF($I$2="Открытый тариф",
INDEX(GRID!$B$34:$BI$44,MATCH(K$7,GRID!$A$34:$A$44,0),MATCH(1,($U$2=GRID!$B$31:$BI$31)*(КАЛЕНДАРЬ!$AW31=GRID!$B$33:$BI$33), 0)),
ROUNDUP(INDEX(GRID!$B$34:$BI$44,MATCH(K$7,GRID!$A$34:$A$44,0),MATCH(1,($U$2=GRID!$B$31:$BI$31)*(КАЛЕНДАРЬ!$AW31=GRID!$B$33:$BI$33),0))*(1-GRID!$B$69),0))</f>
        <v>23300</v>
      </c>
      <c r="L454" s="47" cm="1">
        <f t="array" ref="L454">IF($I$2="Открытый тариф",
INDEX(GRID!$B$47:$BI$57,MATCH(K$7,GRID!$A$47:$A$57,0),MATCH(1,($U$2=GRID!$B$31:$BI$31)*(КАЛЕНДАРЬ!$AW31=GRID!$B$33:$BI$33), 0)),
ROUNDUP(INDEX(GRID!$B$47:$BI$57,MATCH(K$7,GRID!$A$47:$A$57,0),MATCH(1,($U$2=GRID!$B$31:$BI$31)*(КАЛЕНДАРЬ!$AW31=GRID!$B$33:$BI$33),0))*(1-GRID!$B$69),0))</f>
        <v>23300</v>
      </c>
      <c r="M454" s="47" cm="1">
        <f t="array" ref="M454">IF($I$2="Открытый тариф",
INDEX(GRID!$B$34:$BI$44,MATCH(M$7,GRID!$A$34:$A$44,0),MATCH(1,($U$2=GRID!$B$31:$BI$31)*(КАЛЕНДАРЬ!$AW31=GRID!$B$33:$BI$33), 0)),
ROUNDUP(INDEX(GRID!$B$34:$BI$44,MATCH(M$7,GRID!$A$34:$A$44,0),MATCH(1,($U$2=GRID!$B$31:$BI$31)*(КАЛЕНДАРЬ!$AW31=GRID!$B$33:$BI$33),0))*(1-GRID!$B$69),0))</f>
        <v>25100</v>
      </c>
      <c r="N454" s="47" cm="1">
        <f t="array" ref="N454">IF($I$2="Открытый тариф",
INDEX(GRID!$B$47:$BI$57,MATCH(M$7,GRID!$A$47:$A$57,0),MATCH(1,($U$2=GRID!$B$31:$BI$31)*(КАЛЕНДАРЬ!$AW31=GRID!$B$33:$BI$33), 0)),
ROUNDUP(INDEX(GRID!$B$47:$BI$57,MATCH(M$7,GRID!$A$47:$A$57,0),MATCH(1,($U$2=GRID!$B$31:$BI$31)*(КАЛЕНДАРЬ!$AW31=GRID!$B$33:$BI$33),0))*(1-GRID!$B$69),0))</f>
        <v>25100</v>
      </c>
      <c r="O454" s="49" t="s">
        <v>101</v>
      </c>
      <c r="P454" s="49" t="s">
        <v>101</v>
      </c>
      <c r="Q454" s="49" t="s">
        <v>101</v>
      </c>
      <c r="R454" s="49" t="s">
        <v>101</v>
      </c>
      <c r="S454" s="49" t="s">
        <v>101</v>
      </c>
      <c r="T454" s="49" t="s">
        <v>101</v>
      </c>
      <c r="U454" s="49" t="s">
        <v>101</v>
      </c>
      <c r="V454" s="49" t="s">
        <v>101</v>
      </c>
      <c r="W454" s="49" t="s">
        <v>101</v>
      </c>
      <c r="X454" s="49" t="s">
        <v>101</v>
      </c>
      <c r="Y454" s="146"/>
    </row>
    <row r="455" spans="1:25" x14ac:dyDescent="0.2">
      <c r="A455" s="117" t="s">
        <v>45</v>
      </c>
      <c r="B455" s="117">
        <v>29</v>
      </c>
      <c r="C455" s="47" cm="1">
        <f t="array" ref="C455">IF($I$2="Открытый тариф",
INDEX(GRID!$B$34:$BI$44,MATCH(C$7,GRID!$A$34:$A$44,0),MATCH(1,($U$2=GRID!$B$31:$BI$31)*(КАЛЕНДАРЬ!$AW32=GRID!$B$33:$BI$33), 0)),
ROUNDUP(INDEX(GRID!$B$34:$BI$44,MATCH(C$7,GRID!$A$34:$A$44,0),MATCH(1,($U$2=GRID!$B$31:$BI$31)*(КАЛЕНДАРЬ!$AW32=GRID!$B$33:$BI$33),0))*(1-GRID!$B$69),0))</f>
        <v>18900</v>
      </c>
      <c r="D455" s="47" cm="1">
        <f t="array" ref="D455">IF($I$2="Открытый тариф",
INDEX(GRID!$B$47:$BI$57,MATCH(C$7,GRID!$A$47:$A$57,0),MATCH(1,($U$2=GRID!$B$31:$BI$31)*(КАЛЕНДАРЬ!$AW32=GRID!$B$33:$BI$33), 0)),
ROUNDUP(INDEX(GRID!$B$47:$BI$57,MATCH(C$7,GRID!$A$47:$A$57,0),MATCH(1,($U$2=GRID!$B$31:$BI$31)*(КАЛЕНДАРЬ!$AW32=GRID!$B$33:$BI$33),0))*(1-GRID!$B$69),0))</f>
        <v>18900</v>
      </c>
      <c r="E455" s="47" cm="1">
        <f t="array" ref="E455">IF($I$2="Открытый тариф",
INDEX(GRID!$B$34:$BI$44,MATCH(E$7,GRID!$A$34:$A$44,0),MATCH(1,($U$2=GRID!$B$31:$BI$31)*(КАЛЕНДАРЬ!$AW32=GRID!$B$33:$BI$33), 0)),
ROUNDUP(INDEX(GRID!$B$34:$BI$44,MATCH(E$7,GRID!$A$34:$A$44,0),MATCH(1,($U$2=GRID!$B$31:$BI$31)*(КАЛЕНДАРЬ!$AW32=GRID!$B$33:$BI$33),0))*(1-GRID!$B$69),0))</f>
        <v>20700</v>
      </c>
      <c r="F455" s="47" cm="1">
        <f t="array" ref="F455">IF($I$2="Открытый тариф",
INDEX(GRID!$B$47:$BI$57,MATCH(E$7,GRID!$A$47:$A$57,0),MATCH(1,($U$2=GRID!$B$31:$BI$31)*(КАЛЕНДАРЬ!$AW32=GRID!$B$33:$BI$33), 0)),
ROUNDUP(INDEX(GRID!$B$47:$BI$57,MATCH(E$7,GRID!$A$47:$A$57,0),MATCH(1,($U$2=GRID!$B$31:$BI$31)*(КАЛЕНДАРЬ!$AW32=GRID!$B$33:$BI$33),0))*(1-GRID!$B$69),0))</f>
        <v>20700</v>
      </c>
      <c r="G455" s="47" cm="1">
        <f t="array" ref="G455">IF($I$2="Открытый тариф",
INDEX(GRID!$B$34:$BI$44,MATCH(G$7,GRID!$A$34:$A$44,0),MATCH(1,($U$2=GRID!$B$31:$BI$31)*(КАЛЕНДАРЬ!$AW32=GRID!$B$33:$BI$33), 0)),
ROUNDUP(INDEX(GRID!$B$34:$BI$44,MATCH(G$7,GRID!$A$34:$A$44,0),MATCH(1,($U$2=GRID!$B$31:$BI$31)*(КАЛЕНДАРЬ!$AW32=GRID!$B$33:$BI$33),0))*(1-GRID!$B$69),0))</f>
        <v>21700</v>
      </c>
      <c r="H455" s="47" cm="1">
        <f t="array" ref="H455">IF($I$2="Открытый тариф",
INDEX(GRID!$B$47:$BI$57,MATCH(G$7,GRID!$A$47:$A$57,0),MATCH(1,($U$2=GRID!$B$31:$BI$31)*(КАЛЕНДАРЬ!$AW32=GRID!$B$33:$BI$33), 0)),
ROUNDUP(INDEX(GRID!$B$47:$BI$57,MATCH(G$7,GRID!$A$47:$A$57,0),MATCH(1,($U$2=GRID!$B$31:$BI$31)*(КАЛЕНДАРЬ!$AW32=GRID!$B$33:$BI$33),0))*(1-GRID!$B$69),0))</f>
        <v>21700</v>
      </c>
      <c r="I455" s="47" cm="1">
        <f t="array" ref="I455">IF($I$2="Открытый тариф",
INDEX(GRID!$B$34:$BI$44,MATCH(I$7,GRID!$A$34:$A$44,0),MATCH(1,($U$2=GRID!$B$31:$BI$31)*(КАЛЕНДАРЬ!$AW32=GRID!$B$33:$BI$33), 0)),
ROUNDUP(INDEX(GRID!$B$34:$BI$44,MATCH(I$7,GRID!$A$34:$A$44,0),MATCH(1,($U$2=GRID!$B$31:$BI$31)*(КАЛЕНДАРЬ!$AW32=GRID!$B$33:$BI$33),0))*(1-GRID!$B$69),0))</f>
        <v>23500</v>
      </c>
      <c r="J455" s="47" cm="1">
        <f t="array" ref="J455">IF($I$2="Открытый тариф",
INDEX(GRID!$B$47:$BI$57,MATCH(I$7,GRID!$A$47:$A$57,0),MATCH(1,($U$2=GRID!$B$31:$BI$31)*(КАЛЕНДАРЬ!$AW32=GRID!$B$33:$BI$33), 0)),
ROUNDUP(INDEX(GRID!$B$47:$BI$57,MATCH(I$7,GRID!$A$47:$A$57,0),MATCH(1,($U$2=GRID!$B$31:$BI$31)*(КАЛЕНДАРЬ!$AW32=GRID!$B$33:$BI$33),0))*(1-GRID!$B$69),0))</f>
        <v>23500</v>
      </c>
      <c r="K455" s="47" cm="1">
        <f t="array" ref="K455">IF($I$2="Открытый тариф",
INDEX(GRID!$B$34:$BI$44,MATCH(K$7,GRID!$A$34:$A$44,0),MATCH(1,($U$2=GRID!$B$31:$BI$31)*(КАЛЕНДАРЬ!$AW32=GRID!$B$33:$BI$33), 0)),
ROUNDUP(INDEX(GRID!$B$34:$BI$44,MATCH(K$7,GRID!$A$34:$A$44,0),MATCH(1,($U$2=GRID!$B$31:$BI$31)*(КАЛЕНДАРЬ!$AW32=GRID!$B$33:$BI$33),0))*(1-GRID!$B$69),0))</f>
        <v>24500</v>
      </c>
      <c r="L455" s="47" cm="1">
        <f t="array" ref="L455">IF($I$2="Открытый тариф",
INDEX(GRID!$B$47:$BI$57,MATCH(K$7,GRID!$A$47:$A$57,0),MATCH(1,($U$2=GRID!$B$31:$BI$31)*(КАЛЕНДАРЬ!$AW32=GRID!$B$33:$BI$33), 0)),
ROUNDUP(INDEX(GRID!$B$47:$BI$57,MATCH(K$7,GRID!$A$47:$A$57,0),MATCH(1,($U$2=GRID!$B$31:$BI$31)*(КАЛЕНДАРЬ!$AW32=GRID!$B$33:$BI$33),0))*(1-GRID!$B$69),0))</f>
        <v>24500</v>
      </c>
      <c r="M455" s="47" cm="1">
        <f t="array" ref="M455">IF($I$2="Открытый тариф",
INDEX(GRID!$B$34:$BI$44,MATCH(M$7,GRID!$A$34:$A$44,0),MATCH(1,($U$2=GRID!$B$31:$BI$31)*(КАЛЕНДАРЬ!$AW32=GRID!$B$33:$BI$33), 0)),
ROUNDUP(INDEX(GRID!$B$34:$BI$44,MATCH(M$7,GRID!$A$34:$A$44,0),MATCH(1,($U$2=GRID!$B$31:$BI$31)*(КАЛЕНДАРЬ!$AW32=GRID!$B$33:$BI$33),0))*(1-GRID!$B$69),0))</f>
        <v>26300</v>
      </c>
      <c r="N455" s="47" cm="1">
        <f t="array" ref="N455">IF($I$2="Открытый тариф",
INDEX(GRID!$B$47:$BI$57,MATCH(M$7,GRID!$A$47:$A$57,0),MATCH(1,($U$2=GRID!$B$31:$BI$31)*(КАЛЕНДАРЬ!$AW32=GRID!$B$33:$BI$33), 0)),
ROUNDUP(INDEX(GRID!$B$47:$BI$57,MATCH(M$7,GRID!$A$47:$A$57,0),MATCH(1,($U$2=GRID!$B$31:$BI$31)*(КАЛЕНДАРЬ!$AW32=GRID!$B$33:$BI$33),0))*(1-GRID!$B$69),0))</f>
        <v>26300</v>
      </c>
      <c r="O455" s="49" t="s">
        <v>101</v>
      </c>
      <c r="P455" s="49" t="s">
        <v>101</v>
      </c>
      <c r="Q455" s="49" t="s">
        <v>101</v>
      </c>
      <c r="R455" s="49" t="s">
        <v>101</v>
      </c>
      <c r="S455" s="49" t="s">
        <v>101</v>
      </c>
      <c r="T455" s="49" t="s">
        <v>101</v>
      </c>
      <c r="U455" s="49" t="s">
        <v>101</v>
      </c>
      <c r="V455" s="49" t="s">
        <v>101</v>
      </c>
      <c r="W455" s="49" t="s">
        <v>101</v>
      </c>
      <c r="X455" s="49" t="s">
        <v>101</v>
      </c>
      <c r="Y455" s="146"/>
    </row>
    <row r="456" spans="1:25" x14ac:dyDescent="0.2">
      <c r="A456" s="117" t="s">
        <v>46</v>
      </c>
      <c r="B456" s="117">
        <v>30</v>
      </c>
      <c r="C456" s="47" cm="1">
        <f t="array" ref="C456">IF($I$2="Открытый тариф",
INDEX(GRID!$B$34:$BI$44,MATCH(C$7,GRID!$A$34:$A$44,0),MATCH(1,($U$2=GRID!$B$31:$BI$31)*(КАЛЕНДАРЬ!$AW33=GRID!$B$33:$BI$33), 0)),
ROUNDUP(INDEX(GRID!$B$34:$BI$44,MATCH(C$7,GRID!$A$34:$A$44,0),MATCH(1,($U$2=GRID!$B$31:$BI$31)*(КАЛЕНДАРЬ!$AW33=GRID!$B$33:$BI$33),0))*(1-GRID!$B$69),0))</f>
        <v>18900</v>
      </c>
      <c r="D456" s="47" cm="1">
        <f t="array" ref="D456">IF($I$2="Открытый тариф",
INDEX(GRID!$B$47:$BI$57,MATCH(C$7,GRID!$A$47:$A$57,0),MATCH(1,($U$2=GRID!$B$31:$BI$31)*(КАЛЕНДАРЬ!$AW33=GRID!$B$33:$BI$33), 0)),
ROUNDUP(INDEX(GRID!$B$47:$BI$57,MATCH(C$7,GRID!$A$47:$A$57,0),MATCH(1,($U$2=GRID!$B$31:$BI$31)*(КАЛЕНДАРЬ!$AW33=GRID!$B$33:$BI$33),0))*(1-GRID!$B$69),0))</f>
        <v>18900</v>
      </c>
      <c r="E456" s="47" cm="1">
        <f t="array" ref="E456">IF($I$2="Открытый тариф",
INDEX(GRID!$B$34:$BI$44,MATCH(E$7,GRID!$A$34:$A$44,0),MATCH(1,($U$2=GRID!$B$31:$BI$31)*(КАЛЕНДАРЬ!$AW33=GRID!$B$33:$BI$33), 0)),
ROUNDUP(INDEX(GRID!$B$34:$BI$44,MATCH(E$7,GRID!$A$34:$A$44,0),MATCH(1,($U$2=GRID!$B$31:$BI$31)*(КАЛЕНДАРЬ!$AW33=GRID!$B$33:$BI$33),0))*(1-GRID!$B$69),0))</f>
        <v>20700</v>
      </c>
      <c r="F456" s="47" cm="1">
        <f t="array" ref="F456">IF($I$2="Открытый тариф",
INDEX(GRID!$B$47:$BI$57,MATCH(E$7,GRID!$A$47:$A$57,0),MATCH(1,($U$2=GRID!$B$31:$BI$31)*(КАЛЕНДАРЬ!$AW33=GRID!$B$33:$BI$33), 0)),
ROUNDUP(INDEX(GRID!$B$47:$BI$57,MATCH(E$7,GRID!$A$47:$A$57,0),MATCH(1,($U$2=GRID!$B$31:$BI$31)*(КАЛЕНДАРЬ!$AW33=GRID!$B$33:$BI$33),0))*(1-GRID!$B$69),0))</f>
        <v>20700</v>
      </c>
      <c r="G456" s="47" cm="1">
        <f t="array" ref="G456">IF($I$2="Открытый тариф",
INDEX(GRID!$B$34:$BI$44,MATCH(G$7,GRID!$A$34:$A$44,0),MATCH(1,($U$2=GRID!$B$31:$BI$31)*(КАЛЕНДАРЬ!$AW33=GRID!$B$33:$BI$33), 0)),
ROUNDUP(INDEX(GRID!$B$34:$BI$44,MATCH(G$7,GRID!$A$34:$A$44,0),MATCH(1,($U$2=GRID!$B$31:$BI$31)*(КАЛЕНДАРЬ!$AW33=GRID!$B$33:$BI$33),0))*(1-GRID!$B$69),0))</f>
        <v>21700</v>
      </c>
      <c r="H456" s="47" cm="1">
        <f t="array" ref="H456">IF($I$2="Открытый тариф",
INDEX(GRID!$B$47:$BI$57,MATCH(G$7,GRID!$A$47:$A$57,0),MATCH(1,($U$2=GRID!$B$31:$BI$31)*(КАЛЕНДАРЬ!$AW33=GRID!$B$33:$BI$33), 0)),
ROUNDUP(INDEX(GRID!$B$47:$BI$57,MATCH(G$7,GRID!$A$47:$A$57,0),MATCH(1,($U$2=GRID!$B$31:$BI$31)*(КАЛЕНДАРЬ!$AW33=GRID!$B$33:$BI$33),0))*(1-GRID!$B$69),0))</f>
        <v>21700</v>
      </c>
      <c r="I456" s="47" cm="1">
        <f t="array" ref="I456">IF($I$2="Открытый тариф",
INDEX(GRID!$B$34:$BI$44,MATCH(I$7,GRID!$A$34:$A$44,0),MATCH(1,($U$2=GRID!$B$31:$BI$31)*(КАЛЕНДАРЬ!$AW33=GRID!$B$33:$BI$33), 0)),
ROUNDUP(INDEX(GRID!$B$34:$BI$44,MATCH(I$7,GRID!$A$34:$A$44,0),MATCH(1,($U$2=GRID!$B$31:$BI$31)*(КАЛЕНДАРЬ!$AW33=GRID!$B$33:$BI$33),0))*(1-GRID!$B$69),0))</f>
        <v>23500</v>
      </c>
      <c r="J456" s="47" cm="1">
        <f t="array" ref="J456">IF($I$2="Открытый тариф",
INDEX(GRID!$B$47:$BI$57,MATCH(I$7,GRID!$A$47:$A$57,0),MATCH(1,($U$2=GRID!$B$31:$BI$31)*(КАЛЕНДАРЬ!$AW33=GRID!$B$33:$BI$33), 0)),
ROUNDUP(INDEX(GRID!$B$47:$BI$57,MATCH(I$7,GRID!$A$47:$A$57,0),MATCH(1,($U$2=GRID!$B$31:$BI$31)*(КАЛЕНДАРЬ!$AW33=GRID!$B$33:$BI$33),0))*(1-GRID!$B$69),0))</f>
        <v>23500</v>
      </c>
      <c r="K456" s="47" cm="1">
        <f t="array" ref="K456">IF($I$2="Открытый тариф",
INDEX(GRID!$B$34:$BI$44,MATCH(K$7,GRID!$A$34:$A$44,0),MATCH(1,($U$2=GRID!$B$31:$BI$31)*(КАЛЕНДАРЬ!$AW33=GRID!$B$33:$BI$33), 0)),
ROUNDUP(INDEX(GRID!$B$34:$BI$44,MATCH(K$7,GRID!$A$34:$A$44,0),MATCH(1,($U$2=GRID!$B$31:$BI$31)*(КАЛЕНДАРЬ!$AW33=GRID!$B$33:$BI$33),0))*(1-GRID!$B$69),0))</f>
        <v>24500</v>
      </c>
      <c r="L456" s="47" cm="1">
        <f t="array" ref="L456">IF($I$2="Открытый тариф",
INDEX(GRID!$B$47:$BI$57,MATCH(K$7,GRID!$A$47:$A$57,0),MATCH(1,($U$2=GRID!$B$31:$BI$31)*(КАЛЕНДАРЬ!$AW33=GRID!$B$33:$BI$33), 0)),
ROUNDUP(INDEX(GRID!$B$47:$BI$57,MATCH(K$7,GRID!$A$47:$A$57,0),MATCH(1,($U$2=GRID!$B$31:$BI$31)*(КАЛЕНДАРЬ!$AW33=GRID!$B$33:$BI$33),0))*(1-GRID!$B$69),0))</f>
        <v>24500</v>
      </c>
      <c r="M456" s="47" cm="1">
        <f t="array" ref="M456">IF($I$2="Открытый тариф",
INDEX(GRID!$B$34:$BI$44,MATCH(M$7,GRID!$A$34:$A$44,0),MATCH(1,($U$2=GRID!$B$31:$BI$31)*(КАЛЕНДАРЬ!$AW33=GRID!$B$33:$BI$33), 0)),
ROUNDUP(INDEX(GRID!$B$34:$BI$44,MATCH(M$7,GRID!$A$34:$A$44,0),MATCH(1,($U$2=GRID!$B$31:$BI$31)*(КАЛЕНДАРЬ!$AW33=GRID!$B$33:$BI$33),0))*(1-GRID!$B$69),0))</f>
        <v>26300</v>
      </c>
      <c r="N456" s="47" cm="1">
        <f t="array" ref="N456">IF($I$2="Открытый тариф",
INDEX(GRID!$B$47:$BI$57,MATCH(M$7,GRID!$A$47:$A$57,0),MATCH(1,($U$2=GRID!$B$31:$BI$31)*(КАЛЕНДАРЬ!$AW33=GRID!$B$33:$BI$33), 0)),
ROUNDUP(INDEX(GRID!$B$47:$BI$57,MATCH(M$7,GRID!$A$47:$A$57,0),MATCH(1,($U$2=GRID!$B$31:$BI$31)*(КАЛЕНДАРЬ!$AW33=GRID!$B$33:$BI$33),0))*(1-GRID!$B$69),0))</f>
        <v>26300</v>
      </c>
      <c r="O456" s="49" t="s">
        <v>101</v>
      </c>
      <c r="P456" s="49" t="s">
        <v>101</v>
      </c>
      <c r="Q456" s="49" t="s">
        <v>101</v>
      </c>
      <c r="R456" s="49" t="s">
        <v>101</v>
      </c>
      <c r="S456" s="49" t="s">
        <v>101</v>
      </c>
      <c r="T456" s="49" t="s">
        <v>101</v>
      </c>
      <c r="U456" s="49" t="s">
        <v>101</v>
      </c>
      <c r="V456" s="49" t="s">
        <v>101</v>
      </c>
      <c r="W456" s="49" t="s">
        <v>101</v>
      </c>
      <c r="X456" s="49" t="s">
        <v>101</v>
      </c>
      <c r="Y456" s="146"/>
    </row>
    <row r="457" spans="1:25" x14ac:dyDescent="0.2">
      <c r="A457" s="126"/>
      <c r="B457" s="126"/>
      <c r="C457" s="6"/>
      <c r="D457" s="6"/>
      <c r="E457" s="6"/>
      <c r="F457" s="6"/>
      <c r="H457" s="6"/>
      <c r="I457" s="6"/>
      <c r="J457" s="6"/>
      <c r="L457" s="6"/>
      <c r="M457" s="6"/>
      <c r="N457" s="6"/>
      <c r="O457" s="6"/>
      <c r="P457" s="7"/>
      <c r="Q457" s="6"/>
      <c r="T457" s="6"/>
      <c r="Y457" s="146"/>
    </row>
    <row r="458" spans="1:25" x14ac:dyDescent="0.2">
      <c r="A458" s="210" t="s">
        <v>109</v>
      </c>
      <c r="B458" s="210"/>
      <c r="C458" s="210"/>
      <c r="D458" s="210"/>
      <c r="E458" s="210"/>
      <c r="F458" s="210"/>
      <c r="G458" s="210"/>
      <c r="H458" s="210"/>
      <c r="I458" s="210"/>
      <c r="J458" s="210"/>
      <c r="K458" s="210"/>
      <c r="L458" s="210"/>
      <c r="M458" s="210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146"/>
    </row>
    <row r="459" spans="1:25" x14ac:dyDescent="0.2">
      <c r="A459" s="211" t="s">
        <v>141</v>
      </c>
      <c r="B459" s="212"/>
      <c r="C459" s="212"/>
      <c r="D459" s="212"/>
      <c r="E459" s="212"/>
      <c r="F459" s="212"/>
      <c r="G459" s="212"/>
      <c r="H459" s="212"/>
      <c r="I459" s="212"/>
      <c r="J459" s="212"/>
      <c r="K459" s="212"/>
      <c r="L459" s="212"/>
      <c r="M459" s="212"/>
      <c r="N459" s="212"/>
      <c r="O459" s="212"/>
      <c r="P459" s="212"/>
      <c r="Q459" s="212"/>
      <c r="R459" s="212"/>
      <c r="S459" s="212"/>
      <c r="T459" s="212"/>
      <c r="U459" s="212"/>
      <c r="V459" s="212"/>
      <c r="W459" s="212"/>
      <c r="X459" s="212"/>
      <c r="Y459" s="146"/>
    </row>
    <row r="460" spans="1:25" ht="58.5" customHeight="1" x14ac:dyDescent="0.2">
      <c r="A460" s="213" t="s">
        <v>39</v>
      </c>
      <c r="B460" s="214"/>
      <c r="C460" s="217" t="s">
        <v>85</v>
      </c>
      <c r="D460" s="218"/>
      <c r="E460" s="219" t="s">
        <v>86</v>
      </c>
      <c r="F460" s="220"/>
      <c r="G460" s="221" t="s">
        <v>186</v>
      </c>
      <c r="H460" s="222"/>
      <c r="I460" s="223" t="s">
        <v>187</v>
      </c>
      <c r="J460" s="224"/>
      <c r="K460" s="225" t="s">
        <v>88</v>
      </c>
      <c r="L460" s="225"/>
      <c r="M460" s="226" t="s">
        <v>89</v>
      </c>
      <c r="N460" s="227"/>
      <c r="O460" s="228" t="s">
        <v>94</v>
      </c>
      <c r="P460" s="229"/>
      <c r="Q460" s="230" t="s">
        <v>188</v>
      </c>
      <c r="R460" s="230"/>
      <c r="S460" s="231" t="s">
        <v>189</v>
      </c>
      <c r="T460" s="231"/>
      <c r="U460" s="232" t="s">
        <v>91</v>
      </c>
      <c r="V460" s="233"/>
      <c r="W460" s="234" t="s">
        <v>96</v>
      </c>
      <c r="X460" s="235"/>
      <c r="Y460" s="146"/>
    </row>
    <row r="461" spans="1:25" x14ac:dyDescent="0.2">
      <c r="A461" s="215"/>
      <c r="B461" s="216"/>
      <c r="C461" s="45" t="s">
        <v>40</v>
      </c>
      <c r="D461" s="45" t="s">
        <v>41</v>
      </c>
      <c r="E461" s="45" t="s">
        <v>40</v>
      </c>
      <c r="F461" s="45" t="s">
        <v>41</v>
      </c>
      <c r="G461" s="45" t="s">
        <v>40</v>
      </c>
      <c r="H461" s="45" t="s">
        <v>41</v>
      </c>
      <c r="I461" s="45" t="s">
        <v>40</v>
      </c>
      <c r="J461" s="45" t="s">
        <v>41</v>
      </c>
      <c r="K461" s="45" t="s">
        <v>40</v>
      </c>
      <c r="L461" s="45" t="s">
        <v>41</v>
      </c>
      <c r="M461" s="45" t="s">
        <v>40</v>
      </c>
      <c r="N461" s="45" t="s">
        <v>41</v>
      </c>
      <c r="O461" s="45" t="s">
        <v>40</v>
      </c>
      <c r="P461" s="45" t="s">
        <v>41</v>
      </c>
      <c r="Q461" s="45" t="s">
        <v>40</v>
      </c>
      <c r="R461" s="45" t="s">
        <v>41</v>
      </c>
      <c r="S461" s="45" t="s">
        <v>40</v>
      </c>
      <c r="T461" s="45" t="s">
        <v>41</v>
      </c>
      <c r="U461" s="45" t="s">
        <v>40</v>
      </c>
      <c r="V461" s="45" t="s">
        <v>41</v>
      </c>
      <c r="W461" s="45" t="s">
        <v>40</v>
      </c>
      <c r="X461" s="45" t="s">
        <v>41</v>
      </c>
      <c r="Y461" s="146"/>
    </row>
    <row r="462" spans="1:25" x14ac:dyDescent="0.2">
      <c r="A462" s="117" t="s">
        <v>47</v>
      </c>
      <c r="B462" s="117">
        <v>1</v>
      </c>
      <c r="C462" s="47" cm="1">
        <f t="array" ref="C462">IF($I$2="Открытый тариф",
INDEX(GRID!$B$34:$BI$44,MATCH(C$7,GRID!$A$34:$A$44,0),MATCH(1,($U$2=GRID!$B$31:$BI$31)*(КАЛЕНДАРЬ!$AZ4=GRID!$B$33:$BI$33), 0)),
ROUNDUP(INDEX(GRID!$B$34:$BI$44,MATCH(C$7,GRID!$A$34:$A$44,0),MATCH(1,($U$2=GRID!$B$31:$BI$31)*(КАЛЕНДАРЬ!$AZ4=GRID!$B$33:$BI$33),0))*(1-GRID!$B$69),0))</f>
        <v>20100</v>
      </c>
      <c r="D462" s="47" cm="1">
        <f t="array" ref="D462">IF($I$2="Открытый тариф",
INDEX(GRID!$B$47:$BI$57,MATCH(C$7,GRID!$A$47:$A$57,0),MATCH(1,($U$2=GRID!$B$31:$BI$31)*(КАЛЕНДАРЬ!$AZ4=GRID!$B$33:$BI$33), 0)),
ROUNDUP(INDEX(GRID!$B$47:$BI$57,MATCH(C$7,GRID!$A$47:$A$57,0),MATCH(1,($U$2=GRID!$B$31:$BI$31)*(КАЛЕНДАРЬ!$AZ4=GRID!$B$33:$BI$33),0))*(1-GRID!$B$69),0))</f>
        <v>20100</v>
      </c>
      <c r="E462" s="47" cm="1">
        <f t="array" ref="E462">IF($I$2="Открытый тариф",
INDEX(GRID!$B$34:$BI$44,MATCH(E$7,GRID!$A$34:$A$44,0),MATCH(1,($U$2=GRID!$B$31:$BI$31)*(КАЛЕНДАРЬ!$AZ4=GRID!$B$33:$BI$33), 0)),
ROUNDUP(INDEX(GRID!$B$34:$BI$44,MATCH(E$7,GRID!$A$34:$A$44,0),MATCH(1,($U$2=GRID!$B$31:$BI$31)*(КАЛЕНДАРЬ!$AZ4=GRID!$B$33:$BI$33),0))*(1-GRID!$B$69),0))</f>
        <v>21900</v>
      </c>
      <c r="F462" s="47" cm="1">
        <f t="array" ref="F462">IF($I$2="Открытый тариф",
INDEX(GRID!$B$47:$BI$57,MATCH(E$7,GRID!$A$47:$A$57,0),MATCH(1,($U$2=GRID!$B$31:$BI$31)*(КАЛЕНДАРЬ!$AZ4=GRID!$B$33:$BI$33), 0)),
ROUNDUP(INDEX(GRID!$B$47:$BI$57,MATCH(E$7,GRID!$A$47:$A$57,0),MATCH(1,($U$2=GRID!$B$31:$BI$31)*(КАЛЕНДАРЬ!$AZ4=GRID!$B$33:$BI$33),0))*(1-GRID!$B$69),0))</f>
        <v>21900</v>
      </c>
      <c r="G462" s="47" cm="1">
        <f t="array" ref="G462">IF($I$2="Открытый тариф",
INDEX(GRID!$B$34:$BI$44,MATCH(G$7,GRID!$A$34:$A$44,0),MATCH(1,($U$2=GRID!$B$31:$BI$31)*(КАЛЕНДАРЬ!$AZ4=GRID!$B$33:$BI$33), 0)),
ROUNDUP(INDEX(GRID!$B$34:$BI$44,MATCH(G$7,GRID!$A$34:$A$44,0),MATCH(1,($U$2=GRID!$B$31:$BI$31)*(КАЛЕНДАРЬ!$AZ4=GRID!$B$33:$BI$33),0))*(1-GRID!$B$69),0))</f>
        <v>22900</v>
      </c>
      <c r="H462" s="47" cm="1">
        <f t="array" ref="H462">IF($I$2="Открытый тариф",
INDEX(GRID!$B$47:$BI$57,MATCH(G$7,GRID!$A$47:$A$57,0),MATCH(1,($U$2=GRID!$B$31:$BI$31)*(КАЛЕНДАРЬ!$AZ4=GRID!$B$33:$BI$33), 0)),
ROUNDUP(INDEX(GRID!$B$47:$BI$57,MATCH(G$7,GRID!$A$47:$A$57,0),MATCH(1,($U$2=GRID!$B$31:$BI$31)*(КАЛЕНДАРЬ!$AZ4=GRID!$B$33:$BI$33),0))*(1-GRID!$B$69),0))</f>
        <v>22900</v>
      </c>
      <c r="I462" s="47" cm="1">
        <f t="array" ref="I462">IF($I$2="Открытый тариф",
INDEX(GRID!$B$34:$BI$44,MATCH(I$7,GRID!$A$34:$A$44,0),MATCH(1,($U$2=GRID!$B$31:$BI$31)*(КАЛЕНДАРЬ!$AZ4=GRID!$B$33:$BI$33), 0)),
ROUNDUP(INDEX(GRID!$B$34:$BI$44,MATCH(I$7,GRID!$A$34:$A$44,0),MATCH(1,($U$2=GRID!$B$31:$BI$31)*(КАЛЕНДАРЬ!$AZ4=GRID!$B$33:$BI$33),0))*(1-GRID!$B$69),0))</f>
        <v>24700</v>
      </c>
      <c r="J462" s="47" cm="1">
        <f t="array" ref="J462">IF($I$2="Открытый тариф",
INDEX(GRID!$B$47:$BI$57,MATCH(I$7,GRID!$A$47:$A$57,0),MATCH(1,($U$2=GRID!$B$31:$BI$31)*(КАЛЕНДАРЬ!$AZ4=GRID!$B$33:$BI$33), 0)),
ROUNDUP(INDEX(GRID!$B$47:$BI$57,MATCH(I$7,GRID!$A$47:$A$57,0),MATCH(1,($U$2=GRID!$B$31:$BI$31)*(КАЛЕНДАРЬ!$AZ4=GRID!$B$33:$BI$33),0))*(1-GRID!$B$69),0))</f>
        <v>24700</v>
      </c>
      <c r="K462" s="47" cm="1">
        <f t="array" ref="K462">IF($I$2="Открытый тариф",
INDEX(GRID!$B$34:$BI$44,MATCH(K$7,GRID!$A$34:$A$44,0),MATCH(1,($U$2=GRID!$B$31:$BI$31)*(КАЛЕНДАРЬ!$AZ4=GRID!$B$33:$BI$33), 0)),
ROUNDUP(INDEX(GRID!$B$34:$BI$44,MATCH(K$7,GRID!$A$34:$A$44,0),MATCH(1,($U$2=GRID!$B$31:$BI$31)*(КАЛЕНДАРЬ!$AZ4=GRID!$B$33:$BI$33),0))*(1-GRID!$B$69),0))</f>
        <v>25700</v>
      </c>
      <c r="L462" s="47" cm="1">
        <f t="array" ref="L462">IF($I$2="Открытый тариф",
INDEX(GRID!$B$47:$BI$57,MATCH(K$7,GRID!$A$47:$A$57,0),MATCH(1,($U$2=GRID!$B$31:$BI$31)*(КАЛЕНДАРЬ!$AZ4=GRID!$B$33:$BI$33), 0)),
ROUNDUP(INDEX(GRID!$B$47:$BI$57,MATCH(K$7,GRID!$A$47:$A$57,0),MATCH(1,($U$2=GRID!$B$31:$BI$31)*(КАЛЕНДАРЬ!$AZ4=GRID!$B$33:$BI$33),0))*(1-GRID!$B$69),0))</f>
        <v>25700</v>
      </c>
      <c r="M462" s="47" cm="1">
        <f t="array" ref="M462">IF($I$2="Открытый тариф",
INDEX(GRID!$B$34:$BI$44,MATCH(M$7,GRID!$A$34:$A$44,0),MATCH(1,($U$2=GRID!$B$31:$BI$31)*(КАЛЕНДАРЬ!$AZ4=GRID!$B$33:$BI$33), 0)),
ROUNDUP(INDEX(GRID!$B$34:$BI$44,MATCH(M$7,GRID!$A$34:$A$44,0),MATCH(1,($U$2=GRID!$B$31:$BI$31)*(КАЛЕНДАРЬ!$AZ4=GRID!$B$33:$BI$33),0))*(1-GRID!$B$69),0))</f>
        <v>27500</v>
      </c>
      <c r="N462" s="47" cm="1">
        <f t="array" ref="N462">IF($I$2="Открытый тариф",
INDEX(GRID!$B$47:$BI$57,MATCH(M$7,GRID!$A$47:$A$57,0),MATCH(1,($U$2=GRID!$B$31:$BI$31)*(КАЛЕНДАРЬ!$AZ4=GRID!$B$33:$BI$33), 0)),
ROUNDUP(INDEX(GRID!$B$47:$BI$57,MATCH(M$7,GRID!$A$47:$A$57,0),MATCH(1,($U$2=GRID!$B$31:$BI$31)*(КАЛЕНДАРЬ!$AZ4=GRID!$B$33:$BI$33),0))*(1-GRID!$B$69),0))</f>
        <v>27500</v>
      </c>
      <c r="O462" s="49" t="s">
        <v>101</v>
      </c>
      <c r="P462" s="49" t="s">
        <v>101</v>
      </c>
      <c r="Q462" s="49" t="s">
        <v>101</v>
      </c>
      <c r="R462" s="49" t="s">
        <v>101</v>
      </c>
      <c r="S462" s="49" t="s">
        <v>101</v>
      </c>
      <c r="T462" s="49" t="s">
        <v>101</v>
      </c>
      <c r="U462" s="49" t="s">
        <v>101</v>
      </c>
      <c r="V462" s="49" t="s">
        <v>101</v>
      </c>
      <c r="W462" s="49" t="s">
        <v>101</v>
      </c>
      <c r="X462" s="49" t="s">
        <v>101</v>
      </c>
      <c r="Y462" s="146"/>
    </row>
    <row r="463" spans="1:25" x14ac:dyDescent="0.2">
      <c r="A463" s="117" t="s">
        <v>48</v>
      </c>
      <c r="B463" s="117">
        <v>2</v>
      </c>
      <c r="C463" s="47" cm="1">
        <f t="array" ref="C463">IF($I$2="Открытый тариф",
INDEX(GRID!$B$34:$BI$44,MATCH(C$7,GRID!$A$34:$A$44,0),MATCH(1,($U$2=GRID!$B$31:$BI$31)*(КАЛЕНДАРЬ!$AZ5=GRID!$B$33:$BI$33), 0)),
ROUNDUP(INDEX(GRID!$B$34:$BI$44,MATCH(C$7,GRID!$A$34:$A$44,0),MATCH(1,($U$2=GRID!$B$31:$BI$31)*(КАЛЕНДАРЬ!$AZ5=GRID!$B$33:$BI$33),0))*(1-GRID!$B$69),0))</f>
        <v>20100</v>
      </c>
      <c r="D463" s="47" cm="1">
        <f t="array" ref="D463">IF($I$2="Открытый тариф",
INDEX(GRID!$B$47:$BI$57,MATCH(C$7,GRID!$A$47:$A$57,0),MATCH(1,($U$2=GRID!$B$31:$BI$31)*(КАЛЕНДАРЬ!$AZ5=GRID!$B$33:$BI$33), 0)),
ROUNDUP(INDEX(GRID!$B$47:$BI$57,MATCH(C$7,GRID!$A$47:$A$57,0),MATCH(1,($U$2=GRID!$B$31:$BI$31)*(КАЛЕНДАРЬ!$AZ5=GRID!$B$33:$BI$33),0))*(1-GRID!$B$69),0))</f>
        <v>20100</v>
      </c>
      <c r="E463" s="47" cm="1">
        <f t="array" ref="E463">IF($I$2="Открытый тариф",
INDEX(GRID!$B$34:$BI$44,MATCH(E$7,GRID!$A$34:$A$44,0),MATCH(1,($U$2=GRID!$B$31:$BI$31)*(КАЛЕНДАРЬ!$AZ5=GRID!$B$33:$BI$33), 0)),
ROUNDUP(INDEX(GRID!$B$34:$BI$44,MATCH(E$7,GRID!$A$34:$A$44,0),MATCH(1,($U$2=GRID!$B$31:$BI$31)*(КАЛЕНДАРЬ!$AZ5=GRID!$B$33:$BI$33),0))*(1-GRID!$B$69),0))</f>
        <v>21900</v>
      </c>
      <c r="F463" s="47" cm="1">
        <f t="array" ref="F463">IF($I$2="Открытый тариф",
INDEX(GRID!$B$47:$BI$57,MATCH(E$7,GRID!$A$47:$A$57,0),MATCH(1,($U$2=GRID!$B$31:$BI$31)*(КАЛЕНДАРЬ!$AZ5=GRID!$B$33:$BI$33), 0)),
ROUNDUP(INDEX(GRID!$B$47:$BI$57,MATCH(E$7,GRID!$A$47:$A$57,0),MATCH(1,($U$2=GRID!$B$31:$BI$31)*(КАЛЕНДАРЬ!$AZ5=GRID!$B$33:$BI$33),0))*(1-GRID!$B$69),0))</f>
        <v>21900</v>
      </c>
      <c r="G463" s="47" cm="1">
        <f t="array" ref="G463">IF($I$2="Открытый тариф",
INDEX(GRID!$B$34:$BI$44,MATCH(G$7,GRID!$A$34:$A$44,0),MATCH(1,($U$2=GRID!$B$31:$BI$31)*(КАЛЕНДАРЬ!$AZ5=GRID!$B$33:$BI$33), 0)),
ROUNDUP(INDEX(GRID!$B$34:$BI$44,MATCH(G$7,GRID!$A$34:$A$44,0),MATCH(1,($U$2=GRID!$B$31:$BI$31)*(КАЛЕНДАРЬ!$AZ5=GRID!$B$33:$BI$33),0))*(1-GRID!$B$69),0))</f>
        <v>22900</v>
      </c>
      <c r="H463" s="47" cm="1">
        <f t="array" ref="H463">IF($I$2="Открытый тариф",
INDEX(GRID!$B$47:$BI$57,MATCH(G$7,GRID!$A$47:$A$57,0),MATCH(1,($U$2=GRID!$B$31:$BI$31)*(КАЛЕНДАРЬ!$AZ5=GRID!$B$33:$BI$33), 0)),
ROUNDUP(INDEX(GRID!$B$47:$BI$57,MATCH(G$7,GRID!$A$47:$A$57,0),MATCH(1,($U$2=GRID!$B$31:$BI$31)*(КАЛЕНДАРЬ!$AZ5=GRID!$B$33:$BI$33),0))*(1-GRID!$B$69),0))</f>
        <v>22900</v>
      </c>
      <c r="I463" s="47" cm="1">
        <f t="array" ref="I463">IF($I$2="Открытый тариф",
INDEX(GRID!$B$34:$BI$44,MATCH(I$7,GRID!$A$34:$A$44,0),MATCH(1,($U$2=GRID!$B$31:$BI$31)*(КАЛЕНДАРЬ!$AZ5=GRID!$B$33:$BI$33), 0)),
ROUNDUP(INDEX(GRID!$B$34:$BI$44,MATCH(I$7,GRID!$A$34:$A$44,0),MATCH(1,($U$2=GRID!$B$31:$BI$31)*(КАЛЕНДАРЬ!$AZ5=GRID!$B$33:$BI$33),0))*(1-GRID!$B$69),0))</f>
        <v>24700</v>
      </c>
      <c r="J463" s="47" cm="1">
        <f t="array" ref="J463">IF($I$2="Открытый тариф",
INDEX(GRID!$B$47:$BI$57,MATCH(I$7,GRID!$A$47:$A$57,0),MATCH(1,($U$2=GRID!$B$31:$BI$31)*(КАЛЕНДАРЬ!$AZ5=GRID!$B$33:$BI$33), 0)),
ROUNDUP(INDEX(GRID!$B$47:$BI$57,MATCH(I$7,GRID!$A$47:$A$57,0),MATCH(1,($U$2=GRID!$B$31:$BI$31)*(КАЛЕНДАРЬ!$AZ5=GRID!$B$33:$BI$33),0))*(1-GRID!$B$69),0))</f>
        <v>24700</v>
      </c>
      <c r="K463" s="47" cm="1">
        <f t="array" ref="K463">IF($I$2="Открытый тариф",
INDEX(GRID!$B$34:$BI$44,MATCH(K$7,GRID!$A$34:$A$44,0),MATCH(1,($U$2=GRID!$B$31:$BI$31)*(КАЛЕНДАРЬ!$AZ5=GRID!$B$33:$BI$33), 0)),
ROUNDUP(INDEX(GRID!$B$34:$BI$44,MATCH(K$7,GRID!$A$34:$A$44,0),MATCH(1,($U$2=GRID!$B$31:$BI$31)*(КАЛЕНДАРЬ!$AZ5=GRID!$B$33:$BI$33),0))*(1-GRID!$B$69),0))</f>
        <v>25700</v>
      </c>
      <c r="L463" s="47" cm="1">
        <f t="array" ref="L463">IF($I$2="Открытый тариф",
INDEX(GRID!$B$47:$BI$57,MATCH(K$7,GRID!$A$47:$A$57,0),MATCH(1,($U$2=GRID!$B$31:$BI$31)*(КАЛЕНДАРЬ!$AZ5=GRID!$B$33:$BI$33), 0)),
ROUNDUP(INDEX(GRID!$B$47:$BI$57,MATCH(K$7,GRID!$A$47:$A$57,0),MATCH(1,($U$2=GRID!$B$31:$BI$31)*(КАЛЕНДАРЬ!$AZ5=GRID!$B$33:$BI$33),0))*(1-GRID!$B$69),0))</f>
        <v>25700</v>
      </c>
      <c r="M463" s="47" cm="1">
        <f t="array" ref="M463">IF($I$2="Открытый тариф",
INDEX(GRID!$B$34:$BI$44,MATCH(M$7,GRID!$A$34:$A$44,0),MATCH(1,($U$2=GRID!$B$31:$BI$31)*(КАЛЕНДАРЬ!$AZ5=GRID!$B$33:$BI$33), 0)),
ROUNDUP(INDEX(GRID!$B$34:$BI$44,MATCH(M$7,GRID!$A$34:$A$44,0),MATCH(1,($U$2=GRID!$B$31:$BI$31)*(КАЛЕНДАРЬ!$AZ5=GRID!$B$33:$BI$33),0))*(1-GRID!$B$69),0))</f>
        <v>27500</v>
      </c>
      <c r="N463" s="47" cm="1">
        <f t="array" ref="N463">IF($I$2="Открытый тариф",
INDEX(GRID!$B$47:$BI$57,MATCH(M$7,GRID!$A$47:$A$57,0),MATCH(1,($U$2=GRID!$B$31:$BI$31)*(КАЛЕНДАРЬ!$AZ5=GRID!$B$33:$BI$33), 0)),
ROUNDUP(INDEX(GRID!$B$47:$BI$57,MATCH(M$7,GRID!$A$47:$A$57,0),MATCH(1,($U$2=GRID!$B$31:$BI$31)*(КАЛЕНДАРЬ!$AZ5=GRID!$B$33:$BI$33),0))*(1-GRID!$B$69),0))</f>
        <v>27500</v>
      </c>
      <c r="O463" s="49" t="s">
        <v>101</v>
      </c>
      <c r="P463" s="49" t="s">
        <v>101</v>
      </c>
      <c r="Q463" s="49" t="s">
        <v>101</v>
      </c>
      <c r="R463" s="49" t="s">
        <v>101</v>
      </c>
      <c r="S463" s="49" t="s">
        <v>101</v>
      </c>
      <c r="T463" s="49" t="s">
        <v>101</v>
      </c>
      <c r="U463" s="49" t="s">
        <v>101</v>
      </c>
      <c r="V463" s="49" t="s">
        <v>101</v>
      </c>
      <c r="W463" s="49" t="s">
        <v>101</v>
      </c>
      <c r="X463" s="49" t="s">
        <v>101</v>
      </c>
      <c r="Y463" s="146"/>
    </row>
    <row r="464" spans="1:25" x14ac:dyDescent="0.2">
      <c r="A464" s="117" t="s">
        <v>42</v>
      </c>
      <c r="B464" s="117">
        <v>3</v>
      </c>
      <c r="C464" s="47" cm="1">
        <f t="array" ref="C464">IF($I$2="Открытый тариф",
INDEX(GRID!$B$34:$BI$44,MATCH(C$7,GRID!$A$34:$A$44,0),MATCH(1,($U$2=GRID!$B$31:$BI$31)*(КАЛЕНДАРЬ!$AZ6=GRID!$B$33:$BI$33), 0)),
ROUNDUP(INDEX(GRID!$B$34:$BI$44,MATCH(C$7,GRID!$A$34:$A$44,0),MATCH(1,($U$2=GRID!$B$31:$BI$31)*(КАЛЕНДАРЬ!$AZ6=GRID!$B$33:$BI$33),0))*(1-GRID!$B$69),0))</f>
        <v>21300</v>
      </c>
      <c r="D464" s="47" cm="1">
        <f t="array" ref="D464">IF($I$2="Открытый тариф",
INDEX(GRID!$B$47:$BI$57,MATCH(C$7,GRID!$A$47:$A$57,0),MATCH(1,($U$2=GRID!$B$31:$BI$31)*(КАЛЕНДАРЬ!$AZ6=GRID!$B$33:$BI$33), 0)),
ROUNDUP(INDEX(GRID!$B$47:$BI$57,MATCH(C$7,GRID!$A$47:$A$57,0),MATCH(1,($U$2=GRID!$B$31:$BI$31)*(КАЛЕНДАРЬ!$AZ6=GRID!$B$33:$BI$33),0))*(1-GRID!$B$69),0))</f>
        <v>21300</v>
      </c>
      <c r="E464" s="47" cm="1">
        <f t="array" ref="E464">IF($I$2="Открытый тариф",
INDEX(GRID!$B$34:$BI$44,MATCH(E$7,GRID!$A$34:$A$44,0),MATCH(1,($U$2=GRID!$B$31:$BI$31)*(КАЛЕНДАРЬ!$AZ6=GRID!$B$33:$BI$33), 0)),
ROUNDUP(INDEX(GRID!$B$34:$BI$44,MATCH(E$7,GRID!$A$34:$A$44,0),MATCH(1,($U$2=GRID!$B$31:$BI$31)*(КАЛЕНДАРЬ!$AZ6=GRID!$B$33:$BI$33),0))*(1-GRID!$B$69),0))</f>
        <v>23200</v>
      </c>
      <c r="F464" s="47" cm="1">
        <f t="array" ref="F464">IF($I$2="Открытый тариф",
INDEX(GRID!$B$47:$BI$57,MATCH(E$7,GRID!$A$47:$A$57,0),MATCH(1,($U$2=GRID!$B$31:$BI$31)*(КАЛЕНДАРЬ!$AZ6=GRID!$B$33:$BI$33), 0)),
ROUNDUP(INDEX(GRID!$B$47:$BI$57,MATCH(E$7,GRID!$A$47:$A$57,0),MATCH(1,($U$2=GRID!$B$31:$BI$31)*(КАЛЕНДАРЬ!$AZ6=GRID!$B$33:$BI$33),0))*(1-GRID!$B$69),0))</f>
        <v>23200</v>
      </c>
      <c r="G464" s="47" cm="1">
        <f t="array" ref="G464">IF($I$2="Открытый тариф",
INDEX(GRID!$B$34:$BI$44,MATCH(G$7,GRID!$A$34:$A$44,0),MATCH(1,($U$2=GRID!$B$31:$BI$31)*(КАЛЕНДАРЬ!$AZ6=GRID!$B$33:$BI$33), 0)),
ROUNDUP(INDEX(GRID!$B$34:$BI$44,MATCH(G$7,GRID!$A$34:$A$44,0),MATCH(1,($U$2=GRID!$B$31:$BI$31)*(КАЛЕНДАРЬ!$AZ6=GRID!$B$33:$BI$33),0))*(1-GRID!$B$69),0))</f>
        <v>24300</v>
      </c>
      <c r="H464" s="47" cm="1">
        <f t="array" ref="H464">IF($I$2="Открытый тариф",
INDEX(GRID!$B$47:$BI$57,MATCH(G$7,GRID!$A$47:$A$57,0),MATCH(1,($U$2=GRID!$B$31:$BI$31)*(КАЛЕНДАРЬ!$AZ6=GRID!$B$33:$BI$33), 0)),
ROUNDUP(INDEX(GRID!$B$47:$BI$57,MATCH(G$7,GRID!$A$47:$A$57,0),MATCH(1,($U$2=GRID!$B$31:$BI$31)*(КАЛЕНДАРЬ!$AZ6=GRID!$B$33:$BI$33),0))*(1-GRID!$B$69),0))</f>
        <v>24300</v>
      </c>
      <c r="I464" s="47" cm="1">
        <f t="array" ref="I464">IF($I$2="Открытый тариф",
INDEX(GRID!$B$34:$BI$44,MATCH(I$7,GRID!$A$34:$A$44,0),MATCH(1,($U$2=GRID!$B$31:$BI$31)*(КАЛЕНДАРЬ!$AZ6=GRID!$B$33:$BI$33), 0)),
ROUNDUP(INDEX(GRID!$B$34:$BI$44,MATCH(I$7,GRID!$A$34:$A$44,0),MATCH(1,($U$2=GRID!$B$31:$BI$31)*(КАЛЕНДАРЬ!$AZ6=GRID!$B$33:$BI$33),0))*(1-GRID!$B$69),0))</f>
        <v>26200</v>
      </c>
      <c r="J464" s="47" cm="1">
        <f t="array" ref="J464">IF($I$2="Открытый тариф",
INDEX(GRID!$B$47:$BI$57,MATCH(I$7,GRID!$A$47:$A$57,0),MATCH(1,($U$2=GRID!$B$31:$BI$31)*(КАЛЕНДАРЬ!$AZ6=GRID!$B$33:$BI$33), 0)),
ROUNDUP(INDEX(GRID!$B$47:$BI$57,MATCH(I$7,GRID!$A$47:$A$57,0),MATCH(1,($U$2=GRID!$B$31:$BI$31)*(КАЛЕНДАРЬ!$AZ6=GRID!$B$33:$BI$33),0))*(1-GRID!$B$69),0))</f>
        <v>26200</v>
      </c>
      <c r="K464" s="47" cm="1">
        <f t="array" ref="K464">IF($I$2="Открытый тариф",
INDEX(GRID!$B$34:$BI$44,MATCH(K$7,GRID!$A$34:$A$44,0),MATCH(1,($U$2=GRID!$B$31:$BI$31)*(КАЛЕНДАРЬ!$AZ6=GRID!$B$33:$BI$33), 0)),
ROUNDUP(INDEX(GRID!$B$34:$BI$44,MATCH(K$7,GRID!$A$34:$A$44,0),MATCH(1,($U$2=GRID!$B$31:$BI$31)*(КАЛЕНДАРЬ!$AZ6=GRID!$B$33:$BI$33),0))*(1-GRID!$B$69),0))</f>
        <v>27300</v>
      </c>
      <c r="L464" s="47" cm="1">
        <f t="array" ref="L464">IF($I$2="Открытый тариф",
INDEX(GRID!$B$47:$BI$57,MATCH(K$7,GRID!$A$47:$A$57,0),MATCH(1,($U$2=GRID!$B$31:$BI$31)*(КАЛЕНДАРЬ!$AZ6=GRID!$B$33:$BI$33), 0)),
ROUNDUP(INDEX(GRID!$B$47:$BI$57,MATCH(K$7,GRID!$A$47:$A$57,0),MATCH(1,($U$2=GRID!$B$31:$BI$31)*(КАЛЕНДАРЬ!$AZ6=GRID!$B$33:$BI$33),0))*(1-GRID!$B$69),0))</f>
        <v>27300</v>
      </c>
      <c r="M464" s="47" cm="1">
        <f t="array" ref="M464">IF($I$2="Открытый тариф",
INDEX(GRID!$B$34:$BI$44,MATCH(M$7,GRID!$A$34:$A$44,0),MATCH(1,($U$2=GRID!$B$31:$BI$31)*(КАЛЕНДАРЬ!$AZ6=GRID!$B$33:$BI$33), 0)),
ROUNDUP(INDEX(GRID!$B$34:$BI$44,MATCH(M$7,GRID!$A$34:$A$44,0),MATCH(1,($U$2=GRID!$B$31:$BI$31)*(КАЛЕНДАРЬ!$AZ6=GRID!$B$33:$BI$33),0))*(1-GRID!$B$69),0))</f>
        <v>29200</v>
      </c>
      <c r="N464" s="47" cm="1">
        <f t="array" ref="N464">IF($I$2="Открытый тариф",
INDEX(GRID!$B$47:$BI$57,MATCH(M$7,GRID!$A$47:$A$57,0),MATCH(1,($U$2=GRID!$B$31:$BI$31)*(КАЛЕНДАРЬ!$AZ6=GRID!$B$33:$BI$33), 0)),
ROUNDUP(INDEX(GRID!$B$47:$BI$57,MATCH(M$7,GRID!$A$47:$A$57,0),MATCH(1,($U$2=GRID!$B$31:$BI$31)*(КАЛЕНДАРЬ!$AZ6=GRID!$B$33:$BI$33),0))*(1-GRID!$B$69),0))</f>
        <v>29200</v>
      </c>
      <c r="O464" s="49" t="s">
        <v>101</v>
      </c>
      <c r="P464" s="49" t="s">
        <v>101</v>
      </c>
      <c r="Q464" s="49" t="s">
        <v>101</v>
      </c>
      <c r="R464" s="49" t="s">
        <v>101</v>
      </c>
      <c r="S464" s="49" t="s">
        <v>101</v>
      </c>
      <c r="T464" s="49" t="s">
        <v>101</v>
      </c>
      <c r="U464" s="49" t="s">
        <v>101</v>
      </c>
      <c r="V464" s="49" t="s">
        <v>101</v>
      </c>
      <c r="W464" s="49" t="s">
        <v>101</v>
      </c>
      <c r="X464" s="49" t="s">
        <v>101</v>
      </c>
      <c r="Y464" s="146"/>
    </row>
    <row r="465" spans="1:25" x14ac:dyDescent="0.2">
      <c r="A465" s="117" t="s">
        <v>43</v>
      </c>
      <c r="B465" s="117">
        <v>4</v>
      </c>
      <c r="C465" s="47" cm="1">
        <f t="array" ref="C465">IF($I$2="Открытый тариф",
INDEX(GRID!$B$34:$BI$44,MATCH(C$7,GRID!$A$34:$A$44,0),MATCH(1,($U$2=GRID!$B$31:$BI$31)*(КАЛЕНДАРЬ!$AZ7=GRID!$B$33:$BI$33), 0)),
ROUNDUP(INDEX(GRID!$B$34:$BI$44,MATCH(C$7,GRID!$A$34:$A$44,0),MATCH(1,($U$2=GRID!$B$31:$BI$31)*(КАЛЕНДАРЬ!$AZ7=GRID!$B$33:$BI$33),0))*(1-GRID!$B$69),0))</f>
        <v>21300</v>
      </c>
      <c r="D465" s="47" cm="1">
        <f t="array" ref="D465">IF($I$2="Открытый тариф",
INDEX(GRID!$B$47:$BI$57,MATCH(C$7,GRID!$A$47:$A$57,0),MATCH(1,($U$2=GRID!$B$31:$BI$31)*(КАЛЕНДАРЬ!$AZ7=GRID!$B$33:$BI$33), 0)),
ROUNDUP(INDEX(GRID!$B$47:$BI$57,MATCH(C$7,GRID!$A$47:$A$57,0),MATCH(1,($U$2=GRID!$B$31:$BI$31)*(КАЛЕНДАРЬ!$AZ7=GRID!$B$33:$BI$33),0))*(1-GRID!$B$69),0))</f>
        <v>21300</v>
      </c>
      <c r="E465" s="47" cm="1">
        <f t="array" ref="E465">IF($I$2="Открытый тариф",
INDEX(GRID!$B$34:$BI$44,MATCH(E$7,GRID!$A$34:$A$44,0),MATCH(1,($U$2=GRID!$B$31:$BI$31)*(КАЛЕНДАРЬ!$AZ7=GRID!$B$33:$BI$33), 0)),
ROUNDUP(INDEX(GRID!$B$34:$BI$44,MATCH(E$7,GRID!$A$34:$A$44,0),MATCH(1,($U$2=GRID!$B$31:$BI$31)*(КАЛЕНДАРЬ!$AZ7=GRID!$B$33:$BI$33),0))*(1-GRID!$B$69),0))</f>
        <v>23200</v>
      </c>
      <c r="F465" s="47" cm="1">
        <f t="array" ref="F465">IF($I$2="Открытый тариф",
INDEX(GRID!$B$47:$BI$57,MATCH(E$7,GRID!$A$47:$A$57,0),MATCH(1,($U$2=GRID!$B$31:$BI$31)*(КАЛЕНДАРЬ!$AZ7=GRID!$B$33:$BI$33), 0)),
ROUNDUP(INDEX(GRID!$B$47:$BI$57,MATCH(E$7,GRID!$A$47:$A$57,0),MATCH(1,($U$2=GRID!$B$31:$BI$31)*(КАЛЕНДАРЬ!$AZ7=GRID!$B$33:$BI$33),0))*(1-GRID!$B$69),0))</f>
        <v>23200</v>
      </c>
      <c r="G465" s="47" cm="1">
        <f t="array" ref="G465">IF($I$2="Открытый тариф",
INDEX(GRID!$B$34:$BI$44,MATCH(G$7,GRID!$A$34:$A$44,0),MATCH(1,($U$2=GRID!$B$31:$BI$31)*(КАЛЕНДАРЬ!$AZ7=GRID!$B$33:$BI$33), 0)),
ROUNDUP(INDEX(GRID!$B$34:$BI$44,MATCH(G$7,GRID!$A$34:$A$44,0),MATCH(1,($U$2=GRID!$B$31:$BI$31)*(КАЛЕНДАРЬ!$AZ7=GRID!$B$33:$BI$33),0))*(1-GRID!$B$69),0))</f>
        <v>24300</v>
      </c>
      <c r="H465" s="47" cm="1">
        <f t="array" ref="H465">IF($I$2="Открытый тариф",
INDEX(GRID!$B$47:$BI$57,MATCH(G$7,GRID!$A$47:$A$57,0),MATCH(1,($U$2=GRID!$B$31:$BI$31)*(КАЛЕНДАРЬ!$AZ7=GRID!$B$33:$BI$33), 0)),
ROUNDUP(INDEX(GRID!$B$47:$BI$57,MATCH(G$7,GRID!$A$47:$A$57,0),MATCH(1,($U$2=GRID!$B$31:$BI$31)*(КАЛЕНДАРЬ!$AZ7=GRID!$B$33:$BI$33),0))*(1-GRID!$B$69),0))</f>
        <v>24300</v>
      </c>
      <c r="I465" s="47" cm="1">
        <f t="array" ref="I465">IF($I$2="Открытый тариф",
INDEX(GRID!$B$34:$BI$44,MATCH(I$7,GRID!$A$34:$A$44,0),MATCH(1,($U$2=GRID!$B$31:$BI$31)*(КАЛЕНДАРЬ!$AZ7=GRID!$B$33:$BI$33), 0)),
ROUNDUP(INDEX(GRID!$B$34:$BI$44,MATCH(I$7,GRID!$A$34:$A$44,0),MATCH(1,($U$2=GRID!$B$31:$BI$31)*(КАЛЕНДАРЬ!$AZ7=GRID!$B$33:$BI$33),0))*(1-GRID!$B$69),0))</f>
        <v>26200</v>
      </c>
      <c r="J465" s="47" cm="1">
        <f t="array" ref="J465">IF($I$2="Открытый тариф",
INDEX(GRID!$B$47:$BI$57,MATCH(I$7,GRID!$A$47:$A$57,0),MATCH(1,($U$2=GRID!$B$31:$BI$31)*(КАЛЕНДАРЬ!$AZ7=GRID!$B$33:$BI$33), 0)),
ROUNDUP(INDEX(GRID!$B$47:$BI$57,MATCH(I$7,GRID!$A$47:$A$57,0),MATCH(1,($U$2=GRID!$B$31:$BI$31)*(КАЛЕНДАРЬ!$AZ7=GRID!$B$33:$BI$33),0))*(1-GRID!$B$69),0))</f>
        <v>26200</v>
      </c>
      <c r="K465" s="47" cm="1">
        <f t="array" ref="K465">IF($I$2="Открытый тариф",
INDEX(GRID!$B$34:$BI$44,MATCH(K$7,GRID!$A$34:$A$44,0),MATCH(1,($U$2=GRID!$B$31:$BI$31)*(КАЛЕНДАРЬ!$AZ7=GRID!$B$33:$BI$33), 0)),
ROUNDUP(INDEX(GRID!$B$34:$BI$44,MATCH(K$7,GRID!$A$34:$A$44,0),MATCH(1,($U$2=GRID!$B$31:$BI$31)*(КАЛЕНДАРЬ!$AZ7=GRID!$B$33:$BI$33),0))*(1-GRID!$B$69),0))</f>
        <v>27300</v>
      </c>
      <c r="L465" s="47" cm="1">
        <f t="array" ref="L465">IF($I$2="Открытый тариф",
INDEX(GRID!$B$47:$BI$57,MATCH(K$7,GRID!$A$47:$A$57,0),MATCH(1,($U$2=GRID!$B$31:$BI$31)*(КАЛЕНДАРЬ!$AZ7=GRID!$B$33:$BI$33), 0)),
ROUNDUP(INDEX(GRID!$B$47:$BI$57,MATCH(K$7,GRID!$A$47:$A$57,0),MATCH(1,($U$2=GRID!$B$31:$BI$31)*(КАЛЕНДАРЬ!$AZ7=GRID!$B$33:$BI$33),0))*(1-GRID!$B$69),0))</f>
        <v>27300</v>
      </c>
      <c r="M465" s="47" cm="1">
        <f t="array" ref="M465">IF($I$2="Открытый тариф",
INDEX(GRID!$B$34:$BI$44,MATCH(M$7,GRID!$A$34:$A$44,0),MATCH(1,($U$2=GRID!$B$31:$BI$31)*(КАЛЕНДАРЬ!$AZ7=GRID!$B$33:$BI$33), 0)),
ROUNDUP(INDEX(GRID!$B$34:$BI$44,MATCH(M$7,GRID!$A$34:$A$44,0),MATCH(1,($U$2=GRID!$B$31:$BI$31)*(КАЛЕНДАРЬ!$AZ7=GRID!$B$33:$BI$33),0))*(1-GRID!$B$69),0))</f>
        <v>29200</v>
      </c>
      <c r="N465" s="47" cm="1">
        <f t="array" ref="N465">IF($I$2="Открытый тариф",
INDEX(GRID!$B$47:$BI$57,MATCH(M$7,GRID!$A$47:$A$57,0),MATCH(1,($U$2=GRID!$B$31:$BI$31)*(КАЛЕНДАРЬ!$AZ7=GRID!$B$33:$BI$33), 0)),
ROUNDUP(INDEX(GRID!$B$47:$BI$57,MATCH(M$7,GRID!$A$47:$A$57,0),MATCH(1,($U$2=GRID!$B$31:$BI$31)*(КАЛЕНДАРЬ!$AZ7=GRID!$B$33:$BI$33),0))*(1-GRID!$B$69),0))</f>
        <v>29200</v>
      </c>
      <c r="O465" s="49" t="s">
        <v>101</v>
      </c>
      <c r="P465" s="49" t="s">
        <v>101</v>
      </c>
      <c r="Q465" s="49" t="s">
        <v>101</v>
      </c>
      <c r="R465" s="49" t="s">
        <v>101</v>
      </c>
      <c r="S465" s="49" t="s">
        <v>101</v>
      </c>
      <c r="T465" s="49" t="s">
        <v>101</v>
      </c>
      <c r="U465" s="49" t="s">
        <v>101</v>
      </c>
      <c r="V465" s="49" t="s">
        <v>101</v>
      </c>
      <c r="W465" s="49" t="s">
        <v>101</v>
      </c>
      <c r="X465" s="49" t="s">
        <v>101</v>
      </c>
      <c r="Y465" s="146"/>
    </row>
    <row r="466" spans="1:25" x14ac:dyDescent="0.2">
      <c r="A466" s="117" t="s">
        <v>44</v>
      </c>
      <c r="B466" s="117">
        <v>5</v>
      </c>
      <c r="C466" s="47" cm="1">
        <f t="array" ref="C466">IF($I$2="Открытый тариф",
INDEX(GRID!$B$34:$BI$44,MATCH(C$7,GRID!$A$34:$A$44,0),MATCH(1,($U$2=GRID!$B$31:$BI$31)*(КАЛЕНДАРЬ!$AZ8=GRID!$B$33:$BI$33), 0)),
ROUNDUP(INDEX(GRID!$B$34:$BI$44,MATCH(C$7,GRID!$A$34:$A$44,0),MATCH(1,($U$2=GRID!$B$31:$BI$31)*(КАЛЕНДАРЬ!$AZ8=GRID!$B$33:$BI$33),0))*(1-GRID!$B$69),0))</f>
        <v>21300</v>
      </c>
      <c r="D466" s="47" cm="1">
        <f t="array" ref="D466">IF($I$2="Открытый тариф",
INDEX(GRID!$B$47:$BI$57,MATCH(C$7,GRID!$A$47:$A$57,0),MATCH(1,($U$2=GRID!$B$31:$BI$31)*(КАЛЕНДАРЬ!$AZ8=GRID!$B$33:$BI$33), 0)),
ROUNDUP(INDEX(GRID!$B$47:$BI$57,MATCH(C$7,GRID!$A$47:$A$57,0),MATCH(1,($U$2=GRID!$B$31:$BI$31)*(КАЛЕНДАРЬ!$AZ8=GRID!$B$33:$BI$33),0))*(1-GRID!$B$69),0))</f>
        <v>21300</v>
      </c>
      <c r="E466" s="47" cm="1">
        <f t="array" ref="E466">IF($I$2="Открытый тариф",
INDEX(GRID!$B$34:$BI$44,MATCH(E$7,GRID!$A$34:$A$44,0),MATCH(1,($U$2=GRID!$B$31:$BI$31)*(КАЛЕНДАРЬ!$AZ8=GRID!$B$33:$BI$33), 0)),
ROUNDUP(INDEX(GRID!$B$34:$BI$44,MATCH(E$7,GRID!$A$34:$A$44,0),MATCH(1,($U$2=GRID!$B$31:$BI$31)*(КАЛЕНДАРЬ!$AZ8=GRID!$B$33:$BI$33),0))*(1-GRID!$B$69),0))</f>
        <v>23200</v>
      </c>
      <c r="F466" s="47" cm="1">
        <f t="array" ref="F466">IF($I$2="Открытый тариф",
INDEX(GRID!$B$47:$BI$57,MATCH(E$7,GRID!$A$47:$A$57,0),MATCH(1,($U$2=GRID!$B$31:$BI$31)*(КАЛЕНДАРЬ!$AZ8=GRID!$B$33:$BI$33), 0)),
ROUNDUP(INDEX(GRID!$B$47:$BI$57,MATCH(E$7,GRID!$A$47:$A$57,0),MATCH(1,($U$2=GRID!$B$31:$BI$31)*(КАЛЕНДАРЬ!$AZ8=GRID!$B$33:$BI$33),0))*(1-GRID!$B$69),0))</f>
        <v>23200</v>
      </c>
      <c r="G466" s="47" cm="1">
        <f t="array" ref="G466">IF($I$2="Открытый тариф",
INDEX(GRID!$B$34:$BI$44,MATCH(G$7,GRID!$A$34:$A$44,0),MATCH(1,($U$2=GRID!$B$31:$BI$31)*(КАЛЕНДАРЬ!$AZ8=GRID!$B$33:$BI$33), 0)),
ROUNDUP(INDEX(GRID!$B$34:$BI$44,MATCH(G$7,GRID!$A$34:$A$44,0),MATCH(1,($U$2=GRID!$B$31:$BI$31)*(КАЛЕНДАРЬ!$AZ8=GRID!$B$33:$BI$33),0))*(1-GRID!$B$69),0))</f>
        <v>24300</v>
      </c>
      <c r="H466" s="47" cm="1">
        <f t="array" ref="H466">IF($I$2="Открытый тариф",
INDEX(GRID!$B$47:$BI$57,MATCH(G$7,GRID!$A$47:$A$57,0),MATCH(1,($U$2=GRID!$B$31:$BI$31)*(КАЛЕНДАРЬ!$AZ8=GRID!$B$33:$BI$33), 0)),
ROUNDUP(INDEX(GRID!$B$47:$BI$57,MATCH(G$7,GRID!$A$47:$A$57,0),MATCH(1,($U$2=GRID!$B$31:$BI$31)*(КАЛЕНДАРЬ!$AZ8=GRID!$B$33:$BI$33),0))*(1-GRID!$B$69),0))</f>
        <v>24300</v>
      </c>
      <c r="I466" s="47" cm="1">
        <f t="array" ref="I466">IF($I$2="Открытый тариф",
INDEX(GRID!$B$34:$BI$44,MATCH(I$7,GRID!$A$34:$A$44,0),MATCH(1,($U$2=GRID!$B$31:$BI$31)*(КАЛЕНДАРЬ!$AZ8=GRID!$B$33:$BI$33), 0)),
ROUNDUP(INDEX(GRID!$B$34:$BI$44,MATCH(I$7,GRID!$A$34:$A$44,0),MATCH(1,($U$2=GRID!$B$31:$BI$31)*(КАЛЕНДАРЬ!$AZ8=GRID!$B$33:$BI$33),0))*(1-GRID!$B$69),0))</f>
        <v>26200</v>
      </c>
      <c r="J466" s="47" cm="1">
        <f t="array" ref="J466">IF($I$2="Открытый тариф",
INDEX(GRID!$B$47:$BI$57,MATCH(I$7,GRID!$A$47:$A$57,0),MATCH(1,($U$2=GRID!$B$31:$BI$31)*(КАЛЕНДАРЬ!$AZ8=GRID!$B$33:$BI$33), 0)),
ROUNDUP(INDEX(GRID!$B$47:$BI$57,MATCH(I$7,GRID!$A$47:$A$57,0),MATCH(1,($U$2=GRID!$B$31:$BI$31)*(КАЛЕНДАРЬ!$AZ8=GRID!$B$33:$BI$33),0))*(1-GRID!$B$69),0))</f>
        <v>26200</v>
      </c>
      <c r="K466" s="47" cm="1">
        <f t="array" ref="K466">IF($I$2="Открытый тариф",
INDEX(GRID!$B$34:$BI$44,MATCH(K$7,GRID!$A$34:$A$44,0),MATCH(1,($U$2=GRID!$B$31:$BI$31)*(КАЛЕНДАРЬ!$AZ8=GRID!$B$33:$BI$33), 0)),
ROUNDUP(INDEX(GRID!$B$34:$BI$44,MATCH(K$7,GRID!$A$34:$A$44,0),MATCH(1,($U$2=GRID!$B$31:$BI$31)*(КАЛЕНДАРЬ!$AZ8=GRID!$B$33:$BI$33),0))*(1-GRID!$B$69),0))</f>
        <v>27300</v>
      </c>
      <c r="L466" s="47" cm="1">
        <f t="array" ref="L466">IF($I$2="Открытый тариф",
INDEX(GRID!$B$47:$BI$57,MATCH(K$7,GRID!$A$47:$A$57,0),MATCH(1,($U$2=GRID!$B$31:$BI$31)*(КАЛЕНДАРЬ!$AZ8=GRID!$B$33:$BI$33), 0)),
ROUNDUP(INDEX(GRID!$B$47:$BI$57,MATCH(K$7,GRID!$A$47:$A$57,0),MATCH(1,($U$2=GRID!$B$31:$BI$31)*(КАЛЕНДАРЬ!$AZ8=GRID!$B$33:$BI$33),0))*(1-GRID!$B$69),0))</f>
        <v>27300</v>
      </c>
      <c r="M466" s="47" cm="1">
        <f t="array" ref="M466">IF($I$2="Открытый тариф",
INDEX(GRID!$B$34:$BI$44,MATCH(M$7,GRID!$A$34:$A$44,0),MATCH(1,($U$2=GRID!$B$31:$BI$31)*(КАЛЕНДАРЬ!$AZ8=GRID!$B$33:$BI$33), 0)),
ROUNDUP(INDEX(GRID!$B$34:$BI$44,MATCH(M$7,GRID!$A$34:$A$44,0),MATCH(1,($U$2=GRID!$B$31:$BI$31)*(КАЛЕНДАРЬ!$AZ8=GRID!$B$33:$BI$33),0))*(1-GRID!$B$69),0))</f>
        <v>29200</v>
      </c>
      <c r="N466" s="47" cm="1">
        <f t="array" ref="N466">IF($I$2="Открытый тариф",
INDEX(GRID!$B$47:$BI$57,MATCH(M$7,GRID!$A$47:$A$57,0),MATCH(1,($U$2=GRID!$B$31:$BI$31)*(КАЛЕНДАРЬ!$AZ8=GRID!$B$33:$BI$33), 0)),
ROUNDUP(INDEX(GRID!$B$47:$BI$57,MATCH(M$7,GRID!$A$47:$A$57,0),MATCH(1,($U$2=GRID!$B$31:$BI$31)*(КАЛЕНДАРЬ!$AZ8=GRID!$B$33:$BI$33),0))*(1-GRID!$B$69),0))</f>
        <v>29200</v>
      </c>
      <c r="O466" s="49" t="s">
        <v>101</v>
      </c>
      <c r="P466" s="49" t="s">
        <v>101</v>
      </c>
      <c r="Q466" s="49" t="s">
        <v>101</v>
      </c>
      <c r="R466" s="49" t="s">
        <v>101</v>
      </c>
      <c r="S466" s="49" t="s">
        <v>101</v>
      </c>
      <c r="T466" s="49" t="s">
        <v>101</v>
      </c>
      <c r="U466" s="49" t="s">
        <v>101</v>
      </c>
      <c r="V466" s="49" t="s">
        <v>101</v>
      </c>
      <c r="W466" s="49" t="s">
        <v>101</v>
      </c>
      <c r="X466" s="49" t="s">
        <v>101</v>
      </c>
      <c r="Y466" s="146"/>
    </row>
    <row r="467" spans="1:25" x14ac:dyDescent="0.2">
      <c r="A467" s="117" t="s">
        <v>45</v>
      </c>
      <c r="B467" s="117">
        <v>6</v>
      </c>
      <c r="C467" s="47" cm="1">
        <f t="array" ref="C467">IF($I$2="Открытый тариф",
INDEX(GRID!$B$34:$BI$44,MATCH(C$7,GRID!$A$34:$A$44,0),MATCH(1,($U$2=GRID!$B$31:$BI$31)*(КАЛЕНДАРЬ!$AZ9=GRID!$B$33:$BI$33), 0)),
ROUNDUP(INDEX(GRID!$B$34:$BI$44,MATCH(C$7,GRID!$A$34:$A$44,0),MATCH(1,($U$2=GRID!$B$31:$BI$31)*(КАЛЕНДАРЬ!$AZ9=GRID!$B$33:$BI$33),0))*(1-GRID!$B$69),0))</f>
        <v>21300</v>
      </c>
      <c r="D467" s="47" cm="1">
        <f t="array" ref="D467">IF($I$2="Открытый тариф",
INDEX(GRID!$B$47:$BI$57,MATCH(C$7,GRID!$A$47:$A$57,0),MATCH(1,($U$2=GRID!$B$31:$BI$31)*(КАЛЕНДАРЬ!$AZ9=GRID!$B$33:$BI$33), 0)),
ROUNDUP(INDEX(GRID!$B$47:$BI$57,MATCH(C$7,GRID!$A$47:$A$57,0),MATCH(1,($U$2=GRID!$B$31:$BI$31)*(КАЛЕНДАРЬ!$AZ9=GRID!$B$33:$BI$33),0))*(1-GRID!$B$69),0))</f>
        <v>21300</v>
      </c>
      <c r="E467" s="47" cm="1">
        <f t="array" ref="E467">IF($I$2="Открытый тариф",
INDEX(GRID!$B$34:$BI$44,MATCH(E$7,GRID!$A$34:$A$44,0),MATCH(1,($U$2=GRID!$B$31:$BI$31)*(КАЛЕНДАРЬ!$AZ9=GRID!$B$33:$BI$33), 0)),
ROUNDUP(INDEX(GRID!$B$34:$BI$44,MATCH(E$7,GRID!$A$34:$A$44,0),MATCH(1,($U$2=GRID!$B$31:$BI$31)*(КАЛЕНДАРЬ!$AZ9=GRID!$B$33:$BI$33),0))*(1-GRID!$B$69),0))</f>
        <v>23200</v>
      </c>
      <c r="F467" s="47" cm="1">
        <f t="array" ref="F467">IF($I$2="Открытый тариф",
INDEX(GRID!$B$47:$BI$57,MATCH(E$7,GRID!$A$47:$A$57,0),MATCH(1,($U$2=GRID!$B$31:$BI$31)*(КАЛЕНДАРЬ!$AZ9=GRID!$B$33:$BI$33), 0)),
ROUNDUP(INDEX(GRID!$B$47:$BI$57,MATCH(E$7,GRID!$A$47:$A$57,0),MATCH(1,($U$2=GRID!$B$31:$BI$31)*(КАЛЕНДАРЬ!$AZ9=GRID!$B$33:$BI$33),0))*(1-GRID!$B$69),0))</f>
        <v>23200</v>
      </c>
      <c r="G467" s="47" cm="1">
        <f t="array" ref="G467">IF($I$2="Открытый тариф",
INDEX(GRID!$B$34:$BI$44,MATCH(G$7,GRID!$A$34:$A$44,0),MATCH(1,($U$2=GRID!$B$31:$BI$31)*(КАЛЕНДАРЬ!$AZ9=GRID!$B$33:$BI$33), 0)),
ROUNDUP(INDEX(GRID!$B$34:$BI$44,MATCH(G$7,GRID!$A$34:$A$44,0),MATCH(1,($U$2=GRID!$B$31:$BI$31)*(КАЛЕНДАРЬ!$AZ9=GRID!$B$33:$BI$33),0))*(1-GRID!$B$69),0))</f>
        <v>24300</v>
      </c>
      <c r="H467" s="47" cm="1">
        <f t="array" ref="H467">IF($I$2="Открытый тариф",
INDEX(GRID!$B$47:$BI$57,MATCH(G$7,GRID!$A$47:$A$57,0),MATCH(1,($U$2=GRID!$B$31:$BI$31)*(КАЛЕНДАРЬ!$AZ9=GRID!$B$33:$BI$33), 0)),
ROUNDUP(INDEX(GRID!$B$47:$BI$57,MATCH(G$7,GRID!$A$47:$A$57,0),MATCH(1,($U$2=GRID!$B$31:$BI$31)*(КАЛЕНДАРЬ!$AZ9=GRID!$B$33:$BI$33),0))*(1-GRID!$B$69),0))</f>
        <v>24300</v>
      </c>
      <c r="I467" s="47" cm="1">
        <f t="array" ref="I467">IF($I$2="Открытый тариф",
INDEX(GRID!$B$34:$BI$44,MATCH(I$7,GRID!$A$34:$A$44,0),MATCH(1,($U$2=GRID!$B$31:$BI$31)*(КАЛЕНДАРЬ!$AZ9=GRID!$B$33:$BI$33), 0)),
ROUNDUP(INDEX(GRID!$B$34:$BI$44,MATCH(I$7,GRID!$A$34:$A$44,0),MATCH(1,($U$2=GRID!$B$31:$BI$31)*(КАЛЕНДАРЬ!$AZ9=GRID!$B$33:$BI$33),0))*(1-GRID!$B$69),0))</f>
        <v>26200</v>
      </c>
      <c r="J467" s="47" cm="1">
        <f t="array" ref="J467">IF($I$2="Открытый тариф",
INDEX(GRID!$B$47:$BI$57,MATCH(I$7,GRID!$A$47:$A$57,0),MATCH(1,($U$2=GRID!$B$31:$BI$31)*(КАЛЕНДАРЬ!$AZ9=GRID!$B$33:$BI$33), 0)),
ROUNDUP(INDEX(GRID!$B$47:$BI$57,MATCH(I$7,GRID!$A$47:$A$57,0),MATCH(1,($U$2=GRID!$B$31:$BI$31)*(КАЛЕНДАРЬ!$AZ9=GRID!$B$33:$BI$33),0))*(1-GRID!$B$69),0))</f>
        <v>26200</v>
      </c>
      <c r="K467" s="47" cm="1">
        <f t="array" ref="K467">IF($I$2="Открытый тариф",
INDEX(GRID!$B$34:$BI$44,MATCH(K$7,GRID!$A$34:$A$44,0),MATCH(1,($U$2=GRID!$B$31:$BI$31)*(КАЛЕНДАРЬ!$AZ9=GRID!$B$33:$BI$33), 0)),
ROUNDUP(INDEX(GRID!$B$34:$BI$44,MATCH(K$7,GRID!$A$34:$A$44,0),MATCH(1,($U$2=GRID!$B$31:$BI$31)*(КАЛЕНДАРЬ!$AZ9=GRID!$B$33:$BI$33),0))*(1-GRID!$B$69),0))</f>
        <v>27300</v>
      </c>
      <c r="L467" s="47" cm="1">
        <f t="array" ref="L467">IF($I$2="Открытый тариф",
INDEX(GRID!$B$47:$BI$57,MATCH(K$7,GRID!$A$47:$A$57,0),MATCH(1,($U$2=GRID!$B$31:$BI$31)*(КАЛЕНДАРЬ!$AZ9=GRID!$B$33:$BI$33), 0)),
ROUNDUP(INDEX(GRID!$B$47:$BI$57,MATCH(K$7,GRID!$A$47:$A$57,0),MATCH(1,($U$2=GRID!$B$31:$BI$31)*(КАЛЕНДАРЬ!$AZ9=GRID!$B$33:$BI$33),0))*(1-GRID!$B$69),0))</f>
        <v>27300</v>
      </c>
      <c r="M467" s="47" cm="1">
        <f t="array" ref="M467">IF($I$2="Открытый тариф",
INDEX(GRID!$B$34:$BI$44,MATCH(M$7,GRID!$A$34:$A$44,0),MATCH(1,($U$2=GRID!$B$31:$BI$31)*(КАЛЕНДАРЬ!$AZ9=GRID!$B$33:$BI$33), 0)),
ROUNDUP(INDEX(GRID!$B$34:$BI$44,MATCH(M$7,GRID!$A$34:$A$44,0),MATCH(1,($U$2=GRID!$B$31:$BI$31)*(КАЛЕНДАРЬ!$AZ9=GRID!$B$33:$BI$33),0))*(1-GRID!$B$69),0))</f>
        <v>29200</v>
      </c>
      <c r="N467" s="47" cm="1">
        <f t="array" ref="N467">IF($I$2="Открытый тариф",
INDEX(GRID!$B$47:$BI$57,MATCH(M$7,GRID!$A$47:$A$57,0),MATCH(1,($U$2=GRID!$B$31:$BI$31)*(КАЛЕНДАРЬ!$AZ9=GRID!$B$33:$BI$33), 0)),
ROUNDUP(INDEX(GRID!$B$47:$BI$57,MATCH(M$7,GRID!$A$47:$A$57,0),MATCH(1,($U$2=GRID!$B$31:$BI$31)*(КАЛЕНДАРЬ!$AZ9=GRID!$B$33:$BI$33),0))*(1-GRID!$B$69),0))</f>
        <v>29200</v>
      </c>
      <c r="O467" s="49" t="s">
        <v>101</v>
      </c>
      <c r="P467" s="49" t="s">
        <v>101</v>
      </c>
      <c r="Q467" s="49" t="s">
        <v>101</v>
      </c>
      <c r="R467" s="49" t="s">
        <v>101</v>
      </c>
      <c r="S467" s="49" t="s">
        <v>101</v>
      </c>
      <c r="T467" s="49" t="s">
        <v>101</v>
      </c>
      <c r="U467" s="49" t="s">
        <v>101</v>
      </c>
      <c r="V467" s="49" t="s">
        <v>101</v>
      </c>
      <c r="W467" s="49" t="s">
        <v>101</v>
      </c>
      <c r="X467" s="49" t="s">
        <v>101</v>
      </c>
      <c r="Y467" s="146"/>
    </row>
    <row r="468" spans="1:25" x14ac:dyDescent="0.2">
      <c r="A468" s="117" t="s">
        <v>46</v>
      </c>
      <c r="B468" s="117">
        <v>7</v>
      </c>
      <c r="C468" s="47" cm="1">
        <f t="array" ref="C468">IF($I$2="Открытый тариф",
INDEX(GRID!$B$34:$BI$44,MATCH(C$7,GRID!$A$34:$A$44,0),MATCH(1,($U$2=GRID!$B$31:$BI$31)*(КАЛЕНДАРЬ!$AZ10=GRID!$B$33:$BI$33), 0)),
ROUNDUP(INDEX(GRID!$B$34:$BI$44,MATCH(C$7,GRID!$A$34:$A$44,0),MATCH(1,($U$2=GRID!$B$31:$BI$31)*(КАЛЕНДАРЬ!$AZ10=GRID!$B$33:$BI$33),0))*(1-GRID!$B$69),0))</f>
        <v>21300</v>
      </c>
      <c r="D468" s="47" cm="1">
        <f t="array" ref="D468">IF($I$2="Открытый тариф",
INDEX(GRID!$B$47:$BI$57,MATCH(C$7,GRID!$A$47:$A$57,0),MATCH(1,($U$2=GRID!$B$31:$BI$31)*(КАЛЕНДАРЬ!$AZ10=GRID!$B$33:$BI$33), 0)),
ROUNDUP(INDEX(GRID!$B$47:$BI$57,MATCH(C$7,GRID!$A$47:$A$57,0),MATCH(1,($U$2=GRID!$B$31:$BI$31)*(КАЛЕНДАРЬ!$AZ10=GRID!$B$33:$BI$33),0))*(1-GRID!$B$69),0))</f>
        <v>21300</v>
      </c>
      <c r="E468" s="47" cm="1">
        <f t="array" ref="E468">IF($I$2="Открытый тариф",
INDEX(GRID!$B$34:$BI$44,MATCH(E$7,GRID!$A$34:$A$44,0),MATCH(1,($U$2=GRID!$B$31:$BI$31)*(КАЛЕНДАРЬ!$AZ10=GRID!$B$33:$BI$33), 0)),
ROUNDUP(INDEX(GRID!$B$34:$BI$44,MATCH(E$7,GRID!$A$34:$A$44,0),MATCH(1,($U$2=GRID!$B$31:$BI$31)*(КАЛЕНДАРЬ!$AZ10=GRID!$B$33:$BI$33),0))*(1-GRID!$B$69),0))</f>
        <v>23200</v>
      </c>
      <c r="F468" s="47" cm="1">
        <f t="array" ref="F468">IF($I$2="Открытый тариф",
INDEX(GRID!$B$47:$BI$57,MATCH(E$7,GRID!$A$47:$A$57,0),MATCH(1,($U$2=GRID!$B$31:$BI$31)*(КАЛЕНДАРЬ!$AZ10=GRID!$B$33:$BI$33), 0)),
ROUNDUP(INDEX(GRID!$B$47:$BI$57,MATCH(E$7,GRID!$A$47:$A$57,0),MATCH(1,($U$2=GRID!$B$31:$BI$31)*(КАЛЕНДАРЬ!$AZ10=GRID!$B$33:$BI$33),0))*(1-GRID!$B$69),0))</f>
        <v>23200</v>
      </c>
      <c r="G468" s="47" cm="1">
        <f t="array" ref="G468">IF($I$2="Открытый тариф",
INDEX(GRID!$B$34:$BI$44,MATCH(G$7,GRID!$A$34:$A$44,0),MATCH(1,($U$2=GRID!$B$31:$BI$31)*(КАЛЕНДАРЬ!$AZ10=GRID!$B$33:$BI$33), 0)),
ROUNDUP(INDEX(GRID!$B$34:$BI$44,MATCH(G$7,GRID!$A$34:$A$44,0),MATCH(1,($U$2=GRID!$B$31:$BI$31)*(КАЛЕНДАРЬ!$AZ10=GRID!$B$33:$BI$33),0))*(1-GRID!$B$69),0))</f>
        <v>24300</v>
      </c>
      <c r="H468" s="47" cm="1">
        <f t="array" ref="H468">IF($I$2="Открытый тариф",
INDEX(GRID!$B$47:$BI$57,MATCH(G$7,GRID!$A$47:$A$57,0),MATCH(1,($U$2=GRID!$B$31:$BI$31)*(КАЛЕНДАРЬ!$AZ10=GRID!$B$33:$BI$33), 0)),
ROUNDUP(INDEX(GRID!$B$47:$BI$57,MATCH(G$7,GRID!$A$47:$A$57,0),MATCH(1,($U$2=GRID!$B$31:$BI$31)*(КАЛЕНДАРЬ!$AZ10=GRID!$B$33:$BI$33),0))*(1-GRID!$B$69),0))</f>
        <v>24300</v>
      </c>
      <c r="I468" s="47" cm="1">
        <f t="array" ref="I468">IF($I$2="Открытый тариф",
INDEX(GRID!$B$34:$BI$44,MATCH(I$7,GRID!$A$34:$A$44,0),MATCH(1,($U$2=GRID!$B$31:$BI$31)*(КАЛЕНДАРЬ!$AZ10=GRID!$B$33:$BI$33), 0)),
ROUNDUP(INDEX(GRID!$B$34:$BI$44,MATCH(I$7,GRID!$A$34:$A$44,0),MATCH(1,($U$2=GRID!$B$31:$BI$31)*(КАЛЕНДАРЬ!$AZ10=GRID!$B$33:$BI$33),0))*(1-GRID!$B$69),0))</f>
        <v>26200</v>
      </c>
      <c r="J468" s="47" cm="1">
        <f t="array" ref="J468">IF($I$2="Открытый тариф",
INDEX(GRID!$B$47:$BI$57,MATCH(I$7,GRID!$A$47:$A$57,0),MATCH(1,($U$2=GRID!$B$31:$BI$31)*(КАЛЕНДАРЬ!$AZ10=GRID!$B$33:$BI$33), 0)),
ROUNDUP(INDEX(GRID!$B$47:$BI$57,MATCH(I$7,GRID!$A$47:$A$57,0),MATCH(1,($U$2=GRID!$B$31:$BI$31)*(КАЛЕНДАРЬ!$AZ10=GRID!$B$33:$BI$33),0))*(1-GRID!$B$69),0))</f>
        <v>26200</v>
      </c>
      <c r="K468" s="47" cm="1">
        <f t="array" ref="K468">IF($I$2="Открытый тариф",
INDEX(GRID!$B$34:$BI$44,MATCH(K$7,GRID!$A$34:$A$44,0),MATCH(1,($U$2=GRID!$B$31:$BI$31)*(КАЛЕНДАРЬ!$AZ10=GRID!$B$33:$BI$33), 0)),
ROUNDUP(INDEX(GRID!$B$34:$BI$44,MATCH(K$7,GRID!$A$34:$A$44,0),MATCH(1,($U$2=GRID!$B$31:$BI$31)*(КАЛЕНДАРЬ!$AZ10=GRID!$B$33:$BI$33),0))*(1-GRID!$B$69),0))</f>
        <v>27300</v>
      </c>
      <c r="L468" s="47" cm="1">
        <f t="array" ref="L468">IF($I$2="Открытый тариф",
INDEX(GRID!$B$47:$BI$57,MATCH(K$7,GRID!$A$47:$A$57,0),MATCH(1,($U$2=GRID!$B$31:$BI$31)*(КАЛЕНДАРЬ!$AZ10=GRID!$B$33:$BI$33), 0)),
ROUNDUP(INDEX(GRID!$B$47:$BI$57,MATCH(K$7,GRID!$A$47:$A$57,0),MATCH(1,($U$2=GRID!$B$31:$BI$31)*(КАЛЕНДАРЬ!$AZ10=GRID!$B$33:$BI$33),0))*(1-GRID!$B$69),0))</f>
        <v>27300</v>
      </c>
      <c r="M468" s="47" cm="1">
        <f t="array" ref="M468">IF($I$2="Открытый тариф",
INDEX(GRID!$B$34:$BI$44,MATCH(M$7,GRID!$A$34:$A$44,0),MATCH(1,($U$2=GRID!$B$31:$BI$31)*(КАЛЕНДАРЬ!$AZ10=GRID!$B$33:$BI$33), 0)),
ROUNDUP(INDEX(GRID!$B$34:$BI$44,MATCH(M$7,GRID!$A$34:$A$44,0),MATCH(1,($U$2=GRID!$B$31:$BI$31)*(КАЛЕНДАРЬ!$AZ10=GRID!$B$33:$BI$33),0))*(1-GRID!$B$69),0))</f>
        <v>29200</v>
      </c>
      <c r="N468" s="47" cm="1">
        <f t="array" ref="N468">IF($I$2="Открытый тариф",
INDEX(GRID!$B$47:$BI$57,MATCH(M$7,GRID!$A$47:$A$57,0),MATCH(1,($U$2=GRID!$B$31:$BI$31)*(КАЛЕНДАРЬ!$AZ10=GRID!$B$33:$BI$33), 0)),
ROUNDUP(INDEX(GRID!$B$47:$BI$57,MATCH(M$7,GRID!$A$47:$A$57,0),MATCH(1,($U$2=GRID!$B$31:$BI$31)*(КАЛЕНДАРЬ!$AZ10=GRID!$B$33:$BI$33),0))*(1-GRID!$B$69),0))</f>
        <v>29200</v>
      </c>
      <c r="O468" s="49" t="s">
        <v>101</v>
      </c>
      <c r="P468" s="49" t="s">
        <v>101</v>
      </c>
      <c r="Q468" s="49" t="s">
        <v>101</v>
      </c>
      <c r="R468" s="49" t="s">
        <v>101</v>
      </c>
      <c r="S468" s="49" t="s">
        <v>101</v>
      </c>
      <c r="T468" s="49" t="s">
        <v>101</v>
      </c>
      <c r="U468" s="49" t="s">
        <v>101</v>
      </c>
      <c r="V468" s="49" t="s">
        <v>101</v>
      </c>
      <c r="W468" s="49" t="s">
        <v>101</v>
      </c>
      <c r="X468" s="49" t="s">
        <v>101</v>
      </c>
      <c r="Y468" s="146"/>
    </row>
    <row r="469" spans="1:25" x14ac:dyDescent="0.2">
      <c r="A469" s="117" t="s">
        <v>47</v>
      </c>
      <c r="B469" s="117">
        <v>8</v>
      </c>
      <c r="C469" s="47" cm="1">
        <f t="array" ref="C469">IF($I$2="Открытый тариф",
INDEX(GRID!$B$34:$BI$44,MATCH(C$7,GRID!$A$34:$A$44,0),MATCH(1,($U$2=GRID!$B$31:$BI$31)*(КАЛЕНДАРЬ!$AZ11=GRID!$B$33:$BI$33), 0)),
ROUNDUP(INDEX(GRID!$B$34:$BI$44,MATCH(C$7,GRID!$A$34:$A$44,0),MATCH(1,($U$2=GRID!$B$31:$BI$31)*(КАЛЕНДАРЬ!$AZ11=GRID!$B$33:$BI$33),0))*(1-GRID!$B$69),0))</f>
        <v>23700</v>
      </c>
      <c r="D469" s="47" cm="1">
        <f t="array" ref="D469">IF($I$2="Открытый тариф",
INDEX(GRID!$B$47:$BI$57,MATCH(C$7,GRID!$A$47:$A$57,0),MATCH(1,($U$2=GRID!$B$31:$BI$31)*(КАЛЕНДАРЬ!$AZ11=GRID!$B$33:$BI$33), 0)),
ROUNDUP(INDEX(GRID!$B$47:$BI$57,MATCH(C$7,GRID!$A$47:$A$57,0),MATCH(1,($U$2=GRID!$B$31:$BI$31)*(КАЛЕНДАРЬ!$AZ11=GRID!$B$33:$BI$33),0))*(1-GRID!$B$69),0))</f>
        <v>23700</v>
      </c>
      <c r="E469" s="47" cm="1">
        <f t="array" ref="E469">IF($I$2="Открытый тариф",
INDEX(GRID!$B$34:$BI$44,MATCH(E$7,GRID!$A$34:$A$44,0),MATCH(1,($U$2=GRID!$B$31:$BI$31)*(КАЛЕНДАРЬ!$AZ11=GRID!$B$33:$BI$33), 0)),
ROUNDUP(INDEX(GRID!$B$34:$BI$44,MATCH(E$7,GRID!$A$34:$A$44,0),MATCH(1,($U$2=GRID!$B$31:$BI$31)*(КАЛЕНДАРЬ!$AZ11=GRID!$B$33:$BI$33),0))*(1-GRID!$B$69),0))</f>
        <v>25700</v>
      </c>
      <c r="F469" s="47" cm="1">
        <f t="array" ref="F469">IF($I$2="Открытый тариф",
INDEX(GRID!$B$47:$BI$57,MATCH(E$7,GRID!$A$47:$A$57,0),MATCH(1,($U$2=GRID!$B$31:$BI$31)*(КАЛЕНДАРЬ!$AZ11=GRID!$B$33:$BI$33), 0)),
ROUNDUP(INDEX(GRID!$B$47:$BI$57,MATCH(E$7,GRID!$A$47:$A$57,0),MATCH(1,($U$2=GRID!$B$31:$BI$31)*(КАЛЕНДАРЬ!$AZ11=GRID!$B$33:$BI$33),0))*(1-GRID!$B$69),0))</f>
        <v>25700</v>
      </c>
      <c r="G469" s="47" cm="1">
        <f t="array" ref="G469">IF($I$2="Открытый тариф",
INDEX(GRID!$B$34:$BI$44,MATCH(G$7,GRID!$A$34:$A$44,0),MATCH(1,($U$2=GRID!$B$31:$BI$31)*(КАЛЕНДАРЬ!$AZ11=GRID!$B$33:$BI$33), 0)),
ROUNDUP(INDEX(GRID!$B$34:$BI$44,MATCH(G$7,GRID!$A$34:$A$44,0),MATCH(1,($U$2=GRID!$B$31:$BI$31)*(КАЛЕНДАРЬ!$AZ11=GRID!$B$33:$BI$33),0))*(1-GRID!$B$69),0))</f>
        <v>26800</v>
      </c>
      <c r="H469" s="47" cm="1">
        <f t="array" ref="H469">IF($I$2="Открытый тариф",
INDEX(GRID!$B$47:$BI$57,MATCH(G$7,GRID!$A$47:$A$57,0),MATCH(1,($U$2=GRID!$B$31:$BI$31)*(КАЛЕНДАРЬ!$AZ11=GRID!$B$33:$BI$33), 0)),
ROUNDUP(INDEX(GRID!$B$47:$BI$57,MATCH(G$7,GRID!$A$47:$A$57,0),MATCH(1,($U$2=GRID!$B$31:$BI$31)*(КАЛЕНДАРЬ!$AZ11=GRID!$B$33:$BI$33),0))*(1-GRID!$B$69),0))</f>
        <v>26800</v>
      </c>
      <c r="I469" s="47" cm="1">
        <f t="array" ref="I469">IF($I$2="Открытый тариф",
INDEX(GRID!$B$34:$BI$44,MATCH(I$7,GRID!$A$34:$A$44,0),MATCH(1,($U$2=GRID!$B$31:$BI$31)*(КАЛЕНДАРЬ!$AZ11=GRID!$B$33:$BI$33), 0)),
ROUNDUP(INDEX(GRID!$B$34:$BI$44,MATCH(I$7,GRID!$A$34:$A$44,0),MATCH(1,($U$2=GRID!$B$31:$BI$31)*(КАЛЕНДАРЬ!$AZ11=GRID!$B$33:$BI$33),0))*(1-GRID!$B$69),0))</f>
        <v>28800</v>
      </c>
      <c r="J469" s="47" cm="1">
        <f t="array" ref="J469">IF($I$2="Открытый тариф",
INDEX(GRID!$B$47:$BI$57,MATCH(I$7,GRID!$A$47:$A$57,0),MATCH(1,($U$2=GRID!$B$31:$BI$31)*(КАЛЕНДАРЬ!$AZ11=GRID!$B$33:$BI$33), 0)),
ROUNDUP(INDEX(GRID!$B$47:$BI$57,MATCH(I$7,GRID!$A$47:$A$57,0),MATCH(1,($U$2=GRID!$B$31:$BI$31)*(КАЛЕНДАРЬ!$AZ11=GRID!$B$33:$BI$33),0))*(1-GRID!$B$69),0))</f>
        <v>28800</v>
      </c>
      <c r="K469" s="47" cm="1">
        <f t="array" ref="K469">IF($I$2="Открытый тариф",
INDEX(GRID!$B$34:$BI$44,MATCH(K$7,GRID!$A$34:$A$44,0),MATCH(1,($U$2=GRID!$B$31:$BI$31)*(КАЛЕНДАРЬ!$AZ11=GRID!$B$33:$BI$33), 0)),
ROUNDUP(INDEX(GRID!$B$34:$BI$44,MATCH(K$7,GRID!$A$34:$A$44,0),MATCH(1,($U$2=GRID!$B$31:$BI$31)*(КАЛЕНДАРЬ!$AZ11=GRID!$B$33:$BI$33),0))*(1-GRID!$B$69),0))</f>
        <v>29900</v>
      </c>
      <c r="L469" s="47" cm="1">
        <f t="array" ref="L469">IF($I$2="Открытый тариф",
INDEX(GRID!$B$47:$BI$57,MATCH(K$7,GRID!$A$47:$A$57,0),MATCH(1,($U$2=GRID!$B$31:$BI$31)*(КАЛЕНДАРЬ!$AZ11=GRID!$B$33:$BI$33), 0)),
ROUNDUP(INDEX(GRID!$B$47:$BI$57,MATCH(K$7,GRID!$A$47:$A$57,0),MATCH(1,($U$2=GRID!$B$31:$BI$31)*(КАЛЕНДАРЬ!$AZ11=GRID!$B$33:$BI$33),0))*(1-GRID!$B$69),0))</f>
        <v>29900</v>
      </c>
      <c r="M469" s="47" cm="1">
        <f t="array" ref="M469">IF($I$2="Открытый тариф",
INDEX(GRID!$B$34:$BI$44,MATCH(M$7,GRID!$A$34:$A$44,0),MATCH(1,($U$2=GRID!$B$31:$BI$31)*(КАЛЕНДАРЬ!$AZ11=GRID!$B$33:$BI$33), 0)),
ROUNDUP(INDEX(GRID!$B$34:$BI$44,MATCH(M$7,GRID!$A$34:$A$44,0),MATCH(1,($U$2=GRID!$B$31:$BI$31)*(КАЛЕНДАРЬ!$AZ11=GRID!$B$33:$BI$33),0))*(1-GRID!$B$69),0))</f>
        <v>31900</v>
      </c>
      <c r="N469" s="47" cm="1">
        <f t="array" ref="N469">IF($I$2="Открытый тариф",
INDEX(GRID!$B$47:$BI$57,MATCH(M$7,GRID!$A$47:$A$57,0),MATCH(1,($U$2=GRID!$B$31:$BI$31)*(КАЛЕНДАРЬ!$AZ11=GRID!$B$33:$BI$33), 0)),
ROUNDUP(INDEX(GRID!$B$47:$BI$57,MATCH(M$7,GRID!$A$47:$A$57,0),MATCH(1,($U$2=GRID!$B$31:$BI$31)*(КАЛЕНДАРЬ!$AZ11=GRID!$B$33:$BI$33),0))*(1-GRID!$B$69),0))</f>
        <v>31900</v>
      </c>
      <c r="O469" s="49" t="s">
        <v>101</v>
      </c>
      <c r="P469" s="49" t="s">
        <v>101</v>
      </c>
      <c r="Q469" s="49" t="s">
        <v>101</v>
      </c>
      <c r="R469" s="49" t="s">
        <v>101</v>
      </c>
      <c r="S469" s="49" t="s">
        <v>101</v>
      </c>
      <c r="T469" s="49" t="s">
        <v>101</v>
      </c>
      <c r="U469" s="49" t="s">
        <v>101</v>
      </c>
      <c r="V469" s="49" t="s">
        <v>101</v>
      </c>
      <c r="W469" s="49" t="s">
        <v>101</v>
      </c>
      <c r="X469" s="49" t="s">
        <v>101</v>
      </c>
      <c r="Y469" s="146"/>
    </row>
    <row r="470" spans="1:25" x14ac:dyDescent="0.2">
      <c r="A470" s="117" t="s">
        <v>48</v>
      </c>
      <c r="B470" s="117">
        <v>9</v>
      </c>
      <c r="C470" s="47" cm="1">
        <f t="array" ref="C470">IF($I$2="Открытый тариф",
INDEX(GRID!$B$34:$BI$44,MATCH(C$7,GRID!$A$34:$A$44,0),MATCH(1,($U$2=GRID!$B$31:$BI$31)*(КАЛЕНДАРЬ!$AZ12=GRID!$B$33:$BI$33), 0)),
ROUNDUP(INDEX(GRID!$B$34:$BI$44,MATCH(C$7,GRID!$A$34:$A$44,0),MATCH(1,($U$2=GRID!$B$31:$BI$31)*(КАЛЕНДАРЬ!$AZ12=GRID!$B$33:$BI$33),0))*(1-GRID!$B$69),0))</f>
        <v>23700</v>
      </c>
      <c r="D470" s="47" cm="1">
        <f t="array" ref="D470">IF($I$2="Открытый тариф",
INDEX(GRID!$B$47:$BI$57,MATCH(C$7,GRID!$A$47:$A$57,0),MATCH(1,($U$2=GRID!$B$31:$BI$31)*(КАЛЕНДАРЬ!$AZ12=GRID!$B$33:$BI$33), 0)),
ROUNDUP(INDEX(GRID!$B$47:$BI$57,MATCH(C$7,GRID!$A$47:$A$57,0),MATCH(1,($U$2=GRID!$B$31:$BI$31)*(КАЛЕНДАРЬ!$AZ12=GRID!$B$33:$BI$33),0))*(1-GRID!$B$69),0))</f>
        <v>23700</v>
      </c>
      <c r="E470" s="47" cm="1">
        <f t="array" ref="E470">IF($I$2="Открытый тариф",
INDEX(GRID!$B$34:$BI$44,MATCH(E$7,GRID!$A$34:$A$44,0),MATCH(1,($U$2=GRID!$B$31:$BI$31)*(КАЛЕНДАРЬ!$AZ12=GRID!$B$33:$BI$33), 0)),
ROUNDUP(INDEX(GRID!$B$34:$BI$44,MATCH(E$7,GRID!$A$34:$A$44,0),MATCH(1,($U$2=GRID!$B$31:$BI$31)*(КАЛЕНДАРЬ!$AZ12=GRID!$B$33:$BI$33),0))*(1-GRID!$B$69),0))</f>
        <v>25700</v>
      </c>
      <c r="F470" s="47" cm="1">
        <f t="array" ref="F470">IF($I$2="Открытый тариф",
INDEX(GRID!$B$47:$BI$57,MATCH(E$7,GRID!$A$47:$A$57,0),MATCH(1,($U$2=GRID!$B$31:$BI$31)*(КАЛЕНДАРЬ!$AZ12=GRID!$B$33:$BI$33), 0)),
ROUNDUP(INDEX(GRID!$B$47:$BI$57,MATCH(E$7,GRID!$A$47:$A$57,0),MATCH(1,($U$2=GRID!$B$31:$BI$31)*(КАЛЕНДАРЬ!$AZ12=GRID!$B$33:$BI$33),0))*(1-GRID!$B$69),0))</f>
        <v>25700</v>
      </c>
      <c r="G470" s="47" cm="1">
        <f t="array" ref="G470">IF($I$2="Открытый тариф",
INDEX(GRID!$B$34:$BI$44,MATCH(G$7,GRID!$A$34:$A$44,0),MATCH(1,($U$2=GRID!$B$31:$BI$31)*(КАЛЕНДАРЬ!$AZ12=GRID!$B$33:$BI$33), 0)),
ROUNDUP(INDEX(GRID!$B$34:$BI$44,MATCH(G$7,GRID!$A$34:$A$44,0),MATCH(1,($U$2=GRID!$B$31:$BI$31)*(КАЛЕНДАРЬ!$AZ12=GRID!$B$33:$BI$33),0))*(1-GRID!$B$69),0))</f>
        <v>26800</v>
      </c>
      <c r="H470" s="47" cm="1">
        <f t="array" ref="H470">IF($I$2="Открытый тариф",
INDEX(GRID!$B$47:$BI$57,MATCH(G$7,GRID!$A$47:$A$57,0),MATCH(1,($U$2=GRID!$B$31:$BI$31)*(КАЛЕНДАРЬ!$AZ12=GRID!$B$33:$BI$33), 0)),
ROUNDUP(INDEX(GRID!$B$47:$BI$57,MATCH(G$7,GRID!$A$47:$A$57,0),MATCH(1,($U$2=GRID!$B$31:$BI$31)*(КАЛЕНДАРЬ!$AZ12=GRID!$B$33:$BI$33),0))*(1-GRID!$B$69),0))</f>
        <v>26800</v>
      </c>
      <c r="I470" s="47" cm="1">
        <f t="array" ref="I470">IF($I$2="Открытый тариф",
INDEX(GRID!$B$34:$BI$44,MATCH(I$7,GRID!$A$34:$A$44,0),MATCH(1,($U$2=GRID!$B$31:$BI$31)*(КАЛЕНДАРЬ!$AZ12=GRID!$B$33:$BI$33), 0)),
ROUNDUP(INDEX(GRID!$B$34:$BI$44,MATCH(I$7,GRID!$A$34:$A$44,0),MATCH(1,($U$2=GRID!$B$31:$BI$31)*(КАЛЕНДАРЬ!$AZ12=GRID!$B$33:$BI$33),0))*(1-GRID!$B$69),0))</f>
        <v>28800</v>
      </c>
      <c r="J470" s="47" cm="1">
        <f t="array" ref="J470">IF($I$2="Открытый тариф",
INDEX(GRID!$B$47:$BI$57,MATCH(I$7,GRID!$A$47:$A$57,0),MATCH(1,($U$2=GRID!$B$31:$BI$31)*(КАЛЕНДАРЬ!$AZ12=GRID!$B$33:$BI$33), 0)),
ROUNDUP(INDEX(GRID!$B$47:$BI$57,MATCH(I$7,GRID!$A$47:$A$57,0),MATCH(1,($U$2=GRID!$B$31:$BI$31)*(КАЛЕНДАРЬ!$AZ12=GRID!$B$33:$BI$33),0))*(1-GRID!$B$69),0))</f>
        <v>28800</v>
      </c>
      <c r="K470" s="47" cm="1">
        <f t="array" ref="K470">IF($I$2="Открытый тариф",
INDEX(GRID!$B$34:$BI$44,MATCH(K$7,GRID!$A$34:$A$44,0),MATCH(1,($U$2=GRID!$B$31:$BI$31)*(КАЛЕНДАРЬ!$AZ12=GRID!$B$33:$BI$33), 0)),
ROUNDUP(INDEX(GRID!$B$34:$BI$44,MATCH(K$7,GRID!$A$34:$A$44,0),MATCH(1,($U$2=GRID!$B$31:$BI$31)*(КАЛЕНДАРЬ!$AZ12=GRID!$B$33:$BI$33),0))*(1-GRID!$B$69),0))</f>
        <v>29900</v>
      </c>
      <c r="L470" s="47" cm="1">
        <f t="array" ref="L470">IF($I$2="Открытый тариф",
INDEX(GRID!$B$47:$BI$57,MATCH(K$7,GRID!$A$47:$A$57,0),MATCH(1,($U$2=GRID!$B$31:$BI$31)*(КАЛЕНДАРЬ!$AZ12=GRID!$B$33:$BI$33), 0)),
ROUNDUP(INDEX(GRID!$B$47:$BI$57,MATCH(K$7,GRID!$A$47:$A$57,0),MATCH(1,($U$2=GRID!$B$31:$BI$31)*(КАЛЕНДАРЬ!$AZ12=GRID!$B$33:$BI$33),0))*(1-GRID!$B$69),0))</f>
        <v>29900</v>
      </c>
      <c r="M470" s="47" cm="1">
        <f t="array" ref="M470">IF($I$2="Открытый тариф",
INDEX(GRID!$B$34:$BI$44,MATCH(M$7,GRID!$A$34:$A$44,0),MATCH(1,($U$2=GRID!$B$31:$BI$31)*(КАЛЕНДАРЬ!$AZ12=GRID!$B$33:$BI$33), 0)),
ROUNDUP(INDEX(GRID!$B$34:$BI$44,MATCH(M$7,GRID!$A$34:$A$44,0),MATCH(1,($U$2=GRID!$B$31:$BI$31)*(КАЛЕНДАРЬ!$AZ12=GRID!$B$33:$BI$33),0))*(1-GRID!$B$69),0))</f>
        <v>31900</v>
      </c>
      <c r="N470" s="47" cm="1">
        <f t="array" ref="N470">IF($I$2="Открытый тариф",
INDEX(GRID!$B$47:$BI$57,MATCH(M$7,GRID!$A$47:$A$57,0),MATCH(1,($U$2=GRID!$B$31:$BI$31)*(КАЛЕНДАРЬ!$AZ12=GRID!$B$33:$BI$33), 0)),
ROUNDUP(INDEX(GRID!$B$47:$BI$57,MATCH(M$7,GRID!$A$47:$A$57,0),MATCH(1,($U$2=GRID!$B$31:$BI$31)*(КАЛЕНДАРЬ!$AZ12=GRID!$B$33:$BI$33),0))*(1-GRID!$B$69),0))</f>
        <v>31900</v>
      </c>
      <c r="O470" s="49" t="s">
        <v>101</v>
      </c>
      <c r="P470" s="49" t="s">
        <v>101</v>
      </c>
      <c r="Q470" s="49" t="s">
        <v>101</v>
      </c>
      <c r="R470" s="49" t="s">
        <v>101</v>
      </c>
      <c r="S470" s="49" t="s">
        <v>101</v>
      </c>
      <c r="T470" s="49" t="s">
        <v>101</v>
      </c>
      <c r="U470" s="49" t="s">
        <v>101</v>
      </c>
      <c r="V470" s="49" t="s">
        <v>101</v>
      </c>
      <c r="W470" s="49" t="s">
        <v>101</v>
      </c>
      <c r="X470" s="49" t="s">
        <v>101</v>
      </c>
      <c r="Y470" s="146"/>
    </row>
    <row r="471" spans="1:25" x14ac:dyDescent="0.2">
      <c r="A471" s="117" t="s">
        <v>42</v>
      </c>
      <c r="B471" s="117">
        <v>10</v>
      </c>
      <c r="C471" s="47" cm="1">
        <f t="array" ref="C471">IF($I$2="Открытый тариф",
INDEX(GRID!$B$34:$BI$44,MATCH(C$7,GRID!$A$34:$A$44,0),MATCH(1,($U$2=GRID!$B$31:$BI$31)*(КАЛЕНДАРЬ!$AZ13=GRID!$B$33:$BI$33), 0)),
ROUNDUP(INDEX(GRID!$B$34:$BI$44,MATCH(C$7,GRID!$A$34:$A$44,0),MATCH(1,($U$2=GRID!$B$31:$BI$31)*(КАЛЕНДАРЬ!$AZ13=GRID!$B$33:$BI$33),0))*(1-GRID!$B$69),0))</f>
        <v>23700</v>
      </c>
      <c r="D471" s="47" cm="1">
        <f t="array" ref="D471">IF($I$2="Открытый тариф",
INDEX(GRID!$B$47:$BI$57,MATCH(C$7,GRID!$A$47:$A$57,0),MATCH(1,($U$2=GRID!$B$31:$BI$31)*(КАЛЕНДАРЬ!$AZ13=GRID!$B$33:$BI$33), 0)),
ROUNDUP(INDEX(GRID!$B$47:$BI$57,MATCH(C$7,GRID!$A$47:$A$57,0),MATCH(1,($U$2=GRID!$B$31:$BI$31)*(КАЛЕНДАРЬ!$AZ13=GRID!$B$33:$BI$33),0))*(1-GRID!$B$69),0))</f>
        <v>23700</v>
      </c>
      <c r="E471" s="47" cm="1">
        <f t="array" ref="E471">IF($I$2="Открытый тариф",
INDEX(GRID!$B$34:$BI$44,MATCH(E$7,GRID!$A$34:$A$44,0),MATCH(1,($U$2=GRID!$B$31:$BI$31)*(КАЛЕНДАРЬ!$AZ13=GRID!$B$33:$BI$33), 0)),
ROUNDUP(INDEX(GRID!$B$34:$BI$44,MATCH(E$7,GRID!$A$34:$A$44,0),MATCH(1,($U$2=GRID!$B$31:$BI$31)*(КАЛЕНДАРЬ!$AZ13=GRID!$B$33:$BI$33),0))*(1-GRID!$B$69),0))</f>
        <v>25700</v>
      </c>
      <c r="F471" s="47" cm="1">
        <f t="array" ref="F471">IF($I$2="Открытый тариф",
INDEX(GRID!$B$47:$BI$57,MATCH(E$7,GRID!$A$47:$A$57,0),MATCH(1,($U$2=GRID!$B$31:$BI$31)*(КАЛЕНДАРЬ!$AZ13=GRID!$B$33:$BI$33), 0)),
ROUNDUP(INDEX(GRID!$B$47:$BI$57,MATCH(E$7,GRID!$A$47:$A$57,0),MATCH(1,($U$2=GRID!$B$31:$BI$31)*(КАЛЕНДАРЬ!$AZ13=GRID!$B$33:$BI$33),0))*(1-GRID!$B$69),0))</f>
        <v>25700</v>
      </c>
      <c r="G471" s="47" cm="1">
        <f t="array" ref="G471">IF($I$2="Открытый тариф",
INDEX(GRID!$B$34:$BI$44,MATCH(G$7,GRID!$A$34:$A$44,0),MATCH(1,($U$2=GRID!$B$31:$BI$31)*(КАЛЕНДАРЬ!$AZ13=GRID!$B$33:$BI$33), 0)),
ROUNDUP(INDEX(GRID!$B$34:$BI$44,MATCH(G$7,GRID!$A$34:$A$44,0),MATCH(1,($U$2=GRID!$B$31:$BI$31)*(КАЛЕНДАРЬ!$AZ13=GRID!$B$33:$BI$33),0))*(1-GRID!$B$69),0))</f>
        <v>26800</v>
      </c>
      <c r="H471" s="47" cm="1">
        <f t="array" ref="H471">IF($I$2="Открытый тариф",
INDEX(GRID!$B$47:$BI$57,MATCH(G$7,GRID!$A$47:$A$57,0),MATCH(1,($U$2=GRID!$B$31:$BI$31)*(КАЛЕНДАРЬ!$AZ13=GRID!$B$33:$BI$33), 0)),
ROUNDUP(INDEX(GRID!$B$47:$BI$57,MATCH(G$7,GRID!$A$47:$A$57,0),MATCH(1,($U$2=GRID!$B$31:$BI$31)*(КАЛЕНДАРЬ!$AZ13=GRID!$B$33:$BI$33),0))*(1-GRID!$B$69),0))</f>
        <v>26800</v>
      </c>
      <c r="I471" s="47" cm="1">
        <f t="array" ref="I471">IF($I$2="Открытый тариф",
INDEX(GRID!$B$34:$BI$44,MATCH(I$7,GRID!$A$34:$A$44,0),MATCH(1,($U$2=GRID!$B$31:$BI$31)*(КАЛЕНДАРЬ!$AZ13=GRID!$B$33:$BI$33), 0)),
ROUNDUP(INDEX(GRID!$B$34:$BI$44,MATCH(I$7,GRID!$A$34:$A$44,0),MATCH(1,($U$2=GRID!$B$31:$BI$31)*(КАЛЕНДАРЬ!$AZ13=GRID!$B$33:$BI$33),0))*(1-GRID!$B$69),0))</f>
        <v>28800</v>
      </c>
      <c r="J471" s="47" cm="1">
        <f t="array" ref="J471">IF($I$2="Открытый тариф",
INDEX(GRID!$B$47:$BI$57,MATCH(I$7,GRID!$A$47:$A$57,0),MATCH(1,($U$2=GRID!$B$31:$BI$31)*(КАЛЕНДАРЬ!$AZ13=GRID!$B$33:$BI$33), 0)),
ROUNDUP(INDEX(GRID!$B$47:$BI$57,MATCH(I$7,GRID!$A$47:$A$57,0),MATCH(1,($U$2=GRID!$B$31:$BI$31)*(КАЛЕНДАРЬ!$AZ13=GRID!$B$33:$BI$33),0))*(1-GRID!$B$69),0))</f>
        <v>28800</v>
      </c>
      <c r="K471" s="47" cm="1">
        <f t="array" ref="K471">IF($I$2="Открытый тариф",
INDEX(GRID!$B$34:$BI$44,MATCH(K$7,GRID!$A$34:$A$44,0),MATCH(1,($U$2=GRID!$B$31:$BI$31)*(КАЛЕНДАРЬ!$AZ13=GRID!$B$33:$BI$33), 0)),
ROUNDUP(INDEX(GRID!$B$34:$BI$44,MATCH(K$7,GRID!$A$34:$A$44,0),MATCH(1,($U$2=GRID!$B$31:$BI$31)*(КАЛЕНДАРЬ!$AZ13=GRID!$B$33:$BI$33),0))*(1-GRID!$B$69),0))</f>
        <v>29900</v>
      </c>
      <c r="L471" s="47" cm="1">
        <f t="array" ref="L471">IF($I$2="Открытый тариф",
INDEX(GRID!$B$47:$BI$57,MATCH(K$7,GRID!$A$47:$A$57,0),MATCH(1,($U$2=GRID!$B$31:$BI$31)*(КАЛЕНДАРЬ!$AZ13=GRID!$B$33:$BI$33), 0)),
ROUNDUP(INDEX(GRID!$B$47:$BI$57,MATCH(K$7,GRID!$A$47:$A$57,0),MATCH(1,($U$2=GRID!$B$31:$BI$31)*(КАЛЕНДАРЬ!$AZ13=GRID!$B$33:$BI$33),0))*(1-GRID!$B$69),0))</f>
        <v>29900</v>
      </c>
      <c r="M471" s="47" cm="1">
        <f t="array" ref="M471">IF($I$2="Открытый тариф",
INDEX(GRID!$B$34:$BI$44,MATCH(M$7,GRID!$A$34:$A$44,0),MATCH(1,($U$2=GRID!$B$31:$BI$31)*(КАЛЕНДАРЬ!$AZ13=GRID!$B$33:$BI$33), 0)),
ROUNDUP(INDEX(GRID!$B$34:$BI$44,MATCH(M$7,GRID!$A$34:$A$44,0),MATCH(1,($U$2=GRID!$B$31:$BI$31)*(КАЛЕНДАРЬ!$AZ13=GRID!$B$33:$BI$33),0))*(1-GRID!$B$69),0))</f>
        <v>31900</v>
      </c>
      <c r="N471" s="47" cm="1">
        <f t="array" ref="N471">IF($I$2="Открытый тариф",
INDEX(GRID!$B$47:$BI$57,MATCH(M$7,GRID!$A$47:$A$57,0),MATCH(1,($U$2=GRID!$B$31:$BI$31)*(КАЛЕНДАРЬ!$AZ13=GRID!$B$33:$BI$33), 0)),
ROUNDUP(INDEX(GRID!$B$47:$BI$57,MATCH(M$7,GRID!$A$47:$A$57,0),MATCH(1,($U$2=GRID!$B$31:$BI$31)*(КАЛЕНДАРЬ!$AZ13=GRID!$B$33:$BI$33),0))*(1-GRID!$B$69),0))</f>
        <v>31900</v>
      </c>
      <c r="O471" s="49" t="s">
        <v>101</v>
      </c>
      <c r="P471" s="49" t="s">
        <v>101</v>
      </c>
      <c r="Q471" s="49" t="s">
        <v>101</v>
      </c>
      <c r="R471" s="49" t="s">
        <v>101</v>
      </c>
      <c r="S471" s="49" t="s">
        <v>101</v>
      </c>
      <c r="T471" s="49" t="s">
        <v>101</v>
      </c>
      <c r="U471" s="49" t="s">
        <v>101</v>
      </c>
      <c r="V471" s="49" t="s">
        <v>101</v>
      </c>
      <c r="W471" s="49" t="s">
        <v>101</v>
      </c>
      <c r="X471" s="49" t="s">
        <v>101</v>
      </c>
      <c r="Y471" s="146"/>
    </row>
    <row r="472" spans="1:25" x14ac:dyDescent="0.2">
      <c r="A472" s="117" t="s">
        <v>43</v>
      </c>
      <c r="B472" s="117">
        <v>11</v>
      </c>
      <c r="C472" s="47" cm="1">
        <f t="array" ref="C472">IF($I$2="Открытый тариф",
INDEX(GRID!$B$34:$BI$44,MATCH(C$7,GRID!$A$34:$A$44,0),MATCH(1,($U$2=GRID!$B$31:$BI$31)*(КАЛЕНДАРЬ!$AZ14=GRID!$B$33:$BI$33), 0)),
ROUNDUP(INDEX(GRID!$B$34:$BI$44,MATCH(C$7,GRID!$A$34:$A$44,0),MATCH(1,($U$2=GRID!$B$31:$BI$31)*(КАЛЕНДАРЬ!$AZ14=GRID!$B$33:$BI$33),0))*(1-GRID!$B$69),0))</f>
        <v>20100</v>
      </c>
      <c r="D472" s="47" cm="1">
        <f t="array" ref="D472">IF($I$2="Открытый тариф",
INDEX(GRID!$B$47:$BI$57,MATCH(C$7,GRID!$A$47:$A$57,0),MATCH(1,($U$2=GRID!$B$31:$BI$31)*(КАЛЕНДАРЬ!$AZ14=GRID!$B$33:$BI$33), 0)),
ROUNDUP(INDEX(GRID!$B$47:$BI$57,MATCH(C$7,GRID!$A$47:$A$57,0),MATCH(1,($U$2=GRID!$B$31:$BI$31)*(КАЛЕНДАРЬ!$AZ14=GRID!$B$33:$BI$33),0))*(1-GRID!$B$69),0))</f>
        <v>20100</v>
      </c>
      <c r="E472" s="47" cm="1">
        <f t="array" ref="E472">IF($I$2="Открытый тариф",
INDEX(GRID!$B$34:$BI$44,MATCH(E$7,GRID!$A$34:$A$44,0),MATCH(1,($U$2=GRID!$B$31:$BI$31)*(КАЛЕНДАРЬ!$AZ14=GRID!$B$33:$BI$33), 0)),
ROUNDUP(INDEX(GRID!$B$34:$BI$44,MATCH(E$7,GRID!$A$34:$A$44,0),MATCH(1,($U$2=GRID!$B$31:$BI$31)*(КАЛЕНДАРЬ!$AZ14=GRID!$B$33:$BI$33),0))*(1-GRID!$B$69),0))</f>
        <v>21900</v>
      </c>
      <c r="F472" s="47" cm="1">
        <f t="array" ref="F472">IF($I$2="Открытый тариф",
INDEX(GRID!$B$47:$BI$57,MATCH(E$7,GRID!$A$47:$A$57,0),MATCH(1,($U$2=GRID!$B$31:$BI$31)*(КАЛЕНДАРЬ!$AZ14=GRID!$B$33:$BI$33), 0)),
ROUNDUP(INDEX(GRID!$B$47:$BI$57,MATCH(E$7,GRID!$A$47:$A$57,0),MATCH(1,($U$2=GRID!$B$31:$BI$31)*(КАЛЕНДАРЬ!$AZ14=GRID!$B$33:$BI$33),0))*(1-GRID!$B$69),0))</f>
        <v>21900</v>
      </c>
      <c r="G472" s="47" cm="1">
        <f t="array" ref="G472">IF($I$2="Открытый тариф",
INDEX(GRID!$B$34:$BI$44,MATCH(G$7,GRID!$A$34:$A$44,0),MATCH(1,($U$2=GRID!$B$31:$BI$31)*(КАЛЕНДАРЬ!$AZ14=GRID!$B$33:$BI$33), 0)),
ROUNDUP(INDEX(GRID!$B$34:$BI$44,MATCH(G$7,GRID!$A$34:$A$44,0),MATCH(1,($U$2=GRID!$B$31:$BI$31)*(КАЛЕНДАРЬ!$AZ14=GRID!$B$33:$BI$33),0))*(1-GRID!$B$69),0))</f>
        <v>22900</v>
      </c>
      <c r="H472" s="47" cm="1">
        <f t="array" ref="H472">IF($I$2="Открытый тариф",
INDEX(GRID!$B$47:$BI$57,MATCH(G$7,GRID!$A$47:$A$57,0),MATCH(1,($U$2=GRID!$B$31:$BI$31)*(КАЛЕНДАРЬ!$AZ14=GRID!$B$33:$BI$33), 0)),
ROUNDUP(INDEX(GRID!$B$47:$BI$57,MATCH(G$7,GRID!$A$47:$A$57,0),MATCH(1,($U$2=GRID!$B$31:$BI$31)*(КАЛЕНДАРЬ!$AZ14=GRID!$B$33:$BI$33),0))*(1-GRID!$B$69),0))</f>
        <v>22900</v>
      </c>
      <c r="I472" s="47" cm="1">
        <f t="array" ref="I472">IF($I$2="Открытый тариф",
INDEX(GRID!$B$34:$BI$44,MATCH(I$7,GRID!$A$34:$A$44,0),MATCH(1,($U$2=GRID!$B$31:$BI$31)*(КАЛЕНДАРЬ!$AZ14=GRID!$B$33:$BI$33), 0)),
ROUNDUP(INDEX(GRID!$B$34:$BI$44,MATCH(I$7,GRID!$A$34:$A$44,0),MATCH(1,($U$2=GRID!$B$31:$BI$31)*(КАЛЕНДАРЬ!$AZ14=GRID!$B$33:$BI$33),0))*(1-GRID!$B$69),0))</f>
        <v>24700</v>
      </c>
      <c r="J472" s="47" cm="1">
        <f t="array" ref="J472">IF($I$2="Открытый тариф",
INDEX(GRID!$B$47:$BI$57,MATCH(I$7,GRID!$A$47:$A$57,0),MATCH(1,($U$2=GRID!$B$31:$BI$31)*(КАЛЕНДАРЬ!$AZ14=GRID!$B$33:$BI$33), 0)),
ROUNDUP(INDEX(GRID!$B$47:$BI$57,MATCH(I$7,GRID!$A$47:$A$57,0),MATCH(1,($U$2=GRID!$B$31:$BI$31)*(КАЛЕНДАРЬ!$AZ14=GRID!$B$33:$BI$33),0))*(1-GRID!$B$69),0))</f>
        <v>24700</v>
      </c>
      <c r="K472" s="47" cm="1">
        <f t="array" ref="K472">IF($I$2="Открытый тариф",
INDEX(GRID!$B$34:$BI$44,MATCH(K$7,GRID!$A$34:$A$44,0),MATCH(1,($U$2=GRID!$B$31:$BI$31)*(КАЛЕНДАРЬ!$AZ14=GRID!$B$33:$BI$33), 0)),
ROUNDUP(INDEX(GRID!$B$34:$BI$44,MATCH(K$7,GRID!$A$34:$A$44,0),MATCH(1,($U$2=GRID!$B$31:$BI$31)*(КАЛЕНДАРЬ!$AZ14=GRID!$B$33:$BI$33),0))*(1-GRID!$B$69),0))</f>
        <v>25700</v>
      </c>
      <c r="L472" s="47" cm="1">
        <f t="array" ref="L472">IF($I$2="Открытый тариф",
INDEX(GRID!$B$47:$BI$57,MATCH(K$7,GRID!$A$47:$A$57,0),MATCH(1,($U$2=GRID!$B$31:$BI$31)*(КАЛЕНДАРЬ!$AZ14=GRID!$B$33:$BI$33), 0)),
ROUNDUP(INDEX(GRID!$B$47:$BI$57,MATCH(K$7,GRID!$A$47:$A$57,0),MATCH(1,($U$2=GRID!$B$31:$BI$31)*(КАЛЕНДАРЬ!$AZ14=GRID!$B$33:$BI$33),0))*(1-GRID!$B$69),0))</f>
        <v>25700</v>
      </c>
      <c r="M472" s="47" cm="1">
        <f t="array" ref="M472">IF($I$2="Открытый тариф",
INDEX(GRID!$B$34:$BI$44,MATCH(M$7,GRID!$A$34:$A$44,0),MATCH(1,($U$2=GRID!$B$31:$BI$31)*(КАЛЕНДАРЬ!$AZ14=GRID!$B$33:$BI$33), 0)),
ROUNDUP(INDEX(GRID!$B$34:$BI$44,MATCH(M$7,GRID!$A$34:$A$44,0),MATCH(1,($U$2=GRID!$B$31:$BI$31)*(КАЛЕНДАРЬ!$AZ14=GRID!$B$33:$BI$33),0))*(1-GRID!$B$69),0))</f>
        <v>27500</v>
      </c>
      <c r="N472" s="47" cm="1">
        <f t="array" ref="N472">IF($I$2="Открытый тариф",
INDEX(GRID!$B$47:$BI$57,MATCH(M$7,GRID!$A$47:$A$57,0),MATCH(1,($U$2=GRID!$B$31:$BI$31)*(КАЛЕНДАРЬ!$AZ14=GRID!$B$33:$BI$33), 0)),
ROUNDUP(INDEX(GRID!$B$47:$BI$57,MATCH(M$7,GRID!$A$47:$A$57,0),MATCH(1,($U$2=GRID!$B$31:$BI$31)*(КАЛЕНДАРЬ!$AZ14=GRID!$B$33:$BI$33),0))*(1-GRID!$B$69),0))</f>
        <v>27500</v>
      </c>
      <c r="O472" s="49" t="s">
        <v>101</v>
      </c>
      <c r="P472" s="49" t="s">
        <v>101</v>
      </c>
      <c r="Q472" s="49" t="s">
        <v>101</v>
      </c>
      <c r="R472" s="49" t="s">
        <v>101</v>
      </c>
      <c r="S472" s="49" t="s">
        <v>101</v>
      </c>
      <c r="T472" s="49" t="s">
        <v>101</v>
      </c>
      <c r="U472" s="49" t="s">
        <v>101</v>
      </c>
      <c r="V472" s="49" t="s">
        <v>101</v>
      </c>
      <c r="W472" s="49" t="s">
        <v>101</v>
      </c>
      <c r="X472" s="49" t="s">
        <v>101</v>
      </c>
      <c r="Y472" s="146"/>
    </row>
    <row r="473" spans="1:25" x14ac:dyDescent="0.2">
      <c r="A473" s="117" t="s">
        <v>44</v>
      </c>
      <c r="B473" s="117">
        <v>12</v>
      </c>
      <c r="C473" s="47" cm="1">
        <f t="array" ref="C473">IF($I$2="Открытый тариф",
INDEX(GRID!$B$34:$BI$44,MATCH(C$7,GRID!$A$34:$A$44,0),MATCH(1,($U$2=GRID!$B$31:$BI$31)*(КАЛЕНДАРЬ!$AZ15=GRID!$B$33:$BI$33), 0)),
ROUNDUP(INDEX(GRID!$B$34:$BI$44,MATCH(C$7,GRID!$A$34:$A$44,0),MATCH(1,($U$2=GRID!$B$31:$BI$31)*(КАЛЕНДАРЬ!$AZ15=GRID!$B$33:$BI$33),0))*(1-GRID!$B$69),0))</f>
        <v>20100</v>
      </c>
      <c r="D473" s="47" cm="1">
        <f t="array" ref="D473">IF($I$2="Открытый тариф",
INDEX(GRID!$B$47:$BI$57,MATCH(C$7,GRID!$A$47:$A$57,0),MATCH(1,($U$2=GRID!$B$31:$BI$31)*(КАЛЕНДАРЬ!$AZ15=GRID!$B$33:$BI$33), 0)),
ROUNDUP(INDEX(GRID!$B$47:$BI$57,MATCH(C$7,GRID!$A$47:$A$57,0),MATCH(1,($U$2=GRID!$B$31:$BI$31)*(КАЛЕНДАРЬ!$AZ15=GRID!$B$33:$BI$33),0))*(1-GRID!$B$69),0))</f>
        <v>20100</v>
      </c>
      <c r="E473" s="47" cm="1">
        <f t="array" ref="E473">IF($I$2="Открытый тариф",
INDEX(GRID!$B$34:$BI$44,MATCH(E$7,GRID!$A$34:$A$44,0),MATCH(1,($U$2=GRID!$B$31:$BI$31)*(КАЛЕНДАРЬ!$AZ15=GRID!$B$33:$BI$33), 0)),
ROUNDUP(INDEX(GRID!$B$34:$BI$44,MATCH(E$7,GRID!$A$34:$A$44,0),MATCH(1,($U$2=GRID!$B$31:$BI$31)*(КАЛЕНДАРЬ!$AZ15=GRID!$B$33:$BI$33),0))*(1-GRID!$B$69),0))</f>
        <v>21900</v>
      </c>
      <c r="F473" s="47" cm="1">
        <f t="array" ref="F473">IF($I$2="Открытый тариф",
INDEX(GRID!$B$47:$BI$57,MATCH(E$7,GRID!$A$47:$A$57,0),MATCH(1,($U$2=GRID!$B$31:$BI$31)*(КАЛЕНДАРЬ!$AZ15=GRID!$B$33:$BI$33), 0)),
ROUNDUP(INDEX(GRID!$B$47:$BI$57,MATCH(E$7,GRID!$A$47:$A$57,0),MATCH(1,($U$2=GRID!$B$31:$BI$31)*(КАЛЕНДАРЬ!$AZ15=GRID!$B$33:$BI$33),0))*(1-GRID!$B$69),0))</f>
        <v>21900</v>
      </c>
      <c r="G473" s="47" cm="1">
        <f t="array" ref="G473">IF($I$2="Открытый тариф",
INDEX(GRID!$B$34:$BI$44,MATCH(G$7,GRID!$A$34:$A$44,0),MATCH(1,($U$2=GRID!$B$31:$BI$31)*(КАЛЕНДАРЬ!$AZ15=GRID!$B$33:$BI$33), 0)),
ROUNDUP(INDEX(GRID!$B$34:$BI$44,MATCH(G$7,GRID!$A$34:$A$44,0),MATCH(1,($U$2=GRID!$B$31:$BI$31)*(КАЛЕНДАРЬ!$AZ15=GRID!$B$33:$BI$33),0))*(1-GRID!$B$69),0))</f>
        <v>22900</v>
      </c>
      <c r="H473" s="47" cm="1">
        <f t="array" ref="H473">IF($I$2="Открытый тариф",
INDEX(GRID!$B$47:$BI$57,MATCH(G$7,GRID!$A$47:$A$57,0),MATCH(1,($U$2=GRID!$B$31:$BI$31)*(КАЛЕНДАРЬ!$AZ15=GRID!$B$33:$BI$33), 0)),
ROUNDUP(INDEX(GRID!$B$47:$BI$57,MATCH(G$7,GRID!$A$47:$A$57,0),MATCH(1,($U$2=GRID!$B$31:$BI$31)*(КАЛЕНДАРЬ!$AZ15=GRID!$B$33:$BI$33),0))*(1-GRID!$B$69),0))</f>
        <v>22900</v>
      </c>
      <c r="I473" s="47" cm="1">
        <f t="array" ref="I473">IF($I$2="Открытый тариф",
INDEX(GRID!$B$34:$BI$44,MATCH(I$7,GRID!$A$34:$A$44,0),MATCH(1,($U$2=GRID!$B$31:$BI$31)*(КАЛЕНДАРЬ!$AZ15=GRID!$B$33:$BI$33), 0)),
ROUNDUP(INDEX(GRID!$B$34:$BI$44,MATCH(I$7,GRID!$A$34:$A$44,0),MATCH(1,($U$2=GRID!$B$31:$BI$31)*(КАЛЕНДАРЬ!$AZ15=GRID!$B$33:$BI$33),0))*(1-GRID!$B$69),0))</f>
        <v>24700</v>
      </c>
      <c r="J473" s="47" cm="1">
        <f t="array" ref="J473">IF($I$2="Открытый тариф",
INDEX(GRID!$B$47:$BI$57,MATCH(I$7,GRID!$A$47:$A$57,0),MATCH(1,($U$2=GRID!$B$31:$BI$31)*(КАЛЕНДАРЬ!$AZ15=GRID!$B$33:$BI$33), 0)),
ROUNDUP(INDEX(GRID!$B$47:$BI$57,MATCH(I$7,GRID!$A$47:$A$57,0),MATCH(1,($U$2=GRID!$B$31:$BI$31)*(КАЛЕНДАРЬ!$AZ15=GRID!$B$33:$BI$33),0))*(1-GRID!$B$69),0))</f>
        <v>24700</v>
      </c>
      <c r="K473" s="47" cm="1">
        <f t="array" ref="K473">IF($I$2="Открытый тариф",
INDEX(GRID!$B$34:$BI$44,MATCH(K$7,GRID!$A$34:$A$44,0),MATCH(1,($U$2=GRID!$B$31:$BI$31)*(КАЛЕНДАРЬ!$AZ15=GRID!$B$33:$BI$33), 0)),
ROUNDUP(INDEX(GRID!$B$34:$BI$44,MATCH(K$7,GRID!$A$34:$A$44,0),MATCH(1,($U$2=GRID!$B$31:$BI$31)*(КАЛЕНДАРЬ!$AZ15=GRID!$B$33:$BI$33),0))*(1-GRID!$B$69),0))</f>
        <v>25700</v>
      </c>
      <c r="L473" s="47" cm="1">
        <f t="array" ref="L473">IF($I$2="Открытый тариф",
INDEX(GRID!$B$47:$BI$57,MATCH(K$7,GRID!$A$47:$A$57,0),MATCH(1,($U$2=GRID!$B$31:$BI$31)*(КАЛЕНДАРЬ!$AZ15=GRID!$B$33:$BI$33), 0)),
ROUNDUP(INDEX(GRID!$B$47:$BI$57,MATCH(K$7,GRID!$A$47:$A$57,0),MATCH(1,($U$2=GRID!$B$31:$BI$31)*(КАЛЕНДАРЬ!$AZ15=GRID!$B$33:$BI$33),0))*(1-GRID!$B$69),0))</f>
        <v>25700</v>
      </c>
      <c r="M473" s="47" cm="1">
        <f t="array" ref="M473">IF($I$2="Открытый тариф",
INDEX(GRID!$B$34:$BI$44,MATCH(M$7,GRID!$A$34:$A$44,0),MATCH(1,($U$2=GRID!$B$31:$BI$31)*(КАЛЕНДАРЬ!$AZ15=GRID!$B$33:$BI$33), 0)),
ROUNDUP(INDEX(GRID!$B$34:$BI$44,MATCH(M$7,GRID!$A$34:$A$44,0),MATCH(1,($U$2=GRID!$B$31:$BI$31)*(КАЛЕНДАРЬ!$AZ15=GRID!$B$33:$BI$33),0))*(1-GRID!$B$69),0))</f>
        <v>27500</v>
      </c>
      <c r="N473" s="47" cm="1">
        <f t="array" ref="N473">IF($I$2="Открытый тариф",
INDEX(GRID!$B$47:$BI$57,MATCH(M$7,GRID!$A$47:$A$57,0),MATCH(1,($U$2=GRID!$B$31:$BI$31)*(КАЛЕНДАРЬ!$AZ15=GRID!$B$33:$BI$33), 0)),
ROUNDUP(INDEX(GRID!$B$47:$BI$57,MATCH(M$7,GRID!$A$47:$A$57,0),MATCH(1,($U$2=GRID!$B$31:$BI$31)*(КАЛЕНДАРЬ!$AZ15=GRID!$B$33:$BI$33),0))*(1-GRID!$B$69),0))</f>
        <v>27500</v>
      </c>
      <c r="O473" s="49" t="s">
        <v>101</v>
      </c>
      <c r="P473" s="49" t="s">
        <v>101</v>
      </c>
      <c r="Q473" s="49" t="s">
        <v>101</v>
      </c>
      <c r="R473" s="49" t="s">
        <v>101</v>
      </c>
      <c r="S473" s="49" t="s">
        <v>101</v>
      </c>
      <c r="T473" s="49" t="s">
        <v>101</v>
      </c>
      <c r="U473" s="49" t="s">
        <v>101</v>
      </c>
      <c r="V473" s="49" t="s">
        <v>101</v>
      </c>
      <c r="W473" s="49" t="s">
        <v>101</v>
      </c>
      <c r="X473" s="49" t="s">
        <v>101</v>
      </c>
      <c r="Y473" s="146"/>
    </row>
    <row r="474" spans="1:25" x14ac:dyDescent="0.2">
      <c r="A474" s="117" t="s">
        <v>45</v>
      </c>
      <c r="B474" s="117">
        <v>13</v>
      </c>
      <c r="C474" s="47" cm="1">
        <f t="array" ref="C474">IF($I$2="Открытый тариф",
INDEX(GRID!$B$34:$BI$44,MATCH(C$7,GRID!$A$34:$A$44,0),MATCH(1,($U$2=GRID!$B$31:$BI$31)*(КАЛЕНДАРЬ!$AZ16=GRID!$B$33:$BI$33), 0)),
ROUNDUP(INDEX(GRID!$B$34:$BI$44,MATCH(C$7,GRID!$A$34:$A$44,0),MATCH(1,($U$2=GRID!$B$31:$BI$31)*(КАЛЕНДАРЬ!$AZ16=GRID!$B$33:$BI$33),0))*(1-GRID!$B$69),0))</f>
        <v>20100</v>
      </c>
      <c r="D474" s="47" cm="1">
        <f t="array" ref="D474">IF($I$2="Открытый тариф",
INDEX(GRID!$B$47:$BI$57,MATCH(C$7,GRID!$A$47:$A$57,0),MATCH(1,($U$2=GRID!$B$31:$BI$31)*(КАЛЕНДАРЬ!$AZ16=GRID!$B$33:$BI$33), 0)),
ROUNDUP(INDEX(GRID!$B$47:$BI$57,MATCH(C$7,GRID!$A$47:$A$57,0),MATCH(1,($U$2=GRID!$B$31:$BI$31)*(КАЛЕНДАРЬ!$AZ16=GRID!$B$33:$BI$33),0))*(1-GRID!$B$69),0))</f>
        <v>20100</v>
      </c>
      <c r="E474" s="47" cm="1">
        <f t="array" ref="E474">IF($I$2="Открытый тариф",
INDEX(GRID!$B$34:$BI$44,MATCH(E$7,GRID!$A$34:$A$44,0),MATCH(1,($U$2=GRID!$B$31:$BI$31)*(КАЛЕНДАРЬ!$AZ16=GRID!$B$33:$BI$33), 0)),
ROUNDUP(INDEX(GRID!$B$34:$BI$44,MATCH(E$7,GRID!$A$34:$A$44,0),MATCH(1,($U$2=GRID!$B$31:$BI$31)*(КАЛЕНДАРЬ!$AZ16=GRID!$B$33:$BI$33),0))*(1-GRID!$B$69),0))</f>
        <v>21900</v>
      </c>
      <c r="F474" s="47" cm="1">
        <f t="array" ref="F474">IF($I$2="Открытый тариф",
INDEX(GRID!$B$47:$BI$57,MATCH(E$7,GRID!$A$47:$A$57,0),MATCH(1,($U$2=GRID!$B$31:$BI$31)*(КАЛЕНДАРЬ!$AZ16=GRID!$B$33:$BI$33), 0)),
ROUNDUP(INDEX(GRID!$B$47:$BI$57,MATCH(E$7,GRID!$A$47:$A$57,0),MATCH(1,($U$2=GRID!$B$31:$BI$31)*(КАЛЕНДАРЬ!$AZ16=GRID!$B$33:$BI$33),0))*(1-GRID!$B$69),0))</f>
        <v>21900</v>
      </c>
      <c r="G474" s="47" cm="1">
        <f t="array" ref="G474">IF($I$2="Открытый тариф",
INDEX(GRID!$B$34:$BI$44,MATCH(G$7,GRID!$A$34:$A$44,0),MATCH(1,($U$2=GRID!$B$31:$BI$31)*(КАЛЕНДАРЬ!$AZ16=GRID!$B$33:$BI$33), 0)),
ROUNDUP(INDEX(GRID!$B$34:$BI$44,MATCH(G$7,GRID!$A$34:$A$44,0),MATCH(1,($U$2=GRID!$B$31:$BI$31)*(КАЛЕНДАРЬ!$AZ16=GRID!$B$33:$BI$33),0))*(1-GRID!$B$69),0))</f>
        <v>22900</v>
      </c>
      <c r="H474" s="47" cm="1">
        <f t="array" ref="H474">IF($I$2="Открытый тариф",
INDEX(GRID!$B$47:$BI$57,MATCH(G$7,GRID!$A$47:$A$57,0),MATCH(1,($U$2=GRID!$B$31:$BI$31)*(КАЛЕНДАРЬ!$AZ16=GRID!$B$33:$BI$33), 0)),
ROUNDUP(INDEX(GRID!$B$47:$BI$57,MATCH(G$7,GRID!$A$47:$A$57,0),MATCH(1,($U$2=GRID!$B$31:$BI$31)*(КАЛЕНДАРЬ!$AZ16=GRID!$B$33:$BI$33),0))*(1-GRID!$B$69),0))</f>
        <v>22900</v>
      </c>
      <c r="I474" s="47" cm="1">
        <f t="array" ref="I474">IF($I$2="Открытый тариф",
INDEX(GRID!$B$34:$BI$44,MATCH(I$7,GRID!$A$34:$A$44,0),MATCH(1,($U$2=GRID!$B$31:$BI$31)*(КАЛЕНДАРЬ!$AZ16=GRID!$B$33:$BI$33), 0)),
ROUNDUP(INDEX(GRID!$B$34:$BI$44,MATCH(I$7,GRID!$A$34:$A$44,0),MATCH(1,($U$2=GRID!$B$31:$BI$31)*(КАЛЕНДАРЬ!$AZ16=GRID!$B$33:$BI$33),0))*(1-GRID!$B$69),0))</f>
        <v>24700</v>
      </c>
      <c r="J474" s="47" cm="1">
        <f t="array" ref="J474">IF($I$2="Открытый тариф",
INDEX(GRID!$B$47:$BI$57,MATCH(I$7,GRID!$A$47:$A$57,0),MATCH(1,($U$2=GRID!$B$31:$BI$31)*(КАЛЕНДАРЬ!$AZ16=GRID!$B$33:$BI$33), 0)),
ROUNDUP(INDEX(GRID!$B$47:$BI$57,MATCH(I$7,GRID!$A$47:$A$57,0),MATCH(1,($U$2=GRID!$B$31:$BI$31)*(КАЛЕНДАРЬ!$AZ16=GRID!$B$33:$BI$33),0))*(1-GRID!$B$69),0))</f>
        <v>24700</v>
      </c>
      <c r="K474" s="47" cm="1">
        <f t="array" ref="K474">IF($I$2="Открытый тариф",
INDEX(GRID!$B$34:$BI$44,MATCH(K$7,GRID!$A$34:$A$44,0),MATCH(1,($U$2=GRID!$B$31:$BI$31)*(КАЛЕНДАРЬ!$AZ16=GRID!$B$33:$BI$33), 0)),
ROUNDUP(INDEX(GRID!$B$34:$BI$44,MATCH(K$7,GRID!$A$34:$A$44,0),MATCH(1,($U$2=GRID!$B$31:$BI$31)*(КАЛЕНДАРЬ!$AZ16=GRID!$B$33:$BI$33),0))*(1-GRID!$B$69),0))</f>
        <v>25700</v>
      </c>
      <c r="L474" s="47" cm="1">
        <f t="array" ref="L474">IF($I$2="Открытый тариф",
INDEX(GRID!$B$47:$BI$57,MATCH(K$7,GRID!$A$47:$A$57,0),MATCH(1,($U$2=GRID!$B$31:$BI$31)*(КАЛЕНДАРЬ!$AZ16=GRID!$B$33:$BI$33), 0)),
ROUNDUP(INDEX(GRID!$B$47:$BI$57,MATCH(K$7,GRID!$A$47:$A$57,0),MATCH(1,($U$2=GRID!$B$31:$BI$31)*(КАЛЕНДАРЬ!$AZ16=GRID!$B$33:$BI$33),0))*(1-GRID!$B$69),0))</f>
        <v>25700</v>
      </c>
      <c r="M474" s="47" cm="1">
        <f t="array" ref="M474">IF($I$2="Открытый тариф",
INDEX(GRID!$B$34:$BI$44,MATCH(M$7,GRID!$A$34:$A$44,0),MATCH(1,($U$2=GRID!$B$31:$BI$31)*(КАЛЕНДАРЬ!$AZ16=GRID!$B$33:$BI$33), 0)),
ROUNDUP(INDEX(GRID!$B$34:$BI$44,MATCH(M$7,GRID!$A$34:$A$44,0),MATCH(1,($U$2=GRID!$B$31:$BI$31)*(КАЛЕНДАРЬ!$AZ16=GRID!$B$33:$BI$33),0))*(1-GRID!$B$69),0))</f>
        <v>27500</v>
      </c>
      <c r="N474" s="47" cm="1">
        <f t="array" ref="N474">IF($I$2="Открытый тариф",
INDEX(GRID!$B$47:$BI$57,MATCH(M$7,GRID!$A$47:$A$57,0),MATCH(1,($U$2=GRID!$B$31:$BI$31)*(КАЛЕНДАРЬ!$AZ16=GRID!$B$33:$BI$33), 0)),
ROUNDUP(INDEX(GRID!$B$47:$BI$57,MATCH(M$7,GRID!$A$47:$A$57,0),MATCH(1,($U$2=GRID!$B$31:$BI$31)*(КАЛЕНДАРЬ!$AZ16=GRID!$B$33:$BI$33),0))*(1-GRID!$B$69),0))</f>
        <v>27500</v>
      </c>
      <c r="O474" s="49" t="s">
        <v>101</v>
      </c>
      <c r="P474" s="49" t="s">
        <v>101</v>
      </c>
      <c r="Q474" s="49" t="s">
        <v>101</v>
      </c>
      <c r="R474" s="49" t="s">
        <v>101</v>
      </c>
      <c r="S474" s="49" t="s">
        <v>101</v>
      </c>
      <c r="T474" s="49" t="s">
        <v>101</v>
      </c>
      <c r="U474" s="49" t="s">
        <v>101</v>
      </c>
      <c r="V474" s="49" t="s">
        <v>101</v>
      </c>
      <c r="W474" s="49" t="s">
        <v>101</v>
      </c>
      <c r="X474" s="49" t="s">
        <v>101</v>
      </c>
      <c r="Y474" s="146"/>
    </row>
    <row r="475" spans="1:25" x14ac:dyDescent="0.2">
      <c r="A475" s="117" t="s">
        <v>46</v>
      </c>
      <c r="B475" s="117">
        <v>14</v>
      </c>
      <c r="C475" s="47" cm="1">
        <f t="array" ref="C475">IF($I$2="Открытый тариф",
INDEX(GRID!$B$34:$BI$44,MATCH(C$7,GRID!$A$34:$A$44,0),MATCH(1,($U$2=GRID!$B$31:$BI$31)*(КАЛЕНДАРЬ!$AZ17=GRID!$B$33:$BI$33), 0)),
ROUNDUP(INDEX(GRID!$B$34:$BI$44,MATCH(C$7,GRID!$A$34:$A$44,0),MATCH(1,($U$2=GRID!$B$31:$BI$31)*(КАЛЕНДАРЬ!$AZ17=GRID!$B$33:$BI$33),0))*(1-GRID!$B$69),0))</f>
        <v>20100</v>
      </c>
      <c r="D475" s="47" cm="1">
        <f t="array" ref="D475">IF($I$2="Открытый тариф",
INDEX(GRID!$B$47:$BI$57,MATCH(C$7,GRID!$A$47:$A$57,0),MATCH(1,($U$2=GRID!$B$31:$BI$31)*(КАЛЕНДАРЬ!$AZ17=GRID!$B$33:$BI$33), 0)),
ROUNDUP(INDEX(GRID!$B$47:$BI$57,MATCH(C$7,GRID!$A$47:$A$57,0),MATCH(1,($U$2=GRID!$B$31:$BI$31)*(КАЛЕНДАРЬ!$AZ17=GRID!$B$33:$BI$33),0))*(1-GRID!$B$69),0))</f>
        <v>20100</v>
      </c>
      <c r="E475" s="47" cm="1">
        <f t="array" ref="E475">IF($I$2="Открытый тариф",
INDEX(GRID!$B$34:$BI$44,MATCH(E$7,GRID!$A$34:$A$44,0),MATCH(1,($U$2=GRID!$B$31:$BI$31)*(КАЛЕНДАРЬ!$AZ17=GRID!$B$33:$BI$33), 0)),
ROUNDUP(INDEX(GRID!$B$34:$BI$44,MATCH(E$7,GRID!$A$34:$A$44,0),MATCH(1,($U$2=GRID!$B$31:$BI$31)*(КАЛЕНДАРЬ!$AZ17=GRID!$B$33:$BI$33),0))*(1-GRID!$B$69),0))</f>
        <v>21900</v>
      </c>
      <c r="F475" s="47" cm="1">
        <f t="array" ref="F475">IF($I$2="Открытый тариф",
INDEX(GRID!$B$47:$BI$57,MATCH(E$7,GRID!$A$47:$A$57,0),MATCH(1,($U$2=GRID!$B$31:$BI$31)*(КАЛЕНДАРЬ!$AZ17=GRID!$B$33:$BI$33), 0)),
ROUNDUP(INDEX(GRID!$B$47:$BI$57,MATCH(E$7,GRID!$A$47:$A$57,0),MATCH(1,($U$2=GRID!$B$31:$BI$31)*(КАЛЕНДАРЬ!$AZ17=GRID!$B$33:$BI$33),0))*(1-GRID!$B$69),0))</f>
        <v>21900</v>
      </c>
      <c r="G475" s="47" cm="1">
        <f t="array" ref="G475">IF($I$2="Открытый тариф",
INDEX(GRID!$B$34:$BI$44,MATCH(G$7,GRID!$A$34:$A$44,0),MATCH(1,($U$2=GRID!$B$31:$BI$31)*(КАЛЕНДАРЬ!$AZ17=GRID!$B$33:$BI$33), 0)),
ROUNDUP(INDEX(GRID!$B$34:$BI$44,MATCH(G$7,GRID!$A$34:$A$44,0),MATCH(1,($U$2=GRID!$B$31:$BI$31)*(КАЛЕНДАРЬ!$AZ17=GRID!$B$33:$BI$33),0))*(1-GRID!$B$69),0))</f>
        <v>22900</v>
      </c>
      <c r="H475" s="47" cm="1">
        <f t="array" ref="H475">IF($I$2="Открытый тариф",
INDEX(GRID!$B$47:$BI$57,MATCH(G$7,GRID!$A$47:$A$57,0),MATCH(1,($U$2=GRID!$B$31:$BI$31)*(КАЛЕНДАРЬ!$AZ17=GRID!$B$33:$BI$33), 0)),
ROUNDUP(INDEX(GRID!$B$47:$BI$57,MATCH(G$7,GRID!$A$47:$A$57,0),MATCH(1,($U$2=GRID!$B$31:$BI$31)*(КАЛЕНДАРЬ!$AZ17=GRID!$B$33:$BI$33),0))*(1-GRID!$B$69),0))</f>
        <v>22900</v>
      </c>
      <c r="I475" s="47" cm="1">
        <f t="array" ref="I475">IF($I$2="Открытый тариф",
INDEX(GRID!$B$34:$BI$44,MATCH(I$7,GRID!$A$34:$A$44,0),MATCH(1,($U$2=GRID!$B$31:$BI$31)*(КАЛЕНДАРЬ!$AZ17=GRID!$B$33:$BI$33), 0)),
ROUNDUP(INDEX(GRID!$B$34:$BI$44,MATCH(I$7,GRID!$A$34:$A$44,0),MATCH(1,($U$2=GRID!$B$31:$BI$31)*(КАЛЕНДАРЬ!$AZ17=GRID!$B$33:$BI$33),0))*(1-GRID!$B$69),0))</f>
        <v>24700</v>
      </c>
      <c r="J475" s="47" cm="1">
        <f t="array" ref="J475">IF($I$2="Открытый тариф",
INDEX(GRID!$B$47:$BI$57,MATCH(I$7,GRID!$A$47:$A$57,0),MATCH(1,($U$2=GRID!$B$31:$BI$31)*(КАЛЕНДАРЬ!$AZ17=GRID!$B$33:$BI$33), 0)),
ROUNDUP(INDEX(GRID!$B$47:$BI$57,MATCH(I$7,GRID!$A$47:$A$57,0),MATCH(1,($U$2=GRID!$B$31:$BI$31)*(КАЛЕНДАРЬ!$AZ17=GRID!$B$33:$BI$33),0))*(1-GRID!$B$69),0))</f>
        <v>24700</v>
      </c>
      <c r="K475" s="47" cm="1">
        <f t="array" ref="K475">IF($I$2="Открытый тариф",
INDEX(GRID!$B$34:$BI$44,MATCH(K$7,GRID!$A$34:$A$44,0),MATCH(1,($U$2=GRID!$B$31:$BI$31)*(КАЛЕНДАРЬ!$AZ17=GRID!$B$33:$BI$33), 0)),
ROUNDUP(INDEX(GRID!$B$34:$BI$44,MATCH(K$7,GRID!$A$34:$A$44,0),MATCH(1,($U$2=GRID!$B$31:$BI$31)*(КАЛЕНДАРЬ!$AZ17=GRID!$B$33:$BI$33),0))*(1-GRID!$B$69),0))</f>
        <v>25700</v>
      </c>
      <c r="L475" s="47" cm="1">
        <f t="array" ref="L475">IF($I$2="Открытый тариф",
INDEX(GRID!$B$47:$BI$57,MATCH(K$7,GRID!$A$47:$A$57,0),MATCH(1,($U$2=GRID!$B$31:$BI$31)*(КАЛЕНДАРЬ!$AZ17=GRID!$B$33:$BI$33), 0)),
ROUNDUP(INDEX(GRID!$B$47:$BI$57,MATCH(K$7,GRID!$A$47:$A$57,0),MATCH(1,($U$2=GRID!$B$31:$BI$31)*(КАЛЕНДАРЬ!$AZ17=GRID!$B$33:$BI$33),0))*(1-GRID!$B$69),0))</f>
        <v>25700</v>
      </c>
      <c r="M475" s="47" cm="1">
        <f t="array" ref="M475">IF($I$2="Открытый тариф",
INDEX(GRID!$B$34:$BI$44,MATCH(M$7,GRID!$A$34:$A$44,0),MATCH(1,($U$2=GRID!$B$31:$BI$31)*(КАЛЕНДАРЬ!$AZ17=GRID!$B$33:$BI$33), 0)),
ROUNDUP(INDEX(GRID!$B$34:$BI$44,MATCH(M$7,GRID!$A$34:$A$44,0),MATCH(1,($U$2=GRID!$B$31:$BI$31)*(КАЛЕНДАРЬ!$AZ17=GRID!$B$33:$BI$33),0))*(1-GRID!$B$69),0))</f>
        <v>27500</v>
      </c>
      <c r="N475" s="47" cm="1">
        <f t="array" ref="N475">IF($I$2="Открытый тариф",
INDEX(GRID!$B$47:$BI$57,MATCH(M$7,GRID!$A$47:$A$57,0),MATCH(1,($U$2=GRID!$B$31:$BI$31)*(КАЛЕНДАРЬ!$AZ17=GRID!$B$33:$BI$33), 0)),
ROUNDUP(INDEX(GRID!$B$47:$BI$57,MATCH(M$7,GRID!$A$47:$A$57,0),MATCH(1,($U$2=GRID!$B$31:$BI$31)*(КАЛЕНДАРЬ!$AZ17=GRID!$B$33:$BI$33),0))*(1-GRID!$B$69),0))</f>
        <v>27500</v>
      </c>
      <c r="O475" s="49" t="s">
        <v>101</v>
      </c>
      <c r="P475" s="49" t="s">
        <v>101</v>
      </c>
      <c r="Q475" s="49" t="s">
        <v>101</v>
      </c>
      <c r="R475" s="49" t="s">
        <v>101</v>
      </c>
      <c r="S475" s="49" t="s">
        <v>101</v>
      </c>
      <c r="T475" s="49" t="s">
        <v>101</v>
      </c>
      <c r="U475" s="49" t="s">
        <v>101</v>
      </c>
      <c r="V475" s="49" t="s">
        <v>101</v>
      </c>
      <c r="W475" s="49" t="s">
        <v>101</v>
      </c>
      <c r="X475" s="49" t="s">
        <v>101</v>
      </c>
      <c r="Y475" s="146"/>
    </row>
    <row r="476" spans="1:25" x14ac:dyDescent="0.2">
      <c r="A476" s="117" t="s">
        <v>47</v>
      </c>
      <c r="B476" s="117">
        <v>15</v>
      </c>
      <c r="C476" s="47" cm="1">
        <f t="array" ref="C476">IF($I$2="Открытый тариф",
INDEX(GRID!$B$34:$BI$44,MATCH(C$7,GRID!$A$34:$A$44,0),MATCH(1,($U$2=GRID!$B$31:$BI$31)*(КАЛЕНДАРЬ!$AZ18=GRID!$B$33:$BI$33), 0)),
ROUNDUP(INDEX(GRID!$B$34:$BI$44,MATCH(C$7,GRID!$A$34:$A$44,0),MATCH(1,($U$2=GRID!$B$31:$BI$31)*(КАЛЕНДАРЬ!$AZ18=GRID!$B$33:$BI$33),0))*(1-GRID!$B$69),0))</f>
        <v>21300</v>
      </c>
      <c r="D476" s="47" cm="1">
        <f t="array" ref="D476">IF($I$2="Открытый тариф",
INDEX(GRID!$B$47:$BI$57,MATCH(C$7,GRID!$A$47:$A$57,0),MATCH(1,($U$2=GRID!$B$31:$BI$31)*(КАЛЕНДАРЬ!$AZ18=GRID!$B$33:$BI$33), 0)),
ROUNDUP(INDEX(GRID!$B$47:$BI$57,MATCH(C$7,GRID!$A$47:$A$57,0),MATCH(1,($U$2=GRID!$B$31:$BI$31)*(КАЛЕНДАРЬ!$AZ18=GRID!$B$33:$BI$33),0))*(1-GRID!$B$69),0))</f>
        <v>21300</v>
      </c>
      <c r="E476" s="47" cm="1">
        <f t="array" ref="E476">IF($I$2="Открытый тариф",
INDEX(GRID!$B$34:$BI$44,MATCH(E$7,GRID!$A$34:$A$44,0),MATCH(1,($U$2=GRID!$B$31:$BI$31)*(КАЛЕНДАРЬ!$AZ18=GRID!$B$33:$BI$33), 0)),
ROUNDUP(INDEX(GRID!$B$34:$BI$44,MATCH(E$7,GRID!$A$34:$A$44,0),MATCH(1,($U$2=GRID!$B$31:$BI$31)*(КАЛЕНДАРЬ!$AZ18=GRID!$B$33:$BI$33),0))*(1-GRID!$B$69),0))</f>
        <v>23200</v>
      </c>
      <c r="F476" s="47" cm="1">
        <f t="array" ref="F476">IF($I$2="Открытый тариф",
INDEX(GRID!$B$47:$BI$57,MATCH(E$7,GRID!$A$47:$A$57,0),MATCH(1,($U$2=GRID!$B$31:$BI$31)*(КАЛЕНДАРЬ!$AZ18=GRID!$B$33:$BI$33), 0)),
ROUNDUP(INDEX(GRID!$B$47:$BI$57,MATCH(E$7,GRID!$A$47:$A$57,0),MATCH(1,($U$2=GRID!$B$31:$BI$31)*(КАЛЕНДАРЬ!$AZ18=GRID!$B$33:$BI$33),0))*(1-GRID!$B$69),0))</f>
        <v>23200</v>
      </c>
      <c r="G476" s="47" cm="1">
        <f t="array" ref="G476">IF($I$2="Открытый тариф",
INDEX(GRID!$B$34:$BI$44,MATCH(G$7,GRID!$A$34:$A$44,0),MATCH(1,($U$2=GRID!$B$31:$BI$31)*(КАЛЕНДАРЬ!$AZ18=GRID!$B$33:$BI$33), 0)),
ROUNDUP(INDEX(GRID!$B$34:$BI$44,MATCH(G$7,GRID!$A$34:$A$44,0),MATCH(1,($U$2=GRID!$B$31:$BI$31)*(КАЛЕНДАРЬ!$AZ18=GRID!$B$33:$BI$33),0))*(1-GRID!$B$69),0))</f>
        <v>24300</v>
      </c>
      <c r="H476" s="47" cm="1">
        <f t="array" ref="H476">IF($I$2="Открытый тариф",
INDEX(GRID!$B$47:$BI$57,MATCH(G$7,GRID!$A$47:$A$57,0),MATCH(1,($U$2=GRID!$B$31:$BI$31)*(КАЛЕНДАРЬ!$AZ18=GRID!$B$33:$BI$33), 0)),
ROUNDUP(INDEX(GRID!$B$47:$BI$57,MATCH(G$7,GRID!$A$47:$A$57,0),MATCH(1,($U$2=GRID!$B$31:$BI$31)*(КАЛЕНДАРЬ!$AZ18=GRID!$B$33:$BI$33),0))*(1-GRID!$B$69),0))</f>
        <v>24300</v>
      </c>
      <c r="I476" s="47" cm="1">
        <f t="array" ref="I476">IF($I$2="Открытый тариф",
INDEX(GRID!$B$34:$BI$44,MATCH(I$7,GRID!$A$34:$A$44,0),MATCH(1,($U$2=GRID!$B$31:$BI$31)*(КАЛЕНДАРЬ!$AZ18=GRID!$B$33:$BI$33), 0)),
ROUNDUP(INDEX(GRID!$B$34:$BI$44,MATCH(I$7,GRID!$A$34:$A$44,0),MATCH(1,($U$2=GRID!$B$31:$BI$31)*(КАЛЕНДАРЬ!$AZ18=GRID!$B$33:$BI$33),0))*(1-GRID!$B$69),0))</f>
        <v>26200</v>
      </c>
      <c r="J476" s="47" cm="1">
        <f t="array" ref="J476">IF($I$2="Открытый тариф",
INDEX(GRID!$B$47:$BI$57,MATCH(I$7,GRID!$A$47:$A$57,0),MATCH(1,($U$2=GRID!$B$31:$BI$31)*(КАЛЕНДАРЬ!$AZ18=GRID!$B$33:$BI$33), 0)),
ROUNDUP(INDEX(GRID!$B$47:$BI$57,MATCH(I$7,GRID!$A$47:$A$57,0),MATCH(1,($U$2=GRID!$B$31:$BI$31)*(КАЛЕНДАРЬ!$AZ18=GRID!$B$33:$BI$33),0))*(1-GRID!$B$69),0))</f>
        <v>26200</v>
      </c>
      <c r="K476" s="47" cm="1">
        <f t="array" ref="K476">IF($I$2="Открытый тариф",
INDEX(GRID!$B$34:$BI$44,MATCH(K$7,GRID!$A$34:$A$44,0),MATCH(1,($U$2=GRID!$B$31:$BI$31)*(КАЛЕНДАРЬ!$AZ18=GRID!$B$33:$BI$33), 0)),
ROUNDUP(INDEX(GRID!$B$34:$BI$44,MATCH(K$7,GRID!$A$34:$A$44,0),MATCH(1,($U$2=GRID!$B$31:$BI$31)*(КАЛЕНДАРЬ!$AZ18=GRID!$B$33:$BI$33),0))*(1-GRID!$B$69),0))</f>
        <v>27300</v>
      </c>
      <c r="L476" s="47" cm="1">
        <f t="array" ref="L476">IF($I$2="Открытый тариф",
INDEX(GRID!$B$47:$BI$57,MATCH(K$7,GRID!$A$47:$A$57,0),MATCH(1,($U$2=GRID!$B$31:$BI$31)*(КАЛЕНДАРЬ!$AZ18=GRID!$B$33:$BI$33), 0)),
ROUNDUP(INDEX(GRID!$B$47:$BI$57,MATCH(K$7,GRID!$A$47:$A$57,0),MATCH(1,($U$2=GRID!$B$31:$BI$31)*(КАЛЕНДАРЬ!$AZ18=GRID!$B$33:$BI$33),0))*(1-GRID!$B$69),0))</f>
        <v>27300</v>
      </c>
      <c r="M476" s="47" cm="1">
        <f t="array" ref="M476">IF($I$2="Открытый тариф",
INDEX(GRID!$B$34:$BI$44,MATCH(M$7,GRID!$A$34:$A$44,0),MATCH(1,($U$2=GRID!$B$31:$BI$31)*(КАЛЕНДАРЬ!$AZ18=GRID!$B$33:$BI$33), 0)),
ROUNDUP(INDEX(GRID!$B$34:$BI$44,MATCH(M$7,GRID!$A$34:$A$44,0),MATCH(1,($U$2=GRID!$B$31:$BI$31)*(КАЛЕНДАРЬ!$AZ18=GRID!$B$33:$BI$33),0))*(1-GRID!$B$69),0))</f>
        <v>29200</v>
      </c>
      <c r="N476" s="47" cm="1">
        <f t="array" ref="N476">IF($I$2="Открытый тариф",
INDEX(GRID!$B$47:$BI$57,MATCH(M$7,GRID!$A$47:$A$57,0),MATCH(1,($U$2=GRID!$B$31:$BI$31)*(КАЛЕНДАРЬ!$AZ18=GRID!$B$33:$BI$33), 0)),
ROUNDUP(INDEX(GRID!$B$47:$BI$57,MATCH(M$7,GRID!$A$47:$A$57,0),MATCH(1,($U$2=GRID!$B$31:$BI$31)*(КАЛЕНДАРЬ!$AZ18=GRID!$B$33:$BI$33),0))*(1-GRID!$B$69),0))</f>
        <v>29200</v>
      </c>
      <c r="O476" s="49" t="s">
        <v>101</v>
      </c>
      <c r="P476" s="49" t="s">
        <v>101</v>
      </c>
      <c r="Q476" s="49" t="s">
        <v>101</v>
      </c>
      <c r="R476" s="49" t="s">
        <v>101</v>
      </c>
      <c r="S476" s="49" t="s">
        <v>101</v>
      </c>
      <c r="T476" s="49" t="s">
        <v>101</v>
      </c>
      <c r="U476" s="49" t="s">
        <v>101</v>
      </c>
      <c r="V476" s="49" t="s">
        <v>101</v>
      </c>
      <c r="W476" s="49" t="s">
        <v>101</v>
      </c>
      <c r="X476" s="49" t="s">
        <v>101</v>
      </c>
      <c r="Y476" s="146"/>
    </row>
    <row r="477" spans="1:25" x14ac:dyDescent="0.2">
      <c r="A477" s="117" t="s">
        <v>48</v>
      </c>
      <c r="B477" s="117">
        <v>16</v>
      </c>
      <c r="C477" s="47" cm="1">
        <f t="array" ref="C477">IF($I$2="Открытый тариф",
INDEX(GRID!$B$34:$BI$44,MATCH(C$7,GRID!$A$34:$A$44,0),MATCH(1,($U$2=GRID!$B$31:$BI$31)*(КАЛЕНДАРЬ!$AZ19=GRID!$B$33:$BI$33), 0)),
ROUNDUP(INDEX(GRID!$B$34:$BI$44,MATCH(C$7,GRID!$A$34:$A$44,0),MATCH(1,($U$2=GRID!$B$31:$BI$31)*(КАЛЕНДАРЬ!$AZ19=GRID!$B$33:$BI$33),0))*(1-GRID!$B$69),0))</f>
        <v>21300</v>
      </c>
      <c r="D477" s="47" cm="1">
        <f t="array" ref="D477">IF($I$2="Открытый тариф",
INDEX(GRID!$B$47:$BI$57,MATCH(C$7,GRID!$A$47:$A$57,0),MATCH(1,($U$2=GRID!$B$31:$BI$31)*(КАЛЕНДАРЬ!$AZ19=GRID!$B$33:$BI$33), 0)),
ROUNDUP(INDEX(GRID!$B$47:$BI$57,MATCH(C$7,GRID!$A$47:$A$57,0),MATCH(1,($U$2=GRID!$B$31:$BI$31)*(КАЛЕНДАРЬ!$AZ19=GRID!$B$33:$BI$33),0))*(1-GRID!$B$69),0))</f>
        <v>21300</v>
      </c>
      <c r="E477" s="47" cm="1">
        <f t="array" ref="E477">IF($I$2="Открытый тариф",
INDEX(GRID!$B$34:$BI$44,MATCH(E$7,GRID!$A$34:$A$44,0),MATCH(1,($U$2=GRID!$B$31:$BI$31)*(КАЛЕНДАРЬ!$AZ19=GRID!$B$33:$BI$33), 0)),
ROUNDUP(INDEX(GRID!$B$34:$BI$44,MATCH(E$7,GRID!$A$34:$A$44,0),MATCH(1,($U$2=GRID!$B$31:$BI$31)*(КАЛЕНДАРЬ!$AZ19=GRID!$B$33:$BI$33),0))*(1-GRID!$B$69),0))</f>
        <v>23200</v>
      </c>
      <c r="F477" s="47" cm="1">
        <f t="array" ref="F477">IF($I$2="Открытый тариф",
INDEX(GRID!$B$47:$BI$57,MATCH(E$7,GRID!$A$47:$A$57,0),MATCH(1,($U$2=GRID!$B$31:$BI$31)*(КАЛЕНДАРЬ!$AZ19=GRID!$B$33:$BI$33), 0)),
ROUNDUP(INDEX(GRID!$B$47:$BI$57,MATCH(E$7,GRID!$A$47:$A$57,0),MATCH(1,($U$2=GRID!$B$31:$BI$31)*(КАЛЕНДАРЬ!$AZ19=GRID!$B$33:$BI$33),0))*(1-GRID!$B$69),0))</f>
        <v>23200</v>
      </c>
      <c r="G477" s="47" cm="1">
        <f t="array" ref="G477">IF($I$2="Открытый тариф",
INDEX(GRID!$B$34:$BI$44,MATCH(G$7,GRID!$A$34:$A$44,0),MATCH(1,($U$2=GRID!$B$31:$BI$31)*(КАЛЕНДАРЬ!$AZ19=GRID!$B$33:$BI$33), 0)),
ROUNDUP(INDEX(GRID!$B$34:$BI$44,MATCH(G$7,GRID!$A$34:$A$44,0),MATCH(1,($U$2=GRID!$B$31:$BI$31)*(КАЛЕНДАРЬ!$AZ19=GRID!$B$33:$BI$33),0))*(1-GRID!$B$69),0))</f>
        <v>24300</v>
      </c>
      <c r="H477" s="47" cm="1">
        <f t="array" ref="H477">IF($I$2="Открытый тариф",
INDEX(GRID!$B$47:$BI$57,MATCH(G$7,GRID!$A$47:$A$57,0),MATCH(1,($U$2=GRID!$B$31:$BI$31)*(КАЛЕНДАРЬ!$AZ19=GRID!$B$33:$BI$33), 0)),
ROUNDUP(INDEX(GRID!$B$47:$BI$57,MATCH(G$7,GRID!$A$47:$A$57,0),MATCH(1,($U$2=GRID!$B$31:$BI$31)*(КАЛЕНДАРЬ!$AZ19=GRID!$B$33:$BI$33),0))*(1-GRID!$B$69),0))</f>
        <v>24300</v>
      </c>
      <c r="I477" s="47" cm="1">
        <f t="array" ref="I477">IF($I$2="Открытый тариф",
INDEX(GRID!$B$34:$BI$44,MATCH(I$7,GRID!$A$34:$A$44,0),MATCH(1,($U$2=GRID!$B$31:$BI$31)*(КАЛЕНДАРЬ!$AZ19=GRID!$B$33:$BI$33), 0)),
ROUNDUP(INDEX(GRID!$B$34:$BI$44,MATCH(I$7,GRID!$A$34:$A$44,0),MATCH(1,($U$2=GRID!$B$31:$BI$31)*(КАЛЕНДАРЬ!$AZ19=GRID!$B$33:$BI$33),0))*(1-GRID!$B$69),0))</f>
        <v>26200</v>
      </c>
      <c r="J477" s="47" cm="1">
        <f t="array" ref="J477">IF($I$2="Открытый тариф",
INDEX(GRID!$B$47:$BI$57,MATCH(I$7,GRID!$A$47:$A$57,0),MATCH(1,($U$2=GRID!$B$31:$BI$31)*(КАЛЕНДАРЬ!$AZ19=GRID!$B$33:$BI$33), 0)),
ROUNDUP(INDEX(GRID!$B$47:$BI$57,MATCH(I$7,GRID!$A$47:$A$57,0),MATCH(1,($U$2=GRID!$B$31:$BI$31)*(КАЛЕНДАРЬ!$AZ19=GRID!$B$33:$BI$33),0))*(1-GRID!$B$69),0))</f>
        <v>26200</v>
      </c>
      <c r="K477" s="47" cm="1">
        <f t="array" ref="K477">IF($I$2="Открытый тариф",
INDEX(GRID!$B$34:$BI$44,MATCH(K$7,GRID!$A$34:$A$44,0),MATCH(1,($U$2=GRID!$B$31:$BI$31)*(КАЛЕНДАРЬ!$AZ19=GRID!$B$33:$BI$33), 0)),
ROUNDUP(INDEX(GRID!$B$34:$BI$44,MATCH(K$7,GRID!$A$34:$A$44,0),MATCH(1,($U$2=GRID!$B$31:$BI$31)*(КАЛЕНДАРЬ!$AZ19=GRID!$B$33:$BI$33),0))*(1-GRID!$B$69),0))</f>
        <v>27300</v>
      </c>
      <c r="L477" s="47" cm="1">
        <f t="array" ref="L477">IF($I$2="Открытый тариф",
INDEX(GRID!$B$47:$BI$57,MATCH(K$7,GRID!$A$47:$A$57,0),MATCH(1,($U$2=GRID!$B$31:$BI$31)*(КАЛЕНДАРЬ!$AZ19=GRID!$B$33:$BI$33), 0)),
ROUNDUP(INDEX(GRID!$B$47:$BI$57,MATCH(K$7,GRID!$A$47:$A$57,0),MATCH(1,($U$2=GRID!$B$31:$BI$31)*(КАЛЕНДАРЬ!$AZ19=GRID!$B$33:$BI$33),0))*(1-GRID!$B$69),0))</f>
        <v>27300</v>
      </c>
      <c r="M477" s="47" cm="1">
        <f t="array" ref="M477">IF($I$2="Открытый тариф",
INDEX(GRID!$B$34:$BI$44,MATCH(M$7,GRID!$A$34:$A$44,0),MATCH(1,($U$2=GRID!$B$31:$BI$31)*(КАЛЕНДАРЬ!$AZ19=GRID!$B$33:$BI$33), 0)),
ROUNDUP(INDEX(GRID!$B$34:$BI$44,MATCH(M$7,GRID!$A$34:$A$44,0),MATCH(1,($U$2=GRID!$B$31:$BI$31)*(КАЛЕНДАРЬ!$AZ19=GRID!$B$33:$BI$33),0))*(1-GRID!$B$69),0))</f>
        <v>29200</v>
      </c>
      <c r="N477" s="47" cm="1">
        <f t="array" ref="N477">IF($I$2="Открытый тариф",
INDEX(GRID!$B$47:$BI$57,MATCH(M$7,GRID!$A$47:$A$57,0),MATCH(1,($U$2=GRID!$B$31:$BI$31)*(КАЛЕНДАРЬ!$AZ19=GRID!$B$33:$BI$33), 0)),
ROUNDUP(INDEX(GRID!$B$47:$BI$57,MATCH(M$7,GRID!$A$47:$A$57,0),MATCH(1,($U$2=GRID!$B$31:$BI$31)*(КАЛЕНДАРЬ!$AZ19=GRID!$B$33:$BI$33),0))*(1-GRID!$B$69),0))</f>
        <v>29200</v>
      </c>
      <c r="O477" s="49" t="s">
        <v>101</v>
      </c>
      <c r="P477" s="49" t="s">
        <v>101</v>
      </c>
      <c r="Q477" s="49" t="s">
        <v>101</v>
      </c>
      <c r="R477" s="49" t="s">
        <v>101</v>
      </c>
      <c r="S477" s="49" t="s">
        <v>101</v>
      </c>
      <c r="T477" s="49" t="s">
        <v>101</v>
      </c>
      <c r="U477" s="49" t="s">
        <v>101</v>
      </c>
      <c r="V477" s="49" t="s">
        <v>101</v>
      </c>
      <c r="W477" s="49" t="s">
        <v>101</v>
      </c>
      <c r="X477" s="49" t="s">
        <v>101</v>
      </c>
      <c r="Y477" s="146"/>
    </row>
    <row r="478" spans="1:25" x14ac:dyDescent="0.2">
      <c r="A478" s="117" t="s">
        <v>42</v>
      </c>
      <c r="B478" s="117">
        <v>17</v>
      </c>
      <c r="C478" s="47" cm="1">
        <f t="array" ref="C478">IF($I$2="Открытый тариф",
INDEX(GRID!$B$34:$BI$44,MATCH(C$7,GRID!$A$34:$A$44,0),MATCH(1,($U$2=GRID!$B$31:$BI$31)*(КАЛЕНДАРЬ!$AZ20=GRID!$B$33:$BI$33), 0)),
ROUNDUP(INDEX(GRID!$B$34:$BI$44,MATCH(C$7,GRID!$A$34:$A$44,0),MATCH(1,($U$2=GRID!$B$31:$BI$31)*(КАЛЕНДАРЬ!$AZ20=GRID!$B$33:$BI$33),0))*(1-GRID!$B$69),0))</f>
        <v>20100</v>
      </c>
      <c r="D478" s="47" cm="1">
        <f t="array" ref="D478">IF($I$2="Открытый тариф",
INDEX(GRID!$B$47:$BI$57,MATCH(C$7,GRID!$A$47:$A$57,0),MATCH(1,($U$2=GRID!$B$31:$BI$31)*(КАЛЕНДАРЬ!$AZ20=GRID!$B$33:$BI$33), 0)),
ROUNDUP(INDEX(GRID!$B$47:$BI$57,MATCH(C$7,GRID!$A$47:$A$57,0),MATCH(1,($U$2=GRID!$B$31:$BI$31)*(КАЛЕНДАРЬ!$AZ20=GRID!$B$33:$BI$33),0))*(1-GRID!$B$69),0))</f>
        <v>20100</v>
      </c>
      <c r="E478" s="47" cm="1">
        <f t="array" ref="E478">IF($I$2="Открытый тариф",
INDEX(GRID!$B$34:$BI$44,MATCH(E$7,GRID!$A$34:$A$44,0),MATCH(1,($U$2=GRID!$B$31:$BI$31)*(КАЛЕНДАРЬ!$AZ20=GRID!$B$33:$BI$33), 0)),
ROUNDUP(INDEX(GRID!$B$34:$BI$44,MATCH(E$7,GRID!$A$34:$A$44,0),MATCH(1,($U$2=GRID!$B$31:$BI$31)*(КАЛЕНДАРЬ!$AZ20=GRID!$B$33:$BI$33),0))*(1-GRID!$B$69),0))</f>
        <v>21900</v>
      </c>
      <c r="F478" s="47" cm="1">
        <f t="array" ref="F478">IF($I$2="Открытый тариф",
INDEX(GRID!$B$47:$BI$57,MATCH(E$7,GRID!$A$47:$A$57,0),MATCH(1,($U$2=GRID!$B$31:$BI$31)*(КАЛЕНДАРЬ!$AZ20=GRID!$B$33:$BI$33), 0)),
ROUNDUP(INDEX(GRID!$B$47:$BI$57,MATCH(E$7,GRID!$A$47:$A$57,0),MATCH(1,($U$2=GRID!$B$31:$BI$31)*(КАЛЕНДАРЬ!$AZ20=GRID!$B$33:$BI$33),0))*(1-GRID!$B$69),0))</f>
        <v>21900</v>
      </c>
      <c r="G478" s="47" cm="1">
        <f t="array" ref="G478">IF($I$2="Открытый тариф",
INDEX(GRID!$B$34:$BI$44,MATCH(G$7,GRID!$A$34:$A$44,0),MATCH(1,($U$2=GRID!$B$31:$BI$31)*(КАЛЕНДАРЬ!$AZ20=GRID!$B$33:$BI$33), 0)),
ROUNDUP(INDEX(GRID!$B$34:$BI$44,MATCH(G$7,GRID!$A$34:$A$44,0),MATCH(1,($U$2=GRID!$B$31:$BI$31)*(КАЛЕНДАРЬ!$AZ20=GRID!$B$33:$BI$33),0))*(1-GRID!$B$69),0))</f>
        <v>22900</v>
      </c>
      <c r="H478" s="47" cm="1">
        <f t="array" ref="H478">IF($I$2="Открытый тариф",
INDEX(GRID!$B$47:$BI$57,MATCH(G$7,GRID!$A$47:$A$57,0),MATCH(1,($U$2=GRID!$B$31:$BI$31)*(КАЛЕНДАРЬ!$AZ20=GRID!$B$33:$BI$33), 0)),
ROUNDUP(INDEX(GRID!$B$47:$BI$57,MATCH(G$7,GRID!$A$47:$A$57,0),MATCH(1,($U$2=GRID!$B$31:$BI$31)*(КАЛЕНДАРЬ!$AZ20=GRID!$B$33:$BI$33),0))*(1-GRID!$B$69),0))</f>
        <v>22900</v>
      </c>
      <c r="I478" s="47" cm="1">
        <f t="array" ref="I478">IF($I$2="Открытый тариф",
INDEX(GRID!$B$34:$BI$44,MATCH(I$7,GRID!$A$34:$A$44,0),MATCH(1,($U$2=GRID!$B$31:$BI$31)*(КАЛЕНДАРЬ!$AZ20=GRID!$B$33:$BI$33), 0)),
ROUNDUP(INDEX(GRID!$B$34:$BI$44,MATCH(I$7,GRID!$A$34:$A$44,0),MATCH(1,($U$2=GRID!$B$31:$BI$31)*(КАЛЕНДАРЬ!$AZ20=GRID!$B$33:$BI$33),0))*(1-GRID!$B$69),0))</f>
        <v>24700</v>
      </c>
      <c r="J478" s="47" cm="1">
        <f t="array" ref="J478">IF($I$2="Открытый тариф",
INDEX(GRID!$B$47:$BI$57,MATCH(I$7,GRID!$A$47:$A$57,0),MATCH(1,($U$2=GRID!$B$31:$BI$31)*(КАЛЕНДАРЬ!$AZ20=GRID!$B$33:$BI$33), 0)),
ROUNDUP(INDEX(GRID!$B$47:$BI$57,MATCH(I$7,GRID!$A$47:$A$57,0),MATCH(1,($U$2=GRID!$B$31:$BI$31)*(КАЛЕНДАРЬ!$AZ20=GRID!$B$33:$BI$33),0))*(1-GRID!$B$69),0))</f>
        <v>24700</v>
      </c>
      <c r="K478" s="47" cm="1">
        <f t="array" ref="K478">IF($I$2="Открытый тариф",
INDEX(GRID!$B$34:$BI$44,MATCH(K$7,GRID!$A$34:$A$44,0),MATCH(1,($U$2=GRID!$B$31:$BI$31)*(КАЛЕНДАРЬ!$AZ20=GRID!$B$33:$BI$33), 0)),
ROUNDUP(INDEX(GRID!$B$34:$BI$44,MATCH(K$7,GRID!$A$34:$A$44,0),MATCH(1,($U$2=GRID!$B$31:$BI$31)*(КАЛЕНДАРЬ!$AZ20=GRID!$B$33:$BI$33),0))*(1-GRID!$B$69),0))</f>
        <v>25700</v>
      </c>
      <c r="L478" s="47" cm="1">
        <f t="array" ref="L478">IF($I$2="Открытый тариф",
INDEX(GRID!$B$47:$BI$57,MATCH(K$7,GRID!$A$47:$A$57,0),MATCH(1,($U$2=GRID!$B$31:$BI$31)*(КАЛЕНДАРЬ!$AZ20=GRID!$B$33:$BI$33), 0)),
ROUNDUP(INDEX(GRID!$B$47:$BI$57,MATCH(K$7,GRID!$A$47:$A$57,0),MATCH(1,($U$2=GRID!$B$31:$BI$31)*(КАЛЕНДАРЬ!$AZ20=GRID!$B$33:$BI$33),0))*(1-GRID!$B$69),0))</f>
        <v>25700</v>
      </c>
      <c r="M478" s="47" cm="1">
        <f t="array" ref="M478">IF($I$2="Открытый тариф",
INDEX(GRID!$B$34:$BI$44,MATCH(M$7,GRID!$A$34:$A$44,0),MATCH(1,($U$2=GRID!$B$31:$BI$31)*(КАЛЕНДАРЬ!$AZ20=GRID!$B$33:$BI$33), 0)),
ROUNDUP(INDEX(GRID!$B$34:$BI$44,MATCH(M$7,GRID!$A$34:$A$44,0),MATCH(1,($U$2=GRID!$B$31:$BI$31)*(КАЛЕНДАРЬ!$AZ20=GRID!$B$33:$BI$33),0))*(1-GRID!$B$69),0))</f>
        <v>27500</v>
      </c>
      <c r="N478" s="47" cm="1">
        <f t="array" ref="N478">IF($I$2="Открытый тариф",
INDEX(GRID!$B$47:$BI$57,MATCH(M$7,GRID!$A$47:$A$57,0),MATCH(1,($U$2=GRID!$B$31:$BI$31)*(КАЛЕНДАРЬ!$AZ20=GRID!$B$33:$BI$33), 0)),
ROUNDUP(INDEX(GRID!$B$47:$BI$57,MATCH(M$7,GRID!$A$47:$A$57,0),MATCH(1,($U$2=GRID!$B$31:$BI$31)*(КАЛЕНДАРЬ!$AZ20=GRID!$B$33:$BI$33),0))*(1-GRID!$B$69),0))</f>
        <v>27500</v>
      </c>
      <c r="O478" s="49" t="s">
        <v>101</v>
      </c>
      <c r="P478" s="49" t="s">
        <v>101</v>
      </c>
      <c r="Q478" s="49" t="s">
        <v>101</v>
      </c>
      <c r="R478" s="49" t="s">
        <v>101</v>
      </c>
      <c r="S478" s="49" t="s">
        <v>101</v>
      </c>
      <c r="T478" s="49" t="s">
        <v>101</v>
      </c>
      <c r="U478" s="49" t="s">
        <v>101</v>
      </c>
      <c r="V478" s="49" t="s">
        <v>101</v>
      </c>
      <c r="W478" s="49" t="s">
        <v>101</v>
      </c>
      <c r="X478" s="49" t="s">
        <v>101</v>
      </c>
      <c r="Y478" s="146"/>
    </row>
    <row r="479" spans="1:25" x14ac:dyDescent="0.2">
      <c r="A479" s="117" t="s">
        <v>43</v>
      </c>
      <c r="B479" s="117">
        <v>18</v>
      </c>
      <c r="C479" s="47" cm="1">
        <f t="array" ref="C479">IF($I$2="Открытый тариф",
INDEX(GRID!$B$34:$BI$44,MATCH(C$7,GRID!$A$34:$A$44,0),MATCH(1,($U$2=GRID!$B$31:$BI$31)*(КАЛЕНДАРЬ!$AZ21=GRID!$B$33:$BI$33), 0)),
ROUNDUP(INDEX(GRID!$B$34:$BI$44,MATCH(C$7,GRID!$A$34:$A$44,0),MATCH(1,($U$2=GRID!$B$31:$BI$31)*(КАЛЕНДАРЬ!$AZ21=GRID!$B$33:$BI$33),0))*(1-GRID!$B$69),0))</f>
        <v>20100</v>
      </c>
      <c r="D479" s="47" cm="1">
        <f t="array" ref="D479">IF($I$2="Открытый тариф",
INDEX(GRID!$B$47:$BI$57,MATCH(C$7,GRID!$A$47:$A$57,0),MATCH(1,($U$2=GRID!$B$31:$BI$31)*(КАЛЕНДАРЬ!$AZ21=GRID!$B$33:$BI$33), 0)),
ROUNDUP(INDEX(GRID!$B$47:$BI$57,MATCH(C$7,GRID!$A$47:$A$57,0),MATCH(1,($U$2=GRID!$B$31:$BI$31)*(КАЛЕНДАРЬ!$AZ21=GRID!$B$33:$BI$33),0))*(1-GRID!$B$69),0))</f>
        <v>20100</v>
      </c>
      <c r="E479" s="47" cm="1">
        <f t="array" ref="E479">IF($I$2="Открытый тариф",
INDEX(GRID!$B$34:$BI$44,MATCH(E$7,GRID!$A$34:$A$44,0),MATCH(1,($U$2=GRID!$B$31:$BI$31)*(КАЛЕНДАРЬ!$AZ21=GRID!$B$33:$BI$33), 0)),
ROUNDUP(INDEX(GRID!$B$34:$BI$44,MATCH(E$7,GRID!$A$34:$A$44,0),MATCH(1,($U$2=GRID!$B$31:$BI$31)*(КАЛЕНДАРЬ!$AZ21=GRID!$B$33:$BI$33),0))*(1-GRID!$B$69),0))</f>
        <v>21900</v>
      </c>
      <c r="F479" s="47" cm="1">
        <f t="array" ref="F479">IF($I$2="Открытый тариф",
INDEX(GRID!$B$47:$BI$57,MATCH(E$7,GRID!$A$47:$A$57,0),MATCH(1,($U$2=GRID!$B$31:$BI$31)*(КАЛЕНДАРЬ!$AZ21=GRID!$B$33:$BI$33), 0)),
ROUNDUP(INDEX(GRID!$B$47:$BI$57,MATCH(E$7,GRID!$A$47:$A$57,0),MATCH(1,($U$2=GRID!$B$31:$BI$31)*(КАЛЕНДАРЬ!$AZ21=GRID!$B$33:$BI$33),0))*(1-GRID!$B$69),0))</f>
        <v>21900</v>
      </c>
      <c r="G479" s="47" cm="1">
        <f t="array" ref="G479">IF($I$2="Открытый тариф",
INDEX(GRID!$B$34:$BI$44,MATCH(G$7,GRID!$A$34:$A$44,0),MATCH(1,($U$2=GRID!$B$31:$BI$31)*(КАЛЕНДАРЬ!$AZ21=GRID!$B$33:$BI$33), 0)),
ROUNDUP(INDEX(GRID!$B$34:$BI$44,MATCH(G$7,GRID!$A$34:$A$44,0),MATCH(1,($U$2=GRID!$B$31:$BI$31)*(КАЛЕНДАРЬ!$AZ21=GRID!$B$33:$BI$33),0))*(1-GRID!$B$69),0))</f>
        <v>22900</v>
      </c>
      <c r="H479" s="47" cm="1">
        <f t="array" ref="H479">IF($I$2="Открытый тариф",
INDEX(GRID!$B$47:$BI$57,MATCH(G$7,GRID!$A$47:$A$57,0),MATCH(1,($U$2=GRID!$B$31:$BI$31)*(КАЛЕНДАРЬ!$AZ21=GRID!$B$33:$BI$33), 0)),
ROUNDUP(INDEX(GRID!$B$47:$BI$57,MATCH(G$7,GRID!$A$47:$A$57,0),MATCH(1,($U$2=GRID!$B$31:$BI$31)*(КАЛЕНДАРЬ!$AZ21=GRID!$B$33:$BI$33),0))*(1-GRID!$B$69),0))</f>
        <v>22900</v>
      </c>
      <c r="I479" s="47" cm="1">
        <f t="array" ref="I479">IF($I$2="Открытый тариф",
INDEX(GRID!$B$34:$BI$44,MATCH(I$7,GRID!$A$34:$A$44,0),MATCH(1,($U$2=GRID!$B$31:$BI$31)*(КАЛЕНДАРЬ!$AZ21=GRID!$B$33:$BI$33), 0)),
ROUNDUP(INDEX(GRID!$B$34:$BI$44,MATCH(I$7,GRID!$A$34:$A$44,0),MATCH(1,($U$2=GRID!$B$31:$BI$31)*(КАЛЕНДАРЬ!$AZ21=GRID!$B$33:$BI$33),0))*(1-GRID!$B$69),0))</f>
        <v>24700</v>
      </c>
      <c r="J479" s="47" cm="1">
        <f t="array" ref="J479">IF($I$2="Открытый тариф",
INDEX(GRID!$B$47:$BI$57,MATCH(I$7,GRID!$A$47:$A$57,0),MATCH(1,($U$2=GRID!$B$31:$BI$31)*(КАЛЕНДАРЬ!$AZ21=GRID!$B$33:$BI$33), 0)),
ROUNDUP(INDEX(GRID!$B$47:$BI$57,MATCH(I$7,GRID!$A$47:$A$57,0),MATCH(1,($U$2=GRID!$B$31:$BI$31)*(КАЛЕНДАРЬ!$AZ21=GRID!$B$33:$BI$33),0))*(1-GRID!$B$69),0))</f>
        <v>24700</v>
      </c>
      <c r="K479" s="47" cm="1">
        <f t="array" ref="K479">IF($I$2="Открытый тариф",
INDEX(GRID!$B$34:$BI$44,MATCH(K$7,GRID!$A$34:$A$44,0),MATCH(1,($U$2=GRID!$B$31:$BI$31)*(КАЛЕНДАРЬ!$AZ21=GRID!$B$33:$BI$33), 0)),
ROUNDUP(INDEX(GRID!$B$34:$BI$44,MATCH(K$7,GRID!$A$34:$A$44,0),MATCH(1,($U$2=GRID!$B$31:$BI$31)*(КАЛЕНДАРЬ!$AZ21=GRID!$B$33:$BI$33),0))*(1-GRID!$B$69),0))</f>
        <v>25700</v>
      </c>
      <c r="L479" s="47" cm="1">
        <f t="array" ref="L479">IF($I$2="Открытый тариф",
INDEX(GRID!$B$47:$BI$57,MATCH(K$7,GRID!$A$47:$A$57,0),MATCH(1,($U$2=GRID!$B$31:$BI$31)*(КАЛЕНДАРЬ!$AZ21=GRID!$B$33:$BI$33), 0)),
ROUNDUP(INDEX(GRID!$B$47:$BI$57,MATCH(K$7,GRID!$A$47:$A$57,0),MATCH(1,($U$2=GRID!$B$31:$BI$31)*(КАЛЕНДАРЬ!$AZ21=GRID!$B$33:$BI$33),0))*(1-GRID!$B$69),0))</f>
        <v>25700</v>
      </c>
      <c r="M479" s="47" cm="1">
        <f t="array" ref="M479">IF($I$2="Открытый тариф",
INDEX(GRID!$B$34:$BI$44,MATCH(M$7,GRID!$A$34:$A$44,0),MATCH(1,($U$2=GRID!$B$31:$BI$31)*(КАЛЕНДАРЬ!$AZ21=GRID!$B$33:$BI$33), 0)),
ROUNDUP(INDEX(GRID!$B$34:$BI$44,MATCH(M$7,GRID!$A$34:$A$44,0),MATCH(1,($U$2=GRID!$B$31:$BI$31)*(КАЛЕНДАРЬ!$AZ21=GRID!$B$33:$BI$33),0))*(1-GRID!$B$69),0))</f>
        <v>27500</v>
      </c>
      <c r="N479" s="47" cm="1">
        <f t="array" ref="N479">IF($I$2="Открытый тариф",
INDEX(GRID!$B$47:$BI$57,MATCH(M$7,GRID!$A$47:$A$57,0),MATCH(1,($U$2=GRID!$B$31:$BI$31)*(КАЛЕНДАРЬ!$AZ21=GRID!$B$33:$BI$33), 0)),
ROUNDUP(INDEX(GRID!$B$47:$BI$57,MATCH(M$7,GRID!$A$47:$A$57,0),MATCH(1,($U$2=GRID!$B$31:$BI$31)*(КАЛЕНДАРЬ!$AZ21=GRID!$B$33:$BI$33),0))*(1-GRID!$B$69),0))</f>
        <v>27500</v>
      </c>
      <c r="O479" s="49" t="s">
        <v>101</v>
      </c>
      <c r="P479" s="49" t="s">
        <v>101</v>
      </c>
      <c r="Q479" s="49" t="s">
        <v>101</v>
      </c>
      <c r="R479" s="49" t="s">
        <v>101</v>
      </c>
      <c r="S479" s="49" t="s">
        <v>101</v>
      </c>
      <c r="T479" s="49" t="s">
        <v>101</v>
      </c>
      <c r="U479" s="49" t="s">
        <v>101</v>
      </c>
      <c r="V479" s="49" t="s">
        <v>101</v>
      </c>
      <c r="W479" s="49" t="s">
        <v>101</v>
      </c>
      <c r="X479" s="49" t="s">
        <v>101</v>
      </c>
      <c r="Y479" s="146"/>
    </row>
    <row r="480" spans="1:25" x14ac:dyDescent="0.2">
      <c r="A480" s="117" t="s">
        <v>44</v>
      </c>
      <c r="B480" s="117">
        <v>19</v>
      </c>
      <c r="C480" s="47" cm="1">
        <f t="array" ref="C480">IF($I$2="Открытый тариф",
INDEX(GRID!$B$34:$BI$44,MATCH(C$7,GRID!$A$34:$A$44,0),MATCH(1,($U$2=GRID!$B$31:$BI$31)*(КАЛЕНДАРЬ!$AZ22=GRID!$B$33:$BI$33), 0)),
ROUNDUP(INDEX(GRID!$B$34:$BI$44,MATCH(C$7,GRID!$A$34:$A$44,0),MATCH(1,($U$2=GRID!$B$31:$BI$31)*(КАЛЕНДАРЬ!$AZ22=GRID!$B$33:$BI$33),0))*(1-GRID!$B$69),0))</f>
        <v>20100</v>
      </c>
      <c r="D480" s="47" cm="1">
        <f t="array" ref="D480">IF($I$2="Открытый тариф",
INDEX(GRID!$B$47:$BI$57,MATCH(C$7,GRID!$A$47:$A$57,0),MATCH(1,($U$2=GRID!$B$31:$BI$31)*(КАЛЕНДАРЬ!$AZ22=GRID!$B$33:$BI$33), 0)),
ROUNDUP(INDEX(GRID!$B$47:$BI$57,MATCH(C$7,GRID!$A$47:$A$57,0),MATCH(1,($U$2=GRID!$B$31:$BI$31)*(КАЛЕНДАРЬ!$AZ22=GRID!$B$33:$BI$33),0))*(1-GRID!$B$69),0))</f>
        <v>20100</v>
      </c>
      <c r="E480" s="47" cm="1">
        <f t="array" ref="E480">IF($I$2="Открытый тариф",
INDEX(GRID!$B$34:$BI$44,MATCH(E$7,GRID!$A$34:$A$44,0),MATCH(1,($U$2=GRID!$B$31:$BI$31)*(КАЛЕНДАРЬ!$AZ22=GRID!$B$33:$BI$33), 0)),
ROUNDUP(INDEX(GRID!$B$34:$BI$44,MATCH(E$7,GRID!$A$34:$A$44,0),MATCH(1,($U$2=GRID!$B$31:$BI$31)*(КАЛЕНДАРЬ!$AZ22=GRID!$B$33:$BI$33),0))*(1-GRID!$B$69),0))</f>
        <v>21900</v>
      </c>
      <c r="F480" s="47" cm="1">
        <f t="array" ref="F480">IF($I$2="Открытый тариф",
INDEX(GRID!$B$47:$BI$57,MATCH(E$7,GRID!$A$47:$A$57,0),MATCH(1,($U$2=GRID!$B$31:$BI$31)*(КАЛЕНДАРЬ!$AZ22=GRID!$B$33:$BI$33), 0)),
ROUNDUP(INDEX(GRID!$B$47:$BI$57,MATCH(E$7,GRID!$A$47:$A$57,0),MATCH(1,($U$2=GRID!$B$31:$BI$31)*(КАЛЕНДАРЬ!$AZ22=GRID!$B$33:$BI$33),0))*(1-GRID!$B$69),0))</f>
        <v>21900</v>
      </c>
      <c r="G480" s="47" cm="1">
        <f t="array" ref="G480">IF($I$2="Открытый тариф",
INDEX(GRID!$B$34:$BI$44,MATCH(G$7,GRID!$A$34:$A$44,0),MATCH(1,($U$2=GRID!$B$31:$BI$31)*(КАЛЕНДАРЬ!$AZ22=GRID!$B$33:$BI$33), 0)),
ROUNDUP(INDEX(GRID!$B$34:$BI$44,MATCH(G$7,GRID!$A$34:$A$44,0),MATCH(1,($U$2=GRID!$B$31:$BI$31)*(КАЛЕНДАРЬ!$AZ22=GRID!$B$33:$BI$33),0))*(1-GRID!$B$69),0))</f>
        <v>22900</v>
      </c>
      <c r="H480" s="47" cm="1">
        <f t="array" ref="H480">IF($I$2="Открытый тариф",
INDEX(GRID!$B$47:$BI$57,MATCH(G$7,GRID!$A$47:$A$57,0),MATCH(1,($U$2=GRID!$B$31:$BI$31)*(КАЛЕНДАРЬ!$AZ22=GRID!$B$33:$BI$33), 0)),
ROUNDUP(INDEX(GRID!$B$47:$BI$57,MATCH(G$7,GRID!$A$47:$A$57,0),MATCH(1,($U$2=GRID!$B$31:$BI$31)*(КАЛЕНДАРЬ!$AZ22=GRID!$B$33:$BI$33),0))*(1-GRID!$B$69),0))</f>
        <v>22900</v>
      </c>
      <c r="I480" s="47" cm="1">
        <f t="array" ref="I480">IF($I$2="Открытый тариф",
INDEX(GRID!$B$34:$BI$44,MATCH(I$7,GRID!$A$34:$A$44,0),MATCH(1,($U$2=GRID!$B$31:$BI$31)*(КАЛЕНДАРЬ!$AZ22=GRID!$B$33:$BI$33), 0)),
ROUNDUP(INDEX(GRID!$B$34:$BI$44,MATCH(I$7,GRID!$A$34:$A$44,0),MATCH(1,($U$2=GRID!$B$31:$BI$31)*(КАЛЕНДАРЬ!$AZ22=GRID!$B$33:$BI$33),0))*(1-GRID!$B$69),0))</f>
        <v>24700</v>
      </c>
      <c r="J480" s="47" cm="1">
        <f t="array" ref="J480">IF($I$2="Открытый тариф",
INDEX(GRID!$B$47:$BI$57,MATCH(I$7,GRID!$A$47:$A$57,0),MATCH(1,($U$2=GRID!$B$31:$BI$31)*(КАЛЕНДАРЬ!$AZ22=GRID!$B$33:$BI$33), 0)),
ROUNDUP(INDEX(GRID!$B$47:$BI$57,MATCH(I$7,GRID!$A$47:$A$57,0),MATCH(1,($U$2=GRID!$B$31:$BI$31)*(КАЛЕНДАРЬ!$AZ22=GRID!$B$33:$BI$33),0))*(1-GRID!$B$69),0))</f>
        <v>24700</v>
      </c>
      <c r="K480" s="47" cm="1">
        <f t="array" ref="K480">IF($I$2="Открытый тариф",
INDEX(GRID!$B$34:$BI$44,MATCH(K$7,GRID!$A$34:$A$44,0),MATCH(1,($U$2=GRID!$B$31:$BI$31)*(КАЛЕНДАРЬ!$AZ22=GRID!$B$33:$BI$33), 0)),
ROUNDUP(INDEX(GRID!$B$34:$BI$44,MATCH(K$7,GRID!$A$34:$A$44,0),MATCH(1,($U$2=GRID!$B$31:$BI$31)*(КАЛЕНДАРЬ!$AZ22=GRID!$B$33:$BI$33),0))*(1-GRID!$B$69),0))</f>
        <v>25700</v>
      </c>
      <c r="L480" s="47" cm="1">
        <f t="array" ref="L480">IF($I$2="Открытый тариф",
INDEX(GRID!$B$47:$BI$57,MATCH(K$7,GRID!$A$47:$A$57,0),MATCH(1,($U$2=GRID!$B$31:$BI$31)*(КАЛЕНДАРЬ!$AZ22=GRID!$B$33:$BI$33), 0)),
ROUNDUP(INDEX(GRID!$B$47:$BI$57,MATCH(K$7,GRID!$A$47:$A$57,0),MATCH(1,($U$2=GRID!$B$31:$BI$31)*(КАЛЕНДАРЬ!$AZ22=GRID!$B$33:$BI$33),0))*(1-GRID!$B$69),0))</f>
        <v>25700</v>
      </c>
      <c r="M480" s="47" cm="1">
        <f t="array" ref="M480">IF($I$2="Открытый тариф",
INDEX(GRID!$B$34:$BI$44,MATCH(M$7,GRID!$A$34:$A$44,0),MATCH(1,($U$2=GRID!$B$31:$BI$31)*(КАЛЕНДАРЬ!$AZ22=GRID!$B$33:$BI$33), 0)),
ROUNDUP(INDEX(GRID!$B$34:$BI$44,MATCH(M$7,GRID!$A$34:$A$44,0),MATCH(1,($U$2=GRID!$B$31:$BI$31)*(КАЛЕНДАРЬ!$AZ22=GRID!$B$33:$BI$33),0))*(1-GRID!$B$69),0))</f>
        <v>27500</v>
      </c>
      <c r="N480" s="47" cm="1">
        <f t="array" ref="N480">IF($I$2="Открытый тариф",
INDEX(GRID!$B$47:$BI$57,MATCH(M$7,GRID!$A$47:$A$57,0),MATCH(1,($U$2=GRID!$B$31:$BI$31)*(КАЛЕНДАРЬ!$AZ22=GRID!$B$33:$BI$33), 0)),
ROUNDUP(INDEX(GRID!$B$47:$BI$57,MATCH(M$7,GRID!$A$47:$A$57,0),MATCH(1,($U$2=GRID!$B$31:$BI$31)*(КАЛЕНДАРЬ!$AZ22=GRID!$B$33:$BI$33),0))*(1-GRID!$B$69),0))</f>
        <v>27500</v>
      </c>
      <c r="O480" s="49" t="s">
        <v>101</v>
      </c>
      <c r="P480" s="49" t="s">
        <v>101</v>
      </c>
      <c r="Q480" s="49" t="s">
        <v>101</v>
      </c>
      <c r="R480" s="49" t="s">
        <v>101</v>
      </c>
      <c r="S480" s="49" t="s">
        <v>101</v>
      </c>
      <c r="T480" s="49" t="s">
        <v>101</v>
      </c>
      <c r="U480" s="49" t="s">
        <v>101</v>
      </c>
      <c r="V480" s="49" t="s">
        <v>101</v>
      </c>
      <c r="W480" s="49" t="s">
        <v>101</v>
      </c>
      <c r="X480" s="49" t="s">
        <v>101</v>
      </c>
      <c r="Y480" s="146"/>
    </row>
    <row r="481" spans="1:25" x14ac:dyDescent="0.2">
      <c r="A481" s="117" t="s">
        <v>45</v>
      </c>
      <c r="B481" s="117">
        <v>20</v>
      </c>
      <c r="C481" s="47" cm="1">
        <f t="array" ref="C481">IF($I$2="Открытый тариф",
INDEX(GRID!$B$34:$BI$44,MATCH(C$7,GRID!$A$34:$A$44,0),MATCH(1,($U$2=GRID!$B$31:$BI$31)*(КАЛЕНДАРЬ!$AZ23=GRID!$B$33:$BI$33), 0)),
ROUNDUP(INDEX(GRID!$B$34:$BI$44,MATCH(C$7,GRID!$A$34:$A$44,0),MATCH(1,($U$2=GRID!$B$31:$BI$31)*(КАЛЕНДАРЬ!$AZ23=GRID!$B$33:$BI$33),0))*(1-GRID!$B$69),0))</f>
        <v>24900</v>
      </c>
      <c r="D481" s="47" cm="1">
        <f t="array" ref="D481">IF($I$2="Открытый тариф",
INDEX(GRID!$B$47:$BI$57,MATCH(C$7,GRID!$A$47:$A$57,0),MATCH(1,($U$2=GRID!$B$31:$BI$31)*(КАЛЕНДАРЬ!$AZ23=GRID!$B$33:$BI$33), 0)),
ROUNDUP(INDEX(GRID!$B$47:$BI$57,MATCH(C$7,GRID!$A$47:$A$57,0),MATCH(1,($U$2=GRID!$B$31:$BI$31)*(КАЛЕНДАРЬ!$AZ23=GRID!$B$33:$BI$33),0))*(1-GRID!$B$69),0))</f>
        <v>24900</v>
      </c>
      <c r="E481" s="47" cm="1">
        <f t="array" ref="E481">IF($I$2="Открытый тариф",
INDEX(GRID!$B$34:$BI$44,MATCH(E$7,GRID!$A$34:$A$44,0),MATCH(1,($U$2=GRID!$B$31:$BI$31)*(КАЛЕНДАРЬ!$AZ23=GRID!$B$33:$BI$33), 0)),
ROUNDUP(INDEX(GRID!$B$34:$BI$44,MATCH(E$7,GRID!$A$34:$A$44,0),MATCH(1,($U$2=GRID!$B$31:$BI$31)*(КАЛЕНДАРЬ!$AZ23=GRID!$B$33:$BI$33),0))*(1-GRID!$B$69),0))</f>
        <v>26900</v>
      </c>
      <c r="F481" s="47" cm="1">
        <f t="array" ref="F481">IF($I$2="Открытый тариф",
INDEX(GRID!$B$47:$BI$57,MATCH(E$7,GRID!$A$47:$A$57,0),MATCH(1,($U$2=GRID!$B$31:$BI$31)*(КАЛЕНДАРЬ!$AZ23=GRID!$B$33:$BI$33), 0)),
ROUNDUP(INDEX(GRID!$B$47:$BI$57,MATCH(E$7,GRID!$A$47:$A$57,0),MATCH(1,($U$2=GRID!$B$31:$BI$31)*(КАЛЕНДАРЬ!$AZ23=GRID!$B$33:$BI$33),0))*(1-GRID!$B$69),0))</f>
        <v>26900</v>
      </c>
      <c r="G481" s="47" cm="1">
        <f t="array" ref="G481">IF($I$2="Открытый тариф",
INDEX(GRID!$B$34:$BI$44,MATCH(G$7,GRID!$A$34:$A$44,0),MATCH(1,($U$2=GRID!$B$31:$BI$31)*(КАЛЕНДАРЬ!$AZ23=GRID!$B$33:$BI$33), 0)),
ROUNDUP(INDEX(GRID!$B$34:$BI$44,MATCH(G$7,GRID!$A$34:$A$44,0),MATCH(1,($U$2=GRID!$B$31:$BI$31)*(КАЛЕНДАРЬ!$AZ23=GRID!$B$33:$BI$33),0))*(1-GRID!$B$69),0))</f>
        <v>28000</v>
      </c>
      <c r="H481" s="47" cm="1">
        <f t="array" ref="H481">IF($I$2="Открытый тариф",
INDEX(GRID!$B$47:$BI$57,MATCH(G$7,GRID!$A$47:$A$57,0),MATCH(1,($U$2=GRID!$B$31:$BI$31)*(КАЛЕНДАРЬ!$AZ23=GRID!$B$33:$BI$33), 0)),
ROUNDUP(INDEX(GRID!$B$47:$BI$57,MATCH(G$7,GRID!$A$47:$A$57,0),MATCH(1,($U$2=GRID!$B$31:$BI$31)*(КАЛЕНДАРЬ!$AZ23=GRID!$B$33:$BI$33),0))*(1-GRID!$B$69),0))</f>
        <v>28000</v>
      </c>
      <c r="I481" s="47" cm="1">
        <f t="array" ref="I481">IF($I$2="Открытый тариф",
INDEX(GRID!$B$34:$BI$44,MATCH(I$7,GRID!$A$34:$A$44,0),MATCH(1,($U$2=GRID!$B$31:$BI$31)*(КАЛЕНДАРЬ!$AZ23=GRID!$B$33:$BI$33), 0)),
ROUNDUP(INDEX(GRID!$B$34:$BI$44,MATCH(I$7,GRID!$A$34:$A$44,0),MATCH(1,($U$2=GRID!$B$31:$BI$31)*(КАЛЕНДАРЬ!$AZ23=GRID!$B$33:$BI$33),0))*(1-GRID!$B$69),0))</f>
        <v>30000</v>
      </c>
      <c r="J481" s="47" cm="1">
        <f t="array" ref="J481">IF($I$2="Открытый тариф",
INDEX(GRID!$B$47:$BI$57,MATCH(I$7,GRID!$A$47:$A$57,0),MATCH(1,($U$2=GRID!$B$31:$BI$31)*(КАЛЕНДАРЬ!$AZ23=GRID!$B$33:$BI$33), 0)),
ROUNDUP(INDEX(GRID!$B$47:$BI$57,MATCH(I$7,GRID!$A$47:$A$57,0),MATCH(1,($U$2=GRID!$B$31:$BI$31)*(КАЛЕНДАРЬ!$AZ23=GRID!$B$33:$BI$33),0))*(1-GRID!$B$69),0))</f>
        <v>30000</v>
      </c>
      <c r="K481" s="47" cm="1">
        <f t="array" ref="K481">IF($I$2="Открытый тариф",
INDEX(GRID!$B$34:$BI$44,MATCH(K$7,GRID!$A$34:$A$44,0),MATCH(1,($U$2=GRID!$B$31:$BI$31)*(КАЛЕНДАРЬ!$AZ23=GRID!$B$33:$BI$33), 0)),
ROUNDUP(INDEX(GRID!$B$34:$BI$44,MATCH(K$7,GRID!$A$34:$A$44,0),MATCH(1,($U$2=GRID!$B$31:$BI$31)*(КАЛЕНДАРЬ!$AZ23=GRID!$B$33:$BI$33),0))*(1-GRID!$B$69),0))</f>
        <v>31100</v>
      </c>
      <c r="L481" s="47" cm="1">
        <f t="array" ref="L481">IF($I$2="Открытый тариф",
INDEX(GRID!$B$47:$BI$57,MATCH(K$7,GRID!$A$47:$A$57,0),MATCH(1,($U$2=GRID!$B$31:$BI$31)*(КАЛЕНДАРЬ!$AZ23=GRID!$B$33:$BI$33), 0)),
ROUNDUP(INDEX(GRID!$B$47:$BI$57,MATCH(K$7,GRID!$A$47:$A$57,0),MATCH(1,($U$2=GRID!$B$31:$BI$31)*(КАЛЕНДАРЬ!$AZ23=GRID!$B$33:$BI$33),0))*(1-GRID!$B$69),0))</f>
        <v>31100</v>
      </c>
      <c r="M481" s="47" cm="1">
        <f t="array" ref="M481">IF($I$2="Открытый тариф",
INDEX(GRID!$B$34:$BI$44,MATCH(M$7,GRID!$A$34:$A$44,0),MATCH(1,($U$2=GRID!$B$31:$BI$31)*(КАЛЕНДАРЬ!$AZ23=GRID!$B$33:$BI$33), 0)),
ROUNDUP(INDEX(GRID!$B$34:$BI$44,MATCH(M$7,GRID!$A$34:$A$44,0),MATCH(1,($U$2=GRID!$B$31:$BI$31)*(КАЛЕНДАРЬ!$AZ23=GRID!$B$33:$BI$33),0))*(1-GRID!$B$69),0))</f>
        <v>33100</v>
      </c>
      <c r="N481" s="47" cm="1">
        <f t="array" ref="N481">IF($I$2="Открытый тариф",
INDEX(GRID!$B$47:$BI$57,MATCH(M$7,GRID!$A$47:$A$57,0),MATCH(1,($U$2=GRID!$B$31:$BI$31)*(КАЛЕНДАРЬ!$AZ23=GRID!$B$33:$BI$33), 0)),
ROUNDUP(INDEX(GRID!$B$47:$BI$57,MATCH(M$7,GRID!$A$47:$A$57,0),MATCH(1,($U$2=GRID!$B$31:$BI$31)*(КАЛЕНДАРЬ!$AZ23=GRID!$B$33:$BI$33),0))*(1-GRID!$B$69),0))</f>
        <v>33100</v>
      </c>
      <c r="O481" s="49" t="s">
        <v>101</v>
      </c>
      <c r="P481" s="49" t="s">
        <v>101</v>
      </c>
      <c r="Q481" s="49" t="s">
        <v>101</v>
      </c>
      <c r="R481" s="49" t="s">
        <v>101</v>
      </c>
      <c r="S481" s="49" t="s">
        <v>101</v>
      </c>
      <c r="T481" s="49" t="s">
        <v>101</v>
      </c>
      <c r="U481" s="49" t="s">
        <v>101</v>
      </c>
      <c r="V481" s="49" t="s">
        <v>101</v>
      </c>
      <c r="W481" s="49" t="s">
        <v>101</v>
      </c>
      <c r="X481" s="49" t="s">
        <v>101</v>
      </c>
      <c r="Y481" s="146"/>
    </row>
    <row r="482" spans="1:25" x14ac:dyDescent="0.2">
      <c r="A482" s="117" t="s">
        <v>46</v>
      </c>
      <c r="B482" s="117">
        <v>21</v>
      </c>
      <c r="C482" s="47" cm="1">
        <f t="array" ref="C482">IF($I$2="Открытый тариф",
INDEX(GRID!$B$34:$BI$44,MATCH(C$7,GRID!$A$34:$A$44,0),MATCH(1,($U$2=GRID!$B$31:$BI$31)*(КАЛЕНДАРЬ!$AZ24=GRID!$B$33:$BI$33), 0)),
ROUNDUP(INDEX(GRID!$B$34:$BI$44,MATCH(C$7,GRID!$A$34:$A$44,0),MATCH(1,($U$2=GRID!$B$31:$BI$31)*(КАЛЕНДАРЬ!$AZ24=GRID!$B$33:$BI$33),0))*(1-GRID!$B$69),0))</f>
        <v>24900</v>
      </c>
      <c r="D482" s="47" cm="1">
        <f t="array" ref="D482">IF($I$2="Открытый тариф",
INDEX(GRID!$B$47:$BI$57,MATCH(C$7,GRID!$A$47:$A$57,0),MATCH(1,($U$2=GRID!$B$31:$BI$31)*(КАЛЕНДАРЬ!$AZ24=GRID!$B$33:$BI$33), 0)),
ROUNDUP(INDEX(GRID!$B$47:$BI$57,MATCH(C$7,GRID!$A$47:$A$57,0),MATCH(1,($U$2=GRID!$B$31:$BI$31)*(КАЛЕНДАРЬ!$AZ24=GRID!$B$33:$BI$33),0))*(1-GRID!$B$69),0))</f>
        <v>24900</v>
      </c>
      <c r="E482" s="47" cm="1">
        <f t="array" ref="E482">IF($I$2="Открытый тариф",
INDEX(GRID!$B$34:$BI$44,MATCH(E$7,GRID!$A$34:$A$44,0),MATCH(1,($U$2=GRID!$B$31:$BI$31)*(КАЛЕНДАРЬ!$AZ24=GRID!$B$33:$BI$33), 0)),
ROUNDUP(INDEX(GRID!$B$34:$BI$44,MATCH(E$7,GRID!$A$34:$A$44,0),MATCH(1,($U$2=GRID!$B$31:$BI$31)*(КАЛЕНДАРЬ!$AZ24=GRID!$B$33:$BI$33),0))*(1-GRID!$B$69),0))</f>
        <v>26900</v>
      </c>
      <c r="F482" s="47" cm="1">
        <f t="array" ref="F482">IF($I$2="Открытый тариф",
INDEX(GRID!$B$47:$BI$57,MATCH(E$7,GRID!$A$47:$A$57,0),MATCH(1,($U$2=GRID!$B$31:$BI$31)*(КАЛЕНДАРЬ!$AZ24=GRID!$B$33:$BI$33), 0)),
ROUNDUP(INDEX(GRID!$B$47:$BI$57,MATCH(E$7,GRID!$A$47:$A$57,0),MATCH(1,($U$2=GRID!$B$31:$BI$31)*(КАЛЕНДАРЬ!$AZ24=GRID!$B$33:$BI$33),0))*(1-GRID!$B$69),0))</f>
        <v>26900</v>
      </c>
      <c r="G482" s="47" cm="1">
        <f t="array" ref="G482">IF($I$2="Открытый тариф",
INDEX(GRID!$B$34:$BI$44,MATCH(G$7,GRID!$A$34:$A$44,0),MATCH(1,($U$2=GRID!$B$31:$BI$31)*(КАЛЕНДАРЬ!$AZ24=GRID!$B$33:$BI$33), 0)),
ROUNDUP(INDEX(GRID!$B$34:$BI$44,MATCH(G$7,GRID!$A$34:$A$44,0),MATCH(1,($U$2=GRID!$B$31:$BI$31)*(КАЛЕНДАРЬ!$AZ24=GRID!$B$33:$BI$33),0))*(1-GRID!$B$69),0))</f>
        <v>28000</v>
      </c>
      <c r="H482" s="47" cm="1">
        <f t="array" ref="H482">IF($I$2="Открытый тариф",
INDEX(GRID!$B$47:$BI$57,MATCH(G$7,GRID!$A$47:$A$57,0),MATCH(1,($U$2=GRID!$B$31:$BI$31)*(КАЛЕНДАРЬ!$AZ24=GRID!$B$33:$BI$33), 0)),
ROUNDUP(INDEX(GRID!$B$47:$BI$57,MATCH(G$7,GRID!$A$47:$A$57,0),MATCH(1,($U$2=GRID!$B$31:$BI$31)*(КАЛЕНДАРЬ!$AZ24=GRID!$B$33:$BI$33),0))*(1-GRID!$B$69),0))</f>
        <v>28000</v>
      </c>
      <c r="I482" s="47" cm="1">
        <f t="array" ref="I482">IF($I$2="Открытый тариф",
INDEX(GRID!$B$34:$BI$44,MATCH(I$7,GRID!$A$34:$A$44,0),MATCH(1,($U$2=GRID!$B$31:$BI$31)*(КАЛЕНДАРЬ!$AZ24=GRID!$B$33:$BI$33), 0)),
ROUNDUP(INDEX(GRID!$B$34:$BI$44,MATCH(I$7,GRID!$A$34:$A$44,0),MATCH(1,($U$2=GRID!$B$31:$BI$31)*(КАЛЕНДАРЬ!$AZ24=GRID!$B$33:$BI$33),0))*(1-GRID!$B$69),0))</f>
        <v>30000</v>
      </c>
      <c r="J482" s="47" cm="1">
        <f t="array" ref="J482">IF($I$2="Открытый тариф",
INDEX(GRID!$B$47:$BI$57,MATCH(I$7,GRID!$A$47:$A$57,0),MATCH(1,($U$2=GRID!$B$31:$BI$31)*(КАЛЕНДАРЬ!$AZ24=GRID!$B$33:$BI$33), 0)),
ROUNDUP(INDEX(GRID!$B$47:$BI$57,MATCH(I$7,GRID!$A$47:$A$57,0),MATCH(1,($U$2=GRID!$B$31:$BI$31)*(КАЛЕНДАРЬ!$AZ24=GRID!$B$33:$BI$33),0))*(1-GRID!$B$69),0))</f>
        <v>30000</v>
      </c>
      <c r="K482" s="47" cm="1">
        <f t="array" ref="K482">IF($I$2="Открытый тариф",
INDEX(GRID!$B$34:$BI$44,MATCH(K$7,GRID!$A$34:$A$44,0),MATCH(1,($U$2=GRID!$B$31:$BI$31)*(КАЛЕНДАРЬ!$AZ24=GRID!$B$33:$BI$33), 0)),
ROUNDUP(INDEX(GRID!$B$34:$BI$44,MATCH(K$7,GRID!$A$34:$A$44,0),MATCH(1,($U$2=GRID!$B$31:$BI$31)*(КАЛЕНДАРЬ!$AZ24=GRID!$B$33:$BI$33),0))*(1-GRID!$B$69),0))</f>
        <v>31100</v>
      </c>
      <c r="L482" s="47" cm="1">
        <f t="array" ref="L482">IF($I$2="Открытый тариф",
INDEX(GRID!$B$47:$BI$57,MATCH(K$7,GRID!$A$47:$A$57,0),MATCH(1,($U$2=GRID!$B$31:$BI$31)*(КАЛЕНДАРЬ!$AZ24=GRID!$B$33:$BI$33), 0)),
ROUNDUP(INDEX(GRID!$B$47:$BI$57,MATCH(K$7,GRID!$A$47:$A$57,0),MATCH(1,($U$2=GRID!$B$31:$BI$31)*(КАЛЕНДАРЬ!$AZ24=GRID!$B$33:$BI$33),0))*(1-GRID!$B$69),0))</f>
        <v>31100</v>
      </c>
      <c r="M482" s="47" cm="1">
        <f t="array" ref="M482">IF($I$2="Открытый тариф",
INDEX(GRID!$B$34:$BI$44,MATCH(M$7,GRID!$A$34:$A$44,0),MATCH(1,($U$2=GRID!$B$31:$BI$31)*(КАЛЕНДАРЬ!$AZ24=GRID!$B$33:$BI$33), 0)),
ROUNDUP(INDEX(GRID!$B$34:$BI$44,MATCH(M$7,GRID!$A$34:$A$44,0),MATCH(1,($U$2=GRID!$B$31:$BI$31)*(КАЛЕНДАРЬ!$AZ24=GRID!$B$33:$BI$33),0))*(1-GRID!$B$69),0))</f>
        <v>33100</v>
      </c>
      <c r="N482" s="47" cm="1">
        <f t="array" ref="N482">IF($I$2="Открытый тариф",
INDEX(GRID!$B$47:$BI$57,MATCH(M$7,GRID!$A$47:$A$57,0),MATCH(1,($U$2=GRID!$B$31:$BI$31)*(КАЛЕНДАРЬ!$AZ24=GRID!$B$33:$BI$33), 0)),
ROUNDUP(INDEX(GRID!$B$47:$BI$57,MATCH(M$7,GRID!$A$47:$A$57,0),MATCH(1,($U$2=GRID!$B$31:$BI$31)*(КАЛЕНДАРЬ!$AZ24=GRID!$B$33:$BI$33),0))*(1-GRID!$B$69),0))</f>
        <v>33100</v>
      </c>
      <c r="O482" s="49" t="s">
        <v>101</v>
      </c>
      <c r="P482" s="49" t="s">
        <v>101</v>
      </c>
      <c r="Q482" s="49" t="s">
        <v>101</v>
      </c>
      <c r="R482" s="49" t="s">
        <v>101</v>
      </c>
      <c r="S482" s="49" t="s">
        <v>101</v>
      </c>
      <c r="T482" s="49" t="s">
        <v>101</v>
      </c>
      <c r="U482" s="49" t="s">
        <v>101</v>
      </c>
      <c r="V482" s="49" t="s">
        <v>101</v>
      </c>
      <c r="W482" s="49" t="s">
        <v>101</v>
      </c>
      <c r="X482" s="49" t="s">
        <v>101</v>
      </c>
      <c r="Y482" s="146"/>
    </row>
    <row r="483" spans="1:25" x14ac:dyDescent="0.2">
      <c r="A483" s="117" t="s">
        <v>47</v>
      </c>
      <c r="B483" s="117">
        <v>22</v>
      </c>
      <c r="C483" s="47" cm="1">
        <f t="array" ref="C483">IF($I$2="Открытый тариф",
INDEX(GRID!$B$34:$BI$44,MATCH(C$7,GRID!$A$34:$A$44,0),MATCH(1,($U$2=GRID!$B$31:$BI$31)*(КАЛЕНДАРЬ!$AZ25=GRID!$B$33:$BI$33), 0)),
ROUNDUP(INDEX(GRID!$B$34:$BI$44,MATCH(C$7,GRID!$A$34:$A$44,0),MATCH(1,($U$2=GRID!$B$31:$BI$31)*(КАЛЕНДАРЬ!$AZ25=GRID!$B$33:$BI$33),0))*(1-GRID!$B$69),0))</f>
        <v>24900</v>
      </c>
      <c r="D483" s="47" cm="1">
        <f t="array" ref="D483">IF($I$2="Открытый тариф",
INDEX(GRID!$B$47:$BI$57,MATCH(C$7,GRID!$A$47:$A$57,0),MATCH(1,($U$2=GRID!$B$31:$BI$31)*(КАЛЕНДАРЬ!$AZ25=GRID!$B$33:$BI$33), 0)),
ROUNDUP(INDEX(GRID!$B$47:$BI$57,MATCH(C$7,GRID!$A$47:$A$57,0),MATCH(1,($U$2=GRID!$B$31:$BI$31)*(КАЛЕНДАРЬ!$AZ25=GRID!$B$33:$BI$33),0))*(1-GRID!$B$69),0))</f>
        <v>24900</v>
      </c>
      <c r="E483" s="47" cm="1">
        <f t="array" ref="E483">IF($I$2="Открытый тариф",
INDEX(GRID!$B$34:$BI$44,MATCH(E$7,GRID!$A$34:$A$44,0),MATCH(1,($U$2=GRID!$B$31:$BI$31)*(КАЛЕНДАРЬ!$AZ25=GRID!$B$33:$BI$33), 0)),
ROUNDUP(INDEX(GRID!$B$34:$BI$44,MATCH(E$7,GRID!$A$34:$A$44,0),MATCH(1,($U$2=GRID!$B$31:$BI$31)*(КАЛЕНДАРЬ!$AZ25=GRID!$B$33:$BI$33),0))*(1-GRID!$B$69),0))</f>
        <v>26900</v>
      </c>
      <c r="F483" s="47" cm="1">
        <f t="array" ref="F483">IF($I$2="Открытый тариф",
INDEX(GRID!$B$47:$BI$57,MATCH(E$7,GRID!$A$47:$A$57,0),MATCH(1,($U$2=GRID!$B$31:$BI$31)*(КАЛЕНДАРЬ!$AZ25=GRID!$B$33:$BI$33), 0)),
ROUNDUP(INDEX(GRID!$B$47:$BI$57,MATCH(E$7,GRID!$A$47:$A$57,0),MATCH(1,($U$2=GRID!$B$31:$BI$31)*(КАЛЕНДАРЬ!$AZ25=GRID!$B$33:$BI$33),0))*(1-GRID!$B$69),0))</f>
        <v>26900</v>
      </c>
      <c r="G483" s="47" cm="1">
        <f t="array" ref="G483">IF($I$2="Открытый тариф",
INDEX(GRID!$B$34:$BI$44,MATCH(G$7,GRID!$A$34:$A$44,0),MATCH(1,($U$2=GRID!$B$31:$BI$31)*(КАЛЕНДАРЬ!$AZ25=GRID!$B$33:$BI$33), 0)),
ROUNDUP(INDEX(GRID!$B$34:$BI$44,MATCH(G$7,GRID!$A$34:$A$44,0),MATCH(1,($U$2=GRID!$B$31:$BI$31)*(КАЛЕНДАРЬ!$AZ25=GRID!$B$33:$BI$33),0))*(1-GRID!$B$69),0))</f>
        <v>28000</v>
      </c>
      <c r="H483" s="47" cm="1">
        <f t="array" ref="H483">IF($I$2="Открытый тариф",
INDEX(GRID!$B$47:$BI$57,MATCH(G$7,GRID!$A$47:$A$57,0),MATCH(1,($U$2=GRID!$B$31:$BI$31)*(КАЛЕНДАРЬ!$AZ25=GRID!$B$33:$BI$33), 0)),
ROUNDUP(INDEX(GRID!$B$47:$BI$57,MATCH(G$7,GRID!$A$47:$A$57,0),MATCH(1,($U$2=GRID!$B$31:$BI$31)*(КАЛЕНДАРЬ!$AZ25=GRID!$B$33:$BI$33),0))*(1-GRID!$B$69),0))</f>
        <v>28000</v>
      </c>
      <c r="I483" s="47" cm="1">
        <f t="array" ref="I483">IF($I$2="Открытый тариф",
INDEX(GRID!$B$34:$BI$44,MATCH(I$7,GRID!$A$34:$A$44,0),MATCH(1,($U$2=GRID!$B$31:$BI$31)*(КАЛЕНДАРЬ!$AZ25=GRID!$B$33:$BI$33), 0)),
ROUNDUP(INDEX(GRID!$B$34:$BI$44,MATCH(I$7,GRID!$A$34:$A$44,0),MATCH(1,($U$2=GRID!$B$31:$BI$31)*(КАЛЕНДАРЬ!$AZ25=GRID!$B$33:$BI$33),0))*(1-GRID!$B$69),0))</f>
        <v>30000</v>
      </c>
      <c r="J483" s="47" cm="1">
        <f t="array" ref="J483">IF($I$2="Открытый тариф",
INDEX(GRID!$B$47:$BI$57,MATCH(I$7,GRID!$A$47:$A$57,0),MATCH(1,($U$2=GRID!$B$31:$BI$31)*(КАЛЕНДАРЬ!$AZ25=GRID!$B$33:$BI$33), 0)),
ROUNDUP(INDEX(GRID!$B$47:$BI$57,MATCH(I$7,GRID!$A$47:$A$57,0),MATCH(1,($U$2=GRID!$B$31:$BI$31)*(КАЛЕНДАРЬ!$AZ25=GRID!$B$33:$BI$33),0))*(1-GRID!$B$69),0))</f>
        <v>30000</v>
      </c>
      <c r="K483" s="47" cm="1">
        <f t="array" ref="K483">IF($I$2="Открытый тариф",
INDEX(GRID!$B$34:$BI$44,MATCH(K$7,GRID!$A$34:$A$44,0),MATCH(1,($U$2=GRID!$B$31:$BI$31)*(КАЛЕНДАРЬ!$AZ25=GRID!$B$33:$BI$33), 0)),
ROUNDUP(INDEX(GRID!$B$34:$BI$44,MATCH(K$7,GRID!$A$34:$A$44,0),MATCH(1,($U$2=GRID!$B$31:$BI$31)*(КАЛЕНДАРЬ!$AZ25=GRID!$B$33:$BI$33),0))*(1-GRID!$B$69),0))</f>
        <v>31100</v>
      </c>
      <c r="L483" s="47" cm="1">
        <f t="array" ref="L483">IF($I$2="Открытый тариф",
INDEX(GRID!$B$47:$BI$57,MATCH(K$7,GRID!$A$47:$A$57,0),MATCH(1,($U$2=GRID!$B$31:$BI$31)*(КАЛЕНДАРЬ!$AZ25=GRID!$B$33:$BI$33), 0)),
ROUNDUP(INDEX(GRID!$B$47:$BI$57,MATCH(K$7,GRID!$A$47:$A$57,0),MATCH(1,($U$2=GRID!$B$31:$BI$31)*(КАЛЕНДАРЬ!$AZ25=GRID!$B$33:$BI$33),0))*(1-GRID!$B$69),0))</f>
        <v>31100</v>
      </c>
      <c r="M483" s="47" cm="1">
        <f t="array" ref="M483">IF($I$2="Открытый тариф",
INDEX(GRID!$B$34:$BI$44,MATCH(M$7,GRID!$A$34:$A$44,0),MATCH(1,($U$2=GRID!$B$31:$BI$31)*(КАЛЕНДАРЬ!$AZ25=GRID!$B$33:$BI$33), 0)),
ROUNDUP(INDEX(GRID!$B$34:$BI$44,MATCH(M$7,GRID!$A$34:$A$44,0),MATCH(1,($U$2=GRID!$B$31:$BI$31)*(КАЛЕНДАРЬ!$AZ25=GRID!$B$33:$BI$33),0))*(1-GRID!$B$69),0))</f>
        <v>33100</v>
      </c>
      <c r="N483" s="47" cm="1">
        <f t="array" ref="N483">IF($I$2="Открытый тариф",
INDEX(GRID!$B$47:$BI$57,MATCH(M$7,GRID!$A$47:$A$57,0),MATCH(1,($U$2=GRID!$B$31:$BI$31)*(КАЛЕНДАРЬ!$AZ25=GRID!$B$33:$BI$33), 0)),
ROUNDUP(INDEX(GRID!$B$47:$BI$57,MATCH(M$7,GRID!$A$47:$A$57,0),MATCH(1,($U$2=GRID!$B$31:$BI$31)*(КАЛЕНДАРЬ!$AZ25=GRID!$B$33:$BI$33),0))*(1-GRID!$B$69),0))</f>
        <v>33100</v>
      </c>
      <c r="O483" s="49" t="s">
        <v>101</v>
      </c>
      <c r="P483" s="49" t="s">
        <v>101</v>
      </c>
      <c r="Q483" s="49" t="s">
        <v>101</v>
      </c>
      <c r="R483" s="49" t="s">
        <v>101</v>
      </c>
      <c r="S483" s="49" t="s">
        <v>101</v>
      </c>
      <c r="T483" s="49" t="s">
        <v>101</v>
      </c>
      <c r="U483" s="49" t="s">
        <v>101</v>
      </c>
      <c r="V483" s="49" t="s">
        <v>101</v>
      </c>
      <c r="W483" s="49" t="s">
        <v>101</v>
      </c>
      <c r="X483" s="49" t="s">
        <v>101</v>
      </c>
      <c r="Y483" s="146"/>
    </row>
    <row r="484" spans="1:25" x14ac:dyDescent="0.2">
      <c r="A484" s="117" t="s">
        <v>48</v>
      </c>
      <c r="B484" s="117">
        <v>23</v>
      </c>
      <c r="C484" s="47" cm="1">
        <f t="array" ref="C484">IF($I$2="Открытый тариф",
INDEX(GRID!$B$34:$BI$44,MATCH(C$7,GRID!$A$34:$A$44,0),MATCH(1,($U$2=GRID!$B$31:$BI$31)*(КАЛЕНДАРЬ!$AZ26=GRID!$B$33:$BI$33), 0)),
ROUNDUP(INDEX(GRID!$B$34:$BI$44,MATCH(C$7,GRID!$A$34:$A$44,0),MATCH(1,($U$2=GRID!$B$31:$BI$31)*(КАЛЕНДАРЬ!$AZ26=GRID!$B$33:$BI$33),0))*(1-GRID!$B$69),0))</f>
        <v>22500</v>
      </c>
      <c r="D484" s="47" cm="1">
        <f t="array" ref="D484">IF($I$2="Открытый тариф",
INDEX(GRID!$B$47:$BI$57,MATCH(C$7,GRID!$A$47:$A$57,0),MATCH(1,($U$2=GRID!$B$31:$BI$31)*(КАЛЕНДАРЬ!$AZ26=GRID!$B$33:$BI$33), 0)),
ROUNDUP(INDEX(GRID!$B$47:$BI$57,MATCH(C$7,GRID!$A$47:$A$57,0),MATCH(1,($U$2=GRID!$B$31:$BI$31)*(КАЛЕНДАРЬ!$AZ26=GRID!$B$33:$BI$33),0))*(1-GRID!$B$69),0))</f>
        <v>22500</v>
      </c>
      <c r="E484" s="47" cm="1">
        <f t="array" ref="E484">IF($I$2="Открытый тариф",
INDEX(GRID!$B$34:$BI$44,MATCH(E$7,GRID!$A$34:$A$44,0),MATCH(1,($U$2=GRID!$B$31:$BI$31)*(КАЛЕНДАРЬ!$AZ26=GRID!$B$33:$BI$33), 0)),
ROUNDUP(INDEX(GRID!$B$34:$BI$44,MATCH(E$7,GRID!$A$34:$A$44,0),MATCH(1,($U$2=GRID!$B$31:$BI$31)*(КАЛЕНДАРЬ!$AZ26=GRID!$B$33:$BI$33),0))*(1-GRID!$B$69),0))</f>
        <v>24400</v>
      </c>
      <c r="F484" s="47" cm="1">
        <f t="array" ref="F484">IF($I$2="Открытый тариф",
INDEX(GRID!$B$47:$BI$57,MATCH(E$7,GRID!$A$47:$A$57,0),MATCH(1,($U$2=GRID!$B$31:$BI$31)*(КАЛЕНДАРЬ!$AZ26=GRID!$B$33:$BI$33), 0)),
ROUNDUP(INDEX(GRID!$B$47:$BI$57,MATCH(E$7,GRID!$A$47:$A$57,0),MATCH(1,($U$2=GRID!$B$31:$BI$31)*(КАЛЕНДАРЬ!$AZ26=GRID!$B$33:$BI$33),0))*(1-GRID!$B$69),0))</f>
        <v>24400</v>
      </c>
      <c r="G484" s="47" cm="1">
        <f t="array" ref="G484">IF($I$2="Открытый тариф",
INDEX(GRID!$B$34:$BI$44,MATCH(G$7,GRID!$A$34:$A$44,0),MATCH(1,($U$2=GRID!$B$31:$BI$31)*(КАЛЕНДАРЬ!$AZ26=GRID!$B$33:$BI$33), 0)),
ROUNDUP(INDEX(GRID!$B$34:$BI$44,MATCH(G$7,GRID!$A$34:$A$44,0),MATCH(1,($U$2=GRID!$B$31:$BI$31)*(КАЛЕНДАРЬ!$AZ26=GRID!$B$33:$BI$33),0))*(1-GRID!$B$69),0))</f>
        <v>25500</v>
      </c>
      <c r="H484" s="47" cm="1">
        <f t="array" ref="H484">IF($I$2="Открытый тариф",
INDEX(GRID!$B$47:$BI$57,MATCH(G$7,GRID!$A$47:$A$57,0),MATCH(1,($U$2=GRID!$B$31:$BI$31)*(КАЛЕНДАРЬ!$AZ26=GRID!$B$33:$BI$33), 0)),
ROUNDUP(INDEX(GRID!$B$47:$BI$57,MATCH(G$7,GRID!$A$47:$A$57,0),MATCH(1,($U$2=GRID!$B$31:$BI$31)*(КАЛЕНДАРЬ!$AZ26=GRID!$B$33:$BI$33),0))*(1-GRID!$B$69),0))</f>
        <v>25500</v>
      </c>
      <c r="I484" s="47" cm="1">
        <f t="array" ref="I484">IF($I$2="Открытый тариф",
INDEX(GRID!$B$34:$BI$44,MATCH(I$7,GRID!$A$34:$A$44,0),MATCH(1,($U$2=GRID!$B$31:$BI$31)*(КАЛЕНДАРЬ!$AZ26=GRID!$B$33:$BI$33), 0)),
ROUNDUP(INDEX(GRID!$B$34:$BI$44,MATCH(I$7,GRID!$A$34:$A$44,0),MATCH(1,($U$2=GRID!$B$31:$BI$31)*(КАЛЕНДАРЬ!$AZ26=GRID!$B$33:$BI$33),0))*(1-GRID!$B$69),0))</f>
        <v>27400</v>
      </c>
      <c r="J484" s="47" cm="1">
        <f t="array" ref="J484">IF($I$2="Открытый тариф",
INDEX(GRID!$B$47:$BI$57,MATCH(I$7,GRID!$A$47:$A$57,0),MATCH(1,($U$2=GRID!$B$31:$BI$31)*(КАЛЕНДАРЬ!$AZ26=GRID!$B$33:$BI$33), 0)),
ROUNDUP(INDEX(GRID!$B$47:$BI$57,MATCH(I$7,GRID!$A$47:$A$57,0),MATCH(1,($U$2=GRID!$B$31:$BI$31)*(КАЛЕНДАРЬ!$AZ26=GRID!$B$33:$BI$33),0))*(1-GRID!$B$69),0))</f>
        <v>27400</v>
      </c>
      <c r="K484" s="47" cm="1">
        <f t="array" ref="K484">IF($I$2="Открытый тариф",
INDEX(GRID!$B$34:$BI$44,MATCH(K$7,GRID!$A$34:$A$44,0),MATCH(1,($U$2=GRID!$B$31:$BI$31)*(КАЛЕНДАРЬ!$AZ26=GRID!$B$33:$BI$33), 0)),
ROUNDUP(INDEX(GRID!$B$34:$BI$44,MATCH(K$7,GRID!$A$34:$A$44,0),MATCH(1,($U$2=GRID!$B$31:$BI$31)*(КАЛЕНДАРЬ!$AZ26=GRID!$B$33:$BI$33),0))*(1-GRID!$B$69),0))</f>
        <v>28500</v>
      </c>
      <c r="L484" s="47" cm="1">
        <f t="array" ref="L484">IF($I$2="Открытый тариф",
INDEX(GRID!$B$47:$BI$57,MATCH(K$7,GRID!$A$47:$A$57,0),MATCH(1,($U$2=GRID!$B$31:$BI$31)*(КАЛЕНДАРЬ!$AZ26=GRID!$B$33:$BI$33), 0)),
ROUNDUP(INDEX(GRID!$B$47:$BI$57,MATCH(K$7,GRID!$A$47:$A$57,0),MATCH(1,($U$2=GRID!$B$31:$BI$31)*(КАЛЕНДАРЬ!$AZ26=GRID!$B$33:$BI$33),0))*(1-GRID!$B$69),0))</f>
        <v>28500</v>
      </c>
      <c r="M484" s="47" cm="1">
        <f t="array" ref="M484">IF($I$2="Открытый тариф",
INDEX(GRID!$B$34:$BI$44,MATCH(M$7,GRID!$A$34:$A$44,0),MATCH(1,($U$2=GRID!$B$31:$BI$31)*(КАЛЕНДАРЬ!$AZ26=GRID!$B$33:$BI$33), 0)),
ROUNDUP(INDEX(GRID!$B$34:$BI$44,MATCH(M$7,GRID!$A$34:$A$44,0),MATCH(1,($U$2=GRID!$B$31:$BI$31)*(КАЛЕНДАРЬ!$AZ26=GRID!$B$33:$BI$33),0))*(1-GRID!$B$69),0))</f>
        <v>30400</v>
      </c>
      <c r="N484" s="47" cm="1">
        <f t="array" ref="N484">IF($I$2="Открытый тариф",
INDEX(GRID!$B$47:$BI$57,MATCH(M$7,GRID!$A$47:$A$57,0),MATCH(1,($U$2=GRID!$B$31:$BI$31)*(КАЛЕНДАРЬ!$AZ26=GRID!$B$33:$BI$33), 0)),
ROUNDUP(INDEX(GRID!$B$47:$BI$57,MATCH(M$7,GRID!$A$47:$A$57,0),MATCH(1,($U$2=GRID!$B$31:$BI$31)*(КАЛЕНДАРЬ!$AZ26=GRID!$B$33:$BI$33),0))*(1-GRID!$B$69),0))</f>
        <v>30400</v>
      </c>
      <c r="O484" s="49" t="s">
        <v>101</v>
      </c>
      <c r="P484" s="49" t="s">
        <v>101</v>
      </c>
      <c r="Q484" s="49" t="s">
        <v>101</v>
      </c>
      <c r="R484" s="49" t="s">
        <v>101</v>
      </c>
      <c r="S484" s="49" t="s">
        <v>101</v>
      </c>
      <c r="T484" s="49" t="s">
        <v>101</v>
      </c>
      <c r="U484" s="49" t="s">
        <v>101</v>
      </c>
      <c r="V484" s="49" t="s">
        <v>101</v>
      </c>
      <c r="W484" s="49" t="s">
        <v>101</v>
      </c>
      <c r="X484" s="49" t="s">
        <v>101</v>
      </c>
      <c r="Y484" s="146"/>
    </row>
    <row r="485" spans="1:25" x14ac:dyDescent="0.2">
      <c r="A485" s="117" t="s">
        <v>42</v>
      </c>
      <c r="B485" s="117">
        <v>24</v>
      </c>
      <c r="C485" s="47" cm="1">
        <f t="array" ref="C485">IF($I$2="Открытый тариф",
INDEX(GRID!$B$34:$BI$44,MATCH(C$7,GRID!$A$34:$A$44,0),MATCH(1,($U$2=GRID!$B$31:$BI$31)*(КАЛЕНДАРЬ!$AZ27=GRID!$B$33:$BI$33), 0)),
ROUNDUP(INDEX(GRID!$B$34:$BI$44,MATCH(C$7,GRID!$A$34:$A$44,0),MATCH(1,($U$2=GRID!$B$31:$BI$31)*(КАЛЕНДАРЬ!$AZ27=GRID!$B$33:$BI$33),0))*(1-GRID!$B$69),0))</f>
        <v>21300</v>
      </c>
      <c r="D485" s="47" cm="1">
        <f t="array" ref="D485">IF($I$2="Открытый тариф",
INDEX(GRID!$B$47:$BI$57,MATCH(C$7,GRID!$A$47:$A$57,0),MATCH(1,($U$2=GRID!$B$31:$BI$31)*(КАЛЕНДАРЬ!$AZ27=GRID!$B$33:$BI$33), 0)),
ROUNDUP(INDEX(GRID!$B$47:$BI$57,MATCH(C$7,GRID!$A$47:$A$57,0),MATCH(1,($U$2=GRID!$B$31:$BI$31)*(КАЛЕНДАРЬ!$AZ27=GRID!$B$33:$BI$33),0))*(1-GRID!$B$69),0))</f>
        <v>21300</v>
      </c>
      <c r="E485" s="47" cm="1">
        <f t="array" ref="E485">IF($I$2="Открытый тариф",
INDEX(GRID!$B$34:$BI$44,MATCH(E$7,GRID!$A$34:$A$44,0),MATCH(1,($U$2=GRID!$B$31:$BI$31)*(КАЛЕНДАРЬ!$AZ27=GRID!$B$33:$BI$33), 0)),
ROUNDUP(INDEX(GRID!$B$34:$BI$44,MATCH(E$7,GRID!$A$34:$A$44,0),MATCH(1,($U$2=GRID!$B$31:$BI$31)*(КАЛЕНДАРЬ!$AZ27=GRID!$B$33:$BI$33),0))*(1-GRID!$B$69),0))</f>
        <v>23200</v>
      </c>
      <c r="F485" s="47" cm="1">
        <f t="array" ref="F485">IF($I$2="Открытый тариф",
INDEX(GRID!$B$47:$BI$57,MATCH(E$7,GRID!$A$47:$A$57,0),MATCH(1,($U$2=GRID!$B$31:$BI$31)*(КАЛЕНДАРЬ!$AZ27=GRID!$B$33:$BI$33), 0)),
ROUNDUP(INDEX(GRID!$B$47:$BI$57,MATCH(E$7,GRID!$A$47:$A$57,0),MATCH(1,($U$2=GRID!$B$31:$BI$31)*(КАЛЕНДАРЬ!$AZ27=GRID!$B$33:$BI$33),0))*(1-GRID!$B$69),0))</f>
        <v>23200</v>
      </c>
      <c r="G485" s="47" cm="1">
        <f t="array" ref="G485">IF($I$2="Открытый тариф",
INDEX(GRID!$B$34:$BI$44,MATCH(G$7,GRID!$A$34:$A$44,0),MATCH(1,($U$2=GRID!$B$31:$BI$31)*(КАЛЕНДАРЬ!$AZ27=GRID!$B$33:$BI$33), 0)),
ROUNDUP(INDEX(GRID!$B$34:$BI$44,MATCH(G$7,GRID!$A$34:$A$44,0),MATCH(1,($U$2=GRID!$B$31:$BI$31)*(КАЛЕНДАРЬ!$AZ27=GRID!$B$33:$BI$33),0))*(1-GRID!$B$69),0))</f>
        <v>24300</v>
      </c>
      <c r="H485" s="47" cm="1">
        <f t="array" ref="H485">IF($I$2="Открытый тариф",
INDEX(GRID!$B$47:$BI$57,MATCH(G$7,GRID!$A$47:$A$57,0),MATCH(1,($U$2=GRID!$B$31:$BI$31)*(КАЛЕНДАРЬ!$AZ27=GRID!$B$33:$BI$33), 0)),
ROUNDUP(INDEX(GRID!$B$47:$BI$57,MATCH(G$7,GRID!$A$47:$A$57,0),MATCH(1,($U$2=GRID!$B$31:$BI$31)*(КАЛЕНДАРЬ!$AZ27=GRID!$B$33:$BI$33),0))*(1-GRID!$B$69),0))</f>
        <v>24300</v>
      </c>
      <c r="I485" s="47" cm="1">
        <f t="array" ref="I485">IF($I$2="Открытый тариф",
INDEX(GRID!$B$34:$BI$44,MATCH(I$7,GRID!$A$34:$A$44,0),MATCH(1,($U$2=GRID!$B$31:$BI$31)*(КАЛЕНДАРЬ!$AZ27=GRID!$B$33:$BI$33), 0)),
ROUNDUP(INDEX(GRID!$B$34:$BI$44,MATCH(I$7,GRID!$A$34:$A$44,0),MATCH(1,($U$2=GRID!$B$31:$BI$31)*(КАЛЕНДАРЬ!$AZ27=GRID!$B$33:$BI$33),0))*(1-GRID!$B$69),0))</f>
        <v>26200</v>
      </c>
      <c r="J485" s="47" cm="1">
        <f t="array" ref="J485">IF($I$2="Открытый тариф",
INDEX(GRID!$B$47:$BI$57,MATCH(I$7,GRID!$A$47:$A$57,0),MATCH(1,($U$2=GRID!$B$31:$BI$31)*(КАЛЕНДАРЬ!$AZ27=GRID!$B$33:$BI$33), 0)),
ROUNDUP(INDEX(GRID!$B$47:$BI$57,MATCH(I$7,GRID!$A$47:$A$57,0),MATCH(1,($U$2=GRID!$B$31:$BI$31)*(КАЛЕНДАРЬ!$AZ27=GRID!$B$33:$BI$33),0))*(1-GRID!$B$69),0))</f>
        <v>26200</v>
      </c>
      <c r="K485" s="47" cm="1">
        <f t="array" ref="K485">IF($I$2="Открытый тариф",
INDEX(GRID!$B$34:$BI$44,MATCH(K$7,GRID!$A$34:$A$44,0),MATCH(1,($U$2=GRID!$B$31:$BI$31)*(КАЛЕНДАРЬ!$AZ27=GRID!$B$33:$BI$33), 0)),
ROUNDUP(INDEX(GRID!$B$34:$BI$44,MATCH(K$7,GRID!$A$34:$A$44,0),MATCH(1,($U$2=GRID!$B$31:$BI$31)*(КАЛЕНДАРЬ!$AZ27=GRID!$B$33:$BI$33),0))*(1-GRID!$B$69),0))</f>
        <v>27300</v>
      </c>
      <c r="L485" s="47" cm="1">
        <f t="array" ref="L485">IF($I$2="Открытый тариф",
INDEX(GRID!$B$47:$BI$57,MATCH(K$7,GRID!$A$47:$A$57,0),MATCH(1,($U$2=GRID!$B$31:$BI$31)*(КАЛЕНДАРЬ!$AZ27=GRID!$B$33:$BI$33), 0)),
ROUNDUP(INDEX(GRID!$B$47:$BI$57,MATCH(K$7,GRID!$A$47:$A$57,0),MATCH(1,($U$2=GRID!$B$31:$BI$31)*(КАЛЕНДАРЬ!$AZ27=GRID!$B$33:$BI$33),0))*(1-GRID!$B$69),0))</f>
        <v>27300</v>
      </c>
      <c r="M485" s="47" cm="1">
        <f t="array" ref="M485">IF($I$2="Открытый тариф",
INDEX(GRID!$B$34:$BI$44,MATCH(M$7,GRID!$A$34:$A$44,0),MATCH(1,($U$2=GRID!$B$31:$BI$31)*(КАЛЕНДАРЬ!$AZ27=GRID!$B$33:$BI$33), 0)),
ROUNDUP(INDEX(GRID!$B$34:$BI$44,MATCH(M$7,GRID!$A$34:$A$44,0),MATCH(1,($U$2=GRID!$B$31:$BI$31)*(КАЛЕНДАРЬ!$AZ27=GRID!$B$33:$BI$33),0))*(1-GRID!$B$69),0))</f>
        <v>29200</v>
      </c>
      <c r="N485" s="47" cm="1">
        <f t="array" ref="N485">IF($I$2="Открытый тариф",
INDEX(GRID!$B$47:$BI$57,MATCH(M$7,GRID!$A$47:$A$57,0),MATCH(1,($U$2=GRID!$B$31:$BI$31)*(КАЛЕНДАРЬ!$AZ27=GRID!$B$33:$BI$33), 0)),
ROUNDUP(INDEX(GRID!$B$47:$BI$57,MATCH(M$7,GRID!$A$47:$A$57,0),MATCH(1,($U$2=GRID!$B$31:$BI$31)*(КАЛЕНДАРЬ!$AZ27=GRID!$B$33:$BI$33),0))*(1-GRID!$B$69),0))</f>
        <v>29200</v>
      </c>
      <c r="O485" s="49" t="s">
        <v>101</v>
      </c>
      <c r="P485" s="49" t="s">
        <v>101</v>
      </c>
      <c r="Q485" s="49" t="s">
        <v>101</v>
      </c>
      <c r="R485" s="49" t="s">
        <v>101</v>
      </c>
      <c r="S485" s="49" t="s">
        <v>101</v>
      </c>
      <c r="T485" s="49" t="s">
        <v>101</v>
      </c>
      <c r="U485" s="49" t="s">
        <v>101</v>
      </c>
      <c r="V485" s="49" t="s">
        <v>101</v>
      </c>
      <c r="W485" s="49" t="s">
        <v>101</v>
      </c>
      <c r="X485" s="49" t="s">
        <v>101</v>
      </c>
      <c r="Y485" s="146"/>
    </row>
    <row r="486" spans="1:25" x14ac:dyDescent="0.2">
      <c r="A486" s="117" t="s">
        <v>43</v>
      </c>
      <c r="B486" s="117">
        <v>25</v>
      </c>
      <c r="C486" s="47" cm="1">
        <f t="array" ref="C486">IF($I$2="Открытый тариф",
INDEX(GRID!$B$34:$BI$44,MATCH(C$7,GRID!$A$34:$A$44,0),MATCH(1,($U$2=GRID!$B$31:$BI$31)*(КАЛЕНДАРЬ!$AZ28=GRID!$B$33:$BI$33), 0)),
ROUNDUP(INDEX(GRID!$B$34:$BI$44,MATCH(C$7,GRID!$A$34:$A$44,0),MATCH(1,($U$2=GRID!$B$31:$BI$31)*(КАЛЕНДАРЬ!$AZ28=GRID!$B$33:$BI$33),0))*(1-GRID!$B$69),0))</f>
        <v>21300</v>
      </c>
      <c r="D486" s="47" cm="1">
        <f t="array" ref="D486">IF($I$2="Открытый тариф",
INDEX(GRID!$B$47:$BI$57,MATCH(C$7,GRID!$A$47:$A$57,0),MATCH(1,($U$2=GRID!$B$31:$BI$31)*(КАЛЕНДАРЬ!$AZ28=GRID!$B$33:$BI$33), 0)),
ROUNDUP(INDEX(GRID!$B$47:$BI$57,MATCH(C$7,GRID!$A$47:$A$57,0),MATCH(1,($U$2=GRID!$B$31:$BI$31)*(КАЛЕНДАРЬ!$AZ28=GRID!$B$33:$BI$33),0))*(1-GRID!$B$69),0))</f>
        <v>21300</v>
      </c>
      <c r="E486" s="47" cm="1">
        <f t="array" ref="E486">IF($I$2="Открытый тариф",
INDEX(GRID!$B$34:$BI$44,MATCH(E$7,GRID!$A$34:$A$44,0),MATCH(1,($U$2=GRID!$B$31:$BI$31)*(КАЛЕНДАРЬ!$AZ28=GRID!$B$33:$BI$33), 0)),
ROUNDUP(INDEX(GRID!$B$34:$BI$44,MATCH(E$7,GRID!$A$34:$A$44,0),MATCH(1,($U$2=GRID!$B$31:$BI$31)*(КАЛЕНДАРЬ!$AZ28=GRID!$B$33:$BI$33),0))*(1-GRID!$B$69),0))</f>
        <v>23200</v>
      </c>
      <c r="F486" s="47" cm="1">
        <f t="array" ref="F486">IF($I$2="Открытый тариф",
INDEX(GRID!$B$47:$BI$57,MATCH(E$7,GRID!$A$47:$A$57,0),MATCH(1,($U$2=GRID!$B$31:$BI$31)*(КАЛЕНДАРЬ!$AZ28=GRID!$B$33:$BI$33), 0)),
ROUNDUP(INDEX(GRID!$B$47:$BI$57,MATCH(E$7,GRID!$A$47:$A$57,0),MATCH(1,($U$2=GRID!$B$31:$BI$31)*(КАЛЕНДАРЬ!$AZ28=GRID!$B$33:$BI$33),0))*(1-GRID!$B$69),0))</f>
        <v>23200</v>
      </c>
      <c r="G486" s="47" cm="1">
        <f t="array" ref="G486">IF($I$2="Открытый тариф",
INDEX(GRID!$B$34:$BI$44,MATCH(G$7,GRID!$A$34:$A$44,0),MATCH(1,($U$2=GRID!$B$31:$BI$31)*(КАЛЕНДАРЬ!$AZ28=GRID!$B$33:$BI$33), 0)),
ROUNDUP(INDEX(GRID!$B$34:$BI$44,MATCH(G$7,GRID!$A$34:$A$44,0),MATCH(1,($U$2=GRID!$B$31:$BI$31)*(КАЛЕНДАРЬ!$AZ28=GRID!$B$33:$BI$33),0))*(1-GRID!$B$69),0))</f>
        <v>24300</v>
      </c>
      <c r="H486" s="47" cm="1">
        <f t="array" ref="H486">IF($I$2="Открытый тариф",
INDEX(GRID!$B$47:$BI$57,MATCH(G$7,GRID!$A$47:$A$57,0),MATCH(1,($U$2=GRID!$B$31:$BI$31)*(КАЛЕНДАРЬ!$AZ28=GRID!$B$33:$BI$33), 0)),
ROUNDUP(INDEX(GRID!$B$47:$BI$57,MATCH(G$7,GRID!$A$47:$A$57,0),MATCH(1,($U$2=GRID!$B$31:$BI$31)*(КАЛЕНДАРЬ!$AZ28=GRID!$B$33:$BI$33),0))*(1-GRID!$B$69),0))</f>
        <v>24300</v>
      </c>
      <c r="I486" s="47" cm="1">
        <f t="array" ref="I486">IF($I$2="Открытый тариф",
INDEX(GRID!$B$34:$BI$44,MATCH(I$7,GRID!$A$34:$A$44,0),MATCH(1,($U$2=GRID!$B$31:$BI$31)*(КАЛЕНДАРЬ!$AZ28=GRID!$B$33:$BI$33), 0)),
ROUNDUP(INDEX(GRID!$B$34:$BI$44,MATCH(I$7,GRID!$A$34:$A$44,0),MATCH(1,($U$2=GRID!$B$31:$BI$31)*(КАЛЕНДАРЬ!$AZ28=GRID!$B$33:$BI$33),0))*(1-GRID!$B$69),0))</f>
        <v>26200</v>
      </c>
      <c r="J486" s="47" cm="1">
        <f t="array" ref="J486">IF($I$2="Открытый тариф",
INDEX(GRID!$B$47:$BI$57,MATCH(I$7,GRID!$A$47:$A$57,0),MATCH(1,($U$2=GRID!$B$31:$BI$31)*(КАЛЕНДАРЬ!$AZ28=GRID!$B$33:$BI$33), 0)),
ROUNDUP(INDEX(GRID!$B$47:$BI$57,MATCH(I$7,GRID!$A$47:$A$57,0),MATCH(1,($U$2=GRID!$B$31:$BI$31)*(КАЛЕНДАРЬ!$AZ28=GRID!$B$33:$BI$33),0))*(1-GRID!$B$69),0))</f>
        <v>26200</v>
      </c>
      <c r="K486" s="47" cm="1">
        <f t="array" ref="K486">IF($I$2="Открытый тариф",
INDEX(GRID!$B$34:$BI$44,MATCH(K$7,GRID!$A$34:$A$44,0),MATCH(1,($U$2=GRID!$B$31:$BI$31)*(КАЛЕНДАРЬ!$AZ28=GRID!$B$33:$BI$33), 0)),
ROUNDUP(INDEX(GRID!$B$34:$BI$44,MATCH(K$7,GRID!$A$34:$A$44,0),MATCH(1,($U$2=GRID!$B$31:$BI$31)*(КАЛЕНДАРЬ!$AZ28=GRID!$B$33:$BI$33),0))*(1-GRID!$B$69),0))</f>
        <v>27300</v>
      </c>
      <c r="L486" s="47" cm="1">
        <f t="array" ref="L486">IF($I$2="Открытый тариф",
INDEX(GRID!$B$47:$BI$57,MATCH(K$7,GRID!$A$47:$A$57,0),MATCH(1,($U$2=GRID!$B$31:$BI$31)*(КАЛЕНДАРЬ!$AZ28=GRID!$B$33:$BI$33), 0)),
ROUNDUP(INDEX(GRID!$B$47:$BI$57,MATCH(K$7,GRID!$A$47:$A$57,0),MATCH(1,($U$2=GRID!$B$31:$BI$31)*(КАЛЕНДАРЬ!$AZ28=GRID!$B$33:$BI$33),0))*(1-GRID!$B$69),0))</f>
        <v>27300</v>
      </c>
      <c r="M486" s="47" cm="1">
        <f t="array" ref="M486">IF($I$2="Открытый тариф",
INDEX(GRID!$B$34:$BI$44,MATCH(M$7,GRID!$A$34:$A$44,0),MATCH(1,($U$2=GRID!$B$31:$BI$31)*(КАЛЕНДАРЬ!$AZ28=GRID!$B$33:$BI$33), 0)),
ROUNDUP(INDEX(GRID!$B$34:$BI$44,MATCH(M$7,GRID!$A$34:$A$44,0),MATCH(1,($U$2=GRID!$B$31:$BI$31)*(КАЛЕНДАРЬ!$AZ28=GRID!$B$33:$BI$33),0))*(1-GRID!$B$69),0))</f>
        <v>29200</v>
      </c>
      <c r="N486" s="47" cm="1">
        <f t="array" ref="N486">IF($I$2="Открытый тариф",
INDEX(GRID!$B$47:$BI$57,MATCH(M$7,GRID!$A$47:$A$57,0),MATCH(1,($U$2=GRID!$B$31:$BI$31)*(КАЛЕНДАРЬ!$AZ28=GRID!$B$33:$BI$33), 0)),
ROUNDUP(INDEX(GRID!$B$47:$BI$57,MATCH(M$7,GRID!$A$47:$A$57,0),MATCH(1,($U$2=GRID!$B$31:$BI$31)*(КАЛЕНДАРЬ!$AZ28=GRID!$B$33:$BI$33),0))*(1-GRID!$B$69),0))</f>
        <v>29200</v>
      </c>
      <c r="O486" s="49" t="s">
        <v>101</v>
      </c>
      <c r="P486" s="49" t="s">
        <v>101</v>
      </c>
      <c r="Q486" s="49" t="s">
        <v>101</v>
      </c>
      <c r="R486" s="49" t="s">
        <v>101</v>
      </c>
      <c r="S486" s="49" t="s">
        <v>101</v>
      </c>
      <c r="T486" s="49" t="s">
        <v>101</v>
      </c>
      <c r="U486" s="49" t="s">
        <v>101</v>
      </c>
      <c r="V486" s="49" t="s">
        <v>101</v>
      </c>
      <c r="W486" s="49" t="s">
        <v>101</v>
      </c>
      <c r="X486" s="49" t="s">
        <v>101</v>
      </c>
      <c r="Y486" s="146"/>
    </row>
    <row r="487" spans="1:25" x14ac:dyDescent="0.2">
      <c r="A487" s="117" t="s">
        <v>44</v>
      </c>
      <c r="B487" s="117">
        <v>26</v>
      </c>
      <c r="C487" s="47" cm="1">
        <f t="array" ref="C487">IF($I$2="Открытый тариф",
INDEX(GRID!$B$34:$BI$44,MATCH(C$7,GRID!$A$34:$A$44,0),MATCH(1,($U$2=GRID!$B$31:$BI$31)*(КАЛЕНДАРЬ!$AZ29=GRID!$B$33:$BI$33), 0)),
ROUNDUP(INDEX(GRID!$B$34:$BI$44,MATCH(C$7,GRID!$A$34:$A$44,0),MATCH(1,($U$2=GRID!$B$31:$BI$31)*(КАЛЕНДАРЬ!$AZ29=GRID!$B$33:$BI$33),0))*(1-GRID!$B$69),0))</f>
        <v>21300</v>
      </c>
      <c r="D487" s="47" cm="1">
        <f t="array" ref="D487">IF($I$2="Открытый тариф",
INDEX(GRID!$B$47:$BI$57,MATCH(C$7,GRID!$A$47:$A$57,0),MATCH(1,($U$2=GRID!$B$31:$BI$31)*(КАЛЕНДАРЬ!$AZ29=GRID!$B$33:$BI$33), 0)),
ROUNDUP(INDEX(GRID!$B$47:$BI$57,MATCH(C$7,GRID!$A$47:$A$57,0),MATCH(1,($U$2=GRID!$B$31:$BI$31)*(КАЛЕНДАРЬ!$AZ29=GRID!$B$33:$BI$33),0))*(1-GRID!$B$69),0))</f>
        <v>21300</v>
      </c>
      <c r="E487" s="47" cm="1">
        <f t="array" ref="E487">IF($I$2="Открытый тариф",
INDEX(GRID!$B$34:$BI$44,MATCH(E$7,GRID!$A$34:$A$44,0),MATCH(1,($U$2=GRID!$B$31:$BI$31)*(КАЛЕНДАРЬ!$AZ29=GRID!$B$33:$BI$33), 0)),
ROUNDUP(INDEX(GRID!$B$34:$BI$44,MATCH(E$7,GRID!$A$34:$A$44,0),MATCH(1,($U$2=GRID!$B$31:$BI$31)*(КАЛЕНДАРЬ!$AZ29=GRID!$B$33:$BI$33),0))*(1-GRID!$B$69),0))</f>
        <v>23200</v>
      </c>
      <c r="F487" s="47" cm="1">
        <f t="array" ref="F487">IF($I$2="Открытый тариф",
INDEX(GRID!$B$47:$BI$57,MATCH(E$7,GRID!$A$47:$A$57,0),MATCH(1,($U$2=GRID!$B$31:$BI$31)*(КАЛЕНДАРЬ!$AZ29=GRID!$B$33:$BI$33), 0)),
ROUNDUP(INDEX(GRID!$B$47:$BI$57,MATCH(E$7,GRID!$A$47:$A$57,0),MATCH(1,($U$2=GRID!$B$31:$BI$31)*(КАЛЕНДАРЬ!$AZ29=GRID!$B$33:$BI$33),0))*(1-GRID!$B$69),0))</f>
        <v>23200</v>
      </c>
      <c r="G487" s="47" cm="1">
        <f t="array" ref="G487">IF($I$2="Открытый тариф",
INDEX(GRID!$B$34:$BI$44,MATCH(G$7,GRID!$A$34:$A$44,0),MATCH(1,($U$2=GRID!$B$31:$BI$31)*(КАЛЕНДАРЬ!$AZ29=GRID!$B$33:$BI$33), 0)),
ROUNDUP(INDEX(GRID!$B$34:$BI$44,MATCH(G$7,GRID!$A$34:$A$44,0),MATCH(1,($U$2=GRID!$B$31:$BI$31)*(КАЛЕНДАРЬ!$AZ29=GRID!$B$33:$BI$33),0))*(1-GRID!$B$69),0))</f>
        <v>24300</v>
      </c>
      <c r="H487" s="47" cm="1">
        <f t="array" ref="H487">IF($I$2="Открытый тариф",
INDEX(GRID!$B$47:$BI$57,MATCH(G$7,GRID!$A$47:$A$57,0),MATCH(1,($U$2=GRID!$B$31:$BI$31)*(КАЛЕНДАРЬ!$AZ29=GRID!$B$33:$BI$33), 0)),
ROUNDUP(INDEX(GRID!$B$47:$BI$57,MATCH(G$7,GRID!$A$47:$A$57,0),MATCH(1,($U$2=GRID!$B$31:$BI$31)*(КАЛЕНДАРЬ!$AZ29=GRID!$B$33:$BI$33),0))*(1-GRID!$B$69),0))</f>
        <v>24300</v>
      </c>
      <c r="I487" s="47" cm="1">
        <f t="array" ref="I487">IF($I$2="Открытый тариф",
INDEX(GRID!$B$34:$BI$44,MATCH(I$7,GRID!$A$34:$A$44,0),MATCH(1,($U$2=GRID!$B$31:$BI$31)*(КАЛЕНДАРЬ!$AZ29=GRID!$B$33:$BI$33), 0)),
ROUNDUP(INDEX(GRID!$B$34:$BI$44,MATCH(I$7,GRID!$A$34:$A$44,0),MATCH(1,($U$2=GRID!$B$31:$BI$31)*(КАЛЕНДАРЬ!$AZ29=GRID!$B$33:$BI$33),0))*(1-GRID!$B$69),0))</f>
        <v>26200</v>
      </c>
      <c r="J487" s="47" cm="1">
        <f t="array" ref="J487">IF($I$2="Открытый тариф",
INDEX(GRID!$B$47:$BI$57,MATCH(I$7,GRID!$A$47:$A$57,0),MATCH(1,($U$2=GRID!$B$31:$BI$31)*(КАЛЕНДАРЬ!$AZ29=GRID!$B$33:$BI$33), 0)),
ROUNDUP(INDEX(GRID!$B$47:$BI$57,MATCH(I$7,GRID!$A$47:$A$57,0),MATCH(1,($U$2=GRID!$B$31:$BI$31)*(КАЛЕНДАРЬ!$AZ29=GRID!$B$33:$BI$33),0))*(1-GRID!$B$69),0))</f>
        <v>26200</v>
      </c>
      <c r="K487" s="47" cm="1">
        <f t="array" ref="K487">IF($I$2="Открытый тариф",
INDEX(GRID!$B$34:$BI$44,MATCH(K$7,GRID!$A$34:$A$44,0),MATCH(1,($U$2=GRID!$B$31:$BI$31)*(КАЛЕНДАРЬ!$AZ29=GRID!$B$33:$BI$33), 0)),
ROUNDUP(INDEX(GRID!$B$34:$BI$44,MATCH(K$7,GRID!$A$34:$A$44,0),MATCH(1,($U$2=GRID!$B$31:$BI$31)*(КАЛЕНДАРЬ!$AZ29=GRID!$B$33:$BI$33),0))*(1-GRID!$B$69),0))</f>
        <v>27300</v>
      </c>
      <c r="L487" s="47" cm="1">
        <f t="array" ref="L487">IF($I$2="Открытый тариф",
INDEX(GRID!$B$47:$BI$57,MATCH(K$7,GRID!$A$47:$A$57,0),MATCH(1,($U$2=GRID!$B$31:$BI$31)*(КАЛЕНДАРЬ!$AZ29=GRID!$B$33:$BI$33), 0)),
ROUNDUP(INDEX(GRID!$B$47:$BI$57,MATCH(K$7,GRID!$A$47:$A$57,0),MATCH(1,($U$2=GRID!$B$31:$BI$31)*(КАЛЕНДАРЬ!$AZ29=GRID!$B$33:$BI$33),0))*(1-GRID!$B$69),0))</f>
        <v>27300</v>
      </c>
      <c r="M487" s="47" cm="1">
        <f t="array" ref="M487">IF($I$2="Открытый тариф",
INDEX(GRID!$B$34:$BI$44,MATCH(M$7,GRID!$A$34:$A$44,0),MATCH(1,($U$2=GRID!$B$31:$BI$31)*(КАЛЕНДАРЬ!$AZ29=GRID!$B$33:$BI$33), 0)),
ROUNDUP(INDEX(GRID!$B$34:$BI$44,MATCH(M$7,GRID!$A$34:$A$44,0),MATCH(1,($U$2=GRID!$B$31:$BI$31)*(КАЛЕНДАРЬ!$AZ29=GRID!$B$33:$BI$33),0))*(1-GRID!$B$69),0))</f>
        <v>29200</v>
      </c>
      <c r="N487" s="47" cm="1">
        <f t="array" ref="N487">IF($I$2="Открытый тариф",
INDEX(GRID!$B$47:$BI$57,MATCH(M$7,GRID!$A$47:$A$57,0),MATCH(1,($U$2=GRID!$B$31:$BI$31)*(КАЛЕНДАРЬ!$AZ29=GRID!$B$33:$BI$33), 0)),
ROUNDUP(INDEX(GRID!$B$47:$BI$57,MATCH(M$7,GRID!$A$47:$A$57,0),MATCH(1,($U$2=GRID!$B$31:$BI$31)*(КАЛЕНДАРЬ!$AZ29=GRID!$B$33:$BI$33),0))*(1-GRID!$B$69),0))</f>
        <v>29200</v>
      </c>
      <c r="O487" s="49" t="s">
        <v>101</v>
      </c>
      <c r="P487" s="49" t="s">
        <v>101</v>
      </c>
      <c r="Q487" s="49" t="s">
        <v>101</v>
      </c>
      <c r="R487" s="49" t="s">
        <v>101</v>
      </c>
      <c r="S487" s="49" t="s">
        <v>101</v>
      </c>
      <c r="T487" s="49" t="s">
        <v>101</v>
      </c>
      <c r="U487" s="49" t="s">
        <v>101</v>
      </c>
      <c r="V487" s="49" t="s">
        <v>101</v>
      </c>
      <c r="W487" s="49" t="s">
        <v>101</v>
      </c>
      <c r="X487" s="49" t="s">
        <v>101</v>
      </c>
      <c r="Y487" s="146"/>
    </row>
    <row r="488" spans="1:25" x14ac:dyDescent="0.2">
      <c r="A488" s="117" t="s">
        <v>45</v>
      </c>
      <c r="B488" s="117">
        <v>27</v>
      </c>
      <c r="C488" s="47" cm="1">
        <f t="array" ref="C488">IF($I$2="Открытый тариф",
INDEX(GRID!$B$34:$BI$44,MATCH(C$7,GRID!$A$34:$A$44,0),MATCH(1,($U$2=GRID!$B$31:$BI$31)*(КАЛЕНДАРЬ!$AZ30=GRID!$B$33:$BI$33), 0)),
ROUNDUP(INDEX(GRID!$B$34:$BI$44,MATCH(C$7,GRID!$A$34:$A$44,0),MATCH(1,($U$2=GRID!$B$31:$BI$31)*(КАЛЕНДАРЬ!$AZ30=GRID!$B$33:$BI$33),0))*(1-GRID!$B$69),0))</f>
        <v>21300</v>
      </c>
      <c r="D488" s="47" cm="1">
        <f t="array" ref="D488">IF($I$2="Открытый тариф",
INDEX(GRID!$B$47:$BI$57,MATCH(C$7,GRID!$A$47:$A$57,0),MATCH(1,($U$2=GRID!$B$31:$BI$31)*(КАЛЕНДАРЬ!$AZ30=GRID!$B$33:$BI$33), 0)),
ROUNDUP(INDEX(GRID!$B$47:$BI$57,MATCH(C$7,GRID!$A$47:$A$57,0),MATCH(1,($U$2=GRID!$B$31:$BI$31)*(КАЛЕНДАРЬ!$AZ30=GRID!$B$33:$BI$33),0))*(1-GRID!$B$69),0))</f>
        <v>21300</v>
      </c>
      <c r="E488" s="47" cm="1">
        <f t="array" ref="E488">IF($I$2="Открытый тариф",
INDEX(GRID!$B$34:$BI$44,MATCH(E$7,GRID!$A$34:$A$44,0),MATCH(1,($U$2=GRID!$B$31:$BI$31)*(КАЛЕНДАРЬ!$AZ30=GRID!$B$33:$BI$33), 0)),
ROUNDUP(INDEX(GRID!$B$34:$BI$44,MATCH(E$7,GRID!$A$34:$A$44,0),MATCH(1,($U$2=GRID!$B$31:$BI$31)*(КАЛЕНДАРЬ!$AZ30=GRID!$B$33:$BI$33),0))*(1-GRID!$B$69),0))</f>
        <v>23200</v>
      </c>
      <c r="F488" s="47" cm="1">
        <f t="array" ref="F488">IF($I$2="Открытый тариф",
INDEX(GRID!$B$47:$BI$57,MATCH(E$7,GRID!$A$47:$A$57,0),MATCH(1,($U$2=GRID!$B$31:$BI$31)*(КАЛЕНДАРЬ!$AZ30=GRID!$B$33:$BI$33), 0)),
ROUNDUP(INDEX(GRID!$B$47:$BI$57,MATCH(E$7,GRID!$A$47:$A$57,0),MATCH(1,($U$2=GRID!$B$31:$BI$31)*(КАЛЕНДАРЬ!$AZ30=GRID!$B$33:$BI$33),0))*(1-GRID!$B$69),0))</f>
        <v>23200</v>
      </c>
      <c r="G488" s="47" cm="1">
        <f t="array" ref="G488">IF($I$2="Открытый тариф",
INDEX(GRID!$B$34:$BI$44,MATCH(G$7,GRID!$A$34:$A$44,0),MATCH(1,($U$2=GRID!$B$31:$BI$31)*(КАЛЕНДАРЬ!$AZ30=GRID!$B$33:$BI$33), 0)),
ROUNDUP(INDEX(GRID!$B$34:$BI$44,MATCH(G$7,GRID!$A$34:$A$44,0),MATCH(1,($U$2=GRID!$B$31:$BI$31)*(КАЛЕНДАРЬ!$AZ30=GRID!$B$33:$BI$33),0))*(1-GRID!$B$69),0))</f>
        <v>24300</v>
      </c>
      <c r="H488" s="47" cm="1">
        <f t="array" ref="H488">IF($I$2="Открытый тариф",
INDEX(GRID!$B$47:$BI$57,MATCH(G$7,GRID!$A$47:$A$57,0),MATCH(1,($U$2=GRID!$B$31:$BI$31)*(КАЛЕНДАРЬ!$AZ30=GRID!$B$33:$BI$33), 0)),
ROUNDUP(INDEX(GRID!$B$47:$BI$57,MATCH(G$7,GRID!$A$47:$A$57,0),MATCH(1,($U$2=GRID!$B$31:$BI$31)*(КАЛЕНДАРЬ!$AZ30=GRID!$B$33:$BI$33),0))*(1-GRID!$B$69),0))</f>
        <v>24300</v>
      </c>
      <c r="I488" s="47" cm="1">
        <f t="array" ref="I488">IF($I$2="Открытый тариф",
INDEX(GRID!$B$34:$BI$44,MATCH(I$7,GRID!$A$34:$A$44,0),MATCH(1,($U$2=GRID!$B$31:$BI$31)*(КАЛЕНДАРЬ!$AZ30=GRID!$B$33:$BI$33), 0)),
ROUNDUP(INDEX(GRID!$B$34:$BI$44,MATCH(I$7,GRID!$A$34:$A$44,0),MATCH(1,($U$2=GRID!$B$31:$BI$31)*(КАЛЕНДАРЬ!$AZ30=GRID!$B$33:$BI$33),0))*(1-GRID!$B$69),0))</f>
        <v>26200</v>
      </c>
      <c r="J488" s="47" cm="1">
        <f t="array" ref="J488">IF($I$2="Открытый тариф",
INDEX(GRID!$B$47:$BI$57,MATCH(I$7,GRID!$A$47:$A$57,0),MATCH(1,($U$2=GRID!$B$31:$BI$31)*(КАЛЕНДАРЬ!$AZ30=GRID!$B$33:$BI$33), 0)),
ROUNDUP(INDEX(GRID!$B$47:$BI$57,MATCH(I$7,GRID!$A$47:$A$57,0),MATCH(1,($U$2=GRID!$B$31:$BI$31)*(КАЛЕНДАРЬ!$AZ30=GRID!$B$33:$BI$33),0))*(1-GRID!$B$69),0))</f>
        <v>26200</v>
      </c>
      <c r="K488" s="47" cm="1">
        <f t="array" ref="K488">IF($I$2="Открытый тариф",
INDEX(GRID!$B$34:$BI$44,MATCH(K$7,GRID!$A$34:$A$44,0),MATCH(1,($U$2=GRID!$B$31:$BI$31)*(КАЛЕНДАРЬ!$AZ30=GRID!$B$33:$BI$33), 0)),
ROUNDUP(INDEX(GRID!$B$34:$BI$44,MATCH(K$7,GRID!$A$34:$A$44,0),MATCH(1,($U$2=GRID!$B$31:$BI$31)*(КАЛЕНДАРЬ!$AZ30=GRID!$B$33:$BI$33),0))*(1-GRID!$B$69),0))</f>
        <v>27300</v>
      </c>
      <c r="L488" s="47" cm="1">
        <f t="array" ref="L488">IF($I$2="Открытый тариф",
INDEX(GRID!$B$47:$BI$57,MATCH(K$7,GRID!$A$47:$A$57,0),MATCH(1,($U$2=GRID!$B$31:$BI$31)*(КАЛЕНДАРЬ!$AZ30=GRID!$B$33:$BI$33), 0)),
ROUNDUP(INDEX(GRID!$B$47:$BI$57,MATCH(K$7,GRID!$A$47:$A$57,0),MATCH(1,($U$2=GRID!$B$31:$BI$31)*(КАЛЕНДАРЬ!$AZ30=GRID!$B$33:$BI$33),0))*(1-GRID!$B$69),0))</f>
        <v>27300</v>
      </c>
      <c r="M488" s="47" cm="1">
        <f t="array" ref="M488">IF($I$2="Открытый тариф",
INDEX(GRID!$B$34:$BI$44,MATCH(M$7,GRID!$A$34:$A$44,0),MATCH(1,($U$2=GRID!$B$31:$BI$31)*(КАЛЕНДАРЬ!$AZ30=GRID!$B$33:$BI$33), 0)),
ROUNDUP(INDEX(GRID!$B$34:$BI$44,MATCH(M$7,GRID!$A$34:$A$44,0),MATCH(1,($U$2=GRID!$B$31:$BI$31)*(КАЛЕНДАРЬ!$AZ30=GRID!$B$33:$BI$33),0))*(1-GRID!$B$69),0))</f>
        <v>29200</v>
      </c>
      <c r="N488" s="47" cm="1">
        <f t="array" ref="N488">IF($I$2="Открытый тариф",
INDEX(GRID!$B$47:$BI$57,MATCH(M$7,GRID!$A$47:$A$57,0),MATCH(1,($U$2=GRID!$B$31:$BI$31)*(КАЛЕНДАРЬ!$AZ30=GRID!$B$33:$BI$33), 0)),
ROUNDUP(INDEX(GRID!$B$47:$BI$57,MATCH(M$7,GRID!$A$47:$A$57,0),MATCH(1,($U$2=GRID!$B$31:$BI$31)*(КАЛЕНДАРЬ!$AZ30=GRID!$B$33:$BI$33),0))*(1-GRID!$B$69),0))</f>
        <v>29200</v>
      </c>
      <c r="O488" s="49" t="s">
        <v>101</v>
      </c>
      <c r="P488" s="49" t="s">
        <v>101</v>
      </c>
      <c r="Q488" s="49" t="s">
        <v>101</v>
      </c>
      <c r="R488" s="49" t="s">
        <v>101</v>
      </c>
      <c r="S488" s="49" t="s">
        <v>101</v>
      </c>
      <c r="T488" s="49" t="s">
        <v>101</v>
      </c>
      <c r="U488" s="49" t="s">
        <v>101</v>
      </c>
      <c r="V488" s="49" t="s">
        <v>101</v>
      </c>
      <c r="W488" s="49" t="s">
        <v>101</v>
      </c>
      <c r="X488" s="49" t="s">
        <v>101</v>
      </c>
      <c r="Y488" s="146"/>
    </row>
    <row r="489" spans="1:25" x14ac:dyDescent="0.2">
      <c r="A489" s="117" t="s">
        <v>46</v>
      </c>
      <c r="B489" s="117">
        <v>28</v>
      </c>
      <c r="C489" s="47" cm="1">
        <f t="array" ref="C489">IF($I$2="Открытый тариф",
INDEX(GRID!$B$34:$BI$44,MATCH(C$7,GRID!$A$34:$A$44,0),MATCH(1,($U$2=GRID!$B$31:$BI$31)*(КАЛЕНДАРЬ!$AZ31=GRID!$B$33:$BI$33), 0)),
ROUNDUP(INDEX(GRID!$B$34:$BI$44,MATCH(C$7,GRID!$A$34:$A$44,0),MATCH(1,($U$2=GRID!$B$31:$BI$31)*(КАЛЕНДАРЬ!$AZ31=GRID!$B$33:$BI$33),0))*(1-GRID!$B$69),0))</f>
        <v>21300</v>
      </c>
      <c r="D489" s="47" cm="1">
        <f t="array" ref="D489">IF($I$2="Открытый тариф",
INDEX(GRID!$B$47:$BI$57,MATCH(C$7,GRID!$A$47:$A$57,0),MATCH(1,($U$2=GRID!$B$31:$BI$31)*(КАЛЕНДАРЬ!$AZ31=GRID!$B$33:$BI$33), 0)),
ROUNDUP(INDEX(GRID!$B$47:$BI$57,MATCH(C$7,GRID!$A$47:$A$57,0),MATCH(1,($U$2=GRID!$B$31:$BI$31)*(КАЛЕНДАРЬ!$AZ31=GRID!$B$33:$BI$33),0))*(1-GRID!$B$69),0))</f>
        <v>21300</v>
      </c>
      <c r="E489" s="47" cm="1">
        <f t="array" ref="E489">IF($I$2="Открытый тариф",
INDEX(GRID!$B$34:$BI$44,MATCH(E$7,GRID!$A$34:$A$44,0),MATCH(1,($U$2=GRID!$B$31:$BI$31)*(КАЛЕНДАРЬ!$AZ31=GRID!$B$33:$BI$33), 0)),
ROUNDUP(INDEX(GRID!$B$34:$BI$44,MATCH(E$7,GRID!$A$34:$A$44,0),MATCH(1,($U$2=GRID!$B$31:$BI$31)*(КАЛЕНДАРЬ!$AZ31=GRID!$B$33:$BI$33),0))*(1-GRID!$B$69),0))</f>
        <v>23200</v>
      </c>
      <c r="F489" s="47" cm="1">
        <f t="array" ref="F489">IF($I$2="Открытый тариф",
INDEX(GRID!$B$47:$BI$57,MATCH(E$7,GRID!$A$47:$A$57,0),MATCH(1,($U$2=GRID!$B$31:$BI$31)*(КАЛЕНДАРЬ!$AZ31=GRID!$B$33:$BI$33), 0)),
ROUNDUP(INDEX(GRID!$B$47:$BI$57,MATCH(E$7,GRID!$A$47:$A$57,0),MATCH(1,($U$2=GRID!$B$31:$BI$31)*(КАЛЕНДАРЬ!$AZ31=GRID!$B$33:$BI$33),0))*(1-GRID!$B$69),0))</f>
        <v>23200</v>
      </c>
      <c r="G489" s="47" cm="1">
        <f t="array" ref="G489">IF($I$2="Открытый тариф",
INDEX(GRID!$B$34:$BI$44,MATCH(G$7,GRID!$A$34:$A$44,0),MATCH(1,($U$2=GRID!$B$31:$BI$31)*(КАЛЕНДАРЬ!$AZ31=GRID!$B$33:$BI$33), 0)),
ROUNDUP(INDEX(GRID!$B$34:$BI$44,MATCH(G$7,GRID!$A$34:$A$44,0),MATCH(1,($U$2=GRID!$B$31:$BI$31)*(КАЛЕНДАРЬ!$AZ31=GRID!$B$33:$BI$33),0))*(1-GRID!$B$69),0))</f>
        <v>24300</v>
      </c>
      <c r="H489" s="47" cm="1">
        <f t="array" ref="H489">IF($I$2="Открытый тариф",
INDEX(GRID!$B$47:$BI$57,MATCH(G$7,GRID!$A$47:$A$57,0),MATCH(1,($U$2=GRID!$B$31:$BI$31)*(КАЛЕНДАРЬ!$AZ31=GRID!$B$33:$BI$33), 0)),
ROUNDUP(INDEX(GRID!$B$47:$BI$57,MATCH(G$7,GRID!$A$47:$A$57,0),MATCH(1,($U$2=GRID!$B$31:$BI$31)*(КАЛЕНДАРЬ!$AZ31=GRID!$B$33:$BI$33),0))*(1-GRID!$B$69),0))</f>
        <v>24300</v>
      </c>
      <c r="I489" s="47" cm="1">
        <f t="array" ref="I489">IF($I$2="Открытый тариф",
INDEX(GRID!$B$34:$BI$44,MATCH(I$7,GRID!$A$34:$A$44,0),MATCH(1,($U$2=GRID!$B$31:$BI$31)*(КАЛЕНДАРЬ!$AZ31=GRID!$B$33:$BI$33), 0)),
ROUNDUP(INDEX(GRID!$B$34:$BI$44,MATCH(I$7,GRID!$A$34:$A$44,0),MATCH(1,($U$2=GRID!$B$31:$BI$31)*(КАЛЕНДАРЬ!$AZ31=GRID!$B$33:$BI$33),0))*(1-GRID!$B$69),0))</f>
        <v>26200</v>
      </c>
      <c r="J489" s="47" cm="1">
        <f t="array" ref="J489">IF($I$2="Открытый тариф",
INDEX(GRID!$B$47:$BI$57,MATCH(I$7,GRID!$A$47:$A$57,0),MATCH(1,($U$2=GRID!$B$31:$BI$31)*(КАЛЕНДАРЬ!$AZ31=GRID!$B$33:$BI$33), 0)),
ROUNDUP(INDEX(GRID!$B$47:$BI$57,MATCH(I$7,GRID!$A$47:$A$57,0),MATCH(1,($U$2=GRID!$B$31:$BI$31)*(КАЛЕНДАРЬ!$AZ31=GRID!$B$33:$BI$33),0))*(1-GRID!$B$69),0))</f>
        <v>26200</v>
      </c>
      <c r="K489" s="47" cm="1">
        <f t="array" ref="K489">IF($I$2="Открытый тариф",
INDEX(GRID!$B$34:$BI$44,MATCH(K$7,GRID!$A$34:$A$44,0),MATCH(1,($U$2=GRID!$B$31:$BI$31)*(КАЛЕНДАРЬ!$AZ31=GRID!$B$33:$BI$33), 0)),
ROUNDUP(INDEX(GRID!$B$34:$BI$44,MATCH(K$7,GRID!$A$34:$A$44,0),MATCH(1,($U$2=GRID!$B$31:$BI$31)*(КАЛЕНДАРЬ!$AZ31=GRID!$B$33:$BI$33),0))*(1-GRID!$B$69),0))</f>
        <v>27300</v>
      </c>
      <c r="L489" s="47" cm="1">
        <f t="array" ref="L489">IF($I$2="Открытый тариф",
INDEX(GRID!$B$47:$BI$57,MATCH(K$7,GRID!$A$47:$A$57,0),MATCH(1,($U$2=GRID!$B$31:$BI$31)*(КАЛЕНДАРЬ!$AZ31=GRID!$B$33:$BI$33), 0)),
ROUNDUP(INDEX(GRID!$B$47:$BI$57,MATCH(K$7,GRID!$A$47:$A$57,0),MATCH(1,($U$2=GRID!$B$31:$BI$31)*(КАЛЕНДАРЬ!$AZ31=GRID!$B$33:$BI$33),0))*(1-GRID!$B$69),0))</f>
        <v>27300</v>
      </c>
      <c r="M489" s="47" cm="1">
        <f t="array" ref="M489">IF($I$2="Открытый тариф",
INDEX(GRID!$B$34:$BI$44,MATCH(M$7,GRID!$A$34:$A$44,0),MATCH(1,($U$2=GRID!$B$31:$BI$31)*(КАЛЕНДАРЬ!$AZ31=GRID!$B$33:$BI$33), 0)),
ROUNDUP(INDEX(GRID!$B$34:$BI$44,MATCH(M$7,GRID!$A$34:$A$44,0),MATCH(1,($U$2=GRID!$B$31:$BI$31)*(КАЛЕНДАРЬ!$AZ31=GRID!$B$33:$BI$33),0))*(1-GRID!$B$69),0))</f>
        <v>29200</v>
      </c>
      <c r="N489" s="47" cm="1">
        <f t="array" ref="N489">IF($I$2="Открытый тариф",
INDEX(GRID!$B$47:$BI$57,MATCH(M$7,GRID!$A$47:$A$57,0),MATCH(1,($U$2=GRID!$B$31:$BI$31)*(КАЛЕНДАРЬ!$AZ31=GRID!$B$33:$BI$33), 0)),
ROUNDUP(INDEX(GRID!$B$47:$BI$57,MATCH(M$7,GRID!$A$47:$A$57,0),MATCH(1,($U$2=GRID!$B$31:$BI$31)*(КАЛЕНДАРЬ!$AZ31=GRID!$B$33:$BI$33),0))*(1-GRID!$B$69),0))</f>
        <v>29200</v>
      </c>
      <c r="O489" s="49" t="s">
        <v>101</v>
      </c>
      <c r="P489" s="49" t="s">
        <v>101</v>
      </c>
      <c r="Q489" s="49" t="s">
        <v>101</v>
      </c>
      <c r="R489" s="49" t="s">
        <v>101</v>
      </c>
      <c r="S489" s="49" t="s">
        <v>101</v>
      </c>
      <c r="T489" s="49" t="s">
        <v>101</v>
      </c>
      <c r="U489" s="49" t="s">
        <v>101</v>
      </c>
      <c r="V489" s="49" t="s">
        <v>101</v>
      </c>
      <c r="W489" s="49" t="s">
        <v>101</v>
      </c>
      <c r="X489" s="49" t="s">
        <v>101</v>
      </c>
      <c r="Y489" s="146"/>
    </row>
    <row r="490" spans="1:25" x14ac:dyDescent="0.2">
      <c r="A490" s="117" t="s">
        <v>47</v>
      </c>
      <c r="B490" s="117">
        <v>29</v>
      </c>
      <c r="C490" s="47" cm="1">
        <f t="array" ref="C490">IF($I$2="Открытый тариф",
INDEX(GRID!$B$34:$BI$44,MATCH(C$7,GRID!$A$34:$A$44,0),MATCH(1,($U$2=GRID!$B$31:$BI$31)*(КАЛЕНДАРЬ!$AZ32=GRID!$B$33:$BI$33), 0)),
ROUNDUP(INDEX(GRID!$B$34:$BI$44,MATCH(C$7,GRID!$A$34:$A$44,0),MATCH(1,($U$2=GRID!$B$31:$BI$31)*(КАЛЕНДАРЬ!$AZ32=GRID!$B$33:$BI$33),0))*(1-GRID!$B$69),0))</f>
        <v>22500</v>
      </c>
      <c r="D490" s="47" cm="1">
        <f t="array" ref="D490">IF($I$2="Открытый тариф",
INDEX(GRID!$B$47:$BI$57,MATCH(C$7,GRID!$A$47:$A$57,0),MATCH(1,($U$2=GRID!$B$31:$BI$31)*(КАЛЕНДАРЬ!$AZ32=GRID!$B$33:$BI$33), 0)),
ROUNDUP(INDEX(GRID!$B$47:$BI$57,MATCH(C$7,GRID!$A$47:$A$57,0),MATCH(1,($U$2=GRID!$B$31:$BI$31)*(КАЛЕНДАРЬ!$AZ32=GRID!$B$33:$BI$33),0))*(1-GRID!$B$69),0))</f>
        <v>22500</v>
      </c>
      <c r="E490" s="47" cm="1">
        <f t="array" ref="E490">IF($I$2="Открытый тариф",
INDEX(GRID!$B$34:$BI$44,MATCH(E$7,GRID!$A$34:$A$44,0),MATCH(1,($U$2=GRID!$B$31:$BI$31)*(КАЛЕНДАРЬ!$AZ32=GRID!$B$33:$BI$33), 0)),
ROUNDUP(INDEX(GRID!$B$34:$BI$44,MATCH(E$7,GRID!$A$34:$A$44,0),MATCH(1,($U$2=GRID!$B$31:$BI$31)*(КАЛЕНДАРЬ!$AZ32=GRID!$B$33:$BI$33),0))*(1-GRID!$B$69),0))</f>
        <v>24400</v>
      </c>
      <c r="F490" s="47" cm="1">
        <f t="array" ref="F490">IF($I$2="Открытый тариф",
INDEX(GRID!$B$47:$BI$57,MATCH(E$7,GRID!$A$47:$A$57,0),MATCH(1,($U$2=GRID!$B$31:$BI$31)*(КАЛЕНДАРЬ!$AZ32=GRID!$B$33:$BI$33), 0)),
ROUNDUP(INDEX(GRID!$B$47:$BI$57,MATCH(E$7,GRID!$A$47:$A$57,0),MATCH(1,($U$2=GRID!$B$31:$BI$31)*(КАЛЕНДАРЬ!$AZ32=GRID!$B$33:$BI$33),0))*(1-GRID!$B$69),0))</f>
        <v>24400</v>
      </c>
      <c r="G490" s="47" cm="1">
        <f t="array" ref="G490">IF($I$2="Открытый тариф",
INDEX(GRID!$B$34:$BI$44,MATCH(G$7,GRID!$A$34:$A$44,0),MATCH(1,($U$2=GRID!$B$31:$BI$31)*(КАЛЕНДАРЬ!$AZ32=GRID!$B$33:$BI$33), 0)),
ROUNDUP(INDEX(GRID!$B$34:$BI$44,MATCH(G$7,GRID!$A$34:$A$44,0),MATCH(1,($U$2=GRID!$B$31:$BI$31)*(КАЛЕНДАРЬ!$AZ32=GRID!$B$33:$BI$33),0))*(1-GRID!$B$69),0))</f>
        <v>25500</v>
      </c>
      <c r="H490" s="47" cm="1">
        <f t="array" ref="H490">IF($I$2="Открытый тариф",
INDEX(GRID!$B$47:$BI$57,MATCH(G$7,GRID!$A$47:$A$57,0),MATCH(1,($U$2=GRID!$B$31:$BI$31)*(КАЛЕНДАРЬ!$AZ32=GRID!$B$33:$BI$33), 0)),
ROUNDUP(INDEX(GRID!$B$47:$BI$57,MATCH(G$7,GRID!$A$47:$A$57,0),MATCH(1,($U$2=GRID!$B$31:$BI$31)*(КАЛЕНДАРЬ!$AZ32=GRID!$B$33:$BI$33),0))*(1-GRID!$B$69),0))</f>
        <v>25500</v>
      </c>
      <c r="I490" s="47" cm="1">
        <f t="array" ref="I490">IF($I$2="Открытый тариф",
INDEX(GRID!$B$34:$BI$44,MATCH(I$7,GRID!$A$34:$A$44,0),MATCH(1,($U$2=GRID!$B$31:$BI$31)*(КАЛЕНДАРЬ!$AZ32=GRID!$B$33:$BI$33), 0)),
ROUNDUP(INDEX(GRID!$B$34:$BI$44,MATCH(I$7,GRID!$A$34:$A$44,0),MATCH(1,($U$2=GRID!$B$31:$BI$31)*(КАЛЕНДАРЬ!$AZ32=GRID!$B$33:$BI$33),0))*(1-GRID!$B$69),0))</f>
        <v>27400</v>
      </c>
      <c r="J490" s="47" cm="1">
        <f t="array" ref="J490">IF($I$2="Открытый тариф",
INDEX(GRID!$B$47:$BI$57,MATCH(I$7,GRID!$A$47:$A$57,0),MATCH(1,($U$2=GRID!$B$31:$BI$31)*(КАЛЕНДАРЬ!$AZ32=GRID!$B$33:$BI$33), 0)),
ROUNDUP(INDEX(GRID!$B$47:$BI$57,MATCH(I$7,GRID!$A$47:$A$57,0),MATCH(1,($U$2=GRID!$B$31:$BI$31)*(КАЛЕНДАРЬ!$AZ32=GRID!$B$33:$BI$33),0))*(1-GRID!$B$69),0))</f>
        <v>27400</v>
      </c>
      <c r="K490" s="47" cm="1">
        <f t="array" ref="K490">IF($I$2="Открытый тариф",
INDEX(GRID!$B$34:$BI$44,MATCH(K$7,GRID!$A$34:$A$44,0),MATCH(1,($U$2=GRID!$B$31:$BI$31)*(КАЛЕНДАРЬ!$AZ32=GRID!$B$33:$BI$33), 0)),
ROUNDUP(INDEX(GRID!$B$34:$BI$44,MATCH(K$7,GRID!$A$34:$A$44,0),MATCH(1,($U$2=GRID!$B$31:$BI$31)*(КАЛЕНДАРЬ!$AZ32=GRID!$B$33:$BI$33),0))*(1-GRID!$B$69),0))</f>
        <v>28500</v>
      </c>
      <c r="L490" s="47" cm="1">
        <f t="array" ref="L490">IF($I$2="Открытый тариф",
INDEX(GRID!$B$47:$BI$57,MATCH(K$7,GRID!$A$47:$A$57,0),MATCH(1,($U$2=GRID!$B$31:$BI$31)*(КАЛЕНДАРЬ!$AZ32=GRID!$B$33:$BI$33), 0)),
ROUNDUP(INDEX(GRID!$B$47:$BI$57,MATCH(K$7,GRID!$A$47:$A$57,0),MATCH(1,($U$2=GRID!$B$31:$BI$31)*(КАЛЕНДАРЬ!$AZ32=GRID!$B$33:$BI$33),0))*(1-GRID!$B$69),0))</f>
        <v>28500</v>
      </c>
      <c r="M490" s="47" cm="1">
        <f t="array" ref="M490">IF($I$2="Открытый тариф",
INDEX(GRID!$B$34:$BI$44,MATCH(M$7,GRID!$A$34:$A$44,0),MATCH(1,($U$2=GRID!$B$31:$BI$31)*(КАЛЕНДАРЬ!$AZ32=GRID!$B$33:$BI$33), 0)),
ROUNDUP(INDEX(GRID!$B$34:$BI$44,MATCH(M$7,GRID!$A$34:$A$44,0),MATCH(1,($U$2=GRID!$B$31:$BI$31)*(КАЛЕНДАРЬ!$AZ32=GRID!$B$33:$BI$33),0))*(1-GRID!$B$69),0))</f>
        <v>30400</v>
      </c>
      <c r="N490" s="47" cm="1">
        <f t="array" ref="N490">IF($I$2="Открытый тариф",
INDEX(GRID!$B$47:$BI$57,MATCH(M$7,GRID!$A$47:$A$57,0),MATCH(1,($U$2=GRID!$B$31:$BI$31)*(КАЛЕНДАРЬ!$AZ32=GRID!$B$33:$BI$33), 0)),
ROUNDUP(INDEX(GRID!$B$47:$BI$57,MATCH(M$7,GRID!$A$47:$A$57,0),MATCH(1,($U$2=GRID!$B$31:$BI$31)*(КАЛЕНДАРЬ!$AZ32=GRID!$B$33:$BI$33),0))*(1-GRID!$B$69),0))</f>
        <v>30400</v>
      </c>
      <c r="O490" s="49" t="s">
        <v>101</v>
      </c>
      <c r="P490" s="49" t="s">
        <v>101</v>
      </c>
      <c r="Q490" s="49" t="s">
        <v>101</v>
      </c>
      <c r="R490" s="49" t="s">
        <v>101</v>
      </c>
      <c r="S490" s="49" t="s">
        <v>101</v>
      </c>
      <c r="T490" s="49" t="s">
        <v>101</v>
      </c>
      <c r="U490" s="49" t="s">
        <v>101</v>
      </c>
      <c r="V490" s="49" t="s">
        <v>101</v>
      </c>
      <c r="W490" s="49" t="s">
        <v>101</v>
      </c>
      <c r="X490" s="49" t="s">
        <v>101</v>
      </c>
      <c r="Y490" s="146"/>
    </row>
    <row r="491" spans="1:25" x14ac:dyDescent="0.2">
      <c r="A491" s="117" t="s">
        <v>48</v>
      </c>
      <c r="B491" s="117">
        <v>30</v>
      </c>
      <c r="C491" s="47" cm="1">
        <f t="array" ref="C491">IF($I$2="Открытый тариф",
INDEX(GRID!$B$34:$BI$44,MATCH(C$7,GRID!$A$34:$A$44,0),MATCH(1,($U$2=GRID!$B$31:$BI$31)*(КАЛЕНДАРЬ!$AZ33=GRID!$B$33:$BI$33), 0)),
ROUNDUP(INDEX(GRID!$B$34:$BI$44,MATCH(C$7,GRID!$A$34:$A$44,0),MATCH(1,($U$2=GRID!$B$31:$BI$31)*(КАЛЕНДАРЬ!$AZ33=GRID!$B$33:$BI$33),0))*(1-GRID!$B$69),0))</f>
        <v>22500</v>
      </c>
      <c r="D491" s="47" cm="1">
        <f t="array" ref="D491">IF($I$2="Открытый тариф",
INDEX(GRID!$B$47:$BI$57,MATCH(C$7,GRID!$A$47:$A$57,0),MATCH(1,($U$2=GRID!$B$31:$BI$31)*(КАЛЕНДАРЬ!$AZ33=GRID!$B$33:$BI$33), 0)),
ROUNDUP(INDEX(GRID!$B$47:$BI$57,MATCH(C$7,GRID!$A$47:$A$57,0),MATCH(1,($U$2=GRID!$B$31:$BI$31)*(КАЛЕНДАРЬ!$AZ33=GRID!$B$33:$BI$33),0))*(1-GRID!$B$69),0))</f>
        <v>22500</v>
      </c>
      <c r="E491" s="47" cm="1">
        <f t="array" ref="E491">IF($I$2="Открытый тариф",
INDEX(GRID!$B$34:$BI$44,MATCH(E$7,GRID!$A$34:$A$44,0),MATCH(1,($U$2=GRID!$B$31:$BI$31)*(КАЛЕНДАРЬ!$AZ33=GRID!$B$33:$BI$33), 0)),
ROUNDUP(INDEX(GRID!$B$34:$BI$44,MATCH(E$7,GRID!$A$34:$A$44,0),MATCH(1,($U$2=GRID!$B$31:$BI$31)*(КАЛЕНДАРЬ!$AZ33=GRID!$B$33:$BI$33),0))*(1-GRID!$B$69),0))</f>
        <v>24400</v>
      </c>
      <c r="F491" s="47" cm="1">
        <f t="array" ref="F491">IF($I$2="Открытый тариф",
INDEX(GRID!$B$47:$BI$57,MATCH(E$7,GRID!$A$47:$A$57,0),MATCH(1,($U$2=GRID!$B$31:$BI$31)*(КАЛЕНДАРЬ!$AZ33=GRID!$B$33:$BI$33), 0)),
ROUNDUP(INDEX(GRID!$B$47:$BI$57,MATCH(E$7,GRID!$A$47:$A$57,0),MATCH(1,($U$2=GRID!$B$31:$BI$31)*(КАЛЕНДАРЬ!$AZ33=GRID!$B$33:$BI$33),0))*(1-GRID!$B$69),0))</f>
        <v>24400</v>
      </c>
      <c r="G491" s="47" cm="1">
        <f t="array" ref="G491">IF($I$2="Открытый тариф",
INDEX(GRID!$B$34:$BI$44,MATCH(G$7,GRID!$A$34:$A$44,0),MATCH(1,($U$2=GRID!$B$31:$BI$31)*(КАЛЕНДАРЬ!$AZ33=GRID!$B$33:$BI$33), 0)),
ROUNDUP(INDEX(GRID!$B$34:$BI$44,MATCH(G$7,GRID!$A$34:$A$44,0),MATCH(1,($U$2=GRID!$B$31:$BI$31)*(КАЛЕНДАРЬ!$AZ33=GRID!$B$33:$BI$33),0))*(1-GRID!$B$69),0))</f>
        <v>25500</v>
      </c>
      <c r="H491" s="47" cm="1">
        <f t="array" ref="H491">IF($I$2="Открытый тариф",
INDEX(GRID!$B$47:$BI$57,MATCH(G$7,GRID!$A$47:$A$57,0),MATCH(1,($U$2=GRID!$B$31:$BI$31)*(КАЛЕНДАРЬ!$AZ33=GRID!$B$33:$BI$33), 0)),
ROUNDUP(INDEX(GRID!$B$47:$BI$57,MATCH(G$7,GRID!$A$47:$A$57,0),MATCH(1,($U$2=GRID!$B$31:$BI$31)*(КАЛЕНДАРЬ!$AZ33=GRID!$B$33:$BI$33),0))*(1-GRID!$B$69),0))</f>
        <v>25500</v>
      </c>
      <c r="I491" s="47" cm="1">
        <f t="array" ref="I491">IF($I$2="Открытый тариф",
INDEX(GRID!$B$34:$BI$44,MATCH(I$7,GRID!$A$34:$A$44,0),MATCH(1,($U$2=GRID!$B$31:$BI$31)*(КАЛЕНДАРЬ!$AZ33=GRID!$B$33:$BI$33), 0)),
ROUNDUP(INDEX(GRID!$B$34:$BI$44,MATCH(I$7,GRID!$A$34:$A$44,0),MATCH(1,($U$2=GRID!$B$31:$BI$31)*(КАЛЕНДАРЬ!$AZ33=GRID!$B$33:$BI$33),0))*(1-GRID!$B$69),0))</f>
        <v>27400</v>
      </c>
      <c r="J491" s="47" cm="1">
        <f t="array" ref="J491">IF($I$2="Открытый тариф",
INDEX(GRID!$B$47:$BI$57,MATCH(I$7,GRID!$A$47:$A$57,0),MATCH(1,($U$2=GRID!$B$31:$BI$31)*(КАЛЕНДАРЬ!$AZ33=GRID!$B$33:$BI$33), 0)),
ROUNDUP(INDEX(GRID!$B$47:$BI$57,MATCH(I$7,GRID!$A$47:$A$57,0),MATCH(1,($U$2=GRID!$B$31:$BI$31)*(КАЛЕНДАРЬ!$AZ33=GRID!$B$33:$BI$33),0))*(1-GRID!$B$69),0))</f>
        <v>27400</v>
      </c>
      <c r="K491" s="47" cm="1">
        <f t="array" ref="K491">IF($I$2="Открытый тариф",
INDEX(GRID!$B$34:$BI$44,MATCH(K$7,GRID!$A$34:$A$44,0),MATCH(1,($U$2=GRID!$B$31:$BI$31)*(КАЛЕНДАРЬ!$AZ33=GRID!$B$33:$BI$33), 0)),
ROUNDUP(INDEX(GRID!$B$34:$BI$44,MATCH(K$7,GRID!$A$34:$A$44,0),MATCH(1,($U$2=GRID!$B$31:$BI$31)*(КАЛЕНДАРЬ!$AZ33=GRID!$B$33:$BI$33),0))*(1-GRID!$B$69),0))</f>
        <v>28500</v>
      </c>
      <c r="L491" s="47" cm="1">
        <f t="array" ref="L491">IF($I$2="Открытый тариф",
INDEX(GRID!$B$47:$BI$57,MATCH(K$7,GRID!$A$47:$A$57,0),MATCH(1,($U$2=GRID!$B$31:$BI$31)*(КАЛЕНДАРЬ!$AZ33=GRID!$B$33:$BI$33), 0)),
ROUNDUP(INDEX(GRID!$B$47:$BI$57,MATCH(K$7,GRID!$A$47:$A$57,0),MATCH(1,($U$2=GRID!$B$31:$BI$31)*(КАЛЕНДАРЬ!$AZ33=GRID!$B$33:$BI$33),0))*(1-GRID!$B$69),0))</f>
        <v>28500</v>
      </c>
      <c r="M491" s="47" cm="1">
        <f t="array" ref="M491">IF($I$2="Открытый тариф",
INDEX(GRID!$B$34:$BI$44,MATCH(M$7,GRID!$A$34:$A$44,0),MATCH(1,($U$2=GRID!$B$31:$BI$31)*(КАЛЕНДАРЬ!$AZ33=GRID!$B$33:$BI$33), 0)),
ROUNDUP(INDEX(GRID!$B$34:$BI$44,MATCH(M$7,GRID!$A$34:$A$44,0),MATCH(1,($U$2=GRID!$B$31:$BI$31)*(КАЛЕНДАРЬ!$AZ33=GRID!$B$33:$BI$33),0))*(1-GRID!$B$69),0))</f>
        <v>30400</v>
      </c>
      <c r="N491" s="47" cm="1">
        <f t="array" ref="N491">IF($I$2="Открытый тариф",
INDEX(GRID!$B$47:$BI$57,MATCH(M$7,GRID!$A$47:$A$57,0),MATCH(1,($U$2=GRID!$B$31:$BI$31)*(КАЛЕНДАРЬ!$AZ33=GRID!$B$33:$BI$33), 0)),
ROUNDUP(INDEX(GRID!$B$47:$BI$57,MATCH(M$7,GRID!$A$47:$A$57,0),MATCH(1,($U$2=GRID!$B$31:$BI$31)*(КАЛЕНДАРЬ!$AZ33=GRID!$B$33:$BI$33),0))*(1-GRID!$B$69),0))</f>
        <v>30400</v>
      </c>
      <c r="O491" s="49" t="s">
        <v>101</v>
      </c>
      <c r="P491" s="49" t="s">
        <v>101</v>
      </c>
      <c r="Q491" s="49" t="s">
        <v>101</v>
      </c>
      <c r="R491" s="49" t="s">
        <v>101</v>
      </c>
      <c r="S491" s="49" t="s">
        <v>101</v>
      </c>
      <c r="T491" s="49" t="s">
        <v>101</v>
      </c>
      <c r="U491" s="49" t="s">
        <v>101</v>
      </c>
      <c r="V491" s="49" t="s">
        <v>101</v>
      </c>
      <c r="W491" s="49" t="s">
        <v>101</v>
      </c>
      <c r="X491" s="49" t="s">
        <v>101</v>
      </c>
      <c r="Y491" s="146"/>
    </row>
    <row r="492" spans="1:25" x14ac:dyDescent="0.2">
      <c r="A492" s="117" t="s">
        <v>42</v>
      </c>
      <c r="B492" s="117">
        <v>31</v>
      </c>
      <c r="C492" s="47" cm="1">
        <f t="array" ref="C492">IF($I$2="Открытый тариф",
INDEX(GRID!$B$34:$BI$44,MATCH(C$7,GRID!$A$34:$A$44,0),MATCH(1,($U$2=GRID!$B$31:$BI$31)*(КАЛЕНДАРЬ!$AZ34=GRID!$B$33:$BI$33), 0)),
ROUNDUP(INDEX(GRID!$B$34:$BI$44,MATCH(C$7,GRID!$A$34:$A$44,0),MATCH(1,($U$2=GRID!$B$31:$BI$31)*(КАЛЕНДАРЬ!$AZ34=GRID!$B$33:$BI$33),0))*(1-GRID!$B$69),0))</f>
        <v>21300</v>
      </c>
      <c r="D492" s="47" cm="1">
        <f t="array" ref="D492">IF($I$2="Открытый тариф",
INDEX(GRID!$B$47:$BI$57,MATCH(C$7,GRID!$A$47:$A$57,0),MATCH(1,($U$2=GRID!$B$31:$BI$31)*(КАЛЕНДАРЬ!$AZ34=GRID!$B$33:$BI$33), 0)),
ROUNDUP(INDEX(GRID!$B$47:$BI$57,MATCH(C$7,GRID!$A$47:$A$57,0),MATCH(1,($U$2=GRID!$B$31:$BI$31)*(КАЛЕНДАРЬ!$AZ34=GRID!$B$33:$BI$33),0))*(1-GRID!$B$69),0))</f>
        <v>21300</v>
      </c>
      <c r="E492" s="47" cm="1">
        <f t="array" ref="E492">IF($I$2="Открытый тариф",
INDEX(GRID!$B$34:$BI$44,MATCH(E$7,GRID!$A$34:$A$44,0),MATCH(1,($U$2=GRID!$B$31:$BI$31)*(КАЛЕНДАРЬ!$AZ34=GRID!$B$33:$BI$33), 0)),
ROUNDUP(INDEX(GRID!$B$34:$BI$44,MATCH(E$7,GRID!$A$34:$A$44,0),MATCH(1,($U$2=GRID!$B$31:$BI$31)*(КАЛЕНДАРЬ!$AZ34=GRID!$B$33:$BI$33),0))*(1-GRID!$B$69),0))</f>
        <v>23200</v>
      </c>
      <c r="F492" s="47" cm="1">
        <f t="array" ref="F492">IF($I$2="Открытый тариф",
INDEX(GRID!$B$47:$BI$57,MATCH(E$7,GRID!$A$47:$A$57,0),MATCH(1,($U$2=GRID!$B$31:$BI$31)*(КАЛЕНДАРЬ!$AZ34=GRID!$B$33:$BI$33), 0)),
ROUNDUP(INDEX(GRID!$B$47:$BI$57,MATCH(E$7,GRID!$A$47:$A$57,0),MATCH(1,($U$2=GRID!$B$31:$BI$31)*(КАЛЕНДАРЬ!$AZ34=GRID!$B$33:$BI$33),0))*(1-GRID!$B$69),0))</f>
        <v>23200</v>
      </c>
      <c r="G492" s="47" cm="1">
        <f t="array" ref="G492">IF($I$2="Открытый тариф",
INDEX(GRID!$B$34:$BI$44,MATCH(G$7,GRID!$A$34:$A$44,0),MATCH(1,($U$2=GRID!$B$31:$BI$31)*(КАЛЕНДАРЬ!$AZ34=GRID!$B$33:$BI$33), 0)),
ROUNDUP(INDEX(GRID!$B$34:$BI$44,MATCH(G$7,GRID!$A$34:$A$44,0),MATCH(1,($U$2=GRID!$B$31:$BI$31)*(КАЛЕНДАРЬ!$AZ34=GRID!$B$33:$BI$33),0))*(1-GRID!$B$69),0))</f>
        <v>24300</v>
      </c>
      <c r="H492" s="47" cm="1">
        <f t="array" ref="H492">IF($I$2="Открытый тариф",
INDEX(GRID!$B$47:$BI$57,MATCH(G$7,GRID!$A$47:$A$57,0),MATCH(1,($U$2=GRID!$B$31:$BI$31)*(КАЛЕНДАРЬ!$AZ34=GRID!$B$33:$BI$33), 0)),
ROUNDUP(INDEX(GRID!$B$47:$BI$57,MATCH(G$7,GRID!$A$47:$A$57,0),MATCH(1,($U$2=GRID!$B$31:$BI$31)*(КАЛЕНДАРЬ!$AZ34=GRID!$B$33:$BI$33),0))*(1-GRID!$B$69),0))</f>
        <v>24300</v>
      </c>
      <c r="I492" s="47" cm="1">
        <f t="array" ref="I492">IF($I$2="Открытый тариф",
INDEX(GRID!$B$34:$BI$44,MATCH(I$7,GRID!$A$34:$A$44,0),MATCH(1,($U$2=GRID!$B$31:$BI$31)*(КАЛЕНДАРЬ!$AZ34=GRID!$B$33:$BI$33), 0)),
ROUNDUP(INDEX(GRID!$B$34:$BI$44,MATCH(I$7,GRID!$A$34:$A$44,0),MATCH(1,($U$2=GRID!$B$31:$BI$31)*(КАЛЕНДАРЬ!$AZ34=GRID!$B$33:$BI$33),0))*(1-GRID!$B$69),0))</f>
        <v>26200</v>
      </c>
      <c r="J492" s="47" cm="1">
        <f t="array" ref="J492">IF($I$2="Открытый тариф",
INDEX(GRID!$B$47:$BI$57,MATCH(I$7,GRID!$A$47:$A$57,0),MATCH(1,($U$2=GRID!$B$31:$BI$31)*(КАЛЕНДАРЬ!$AZ34=GRID!$B$33:$BI$33), 0)),
ROUNDUP(INDEX(GRID!$B$47:$BI$57,MATCH(I$7,GRID!$A$47:$A$57,0),MATCH(1,($U$2=GRID!$B$31:$BI$31)*(КАЛЕНДАРЬ!$AZ34=GRID!$B$33:$BI$33),0))*(1-GRID!$B$69),0))</f>
        <v>26200</v>
      </c>
      <c r="K492" s="47" cm="1">
        <f t="array" ref="K492">IF($I$2="Открытый тариф",
INDEX(GRID!$B$34:$BI$44,MATCH(K$7,GRID!$A$34:$A$44,0),MATCH(1,($U$2=GRID!$B$31:$BI$31)*(КАЛЕНДАРЬ!$AZ34=GRID!$B$33:$BI$33), 0)),
ROUNDUP(INDEX(GRID!$B$34:$BI$44,MATCH(K$7,GRID!$A$34:$A$44,0),MATCH(1,($U$2=GRID!$B$31:$BI$31)*(КАЛЕНДАРЬ!$AZ34=GRID!$B$33:$BI$33),0))*(1-GRID!$B$69),0))</f>
        <v>27300</v>
      </c>
      <c r="L492" s="47" cm="1">
        <f t="array" ref="L492">IF($I$2="Открытый тариф",
INDEX(GRID!$B$47:$BI$57,MATCH(K$7,GRID!$A$47:$A$57,0),MATCH(1,($U$2=GRID!$B$31:$BI$31)*(КАЛЕНДАРЬ!$AZ34=GRID!$B$33:$BI$33), 0)),
ROUNDUP(INDEX(GRID!$B$47:$BI$57,MATCH(K$7,GRID!$A$47:$A$57,0),MATCH(1,($U$2=GRID!$B$31:$BI$31)*(КАЛЕНДАРЬ!$AZ34=GRID!$B$33:$BI$33),0))*(1-GRID!$B$69),0))</f>
        <v>27300</v>
      </c>
      <c r="M492" s="47" cm="1">
        <f t="array" ref="M492">IF($I$2="Открытый тариф",
INDEX(GRID!$B$34:$BI$44,MATCH(M$7,GRID!$A$34:$A$44,0),MATCH(1,($U$2=GRID!$B$31:$BI$31)*(КАЛЕНДАРЬ!$AZ34=GRID!$B$33:$BI$33), 0)),
ROUNDUP(INDEX(GRID!$B$34:$BI$44,MATCH(M$7,GRID!$A$34:$A$44,0),MATCH(1,($U$2=GRID!$B$31:$BI$31)*(КАЛЕНДАРЬ!$AZ34=GRID!$B$33:$BI$33),0))*(1-GRID!$B$69),0))</f>
        <v>29200</v>
      </c>
      <c r="N492" s="47" cm="1">
        <f t="array" ref="N492">IF($I$2="Открытый тариф",
INDEX(GRID!$B$47:$BI$57,MATCH(M$7,GRID!$A$47:$A$57,0),MATCH(1,($U$2=GRID!$B$31:$BI$31)*(КАЛЕНДАРЬ!$AZ34=GRID!$B$33:$BI$33), 0)),
ROUNDUP(INDEX(GRID!$B$47:$BI$57,MATCH(M$7,GRID!$A$47:$A$57,0),MATCH(1,($U$2=GRID!$B$31:$BI$31)*(КАЛЕНДАРЬ!$AZ34=GRID!$B$33:$BI$33),0))*(1-GRID!$B$69),0))</f>
        <v>29200</v>
      </c>
      <c r="O492" s="49" t="s">
        <v>101</v>
      </c>
      <c r="P492" s="49" t="s">
        <v>101</v>
      </c>
      <c r="Q492" s="49" t="s">
        <v>101</v>
      </c>
      <c r="R492" s="49" t="s">
        <v>101</v>
      </c>
      <c r="S492" s="49" t="s">
        <v>101</v>
      </c>
      <c r="T492" s="49" t="s">
        <v>101</v>
      </c>
      <c r="U492" s="49" t="s">
        <v>101</v>
      </c>
      <c r="V492" s="49" t="s">
        <v>101</v>
      </c>
      <c r="W492" s="49" t="s">
        <v>101</v>
      </c>
      <c r="X492" s="49" t="s">
        <v>101</v>
      </c>
      <c r="Y492" s="146"/>
    </row>
    <row r="493" spans="1:25" x14ac:dyDescent="0.2">
      <c r="A493" s="125"/>
      <c r="B493" s="126"/>
      <c r="O493" s="6"/>
      <c r="P493" s="7"/>
      <c r="Q493" s="6"/>
      <c r="T493" s="6"/>
      <c r="Y493" s="146"/>
    </row>
    <row r="494" spans="1:25" x14ac:dyDescent="0.2">
      <c r="A494" s="210" t="s">
        <v>109</v>
      </c>
      <c r="B494" s="210"/>
      <c r="C494" s="210"/>
      <c r="D494" s="210"/>
      <c r="E494" s="210"/>
      <c r="F494" s="210"/>
      <c r="G494" s="210"/>
      <c r="H494" s="210"/>
      <c r="I494" s="210"/>
      <c r="J494" s="210"/>
      <c r="K494" s="210"/>
      <c r="L494" s="210"/>
      <c r="M494" s="210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146"/>
    </row>
    <row r="495" spans="1:25" x14ac:dyDescent="0.2">
      <c r="A495" s="211" t="s">
        <v>142</v>
      </c>
      <c r="B495" s="212"/>
      <c r="C495" s="212"/>
      <c r="D495" s="212"/>
      <c r="E495" s="212"/>
      <c r="F495" s="212"/>
      <c r="G495" s="212"/>
      <c r="H495" s="212"/>
      <c r="I495" s="212"/>
      <c r="J495" s="212"/>
      <c r="K495" s="212"/>
      <c r="L495" s="212"/>
      <c r="M495" s="212"/>
      <c r="N495" s="212"/>
      <c r="O495" s="212"/>
      <c r="P495" s="212"/>
      <c r="Q495" s="212"/>
      <c r="R495" s="212"/>
      <c r="S495" s="212"/>
      <c r="T495" s="212"/>
      <c r="U495" s="212"/>
      <c r="V495" s="212"/>
      <c r="W495" s="212"/>
      <c r="X495" s="212"/>
      <c r="Y495" s="146"/>
    </row>
    <row r="496" spans="1:25" ht="58.5" customHeight="1" x14ac:dyDescent="0.2">
      <c r="A496" s="213" t="s">
        <v>39</v>
      </c>
      <c r="B496" s="214"/>
      <c r="C496" s="217" t="s">
        <v>85</v>
      </c>
      <c r="D496" s="218"/>
      <c r="E496" s="219" t="s">
        <v>86</v>
      </c>
      <c r="F496" s="220"/>
      <c r="G496" s="221" t="s">
        <v>186</v>
      </c>
      <c r="H496" s="222"/>
      <c r="I496" s="223" t="s">
        <v>187</v>
      </c>
      <c r="J496" s="224"/>
      <c r="K496" s="225" t="s">
        <v>88</v>
      </c>
      <c r="L496" s="225"/>
      <c r="M496" s="226" t="s">
        <v>89</v>
      </c>
      <c r="N496" s="227"/>
      <c r="O496" s="228" t="s">
        <v>94</v>
      </c>
      <c r="P496" s="229"/>
      <c r="Q496" s="230" t="s">
        <v>188</v>
      </c>
      <c r="R496" s="230"/>
      <c r="S496" s="231" t="s">
        <v>189</v>
      </c>
      <c r="T496" s="231"/>
      <c r="U496" s="232" t="s">
        <v>91</v>
      </c>
      <c r="V496" s="233"/>
      <c r="W496" s="234" t="s">
        <v>96</v>
      </c>
      <c r="X496" s="235"/>
      <c r="Y496" s="146"/>
    </row>
    <row r="497" spans="1:25" x14ac:dyDescent="0.2">
      <c r="A497" s="215"/>
      <c r="B497" s="216"/>
      <c r="C497" s="45" t="s">
        <v>40</v>
      </c>
      <c r="D497" s="45" t="s">
        <v>41</v>
      </c>
      <c r="E497" s="45" t="s">
        <v>40</v>
      </c>
      <c r="F497" s="45" t="s">
        <v>41</v>
      </c>
      <c r="G497" s="45" t="s">
        <v>40</v>
      </c>
      <c r="H497" s="45" t="s">
        <v>41</v>
      </c>
      <c r="I497" s="45" t="s">
        <v>40</v>
      </c>
      <c r="J497" s="45" t="s">
        <v>41</v>
      </c>
      <c r="K497" s="45" t="s">
        <v>40</v>
      </c>
      <c r="L497" s="45" t="s">
        <v>41</v>
      </c>
      <c r="M497" s="45" t="s">
        <v>40</v>
      </c>
      <c r="N497" s="45" t="s">
        <v>41</v>
      </c>
      <c r="O497" s="45" t="s">
        <v>40</v>
      </c>
      <c r="P497" s="45" t="s">
        <v>41</v>
      </c>
      <c r="Q497" s="45" t="s">
        <v>40</v>
      </c>
      <c r="R497" s="45" t="s">
        <v>41</v>
      </c>
      <c r="S497" s="45" t="s">
        <v>40</v>
      </c>
      <c r="T497" s="45" t="s">
        <v>41</v>
      </c>
      <c r="U497" s="45" t="s">
        <v>40</v>
      </c>
      <c r="V497" s="45" t="s">
        <v>41</v>
      </c>
      <c r="W497" s="45" t="s">
        <v>40</v>
      </c>
      <c r="X497" s="45" t="s">
        <v>41</v>
      </c>
      <c r="Y497" s="146"/>
    </row>
    <row r="498" spans="1:25" x14ac:dyDescent="0.2">
      <c r="A498" s="117" t="s">
        <v>43</v>
      </c>
      <c r="B498" s="117">
        <v>1</v>
      </c>
      <c r="C498" s="47" cm="1">
        <f t="array" ref="C498">IF($I$2="Открытый тариф",
INDEX(GRID!$B$34:$BI$44,MATCH(C$7,GRID!$A$34:$A$44,0),MATCH(1,($U$2=GRID!$B$31:$BI$31)*(КАЛЕНДАРЬ!$BC4=GRID!$B$33:$BI$33), 0)),
ROUNDUP(INDEX(GRID!$B$34:$BI$44,MATCH(C$7,GRID!$A$34:$A$44,0),MATCH(1,($U$2=GRID!$B$31:$BI$31)*(КАЛЕНДАРЬ!$BC4=GRID!$B$33:$BI$33),0))*(1-GRID!$B$69),0))</f>
        <v>21300</v>
      </c>
      <c r="D498" s="47" cm="1">
        <f t="array" ref="D498">IF($I$2="Открытый тариф",
INDEX(GRID!$B$47:$BI$57,MATCH(C$7,GRID!$A$47:$A$57,0),MATCH(1,($U$2=GRID!$B$31:$BI$31)*(КАЛЕНДАРЬ!$BC4=GRID!$B$33:$BI$33), 0)),
ROUNDUP(INDEX(GRID!$B$47:$BI$57,MATCH(C$7,GRID!$A$47:$A$57,0),MATCH(1,($U$2=GRID!$B$31:$BI$31)*(КАЛЕНДАРЬ!$BC4=GRID!$B$33:$BI$33),0))*(1-GRID!$B$69),0))</f>
        <v>21300</v>
      </c>
      <c r="E498" s="47" cm="1">
        <f t="array" ref="E498">IF($I$2="Открытый тариф",
INDEX(GRID!$B$34:$BI$44,MATCH(E$7,GRID!$A$34:$A$44,0),MATCH(1,($U$2=GRID!$B$31:$BI$31)*(КАЛЕНДАРЬ!$BC4=GRID!$B$33:$BI$33), 0)),
ROUNDUP(INDEX(GRID!$B$34:$BI$44,MATCH(E$7,GRID!$A$34:$A$44,0),MATCH(1,($U$2=GRID!$B$31:$BI$31)*(КАЛЕНДАРЬ!$BC4=GRID!$B$33:$BI$33),0))*(1-GRID!$B$69),0))</f>
        <v>23200</v>
      </c>
      <c r="F498" s="47" cm="1">
        <f t="array" ref="F498">IF($I$2="Открытый тариф",
INDEX(GRID!$B$47:$BI$57,MATCH(E$7,GRID!$A$47:$A$57,0),MATCH(1,($U$2=GRID!$B$31:$BI$31)*(КАЛЕНДАРЬ!$BC4=GRID!$B$33:$BI$33), 0)),
ROUNDUP(INDEX(GRID!$B$47:$BI$57,MATCH(E$7,GRID!$A$47:$A$57,0),MATCH(1,($U$2=GRID!$B$31:$BI$31)*(КАЛЕНДАРЬ!$BC4=GRID!$B$33:$BI$33),0))*(1-GRID!$B$69),0))</f>
        <v>23200</v>
      </c>
      <c r="G498" s="47" cm="1">
        <f t="array" ref="G498">IF($I$2="Открытый тариф",
INDEX(GRID!$B$34:$BI$44,MATCH(G$7,GRID!$A$34:$A$44,0),MATCH(1,($U$2=GRID!$B$31:$BI$31)*(КАЛЕНДАРЬ!$BC4=GRID!$B$33:$BI$33), 0)),
ROUNDUP(INDEX(GRID!$B$34:$BI$44,MATCH(G$7,GRID!$A$34:$A$44,0),MATCH(1,($U$2=GRID!$B$31:$BI$31)*(КАЛЕНДАРЬ!$BC4=GRID!$B$33:$BI$33),0))*(1-GRID!$B$69),0))</f>
        <v>24300</v>
      </c>
      <c r="H498" s="47" cm="1">
        <f t="array" ref="H498">IF($I$2="Открытый тариф",
INDEX(GRID!$B$47:$BI$57,MATCH(G$7,GRID!$A$47:$A$57,0),MATCH(1,($U$2=GRID!$B$31:$BI$31)*(КАЛЕНДАРЬ!$BC4=GRID!$B$33:$BI$33), 0)),
ROUNDUP(INDEX(GRID!$B$47:$BI$57,MATCH(G$7,GRID!$A$47:$A$57,0),MATCH(1,($U$2=GRID!$B$31:$BI$31)*(КАЛЕНДАРЬ!$BC4=GRID!$B$33:$BI$33),0))*(1-GRID!$B$69),0))</f>
        <v>24300</v>
      </c>
      <c r="I498" s="47" cm="1">
        <f t="array" ref="I498">IF($I$2="Открытый тариф",
INDEX(GRID!$B$34:$BI$44,MATCH(I$7,GRID!$A$34:$A$44,0),MATCH(1,($U$2=GRID!$B$31:$BI$31)*(КАЛЕНДАРЬ!$BC4=GRID!$B$33:$BI$33), 0)),
ROUNDUP(INDEX(GRID!$B$34:$BI$44,MATCH(I$7,GRID!$A$34:$A$44,0),MATCH(1,($U$2=GRID!$B$31:$BI$31)*(КАЛЕНДАРЬ!$BC4=GRID!$B$33:$BI$33),0))*(1-GRID!$B$69),0))</f>
        <v>26200</v>
      </c>
      <c r="J498" s="47" cm="1">
        <f t="array" ref="J498">IF($I$2="Открытый тариф",
INDEX(GRID!$B$47:$BI$57,MATCH(I$7,GRID!$A$47:$A$57,0),MATCH(1,($U$2=GRID!$B$31:$BI$31)*(КАЛЕНДАРЬ!$BC4=GRID!$B$33:$BI$33), 0)),
ROUNDUP(INDEX(GRID!$B$47:$BI$57,MATCH(I$7,GRID!$A$47:$A$57,0),MATCH(1,($U$2=GRID!$B$31:$BI$31)*(КАЛЕНДАРЬ!$BC4=GRID!$B$33:$BI$33),0))*(1-GRID!$B$69),0))</f>
        <v>26200</v>
      </c>
      <c r="K498" s="47" cm="1">
        <f t="array" ref="K498">IF($I$2="Открытый тариф",
INDEX(GRID!$B$34:$BI$44,MATCH(K$7,GRID!$A$34:$A$44,0),MATCH(1,($U$2=GRID!$B$31:$BI$31)*(КАЛЕНДАРЬ!$BC4=GRID!$B$33:$BI$33), 0)),
ROUNDUP(INDEX(GRID!$B$34:$BI$44,MATCH(K$7,GRID!$A$34:$A$44,0),MATCH(1,($U$2=GRID!$B$31:$BI$31)*(КАЛЕНДАРЬ!$BC4=GRID!$B$33:$BI$33),0))*(1-GRID!$B$69),0))</f>
        <v>27300</v>
      </c>
      <c r="L498" s="47" cm="1">
        <f t="array" ref="L498">IF($I$2="Открытый тариф",
INDEX(GRID!$B$47:$BI$57,MATCH(K$7,GRID!$A$47:$A$57,0),MATCH(1,($U$2=GRID!$B$31:$BI$31)*(КАЛЕНДАРЬ!$BC4=GRID!$B$33:$BI$33), 0)),
ROUNDUP(INDEX(GRID!$B$47:$BI$57,MATCH(K$7,GRID!$A$47:$A$57,0),MATCH(1,($U$2=GRID!$B$31:$BI$31)*(КАЛЕНДАРЬ!$BC4=GRID!$B$33:$BI$33),0))*(1-GRID!$B$69),0))</f>
        <v>27300</v>
      </c>
      <c r="M498" s="47" cm="1">
        <f t="array" ref="M498">IF($I$2="Открытый тариф",
INDEX(GRID!$B$34:$BI$44,MATCH(M$7,GRID!$A$34:$A$44,0),MATCH(1,($U$2=GRID!$B$31:$BI$31)*(КАЛЕНДАРЬ!$BC4=GRID!$B$33:$BI$33), 0)),
ROUNDUP(INDEX(GRID!$B$34:$BI$44,MATCH(M$7,GRID!$A$34:$A$44,0),MATCH(1,($U$2=GRID!$B$31:$BI$31)*(КАЛЕНДАРЬ!$BC4=GRID!$B$33:$BI$33),0))*(1-GRID!$B$69),0))</f>
        <v>29200</v>
      </c>
      <c r="N498" s="47" cm="1">
        <f t="array" ref="N498">IF($I$2="Открытый тариф",
INDEX(GRID!$B$47:$BI$57,MATCH(M$7,GRID!$A$47:$A$57,0),MATCH(1,($U$2=GRID!$B$31:$BI$31)*(КАЛЕНДАРЬ!$BC4=GRID!$B$33:$BI$33), 0)),
ROUNDUP(INDEX(GRID!$B$47:$BI$57,MATCH(M$7,GRID!$A$47:$A$57,0),MATCH(1,($U$2=GRID!$B$31:$BI$31)*(КАЛЕНДАРЬ!$BC4=GRID!$B$33:$BI$33),0))*(1-GRID!$B$69),0))</f>
        <v>29200</v>
      </c>
      <c r="O498" s="49" t="s">
        <v>101</v>
      </c>
      <c r="P498" s="49" t="s">
        <v>101</v>
      </c>
      <c r="Q498" s="49" t="s">
        <v>101</v>
      </c>
      <c r="R498" s="49" t="s">
        <v>101</v>
      </c>
      <c r="S498" s="49" t="s">
        <v>101</v>
      </c>
      <c r="T498" s="49" t="s">
        <v>101</v>
      </c>
      <c r="U498" s="49" t="s">
        <v>101</v>
      </c>
      <c r="V498" s="49" t="s">
        <v>101</v>
      </c>
      <c r="W498" s="49" t="s">
        <v>101</v>
      </c>
      <c r="X498" s="49" t="s">
        <v>101</v>
      </c>
      <c r="Y498" s="146"/>
    </row>
    <row r="499" spans="1:25" x14ac:dyDescent="0.2">
      <c r="A499" s="117" t="s">
        <v>44</v>
      </c>
      <c r="B499" s="117">
        <v>2</v>
      </c>
      <c r="C499" s="47" cm="1">
        <f t="array" ref="C499">IF($I$2="Открытый тариф",
INDEX(GRID!$B$34:$BI$44,MATCH(C$7,GRID!$A$34:$A$44,0),MATCH(1,($U$2=GRID!$B$31:$BI$31)*(КАЛЕНДАРЬ!$BC5=GRID!$B$33:$BI$33), 0)),
ROUNDUP(INDEX(GRID!$B$34:$BI$44,MATCH(C$7,GRID!$A$34:$A$44,0),MATCH(1,($U$2=GRID!$B$31:$BI$31)*(КАЛЕНДАРЬ!$BC5=GRID!$B$33:$BI$33),0))*(1-GRID!$B$69),0))</f>
        <v>21300</v>
      </c>
      <c r="D499" s="47" cm="1">
        <f t="array" ref="D499">IF($I$2="Открытый тариф",
INDEX(GRID!$B$47:$BI$57,MATCH(C$7,GRID!$A$47:$A$57,0),MATCH(1,($U$2=GRID!$B$31:$BI$31)*(КАЛЕНДАРЬ!$BC5=GRID!$B$33:$BI$33), 0)),
ROUNDUP(INDEX(GRID!$B$47:$BI$57,MATCH(C$7,GRID!$A$47:$A$57,0),MATCH(1,($U$2=GRID!$B$31:$BI$31)*(КАЛЕНДАРЬ!$BC5=GRID!$B$33:$BI$33),0))*(1-GRID!$B$69),0))</f>
        <v>21300</v>
      </c>
      <c r="E499" s="47" cm="1">
        <f t="array" ref="E499">IF($I$2="Открытый тариф",
INDEX(GRID!$B$34:$BI$44,MATCH(E$7,GRID!$A$34:$A$44,0),MATCH(1,($U$2=GRID!$B$31:$BI$31)*(КАЛЕНДАРЬ!$BC5=GRID!$B$33:$BI$33), 0)),
ROUNDUP(INDEX(GRID!$B$34:$BI$44,MATCH(E$7,GRID!$A$34:$A$44,0),MATCH(1,($U$2=GRID!$B$31:$BI$31)*(КАЛЕНДАРЬ!$BC5=GRID!$B$33:$BI$33),0))*(1-GRID!$B$69),0))</f>
        <v>23200</v>
      </c>
      <c r="F499" s="47" cm="1">
        <f t="array" ref="F499">IF($I$2="Открытый тариф",
INDEX(GRID!$B$47:$BI$57,MATCH(E$7,GRID!$A$47:$A$57,0),MATCH(1,($U$2=GRID!$B$31:$BI$31)*(КАЛЕНДАРЬ!$BC5=GRID!$B$33:$BI$33), 0)),
ROUNDUP(INDEX(GRID!$B$47:$BI$57,MATCH(E$7,GRID!$A$47:$A$57,0),MATCH(1,($U$2=GRID!$B$31:$BI$31)*(КАЛЕНДАРЬ!$BC5=GRID!$B$33:$BI$33),0))*(1-GRID!$B$69),0))</f>
        <v>23200</v>
      </c>
      <c r="G499" s="47" cm="1">
        <f t="array" ref="G499">IF($I$2="Открытый тариф",
INDEX(GRID!$B$34:$BI$44,MATCH(G$7,GRID!$A$34:$A$44,0),MATCH(1,($U$2=GRID!$B$31:$BI$31)*(КАЛЕНДАРЬ!$BC5=GRID!$B$33:$BI$33), 0)),
ROUNDUP(INDEX(GRID!$B$34:$BI$44,MATCH(G$7,GRID!$A$34:$A$44,0),MATCH(1,($U$2=GRID!$B$31:$BI$31)*(КАЛЕНДАРЬ!$BC5=GRID!$B$33:$BI$33),0))*(1-GRID!$B$69),0))</f>
        <v>24300</v>
      </c>
      <c r="H499" s="47" cm="1">
        <f t="array" ref="H499">IF($I$2="Открытый тариф",
INDEX(GRID!$B$47:$BI$57,MATCH(G$7,GRID!$A$47:$A$57,0),MATCH(1,($U$2=GRID!$B$31:$BI$31)*(КАЛЕНДАРЬ!$BC5=GRID!$B$33:$BI$33), 0)),
ROUNDUP(INDEX(GRID!$B$47:$BI$57,MATCH(G$7,GRID!$A$47:$A$57,0),MATCH(1,($U$2=GRID!$B$31:$BI$31)*(КАЛЕНДАРЬ!$BC5=GRID!$B$33:$BI$33),0))*(1-GRID!$B$69),0))</f>
        <v>24300</v>
      </c>
      <c r="I499" s="47" cm="1">
        <f t="array" ref="I499">IF($I$2="Открытый тариф",
INDEX(GRID!$B$34:$BI$44,MATCH(I$7,GRID!$A$34:$A$44,0),MATCH(1,($U$2=GRID!$B$31:$BI$31)*(КАЛЕНДАРЬ!$BC5=GRID!$B$33:$BI$33), 0)),
ROUNDUP(INDEX(GRID!$B$34:$BI$44,MATCH(I$7,GRID!$A$34:$A$44,0),MATCH(1,($U$2=GRID!$B$31:$BI$31)*(КАЛЕНДАРЬ!$BC5=GRID!$B$33:$BI$33),0))*(1-GRID!$B$69),0))</f>
        <v>26200</v>
      </c>
      <c r="J499" s="47" cm="1">
        <f t="array" ref="J499">IF($I$2="Открытый тариф",
INDEX(GRID!$B$47:$BI$57,MATCH(I$7,GRID!$A$47:$A$57,0),MATCH(1,($U$2=GRID!$B$31:$BI$31)*(КАЛЕНДАРЬ!$BC5=GRID!$B$33:$BI$33), 0)),
ROUNDUP(INDEX(GRID!$B$47:$BI$57,MATCH(I$7,GRID!$A$47:$A$57,0),MATCH(1,($U$2=GRID!$B$31:$BI$31)*(КАЛЕНДАРЬ!$BC5=GRID!$B$33:$BI$33),0))*(1-GRID!$B$69),0))</f>
        <v>26200</v>
      </c>
      <c r="K499" s="47" cm="1">
        <f t="array" ref="K499">IF($I$2="Открытый тариф",
INDEX(GRID!$B$34:$BI$44,MATCH(K$7,GRID!$A$34:$A$44,0),MATCH(1,($U$2=GRID!$B$31:$BI$31)*(КАЛЕНДАРЬ!$BC5=GRID!$B$33:$BI$33), 0)),
ROUNDUP(INDEX(GRID!$B$34:$BI$44,MATCH(K$7,GRID!$A$34:$A$44,0),MATCH(1,($U$2=GRID!$B$31:$BI$31)*(КАЛЕНДАРЬ!$BC5=GRID!$B$33:$BI$33),0))*(1-GRID!$B$69),0))</f>
        <v>27300</v>
      </c>
      <c r="L499" s="47" cm="1">
        <f t="array" ref="L499">IF($I$2="Открытый тариф",
INDEX(GRID!$B$47:$BI$57,MATCH(K$7,GRID!$A$47:$A$57,0),MATCH(1,($U$2=GRID!$B$31:$BI$31)*(КАЛЕНДАРЬ!$BC5=GRID!$B$33:$BI$33), 0)),
ROUNDUP(INDEX(GRID!$B$47:$BI$57,MATCH(K$7,GRID!$A$47:$A$57,0),MATCH(1,($U$2=GRID!$B$31:$BI$31)*(КАЛЕНДАРЬ!$BC5=GRID!$B$33:$BI$33),0))*(1-GRID!$B$69),0))</f>
        <v>27300</v>
      </c>
      <c r="M499" s="47" cm="1">
        <f t="array" ref="M499">IF($I$2="Открытый тариф",
INDEX(GRID!$B$34:$BI$44,MATCH(M$7,GRID!$A$34:$A$44,0),MATCH(1,($U$2=GRID!$B$31:$BI$31)*(КАЛЕНДАРЬ!$BC5=GRID!$B$33:$BI$33), 0)),
ROUNDUP(INDEX(GRID!$B$34:$BI$44,MATCH(M$7,GRID!$A$34:$A$44,0),MATCH(1,($U$2=GRID!$B$31:$BI$31)*(КАЛЕНДАРЬ!$BC5=GRID!$B$33:$BI$33),0))*(1-GRID!$B$69),0))</f>
        <v>29200</v>
      </c>
      <c r="N499" s="47" cm="1">
        <f t="array" ref="N499">IF($I$2="Открытый тариф",
INDEX(GRID!$B$47:$BI$57,MATCH(M$7,GRID!$A$47:$A$57,0),MATCH(1,($U$2=GRID!$B$31:$BI$31)*(КАЛЕНДАРЬ!$BC5=GRID!$B$33:$BI$33), 0)),
ROUNDUP(INDEX(GRID!$B$47:$BI$57,MATCH(M$7,GRID!$A$47:$A$57,0),MATCH(1,($U$2=GRID!$B$31:$BI$31)*(КАЛЕНДАРЬ!$BC5=GRID!$B$33:$BI$33),0))*(1-GRID!$B$69),0))</f>
        <v>29200</v>
      </c>
      <c r="O499" s="49" t="s">
        <v>101</v>
      </c>
      <c r="P499" s="49" t="s">
        <v>101</v>
      </c>
      <c r="Q499" s="49" t="s">
        <v>101</v>
      </c>
      <c r="R499" s="49" t="s">
        <v>101</v>
      </c>
      <c r="S499" s="49" t="s">
        <v>101</v>
      </c>
      <c r="T499" s="49" t="s">
        <v>101</v>
      </c>
      <c r="U499" s="49" t="s">
        <v>101</v>
      </c>
      <c r="V499" s="49" t="s">
        <v>101</v>
      </c>
      <c r="W499" s="49" t="s">
        <v>101</v>
      </c>
      <c r="X499" s="49" t="s">
        <v>101</v>
      </c>
      <c r="Y499" s="146"/>
    </row>
    <row r="500" spans="1:25" x14ac:dyDescent="0.2">
      <c r="A500" s="117" t="s">
        <v>45</v>
      </c>
      <c r="B500" s="117">
        <v>3</v>
      </c>
      <c r="C500" s="47" cm="1">
        <f t="array" ref="C500">IF($I$2="Открытый тариф",
INDEX(GRID!$B$34:$BI$44,MATCH(C$7,GRID!$A$34:$A$44,0),MATCH(1,($U$2=GRID!$B$31:$BI$31)*(КАЛЕНДАРЬ!$BC6=GRID!$B$33:$BI$33), 0)),
ROUNDUP(INDEX(GRID!$B$34:$BI$44,MATCH(C$7,GRID!$A$34:$A$44,0),MATCH(1,($U$2=GRID!$B$31:$BI$31)*(КАЛЕНДАРЬ!$BC6=GRID!$B$33:$BI$33),0))*(1-GRID!$B$69),0))</f>
        <v>21300</v>
      </c>
      <c r="D500" s="47" cm="1">
        <f t="array" ref="D500">IF($I$2="Открытый тариф",
INDEX(GRID!$B$47:$BI$57,MATCH(C$7,GRID!$A$47:$A$57,0),MATCH(1,($U$2=GRID!$B$31:$BI$31)*(КАЛЕНДАРЬ!$BC6=GRID!$B$33:$BI$33), 0)),
ROUNDUP(INDEX(GRID!$B$47:$BI$57,MATCH(C$7,GRID!$A$47:$A$57,0),MATCH(1,($U$2=GRID!$B$31:$BI$31)*(КАЛЕНДАРЬ!$BC6=GRID!$B$33:$BI$33),0))*(1-GRID!$B$69),0))</f>
        <v>21300</v>
      </c>
      <c r="E500" s="47" cm="1">
        <f t="array" ref="E500">IF($I$2="Открытый тариф",
INDEX(GRID!$B$34:$BI$44,MATCH(E$7,GRID!$A$34:$A$44,0),MATCH(1,($U$2=GRID!$B$31:$BI$31)*(КАЛЕНДАРЬ!$BC6=GRID!$B$33:$BI$33), 0)),
ROUNDUP(INDEX(GRID!$B$34:$BI$44,MATCH(E$7,GRID!$A$34:$A$44,0),MATCH(1,($U$2=GRID!$B$31:$BI$31)*(КАЛЕНДАРЬ!$BC6=GRID!$B$33:$BI$33),0))*(1-GRID!$B$69),0))</f>
        <v>23200</v>
      </c>
      <c r="F500" s="47" cm="1">
        <f t="array" ref="F500">IF($I$2="Открытый тариф",
INDEX(GRID!$B$47:$BI$57,MATCH(E$7,GRID!$A$47:$A$57,0),MATCH(1,($U$2=GRID!$B$31:$BI$31)*(КАЛЕНДАРЬ!$BC6=GRID!$B$33:$BI$33), 0)),
ROUNDUP(INDEX(GRID!$B$47:$BI$57,MATCH(E$7,GRID!$A$47:$A$57,0),MATCH(1,($U$2=GRID!$B$31:$BI$31)*(КАЛЕНДАРЬ!$BC6=GRID!$B$33:$BI$33),0))*(1-GRID!$B$69),0))</f>
        <v>23200</v>
      </c>
      <c r="G500" s="47" cm="1">
        <f t="array" ref="G500">IF($I$2="Открытый тариф",
INDEX(GRID!$B$34:$BI$44,MATCH(G$7,GRID!$A$34:$A$44,0),MATCH(1,($U$2=GRID!$B$31:$BI$31)*(КАЛЕНДАРЬ!$BC6=GRID!$B$33:$BI$33), 0)),
ROUNDUP(INDEX(GRID!$B$34:$BI$44,MATCH(G$7,GRID!$A$34:$A$44,0),MATCH(1,($U$2=GRID!$B$31:$BI$31)*(КАЛЕНДАРЬ!$BC6=GRID!$B$33:$BI$33),0))*(1-GRID!$B$69),0))</f>
        <v>24300</v>
      </c>
      <c r="H500" s="47" cm="1">
        <f t="array" ref="H500">IF($I$2="Открытый тариф",
INDEX(GRID!$B$47:$BI$57,MATCH(G$7,GRID!$A$47:$A$57,0),MATCH(1,($U$2=GRID!$B$31:$BI$31)*(КАЛЕНДАРЬ!$BC6=GRID!$B$33:$BI$33), 0)),
ROUNDUP(INDEX(GRID!$B$47:$BI$57,MATCH(G$7,GRID!$A$47:$A$57,0),MATCH(1,($U$2=GRID!$B$31:$BI$31)*(КАЛЕНДАРЬ!$BC6=GRID!$B$33:$BI$33),0))*(1-GRID!$B$69),0))</f>
        <v>24300</v>
      </c>
      <c r="I500" s="47" cm="1">
        <f t="array" ref="I500">IF($I$2="Открытый тариф",
INDEX(GRID!$B$34:$BI$44,MATCH(I$7,GRID!$A$34:$A$44,0),MATCH(1,($U$2=GRID!$B$31:$BI$31)*(КАЛЕНДАРЬ!$BC6=GRID!$B$33:$BI$33), 0)),
ROUNDUP(INDEX(GRID!$B$34:$BI$44,MATCH(I$7,GRID!$A$34:$A$44,0),MATCH(1,($U$2=GRID!$B$31:$BI$31)*(КАЛЕНДАРЬ!$BC6=GRID!$B$33:$BI$33),0))*(1-GRID!$B$69),0))</f>
        <v>26200</v>
      </c>
      <c r="J500" s="47" cm="1">
        <f t="array" ref="J500">IF($I$2="Открытый тариф",
INDEX(GRID!$B$47:$BI$57,MATCH(I$7,GRID!$A$47:$A$57,0),MATCH(1,($U$2=GRID!$B$31:$BI$31)*(КАЛЕНДАРЬ!$BC6=GRID!$B$33:$BI$33), 0)),
ROUNDUP(INDEX(GRID!$B$47:$BI$57,MATCH(I$7,GRID!$A$47:$A$57,0),MATCH(1,($U$2=GRID!$B$31:$BI$31)*(КАЛЕНДАРЬ!$BC6=GRID!$B$33:$BI$33),0))*(1-GRID!$B$69),0))</f>
        <v>26200</v>
      </c>
      <c r="K500" s="47" cm="1">
        <f t="array" ref="K500">IF($I$2="Открытый тариф",
INDEX(GRID!$B$34:$BI$44,MATCH(K$7,GRID!$A$34:$A$44,0),MATCH(1,($U$2=GRID!$B$31:$BI$31)*(КАЛЕНДАРЬ!$BC6=GRID!$B$33:$BI$33), 0)),
ROUNDUP(INDEX(GRID!$B$34:$BI$44,MATCH(K$7,GRID!$A$34:$A$44,0),MATCH(1,($U$2=GRID!$B$31:$BI$31)*(КАЛЕНДАРЬ!$BC6=GRID!$B$33:$BI$33),0))*(1-GRID!$B$69),0))</f>
        <v>27300</v>
      </c>
      <c r="L500" s="47" cm="1">
        <f t="array" ref="L500">IF($I$2="Открытый тариф",
INDEX(GRID!$B$47:$BI$57,MATCH(K$7,GRID!$A$47:$A$57,0),MATCH(1,($U$2=GRID!$B$31:$BI$31)*(КАЛЕНДАРЬ!$BC6=GRID!$B$33:$BI$33), 0)),
ROUNDUP(INDEX(GRID!$B$47:$BI$57,MATCH(K$7,GRID!$A$47:$A$57,0),MATCH(1,($U$2=GRID!$B$31:$BI$31)*(КАЛЕНДАРЬ!$BC6=GRID!$B$33:$BI$33),0))*(1-GRID!$B$69),0))</f>
        <v>27300</v>
      </c>
      <c r="M500" s="47" cm="1">
        <f t="array" ref="M500">IF($I$2="Открытый тариф",
INDEX(GRID!$B$34:$BI$44,MATCH(M$7,GRID!$A$34:$A$44,0),MATCH(1,($U$2=GRID!$B$31:$BI$31)*(КАЛЕНДАРЬ!$BC6=GRID!$B$33:$BI$33), 0)),
ROUNDUP(INDEX(GRID!$B$34:$BI$44,MATCH(M$7,GRID!$A$34:$A$44,0),MATCH(1,($U$2=GRID!$B$31:$BI$31)*(КАЛЕНДАРЬ!$BC6=GRID!$B$33:$BI$33),0))*(1-GRID!$B$69),0))</f>
        <v>29200</v>
      </c>
      <c r="N500" s="47" cm="1">
        <f t="array" ref="N500">IF($I$2="Открытый тариф",
INDEX(GRID!$B$47:$BI$57,MATCH(M$7,GRID!$A$47:$A$57,0),MATCH(1,($U$2=GRID!$B$31:$BI$31)*(КАЛЕНДАРЬ!$BC6=GRID!$B$33:$BI$33), 0)),
ROUNDUP(INDEX(GRID!$B$47:$BI$57,MATCH(M$7,GRID!$A$47:$A$57,0),MATCH(1,($U$2=GRID!$B$31:$BI$31)*(КАЛЕНДАРЬ!$BC6=GRID!$B$33:$BI$33),0))*(1-GRID!$B$69),0))</f>
        <v>29200</v>
      </c>
      <c r="O500" s="49" t="s">
        <v>101</v>
      </c>
      <c r="P500" s="49" t="s">
        <v>101</v>
      </c>
      <c r="Q500" s="49" t="s">
        <v>101</v>
      </c>
      <c r="R500" s="49" t="s">
        <v>101</v>
      </c>
      <c r="S500" s="49" t="s">
        <v>101</v>
      </c>
      <c r="T500" s="49" t="s">
        <v>101</v>
      </c>
      <c r="U500" s="49" t="s">
        <v>101</v>
      </c>
      <c r="V500" s="49" t="s">
        <v>101</v>
      </c>
      <c r="W500" s="49" t="s">
        <v>101</v>
      </c>
      <c r="X500" s="49" t="s">
        <v>101</v>
      </c>
      <c r="Y500" s="146"/>
    </row>
    <row r="501" spans="1:25" x14ac:dyDescent="0.2">
      <c r="A501" s="117" t="s">
        <v>46</v>
      </c>
      <c r="B501" s="117">
        <v>4</v>
      </c>
      <c r="C501" s="47" cm="1">
        <f t="array" ref="C501">IF($I$2="Открытый тариф",
INDEX(GRID!$B$34:$BI$44,MATCH(C$7,GRID!$A$34:$A$44,0),MATCH(1,($U$2=GRID!$B$31:$BI$31)*(КАЛЕНДАРЬ!$BC7=GRID!$B$33:$BI$33), 0)),
ROUNDUP(INDEX(GRID!$B$34:$BI$44,MATCH(C$7,GRID!$A$34:$A$44,0),MATCH(1,($U$2=GRID!$B$31:$BI$31)*(КАЛЕНДАРЬ!$BC7=GRID!$B$33:$BI$33),0))*(1-GRID!$B$69),0))</f>
        <v>21300</v>
      </c>
      <c r="D501" s="47" cm="1">
        <f t="array" ref="D501">IF($I$2="Открытый тариф",
INDEX(GRID!$B$47:$BI$57,MATCH(C$7,GRID!$A$47:$A$57,0),MATCH(1,($U$2=GRID!$B$31:$BI$31)*(КАЛЕНДАРЬ!$BC7=GRID!$B$33:$BI$33), 0)),
ROUNDUP(INDEX(GRID!$B$47:$BI$57,MATCH(C$7,GRID!$A$47:$A$57,0),MATCH(1,($U$2=GRID!$B$31:$BI$31)*(КАЛЕНДАРЬ!$BC7=GRID!$B$33:$BI$33),0))*(1-GRID!$B$69),0))</f>
        <v>21300</v>
      </c>
      <c r="E501" s="47" cm="1">
        <f t="array" ref="E501">IF($I$2="Открытый тариф",
INDEX(GRID!$B$34:$BI$44,MATCH(E$7,GRID!$A$34:$A$44,0),MATCH(1,($U$2=GRID!$B$31:$BI$31)*(КАЛЕНДАРЬ!$BC7=GRID!$B$33:$BI$33), 0)),
ROUNDUP(INDEX(GRID!$B$34:$BI$44,MATCH(E$7,GRID!$A$34:$A$44,0),MATCH(1,($U$2=GRID!$B$31:$BI$31)*(КАЛЕНДАРЬ!$BC7=GRID!$B$33:$BI$33),0))*(1-GRID!$B$69),0))</f>
        <v>23200</v>
      </c>
      <c r="F501" s="47" cm="1">
        <f t="array" ref="F501">IF($I$2="Открытый тариф",
INDEX(GRID!$B$47:$BI$57,MATCH(E$7,GRID!$A$47:$A$57,0),MATCH(1,($U$2=GRID!$B$31:$BI$31)*(КАЛЕНДАРЬ!$BC7=GRID!$B$33:$BI$33), 0)),
ROUNDUP(INDEX(GRID!$B$47:$BI$57,MATCH(E$7,GRID!$A$47:$A$57,0),MATCH(1,($U$2=GRID!$B$31:$BI$31)*(КАЛЕНДАРЬ!$BC7=GRID!$B$33:$BI$33),0))*(1-GRID!$B$69),0))</f>
        <v>23200</v>
      </c>
      <c r="G501" s="47" cm="1">
        <f t="array" ref="G501">IF($I$2="Открытый тариф",
INDEX(GRID!$B$34:$BI$44,MATCH(G$7,GRID!$A$34:$A$44,0),MATCH(1,($U$2=GRID!$B$31:$BI$31)*(КАЛЕНДАРЬ!$BC7=GRID!$B$33:$BI$33), 0)),
ROUNDUP(INDEX(GRID!$B$34:$BI$44,MATCH(G$7,GRID!$A$34:$A$44,0),MATCH(1,($U$2=GRID!$B$31:$BI$31)*(КАЛЕНДАРЬ!$BC7=GRID!$B$33:$BI$33),0))*(1-GRID!$B$69),0))</f>
        <v>24300</v>
      </c>
      <c r="H501" s="47" cm="1">
        <f t="array" ref="H501">IF($I$2="Открытый тариф",
INDEX(GRID!$B$47:$BI$57,MATCH(G$7,GRID!$A$47:$A$57,0),MATCH(1,($U$2=GRID!$B$31:$BI$31)*(КАЛЕНДАРЬ!$BC7=GRID!$B$33:$BI$33), 0)),
ROUNDUP(INDEX(GRID!$B$47:$BI$57,MATCH(G$7,GRID!$A$47:$A$57,0),MATCH(1,($U$2=GRID!$B$31:$BI$31)*(КАЛЕНДАРЬ!$BC7=GRID!$B$33:$BI$33),0))*(1-GRID!$B$69),0))</f>
        <v>24300</v>
      </c>
      <c r="I501" s="47" cm="1">
        <f t="array" ref="I501">IF($I$2="Открытый тариф",
INDEX(GRID!$B$34:$BI$44,MATCH(I$7,GRID!$A$34:$A$44,0),MATCH(1,($U$2=GRID!$B$31:$BI$31)*(КАЛЕНДАРЬ!$BC7=GRID!$B$33:$BI$33), 0)),
ROUNDUP(INDEX(GRID!$B$34:$BI$44,MATCH(I$7,GRID!$A$34:$A$44,0),MATCH(1,($U$2=GRID!$B$31:$BI$31)*(КАЛЕНДАРЬ!$BC7=GRID!$B$33:$BI$33),0))*(1-GRID!$B$69),0))</f>
        <v>26200</v>
      </c>
      <c r="J501" s="47" cm="1">
        <f t="array" ref="J501">IF($I$2="Открытый тариф",
INDEX(GRID!$B$47:$BI$57,MATCH(I$7,GRID!$A$47:$A$57,0),MATCH(1,($U$2=GRID!$B$31:$BI$31)*(КАЛЕНДАРЬ!$BC7=GRID!$B$33:$BI$33), 0)),
ROUNDUP(INDEX(GRID!$B$47:$BI$57,MATCH(I$7,GRID!$A$47:$A$57,0),MATCH(1,($U$2=GRID!$B$31:$BI$31)*(КАЛЕНДАРЬ!$BC7=GRID!$B$33:$BI$33),0))*(1-GRID!$B$69),0))</f>
        <v>26200</v>
      </c>
      <c r="K501" s="47" cm="1">
        <f t="array" ref="K501">IF($I$2="Открытый тариф",
INDEX(GRID!$B$34:$BI$44,MATCH(K$7,GRID!$A$34:$A$44,0),MATCH(1,($U$2=GRID!$B$31:$BI$31)*(КАЛЕНДАРЬ!$BC7=GRID!$B$33:$BI$33), 0)),
ROUNDUP(INDEX(GRID!$B$34:$BI$44,MATCH(K$7,GRID!$A$34:$A$44,0),MATCH(1,($U$2=GRID!$B$31:$BI$31)*(КАЛЕНДАРЬ!$BC7=GRID!$B$33:$BI$33),0))*(1-GRID!$B$69),0))</f>
        <v>27300</v>
      </c>
      <c r="L501" s="47" cm="1">
        <f t="array" ref="L501">IF($I$2="Открытый тариф",
INDEX(GRID!$B$47:$BI$57,MATCH(K$7,GRID!$A$47:$A$57,0),MATCH(1,($U$2=GRID!$B$31:$BI$31)*(КАЛЕНДАРЬ!$BC7=GRID!$B$33:$BI$33), 0)),
ROUNDUP(INDEX(GRID!$B$47:$BI$57,MATCH(K$7,GRID!$A$47:$A$57,0),MATCH(1,($U$2=GRID!$B$31:$BI$31)*(КАЛЕНДАРЬ!$BC7=GRID!$B$33:$BI$33),0))*(1-GRID!$B$69),0))</f>
        <v>27300</v>
      </c>
      <c r="M501" s="47" cm="1">
        <f t="array" ref="M501">IF($I$2="Открытый тариф",
INDEX(GRID!$B$34:$BI$44,MATCH(M$7,GRID!$A$34:$A$44,0),MATCH(1,($U$2=GRID!$B$31:$BI$31)*(КАЛЕНДАРЬ!$BC7=GRID!$B$33:$BI$33), 0)),
ROUNDUP(INDEX(GRID!$B$34:$BI$44,MATCH(M$7,GRID!$A$34:$A$44,0),MATCH(1,($U$2=GRID!$B$31:$BI$31)*(КАЛЕНДАРЬ!$BC7=GRID!$B$33:$BI$33),0))*(1-GRID!$B$69),0))</f>
        <v>29200</v>
      </c>
      <c r="N501" s="47" cm="1">
        <f t="array" ref="N501">IF($I$2="Открытый тариф",
INDEX(GRID!$B$47:$BI$57,MATCH(M$7,GRID!$A$47:$A$57,0),MATCH(1,($U$2=GRID!$B$31:$BI$31)*(КАЛЕНДАРЬ!$BC7=GRID!$B$33:$BI$33), 0)),
ROUNDUP(INDEX(GRID!$B$47:$BI$57,MATCH(M$7,GRID!$A$47:$A$57,0),MATCH(1,($U$2=GRID!$B$31:$BI$31)*(КАЛЕНДАРЬ!$BC7=GRID!$B$33:$BI$33),0))*(1-GRID!$B$69),0))</f>
        <v>29200</v>
      </c>
      <c r="O501" s="49" t="s">
        <v>101</v>
      </c>
      <c r="P501" s="49" t="s">
        <v>101</v>
      </c>
      <c r="Q501" s="49" t="s">
        <v>101</v>
      </c>
      <c r="R501" s="49" t="s">
        <v>101</v>
      </c>
      <c r="S501" s="49" t="s">
        <v>101</v>
      </c>
      <c r="T501" s="49" t="s">
        <v>101</v>
      </c>
      <c r="U501" s="49" t="s">
        <v>101</v>
      </c>
      <c r="V501" s="49" t="s">
        <v>101</v>
      </c>
      <c r="W501" s="49" t="s">
        <v>101</v>
      </c>
      <c r="X501" s="49" t="s">
        <v>101</v>
      </c>
      <c r="Y501" s="146"/>
    </row>
    <row r="502" spans="1:25" x14ac:dyDescent="0.2">
      <c r="A502" s="117" t="s">
        <v>47</v>
      </c>
      <c r="B502" s="117">
        <v>5</v>
      </c>
      <c r="C502" s="47" cm="1">
        <f t="array" ref="C502">IF($I$2="Открытый тариф",
INDEX(GRID!$B$34:$BI$44,MATCH(C$7,GRID!$A$34:$A$44,0),MATCH(1,($U$2=GRID!$B$31:$BI$31)*(КАЛЕНДАРЬ!$BC8=GRID!$B$33:$BI$33), 0)),
ROUNDUP(INDEX(GRID!$B$34:$BI$44,MATCH(C$7,GRID!$A$34:$A$44,0),MATCH(1,($U$2=GRID!$B$31:$BI$31)*(КАЛЕНДАРЬ!$BC8=GRID!$B$33:$BI$33),0))*(1-GRID!$B$69),0))</f>
        <v>23700</v>
      </c>
      <c r="D502" s="47" cm="1">
        <f t="array" ref="D502">IF($I$2="Открытый тариф",
INDEX(GRID!$B$47:$BI$57,MATCH(C$7,GRID!$A$47:$A$57,0),MATCH(1,($U$2=GRID!$B$31:$BI$31)*(КАЛЕНДАРЬ!$BC8=GRID!$B$33:$BI$33), 0)),
ROUNDUP(INDEX(GRID!$B$47:$BI$57,MATCH(C$7,GRID!$A$47:$A$57,0),MATCH(1,($U$2=GRID!$B$31:$BI$31)*(КАЛЕНДАРЬ!$BC8=GRID!$B$33:$BI$33),0))*(1-GRID!$B$69),0))</f>
        <v>23700</v>
      </c>
      <c r="E502" s="47" cm="1">
        <f t="array" ref="E502">IF($I$2="Открытый тариф",
INDEX(GRID!$B$34:$BI$44,MATCH(E$7,GRID!$A$34:$A$44,0),MATCH(1,($U$2=GRID!$B$31:$BI$31)*(КАЛЕНДАРЬ!$BC8=GRID!$B$33:$BI$33), 0)),
ROUNDUP(INDEX(GRID!$B$34:$BI$44,MATCH(E$7,GRID!$A$34:$A$44,0),MATCH(1,($U$2=GRID!$B$31:$BI$31)*(КАЛЕНДАРЬ!$BC8=GRID!$B$33:$BI$33),0))*(1-GRID!$B$69),0))</f>
        <v>25700</v>
      </c>
      <c r="F502" s="47" cm="1">
        <f t="array" ref="F502">IF($I$2="Открытый тариф",
INDEX(GRID!$B$47:$BI$57,MATCH(E$7,GRID!$A$47:$A$57,0),MATCH(1,($U$2=GRID!$B$31:$BI$31)*(КАЛЕНДАРЬ!$BC8=GRID!$B$33:$BI$33), 0)),
ROUNDUP(INDEX(GRID!$B$47:$BI$57,MATCH(E$7,GRID!$A$47:$A$57,0),MATCH(1,($U$2=GRID!$B$31:$BI$31)*(КАЛЕНДАРЬ!$BC8=GRID!$B$33:$BI$33),0))*(1-GRID!$B$69),0))</f>
        <v>25700</v>
      </c>
      <c r="G502" s="47" cm="1">
        <f t="array" ref="G502">IF($I$2="Открытый тариф",
INDEX(GRID!$B$34:$BI$44,MATCH(G$7,GRID!$A$34:$A$44,0),MATCH(1,($U$2=GRID!$B$31:$BI$31)*(КАЛЕНДАРЬ!$BC8=GRID!$B$33:$BI$33), 0)),
ROUNDUP(INDEX(GRID!$B$34:$BI$44,MATCH(G$7,GRID!$A$34:$A$44,0),MATCH(1,($U$2=GRID!$B$31:$BI$31)*(КАЛЕНДАРЬ!$BC8=GRID!$B$33:$BI$33),0))*(1-GRID!$B$69),0))</f>
        <v>26800</v>
      </c>
      <c r="H502" s="47" cm="1">
        <f t="array" ref="H502">IF($I$2="Открытый тариф",
INDEX(GRID!$B$47:$BI$57,MATCH(G$7,GRID!$A$47:$A$57,0),MATCH(1,($U$2=GRID!$B$31:$BI$31)*(КАЛЕНДАРЬ!$BC8=GRID!$B$33:$BI$33), 0)),
ROUNDUP(INDEX(GRID!$B$47:$BI$57,MATCH(G$7,GRID!$A$47:$A$57,0),MATCH(1,($U$2=GRID!$B$31:$BI$31)*(КАЛЕНДАРЬ!$BC8=GRID!$B$33:$BI$33),0))*(1-GRID!$B$69),0))</f>
        <v>26800</v>
      </c>
      <c r="I502" s="47" cm="1">
        <f t="array" ref="I502">IF($I$2="Открытый тариф",
INDEX(GRID!$B$34:$BI$44,MATCH(I$7,GRID!$A$34:$A$44,0),MATCH(1,($U$2=GRID!$B$31:$BI$31)*(КАЛЕНДАРЬ!$BC8=GRID!$B$33:$BI$33), 0)),
ROUNDUP(INDEX(GRID!$B$34:$BI$44,MATCH(I$7,GRID!$A$34:$A$44,0),MATCH(1,($U$2=GRID!$B$31:$BI$31)*(КАЛЕНДАРЬ!$BC8=GRID!$B$33:$BI$33),0))*(1-GRID!$B$69),0))</f>
        <v>28800</v>
      </c>
      <c r="J502" s="47" cm="1">
        <f t="array" ref="J502">IF($I$2="Открытый тариф",
INDEX(GRID!$B$47:$BI$57,MATCH(I$7,GRID!$A$47:$A$57,0),MATCH(1,($U$2=GRID!$B$31:$BI$31)*(КАЛЕНДАРЬ!$BC8=GRID!$B$33:$BI$33), 0)),
ROUNDUP(INDEX(GRID!$B$47:$BI$57,MATCH(I$7,GRID!$A$47:$A$57,0),MATCH(1,($U$2=GRID!$B$31:$BI$31)*(КАЛЕНДАРЬ!$BC8=GRID!$B$33:$BI$33),0))*(1-GRID!$B$69),0))</f>
        <v>28800</v>
      </c>
      <c r="K502" s="47" cm="1">
        <f t="array" ref="K502">IF($I$2="Открытый тариф",
INDEX(GRID!$B$34:$BI$44,MATCH(K$7,GRID!$A$34:$A$44,0),MATCH(1,($U$2=GRID!$B$31:$BI$31)*(КАЛЕНДАРЬ!$BC8=GRID!$B$33:$BI$33), 0)),
ROUNDUP(INDEX(GRID!$B$34:$BI$44,MATCH(K$7,GRID!$A$34:$A$44,0),MATCH(1,($U$2=GRID!$B$31:$BI$31)*(КАЛЕНДАРЬ!$BC8=GRID!$B$33:$BI$33),0))*(1-GRID!$B$69),0))</f>
        <v>29900</v>
      </c>
      <c r="L502" s="47" cm="1">
        <f t="array" ref="L502">IF($I$2="Открытый тариф",
INDEX(GRID!$B$47:$BI$57,MATCH(K$7,GRID!$A$47:$A$57,0),MATCH(1,($U$2=GRID!$B$31:$BI$31)*(КАЛЕНДАРЬ!$BC8=GRID!$B$33:$BI$33), 0)),
ROUNDUP(INDEX(GRID!$B$47:$BI$57,MATCH(K$7,GRID!$A$47:$A$57,0),MATCH(1,($U$2=GRID!$B$31:$BI$31)*(КАЛЕНДАРЬ!$BC8=GRID!$B$33:$BI$33),0))*(1-GRID!$B$69),0))</f>
        <v>29900</v>
      </c>
      <c r="M502" s="47" cm="1">
        <f t="array" ref="M502">IF($I$2="Открытый тариф",
INDEX(GRID!$B$34:$BI$44,MATCH(M$7,GRID!$A$34:$A$44,0),MATCH(1,($U$2=GRID!$B$31:$BI$31)*(КАЛЕНДАРЬ!$BC8=GRID!$B$33:$BI$33), 0)),
ROUNDUP(INDEX(GRID!$B$34:$BI$44,MATCH(M$7,GRID!$A$34:$A$44,0),MATCH(1,($U$2=GRID!$B$31:$BI$31)*(КАЛЕНДАРЬ!$BC8=GRID!$B$33:$BI$33),0))*(1-GRID!$B$69),0))</f>
        <v>31900</v>
      </c>
      <c r="N502" s="47" cm="1">
        <f t="array" ref="N502">IF($I$2="Открытый тариф",
INDEX(GRID!$B$47:$BI$57,MATCH(M$7,GRID!$A$47:$A$57,0),MATCH(1,($U$2=GRID!$B$31:$BI$31)*(КАЛЕНДАРЬ!$BC8=GRID!$B$33:$BI$33), 0)),
ROUNDUP(INDEX(GRID!$B$47:$BI$57,MATCH(M$7,GRID!$A$47:$A$57,0),MATCH(1,($U$2=GRID!$B$31:$BI$31)*(КАЛЕНДАРЬ!$BC8=GRID!$B$33:$BI$33),0))*(1-GRID!$B$69),0))</f>
        <v>31900</v>
      </c>
      <c r="O502" s="49" t="s">
        <v>101</v>
      </c>
      <c r="P502" s="49" t="s">
        <v>101</v>
      </c>
      <c r="Q502" s="49" t="s">
        <v>101</v>
      </c>
      <c r="R502" s="49" t="s">
        <v>101</v>
      </c>
      <c r="S502" s="49" t="s">
        <v>101</v>
      </c>
      <c r="T502" s="49" t="s">
        <v>101</v>
      </c>
      <c r="U502" s="49" t="s">
        <v>101</v>
      </c>
      <c r="V502" s="49" t="s">
        <v>101</v>
      </c>
      <c r="W502" s="49" t="s">
        <v>101</v>
      </c>
      <c r="X502" s="49" t="s">
        <v>101</v>
      </c>
      <c r="Y502" s="146"/>
    </row>
    <row r="503" spans="1:25" x14ac:dyDescent="0.2">
      <c r="A503" s="117" t="s">
        <v>48</v>
      </c>
      <c r="B503" s="117">
        <v>6</v>
      </c>
      <c r="C503" s="47" cm="1">
        <f t="array" ref="C503">IF($I$2="Открытый тариф",
INDEX(GRID!$B$34:$BI$44,MATCH(C$7,GRID!$A$34:$A$44,0),MATCH(1,($U$2=GRID!$B$31:$BI$31)*(КАЛЕНДАРЬ!$BC9=GRID!$B$33:$BI$33), 0)),
ROUNDUP(INDEX(GRID!$B$34:$BI$44,MATCH(C$7,GRID!$A$34:$A$44,0),MATCH(1,($U$2=GRID!$B$31:$BI$31)*(КАЛЕНДАРЬ!$BC9=GRID!$B$33:$BI$33),0))*(1-GRID!$B$69),0))</f>
        <v>23700</v>
      </c>
      <c r="D503" s="47" cm="1">
        <f t="array" ref="D503">IF($I$2="Открытый тариф",
INDEX(GRID!$B$47:$BI$57,MATCH(C$7,GRID!$A$47:$A$57,0),MATCH(1,($U$2=GRID!$B$31:$BI$31)*(КАЛЕНДАРЬ!$BC9=GRID!$B$33:$BI$33), 0)),
ROUNDUP(INDEX(GRID!$B$47:$BI$57,MATCH(C$7,GRID!$A$47:$A$57,0),MATCH(1,($U$2=GRID!$B$31:$BI$31)*(КАЛЕНДАРЬ!$BC9=GRID!$B$33:$BI$33),0))*(1-GRID!$B$69),0))</f>
        <v>23700</v>
      </c>
      <c r="E503" s="47" cm="1">
        <f t="array" ref="E503">IF($I$2="Открытый тариф",
INDEX(GRID!$B$34:$BI$44,MATCH(E$7,GRID!$A$34:$A$44,0),MATCH(1,($U$2=GRID!$B$31:$BI$31)*(КАЛЕНДАРЬ!$BC9=GRID!$B$33:$BI$33), 0)),
ROUNDUP(INDEX(GRID!$B$34:$BI$44,MATCH(E$7,GRID!$A$34:$A$44,0),MATCH(1,($U$2=GRID!$B$31:$BI$31)*(КАЛЕНДАРЬ!$BC9=GRID!$B$33:$BI$33),0))*(1-GRID!$B$69),0))</f>
        <v>25700</v>
      </c>
      <c r="F503" s="47" cm="1">
        <f t="array" ref="F503">IF($I$2="Открытый тариф",
INDEX(GRID!$B$47:$BI$57,MATCH(E$7,GRID!$A$47:$A$57,0),MATCH(1,($U$2=GRID!$B$31:$BI$31)*(КАЛЕНДАРЬ!$BC9=GRID!$B$33:$BI$33), 0)),
ROUNDUP(INDEX(GRID!$B$47:$BI$57,MATCH(E$7,GRID!$A$47:$A$57,0),MATCH(1,($U$2=GRID!$B$31:$BI$31)*(КАЛЕНДАРЬ!$BC9=GRID!$B$33:$BI$33),0))*(1-GRID!$B$69),0))</f>
        <v>25700</v>
      </c>
      <c r="G503" s="47" cm="1">
        <f t="array" ref="G503">IF($I$2="Открытый тариф",
INDEX(GRID!$B$34:$BI$44,MATCH(G$7,GRID!$A$34:$A$44,0),MATCH(1,($U$2=GRID!$B$31:$BI$31)*(КАЛЕНДАРЬ!$BC9=GRID!$B$33:$BI$33), 0)),
ROUNDUP(INDEX(GRID!$B$34:$BI$44,MATCH(G$7,GRID!$A$34:$A$44,0),MATCH(1,($U$2=GRID!$B$31:$BI$31)*(КАЛЕНДАРЬ!$BC9=GRID!$B$33:$BI$33),0))*(1-GRID!$B$69),0))</f>
        <v>26800</v>
      </c>
      <c r="H503" s="47" cm="1">
        <f t="array" ref="H503">IF($I$2="Открытый тариф",
INDEX(GRID!$B$47:$BI$57,MATCH(G$7,GRID!$A$47:$A$57,0),MATCH(1,($U$2=GRID!$B$31:$BI$31)*(КАЛЕНДАРЬ!$BC9=GRID!$B$33:$BI$33), 0)),
ROUNDUP(INDEX(GRID!$B$47:$BI$57,MATCH(G$7,GRID!$A$47:$A$57,0),MATCH(1,($U$2=GRID!$B$31:$BI$31)*(КАЛЕНДАРЬ!$BC9=GRID!$B$33:$BI$33),0))*(1-GRID!$B$69),0))</f>
        <v>26800</v>
      </c>
      <c r="I503" s="47" cm="1">
        <f t="array" ref="I503">IF($I$2="Открытый тариф",
INDEX(GRID!$B$34:$BI$44,MATCH(I$7,GRID!$A$34:$A$44,0),MATCH(1,($U$2=GRID!$B$31:$BI$31)*(КАЛЕНДАРЬ!$BC9=GRID!$B$33:$BI$33), 0)),
ROUNDUP(INDEX(GRID!$B$34:$BI$44,MATCH(I$7,GRID!$A$34:$A$44,0),MATCH(1,($U$2=GRID!$B$31:$BI$31)*(КАЛЕНДАРЬ!$BC9=GRID!$B$33:$BI$33),0))*(1-GRID!$B$69),0))</f>
        <v>28800</v>
      </c>
      <c r="J503" s="47" cm="1">
        <f t="array" ref="J503">IF($I$2="Открытый тариф",
INDEX(GRID!$B$47:$BI$57,MATCH(I$7,GRID!$A$47:$A$57,0),MATCH(1,($U$2=GRID!$B$31:$BI$31)*(КАЛЕНДАРЬ!$BC9=GRID!$B$33:$BI$33), 0)),
ROUNDUP(INDEX(GRID!$B$47:$BI$57,MATCH(I$7,GRID!$A$47:$A$57,0),MATCH(1,($U$2=GRID!$B$31:$BI$31)*(КАЛЕНДАРЬ!$BC9=GRID!$B$33:$BI$33),0))*(1-GRID!$B$69),0))</f>
        <v>28800</v>
      </c>
      <c r="K503" s="47" cm="1">
        <f t="array" ref="K503">IF($I$2="Открытый тариф",
INDEX(GRID!$B$34:$BI$44,MATCH(K$7,GRID!$A$34:$A$44,0),MATCH(1,($U$2=GRID!$B$31:$BI$31)*(КАЛЕНДАРЬ!$BC9=GRID!$B$33:$BI$33), 0)),
ROUNDUP(INDEX(GRID!$B$34:$BI$44,MATCH(K$7,GRID!$A$34:$A$44,0),MATCH(1,($U$2=GRID!$B$31:$BI$31)*(КАЛЕНДАРЬ!$BC9=GRID!$B$33:$BI$33),0))*(1-GRID!$B$69),0))</f>
        <v>29900</v>
      </c>
      <c r="L503" s="47" cm="1">
        <f t="array" ref="L503">IF($I$2="Открытый тариф",
INDEX(GRID!$B$47:$BI$57,MATCH(K$7,GRID!$A$47:$A$57,0),MATCH(1,($U$2=GRID!$B$31:$BI$31)*(КАЛЕНДАРЬ!$BC9=GRID!$B$33:$BI$33), 0)),
ROUNDUP(INDEX(GRID!$B$47:$BI$57,MATCH(K$7,GRID!$A$47:$A$57,0),MATCH(1,($U$2=GRID!$B$31:$BI$31)*(КАЛЕНДАРЬ!$BC9=GRID!$B$33:$BI$33),0))*(1-GRID!$B$69),0))</f>
        <v>29900</v>
      </c>
      <c r="M503" s="47" cm="1">
        <f t="array" ref="M503">IF($I$2="Открытый тариф",
INDEX(GRID!$B$34:$BI$44,MATCH(M$7,GRID!$A$34:$A$44,0),MATCH(1,($U$2=GRID!$B$31:$BI$31)*(КАЛЕНДАРЬ!$BC9=GRID!$B$33:$BI$33), 0)),
ROUNDUP(INDEX(GRID!$B$34:$BI$44,MATCH(M$7,GRID!$A$34:$A$44,0),MATCH(1,($U$2=GRID!$B$31:$BI$31)*(КАЛЕНДАРЬ!$BC9=GRID!$B$33:$BI$33),0))*(1-GRID!$B$69),0))</f>
        <v>31900</v>
      </c>
      <c r="N503" s="47" cm="1">
        <f t="array" ref="N503">IF($I$2="Открытый тариф",
INDEX(GRID!$B$47:$BI$57,MATCH(M$7,GRID!$A$47:$A$57,0),MATCH(1,($U$2=GRID!$B$31:$BI$31)*(КАЛЕНДАРЬ!$BC9=GRID!$B$33:$BI$33), 0)),
ROUNDUP(INDEX(GRID!$B$47:$BI$57,MATCH(M$7,GRID!$A$47:$A$57,0),MATCH(1,($U$2=GRID!$B$31:$BI$31)*(КАЛЕНДАРЬ!$BC9=GRID!$B$33:$BI$33),0))*(1-GRID!$B$69),0))</f>
        <v>31900</v>
      </c>
      <c r="O503" s="49" t="s">
        <v>101</v>
      </c>
      <c r="P503" s="49" t="s">
        <v>101</v>
      </c>
      <c r="Q503" s="49" t="s">
        <v>101</v>
      </c>
      <c r="R503" s="49" t="s">
        <v>101</v>
      </c>
      <c r="S503" s="49" t="s">
        <v>101</v>
      </c>
      <c r="T503" s="49" t="s">
        <v>101</v>
      </c>
      <c r="U503" s="49" t="s">
        <v>101</v>
      </c>
      <c r="V503" s="49" t="s">
        <v>101</v>
      </c>
      <c r="W503" s="49" t="s">
        <v>101</v>
      </c>
      <c r="X503" s="49" t="s">
        <v>101</v>
      </c>
      <c r="Y503" s="146"/>
    </row>
    <row r="504" spans="1:25" x14ac:dyDescent="0.2">
      <c r="A504" s="117" t="s">
        <v>42</v>
      </c>
      <c r="B504" s="117">
        <v>7</v>
      </c>
      <c r="C504" s="47" cm="1">
        <f t="array" ref="C504">IF($I$2="Открытый тариф",
INDEX(GRID!$B$34:$BI$44,MATCH(C$7,GRID!$A$34:$A$44,0),MATCH(1,($U$2=GRID!$B$31:$BI$31)*(КАЛЕНДАРЬ!$BC10=GRID!$B$33:$BI$33), 0)),
ROUNDUP(INDEX(GRID!$B$34:$BI$44,MATCH(C$7,GRID!$A$34:$A$44,0),MATCH(1,($U$2=GRID!$B$31:$BI$31)*(КАЛЕНДАРЬ!$BC10=GRID!$B$33:$BI$33),0))*(1-GRID!$B$69),0))</f>
        <v>22500</v>
      </c>
      <c r="D504" s="47" cm="1">
        <f t="array" ref="D504">IF($I$2="Открытый тариф",
INDEX(GRID!$B$47:$BI$57,MATCH(C$7,GRID!$A$47:$A$57,0),MATCH(1,($U$2=GRID!$B$31:$BI$31)*(КАЛЕНДАРЬ!$BC10=GRID!$B$33:$BI$33), 0)),
ROUNDUP(INDEX(GRID!$B$47:$BI$57,MATCH(C$7,GRID!$A$47:$A$57,0),MATCH(1,($U$2=GRID!$B$31:$BI$31)*(КАЛЕНДАРЬ!$BC10=GRID!$B$33:$BI$33),0))*(1-GRID!$B$69),0))</f>
        <v>22500</v>
      </c>
      <c r="E504" s="47" cm="1">
        <f t="array" ref="E504">IF($I$2="Открытый тариф",
INDEX(GRID!$B$34:$BI$44,MATCH(E$7,GRID!$A$34:$A$44,0),MATCH(1,($U$2=GRID!$B$31:$BI$31)*(КАЛЕНДАРЬ!$BC10=GRID!$B$33:$BI$33), 0)),
ROUNDUP(INDEX(GRID!$B$34:$BI$44,MATCH(E$7,GRID!$A$34:$A$44,0),MATCH(1,($U$2=GRID!$B$31:$BI$31)*(КАЛЕНДАРЬ!$BC10=GRID!$B$33:$BI$33),0))*(1-GRID!$B$69),0))</f>
        <v>24400</v>
      </c>
      <c r="F504" s="47" cm="1">
        <f t="array" ref="F504">IF($I$2="Открытый тариф",
INDEX(GRID!$B$47:$BI$57,MATCH(E$7,GRID!$A$47:$A$57,0),MATCH(1,($U$2=GRID!$B$31:$BI$31)*(КАЛЕНДАРЬ!$BC10=GRID!$B$33:$BI$33), 0)),
ROUNDUP(INDEX(GRID!$B$47:$BI$57,MATCH(E$7,GRID!$A$47:$A$57,0),MATCH(1,($U$2=GRID!$B$31:$BI$31)*(КАЛЕНДАРЬ!$BC10=GRID!$B$33:$BI$33),0))*(1-GRID!$B$69),0))</f>
        <v>24400</v>
      </c>
      <c r="G504" s="47" cm="1">
        <f t="array" ref="G504">IF($I$2="Открытый тариф",
INDEX(GRID!$B$34:$BI$44,MATCH(G$7,GRID!$A$34:$A$44,0),MATCH(1,($U$2=GRID!$B$31:$BI$31)*(КАЛЕНДАРЬ!$BC10=GRID!$B$33:$BI$33), 0)),
ROUNDUP(INDEX(GRID!$B$34:$BI$44,MATCH(G$7,GRID!$A$34:$A$44,0),MATCH(1,($U$2=GRID!$B$31:$BI$31)*(КАЛЕНДАРЬ!$BC10=GRID!$B$33:$BI$33),0))*(1-GRID!$B$69),0))</f>
        <v>25500</v>
      </c>
      <c r="H504" s="47" cm="1">
        <f t="array" ref="H504">IF($I$2="Открытый тариф",
INDEX(GRID!$B$47:$BI$57,MATCH(G$7,GRID!$A$47:$A$57,0),MATCH(1,($U$2=GRID!$B$31:$BI$31)*(КАЛЕНДАРЬ!$BC10=GRID!$B$33:$BI$33), 0)),
ROUNDUP(INDEX(GRID!$B$47:$BI$57,MATCH(G$7,GRID!$A$47:$A$57,0),MATCH(1,($U$2=GRID!$B$31:$BI$31)*(КАЛЕНДАРЬ!$BC10=GRID!$B$33:$BI$33),0))*(1-GRID!$B$69),0))</f>
        <v>25500</v>
      </c>
      <c r="I504" s="47" cm="1">
        <f t="array" ref="I504">IF($I$2="Открытый тариф",
INDEX(GRID!$B$34:$BI$44,MATCH(I$7,GRID!$A$34:$A$44,0),MATCH(1,($U$2=GRID!$B$31:$BI$31)*(КАЛЕНДАРЬ!$BC10=GRID!$B$33:$BI$33), 0)),
ROUNDUP(INDEX(GRID!$B$34:$BI$44,MATCH(I$7,GRID!$A$34:$A$44,0),MATCH(1,($U$2=GRID!$B$31:$BI$31)*(КАЛЕНДАРЬ!$BC10=GRID!$B$33:$BI$33),0))*(1-GRID!$B$69),0))</f>
        <v>27400</v>
      </c>
      <c r="J504" s="47" cm="1">
        <f t="array" ref="J504">IF($I$2="Открытый тариф",
INDEX(GRID!$B$47:$BI$57,MATCH(I$7,GRID!$A$47:$A$57,0),MATCH(1,($U$2=GRID!$B$31:$BI$31)*(КАЛЕНДАРЬ!$BC10=GRID!$B$33:$BI$33), 0)),
ROUNDUP(INDEX(GRID!$B$47:$BI$57,MATCH(I$7,GRID!$A$47:$A$57,0),MATCH(1,($U$2=GRID!$B$31:$BI$31)*(КАЛЕНДАРЬ!$BC10=GRID!$B$33:$BI$33),0))*(1-GRID!$B$69),0))</f>
        <v>27400</v>
      </c>
      <c r="K504" s="47" cm="1">
        <f t="array" ref="K504">IF($I$2="Открытый тариф",
INDEX(GRID!$B$34:$BI$44,MATCH(K$7,GRID!$A$34:$A$44,0),MATCH(1,($U$2=GRID!$B$31:$BI$31)*(КАЛЕНДАРЬ!$BC10=GRID!$B$33:$BI$33), 0)),
ROUNDUP(INDEX(GRID!$B$34:$BI$44,MATCH(K$7,GRID!$A$34:$A$44,0),MATCH(1,($U$2=GRID!$B$31:$BI$31)*(КАЛЕНДАРЬ!$BC10=GRID!$B$33:$BI$33),0))*(1-GRID!$B$69),0))</f>
        <v>28500</v>
      </c>
      <c r="L504" s="47" cm="1">
        <f t="array" ref="L504">IF($I$2="Открытый тариф",
INDEX(GRID!$B$47:$BI$57,MATCH(K$7,GRID!$A$47:$A$57,0),MATCH(1,($U$2=GRID!$B$31:$BI$31)*(КАЛЕНДАРЬ!$BC10=GRID!$B$33:$BI$33), 0)),
ROUNDUP(INDEX(GRID!$B$47:$BI$57,MATCH(K$7,GRID!$A$47:$A$57,0),MATCH(1,($U$2=GRID!$B$31:$BI$31)*(КАЛЕНДАРЬ!$BC10=GRID!$B$33:$BI$33),0))*(1-GRID!$B$69),0))</f>
        <v>28500</v>
      </c>
      <c r="M504" s="47" cm="1">
        <f t="array" ref="M504">IF($I$2="Открытый тариф",
INDEX(GRID!$B$34:$BI$44,MATCH(M$7,GRID!$A$34:$A$44,0),MATCH(1,($U$2=GRID!$B$31:$BI$31)*(КАЛЕНДАРЬ!$BC10=GRID!$B$33:$BI$33), 0)),
ROUNDUP(INDEX(GRID!$B$34:$BI$44,MATCH(M$7,GRID!$A$34:$A$44,0),MATCH(1,($U$2=GRID!$B$31:$BI$31)*(КАЛЕНДАРЬ!$BC10=GRID!$B$33:$BI$33),0))*(1-GRID!$B$69),0))</f>
        <v>30400</v>
      </c>
      <c r="N504" s="47" cm="1">
        <f t="array" ref="N504">IF($I$2="Открытый тариф",
INDEX(GRID!$B$47:$BI$57,MATCH(M$7,GRID!$A$47:$A$57,0),MATCH(1,($U$2=GRID!$B$31:$BI$31)*(КАЛЕНДАРЬ!$BC10=GRID!$B$33:$BI$33), 0)),
ROUNDUP(INDEX(GRID!$B$47:$BI$57,MATCH(M$7,GRID!$A$47:$A$57,0),MATCH(1,($U$2=GRID!$B$31:$BI$31)*(КАЛЕНДАРЬ!$BC10=GRID!$B$33:$BI$33),0))*(1-GRID!$B$69),0))</f>
        <v>30400</v>
      </c>
      <c r="O504" s="49" t="s">
        <v>101</v>
      </c>
      <c r="P504" s="49" t="s">
        <v>101</v>
      </c>
      <c r="Q504" s="49" t="s">
        <v>101</v>
      </c>
      <c r="R504" s="49" t="s">
        <v>101</v>
      </c>
      <c r="S504" s="49" t="s">
        <v>101</v>
      </c>
      <c r="T504" s="49" t="s">
        <v>101</v>
      </c>
      <c r="U504" s="49" t="s">
        <v>101</v>
      </c>
      <c r="V504" s="49" t="s">
        <v>101</v>
      </c>
      <c r="W504" s="49" t="s">
        <v>101</v>
      </c>
      <c r="X504" s="49" t="s">
        <v>101</v>
      </c>
      <c r="Y504" s="146"/>
    </row>
    <row r="505" spans="1:25" x14ac:dyDescent="0.2">
      <c r="A505" s="117" t="s">
        <v>43</v>
      </c>
      <c r="B505" s="117">
        <v>8</v>
      </c>
      <c r="C505" s="47" cm="1">
        <f t="array" ref="C505">IF($I$2="Открытый тариф",
INDEX(GRID!$B$34:$BI$44,MATCH(C$7,GRID!$A$34:$A$44,0),MATCH(1,($U$2=GRID!$B$31:$BI$31)*(КАЛЕНДАРЬ!$BC11=GRID!$B$33:$BI$33), 0)),
ROUNDUP(INDEX(GRID!$B$34:$BI$44,MATCH(C$7,GRID!$A$34:$A$44,0),MATCH(1,($U$2=GRID!$B$31:$BI$31)*(КАЛЕНДАРЬ!$BC11=GRID!$B$33:$BI$33),0))*(1-GRID!$B$69),0))</f>
        <v>22500</v>
      </c>
      <c r="D505" s="47" cm="1">
        <f t="array" ref="D505">IF($I$2="Открытый тариф",
INDEX(GRID!$B$47:$BI$57,MATCH(C$7,GRID!$A$47:$A$57,0),MATCH(1,($U$2=GRID!$B$31:$BI$31)*(КАЛЕНДАРЬ!$BC11=GRID!$B$33:$BI$33), 0)),
ROUNDUP(INDEX(GRID!$B$47:$BI$57,MATCH(C$7,GRID!$A$47:$A$57,0),MATCH(1,($U$2=GRID!$B$31:$BI$31)*(КАЛЕНДАРЬ!$BC11=GRID!$B$33:$BI$33),0))*(1-GRID!$B$69),0))</f>
        <v>22500</v>
      </c>
      <c r="E505" s="47" cm="1">
        <f t="array" ref="E505">IF($I$2="Открытый тариф",
INDEX(GRID!$B$34:$BI$44,MATCH(E$7,GRID!$A$34:$A$44,0),MATCH(1,($U$2=GRID!$B$31:$BI$31)*(КАЛЕНДАРЬ!$BC11=GRID!$B$33:$BI$33), 0)),
ROUNDUP(INDEX(GRID!$B$34:$BI$44,MATCH(E$7,GRID!$A$34:$A$44,0),MATCH(1,($U$2=GRID!$B$31:$BI$31)*(КАЛЕНДАРЬ!$BC11=GRID!$B$33:$BI$33),0))*(1-GRID!$B$69),0))</f>
        <v>24400</v>
      </c>
      <c r="F505" s="47" cm="1">
        <f t="array" ref="F505">IF($I$2="Открытый тариф",
INDEX(GRID!$B$47:$BI$57,MATCH(E$7,GRID!$A$47:$A$57,0),MATCH(1,($U$2=GRID!$B$31:$BI$31)*(КАЛЕНДАРЬ!$BC11=GRID!$B$33:$BI$33), 0)),
ROUNDUP(INDEX(GRID!$B$47:$BI$57,MATCH(E$7,GRID!$A$47:$A$57,0),MATCH(1,($U$2=GRID!$B$31:$BI$31)*(КАЛЕНДАРЬ!$BC11=GRID!$B$33:$BI$33),0))*(1-GRID!$B$69),0))</f>
        <v>24400</v>
      </c>
      <c r="G505" s="47" cm="1">
        <f t="array" ref="G505">IF($I$2="Открытый тариф",
INDEX(GRID!$B$34:$BI$44,MATCH(G$7,GRID!$A$34:$A$44,0),MATCH(1,($U$2=GRID!$B$31:$BI$31)*(КАЛЕНДАРЬ!$BC11=GRID!$B$33:$BI$33), 0)),
ROUNDUP(INDEX(GRID!$B$34:$BI$44,MATCH(G$7,GRID!$A$34:$A$44,0),MATCH(1,($U$2=GRID!$B$31:$BI$31)*(КАЛЕНДАРЬ!$BC11=GRID!$B$33:$BI$33),0))*(1-GRID!$B$69),0))</f>
        <v>25500</v>
      </c>
      <c r="H505" s="47" cm="1">
        <f t="array" ref="H505">IF($I$2="Открытый тариф",
INDEX(GRID!$B$47:$BI$57,MATCH(G$7,GRID!$A$47:$A$57,0),MATCH(1,($U$2=GRID!$B$31:$BI$31)*(КАЛЕНДАРЬ!$BC11=GRID!$B$33:$BI$33), 0)),
ROUNDUP(INDEX(GRID!$B$47:$BI$57,MATCH(G$7,GRID!$A$47:$A$57,0),MATCH(1,($U$2=GRID!$B$31:$BI$31)*(КАЛЕНДАРЬ!$BC11=GRID!$B$33:$BI$33),0))*(1-GRID!$B$69),0))</f>
        <v>25500</v>
      </c>
      <c r="I505" s="47" cm="1">
        <f t="array" ref="I505">IF($I$2="Открытый тариф",
INDEX(GRID!$B$34:$BI$44,MATCH(I$7,GRID!$A$34:$A$44,0),MATCH(1,($U$2=GRID!$B$31:$BI$31)*(КАЛЕНДАРЬ!$BC11=GRID!$B$33:$BI$33), 0)),
ROUNDUP(INDEX(GRID!$B$34:$BI$44,MATCH(I$7,GRID!$A$34:$A$44,0),MATCH(1,($U$2=GRID!$B$31:$BI$31)*(КАЛЕНДАРЬ!$BC11=GRID!$B$33:$BI$33),0))*(1-GRID!$B$69),0))</f>
        <v>27400</v>
      </c>
      <c r="J505" s="47" cm="1">
        <f t="array" ref="J505">IF($I$2="Открытый тариф",
INDEX(GRID!$B$47:$BI$57,MATCH(I$7,GRID!$A$47:$A$57,0),MATCH(1,($U$2=GRID!$B$31:$BI$31)*(КАЛЕНДАРЬ!$BC11=GRID!$B$33:$BI$33), 0)),
ROUNDUP(INDEX(GRID!$B$47:$BI$57,MATCH(I$7,GRID!$A$47:$A$57,0),MATCH(1,($U$2=GRID!$B$31:$BI$31)*(КАЛЕНДАРЬ!$BC11=GRID!$B$33:$BI$33),0))*(1-GRID!$B$69),0))</f>
        <v>27400</v>
      </c>
      <c r="K505" s="47" cm="1">
        <f t="array" ref="K505">IF($I$2="Открытый тариф",
INDEX(GRID!$B$34:$BI$44,MATCH(K$7,GRID!$A$34:$A$44,0),MATCH(1,($U$2=GRID!$B$31:$BI$31)*(КАЛЕНДАРЬ!$BC11=GRID!$B$33:$BI$33), 0)),
ROUNDUP(INDEX(GRID!$B$34:$BI$44,MATCH(K$7,GRID!$A$34:$A$44,0),MATCH(1,($U$2=GRID!$B$31:$BI$31)*(КАЛЕНДАРЬ!$BC11=GRID!$B$33:$BI$33),0))*(1-GRID!$B$69),0))</f>
        <v>28500</v>
      </c>
      <c r="L505" s="47" cm="1">
        <f t="array" ref="L505">IF($I$2="Открытый тариф",
INDEX(GRID!$B$47:$BI$57,MATCH(K$7,GRID!$A$47:$A$57,0),MATCH(1,($U$2=GRID!$B$31:$BI$31)*(КАЛЕНДАРЬ!$BC11=GRID!$B$33:$BI$33), 0)),
ROUNDUP(INDEX(GRID!$B$47:$BI$57,MATCH(K$7,GRID!$A$47:$A$57,0),MATCH(1,($U$2=GRID!$B$31:$BI$31)*(КАЛЕНДАРЬ!$BC11=GRID!$B$33:$BI$33),0))*(1-GRID!$B$69),0))</f>
        <v>28500</v>
      </c>
      <c r="M505" s="47" cm="1">
        <f t="array" ref="M505">IF($I$2="Открытый тариф",
INDEX(GRID!$B$34:$BI$44,MATCH(M$7,GRID!$A$34:$A$44,0),MATCH(1,($U$2=GRID!$B$31:$BI$31)*(КАЛЕНДАРЬ!$BC11=GRID!$B$33:$BI$33), 0)),
ROUNDUP(INDEX(GRID!$B$34:$BI$44,MATCH(M$7,GRID!$A$34:$A$44,0),MATCH(1,($U$2=GRID!$B$31:$BI$31)*(КАЛЕНДАРЬ!$BC11=GRID!$B$33:$BI$33),0))*(1-GRID!$B$69),0))</f>
        <v>30400</v>
      </c>
      <c r="N505" s="47" cm="1">
        <f t="array" ref="N505">IF($I$2="Открытый тариф",
INDEX(GRID!$B$47:$BI$57,MATCH(M$7,GRID!$A$47:$A$57,0),MATCH(1,($U$2=GRID!$B$31:$BI$31)*(КАЛЕНДАРЬ!$BC11=GRID!$B$33:$BI$33), 0)),
ROUNDUP(INDEX(GRID!$B$47:$BI$57,MATCH(M$7,GRID!$A$47:$A$57,0),MATCH(1,($U$2=GRID!$B$31:$BI$31)*(КАЛЕНДАРЬ!$BC11=GRID!$B$33:$BI$33),0))*(1-GRID!$B$69),0))</f>
        <v>30400</v>
      </c>
      <c r="O505" s="49" t="s">
        <v>101</v>
      </c>
      <c r="P505" s="49" t="s">
        <v>101</v>
      </c>
      <c r="Q505" s="49" t="s">
        <v>101</v>
      </c>
      <c r="R505" s="49" t="s">
        <v>101</v>
      </c>
      <c r="S505" s="49" t="s">
        <v>101</v>
      </c>
      <c r="T505" s="49" t="s">
        <v>101</v>
      </c>
      <c r="U505" s="49" t="s">
        <v>101</v>
      </c>
      <c r="V505" s="49" t="s">
        <v>101</v>
      </c>
      <c r="W505" s="49" t="s">
        <v>101</v>
      </c>
      <c r="X505" s="49" t="s">
        <v>101</v>
      </c>
      <c r="Y505" s="146"/>
    </row>
    <row r="506" spans="1:25" x14ac:dyDescent="0.2">
      <c r="A506" s="117" t="s">
        <v>44</v>
      </c>
      <c r="B506" s="117">
        <v>9</v>
      </c>
      <c r="C506" s="47" cm="1">
        <f t="array" ref="C506">IF($I$2="Открытый тариф",
INDEX(GRID!$B$34:$BI$44,MATCH(C$7,GRID!$A$34:$A$44,0),MATCH(1,($U$2=GRID!$B$31:$BI$31)*(КАЛЕНДАРЬ!$BC12=GRID!$B$33:$BI$33), 0)),
ROUNDUP(INDEX(GRID!$B$34:$BI$44,MATCH(C$7,GRID!$A$34:$A$44,0),MATCH(1,($U$2=GRID!$B$31:$BI$31)*(КАЛЕНДАРЬ!$BC12=GRID!$B$33:$BI$33),0))*(1-GRID!$B$69),0))</f>
        <v>22500</v>
      </c>
      <c r="D506" s="47" cm="1">
        <f t="array" ref="D506">IF($I$2="Открытый тариф",
INDEX(GRID!$B$47:$BI$57,MATCH(C$7,GRID!$A$47:$A$57,0),MATCH(1,($U$2=GRID!$B$31:$BI$31)*(КАЛЕНДАРЬ!$BC12=GRID!$B$33:$BI$33), 0)),
ROUNDUP(INDEX(GRID!$B$47:$BI$57,MATCH(C$7,GRID!$A$47:$A$57,0),MATCH(1,($U$2=GRID!$B$31:$BI$31)*(КАЛЕНДАРЬ!$BC12=GRID!$B$33:$BI$33),0))*(1-GRID!$B$69),0))</f>
        <v>22500</v>
      </c>
      <c r="E506" s="47" cm="1">
        <f t="array" ref="E506">IF($I$2="Открытый тариф",
INDEX(GRID!$B$34:$BI$44,MATCH(E$7,GRID!$A$34:$A$44,0),MATCH(1,($U$2=GRID!$B$31:$BI$31)*(КАЛЕНДАРЬ!$BC12=GRID!$B$33:$BI$33), 0)),
ROUNDUP(INDEX(GRID!$B$34:$BI$44,MATCH(E$7,GRID!$A$34:$A$44,0),MATCH(1,($U$2=GRID!$B$31:$BI$31)*(КАЛЕНДАРЬ!$BC12=GRID!$B$33:$BI$33),0))*(1-GRID!$B$69),0))</f>
        <v>24400</v>
      </c>
      <c r="F506" s="47" cm="1">
        <f t="array" ref="F506">IF($I$2="Открытый тариф",
INDEX(GRID!$B$47:$BI$57,MATCH(E$7,GRID!$A$47:$A$57,0),MATCH(1,($U$2=GRID!$B$31:$BI$31)*(КАЛЕНДАРЬ!$BC12=GRID!$B$33:$BI$33), 0)),
ROUNDUP(INDEX(GRID!$B$47:$BI$57,MATCH(E$7,GRID!$A$47:$A$57,0),MATCH(1,($U$2=GRID!$B$31:$BI$31)*(КАЛЕНДАРЬ!$BC12=GRID!$B$33:$BI$33),0))*(1-GRID!$B$69),0))</f>
        <v>24400</v>
      </c>
      <c r="G506" s="47" cm="1">
        <f t="array" ref="G506">IF($I$2="Открытый тариф",
INDEX(GRID!$B$34:$BI$44,MATCH(G$7,GRID!$A$34:$A$44,0),MATCH(1,($U$2=GRID!$B$31:$BI$31)*(КАЛЕНДАРЬ!$BC12=GRID!$B$33:$BI$33), 0)),
ROUNDUP(INDEX(GRID!$B$34:$BI$44,MATCH(G$7,GRID!$A$34:$A$44,0),MATCH(1,($U$2=GRID!$B$31:$BI$31)*(КАЛЕНДАРЬ!$BC12=GRID!$B$33:$BI$33),0))*(1-GRID!$B$69),0))</f>
        <v>25500</v>
      </c>
      <c r="H506" s="47" cm="1">
        <f t="array" ref="H506">IF($I$2="Открытый тариф",
INDEX(GRID!$B$47:$BI$57,MATCH(G$7,GRID!$A$47:$A$57,0),MATCH(1,($U$2=GRID!$B$31:$BI$31)*(КАЛЕНДАРЬ!$BC12=GRID!$B$33:$BI$33), 0)),
ROUNDUP(INDEX(GRID!$B$47:$BI$57,MATCH(G$7,GRID!$A$47:$A$57,0),MATCH(1,($U$2=GRID!$B$31:$BI$31)*(КАЛЕНДАРЬ!$BC12=GRID!$B$33:$BI$33),0))*(1-GRID!$B$69),0))</f>
        <v>25500</v>
      </c>
      <c r="I506" s="47" cm="1">
        <f t="array" ref="I506">IF($I$2="Открытый тариф",
INDEX(GRID!$B$34:$BI$44,MATCH(I$7,GRID!$A$34:$A$44,0),MATCH(1,($U$2=GRID!$B$31:$BI$31)*(КАЛЕНДАРЬ!$BC12=GRID!$B$33:$BI$33), 0)),
ROUNDUP(INDEX(GRID!$B$34:$BI$44,MATCH(I$7,GRID!$A$34:$A$44,0),MATCH(1,($U$2=GRID!$B$31:$BI$31)*(КАЛЕНДАРЬ!$BC12=GRID!$B$33:$BI$33),0))*(1-GRID!$B$69),0))</f>
        <v>27400</v>
      </c>
      <c r="J506" s="47" cm="1">
        <f t="array" ref="J506">IF($I$2="Открытый тариф",
INDEX(GRID!$B$47:$BI$57,MATCH(I$7,GRID!$A$47:$A$57,0),MATCH(1,($U$2=GRID!$B$31:$BI$31)*(КАЛЕНДАРЬ!$BC12=GRID!$B$33:$BI$33), 0)),
ROUNDUP(INDEX(GRID!$B$47:$BI$57,MATCH(I$7,GRID!$A$47:$A$57,0),MATCH(1,($U$2=GRID!$B$31:$BI$31)*(КАЛЕНДАРЬ!$BC12=GRID!$B$33:$BI$33),0))*(1-GRID!$B$69),0))</f>
        <v>27400</v>
      </c>
      <c r="K506" s="47" cm="1">
        <f t="array" ref="K506">IF($I$2="Открытый тариф",
INDEX(GRID!$B$34:$BI$44,MATCH(K$7,GRID!$A$34:$A$44,0),MATCH(1,($U$2=GRID!$B$31:$BI$31)*(КАЛЕНДАРЬ!$BC12=GRID!$B$33:$BI$33), 0)),
ROUNDUP(INDEX(GRID!$B$34:$BI$44,MATCH(K$7,GRID!$A$34:$A$44,0),MATCH(1,($U$2=GRID!$B$31:$BI$31)*(КАЛЕНДАРЬ!$BC12=GRID!$B$33:$BI$33),0))*(1-GRID!$B$69),0))</f>
        <v>28500</v>
      </c>
      <c r="L506" s="47" cm="1">
        <f t="array" ref="L506">IF($I$2="Открытый тариф",
INDEX(GRID!$B$47:$BI$57,MATCH(K$7,GRID!$A$47:$A$57,0),MATCH(1,($U$2=GRID!$B$31:$BI$31)*(КАЛЕНДАРЬ!$BC12=GRID!$B$33:$BI$33), 0)),
ROUNDUP(INDEX(GRID!$B$47:$BI$57,MATCH(K$7,GRID!$A$47:$A$57,0),MATCH(1,($U$2=GRID!$B$31:$BI$31)*(КАЛЕНДАРЬ!$BC12=GRID!$B$33:$BI$33),0))*(1-GRID!$B$69),0))</f>
        <v>28500</v>
      </c>
      <c r="M506" s="47" cm="1">
        <f t="array" ref="M506">IF($I$2="Открытый тариф",
INDEX(GRID!$B$34:$BI$44,MATCH(M$7,GRID!$A$34:$A$44,0),MATCH(1,($U$2=GRID!$B$31:$BI$31)*(КАЛЕНДАРЬ!$BC12=GRID!$B$33:$BI$33), 0)),
ROUNDUP(INDEX(GRID!$B$34:$BI$44,MATCH(M$7,GRID!$A$34:$A$44,0),MATCH(1,($U$2=GRID!$B$31:$BI$31)*(КАЛЕНДАРЬ!$BC12=GRID!$B$33:$BI$33),0))*(1-GRID!$B$69),0))</f>
        <v>30400</v>
      </c>
      <c r="N506" s="47" cm="1">
        <f t="array" ref="N506">IF($I$2="Открытый тариф",
INDEX(GRID!$B$47:$BI$57,MATCH(M$7,GRID!$A$47:$A$57,0),MATCH(1,($U$2=GRID!$B$31:$BI$31)*(КАЛЕНДАРЬ!$BC12=GRID!$B$33:$BI$33), 0)),
ROUNDUP(INDEX(GRID!$B$47:$BI$57,MATCH(M$7,GRID!$A$47:$A$57,0),MATCH(1,($U$2=GRID!$B$31:$BI$31)*(КАЛЕНДАРЬ!$BC12=GRID!$B$33:$BI$33),0))*(1-GRID!$B$69),0))</f>
        <v>30400</v>
      </c>
      <c r="O506" s="49" t="s">
        <v>101</v>
      </c>
      <c r="P506" s="49" t="s">
        <v>101</v>
      </c>
      <c r="Q506" s="49" t="s">
        <v>101</v>
      </c>
      <c r="R506" s="49" t="s">
        <v>101</v>
      </c>
      <c r="S506" s="49" t="s">
        <v>101</v>
      </c>
      <c r="T506" s="49" t="s">
        <v>101</v>
      </c>
      <c r="U506" s="49" t="s">
        <v>101</v>
      </c>
      <c r="V506" s="49" t="s">
        <v>101</v>
      </c>
      <c r="W506" s="49" t="s">
        <v>101</v>
      </c>
      <c r="X506" s="49" t="s">
        <v>101</v>
      </c>
      <c r="Y506" s="146"/>
    </row>
    <row r="507" spans="1:25" x14ac:dyDescent="0.2">
      <c r="A507" s="117" t="s">
        <v>45</v>
      </c>
      <c r="B507" s="117">
        <v>10</v>
      </c>
      <c r="C507" s="47" cm="1">
        <f t="array" ref="C507">IF($I$2="Открытый тариф",
INDEX(GRID!$B$34:$BI$44,MATCH(C$7,GRID!$A$34:$A$44,0),MATCH(1,($U$2=GRID!$B$31:$BI$31)*(КАЛЕНДАРЬ!$BC13=GRID!$B$33:$BI$33), 0)),
ROUNDUP(INDEX(GRID!$B$34:$BI$44,MATCH(C$7,GRID!$A$34:$A$44,0),MATCH(1,($U$2=GRID!$B$31:$BI$31)*(КАЛЕНДАРЬ!$BC13=GRID!$B$33:$BI$33),0))*(1-GRID!$B$69),0))</f>
        <v>22500</v>
      </c>
      <c r="D507" s="47" cm="1">
        <f t="array" ref="D507">IF($I$2="Открытый тариф",
INDEX(GRID!$B$47:$BI$57,MATCH(C$7,GRID!$A$47:$A$57,0),MATCH(1,($U$2=GRID!$B$31:$BI$31)*(КАЛЕНДАРЬ!$BC13=GRID!$B$33:$BI$33), 0)),
ROUNDUP(INDEX(GRID!$B$47:$BI$57,MATCH(C$7,GRID!$A$47:$A$57,0),MATCH(1,($U$2=GRID!$B$31:$BI$31)*(КАЛЕНДАРЬ!$BC13=GRID!$B$33:$BI$33),0))*(1-GRID!$B$69),0))</f>
        <v>22500</v>
      </c>
      <c r="E507" s="47" cm="1">
        <f t="array" ref="E507">IF($I$2="Открытый тариф",
INDEX(GRID!$B$34:$BI$44,MATCH(E$7,GRID!$A$34:$A$44,0),MATCH(1,($U$2=GRID!$B$31:$BI$31)*(КАЛЕНДАРЬ!$BC13=GRID!$B$33:$BI$33), 0)),
ROUNDUP(INDEX(GRID!$B$34:$BI$44,MATCH(E$7,GRID!$A$34:$A$44,0),MATCH(1,($U$2=GRID!$B$31:$BI$31)*(КАЛЕНДАРЬ!$BC13=GRID!$B$33:$BI$33),0))*(1-GRID!$B$69),0))</f>
        <v>24400</v>
      </c>
      <c r="F507" s="47" cm="1">
        <f t="array" ref="F507">IF($I$2="Открытый тариф",
INDEX(GRID!$B$47:$BI$57,MATCH(E$7,GRID!$A$47:$A$57,0),MATCH(1,($U$2=GRID!$B$31:$BI$31)*(КАЛЕНДАРЬ!$BC13=GRID!$B$33:$BI$33), 0)),
ROUNDUP(INDEX(GRID!$B$47:$BI$57,MATCH(E$7,GRID!$A$47:$A$57,0),MATCH(1,($U$2=GRID!$B$31:$BI$31)*(КАЛЕНДАРЬ!$BC13=GRID!$B$33:$BI$33),0))*(1-GRID!$B$69),0))</f>
        <v>24400</v>
      </c>
      <c r="G507" s="47" cm="1">
        <f t="array" ref="G507">IF($I$2="Открытый тариф",
INDEX(GRID!$B$34:$BI$44,MATCH(G$7,GRID!$A$34:$A$44,0),MATCH(1,($U$2=GRID!$B$31:$BI$31)*(КАЛЕНДАРЬ!$BC13=GRID!$B$33:$BI$33), 0)),
ROUNDUP(INDEX(GRID!$B$34:$BI$44,MATCH(G$7,GRID!$A$34:$A$44,0),MATCH(1,($U$2=GRID!$B$31:$BI$31)*(КАЛЕНДАРЬ!$BC13=GRID!$B$33:$BI$33),0))*(1-GRID!$B$69),0))</f>
        <v>25500</v>
      </c>
      <c r="H507" s="47" cm="1">
        <f t="array" ref="H507">IF($I$2="Открытый тариф",
INDEX(GRID!$B$47:$BI$57,MATCH(G$7,GRID!$A$47:$A$57,0),MATCH(1,($U$2=GRID!$B$31:$BI$31)*(КАЛЕНДАРЬ!$BC13=GRID!$B$33:$BI$33), 0)),
ROUNDUP(INDEX(GRID!$B$47:$BI$57,MATCH(G$7,GRID!$A$47:$A$57,0),MATCH(1,($U$2=GRID!$B$31:$BI$31)*(КАЛЕНДАРЬ!$BC13=GRID!$B$33:$BI$33),0))*(1-GRID!$B$69),0))</f>
        <v>25500</v>
      </c>
      <c r="I507" s="47" cm="1">
        <f t="array" ref="I507">IF($I$2="Открытый тариф",
INDEX(GRID!$B$34:$BI$44,MATCH(I$7,GRID!$A$34:$A$44,0),MATCH(1,($U$2=GRID!$B$31:$BI$31)*(КАЛЕНДАРЬ!$BC13=GRID!$B$33:$BI$33), 0)),
ROUNDUP(INDEX(GRID!$B$34:$BI$44,MATCH(I$7,GRID!$A$34:$A$44,0),MATCH(1,($U$2=GRID!$B$31:$BI$31)*(КАЛЕНДАРЬ!$BC13=GRID!$B$33:$BI$33),0))*(1-GRID!$B$69),0))</f>
        <v>27400</v>
      </c>
      <c r="J507" s="47" cm="1">
        <f t="array" ref="J507">IF($I$2="Открытый тариф",
INDEX(GRID!$B$47:$BI$57,MATCH(I$7,GRID!$A$47:$A$57,0),MATCH(1,($U$2=GRID!$B$31:$BI$31)*(КАЛЕНДАРЬ!$BC13=GRID!$B$33:$BI$33), 0)),
ROUNDUP(INDEX(GRID!$B$47:$BI$57,MATCH(I$7,GRID!$A$47:$A$57,0),MATCH(1,($U$2=GRID!$B$31:$BI$31)*(КАЛЕНДАРЬ!$BC13=GRID!$B$33:$BI$33),0))*(1-GRID!$B$69),0))</f>
        <v>27400</v>
      </c>
      <c r="K507" s="47" cm="1">
        <f t="array" ref="K507">IF($I$2="Открытый тариф",
INDEX(GRID!$B$34:$BI$44,MATCH(K$7,GRID!$A$34:$A$44,0),MATCH(1,($U$2=GRID!$B$31:$BI$31)*(КАЛЕНДАРЬ!$BC13=GRID!$B$33:$BI$33), 0)),
ROUNDUP(INDEX(GRID!$B$34:$BI$44,MATCH(K$7,GRID!$A$34:$A$44,0),MATCH(1,($U$2=GRID!$B$31:$BI$31)*(КАЛЕНДАРЬ!$BC13=GRID!$B$33:$BI$33),0))*(1-GRID!$B$69),0))</f>
        <v>28500</v>
      </c>
      <c r="L507" s="47" cm="1">
        <f t="array" ref="L507">IF($I$2="Открытый тариф",
INDEX(GRID!$B$47:$BI$57,MATCH(K$7,GRID!$A$47:$A$57,0),MATCH(1,($U$2=GRID!$B$31:$BI$31)*(КАЛЕНДАРЬ!$BC13=GRID!$B$33:$BI$33), 0)),
ROUNDUP(INDEX(GRID!$B$47:$BI$57,MATCH(K$7,GRID!$A$47:$A$57,0),MATCH(1,($U$2=GRID!$B$31:$BI$31)*(КАЛЕНДАРЬ!$BC13=GRID!$B$33:$BI$33),0))*(1-GRID!$B$69),0))</f>
        <v>28500</v>
      </c>
      <c r="M507" s="47" cm="1">
        <f t="array" ref="M507">IF($I$2="Открытый тариф",
INDEX(GRID!$B$34:$BI$44,MATCH(M$7,GRID!$A$34:$A$44,0),MATCH(1,($U$2=GRID!$B$31:$BI$31)*(КАЛЕНДАРЬ!$BC13=GRID!$B$33:$BI$33), 0)),
ROUNDUP(INDEX(GRID!$B$34:$BI$44,MATCH(M$7,GRID!$A$34:$A$44,0),MATCH(1,($U$2=GRID!$B$31:$BI$31)*(КАЛЕНДАРЬ!$BC13=GRID!$B$33:$BI$33),0))*(1-GRID!$B$69),0))</f>
        <v>30400</v>
      </c>
      <c r="N507" s="47" cm="1">
        <f t="array" ref="N507">IF($I$2="Открытый тариф",
INDEX(GRID!$B$47:$BI$57,MATCH(M$7,GRID!$A$47:$A$57,0),MATCH(1,($U$2=GRID!$B$31:$BI$31)*(КАЛЕНДАРЬ!$BC13=GRID!$B$33:$BI$33), 0)),
ROUNDUP(INDEX(GRID!$B$47:$BI$57,MATCH(M$7,GRID!$A$47:$A$57,0),MATCH(1,($U$2=GRID!$B$31:$BI$31)*(КАЛЕНДАРЬ!$BC13=GRID!$B$33:$BI$33),0))*(1-GRID!$B$69),0))</f>
        <v>30400</v>
      </c>
      <c r="O507" s="49" t="s">
        <v>101</v>
      </c>
      <c r="P507" s="49" t="s">
        <v>101</v>
      </c>
      <c r="Q507" s="49" t="s">
        <v>101</v>
      </c>
      <c r="R507" s="49" t="s">
        <v>101</v>
      </c>
      <c r="S507" s="49" t="s">
        <v>101</v>
      </c>
      <c r="T507" s="49" t="s">
        <v>101</v>
      </c>
      <c r="U507" s="49" t="s">
        <v>101</v>
      </c>
      <c r="V507" s="49" t="s">
        <v>101</v>
      </c>
      <c r="W507" s="49" t="s">
        <v>101</v>
      </c>
      <c r="X507" s="49" t="s">
        <v>101</v>
      </c>
      <c r="Y507" s="146"/>
    </row>
    <row r="508" spans="1:25" x14ac:dyDescent="0.2">
      <c r="A508" s="117" t="s">
        <v>46</v>
      </c>
      <c r="B508" s="117">
        <v>11</v>
      </c>
      <c r="C508" s="47" cm="1">
        <f t="array" ref="C508">IF($I$2="Открытый тариф",
INDEX(GRID!$B$34:$BI$44,MATCH(C$7,GRID!$A$34:$A$44,0),MATCH(1,($U$2=GRID!$B$31:$BI$31)*(КАЛЕНДАРЬ!$BC14=GRID!$B$33:$BI$33), 0)),
ROUNDUP(INDEX(GRID!$B$34:$BI$44,MATCH(C$7,GRID!$A$34:$A$44,0),MATCH(1,($U$2=GRID!$B$31:$BI$31)*(КАЛЕНДАРЬ!$BC14=GRID!$B$33:$BI$33),0))*(1-GRID!$B$69),0))</f>
        <v>22500</v>
      </c>
      <c r="D508" s="47" cm="1">
        <f t="array" ref="D508">IF($I$2="Открытый тариф",
INDEX(GRID!$B$47:$BI$57,MATCH(C$7,GRID!$A$47:$A$57,0),MATCH(1,($U$2=GRID!$B$31:$BI$31)*(КАЛЕНДАРЬ!$BC14=GRID!$B$33:$BI$33), 0)),
ROUNDUP(INDEX(GRID!$B$47:$BI$57,MATCH(C$7,GRID!$A$47:$A$57,0),MATCH(1,($U$2=GRID!$B$31:$BI$31)*(КАЛЕНДАРЬ!$BC14=GRID!$B$33:$BI$33),0))*(1-GRID!$B$69),0))</f>
        <v>22500</v>
      </c>
      <c r="E508" s="47" cm="1">
        <f t="array" ref="E508">IF($I$2="Открытый тариф",
INDEX(GRID!$B$34:$BI$44,MATCH(E$7,GRID!$A$34:$A$44,0),MATCH(1,($U$2=GRID!$B$31:$BI$31)*(КАЛЕНДАРЬ!$BC14=GRID!$B$33:$BI$33), 0)),
ROUNDUP(INDEX(GRID!$B$34:$BI$44,MATCH(E$7,GRID!$A$34:$A$44,0),MATCH(1,($U$2=GRID!$B$31:$BI$31)*(КАЛЕНДАРЬ!$BC14=GRID!$B$33:$BI$33),0))*(1-GRID!$B$69),0))</f>
        <v>24400</v>
      </c>
      <c r="F508" s="47" cm="1">
        <f t="array" ref="F508">IF($I$2="Открытый тариф",
INDEX(GRID!$B$47:$BI$57,MATCH(E$7,GRID!$A$47:$A$57,0),MATCH(1,($U$2=GRID!$B$31:$BI$31)*(КАЛЕНДАРЬ!$BC14=GRID!$B$33:$BI$33), 0)),
ROUNDUP(INDEX(GRID!$B$47:$BI$57,MATCH(E$7,GRID!$A$47:$A$57,0),MATCH(1,($U$2=GRID!$B$31:$BI$31)*(КАЛЕНДАРЬ!$BC14=GRID!$B$33:$BI$33),0))*(1-GRID!$B$69),0))</f>
        <v>24400</v>
      </c>
      <c r="G508" s="47" cm="1">
        <f t="array" ref="G508">IF($I$2="Открытый тариф",
INDEX(GRID!$B$34:$BI$44,MATCH(G$7,GRID!$A$34:$A$44,0),MATCH(1,($U$2=GRID!$B$31:$BI$31)*(КАЛЕНДАРЬ!$BC14=GRID!$B$33:$BI$33), 0)),
ROUNDUP(INDEX(GRID!$B$34:$BI$44,MATCH(G$7,GRID!$A$34:$A$44,0),MATCH(1,($U$2=GRID!$B$31:$BI$31)*(КАЛЕНДАРЬ!$BC14=GRID!$B$33:$BI$33),0))*(1-GRID!$B$69),0))</f>
        <v>25500</v>
      </c>
      <c r="H508" s="47" cm="1">
        <f t="array" ref="H508">IF($I$2="Открытый тариф",
INDEX(GRID!$B$47:$BI$57,MATCH(G$7,GRID!$A$47:$A$57,0),MATCH(1,($U$2=GRID!$B$31:$BI$31)*(КАЛЕНДАРЬ!$BC14=GRID!$B$33:$BI$33), 0)),
ROUNDUP(INDEX(GRID!$B$47:$BI$57,MATCH(G$7,GRID!$A$47:$A$57,0),MATCH(1,($U$2=GRID!$B$31:$BI$31)*(КАЛЕНДАРЬ!$BC14=GRID!$B$33:$BI$33),0))*(1-GRID!$B$69),0))</f>
        <v>25500</v>
      </c>
      <c r="I508" s="47" cm="1">
        <f t="array" ref="I508">IF($I$2="Открытый тариф",
INDEX(GRID!$B$34:$BI$44,MATCH(I$7,GRID!$A$34:$A$44,0),MATCH(1,($U$2=GRID!$B$31:$BI$31)*(КАЛЕНДАРЬ!$BC14=GRID!$B$33:$BI$33), 0)),
ROUNDUP(INDEX(GRID!$B$34:$BI$44,MATCH(I$7,GRID!$A$34:$A$44,0),MATCH(1,($U$2=GRID!$B$31:$BI$31)*(КАЛЕНДАРЬ!$BC14=GRID!$B$33:$BI$33),0))*(1-GRID!$B$69),0))</f>
        <v>27400</v>
      </c>
      <c r="J508" s="47" cm="1">
        <f t="array" ref="J508">IF($I$2="Открытый тариф",
INDEX(GRID!$B$47:$BI$57,MATCH(I$7,GRID!$A$47:$A$57,0),MATCH(1,($U$2=GRID!$B$31:$BI$31)*(КАЛЕНДАРЬ!$BC14=GRID!$B$33:$BI$33), 0)),
ROUNDUP(INDEX(GRID!$B$47:$BI$57,MATCH(I$7,GRID!$A$47:$A$57,0),MATCH(1,($U$2=GRID!$B$31:$BI$31)*(КАЛЕНДАРЬ!$BC14=GRID!$B$33:$BI$33),0))*(1-GRID!$B$69),0))</f>
        <v>27400</v>
      </c>
      <c r="K508" s="47" cm="1">
        <f t="array" ref="K508">IF($I$2="Открытый тариф",
INDEX(GRID!$B$34:$BI$44,MATCH(K$7,GRID!$A$34:$A$44,0),MATCH(1,($U$2=GRID!$B$31:$BI$31)*(КАЛЕНДАРЬ!$BC14=GRID!$B$33:$BI$33), 0)),
ROUNDUP(INDEX(GRID!$B$34:$BI$44,MATCH(K$7,GRID!$A$34:$A$44,0),MATCH(1,($U$2=GRID!$B$31:$BI$31)*(КАЛЕНДАРЬ!$BC14=GRID!$B$33:$BI$33),0))*(1-GRID!$B$69),0))</f>
        <v>28500</v>
      </c>
      <c r="L508" s="47" cm="1">
        <f t="array" ref="L508">IF($I$2="Открытый тариф",
INDEX(GRID!$B$47:$BI$57,MATCH(K$7,GRID!$A$47:$A$57,0),MATCH(1,($U$2=GRID!$B$31:$BI$31)*(КАЛЕНДАРЬ!$BC14=GRID!$B$33:$BI$33), 0)),
ROUNDUP(INDEX(GRID!$B$47:$BI$57,MATCH(K$7,GRID!$A$47:$A$57,0),MATCH(1,($U$2=GRID!$B$31:$BI$31)*(КАЛЕНДАРЬ!$BC14=GRID!$B$33:$BI$33),0))*(1-GRID!$B$69),0))</f>
        <v>28500</v>
      </c>
      <c r="M508" s="47" cm="1">
        <f t="array" ref="M508">IF($I$2="Открытый тариф",
INDEX(GRID!$B$34:$BI$44,MATCH(M$7,GRID!$A$34:$A$44,0),MATCH(1,($U$2=GRID!$B$31:$BI$31)*(КАЛЕНДАРЬ!$BC14=GRID!$B$33:$BI$33), 0)),
ROUNDUP(INDEX(GRID!$B$34:$BI$44,MATCH(M$7,GRID!$A$34:$A$44,0),MATCH(1,($U$2=GRID!$B$31:$BI$31)*(КАЛЕНДАРЬ!$BC14=GRID!$B$33:$BI$33),0))*(1-GRID!$B$69),0))</f>
        <v>30400</v>
      </c>
      <c r="N508" s="47" cm="1">
        <f t="array" ref="N508">IF($I$2="Открытый тариф",
INDEX(GRID!$B$47:$BI$57,MATCH(M$7,GRID!$A$47:$A$57,0),MATCH(1,($U$2=GRID!$B$31:$BI$31)*(КАЛЕНДАРЬ!$BC14=GRID!$B$33:$BI$33), 0)),
ROUNDUP(INDEX(GRID!$B$47:$BI$57,MATCH(M$7,GRID!$A$47:$A$57,0),MATCH(1,($U$2=GRID!$B$31:$BI$31)*(КАЛЕНДАРЬ!$BC14=GRID!$B$33:$BI$33),0))*(1-GRID!$B$69),0))</f>
        <v>30400</v>
      </c>
      <c r="O508" s="49" t="s">
        <v>101</v>
      </c>
      <c r="P508" s="49" t="s">
        <v>101</v>
      </c>
      <c r="Q508" s="49" t="s">
        <v>101</v>
      </c>
      <c r="R508" s="49" t="s">
        <v>101</v>
      </c>
      <c r="S508" s="49" t="s">
        <v>101</v>
      </c>
      <c r="T508" s="49" t="s">
        <v>101</v>
      </c>
      <c r="U508" s="49" t="s">
        <v>101</v>
      </c>
      <c r="V508" s="49" t="s">
        <v>101</v>
      </c>
      <c r="W508" s="49" t="s">
        <v>101</v>
      </c>
      <c r="X508" s="49" t="s">
        <v>101</v>
      </c>
      <c r="Y508" s="146"/>
    </row>
    <row r="509" spans="1:25" x14ac:dyDescent="0.2">
      <c r="A509" s="117" t="s">
        <v>47</v>
      </c>
      <c r="B509" s="117">
        <v>12</v>
      </c>
      <c r="C509" s="47" cm="1">
        <f t="array" ref="C509">IF($I$2="Открытый тариф",
INDEX(GRID!$B$34:$BI$44,MATCH(C$7,GRID!$A$34:$A$44,0),MATCH(1,($U$2=GRID!$B$31:$BI$31)*(КАЛЕНДАРЬ!$BC15=GRID!$B$33:$BI$33), 0)),
ROUNDUP(INDEX(GRID!$B$34:$BI$44,MATCH(C$7,GRID!$A$34:$A$44,0),MATCH(1,($U$2=GRID!$B$31:$BI$31)*(КАЛЕНДАРЬ!$BC15=GRID!$B$33:$BI$33),0))*(1-GRID!$B$69),0))</f>
        <v>22500</v>
      </c>
      <c r="D509" s="47" cm="1">
        <f t="array" ref="D509">IF($I$2="Открытый тариф",
INDEX(GRID!$B$47:$BI$57,MATCH(C$7,GRID!$A$47:$A$57,0),MATCH(1,($U$2=GRID!$B$31:$BI$31)*(КАЛЕНДАРЬ!$BC15=GRID!$B$33:$BI$33), 0)),
ROUNDUP(INDEX(GRID!$B$47:$BI$57,MATCH(C$7,GRID!$A$47:$A$57,0),MATCH(1,($U$2=GRID!$B$31:$BI$31)*(КАЛЕНДАРЬ!$BC15=GRID!$B$33:$BI$33),0))*(1-GRID!$B$69),0))</f>
        <v>22500</v>
      </c>
      <c r="E509" s="47" cm="1">
        <f t="array" ref="E509">IF($I$2="Открытый тариф",
INDEX(GRID!$B$34:$BI$44,MATCH(E$7,GRID!$A$34:$A$44,0),MATCH(1,($U$2=GRID!$B$31:$BI$31)*(КАЛЕНДАРЬ!$BC15=GRID!$B$33:$BI$33), 0)),
ROUNDUP(INDEX(GRID!$B$34:$BI$44,MATCH(E$7,GRID!$A$34:$A$44,0),MATCH(1,($U$2=GRID!$B$31:$BI$31)*(КАЛЕНДАРЬ!$BC15=GRID!$B$33:$BI$33),0))*(1-GRID!$B$69),0))</f>
        <v>24400</v>
      </c>
      <c r="F509" s="47" cm="1">
        <f t="array" ref="F509">IF($I$2="Открытый тариф",
INDEX(GRID!$B$47:$BI$57,MATCH(E$7,GRID!$A$47:$A$57,0),MATCH(1,($U$2=GRID!$B$31:$BI$31)*(КАЛЕНДАРЬ!$BC15=GRID!$B$33:$BI$33), 0)),
ROUNDUP(INDEX(GRID!$B$47:$BI$57,MATCH(E$7,GRID!$A$47:$A$57,0),MATCH(1,($U$2=GRID!$B$31:$BI$31)*(КАЛЕНДАРЬ!$BC15=GRID!$B$33:$BI$33),0))*(1-GRID!$B$69),0))</f>
        <v>24400</v>
      </c>
      <c r="G509" s="47" cm="1">
        <f t="array" ref="G509">IF($I$2="Открытый тариф",
INDEX(GRID!$B$34:$BI$44,MATCH(G$7,GRID!$A$34:$A$44,0),MATCH(1,($U$2=GRID!$B$31:$BI$31)*(КАЛЕНДАРЬ!$BC15=GRID!$B$33:$BI$33), 0)),
ROUNDUP(INDEX(GRID!$B$34:$BI$44,MATCH(G$7,GRID!$A$34:$A$44,0),MATCH(1,($U$2=GRID!$B$31:$BI$31)*(КАЛЕНДАРЬ!$BC15=GRID!$B$33:$BI$33),0))*(1-GRID!$B$69),0))</f>
        <v>25500</v>
      </c>
      <c r="H509" s="47" cm="1">
        <f t="array" ref="H509">IF($I$2="Открытый тариф",
INDEX(GRID!$B$47:$BI$57,MATCH(G$7,GRID!$A$47:$A$57,0),MATCH(1,($U$2=GRID!$B$31:$BI$31)*(КАЛЕНДАРЬ!$BC15=GRID!$B$33:$BI$33), 0)),
ROUNDUP(INDEX(GRID!$B$47:$BI$57,MATCH(G$7,GRID!$A$47:$A$57,0),MATCH(1,($U$2=GRID!$B$31:$BI$31)*(КАЛЕНДАРЬ!$BC15=GRID!$B$33:$BI$33),0))*(1-GRID!$B$69),0))</f>
        <v>25500</v>
      </c>
      <c r="I509" s="47" cm="1">
        <f t="array" ref="I509">IF($I$2="Открытый тариф",
INDEX(GRID!$B$34:$BI$44,MATCH(I$7,GRID!$A$34:$A$44,0),MATCH(1,($U$2=GRID!$B$31:$BI$31)*(КАЛЕНДАРЬ!$BC15=GRID!$B$33:$BI$33), 0)),
ROUNDUP(INDEX(GRID!$B$34:$BI$44,MATCH(I$7,GRID!$A$34:$A$44,0),MATCH(1,($U$2=GRID!$B$31:$BI$31)*(КАЛЕНДАРЬ!$BC15=GRID!$B$33:$BI$33),0))*(1-GRID!$B$69),0))</f>
        <v>27400</v>
      </c>
      <c r="J509" s="47" cm="1">
        <f t="array" ref="J509">IF($I$2="Открытый тариф",
INDEX(GRID!$B$47:$BI$57,MATCH(I$7,GRID!$A$47:$A$57,0),MATCH(1,($U$2=GRID!$B$31:$BI$31)*(КАЛЕНДАРЬ!$BC15=GRID!$B$33:$BI$33), 0)),
ROUNDUP(INDEX(GRID!$B$47:$BI$57,MATCH(I$7,GRID!$A$47:$A$57,0),MATCH(1,($U$2=GRID!$B$31:$BI$31)*(КАЛЕНДАРЬ!$BC15=GRID!$B$33:$BI$33),0))*(1-GRID!$B$69),0))</f>
        <v>27400</v>
      </c>
      <c r="K509" s="47" cm="1">
        <f t="array" ref="K509">IF($I$2="Открытый тариф",
INDEX(GRID!$B$34:$BI$44,MATCH(K$7,GRID!$A$34:$A$44,0),MATCH(1,($U$2=GRID!$B$31:$BI$31)*(КАЛЕНДАРЬ!$BC15=GRID!$B$33:$BI$33), 0)),
ROUNDUP(INDEX(GRID!$B$34:$BI$44,MATCH(K$7,GRID!$A$34:$A$44,0),MATCH(1,($U$2=GRID!$B$31:$BI$31)*(КАЛЕНДАРЬ!$BC15=GRID!$B$33:$BI$33),0))*(1-GRID!$B$69),0))</f>
        <v>28500</v>
      </c>
      <c r="L509" s="47" cm="1">
        <f t="array" ref="L509">IF($I$2="Открытый тариф",
INDEX(GRID!$B$47:$BI$57,MATCH(K$7,GRID!$A$47:$A$57,0),MATCH(1,($U$2=GRID!$B$31:$BI$31)*(КАЛЕНДАРЬ!$BC15=GRID!$B$33:$BI$33), 0)),
ROUNDUP(INDEX(GRID!$B$47:$BI$57,MATCH(K$7,GRID!$A$47:$A$57,0),MATCH(1,($U$2=GRID!$B$31:$BI$31)*(КАЛЕНДАРЬ!$BC15=GRID!$B$33:$BI$33),0))*(1-GRID!$B$69),0))</f>
        <v>28500</v>
      </c>
      <c r="M509" s="47" cm="1">
        <f t="array" ref="M509">IF($I$2="Открытый тариф",
INDEX(GRID!$B$34:$BI$44,MATCH(M$7,GRID!$A$34:$A$44,0),MATCH(1,($U$2=GRID!$B$31:$BI$31)*(КАЛЕНДАРЬ!$BC15=GRID!$B$33:$BI$33), 0)),
ROUNDUP(INDEX(GRID!$B$34:$BI$44,MATCH(M$7,GRID!$A$34:$A$44,0),MATCH(1,($U$2=GRID!$B$31:$BI$31)*(КАЛЕНДАРЬ!$BC15=GRID!$B$33:$BI$33),0))*(1-GRID!$B$69),0))</f>
        <v>30400</v>
      </c>
      <c r="N509" s="47" cm="1">
        <f t="array" ref="N509">IF($I$2="Открытый тариф",
INDEX(GRID!$B$47:$BI$57,MATCH(M$7,GRID!$A$47:$A$57,0),MATCH(1,($U$2=GRID!$B$31:$BI$31)*(КАЛЕНДАРЬ!$BC15=GRID!$B$33:$BI$33), 0)),
ROUNDUP(INDEX(GRID!$B$47:$BI$57,MATCH(M$7,GRID!$A$47:$A$57,0),MATCH(1,($U$2=GRID!$B$31:$BI$31)*(КАЛЕНДАРЬ!$BC15=GRID!$B$33:$BI$33),0))*(1-GRID!$B$69),0))</f>
        <v>30400</v>
      </c>
      <c r="O509" s="49" t="s">
        <v>101</v>
      </c>
      <c r="P509" s="49" t="s">
        <v>101</v>
      </c>
      <c r="Q509" s="49" t="s">
        <v>101</v>
      </c>
      <c r="R509" s="49" t="s">
        <v>101</v>
      </c>
      <c r="S509" s="49" t="s">
        <v>101</v>
      </c>
      <c r="T509" s="49" t="s">
        <v>101</v>
      </c>
      <c r="U509" s="49" t="s">
        <v>101</v>
      </c>
      <c r="V509" s="49" t="s">
        <v>101</v>
      </c>
      <c r="W509" s="49" t="s">
        <v>101</v>
      </c>
      <c r="X509" s="49" t="s">
        <v>101</v>
      </c>
      <c r="Y509" s="146"/>
    </row>
    <row r="510" spans="1:25" x14ac:dyDescent="0.2">
      <c r="A510" s="117" t="s">
        <v>48</v>
      </c>
      <c r="B510" s="117">
        <v>13</v>
      </c>
      <c r="C510" s="47" cm="1">
        <f t="array" ref="C510">IF($I$2="Открытый тариф",
INDEX(GRID!$B$34:$BI$44,MATCH(C$7,GRID!$A$34:$A$44,0),MATCH(1,($U$2=GRID!$B$31:$BI$31)*(КАЛЕНДАРЬ!$BC16=GRID!$B$33:$BI$33), 0)),
ROUNDUP(INDEX(GRID!$B$34:$BI$44,MATCH(C$7,GRID!$A$34:$A$44,0),MATCH(1,($U$2=GRID!$B$31:$BI$31)*(КАЛЕНДАРЬ!$BC16=GRID!$B$33:$BI$33),0))*(1-GRID!$B$69),0))</f>
        <v>22500</v>
      </c>
      <c r="D510" s="47" cm="1">
        <f t="array" ref="D510">IF($I$2="Открытый тариф",
INDEX(GRID!$B$47:$BI$57,MATCH(C$7,GRID!$A$47:$A$57,0),MATCH(1,($U$2=GRID!$B$31:$BI$31)*(КАЛЕНДАРЬ!$BC16=GRID!$B$33:$BI$33), 0)),
ROUNDUP(INDEX(GRID!$B$47:$BI$57,MATCH(C$7,GRID!$A$47:$A$57,0),MATCH(1,($U$2=GRID!$B$31:$BI$31)*(КАЛЕНДАРЬ!$BC16=GRID!$B$33:$BI$33),0))*(1-GRID!$B$69),0))</f>
        <v>22500</v>
      </c>
      <c r="E510" s="47" cm="1">
        <f t="array" ref="E510">IF($I$2="Открытый тариф",
INDEX(GRID!$B$34:$BI$44,MATCH(E$7,GRID!$A$34:$A$44,0),MATCH(1,($U$2=GRID!$B$31:$BI$31)*(КАЛЕНДАРЬ!$BC16=GRID!$B$33:$BI$33), 0)),
ROUNDUP(INDEX(GRID!$B$34:$BI$44,MATCH(E$7,GRID!$A$34:$A$44,0),MATCH(1,($U$2=GRID!$B$31:$BI$31)*(КАЛЕНДАРЬ!$BC16=GRID!$B$33:$BI$33),0))*(1-GRID!$B$69),0))</f>
        <v>24400</v>
      </c>
      <c r="F510" s="47" cm="1">
        <f t="array" ref="F510">IF($I$2="Открытый тариф",
INDEX(GRID!$B$47:$BI$57,MATCH(E$7,GRID!$A$47:$A$57,0),MATCH(1,($U$2=GRID!$B$31:$BI$31)*(КАЛЕНДАРЬ!$BC16=GRID!$B$33:$BI$33), 0)),
ROUNDUP(INDEX(GRID!$B$47:$BI$57,MATCH(E$7,GRID!$A$47:$A$57,0),MATCH(1,($U$2=GRID!$B$31:$BI$31)*(КАЛЕНДАРЬ!$BC16=GRID!$B$33:$BI$33),0))*(1-GRID!$B$69),0))</f>
        <v>24400</v>
      </c>
      <c r="G510" s="47" cm="1">
        <f t="array" ref="G510">IF($I$2="Открытый тариф",
INDEX(GRID!$B$34:$BI$44,MATCH(G$7,GRID!$A$34:$A$44,0),MATCH(1,($U$2=GRID!$B$31:$BI$31)*(КАЛЕНДАРЬ!$BC16=GRID!$B$33:$BI$33), 0)),
ROUNDUP(INDEX(GRID!$B$34:$BI$44,MATCH(G$7,GRID!$A$34:$A$44,0),MATCH(1,($U$2=GRID!$B$31:$BI$31)*(КАЛЕНДАРЬ!$BC16=GRID!$B$33:$BI$33),0))*(1-GRID!$B$69),0))</f>
        <v>25500</v>
      </c>
      <c r="H510" s="47" cm="1">
        <f t="array" ref="H510">IF($I$2="Открытый тариф",
INDEX(GRID!$B$47:$BI$57,MATCH(G$7,GRID!$A$47:$A$57,0),MATCH(1,($U$2=GRID!$B$31:$BI$31)*(КАЛЕНДАРЬ!$BC16=GRID!$B$33:$BI$33), 0)),
ROUNDUP(INDEX(GRID!$B$47:$BI$57,MATCH(G$7,GRID!$A$47:$A$57,0),MATCH(1,($U$2=GRID!$B$31:$BI$31)*(КАЛЕНДАРЬ!$BC16=GRID!$B$33:$BI$33),0))*(1-GRID!$B$69),0))</f>
        <v>25500</v>
      </c>
      <c r="I510" s="47" cm="1">
        <f t="array" ref="I510">IF($I$2="Открытый тариф",
INDEX(GRID!$B$34:$BI$44,MATCH(I$7,GRID!$A$34:$A$44,0),MATCH(1,($U$2=GRID!$B$31:$BI$31)*(КАЛЕНДАРЬ!$BC16=GRID!$B$33:$BI$33), 0)),
ROUNDUP(INDEX(GRID!$B$34:$BI$44,MATCH(I$7,GRID!$A$34:$A$44,0),MATCH(1,($U$2=GRID!$B$31:$BI$31)*(КАЛЕНДАРЬ!$BC16=GRID!$B$33:$BI$33),0))*(1-GRID!$B$69),0))</f>
        <v>27400</v>
      </c>
      <c r="J510" s="47" cm="1">
        <f t="array" ref="J510">IF($I$2="Открытый тариф",
INDEX(GRID!$B$47:$BI$57,MATCH(I$7,GRID!$A$47:$A$57,0),MATCH(1,($U$2=GRID!$B$31:$BI$31)*(КАЛЕНДАРЬ!$BC16=GRID!$B$33:$BI$33), 0)),
ROUNDUP(INDEX(GRID!$B$47:$BI$57,MATCH(I$7,GRID!$A$47:$A$57,0),MATCH(1,($U$2=GRID!$B$31:$BI$31)*(КАЛЕНДАРЬ!$BC16=GRID!$B$33:$BI$33),0))*(1-GRID!$B$69),0))</f>
        <v>27400</v>
      </c>
      <c r="K510" s="47" cm="1">
        <f t="array" ref="K510">IF($I$2="Открытый тариф",
INDEX(GRID!$B$34:$BI$44,MATCH(K$7,GRID!$A$34:$A$44,0),MATCH(1,($U$2=GRID!$B$31:$BI$31)*(КАЛЕНДАРЬ!$BC16=GRID!$B$33:$BI$33), 0)),
ROUNDUP(INDEX(GRID!$B$34:$BI$44,MATCH(K$7,GRID!$A$34:$A$44,0),MATCH(1,($U$2=GRID!$B$31:$BI$31)*(КАЛЕНДАРЬ!$BC16=GRID!$B$33:$BI$33),0))*(1-GRID!$B$69),0))</f>
        <v>28500</v>
      </c>
      <c r="L510" s="47" cm="1">
        <f t="array" ref="L510">IF($I$2="Открытый тариф",
INDEX(GRID!$B$47:$BI$57,MATCH(K$7,GRID!$A$47:$A$57,0),MATCH(1,($U$2=GRID!$B$31:$BI$31)*(КАЛЕНДАРЬ!$BC16=GRID!$B$33:$BI$33), 0)),
ROUNDUP(INDEX(GRID!$B$47:$BI$57,MATCH(K$7,GRID!$A$47:$A$57,0),MATCH(1,($U$2=GRID!$B$31:$BI$31)*(КАЛЕНДАРЬ!$BC16=GRID!$B$33:$BI$33),0))*(1-GRID!$B$69),0))</f>
        <v>28500</v>
      </c>
      <c r="M510" s="47" cm="1">
        <f t="array" ref="M510">IF($I$2="Открытый тариф",
INDEX(GRID!$B$34:$BI$44,MATCH(M$7,GRID!$A$34:$A$44,0),MATCH(1,($U$2=GRID!$B$31:$BI$31)*(КАЛЕНДАРЬ!$BC16=GRID!$B$33:$BI$33), 0)),
ROUNDUP(INDEX(GRID!$B$34:$BI$44,MATCH(M$7,GRID!$A$34:$A$44,0),MATCH(1,($U$2=GRID!$B$31:$BI$31)*(КАЛЕНДАРЬ!$BC16=GRID!$B$33:$BI$33),0))*(1-GRID!$B$69),0))</f>
        <v>30400</v>
      </c>
      <c r="N510" s="47" cm="1">
        <f t="array" ref="N510">IF($I$2="Открытый тариф",
INDEX(GRID!$B$47:$BI$57,MATCH(M$7,GRID!$A$47:$A$57,0),MATCH(1,($U$2=GRID!$B$31:$BI$31)*(КАЛЕНДАРЬ!$BC16=GRID!$B$33:$BI$33), 0)),
ROUNDUP(INDEX(GRID!$B$47:$BI$57,MATCH(M$7,GRID!$A$47:$A$57,0),MATCH(1,($U$2=GRID!$B$31:$BI$31)*(КАЛЕНДАРЬ!$BC16=GRID!$B$33:$BI$33),0))*(1-GRID!$B$69),0))</f>
        <v>30400</v>
      </c>
      <c r="O510" s="49" t="s">
        <v>101</v>
      </c>
      <c r="P510" s="49" t="s">
        <v>101</v>
      </c>
      <c r="Q510" s="49" t="s">
        <v>101</v>
      </c>
      <c r="R510" s="49" t="s">
        <v>101</v>
      </c>
      <c r="S510" s="49" t="s">
        <v>101</v>
      </c>
      <c r="T510" s="49" t="s">
        <v>101</v>
      </c>
      <c r="U510" s="49" t="s">
        <v>101</v>
      </c>
      <c r="V510" s="49" t="s">
        <v>101</v>
      </c>
      <c r="W510" s="49" t="s">
        <v>101</v>
      </c>
      <c r="X510" s="49" t="s">
        <v>101</v>
      </c>
      <c r="Y510" s="146"/>
    </row>
    <row r="511" spans="1:25" x14ac:dyDescent="0.2">
      <c r="A511" s="117" t="s">
        <v>42</v>
      </c>
      <c r="B511" s="117">
        <v>14</v>
      </c>
      <c r="C511" s="47" cm="1">
        <f t="array" ref="C511">IF($I$2="Открытый тариф",
INDEX(GRID!$B$34:$BI$44,MATCH(C$7,GRID!$A$34:$A$44,0),MATCH(1,($U$2=GRID!$B$31:$BI$31)*(КАЛЕНДАРЬ!$BC17=GRID!$B$33:$BI$33), 0)),
ROUNDUP(INDEX(GRID!$B$34:$BI$44,MATCH(C$7,GRID!$A$34:$A$44,0),MATCH(1,($U$2=GRID!$B$31:$BI$31)*(КАЛЕНДАРЬ!$BC17=GRID!$B$33:$BI$33),0))*(1-GRID!$B$69),0))</f>
        <v>22500</v>
      </c>
      <c r="D511" s="47" cm="1">
        <f t="array" ref="D511">IF($I$2="Открытый тариф",
INDEX(GRID!$B$47:$BI$57,MATCH(C$7,GRID!$A$47:$A$57,0),MATCH(1,($U$2=GRID!$B$31:$BI$31)*(КАЛЕНДАРЬ!$BC17=GRID!$B$33:$BI$33), 0)),
ROUNDUP(INDEX(GRID!$B$47:$BI$57,MATCH(C$7,GRID!$A$47:$A$57,0),MATCH(1,($U$2=GRID!$B$31:$BI$31)*(КАЛЕНДАРЬ!$BC17=GRID!$B$33:$BI$33),0))*(1-GRID!$B$69),0))</f>
        <v>22500</v>
      </c>
      <c r="E511" s="47" cm="1">
        <f t="array" ref="E511">IF($I$2="Открытый тариф",
INDEX(GRID!$B$34:$BI$44,MATCH(E$7,GRID!$A$34:$A$44,0),MATCH(1,($U$2=GRID!$B$31:$BI$31)*(КАЛЕНДАРЬ!$BC17=GRID!$B$33:$BI$33), 0)),
ROUNDUP(INDEX(GRID!$B$34:$BI$44,MATCH(E$7,GRID!$A$34:$A$44,0),MATCH(1,($U$2=GRID!$B$31:$BI$31)*(КАЛЕНДАРЬ!$BC17=GRID!$B$33:$BI$33),0))*(1-GRID!$B$69),0))</f>
        <v>24400</v>
      </c>
      <c r="F511" s="47" cm="1">
        <f t="array" ref="F511">IF($I$2="Открытый тариф",
INDEX(GRID!$B$47:$BI$57,MATCH(E$7,GRID!$A$47:$A$57,0),MATCH(1,($U$2=GRID!$B$31:$BI$31)*(КАЛЕНДАРЬ!$BC17=GRID!$B$33:$BI$33), 0)),
ROUNDUP(INDEX(GRID!$B$47:$BI$57,MATCH(E$7,GRID!$A$47:$A$57,0),MATCH(1,($U$2=GRID!$B$31:$BI$31)*(КАЛЕНДАРЬ!$BC17=GRID!$B$33:$BI$33),0))*(1-GRID!$B$69),0))</f>
        <v>24400</v>
      </c>
      <c r="G511" s="47" cm="1">
        <f t="array" ref="G511">IF($I$2="Открытый тариф",
INDEX(GRID!$B$34:$BI$44,MATCH(G$7,GRID!$A$34:$A$44,0),MATCH(1,($U$2=GRID!$B$31:$BI$31)*(КАЛЕНДАРЬ!$BC17=GRID!$B$33:$BI$33), 0)),
ROUNDUP(INDEX(GRID!$B$34:$BI$44,MATCH(G$7,GRID!$A$34:$A$44,0),MATCH(1,($U$2=GRID!$B$31:$BI$31)*(КАЛЕНДАРЬ!$BC17=GRID!$B$33:$BI$33),0))*(1-GRID!$B$69),0))</f>
        <v>25500</v>
      </c>
      <c r="H511" s="47" cm="1">
        <f t="array" ref="H511">IF($I$2="Открытый тариф",
INDEX(GRID!$B$47:$BI$57,MATCH(G$7,GRID!$A$47:$A$57,0),MATCH(1,($U$2=GRID!$B$31:$BI$31)*(КАЛЕНДАРЬ!$BC17=GRID!$B$33:$BI$33), 0)),
ROUNDUP(INDEX(GRID!$B$47:$BI$57,MATCH(G$7,GRID!$A$47:$A$57,0),MATCH(1,($U$2=GRID!$B$31:$BI$31)*(КАЛЕНДАРЬ!$BC17=GRID!$B$33:$BI$33),0))*(1-GRID!$B$69),0))</f>
        <v>25500</v>
      </c>
      <c r="I511" s="47" cm="1">
        <f t="array" ref="I511">IF($I$2="Открытый тариф",
INDEX(GRID!$B$34:$BI$44,MATCH(I$7,GRID!$A$34:$A$44,0),MATCH(1,($U$2=GRID!$B$31:$BI$31)*(КАЛЕНДАРЬ!$BC17=GRID!$B$33:$BI$33), 0)),
ROUNDUP(INDEX(GRID!$B$34:$BI$44,MATCH(I$7,GRID!$A$34:$A$44,0),MATCH(1,($U$2=GRID!$B$31:$BI$31)*(КАЛЕНДАРЬ!$BC17=GRID!$B$33:$BI$33),0))*(1-GRID!$B$69),0))</f>
        <v>27400</v>
      </c>
      <c r="J511" s="47" cm="1">
        <f t="array" ref="J511">IF($I$2="Открытый тариф",
INDEX(GRID!$B$47:$BI$57,MATCH(I$7,GRID!$A$47:$A$57,0),MATCH(1,($U$2=GRID!$B$31:$BI$31)*(КАЛЕНДАРЬ!$BC17=GRID!$B$33:$BI$33), 0)),
ROUNDUP(INDEX(GRID!$B$47:$BI$57,MATCH(I$7,GRID!$A$47:$A$57,0),MATCH(1,($U$2=GRID!$B$31:$BI$31)*(КАЛЕНДАРЬ!$BC17=GRID!$B$33:$BI$33),0))*(1-GRID!$B$69),0))</f>
        <v>27400</v>
      </c>
      <c r="K511" s="47" cm="1">
        <f t="array" ref="K511">IF($I$2="Открытый тариф",
INDEX(GRID!$B$34:$BI$44,MATCH(K$7,GRID!$A$34:$A$44,0),MATCH(1,($U$2=GRID!$B$31:$BI$31)*(КАЛЕНДАРЬ!$BC17=GRID!$B$33:$BI$33), 0)),
ROUNDUP(INDEX(GRID!$B$34:$BI$44,MATCH(K$7,GRID!$A$34:$A$44,0),MATCH(1,($U$2=GRID!$B$31:$BI$31)*(КАЛЕНДАРЬ!$BC17=GRID!$B$33:$BI$33),0))*(1-GRID!$B$69),0))</f>
        <v>28500</v>
      </c>
      <c r="L511" s="47" cm="1">
        <f t="array" ref="L511">IF($I$2="Открытый тариф",
INDEX(GRID!$B$47:$BI$57,MATCH(K$7,GRID!$A$47:$A$57,0),MATCH(1,($U$2=GRID!$B$31:$BI$31)*(КАЛЕНДАРЬ!$BC17=GRID!$B$33:$BI$33), 0)),
ROUNDUP(INDEX(GRID!$B$47:$BI$57,MATCH(K$7,GRID!$A$47:$A$57,0),MATCH(1,($U$2=GRID!$B$31:$BI$31)*(КАЛЕНДАРЬ!$BC17=GRID!$B$33:$BI$33),0))*(1-GRID!$B$69),0))</f>
        <v>28500</v>
      </c>
      <c r="M511" s="47" cm="1">
        <f t="array" ref="M511">IF($I$2="Открытый тариф",
INDEX(GRID!$B$34:$BI$44,MATCH(M$7,GRID!$A$34:$A$44,0),MATCH(1,($U$2=GRID!$B$31:$BI$31)*(КАЛЕНДАРЬ!$BC17=GRID!$B$33:$BI$33), 0)),
ROUNDUP(INDEX(GRID!$B$34:$BI$44,MATCH(M$7,GRID!$A$34:$A$44,0),MATCH(1,($U$2=GRID!$B$31:$BI$31)*(КАЛЕНДАРЬ!$BC17=GRID!$B$33:$BI$33),0))*(1-GRID!$B$69),0))</f>
        <v>30400</v>
      </c>
      <c r="N511" s="47" cm="1">
        <f t="array" ref="N511">IF($I$2="Открытый тариф",
INDEX(GRID!$B$47:$BI$57,MATCH(M$7,GRID!$A$47:$A$57,0),MATCH(1,($U$2=GRID!$B$31:$BI$31)*(КАЛЕНДАРЬ!$BC17=GRID!$B$33:$BI$33), 0)),
ROUNDUP(INDEX(GRID!$B$47:$BI$57,MATCH(M$7,GRID!$A$47:$A$57,0),MATCH(1,($U$2=GRID!$B$31:$BI$31)*(КАЛЕНДАРЬ!$BC17=GRID!$B$33:$BI$33),0))*(1-GRID!$B$69),0))</f>
        <v>30400</v>
      </c>
      <c r="O511" s="49" t="s">
        <v>101</v>
      </c>
      <c r="P511" s="49" t="s">
        <v>101</v>
      </c>
      <c r="Q511" s="49" t="s">
        <v>101</v>
      </c>
      <c r="R511" s="49" t="s">
        <v>101</v>
      </c>
      <c r="S511" s="49" t="s">
        <v>101</v>
      </c>
      <c r="T511" s="49" t="s">
        <v>101</v>
      </c>
      <c r="U511" s="49" t="s">
        <v>101</v>
      </c>
      <c r="V511" s="49" t="s">
        <v>101</v>
      </c>
      <c r="W511" s="49" t="s">
        <v>101</v>
      </c>
      <c r="X511" s="49" t="s">
        <v>101</v>
      </c>
      <c r="Y511" s="146"/>
    </row>
    <row r="512" spans="1:25" x14ac:dyDescent="0.2">
      <c r="A512" s="117" t="s">
        <v>43</v>
      </c>
      <c r="B512" s="117">
        <v>15</v>
      </c>
      <c r="C512" s="47" cm="1">
        <f t="array" ref="C512">IF($I$2="Открытый тариф",
INDEX(GRID!$B$34:$BI$44,MATCH(C$7,GRID!$A$34:$A$44,0),MATCH(1,($U$2=GRID!$B$31:$BI$31)*(КАЛЕНДАРЬ!$BC18=GRID!$B$33:$BI$33), 0)),
ROUNDUP(INDEX(GRID!$B$34:$BI$44,MATCH(C$7,GRID!$A$34:$A$44,0),MATCH(1,($U$2=GRID!$B$31:$BI$31)*(КАЛЕНДАРЬ!$BC18=GRID!$B$33:$BI$33),0))*(1-GRID!$B$69),0))</f>
        <v>22500</v>
      </c>
      <c r="D512" s="47" cm="1">
        <f t="array" ref="D512">IF($I$2="Открытый тариф",
INDEX(GRID!$B$47:$BI$57,MATCH(C$7,GRID!$A$47:$A$57,0),MATCH(1,($U$2=GRID!$B$31:$BI$31)*(КАЛЕНДАРЬ!$BC18=GRID!$B$33:$BI$33), 0)),
ROUNDUP(INDEX(GRID!$B$47:$BI$57,MATCH(C$7,GRID!$A$47:$A$57,0),MATCH(1,($U$2=GRID!$B$31:$BI$31)*(КАЛЕНДАРЬ!$BC18=GRID!$B$33:$BI$33),0))*(1-GRID!$B$69),0))</f>
        <v>22500</v>
      </c>
      <c r="E512" s="47" cm="1">
        <f t="array" ref="E512">IF($I$2="Открытый тариф",
INDEX(GRID!$B$34:$BI$44,MATCH(E$7,GRID!$A$34:$A$44,0),MATCH(1,($U$2=GRID!$B$31:$BI$31)*(КАЛЕНДАРЬ!$BC18=GRID!$B$33:$BI$33), 0)),
ROUNDUP(INDEX(GRID!$B$34:$BI$44,MATCH(E$7,GRID!$A$34:$A$44,0),MATCH(1,($U$2=GRID!$B$31:$BI$31)*(КАЛЕНДАРЬ!$BC18=GRID!$B$33:$BI$33),0))*(1-GRID!$B$69),0))</f>
        <v>24400</v>
      </c>
      <c r="F512" s="47" cm="1">
        <f t="array" ref="F512">IF($I$2="Открытый тариф",
INDEX(GRID!$B$47:$BI$57,MATCH(E$7,GRID!$A$47:$A$57,0),MATCH(1,($U$2=GRID!$B$31:$BI$31)*(КАЛЕНДАРЬ!$BC18=GRID!$B$33:$BI$33), 0)),
ROUNDUP(INDEX(GRID!$B$47:$BI$57,MATCH(E$7,GRID!$A$47:$A$57,0),MATCH(1,($U$2=GRID!$B$31:$BI$31)*(КАЛЕНДАРЬ!$BC18=GRID!$B$33:$BI$33),0))*(1-GRID!$B$69),0))</f>
        <v>24400</v>
      </c>
      <c r="G512" s="47" cm="1">
        <f t="array" ref="G512">IF($I$2="Открытый тариф",
INDEX(GRID!$B$34:$BI$44,MATCH(G$7,GRID!$A$34:$A$44,0),MATCH(1,($U$2=GRID!$B$31:$BI$31)*(КАЛЕНДАРЬ!$BC18=GRID!$B$33:$BI$33), 0)),
ROUNDUP(INDEX(GRID!$B$34:$BI$44,MATCH(G$7,GRID!$A$34:$A$44,0),MATCH(1,($U$2=GRID!$B$31:$BI$31)*(КАЛЕНДАРЬ!$BC18=GRID!$B$33:$BI$33),0))*(1-GRID!$B$69),0))</f>
        <v>25500</v>
      </c>
      <c r="H512" s="47" cm="1">
        <f t="array" ref="H512">IF($I$2="Открытый тариф",
INDEX(GRID!$B$47:$BI$57,MATCH(G$7,GRID!$A$47:$A$57,0),MATCH(1,($U$2=GRID!$B$31:$BI$31)*(КАЛЕНДАРЬ!$BC18=GRID!$B$33:$BI$33), 0)),
ROUNDUP(INDEX(GRID!$B$47:$BI$57,MATCH(G$7,GRID!$A$47:$A$57,0),MATCH(1,($U$2=GRID!$B$31:$BI$31)*(КАЛЕНДАРЬ!$BC18=GRID!$B$33:$BI$33),0))*(1-GRID!$B$69),0))</f>
        <v>25500</v>
      </c>
      <c r="I512" s="47" cm="1">
        <f t="array" ref="I512">IF($I$2="Открытый тариф",
INDEX(GRID!$B$34:$BI$44,MATCH(I$7,GRID!$A$34:$A$44,0),MATCH(1,($U$2=GRID!$B$31:$BI$31)*(КАЛЕНДАРЬ!$BC18=GRID!$B$33:$BI$33), 0)),
ROUNDUP(INDEX(GRID!$B$34:$BI$44,MATCH(I$7,GRID!$A$34:$A$44,0),MATCH(1,($U$2=GRID!$B$31:$BI$31)*(КАЛЕНДАРЬ!$BC18=GRID!$B$33:$BI$33),0))*(1-GRID!$B$69),0))</f>
        <v>27400</v>
      </c>
      <c r="J512" s="47" cm="1">
        <f t="array" ref="J512">IF($I$2="Открытый тариф",
INDEX(GRID!$B$47:$BI$57,MATCH(I$7,GRID!$A$47:$A$57,0),MATCH(1,($U$2=GRID!$B$31:$BI$31)*(КАЛЕНДАРЬ!$BC18=GRID!$B$33:$BI$33), 0)),
ROUNDUP(INDEX(GRID!$B$47:$BI$57,MATCH(I$7,GRID!$A$47:$A$57,0),MATCH(1,($U$2=GRID!$B$31:$BI$31)*(КАЛЕНДАРЬ!$BC18=GRID!$B$33:$BI$33),0))*(1-GRID!$B$69),0))</f>
        <v>27400</v>
      </c>
      <c r="K512" s="47" cm="1">
        <f t="array" ref="K512">IF($I$2="Открытый тариф",
INDEX(GRID!$B$34:$BI$44,MATCH(K$7,GRID!$A$34:$A$44,0),MATCH(1,($U$2=GRID!$B$31:$BI$31)*(КАЛЕНДАРЬ!$BC18=GRID!$B$33:$BI$33), 0)),
ROUNDUP(INDEX(GRID!$B$34:$BI$44,MATCH(K$7,GRID!$A$34:$A$44,0),MATCH(1,($U$2=GRID!$B$31:$BI$31)*(КАЛЕНДАРЬ!$BC18=GRID!$B$33:$BI$33),0))*(1-GRID!$B$69),0))</f>
        <v>28500</v>
      </c>
      <c r="L512" s="47" cm="1">
        <f t="array" ref="L512">IF($I$2="Открытый тариф",
INDEX(GRID!$B$47:$BI$57,MATCH(K$7,GRID!$A$47:$A$57,0),MATCH(1,($U$2=GRID!$B$31:$BI$31)*(КАЛЕНДАРЬ!$BC18=GRID!$B$33:$BI$33), 0)),
ROUNDUP(INDEX(GRID!$B$47:$BI$57,MATCH(K$7,GRID!$A$47:$A$57,0),MATCH(1,($U$2=GRID!$B$31:$BI$31)*(КАЛЕНДАРЬ!$BC18=GRID!$B$33:$BI$33),0))*(1-GRID!$B$69),0))</f>
        <v>28500</v>
      </c>
      <c r="M512" s="47" cm="1">
        <f t="array" ref="M512">IF($I$2="Открытый тариф",
INDEX(GRID!$B$34:$BI$44,MATCH(M$7,GRID!$A$34:$A$44,0),MATCH(1,($U$2=GRID!$B$31:$BI$31)*(КАЛЕНДАРЬ!$BC18=GRID!$B$33:$BI$33), 0)),
ROUNDUP(INDEX(GRID!$B$34:$BI$44,MATCH(M$7,GRID!$A$34:$A$44,0),MATCH(1,($U$2=GRID!$B$31:$BI$31)*(КАЛЕНДАРЬ!$BC18=GRID!$B$33:$BI$33),0))*(1-GRID!$B$69),0))</f>
        <v>30400</v>
      </c>
      <c r="N512" s="47" cm="1">
        <f t="array" ref="N512">IF($I$2="Открытый тариф",
INDEX(GRID!$B$47:$BI$57,MATCH(M$7,GRID!$A$47:$A$57,0),MATCH(1,($U$2=GRID!$B$31:$BI$31)*(КАЛЕНДАРЬ!$BC18=GRID!$B$33:$BI$33), 0)),
ROUNDUP(INDEX(GRID!$B$47:$BI$57,MATCH(M$7,GRID!$A$47:$A$57,0),MATCH(1,($U$2=GRID!$B$31:$BI$31)*(КАЛЕНДАРЬ!$BC18=GRID!$B$33:$BI$33),0))*(1-GRID!$B$69),0))</f>
        <v>30400</v>
      </c>
      <c r="O512" s="49" t="s">
        <v>101</v>
      </c>
      <c r="P512" s="49" t="s">
        <v>101</v>
      </c>
      <c r="Q512" s="49" t="s">
        <v>101</v>
      </c>
      <c r="R512" s="49" t="s">
        <v>101</v>
      </c>
      <c r="S512" s="49" t="s">
        <v>101</v>
      </c>
      <c r="T512" s="49" t="s">
        <v>101</v>
      </c>
      <c r="U512" s="49" t="s">
        <v>101</v>
      </c>
      <c r="V512" s="49" t="s">
        <v>101</v>
      </c>
      <c r="W512" s="49" t="s">
        <v>101</v>
      </c>
      <c r="X512" s="49" t="s">
        <v>101</v>
      </c>
      <c r="Y512" s="146"/>
    </row>
    <row r="513" spans="1:25" x14ac:dyDescent="0.2">
      <c r="A513" s="117" t="s">
        <v>44</v>
      </c>
      <c r="B513" s="117">
        <v>16</v>
      </c>
      <c r="C513" s="47" cm="1">
        <f t="array" ref="C513">IF($I$2="Открытый тариф",
INDEX(GRID!$B$34:$BI$44,MATCH(C$7,GRID!$A$34:$A$44,0),MATCH(1,($U$2=GRID!$B$31:$BI$31)*(КАЛЕНДАРЬ!$BC19=GRID!$B$33:$BI$33), 0)),
ROUNDUP(INDEX(GRID!$B$34:$BI$44,MATCH(C$7,GRID!$A$34:$A$44,0),MATCH(1,($U$2=GRID!$B$31:$BI$31)*(КАЛЕНДАРЬ!$BC19=GRID!$B$33:$BI$33),0))*(1-GRID!$B$69),0))</f>
        <v>22500</v>
      </c>
      <c r="D513" s="47" cm="1">
        <f t="array" ref="D513">IF($I$2="Открытый тариф",
INDEX(GRID!$B$47:$BI$57,MATCH(C$7,GRID!$A$47:$A$57,0),MATCH(1,($U$2=GRID!$B$31:$BI$31)*(КАЛЕНДАРЬ!$BC19=GRID!$B$33:$BI$33), 0)),
ROUNDUP(INDEX(GRID!$B$47:$BI$57,MATCH(C$7,GRID!$A$47:$A$57,0),MATCH(1,($U$2=GRID!$B$31:$BI$31)*(КАЛЕНДАРЬ!$BC19=GRID!$B$33:$BI$33),0))*(1-GRID!$B$69),0))</f>
        <v>22500</v>
      </c>
      <c r="E513" s="47" cm="1">
        <f t="array" ref="E513">IF($I$2="Открытый тариф",
INDEX(GRID!$B$34:$BI$44,MATCH(E$7,GRID!$A$34:$A$44,0),MATCH(1,($U$2=GRID!$B$31:$BI$31)*(КАЛЕНДАРЬ!$BC19=GRID!$B$33:$BI$33), 0)),
ROUNDUP(INDEX(GRID!$B$34:$BI$44,MATCH(E$7,GRID!$A$34:$A$44,0),MATCH(1,($U$2=GRID!$B$31:$BI$31)*(КАЛЕНДАРЬ!$BC19=GRID!$B$33:$BI$33),0))*(1-GRID!$B$69),0))</f>
        <v>24400</v>
      </c>
      <c r="F513" s="47" cm="1">
        <f t="array" ref="F513">IF($I$2="Открытый тариф",
INDEX(GRID!$B$47:$BI$57,MATCH(E$7,GRID!$A$47:$A$57,0),MATCH(1,($U$2=GRID!$B$31:$BI$31)*(КАЛЕНДАРЬ!$BC19=GRID!$B$33:$BI$33), 0)),
ROUNDUP(INDEX(GRID!$B$47:$BI$57,MATCH(E$7,GRID!$A$47:$A$57,0),MATCH(1,($U$2=GRID!$B$31:$BI$31)*(КАЛЕНДАРЬ!$BC19=GRID!$B$33:$BI$33),0))*(1-GRID!$B$69),0))</f>
        <v>24400</v>
      </c>
      <c r="G513" s="47" cm="1">
        <f t="array" ref="G513">IF($I$2="Открытый тариф",
INDEX(GRID!$B$34:$BI$44,MATCH(G$7,GRID!$A$34:$A$44,0),MATCH(1,($U$2=GRID!$B$31:$BI$31)*(КАЛЕНДАРЬ!$BC19=GRID!$B$33:$BI$33), 0)),
ROUNDUP(INDEX(GRID!$B$34:$BI$44,MATCH(G$7,GRID!$A$34:$A$44,0),MATCH(1,($U$2=GRID!$B$31:$BI$31)*(КАЛЕНДАРЬ!$BC19=GRID!$B$33:$BI$33),0))*(1-GRID!$B$69),0))</f>
        <v>25500</v>
      </c>
      <c r="H513" s="47" cm="1">
        <f t="array" ref="H513">IF($I$2="Открытый тариф",
INDEX(GRID!$B$47:$BI$57,MATCH(G$7,GRID!$A$47:$A$57,0),MATCH(1,($U$2=GRID!$B$31:$BI$31)*(КАЛЕНДАРЬ!$BC19=GRID!$B$33:$BI$33), 0)),
ROUNDUP(INDEX(GRID!$B$47:$BI$57,MATCH(G$7,GRID!$A$47:$A$57,0),MATCH(1,($U$2=GRID!$B$31:$BI$31)*(КАЛЕНДАРЬ!$BC19=GRID!$B$33:$BI$33),0))*(1-GRID!$B$69),0))</f>
        <v>25500</v>
      </c>
      <c r="I513" s="47" cm="1">
        <f t="array" ref="I513">IF($I$2="Открытый тариф",
INDEX(GRID!$B$34:$BI$44,MATCH(I$7,GRID!$A$34:$A$44,0),MATCH(1,($U$2=GRID!$B$31:$BI$31)*(КАЛЕНДАРЬ!$BC19=GRID!$B$33:$BI$33), 0)),
ROUNDUP(INDEX(GRID!$B$34:$BI$44,MATCH(I$7,GRID!$A$34:$A$44,0),MATCH(1,($U$2=GRID!$B$31:$BI$31)*(КАЛЕНДАРЬ!$BC19=GRID!$B$33:$BI$33),0))*(1-GRID!$B$69),0))</f>
        <v>27400</v>
      </c>
      <c r="J513" s="47" cm="1">
        <f t="array" ref="J513">IF($I$2="Открытый тариф",
INDEX(GRID!$B$47:$BI$57,MATCH(I$7,GRID!$A$47:$A$57,0),MATCH(1,($U$2=GRID!$B$31:$BI$31)*(КАЛЕНДАРЬ!$BC19=GRID!$B$33:$BI$33), 0)),
ROUNDUP(INDEX(GRID!$B$47:$BI$57,MATCH(I$7,GRID!$A$47:$A$57,0),MATCH(1,($U$2=GRID!$B$31:$BI$31)*(КАЛЕНДАРЬ!$BC19=GRID!$B$33:$BI$33),0))*(1-GRID!$B$69),0))</f>
        <v>27400</v>
      </c>
      <c r="K513" s="47" cm="1">
        <f t="array" ref="K513">IF($I$2="Открытый тариф",
INDEX(GRID!$B$34:$BI$44,MATCH(K$7,GRID!$A$34:$A$44,0),MATCH(1,($U$2=GRID!$B$31:$BI$31)*(КАЛЕНДАРЬ!$BC19=GRID!$B$33:$BI$33), 0)),
ROUNDUP(INDEX(GRID!$B$34:$BI$44,MATCH(K$7,GRID!$A$34:$A$44,0),MATCH(1,($U$2=GRID!$B$31:$BI$31)*(КАЛЕНДАРЬ!$BC19=GRID!$B$33:$BI$33),0))*(1-GRID!$B$69),0))</f>
        <v>28500</v>
      </c>
      <c r="L513" s="47" cm="1">
        <f t="array" ref="L513">IF($I$2="Открытый тариф",
INDEX(GRID!$B$47:$BI$57,MATCH(K$7,GRID!$A$47:$A$57,0),MATCH(1,($U$2=GRID!$B$31:$BI$31)*(КАЛЕНДАРЬ!$BC19=GRID!$B$33:$BI$33), 0)),
ROUNDUP(INDEX(GRID!$B$47:$BI$57,MATCH(K$7,GRID!$A$47:$A$57,0),MATCH(1,($U$2=GRID!$B$31:$BI$31)*(КАЛЕНДАРЬ!$BC19=GRID!$B$33:$BI$33),0))*(1-GRID!$B$69),0))</f>
        <v>28500</v>
      </c>
      <c r="M513" s="47" cm="1">
        <f t="array" ref="M513">IF($I$2="Открытый тариф",
INDEX(GRID!$B$34:$BI$44,MATCH(M$7,GRID!$A$34:$A$44,0),MATCH(1,($U$2=GRID!$B$31:$BI$31)*(КАЛЕНДАРЬ!$BC19=GRID!$B$33:$BI$33), 0)),
ROUNDUP(INDEX(GRID!$B$34:$BI$44,MATCH(M$7,GRID!$A$34:$A$44,0),MATCH(1,($U$2=GRID!$B$31:$BI$31)*(КАЛЕНДАРЬ!$BC19=GRID!$B$33:$BI$33),0))*(1-GRID!$B$69),0))</f>
        <v>30400</v>
      </c>
      <c r="N513" s="47" cm="1">
        <f t="array" ref="N513">IF($I$2="Открытый тариф",
INDEX(GRID!$B$47:$BI$57,MATCH(M$7,GRID!$A$47:$A$57,0),MATCH(1,($U$2=GRID!$B$31:$BI$31)*(КАЛЕНДАРЬ!$BC19=GRID!$B$33:$BI$33), 0)),
ROUNDUP(INDEX(GRID!$B$47:$BI$57,MATCH(M$7,GRID!$A$47:$A$57,0),MATCH(1,($U$2=GRID!$B$31:$BI$31)*(КАЛЕНДАРЬ!$BC19=GRID!$B$33:$BI$33),0))*(1-GRID!$B$69),0))</f>
        <v>30400</v>
      </c>
      <c r="O513" s="49" t="s">
        <v>101</v>
      </c>
      <c r="P513" s="49" t="s">
        <v>101</v>
      </c>
      <c r="Q513" s="49" t="s">
        <v>101</v>
      </c>
      <c r="R513" s="49" t="s">
        <v>101</v>
      </c>
      <c r="S513" s="49" t="s">
        <v>101</v>
      </c>
      <c r="T513" s="49" t="s">
        <v>101</v>
      </c>
      <c r="U513" s="49" t="s">
        <v>101</v>
      </c>
      <c r="V513" s="49" t="s">
        <v>101</v>
      </c>
      <c r="W513" s="49" t="s">
        <v>101</v>
      </c>
      <c r="X513" s="49" t="s">
        <v>101</v>
      </c>
      <c r="Y513" s="146"/>
    </row>
    <row r="514" spans="1:25" x14ac:dyDescent="0.2">
      <c r="A514" s="117" t="s">
        <v>45</v>
      </c>
      <c r="B514" s="117">
        <v>17</v>
      </c>
      <c r="C514" s="47" cm="1">
        <f t="array" ref="C514">IF($I$2="Открытый тариф",
INDEX(GRID!$B$34:$BI$44,MATCH(C$7,GRID!$A$34:$A$44,0),MATCH(1,($U$2=GRID!$B$31:$BI$31)*(КАЛЕНДАРЬ!$BC20=GRID!$B$33:$BI$33), 0)),
ROUNDUP(INDEX(GRID!$B$34:$BI$44,MATCH(C$7,GRID!$A$34:$A$44,0),MATCH(1,($U$2=GRID!$B$31:$BI$31)*(КАЛЕНДАРЬ!$BC20=GRID!$B$33:$BI$33),0))*(1-GRID!$B$69),0))</f>
        <v>22500</v>
      </c>
      <c r="D514" s="47" cm="1">
        <f t="array" ref="D514">IF($I$2="Открытый тариф",
INDEX(GRID!$B$47:$BI$57,MATCH(C$7,GRID!$A$47:$A$57,0),MATCH(1,($U$2=GRID!$B$31:$BI$31)*(КАЛЕНДАРЬ!$BC20=GRID!$B$33:$BI$33), 0)),
ROUNDUP(INDEX(GRID!$B$47:$BI$57,MATCH(C$7,GRID!$A$47:$A$57,0),MATCH(1,($U$2=GRID!$B$31:$BI$31)*(КАЛЕНДАРЬ!$BC20=GRID!$B$33:$BI$33),0))*(1-GRID!$B$69),0))</f>
        <v>22500</v>
      </c>
      <c r="E514" s="47" cm="1">
        <f t="array" ref="E514">IF($I$2="Открытый тариф",
INDEX(GRID!$B$34:$BI$44,MATCH(E$7,GRID!$A$34:$A$44,0),MATCH(1,($U$2=GRID!$B$31:$BI$31)*(КАЛЕНДАРЬ!$BC20=GRID!$B$33:$BI$33), 0)),
ROUNDUP(INDEX(GRID!$B$34:$BI$44,MATCH(E$7,GRID!$A$34:$A$44,0),MATCH(1,($U$2=GRID!$B$31:$BI$31)*(КАЛЕНДАРЬ!$BC20=GRID!$B$33:$BI$33),0))*(1-GRID!$B$69),0))</f>
        <v>24400</v>
      </c>
      <c r="F514" s="47" cm="1">
        <f t="array" ref="F514">IF($I$2="Открытый тариф",
INDEX(GRID!$B$47:$BI$57,MATCH(E$7,GRID!$A$47:$A$57,0),MATCH(1,($U$2=GRID!$B$31:$BI$31)*(КАЛЕНДАРЬ!$BC20=GRID!$B$33:$BI$33), 0)),
ROUNDUP(INDEX(GRID!$B$47:$BI$57,MATCH(E$7,GRID!$A$47:$A$57,0),MATCH(1,($U$2=GRID!$B$31:$BI$31)*(КАЛЕНДАРЬ!$BC20=GRID!$B$33:$BI$33),0))*(1-GRID!$B$69),0))</f>
        <v>24400</v>
      </c>
      <c r="G514" s="47" cm="1">
        <f t="array" ref="G514">IF($I$2="Открытый тариф",
INDEX(GRID!$B$34:$BI$44,MATCH(G$7,GRID!$A$34:$A$44,0),MATCH(1,($U$2=GRID!$B$31:$BI$31)*(КАЛЕНДАРЬ!$BC20=GRID!$B$33:$BI$33), 0)),
ROUNDUP(INDEX(GRID!$B$34:$BI$44,MATCH(G$7,GRID!$A$34:$A$44,0),MATCH(1,($U$2=GRID!$B$31:$BI$31)*(КАЛЕНДАРЬ!$BC20=GRID!$B$33:$BI$33),0))*(1-GRID!$B$69),0))</f>
        <v>25500</v>
      </c>
      <c r="H514" s="47" cm="1">
        <f t="array" ref="H514">IF($I$2="Открытый тариф",
INDEX(GRID!$B$47:$BI$57,MATCH(G$7,GRID!$A$47:$A$57,0),MATCH(1,($U$2=GRID!$B$31:$BI$31)*(КАЛЕНДАРЬ!$BC20=GRID!$B$33:$BI$33), 0)),
ROUNDUP(INDEX(GRID!$B$47:$BI$57,MATCH(G$7,GRID!$A$47:$A$57,0),MATCH(1,($U$2=GRID!$B$31:$BI$31)*(КАЛЕНДАРЬ!$BC20=GRID!$B$33:$BI$33),0))*(1-GRID!$B$69),0))</f>
        <v>25500</v>
      </c>
      <c r="I514" s="47" cm="1">
        <f t="array" ref="I514">IF($I$2="Открытый тариф",
INDEX(GRID!$B$34:$BI$44,MATCH(I$7,GRID!$A$34:$A$44,0),MATCH(1,($U$2=GRID!$B$31:$BI$31)*(КАЛЕНДАРЬ!$BC20=GRID!$B$33:$BI$33), 0)),
ROUNDUP(INDEX(GRID!$B$34:$BI$44,MATCH(I$7,GRID!$A$34:$A$44,0),MATCH(1,($U$2=GRID!$B$31:$BI$31)*(КАЛЕНДАРЬ!$BC20=GRID!$B$33:$BI$33),0))*(1-GRID!$B$69),0))</f>
        <v>27400</v>
      </c>
      <c r="J514" s="47" cm="1">
        <f t="array" ref="J514">IF($I$2="Открытый тариф",
INDEX(GRID!$B$47:$BI$57,MATCH(I$7,GRID!$A$47:$A$57,0),MATCH(1,($U$2=GRID!$B$31:$BI$31)*(КАЛЕНДАРЬ!$BC20=GRID!$B$33:$BI$33), 0)),
ROUNDUP(INDEX(GRID!$B$47:$BI$57,MATCH(I$7,GRID!$A$47:$A$57,0),MATCH(1,($U$2=GRID!$B$31:$BI$31)*(КАЛЕНДАРЬ!$BC20=GRID!$B$33:$BI$33),0))*(1-GRID!$B$69),0))</f>
        <v>27400</v>
      </c>
      <c r="K514" s="47" cm="1">
        <f t="array" ref="K514">IF($I$2="Открытый тариф",
INDEX(GRID!$B$34:$BI$44,MATCH(K$7,GRID!$A$34:$A$44,0),MATCH(1,($U$2=GRID!$B$31:$BI$31)*(КАЛЕНДАРЬ!$BC20=GRID!$B$33:$BI$33), 0)),
ROUNDUP(INDEX(GRID!$B$34:$BI$44,MATCH(K$7,GRID!$A$34:$A$44,0),MATCH(1,($U$2=GRID!$B$31:$BI$31)*(КАЛЕНДАРЬ!$BC20=GRID!$B$33:$BI$33),0))*(1-GRID!$B$69),0))</f>
        <v>28500</v>
      </c>
      <c r="L514" s="47" cm="1">
        <f t="array" ref="L514">IF($I$2="Открытый тариф",
INDEX(GRID!$B$47:$BI$57,MATCH(K$7,GRID!$A$47:$A$57,0),MATCH(1,($U$2=GRID!$B$31:$BI$31)*(КАЛЕНДАРЬ!$BC20=GRID!$B$33:$BI$33), 0)),
ROUNDUP(INDEX(GRID!$B$47:$BI$57,MATCH(K$7,GRID!$A$47:$A$57,0),MATCH(1,($U$2=GRID!$B$31:$BI$31)*(КАЛЕНДАРЬ!$BC20=GRID!$B$33:$BI$33),0))*(1-GRID!$B$69),0))</f>
        <v>28500</v>
      </c>
      <c r="M514" s="47" cm="1">
        <f t="array" ref="M514">IF($I$2="Открытый тариф",
INDEX(GRID!$B$34:$BI$44,MATCH(M$7,GRID!$A$34:$A$44,0),MATCH(1,($U$2=GRID!$B$31:$BI$31)*(КАЛЕНДАРЬ!$BC20=GRID!$B$33:$BI$33), 0)),
ROUNDUP(INDEX(GRID!$B$34:$BI$44,MATCH(M$7,GRID!$A$34:$A$44,0),MATCH(1,($U$2=GRID!$B$31:$BI$31)*(КАЛЕНДАРЬ!$BC20=GRID!$B$33:$BI$33),0))*(1-GRID!$B$69),0))</f>
        <v>30400</v>
      </c>
      <c r="N514" s="47" cm="1">
        <f t="array" ref="N514">IF($I$2="Открытый тариф",
INDEX(GRID!$B$47:$BI$57,MATCH(M$7,GRID!$A$47:$A$57,0),MATCH(1,($U$2=GRID!$B$31:$BI$31)*(КАЛЕНДАРЬ!$BC20=GRID!$B$33:$BI$33), 0)),
ROUNDUP(INDEX(GRID!$B$47:$BI$57,MATCH(M$7,GRID!$A$47:$A$57,0),MATCH(1,($U$2=GRID!$B$31:$BI$31)*(КАЛЕНДАРЬ!$BC20=GRID!$B$33:$BI$33),0))*(1-GRID!$B$69),0))</f>
        <v>30400</v>
      </c>
      <c r="O514" s="49" t="s">
        <v>101</v>
      </c>
      <c r="P514" s="49" t="s">
        <v>101</v>
      </c>
      <c r="Q514" s="49" t="s">
        <v>101</v>
      </c>
      <c r="R514" s="49" t="s">
        <v>101</v>
      </c>
      <c r="S514" s="49" t="s">
        <v>101</v>
      </c>
      <c r="T514" s="49" t="s">
        <v>101</v>
      </c>
      <c r="U514" s="49" t="s">
        <v>101</v>
      </c>
      <c r="V514" s="49" t="s">
        <v>101</v>
      </c>
      <c r="W514" s="49" t="s">
        <v>101</v>
      </c>
      <c r="X514" s="49" t="s">
        <v>101</v>
      </c>
      <c r="Y514" s="146"/>
    </row>
    <row r="515" spans="1:25" x14ac:dyDescent="0.2">
      <c r="A515" s="117" t="s">
        <v>46</v>
      </c>
      <c r="B515" s="117">
        <v>18</v>
      </c>
      <c r="C515" s="47" cm="1">
        <f t="array" ref="C515">IF($I$2="Открытый тариф",
INDEX(GRID!$B$34:$BI$44,MATCH(C$7,GRID!$A$34:$A$44,0),MATCH(1,($U$2=GRID!$B$31:$BI$31)*(КАЛЕНДАРЬ!$BC21=GRID!$B$33:$BI$33), 0)),
ROUNDUP(INDEX(GRID!$B$34:$BI$44,MATCH(C$7,GRID!$A$34:$A$44,0),MATCH(1,($U$2=GRID!$B$31:$BI$31)*(КАЛЕНДАРЬ!$BC21=GRID!$B$33:$BI$33),0))*(1-GRID!$B$69),0))</f>
        <v>22500</v>
      </c>
      <c r="D515" s="47" cm="1">
        <f t="array" ref="D515">IF($I$2="Открытый тариф",
INDEX(GRID!$B$47:$BI$57,MATCH(C$7,GRID!$A$47:$A$57,0),MATCH(1,($U$2=GRID!$B$31:$BI$31)*(КАЛЕНДАРЬ!$BC21=GRID!$B$33:$BI$33), 0)),
ROUNDUP(INDEX(GRID!$B$47:$BI$57,MATCH(C$7,GRID!$A$47:$A$57,0),MATCH(1,($U$2=GRID!$B$31:$BI$31)*(КАЛЕНДАРЬ!$BC21=GRID!$B$33:$BI$33),0))*(1-GRID!$B$69),0))</f>
        <v>22500</v>
      </c>
      <c r="E515" s="47" cm="1">
        <f t="array" ref="E515">IF($I$2="Открытый тариф",
INDEX(GRID!$B$34:$BI$44,MATCH(E$7,GRID!$A$34:$A$44,0),MATCH(1,($U$2=GRID!$B$31:$BI$31)*(КАЛЕНДАРЬ!$BC21=GRID!$B$33:$BI$33), 0)),
ROUNDUP(INDEX(GRID!$B$34:$BI$44,MATCH(E$7,GRID!$A$34:$A$44,0),MATCH(1,($U$2=GRID!$B$31:$BI$31)*(КАЛЕНДАРЬ!$BC21=GRID!$B$33:$BI$33),0))*(1-GRID!$B$69),0))</f>
        <v>24400</v>
      </c>
      <c r="F515" s="47" cm="1">
        <f t="array" ref="F515">IF($I$2="Открытый тариф",
INDEX(GRID!$B$47:$BI$57,MATCH(E$7,GRID!$A$47:$A$57,0),MATCH(1,($U$2=GRID!$B$31:$BI$31)*(КАЛЕНДАРЬ!$BC21=GRID!$B$33:$BI$33), 0)),
ROUNDUP(INDEX(GRID!$B$47:$BI$57,MATCH(E$7,GRID!$A$47:$A$57,0),MATCH(1,($U$2=GRID!$B$31:$BI$31)*(КАЛЕНДАРЬ!$BC21=GRID!$B$33:$BI$33),0))*(1-GRID!$B$69),0))</f>
        <v>24400</v>
      </c>
      <c r="G515" s="47" cm="1">
        <f t="array" ref="G515">IF($I$2="Открытый тариф",
INDEX(GRID!$B$34:$BI$44,MATCH(G$7,GRID!$A$34:$A$44,0),MATCH(1,($U$2=GRID!$B$31:$BI$31)*(КАЛЕНДАРЬ!$BC21=GRID!$B$33:$BI$33), 0)),
ROUNDUP(INDEX(GRID!$B$34:$BI$44,MATCH(G$7,GRID!$A$34:$A$44,0),MATCH(1,($U$2=GRID!$B$31:$BI$31)*(КАЛЕНДАРЬ!$BC21=GRID!$B$33:$BI$33),0))*(1-GRID!$B$69),0))</f>
        <v>25500</v>
      </c>
      <c r="H515" s="47" cm="1">
        <f t="array" ref="H515">IF($I$2="Открытый тариф",
INDEX(GRID!$B$47:$BI$57,MATCH(G$7,GRID!$A$47:$A$57,0),MATCH(1,($U$2=GRID!$B$31:$BI$31)*(КАЛЕНДАРЬ!$BC21=GRID!$B$33:$BI$33), 0)),
ROUNDUP(INDEX(GRID!$B$47:$BI$57,MATCH(G$7,GRID!$A$47:$A$57,0),MATCH(1,($U$2=GRID!$B$31:$BI$31)*(КАЛЕНДАРЬ!$BC21=GRID!$B$33:$BI$33),0))*(1-GRID!$B$69),0))</f>
        <v>25500</v>
      </c>
      <c r="I515" s="47" cm="1">
        <f t="array" ref="I515">IF($I$2="Открытый тариф",
INDEX(GRID!$B$34:$BI$44,MATCH(I$7,GRID!$A$34:$A$44,0),MATCH(1,($U$2=GRID!$B$31:$BI$31)*(КАЛЕНДАРЬ!$BC21=GRID!$B$33:$BI$33), 0)),
ROUNDUP(INDEX(GRID!$B$34:$BI$44,MATCH(I$7,GRID!$A$34:$A$44,0),MATCH(1,($U$2=GRID!$B$31:$BI$31)*(КАЛЕНДАРЬ!$BC21=GRID!$B$33:$BI$33),0))*(1-GRID!$B$69),0))</f>
        <v>27400</v>
      </c>
      <c r="J515" s="47" cm="1">
        <f t="array" ref="J515">IF($I$2="Открытый тариф",
INDEX(GRID!$B$47:$BI$57,MATCH(I$7,GRID!$A$47:$A$57,0),MATCH(1,($U$2=GRID!$B$31:$BI$31)*(КАЛЕНДАРЬ!$BC21=GRID!$B$33:$BI$33), 0)),
ROUNDUP(INDEX(GRID!$B$47:$BI$57,MATCH(I$7,GRID!$A$47:$A$57,0),MATCH(1,($U$2=GRID!$B$31:$BI$31)*(КАЛЕНДАРЬ!$BC21=GRID!$B$33:$BI$33),0))*(1-GRID!$B$69),0))</f>
        <v>27400</v>
      </c>
      <c r="K515" s="47" cm="1">
        <f t="array" ref="K515">IF($I$2="Открытый тариф",
INDEX(GRID!$B$34:$BI$44,MATCH(K$7,GRID!$A$34:$A$44,0),MATCH(1,($U$2=GRID!$B$31:$BI$31)*(КАЛЕНДАРЬ!$BC21=GRID!$B$33:$BI$33), 0)),
ROUNDUP(INDEX(GRID!$B$34:$BI$44,MATCH(K$7,GRID!$A$34:$A$44,0),MATCH(1,($U$2=GRID!$B$31:$BI$31)*(КАЛЕНДАРЬ!$BC21=GRID!$B$33:$BI$33),0))*(1-GRID!$B$69),0))</f>
        <v>28500</v>
      </c>
      <c r="L515" s="47" cm="1">
        <f t="array" ref="L515">IF($I$2="Открытый тариф",
INDEX(GRID!$B$47:$BI$57,MATCH(K$7,GRID!$A$47:$A$57,0),MATCH(1,($U$2=GRID!$B$31:$BI$31)*(КАЛЕНДАРЬ!$BC21=GRID!$B$33:$BI$33), 0)),
ROUNDUP(INDEX(GRID!$B$47:$BI$57,MATCH(K$7,GRID!$A$47:$A$57,0),MATCH(1,($U$2=GRID!$B$31:$BI$31)*(КАЛЕНДАРЬ!$BC21=GRID!$B$33:$BI$33),0))*(1-GRID!$B$69),0))</f>
        <v>28500</v>
      </c>
      <c r="M515" s="47" cm="1">
        <f t="array" ref="M515">IF($I$2="Открытый тариф",
INDEX(GRID!$B$34:$BI$44,MATCH(M$7,GRID!$A$34:$A$44,0),MATCH(1,($U$2=GRID!$B$31:$BI$31)*(КАЛЕНДАРЬ!$BC21=GRID!$B$33:$BI$33), 0)),
ROUNDUP(INDEX(GRID!$B$34:$BI$44,MATCH(M$7,GRID!$A$34:$A$44,0),MATCH(1,($U$2=GRID!$B$31:$BI$31)*(КАЛЕНДАРЬ!$BC21=GRID!$B$33:$BI$33),0))*(1-GRID!$B$69),0))</f>
        <v>30400</v>
      </c>
      <c r="N515" s="47" cm="1">
        <f t="array" ref="N515">IF($I$2="Открытый тариф",
INDEX(GRID!$B$47:$BI$57,MATCH(M$7,GRID!$A$47:$A$57,0),MATCH(1,($U$2=GRID!$B$31:$BI$31)*(КАЛЕНДАРЬ!$BC21=GRID!$B$33:$BI$33), 0)),
ROUNDUP(INDEX(GRID!$B$47:$BI$57,MATCH(M$7,GRID!$A$47:$A$57,0),MATCH(1,($U$2=GRID!$B$31:$BI$31)*(КАЛЕНДАРЬ!$BC21=GRID!$B$33:$BI$33),0))*(1-GRID!$B$69),0))</f>
        <v>30400</v>
      </c>
      <c r="O515" s="49" t="s">
        <v>101</v>
      </c>
      <c r="P515" s="49" t="s">
        <v>101</v>
      </c>
      <c r="Q515" s="49" t="s">
        <v>101</v>
      </c>
      <c r="R515" s="49" t="s">
        <v>101</v>
      </c>
      <c r="S515" s="49" t="s">
        <v>101</v>
      </c>
      <c r="T515" s="49" t="s">
        <v>101</v>
      </c>
      <c r="U515" s="49" t="s">
        <v>101</v>
      </c>
      <c r="V515" s="49" t="s">
        <v>101</v>
      </c>
      <c r="W515" s="49" t="s">
        <v>101</v>
      </c>
      <c r="X515" s="49" t="s">
        <v>101</v>
      </c>
      <c r="Y515" s="146"/>
    </row>
    <row r="516" spans="1:25" x14ac:dyDescent="0.2">
      <c r="A516" s="117" t="s">
        <v>47</v>
      </c>
      <c r="B516" s="117">
        <v>19</v>
      </c>
      <c r="C516" s="47" cm="1">
        <f t="array" ref="C516">IF($I$2="Открытый тариф",
INDEX(GRID!$B$34:$BI$44,MATCH(C$7,GRID!$A$34:$A$44,0),MATCH(1,($U$2=GRID!$B$31:$BI$31)*(КАЛЕНДАРЬ!$BC22=GRID!$B$33:$BI$33), 0)),
ROUNDUP(INDEX(GRID!$B$34:$BI$44,MATCH(C$7,GRID!$A$34:$A$44,0),MATCH(1,($U$2=GRID!$B$31:$BI$31)*(КАЛЕНДАРЬ!$BC22=GRID!$B$33:$BI$33),0))*(1-GRID!$B$69),0))</f>
        <v>22500</v>
      </c>
      <c r="D516" s="47" cm="1">
        <f t="array" ref="D516">IF($I$2="Открытый тариф",
INDEX(GRID!$B$47:$BI$57,MATCH(C$7,GRID!$A$47:$A$57,0),MATCH(1,($U$2=GRID!$B$31:$BI$31)*(КАЛЕНДАРЬ!$BC22=GRID!$B$33:$BI$33), 0)),
ROUNDUP(INDEX(GRID!$B$47:$BI$57,MATCH(C$7,GRID!$A$47:$A$57,0),MATCH(1,($U$2=GRID!$B$31:$BI$31)*(КАЛЕНДАРЬ!$BC22=GRID!$B$33:$BI$33),0))*(1-GRID!$B$69),0))</f>
        <v>22500</v>
      </c>
      <c r="E516" s="47" cm="1">
        <f t="array" ref="E516">IF($I$2="Открытый тариф",
INDEX(GRID!$B$34:$BI$44,MATCH(E$7,GRID!$A$34:$A$44,0),MATCH(1,($U$2=GRID!$B$31:$BI$31)*(КАЛЕНДАРЬ!$BC22=GRID!$B$33:$BI$33), 0)),
ROUNDUP(INDEX(GRID!$B$34:$BI$44,MATCH(E$7,GRID!$A$34:$A$44,0),MATCH(1,($U$2=GRID!$B$31:$BI$31)*(КАЛЕНДАРЬ!$BC22=GRID!$B$33:$BI$33),0))*(1-GRID!$B$69),0))</f>
        <v>24400</v>
      </c>
      <c r="F516" s="47" cm="1">
        <f t="array" ref="F516">IF($I$2="Открытый тариф",
INDEX(GRID!$B$47:$BI$57,MATCH(E$7,GRID!$A$47:$A$57,0),MATCH(1,($U$2=GRID!$B$31:$BI$31)*(КАЛЕНДАРЬ!$BC22=GRID!$B$33:$BI$33), 0)),
ROUNDUP(INDEX(GRID!$B$47:$BI$57,MATCH(E$7,GRID!$A$47:$A$57,0),MATCH(1,($U$2=GRID!$B$31:$BI$31)*(КАЛЕНДАРЬ!$BC22=GRID!$B$33:$BI$33),0))*(1-GRID!$B$69),0))</f>
        <v>24400</v>
      </c>
      <c r="G516" s="47" cm="1">
        <f t="array" ref="G516">IF($I$2="Открытый тариф",
INDEX(GRID!$B$34:$BI$44,MATCH(G$7,GRID!$A$34:$A$44,0),MATCH(1,($U$2=GRID!$B$31:$BI$31)*(КАЛЕНДАРЬ!$BC22=GRID!$B$33:$BI$33), 0)),
ROUNDUP(INDEX(GRID!$B$34:$BI$44,MATCH(G$7,GRID!$A$34:$A$44,0),MATCH(1,($U$2=GRID!$B$31:$BI$31)*(КАЛЕНДАРЬ!$BC22=GRID!$B$33:$BI$33),0))*(1-GRID!$B$69),0))</f>
        <v>25500</v>
      </c>
      <c r="H516" s="47" cm="1">
        <f t="array" ref="H516">IF($I$2="Открытый тариф",
INDEX(GRID!$B$47:$BI$57,MATCH(G$7,GRID!$A$47:$A$57,0),MATCH(1,($U$2=GRID!$B$31:$BI$31)*(КАЛЕНДАРЬ!$BC22=GRID!$B$33:$BI$33), 0)),
ROUNDUP(INDEX(GRID!$B$47:$BI$57,MATCH(G$7,GRID!$A$47:$A$57,0),MATCH(1,($U$2=GRID!$B$31:$BI$31)*(КАЛЕНДАРЬ!$BC22=GRID!$B$33:$BI$33),0))*(1-GRID!$B$69),0))</f>
        <v>25500</v>
      </c>
      <c r="I516" s="47" cm="1">
        <f t="array" ref="I516">IF($I$2="Открытый тариф",
INDEX(GRID!$B$34:$BI$44,MATCH(I$7,GRID!$A$34:$A$44,0),MATCH(1,($U$2=GRID!$B$31:$BI$31)*(КАЛЕНДАРЬ!$BC22=GRID!$B$33:$BI$33), 0)),
ROUNDUP(INDEX(GRID!$B$34:$BI$44,MATCH(I$7,GRID!$A$34:$A$44,0),MATCH(1,($U$2=GRID!$B$31:$BI$31)*(КАЛЕНДАРЬ!$BC22=GRID!$B$33:$BI$33),0))*(1-GRID!$B$69),0))</f>
        <v>27400</v>
      </c>
      <c r="J516" s="47" cm="1">
        <f t="array" ref="J516">IF($I$2="Открытый тариф",
INDEX(GRID!$B$47:$BI$57,MATCH(I$7,GRID!$A$47:$A$57,0),MATCH(1,($U$2=GRID!$B$31:$BI$31)*(КАЛЕНДАРЬ!$BC22=GRID!$B$33:$BI$33), 0)),
ROUNDUP(INDEX(GRID!$B$47:$BI$57,MATCH(I$7,GRID!$A$47:$A$57,0),MATCH(1,($U$2=GRID!$B$31:$BI$31)*(КАЛЕНДАРЬ!$BC22=GRID!$B$33:$BI$33),0))*(1-GRID!$B$69),0))</f>
        <v>27400</v>
      </c>
      <c r="K516" s="47" cm="1">
        <f t="array" ref="K516">IF($I$2="Открытый тариф",
INDEX(GRID!$B$34:$BI$44,MATCH(K$7,GRID!$A$34:$A$44,0),MATCH(1,($U$2=GRID!$B$31:$BI$31)*(КАЛЕНДАРЬ!$BC22=GRID!$B$33:$BI$33), 0)),
ROUNDUP(INDEX(GRID!$B$34:$BI$44,MATCH(K$7,GRID!$A$34:$A$44,0),MATCH(1,($U$2=GRID!$B$31:$BI$31)*(КАЛЕНДАРЬ!$BC22=GRID!$B$33:$BI$33),0))*(1-GRID!$B$69),0))</f>
        <v>28500</v>
      </c>
      <c r="L516" s="47" cm="1">
        <f t="array" ref="L516">IF($I$2="Открытый тариф",
INDEX(GRID!$B$47:$BI$57,MATCH(K$7,GRID!$A$47:$A$57,0),MATCH(1,($U$2=GRID!$B$31:$BI$31)*(КАЛЕНДАРЬ!$BC22=GRID!$B$33:$BI$33), 0)),
ROUNDUP(INDEX(GRID!$B$47:$BI$57,MATCH(K$7,GRID!$A$47:$A$57,0),MATCH(1,($U$2=GRID!$B$31:$BI$31)*(КАЛЕНДАРЬ!$BC22=GRID!$B$33:$BI$33),0))*(1-GRID!$B$69),0))</f>
        <v>28500</v>
      </c>
      <c r="M516" s="47" cm="1">
        <f t="array" ref="M516">IF($I$2="Открытый тариф",
INDEX(GRID!$B$34:$BI$44,MATCH(M$7,GRID!$A$34:$A$44,0),MATCH(1,($U$2=GRID!$B$31:$BI$31)*(КАЛЕНДАРЬ!$BC22=GRID!$B$33:$BI$33), 0)),
ROUNDUP(INDEX(GRID!$B$34:$BI$44,MATCH(M$7,GRID!$A$34:$A$44,0),MATCH(1,($U$2=GRID!$B$31:$BI$31)*(КАЛЕНДАРЬ!$BC22=GRID!$B$33:$BI$33),0))*(1-GRID!$B$69),0))</f>
        <v>30400</v>
      </c>
      <c r="N516" s="47" cm="1">
        <f t="array" ref="N516">IF($I$2="Открытый тариф",
INDEX(GRID!$B$47:$BI$57,MATCH(M$7,GRID!$A$47:$A$57,0),MATCH(1,($U$2=GRID!$B$31:$BI$31)*(КАЛЕНДАРЬ!$BC22=GRID!$B$33:$BI$33), 0)),
ROUNDUP(INDEX(GRID!$B$47:$BI$57,MATCH(M$7,GRID!$A$47:$A$57,0),MATCH(1,($U$2=GRID!$B$31:$BI$31)*(КАЛЕНДАРЬ!$BC22=GRID!$B$33:$BI$33),0))*(1-GRID!$B$69),0))</f>
        <v>30400</v>
      </c>
      <c r="O516" s="49" t="s">
        <v>101</v>
      </c>
      <c r="P516" s="49" t="s">
        <v>101</v>
      </c>
      <c r="Q516" s="49" t="s">
        <v>101</v>
      </c>
      <c r="R516" s="49" t="s">
        <v>101</v>
      </c>
      <c r="S516" s="49" t="s">
        <v>101</v>
      </c>
      <c r="T516" s="49" t="s">
        <v>101</v>
      </c>
      <c r="U516" s="49" t="s">
        <v>101</v>
      </c>
      <c r="V516" s="49" t="s">
        <v>101</v>
      </c>
      <c r="W516" s="49" t="s">
        <v>101</v>
      </c>
      <c r="X516" s="49" t="s">
        <v>101</v>
      </c>
      <c r="Y516" s="146"/>
    </row>
    <row r="517" spans="1:25" x14ac:dyDescent="0.2">
      <c r="A517" s="117" t="s">
        <v>48</v>
      </c>
      <c r="B517" s="117">
        <v>20</v>
      </c>
      <c r="C517" s="47" cm="1">
        <f t="array" ref="C517">IF($I$2="Открытый тариф",
INDEX(GRID!$B$34:$BI$44,MATCH(C$7,GRID!$A$34:$A$44,0),MATCH(1,($U$2=GRID!$B$31:$BI$31)*(КАЛЕНДАРЬ!$BC23=GRID!$B$33:$BI$33), 0)),
ROUNDUP(INDEX(GRID!$B$34:$BI$44,MATCH(C$7,GRID!$A$34:$A$44,0),MATCH(1,($U$2=GRID!$B$31:$BI$31)*(КАЛЕНДАРЬ!$BC23=GRID!$B$33:$BI$33),0))*(1-GRID!$B$69),0))</f>
        <v>22500</v>
      </c>
      <c r="D517" s="47" cm="1">
        <f t="array" ref="D517">IF($I$2="Открытый тариф",
INDEX(GRID!$B$47:$BI$57,MATCH(C$7,GRID!$A$47:$A$57,0),MATCH(1,($U$2=GRID!$B$31:$BI$31)*(КАЛЕНДАРЬ!$BC23=GRID!$B$33:$BI$33), 0)),
ROUNDUP(INDEX(GRID!$B$47:$BI$57,MATCH(C$7,GRID!$A$47:$A$57,0),MATCH(1,($U$2=GRID!$B$31:$BI$31)*(КАЛЕНДАРЬ!$BC23=GRID!$B$33:$BI$33),0))*(1-GRID!$B$69),0))</f>
        <v>22500</v>
      </c>
      <c r="E517" s="47" cm="1">
        <f t="array" ref="E517">IF($I$2="Открытый тариф",
INDEX(GRID!$B$34:$BI$44,MATCH(E$7,GRID!$A$34:$A$44,0),MATCH(1,($U$2=GRID!$B$31:$BI$31)*(КАЛЕНДАРЬ!$BC23=GRID!$B$33:$BI$33), 0)),
ROUNDUP(INDEX(GRID!$B$34:$BI$44,MATCH(E$7,GRID!$A$34:$A$44,0),MATCH(1,($U$2=GRID!$B$31:$BI$31)*(КАЛЕНДАРЬ!$BC23=GRID!$B$33:$BI$33),0))*(1-GRID!$B$69),0))</f>
        <v>24400</v>
      </c>
      <c r="F517" s="47" cm="1">
        <f t="array" ref="F517">IF($I$2="Открытый тариф",
INDEX(GRID!$B$47:$BI$57,MATCH(E$7,GRID!$A$47:$A$57,0),MATCH(1,($U$2=GRID!$B$31:$BI$31)*(КАЛЕНДАРЬ!$BC23=GRID!$B$33:$BI$33), 0)),
ROUNDUP(INDEX(GRID!$B$47:$BI$57,MATCH(E$7,GRID!$A$47:$A$57,0),MATCH(1,($U$2=GRID!$B$31:$BI$31)*(КАЛЕНДАРЬ!$BC23=GRID!$B$33:$BI$33),0))*(1-GRID!$B$69),0))</f>
        <v>24400</v>
      </c>
      <c r="G517" s="47" cm="1">
        <f t="array" ref="G517">IF($I$2="Открытый тариф",
INDEX(GRID!$B$34:$BI$44,MATCH(G$7,GRID!$A$34:$A$44,0),MATCH(1,($U$2=GRID!$B$31:$BI$31)*(КАЛЕНДАРЬ!$BC23=GRID!$B$33:$BI$33), 0)),
ROUNDUP(INDEX(GRID!$B$34:$BI$44,MATCH(G$7,GRID!$A$34:$A$44,0),MATCH(1,($U$2=GRID!$B$31:$BI$31)*(КАЛЕНДАРЬ!$BC23=GRID!$B$33:$BI$33),0))*(1-GRID!$B$69),0))</f>
        <v>25500</v>
      </c>
      <c r="H517" s="47" cm="1">
        <f t="array" ref="H517">IF($I$2="Открытый тариф",
INDEX(GRID!$B$47:$BI$57,MATCH(G$7,GRID!$A$47:$A$57,0),MATCH(1,($U$2=GRID!$B$31:$BI$31)*(КАЛЕНДАРЬ!$BC23=GRID!$B$33:$BI$33), 0)),
ROUNDUP(INDEX(GRID!$B$47:$BI$57,MATCH(G$7,GRID!$A$47:$A$57,0),MATCH(1,($U$2=GRID!$B$31:$BI$31)*(КАЛЕНДАРЬ!$BC23=GRID!$B$33:$BI$33),0))*(1-GRID!$B$69),0))</f>
        <v>25500</v>
      </c>
      <c r="I517" s="47" cm="1">
        <f t="array" ref="I517">IF($I$2="Открытый тариф",
INDEX(GRID!$B$34:$BI$44,MATCH(I$7,GRID!$A$34:$A$44,0),MATCH(1,($U$2=GRID!$B$31:$BI$31)*(КАЛЕНДАРЬ!$BC23=GRID!$B$33:$BI$33), 0)),
ROUNDUP(INDEX(GRID!$B$34:$BI$44,MATCH(I$7,GRID!$A$34:$A$44,0),MATCH(1,($U$2=GRID!$B$31:$BI$31)*(КАЛЕНДАРЬ!$BC23=GRID!$B$33:$BI$33),0))*(1-GRID!$B$69),0))</f>
        <v>27400</v>
      </c>
      <c r="J517" s="47" cm="1">
        <f t="array" ref="J517">IF($I$2="Открытый тариф",
INDEX(GRID!$B$47:$BI$57,MATCH(I$7,GRID!$A$47:$A$57,0),MATCH(1,($U$2=GRID!$B$31:$BI$31)*(КАЛЕНДАРЬ!$BC23=GRID!$B$33:$BI$33), 0)),
ROUNDUP(INDEX(GRID!$B$47:$BI$57,MATCH(I$7,GRID!$A$47:$A$57,0),MATCH(1,($U$2=GRID!$B$31:$BI$31)*(КАЛЕНДАРЬ!$BC23=GRID!$B$33:$BI$33),0))*(1-GRID!$B$69),0))</f>
        <v>27400</v>
      </c>
      <c r="K517" s="47" cm="1">
        <f t="array" ref="K517">IF($I$2="Открытый тариф",
INDEX(GRID!$B$34:$BI$44,MATCH(K$7,GRID!$A$34:$A$44,0),MATCH(1,($U$2=GRID!$B$31:$BI$31)*(КАЛЕНДАРЬ!$BC23=GRID!$B$33:$BI$33), 0)),
ROUNDUP(INDEX(GRID!$B$34:$BI$44,MATCH(K$7,GRID!$A$34:$A$44,0),MATCH(1,($U$2=GRID!$B$31:$BI$31)*(КАЛЕНДАРЬ!$BC23=GRID!$B$33:$BI$33),0))*(1-GRID!$B$69),0))</f>
        <v>28500</v>
      </c>
      <c r="L517" s="47" cm="1">
        <f t="array" ref="L517">IF($I$2="Открытый тариф",
INDEX(GRID!$B$47:$BI$57,MATCH(K$7,GRID!$A$47:$A$57,0),MATCH(1,($U$2=GRID!$B$31:$BI$31)*(КАЛЕНДАРЬ!$BC23=GRID!$B$33:$BI$33), 0)),
ROUNDUP(INDEX(GRID!$B$47:$BI$57,MATCH(K$7,GRID!$A$47:$A$57,0),MATCH(1,($U$2=GRID!$B$31:$BI$31)*(КАЛЕНДАРЬ!$BC23=GRID!$B$33:$BI$33),0))*(1-GRID!$B$69),0))</f>
        <v>28500</v>
      </c>
      <c r="M517" s="47" cm="1">
        <f t="array" ref="M517">IF($I$2="Открытый тариф",
INDEX(GRID!$B$34:$BI$44,MATCH(M$7,GRID!$A$34:$A$44,0),MATCH(1,($U$2=GRID!$B$31:$BI$31)*(КАЛЕНДАРЬ!$BC23=GRID!$B$33:$BI$33), 0)),
ROUNDUP(INDEX(GRID!$B$34:$BI$44,MATCH(M$7,GRID!$A$34:$A$44,0),MATCH(1,($U$2=GRID!$B$31:$BI$31)*(КАЛЕНДАРЬ!$BC23=GRID!$B$33:$BI$33),0))*(1-GRID!$B$69),0))</f>
        <v>30400</v>
      </c>
      <c r="N517" s="47" cm="1">
        <f t="array" ref="N517">IF($I$2="Открытый тариф",
INDEX(GRID!$B$47:$BI$57,MATCH(M$7,GRID!$A$47:$A$57,0),MATCH(1,($U$2=GRID!$B$31:$BI$31)*(КАЛЕНДАРЬ!$BC23=GRID!$B$33:$BI$33), 0)),
ROUNDUP(INDEX(GRID!$B$47:$BI$57,MATCH(M$7,GRID!$A$47:$A$57,0),MATCH(1,($U$2=GRID!$B$31:$BI$31)*(КАЛЕНДАРЬ!$BC23=GRID!$B$33:$BI$33),0))*(1-GRID!$B$69),0))</f>
        <v>30400</v>
      </c>
      <c r="O517" s="49" t="s">
        <v>101</v>
      </c>
      <c r="P517" s="49" t="s">
        <v>101</v>
      </c>
      <c r="Q517" s="49" t="s">
        <v>101</v>
      </c>
      <c r="R517" s="49" t="s">
        <v>101</v>
      </c>
      <c r="S517" s="49" t="s">
        <v>101</v>
      </c>
      <c r="T517" s="49" t="s">
        <v>101</v>
      </c>
      <c r="U517" s="49" t="s">
        <v>101</v>
      </c>
      <c r="V517" s="49" t="s">
        <v>101</v>
      </c>
      <c r="W517" s="49" t="s">
        <v>101</v>
      </c>
      <c r="X517" s="49" t="s">
        <v>101</v>
      </c>
      <c r="Y517" s="146"/>
    </row>
    <row r="518" spans="1:25" x14ac:dyDescent="0.2">
      <c r="A518" s="117" t="s">
        <v>42</v>
      </c>
      <c r="B518" s="117">
        <v>21</v>
      </c>
      <c r="C518" s="47" cm="1">
        <f t="array" ref="C518">IF($I$2="Открытый тариф",
INDEX(GRID!$B$34:$BI$44,MATCH(C$7,GRID!$A$34:$A$44,0),MATCH(1,($U$2=GRID!$B$31:$BI$31)*(КАЛЕНДАРЬ!$BC24=GRID!$B$33:$BI$33), 0)),
ROUNDUP(INDEX(GRID!$B$34:$BI$44,MATCH(C$7,GRID!$A$34:$A$44,0),MATCH(1,($U$2=GRID!$B$31:$BI$31)*(КАЛЕНДАРЬ!$BC24=GRID!$B$33:$BI$33),0))*(1-GRID!$B$69),0))</f>
        <v>22500</v>
      </c>
      <c r="D518" s="47" cm="1">
        <f t="array" ref="D518">IF($I$2="Открытый тариф",
INDEX(GRID!$B$47:$BI$57,MATCH(C$7,GRID!$A$47:$A$57,0),MATCH(1,($U$2=GRID!$B$31:$BI$31)*(КАЛЕНДАРЬ!$BC24=GRID!$B$33:$BI$33), 0)),
ROUNDUP(INDEX(GRID!$B$47:$BI$57,MATCH(C$7,GRID!$A$47:$A$57,0),MATCH(1,($U$2=GRID!$B$31:$BI$31)*(КАЛЕНДАРЬ!$BC24=GRID!$B$33:$BI$33),0))*(1-GRID!$B$69),0))</f>
        <v>22500</v>
      </c>
      <c r="E518" s="47" cm="1">
        <f t="array" ref="E518">IF($I$2="Открытый тариф",
INDEX(GRID!$B$34:$BI$44,MATCH(E$7,GRID!$A$34:$A$44,0),MATCH(1,($U$2=GRID!$B$31:$BI$31)*(КАЛЕНДАРЬ!$BC24=GRID!$B$33:$BI$33), 0)),
ROUNDUP(INDEX(GRID!$B$34:$BI$44,MATCH(E$7,GRID!$A$34:$A$44,0),MATCH(1,($U$2=GRID!$B$31:$BI$31)*(КАЛЕНДАРЬ!$BC24=GRID!$B$33:$BI$33),0))*(1-GRID!$B$69),0))</f>
        <v>24400</v>
      </c>
      <c r="F518" s="47" cm="1">
        <f t="array" ref="F518">IF($I$2="Открытый тариф",
INDEX(GRID!$B$47:$BI$57,MATCH(E$7,GRID!$A$47:$A$57,0),MATCH(1,($U$2=GRID!$B$31:$BI$31)*(КАЛЕНДАРЬ!$BC24=GRID!$B$33:$BI$33), 0)),
ROUNDUP(INDEX(GRID!$B$47:$BI$57,MATCH(E$7,GRID!$A$47:$A$57,0),MATCH(1,($U$2=GRID!$B$31:$BI$31)*(КАЛЕНДАРЬ!$BC24=GRID!$B$33:$BI$33),0))*(1-GRID!$B$69),0))</f>
        <v>24400</v>
      </c>
      <c r="G518" s="47" cm="1">
        <f t="array" ref="G518">IF($I$2="Открытый тариф",
INDEX(GRID!$B$34:$BI$44,MATCH(G$7,GRID!$A$34:$A$44,0),MATCH(1,($U$2=GRID!$B$31:$BI$31)*(КАЛЕНДАРЬ!$BC24=GRID!$B$33:$BI$33), 0)),
ROUNDUP(INDEX(GRID!$B$34:$BI$44,MATCH(G$7,GRID!$A$34:$A$44,0),MATCH(1,($U$2=GRID!$B$31:$BI$31)*(КАЛЕНДАРЬ!$BC24=GRID!$B$33:$BI$33),0))*(1-GRID!$B$69),0))</f>
        <v>25500</v>
      </c>
      <c r="H518" s="47" cm="1">
        <f t="array" ref="H518">IF($I$2="Открытый тариф",
INDEX(GRID!$B$47:$BI$57,MATCH(G$7,GRID!$A$47:$A$57,0),MATCH(1,($U$2=GRID!$B$31:$BI$31)*(КАЛЕНДАРЬ!$BC24=GRID!$B$33:$BI$33), 0)),
ROUNDUP(INDEX(GRID!$B$47:$BI$57,MATCH(G$7,GRID!$A$47:$A$57,0),MATCH(1,($U$2=GRID!$B$31:$BI$31)*(КАЛЕНДАРЬ!$BC24=GRID!$B$33:$BI$33),0))*(1-GRID!$B$69),0))</f>
        <v>25500</v>
      </c>
      <c r="I518" s="47" cm="1">
        <f t="array" ref="I518">IF($I$2="Открытый тариф",
INDEX(GRID!$B$34:$BI$44,MATCH(I$7,GRID!$A$34:$A$44,0),MATCH(1,($U$2=GRID!$B$31:$BI$31)*(КАЛЕНДАРЬ!$BC24=GRID!$B$33:$BI$33), 0)),
ROUNDUP(INDEX(GRID!$B$34:$BI$44,MATCH(I$7,GRID!$A$34:$A$44,0),MATCH(1,($U$2=GRID!$B$31:$BI$31)*(КАЛЕНДАРЬ!$BC24=GRID!$B$33:$BI$33),0))*(1-GRID!$B$69),0))</f>
        <v>27400</v>
      </c>
      <c r="J518" s="47" cm="1">
        <f t="array" ref="J518">IF($I$2="Открытый тариф",
INDEX(GRID!$B$47:$BI$57,MATCH(I$7,GRID!$A$47:$A$57,0),MATCH(1,($U$2=GRID!$B$31:$BI$31)*(КАЛЕНДАРЬ!$BC24=GRID!$B$33:$BI$33), 0)),
ROUNDUP(INDEX(GRID!$B$47:$BI$57,MATCH(I$7,GRID!$A$47:$A$57,0),MATCH(1,($U$2=GRID!$B$31:$BI$31)*(КАЛЕНДАРЬ!$BC24=GRID!$B$33:$BI$33),0))*(1-GRID!$B$69),0))</f>
        <v>27400</v>
      </c>
      <c r="K518" s="47" cm="1">
        <f t="array" ref="K518">IF($I$2="Открытый тариф",
INDEX(GRID!$B$34:$BI$44,MATCH(K$7,GRID!$A$34:$A$44,0),MATCH(1,($U$2=GRID!$B$31:$BI$31)*(КАЛЕНДАРЬ!$BC24=GRID!$B$33:$BI$33), 0)),
ROUNDUP(INDEX(GRID!$B$34:$BI$44,MATCH(K$7,GRID!$A$34:$A$44,0),MATCH(1,($U$2=GRID!$B$31:$BI$31)*(КАЛЕНДАРЬ!$BC24=GRID!$B$33:$BI$33),0))*(1-GRID!$B$69),0))</f>
        <v>28500</v>
      </c>
      <c r="L518" s="47" cm="1">
        <f t="array" ref="L518">IF($I$2="Открытый тариф",
INDEX(GRID!$B$47:$BI$57,MATCH(K$7,GRID!$A$47:$A$57,0),MATCH(1,($U$2=GRID!$B$31:$BI$31)*(КАЛЕНДАРЬ!$BC24=GRID!$B$33:$BI$33), 0)),
ROUNDUP(INDEX(GRID!$B$47:$BI$57,MATCH(K$7,GRID!$A$47:$A$57,0),MATCH(1,($U$2=GRID!$B$31:$BI$31)*(КАЛЕНДАРЬ!$BC24=GRID!$B$33:$BI$33),0))*(1-GRID!$B$69),0))</f>
        <v>28500</v>
      </c>
      <c r="M518" s="47" cm="1">
        <f t="array" ref="M518">IF($I$2="Открытый тариф",
INDEX(GRID!$B$34:$BI$44,MATCH(M$7,GRID!$A$34:$A$44,0),MATCH(1,($U$2=GRID!$B$31:$BI$31)*(КАЛЕНДАРЬ!$BC24=GRID!$B$33:$BI$33), 0)),
ROUNDUP(INDEX(GRID!$B$34:$BI$44,MATCH(M$7,GRID!$A$34:$A$44,0),MATCH(1,($U$2=GRID!$B$31:$BI$31)*(КАЛЕНДАРЬ!$BC24=GRID!$B$33:$BI$33),0))*(1-GRID!$B$69),0))</f>
        <v>30400</v>
      </c>
      <c r="N518" s="47" cm="1">
        <f t="array" ref="N518">IF($I$2="Открытый тариф",
INDEX(GRID!$B$47:$BI$57,MATCH(M$7,GRID!$A$47:$A$57,0),MATCH(1,($U$2=GRID!$B$31:$BI$31)*(КАЛЕНДАРЬ!$BC24=GRID!$B$33:$BI$33), 0)),
ROUNDUP(INDEX(GRID!$B$47:$BI$57,MATCH(M$7,GRID!$A$47:$A$57,0),MATCH(1,($U$2=GRID!$B$31:$BI$31)*(КАЛЕНДАРЬ!$BC24=GRID!$B$33:$BI$33),0))*(1-GRID!$B$69),0))</f>
        <v>30400</v>
      </c>
      <c r="O518" s="49" t="s">
        <v>101</v>
      </c>
      <c r="P518" s="49" t="s">
        <v>101</v>
      </c>
      <c r="Q518" s="49" t="s">
        <v>101</v>
      </c>
      <c r="R518" s="49" t="s">
        <v>101</v>
      </c>
      <c r="S518" s="49" t="s">
        <v>101</v>
      </c>
      <c r="T518" s="49" t="s">
        <v>101</v>
      </c>
      <c r="U518" s="49" t="s">
        <v>101</v>
      </c>
      <c r="V518" s="49" t="s">
        <v>101</v>
      </c>
      <c r="W518" s="49" t="s">
        <v>101</v>
      </c>
      <c r="X518" s="49" t="s">
        <v>101</v>
      </c>
      <c r="Y518" s="146"/>
    </row>
    <row r="519" spans="1:25" x14ac:dyDescent="0.2">
      <c r="A519" s="117" t="s">
        <v>43</v>
      </c>
      <c r="B519" s="117">
        <v>22</v>
      </c>
      <c r="C519" s="47" cm="1">
        <f t="array" ref="C519">IF($I$2="Открытый тариф",
INDEX(GRID!$B$34:$BI$44,MATCH(C$7,GRID!$A$34:$A$44,0),MATCH(1,($U$2=GRID!$B$31:$BI$31)*(КАЛЕНДАРЬ!$BC25=GRID!$B$33:$BI$33), 0)),
ROUNDUP(INDEX(GRID!$B$34:$BI$44,MATCH(C$7,GRID!$A$34:$A$44,0),MATCH(1,($U$2=GRID!$B$31:$BI$31)*(КАЛЕНДАРЬ!$BC25=GRID!$B$33:$BI$33),0))*(1-GRID!$B$69),0))</f>
        <v>22500</v>
      </c>
      <c r="D519" s="47" cm="1">
        <f t="array" ref="D519">IF($I$2="Открытый тариф",
INDEX(GRID!$B$47:$BI$57,MATCH(C$7,GRID!$A$47:$A$57,0),MATCH(1,($U$2=GRID!$B$31:$BI$31)*(КАЛЕНДАРЬ!$BC25=GRID!$B$33:$BI$33), 0)),
ROUNDUP(INDEX(GRID!$B$47:$BI$57,MATCH(C$7,GRID!$A$47:$A$57,0),MATCH(1,($U$2=GRID!$B$31:$BI$31)*(КАЛЕНДАРЬ!$BC25=GRID!$B$33:$BI$33),0))*(1-GRID!$B$69),0))</f>
        <v>22500</v>
      </c>
      <c r="E519" s="47" cm="1">
        <f t="array" ref="E519">IF($I$2="Открытый тариф",
INDEX(GRID!$B$34:$BI$44,MATCH(E$7,GRID!$A$34:$A$44,0),MATCH(1,($U$2=GRID!$B$31:$BI$31)*(КАЛЕНДАРЬ!$BC25=GRID!$B$33:$BI$33), 0)),
ROUNDUP(INDEX(GRID!$B$34:$BI$44,MATCH(E$7,GRID!$A$34:$A$44,0),MATCH(1,($U$2=GRID!$B$31:$BI$31)*(КАЛЕНДАРЬ!$BC25=GRID!$B$33:$BI$33),0))*(1-GRID!$B$69),0))</f>
        <v>24400</v>
      </c>
      <c r="F519" s="47" cm="1">
        <f t="array" ref="F519">IF($I$2="Открытый тариф",
INDEX(GRID!$B$47:$BI$57,MATCH(E$7,GRID!$A$47:$A$57,0),MATCH(1,($U$2=GRID!$B$31:$BI$31)*(КАЛЕНДАРЬ!$BC25=GRID!$B$33:$BI$33), 0)),
ROUNDUP(INDEX(GRID!$B$47:$BI$57,MATCH(E$7,GRID!$A$47:$A$57,0),MATCH(1,($U$2=GRID!$B$31:$BI$31)*(КАЛЕНДАРЬ!$BC25=GRID!$B$33:$BI$33),0))*(1-GRID!$B$69),0))</f>
        <v>24400</v>
      </c>
      <c r="G519" s="47" cm="1">
        <f t="array" ref="G519">IF($I$2="Открытый тариф",
INDEX(GRID!$B$34:$BI$44,MATCH(G$7,GRID!$A$34:$A$44,0),MATCH(1,($U$2=GRID!$B$31:$BI$31)*(КАЛЕНДАРЬ!$BC25=GRID!$B$33:$BI$33), 0)),
ROUNDUP(INDEX(GRID!$B$34:$BI$44,MATCH(G$7,GRID!$A$34:$A$44,0),MATCH(1,($U$2=GRID!$B$31:$BI$31)*(КАЛЕНДАРЬ!$BC25=GRID!$B$33:$BI$33),0))*(1-GRID!$B$69),0))</f>
        <v>25500</v>
      </c>
      <c r="H519" s="47" cm="1">
        <f t="array" ref="H519">IF($I$2="Открытый тариф",
INDEX(GRID!$B$47:$BI$57,MATCH(G$7,GRID!$A$47:$A$57,0),MATCH(1,($U$2=GRID!$B$31:$BI$31)*(КАЛЕНДАРЬ!$BC25=GRID!$B$33:$BI$33), 0)),
ROUNDUP(INDEX(GRID!$B$47:$BI$57,MATCH(G$7,GRID!$A$47:$A$57,0),MATCH(1,($U$2=GRID!$B$31:$BI$31)*(КАЛЕНДАРЬ!$BC25=GRID!$B$33:$BI$33),0))*(1-GRID!$B$69),0))</f>
        <v>25500</v>
      </c>
      <c r="I519" s="47" cm="1">
        <f t="array" ref="I519">IF($I$2="Открытый тариф",
INDEX(GRID!$B$34:$BI$44,MATCH(I$7,GRID!$A$34:$A$44,0),MATCH(1,($U$2=GRID!$B$31:$BI$31)*(КАЛЕНДАРЬ!$BC25=GRID!$B$33:$BI$33), 0)),
ROUNDUP(INDEX(GRID!$B$34:$BI$44,MATCH(I$7,GRID!$A$34:$A$44,0),MATCH(1,($U$2=GRID!$B$31:$BI$31)*(КАЛЕНДАРЬ!$BC25=GRID!$B$33:$BI$33),0))*(1-GRID!$B$69),0))</f>
        <v>27400</v>
      </c>
      <c r="J519" s="47" cm="1">
        <f t="array" ref="J519">IF($I$2="Открытый тариф",
INDEX(GRID!$B$47:$BI$57,MATCH(I$7,GRID!$A$47:$A$57,0),MATCH(1,($U$2=GRID!$B$31:$BI$31)*(КАЛЕНДАРЬ!$BC25=GRID!$B$33:$BI$33), 0)),
ROUNDUP(INDEX(GRID!$B$47:$BI$57,MATCH(I$7,GRID!$A$47:$A$57,0),MATCH(1,($U$2=GRID!$B$31:$BI$31)*(КАЛЕНДАРЬ!$BC25=GRID!$B$33:$BI$33),0))*(1-GRID!$B$69),0))</f>
        <v>27400</v>
      </c>
      <c r="K519" s="47" cm="1">
        <f t="array" ref="K519">IF($I$2="Открытый тариф",
INDEX(GRID!$B$34:$BI$44,MATCH(K$7,GRID!$A$34:$A$44,0),MATCH(1,($U$2=GRID!$B$31:$BI$31)*(КАЛЕНДАРЬ!$BC25=GRID!$B$33:$BI$33), 0)),
ROUNDUP(INDEX(GRID!$B$34:$BI$44,MATCH(K$7,GRID!$A$34:$A$44,0),MATCH(1,($U$2=GRID!$B$31:$BI$31)*(КАЛЕНДАРЬ!$BC25=GRID!$B$33:$BI$33),0))*(1-GRID!$B$69),0))</f>
        <v>28500</v>
      </c>
      <c r="L519" s="47" cm="1">
        <f t="array" ref="L519">IF($I$2="Открытый тариф",
INDEX(GRID!$B$47:$BI$57,MATCH(K$7,GRID!$A$47:$A$57,0),MATCH(1,($U$2=GRID!$B$31:$BI$31)*(КАЛЕНДАРЬ!$BC25=GRID!$B$33:$BI$33), 0)),
ROUNDUP(INDEX(GRID!$B$47:$BI$57,MATCH(K$7,GRID!$A$47:$A$57,0),MATCH(1,($U$2=GRID!$B$31:$BI$31)*(КАЛЕНДАРЬ!$BC25=GRID!$B$33:$BI$33),0))*(1-GRID!$B$69),0))</f>
        <v>28500</v>
      </c>
      <c r="M519" s="47" cm="1">
        <f t="array" ref="M519">IF($I$2="Открытый тариф",
INDEX(GRID!$B$34:$BI$44,MATCH(M$7,GRID!$A$34:$A$44,0),MATCH(1,($U$2=GRID!$B$31:$BI$31)*(КАЛЕНДАРЬ!$BC25=GRID!$B$33:$BI$33), 0)),
ROUNDUP(INDEX(GRID!$B$34:$BI$44,MATCH(M$7,GRID!$A$34:$A$44,0),MATCH(1,($U$2=GRID!$B$31:$BI$31)*(КАЛЕНДАРЬ!$BC25=GRID!$B$33:$BI$33),0))*(1-GRID!$B$69),0))</f>
        <v>30400</v>
      </c>
      <c r="N519" s="47" cm="1">
        <f t="array" ref="N519">IF($I$2="Открытый тариф",
INDEX(GRID!$B$47:$BI$57,MATCH(M$7,GRID!$A$47:$A$57,0),MATCH(1,($U$2=GRID!$B$31:$BI$31)*(КАЛЕНДАРЬ!$BC25=GRID!$B$33:$BI$33), 0)),
ROUNDUP(INDEX(GRID!$B$47:$BI$57,MATCH(M$7,GRID!$A$47:$A$57,0),MATCH(1,($U$2=GRID!$B$31:$BI$31)*(КАЛЕНДАРЬ!$BC25=GRID!$B$33:$BI$33),0))*(1-GRID!$B$69),0))</f>
        <v>30400</v>
      </c>
      <c r="O519" s="49" t="s">
        <v>101</v>
      </c>
      <c r="P519" s="49" t="s">
        <v>101</v>
      </c>
      <c r="Q519" s="49" t="s">
        <v>101</v>
      </c>
      <c r="R519" s="49" t="s">
        <v>101</v>
      </c>
      <c r="S519" s="49" t="s">
        <v>101</v>
      </c>
      <c r="T519" s="49" t="s">
        <v>101</v>
      </c>
      <c r="U519" s="49" t="s">
        <v>101</v>
      </c>
      <c r="V519" s="49" t="s">
        <v>101</v>
      </c>
      <c r="W519" s="49" t="s">
        <v>101</v>
      </c>
      <c r="X519" s="49" t="s">
        <v>101</v>
      </c>
      <c r="Y519" s="146"/>
    </row>
    <row r="520" spans="1:25" x14ac:dyDescent="0.2">
      <c r="A520" s="117" t="s">
        <v>44</v>
      </c>
      <c r="B520" s="117">
        <v>23</v>
      </c>
      <c r="C520" s="47" cm="1">
        <f t="array" ref="C520">IF($I$2="Открытый тариф",
INDEX(GRID!$B$34:$BI$44,MATCH(C$7,GRID!$A$34:$A$44,0),MATCH(1,($U$2=GRID!$B$31:$BI$31)*(КАЛЕНДАРЬ!$BC26=GRID!$B$33:$BI$33), 0)),
ROUNDUP(INDEX(GRID!$B$34:$BI$44,MATCH(C$7,GRID!$A$34:$A$44,0),MATCH(1,($U$2=GRID!$B$31:$BI$31)*(КАЛЕНДАРЬ!$BC26=GRID!$B$33:$BI$33),0))*(1-GRID!$B$69),0))</f>
        <v>22500</v>
      </c>
      <c r="D520" s="47" cm="1">
        <f t="array" ref="D520">IF($I$2="Открытый тариф",
INDEX(GRID!$B$47:$BI$57,MATCH(C$7,GRID!$A$47:$A$57,0),MATCH(1,($U$2=GRID!$B$31:$BI$31)*(КАЛЕНДАРЬ!$BC26=GRID!$B$33:$BI$33), 0)),
ROUNDUP(INDEX(GRID!$B$47:$BI$57,MATCH(C$7,GRID!$A$47:$A$57,0),MATCH(1,($U$2=GRID!$B$31:$BI$31)*(КАЛЕНДАРЬ!$BC26=GRID!$B$33:$BI$33),0))*(1-GRID!$B$69),0))</f>
        <v>22500</v>
      </c>
      <c r="E520" s="47" cm="1">
        <f t="array" ref="E520">IF($I$2="Открытый тариф",
INDEX(GRID!$B$34:$BI$44,MATCH(E$7,GRID!$A$34:$A$44,0),MATCH(1,($U$2=GRID!$B$31:$BI$31)*(КАЛЕНДАРЬ!$BC26=GRID!$B$33:$BI$33), 0)),
ROUNDUP(INDEX(GRID!$B$34:$BI$44,MATCH(E$7,GRID!$A$34:$A$44,0),MATCH(1,($U$2=GRID!$B$31:$BI$31)*(КАЛЕНДАРЬ!$BC26=GRID!$B$33:$BI$33),0))*(1-GRID!$B$69),0))</f>
        <v>24400</v>
      </c>
      <c r="F520" s="47" cm="1">
        <f t="array" ref="F520">IF($I$2="Открытый тариф",
INDEX(GRID!$B$47:$BI$57,MATCH(E$7,GRID!$A$47:$A$57,0),MATCH(1,($U$2=GRID!$B$31:$BI$31)*(КАЛЕНДАРЬ!$BC26=GRID!$B$33:$BI$33), 0)),
ROUNDUP(INDEX(GRID!$B$47:$BI$57,MATCH(E$7,GRID!$A$47:$A$57,0),MATCH(1,($U$2=GRID!$B$31:$BI$31)*(КАЛЕНДАРЬ!$BC26=GRID!$B$33:$BI$33),0))*(1-GRID!$B$69),0))</f>
        <v>24400</v>
      </c>
      <c r="G520" s="47" cm="1">
        <f t="array" ref="G520">IF($I$2="Открытый тариф",
INDEX(GRID!$B$34:$BI$44,MATCH(G$7,GRID!$A$34:$A$44,0),MATCH(1,($U$2=GRID!$B$31:$BI$31)*(КАЛЕНДАРЬ!$BC26=GRID!$B$33:$BI$33), 0)),
ROUNDUP(INDEX(GRID!$B$34:$BI$44,MATCH(G$7,GRID!$A$34:$A$44,0),MATCH(1,($U$2=GRID!$B$31:$BI$31)*(КАЛЕНДАРЬ!$BC26=GRID!$B$33:$BI$33),0))*(1-GRID!$B$69),0))</f>
        <v>25500</v>
      </c>
      <c r="H520" s="47" cm="1">
        <f t="array" ref="H520">IF($I$2="Открытый тариф",
INDEX(GRID!$B$47:$BI$57,MATCH(G$7,GRID!$A$47:$A$57,0),MATCH(1,($U$2=GRID!$B$31:$BI$31)*(КАЛЕНДАРЬ!$BC26=GRID!$B$33:$BI$33), 0)),
ROUNDUP(INDEX(GRID!$B$47:$BI$57,MATCH(G$7,GRID!$A$47:$A$57,0),MATCH(1,($U$2=GRID!$B$31:$BI$31)*(КАЛЕНДАРЬ!$BC26=GRID!$B$33:$BI$33),0))*(1-GRID!$B$69),0))</f>
        <v>25500</v>
      </c>
      <c r="I520" s="47" cm="1">
        <f t="array" ref="I520">IF($I$2="Открытый тариф",
INDEX(GRID!$B$34:$BI$44,MATCH(I$7,GRID!$A$34:$A$44,0),MATCH(1,($U$2=GRID!$B$31:$BI$31)*(КАЛЕНДАРЬ!$BC26=GRID!$B$33:$BI$33), 0)),
ROUNDUP(INDEX(GRID!$B$34:$BI$44,MATCH(I$7,GRID!$A$34:$A$44,0),MATCH(1,($U$2=GRID!$B$31:$BI$31)*(КАЛЕНДАРЬ!$BC26=GRID!$B$33:$BI$33),0))*(1-GRID!$B$69),0))</f>
        <v>27400</v>
      </c>
      <c r="J520" s="47" cm="1">
        <f t="array" ref="J520">IF($I$2="Открытый тариф",
INDEX(GRID!$B$47:$BI$57,MATCH(I$7,GRID!$A$47:$A$57,0),MATCH(1,($U$2=GRID!$B$31:$BI$31)*(КАЛЕНДАРЬ!$BC26=GRID!$B$33:$BI$33), 0)),
ROUNDUP(INDEX(GRID!$B$47:$BI$57,MATCH(I$7,GRID!$A$47:$A$57,0),MATCH(1,($U$2=GRID!$B$31:$BI$31)*(КАЛЕНДАРЬ!$BC26=GRID!$B$33:$BI$33),0))*(1-GRID!$B$69),0))</f>
        <v>27400</v>
      </c>
      <c r="K520" s="47" cm="1">
        <f t="array" ref="K520">IF($I$2="Открытый тариф",
INDEX(GRID!$B$34:$BI$44,MATCH(K$7,GRID!$A$34:$A$44,0),MATCH(1,($U$2=GRID!$B$31:$BI$31)*(КАЛЕНДАРЬ!$BC26=GRID!$B$33:$BI$33), 0)),
ROUNDUP(INDEX(GRID!$B$34:$BI$44,MATCH(K$7,GRID!$A$34:$A$44,0),MATCH(1,($U$2=GRID!$B$31:$BI$31)*(КАЛЕНДАРЬ!$BC26=GRID!$B$33:$BI$33),0))*(1-GRID!$B$69),0))</f>
        <v>28500</v>
      </c>
      <c r="L520" s="47" cm="1">
        <f t="array" ref="L520">IF($I$2="Открытый тариф",
INDEX(GRID!$B$47:$BI$57,MATCH(K$7,GRID!$A$47:$A$57,0),MATCH(1,($U$2=GRID!$B$31:$BI$31)*(КАЛЕНДАРЬ!$BC26=GRID!$B$33:$BI$33), 0)),
ROUNDUP(INDEX(GRID!$B$47:$BI$57,MATCH(K$7,GRID!$A$47:$A$57,0),MATCH(1,($U$2=GRID!$B$31:$BI$31)*(КАЛЕНДАРЬ!$BC26=GRID!$B$33:$BI$33),0))*(1-GRID!$B$69),0))</f>
        <v>28500</v>
      </c>
      <c r="M520" s="47" cm="1">
        <f t="array" ref="M520">IF($I$2="Открытый тариф",
INDEX(GRID!$B$34:$BI$44,MATCH(M$7,GRID!$A$34:$A$44,0),MATCH(1,($U$2=GRID!$B$31:$BI$31)*(КАЛЕНДАРЬ!$BC26=GRID!$B$33:$BI$33), 0)),
ROUNDUP(INDEX(GRID!$B$34:$BI$44,MATCH(M$7,GRID!$A$34:$A$44,0),MATCH(1,($U$2=GRID!$B$31:$BI$31)*(КАЛЕНДАРЬ!$BC26=GRID!$B$33:$BI$33),0))*(1-GRID!$B$69),0))</f>
        <v>30400</v>
      </c>
      <c r="N520" s="47" cm="1">
        <f t="array" ref="N520">IF($I$2="Открытый тариф",
INDEX(GRID!$B$47:$BI$57,MATCH(M$7,GRID!$A$47:$A$57,0),MATCH(1,($U$2=GRID!$B$31:$BI$31)*(КАЛЕНДАРЬ!$BC26=GRID!$B$33:$BI$33), 0)),
ROUNDUP(INDEX(GRID!$B$47:$BI$57,MATCH(M$7,GRID!$A$47:$A$57,0),MATCH(1,($U$2=GRID!$B$31:$BI$31)*(КАЛЕНДАРЬ!$BC26=GRID!$B$33:$BI$33),0))*(1-GRID!$B$69),0))</f>
        <v>30400</v>
      </c>
      <c r="O520" s="49" t="s">
        <v>101</v>
      </c>
      <c r="P520" s="49" t="s">
        <v>101</v>
      </c>
      <c r="Q520" s="49" t="s">
        <v>101</v>
      </c>
      <c r="R520" s="49" t="s">
        <v>101</v>
      </c>
      <c r="S520" s="49" t="s">
        <v>101</v>
      </c>
      <c r="T520" s="49" t="s">
        <v>101</v>
      </c>
      <c r="U520" s="49" t="s">
        <v>101</v>
      </c>
      <c r="V520" s="49" t="s">
        <v>101</v>
      </c>
      <c r="W520" s="49" t="s">
        <v>101</v>
      </c>
      <c r="X520" s="49" t="s">
        <v>101</v>
      </c>
      <c r="Y520" s="146"/>
    </row>
    <row r="521" spans="1:25" x14ac:dyDescent="0.2">
      <c r="A521" s="117" t="s">
        <v>45</v>
      </c>
      <c r="B521" s="117">
        <v>24</v>
      </c>
      <c r="C521" s="47" cm="1">
        <f t="array" ref="C521">IF($I$2="Открытый тариф",
INDEX(GRID!$B$34:$BI$44,MATCH(C$7,GRID!$A$34:$A$44,0),MATCH(1,($U$2=GRID!$B$31:$BI$31)*(КАЛЕНДАРЬ!$BC27=GRID!$B$33:$BI$33), 0)),
ROUNDUP(INDEX(GRID!$B$34:$BI$44,MATCH(C$7,GRID!$A$34:$A$44,0),MATCH(1,($U$2=GRID!$B$31:$BI$31)*(КАЛЕНДАРЬ!$BC27=GRID!$B$33:$BI$33),0))*(1-GRID!$B$69),0))</f>
        <v>22500</v>
      </c>
      <c r="D521" s="47" cm="1">
        <f t="array" ref="D521">IF($I$2="Открытый тариф",
INDEX(GRID!$B$47:$BI$57,MATCH(C$7,GRID!$A$47:$A$57,0),MATCH(1,($U$2=GRID!$B$31:$BI$31)*(КАЛЕНДАРЬ!$BC27=GRID!$B$33:$BI$33), 0)),
ROUNDUP(INDEX(GRID!$B$47:$BI$57,MATCH(C$7,GRID!$A$47:$A$57,0),MATCH(1,($U$2=GRID!$B$31:$BI$31)*(КАЛЕНДАРЬ!$BC27=GRID!$B$33:$BI$33),0))*(1-GRID!$B$69),0))</f>
        <v>22500</v>
      </c>
      <c r="E521" s="47" cm="1">
        <f t="array" ref="E521">IF($I$2="Открытый тариф",
INDEX(GRID!$B$34:$BI$44,MATCH(E$7,GRID!$A$34:$A$44,0),MATCH(1,($U$2=GRID!$B$31:$BI$31)*(КАЛЕНДАРЬ!$BC27=GRID!$B$33:$BI$33), 0)),
ROUNDUP(INDEX(GRID!$B$34:$BI$44,MATCH(E$7,GRID!$A$34:$A$44,0),MATCH(1,($U$2=GRID!$B$31:$BI$31)*(КАЛЕНДАРЬ!$BC27=GRID!$B$33:$BI$33),0))*(1-GRID!$B$69),0))</f>
        <v>24400</v>
      </c>
      <c r="F521" s="47" cm="1">
        <f t="array" ref="F521">IF($I$2="Открытый тариф",
INDEX(GRID!$B$47:$BI$57,MATCH(E$7,GRID!$A$47:$A$57,0),MATCH(1,($U$2=GRID!$B$31:$BI$31)*(КАЛЕНДАРЬ!$BC27=GRID!$B$33:$BI$33), 0)),
ROUNDUP(INDEX(GRID!$B$47:$BI$57,MATCH(E$7,GRID!$A$47:$A$57,0),MATCH(1,($U$2=GRID!$B$31:$BI$31)*(КАЛЕНДАРЬ!$BC27=GRID!$B$33:$BI$33),0))*(1-GRID!$B$69),0))</f>
        <v>24400</v>
      </c>
      <c r="G521" s="47" cm="1">
        <f t="array" ref="G521">IF($I$2="Открытый тариф",
INDEX(GRID!$B$34:$BI$44,MATCH(G$7,GRID!$A$34:$A$44,0),MATCH(1,($U$2=GRID!$B$31:$BI$31)*(КАЛЕНДАРЬ!$BC27=GRID!$B$33:$BI$33), 0)),
ROUNDUP(INDEX(GRID!$B$34:$BI$44,MATCH(G$7,GRID!$A$34:$A$44,0),MATCH(1,($U$2=GRID!$B$31:$BI$31)*(КАЛЕНДАРЬ!$BC27=GRID!$B$33:$BI$33),0))*(1-GRID!$B$69),0))</f>
        <v>25500</v>
      </c>
      <c r="H521" s="47" cm="1">
        <f t="array" ref="H521">IF($I$2="Открытый тариф",
INDEX(GRID!$B$47:$BI$57,MATCH(G$7,GRID!$A$47:$A$57,0),MATCH(1,($U$2=GRID!$B$31:$BI$31)*(КАЛЕНДАРЬ!$BC27=GRID!$B$33:$BI$33), 0)),
ROUNDUP(INDEX(GRID!$B$47:$BI$57,MATCH(G$7,GRID!$A$47:$A$57,0),MATCH(1,($U$2=GRID!$B$31:$BI$31)*(КАЛЕНДАРЬ!$BC27=GRID!$B$33:$BI$33),0))*(1-GRID!$B$69),0))</f>
        <v>25500</v>
      </c>
      <c r="I521" s="47" cm="1">
        <f t="array" ref="I521">IF($I$2="Открытый тариф",
INDEX(GRID!$B$34:$BI$44,MATCH(I$7,GRID!$A$34:$A$44,0),MATCH(1,($U$2=GRID!$B$31:$BI$31)*(КАЛЕНДАРЬ!$BC27=GRID!$B$33:$BI$33), 0)),
ROUNDUP(INDEX(GRID!$B$34:$BI$44,MATCH(I$7,GRID!$A$34:$A$44,0),MATCH(1,($U$2=GRID!$B$31:$BI$31)*(КАЛЕНДАРЬ!$BC27=GRID!$B$33:$BI$33),0))*(1-GRID!$B$69),0))</f>
        <v>27400</v>
      </c>
      <c r="J521" s="47" cm="1">
        <f t="array" ref="J521">IF($I$2="Открытый тариф",
INDEX(GRID!$B$47:$BI$57,MATCH(I$7,GRID!$A$47:$A$57,0),MATCH(1,($U$2=GRID!$B$31:$BI$31)*(КАЛЕНДАРЬ!$BC27=GRID!$B$33:$BI$33), 0)),
ROUNDUP(INDEX(GRID!$B$47:$BI$57,MATCH(I$7,GRID!$A$47:$A$57,0),MATCH(1,($U$2=GRID!$B$31:$BI$31)*(КАЛЕНДАРЬ!$BC27=GRID!$B$33:$BI$33),0))*(1-GRID!$B$69),0))</f>
        <v>27400</v>
      </c>
      <c r="K521" s="47" cm="1">
        <f t="array" ref="K521">IF($I$2="Открытый тариф",
INDEX(GRID!$B$34:$BI$44,MATCH(K$7,GRID!$A$34:$A$44,0),MATCH(1,($U$2=GRID!$B$31:$BI$31)*(КАЛЕНДАРЬ!$BC27=GRID!$B$33:$BI$33), 0)),
ROUNDUP(INDEX(GRID!$B$34:$BI$44,MATCH(K$7,GRID!$A$34:$A$44,0),MATCH(1,($U$2=GRID!$B$31:$BI$31)*(КАЛЕНДАРЬ!$BC27=GRID!$B$33:$BI$33),0))*(1-GRID!$B$69),0))</f>
        <v>28500</v>
      </c>
      <c r="L521" s="47" cm="1">
        <f t="array" ref="L521">IF($I$2="Открытый тариф",
INDEX(GRID!$B$47:$BI$57,MATCH(K$7,GRID!$A$47:$A$57,0),MATCH(1,($U$2=GRID!$B$31:$BI$31)*(КАЛЕНДАРЬ!$BC27=GRID!$B$33:$BI$33), 0)),
ROUNDUP(INDEX(GRID!$B$47:$BI$57,MATCH(K$7,GRID!$A$47:$A$57,0),MATCH(1,($U$2=GRID!$B$31:$BI$31)*(КАЛЕНДАРЬ!$BC27=GRID!$B$33:$BI$33),0))*(1-GRID!$B$69),0))</f>
        <v>28500</v>
      </c>
      <c r="M521" s="47" cm="1">
        <f t="array" ref="M521">IF($I$2="Открытый тариф",
INDEX(GRID!$B$34:$BI$44,MATCH(M$7,GRID!$A$34:$A$44,0),MATCH(1,($U$2=GRID!$B$31:$BI$31)*(КАЛЕНДАРЬ!$BC27=GRID!$B$33:$BI$33), 0)),
ROUNDUP(INDEX(GRID!$B$34:$BI$44,MATCH(M$7,GRID!$A$34:$A$44,0),MATCH(1,($U$2=GRID!$B$31:$BI$31)*(КАЛЕНДАРЬ!$BC27=GRID!$B$33:$BI$33),0))*(1-GRID!$B$69),0))</f>
        <v>30400</v>
      </c>
      <c r="N521" s="47" cm="1">
        <f t="array" ref="N521">IF($I$2="Открытый тариф",
INDEX(GRID!$B$47:$BI$57,MATCH(M$7,GRID!$A$47:$A$57,0),MATCH(1,($U$2=GRID!$B$31:$BI$31)*(КАЛЕНДАРЬ!$BC27=GRID!$B$33:$BI$33), 0)),
ROUNDUP(INDEX(GRID!$B$47:$BI$57,MATCH(M$7,GRID!$A$47:$A$57,0),MATCH(1,($U$2=GRID!$B$31:$BI$31)*(КАЛЕНДАРЬ!$BC27=GRID!$B$33:$BI$33),0))*(1-GRID!$B$69),0))</f>
        <v>30400</v>
      </c>
      <c r="O521" s="49" t="s">
        <v>101</v>
      </c>
      <c r="P521" s="49" t="s">
        <v>101</v>
      </c>
      <c r="Q521" s="49" t="s">
        <v>101</v>
      </c>
      <c r="R521" s="49" t="s">
        <v>101</v>
      </c>
      <c r="S521" s="49" t="s">
        <v>101</v>
      </c>
      <c r="T521" s="49" t="s">
        <v>101</v>
      </c>
      <c r="U521" s="49" t="s">
        <v>101</v>
      </c>
      <c r="V521" s="49" t="s">
        <v>101</v>
      </c>
      <c r="W521" s="49" t="s">
        <v>101</v>
      </c>
      <c r="X521" s="49" t="s">
        <v>101</v>
      </c>
      <c r="Y521" s="146"/>
    </row>
    <row r="522" spans="1:25" x14ac:dyDescent="0.2">
      <c r="A522" s="117" t="s">
        <v>46</v>
      </c>
      <c r="B522" s="117">
        <v>25</v>
      </c>
      <c r="C522" s="47" cm="1">
        <f t="array" ref="C522">IF($I$2="Открытый тариф",
INDEX(GRID!$B$34:$BI$44,MATCH(C$7,GRID!$A$34:$A$44,0),MATCH(1,($U$2=GRID!$B$31:$BI$31)*(КАЛЕНДАРЬ!$BC28=GRID!$B$33:$BI$33), 0)),
ROUNDUP(INDEX(GRID!$B$34:$BI$44,MATCH(C$7,GRID!$A$34:$A$44,0),MATCH(1,($U$2=GRID!$B$31:$BI$31)*(КАЛЕНДАРЬ!$BC28=GRID!$B$33:$BI$33),0))*(1-GRID!$B$69),0))</f>
        <v>22500</v>
      </c>
      <c r="D522" s="47" cm="1">
        <f t="array" ref="D522">IF($I$2="Открытый тариф",
INDEX(GRID!$B$47:$BI$57,MATCH(C$7,GRID!$A$47:$A$57,0),MATCH(1,($U$2=GRID!$B$31:$BI$31)*(КАЛЕНДАРЬ!$BC28=GRID!$B$33:$BI$33), 0)),
ROUNDUP(INDEX(GRID!$B$47:$BI$57,MATCH(C$7,GRID!$A$47:$A$57,0),MATCH(1,($U$2=GRID!$B$31:$BI$31)*(КАЛЕНДАРЬ!$BC28=GRID!$B$33:$BI$33),0))*(1-GRID!$B$69),0))</f>
        <v>22500</v>
      </c>
      <c r="E522" s="47" cm="1">
        <f t="array" ref="E522">IF($I$2="Открытый тариф",
INDEX(GRID!$B$34:$BI$44,MATCH(E$7,GRID!$A$34:$A$44,0),MATCH(1,($U$2=GRID!$B$31:$BI$31)*(КАЛЕНДАРЬ!$BC28=GRID!$B$33:$BI$33), 0)),
ROUNDUP(INDEX(GRID!$B$34:$BI$44,MATCH(E$7,GRID!$A$34:$A$44,0),MATCH(1,($U$2=GRID!$B$31:$BI$31)*(КАЛЕНДАРЬ!$BC28=GRID!$B$33:$BI$33),0))*(1-GRID!$B$69),0))</f>
        <v>24400</v>
      </c>
      <c r="F522" s="47" cm="1">
        <f t="array" ref="F522">IF($I$2="Открытый тариф",
INDEX(GRID!$B$47:$BI$57,MATCH(E$7,GRID!$A$47:$A$57,0),MATCH(1,($U$2=GRID!$B$31:$BI$31)*(КАЛЕНДАРЬ!$BC28=GRID!$B$33:$BI$33), 0)),
ROUNDUP(INDEX(GRID!$B$47:$BI$57,MATCH(E$7,GRID!$A$47:$A$57,0),MATCH(1,($U$2=GRID!$B$31:$BI$31)*(КАЛЕНДАРЬ!$BC28=GRID!$B$33:$BI$33),0))*(1-GRID!$B$69),0))</f>
        <v>24400</v>
      </c>
      <c r="G522" s="47" cm="1">
        <f t="array" ref="G522">IF($I$2="Открытый тариф",
INDEX(GRID!$B$34:$BI$44,MATCH(G$7,GRID!$A$34:$A$44,0),MATCH(1,($U$2=GRID!$B$31:$BI$31)*(КАЛЕНДАРЬ!$BC28=GRID!$B$33:$BI$33), 0)),
ROUNDUP(INDEX(GRID!$B$34:$BI$44,MATCH(G$7,GRID!$A$34:$A$44,0),MATCH(1,($U$2=GRID!$B$31:$BI$31)*(КАЛЕНДАРЬ!$BC28=GRID!$B$33:$BI$33),0))*(1-GRID!$B$69),0))</f>
        <v>25500</v>
      </c>
      <c r="H522" s="47" cm="1">
        <f t="array" ref="H522">IF($I$2="Открытый тариф",
INDEX(GRID!$B$47:$BI$57,MATCH(G$7,GRID!$A$47:$A$57,0),MATCH(1,($U$2=GRID!$B$31:$BI$31)*(КАЛЕНДАРЬ!$BC28=GRID!$B$33:$BI$33), 0)),
ROUNDUP(INDEX(GRID!$B$47:$BI$57,MATCH(G$7,GRID!$A$47:$A$57,0),MATCH(1,($U$2=GRID!$B$31:$BI$31)*(КАЛЕНДАРЬ!$BC28=GRID!$B$33:$BI$33),0))*(1-GRID!$B$69),0))</f>
        <v>25500</v>
      </c>
      <c r="I522" s="47" cm="1">
        <f t="array" ref="I522">IF($I$2="Открытый тариф",
INDEX(GRID!$B$34:$BI$44,MATCH(I$7,GRID!$A$34:$A$44,0),MATCH(1,($U$2=GRID!$B$31:$BI$31)*(КАЛЕНДАРЬ!$BC28=GRID!$B$33:$BI$33), 0)),
ROUNDUP(INDEX(GRID!$B$34:$BI$44,MATCH(I$7,GRID!$A$34:$A$44,0),MATCH(1,($U$2=GRID!$B$31:$BI$31)*(КАЛЕНДАРЬ!$BC28=GRID!$B$33:$BI$33),0))*(1-GRID!$B$69),0))</f>
        <v>27400</v>
      </c>
      <c r="J522" s="47" cm="1">
        <f t="array" ref="J522">IF($I$2="Открытый тариф",
INDEX(GRID!$B$47:$BI$57,MATCH(I$7,GRID!$A$47:$A$57,0),MATCH(1,($U$2=GRID!$B$31:$BI$31)*(КАЛЕНДАРЬ!$BC28=GRID!$B$33:$BI$33), 0)),
ROUNDUP(INDEX(GRID!$B$47:$BI$57,MATCH(I$7,GRID!$A$47:$A$57,0),MATCH(1,($U$2=GRID!$B$31:$BI$31)*(КАЛЕНДАРЬ!$BC28=GRID!$B$33:$BI$33),0))*(1-GRID!$B$69),0))</f>
        <v>27400</v>
      </c>
      <c r="K522" s="47" cm="1">
        <f t="array" ref="K522">IF($I$2="Открытый тариф",
INDEX(GRID!$B$34:$BI$44,MATCH(K$7,GRID!$A$34:$A$44,0),MATCH(1,($U$2=GRID!$B$31:$BI$31)*(КАЛЕНДАРЬ!$BC28=GRID!$B$33:$BI$33), 0)),
ROUNDUP(INDEX(GRID!$B$34:$BI$44,MATCH(K$7,GRID!$A$34:$A$44,0),MATCH(1,($U$2=GRID!$B$31:$BI$31)*(КАЛЕНДАРЬ!$BC28=GRID!$B$33:$BI$33),0))*(1-GRID!$B$69),0))</f>
        <v>28500</v>
      </c>
      <c r="L522" s="47" cm="1">
        <f t="array" ref="L522">IF($I$2="Открытый тариф",
INDEX(GRID!$B$47:$BI$57,MATCH(K$7,GRID!$A$47:$A$57,0),MATCH(1,($U$2=GRID!$B$31:$BI$31)*(КАЛЕНДАРЬ!$BC28=GRID!$B$33:$BI$33), 0)),
ROUNDUP(INDEX(GRID!$B$47:$BI$57,MATCH(K$7,GRID!$A$47:$A$57,0),MATCH(1,($U$2=GRID!$B$31:$BI$31)*(КАЛЕНДАРЬ!$BC28=GRID!$B$33:$BI$33),0))*(1-GRID!$B$69),0))</f>
        <v>28500</v>
      </c>
      <c r="M522" s="47" cm="1">
        <f t="array" ref="M522">IF($I$2="Открытый тариф",
INDEX(GRID!$B$34:$BI$44,MATCH(M$7,GRID!$A$34:$A$44,0),MATCH(1,($U$2=GRID!$B$31:$BI$31)*(КАЛЕНДАРЬ!$BC28=GRID!$B$33:$BI$33), 0)),
ROUNDUP(INDEX(GRID!$B$34:$BI$44,MATCH(M$7,GRID!$A$34:$A$44,0),MATCH(1,($U$2=GRID!$B$31:$BI$31)*(КАЛЕНДАРЬ!$BC28=GRID!$B$33:$BI$33),0))*(1-GRID!$B$69),0))</f>
        <v>30400</v>
      </c>
      <c r="N522" s="47" cm="1">
        <f t="array" ref="N522">IF($I$2="Открытый тариф",
INDEX(GRID!$B$47:$BI$57,MATCH(M$7,GRID!$A$47:$A$57,0),MATCH(1,($U$2=GRID!$B$31:$BI$31)*(КАЛЕНДАРЬ!$BC28=GRID!$B$33:$BI$33), 0)),
ROUNDUP(INDEX(GRID!$B$47:$BI$57,MATCH(M$7,GRID!$A$47:$A$57,0),MATCH(1,($U$2=GRID!$B$31:$BI$31)*(КАЛЕНДАРЬ!$BC28=GRID!$B$33:$BI$33),0))*(1-GRID!$B$69),0))</f>
        <v>30400</v>
      </c>
      <c r="O522" s="49" t="s">
        <v>101</v>
      </c>
      <c r="P522" s="49" t="s">
        <v>101</v>
      </c>
      <c r="Q522" s="49" t="s">
        <v>101</v>
      </c>
      <c r="R522" s="49" t="s">
        <v>101</v>
      </c>
      <c r="S522" s="49" t="s">
        <v>101</v>
      </c>
      <c r="T522" s="49" t="s">
        <v>101</v>
      </c>
      <c r="U522" s="49" t="s">
        <v>101</v>
      </c>
      <c r="V522" s="49" t="s">
        <v>101</v>
      </c>
      <c r="W522" s="49" t="s">
        <v>101</v>
      </c>
      <c r="X522" s="49" t="s">
        <v>101</v>
      </c>
      <c r="Y522" s="146"/>
    </row>
    <row r="523" spans="1:25" x14ac:dyDescent="0.2">
      <c r="A523" s="117" t="s">
        <v>47</v>
      </c>
      <c r="B523" s="117">
        <v>26</v>
      </c>
      <c r="C523" s="47" cm="1">
        <f t="array" ref="C523">IF($I$2="Открытый тариф",
INDEX(GRID!$B$34:$BI$44,MATCH(C$7,GRID!$A$34:$A$44,0),MATCH(1,($U$2=GRID!$B$31:$BI$31)*(КАЛЕНДАРЬ!$BC29=GRID!$B$33:$BI$33), 0)),
ROUNDUP(INDEX(GRID!$B$34:$BI$44,MATCH(C$7,GRID!$A$34:$A$44,0),MATCH(1,($U$2=GRID!$B$31:$BI$31)*(КАЛЕНДАРЬ!$BC29=GRID!$B$33:$BI$33),0))*(1-GRID!$B$69),0))</f>
        <v>22500</v>
      </c>
      <c r="D523" s="47" cm="1">
        <f t="array" ref="D523">IF($I$2="Открытый тариф",
INDEX(GRID!$B$47:$BI$57,MATCH(C$7,GRID!$A$47:$A$57,0),MATCH(1,($U$2=GRID!$B$31:$BI$31)*(КАЛЕНДАРЬ!$BC29=GRID!$B$33:$BI$33), 0)),
ROUNDUP(INDEX(GRID!$B$47:$BI$57,MATCH(C$7,GRID!$A$47:$A$57,0),MATCH(1,($U$2=GRID!$B$31:$BI$31)*(КАЛЕНДАРЬ!$BC29=GRID!$B$33:$BI$33),0))*(1-GRID!$B$69),0))</f>
        <v>22500</v>
      </c>
      <c r="E523" s="47" cm="1">
        <f t="array" ref="E523">IF($I$2="Открытый тариф",
INDEX(GRID!$B$34:$BI$44,MATCH(E$7,GRID!$A$34:$A$44,0),MATCH(1,($U$2=GRID!$B$31:$BI$31)*(КАЛЕНДАРЬ!$BC29=GRID!$B$33:$BI$33), 0)),
ROUNDUP(INDEX(GRID!$B$34:$BI$44,MATCH(E$7,GRID!$A$34:$A$44,0),MATCH(1,($U$2=GRID!$B$31:$BI$31)*(КАЛЕНДАРЬ!$BC29=GRID!$B$33:$BI$33),0))*(1-GRID!$B$69),0))</f>
        <v>24400</v>
      </c>
      <c r="F523" s="47" cm="1">
        <f t="array" ref="F523">IF($I$2="Открытый тариф",
INDEX(GRID!$B$47:$BI$57,MATCH(E$7,GRID!$A$47:$A$57,0),MATCH(1,($U$2=GRID!$B$31:$BI$31)*(КАЛЕНДАРЬ!$BC29=GRID!$B$33:$BI$33), 0)),
ROUNDUP(INDEX(GRID!$B$47:$BI$57,MATCH(E$7,GRID!$A$47:$A$57,0),MATCH(1,($U$2=GRID!$B$31:$BI$31)*(КАЛЕНДАРЬ!$BC29=GRID!$B$33:$BI$33),0))*(1-GRID!$B$69),0))</f>
        <v>24400</v>
      </c>
      <c r="G523" s="47" cm="1">
        <f t="array" ref="G523">IF($I$2="Открытый тариф",
INDEX(GRID!$B$34:$BI$44,MATCH(G$7,GRID!$A$34:$A$44,0),MATCH(1,($U$2=GRID!$B$31:$BI$31)*(КАЛЕНДАРЬ!$BC29=GRID!$B$33:$BI$33), 0)),
ROUNDUP(INDEX(GRID!$B$34:$BI$44,MATCH(G$7,GRID!$A$34:$A$44,0),MATCH(1,($U$2=GRID!$B$31:$BI$31)*(КАЛЕНДАРЬ!$BC29=GRID!$B$33:$BI$33),0))*(1-GRID!$B$69),0))</f>
        <v>25500</v>
      </c>
      <c r="H523" s="47" cm="1">
        <f t="array" ref="H523">IF($I$2="Открытый тариф",
INDEX(GRID!$B$47:$BI$57,MATCH(G$7,GRID!$A$47:$A$57,0),MATCH(1,($U$2=GRID!$B$31:$BI$31)*(КАЛЕНДАРЬ!$BC29=GRID!$B$33:$BI$33), 0)),
ROUNDUP(INDEX(GRID!$B$47:$BI$57,MATCH(G$7,GRID!$A$47:$A$57,0),MATCH(1,($U$2=GRID!$B$31:$BI$31)*(КАЛЕНДАРЬ!$BC29=GRID!$B$33:$BI$33),0))*(1-GRID!$B$69),0))</f>
        <v>25500</v>
      </c>
      <c r="I523" s="47" cm="1">
        <f t="array" ref="I523">IF($I$2="Открытый тариф",
INDEX(GRID!$B$34:$BI$44,MATCH(I$7,GRID!$A$34:$A$44,0),MATCH(1,($U$2=GRID!$B$31:$BI$31)*(КАЛЕНДАРЬ!$BC29=GRID!$B$33:$BI$33), 0)),
ROUNDUP(INDEX(GRID!$B$34:$BI$44,MATCH(I$7,GRID!$A$34:$A$44,0),MATCH(1,($U$2=GRID!$B$31:$BI$31)*(КАЛЕНДАРЬ!$BC29=GRID!$B$33:$BI$33),0))*(1-GRID!$B$69),0))</f>
        <v>27400</v>
      </c>
      <c r="J523" s="47" cm="1">
        <f t="array" ref="J523">IF($I$2="Открытый тариф",
INDEX(GRID!$B$47:$BI$57,MATCH(I$7,GRID!$A$47:$A$57,0),MATCH(1,($U$2=GRID!$B$31:$BI$31)*(КАЛЕНДАРЬ!$BC29=GRID!$B$33:$BI$33), 0)),
ROUNDUP(INDEX(GRID!$B$47:$BI$57,MATCH(I$7,GRID!$A$47:$A$57,0),MATCH(1,($U$2=GRID!$B$31:$BI$31)*(КАЛЕНДАРЬ!$BC29=GRID!$B$33:$BI$33),0))*(1-GRID!$B$69),0))</f>
        <v>27400</v>
      </c>
      <c r="K523" s="47" cm="1">
        <f t="array" ref="K523">IF($I$2="Открытый тариф",
INDEX(GRID!$B$34:$BI$44,MATCH(K$7,GRID!$A$34:$A$44,0),MATCH(1,($U$2=GRID!$B$31:$BI$31)*(КАЛЕНДАРЬ!$BC29=GRID!$B$33:$BI$33), 0)),
ROUNDUP(INDEX(GRID!$B$34:$BI$44,MATCH(K$7,GRID!$A$34:$A$44,0),MATCH(1,($U$2=GRID!$B$31:$BI$31)*(КАЛЕНДАРЬ!$BC29=GRID!$B$33:$BI$33),0))*(1-GRID!$B$69),0))</f>
        <v>28500</v>
      </c>
      <c r="L523" s="47" cm="1">
        <f t="array" ref="L523">IF($I$2="Открытый тариф",
INDEX(GRID!$B$47:$BI$57,MATCH(K$7,GRID!$A$47:$A$57,0),MATCH(1,($U$2=GRID!$B$31:$BI$31)*(КАЛЕНДАРЬ!$BC29=GRID!$B$33:$BI$33), 0)),
ROUNDUP(INDEX(GRID!$B$47:$BI$57,MATCH(K$7,GRID!$A$47:$A$57,0),MATCH(1,($U$2=GRID!$B$31:$BI$31)*(КАЛЕНДАРЬ!$BC29=GRID!$B$33:$BI$33),0))*(1-GRID!$B$69),0))</f>
        <v>28500</v>
      </c>
      <c r="M523" s="47" cm="1">
        <f t="array" ref="M523">IF($I$2="Открытый тариф",
INDEX(GRID!$B$34:$BI$44,MATCH(M$7,GRID!$A$34:$A$44,0),MATCH(1,($U$2=GRID!$B$31:$BI$31)*(КАЛЕНДАРЬ!$BC29=GRID!$B$33:$BI$33), 0)),
ROUNDUP(INDEX(GRID!$B$34:$BI$44,MATCH(M$7,GRID!$A$34:$A$44,0),MATCH(1,($U$2=GRID!$B$31:$BI$31)*(КАЛЕНДАРЬ!$BC29=GRID!$B$33:$BI$33),0))*(1-GRID!$B$69),0))</f>
        <v>30400</v>
      </c>
      <c r="N523" s="47" cm="1">
        <f t="array" ref="N523">IF($I$2="Открытый тариф",
INDEX(GRID!$B$47:$BI$57,MATCH(M$7,GRID!$A$47:$A$57,0),MATCH(1,($U$2=GRID!$B$31:$BI$31)*(КАЛЕНДАРЬ!$BC29=GRID!$B$33:$BI$33), 0)),
ROUNDUP(INDEX(GRID!$B$47:$BI$57,MATCH(M$7,GRID!$A$47:$A$57,0),MATCH(1,($U$2=GRID!$B$31:$BI$31)*(КАЛЕНДАРЬ!$BC29=GRID!$B$33:$BI$33),0))*(1-GRID!$B$69),0))</f>
        <v>30400</v>
      </c>
      <c r="O523" s="49" t="s">
        <v>101</v>
      </c>
      <c r="P523" s="49" t="s">
        <v>101</v>
      </c>
      <c r="Q523" s="49" t="s">
        <v>101</v>
      </c>
      <c r="R523" s="49" t="s">
        <v>101</v>
      </c>
      <c r="S523" s="49" t="s">
        <v>101</v>
      </c>
      <c r="T523" s="49" t="s">
        <v>101</v>
      </c>
      <c r="U523" s="49" t="s">
        <v>101</v>
      </c>
      <c r="V523" s="49" t="s">
        <v>101</v>
      </c>
      <c r="W523" s="49" t="s">
        <v>101</v>
      </c>
      <c r="X523" s="49" t="s">
        <v>101</v>
      </c>
      <c r="Y523" s="146"/>
    </row>
    <row r="524" spans="1:25" x14ac:dyDescent="0.2">
      <c r="A524" s="117" t="s">
        <v>48</v>
      </c>
      <c r="B524" s="117">
        <v>27</v>
      </c>
      <c r="C524" s="47" cm="1">
        <f t="array" ref="C524">IF($I$2="Открытый тариф",
INDEX(GRID!$B$34:$BI$44,MATCH(C$7,GRID!$A$34:$A$44,0),MATCH(1,($U$2=GRID!$B$31:$BI$31)*(КАЛЕНДАРЬ!$BC30=GRID!$B$33:$BI$33), 0)),
ROUNDUP(INDEX(GRID!$B$34:$BI$44,MATCH(C$7,GRID!$A$34:$A$44,0),MATCH(1,($U$2=GRID!$B$31:$BI$31)*(КАЛЕНДАРЬ!$BC30=GRID!$B$33:$BI$33),0))*(1-GRID!$B$69),0))</f>
        <v>22500</v>
      </c>
      <c r="D524" s="47" cm="1">
        <f t="array" ref="D524">IF($I$2="Открытый тариф",
INDEX(GRID!$B$47:$BI$57,MATCH(C$7,GRID!$A$47:$A$57,0),MATCH(1,($U$2=GRID!$B$31:$BI$31)*(КАЛЕНДАРЬ!$BC30=GRID!$B$33:$BI$33), 0)),
ROUNDUP(INDEX(GRID!$B$47:$BI$57,MATCH(C$7,GRID!$A$47:$A$57,0),MATCH(1,($U$2=GRID!$B$31:$BI$31)*(КАЛЕНДАРЬ!$BC30=GRID!$B$33:$BI$33),0))*(1-GRID!$B$69),0))</f>
        <v>22500</v>
      </c>
      <c r="E524" s="47" cm="1">
        <f t="array" ref="E524">IF($I$2="Открытый тариф",
INDEX(GRID!$B$34:$BI$44,MATCH(E$7,GRID!$A$34:$A$44,0),MATCH(1,($U$2=GRID!$B$31:$BI$31)*(КАЛЕНДАРЬ!$BC30=GRID!$B$33:$BI$33), 0)),
ROUNDUP(INDEX(GRID!$B$34:$BI$44,MATCH(E$7,GRID!$A$34:$A$44,0),MATCH(1,($U$2=GRID!$B$31:$BI$31)*(КАЛЕНДАРЬ!$BC30=GRID!$B$33:$BI$33),0))*(1-GRID!$B$69),0))</f>
        <v>24400</v>
      </c>
      <c r="F524" s="47" cm="1">
        <f t="array" ref="F524">IF($I$2="Открытый тариф",
INDEX(GRID!$B$47:$BI$57,MATCH(E$7,GRID!$A$47:$A$57,0),MATCH(1,($U$2=GRID!$B$31:$BI$31)*(КАЛЕНДАРЬ!$BC30=GRID!$B$33:$BI$33), 0)),
ROUNDUP(INDEX(GRID!$B$47:$BI$57,MATCH(E$7,GRID!$A$47:$A$57,0),MATCH(1,($U$2=GRID!$B$31:$BI$31)*(КАЛЕНДАРЬ!$BC30=GRID!$B$33:$BI$33),0))*(1-GRID!$B$69),0))</f>
        <v>24400</v>
      </c>
      <c r="G524" s="47" cm="1">
        <f t="array" ref="G524">IF($I$2="Открытый тариф",
INDEX(GRID!$B$34:$BI$44,MATCH(G$7,GRID!$A$34:$A$44,0),MATCH(1,($U$2=GRID!$B$31:$BI$31)*(КАЛЕНДАРЬ!$BC30=GRID!$B$33:$BI$33), 0)),
ROUNDUP(INDEX(GRID!$B$34:$BI$44,MATCH(G$7,GRID!$A$34:$A$44,0),MATCH(1,($U$2=GRID!$B$31:$BI$31)*(КАЛЕНДАРЬ!$BC30=GRID!$B$33:$BI$33),0))*(1-GRID!$B$69),0))</f>
        <v>25500</v>
      </c>
      <c r="H524" s="47" cm="1">
        <f t="array" ref="H524">IF($I$2="Открытый тариф",
INDEX(GRID!$B$47:$BI$57,MATCH(G$7,GRID!$A$47:$A$57,0),MATCH(1,($U$2=GRID!$B$31:$BI$31)*(КАЛЕНДАРЬ!$BC30=GRID!$B$33:$BI$33), 0)),
ROUNDUP(INDEX(GRID!$B$47:$BI$57,MATCH(G$7,GRID!$A$47:$A$57,0),MATCH(1,($U$2=GRID!$B$31:$BI$31)*(КАЛЕНДАРЬ!$BC30=GRID!$B$33:$BI$33),0))*(1-GRID!$B$69),0))</f>
        <v>25500</v>
      </c>
      <c r="I524" s="47" cm="1">
        <f t="array" ref="I524">IF($I$2="Открытый тариф",
INDEX(GRID!$B$34:$BI$44,MATCH(I$7,GRID!$A$34:$A$44,0),MATCH(1,($U$2=GRID!$B$31:$BI$31)*(КАЛЕНДАРЬ!$BC30=GRID!$B$33:$BI$33), 0)),
ROUNDUP(INDEX(GRID!$B$34:$BI$44,MATCH(I$7,GRID!$A$34:$A$44,0),MATCH(1,($U$2=GRID!$B$31:$BI$31)*(КАЛЕНДАРЬ!$BC30=GRID!$B$33:$BI$33),0))*(1-GRID!$B$69),0))</f>
        <v>27400</v>
      </c>
      <c r="J524" s="47" cm="1">
        <f t="array" ref="J524">IF($I$2="Открытый тариф",
INDEX(GRID!$B$47:$BI$57,MATCH(I$7,GRID!$A$47:$A$57,0),MATCH(1,($U$2=GRID!$B$31:$BI$31)*(КАЛЕНДАРЬ!$BC30=GRID!$B$33:$BI$33), 0)),
ROUNDUP(INDEX(GRID!$B$47:$BI$57,MATCH(I$7,GRID!$A$47:$A$57,0),MATCH(1,($U$2=GRID!$B$31:$BI$31)*(КАЛЕНДАРЬ!$BC30=GRID!$B$33:$BI$33),0))*(1-GRID!$B$69),0))</f>
        <v>27400</v>
      </c>
      <c r="K524" s="47" cm="1">
        <f t="array" ref="K524">IF($I$2="Открытый тариф",
INDEX(GRID!$B$34:$BI$44,MATCH(K$7,GRID!$A$34:$A$44,0),MATCH(1,($U$2=GRID!$B$31:$BI$31)*(КАЛЕНДАРЬ!$BC30=GRID!$B$33:$BI$33), 0)),
ROUNDUP(INDEX(GRID!$B$34:$BI$44,MATCH(K$7,GRID!$A$34:$A$44,0),MATCH(1,($U$2=GRID!$B$31:$BI$31)*(КАЛЕНДАРЬ!$BC30=GRID!$B$33:$BI$33),0))*(1-GRID!$B$69),0))</f>
        <v>28500</v>
      </c>
      <c r="L524" s="47" cm="1">
        <f t="array" ref="L524">IF($I$2="Открытый тариф",
INDEX(GRID!$B$47:$BI$57,MATCH(K$7,GRID!$A$47:$A$57,0),MATCH(1,($U$2=GRID!$B$31:$BI$31)*(КАЛЕНДАРЬ!$BC30=GRID!$B$33:$BI$33), 0)),
ROUNDUP(INDEX(GRID!$B$47:$BI$57,MATCH(K$7,GRID!$A$47:$A$57,0),MATCH(1,($U$2=GRID!$B$31:$BI$31)*(КАЛЕНДАРЬ!$BC30=GRID!$B$33:$BI$33),0))*(1-GRID!$B$69),0))</f>
        <v>28500</v>
      </c>
      <c r="M524" s="47" cm="1">
        <f t="array" ref="M524">IF($I$2="Открытый тариф",
INDEX(GRID!$B$34:$BI$44,MATCH(M$7,GRID!$A$34:$A$44,0),MATCH(1,($U$2=GRID!$B$31:$BI$31)*(КАЛЕНДАРЬ!$BC30=GRID!$B$33:$BI$33), 0)),
ROUNDUP(INDEX(GRID!$B$34:$BI$44,MATCH(M$7,GRID!$A$34:$A$44,0),MATCH(1,($U$2=GRID!$B$31:$BI$31)*(КАЛЕНДАРЬ!$BC30=GRID!$B$33:$BI$33),0))*(1-GRID!$B$69),0))</f>
        <v>30400</v>
      </c>
      <c r="N524" s="47" cm="1">
        <f t="array" ref="N524">IF($I$2="Открытый тариф",
INDEX(GRID!$B$47:$BI$57,MATCH(M$7,GRID!$A$47:$A$57,0),MATCH(1,($U$2=GRID!$B$31:$BI$31)*(КАЛЕНДАРЬ!$BC30=GRID!$B$33:$BI$33), 0)),
ROUNDUP(INDEX(GRID!$B$47:$BI$57,MATCH(M$7,GRID!$A$47:$A$57,0),MATCH(1,($U$2=GRID!$B$31:$BI$31)*(КАЛЕНДАРЬ!$BC30=GRID!$B$33:$BI$33),0))*(1-GRID!$B$69),0))</f>
        <v>30400</v>
      </c>
      <c r="O524" s="49" t="s">
        <v>101</v>
      </c>
      <c r="P524" s="49" t="s">
        <v>101</v>
      </c>
      <c r="Q524" s="49" t="s">
        <v>101</v>
      </c>
      <c r="R524" s="49" t="s">
        <v>101</v>
      </c>
      <c r="S524" s="49" t="s">
        <v>101</v>
      </c>
      <c r="T524" s="49" t="s">
        <v>101</v>
      </c>
      <c r="U524" s="49" t="s">
        <v>101</v>
      </c>
      <c r="V524" s="49" t="s">
        <v>101</v>
      </c>
      <c r="W524" s="49" t="s">
        <v>101</v>
      </c>
      <c r="X524" s="49" t="s">
        <v>101</v>
      </c>
      <c r="Y524" s="146"/>
    </row>
    <row r="525" spans="1:25" x14ac:dyDescent="0.2">
      <c r="A525" s="117" t="s">
        <v>42</v>
      </c>
      <c r="B525" s="117">
        <v>28</v>
      </c>
      <c r="C525" s="47" cm="1">
        <f t="array" ref="C525">IF($I$2="Открытый тариф",
INDEX(GRID!$B$34:$BI$44,MATCH(C$7,GRID!$A$34:$A$44,0),MATCH(1,($U$2=GRID!$B$31:$BI$31)*(КАЛЕНДАРЬ!$BC31=GRID!$B$33:$BI$33), 0)),
ROUNDUP(INDEX(GRID!$B$34:$BI$44,MATCH(C$7,GRID!$A$34:$A$44,0),MATCH(1,($U$2=GRID!$B$31:$BI$31)*(КАЛЕНДАРЬ!$BC31=GRID!$B$33:$BI$33),0))*(1-GRID!$B$69),0))</f>
        <v>22500</v>
      </c>
      <c r="D525" s="47" cm="1">
        <f t="array" ref="D525">IF($I$2="Открытый тариф",
INDEX(GRID!$B$47:$BI$57,MATCH(C$7,GRID!$A$47:$A$57,0),MATCH(1,($U$2=GRID!$B$31:$BI$31)*(КАЛЕНДАРЬ!$BC31=GRID!$B$33:$BI$33), 0)),
ROUNDUP(INDEX(GRID!$B$47:$BI$57,MATCH(C$7,GRID!$A$47:$A$57,0),MATCH(1,($U$2=GRID!$B$31:$BI$31)*(КАЛЕНДАРЬ!$BC31=GRID!$B$33:$BI$33),0))*(1-GRID!$B$69),0))</f>
        <v>22500</v>
      </c>
      <c r="E525" s="47" cm="1">
        <f t="array" ref="E525">IF($I$2="Открытый тариф",
INDEX(GRID!$B$34:$BI$44,MATCH(E$7,GRID!$A$34:$A$44,0),MATCH(1,($U$2=GRID!$B$31:$BI$31)*(КАЛЕНДАРЬ!$BC31=GRID!$B$33:$BI$33), 0)),
ROUNDUP(INDEX(GRID!$B$34:$BI$44,MATCH(E$7,GRID!$A$34:$A$44,0),MATCH(1,($U$2=GRID!$B$31:$BI$31)*(КАЛЕНДАРЬ!$BC31=GRID!$B$33:$BI$33),0))*(1-GRID!$B$69),0))</f>
        <v>24400</v>
      </c>
      <c r="F525" s="47" cm="1">
        <f t="array" ref="F525">IF($I$2="Открытый тариф",
INDEX(GRID!$B$47:$BI$57,MATCH(E$7,GRID!$A$47:$A$57,0),MATCH(1,($U$2=GRID!$B$31:$BI$31)*(КАЛЕНДАРЬ!$BC31=GRID!$B$33:$BI$33), 0)),
ROUNDUP(INDEX(GRID!$B$47:$BI$57,MATCH(E$7,GRID!$A$47:$A$57,0),MATCH(1,($U$2=GRID!$B$31:$BI$31)*(КАЛЕНДАРЬ!$BC31=GRID!$B$33:$BI$33),0))*(1-GRID!$B$69),0))</f>
        <v>24400</v>
      </c>
      <c r="G525" s="47" cm="1">
        <f t="array" ref="G525">IF($I$2="Открытый тариф",
INDEX(GRID!$B$34:$BI$44,MATCH(G$7,GRID!$A$34:$A$44,0),MATCH(1,($U$2=GRID!$B$31:$BI$31)*(КАЛЕНДАРЬ!$BC31=GRID!$B$33:$BI$33), 0)),
ROUNDUP(INDEX(GRID!$B$34:$BI$44,MATCH(G$7,GRID!$A$34:$A$44,0),MATCH(1,($U$2=GRID!$B$31:$BI$31)*(КАЛЕНДАРЬ!$BC31=GRID!$B$33:$BI$33),0))*(1-GRID!$B$69),0))</f>
        <v>25500</v>
      </c>
      <c r="H525" s="47" cm="1">
        <f t="array" ref="H525">IF($I$2="Открытый тариф",
INDEX(GRID!$B$47:$BI$57,MATCH(G$7,GRID!$A$47:$A$57,0),MATCH(1,($U$2=GRID!$B$31:$BI$31)*(КАЛЕНДАРЬ!$BC31=GRID!$B$33:$BI$33), 0)),
ROUNDUP(INDEX(GRID!$B$47:$BI$57,MATCH(G$7,GRID!$A$47:$A$57,0),MATCH(1,($U$2=GRID!$B$31:$BI$31)*(КАЛЕНДАРЬ!$BC31=GRID!$B$33:$BI$33),0))*(1-GRID!$B$69),0))</f>
        <v>25500</v>
      </c>
      <c r="I525" s="47" cm="1">
        <f t="array" ref="I525">IF($I$2="Открытый тариф",
INDEX(GRID!$B$34:$BI$44,MATCH(I$7,GRID!$A$34:$A$44,0),MATCH(1,($U$2=GRID!$B$31:$BI$31)*(КАЛЕНДАРЬ!$BC31=GRID!$B$33:$BI$33), 0)),
ROUNDUP(INDEX(GRID!$B$34:$BI$44,MATCH(I$7,GRID!$A$34:$A$44,0),MATCH(1,($U$2=GRID!$B$31:$BI$31)*(КАЛЕНДАРЬ!$BC31=GRID!$B$33:$BI$33),0))*(1-GRID!$B$69),0))</f>
        <v>27400</v>
      </c>
      <c r="J525" s="47" cm="1">
        <f t="array" ref="J525">IF($I$2="Открытый тариф",
INDEX(GRID!$B$47:$BI$57,MATCH(I$7,GRID!$A$47:$A$57,0),MATCH(1,($U$2=GRID!$B$31:$BI$31)*(КАЛЕНДАРЬ!$BC31=GRID!$B$33:$BI$33), 0)),
ROUNDUP(INDEX(GRID!$B$47:$BI$57,MATCH(I$7,GRID!$A$47:$A$57,0),MATCH(1,($U$2=GRID!$B$31:$BI$31)*(КАЛЕНДАРЬ!$BC31=GRID!$B$33:$BI$33),0))*(1-GRID!$B$69),0))</f>
        <v>27400</v>
      </c>
      <c r="K525" s="47" cm="1">
        <f t="array" ref="K525">IF($I$2="Открытый тариф",
INDEX(GRID!$B$34:$BI$44,MATCH(K$7,GRID!$A$34:$A$44,0),MATCH(1,($U$2=GRID!$B$31:$BI$31)*(КАЛЕНДАРЬ!$BC31=GRID!$B$33:$BI$33), 0)),
ROUNDUP(INDEX(GRID!$B$34:$BI$44,MATCH(K$7,GRID!$A$34:$A$44,0),MATCH(1,($U$2=GRID!$B$31:$BI$31)*(КАЛЕНДАРЬ!$BC31=GRID!$B$33:$BI$33),0))*(1-GRID!$B$69),0))</f>
        <v>28500</v>
      </c>
      <c r="L525" s="47" cm="1">
        <f t="array" ref="L525">IF($I$2="Открытый тариф",
INDEX(GRID!$B$47:$BI$57,MATCH(K$7,GRID!$A$47:$A$57,0),MATCH(1,($U$2=GRID!$B$31:$BI$31)*(КАЛЕНДАРЬ!$BC31=GRID!$B$33:$BI$33), 0)),
ROUNDUP(INDEX(GRID!$B$47:$BI$57,MATCH(K$7,GRID!$A$47:$A$57,0),MATCH(1,($U$2=GRID!$B$31:$BI$31)*(КАЛЕНДАРЬ!$BC31=GRID!$B$33:$BI$33),0))*(1-GRID!$B$69),0))</f>
        <v>28500</v>
      </c>
      <c r="M525" s="47" cm="1">
        <f t="array" ref="M525">IF($I$2="Открытый тариф",
INDEX(GRID!$B$34:$BI$44,MATCH(M$7,GRID!$A$34:$A$44,0),MATCH(1,($U$2=GRID!$B$31:$BI$31)*(КАЛЕНДАРЬ!$BC31=GRID!$B$33:$BI$33), 0)),
ROUNDUP(INDEX(GRID!$B$34:$BI$44,MATCH(M$7,GRID!$A$34:$A$44,0),MATCH(1,($U$2=GRID!$B$31:$BI$31)*(КАЛЕНДАРЬ!$BC31=GRID!$B$33:$BI$33),0))*(1-GRID!$B$69),0))</f>
        <v>30400</v>
      </c>
      <c r="N525" s="47" cm="1">
        <f t="array" ref="N525">IF($I$2="Открытый тариф",
INDEX(GRID!$B$47:$BI$57,MATCH(M$7,GRID!$A$47:$A$57,0),MATCH(1,($U$2=GRID!$B$31:$BI$31)*(КАЛЕНДАРЬ!$BC31=GRID!$B$33:$BI$33), 0)),
ROUNDUP(INDEX(GRID!$B$47:$BI$57,MATCH(M$7,GRID!$A$47:$A$57,0),MATCH(1,($U$2=GRID!$B$31:$BI$31)*(КАЛЕНДАРЬ!$BC31=GRID!$B$33:$BI$33),0))*(1-GRID!$B$69),0))</f>
        <v>30400</v>
      </c>
      <c r="O525" s="49" t="s">
        <v>101</v>
      </c>
      <c r="P525" s="49" t="s">
        <v>101</v>
      </c>
      <c r="Q525" s="49" t="s">
        <v>101</v>
      </c>
      <c r="R525" s="49" t="s">
        <v>101</v>
      </c>
      <c r="S525" s="49" t="s">
        <v>101</v>
      </c>
      <c r="T525" s="49" t="s">
        <v>101</v>
      </c>
      <c r="U525" s="49" t="s">
        <v>101</v>
      </c>
      <c r="V525" s="49" t="s">
        <v>101</v>
      </c>
      <c r="W525" s="49" t="s">
        <v>101</v>
      </c>
      <c r="X525" s="49" t="s">
        <v>101</v>
      </c>
      <c r="Y525" s="146"/>
    </row>
    <row r="526" spans="1:25" x14ac:dyDescent="0.2">
      <c r="A526" s="117" t="s">
        <v>43</v>
      </c>
      <c r="B526" s="117">
        <v>29</v>
      </c>
      <c r="C526" s="47" cm="1">
        <f t="array" ref="C526">IF($I$2="Открытый тариф",
INDEX(GRID!$B$34:$BI$44,MATCH(C$7,GRID!$A$34:$A$44,0),MATCH(1,($U$2=GRID!$B$31:$BI$31)*(КАЛЕНДАРЬ!$BC32=GRID!$B$33:$BI$33), 0)),
ROUNDUP(INDEX(GRID!$B$34:$BI$44,MATCH(C$7,GRID!$A$34:$A$44,0),MATCH(1,($U$2=GRID!$B$31:$BI$31)*(КАЛЕНДАРЬ!$BC32=GRID!$B$33:$BI$33),0))*(1-GRID!$B$69),0))</f>
        <v>22500</v>
      </c>
      <c r="D526" s="47" cm="1">
        <f t="array" ref="D526">IF($I$2="Открытый тариф",
INDEX(GRID!$B$47:$BI$57,MATCH(C$7,GRID!$A$47:$A$57,0),MATCH(1,($U$2=GRID!$B$31:$BI$31)*(КАЛЕНДАРЬ!$BC32=GRID!$B$33:$BI$33), 0)),
ROUNDUP(INDEX(GRID!$B$47:$BI$57,MATCH(C$7,GRID!$A$47:$A$57,0),MATCH(1,($U$2=GRID!$B$31:$BI$31)*(КАЛЕНДАРЬ!$BC32=GRID!$B$33:$BI$33),0))*(1-GRID!$B$69),0))</f>
        <v>22500</v>
      </c>
      <c r="E526" s="47" cm="1">
        <f t="array" ref="E526">IF($I$2="Открытый тариф",
INDEX(GRID!$B$34:$BI$44,MATCH(E$7,GRID!$A$34:$A$44,0),MATCH(1,($U$2=GRID!$B$31:$BI$31)*(КАЛЕНДАРЬ!$BC32=GRID!$B$33:$BI$33), 0)),
ROUNDUP(INDEX(GRID!$B$34:$BI$44,MATCH(E$7,GRID!$A$34:$A$44,0),MATCH(1,($U$2=GRID!$B$31:$BI$31)*(КАЛЕНДАРЬ!$BC32=GRID!$B$33:$BI$33),0))*(1-GRID!$B$69),0))</f>
        <v>24400</v>
      </c>
      <c r="F526" s="47" cm="1">
        <f t="array" ref="F526">IF($I$2="Открытый тариф",
INDEX(GRID!$B$47:$BI$57,MATCH(E$7,GRID!$A$47:$A$57,0),MATCH(1,($U$2=GRID!$B$31:$BI$31)*(КАЛЕНДАРЬ!$BC32=GRID!$B$33:$BI$33), 0)),
ROUNDUP(INDEX(GRID!$B$47:$BI$57,MATCH(E$7,GRID!$A$47:$A$57,0),MATCH(1,($U$2=GRID!$B$31:$BI$31)*(КАЛЕНДАРЬ!$BC32=GRID!$B$33:$BI$33),0))*(1-GRID!$B$69),0))</f>
        <v>24400</v>
      </c>
      <c r="G526" s="47" cm="1">
        <f t="array" ref="G526">IF($I$2="Открытый тариф",
INDEX(GRID!$B$34:$BI$44,MATCH(G$7,GRID!$A$34:$A$44,0),MATCH(1,($U$2=GRID!$B$31:$BI$31)*(КАЛЕНДАРЬ!$BC32=GRID!$B$33:$BI$33), 0)),
ROUNDUP(INDEX(GRID!$B$34:$BI$44,MATCH(G$7,GRID!$A$34:$A$44,0),MATCH(1,($U$2=GRID!$B$31:$BI$31)*(КАЛЕНДАРЬ!$BC32=GRID!$B$33:$BI$33),0))*(1-GRID!$B$69),0))</f>
        <v>25500</v>
      </c>
      <c r="H526" s="47" cm="1">
        <f t="array" ref="H526">IF($I$2="Открытый тариф",
INDEX(GRID!$B$47:$BI$57,MATCH(G$7,GRID!$A$47:$A$57,0),MATCH(1,($U$2=GRID!$B$31:$BI$31)*(КАЛЕНДАРЬ!$BC32=GRID!$B$33:$BI$33), 0)),
ROUNDUP(INDEX(GRID!$B$47:$BI$57,MATCH(G$7,GRID!$A$47:$A$57,0),MATCH(1,($U$2=GRID!$B$31:$BI$31)*(КАЛЕНДАРЬ!$BC32=GRID!$B$33:$BI$33),0))*(1-GRID!$B$69),0))</f>
        <v>25500</v>
      </c>
      <c r="I526" s="47" cm="1">
        <f t="array" ref="I526">IF($I$2="Открытый тариф",
INDEX(GRID!$B$34:$BI$44,MATCH(I$7,GRID!$A$34:$A$44,0),MATCH(1,($U$2=GRID!$B$31:$BI$31)*(КАЛЕНДАРЬ!$BC32=GRID!$B$33:$BI$33), 0)),
ROUNDUP(INDEX(GRID!$B$34:$BI$44,MATCH(I$7,GRID!$A$34:$A$44,0),MATCH(1,($U$2=GRID!$B$31:$BI$31)*(КАЛЕНДАРЬ!$BC32=GRID!$B$33:$BI$33),0))*(1-GRID!$B$69),0))</f>
        <v>27400</v>
      </c>
      <c r="J526" s="47" cm="1">
        <f t="array" ref="J526">IF($I$2="Открытый тариф",
INDEX(GRID!$B$47:$BI$57,MATCH(I$7,GRID!$A$47:$A$57,0),MATCH(1,($U$2=GRID!$B$31:$BI$31)*(КАЛЕНДАРЬ!$BC32=GRID!$B$33:$BI$33), 0)),
ROUNDUP(INDEX(GRID!$B$47:$BI$57,MATCH(I$7,GRID!$A$47:$A$57,0),MATCH(1,($U$2=GRID!$B$31:$BI$31)*(КАЛЕНДАРЬ!$BC32=GRID!$B$33:$BI$33),0))*(1-GRID!$B$69),0))</f>
        <v>27400</v>
      </c>
      <c r="K526" s="47" cm="1">
        <f t="array" ref="K526">IF($I$2="Открытый тариф",
INDEX(GRID!$B$34:$BI$44,MATCH(K$7,GRID!$A$34:$A$44,0),MATCH(1,($U$2=GRID!$B$31:$BI$31)*(КАЛЕНДАРЬ!$BC32=GRID!$B$33:$BI$33), 0)),
ROUNDUP(INDEX(GRID!$B$34:$BI$44,MATCH(K$7,GRID!$A$34:$A$44,0),MATCH(1,($U$2=GRID!$B$31:$BI$31)*(КАЛЕНДАРЬ!$BC32=GRID!$B$33:$BI$33),0))*(1-GRID!$B$69),0))</f>
        <v>28500</v>
      </c>
      <c r="L526" s="47" cm="1">
        <f t="array" ref="L526">IF($I$2="Открытый тариф",
INDEX(GRID!$B$47:$BI$57,MATCH(K$7,GRID!$A$47:$A$57,0),MATCH(1,($U$2=GRID!$B$31:$BI$31)*(КАЛЕНДАРЬ!$BC32=GRID!$B$33:$BI$33), 0)),
ROUNDUP(INDEX(GRID!$B$47:$BI$57,MATCH(K$7,GRID!$A$47:$A$57,0),MATCH(1,($U$2=GRID!$B$31:$BI$31)*(КАЛЕНДАРЬ!$BC32=GRID!$B$33:$BI$33),0))*(1-GRID!$B$69),0))</f>
        <v>28500</v>
      </c>
      <c r="M526" s="47" cm="1">
        <f t="array" ref="M526">IF($I$2="Открытый тариф",
INDEX(GRID!$B$34:$BI$44,MATCH(M$7,GRID!$A$34:$A$44,0),MATCH(1,($U$2=GRID!$B$31:$BI$31)*(КАЛЕНДАРЬ!$BC32=GRID!$B$33:$BI$33), 0)),
ROUNDUP(INDEX(GRID!$B$34:$BI$44,MATCH(M$7,GRID!$A$34:$A$44,0),MATCH(1,($U$2=GRID!$B$31:$BI$31)*(КАЛЕНДАРЬ!$BC32=GRID!$B$33:$BI$33),0))*(1-GRID!$B$69),0))</f>
        <v>30400</v>
      </c>
      <c r="N526" s="47" cm="1">
        <f t="array" ref="N526">IF($I$2="Открытый тариф",
INDEX(GRID!$B$47:$BI$57,MATCH(M$7,GRID!$A$47:$A$57,0),MATCH(1,($U$2=GRID!$B$31:$BI$31)*(КАЛЕНДАРЬ!$BC32=GRID!$B$33:$BI$33), 0)),
ROUNDUP(INDEX(GRID!$B$47:$BI$57,MATCH(M$7,GRID!$A$47:$A$57,0),MATCH(1,($U$2=GRID!$B$31:$BI$31)*(КАЛЕНДАРЬ!$BC32=GRID!$B$33:$BI$33),0))*(1-GRID!$B$69),0))</f>
        <v>30400</v>
      </c>
      <c r="O526" s="49" t="s">
        <v>101</v>
      </c>
      <c r="P526" s="49" t="s">
        <v>101</v>
      </c>
      <c r="Q526" s="49" t="s">
        <v>101</v>
      </c>
      <c r="R526" s="49" t="s">
        <v>101</v>
      </c>
      <c r="S526" s="49" t="s">
        <v>101</v>
      </c>
      <c r="T526" s="49" t="s">
        <v>101</v>
      </c>
      <c r="U526" s="49" t="s">
        <v>101</v>
      </c>
      <c r="V526" s="49" t="s">
        <v>101</v>
      </c>
      <c r="W526" s="49" t="s">
        <v>101</v>
      </c>
      <c r="X526" s="49" t="s">
        <v>101</v>
      </c>
      <c r="Y526" s="146"/>
    </row>
    <row r="527" spans="1:25" x14ac:dyDescent="0.2">
      <c r="A527" s="117" t="s">
        <v>44</v>
      </c>
      <c r="B527" s="117">
        <v>30</v>
      </c>
      <c r="C527" s="47" cm="1">
        <f t="array" ref="C527">IF($I$2="Открытый тариф",
INDEX(GRID!$B$34:$BI$44,MATCH(C$7,GRID!$A$34:$A$44,0),MATCH(1,($U$2=GRID!$B$31:$BI$31)*(КАЛЕНДАРЬ!$BC33=GRID!$B$33:$BI$33), 0)),
ROUNDUP(INDEX(GRID!$B$34:$BI$44,MATCH(C$7,GRID!$A$34:$A$44,0),MATCH(1,($U$2=GRID!$B$31:$BI$31)*(КАЛЕНДАРЬ!$BC33=GRID!$B$33:$BI$33),0))*(1-GRID!$B$69),0))</f>
        <v>22500</v>
      </c>
      <c r="D527" s="47" cm="1">
        <f t="array" ref="D527">IF($I$2="Открытый тариф",
INDEX(GRID!$B$47:$BI$57,MATCH(C$7,GRID!$A$47:$A$57,0),MATCH(1,($U$2=GRID!$B$31:$BI$31)*(КАЛЕНДАРЬ!$BC33=GRID!$B$33:$BI$33), 0)),
ROUNDUP(INDEX(GRID!$B$47:$BI$57,MATCH(C$7,GRID!$A$47:$A$57,0),MATCH(1,($U$2=GRID!$B$31:$BI$31)*(КАЛЕНДАРЬ!$BC33=GRID!$B$33:$BI$33),0))*(1-GRID!$B$69),0))</f>
        <v>22500</v>
      </c>
      <c r="E527" s="47" cm="1">
        <f t="array" ref="E527">IF($I$2="Открытый тариф",
INDEX(GRID!$B$34:$BI$44,MATCH(E$7,GRID!$A$34:$A$44,0),MATCH(1,($U$2=GRID!$B$31:$BI$31)*(КАЛЕНДАРЬ!$BC33=GRID!$B$33:$BI$33), 0)),
ROUNDUP(INDEX(GRID!$B$34:$BI$44,MATCH(E$7,GRID!$A$34:$A$44,0),MATCH(1,($U$2=GRID!$B$31:$BI$31)*(КАЛЕНДАРЬ!$BC33=GRID!$B$33:$BI$33),0))*(1-GRID!$B$69),0))</f>
        <v>24400</v>
      </c>
      <c r="F527" s="47" cm="1">
        <f t="array" ref="F527">IF($I$2="Открытый тариф",
INDEX(GRID!$B$47:$BI$57,MATCH(E$7,GRID!$A$47:$A$57,0),MATCH(1,($U$2=GRID!$B$31:$BI$31)*(КАЛЕНДАРЬ!$BC33=GRID!$B$33:$BI$33), 0)),
ROUNDUP(INDEX(GRID!$B$47:$BI$57,MATCH(E$7,GRID!$A$47:$A$57,0),MATCH(1,($U$2=GRID!$B$31:$BI$31)*(КАЛЕНДАРЬ!$BC33=GRID!$B$33:$BI$33),0))*(1-GRID!$B$69),0))</f>
        <v>24400</v>
      </c>
      <c r="G527" s="47" cm="1">
        <f t="array" ref="G527">IF($I$2="Открытый тариф",
INDEX(GRID!$B$34:$BI$44,MATCH(G$7,GRID!$A$34:$A$44,0),MATCH(1,($U$2=GRID!$B$31:$BI$31)*(КАЛЕНДАРЬ!$BC33=GRID!$B$33:$BI$33), 0)),
ROUNDUP(INDEX(GRID!$B$34:$BI$44,MATCH(G$7,GRID!$A$34:$A$44,0),MATCH(1,($U$2=GRID!$B$31:$BI$31)*(КАЛЕНДАРЬ!$BC33=GRID!$B$33:$BI$33),0))*(1-GRID!$B$69),0))</f>
        <v>25500</v>
      </c>
      <c r="H527" s="47" cm="1">
        <f t="array" ref="H527">IF($I$2="Открытый тариф",
INDEX(GRID!$B$47:$BI$57,MATCH(G$7,GRID!$A$47:$A$57,0),MATCH(1,($U$2=GRID!$B$31:$BI$31)*(КАЛЕНДАРЬ!$BC33=GRID!$B$33:$BI$33), 0)),
ROUNDUP(INDEX(GRID!$B$47:$BI$57,MATCH(G$7,GRID!$A$47:$A$57,0),MATCH(1,($U$2=GRID!$B$31:$BI$31)*(КАЛЕНДАРЬ!$BC33=GRID!$B$33:$BI$33),0))*(1-GRID!$B$69),0))</f>
        <v>25500</v>
      </c>
      <c r="I527" s="47" cm="1">
        <f t="array" ref="I527">IF($I$2="Открытый тариф",
INDEX(GRID!$B$34:$BI$44,MATCH(I$7,GRID!$A$34:$A$44,0),MATCH(1,($U$2=GRID!$B$31:$BI$31)*(КАЛЕНДАРЬ!$BC33=GRID!$B$33:$BI$33), 0)),
ROUNDUP(INDEX(GRID!$B$34:$BI$44,MATCH(I$7,GRID!$A$34:$A$44,0),MATCH(1,($U$2=GRID!$B$31:$BI$31)*(КАЛЕНДАРЬ!$BC33=GRID!$B$33:$BI$33),0))*(1-GRID!$B$69),0))</f>
        <v>27400</v>
      </c>
      <c r="J527" s="47" cm="1">
        <f t="array" ref="J527">IF($I$2="Открытый тариф",
INDEX(GRID!$B$47:$BI$57,MATCH(I$7,GRID!$A$47:$A$57,0),MATCH(1,($U$2=GRID!$B$31:$BI$31)*(КАЛЕНДАРЬ!$BC33=GRID!$B$33:$BI$33), 0)),
ROUNDUP(INDEX(GRID!$B$47:$BI$57,MATCH(I$7,GRID!$A$47:$A$57,0),MATCH(1,($U$2=GRID!$B$31:$BI$31)*(КАЛЕНДАРЬ!$BC33=GRID!$B$33:$BI$33),0))*(1-GRID!$B$69),0))</f>
        <v>27400</v>
      </c>
      <c r="K527" s="47" cm="1">
        <f t="array" ref="K527">IF($I$2="Открытый тариф",
INDEX(GRID!$B$34:$BI$44,MATCH(K$7,GRID!$A$34:$A$44,0),MATCH(1,($U$2=GRID!$B$31:$BI$31)*(КАЛЕНДАРЬ!$BC33=GRID!$B$33:$BI$33), 0)),
ROUNDUP(INDEX(GRID!$B$34:$BI$44,MATCH(K$7,GRID!$A$34:$A$44,0),MATCH(1,($U$2=GRID!$B$31:$BI$31)*(КАЛЕНДАРЬ!$BC33=GRID!$B$33:$BI$33),0))*(1-GRID!$B$69),0))</f>
        <v>28500</v>
      </c>
      <c r="L527" s="47" cm="1">
        <f t="array" ref="L527">IF($I$2="Открытый тариф",
INDEX(GRID!$B$47:$BI$57,MATCH(K$7,GRID!$A$47:$A$57,0),MATCH(1,($U$2=GRID!$B$31:$BI$31)*(КАЛЕНДАРЬ!$BC33=GRID!$B$33:$BI$33), 0)),
ROUNDUP(INDEX(GRID!$B$47:$BI$57,MATCH(K$7,GRID!$A$47:$A$57,0),MATCH(1,($U$2=GRID!$B$31:$BI$31)*(КАЛЕНДАРЬ!$BC33=GRID!$B$33:$BI$33),0))*(1-GRID!$B$69),0))</f>
        <v>28500</v>
      </c>
      <c r="M527" s="47" cm="1">
        <f t="array" ref="M527">IF($I$2="Открытый тариф",
INDEX(GRID!$B$34:$BI$44,MATCH(M$7,GRID!$A$34:$A$44,0),MATCH(1,($U$2=GRID!$B$31:$BI$31)*(КАЛЕНДАРЬ!$BC33=GRID!$B$33:$BI$33), 0)),
ROUNDUP(INDEX(GRID!$B$34:$BI$44,MATCH(M$7,GRID!$A$34:$A$44,0),MATCH(1,($U$2=GRID!$B$31:$BI$31)*(КАЛЕНДАРЬ!$BC33=GRID!$B$33:$BI$33),0))*(1-GRID!$B$69),0))</f>
        <v>30400</v>
      </c>
      <c r="N527" s="47" cm="1">
        <f t="array" ref="N527">IF($I$2="Открытый тариф",
INDEX(GRID!$B$47:$BI$57,MATCH(M$7,GRID!$A$47:$A$57,0),MATCH(1,($U$2=GRID!$B$31:$BI$31)*(КАЛЕНДАРЬ!$BC33=GRID!$B$33:$BI$33), 0)),
ROUNDUP(INDEX(GRID!$B$47:$BI$57,MATCH(M$7,GRID!$A$47:$A$57,0),MATCH(1,($U$2=GRID!$B$31:$BI$31)*(КАЛЕНДАРЬ!$BC33=GRID!$B$33:$BI$33),0))*(1-GRID!$B$69),0))</f>
        <v>30400</v>
      </c>
      <c r="O527" s="49" t="s">
        <v>101</v>
      </c>
      <c r="P527" s="49" t="s">
        <v>101</v>
      </c>
      <c r="Q527" s="49" t="s">
        <v>101</v>
      </c>
      <c r="R527" s="49" t="s">
        <v>101</v>
      </c>
      <c r="S527" s="49" t="s">
        <v>101</v>
      </c>
      <c r="T527" s="49" t="s">
        <v>101</v>
      </c>
      <c r="U527" s="49" t="s">
        <v>101</v>
      </c>
      <c r="V527" s="49" t="s">
        <v>101</v>
      </c>
      <c r="W527" s="49" t="s">
        <v>101</v>
      </c>
      <c r="X527" s="49" t="s">
        <v>101</v>
      </c>
      <c r="Y527" s="146"/>
    </row>
    <row r="528" spans="1:25" x14ac:dyDescent="0.2">
      <c r="A528" s="125"/>
      <c r="B528" s="12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6"/>
      <c r="T528" s="6"/>
      <c r="Y528" s="146"/>
    </row>
    <row r="529" spans="1:25" x14ac:dyDescent="0.2">
      <c r="A529" s="210" t="s">
        <v>109</v>
      </c>
      <c r="B529" s="210"/>
      <c r="C529" s="210"/>
      <c r="D529" s="210"/>
      <c r="E529" s="210"/>
      <c r="F529" s="210"/>
      <c r="G529" s="210"/>
      <c r="H529" s="210"/>
      <c r="I529" s="210"/>
      <c r="J529" s="210"/>
      <c r="K529" s="210"/>
      <c r="L529" s="210"/>
      <c r="M529" s="210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146"/>
    </row>
    <row r="530" spans="1:25" x14ac:dyDescent="0.2">
      <c r="A530" s="211" t="s">
        <v>143</v>
      </c>
      <c r="B530" s="212"/>
      <c r="C530" s="212"/>
      <c r="D530" s="212"/>
      <c r="E530" s="212"/>
      <c r="F530" s="212"/>
      <c r="G530" s="212"/>
      <c r="H530" s="212"/>
      <c r="I530" s="212"/>
      <c r="J530" s="212"/>
      <c r="K530" s="212"/>
      <c r="L530" s="212"/>
      <c r="M530" s="212"/>
      <c r="N530" s="212"/>
      <c r="O530" s="212"/>
      <c r="P530" s="212"/>
      <c r="Q530" s="212"/>
      <c r="R530" s="212"/>
      <c r="S530" s="212"/>
      <c r="T530" s="212"/>
      <c r="U530" s="212"/>
      <c r="V530" s="212"/>
      <c r="W530" s="212"/>
      <c r="X530" s="212"/>
      <c r="Y530" s="146"/>
    </row>
    <row r="531" spans="1:25" ht="58.5" customHeight="1" x14ac:dyDescent="0.2">
      <c r="A531" s="213" t="s">
        <v>39</v>
      </c>
      <c r="B531" s="214"/>
      <c r="C531" s="217" t="s">
        <v>85</v>
      </c>
      <c r="D531" s="218"/>
      <c r="E531" s="219" t="s">
        <v>86</v>
      </c>
      <c r="F531" s="220"/>
      <c r="G531" s="221" t="s">
        <v>186</v>
      </c>
      <c r="H531" s="222"/>
      <c r="I531" s="223" t="s">
        <v>187</v>
      </c>
      <c r="J531" s="224"/>
      <c r="K531" s="225" t="s">
        <v>88</v>
      </c>
      <c r="L531" s="225"/>
      <c r="M531" s="226" t="s">
        <v>89</v>
      </c>
      <c r="N531" s="227"/>
      <c r="O531" s="228" t="s">
        <v>94</v>
      </c>
      <c r="P531" s="229"/>
      <c r="Q531" s="230" t="s">
        <v>188</v>
      </c>
      <c r="R531" s="230"/>
      <c r="S531" s="231" t="s">
        <v>189</v>
      </c>
      <c r="T531" s="231"/>
      <c r="U531" s="232" t="s">
        <v>91</v>
      </c>
      <c r="V531" s="233"/>
      <c r="W531" s="234" t="s">
        <v>96</v>
      </c>
      <c r="X531" s="235"/>
      <c r="Y531" s="146"/>
    </row>
    <row r="532" spans="1:25" x14ac:dyDescent="0.2">
      <c r="A532" s="215"/>
      <c r="B532" s="216"/>
      <c r="C532" s="45" t="s">
        <v>40</v>
      </c>
      <c r="D532" s="45" t="s">
        <v>41</v>
      </c>
      <c r="E532" s="45" t="s">
        <v>40</v>
      </c>
      <c r="F532" s="45" t="s">
        <v>41</v>
      </c>
      <c r="G532" s="45" t="s">
        <v>40</v>
      </c>
      <c r="H532" s="45" t="s">
        <v>41</v>
      </c>
      <c r="I532" s="45" t="s">
        <v>40</v>
      </c>
      <c r="J532" s="45" t="s">
        <v>41</v>
      </c>
      <c r="K532" s="45" t="s">
        <v>40</v>
      </c>
      <c r="L532" s="45" t="s">
        <v>41</v>
      </c>
      <c r="M532" s="45" t="s">
        <v>40</v>
      </c>
      <c r="N532" s="45" t="s">
        <v>41</v>
      </c>
      <c r="O532" s="45" t="s">
        <v>40</v>
      </c>
      <c r="P532" s="45" t="s">
        <v>41</v>
      </c>
      <c r="Q532" s="45" t="s">
        <v>40</v>
      </c>
      <c r="R532" s="45" t="s">
        <v>41</v>
      </c>
      <c r="S532" s="45" t="s">
        <v>40</v>
      </c>
      <c r="T532" s="45" t="s">
        <v>41</v>
      </c>
      <c r="U532" s="45" t="s">
        <v>40</v>
      </c>
      <c r="V532" s="45" t="s">
        <v>41</v>
      </c>
      <c r="W532" s="45" t="s">
        <v>40</v>
      </c>
      <c r="X532" s="45" t="s">
        <v>41</v>
      </c>
      <c r="Y532" s="146"/>
    </row>
    <row r="533" spans="1:25" x14ac:dyDescent="0.2">
      <c r="A533" s="117" t="s">
        <v>45</v>
      </c>
      <c r="B533" s="117">
        <v>1</v>
      </c>
      <c r="C533" s="47" cm="1">
        <f t="array" ref="C533">IF($I$2="Открытый тариф",
INDEX(GRID!$B$34:$BI$44,MATCH(C$7,GRID!$A$34:$A$44,0),MATCH(1,($U$2=GRID!$B$31:$BI$31)*(КАЛЕНДАРЬ!$BF4=GRID!$B$33:$BI$33), 0)),
ROUNDUP(INDEX(GRID!$B$34:$BI$44,MATCH(C$7,GRID!$A$34:$A$44,0),MATCH(1,($U$2=GRID!$B$31:$BI$31)*(КАЛЕНДАРЬ!$BF4=GRID!$B$33:$BI$33),0))*(1-GRID!$B$69),0))</f>
        <v>22500</v>
      </c>
      <c r="D533" s="47" cm="1">
        <f t="array" ref="D533">IF($I$2="Открытый тариф",
INDEX(GRID!$B$47:$BI$57,MATCH(C$7,GRID!$A$47:$A$57,0),MATCH(1,($U$2=GRID!$B$31:$BI$31)*(КАЛЕНДАРЬ!$BF4=GRID!$B$33:$BI$33), 0)),
ROUNDUP(INDEX(GRID!$B$47:$BI$57,MATCH(C$7,GRID!$A$47:$A$57,0),MATCH(1,($U$2=GRID!$B$31:$BI$31)*(КАЛЕНДАРЬ!$BF4=GRID!$B$33:$BI$33),0))*(1-GRID!$B$69),0))</f>
        <v>22500</v>
      </c>
      <c r="E533" s="47" cm="1">
        <f t="array" ref="E533">IF($I$2="Открытый тариф",
INDEX(GRID!$B$34:$BI$44,MATCH(E$7,GRID!$A$34:$A$44,0),MATCH(1,($U$2=GRID!$B$31:$BI$31)*(КАЛЕНДАРЬ!$BF4=GRID!$B$33:$BI$33), 0)),
ROUNDUP(INDEX(GRID!$B$34:$BI$44,MATCH(E$7,GRID!$A$34:$A$44,0),MATCH(1,($U$2=GRID!$B$31:$BI$31)*(КАЛЕНДАРЬ!$BF4=GRID!$B$33:$BI$33),0))*(1-GRID!$B$69),0))</f>
        <v>24400</v>
      </c>
      <c r="F533" s="47" cm="1">
        <f t="array" ref="F533">IF($I$2="Открытый тариф",
INDEX(GRID!$B$47:$BI$57,MATCH(E$7,GRID!$A$47:$A$57,0),MATCH(1,($U$2=GRID!$B$31:$BI$31)*(КАЛЕНДАРЬ!$BF4=GRID!$B$33:$BI$33), 0)),
ROUNDUP(INDEX(GRID!$B$47:$BI$57,MATCH(E$7,GRID!$A$47:$A$57,0),MATCH(1,($U$2=GRID!$B$31:$BI$31)*(КАЛЕНДАРЬ!$BF4=GRID!$B$33:$BI$33),0))*(1-GRID!$B$69),0))</f>
        <v>24400</v>
      </c>
      <c r="G533" s="47" cm="1">
        <f t="array" ref="G533">IF($I$2="Открытый тариф",
INDEX(GRID!$B$34:$BI$44,MATCH(G$7,GRID!$A$34:$A$44,0),MATCH(1,($U$2=GRID!$B$31:$BI$31)*(КАЛЕНДАРЬ!$BF4=GRID!$B$33:$BI$33), 0)),
ROUNDUP(INDEX(GRID!$B$34:$BI$44,MATCH(G$7,GRID!$A$34:$A$44,0),MATCH(1,($U$2=GRID!$B$31:$BI$31)*(КАЛЕНДАРЬ!$BF4=GRID!$B$33:$BI$33),0))*(1-GRID!$B$69),0))</f>
        <v>25500</v>
      </c>
      <c r="H533" s="47" cm="1">
        <f t="array" ref="H533">IF($I$2="Открытый тариф",
INDEX(GRID!$B$47:$BI$57,MATCH(G$7,GRID!$A$47:$A$57,0),MATCH(1,($U$2=GRID!$B$31:$BI$31)*(КАЛЕНДАРЬ!$BF4=GRID!$B$33:$BI$33), 0)),
ROUNDUP(INDEX(GRID!$B$47:$BI$57,MATCH(G$7,GRID!$A$47:$A$57,0),MATCH(1,($U$2=GRID!$B$31:$BI$31)*(КАЛЕНДАРЬ!$BF4=GRID!$B$33:$BI$33),0))*(1-GRID!$B$69),0))</f>
        <v>25500</v>
      </c>
      <c r="I533" s="47" cm="1">
        <f t="array" ref="I533">IF($I$2="Открытый тариф",
INDEX(GRID!$B$34:$BI$44,MATCH(I$7,GRID!$A$34:$A$44,0),MATCH(1,($U$2=GRID!$B$31:$BI$31)*(КАЛЕНДАРЬ!$BF4=GRID!$B$33:$BI$33), 0)),
ROUNDUP(INDEX(GRID!$B$34:$BI$44,MATCH(I$7,GRID!$A$34:$A$44,0),MATCH(1,($U$2=GRID!$B$31:$BI$31)*(КАЛЕНДАРЬ!$BF4=GRID!$B$33:$BI$33),0))*(1-GRID!$B$69),0))</f>
        <v>27400</v>
      </c>
      <c r="J533" s="47" cm="1">
        <f t="array" ref="J533">IF($I$2="Открытый тариф",
INDEX(GRID!$B$47:$BI$57,MATCH(I$7,GRID!$A$47:$A$57,0),MATCH(1,($U$2=GRID!$B$31:$BI$31)*(КАЛЕНДАРЬ!$BF4=GRID!$B$33:$BI$33), 0)),
ROUNDUP(INDEX(GRID!$B$47:$BI$57,MATCH(I$7,GRID!$A$47:$A$57,0),MATCH(1,($U$2=GRID!$B$31:$BI$31)*(КАЛЕНДАРЬ!$BF4=GRID!$B$33:$BI$33),0))*(1-GRID!$B$69),0))</f>
        <v>27400</v>
      </c>
      <c r="K533" s="47" cm="1">
        <f t="array" ref="K533">IF($I$2="Открытый тариф",
INDEX(GRID!$B$34:$BI$44,MATCH(K$7,GRID!$A$34:$A$44,0),MATCH(1,($U$2=GRID!$B$31:$BI$31)*(КАЛЕНДАРЬ!$BF4=GRID!$B$33:$BI$33), 0)),
ROUNDUP(INDEX(GRID!$B$34:$BI$44,MATCH(K$7,GRID!$A$34:$A$44,0),MATCH(1,($U$2=GRID!$B$31:$BI$31)*(КАЛЕНДАРЬ!$BF4=GRID!$B$33:$BI$33),0))*(1-GRID!$B$69),0))</f>
        <v>28500</v>
      </c>
      <c r="L533" s="47" cm="1">
        <f t="array" ref="L533">IF($I$2="Открытый тариф",
INDEX(GRID!$B$47:$BI$57,MATCH(K$7,GRID!$A$47:$A$57,0),MATCH(1,($U$2=GRID!$B$31:$BI$31)*(КАЛЕНДАРЬ!$BF4=GRID!$B$33:$BI$33), 0)),
ROUNDUP(INDEX(GRID!$B$47:$BI$57,MATCH(K$7,GRID!$A$47:$A$57,0),MATCH(1,($U$2=GRID!$B$31:$BI$31)*(КАЛЕНДАРЬ!$BF4=GRID!$B$33:$BI$33),0))*(1-GRID!$B$69),0))</f>
        <v>28500</v>
      </c>
      <c r="M533" s="47" cm="1">
        <f t="array" ref="M533">IF($I$2="Открытый тариф",
INDEX(GRID!$B$34:$BI$44,MATCH(M$7,GRID!$A$34:$A$44,0),MATCH(1,($U$2=GRID!$B$31:$BI$31)*(КАЛЕНДАРЬ!$BF4=GRID!$B$33:$BI$33), 0)),
ROUNDUP(INDEX(GRID!$B$34:$BI$44,MATCH(M$7,GRID!$A$34:$A$44,0),MATCH(1,($U$2=GRID!$B$31:$BI$31)*(КАЛЕНДАРЬ!$BF4=GRID!$B$33:$BI$33),0))*(1-GRID!$B$69),0))</f>
        <v>30400</v>
      </c>
      <c r="N533" s="47" cm="1">
        <f t="array" ref="N533">IF($I$2="Открытый тариф",
INDEX(GRID!$B$47:$BI$57,MATCH(M$7,GRID!$A$47:$A$57,0),MATCH(1,($U$2=GRID!$B$31:$BI$31)*(КАЛЕНДАРЬ!$BF4=GRID!$B$33:$BI$33), 0)),
ROUNDUP(INDEX(GRID!$B$47:$BI$57,MATCH(M$7,GRID!$A$47:$A$57,0),MATCH(1,($U$2=GRID!$B$31:$BI$31)*(КАЛЕНДАРЬ!$BF4=GRID!$B$33:$BI$33),0))*(1-GRID!$B$69),0))</f>
        <v>30400</v>
      </c>
      <c r="O533" s="49" t="s">
        <v>101</v>
      </c>
      <c r="P533" s="49" t="s">
        <v>101</v>
      </c>
      <c r="Q533" s="49" t="s">
        <v>101</v>
      </c>
      <c r="R533" s="49" t="s">
        <v>101</v>
      </c>
      <c r="S533" s="49" t="s">
        <v>101</v>
      </c>
      <c r="T533" s="49" t="s">
        <v>101</v>
      </c>
      <c r="U533" s="49" t="s">
        <v>101</v>
      </c>
      <c r="V533" s="49" t="s">
        <v>101</v>
      </c>
      <c r="W533" s="49" t="s">
        <v>101</v>
      </c>
      <c r="X533" s="49" t="s">
        <v>101</v>
      </c>
      <c r="Y533" s="146"/>
    </row>
    <row r="534" spans="1:25" x14ac:dyDescent="0.2">
      <c r="A534" s="117" t="s">
        <v>46</v>
      </c>
      <c r="B534" s="117">
        <v>2</v>
      </c>
      <c r="C534" s="47" cm="1">
        <f t="array" ref="C534">IF($I$2="Открытый тариф",
INDEX(GRID!$B$34:$BI$44,MATCH(C$7,GRID!$A$34:$A$44,0),MATCH(1,($U$2=GRID!$B$31:$BI$31)*(КАЛЕНДАРЬ!$BF5=GRID!$B$33:$BI$33), 0)),
ROUNDUP(INDEX(GRID!$B$34:$BI$44,MATCH(C$7,GRID!$A$34:$A$44,0),MATCH(1,($U$2=GRID!$B$31:$BI$31)*(КАЛЕНДАРЬ!$BF5=GRID!$B$33:$BI$33),0))*(1-GRID!$B$69),0))</f>
        <v>22500</v>
      </c>
      <c r="D534" s="47" cm="1">
        <f t="array" ref="D534">IF($I$2="Открытый тариф",
INDEX(GRID!$B$47:$BI$57,MATCH(C$7,GRID!$A$47:$A$57,0),MATCH(1,($U$2=GRID!$B$31:$BI$31)*(КАЛЕНДАРЬ!$BF5=GRID!$B$33:$BI$33), 0)),
ROUNDUP(INDEX(GRID!$B$47:$BI$57,MATCH(C$7,GRID!$A$47:$A$57,0),MATCH(1,($U$2=GRID!$B$31:$BI$31)*(КАЛЕНДАРЬ!$BF5=GRID!$B$33:$BI$33),0))*(1-GRID!$B$69),0))</f>
        <v>22500</v>
      </c>
      <c r="E534" s="47" cm="1">
        <f t="array" ref="E534">IF($I$2="Открытый тариф",
INDEX(GRID!$B$34:$BI$44,MATCH(E$7,GRID!$A$34:$A$44,0),MATCH(1,($U$2=GRID!$B$31:$BI$31)*(КАЛЕНДАРЬ!$BF5=GRID!$B$33:$BI$33), 0)),
ROUNDUP(INDEX(GRID!$B$34:$BI$44,MATCH(E$7,GRID!$A$34:$A$44,0),MATCH(1,($U$2=GRID!$B$31:$BI$31)*(КАЛЕНДАРЬ!$BF5=GRID!$B$33:$BI$33),0))*(1-GRID!$B$69),0))</f>
        <v>24400</v>
      </c>
      <c r="F534" s="47" cm="1">
        <f t="array" ref="F534">IF($I$2="Открытый тариф",
INDEX(GRID!$B$47:$BI$57,MATCH(E$7,GRID!$A$47:$A$57,0),MATCH(1,($U$2=GRID!$B$31:$BI$31)*(КАЛЕНДАРЬ!$BF5=GRID!$B$33:$BI$33), 0)),
ROUNDUP(INDEX(GRID!$B$47:$BI$57,MATCH(E$7,GRID!$A$47:$A$57,0),MATCH(1,($U$2=GRID!$B$31:$BI$31)*(КАЛЕНДАРЬ!$BF5=GRID!$B$33:$BI$33),0))*(1-GRID!$B$69),0))</f>
        <v>24400</v>
      </c>
      <c r="G534" s="47" cm="1">
        <f t="array" ref="G534">IF($I$2="Открытый тариф",
INDEX(GRID!$B$34:$BI$44,MATCH(G$7,GRID!$A$34:$A$44,0),MATCH(1,($U$2=GRID!$B$31:$BI$31)*(КАЛЕНДАРЬ!$BF5=GRID!$B$33:$BI$33), 0)),
ROUNDUP(INDEX(GRID!$B$34:$BI$44,MATCH(G$7,GRID!$A$34:$A$44,0),MATCH(1,($U$2=GRID!$B$31:$BI$31)*(КАЛЕНДАРЬ!$BF5=GRID!$B$33:$BI$33),0))*(1-GRID!$B$69),0))</f>
        <v>25500</v>
      </c>
      <c r="H534" s="47" cm="1">
        <f t="array" ref="H534">IF($I$2="Открытый тариф",
INDEX(GRID!$B$47:$BI$57,MATCH(G$7,GRID!$A$47:$A$57,0),MATCH(1,($U$2=GRID!$B$31:$BI$31)*(КАЛЕНДАРЬ!$BF5=GRID!$B$33:$BI$33), 0)),
ROUNDUP(INDEX(GRID!$B$47:$BI$57,MATCH(G$7,GRID!$A$47:$A$57,0),MATCH(1,($U$2=GRID!$B$31:$BI$31)*(КАЛЕНДАРЬ!$BF5=GRID!$B$33:$BI$33),0))*(1-GRID!$B$69),0))</f>
        <v>25500</v>
      </c>
      <c r="I534" s="47" cm="1">
        <f t="array" ref="I534">IF($I$2="Открытый тариф",
INDEX(GRID!$B$34:$BI$44,MATCH(I$7,GRID!$A$34:$A$44,0),MATCH(1,($U$2=GRID!$B$31:$BI$31)*(КАЛЕНДАРЬ!$BF5=GRID!$B$33:$BI$33), 0)),
ROUNDUP(INDEX(GRID!$B$34:$BI$44,MATCH(I$7,GRID!$A$34:$A$44,0),MATCH(1,($U$2=GRID!$B$31:$BI$31)*(КАЛЕНДАРЬ!$BF5=GRID!$B$33:$BI$33),0))*(1-GRID!$B$69),0))</f>
        <v>27400</v>
      </c>
      <c r="J534" s="47" cm="1">
        <f t="array" ref="J534">IF($I$2="Открытый тариф",
INDEX(GRID!$B$47:$BI$57,MATCH(I$7,GRID!$A$47:$A$57,0),MATCH(1,($U$2=GRID!$B$31:$BI$31)*(КАЛЕНДАРЬ!$BF5=GRID!$B$33:$BI$33), 0)),
ROUNDUP(INDEX(GRID!$B$47:$BI$57,MATCH(I$7,GRID!$A$47:$A$57,0),MATCH(1,($U$2=GRID!$B$31:$BI$31)*(КАЛЕНДАРЬ!$BF5=GRID!$B$33:$BI$33),0))*(1-GRID!$B$69),0))</f>
        <v>27400</v>
      </c>
      <c r="K534" s="47" cm="1">
        <f t="array" ref="K534">IF($I$2="Открытый тариф",
INDEX(GRID!$B$34:$BI$44,MATCH(K$7,GRID!$A$34:$A$44,0),MATCH(1,($U$2=GRID!$B$31:$BI$31)*(КАЛЕНДАРЬ!$BF5=GRID!$B$33:$BI$33), 0)),
ROUNDUP(INDEX(GRID!$B$34:$BI$44,MATCH(K$7,GRID!$A$34:$A$44,0),MATCH(1,($U$2=GRID!$B$31:$BI$31)*(КАЛЕНДАРЬ!$BF5=GRID!$B$33:$BI$33),0))*(1-GRID!$B$69),0))</f>
        <v>28500</v>
      </c>
      <c r="L534" s="47" cm="1">
        <f t="array" ref="L534">IF($I$2="Открытый тариф",
INDEX(GRID!$B$47:$BI$57,MATCH(K$7,GRID!$A$47:$A$57,0),MATCH(1,($U$2=GRID!$B$31:$BI$31)*(КАЛЕНДАРЬ!$BF5=GRID!$B$33:$BI$33), 0)),
ROUNDUP(INDEX(GRID!$B$47:$BI$57,MATCH(K$7,GRID!$A$47:$A$57,0),MATCH(1,($U$2=GRID!$B$31:$BI$31)*(КАЛЕНДАРЬ!$BF5=GRID!$B$33:$BI$33),0))*(1-GRID!$B$69),0))</f>
        <v>28500</v>
      </c>
      <c r="M534" s="47" cm="1">
        <f t="array" ref="M534">IF($I$2="Открытый тариф",
INDEX(GRID!$B$34:$BI$44,MATCH(M$7,GRID!$A$34:$A$44,0),MATCH(1,($U$2=GRID!$B$31:$BI$31)*(КАЛЕНДАРЬ!$BF5=GRID!$B$33:$BI$33), 0)),
ROUNDUP(INDEX(GRID!$B$34:$BI$44,MATCH(M$7,GRID!$A$34:$A$44,0),MATCH(1,($U$2=GRID!$B$31:$BI$31)*(КАЛЕНДАРЬ!$BF5=GRID!$B$33:$BI$33),0))*(1-GRID!$B$69),0))</f>
        <v>30400</v>
      </c>
      <c r="N534" s="47" cm="1">
        <f t="array" ref="N534">IF($I$2="Открытый тариф",
INDEX(GRID!$B$47:$BI$57,MATCH(M$7,GRID!$A$47:$A$57,0),MATCH(1,($U$2=GRID!$B$31:$BI$31)*(КАЛЕНДАРЬ!$BF5=GRID!$B$33:$BI$33), 0)),
ROUNDUP(INDEX(GRID!$B$47:$BI$57,MATCH(M$7,GRID!$A$47:$A$57,0),MATCH(1,($U$2=GRID!$B$31:$BI$31)*(КАЛЕНДАРЬ!$BF5=GRID!$B$33:$BI$33),0))*(1-GRID!$B$69),0))</f>
        <v>30400</v>
      </c>
      <c r="O534" s="49" t="s">
        <v>101</v>
      </c>
      <c r="P534" s="49" t="s">
        <v>101</v>
      </c>
      <c r="Q534" s="49" t="s">
        <v>101</v>
      </c>
      <c r="R534" s="49" t="s">
        <v>101</v>
      </c>
      <c r="S534" s="49" t="s">
        <v>101</v>
      </c>
      <c r="T534" s="49" t="s">
        <v>101</v>
      </c>
      <c r="U534" s="49" t="s">
        <v>101</v>
      </c>
      <c r="V534" s="49" t="s">
        <v>101</v>
      </c>
      <c r="W534" s="49" t="s">
        <v>101</v>
      </c>
      <c r="X534" s="49" t="s">
        <v>101</v>
      </c>
      <c r="Y534" s="146"/>
    </row>
    <row r="535" spans="1:25" x14ac:dyDescent="0.2">
      <c r="A535" s="117" t="s">
        <v>47</v>
      </c>
      <c r="B535" s="117">
        <v>3</v>
      </c>
      <c r="C535" s="47" cm="1">
        <f t="array" ref="C535">IF($I$2="Открытый тариф",
INDEX(GRID!$B$34:$BI$44,MATCH(C$7,GRID!$A$34:$A$44,0),MATCH(1,($U$2=GRID!$B$31:$BI$31)*(КАЛЕНДАРЬ!$BF6=GRID!$B$33:$BI$33), 0)),
ROUNDUP(INDEX(GRID!$B$34:$BI$44,MATCH(C$7,GRID!$A$34:$A$44,0),MATCH(1,($U$2=GRID!$B$31:$BI$31)*(КАЛЕНДАРЬ!$BF6=GRID!$B$33:$BI$33),0))*(1-GRID!$B$69),0))</f>
        <v>22500</v>
      </c>
      <c r="D535" s="47" cm="1">
        <f t="array" ref="D535">IF($I$2="Открытый тариф",
INDEX(GRID!$B$47:$BI$57,MATCH(C$7,GRID!$A$47:$A$57,0),MATCH(1,($U$2=GRID!$B$31:$BI$31)*(КАЛЕНДАРЬ!$BF6=GRID!$B$33:$BI$33), 0)),
ROUNDUP(INDEX(GRID!$B$47:$BI$57,MATCH(C$7,GRID!$A$47:$A$57,0),MATCH(1,($U$2=GRID!$B$31:$BI$31)*(КАЛЕНДАРЬ!$BF6=GRID!$B$33:$BI$33),0))*(1-GRID!$B$69),0))</f>
        <v>22500</v>
      </c>
      <c r="E535" s="47" cm="1">
        <f t="array" ref="E535">IF($I$2="Открытый тариф",
INDEX(GRID!$B$34:$BI$44,MATCH(E$7,GRID!$A$34:$A$44,0),MATCH(1,($U$2=GRID!$B$31:$BI$31)*(КАЛЕНДАРЬ!$BF6=GRID!$B$33:$BI$33), 0)),
ROUNDUP(INDEX(GRID!$B$34:$BI$44,MATCH(E$7,GRID!$A$34:$A$44,0),MATCH(1,($U$2=GRID!$B$31:$BI$31)*(КАЛЕНДАРЬ!$BF6=GRID!$B$33:$BI$33),0))*(1-GRID!$B$69),0))</f>
        <v>24400</v>
      </c>
      <c r="F535" s="47" cm="1">
        <f t="array" ref="F535">IF($I$2="Открытый тариф",
INDEX(GRID!$B$47:$BI$57,MATCH(E$7,GRID!$A$47:$A$57,0),MATCH(1,($U$2=GRID!$B$31:$BI$31)*(КАЛЕНДАРЬ!$BF6=GRID!$B$33:$BI$33), 0)),
ROUNDUP(INDEX(GRID!$B$47:$BI$57,MATCH(E$7,GRID!$A$47:$A$57,0),MATCH(1,($U$2=GRID!$B$31:$BI$31)*(КАЛЕНДАРЬ!$BF6=GRID!$B$33:$BI$33),0))*(1-GRID!$B$69),0))</f>
        <v>24400</v>
      </c>
      <c r="G535" s="47" cm="1">
        <f t="array" ref="G535">IF($I$2="Открытый тариф",
INDEX(GRID!$B$34:$BI$44,MATCH(G$7,GRID!$A$34:$A$44,0),MATCH(1,($U$2=GRID!$B$31:$BI$31)*(КАЛЕНДАРЬ!$BF6=GRID!$B$33:$BI$33), 0)),
ROUNDUP(INDEX(GRID!$B$34:$BI$44,MATCH(G$7,GRID!$A$34:$A$44,0),MATCH(1,($U$2=GRID!$B$31:$BI$31)*(КАЛЕНДАРЬ!$BF6=GRID!$B$33:$BI$33),0))*(1-GRID!$B$69),0))</f>
        <v>25500</v>
      </c>
      <c r="H535" s="47" cm="1">
        <f t="array" ref="H535">IF($I$2="Открытый тариф",
INDEX(GRID!$B$47:$BI$57,MATCH(G$7,GRID!$A$47:$A$57,0),MATCH(1,($U$2=GRID!$B$31:$BI$31)*(КАЛЕНДАРЬ!$BF6=GRID!$B$33:$BI$33), 0)),
ROUNDUP(INDEX(GRID!$B$47:$BI$57,MATCH(G$7,GRID!$A$47:$A$57,0),MATCH(1,($U$2=GRID!$B$31:$BI$31)*(КАЛЕНДАРЬ!$BF6=GRID!$B$33:$BI$33),0))*(1-GRID!$B$69),0))</f>
        <v>25500</v>
      </c>
      <c r="I535" s="47" cm="1">
        <f t="array" ref="I535">IF($I$2="Открытый тариф",
INDEX(GRID!$B$34:$BI$44,MATCH(I$7,GRID!$A$34:$A$44,0),MATCH(1,($U$2=GRID!$B$31:$BI$31)*(КАЛЕНДАРЬ!$BF6=GRID!$B$33:$BI$33), 0)),
ROUNDUP(INDEX(GRID!$B$34:$BI$44,MATCH(I$7,GRID!$A$34:$A$44,0),MATCH(1,($U$2=GRID!$B$31:$BI$31)*(КАЛЕНДАРЬ!$BF6=GRID!$B$33:$BI$33),0))*(1-GRID!$B$69),0))</f>
        <v>27400</v>
      </c>
      <c r="J535" s="47" cm="1">
        <f t="array" ref="J535">IF($I$2="Открытый тариф",
INDEX(GRID!$B$47:$BI$57,MATCH(I$7,GRID!$A$47:$A$57,0),MATCH(1,($U$2=GRID!$B$31:$BI$31)*(КАЛЕНДАРЬ!$BF6=GRID!$B$33:$BI$33), 0)),
ROUNDUP(INDEX(GRID!$B$47:$BI$57,MATCH(I$7,GRID!$A$47:$A$57,0),MATCH(1,($U$2=GRID!$B$31:$BI$31)*(КАЛЕНДАРЬ!$BF6=GRID!$B$33:$BI$33),0))*(1-GRID!$B$69),0))</f>
        <v>27400</v>
      </c>
      <c r="K535" s="47" cm="1">
        <f t="array" ref="K535">IF($I$2="Открытый тариф",
INDEX(GRID!$B$34:$BI$44,MATCH(K$7,GRID!$A$34:$A$44,0),MATCH(1,($U$2=GRID!$B$31:$BI$31)*(КАЛЕНДАРЬ!$BF6=GRID!$B$33:$BI$33), 0)),
ROUNDUP(INDEX(GRID!$B$34:$BI$44,MATCH(K$7,GRID!$A$34:$A$44,0),MATCH(1,($U$2=GRID!$B$31:$BI$31)*(КАЛЕНДАРЬ!$BF6=GRID!$B$33:$BI$33),0))*(1-GRID!$B$69),0))</f>
        <v>28500</v>
      </c>
      <c r="L535" s="47" cm="1">
        <f t="array" ref="L535">IF($I$2="Открытый тариф",
INDEX(GRID!$B$47:$BI$57,MATCH(K$7,GRID!$A$47:$A$57,0),MATCH(1,($U$2=GRID!$B$31:$BI$31)*(КАЛЕНДАРЬ!$BF6=GRID!$B$33:$BI$33), 0)),
ROUNDUP(INDEX(GRID!$B$47:$BI$57,MATCH(K$7,GRID!$A$47:$A$57,0),MATCH(1,($U$2=GRID!$B$31:$BI$31)*(КАЛЕНДАРЬ!$BF6=GRID!$B$33:$BI$33),0))*(1-GRID!$B$69),0))</f>
        <v>28500</v>
      </c>
      <c r="M535" s="47" cm="1">
        <f t="array" ref="M535">IF($I$2="Открытый тариф",
INDEX(GRID!$B$34:$BI$44,MATCH(M$7,GRID!$A$34:$A$44,0),MATCH(1,($U$2=GRID!$B$31:$BI$31)*(КАЛЕНДАРЬ!$BF6=GRID!$B$33:$BI$33), 0)),
ROUNDUP(INDEX(GRID!$B$34:$BI$44,MATCH(M$7,GRID!$A$34:$A$44,0),MATCH(1,($U$2=GRID!$B$31:$BI$31)*(КАЛЕНДАРЬ!$BF6=GRID!$B$33:$BI$33),0))*(1-GRID!$B$69),0))</f>
        <v>30400</v>
      </c>
      <c r="N535" s="47" cm="1">
        <f t="array" ref="N535">IF($I$2="Открытый тариф",
INDEX(GRID!$B$47:$BI$57,MATCH(M$7,GRID!$A$47:$A$57,0),MATCH(1,($U$2=GRID!$B$31:$BI$31)*(КАЛЕНДАРЬ!$BF6=GRID!$B$33:$BI$33), 0)),
ROUNDUP(INDEX(GRID!$B$47:$BI$57,MATCH(M$7,GRID!$A$47:$A$57,0),MATCH(1,($U$2=GRID!$B$31:$BI$31)*(КАЛЕНДАРЬ!$BF6=GRID!$B$33:$BI$33),0))*(1-GRID!$B$69),0))</f>
        <v>30400</v>
      </c>
      <c r="O535" s="49" t="s">
        <v>101</v>
      </c>
      <c r="P535" s="49" t="s">
        <v>101</v>
      </c>
      <c r="Q535" s="49" t="s">
        <v>101</v>
      </c>
      <c r="R535" s="49" t="s">
        <v>101</v>
      </c>
      <c r="S535" s="49" t="s">
        <v>101</v>
      </c>
      <c r="T535" s="49" t="s">
        <v>101</v>
      </c>
      <c r="U535" s="49" t="s">
        <v>101</v>
      </c>
      <c r="V535" s="49" t="s">
        <v>101</v>
      </c>
      <c r="W535" s="49" t="s">
        <v>101</v>
      </c>
      <c r="X535" s="49" t="s">
        <v>101</v>
      </c>
      <c r="Y535" s="146"/>
    </row>
    <row r="536" spans="1:25" x14ac:dyDescent="0.2">
      <c r="A536" s="117" t="s">
        <v>48</v>
      </c>
      <c r="B536" s="117">
        <v>4</v>
      </c>
      <c r="C536" s="47" cm="1">
        <f t="array" ref="C536">IF($I$2="Открытый тариф",
INDEX(GRID!$B$34:$BI$44,MATCH(C$7,GRID!$A$34:$A$44,0),MATCH(1,($U$2=GRID!$B$31:$BI$31)*(КАЛЕНДАРЬ!$BF7=GRID!$B$33:$BI$33), 0)),
ROUNDUP(INDEX(GRID!$B$34:$BI$44,MATCH(C$7,GRID!$A$34:$A$44,0),MATCH(1,($U$2=GRID!$B$31:$BI$31)*(КАЛЕНДАРЬ!$BF7=GRID!$B$33:$BI$33),0))*(1-GRID!$B$69),0))</f>
        <v>22500</v>
      </c>
      <c r="D536" s="47" cm="1">
        <f t="array" ref="D536">IF($I$2="Открытый тариф",
INDEX(GRID!$B$47:$BI$57,MATCH(C$7,GRID!$A$47:$A$57,0),MATCH(1,($U$2=GRID!$B$31:$BI$31)*(КАЛЕНДАРЬ!$BF7=GRID!$B$33:$BI$33), 0)),
ROUNDUP(INDEX(GRID!$B$47:$BI$57,MATCH(C$7,GRID!$A$47:$A$57,0),MATCH(1,($U$2=GRID!$B$31:$BI$31)*(КАЛЕНДАРЬ!$BF7=GRID!$B$33:$BI$33),0))*(1-GRID!$B$69),0))</f>
        <v>22500</v>
      </c>
      <c r="E536" s="47" cm="1">
        <f t="array" ref="E536">IF($I$2="Открытый тариф",
INDEX(GRID!$B$34:$BI$44,MATCH(E$7,GRID!$A$34:$A$44,0),MATCH(1,($U$2=GRID!$B$31:$BI$31)*(КАЛЕНДАРЬ!$BF7=GRID!$B$33:$BI$33), 0)),
ROUNDUP(INDEX(GRID!$B$34:$BI$44,MATCH(E$7,GRID!$A$34:$A$44,0),MATCH(1,($U$2=GRID!$B$31:$BI$31)*(КАЛЕНДАРЬ!$BF7=GRID!$B$33:$BI$33),0))*(1-GRID!$B$69),0))</f>
        <v>24400</v>
      </c>
      <c r="F536" s="47" cm="1">
        <f t="array" ref="F536">IF($I$2="Открытый тариф",
INDEX(GRID!$B$47:$BI$57,MATCH(E$7,GRID!$A$47:$A$57,0),MATCH(1,($U$2=GRID!$B$31:$BI$31)*(КАЛЕНДАРЬ!$BF7=GRID!$B$33:$BI$33), 0)),
ROUNDUP(INDEX(GRID!$B$47:$BI$57,MATCH(E$7,GRID!$A$47:$A$57,0),MATCH(1,($U$2=GRID!$B$31:$BI$31)*(КАЛЕНДАРЬ!$BF7=GRID!$B$33:$BI$33),0))*(1-GRID!$B$69),0))</f>
        <v>24400</v>
      </c>
      <c r="G536" s="47" cm="1">
        <f t="array" ref="G536">IF($I$2="Открытый тариф",
INDEX(GRID!$B$34:$BI$44,MATCH(G$7,GRID!$A$34:$A$44,0),MATCH(1,($U$2=GRID!$B$31:$BI$31)*(КАЛЕНДАРЬ!$BF7=GRID!$B$33:$BI$33), 0)),
ROUNDUP(INDEX(GRID!$B$34:$BI$44,MATCH(G$7,GRID!$A$34:$A$44,0),MATCH(1,($U$2=GRID!$B$31:$BI$31)*(КАЛЕНДАРЬ!$BF7=GRID!$B$33:$BI$33),0))*(1-GRID!$B$69),0))</f>
        <v>25500</v>
      </c>
      <c r="H536" s="47" cm="1">
        <f t="array" ref="H536">IF($I$2="Открытый тариф",
INDEX(GRID!$B$47:$BI$57,MATCH(G$7,GRID!$A$47:$A$57,0),MATCH(1,($U$2=GRID!$B$31:$BI$31)*(КАЛЕНДАРЬ!$BF7=GRID!$B$33:$BI$33), 0)),
ROUNDUP(INDEX(GRID!$B$47:$BI$57,MATCH(G$7,GRID!$A$47:$A$57,0),MATCH(1,($U$2=GRID!$B$31:$BI$31)*(КАЛЕНДАРЬ!$BF7=GRID!$B$33:$BI$33),0))*(1-GRID!$B$69),0))</f>
        <v>25500</v>
      </c>
      <c r="I536" s="47" cm="1">
        <f t="array" ref="I536">IF($I$2="Открытый тариф",
INDEX(GRID!$B$34:$BI$44,MATCH(I$7,GRID!$A$34:$A$44,0),MATCH(1,($U$2=GRID!$B$31:$BI$31)*(КАЛЕНДАРЬ!$BF7=GRID!$B$33:$BI$33), 0)),
ROUNDUP(INDEX(GRID!$B$34:$BI$44,MATCH(I$7,GRID!$A$34:$A$44,0),MATCH(1,($U$2=GRID!$B$31:$BI$31)*(КАЛЕНДАРЬ!$BF7=GRID!$B$33:$BI$33),0))*(1-GRID!$B$69),0))</f>
        <v>27400</v>
      </c>
      <c r="J536" s="47" cm="1">
        <f t="array" ref="J536">IF($I$2="Открытый тариф",
INDEX(GRID!$B$47:$BI$57,MATCH(I$7,GRID!$A$47:$A$57,0),MATCH(1,($U$2=GRID!$B$31:$BI$31)*(КАЛЕНДАРЬ!$BF7=GRID!$B$33:$BI$33), 0)),
ROUNDUP(INDEX(GRID!$B$47:$BI$57,MATCH(I$7,GRID!$A$47:$A$57,0),MATCH(1,($U$2=GRID!$B$31:$BI$31)*(КАЛЕНДАРЬ!$BF7=GRID!$B$33:$BI$33),0))*(1-GRID!$B$69),0))</f>
        <v>27400</v>
      </c>
      <c r="K536" s="47" cm="1">
        <f t="array" ref="K536">IF($I$2="Открытый тариф",
INDEX(GRID!$B$34:$BI$44,MATCH(K$7,GRID!$A$34:$A$44,0),MATCH(1,($U$2=GRID!$B$31:$BI$31)*(КАЛЕНДАРЬ!$BF7=GRID!$B$33:$BI$33), 0)),
ROUNDUP(INDEX(GRID!$B$34:$BI$44,MATCH(K$7,GRID!$A$34:$A$44,0),MATCH(1,($U$2=GRID!$B$31:$BI$31)*(КАЛЕНДАРЬ!$BF7=GRID!$B$33:$BI$33),0))*(1-GRID!$B$69),0))</f>
        <v>28500</v>
      </c>
      <c r="L536" s="47" cm="1">
        <f t="array" ref="L536">IF($I$2="Открытый тариф",
INDEX(GRID!$B$47:$BI$57,MATCH(K$7,GRID!$A$47:$A$57,0),MATCH(1,($U$2=GRID!$B$31:$BI$31)*(КАЛЕНДАРЬ!$BF7=GRID!$B$33:$BI$33), 0)),
ROUNDUP(INDEX(GRID!$B$47:$BI$57,MATCH(K$7,GRID!$A$47:$A$57,0),MATCH(1,($U$2=GRID!$B$31:$BI$31)*(КАЛЕНДАРЬ!$BF7=GRID!$B$33:$BI$33),0))*(1-GRID!$B$69),0))</f>
        <v>28500</v>
      </c>
      <c r="M536" s="47" cm="1">
        <f t="array" ref="M536">IF($I$2="Открытый тариф",
INDEX(GRID!$B$34:$BI$44,MATCH(M$7,GRID!$A$34:$A$44,0),MATCH(1,($U$2=GRID!$B$31:$BI$31)*(КАЛЕНДАРЬ!$BF7=GRID!$B$33:$BI$33), 0)),
ROUNDUP(INDEX(GRID!$B$34:$BI$44,MATCH(M$7,GRID!$A$34:$A$44,0),MATCH(1,($U$2=GRID!$B$31:$BI$31)*(КАЛЕНДАРЬ!$BF7=GRID!$B$33:$BI$33),0))*(1-GRID!$B$69),0))</f>
        <v>30400</v>
      </c>
      <c r="N536" s="47" cm="1">
        <f t="array" ref="N536">IF($I$2="Открытый тариф",
INDEX(GRID!$B$47:$BI$57,MATCH(M$7,GRID!$A$47:$A$57,0),MATCH(1,($U$2=GRID!$B$31:$BI$31)*(КАЛЕНДАРЬ!$BF7=GRID!$B$33:$BI$33), 0)),
ROUNDUP(INDEX(GRID!$B$47:$BI$57,MATCH(M$7,GRID!$A$47:$A$57,0),MATCH(1,($U$2=GRID!$B$31:$BI$31)*(КАЛЕНДАРЬ!$BF7=GRID!$B$33:$BI$33),0))*(1-GRID!$B$69),0))</f>
        <v>30400</v>
      </c>
      <c r="O536" s="49" t="s">
        <v>101</v>
      </c>
      <c r="P536" s="49" t="s">
        <v>101</v>
      </c>
      <c r="Q536" s="49" t="s">
        <v>101</v>
      </c>
      <c r="R536" s="49" t="s">
        <v>101</v>
      </c>
      <c r="S536" s="49" t="s">
        <v>101</v>
      </c>
      <c r="T536" s="49" t="s">
        <v>101</v>
      </c>
      <c r="U536" s="49" t="s">
        <v>101</v>
      </c>
      <c r="V536" s="49" t="s">
        <v>101</v>
      </c>
      <c r="W536" s="49" t="s">
        <v>101</v>
      </c>
      <c r="X536" s="49" t="s">
        <v>101</v>
      </c>
      <c r="Y536" s="146"/>
    </row>
    <row r="537" spans="1:25" x14ac:dyDescent="0.2">
      <c r="A537" s="117" t="s">
        <v>42</v>
      </c>
      <c r="B537" s="117">
        <v>5</v>
      </c>
      <c r="C537" s="47" cm="1">
        <f t="array" ref="C537">IF($I$2="Открытый тариф",
INDEX(GRID!$B$34:$BI$44,MATCH(C$7,GRID!$A$34:$A$44,0),MATCH(1,($U$2=GRID!$B$31:$BI$31)*(КАЛЕНДАРЬ!$BF8=GRID!$B$33:$BI$33), 0)),
ROUNDUP(INDEX(GRID!$B$34:$BI$44,MATCH(C$7,GRID!$A$34:$A$44,0),MATCH(1,($U$2=GRID!$B$31:$BI$31)*(КАЛЕНДАРЬ!$BF8=GRID!$B$33:$BI$33),0))*(1-GRID!$B$69),0))</f>
        <v>22500</v>
      </c>
      <c r="D537" s="47" cm="1">
        <f t="array" ref="D537">IF($I$2="Открытый тариф",
INDEX(GRID!$B$47:$BI$57,MATCH(C$7,GRID!$A$47:$A$57,0),MATCH(1,($U$2=GRID!$B$31:$BI$31)*(КАЛЕНДАРЬ!$BF8=GRID!$B$33:$BI$33), 0)),
ROUNDUP(INDEX(GRID!$B$47:$BI$57,MATCH(C$7,GRID!$A$47:$A$57,0),MATCH(1,($U$2=GRID!$B$31:$BI$31)*(КАЛЕНДАРЬ!$BF8=GRID!$B$33:$BI$33),0))*(1-GRID!$B$69),0))</f>
        <v>22500</v>
      </c>
      <c r="E537" s="47" cm="1">
        <f t="array" ref="E537">IF($I$2="Открытый тариф",
INDEX(GRID!$B$34:$BI$44,MATCH(E$7,GRID!$A$34:$A$44,0),MATCH(1,($U$2=GRID!$B$31:$BI$31)*(КАЛЕНДАРЬ!$BF8=GRID!$B$33:$BI$33), 0)),
ROUNDUP(INDEX(GRID!$B$34:$BI$44,MATCH(E$7,GRID!$A$34:$A$44,0),MATCH(1,($U$2=GRID!$B$31:$BI$31)*(КАЛЕНДАРЬ!$BF8=GRID!$B$33:$BI$33),0))*(1-GRID!$B$69),0))</f>
        <v>24400</v>
      </c>
      <c r="F537" s="47" cm="1">
        <f t="array" ref="F537">IF($I$2="Открытый тариф",
INDEX(GRID!$B$47:$BI$57,MATCH(E$7,GRID!$A$47:$A$57,0),MATCH(1,($U$2=GRID!$B$31:$BI$31)*(КАЛЕНДАРЬ!$BF8=GRID!$B$33:$BI$33), 0)),
ROUNDUP(INDEX(GRID!$B$47:$BI$57,MATCH(E$7,GRID!$A$47:$A$57,0),MATCH(1,($U$2=GRID!$B$31:$BI$31)*(КАЛЕНДАРЬ!$BF8=GRID!$B$33:$BI$33),0))*(1-GRID!$B$69),0))</f>
        <v>24400</v>
      </c>
      <c r="G537" s="47" cm="1">
        <f t="array" ref="G537">IF($I$2="Открытый тариф",
INDEX(GRID!$B$34:$BI$44,MATCH(G$7,GRID!$A$34:$A$44,0),MATCH(1,($U$2=GRID!$B$31:$BI$31)*(КАЛЕНДАРЬ!$BF8=GRID!$B$33:$BI$33), 0)),
ROUNDUP(INDEX(GRID!$B$34:$BI$44,MATCH(G$7,GRID!$A$34:$A$44,0),MATCH(1,($U$2=GRID!$B$31:$BI$31)*(КАЛЕНДАРЬ!$BF8=GRID!$B$33:$BI$33),0))*(1-GRID!$B$69),0))</f>
        <v>25500</v>
      </c>
      <c r="H537" s="47" cm="1">
        <f t="array" ref="H537">IF($I$2="Открытый тариф",
INDEX(GRID!$B$47:$BI$57,MATCH(G$7,GRID!$A$47:$A$57,0),MATCH(1,($U$2=GRID!$B$31:$BI$31)*(КАЛЕНДАРЬ!$BF8=GRID!$B$33:$BI$33), 0)),
ROUNDUP(INDEX(GRID!$B$47:$BI$57,MATCH(G$7,GRID!$A$47:$A$57,0),MATCH(1,($U$2=GRID!$B$31:$BI$31)*(КАЛЕНДАРЬ!$BF8=GRID!$B$33:$BI$33),0))*(1-GRID!$B$69),0))</f>
        <v>25500</v>
      </c>
      <c r="I537" s="47" cm="1">
        <f t="array" ref="I537">IF($I$2="Открытый тариф",
INDEX(GRID!$B$34:$BI$44,MATCH(I$7,GRID!$A$34:$A$44,0),MATCH(1,($U$2=GRID!$B$31:$BI$31)*(КАЛЕНДАРЬ!$BF8=GRID!$B$33:$BI$33), 0)),
ROUNDUP(INDEX(GRID!$B$34:$BI$44,MATCH(I$7,GRID!$A$34:$A$44,0),MATCH(1,($U$2=GRID!$B$31:$BI$31)*(КАЛЕНДАРЬ!$BF8=GRID!$B$33:$BI$33),0))*(1-GRID!$B$69),0))</f>
        <v>27400</v>
      </c>
      <c r="J537" s="47" cm="1">
        <f t="array" ref="J537">IF($I$2="Открытый тариф",
INDEX(GRID!$B$47:$BI$57,MATCH(I$7,GRID!$A$47:$A$57,0),MATCH(1,($U$2=GRID!$B$31:$BI$31)*(КАЛЕНДАРЬ!$BF8=GRID!$B$33:$BI$33), 0)),
ROUNDUP(INDEX(GRID!$B$47:$BI$57,MATCH(I$7,GRID!$A$47:$A$57,0),MATCH(1,($U$2=GRID!$B$31:$BI$31)*(КАЛЕНДАРЬ!$BF8=GRID!$B$33:$BI$33),0))*(1-GRID!$B$69),0))</f>
        <v>27400</v>
      </c>
      <c r="K537" s="47" cm="1">
        <f t="array" ref="K537">IF($I$2="Открытый тариф",
INDEX(GRID!$B$34:$BI$44,MATCH(K$7,GRID!$A$34:$A$44,0),MATCH(1,($U$2=GRID!$B$31:$BI$31)*(КАЛЕНДАРЬ!$BF8=GRID!$B$33:$BI$33), 0)),
ROUNDUP(INDEX(GRID!$B$34:$BI$44,MATCH(K$7,GRID!$A$34:$A$44,0),MATCH(1,($U$2=GRID!$B$31:$BI$31)*(КАЛЕНДАРЬ!$BF8=GRID!$B$33:$BI$33),0))*(1-GRID!$B$69),0))</f>
        <v>28500</v>
      </c>
      <c r="L537" s="47" cm="1">
        <f t="array" ref="L537">IF($I$2="Открытый тариф",
INDEX(GRID!$B$47:$BI$57,MATCH(K$7,GRID!$A$47:$A$57,0),MATCH(1,($U$2=GRID!$B$31:$BI$31)*(КАЛЕНДАРЬ!$BF8=GRID!$B$33:$BI$33), 0)),
ROUNDUP(INDEX(GRID!$B$47:$BI$57,MATCH(K$7,GRID!$A$47:$A$57,0),MATCH(1,($U$2=GRID!$B$31:$BI$31)*(КАЛЕНДАРЬ!$BF8=GRID!$B$33:$BI$33),0))*(1-GRID!$B$69),0))</f>
        <v>28500</v>
      </c>
      <c r="M537" s="47" cm="1">
        <f t="array" ref="M537">IF($I$2="Открытый тариф",
INDEX(GRID!$B$34:$BI$44,MATCH(M$7,GRID!$A$34:$A$44,0),MATCH(1,($U$2=GRID!$B$31:$BI$31)*(КАЛЕНДАРЬ!$BF8=GRID!$B$33:$BI$33), 0)),
ROUNDUP(INDEX(GRID!$B$34:$BI$44,MATCH(M$7,GRID!$A$34:$A$44,0),MATCH(1,($U$2=GRID!$B$31:$BI$31)*(КАЛЕНДАРЬ!$BF8=GRID!$B$33:$BI$33),0))*(1-GRID!$B$69),0))</f>
        <v>30400</v>
      </c>
      <c r="N537" s="47" cm="1">
        <f t="array" ref="N537">IF($I$2="Открытый тариф",
INDEX(GRID!$B$47:$BI$57,MATCH(M$7,GRID!$A$47:$A$57,0),MATCH(1,($U$2=GRID!$B$31:$BI$31)*(КАЛЕНДАРЬ!$BF8=GRID!$B$33:$BI$33), 0)),
ROUNDUP(INDEX(GRID!$B$47:$BI$57,MATCH(M$7,GRID!$A$47:$A$57,0),MATCH(1,($U$2=GRID!$B$31:$BI$31)*(КАЛЕНДАРЬ!$BF8=GRID!$B$33:$BI$33),0))*(1-GRID!$B$69),0))</f>
        <v>30400</v>
      </c>
      <c r="O537" s="49" t="s">
        <v>101</v>
      </c>
      <c r="P537" s="49" t="s">
        <v>101</v>
      </c>
      <c r="Q537" s="49" t="s">
        <v>101</v>
      </c>
      <c r="R537" s="49" t="s">
        <v>101</v>
      </c>
      <c r="S537" s="49" t="s">
        <v>101</v>
      </c>
      <c r="T537" s="49" t="s">
        <v>101</v>
      </c>
      <c r="U537" s="49" t="s">
        <v>101</v>
      </c>
      <c r="V537" s="49" t="s">
        <v>101</v>
      </c>
      <c r="W537" s="49" t="s">
        <v>101</v>
      </c>
      <c r="X537" s="49" t="s">
        <v>101</v>
      </c>
      <c r="Y537" s="146"/>
    </row>
    <row r="538" spans="1:25" x14ac:dyDescent="0.2">
      <c r="A538" s="117" t="s">
        <v>43</v>
      </c>
      <c r="B538" s="117">
        <v>6</v>
      </c>
      <c r="C538" s="47" cm="1">
        <f t="array" ref="C538">IF($I$2="Открытый тариф",
INDEX(GRID!$B$34:$BI$44,MATCH(C$7,GRID!$A$34:$A$44,0),MATCH(1,($U$2=GRID!$B$31:$BI$31)*(КАЛЕНДАРЬ!$BF9=GRID!$B$33:$BI$33), 0)),
ROUNDUP(INDEX(GRID!$B$34:$BI$44,MATCH(C$7,GRID!$A$34:$A$44,0),MATCH(1,($U$2=GRID!$B$31:$BI$31)*(КАЛЕНДАРЬ!$BF9=GRID!$B$33:$BI$33),0))*(1-GRID!$B$69),0))</f>
        <v>22500</v>
      </c>
      <c r="D538" s="47" cm="1">
        <f t="array" ref="D538">IF($I$2="Открытый тариф",
INDEX(GRID!$B$47:$BI$57,MATCH(C$7,GRID!$A$47:$A$57,0),MATCH(1,($U$2=GRID!$B$31:$BI$31)*(КАЛЕНДАРЬ!$BF9=GRID!$B$33:$BI$33), 0)),
ROUNDUP(INDEX(GRID!$B$47:$BI$57,MATCH(C$7,GRID!$A$47:$A$57,0),MATCH(1,($U$2=GRID!$B$31:$BI$31)*(КАЛЕНДАРЬ!$BF9=GRID!$B$33:$BI$33),0))*(1-GRID!$B$69),0))</f>
        <v>22500</v>
      </c>
      <c r="E538" s="47" cm="1">
        <f t="array" ref="E538">IF($I$2="Открытый тариф",
INDEX(GRID!$B$34:$BI$44,MATCH(E$7,GRID!$A$34:$A$44,0),MATCH(1,($U$2=GRID!$B$31:$BI$31)*(КАЛЕНДАРЬ!$BF9=GRID!$B$33:$BI$33), 0)),
ROUNDUP(INDEX(GRID!$B$34:$BI$44,MATCH(E$7,GRID!$A$34:$A$44,0),MATCH(1,($U$2=GRID!$B$31:$BI$31)*(КАЛЕНДАРЬ!$BF9=GRID!$B$33:$BI$33),0))*(1-GRID!$B$69),0))</f>
        <v>24400</v>
      </c>
      <c r="F538" s="47" cm="1">
        <f t="array" ref="F538">IF($I$2="Открытый тариф",
INDEX(GRID!$B$47:$BI$57,MATCH(E$7,GRID!$A$47:$A$57,0),MATCH(1,($U$2=GRID!$B$31:$BI$31)*(КАЛЕНДАРЬ!$BF9=GRID!$B$33:$BI$33), 0)),
ROUNDUP(INDEX(GRID!$B$47:$BI$57,MATCH(E$7,GRID!$A$47:$A$57,0),MATCH(1,($U$2=GRID!$B$31:$BI$31)*(КАЛЕНДАРЬ!$BF9=GRID!$B$33:$BI$33),0))*(1-GRID!$B$69),0))</f>
        <v>24400</v>
      </c>
      <c r="G538" s="47" cm="1">
        <f t="array" ref="G538">IF($I$2="Открытый тариф",
INDEX(GRID!$B$34:$BI$44,MATCH(G$7,GRID!$A$34:$A$44,0),MATCH(1,($U$2=GRID!$B$31:$BI$31)*(КАЛЕНДАРЬ!$BF9=GRID!$B$33:$BI$33), 0)),
ROUNDUP(INDEX(GRID!$B$34:$BI$44,MATCH(G$7,GRID!$A$34:$A$44,0),MATCH(1,($U$2=GRID!$B$31:$BI$31)*(КАЛЕНДАРЬ!$BF9=GRID!$B$33:$BI$33),0))*(1-GRID!$B$69),0))</f>
        <v>25500</v>
      </c>
      <c r="H538" s="47" cm="1">
        <f t="array" ref="H538">IF($I$2="Открытый тариф",
INDEX(GRID!$B$47:$BI$57,MATCH(G$7,GRID!$A$47:$A$57,0),MATCH(1,($U$2=GRID!$B$31:$BI$31)*(КАЛЕНДАРЬ!$BF9=GRID!$B$33:$BI$33), 0)),
ROUNDUP(INDEX(GRID!$B$47:$BI$57,MATCH(G$7,GRID!$A$47:$A$57,0),MATCH(1,($U$2=GRID!$B$31:$BI$31)*(КАЛЕНДАРЬ!$BF9=GRID!$B$33:$BI$33),0))*(1-GRID!$B$69),0))</f>
        <v>25500</v>
      </c>
      <c r="I538" s="47" cm="1">
        <f t="array" ref="I538">IF($I$2="Открытый тариф",
INDEX(GRID!$B$34:$BI$44,MATCH(I$7,GRID!$A$34:$A$44,0),MATCH(1,($U$2=GRID!$B$31:$BI$31)*(КАЛЕНДАРЬ!$BF9=GRID!$B$33:$BI$33), 0)),
ROUNDUP(INDEX(GRID!$B$34:$BI$44,MATCH(I$7,GRID!$A$34:$A$44,0),MATCH(1,($U$2=GRID!$B$31:$BI$31)*(КАЛЕНДАРЬ!$BF9=GRID!$B$33:$BI$33),0))*(1-GRID!$B$69),0))</f>
        <v>27400</v>
      </c>
      <c r="J538" s="47" cm="1">
        <f t="array" ref="J538">IF($I$2="Открытый тариф",
INDEX(GRID!$B$47:$BI$57,MATCH(I$7,GRID!$A$47:$A$57,0),MATCH(1,($U$2=GRID!$B$31:$BI$31)*(КАЛЕНДАРЬ!$BF9=GRID!$B$33:$BI$33), 0)),
ROUNDUP(INDEX(GRID!$B$47:$BI$57,MATCH(I$7,GRID!$A$47:$A$57,0),MATCH(1,($U$2=GRID!$B$31:$BI$31)*(КАЛЕНДАРЬ!$BF9=GRID!$B$33:$BI$33),0))*(1-GRID!$B$69),0))</f>
        <v>27400</v>
      </c>
      <c r="K538" s="47" cm="1">
        <f t="array" ref="K538">IF($I$2="Открытый тариф",
INDEX(GRID!$B$34:$BI$44,MATCH(K$7,GRID!$A$34:$A$44,0),MATCH(1,($U$2=GRID!$B$31:$BI$31)*(КАЛЕНДАРЬ!$BF9=GRID!$B$33:$BI$33), 0)),
ROUNDUP(INDEX(GRID!$B$34:$BI$44,MATCH(K$7,GRID!$A$34:$A$44,0),MATCH(1,($U$2=GRID!$B$31:$BI$31)*(КАЛЕНДАРЬ!$BF9=GRID!$B$33:$BI$33),0))*(1-GRID!$B$69),0))</f>
        <v>28500</v>
      </c>
      <c r="L538" s="47" cm="1">
        <f t="array" ref="L538">IF($I$2="Открытый тариф",
INDEX(GRID!$B$47:$BI$57,MATCH(K$7,GRID!$A$47:$A$57,0),MATCH(1,($U$2=GRID!$B$31:$BI$31)*(КАЛЕНДАРЬ!$BF9=GRID!$B$33:$BI$33), 0)),
ROUNDUP(INDEX(GRID!$B$47:$BI$57,MATCH(K$7,GRID!$A$47:$A$57,0),MATCH(1,($U$2=GRID!$B$31:$BI$31)*(КАЛЕНДАРЬ!$BF9=GRID!$B$33:$BI$33),0))*(1-GRID!$B$69),0))</f>
        <v>28500</v>
      </c>
      <c r="M538" s="47" cm="1">
        <f t="array" ref="M538">IF($I$2="Открытый тариф",
INDEX(GRID!$B$34:$BI$44,MATCH(M$7,GRID!$A$34:$A$44,0),MATCH(1,($U$2=GRID!$B$31:$BI$31)*(КАЛЕНДАРЬ!$BF9=GRID!$B$33:$BI$33), 0)),
ROUNDUP(INDEX(GRID!$B$34:$BI$44,MATCH(M$7,GRID!$A$34:$A$44,0),MATCH(1,($U$2=GRID!$B$31:$BI$31)*(КАЛЕНДАРЬ!$BF9=GRID!$B$33:$BI$33),0))*(1-GRID!$B$69),0))</f>
        <v>30400</v>
      </c>
      <c r="N538" s="47" cm="1">
        <f t="array" ref="N538">IF($I$2="Открытый тариф",
INDEX(GRID!$B$47:$BI$57,MATCH(M$7,GRID!$A$47:$A$57,0),MATCH(1,($U$2=GRID!$B$31:$BI$31)*(КАЛЕНДАРЬ!$BF9=GRID!$B$33:$BI$33), 0)),
ROUNDUP(INDEX(GRID!$B$47:$BI$57,MATCH(M$7,GRID!$A$47:$A$57,0),MATCH(1,($U$2=GRID!$B$31:$BI$31)*(КАЛЕНДАРЬ!$BF9=GRID!$B$33:$BI$33),0))*(1-GRID!$B$69),0))</f>
        <v>30400</v>
      </c>
      <c r="O538" s="49" t="s">
        <v>101</v>
      </c>
      <c r="P538" s="49" t="s">
        <v>101</v>
      </c>
      <c r="Q538" s="49" t="s">
        <v>101</v>
      </c>
      <c r="R538" s="49" t="s">
        <v>101</v>
      </c>
      <c r="S538" s="49" t="s">
        <v>101</v>
      </c>
      <c r="T538" s="49" t="s">
        <v>101</v>
      </c>
      <c r="U538" s="49" t="s">
        <v>101</v>
      </c>
      <c r="V538" s="49" t="s">
        <v>101</v>
      </c>
      <c r="W538" s="49" t="s">
        <v>101</v>
      </c>
      <c r="X538" s="49" t="s">
        <v>101</v>
      </c>
      <c r="Y538" s="146"/>
    </row>
    <row r="539" spans="1:25" x14ac:dyDescent="0.2">
      <c r="A539" s="117" t="s">
        <v>44</v>
      </c>
      <c r="B539" s="117">
        <v>7</v>
      </c>
      <c r="C539" s="47" cm="1">
        <f t="array" ref="C539">IF($I$2="Открытый тариф",
INDEX(GRID!$B$34:$BI$44,MATCH(C$7,GRID!$A$34:$A$44,0),MATCH(1,($U$2=GRID!$B$31:$BI$31)*(КАЛЕНДАРЬ!$BF10=GRID!$B$33:$BI$33), 0)),
ROUNDUP(INDEX(GRID!$B$34:$BI$44,MATCH(C$7,GRID!$A$34:$A$44,0),MATCH(1,($U$2=GRID!$B$31:$BI$31)*(КАЛЕНДАРЬ!$BF10=GRID!$B$33:$BI$33),0))*(1-GRID!$B$69),0))</f>
        <v>22500</v>
      </c>
      <c r="D539" s="47" cm="1">
        <f t="array" ref="D539">IF($I$2="Открытый тариф",
INDEX(GRID!$B$47:$BI$57,MATCH(C$7,GRID!$A$47:$A$57,0),MATCH(1,($U$2=GRID!$B$31:$BI$31)*(КАЛЕНДАРЬ!$BF10=GRID!$B$33:$BI$33), 0)),
ROUNDUP(INDEX(GRID!$B$47:$BI$57,MATCH(C$7,GRID!$A$47:$A$57,0),MATCH(1,($U$2=GRID!$B$31:$BI$31)*(КАЛЕНДАРЬ!$BF10=GRID!$B$33:$BI$33),0))*(1-GRID!$B$69),0))</f>
        <v>22500</v>
      </c>
      <c r="E539" s="47" cm="1">
        <f t="array" ref="E539">IF($I$2="Открытый тариф",
INDEX(GRID!$B$34:$BI$44,MATCH(E$7,GRID!$A$34:$A$44,0),MATCH(1,($U$2=GRID!$B$31:$BI$31)*(КАЛЕНДАРЬ!$BF10=GRID!$B$33:$BI$33), 0)),
ROUNDUP(INDEX(GRID!$B$34:$BI$44,MATCH(E$7,GRID!$A$34:$A$44,0),MATCH(1,($U$2=GRID!$B$31:$BI$31)*(КАЛЕНДАРЬ!$BF10=GRID!$B$33:$BI$33),0))*(1-GRID!$B$69),0))</f>
        <v>24400</v>
      </c>
      <c r="F539" s="47" cm="1">
        <f t="array" ref="F539">IF($I$2="Открытый тариф",
INDEX(GRID!$B$47:$BI$57,MATCH(E$7,GRID!$A$47:$A$57,0),MATCH(1,($U$2=GRID!$B$31:$BI$31)*(КАЛЕНДАРЬ!$BF10=GRID!$B$33:$BI$33), 0)),
ROUNDUP(INDEX(GRID!$B$47:$BI$57,MATCH(E$7,GRID!$A$47:$A$57,0),MATCH(1,($U$2=GRID!$B$31:$BI$31)*(КАЛЕНДАРЬ!$BF10=GRID!$B$33:$BI$33),0))*(1-GRID!$B$69),0))</f>
        <v>24400</v>
      </c>
      <c r="G539" s="47" cm="1">
        <f t="array" ref="G539">IF($I$2="Открытый тариф",
INDEX(GRID!$B$34:$BI$44,MATCH(G$7,GRID!$A$34:$A$44,0),MATCH(1,($U$2=GRID!$B$31:$BI$31)*(КАЛЕНДАРЬ!$BF10=GRID!$B$33:$BI$33), 0)),
ROUNDUP(INDEX(GRID!$B$34:$BI$44,MATCH(G$7,GRID!$A$34:$A$44,0),MATCH(1,($U$2=GRID!$B$31:$BI$31)*(КАЛЕНДАРЬ!$BF10=GRID!$B$33:$BI$33),0))*(1-GRID!$B$69),0))</f>
        <v>25500</v>
      </c>
      <c r="H539" s="47" cm="1">
        <f t="array" ref="H539">IF($I$2="Открытый тариф",
INDEX(GRID!$B$47:$BI$57,MATCH(G$7,GRID!$A$47:$A$57,0),MATCH(1,($U$2=GRID!$B$31:$BI$31)*(КАЛЕНДАРЬ!$BF10=GRID!$B$33:$BI$33), 0)),
ROUNDUP(INDEX(GRID!$B$47:$BI$57,MATCH(G$7,GRID!$A$47:$A$57,0),MATCH(1,($U$2=GRID!$B$31:$BI$31)*(КАЛЕНДАРЬ!$BF10=GRID!$B$33:$BI$33),0))*(1-GRID!$B$69),0))</f>
        <v>25500</v>
      </c>
      <c r="I539" s="47" cm="1">
        <f t="array" ref="I539">IF($I$2="Открытый тариф",
INDEX(GRID!$B$34:$BI$44,MATCH(I$7,GRID!$A$34:$A$44,0),MATCH(1,($U$2=GRID!$B$31:$BI$31)*(КАЛЕНДАРЬ!$BF10=GRID!$B$33:$BI$33), 0)),
ROUNDUP(INDEX(GRID!$B$34:$BI$44,MATCH(I$7,GRID!$A$34:$A$44,0),MATCH(1,($U$2=GRID!$B$31:$BI$31)*(КАЛЕНДАРЬ!$BF10=GRID!$B$33:$BI$33),0))*(1-GRID!$B$69),0))</f>
        <v>27400</v>
      </c>
      <c r="J539" s="47" cm="1">
        <f t="array" ref="J539">IF($I$2="Открытый тариф",
INDEX(GRID!$B$47:$BI$57,MATCH(I$7,GRID!$A$47:$A$57,0),MATCH(1,($U$2=GRID!$B$31:$BI$31)*(КАЛЕНДАРЬ!$BF10=GRID!$B$33:$BI$33), 0)),
ROUNDUP(INDEX(GRID!$B$47:$BI$57,MATCH(I$7,GRID!$A$47:$A$57,0),MATCH(1,($U$2=GRID!$B$31:$BI$31)*(КАЛЕНДАРЬ!$BF10=GRID!$B$33:$BI$33),0))*(1-GRID!$B$69),0))</f>
        <v>27400</v>
      </c>
      <c r="K539" s="47" cm="1">
        <f t="array" ref="K539">IF($I$2="Открытый тариф",
INDEX(GRID!$B$34:$BI$44,MATCH(K$7,GRID!$A$34:$A$44,0),MATCH(1,($U$2=GRID!$B$31:$BI$31)*(КАЛЕНДАРЬ!$BF10=GRID!$B$33:$BI$33), 0)),
ROUNDUP(INDEX(GRID!$B$34:$BI$44,MATCH(K$7,GRID!$A$34:$A$44,0),MATCH(1,($U$2=GRID!$B$31:$BI$31)*(КАЛЕНДАРЬ!$BF10=GRID!$B$33:$BI$33),0))*(1-GRID!$B$69),0))</f>
        <v>28500</v>
      </c>
      <c r="L539" s="47" cm="1">
        <f t="array" ref="L539">IF($I$2="Открытый тариф",
INDEX(GRID!$B$47:$BI$57,MATCH(K$7,GRID!$A$47:$A$57,0),MATCH(1,($U$2=GRID!$B$31:$BI$31)*(КАЛЕНДАРЬ!$BF10=GRID!$B$33:$BI$33), 0)),
ROUNDUP(INDEX(GRID!$B$47:$BI$57,MATCH(K$7,GRID!$A$47:$A$57,0),MATCH(1,($U$2=GRID!$B$31:$BI$31)*(КАЛЕНДАРЬ!$BF10=GRID!$B$33:$BI$33),0))*(1-GRID!$B$69),0))</f>
        <v>28500</v>
      </c>
      <c r="M539" s="47" cm="1">
        <f t="array" ref="M539">IF($I$2="Открытый тариф",
INDEX(GRID!$B$34:$BI$44,MATCH(M$7,GRID!$A$34:$A$44,0),MATCH(1,($U$2=GRID!$B$31:$BI$31)*(КАЛЕНДАРЬ!$BF10=GRID!$B$33:$BI$33), 0)),
ROUNDUP(INDEX(GRID!$B$34:$BI$44,MATCH(M$7,GRID!$A$34:$A$44,0),MATCH(1,($U$2=GRID!$B$31:$BI$31)*(КАЛЕНДАРЬ!$BF10=GRID!$B$33:$BI$33),0))*(1-GRID!$B$69),0))</f>
        <v>30400</v>
      </c>
      <c r="N539" s="47" cm="1">
        <f t="array" ref="N539">IF($I$2="Открытый тариф",
INDEX(GRID!$B$47:$BI$57,MATCH(M$7,GRID!$A$47:$A$57,0),MATCH(1,($U$2=GRID!$B$31:$BI$31)*(КАЛЕНДАРЬ!$BF10=GRID!$B$33:$BI$33), 0)),
ROUNDUP(INDEX(GRID!$B$47:$BI$57,MATCH(M$7,GRID!$A$47:$A$57,0),MATCH(1,($U$2=GRID!$B$31:$BI$31)*(КАЛЕНДАРЬ!$BF10=GRID!$B$33:$BI$33),0))*(1-GRID!$B$69),0))</f>
        <v>30400</v>
      </c>
      <c r="O539" s="49" t="s">
        <v>101</v>
      </c>
      <c r="P539" s="49" t="s">
        <v>101</v>
      </c>
      <c r="Q539" s="49" t="s">
        <v>101</v>
      </c>
      <c r="R539" s="49" t="s">
        <v>101</v>
      </c>
      <c r="S539" s="49" t="s">
        <v>101</v>
      </c>
      <c r="T539" s="49" t="s">
        <v>101</v>
      </c>
      <c r="U539" s="49" t="s">
        <v>101</v>
      </c>
      <c r="V539" s="49" t="s">
        <v>101</v>
      </c>
      <c r="W539" s="49" t="s">
        <v>101</v>
      </c>
      <c r="X539" s="49" t="s">
        <v>101</v>
      </c>
      <c r="Y539" s="146"/>
    </row>
    <row r="540" spans="1:25" x14ac:dyDescent="0.2">
      <c r="A540" s="117" t="s">
        <v>45</v>
      </c>
      <c r="B540" s="117">
        <v>8</v>
      </c>
      <c r="C540" s="47" cm="1">
        <f t="array" ref="C540">IF($I$2="Открытый тариф",
INDEX(GRID!$B$34:$BI$44,MATCH(C$7,GRID!$A$34:$A$44,0),MATCH(1,($U$2=GRID!$B$31:$BI$31)*(КАЛЕНДАРЬ!$BF11=GRID!$B$33:$BI$33), 0)),
ROUNDUP(INDEX(GRID!$B$34:$BI$44,MATCH(C$7,GRID!$A$34:$A$44,0),MATCH(1,($U$2=GRID!$B$31:$BI$31)*(КАЛЕНДАРЬ!$BF11=GRID!$B$33:$BI$33),0))*(1-GRID!$B$69),0))</f>
        <v>22500</v>
      </c>
      <c r="D540" s="47" cm="1">
        <f t="array" ref="D540">IF($I$2="Открытый тариф",
INDEX(GRID!$B$47:$BI$57,MATCH(C$7,GRID!$A$47:$A$57,0),MATCH(1,($U$2=GRID!$B$31:$BI$31)*(КАЛЕНДАРЬ!$BF11=GRID!$B$33:$BI$33), 0)),
ROUNDUP(INDEX(GRID!$B$47:$BI$57,MATCH(C$7,GRID!$A$47:$A$57,0),MATCH(1,($U$2=GRID!$B$31:$BI$31)*(КАЛЕНДАРЬ!$BF11=GRID!$B$33:$BI$33),0))*(1-GRID!$B$69),0))</f>
        <v>22500</v>
      </c>
      <c r="E540" s="47" cm="1">
        <f t="array" ref="E540">IF($I$2="Открытый тариф",
INDEX(GRID!$B$34:$BI$44,MATCH(E$7,GRID!$A$34:$A$44,0),MATCH(1,($U$2=GRID!$B$31:$BI$31)*(КАЛЕНДАРЬ!$BF11=GRID!$B$33:$BI$33), 0)),
ROUNDUP(INDEX(GRID!$B$34:$BI$44,MATCH(E$7,GRID!$A$34:$A$44,0),MATCH(1,($U$2=GRID!$B$31:$BI$31)*(КАЛЕНДАРЬ!$BF11=GRID!$B$33:$BI$33),0))*(1-GRID!$B$69),0))</f>
        <v>24400</v>
      </c>
      <c r="F540" s="47" cm="1">
        <f t="array" ref="F540">IF($I$2="Открытый тариф",
INDEX(GRID!$B$47:$BI$57,MATCH(E$7,GRID!$A$47:$A$57,0),MATCH(1,($U$2=GRID!$B$31:$BI$31)*(КАЛЕНДАРЬ!$BF11=GRID!$B$33:$BI$33), 0)),
ROUNDUP(INDEX(GRID!$B$47:$BI$57,MATCH(E$7,GRID!$A$47:$A$57,0),MATCH(1,($U$2=GRID!$B$31:$BI$31)*(КАЛЕНДАРЬ!$BF11=GRID!$B$33:$BI$33),0))*(1-GRID!$B$69),0))</f>
        <v>24400</v>
      </c>
      <c r="G540" s="47" cm="1">
        <f t="array" ref="G540">IF($I$2="Открытый тариф",
INDEX(GRID!$B$34:$BI$44,MATCH(G$7,GRID!$A$34:$A$44,0),MATCH(1,($U$2=GRID!$B$31:$BI$31)*(КАЛЕНДАРЬ!$BF11=GRID!$B$33:$BI$33), 0)),
ROUNDUP(INDEX(GRID!$B$34:$BI$44,MATCH(G$7,GRID!$A$34:$A$44,0),MATCH(1,($U$2=GRID!$B$31:$BI$31)*(КАЛЕНДАРЬ!$BF11=GRID!$B$33:$BI$33),0))*(1-GRID!$B$69),0))</f>
        <v>25500</v>
      </c>
      <c r="H540" s="47" cm="1">
        <f t="array" ref="H540">IF($I$2="Открытый тариф",
INDEX(GRID!$B$47:$BI$57,MATCH(G$7,GRID!$A$47:$A$57,0),MATCH(1,($U$2=GRID!$B$31:$BI$31)*(КАЛЕНДАРЬ!$BF11=GRID!$B$33:$BI$33), 0)),
ROUNDUP(INDEX(GRID!$B$47:$BI$57,MATCH(G$7,GRID!$A$47:$A$57,0),MATCH(1,($U$2=GRID!$B$31:$BI$31)*(КАЛЕНДАРЬ!$BF11=GRID!$B$33:$BI$33),0))*(1-GRID!$B$69),0))</f>
        <v>25500</v>
      </c>
      <c r="I540" s="47" cm="1">
        <f t="array" ref="I540">IF($I$2="Открытый тариф",
INDEX(GRID!$B$34:$BI$44,MATCH(I$7,GRID!$A$34:$A$44,0),MATCH(1,($U$2=GRID!$B$31:$BI$31)*(КАЛЕНДАРЬ!$BF11=GRID!$B$33:$BI$33), 0)),
ROUNDUP(INDEX(GRID!$B$34:$BI$44,MATCH(I$7,GRID!$A$34:$A$44,0),MATCH(1,($U$2=GRID!$B$31:$BI$31)*(КАЛЕНДАРЬ!$BF11=GRID!$B$33:$BI$33),0))*(1-GRID!$B$69),0))</f>
        <v>27400</v>
      </c>
      <c r="J540" s="47" cm="1">
        <f t="array" ref="J540">IF($I$2="Открытый тариф",
INDEX(GRID!$B$47:$BI$57,MATCH(I$7,GRID!$A$47:$A$57,0),MATCH(1,($U$2=GRID!$B$31:$BI$31)*(КАЛЕНДАРЬ!$BF11=GRID!$B$33:$BI$33), 0)),
ROUNDUP(INDEX(GRID!$B$47:$BI$57,MATCH(I$7,GRID!$A$47:$A$57,0),MATCH(1,($U$2=GRID!$B$31:$BI$31)*(КАЛЕНДАРЬ!$BF11=GRID!$B$33:$BI$33),0))*(1-GRID!$B$69),0))</f>
        <v>27400</v>
      </c>
      <c r="K540" s="47" cm="1">
        <f t="array" ref="K540">IF($I$2="Открытый тариф",
INDEX(GRID!$B$34:$BI$44,MATCH(K$7,GRID!$A$34:$A$44,0),MATCH(1,($U$2=GRID!$B$31:$BI$31)*(КАЛЕНДАРЬ!$BF11=GRID!$B$33:$BI$33), 0)),
ROUNDUP(INDEX(GRID!$B$34:$BI$44,MATCH(K$7,GRID!$A$34:$A$44,0),MATCH(1,($U$2=GRID!$B$31:$BI$31)*(КАЛЕНДАРЬ!$BF11=GRID!$B$33:$BI$33),0))*(1-GRID!$B$69),0))</f>
        <v>28500</v>
      </c>
      <c r="L540" s="47" cm="1">
        <f t="array" ref="L540">IF($I$2="Открытый тариф",
INDEX(GRID!$B$47:$BI$57,MATCH(K$7,GRID!$A$47:$A$57,0),MATCH(1,($U$2=GRID!$B$31:$BI$31)*(КАЛЕНДАРЬ!$BF11=GRID!$B$33:$BI$33), 0)),
ROUNDUP(INDEX(GRID!$B$47:$BI$57,MATCH(K$7,GRID!$A$47:$A$57,0),MATCH(1,($U$2=GRID!$B$31:$BI$31)*(КАЛЕНДАРЬ!$BF11=GRID!$B$33:$BI$33),0))*(1-GRID!$B$69),0))</f>
        <v>28500</v>
      </c>
      <c r="M540" s="47" cm="1">
        <f t="array" ref="M540">IF($I$2="Открытый тариф",
INDEX(GRID!$B$34:$BI$44,MATCH(M$7,GRID!$A$34:$A$44,0),MATCH(1,($U$2=GRID!$B$31:$BI$31)*(КАЛЕНДАРЬ!$BF11=GRID!$B$33:$BI$33), 0)),
ROUNDUP(INDEX(GRID!$B$34:$BI$44,MATCH(M$7,GRID!$A$34:$A$44,0),MATCH(1,($U$2=GRID!$B$31:$BI$31)*(КАЛЕНДАРЬ!$BF11=GRID!$B$33:$BI$33),0))*(1-GRID!$B$69),0))</f>
        <v>30400</v>
      </c>
      <c r="N540" s="47" cm="1">
        <f t="array" ref="N540">IF($I$2="Открытый тариф",
INDEX(GRID!$B$47:$BI$57,MATCH(M$7,GRID!$A$47:$A$57,0),MATCH(1,($U$2=GRID!$B$31:$BI$31)*(КАЛЕНДАРЬ!$BF11=GRID!$B$33:$BI$33), 0)),
ROUNDUP(INDEX(GRID!$B$47:$BI$57,MATCH(M$7,GRID!$A$47:$A$57,0),MATCH(1,($U$2=GRID!$B$31:$BI$31)*(КАЛЕНДАРЬ!$BF11=GRID!$B$33:$BI$33),0))*(1-GRID!$B$69),0))</f>
        <v>30400</v>
      </c>
      <c r="O540" s="49" t="s">
        <v>101</v>
      </c>
      <c r="P540" s="49" t="s">
        <v>101</v>
      </c>
      <c r="Q540" s="49" t="s">
        <v>101</v>
      </c>
      <c r="R540" s="49" t="s">
        <v>101</v>
      </c>
      <c r="S540" s="49" t="s">
        <v>101</v>
      </c>
      <c r="T540" s="49" t="s">
        <v>101</v>
      </c>
      <c r="U540" s="49" t="s">
        <v>101</v>
      </c>
      <c r="V540" s="49" t="s">
        <v>101</v>
      </c>
      <c r="W540" s="49" t="s">
        <v>101</v>
      </c>
      <c r="X540" s="49" t="s">
        <v>101</v>
      </c>
      <c r="Y540" s="146"/>
    </row>
    <row r="541" spans="1:25" x14ac:dyDescent="0.2">
      <c r="A541" s="117" t="s">
        <v>46</v>
      </c>
      <c r="B541" s="117">
        <v>9</v>
      </c>
      <c r="C541" s="47" cm="1">
        <f t="array" ref="C541">IF($I$2="Открытый тариф",
INDEX(GRID!$B$34:$BI$44,MATCH(C$7,GRID!$A$34:$A$44,0),MATCH(1,($U$2=GRID!$B$31:$BI$31)*(КАЛЕНДАРЬ!$BF12=GRID!$B$33:$BI$33), 0)),
ROUNDUP(INDEX(GRID!$B$34:$BI$44,MATCH(C$7,GRID!$A$34:$A$44,0),MATCH(1,($U$2=GRID!$B$31:$BI$31)*(КАЛЕНДАРЬ!$BF12=GRID!$B$33:$BI$33),0))*(1-GRID!$B$69),0))</f>
        <v>22500</v>
      </c>
      <c r="D541" s="47" cm="1">
        <f t="array" ref="D541">IF($I$2="Открытый тариф",
INDEX(GRID!$B$47:$BI$57,MATCH(C$7,GRID!$A$47:$A$57,0),MATCH(1,($U$2=GRID!$B$31:$BI$31)*(КАЛЕНДАРЬ!$BF12=GRID!$B$33:$BI$33), 0)),
ROUNDUP(INDEX(GRID!$B$47:$BI$57,MATCH(C$7,GRID!$A$47:$A$57,0),MATCH(1,($U$2=GRID!$B$31:$BI$31)*(КАЛЕНДАРЬ!$BF12=GRID!$B$33:$BI$33),0))*(1-GRID!$B$69),0))</f>
        <v>22500</v>
      </c>
      <c r="E541" s="47" cm="1">
        <f t="array" ref="E541">IF($I$2="Открытый тариф",
INDEX(GRID!$B$34:$BI$44,MATCH(E$7,GRID!$A$34:$A$44,0),MATCH(1,($U$2=GRID!$B$31:$BI$31)*(КАЛЕНДАРЬ!$BF12=GRID!$B$33:$BI$33), 0)),
ROUNDUP(INDEX(GRID!$B$34:$BI$44,MATCH(E$7,GRID!$A$34:$A$44,0),MATCH(1,($U$2=GRID!$B$31:$BI$31)*(КАЛЕНДАРЬ!$BF12=GRID!$B$33:$BI$33),0))*(1-GRID!$B$69),0))</f>
        <v>24400</v>
      </c>
      <c r="F541" s="47" cm="1">
        <f t="array" ref="F541">IF($I$2="Открытый тариф",
INDEX(GRID!$B$47:$BI$57,MATCH(E$7,GRID!$A$47:$A$57,0),MATCH(1,($U$2=GRID!$B$31:$BI$31)*(КАЛЕНДАРЬ!$BF12=GRID!$B$33:$BI$33), 0)),
ROUNDUP(INDEX(GRID!$B$47:$BI$57,MATCH(E$7,GRID!$A$47:$A$57,0),MATCH(1,($U$2=GRID!$B$31:$BI$31)*(КАЛЕНДАРЬ!$BF12=GRID!$B$33:$BI$33),0))*(1-GRID!$B$69),0))</f>
        <v>24400</v>
      </c>
      <c r="G541" s="47" cm="1">
        <f t="array" ref="G541">IF($I$2="Открытый тариф",
INDEX(GRID!$B$34:$BI$44,MATCH(G$7,GRID!$A$34:$A$44,0),MATCH(1,($U$2=GRID!$B$31:$BI$31)*(КАЛЕНДАРЬ!$BF12=GRID!$B$33:$BI$33), 0)),
ROUNDUP(INDEX(GRID!$B$34:$BI$44,MATCH(G$7,GRID!$A$34:$A$44,0),MATCH(1,($U$2=GRID!$B$31:$BI$31)*(КАЛЕНДАРЬ!$BF12=GRID!$B$33:$BI$33),0))*(1-GRID!$B$69),0))</f>
        <v>25500</v>
      </c>
      <c r="H541" s="47" cm="1">
        <f t="array" ref="H541">IF($I$2="Открытый тариф",
INDEX(GRID!$B$47:$BI$57,MATCH(G$7,GRID!$A$47:$A$57,0),MATCH(1,($U$2=GRID!$B$31:$BI$31)*(КАЛЕНДАРЬ!$BF12=GRID!$B$33:$BI$33), 0)),
ROUNDUP(INDEX(GRID!$B$47:$BI$57,MATCH(G$7,GRID!$A$47:$A$57,0),MATCH(1,($U$2=GRID!$B$31:$BI$31)*(КАЛЕНДАРЬ!$BF12=GRID!$B$33:$BI$33),0))*(1-GRID!$B$69),0))</f>
        <v>25500</v>
      </c>
      <c r="I541" s="47" cm="1">
        <f t="array" ref="I541">IF($I$2="Открытый тариф",
INDEX(GRID!$B$34:$BI$44,MATCH(I$7,GRID!$A$34:$A$44,0),MATCH(1,($U$2=GRID!$B$31:$BI$31)*(КАЛЕНДАРЬ!$BF12=GRID!$B$33:$BI$33), 0)),
ROUNDUP(INDEX(GRID!$B$34:$BI$44,MATCH(I$7,GRID!$A$34:$A$44,0),MATCH(1,($U$2=GRID!$B$31:$BI$31)*(КАЛЕНДАРЬ!$BF12=GRID!$B$33:$BI$33),0))*(1-GRID!$B$69),0))</f>
        <v>27400</v>
      </c>
      <c r="J541" s="47" cm="1">
        <f t="array" ref="J541">IF($I$2="Открытый тариф",
INDEX(GRID!$B$47:$BI$57,MATCH(I$7,GRID!$A$47:$A$57,0),MATCH(1,($U$2=GRID!$B$31:$BI$31)*(КАЛЕНДАРЬ!$BF12=GRID!$B$33:$BI$33), 0)),
ROUNDUP(INDEX(GRID!$B$47:$BI$57,MATCH(I$7,GRID!$A$47:$A$57,0),MATCH(1,($U$2=GRID!$B$31:$BI$31)*(КАЛЕНДАРЬ!$BF12=GRID!$B$33:$BI$33),0))*(1-GRID!$B$69),0))</f>
        <v>27400</v>
      </c>
      <c r="K541" s="47" cm="1">
        <f t="array" ref="K541">IF($I$2="Открытый тариф",
INDEX(GRID!$B$34:$BI$44,MATCH(K$7,GRID!$A$34:$A$44,0),MATCH(1,($U$2=GRID!$B$31:$BI$31)*(КАЛЕНДАРЬ!$BF12=GRID!$B$33:$BI$33), 0)),
ROUNDUP(INDEX(GRID!$B$34:$BI$44,MATCH(K$7,GRID!$A$34:$A$44,0),MATCH(1,($U$2=GRID!$B$31:$BI$31)*(КАЛЕНДАРЬ!$BF12=GRID!$B$33:$BI$33),0))*(1-GRID!$B$69),0))</f>
        <v>28500</v>
      </c>
      <c r="L541" s="47" cm="1">
        <f t="array" ref="L541">IF($I$2="Открытый тариф",
INDEX(GRID!$B$47:$BI$57,MATCH(K$7,GRID!$A$47:$A$57,0),MATCH(1,($U$2=GRID!$B$31:$BI$31)*(КАЛЕНДАРЬ!$BF12=GRID!$B$33:$BI$33), 0)),
ROUNDUP(INDEX(GRID!$B$47:$BI$57,MATCH(K$7,GRID!$A$47:$A$57,0),MATCH(1,($U$2=GRID!$B$31:$BI$31)*(КАЛЕНДАРЬ!$BF12=GRID!$B$33:$BI$33),0))*(1-GRID!$B$69),0))</f>
        <v>28500</v>
      </c>
      <c r="M541" s="47" cm="1">
        <f t="array" ref="M541">IF($I$2="Открытый тариф",
INDEX(GRID!$B$34:$BI$44,MATCH(M$7,GRID!$A$34:$A$44,0),MATCH(1,($U$2=GRID!$B$31:$BI$31)*(КАЛЕНДАРЬ!$BF12=GRID!$B$33:$BI$33), 0)),
ROUNDUP(INDEX(GRID!$B$34:$BI$44,MATCH(M$7,GRID!$A$34:$A$44,0),MATCH(1,($U$2=GRID!$B$31:$BI$31)*(КАЛЕНДАРЬ!$BF12=GRID!$B$33:$BI$33),0))*(1-GRID!$B$69),0))</f>
        <v>30400</v>
      </c>
      <c r="N541" s="47" cm="1">
        <f t="array" ref="N541">IF($I$2="Открытый тариф",
INDEX(GRID!$B$47:$BI$57,MATCH(M$7,GRID!$A$47:$A$57,0),MATCH(1,($U$2=GRID!$B$31:$BI$31)*(КАЛЕНДАРЬ!$BF12=GRID!$B$33:$BI$33), 0)),
ROUNDUP(INDEX(GRID!$B$47:$BI$57,MATCH(M$7,GRID!$A$47:$A$57,0),MATCH(1,($U$2=GRID!$B$31:$BI$31)*(КАЛЕНДАРЬ!$BF12=GRID!$B$33:$BI$33),0))*(1-GRID!$B$69),0))</f>
        <v>30400</v>
      </c>
      <c r="O541" s="49" t="s">
        <v>101</v>
      </c>
      <c r="P541" s="49" t="s">
        <v>101</v>
      </c>
      <c r="Q541" s="49" t="s">
        <v>101</v>
      </c>
      <c r="R541" s="49" t="s">
        <v>101</v>
      </c>
      <c r="S541" s="49" t="s">
        <v>101</v>
      </c>
      <c r="T541" s="49" t="s">
        <v>101</v>
      </c>
      <c r="U541" s="49" t="s">
        <v>101</v>
      </c>
      <c r="V541" s="49" t="s">
        <v>101</v>
      </c>
      <c r="W541" s="49" t="s">
        <v>101</v>
      </c>
      <c r="X541" s="49" t="s">
        <v>101</v>
      </c>
      <c r="Y541" s="146"/>
    </row>
    <row r="542" spans="1:25" x14ac:dyDescent="0.2">
      <c r="A542" s="117" t="s">
        <v>47</v>
      </c>
      <c r="B542" s="117">
        <v>10</v>
      </c>
      <c r="C542" s="47" cm="1">
        <f t="array" ref="C542">IF($I$2="Открытый тариф",
INDEX(GRID!$B$34:$BI$44,MATCH(C$7,GRID!$A$34:$A$44,0),MATCH(1,($U$2=GRID!$B$31:$BI$31)*(КАЛЕНДАРЬ!$BF13=GRID!$B$33:$BI$33), 0)),
ROUNDUP(INDEX(GRID!$B$34:$BI$44,MATCH(C$7,GRID!$A$34:$A$44,0),MATCH(1,($U$2=GRID!$B$31:$BI$31)*(КАЛЕНДАРЬ!$BF13=GRID!$B$33:$BI$33),0))*(1-GRID!$B$69),0))</f>
        <v>22500</v>
      </c>
      <c r="D542" s="47" cm="1">
        <f t="array" ref="D542">IF($I$2="Открытый тариф",
INDEX(GRID!$B$47:$BI$57,MATCH(C$7,GRID!$A$47:$A$57,0),MATCH(1,($U$2=GRID!$B$31:$BI$31)*(КАЛЕНДАРЬ!$BF13=GRID!$B$33:$BI$33), 0)),
ROUNDUP(INDEX(GRID!$B$47:$BI$57,MATCH(C$7,GRID!$A$47:$A$57,0),MATCH(1,($U$2=GRID!$B$31:$BI$31)*(КАЛЕНДАРЬ!$BF13=GRID!$B$33:$BI$33),0))*(1-GRID!$B$69),0))</f>
        <v>22500</v>
      </c>
      <c r="E542" s="47" cm="1">
        <f t="array" ref="E542">IF($I$2="Открытый тариф",
INDEX(GRID!$B$34:$BI$44,MATCH(E$7,GRID!$A$34:$A$44,0),MATCH(1,($U$2=GRID!$B$31:$BI$31)*(КАЛЕНДАРЬ!$BF13=GRID!$B$33:$BI$33), 0)),
ROUNDUP(INDEX(GRID!$B$34:$BI$44,MATCH(E$7,GRID!$A$34:$A$44,0),MATCH(1,($U$2=GRID!$B$31:$BI$31)*(КАЛЕНДАРЬ!$BF13=GRID!$B$33:$BI$33),0))*(1-GRID!$B$69),0))</f>
        <v>24400</v>
      </c>
      <c r="F542" s="47" cm="1">
        <f t="array" ref="F542">IF($I$2="Открытый тариф",
INDEX(GRID!$B$47:$BI$57,MATCH(E$7,GRID!$A$47:$A$57,0),MATCH(1,($U$2=GRID!$B$31:$BI$31)*(КАЛЕНДАРЬ!$BF13=GRID!$B$33:$BI$33), 0)),
ROUNDUP(INDEX(GRID!$B$47:$BI$57,MATCH(E$7,GRID!$A$47:$A$57,0),MATCH(1,($U$2=GRID!$B$31:$BI$31)*(КАЛЕНДАРЬ!$BF13=GRID!$B$33:$BI$33),0))*(1-GRID!$B$69),0))</f>
        <v>24400</v>
      </c>
      <c r="G542" s="47" cm="1">
        <f t="array" ref="G542">IF($I$2="Открытый тариф",
INDEX(GRID!$B$34:$BI$44,MATCH(G$7,GRID!$A$34:$A$44,0),MATCH(1,($U$2=GRID!$B$31:$BI$31)*(КАЛЕНДАРЬ!$BF13=GRID!$B$33:$BI$33), 0)),
ROUNDUP(INDEX(GRID!$B$34:$BI$44,MATCH(G$7,GRID!$A$34:$A$44,0),MATCH(1,($U$2=GRID!$B$31:$BI$31)*(КАЛЕНДАРЬ!$BF13=GRID!$B$33:$BI$33),0))*(1-GRID!$B$69),0))</f>
        <v>25500</v>
      </c>
      <c r="H542" s="47" cm="1">
        <f t="array" ref="H542">IF($I$2="Открытый тариф",
INDEX(GRID!$B$47:$BI$57,MATCH(G$7,GRID!$A$47:$A$57,0),MATCH(1,($U$2=GRID!$B$31:$BI$31)*(КАЛЕНДАРЬ!$BF13=GRID!$B$33:$BI$33), 0)),
ROUNDUP(INDEX(GRID!$B$47:$BI$57,MATCH(G$7,GRID!$A$47:$A$57,0),MATCH(1,($U$2=GRID!$B$31:$BI$31)*(КАЛЕНДАРЬ!$BF13=GRID!$B$33:$BI$33),0))*(1-GRID!$B$69),0))</f>
        <v>25500</v>
      </c>
      <c r="I542" s="47" cm="1">
        <f t="array" ref="I542">IF($I$2="Открытый тариф",
INDEX(GRID!$B$34:$BI$44,MATCH(I$7,GRID!$A$34:$A$44,0),MATCH(1,($U$2=GRID!$B$31:$BI$31)*(КАЛЕНДАРЬ!$BF13=GRID!$B$33:$BI$33), 0)),
ROUNDUP(INDEX(GRID!$B$34:$BI$44,MATCH(I$7,GRID!$A$34:$A$44,0),MATCH(1,($U$2=GRID!$B$31:$BI$31)*(КАЛЕНДАРЬ!$BF13=GRID!$B$33:$BI$33),0))*(1-GRID!$B$69),0))</f>
        <v>27400</v>
      </c>
      <c r="J542" s="47" cm="1">
        <f t="array" ref="J542">IF($I$2="Открытый тариф",
INDEX(GRID!$B$47:$BI$57,MATCH(I$7,GRID!$A$47:$A$57,0),MATCH(1,($U$2=GRID!$B$31:$BI$31)*(КАЛЕНДАРЬ!$BF13=GRID!$B$33:$BI$33), 0)),
ROUNDUP(INDEX(GRID!$B$47:$BI$57,MATCH(I$7,GRID!$A$47:$A$57,0),MATCH(1,($U$2=GRID!$B$31:$BI$31)*(КАЛЕНДАРЬ!$BF13=GRID!$B$33:$BI$33),0))*(1-GRID!$B$69),0))</f>
        <v>27400</v>
      </c>
      <c r="K542" s="47" cm="1">
        <f t="array" ref="K542">IF($I$2="Открытый тариф",
INDEX(GRID!$B$34:$BI$44,MATCH(K$7,GRID!$A$34:$A$44,0),MATCH(1,($U$2=GRID!$B$31:$BI$31)*(КАЛЕНДАРЬ!$BF13=GRID!$B$33:$BI$33), 0)),
ROUNDUP(INDEX(GRID!$B$34:$BI$44,MATCH(K$7,GRID!$A$34:$A$44,0),MATCH(1,($U$2=GRID!$B$31:$BI$31)*(КАЛЕНДАРЬ!$BF13=GRID!$B$33:$BI$33),0))*(1-GRID!$B$69),0))</f>
        <v>28500</v>
      </c>
      <c r="L542" s="47" cm="1">
        <f t="array" ref="L542">IF($I$2="Открытый тариф",
INDEX(GRID!$B$47:$BI$57,MATCH(K$7,GRID!$A$47:$A$57,0),MATCH(1,($U$2=GRID!$B$31:$BI$31)*(КАЛЕНДАРЬ!$BF13=GRID!$B$33:$BI$33), 0)),
ROUNDUP(INDEX(GRID!$B$47:$BI$57,MATCH(K$7,GRID!$A$47:$A$57,0),MATCH(1,($U$2=GRID!$B$31:$BI$31)*(КАЛЕНДАРЬ!$BF13=GRID!$B$33:$BI$33),0))*(1-GRID!$B$69),0))</f>
        <v>28500</v>
      </c>
      <c r="M542" s="47" cm="1">
        <f t="array" ref="M542">IF($I$2="Открытый тариф",
INDEX(GRID!$B$34:$BI$44,MATCH(M$7,GRID!$A$34:$A$44,0),MATCH(1,($U$2=GRID!$B$31:$BI$31)*(КАЛЕНДАРЬ!$BF13=GRID!$B$33:$BI$33), 0)),
ROUNDUP(INDEX(GRID!$B$34:$BI$44,MATCH(M$7,GRID!$A$34:$A$44,0),MATCH(1,($U$2=GRID!$B$31:$BI$31)*(КАЛЕНДАРЬ!$BF13=GRID!$B$33:$BI$33),0))*(1-GRID!$B$69),0))</f>
        <v>30400</v>
      </c>
      <c r="N542" s="47" cm="1">
        <f t="array" ref="N542">IF($I$2="Открытый тариф",
INDEX(GRID!$B$47:$BI$57,MATCH(M$7,GRID!$A$47:$A$57,0),MATCH(1,($U$2=GRID!$B$31:$BI$31)*(КАЛЕНДАРЬ!$BF13=GRID!$B$33:$BI$33), 0)),
ROUNDUP(INDEX(GRID!$B$47:$BI$57,MATCH(M$7,GRID!$A$47:$A$57,0),MATCH(1,($U$2=GRID!$B$31:$BI$31)*(КАЛЕНДАРЬ!$BF13=GRID!$B$33:$BI$33),0))*(1-GRID!$B$69),0))</f>
        <v>30400</v>
      </c>
      <c r="O542" s="49" t="s">
        <v>101</v>
      </c>
      <c r="P542" s="49" t="s">
        <v>101</v>
      </c>
      <c r="Q542" s="49" t="s">
        <v>101</v>
      </c>
      <c r="R542" s="49" t="s">
        <v>101</v>
      </c>
      <c r="S542" s="49" t="s">
        <v>101</v>
      </c>
      <c r="T542" s="49" t="s">
        <v>101</v>
      </c>
      <c r="U542" s="49" t="s">
        <v>101</v>
      </c>
      <c r="V542" s="49" t="s">
        <v>101</v>
      </c>
      <c r="W542" s="49" t="s">
        <v>101</v>
      </c>
      <c r="X542" s="49" t="s">
        <v>101</v>
      </c>
      <c r="Y542" s="146"/>
    </row>
    <row r="543" spans="1:25" x14ac:dyDescent="0.2">
      <c r="A543" s="117" t="s">
        <v>48</v>
      </c>
      <c r="B543" s="117">
        <v>11</v>
      </c>
      <c r="C543" s="47" cm="1">
        <f t="array" ref="C543">IF($I$2="Открытый тариф",
INDEX(GRID!$B$34:$BI$44,MATCH(C$7,GRID!$A$34:$A$44,0),MATCH(1,($U$2=GRID!$B$31:$BI$31)*(КАЛЕНДАРЬ!$BF14=GRID!$B$33:$BI$33), 0)),
ROUNDUP(INDEX(GRID!$B$34:$BI$44,MATCH(C$7,GRID!$A$34:$A$44,0),MATCH(1,($U$2=GRID!$B$31:$BI$31)*(КАЛЕНДАРЬ!$BF14=GRID!$B$33:$BI$33),0))*(1-GRID!$B$69),0))</f>
        <v>22500</v>
      </c>
      <c r="D543" s="47" cm="1">
        <f t="array" ref="D543">IF($I$2="Открытый тариф",
INDEX(GRID!$B$47:$BI$57,MATCH(C$7,GRID!$A$47:$A$57,0),MATCH(1,($U$2=GRID!$B$31:$BI$31)*(КАЛЕНДАРЬ!$BF14=GRID!$B$33:$BI$33), 0)),
ROUNDUP(INDEX(GRID!$B$47:$BI$57,MATCH(C$7,GRID!$A$47:$A$57,0),MATCH(1,($U$2=GRID!$B$31:$BI$31)*(КАЛЕНДАРЬ!$BF14=GRID!$B$33:$BI$33),0))*(1-GRID!$B$69),0))</f>
        <v>22500</v>
      </c>
      <c r="E543" s="47" cm="1">
        <f t="array" ref="E543">IF($I$2="Открытый тариф",
INDEX(GRID!$B$34:$BI$44,MATCH(E$7,GRID!$A$34:$A$44,0),MATCH(1,($U$2=GRID!$B$31:$BI$31)*(КАЛЕНДАРЬ!$BF14=GRID!$B$33:$BI$33), 0)),
ROUNDUP(INDEX(GRID!$B$34:$BI$44,MATCH(E$7,GRID!$A$34:$A$44,0),MATCH(1,($U$2=GRID!$B$31:$BI$31)*(КАЛЕНДАРЬ!$BF14=GRID!$B$33:$BI$33),0))*(1-GRID!$B$69),0))</f>
        <v>24400</v>
      </c>
      <c r="F543" s="47" cm="1">
        <f t="array" ref="F543">IF($I$2="Открытый тариф",
INDEX(GRID!$B$47:$BI$57,MATCH(E$7,GRID!$A$47:$A$57,0),MATCH(1,($U$2=GRID!$B$31:$BI$31)*(КАЛЕНДАРЬ!$BF14=GRID!$B$33:$BI$33), 0)),
ROUNDUP(INDEX(GRID!$B$47:$BI$57,MATCH(E$7,GRID!$A$47:$A$57,0),MATCH(1,($U$2=GRID!$B$31:$BI$31)*(КАЛЕНДАРЬ!$BF14=GRID!$B$33:$BI$33),0))*(1-GRID!$B$69),0))</f>
        <v>24400</v>
      </c>
      <c r="G543" s="47" cm="1">
        <f t="array" ref="G543">IF($I$2="Открытый тариф",
INDEX(GRID!$B$34:$BI$44,MATCH(G$7,GRID!$A$34:$A$44,0),MATCH(1,($U$2=GRID!$B$31:$BI$31)*(КАЛЕНДАРЬ!$BF14=GRID!$B$33:$BI$33), 0)),
ROUNDUP(INDEX(GRID!$B$34:$BI$44,MATCH(G$7,GRID!$A$34:$A$44,0),MATCH(1,($U$2=GRID!$B$31:$BI$31)*(КАЛЕНДАРЬ!$BF14=GRID!$B$33:$BI$33),0))*(1-GRID!$B$69),0))</f>
        <v>25500</v>
      </c>
      <c r="H543" s="47" cm="1">
        <f t="array" ref="H543">IF($I$2="Открытый тариф",
INDEX(GRID!$B$47:$BI$57,MATCH(G$7,GRID!$A$47:$A$57,0),MATCH(1,($U$2=GRID!$B$31:$BI$31)*(КАЛЕНДАРЬ!$BF14=GRID!$B$33:$BI$33), 0)),
ROUNDUP(INDEX(GRID!$B$47:$BI$57,MATCH(G$7,GRID!$A$47:$A$57,0),MATCH(1,($U$2=GRID!$B$31:$BI$31)*(КАЛЕНДАРЬ!$BF14=GRID!$B$33:$BI$33),0))*(1-GRID!$B$69),0))</f>
        <v>25500</v>
      </c>
      <c r="I543" s="47" cm="1">
        <f t="array" ref="I543">IF($I$2="Открытый тариф",
INDEX(GRID!$B$34:$BI$44,MATCH(I$7,GRID!$A$34:$A$44,0),MATCH(1,($U$2=GRID!$B$31:$BI$31)*(КАЛЕНДАРЬ!$BF14=GRID!$B$33:$BI$33), 0)),
ROUNDUP(INDEX(GRID!$B$34:$BI$44,MATCH(I$7,GRID!$A$34:$A$44,0),MATCH(1,($U$2=GRID!$B$31:$BI$31)*(КАЛЕНДАРЬ!$BF14=GRID!$B$33:$BI$33),0))*(1-GRID!$B$69),0))</f>
        <v>27400</v>
      </c>
      <c r="J543" s="47" cm="1">
        <f t="array" ref="J543">IF($I$2="Открытый тариф",
INDEX(GRID!$B$47:$BI$57,MATCH(I$7,GRID!$A$47:$A$57,0),MATCH(1,($U$2=GRID!$B$31:$BI$31)*(КАЛЕНДАРЬ!$BF14=GRID!$B$33:$BI$33), 0)),
ROUNDUP(INDEX(GRID!$B$47:$BI$57,MATCH(I$7,GRID!$A$47:$A$57,0),MATCH(1,($U$2=GRID!$B$31:$BI$31)*(КАЛЕНДАРЬ!$BF14=GRID!$B$33:$BI$33),0))*(1-GRID!$B$69),0))</f>
        <v>27400</v>
      </c>
      <c r="K543" s="47" cm="1">
        <f t="array" ref="K543">IF($I$2="Открытый тариф",
INDEX(GRID!$B$34:$BI$44,MATCH(K$7,GRID!$A$34:$A$44,0),MATCH(1,($U$2=GRID!$B$31:$BI$31)*(КАЛЕНДАРЬ!$BF14=GRID!$B$33:$BI$33), 0)),
ROUNDUP(INDEX(GRID!$B$34:$BI$44,MATCH(K$7,GRID!$A$34:$A$44,0),MATCH(1,($U$2=GRID!$B$31:$BI$31)*(КАЛЕНДАРЬ!$BF14=GRID!$B$33:$BI$33),0))*(1-GRID!$B$69),0))</f>
        <v>28500</v>
      </c>
      <c r="L543" s="47" cm="1">
        <f t="array" ref="L543">IF($I$2="Открытый тариф",
INDEX(GRID!$B$47:$BI$57,MATCH(K$7,GRID!$A$47:$A$57,0),MATCH(1,($U$2=GRID!$B$31:$BI$31)*(КАЛЕНДАРЬ!$BF14=GRID!$B$33:$BI$33), 0)),
ROUNDUP(INDEX(GRID!$B$47:$BI$57,MATCH(K$7,GRID!$A$47:$A$57,0),MATCH(1,($U$2=GRID!$B$31:$BI$31)*(КАЛЕНДАРЬ!$BF14=GRID!$B$33:$BI$33),0))*(1-GRID!$B$69),0))</f>
        <v>28500</v>
      </c>
      <c r="M543" s="47" cm="1">
        <f t="array" ref="M543">IF($I$2="Открытый тариф",
INDEX(GRID!$B$34:$BI$44,MATCH(M$7,GRID!$A$34:$A$44,0),MATCH(1,($U$2=GRID!$B$31:$BI$31)*(КАЛЕНДАРЬ!$BF14=GRID!$B$33:$BI$33), 0)),
ROUNDUP(INDEX(GRID!$B$34:$BI$44,MATCH(M$7,GRID!$A$34:$A$44,0),MATCH(1,($U$2=GRID!$B$31:$BI$31)*(КАЛЕНДАРЬ!$BF14=GRID!$B$33:$BI$33),0))*(1-GRID!$B$69),0))</f>
        <v>30400</v>
      </c>
      <c r="N543" s="47" cm="1">
        <f t="array" ref="N543">IF($I$2="Открытый тариф",
INDEX(GRID!$B$47:$BI$57,MATCH(M$7,GRID!$A$47:$A$57,0),MATCH(1,($U$2=GRID!$B$31:$BI$31)*(КАЛЕНДАРЬ!$BF14=GRID!$B$33:$BI$33), 0)),
ROUNDUP(INDEX(GRID!$B$47:$BI$57,MATCH(M$7,GRID!$A$47:$A$57,0),MATCH(1,($U$2=GRID!$B$31:$BI$31)*(КАЛЕНДАРЬ!$BF14=GRID!$B$33:$BI$33),0))*(1-GRID!$B$69),0))</f>
        <v>30400</v>
      </c>
      <c r="O543" s="49" t="s">
        <v>101</v>
      </c>
      <c r="P543" s="49" t="s">
        <v>101</v>
      </c>
      <c r="Q543" s="49" t="s">
        <v>101</v>
      </c>
      <c r="R543" s="49" t="s">
        <v>101</v>
      </c>
      <c r="S543" s="49" t="s">
        <v>101</v>
      </c>
      <c r="T543" s="49" t="s">
        <v>101</v>
      </c>
      <c r="U543" s="49" t="s">
        <v>101</v>
      </c>
      <c r="V543" s="49" t="s">
        <v>101</v>
      </c>
      <c r="W543" s="49" t="s">
        <v>101</v>
      </c>
      <c r="X543" s="49" t="s">
        <v>101</v>
      </c>
      <c r="Y543" s="146"/>
    </row>
    <row r="544" spans="1:25" x14ac:dyDescent="0.2">
      <c r="A544" s="117" t="s">
        <v>42</v>
      </c>
      <c r="B544" s="117">
        <v>12</v>
      </c>
      <c r="C544" s="47" cm="1">
        <f t="array" ref="C544">IF($I$2="Открытый тариф",
INDEX(GRID!$B$34:$BI$44,MATCH(C$7,GRID!$A$34:$A$44,0),MATCH(1,($U$2=GRID!$B$31:$BI$31)*(КАЛЕНДАРЬ!$BF15=GRID!$B$33:$BI$33), 0)),
ROUNDUP(INDEX(GRID!$B$34:$BI$44,MATCH(C$7,GRID!$A$34:$A$44,0),MATCH(1,($U$2=GRID!$B$31:$BI$31)*(КАЛЕНДАРЬ!$BF15=GRID!$B$33:$BI$33),0))*(1-GRID!$B$69),0))</f>
        <v>22500</v>
      </c>
      <c r="D544" s="47" cm="1">
        <f t="array" ref="D544">IF($I$2="Открытый тариф",
INDEX(GRID!$B$47:$BI$57,MATCH(C$7,GRID!$A$47:$A$57,0),MATCH(1,($U$2=GRID!$B$31:$BI$31)*(КАЛЕНДАРЬ!$BF15=GRID!$B$33:$BI$33), 0)),
ROUNDUP(INDEX(GRID!$B$47:$BI$57,MATCH(C$7,GRID!$A$47:$A$57,0),MATCH(1,($U$2=GRID!$B$31:$BI$31)*(КАЛЕНДАРЬ!$BF15=GRID!$B$33:$BI$33),0))*(1-GRID!$B$69),0))</f>
        <v>22500</v>
      </c>
      <c r="E544" s="47" cm="1">
        <f t="array" ref="E544">IF($I$2="Открытый тариф",
INDEX(GRID!$B$34:$BI$44,MATCH(E$7,GRID!$A$34:$A$44,0),MATCH(1,($U$2=GRID!$B$31:$BI$31)*(КАЛЕНДАРЬ!$BF15=GRID!$B$33:$BI$33), 0)),
ROUNDUP(INDEX(GRID!$B$34:$BI$44,MATCH(E$7,GRID!$A$34:$A$44,0),MATCH(1,($U$2=GRID!$B$31:$BI$31)*(КАЛЕНДАРЬ!$BF15=GRID!$B$33:$BI$33),0))*(1-GRID!$B$69),0))</f>
        <v>24400</v>
      </c>
      <c r="F544" s="47" cm="1">
        <f t="array" ref="F544">IF($I$2="Открытый тариф",
INDEX(GRID!$B$47:$BI$57,MATCH(E$7,GRID!$A$47:$A$57,0),MATCH(1,($U$2=GRID!$B$31:$BI$31)*(КАЛЕНДАРЬ!$BF15=GRID!$B$33:$BI$33), 0)),
ROUNDUP(INDEX(GRID!$B$47:$BI$57,MATCH(E$7,GRID!$A$47:$A$57,0),MATCH(1,($U$2=GRID!$B$31:$BI$31)*(КАЛЕНДАРЬ!$BF15=GRID!$B$33:$BI$33),0))*(1-GRID!$B$69),0))</f>
        <v>24400</v>
      </c>
      <c r="G544" s="47" cm="1">
        <f t="array" ref="G544">IF($I$2="Открытый тариф",
INDEX(GRID!$B$34:$BI$44,MATCH(G$7,GRID!$A$34:$A$44,0),MATCH(1,($U$2=GRID!$B$31:$BI$31)*(КАЛЕНДАРЬ!$BF15=GRID!$B$33:$BI$33), 0)),
ROUNDUP(INDEX(GRID!$B$34:$BI$44,MATCH(G$7,GRID!$A$34:$A$44,0),MATCH(1,($U$2=GRID!$B$31:$BI$31)*(КАЛЕНДАРЬ!$BF15=GRID!$B$33:$BI$33),0))*(1-GRID!$B$69),0))</f>
        <v>25500</v>
      </c>
      <c r="H544" s="47" cm="1">
        <f t="array" ref="H544">IF($I$2="Открытый тариф",
INDEX(GRID!$B$47:$BI$57,MATCH(G$7,GRID!$A$47:$A$57,0),MATCH(1,($U$2=GRID!$B$31:$BI$31)*(КАЛЕНДАРЬ!$BF15=GRID!$B$33:$BI$33), 0)),
ROUNDUP(INDEX(GRID!$B$47:$BI$57,MATCH(G$7,GRID!$A$47:$A$57,0),MATCH(1,($U$2=GRID!$B$31:$BI$31)*(КАЛЕНДАРЬ!$BF15=GRID!$B$33:$BI$33),0))*(1-GRID!$B$69),0))</f>
        <v>25500</v>
      </c>
      <c r="I544" s="47" cm="1">
        <f t="array" ref="I544">IF($I$2="Открытый тариф",
INDEX(GRID!$B$34:$BI$44,MATCH(I$7,GRID!$A$34:$A$44,0),MATCH(1,($U$2=GRID!$B$31:$BI$31)*(КАЛЕНДАРЬ!$BF15=GRID!$B$33:$BI$33), 0)),
ROUNDUP(INDEX(GRID!$B$34:$BI$44,MATCH(I$7,GRID!$A$34:$A$44,0),MATCH(1,($U$2=GRID!$B$31:$BI$31)*(КАЛЕНДАРЬ!$BF15=GRID!$B$33:$BI$33),0))*(1-GRID!$B$69),0))</f>
        <v>27400</v>
      </c>
      <c r="J544" s="47" cm="1">
        <f t="array" ref="J544">IF($I$2="Открытый тариф",
INDEX(GRID!$B$47:$BI$57,MATCH(I$7,GRID!$A$47:$A$57,0),MATCH(1,($U$2=GRID!$B$31:$BI$31)*(КАЛЕНДАРЬ!$BF15=GRID!$B$33:$BI$33), 0)),
ROUNDUP(INDEX(GRID!$B$47:$BI$57,MATCH(I$7,GRID!$A$47:$A$57,0),MATCH(1,($U$2=GRID!$B$31:$BI$31)*(КАЛЕНДАРЬ!$BF15=GRID!$B$33:$BI$33),0))*(1-GRID!$B$69),0))</f>
        <v>27400</v>
      </c>
      <c r="K544" s="47" cm="1">
        <f t="array" ref="K544">IF($I$2="Открытый тариф",
INDEX(GRID!$B$34:$BI$44,MATCH(K$7,GRID!$A$34:$A$44,0),MATCH(1,($U$2=GRID!$B$31:$BI$31)*(КАЛЕНДАРЬ!$BF15=GRID!$B$33:$BI$33), 0)),
ROUNDUP(INDEX(GRID!$B$34:$BI$44,MATCH(K$7,GRID!$A$34:$A$44,0),MATCH(1,($U$2=GRID!$B$31:$BI$31)*(КАЛЕНДАРЬ!$BF15=GRID!$B$33:$BI$33),0))*(1-GRID!$B$69),0))</f>
        <v>28500</v>
      </c>
      <c r="L544" s="47" cm="1">
        <f t="array" ref="L544">IF($I$2="Открытый тариф",
INDEX(GRID!$B$47:$BI$57,MATCH(K$7,GRID!$A$47:$A$57,0),MATCH(1,($U$2=GRID!$B$31:$BI$31)*(КАЛЕНДАРЬ!$BF15=GRID!$B$33:$BI$33), 0)),
ROUNDUP(INDEX(GRID!$B$47:$BI$57,MATCH(K$7,GRID!$A$47:$A$57,0),MATCH(1,($U$2=GRID!$B$31:$BI$31)*(КАЛЕНДАРЬ!$BF15=GRID!$B$33:$BI$33),0))*(1-GRID!$B$69),0))</f>
        <v>28500</v>
      </c>
      <c r="M544" s="47" cm="1">
        <f t="array" ref="M544">IF($I$2="Открытый тариф",
INDEX(GRID!$B$34:$BI$44,MATCH(M$7,GRID!$A$34:$A$44,0),MATCH(1,($U$2=GRID!$B$31:$BI$31)*(КАЛЕНДАРЬ!$BF15=GRID!$B$33:$BI$33), 0)),
ROUNDUP(INDEX(GRID!$B$34:$BI$44,MATCH(M$7,GRID!$A$34:$A$44,0),MATCH(1,($U$2=GRID!$B$31:$BI$31)*(КАЛЕНДАРЬ!$BF15=GRID!$B$33:$BI$33),0))*(1-GRID!$B$69),0))</f>
        <v>30400</v>
      </c>
      <c r="N544" s="47" cm="1">
        <f t="array" ref="N544">IF($I$2="Открытый тариф",
INDEX(GRID!$B$47:$BI$57,MATCH(M$7,GRID!$A$47:$A$57,0),MATCH(1,($U$2=GRID!$B$31:$BI$31)*(КАЛЕНДАРЬ!$BF15=GRID!$B$33:$BI$33), 0)),
ROUNDUP(INDEX(GRID!$B$47:$BI$57,MATCH(M$7,GRID!$A$47:$A$57,0),MATCH(1,($U$2=GRID!$B$31:$BI$31)*(КАЛЕНДАРЬ!$BF15=GRID!$B$33:$BI$33),0))*(1-GRID!$B$69),0))</f>
        <v>30400</v>
      </c>
      <c r="O544" s="49" t="s">
        <v>101</v>
      </c>
      <c r="P544" s="49" t="s">
        <v>101</v>
      </c>
      <c r="Q544" s="49" t="s">
        <v>101</v>
      </c>
      <c r="R544" s="49" t="s">
        <v>101</v>
      </c>
      <c r="S544" s="49" t="s">
        <v>101</v>
      </c>
      <c r="T544" s="49" t="s">
        <v>101</v>
      </c>
      <c r="U544" s="49" t="s">
        <v>101</v>
      </c>
      <c r="V544" s="49" t="s">
        <v>101</v>
      </c>
      <c r="W544" s="49" t="s">
        <v>101</v>
      </c>
      <c r="X544" s="49" t="s">
        <v>101</v>
      </c>
      <c r="Y544" s="146"/>
    </row>
    <row r="545" spans="1:25" x14ac:dyDescent="0.2">
      <c r="A545" s="117" t="s">
        <v>43</v>
      </c>
      <c r="B545" s="117">
        <v>13</v>
      </c>
      <c r="C545" s="47" cm="1">
        <f t="array" ref="C545">IF($I$2="Открытый тариф",
INDEX(GRID!$B$34:$BI$44,MATCH(C$7,GRID!$A$34:$A$44,0),MATCH(1,($U$2=GRID!$B$31:$BI$31)*(КАЛЕНДАРЬ!$BF16=GRID!$B$33:$BI$33), 0)),
ROUNDUP(INDEX(GRID!$B$34:$BI$44,MATCH(C$7,GRID!$A$34:$A$44,0),MATCH(1,($U$2=GRID!$B$31:$BI$31)*(КАЛЕНДАРЬ!$BF16=GRID!$B$33:$BI$33),0))*(1-GRID!$B$69),0))</f>
        <v>22500</v>
      </c>
      <c r="D545" s="47" cm="1">
        <f t="array" ref="D545">IF($I$2="Открытый тариф",
INDEX(GRID!$B$47:$BI$57,MATCH(C$7,GRID!$A$47:$A$57,0),MATCH(1,($U$2=GRID!$B$31:$BI$31)*(КАЛЕНДАРЬ!$BF16=GRID!$B$33:$BI$33), 0)),
ROUNDUP(INDEX(GRID!$B$47:$BI$57,MATCH(C$7,GRID!$A$47:$A$57,0),MATCH(1,($U$2=GRID!$B$31:$BI$31)*(КАЛЕНДАРЬ!$BF16=GRID!$B$33:$BI$33),0))*(1-GRID!$B$69),0))</f>
        <v>22500</v>
      </c>
      <c r="E545" s="47" cm="1">
        <f t="array" ref="E545">IF($I$2="Открытый тариф",
INDEX(GRID!$B$34:$BI$44,MATCH(E$7,GRID!$A$34:$A$44,0),MATCH(1,($U$2=GRID!$B$31:$BI$31)*(КАЛЕНДАРЬ!$BF16=GRID!$B$33:$BI$33), 0)),
ROUNDUP(INDEX(GRID!$B$34:$BI$44,MATCH(E$7,GRID!$A$34:$A$44,0),MATCH(1,($U$2=GRID!$B$31:$BI$31)*(КАЛЕНДАРЬ!$BF16=GRID!$B$33:$BI$33),0))*(1-GRID!$B$69),0))</f>
        <v>24400</v>
      </c>
      <c r="F545" s="47" cm="1">
        <f t="array" ref="F545">IF($I$2="Открытый тариф",
INDEX(GRID!$B$47:$BI$57,MATCH(E$7,GRID!$A$47:$A$57,0),MATCH(1,($U$2=GRID!$B$31:$BI$31)*(КАЛЕНДАРЬ!$BF16=GRID!$B$33:$BI$33), 0)),
ROUNDUP(INDEX(GRID!$B$47:$BI$57,MATCH(E$7,GRID!$A$47:$A$57,0),MATCH(1,($U$2=GRID!$B$31:$BI$31)*(КАЛЕНДАРЬ!$BF16=GRID!$B$33:$BI$33),0))*(1-GRID!$B$69),0))</f>
        <v>24400</v>
      </c>
      <c r="G545" s="47" cm="1">
        <f t="array" ref="G545">IF($I$2="Открытый тариф",
INDEX(GRID!$B$34:$BI$44,MATCH(G$7,GRID!$A$34:$A$44,0),MATCH(1,($U$2=GRID!$B$31:$BI$31)*(КАЛЕНДАРЬ!$BF16=GRID!$B$33:$BI$33), 0)),
ROUNDUP(INDEX(GRID!$B$34:$BI$44,MATCH(G$7,GRID!$A$34:$A$44,0),MATCH(1,($U$2=GRID!$B$31:$BI$31)*(КАЛЕНДАРЬ!$BF16=GRID!$B$33:$BI$33),0))*(1-GRID!$B$69),0))</f>
        <v>25500</v>
      </c>
      <c r="H545" s="47" cm="1">
        <f t="array" ref="H545">IF($I$2="Открытый тариф",
INDEX(GRID!$B$47:$BI$57,MATCH(G$7,GRID!$A$47:$A$57,0),MATCH(1,($U$2=GRID!$B$31:$BI$31)*(КАЛЕНДАРЬ!$BF16=GRID!$B$33:$BI$33), 0)),
ROUNDUP(INDEX(GRID!$B$47:$BI$57,MATCH(G$7,GRID!$A$47:$A$57,0),MATCH(1,($U$2=GRID!$B$31:$BI$31)*(КАЛЕНДАРЬ!$BF16=GRID!$B$33:$BI$33),0))*(1-GRID!$B$69),0))</f>
        <v>25500</v>
      </c>
      <c r="I545" s="47" cm="1">
        <f t="array" ref="I545">IF($I$2="Открытый тариф",
INDEX(GRID!$B$34:$BI$44,MATCH(I$7,GRID!$A$34:$A$44,0),MATCH(1,($U$2=GRID!$B$31:$BI$31)*(КАЛЕНДАРЬ!$BF16=GRID!$B$33:$BI$33), 0)),
ROUNDUP(INDEX(GRID!$B$34:$BI$44,MATCH(I$7,GRID!$A$34:$A$44,0),MATCH(1,($U$2=GRID!$B$31:$BI$31)*(КАЛЕНДАРЬ!$BF16=GRID!$B$33:$BI$33),0))*(1-GRID!$B$69),0))</f>
        <v>27400</v>
      </c>
      <c r="J545" s="47" cm="1">
        <f t="array" ref="J545">IF($I$2="Открытый тариф",
INDEX(GRID!$B$47:$BI$57,MATCH(I$7,GRID!$A$47:$A$57,0),MATCH(1,($U$2=GRID!$B$31:$BI$31)*(КАЛЕНДАРЬ!$BF16=GRID!$B$33:$BI$33), 0)),
ROUNDUP(INDEX(GRID!$B$47:$BI$57,MATCH(I$7,GRID!$A$47:$A$57,0),MATCH(1,($U$2=GRID!$B$31:$BI$31)*(КАЛЕНДАРЬ!$BF16=GRID!$B$33:$BI$33),0))*(1-GRID!$B$69),0))</f>
        <v>27400</v>
      </c>
      <c r="K545" s="47" cm="1">
        <f t="array" ref="K545">IF($I$2="Открытый тариф",
INDEX(GRID!$B$34:$BI$44,MATCH(K$7,GRID!$A$34:$A$44,0),MATCH(1,($U$2=GRID!$B$31:$BI$31)*(КАЛЕНДАРЬ!$BF16=GRID!$B$33:$BI$33), 0)),
ROUNDUP(INDEX(GRID!$B$34:$BI$44,MATCH(K$7,GRID!$A$34:$A$44,0),MATCH(1,($U$2=GRID!$B$31:$BI$31)*(КАЛЕНДАРЬ!$BF16=GRID!$B$33:$BI$33),0))*(1-GRID!$B$69),0))</f>
        <v>28500</v>
      </c>
      <c r="L545" s="47" cm="1">
        <f t="array" ref="L545">IF($I$2="Открытый тариф",
INDEX(GRID!$B$47:$BI$57,MATCH(K$7,GRID!$A$47:$A$57,0),MATCH(1,($U$2=GRID!$B$31:$BI$31)*(КАЛЕНДАРЬ!$BF16=GRID!$B$33:$BI$33), 0)),
ROUNDUP(INDEX(GRID!$B$47:$BI$57,MATCH(K$7,GRID!$A$47:$A$57,0),MATCH(1,($U$2=GRID!$B$31:$BI$31)*(КАЛЕНДАРЬ!$BF16=GRID!$B$33:$BI$33),0))*(1-GRID!$B$69),0))</f>
        <v>28500</v>
      </c>
      <c r="M545" s="47" cm="1">
        <f t="array" ref="M545">IF($I$2="Открытый тариф",
INDEX(GRID!$B$34:$BI$44,MATCH(M$7,GRID!$A$34:$A$44,0),MATCH(1,($U$2=GRID!$B$31:$BI$31)*(КАЛЕНДАРЬ!$BF16=GRID!$B$33:$BI$33), 0)),
ROUNDUP(INDEX(GRID!$B$34:$BI$44,MATCH(M$7,GRID!$A$34:$A$44,0),MATCH(1,($U$2=GRID!$B$31:$BI$31)*(КАЛЕНДАРЬ!$BF16=GRID!$B$33:$BI$33),0))*(1-GRID!$B$69),0))</f>
        <v>30400</v>
      </c>
      <c r="N545" s="47" cm="1">
        <f t="array" ref="N545">IF($I$2="Открытый тариф",
INDEX(GRID!$B$47:$BI$57,MATCH(M$7,GRID!$A$47:$A$57,0),MATCH(1,($U$2=GRID!$B$31:$BI$31)*(КАЛЕНДАРЬ!$BF16=GRID!$B$33:$BI$33), 0)),
ROUNDUP(INDEX(GRID!$B$47:$BI$57,MATCH(M$7,GRID!$A$47:$A$57,0),MATCH(1,($U$2=GRID!$B$31:$BI$31)*(КАЛЕНДАРЬ!$BF16=GRID!$B$33:$BI$33),0))*(1-GRID!$B$69),0))</f>
        <v>30400</v>
      </c>
      <c r="O545" s="49" t="s">
        <v>101</v>
      </c>
      <c r="P545" s="49" t="s">
        <v>101</v>
      </c>
      <c r="Q545" s="49" t="s">
        <v>101</v>
      </c>
      <c r="R545" s="49" t="s">
        <v>101</v>
      </c>
      <c r="S545" s="49" t="s">
        <v>101</v>
      </c>
      <c r="T545" s="49" t="s">
        <v>101</v>
      </c>
      <c r="U545" s="49" t="s">
        <v>101</v>
      </c>
      <c r="V545" s="49" t="s">
        <v>101</v>
      </c>
      <c r="W545" s="49" t="s">
        <v>101</v>
      </c>
      <c r="X545" s="49" t="s">
        <v>101</v>
      </c>
      <c r="Y545" s="146"/>
    </row>
    <row r="546" spans="1:25" x14ac:dyDescent="0.2">
      <c r="A546" s="117" t="s">
        <v>44</v>
      </c>
      <c r="B546" s="117">
        <v>14</v>
      </c>
      <c r="C546" s="47" cm="1">
        <f t="array" ref="C546">IF($I$2="Открытый тариф",
INDEX(GRID!$B$34:$BI$44,MATCH(C$7,GRID!$A$34:$A$44,0),MATCH(1,($U$2=GRID!$B$31:$BI$31)*(КАЛЕНДАРЬ!$BF17=GRID!$B$33:$BI$33), 0)),
ROUNDUP(INDEX(GRID!$B$34:$BI$44,MATCH(C$7,GRID!$A$34:$A$44,0),MATCH(1,($U$2=GRID!$B$31:$BI$31)*(КАЛЕНДАРЬ!$BF17=GRID!$B$33:$BI$33),0))*(1-GRID!$B$69),0))</f>
        <v>22500</v>
      </c>
      <c r="D546" s="47" cm="1">
        <f t="array" ref="D546">IF($I$2="Открытый тариф",
INDEX(GRID!$B$47:$BI$57,MATCH(C$7,GRID!$A$47:$A$57,0),MATCH(1,($U$2=GRID!$B$31:$BI$31)*(КАЛЕНДАРЬ!$BF17=GRID!$B$33:$BI$33), 0)),
ROUNDUP(INDEX(GRID!$B$47:$BI$57,MATCH(C$7,GRID!$A$47:$A$57,0),MATCH(1,($U$2=GRID!$B$31:$BI$31)*(КАЛЕНДАРЬ!$BF17=GRID!$B$33:$BI$33),0))*(1-GRID!$B$69),0))</f>
        <v>22500</v>
      </c>
      <c r="E546" s="47" cm="1">
        <f t="array" ref="E546">IF($I$2="Открытый тариф",
INDEX(GRID!$B$34:$BI$44,MATCH(E$7,GRID!$A$34:$A$44,0),MATCH(1,($U$2=GRID!$B$31:$BI$31)*(КАЛЕНДАРЬ!$BF17=GRID!$B$33:$BI$33), 0)),
ROUNDUP(INDEX(GRID!$B$34:$BI$44,MATCH(E$7,GRID!$A$34:$A$44,0),MATCH(1,($U$2=GRID!$B$31:$BI$31)*(КАЛЕНДАРЬ!$BF17=GRID!$B$33:$BI$33),0))*(1-GRID!$B$69),0))</f>
        <v>24400</v>
      </c>
      <c r="F546" s="47" cm="1">
        <f t="array" ref="F546">IF($I$2="Открытый тариф",
INDEX(GRID!$B$47:$BI$57,MATCH(E$7,GRID!$A$47:$A$57,0),MATCH(1,($U$2=GRID!$B$31:$BI$31)*(КАЛЕНДАРЬ!$BF17=GRID!$B$33:$BI$33), 0)),
ROUNDUP(INDEX(GRID!$B$47:$BI$57,MATCH(E$7,GRID!$A$47:$A$57,0),MATCH(1,($U$2=GRID!$B$31:$BI$31)*(КАЛЕНДАРЬ!$BF17=GRID!$B$33:$BI$33),0))*(1-GRID!$B$69),0))</f>
        <v>24400</v>
      </c>
      <c r="G546" s="47" cm="1">
        <f t="array" ref="G546">IF($I$2="Открытый тариф",
INDEX(GRID!$B$34:$BI$44,MATCH(G$7,GRID!$A$34:$A$44,0),MATCH(1,($U$2=GRID!$B$31:$BI$31)*(КАЛЕНДАРЬ!$BF17=GRID!$B$33:$BI$33), 0)),
ROUNDUP(INDEX(GRID!$B$34:$BI$44,MATCH(G$7,GRID!$A$34:$A$44,0),MATCH(1,($U$2=GRID!$B$31:$BI$31)*(КАЛЕНДАРЬ!$BF17=GRID!$B$33:$BI$33),0))*(1-GRID!$B$69),0))</f>
        <v>25500</v>
      </c>
      <c r="H546" s="47" cm="1">
        <f t="array" ref="H546">IF($I$2="Открытый тариф",
INDEX(GRID!$B$47:$BI$57,MATCH(G$7,GRID!$A$47:$A$57,0),MATCH(1,($U$2=GRID!$B$31:$BI$31)*(КАЛЕНДАРЬ!$BF17=GRID!$B$33:$BI$33), 0)),
ROUNDUP(INDEX(GRID!$B$47:$BI$57,MATCH(G$7,GRID!$A$47:$A$57,0),MATCH(1,($U$2=GRID!$B$31:$BI$31)*(КАЛЕНДАРЬ!$BF17=GRID!$B$33:$BI$33),0))*(1-GRID!$B$69),0))</f>
        <v>25500</v>
      </c>
      <c r="I546" s="47" cm="1">
        <f t="array" ref="I546">IF($I$2="Открытый тариф",
INDEX(GRID!$B$34:$BI$44,MATCH(I$7,GRID!$A$34:$A$44,0),MATCH(1,($U$2=GRID!$B$31:$BI$31)*(КАЛЕНДАРЬ!$BF17=GRID!$B$33:$BI$33), 0)),
ROUNDUP(INDEX(GRID!$B$34:$BI$44,MATCH(I$7,GRID!$A$34:$A$44,0),MATCH(1,($U$2=GRID!$B$31:$BI$31)*(КАЛЕНДАРЬ!$BF17=GRID!$B$33:$BI$33),0))*(1-GRID!$B$69),0))</f>
        <v>27400</v>
      </c>
      <c r="J546" s="47" cm="1">
        <f t="array" ref="J546">IF($I$2="Открытый тариф",
INDEX(GRID!$B$47:$BI$57,MATCH(I$7,GRID!$A$47:$A$57,0),MATCH(1,($U$2=GRID!$B$31:$BI$31)*(КАЛЕНДАРЬ!$BF17=GRID!$B$33:$BI$33), 0)),
ROUNDUP(INDEX(GRID!$B$47:$BI$57,MATCH(I$7,GRID!$A$47:$A$57,0),MATCH(1,($U$2=GRID!$B$31:$BI$31)*(КАЛЕНДАРЬ!$BF17=GRID!$B$33:$BI$33),0))*(1-GRID!$B$69),0))</f>
        <v>27400</v>
      </c>
      <c r="K546" s="47" cm="1">
        <f t="array" ref="K546">IF($I$2="Открытый тариф",
INDEX(GRID!$B$34:$BI$44,MATCH(K$7,GRID!$A$34:$A$44,0),MATCH(1,($U$2=GRID!$B$31:$BI$31)*(КАЛЕНДАРЬ!$BF17=GRID!$B$33:$BI$33), 0)),
ROUNDUP(INDEX(GRID!$B$34:$BI$44,MATCH(K$7,GRID!$A$34:$A$44,0),MATCH(1,($U$2=GRID!$B$31:$BI$31)*(КАЛЕНДАРЬ!$BF17=GRID!$B$33:$BI$33),0))*(1-GRID!$B$69),0))</f>
        <v>28500</v>
      </c>
      <c r="L546" s="47" cm="1">
        <f t="array" ref="L546">IF($I$2="Открытый тариф",
INDEX(GRID!$B$47:$BI$57,MATCH(K$7,GRID!$A$47:$A$57,0),MATCH(1,($U$2=GRID!$B$31:$BI$31)*(КАЛЕНДАРЬ!$BF17=GRID!$B$33:$BI$33), 0)),
ROUNDUP(INDEX(GRID!$B$47:$BI$57,MATCH(K$7,GRID!$A$47:$A$57,0),MATCH(1,($U$2=GRID!$B$31:$BI$31)*(КАЛЕНДАРЬ!$BF17=GRID!$B$33:$BI$33),0))*(1-GRID!$B$69),0))</f>
        <v>28500</v>
      </c>
      <c r="M546" s="47" cm="1">
        <f t="array" ref="M546">IF($I$2="Открытый тариф",
INDEX(GRID!$B$34:$BI$44,MATCH(M$7,GRID!$A$34:$A$44,0),MATCH(1,($U$2=GRID!$B$31:$BI$31)*(КАЛЕНДАРЬ!$BF17=GRID!$B$33:$BI$33), 0)),
ROUNDUP(INDEX(GRID!$B$34:$BI$44,MATCH(M$7,GRID!$A$34:$A$44,0),MATCH(1,($U$2=GRID!$B$31:$BI$31)*(КАЛЕНДАРЬ!$BF17=GRID!$B$33:$BI$33),0))*(1-GRID!$B$69),0))</f>
        <v>30400</v>
      </c>
      <c r="N546" s="47" cm="1">
        <f t="array" ref="N546">IF($I$2="Открытый тариф",
INDEX(GRID!$B$47:$BI$57,MATCH(M$7,GRID!$A$47:$A$57,0),MATCH(1,($U$2=GRID!$B$31:$BI$31)*(КАЛЕНДАРЬ!$BF17=GRID!$B$33:$BI$33), 0)),
ROUNDUP(INDEX(GRID!$B$47:$BI$57,MATCH(M$7,GRID!$A$47:$A$57,0),MATCH(1,($U$2=GRID!$B$31:$BI$31)*(КАЛЕНДАРЬ!$BF17=GRID!$B$33:$BI$33),0))*(1-GRID!$B$69),0))</f>
        <v>30400</v>
      </c>
      <c r="O546" s="49" t="s">
        <v>101</v>
      </c>
      <c r="P546" s="49" t="s">
        <v>101</v>
      </c>
      <c r="Q546" s="49" t="s">
        <v>101</v>
      </c>
      <c r="R546" s="49" t="s">
        <v>101</v>
      </c>
      <c r="S546" s="49" t="s">
        <v>101</v>
      </c>
      <c r="T546" s="49" t="s">
        <v>101</v>
      </c>
      <c r="U546" s="49" t="s">
        <v>101</v>
      </c>
      <c r="V546" s="49" t="s">
        <v>101</v>
      </c>
      <c r="W546" s="49" t="s">
        <v>101</v>
      </c>
      <c r="X546" s="49" t="s">
        <v>101</v>
      </c>
      <c r="Y546" s="146"/>
    </row>
    <row r="547" spans="1:25" x14ac:dyDescent="0.2">
      <c r="A547" s="117" t="s">
        <v>45</v>
      </c>
      <c r="B547" s="117">
        <v>15</v>
      </c>
      <c r="C547" s="47" cm="1">
        <f t="array" ref="C547">IF($I$2="Открытый тариф",
INDEX(GRID!$B$34:$BI$44,MATCH(C$7,GRID!$A$34:$A$44,0),MATCH(1,($U$2=GRID!$B$31:$BI$31)*(КАЛЕНДАРЬ!$BF18=GRID!$B$33:$BI$33), 0)),
ROUNDUP(INDEX(GRID!$B$34:$BI$44,MATCH(C$7,GRID!$A$34:$A$44,0),MATCH(1,($U$2=GRID!$B$31:$BI$31)*(КАЛЕНДАРЬ!$BF18=GRID!$B$33:$BI$33),0))*(1-GRID!$B$69),0))</f>
        <v>22500</v>
      </c>
      <c r="D547" s="47" cm="1">
        <f t="array" ref="D547">IF($I$2="Открытый тариф",
INDEX(GRID!$B$47:$BI$57,MATCH(C$7,GRID!$A$47:$A$57,0),MATCH(1,($U$2=GRID!$B$31:$BI$31)*(КАЛЕНДАРЬ!$BF18=GRID!$B$33:$BI$33), 0)),
ROUNDUP(INDEX(GRID!$B$47:$BI$57,MATCH(C$7,GRID!$A$47:$A$57,0),MATCH(1,($U$2=GRID!$B$31:$BI$31)*(КАЛЕНДАРЬ!$BF18=GRID!$B$33:$BI$33),0))*(1-GRID!$B$69),0))</f>
        <v>22500</v>
      </c>
      <c r="E547" s="47" cm="1">
        <f t="array" ref="E547">IF($I$2="Открытый тариф",
INDEX(GRID!$B$34:$BI$44,MATCH(E$7,GRID!$A$34:$A$44,0),MATCH(1,($U$2=GRID!$B$31:$BI$31)*(КАЛЕНДАРЬ!$BF18=GRID!$B$33:$BI$33), 0)),
ROUNDUP(INDEX(GRID!$B$34:$BI$44,MATCH(E$7,GRID!$A$34:$A$44,0),MATCH(1,($U$2=GRID!$B$31:$BI$31)*(КАЛЕНДАРЬ!$BF18=GRID!$B$33:$BI$33),0))*(1-GRID!$B$69),0))</f>
        <v>24400</v>
      </c>
      <c r="F547" s="47" cm="1">
        <f t="array" ref="F547">IF($I$2="Открытый тариф",
INDEX(GRID!$B$47:$BI$57,MATCH(E$7,GRID!$A$47:$A$57,0),MATCH(1,($U$2=GRID!$B$31:$BI$31)*(КАЛЕНДАРЬ!$BF18=GRID!$B$33:$BI$33), 0)),
ROUNDUP(INDEX(GRID!$B$47:$BI$57,MATCH(E$7,GRID!$A$47:$A$57,0),MATCH(1,($U$2=GRID!$B$31:$BI$31)*(КАЛЕНДАРЬ!$BF18=GRID!$B$33:$BI$33),0))*(1-GRID!$B$69),0))</f>
        <v>24400</v>
      </c>
      <c r="G547" s="47" cm="1">
        <f t="array" ref="G547">IF($I$2="Открытый тариф",
INDEX(GRID!$B$34:$BI$44,MATCH(G$7,GRID!$A$34:$A$44,0),MATCH(1,($U$2=GRID!$B$31:$BI$31)*(КАЛЕНДАРЬ!$BF18=GRID!$B$33:$BI$33), 0)),
ROUNDUP(INDEX(GRID!$B$34:$BI$44,MATCH(G$7,GRID!$A$34:$A$44,0),MATCH(1,($U$2=GRID!$B$31:$BI$31)*(КАЛЕНДАРЬ!$BF18=GRID!$B$33:$BI$33),0))*(1-GRID!$B$69),0))</f>
        <v>25500</v>
      </c>
      <c r="H547" s="47" cm="1">
        <f t="array" ref="H547">IF($I$2="Открытый тариф",
INDEX(GRID!$B$47:$BI$57,MATCH(G$7,GRID!$A$47:$A$57,0),MATCH(1,($U$2=GRID!$B$31:$BI$31)*(КАЛЕНДАРЬ!$BF18=GRID!$B$33:$BI$33), 0)),
ROUNDUP(INDEX(GRID!$B$47:$BI$57,MATCH(G$7,GRID!$A$47:$A$57,0),MATCH(1,($U$2=GRID!$B$31:$BI$31)*(КАЛЕНДАРЬ!$BF18=GRID!$B$33:$BI$33),0))*(1-GRID!$B$69),0))</f>
        <v>25500</v>
      </c>
      <c r="I547" s="47" cm="1">
        <f t="array" ref="I547">IF($I$2="Открытый тариф",
INDEX(GRID!$B$34:$BI$44,MATCH(I$7,GRID!$A$34:$A$44,0),MATCH(1,($U$2=GRID!$B$31:$BI$31)*(КАЛЕНДАРЬ!$BF18=GRID!$B$33:$BI$33), 0)),
ROUNDUP(INDEX(GRID!$B$34:$BI$44,MATCH(I$7,GRID!$A$34:$A$44,0),MATCH(1,($U$2=GRID!$B$31:$BI$31)*(КАЛЕНДАРЬ!$BF18=GRID!$B$33:$BI$33),0))*(1-GRID!$B$69),0))</f>
        <v>27400</v>
      </c>
      <c r="J547" s="47" cm="1">
        <f t="array" ref="J547">IF($I$2="Открытый тариф",
INDEX(GRID!$B$47:$BI$57,MATCH(I$7,GRID!$A$47:$A$57,0),MATCH(1,($U$2=GRID!$B$31:$BI$31)*(КАЛЕНДАРЬ!$BF18=GRID!$B$33:$BI$33), 0)),
ROUNDUP(INDEX(GRID!$B$47:$BI$57,MATCH(I$7,GRID!$A$47:$A$57,0),MATCH(1,($U$2=GRID!$B$31:$BI$31)*(КАЛЕНДАРЬ!$BF18=GRID!$B$33:$BI$33),0))*(1-GRID!$B$69),0))</f>
        <v>27400</v>
      </c>
      <c r="K547" s="47" cm="1">
        <f t="array" ref="K547">IF($I$2="Открытый тариф",
INDEX(GRID!$B$34:$BI$44,MATCH(K$7,GRID!$A$34:$A$44,0),MATCH(1,($U$2=GRID!$B$31:$BI$31)*(КАЛЕНДАРЬ!$BF18=GRID!$B$33:$BI$33), 0)),
ROUNDUP(INDEX(GRID!$B$34:$BI$44,MATCH(K$7,GRID!$A$34:$A$44,0),MATCH(1,($U$2=GRID!$B$31:$BI$31)*(КАЛЕНДАРЬ!$BF18=GRID!$B$33:$BI$33),0))*(1-GRID!$B$69),0))</f>
        <v>28500</v>
      </c>
      <c r="L547" s="47" cm="1">
        <f t="array" ref="L547">IF($I$2="Открытый тариф",
INDEX(GRID!$B$47:$BI$57,MATCH(K$7,GRID!$A$47:$A$57,0),MATCH(1,($U$2=GRID!$B$31:$BI$31)*(КАЛЕНДАРЬ!$BF18=GRID!$B$33:$BI$33), 0)),
ROUNDUP(INDEX(GRID!$B$47:$BI$57,MATCH(K$7,GRID!$A$47:$A$57,0),MATCH(1,($U$2=GRID!$B$31:$BI$31)*(КАЛЕНДАРЬ!$BF18=GRID!$B$33:$BI$33),0))*(1-GRID!$B$69),0))</f>
        <v>28500</v>
      </c>
      <c r="M547" s="47" cm="1">
        <f t="array" ref="M547">IF($I$2="Открытый тариф",
INDEX(GRID!$B$34:$BI$44,MATCH(M$7,GRID!$A$34:$A$44,0),MATCH(1,($U$2=GRID!$B$31:$BI$31)*(КАЛЕНДАРЬ!$BF18=GRID!$B$33:$BI$33), 0)),
ROUNDUP(INDEX(GRID!$B$34:$BI$44,MATCH(M$7,GRID!$A$34:$A$44,0),MATCH(1,($U$2=GRID!$B$31:$BI$31)*(КАЛЕНДАРЬ!$BF18=GRID!$B$33:$BI$33),0))*(1-GRID!$B$69),0))</f>
        <v>30400</v>
      </c>
      <c r="N547" s="47" cm="1">
        <f t="array" ref="N547">IF($I$2="Открытый тариф",
INDEX(GRID!$B$47:$BI$57,MATCH(M$7,GRID!$A$47:$A$57,0),MATCH(1,($U$2=GRID!$B$31:$BI$31)*(КАЛЕНДАРЬ!$BF18=GRID!$B$33:$BI$33), 0)),
ROUNDUP(INDEX(GRID!$B$47:$BI$57,MATCH(M$7,GRID!$A$47:$A$57,0),MATCH(1,($U$2=GRID!$B$31:$BI$31)*(КАЛЕНДАРЬ!$BF18=GRID!$B$33:$BI$33),0))*(1-GRID!$B$69),0))</f>
        <v>30400</v>
      </c>
      <c r="O547" s="49" t="s">
        <v>101</v>
      </c>
      <c r="P547" s="49" t="s">
        <v>101</v>
      </c>
      <c r="Q547" s="49" t="s">
        <v>101</v>
      </c>
      <c r="R547" s="49" t="s">
        <v>101</v>
      </c>
      <c r="S547" s="49" t="s">
        <v>101</v>
      </c>
      <c r="T547" s="49" t="s">
        <v>101</v>
      </c>
      <c r="U547" s="49" t="s">
        <v>101</v>
      </c>
      <c r="V547" s="49" t="s">
        <v>101</v>
      </c>
      <c r="W547" s="49" t="s">
        <v>101</v>
      </c>
      <c r="X547" s="49" t="s">
        <v>101</v>
      </c>
      <c r="Y547" s="146"/>
    </row>
    <row r="548" spans="1:25" x14ac:dyDescent="0.2">
      <c r="A548" s="117" t="s">
        <v>46</v>
      </c>
      <c r="B548" s="117">
        <v>16</v>
      </c>
      <c r="C548" s="47" cm="1">
        <f t="array" ref="C548">IF($I$2="Открытый тариф",
INDEX(GRID!$B$34:$BI$44,MATCH(C$7,GRID!$A$34:$A$44,0),MATCH(1,($U$2=GRID!$B$31:$BI$31)*(КАЛЕНДАРЬ!$BF19=GRID!$B$33:$BI$33), 0)),
ROUNDUP(INDEX(GRID!$B$34:$BI$44,MATCH(C$7,GRID!$A$34:$A$44,0),MATCH(1,($U$2=GRID!$B$31:$BI$31)*(КАЛЕНДАРЬ!$BF19=GRID!$B$33:$BI$33),0))*(1-GRID!$B$69),0))</f>
        <v>22500</v>
      </c>
      <c r="D548" s="47" cm="1">
        <f t="array" ref="D548">IF($I$2="Открытый тариф",
INDEX(GRID!$B$47:$BI$57,MATCH(C$7,GRID!$A$47:$A$57,0),MATCH(1,($U$2=GRID!$B$31:$BI$31)*(КАЛЕНДАРЬ!$BF19=GRID!$B$33:$BI$33), 0)),
ROUNDUP(INDEX(GRID!$B$47:$BI$57,MATCH(C$7,GRID!$A$47:$A$57,0),MATCH(1,($U$2=GRID!$B$31:$BI$31)*(КАЛЕНДАРЬ!$BF19=GRID!$B$33:$BI$33),0))*(1-GRID!$B$69),0))</f>
        <v>22500</v>
      </c>
      <c r="E548" s="47" cm="1">
        <f t="array" ref="E548">IF($I$2="Открытый тариф",
INDEX(GRID!$B$34:$BI$44,MATCH(E$7,GRID!$A$34:$A$44,0),MATCH(1,($U$2=GRID!$B$31:$BI$31)*(КАЛЕНДАРЬ!$BF19=GRID!$B$33:$BI$33), 0)),
ROUNDUP(INDEX(GRID!$B$34:$BI$44,MATCH(E$7,GRID!$A$34:$A$44,0),MATCH(1,($U$2=GRID!$B$31:$BI$31)*(КАЛЕНДАРЬ!$BF19=GRID!$B$33:$BI$33),0))*(1-GRID!$B$69),0))</f>
        <v>24400</v>
      </c>
      <c r="F548" s="47" cm="1">
        <f t="array" ref="F548">IF($I$2="Открытый тариф",
INDEX(GRID!$B$47:$BI$57,MATCH(E$7,GRID!$A$47:$A$57,0),MATCH(1,($U$2=GRID!$B$31:$BI$31)*(КАЛЕНДАРЬ!$BF19=GRID!$B$33:$BI$33), 0)),
ROUNDUP(INDEX(GRID!$B$47:$BI$57,MATCH(E$7,GRID!$A$47:$A$57,0),MATCH(1,($U$2=GRID!$B$31:$BI$31)*(КАЛЕНДАРЬ!$BF19=GRID!$B$33:$BI$33),0))*(1-GRID!$B$69),0))</f>
        <v>24400</v>
      </c>
      <c r="G548" s="47" cm="1">
        <f t="array" ref="G548">IF($I$2="Открытый тариф",
INDEX(GRID!$B$34:$BI$44,MATCH(G$7,GRID!$A$34:$A$44,0),MATCH(1,($U$2=GRID!$B$31:$BI$31)*(КАЛЕНДАРЬ!$BF19=GRID!$B$33:$BI$33), 0)),
ROUNDUP(INDEX(GRID!$B$34:$BI$44,MATCH(G$7,GRID!$A$34:$A$44,0),MATCH(1,($U$2=GRID!$B$31:$BI$31)*(КАЛЕНДАРЬ!$BF19=GRID!$B$33:$BI$33),0))*(1-GRID!$B$69),0))</f>
        <v>25500</v>
      </c>
      <c r="H548" s="47" cm="1">
        <f t="array" ref="H548">IF($I$2="Открытый тариф",
INDEX(GRID!$B$47:$BI$57,MATCH(G$7,GRID!$A$47:$A$57,0),MATCH(1,($U$2=GRID!$B$31:$BI$31)*(КАЛЕНДАРЬ!$BF19=GRID!$B$33:$BI$33), 0)),
ROUNDUP(INDEX(GRID!$B$47:$BI$57,MATCH(G$7,GRID!$A$47:$A$57,0),MATCH(1,($U$2=GRID!$B$31:$BI$31)*(КАЛЕНДАРЬ!$BF19=GRID!$B$33:$BI$33),0))*(1-GRID!$B$69),0))</f>
        <v>25500</v>
      </c>
      <c r="I548" s="47" cm="1">
        <f t="array" ref="I548">IF($I$2="Открытый тариф",
INDEX(GRID!$B$34:$BI$44,MATCH(I$7,GRID!$A$34:$A$44,0),MATCH(1,($U$2=GRID!$B$31:$BI$31)*(КАЛЕНДАРЬ!$BF19=GRID!$B$33:$BI$33), 0)),
ROUNDUP(INDEX(GRID!$B$34:$BI$44,MATCH(I$7,GRID!$A$34:$A$44,0),MATCH(1,($U$2=GRID!$B$31:$BI$31)*(КАЛЕНДАРЬ!$BF19=GRID!$B$33:$BI$33),0))*(1-GRID!$B$69),0))</f>
        <v>27400</v>
      </c>
      <c r="J548" s="47" cm="1">
        <f t="array" ref="J548">IF($I$2="Открытый тариф",
INDEX(GRID!$B$47:$BI$57,MATCH(I$7,GRID!$A$47:$A$57,0),MATCH(1,($U$2=GRID!$B$31:$BI$31)*(КАЛЕНДАРЬ!$BF19=GRID!$B$33:$BI$33), 0)),
ROUNDUP(INDEX(GRID!$B$47:$BI$57,MATCH(I$7,GRID!$A$47:$A$57,0),MATCH(1,($U$2=GRID!$B$31:$BI$31)*(КАЛЕНДАРЬ!$BF19=GRID!$B$33:$BI$33),0))*(1-GRID!$B$69),0))</f>
        <v>27400</v>
      </c>
      <c r="K548" s="47" cm="1">
        <f t="array" ref="K548">IF($I$2="Открытый тариф",
INDEX(GRID!$B$34:$BI$44,MATCH(K$7,GRID!$A$34:$A$44,0),MATCH(1,($U$2=GRID!$B$31:$BI$31)*(КАЛЕНДАРЬ!$BF19=GRID!$B$33:$BI$33), 0)),
ROUNDUP(INDEX(GRID!$B$34:$BI$44,MATCH(K$7,GRID!$A$34:$A$44,0),MATCH(1,($U$2=GRID!$B$31:$BI$31)*(КАЛЕНДАРЬ!$BF19=GRID!$B$33:$BI$33),0))*(1-GRID!$B$69),0))</f>
        <v>28500</v>
      </c>
      <c r="L548" s="47" cm="1">
        <f t="array" ref="L548">IF($I$2="Открытый тариф",
INDEX(GRID!$B$47:$BI$57,MATCH(K$7,GRID!$A$47:$A$57,0),MATCH(1,($U$2=GRID!$B$31:$BI$31)*(КАЛЕНДАРЬ!$BF19=GRID!$B$33:$BI$33), 0)),
ROUNDUP(INDEX(GRID!$B$47:$BI$57,MATCH(K$7,GRID!$A$47:$A$57,0),MATCH(1,($U$2=GRID!$B$31:$BI$31)*(КАЛЕНДАРЬ!$BF19=GRID!$B$33:$BI$33),0))*(1-GRID!$B$69),0))</f>
        <v>28500</v>
      </c>
      <c r="M548" s="47" cm="1">
        <f t="array" ref="M548">IF($I$2="Открытый тариф",
INDEX(GRID!$B$34:$BI$44,MATCH(M$7,GRID!$A$34:$A$44,0),MATCH(1,($U$2=GRID!$B$31:$BI$31)*(КАЛЕНДАРЬ!$BF19=GRID!$B$33:$BI$33), 0)),
ROUNDUP(INDEX(GRID!$B$34:$BI$44,MATCH(M$7,GRID!$A$34:$A$44,0),MATCH(1,($U$2=GRID!$B$31:$BI$31)*(КАЛЕНДАРЬ!$BF19=GRID!$B$33:$BI$33),0))*(1-GRID!$B$69),0))</f>
        <v>30400</v>
      </c>
      <c r="N548" s="47" cm="1">
        <f t="array" ref="N548">IF($I$2="Открытый тариф",
INDEX(GRID!$B$47:$BI$57,MATCH(M$7,GRID!$A$47:$A$57,0),MATCH(1,($U$2=GRID!$B$31:$BI$31)*(КАЛЕНДАРЬ!$BF19=GRID!$B$33:$BI$33), 0)),
ROUNDUP(INDEX(GRID!$B$47:$BI$57,MATCH(M$7,GRID!$A$47:$A$57,0),MATCH(1,($U$2=GRID!$B$31:$BI$31)*(КАЛЕНДАРЬ!$BF19=GRID!$B$33:$BI$33),0))*(1-GRID!$B$69),0))</f>
        <v>30400</v>
      </c>
      <c r="O548" s="49" t="s">
        <v>101</v>
      </c>
      <c r="P548" s="49" t="s">
        <v>101</v>
      </c>
      <c r="Q548" s="49" t="s">
        <v>101</v>
      </c>
      <c r="R548" s="49" t="s">
        <v>101</v>
      </c>
      <c r="S548" s="49" t="s">
        <v>101</v>
      </c>
      <c r="T548" s="49" t="s">
        <v>101</v>
      </c>
      <c r="U548" s="49" t="s">
        <v>101</v>
      </c>
      <c r="V548" s="49" t="s">
        <v>101</v>
      </c>
      <c r="W548" s="49" t="s">
        <v>101</v>
      </c>
      <c r="X548" s="49" t="s">
        <v>101</v>
      </c>
      <c r="Y548" s="146"/>
    </row>
    <row r="549" spans="1:25" x14ac:dyDescent="0.2">
      <c r="A549" s="117" t="s">
        <v>47</v>
      </c>
      <c r="B549" s="117">
        <v>17</v>
      </c>
      <c r="C549" s="47" cm="1">
        <f t="array" ref="C549">IF($I$2="Открытый тариф",
INDEX(GRID!$B$34:$BI$44,MATCH(C$7,GRID!$A$34:$A$44,0),MATCH(1,($U$2=GRID!$B$31:$BI$31)*(КАЛЕНДАРЬ!$BF20=GRID!$B$33:$BI$33), 0)),
ROUNDUP(INDEX(GRID!$B$34:$BI$44,MATCH(C$7,GRID!$A$34:$A$44,0),MATCH(1,($U$2=GRID!$B$31:$BI$31)*(КАЛЕНДАРЬ!$BF20=GRID!$B$33:$BI$33),0))*(1-GRID!$B$69),0))</f>
        <v>22500</v>
      </c>
      <c r="D549" s="47" cm="1">
        <f t="array" ref="D549">IF($I$2="Открытый тариф",
INDEX(GRID!$B$47:$BI$57,MATCH(C$7,GRID!$A$47:$A$57,0),MATCH(1,($U$2=GRID!$B$31:$BI$31)*(КАЛЕНДАРЬ!$BF20=GRID!$B$33:$BI$33), 0)),
ROUNDUP(INDEX(GRID!$B$47:$BI$57,MATCH(C$7,GRID!$A$47:$A$57,0),MATCH(1,($U$2=GRID!$B$31:$BI$31)*(КАЛЕНДАРЬ!$BF20=GRID!$B$33:$BI$33),0))*(1-GRID!$B$69),0))</f>
        <v>22500</v>
      </c>
      <c r="E549" s="47" cm="1">
        <f t="array" ref="E549">IF($I$2="Открытый тариф",
INDEX(GRID!$B$34:$BI$44,MATCH(E$7,GRID!$A$34:$A$44,0),MATCH(1,($U$2=GRID!$B$31:$BI$31)*(КАЛЕНДАРЬ!$BF20=GRID!$B$33:$BI$33), 0)),
ROUNDUP(INDEX(GRID!$B$34:$BI$44,MATCH(E$7,GRID!$A$34:$A$44,0),MATCH(1,($U$2=GRID!$B$31:$BI$31)*(КАЛЕНДАРЬ!$BF20=GRID!$B$33:$BI$33),0))*(1-GRID!$B$69),0))</f>
        <v>24400</v>
      </c>
      <c r="F549" s="47" cm="1">
        <f t="array" ref="F549">IF($I$2="Открытый тариф",
INDEX(GRID!$B$47:$BI$57,MATCH(E$7,GRID!$A$47:$A$57,0),MATCH(1,($U$2=GRID!$B$31:$BI$31)*(КАЛЕНДАРЬ!$BF20=GRID!$B$33:$BI$33), 0)),
ROUNDUP(INDEX(GRID!$B$47:$BI$57,MATCH(E$7,GRID!$A$47:$A$57,0),MATCH(1,($U$2=GRID!$B$31:$BI$31)*(КАЛЕНДАРЬ!$BF20=GRID!$B$33:$BI$33),0))*(1-GRID!$B$69),0))</f>
        <v>24400</v>
      </c>
      <c r="G549" s="47" cm="1">
        <f t="array" ref="G549">IF($I$2="Открытый тариф",
INDEX(GRID!$B$34:$BI$44,MATCH(G$7,GRID!$A$34:$A$44,0),MATCH(1,($U$2=GRID!$B$31:$BI$31)*(КАЛЕНДАРЬ!$BF20=GRID!$B$33:$BI$33), 0)),
ROUNDUP(INDEX(GRID!$B$34:$BI$44,MATCH(G$7,GRID!$A$34:$A$44,0),MATCH(1,($U$2=GRID!$B$31:$BI$31)*(КАЛЕНДАРЬ!$BF20=GRID!$B$33:$BI$33),0))*(1-GRID!$B$69),0))</f>
        <v>25500</v>
      </c>
      <c r="H549" s="47" cm="1">
        <f t="array" ref="H549">IF($I$2="Открытый тариф",
INDEX(GRID!$B$47:$BI$57,MATCH(G$7,GRID!$A$47:$A$57,0),MATCH(1,($U$2=GRID!$B$31:$BI$31)*(КАЛЕНДАРЬ!$BF20=GRID!$B$33:$BI$33), 0)),
ROUNDUP(INDEX(GRID!$B$47:$BI$57,MATCH(G$7,GRID!$A$47:$A$57,0),MATCH(1,($U$2=GRID!$B$31:$BI$31)*(КАЛЕНДАРЬ!$BF20=GRID!$B$33:$BI$33),0))*(1-GRID!$B$69),0))</f>
        <v>25500</v>
      </c>
      <c r="I549" s="47" cm="1">
        <f t="array" ref="I549">IF($I$2="Открытый тариф",
INDEX(GRID!$B$34:$BI$44,MATCH(I$7,GRID!$A$34:$A$44,0),MATCH(1,($U$2=GRID!$B$31:$BI$31)*(КАЛЕНДАРЬ!$BF20=GRID!$B$33:$BI$33), 0)),
ROUNDUP(INDEX(GRID!$B$34:$BI$44,MATCH(I$7,GRID!$A$34:$A$44,0),MATCH(1,($U$2=GRID!$B$31:$BI$31)*(КАЛЕНДАРЬ!$BF20=GRID!$B$33:$BI$33),0))*(1-GRID!$B$69),0))</f>
        <v>27400</v>
      </c>
      <c r="J549" s="47" cm="1">
        <f t="array" ref="J549">IF($I$2="Открытый тариф",
INDEX(GRID!$B$47:$BI$57,MATCH(I$7,GRID!$A$47:$A$57,0),MATCH(1,($U$2=GRID!$B$31:$BI$31)*(КАЛЕНДАРЬ!$BF20=GRID!$B$33:$BI$33), 0)),
ROUNDUP(INDEX(GRID!$B$47:$BI$57,MATCH(I$7,GRID!$A$47:$A$57,0),MATCH(1,($U$2=GRID!$B$31:$BI$31)*(КАЛЕНДАРЬ!$BF20=GRID!$B$33:$BI$33),0))*(1-GRID!$B$69),0))</f>
        <v>27400</v>
      </c>
      <c r="K549" s="47" cm="1">
        <f t="array" ref="K549">IF($I$2="Открытый тариф",
INDEX(GRID!$B$34:$BI$44,MATCH(K$7,GRID!$A$34:$A$44,0),MATCH(1,($U$2=GRID!$B$31:$BI$31)*(КАЛЕНДАРЬ!$BF20=GRID!$B$33:$BI$33), 0)),
ROUNDUP(INDEX(GRID!$B$34:$BI$44,MATCH(K$7,GRID!$A$34:$A$44,0),MATCH(1,($U$2=GRID!$B$31:$BI$31)*(КАЛЕНДАРЬ!$BF20=GRID!$B$33:$BI$33),0))*(1-GRID!$B$69),0))</f>
        <v>28500</v>
      </c>
      <c r="L549" s="47" cm="1">
        <f t="array" ref="L549">IF($I$2="Открытый тариф",
INDEX(GRID!$B$47:$BI$57,MATCH(K$7,GRID!$A$47:$A$57,0),MATCH(1,($U$2=GRID!$B$31:$BI$31)*(КАЛЕНДАРЬ!$BF20=GRID!$B$33:$BI$33), 0)),
ROUNDUP(INDEX(GRID!$B$47:$BI$57,MATCH(K$7,GRID!$A$47:$A$57,0),MATCH(1,($U$2=GRID!$B$31:$BI$31)*(КАЛЕНДАРЬ!$BF20=GRID!$B$33:$BI$33),0))*(1-GRID!$B$69),0))</f>
        <v>28500</v>
      </c>
      <c r="M549" s="47" cm="1">
        <f t="array" ref="M549">IF($I$2="Открытый тариф",
INDEX(GRID!$B$34:$BI$44,MATCH(M$7,GRID!$A$34:$A$44,0),MATCH(1,($U$2=GRID!$B$31:$BI$31)*(КАЛЕНДАРЬ!$BF20=GRID!$B$33:$BI$33), 0)),
ROUNDUP(INDEX(GRID!$B$34:$BI$44,MATCH(M$7,GRID!$A$34:$A$44,0),MATCH(1,($U$2=GRID!$B$31:$BI$31)*(КАЛЕНДАРЬ!$BF20=GRID!$B$33:$BI$33),0))*(1-GRID!$B$69),0))</f>
        <v>30400</v>
      </c>
      <c r="N549" s="47" cm="1">
        <f t="array" ref="N549">IF($I$2="Открытый тариф",
INDEX(GRID!$B$47:$BI$57,MATCH(M$7,GRID!$A$47:$A$57,0),MATCH(1,($U$2=GRID!$B$31:$BI$31)*(КАЛЕНДАРЬ!$BF20=GRID!$B$33:$BI$33), 0)),
ROUNDUP(INDEX(GRID!$B$47:$BI$57,MATCH(M$7,GRID!$A$47:$A$57,0),MATCH(1,($U$2=GRID!$B$31:$BI$31)*(КАЛЕНДАРЬ!$BF20=GRID!$B$33:$BI$33),0))*(1-GRID!$B$69),0))</f>
        <v>30400</v>
      </c>
      <c r="O549" s="49" t="s">
        <v>101</v>
      </c>
      <c r="P549" s="49" t="s">
        <v>101</v>
      </c>
      <c r="Q549" s="49" t="s">
        <v>101</v>
      </c>
      <c r="R549" s="49" t="s">
        <v>101</v>
      </c>
      <c r="S549" s="49" t="s">
        <v>101</v>
      </c>
      <c r="T549" s="49" t="s">
        <v>101</v>
      </c>
      <c r="U549" s="49" t="s">
        <v>101</v>
      </c>
      <c r="V549" s="49" t="s">
        <v>101</v>
      </c>
      <c r="W549" s="49" t="s">
        <v>101</v>
      </c>
      <c r="X549" s="49" t="s">
        <v>101</v>
      </c>
      <c r="Y549" s="146"/>
    </row>
    <row r="550" spans="1:25" x14ac:dyDescent="0.2">
      <c r="A550" s="117" t="s">
        <v>48</v>
      </c>
      <c r="B550" s="117">
        <v>18</v>
      </c>
      <c r="C550" s="47" cm="1">
        <f t="array" ref="C550">IF($I$2="Открытый тариф",
INDEX(GRID!$B$34:$BI$44,MATCH(C$7,GRID!$A$34:$A$44,0),MATCH(1,($U$2=GRID!$B$31:$BI$31)*(КАЛЕНДАРЬ!$BF21=GRID!$B$33:$BI$33), 0)),
ROUNDUP(INDEX(GRID!$B$34:$BI$44,MATCH(C$7,GRID!$A$34:$A$44,0),MATCH(1,($U$2=GRID!$B$31:$BI$31)*(КАЛЕНДАРЬ!$BF21=GRID!$B$33:$BI$33),0))*(1-GRID!$B$69),0))</f>
        <v>22500</v>
      </c>
      <c r="D550" s="47" cm="1">
        <f t="array" ref="D550">IF($I$2="Открытый тариф",
INDEX(GRID!$B$47:$BI$57,MATCH(C$7,GRID!$A$47:$A$57,0),MATCH(1,($U$2=GRID!$B$31:$BI$31)*(КАЛЕНДАРЬ!$BF21=GRID!$B$33:$BI$33), 0)),
ROUNDUP(INDEX(GRID!$B$47:$BI$57,MATCH(C$7,GRID!$A$47:$A$57,0),MATCH(1,($U$2=GRID!$B$31:$BI$31)*(КАЛЕНДАРЬ!$BF21=GRID!$B$33:$BI$33),0))*(1-GRID!$B$69),0))</f>
        <v>22500</v>
      </c>
      <c r="E550" s="47" cm="1">
        <f t="array" ref="E550">IF($I$2="Открытый тариф",
INDEX(GRID!$B$34:$BI$44,MATCH(E$7,GRID!$A$34:$A$44,0),MATCH(1,($U$2=GRID!$B$31:$BI$31)*(КАЛЕНДАРЬ!$BF21=GRID!$B$33:$BI$33), 0)),
ROUNDUP(INDEX(GRID!$B$34:$BI$44,MATCH(E$7,GRID!$A$34:$A$44,0),MATCH(1,($U$2=GRID!$B$31:$BI$31)*(КАЛЕНДАРЬ!$BF21=GRID!$B$33:$BI$33),0))*(1-GRID!$B$69),0))</f>
        <v>24400</v>
      </c>
      <c r="F550" s="47" cm="1">
        <f t="array" ref="F550">IF($I$2="Открытый тариф",
INDEX(GRID!$B$47:$BI$57,MATCH(E$7,GRID!$A$47:$A$57,0),MATCH(1,($U$2=GRID!$B$31:$BI$31)*(КАЛЕНДАРЬ!$BF21=GRID!$B$33:$BI$33), 0)),
ROUNDUP(INDEX(GRID!$B$47:$BI$57,MATCH(E$7,GRID!$A$47:$A$57,0),MATCH(1,($U$2=GRID!$B$31:$BI$31)*(КАЛЕНДАРЬ!$BF21=GRID!$B$33:$BI$33),0))*(1-GRID!$B$69),0))</f>
        <v>24400</v>
      </c>
      <c r="G550" s="47" cm="1">
        <f t="array" ref="G550">IF($I$2="Открытый тариф",
INDEX(GRID!$B$34:$BI$44,MATCH(G$7,GRID!$A$34:$A$44,0),MATCH(1,($U$2=GRID!$B$31:$BI$31)*(КАЛЕНДАРЬ!$BF21=GRID!$B$33:$BI$33), 0)),
ROUNDUP(INDEX(GRID!$B$34:$BI$44,MATCH(G$7,GRID!$A$34:$A$44,0),MATCH(1,($U$2=GRID!$B$31:$BI$31)*(КАЛЕНДАРЬ!$BF21=GRID!$B$33:$BI$33),0))*(1-GRID!$B$69),0))</f>
        <v>25500</v>
      </c>
      <c r="H550" s="47" cm="1">
        <f t="array" ref="H550">IF($I$2="Открытый тариф",
INDEX(GRID!$B$47:$BI$57,MATCH(G$7,GRID!$A$47:$A$57,0),MATCH(1,($U$2=GRID!$B$31:$BI$31)*(КАЛЕНДАРЬ!$BF21=GRID!$B$33:$BI$33), 0)),
ROUNDUP(INDEX(GRID!$B$47:$BI$57,MATCH(G$7,GRID!$A$47:$A$57,0),MATCH(1,($U$2=GRID!$B$31:$BI$31)*(КАЛЕНДАРЬ!$BF21=GRID!$B$33:$BI$33),0))*(1-GRID!$B$69),0))</f>
        <v>25500</v>
      </c>
      <c r="I550" s="47" cm="1">
        <f t="array" ref="I550">IF($I$2="Открытый тариф",
INDEX(GRID!$B$34:$BI$44,MATCH(I$7,GRID!$A$34:$A$44,0),MATCH(1,($U$2=GRID!$B$31:$BI$31)*(КАЛЕНДАРЬ!$BF21=GRID!$B$33:$BI$33), 0)),
ROUNDUP(INDEX(GRID!$B$34:$BI$44,MATCH(I$7,GRID!$A$34:$A$44,0),MATCH(1,($U$2=GRID!$B$31:$BI$31)*(КАЛЕНДАРЬ!$BF21=GRID!$B$33:$BI$33),0))*(1-GRID!$B$69),0))</f>
        <v>27400</v>
      </c>
      <c r="J550" s="47" cm="1">
        <f t="array" ref="J550">IF($I$2="Открытый тариф",
INDEX(GRID!$B$47:$BI$57,MATCH(I$7,GRID!$A$47:$A$57,0),MATCH(1,($U$2=GRID!$B$31:$BI$31)*(КАЛЕНДАРЬ!$BF21=GRID!$B$33:$BI$33), 0)),
ROUNDUP(INDEX(GRID!$B$47:$BI$57,MATCH(I$7,GRID!$A$47:$A$57,0),MATCH(1,($U$2=GRID!$B$31:$BI$31)*(КАЛЕНДАРЬ!$BF21=GRID!$B$33:$BI$33),0))*(1-GRID!$B$69),0))</f>
        <v>27400</v>
      </c>
      <c r="K550" s="47" cm="1">
        <f t="array" ref="K550">IF($I$2="Открытый тариф",
INDEX(GRID!$B$34:$BI$44,MATCH(K$7,GRID!$A$34:$A$44,0),MATCH(1,($U$2=GRID!$B$31:$BI$31)*(КАЛЕНДАРЬ!$BF21=GRID!$B$33:$BI$33), 0)),
ROUNDUP(INDEX(GRID!$B$34:$BI$44,MATCH(K$7,GRID!$A$34:$A$44,0),MATCH(1,($U$2=GRID!$B$31:$BI$31)*(КАЛЕНДАРЬ!$BF21=GRID!$B$33:$BI$33),0))*(1-GRID!$B$69),0))</f>
        <v>28500</v>
      </c>
      <c r="L550" s="47" cm="1">
        <f t="array" ref="L550">IF($I$2="Открытый тариф",
INDEX(GRID!$B$47:$BI$57,MATCH(K$7,GRID!$A$47:$A$57,0),MATCH(1,($U$2=GRID!$B$31:$BI$31)*(КАЛЕНДАРЬ!$BF21=GRID!$B$33:$BI$33), 0)),
ROUNDUP(INDEX(GRID!$B$47:$BI$57,MATCH(K$7,GRID!$A$47:$A$57,0),MATCH(1,($U$2=GRID!$B$31:$BI$31)*(КАЛЕНДАРЬ!$BF21=GRID!$B$33:$BI$33),0))*(1-GRID!$B$69),0))</f>
        <v>28500</v>
      </c>
      <c r="M550" s="47" cm="1">
        <f t="array" ref="M550">IF($I$2="Открытый тариф",
INDEX(GRID!$B$34:$BI$44,MATCH(M$7,GRID!$A$34:$A$44,0),MATCH(1,($U$2=GRID!$B$31:$BI$31)*(КАЛЕНДАРЬ!$BF21=GRID!$B$33:$BI$33), 0)),
ROUNDUP(INDEX(GRID!$B$34:$BI$44,MATCH(M$7,GRID!$A$34:$A$44,0),MATCH(1,($U$2=GRID!$B$31:$BI$31)*(КАЛЕНДАРЬ!$BF21=GRID!$B$33:$BI$33),0))*(1-GRID!$B$69),0))</f>
        <v>30400</v>
      </c>
      <c r="N550" s="47" cm="1">
        <f t="array" ref="N550">IF($I$2="Открытый тариф",
INDEX(GRID!$B$47:$BI$57,MATCH(M$7,GRID!$A$47:$A$57,0),MATCH(1,($U$2=GRID!$B$31:$BI$31)*(КАЛЕНДАРЬ!$BF21=GRID!$B$33:$BI$33), 0)),
ROUNDUP(INDEX(GRID!$B$47:$BI$57,MATCH(M$7,GRID!$A$47:$A$57,0),MATCH(1,($U$2=GRID!$B$31:$BI$31)*(КАЛЕНДАРЬ!$BF21=GRID!$B$33:$BI$33),0))*(1-GRID!$B$69),0))</f>
        <v>30400</v>
      </c>
      <c r="O550" s="49" t="s">
        <v>101</v>
      </c>
      <c r="P550" s="49" t="s">
        <v>101</v>
      </c>
      <c r="Q550" s="49" t="s">
        <v>101</v>
      </c>
      <c r="R550" s="49" t="s">
        <v>101</v>
      </c>
      <c r="S550" s="49" t="s">
        <v>101</v>
      </c>
      <c r="T550" s="49" t="s">
        <v>101</v>
      </c>
      <c r="U550" s="49" t="s">
        <v>101</v>
      </c>
      <c r="V550" s="49" t="s">
        <v>101</v>
      </c>
      <c r="W550" s="49" t="s">
        <v>101</v>
      </c>
      <c r="X550" s="49" t="s">
        <v>101</v>
      </c>
      <c r="Y550" s="146"/>
    </row>
    <row r="551" spans="1:25" x14ac:dyDescent="0.2">
      <c r="A551" s="117" t="s">
        <v>42</v>
      </c>
      <c r="B551" s="117">
        <v>19</v>
      </c>
      <c r="C551" s="47" cm="1">
        <f t="array" ref="C551">IF($I$2="Открытый тариф",
INDEX(GRID!$B$34:$BI$44,MATCH(C$7,GRID!$A$34:$A$44,0),MATCH(1,($U$2=GRID!$B$31:$BI$31)*(КАЛЕНДАРЬ!$BF22=GRID!$B$33:$BI$33), 0)),
ROUNDUP(INDEX(GRID!$B$34:$BI$44,MATCH(C$7,GRID!$A$34:$A$44,0),MATCH(1,($U$2=GRID!$B$31:$BI$31)*(КАЛЕНДАРЬ!$BF22=GRID!$B$33:$BI$33),0))*(1-GRID!$B$69),0))</f>
        <v>22500</v>
      </c>
      <c r="D551" s="47" cm="1">
        <f t="array" ref="D551">IF($I$2="Открытый тариф",
INDEX(GRID!$B$47:$BI$57,MATCH(C$7,GRID!$A$47:$A$57,0),MATCH(1,($U$2=GRID!$B$31:$BI$31)*(КАЛЕНДАРЬ!$BF22=GRID!$B$33:$BI$33), 0)),
ROUNDUP(INDEX(GRID!$B$47:$BI$57,MATCH(C$7,GRID!$A$47:$A$57,0),MATCH(1,($U$2=GRID!$B$31:$BI$31)*(КАЛЕНДАРЬ!$BF22=GRID!$B$33:$BI$33),0))*(1-GRID!$B$69),0))</f>
        <v>22500</v>
      </c>
      <c r="E551" s="47" cm="1">
        <f t="array" ref="E551">IF($I$2="Открытый тариф",
INDEX(GRID!$B$34:$BI$44,MATCH(E$7,GRID!$A$34:$A$44,0),MATCH(1,($U$2=GRID!$B$31:$BI$31)*(КАЛЕНДАРЬ!$BF22=GRID!$B$33:$BI$33), 0)),
ROUNDUP(INDEX(GRID!$B$34:$BI$44,MATCH(E$7,GRID!$A$34:$A$44,0),MATCH(1,($U$2=GRID!$B$31:$BI$31)*(КАЛЕНДАРЬ!$BF22=GRID!$B$33:$BI$33),0))*(1-GRID!$B$69),0))</f>
        <v>24400</v>
      </c>
      <c r="F551" s="47" cm="1">
        <f t="array" ref="F551">IF($I$2="Открытый тариф",
INDEX(GRID!$B$47:$BI$57,MATCH(E$7,GRID!$A$47:$A$57,0),MATCH(1,($U$2=GRID!$B$31:$BI$31)*(КАЛЕНДАРЬ!$BF22=GRID!$B$33:$BI$33), 0)),
ROUNDUP(INDEX(GRID!$B$47:$BI$57,MATCH(E$7,GRID!$A$47:$A$57,0),MATCH(1,($U$2=GRID!$B$31:$BI$31)*(КАЛЕНДАРЬ!$BF22=GRID!$B$33:$BI$33),0))*(1-GRID!$B$69),0))</f>
        <v>24400</v>
      </c>
      <c r="G551" s="47" cm="1">
        <f t="array" ref="G551">IF($I$2="Открытый тариф",
INDEX(GRID!$B$34:$BI$44,MATCH(G$7,GRID!$A$34:$A$44,0),MATCH(1,($U$2=GRID!$B$31:$BI$31)*(КАЛЕНДАРЬ!$BF22=GRID!$B$33:$BI$33), 0)),
ROUNDUP(INDEX(GRID!$B$34:$BI$44,MATCH(G$7,GRID!$A$34:$A$44,0),MATCH(1,($U$2=GRID!$B$31:$BI$31)*(КАЛЕНДАРЬ!$BF22=GRID!$B$33:$BI$33),0))*(1-GRID!$B$69),0))</f>
        <v>25500</v>
      </c>
      <c r="H551" s="47" cm="1">
        <f t="array" ref="H551">IF($I$2="Открытый тариф",
INDEX(GRID!$B$47:$BI$57,MATCH(G$7,GRID!$A$47:$A$57,0),MATCH(1,($U$2=GRID!$B$31:$BI$31)*(КАЛЕНДАРЬ!$BF22=GRID!$B$33:$BI$33), 0)),
ROUNDUP(INDEX(GRID!$B$47:$BI$57,MATCH(G$7,GRID!$A$47:$A$57,0),MATCH(1,($U$2=GRID!$B$31:$BI$31)*(КАЛЕНДАРЬ!$BF22=GRID!$B$33:$BI$33),0))*(1-GRID!$B$69),0))</f>
        <v>25500</v>
      </c>
      <c r="I551" s="47" cm="1">
        <f t="array" ref="I551">IF($I$2="Открытый тариф",
INDEX(GRID!$B$34:$BI$44,MATCH(I$7,GRID!$A$34:$A$44,0),MATCH(1,($U$2=GRID!$B$31:$BI$31)*(КАЛЕНДАРЬ!$BF22=GRID!$B$33:$BI$33), 0)),
ROUNDUP(INDEX(GRID!$B$34:$BI$44,MATCH(I$7,GRID!$A$34:$A$44,0),MATCH(1,($U$2=GRID!$B$31:$BI$31)*(КАЛЕНДАРЬ!$BF22=GRID!$B$33:$BI$33),0))*(1-GRID!$B$69),0))</f>
        <v>27400</v>
      </c>
      <c r="J551" s="47" cm="1">
        <f t="array" ref="J551">IF($I$2="Открытый тариф",
INDEX(GRID!$B$47:$BI$57,MATCH(I$7,GRID!$A$47:$A$57,0),MATCH(1,($U$2=GRID!$B$31:$BI$31)*(КАЛЕНДАРЬ!$BF22=GRID!$B$33:$BI$33), 0)),
ROUNDUP(INDEX(GRID!$B$47:$BI$57,MATCH(I$7,GRID!$A$47:$A$57,0),MATCH(1,($U$2=GRID!$B$31:$BI$31)*(КАЛЕНДАРЬ!$BF22=GRID!$B$33:$BI$33),0))*(1-GRID!$B$69),0))</f>
        <v>27400</v>
      </c>
      <c r="K551" s="47" cm="1">
        <f t="array" ref="K551">IF($I$2="Открытый тариф",
INDEX(GRID!$B$34:$BI$44,MATCH(K$7,GRID!$A$34:$A$44,0),MATCH(1,($U$2=GRID!$B$31:$BI$31)*(КАЛЕНДАРЬ!$BF22=GRID!$B$33:$BI$33), 0)),
ROUNDUP(INDEX(GRID!$B$34:$BI$44,MATCH(K$7,GRID!$A$34:$A$44,0),MATCH(1,($U$2=GRID!$B$31:$BI$31)*(КАЛЕНДАРЬ!$BF22=GRID!$B$33:$BI$33),0))*(1-GRID!$B$69),0))</f>
        <v>28500</v>
      </c>
      <c r="L551" s="47" cm="1">
        <f t="array" ref="L551">IF($I$2="Открытый тариф",
INDEX(GRID!$B$47:$BI$57,MATCH(K$7,GRID!$A$47:$A$57,0),MATCH(1,($U$2=GRID!$B$31:$BI$31)*(КАЛЕНДАРЬ!$BF22=GRID!$B$33:$BI$33), 0)),
ROUNDUP(INDEX(GRID!$B$47:$BI$57,MATCH(K$7,GRID!$A$47:$A$57,0),MATCH(1,($U$2=GRID!$B$31:$BI$31)*(КАЛЕНДАРЬ!$BF22=GRID!$B$33:$BI$33),0))*(1-GRID!$B$69),0))</f>
        <v>28500</v>
      </c>
      <c r="M551" s="47" cm="1">
        <f t="array" ref="M551">IF($I$2="Открытый тариф",
INDEX(GRID!$B$34:$BI$44,MATCH(M$7,GRID!$A$34:$A$44,0),MATCH(1,($U$2=GRID!$B$31:$BI$31)*(КАЛЕНДАРЬ!$BF22=GRID!$B$33:$BI$33), 0)),
ROUNDUP(INDEX(GRID!$B$34:$BI$44,MATCH(M$7,GRID!$A$34:$A$44,0),MATCH(1,($U$2=GRID!$B$31:$BI$31)*(КАЛЕНДАРЬ!$BF22=GRID!$B$33:$BI$33),0))*(1-GRID!$B$69),0))</f>
        <v>30400</v>
      </c>
      <c r="N551" s="47" cm="1">
        <f t="array" ref="N551">IF($I$2="Открытый тариф",
INDEX(GRID!$B$47:$BI$57,MATCH(M$7,GRID!$A$47:$A$57,0),MATCH(1,($U$2=GRID!$B$31:$BI$31)*(КАЛЕНДАРЬ!$BF22=GRID!$B$33:$BI$33), 0)),
ROUNDUP(INDEX(GRID!$B$47:$BI$57,MATCH(M$7,GRID!$A$47:$A$57,0),MATCH(1,($U$2=GRID!$B$31:$BI$31)*(КАЛЕНДАРЬ!$BF22=GRID!$B$33:$BI$33),0))*(1-GRID!$B$69),0))</f>
        <v>30400</v>
      </c>
      <c r="O551" s="49" t="s">
        <v>101</v>
      </c>
      <c r="P551" s="49" t="s">
        <v>101</v>
      </c>
      <c r="Q551" s="49" t="s">
        <v>101</v>
      </c>
      <c r="R551" s="49" t="s">
        <v>101</v>
      </c>
      <c r="S551" s="49" t="s">
        <v>101</v>
      </c>
      <c r="T551" s="49" t="s">
        <v>101</v>
      </c>
      <c r="U551" s="49" t="s">
        <v>101</v>
      </c>
      <c r="V551" s="49" t="s">
        <v>101</v>
      </c>
      <c r="W551" s="49" t="s">
        <v>101</v>
      </c>
      <c r="X551" s="49" t="s">
        <v>101</v>
      </c>
      <c r="Y551" s="146"/>
    </row>
    <row r="552" spans="1:25" x14ac:dyDescent="0.2">
      <c r="A552" s="117" t="s">
        <v>43</v>
      </c>
      <c r="B552" s="117">
        <v>20</v>
      </c>
      <c r="C552" s="47" cm="1">
        <f t="array" ref="C552">IF($I$2="Открытый тариф",
INDEX(GRID!$B$34:$BI$44,MATCH(C$7,GRID!$A$34:$A$44,0),MATCH(1,($U$2=GRID!$B$31:$BI$31)*(КАЛЕНДАРЬ!$BF23=GRID!$B$33:$BI$33), 0)),
ROUNDUP(INDEX(GRID!$B$34:$BI$44,MATCH(C$7,GRID!$A$34:$A$44,0),MATCH(1,($U$2=GRID!$B$31:$BI$31)*(КАЛЕНДАРЬ!$BF23=GRID!$B$33:$BI$33),0))*(1-GRID!$B$69),0))</f>
        <v>22500</v>
      </c>
      <c r="D552" s="47" cm="1">
        <f t="array" ref="D552">IF($I$2="Открытый тариф",
INDEX(GRID!$B$47:$BI$57,MATCH(C$7,GRID!$A$47:$A$57,0),MATCH(1,($U$2=GRID!$B$31:$BI$31)*(КАЛЕНДАРЬ!$BF23=GRID!$B$33:$BI$33), 0)),
ROUNDUP(INDEX(GRID!$B$47:$BI$57,MATCH(C$7,GRID!$A$47:$A$57,0),MATCH(1,($U$2=GRID!$B$31:$BI$31)*(КАЛЕНДАРЬ!$BF23=GRID!$B$33:$BI$33),0))*(1-GRID!$B$69),0))</f>
        <v>22500</v>
      </c>
      <c r="E552" s="47" cm="1">
        <f t="array" ref="E552">IF($I$2="Открытый тариф",
INDEX(GRID!$B$34:$BI$44,MATCH(E$7,GRID!$A$34:$A$44,0),MATCH(1,($U$2=GRID!$B$31:$BI$31)*(КАЛЕНДАРЬ!$BF23=GRID!$B$33:$BI$33), 0)),
ROUNDUP(INDEX(GRID!$B$34:$BI$44,MATCH(E$7,GRID!$A$34:$A$44,0),MATCH(1,($U$2=GRID!$B$31:$BI$31)*(КАЛЕНДАРЬ!$BF23=GRID!$B$33:$BI$33),0))*(1-GRID!$B$69),0))</f>
        <v>24400</v>
      </c>
      <c r="F552" s="47" cm="1">
        <f t="array" ref="F552">IF($I$2="Открытый тариф",
INDEX(GRID!$B$47:$BI$57,MATCH(E$7,GRID!$A$47:$A$57,0),MATCH(1,($U$2=GRID!$B$31:$BI$31)*(КАЛЕНДАРЬ!$BF23=GRID!$B$33:$BI$33), 0)),
ROUNDUP(INDEX(GRID!$B$47:$BI$57,MATCH(E$7,GRID!$A$47:$A$57,0),MATCH(1,($U$2=GRID!$B$31:$BI$31)*(КАЛЕНДАРЬ!$BF23=GRID!$B$33:$BI$33),0))*(1-GRID!$B$69),0))</f>
        <v>24400</v>
      </c>
      <c r="G552" s="47" cm="1">
        <f t="array" ref="G552">IF($I$2="Открытый тариф",
INDEX(GRID!$B$34:$BI$44,MATCH(G$7,GRID!$A$34:$A$44,0),MATCH(1,($U$2=GRID!$B$31:$BI$31)*(КАЛЕНДАРЬ!$BF23=GRID!$B$33:$BI$33), 0)),
ROUNDUP(INDEX(GRID!$B$34:$BI$44,MATCH(G$7,GRID!$A$34:$A$44,0),MATCH(1,($U$2=GRID!$B$31:$BI$31)*(КАЛЕНДАРЬ!$BF23=GRID!$B$33:$BI$33),0))*(1-GRID!$B$69),0))</f>
        <v>25500</v>
      </c>
      <c r="H552" s="47" cm="1">
        <f t="array" ref="H552">IF($I$2="Открытый тариф",
INDEX(GRID!$B$47:$BI$57,MATCH(G$7,GRID!$A$47:$A$57,0),MATCH(1,($U$2=GRID!$B$31:$BI$31)*(КАЛЕНДАРЬ!$BF23=GRID!$B$33:$BI$33), 0)),
ROUNDUP(INDEX(GRID!$B$47:$BI$57,MATCH(G$7,GRID!$A$47:$A$57,0),MATCH(1,($U$2=GRID!$B$31:$BI$31)*(КАЛЕНДАРЬ!$BF23=GRID!$B$33:$BI$33),0))*(1-GRID!$B$69),0))</f>
        <v>25500</v>
      </c>
      <c r="I552" s="47" cm="1">
        <f t="array" ref="I552">IF($I$2="Открытый тариф",
INDEX(GRID!$B$34:$BI$44,MATCH(I$7,GRID!$A$34:$A$44,0),MATCH(1,($U$2=GRID!$B$31:$BI$31)*(КАЛЕНДАРЬ!$BF23=GRID!$B$33:$BI$33), 0)),
ROUNDUP(INDEX(GRID!$B$34:$BI$44,MATCH(I$7,GRID!$A$34:$A$44,0),MATCH(1,($U$2=GRID!$B$31:$BI$31)*(КАЛЕНДАРЬ!$BF23=GRID!$B$33:$BI$33),0))*(1-GRID!$B$69),0))</f>
        <v>27400</v>
      </c>
      <c r="J552" s="47" cm="1">
        <f t="array" ref="J552">IF($I$2="Открытый тариф",
INDEX(GRID!$B$47:$BI$57,MATCH(I$7,GRID!$A$47:$A$57,0),MATCH(1,($U$2=GRID!$B$31:$BI$31)*(КАЛЕНДАРЬ!$BF23=GRID!$B$33:$BI$33), 0)),
ROUNDUP(INDEX(GRID!$B$47:$BI$57,MATCH(I$7,GRID!$A$47:$A$57,0),MATCH(1,($U$2=GRID!$B$31:$BI$31)*(КАЛЕНДАРЬ!$BF23=GRID!$B$33:$BI$33),0))*(1-GRID!$B$69),0))</f>
        <v>27400</v>
      </c>
      <c r="K552" s="47" cm="1">
        <f t="array" ref="K552">IF($I$2="Открытый тариф",
INDEX(GRID!$B$34:$BI$44,MATCH(K$7,GRID!$A$34:$A$44,0),MATCH(1,($U$2=GRID!$B$31:$BI$31)*(КАЛЕНДАРЬ!$BF23=GRID!$B$33:$BI$33), 0)),
ROUNDUP(INDEX(GRID!$B$34:$BI$44,MATCH(K$7,GRID!$A$34:$A$44,0),MATCH(1,($U$2=GRID!$B$31:$BI$31)*(КАЛЕНДАРЬ!$BF23=GRID!$B$33:$BI$33),0))*(1-GRID!$B$69),0))</f>
        <v>28500</v>
      </c>
      <c r="L552" s="47" cm="1">
        <f t="array" ref="L552">IF($I$2="Открытый тариф",
INDEX(GRID!$B$47:$BI$57,MATCH(K$7,GRID!$A$47:$A$57,0),MATCH(1,($U$2=GRID!$B$31:$BI$31)*(КАЛЕНДАРЬ!$BF23=GRID!$B$33:$BI$33), 0)),
ROUNDUP(INDEX(GRID!$B$47:$BI$57,MATCH(K$7,GRID!$A$47:$A$57,0),MATCH(1,($U$2=GRID!$B$31:$BI$31)*(КАЛЕНДАРЬ!$BF23=GRID!$B$33:$BI$33),0))*(1-GRID!$B$69),0))</f>
        <v>28500</v>
      </c>
      <c r="M552" s="47" cm="1">
        <f t="array" ref="M552">IF($I$2="Открытый тариф",
INDEX(GRID!$B$34:$BI$44,MATCH(M$7,GRID!$A$34:$A$44,0),MATCH(1,($U$2=GRID!$B$31:$BI$31)*(КАЛЕНДАРЬ!$BF23=GRID!$B$33:$BI$33), 0)),
ROUNDUP(INDEX(GRID!$B$34:$BI$44,MATCH(M$7,GRID!$A$34:$A$44,0),MATCH(1,($U$2=GRID!$B$31:$BI$31)*(КАЛЕНДАРЬ!$BF23=GRID!$B$33:$BI$33),0))*(1-GRID!$B$69),0))</f>
        <v>30400</v>
      </c>
      <c r="N552" s="47" cm="1">
        <f t="array" ref="N552">IF($I$2="Открытый тариф",
INDEX(GRID!$B$47:$BI$57,MATCH(M$7,GRID!$A$47:$A$57,0),MATCH(1,($U$2=GRID!$B$31:$BI$31)*(КАЛЕНДАРЬ!$BF23=GRID!$B$33:$BI$33), 0)),
ROUNDUP(INDEX(GRID!$B$47:$BI$57,MATCH(M$7,GRID!$A$47:$A$57,0),MATCH(1,($U$2=GRID!$B$31:$BI$31)*(КАЛЕНДАРЬ!$BF23=GRID!$B$33:$BI$33),0))*(1-GRID!$B$69),0))</f>
        <v>30400</v>
      </c>
      <c r="O552" s="49" t="s">
        <v>101</v>
      </c>
      <c r="P552" s="49" t="s">
        <v>101</v>
      </c>
      <c r="Q552" s="49" t="s">
        <v>101</v>
      </c>
      <c r="R552" s="49" t="s">
        <v>101</v>
      </c>
      <c r="S552" s="49" t="s">
        <v>101</v>
      </c>
      <c r="T552" s="49" t="s">
        <v>101</v>
      </c>
      <c r="U552" s="49" t="s">
        <v>101</v>
      </c>
      <c r="V552" s="49" t="s">
        <v>101</v>
      </c>
      <c r="W552" s="49" t="s">
        <v>101</v>
      </c>
      <c r="X552" s="49" t="s">
        <v>101</v>
      </c>
      <c r="Y552" s="146"/>
    </row>
    <row r="553" spans="1:25" x14ac:dyDescent="0.2">
      <c r="A553" s="117" t="s">
        <v>44</v>
      </c>
      <c r="B553" s="117">
        <v>21</v>
      </c>
      <c r="C553" s="47" cm="1">
        <f t="array" ref="C553">IF($I$2="Открытый тариф",
INDEX(GRID!$B$34:$BI$44,MATCH(C$7,GRID!$A$34:$A$44,0),MATCH(1,($U$2=GRID!$B$31:$BI$31)*(КАЛЕНДАРЬ!$BF24=GRID!$B$33:$BI$33), 0)),
ROUNDUP(INDEX(GRID!$B$34:$BI$44,MATCH(C$7,GRID!$A$34:$A$44,0),MATCH(1,($U$2=GRID!$B$31:$BI$31)*(КАЛЕНДАРЬ!$BF24=GRID!$B$33:$BI$33),0))*(1-GRID!$B$69),0))</f>
        <v>22500</v>
      </c>
      <c r="D553" s="47" cm="1">
        <f t="array" ref="D553">IF($I$2="Открытый тариф",
INDEX(GRID!$B$47:$BI$57,MATCH(C$7,GRID!$A$47:$A$57,0),MATCH(1,($U$2=GRID!$B$31:$BI$31)*(КАЛЕНДАРЬ!$BF24=GRID!$B$33:$BI$33), 0)),
ROUNDUP(INDEX(GRID!$B$47:$BI$57,MATCH(C$7,GRID!$A$47:$A$57,0),MATCH(1,($U$2=GRID!$B$31:$BI$31)*(КАЛЕНДАРЬ!$BF24=GRID!$B$33:$BI$33),0))*(1-GRID!$B$69),0))</f>
        <v>22500</v>
      </c>
      <c r="E553" s="47" cm="1">
        <f t="array" ref="E553">IF($I$2="Открытый тариф",
INDEX(GRID!$B$34:$BI$44,MATCH(E$7,GRID!$A$34:$A$44,0),MATCH(1,($U$2=GRID!$B$31:$BI$31)*(КАЛЕНДАРЬ!$BF24=GRID!$B$33:$BI$33), 0)),
ROUNDUP(INDEX(GRID!$B$34:$BI$44,MATCH(E$7,GRID!$A$34:$A$44,0),MATCH(1,($U$2=GRID!$B$31:$BI$31)*(КАЛЕНДАРЬ!$BF24=GRID!$B$33:$BI$33),0))*(1-GRID!$B$69),0))</f>
        <v>24400</v>
      </c>
      <c r="F553" s="47" cm="1">
        <f t="array" ref="F553">IF($I$2="Открытый тариф",
INDEX(GRID!$B$47:$BI$57,MATCH(E$7,GRID!$A$47:$A$57,0),MATCH(1,($U$2=GRID!$B$31:$BI$31)*(КАЛЕНДАРЬ!$BF24=GRID!$B$33:$BI$33), 0)),
ROUNDUP(INDEX(GRID!$B$47:$BI$57,MATCH(E$7,GRID!$A$47:$A$57,0),MATCH(1,($U$2=GRID!$B$31:$BI$31)*(КАЛЕНДАРЬ!$BF24=GRID!$B$33:$BI$33),0))*(1-GRID!$B$69),0))</f>
        <v>24400</v>
      </c>
      <c r="G553" s="47" cm="1">
        <f t="array" ref="G553">IF($I$2="Открытый тариф",
INDEX(GRID!$B$34:$BI$44,MATCH(G$7,GRID!$A$34:$A$44,0),MATCH(1,($U$2=GRID!$B$31:$BI$31)*(КАЛЕНДАРЬ!$BF24=GRID!$B$33:$BI$33), 0)),
ROUNDUP(INDEX(GRID!$B$34:$BI$44,MATCH(G$7,GRID!$A$34:$A$44,0),MATCH(1,($U$2=GRID!$B$31:$BI$31)*(КАЛЕНДАРЬ!$BF24=GRID!$B$33:$BI$33),0))*(1-GRID!$B$69),0))</f>
        <v>25500</v>
      </c>
      <c r="H553" s="47" cm="1">
        <f t="array" ref="H553">IF($I$2="Открытый тариф",
INDEX(GRID!$B$47:$BI$57,MATCH(G$7,GRID!$A$47:$A$57,0),MATCH(1,($U$2=GRID!$B$31:$BI$31)*(КАЛЕНДАРЬ!$BF24=GRID!$B$33:$BI$33), 0)),
ROUNDUP(INDEX(GRID!$B$47:$BI$57,MATCH(G$7,GRID!$A$47:$A$57,0),MATCH(1,($U$2=GRID!$B$31:$BI$31)*(КАЛЕНДАРЬ!$BF24=GRID!$B$33:$BI$33),0))*(1-GRID!$B$69),0))</f>
        <v>25500</v>
      </c>
      <c r="I553" s="47" cm="1">
        <f t="array" ref="I553">IF($I$2="Открытый тариф",
INDEX(GRID!$B$34:$BI$44,MATCH(I$7,GRID!$A$34:$A$44,0),MATCH(1,($U$2=GRID!$B$31:$BI$31)*(КАЛЕНДАРЬ!$BF24=GRID!$B$33:$BI$33), 0)),
ROUNDUP(INDEX(GRID!$B$34:$BI$44,MATCH(I$7,GRID!$A$34:$A$44,0),MATCH(1,($U$2=GRID!$B$31:$BI$31)*(КАЛЕНДАРЬ!$BF24=GRID!$B$33:$BI$33),0))*(1-GRID!$B$69),0))</f>
        <v>27400</v>
      </c>
      <c r="J553" s="47" cm="1">
        <f t="array" ref="J553">IF($I$2="Открытый тариф",
INDEX(GRID!$B$47:$BI$57,MATCH(I$7,GRID!$A$47:$A$57,0),MATCH(1,($U$2=GRID!$B$31:$BI$31)*(КАЛЕНДАРЬ!$BF24=GRID!$B$33:$BI$33), 0)),
ROUNDUP(INDEX(GRID!$B$47:$BI$57,MATCH(I$7,GRID!$A$47:$A$57,0),MATCH(1,($U$2=GRID!$B$31:$BI$31)*(КАЛЕНДАРЬ!$BF24=GRID!$B$33:$BI$33),0))*(1-GRID!$B$69),0))</f>
        <v>27400</v>
      </c>
      <c r="K553" s="47" cm="1">
        <f t="array" ref="K553">IF($I$2="Открытый тариф",
INDEX(GRID!$B$34:$BI$44,MATCH(K$7,GRID!$A$34:$A$44,0),MATCH(1,($U$2=GRID!$B$31:$BI$31)*(КАЛЕНДАРЬ!$BF24=GRID!$B$33:$BI$33), 0)),
ROUNDUP(INDEX(GRID!$B$34:$BI$44,MATCH(K$7,GRID!$A$34:$A$44,0),MATCH(1,($U$2=GRID!$B$31:$BI$31)*(КАЛЕНДАРЬ!$BF24=GRID!$B$33:$BI$33),0))*(1-GRID!$B$69),0))</f>
        <v>28500</v>
      </c>
      <c r="L553" s="47" cm="1">
        <f t="array" ref="L553">IF($I$2="Открытый тариф",
INDEX(GRID!$B$47:$BI$57,MATCH(K$7,GRID!$A$47:$A$57,0),MATCH(1,($U$2=GRID!$B$31:$BI$31)*(КАЛЕНДАРЬ!$BF24=GRID!$B$33:$BI$33), 0)),
ROUNDUP(INDEX(GRID!$B$47:$BI$57,MATCH(K$7,GRID!$A$47:$A$57,0),MATCH(1,($U$2=GRID!$B$31:$BI$31)*(КАЛЕНДАРЬ!$BF24=GRID!$B$33:$BI$33),0))*(1-GRID!$B$69),0))</f>
        <v>28500</v>
      </c>
      <c r="M553" s="47" cm="1">
        <f t="array" ref="M553">IF($I$2="Открытый тариф",
INDEX(GRID!$B$34:$BI$44,MATCH(M$7,GRID!$A$34:$A$44,0),MATCH(1,($U$2=GRID!$B$31:$BI$31)*(КАЛЕНДАРЬ!$BF24=GRID!$B$33:$BI$33), 0)),
ROUNDUP(INDEX(GRID!$B$34:$BI$44,MATCH(M$7,GRID!$A$34:$A$44,0),MATCH(1,($U$2=GRID!$B$31:$BI$31)*(КАЛЕНДАРЬ!$BF24=GRID!$B$33:$BI$33),0))*(1-GRID!$B$69),0))</f>
        <v>30400</v>
      </c>
      <c r="N553" s="47" cm="1">
        <f t="array" ref="N553">IF($I$2="Открытый тариф",
INDEX(GRID!$B$47:$BI$57,MATCH(M$7,GRID!$A$47:$A$57,0),MATCH(1,($U$2=GRID!$B$31:$BI$31)*(КАЛЕНДАРЬ!$BF24=GRID!$B$33:$BI$33), 0)),
ROUNDUP(INDEX(GRID!$B$47:$BI$57,MATCH(M$7,GRID!$A$47:$A$57,0),MATCH(1,($U$2=GRID!$B$31:$BI$31)*(КАЛЕНДАРЬ!$BF24=GRID!$B$33:$BI$33),0))*(1-GRID!$B$69),0))</f>
        <v>30400</v>
      </c>
      <c r="O553" s="49" t="s">
        <v>101</v>
      </c>
      <c r="P553" s="49" t="s">
        <v>101</v>
      </c>
      <c r="Q553" s="49" t="s">
        <v>101</v>
      </c>
      <c r="R553" s="49" t="s">
        <v>101</v>
      </c>
      <c r="S553" s="49" t="s">
        <v>101</v>
      </c>
      <c r="T553" s="49" t="s">
        <v>101</v>
      </c>
      <c r="U553" s="49" t="s">
        <v>101</v>
      </c>
      <c r="V553" s="49" t="s">
        <v>101</v>
      </c>
      <c r="W553" s="49" t="s">
        <v>101</v>
      </c>
      <c r="X553" s="49" t="s">
        <v>101</v>
      </c>
      <c r="Y553" s="146"/>
    </row>
    <row r="554" spans="1:25" x14ac:dyDescent="0.2">
      <c r="A554" s="117" t="s">
        <v>45</v>
      </c>
      <c r="B554" s="117">
        <v>22</v>
      </c>
      <c r="C554" s="47" cm="1">
        <f t="array" ref="C554">IF($I$2="Открытый тариф",
INDEX(GRID!$B$34:$BI$44,MATCH(C$7,GRID!$A$34:$A$44,0),MATCH(1,($U$2=GRID!$B$31:$BI$31)*(КАЛЕНДАРЬ!$BF25=GRID!$B$33:$BI$33), 0)),
ROUNDUP(INDEX(GRID!$B$34:$BI$44,MATCH(C$7,GRID!$A$34:$A$44,0),MATCH(1,($U$2=GRID!$B$31:$BI$31)*(КАЛЕНДАРЬ!$BF25=GRID!$B$33:$BI$33),0))*(1-GRID!$B$69),0))</f>
        <v>22500</v>
      </c>
      <c r="D554" s="47" cm="1">
        <f t="array" ref="D554">IF($I$2="Открытый тариф",
INDEX(GRID!$B$47:$BI$57,MATCH(C$7,GRID!$A$47:$A$57,0),MATCH(1,($U$2=GRID!$B$31:$BI$31)*(КАЛЕНДАРЬ!$BF25=GRID!$B$33:$BI$33), 0)),
ROUNDUP(INDEX(GRID!$B$47:$BI$57,MATCH(C$7,GRID!$A$47:$A$57,0),MATCH(1,($U$2=GRID!$B$31:$BI$31)*(КАЛЕНДАРЬ!$BF25=GRID!$B$33:$BI$33),0))*(1-GRID!$B$69),0))</f>
        <v>22500</v>
      </c>
      <c r="E554" s="47" cm="1">
        <f t="array" ref="E554">IF($I$2="Открытый тариф",
INDEX(GRID!$B$34:$BI$44,MATCH(E$7,GRID!$A$34:$A$44,0),MATCH(1,($U$2=GRID!$B$31:$BI$31)*(КАЛЕНДАРЬ!$BF25=GRID!$B$33:$BI$33), 0)),
ROUNDUP(INDEX(GRID!$B$34:$BI$44,MATCH(E$7,GRID!$A$34:$A$44,0),MATCH(1,($U$2=GRID!$B$31:$BI$31)*(КАЛЕНДАРЬ!$BF25=GRID!$B$33:$BI$33),0))*(1-GRID!$B$69),0))</f>
        <v>24400</v>
      </c>
      <c r="F554" s="47" cm="1">
        <f t="array" ref="F554">IF($I$2="Открытый тариф",
INDEX(GRID!$B$47:$BI$57,MATCH(E$7,GRID!$A$47:$A$57,0),MATCH(1,($U$2=GRID!$B$31:$BI$31)*(КАЛЕНДАРЬ!$BF25=GRID!$B$33:$BI$33), 0)),
ROUNDUP(INDEX(GRID!$B$47:$BI$57,MATCH(E$7,GRID!$A$47:$A$57,0),MATCH(1,($U$2=GRID!$B$31:$BI$31)*(КАЛЕНДАРЬ!$BF25=GRID!$B$33:$BI$33),0))*(1-GRID!$B$69),0))</f>
        <v>24400</v>
      </c>
      <c r="G554" s="47" cm="1">
        <f t="array" ref="G554">IF($I$2="Открытый тариф",
INDEX(GRID!$B$34:$BI$44,MATCH(G$7,GRID!$A$34:$A$44,0),MATCH(1,($U$2=GRID!$B$31:$BI$31)*(КАЛЕНДАРЬ!$BF25=GRID!$B$33:$BI$33), 0)),
ROUNDUP(INDEX(GRID!$B$34:$BI$44,MATCH(G$7,GRID!$A$34:$A$44,0),MATCH(1,($U$2=GRID!$B$31:$BI$31)*(КАЛЕНДАРЬ!$BF25=GRID!$B$33:$BI$33),0))*(1-GRID!$B$69),0))</f>
        <v>25500</v>
      </c>
      <c r="H554" s="47" cm="1">
        <f t="array" ref="H554">IF($I$2="Открытый тариф",
INDEX(GRID!$B$47:$BI$57,MATCH(G$7,GRID!$A$47:$A$57,0),MATCH(1,($U$2=GRID!$B$31:$BI$31)*(КАЛЕНДАРЬ!$BF25=GRID!$B$33:$BI$33), 0)),
ROUNDUP(INDEX(GRID!$B$47:$BI$57,MATCH(G$7,GRID!$A$47:$A$57,0),MATCH(1,($U$2=GRID!$B$31:$BI$31)*(КАЛЕНДАРЬ!$BF25=GRID!$B$33:$BI$33),0))*(1-GRID!$B$69),0))</f>
        <v>25500</v>
      </c>
      <c r="I554" s="47" cm="1">
        <f t="array" ref="I554">IF($I$2="Открытый тариф",
INDEX(GRID!$B$34:$BI$44,MATCH(I$7,GRID!$A$34:$A$44,0),MATCH(1,($U$2=GRID!$B$31:$BI$31)*(КАЛЕНДАРЬ!$BF25=GRID!$B$33:$BI$33), 0)),
ROUNDUP(INDEX(GRID!$B$34:$BI$44,MATCH(I$7,GRID!$A$34:$A$44,0),MATCH(1,($U$2=GRID!$B$31:$BI$31)*(КАЛЕНДАРЬ!$BF25=GRID!$B$33:$BI$33),0))*(1-GRID!$B$69),0))</f>
        <v>27400</v>
      </c>
      <c r="J554" s="47" cm="1">
        <f t="array" ref="J554">IF($I$2="Открытый тариф",
INDEX(GRID!$B$47:$BI$57,MATCH(I$7,GRID!$A$47:$A$57,0),MATCH(1,($U$2=GRID!$B$31:$BI$31)*(КАЛЕНДАРЬ!$BF25=GRID!$B$33:$BI$33), 0)),
ROUNDUP(INDEX(GRID!$B$47:$BI$57,MATCH(I$7,GRID!$A$47:$A$57,0),MATCH(1,($U$2=GRID!$B$31:$BI$31)*(КАЛЕНДАРЬ!$BF25=GRID!$B$33:$BI$33),0))*(1-GRID!$B$69),0))</f>
        <v>27400</v>
      </c>
      <c r="K554" s="47" cm="1">
        <f t="array" ref="K554">IF($I$2="Открытый тариф",
INDEX(GRID!$B$34:$BI$44,MATCH(K$7,GRID!$A$34:$A$44,0),MATCH(1,($U$2=GRID!$B$31:$BI$31)*(КАЛЕНДАРЬ!$BF25=GRID!$B$33:$BI$33), 0)),
ROUNDUP(INDEX(GRID!$B$34:$BI$44,MATCH(K$7,GRID!$A$34:$A$44,0),MATCH(1,($U$2=GRID!$B$31:$BI$31)*(КАЛЕНДАРЬ!$BF25=GRID!$B$33:$BI$33),0))*(1-GRID!$B$69),0))</f>
        <v>28500</v>
      </c>
      <c r="L554" s="47" cm="1">
        <f t="array" ref="L554">IF($I$2="Открытый тариф",
INDEX(GRID!$B$47:$BI$57,MATCH(K$7,GRID!$A$47:$A$57,0),MATCH(1,($U$2=GRID!$B$31:$BI$31)*(КАЛЕНДАРЬ!$BF25=GRID!$B$33:$BI$33), 0)),
ROUNDUP(INDEX(GRID!$B$47:$BI$57,MATCH(K$7,GRID!$A$47:$A$57,0),MATCH(1,($U$2=GRID!$B$31:$BI$31)*(КАЛЕНДАРЬ!$BF25=GRID!$B$33:$BI$33),0))*(1-GRID!$B$69),0))</f>
        <v>28500</v>
      </c>
      <c r="M554" s="47" cm="1">
        <f t="array" ref="M554">IF($I$2="Открытый тариф",
INDEX(GRID!$B$34:$BI$44,MATCH(M$7,GRID!$A$34:$A$44,0),MATCH(1,($U$2=GRID!$B$31:$BI$31)*(КАЛЕНДАРЬ!$BF25=GRID!$B$33:$BI$33), 0)),
ROUNDUP(INDEX(GRID!$B$34:$BI$44,MATCH(M$7,GRID!$A$34:$A$44,0),MATCH(1,($U$2=GRID!$B$31:$BI$31)*(КАЛЕНДАРЬ!$BF25=GRID!$B$33:$BI$33),0))*(1-GRID!$B$69),0))</f>
        <v>30400</v>
      </c>
      <c r="N554" s="47" cm="1">
        <f t="array" ref="N554">IF($I$2="Открытый тариф",
INDEX(GRID!$B$47:$BI$57,MATCH(M$7,GRID!$A$47:$A$57,0),MATCH(1,($U$2=GRID!$B$31:$BI$31)*(КАЛЕНДАРЬ!$BF25=GRID!$B$33:$BI$33), 0)),
ROUNDUP(INDEX(GRID!$B$47:$BI$57,MATCH(M$7,GRID!$A$47:$A$57,0),MATCH(1,($U$2=GRID!$B$31:$BI$31)*(КАЛЕНДАРЬ!$BF25=GRID!$B$33:$BI$33),0))*(1-GRID!$B$69),0))</f>
        <v>30400</v>
      </c>
      <c r="O554" s="49" t="s">
        <v>101</v>
      </c>
      <c r="P554" s="49" t="s">
        <v>101</v>
      </c>
      <c r="Q554" s="49" t="s">
        <v>101</v>
      </c>
      <c r="R554" s="49" t="s">
        <v>101</v>
      </c>
      <c r="S554" s="49" t="s">
        <v>101</v>
      </c>
      <c r="T554" s="49" t="s">
        <v>101</v>
      </c>
      <c r="U554" s="49" t="s">
        <v>101</v>
      </c>
      <c r="V554" s="49" t="s">
        <v>101</v>
      </c>
      <c r="W554" s="49" t="s">
        <v>101</v>
      </c>
      <c r="X554" s="49" t="s">
        <v>101</v>
      </c>
      <c r="Y554" s="146"/>
    </row>
    <row r="555" spans="1:25" x14ac:dyDescent="0.2">
      <c r="A555" s="117" t="s">
        <v>46</v>
      </c>
      <c r="B555" s="117">
        <v>23</v>
      </c>
      <c r="C555" s="47" cm="1">
        <f t="array" ref="C555">IF($I$2="Открытый тариф",
INDEX(GRID!$B$34:$BI$44,MATCH(C$7,GRID!$A$34:$A$44,0),MATCH(1,($U$2=GRID!$B$31:$BI$31)*(КАЛЕНДАРЬ!$BF26=GRID!$B$33:$BI$33), 0)),
ROUNDUP(INDEX(GRID!$B$34:$BI$44,MATCH(C$7,GRID!$A$34:$A$44,0),MATCH(1,($U$2=GRID!$B$31:$BI$31)*(КАЛЕНДАРЬ!$BF26=GRID!$B$33:$BI$33),0))*(1-GRID!$B$69),0))</f>
        <v>22500</v>
      </c>
      <c r="D555" s="47" cm="1">
        <f t="array" ref="D555">IF($I$2="Открытый тариф",
INDEX(GRID!$B$47:$BI$57,MATCH(C$7,GRID!$A$47:$A$57,0),MATCH(1,($U$2=GRID!$B$31:$BI$31)*(КАЛЕНДАРЬ!$BF26=GRID!$B$33:$BI$33), 0)),
ROUNDUP(INDEX(GRID!$B$47:$BI$57,MATCH(C$7,GRID!$A$47:$A$57,0),MATCH(1,($U$2=GRID!$B$31:$BI$31)*(КАЛЕНДАРЬ!$BF26=GRID!$B$33:$BI$33),0))*(1-GRID!$B$69),0))</f>
        <v>22500</v>
      </c>
      <c r="E555" s="47" cm="1">
        <f t="array" ref="E555">IF($I$2="Открытый тариф",
INDEX(GRID!$B$34:$BI$44,MATCH(E$7,GRID!$A$34:$A$44,0),MATCH(1,($U$2=GRID!$B$31:$BI$31)*(КАЛЕНДАРЬ!$BF26=GRID!$B$33:$BI$33), 0)),
ROUNDUP(INDEX(GRID!$B$34:$BI$44,MATCH(E$7,GRID!$A$34:$A$44,0),MATCH(1,($U$2=GRID!$B$31:$BI$31)*(КАЛЕНДАРЬ!$BF26=GRID!$B$33:$BI$33),0))*(1-GRID!$B$69),0))</f>
        <v>24400</v>
      </c>
      <c r="F555" s="47" cm="1">
        <f t="array" ref="F555">IF($I$2="Открытый тариф",
INDEX(GRID!$B$47:$BI$57,MATCH(E$7,GRID!$A$47:$A$57,0),MATCH(1,($U$2=GRID!$B$31:$BI$31)*(КАЛЕНДАРЬ!$BF26=GRID!$B$33:$BI$33), 0)),
ROUNDUP(INDEX(GRID!$B$47:$BI$57,MATCH(E$7,GRID!$A$47:$A$57,0),MATCH(1,($U$2=GRID!$B$31:$BI$31)*(КАЛЕНДАРЬ!$BF26=GRID!$B$33:$BI$33),0))*(1-GRID!$B$69),0))</f>
        <v>24400</v>
      </c>
      <c r="G555" s="47" cm="1">
        <f t="array" ref="G555">IF($I$2="Открытый тариф",
INDEX(GRID!$B$34:$BI$44,MATCH(G$7,GRID!$A$34:$A$44,0),MATCH(1,($U$2=GRID!$B$31:$BI$31)*(КАЛЕНДАРЬ!$BF26=GRID!$B$33:$BI$33), 0)),
ROUNDUP(INDEX(GRID!$B$34:$BI$44,MATCH(G$7,GRID!$A$34:$A$44,0),MATCH(1,($U$2=GRID!$B$31:$BI$31)*(КАЛЕНДАРЬ!$BF26=GRID!$B$33:$BI$33),0))*(1-GRID!$B$69),0))</f>
        <v>25500</v>
      </c>
      <c r="H555" s="47" cm="1">
        <f t="array" ref="H555">IF($I$2="Открытый тариф",
INDEX(GRID!$B$47:$BI$57,MATCH(G$7,GRID!$A$47:$A$57,0),MATCH(1,($U$2=GRID!$B$31:$BI$31)*(КАЛЕНДАРЬ!$BF26=GRID!$B$33:$BI$33), 0)),
ROUNDUP(INDEX(GRID!$B$47:$BI$57,MATCH(G$7,GRID!$A$47:$A$57,0),MATCH(1,($U$2=GRID!$B$31:$BI$31)*(КАЛЕНДАРЬ!$BF26=GRID!$B$33:$BI$33),0))*(1-GRID!$B$69),0))</f>
        <v>25500</v>
      </c>
      <c r="I555" s="47" cm="1">
        <f t="array" ref="I555">IF($I$2="Открытый тариф",
INDEX(GRID!$B$34:$BI$44,MATCH(I$7,GRID!$A$34:$A$44,0),MATCH(1,($U$2=GRID!$B$31:$BI$31)*(КАЛЕНДАРЬ!$BF26=GRID!$B$33:$BI$33), 0)),
ROUNDUP(INDEX(GRID!$B$34:$BI$44,MATCH(I$7,GRID!$A$34:$A$44,0),MATCH(1,($U$2=GRID!$B$31:$BI$31)*(КАЛЕНДАРЬ!$BF26=GRID!$B$33:$BI$33),0))*(1-GRID!$B$69),0))</f>
        <v>27400</v>
      </c>
      <c r="J555" s="47" cm="1">
        <f t="array" ref="J555">IF($I$2="Открытый тариф",
INDEX(GRID!$B$47:$BI$57,MATCH(I$7,GRID!$A$47:$A$57,0),MATCH(1,($U$2=GRID!$B$31:$BI$31)*(КАЛЕНДАРЬ!$BF26=GRID!$B$33:$BI$33), 0)),
ROUNDUP(INDEX(GRID!$B$47:$BI$57,MATCH(I$7,GRID!$A$47:$A$57,0),MATCH(1,($U$2=GRID!$B$31:$BI$31)*(КАЛЕНДАРЬ!$BF26=GRID!$B$33:$BI$33),0))*(1-GRID!$B$69),0))</f>
        <v>27400</v>
      </c>
      <c r="K555" s="47" cm="1">
        <f t="array" ref="K555">IF($I$2="Открытый тариф",
INDEX(GRID!$B$34:$BI$44,MATCH(K$7,GRID!$A$34:$A$44,0),MATCH(1,($U$2=GRID!$B$31:$BI$31)*(КАЛЕНДАРЬ!$BF26=GRID!$B$33:$BI$33), 0)),
ROUNDUP(INDEX(GRID!$B$34:$BI$44,MATCH(K$7,GRID!$A$34:$A$44,0),MATCH(1,($U$2=GRID!$B$31:$BI$31)*(КАЛЕНДАРЬ!$BF26=GRID!$B$33:$BI$33),0))*(1-GRID!$B$69),0))</f>
        <v>28500</v>
      </c>
      <c r="L555" s="47" cm="1">
        <f t="array" ref="L555">IF($I$2="Открытый тариф",
INDEX(GRID!$B$47:$BI$57,MATCH(K$7,GRID!$A$47:$A$57,0),MATCH(1,($U$2=GRID!$B$31:$BI$31)*(КАЛЕНДАРЬ!$BF26=GRID!$B$33:$BI$33), 0)),
ROUNDUP(INDEX(GRID!$B$47:$BI$57,MATCH(K$7,GRID!$A$47:$A$57,0),MATCH(1,($U$2=GRID!$B$31:$BI$31)*(КАЛЕНДАРЬ!$BF26=GRID!$B$33:$BI$33),0))*(1-GRID!$B$69),0))</f>
        <v>28500</v>
      </c>
      <c r="M555" s="47" cm="1">
        <f t="array" ref="M555">IF($I$2="Открытый тариф",
INDEX(GRID!$B$34:$BI$44,MATCH(M$7,GRID!$A$34:$A$44,0),MATCH(1,($U$2=GRID!$B$31:$BI$31)*(КАЛЕНДАРЬ!$BF26=GRID!$B$33:$BI$33), 0)),
ROUNDUP(INDEX(GRID!$B$34:$BI$44,MATCH(M$7,GRID!$A$34:$A$44,0),MATCH(1,($U$2=GRID!$B$31:$BI$31)*(КАЛЕНДАРЬ!$BF26=GRID!$B$33:$BI$33),0))*(1-GRID!$B$69),0))</f>
        <v>30400</v>
      </c>
      <c r="N555" s="47" cm="1">
        <f t="array" ref="N555">IF($I$2="Открытый тариф",
INDEX(GRID!$B$47:$BI$57,MATCH(M$7,GRID!$A$47:$A$57,0),MATCH(1,($U$2=GRID!$B$31:$BI$31)*(КАЛЕНДАРЬ!$BF26=GRID!$B$33:$BI$33), 0)),
ROUNDUP(INDEX(GRID!$B$47:$BI$57,MATCH(M$7,GRID!$A$47:$A$57,0),MATCH(1,($U$2=GRID!$B$31:$BI$31)*(КАЛЕНДАРЬ!$BF26=GRID!$B$33:$BI$33),0))*(1-GRID!$B$69),0))</f>
        <v>30400</v>
      </c>
      <c r="O555" s="49" t="s">
        <v>101</v>
      </c>
      <c r="P555" s="49" t="s">
        <v>101</v>
      </c>
      <c r="Q555" s="49" t="s">
        <v>101</v>
      </c>
      <c r="R555" s="49" t="s">
        <v>101</v>
      </c>
      <c r="S555" s="49" t="s">
        <v>101</v>
      </c>
      <c r="T555" s="49" t="s">
        <v>101</v>
      </c>
      <c r="U555" s="49" t="s">
        <v>101</v>
      </c>
      <c r="V555" s="49" t="s">
        <v>101</v>
      </c>
      <c r="W555" s="49" t="s">
        <v>101</v>
      </c>
      <c r="X555" s="49" t="s">
        <v>101</v>
      </c>
      <c r="Y555" s="146"/>
    </row>
    <row r="556" spans="1:25" x14ac:dyDescent="0.2">
      <c r="A556" s="117" t="s">
        <v>47</v>
      </c>
      <c r="B556" s="117">
        <v>24</v>
      </c>
      <c r="C556" s="47" cm="1">
        <f t="array" ref="C556">IF($I$2="Открытый тариф",
INDEX(GRID!$B$34:$BI$44,MATCH(C$7,GRID!$A$34:$A$44,0),MATCH(1,($U$2=GRID!$B$31:$BI$31)*(КАЛЕНДАРЬ!$BF27=GRID!$B$33:$BI$33), 0)),
ROUNDUP(INDEX(GRID!$B$34:$BI$44,MATCH(C$7,GRID!$A$34:$A$44,0),MATCH(1,($U$2=GRID!$B$31:$BI$31)*(КАЛЕНДАРЬ!$BF27=GRID!$B$33:$BI$33),0))*(1-GRID!$B$69),0))</f>
        <v>22500</v>
      </c>
      <c r="D556" s="47" cm="1">
        <f t="array" ref="D556">IF($I$2="Открытый тариф",
INDEX(GRID!$B$47:$BI$57,MATCH(C$7,GRID!$A$47:$A$57,0),MATCH(1,($U$2=GRID!$B$31:$BI$31)*(КАЛЕНДАРЬ!$BF27=GRID!$B$33:$BI$33), 0)),
ROUNDUP(INDEX(GRID!$B$47:$BI$57,MATCH(C$7,GRID!$A$47:$A$57,0),MATCH(1,($U$2=GRID!$B$31:$BI$31)*(КАЛЕНДАРЬ!$BF27=GRID!$B$33:$BI$33),0))*(1-GRID!$B$69),0))</f>
        <v>22500</v>
      </c>
      <c r="E556" s="47" cm="1">
        <f t="array" ref="E556">IF($I$2="Открытый тариф",
INDEX(GRID!$B$34:$BI$44,MATCH(E$7,GRID!$A$34:$A$44,0),MATCH(1,($U$2=GRID!$B$31:$BI$31)*(КАЛЕНДАРЬ!$BF27=GRID!$B$33:$BI$33), 0)),
ROUNDUP(INDEX(GRID!$B$34:$BI$44,MATCH(E$7,GRID!$A$34:$A$44,0),MATCH(1,($U$2=GRID!$B$31:$BI$31)*(КАЛЕНДАРЬ!$BF27=GRID!$B$33:$BI$33),0))*(1-GRID!$B$69),0))</f>
        <v>24400</v>
      </c>
      <c r="F556" s="47" cm="1">
        <f t="array" ref="F556">IF($I$2="Открытый тариф",
INDEX(GRID!$B$47:$BI$57,MATCH(E$7,GRID!$A$47:$A$57,0),MATCH(1,($U$2=GRID!$B$31:$BI$31)*(КАЛЕНДАРЬ!$BF27=GRID!$B$33:$BI$33), 0)),
ROUNDUP(INDEX(GRID!$B$47:$BI$57,MATCH(E$7,GRID!$A$47:$A$57,0),MATCH(1,($U$2=GRID!$B$31:$BI$31)*(КАЛЕНДАРЬ!$BF27=GRID!$B$33:$BI$33),0))*(1-GRID!$B$69),0))</f>
        <v>24400</v>
      </c>
      <c r="G556" s="47" cm="1">
        <f t="array" ref="G556">IF($I$2="Открытый тариф",
INDEX(GRID!$B$34:$BI$44,MATCH(G$7,GRID!$A$34:$A$44,0),MATCH(1,($U$2=GRID!$B$31:$BI$31)*(КАЛЕНДАРЬ!$BF27=GRID!$B$33:$BI$33), 0)),
ROUNDUP(INDEX(GRID!$B$34:$BI$44,MATCH(G$7,GRID!$A$34:$A$44,0),MATCH(1,($U$2=GRID!$B$31:$BI$31)*(КАЛЕНДАРЬ!$BF27=GRID!$B$33:$BI$33),0))*(1-GRID!$B$69),0))</f>
        <v>25500</v>
      </c>
      <c r="H556" s="47" cm="1">
        <f t="array" ref="H556">IF($I$2="Открытый тариф",
INDEX(GRID!$B$47:$BI$57,MATCH(G$7,GRID!$A$47:$A$57,0),MATCH(1,($U$2=GRID!$B$31:$BI$31)*(КАЛЕНДАРЬ!$BF27=GRID!$B$33:$BI$33), 0)),
ROUNDUP(INDEX(GRID!$B$47:$BI$57,MATCH(G$7,GRID!$A$47:$A$57,0),MATCH(1,($U$2=GRID!$B$31:$BI$31)*(КАЛЕНДАРЬ!$BF27=GRID!$B$33:$BI$33),0))*(1-GRID!$B$69),0))</f>
        <v>25500</v>
      </c>
      <c r="I556" s="47" cm="1">
        <f t="array" ref="I556">IF($I$2="Открытый тариф",
INDEX(GRID!$B$34:$BI$44,MATCH(I$7,GRID!$A$34:$A$44,0),MATCH(1,($U$2=GRID!$B$31:$BI$31)*(КАЛЕНДАРЬ!$BF27=GRID!$B$33:$BI$33), 0)),
ROUNDUP(INDEX(GRID!$B$34:$BI$44,MATCH(I$7,GRID!$A$34:$A$44,0),MATCH(1,($U$2=GRID!$B$31:$BI$31)*(КАЛЕНДАРЬ!$BF27=GRID!$B$33:$BI$33),0))*(1-GRID!$B$69),0))</f>
        <v>27400</v>
      </c>
      <c r="J556" s="47" cm="1">
        <f t="array" ref="J556">IF($I$2="Открытый тариф",
INDEX(GRID!$B$47:$BI$57,MATCH(I$7,GRID!$A$47:$A$57,0),MATCH(1,($U$2=GRID!$B$31:$BI$31)*(КАЛЕНДАРЬ!$BF27=GRID!$B$33:$BI$33), 0)),
ROUNDUP(INDEX(GRID!$B$47:$BI$57,MATCH(I$7,GRID!$A$47:$A$57,0),MATCH(1,($U$2=GRID!$B$31:$BI$31)*(КАЛЕНДАРЬ!$BF27=GRID!$B$33:$BI$33),0))*(1-GRID!$B$69),0))</f>
        <v>27400</v>
      </c>
      <c r="K556" s="47" cm="1">
        <f t="array" ref="K556">IF($I$2="Открытый тариф",
INDEX(GRID!$B$34:$BI$44,MATCH(K$7,GRID!$A$34:$A$44,0),MATCH(1,($U$2=GRID!$B$31:$BI$31)*(КАЛЕНДАРЬ!$BF27=GRID!$B$33:$BI$33), 0)),
ROUNDUP(INDEX(GRID!$B$34:$BI$44,MATCH(K$7,GRID!$A$34:$A$44,0),MATCH(1,($U$2=GRID!$B$31:$BI$31)*(КАЛЕНДАРЬ!$BF27=GRID!$B$33:$BI$33),0))*(1-GRID!$B$69),0))</f>
        <v>28500</v>
      </c>
      <c r="L556" s="47" cm="1">
        <f t="array" ref="L556">IF($I$2="Открытый тариф",
INDEX(GRID!$B$47:$BI$57,MATCH(K$7,GRID!$A$47:$A$57,0),MATCH(1,($U$2=GRID!$B$31:$BI$31)*(КАЛЕНДАРЬ!$BF27=GRID!$B$33:$BI$33), 0)),
ROUNDUP(INDEX(GRID!$B$47:$BI$57,MATCH(K$7,GRID!$A$47:$A$57,0),MATCH(1,($U$2=GRID!$B$31:$BI$31)*(КАЛЕНДАРЬ!$BF27=GRID!$B$33:$BI$33),0))*(1-GRID!$B$69),0))</f>
        <v>28500</v>
      </c>
      <c r="M556" s="47" cm="1">
        <f t="array" ref="M556">IF($I$2="Открытый тариф",
INDEX(GRID!$B$34:$BI$44,MATCH(M$7,GRID!$A$34:$A$44,0),MATCH(1,($U$2=GRID!$B$31:$BI$31)*(КАЛЕНДАРЬ!$BF27=GRID!$B$33:$BI$33), 0)),
ROUNDUP(INDEX(GRID!$B$34:$BI$44,MATCH(M$7,GRID!$A$34:$A$44,0),MATCH(1,($U$2=GRID!$B$31:$BI$31)*(КАЛЕНДАРЬ!$BF27=GRID!$B$33:$BI$33),0))*(1-GRID!$B$69),0))</f>
        <v>30400</v>
      </c>
      <c r="N556" s="47" cm="1">
        <f t="array" ref="N556">IF($I$2="Открытый тариф",
INDEX(GRID!$B$47:$BI$57,MATCH(M$7,GRID!$A$47:$A$57,0),MATCH(1,($U$2=GRID!$B$31:$BI$31)*(КАЛЕНДАРЬ!$BF27=GRID!$B$33:$BI$33), 0)),
ROUNDUP(INDEX(GRID!$B$47:$BI$57,MATCH(M$7,GRID!$A$47:$A$57,0),MATCH(1,($U$2=GRID!$B$31:$BI$31)*(КАЛЕНДАРЬ!$BF27=GRID!$B$33:$BI$33),0))*(1-GRID!$B$69),0))</f>
        <v>30400</v>
      </c>
      <c r="O556" s="49" t="s">
        <v>101</v>
      </c>
      <c r="P556" s="49" t="s">
        <v>101</v>
      </c>
      <c r="Q556" s="49" t="s">
        <v>101</v>
      </c>
      <c r="R556" s="49" t="s">
        <v>101</v>
      </c>
      <c r="S556" s="49" t="s">
        <v>101</v>
      </c>
      <c r="T556" s="49" t="s">
        <v>101</v>
      </c>
      <c r="U556" s="49" t="s">
        <v>101</v>
      </c>
      <c r="V556" s="49" t="s">
        <v>101</v>
      </c>
      <c r="W556" s="49" t="s">
        <v>101</v>
      </c>
      <c r="X556" s="49" t="s">
        <v>101</v>
      </c>
      <c r="Y556" s="146"/>
    </row>
    <row r="557" spans="1:25" x14ac:dyDescent="0.2">
      <c r="A557" s="117" t="s">
        <v>48</v>
      </c>
      <c r="B557" s="117">
        <v>25</v>
      </c>
      <c r="C557" s="47" cm="1">
        <f t="array" ref="C557">IF($I$2="Открытый тариф",
INDEX(GRID!$B$34:$BI$44,MATCH(C$7,GRID!$A$34:$A$44,0),MATCH(1,($U$2=GRID!$B$31:$BI$31)*(КАЛЕНДАРЬ!$BF28=GRID!$B$33:$BI$33), 0)),
ROUNDUP(INDEX(GRID!$B$34:$BI$44,MATCH(C$7,GRID!$A$34:$A$44,0),MATCH(1,($U$2=GRID!$B$31:$BI$31)*(КАЛЕНДАРЬ!$BF28=GRID!$B$33:$BI$33),0))*(1-GRID!$B$69),0))</f>
        <v>22500</v>
      </c>
      <c r="D557" s="47" cm="1">
        <f t="array" ref="D557">IF($I$2="Открытый тариф",
INDEX(GRID!$B$47:$BI$57,MATCH(C$7,GRID!$A$47:$A$57,0),MATCH(1,($U$2=GRID!$B$31:$BI$31)*(КАЛЕНДАРЬ!$BF28=GRID!$B$33:$BI$33), 0)),
ROUNDUP(INDEX(GRID!$B$47:$BI$57,MATCH(C$7,GRID!$A$47:$A$57,0),MATCH(1,($U$2=GRID!$B$31:$BI$31)*(КАЛЕНДАРЬ!$BF28=GRID!$B$33:$BI$33),0))*(1-GRID!$B$69),0))</f>
        <v>22500</v>
      </c>
      <c r="E557" s="47" cm="1">
        <f t="array" ref="E557">IF($I$2="Открытый тариф",
INDEX(GRID!$B$34:$BI$44,MATCH(E$7,GRID!$A$34:$A$44,0),MATCH(1,($U$2=GRID!$B$31:$BI$31)*(КАЛЕНДАРЬ!$BF28=GRID!$B$33:$BI$33), 0)),
ROUNDUP(INDEX(GRID!$B$34:$BI$44,MATCH(E$7,GRID!$A$34:$A$44,0),MATCH(1,($U$2=GRID!$B$31:$BI$31)*(КАЛЕНДАРЬ!$BF28=GRID!$B$33:$BI$33),0))*(1-GRID!$B$69),0))</f>
        <v>24400</v>
      </c>
      <c r="F557" s="47" cm="1">
        <f t="array" ref="F557">IF($I$2="Открытый тариф",
INDEX(GRID!$B$47:$BI$57,MATCH(E$7,GRID!$A$47:$A$57,0),MATCH(1,($U$2=GRID!$B$31:$BI$31)*(КАЛЕНДАРЬ!$BF28=GRID!$B$33:$BI$33), 0)),
ROUNDUP(INDEX(GRID!$B$47:$BI$57,MATCH(E$7,GRID!$A$47:$A$57,0),MATCH(1,($U$2=GRID!$B$31:$BI$31)*(КАЛЕНДАРЬ!$BF28=GRID!$B$33:$BI$33),0))*(1-GRID!$B$69),0))</f>
        <v>24400</v>
      </c>
      <c r="G557" s="47" cm="1">
        <f t="array" ref="G557">IF($I$2="Открытый тариф",
INDEX(GRID!$B$34:$BI$44,MATCH(G$7,GRID!$A$34:$A$44,0),MATCH(1,($U$2=GRID!$B$31:$BI$31)*(КАЛЕНДАРЬ!$BF28=GRID!$B$33:$BI$33), 0)),
ROUNDUP(INDEX(GRID!$B$34:$BI$44,MATCH(G$7,GRID!$A$34:$A$44,0),MATCH(1,($U$2=GRID!$B$31:$BI$31)*(КАЛЕНДАРЬ!$BF28=GRID!$B$33:$BI$33),0))*(1-GRID!$B$69),0))</f>
        <v>25500</v>
      </c>
      <c r="H557" s="47" cm="1">
        <f t="array" ref="H557">IF($I$2="Открытый тариф",
INDEX(GRID!$B$47:$BI$57,MATCH(G$7,GRID!$A$47:$A$57,0),MATCH(1,($U$2=GRID!$B$31:$BI$31)*(КАЛЕНДАРЬ!$BF28=GRID!$B$33:$BI$33), 0)),
ROUNDUP(INDEX(GRID!$B$47:$BI$57,MATCH(G$7,GRID!$A$47:$A$57,0),MATCH(1,($U$2=GRID!$B$31:$BI$31)*(КАЛЕНДАРЬ!$BF28=GRID!$B$33:$BI$33),0))*(1-GRID!$B$69),0))</f>
        <v>25500</v>
      </c>
      <c r="I557" s="47" cm="1">
        <f t="array" ref="I557">IF($I$2="Открытый тариф",
INDEX(GRID!$B$34:$BI$44,MATCH(I$7,GRID!$A$34:$A$44,0),MATCH(1,($U$2=GRID!$B$31:$BI$31)*(КАЛЕНДАРЬ!$BF28=GRID!$B$33:$BI$33), 0)),
ROUNDUP(INDEX(GRID!$B$34:$BI$44,MATCH(I$7,GRID!$A$34:$A$44,0),MATCH(1,($U$2=GRID!$B$31:$BI$31)*(КАЛЕНДАРЬ!$BF28=GRID!$B$33:$BI$33),0))*(1-GRID!$B$69),0))</f>
        <v>27400</v>
      </c>
      <c r="J557" s="47" cm="1">
        <f t="array" ref="J557">IF($I$2="Открытый тариф",
INDEX(GRID!$B$47:$BI$57,MATCH(I$7,GRID!$A$47:$A$57,0),MATCH(1,($U$2=GRID!$B$31:$BI$31)*(КАЛЕНДАРЬ!$BF28=GRID!$B$33:$BI$33), 0)),
ROUNDUP(INDEX(GRID!$B$47:$BI$57,MATCH(I$7,GRID!$A$47:$A$57,0),MATCH(1,($U$2=GRID!$B$31:$BI$31)*(КАЛЕНДАРЬ!$BF28=GRID!$B$33:$BI$33),0))*(1-GRID!$B$69),0))</f>
        <v>27400</v>
      </c>
      <c r="K557" s="47" cm="1">
        <f t="array" ref="K557">IF($I$2="Открытый тариф",
INDEX(GRID!$B$34:$BI$44,MATCH(K$7,GRID!$A$34:$A$44,0),MATCH(1,($U$2=GRID!$B$31:$BI$31)*(КАЛЕНДАРЬ!$BF28=GRID!$B$33:$BI$33), 0)),
ROUNDUP(INDEX(GRID!$B$34:$BI$44,MATCH(K$7,GRID!$A$34:$A$44,0),MATCH(1,($U$2=GRID!$B$31:$BI$31)*(КАЛЕНДАРЬ!$BF28=GRID!$B$33:$BI$33),0))*(1-GRID!$B$69),0))</f>
        <v>28500</v>
      </c>
      <c r="L557" s="47" cm="1">
        <f t="array" ref="L557">IF($I$2="Открытый тариф",
INDEX(GRID!$B$47:$BI$57,MATCH(K$7,GRID!$A$47:$A$57,0),MATCH(1,($U$2=GRID!$B$31:$BI$31)*(КАЛЕНДАРЬ!$BF28=GRID!$B$33:$BI$33), 0)),
ROUNDUP(INDEX(GRID!$B$47:$BI$57,MATCH(K$7,GRID!$A$47:$A$57,0),MATCH(1,($U$2=GRID!$B$31:$BI$31)*(КАЛЕНДАРЬ!$BF28=GRID!$B$33:$BI$33),0))*(1-GRID!$B$69),0))</f>
        <v>28500</v>
      </c>
      <c r="M557" s="47" cm="1">
        <f t="array" ref="M557">IF($I$2="Открытый тариф",
INDEX(GRID!$B$34:$BI$44,MATCH(M$7,GRID!$A$34:$A$44,0),MATCH(1,($U$2=GRID!$B$31:$BI$31)*(КАЛЕНДАРЬ!$BF28=GRID!$B$33:$BI$33), 0)),
ROUNDUP(INDEX(GRID!$B$34:$BI$44,MATCH(M$7,GRID!$A$34:$A$44,0),MATCH(1,($U$2=GRID!$B$31:$BI$31)*(КАЛЕНДАРЬ!$BF28=GRID!$B$33:$BI$33),0))*(1-GRID!$B$69),0))</f>
        <v>30400</v>
      </c>
      <c r="N557" s="47" cm="1">
        <f t="array" ref="N557">IF($I$2="Открытый тариф",
INDEX(GRID!$B$47:$BI$57,MATCH(M$7,GRID!$A$47:$A$57,0),MATCH(1,($U$2=GRID!$B$31:$BI$31)*(КАЛЕНДАРЬ!$BF28=GRID!$B$33:$BI$33), 0)),
ROUNDUP(INDEX(GRID!$B$47:$BI$57,MATCH(M$7,GRID!$A$47:$A$57,0),MATCH(1,($U$2=GRID!$B$31:$BI$31)*(КАЛЕНДАРЬ!$BF28=GRID!$B$33:$BI$33),0))*(1-GRID!$B$69),0))</f>
        <v>30400</v>
      </c>
      <c r="O557" s="49" t="s">
        <v>101</v>
      </c>
      <c r="P557" s="49" t="s">
        <v>101</v>
      </c>
      <c r="Q557" s="49" t="s">
        <v>101</v>
      </c>
      <c r="R557" s="49" t="s">
        <v>101</v>
      </c>
      <c r="S557" s="49" t="s">
        <v>101</v>
      </c>
      <c r="T557" s="49" t="s">
        <v>101</v>
      </c>
      <c r="U557" s="49" t="s">
        <v>101</v>
      </c>
      <c r="V557" s="49" t="s">
        <v>101</v>
      </c>
      <c r="W557" s="49" t="s">
        <v>101</v>
      </c>
      <c r="X557" s="49" t="s">
        <v>101</v>
      </c>
      <c r="Y557" s="146"/>
    </row>
    <row r="558" spans="1:25" x14ac:dyDescent="0.2">
      <c r="A558" s="117" t="s">
        <v>42</v>
      </c>
      <c r="B558" s="117">
        <v>26</v>
      </c>
      <c r="C558" s="47" cm="1">
        <f t="array" ref="C558">IF($I$2="Открытый тариф",
INDEX(GRID!$B$34:$BI$44,MATCH(C$7,GRID!$A$34:$A$44,0),MATCH(1,($U$2=GRID!$B$31:$BI$31)*(КАЛЕНДАРЬ!$BF29=GRID!$B$33:$BI$33), 0)),
ROUNDUP(INDEX(GRID!$B$34:$BI$44,MATCH(C$7,GRID!$A$34:$A$44,0),MATCH(1,($U$2=GRID!$B$31:$BI$31)*(КАЛЕНДАРЬ!$BF29=GRID!$B$33:$BI$33),0))*(1-GRID!$B$69),0))</f>
        <v>22500</v>
      </c>
      <c r="D558" s="47" cm="1">
        <f t="array" ref="D558">IF($I$2="Открытый тариф",
INDEX(GRID!$B$47:$BI$57,MATCH(C$7,GRID!$A$47:$A$57,0),MATCH(1,($U$2=GRID!$B$31:$BI$31)*(КАЛЕНДАРЬ!$BF29=GRID!$B$33:$BI$33), 0)),
ROUNDUP(INDEX(GRID!$B$47:$BI$57,MATCH(C$7,GRID!$A$47:$A$57,0),MATCH(1,($U$2=GRID!$B$31:$BI$31)*(КАЛЕНДАРЬ!$BF29=GRID!$B$33:$BI$33),0))*(1-GRID!$B$69),0))</f>
        <v>22500</v>
      </c>
      <c r="E558" s="47" cm="1">
        <f t="array" ref="E558">IF($I$2="Открытый тариф",
INDEX(GRID!$B$34:$BI$44,MATCH(E$7,GRID!$A$34:$A$44,0),MATCH(1,($U$2=GRID!$B$31:$BI$31)*(КАЛЕНДАРЬ!$BF29=GRID!$B$33:$BI$33), 0)),
ROUNDUP(INDEX(GRID!$B$34:$BI$44,MATCH(E$7,GRID!$A$34:$A$44,0),MATCH(1,($U$2=GRID!$B$31:$BI$31)*(КАЛЕНДАРЬ!$BF29=GRID!$B$33:$BI$33),0))*(1-GRID!$B$69),0))</f>
        <v>24400</v>
      </c>
      <c r="F558" s="47" cm="1">
        <f t="array" ref="F558">IF($I$2="Открытый тариф",
INDEX(GRID!$B$47:$BI$57,MATCH(E$7,GRID!$A$47:$A$57,0),MATCH(1,($U$2=GRID!$B$31:$BI$31)*(КАЛЕНДАРЬ!$BF29=GRID!$B$33:$BI$33), 0)),
ROUNDUP(INDEX(GRID!$B$47:$BI$57,MATCH(E$7,GRID!$A$47:$A$57,0),MATCH(1,($U$2=GRID!$B$31:$BI$31)*(КАЛЕНДАРЬ!$BF29=GRID!$B$33:$BI$33),0))*(1-GRID!$B$69),0))</f>
        <v>24400</v>
      </c>
      <c r="G558" s="47" cm="1">
        <f t="array" ref="G558">IF($I$2="Открытый тариф",
INDEX(GRID!$B$34:$BI$44,MATCH(G$7,GRID!$A$34:$A$44,0),MATCH(1,($U$2=GRID!$B$31:$BI$31)*(КАЛЕНДАРЬ!$BF29=GRID!$B$33:$BI$33), 0)),
ROUNDUP(INDEX(GRID!$B$34:$BI$44,MATCH(G$7,GRID!$A$34:$A$44,0),MATCH(1,($U$2=GRID!$B$31:$BI$31)*(КАЛЕНДАРЬ!$BF29=GRID!$B$33:$BI$33),0))*(1-GRID!$B$69),0))</f>
        <v>25500</v>
      </c>
      <c r="H558" s="47" cm="1">
        <f t="array" ref="H558">IF($I$2="Открытый тариф",
INDEX(GRID!$B$47:$BI$57,MATCH(G$7,GRID!$A$47:$A$57,0),MATCH(1,($U$2=GRID!$B$31:$BI$31)*(КАЛЕНДАРЬ!$BF29=GRID!$B$33:$BI$33), 0)),
ROUNDUP(INDEX(GRID!$B$47:$BI$57,MATCH(G$7,GRID!$A$47:$A$57,0),MATCH(1,($U$2=GRID!$B$31:$BI$31)*(КАЛЕНДАРЬ!$BF29=GRID!$B$33:$BI$33),0))*(1-GRID!$B$69),0))</f>
        <v>25500</v>
      </c>
      <c r="I558" s="47" cm="1">
        <f t="array" ref="I558">IF($I$2="Открытый тариф",
INDEX(GRID!$B$34:$BI$44,MATCH(I$7,GRID!$A$34:$A$44,0),MATCH(1,($U$2=GRID!$B$31:$BI$31)*(КАЛЕНДАРЬ!$BF29=GRID!$B$33:$BI$33), 0)),
ROUNDUP(INDEX(GRID!$B$34:$BI$44,MATCH(I$7,GRID!$A$34:$A$44,0),MATCH(1,($U$2=GRID!$B$31:$BI$31)*(КАЛЕНДАРЬ!$BF29=GRID!$B$33:$BI$33),0))*(1-GRID!$B$69),0))</f>
        <v>27400</v>
      </c>
      <c r="J558" s="47" cm="1">
        <f t="array" ref="J558">IF($I$2="Открытый тариф",
INDEX(GRID!$B$47:$BI$57,MATCH(I$7,GRID!$A$47:$A$57,0),MATCH(1,($U$2=GRID!$B$31:$BI$31)*(КАЛЕНДАРЬ!$BF29=GRID!$B$33:$BI$33), 0)),
ROUNDUP(INDEX(GRID!$B$47:$BI$57,MATCH(I$7,GRID!$A$47:$A$57,0),MATCH(1,($U$2=GRID!$B$31:$BI$31)*(КАЛЕНДАРЬ!$BF29=GRID!$B$33:$BI$33),0))*(1-GRID!$B$69),0))</f>
        <v>27400</v>
      </c>
      <c r="K558" s="47" cm="1">
        <f t="array" ref="K558">IF($I$2="Открытый тариф",
INDEX(GRID!$B$34:$BI$44,MATCH(K$7,GRID!$A$34:$A$44,0),MATCH(1,($U$2=GRID!$B$31:$BI$31)*(КАЛЕНДАРЬ!$BF29=GRID!$B$33:$BI$33), 0)),
ROUNDUP(INDEX(GRID!$B$34:$BI$44,MATCH(K$7,GRID!$A$34:$A$44,0),MATCH(1,($U$2=GRID!$B$31:$BI$31)*(КАЛЕНДАРЬ!$BF29=GRID!$B$33:$BI$33),0))*(1-GRID!$B$69),0))</f>
        <v>28500</v>
      </c>
      <c r="L558" s="47" cm="1">
        <f t="array" ref="L558">IF($I$2="Открытый тариф",
INDEX(GRID!$B$47:$BI$57,MATCH(K$7,GRID!$A$47:$A$57,0),MATCH(1,($U$2=GRID!$B$31:$BI$31)*(КАЛЕНДАРЬ!$BF29=GRID!$B$33:$BI$33), 0)),
ROUNDUP(INDEX(GRID!$B$47:$BI$57,MATCH(K$7,GRID!$A$47:$A$57,0),MATCH(1,($U$2=GRID!$B$31:$BI$31)*(КАЛЕНДАРЬ!$BF29=GRID!$B$33:$BI$33),0))*(1-GRID!$B$69),0))</f>
        <v>28500</v>
      </c>
      <c r="M558" s="47" cm="1">
        <f t="array" ref="M558">IF($I$2="Открытый тариф",
INDEX(GRID!$B$34:$BI$44,MATCH(M$7,GRID!$A$34:$A$44,0),MATCH(1,($U$2=GRID!$B$31:$BI$31)*(КАЛЕНДАРЬ!$BF29=GRID!$B$33:$BI$33), 0)),
ROUNDUP(INDEX(GRID!$B$34:$BI$44,MATCH(M$7,GRID!$A$34:$A$44,0),MATCH(1,($U$2=GRID!$B$31:$BI$31)*(КАЛЕНДАРЬ!$BF29=GRID!$B$33:$BI$33),0))*(1-GRID!$B$69),0))</f>
        <v>30400</v>
      </c>
      <c r="N558" s="47" cm="1">
        <f t="array" ref="N558">IF($I$2="Открытый тариф",
INDEX(GRID!$B$47:$BI$57,MATCH(M$7,GRID!$A$47:$A$57,0),MATCH(1,($U$2=GRID!$B$31:$BI$31)*(КАЛЕНДАРЬ!$BF29=GRID!$B$33:$BI$33), 0)),
ROUNDUP(INDEX(GRID!$B$47:$BI$57,MATCH(M$7,GRID!$A$47:$A$57,0),MATCH(1,($U$2=GRID!$B$31:$BI$31)*(КАЛЕНДАРЬ!$BF29=GRID!$B$33:$BI$33),0))*(1-GRID!$B$69),0))</f>
        <v>30400</v>
      </c>
      <c r="O558" s="49" t="s">
        <v>101</v>
      </c>
      <c r="P558" s="49" t="s">
        <v>101</v>
      </c>
      <c r="Q558" s="49" t="s">
        <v>101</v>
      </c>
      <c r="R558" s="49" t="s">
        <v>101</v>
      </c>
      <c r="S558" s="49" t="s">
        <v>101</v>
      </c>
      <c r="T558" s="49" t="s">
        <v>101</v>
      </c>
      <c r="U558" s="49" t="s">
        <v>101</v>
      </c>
      <c r="V558" s="49" t="s">
        <v>101</v>
      </c>
      <c r="W558" s="49" t="s">
        <v>101</v>
      </c>
      <c r="X558" s="49" t="s">
        <v>101</v>
      </c>
      <c r="Y558" s="146"/>
    </row>
    <row r="559" spans="1:25" x14ac:dyDescent="0.2">
      <c r="A559" s="117" t="s">
        <v>43</v>
      </c>
      <c r="B559" s="117">
        <v>27</v>
      </c>
      <c r="C559" s="47" cm="1">
        <f t="array" ref="C559">IF($I$2="Открытый тариф",
INDEX(GRID!$B$34:$BI$44,MATCH(C$7,GRID!$A$34:$A$44,0),MATCH(1,($U$2=GRID!$B$31:$BI$31)*(КАЛЕНДАРЬ!$BF30=GRID!$B$33:$BI$33), 0)),
ROUNDUP(INDEX(GRID!$B$34:$BI$44,MATCH(C$7,GRID!$A$34:$A$44,0),MATCH(1,($U$2=GRID!$B$31:$BI$31)*(КАЛЕНДАРЬ!$BF30=GRID!$B$33:$BI$33),0))*(1-GRID!$B$69),0))</f>
        <v>22500</v>
      </c>
      <c r="D559" s="47" cm="1">
        <f t="array" ref="D559">IF($I$2="Открытый тариф",
INDEX(GRID!$B$47:$BI$57,MATCH(C$7,GRID!$A$47:$A$57,0),MATCH(1,($U$2=GRID!$B$31:$BI$31)*(КАЛЕНДАРЬ!$BF30=GRID!$B$33:$BI$33), 0)),
ROUNDUP(INDEX(GRID!$B$47:$BI$57,MATCH(C$7,GRID!$A$47:$A$57,0),MATCH(1,($U$2=GRID!$B$31:$BI$31)*(КАЛЕНДАРЬ!$BF30=GRID!$B$33:$BI$33),0))*(1-GRID!$B$69),0))</f>
        <v>22500</v>
      </c>
      <c r="E559" s="47" cm="1">
        <f t="array" ref="E559">IF($I$2="Открытый тариф",
INDEX(GRID!$B$34:$BI$44,MATCH(E$7,GRID!$A$34:$A$44,0),MATCH(1,($U$2=GRID!$B$31:$BI$31)*(КАЛЕНДАРЬ!$BF30=GRID!$B$33:$BI$33), 0)),
ROUNDUP(INDEX(GRID!$B$34:$BI$44,MATCH(E$7,GRID!$A$34:$A$44,0),MATCH(1,($U$2=GRID!$B$31:$BI$31)*(КАЛЕНДАРЬ!$BF30=GRID!$B$33:$BI$33),0))*(1-GRID!$B$69),0))</f>
        <v>24400</v>
      </c>
      <c r="F559" s="47" cm="1">
        <f t="array" ref="F559">IF($I$2="Открытый тариф",
INDEX(GRID!$B$47:$BI$57,MATCH(E$7,GRID!$A$47:$A$57,0),MATCH(1,($U$2=GRID!$B$31:$BI$31)*(КАЛЕНДАРЬ!$BF30=GRID!$B$33:$BI$33), 0)),
ROUNDUP(INDEX(GRID!$B$47:$BI$57,MATCH(E$7,GRID!$A$47:$A$57,0),MATCH(1,($U$2=GRID!$B$31:$BI$31)*(КАЛЕНДАРЬ!$BF30=GRID!$B$33:$BI$33),0))*(1-GRID!$B$69),0))</f>
        <v>24400</v>
      </c>
      <c r="G559" s="47" cm="1">
        <f t="array" ref="G559">IF($I$2="Открытый тариф",
INDEX(GRID!$B$34:$BI$44,MATCH(G$7,GRID!$A$34:$A$44,0),MATCH(1,($U$2=GRID!$B$31:$BI$31)*(КАЛЕНДАРЬ!$BF30=GRID!$B$33:$BI$33), 0)),
ROUNDUP(INDEX(GRID!$B$34:$BI$44,MATCH(G$7,GRID!$A$34:$A$44,0),MATCH(1,($U$2=GRID!$B$31:$BI$31)*(КАЛЕНДАРЬ!$BF30=GRID!$B$33:$BI$33),0))*(1-GRID!$B$69),0))</f>
        <v>25500</v>
      </c>
      <c r="H559" s="47" cm="1">
        <f t="array" ref="H559">IF($I$2="Открытый тариф",
INDEX(GRID!$B$47:$BI$57,MATCH(G$7,GRID!$A$47:$A$57,0),MATCH(1,($U$2=GRID!$B$31:$BI$31)*(КАЛЕНДАРЬ!$BF30=GRID!$B$33:$BI$33), 0)),
ROUNDUP(INDEX(GRID!$B$47:$BI$57,MATCH(G$7,GRID!$A$47:$A$57,0),MATCH(1,($U$2=GRID!$B$31:$BI$31)*(КАЛЕНДАРЬ!$BF30=GRID!$B$33:$BI$33),0))*(1-GRID!$B$69),0))</f>
        <v>25500</v>
      </c>
      <c r="I559" s="47" cm="1">
        <f t="array" ref="I559">IF($I$2="Открытый тариф",
INDEX(GRID!$B$34:$BI$44,MATCH(I$7,GRID!$A$34:$A$44,0),MATCH(1,($U$2=GRID!$B$31:$BI$31)*(КАЛЕНДАРЬ!$BF30=GRID!$B$33:$BI$33), 0)),
ROUNDUP(INDEX(GRID!$B$34:$BI$44,MATCH(I$7,GRID!$A$34:$A$44,0),MATCH(1,($U$2=GRID!$B$31:$BI$31)*(КАЛЕНДАРЬ!$BF30=GRID!$B$33:$BI$33),0))*(1-GRID!$B$69),0))</f>
        <v>27400</v>
      </c>
      <c r="J559" s="47" cm="1">
        <f t="array" ref="J559">IF($I$2="Открытый тариф",
INDEX(GRID!$B$47:$BI$57,MATCH(I$7,GRID!$A$47:$A$57,0),MATCH(1,($U$2=GRID!$B$31:$BI$31)*(КАЛЕНДАРЬ!$BF30=GRID!$B$33:$BI$33), 0)),
ROUNDUP(INDEX(GRID!$B$47:$BI$57,MATCH(I$7,GRID!$A$47:$A$57,0),MATCH(1,($U$2=GRID!$B$31:$BI$31)*(КАЛЕНДАРЬ!$BF30=GRID!$B$33:$BI$33),0))*(1-GRID!$B$69),0))</f>
        <v>27400</v>
      </c>
      <c r="K559" s="47" cm="1">
        <f t="array" ref="K559">IF($I$2="Открытый тариф",
INDEX(GRID!$B$34:$BI$44,MATCH(K$7,GRID!$A$34:$A$44,0),MATCH(1,($U$2=GRID!$B$31:$BI$31)*(КАЛЕНДАРЬ!$BF30=GRID!$B$33:$BI$33), 0)),
ROUNDUP(INDEX(GRID!$B$34:$BI$44,MATCH(K$7,GRID!$A$34:$A$44,0),MATCH(1,($U$2=GRID!$B$31:$BI$31)*(КАЛЕНДАРЬ!$BF30=GRID!$B$33:$BI$33),0))*(1-GRID!$B$69),0))</f>
        <v>28500</v>
      </c>
      <c r="L559" s="47" cm="1">
        <f t="array" ref="L559">IF($I$2="Открытый тариф",
INDEX(GRID!$B$47:$BI$57,MATCH(K$7,GRID!$A$47:$A$57,0),MATCH(1,($U$2=GRID!$B$31:$BI$31)*(КАЛЕНДАРЬ!$BF30=GRID!$B$33:$BI$33), 0)),
ROUNDUP(INDEX(GRID!$B$47:$BI$57,MATCH(K$7,GRID!$A$47:$A$57,0),MATCH(1,($U$2=GRID!$B$31:$BI$31)*(КАЛЕНДАРЬ!$BF30=GRID!$B$33:$BI$33),0))*(1-GRID!$B$69),0))</f>
        <v>28500</v>
      </c>
      <c r="M559" s="47" cm="1">
        <f t="array" ref="M559">IF($I$2="Открытый тариф",
INDEX(GRID!$B$34:$BI$44,MATCH(M$7,GRID!$A$34:$A$44,0),MATCH(1,($U$2=GRID!$B$31:$BI$31)*(КАЛЕНДАРЬ!$BF30=GRID!$B$33:$BI$33), 0)),
ROUNDUP(INDEX(GRID!$B$34:$BI$44,MATCH(M$7,GRID!$A$34:$A$44,0),MATCH(1,($U$2=GRID!$B$31:$BI$31)*(КАЛЕНДАРЬ!$BF30=GRID!$B$33:$BI$33),0))*(1-GRID!$B$69),0))</f>
        <v>30400</v>
      </c>
      <c r="N559" s="47" cm="1">
        <f t="array" ref="N559">IF($I$2="Открытый тариф",
INDEX(GRID!$B$47:$BI$57,MATCH(M$7,GRID!$A$47:$A$57,0),MATCH(1,($U$2=GRID!$B$31:$BI$31)*(КАЛЕНДАРЬ!$BF30=GRID!$B$33:$BI$33), 0)),
ROUNDUP(INDEX(GRID!$B$47:$BI$57,MATCH(M$7,GRID!$A$47:$A$57,0),MATCH(1,($U$2=GRID!$B$31:$BI$31)*(КАЛЕНДАРЬ!$BF30=GRID!$B$33:$BI$33),0))*(1-GRID!$B$69),0))</f>
        <v>30400</v>
      </c>
      <c r="O559" s="49" t="s">
        <v>101</v>
      </c>
      <c r="P559" s="49" t="s">
        <v>101</v>
      </c>
      <c r="Q559" s="49" t="s">
        <v>101</v>
      </c>
      <c r="R559" s="49" t="s">
        <v>101</v>
      </c>
      <c r="S559" s="49" t="s">
        <v>101</v>
      </c>
      <c r="T559" s="49" t="s">
        <v>101</v>
      </c>
      <c r="U559" s="49" t="s">
        <v>101</v>
      </c>
      <c r="V559" s="49" t="s">
        <v>101</v>
      </c>
      <c r="W559" s="49" t="s">
        <v>101</v>
      </c>
      <c r="X559" s="49" t="s">
        <v>101</v>
      </c>
      <c r="Y559" s="146"/>
    </row>
    <row r="560" spans="1:25" x14ac:dyDescent="0.2">
      <c r="A560" s="117" t="s">
        <v>44</v>
      </c>
      <c r="B560" s="117">
        <v>28</v>
      </c>
      <c r="C560" s="47" cm="1">
        <f t="array" ref="C560">IF($I$2="Открытый тариф",
INDEX(GRID!$B$34:$BI$44,MATCH(C$7,GRID!$A$34:$A$44,0),MATCH(1,($U$2=GRID!$B$31:$BI$31)*(КАЛЕНДАРЬ!$BF31=GRID!$B$33:$BI$33), 0)),
ROUNDUP(INDEX(GRID!$B$34:$BI$44,MATCH(C$7,GRID!$A$34:$A$44,0),MATCH(1,($U$2=GRID!$B$31:$BI$31)*(КАЛЕНДАРЬ!$BF31=GRID!$B$33:$BI$33),0))*(1-GRID!$B$69),0))</f>
        <v>22500</v>
      </c>
      <c r="D560" s="47" cm="1">
        <f t="array" ref="D560">IF($I$2="Открытый тариф",
INDEX(GRID!$B$47:$BI$57,MATCH(C$7,GRID!$A$47:$A$57,0),MATCH(1,($U$2=GRID!$B$31:$BI$31)*(КАЛЕНДАРЬ!$BF31=GRID!$B$33:$BI$33), 0)),
ROUNDUP(INDEX(GRID!$B$47:$BI$57,MATCH(C$7,GRID!$A$47:$A$57,0),MATCH(1,($U$2=GRID!$B$31:$BI$31)*(КАЛЕНДАРЬ!$BF31=GRID!$B$33:$BI$33),0))*(1-GRID!$B$69),0))</f>
        <v>22500</v>
      </c>
      <c r="E560" s="47" cm="1">
        <f t="array" ref="E560">IF($I$2="Открытый тариф",
INDEX(GRID!$B$34:$BI$44,MATCH(E$7,GRID!$A$34:$A$44,0),MATCH(1,($U$2=GRID!$B$31:$BI$31)*(КАЛЕНДАРЬ!$BF31=GRID!$B$33:$BI$33), 0)),
ROUNDUP(INDEX(GRID!$B$34:$BI$44,MATCH(E$7,GRID!$A$34:$A$44,0),MATCH(1,($U$2=GRID!$B$31:$BI$31)*(КАЛЕНДАРЬ!$BF31=GRID!$B$33:$BI$33),0))*(1-GRID!$B$69),0))</f>
        <v>24400</v>
      </c>
      <c r="F560" s="47" cm="1">
        <f t="array" ref="F560">IF($I$2="Открытый тариф",
INDEX(GRID!$B$47:$BI$57,MATCH(E$7,GRID!$A$47:$A$57,0),MATCH(1,($U$2=GRID!$B$31:$BI$31)*(КАЛЕНДАРЬ!$BF31=GRID!$B$33:$BI$33), 0)),
ROUNDUP(INDEX(GRID!$B$47:$BI$57,MATCH(E$7,GRID!$A$47:$A$57,0),MATCH(1,($U$2=GRID!$B$31:$BI$31)*(КАЛЕНДАРЬ!$BF31=GRID!$B$33:$BI$33),0))*(1-GRID!$B$69),0))</f>
        <v>24400</v>
      </c>
      <c r="G560" s="47" cm="1">
        <f t="array" ref="G560">IF($I$2="Открытый тариф",
INDEX(GRID!$B$34:$BI$44,MATCH(G$7,GRID!$A$34:$A$44,0),MATCH(1,($U$2=GRID!$B$31:$BI$31)*(КАЛЕНДАРЬ!$BF31=GRID!$B$33:$BI$33), 0)),
ROUNDUP(INDEX(GRID!$B$34:$BI$44,MATCH(G$7,GRID!$A$34:$A$44,0),MATCH(1,($U$2=GRID!$B$31:$BI$31)*(КАЛЕНДАРЬ!$BF31=GRID!$B$33:$BI$33),0))*(1-GRID!$B$69),0))</f>
        <v>25500</v>
      </c>
      <c r="H560" s="47" cm="1">
        <f t="array" ref="H560">IF($I$2="Открытый тариф",
INDEX(GRID!$B$47:$BI$57,MATCH(G$7,GRID!$A$47:$A$57,0),MATCH(1,($U$2=GRID!$B$31:$BI$31)*(КАЛЕНДАРЬ!$BF31=GRID!$B$33:$BI$33), 0)),
ROUNDUP(INDEX(GRID!$B$47:$BI$57,MATCH(G$7,GRID!$A$47:$A$57,0),MATCH(1,($U$2=GRID!$B$31:$BI$31)*(КАЛЕНДАРЬ!$BF31=GRID!$B$33:$BI$33),0))*(1-GRID!$B$69),0))</f>
        <v>25500</v>
      </c>
      <c r="I560" s="47" cm="1">
        <f t="array" ref="I560">IF($I$2="Открытый тариф",
INDEX(GRID!$B$34:$BI$44,MATCH(I$7,GRID!$A$34:$A$44,0),MATCH(1,($U$2=GRID!$B$31:$BI$31)*(КАЛЕНДАРЬ!$BF31=GRID!$B$33:$BI$33), 0)),
ROUNDUP(INDEX(GRID!$B$34:$BI$44,MATCH(I$7,GRID!$A$34:$A$44,0),MATCH(1,($U$2=GRID!$B$31:$BI$31)*(КАЛЕНДАРЬ!$BF31=GRID!$B$33:$BI$33),0))*(1-GRID!$B$69),0))</f>
        <v>27400</v>
      </c>
      <c r="J560" s="47" cm="1">
        <f t="array" ref="J560">IF($I$2="Открытый тариф",
INDEX(GRID!$B$47:$BI$57,MATCH(I$7,GRID!$A$47:$A$57,0),MATCH(1,($U$2=GRID!$B$31:$BI$31)*(КАЛЕНДАРЬ!$BF31=GRID!$B$33:$BI$33), 0)),
ROUNDUP(INDEX(GRID!$B$47:$BI$57,MATCH(I$7,GRID!$A$47:$A$57,0),MATCH(1,($U$2=GRID!$B$31:$BI$31)*(КАЛЕНДАРЬ!$BF31=GRID!$B$33:$BI$33),0))*(1-GRID!$B$69),0))</f>
        <v>27400</v>
      </c>
      <c r="K560" s="47" cm="1">
        <f t="array" ref="K560">IF($I$2="Открытый тариф",
INDEX(GRID!$B$34:$BI$44,MATCH(K$7,GRID!$A$34:$A$44,0),MATCH(1,($U$2=GRID!$B$31:$BI$31)*(КАЛЕНДАРЬ!$BF31=GRID!$B$33:$BI$33), 0)),
ROUNDUP(INDEX(GRID!$B$34:$BI$44,MATCH(K$7,GRID!$A$34:$A$44,0),MATCH(1,($U$2=GRID!$B$31:$BI$31)*(КАЛЕНДАРЬ!$BF31=GRID!$B$33:$BI$33),0))*(1-GRID!$B$69),0))</f>
        <v>28500</v>
      </c>
      <c r="L560" s="47" cm="1">
        <f t="array" ref="L560">IF($I$2="Открытый тариф",
INDEX(GRID!$B$47:$BI$57,MATCH(K$7,GRID!$A$47:$A$57,0),MATCH(1,($U$2=GRID!$B$31:$BI$31)*(КАЛЕНДАРЬ!$BF31=GRID!$B$33:$BI$33), 0)),
ROUNDUP(INDEX(GRID!$B$47:$BI$57,MATCH(K$7,GRID!$A$47:$A$57,0),MATCH(1,($U$2=GRID!$B$31:$BI$31)*(КАЛЕНДАРЬ!$BF31=GRID!$B$33:$BI$33),0))*(1-GRID!$B$69),0))</f>
        <v>28500</v>
      </c>
      <c r="M560" s="47" cm="1">
        <f t="array" ref="M560">IF($I$2="Открытый тариф",
INDEX(GRID!$B$34:$BI$44,MATCH(M$7,GRID!$A$34:$A$44,0),MATCH(1,($U$2=GRID!$B$31:$BI$31)*(КАЛЕНДАРЬ!$BF31=GRID!$B$33:$BI$33), 0)),
ROUNDUP(INDEX(GRID!$B$34:$BI$44,MATCH(M$7,GRID!$A$34:$A$44,0),MATCH(1,($U$2=GRID!$B$31:$BI$31)*(КАЛЕНДАРЬ!$BF31=GRID!$B$33:$BI$33),0))*(1-GRID!$B$69),0))</f>
        <v>30400</v>
      </c>
      <c r="N560" s="47" cm="1">
        <f t="array" ref="N560">IF($I$2="Открытый тариф",
INDEX(GRID!$B$47:$BI$57,MATCH(M$7,GRID!$A$47:$A$57,0),MATCH(1,($U$2=GRID!$B$31:$BI$31)*(КАЛЕНДАРЬ!$BF31=GRID!$B$33:$BI$33), 0)),
ROUNDUP(INDEX(GRID!$B$47:$BI$57,MATCH(M$7,GRID!$A$47:$A$57,0),MATCH(1,($U$2=GRID!$B$31:$BI$31)*(КАЛЕНДАРЬ!$BF31=GRID!$B$33:$BI$33),0))*(1-GRID!$B$69),0))</f>
        <v>30400</v>
      </c>
      <c r="O560" s="49" t="s">
        <v>101</v>
      </c>
      <c r="P560" s="49" t="s">
        <v>101</v>
      </c>
      <c r="Q560" s="49" t="s">
        <v>101</v>
      </c>
      <c r="R560" s="49" t="s">
        <v>101</v>
      </c>
      <c r="S560" s="49" t="s">
        <v>101</v>
      </c>
      <c r="T560" s="49" t="s">
        <v>101</v>
      </c>
      <c r="U560" s="49" t="s">
        <v>101</v>
      </c>
      <c r="V560" s="49" t="s">
        <v>101</v>
      </c>
      <c r="W560" s="49" t="s">
        <v>101</v>
      </c>
      <c r="X560" s="49" t="s">
        <v>101</v>
      </c>
      <c r="Y560" s="146"/>
    </row>
    <row r="561" spans="1:25" x14ac:dyDescent="0.2">
      <c r="A561" s="117" t="s">
        <v>45</v>
      </c>
      <c r="B561" s="117">
        <v>29</v>
      </c>
      <c r="C561" s="47" cm="1">
        <f t="array" ref="C561">IF($I$2="Открытый тариф",
INDEX(GRID!$B$34:$BI$44,MATCH(C$7,GRID!$A$34:$A$44,0),MATCH(1,($U$2=GRID!$B$31:$BI$31)*(КАЛЕНДАРЬ!$BF32=GRID!$B$33:$BI$33), 0)),
ROUNDUP(INDEX(GRID!$B$34:$BI$44,MATCH(C$7,GRID!$A$34:$A$44,0),MATCH(1,($U$2=GRID!$B$31:$BI$31)*(КАЛЕНДАРЬ!$BF32=GRID!$B$33:$BI$33),0))*(1-GRID!$B$69),0))</f>
        <v>22500</v>
      </c>
      <c r="D561" s="47" cm="1">
        <f t="array" ref="D561">IF($I$2="Открытый тариф",
INDEX(GRID!$B$47:$BI$57,MATCH(C$7,GRID!$A$47:$A$57,0),MATCH(1,($U$2=GRID!$B$31:$BI$31)*(КАЛЕНДАРЬ!$BF32=GRID!$B$33:$BI$33), 0)),
ROUNDUP(INDEX(GRID!$B$47:$BI$57,MATCH(C$7,GRID!$A$47:$A$57,0),MATCH(1,($U$2=GRID!$B$31:$BI$31)*(КАЛЕНДАРЬ!$BF32=GRID!$B$33:$BI$33),0))*(1-GRID!$B$69),0))</f>
        <v>22500</v>
      </c>
      <c r="E561" s="47" cm="1">
        <f t="array" ref="E561">IF($I$2="Открытый тариф",
INDEX(GRID!$B$34:$BI$44,MATCH(E$7,GRID!$A$34:$A$44,0),MATCH(1,($U$2=GRID!$B$31:$BI$31)*(КАЛЕНДАРЬ!$BF32=GRID!$B$33:$BI$33), 0)),
ROUNDUP(INDEX(GRID!$B$34:$BI$44,MATCH(E$7,GRID!$A$34:$A$44,0),MATCH(1,($U$2=GRID!$B$31:$BI$31)*(КАЛЕНДАРЬ!$BF32=GRID!$B$33:$BI$33),0))*(1-GRID!$B$69),0))</f>
        <v>24400</v>
      </c>
      <c r="F561" s="47" cm="1">
        <f t="array" ref="F561">IF($I$2="Открытый тариф",
INDEX(GRID!$B$47:$BI$57,MATCH(E$7,GRID!$A$47:$A$57,0),MATCH(1,($U$2=GRID!$B$31:$BI$31)*(КАЛЕНДАРЬ!$BF32=GRID!$B$33:$BI$33), 0)),
ROUNDUP(INDEX(GRID!$B$47:$BI$57,MATCH(E$7,GRID!$A$47:$A$57,0),MATCH(1,($U$2=GRID!$B$31:$BI$31)*(КАЛЕНДАРЬ!$BF32=GRID!$B$33:$BI$33),0))*(1-GRID!$B$69),0))</f>
        <v>24400</v>
      </c>
      <c r="G561" s="47" cm="1">
        <f t="array" ref="G561">IF($I$2="Открытый тариф",
INDEX(GRID!$B$34:$BI$44,MATCH(G$7,GRID!$A$34:$A$44,0),MATCH(1,($U$2=GRID!$B$31:$BI$31)*(КАЛЕНДАРЬ!$BF32=GRID!$B$33:$BI$33), 0)),
ROUNDUP(INDEX(GRID!$B$34:$BI$44,MATCH(G$7,GRID!$A$34:$A$44,0),MATCH(1,($U$2=GRID!$B$31:$BI$31)*(КАЛЕНДАРЬ!$BF32=GRID!$B$33:$BI$33),0))*(1-GRID!$B$69),0))</f>
        <v>25500</v>
      </c>
      <c r="H561" s="47" cm="1">
        <f t="array" ref="H561">IF($I$2="Открытый тариф",
INDEX(GRID!$B$47:$BI$57,MATCH(G$7,GRID!$A$47:$A$57,0),MATCH(1,($U$2=GRID!$B$31:$BI$31)*(КАЛЕНДАРЬ!$BF32=GRID!$B$33:$BI$33), 0)),
ROUNDUP(INDEX(GRID!$B$47:$BI$57,MATCH(G$7,GRID!$A$47:$A$57,0),MATCH(1,($U$2=GRID!$B$31:$BI$31)*(КАЛЕНДАРЬ!$BF32=GRID!$B$33:$BI$33),0))*(1-GRID!$B$69),0))</f>
        <v>25500</v>
      </c>
      <c r="I561" s="47" cm="1">
        <f t="array" ref="I561">IF($I$2="Открытый тариф",
INDEX(GRID!$B$34:$BI$44,MATCH(I$7,GRID!$A$34:$A$44,0),MATCH(1,($U$2=GRID!$B$31:$BI$31)*(КАЛЕНДАРЬ!$BF32=GRID!$B$33:$BI$33), 0)),
ROUNDUP(INDEX(GRID!$B$34:$BI$44,MATCH(I$7,GRID!$A$34:$A$44,0),MATCH(1,($U$2=GRID!$B$31:$BI$31)*(КАЛЕНДАРЬ!$BF32=GRID!$B$33:$BI$33),0))*(1-GRID!$B$69),0))</f>
        <v>27400</v>
      </c>
      <c r="J561" s="47" cm="1">
        <f t="array" ref="J561">IF($I$2="Открытый тариф",
INDEX(GRID!$B$47:$BI$57,MATCH(I$7,GRID!$A$47:$A$57,0),MATCH(1,($U$2=GRID!$B$31:$BI$31)*(КАЛЕНДАРЬ!$BF32=GRID!$B$33:$BI$33), 0)),
ROUNDUP(INDEX(GRID!$B$47:$BI$57,MATCH(I$7,GRID!$A$47:$A$57,0),MATCH(1,($U$2=GRID!$B$31:$BI$31)*(КАЛЕНДАРЬ!$BF32=GRID!$B$33:$BI$33),0))*(1-GRID!$B$69),0))</f>
        <v>27400</v>
      </c>
      <c r="K561" s="47" cm="1">
        <f t="array" ref="K561">IF($I$2="Открытый тариф",
INDEX(GRID!$B$34:$BI$44,MATCH(K$7,GRID!$A$34:$A$44,0),MATCH(1,($U$2=GRID!$B$31:$BI$31)*(КАЛЕНДАРЬ!$BF32=GRID!$B$33:$BI$33), 0)),
ROUNDUP(INDEX(GRID!$B$34:$BI$44,MATCH(K$7,GRID!$A$34:$A$44,0),MATCH(1,($U$2=GRID!$B$31:$BI$31)*(КАЛЕНДАРЬ!$BF32=GRID!$B$33:$BI$33),0))*(1-GRID!$B$69),0))</f>
        <v>28500</v>
      </c>
      <c r="L561" s="47" cm="1">
        <f t="array" ref="L561">IF($I$2="Открытый тариф",
INDEX(GRID!$B$47:$BI$57,MATCH(K$7,GRID!$A$47:$A$57,0),MATCH(1,($U$2=GRID!$B$31:$BI$31)*(КАЛЕНДАРЬ!$BF32=GRID!$B$33:$BI$33), 0)),
ROUNDUP(INDEX(GRID!$B$47:$BI$57,MATCH(K$7,GRID!$A$47:$A$57,0),MATCH(1,($U$2=GRID!$B$31:$BI$31)*(КАЛЕНДАРЬ!$BF32=GRID!$B$33:$BI$33),0))*(1-GRID!$B$69),0))</f>
        <v>28500</v>
      </c>
      <c r="M561" s="47" cm="1">
        <f t="array" ref="M561">IF($I$2="Открытый тариф",
INDEX(GRID!$B$34:$BI$44,MATCH(M$7,GRID!$A$34:$A$44,0),MATCH(1,($U$2=GRID!$B$31:$BI$31)*(КАЛЕНДАРЬ!$BF32=GRID!$B$33:$BI$33), 0)),
ROUNDUP(INDEX(GRID!$B$34:$BI$44,MATCH(M$7,GRID!$A$34:$A$44,0),MATCH(1,($U$2=GRID!$B$31:$BI$31)*(КАЛЕНДАРЬ!$BF32=GRID!$B$33:$BI$33),0))*(1-GRID!$B$69),0))</f>
        <v>30400</v>
      </c>
      <c r="N561" s="47" cm="1">
        <f t="array" ref="N561">IF($I$2="Открытый тариф",
INDEX(GRID!$B$47:$BI$57,MATCH(M$7,GRID!$A$47:$A$57,0),MATCH(1,($U$2=GRID!$B$31:$BI$31)*(КАЛЕНДАРЬ!$BF32=GRID!$B$33:$BI$33), 0)),
ROUNDUP(INDEX(GRID!$B$47:$BI$57,MATCH(M$7,GRID!$A$47:$A$57,0),MATCH(1,($U$2=GRID!$B$31:$BI$31)*(КАЛЕНДАРЬ!$BF32=GRID!$B$33:$BI$33),0))*(1-GRID!$B$69),0))</f>
        <v>30400</v>
      </c>
      <c r="O561" s="49" t="s">
        <v>101</v>
      </c>
      <c r="P561" s="49" t="s">
        <v>101</v>
      </c>
      <c r="Q561" s="49" t="s">
        <v>101</v>
      </c>
      <c r="R561" s="49" t="s">
        <v>101</v>
      </c>
      <c r="S561" s="49" t="s">
        <v>101</v>
      </c>
      <c r="T561" s="49" t="s">
        <v>101</v>
      </c>
      <c r="U561" s="49" t="s">
        <v>101</v>
      </c>
      <c r="V561" s="49" t="s">
        <v>101</v>
      </c>
      <c r="W561" s="49" t="s">
        <v>101</v>
      </c>
      <c r="X561" s="49" t="s">
        <v>101</v>
      </c>
      <c r="Y561" s="146"/>
    </row>
    <row r="562" spans="1:25" x14ac:dyDescent="0.2">
      <c r="A562" s="117" t="s">
        <v>46</v>
      </c>
      <c r="B562" s="117">
        <v>30</v>
      </c>
      <c r="C562" s="47" cm="1">
        <f t="array" ref="C562">IF($I$2="Открытый тариф",
INDEX(GRID!$B$34:$BI$44,MATCH(C$7,GRID!$A$34:$A$44,0),MATCH(1,($U$2=GRID!$B$31:$BI$31)*(КАЛЕНДАРЬ!$BF33=GRID!$B$33:$BI$33), 0)),
ROUNDUP(INDEX(GRID!$B$34:$BI$44,MATCH(C$7,GRID!$A$34:$A$44,0),MATCH(1,($U$2=GRID!$B$31:$BI$31)*(КАЛЕНДАРЬ!$BF33=GRID!$B$33:$BI$33),0))*(1-GRID!$B$69),0))</f>
        <v>22500</v>
      </c>
      <c r="D562" s="47" cm="1">
        <f t="array" ref="D562">IF($I$2="Открытый тариф",
INDEX(GRID!$B$47:$BI$57,MATCH(C$7,GRID!$A$47:$A$57,0),MATCH(1,($U$2=GRID!$B$31:$BI$31)*(КАЛЕНДАРЬ!$BF33=GRID!$B$33:$BI$33), 0)),
ROUNDUP(INDEX(GRID!$B$47:$BI$57,MATCH(C$7,GRID!$A$47:$A$57,0),MATCH(1,($U$2=GRID!$B$31:$BI$31)*(КАЛЕНДАРЬ!$BF33=GRID!$B$33:$BI$33),0))*(1-GRID!$B$69),0))</f>
        <v>22500</v>
      </c>
      <c r="E562" s="47" cm="1">
        <f t="array" ref="E562">IF($I$2="Открытый тариф",
INDEX(GRID!$B$34:$BI$44,MATCH(E$7,GRID!$A$34:$A$44,0),MATCH(1,($U$2=GRID!$B$31:$BI$31)*(КАЛЕНДАРЬ!$BF33=GRID!$B$33:$BI$33), 0)),
ROUNDUP(INDEX(GRID!$B$34:$BI$44,MATCH(E$7,GRID!$A$34:$A$44,0),MATCH(1,($U$2=GRID!$B$31:$BI$31)*(КАЛЕНДАРЬ!$BF33=GRID!$B$33:$BI$33),0))*(1-GRID!$B$69),0))</f>
        <v>24400</v>
      </c>
      <c r="F562" s="47" cm="1">
        <f t="array" ref="F562">IF($I$2="Открытый тариф",
INDEX(GRID!$B$47:$BI$57,MATCH(E$7,GRID!$A$47:$A$57,0),MATCH(1,($U$2=GRID!$B$31:$BI$31)*(КАЛЕНДАРЬ!$BF33=GRID!$B$33:$BI$33), 0)),
ROUNDUP(INDEX(GRID!$B$47:$BI$57,MATCH(E$7,GRID!$A$47:$A$57,0),MATCH(1,($U$2=GRID!$B$31:$BI$31)*(КАЛЕНДАРЬ!$BF33=GRID!$B$33:$BI$33),0))*(1-GRID!$B$69),0))</f>
        <v>24400</v>
      </c>
      <c r="G562" s="47" cm="1">
        <f t="array" ref="G562">IF($I$2="Открытый тариф",
INDEX(GRID!$B$34:$BI$44,MATCH(G$7,GRID!$A$34:$A$44,0),MATCH(1,($U$2=GRID!$B$31:$BI$31)*(КАЛЕНДАРЬ!$BF33=GRID!$B$33:$BI$33), 0)),
ROUNDUP(INDEX(GRID!$B$34:$BI$44,MATCH(G$7,GRID!$A$34:$A$44,0),MATCH(1,($U$2=GRID!$B$31:$BI$31)*(КАЛЕНДАРЬ!$BF33=GRID!$B$33:$BI$33),0))*(1-GRID!$B$69),0))</f>
        <v>25500</v>
      </c>
      <c r="H562" s="47" cm="1">
        <f t="array" ref="H562">IF($I$2="Открытый тариф",
INDEX(GRID!$B$47:$BI$57,MATCH(G$7,GRID!$A$47:$A$57,0),MATCH(1,($U$2=GRID!$B$31:$BI$31)*(КАЛЕНДАРЬ!$BF33=GRID!$B$33:$BI$33), 0)),
ROUNDUP(INDEX(GRID!$B$47:$BI$57,MATCH(G$7,GRID!$A$47:$A$57,0),MATCH(1,($U$2=GRID!$B$31:$BI$31)*(КАЛЕНДАРЬ!$BF33=GRID!$B$33:$BI$33),0))*(1-GRID!$B$69),0))</f>
        <v>25500</v>
      </c>
      <c r="I562" s="47" cm="1">
        <f t="array" ref="I562">IF($I$2="Открытый тариф",
INDEX(GRID!$B$34:$BI$44,MATCH(I$7,GRID!$A$34:$A$44,0),MATCH(1,($U$2=GRID!$B$31:$BI$31)*(КАЛЕНДАРЬ!$BF33=GRID!$B$33:$BI$33), 0)),
ROUNDUP(INDEX(GRID!$B$34:$BI$44,MATCH(I$7,GRID!$A$34:$A$44,0),MATCH(1,($U$2=GRID!$B$31:$BI$31)*(КАЛЕНДАРЬ!$BF33=GRID!$B$33:$BI$33),0))*(1-GRID!$B$69),0))</f>
        <v>27400</v>
      </c>
      <c r="J562" s="47" cm="1">
        <f t="array" ref="J562">IF($I$2="Открытый тариф",
INDEX(GRID!$B$47:$BI$57,MATCH(I$7,GRID!$A$47:$A$57,0),MATCH(1,($U$2=GRID!$B$31:$BI$31)*(КАЛЕНДАРЬ!$BF33=GRID!$B$33:$BI$33), 0)),
ROUNDUP(INDEX(GRID!$B$47:$BI$57,MATCH(I$7,GRID!$A$47:$A$57,0),MATCH(1,($U$2=GRID!$B$31:$BI$31)*(КАЛЕНДАРЬ!$BF33=GRID!$B$33:$BI$33),0))*(1-GRID!$B$69),0))</f>
        <v>27400</v>
      </c>
      <c r="K562" s="47" cm="1">
        <f t="array" ref="K562">IF($I$2="Открытый тариф",
INDEX(GRID!$B$34:$BI$44,MATCH(K$7,GRID!$A$34:$A$44,0),MATCH(1,($U$2=GRID!$B$31:$BI$31)*(КАЛЕНДАРЬ!$BF33=GRID!$B$33:$BI$33), 0)),
ROUNDUP(INDEX(GRID!$B$34:$BI$44,MATCH(K$7,GRID!$A$34:$A$44,0),MATCH(1,($U$2=GRID!$B$31:$BI$31)*(КАЛЕНДАРЬ!$BF33=GRID!$B$33:$BI$33),0))*(1-GRID!$B$69),0))</f>
        <v>28500</v>
      </c>
      <c r="L562" s="47" cm="1">
        <f t="array" ref="L562">IF($I$2="Открытый тариф",
INDEX(GRID!$B$47:$BI$57,MATCH(K$7,GRID!$A$47:$A$57,0),MATCH(1,($U$2=GRID!$B$31:$BI$31)*(КАЛЕНДАРЬ!$BF33=GRID!$B$33:$BI$33), 0)),
ROUNDUP(INDEX(GRID!$B$47:$BI$57,MATCH(K$7,GRID!$A$47:$A$57,0),MATCH(1,($U$2=GRID!$B$31:$BI$31)*(КАЛЕНДАРЬ!$BF33=GRID!$B$33:$BI$33),0))*(1-GRID!$B$69),0))</f>
        <v>28500</v>
      </c>
      <c r="M562" s="47" cm="1">
        <f t="array" ref="M562">IF($I$2="Открытый тариф",
INDEX(GRID!$B$34:$BI$44,MATCH(M$7,GRID!$A$34:$A$44,0),MATCH(1,($U$2=GRID!$B$31:$BI$31)*(КАЛЕНДАРЬ!$BF33=GRID!$B$33:$BI$33), 0)),
ROUNDUP(INDEX(GRID!$B$34:$BI$44,MATCH(M$7,GRID!$A$34:$A$44,0),MATCH(1,($U$2=GRID!$B$31:$BI$31)*(КАЛЕНДАРЬ!$BF33=GRID!$B$33:$BI$33),0))*(1-GRID!$B$69),0))</f>
        <v>30400</v>
      </c>
      <c r="N562" s="47" cm="1">
        <f t="array" ref="N562">IF($I$2="Открытый тариф",
INDEX(GRID!$B$47:$BI$57,MATCH(M$7,GRID!$A$47:$A$57,0),MATCH(1,($U$2=GRID!$B$31:$BI$31)*(КАЛЕНДАРЬ!$BF33=GRID!$B$33:$BI$33), 0)),
ROUNDUP(INDEX(GRID!$B$47:$BI$57,MATCH(M$7,GRID!$A$47:$A$57,0),MATCH(1,($U$2=GRID!$B$31:$BI$31)*(КАЛЕНДАРЬ!$BF33=GRID!$B$33:$BI$33),0))*(1-GRID!$B$69),0))</f>
        <v>30400</v>
      </c>
      <c r="O562" s="49" t="s">
        <v>101</v>
      </c>
      <c r="P562" s="49" t="s">
        <v>101</v>
      </c>
      <c r="Q562" s="49" t="s">
        <v>101</v>
      </c>
      <c r="R562" s="49" t="s">
        <v>101</v>
      </c>
      <c r="S562" s="49" t="s">
        <v>101</v>
      </c>
      <c r="T562" s="49" t="s">
        <v>101</v>
      </c>
      <c r="U562" s="49" t="s">
        <v>101</v>
      </c>
      <c r="V562" s="49" t="s">
        <v>101</v>
      </c>
      <c r="W562" s="49" t="s">
        <v>101</v>
      </c>
      <c r="X562" s="49" t="s">
        <v>101</v>
      </c>
      <c r="Y562" s="146"/>
    </row>
    <row r="563" spans="1:25" x14ac:dyDescent="0.2">
      <c r="A563" s="117" t="s">
        <v>47</v>
      </c>
      <c r="B563" s="117">
        <v>31</v>
      </c>
      <c r="C563" s="47" cm="1">
        <f t="array" ref="C563">IF($I$2="Открытый тариф",
INDEX(GRID!$B$34:$BI$44,MATCH(C$7,GRID!$A$34:$A$44,0),MATCH(1,($U$2=GRID!$B$31:$BI$31)*(КАЛЕНДАРЬ!$BF34=GRID!$B$33:$BI$33), 0)),
ROUNDUP(INDEX(GRID!$B$34:$BI$44,MATCH(C$7,GRID!$A$34:$A$44,0),MATCH(1,($U$2=GRID!$B$31:$BI$31)*(КАЛЕНДАРЬ!$BF34=GRID!$B$33:$BI$33),0))*(1-GRID!$B$69),0))</f>
        <v>22500</v>
      </c>
      <c r="D563" s="47" cm="1">
        <f t="array" ref="D563">IF($I$2="Открытый тариф",
INDEX(GRID!$B$47:$BI$57,MATCH(C$7,GRID!$A$47:$A$57,0),MATCH(1,($U$2=GRID!$B$31:$BI$31)*(КАЛЕНДАРЬ!$BF34=GRID!$B$33:$BI$33), 0)),
ROUNDUP(INDEX(GRID!$B$47:$BI$57,MATCH(C$7,GRID!$A$47:$A$57,0),MATCH(1,($U$2=GRID!$B$31:$BI$31)*(КАЛЕНДАРЬ!$BF34=GRID!$B$33:$BI$33),0))*(1-GRID!$B$69),0))</f>
        <v>22500</v>
      </c>
      <c r="E563" s="47" cm="1">
        <f t="array" ref="E563">IF($I$2="Открытый тариф",
INDEX(GRID!$B$34:$BI$44,MATCH(E$7,GRID!$A$34:$A$44,0),MATCH(1,($U$2=GRID!$B$31:$BI$31)*(КАЛЕНДАРЬ!$BF34=GRID!$B$33:$BI$33), 0)),
ROUNDUP(INDEX(GRID!$B$34:$BI$44,MATCH(E$7,GRID!$A$34:$A$44,0),MATCH(1,($U$2=GRID!$B$31:$BI$31)*(КАЛЕНДАРЬ!$BF34=GRID!$B$33:$BI$33),0))*(1-GRID!$B$69),0))</f>
        <v>24400</v>
      </c>
      <c r="F563" s="47" cm="1">
        <f t="array" ref="F563">IF($I$2="Открытый тариф",
INDEX(GRID!$B$47:$BI$57,MATCH(E$7,GRID!$A$47:$A$57,0),MATCH(1,($U$2=GRID!$B$31:$BI$31)*(КАЛЕНДАРЬ!$BF34=GRID!$B$33:$BI$33), 0)),
ROUNDUP(INDEX(GRID!$B$47:$BI$57,MATCH(E$7,GRID!$A$47:$A$57,0),MATCH(1,($U$2=GRID!$B$31:$BI$31)*(КАЛЕНДАРЬ!$BF34=GRID!$B$33:$BI$33),0))*(1-GRID!$B$69),0))</f>
        <v>24400</v>
      </c>
      <c r="G563" s="47" cm="1">
        <f t="array" ref="G563">IF($I$2="Открытый тариф",
INDEX(GRID!$B$34:$BI$44,MATCH(G$7,GRID!$A$34:$A$44,0),MATCH(1,($U$2=GRID!$B$31:$BI$31)*(КАЛЕНДАРЬ!$BF34=GRID!$B$33:$BI$33), 0)),
ROUNDUP(INDEX(GRID!$B$34:$BI$44,MATCH(G$7,GRID!$A$34:$A$44,0),MATCH(1,($U$2=GRID!$B$31:$BI$31)*(КАЛЕНДАРЬ!$BF34=GRID!$B$33:$BI$33),0))*(1-GRID!$B$69),0))</f>
        <v>25500</v>
      </c>
      <c r="H563" s="47" cm="1">
        <f t="array" ref="H563">IF($I$2="Открытый тариф",
INDEX(GRID!$B$47:$BI$57,MATCH(G$7,GRID!$A$47:$A$57,0),MATCH(1,($U$2=GRID!$B$31:$BI$31)*(КАЛЕНДАРЬ!$BF34=GRID!$B$33:$BI$33), 0)),
ROUNDUP(INDEX(GRID!$B$47:$BI$57,MATCH(G$7,GRID!$A$47:$A$57,0),MATCH(1,($U$2=GRID!$B$31:$BI$31)*(КАЛЕНДАРЬ!$BF34=GRID!$B$33:$BI$33),0))*(1-GRID!$B$69),0))</f>
        <v>25500</v>
      </c>
      <c r="I563" s="47" cm="1">
        <f t="array" ref="I563">IF($I$2="Открытый тариф",
INDEX(GRID!$B$34:$BI$44,MATCH(I$7,GRID!$A$34:$A$44,0),MATCH(1,($U$2=GRID!$B$31:$BI$31)*(КАЛЕНДАРЬ!$BF34=GRID!$B$33:$BI$33), 0)),
ROUNDUP(INDEX(GRID!$B$34:$BI$44,MATCH(I$7,GRID!$A$34:$A$44,0),MATCH(1,($U$2=GRID!$B$31:$BI$31)*(КАЛЕНДАРЬ!$BF34=GRID!$B$33:$BI$33),0))*(1-GRID!$B$69),0))</f>
        <v>27400</v>
      </c>
      <c r="J563" s="47" cm="1">
        <f t="array" ref="J563">IF($I$2="Открытый тариф",
INDEX(GRID!$B$47:$BI$57,MATCH(I$7,GRID!$A$47:$A$57,0),MATCH(1,($U$2=GRID!$B$31:$BI$31)*(КАЛЕНДАРЬ!$BF34=GRID!$B$33:$BI$33), 0)),
ROUNDUP(INDEX(GRID!$B$47:$BI$57,MATCH(I$7,GRID!$A$47:$A$57,0),MATCH(1,($U$2=GRID!$B$31:$BI$31)*(КАЛЕНДАРЬ!$BF34=GRID!$B$33:$BI$33),0))*(1-GRID!$B$69),0))</f>
        <v>27400</v>
      </c>
      <c r="K563" s="47" cm="1">
        <f t="array" ref="K563">IF($I$2="Открытый тариф",
INDEX(GRID!$B$34:$BI$44,MATCH(K$7,GRID!$A$34:$A$44,0),MATCH(1,($U$2=GRID!$B$31:$BI$31)*(КАЛЕНДАРЬ!$BF34=GRID!$B$33:$BI$33), 0)),
ROUNDUP(INDEX(GRID!$B$34:$BI$44,MATCH(K$7,GRID!$A$34:$A$44,0),MATCH(1,($U$2=GRID!$B$31:$BI$31)*(КАЛЕНДАРЬ!$BF34=GRID!$B$33:$BI$33),0))*(1-GRID!$B$69),0))</f>
        <v>28500</v>
      </c>
      <c r="L563" s="47" cm="1">
        <f t="array" ref="L563">IF($I$2="Открытый тариф",
INDEX(GRID!$B$47:$BI$57,MATCH(K$7,GRID!$A$47:$A$57,0),MATCH(1,($U$2=GRID!$B$31:$BI$31)*(КАЛЕНДАРЬ!$BF34=GRID!$B$33:$BI$33), 0)),
ROUNDUP(INDEX(GRID!$B$47:$BI$57,MATCH(K$7,GRID!$A$47:$A$57,0),MATCH(1,($U$2=GRID!$B$31:$BI$31)*(КАЛЕНДАРЬ!$BF34=GRID!$B$33:$BI$33),0))*(1-GRID!$B$69),0))</f>
        <v>28500</v>
      </c>
      <c r="M563" s="47" cm="1">
        <f t="array" ref="M563">IF($I$2="Открытый тариф",
INDEX(GRID!$B$34:$BI$44,MATCH(M$7,GRID!$A$34:$A$44,0),MATCH(1,($U$2=GRID!$B$31:$BI$31)*(КАЛЕНДАРЬ!$BF34=GRID!$B$33:$BI$33), 0)),
ROUNDUP(INDEX(GRID!$B$34:$BI$44,MATCH(M$7,GRID!$A$34:$A$44,0),MATCH(1,($U$2=GRID!$B$31:$BI$31)*(КАЛЕНДАРЬ!$BF34=GRID!$B$33:$BI$33),0))*(1-GRID!$B$69),0))</f>
        <v>30400</v>
      </c>
      <c r="N563" s="47" cm="1">
        <f t="array" ref="N563">IF($I$2="Открытый тариф",
INDEX(GRID!$B$47:$BI$57,MATCH(M$7,GRID!$A$47:$A$57,0),MATCH(1,($U$2=GRID!$B$31:$BI$31)*(КАЛЕНДАРЬ!$BF34=GRID!$B$33:$BI$33), 0)),
ROUNDUP(INDEX(GRID!$B$47:$BI$57,MATCH(M$7,GRID!$A$47:$A$57,0),MATCH(1,($U$2=GRID!$B$31:$BI$31)*(КАЛЕНДАРЬ!$BF34=GRID!$B$33:$BI$33),0))*(1-GRID!$B$69),0))</f>
        <v>30400</v>
      </c>
      <c r="O563" s="49" t="s">
        <v>101</v>
      </c>
      <c r="P563" s="49" t="s">
        <v>101</v>
      </c>
      <c r="Q563" s="49" t="s">
        <v>101</v>
      </c>
      <c r="R563" s="49" t="s">
        <v>101</v>
      </c>
      <c r="S563" s="49" t="s">
        <v>101</v>
      </c>
      <c r="T563" s="49" t="s">
        <v>101</v>
      </c>
      <c r="U563" s="49" t="s">
        <v>101</v>
      </c>
      <c r="V563" s="49" t="s">
        <v>101</v>
      </c>
      <c r="W563" s="49" t="s">
        <v>101</v>
      </c>
      <c r="X563" s="49" t="s">
        <v>101</v>
      </c>
      <c r="Y563" s="146"/>
    </row>
    <row r="564" spans="1:25" x14ac:dyDescent="0.2">
      <c r="A564" s="125"/>
      <c r="B564" s="126"/>
      <c r="O564" s="6"/>
      <c r="P564" s="7"/>
      <c r="Q564" s="6"/>
      <c r="T564" s="6"/>
      <c r="Y564" s="146"/>
    </row>
    <row r="565" spans="1:25" x14ac:dyDescent="0.2">
      <c r="A565" s="210" t="s">
        <v>109</v>
      </c>
      <c r="B565" s="210"/>
      <c r="C565" s="210"/>
      <c r="D565" s="210"/>
      <c r="E565" s="210"/>
      <c r="F565" s="210"/>
      <c r="G565" s="210"/>
      <c r="H565" s="210"/>
      <c r="I565" s="210"/>
      <c r="J565" s="210"/>
      <c r="K565" s="210"/>
      <c r="L565" s="210"/>
      <c r="M565" s="210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146"/>
    </row>
    <row r="566" spans="1:25" x14ac:dyDescent="0.2">
      <c r="A566" s="211" t="s">
        <v>144</v>
      </c>
      <c r="B566" s="212"/>
      <c r="C566" s="212"/>
      <c r="D566" s="212"/>
      <c r="E566" s="212"/>
      <c r="F566" s="212"/>
      <c r="G566" s="212"/>
      <c r="H566" s="212"/>
      <c r="I566" s="212"/>
      <c r="J566" s="212"/>
      <c r="K566" s="212"/>
      <c r="L566" s="212"/>
      <c r="M566" s="212"/>
      <c r="N566" s="212"/>
      <c r="O566" s="212"/>
      <c r="P566" s="212"/>
      <c r="Q566" s="212"/>
      <c r="R566" s="212"/>
      <c r="S566" s="212"/>
      <c r="T566" s="212"/>
      <c r="U566" s="212"/>
      <c r="V566" s="212"/>
      <c r="W566" s="212"/>
      <c r="X566" s="212"/>
      <c r="Y566" s="146"/>
    </row>
    <row r="567" spans="1:25" ht="58.5" customHeight="1" x14ac:dyDescent="0.2">
      <c r="A567" s="213" t="s">
        <v>39</v>
      </c>
      <c r="B567" s="214"/>
      <c r="C567" s="217" t="s">
        <v>85</v>
      </c>
      <c r="D567" s="218"/>
      <c r="E567" s="219" t="s">
        <v>86</v>
      </c>
      <c r="F567" s="220"/>
      <c r="G567" s="221" t="s">
        <v>186</v>
      </c>
      <c r="H567" s="222"/>
      <c r="I567" s="223" t="s">
        <v>187</v>
      </c>
      <c r="J567" s="224"/>
      <c r="K567" s="225" t="s">
        <v>88</v>
      </c>
      <c r="L567" s="225"/>
      <c r="M567" s="226" t="s">
        <v>89</v>
      </c>
      <c r="N567" s="227"/>
      <c r="O567" s="228" t="s">
        <v>94</v>
      </c>
      <c r="P567" s="229"/>
      <c r="Q567" s="230" t="s">
        <v>188</v>
      </c>
      <c r="R567" s="230"/>
      <c r="S567" s="231" t="s">
        <v>189</v>
      </c>
      <c r="T567" s="231"/>
      <c r="U567" s="232" t="s">
        <v>91</v>
      </c>
      <c r="V567" s="233"/>
      <c r="W567" s="234" t="s">
        <v>96</v>
      </c>
      <c r="X567" s="235"/>
      <c r="Y567" s="146"/>
    </row>
    <row r="568" spans="1:25" x14ac:dyDescent="0.2">
      <c r="A568" s="215"/>
      <c r="B568" s="216"/>
      <c r="C568" s="45" t="s">
        <v>40</v>
      </c>
      <c r="D568" s="45" t="s">
        <v>41</v>
      </c>
      <c r="E568" s="45" t="s">
        <v>40</v>
      </c>
      <c r="F568" s="45" t="s">
        <v>41</v>
      </c>
      <c r="G568" s="45" t="s">
        <v>40</v>
      </c>
      <c r="H568" s="45" t="s">
        <v>41</v>
      </c>
      <c r="I568" s="45" t="s">
        <v>40</v>
      </c>
      <c r="J568" s="45" t="s">
        <v>41</v>
      </c>
      <c r="K568" s="45" t="s">
        <v>40</v>
      </c>
      <c r="L568" s="45" t="s">
        <v>41</v>
      </c>
      <c r="M568" s="45" t="s">
        <v>40</v>
      </c>
      <c r="N568" s="45" t="s">
        <v>41</v>
      </c>
      <c r="O568" s="45" t="s">
        <v>40</v>
      </c>
      <c r="P568" s="45" t="s">
        <v>41</v>
      </c>
      <c r="Q568" s="45" t="s">
        <v>40</v>
      </c>
      <c r="R568" s="45" t="s">
        <v>41</v>
      </c>
      <c r="S568" s="45" t="s">
        <v>40</v>
      </c>
      <c r="T568" s="45" t="s">
        <v>41</v>
      </c>
      <c r="U568" s="45" t="s">
        <v>40</v>
      </c>
      <c r="V568" s="45" t="s">
        <v>41</v>
      </c>
      <c r="W568" s="45" t="s">
        <v>40</v>
      </c>
      <c r="X568" s="45" t="s">
        <v>41</v>
      </c>
      <c r="Y568" s="146"/>
    </row>
    <row r="569" spans="1:25" x14ac:dyDescent="0.2">
      <c r="A569" s="117" t="s">
        <v>48</v>
      </c>
      <c r="B569" s="117">
        <v>1</v>
      </c>
      <c r="C569" s="47" cm="1">
        <f t="array" ref="C569">IF($I$2="Открытый тариф",
INDEX(GRID!$B$34:$BI$44,MATCH(C$7,GRID!$A$34:$A$44,0),MATCH(1,($U$2=GRID!$B$31:$BI$31)*(КАЛЕНДАРЬ!$BI4=GRID!$B$33:$BI$33), 0)),
ROUNDUP(INDEX(GRID!$B$34:$BI$44,MATCH(C$7,GRID!$A$34:$A$44,0),MATCH(1,($U$2=GRID!$B$31:$BI$31)*(КАЛЕНДАРЬ!$BI4=GRID!$B$33:$BI$33),0))*(1-GRID!$B$69),0))</f>
        <v>24900</v>
      </c>
      <c r="D569" s="47" cm="1">
        <f t="array" ref="D569">IF($I$2="Открытый тариф",
INDEX(GRID!$B$47:$BI$57,MATCH(C$7,GRID!$A$47:$A$57,0),MATCH(1,($U$2=GRID!$B$31:$BI$31)*(КАЛЕНДАРЬ!$BI4=GRID!$B$33:$BI$33), 0)),
ROUNDUP(INDEX(GRID!$B$47:$BI$57,MATCH(C$7,GRID!$A$47:$A$57,0),MATCH(1,($U$2=GRID!$B$31:$BI$31)*(КАЛЕНДАРЬ!$BI4=GRID!$B$33:$BI$33),0))*(1-GRID!$B$69),0))</f>
        <v>24900</v>
      </c>
      <c r="E569" s="47" cm="1">
        <f t="array" ref="E569">IF($I$2="Открытый тариф",
INDEX(GRID!$B$34:$BI$44,MATCH(E$7,GRID!$A$34:$A$44,0),MATCH(1,($U$2=GRID!$B$31:$BI$31)*(КАЛЕНДАРЬ!$BI4=GRID!$B$33:$BI$33), 0)),
ROUNDUP(INDEX(GRID!$B$34:$BI$44,MATCH(E$7,GRID!$A$34:$A$44,0),MATCH(1,($U$2=GRID!$B$31:$BI$31)*(КАЛЕНДАРЬ!$BI4=GRID!$B$33:$BI$33),0))*(1-GRID!$B$69),0))</f>
        <v>26900</v>
      </c>
      <c r="F569" s="47" cm="1">
        <f t="array" ref="F569">IF($I$2="Открытый тариф",
INDEX(GRID!$B$47:$BI$57,MATCH(E$7,GRID!$A$47:$A$57,0),MATCH(1,($U$2=GRID!$B$31:$BI$31)*(КАЛЕНДАРЬ!$BI4=GRID!$B$33:$BI$33), 0)),
ROUNDUP(INDEX(GRID!$B$47:$BI$57,MATCH(E$7,GRID!$A$47:$A$57,0),MATCH(1,($U$2=GRID!$B$31:$BI$31)*(КАЛЕНДАРЬ!$BI4=GRID!$B$33:$BI$33),0))*(1-GRID!$B$69),0))</f>
        <v>26900</v>
      </c>
      <c r="G569" s="47" cm="1">
        <f t="array" ref="G569">IF($I$2="Открытый тариф",
INDEX(GRID!$B$34:$BI$44,MATCH(G$7,GRID!$A$34:$A$44,0),MATCH(1,($U$2=GRID!$B$31:$BI$31)*(КАЛЕНДАРЬ!$BI4=GRID!$B$33:$BI$33), 0)),
ROUNDUP(INDEX(GRID!$B$34:$BI$44,MATCH(G$7,GRID!$A$34:$A$44,0),MATCH(1,($U$2=GRID!$B$31:$BI$31)*(КАЛЕНДАРЬ!$BI4=GRID!$B$33:$BI$33),0))*(1-GRID!$B$69),0))</f>
        <v>28000</v>
      </c>
      <c r="H569" s="47" cm="1">
        <f t="array" ref="H569">IF($I$2="Открытый тариф",
INDEX(GRID!$B$47:$BI$57,MATCH(G$7,GRID!$A$47:$A$57,0),MATCH(1,($U$2=GRID!$B$31:$BI$31)*(КАЛЕНДАРЬ!$BI4=GRID!$B$33:$BI$33), 0)),
ROUNDUP(INDEX(GRID!$B$47:$BI$57,MATCH(G$7,GRID!$A$47:$A$57,0),MATCH(1,($U$2=GRID!$B$31:$BI$31)*(КАЛЕНДАРЬ!$BI4=GRID!$B$33:$BI$33),0))*(1-GRID!$B$69),0))</f>
        <v>28000</v>
      </c>
      <c r="I569" s="47" cm="1">
        <f t="array" ref="I569">IF($I$2="Открытый тариф",
INDEX(GRID!$B$34:$BI$44,MATCH(I$7,GRID!$A$34:$A$44,0),MATCH(1,($U$2=GRID!$B$31:$BI$31)*(КАЛЕНДАРЬ!$BI4=GRID!$B$33:$BI$33), 0)),
ROUNDUP(INDEX(GRID!$B$34:$BI$44,MATCH(I$7,GRID!$A$34:$A$44,0),MATCH(1,($U$2=GRID!$B$31:$BI$31)*(КАЛЕНДАРЬ!$BI4=GRID!$B$33:$BI$33),0))*(1-GRID!$B$69),0))</f>
        <v>30000</v>
      </c>
      <c r="J569" s="47" cm="1">
        <f t="array" ref="J569">IF($I$2="Открытый тариф",
INDEX(GRID!$B$47:$BI$57,MATCH(I$7,GRID!$A$47:$A$57,0),MATCH(1,($U$2=GRID!$B$31:$BI$31)*(КАЛЕНДАРЬ!$BI4=GRID!$B$33:$BI$33), 0)),
ROUNDUP(INDEX(GRID!$B$47:$BI$57,MATCH(I$7,GRID!$A$47:$A$57,0),MATCH(1,($U$2=GRID!$B$31:$BI$31)*(КАЛЕНДАРЬ!$BI4=GRID!$B$33:$BI$33),0))*(1-GRID!$B$69),0))</f>
        <v>30000</v>
      </c>
      <c r="K569" s="47" cm="1">
        <f t="array" ref="K569">IF($I$2="Открытый тариф",
INDEX(GRID!$B$34:$BI$44,MATCH(K$7,GRID!$A$34:$A$44,0),MATCH(1,($U$2=GRID!$B$31:$BI$31)*(КАЛЕНДАРЬ!$BI4=GRID!$B$33:$BI$33), 0)),
ROUNDUP(INDEX(GRID!$B$34:$BI$44,MATCH(K$7,GRID!$A$34:$A$44,0),MATCH(1,($U$2=GRID!$B$31:$BI$31)*(КАЛЕНДАРЬ!$BI4=GRID!$B$33:$BI$33),0))*(1-GRID!$B$69),0))</f>
        <v>31100</v>
      </c>
      <c r="L569" s="47" cm="1">
        <f t="array" ref="L569">IF($I$2="Открытый тариф",
INDEX(GRID!$B$47:$BI$57,MATCH(K$7,GRID!$A$47:$A$57,0),MATCH(1,($U$2=GRID!$B$31:$BI$31)*(КАЛЕНДАРЬ!$BI4=GRID!$B$33:$BI$33), 0)),
ROUNDUP(INDEX(GRID!$B$47:$BI$57,MATCH(K$7,GRID!$A$47:$A$57,0),MATCH(1,($U$2=GRID!$B$31:$BI$31)*(КАЛЕНДАРЬ!$BI4=GRID!$B$33:$BI$33),0))*(1-GRID!$B$69),0))</f>
        <v>31100</v>
      </c>
      <c r="M569" s="47" cm="1">
        <f t="array" ref="M569">IF($I$2="Открытый тариф",
INDEX(GRID!$B$34:$BI$44,MATCH(M$7,GRID!$A$34:$A$44,0),MATCH(1,($U$2=GRID!$B$31:$BI$31)*(КАЛЕНДАРЬ!$BI4=GRID!$B$33:$BI$33), 0)),
ROUNDUP(INDEX(GRID!$B$34:$BI$44,MATCH(M$7,GRID!$A$34:$A$44,0),MATCH(1,($U$2=GRID!$B$31:$BI$31)*(КАЛЕНДАРЬ!$BI4=GRID!$B$33:$BI$33),0))*(1-GRID!$B$69),0))</f>
        <v>33100</v>
      </c>
      <c r="N569" s="47" cm="1">
        <f t="array" ref="N569">IF($I$2="Открытый тариф",
INDEX(GRID!$B$47:$BI$57,MATCH(M$7,GRID!$A$47:$A$57,0),MATCH(1,($U$2=GRID!$B$31:$BI$31)*(КАЛЕНДАРЬ!$BI4=GRID!$B$33:$BI$33), 0)),
ROUNDUP(INDEX(GRID!$B$47:$BI$57,MATCH(M$7,GRID!$A$47:$A$57,0),MATCH(1,($U$2=GRID!$B$31:$BI$31)*(КАЛЕНДАРЬ!$BI4=GRID!$B$33:$BI$33),0))*(1-GRID!$B$69),0))</f>
        <v>33100</v>
      </c>
      <c r="O569" s="49" t="s">
        <v>101</v>
      </c>
      <c r="P569" s="49" t="s">
        <v>101</v>
      </c>
      <c r="Q569" s="49" t="s">
        <v>101</v>
      </c>
      <c r="R569" s="49" t="s">
        <v>101</v>
      </c>
      <c r="S569" s="49" t="s">
        <v>101</v>
      </c>
      <c r="T569" s="49" t="s">
        <v>101</v>
      </c>
      <c r="U569" s="49" t="s">
        <v>101</v>
      </c>
      <c r="V569" s="49" t="s">
        <v>101</v>
      </c>
      <c r="W569" s="49" t="s">
        <v>101</v>
      </c>
      <c r="X569" s="49" t="s">
        <v>101</v>
      </c>
      <c r="Y569" s="146"/>
    </row>
    <row r="570" spans="1:25" x14ac:dyDescent="0.2">
      <c r="A570" s="117" t="s">
        <v>42</v>
      </c>
      <c r="B570" s="117">
        <v>2</v>
      </c>
      <c r="C570" s="47" cm="1">
        <f t="array" ref="C570">IF($I$2="Открытый тариф",
INDEX(GRID!$B$34:$BI$44,MATCH(C$7,GRID!$A$34:$A$44,0),MATCH(1,($U$2=GRID!$B$31:$BI$31)*(КАЛЕНДАРЬ!$BI5=GRID!$B$33:$BI$33), 0)),
ROUNDUP(INDEX(GRID!$B$34:$BI$44,MATCH(C$7,GRID!$A$34:$A$44,0),MATCH(1,($U$2=GRID!$B$31:$BI$31)*(КАЛЕНДАРЬ!$BI5=GRID!$B$33:$BI$33),0))*(1-GRID!$B$69),0))</f>
        <v>24900</v>
      </c>
      <c r="D570" s="47" cm="1">
        <f t="array" ref="D570">IF($I$2="Открытый тариф",
INDEX(GRID!$B$47:$BI$57,MATCH(C$7,GRID!$A$47:$A$57,0),MATCH(1,($U$2=GRID!$B$31:$BI$31)*(КАЛЕНДАРЬ!$BI5=GRID!$B$33:$BI$33), 0)),
ROUNDUP(INDEX(GRID!$B$47:$BI$57,MATCH(C$7,GRID!$A$47:$A$57,0),MATCH(1,($U$2=GRID!$B$31:$BI$31)*(КАЛЕНДАРЬ!$BI5=GRID!$B$33:$BI$33),0))*(1-GRID!$B$69),0))</f>
        <v>24900</v>
      </c>
      <c r="E570" s="47" cm="1">
        <f t="array" ref="E570">IF($I$2="Открытый тариф",
INDEX(GRID!$B$34:$BI$44,MATCH(E$7,GRID!$A$34:$A$44,0),MATCH(1,($U$2=GRID!$B$31:$BI$31)*(КАЛЕНДАРЬ!$BI5=GRID!$B$33:$BI$33), 0)),
ROUNDUP(INDEX(GRID!$B$34:$BI$44,MATCH(E$7,GRID!$A$34:$A$44,0),MATCH(1,($U$2=GRID!$B$31:$BI$31)*(КАЛЕНДАРЬ!$BI5=GRID!$B$33:$BI$33),0))*(1-GRID!$B$69),0))</f>
        <v>26900</v>
      </c>
      <c r="F570" s="47" cm="1">
        <f t="array" ref="F570">IF($I$2="Открытый тариф",
INDEX(GRID!$B$47:$BI$57,MATCH(E$7,GRID!$A$47:$A$57,0),MATCH(1,($U$2=GRID!$B$31:$BI$31)*(КАЛЕНДАРЬ!$BI5=GRID!$B$33:$BI$33), 0)),
ROUNDUP(INDEX(GRID!$B$47:$BI$57,MATCH(E$7,GRID!$A$47:$A$57,0),MATCH(1,($U$2=GRID!$B$31:$BI$31)*(КАЛЕНДАРЬ!$BI5=GRID!$B$33:$BI$33),0))*(1-GRID!$B$69),0))</f>
        <v>26900</v>
      </c>
      <c r="G570" s="47" cm="1">
        <f t="array" ref="G570">IF($I$2="Открытый тариф",
INDEX(GRID!$B$34:$BI$44,MATCH(G$7,GRID!$A$34:$A$44,0),MATCH(1,($U$2=GRID!$B$31:$BI$31)*(КАЛЕНДАРЬ!$BI5=GRID!$B$33:$BI$33), 0)),
ROUNDUP(INDEX(GRID!$B$34:$BI$44,MATCH(G$7,GRID!$A$34:$A$44,0),MATCH(1,($U$2=GRID!$B$31:$BI$31)*(КАЛЕНДАРЬ!$BI5=GRID!$B$33:$BI$33),0))*(1-GRID!$B$69),0))</f>
        <v>28000</v>
      </c>
      <c r="H570" s="47" cm="1">
        <f t="array" ref="H570">IF($I$2="Открытый тариф",
INDEX(GRID!$B$47:$BI$57,MATCH(G$7,GRID!$A$47:$A$57,0),MATCH(1,($U$2=GRID!$B$31:$BI$31)*(КАЛЕНДАРЬ!$BI5=GRID!$B$33:$BI$33), 0)),
ROUNDUP(INDEX(GRID!$B$47:$BI$57,MATCH(G$7,GRID!$A$47:$A$57,0),MATCH(1,($U$2=GRID!$B$31:$BI$31)*(КАЛЕНДАРЬ!$BI5=GRID!$B$33:$BI$33),0))*(1-GRID!$B$69),0))</f>
        <v>28000</v>
      </c>
      <c r="I570" s="47" cm="1">
        <f t="array" ref="I570">IF($I$2="Открытый тариф",
INDEX(GRID!$B$34:$BI$44,MATCH(I$7,GRID!$A$34:$A$44,0),MATCH(1,($U$2=GRID!$B$31:$BI$31)*(КАЛЕНДАРЬ!$BI5=GRID!$B$33:$BI$33), 0)),
ROUNDUP(INDEX(GRID!$B$34:$BI$44,MATCH(I$7,GRID!$A$34:$A$44,0),MATCH(1,($U$2=GRID!$B$31:$BI$31)*(КАЛЕНДАРЬ!$BI5=GRID!$B$33:$BI$33),0))*(1-GRID!$B$69),0))</f>
        <v>30000</v>
      </c>
      <c r="J570" s="47" cm="1">
        <f t="array" ref="J570">IF($I$2="Открытый тариф",
INDEX(GRID!$B$47:$BI$57,MATCH(I$7,GRID!$A$47:$A$57,0),MATCH(1,($U$2=GRID!$B$31:$BI$31)*(КАЛЕНДАРЬ!$BI5=GRID!$B$33:$BI$33), 0)),
ROUNDUP(INDEX(GRID!$B$47:$BI$57,MATCH(I$7,GRID!$A$47:$A$57,0),MATCH(1,($U$2=GRID!$B$31:$BI$31)*(КАЛЕНДАРЬ!$BI5=GRID!$B$33:$BI$33),0))*(1-GRID!$B$69),0))</f>
        <v>30000</v>
      </c>
      <c r="K570" s="47" cm="1">
        <f t="array" ref="K570">IF($I$2="Открытый тариф",
INDEX(GRID!$B$34:$BI$44,MATCH(K$7,GRID!$A$34:$A$44,0),MATCH(1,($U$2=GRID!$B$31:$BI$31)*(КАЛЕНДАРЬ!$BI5=GRID!$B$33:$BI$33), 0)),
ROUNDUP(INDEX(GRID!$B$34:$BI$44,MATCH(K$7,GRID!$A$34:$A$44,0),MATCH(1,($U$2=GRID!$B$31:$BI$31)*(КАЛЕНДАРЬ!$BI5=GRID!$B$33:$BI$33),0))*(1-GRID!$B$69),0))</f>
        <v>31100</v>
      </c>
      <c r="L570" s="47" cm="1">
        <f t="array" ref="L570">IF($I$2="Открытый тариф",
INDEX(GRID!$B$47:$BI$57,MATCH(K$7,GRID!$A$47:$A$57,0),MATCH(1,($U$2=GRID!$B$31:$BI$31)*(КАЛЕНДАРЬ!$BI5=GRID!$B$33:$BI$33), 0)),
ROUNDUP(INDEX(GRID!$B$47:$BI$57,MATCH(K$7,GRID!$A$47:$A$57,0),MATCH(1,($U$2=GRID!$B$31:$BI$31)*(КАЛЕНДАРЬ!$BI5=GRID!$B$33:$BI$33),0))*(1-GRID!$B$69),0))</f>
        <v>31100</v>
      </c>
      <c r="M570" s="47" cm="1">
        <f t="array" ref="M570">IF($I$2="Открытый тариф",
INDEX(GRID!$B$34:$BI$44,MATCH(M$7,GRID!$A$34:$A$44,0),MATCH(1,($U$2=GRID!$B$31:$BI$31)*(КАЛЕНДАРЬ!$BI5=GRID!$B$33:$BI$33), 0)),
ROUNDUP(INDEX(GRID!$B$34:$BI$44,MATCH(M$7,GRID!$A$34:$A$44,0),MATCH(1,($U$2=GRID!$B$31:$BI$31)*(КАЛЕНДАРЬ!$BI5=GRID!$B$33:$BI$33),0))*(1-GRID!$B$69),0))</f>
        <v>33100</v>
      </c>
      <c r="N570" s="47" cm="1">
        <f t="array" ref="N570">IF($I$2="Открытый тариф",
INDEX(GRID!$B$47:$BI$57,MATCH(M$7,GRID!$A$47:$A$57,0),MATCH(1,($U$2=GRID!$B$31:$BI$31)*(КАЛЕНДАРЬ!$BI5=GRID!$B$33:$BI$33), 0)),
ROUNDUP(INDEX(GRID!$B$47:$BI$57,MATCH(M$7,GRID!$A$47:$A$57,0),MATCH(1,($U$2=GRID!$B$31:$BI$31)*(КАЛЕНДАРЬ!$BI5=GRID!$B$33:$BI$33),0))*(1-GRID!$B$69),0))</f>
        <v>33100</v>
      </c>
      <c r="O570" s="49" t="s">
        <v>101</v>
      </c>
      <c r="P570" s="49" t="s">
        <v>101</v>
      </c>
      <c r="Q570" s="49" t="s">
        <v>101</v>
      </c>
      <c r="R570" s="49" t="s">
        <v>101</v>
      </c>
      <c r="S570" s="49" t="s">
        <v>101</v>
      </c>
      <c r="T570" s="49" t="s">
        <v>101</v>
      </c>
      <c r="U570" s="49" t="s">
        <v>101</v>
      </c>
      <c r="V570" s="49" t="s">
        <v>101</v>
      </c>
      <c r="W570" s="49" t="s">
        <v>101</v>
      </c>
      <c r="X570" s="49" t="s">
        <v>101</v>
      </c>
      <c r="Y570" s="146"/>
    </row>
    <row r="571" spans="1:25" x14ac:dyDescent="0.2">
      <c r="A571" s="117" t="s">
        <v>43</v>
      </c>
      <c r="B571" s="117">
        <v>3</v>
      </c>
      <c r="C571" s="47" cm="1">
        <f t="array" ref="C571">IF($I$2="Открытый тариф",
INDEX(GRID!$B$34:$BI$44,MATCH(C$7,GRID!$A$34:$A$44,0),MATCH(1,($U$2=GRID!$B$31:$BI$31)*(КАЛЕНДАРЬ!$BI6=GRID!$B$33:$BI$33), 0)),
ROUNDUP(INDEX(GRID!$B$34:$BI$44,MATCH(C$7,GRID!$A$34:$A$44,0),MATCH(1,($U$2=GRID!$B$31:$BI$31)*(КАЛЕНДАРЬ!$BI6=GRID!$B$33:$BI$33),0))*(1-GRID!$B$69),0))</f>
        <v>24900</v>
      </c>
      <c r="D571" s="47" cm="1">
        <f t="array" ref="D571">IF($I$2="Открытый тариф",
INDEX(GRID!$B$47:$BI$57,MATCH(C$7,GRID!$A$47:$A$57,0),MATCH(1,($U$2=GRID!$B$31:$BI$31)*(КАЛЕНДАРЬ!$BI6=GRID!$B$33:$BI$33), 0)),
ROUNDUP(INDEX(GRID!$B$47:$BI$57,MATCH(C$7,GRID!$A$47:$A$57,0),MATCH(1,($U$2=GRID!$B$31:$BI$31)*(КАЛЕНДАРЬ!$BI6=GRID!$B$33:$BI$33),0))*(1-GRID!$B$69),0))</f>
        <v>24900</v>
      </c>
      <c r="E571" s="47" cm="1">
        <f t="array" ref="E571">IF($I$2="Открытый тариф",
INDEX(GRID!$B$34:$BI$44,MATCH(E$7,GRID!$A$34:$A$44,0),MATCH(1,($U$2=GRID!$B$31:$BI$31)*(КАЛЕНДАРЬ!$BI6=GRID!$B$33:$BI$33), 0)),
ROUNDUP(INDEX(GRID!$B$34:$BI$44,MATCH(E$7,GRID!$A$34:$A$44,0),MATCH(1,($U$2=GRID!$B$31:$BI$31)*(КАЛЕНДАРЬ!$BI6=GRID!$B$33:$BI$33),0))*(1-GRID!$B$69),0))</f>
        <v>26900</v>
      </c>
      <c r="F571" s="47" cm="1">
        <f t="array" ref="F571">IF($I$2="Открытый тариф",
INDEX(GRID!$B$47:$BI$57,MATCH(E$7,GRID!$A$47:$A$57,0),MATCH(1,($U$2=GRID!$B$31:$BI$31)*(КАЛЕНДАРЬ!$BI6=GRID!$B$33:$BI$33), 0)),
ROUNDUP(INDEX(GRID!$B$47:$BI$57,MATCH(E$7,GRID!$A$47:$A$57,0),MATCH(1,($U$2=GRID!$B$31:$BI$31)*(КАЛЕНДАРЬ!$BI6=GRID!$B$33:$BI$33),0))*(1-GRID!$B$69),0))</f>
        <v>26900</v>
      </c>
      <c r="G571" s="47" cm="1">
        <f t="array" ref="G571">IF($I$2="Открытый тариф",
INDEX(GRID!$B$34:$BI$44,MATCH(G$7,GRID!$A$34:$A$44,0),MATCH(1,($U$2=GRID!$B$31:$BI$31)*(КАЛЕНДАРЬ!$BI6=GRID!$B$33:$BI$33), 0)),
ROUNDUP(INDEX(GRID!$B$34:$BI$44,MATCH(G$7,GRID!$A$34:$A$44,0),MATCH(1,($U$2=GRID!$B$31:$BI$31)*(КАЛЕНДАРЬ!$BI6=GRID!$B$33:$BI$33),0))*(1-GRID!$B$69),0))</f>
        <v>28000</v>
      </c>
      <c r="H571" s="47" cm="1">
        <f t="array" ref="H571">IF($I$2="Открытый тариф",
INDEX(GRID!$B$47:$BI$57,MATCH(G$7,GRID!$A$47:$A$57,0),MATCH(1,($U$2=GRID!$B$31:$BI$31)*(КАЛЕНДАРЬ!$BI6=GRID!$B$33:$BI$33), 0)),
ROUNDUP(INDEX(GRID!$B$47:$BI$57,MATCH(G$7,GRID!$A$47:$A$57,0),MATCH(1,($U$2=GRID!$B$31:$BI$31)*(КАЛЕНДАРЬ!$BI6=GRID!$B$33:$BI$33),0))*(1-GRID!$B$69),0))</f>
        <v>28000</v>
      </c>
      <c r="I571" s="47" cm="1">
        <f t="array" ref="I571">IF($I$2="Открытый тариф",
INDEX(GRID!$B$34:$BI$44,MATCH(I$7,GRID!$A$34:$A$44,0),MATCH(1,($U$2=GRID!$B$31:$BI$31)*(КАЛЕНДАРЬ!$BI6=GRID!$B$33:$BI$33), 0)),
ROUNDUP(INDEX(GRID!$B$34:$BI$44,MATCH(I$7,GRID!$A$34:$A$44,0),MATCH(1,($U$2=GRID!$B$31:$BI$31)*(КАЛЕНДАРЬ!$BI6=GRID!$B$33:$BI$33),0))*(1-GRID!$B$69),0))</f>
        <v>30000</v>
      </c>
      <c r="J571" s="47" cm="1">
        <f t="array" ref="J571">IF($I$2="Открытый тариф",
INDEX(GRID!$B$47:$BI$57,MATCH(I$7,GRID!$A$47:$A$57,0),MATCH(1,($U$2=GRID!$B$31:$BI$31)*(КАЛЕНДАРЬ!$BI6=GRID!$B$33:$BI$33), 0)),
ROUNDUP(INDEX(GRID!$B$47:$BI$57,MATCH(I$7,GRID!$A$47:$A$57,0),MATCH(1,($U$2=GRID!$B$31:$BI$31)*(КАЛЕНДАРЬ!$BI6=GRID!$B$33:$BI$33),0))*(1-GRID!$B$69),0))</f>
        <v>30000</v>
      </c>
      <c r="K571" s="47" cm="1">
        <f t="array" ref="K571">IF($I$2="Открытый тариф",
INDEX(GRID!$B$34:$BI$44,MATCH(K$7,GRID!$A$34:$A$44,0),MATCH(1,($U$2=GRID!$B$31:$BI$31)*(КАЛЕНДАРЬ!$BI6=GRID!$B$33:$BI$33), 0)),
ROUNDUP(INDEX(GRID!$B$34:$BI$44,MATCH(K$7,GRID!$A$34:$A$44,0),MATCH(1,($U$2=GRID!$B$31:$BI$31)*(КАЛЕНДАРЬ!$BI6=GRID!$B$33:$BI$33),0))*(1-GRID!$B$69),0))</f>
        <v>31100</v>
      </c>
      <c r="L571" s="47" cm="1">
        <f t="array" ref="L571">IF($I$2="Открытый тариф",
INDEX(GRID!$B$47:$BI$57,MATCH(K$7,GRID!$A$47:$A$57,0),MATCH(1,($U$2=GRID!$B$31:$BI$31)*(КАЛЕНДАРЬ!$BI6=GRID!$B$33:$BI$33), 0)),
ROUNDUP(INDEX(GRID!$B$47:$BI$57,MATCH(K$7,GRID!$A$47:$A$57,0),MATCH(1,($U$2=GRID!$B$31:$BI$31)*(КАЛЕНДАРЬ!$BI6=GRID!$B$33:$BI$33),0))*(1-GRID!$B$69),0))</f>
        <v>31100</v>
      </c>
      <c r="M571" s="47" cm="1">
        <f t="array" ref="M571">IF($I$2="Открытый тариф",
INDEX(GRID!$B$34:$BI$44,MATCH(M$7,GRID!$A$34:$A$44,0),MATCH(1,($U$2=GRID!$B$31:$BI$31)*(КАЛЕНДАРЬ!$BI6=GRID!$B$33:$BI$33), 0)),
ROUNDUP(INDEX(GRID!$B$34:$BI$44,MATCH(M$7,GRID!$A$34:$A$44,0),MATCH(1,($U$2=GRID!$B$31:$BI$31)*(КАЛЕНДАРЬ!$BI6=GRID!$B$33:$BI$33),0))*(1-GRID!$B$69),0))</f>
        <v>33100</v>
      </c>
      <c r="N571" s="47" cm="1">
        <f t="array" ref="N571">IF($I$2="Открытый тариф",
INDEX(GRID!$B$47:$BI$57,MATCH(M$7,GRID!$A$47:$A$57,0),MATCH(1,($U$2=GRID!$B$31:$BI$31)*(КАЛЕНДАРЬ!$BI6=GRID!$B$33:$BI$33), 0)),
ROUNDUP(INDEX(GRID!$B$47:$BI$57,MATCH(M$7,GRID!$A$47:$A$57,0),MATCH(1,($U$2=GRID!$B$31:$BI$31)*(КАЛЕНДАРЬ!$BI6=GRID!$B$33:$BI$33),0))*(1-GRID!$B$69),0))</f>
        <v>33100</v>
      </c>
      <c r="O571" s="49" t="s">
        <v>101</v>
      </c>
      <c r="P571" s="49" t="s">
        <v>101</v>
      </c>
      <c r="Q571" s="49" t="s">
        <v>101</v>
      </c>
      <c r="R571" s="49" t="s">
        <v>101</v>
      </c>
      <c r="S571" s="49" t="s">
        <v>101</v>
      </c>
      <c r="T571" s="49" t="s">
        <v>101</v>
      </c>
      <c r="U571" s="49" t="s">
        <v>101</v>
      </c>
      <c r="V571" s="49" t="s">
        <v>101</v>
      </c>
      <c r="W571" s="49" t="s">
        <v>101</v>
      </c>
      <c r="X571" s="49" t="s">
        <v>101</v>
      </c>
      <c r="Y571" s="146"/>
    </row>
    <row r="572" spans="1:25" x14ac:dyDescent="0.2">
      <c r="A572" s="117" t="s">
        <v>44</v>
      </c>
      <c r="B572" s="117">
        <v>4</v>
      </c>
      <c r="C572" s="47" cm="1">
        <f t="array" ref="C572">IF($I$2="Открытый тариф",
INDEX(GRID!$B$34:$BI$44,MATCH(C$7,GRID!$A$34:$A$44,0),MATCH(1,($U$2=GRID!$B$31:$BI$31)*(КАЛЕНДАРЬ!$BI7=GRID!$B$33:$BI$33), 0)),
ROUNDUP(INDEX(GRID!$B$34:$BI$44,MATCH(C$7,GRID!$A$34:$A$44,0),MATCH(1,($U$2=GRID!$B$31:$BI$31)*(КАЛЕНДАРЬ!$BI7=GRID!$B$33:$BI$33),0))*(1-GRID!$B$69),0))</f>
        <v>24900</v>
      </c>
      <c r="D572" s="47" cm="1">
        <f t="array" ref="D572">IF($I$2="Открытый тариф",
INDEX(GRID!$B$47:$BI$57,MATCH(C$7,GRID!$A$47:$A$57,0),MATCH(1,($U$2=GRID!$B$31:$BI$31)*(КАЛЕНДАРЬ!$BI7=GRID!$B$33:$BI$33), 0)),
ROUNDUP(INDEX(GRID!$B$47:$BI$57,MATCH(C$7,GRID!$A$47:$A$57,0),MATCH(1,($U$2=GRID!$B$31:$BI$31)*(КАЛЕНДАРЬ!$BI7=GRID!$B$33:$BI$33),0))*(1-GRID!$B$69),0))</f>
        <v>24900</v>
      </c>
      <c r="E572" s="47" cm="1">
        <f t="array" ref="E572">IF($I$2="Открытый тариф",
INDEX(GRID!$B$34:$BI$44,MATCH(E$7,GRID!$A$34:$A$44,0),MATCH(1,($U$2=GRID!$B$31:$BI$31)*(КАЛЕНДАРЬ!$BI7=GRID!$B$33:$BI$33), 0)),
ROUNDUP(INDEX(GRID!$B$34:$BI$44,MATCH(E$7,GRID!$A$34:$A$44,0),MATCH(1,($U$2=GRID!$B$31:$BI$31)*(КАЛЕНДАРЬ!$BI7=GRID!$B$33:$BI$33),0))*(1-GRID!$B$69),0))</f>
        <v>26900</v>
      </c>
      <c r="F572" s="47" cm="1">
        <f t="array" ref="F572">IF($I$2="Открытый тариф",
INDEX(GRID!$B$47:$BI$57,MATCH(E$7,GRID!$A$47:$A$57,0),MATCH(1,($U$2=GRID!$B$31:$BI$31)*(КАЛЕНДАРЬ!$BI7=GRID!$B$33:$BI$33), 0)),
ROUNDUP(INDEX(GRID!$B$47:$BI$57,MATCH(E$7,GRID!$A$47:$A$57,0),MATCH(1,($U$2=GRID!$B$31:$BI$31)*(КАЛЕНДАРЬ!$BI7=GRID!$B$33:$BI$33),0))*(1-GRID!$B$69),0))</f>
        <v>26900</v>
      </c>
      <c r="G572" s="47" cm="1">
        <f t="array" ref="G572">IF($I$2="Открытый тариф",
INDEX(GRID!$B$34:$BI$44,MATCH(G$7,GRID!$A$34:$A$44,0),MATCH(1,($U$2=GRID!$B$31:$BI$31)*(КАЛЕНДАРЬ!$BI7=GRID!$B$33:$BI$33), 0)),
ROUNDUP(INDEX(GRID!$B$34:$BI$44,MATCH(G$7,GRID!$A$34:$A$44,0),MATCH(1,($U$2=GRID!$B$31:$BI$31)*(КАЛЕНДАРЬ!$BI7=GRID!$B$33:$BI$33),0))*(1-GRID!$B$69),0))</f>
        <v>28000</v>
      </c>
      <c r="H572" s="47" cm="1">
        <f t="array" ref="H572">IF($I$2="Открытый тариф",
INDEX(GRID!$B$47:$BI$57,MATCH(G$7,GRID!$A$47:$A$57,0),MATCH(1,($U$2=GRID!$B$31:$BI$31)*(КАЛЕНДАРЬ!$BI7=GRID!$B$33:$BI$33), 0)),
ROUNDUP(INDEX(GRID!$B$47:$BI$57,MATCH(G$7,GRID!$A$47:$A$57,0),MATCH(1,($U$2=GRID!$B$31:$BI$31)*(КАЛЕНДАРЬ!$BI7=GRID!$B$33:$BI$33),0))*(1-GRID!$B$69),0))</f>
        <v>28000</v>
      </c>
      <c r="I572" s="47" cm="1">
        <f t="array" ref="I572">IF($I$2="Открытый тариф",
INDEX(GRID!$B$34:$BI$44,MATCH(I$7,GRID!$A$34:$A$44,0),MATCH(1,($U$2=GRID!$B$31:$BI$31)*(КАЛЕНДАРЬ!$BI7=GRID!$B$33:$BI$33), 0)),
ROUNDUP(INDEX(GRID!$B$34:$BI$44,MATCH(I$7,GRID!$A$34:$A$44,0),MATCH(1,($U$2=GRID!$B$31:$BI$31)*(КАЛЕНДАРЬ!$BI7=GRID!$B$33:$BI$33),0))*(1-GRID!$B$69),0))</f>
        <v>30000</v>
      </c>
      <c r="J572" s="47" cm="1">
        <f t="array" ref="J572">IF($I$2="Открытый тариф",
INDEX(GRID!$B$47:$BI$57,MATCH(I$7,GRID!$A$47:$A$57,0),MATCH(1,($U$2=GRID!$B$31:$BI$31)*(КАЛЕНДАРЬ!$BI7=GRID!$B$33:$BI$33), 0)),
ROUNDUP(INDEX(GRID!$B$47:$BI$57,MATCH(I$7,GRID!$A$47:$A$57,0),MATCH(1,($U$2=GRID!$B$31:$BI$31)*(КАЛЕНДАРЬ!$BI7=GRID!$B$33:$BI$33),0))*(1-GRID!$B$69),0))</f>
        <v>30000</v>
      </c>
      <c r="K572" s="47" cm="1">
        <f t="array" ref="K572">IF($I$2="Открытый тариф",
INDEX(GRID!$B$34:$BI$44,MATCH(K$7,GRID!$A$34:$A$44,0),MATCH(1,($U$2=GRID!$B$31:$BI$31)*(КАЛЕНДАРЬ!$BI7=GRID!$B$33:$BI$33), 0)),
ROUNDUP(INDEX(GRID!$B$34:$BI$44,MATCH(K$7,GRID!$A$34:$A$44,0),MATCH(1,($U$2=GRID!$B$31:$BI$31)*(КАЛЕНДАРЬ!$BI7=GRID!$B$33:$BI$33),0))*(1-GRID!$B$69),0))</f>
        <v>31100</v>
      </c>
      <c r="L572" s="47" cm="1">
        <f t="array" ref="L572">IF($I$2="Открытый тариф",
INDEX(GRID!$B$47:$BI$57,MATCH(K$7,GRID!$A$47:$A$57,0),MATCH(1,($U$2=GRID!$B$31:$BI$31)*(КАЛЕНДАРЬ!$BI7=GRID!$B$33:$BI$33), 0)),
ROUNDUP(INDEX(GRID!$B$47:$BI$57,MATCH(K$7,GRID!$A$47:$A$57,0),MATCH(1,($U$2=GRID!$B$31:$BI$31)*(КАЛЕНДАРЬ!$BI7=GRID!$B$33:$BI$33),0))*(1-GRID!$B$69),0))</f>
        <v>31100</v>
      </c>
      <c r="M572" s="47" cm="1">
        <f t="array" ref="M572">IF($I$2="Открытый тариф",
INDEX(GRID!$B$34:$BI$44,MATCH(M$7,GRID!$A$34:$A$44,0),MATCH(1,($U$2=GRID!$B$31:$BI$31)*(КАЛЕНДАРЬ!$BI7=GRID!$B$33:$BI$33), 0)),
ROUNDUP(INDEX(GRID!$B$34:$BI$44,MATCH(M$7,GRID!$A$34:$A$44,0),MATCH(1,($U$2=GRID!$B$31:$BI$31)*(КАЛЕНДАРЬ!$BI7=GRID!$B$33:$BI$33),0))*(1-GRID!$B$69),0))</f>
        <v>33100</v>
      </c>
      <c r="N572" s="47" cm="1">
        <f t="array" ref="N572">IF($I$2="Открытый тариф",
INDEX(GRID!$B$47:$BI$57,MATCH(M$7,GRID!$A$47:$A$57,0),MATCH(1,($U$2=GRID!$B$31:$BI$31)*(КАЛЕНДАРЬ!$BI7=GRID!$B$33:$BI$33), 0)),
ROUNDUP(INDEX(GRID!$B$47:$BI$57,MATCH(M$7,GRID!$A$47:$A$57,0),MATCH(1,($U$2=GRID!$B$31:$BI$31)*(КАЛЕНДАРЬ!$BI7=GRID!$B$33:$BI$33),0))*(1-GRID!$B$69),0))</f>
        <v>33100</v>
      </c>
      <c r="O572" s="49" t="s">
        <v>101</v>
      </c>
      <c r="P572" s="49" t="s">
        <v>101</v>
      </c>
      <c r="Q572" s="49" t="s">
        <v>101</v>
      </c>
      <c r="R572" s="49" t="s">
        <v>101</v>
      </c>
      <c r="S572" s="49" t="s">
        <v>101</v>
      </c>
      <c r="T572" s="49" t="s">
        <v>101</v>
      </c>
      <c r="U572" s="49" t="s">
        <v>101</v>
      </c>
      <c r="V572" s="49" t="s">
        <v>101</v>
      </c>
      <c r="W572" s="49" t="s">
        <v>101</v>
      </c>
      <c r="X572" s="49" t="s">
        <v>101</v>
      </c>
      <c r="Y572" s="146"/>
    </row>
    <row r="573" spans="1:25" x14ac:dyDescent="0.2">
      <c r="A573" s="117" t="s">
        <v>45</v>
      </c>
      <c r="B573" s="117">
        <v>5</v>
      </c>
      <c r="C573" s="47" cm="1">
        <f t="array" ref="C573">IF($I$2="Открытый тариф",
INDEX(GRID!$B$34:$BI$44,MATCH(C$7,GRID!$A$34:$A$44,0),MATCH(1,($U$2=GRID!$B$31:$BI$31)*(КАЛЕНДАРЬ!$BI8=GRID!$B$33:$BI$33), 0)),
ROUNDUP(INDEX(GRID!$B$34:$BI$44,MATCH(C$7,GRID!$A$34:$A$44,0),MATCH(1,($U$2=GRID!$B$31:$BI$31)*(КАЛЕНДАРЬ!$BI8=GRID!$B$33:$BI$33),0))*(1-GRID!$B$69),0))</f>
        <v>24900</v>
      </c>
      <c r="D573" s="47" cm="1">
        <f t="array" ref="D573">IF($I$2="Открытый тариф",
INDEX(GRID!$B$47:$BI$57,MATCH(C$7,GRID!$A$47:$A$57,0),MATCH(1,($U$2=GRID!$B$31:$BI$31)*(КАЛЕНДАРЬ!$BI8=GRID!$B$33:$BI$33), 0)),
ROUNDUP(INDEX(GRID!$B$47:$BI$57,MATCH(C$7,GRID!$A$47:$A$57,0),MATCH(1,($U$2=GRID!$B$31:$BI$31)*(КАЛЕНДАРЬ!$BI8=GRID!$B$33:$BI$33),0))*(1-GRID!$B$69),0))</f>
        <v>24900</v>
      </c>
      <c r="E573" s="47" cm="1">
        <f t="array" ref="E573">IF($I$2="Открытый тариф",
INDEX(GRID!$B$34:$BI$44,MATCH(E$7,GRID!$A$34:$A$44,0),MATCH(1,($U$2=GRID!$B$31:$BI$31)*(КАЛЕНДАРЬ!$BI8=GRID!$B$33:$BI$33), 0)),
ROUNDUP(INDEX(GRID!$B$34:$BI$44,MATCH(E$7,GRID!$A$34:$A$44,0),MATCH(1,($U$2=GRID!$B$31:$BI$31)*(КАЛЕНДАРЬ!$BI8=GRID!$B$33:$BI$33),0))*(1-GRID!$B$69),0))</f>
        <v>26900</v>
      </c>
      <c r="F573" s="47" cm="1">
        <f t="array" ref="F573">IF($I$2="Открытый тариф",
INDEX(GRID!$B$47:$BI$57,MATCH(E$7,GRID!$A$47:$A$57,0),MATCH(1,($U$2=GRID!$B$31:$BI$31)*(КАЛЕНДАРЬ!$BI8=GRID!$B$33:$BI$33), 0)),
ROUNDUP(INDEX(GRID!$B$47:$BI$57,MATCH(E$7,GRID!$A$47:$A$57,0),MATCH(1,($U$2=GRID!$B$31:$BI$31)*(КАЛЕНДАРЬ!$BI8=GRID!$B$33:$BI$33),0))*(1-GRID!$B$69),0))</f>
        <v>26900</v>
      </c>
      <c r="G573" s="47" cm="1">
        <f t="array" ref="G573">IF($I$2="Открытый тариф",
INDEX(GRID!$B$34:$BI$44,MATCH(G$7,GRID!$A$34:$A$44,0),MATCH(1,($U$2=GRID!$B$31:$BI$31)*(КАЛЕНДАРЬ!$BI8=GRID!$B$33:$BI$33), 0)),
ROUNDUP(INDEX(GRID!$B$34:$BI$44,MATCH(G$7,GRID!$A$34:$A$44,0),MATCH(1,($U$2=GRID!$B$31:$BI$31)*(КАЛЕНДАРЬ!$BI8=GRID!$B$33:$BI$33),0))*(1-GRID!$B$69),0))</f>
        <v>28000</v>
      </c>
      <c r="H573" s="47" cm="1">
        <f t="array" ref="H573">IF($I$2="Открытый тариф",
INDEX(GRID!$B$47:$BI$57,MATCH(G$7,GRID!$A$47:$A$57,0),MATCH(1,($U$2=GRID!$B$31:$BI$31)*(КАЛЕНДАРЬ!$BI8=GRID!$B$33:$BI$33), 0)),
ROUNDUP(INDEX(GRID!$B$47:$BI$57,MATCH(G$7,GRID!$A$47:$A$57,0),MATCH(1,($U$2=GRID!$B$31:$BI$31)*(КАЛЕНДАРЬ!$BI8=GRID!$B$33:$BI$33),0))*(1-GRID!$B$69),0))</f>
        <v>28000</v>
      </c>
      <c r="I573" s="47" cm="1">
        <f t="array" ref="I573">IF($I$2="Открытый тариф",
INDEX(GRID!$B$34:$BI$44,MATCH(I$7,GRID!$A$34:$A$44,0),MATCH(1,($U$2=GRID!$B$31:$BI$31)*(КАЛЕНДАРЬ!$BI8=GRID!$B$33:$BI$33), 0)),
ROUNDUP(INDEX(GRID!$B$34:$BI$44,MATCH(I$7,GRID!$A$34:$A$44,0),MATCH(1,($U$2=GRID!$B$31:$BI$31)*(КАЛЕНДАРЬ!$BI8=GRID!$B$33:$BI$33),0))*(1-GRID!$B$69),0))</f>
        <v>30000</v>
      </c>
      <c r="J573" s="47" cm="1">
        <f t="array" ref="J573">IF($I$2="Открытый тариф",
INDEX(GRID!$B$47:$BI$57,MATCH(I$7,GRID!$A$47:$A$57,0),MATCH(1,($U$2=GRID!$B$31:$BI$31)*(КАЛЕНДАРЬ!$BI8=GRID!$B$33:$BI$33), 0)),
ROUNDUP(INDEX(GRID!$B$47:$BI$57,MATCH(I$7,GRID!$A$47:$A$57,0),MATCH(1,($U$2=GRID!$B$31:$BI$31)*(КАЛЕНДАРЬ!$BI8=GRID!$B$33:$BI$33),0))*(1-GRID!$B$69),0))</f>
        <v>30000</v>
      </c>
      <c r="K573" s="47" cm="1">
        <f t="array" ref="K573">IF($I$2="Открытый тариф",
INDEX(GRID!$B$34:$BI$44,MATCH(K$7,GRID!$A$34:$A$44,0),MATCH(1,($U$2=GRID!$B$31:$BI$31)*(КАЛЕНДАРЬ!$BI8=GRID!$B$33:$BI$33), 0)),
ROUNDUP(INDEX(GRID!$B$34:$BI$44,MATCH(K$7,GRID!$A$34:$A$44,0),MATCH(1,($U$2=GRID!$B$31:$BI$31)*(КАЛЕНДАРЬ!$BI8=GRID!$B$33:$BI$33),0))*(1-GRID!$B$69),0))</f>
        <v>31100</v>
      </c>
      <c r="L573" s="47" cm="1">
        <f t="array" ref="L573">IF($I$2="Открытый тариф",
INDEX(GRID!$B$47:$BI$57,MATCH(K$7,GRID!$A$47:$A$57,0),MATCH(1,($U$2=GRID!$B$31:$BI$31)*(КАЛЕНДАРЬ!$BI8=GRID!$B$33:$BI$33), 0)),
ROUNDUP(INDEX(GRID!$B$47:$BI$57,MATCH(K$7,GRID!$A$47:$A$57,0),MATCH(1,($U$2=GRID!$B$31:$BI$31)*(КАЛЕНДАРЬ!$BI8=GRID!$B$33:$BI$33),0))*(1-GRID!$B$69),0))</f>
        <v>31100</v>
      </c>
      <c r="M573" s="47" cm="1">
        <f t="array" ref="M573">IF($I$2="Открытый тариф",
INDEX(GRID!$B$34:$BI$44,MATCH(M$7,GRID!$A$34:$A$44,0),MATCH(1,($U$2=GRID!$B$31:$BI$31)*(КАЛЕНДАРЬ!$BI8=GRID!$B$33:$BI$33), 0)),
ROUNDUP(INDEX(GRID!$B$34:$BI$44,MATCH(M$7,GRID!$A$34:$A$44,0),MATCH(1,($U$2=GRID!$B$31:$BI$31)*(КАЛЕНДАРЬ!$BI8=GRID!$B$33:$BI$33),0))*(1-GRID!$B$69),0))</f>
        <v>33100</v>
      </c>
      <c r="N573" s="47" cm="1">
        <f t="array" ref="N573">IF($I$2="Открытый тариф",
INDEX(GRID!$B$47:$BI$57,MATCH(M$7,GRID!$A$47:$A$57,0),MATCH(1,($U$2=GRID!$B$31:$BI$31)*(КАЛЕНДАРЬ!$BI8=GRID!$B$33:$BI$33), 0)),
ROUNDUP(INDEX(GRID!$B$47:$BI$57,MATCH(M$7,GRID!$A$47:$A$57,0),MATCH(1,($U$2=GRID!$B$31:$BI$31)*(КАЛЕНДАРЬ!$BI8=GRID!$B$33:$BI$33),0))*(1-GRID!$B$69),0))</f>
        <v>33100</v>
      </c>
      <c r="O573" s="49" t="s">
        <v>101</v>
      </c>
      <c r="P573" s="49" t="s">
        <v>101</v>
      </c>
      <c r="Q573" s="49" t="s">
        <v>101</v>
      </c>
      <c r="R573" s="49" t="s">
        <v>101</v>
      </c>
      <c r="S573" s="49" t="s">
        <v>101</v>
      </c>
      <c r="T573" s="49" t="s">
        <v>101</v>
      </c>
      <c r="U573" s="49" t="s">
        <v>101</v>
      </c>
      <c r="V573" s="49" t="s">
        <v>101</v>
      </c>
      <c r="W573" s="49" t="s">
        <v>101</v>
      </c>
      <c r="X573" s="49" t="s">
        <v>101</v>
      </c>
      <c r="Y573" s="146"/>
    </row>
    <row r="574" spans="1:25" x14ac:dyDescent="0.2">
      <c r="A574" s="117" t="s">
        <v>46</v>
      </c>
      <c r="B574" s="117">
        <v>6</v>
      </c>
      <c r="C574" s="47" cm="1">
        <f t="array" ref="C574">IF($I$2="Открытый тариф",
INDEX(GRID!$B$34:$BI$44,MATCH(C$7,GRID!$A$34:$A$44,0),MATCH(1,($U$2=GRID!$B$31:$BI$31)*(КАЛЕНДАРЬ!$BI9=GRID!$B$33:$BI$33), 0)),
ROUNDUP(INDEX(GRID!$B$34:$BI$44,MATCH(C$7,GRID!$A$34:$A$44,0),MATCH(1,($U$2=GRID!$B$31:$BI$31)*(КАЛЕНДАРЬ!$BI9=GRID!$B$33:$BI$33),0))*(1-GRID!$B$69),0))</f>
        <v>24900</v>
      </c>
      <c r="D574" s="47" cm="1">
        <f t="array" ref="D574">IF($I$2="Открытый тариф",
INDEX(GRID!$B$47:$BI$57,MATCH(C$7,GRID!$A$47:$A$57,0),MATCH(1,($U$2=GRID!$B$31:$BI$31)*(КАЛЕНДАРЬ!$BI9=GRID!$B$33:$BI$33), 0)),
ROUNDUP(INDEX(GRID!$B$47:$BI$57,MATCH(C$7,GRID!$A$47:$A$57,0),MATCH(1,($U$2=GRID!$B$31:$BI$31)*(КАЛЕНДАРЬ!$BI9=GRID!$B$33:$BI$33),0))*(1-GRID!$B$69),0))</f>
        <v>24900</v>
      </c>
      <c r="E574" s="47" cm="1">
        <f t="array" ref="E574">IF($I$2="Открытый тариф",
INDEX(GRID!$B$34:$BI$44,MATCH(E$7,GRID!$A$34:$A$44,0),MATCH(1,($U$2=GRID!$B$31:$BI$31)*(КАЛЕНДАРЬ!$BI9=GRID!$B$33:$BI$33), 0)),
ROUNDUP(INDEX(GRID!$B$34:$BI$44,MATCH(E$7,GRID!$A$34:$A$44,0),MATCH(1,($U$2=GRID!$B$31:$BI$31)*(КАЛЕНДАРЬ!$BI9=GRID!$B$33:$BI$33),0))*(1-GRID!$B$69),0))</f>
        <v>26900</v>
      </c>
      <c r="F574" s="47" cm="1">
        <f t="array" ref="F574">IF($I$2="Открытый тариф",
INDEX(GRID!$B$47:$BI$57,MATCH(E$7,GRID!$A$47:$A$57,0),MATCH(1,($U$2=GRID!$B$31:$BI$31)*(КАЛЕНДАРЬ!$BI9=GRID!$B$33:$BI$33), 0)),
ROUNDUP(INDEX(GRID!$B$47:$BI$57,MATCH(E$7,GRID!$A$47:$A$57,0),MATCH(1,($U$2=GRID!$B$31:$BI$31)*(КАЛЕНДАРЬ!$BI9=GRID!$B$33:$BI$33),0))*(1-GRID!$B$69),0))</f>
        <v>26900</v>
      </c>
      <c r="G574" s="47" cm="1">
        <f t="array" ref="G574">IF($I$2="Открытый тариф",
INDEX(GRID!$B$34:$BI$44,MATCH(G$7,GRID!$A$34:$A$44,0),MATCH(1,($U$2=GRID!$B$31:$BI$31)*(КАЛЕНДАРЬ!$BI9=GRID!$B$33:$BI$33), 0)),
ROUNDUP(INDEX(GRID!$B$34:$BI$44,MATCH(G$7,GRID!$A$34:$A$44,0),MATCH(1,($U$2=GRID!$B$31:$BI$31)*(КАЛЕНДАРЬ!$BI9=GRID!$B$33:$BI$33),0))*(1-GRID!$B$69),0))</f>
        <v>28000</v>
      </c>
      <c r="H574" s="47" cm="1">
        <f t="array" ref="H574">IF($I$2="Открытый тариф",
INDEX(GRID!$B$47:$BI$57,MATCH(G$7,GRID!$A$47:$A$57,0),MATCH(1,($U$2=GRID!$B$31:$BI$31)*(КАЛЕНДАРЬ!$BI9=GRID!$B$33:$BI$33), 0)),
ROUNDUP(INDEX(GRID!$B$47:$BI$57,MATCH(G$7,GRID!$A$47:$A$57,0),MATCH(1,($U$2=GRID!$B$31:$BI$31)*(КАЛЕНДАРЬ!$BI9=GRID!$B$33:$BI$33),0))*(1-GRID!$B$69),0))</f>
        <v>28000</v>
      </c>
      <c r="I574" s="47" cm="1">
        <f t="array" ref="I574">IF($I$2="Открытый тариф",
INDEX(GRID!$B$34:$BI$44,MATCH(I$7,GRID!$A$34:$A$44,0),MATCH(1,($U$2=GRID!$B$31:$BI$31)*(КАЛЕНДАРЬ!$BI9=GRID!$B$33:$BI$33), 0)),
ROUNDUP(INDEX(GRID!$B$34:$BI$44,MATCH(I$7,GRID!$A$34:$A$44,0),MATCH(1,($U$2=GRID!$B$31:$BI$31)*(КАЛЕНДАРЬ!$BI9=GRID!$B$33:$BI$33),0))*(1-GRID!$B$69),0))</f>
        <v>30000</v>
      </c>
      <c r="J574" s="47" cm="1">
        <f t="array" ref="J574">IF($I$2="Открытый тариф",
INDEX(GRID!$B$47:$BI$57,MATCH(I$7,GRID!$A$47:$A$57,0),MATCH(1,($U$2=GRID!$B$31:$BI$31)*(КАЛЕНДАРЬ!$BI9=GRID!$B$33:$BI$33), 0)),
ROUNDUP(INDEX(GRID!$B$47:$BI$57,MATCH(I$7,GRID!$A$47:$A$57,0),MATCH(1,($U$2=GRID!$B$31:$BI$31)*(КАЛЕНДАРЬ!$BI9=GRID!$B$33:$BI$33),0))*(1-GRID!$B$69),0))</f>
        <v>30000</v>
      </c>
      <c r="K574" s="47" cm="1">
        <f t="array" ref="K574">IF($I$2="Открытый тариф",
INDEX(GRID!$B$34:$BI$44,MATCH(K$7,GRID!$A$34:$A$44,0),MATCH(1,($U$2=GRID!$B$31:$BI$31)*(КАЛЕНДАРЬ!$BI9=GRID!$B$33:$BI$33), 0)),
ROUNDUP(INDEX(GRID!$B$34:$BI$44,MATCH(K$7,GRID!$A$34:$A$44,0),MATCH(1,($U$2=GRID!$B$31:$BI$31)*(КАЛЕНДАРЬ!$BI9=GRID!$B$33:$BI$33),0))*(1-GRID!$B$69),0))</f>
        <v>31100</v>
      </c>
      <c r="L574" s="47" cm="1">
        <f t="array" ref="L574">IF($I$2="Открытый тариф",
INDEX(GRID!$B$47:$BI$57,MATCH(K$7,GRID!$A$47:$A$57,0),MATCH(1,($U$2=GRID!$B$31:$BI$31)*(КАЛЕНДАРЬ!$BI9=GRID!$B$33:$BI$33), 0)),
ROUNDUP(INDEX(GRID!$B$47:$BI$57,MATCH(K$7,GRID!$A$47:$A$57,0),MATCH(1,($U$2=GRID!$B$31:$BI$31)*(КАЛЕНДАРЬ!$BI9=GRID!$B$33:$BI$33),0))*(1-GRID!$B$69),0))</f>
        <v>31100</v>
      </c>
      <c r="M574" s="47" cm="1">
        <f t="array" ref="M574">IF($I$2="Открытый тариф",
INDEX(GRID!$B$34:$BI$44,MATCH(M$7,GRID!$A$34:$A$44,0),MATCH(1,($U$2=GRID!$B$31:$BI$31)*(КАЛЕНДАРЬ!$BI9=GRID!$B$33:$BI$33), 0)),
ROUNDUP(INDEX(GRID!$B$34:$BI$44,MATCH(M$7,GRID!$A$34:$A$44,0),MATCH(1,($U$2=GRID!$B$31:$BI$31)*(КАЛЕНДАРЬ!$BI9=GRID!$B$33:$BI$33),0))*(1-GRID!$B$69),0))</f>
        <v>33100</v>
      </c>
      <c r="N574" s="47" cm="1">
        <f t="array" ref="N574">IF($I$2="Открытый тариф",
INDEX(GRID!$B$47:$BI$57,MATCH(M$7,GRID!$A$47:$A$57,0),MATCH(1,($U$2=GRID!$B$31:$BI$31)*(КАЛЕНДАРЬ!$BI9=GRID!$B$33:$BI$33), 0)),
ROUNDUP(INDEX(GRID!$B$47:$BI$57,MATCH(M$7,GRID!$A$47:$A$57,0),MATCH(1,($U$2=GRID!$B$31:$BI$31)*(КАЛЕНДАРЬ!$BI9=GRID!$B$33:$BI$33),0))*(1-GRID!$B$69),0))</f>
        <v>33100</v>
      </c>
      <c r="O574" s="49" t="s">
        <v>101</v>
      </c>
      <c r="P574" s="49" t="s">
        <v>101</v>
      </c>
      <c r="Q574" s="49" t="s">
        <v>101</v>
      </c>
      <c r="R574" s="49" t="s">
        <v>101</v>
      </c>
      <c r="S574" s="49" t="s">
        <v>101</v>
      </c>
      <c r="T574" s="49" t="s">
        <v>101</v>
      </c>
      <c r="U574" s="49" t="s">
        <v>101</v>
      </c>
      <c r="V574" s="49" t="s">
        <v>101</v>
      </c>
      <c r="W574" s="49" t="s">
        <v>101</v>
      </c>
      <c r="X574" s="49" t="s">
        <v>101</v>
      </c>
      <c r="Y574" s="146"/>
    </row>
    <row r="575" spans="1:25" x14ac:dyDescent="0.2">
      <c r="A575" s="117" t="s">
        <v>47</v>
      </c>
      <c r="B575" s="117">
        <v>7</v>
      </c>
      <c r="C575" s="47" cm="1">
        <f t="array" ref="C575">IF($I$2="Открытый тариф",
INDEX(GRID!$B$34:$BI$44,MATCH(C$7,GRID!$A$34:$A$44,0),MATCH(1,($U$2=GRID!$B$31:$BI$31)*(КАЛЕНДАРЬ!$BI10=GRID!$B$33:$BI$33), 0)),
ROUNDUP(INDEX(GRID!$B$34:$BI$44,MATCH(C$7,GRID!$A$34:$A$44,0),MATCH(1,($U$2=GRID!$B$31:$BI$31)*(КАЛЕНДАРЬ!$BI10=GRID!$B$33:$BI$33),0))*(1-GRID!$B$69),0))</f>
        <v>24900</v>
      </c>
      <c r="D575" s="47" cm="1">
        <f t="array" ref="D575">IF($I$2="Открытый тариф",
INDEX(GRID!$B$47:$BI$57,MATCH(C$7,GRID!$A$47:$A$57,0),MATCH(1,($U$2=GRID!$B$31:$BI$31)*(КАЛЕНДАРЬ!$BI10=GRID!$B$33:$BI$33), 0)),
ROUNDUP(INDEX(GRID!$B$47:$BI$57,MATCH(C$7,GRID!$A$47:$A$57,0),MATCH(1,($U$2=GRID!$B$31:$BI$31)*(КАЛЕНДАРЬ!$BI10=GRID!$B$33:$BI$33),0))*(1-GRID!$B$69),0))</f>
        <v>24900</v>
      </c>
      <c r="E575" s="47" cm="1">
        <f t="array" ref="E575">IF($I$2="Открытый тариф",
INDEX(GRID!$B$34:$BI$44,MATCH(E$7,GRID!$A$34:$A$44,0),MATCH(1,($U$2=GRID!$B$31:$BI$31)*(КАЛЕНДАРЬ!$BI10=GRID!$B$33:$BI$33), 0)),
ROUNDUP(INDEX(GRID!$B$34:$BI$44,MATCH(E$7,GRID!$A$34:$A$44,0),MATCH(1,($U$2=GRID!$B$31:$BI$31)*(КАЛЕНДАРЬ!$BI10=GRID!$B$33:$BI$33),0))*(1-GRID!$B$69),0))</f>
        <v>26900</v>
      </c>
      <c r="F575" s="47" cm="1">
        <f t="array" ref="F575">IF($I$2="Открытый тариф",
INDEX(GRID!$B$47:$BI$57,MATCH(E$7,GRID!$A$47:$A$57,0),MATCH(1,($U$2=GRID!$B$31:$BI$31)*(КАЛЕНДАРЬ!$BI10=GRID!$B$33:$BI$33), 0)),
ROUNDUP(INDEX(GRID!$B$47:$BI$57,MATCH(E$7,GRID!$A$47:$A$57,0),MATCH(1,($U$2=GRID!$B$31:$BI$31)*(КАЛЕНДАРЬ!$BI10=GRID!$B$33:$BI$33),0))*(1-GRID!$B$69),0))</f>
        <v>26900</v>
      </c>
      <c r="G575" s="47" cm="1">
        <f t="array" ref="G575">IF($I$2="Открытый тариф",
INDEX(GRID!$B$34:$BI$44,MATCH(G$7,GRID!$A$34:$A$44,0),MATCH(1,($U$2=GRID!$B$31:$BI$31)*(КАЛЕНДАРЬ!$BI10=GRID!$B$33:$BI$33), 0)),
ROUNDUP(INDEX(GRID!$B$34:$BI$44,MATCH(G$7,GRID!$A$34:$A$44,0),MATCH(1,($U$2=GRID!$B$31:$BI$31)*(КАЛЕНДАРЬ!$BI10=GRID!$B$33:$BI$33),0))*(1-GRID!$B$69),0))</f>
        <v>28000</v>
      </c>
      <c r="H575" s="47" cm="1">
        <f t="array" ref="H575">IF($I$2="Открытый тариф",
INDEX(GRID!$B$47:$BI$57,MATCH(G$7,GRID!$A$47:$A$57,0),MATCH(1,($U$2=GRID!$B$31:$BI$31)*(КАЛЕНДАРЬ!$BI10=GRID!$B$33:$BI$33), 0)),
ROUNDUP(INDEX(GRID!$B$47:$BI$57,MATCH(G$7,GRID!$A$47:$A$57,0),MATCH(1,($U$2=GRID!$B$31:$BI$31)*(КАЛЕНДАРЬ!$BI10=GRID!$B$33:$BI$33),0))*(1-GRID!$B$69),0))</f>
        <v>28000</v>
      </c>
      <c r="I575" s="47" cm="1">
        <f t="array" ref="I575">IF($I$2="Открытый тариф",
INDEX(GRID!$B$34:$BI$44,MATCH(I$7,GRID!$A$34:$A$44,0),MATCH(1,($U$2=GRID!$B$31:$BI$31)*(КАЛЕНДАРЬ!$BI10=GRID!$B$33:$BI$33), 0)),
ROUNDUP(INDEX(GRID!$B$34:$BI$44,MATCH(I$7,GRID!$A$34:$A$44,0),MATCH(1,($U$2=GRID!$B$31:$BI$31)*(КАЛЕНДАРЬ!$BI10=GRID!$B$33:$BI$33),0))*(1-GRID!$B$69),0))</f>
        <v>30000</v>
      </c>
      <c r="J575" s="47" cm="1">
        <f t="array" ref="J575">IF($I$2="Открытый тариф",
INDEX(GRID!$B$47:$BI$57,MATCH(I$7,GRID!$A$47:$A$57,0),MATCH(1,($U$2=GRID!$B$31:$BI$31)*(КАЛЕНДАРЬ!$BI10=GRID!$B$33:$BI$33), 0)),
ROUNDUP(INDEX(GRID!$B$47:$BI$57,MATCH(I$7,GRID!$A$47:$A$57,0),MATCH(1,($U$2=GRID!$B$31:$BI$31)*(КАЛЕНДАРЬ!$BI10=GRID!$B$33:$BI$33),0))*(1-GRID!$B$69),0))</f>
        <v>30000</v>
      </c>
      <c r="K575" s="47" cm="1">
        <f t="array" ref="K575">IF($I$2="Открытый тариф",
INDEX(GRID!$B$34:$BI$44,MATCH(K$7,GRID!$A$34:$A$44,0),MATCH(1,($U$2=GRID!$B$31:$BI$31)*(КАЛЕНДАРЬ!$BI10=GRID!$B$33:$BI$33), 0)),
ROUNDUP(INDEX(GRID!$B$34:$BI$44,MATCH(K$7,GRID!$A$34:$A$44,0),MATCH(1,($U$2=GRID!$B$31:$BI$31)*(КАЛЕНДАРЬ!$BI10=GRID!$B$33:$BI$33),0))*(1-GRID!$B$69),0))</f>
        <v>31100</v>
      </c>
      <c r="L575" s="47" cm="1">
        <f t="array" ref="L575">IF($I$2="Открытый тариф",
INDEX(GRID!$B$47:$BI$57,MATCH(K$7,GRID!$A$47:$A$57,0),MATCH(1,($U$2=GRID!$B$31:$BI$31)*(КАЛЕНДАРЬ!$BI10=GRID!$B$33:$BI$33), 0)),
ROUNDUP(INDEX(GRID!$B$47:$BI$57,MATCH(K$7,GRID!$A$47:$A$57,0),MATCH(1,($U$2=GRID!$B$31:$BI$31)*(КАЛЕНДАРЬ!$BI10=GRID!$B$33:$BI$33),0))*(1-GRID!$B$69),0))</f>
        <v>31100</v>
      </c>
      <c r="M575" s="47" cm="1">
        <f t="array" ref="M575">IF($I$2="Открытый тариф",
INDEX(GRID!$B$34:$BI$44,MATCH(M$7,GRID!$A$34:$A$44,0),MATCH(1,($U$2=GRID!$B$31:$BI$31)*(КАЛЕНДАРЬ!$BI10=GRID!$B$33:$BI$33), 0)),
ROUNDUP(INDEX(GRID!$B$34:$BI$44,MATCH(M$7,GRID!$A$34:$A$44,0),MATCH(1,($U$2=GRID!$B$31:$BI$31)*(КАЛЕНДАРЬ!$BI10=GRID!$B$33:$BI$33),0))*(1-GRID!$B$69),0))</f>
        <v>33100</v>
      </c>
      <c r="N575" s="47" cm="1">
        <f t="array" ref="N575">IF($I$2="Открытый тариф",
INDEX(GRID!$B$47:$BI$57,MATCH(M$7,GRID!$A$47:$A$57,0),MATCH(1,($U$2=GRID!$B$31:$BI$31)*(КАЛЕНДАРЬ!$BI10=GRID!$B$33:$BI$33), 0)),
ROUNDUP(INDEX(GRID!$B$47:$BI$57,MATCH(M$7,GRID!$A$47:$A$57,0),MATCH(1,($U$2=GRID!$B$31:$BI$31)*(КАЛЕНДАРЬ!$BI10=GRID!$B$33:$BI$33),0))*(1-GRID!$B$69),0))</f>
        <v>33100</v>
      </c>
      <c r="O575" s="49" t="s">
        <v>101</v>
      </c>
      <c r="P575" s="49" t="s">
        <v>101</v>
      </c>
      <c r="Q575" s="49" t="s">
        <v>101</v>
      </c>
      <c r="R575" s="49" t="s">
        <v>101</v>
      </c>
      <c r="S575" s="49" t="s">
        <v>101</v>
      </c>
      <c r="T575" s="49" t="s">
        <v>101</v>
      </c>
      <c r="U575" s="49" t="s">
        <v>101</v>
      </c>
      <c r="V575" s="49" t="s">
        <v>101</v>
      </c>
      <c r="W575" s="49" t="s">
        <v>101</v>
      </c>
      <c r="X575" s="49" t="s">
        <v>101</v>
      </c>
      <c r="Y575" s="146"/>
    </row>
    <row r="576" spans="1:25" x14ac:dyDescent="0.2">
      <c r="A576" s="117" t="s">
        <v>48</v>
      </c>
      <c r="B576" s="117">
        <v>8</v>
      </c>
      <c r="C576" s="47" cm="1">
        <f t="array" ref="C576">IF($I$2="Открытый тариф",
INDEX(GRID!$B$34:$BI$44,MATCH(C$7,GRID!$A$34:$A$44,0),MATCH(1,($U$2=GRID!$B$31:$BI$31)*(КАЛЕНДАРЬ!$BI11=GRID!$B$33:$BI$33), 0)),
ROUNDUP(INDEX(GRID!$B$34:$BI$44,MATCH(C$7,GRID!$A$34:$A$44,0),MATCH(1,($U$2=GRID!$B$31:$BI$31)*(КАЛЕНДАРЬ!$BI11=GRID!$B$33:$BI$33),0))*(1-GRID!$B$69),0))</f>
        <v>24900</v>
      </c>
      <c r="D576" s="47" cm="1">
        <f t="array" ref="D576">IF($I$2="Открытый тариф",
INDEX(GRID!$B$47:$BI$57,MATCH(C$7,GRID!$A$47:$A$57,0),MATCH(1,($U$2=GRID!$B$31:$BI$31)*(КАЛЕНДАРЬ!$BI11=GRID!$B$33:$BI$33), 0)),
ROUNDUP(INDEX(GRID!$B$47:$BI$57,MATCH(C$7,GRID!$A$47:$A$57,0),MATCH(1,($U$2=GRID!$B$31:$BI$31)*(КАЛЕНДАРЬ!$BI11=GRID!$B$33:$BI$33),0))*(1-GRID!$B$69),0))</f>
        <v>24900</v>
      </c>
      <c r="E576" s="47" cm="1">
        <f t="array" ref="E576">IF($I$2="Открытый тариф",
INDEX(GRID!$B$34:$BI$44,MATCH(E$7,GRID!$A$34:$A$44,0),MATCH(1,($U$2=GRID!$B$31:$BI$31)*(КАЛЕНДАРЬ!$BI11=GRID!$B$33:$BI$33), 0)),
ROUNDUP(INDEX(GRID!$B$34:$BI$44,MATCH(E$7,GRID!$A$34:$A$44,0),MATCH(1,($U$2=GRID!$B$31:$BI$31)*(КАЛЕНДАРЬ!$BI11=GRID!$B$33:$BI$33),0))*(1-GRID!$B$69),0))</f>
        <v>26900</v>
      </c>
      <c r="F576" s="47" cm="1">
        <f t="array" ref="F576">IF($I$2="Открытый тариф",
INDEX(GRID!$B$47:$BI$57,MATCH(E$7,GRID!$A$47:$A$57,0),MATCH(1,($U$2=GRID!$B$31:$BI$31)*(КАЛЕНДАРЬ!$BI11=GRID!$B$33:$BI$33), 0)),
ROUNDUP(INDEX(GRID!$B$47:$BI$57,MATCH(E$7,GRID!$A$47:$A$57,0),MATCH(1,($U$2=GRID!$B$31:$BI$31)*(КАЛЕНДАРЬ!$BI11=GRID!$B$33:$BI$33),0))*(1-GRID!$B$69),0))</f>
        <v>26900</v>
      </c>
      <c r="G576" s="47" cm="1">
        <f t="array" ref="G576">IF($I$2="Открытый тариф",
INDEX(GRID!$B$34:$BI$44,MATCH(G$7,GRID!$A$34:$A$44,0),MATCH(1,($U$2=GRID!$B$31:$BI$31)*(КАЛЕНДАРЬ!$BI11=GRID!$B$33:$BI$33), 0)),
ROUNDUP(INDEX(GRID!$B$34:$BI$44,MATCH(G$7,GRID!$A$34:$A$44,0),MATCH(1,($U$2=GRID!$B$31:$BI$31)*(КАЛЕНДАРЬ!$BI11=GRID!$B$33:$BI$33),0))*(1-GRID!$B$69),0))</f>
        <v>28000</v>
      </c>
      <c r="H576" s="47" cm="1">
        <f t="array" ref="H576">IF($I$2="Открытый тариф",
INDEX(GRID!$B$47:$BI$57,MATCH(G$7,GRID!$A$47:$A$57,0),MATCH(1,($U$2=GRID!$B$31:$BI$31)*(КАЛЕНДАРЬ!$BI11=GRID!$B$33:$BI$33), 0)),
ROUNDUP(INDEX(GRID!$B$47:$BI$57,MATCH(G$7,GRID!$A$47:$A$57,0),MATCH(1,($U$2=GRID!$B$31:$BI$31)*(КАЛЕНДАРЬ!$BI11=GRID!$B$33:$BI$33),0))*(1-GRID!$B$69),0))</f>
        <v>28000</v>
      </c>
      <c r="I576" s="47" cm="1">
        <f t="array" ref="I576">IF($I$2="Открытый тариф",
INDEX(GRID!$B$34:$BI$44,MATCH(I$7,GRID!$A$34:$A$44,0),MATCH(1,($U$2=GRID!$B$31:$BI$31)*(КАЛЕНДАРЬ!$BI11=GRID!$B$33:$BI$33), 0)),
ROUNDUP(INDEX(GRID!$B$34:$BI$44,MATCH(I$7,GRID!$A$34:$A$44,0),MATCH(1,($U$2=GRID!$B$31:$BI$31)*(КАЛЕНДАРЬ!$BI11=GRID!$B$33:$BI$33),0))*(1-GRID!$B$69),0))</f>
        <v>30000</v>
      </c>
      <c r="J576" s="47" cm="1">
        <f t="array" ref="J576">IF($I$2="Открытый тариф",
INDEX(GRID!$B$47:$BI$57,MATCH(I$7,GRID!$A$47:$A$57,0),MATCH(1,($U$2=GRID!$B$31:$BI$31)*(КАЛЕНДАРЬ!$BI11=GRID!$B$33:$BI$33), 0)),
ROUNDUP(INDEX(GRID!$B$47:$BI$57,MATCH(I$7,GRID!$A$47:$A$57,0),MATCH(1,($U$2=GRID!$B$31:$BI$31)*(КАЛЕНДАРЬ!$BI11=GRID!$B$33:$BI$33),0))*(1-GRID!$B$69),0))</f>
        <v>30000</v>
      </c>
      <c r="K576" s="47" cm="1">
        <f t="array" ref="K576">IF($I$2="Открытый тариф",
INDEX(GRID!$B$34:$BI$44,MATCH(K$7,GRID!$A$34:$A$44,0),MATCH(1,($U$2=GRID!$B$31:$BI$31)*(КАЛЕНДАРЬ!$BI11=GRID!$B$33:$BI$33), 0)),
ROUNDUP(INDEX(GRID!$B$34:$BI$44,MATCH(K$7,GRID!$A$34:$A$44,0),MATCH(1,($U$2=GRID!$B$31:$BI$31)*(КАЛЕНДАРЬ!$BI11=GRID!$B$33:$BI$33),0))*(1-GRID!$B$69),0))</f>
        <v>31100</v>
      </c>
      <c r="L576" s="47" cm="1">
        <f t="array" ref="L576">IF($I$2="Открытый тариф",
INDEX(GRID!$B$47:$BI$57,MATCH(K$7,GRID!$A$47:$A$57,0),MATCH(1,($U$2=GRID!$B$31:$BI$31)*(КАЛЕНДАРЬ!$BI11=GRID!$B$33:$BI$33), 0)),
ROUNDUP(INDEX(GRID!$B$47:$BI$57,MATCH(K$7,GRID!$A$47:$A$57,0),MATCH(1,($U$2=GRID!$B$31:$BI$31)*(КАЛЕНДАРЬ!$BI11=GRID!$B$33:$BI$33),0))*(1-GRID!$B$69),0))</f>
        <v>31100</v>
      </c>
      <c r="M576" s="47" cm="1">
        <f t="array" ref="M576">IF($I$2="Открытый тариф",
INDEX(GRID!$B$34:$BI$44,MATCH(M$7,GRID!$A$34:$A$44,0),MATCH(1,($U$2=GRID!$B$31:$BI$31)*(КАЛЕНДАРЬ!$BI11=GRID!$B$33:$BI$33), 0)),
ROUNDUP(INDEX(GRID!$B$34:$BI$44,MATCH(M$7,GRID!$A$34:$A$44,0),MATCH(1,($U$2=GRID!$B$31:$BI$31)*(КАЛЕНДАРЬ!$BI11=GRID!$B$33:$BI$33),0))*(1-GRID!$B$69),0))</f>
        <v>33100</v>
      </c>
      <c r="N576" s="47" cm="1">
        <f t="array" ref="N576">IF($I$2="Открытый тариф",
INDEX(GRID!$B$47:$BI$57,MATCH(M$7,GRID!$A$47:$A$57,0),MATCH(1,($U$2=GRID!$B$31:$BI$31)*(КАЛЕНДАРЬ!$BI11=GRID!$B$33:$BI$33), 0)),
ROUNDUP(INDEX(GRID!$B$47:$BI$57,MATCH(M$7,GRID!$A$47:$A$57,0),MATCH(1,($U$2=GRID!$B$31:$BI$31)*(КАЛЕНДАРЬ!$BI11=GRID!$B$33:$BI$33),0))*(1-GRID!$B$69),0))</f>
        <v>33100</v>
      </c>
      <c r="O576" s="49" t="s">
        <v>101</v>
      </c>
      <c r="P576" s="49" t="s">
        <v>101</v>
      </c>
      <c r="Q576" s="49" t="s">
        <v>101</v>
      </c>
      <c r="R576" s="49" t="s">
        <v>101</v>
      </c>
      <c r="S576" s="49" t="s">
        <v>101</v>
      </c>
      <c r="T576" s="49" t="s">
        <v>101</v>
      </c>
      <c r="U576" s="49" t="s">
        <v>101</v>
      </c>
      <c r="V576" s="49" t="s">
        <v>101</v>
      </c>
      <c r="W576" s="49" t="s">
        <v>101</v>
      </c>
      <c r="X576" s="49" t="s">
        <v>101</v>
      </c>
      <c r="Y576" s="146"/>
    </row>
    <row r="577" spans="1:25" x14ac:dyDescent="0.2">
      <c r="A577" s="117" t="s">
        <v>42</v>
      </c>
      <c r="B577" s="117">
        <v>9</v>
      </c>
      <c r="C577" s="47" cm="1">
        <f t="array" ref="C577">IF($I$2="Открытый тариф",
INDEX(GRID!$B$34:$BI$44,MATCH(C$7,GRID!$A$34:$A$44,0),MATCH(1,($U$2=GRID!$B$31:$BI$31)*(КАЛЕНДАРЬ!$BI12=GRID!$B$33:$BI$33), 0)),
ROUNDUP(INDEX(GRID!$B$34:$BI$44,MATCH(C$7,GRID!$A$34:$A$44,0),MATCH(1,($U$2=GRID!$B$31:$BI$31)*(КАЛЕНДАРЬ!$BI12=GRID!$B$33:$BI$33),0))*(1-GRID!$B$69),0))</f>
        <v>23700</v>
      </c>
      <c r="D577" s="47" cm="1">
        <f t="array" ref="D577">IF($I$2="Открытый тариф",
INDEX(GRID!$B$47:$BI$57,MATCH(C$7,GRID!$A$47:$A$57,0),MATCH(1,($U$2=GRID!$B$31:$BI$31)*(КАЛЕНДАРЬ!$BI12=GRID!$B$33:$BI$33), 0)),
ROUNDUP(INDEX(GRID!$B$47:$BI$57,MATCH(C$7,GRID!$A$47:$A$57,0),MATCH(1,($U$2=GRID!$B$31:$BI$31)*(КАЛЕНДАРЬ!$BI12=GRID!$B$33:$BI$33),0))*(1-GRID!$B$69),0))</f>
        <v>23700</v>
      </c>
      <c r="E577" s="47" cm="1">
        <f t="array" ref="E577">IF($I$2="Открытый тариф",
INDEX(GRID!$B$34:$BI$44,MATCH(E$7,GRID!$A$34:$A$44,0),MATCH(1,($U$2=GRID!$B$31:$BI$31)*(КАЛЕНДАРЬ!$BI12=GRID!$B$33:$BI$33), 0)),
ROUNDUP(INDEX(GRID!$B$34:$BI$44,MATCH(E$7,GRID!$A$34:$A$44,0),MATCH(1,($U$2=GRID!$B$31:$BI$31)*(КАЛЕНДАРЬ!$BI12=GRID!$B$33:$BI$33),0))*(1-GRID!$B$69),0))</f>
        <v>25700</v>
      </c>
      <c r="F577" s="47" cm="1">
        <f t="array" ref="F577">IF($I$2="Открытый тариф",
INDEX(GRID!$B$47:$BI$57,MATCH(E$7,GRID!$A$47:$A$57,0),MATCH(1,($U$2=GRID!$B$31:$BI$31)*(КАЛЕНДАРЬ!$BI12=GRID!$B$33:$BI$33), 0)),
ROUNDUP(INDEX(GRID!$B$47:$BI$57,MATCH(E$7,GRID!$A$47:$A$57,0),MATCH(1,($U$2=GRID!$B$31:$BI$31)*(КАЛЕНДАРЬ!$BI12=GRID!$B$33:$BI$33),0))*(1-GRID!$B$69),0))</f>
        <v>25700</v>
      </c>
      <c r="G577" s="47" cm="1">
        <f t="array" ref="G577">IF($I$2="Открытый тариф",
INDEX(GRID!$B$34:$BI$44,MATCH(G$7,GRID!$A$34:$A$44,0),MATCH(1,($U$2=GRID!$B$31:$BI$31)*(КАЛЕНДАРЬ!$BI12=GRID!$B$33:$BI$33), 0)),
ROUNDUP(INDEX(GRID!$B$34:$BI$44,MATCH(G$7,GRID!$A$34:$A$44,0),MATCH(1,($U$2=GRID!$B$31:$BI$31)*(КАЛЕНДАРЬ!$BI12=GRID!$B$33:$BI$33),0))*(1-GRID!$B$69),0))</f>
        <v>26800</v>
      </c>
      <c r="H577" s="47" cm="1">
        <f t="array" ref="H577">IF($I$2="Открытый тариф",
INDEX(GRID!$B$47:$BI$57,MATCH(G$7,GRID!$A$47:$A$57,0),MATCH(1,($U$2=GRID!$B$31:$BI$31)*(КАЛЕНДАРЬ!$BI12=GRID!$B$33:$BI$33), 0)),
ROUNDUP(INDEX(GRID!$B$47:$BI$57,MATCH(G$7,GRID!$A$47:$A$57,0),MATCH(1,($U$2=GRID!$B$31:$BI$31)*(КАЛЕНДАРЬ!$BI12=GRID!$B$33:$BI$33),0))*(1-GRID!$B$69),0))</f>
        <v>26800</v>
      </c>
      <c r="I577" s="47" cm="1">
        <f t="array" ref="I577">IF($I$2="Открытый тариф",
INDEX(GRID!$B$34:$BI$44,MATCH(I$7,GRID!$A$34:$A$44,0),MATCH(1,($U$2=GRID!$B$31:$BI$31)*(КАЛЕНДАРЬ!$BI12=GRID!$B$33:$BI$33), 0)),
ROUNDUP(INDEX(GRID!$B$34:$BI$44,MATCH(I$7,GRID!$A$34:$A$44,0),MATCH(1,($U$2=GRID!$B$31:$BI$31)*(КАЛЕНДАРЬ!$BI12=GRID!$B$33:$BI$33),0))*(1-GRID!$B$69),0))</f>
        <v>28800</v>
      </c>
      <c r="J577" s="47" cm="1">
        <f t="array" ref="J577">IF($I$2="Открытый тариф",
INDEX(GRID!$B$47:$BI$57,MATCH(I$7,GRID!$A$47:$A$57,0),MATCH(1,($U$2=GRID!$B$31:$BI$31)*(КАЛЕНДАРЬ!$BI12=GRID!$B$33:$BI$33), 0)),
ROUNDUP(INDEX(GRID!$B$47:$BI$57,MATCH(I$7,GRID!$A$47:$A$57,0),MATCH(1,($U$2=GRID!$B$31:$BI$31)*(КАЛЕНДАРЬ!$BI12=GRID!$B$33:$BI$33),0))*(1-GRID!$B$69),0))</f>
        <v>28800</v>
      </c>
      <c r="K577" s="47" cm="1">
        <f t="array" ref="K577">IF($I$2="Открытый тариф",
INDEX(GRID!$B$34:$BI$44,MATCH(K$7,GRID!$A$34:$A$44,0),MATCH(1,($U$2=GRID!$B$31:$BI$31)*(КАЛЕНДАРЬ!$BI12=GRID!$B$33:$BI$33), 0)),
ROUNDUP(INDEX(GRID!$B$34:$BI$44,MATCH(K$7,GRID!$A$34:$A$44,0),MATCH(1,($U$2=GRID!$B$31:$BI$31)*(КАЛЕНДАРЬ!$BI12=GRID!$B$33:$BI$33),0))*(1-GRID!$B$69),0))</f>
        <v>29900</v>
      </c>
      <c r="L577" s="47" cm="1">
        <f t="array" ref="L577">IF($I$2="Открытый тариф",
INDEX(GRID!$B$47:$BI$57,MATCH(K$7,GRID!$A$47:$A$57,0),MATCH(1,($U$2=GRID!$B$31:$BI$31)*(КАЛЕНДАРЬ!$BI12=GRID!$B$33:$BI$33), 0)),
ROUNDUP(INDEX(GRID!$B$47:$BI$57,MATCH(K$7,GRID!$A$47:$A$57,0),MATCH(1,($U$2=GRID!$B$31:$BI$31)*(КАЛЕНДАРЬ!$BI12=GRID!$B$33:$BI$33),0))*(1-GRID!$B$69),0))</f>
        <v>29900</v>
      </c>
      <c r="M577" s="47" cm="1">
        <f t="array" ref="M577">IF($I$2="Открытый тариф",
INDEX(GRID!$B$34:$BI$44,MATCH(M$7,GRID!$A$34:$A$44,0),MATCH(1,($U$2=GRID!$B$31:$BI$31)*(КАЛЕНДАРЬ!$BI12=GRID!$B$33:$BI$33), 0)),
ROUNDUP(INDEX(GRID!$B$34:$BI$44,MATCH(M$7,GRID!$A$34:$A$44,0),MATCH(1,($U$2=GRID!$B$31:$BI$31)*(КАЛЕНДАРЬ!$BI12=GRID!$B$33:$BI$33),0))*(1-GRID!$B$69),0))</f>
        <v>31900</v>
      </c>
      <c r="N577" s="47" cm="1">
        <f t="array" ref="N577">IF($I$2="Открытый тариф",
INDEX(GRID!$B$47:$BI$57,MATCH(M$7,GRID!$A$47:$A$57,0),MATCH(1,($U$2=GRID!$B$31:$BI$31)*(КАЛЕНДАРЬ!$BI12=GRID!$B$33:$BI$33), 0)),
ROUNDUP(INDEX(GRID!$B$47:$BI$57,MATCH(M$7,GRID!$A$47:$A$57,0),MATCH(1,($U$2=GRID!$B$31:$BI$31)*(КАЛЕНДАРЬ!$BI12=GRID!$B$33:$BI$33),0))*(1-GRID!$B$69),0))</f>
        <v>31900</v>
      </c>
      <c r="O577" s="49" t="s">
        <v>101</v>
      </c>
      <c r="P577" s="49" t="s">
        <v>101</v>
      </c>
      <c r="Q577" s="49" t="s">
        <v>101</v>
      </c>
      <c r="R577" s="49" t="s">
        <v>101</v>
      </c>
      <c r="S577" s="49" t="s">
        <v>101</v>
      </c>
      <c r="T577" s="49" t="s">
        <v>101</v>
      </c>
      <c r="U577" s="49" t="s">
        <v>101</v>
      </c>
      <c r="V577" s="49" t="s">
        <v>101</v>
      </c>
      <c r="W577" s="49" t="s">
        <v>101</v>
      </c>
      <c r="X577" s="49" t="s">
        <v>101</v>
      </c>
      <c r="Y577" s="146"/>
    </row>
    <row r="578" spans="1:25" x14ac:dyDescent="0.2">
      <c r="A578" s="117" t="s">
        <v>43</v>
      </c>
      <c r="B578" s="117">
        <v>10</v>
      </c>
      <c r="C578" s="47" cm="1">
        <f t="array" ref="C578">IF($I$2="Открытый тариф",
INDEX(GRID!$B$34:$BI$44,MATCH(C$7,GRID!$A$34:$A$44,0),MATCH(1,($U$2=GRID!$B$31:$BI$31)*(КАЛЕНДАРЬ!$BI13=GRID!$B$33:$BI$33), 0)),
ROUNDUP(INDEX(GRID!$B$34:$BI$44,MATCH(C$7,GRID!$A$34:$A$44,0),MATCH(1,($U$2=GRID!$B$31:$BI$31)*(КАЛЕНДАРЬ!$BI13=GRID!$B$33:$BI$33),0))*(1-GRID!$B$69),0))</f>
        <v>23700</v>
      </c>
      <c r="D578" s="47" cm="1">
        <f t="array" ref="D578">IF($I$2="Открытый тариф",
INDEX(GRID!$B$47:$BI$57,MATCH(C$7,GRID!$A$47:$A$57,0),MATCH(1,($U$2=GRID!$B$31:$BI$31)*(КАЛЕНДАРЬ!$BI13=GRID!$B$33:$BI$33), 0)),
ROUNDUP(INDEX(GRID!$B$47:$BI$57,MATCH(C$7,GRID!$A$47:$A$57,0),MATCH(1,($U$2=GRID!$B$31:$BI$31)*(КАЛЕНДАРЬ!$BI13=GRID!$B$33:$BI$33),0))*(1-GRID!$B$69),0))</f>
        <v>23700</v>
      </c>
      <c r="E578" s="47" cm="1">
        <f t="array" ref="E578">IF($I$2="Открытый тариф",
INDEX(GRID!$B$34:$BI$44,MATCH(E$7,GRID!$A$34:$A$44,0),MATCH(1,($U$2=GRID!$B$31:$BI$31)*(КАЛЕНДАРЬ!$BI13=GRID!$B$33:$BI$33), 0)),
ROUNDUP(INDEX(GRID!$B$34:$BI$44,MATCH(E$7,GRID!$A$34:$A$44,0),MATCH(1,($U$2=GRID!$B$31:$BI$31)*(КАЛЕНДАРЬ!$BI13=GRID!$B$33:$BI$33),0))*(1-GRID!$B$69),0))</f>
        <v>25700</v>
      </c>
      <c r="F578" s="47" cm="1">
        <f t="array" ref="F578">IF($I$2="Открытый тариф",
INDEX(GRID!$B$47:$BI$57,MATCH(E$7,GRID!$A$47:$A$57,0),MATCH(1,($U$2=GRID!$B$31:$BI$31)*(КАЛЕНДАРЬ!$BI13=GRID!$B$33:$BI$33), 0)),
ROUNDUP(INDEX(GRID!$B$47:$BI$57,MATCH(E$7,GRID!$A$47:$A$57,0),MATCH(1,($U$2=GRID!$B$31:$BI$31)*(КАЛЕНДАРЬ!$BI13=GRID!$B$33:$BI$33),0))*(1-GRID!$B$69),0))</f>
        <v>25700</v>
      </c>
      <c r="G578" s="47" cm="1">
        <f t="array" ref="G578">IF($I$2="Открытый тариф",
INDEX(GRID!$B$34:$BI$44,MATCH(G$7,GRID!$A$34:$A$44,0),MATCH(1,($U$2=GRID!$B$31:$BI$31)*(КАЛЕНДАРЬ!$BI13=GRID!$B$33:$BI$33), 0)),
ROUNDUP(INDEX(GRID!$B$34:$BI$44,MATCH(G$7,GRID!$A$34:$A$44,0),MATCH(1,($U$2=GRID!$B$31:$BI$31)*(КАЛЕНДАРЬ!$BI13=GRID!$B$33:$BI$33),0))*(1-GRID!$B$69),0))</f>
        <v>26800</v>
      </c>
      <c r="H578" s="47" cm="1">
        <f t="array" ref="H578">IF($I$2="Открытый тариф",
INDEX(GRID!$B$47:$BI$57,MATCH(G$7,GRID!$A$47:$A$57,0),MATCH(1,($U$2=GRID!$B$31:$BI$31)*(КАЛЕНДАРЬ!$BI13=GRID!$B$33:$BI$33), 0)),
ROUNDUP(INDEX(GRID!$B$47:$BI$57,MATCH(G$7,GRID!$A$47:$A$57,0),MATCH(1,($U$2=GRID!$B$31:$BI$31)*(КАЛЕНДАРЬ!$BI13=GRID!$B$33:$BI$33),0))*(1-GRID!$B$69),0))</f>
        <v>26800</v>
      </c>
      <c r="I578" s="47" cm="1">
        <f t="array" ref="I578">IF($I$2="Открытый тариф",
INDEX(GRID!$B$34:$BI$44,MATCH(I$7,GRID!$A$34:$A$44,0),MATCH(1,($U$2=GRID!$B$31:$BI$31)*(КАЛЕНДАРЬ!$BI13=GRID!$B$33:$BI$33), 0)),
ROUNDUP(INDEX(GRID!$B$34:$BI$44,MATCH(I$7,GRID!$A$34:$A$44,0),MATCH(1,($U$2=GRID!$B$31:$BI$31)*(КАЛЕНДАРЬ!$BI13=GRID!$B$33:$BI$33),0))*(1-GRID!$B$69),0))</f>
        <v>28800</v>
      </c>
      <c r="J578" s="47" cm="1">
        <f t="array" ref="J578">IF($I$2="Открытый тариф",
INDEX(GRID!$B$47:$BI$57,MATCH(I$7,GRID!$A$47:$A$57,0),MATCH(1,($U$2=GRID!$B$31:$BI$31)*(КАЛЕНДАРЬ!$BI13=GRID!$B$33:$BI$33), 0)),
ROUNDUP(INDEX(GRID!$B$47:$BI$57,MATCH(I$7,GRID!$A$47:$A$57,0),MATCH(1,($U$2=GRID!$B$31:$BI$31)*(КАЛЕНДАРЬ!$BI13=GRID!$B$33:$BI$33),0))*(1-GRID!$B$69),0))</f>
        <v>28800</v>
      </c>
      <c r="K578" s="47" cm="1">
        <f t="array" ref="K578">IF($I$2="Открытый тариф",
INDEX(GRID!$B$34:$BI$44,MATCH(K$7,GRID!$A$34:$A$44,0),MATCH(1,($U$2=GRID!$B$31:$BI$31)*(КАЛЕНДАРЬ!$BI13=GRID!$B$33:$BI$33), 0)),
ROUNDUP(INDEX(GRID!$B$34:$BI$44,MATCH(K$7,GRID!$A$34:$A$44,0),MATCH(1,($U$2=GRID!$B$31:$BI$31)*(КАЛЕНДАРЬ!$BI13=GRID!$B$33:$BI$33),0))*(1-GRID!$B$69),0))</f>
        <v>29900</v>
      </c>
      <c r="L578" s="47" cm="1">
        <f t="array" ref="L578">IF($I$2="Открытый тариф",
INDEX(GRID!$B$47:$BI$57,MATCH(K$7,GRID!$A$47:$A$57,0),MATCH(1,($U$2=GRID!$B$31:$BI$31)*(КАЛЕНДАРЬ!$BI13=GRID!$B$33:$BI$33), 0)),
ROUNDUP(INDEX(GRID!$B$47:$BI$57,MATCH(K$7,GRID!$A$47:$A$57,0),MATCH(1,($U$2=GRID!$B$31:$BI$31)*(КАЛЕНДАРЬ!$BI13=GRID!$B$33:$BI$33),0))*(1-GRID!$B$69),0))</f>
        <v>29900</v>
      </c>
      <c r="M578" s="47" cm="1">
        <f t="array" ref="M578">IF($I$2="Открытый тариф",
INDEX(GRID!$B$34:$BI$44,MATCH(M$7,GRID!$A$34:$A$44,0),MATCH(1,($U$2=GRID!$B$31:$BI$31)*(КАЛЕНДАРЬ!$BI13=GRID!$B$33:$BI$33), 0)),
ROUNDUP(INDEX(GRID!$B$34:$BI$44,MATCH(M$7,GRID!$A$34:$A$44,0),MATCH(1,($U$2=GRID!$B$31:$BI$31)*(КАЛЕНДАРЬ!$BI13=GRID!$B$33:$BI$33),0))*(1-GRID!$B$69),0))</f>
        <v>31900</v>
      </c>
      <c r="N578" s="47" cm="1">
        <f t="array" ref="N578">IF($I$2="Открытый тариф",
INDEX(GRID!$B$47:$BI$57,MATCH(M$7,GRID!$A$47:$A$57,0),MATCH(1,($U$2=GRID!$B$31:$BI$31)*(КАЛЕНДАРЬ!$BI13=GRID!$B$33:$BI$33), 0)),
ROUNDUP(INDEX(GRID!$B$47:$BI$57,MATCH(M$7,GRID!$A$47:$A$57,0),MATCH(1,($U$2=GRID!$B$31:$BI$31)*(КАЛЕНДАРЬ!$BI13=GRID!$B$33:$BI$33),0))*(1-GRID!$B$69),0))</f>
        <v>31900</v>
      </c>
      <c r="O578" s="49" t="s">
        <v>101</v>
      </c>
      <c r="P578" s="49" t="s">
        <v>101</v>
      </c>
      <c r="Q578" s="49" t="s">
        <v>101</v>
      </c>
      <c r="R578" s="49" t="s">
        <v>101</v>
      </c>
      <c r="S578" s="49" t="s">
        <v>101</v>
      </c>
      <c r="T578" s="49" t="s">
        <v>101</v>
      </c>
      <c r="U578" s="49" t="s">
        <v>101</v>
      </c>
      <c r="V578" s="49" t="s">
        <v>101</v>
      </c>
      <c r="W578" s="49" t="s">
        <v>101</v>
      </c>
      <c r="X578" s="49" t="s">
        <v>101</v>
      </c>
      <c r="Y578" s="146"/>
    </row>
    <row r="579" spans="1:25" x14ac:dyDescent="0.2">
      <c r="A579" s="117" t="s">
        <v>44</v>
      </c>
      <c r="B579" s="117">
        <v>11</v>
      </c>
      <c r="C579" s="47" cm="1">
        <f t="array" ref="C579">IF($I$2="Открытый тариф",
INDEX(GRID!$B$34:$BI$44,MATCH(C$7,GRID!$A$34:$A$44,0),MATCH(1,($U$2=GRID!$B$31:$BI$31)*(КАЛЕНДАРЬ!$BI14=GRID!$B$33:$BI$33), 0)),
ROUNDUP(INDEX(GRID!$B$34:$BI$44,MATCH(C$7,GRID!$A$34:$A$44,0),MATCH(1,($U$2=GRID!$B$31:$BI$31)*(КАЛЕНДАРЬ!$BI14=GRID!$B$33:$BI$33),0))*(1-GRID!$B$69),0))</f>
        <v>23700</v>
      </c>
      <c r="D579" s="47" cm="1">
        <f t="array" ref="D579">IF($I$2="Открытый тариф",
INDEX(GRID!$B$47:$BI$57,MATCH(C$7,GRID!$A$47:$A$57,0),MATCH(1,($U$2=GRID!$B$31:$BI$31)*(КАЛЕНДАРЬ!$BI14=GRID!$B$33:$BI$33), 0)),
ROUNDUP(INDEX(GRID!$B$47:$BI$57,MATCH(C$7,GRID!$A$47:$A$57,0),MATCH(1,($U$2=GRID!$B$31:$BI$31)*(КАЛЕНДАРЬ!$BI14=GRID!$B$33:$BI$33),0))*(1-GRID!$B$69),0))</f>
        <v>23700</v>
      </c>
      <c r="E579" s="47" cm="1">
        <f t="array" ref="E579">IF($I$2="Открытый тариф",
INDEX(GRID!$B$34:$BI$44,MATCH(E$7,GRID!$A$34:$A$44,0),MATCH(1,($U$2=GRID!$B$31:$BI$31)*(КАЛЕНДАРЬ!$BI14=GRID!$B$33:$BI$33), 0)),
ROUNDUP(INDEX(GRID!$B$34:$BI$44,MATCH(E$7,GRID!$A$34:$A$44,0),MATCH(1,($U$2=GRID!$B$31:$BI$31)*(КАЛЕНДАРЬ!$BI14=GRID!$B$33:$BI$33),0))*(1-GRID!$B$69),0))</f>
        <v>25700</v>
      </c>
      <c r="F579" s="47" cm="1">
        <f t="array" ref="F579">IF($I$2="Открытый тариф",
INDEX(GRID!$B$47:$BI$57,MATCH(E$7,GRID!$A$47:$A$57,0),MATCH(1,($U$2=GRID!$B$31:$BI$31)*(КАЛЕНДАРЬ!$BI14=GRID!$B$33:$BI$33), 0)),
ROUNDUP(INDEX(GRID!$B$47:$BI$57,MATCH(E$7,GRID!$A$47:$A$57,0),MATCH(1,($U$2=GRID!$B$31:$BI$31)*(КАЛЕНДАРЬ!$BI14=GRID!$B$33:$BI$33),0))*(1-GRID!$B$69),0))</f>
        <v>25700</v>
      </c>
      <c r="G579" s="47" cm="1">
        <f t="array" ref="G579">IF($I$2="Открытый тариф",
INDEX(GRID!$B$34:$BI$44,MATCH(G$7,GRID!$A$34:$A$44,0),MATCH(1,($U$2=GRID!$B$31:$BI$31)*(КАЛЕНДАРЬ!$BI14=GRID!$B$33:$BI$33), 0)),
ROUNDUP(INDEX(GRID!$B$34:$BI$44,MATCH(G$7,GRID!$A$34:$A$44,0),MATCH(1,($U$2=GRID!$B$31:$BI$31)*(КАЛЕНДАРЬ!$BI14=GRID!$B$33:$BI$33),0))*(1-GRID!$B$69),0))</f>
        <v>26800</v>
      </c>
      <c r="H579" s="47" cm="1">
        <f t="array" ref="H579">IF($I$2="Открытый тариф",
INDEX(GRID!$B$47:$BI$57,MATCH(G$7,GRID!$A$47:$A$57,0),MATCH(1,($U$2=GRID!$B$31:$BI$31)*(КАЛЕНДАРЬ!$BI14=GRID!$B$33:$BI$33), 0)),
ROUNDUP(INDEX(GRID!$B$47:$BI$57,MATCH(G$7,GRID!$A$47:$A$57,0),MATCH(1,($U$2=GRID!$B$31:$BI$31)*(КАЛЕНДАРЬ!$BI14=GRID!$B$33:$BI$33),0))*(1-GRID!$B$69),0))</f>
        <v>26800</v>
      </c>
      <c r="I579" s="47" cm="1">
        <f t="array" ref="I579">IF($I$2="Открытый тариф",
INDEX(GRID!$B$34:$BI$44,MATCH(I$7,GRID!$A$34:$A$44,0),MATCH(1,($U$2=GRID!$B$31:$BI$31)*(КАЛЕНДАРЬ!$BI14=GRID!$B$33:$BI$33), 0)),
ROUNDUP(INDEX(GRID!$B$34:$BI$44,MATCH(I$7,GRID!$A$34:$A$44,0),MATCH(1,($U$2=GRID!$B$31:$BI$31)*(КАЛЕНДАРЬ!$BI14=GRID!$B$33:$BI$33),0))*(1-GRID!$B$69),0))</f>
        <v>28800</v>
      </c>
      <c r="J579" s="47" cm="1">
        <f t="array" ref="J579">IF($I$2="Открытый тариф",
INDEX(GRID!$B$47:$BI$57,MATCH(I$7,GRID!$A$47:$A$57,0),MATCH(1,($U$2=GRID!$B$31:$BI$31)*(КАЛЕНДАРЬ!$BI14=GRID!$B$33:$BI$33), 0)),
ROUNDUP(INDEX(GRID!$B$47:$BI$57,MATCH(I$7,GRID!$A$47:$A$57,0),MATCH(1,($U$2=GRID!$B$31:$BI$31)*(КАЛЕНДАРЬ!$BI14=GRID!$B$33:$BI$33),0))*(1-GRID!$B$69),0))</f>
        <v>28800</v>
      </c>
      <c r="K579" s="47" cm="1">
        <f t="array" ref="K579">IF($I$2="Открытый тариф",
INDEX(GRID!$B$34:$BI$44,MATCH(K$7,GRID!$A$34:$A$44,0),MATCH(1,($U$2=GRID!$B$31:$BI$31)*(КАЛЕНДАРЬ!$BI14=GRID!$B$33:$BI$33), 0)),
ROUNDUP(INDEX(GRID!$B$34:$BI$44,MATCH(K$7,GRID!$A$34:$A$44,0),MATCH(1,($U$2=GRID!$B$31:$BI$31)*(КАЛЕНДАРЬ!$BI14=GRID!$B$33:$BI$33),0))*(1-GRID!$B$69),0))</f>
        <v>29900</v>
      </c>
      <c r="L579" s="47" cm="1">
        <f t="array" ref="L579">IF($I$2="Открытый тариф",
INDEX(GRID!$B$47:$BI$57,MATCH(K$7,GRID!$A$47:$A$57,0),MATCH(1,($U$2=GRID!$B$31:$BI$31)*(КАЛЕНДАРЬ!$BI14=GRID!$B$33:$BI$33), 0)),
ROUNDUP(INDEX(GRID!$B$47:$BI$57,MATCH(K$7,GRID!$A$47:$A$57,0),MATCH(1,($U$2=GRID!$B$31:$BI$31)*(КАЛЕНДАРЬ!$BI14=GRID!$B$33:$BI$33),0))*(1-GRID!$B$69),0))</f>
        <v>29900</v>
      </c>
      <c r="M579" s="47" cm="1">
        <f t="array" ref="M579">IF($I$2="Открытый тариф",
INDEX(GRID!$B$34:$BI$44,MATCH(M$7,GRID!$A$34:$A$44,0),MATCH(1,($U$2=GRID!$B$31:$BI$31)*(КАЛЕНДАРЬ!$BI14=GRID!$B$33:$BI$33), 0)),
ROUNDUP(INDEX(GRID!$B$34:$BI$44,MATCH(M$7,GRID!$A$34:$A$44,0),MATCH(1,($U$2=GRID!$B$31:$BI$31)*(КАЛЕНДАРЬ!$BI14=GRID!$B$33:$BI$33),0))*(1-GRID!$B$69),0))</f>
        <v>31900</v>
      </c>
      <c r="N579" s="47" cm="1">
        <f t="array" ref="N579">IF($I$2="Открытый тариф",
INDEX(GRID!$B$47:$BI$57,MATCH(M$7,GRID!$A$47:$A$57,0),MATCH(1,($U$2=GRID!$B$31:$BI$31)*(КАЛЕНДАРЬ!$BI14=GRID!$B$33:$BI$33), 0)),
ROUNDUP(INDEX(GRID!$B$47:$BI$57,MATCH(M$7,GRID!$A$47:$A$57,0),MATCH(1,($U$2=GRID!$B$31:$BI$31)*(КАЛЕНДАРЬ!$BI14=GRID!$B$33:$BI$33),0))*(1-GRID!$B$69),0))</f>
        <v>31900</v>
      </c>
      <c r="O579" s="49" t="s">
        <v>101</v>
      </c>
      <c r="P579" s="49" t="s">
        <v>101</v>
      </c>
      <c r="Q579" s="49" t="s">
        <v>101</v>
      </c>
      <c r="R579" s="49" t="s">
        <v>101</v>
      </c>
      <c r="S579" s="49" t="s">
        <v>101</v>
      </c>
      <c r="T579" s="49" t="s">
        <v>101</v>
      </c>
      <c r="U579" s="49" t="s">
        <v>101</v>
      </c>
      <c r="V579" s="49" t="s">
        <v>101</v>
      </c>
      <c r="W579" s="49" t="s">
        <v>101</v>
      </c>
      <c r="X579" s="49" t="s">
        <v>101</v>
      </c>
      <c r="Y579" s="146"/>
    </row>
    <row r="580" spans="1:25" x14ac:dyDescent="0.2">
      <c r="A580" s="117" t="s">
        <v>45</v>
      </c>
      <c r="B580" s="117">
        <v>12</v>
      </c>
      <c r="C580" s="47" cm="1">
        <f t="array" ref="C580">IF($I$2="Открытый тариф",
INDEX(GRID!$B$34:$BI$44,MATCH(C$7,GRID!$A$34:$A$44,0),MATCH(1,($U$2=GRID!$B$31:$BI$31)*(КАЛЕНДАРЬ!$BI15=GRID!$B$33:$BI$33), 0)),
ROUNDUP(INDEX(GRID!$B$34:$BI$44,MATCH(C$7,GRID!$A$34:$A$44,0),MATCH(1,($U$2=GRID!$B$31:$BI$31)*(КАЛЕНДАРЬ!$BI15=GRID!$B$33:$BI$33),0))*(1-GRID!$B$69),0))</f>
        <v>23700</v>
      </c>
      <c r="D580" s="47" cm="1">
        <f t="array" ref="D580">IF($I$2="Открытый тариф",
INDEX(GRID!$B$47:$BI$57,MATCH(C$7,GRID!$A$47:$A$57,0),MATCH(1,($U$2=GRID!$B$31:$BI$31)*(КАЛЕНДАРЬ!$BI15=GRID!$B$33:$BI$33), 0)),
ROUNDUP(INDEX(GRID!$B$47:$BI$57,MATCH(C$7,GRID!$A$47:$A$57,0),MATCH(1,($U$2=GRID!$B$31:$BI$31)*(КАЛЕНДАРЬ!$BI15=GRID!$B$33:$BI$33),0))*(1-GRID!$B$69),0))</f>
        <v>23700</v>
      </c>
      <c r="E580" s="47" cm="1">
        <f t="array" ref="E580">IF($I$2="Открытый тариф",
INDEX(GRID!$B$34:$BI$44,MATCH(E$7,GRID!$A$34:$A$44,0),MATCH(1,($U$2=GRID!$B$31:$BI$31)*(КАЛЕНДАРЬ!$BI15=GRID!$B$33:$BI$33), 0)),
ROUNDUP(INDEX(GRID!$B$34:$BI$44,MATCH(E$7,GRID!$A$34:$A$44,0),MATCH(1,($U$2=GRID!$B$31:$BI$31)*(КАЛЕНДАРЬ!$BI15=GRID!$B$33:$BI$33),0))*(1-GRID!$B$69),0))</f>
        <v>25700</v>
      </c>
      <c r="F580" s="47" cm="1">
        <f t="array" ref="F580">IF($I$2="Открытый тариф",
INDEX(GRID!$B$47:$BI$57,MATCH(E$7,GRID!$A$47:$A$57,0),MATCH(1,($U$2=GRID!$B$31:$BI$31)*(КАЛЕНДАРЬ!$BI15=GRID!$B$33:$BI$33), 0)),
ROUNDUP(INDEX(GRID!$B$47:$BI$57,MATCH(E$7,GRID!$A$47:$A$57,0),MATCH(1,($U$2=GRID!$B$31:$BI$31)*(КАЛЕНДАРЬ!$BI15=GRID!$B$33:$BI$33),0))*(1-GRID!$B$69),0))</f>
        <v>25700</v>
      </c>
      <c r="G580" s="47" cm="1">
        <f t="array" ref="G580">IF($I$2="Открытый тариф",
INDEX(GRID!$B$34:$BI$44,MATCH(G$7,GRID!$A$34:$A$44,0),MATCH(1,($U$2=GRID!$B$31:$BI$31)*(КАЛЕНДАРЬ!$BI15=GRID!$B$33:$BI$33), 0)),
ROUNDUP(INDEX(GRID!$B$34:$BI$44,MATCH(G$7,GRID!$A$34:$A$44,0),MATCH(1,($U$2=GRID!$B$31:$BI$31)*(КАЛЕНДАРЬ!$BI15=GRID!$B$33:$BI$33),0))*(1-GRID!$B$69),0))</f>
        <v>26800</v>
      </c>
      <c r="H580" s="47" cm="1">
        <f t="array" ref="H580">IF($I$2="Открытый тариф",
INDEX(GRID!$B$47:$BI$57,MATCH(G$7,GRID!$A$47:$A$57,0),MATCH(1,($U$2=GRID!$B$31:$BI$31)*(КАЛЕНДАРЬ!$BI15=GRID!$B$33:$BI$33), 0)),
ROUNDUP(INDEX(GRID!$B$47:$BI$57,MATCH(G$7,GRID!$A$47:$A$57,0),MATCH(1,($U$2=GRID!$B$31:$BI$31)*(КАЛЕНДАРЬ!$BI15=GRID!$B$33:$BI$33),0))*(1-GRID!$B$69),0))</f>
        <v>26800</v>
      </c>
      <c r="I580" s="47" cm="1">
        <f t="array" ref="I580">IF($I$2="Открытый тариф",
INDEX(GRID!$B$34:$BI$44,MATCH(I$7,GRID!$A$34:$A$44,0),MATCH(1,($U$2=GRID!$B$31:$BI$31)*(КАЛЕНДАРЬ!$BI15=GRID!$B$33:$BI$33), 0)),
ROUNDUP(INDEX(GRID!$B$34:$BI$44,MATCH(I$7,GRID!$A$34:$A$44,0),MATCH(1,($U$2=GRID!$B$31:$BI$31)*(КАЛЕНДАРЬ!$BI15=GRID!$B$33:$BI$33),0))*(1-GRID!$B$69),0))</f>
        <v>28800</v>
      </c>
      <c r="J580" s="47" cm="1">
        <f t="array" ref="J580">IF($I$2="Открытый тариф",
INDEX(GRID!$B$47:$BI$57,MATCH(I$7,GRID!$A$47:$A$57,0),MATCH(1,($U$2=GRID!$B$31:$BI$31)*(КАЛЕНДАРЬ!$BI15=GRID!$B$33:$BI$33), 0)),
ROUNDUP(INDEX(GRID!$B$47:$BI$57,MATCH(I$7,GRID!$A$47:$A$57,0),MATCH(1,($U$2=GRID!$B$31:$BI$31)*(КАЛЕНДАРЬ!$BI15=GRID!$B$33:$BI$33),0))*(1-GRID!$B$69),0))</f>
        <v>28800</v>
      </c>
      <c r="K580" s="47" cm="1">
        <f t="array" ref="K580">IF($I$2="Открытый тариф",
INDEX(GRID!$B$34:$BI$44,MATCH(K$7,GRID!$A$34:$A$44,0),MATCH(1,($U$2=GRID!$B$31:$BI$31)*(КАЛЕНДАРЬ!$BI15=GRID!$B$33:$BI$33), 0)),
ROUNDUP(INDEX(GRID!$B$34:$BI$44,MATCH(K$7,GRID!$A$34:$A$44,0),MATCH(1,($U$2=GRID!$B$31:$BI$31)*(КАЛЕНДАРЬ!$BI15=GRID!$B$33:$BI$33),0))*(1-GRID!$B$69),0))</f>
        <v>29900</v>
      </c>
      <c r="L580" s="47" cm="1">
        <f t="array" ref="L580">IF($I$2="Открытый тариф",
INDEX(GRID!$B$47:$BI$57,MATCH(K$7,GRID!$A$47:$A$57,0),MATCH(1,($U$2=GRID!$B$31:$BI$31)*(КАЛЕНДАРЬ!$BI15=GRID!$B$33:$BI$33), 0)),
ROUNDUP(INDEX(GRID!$B$47:$BI$57,MATCH(K$7,GRID!$A$47:$A$57,0),MATCH(1,($U$2=GRID!$B$31:$BI$31)*(КАЛЕНДАРЬ!$BI15=GRID!$B$33:$BI$33),0))*(1-GRID!$B$69),0))</f>
        <v>29900</v>
      </c>
      <c r="M580" s="47" cm="1">
        <f t="array" ref="M580">IF($I$2="Открытый тариф",
INDEX(GRID!$B$34:$BI$44,MATCH(M$7,GRID!$A$34:$A$44,0),MATCH(1,($U$2=GRID!$B$31:$BI$31)*(КАЛЕНДАРЬ!$BI15=GRID!$B$33:$BI$33), 0)),
ROUNDUP(INDEX(GRID!$B$34:$BI$44,MATCH(M$7,GRID!$A$34:$A$44,0),MATCH(1,($U$2=GRID!$B$31:$BI$31)*(КАЛЕНДАРЬ!$BI15=GRID!$B$33:$BI$33),0))*(1-GRID!$B$69),0))</f>
        <v>31900</v>
      </c>
      <c r="N580" s="47" cm="1">
        <f t="array" ref="N580">IF($I$2="Открытый тариф",
INDEX(GRID!$B$47:$BI$57,MATCH(M$7,GRID!$A$47:$A$57,0),MATCH(1,($U$2=GRID!$B$31:$BI$31)*(КАЛЕНДАРЬ!$BI15=GRID!$B$33:$BI$33), 0)),
ROUNDUP(INDEX(GRID!$B$47:$BI$57,MATCH(M$7,GRID!$A$47:$A$57,0),MATCH(1,($U$2=GRID!$B$31:$BI$31)*(КАЛЕНДАРЬ!$BI15=GRID!$B$33:$BI$33),0))*(1-GRID!$B$69),0))</f>
        <v>31900</v>
      </c>
      <c r="O580" s="49" t="s">
        <v>101</v>
      </c>
      <c r="P580" s="49" t="s">
        <v>101</v>
      </c>
      <c r="Q580" s="49" t="s">
        <v>101</v>
      </c>
      <c r="R580" s="49" t="s">
        <v>101</v>
      </c>
      <c r="S580" s="49" t="s">
        <v>101</v>
      </c>
      <c r="T580" s="49" t="s">
        <v>101</v>
      </c>
      <c r="U580" s="49" t="s">
        <v>101</v>
      </c>
      <c r="V580" s="49" t="s">
        <v>101</v>
      </c>
      <c r="W580" s="49" t="s">
        <v>101</v>
      </c>
      <c r="X580" s="49" t="s">
        <v>101</v>
      </c>
      <c r="Y580" s="146"/>
    </row>
    <row r="581" spans="1:25" x14ac:dyDescent="0.2">
      <c r="A581" s="117" t="s">
        <v>46</v>
      </c>
      <c r="B581" s="117">
        <v>13</v>
      </c>
      <c r="C581" s="47" cm="1">
        <f t="array" ref="C581">IF($I$2="Открытый тариф",
INDEX(GRID!$B$34:$BI$44,MATCH(C$7,GRID!$A$34:$A$44,0),MATCH(1,($U$2=GRID!$B$31:$BI$31)*(КАЛЕНДАРЬ!$BI16=GRID!$B$33:$BI$33), 0)),
ROUNDUP(INDEX(GRID!$B$34:$BI$44,MATCH(C$7,GRID!$A$34:$A$44,0),MATCH(1,($U$2=GRID!$B$31:$BI$31)*(КАЛЕНДАРЬ!$BI16=GRID!$B$33:$BI$33),0))*(1-GRID!$B$69),0))</f>
        <v>23700</v>
      </c>
      <c r="D581" s="47" cm="1">
        <f t="array" ref="D581">IF($I$2="Открытый тариф",
INDEX(GRID!$B$47:$BI$57,MATCH(C$7,GRID!$A$47:$A$57,0),MATCH(1,($U$2=GRID!$B$31:$BI$31)*(КАЛЕНДАРЬ!$BI16=GRID!$B$33:$BI$33), 0)),
ROUNDUP(INDEX(GRID!$B$47:$BI$57,MATCH(C$7,GRID!$A$47:$A$57,0),MATCH(1,($U$2=GRID!$B$31:$BI$31)*(КАЛЕНДАРЬ!$BI16=GRID!$B$33:$BI$33),0))*(1-GRID!$B$69),0))</f>
        <v>23700</v>
      </c>
      <c r="E581" s="47" cm="1">
        <f t="array" ref="E581">IF($I$2="Открытый тариф",
INDEX(GRID!$B$34:$BI$44,MATCH(E$7,GRID!$A$34:$A$44,0),MATCH(1,($U$2=GRID!$B$31:$BI$31)*(КАЛЕНДАРЬ!$BI16=GRID!$B$33:$BI$33), 0)),
ROUNDUP(INDEX(GRID!$B$34:$BI$44,MATCH(E$7,GRID!$A$34:$A$44,0),MATCH(1,($U$2=GRID!$B$31:$BI$31)*(КАЛЕНДАРЬ!$BI16=GRID!$B$33:$BI$33),0))*(1-GRID!$B$69),0))</f>
        <v>25700</v>
      </c>
      <c r="F581" s="47" cm="1">
        <f t="array" ref="F581">IF($I$2="Открытый тариф",
INDEX(GRID!$B$47:$BI$57,MATCH(E$7,GRID!$A$47:$A$57,0),MATCH(1,($U$2=GRID!$B$31:$BI$31)*(КАЛЕНДАРЬ!$BI16=GRID!$B$33:$BI$33), 0)),
ROUNDUP(INDEX(GRID!$B$47:$BI$57,MATCH(E$7,GRID!$A$47:$A$57,0),MATCH(1,($U$2=GRID!$B$31:$BI$31)*(КАЛЕНДАРЬ!$BI16=GRID!$B$33:$BI$33),0))*(1-GRID!$B$69),0))</f>
        <v>25700</v>
      </c>
      <c r="G581" s="47" cm="1">
        <f t="array" ref="G581">IF($I$2="Открытый тариф",
INDEX(GRID!$B$34:$BI$44,MATCH(G$7,GRID!$A$34:$A$44,0),MATCH(1,($U$2=GRID!$B$31:$BI$31)*(КАЛЕНДАРЬ!$BI16=GRID!$B$33:$BI$33), 0)),
ROUNDUP(INDEX(GRID!$B$34:$BI$44,MATCH(G$7,GRID!$A$34:$A$44,0),MATCH(1,($U$2=GRID!$B$31:$BI$31)*(КАЛЕНДАРЬ!$BI16=GRID!$B$33:$BI$33),0))*(1-GRID!$B$69),0))</f>
        <v>26800</v>
      </c>
      <c r="H581" s="47" cm="1">
        <f t="array" ref="H581">IF($I$2="Открытый тариф",
INDEX(GRID!$B$47:$BI$57,MATCH(G$7,GRID!$A$47:$A$57,0),MATCH(1,($U$2=GRID!$B$31:$BI$31)*(КАЛЕНДАРЬ!$BI16=GRID!$B$33:$BI$33), 0)),
ROUNDUP(INDEX(GRID!$B$47:$BI$57,MATCH(G$7,GRID!$A$47:$A$57,0),MATCH(1,($U$2=GRID!$B$31:$BI$31)*(КАЛЕНДАРЬ!$BI16=GRID!$B$33:$BI$33),0))*(1-GRID!$B$69),0))</f>
        <v>26800</v>
      </c>
      <c r="I581" s="47" cm="1">
        <f t="array" ref="I581">IF($I$2="Открытый тариф",
INDEX(GRID!$B$34:$BI$44,MATCH(I$7,GRID!$A$34:$A$44,0),MATCH(1,($U$2=GRID!$B$31:$BI$31)*(КАЛЕНДАРЬ!$BI16=GRID!$B$33:$BI$33), 0)),
ROUNDUP(INDEX(GRID!$B$34:$BI$44,MATCH(I$7,GRID!$A$34:$A$44,0),MATCH(1,($U$2=GRID!$B$31:$BI$31)*(КАЛЕНДАРЬ!$BI16=GRID!$B$33:$BI$33),0))*(1-GRID!$B$69),0))</f>
        <v>28800</v>
      </c>
      <c r="J581" s="47" cm="1">
        <f t="array" ref="J581">IF($I$2="Открытый тариф",
INDEX(GRID!$B$47:$BI$57,MATCH(I$7,GRID!$A$47:$A$57,0),MATCH(1,($U$2=GRID!$B$31:$BI$31)*(КАЛЕНДАРЬ!$BI16=GRID!$B$33:$BI$33), 0)),
ROUNDUP(INDEX(GRID!$B$47:$BI$57,MATCH(I$7,GRID!$A$47:$A$57,0),MATCH(1,($U$2=GRID!$B$31:$BI$31)*(КАЛЕНДАРЬ!$BI16=GRID!$B$33:$BI$33),0))*(1-GRID!$B$69),0))</f>
        <v>28800</v>
      </c>
      <c r="K581" s="47" cm="1">
        <f t="array" ref="K581">IF($I$2="Открытый тариф",
INDEX(GRID!$B$34:$BI$44,MATCH(K$7,GRID!$A$34:$A$44,0),MATCH(1,($U$2=GRID!$B$31:$BI$31)*(КАЛЕНДАРЬ!$BI16=GRID!$B$33:$BI$33), 0)),
ROUNDUP(INDEX(GRID!$B$34:$BI$44,MATCH(K$7,GRID!$A$34:$A$44,0),MATCH(1,($U$2=GRID!$B$31:$BI$31)*(КАЛЕНДАРЬ!$BI16=GRID!$B$33:$BI$33),0))*(1-GRID!$B$69),0))</f>
        <v>29900</v>
      </c>
      <c r="L581" s="47" cm="1">
        <f t="array" ref="L581">IF($I$2="Открытый тариф",
INDEX(GRID!$B$47:$BI$57,MATCH(K$7,GRID!$A$47:$A$57,0),MATCH(1,($U$2=GRID!$B$31:$BI$31)*(КАЛЕНДАРЬ!$BI16=GRID!$B$33:$BI$33), 0)),
ROUNDUP(INDEX(GRID!$B$47:$BI$57,MATCH(K$7,GRID!$A$47:$A$57,0),MATCH(1,($U$2=GRID!$B$31:$BI$31)*(КАЛЕНДАРЬ!$BI16=GRID!$B$33:$BI$33),0))*(1-GRID!$B$69),0))</f>
        <v>29900</v>
      </c>
      <c r="M581" s="47" cm="1">
        <f t="array" ref="M581">IF($I$2="Открытый тариф",
INDEX(GRID!$B$34:$BI$44,MATCH(M$7,GRID!$A$34:$A$44,0),MATCH(1,($U$2=GRID!$B$31:$BI$31)*(КАЛЕНДАРЬ!$BI16=GRID!$B$33:$BI$33), 0)),
ROUNDUP(INDEX(GRID!$B$34:$BI$44,MATCH(M$7,GRID!$A$34:$A$44,0),MATCH(1,($U$2=GRID!$B$31:$BI$31)*(КАЛЕНДАРЬ!$BI16=GRID!$B$33:$BI$33),0))*(1-GRID!$B$69),0))</f>
        <v>31900</v>
      </c>
      <c r="N581" s="47" cm="1">
        <f t="array" ref="N581">IF($I$2="Открытый тариф",
INDEX(GRID!$B$47:$BI$57,MATCH(M$7,GRID!$A$47:$A$57,0),MATCH(1,($U$2=GRID!$B$31:$BI$31)*(КАЛЕНДАРЬ!$BI16=GRID!$B$33:$BI$33), 0)),
ROUNDUP(INDEX(GRID!$B$47:$BI$57,MATCH(M$7,GRID!$A$47:$A$57,0),MATCH(1,($U$2=GRID!$B$31:$BI$31)*(КАЛЕНДАРЬ!$BI16=GRID!$B$33:$BI$33),0))*(1-GRID!$B$69),0))</f>
        <v>31900</v>
      </c>
      <c r="O581" s="49" t="s">
        <v>101</v>
      </c>
      <c r="P581" s="49" t="s">
        <v>101</v>
      </c>
      <c r="Q581" s="49" t="s">
        <v>101</v>
      </c>
      <c r="R581" s="49" t="s">
        <v>101</v>
      </c>
      <c r="S581" s="49" t="s">
        <v>101</v>
      </c>
      <c r="T581" s="49" t="s">
        <v>101</v>
      </c>
      <c r="U581" s="49" t="s">
        <v>101</v>
      </c>
      <c r="V581" s="49" t="s">
        <v>101</v>
      </c>
      <c r="W581" s="49" t="s">
        <v>101</v>
      </c>
      <c r="X581" s="49" t="s">
        <v>101</v>
      </c>
      <c r="Y581" s="146"/>
    </row>
    <row r="582" spans="1:25" x14ac:dyDescent="0.2">
      <c r="A582" s="117" t="s">
        <v>47</v>
      </c>
      <c r="B582" s="117">
        <v>14</v>
      </c>
      <c r="C582" s="47" cm="1">
        <f t="array" ref="C582">IF($I$2="Открытый тариф",
INDEX(GRID!$B$34:$BI$44,MATCH(C$7,GRID!$A$34:$A$44,0),MATCH(1,($U$2=GRID!$B$31:$BI$31)*(КАЛЕНДАРЬ!$BI17=GRID!$B$33:$BI$33), 0)),
ROUNDUP(INDEX(GRID!$B$34:$BI$44,MATCH(C$7,GRID!$A$34:$A$44,0),MATCH(1,($U$2=GRID!$B$31:$BI$31)*(КАЛЕНДАРЬ!$BI17=GRID!$B$33:$BI$33),0))*(1-GRID!$B$69),0))</f>
        <v>23700</v>
      </c>
      <c r="D582" s="47" cm="1">
        <f t="array" ref="D582">IF($I$2="Открытый тариф",
INDEX(GRID!$B$47:$BI$57,MATCH(C$7,GRID!$A$47:$A$57,0),MATCH(1,($U$2=GRID!$B$31:$BI$31)*(КАЛЕНДАРЬ!$BI17=GRID!$B$33:$BI$33), 0)),
ROUNDUP(INDEX(GRID!$B$47:$BI$57,MATCH(C$7,GRID!$A$47:$A$57,0),MATCH(1,($U$2=GRID!$B$31:$BI$31)*(КАЛЕНДАРЬ!$BI17=GRID!$B$33:$BI$33),0))*(1-GRID!$B$69),0))</f>
        <v>23700</v>
      </c>
      <c r="E582" s="47" cm="1">
        <f t="array" ref="E582">IF($I$2="Открытый тариф",
INDEX(GRID!$B$34:$BI$44,MATCH(E$7,GRID!$A$34:$A$44,0),MATCH(1,($U$2=GRID!$B$31:$BI$31)*(КАЛЕНДАРЬ!$BI17=GRID!$B$33:$BI$33), 0)),
ROUNDUP(INDEX(GRID!$B$34:$BI$44,MATCH(E$7,GRID!$A$34:$A$44,0),MATCH(1,($U$2=GRID!$B$31:$BI$31)*(КАЛЕНДАРЬ!$BI17=GRID!$B$33:$BI$33),0))*(1-GRID!$B$69),0))</f>
        <v>25700</v>
      </c>
      <c r="F582" s="47" cm="1">
        <f t="array" ref="F582">IF($I$2="Открытый тариф",
INDEX(GRID!$B$47:$BI$57,MATCH(E$7,GRID!$A$47:$A$57,0),MATCH(1,($U$2=GRID!$B$31:$BI$31)*(КАЛЕНДАРЬ!$BI17=GRID!$B$33:$BI$33), 0)),
ROUNDUP(INDEX(GRID!$B$47:$BI$57,MATCH(E$7,GRID!$A$47:$A$57,0),MATCH(1,($U$2=GRID!$B$31:$BI$31)*(КАЛЕНДАРЬ!$BI17=GRID!$B$33:$BI$33),0))*(1-GRID!$B$69),0))</f>
        <v>25700</v>
      </c>
      <c r="G582" s="47" cm="1">
        <f t="array" ref="G582">IF($I$2="Открытый тариф",
INDEX(GRID!$B$34:$BI$44,MATCH(G$7,GRID!$A$34:$A$44,0),MATCH(1,($U$2=GRID!$B$31:$BI$31)*(КАЛЕНДАРЬ!$BI17=GRID!$B$33:$BI$33), 0)),
ROUNDUP(INDEX(GRID!$B$34:$BI$44,MATCH(G$7,GRID!$A$34:$A$44,0),MATCH(1,($U$2=GRID!$B$31:$BI$31)*(КАЛЕНДАРЬ!$BI17=GRID!$B$33:$BI$33),0))*(1-GRID!$B$69),0))</f>
        <v>26800</v>
      </c>
      <c r="H582" s="47" cm="1">
        <f t="array" ref="H582">IF($I$2="Открытый тариф",
INDEX(GRID!$B$47:$BI$57,MATCH(G$7,GRID!$A$47:$A$57,0),MATCH(1,($U$2=GRID!$B$31:$BI$31)*(КАЛЕНДАРЬ!$BI17=GRID!$B$33:$BI$33), 0)),
ROUNDUP(INDEX(GRID!$B$47:$BI$57,MATCH(G$7,GRID!$A$47:$A$57,0),MATCH(1,($U$2=GRID!$B$31:$BI$31)*(КАЛЕНДАРЬ!$BI17=GRID!$B$33:$BI$33),0))*(1-GRID!$B$69),0))</f>
        <v>26800</v>
      </c>
      <c r="I582" s="47" cm="1">
        <f t="array" ref="I582">IF($I$2="Открытый тариф",
INDEX(GRID!$B$34:$BI$44,MATCH(I$7,GRID!$A$34:$A$44,0),MATCH(1,($U$2=GRID!$B$31:$BI$31)*(КАЛЕНДАРЬ!$BI17=GRID!$B$33:$BI$33), 0)),
ROUNDUP(INDEX(GRID!$B$34:$BI$44,MATCH(I$7,GRID!$A$34:$A$44,0),MATCH(1,($U$2=GRID!$B$31:$BI$31)*(КАЛЕНДАРЬ!$BI17=GRID!$B$33:$BI$33),0))*(1-GRID!$B$69),0))</f>
        <v>28800</v>
      </c>
      <c r="J582" s="47" cm="1">
        <f t="array" ref="J582">IF($I$2="Открытый тариф",
INDEX(GRID!$B$47:$BI$57,MATCH(I$7,GRID!$A$47:$A$57,0),MATCH(1,($U$2=GRID!$B$31:$BI$31)*(КАЛЕНДАРЬ!$BI17=GRID!$B$33:$BI$33), 0)),
ROUNDUP(INDEX(GRID!$B$47:$BI$57,MATCH(I$7,GRID!$A$47:$A$57,0),MATCH(1,($U$2=GRID!$B$31:$BI$31)*(КАЛЕНДАРЬ!$BI17=GRID!$B$33:$BI$33),0))*(1-GRID!$B$69),0))</f>
        <v>28800</v>
      </c>
      <c r="K582" s="47" cm="1">
        <f t="array" ref="K582">IF($I$2="Открытый тариф",
INDEX(GRID!$B$34:$BI$44,MATCH(K$7,GRID!$A$34:$A$44,0),MATCH(1,($U$2=GRID!$B$31:$BI$31)*(КАЛЕНДАРЬ!$BI17=GRID!$B$33:$BI$33), 0)),
ROUNDUP(INDEX(GRID!$B$34:$BI$44,MATCH(K$7,GRID!$A$34:$A$44,0),MATCH(1,($U$2=GRID!$B$31:$BI$31)*(КАЛЕНДАРЬ!$BI17=GRID!$B$33:$BI$33),0))*(1-GRID!$B$69),0))</f>
        <v>29900</v>
      </c>
      <c r="L582" s="47" cm="1">
        <f t="array" ref="L582">IF($I$2="Открытый тариф",
INDEX(GRID!$B$47:$BI$57,MATCH(K$7,GRID!$A$47:$A$57,0),MATCH(1,($U$2=GRID!$B$31:$BI$31)*(КАЛЕНДАРЬ!$BI17=GRID!$B$33:$BI$33), 0)),
ROUNDUP(INDEX(GRID!$B$47:$BI$57,MATCH(K$7,GRID!$A$47:$A$57,0),MATCH(1,($U$2=GRID!$B$31:$BI$31)*(КАЛЕНДАРЬ!$BI17=GRID!$B$33:$BI$33),0))*(1-GRID!$B$69),0))</f>
        <v>29900</v>
      </c>
      <c r="M582" s="47" cm="1">
        <f t="array" ref="M582">IF($I$2="Открытый тариф",
INDEX(GRID!$B$34:$BI$44,MATCH(M$7,GRID!$A$34:$A$44,0),MATCH(1,($U$2=GRID!$B$31:$BI$31)*(КАЛЕНДАРЬ!$BI17=GRID!$B$33:$BI$33), 0)),
ROUNDUP(INDEX(GRID!$B$34:$BI$44,MATCH(M$7,GRID!$A$34:$A$44,0),MATCH(1,($U$2=GRID!$B$31:$BI$31)*(КАЛЕНДАРЬ!$BI17=GRID!$B$33:$BI$33),0))*(1-GRID!$B$69),0))</f>
        <v>31900</v>
      </c>
      <c r="N582" s="47" cm="1">
        <f t="array" ref="N582">IF($I$2="Открытый тариф",
INDEX(GRID!$B$47:$BI$57,MATCH(M$7,GRID!$A$47:$A$57,0),MATCH(1,($U$2=GRID!$B$31:$BI$31)*(КАЛЕНДАРЬ!$BI17=GRID!$B$33:$BI$33), 0)),
ROUNDUP(INDEX(GRID!$B$47:$BI$57,MATCH(M$7,GRID!$A$47:$A$57,0),MATCH(1,($U$2=GRID!$B$31:$BI$31)*(КАЛЕНДАРЬ!$BI17=GRID!$B$33:$BI$33),0))*(1-GRID!$B$69),0))</f>
        <v>31900</v>
      </c>
      <c r="O582" s="49" t="s">
        <v>101</v>
      </c>
      <c r="P582" s="49" t="s">
        <v>101</v>
      </c>
      <c r="Q582" s="49" t="s">
        <v>101</v>
      </c>
      <c r="R582" s="49" t="s">
        <v>101</v>
      </c>
      <c r="S582" s="49" t="s">
        <v>101</v>
      </c>
      <c r="T582" s="49" t="s">
        <v>101</v>
      </c>
      <c r="U582" s="49" t="s">
        <v>101</v>
      </c>
      <c r="V582" s="49" t="s">
        <v>101</v>
      </c>
      <c r="W582" s="49" t="s">
        <v>101</v>
      </c>
      <c r="X582" s="49" t="s">
        <v>101</v>
      </c>
      <c r="Y582" s="146"/>
    </row>
    <row r="583" spans="1:25" x14ac:dyDescent="0.2">
      <c r="A583" s="117" t="s">
        <v>48</v>
      </c>
      <c r="B583" s="117">
        <v>15</v>
      </c>
      <c r="C583" s="47" cm="1">
        <f t="array" ref="C583">IF($I$2="Открытый тариф",
INDEX(GRID!$B$34:$BI$44,MATCH(C$7,GRID!$A$34:$A$44,0),MATCH(1,($U$2=GRID!$B$31:$BI$31)*(КАЛЕНДАРЬ!$BI18=GRID!$B$33:$BI$33), 0)),
ROUNDUP(INDEX(GRID!$B$34:$BI$44,MATCH(C$7,GRID!$A$34:$A$44,0),MATCH(1,($U$2=GRID!$B$31:$BI$31)*(КАЛЕНДАРЬ!$BI18=GRID!$B$33:$BI$33),0))*(1-GRID!$B$69),0))</f>
        <v>23700</v>
      </c>
      <c r="D583" s="47" cm="1">
        <f t="array" ref="D583">IF($I$2="Открытый тариф",
INDEX(GRID!$B$47:$BI$57,MATCH(C$7,GRID!$A$47:$A$57,0),MATCH(1,($U$2=GRID!$B$31:$BI$31)*(КАЛЕНДАРЬ!$BI18=GRID!$B$33:$BI$33), 0)),
ROUNDUP(INDEX(GRID!$B$47:$BI$57,MATCH(C$7,GRID!$A$47:$A$57,0),MATCH(1,($U$2=GRID!$B$31:$BI$31)*(КАЛЕНДАРЬ!$BI18=GRID!$B$33:$BI$33),0))*(1-GRID!$B$69),0))</f>
        <v>23700</v>
      </c>
      <c r="E583" s="47" cm="1">
        <f t="array" ref="E583">IF($I$2="Открытый тариф",
INDEX(GRID!$B$34:$BI$44,MATCH(E$7,GRID!$A$34:$A$44,0),MATCH(1,($U$2=GRID!$B$31:$BI$31)*(КАЛЕНДАРЬ!$BI18=GRID!$B$33:$BI$33), 0)),
ROUNDUP(INDEX(GRID!$B$34:$BI$44,MATCH(E$7,GRID!$A$34:$A$44,0),MATCH(1,($U$2=GRID!$B$31:$BI$31)*(КАЛЕНДАРЬ!$BI18=GRID!$B$33:$BI$33),0))*(1-GRID!$B$69),0))</f>
        <v>25700</v>
      </c>
      <c r="F583" s="47" cm="1">
        <f t="array" ref="F583">IF($I$2="Открытый тариф",
INDEX(GRID!$B$47:$BI$57,MATCH(E$7,GRID!$A$47:$A$57,0),MATCH(1,($U$2=GRID!$B$31:$BI$31)*(КАЛЕНДАРЬ!$BI18=GRID!$B$33:$BI$33), 0)),
ROUNDUP(INDEX(GRID!$B$47:$BI$57,MATCH(E$7,GRID!$A$47:$A$57,0),MATCH(1,($U$2=GRID!$B$31:$BI$31)*(КАЛЕНДАРЬ!$BI18=GRID!$B$33:$BI$33),0))*(1-GRID!$B$69),0))</f>
        <v>25700</v>
      </c>
      <c r="G583" s="47" cm="1">
        <f t="array" ref="G583">IF($I$2="Открытый тариф",
INDEX(GRID!$B$34:$BI$44,MATCH(G$7,GRID!$A$34:$A$44,0),MATCH(1,($U$2=GRID!$B$31:$BI$31)*(КАЛЕНДАРЬ!$BI18=GRID!$B$33:$BI$33), 0)),
ROUNDUP(INDEX(GRID!$B$34:$BI$44,MATCH(G$7,GRID!$A$34:$A$44,0),MATCH(1,($U$2=GRID!$B$31:$BI$31)*(КАЛЕНДАРЬ!$BI18=GRID!$B$33:$BI$33),0))*(1-GRID!$B$69),0))</f>
        <v>26800</v>
      </c>
      <c r="H583" s="47" cm="1">
        <f t="array" ref="H583">IF($I$2="Открытый тариф",
INDEX(GRID!$B$47:$BI$57,MATCH(G$7,GRID!$A$47:$A$57,0),MATCH(1,($U$2=GRID!$B$31:$BI$31)*(КАЛЕНДАРЬ!$BI18=GRID!$B$33:$BI$33), 0)),
ROUNDUP(INDEX(GRID!$B$47:$BI$57,MATCH(G$7,GRID!$A$47:$A$57,0),MATCH(1,($U$2=GRID!$B$31:$BI$31)*(КАЛЕНДАРЬ!$BI18=GRID!$B$33:$BI$33),0))*(1-GRID!$B$69),0))</f>
        <v>26800</v>
      </c>
      <c r="I583" s="47" cm="1">
        <f t="array" ref="I583">IF($I$2="Открытый тариф",
INDEX(GRID!$B$34:$BI$44,MATCH(I$7,GRID!$A$34:$A$44,0),MATCH(1,($U$2=GRID!$B$31:$BI$31)*(КАЛЕНДАРЬ!$BI18=GRID!$B$33:$BI$33), 0)),
ROUNDUP(INDEX(GRID!$B$34:$BI$44,MATCH(I$7,GRID!$A$34:$A$44,0),MATCH(1,($U$2=GRID!$B$31:$BI$31)*(КАЛЕНДАРЬ!$BI18=GRID!$B$33:$BI$33),0))*(1-GRID!$B$69),0))</f>
        <v>28800</v>
      </c>
      <c r="J583" s="47" cm="1">
        <f t="array" ref="J583">IF($I$2="Открытый тариф",
INDEX(GRID!$B$47:$BI$57,MATCH(I$7,GRID!$A$47:$A$57,0),MATCH(1,($U$2=GRID!$B$31:$BI$31)*(КАЛЕНДАРЬ!$BI18=GRID!$B$33:$BI$33), 0)),
ROUNDUP(INDEX(GRID!$B$47:$BI$57,MATCH(I$7,GRID!$A$47:$A$57,0),MATCH(1,($U$2=GRID!$B$31:$BI$31)*(КАЛЕНДАРЬ!$BI18=GRID!$B$33:$BI$33),0))*(1-GRID!$B$69),0))</f>
        <v>28800</v>
      </c>
      <c r="K583" s="47" cm="1">
        <f t="array" ref="K583">IF($I$2="Открытый тариф",
INDEX(GRID!$B$34:$BI$44,MATCH(K$7,GRID!$A$34:$A$44,0),MATCH(1,($U$2=GRID!$B$31:$BI$31)*(КАЛЕНДАРЬ!$BI18=GRID!$B$33:$BI$33), 0)),
ROUNDUP(INDEX(GRID!$B$34:$BI$44,MATCH(K$7,GRID!$A$34:$A$44,0),MATCH(1,($U$2=GRID!$B$31:$BI$31)*(КАЛЕНДАРЬ!$BI18=GRID!$B$33:$BI$33),0))*(1-GRID!$B$69),0))</f>
        <v>29900</v>
      </c>
      <c r="L583" s="47" cm="1">
        <f t="array" ref="L583">IF($I$2="Открытый тариф",
INDEX(GRID!$B$47:$BI$57,MATCH(K$7,GRID!$A$47:$A$57,0),MATCH(1,($U$2=GRID!$B$31:$BI$31)*(КАЛЕНДАРЬ!$BI18=GRID!$B$33:$BI$33), 0)),
ROUNDUP(INDEX(GRID!$B$47:$BI$57,MATCH(K$7,GRID!$A$47:$A$57,0),MATCH(1,($U$2=GRID!$B$31:$BI$31)*(КАЛЕНДАРЬ!$BI18=GRID!$B$33:$BI$33),0))*(1-GRID!$B$69),0))</f>
        <v>29900</v>
      </c>
      <c r="M583" s="47" cm="1">
        <f t="array" ref="M583">IF($I$2="Открытый тариф",
INDEX(GRID!$B$34:$BI$44,MATCH(M$7,GRID!$A$34:$A$44,0),MATCH(1,($U$2=GRID!$B$31:$BI$31)*(КАЛЕНДАРЬ!$BI18=GRID!$B$33:$BI$33), 0)),
ROUNDUP(INDEX(GRID!$B$34:$BI$44,MATCH(M$7,GRID!$A$34:$A$44,0),MATCH(1,($U$2=GRID!$B$31:$BI$31)*(КАЛЕНДАРЬ!$BI18=GRID!$B$33:$BI$33),0))*(1-GRID!$B$69),0))</f>
        <v>31900</v>
      </c>
      <c r="N583" s="47" cm="1">
        <f t="array" ref="N583">IF($I$2="Открытый тариф",
INDEX(GRID!$B$47:$BI$57,MATCH(M$7,GRID!$A$47:$A$57,0),MATCH(1,($U$2=GRID!$B$31:$BI$31)*(КАЛЕНДАРЬ!$BI18=GRID!$B$33:$BI$33), 0)),
ROUNDUP(INDEX(GRID!$B$47:$BI$57,MATCH(M$7,GRID!$A$47:$A$57,0),MATCH(1,($U$2=GRID!$B$31:$BI$31)*(КАЛЕНДАРЬ!$BI18=GRID!$B$33:$BI$33),0))*(1-GRID!$B$69),0))</f>
        <v>31900</v>
      </c>
      <c r="O583" s="49" t="s">
        <v>101</v>
      </c>
      <c r="P583" s="49" t="s">
        <v>101</v>
      </c>
      <c r="Q583" s="49" t="s">
        <v>101</v>
      </c>
      <c r="R583" s="49" t="s">
        <v>101</v>
      </c>
      <c r="S583" s="49" t="s">
        <v>101</v>
      </c>
      <c r="T583" s="49" t="s">
        <v>101</v>
      </c>
      <c r="U583" s="49" t="s">
        <v>101</v>
      </c>
      <c r="V583" s="49" t="s">
        <v>101</v>
      </c>
      <c r="W583" s="49" t="s">
        <v>101</v>
      </c>
      <c r="X583" s="49" t="s">
        <v>101</v>
      </c>
      <c r="Y583" s="146"/>
    </row>
    <row r="584" spans="1:25" x14ac:dyDescent="0.2">
      <c r="A584" s="117" t="s">
        <v>42</v>
      </c>
      <c r="B584" s="117">
        <v>16</v>
      </c>
      <c r="C584" s="47" cm="1">
        <f t="array" ref="C584">IF($I$2="Открытый тариф",
INDEX(GRID!$B$34:$BI$44,MATCH(C$7,GRID!$A$34:$A$44,0),MATCH(1,($U$2=GRID!$B$31:$BI$31)*(КАЛЕНДАРЬ!$BI19=GRID!$B$33:$BI$33), 0)),
ROUNDUP(INDEX(GRID!$B$34:$BI$44,MATCH(C$7,GRID!$A$34:$A$44,0),MATCH(1,($U$2=GRID!$B$31:$BI$31)*(КАЛЕНДАРЬ!$BI19=GRID!$B$33:$BI$33),0))*(1-GRID!$B$69),0))</f>
        <v>23700</v>
      </c>
      <c r="D584" s="47" cm="1">
        <f t="array" ref="D584">IF($I$2="Открытый тариф",
INDEX(GRID!$B$47:$BI$57,MATCH(C$7,GRID!$A$47:$A$57,0),MATCH(1,($U$2=GRID!$B$31:$BI$31)*(КАЛЕНДАРЬ!$BI19=GRID!$B$33:$BI$33), 0)),
ROUNDUP(INDEX(GRID!$B$47:$BI$57,MATCH(C$7,GRID!$A$47:$A$57,0),MATCH(1,($U$2=GRID!$B$31:$BI$31)*(КАЛЕНДАРЬ!$BI19=GRID!$B$33:$BI$33),0))*(1-GRID!$B$69),0))</f>
        <v>23700</v>
      </c>
      <c r="E584" s="47" cm="1">
        <f t="array" ref="E584">IF($I$2="Открытый тариф",
INDEX(GRID!$B$34:$BI$44,MATCH(E$7,GRID!$A$34:$A$44,0),MATCH(1,($U$2=GRID!$B$31:$BI$31)*(КАЛЕНДАРЬ!$BI19=GRID!$B$33:$BI$33), 0)),
ROUNDUP(INDEX(GRID!$B$34:$BI$44,MATCH(E$7,GRID!$A$34:$A$44,0),MATCH(1,($U$2=GRID!$B$31:$BI$31)*(КАЛЕНДАРЬ!$BI19=GRID!$B$33:$BI$33),0))*(1-GRID!$B$69),0))</f>
        <v>25700</v>
      </c>
      <c r="F584" s="47" cm="1">
        <f t="array" ref="F584">IF($I$2="Открытый тариф",
INDEX(GRID!$B$47:$BI$57,MATCH(E$7,GRID!$A$47:$A$57,0),MATCH(1,($U$2=GRID!$B$31:$BI$31)*(КАЛЕНДАРЬ!$BI19=GRID!$B$33:$BI$33), 0)),
ROUNDUP(INDEX(GRID!$B$47:$BI$57,MATCH(E$7,GRID!$A$47:$A$57,0),MATCH(1,($U$2=GRID!$B$31:$BI$31)*(КАЛЕНДАРЬ!$BI19=GRID!$B$33:$BI$33),0))*(1-GRID!$B$69),0))</f>
        <v>25700</v>
      </c>
      <c r="G584" s="47" cm="1">
        <f t="array" ref="G584">IF($I$2="Открытый тариф",
INDEX(GRID!$B$34:$BI$44,MATCH(G$7,GRID!$A$34:$A$44,0),MATCH(1,($U$2=GRID!$B$31:$BI$31)*(КАЛЕНДАРЬ!$BI19=GRID!$B$33:$BI$33), 0)),
ROUNDUP(INDEX(GRID!$B$34:$BI$44,MATCH(G$7,GRID!$A$34:$A$44,0),MATCH(1,($U$2=GRID!$B$31:$BI$31)*(КАЛЕНДАРЬ!$BI19=GRID!$B$33:$BI$33),0))*(1-GRID!$B$69),0))</f>
        <v>26800</v>
      </c>
      <c r="H584" s="47" cm="1">
        <f t="array" ref="H584">IF($I$2="Открытый тариф",
INDEX(GRID!$B$47:$BI$57,MATCH(G$7,GRID!$A$47:$A$57,0),MATCH(1,($U$2=GRID!$B$31:$BI$31)*(КАЛЕНДАРЬ!$BI19=GRID!$B$33:$BI$33), 0)),
ROUNDUP(INDEX(GRID!$B$47:$BI$57,MATCH(G$7,GRID!$A$47:$A$57,0),MATCH(1,($U$2=GRID!$B$31:$BI$31)*(КАЛЕНДАРЬ!$BI19=GRID!$B$33:$BI$33),0))*(1-GRID!$B$69),0))</f>
        <v>26800</v>
      </c>
      <c r="I584" s="47" cm="1">
        <f t="array" ref="I584">IF($I$2="Открытый тариф",
INDEX(GRID!$B$34:$BI$44,MATCH(I$7,GRID!$A$34:$A$44,0),MATCH(1,($U$2=GRID!$B$31:$BI$31)*(КАЛЕНДАРЬ!$BI19=GRID!$B$33:$BI$33), 0)),
ROUNDUP(INDEX(GRID!$B$34:$BI$44,MATCH(I$7,GRID!$A$34:$A$44,0),MATCH(1,($U$2=GRID!$B$31:$BI$31)*(КАЛЕНДАРЬ!$BI19=GRID!$B$33:$BI$33),0))*(1-GRID!$B$69),0))</f>
        <v>28800</v>
      </c>
      <c r="J584" s="47" cm="1">
        <f t="array" ref="J584">IF($I$2="Открытый тариф",
INDEX(GRID!$B$47:$BI$57,MATCH(I$7,GRID!$A$47:$A$57,0),MATCH(1,($U$2=GRID!$B$31:$BI$31)*(КАЛЕНДАРЬ!$BI19=GRID!$B$33:$BI$33), 0)),
ROUNDUP(INDEX(GRID!$B$47:$BI$57,MATCH(I$7,GRID!$A$47:$A$57,0),MATCH(1,($U$2=GRID!$B$31:$BI$31)*(КАЛЕНДАРЬ!$BI19=GRID!$B$33:$BI$33),0))*(1-GRID!$B$69),0))</f>
        <v>28800</v>
      </c>
      <c r="K584" s="47" cm="1">
        <f t="array" ref="K584">IF($I$2="Открытый тариф",
INDEX(GRID!$B$34:$BI$44,MATCH(K$7,GRID!$A$34:$A$44,0),MATCH(1,($U$2=GRID!$B$31:$BI$31)*(КАЛЕНДАРЬ!$BI19=GRID!$B$33:$BI$33), 0)),
ROUNDUP(INDEX(GRID!$B$34:$BI$44,MATCH(K$7,GRID!$A$34:$A$44,0),MATCH(1,($U$2=GRID!$B$31:$BI$31)*(КАЛЕНДАРЬ!$BI19=GRID!$B$33:$BI$33),0))*(1-GRID!$B$69),0))</f>
        <v>29900</v>
      </c>
      <c r="L584" s="47" cm="1">
        <f t="array" ref="L584">IF($I$2="Открытый тариф",
INDEX(GRID!$B$47:$BI$57,MATCH(K$7,GRID!$A$47:$A$57,0),MATCH(1,($U$2=GRID!$B$31:$BI$31)*(КАЛЕНДАРЬ!$BI19=GRID!$B$33:$BI$33), 0)),
ROUNDUP(INDEX(GRID!$B$47:$BI$57,MATCH(K$7,GRID!$A$47:$A$57,0),MATCH(1,($U$2=GRID!$B$31:$BI$31)*(КАЛЕНДАРЬ!$BI19=GRID!$B$33:$BI$33),0))*(1-GRID!$B$69),0))</f>
        <v>29900</v>
      </c>
      <c r="M584" s="47" cm="1">
        <f t="array" ref="M584">IF($I$2="Открытый тариф",
INDEX(GRID!$B$34:$BI$44,MATCH(M$7,GRID!$A$34:$A$44,0),MATCH(1,($U$2=GRID!$B$31:$BI$31)*(КАЛЕНДАРЬ!$BI19=GRID!$B$33:$BI$33), 0)),
ROUNDUP(INDEX(GRID!$B$34:$BI$44,MATCH(M$7,GRID!$A$34:$A$44,0),MATCH(1,($U$2=GRID!$B$31:$BI$31)*(КАЛЕНДАРЬ!$BI19=GRID!$B$33:$BI$33),0))*(1-GRID!$B$69),0))</f>
        <v>31900</v>
      </c>
      <c r="N584" s="47" cm="1">
        <f t="array" ref="N584">IF($I$2="Открытый тариф",
INDEX(GRID!$B$47:$BI$57,MATCH(M$7,GRID!$A$47:$A$57,0),MATCH(1,($U$2=GRID!$B$31:$BI$31)*(КАЛЕНДАРЬ!$BI19=GRID!$B$33:$BI$33), 0)),
ROUNDUP(INDEX(GRID!$B$47:$BI$57,MATCH(M$7,GRID!$A$47:$A$57,0),MATCH(1,($U$2=GRID!$B$31:$BI$31)*(КАЛЕНДАРЬ!$BI19=GRID!$B$33:$BI$33),0))*(1-GRID!$B$69),0))</f>
        <v>31900</v>
      </c>
      <c r="O584" s="49" t="s">
        <v>101</v>
      </c>
      <c r="P584" s="49" t="s">
        <v>101</v>
      </c>
      <c r="Q584" s="49" t="s">
        <v>101</v>
      </c>
      <c r="R584" s="49" t="s">
        <v>101</v>
      </c>
      <c r="S584" s="49" t="s">
        <v>101</v>
      </c>
      <c r="T584" s="49" t="s">
        <v>101</v>
      </c>
      <c r="U584" s="49" t="s">
        <v>101</v>
      </c>
      <c r="V584" s="49" t="s">
        <v>101</v>
      </c>
      <c r="W584" s="49" t="s">
        <v>101</v>
      </c>
      <c r="X584" s="49" t="s">
        <v>101</v>
      </c>
      <c r="Y584" s="146"/>
    </row>
    <row r="585" spans="1:25" x14ac:dyDescent="0.2">
      <c r="A585" s="117" t="s">
        <v>43</v>
      </c>
      <c r="B585" s="117">
        <v>17</v>
      </c>
      <c r="C585" s="47" cm="1">
        <f t="array" ref="C585">IF($I$2="Открытый тариф",
INDEX(GRID!$B$34:$BI$44,MATCH(C$7,GRID!$A$34:$A$44,0),MATCH(1,($U$2=GRID!$B$31:$BI$31)*(КАЛЕНДАРЬ!$BI20=GRID!$B$33:$BI$33), 0)),
ROUNDUP(INDEX(GRID!$B$34:$BI$44,MATCH(C$7,GRID!$A$34:$A$44,0),MATCH(1,($U$2=GRID!$B$31:$BI$31)*(КАЛЕНДАРЬ!$BI20=GRID!$B$33:$BI$33),0))*(1-GRID!$B$69),0))</f>
        <v>23700</v>
      </c>
      <c r="D585" s="47" cm="1">
        <f t="array" ref="D585">IF($I$2="Открытый тариф",
INDEX(GRID!$B$47:$BI$57,MATCH(C$7,GRID!$A$47:$A$57,0),MATCH(1,($U$2=GRID!$B$31:$BI$31)*(КАЛЕНДАРЬ!$BI20=GRID!$B$33:$BI$33), 0)),
ROUNDUP(INDEX(GRID!$B$47:$BI$57,MATCH(C$7,GRID!$A$47:$A$57,0),MATCH(1,($U$2=GRID!$B$31:$BI$31)*(КАЛЕНДАРЬ!$BI20=GRID!$B$33:$BI$33),0))*(1-GRID!$B$69),0))</f>
        <v>23700</v>
      </c>
      <c r="E585" s="47" cm="1">
        <f t="array" ref="E585">IF($I$2="Открытый тариф",
INDEX(GRID!$B$34:$BI$44,MATCH(E$7,GRID!$A$34:$A$44,0),MATCH(1,($U$2=GRID!$B$31:$BI$31)*(КАЛЕНДАРЬ!$BI20=GRID!$B$33:$BI$33), 0)),
ROUNDUP(INDEX(GRID!$B$34:$BI$44,MATCH(E$7,GRID!$A$34:$A$44,0),MATCH(1,($U$2=GRID!$B$31:$BI$31)*(КАЛЕНДАРЬ!$BI20=GRID!$B$33:$BI$33),0))*(1-GRID!$B$69),0))</f>
        <v>25700</v>
      </c>
      <c r="F585" s="47" cm="1">
        <f t="array" ref="F585">IF($I$2="Открытый тариф",
INDEX(GRID!$B$47:$BI$57,MATCH(E$7,GRID!$A$47:$A$57,0),MATCH(1,($U$2=GRID!$B$31:$BI$31)*(КАЛЕНДАРЬ!$BI20=GRID!$B$33:$BI$33), 0)),
ROUNDUP(INDEX(GRID!$B$47:$BI$57,MATCH(E$7,GRID!$A$47:$A$57,0),MATCH(1,($U$2=GRID!$B$31:$BI$31)*(КАЛЕНДАРЬ!$BI20=GRID!$B$33:$BI$33),0))*(1-GRID!$B$69),0))</f>
        <v>25700</v>
      </c>
      <c r="G585" s="47" cm="1">
        <f t="array" ref="G585">IF($I$2="Открытый тариф",
INDEX(GRID!$B$34:$BI$44,MATCH(G$7,GRID!$A$34:$A$44,0),MATCH(1,($U$2=GRID!$B$31:$BI$31)*(КАЛЕНДАРЬ!$BI20=GRID!$B$33:$BI$33), 0)),
ROUNDUP(INDEX(GRID!$B$34:$BI$44,MATCH(G$7,GRID!$A$34:$A$44,0),MATCH(1,($U$2=GRID!$B$31:$BI$31)*(КАЛЕНДАРЬ!$BI20=GRID!$B$33:$BI$33),0))*(1-GRID!$B$69),0))</f>
        <v>26800</v>
      </c>
      <c r="H585" s="47" cm="1">
        <f t="array" ref="H585">IF($I$2="Открытый тариф",
INDEX(GRID!$B$47:$BI$57,MATCH(G$7,GRID!$A$47:$A$57,0),MATCH(1,($U$2=GRID!$B$31:$BI$31)*(КАЛЕНДАРЬ!$BI20=GRID!$B$33:$BI$33), 0)),
ROUNDUP(INDEX(GRID!$B$47:$BI$57,MATCH(G$7,GRID!$A$47:$A$57,0),MATCH(1,($U$2=GRID!$B$31:$BI$31)*(КАЛЕНДАРЬ!$BI20=GRID!$B$33:$BI$33),0))*(1-GRID!$B$69),0))</f>
        <v>26800</v>
      </c>
      <c r="I585" s="47" cm="1">
        <f t="array" ref="I585">IF($I$2="Открытый тариф",
INDEX(GRID!$B$34:$BI$44,MATCH(I$7,GRID!$A$34:$A$44,0),MATCH(1,($U$2=GRID!$B$31:$BI$31)*(КАЛЕНДАРЬ!$BI20=GRID!$B$33:$BI$33), 0)),
ROUNDUP(INDEX(GRID!$B$34:$BI$44,MATCH(I$7,GRID!$A$34:$A$44,0),MATCH(1,($U$2=GRID!$B$31:$BI$31)*(КАЛЕНДАРЬ!$BI20=GRID!$B$33:$BI$33),0))*(1-GRID!$B$69),0))</f>
        <v>28800</v>
      </c>
      <c r="J585" s="47" cm="1">
        <f t="array" ref="J585">IF($I$2="Открытый тариф",
INDEX(GRID!$B$47:$BI$57,MATCH(I$7,GRID!$A$47:$A$57,0),MATCH(1,($U$2=GRID!$B$31:$BI$31)*(КАЛЕНДАРЬ!$BI20=GRID!$B$33:$BI$33), 0)),
ROUNDUP(INDEX(GRID!$B$47:$BI$57,MATCH(I$7,GRID!$A$47:$A$57,0),MATCH(1,($U$2=GRID!$B$31:$BI$31)*(КАЛЕНДАРЬ!$BI20=GRID!$B$33:$BI$33),0))*(1-GRID!$B$69),0))</f>
        <v>28800</v>
      </c>
      <c r="K585" s="47" cm="1">
        <f t="array" ref="K585">IF($I$2="Открытый тариф",
INDEX(GRID!$B$34:$BI$44,MATCH(K$7,GRID!$A$34:$A$44,0),MATCH(1,($U$2=GRID!$B$31:$BI$31)*(КАЛЕНДАРЬ!$BI20=GRID!$B$33:$BI$33), 0)),
ROUNDUP(INDEX(GRID!$B$34:$BI$44,MATCH(K$7,GRID!$A$34:$A$44,0),MATCH(1,($U$2=GRID!$B$31:$BI$31)*(КАЛЕНДАРЬ!$BI20=GRID!$B$33:$BI$33),0))*(1-GRID!$B$69),0))</f>
        <v>29900</v>
      </c>
      <c r="L585" s="47" cm="1">
        <f t="array" ref="L585">IF($I$2="Открытый тариф",
INDEX(GRID!$B$47:$BI$57,MATCH(K$7,GRID!$A$47:$A$57,0),MATCH(1,($U$2=GRID!$B$31:$BI$31)*(КАЛЕНДАРЬ!$BI20=GRID!$B$33:$BI$33), 0)),
ROUNDUP(INDEX(GRID!$B$47:$BI$57,MATCH(K$7,GRID!$A$47:$A$57,0),MATCH(1,($U$2=GRID!$B$31:$BI$31)*(КАЛЕНДАРЬ!$BI20=GRID!$B$33:$BI$33),0))*(1-GRID!$B$69),0))</f>
        <v>29900</v>
      </c>
      <c r="M585" s="47" cm="1">
        <f t="array" ref="M585">IF($I$2="Открытый тариф",
INDEX(GRID!$B$34:$BI$44,MATCH(M$7,GRID!$A$34:$A$44,0),MATCH(1,($U$2=GRID!$B$31:$BI$31)*(КАЛЕНДАРЬ!$BI20=GRID!$B$33:$BI$33), 0)),
ROUNDUP(INDEX(GRID!$B$34:$BI$44,MATCH(M$7,GRID!$A$34:$A$44,0),MATCH(1,($U$2=GRID!$B$31:$BI$31)*(КАЛЕНДАРЬ!$BI20=GRID!$B$33:$BI$33),0))*(1-GRID!$B$69),0))</f>
        <v>31900</v>
      </c>
      <c r="N585" s="47" cm="1">
        <f t="array" ref="N585">IF($I$2="Открытый тариф",
INDEX(GRID!$B$47:$BI$57,MATCH(M$7,GRID!$A$47:$A$57,0),MATCH(1,($U$2=GRID!$B$31:$BI$31)*(КАЛЕНДАРЬ!$BI20=GRID!$B$33:$BI$33), 0)),
ROUNDUP(INDEX(GRID!$B$47:$BI$57,MATCH(M$7,GRID!$A$47:$A$57,0),MATCH(1,($U$2=GRID!$B$31:$BI$31)*(КАЛЕНДАРЬ!$BI20=GRID!$B$33:$BI$33),0))*(1-GRID!$B$69),0))</f>
        <v>31900</v>
      </c>
      <c r="O585" s="49" t="s">
        <v>101</v>
      </c>
      <c r="P585" s="49" t="s">
        <v>101</v>
      </c>
      <c r="Q585" s="49" t="s">
        <v>101</v>
      </c>
      <c r="R585" s="49" t="s">
        <v>101</v>
      </c>
      <c r="S585" s="49" t="s">
        <v>101</v>
      </c>
      <c r="T585" s="49" t="s">
        <v>101</v>
      </c>
      <c r="U585" s="49" t="s">
        <v>101</v>
      </c>
      <c r="V585" s="49" t="s">
        <v>101</v>
      </c>
      <c r="W585" s="49" t="s">
        <v>101</v>
      </c>
      <c r="X585" s="49" t="s">
        <v>101</v>
      </c>
      <c r="Y585" s="146"/>
    </row>
    <row r="586" spans="1:25" x14ac:dyDescent="0.2">
      <c r="A586" s="117" t="s">
        <v>44</v>
      </c>
      <c r="B586" s="117">
        <v>18</v>
      </c>
      <c r="C586" s="47" cm="1">
        <f t="array" ref="C586">IF($I$2="Открытый тариф",
INDEX(GRID!$B$34:$BI$44,MATCH(C$7,GRID!$A$34:$A$44,0),MATCH(1,($U$2=GRID!$B$31:$BI$31)*(КАЛЕНДАРЬ!$BI21=GRID!$B$33:$BI$33), 0)),
ROUNDUP(INDEX(GRID!$B$34:$BI$44,MATCH(C$7,GRID!$A$34:$A$44,0),MATCH(1,($U$2=GRID!$B$31:$BI$31)*(КАЛЕНДАРЬ!$BI21=GRID!$B$33:$BI$33),0))*(1-GRID!$B$69),0))</f>
        <v>23700</v>
      </c>
      <c r="D586" s="47" cm="1">
        <f t="array" ref="D586">IF($I$2="Открытый тариф",
INDEX(GRID!$B$47:$BI$57,MATCH(C$7,GRID!$A$47:$A$57,0),MATCH(1,($U$2=GRID!$B$31:$BI$31)*(КАЛЕНДАРЬ!$BI21=GRID!$B$33:$BI$33), 0)),
ROUNDUP(INDEX(GRID!$B$47:$BI$57,MATCH(C$7,GRID!$A$47:$A$57,0),MATCH(1,($U$2=GRID!$B$31:$BI$31)*(КАЛЕНДАРЬ!$BI21=GRID!$B$33:$BI$33),0))*(1-GRID!$B$69),0))</f>
        <v>23700</v>
      </c>
      <c r="E586" s="47" cm="1">
        <f t="array" ref="E586">IF($I$2="Открытый тариф",
INDEX(GRID!$B$34:$BI$44,MATCH(E$7,GRID!$A$34:$A$44,0),MATCH(1,($U$2=GRID!$B$31:$BI$31)*(КАЛЕНДАРЬ!$BI21=GRID!$B$33:$BI$33), 0)),
ROUNDUP(INDEX(GRID!$B$34:$BI$44,MATCH(E$7,GRID!$A$34:$A$44,0),MATCH(1,($U$2=GRID!$B$31:$BI$31)*(КАЛЕНДАРЬ!$BI21=GRID!$B$33:$BI$33),0))*(1-GRID!$B$69),0))</f>
        <v>25700</v>
      </c>
      <c r="F586" s="47" cm="1">
        <f t="array" ref="F586">IF($I$2="Открытый тариф",
INDEX(GRID!$B$47:$BI$57,MATCH(E$7,GRID!$A$47:$A$57,0),MATCH(1,($U$2=GRID!$B$31:$BI$31)*(КАЛЕНДАРЬ!$BI21=GRID!$B$33:$BI$33), 0)),
ROUNDUP(INDEX(GRID!$B$47:$BI$57,MATCH(E$7,GRID!$A$47:$A$57,0),MATCH(1,($U$2=GRID!$B$31:$BI$31)*(КАЛЕНДАРЬ!$BI21=GRID!$B$33:$BI$33),0))*(1-GRID!$B$69),0))</f>
        <v>25700</v>
      </c>
      <c r="G586" s="47" cm="1">
        <f t="array" ref="G586">IF($I$2="Открытый тариф",
INDEX(GRID!$B$34:$BI$44,MATCH(G$7,GRID!$A$34:$A$44,0),MATCH(1,($U$2=GRID!$B$31:$BI$31)*(КАЛЕНДАРЬ!$BI21=GRID!$B$33:$BI$33), 0)),
ROUNDUP(INDEX(GRID!$B$34:$BI$44,MATCH(G$7,GRID!$A$34:$A$44,0),MATCH(1,($U$2=GRID!$B$31:$BI$31)*(КАЛЕНДАРЬ!$BI21=GRID!$B$33:$BI$33),0))*(1-GRID!$B$69),0))</f>
        <v>26800</v>
      </c>
      <c r="H586" s="47" cm="1">
        <f t="array" ref="H586">IF($I$2="Открытый тариф",
INDEX(GRID!$B$47:$BI$57,MATCH(G$7,GRID!$A$47:$A$57,0),MATCH(1,($U$2=GRID!$B$31:$BI$31)*(КАЛЕНДАРЬ!$BI21=GRID!$B$33:$BI$33), 0)),
ROUNDUP(INDEX(GRID!$B$47:$BI$57,MATCH(G$7,GRID!$A$47:$A$57,0),MATCH(1,($U$2=GRID!$B$31:$BI$31)*(КАЛЕНДАРЬ!$BI21=GRID!$B$33:$BI$33),0))*(1-GRID!$B$69),0))</f>
        <v>26800</v>
      </c>
      <c r="I586" s="47" cm="1">
        <f t="array" ref="I586">IF($I$2="Открытый тариф",
INDEX(GRID!$B$34:$BI$44,MATCH(I$7,GRID!$A$34:$A$44,0),MATCH(1,($U$2=GRID!$B$31:$BI$31)*(КАЛЕНДАРЬ!$BI21=GRID!$B$33:$BI$33), 0)),
ROUNDUP(INDEX(GRID!$B$34:$BI$44,MATCH(I$7,GRID!$A$34:$A$44,0),MATCH(1,($U$2=GRID!$B$31:$BI$31)*(КАЛЕНДАРЬ!$BI21=GRID!$B$33:$BI$33),0))*(1-GRID!$B$69),0))</f>
        <v>28800</v>
      </c>
      <c r="J586" s="47" cm="1">
        <f t="array" ref="J586">IF($I$2="Открытый тариф",
INDEX(GRID!$B$47:$BI$57,MATCH(I$7,GRID!$A$47:$A$57,0),MATCH(1,($U$2=GRID!$B$31:$BI$31)*(КАЛЕНДАРЬ!$BI21=GRID!$B$33:$BI$33), 0)),
ROUNDUP(INDEX(GRID!$B$47:$BI$57,MATCH(I$7,GRID!$A$47:$A$57,0),MATCH(1,($U$2=GRID!$B$31:$BI$31)*(КАЛЕНДАРЬ!$BI21=GRID!$B$33:$BI$33),0))*(1-GRID!$B$69),0))</f>
        <v>28800</v>
      </c>
      <c r="K586" s="47" cm="1">
        <f t="array" ref="K586">IF($I$2="Открытый тариф",
INDEX(GRID!$B$34:$BI$44,MATCH(K$7,GRID!$A$34:$A$44,0),MATCH(1,($U$2=GRID!$B$31:$BI$31)*(КАЛЕНДАРЬ!$BI21=GRID!$B$33:$BI$33), 0)),
ROUNDUP(INDEX(GRID!$B$34:$BI$44,MATCH(K$7,GRID!$A$34:$A$44,0),MATCH(1,($U$2=GRID!$B$31:$BI$31)*(КАЛЕНДАРЬ!$BI21=GRID!$B$33:$BI$33),0))*(1-GRID!$B$69),0))</f>
        <v>29900</v>
      </c>
      <c r="L586" s="47" cm="1">
        <f t="array" ref="L586">IF($I$2="Открытый тариф",
INDEX(GRID!$B$47:$BI$57,MATCH(K$7,GRID!$A$47:$A$57,0),MATCH(1,($U$2=GRID!$B$31:$BI$31)*(КАЛЕНДАРЬ!$BI21=GRID!$B$33:$BI$33), 0)),
ROUNDUP(INDEX(GRID!$B$47:$BI$57,MATCH(K$7,GRID!$A$47:$A$57,0),MATCH(1,($U$2=GRID!$B$31:$BI$31)*(КАЛЕНДАРЬ!$BI21=GRID!$B$33:$BI$33),0))*(1-GRID!$B$69),0))</f>
        <v>29900</v>
      </c>
      <c r="M586" s="47" cm="1">
        <f t="array" ref="M586">IF($I$2="Открытый тариф",
INDEX(GRID!$B$34:$BI$44,MATCH(M$7,GRID!$A$34:$A$44,0),MATCH(1,($U$2=GRID!$B$31:$BI$31)*(КАЛЕНДАРЬ!$BI21=GRID!$B$33:$BI$33), 0)),
ROUNDUP(INDEX(GRID!$B$34:$BI$44,MATCH(M$7,GRID!$A$34:$A$44,0),MATCH(1,($U$2=GRID!$B$31:$BI$31)*(КАЛЕНДАРЬ!$BI21=GRID!$B$33:$BI$33),0))*(1-GRID!$B$69),0))</f>
        <v>31900</v>
      </c>
      <c r="N586" s="47" cm="1">
        <f t="array" ref="N586">IF($I$2="Открытый тариф",
INDEX(GRID!$B$47:$BI$57,MATCH(M$7,GRID!$A$47:$A$57,0),MATCH(1,($U$2=GRID!$B$31:$BI$31)*(КАЛЕНДАРЬ!$BI21=GRID!$B$33:$BI$33), 0)),
ROUNDUP(INDEX(GRID!$B$47:$BI$57,MATCH(M$7,GRID!$A$47:$A$57,0),MATCH(1,($U$2=GRID!$B$31:$BI$31)*(КАЛЕНДАРЬ!$BI21=GRID!$B$33:$BI$33),0))*(1-GRID!$B$69),0))</f>
        <v>31900</v>
      </c>
      <c r="O586" s="49" t="s">
        <v>101</v>
      </c>
      <c r="P586" s="49" t="s">
        <v>101</v>
      </c>
      <c r="Q586" s="49" t="s">
        <v>101</v>
      </c>
      <c r="R586" s="49" t="s">
        <v>101</v>
      </c>
      <c r="S586" s="49" t="s">
        <v>101</v>
      </c>
      <c r="T586" s="49" t="s">
        <v>101</v>
      </c>
      <c r="U586" s="49" t="s">
        <v>101</v>
      </c>
      <c r="V586" s="49" t="s">
        <v>101</v>
      </c>
      <c r="W586" s="49" t="s">
        <v>101</v>
      </c>
      <c r="X586" s="49" t="s">
        <v>101</v>
      </c>
      <c r="Y586" s="146"/>
    </row>
    <row r="587" spans="1:25" x14ac:dyDescent="0.2">
      <c r="A587" s="117" t="s">
        <v>45</v>
      </c>
      <c r="B587" s="117">
        <v>19</v>
      </c>
      <c r="C587" s="47" cm="1">
        <f t="array" ref="C587">IF($I$2="Открытый тариф",
INDEX(GRID!$B$34:$BI$44,MATCH(C$7,GRID!$A$34:$A$44,0),MATCH(1,($U$2=GRID!$B$31:$BI$31)*(КАЛЕНДАРЬ!$BI22=GRID!$B$33:$BI$33), 0)),
ROUNDUP(INDEX(GRID!$B$34:$BI$44,MATCH(C$7,GRID!$A$34:$A$44,0),MATCH(1,($U$2=GRID!$B$31:$BI$31)*(КАЛЕНДАРЬ!$BI22=GRID!$B$33:$BI$33),0))*(1-GRID!$B$69),0))</f>
        <v>23700</v>
      </c>
      <c r="D587" s="47" cm="1">
        <f t="array" ref="D587">IF($I$2="Открытый тариф",
INDEX(GRID!$B$47:$BI$57,MATCH(C$7,GRID!$A$47:$A$57,0),MATCH(1,($U$2=GRID!$B$31:$BI$31)*(КАЛЕНДАРЬ!$BI22=GRID!$B$33:$BI$33), 0)),
ROUNDUP(INDEX(GRID!$B$47:$BI$57,MATCH(C$7,GRID!$A$47:$A$57,0),MATCH(1,($U$2=GRID!$B$31:$BI$31)*(КАЛЕНДАРЬ!$BI22=GRID!$B$33:$BI$33),0))*(1-GRID!$B$69),0))</f>
        <v>23700</v>
      </c>
      <c r="E587" s="47" cm="1">
        <f t="array" ref="E587">IF($I$2="Открытый тариф",
INDEX(GRID!$B$34:$BI$44,MATCH(E$7,GRID!$A$34:$A$44,0),MATCH(1,($U$2=GRID!$B$31:$BI$31)*(КАЛЕНДАРЬ!$BI22=GRID!$B$33:$BI$33), 0)),
ROUNDUP(INDEX(GRID!$B$34:$BI$44,MATCH(E$7,GRID!$A$34:$A$44,0),MATCH(1,($U$2=GRID!$B$31:$BI$31)*(КАЛЕНДАРЬ!$BI22=GRID!$B$33:$BI$33),0))*(1-GRID!$B$69),0))</f>
        <v>25700</v>
      </c>
      <c r="F587" s="47" cm="1">
        <f t="array" ref="F587">IF($I$2="Открытый тариф",
INDEX(GRID!$B$47:$BI$57,MATCH(E$7,GRID!$A$47:$A$57,0),MATCH(1,($U$2=GRID!$B$31:$BI$31)*(КАЛЕНДАРЬ!$BI22=GRID!$B$33:$BI$33), 0)),
ROUNDUP(INDEX(GRID!$B$47:$BI$57,MATCH(E$7,GRID!$A$47:$A$57,0),MATCH(1,($U$2=GRID!$B$31:$BI$31)*(КАЛЕНДАРЬ!$BI22=GRID!$B$33:$BI$33),0))*(1-GRID!$B$69),0))</f>
        <v>25700</v>
      </c>
      <c r="G587" s="47" cm="1">
        <f t="array" ref="G587">IF($I$2="Открытый тариф",
INDEX(GRID!$B$34:$BI$44,MATCH(G$7,GRID!$A$34:$A$44,0),MATCH(1,($U$2=GRID!$B$31:$BI$31)*(КАЛЕНДАРЬ!$BI22=GRID!$B$33:$BI$33), 0)),
ROUNDUP(INDEX(GRID!$B$34:$BI$44,MATCH(G$7,GRID!$A$34:$A$44,0),MATCH(1,($U$2=GRID!$B$31:$BI$31)*(КАЛЕНДАРЬ!$BI22=GRID!$B$33:$BI$33),0))*(1-GRID!$B$69),0))</f>
        <v>26800</v>
      </c>
      <c r="H587" s="47" cm="1">
        <f t="array" ref="H587">IF($I$2="Открытый тариф",
INDEX(GRID!$B$47:$BI$57,MATCH(G$7,GRID!$A$47:$A$57,0),MATCH(1,($U$2=GRID!$B$31:$BI$31)*(КАЛЕНДАРЬ!$BI22=GRID!$B$33:$BI$33), 0)),
ROUNDUP(INDEX(GRID!$B$47:$BI$57,MATCH(G$7,GRID!$A$47:$A$57,0),MATCH(1,($U$2=GRID!$B$31:$BI$31)*(КАЛЕНДАРЬ!$BI22=GRID!$B$33:$BI$33),0))*(1-GRID!$B$69),0))</f>
        <v>26800</v>
      </c>
      <c r="I587" s="47" cm="1">
        <f t="array" ref="I587">IF($I$2="Открытый тариф",
INDEX(GRID!$B$34:$BI$44,MATCH(I$7,GRID!$A$34:$A$44,0),MATCH(1,($U$2=GRID!$B$31:$BI$31)*(КАЛЕНДАРЬ!$BI22=GRID!$B$33:$BI$33), 0)),
ROUNDUP(INDEX(GRID!$B$34:$BI$44,MATCH(I$7,GRID!$A$34:$A$44,0),MATCH(1,($U$2=GRID!$B$31:$BI$31)*(КАЛЕНДАРЬ!$BI22=GRID!$B$33:$BI$33),0))*(1-GRID!$B$69),0))</f>
        <v>28800</v>
      </c>
      <c r="J587" s="47" cm="1">
        <f t="array" ref="J587">IF($I$2="Открытый тариф",
INDEX(GRID!$B$47:$BI$57,MATCH(I$7,GRID!$A$47:$A$57,0),MATCH(1,($U$2=GRID!$B$31:$BI$31)*(КАЛЕНДАРЬ!$BI22=GRID!$B$33:$BI$33), 0)),
ROUNDUP(INDEX(GRID!$B$47:$BI$57,MATCH(I$7,GRID!$A$47:$A$57,0),MATCH(1,($U$2=GRID!$B$31:$BI$31)*(КАЛЕНДАРЬ!$BI22=GRID!$B$33:$BI$33),0))*(1-GRID!$B$69),0))</f>
        <v>28800</v>
      </c>
      <c r="K587" s="47" cm="1">
        <f t="array" ref="K587">IF($I$2="Открытый тариф",
INDEX(GRID!$B$34:$BI$44,MATCH(K$7,GRID!$A$34:$A$44,0),MATCH(1,($U$2=GRID!$B$31:$BI$31)*(КАЛЕНДАРЬ!$BI22=GRID!$B$33:$BI$33), 0)),
ROUNDUP(INDEX(GRID!$B$34:$BI$44,MATCH(K$7,GRID!$A$34:$A$44,0),MATCH(1,($U$2=GRID!$B$31:$BI$31)*(КАЛЕНДАРЬ!$BI22=GRID!$B$33:$BI$33),0))*(1-GRID!$B$69),0))</f>
        <v>29900</v>
      </c>
      <c r="L587" s="47" cm="1">
        <f t="array" ref="L587">IF($I$2="Открытый тариф",
INDEX(GRID!$B$47:$BI$57,MATCH(K$7,GRID!$A$47:$A$57,0),MATCH(1,($U$2=GRID!$B$31:$BI$31)*(КАЛЕНДАРЬ!$BI22=GRID!$B$33:$BI$33), 0)),
ROUNDUP(INDEX(GRID!$B$47:$BI$57,MATCH(K$7,GRID!$A$47:$A$57,0),MATCH(1,($U$2=GRID!$B$31:$BI$31)*(КАЛЕНДАРЬ!$BI22=GRID!$B$33:$BI$33),0))*(1-GRID!$B$69),0))</f>
        <v>29900</v>
      </c>
      <c r="M587" s="47" cm="1">
        <f t="array" ref="M587">IF($I$2="Открытый тариф",
INDEX(GRID!$B$34:$BI$44,MATCH(M$7,GRID!$A$34:$A$44,0),MATCH(1,($U$2=GRID!$B$31:$BI$31)*(КАЛЕНДАРЬ!$BI22=GRID!$B$33:$BI$33), 0)),
ROUNDUP(INDEX(GRID!$B$34:$BI$44,MATCH(M$7,GRID!$A$34:$A$44,0),MATCH(1,($U$2=GRID!$B$31:$BI$31)*(КАЛЕНДАРЬ!$BI22=GRID!$B$33:$BI$33),0))*(1-GRID!$B$69),0))</f>
        <v>31900</v>
      </c>
      <c r="N587" s="47" cm="1">
        <f t="array" ref="N587">IF($I$2="Открытый тариф",
INDEX(GRID!$B$47:$BI$57,MATCH(M$7,GRID!$A$47:$A$57,0),MATCH(1,($U$2=GRID!$B$31:$BI$31)*(КАЛЕНДАРЬ!$BI22=GRID!$B$33:$BI$33), 0)),
ROUNDUP(INDEX(GRID!$B$47:$BI$57,MATCH(M$7,GRID!$A$47:$A$57,0),MATCH(1,($U$2=GRID!$B$31:$BI$31)*(КАЛЕНДАРЬ!$BI22=GRID!$B$33:$BI$33),0))*(1-GRID!$B$69),0))</f>
        <v>31900</v>
      </c>
      <c r="O587" s="49" t="s">
        <v>101</v>
      </c>
      <c r="P587" s="49" t="s">
        <v>101</v>
      </c>
      <c r="Q587" s="49" t="s">
        <v>101</v>
      </c>
      <c r="R587" s="49" t="s">
        <v>101</v>
      </c>
      <c r="S587" s="49" t="s">
        <v>101</v>
      </c>
      <c r="T587" s="49" t="s">
        <v>101</v>
      </c>
      <c r="U587" s="49" t="s">
        <v>101</v>
      </c>
      <c r="V587" s="49" t="s">
        <v>101</v>
      </c>
      <c r="W587" s="49" t="s">
        <v>101</v>
      </c>
      <c r="X587" s="49" t="s">
        <v>101</v>
      </c>
      <c r="Y587" s="146"/>
    </row>
    <row r="588" spans="1:25" x14ac:dyDescent="0.2">
      <c r="A588" s="117" t="s">
        <v>46</v>
      </c>
      <c r="B588" s="117">
        <v>20</v>
      </c>
      <c r="C588" s="47" cm="1">
        <f t="array" ref="C588">IF($I$2="Открытый тариф",
INDEX(GRID!$B$34:$BI$44,MATCH(C$7,GRID!$A$34:$A$44,0),MATCH(1,($U$2=GRID!$B$31:$BI$31)*(КАЛЕНДАРЬ!$BI23=GRID!$B$33:$BI$33), 0)),
ROUNDUP(INDEX(GRID!$B$34:$BI$44,MATCH(C$7,GRID!$A$34:$A$44,0),MATCH(1,($U$2=GRID!$B$31:$BI$31)*(КАЛЕНДАРЬ!$BI23=GRID!$B$33:$BI$33),0))*(1-GRID!$B$69),0))</f>
        <v>23700</v>
      </c>
      <c r="D588" s="47" cm="1">
        <f t="array" ref="D588">IF($I$2="Открытый тариф",
INDEX(GRID!$B$47:$BI$57,MATCH(C$7,GRID!$A$47:$A$57,0),MATCH(1,($U$2=GRID!$B$31:$BI$31)*(КАЛЕНДАРЬ!$BI23=GRID!$B$33:$BI$33), 0)),
ROUNDUP(INDEX(GRID!$B$47:$BI$57,MATCH(C$7,GRID!$A$47:$A$57,0),MATCH(1,($U$2=GRID!$B$31:$BI$31)*(КАЛЕНДАРЬ!$BI23=GRID!$B$33:$BI$33),0))*(1-GRID!$B$69),0))</f>
        <v>23700</v>
      </c>
      <c r="E588" s="47" cm="1">
        <f t="array" ref="E588">IF($I$2="Открытый тариф",
INDEX(GRID!$B$34:$BI$44,MATCH(E$7,GRID!$A$34:$A$44,0),MATCH(1,($U$2=GRID!$B$31:$BI$31)*(КАЛЕНДАРЬ!$BI23=GRID!$B$33:$BI$33), 0)),
ROUNDUP(INDEX(GRID!$B$34:$BI$44,MATCH(E$7,GRID!$A$34:$A$44,0),MATCH(1,($U$2=GRID!$B$31:$BI$31)*(КАЛЕНДАРЬ!$BI23=GRID!$B$33:$BI$33),0))*(1-GRID!$B$69),0))</f>
        <v>25700</v>
      </c>
      <c r="F588" s="47" cm="1">
        <f t="array" ref="F588">IF($I$2="Открытый тариф",
INDEX(GRID!$B$47:$BI$57,MATCH(E$7,GRID!$A$47:$A$57,0),MATCH(1,($U$2=GRID!$B$31:$BI$31)*(КАЛЕНДАРЬ!$BI23=GRID!$B$33:$BI$33), 0)),
ROUNDUP(INDEX(GRID!$B$47:$BI$57,MATCH(E$7,GRID!$A$47:$A$57,0),MATCH(1,($U$2=GRID!$B$31:$BI$31)*(КАЛЕНДАРЬ!$BI23=GRID!$B$33:$BI$33),0))*(1-GRID!$B$69),0))</f>
        <v>25700</v>
      </c>
      <c r="G588" s="47" cm="1">
        <f t="array" ref="G588">IF($I$2="Открытый тариф",
INDEX(GRID!$B$34:$BI$44,MATCH(G$7,GRID!$A$34:$A$44,0),MATCH(1,($U$2=GRID!$B$31:$BI$31)*(КАЛЕНДАРЬ!$BI23=GRID!$B$33:$BI$33), 0)),
ROUNDUP(INDEX(GRID!$B$34:$BI$44,MATCH(G$7,GRID!$A$34:$A$44,0),MATCH(1,($U$2=GRID!$B$31:$BI$31)*(КАЛЕНДАРЬ!$BI23=GRID!$B$33:$BI$33),0))*(1-GRID!$B$69),0))</f>
        <v>26800</v>
      </c>
      <c r="H588" s="47" cm="1">
        <f t="array" ref="H588">IF($I$2="Открытый тариф",
INDEX(GRID!$B$47:$BI$57,MATCH(G$7,GRID!$A$47:$A$57,0),MATCH(1,($U$2=GRID!$B$31:$BI$31)*(КАЛЕНДАРЬ!$BI23=GRID!$B$33:$BI$33), 0)),
ROUNDUP(INDEX(GRID!$B$47:$BI$57,MATCH(G$7,GRID!$A$47:$A$57,0),MATCH(1,($U$2=GRID!$B$31:$BI$31)*(КАЛЕНДАРЬ!$BI23=GRID!$B$33:$BI$33),0))*(1-GRID!$B$69),0))</f>
        <v>26800</v>
      </c>
      <c r="I588" s="47" cm="1">
        <f t="array" ref="I588">IF($I$2="Открытый тариф",
INDEX(GRID!$B$34:$BI$44,MATCH(I$7,GRID!$A$34:$A$44,0),MATCH(1,($U$2=GRID!$B$31:$BI$31)*(КАЛЕНДАРЬ!$BI23=GRID!$B$33:$BI$33), 0)),
ROUNDUP(INDEX(GRID!$B$34:$BI$44,MATCH(I$7,GRID!$A$34:$A$44,0),MATCH(1,($U$2=GRID!$B$31:$BI$31)*(КАЛЕНДАРЬ!$BI23=GRID!$B$33:$BI$33),0))*(1-GRID!$B$69),0))</f>
        <v>28800</v>
      </c>
      <c r="J588" s="47" cm="1">
        <f t="array" ref="J588">IF($I$2="Открытый тариф",
INDEX(GRID!$B$47:$BI$57,MATCH(I$7,GRID!$A$47:$A$57,0),MATCH(1,($U$2=GRID!$B$31:$BI$31)*(КАЛЕНДАРЬ!$BI23=GRID!$B$33:$BI$33), 0)),
ROUNDUP(INDEX(GRID!$B$47:$BI$57,MATCH(I$7,GRID!$A$47:$A$57,0),MATCH(1,($U$2=GRID!$B$31:$BI$31)*(КАЛЕНДАРЬ!$BI23=GRID!$B$33:$BI$33),0))*(1-GRID!$B$69),0))</f>
        <v>28800</v>
      </c>
      <c r="K588" s="47" cm="1">
        <f t="array" ref="K588">IF($I$2="Открытый тариф",
INDEX(GRID!$B$34:$BI$44,MATCH(K$7,GRID!$A$34:$A$44,0),MATCH(1,($U$2=GRID!$B$31:$BI$31)*(КАЛЕНДАРЬ!$BI23=GRID!$B$33:$BI$33), 0)),
ROUNDUP(INDEX(GRID!$B$34:$BI$44,MATCH(K$7,GRID!$A$34:$A$44,0),MATCH(1,($U$2=GRID!$B$31:$BI$31)*(КАЛЕНДАРЬ!$BI23=GRID!$B$33:$BI$33),0))*(1-GRID!$B$69),0))</f>
        <v>29900</v>
      </c>
      <c r="L588" s="47" cm="1">
        <f t="array" ref="L588">IF($I$2="Открытый тариф",
INDEX(GRID!$B$47:$BI$57,MATCH(K$7,GRID!$A$47:$A$57,0),MATCH(1,($U$2=GRID!$B$31:$BI$31)*(КАЛЕНДАРЬ!$BI23=GRID!$B$33:$BI$33), 0)),
ROUNDUP(INDEX(GRID!$B$47:$BI$57,MATCH(K$7,GRID!$A$47:$A$57,0),MATCH(1,($U$2=GRID!$B$31:$BI$31)*(КАЛЕНДАРЬ!$BI23=GRID!$B$33:$BI$33),0))*(1-GRID!$B$69),0))</f>
        <v>29900</v>
      </c>
      <c r="M588" s="47" cm="1">
        <f t="array" ref="M588">IF($I$2="Открытый тариф",
INDEX(GRID!$B$34:$BI$44,MATCH(M$7,GRID!$A$34:$A$44,0),MATCH(1,($U$2=GRID!$B$31:$BI$31)*(КАЛЕНДАРЬ!$BI23=GRID!$B$33:$BI$33), 0)),
ROUNDUP(INDEX(GRID!$B$34:$BI$44,MATCH(M$7,GRID!$A$34:$A$44,0),MATCH(1,($U$2=GRID!$B$31:$BI$31)*(КАЛЕНДАРЬ!$BI23=GRID!$B$33:$BI$33),0))*(1-GRID!$B$69),0))</f>
        <v>31900</v>
      </c>
      <c r="N588" s="47" cm="1">
        <f t="array" ref="N588">IF($I$2="Открытый тариф",
INDEX(GRID!$B$47:$BI$57,MATCH(M$7,GRID!$A$47:$A$57,0),MATCH(1,($U$2=GRID!$B$31:$BI$31)*(КАЛЕНДАРЬ!$BI23=GRID!$B$33:$BI$33), 0)),
ROUNDUP(INDEX(GRID!$B$47:$BI$57,MATCH(M$7,GRID!$A$47:$A$57,0),MATCH(1,($U$2=GRID!$B$31:$BI$31)*(КАЛЕНДАРЬ!$BI23=GRID!$B$33:$BI$33),0))*(1-GRID!$B$69),0))</f>
        <v>31900</v>
      </c>
      <c r="O588" s="49" t="s">
        <v>101</v>
      </c>
      <c r="P588" s="49" t="s">
        <v>101</v>
      </c>
      <c r="Q588" s="49" t="s">
        <v>101</v>
      </c>
      <c r="R588" s="49" t="s">
        <v>101</v>
      </c>
      <c r="S588" s="49" t="s">
        <v>101</v>
      </c>
      <c r="T588" s="49" t="s">
        <v>101</v>
      </c>
      <c r="U588" s="49" t="s">
        <v>101</v>
      </c>
      <c r="V588" s="49" t="s">
        <v>101</v>
      </c>
      <c r="W588" s="49" t="s">
        <v>101</v>
      </c>
      <c r="X588" s="49" t="s">
        <v>101</v>
      </c>
      <c r="Y588" s="146"/>
    </row>
    <row r="589" spans="1:25" x14ac:dyDescent="0.2">
      <c r="A589" s="117" t="s">
        <v>47</v>
      </c>
      <c r="B589" s="117">
        <v>21</v>
      </c>
      <c r="C589" s="47" cm="1">
        <f t="array" ref="C589">IF($I$2="Открытый тариф",
INDEX(GRID!$B$34:$BI$44,MATCH(C$7,GRID!$A$34:$A$44,0),MATCH(1,($U$2=GRID!$B$31:$BI$31)*(КАЛЕНДАРЬ!$BI24=GRID!$B$33:$BI$33), 0)),
ROUNDUP(INDEX(GRID!$B$34:$BI$44,MATCH(C$7,GRID!$A$34:$A$44,0),MATCH(1,($U$2=GRID!$B$31:$BI$31)*(КАЛЕНДАРЬ!$BI24=GRID!$B$33:$BI$33),0))*(1-GRID!$B$69),0))</f>
        <v>23700</v>
      </c>
      <c r="D589" s="47" cm="1">
        <f t="array" ref="D589">IF($I$2="Открытый тариф",
INDEX(GRID!$B$47:$BI$57,MATCH(C$7,GRID!$A$47:$A$57,0),MATCH(1,($U$2=GRID!$B$31:$BI$31)*(КАЛЕНДАРЬ!$BI24=GRID!$B$33:$BI$33), 0)),
ROUNDUP(INDEX(GRID!$B$47:$BI$57,MATCH(C$7,GRID!$A$47:$A$57,0),MATCH(1,($U$2=GRID!$B$31:$BI$31)*(КАЛЕНДАРЬ!$BI24=GRID!$B$33:$BI$33),0))*(1-GRID!$B$69),0))</f>
        <v>23700</v>
      </c>
      <c r="E589" s="47" cm="1">
        <f t="array" ref="E589">IF($I$2="Открытый тариф",
INDEX(GRID!$B$34:$BI$44,MATCH(E$7,GRID!$A$34:$A$44,0),MATCH(1,($U$2=GRID!$B$31:$BI$31)*(КАЛЕНДАРЬ!$BI24=GRID!$B$33:$BI$33), 0)),
ROUNDUP(INDEX(GRID!$B$34:$BI$44,MATCH(E$7,GRID!$A$34:$A$44,0),MATCH(1,($U$2=GRID!$B$31:$BI$31)*(КАЛЕНДАРЬ!$BI24=GRID!$B$33:$BI$33),0))*(1-GRID!$B$69),0))</f>
        <v>25700</v>
      </c>
      <c r="F589" s="47" cm="1">
        <f t="array" ref="F589">IF($I$2="Открытый тариф",
INDEX(GRID!$B$47:$BI$57,MATCH(E$7,GRID!$A$47:$A$57,0),MATCH(1,($U$2=GRID!$B$31:$BI$31)*(КАЛЕНДАРЬ!$BI24=GRID!$B$33:$BI$33), 0)),
ROUNDUP(INDEX(GRID!$B$47:$BI$57,MATCH(E$7,GRID!$A$47:$A$57,0),MATCH(1,($U$2=GRID!$B$31:$BI$31)*(КАЛЕНДАРЬ!$BI24=GRID!$B$33:$BI$33),0))*(1-GRID!$B$69),0))</f>
        <v>25700</v>
      </c>
      <c r="G589" s="47" cm="1">
        <f t="array" ref="G589">IF($I$2="Открытый тариф",
INDEX(GRID!$B$34:$BI$44,MATCH(G$7,GRID!$A$34:$A$44,0),MATCH(1,($U$2=GRID!$B$31:$BI$31)*(КАЛЕНДАРЬ!$BI24=GRID!$B$33:$BI$33), 0)),
ROUNDUP(INDEX(GRID!$B$34:$BI$44,MATCH(G$7,GRID!$A$34:$A$44,0),MATCH(1,($U$2=GRID!$B$31:$BI$31)*(КАЛЕНДАРЬ!$BI24=GRID!$B$33:$BI$33),0))*(1-GRID!$B$69),0))</f>
        <v>26800</v>
      </c>
      <c r="H589" s="47" cm="1">
        <f t="array" ref="H589">IF($I$2="Открытый тариф",
INDEX(GRID!$B$47:$BI$57,MATCH(G$7,GRID!$A$47:$A$57,0),MATCH(1,($U$2=GRID!$B$31:$BI$31)*(КАЛЕНДАРЬ!$BI24=GRID!$B$33:$BI$33), 0)),
ROUNDUP(INDEX(GRID!$B$47:$BI$57,MATCH(G$7,GRID!$A$47:$A$57,0),MATCH(1,($U$2=GRID!$B$31:$BI$31)*(КАЛЕНДАРЬ!$BI24=GRID!$B$33:$BI$33),0))*(1-GRID!$B$69),0))</f>
        <v>26800</v>
      </c>
      <c r="I589" s="47" cm="1">
        <f t="array" ref="I589">IF($I$2="Открытый тариф",
INDEX(GRID!$B$34:$BI$44,MATCH(I$7,GRID!$A$34:$A$44,0),MATCH(1,($U$2=GRID!$B$31:$BI$31)*(КАЛЕНДАРЬ!$BI24=GRID!$B$33:$BI$33), 0)),
ROUNDUP(INDEX(GRID!$B$34:$BI$44,MATCH(I$7,GRID!$A$34:$A$44,0),MATCH(1,($U$2=GRID!$B$31:$BI$31)*(КАЛЕНДАРЬ!$BI24=GRID!$B$33:$BI$33),0))*(1-GRID!$B$69),0))</f>
        <v>28800</v>
      </c>
      <c r="J589" s="47" cm="1">
        <f t="array" ref="J589">IF($I$2="Открытый тариф",
INDEX(GRID!$B$47:$BI$57,MATCH(I$7,GRID!$A$47:$A$57,0),MATCH(1,($U$2=GRID!$B$31:$BI$31)*(КАЛЕНДАРЬ!$BI24=GRID!$B$33:$BI$33), 0)),
ROUNDUP(INDEX(GRID!$B$47:$BI$57,MATCH(I$7,GRID!$A$47:$A$57,0),MATCH(1,($U$2=GRID!$B$31:$BI$31)*(КАЛЕНДАРЬ!$BI24=GRID!$B$33:$BI$33),0))*(1-GRID!$B$69),0))</f>
        <v>28800</v>
      </c>
      <c r="K589" s="47" cm="1">
        <f t="array" ref="K589">IF($I$2="Открытый тариф",
INDEX(GRID!$B$34:$BI$44,MATCH(K$7,GRID!$A$34:$A$44,0),MATCH(1,($U$2=GRID!$B$31:$BI$31)*(КАЛЕНДАРЬ!$BI24=GRID!$B$33:$BI$33), 0)),
ROUNDUP(INDEX(GRID!$B$34:$BI$44,MATCH(K$7,GRID!$A$34:$A$44,0),MATCH(1,($U$2=GRID!$B$31:$BI$31)*(КАЛЕНДАРЬ!$BI24=GRID!$B$33:$BI$33),0))*(1-GRID!$B$69),0))</f>
        <v>29900</v>
      </c>
      <c r="L589" s="47" cm="1">
        <f t="array" ref="L589">IF($I$2="Открытый тариф",
INDEX(GRID!$B$47:$BI$57,MATCH(K$7,GRID!$A$47:$A$57,0),MATCH(1,($U$2=GRID!$B$31:$BI$31)*(КАЛЕНДАРЬ!$BI24=GRID!$B$33:$BI$33), 0)),
ROUNDUP(INDEX(GRID!$B$47:$BI$57,MATCH(K$7,GRID!$A$47:$A$57,0),MATCH(1,($U$2=GRID!$B$31:$BI$31)*(КАЛЕНДАРЬ!$BI24=GRID!$B$33:$BI$33),0))*(1-GRID!$B$69),0))</f>
        <v>29900</v>
      </c>
      <c r="M589" s="47" cm="1">
        <f t="array" ref="M589">IF($I$2="Открытый тариф",
INDEX(GRID!$B$34:$BI$44,MATCH(M$7,GRID!$A$34:$A$44,0),MATCH(1,($U$2=GRID!$B$31:$BI$31)*(КАЛЕНДАРЬ!$BI24=GRID!$B$33:$BI$33), 0)),
ROUNDUP(INDEX(GRID!$B$34:$BI$44,MATCH(M$7,GRID!$A$34:$A$44,0),MATCH(1,($U$2=GRID!$B$31:$BI$31)*(КАЛЕНДАРЬ!$BI24=GRID!$B$33:$BI$33),0))*(1-GRID!$B$69),0))</f>
        <v>31900</v>
      </c>
      <c r="N589" s="47" cm="1">
        <f t="array" ref="N589">IF($I$2="Открытый тариф",
INDEX(GRID!$B$47:$BI$57,MATCH(M$7,GRID!$A$47:$A$57,0),MATCH(1,($U$2=GRID!$B$31:$BI$31)*(КАЛЕНДАРЬ!$BI24=GRID!$B$33:$BI$33), 0)),
ROUNDUP(INDEX(GRID!$B$47:$BI$57,MATCH(M$7,GRID!$A$47:$A$57,0),MATCH(1,($U$2=GRID!$B$31:$BI$31)*(КАЛЕНДАРЬ!$BI24=GRID!$B$33:$BI$33),0))*(1-GRID!$B$69),0))</f>
        <v>31900</v>
      </c>
      <c r="O589" s="49" t="s">
        <v>101</v>
      </c>
      <c r="P589" s="49" t="s">
        <v>101</v>
      </c>
      <c r="Q589" s="49" t="s">
        <v>101</v>
      </c>
      <c r="R589" s="49" t="s">
        <v>101</v>
      </c>
      <c r="S589" s="49" t="s">
        <v>101</v>
      </c>
      <c r="T589" s="49" t="s">
        <v>101</v>
      </c>
      <c r="U589" s="49" t="s">
        <v>101</v>
      </c>
      <c r="V589" s="49" t="s">
        <v>101</v>
      </c>
      <c r="W589" s="49" t="s">
        <v>101</v>
      </c>
      <c r="X589" s="49" t="s">
        <v>101</v>
      </c>
      <c r="Y589" s="146"/>
    </row>
    <row r="590" spans="1:25" x14ac:dyDescent="0.2">
      <c r="A590" s="117" t="s">
        <v>48</v>
      </c>
      <c r="B590" s="117">
        <v>22</v>
      </c>
      <c r="C590" s="47" cm="1">
        <f t="array" ref="C590">IF($I$2="Открытый тариф",
INDEX(GRID!$B$34:$BI$44,MATCH(C$7,GRID!$A$34:$A$44,0),MATCH(1,($U$2=GRID!$B$31:$BI$31)*(КАЛЕНДАРЬ!$BI25=GRID!$B$33:$BI$33), 0)),
ROUNDUP(INDEX(GRID!$B$34:$BI$44,MATCH(C$7,GRID!$A$34:$A$44,0),MATCH(1,($U$2=GRID!$B$31:$BI$31)*(КАЛЕНДАРЬ!$BI25=GRID!$B$33:$BI$33),0))*(1-GRID!$B$69),0))</f>
        <v>23700</v>
      </c>
      <c r="D590" s="47" cm="1">
        <f t="array" ref="D590">IF($I$2="Открытый тариф",
INDEX(GRID!$B$47:$BI$57,MATCH(C$7,GRID!$A$47:$A$57,0),MATCH(1,($U$2=GRID!$B$31:$BI$31)*(КАЛЕНДАРЬ!$BI25=GRID!$B$33:$BI$33), 0)),
ROUNDUP(INDEX(GRID!$B$47:$BI$57,MATCH(C$7,GRID!$A$47:$A$57,0),MATCH(1,($U$2=GRID!$B$31:$BI$31)*(КАЛЕНДАРЬ!$BI25=GRID!$B$33:$BI$33),0))*(1-GRID!$B$69),0))</f>
        <v>23700</v>
      </c>
      <c r="E590" s="47" cm="1">
        <f t="array" ref="E590">IF($I$2="Открытый тариф",
INDEX(GRID!$B$34:$BI$44,MATCH(E$7,GRID!$A$34:$A$44,0),MATCH(1,($U$2=GRID!$B$31:$BI$31)*(КАЛЕНДАРЬ!$BI25=GRID!$B$33:$BI$33), 0)),
ROUNDUP(INDEX(GRID!$B$34:$BI$44,MATCH(E$7,GRID!$A$34:$A$44,0),MATCH(1,($U$2=GRID!$B$31:$BI$31)*(КАЛЕНДАРЬ!$BI25=GRID!$B$33:$BI$33),0))*(1-GRID!$B$69),0))</f>
        <v>25700</v>
      </c>
      <c r="F590" s="47" cm="1">
        <f t="array" ref="F590">IF($I$2="Открытый тариф",
INDEX(GRID!$B$47:$BI$57,MATCH(E$7,GRID!$A$47:$A$57,0),MATCH(1,($U$2=GRID!$B$31:$BI$31)*(КАЛЕНДАРЬ!$BI25=GRID!$B$33:$BI$33), 0)),
ROUNDUP(INDEX(GRID!$B$47:$BI$57,MATCH(E$7,GRID!$A$47:$A$57,0),MATCH(1,($U$2=GRID!$B$31:$BI$31)*(КАЛЕНДАРЬ!$BI25=GRID!$B$33:$BI$33),0))*(1-GRID!$B$69),0))</f>
        <v>25700</v>
      </c>
      <c r="G590" s="47" cm="1">
        <f t="array" ref="G590">IF($I$2="Открытый тариф",
INDEX(GRID!$B$34:$BI$44,MATCH(G$7,GRID!$A$34:$A$44,0),MATCH(1,($U$2=GRID!$B$31:$BI$31)*(КАЛЕНДАРЬ!$BI25=GRID!$B$33:$BI$33), 0)),
ROUNDUP(INDEX(GRID!$B$34:$BI$44,MATCH(G$7,GRID!$A$34:$A$44,0),MATCH(1,($U$2=GRID!$B$31:$BI$31)*(КАЛЕНДАРЬ!$BI25=GRID!$B$33:$BI$33),0))*(1-GRID!$B$69),0))</f>
        <v>26800</v>
      </c>
      <c r="H590" s="47" cm="1">
        <f t="array" ref="H590">IF($I$2="Открытый тариф",
INDEX(GRID!$B$47:$BI$57,MATCH(G$7,GRID!$A$47:$A$57,0),MATCH(1,($U$2=GRID!$B$31:$BI$31)*(КАЛЕНДАРЬ!$BI25=GRID!$B$33:$BI$33), 0)),
ROUNDUP(INDEX(GRID!$B$47:$BI$57,MATCH(G$7,GRID!$A$47:$A$57,0),MATCH(1,($U$2=GRID!$B$31:$BI$31)*(КАЛЕНДАРЬ!$BI25=GRID!$B$33:$BI$33),0))*(1-GRID!$B$69),0))</f>
        <v>26800</v>
      </c>
      <c r="I590" s="47" cm="1">
        <f t="array" ref="I590">IF($I$2="Открытый тариф",
INDEX(GRID!$B$34:$BI$44,MATCH(I$7,GRID!$A$34:$A$44,0),MATCH(1,($U$2=GRID!$B$31:$BI$31)*(КАЛЕНДАРЬ!$BI25=GRID!$B$33:$BI$33), 0)),
ROUNDUP(INDEX(GRID!$B$34:$BI$44,MATCH(I$7,GRID!$A$34:$A$44,0),MATCH(1,($U$2=GRID!$B$31:$BI$31)*(КАЛЕНДАРЬ!$BI25=GRID!$B$33:$BI$33),0))*(1-GRID!$B$69),0))</f>
        <v>28800</v>
      </c>
      <c r="J590" s="47" cm="1">
        <f t="array" ref="J590">IF($I$2="Открытый тариф",
INDEX(GRID!$B$47:$BI$57,MATCH(I$7,GRID!$A$47:$A$57,0),MATCH(1,($U$2=GRID!$B$31:$BI$31)*(КАЛЕНДАРЬ!$BI25=GRID!$B$33:$BI$33), 0)),
ROUNDUP(INDEX(GRID!$B$47:$BI$57,MATCH(I$7,GRID!$A$47:$A$57,0),MATCH(1,($U$2=GRID!$B$31:$BI$31)*(КАЛЕНДАРЬ!$BI25=GRID!$B$33:$BI$33),0))*(1-GRID!$B$69),0))</f>
        <v>28800</v>
      </c>
      <c r="K590" s="47" cm="1">
        <f t="array" ref="K590">IF($I$2="Открытый тариф",
INDEX(GRID!$B$34:$BI$44,MATCH(K$7,GRID!$A$34:$A$44,0),MATCH(1,($U$2=GRID!$B$31:$BI$31)*(КАЛЕНДАРЬ!$BI25=GRID!$B$33:$BI$33), 0)),
ROUNDUP(INDEX(GRID!$B$34:$BI$44,MATCH(K$7,GRID!$A$34:$A$44,0),MATCH(1,($U$2=GRID!$B$31:$BI$31)*(КАЛЕНДАРЬ!$BI25=GRID!$B$33:$BI$33),0))*(1-GRID!$B$69),0))</f>
        <v>29900</v>
      </c>
      <c r="L590" s="47" cm="1">
        <f t="array" ref="L590">IF($I$2="Открытый тариф",
INDEX(GRID!$B$47:$BI$57,MATCH(K$7,GRID!$A$47:$A$57,0),MATCH(1,($U$2=GRID!$B$31:$BI$31)*(КАЛЕНДАРЬ!$BI25=GRID!$B$33:$BI$33), 0)),
ROUNDUP(INDEX(GRID!$B$47:$BI$57,MATCH(K$7,GRID!$A$47:$A$57,0),MATCH(1,($U$2=GRID!$B$31:$BI$31)*(КАЛЕНДАРЬ!$BI25=GRID!$B$33:$BI$33),0))*(1-GRID!$B$69),0))</f>
        <v>29900</v>
      </c>
      <c r="M590" s="47" cm="1">
        <f t="array" ref="M590">IF($I$2="Открытый тариф",
INDEX(GRID!$B$34:$BI$44,MATCH(M$7,GRID!$A$34:$A$44,0),MATCH(1,($U$2=GRID!$B$31:$BI$31)*(КАЛЕНДАРЬ!$BI25=GRID!$B$33:$BI$33), 0)),
ROUNDUP(INDEX(GRID!$B$34:$BI$44,MATCH(M$7,GRID!$A$34:$A$44,0),MATCH(1,($U$2=GRID!$B$31:$BI$31)*(КАЛЕНДАРЬ!$BI25=GRID!$B$33:$BI$33),0))*(1-GRID!$B$69),0))</f>
        <v>31900</v>
      </c>
      <c r="N590" s="47" cm="1">
        <f t="array" ref="N590">IF($I$2="Открытый тариф",
INDEX(GRID!$B$47:$BI$57,MATCH(M$7,GRID!$A$47:$A$57,0),MATCH(1,($U$2=GRID!$B$31:$BI$31)*(КАЛЕНДАРЬ!$BI25=GRID!$B$33:$BI$33), 0)),
ROUNDUP(INDEX(GRID!$B$47:$BI$57,MATCH(M$7,GRID!$A$47:$A$57,0),MATCH(1,($U$2=GRID!$B$31:$BI$31)*(КАЛЕНДАРЬ!$BI25=GRID!$B$33:$BI$33),0))*(1-GRID!$B$69),0))</f>
        <v>31900</v>
      </c>
      <c r="O590" s="49" t="s">
        <v>101</v>
      </c>
      <c r="P590" s="49" t="s">
        <v>101</v>
      </c>
      <c r="Q590" s="49" t="s">
        <v>101</v>
      </c>
      <c r="R590" s="49" t="s">
        <v>101</v>
      </c>
      <c r="S590" s="49" t="s">
        <v>101</v>
      </c>
      <c r="T590" s="49" t="s">
        <v>101</v>
      </c>
      <c r="U590" s="49" t="s">
        <v>101</v>
      </c>
      <c r="V590" s="49" t="s">
        <v>101</v>
      </c>
      <c r="W590" s="49" t="s">
        <v>101</v>
      </c>
      <c r="X590" s="49" t="s">
        <v>101</v>
      </c>
      <c r="Y590" s="146"/>
    </row>
    <row r="591" spans="1:25" x14ac:dyDescent="0.2">
      <c r="A591" s="117" t="s">
        <v>42</v>
      </c>
      <c r="B591" s="117">
        <v>23</v>
      </c>
      <c r="C591" s="47" cm="1">
        <f t="array" ref="C591">IF($I$2="Открытый тариф",
INDEX(GRID!$B$34:$BI$44,MATCH(C$7,GRID!$A$34:$A$44,0),MATCH(1,($U$2=GRID!$B$31:$BI$31)*(КАЛЕНДАРЬ!$BI26=GRID!$B$33:$BI$33), 0)),
ROUNDUP(INDEX(GRID!$B$34:$BI$44,MATCH(C$7,GRID!$A$34:$A$44,0),MATCH(1,($U$2=GRID!$B$31:$BI$31)*(КАЛЕНДАРЬ!$BI26=GRID!$B$33:$BI$33),0))*(1-GRID!$B$69),0))</f>
        <v>23700</v>
      </c>
      <c r="D591" s="47" cm="1">
        <f t="array" ref="D591">IF($I$2="Открытый тариф",
INDEX(GRID!$B$47:$BI$57,MATCH(C$7,GRID!$A$47:$A$57,0),MATCH(1,($U$2=GRID!$B$31:$BI$31)*(КАЛЕНДАРЬ!$BI26=GRID!$B$33:$BI$33), 0)),
ROUNDUP(INDEX(GRID!$B$47:$BI$57,MATCH(C$7,GRID!$A$47:$A$57,0),MATCH(1,($U$2=GRID!$B$31:$BI$31)*(КАЛЕНДАРЬ!$BI26=GRID!$B$33:$BI$33),0))*(1-GRID!$B$69),0))</f>
        <v>23700</v>
      </c>
      <c r="E591" s="47" cm="1">
        <f t="array" ref="E591">IF($I$2="Открытый тариф",
INDEX(GRID!$B$34:$BI$44,MATCH(E$7,GRID!$A$34:$A$44,0),MATCH(1,($U$2=GRID!$B$31:$BI$31)*(КАЛЕНДАРЬ!$BI26=GRID!$B$33:$BI$33), 0)),
ROUNDUP(INDEX(GRID!$B$34:$BI$44,MATCH(E$7,GRID!$A$34:$A$44,0),MATCH(1,($U$2=GRID!$B$31:$BI$31)*(КАЛЕНДАРЬ!$BI26=GRID!$B$33:$BI$33),0))*(1-GRID!$B$69),0))</f>
        <v>25700</v>
      </c>
      <c r="F591" s="47" cm="1">
        <f t="array" ref="F591">IF($I$2="Открытый тариф",
INDEX(GRID!$B$47:$BI$57,MATCH(E$7,GRID!$A$47:$A$57,0),MATCH(1,($U$2=GRID!$B$31:$BI$31)*(КАЛЕНДАРЬ!$BI26=GRID!$B$33:$BI$33), 0)),
ROUNDUP(INDEX(GRID!$B$47:$BI$57,MATCH(E$7,GRID!$A$47:$A$57,0),MATCH(1,($U$2=GRID!$B$31:$BI$31)*(КАЛЕНДАРЬ!$BI26=GRID!$B$33:$BI$33),0))*(1-GRID!$B$69),0))</f>
        <v>25700</v>
      </c>
      <c r="G591" s="47" cm="1">
        <f t="array" ref="G591">IF($I$2="Открытый тариф",
INDEX(GRID!$B$34:$BI$44,MATCH(G$7,GRID!$A$34:$A$44,0),MATCH(1,($U$2=GRID!$B$31:$BI$31)*(КАЛЕНДАРЬ!$BI26=GRID!$B$33:$BI$33), 0)),
ROUNDUP(INDEX(GRID!$B$34:$BI$44,MATCH(G$7,GRID!$A$34:$A$44,0),MATCH(1,($U$2=GRID!$B$31:$BI$31)*(КАЛЕНДАРЬ!$BI26=GRID!$B$33:$BI$33),0))*(1-GRID!$B$69),0))</f>
        <v>26800</v>
      </c>
      <c r="H591" s="47" cm="1">
        <f t="array" ref="H591">IF($I$2="Открытый тариф",
INDEX(GRID!$B$47:$BI$57,MATCH(G$7,GRID!$A$47:$A$57,0),MATCH(1,($U$2=GRID!$B$31:$BI$31)*(КАЛЕНДАРЬ!$BI26=GRID!$B$33:$BI$33), 0)),
ROUNDUP(INDEX(GRID!$B$47:$BI$57,MATCH(G$7,GRID!$A$47:$A$57,0),MATCH(1,($U$2=GRID!$B$31:$BI$31)*(КАЛЕНДАРЬ!$BI26=GRID!$B$33:$BI$33),0))*(1-GRID!$B$69),0))</f>
        <v>26800</v>
      </c>
      <c r="I591" s="47" cm="1">
        <f t="array" ref="I591">IF($I$2="Открытый тариф",
INDEX(GRID!$B$34:$BI$44,MATCH(I$7,GRID!$A$34:$A$44,0),MATCH(1,($U$2=GRID!$B$31:$BI$31)*(КАЛЕНДАРЬ!$BI26=GRID!$B$33:$BI$33), 0)),
ROUNDUP(INDEX(GRID!$B$34:$BI$44,MATCH(I$7,GRID!$A$34:$A$44,0),MATCH(1,($U$2=GRID!$B$31:$BI$31)*(КАЛЕНДАРЬ!$BI26=GRID!$B$33:$BI$33),0))*(1-GRID!$B$69),0))</f>
        <v>28800</v>
      </c>
      <c r="J591" s="47" cm="1">
        <f t="array" ref="J591">IF($I$2="Открытый тариф",
INDEX(GRID!$B$47:$BI$57,MATCH(I$7,GRID!$A$47:$A$57,0),MATCH(1,($U$2=GRID!$B$31:$BI$31)*(КАЛЕНДАРЬ!$BI26=GRID!$B$33:$BI$33), 0)),
ROUNDUP(INDEX(GRID!$B$47:$BI$57,MATCH(I$7,GRID!$A$47:$A$57,0),MATCH(1,($U$2=GRID!$B$31:$BI$31)*(КАЛЕНДАРЬ!$BI26=GRID!$B$33:$BI$33),0))*(1-GRID!$B$69),0))</f>
        <v>28800</v>
      </c>
      <c r="K591" s="47" cm="1">
        <f t="array" ref="K591">IF($I$2="Открытый тариф",
INDEX(GRID!$B$34:$BI$44,MATCH(K$7,GRID!$A$34:$A$44,0),MATCH(1,($U$2=GRID!$B$31:$BI$31)*(КАЛЕНДАРЬ!$BI26=GRID!$B$33:$BI$33), 0)),
ROUNDUP(INDEX(GRID!$B$34:$BI$44,MATCH(K$7,GRID!$A$34:$A$44,0),MATCH(1,($U$2=GRID!$B$31:$BI$31)*(КАЛЕНДАРЬ!$BI26=GRID!$B$33:$BI$33),0))*(1-GRID!$B$69),0))</f>
        <v>29900</v>
      </c>
      <c r="L591" s="47" cm="1">
        <f t="array" ref="L591">IF($I$2="Открытый тариф",
INDEX(GRID!$B$47:$BI$57,MATCH(K$7,GRID!$A$47:$A$57,0),MATCH(1,($U$2=GRID!$B$31:$BI$31)*(КАЛЕНДАРЬ!$BI26=GRID!$B$33:$BI$33), 0)),
ROUNDUP(INDEX(GRID!$B$47:$BI$57,MATCH(K$7,GRID!$A$47:$A$57,0),MATCH(1,($U$2=GRID!$B$31:$BI$31)*(КАЛЕНДАРЬ!$BI26=GRID!$B$33:$BI$33),0))*(1-GRID!$B$69),0))</f>
        <v>29900</v>
      </c>
      <c r="M591" s="47" cm="1">
        <f t="array" ref="M591">IF($I$2="Открытый тариф",
INDEX(GRID!$B$34:$BI$44,MATCH(M$7,GRID!$A$34:$A$44,0),MATCH(1,($U$2=GRID!$B$31:$BI$31)*(КАЛЕНДАРЬ!$BI26=GRID!$B$33:$BI$33), 0)),
ROUNDUP(INDEX(GRID!$B$34:$BI$44,MATCH(M$7,GRID!$A$34:$A$44,0),MATCH(1,($U$2=GRID!$B$31:$BI$31)*(КАЛЕНДАРЬ!$BI26=GRID!$B$33:$BI$33),0))*(1-GRID!$B$69),0))</f>
        <v>31900</v>
      </c>
      <c r="N591" s="47" cm="1">
        <f t="array" ref="N591">IF($I$2="Открытый тариф",
INDEX(GRID!$B$47:$BI$57,MATCH(M$7,GRID!$A$47:$A$57,0),MATCH(1,($U$2=GRID!$B$31:$BI$31)*(КАЛЕНДАРЬ!$BI26=GRID!$B$33:$BI$33), 0)),
ROUNDUP(INDEX(GRID!$B$47:$BI$57,MATCH(M$7,GRID!$A$47:$A$57,0),MATCH(1,($U$2=GRID!$B$31:$BI$31)*(КАЛЕНДАРЬ!$BI26=GRID!$B$33:$BI$33),0))*(1-GRID!$B$69),0))</f>
        <v>31900</v>
      </c>
      <c r="O591" s="49" t="s">
        <v>101</v>
      </c>
      <c r="P591" s="49" t="s">
        <v>101</v>
      </c>
      <c r="Q591" s="49" t="s">
        <v>101</v>
      </c>
      <c r="R591" s="49" t="s">
        <v>101</v>
      </c>
      <c r="S591" s="49" t="s">
        <v>101</v>
      </c>
      <c r="T591" s="49" t="s">
        <v>101</v>
      </c>
      <c r="U591" s="49" t="s">
        <v>101</v>
      </c>
      <c r="V591" s="49" t="s">
        <v>101</v>
      </c>
      <c r="W591" s="49" t="s">
        <v>101</v>
      </c>
      <c r="X591" s="49" t="s">
        <v>101</v>
      </c>
      <c r="Y591" s="146"/>
    </row>
    <row r="592" spans="1:25" x14ac:dyDescent="0.2">
      <c r="A592" s="117" t="s">
        <v>43</v>
      </c>
      <c r="B592" s="117">
        <v>24</v>
      </c>
      <c r="C592" s="47" cm="1">
        <f t="array" ref="C592">IF($I$2="Открытый тариф",
INDEX(GRID!$B$34:$BI$44,MATCH(C$7,GRID!$A$34:$A$44,0),MATCH(1,($U$2=GRID!$B$31:$BI$31)*(КАЛЕНДАРЬ!$BI27=GRID!$B$33:$BI$33), 0)),
ROUNDUP(INDEX(GRID!$B$34:$BI$44,MATCH(C$7,GRID!$A$34:$A$44,0),MATCH(1,($U$2=GRID!$B$31:$BI$31)*(КАЛЕНДАРЬ!$BI27=GRID!$B$33:$BI$33),0))*(1-GRID!$B$69),0))</f>
        <v>23700</v>
      </c>
      <c r="D592" s="47" cm="1">
        <f t="array" ref="D592">IF($I$2="Открытый тариф",
INDEX(GRID!$B$47:$BI$57,MATCH(C$7,GRID!$A$47:$A$57,0),MATCH(1,($U$2=GRID!$B$31:$BI$31)*(КАЛЕНДАРЬ!$BI27=GRID!$B$33:$BI$33), 0)),
ROUNDUP(INDEX(GRID!$B$47:$BI$57,MATCH(C$7,GRID!$A$47:$A$57,0),MATCH(1,($U$2=GRID!$B$31:$BI$31)*(КАЛЕНДАРЬ!$BI27=GRID!$B$33:$BI$33),0))*(1-GRID!$B$69),0))</f>
        <v>23700</v>
      </c>
      <c r="E592" s="47" cm="1">
        <f t="array" ref="E592">IF($I$2="Открытый тариф",
INDEX(GRID!$B$34:$BI$44,MATCH(E$7,GRID!$A$34:$A$44,0),MATCH(1,($U$2=GRID!$B$31:$BI$31)*(КАЛЕНДАРЬ!$BI27=GRID!$B$33:$BI$33), 0)),
ROUNDUP(INDEX(GRID!$B$34:$BI$44,MATCH(E$7,GRID!$A$34:$A$44,0),MATCH(1,($U$2=GRID!$B$31:$BI$31)*(КАЛЕНДАРЬ!$BI27=GRID!$B$33:$BI$33),0))*(1-GRID!$B$69),0))</f>
        <v>25700</v>
      </c>
      <c r="F592" s="47" cm="1">
        <f t="array" ref="F592">IF($I$2="Открытый тариф",
INDEX(GRID!$B$47:$BI$57,MATCH(E$7,GRID!$A$47:$A$57,0),MATCH(1,($U$2=GRID!$B$31:$BI$31)*(КАЛЕНДАРЬ!$BI27=GRID!$B$33:$BI$33), 0)),
ROUNDUP(INDEX(GRID!$B$47:$BI$57,MATCH(E$7,GRID!$A$47:$A$57,0),MATCH(1,($U$2=GRID!$B$31:$BI$31)*(КАЛЕНДАРЬ!$BI27=GRID!$B$33:$BI$33),0))*(1-GRID!$B$69),0))</f>
        <v>25700</v>
      </c>
      <c r="G592" s="47" cm="1">
        <f t="array" ref="G592">IF($I$2="Открытый тариф",
INDEX(GRID!$B$34:$BI$44,MATCH(G$7,GRID!$A$34:$A$44,0),MATCH(1,($U$2=GRID!$B$31:$BI$31)*(КАЛЕНДАРЬ!$BI27=GRID!$B$33:$BI$33), 0)),
ROUNDUP(INDEX(GRID!$B$34:$BI$44,MATCH(G$7,GRID!$A$34:$A$44,0),MATCH(1,($U$2=GRID!$B$31:$BI$31)*(КАЛЕНДАРЬ!$BI27=GRID!$B$33:$BI$33),0))*(1-GRID!$B$69),0))</f>
        <v>26800</v>
      </c>
      <c r="H592" s="47" cm="1">
        <f t="array" ref="H592">IF($I$2="Открытый тариф",
INDEX(GRID!$B$47:$BI$57,MATCH(G$7,GRID!$A$47:$A$57,0),MATCH(1,($U$2=GRID!$B$31:$BI$31)*(КАЛЕНДАРЬ!$BI27=GRID!$B$33:$BI$33), 0)),
ROUNDUP(INDEX(GRID!$B$47:$BI$57,MATCH(G$7,GRID!$A$47:$A$57,0),MATCH(1,($U$2=GRID!$B$31:$BI$31)*(КАЛЕНДАРЬ!$BI27=GRID!$B$33:$BI$33),0))*(1-GRID!$B$69),0))</f>
        <v>26800</v>
      </c>
      <c r="I592" s="47" cm="1">
        <f t="array" ref="I592">IF($I$2="Открытый тариф",
INDEX(GRID!$B$34:$BI$44,MATCH(I$7,GRID!$A$34:$A$44,0),MATCH(1,($U$2=GRID!$B$31:$BI$31)*(КАЛЕНДАРЬ!$BI27=GRID!$B$33:$BI$33), 0)),
ROUNDUP(INDEX(GRID!$B$34:$BI$44,MATCH(I$7,GRID!$A$34:$A$44,0),MATCH(1,($U$2=GRID!$B$31:$BI$31)*(КАЛЕНДАРЬ!$BI27=GRID!$B$33:$BI$33),0))*(1-GRID!$B$69),0))</f>
        <v>28800</v>
      </c>
      <c r="J592" s="47" cm="1">
        <f t="array" ref="J592">IF($I$2="Открытый тариф",
INDEX(GRID!$B$47:$BI$57,MATCH(I$7,GRID!$A$47:$A$57,0),MATCH(1,($U$2=GRID!$B$31:$BI$31)*(КАЛЕНДАРЬ!$BI27=GRID!$B$33:$BI$33), 0)),
ROUNDUP(INDEX(GRID!$B$47:$BI$57,MATCH(I$7,GRID!$A$47:$A$57,0),MATCH(1,($U$2=GRID!$B$31:$BI$31)*(КАЛЕНДАРЬ!$BI27=GRID!$B$33:$BI$33),0))*(1-GRID!$B$69),0))</f>
        <v>28800</v>
      </c>
      <c r="K592" s="47" cm="1">
        <f t="array" ref="K592">IF($I$2="Открытый тариф",
INDEX(GRID!$B$34:$BI$44,MATCH(K$7,GRID!$A$34:$A$44,0),MATCH(1,($U$2=GRID!$B$31:$BI$31)*(КАЛЕНДАРЬ!$BI27=GRID!$B$33:$BI$33), 0)),
ROUNDUP(INDEX(GRID!$B$34:$BI$44,MATCH(K$7,GRID!$A$34:$A$44,0),MATCH(1,($U$2=GRID!$B$31:$BI$31)*(КАЛЕНДАРЬ!$BI27=GRID!$B$33:$BI$33),0))*(1-GRID!$B$69),0))</f>
        <v>29900</v>
      </c>
      <c r="L592" s="47" cm="1">
        <f t="array" ref="L592">IF($I$2="Открытый тариф",
INDEX(GRID!$B$47:$BI$57,MATCH(K$7,GRID!$A$47:$A$57,0),MATCH(1,($U$2=GRID!$B$31:$BI$31)*(КАЛЕНДАРЬ!$BI27=GRID!$B$33:$BI$33), 0)),
ROUNDUP(INDEX(GRID!$B$47:$BI$57,MATCH(K$7,GRID!$A$47:$A$57,0),MATCH(1,($U$2=GRID!$B$31:$BI$31)*(КАЛЕНДАРЬ!$BI27=GRID!$B$33:$BI$33),0))*(1-GRID!$B$69),0))</f>
        <v>29900</v>
      </c>
      <c r="M592" s="47" cm="1">
        <f t="array" ref="M592">IF($I$2="Открытый тариф",
INDEX(GRID!$B$34:$BI$44,MATCH(M$7,GRID!$A$34:$A$44,0),MATCH(1,($U$2=GRID!$B$31:$BI$31)*(КАЛЕНДАРЬ!$BI27=GRID!$B$33:$BI$33), 0)),
ROUNDUP(INDEX(GRID!$B$34:$BI$44,MATCH(M$7,GRID!$A$34:$A$44,0),MATCH(1,($U$2=GRID!$B$31:$BI$31)*(КАЛЕНДАРЬ!$BI27=GRID!$B$33:$BI$33),0))*(1-GRID!$B$69),0))</f>
        <v>31900</v>
      </c>
      <c r="N592" s="47" cm="1">
        <f t="array" ref="N592">IF($I$2="Открытый тариф",
INDEX(GRID!$B$47:$BI$57,MATCH(M$7,GRID!$A$47:$A$57,0),MATCH(1,($U$2=GRID!$B$31:$BI$31)*(КАЛЕНДАРЬ!$BI27=GRID!$B$33:$BI$33), 0)),
ROUNDUP(INDEX(GRID!$B$47:$BI$57,MATCH(M$7,GRID!$A$47:$A$57,0),MATCH(1,($U$2=GRID!$B$31:$BI$31)*(КАЛЕНДАРЬ!$BI27=GRID!$B$33:$BI$33),0))*(1-GRID!$B$69),0))</f>
        <v>31900</v>
      </c>
      <c r="O592" s="49" t="s">
        <v>101</v>
      </c>
      <c r="P592" s="49" t="s">
        <v>101</v>
      </c>
      <c r="Q592" s="49" t="s">
        <v>101</v>
      </c>
      <c r="R592" s="49" t="s">
        <v>101</v>
      </c>
      <c r="S592" s="49" t="s">
        <v>101</v>
      </c>
      <c r="T592" s="49" t="s">
        <v>101</v>
      </c>
      <c r="U592" s="49" t="s">
        <v>101</v>
      </c>
      <c r="V592" s="49" t="s">
        <v>101</v>
      </c>
      <c r="W592" s="49" t="s">
        <v>101</v>
      </c>
      <c r="X592" s="49" t="s">
        <v>101</v>
      </c>
      <c r="Y592" s="146"/>
    </row>
    <row r="593" spans="1:28" x14ac:dyDescent="0.2">
      <c r="A593" s="117" t="s">
        <v>44</v>
      </c>
      <c r="B593" s="117">
        <v>25</v>
      </c>
      <c r="C593" s="47" cm="1">
        <f t="array" ref="C593">IF($I$2="Открытый тариф",
INDEX(GRID!$B$34:$BI$44,MATCH(C$7,GRID!$A$34:$A$44,0),MATCH(1,($U$2=GRID!$B$31:$BI$31)*(КАЛЕНДАРЬ!$BI28=GRID!$B$33:$BI$33), 0)),
ROUNDUP(INDEX(GRID!$B$34:$BI$44,MATCH(C$7,GRID!$A$34:$A$44,0),MATCH(1,($U$2=GRID!$B$31:$BI$31)*(КАЛЕНДАРЬ!$BI28=GRID!$B$33:$BI$33),0))*(1-GRID!$B$69),0))</f>
        <v>23700</v>
      </c>
      <c r="D593" s="47" cm="1">
        <f t="array" ref="D593">IF($I$2="Открытый тариф",
INDEX(GRID!$B$47:$BI$57,MATCH(C$7,GRID!$A$47:$A$57,0),MATCH(1,($U$2=GRID!$B$31:$BI$31)*(КАЛЕНДАРЬ!$BI28=GRID!$B$33:$BI$33), 0)),
ROUNDUP(INDEX(GRID!$B$47:$BI$57,MATCH(C$7,GRID!$A$47:$A$57,0),MATCH(1,($U$2=GRID!$B$31:$BI$31)*(КАЛЕНДАРЬ!$BI28=GRID!$B$33:$BI$33),0))*(1-GRID!$B$69),0))</f>
        <v>23700</v>
      </c>
      <c r="E593" s="47" cm="1">
        <f t="array" ref="E593">IF($I$2="Открытый тариф",
INDEX(GRID!$B$34:$BI$44,MATCH(E$7,GRID!$A$34:$A$44,0),MATCH(1,($U$2=GRID!$B$31:$BI$31)*(КАЛЕНДАРЬ!$BI28=GRID!$B$33:$BI$33), 0)),
ROUNDUP(INDEX(GRID!$B$34:$BI$44,MATCH(E$7,GRID!$A$34:$A$44,0),MATCH(1,($U$2=GRID!$B$31:$BI$31)*(КАЛЕНДАРЬ!$BI28=GRID!$B$33:$BI$33),0))*(1-GRID!$B$69),0))</f>
        <v>25700</v>
      </c>
      <c r="F593" s="47" cm="1">
        <f t="array" ref="F593">IF($I$2="Открытый тариф",
INDEX(GRID!$B$47:$BI$57,MATCH(E$7,GRID!$A$47:$A$57,0),MATCH(1,($U$2=GRID!$B$31:$BI$31)*(КАЛЕНДАРЬ!$BI28=GRID!$B$33:$BI$33), 0)),
ROUNDUP(INDEX(GRID!$B$47:$BI$57,MATCH(E$7,GRID!$A$47:$A$57,0),MATCH(1,($U$2=GRID!$B$31:$BI$31)*(КАЛЕНДАРЬ!$BI28=GRID!$B$33:$BI$33),0))*(1-GRID!$B$69),0))</f>
        <v>25700</v>
      </c>
      <c r="G593" s="47" cm="1">
        <f t="array" ref="G593">IF($I$2="Открытый тариф",
INDEX(GRID!$B$34:$BI$44,MATCH(G$7,GRID!$A$34:$A$44,0),MATCH(1,($U$2=GRID!$B$31:$BI$31)*(КАЛЕНДАРЬ!$BI28=GRID!$B$33:$BI$33), 0)),
ROUNDUP(INDEX(GRID!$B$34:$BI$44,MATCH(G$7,GRID!$A$34:$A$44,0),MATCH(1,($U$2=GRID!$B$31:$BI$31)*(КАЛЕНДАРЬ!$BI28=GRID!$B$33:$BI$33),0))*(1-GRID!$B$69),0))</f>
        <v>26800</v>
      </c>
      <c r="H593" s="47" cm="1">
        <f t="array" ref="H593">IF($I$2="Открытый тариф",
INDEX(GRID!$B$47:$BI$57,MATCH(G$7,GRID!$A$47:$A$57,0),MATCH(1,($U$2=GRID!$B$31:$BI$31)*(КАЛЕНДАРЬ!$BI28=GRID!$B$33:$BI$33), 0)),
ROUNDUP(INDEX(GRID!$B$47:$BI$57,MATCH(G$7,GRID!$A$47:$A$57,0),MATCH(1,($U$2=GRID!$B$31:$BI$31)*(КАЛЕНДАРЬ!$BI28=GRID!$B$33:$BI$33),0))*(1-GRID!$B$69),0))</f>
        <v>26800</v>
      </c>
      <c r="I593" s="47" cm="1">
        <f t="array" ref="I593">IF($I$2="Открытый тариф",
INDEX(GRID!$B$34:$BI$44,MATCH(I$7,GRID!$A$34:$A$44,0),MATCH(1,($U$2=GRID!$B$31:$BI$31)*(КАЛЕНДАРЬ!$BI28=GRID!$B$33:$BI$33), 0)),
ROUNDUP(INDEX(GRID!$B$34:$BI$44,MATCH(I$7,GRID!$A$34:$A$44,0),MATCH(1,($U$2=GRID!$B$31:$BI$31)*(КАЛЕНДАРЬ!$BI28=GRID!$B$33:$BI$33),0))*(1-GRID!$B$69),0))</f>
        <v>28800</v>
      </c>
      <c r="J593" s="47" cm="1">
        <f t="array" ref="J593">IF($I$2="Открытый тариф",
INDEX(GRID!$B$47:$BI$57,MATCH(I$7,GRID!$A$47:$A$57,0),MATCH(1,($U$2=GRID!$B$31:$BI$31)*(КАЛЕНДАРЬ!$BI28=GRID!$B$33:$BI$33), 0)),
ROUNDUP(INDEX(GRID!$B$47:$BI$57,MATCH(I$7,GRID!$A$47:$A$57,0),MATCH(1,($U$2=GRID!$B$31:$BI$31)*(КАЛЕНДАРЬ!$BI28=GRID!$B$33:$BI$33),0))*(1-GRID!$B$69),0))</f>
        <v>28800</v>
      </c>
      <c r="K593" s="47" cm="1">
        <f t="array" ref="K593">IF($I$2="Открытый тариф",
INDEX(GRID!$B$34:$BI$44,MATCH(K$7,GRID!$A$34:$A$44,0),MATCH(1,($U$2=GRID!$B$31:$BI$31)*(КАЛЕНДАРЬ!$BI28=GRID!$B$33:$BI$33), 0)),
ROUNDUP(INDEX(GRID!$B$34:$BI$44,MATCH(K$7,GRID!$A$34:$A$44,0),MATCH(1,($U$2=GRID!$B$31:$BI$31)*(КАЛЕНДАРЬ!$BI28=GRID!$B$33:$BI$33),0))*(1-GRID!$B$69),0))</f>
        <v>29900</v>
      </c>
      <c r="L593" s="47" cm="1">
        <f t="array" ref="L593">IF($I$2="Открытый тариф",
INDEX(GRID!$B$47:$BI$57,MATCH(K$7,GRID!$A$47:$A$57,0),MATCH(1,($U$2=GRID!$B$31:$BI$31)*(КАЛЕНДАРЬ!$BI28=GRID!$B$33:$BI$33), 0)),
ROUNDUP(INDEX(GRID!$B$47:$BI$57,MATCH(K$7,GRID!$A$47:$A$57,0),MATCH(1,($U$2=GRID!$B$31:$BI$31)*(КАЛЕНДАРЬ!$BI28=GRID!$B$33:$BI$33),0))*(1-GRID!$B$69),0))</f>
        <v>29900</v>
      </c>
      <c r="M593" s="47" cm="1">
        <f t="array" ref="M593">IF($I$2="Открытый тариф",
INDEX(GRID!$B$34:$BI$44,MATCH(M$7,GRID!$A$34:$A$44,0),MATCH(1,($U$2=GRID!$B$31:$BI$31)*(КАЛЕНДАРЬ!$BI28=GRID!$B$33:$BI$33), 0)),
ROUNDUP(INDEX(GRID!$B$34:$BI$44,MATCH(M$7,GRID!$A$34:$A$44,0),MATCH(1,($U$2=GRID!$B$31:$BI$31)*(КАЛЕНДАРЬ!$BI28=GRID!$B$33:$BI$33),0))*(1-GRID!$B$69),0))</f>
        <v>31900</v>
      </c>
      <c r="N593" s="47" cm="1">
        <f t="array" ref="N593">IF($I$2="Открытый тариф",
INDEX(GRID!$B$47:$BI$57,MATCH(M$7,GRID!$A$47:$A$57,0),MATCH(1,($U$2=GRID!$B$31:$BI$31)*(КАЛЕНДАРЬ!$BI28=GRID!$B$33:$BI$33), 0)),
ROUNDUP(INDEX(GRID!$B$47:$BI$57,MATCH(M$7,GRID!$A$47:$A$57,0),MATCH(1,($U$2=GRID!$B$31:$BI$31)*(КАЛЕНДАРЬ!$BI28=GRID!$B$33:$BI$33),0))*(1-GRID!$B$69),0))</f>
        <v>31900</v>
      </c>
      <c r="O593" s="49" t="s">
        <v>101</v>
      </c>
      <c r="P593" s="49" t="s">
        <v>101</v>
      </c>
      <c r="Q593" s="49" t="s">
        <v>101</v>
      </c>
      <c r="R593" s="49" t="s">
        <v>101</v>
      </c>
      <c r="S593" s="49" t="s">
        <v>101</v>
      </c>
      <c r="T593" s="49" t="s">
        <v>101</v>
      </c>
      <c r="U593" s="49" t="s">
        <v>101</v>
      </c>
      <c r="V593" s="49" t="s">
        <v>101</v>
      </c>
      <c r="W593" s="49" t="s">
        <v>101</v>
      </c>
      <c r="X593" s="49" t="s">
        <v>101</v>
      </c>
      <c r="Y593" s="146"/>
    </row>
    <row r="594" spans="1:28" x14ac:dyDescent="0.2">
      <c r="A594" s="117" t="s">
        <v>45</v>
      </c>
      <c r="B594" s="117">
        <v>26</v>
      </c>
      <c r="C594" s="47" cm="1">
        <f t="array" ref="C594">IF($I$2="Открытый тариф",
INDEX(GRID!$B$34:$BI$44,MATCH(C$7,GRID!$A$34:$A$44,0),MATCH(1,($U$2=GRID!$B$31:$BI$31)*(КАЛЕНДАРЬ!$BI29=GRID!$B$33:$BI$33), 0)),
ROUNDUP(INDEX(GRID!$B$34:$BI$44,MATCH(C$7,GRID!$A$34:$A$44,0),MATCH(1,($U$2=GRID!$B$31:$BI$31)*(КАЛЕНДАРЬ!$BI29=GRID!$B$33:$BI$33),0))*(1-GRID!$B$69),0))</f>
        <v>23700</v>
      </c>
      <c r="D594" s="47" cm="1">
        <f t="array" ref="D594">IF($I$2="Открытый тариф",
INDEX(GRID!$B$47:$BI$57,MATCH(C$7,GRID!$A$47:$A$57,0),MATCH(1,($U$2=GRID!$B$31:$BI$31)*(КАЛЕНДАРЬ!$BI29=GRID!$B$33:$BI$33), 0)),
ROUNDUP(INDEX(GRID!$B$47:$BI$57,MATCH(C$7,GRID!$A$47:$A$57,0),MATCH(1,($U$2=GRID!$B$31:$BI$31)*(КАЛЕНДАРЬ!$BI29=GRID!$B$33:$BI$33),0))*(1-GRID!$B$69),0))</f>
        <v>23700</v>
      </c>
      <c r="E594" s="47" cm="1">
        <f t="array" ref="E594">IF($I$2="Открытый тариф",
INDEX(GRID!$B$34:$BI$44,MATCH(E$7,GRID!$A$34:$A$44,0),MATCH(1,($U$2=GRID!$B$31:$BI$31)*(КАЛЕНДАРЬ!$BI29=GRID!$B$33:$BI$33), 0)),
ROUNDUP(INDEX(GRID!$B$34:$BI$44,MATCH(E$7,GRID!$A$34:$A$44,0),MATCH(1,($U$2=GRID!$B$31:$BI$31)*(КАЛЕНДАРЬ!$BI29=GRID!$B$33:$BI$33),0))*(1-GRID!$B$69),0))</f>
        <v>25700</v>
      </c>
      <c r="F594" s="47" cm="1">
        <f t="array" ref="F594">IF($I$2="Открытый тариф",
INDEX(GRID!$B$47:$BI$57,MATCH(E$7,GRID!$A$47:$A$57,0),MATCH(1,($U$2=GRID!$B$31:$BI$31)*(КАЛЕНДАРЬ!$BI29=GRID!$B$33:$BI$33), 0)),
ROUNDUP(INDEX(GRID!$B$47:$BI$57,MATCH(E$7,GRID!$A$47:$A$57,0),MATCH(1,($U$2=GRID!$B$31:$BI$31)*(КАЛЕНДАРЬ!$BI29=GRID!$B$33:$BI$33),0))*(1-GRID!$B$69),0))</f>
        <v>25700</v>
      </c>
      <c r="G594" s="47" cm="1">
        <f t="array" ref="G594">IF($I$2="Открытый тариф",
INDEX(GRID!$B$34:$BI$44,MATCH(G$7,GRID!$A$34:$A$44,0),MATCH(1,($U$2=GRID!$B$31:$BI$31)*(КАЛЕНДАРЬ!$BI29=GRID!$B$33:$BI$33), 0)),
ROUNDUP(INDEX(GRID!$B$34:$BI$44,MATCH(G$7,GRID!$A$34:$A$44,0),MATCH(1,($U$2=GRID!$B$31:$BI$31)*(КАЛЕНДАРЬ!$BI29=GRID!$B$33:$BI$33),0))*(1-GRID!$B$69),0))</f>
        <v>26800</v>
      </c>
      <c r="H594" s="47" cm="1">
        <f t="array" ref="H594">IF($I$2="Открытый тариф",
INDEX(GRID!$B$47:$BI$57,MATCH(G$7,GRID!$A$47:$A$57,0),MATCH(1,($U$2=GRID!$B$31:$BI$31)*(КАЛЕНДАРЬ!$BI29=GRID!$B$33:$BI$33), 0)),
ROUNDUP(INDEX(GRID!$B$47:$BI$57,MATCH(G$7,GRID!$A$47:$A$57,0),MATCH(1,($U$2=GRID!$B$31:$BI$31)*(КАЛЕНДАРЬ!$BI29=GRID!$B$33:$BI$33),0))*(1-GRID!$B$69),0))</f>
        <v>26800</v>
      </c>
      <c r="I594" s="47" cm="1">
        <f t="array" ref="I594">IF($I$2="Открытый тариф",
INDEX(GRID!$B$34:$BI$44,MATCH(I$7,GRID!$A$34:$A$44,0),MATCH(1,($U$2=GRID!$B$31:$BI$31)*(КАЛЕНДАРЬ!$BI29=GRID!$B$33:$BI$33), 0)),
ROUNDUP(INDEX(GRID!$B$34:$BI$44,MATCH(I$7,GRID!$A$34:$A$44,0),MATCH(1,($U$2=GRID!$B$31:$BI$31)*(КАЛЕНДАРЬ!$BI29=GRID!$B$33:$BI$33),0))*(1-GRID!$B$69),0))</f>
        <v>28800</v>
      </c>
      <c r="J594" s="47" cm="1">
        <f t="array" ref="J594">IF($I$2="Открытый тариф",
INDEX(GRID!$B$47:$BI$57,MATCH(I$7,GRID!$A$47:$A$57,0),MATCH(1,($U$2=GRID!$B$31:$BI$31)*(КАЛЕНДАРЬ!$BI29=GRID!$B$33:$BI$33), 0)),
ROUNDUP(INDEX(GRID!$B$47:$BI$57,MATCH(I$7,GRID!$A$47:$A$57,0),MATCH(1,($U$2=GRID!$B$31:$BI$31)*(КАЛЕНДАРЬ!$BI29=GRID!$B$33:$BI$33),0))*(1-GRID!$B$69),0))</f>
        <v>28800</v>
      </c>
      <c r="K594" s="47" cm="1">
        <f t="array" ref="K594">IF($I$2="Открытый тариф",
INDEX(GRID!$B$34:$BI$44,MATCH(K$7,GRID!$A$34:$A$44,0),MATCH(1,($U$2=GRID!$B$31:$BI$31)*(КАЛЕНДАРЬ!$BI29=GRID!$B$33:$BI$33), 0)),
ROUNDUP(INDEX(GRID!$B$34:$BI$44,MATCH(K$7,GRID!$A$34:$A$44,0),MATCH(1,($U$2=GRID!$B$31:$BI$31)*(КАЛЕНДАРЬ!$BI29=GRID!$B$33:$BI$33),0))*(1-GRID!$B$69),0))</f>
        <v>29900</v>
      </c>
      <c r="L594" s="47" cm="1">
        <f t="array" ref="L594">IF($I$2="Открытый тариф",
INDEX(GRID!$B$47:$BI$57,MATCH(K$7,GRID!$A$47:$A$57,0),MATCH(1,($U$2=GRID!$B$31:$BI$31)*(КАЛЕНДАРЬ!$BI29=GRID!$B$33:$BI$33), 0)),
ROUNDUP(INDEX(GRID!$B$47:$BI$57,MATCH(K$7,GRID!$A$47:$A$57,0),MATCH(1,($U$2=GRID!$B$31:$BI$31)*(КАЛЕНДАРЬ!$BI29=GRID!$B$33:$BI$33),0))*(1-GRID!$B$69),0))</f>
        <v>29900</v>
      </c>
      <c r="M594" s="47" cm="1">
        <f t="array" ref="M594">IF($I$2="Открытый тариф",
INDEX(GRID!$B$34:$BI$44,MATCH(M$7,GRID!$A$34:$A$44,0),MATCH(1,($U$2=GRID!$B$31:$BI$31)*(КАЛЕНДАРЬ!$BI29=GRID!$B$33:$BI$33), 0)),
ROUNDUP(INDEX(GRID!$B$34:$BI$44,MATCH(M$7,GRID!$A$34:$A$44,0),MATCH(1,($U$2=GRID!$B$31:$BI$31)*(КАЛЕНДАРЬ!$BI29=GRID!$B$33:$BI$33),0))*(1-GRID!$B$69),0))</f>
        <v>31900</v>
      </c>
      <c r="N594" s="47" cm="1">
        <f t="array" ref="N594">IF($I$2="Открытый тариф",
INDEX(GRID!$B$47:$BI$57,MATCH(M$7,GRID!$A$47:$A$57,0),MATCH(1,($U$2=GRID!$B$31:$BI$31)*(КАЛЕНДАРЬ!$BI29=GRID!$B$33:$BI$33), 0)),
ROUNDUP(INDEX(GRID!$B$47:$BI$57,MATCH(M$7,GRID!$A$47:$A$57,0),MATCH(1,($U$2=GRID!$B$31:$BI$31)*(КАЛЕНДАРЬ!$BI29=GRID!$B$33:$BI$33),0))*(1-GRID!$B$69),0))</f>
        <v>31900</v>
      </c>
      <c r="O594" s="49" t="s">
        <v>101</v>
      </c>
      <c r="P594" s="49" t="s">
        <v>101</v>
      </c>
      <c r="Q594" s="49" t="s">
        <v>101</v>
      </c>
      <c r="R594" s="49" t="s">
        <v>101</v>
      </c>
      <c r="S594" s="49" t="s">
        <v>101</v>
      </c>
      <c r="T594" s="49" t="s">
        <v>101</v>
      </c>
      <c r="U594" s="49" t="s">
        <v>101</v>
      </c>
      <c r="V594" s="49" t="s">
        <v>101</v>
      </c>
      <c r="W594" s="49" t="s">
        <v>101</v>
      </c>
      <c r="X594" s="49" t="s">
        <v>101</v>
      </c>
      <c r="Y594" s="146"/>
    </row>
    <row r="595" spans="1:28" x14ac:dyDescent="0.2">
      <c r="A595" s="117" t="s">
        <v>46</v>
      </c>
      <c r="B595" s="117">
        <v>27</v>
      </c>
      <c r="C595" s="47" cm="1">
        <f t="array" ref="C595">IF($I$2="Открытый тариф",
INDEX(GRID!$B$34:$BI$44,MATCH(C$7,GRID!$A$34:$A$44,0),MATCH(1,($U$2=GRID!$B$31:$BI$31)*(КАЛЕНДАРЬ!$BI30=GRID!$B$33:$BI$33), 0)),
ROUNDUP(INDEX(GRID!$B$34:$BI$44,MATCH(C$7,GRID!$A$34:$A$44,0),MATCH(1,($U$2=GRID!$B$31:$BI$31)*(КАЛЕНДАРЬ!$BI30=GRID!$B$33:$BI$33),0))*(1-GRID!$B$69),0))</f>
        <v>23700</v>
      </c>
      <c r="D595" s="47" cm="1">
        <f t="array" ref="D595">IF($I$2="Открытый тариф",
INDEX(GRID!$B$47:$BI$57,MATCH(C$7,GRID!$A$47:$A$57,0),MATCH(1,($U$2=GRID!$B$31:$BI$31)*(КАЛЕНДАРЬ!$BI30=GRID!$B$33:$BI$33), 0)),
ROUNDUP(INDEX(GRID!$B$47:$BI$57,MATCH(C$7,GRID!$A$47:$A$57,0),MATCH(1,($U$2=GRID!$B$31:$BI$31)*(КАЛЕНДАРЬ!$BI30=GRID!$B$33:$BI$33),0))*(1-GRID!$B$69),0))</f>
        <v>23700</v>
      </c>
      <c r="E595" s="47" cm="1">
        <f t="array" ref="E595">IF($I$2="Открытый тариф",
INDEX(GRID!$B$34:$BI$44,MATCH(E$7,GRID!$A$34:$A$44,0),MATCH(1,($U$2=GRID!$B$31:$BI$31)*(КАЛЕНДАРЬ!$BI30=GRID!$B$33:$BI$33), 0)),
ROUNDUP(INDEX(GRID!$B$34:$BI$44,MATCH(E$7,GRID!$A$34:$A$44,0),MATCH(1,($U$2=GRID!$B$31:$BI$31)*(КАЛЕНДАРЬ!$BI30=GRID!$B$33:$BI$33),0))*(1-GRID!$B$69),0))</f>
        <v>25700</v>
      </c>
      <c r="F595" s="47" cm="1">
        <f t="array" ref="F595">IF($I$2="Открытый тариф",
INDEX(GRID!$B$47:$BI$57,MATCH(E$7,GRID!$A$47:$A$57,0),MATCH(1,($U$2=GRID!$B$31:$BI$31)*(КАЛЕНДАРЬ!$BI30=GRID!$B$33:$BI$33), 0)),
ROUNDUP(INDEX(GRID!$B$47:$BI$57,MATCH(E$7,GRID!$A$47:$A$57,0),MATCH(1,($U$2=GRID!$B$31:$BI$31)*(КАЛЕНДАРЬ!$BI30=GRID!$B$33:$BI$33),0))*(1-GRID!$B$69),0))</f>
        <v>25700</v>
      </c>
      <c r="G595" s="47" cm="1">
        <f t="array" ref="G595">IF($I$2="Открытый тариф",
INDEX(GRID!$B$34:$BI$44,MATCH(G$7,GRID!$A$34:$A$44,0),MATCH(1,($U$2=GRID!$B$31:$BI$31)*(КАЛЕНДАРЬ!$BI30=GRID!$B$33:$BI$33), 0)),
ROUNDUP(INDEX(GRID!$B$34:$BI$44,MATCH(G$7,GRID!$A$34:$A$44,0),MATCH(1,($U$2=GRID!$B$31:$BI$31)*(КАЛЕНДАРЬ!$BI30=GRID!$B$33:$BI$33),0))*(1-GRID!$B$69),0))</f>
        <v>26800</v>
      </c>
      <c r="H595" s="47" cm="1">
        <f t="array" ref="H595">IF($I$2="Открытый тариф",
INDEX(GRID!$B$47:$BI$57,MATCH(G$7,GRID!$A$47:$A$57,0),MATCH(1,($U$2=GRID!$B$31:$BI$31)*(КАЛЕНДАРЬ!$BI30=GRID!$B$33:$BI$33), 0)),
ROUNDUP(INDEX(GRID!$B$47:$BI$57,MATCH(G$7,GRID!$A$47:$A$57,0),MATCH(1,($U$2=GRID!$B$31:$BI$31)*(КАЛЕНДАРЬ!$BI30=GRID!$B$33:$BI$33),0))*(1-GRID!$B$69),0))</f>
        <v>26800</v>
      </c>
      <c r="I595" s="47" cm="1">
        <f t="array" ref="I595">IF($I$2="Открытый тариф",
INDEX(GRID!$B$34:$BI$44,MATCH(I$7,GRID!$A$34:$A$44,0),MATCH(1,($U$2=GRID!$B$31:$BI$31)*(КАЛЕНДАРЬ!$BI30=GRID!$B$33:$BI$33), 0)),
ROUNDUP(INDEX(GRID!$B$34:$BI$44,MATCH(I$7,GRID!$A$34:$A$44,0),MATCH(1,($U$2=GRID!$B$31:$BI$31)*(КАЛЕНДАРЬ!$BI30=GRID!$B$33:$BI$33),0))*(1-GRID!$B$69),0))</f>
        <v>28800</v>
      </c>
      <c r="J595" s="47" cm="1">
        <f t="array" ref="J595">IF($I$2="Открытый тариф",
INDEX(GRID!$B$47:$BI$57,MATCH(I$7,GRID!$A$47:$A$57,0),MATCH(1,($U$2=GRID!$B$31:$BI$31)*(КАЛЕНДАРЬ!$BI30=GRID!$B$33:$BI$33), 0)),
ROUNDUP(INDEX(GRID!$B$47:$BI$57,MATCH(I$7,GRID!$A$47:$A$57,0),MATCH(1,($U$2=GRID!$B$31:$BI$31)*(КАЛЕНДАРЬ!$BI30=GRID!$B$33:$BI$33),0))*(1-GRID!$B$69),0))</f>
        <v>28800</v>
      </c>
      <c r="K595" s="47" cm="1">
        <f t="array" ref="K595">IF($I$2="Открытый тариф",
INDEX(GRID!$B$34:$BI$44,MATCH(K$7,GRID!$A$34:$A$44,0),MATCH(1,($U$2=GRID!$B$31:$BI$31)*(КАЛЕНДАРЬ!$BI30=GRID!$B$33:$BI$33), 0)),
ROUNDUP(INDEX(GRID!$B$34:$BI$44,MATCH(K$7,GRID!$A$34:$A$44,0),MATCH(1,($U$2=GRID!$B$31:$BI$31)*(КАЛЕНДАРЬ!$BI30=GRID!$B$33:$BI$33),0))*(1-GRID!$B$69),0))</f>
        <v>29900</v>
      </c>
      <c r="L595" s="47" cm="1">
        <f t="array" ref="L595">IF($I$2="Открытый тариф",
INDEX(GRID!$B$47:$BI$57,MATCH(K$7,GRID!$A$47:$A$57,0),MATCH(1,($U$2=GRID!$B$31:$BI$31)*(КАЛЕНДАРЬ!$BI30=GRID!$B$33:$BI$33), 0)),
ROUNDUP(INDEX(GRID!$B$47:$BI$57,MATCH(K$7,GRID!$A$47:$A$57,0),MATCH(1,($U$2=GRID!$B$31:$BI$31)*(КАЛЕНДАРЬ!$BI30=GRID!$B$33:$BI$33),0))*(1-GRID!$B$69),0))</f>
        <v>29900</v>
      </c>
      <c r="M595" s="47" cm="1">
        <f t="array" ref="M595">IF($I$2="Открытый тариф",
INDEX(GRID!$B$34:$BI$44,MATCH(M$7,GRID!$A$34:$A$44,0),MATCH(1,($U$2=GRID!$B$31:$BI$31)*(КАЛЕНДАРЬ!$BI30=GRID!$B$33:$BI$33), 0)),
ROUNDUP(INDEX(GRID!$B$34:$BI$44,MATCH(M$7,GRID!$A$34:$A$44,0),MATCH(1,($U$2=GRID!$B$31:$BI$31)*(КАЛЕНДАРЬ!$BI30=GRID!$B$33:$BI$33),0))*(1-GRID!$B$69),0))</f>
        <v>31900</v>
      </c>
      <c r="N595" s="47" cm="1">
        <f t="array" ref="N595">IF($I$2="Открытый тариф",
INDEX(GRID!$B$47:$BI$57,MATCH(M$7,GRID!$A$47:$A$57,0),MATCH(1,($U$2=GRID!$B$31:$BI$31)*(КАЛЕНДАРЬ!$BI30=GRID!$B$33:$BI$33), 0)),
ROUNDUP(INDEX(GRID!$B$47:$BI$57,MATCH(M$7,GRID!$A$47:$A$57,0),MATCH(1,($U$2=GRID!$B$31:$BI$31)*(КАЛЕНДАРЬ!$BI30=GRID!$B$33:$BI$33),0))*(1-GRID!$B$69),0))</f>
        <v>31900</v>
      </c>
      <c r="O595" s="49" t="s">
        <v>101</v>
      </c>
      <c r="P595" s="49" t="s">
        <v>101</v>
      </c>
      <c r="Q595" s="49" t="s">
        <v>101</v>
      </c>
      <c r="R595" s="49" t="s">
        <v>101</v>
      </c>
      <c r="S595" s="49" t="s">
        <v>101</v>
      </c>
      <c r="T595" s="49" t="s">
        <v>101</v>
      </c>
      <c r="U595" s="49" t="s">
        <v>101</v>
      </c>
      <c r="V595" s="49" t="s">
        <v>101</v>
      </c>
      <c r="W595" s="49" t="s">
        <v>101</v>
      </c>
      <c r="X595" s="49" t="s">
        <v>101</v>
      </c>
      <c r="Y595" s="146"/>
    </row>
    <row r="596" spans="1:28" x14ac:dyDescent="0.2">
      <c r="A596" s="117" t="s">
        <v>47</v>
      </c>
      <c r="B596" s="117">
        <v>28</v>
      </c>
      <c r="C596" s="47" cm="1">
        <f t="array" ref="C596">IF($I$2="Открытый тариф",
INDEX(GRID!$B$34:$BI$44,MATCH(C$7,GRID!$A$34:$A$44,0),MATCH(1,($U$2=GRID!$B$31:$BI$31)*(КАЛЕНДАРЬ!$BI31=GRID!$B$33:$BI$33), 0)),
ROUNDUP(INDEX(GRID!$B$34:$BI$44,MATCH(C$7,GRID!$A$34:$A$44,0),MATCH(1,($U$2=GRID!$B$31:$BI$31)*(КАЛЕНДАРЬ!$BI31=GRID!$B$33:$BI$33),0))*(1-GRID!$B$69),0))</f>
        <v>23700</v>
      </c>
      <c r="D596" s="47" cm="1">
        <f t="array" ref="D596">IF($I$2="Открытый тариф",
INDEX(GRID!$B$47:$BI$57,MATCH(C$7,GRID!$A$47:$A$57,0),MATCH(1,($U$2=GRID!$B$31:$BI$31)*(КАЛЕНДАРЬ!$BI31=GRID!$B$33:$BI$33), 0)),
ROUNDUP(INDEX(GRID!$B$47:$BI$57,MATCH(C$7,GRID!$A$47:$A$57,0),MATCH(1,($U$2=GRID!$B$31:$BI$31)*(КАЛЕНДАРЬ!$BI31=GRID!$B$33:$BI$33),0))*(1-GRID!$B$69),0))</f>
        <v>23700</v>
      </c>
      <c r="E596" s="47" cm="1">
        <f t="array" ref="E596">IF($I$2="Открытый тариф",
INDEX(GRID!$B$34:$BI$44,MATCH(E$7,GRID!$A$34:$A$44,0),MATCH(1,($U$2=GRID!$B$31:$BI$31)*(КАЛЕНДАРЬ!$BI31=GRID!$B$33:$BI$33), 0)),
ROUNDUP(INDEX(GRID!$B$34:$BI$44,MATCH(E$7,GRID!$A$34:$A$44,0),MATCH(1,($U$2=GRID!$B$31:$BI$31)*(КАЛЕНДАРЬ!$BI31=GRID!$B$33:$BI$33),0))*(1-GRID!$B$69),0))</f>
        <v>25700</v>
      </c>
      <c r="F596" s="47" cm="1">
        <f t="array" ref="F596">IF($I$2="Открытый тариф",
INDEX(GRID!$B$47:$BI$57,MATCH(E$7,GRID!$A$47:$A$57,0),MATCH(1,($U$2=GRID!$B$31:$BI$31)*(КАЛЕНДАРЬ!$BI31=GRID!$B$33:$BI$33), 0)),
ROUNDUP(INDEX(GRID!$B$47:$BI$57,MATCH(E$7,GRID!$A$47:$A$57,0),MATCH(1,($U$2=GRID!$B$31:$BI$31)*(КАЛЕНДАРЬ!$BI31=GRID!$B$33:$BI$33),0))*(1-GRID!$B$69),0))</f>
        <v>25700</v>
      </c>
      <c r="G596" s="47" cm="1">
        <f t="array" ref="G596">IF($I$2="Открытый тариф",
INDEX(GRID!$B$34:$BI$44,MATCH(G$7,GRID!$A$34:$A$44,0),MATCH(1,($U$2=GRID!$B$31:$BI$31)*(КАЛЕНДАРЬ!$BI31=GRID!$B$33:$BI$33), 0)),
ROUNDUP(INDEX(GRID!$B$34:$BI$44,MATCH(G$7,GRID!$A$34:$A$44,0),MATCH(1,($U$2=GRID!$B$31:$BI$31)*(КАЛЕНДАРЬ!$BI31=GRID!$B$33:$BI$33),0))*(1-GRID!$B$69),0))</f>
        <v>26800</v>
      </c>
      <c r="H596" s="47" cm="1">
        <f t="array" ref="H596">IF($I$2="Открытый тариф",
INDEX(GRID!$B$47:$BI$57,MATCH(G$7,GRID!$A$47:$A$57,0),MATCH(1,($U$2=GRID!$B$31:$BI$31)*(КАЛЕНДАРЬ!$BI31=GRID!$B$33:$BI$33), 0)),
ROUNDUP(INDEX(GRID!$B$47:$BI$57,MATCH(G$7,GRID!$A$47:$A$57,0),MATCH(1,($U$2=GRID!$B$31:$BI$31)*(КАЛЕНДАРЬ!$BI31=GRID!$B$33:$BI$33),0))*(1-GRID!$B$69),0))</f>
        <v>26800</v>
      </c>
      <c r="I596" s="47" cm="1">
        <f t="array" ref="I596">IF($I$2="Открытый тариф",
INDEX(GRID!$B$34:$BI$44,MATCH(I$7,GRID!$A$34:$A$44,0),MATCH(1,($U$2=GRID!$B$31:$BI$31)*(КАЛЕНДАРЬ!$BI31=GRID!$B$33:$BI$33), 0)),
ROUNDUP(INDEX(GRID!$B$34:$BI$44,MATCH(I$7,GRID!$A$34:$A$44,0),MATCH(1,($U$2=GRID!$B$31:$BI$31)*(КАЛЕНДАРЬ!$BI31=GRID!$B$33:$BI$33),0))*(1-GRID!$B$69),0))</f>
        <v>28800</v>
      </c>
      <c r="J596" s="47" cm="1">
        <f t="array" ref="J596">IF($I$2="Открытый тариф",
INDEX(GRID!$B$47:$BI$57,MATCH(I$7,GRID!$A$47:$A$57,0),MATCH(1,($U$2=GRID!$B$31:$BI$31)*(КАЛЕНДАРЬ!$BI31=GRID!$B$33:$BI$33), 0)),
ROUNDUP(INDEX(GRID!$B$47:$BI$57,MATCH(I$7,GRID!$A$47:$A$57,0),MATCH(1,($U$2=GRID!$B$31:$BI$31)*(КАЛЕНДАРЬ!$BI31=GRID!$B$33:$BI$33),0))*(1-GRID!$B$69),0))</f>
        <v>28800</v>
      </c>
      <c r="K596" s="47" cm="1">
        <f t="array" ref="K596">IF($I$2="Открытый тариф",
INDEX(GRID!$B$34:$BI$44,MATCH(K$7,GRID!$A$34:$A$44,0),MATCH(1,($U$2=GRID!$B$31:$BI$31)*(КАЛЕНДАРЬ!$BI31=GRID!$B$33:$BI$33), 0)),
ROUNDUP(INDEX(GRID!$B$34:$BI$44,MATCH(K$7,GRID!$A$34:$A$44,0),MATCH(1,($U$2=GRID!$B$31:$BI$31)*(КАЛЕНДАРЬ!$BI31=GRID!$B$33:$BI$33),0))*(1-GRID!$B$69),0))</f>
        <v>29900</v>
      </c>
      <c r="L596" s="47" cm="1">
        <f t="array" ref="L596">IF($I$2="Открытый тариф",
INDEX(GRID!$B$47:$BI$57,MATCH(K$7,GRID!$A$47:$A$57,0),MATCH(1,($U$2=GRID!$B$31:$BI$31)*(КАЛЕНДАРЬ!$BI31=GRID!$B$33:$BI$33), 0)),
ROUNDUP(INDEX(GRID!$B$47:$BI$57,MATCH(K$7,GRID!$A$47:$A$57,0),MATCH(1,($U$2=GRID!$B$31:$BI$31)*(КАЛЕНДАРЬ!$BI31=GRID!$B$33:$BI$33),0))*(1-GRID!$B$69),0))</f>
        <v>29900</v>
      </c>
      <c r="M596" s="47" cm="1">
        <f t="array" ref="M596">IF($I$2="Открытый тариф",
INDEX(GRID!$B$34:$BI$44,MATCH(M$7,GRID!$A$34:$A$44,0),MATCH(1,($U$2=GRID!$B$31:$BI$31)*(КАЛЕНДАРЬ!$BI31=GRID!$B$33:$BI$33), 0)),
ROUNDUP(INDEX(GRID!$B$34:$BI$44,MATCH(M$7,GRID!$A$34:$A$44,0),MATCH(1,($U$2=GRID!$B$31:$BI$31)*(КАЛЕНДАРЬ!$BI31=GRID!$B$33:$BI$33),0))*(1-GRID!$B$69),0))</f>
        <v>31900</v>
      </c>
      <c r="N596" s="47" cm="1">
        <f t="array" ref="N596">IF($I$2="Открытый тариф",
INDEX(GRID!$B$47:$BI$57,MATCH(M$7,GRID!$A$47:$A$57,0),MATCH(1,($U$2=GRID!$B$31:$BI$31)*(КАЛЕНДАРЬ!$BI31=GRID!$B$33:$BI$33), 0)),
ROUNDUP(INDEX(GRID!$B$47:$BI$57,MATCH(M$7,GRID!$A$47:$A$57,0),MATCH(1,($U$2=GRID!$B$31:$BI$31)*(КАЛЕНДАРЬ!$BI31=GRID!$B$33:$BI$33),0))*(1-GRID!$B$69),0))</f>
        <v>31900</v>
      </c>
      <c r="O596" s="49" t="s">
        <v>101</v>
      </c>
      <c r="P596" s="49" t="s">
        <v>101</v>
      </c>
      <c r="Q596" s="49" t="s">
        <v>101</v>
      </c>
      <c r="R596" s="49" t="s">
        <v>101</v>
      </c>
      <c r="S596" s="49" t="s">
        <v>101</v>
      </c>
      <c r="T596" s="49" t="s">
        <v>101</v>
      </c>
      <c r="U596" s="49" t="s">
        <v>101</v>
      </c>
      <c r="V596" s="49" t="s">
        <v>101</v>
      </c>
      <c r="W596" s="49" t="s">
        <v>101</v>
      </c>
      <c r="X596" s="49" t="s">
        <v>101</v>
      </c>
      <c r="Y596" s="146"/>
    </row>
    <row r="597" spans="1:28" x14ac:dyDescent="0.2">
      <c r="A597" s="117" t="s">
        <v>48</v>
      </c>
      <c r="B597" s="117">
        <v>29</v>
      </c>
      <c r="C597" s="47" cm="1">
        <f t="array" ref="C597">IF($I$2="Открытый тариф",
INDEX(GRID!$B$34:$BI$44,MATCH(C$7,GRID!$A$34:$A$44,0),MATCH(1,($U$2=GRID!$B$31:$BI$31)*(КАЛЕНДАРЬ!$BI32=GRID!$B$33:$BI$33), 0)),
ROUNDUP(INDEX(GRID!$B$34:$BI$44,MATCH(C$7,GRID!$A$34:$A$44,0),MATCH(1,($U$2=GRID!$B$31:$BI$31)*(КАЛЕНДАРЬ!$BI32=GRID!$B$33:$BI$33),0))*(1-GRID!$B$69),0))</f>
        <v>23700</v>
      </c>
      <c r="D597" s="47" cm="1">
        <f t="array" ref="D597">IF($I$2="Открытый тариф",
INDEX(GRID!$B$47:$BI$57,MATCH(C$7,GRID!$A$47:$A$57,0),MATCH(1,($U$2=GRID!$B$31:$BI$31)*(КАЛЕНДАРЬ!$BI32=GRID!$B$33:$BI$33), 0)),
ROUNDUP(INDEX(GRID!$B$47:$BI$57,MATCH(C$7,GRID!$A$47:$A$57,0),MATCH(1,($U$2=GRID!$B$31:$BI$31)*(КАЛЕНДАРЬ!$BI32=GRID!$B$33:$BI$33),0))*(1-GRID!$B$69),0))</f>
        <v>23700</v>
      </c>
      <c r="E597" s="47" cm="1">
        <f t="array" ref="E597">IF($I$2="Открытый тариф",
INDEX(GRID!$B$34:$BI$44,MATCH(E$7,GRID!$A$34:$A$44,0),MATCH(1,($U$2=GRID!$B$31:$BI$31)*(КАЛЕНДАРЬ!$BI32=GRID!$B$33:$BI$33), 0)),
ROUNDUP(INDEX(GRID!$B$34:$BI$44,MATCH(E$7,GRID!$A$34:$A$44,0),MATCH(1,($U$2=GRID!$B$31:$BI$31)*(КАЛЕНДАРЬ!$BI32=GRID!$B$33:$BI$33),0))*(1-GRID!$B$69),0))</f>
        <v>25700</v>
      </c>
      <c r="F597" s="47" cm="1">
        <f t="array" ref="F597">IF($I$2="Открытый тариф",
INDEX(GRID!$B$47:$BI$57,MATCH(E$7,GRID!$A$47:$A$57,0),MATCH(1,($U$2=GRID!$B$31:$BI$31)*(КАЛЕНДАРЬ!$BI32=GRID!$B$33:$BI$33), 0)),
ROUNDUP(INDEX(GRID!$B$47:$BI$57,MATCH(E$7,GRID!$A$47:$A$57,0),MATCH(1,($U$2=GRID!$B$31:$BI$31)*(КАЛЕНДАРЬ!$BI32=GRID!$B$33:$BI$33),0))*(1-GRID!$B$69),0))</f>
        <v>25700</v>
      </c>
      <c r="G597" s="47" cm="1">
        <f t="array" ref="G597">IF($I$2="Открытый тариф",
INDEX(GRID!$B$34:$BI$44,MATCH(G$7,GRID!$A$34:$A$44,0),MATCH(1,($U$2=GRID!$B$31:$BI$31)*(КАЛЕНДАРЬ!$BI32=GRID!$B$33:$BI$33), 0)),
ROUNDUP(INDEX(GRID!$B$34:$BI$44,MATCH(G$7,GRID!$A$34:$A$44,0),MATCH(1,($U$2=GRID!$B$31:$BI$31)*(КАЛЕНДАРЬ!$BI32=GRID!$B$33:$BI$33),0))*(1-GRID!$B$69),0))</f>
        <v>26800</v>
      </c>
      <c r="H597" s="47" cm="1">
        <f t="array" ref="H597">IF($I$2="Открытый тариф",
INDEX(GRID!$B$47:$BI$57,MATCH(G$7,GRID!$A$47:$A$57,0),MATCH(1,($U$2=GRID!$B$31:$BI$31)*(КАЛЕНДАРЬ!$BI32=GRID!$B$33:$BI$33), 0)),
ROUNDUP(INDEX(GRID!$B$47:$BI$57,MATCH(G$7,GRID!$A$47:$A$57,0),MATCH(1,($U$2=GRID!$B$31:$BI$31)*(КАЛЕНДАРЬ!$BI32=GRID!$B$33:$BI$33),0))*(1-GRID!$B$69),0))</f>
        <v>26800</v>
      </c>
      <c r="I597" s="47" cm="1">
        <f t="array" ref="I597">IF($I$2="Открытый тариф",
INDEX(GRID!$B$34:$BI$44,MATCH(I$7,GRID!$A$34:$A$44,0),MATCH(1,($U$2=GRID!$B$31:$BI$31)*(КАЛЕНДАРЬ!$BI32=GRID!$B$33:$BI$33), 0)),
ROUNDUP(INDEX(GRID!$B$34:$BI$44,MATCH(I$7,GRID!$A$34:$A$44,0),MATCH(1,($U$2=GRID!$B$31:$BI$31)*(КАЛЕНДАРЬ!$BI32=GRID!$B$33:$BI$33),0))*(1-GRID!$B$69),0))</f>
        <v>28800</v>
      </c>
      <c r="J597" s="47" cm="1">
        <f t="array" ref="J597">IF($I$2="Открытый тариф",
INDEX(GRID!$B$47:$BI$57,MATCH(I$7,GRID!$A$47:$A$57,0),MATCH(1,($U$2=GRID!$B$31:$BI$31)*(КАЛЕНДАРЬ!$BI32=GRID!$B$33:$BI$33), 0)),
ROUNDUP(INDEX(GRID!$B$47:$BI$57,MATCH(I$7,GRID!$A$47:$A$57,0),MATCH(1,($U$2=GRID!$B$31:$BI$31)*(КАЛЕНДАРЬ!$BI32=GRID!$B$33:$BI$33),0))*(1-GRID!$B$69),0))</f>
        <v>28800</v>
      </c>
      <c r="K597" s="47" cm="1">
        <f t="array" ref="K597">IF($I$2="Открытый тариф",
INDEX(GRID!$B$34:$BI$44,MATCH(K$7,GRID!$A$34:$A$44,0),MATCH(1,($U$2=GRID!$B$31:$BI$31)*(КАЛЕНДАРЬ!$BI32=GRID!$B$33:$BI$33), 0)),
ROUNDUP(INDEX(GRID!$B$34:$BI$44,MATCH(K$7,GRID!$A$34:$A$44,0),MATCH(1,($U$2=GRID!$B$31:$BI$31)*(КАЛЕНДАРЬ!$BI32=GRID!$B$33:$BI$33),0))*(1-GRID!$B$69),0))</f>
        <v>29900</v>
      </c>
      <c r="L597" s="47" cm="1">
        <f t="array" ref="L597">IF($I$2="Открытый тариф",
INDEX(GRID!$B$47:$BI$57,MATCH(K$7,GRID!$A$47:$A$57,0),MATCH(1,($U$2=GRID!$B$31:$BI$31)*(КАЛЕНДАРЬ!$BI32=GRID!$B$33:$BI$33), 0)),
ROUNDUP(INDEX(GRID!$B$47:$BI$57,MATCH(K$7,GRID!$A$47:$A$57,0),MATCH(1,($U$2=GRID!$B$31:$BI$31)*(КАЛЕНДАРЬ!$BI32=GRID!$B$33:$BI$33),0))*(1-GRID!$B$69),0))</f>
        <v>29900</v>
      </c>
      <c r="M597" s="47" cm="1">
        <f t="array" ref="M597">IF($I$2="Открытый тариф",
INDEX(GRID!$B$34:$BI$44,MATCH(M$7,GRID!$A$34:$A$44,0),MATCH(1,($U$2=GRID!$B$31:$BI$31)*(КАЛЕНДАРЬ!$BI32=GRID!$B$33:$BI$33), 0)),
ROUNDUP(INDEX(GRID!$B$34:$BI$44,MATCH(M$7,GRID!$A$34:$A$44,0),MATCH(1,($U$2=GRID!$B$31:$BI$31)*(КАЛЕНДАРЬ!$BI32=GRID!$B$33:$BI$33),0))*(1-GRID!$B$69),0))</f>
        <v>31900</v>
      </c>
      <c r="N597" s="47" cm="1">
        <f t="array" ref="N597">IF($I$2="Открытый тариф",
INDEX(GRID!$B$47:$BI$57,MATCH(M$7,GRID!$A$47:$A$57,0),MATCH(1,($U$2=GRID!$B$31:$BI$31)*(КАЛЕНДАРЬ!$BI32=GRID!$B$33:$BI$33), 0)),
ROUNDUP(INDEX(GRID!$B$47:$BI$57,MATCH(M$7,GRID!$A$47:$A$57,0),MATCH(1,($U$2=GRID!$B$31:$BI$31)*(КАЛЕНДАРЬ!$BI32=GRID!$B$33:$BI$33),0))*(1-GRID!$B$69),0))</f>
        <v>31900</v>
      </c>
      <c r="O597" s="49" t="s">
        <v>101</v>
      </c>
      <c r="P597" s="49" t="s">
        <v>101</v>
      </c>
      <c r="Q597" s="49" t="s">
        <v>101</v>
      </c>
      <c r="R597" s="49" t="s">
        <v>101</v>
      </c>
      <c r="S597" s="49" t="s">
        <v>101</v>
      </c>
      <c r="T597" s="49" t="s">
        <v>101</v>
      </c>
      <c r="U597" s="49" t="s">
        <v>101</v>
      </c>
      <c r="V597" s="49" t="s">
        <v>101</v>
      </c>
      <c r="W597" s="49" t="s">
        <v>101</v>
      </c>
      <c r="X597" s="49" t="s">
        <v>101</v>
      </c>
      <c r="Y597" s="146"/>
    </row>
    <row r="598" spans="1:28" x14ac:dyDescent="0.2">
      <c r="A598" s="117" t="s">
        <v>42</v>
      </c>
      <c r="B598" s="117">
        <v>30</v>
      </c>
      <c r="C598" s="47" cm="1">
        <f t="array" ref="C598">IF($I$2="Открытый тариф",
INDEX(GRID!$B$34:$BI$44,MATCH(C$7,GRID!$A$34:$A$44,0),MATCH(1,($U$2=GRID!$B$31:$BI$31)*(КАЛЕНДАРЬ!$BI33=GRID!$B$33:$BI$33), 0)),
ROUNDUP(INDEX(GRID!$B$34:$BI$44,MATCH(C$7,GRID!$A$34:$A$44,0),MATCH(1,($U$2=GRID!$B$31:$BI$31)*(КАЛЕНДАРЬ!$BI33=GRID!$B$33:$BI$33),0))*(1-GRID!$B$69),0))</f>
        <v>23700</v>
      </c>
      <c r="D598" s="47" cm="1">
        <f t="array" ref="D598">IF($I$2="Открытый тариф",
INDEX(GRID!$B$47:$BI$57,MATCH(C$7,GRID!$A$47:$A$57,0),MATCH(1,($U$2=GRID!$B$31:$BI$31)*(КАЛЕНДАРЬ!$BI33=GRID!$B$33:$BI$33), 0)),
ROUNDUP(INDEX(GRID!$B$47:$BI$57,MATCH(C$7,GRID!$A$47:$A$57,0),MATCH(1,($U$2=GRID!$B$31:$BI$31)*(КАЛЕНДАРЬ!$BI33=GRID!$B$33:$BI$33),0))*(1-GRID!$B$69),0))</f>
        <v>23700</v>
      </c>
      <c r="E598" s="47" cm="1">
        <f t="array" ref="E598">IF($I$2="Открытый тариф",
INDEX(GRID!$B$34:$BI$44,MATCH(E$7,GRID!$A$34:$A$44,0),MATCH(1,($U$2=GRID!$B$31:$BI$31)*(КАЛЕНДАРЬ!$BI33=GRID!$B$33:$BI$33), 0)),
ROUNDUP(INDEX(GRID!$B$34:$BI$44,MATCH(E$7,GRID!$A$34:$A$44,0),MATCH(1,($U$2=GRID!$B$31:$BI$31)*(КАЛЕНДАРЬ!$BI33=GRID!$B$33:$BI$33),0))*(1-GRID!$B$69),0))</f>
        <v>25700</v>
      </c>
      <c r="F598" s="47" cm="1">
        <f t="array" ref="F598">IF($I$2="Открытый тариф",
INDEX(GRID!$B$47:$BI$57,MATCH(E$7,GRID!$A$47:$A$57,0),MATCH(1,($U$2=GRID!$B$31:$BI$31)*(КАЛЕНДАРЬ!$BI33=GRID!$B$33:$BI$33), 0)),
ROUNDUP(INDEX(GRID!$B$47:$BI$57,MATCH(E$7,GRID!$A$47:$A$57,0),MATCH(1,($U$2=GRID!$B$31:$BI$31)*(КАЛЕНДАРЬ!$BI33=GRID!$B$33:$BI$33),0))*(1-GRID!$B$69),0))</f>
        <v>25700</v>
      </c>
      <c r="G598" s="47" cm="1">
        <f t="array" ref="G598">IF($I$2="Открытый тариф",
INDEX(GRID!$B$34:$BI$44,MATCH(G$7,GRID!$A$34:$A$44,0),MATCH(1,($U$2=GRID!$B$31:$BI$31)*(КАЛЕНДАРЬ!$BI33=GRID!$B$33:$BI$33), 0)),
ROUNDUP(INDEX(GRID!$B$34:$BI$44,MATCH(G$7,GRID!$A$34:$A$44,0),MATCH(1,($U$2=GRID!$B$31:$BI$31)*(КАЛЕНДАРЬ!$BI33=GRID!$B$33:$BI$33),0))*(1-GRID!$B$69),0))</f>
        <v>26800</v>
      </c>
      <c r="H598" s="47" cm="1">
        <f t="array" ref="H598">IF($I$2="Открытый тариф",
INDEX(GRID!$B$47:$BI$57,MATCH(G$7,GRID!$A$47:$A$57,0),MATCH(1,($U$2=GRID!$B$31:$BI$31)*(КАЛЕНДАРЬ!$BI33=GRID!$B$33:$BI$33), 0)),
ROUNDUP(INDEX(GRID!$B$47:$BI$57,MATCH(G$7,GRID!$A$47:$A$57,0),MATCH(1,($U$2=GRID!$B$31:$BI$31)*(КАЛЕНДАРЬ!$BI33=GRID!$B$33:$BI$33),0))*(1-GRID!$B$69),0))</f>
        <v>26800</v>
      </c>
      <c r="I598" s="47" cm="1">
        <f t="array" ref="I598">IF($I$2="Открытый тариф",
INDEX(GRID!$B$34:$BI$44,MATCH(I$7,GRID!$A$34:$A$44,0),MATCH(1,($U$2=GRID!$B$31:$BI$31)*(КАЛЕНДАРЬ!$BI33=GRID!$B$33:$BI$33), 0)),
ROUNDUP(INDEX(GRID!$B$34:$BI$44,MATCH(I$7,GRID!$A$34:$A$44,0),MATCH(1,($U$2=GRID!$B$31:$BI$31)*(КАЛЕНДАРЬ!$BI33=GRID!$B$33:$BI$33),0))*(1-GRID!$B$69),0))</f>
        <v>28800</v>
      </c>
      <c r="J598" s="47" cm="1">
        <f t="array" ref="J598">IF($I$2="Открытый тариф",
INDEX(GRID!$B$47:$BI$57,MATCH(I$7,GRID!$A$47:$A$57,0),MATCH(1,($U$2=GRID!$B$31:$BI$31)*(КАЛЕНДАРЬ!$BI33=GRID!$B$33:$BI$33), 0)),
ROUNDUP(INDEX(GRID!$B$47:$BI$57,MATCH(I$7,GRID!$A$47:$A$57,0),MATCH(1,($U$2=GRID!$B$31:$BI$31)*(КАЛЕНДАРЬ!$BI33=GRID!$B$33:$BI$33),0))*(1-GRID!$B$69),0))</f>
        <v>28800</v>
      </c>
      <c r="K598" s="47" cm="1">
        <f t="array" ref="K598">IF($I$2="Открытый тариф",
INDEX(GRID!$B$34:$BI$44,MATCH(K$7,GRID!$A$34:$A$44,0),MATCH(1,($U$2=GRID!$B$31:$BI$31)*(КАЛЕНДАРЬ!$BI33=GRID!$B$33:$BI$33), 0)),
ROUNDUP(INDEX(GRID!$B$34:$BI$44,MATCH(K$7,GRID!$A$34:$A$44,0),MATCH(1,($U$2=GRID!$B$31:$BI$31)*(КАЛЕНДАРЬ!$BI33=GRID!$B$33:$BI$33),0))*(1-GRID!$B$69),0))</f>
        <v>29900</v>
      </c>
      <c r="L598" s="47" cm="1">
        <f t="array" ref="L598">IF($I$2="Открытый тариф",
INDEX(GRID!$B$47:$BI$57,MATCH(K$7,GRID!$A$47:$A$57,0),MATCH(1,($U$2=GRID!$B$31:$BI$31)*(КАЛЕНДАРЬ!$BI33=GRID!$B$33:$BI$33), 0)),
ROUNDUP(INDEX(GRID!$B$47:$BI$57,MATCH(K$7,GRID!$A$47:$A$57,0),MATCH(1,($U$2=GRID!$B$31:$BI$31)*(КАЛЕНДАРЬ!$BI33=GRID!$B$33:$BI$33),0))*(1-GRID!$B$69),0))</f>
        <v>29900</v>
      </c>
      <c r="M598" s="47" cm="1">
        <f t="array" ref="M598">IF($I$2="Открытый тариф",
INDEX(GRID!$B$34:$BI$44,MATCH(M$7,GRID!$A$34:$A$44,0),MATCH(1,($U$2=GRID!$B$31:$BI$31)*(КАЛЕНДАРЬ!$BI33=GRID!$B$33:$BI$33), 0)),
ROUNDUP(INDEX(GRID!$B$34:$BI$44,MATCH(M$7,GRID!$A$34:$A$44,0),MATCH(1,($U$2=GRID!$B$31:$BI$31)*(КАЛЕНДАРЬ!$BI33=GRID!$B$33:$BI$33),0))*(1-GRID!$B$69),0))</f>
        <v>31900</v>
      </c>
      <c r="N598" s="47" cm="1">
        <f t="array" ref="N598">IF($I$2="Открытый тариф",
INDEX(GRID!$B$47:$BI$57,MATCH(M$7,GRID!$A$47:$A$57,0),MATCH(1,($U$2=GRID!$B$31:$BI$31)*(КАЛЕНДАРЬ!$BI33=GRID!$B$33:$BI$33), 0)),
ROUNDUP(INDEX(GRID!$B$47:$BI$57,MATCH(M$7,GRID!$A$47:$A$57,0),MATCH(1,($U$2=GRID!$B$31:$BI$31)*(КАЛЕНДАРЬ!$BI33=GRID!$B$33:$BI$33),0))*(1-GRID!$B$69),0))</f>
        <v>31900</v>
      </c>
      <c r="O598" s="49" t="s">
        <v>101</v>
      </c>
      <c r="P598" s="49" t="s">
        <v>101</v>
      </c>
      <c r="Q598" s="49" t="s">
        <v>101</v>
      </c>
      <c r="R598" s="49" t="s">
        <v>101</v>
      </c>
      <c r="S598" s="49" t="s">
        <v>101</v>
      </c>
      <c r="T598" s="49" t="s">
        <v>101</v>
      </c>
      <c r="U598" s="49" t="s">
        <v>101</v>
      </c>
      <c r="V598" s="49" t="s">
        <v>101</v>
      </c>
      <c r="W598" s="49" t="s">
        <v>101</v>
      </c>
      <c r="X598" s="49" t="s">
        <v>101</v>
      </c>
      <c r="Y598" s="146"/>
    </row>
    <row r="599" spans="1:28" x14ac:dyDescent="0.2">
      <c r="A599" s="117" t="s">
        <v>43</v>
      </c>
      <c r="B599" s="117">
        <v>31</v>
      </c>
      <c r="C599" s="47" cm="1">
        <f t="array" ref="C599">IF($I$2="Открытый тариф",
INDEX(GRID!$B$34:$BI$44,MATCH(C$7,GRID!$A$34:$A$44,0),MATCH(1,($U$2=GRID!$B$31:$BI$31)*(КАЛЕНДАРЬ!$BI34=GRID!$B$33:$BI$33), 0)),
ROUNDUP(INDEX(GRID!$B$34:$BI$44,MATCH(C$7,GRID!$A$34:$A$44,0),MATCH(1,($U$2=GRID!$B$31:$BI$31)*(КАЛЕНДАРЬ!$BI34=GRID!$B$33:$BI$33),0))*(1-GRID!$B$69),0))</f>
        <v>23700</v>
      </c>
      <c r="D599" s="47" cm="1">
        <f t="array" ref="D599">IF($I$2="Открытый тариф",
INDEX(GRID!$B$47:$BI$57,MATCH(C$7,GRID!$A$47:$A$57,0),MATCH(1,($U$2=GRID!$B$31:$BI$31)*(КАЛЕНДАРЬ!$BI34=GRID!$B$33:$BI$33), 0)),
ROUNDUP(INDEX(GRID!$B$47:$BI$57,MATCH(C$7,GRID!$A$47:$A$57,0),MATCH(1,($U$2=GRID!$B$31:$BI$31)*(КАЛЕНДАРЬ!$BI34=GRID!$B$33:$BI$33),0))*(1-GRID!$B$69),0))</f>
        <v>23700</v>
      </c>
      <c r="E599" s="47" cm="1">
        <f t="array" ref="E599">IF($I$2="Открытый тариф",
INDEX(GRID!$B$34:$BI$44,MATCH(E$7,GRID!$A$34:$A$44,0),MATCH(1,($U$2=GRID!$B$31:$BI$31)*(КАЛЕНДАРЬ!$BI34=GRID!$B$33:$BI$33), 0)),
ROUNDUP(INDEX(GRID!$B$34:$BI$44,MATCH(E$7,GRID!$A$34:$A$44,0),MATCH(1,($U$2=GRID!$B$31:$BI$31)*(КАЛЕНДАРЬ!$BI34=GRID!$B$33:$BI$33),0))*(1-GRID!$B$69),0))</f>
        <v>25700</v>
      </c>
      <c r="F599" s="47" cm="1">
        <f t="array" ref="F599">IF($I$2="Открытый тариф",
INDEX(GRID!$B$47:$BI$57,MATCH(E$7,GRID!$A$47:$A$57,0),MATCH(1,($U$2=GRID!$B$31:$BI$31)*(КАЛЕНДАРЬ!$BI34=GRID!$B$33:$BI$33), 0)),
ROUNDUP(INDEX(GRID!$B$47:$BI$57,MATCH(E$7,GRID!$A$47:$A$57,0),MATCH(1,($U$2=GRID!$B$31:$BI$31)*(КАЛЕНДАРЬ!$BI34=GRID!$B$33:$BI$33),0))*(1-GRID!$B$69),0))</f>
        <v>25700</v>
      </c>
      <c r="G599" s="47" cm="1">
        <f t="array" ref="G599">IF($I$2="Открытый тариф",
INDEX(GRID!$B$34:$BI$44,MATCH(G$7,GRID!$A$34:$A$44,0),MATCH(1,($U$2=GRID!$B$31:$BI$31)*(КАЛЕНДАРЬ!$BI34=GRID!$B$33:$BI$33), 0)),
ROUNDUP(INDEX(GRID!$B$34:$BI$44,MATCH(G$7,GRID!$A$34:$A$44,0),MATCH(1,($U$2=GRID!$B$31:$BI$31)*(КАЛЕНДАРЬ!$BI34=GRID!$B$33:$BI$33),0))*(1-GRID!$B$69),0))</f>
        <v>26800</v>
      </c>
      <c r="H599" s="47" cm="1">
        <f t="array" ref="H599">IF($I$2="Открытый тариф",
INDEX(GRID!$B$47:$BI$57,MATCH(G$7,GRID!$A$47:$A$57,0),MATCH(1,($U$2=GRID!$B$31:$BI$31)*(КАЛЕНДАРЬ!$BI34=GRID!$B$33:$BI$33), 0)),
ROUNDUP(INDEX(GRID!$B$47:$BI$57,MATCH(G$7,GRID!$A$47:$A$57,0),MATCH(1,($U$2=GRID!$B$31:$BI$31)*(КАЛЕНДАРЬ!$BI34=GRID!$B$33:$BI$33),0))*(1-GRID!$B$69),0))</f>
        <v>26800</v>
      </c>
      <c r="I599" s="47" cm="1">
        <f t="array" ref="I599">IF($I$2="Открытый тариф",
INDEX(GRID!$B$34:$BI$44,MATCH(I$7,GRID!$A$34:$A$44,0),MATCH(1,($U$2=GRID!$B$31:$BI$31)*(КАЛЕНДАРЬ!$BI34=GRID!$B$33:$BI$33), 0)),
ROUNDUP(INDEX(GRID!$B$34:$BI$44,MATCH(I$7,GRID!$A$34:$A$44,0),MATCH(1,($U$2=GRID!$B$31:$BI$31)*(КАЛЕНДАРЬ!$BI34=GRID!$B$33:$BI$33),0))*(1-GRID!$B$69),0))</f>
        <v>28800</v>
      </c>
      <c r="J599" s="47" cm="1">
        <f t="array" ref="J599">IF($I$2="Открытый тариф",
INDEX(GRID!$B$47:$BI$57,MATCH(I$7,GRID!$A$47:$A$57,0),MATCH(1,($U$2=GRID!$B$31:$BI$31)*(КАЛЕНДАРЬ!$BI34=GRID!$B$33:$BI$33), 0)),
ROUNDUP(INDEX(GRID!$B$47:$BI$57,MATCH(I$7,GRID!$A$47:$A$57,0),MATCH(1,($U$2=GRID!$B$31:$BI$31)*(КАЛЕНДАРЬ!$BI34=GRID!$B$33:$BI$33),0))*(1-GRID!$B$69),0))</f>
        <v>28800</v>
      </c>
      <c r="K599" s="47" cm="1">
        <f t="array" ref="K599">IF($I$2="Открытый тариф",
INDEX(GRID!$B$34:$BI$44,MATCH(K$7,GRID!$A$34:$A$44,0),MATCH(1,($U$2=GRID!$B$31:$BI$31)*(КАЛЕНДАРЬ!$BI34=GRID!$B$33:$BI$33), 0)),
ROUNDUP(INDEX(GRID!$B$34:$BI$44,MATCH(K$7,GRID!$A$34:$A$44,0),MATCH(1,($U$2=GRID!$B$31:$BI$31)*(КАЛЕНДАРЬ!$BI34=GRID!$B$33:$BI$33),0))*(1-GRID!$B$69),0))</f>
        <v>29900</v>
      </c>
      <c r="L599" s="47" cm="1">
        <f t="array" ref="L599">IF($I$2="Открытый тариф",
INDEX(GRID!$B$47:$BI$57,MATCH(K$7,GRID!$A$47:$A$57,0),MATCH(1,($U$2=GRID!$B$31:$BI$31)*(КАЛЕНДАРЬ!$BI34=GRID!$B$33:$BI$33), 0)),
ROUNDUP(INDEX(GRID!$B$47:$BI$57,MATCH(K$7,GRID!$A$47:$A$57,0),MATCH(1,($U$2=GRID!$B$31:$BI$31)*(КАЛЕНДАРЬ!$BI34=GRID!$B$33:$BI$33),0))*(1-GRID!$B$69),0))</f>
        <v>29900</v>
      </c>
      <c r="M599" s="47" cm="1">
        <f t="array" ref="M599">IF($I$2="Открытый тариф",
INDEX(GRID!$B$34:$BI$44,MATCH(M$7,GRID!$A$34:$A$44,0),MATCH(1,($U$2=GRID!$B$31:$BI$31)*(КАЛЕНДАРЬ!$BI34=GRID!$B$33:$BI$33), 0)),
ROUNDUP(INDEX(GRID!$B$34:$BI$44,MATCH(M$7,GRID!$A$34:$A$44,0),MATCH(1,($U$2=GRID!$B$31:$BI$31)*(КАЛЕНДАРЬ!$BI34=GRID!$B$33:$BI$33),0))*(1-GRID!$B$69),0))</f>
        <v>31900</v>
      </c>
      <c r="N599" s="47" cm="1">
        <f t="array" ref="N599">IF($I$2="Открытый тариф",
INDEX(GRID!$B$47:$BI$57,MATCH(M$7,GRID!$A$47:$A$57,0),MATCH(1,($U$2=GRID!$B$31:$BI$31)*(КАЛЕНДАРЬ!$BI34=GRID!$B$33:$BI$33), 0)),
ROUNDUP(INDEX(GRID!$B$47:$BI$57,MATCH(M$7,GRID!$A$47:$A$57,0),MATCH(1,($U$2=GRID!$B$31:$BI$31)*(КАЛЕНДАРЬ!$BI34=GRID!$B$33:$BI$33),0))*(1-GRID!$B$69),0))</f>
        <v>31900</v>
      </c>
      <c r="O599" s="49" t="s">
        <v>101</v>
      </c>
      <c r="P599" s="49" t="s">
        <v>101</v>
      </c>
      <c r="Q599" s="49" t="s">
        <v>101</v>
      </c>
      <c r="R599" s="49" t="s">
        <v>101</v>
      </c>
      <c r="S599" s="49" t="s">
        <v>101</v>
      </c>
      <c r="T599" s="49" t="s">
        <v>101</v>
      </c>
      <c r="U599" s="49" t="s">
        <v>101</v>
      </c>
      <c r="V599" s="49" t="s">
        <v>101</v>
      </c>
      <c r="W599" s="49" t="s">
        <v>101</v>
      </c>
      <c r="X599" s="49" t="s">
        <v>101</v>
      </c>
      <c r="Y599" s="146"/>
    </row>
    <row r="600" spans="1:28" x14ac:dyDescent="0.2">
      <c r="A600" s="134"/>
      <c r="B600" s="134"/>
      <c r="C600" s="134"/>
      <c r="D600" s="134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  <c r="AA600" s="134"/>
      <c r="AB600" s="134"/>
    </row>
    <row r="601" spans="1:28" x14ac:dyDescent="0.2">
      <c r="A601" s="210" t="s">
        <v>109</v>
      </c>
      <c r="B601" s="210"/>
      <c r="C601" s="210"/>
      <c r="D601" s="210"/>
      <c r="E601" s="210"/>
      <c r="F601" s="210"/>
      <c r="G601" s="210"/>
      <c r="H601" s="210"/>
      <c r="I601" s="210"/>
      <c r="J601" s="210"/>
      <c r="K601" s="210"/>
      <c r="L601" s="210"/>
      <c r="M601" s="210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199"/>
    </row>
    <row r="602" spans="1:28" x14ac:dyDescent="0.2">
      <c r="A602" s="211" t="s">
        <v>181</v>
      </c>
      <c r="B602" s="212"/>
      <c r="C602" s="212"/>
      <c r="D602" s="212"/>
      <c r="E602" s="212"/>
      <c r="F602" s="212"/>
      <c r="G602" s="212"/>
      <c r="H602" s="212"/>
      <c r="I602" s="212"/>
      <c r="J602" s="212"/>
      <c r="K602" s="212"/>
      <c r="L602" s="212"/>
      <c r="M602" s="212"/>
      <c r="N602" s="212"/>
      <c r="O602" s="212"/>
      <c r="P602" s="212"/>
      <c r="Q602" s="212"/>
      <c r="R602" s="212"/>
      <c r="S602" s="212"/>
      <c r="T602" s="212"/>
      <c r="U602" s="212"/>
      <c r="V602" s="212"/>
      <c r="W602" s="212"/>
      <c r="X602" s="212"/>
      <c r="Y602" s="199"/>
    </row>
    <row r="603" spans="1:28" x14ac:dyDescent="0.2">
      <c r="A603" s="213" t="s">
        <v>39</v>
      </c>
      <c r="B603" s="214"/>
      <c r="C603" s="217" t="s">
        <v>85</v>
      </c>
      <c r="D603" s="218"/>
      <c r="E603" s="219" t="s">
        <v>86</v>
      </c>
      <c r="F603" s="220"/>
      <c r="G603" s="221" t="s">
        <v>186</v>
      </c>
      <c r="H603" s="222"/>
      <c r="I603" s="223" t="s">
        <v>187</v>
      </c>
      <c r="J603" s="224"/>
      <c r="K603" s="225" t="s">
        <v>88</v>
      </c>
      <c r="L603" s="225"/>
      <c r="M603" s="226" t="s">
        <v>89</v>
      </c>
      <c r="N603" s="227"/>
      <c r="O603" s="228" t="s">
        <v>94</v>
      </c>
      <c r="P603" s="229"/>
      <c r="Q603" s="230" t="s">
        <v>188</v>
      </c>
      <c r="R603" s="230"/>
      <c r="S603" s="231" t="s">
        <v>189</v>
      </c>
      <c r="T603" s="231"/>
      <c r="U603" s="232" t="s">
        <v>91</v>
      </c>
      <c r="V603" s="233"/>
      <c r="W603" s="234" t="s">
        <v>96</v>
      </c>
      <c r="X603" s="235"/>
      <c r="Y603" s="199"/>
    </row>
    <row r="604" spans="1:28" x14ac:dyDescent="0.2">
      <c r="A604" s="215"/>
      <c r="B604" s="216"/>
      <c r="C604" s="45" t="s">
        <v>40</v>
      </c>
      <c r="D604" s="45" t="s">
        <v>41</v>
      </c>
      <c r="E604" s="45" t="s">
        <v>40</v>
      </c>
      <c r="F604" s="45" t="s">
        <v>41</v>
      </c>
      <c r="G604" s="45" t="s">
        <v>40</v>
      </c>
      <c r="H604" s="45" t="s">
        <v>41</v>
      </c>
      <c r="I604" s="45" t="s">
        <v>40</v>
      </c>
      <c r="J604" s="45" t="s">
        <v>41</v>
      </c>
      <c r="K604" s="45" t="s">
        <v>40</v>
      </c>
      <c r="L604" s="45" t="s">
        <v>41</v>
      </c>
      <c r="M604" s="45" t="s">
        <v>40</v>
      </c>
      <c r="N604" s="45" t="s">
        <v>41</v>
      </c>
      <c r="O604" s="45" t="s">
        <v>40</v>
      </c>
      <c r="P604" s="45" t="s">
        <v>41</v>
      </c>
      <c r="Q604" s="45" t="s">
        <v>40</v>
      </c>
      <c r="R604" s="45" t="s">
        <v>41</v>
      </c>
      <c r="S604" s="45" t="s">
        <v>40</v>
      </c>
      <c r="T604" s="45" t="s">
        <v>41</v>
      </c>
      <c r="U604" s="45" t="s">
        <v>40</v>
      </c>
      <c r="V604" s="45" t="s">
        <v>41</v>
      </c>
      <c r="W604" s="45" t="s">
        <v>40</v>
      </c>
      <c r="X604" s="45" t="s">
        <v>41</v>
      </c>
      <c r="Y604" s="199"/>
    </row>
    <row r="605" spans="1:28" x14ac:dyDescent="0.2">
      <c r="A605" s="117" t="s">
        <v>44</v>
      </c>
      <c r="B605" s="117">
        <v>1</v>
      </c>
      <c r="C605" s="47" cm="1">
        <f t="array" ref="C605">IF($I$2="Открытый тариф",
INDEX(GRID!$B$34:$BI$44,MATCH(C$7,GRID!$A$34:$A$44,0),MATCH(1,($U$2=GRID!$B$31:$BI$31)*(КАЛЕНДАРЬ!$BL4=GRID!$B$33:$BI$33), 0)),
ROUNDUP(INDEX(GRID!$B$34:$BI$44,MATCH(C$7,GRID!$A$34:$A$44,0),MATCH(1,($U$2=GRID!$B$31:$BI$31)*(КАЛЕНДАРЬ!$BL4=GRID!$B$33:$BI$33),0))*(1-GRID!$B$69),0))</f>
        <v>23700</v>
      </c>
      <c r="D605" s="47" cm="1">
        <f t="array" ref="D605">IF($I$2="Открытый тариф",
INDEX(GRID!$B$47:$BI$57,MATCH(C$7,GRID!$A$47:$A$57,0),MATCH(1,($U$2=GRID!$B$31:$BI$31)*(КАЛЕНДАРЬ!$BL4=GRID!$B$33:$BI$33), 0)),
ROUNDUP(INDEX(GRID!$B$47:$BI$57,MATCH(C$7,GRID!$A$47:$A$57,0),MATCH(1,($U$2=GRID!$B$31:$BI$31)*(КАЛЕНДАРЬ!$BL4=GRID!$B$33:$BI$33),0))*(1-GRID!$B$69),0))</f>
        <v>23700</v>
      </c>
      <c r="E605" s="47" cm="1">
        <f t="array" ref="E605">IF($I$2="Открытый тариф",
INDEX(GRID!$B$34:$BI$44,MATCH(E$7,GRID!$A$34:$A$44,0),MATCH(1,($U$2=GRID!$B$31:$BI$31)*(КАЛЕНДАРЬ!$BL4=GRID!$B$33:$BI$33), 0)),
ROUNDUP(INDEX(GRID!$B$34:$BI$44,MATCH(E$7,GRID!$A$34:$A$44,0),MATCH(1,($U$2=GRID!$B$31:$BI$31)*(КАЛЕНДАРЬ!$BL4=GRID!$B$33:$BI$33),0))*(1-GRID!$B$69),0))</f>
        <v>25700</v>
      </c>
      <c r="F605" s="47" cm="1">
        <f t="array" ref="F605">IF($I$2="Открытый тариф",
INDEX(GRID!$B$47:$BI$57,MATCH(E$7,GRID!$A$47:$A$57,0),MATCH(1,($U$2=GRID!$B$31:$BI$31)*(КАЛЕНДАРЬ!$BL4=GRID!$B$33:$BI$33), 0)),
ROUNDUP(INDEX(GRID!$B$47:$BI$57,MATCH(E$7,GRID!$A$47:$A$57,0),MATCH(1,($U$2=GRID!$B$31:$BI$31)*(КАЛЕНДАРЬ!$BL4=GRID!$B$33:$BI$33),0))*(1-GRID!$B$69),0))</f>
        <v>25700</v>
      </c>
      <c r="G605" s="47" cm="1">
        <f t="array" ref="G605">IF($I$2="Открытый тариф",
INDEX(GRID!$B$34:$BI$44,MATCH(G$7,GRID!$A$34:$A$44,0),MATCH(1,($U$2=GRID!$B$31:$BI$31)*(КАЛЕНДАРЬ!$BL4=GRID!$B$33:$BI$33), 0)),
ROUNDUP(INDEX(GRID!$B$34:$BI$44,MATCH(G$7,GRID!$A$34:$A$44,0),MATCH(1,($U$2=GRID!$B$31:$BI$31)*(КАЛЕНДАРЬ!$BL4=GRID!$B$33:$BI$33),0))*(1-GRID!$B$69),0))</f>
        <v>26800</v>
      </c>
      <c r="H605" s="47" cm="1">
        <f t="array" ref="H605">IF($I$2="Открытый тариф",
INDEX(GRID!$B$47:$BI$57,MATCH(G$7,GRID!$A$47:$A$57,0),MATCH(1,($U$2=GRID!$B$31:$BI$31)*(КАЛЕНДАРЬ!$BL4=GRID!$B$33:$BI$33), 0)),
ROUNDUP(INDEX(GRID!$B$47:$BI$57,MATCH(G$7,GRID!$A$47:$A$57,0),MATCH(1,($U$2=GRID!$B$31:$BI$31)*(КАЛЕНДАРЬ!$BL4=GRID!$B$33:$BI$33),0))*(1-GRID!$B$69),0))</f>
        <v>26800</v>
      </c>
      <c r="I605" s="47" cm="1">
        <f t="array" ref="I605">IF($I$2="Открытый тариф",
INDEX(GRID!$B$34:$BI$44,MATCH(I$7,GRID!$A$34:$A$44,0),MATCH(1,($U$2=GRID!$B$31:$BI$31)*(КАЛЕНДАРЬ!$BL4=GRID!$B$33:$BI$33), 0)),
ROUNDUP(INDEX(GRID!$B$34:$BI$44,MATCH(I$7,GRID!$A$34:$A$44,0),MATCH(1,($U$2=GRID!$B$31:$BI$31)*(КАЛЕНДАРЬ!$BL4=GRID!$B$33:$BI$33),0))*(1-GRID!$B$69),0))</f>
        <v>28800</v>
      </c>
      <c r="J605" s="47" cm="1">
        <f t="array" ref="J605">IF($I$2="Открытый тариф",
INDEX(GRID!$B$47:$BI$57,MATCH(I$7,GRID!$A$47:$A$57,0),MATCH(1,($U$2=GRID!$B$31:$BI$31)*(КАЛЕНДАРЬ!$BL4=GRID!$B$33:$BI$33), 0)),
ROUNDUP(INDEX(GRID!$B$47:$BI$57,MATCH(I$7,GRID!$A$47:$A$57,0),MATCH(1,($U$2=GRID!$B$31:$BI$31)*(КАЛЕНДАРЬ!$BL4=GRID!$B$33:$BI$33),0))*(1-GRID!$B$69),0))</f>
        <v>28800</v>
      </c>
      <c r="K605" s="47" cm="1">
        <f t="array" ref="K605">IF($I$2="Открытый тариф",
INDEX(GRID!$B$34:$BI$44,MATCH(K$7,GRID!$A$34:$A$44,0),MATCH(1,($U$2=GRID!$B$31:$BI$31)*(КАЛЕНДАРЬ!$BL4=GRID!$B$33:$BI$33), 0)),
ROUNDUP(INDEX(GRID!$B$34:$BI$44,MATCH(K$7,GRID!$A$34:$A$44,0),MATCH(1,($U$2=GRID!$B$31:$BI$31)*(КАЛЕНДАРЬ!$BL4=GRID!$B$33:$BI$33),0))*(1-GRID!$B$69),0))</f>
        <v>29900</v>
      </c>
      <c r="L605" s="47" cm="1">
        <f t="array" ref="L605">IF($I$2="Открытый тариф",
INDEX(GRID!$B$47:$BI$57,MATCH(K$7,GRID!$A$47:$A$57,0),MATCH(1,($U$2=GRID!$B$31:$BI$31)*(КАЛЕНДАРЬ!$BL4=GRID!$B$33:$BI$33), 0)),
ROUNDUP(INDEX(GRID!$B$47:$BI$57,MATCH(K$7,GRID!$A$47:$A$57,0),MATCH(1,($U$2=GRID!$B$31:$BI$31)*(КАЛЕНДАРЬ!$BL4=GRID!$B$33:$BI$33),0))*(1-GRID!$B$69),0))</f>
        <v>29900</v>
      </c>
      <c r="M605" s="47" cm="1">
        <f t="array" ref="M605">IF($I$2="Открытый тариф",
INDEX(GRID!$B$34:$BI$44,MATCH(M$7,GRID!$A$34:$A$44,0),MATCH(1,($U$2=GRID!$B$31:$BI$31)*(КАЛЕНДАРЬ!$BL4=GRID!$B$33:$BI$33), 0)),
ROUNDUP(INDEX(GRID!$B$34:$BI$44,MATCH(M$7,GRID!$A$34:$A$44,0),MATCH(1,($U$2=GRID!$B$31:$BI$31)*(КАЛЕНДАРЬ!$BL4=GRID!$B$33:$BI$33),0))*(1-GRID!$B$69),0))</f>
        <v>31900</v>
      </c>
      <c r="N605" s="47" cm="1">
        <f t="array" ref="N605">IF($I$2="Открытый тариф",
INDEX(GRID!$B$47:$BI$57,MATCH(M$7,GRID!$A$47:$A$57,0),MATCH(1,($U$2=GRID!$B$31:$BI$31)*(КАЛЕНДАРЬ!$BL4=GRID!$B$33:$BI$33), 0)),
ROUNDUP(INDEX(GRID!$B$47:$BI$57,MATCH(M$7,GRID!$A$47:$A$57,0),MATCH(1,($U$2=GRID!$B$31:$BI$31)*(КАЛЕНДАРЬ!$BL4=GRID!$B$33:$BI$33),0))*(1-GRID!$B$69),0))</f>
        <v>31900</v>
      </c>
      <c r="O605" s="49" t="s">
        <v>101</v>
      </c>
      <c r="P605" s="49" t="s">
        <v>101</v>
      </c>
      <c r="Q605" s="49" t="s">
        <v>101</v>
      </c>
      <c r="R605" s="49" t="s">
        <v>101</v>
      </c>
      <c r="S605" s="49" t="s">
        <v>101</v>
      </c>
      <c r="T605" s="49" t="s">
        <v>101</v>
      </c>
      <c r="U605" s="49" t="s">
        <v>101</v>
      </c>
      <c r="V605" s="49" t="s">
        <v>101</v>
      </c>
      <c r="W605" s="49" t="s">
        <v>101</v>
      </c>
      <c r="X605" s="49" t="s">
        <v>101</v>
      </c>
      <c r="Y605" s="199"/>
    </row>
    <row r="606" spans="1:28" x14ac:dyDescent="0.2">
      <c r="A606" s="117" t="s">
        <v>45</v>
      </c>
      <c r="B606" s="117">
        <v>2</v>
      </c>
      <c r="C606" s="47" cm="1">
        <f t="array" ref="C606">IF($I$2="Открытый тариф",
INDEX(GRID!$B$34:$BI$44,MATCH(C$7,GRID!$A$34:$A$44,0),MATCH(1,($U$2=GRID!$B$31:$BI$31)*(КАЛЕНДАРЬ!$BL5=GRID!$B$33:$BI$33), 0)),
ROUNDUP(INDEX(GRID!$B$34:$BI$44,MATCH(C$7,GRID!$A$34:$A$44,0),MATCH(1,($U$2=GRID!$B$31:$BI$31)*(КАЛЕНДАРЬ!$BL5=GRID!$B$33:$BI$33),0))*(1-GRID!$B$69),0))</f>
        <v>23700</v>
      </c>
      <c r="D606" s="47" cm="1">
        <f t="array" ref="D606">IF($I$2="Открытый тариф",
INDEX(GRID!$B$47:$BI$57,MATCH(C$7,GRID!$A$47:$A$57,0),MATCH(1,($U$2=GRID!$B$31:$BI$31)*(КАЛЕНДАРЬ!$BL5=GRID!$B$33:$BI$33), 0)),
ROUNDUP(INDEX(GRID!$B$47:$BI$57,MATCH(C$7,GRID!$A$47:$A$57,0),MATCH(1,($U$2=GRID!$B$31:$BI$31)*(КАЛЕНДАРЬ!$BL5=GRID!$B$33:$BI$33),0))*(1-GRID!$B$69),0))</f>
        <v>23700</v>
      </c>
      <c r="E606" s="47" cm="1">
        <f t="array" ref="E606">IF($I$2="Открытый тариф",
INDEX(GRID!$B$34:$BI$44,MATCH(E$7,GRID!$A$34:$A$44,0),MATCH(1,($U$2=GRID!$B$31:$BI$31)*(КАЛЕНДАРЬ!$BL5=GRID!$B$33:$BI$33), 0)),
ROUNDUP(INDEX(GRID!$B$34:$BI$44,MATCH(E$7,GRID!$A$34:$A$44,0),MATCH(1,($U$2=GRID!$B$31:$BI$31)*(КАЛЕНДАРЬ!$BL5=GRID!$B$33:$BI$33),0))*(1-GRID!$B$69),0))</f>
        <v>25700</v>
      </c>
      <c r="F606" s="47" cm="1">
        <f t="array" ref="F606">IF($I$2="Открытый тариф",
INDEX(GRID!$B$47:$BI$57,MATCH(E$7,GRID!$A$47:$A$57,0),MATCH(1,($U$2=GRID!$B$31:$BI$31)*(КАЛЕНДАРЬ!$BL5=GRID!$B$33:$BI$33), 0)),
ROUNDUP(INDEX(GRID!$B$47:$BI$57,MATCH(E$7,GRID!$A$47:$A$57,0),MATCH(1,($U$2=GRID!$B$31:$BI$31)*(КАЛЕНДАРЬ!$BL5=GRID!$B$33:$BI$33),0))*(1-GRID!$B$69),0))</f>
        <v>25700</v>
      </c>
      <c r="G606" s="47" cm="1">
        <f t="array" ref="G606">IF($I$2="Открытый тариф",
INDEX(GRID!$B$34:$BI$44,MATCH(G$7,GRID!$A$34:$A$44,0),MATCH(1,($U$2=GRID!$B$31:$BI$31)*(КАЛЕНДАРЬ!$BL5=GRID!$B$33:$BI$33), 0)),
ROUNDUP(INDEX(GRID!$B$34:$BI$44,MATCH(G$7,GRID!$A$34:$A$44,0),MATCH(1,($U$2=GRID!$B$31:$BI$31)*(КАЛЕНДАРЬ!$BL5=GRID!$B$33:$BI$33),0))*(1-GRID!$B$69),0))</f>
        <v>26800</v>
      </c>
      <c r="H606" s="47" cm="1">
        <f t="array" ref="H606">IF($I$2="Открытый тариф",
INDEX(GRID!$B$47:$BI$57,MATCH(G$7,GRID!$A$47:$A$57,0),MATCH(1,($U$2=GRID!$B$31:$BI$31)*(КАЛЕНДАРЬ!$BL5=GRID!$B$33:$BI$33), 0)),
ROUNDUP(INDEX(GRID!$B$47:$BI$57,MATCH(G$7,GRID!$A$47:$A$57,0),MATCH(1,($U$2=GRID!$B$31:$BI$31)*(КАЛЕНДАРЬ!$BL5=GRID!$B$33:$BI$33),0))*(1-GRID!$B$69),0))</f>
        <v>26800</v>
      </c>
      <c r="I606" s="47" cm="1">
        <f t="array" ref="I606">IF($I$2="Открытый тариф",
INDEX(GRID!$B$34:$BI$44,MATCH(I$7,GRID!$A$34:$A$44,0),MATCH(1,($U$2=GRID!$B$31:$BI$31)*(КАЛЕНДАРЬ!$BL5=GRID!$B$33:$BI$33), 0)),
ROUNDUP(INDEX(GRID!$B$34:$BI$44,MATCH(I$7,GRID!$A$34:$A$44,0),MATCH(1,($U$2=GRID!$B$31:$BI$31)*(КАЛЕНДАРЬ!$BL5=GRID!$B$33:$BI$33),0))*(1-GRID!$B$69),0))</f>
        <v>28800</v>
      </c>
      <c r="J606" s="47" cm="1">
        <f t="array" ref="J606">IF($I$2="Открытый тариф",
INDEX(GRID!$B$47:$BI$57,MATCH(I$7,GRID!$A$47:$A$57,0),MATCH(1,($U$2=GRID!$B$31:$BI$31)*(КАЛЕНДАРЬ!$BL5=GRID!$B$33:$BI$33), 0)),
ROUNDUP(INDEX(GRID!$B$47:$BI$57,MATCH(I$7,GRID!$A$47:$A$57,0),MATCH(1,($U$2=GRID!$B$31:$BI$31)*(КАЛЕНДАРЬ!$BL5=GRID!$B$33:$BI$33),0))*(1-GRID!$B$69),0))</f>
        <v>28800</v>
      </c>
      <c r="K606" s="47" cm="1">
        <f t="array" ref="K606">IF($I$2="Открытый тариф",
INDEX(GRID!$B$34:$BI$44,MATCH(K$7,GRID!$A$34:$A$44,0),MATCH(1,($U$2=GRID!$B$31:$BI$31)*(КАЛЕНДАРЬ!$BL5=GRID!$B$33:$BI$33), 0)),
ROUNDUP(INDEX(GRID!$B$34:$BI$44,MATCH(K$7,GRID!$A$34:$A$44,0),MATCH(1,($U$2=GRID!$B$31:$BI$31)*(КАЛЕНДАРЬ!$BL5=GRID!$B$33:$BI$33),0))*(1-GRID!$B$69),0))</f>
        <v>29900</v>
      </c>
      <c r="L606" s="47" cm="1">
        <f t="array" ref="L606">IF($I$2="Открытый тариф",
INDEX(GRID!$B$47:$BI$57,MATCH(K$7,GRID!$A$47:$A$57,0),MATCH(1,($U$2=GRID!$B$31:$BI$31)*(КАЛЕНДАРЬ!$BL5=GRID!$B$33:$BI$33), 0)),
ROUNDUP(INDEX(GRID!$B$47:$BI$57,MATCH(K$7,GRID!$A$47:$A$57,0),MATCH(1,($U$2=GRID!$B$31:$BI$31)*(КАЛЕНДАРЬ!$BL5=GRID!$B$33:$BI$33),0))*(1-GRID!$B$69),0))</f>
        <v>29900</v>
      </c>
      <c r="M606" s="47" cm="1">
        <f t="array" ref="M606">IF($I$2="Открытый тариф",
INDEX(GRID!$B$34:$BI$44,MATCH(M$7,GRID!$A$34:$A$44,0),MATCH(1,($U$2=GRID!$B$31:$BI$31)*(КАЛЕНДАРЬ!$BL5=GRID!$B$33:$BI$33), 0)),
ROUNDUP(INDEX(GRID!$B$34:$BI$44,MATCH(M$7,GRID!$A$34:$A$44,0),MATCH(1,($U$2=GRID!$B$31:$BI$31)*(КАЛЕНДАРЬ!$BL5=GRID!$B$33:$BI$33),0))*(1-GRID!$B$69),0))</f>
        <v>31900</v>
      </c>
      <c r="N606" s="47" cm="1">
        <f t="array" ref="N606">IF($I$2="Открытый тариф",
INDEX(GRID!$B$47:$BI$57,MATCH(M$7,GRID!$A$47:$A$57,0),MATCH(1,($U$2=GRID!$B$31:$BI$31)*(КАЛЕНДАРЬ!$BL5=GRID!$B$33:$BI$33), 0)),
ROUNDUP(INDEX(GRID!$B$47:$BI$57,MATCH(M$7,GRID!$A$47:$A$57,0),MATCH(1,($U$2=GRID!$B$31:$BI$31)*(КАЛЕНДАРЬ!$BL5=GRID!$B$33:$BI$33),0))*(1-GRID!$B$69),0))</f>
        <v>31900</v>
      </c>
      <c r="O606" s="49" t="s">
        <v>101</v>
      </c>
      <c r="P606" s="49" t="s">
        <v>101</v>
      </c>
      <c r="Q606" s="49" t="s">
        <v>101</v>
      </c>
      <c r="R606" s="49" t="s">
        <v>101</v>
      </c>
      <c r="S606" s="49" t="s">
        <v>101</v>
      </c>
      <c r="T606" s="49" t="s">
        <v>101</v>
      </c>
      <c r="U606" s="49" t="s">
        <v>101</v>
      </c>
      <c r="V606" s="49" t="s">
        <v>101</v>
      </c>
      <c r="W606" s="49" t="s">
        <v>101</v>
      </c>
      <c r="X606" s="49" t="s">
        <v>101</v>
      </c>
      <c r="Y606" s="199"/>
    </row>
    <row r="607" spans="1:28" x14ac:dyDescent="0.2">
      <c r="A607" s="117" t="s">
        <v>46</v>
      </c>
      <c r="B607" s="117">
        <v>3</v>
      </c>
      <c r="C607" s="47" cm="1">
        <f t="array" ref="C607">IF($I$2="Открытый тариф",
INDEX(GRID!$B$34:$BI$44,MATCH(C$7,GRID!$A$34:$A$44,0),MATCH(1,($U$2=GRID!$B$31:$BI$31)*(КАЛЕНДАРЬ!$BL6=GRID!$B$33:$BI$33), 0)),
ROUNDUP(INDEX(GRID!$B$34:$BI$44,MATCH(C$7,GRID!$A$34:$A$44,0),MATCH(1,($U$2=GRID!$B$31:$BI$31)*(КАЛЕНДАРЬ!$BL6=GRID!$B$33:$BI$33),0))*(1-GRID!$B$69),0))</f>
        <v>23700</v>
      </c>
      <c r="D607" s="47" cm="1">
        <f t="array" ref="D607">IF($I$2="Открытый тариф",
INDEX(GRID!$B$47:$BI$57,MATCH(C$7,GRID!$A$47:$A$57,0),MATCH(1,($U$2=GRID!$B$31:$BI$31)*(КАЛЕНДАРЬ!$BL6=GRID!$B$33:$BI$33), 0)),
ROUNDUP(INDEX(GRID!$B$47:$BI$57,MATCH(C$7,GRID!$A$47:$A$57,0),MATCH(1,($U$2=GRID!$B$31:$BI$31)*(КАЛЕНДАРЬ!$BL6=GRID!$B$33:$BI$33),0))*(1-GRID!$B$69),0))</f>
        <v>23700</v>
      </c>
      <c r="E607" s="47" cm="1">
        <f t="array" ref="E607">IF($I$2="Открытый тариф",
INDEX(GRID!$B$34:$BI$44,MATCH(E$7,GRID!$A$34:$A$44,0),MATCH(1,($U$2=GRID!$B$31:$BI$31)*(КАЛЕНДАРЬ!$BL6=GRID!$B$33:$BI$33), 0)),
ROUNDUP(INDEX(GRID!$B$34:$BI$44,MATCH(E$7,GRID!$A$34:$A$44,0),MATCH(1,($U$2=GRID!$B$31:$BI$31)*(КАЛЕНДАРЬ!$BL6=GRID!$B$33:$BI$33),0))*(1-GRID!$B$69),0))</f>
        <v>25700</v>
      </c>
      <c r="F607" s="47" cm="1">
        <f t="array" ref="F607">IF($I$2="Открытый тариф",
INDEX(GRID!$B$47:$BI$57,MATCH(E$7,GRID!$A$47:$A$57,0),MATCH(1,($U$2=GRID!$B$31:$BI$31)*(КАЛЕНДАРЬ!$BL6=GRID!$B$33:$BI$33), 0)),
ROUNDUP(INDEX(GRID!$B$47:$BI$57,MATCH(E$7,GRID!$A$47:$A$57,0),MATCH(1,($U$2=GRID!$B$31:$BI$31)*(КАЛЕНДАРЬ!$BL6=GRID!$B$33:$BI$33),0))*(1-GRID!$B$69),0))</f>
        <v>25700</v>
      </c>
      <c r="G607" s="47" cm="1">
        <f t="array" ref="G607">IF($I$2="Открытый тариф",
INDEX(GRID!$B$34:$BI$44,MATCH(G$7,GRID!$A$34:$A$44,0),MATCH(1,($U$2=GRID!$B$31:$BI$31)*(КАЛЕНДАРЬ!$BL6=GRID!$B$33:$BI$33), 0)),
ROUNDUP(INDEX(GRID!$B$34:$BI$44,MATCH(G$7,GRID!$A$34:$A$44,0),MATCH(1,($U$2=GRID!$B$31:$BI$31)*(КАЛЕНДАРЬ!$BL6=GRID!$B$33:$BI$33),0))*(1-GRID!$B$69),0))</f>
        <v>26800</v>
      </c>
      <c r="H607" s="47" cm="1">
        <f t="array" ref="H607">IF($I$2="Открытый тариф",
INDEX(GRID!$B$47:$BI$57,MATCH(G$7,GRID!$A$47:$A$57,0),MATCH(1,($U$2=GRID!$B$31:$BI$31)*(КАЛЕНДАРЬ!$BL6=GRID!$B$33:$BI$33), 0)),
ROUNDUP(INDEX(GRID!$B$47:$BI$57,MATCH(G$7,GRID!$A$47:$A$57,0),MATCH(1,($U$2=GRID!$B$31:$BI$31)*(КАЛЕНДАРЬ!$BL6=GRID!$B$33:$BI$33),0))*(1-GRID!$B$69),0))</f>
        <v>26800</v>
      </c>
      <c r="I607" s="47" cm="1">
        <f t="array" ref="I607">IF($I$2="Открытый тариф",
INDEX(GRID!$B$34:$BI$44,MATCH(I$7,GRID!$A$34:$A$44,0),MATCH(1,($U$2=GRID!$B$31:$BI$31)*(КАЛЕНДАРЬ!$BL6=GRID!$B$33:$BI$33), 0)),
ROUNDUP(INDEX(GRID!$B$34:$BI$44,MATCH(I$7,GRID!$A$34:$A$44,0),MATCH(1,($U$2=GRID!$B$31:$BI$31)*(КАЛЕНДАРЬ!$BL6=GRID!$B$33:$BI$33),0))*(1-GRID!$B$69),0))</f>
        <v>28800</v>
      </c>
      <c r="J607" s="47" cm="1">
        <f t="array" ref="J607">IF($I$2="Открытый тариф",
INDEX(GRID!$B$47:$BI$57,MATCH(I$7,GRID!$A$47:$A$57,0),MATCH(1,($U$2=GRID!$B$31:$BI$31)*(КАЛЕНДАРЬ!$BL6=GRID!$B$33:$BI$33), 0)),
ROUNDUP(INDEX(GRID!$B$47:$BI$57,MATCH(I$7,GRID!$A$47:$A$57,0),MATCH(1,($U$2=GRID!$B$31:$BI$31)*(КАЛЕНДАРЬ!$BL6=GRID!$B$33:$BI$33),0))*(1-GRID!$B$69),0))</f>
        <v>28800</v>
      </c>
      <c r="K607" s="47" cm="1">
        <f t="array" ref="K607">IF($I$2="Открытый тариф",
INDEX(GRID!$B$34:$BI$44,MATCH(K$7,GRID!$A$34:$A$44,0),MATCH(1,($U$2=GRID!$B$31:$BI$31)*(КАЛЕНДАРЬ!$BL6=GRID!$B$33:$BI$33), 0)),
ROUNDUP(INDEX(GRID!$B$34:$BI$44,MATCH(K$7,GRID!$A$34:$A$44,0),MATCH(1,($U$2=GRID!$B$31:$BI$31)*(КАЛЕНДАРЬ!$BL6=GRID!$B$33:$BI$33),0))*(1-GRID!$B$69),0))</f>
        <v>29900</v>
      </c>
      <c r="L607" s="47" cm="1">
        <f t="array" ref="L607">IF($I$2="Открытый тариф",
INDEX(GRID!$B$47:$BI$57,MATCH(K$7,GRID!$A$47:$A$57,0),MATCH(1,($U$2=GRID!$B$31:$BI$31)*(КАЛЕНДАРЬ!$BL6=GRID!$B$33:$BI$33), 0)),
ROUNDUP(INDEX(GRID!$B$47:$BI$57,MATCH(K$7,GRID!$A$47:$A$57,0),MATCH(1,($U$2=GRID!$B$31:$BI$31)*(КАЛЕНДАРЬ!$BL6=GRID!$B$33:$BI$33),0))*(1-GRID!$B$69),0))</f>
        <v>29900</v>
      </c>
      <c r="M607" s="47" cm="1">
        <f t="array" ref="M607">IF($I$2="Открытый тариф",
INDEX(GRID!$B$34:$BI$44,MATCH(M$7,GRID!$A$34:$A$44,0),MATCH(1,($U$2=GRID!$B$31:$BI$31)*(КАЛЕНДАРЬ!$BL6=GRID!$B$33:$BI$33), 0)),
ROUNDUP(INDEX(GRID!$B$34:$BI$44,MATCH(M$7,GRID!$A$34:$A$44,0),MATCH(1,($U$2=GRID!$B$31:$BI$31)*(КАЛЕНДАРЬ!$BL6=GRID!$B$33:$BI$33),0))*(1-GRID!$B$69),0))</f>
        <v>31900</v>
      </c>
      <c r="N607" s="47" cm="1">
        <f t="array" ref="N607">IF($I$2="Открытый тариф",
INDEX(GRID!$B$47:$BI$57,MATCH(M$7,GRID!$A$47:$A$57,0),MATCH(1,($U$2=GRID!$B$31:$BI$31)*(КАЛЕНДАРЬ!$BL6=GRID!$B$33:$BI$33), 0)),
ROUNDUP(INDEX(GRID!$B$47:$BI$57,MATCH(M$7,GRID!$A$47:$A$57,0),MATCH(1,($U$2=GRID!$B$31:$BI$31)*(КАЛЕНДАРЬ!$BL6=GRID!$B$33:$BI$33),0))*(1-GRID!$B$69),0))</f>
        <v>31900</v>
      </c>
      <c r="O607" s="49" t="s">
        <v>101</v>
      </c>
      <c r="P607" s="49" t="s">
        <v>101</v>
      </c>
      <c r="Q607" s="49" t="s">
        <v>101</v>
      </c>
      <c r="R607" s="49" t="s">
        <v>101</v>
      </c>
      <c r="S607" s="49" t="s">
        <v>101</v>
      </c>
      <c r="T607" s="49" t="s">
        <v>101</v>
      </c>
      <c r="U607" s="49" t="s">
        <v>101</v>
      </c>
      <c r="V607" s="49" t="s">
        <v>101</v>
      </c>
      <c r="W607" s="49" t="s">
        <v>101</v>
      </c>
      <c r="X607" s="49" t="s">
        <v>101</v>
      </c>
      <c r="Y607" s="199"/>
    </row>
    <row r="608" spans="1:28" x14ac:dyDescent="0.2">
      <c r="A608" s="117" t="s">
        <v>47</v>
      </c>
      <c r="B608" s="117">
        <v>4</v>
      </c>
      <c r="C608" s="47" cm="1">
        <f t="array" ref="C608">IF($I$2="Открытый тариф",
INDEX(GRID!$B$34:$BI$44,MATCH(C$7,GRID!$A$34:$A$44,0),MATCH(1,($U$2=GRID!$B$31:$BI$31)*(КАЛЕНДАРЬ!$BL7=GRID!$B$33:$BI$33), 0)),
ROUNDUP(INDEX(GRID!$B$34:$BI$44,MATCH(C$7,GRID!$A$34:$A$44,0),MATCH(1,($U$2=GRID!$B$31:$BI$31)*(КАЛЕНДАРЬ!$BL7=GRID!$B$33:$BI$33),0))*(1-GRID!$B$69),0))</f>
        <v>23700</v>
      </c>
      <c r="D608" s="47" cm="1">
        <f t="array" ref="D608">IF($I$2="Открытый тариф",
INDEX(GRID!$B$47:$BI$57,MATCH(C$7,GRID!$A$47:$A$57,0),MATCH(1,($U$2=GRID!$B$31:$BI$31)*(КАЛЕНДАРЬ!$BL7=GRID!$B$33:$BI$33), 0)),
ROUNDUP(INDEX(GRID!$B$47:$BI$57,MATCH(C$7,GRID!$A$47:$A$57,0),MATCH(1,($U$2=GRID!$B$31:$BI$31)*(КАЛЕНДАРЬ!$BL7=GRID!$B$33:$BI$33),0))*(1-GRID!$B$69),0))</f>
        <v>23700</v>
      </c>
      <c r="E608" s="47" cm="1">
        <f t="array" ref="E608">IF($I$2="Открытый тариф",
INDEX(GRID!$B$34:$BI$44,MATCH(E$7,GRID!$A$34:$A$44,0),MATCH(1,($U$2=GRID!$B$31:$BI$31)*(КАЛЕНДАРЬ!$BL7=GRID!$B$33:$BI$33), 0)),
ROUNDUP(INDEX(GRID!$B$34:$BI$44,MATCH(E$7,GRID!$A$34:$A$44,0),MATCH(1,($U$2=GRID!$B$31:$BI$31)*(КАЛЕНДАРЬ!$BL7=GRID!$B$33:$BI$33),0))*(1-GRID!$B$69),0))</f>
        <v>25700</v>
      </c>
      <c r="F608" s="47" cm="1">
        <f t="array" ref="F608">IF($I$2="Открытый тариф",
INDEX(GRID!$B$47:$BI$57,MATCH(E$7,GRID!$A$47:$A$57,0),MATCH(1,($U$2=GRID!$B$31:$BI$31)*(КАЛЕНДАРЬ!$BL7=GRID!$B$33:$BI$33), 0)),
ROUNDUP(INDEX(GRID!$B$47:$BI$57,MATCH(E$7,GRID!$A$47:$A$57,0),MATCH(1,($U$2=GRID!$B$31:$BI$31)*(КАЛЕНДАРЬ!$BL7=GRID!$B$33:$BI$33),0))*(1-GRID!$B$69),0))</f>
        <v>25700</v>
      </c>
      <c r="G608" s="47" cm="1">
        <f t="array" ref="G608">IF($I$2="Открытый тариф",
INDEX(GRID!$B$34:$BI$44,MATCH(G$7,GRID!$A$34:$A$44,0),MATCH(1,($U$2=GRID!$B$31:$BI$31)*(КАЛЕНДАРЬ!$BL7=GRID!$B$33:$BI$33), 0)),
ROUNDUP(INDEX(GRID!$B$34:$BI$44,MATCH(G$7,GRID!$A$34:$A$44,0),MATCH(1,($U$2=GRID!$B$31:$BI$31)*(КАЛЕНДАРЬ!$BL7=GRID!$B$33:$BI$33),0))*(1-GRID!$B$69),0))</f>
        <v>26800</v>
      </c>
      <c r="H608" s="47" cm="1">
        <f t="array" ref="H608">IF($I$2="Открытый тариф",
INDEX(GRID!$B$47:$BI$57,MATCH(G$7,GRID!$A$47:$A$57,0),MATCH(1,($U$2=GRID!$B$31:$BI$31)*(КАЛЕНДАРЬ!$BL7=GRID!$B$33:$BI$33), 0)),
ROUNDUP(INDEX(GRID!$B$47:$BI$57,MATCH(G$7,GRID!$A$47:$A$57,0),MATCH(1,($U$2=GRID!$B$31:$BI$31)*(КАЛЕНДАРЬ!$BL7=GRID!$B$33:$BI$33),0))*(1-GRID!$B$69),0))</f>
        <v>26800</v>
      </c>
      <c r="I608" s="47" cm="1">
        <f t="array" ref="I608">IF($I$2="Открытый тариф",
INDEX(GRID!$B$34:$BI$44,MATCH(I$7,GRID!$A$34:$A$44,0),MATCH(1,($U$2=GRID!$B$31:$BI$31)*(КАЛЕНДАРЬ!$BL7=GRID!$B$33:$BI$33), 0)),
ROUNDUP(INDEX(GRID!$B$34:$BI$44,MATCH(I$7,GRID!$A$34:$A$44,0),MATCH(1,($U$2=GRID!$B$31:$BI$31)*(КАЛЕНДАРЬ!$BL7=GRID!$B$33:$BI$33),0))*(1-GRID!$B$69),0))</f>
        <v>28800</v>
      </c>
      <c r="J608" s="47" cm="1">
        <f t="array" ref="J608">IF($I$2="Открытый тариф",
INDEX(GRID!$B$47:$BI$57,MATCH(I$7,GRID!$A$47:$A$57,0),MATCH(1,($U$2=GRID!$B$31:$BI$31)*(КАЛЕНДАРЬ!$BL7=GRID!$B$33:$BI$33), 0)),
ROUNDUP(INDEX(GRID!$B$47:$BI$57,MATCH(I$7,GRID!$A$47:$A$57,0),MATCH(1,($U$2=GRID!$B$31:$BI$31)*(КАЛЕНДАРЬ!$BL7=GRID!$B$33:$BI$33),0))*(1-GRID!$B$69),0))</f>
        <v>28800</v>
      </c>
      <c r="K608" s="47" cm="1">
        <f t="array" ref="K608">IF($I$2="Открытый тариф",
INDEX(GRID!$B$34:$BI$44,MATCH(K$7,GRID!$A$34:$A$44,0),MATCH(1,($U$2=GRID!$B$31:$BI$31)*(КАЛЕНДАРЬ!$BL7=GRID!$B$33:$BI$33), 0)),
ROUNDUP(INDEX(GRID!$B$34:$BI$44,MATCH(K$7,GRID!$A$34:$A$44,0),MATCH(1,($U$2=GRID!$B$31:$BI$31)*(КАЛЕНДАРЬ!$BL7=GRID!$B$33:$BI$33),0))*(1-GRID!$B$69),0))</f>
        <v>29900</v>
      </c>
      <c r="L608" s="47" cm="1">
        <f t="array" ref="L608">IF($I$2="Открытый тариф",
INDEX(GRID!$B$47:$BI$57,MATCH(K$7,GRID!$A$47:$A$57,0),MATCH(1,($U$2=GRID!$B$31:$BI$31)*(КАЛЕНДАРЬ!$BL7=GRID!$B$33:$BI$33), 0)),
ROUNDUP(INDEX(GRID!$B$47:$BI$57,MATCH(K$7,GRID!$A$47:$A$57,0),MATCH(1,($U$2=GRID!$B$31:$BI$31)*(КАЛЕНДАРЬ!$BL7=GRID!$B$33:$BI$33),0))*(1-GRID!$B$69),0))</f>
        <v>29900</v>
      </c>
      <c r="M608" s="47" cm="1">
        <f t="array" ref="M608">IF($I$2="Открытый тариф",
INDEX(GRID!$B$34:$BI$44,MATCH(M$7,GRID!$A$34:$A$44,0),MATCH(1,($U$2=GRID!$B$31:$BI$31)*(КАЛЕНДАРЬ!$BL7=GRID!$B$33:$BI$33), 0)),
ROUNDUP(INDEX(GRID!$B$34:$BI$44,MATCH(M$7,GRID!$A$34:$A$44,0),MATCH(1,($U$2=GRID!$B$31:$BI$31)*(КАЛЕНДАРЬ!$BL7=GRID!$B$33:$BI$33),0))*(1-GRID!$B$69),0))</f>
        <v>31900</v>
      </c>
      <c r="N608" s="47" cm="1">
        <f t="array" ref="N608">IF($I$2="Открытый тариф",
INDEX(GRID!$B$47:$BI$57,MATCH(M$7,GRID!$A$47:$A$57,0),MATCH(1,($U$2=GRID!$B$31:$BI$31)*(КАЛЕНДАРЬ!$BL7=GRID!$B$33:$BI$33), 0)),
ROUNDUP(INDEX(GRID!$B$47:$BI$57,MATCH(M$7,GRID!$A$47:$A$57,0),MATCH(1,($U$2=GRID!$B$31:$BI$31)*(КАЛЕНДАРЬ!$BL7=GRID!$B$33:$BI$33),0))*(1-GRID!$B$69),0))</f>
        <v>31900</v>
      </c>
      <c r="O608" s="49" t="s">
        <v>101</v>
      </c>
      <c r="P608" s="49" t="s">
        <v>101</v>
      </c>
      <c r="Q608" s="49" t="s">
        <v>101</v>
      </c>
      <c r="R608" s="49" t="s">
        <v>101</v>
      </c>
      <c r="S608" s="49" t="s">
        <v>101</v>
      </c>
      <c r="T608" s="49" t="s">
        <v>101</v>
      </c>
      <c r="U608" s="49" t="s">
        <v>101</v>
      </c>
      <c r="V608" s="49" t="s">
        <v>101</v>
      </c>
      <c r="W608" s="49" t="s">
        <v>101</v>
      </c>
      <c r="X608" s="49" t="s">
        <v>101</v>
      </c>
      <c r="Y608" s="199"/>
    </row>
    <row r="609" spans="1:25" x14ac:dyDescent="0.2">
      <c r="A609" s="117" t="s">
        <v>48</v>
      </c>
      <c r="B609" s="117">
        <v>5</v>
      </c>
      <c r="C609" s="47" cm="1">
        <f t="array" ref="C609">IF($I$2="Открытый тариф",
INDEX(GRID!$B$34:$BI$44,MATCH(C$7,GRID!$A$34:$A$44,0),MATCH(1,($U$2=GRID!$B$31:$BI$31)*(КАЛЕНДАРЬ!$BL8=GRID!$B$33:$BI$33), 0)),
ROUNDUP(INDEX(GRID!$B$34:$BI$44,MATCH(C$7,GRID!$A$34:$A$44,0),MATCH(1,($U$2=GRID!$B$31:$BI$31)*(КАЛЕНДАРЬ!$BL8=GRID!$B$33:$BI$33),0))*(1-GRID!$B$69),0))</f>
        <v>23700</v>
      </c>
      <c r="D609" s="47" cm="1">
        <f t="array" ref="D609">IF($I$2="Открытый тариф",
INDEX(GRID!$B$47:$BI$57,MATCH(C$7,GRID!$A$47:$A$57,0),MATCH(1,($U$2=GRID!$B$31:$BI$31)*(КАЛЕНДАРЬ!$BL8=GRID!$B$33:$BI$33), 0)),
ROUNDUP(INDEX(GRID!$B$47:$BI$57,MATCH(C$7,GRID!$A$47:$A$57,0),MATCH(1,($U$2=GRID!$B$31:$BI$31)*(КАЛЕНДАРЬ!$BL8=GRID!$B$33:$BI$33),0))*(1-GRID!$B$69),0))</f>
        <v>23700</v>
      </c>
      <c r="E609" s="47" cm="1">
        <f t="array" ref="E609">IF($I$2="Открытый тариф",
INDEX(GRID!$B$34:$BI$44,MATCH(E$7,GRID!$A$34:$A$44,0),MATCH(1,($U$2=GRID!$B$31:$BI$31)*(КАЛЕНДАРЬ!$BL8=GRID!$B$33:$BI$33), 0)),
ROUNDUP(INDEX(GRID!$B$34:$BI$44,MATCH(E$7,GRID!$A$34:$A$44,0),MATCH(1,($U$2=GRID!$B$31:$BI$31)*(КАЛЕНДАРЬ!$BL8=GRID!$B$33:$BI$33),0))*(1-GRID!$B$69),0))</f>
        <v>25700</v>
      </c>
      <c r="F609" s="47" cm="1">
        <f t="array" ref="F609">IF($I$2="Открытый тариф",
INDEX(GRID!$B$47:$BI$57,MATCH(E$7,GRID!$A$47:$A$57,0),MATCH(1,($U$2=GRID!$B$31:$BI$31)*(КАЛЕНДАРЬ!$BL8=GRID!$B$33:$BI$33), 0)),
ROUNDUP(INDEX(GRID!$B$47:$BI$57,MATCH(E$7,GRID!$A$47:$A$57,0),MATCH(1,($U$2=GRID!$B$31:$BI$31)*(КАЛЕНДАРЬ!$BL8=GRID!$B$33:$BI$33),0))*(1-GRID!$B$69),0))</f>
        <v>25700</v>
      </c>
      <c r="G609" s="47" cm="1">
        <f t="array" ref="G609">IF($I$2="Открытый тариф",
INDEX(GRID!$B$34:$BI$44,MATCH(G$7,GRID!$A$34:$A$44,0),MATCH(1,($U$2=GRID!$B$31:$BI$31)*(КАЛЕНДАРЬ!$BL8=GRID!$B$33:$BI$33), 0)),
ROUNDUP(INDEX(GRID!$B$34:$BI$44,MATCH(G$7,GRID!$A$34:$A$44,0),MATCH(1,($U$2=GRID!$B$31:$BI$31)*(КАЛЕНДАРЬ!$BL8=GRID!$B$33:$BI$33),0))*(1-GRID!$B$69),0))</f>
        <v>26800</v>
      </c>
      <c r="H609" s="47" cm="1">
        <f t="array" ref="H609">IF($I$2="Открытый тариф",
INDEX(GRID!$B$47:$BI$57,MATCH(G$7,GRID!$A$47:$A$57,0),MATCH(1,($U$2=GRID!$B$31:$BI$31)*(КАЛЕНДАРЬ!$BL8=GRID!$B$33:$BI$33), 0)),
ROUNDUP(INDEX(GRID!$B$47:$BI$57,MATCH(G$7,GRID!$A$47:$A$57,0),MATCH(1,($U$2=GRID!$B$31:$BI$31)*(КАЛЕНДАРЬ!$BL8=GRID!$B$33:$BI$33),0))*(1-GRID!$B$69),0))</f>
        <v>26800</v>
      </c>
      <c r="I609" s="47" cm="1">
        <f t="array" ref="I609">IF($I$2="Открытый тариф",
INDEX(GRID!$B$34:$BI$44,MATCH(I$7,GRID!$A$34:$A$44,0),MATCH(1,($U$2=GRID!$B$31:$BI$31)*(КАЛЕНДАРЬ!$BL8=GRID!$B$33:$BI$33), 0)),
ROUNDUP(INDEX(GRID!$B$34:$BI$44,MATCH(I$7,GRID!$A$34:$A$44,0),MATCH(1,($U$2=GRID!$B$31:$BI$31)*(КАЛЕНДАРЬ!$BL8=GRID!$B$33:$BI$33),0))*(1-GRID!$B$69),0))</f>
        <v>28800</v>
      </c>
      <c r="J609" s="47" cm="1">
        <f t="array" ref="J609">IF($I$2="Открытый тариф",
INDEX(GRID!$B$47:$BI$57,MATCH(I$7,GRID!$A$47:$A$57,0),MATCH(1,($U$2=GRID!$B$31:$BI$31)*(КАЛЕНДАРЬ!$BL8=GRID!$B$33:$BI$33), 0)),
ROUNDUP(INDEX(GRID!$B$47:$BI$57,MATCH(I$7,GRID!$A$47:$A$57,0),MATCH(1,($U$2=GRID!$B$31:$BI$31)*(КАЛЕНДАРЬ!$BL8=GRID!$B$33:$BI$33),0))*(1-GRID!$B$69),0))</f>
        <v>28800</v>
      </c>
      <c r="K609" s="47" cm="1">
        <f t="array" ref="K609">IF($I$2="Открытый тариф",
INDEX(GRID!$B$34:$BI$44,MATCH(K$7,GRID!$A$34:$A$44,0),MATCH(1,($U$2=GRID!$B$31:$BI$31)*(КАЛЕНДАРЬ!$BL8=GRID!$B$33:$BI$33), 0)),
ROUNDUP(INDEX(GRID!$B$34:$BI$44,MATCH(K$7,GRID!$A$34:$A$44,0),MATCH(1,($U$2=GRID!$B$31:$BI$31)*(КАЛЕНДАРЬ!$BL8=GRID!$B$33:$BI$33),0))*(1-GRID!$B$69),0))</f>
        <v>29900</v>
      </c>
      <c r="L609" s="47" cm="1">
        <f t="array" ref="L609">IF($I$2="Открытый тариф",
INDEX(GRID!$B$47:$BI$57,MATCH(K$7,GRID!$A$47:$A$57,0),MATCH(1,($U$2=GRID!$B$31:$BI$31)*(КАЛЕНДАРЬ!$BL8=GRID!$B$33:$BI$33), 0)),
ROUNDUP(INDEX(GRID!$B$47:$BI$57,MATCH(K$7,GRID!$A$47:$A$57,0),MATCH(1,($U$2=GRID!$B$31:$BI$31)*(КАЛЕНДАРЬ!$BL8=GRID!$B$33:$BI$33),0))*(1-GRID!$B$69),0))</f>
        <v>29900</v>
      </c>
      <c r="M609" s="47" cm="1">
        <f t="array" ref="M609">IF($I$2="Открытый тариф",
INDEX(GRID!$B$34:$BI$44,MATCH(M$7,GRID!$A$34:$A$44,0),MATCH(1,($U$2=GRID!$B$31:$BI$31)*(КАЛЕНДАРЬ!$BL8=GRID!$B$33:$BI$33), 0)),
ROUNDUP(INDEX(GRID!$B$34:$BI$44,MATCH(M$7,GRID!$A$34:$A$44,0),MATCH(1,($U$2=GRID!$B$31:$BI$31)*(КАЛЕНДАРЬ!$BL8=GRID!$B$33:$BI$33),0))*(1-GRID!$B$69),0))</f>
        <v>31900</v>
      </c>
      <c r="N609" s="47" cm="1">
        <f t="array" ref="N609">IF($I$2="Открытый тариф",
INDEX(GRID!$B$47:$BI$57,MATCH(M$7,GRID!$A$47:$A$57,0),MATCH(1,($U$2=GRID!$B$31:$BI$31)*(КАЛЕНДАРЬ!$BL8=GRID!$B$33:$BI$33), 0)),
ROUNDUP(INDEX(GRID!$B$47:$BI$57,MATCH(M$7,GRID!$A$47:$A$57,0),MATCH(1,($U$2=GRID!$B$31:$BI$31)*(КАЛЕНДАРЬ!$BL8=GRID!$B$33:$BI$33),0))*(1-GRID!$B$69),0))</f>
        <v>31900</v>
      </c>
      <c r="O609" s="49" t="s">
        <v>101</v>
      </c>
      <c r="P609" s="49" t="s">
        <v>101</v>
      </c>
      <c r="Q609" s="49" t="s">
        <v>101</v>
      </c>
      <c r="R609" s="49" t="s">
        <v>101</v>
      </c>
      <c r="S609" s="49" t="s">
        <v>101</v>
      </c>
      <c r="T609" s="49" t="s">
        <v>101</v>
      </c>
      <c r="U609" s="49" t="s">
        <v>101</v>
      </c>
      <c r="V609" s="49" t="s">
        <v>101</v>
      </c>
      <c r="W609" s="49" t="s">
        <v>101</v>
      </c>
      <c r="X609" s="49" t="s">
        <v>101</v>
      </c>
      <c r="Y609" s="199"/>
    </row>
    <row r="610" spans="1:25" x14ac:dyDescent="0.2">
      <c r="A610" s="117" t="s">
        <v>42</v>
      </c>
      <c r="B610" s="117">
        <v>6</v>
      </c>
      <c r="C610" s="47" cm="1">
        <f t="array" ref="C610">IF($I$2="Открытый тариф",
INDEX(GRID!$B$34:$BI$44,MATCH(C$7,GRID!$A$34:$A$44,0),MATCH(1,($U$2=GRID!$B$31:$BI$31)*(КАЛЕНДАРЬ!$BL9=GRID!$B$33:$BI$33), 0)),
ROUNDUP(INDEX(GRID!$B$34:$BI$44,MATCH(C$7,GRID!$A$34:$A$44,0),MATCH(1,($U$2=GRID!$B$31:$BI$31)*(КАЛЕНДАРЬ!$BL9=GRID!$B$33:$BI$33),0))*(1-GRID!$B$69),0))</f>
        <v>24900</v>
      </c>
      <c r="D610" s="47" cm="1">
        <f t="array" ref="D610">IF($I$2="Открытый тариф",
INDEX(GRID!$B$47:$BI$57,MATCH(C$7,GRID!$A$47:$A$57,0),MATCH(1,($U$2=GRID!$B$31:$BI$31)*(КАЛЕНДАРЬ!$BL9=GRID!$B$33:$BI$33), 0)),
ROUNDUP(INDEX(GRID!$B$47:$BI$57,MATCH(C$7,GRID!$A$47:$A$57,0),MATCH(1,($U$2=GRID!$B$31:$BI$31)*(КАЛЕНДАРЬ!$BL9=GRID!$B$33:$BI$33),0))*(1-GRID!$B$69),0))</f>
        <v>24900</v>
      </c>
      <c r="E610" s="47" cm="1">
        <f t="array" ref="E610">IF($I$2="Открытый тариф",
INDEX(GRID!$B$34:$BI$44,MATCH(E$7,GRID!$A$34:$A$44,0),MATCH(1,($U$2=GRID!$B$31:$BI$31)*(КАЛЕНДАРЬ!$BL9=GRID!$B$33:$BI$33), 0)),
ROUNDUP(INDEX(GRID!$B$34:$BI$44,MATCH(E$7,GRID!$A$34:$A$44,0),MATCH(1,($U$2=GRID!$B$31:$BI$31)*(КАЛЕНДАРЬ!$BL9=GRID!$B$33:$BI$33),0))*(1-GRID!$B$69),0))</f>
        <v>26900</v>
      </c>
      <c r="F610" s="47" cm="1">
        <f t="array" ref="F610">IF($I$2="Открытый тариф",
INDEX(GRID!$B$47:$BI$57,MATCH(E$7,GRID!$A$47:$A$57,0),MATCH(1,($U$2=GRID!$B$31:$BI$31)*(КАЛЕНДАРЬ!$BL9=GRID!$B$33:$BI$33), 0)),
ROUNDUP(INDEX(GRID!$B$47:$BI$57,MATCH(E$7,GRID!$A$47:$A$57,0),MATCH(1,($U$2=GRID!$B$31:$BI$31)*(КАЛЕНДАРЬ!$BL9=GRID!$B$33:$BI$33),0))*(1-GRID!$B$69),0))</f>
        <v>26900</v>
      </c>
      <c r="G610" s="47" cm="1">
        <f t="array" ref="G610">IF($I$2="Открытый тариф",
INDEX(GRID!$B$34:$BI$44,MATCH(G$7,GRID!$A$34:$A$44,0),MATCH(1,($U$2=GRID!$B$31:$BI$31)*(КАЛЕНДАРЬ!$BL9=GRID!$B$33:$BI$33), 0)),
ROUNDUP(INDEX(GRID!$B$34:$BI$44,MATCH(G$7,GRID!$A$34:$A$44,0),MATCH(1,($U$2=GRID!$B$31:$BI$31)*(КАЛЕНДАРЬ!$BL9=GRID!$B$33:$BI$33),0))*(1-GRID!$B$69),0))</f>
        <v>28000</v>
      </c>
      <c r="H610" s="47" cm="1">
        <f t="array" ref="H610">IF($I$2="Открытый тариф",
INDEX(GRID!$B$47:$BI$57,MATCH(G$7,GRID!$A$47:$A$57,0),MATCH(1,($U$2=GRID!$B$31:$BI$31)*(КАЛЕНДАРЬ!$BL9=GRID!$B$33:$BI$33), 0)),
ROUNDUP(INDEX(GRID!$B$47:$BI$57,MATCH(G$7,GRID!$A$47:$A$57,0),MATCH(1,($U$2=GRID!$B$31:$BI$31)*(КАЛЕНДАРЬ!$BL9=GRID!$B$33:$BI$33),0))*(1-GRID!$B$69),0))</f>
        <v>28000</v>
      </c>
      <c r="I610" s="47" cm="1">
        <f t="array" ref="I610">IF($I$2="Открытый тариф",
INDEX(GRID!$B$34:$BI$44,MATCH(I$7,GRID!$A$34:$A$44,0),MATCH(1,($U$2=GRID!$B$31:$BI$31)*(КАЛЕНДАРЬ!$BL9=GRID!$B$33:$BI$33), 0)),
ROUNDUP(INDEX(GRID!$B$34:$BI$44,MATCH(I$7,GRID!$A$34:$A$44,0),MATCH(1,($U$2=GRID!$B$31:$BI$31)*(КАЛЕНДАРЬ!$BL9=GRID!$B$33:$BI$33),0))*(1-GRID!$B$69),0))</f>
        <v>30000</v>
      </c>
      <c r="J610" s="47" cm="1">
        <f t="array" ref="J610">IF($I$2="Открытый тариф",
INDEX(GRID!$B$47:$BI$57,MATCH(I$7,GRID!$A$47:$A$57,0),MATCH(1,($U$2=GRID!$B$31:$BI$31)*(КАЛЕНДАРЬ!$BL9=GRID!$B$33:$BI$33), 0)),
ROUNDUP(INDEX(GRID!$B$47:$BI$57,MATCH(I$7,GRID!$A$47:$A$57,0),MATCH(1,($U$2=GRID!$B$31:$BI$31)*(КАЛЕНДАРЬ!$BL9=GRID!$B$33:$BI$33),0))*(1-GRID!$B$69),0))</f>
        <v>30000</v>
      </c>
      <c r="K610" s="47" cm="1">
        <f t="array" ref="K610">IF($I$2="Открытый тариф",
INDEX(GRID!$B$34:$BI$44,MATCH(K$7,GRID!$A$34:$A$44,0),MATCH(1,($U$2=GRID!$B$31:$BI$31)*(КАЛЕНДАРЬ!$BL9=GRID!$B$33:$BI$33), 0)),
ROUNDUP(INDEX(GRID!$B$34:$BI$44,MATCH(K$7,GRID!$A$34:$A$44,0),MATCH(1,($U$2=GRID!$B$31:$BI$31)*(КАЛЕНДАРЬ!$BL9=GRID!$B$33:$BI$33),0))*(1-GRID!$B$69),0))</f>
        <v>31100</v>
      </c>
      <c r="L610" s="47" cm="1">
        <f t="array" ref="L610">IF($I$2="Открытый тариф",
INDEX(GRID!$B$47:$BI$57,MATCH(K$7,GRID!$A$47:$A$57,0),MATCH(1,($U$2=GRID!$B$31:$BI$31)*(КАЛЕНДАРЬ!$BL9=GRID!$B$33:$BI$33), 0)),
ROUNDUP(INDEX(GRID!$B$47:$BI$57,MATCH(K$7,GRID!$A$47:$A$57,0),MATCH(1,($U$2=GRID!$B$31:$BI$31)*(КАЛЕНДАРЬ!$BL9=GRID!$B$33:$BI$33),0))*(1-GRID!$B$69),0))</f>
        <v>31100</v>
      </c>
      <c r="M610" s="47" cm="1">
        <f t="array" ref="M610">IF($I$2="Открытый тариф",
INDEX(GRID!$B$34:$BI$44,MATCH(M$7,GRID!$A$34:$A$44,0),MATCH(1,($U$2=GRID!$B$31:$BI$31)*(КАЛЕНДАРЬ!$BL9=GRID!$B$33:$BI$33), 0)),
ROUNDUP(INDEX(GRID!$B$34:$BI$44,MATCH(M$7,GRID!$A$34:$A$44,0),MATCH(1,($U$2=GRID!$B$31:$BI$31)*(КАЛЕНДАРЬ!$BL9=GRID!$B$33:$BI$33),0))*(1-GRID!$B$69),0))</f>
        <v>33100</v>
      </c>
      <c r="N610" s="47" cm="1">
        <f t="array" ref="N610">IF($I$2="Открытый тариф",
INDEX(GRID!$B$47:$BI$57,MATCH(M$7,GRID!$A$47:$A$57,0),MATCH(1,($U$2=GRID!$B$31:$BI$31)*(КАЛЕНДАРЬ!$BL9=GRID!$B$33:$BI$33), 0)),
ROUNDUP(INDEX(GRID!$B$47:$BI$57,MATCH(M$7,GRID!$A$47:$A$57,0),MATCH(1,($U$2=GRID!$B$31:$BI$31)*(КАЛЕНДАРЬ!$BL9=GRID!$B$33:$BI$33),0))*(1-GRID!$B$69),0))</f>
        <v>33100</v>
      </c>
      <c r="O610" s="49" t="s">
        <v>101</v>
      </c>
      <c r="P610" s="49" t="s">
        <v>101</v>
      </c>
      <c r="Q610" s="49" t="s">
        <v>101</v>
      </c>
      <c r="R610" s="49" t="s">
        <v>101</v>
      </c>
      <c r="S610" s="49" t="s">
        <v>101</v>
      </c>
      <c r="T610" s="49" t="s">
        <v>101</v>
      </c>
      <c r="U610" s="49" t="s">
        <v>101</v>
      </c>
      <c r="V610" s="49" t="s">
        <v>101</v>
      </c>
      <c r="W610" s="49" t="s">
        <v>101</v>
      </c>
      <c r="X610" s="49" t="s">
        <v>101</v>
      </c>
      <c r="Y610" s="199"/>
    </row>
    <row r="611" spans="1:25" x14ac:dyDescent="0.2">
      <c r="A611" s="117" t="s">
        <v>43</v>
      </c>
      <c r="B611" s="117">
        <v>7</v>
      </c>
      <c r="C611" s="47" cm="1">
        <f t="array" ref="C611">IF($I$2="Открытый тариф",
INDEX(GRID!$B$34:$BI$44,MATCH(C$7,GRID!$A$34:$A$44,0),MATCH(1,($U$2=GRID!$B$31:$BI$31)*(КАЛЕНДАРЬ!$BL10=GRID!$B$33:$BI$33), 0)),
ROUNDUP(INDEX(GRID!$B$34:$BI$44,MATCH(C$7,GRID!$A$34:$A$44,0),MATCH(1,($U$2=GRID!$B$31:$BI$31)*(КАЛЕНДАРЬ!$BL10=GRID!$B$33:$BI$33),0))*(1-GRID!$B$69),0))</f>
        <v>24900</v>
      </c>
      <c r="D611" s="47" cm="1">
        <f t="array" ref="D611">IF($I$2="Открытый тариф",
INDEX(GRID!$B$47:$BI$57,MATCH(C$7,GRID!$A$47:$A$57,0),MATCH(1,($U$2=GRID!$B$31:$BI$31)*(КАЛЕНДАРЬ!$BL10=GRID!$B$33:$BI$33), 0)),
ROUNDUP(INDEX(GRID!$B$47:$BI$57,MATCH(C$7,GRID!$A$47:$A$57,0),MATCH(1,($U$2=GRID!$B$31:$BI$31)*(КАЛЕНДАРЬ!$BL10=GRID!$B$33:$BI$33),0))*(1-GRID!$B$69),0))</f>
        <v>24900</v>
      </c>
      <c r="E611" s="47" cm="1">
        <f t="array" ref="E611">IF($I$2="Открытый тариф",
INDEX(GRID!$B$34:$BI$44,MATCH(E$7,GRID!$A$34:$A$44,0),MATCH(1,($U$2=GRID!$B$31:$BI$31)*(КАЛЕНДАРЬ!$BL10=GRID!$B$33:$BI$33), 0)),
ROUNDUP(INDEX(GRID!$B$34:$BI$44,MATCH(E$7,GRID!$A$34:$A$44,0),MATCH(1,($U$2=GRID!$B$31:$BI$31)*(КАЛЕНДАРЬ!$BL10=GRID!$B$33:$BI$33),0))*(1-GRID!$B$69),0))</f>
        <v>26900</v>
      </c>
      <c r="F611" s="47" cm="1">
        <f t="array" ref="F611">IF($I$2="Открытый тариф",
INDEX(GRID!$B$47:$BI$57,MATCH(E$7,GRID!$A$47:$A$57,0),MATCH(1,($U$2=GRID!$B$31:$BI$31)*(КАЛЕНДАРЬ!$BL10=GRID!$B$33:$BI$33), 0)),
ROUNDUP(INDEX(GRID!$B$47:$BI$57,MATCH(E$7,GRID!$A$47:$A$57,0),MATCH(1,($U$2=GRID!$B$31:$BI$31)*(КАЛЕНДАРЬ!$BL10=GRID!$B$33:$BI$33),0))*(1-GRID!$B$69),0))</f>
        <v>26900</v>
      </c>
      <c r="G611" s="47" cm="1">
        <f t="array" ref="G611">IF($I$2="Открытый тариф",
INDEX(GRID!$B$34:$BI$44,MATCH(G$7,GRID!$A$34:$A$44,0),MATCH(1,($U$2=GRID!$B$31:$BI$31)*(КАЛЕНДАРЬ!$BL10=GRID!$B$33:$BI$33), 0)),
ROUNDUP(INDEX(GRID!$B$34:$BI$44,MATCH(G$7,GRID!$A$34:$A$44,0),MATCH(1,($U$2=GRID!$B$31:$BI$31)*(КАЛЕНДАРЬ!$BL10=GRID!$B$33:$BI$33),0))*(1-GRID!$B$69),0))</f>
        <v>28000</v>
      </c>
      <c r="H611" s="47" cm="1">
        <f t="array" ref="H611">IF($I$2="Открытый тариф",
INDEX(GRID!$B$47:$BI$57,MATCH(G$7,GRID!$A$47:$A$57,0),MATCH(1,($U$2=GRID!$B$31:$BI$31)*(КАЛЕНДАРЬ!$BL10=GRID!$B$33:$BI$33), 0)),
ROUNDUP(INDEX(GRID!$B$47:$BI$57,MATCH(G$7,GRID!$A$47:$A$57,0),MATCH(1,($U$2=GRID!$B$31:$BI$31)*(КАЛЕНДАРЬ!$BL10=GRID!$B$33:$BI$33),0))*(1-GRID!$B$69),0))</f>
        <v>28000</v>
      </c>
      <c r="I611" s="47" cm="1">
        <f t="array" ref="I611">IF($I$2="Открытый тариф",
INDEX(GRID!$B$34:$BI$44,MATCH(I$7,GRID!$A$34:$A$44,0),MATCH(1,($U$2=GRID!$B$31:$BI$31)*(КАЛЕНДАРЬ!$BL10=GRID!$B$33:$BI$33), 0)),
ROUNDUP(INDEX(GRID!$B$34:$BI$44,MATCH(I$7,GRID!$A$34:$A$44,0),MATCH(1,($U$2=GRID!$B$31:$BI$31)*(КАЛЕНДАРЬ!$BL10=GRID!$B$33:$BI$33),0))*(1-GRID!$B$69),0))</f>
        <v>30000</v>
      </c>
      <c r="J611" s="47" cm="1">
        <f t="array" ref="J611">IF($I$2="Открытый тариф",
INDEX(GRID!$B$47:$BI$57,MATCH(I$7,GRID!$A$47:$A$57,0),MATCH(1,($U$2=GRID!$B$31:$BI$31)*(КАЛЕНДАРЬ!$BL10=GRID!$B$33:$BI$33), 0)),
ROUNDUP(INDEX(GRID!$B$47:$BI$57,MATCH(I$7,GRID!$A$47:$A$57,0),MATCH(1,($U$2=GRID!$B$31:$BI$31)*(КАЛЕНДАРЬ!$BL10=GRID!$B$33:$BI$33),0))*(1-GRID!$B$69),0))</f>
        <v>30000</v>
      </c>
      <c r="K611" s="47" cm="1">
        <f t="array" ref="K611">IF($I$2="Открытый тариф",
INDEX(GRID!$B$34:$BI$44,MATCH(K$7,GRID!$A$34:$A$44,0),MATCH(1,($U$2=GRID!$B$31:$BI$31)*(КАЛЕНДАРЬ!$BL10=GRID!$B$33:$BI$33), 0)),
ROUNDUP(INDEX(GRID!$B$34:$BI$44,MATCH(K$7,GRID!$A$34:$A$44,0),MATCH(1,($U$2=GRID!$B$31:$BI$31)*(КАЛЕНДАРЬ!$BL10=GRID!$B$33:$BI$33),0))*(1-GRID!$B$69),0))</f>
        <v>31100</v>
      </c>
      <c r="L611" s="47" cm="1">
        <f t="array" ref="L611">IF($I$2="Открытый тариф",
INDEX(GRID!$B$47:$BI$57,MATCH(K$7,GRID!$A$47:$A$57,0),MATCH(1,($U$2=GRID!$B$31:$BI$31)*(КАЛЕНДАРЬ!$BL10=GRID!$B$33:$BI$33), 0)),
ROUNDUP(INDEX(GRID!$B$47:$BI$57,MATCH(K$7,GRID!$A$47:$A$57,0),MATCH(1,($U$2=GRID!$B$31:$BI$31)*(КАЛЕНДАРЬ!$BL10=GRID!$B$33:$BI$33),0))*(1-GRID!$B$69),0))</f>
        <v>31100</v>
      </c>
      <c r="M611" s="47" cm="1">
        <f t="array" ref="M611">IF($I$2="Открытый тариф",
INDEX(GRID!$B$34:$BI$44,MATCH(M$7,GRID!$A$34:$A$44,0),MATCH(1,($U$2=GRID!$B$31:$BI$31)*(КАЛЕНДАРЬ!$BL10=GRID!$B$33:$BI$33), 0)),
ROUNDUP(INDEX(GRID!$B$34:$BI$44,MATCH(M$7,GRID!$A$34:$A$44,0),MATCH(1,($U$2=GRID!$B$31:$BI$31)*(КАЛЕНДАРЬ!$BL10=GRID!$B$33:$BI$33),0))*(1-GRID!$B$69),0))</f>
        <v>33100</v>
      </c>
      <c r="N611" s="47" cm="1">
        <f t="array" ref="N611">IF($I$2="Открытый тариф",
INDEX(GRID!$B$47:$BI$57,MATCH(M$7,GRID!$A$47:$A$57,0),MATCH(1,($U$2=GRID!$B$31:$BI$31)*(КАЛЕНДАРЬ!$BL10=GRID!$B$33:$BI$33), 0)),
ROUNDUP(INDEX(GRID!$B$47:$BI$57,MATCH(M$7,GRID!$A$47:$A$57,0),MATCH(1,($U$2=GRID!$B$31:$BI$31)*(КАЛЕНДАРЬ!$BL10=GRID!$B$33:$BI$33),0))*(1-GRID!$B$69),0))</f>
        <v>33100</v>
      </c>
      <c r="O611" s="49" t="s">
        <v>101</v>
      </c>
      <c r="P611" s="49" t="s">
        <v>101</v>
      </c>
      <c r="Q611" s="49" t="s">
        <v>101</v>
      </c>
      <c r="R611" s="49" t="s">
        <v>101</v>
      </c>
      <c r="S611" s="49" t="s">
        <v>101</v>
      </c>
      <c r="T611" s="49" t="s">
        <v>101</v>
      </c>
      <c r="U611" s="49" t="s">
        <v>101</v>
      </c>
      <c r="V611" s="49" t="s">
        <v>101</v>
      </c>
      <c r="W611" s="49" t="s">
        <v>101</v>
      </c>
      <c r="X611" s="49" t="s">
        <v>101</v>
      </c>
      <c r="Y611" s="199"/>
    </row>
    <row r="612" spans="1:25" x14ac:dyDescent="0.2">
      <c r="A612" s="117" t="s">
        <v>44</v>
      </c>
      <c r="B612" s="117">
        <v>8</v>
      </c>
      <c r="C612" s="47" cm="1">
        <f t="array" ref="C612">IF($I$2="Открытый тариф",
INDEX(GRID!$B$34:$BI$44,MATCH(C$7,GRID!$A$34:$A$44,0),MATCH(1,($U$2=GRID!$B$31:$BI$31)*(КАЛЕНДАРЬ!$BL11=GRID!$B$33:$BI$33), 0)),
ROUNDUP(INDEX(GRID!$B$34:$BI$44,MATCH(C$7,GRID!$A$34:$A$44,0),MATCH(1,($U$2=GRID!$B$31:$BI$31)*(КАЛЕНДАРЬ!$BL11=GRID!$B$33:$BI$33),0))*(1-GRID!$B$69),0))</f>
        <v>24900</v>
      </c>
      <c r="D612" s="47" cm="1">
        <f t="array" ref="D612">IF($I$2="Открытый тариф",
INDEX(GRID!$B$47:$BI$57,MATCH(C$7,GRID!$A$47:$A$57,0),MATCH(1,($U$2=GRID!$B$31:$BI$31)*(КАЛЕНДАРЬ!$BL11=GRID!$B$33:$BI$33), 0)),
ROUNDUP(INDEX(GRID!$B$47:$BI$57,MATCH(C$7,GRID!$A$47:$A$57,0),MATCH(1,($U$2=GRID!$B$31:$BI$31)*(КАЛЕНДАРЬ!$BL11=GRID!$B$33:$BI$33),0))*(1-GRID!$B$69),0))</f>
        <v>24900</v>
      </c>
      <c r="E612" s="47" cm="1">
        <f t="array" ref="E612">IF($I$2="Открытый тариф",
INDEX(GRID!$B$34:$BI$44,MATCH(E$7,GRID!$A$34:$A$44,0),MATCH(1,($U$2=GRID!$B$31:$BI$31)*(КАЛЕНДАРЬ!$BL11=GRID!$B$33:$BI$33), 0)),
ROUNDUP(INDEX(GRID!$B$34:$BI$44,MATCH(E$7,GRID!$A$34:$A$44,0),MATCH(1,($U$2=GRID!$B$31:$BI$31)*(КАЛЕНДАРЬ!$BL11=GRID!$B$33:$BI$33),0))*(1-GRID!$B$69),0))</f>
        <v>26900</v>
      </c>
      <c r="F612" s="47" cm="1">
        <f t="array" ref="F612">IF($I$2="Открытый тариф",
INDEX(GRID!$B$47:$BI$57,MATCH(E$7,GRID!$A$47:$A$57,0),MATCH(1,($U$2=GRID!$B$31:$BI$31)*(КАЛЕНДАРЬ!$BL11=GRID!$B$33:$BI$33), 0)),
ROUNDUP(INDEX(GRID!$B$47:$BI$57,MATCH(E$7,GRID!$A$47:$A$57,0),MATCH(1,($U$2=GRID!$B$31:$BI$31)*(КАЛЕНДАРЬ!$BL11=GRID!$B$33:$BI$33),0))*(1-GRID!$B$69),0))</f>
        <v>26900</v>
      </c>
      <c r="G612" s="47" cm="1">
        <f t="array" ref="G612">IF($I$2="Открытый тариф",
INDEX(GRID!$B$34:$BI$44,MATCH(G$7,GRID!$A$34:$A$44,0),MATCH(1,($U$2=GRID!$B$31:$BI$31)*(КАЛЕНДАРЬ!$BL11=GRID!$B$33:$BI$33), 0)),
ROUNDUP(INDEX(GRID!$B$34:$BI$44,MATCH(G$7,GRID!$A$34:$A$44,0),MATCH(1,($U$2=GRID!$B$31:$BI$31)*(КАЛЕНДАРЬ!$BL11=GRID!$B$33:$BI$33),0))*(1-GRID!$B$69),0))</f>
        <v>28000</v>
      </c>
      <c r="H612" s="47" cm="1">
        <f t="array" ref="H612">IF($I$2="Открытый тариф",
INDEX(GRID!$B$47:$BI$57,MATCH(G$7,GRID!$A$47:$A$57,0),MATCH(1,($U$2=GRID!$B$31:$BI$31)*(КАЛЕНДАРЬ!$BL11=GRID!$B$33:$BI$33), 0)),
ROUNDUP(INDEX(GRID!$B$47:$BI$57,MATCH(G$7,GRID!$A$47:$A$57,0),MATCH(1,($U$2=GRID!$B$31:$BI$31)*(КАЛЕНДАРЬ!$BL11=GRID!$B$33:$BI$33),0))*(1-GRID!$B$69),0))</f>
        <v>28000</v>
      </c>
      <c r="I612" s="47" cm="1">
        <f t="array" ref="I612">IF($I$2="Открытый тариф",
INDEX(GRID!$B$34:$BI$44,MATCH(I$7,GRID!$A$34:$A$44,0),MATCH(1,($U$2=GRID!$B$31:$BI$31)*(КАЛЕНДАРЬ!$BL11=GRID!$B$33:$BI$33), 0)),
ROUNDUP(INDEX(GRID!$B$34:$BI$44,MATCH(I$7,GRID!$A$34:$A$44,0),MATCH(1,($U$2=GRID!$B$31:$BI$31)*(КАЛЕНДАРЬ!$BL11=GRID!$B$33:$BI$33),0))*(1-GRID!$B$69),0))</f>
        <v>30000</v>
      </c>
      <c r="J612" s="47" cm="1">
        <f t="array" ref="J612">IF($I$2="Открытый тариф",
INDEX(GRID!$B$47:$BI$57,MATCH(I$7,GRID!$A$47:$A$57,0),MATCH(1,($U$2=GRID!$B$31:$BI$31)*(КАЛЕНДАРЬ!$BL11=GRID!$B$33:$BI$33), 0)),
ROUNDUP(INDEX(GRID!$B$47:$BI$57,MATCH(I$7,GRID!$A$47:$A$57,0),MATCH(1,($U$2=GRID!$B$31:$BI$31)*(КАЛЕНДАРЬ!$BL11=GRID!$B$33:$BI$33),0))*(1-GRID!$B$69),0))</f>
        <v>30000</v>
      </c>
      <c r="K612" s="47" cm="1">
        <f t="array" ref="K612">IF($I$2="Открытый тариф",
INDEX(GRID!$B$34:$BI$44,MATCH(K$7,GRID!$A$34:$A$44,0),MATCH(1,($U$2=GRID!$B$31:$BI$31)*(КАЛЕНДАРЬ!$BL11=GRID!$B$33:$BI$33), 0)),
ROUNDUP(INDEX(GRID!$B$34:$BI$44,MATCH(K$7,GRID!$A$34:$A$44,0),MATCH(1,($U$2=GRID!$B$31:$BI$31)*(КАЛЕНДАРЬ!$BL11=GRID!$B$33:$BI$33),0))*(1-GRID!$B$69),0))</f>
        <v>31100</v>
      </c>
      <c r="L612" s="47" cm="1">
        <f t="array" ref="L612">IF($I$2="Открытый тариф",
INDEX(GRID!$B$47:$BI$57,MATCH(K$7,GRID!$A$47:$A$57,0),MATCH(1,($U$2=GRID!$B$31:$BI$31)*(КАЛЕНДАРЬ!$BL11=GRID!$B$33:$BI$33), 0)),
ROUNDUP(INDEX(GRID!$B$47:$BI$57,MATCH(K$7,GRID!$A$47:$A$57,0),MATCH(1,($U$2=GRID!$B$31:$BI$31)*(КАЛЕНДАРЬ!$BL11=GRID!$B$33:$BI$33),0))*(1-GRID!$B$69),0))</f>
        <v>31100</v>
      </c>
      <c r="M612" s="47" cm="1">
        <f t="array" ref="M612">IF($I$2="Открытый тариф",
INDEX(GRID!$B$34:$BI$44,MATCH(M$7,GRID!$A$34:$A$44,0),MATCH(1,($U$2=GRID!$B$31:$BI$31)*(КАЛЕНДАРЬ!$BL11=GRID!$B$33:$BI$33), 0)),
ROUNDUP(INDEX(GRID!$B$34:$BI$44,MATCH(M$7,GRID!$A$34:$A$44,0),MATCH(1,($U$2=GRID!$B$31:$BI$31)*(КАЛЕНДАРЬ!$BL11=GRID!$B$33:$BI$33),0))*(1-GRID!$B$69),0))</f>
        <v>33100</v>
      </c>
      <c r="N612" s="47" cm="1">
        <f t="array" ref="N612">IF($I$2="Открытый тариф",
INDEX(GRID!$B$47:$BI$57,MATCH(M$7,GRID!$A$47:$A$57,0),MATCH(1,($U$2=GRID!$B$31:$BI$31)*(КАЛЕНДАРЬ!$BL11=GRID!$B$33:$BI$33), 0)),
ROUNDUP(INDEX(GRID!$B$47:$BI$57,MATCH(M$7,GRID!$A$47:$A$57,0),MATCH(1,($U$2=GRID!$B$31:$BI$31)*(КАЛЕНДАРЬ!$BL11=GRID!$B$33:$BI$33),0))*(1-GRID!$B$69),0))</f>
        <v>33100</v>
      </c>
      <c r="O612" s="49" t="s">
        <v>101</v>
      </c>
      <c r="P612" s="49" t="s">
        <v>101</v>
      </c>
      <c r="Q612" s="49" t="s">
        <v>101</v>
      </c>
      <c r="R612" s="49" t="s">
        <v>101</v>
      </c>
      <c r="S612" s="49" t="s">
        <v>101</v>
      </c>
      <c r="T612" s="49" t="s">
        <v>101</v>
      </c>
      <c r="U612" s="49" t="s">
        <v>101</v>
      </c>
      <c r="V612" s="49" t="s">
        <v>101</v>
      </c>
      <c r="W612" s="49" t="s">
        <v>101</v>
      </c>
      <c r="X612" s="49" t="s">
        <v>101</v>
      </c>
      <c r="Y612" s="199"/>
    </row>
    <row r="613" spans="1:25" x14ac:dyDescent="0.2">
      <c r="A613" s="117" t="s">
        <v>45</v>
      </c>
      <c r="B613" s="117">
        <v>9</v>
      </c>
      <c r="C613" s="47" cm="1">
        <f t="array" ref="C613">IF($I$2="Открытый тариф",
INDEX(GRID!$B$34:$BI$44,MATCH(C$7,GRID!$A$34:$A$44,0),MATCH(1,($U$2=GRID!$B$31:$BI$31)*(КАЛЕНДАРЬ!$BL12=GRID!$B$33:$BI$33), 0)),
ROUNDUP(INDEX(GRID!$B$34:$BI$44,MATCH(C$7,GRID!$A$34:$A$44,0),MATCH(1,($U$2=GRID!$B$31:$BI$31)*(КАЛЕНДАРЬ!$BL12=GRID!$B$33:$BI$33),0))*(1-GRID!$B$69),0))</f>
        <v>24900</v>
      </c>
      <c r="D613" s="47" cm="1">
        <f t="array" ref="D613">IF($I$2="Открытый тариф",
INDEX(GRID!$B$47:$BI$57,MATCH(C$7,GRID!$A$47:$A$57,0),MATCH(1,($U$2=GRID!$B$31:$BI$31)*(КАЛЕНДАРЬ!$BL12=GRID!$B$33:$BI$33), 0)),
ROUNDUP(INDEX(GRID!$B$47:$BI$57,MATCH(C$7,GRID!$A$47:$A$57,0),MATCH(1,($U$2=GRID!$B$31:$BI$31)*(КАЛЕНДАРЬ!$BL12=GRID!$B$33:$BI$33),0))*(1-GRID!$B$69),0))</f>
        <v>24900</v>
      </c>
      <c r="E613" s="47" cm="1">
        <f t="array" ref="E613">IF($I$2="Открытый тариф",
INDEX(GRID!$B$34:$BI$44,MATCH(E$7,GRID!$A$34:$A$44,0),MATCH(1,($U$2=GRID!$B$31:$BI$31)*(КАЛЕНДАРЬ!$BL12=GRID!$B$33:$BI$33), 0)),
ROUNDUP(INDEX(GRID!$B$34:$BI$44,MATCH(E$7,GRID!$A$34:$A$44,0),MATCH(1,($U$2=GRID!$B$31:$BI$31)*(КАЛЕНДАРЬ!$BL12=GRID!$B$33:$BI$33),0))*(1-GRID!$B$69),0))</f>
        <v>26900</v>
      </c>
      <c r="F613" s="47" cm="1">
        <f t="array" ref="F613">IF($I$2="Открытый тариф",
INDEX(GRID!$B$47:$BI$57,MATCH(E$7,GRID!$A$47:$A$57,0),MATCH(1,($U$2=GRID!$B$31:$BI$31)*(КАЛЕНДАРЬ!$BL12=GRID!$B$33:$BI$33), 0)),
ROUNDUP(INDEX(GRID!$B$47:$BI$57,MATCH(E$7,GRID!$A$47:$A$57,0),MATCH(1,($U$2=GRID!$B$31:$BI$31)*(КАЛЕНДАРЬ!$BL12=GRID!$B$33:$BI$33),0))*(1-GRID!$B$69),0))</f>
        <v>26900</v>
      </c>
      <c r="G613" s="47" cm="1">
        <f t="array" ref="G613">IF($I$2="Открытый тариф",
INDEX(GRID!$B$34:$BI$44,MATCH(G$7,GRID!$A$34:$A$44,0),MATCH(1,($U$2=GRID!$B$31:$BI$31)*(КАЛЕНДАРЬ!$BL12=GRID!$B$33:$BI$33), 0)),
ROUNDUP(INDEX(GRID!$B$34:$BI$44,MATCH(G$7,GRID!$A$34:$A$44,0),MATCH(1,($U$2=GRID!$B$31:$BI$31)*(КАЛЕНДАРЬ!$BL12=GRID!$B$33:$BI$33),0))*(1-GRID!$B$69),0))</f>
        <v>28000</v>
      </c>
      <c r="H613" s="47" cm="1">
        <f t="array" ref="H613">IF($I$2="Открытый тариф",
INDEX(GRID!$B$47:$BI$57,MATCH(G$7,GRID!$A$47:$A$57,0),MATCH(1,($U$2=GRID!$B$31:$BI$31)*(КАЛЕНДАРЬ!$BL12=GRID!$B$33:$BI$33), 0)),
ROUNDUP(INDEX(GRID!$B$47:$BI$57,MATCH(G$7,GRID!$A$47:$A$57,0),MATCH(1,($U$2=GRID!$B$31:$BI$31)*(КАЛЕНДАРЬ!$BL12=GRID!$B$33:$BI$33),0))*(1-GRID!$B$69),0))</f>
        <v>28000</v>
      </c>
      <c r="I613" s="47" cm="1">
        <f t="array" ref="I613">IF($I$2="Открытый тариф",
INDEX(GRID!$B$34:$BI$44,MATCH(I$7,GRID!$A$34:$A$44,0),MATCH(1,($U$2=GRID!$B$31:$BI$31)*(КАЛЕНДАРЬ!$BL12=GRID!$B$33:$BI$33), 0)),
ROUNDUP(INDEX(GRID!$B$34:$BI$44,MATCH(I$7,GRID!$A$34:$A$44,0),MATCH(1,($U$2=GRID!$B$31:$BI$31)*(КАЛЕНДАРЬ!$BL12=GRID!$B$33:$BI$33),0))*(1-GRID!$B$69),0))</f>
        <v>30000</v>
      </c>
      <c r="J613" s="47" cm="1">
        <f t="array" ref="J613">IF($I$2="Открытый тариф",
INDEX(GRID!$B$47:$BI$57,MATCH(I$7,GRID!$A$47:$A$57,0),MATCH(1,($U$2=GRID!$B$31:$BI$31)*(КАЛЕНДАРЬ!$BL12=GRID!$B$33:$BI$33), 0)),
ROUNDUP(INDEX(GRID!$B$47:$BI$57,MATCH(I$7,GRID!$A$47:$A$57,0),MATCH(1,($U$2=GRID!$B$31:$BI$31)*(КАЛЕНДАРЬ!$BL12=GRID!$B$33:$BI$33),0))*(1-GRID!$B$69),0))</f>
        <v>30000</v>
      </c>
      <c r="K613" s="47" cm="1">
        <f t="array" ref="K613">IF($I$2="Открытый тариф",
INDEX(GRID!$B$34:$BI$44,MATCH(K$7,GRID!$A$34:$A$44,0),MATCH(1,($U$2=GRID!$B$31:$BI$31)*(КАЛЕНДАРЬ!$BL12=GRID!$B$33:$BI$33), 0)),
ROUNDUP(INDEX(GRID!$B$34:$BI$44,MATCH(K$7,GRID!$A$34:$A$44,0),MATCH(1,($U$2=GRID!$B$31:$BI$31)*(КАЛЕНДАРЬ!$BL12=GRID!$B$33:$BI$33),0))*(1-GRID!$B$69),0))</f>
        <v>31100</v>
      </c>
      <c r="L613" s="47" cm="1">
        <f t="array" ref="L613">IF($I$2="Открытый тариф",
INDEX(GRID!$B$47:$BI$57,MATCH(K$7,GRID!$A$47:$A$57,0),MATCH(1,($U$2=GRID!$B$31:$BI$31)*(КАЛЕНДАРЬ!$BL12=GRID!$B$33:$BI$33), 0)),
ROUNDUP(INDEX(GRID!$B$47:$BI$57,MATCH(K$7,GRID!$A$47:$A$57,0),MATCH(1,($U$2=GRID!$B$31:$BI$31)*(КАЛЕНДАРЬ!$BL12=GRID!$B$33:$BI$33),0))*(1-GRID!$B$69),0))</f>
        <v>31100</v>
      </c>
      <c r="M613" s="47" cm="1">
        <f t="array" ref="M613">IF($I$2="Открытый тариф",
INDEX(GRID!$B$34:$BI$44,MATCH(M$7,GRID!$A$34:$A$44,0),MATCH(1,($U$2=GRID!$B$31:$BI$31)*(КАЛЕНДАРЬ!$BL12=GRID!$B$33:$BI$33), 0)),
ROUNDUP(INDEX(GRID!$B$34:$BI$44,MATCH(M$7,GRID!$A$34:$A$44,0),MATCH(1,($U$2=GRID!$B$31:$BI$31)*(КАЛЕНДАРЬ!$BL12=GRID!$B$33:$BI$33),0))*(1-GRID!$B$69),0))</f>
        <v>33100</v>
      </c>
      <c r="N613" s="47" cm="1">
        <f t="array" ref="N613">IF($I$2="Открытый тариф",
INDEX(GRID!$B$47:$BI$57,MATCH(M$7,GRID!$A$47:$A$57,0),MATCH(1,($U$2=GRID!$B$31:$BI$31)*(КАЛЕНДАРЬ!$BL12=GRID!$B$33:$BI$33), 0)),
ROUNDUP(INDEX(GRID!$B$47:$BI$57,MATCH(M$7,GRID!$A$47:$A$57,0),MATCH(1,($U$2=GRID!$B$31:$BI$31)*(КАЛЕНДАРЬ!$BL12=GRID!$B$33:$BI$33),0))*(1-GRID!$B$69),0))</f>
        <v>33100</v>
      </c>
      <c r="O613" s="49" t="s">
        <v>101</v>
      </c>
      <c r="P613" s="49" t="s">
        <v>101</v>
      </c>
      <c r="Q613" s="49" t="s">
        <v>101</v>
      </c>
      <c r="R613" s="49" t="s">
        <v>101</v>
      </c>
      <c r="S613" s="49" t="s">
        <v>101</v>
      </c>
      <c r="T613" s="49" t="s">
        <v>101</v>
      </c>
      <c r="U613" s="49" t="s">
        <v>101</v>
      </c>
      <c r="V613" s="49" t="s">
        <v>101</v>
      </c>
      <c r="W613" s="49" t="s">
        <v>101</v>
      </c>
      <c r="X613" s="49" t="s">
        <v>101</v>
      </c>
      <c r="Y613" s="199"/>
    </row>
    <row r="614" spans="1:25" x14ac:dyDescent="0.2">
      <c r="A614" s="117" t="s">
        <v>46</v>
      </c>
      <c r="B614" s="117">
        <v>10</v>
      </c>
      <c r="C614" s="47" cm="1">
        <f t="array" ref="C614">IF($I$2="Открытый тариф",
INDEX(GRID!$B$34:$BI$44,MATCH(C$7,GRID!$A$34:$A$44,0),MATCH(1,($U$2=GRID!$B$31:$BI$31)*(КАЛЕНДАРЬ!$BL13=GRID!$B$33:$BI$33), 0)),
ROUNDUP(INDEX(GRID!$B$34:$BI$44,MATCH(C$7,GRID!$A$34:$A$44,0),MATCH(1,($U$2=GRID!$B$31:$BI$31)*(КАЛЕНДАРЬ!$BL13=GRID!$B$33:$BI$33),0))*(1-GRID!$B$69),0))</f>
        <v>24900</v>
      </c>
      <c r="D614" s="47" cm="1">
        <f t="array" ref="D614">IF($I$2="Открытый тариф",
INDEX(GRID!$B$47:$BI$57,MATCH(C$7,GRID!$A$47:$A$57,0),MATCH(1,($U$2=GRID!$B$31:$BI$31)*(КАЛЕНДАРЬ!$BL13=GRID!$B$33:$BI$33), 0)),
ROUNDUP(INDEX(GRID!$B$47:$BI$57,MATCH(C$7,GRID!$A$47:$A$57,0),MATCH(1,($U$2=GRID!$B$31:$BI$31)*(КАЛЕНДАРЬ!$BL13=GRID!$B$33:$BI$33),0))*(1-GRID!$B$69),0))</f>
        <v>24900</v>
      </c>
      <c r="E614" s="47" cm="1">
        <f t="array" ref="E614">IF($I$2="Открытый тариф",
INDEX(GRID!$B$34:$BI$44,MATCH(E$7,GRID!$A$34:$A$44,0),MATCH(1,($U$2=GRID!$B$31:$BI$31)*(КАЛЕНДАРЬ!$BL13=GRID!$B$33:$BI$33), 0)),
ROUNDUP(INDEX(GRID!$B$34:$BI$44,MATCH(E$7,GRID!$A$34:$A$44,0),MATCH(1,($U$2=GRID!$B$31:$BI$31)*(КАЛЕНДАРЬ!$BL13=GRID!$B$33:$BI$33),0))*(1-GRID!$B$69),0))</f>
        <v>26900</v>
      </c>
      <c r="F614" s="47" cm="1">
        <f t="array" ref="F614">IF($I$2="Открытый тариф",
INDEX(GRID!$B$47:$BI$57,MATCH(E$7,GRID!$A$47:$A$57,0),MATCH(1,($U$2=GRID!$B$31:$BI$31)*(КАЛЕНДАРЬ!$BL13=GRID!$B$33:$BI$33), 0)),
ROUNDUP(INDEX(GRID!$B$47:$BI$57,MATCH(E$7,GRID!$A$47:$A$57,0),MATCH(1,($U$2=GRID!$B$31:$BI$31)*(КАЛЕНДАРЬ!$BL13=GRID!$B$33:$BI$33),0))*(1-GRID!$B$69),0))</f>
        <v>26900</v>
      </c>
      <c r="G614" s="47" cm="1">
        <f t="array" ref="G614">IF($I$2="Открытый тариф",
INDEX(GRID!$B$34:$BI$44,MATCH(G$7,GRID!$A$34:$A$44,0),MATCH(1,($U$2=GRID!$B$31:$BI$31)*(КАЛЕНДАРЬ!$BL13=GRID!$B$33:$BI$33), 0)),
ROUNDUP(INDEX(GRID!$B$34:$BI$44,MATCH(G$7,GRID!$A$34:$A$44,0),MATCH(1,($U$2=GRID!$B$31:$BI$31)*(КАЛЕНДАРЬ!$BL13=GRID!$B$33:$BI$33),0))*(1-GRID!$B$69),0))</f>
        <v>28000</v>
      </c>
      <c r="H614" s="47" cm="1">
        <f t="array" ref="H614">IF($I$2="Открытый тариф",
INDEX(GRID!$B$47:$BI$57,MATCH(G$7,GRID!$A$47:$A$57,0),MATCH(1,($U$2=GRID!$B$31:$BI$31)*(КАЛЕНДАРЬ!$BL13=GRID!$B$33:$BI$33), 0)),
ROUNDUP(INDEX(GRID!$B$47:$BI$57,MATCH(G$7,GRID!$A$47:$A$57,0),MATCH(1,($U$2=GRID!$B$31:$BI$31)*(КАЛЕНДАРЬ!$BL13=GRID!$B$33:$BI$33),0))*(1-GRID!$B$69),0))</f>
        <v>28000</v>
      </c>
      <c r="I614" s="47" cm="1">
        <f t="array" ref="I614">IF($I$2="Открытый тариф",
INDEX(GRID!$B$34:$BI$44,MATCH(I$7,GRID!$A$34:$A$44,0),MATCH(1,($U$2=GRID!$B$31:$BI$31)*(КАЛЕНДАРЬ!$BL13=GRID!$B$33:$BI$33), 0)),
ROUNDUP(INDEX(GRID!$B$34:$BI$44,MATCH(I$7,GRID!$A$34:$A$44,0),MATCH(1,($U$2=GRID!$B$31:$BI$31)*(КАЛЕНДАРЬ!$BL13=GRID!$B$33:$BI$33),0))*(1-GRID!$B$69),0))</f>
        <v>30000</v>
      </c>
      <c r="J614" s="47" cm="1">
        <f t="array" ref="J614">IF($I$2="Открытый тариф",
INDEX(GRID!$B$47:$BI$57,MATCH(I$7,GRID!$A$47:$A$57,0),MATCH(1,($U$2=GRID!$B$31:$BI$31)*(КАЛЕНДАРЬ!$BL13=GRID!$B$33:$BI$33), 0)),
ROUNDUP(INDEX(GRID!$B$47:$BI$57,MATCH(I$7,GRID!$A$47:$A$57,0),MATCH(1,($U$2=GRID!$B$31:$BI$31)*(КАЛЕНДАРЬ!$BL13=GRID!$B$33:$BI$33),0))*(1-GRID!$B$69),0))</f>
        <v>30000</v>
      </c>
      <c r="K614" s="47" cm="1">
        <f t="array" ref="K614">IF($I$2="Открытый тариф",
INDEX(GRID!$B$34:$BI$44,MATCH(K$7,GRID!$A$34:$A$44,0),MATCH(1,($U$2=GRID!$B$31:$BI$31)*(КАЛЕНДАРЬ!$BL13=GRID!$B$33:$BI$33), 0)),
ROUNDUP(INDEX(GRID!$B$34:$BI$44,MATCH(K$7,GRID!$A$34:$A$44,0),MATCH(1,($U$2=GRID!$B$31:$BI$31)*(КАЛЕНДАРЬ!$BL13=GRID!$B$33:$BI$33),0))*(1-GRID!$B$69),0))</f>
        <v>31100</v>
      </c>
      <c r="L614" s="47" cm="1">
        <f t="array" ref="L614">IF($I$2="Открытый тариф",
INDEX(GRID!$B$47:$BI$57,MATCH(K$7,GRID!$A$47:$A$57,0),MATCH(1,($U$2=GRID!$B$31:$BI$31)*(КАЛЕНДАРЬ!$BL13=GRID!$B$33:$BI$33), 0)),
ROUNDUP(INDEX(GRID!$B$47:$BI$57,MATCH(K$7,GRID!$A$47:$A$57,0),MATCH(1,($U$2=GRID!$B$31:$BI$31)*(КАЛЕНДАРЬ!$BL13=GRID!$B$33:$BI$33),0))*(1-GRID!$B$69),0))</f>
        <v>31100</v>
      </c>
      <c r="M614" s="47" cm="1">
        <f t="array" ref="M614">IF($I$2="Открытый тариф",
INDEX(GRID!$B$34:$BI$44,MATCH(M$7,GRID!$A$34:$A$44,0),MATCH(1,($U$2=GRID!$B$31:$BI$31)*(КАЛЕНДАРЬ!$BL13=GRID!$B$33:$BI$33), 0)),
ROUNDUP(INDEX(GRID!$B$34:$BI$44,MATCH(M$7,GRID!$A$34:$A$44,0),MATCH(1,($U$2=GRID!$B$31:$BI$31)*(КАЛЕНДАРЬ!$BL13=GRID!$B$33:$BI$33),0))*(1-GRID!$B$69),0))</f>
        <v>33100</v>
      </c>
      <c r="N614" s="47" cm="1">
        <f t="array" ref="N614">IF($I$2="Открытый тариф",
INDEX(GRID!$B$47:$BI$57,MATCH(M$7,GRID!$A$47:$A$57,0),MATCH(1,($U$2=GRID!$B$31:$BI$31)*(КАЛЕНДАРЬ!$BL13=GRID!$B$33:$BI$33), 0)),
ROUNDUP(INDEX(GRID!$B$47:$BI$57,MATCH(M$7,GRID!$A$47:$A$57,0),MATCH(1,($U$2=GRID!$B$31:$BI$31)*(КАЛЕНДАРЬ!$BL13=GRID!$B$33:$BI$33),0))*(1-GRID!$B$69),0))</f>
        <v>33100</v>
      </c>
      <c r="O614" s="49" t="s">
        <v>101</v>
      </c>
      <c r="P614" s="49" t="s">
        <v>101</v>
      </c>
      <c r="Q614" s="49" t="s">
        <v>101</v>
      </c>
      <c r="R614" s="49" t="s">
        <v>101</v>
      </c>
      <c r="S614" s="49" t="s">
        <v>101</v>
      </c>
      <c r="T614" s="49" t="s">
        <v>101</v>
      </c>
      <c r="U614" s="49" t="s">
        <v>101</v>
      </c>
      <c r="V614" s="49" t="s">
        <v>101</v>
      </c>
      <c r="W614" s="49" t="s">
        <v>101</v>
      </c>
      <c r="X614" s="49" t="s">
        <v>101</v>
      </c>
      <c r="Y614" s="199"/>
    </row>
    <row r="615" spans="1:25" x14ac:dyDescent="0.2">
      <c r="A615" s="117" t="s">
        <v>47</v>
      </c>
      <c r="B615" s="117">
        <v>11</v>
      </c>
      <c r="C615" s="47" cm="1">
        <f t="array" ref="C615">IF($I$2="Открытый тариф",
INDEX(GRID!$B$34:$BI$44,MATCH(C$7,GRID!$A$34:$A$44,0),MATCH(1,($U$2=GRID!$B$31:$BI$31)*(КАЛЕНДАРЬ!$BL14=GRID!$B$33:$BI$33), 0)),
ROUNDUP(INDEX(GRID!$B$34:$BI$44,MATCH(C$7,GRID!$A$34:$A$44,0),MATCH(1,($U$2=GRID!$B$31:$BI$31)*(КАЛЕНДАРЬ!$BL14=GRID!$B$33:$BI$33),0))*(1-GRID!$B$69),0))</f>
        <v>23700</v>
      </c>
      <c r="D615" s="47" cm="1">
        <f t="array" ref="D615">IF($I$2="Открытый тариф",
INDEX(GRID!$B$47:$BI$57,MATCH(C$7,GRID!$A$47:$A$57,0),MATCH(1,($U$2=GRID!$B$31:$BI$31)*(КАЛЕНДАРЬ!$BL14=GRID!$B$33:$BI$33), 0)),
ROUNDUP(INDEX(GRID!$B$47:$BI$57,MATCH(C$7,GRID!$A$47:$A$57,0),MATCH(1,($U$2=GRID!$B$31:$BI$31)*(КАЛЕНДАРЬ!$BL14=GRID!$B$33:$BI$33),0))*(1-GRID!$B$69),0))</f>
        <v>23700</v>
      </c>
      <c r="E615" s="47" cm="1">
        <f t="array" ref="E615">IF($I$2="Открытый тариф",
INDEX(GRID!$B$34:$BI$44,MATCH(E$7,GRID!$A$34:$A$44,0),MATCH(1,($U$2=GRID!$B$31:$BI$31)*(КАЛЕНДАРЬ!$BL14=GRID!$B$33:$BI$33), 0)),
ROUNDUP(INDEX(GRID!$B$34:$BI$44,MATCH(E$7,GRID!$A$34:$A$44,0),MATCH(1,($U$2=GRID!$B$31:$BI$31)*(КАЛЕНДАРЬ!$BL14=GRID!$B$33:$BI$33),0))*(1-GRID!$B$69),0))</f>
        <v>25700</v>
      </c>
      <c r="F615" s="47" cm="1">
        <f t="array" ref="F615">IF($I$2="Открытый тариф",
INDEX(GRID!$B$47:$BI$57,MATCH(E$7,GRID!$A$47:$A$57,0),MATCH(1,($U$2=GRID!$B$31:$BI$31)*(КАЛЕНДАРЬ!$BL14=GRID!$B$33:$BI$33), 0)),
ROUNDUP(INDEX(GRID!$B$47:$BI$57,MATCH(E$7,GRID!$A$47:$A$57,0),MATCH(1,($U$2=GRID!$B$31:$BI$31)*(КАЛЕНДАРЬ!$BL14=GRID!$B$33:$BI$33),0))*(1-GRID!$B$69),0))</f>
        <v>25700</v>
      </c>
      <c r="G615" s="47" cm="1">
        <f t="array" ref="G615">IF($I$2="Открытый тариф",
INDEX(GRID!$B$34:$BI$44,MATCH(G$7,GRID!$A$34:$A$44,0),MATCH(1,($U$2=GRID!$B$31:$BI$31)*(КАЛЕНДАРЬ!$BL14=GRID!$B$33:$BI$33), 0)),
ROUNDUP(INDEX(GRID!$B$34:$BI$44,MATCH(G$7,GRID!$A$34:$A$44,0),MATCH(1,($U$2=GRID!$B$31:$BI$31)*(КАЛЕНДАРЬ!$BL14=GRID!$B$33:$BI$33),0))*(1-GRID!$B$69),0))</f>
        <v>26800</v>
      </c>
      <c r="H615" s="47" cm="1">
        <f t="array" ref="H615">IF($I$2="Открытый тариф",
INDEX(GRID!$B$47:$BI$57,MATCH(G$7,GRID!$A$47:$A$57,0),MATCH(1,($U$2=GRID!$B$31:$BI$31)*(КАЛЕНДАРЬ!$BL14=GRID!$B$33:$BI$33), 0)),
ROUNDUP(INDEX(GRID!$B$47:$BI$57,MATCH(G$7,GRID!$A$47:$A$57,0),MATCH(1,($U$2=GRID!$B$31:$BI$31)*(КАЛЕНДАРЬ!$BL14=GRID!$B$33:$BI$33),0))*(1-GRID!$B$69),0))</f>
        <v>26800</v>
      </c>
      <c r="I615" s="47" cm="1">
        <f t="array" ref="I615">IF($I$2="Открытый тариф",
INDEX(GRID!$B$34:$BI$44,MATCH(I$7,GRID!$A$34:$A$44,0),MATCH(1,($U$2=GRID!$B$31:$BI$31)*(КАЛЕНДАРЬ!$BL14=GRID!$B$33:$BI$33), 0)),
ROUNDUP(INDEX(GRID!$B$34:$BI$44,MATCH(I$7,GRID!$A$34:$A$44,0),MATCH(1,($U$2=GRID!$B$31:$BI$31)*(КАЛЕНДАРЬ!$BL14=GRID!$B$33:$BI$33),0))*(1-GRID!$B$69),0))</f>
        <v>28800</v>
      </c>
      <c r="J615" s="47" cm="1">
        <f t="array" ref="J615">IF($I$2="Открытый тариф",
INDEX(GRID!$B$47:$BI$57,MATCH(I$7,GRID!$A$47:$A$57,0),MATCH(1,($U$2=GRID!$B$31:$BI$31)*(КАЛЕНДАРЬ!$BL14=GRID!$B$33:$BI$33), 0)),
ROUNDUP(INDEX(GRID!$B$47:$BI$57,MATCH(I$7,GRID!$A$47:$A$57,0),MATCH(1,($U$2=GRID!$B$31:$BI$31)*(КАЛЕНДАРЬ!$BL14=GRID!$B$33:$BI$33),0))*(1-GRID!$B$69),0))</f>
        <v>28800</v>
      </c>
      <c r="K615" s="47" cm="1">
        <f t="array" ref="K615">IF($I$2="Открытый тариф",
INDEX(GRID!$B$34:$BI$44,MATCH(K$7,GRID!$A$34:$A$44,0),MATCH(1,($U$2=GRID!$B$31:$BI$31)*(КАЛЕНДАРЬ!$BL14=GRID!$B$33:$BI$33), 0)),
ROUNDUP(INDEX(GRID!$B$34:$BI$44,MATCH(K$7,GRID!$A$34:$A$44,0),MATCH(1,($U$2=GRID!$B$31:$BI$31)*(КАЛЕНДАРЬ!$BL14=GRID!$B$33:$BI$33),0))*(1-GRID!$B$69),0))</f>
        <v>29900</v>
      </c>
      <c r="L615" s="47" cm="1">
        <f t="array" ref="L615">IF($I$2="Открытый тариф",
INDEX(GRID!$B$47:$BI$57,MATCH(K$7,GRID!$A$47:$A$57,0),MATCH(1,($U$2=GRID!$B$31:$BI$31)*(КАЛЕНДАРЬ!$BL14=GRID!$B$33:$BI$33), 0)),
ROUNDUP(INDEX(GRID!$B$47:$BI$57,MATCH(K$7,GRID!$A$47:$A$57,0),MATCH(1,($U$2=GRID!$B$31:$BI$31)*(КАЛЕНДАРЬ!$BL14=GRID!$B$33:$BI$33),0))*(1-GRID!$B$69),0))</f>
        <v>29900</v>
      </c>
      <c r="M615" s="47" cm="1">
        <f t="array" ref="M615">IF($I$2="Открытый тариф",
INDEX(GRID!$B$34:$BI$44,MATCH(M$7,GRID!$A$34:$A$44,0),MATCH(1,($U$2=GRID!$B$31:$BI$31)*(КАЛЕНДАРЬ!$BL14=GRID!$B$33:$BI$33), 0)),
ROUNDUP(INDEX(GRID!$B$34:$BI$44,MATCH(M$7,GRID!$A$34:$A$44,0),MATCH(1,($U$2=GRID!$B$31:$BI$31)*(КАЛЕНДАРЬ!$BL14=GRID!$B$33:$BI$33),0))*(1-GRID!$B$69),0))</f>
        <v>31900</v>
      </c>
      <c r="N615" s="47" cm="1">
        <f t="array" ref="N615">IF($I$2="Открытый тариф",
INDEX(GRID!$B$47:$BI$57,MATCH(M$7,GRID!$A$47:$A$57,0),MATCH(1,($U$2=GRID!$B$31:$BI$31)*(КАЛЕНДАРЬ!$BL14=GRID!$B$33:$BI$33), 0)),
ROUNDUP(INDEX(GRID!$B$47:$BI$57,MATCH(M$7,GRID!$A$47:$A$57,0),MATCH(1,($U$2=GRID!$B$31:$BI$31)*(КАЛЕНДАРЬ!$BL14=GRID!$B$33:$BI$33),0))*(1-GRID!$B$69),0))</f>
        <v>31900</v>
      </c>
      <c r="O615" s="49" t="s">
        <v>101</v>
      </c>
      <c r="P615" s="49" t="s">
        <v>101</v>
      </c>
      <c r="Q615" s="49" t="s">
        <v>101</v>
      </c>
      <c r="R615" s="49" t="s">
        <v>101</v>
      </c>
      <c r="S615" s="49" t="s">
        <v>101</v>
      </c>
      <c r="T615" s="49" t="s">
        <v>101</v>
      </c>
      <c r="U615" s="49" t="s">
        <v>101</v>
      </c>
      <c r="V615" s="49" t="s">
        <v>101</v>
      </c>
      <c r="W615" s="49" t="s">
        <v>101</v>
      </c>
      <c r="X615" s="49" t="s">
        <v>101</v>
      </c>
      <c r="Y615" s="199"/>
    </row>
    <row r="616" spans="1:25" x14ac:dyDescent="0.2">
      <c r="A616" s="117" t="s">
        <v>48</v>
      </c>
      <c r="B616" s="117">
        <v>12</v>
      </c>
      <c r="C616" s="47" cm="1">
        <f t="array" ref="C616">IF($I$2="Открытый тариф",
INDEX(GRID!$B$34:$BI$44,MATCH(C$7,GRID!$A$34:$A$44,0),MATCH(1,($U$2=GRID!$B$31:$BI$31)*(КАЛЕНДАРЬ!$BL15=GRID!$B$33:$BI$33), 0)),
ROUNDUP(INDEX(GRID!$B$34:$BI$44,MATCH(C$7,GRID!$A$34:$A$44,0),MATCH(1,($U$2=GRID!$B$31:$BI$31)*(КАЛЕНДАРЬ!$BL15=GRID!$B$33:$BI$33),0))*(1-GRID!$B$69),0))</f>
        <v>23700</v>
      </c>
      <c r="D616" s="47" cm="1">
        <f t="array" ref="D616">IF($I$2="Открытый тариф",
INDEX(GRID!$B$47:$BI$57,MATCH(C$7,GRID!$A$47:$A$57,0),MATCH(1,($U$2=GRID!$B$31:$BI$31)*(КАЛЕНДАРЬ!$BL15=GRID!$B$33:$BI$33), 0)),
ROUNDUP(INDEX(GRID!$B$47:$BI$57,MATCH(C$7,GRID!$A$47:$A$57,0),MATCH(1,($U$2=GRID!$B$31:$BI$31)*(КАЛЕНДАРЬ!$BL15=GRID!$B$33:$BI$33),0))*(1-GRID!$B$69),0))</f>
        <v>23700</v>
      </c>
      <c r="E616" s="47" cm="1">
        <f t="array" ref="E616">IF($I$2="Открытый тариф",
INDEX(GRID!$B$34:$BI$44,MATCH(E$7,GRID!$A$34:$A$44,0),MATCH(1,($U$2=GRID!$B$31:$BI$31)*(КАЛЕНДАРЬ!$BL15=GRID!$B$33:$BI$33), 0)),
ROUNDUP(INDEX(GRID!$B$34:$BI$44,MATCH(E$7,GRID!$A$34:$A$44,0),MATCH(1,($U$2=GRID!$B$31:$BI$31)*(КАЛЕНДАРЬ!$BL15=GRID!$B$33:$BI$33),0))*(1-GRID!$B$69),0))</f>
        <v>25700</v>
      </c>
      <c r="F616" s="47" cm="1">
        <f t="array" ref="F616">IF($I$2="Открытый тариф",
INDEX(GRID!$B$47:$BI$57,MATCH(E$7,GRID!$A$47:$A$57,0),MATCH(1,($U$2=GRID!$B$31:$BI$31)*(КАЛЕНДАРЬ!$BL15=GRID!$B$33:$BI$33), 0)),
ROUNDUP(INDEX(GRID!$B$47:$BI$57,MATCH(E$7,GRID!$A$47:$A$57,0),MATCH(1,($U$2=GRID!$B$31:$BI$31)*(КАЛЕНДАРЬ!$BL15=GRID!$B$33:$BI$33),0))*(1-GRID!$B$69),0))</f>
        <v>25700</v>
      </c>
      <c r="G616" s="47" cm="1">
        <f t="array" ref="G616">IF($I$2="Открытый тариф",
INDEX(GRID!$B$34:$BI$44,MATCH(G$7,GRID!$A$34:$A$44,0),MATCH(1,($U$2=GRID!$B$31:$BI$31)*(КАЛЕНДАРЬ!$BL15=GRID!$B$33:$BI$33), 0)),
ROUNDUP(INDEX(GRID!$B$34:$BI$44,MATCH(G$7,GRID!$A$34:$A$44,0),MATCH(1,($U$2=GRID!$B$31:$BI$31)*(КАЛЕНДАРЬ!$BL15=GRID!$B$33:$BI$33),0))*(1-GRID!$B$69),0))</f>
        <v>26800</v>
      </c>
      <c r="H616" s="47" cm="1">
        <f t="array" ref="H616">IF($I$2="Открытый тариф",
INDEX(GRID!$B$47:$BI$57,MATCH(G$7,GRID!$A$47:$A$57,0),MATCH(1,($U$2=GRID!$B$31:$BI$31)*(КАЛЕНДАРЬ!$BL15=GRID!$B$33:$BI$33), 0)),
ROUNDUP(INDEX(GRID!$B$47:$BI$57,MATCH(G$7,GRID!$A$47:$A$57,0),MATCH(1,($U$2=GRID!$B$31:$BI$31)*(КАЛЕНДАРЬ!$BL15=GRID!$B$33:$BI$33),0))*(1-GRID!$B$69),0))</f>
        <v>26800</v>
      </c>
      <c r="I616" s="47" cm="1">
        <f t="array" ref="I616">IF($I$2="Открытый тариф",
INDEX(GRID!$B$34:$BI$44,MATCH(I$7,GRID!$A$34:$A$44,0),MATCH(1,($U$2=GRID!$B$31:$BI$31)*(КАЛЕНДАРЬ!$BL15=GRID!$B$33:$BI$33), 0)),
ROUNDUP(INDEX(GRID!$B$34:$BI$44,MATCH(I$7,GRID!$A$34:$A$44,0),MATCH(1,($U$2=GRID!$B$31:$BI$31)*(КАЛЕНДАРЬ!$BL15=GRID!$B$33:$BI$33),0))*(1-GRID!$B$69),0))</f>
        <v>28800</v>
      </c>
      <c r="J616" s="47" cm="1">
        <f t="array" ref="J616">IF($I$2="Открытый тариф",
INDEX(GRID!$B$47:$BI$57,MATCH(I$7,GRID!$A$47:$A$57,0),MATCH(1,($U$2=GRID!$B$31:$BI$31)*(КАЛЕНДАРЬ!$BL15=GRID!$B$33:$BI$33), 0)),
ROUNDUP(INDEX(GRID!$B$47:$BI$57,MATCH(I$7,GRID!$A$47:$A$57,0),MATCH(1,($U$2=GRID!$B$31:$BI$31)*(КАЛЕНДАРЬ!$BL15=GRID!$B$33:$BI$33),0))*(1-GRID!$B$69),0))</f>
        <v>28800</v>
      </c>
      <c r="K616" s="47" cm="1">
        <f t="array" ref="K616">IF($I$2="Открытый тариф",
INDEX(GRID!$B$34:$BI$44,MATCH(K$7,GRID!$A$34:$A$44,0),MATCH(1,($U$2=GRID!$B$31:$BI$31)*(КАЛЕНДАРЬ!$BL15=GRID!$B$33:$BI$33), 0)),
ROUNDUP(INDEX(GRID!$B$34:$BI$44,MATCH(K$7,GRID!$A$34:$A$44,0),MATCH(1,($U$2=GRID!$B$31:$BI$31)*(КАЛЕНДАРЬ!$BL15=GRID!$B$33:$BI$33),0))*(1-GRID!$B$69),0))</f>
        <v>29900</v>
      </c>
      <c r="L616" s="47" cm="1">
        <f t="array" ref="L616">IF($I$2="Открытый тариф",
INDEX(GRID!$B$47:$BI$57,MATCH(K$7,GRID!$A$47:$A$57,0),MATCH(1,($U$2=GRID!$B$31:$BI$31)*(КАЛЕНДАРЬ!$BL15=GRID!$B$33:$BI$33), 0)),
ROUNDUP(INDEX(GRID!$B$47:$BI$57,MATCH(K$7,GRID!$A$47:$A$57,0),MATCH(1,($U$2=GRID!$B$31:$BI$31)*(КАЛЕНДАРЬ!$BL15=GRID!$B$33:$BI$33),0))*(1-GRID!$B$69),0))</f>
        <v>29900</v>
      </c>
      <c r="M616" s="47" cm="1">
        <f t="array" ref="M616">IF($I$2="Открытый тариф",
INDEX(GRID!$B$34:$BI$44,MATCH(M$7,GRID!$A$34:$A$44,0),MATCH(1,($U$2=GRID!$B$31:$BI$31)*(КАЛЕНДАРЬ!$BL15=GRID!$B$33:$BI$33), 0)),
ROUNDUP(INDEX(GRID!$B$34:$BI$44,MATCH(M$7,GRID!$A$34:$A$44,0),MATCH(1,($U$2=GRID!$B$31:$BI$31)*(КАЛЕНДАРЬ!$BL15=GRID!$B$33:$BI$33),0))*(1-GRID!$B$69),0))</f>
        <v>31900</v>
      </c>
      <c r="N616" s="47" cm="1">
        <f t="array" ref="N616">IF($I$2="Открытый тариф",
INDEX(GRID!$B$47:$BI$57,MATCH(M$7,GRID!$A$47:$A$57,0),MATCH(1,($U$2=GRID!$B$31:$BI$31)*(КАЛЕНДАРЬ!$BL15=GRID!$B$33:$BI$33), 0)),
ROUNDUP(INDEX(GRID!$B$47:$BI$57,MATCH(M$7,GRID!$A$47:$A$57,0),MATCH(1,($U$2=GRID!$B$31:$BI$31)*(КАЛЕНДАРЬ!$BL15=GRID!$B$33:$BI$33),0))*(1-GRID!$B$69),0))</f>
        <v>31900</v>
      </c>
      <c r="O616" s="49" t="s">
        <v>101</v>
      </c>
      <c r="P616" s="49" t="s">
        <v>101</v>
      </c>
      <c r="Q616" s="49" t="s">
        <v>101</v>
      </c>
      <c r="R616" s="49" t="s">
        <v>101</v>
      </c>
      <c r="S616" s="49" t="s">
        <v>101</v>
      </c>
      <c r="T616" s="49" t="s">
        <v>101</v>
      </c>
      <c r="U616" s="49" t="s">
        <v>101</v>
      </c>
      <c r="V616" s="49" t="s">
        <v>101</v>
      </c>
      <c r="W616" s="49" t="s">
        <v>101</v>
      </c>
      <c r="X616" s="49" t="s">
        <v>101</v>
      </c>
      <c r="Y616" s="199"/>
    </row>
    <row r="617" spans="1:25" x14ac:dyDescent="0.2">
      <c r="A617" s="117" t="s">
        <v>42</v>
      </c>
      <c r="B617" s="117">
        <v>13</v>
      </c>
      <c r="C617" s="47" cm="1">
        <f t="array" ref="C617">IF($I$2="Открытый тариф",
INDEX(GRID!$B$34:$BI$44,MATCH(C$7,GRID!$A$34:$A$44,0),MATCH(1,($U$2=GRID!$B$31:$BI$31)*(КАЛЕНДАРЬ!$BL16=GRID!$B$33:$BI$33), 0)),
ROUNDUP(INDEX(GRID!$B$34:$BI$44,MATCH(C$7,GRID!$A$34:$A$44,0),MATCH(1,($U$2=GRID!$B$31:$BI$31)*(КАЛЕНДАРЬ!$BL16=GRID!$B$33:$BI$33),0))*(1-GRID!$B$69),0))</f>
        <v>24900</v>
      </c>
      <c r="D617" s="47" cm="1">
        <f t="array" ref="D617">IF($I$2="Открытый тариф",
INDEX(GRID!$B$47:$BI$57,MATCH(C$7,GRID!$A$47:$A$57,0),MATCH(1,($U$2=GRID!$B$31:$BI$31)*(КАЛЕНДАРЬ!$BL16=GRID!$B$33:$BI$33), 0)),
ROUNDUP(INDEX(GRID!$B$47:$BI$57,MATCH(C$7,GRID!$A$47:$A$57,0),MATCH(1,($U$2=GRID!$B$31:$BI$31)*(КАЛЕНДАРЬ!$BL16=GRID!$B$33:$BI$33),0))*(1-GRID!$B$69),0))</f>
        <v>24900</v>
      </c>
      <c r="E617" s="47" cm="1">
        <f t="array" ref="E617">IF($I$2="Открытый тариф",
INDEX(GRID!$B$34:$BI$44,MATCH(E$7,GRID!$A$34:$A$44,0),MATCH(1,($U$2=GRID!$B$31:$BI$31)*(КАЛЕНДАРЬ!$BL16=GRID!$B$33:$BI$33), 0)),
ROUNDUP(INDEX(GRID!$B$34:$BI$44,MATCH(E$7,GRID!$A$34:$A$44,0),MATCH(1,($U$2=GRID!$B$31:$BI$31)*(КАЛЕНДАРЬ!$BL16=GRID!$B$33:$BI$33),0))*(1-GRID!$B$69),0))</f>
        <v>26900</v>
      </c>
      <c r="F617" s="47" cm="1">
        <f t="array" ref="F617">IF($I$2="Открытый тариф",
INDEX(GRID!$B$47:$BI$57,MATCH(E$7,GRID!$A$47:$A$57,0),MATCH(1,($U$2=GRID!$B$31:$BI$31)*(КАЛЕНДАРЬ!$BL16=GRID!$B$33:$BI$33), 0)),
ROUNDUP(INDEX(GRID!$B$47:$BI$57,MATCH(E$7,GRID!$A$47:$A$57,0),MATCH(1,($U$2=GRID!$B$31:$BI$31)*(КАЛЕНДАРЬ!$BL16=GRID!$B$33:$BI$33),0))*(1-GRID!$B$69),0))</f>
        <v>26900</v>
      </c>
      <c r="G617" s="47" cm="1">
        <f t="array" ref="G617">IF($I$2="Открытый тариф",
INDEX(GRID!$B$34:$BI$44,MATCH(G$7,GRID!$A$34:$A$44,0),MATCH(1,($U$2=GRID!$B$31:$BI$31)*(КАЛЕНДАРЬ!$BL16=GRID!$B$33:$BI$33), 0)),
ROUNDUP(INDEX(GRID!$B$34:$BI$44,MATCH(G$7,GRID!$A$34:$A$44,0),MATCH(1,($U$2=GRID!$B$31:$BI$31)*(КАЛЕНДАРЬ!$BL16=GRID!$B$33:$BI$33),0))*(1-GRID!$B$69),0))</f>
        <v>28000</v>
      </c>
      <c r="H617" s="47" cm="1">
        <f t="array" ref="H617">IF($I$2="Открытый тариф",
INDEX(GRID!$B$47:$BI$57,MATCH(G$7,GRID!$A$47:$A$57,0),MATCH(1,($U$2=GRID!$B$31:$BI$31)*(КАЛЕНДАРЬ!$BL16=GRID!$B$33:$BI$33), 0)),
ROUNDUP(INDEX(GRID!$B$47:$BI$57,MATCH(G$7,GRID!$A$47:$A$57,0),MATCH(1,($U$2=GRID!$B$31:$BI$31)*(КАЛЕНДАРЬ!$BL16=GRID!$B$33:$BI$33),0))*(1-GRID!$B$69),0))</f>
        <v>28000</v>
      </c>
      <c r="I617" s="47" cm="1">
        <f t="array" ref="I617">IF($I$2="Открытый тариф",
INDEX(GRID!$B$34:$BI$44,MATCH(I$7,GRID!$A$34:$A$44,0),MATCH(1,($U$2=GRID!$B$31:$BI$31)*(КАЛЕНДАРЬ!$BL16=GRID!$B$33:$BI$33), 0)),
ROUNDUP(INDEX(GRID!$B$34:$BI$44,MATCH(I$7,GRID!$A$34:$A$44,0),MATCH(1,($U$2=GRID!$B$31:$BI$31)*(КАЛЕНДАРЬ!$BL16=GRID!$B$33:$BI$33),0))*(1-GRID!$B$69),0))</f>
        <v>30000</v>
      </c>
      <c r="J617" s="47" cm="1">
        <f t="array" ref="J617">IF($I$2="Открытый тариф",
INDEX(GRID!$B$47:$BI$57,MATCH(I$7,GRID!$A$47:$A$57,0),MATCH(1,($U$2=GRID!$B$31:$BI$31)*(КАЛЕНДАРЬ!$BL16=GRID!$B$33:$BI$33), 0)),
ROUNDUP(INDEX(GRID!$B$47:$BI$57,MATCH(I$7,GRID!$A$47:$A$57,0),MATCH(1,($U$2=GRID!$B$31:$BI$31)*(КАЛЕНДАРЬ!$BL16=GRID!$B$33:$BI$33),0))*(1-GRID!$B$69),0))</f>
        <v>30000</v>
      </c>
      <c r="K617" s="47" cm="1">
        <f t="array" ref="K617">IF($I$2="Открытый тариф",
INDEX(GRID!$B$34:$BI$44,MATCH(K$7,GRID!$A$34:$A$44,0),MATCH(1,($U$2=GRID!$B$31:$BI$31)*(КАЛЕНДАРЬ!$BL16=GRID!$B$33:$BI$33), 0)),
ROUNDUP(INDEX(GRID!$B$34:$BI$44,MATCH(K$7,GRID!$A$34:$A$44,0),MATCH(1,($U$2=GRID!$B$31:$BI$31)*(КАЛЕНДАРЬ!$BL16=GRID!$B$33:$BI$33),0))*(1-GRID!$B$69),0))</f>
        <v>31100</v>
      </c>
      <c r="L617" s="47" cm="1">
        <f t="array" ref="L617">IF($I$2="Открытый тариф",
INDEX(GRID!$B$47:$BI$57,MATCH(K$7,GRID!$A$47:$A$57,0),MATCH(1,($U$2=GRID!$B$31:$BI$31)*(КАЛЕНДАРЬ!$BL16=GRID!$B$33:$BI$33), 0)),
ROUNDUP(INDEX(GRID!$B$47:$BI$57,MATCH(K$7,GRID!$A$47:$A$57,0),MATCH(1,($U$2=GRID!$B$31:$BI$31)*(КАЛЕНДАРЬ!$BL16=GRID!$B$33:$BI$33),0))*(1-GRID!$B$69),0))</f>
        <v>31100</v>
      </c>
      <c r="M617" s="47" cm="1">
        <f t="array" ref="M617">IF($I$2="Открытый тариф",
INDEX(GRID!$B$34:$BI$44,MATCH(M$7,GRID!$A$34:$A$44,0),MATCH(1,($U$2=GRID!$B$31:$BI$31)*(КАЛЕНДАРЬ!$BL16=GRID!$B$33:$BI$33), 0)),
ROUNDUP(INDEX(GRID!$B$34:$BI$44,MATCH(M$7,GRID!$A$34:$A$44,0),MATCH(1,($U$2=GRID!$B$31:$BI$31)*(КАЛЕНДАРЬ!$BL16=GRID!$B$33:$BI$33),0))*(1-GRID!$B$69),0))</f>
        <v>33100</v>
      </c>
      <c r="N617" s="47" cm="1">
        <f t="array" ref="N617">IF($I$2="Открытый тариф",
INDEX(GRID!$B$47:$BI$57,MATCH(M$7,GRID!$A$47:$A$57,0),MATCH(1,($U$2=GRID!$B$31:$BI$31)*(КАЛЕНДАРЬ!$BL16=GRID!$B$33:$BI$33), 0)),
ROUNDUP(INDEX(GRID!$B$47:$BI$57,MATCH(M$7,GRID!$A$47:$A$57,0),MATCH(1,($U$2=GRID!$B$31:$BI$31)*(КАЛЕНДАРЬ!$BL16=GRID!$B$33:$BI$33),0))*(1-GRID!$B$69),0))</f>
        <v>33100</v>
      </c>
      <c r="O617" s="49" t="s">
        <v>101</v>
      </c>
      <c r="P617" s="49" t="s">
        <v>101</v>
      </c>
      <c r="Q617" s="49" t="s">
        <v>101</v>
      </c>
      <c r="R617" s="49" t="s">
        <v>101</v>
      </c>
      <c r="S617" s="49" t="s">
        <v>101</v>
      </c>
      <c r="T617" s="49" t="s">
        <v>101</v>
      </c>
      <c r="U617" s="49" t="s">
        <v>101</v>
      </c>
      <c r="V617" s="49" t="s">
        <v>101</v>
      </c>
      <c r="W617" s="49" t="s">
        <v>101</v>
      </c>
      <c r="X617" s="49" t="s">
        <v>101</v>
      </c>
      <c r="Y617" s="199"/>
    </row>
    <row r="618" spans="1:25" x14ac:dyDescent="0.2">
      <c r="A618" s="117" t="s">
        <v>43</v>
      </c>
      <c r="B618" s="117">
        <v>14</v>
      </c>
      <c r="C618" s="47" cm="1">
        <f t="array" ref="C618">IF($I$2="Открытый тариф",
INDEX(GRID!$B$34:$BI$44,MATCH(C$7,GRID!$A$34:$A$44,0),MATCH(1,($U$2=GRID!$B$31:$BI$31)*(КАЛЕНДАРЬ!$BL17=GRID!$B$33:$BI$33), 0)),
ROUNDUP(INDEX(GRID!$B$34:$BI$44,MATCH(C$7,GRID!$A$34:$A$44,0),MATCH(1,($U$2=GRID!$B$31:$BI$31)*(КАЛЕНДАРЬ!$BL17=GRID!$B$33:$BI$33),0))*(1-GRID!$B$69),0))</f>
        <v>24900</v>
      </c>
      <c r="D618" s="47" cm="1">
        <f t="array" ref="D618">IF($I$2="Открытый тариф",
INDEX(GRID!$B$47:$BI$57,MATCH(C$7,GRID!$A$47:$A$57,0),MATCH(1,($U$2=GRID!$B$31:$BI$31)*(КАЛЕНДАРЬ!$BL17=GRID!$B$33:$BI$33), 0)),
ROUNDUP(INDEX(GRID!$B$47:$BI$57,MATCH(C$7,GRID!$A$47:$A$57,0),MATCH(1,($U$2=GRID!$B$31:$BI$31)*(КАЛЕНДАРЬ!$BL17=GRID!$B$33:$BI$33),0))*(1-GRID!$B$69),0))</f>
        <v>24900</v>
      </c>
      <c r="E618" s="47" cm="1">
        <f t="array" ref="E618">IF($I$2="Открытый тариф",
INDEX(GRID!$B$34:$BI$44,MATCH(E$7,GRID!$A$34:$A$44,0),MATCH(1,($U$2=GRID!$B$31:$BI$31)*(КАЛЕНДАРЬ!$BL17=GRID!$B$33:$BI$33), 0)),
ROUNDUP(INDEX(GRID!$B$34:$BI$44,MATCH(E$7,GRID!$A$34:$A$44,0),MATCH(1,($U$2=GRID!$B$31:$BI$31)*(КАЛЕНДАРЬ!$BL17=GRID!$B$33:$BI$33),0))*(1-GRID!$B$69),0))</f>
        <v>26900</v>
      </c>
      <c r="F618" s="47" cm="1">
        <f t="array" ref="F618">IF($I$2="Открытый тариф",
INDEX(GRID!$B$47:$BI$57,MATCH(E$7,GRID!$A$47:$A$57,0),MATCH(1,($U$2=GRID!$B$31:$BI$31)*(КАЛЕНДАРЬ!$BL17=GRID!$B$33:$BI$33), 0)),
ROUNDUP(INDEX(GRID!$B$47:$BI$57,MATCH(E$7,GRID!$A$47:$A$57,0),MATCH(1,($U$2=GRID!$B$31:$BI$31)*(КАЛЕНДАРЬ!$BL17=GRID!$B$33:$BI$33),0))*(1-GRID!$B$69),0))</f>
        <v>26900</v>
      </c>
      <c r="G618" s="47" cm="1">
        <f t="array" ref="G618">IF($I$2="Открытый тариф",
INDEX(GRID!$B$34:$BI$44,MATCH(G$7,GRID!$A$34:$A$44,0),MATCH(1,($U$2=GRID!$B$31:$BI$31)*(КАЛЕНДАРЬ!$BL17=GRID!$B$33:$BI$33), 0)),
ROUNDUP(INDEX(GRID!$B$34:$BI$44,MATCH(G$7,GRID!$A$34:$A$44,0),MATCH(1,($U$2=GRID!$B$31:$BI$31)*(КАЛЕНДАРЬ!$BL17=GRID!$B$33:$BI$33),0))*(1-GRID!$B$69),0))</f>
        <v>28000</v>
      </c>
      <c r="H618" s="47" cm="1">
        <f t="array" ref="H618">IF($I$2="Открытый тариф",
INDEX(GRID!$B$47:$BI$57,MATCH(G$7,GRID!$A$47:$A$57,0),MATCH(1,($U$2=GRID!$B$31:$BI$31)*(КАЛЕНДАРЬ!$BL17=GRID!$B$33:$BI$33), 0)),
ROUNDUP(INDEX(GRID!$B$47:$BI$57,MATCH(G$7,GRID!$A$47:$A$57,0),MATCH(1,($U$2=GRID!$B$31:$BI$31)*(КАЛЕНДАРЬ!$BL17=GRID!$B$33:$BI$33),0))*(1-GRID!$B$69),0))</f>
        <v>28000</v>
      </c>
      <c r="I618" s="47" cm="1">
        <f t="array" ref="I618">IF($I$2="Открытый тариф",
INDEX(GRID!$B$34:$BI$44,MATCH(I$7,GRID!$A$34:$A$44,0),MATCH(1,($U$2=GRID!$B$31:$BI$31)*(КАЛЕНДАРЬ!$BL17=GRID!$B$33:$BI$33), 0)),
ROUNDUP(INDEX(GRID!$B$34:$BI$44,MATCH(I$7,GRID!$A$34:$A$44,0),MATCH(1,($U$2=GRID!$B$31:$BI$31)*(КАЛЕНДАРЬ!$BL17=GRID!$B$33:$BI$33),0))*(1-GRID!$B$69),0))</f>
        <v>30000</v>
      </c>
      <c r="J618" s="47" cm="1">
        <f t="array" ref="J618">IF($I$2="Открытый тариф",
INDEX(GRID!$B$47:$BI$57,MATCH(I$7,GRID!$A$47:$A$57,0),MATCH(1,($U$2=GRID!$B$31:$BI$31)*(КАЛЕНДАРЬ!$BL17=GRID!$B$33:$BI$33), 0)),
ROUNDUP(INDEX(GRID!$B$47:$BI$57,MATCH(I$7,GRID!$A$47:$A$57,0),MATCH(1,($U$2=GRID!$B$31:$BI$31)*(КАЛЕНДАРЬ!$BL17=GRID!$B$33:$BI$33),0))*(1-GRID!$B$69),0))</f>
        <v>30000</v>
      </c>
      <c r="K618" s="47" cm="1">
        <f t="array" ref="K618">IF($I$2="Открытый тариф",
INDEX(GRID!$B$34:$BI$44,MATCH(K$7,GRID!$A$34:$A$44,0),MATCH(1,($U$2=GRID!$B$31:$BI$31)*(КАЛЕНДАРЬ!$BL17=GRID!$B$33:$BI$33), 0)),
ROUNDUP(INDEX(GRID!$B$34:$BI$44,MATCH(K$7,GRID!$A$34:$A$44,0),MATCH(1,($U$2=GRID!$B$31:$BI$31)*(КАЛЕНДАРЬ!$BL17=GRID!$B$33:$BI$33),0))*(1-GRID!$B$69),0))</f>
        <v>31100</v>
      </c>
      <c r="L618" s="47" cm="1">
        <f t="array" ref="L618">IF($I$2="Открытый тариф",
INDEX(GRID!$B$47:$BI$57,MATCH(K$7,GRID!$A$47:$A$57,0),MATCH(1,($U$2=GRID!$B$31:$BI$31)*(КАЛЕНДАРЬ!$BL17=GRID!$B$33:$BI$33), 0)),
ROUNDUP(INDEX(GRID!$B$47:$BI$57,MATCH(K$7,GRID!$A$47:$A$57,0),MATCH(1,($U$2=GRID!$B$31:$BI$31)*(КАЛЕНДАРЬ!$BL17=GRID!$B$33:$BI$33),0))*(1-GRID!$B$69),0))</f>
        <v>31100</v>
      </c>
      <c r="M618" s="47" cm="1">
        <f t="array" ref="M618">IF($I$2="Открытый тариф",
INDEX(GRID!$B$34:$BI$44,MATCH(M$7,GRID!$A$34:$A$44,0),MATCH(1,($U$2=GRID!$B$31:$BI$31)*(КАЛЕНДАРЬ!$BL17=GRID!$B$33:$BI$33), 0)),
ROUNDUP(INDEX(GRID!$B$34:$BI$44,MATCH(M$7,GRID!$A$34:$A$44,0),MATCH(1,($U$2=GRID!$B$31:$BI$31)*(КАЛЕНДАРЬ!$BL17=GRID!$B$33:$BI$33),0))*(1-GRID!$B$69),0))</f>
        <v>33100</v>
      </c>
      <c r="N618" s="47" cm="1">
        <f t="array" ref="N618">IF($I$2="Открытый тариф",
INDEX(GRID!$B$47:$BI$57,MATCH(M$7,GRID!$A$47:$A$57,0),MATCH(1,($U$2=GRID!$B$31:$BI$31)*(КАЛЕНДАРЬ!$BL17=GRID!$B$33:$BI$33), 0)),
ROUNDUP(INDEX(GRID!$B$47:$BI$57,MATCH(M$7,GRID!$A$47:$A$57,0),MATCH(1,($U$2=GRID!$B$31:$BI$31)*(КАЛЕНДАРЬ!$BL17=GRID!$B$33:$BI$33),0))*(1-GRID!$B$69),0))</f>
        <v>33100</v>
      </c>
      <c r="O618" s="49" t="s">
        <v>101</v>
      </c>
      <c r="P618" s="49" t="s">
        <v>101</v>
      </c>
      <c r="Q618" s="49" t="s">
        <v>101</v>
      </c>
      <c r="R618" s="49" t="s">
        <v>101</v>
      </c>
      <c r="S618" s="49" t="s">
        <v>101</v>
      </c>
      <c r="T618" s="49" t="s">
        <v>101</v>
      </c>
      <c r="U618" s="49" t="s">
        <v>101</v>
      </c>
      <c r="V618" s="49" t="s">
        <v>101</v>
      </c>
      <c r="W618" s="49" t="s">
        <v>101</v>
      </c>
      <c r="X618" s="49" t="s">
        <v>101</v>
      </c>
      <c r="Y618" s="199"/>
    </row>
    <row r="619" spans="1:25" x14ac:dyDescent="0.2">
      <c r="A619" s="117" t="s">
        <v>44</v>
      </c>
      <c r="B619" s="117">
        <v>15</v>
      </c>
      <c r="C619" s="47" cm="1">
        <f t="array" ref="C619">IF($I$2="Открытый тариф",
INDEX(GRID!$B$34:$BI$44,MATCH(C$7,GRID!$A$34:$A$44,0),MATCH(1,($U$2=GRID!$B$31:$BI$31)*(КАЛЕНДАРЬ!$BL18=GRID!$B$33:$BI$33), 0)),
ROUNDUP(INDEX(GRID!$B$34:$BI$44,MATCH(C$7,GRID!$A$34:$A$44,0),MATCH(1,($U$2=GRID!$B$31:$BI$31)*(КАЛЕНДАРЬ!$BL18=GRID!$B$33:$BI$33),0))*(1-GRID!$B$69),0))</f>
        <v>24900</v>
      </c>
      <c r="D619" s="47" cm="1">
        <f t="array" ref="D619">IF($I$2="Открытый тариф",
INDEX(GRID!$B$47:$BI$57,MATCH(C$7,GRID!$A$47:$A$57,0),MATCH(1,($U$2=GRID!$B$31:$BI$31)*(КАЛЕНДАРЬ!$BL18=GRID!$B$33:$BI$33), 0)),
ROUNDUP(INDEX(GRID!$B$47:$BI$57,MATCH(C$7,GRID!$A$47:$A$57,0),MATCH(1,($U$2=GRID!$B$31:$BI$31)*(КАЛЕНДАРЬ!$BL18=GRID!$B$33:$BI$33),0))*(1-GRID!$B$69),0))</f>
        <v>24900</v>
      </c>
      <c r="E619" s="47" cm="1">
        <f t="array" ref="E619">IF($I$2="Открытый тариф",
INDEX(GRID!$B$34:$BI$44,MATCH(E$7,GRID!$A$34:$A$44,0),MATCH(1,($U$2=GRID!$B$31:$BI$31)*(КАЛЕНДАРЬ!$BL18=GRID!$B$33:$BI$33), 0)),
ROUNDUP(INDEX(GRID!$B$34:$BI$44,MATCH(E$7,GRID!$A$34:$A$44,0),MATCH(1,($U$2=GRID!$B$31:$BI$31)*(КАЛЕНДАРЬ!$BL18=GRID!$B$33:$BI$33),0))*(1-GRID!$B$69),0))</f>
        <v>26900</v>
      </c>
      <c r="F619" s="47" cm="1">
        <f t="array" ref="F619">IF($I$2="Открытый тариф",
INDEX(GRID!$B$47:$BI$57,MATCH(E$7,GRID!$A$47:$A$57,0),MATCH(1,($U$2=GRID!$B$31:$BI$31)*(КАЛЕНДАРЬ!$BL18=GRID!$B$33:$BI$33), 0)),
ROUNDUP(INDEX(GRID!$B$47:$BI$57,MATCH(E$7,GRID!$A$47:$A$57,0),MATCH(1,($U$2=GRID!$B$31:$BI$31)*(КАЛЕНДАРЬ!$BL18=GRID!$B$33:$BI$33),0))*(1-GRID!$B$69),0))</f>
        <v>26900</v>
      </c>
      <c r="G619" s="47" cm="1">
        <f t="array" ref="G619">IF($I$2="Открытый тариф",
INDEX(GRID!$B$34:$BI$44,MATCH(G$7,GRID!$A$34:$A$44,0),MATCH(1,($U$2=GRID!$B$31:$BI$31)*(КАЛЕНДАРЬ!$BL18=GRID!$B$33:$BI$33), 0)),
ROUNDUP(INDEX(GRID!$B$34:$BI$44,MATCH(G$7,GRID!$A$34:$A$44,0),MATCH(1,($U$2=GRID!$B$31:$BI$31)*(КАЛЕНДАРЬ!$BL18=GRID!$B$33:$BI$33),0))*(1-GRID!$B$69),0))</f>
        <v>28000</v>
      </c>
      <c r="H619" s="47" cm="1">
        <f t="array" ref="H619">IF($I$2="Открытый тариф",
INDEX(GRID!$B$47:$BI$57,MATCH(G$7,GRID!$A$47:$A$57,0),MATCH(1,($U$2=GRID!$B$31:$BI$31)*(КАЛЕНДАРЬ!$BL18=GRID!$B$33:$BI$33), 0)),
ROUNDUP(INDEX(GRID!$B$47:$BI$57,MATCH(G$7,GRID!$A$47:$A$57,0),MATCH(1,($U$2=GRID!$B$31:$BI$31)*(КАЛЕНДАРЬ!$BL18=GRID!$B$33:$BI$33),0))*(1-GRID!$B$69),0))</f>
        <v>28000</v>
      </c>
      <c r="I619" s="47" cm="1">
        <f t="array" ref="I619">IF($I$2="Открытый тариф",
INDEX(GRID!$B$34:$BI$44,MATCH(I$7,GRID!$A$34:$A$44,0),MATCH(1,($U$2=GRID!$B$31:$BI$31)*(КАЛЕНДАРЬ!$BL18=GRID!$B$33:$BI$33), 0)),
ROUNDUP(INDEX(GRID!$B$34:$BI$44,MATCH(I$7,GRID!$A$34:$A$44,0),MATCH(1,($U$2=GRID!$B$31:$BI$31)*(КАЛЕНДАРЬ!$BL18=GRID!$B$33:$BI$33),0))*(1-GRID!$B$69),0))</f>
        <v>30000</v>
      </c>
      <c r="J619" s="47" cm="1">
        <f t="array" ref="J619">IF($I$2="Открытый тариф",
INDEX(GRID!$B$47:$BI$57,MATCH(I$7,GRID!$A$47:$A$57,0),MATCH(1,($U$2=GRID!$B$31:$BI$31)*(КАЛЕНДАРЬ!$BL18=GRID!$B$33:$BI$33), 0)),
ROUNDUP(INDEX(GRID!$B$47:$BI$57,MATCH(I$7,GRID!$A$47:$A$57,0),MATCH(1,($U$2=GRID!$B$31:$BI$31)*(КАЛЕНДАРЬ!$BL18=GRID!$B$33:$BI$33),0))*(1-GRID!$B$69),0))</f>
        <v>30000</v>
      </c>
      <c r="K619" s="47" cm="1">
        <f t="array" ref="K619">IF($I$2="Открытый тариф",
INDEX(GRID!$B$34:$BI$44,MATCH(K$7,GRID!$A$34:$A$44,0),MATCH(1,($U$2=GRID!$B$31:$BI$31)*(КАЛЕНДАРЬ!$BL18=GRID!$B$33:$BI$33), 0)),
ROUNDUP(INDEX(GRID!$B$34:$BI$44,MATCH(K$7,GRID!$A$34:$A$44,0),MATCH(1,($U$2=GRID!$B$31:$BI$31)*(КАЛЕНДАРЬ!$BL18=GRID!$B$33:$BI$33),0))*(1-GRID!$B$69),0))</f>
        <v>31100</v>
      </c>
      <c r="L619" s="47" cm="1">
        <f t="array" ref="L619">IF($I$2="Открытый тариф",
INDEX(GRID!$B$47:$BI$57,MATCH(K$7,GRID!$A$47:$A$57,0),MATCH(1,($U$2=GRID!$B$31:$BI$31)*(КАЛЕНДАРЬ!$BL18=GRID!$B$33:$BI$33), 0)),
ROUNDUP(INDEX(GRID!$B$47:$BI$57,MATCH(K$7,GRID!$A$47:$A$57,0),MATCH(1,($U$2=GRID!$B$31:$BI$31)*(КАЛЕНДАРЬ!$BL18=GRID!$B$33:$BI$33),0))*(1-GRID!$B$69),0))</f>
        <v>31100</v>
      </c>
      <c r="M619" s="47" cm="1">
        <f t="array" ref="M619">IF($I$2="Открытый тариф",
INDEX(GRID!$B$34:$BI$44,MATCH(M$7,GRID!$A$34:$A$44,0),MATCH(1,($U$2=GRID!$B$31:$BI$31)*(КАЛЕНДАРЬ!$BL18=GRID!$B$33:$BI$33), 0)),
ROUNDUP(INDEX(GRID!$B$34:$BI$44,MATCH(M$7,GRID!$A$34:$A$44,0),MATCH(1,($U$2=GRID!$B$31:$BI$31)*(КАЛЕНДАРЬ!$BL18=GRID!$B$33:$BI$33),0))*(1-GRID!$B$69),0))</f>
        <v>33100</v>
      </c>
      <c r="N619" s="47" cm="1">
        <f t="array" ref="N619">IF($I$2="Открытый тариф",
INDEX(GRID!$B$47:$BI$57,MATCH(M$7,GRID!$A$47:$A$57,0),MATCH(1,($U$2=GRID!$B$31:$BI$31)*(КАЛЕНДАРЬ!$BL18=GRID!$B$33:$BI$33), 0)),
ROUNDUP(INDEX(GRID!$B$47:$BI$57,MATCH(M$7,GRID!$A$47:$A$57,0),MATCH(1,($U$2=GRID!$B$31:$BI$31)*(КАЛЕНДАРЬ!$BL18=GRID!$B$33:$BI$33),0))*(1-GRID!$B$69),0))</f>
        <v>33100</v>
      </c>
      <c r="O619" s="49" t="s">
        <v>101</v>
      </c>
      <c r="P619" s="49" t="s">
        <v>101</v>
      </c>
      <c r="Q619" s="49" t="s">
        <v>101</v>
      </c>
      <c r="R619" s="49" t="s">
        <v>101</v>
      </c>
      <c r="S619" s="49" t="s">
        <v>101</v>
      </c>
      <c r="T619" s="49" t="s">
        <v>101</v>
      </c>
      <c r="U619" s="49" t="s">
        <v>101</v>
      </c>
      <c r="V619" s="49" t="s">
        <v>101</v>
      </c>
      <c r="W619" s="49" t="s">
        <v>101</v>
      </c>
      <c r="X619" s="49" t="s">
        <v>101</v>
      </c>
      <c r="Y619" s="199"/>
    </row>
    <row r="620" spans="1:25" x14ac:dyDescent="0.2">
      <c r="A620" s="117" t="s">
        <v>45</v>
      </c>
      <c r="B620" s="117">
        <v>16</v>
      </c>
      <c r="C620" s="47" cm="1">
        <f t="array" ref="C620">IF($I$2="Открытый тариф",
INDEX(GRID!$B$34:$BI$44,MATCH(C$7,GRID!$A$34:$A$44,0),MATCH(1,($U$2=GRID!$B$31:$BI$31)*(КАЛЕНДАРЬ!$BL19=GRID!$B$33:$BI$33), 0)),
ROUNDUP(INDEX(GRID!$B$34:$BI$44,MATCH(C$7,GRID!$A$34:$A$44,0),MATCH(1,($U$2=GRID!$B$31:$BI$31)*(КАЛЕНДАРЬ!$BL19=GRID!$B$33:$BI$33),0))*(1-GRID!$B$69),0))</f>
        <v>24900</v>
      </c>
      <c r="D620" s="47" cm="1">
        <f t="array" ref="D620">IF($I$2="Открытый тариф",
INDEX(GRID!$B$47:$BI$57,MATCH(C$7,GRID!$A$47:$A$57,0),MATCH(1,($U$2=GRID!$B$31:$BI$31)*(КАЛЕНДАРЬ!$BL19=GRID!$B$33:$BI$33), 0)),
ROUNDUP(INDEX(GRID!$B$47:$BI$57,MATCH(C$7,GRID!$A$47:$A$57,0),MATCH(1,($U$2=GRID!$B$31:$BI$31)*(КАЛЕНДАРЬ!$BL19=GRID!$B$33:$BI$33),0))*(1-GRID!$B$69),0))</f>
        <v>24900</v>
      </c>
      <c r="E620" s="47" cm="1">
        <f t="array" ref="E620">IF($I$2="Открытый тариф",
INDEX(GRID!$B$34:$BI$44,MATCH(E$7,GRID!$A$34:$A$44,0),MATCH(1,($U$2=GRID!$B$31:$BI$31)*(КАЛЕНДАРЬ!$BL19=GRID!$B$33:$BI$33), 0)),
ROUNDUP(INDEX(GRID!$B$34:$BI$44,MATCH(E$7,GRID!$A$34:$A$44,0),MATCH(1,($U$2=GRID!$B$31:$BI$31)*(КАЛЕНДАРЬ!$BL19=GRID!$B$33:$BI$33),0))*(1-GRID!$B$69),0))</f>
        <v>26900</v>
      </c>
      <c r="F620" s="47" cm="1">
        <f t="array" ref="F620">IF($I$2="Открытый тариф",
INDEX(GRID!$B$47:$BI$57,MATCH(E$7,GRID!$A$47:$A$57,0),MATCH(1,($U$2=GRID!$B$31:$BI$31)*(КАЛЕНДАРЬ!$BL19=GRID!$B$33:$BI$33), 0)),
ROUNDUP(INDEX(GRID!$B$47:$BI$57,MATCH(E$7,GRID!$A$47:$A$57,0),MATCH(1,($U$2=GRID!$B$31:$BI$31)*(КАЛЕНДАРЬ!$BL19=GRID!$B$33:$BI$33),0))*(1-GRID!$B$69),0))</f>
        <v>26900</v>
      </c>
      <c r="G620" s="47" cm="1">
        <f t="array" ref="G620">IF($I$2="Открытый тариф",
INDEX(GRID!$B$34:$BI$44,MATCH(G$7,GRID!$A$34:$A$44,0),MATCH(1,($U$2=GRID!$B$31:$BI$31)*(КАЛЕНДАРЬ!$BL19=GRID!$B$33:$BI$33), 0)),
ROUNDUP(INDEX(GRID!$B$34:$BI$44,MATCH(G$7,GRID!$A$34:$A$44,0),MATCH(1,($U$2=GRID!$B$31:$BI$31)*(КАЛЕНДАРЬ!$BL19=GRID!$B$33:$BI$33),0))*(1-GRID!$B$69),0))</f>
        <v>28000</v>
      </c>
      <c r="H620" s="47" cm="1">
        <f t="array" ref="H620">IF($I$2="Открытый тариф",
INDEX(GRID!$B$47:$BI$57,MATCH(G$7,GRID!$A$47:$A$57,0),MATCH(1,($U$2=GRID!$B$31:$BI$31)*(КАЛЕНДАРЬ!$BL19=GRID!$B$33:$BI$33), 0)),
ROUNDUP(INDEX(GRID!$B$47:$BI$57,MATCH(G$7,GRID!$A$47:$A$57,0),MATCH(1,($U$2=GRID!$B$31:$BI$31)*(КАЛЕНДАРЬ!$BL19=GRID!$B$33:$BI$33),0))*(1-GRID!$B$69),0))</f>
        <v>28000</v>
      </c>
      <c r="I620" s="47" cm="1">
        <f t="array" ref="I620">IF($I$2="Открытый тариф",
INDEX(GRID!$B$34:$BI$44,MATCH(I$7,GRID!$A$34:$A$44,0),MATCH(1,($U$2=GRID!$B$31:$BI$31)*(КАЛЕНДАРЬ!$BL19=GRID!$B$33:$BI$33), 0)),
ROUNDUP(INDEX(GRID!$B$34:$BI$44,MATCH(I$7,GRID!$A$34:$A$44,0),MATCH(1,($U$2=GRID!$B$31:$BI$31)*(КАЛЕНДАРЬ!$BL19=GRID!$B$33:$BI$33),0))*(1-GRID!$B$69),0))</f>
        <v>30000</v>
      </c>
      <c r="J620" s="47" cm="1">
        <f t="array" ref="J620">IF($I$2="Открытый тариф",
INDEX(GRID!$B$47:$BI$57,MATCH(I$7,GRID!$A$47:$A$57,0),MATCH(1,($U$2=GRID!$B$31:$BI$31)*(КАЛЕНДАРЬ!$BL19=GRID!$B$33:$BI$33), 0)),
ROUNDUP(INDEX(GRID!$B$47:$BI$57,MATCH(I$7,GRID!$A$47:$A$57,0),MATCH(1,($U$2=GRID!$B$31:$BI$31)*(КАЛЕНДАРЬ!$BL19=GRID!$B$33:$BI$33),0))*(1-GRID!$B$69),0))</f>
        <v>30000</v>
      </c>
      <c r="K620" s="47" cm="1">
        <f t="array" ref="K620">IF($I$2="Открытый тариф",
INDEX(GRID!$B$34:$BI$44,MATCH(K$7,GRID!$A$34:$A$44,0),MATCH(1,($U$2=GRID!$B$31:$BI$31)*(КАЛЕНДАРЬ!$BL19=GRID!$B$33:$BI$33), 0)),
ROUNDUP(INDEX(GRID!$B$34:$BI$44,MATCH(K$7,GRID!$A$34:$A$44,0),MATCH(1,($U$2=GRID!$B$31:$BI$31)*(КАЛЕНДАРЬ!$BL19=GRID!$B$33:$BI$33),0))*(1-GRID!$B$69),0))</f>
        <v>31100</v>
      </c>
      <c r="L620" s="47" cm="1">
        <f t="array" ref="L620">IF($I$2="Открытый тариф",
INDEX(GRID!$B$47:$BI$57,MATCH(K$7,GRID!$A$47:$A$57,0),MATCH(1,($U$2=GRID!$B$31:$BI$31)*(КАЛЕНДАРЬ!$BL19=GRID!$B$33:$BI$33), 0)),
ROUNDUP(INDEX(GRID!$B$47:$BI$57,MATCH(K$7,GRID!$A$47:$A$57,0),MATCH(1,($U$2=GRID!$B$31:$BI$31)*(КАЛЕНДАРЬ!$BL19=GRID!$B$33:$BI$33),0))*(1-GRID!$B$69),0))</f>
        <v>31100</v>
      </c>
      <c r="M620" s="47" cm="1">
        <f t="array" ref="M620">IF($I$2="Открытый тариф",
INDEX(GRID!$B$34:$BI$44,MATCH(M$7,GRID!$A$34:$A$44,0),MATCH(1,($U$2=GRID!$B$31:$BI$31)*(КАЛЕНДАРЬ!$BL19=GRID!$B$33:$BI$33), 0)),
ROUNDUP(INDEX(GRID!$B$34:$BI$44,MATCH(M$7,GRID!$A$34:$A$44,0),MATCH(1,($U$2=GRID!$B$31:$BI$31)*(КАЛЕНДАРЬ!$BL19=GRID!$B$33:$BI$33),0))*(1-GRID!$B$69),0))</f>
        <v>33100</v>
      </c>
      <c r="N620" s="47" cm="1">
        <f t="array" ref="N620">IF($I$2="Открытый тариф",
INDEX(GRID!$B$47:$BI$57,MATCH(M$7,GRID!$A$47:$A$57,0),MATCH(1,($U$2=GRID!$B$31:$BI$31)*(КАЛЕНДАРЬ!$BL19=GRID!$B$33:$BI$33), 0)),
ROUNDUP(INDEX(GRID!$B$47:$BI$57,MATCH(M$7,GRID!$A$47:$A$57,0),MATCH(1,($U$2=GRID!$B$31:$BI$31)*(КАЛЕНДАРЬ!$BL19=GRID!$B$33:$BI$33),0))*(1-GRID!$B$69),0))</f>
        <v>33100</v>
      </c>
      <c r="O620" s="49" t="s">
        <v>101</v>
      </c>
      <c r="P620" s="49" t="s">
        <v>101</v>
      </c>
      <c r="Q620" s="49" t="s">
        <v>101</v>
      </c>
      <c r="R620" s="49" t="s">
        <v>101</v>
      </c>
      <c r="S620" s="49" t="s">
        <v>101</v>
      </c>
      <c r="T620" s="49" t="s">
        <v>101</v>
      </c>
      <c r="U620" s="49" t="s">
        <v>101</v>
      </c>
      <c r="V620" s="49" t="s">
        <v>101</v>
      </c>
      <c r="W620" s="49" t="s">
        <v>101</v>
      </c>
      <c r="X620" s="49" t="s">
        <v>101</v>
      </c>
      <c r="Y620" s="199"/>
    </row>
    <row r="621" spans="1:25" x14ac:dyDescent="0.2">
      <c r="A621" s="117" t="s">
        <v>46</v>
      </c>
      <c r="B621" s="117">
        <v>17</v>
      </c>
      <c r="C621" s="47" cm="1">
        <f t="array" ref="C621">IF($I$2="Открытый тариф",
INDEX(GRID!$B$34:$BI$44,MATCH(C$7,GRID!$A$34:$A$44,0),MATCH(1,($U$2=GRID!$B$31:$BI$31)*(КАЛЕНДАРЬ!$BL20=GRID!$B$33:$BI$33), 0)),
ROUNDUP(INDEX(GRID!$B$34:$BI$44,MATCH(C$7,GRID!$A$34:$A$44,0),MATCH(1,($U$2=GRID!$B$31:$BI$31)*(КАЛЕНДАРЬ!$BL20=GRID!$B$33:$BI$33),0))*(1-GRID!$B$69),0))</f>
        <v>24900</v>
      </c>
      <c r="D621" s="47" cm="1">
        <f t="array" ref="D621">IF($I$2="Открытый тариф",
INDEX(GRID!$B$47:$BI$57,MATCH(C$7,GRID!$A$47:$A$57,0),MATCH(1,($U$2=GRID!$B$31:$BI$31)*(КАЛЕНДАРЬ!$BL20=GRID!$B$33:$BI$33), 0)),
ROUNDUP(INDEX(GRID!$B$47:$BI$57,MATCH(C$7,GRID!$A$47:$A$57,0),MATCH(1,($U$2=GRID!$B$31:$BI$31)*(КАЛЕНДАРЬ!$BL20=GRID!$B$33:$BI$33),0))*(1-GRID!$B$69),0))</f>
        <v>24900</v>
      </c>
      <c r="E621" s="47" cm="1">
        <f t="array" ref="E621">IF($I$2="Открытый тариф",
INDEX(GRID!$B$34:$BI$44,MATCH(E$7,GRID!$A$34:$A$44,0),MATCH(1,($U$2=GRID!$B$31:$BI$31)*(КАЛЕНДАРЬ!$BL20=GRID!$B$33:$BI$33), 0)),
ROUNDUP(INDEX(GRID!$B$34:$BI$44,MATCH(E$7,GRID!$A$34:$A$44,0),MATCH(1,($U$2=GRID!$B$31:$BI$31)*(КАЛЕНДАРЬ!$BL20=GRID!$B$33:$BI$33),0))*(1-GRID!$B$69),0))</f>
        <v>26900</v>
      </c>
      <c r="F621" s="47" cm="1">
        <f t="array" ref="F621">IF($I$2="Открытый тариф",
INDEX(GRID!$B$47:$BI$57,MATCH(E$7,GRID!$A$47:$A$57,0),MATCH(1,($U$2=GRID!$B$31:$BI$31)*(КАЛЕНДАРЬ!$BL20=GRID!$B$33:$BI$33), 0)),
ROUNDUP(INDEX(GRID!$B$47:$BI$57,MATCH(E$7,GRID!$A$47:$A$57,0),MATCH(1,($U$2=GRID!$B$31:$BI$31)*(КАЛЕНДАРЬ!$BL20=GRID!$B$33:$BI$33),0))*(1-GRID!$B$69),0))</f>
        <v>26900</v>
      </c>
      <c r="G621" s="47" cm="1">
        <f t="array" ref="G621">IF($I$2="Открытый тариф",
INDEX(GRID!$B$34:$BI$44,MATCH(G$7,GRID!$A$34:$A$44,0),MATCH(1,($U$2=GRID!$B$31:$BI$31)*(КАЛЕНДАРЬ!$BL20=GRID!$B$33:$BI$33), 0)),
ROUNDUP(INDEX(GRID!$B$34:$BI$44,MATCH(G$7,GRID!$A$34:$A$44,0),MATCH(1,($U$2=GRID!$B$31:$BI$31)*(КАЛЕНДАРЬ!$BL20=GRID!$B$33:$BI$33),0))*(1-GRID!$B$69),0))</f>
        <v>28000</v>
      </c>
      <c r="H621" s="47" cm="1">
        <f t="array" ref="H621">IF($I$2="Открытый тариф",
INDEX(GRID!$B$47:$BI$57,MATCH(G$7,GRID!$A$47:$A$57,0),MATCH(1,($U$2=GRID!$B$31:$BI$31)*(КАЛЕНДАРЬ!$BL20=GRID!$B$33:$BI$33), 0)),
ROUNDUP(INDEX(GRID!$B$47:$BI$57,MATCH(G$7,GRID!$A$47:$A$57,0),MATCH(1,($U$2=GRID!$B$31:$BI$31)*(КАЛЕНДАРЬ!$BL20=GRID!$B$33:$BI$33),0))*(1-GRID!$B$69),0))</f>
        <v>28000</v>
      </c>
      <c r="I621" s="47" cm="1">
        <f t="array" ref="I621">IF($I$2="Открытый тариф",
INDEX(GRID!$B$34:$BI$44,MATCH(I$7,GRID!$A$34:$A$44,0),MATCH(1,($U$2=GRID!$B$31:$BI$31)*(КАЛЕНДАРЬ!$BL20=GRID!$B$33:$BI$33), 0)),
ROUNDUP(INDEX(GRID!$B$34:$BI$44,MATCH(I$7,GRID!$A$34:$A$44,0),MATCH(1,($U$2=GRID!$B$31:$BI$31)*(КАЛЕНДАРЬ!$BL20=GRID!$B$33:$BI$33),0))*(1-GRID!$B$69),0))</f>
        <v>30000</v>
      </c>
      <c r="J621" s="47" cm="1">
        <f t="array" ref="J621">IF($I$2="Открытый тариф",
INDEX(GRID!$B$47:$BI$57,MATCH(I$7,GRID!$A$47:$A$57,0),MATCH(1,($U$2=GRID!$B$31:$BI$31)*(КАЛЕНДАРЬ!$BL20=GRID!$B$33:$BI$33), 0)),
ROUNDUP(INDEX(GRID!$B$47:$BI$57,MATCH(I$7,GRID!$A$47:$A$57,0),MATCH(1,($U$2=GRID!$B$31:$BI$31)*(КАЛЕНДАРЬ!$BL20=GRID!$B$33:$BI$33),0))*(1-GRID!$B$69),0))</f>
        <v>30000</v>
      </c>
      <c r="K621" s="47" cm="1">
        <f t="array" ref="K621">IF($I$2="Открытый тариф",
INDEX(GRID!$B$34:$BI$44,MATCH(K$7,GRID!$A$34:$A$44,0),MATCH(1,($U$2=GRID!$B$31:$BI$31)*(КАЛЕНДАРЬ!$BL20=GRID!$B$33:$BI$33), 0)),
ROUNDUP(INDEX(GRID!$B$34:$BI$44,MATCH(K$7,GRID!$A$34:$A$44,0),MATCH(1,($U$2=GRID!$B$31:$BI$31)*(КАЛЕНДАРЬ!$BL20=GRID!$B$33:$BI$33),0))*(1-GRID!$B$69),0))</f>
        <v>31100</v>
      </c>
      <c r="L621" s="47" cm="1">
        <f t="array" ref="L621">IF($I$2="Открытый тариф",
INDEX(GRID!$B$47:$BI$57,MATCH(K$7,GRID!$A$47:$A$57,0),MATCH(1,($U$2=GRID!$B$31:$BI$31)*(КАЛЕНДАРЬ!$BL20=GRID!$B$33:$BI$33), 0)),
ROUNDUP(INDEX(GRID!$B$47:$BI$57,MATCH(K$7,GRID!$A$47:$A$57,0),MATCH(1,($U$2=GRID!$B$31:$BI$31)*(КАЛЕНДАРЬ!$BL20=GRID!$B$33:$BI$33),0))*(1-GRID!$B$69),0))</f>
        <v>31100</v>
      </c>
      <c r="M621" s="47" cm="1">
        <f t="array" ref="M621">IF($I$2="Открытый тариф",
INDEX(GRID!$B$34:$BI$44,MATCH(M$7,GRID!$A$34:$A$44,0),MATCH(1,($U$2=GRID!$B$31:$BI$31)*(КАЛЕНДАРЬ!$BL20=GRID!$B$33:$BI$33), 0)),
ROUNDUP(INDEX(GRID!$B$34:$BI$44,MATCH(M$7,GRID!$A$34:$A$44,0),MATCH(1,($U$2=GRID!$B$31:$BI$31)*(КАЛЕНДАРЬ!$BL20=GRID!$B$33:$BI$33),0))*(1-GRID!$B$69),0))</f>
        <v>33100</v>
      </c>
      <c r="N621" s="47" cm="1">
        <f t="array" ref="N621">IF($I$2="Открытый тариф",
INDEX(GRID!$B$47:$BI$57,MATCH(M$7,GRID!$A$47:$A$57,0),MATCH(1,($U$2=GRID!$B$31:$BI$31)*(КАЛЕНДАРЬ!$BL20=GRID!$B$33:$BI$33), 0)),
ROUNDUP(INDEX(GRID!$B$47:$BI$57,MATCH(M$7,GRID!$A$47:$A$57,0),MATCH(1,($U$2=GRID!$B$31:$BI$31)*(КАЛЕНДАРЬ!$BL20=GRID!$B$33:$BI$33),0))*(1-GRID!$B$69),0))</f>
        <v>33100</v>
      </c>
      <c r="O621" s="49" t="s">
        <v>101</v>
      </c>
      <c r="P621" s="49" t="s">
        <v>101</v>
      </c>
      <c r="Q621" s="49" t="s">
        <v>101</v>
      </c>
      <c r="R621" s="49" t="s">
        <v>101</v>
      </c>
      <c r="S621" s="49" t="s">
        <v>101</v>
      </c>
      <c r="T621" s="49" t="s">
        <v>101</v>
      </c>
      <c r="U621" s="49" t="s">
        <v>101</v>
      </c>
      <c r="V621" s="49" t="s">
        <v>101</v>
      </c>
      <c r="W621" s="49" t="s">
        <v>101</v>
      </c>
      <c r="X621" s="49" t="s">
        <v>101</v>
      </c>
      <c r="Y621" s="199"/>
    </row>
    <row r="622" spans="1:25" x14ac:dyDescent="0.2">
      <c r="A622" s="117" t="s">
        <v>47</v>
      </c>
      <c r="B622" s="117">
        <v>18</v>
      </c>
      <c r="C622" s="47" cm="1">
        <f t="array" ref="C622">IF($I$2="Открытый тариф",
INDEX(GRID!$B$34:$BI$44,MATCH(C$7,GRID!$A$34:$A$44,0),MATCH(1,($U$2=GRID!$B$31:$BI$31)*(КАЛЕНДАРЬ!$BL21=GRID!$B$33:$BI$33), 0)),
ROUNDUP(INDEX(GRID!$B$34:$BI$44,MATCH(C$7,GRID!$A$34:$A$44,0),MATCH(1,($U$2=GRID!$B$31:$BI$31)*(КАЛЕНДАРЬ!$BL21=GRID!$B$33:$BI$33),0))*(1-GRID!$B$69),0))</f>
        <v>23700</v>
      </c>
      <c r="D622" s="47" cm="1">
        <f t="array" ref="D622">IF($I$2="Открытый тариф",
INDEX(GRID!$B$47:$BI$57,MATCH(C$7,GRID!$A$47:$A$57,0),MATCH(1,($U$2=GRID!$B$31:$BI$31)*(КАЛЕНДАРЬ!$BL21=GRID!$B$33:$BI$33), 0)),
ROUNDUP(INDEX(GRID!$B$47:$BI$57,MATCH(C$7,GRID!$A$47:$A$57,0),MATCH(1,($U$2=GRID!$B$31:$BI$31)*(КАЛЕНДАРЬ!$BL21=GRID!$B$33:$BI$33),0))*(1-GRID!$B$69),0))</f>
        <v>23700</v>
      </c>
      <c r="E622" s="47" cm="1">
        <f t="array" ref="E622">IF($I$2="Открытый тариф",
INDEX(GRID!$B$34:$BI$44,MATCH(E$7,GRID!$A$34:$A$44,0),MATCH(1,($U$2=GRID!$B$31:$BI$31)*(КАЛЕНДАРЬ!$BL21=GRID!$B$33:$BI$33), 0)),
ROUNDUP(INDEX(GRID!$B$34:$BI$44,MATCH(E$7,GRID!$A$34:$A$44,0),MATCH(1,($U$2=GRID!$B$31:$BI$31)*(КАЛЕНДАРЬ!$BL21=GRID!$B$33:$BI$33),0))*(1-GRID!$B$69),0))</f>
        <v>25700</v>
      </c>
      <c r="F622" s="47" cm="1">
        <f t="array" ref="F622">IF($I$2="Открытый тариф",
INDEX(GRID!$B$47:$BI$57,MATCH(E$7,GRID!$A$47:$A$57,0),MATCH(1,($U$2=GRID!$B$31:$BI$31)*(КАЛЕНДАРЬ!$BL21=GRID!$B$33:$BI$33), 0)),
ROUNDUP(INDEX(GRID!$B$47:$BI$57,MATCH(E$7,GRID!$A$47:$A$57,0),MATCH(1,($U$2=GRID!$B$31:$BI$31)*(КАЛЕНДАРЬ!$BL21=GRID!$B$33:$BI$33),0))*(1-GRID!$B$69),0))</f>
        <v>25700</v>
      </c>
      <c r="G622" s="47" cm="1">
        <f t="array" ref="G622">IF($I$2="Открытый тариф",
INDEX(GRID!$B$34:$BI$44,MATCH(G$7,GRID!$A$34:$A$44,0),MATCH(1,($U$2=GRID!$B$31:$BI$31)*(КАЛЕНДАРЬ!$BL21=GRID!$B$33:$BI$33), 0)),
ROUNDUP(INDEX(GRID!$B$34:$BI$44,MATCH(G$7,GRID!$A$34:$A$44,0),MATCH(1,($U$2=GRID!$B$31:$BI$31)*(КАЛЕНДАРЬ!$BL21=GRID!$B$33:$BI$33),0))*(1-GRID!$B$69),0))</f>
        <v>26800</v>
      </c>
      <c r="H622" s="47" cm="1">
        <f t="array" ref="H622">IF($I$2="Открытый тариф",
INDEX(GRID!$B$47:$BI$57,MATCH(G$7,GRID!$A$47:$A$57,0),MATCH(1,($U$2=GRID!$B$31:$BI$31)*(КАЛЕНДАРЬ!$BL21=GRID!$B$33:$BI$33), 0)),
ROUNDUP(INDEX(GRID!$B$47:$BI$57,MATCH(G$7,GRID!$A$47:$A$57,0),MATCH(1,($U$2=GRID!$B$31:$BI$31)*(КАЛЕНДАРЬ!$BL21=GRID!$B$33:$BI$33),0))*(1-GRID!$B$69),0))</f>
        <v>26800</v>
      </c>
      <c r="I622" s="47" cm="1">
        <f t="array" ref="I622">IF($I$2="Открытый тариф",
INDEX(GRID!$B$34:$BI$44,MATCH(I$7,GRID!$A$34:$A$44,0),MATCH(1,($U$2=GRID!$B$31:$BI$31)*(КАЛЕНДАРЬ!$BL21=GRID!$B$33:$BI$33), 0)),
ROUNDUP(INDEX(GRID!$B$34:$BI$44,MATCH(I$7,GRID!$A$34:$A$44,0),MATCH(1,($U$2=GRID!$B$31:$BI$31)*(КАЛЕНДАРЬ!$BL21=GRID!$B$33:$BI$33),0))*(1-GRID!$B$69),0))</f>
        <v>28800</v>
      </c>
      <c r="J622" s="47" cm="1">
        <f t="array" ref="J622">IF($I$2="Открытый тариф",
INDEX(GRID!$B$47:$BI$57,MATCH(I$7,GRID!$A$47:$A$57,0),MATCH(1,($U$2=GRID!$B$31:$BI$31)*(КАЛЕНДАРЬ!$BL21=GRID!$B$33:$BI$33), 0)),
ROUNDUP(INDEX(GRID!$B$47:$BI$57,MATCH(I$7,GRID!$A$47:$A$57,0),MATCH(1,($U$2=GRID!$B$31:$BI$31)*(КАЛЕНДАРЬ!$BL21=GRID!$B$33:$BI$33),0))*(1-GRID!$B$69),0))</f>
        <v>28800</v>
      </c>
      <c r="K622" s="47" cm="1">
        <f t="array" ref="K622">IF($I$2="Открытый тариф",
INDEX(GRID!$B$34:$BI$44,MATCH(K$7,GRID!$A$34:$A$44,0),MATCH(1,($U$2=GRID!$B$31:$BI$31)*(КАЛЕНДАРЬ!$BL21=GRID!$B$33:$BI$33), 0)),
ROUNDUP(INDEX(GRID!$B$34:$BI$44,MATCH(K$7,GRID!$A$34:$A$44,0),MATCH(1,($U$2=GRID!$B$31:$BI$31)*(КАЛЕНДАРЬ!$BL21=GRID!$B$33:$BI$33),0))*(1-GRID!$B$69),0))</f>
        <v>29900</v>
      </c>
      <c r="L622" s="47" cm="1">
        <f t="array" ref="L622">IF($I$2="Открытый тариф",
INDEX(GRID!$B$47:$BI$57,MATCH(K$7,GRID!$A$47:$A$57,0),MATCH(1,($U$2=GRID!$B$31:$BI$31)*(КАЛЕНДАРЬ!$BL21=GRID!$B$33:$BI$33), 0)),
ROUNDUP(INDEX(GRID!$B$47:$BI$57,MATCH(K$7,GRID!$A$47:$A$57,0),MATCH(1,($U$2=GRID!$B$31:$BI$31)*(КАЛЕНДАРЬ!$BL21=GRID!$B$33:$BI$33),0))*(1-GRID!$B$69),0))</f>
        <v>29900</v>
      </c>
      <c r="M622" s="47" cm="1">
        <f t="array" ref="M622">IF($I$2="Открытый тариф",
INDEX(GRID!$B$34:$BI$44,MATCH(M$7,GRID!$A$34:$A$44,0),MATCH(1,($U$2=GRID!$B$31:$BI$31)*(КАЛЕНДАРЬ!$BL21=GRID!$B$33:$BI$33), 0)),
ROUNDUP(INDEX(GRID!$B$34:$BI$44,MATCH(M$7,GRID!$A$34:$A$44,0),MATCH(1,($U$2=GRID!$B$31:$BI$31)*(КАЛЕНДАРЬ!$BL21=GRID!$B$33:$BI$33),0))*(1-GRID!$B$69),0))</f>
        <v>31900</v>
      </c>
      <c r="N622" s="47" cm="1">
        <f t="array" ref="N622">IF($I$2="Открытый тариф",
INDEX(GRID!$B$47:$BI$57,MATCH(M$7,GRID!$A$47:$A$57,0),MATCH(1,($U$2=GRID!$B$31:$BI$31)*(КАЛЕНДАРЬ!$BL21=GRID!$B$33:$BI$33), 0)),
ROUNDUP(INDEX(GRID!$B$47:$BI$57,MATCH(M$7,GRID!$A$47:$A$57,0),MATCH(1,($U$2=GRID!$B$31:$BI$31)*(КАЛЕНДАРЬ!$BL21=GRID!$B$33:$BI$33),0))*(1-GRID!$B$69),0))</f>
        <v>31900</v>
      </c>
      <c r="O622" s="49" t="s">
        <v>101</v>
      </c>
      <c r="P622" s="49" t="s">
        <v>101</v>
      </c>
      <c r="Q622" s="49" t="s">
        <v>101</v>
      </c>
      <c r="R622" s="49" t="s">
        <v>101</v>
      </c>
      <c r="S622" s="49" t="s">
        <v>101</v>
      </c>
      <c r="T622" s="49" t="s">
        <v>101</v>
      </c>
      <c r="U622" s="49" t="s">
        <v>101</v>
      </c>
      <c r="V622" s="49" t="s">
        <v>101</v>
      </c>
      <c r="W622" s="49" t="s">
        <v>101</v>
      </c>
      <c r="X622" s="49" t="s">
        <v>101</v>
      </c>
      <c r="Y622" s="199"/>
    </row>
    <row r="623" spans="1:25" x14ac:dyDescent="0.2">
      <c r="A623" s="117" t="s">
        <v>48</v>
      </c>
      <c r="B623" s="117">
        <v>19</v>
      </c>
      <c r="C623" s="47" cm="1">
        <f t="array" ref="C623">IF($I$2="Открытый тариф",
INDEX(GRID!$B$34:$BI$44,MATCH(C$7,GRID!$A$34:$A$44,0),MATCH(1,($U$2=GRID!$B$31:$BI$31)*(КАЛЕНДАРЬ!$BL22=GRID!$B$33:$BI$33), 0)),
ROUNDUP(INDEX(GRID!$B$34:$BI$44,MATCH(C$7,GRID!$A$34:$A$44,0),MATCH(1,($U$2=GRID!$B$31:$BI$31)*(КАЛЕНДАРЬ!$BL22=GRID!$B$33:$BI$33),0))*(1-GRID!$B$69),0))</f>
        <v>23700</v>
      </c>
      <c r="D623" s="47" cm="1">
        <f t="array" ref="D623">IF($I$2="Открытый тариф",
INDEX(GRID!$B$47:$BI$57,MATCH(C$7,GRID!$A$47:$A$57,0),MATCH(1,($U$2=GRID!$B$31:$BI$31)*(КАЛЕНДАРЬ!$BL22=GRID!$B$33:$BI$33), 0)),
ROUNDUP(INDEX(GRID!$B$47:$BI$57,MATCH(C$7,GRID!$A$47:$A$57,0),MATCH(1,($U$2=GRID!$B$31:$BI$31)*(КАЛЕНДАРЬ!$BL22=GRID!$B$33:$BI$33),0))*(1-GRID!$B$69),0))</f>
        <v>23700</v>
      </c>
      <c r="E623" s="47" cm="1">
        <f t="array" ref="E623">IF($I$2="Открытый тариф",
INDEX(GRID!$B$34:$BI$44,MATCH(E$7,GRID!$A$34:$A$44,0),MATCH(1,($U$2=GRID!$B$31:$BI$31)*(КАЛЕНДАРЬ!$BL22=GRID!$B$33:$BI$33), 0)),
ROUNDUP(INDEX(GRID!$B$34:$BI$44,MATCH(E$7,GRID!$A$34:$A$44,0),MATCH(1,($U$2=GRID!$B$31:$BI$31)*(КАЛЕНДАРЬ!$BL22=GRID!$B$33:$BI$33),0))*(1-GRID!$B$69),0))</f>
        <v>25700</v>
      </c>
      <c r="F623" s="47" cm="1">
        <f t="array" ref="F623">IF($I$2="Открытый тариф",
INDEX(GRID!$B$47:$BI$57,MATCH(E$7,GRID!$A$47:$A$57,0),MATCH(1,($U$2=GRID!$B$31:$BI$31)*(КАЛЕНДАРЬ!$BL22=GRID!$B$33:$BI$33), 0)),
ROUNDUP(INDEX(GRID!$B$47:$BI$57,MATCH(E$7,GRID!$A$47:$A$57,0),MATCH(1,($U$2=GRID!$B$31:$BI$31)*(КАЛЕНДАРЬ!$BL22=GRID!$B$33:$BI$33),0))*(1-GRID!$B$69),0))</f>
        <v>25700</v>
      </c>
      <c r="G623" s="47" cm="1">
        <f t="array" ref="G623">IF($I$2="Открытый тариф",
INDEX(GRID!$B$34:$BI$44,MATCH(G$7,GRID!$A$34:$A$44,0),MATCH(1,($U$2=GRID!$B$31:$BI$31)*(КАЛЕНДАРЬ!$BL22=GRID!$B$33:$BI$33), 0)),
ROUNDUP(INDEX(GRID!$B$34:$BI$44,MATCH(G$7,GRID!$A$34:$A$44,0),MATCH(1,($U$2=GRID!$B$31:$BI$31)*(КАЛЕНДАРЬ!$BL22=GRID!$B$33:$BI$33),0))*(1-GRID!$B$69),0))</f>
        <v>26800</v>
      </c>
      <c r="H623" s="47" cm="1">
        <f t="array" ref="H623">IF($I$2="Открытый тариф",
INDEX(GRID!$B$47:$BI$57,MATCH(G$7,GRID!$A$47:$A$57,0),MATCH(1,($U$2=GRID!$B$31:$BI$31)*(КАЛЕНДАРЬ!$BL22=GRID!$B$33:$BI$33), 0)),
ROUNDUP(INDEX(GRID!$B$47:$BI$57,MATCH(G$7,GRID!$A$47:$A$57,0),MATCH(1,($U$2=GRID!$B$31:$BI$31)*(КАЛЕНДАРЬ!$BL22=GRID!$B$33:$BI$33),0))*(1-GRID!$B$69),0))</f>
        <v>26800</v>
      </c>
      <c r="I623" s="47" cm="1">
        <f t="array" ref="I623">IF($I$2="Открытый тариф",
INDEX(GRID!$B$34:$BI$44,MATCH(I$7,GRID!$A$34:$A$44,0),MATCH(1,($U$2=GRID!$B$31:$BI$31)*(КАЛЕНДАРЬ!$BL22=GRID!$B$33:$BI$33), 0)),
ROUNDUP(INDEX(GRID!$B$34:$BI$44,MATCH(I$7,GRID!$A$34:$A$44,0),MATCH(1,($U$2=GRID!$B$31:$BI$31)*(КАЛЕНДАРЬ!$BL22=GRID!$B$33:$BI$33),0))*(1-GRID!$B$69),0))</f>
        <v>28800</v>
      </c>
      <c r="J623" s="47" cm="1">
        <f t="array" ref="J623">IF($I$2="Открытый тариф",
INDEX(GRID!$B$47:$BI$57,MATCH(I$7,GRID!$A$47:$A$57,0),MATCH(1,($U$2=GRID!$B$31:$BI$31)*(КАЛЕНДАРЬ!$BL22=GRID!$B$33:$BI$33), 0)),
ROUNDUP(INDEX(GRID!$B$47:$BI$57,MATCH(I$7,GRID!$A$47:$A$57,0),MATCH(1,($U$2=GRID!$B$31:$BI$31)*(КАЛЕНДАРЬ!$BL22=GRID!$B$33:$BI$33),0))*(1-GRID!$B$69),0))</f>
        <v>28800</v>
      </c>
      <c r="K623" s="47" cm="1">
        <f t="array" ref="K623">IF($I$2="Открытый тариф",
INDEX(GRID!$B$34:$BI$44,MATCH(K$7,GRID!$A$34:$A$44,0),MATCH(1,($U$2=GRID!$B$31:$BI$31)*(КАЛЕНДАРЬ!$BL22=GRID!$B$33:$BI$33), 0)),
ROUNDUP(INDEX(GRID!$B$34:$BI$44,MATCH(K$7,GRID!$A$34:$A$44,0),MATCH(1,($U$2=GRID!$B$31:$BI$31)*(КАЛЕНДАРЬ!$BL22=GRID!$B$33:$BI$33),0))*(1-GRID!$B$69),0))</f>
        <v>29900</v>
      </c>
      <c r="L623" s="47" cm="1">
        <f t="array" ref="L623">IF($I$2="Открытый тариф",
INDEX(GRID!$B$47:$BI$57,MATCH(K$7,GRID!$A$47:$A$57,0),MATCH(1,($U$2=GRID!$B$31:$BI$31)*(КАЛЕНДАРЬ!$BL22=GRID!$B$33:$BI$33), 0)),
ROUNDUP(INDEX(GRID!$B$47:$BI$57,MATCH(K$7,GRID!$A$47:$A$57,0),MATCH(1,($U$2=GRID!$B$31:$BI$31)*(КАЛЕНДАРЬ!$BL22=GRID!$B$33:$BI$33),0))*(1-GRID!$B$69),0))</f>
        <v>29900</v>
      </c>
      <c r="M623" s="47" cm="1">
        <f t="array" ref="M623">IF($I$2="Открытый тариф",
INDEX(GRID!$B$34:$BI$44,MATCH(M$7,GRID!$A$34:$A$44,0),MATCH(1,($U$2=GRID!$B$31:$BI$31)*(КАЛЕНДАРЬ!$BL22=GRID!$B$33:$BI$33), 0)),
ROUNDUP(INDEX(GRID!$B$34:$BI$44,MATCH(M$7,GRID!$A$34:$A$44,0),MATCH(1,($U$2=GRID!$B$31:$BI$31)*(КАЛЕНДАРЬ!$BL22=GRID!$B$33:$BI$33),0))*(1-GRID!$B$69),0))</f>
        <v>31900</v>
      </c>
      <c r="N623" s="47" cm="1">
        <f t="array" ref="N623">IF($I$2="Открытый тариф",
INDEX(GRID!$B$47:$BI$57,MATCH(M$7,GRID!$A$47:$A$57,0),MATCH(1,($U$2=GRID!$B$31:$BI$31)*(КАЛЕНДАРЬ!$BL22=GRID!$B$33:$BI$33), 0)),
ROUNDUP(INDEX(GRID!$B$47:$BI$57,MATCH(M$7,GRID!$A$47:$A$57,0),MATCH(1,($U$2=GRID!$B$31:$BI$31)*(КАЛЕНДАРЬ!$BL22=GRID!$B$33:$BI$33),0))*(1-GRID!$B$69),0))</f>
        <v>31900</v>
      </c>
      <c r="O623" s="49" t="s">
        <v>101</v>
      </c>
      <c r="P623" s="49" t="s">
        <v>101</v>
      </c>
      <c r="Q623" s="49" t="s">
        <v>101</v>
      </c>
      <c r="R623" s="49" t="s">
        <v>101</v>
      </c>
      <c r="S623" s="49" t="s">
        <v>101</v>
      </c>
      <c r="T623" s="49" t="s">
        <v>101</v>
      </c>
      <c r="U623" s="49" t="s">
        <v>101</v>
      </c>
      <c r="V623" s="49" t="s">
        <v>101</v>
      </c>
      <c r="W623" s="49" t="s">
        <v>101</v>
      </c>
      <c r="X623" s="49" t="s">
        <v>101</v>
      </c>
      <c r="Y623" s="199"/>
    </row>
    <row r="624" spans="1:25" x14ac:dyDescent="0.2">
      <c r="A624" s="117" t="s">
        <v>42</v>
      </c>
      <c r="B624" s="117">
        <v>20</v>
      </c>
      <c r="C624" s="47" cm="1">
        <f t="array" ref="C624">IF($I$2="Открытый тариф",
INDEX(GRID!$B$34:$BI$44,MATCH(C$7,GRID!$A$34:$A$44,0),MATCH(1,($U$2=GRID!$B$31:$BI$31)*(КАЛЕНДАРЬ!$BL23=GRID!$B$33:$BI$33), 0)),
ROUNDUP(INDEX(GRID!$B$34:$BI$44,MATCH(C$7,GRID!$A$34:$A$44,0),MATCH(1,($U$2=GRID!$B$31:$BI$31)*(КАЛЕНДАРЬ!$BL23=GRID!$B$33:$BI$33),0))*(1-GRID!$B$69),0))</f>
        <v>24900</v>
      </c>
      <c r="D624" s="47" cm="1">
        <f t="array" ref="D624">IF($I$2="Открытый тариф",
INDEX(GRID!$B$47:$BI$57,MATCH(C$7,GRID!$A$47:$A$57,0),MATCH(1,($U$2=GRID!$B$31:$BI$31)*(КАЛЕНДАРЬ!$BL23=GRID!$B$33:$BI$33), 0)),
ROUNDUP(INDEX(GRID!$B$47:$BI$57,MATCH(C$7,GRID!$A$47:$A$57,0),MATCH(1,($U$2=GRID!$B$31:$BI$31)*(КАЛЕНДАРЬ!$BL23=GRID!$B$33:$BI$33),0))*(1-GRID!$B$69),0))</f>
        <v>24900</v>
      </c>
      <c r="E624" s="47" cm="1">
        <f t="array" ref="E624">IF($I$2="Открытый тариф",
INDEX(GRID!$B$34:$BI$44,MATCH(E$7,GRID!$A$34:$A$44,0),MATCH(1,($U$2=GRID!$B$31:$BI$31)*(КАЛЕНДАРЬ!$BL23=GRID!$B$33:$BI$33), 0)),
ROUNDUP(INDEX(GRID!$B$34:$BI$44,MATCH(E$7,GRID!$A$34:$A$44,0),MATCH(1,($U$2=GRID!$B$31:$BI$31)*(КАЛЕНДАРЬ!$BL23=GRID!$B$33:$BI$33),0))*(1-GRID!$B$69),0))</f>
        <v>26900</v>
      </c>
      <c r="F624" s="47" cm="1">
        <f t="array" ref="F624">IF($I$2="Открытый тариф",
INDEX(GRID!$B$47:$BI$57,MATCH(E$7,GRID!$A$47:$A$57,0),MATCH(1,($U$2=GRID!$B$31:$BI$31)*(КАЛЕНДАРЬ!$BL23=GRID!$B$33:$BI$33), 0)),
ROUNDUP(INDEX(GRID!$B$47:$BI$57,MATCH(E$7,GRID!$A$47:$A$57,0),MATCH(1,($U$2=GRID!$B$31:$BI$31)*(КАЛЕНДАРЬ!$BL23=GRID!$B$33:$BI$33),0))*(1-GRID!$B$69),0))</f>
        <v>26900</v>
      </c>
      <c r="G624" s="47" cm="1">
        <f t="array" ref="G624">IF($I$2="Открытый тариф",
INDEX(GRID!$B$34:$BI$44,MATCH(G$7,GRID!$A$34:$A$44,0),MATCH(1,($U$2=GRID!$B$31:$BI$31)*(КАЛЕНДАРЬ!$BL23=GRID!$B$33:$BI$33), 0)),
ROUNDUP(INDEX(GRID!$B$34:$BI$44,MATCH(G$7,GRID!$A$34:$A$44,0),MATCH(1,($U$2=GRID!$B$31:$BI$31)*(КАЛЕНДАРЬ!$BL23=GRID!$B$33:$BI$33),0))*(1-GRID!$B$69),0))</f>
        <v>28000</v>
      </c>
      <c r="H624" s="47" cm="1">
        <f t="array" ref="H624">IF($I$2="Открытый тариф",
INDEX(GRID!$B$47:$BI$57,MATCH(G$7,GRID!$A$47:$A$57,0),MATCH(1,($U$2=GRID!$B$31:$BI$31)*(КАЛЕНДАРЬ!$BL23=GRID!$B$33:$BI$33), 0)),
ROUNDUP(INDEX(GRID!$B$47:$BI$57,MATCH(G$7,GRID!$A$47:$A$57,0),MATCH(1,($U$2=GRID!$B$31:$BI$31)*(КАЛЕНДАРЬ!$BL23=GRID!$B$33:$BI$33),0))*(1-GRID!$B$69),0))</f>
        <v>28000</v>
      </c>
      <c r="I624" s="47" cm="1">
        <f t="array" ref="I624">IF($I$2="Открытый тариф",
INDEX(GRID!$B$34:$BI$44,MATCH(I$7,GRID!$A$34:$A$44,0),MATCH(1,($U$2=GRID!$B$31:$BI$31)*(КАЛЕНДАРЬ!$BL23=GRID!$B$33:$BI$33), 0)),
ROUNDUP(INDEX(GRID!$B$34:$BI$44,MATCH(I$7,GRID!$A$34:$A$44,0),MATCH(1,($U$2=GRID!$B$31:$BI$31)*(КАЛЕНДАРЬ!$BL23=GRID!$B$33:$BI$33),0))*(1-GRID!$B$69),0))</f>
        <v>30000</v>
      </c>
      <c r="J624" s="47" cm="1">
        <f t="array" ref="J624">IF($I$2="Открытый тариф",
INDEX(GRID!$B$47:$BI$57,MATCH(I$7,GRID!$A$47:$A$57,0),MATCH(1,($U$2=GRID!$B$31:$BI$31)*(КАЛЕНДАРЬ!$BL23=GRID!$B$33:$BI$33), 0)),
ROUNDUP(INDEX(GRID!$B$47:$BI$57,MATCH(I$7,GRID!$A$47:$A$57,0),MATCH(1,($U$2=GRID!$B$31:$BI$31)*(КАЛЕНДАРЬ!$BL23=GRID!$B$33:$BI$33),0))*(1-GRID!$B$69),0))</f>
        <v>30000</v>
      </c>
      <c r="K624" s="47" cm="1">
        <f t="array" ref="K624">IF($I$2="Открытый тариф",
INDEX(GRID!$B$34:$BI$44,MATCH(K$7,GRID!$A$34:$A$44,0),MATCH(1,($U$2=GRID!$B$31:$BI$31)*(КАЛЕНДАРЬ!$BL23=GRID!$B$33:$BI$33), 0)),
ROUNDUP(INDEX(GRID!$B$34:$BI$44,MATCH(K$7,GRID!$A$34:$A$44,0),MATCH(1,($U$2=GRID!$B$31:$BI$31)*(КАЛЕНДАРЬ!$BL23=GRID!$B$33:$BI$33),0))*(1-GRID!$B$69),0))</f>
        <v>31100</v>
      </c>
      <c r="L624" s="47" cm="1">
        <f t="array" ref="L624">IF($I$2="Открытый тариф",
INDEX(GRID!$B$47:$BI$57,MATCH(K$7,GRID!$A$47:$A$57,0),MATCH(1,($U$2=GRID!$B$31:$BI$31)*(КАЛЕНДАРЬ!$BL23=GRID!$B$33:$BI$33), 0)),
ROUNDUP(INDEX(GRID!$B$47:$BI$57,MATCH(K$7,GRID!$A$47:$A$57,0),MATCH(1,($U$2=GRID!$B$31:$BI$31)*(КАЛЕНДАРЬ!$BL23=GRID!$B$33:$BI$33),0))*(1-GRID!$B$69),0))</f>
        <v>31100</v>
      </c>
      <c r="M624" s="47" cm="1">
        <f t="array" ref="M624">IF($I$2="Открытый тариф",
INDEX(GRID!$B$34:$BI$44,MATCH(M$7,GRID!$A$34:$A$44,0),MATCH(1,($U$2=GRID!$B$31:$BI$31)*(КАЛЕНДАРЬ!$BL23=GRID!$B$33:$BI$33), 0)),
ROUNDUP(INDEX(GRID!$B$34:$BI$44,MATCH(M$7,GRID!$A$34:$A$44,0),MATCH(1,($U$2=GRID!$B$31:$BI$31)*(КАЛЕНДАРЬ!$BL23=GRID!$B$33:$BI$33),0))*(1-GRID!$B$69),0))</f>
        <v>33100</v>
      </c>
      <c r="N624" s="47" cm="1">
        <f t="array" ref="N624">IF($I$2="Открытый тариф",
INDEX(GRID!$B$47:$BI$57,MATCH(M$7,GRID!$A$47:$A$57,0),MATCH(1,($U$2=GRID!$B$31:$BI$31)*(КАЛЕНДАРЬ!$BL23=GRID!$B$33:$BI$33), 0)),
ROUNDUP(INDEX(GRID!$B$47:$BI$57,MATCH(M$7,GRID!$A$47:$A$57,0),MATCH(1,($U$2=GRID!$B$31:$BI$31)*(КАЛЕНДАРЬ!$BL23=GRID!$B$33:$BI$33),0))*(1-GRID!$B$69),0))</f>
        <v>33100</v>
      </c>
      <c r="O624" s="49" t="s">
        <v>101</v>
      </c>
      <c r="P624" s="49" t="s">
        <v>101</v>
      </c>
      <c r="Q624" s="49" t="s">
        <v>101</v>
      </c>
      <c r="R624" s="49" t="s">
        <v>101</v>
      </c>
      <c r="S624" s="49" t="s">
        <v>101</v>
      </c>
      <c r="T624" s="49" t="s">
        <v>101</v>
      </c>
      <c r="U624" s="49" t="s">
        <v>101</v>
      </c>
      <c r="V624" s="49" t="s">
        <v>101</v>
      </c>
      <c r="W624" s="49" t="s">
        <v>101</v>
      </c>
      <c r="X624" s="49" t="s">
        <v>101</v>
      </c>
      <c r="Y624" s="199"/>
    </row>
    <row r="625" spans="1:29" x14ac:dyDescent="0.2">
      <c r="A625" s="117" t="s">
        <v>43</v>
      </c>
      <c r="B625" s="117">
        <v>21</v>
      </c>
      <c r="C625" s="47" cm="1">
        <f t="array" ref="C625">IF($I$2="Открытый тариф",
INDEX(GRID!$B$34:$BI$44,MATCH(C$7,GRID!$A$34:$A$44,0),MATCH(1,($U$2=GRID!$B$31:$BI$31)*(КАЛЕНДАРЬ!$BL24=GRID!$B$33:$BI$33), 0)),
ROUNDUP(INDEX(GRID!$B$34:$BI$44,MATCH(C$7,GRID!$A$34:$A$44,0),MATCH(1,($U$2=GRID!$B$31:$BI$31)*(КАЛЕНДАРЬ!$BL24=GRID!$B$33:$BI$33),0))*(1-GRID!$B$69),0))</f>
        <v>24900</v>
      </c>
      <c r="D625" s="47" cm="1">
        <f t="array" ref="D625">IF($I$2="Открытый тариф",
INDEX(GRID!$B$47:$BI$57,MATCH(C$7,GRID!$A$47:$A$57,0),MATCH(1,($U$2=GRID!$B$31:$BI$31)*(КАЛЕНДАРЬ!$BL24=GRID!$B$33:$BI$33), 0)),
ROUNDUP(INDEX(GRID!$B$47:$BI$57,MATCH(C$7,GRID!$A$47:$A$57,0),MATCH(1,($U$2=GRID!$B$31:$BI$31)*(КАЛЕНДАРЬ!$BL24=GRID!$B$33:$BI$33),0))*(1-GRID!$B$69),0))</f>
        <v>24900</v>
      </c>
      <c r="E625" s="47" cm="1">
        <f t="array" ref="E625">IF($I$2="Открытый тариф",
INDEX(GRID!$B$34:$BI$44,MATCH(E$7,GRID!$A$34:$A$44,0),MATCH(1,($U$2=GRID!$B$31:$BI$31)*(КАЛЕНДАРЬ!$BL24=GRID!$B$33:$BI$33), 0)),
ROUNDUP(INDEX(GRID!$B$34:$BI$44,MATCH(E$7,GRID!$A$34:$A$44,0),MATCH(1,($U$2=GRID!$B$31:$BI$31)*(КАЛЕНДАРЬ!$BL24=GRID!$B$33:$BI$33),0))*(1-GRID!$B$69),0))</f>
        <v>26900</v>
      </c>
      <c r="F625" s="47" cm="1">
        <f t="array" ref="F625">IF($I$2="Открытый тариф",
INDEX(GRID!$B$47:$BI$57,MATCH(E$7,GRID!$A$47:$A$57,0),MATCH(1,($U$2=GRID!$B$31:$BI$31)*(КАЛЕНДАРЬ!$BL24=GRID!$B$33:$BI$33), 0)),
ROUNDUP(INDEX(GRID!$B$47:$BI$57,MATCH(E$7,GRID!$A$47:$A$57,0),MATCH(1,($U$2=GRID!$B$31:$BI$31)*(КАЛЕНДАРЬ!$BL24=GRID!$B$33:$BI$33),0))*(1-GRID!$B$69),0))</f>
        <v>26900</v>
      </c>
      <c r="G625" s="47" cm="1">
        <f t="array" ref="G625">IF($I$2="Открытый тариф",
INDEX(GRID!$B$34:$BI$44,MATCH(G$7,GRID!$A$34:$A$44,0),MATCH(1,($U$2=GRID!$B$31:$BI$31)*(КАЛЕНДАРЬ!$BL24=GRID!$B$33:$BI$33), 0)),
ROUNDUP(INDEX(GRID!$B$34:$BI$44,MATCH(G$7,GRID!$A$34:$A$44,0),MATCH(1,($U$2=GRID!$B$31:$BI$31)*(КАЛЕНДАРЬ!$BL24=GRID!$B$33:$BI$33),0))*(1-GRID!$B$69),0))</f>
        <v>28000</v>
      </c>
      <c r="H625" s="47" cm="1">
        <f t="array" ref="H625">IF($I$2="Открытый тариф",
INDEX(GRID!$B$47:$BI$57,MATCH(G$7,GRID!$A$47:$A$57,0),MATCH(1,($U$2=GRID!$B$31:$BI$31)*(КАЛЕНДАРЬ!$BL24=GRID!$B$33:$BI$33), 0)),
ROUNDUP(INDEX(GRID!$B$47:$BI$57,MATCH(G$7,GRID!$A$47:$A$57,0),MATCH(1,($U$2=GRID!$B$31:$BI$31)*(КАЛЕНДАРЬ!$BL24=GRID!$B$33:$BI$33),0))*(1-GRID!$B$69),0))</f>
        <v>28000</v>
      </c>
      <c r="I625" s="47" cm="1">
        <f t="array" ref="I625">IF($I$2="Открытый тариф",
INDEX(GRID!$B$34:$BI$44,MATCH(I$7,GRID!$A$34:$A$44,0),MATCH(1,($U$2=GRID!$B$31:$BI$31)*(КАЛЕНДАРЬ!$BL24=GRID!$B$33:$BI$33), 0)),
ROUNDUP(INDEX(GRID!$B$34:$BI$44,MATCH(I$7,GRID!$A$34:$A$44,0),MATCH(1,($U$2=GRID!$B$31:$BI$31)*(КАЛЕНДАРЬ!$BL24=GRID!$B$33:$BI$33),0))*(1-GRID!$B$69),0))</f>
        <v>30000</v>
      </c>
      <c r="J625" s="47" cm="1">
        <f t="array" ref="J625">IF($I$2="Открытый тариф",
INDEX(GRID!$B$47:$BI$57,MATCH(I$7,GRID!$A$47:$A$57,0),MATCH(1,($U$2=GRID!$B$31:$BI$31)*(КАЛЕНДАРЬ!$BL24=GRID!$B$33:$BI$33), 0)),
ROUNDUP(INDEX(GRID!$B$47:$BI$57,MATCH(I$7,GRID!$A$47:$A$57,0),MATCH(1,($U$2=GRID!$B$31:$BI$31)*(КАЛЕНДАРЬ!$BL24=GRID!$B$33:$BI$33),0))*(1-GRID!$B$69),0))</f>
        <v>30000</v>
      </c>
      <c r="K625" s="47" cm="1">
        <f t="array" ref="K625">IF($I$2="Открытый тариф",
INDEX(GRID!$B$34:$BI$44,MATCH(K$7,GRID!$A$34:$A$44,0),MATCH(1,($U$2=GRID!$B$31:$BI$31)*(КАЛЕНДАРЬ!$BL24=GRID!$B$33:$BI$33), 0)),
ROUNDUP(INDEX(GRID!$B$34:$BI$44,MATCH(K$7,GRID!$A$34:$A$44,0),MATCH(1,($U$2=GRID!$B$31:$BI$31)*(КАЛЕНДАРЬ!$BL24=GRID!$B$33:$BI$33),0))*(1-GRID!$B$69),0))</f>
        <v>31100</v>
      </c>
      <c r="L625" s="47" cm="1">
        <f t="array" ref="L625">IF($I$2="Открытый тариф",
INDEX(GRID!$B$47:$BI$57,MATCH(K$7,GRID!$A$47:$A$57,0),MATCH(1,($U$2=GRID!$B$31:$BI$31)*(КАЛЕНДАРЬ!$BL24=GRID!$B$33:$BI$33), 0)),
ROUNDUP(INDEX(GRID!$B$47:$BI$57,MATCH(K$7,GRID!$A$47:$A$57,0),MATCH(1,($U$2=GRID!$B$31:$BI$31)*(КАЛЕНДАРЬ!$BL24=GRID!$B$33:$BI$33),0))*(1-GRID!$B$69),0))</f>
        <v>31100</v>
      </c>
      <c r="M625" s="47" cm="1">
        <f t="array" ref="M625">IF($I$2="Открытый тариф",
INDEX(GRID!$B$34:$BI$44,MATCH(M$7,GRID!$A$34:$A$44,0),MATCH(1,($U$2=GRID!$B$31:$BI$31)*(КАЛЕНДАРЬ!$BL24=GRID!$B$33:$BI$33), 0)),
ROUNDUP(INDEX(GRID!$B$34:$BI$44,MATCH(M$7,GRID!$A$34:$A$44,0),MATCH(1,($U$2=GRID!$B$31:$BI$31)*(КАЛЕНДАРЬ!$BL24=GRID!$B$33:$BI$33),0))*(1-GRID!$B$69),0))</f>
        <v>33100</v>
      </c>
      <c r="N625" s="47" cm="1">
        <f t="array" ref="N625">IF($I$2="Открытый тариф",
INDEX(GRID!$B$47:$BI$57,MATCH(M$7,GRID!$A$47:$A$57,0),MATCH(1,($U$2=GRID!$B$31:$BI$31)*(КАЛЕНДАРЬ!$BL24=GRID!$B$33:$BI$33), 0)),
ROUNDUP(INDEX(GRID!$B$47:$BI$57,MATCH(M$7,GRID!$A$47:$A$57,0),MATCH(1,($U$2=GRID!$B$31:$BI$31)*(КАЛЕНДАРЬ!$BL24=GRID!$B$33:$BI$33),0))*(1-GRID!$B$69),0))</f>
        <v>33100</v>
      </c>
      <c r="O625" s="49" t="s">
        <v>101</v>
      </c>
      <c r="P625" s="49" t="s">
        <v>101</v>
      </c>
      <c r="Q625" s="49" t="s">
        <v>101</v>
      </c>
      <c r="R625" s="49" t="s">
        <v>101</v>
      </c>
      <c r="S625" s="49" t="s">
        <v>101</v>
      </c>
      <c r="T625" s="49" t="s">
        <v>101</v>
      </c>
      <c r="U625" s="49" t="s">
        <v>101</v>
      </c>
      <c r="V625" s="49" t="s">
        <v>101</v>
      </c>
      <c r="W625" s="49" t="s">
        <v>101</v>
      </c>
      <c r="X625" s="49" t="s">
        <v>101</v>
      </c>
      <c r="Y625" s="199"/>
    </row>
    <row r="626" spans="1:29" x14ac:dyDescent="0.2">
      <c r="A626" s="117" t="s">
        <v>44</v>
      </c>
      <c r="B626" s="117">
        <v>22</v>
      </c>
      <c r="C626" s="47" cm="1">
        <f t="array" ref="C626">IF($I$2="Открытый тариф",
INDEX(GRID!$B$34:$BI$44,MATCH(C$7,GRID!$A$34:$A$44,0),MATCH(1,($U$2=GRID!$B$31:$BI$31)*(КАЛЕНДАРЬ!$BL25=GRID!$B$33:$BI$33), 0)),
ROUNDUP(INDEX(GRID!$B$34:$BI$44,MATCH(C$7,GRID!$A$34:$A$44,0),MATCH(1,($U$2=GRID!$B$31:$BI$31)*(КАЛЕНДАРЬ!$BL25=GRID!$B$33:$BI$33),0))*(1-GRID!$B$69),0))</f>
        <v>24900</v>
      </c>
      <c r="D626" s="47" cm="1">
        <f t="array" ref="D626">IF($I$2="Открытый тариф",
INDEX(GRID!$B$47:$BI$57,MATCH(C$7,GRID!$A$47:$A$57,0),MATCH(1,($U$2=GRID!$B$31:$BI$31)*(КАЛЕНДАРЬ!$BL25=GRID!$B$33:$BI$33), 0)),
ROUNDUP(INDEX(GRID!$B$47:$BI$57,MATCH(C$7,GRID!$A$47:$A$57,0),MATCH(1,($U$2=GRID!$B$31:$BI$31)*(КАЛЕНДАРЬ!$BL25=GRID!$B$33:$BI$33),0))*(1-GRID!$B$69),0))</f>
        <v>24900</v>
      </c>
      <c r="E626" s="47" cm="1">
        <f t="array" ref="E626">IF($I$2="Открытый тариф",
INDEX(GRID!$B$34:$BI$44,MATCH(E$7,GRID!$A$34:$A$44,0),MATCH(1,($U$2=GRID!$B$31:$BI$31)*(КАЛЕНДАРЬ!$BL25=GRID!$B$33:$BI$33), 0)),
ROUNDUP(INDEX(GRID!$B$34:$BI$44,MATCH(E$7,GRID!$A$34:$A$44,0),MATCH(1,($U$2=GRID!$B$31:$BI$31)*(КАЛЕНДАРЬ!$BL25=GRID!$B$33:$BI$33),0))*(1-GRID!$B$69),0))</f>
        <v>26900</v>
      </c>
      <c r="F626" s="47" cm="1">
        <f t="array" ref="F626">IF($I$2="Открытый тариф",
INDEX(GRID!$B$47:$BI$57,MATCH(E$7,GRID!$A$47:$A$57,0),MATCH(1,($U$2=GRID!$B$31:$BI$31)*(КАЛЕНДАРЬ!$BL25=GRID!$B$33:$BI$33), 0)),
ROUNDUP(INDEX(GRID!$B$47:$BI$57,MATCH(E$7,GRID!$A$47:$A$57,0),MATCH(1,($U$2=GRID!$B$31:$BI$31)*(КАЛЕНДАРЬ!$BL25=GRID!$B$33:$BI$33),0))*(1-GRID!$B$69),0))</f>
        <v>26900</v>
      </c>
      <c r="G626" s="47" cm="1">
        <f t="array" ref="G626">IF($I$2="Открытый тариф",
INDEX(GRID!$B$34:$BI$44,MATCH(G$7,GRID!$A$34:$A$44,0),MATCH(1,($U$2=GRID!$B$31:$BI$31)*(КАЛЕНДАРЬ!$BL25=GRID!$B$33:$BI$33), 0)),
ROUNDUP(INDEX(GRID!$B$34:$BI$44,MATCH(G$7,GRID!$A$34:$A$44,0),MATCH(1,($U$2=GRID!$B$31:$BI$31)*(КАЛЕНДАРЬ!$BL25=GRID!$B$33:$BI$33),0))*(1-GRID!$B$69),0))</f>
        <v>28000</v>
      </c>
      <c r="H626" s="47" cm="1">
        <f t="array" ref="H626">IF($I$2="Открытый тариф",
INDEX(GRID!$B$47:$BI$57,MATCH(G$7,GRID!$A$47:$A$57,0),MATCH(1,($U$2=GRID!$B$31:$BI$31)*(КАЛЕНДАРЬ!$BL25=GRID!$B$33:$BI$33), 0)),
ROUNDUP(INDEX(GRID!$B$47:$BI$57,MATCH(G$7,GRID!$A$47:$A$57,0),MATCH(1,($U$2=GRID!$B$31:$BI$31)*(КАЛЕНДАРЬ!$BL25=GRID!$B$33:$BI$33),0))*(1-GRID!$B$69),0))</f>
        <v>28000</v>
      </c>
      <c r="I626" s="47" cm="1">
        <f t="array" ref="I626">IF($I$2="Открытый тариф",
INDEX(GRID!$B$34:$BI$44,MATCH(I$7,GRID!$A$34:$A$44,0),MATCH(1,($U$2=GRID!$B$31:$BI$31)*(КАЛЕНДАРЬ!$BL25=GRID!$B$33:$BI$33), 0)),
ROUNDUP(INDEX(GRID!$B$34:$BI$44,MATCH(I$7,GRID!$A$34:$A$44,0),MATCH(1,($U$2=GRID!$B$31:$BI$31)*(КАЛЕНДАРЬ!$BL25=GRID!$B$33:$BI$33),0))*(1-GRID!$B$69),0))</f>
        <v>30000</v>
      </c>
      <c r="J626" s="47" cm="1">
        <f t="array" ref="J626">IF($I$2="Открытый тариф",
INDEX(GRID!$B$47:$BI$57,MATCH(I$7,GRID!$A$47:$A$57,0),MATCH(1,($U$2=GRID!$B$31:$BI$31)*(КАЛЕНДАРЬ!$BL25=GRID!$B$33:$BI$33), 0)),
ROUNDUP(INDEX(GRID!$B$47:$BI$57,MATCH(I$7,GRID!$A$47:$A$57,0),MATCH(1,($U$2=GRID!$B$31:$BI$31)*(КАЛЕНДАРЬ!$BL25=GRID!$B$33:$BI$33),0))*(1-GRID!$B$69),0))</f>
        <v>30000</v>
      </c>
      <c r="K626" s="47" cm="1">
        <f t="array" ref="K626">IF($I$2="Открытый тариф",
INDEX(GRID!$B$34:$BI$44,MATCH(K$7,GRID!$A$34:$A$44,0),MATCH(1,($U$2=GRID!$B$31:$BI$31)*(КАЛЕНДАРЬ!$BL25=GRID!$B$33:$BI$33), 0)),
ROUNDUP(INDEX(GRID!$B$34:$BI$44,MATCH(K$7,GRID!$A$34:$A$44,0),MATCH(1,($U$2=GRID!$B$31:$BI$31)*(КАЛЕНДАРЬ!$BL25=GRID!$B$33:$BI$33),0))*(1-GRID!$B$69),0))</f>
        <v>31100</v>
      </c>
      <c r="L626" s="47" cm="1">
        <f t="array" ref="L626">IF($I$2="Открытый тариф",
INDEX(GRID!$B$47:$BI$57,MATCH(K$7,GRID!$A$47:$A$57,0),MATCH(1,($U$2=GRID!$B$31:$BI$31)*(КАЛЕНДАРЬ!$BL25=GRID!$B$33:$BI$33), 0)),
ROUNDUP(INDEX(GRID!$B$47:$BI$57,MATCH(K$7,GRID!$A$47:$A$57,0),MATCH(1,($U$2=GRID!$B$31:$BI$31)*(КАЛЕНДАРЬ!$BL25=GRID!$B$33:$BI$33),0))*(1-GRID!$B$69),0))</f>
        <v>31100</v>
      </c>
      <c r="M626" s="47" cm="1">
        <f t="array" ref="M626">IF($I$2="Открытый тариф",
INDEX(GRID!$B$34:$BI$44,MATCH(M$7,GRID!$A$34:$A$44,0),MATCH(1,($U$2=GRID!$B$31:$BI$31)*(КАЛЕНДАРЬ!$BL25=GRID!$B$33:$BI$33), 0)),
ROUNDUP(INDEX(GRID!$B$34:$BI$44,MATCH(M$7,GRID!$A$34:$A$44,0),MATCH(1,($U$2=GRID!$B$31:$BI$31)*(КАЛЕНДАРЬ!$BL25=GRID!$B$33:$BI$33),0))*(1-GRID!$B$69),0))</f>
        <v>33100</v>
      </c>
      <c r="N626" s="47" cm="1">
        <f t="array" ref="N626">IF($I$2="Открытый тариф",
INDEX(GRID!$B$47:$BI$57,MATCH(M$7,GRID!$A$47:$A$57,0),MATCH(1,($U$2=GRID!$B$31:$BI$31)*(КАЛЕНДАРЬ!$BL25=GRID!$B$33:$BI$33), 0)),
ROUNDUP(INDEX(GRID!$B$47:$BI$57,MATCH(M$7,GRID!$A$47:$A$57,0),MATCH(1,($U$2=GRID!$B$31:$BI$31)*(КАЛЕНДАРЬ!$BL25=GRID!$B$33:$BI$33),0))*(1-GRID!$B$69),0))</f>
        <v>33100</v>
      </c>
      <c r="O626" s="49" t="s">
        <v>101</v>
      </c>
      <c r="P626" s="49" t="s">
        <v>101</v>
      </c>
      <c r="Q626" s="49" t="s">
        <v>101</v>
      </c>
      <c r="R626" s="49" t="s">
        <v>101</v>
      </c>
      <c r="S626" s="49" t="s">
        <v>101</v>
      </c>
      <c r="T626" s="49" t="s">
        <v>101</v>
      </c>
      <c r="U626" s="49" t="s">
        <v>101</v>
      </c>
      <c r="V626" s="49" t="s">
        <v>101</v>
      </c>
      <c r="W626" s="49" t="s">
        <v>101</v>
      </c>
      <c r="X626" s="49" t="s">
        <v>101</v>
      </c>
      <c r="Y626" s="199"/>
    </row>
    <row r="627" spans="1:29" x14ac:dyDescent="0.2">
      <c r="A627" s="117" t="s">
        <v>45</v>
      </c>
      <c r="B627" s="117">
        <v>23</v>
      </c>
      <c r="C627" s="47" cm="1">
        <f t="array" ref="C627">IF($I$2="Открытый тариф",
INDEX(GRID!$B$34:$BI$44,MATCH(C$7,GRID!$A$34:$A$44,0),MATCH(1,($U$2=GRID!$B$31:$BI$31)*(КАЛЕНДАРЬ!$BL26=GRID!$B$33:$BI$33), 0)),
ROUNDUP(INDEX(GRID!$B$34:$BI$44,MATCH(C$7,GRID!$A$34:$A$44,0),MATCH(1,($U$2=GRID!$B$31:$BI$31)*(КАЛЕНДАРЬ!$BL26=GRID!$B$33:$BI$33),0))*(1-GRID!$B$69),0))</f>
        <v>24900</v>
      </c>
      <c r="D627" s="47" cm="1">
        <f t="array" ref="D627">IF($I$2="Открытый тариф",
INDEX(GRID!$B$47:$BI$57,MATCH(C$7,GRID!$A$47:$A$57,0),MATCH(1,($U$2=GRID!$B$31:$BI$31)*(КАЛЕНДАРЬ!$BL26=GRID!$B$33:$BI$33), 0)),
ROUNDUP(INDEX(GRID!$B$47:$BI$57,MATCH(C$7,GRID!$A$47:$A$57,0),MATCH(1,($U$2=GRID!$B$31:$BI$31)*(КАЛЕНДАРЬ!$BL26=GRID!$B$33:$BI$33),0))*(1-GRID!$B$69),0))</f>
        <v>24900</v>
      </c>
      <c r="E627" s="47" cm="1">
        <f t="array" ref="E627">IF($I$2="Открытый тариф",
INDEX(GRID!$B$34:$BI$44,MATCH(E$7,GRID!$A$34:$A$44,0),MATCH(1,($U$2=GRID!$B$31:$BI$31)*(КАЛЕНДАРЬ!$BL26=GRID!$B$33:$BI$33), 0)),
ROUNDUP(INDEX(GRID!$B$34:$BI$44,MATCH(E$7,GRID!$A$34:$A$44,0),MATCH(1,($U$2=GRID!$B$31:$BI$31)*(КАЛЕНДАРЬ!$BL26=GRID!$B$33:$BI$33),0))*(1-GRID!$B$69),0))</f>
        <v>26900</v>
      </c>
      <c r="F627" s="47" cm="1">
        <f t="array" ref="F627">IF($I$2="Открытый тариф",
INDEX(GRID!$B$47:$BI$57,MATCH(E$7,GRID!$A$47:$A$57,0),MATCH(1,($U$2=GRID!$B$31:$BI$31)*(КАЛЕНДАРЬ!$BL26=GRID!$B$33:$BI$33), 0)),
ROUNDUP(INDEX(GRID!$B$47:$BI$57,MATCH(E$7,GRID!$A$47:$A$57,0),MATCH(1,($U$2=GRID!$B$31:$BI$31)*(КАЛЕНДАРЬ!$BL26=GRID!$B$33:$BI$33),0))*(1-GRID!$B$69),0))</f>
        <v>26900</v>
      </c>
      <c r="G627" s="47" cm="1">
        <f t="array" ref="G627">IF($I$2="Открытый тариф",
INDEX(GRID!$B$34:$BI$44,MATCH(G$7,GRID!$A$34:$A$44,0),MATCH(1,($U$2=GRID!$B$31:$BI$31)*(КАЛЕНДАРЬ!$BL26=GRID!$B$33:$BI$33), 0)),
ROUNDUP(INDEX(GRID!$B$34:$BI$44,MATCH(G$7,GRID!$A$34:$A$44,0),MATCH(1,($U$2=GRID!$B$31:$BI$31)*(КАЛЕНДАРЬ!$BL26=GRID!$B$33:$BI$33),0))*(1-GRID!$B$69),0))</f>
        <v>28000</v>
      </c>
      <c r="H627" s="47" cm="1">
        <f t="array" ref="H627">IF($I$2="Открытый тариф",
INDEX(GRID!$B$47:$BI$57,MATCH(G$7,GRID!$A$47:$A$57,0),MATCH(1,($U$2=GRID!$B$31:$BI$31)*(КАЛЕНДАРЬ!$BL26=GRID!$B$33:$BI$33), 0)),
ROUNDUP(INDEX(GRID!$B$47:$BI$57,MATCH(G$7,GRID!$A$47:$A$57,0),MATCH(1,($U$2=GRID!$B$31:$BI$31)*(КАЛЕНДАРЬ!$BL26=GRID!$B$33:$BI$33),0))*(1-GRID!$B$69),0))</f>
        <v>28000</v>
      </c>
      <c r="I627" s="47" cm="1">
        <f t="array" ref="I627">IF($I$2="Открытый тариф",
INDEX(GRID!$B$34:$BI$44,MATCH(I$7,GRID!$A$34:$A$44,0),MATCH(1,($U$2=GRID!$B$31:$BI$31)*(КАЛЕНДАРЬ!$BL26=GRID!$B$33:$BI$33), 0)),
ROUNDUP(INDEX(GRID!$B$34:$BI$44,MATCH(I$7,GRID!$A$34:$A$44,0),MATCH(1,($U$2=GRID!$B$31:$BI$31)*(КАЛЕНДАРЬ!$BL26=GRID!$B$33:$BI$33),0))*(1-GRID!$B$69),0))</f>
        <v>30000</v>
      </c>
      <c r="J627" s="47" cm="1">
        <f t="array" ref="J627">IF($I$2="Открытый тариф",
INDEX(GRID!$B$47:$BI$57,MATCH(I$7,GRID!$A$47:$A$57,0),MATCH(1,($U$2=GRID!$B$31:$BI$31)*(КАЛЕНДАРЬ!$BL26=GRID!$B$33:$BI$33), 0)),
ROUNDUP(INDEX(GRID!$B$47:$BI$57,MATCH(I$7,GRID!$A$47:$A$57,0),MATCH(1,($U$2=GRID!$B$31:$BI$31)*(КАЛЕНДАРЬ!$BL26=GRID!$B$33:$BI$33),0))*(1-GRID!$B$69),0))</f>
        <v>30000</v>
      </c>
      <c r="K627" s="47" cm="1">
        <f t="array" ref="K627">IF($I$2="Открытый тариф",
INDEX(GRID!$B$34:$BI$44,MATCH(K$7,GRID!$A$34:$A$44,0),MATCH(1,($U$2=GRID!$B$31:$BI$31)*(КАЛЕНДАРЬ!$BL26=GRID!$B$33:$BI$33), 0)),
ROUNDUP(INDEX(GRID!$B$34:$BI$44,MATCH(K$7,GRID!$A$34:$A$44,0),MATCH(1,($U$2=GRID!$B$31:$BI$31)*(КАЛЕНДАРЬ!$BL26=GRID!$B$33:$BI$33),0))*(1-GRID!$B$69),0))</f>
        <v>31100</v>
      </c>
      <c r="L627" s="47" cm="1">
        <f t="array" ref="L627">IF($I$2="Открытый тариф",
INDEX(GRID!$B$47:$BI$57,MATCH(K$7,GRID!$A$47:$A$57,0),MATCH(1,($U$2=GRID!$B$31:$BI$31)*(КАЛЕНДАРЬ!$BL26=GRID!$B$33:$BI$33), 0)),
ROUNDUP(INDEX(GRID!$B$47:$BI$57,MATCH(K$7,GRID!$A$47:$A$57,0),MATCH(1,($U$2=GRID!$B$31:$BI$31)*(КАЛЕНДАРЬ!$BL26=GRID!$B$33:$BI$33),0))*(1-GRID!$B$69),0))</f>
        <v>31100</v>
      </c>
      <c r="M627" s="47" cm="1">
        <f t="array" ref="M627">IF($I$2="Открытый тариф",
INDEX(GRID!$B$34:$BI$44,MATCH(M$7,GRID!$A$34:$A$44,0),MATCH(1,($U$2=GRID!$B$31:$BI$31)*(КАЛЕНДАРЬ!$BL26=GRID!$B$33:$BI$33), 0)),
ROUNDUP(INDEX(GRID!$B$34:$BI$44,MATCH(M$7,GRID!$A$34:$A$44,0),MATCH(1,($U$2=GRID!$B$31:$BI$31)*(КАЛЕНДАРЬ!$BL26=GRID!$B$33:$BI$33),0))*(1-GRID!$B$69),0))</f>
        <v>33100</v>
      </c>
      <c r="N627" s="47" cm="1">
        <f t="array" ref="N627">IF($I$2="Открытый тариф",
INDEX(GRID!$B$47:$BI$57,MATCH(M$7,GRID!$A$47:$A$57,0),MATCH(1,($U$2=GRID!$B$31:$BI$31)*(КАЛЕНДАРЬ!$BL26=GRID!$B$33:$BI$33), 0)),
ROUNDUP(INDEX(GRID!$B$47:$BI$57,MATCH(M$7,GRID!$A$47:$A$57,0),MATCH(1,($U$2=GRID!$B$31:$BI$31)*(КАЛЕНДАРЬ!$BL26=GRID!$B$33:$BI$33),0))*(1-GRID!$B$69),0))</f>
        <v>33100</v>
      </c>
      <c r="O627" s="49" t="s">
        <v>101</v>
      </c>
      <c r="P627" s="49" t="s">
        <v>101</v>
      </c>
      <c r="Q627" s="49" t="s">
        <v>101</v>
      </c>
      <c r="R627" s="49" t="s">
        <v>101</v>
      </c>
      <c r="S627" s="49" t="s">
        <v>101</v>
      </c>
      <c r="T627" s="49" t="s">
        <v>101</v>
      </c>
      <c r="U627" s="49" t="s">
        <v>101</v>
      </c>
      <c r="V627" s="49" t="s">
        <v>101</v>
      </c>
      <c r="W627" s="49" t="s">
        <v>101</v>
      </c>
      <c r="X627" s="49" t="s">
        <v>101</v>
      </c>
      <c r="Y627" s="199"/>
    </row>
    <row r="628" spans="1:29" x14ac:dyDescent="0.2">
      <c r="A628" s="117" t="s">
        <v>46</v>
      </c>
      <c r="B628" s="117">
        <v>24</v>
      </c>
      <c r="C628" s="47" cm="1">
        <f t="array" ref="C628">IF($I$2="Открытый тариф",
INDEX(GRID!$B$34:$BI$44,MATCH(C$7,GRID!$A$34:$A$44,0),MATCH(1,($U$2=GRID!$B$31:$BI$31)*(КАЛЕНДАРЬ!$BL27=GRID!$B$33:$BI$33), 0)),
ROUNDUP(INDEX(GRID!$B$34:$BI$44,MATCH(C$7,GRID!$A$34:$A$44,0),MATCH(1,($U$2=GRID!$B$31:$BI$31)*(КАЛЕНДАРЬ!$BL27=GRID!$B$33:$BI$33),0))*(1-GRID!$B$69),0))</f>
        <v>24900</v>
      </c>
      <c r="D628" s="47" cm="1">
        <f t="array" ref="D628">IF($I$2="Открытый тариф",
INDEX(GRID!$B$47:$BI$57,MATCH(C$7,GRID!$A$47:$A$57,0),MATCH(1,($U$2=GRID!$B$31:$BI$31)*(КАЛЕНДАРЬ!$BL27=GRID!$B$33:$BI$33), 0)),
ROUNDUP(INDEX(GRID!$B$47:$BI$57,MATCH(C$7,GRID!$A$47:$A$57,0),MATCH(1,($U$2=GRID!$B$31:$BI$31)*(КАЛЕНДАРЬ!$BL27=GRID!$B$33:$BI$33),0))*(1-GRID!$B$69),0))</f>
        <v>24900</v>
      </c>
      <c r="E628" s="47" cm="1">
        <f t="array" ref="E628">IF($I$2="Открытый тариф",
INDEX(GRID!$B$34:$BI$44,MATCH(E$7,GRID!$A$34:$A$44,0),MATCH(1,($U$2=GRID!$B$31:$BI$31)*(КАЛЕНДАРЬ!$BL27=GRID!$B$33:$BI$33), 0)),
ROUNDUP(INDEX(GRID!$B$34:$BI$44,MATCH(E$7,GRID!$A$34:$A$44,0),MATCH(1,($U$2=GRID!$B$31:$BI$31)*(КАЛЕНДАРЬ!$BL27=GRID!$B$33:$BI$33),0))*(1-GRID!$B$69),0))</f>
        <v>26900</v>
      </c>
      <c r="F628" s="47" cm="1">
        <f t="array" ref="F628">IF($I$2="Открытый тариф",
INDEX(GRID!$B$47:$BI$57,MATCH(E$7,GRID!$A$47:$A$57,0),MATCH(1,($U$2=GRID!$B$31:$BI$31)*(КАЛЕНДАРЬ!$BL27=GRID!$B$33:$BI$33), 0)),
ROUNDUP(INDEX(GRID!$B$47:$BI$57,MATCH(E$7,GRID!$A$47:$A$57,0),MATCH(1,($U$2=GRID!$B$31:$BI$31)*(КАЛЕНДАРЬ!$BL27=GRID!$B$33:$BI$33),0))*(1-GRID!$B$69),0))</f>
        <v>26900</v>
      </c>
      <c r="G628" s="47" cm="1">
        <f t="array" ref="G628">IF($I$2="Открытый тариф",
INDEX(GRID!$B$34:$BI$44,MATCH(G$7,GRID!$A$34:$A$44,0),MATCH(1,($U$2=GRID!$B$31:$BI$31)*(КАЛЕНДАРЬ!$BL27=GRID!$B$33:$BI$33), 0)),
ROUNDUP(INDEX(GRID!$B$34:$BI$44,MATCH(G$7,GRID!$A$34:$A$44,0),MATCH(1,($U$2=GRID!$B$31:$BI$31)*(КАЛЕНДАРЬ!$BL27=GRID!$B$33:$BI$33),0))*(1-GRID!$B$69),0))</f>
        <v>28000</v>
      </c>
      <c r="H628" s="47" cm="1">
        <f t="array" ref="H628">IF($I$2="Открытый тариф",
INDEX(GRID!$B$47:$BI$57,MATCH(G$7,GRID!$A$47:$A$57,0),MATCH(1,($U$2=GRID!$B$31:$BI$31)*(КАЛЕНДАРЬ!$BL27=GRID!$B$33:$BI$33), 0)),
ROUNDUP(INDEX(GRID!$B$47:$BI$57,MATCH(G$7,GRID!$A$47:$A$57,0),MATCH(1,($U$2=GRID!$B$31:$BI$31)*(КАЛЕНДАРЬ!$BL27=GRID!$B$33:$BI$33),0))*(1-GRID!$B$69),0))</f>
        <v>28000</v>
      </c>
      <c r="I628" s="47" cm="1">
        <f t="array" ref="I628">IF($I$2="Открытый тариф",
INDEX(GRID!$B$34:$BI$44,MATCH(I$7,GRID!$A$34:$A$44,0),MATCH(1,($U$2=GRID!$B$31:$BI$31)*(КАЛЕНДАРЬ!$BL27=GRID!$B$33:$BI$33), 0)),
ROUNDUP(INDEX(GRID!$B$34:$BI$44,MATCH(I$7,GRID!$A$34:$A$44,0),MATCH(1,($U$2=GRID!$B$31:$BI$31)*(КАЛЕНДАРЬ!$BL27=GRID!$B$33:$BI$33),0))*(1-GRID!$B$69),0))</f>
        <v>30000</v>
      </c>
      <c r="J628" s="47" cm="1">
        <f t="array" ref="J628">IF($I$2="Открытый тариф",
INDEX(GRID!$B$47:$BI$57,MATCH(I$7,GRID!$A$47:$A$57,0),MATCH(1,($U$2=GRID!$B$31:$BI$31)*(КАЛЕНДАРЬ!$BL27=GRID!$B$33:$BI$33), 0)),
ROUNDUP(INDEX(GRID!$B$47:$BI$57,MATCH(I$7,GRID!$A$47:$A$57,0),MATCH(1,($U$2=GRID!$B$31:$BI$31)*(КАЛЕНДАРЬ!$BL27=GRID!$B$33:$BI$33),0))*(1-GRID!$B$69),0))</f>
        <v>30000</v>
      </c>
      <c r="K628" s="47" cm="1">
        <f t="array" ref="K628">IF($I$2="Открытый тариф",
INDEX(GRID!$B$34:$BI$44,MATCH(K$7,GRID!$A$34:$A$44,0),MATCH(1,($U$2=GRID!$B$31:$BI$31)*(КАЛЕНДАРЬ!$BL27=GRID!$B$33:$BI$33), 0)),
ROUNDUP(INDEX(GRID!$B$34:$BI$44,MATCH(K$7,GRID!$A$34:$A$44,0),MATCH(1,($U$2=GRID!$B$31:$BI$31)*(КАЛЕНДАРЬ!$BL27=GRID!$B$33:$BI$33),0))*(1-GRID!$B$69),0))</f>
        <v>31100</v>
      </c>
      <c r="L628" s="47" cm="1">
        <f t="array" ref="L628">IF($I$2="Открытый тариф",
INDEX(GRID!$B$47:$BI$57,MATCH(K$7,GRID!$A$47:$A$57,0),MATCH(1,($U$2=GRID!$B$31:$BI$31)*(КАЛЕНДАРЬ!$BL27=GRID!$B$33:$BI$33), 0)),
ROUNDUP(INDEX(GRID!$B$47:$BI$57,MATCH(K$7,GRID!$A$47:$A$57,0),MATCH(1,($U$2=GRID!$B$31:$BI$31)*(КАЛЕНДАРЬ!$BL27=GRID!$B$33:$BI$33),0))*(1-GRID!$B$69),0))</f>
        <v>31100</v>
      </c>
      <c r="M628" s="47" cm="1">
        <f t="array" ref="M628">IF($I$2="Открытый тариф",
INDEX(GRID!$B$34:$BI$44,MATCH(M$7,GRID!$A$34:$A$44,0),MATCH(1,($U$2=GRID!$B$31:$BI$31)*(КАЛЕНДАРЬ!$BL27=GRID!$B$33:$BI$33), 0)),
ROUNDUP(INDEX(GRID!$B$34:$BI$44,MATCH(M$7,GRID!$A$34:$A$44,0),MATCH(1,($U$2=GRID!$B$31:$BI$31)*(КАЛЕНДАРЬ!$BL27=GRID!$B$33:$BI$33),0))*(1-GRID!$B$69),0))</f>
        <v>33100</v>
      </c>
      <c r="N628" s="47" cm="1">
        <f t="array" ref="N628">IF($I$2="Открытый тариф",
INDEX(GRID!$B$47:$BI$57,MATCH(M$7,GRID!$A$47:$A$57,0),MATCH(1,($U$2=GRID!$B$31:$BI$31)*(КАЛЕНДАРЬ!$BL27=GRID!$B$33:$BI$33), 0)),
ROUNDUP(INDEX(GRID!$B$47:$BI$57,MATCH(M$7,GRID!$A$47:$A$57,0),MATCH(1,($U$2=GRID!$B$31:$BI$31)*(КАЛЕНДАРЬ!$BL27=GRID!$B$33:$BI$33),0))*(1-GRID!$B$69),0))</f>
        <v>33100</v>
      </c>
      <c r="O628" s="49" t="s">
        <v>101</v>
      </c>
      <c r="P628" s="49" t="s">
        <v>101</v>
      </c>
      <c r="Q628" s="49" t="s">
        <v>101</v>
      </c>
      <c r="R628" s="49" t="s">
        <v>101</v>
      </c>
      <c r="S628" s="49" t="s">
        <v>101</v>
      </c>
      <c r="T628" s="49" t="s">
        <v>101</v>
      </c>
      <c r="U628" s="49" t="s">
        <v>101</v>
      </c>
      <c r="V628" s="49" t="s">
        <v>101</v>
      </c>
      <c r="W628" s="49" t="s">
        <v>101</v>
      </c>
      <c r="X628" s="49" t="s">
        <v>101</v>
      </c>
      <c r="Y628" s="199"/>
    </row>
    <row r="629" spans="1:29" x14ac:dyDescent="0.2">
      <c r="A629" s="117" t="s">
        <v>47</v>
      </c>
      <c r="B629" s="117">
        <v>25</v>
      </c>
      <c r="C629" s="47" cm="1">
        <f t="array" ref="C629">IF($I$2="Открытый тариф",
INDEX(GRID!$B$34:$BI$44,MATCH(C$7,GRID!$A$34:$A$44,0),MATCH(1,($U$2=GRID!$B$31:$BI$31)*(КАЛЕНДАРЬ!$BL28=GRID!$B$33:$BI$33), 0)),
ROUNDUP(INDEX(GRID!$B$34:$BI$44,MATCH(C$7,GRID!$A$34:$A$44,0),MATCH(1,($U$2=GRID!$B$31:$BI$31)*(КАЛЕНДАРЬ!$BL28=GRID!$B$33:$BI$33),0))*(1-GRID!$B$69),0))</f>
        <v>21300</v>
      </c>
      <c r="D629" s="47" cm="1">
        <f t="array" ref="D629">IF($I$2="Открытый тариф",
INDEX(GRID!$B$47:$BI$57,MATCH(C$7,GRID!$A$47:$A$57,0),MATCH(1,($U$2=GRID!$B$31:$BI$31)*(КАЛЕНДАРЬ!$BL28=GRID!$B$33:$BI$33), 0)),
ROUNDUP(INDEX(GRID!$B$47:$BI$57,MATCH(C$7,GRID!$A$47:$A$57,0),MATCH(1,($U$2=GRID!$B$31:$BI$31)*(КАЛЕНДАРЬ!$BL28=GRID!$B$33:$BI$33),0))*(1-GRID!$B$69),0))</f>
        <v>21300</v>
      </c>
      <c r="E629" s="47" cm="1">
        <f t="array" ref="E629">IF($I$2="Открытый тариф",
INDEX(GRID!$B$34:$BI$44,MATCH(E$7,GRID!$A$34:$A$44,0),MATCH(1,($U$2=GRID!$B$31:$BI$31)*(КАЛЕНДАРЬ!$BL28=GRID!$B$33:$BI$33), 0)),
ROUNDUP(INDEX(GRID!$B$34:$BI$44,MATCH(E$7,GRID!$A$34:$A$44,0),MATCH(1,($U$2=GRID!$B$31:$BI$31)*(КАЛЕНДАРЬ!$BL28=GRID!$B$33:$BI$33),0))*(1-GRID!$B$69),0))</f>
        <v>23200</v>
      </c>
      <c r="F629" s="47" cm="1">
        <f t="array" ref="F629">IF($I$2="Открытый тариф",
INDEX(GRID!$B$47:$BI$57,MATCH(E$7,GRID!$A$47:$A$57,0),MATCH(1,($U$2=GRID!$B$31:$BI$31)*(КАЛЕНДАРЬ!$BL28=GRID!$B$33:$BI$33), 0)),
ROUNDUP(INDEX(GRID!$B$47:$BI$57,MATCH(E$7,GRID!$A$47:$A$57,0),MATCH(1,($U$2=GRID!$B$31:$BI$31)*(КАЛЕНДАРЬ!$BL28=GRID!$B$33:$BI$33),0))*(1-GRID!$B$69),0))</f>
        <v>23200</v>
      </c>
      <c r="G629" s="47" cm="1">
        <f t="array" ref="G629">IF($I$2="Открытый тариф",
INDEX(GRID!$B$34:$BI$44,MATCH(G$7,GRID!$A$34:$A$44,0),MATCH(1,($U$2=GRID!$B$31:$BI$31)*(КАЛЕНДАРЬ!$BL28=GRID!$B$33:$BI$33), 0)),
ROUNDUP(INDEX(GRID!$B$34:$BI$44,MATCH(G$7,GRID!$A$34:$A$44,0),MATCH(1,($U$2=GRID!$B$31:$BI$31)*(КАЛЕНДАРЬ!$BL28=GRID!$B$33:$BI$33),0))*(1-GRID!$B$69),0))</f>
        <v>24300</v>
      </c>
      <c r="H629" s="47" cm="1">
        <f t="array" ref="H629">IF($I$2="Открытый тариф",
INDEX(GRID!$B$47:$BI$57,MATCH(G$7,GRID!$A$47:$A$57,0),MATCH(1,($U$2=GRID!$B$31:$BI$31)*(КАЛЕНДАРЬ!$BL28=GRID!$B$33:$BI$33), 0)),
ROUNDUP(INDEX(GRID!$B$47:$BI$57,MATCH(G$7,GRID!$A$47:$A$57,0),MATCH(1,($U$2=GRID!$B$31:$BI$31)*(КАЛЕНДАРЬ!$BL28=GRID!$B$33:$BI$33),0))*(1-GRID!$B$69),0))</f>
        <v>24300</v>
      </c>
      <c r="I629" s="47" cm="1">
        <f t="array" ref="I629">IF($I$2="Открытый тариф",
INDEX(GRID!$B$34:$BI$44,MATCH(I$7,GRID!$A$34:$A$44,0),MATCH(1,($U$2=GRID!$B$31:$BI$31)*(КАЛЕНДАРЬ!$BL28=GRID!$B$33:$BI$33), 0)),
ROUNDUP(INDEX(GRID!$B$34:$BI$44,MATCH(I$7,GRID!$A$34:$A$44,0),MATCH(1,($U$2=GRID!$B$31:$BI$31)*(КАЛЕНДАРЬ!$BL28=GRID!$B$33:$BI$33),0))*(1-GRID!$B$69),0))</f>
        <v>26200</v>
      </c>
      <c r="J629" s="47" cm="1">
        <f t="array" ref="J629">IF($I$2="Открытый тариф",
INDEX(GRID!$B$47:$BI$57,MATCH(I$7,GRID!$A$47:$A$57,0),MATCH(1,($U$2=GRID!$B$31:$BI$31)*(КАЛЕНДАРЬ!$BL28=GRID!$B$33:$BI$33), 0)),
ROUNDUP(INDEX(GRID!$B$47:$BI$57,MATCH(I$7,GRID!$A$47:$A$57,0),MATCH(1,($U$2=GRID!$B$31:$BI$31)*(КАЛЕНДАРЬ!$BL28=GRID!$B$33:$BI$33),0))*(1-GRID!$B$69),0))</f>
        <v>26200</v>
      </c>
      <c r="K629" s="47" cm="1">
        <f t="array" ref="K629">IF($I$2="Открытый тариф",
INDEX(GRID!$B$34:$BI$44,MATCH(K$7,GRID!$A$34:$A$44,0),MATCH(1,($U$2=GRID!$B$31:$BI$31)*(КАЛЕНДАРЬ!$BL28=GRID!$B$33:$BI$33), 0)),
ROUNDUP(INDEX(GRID!$B$34:$BI$44,MATCH(K$7,GRID!$A$34:$A$44,0),MATCH(1,($U$2=GRID!$B$31:$BI$31)*(КАЛЕНДАРЬ!$BL28=GRID!$B$33:$BI$33),0))*(1-GRID!$B$69),0))</f>
        <v>27300</v>
      </c>
      <c r="L629" s="47" cm="1">
        <f t="array" ref="L629">IF($I$2="Открытый тариф",
INDEX(GRID!$B$47:$BI$57,MATCH(K$7,GRID!$A$47:$A$57,0),MATCH(1,($U$2=GRID!$B$31:$BI$31)*(КАЛЕНДАРЬ!$BL28=GRID!$B$33:$BI$33), 0)),
ROUNDUP(INDEX(GRID!$B$47:$BI$57,MATCH(K$7,GRID!$A$47:$A$57,0),MATCH(1,($U$2=GRID!$B$31:$BI$31)*(КАЛЕНДАРЬ!$BL28=GRID!$B$33:$BI$33),0))*(1-GRID!$B$69),0))</f>
        <v>27300</v>
      </c>
      <c r="M629" s="47" cm="1">
        <f t="array" ref="M629">IF($I$2="Открытый тариф",
INDEX(GRID!$B$34:$BI$44,MATCH(M$7,GRID!$A$34:$A$44,0),MATCH(1,($U$2=GRID!$B$31:$BI$31)*(КАЛЕНДАРЬ!$BL28=GRID!$B$33:$BI$33), 0)),
ROUNDUP(INDEX(GRID!$B$34:$BI$44,MATCH(M$7,GRID!$A$34:$A$44,0),MATCH(1,($U$2=GRID!$B$31:$BI$31)*(КАЛЕНДАРЬ!$BL28=GRID!$B$33:$BI$33),0))*(1-GRID!$B$69),0))</f>
        <v>29200</v>
      </c>
      <c r="N629" s="47" cm="1">
        <f t="array" ref="N629">IF($I$2="Открытый тариф",
INDEX(GRID!$B$47:$BI$57,MATCH(M$7,GRID!$A$47:$A$57,0),MATCH(1,($U$2=GRID!$B$31:$BI$31)*(КАЛЕНДАРЬ!$BL28=GRID!$B$33:$BI$33), 0)),
ROUNDUP(INDEX(GRID!$B$47:$BI$57,MATCH(M$7,GRID!$A$47:$A$57,0),MATCH(1,($U$2=GRID!$B$31:$BI$31)*(КАЛЕНДАРЬ!$BL28=GRID!$B$33:$BI$33),0))*(1-GRID!$B$69),0))</f>
        <v>29200</v>
      </c>
      <c r="O629" s="49" t="s">
        <v>101</v>
      </c>
      <c r="P629" s="49" t="s">
        <v>101</v>
      </c>
      <c r="Q629" s="49" t="s">
        <v>101</v>
      </c>
      <c r="R629" s="49" t="s">
        <v>101</v>
      </c>
      <c r="S629" s="49" t="s">
        <v>101</v>
      </c>
      <c r="T629" s="49" t="s">
        <v>101</v>
      </c>
      <c r="U629" s="49" t="s">
        <v>101</v>
      </c>
      <c r="V629" s="49" t="s">
        <v>101</v>
      </c>
      <c r="W629" s="49" t="s">
        <v>101</v>
      </c>
      <c r="X629" s="49" t="s">
        <v>101</v>
      </c>
      <c r="Y629" s="199"/>
    </row>
    <row r="630" spans="1:29" x14ac:dyDescent="0.2">
      <c r="A630" s="117" t="s">
        <v>48</v>
      </c>
      <c r="B630" s="117">
        <v>26</v>
      </c>
      <c r="C630" s="47" cm="1">
        <f t="array" ref="C630">IF($I$2="Открытый тариф",
INDEX(GRID!$B$34:$BI$44,MATCH(C$7,GRID!$A$34:$A$44,0),MATCH(1,($U$2=GRID!$B$31:$BI$31)*(КАЛЕНДАРЬ!$BL29=GRID!$B$33:$BI$33), 0)),
ROUNDUP(INDEX(GRID!$B$34:$BI$44,MATCH(C$7,GRID!$A$34:$A$44,0),MATCH(1,($U$2=GRID!$B$31:$BI$31)*(КАЛЕНДАРЬ!$BL29=GRID!$B$33:$BI$33),0))*(1-GRID!$B$69),0))</f>
        <v>21300</v>
      </c>
      <c r="D630" s="47" cm="1">
        <f t="array" ref="D630">IF($I$2="Открытый тариф",
INDEX(GRID!$B$47:$BI$57,MATCH(C$7,GRID!$A$47:$A$57,0),MATCH(1,($U$2=GRID!$B$31:$BI$31)*(КАЛЕНДАРЬ!$BL29=GRID!$B$33:$BI$33), 0)),
ROUNDUP(INDEX(GRID!$B$47:$BI$57,MATCH(C$7,GRID!$A$47:$A$57,0),MATCH(1,($U$2=GRID!$B$31:$BI$31)*(КАЛЕНДАРЬ!$BL29=GRID!$B$33:$BI$33),0))*(1-GRID!$B$69),0))</f>
        <v>21300</v>
      </c>
      <c r="E630" s="47" cm="1">
        <f t="array" ref="E630">IF($I$2="Открытый тариф",
INDEX(GRID!$B$34:$BI$44,MATCH(E$7,GRID!$A$34:$A$44,0),MATCH(1,($U$2=GRID!$B$31:$BI$31)*(КАЛЕНДАРЬ!$BL29=GRID!$B$33:$BI$33), 0)),
ROUNDUP(INDEX(GRID!$B$34:$BI$44,MATCH(E$7,GRID!$A$34:$A$44,0),MATCH(1,($U$2=GRID!$B$31:$BI$31)*(КАЛЕНДАРЬ!$BL29=GRID!$B$33:$BI$33),0))*(1-GRID!$B$69),0))</f>
        <v>23200</v>
      </c>
      <c r="F630" s="47" cm="1">
        <f t="array" ref="F630">IF($I$2="Открытый тариф",
INDEX(GRID!$B$47:$BI$57,MATCH(E$7,GRID!$A$47:$A$57,0),MATCH(1,($U$2=GRID!$B$31:$BI$31)*(КАЛЕНДАРЬ!$BL29=GRID!$B$33:$BI$33), 0)),
ROUNDUP(INDEX(GRID!$B$47:$BI$57,MATCH(E$7,GRID!$A$47:$A$57,0),MATCH(1,($U$2=GRID!$B$31:$BI$31)*(КАЛЕНДАРЬ!$BL29=GRID!$B$33:$BI$33),0))*(1-GRID!$B$69),0))</f>
        <v>23200</v>
      </c>
      <c r="G630" s="47" cm="1">
        <f t="array" ref="G630">IF($I$2="Открытый тариф",
INDEX(GRID!$B$34:$BI$44,MATCH(G$7,GRID!$A$34:$A$44,0),MATCH(1,($U$2=GRID!$B$31:$BI$31)*(КАЛЕНДАРЬ!$BL29=GRID!$B$33:$BI$33), 0)),
ROUNDUP(INDEX(GRID!$B$34:$BI$44,MATCH(G$7,GRID!$A$34:$A$44,0),MATCH(1,($U$2=GRID!$B$31:$BI$31)*(КАЛЕНДАРЬ!$BL29=GRID!$B$33:$BI$33),0))*(1-GRID!$B$69),0))</f>
        <v>24300</v>
      </c>
      <c r="H630" s="47" cm="1">
        <f t="array" ref="H630">IF($I$2="Открытый тариф",
INDEX(GRID!$B$47:$BI$57,MATCH(G$7,GRID!$A$47:$A$57,0),MATCH(1,($U$2=GRID!$B$31:$BI$31)*(КАЛЕНДАРЬ!$BL29=GRID!$B$33:$BI$33), 0)),
ROUNDUP(INDEX(GRID!$B$47:$BI$57,MATCH(G$7,GRID!$A$47:$A$57,0),MATCH(1,($U$2=GRID!$B$31:$BI$31)*(КАЛЕНДАРЬ!$BL29=GRID!$B$33:$BI$33),0))*(1-GRID!$B$69),0))</f>
        <v>24300</v>
      </c>
      <c r="I630" s="47" cm="1">
        <f t="array" ref="I630">IF($I$2="Открытый тариф",
INDEX(GRID!$B$34:$BI$44,MATCH(I$7,GRID!$A$34:$A$44,0),MATCH(1,($U$2=GRID!$B$31:$BI$31)*(КАЛЕНДАРЬ!$BL29=GRID!$B$33:$BI$33), 0)),
ROUNDUP(INDEX(GRID!$B$34:$BI$44,MATCH(I$7,GRID!$A$34:$A$44,0),MATCH(1,($U$2=GRID!$B$31:$BI$31)*(КАЛЕНДАРЬ!$BL29=GRID!$B$33:$BI$33),0))*(1-GRID!$B$69),0))</f>
        <v>26200</v>
      </c>
      <c r="J630" s="47" cm="1">
        <f t="array" ref="J630">IF($I$2="Открытый тариф",
INDEX(GRID!$B$47:$BI$57,MATCH(I$7,GRID!$A$47:$A$57,0),MATCH(1,($U$2=GRID!$B$31:$BI$31)*(КАЛЕНДАРЬ!$BL29=GRID!$B$33:$BI$33), 0)),
ROUNDUP(INDEX(GRID!$B$47:$BI$57,MATCH(I$7,GRID!$A$47:$A$57,0),MATCH(1,($U$2=GRID!$B$31:$BI$31)*(КАЛЕНДАРЬ!$BL29=GRID!$B$33:$BI$33),0))*(1-GRID!$B$69),0))</f>
        <v>26200</v>
      </c>
      <c r="K630" s="47" cm="1">
        <f t="array" ref="K630">IF($I$2="Открытый тариф",
INDEX(GRID!$B$34:$BI$44,MATCH(K$7,GRID!$A$34:$A$44,0),MATCH(1,($U$2=GRID!$B$31:$BI$31)*(КАЛЕНДАРЬ!$BL29=GRID!$B$33:$BI$33), 0)),
ROUNDUP(INDEX(GRID!$B$34:$BI$44,MATCH(K$7,GRID!$A$34:$A$44,0),MATCH(1,($U$2=GRID!$B$31:$BI$31)*(КАЛЕНДАРЬ!$BL29=GRID!$B$33:$BI$33),0))*(1-GRID!$B$69),0))</f>
        <v>27300</v>
      </c>
      <c r="L630" s="47" cm="1">
        <f t="array" ref="L630">IF($I$2="Открытый тариф",
INDEX(GRID!$B$47:$BI$57,MATCH(K$7,GRID!$A$47:$A$57,0),MATCH(1,($U$2=GRID!$B$31:$BI$31)*(КАЛЕНДАРЬ!$BL29=GRID!$B$33:$BI$33), 0)),
ROUNDUP(INDEX(GRID!$B$47:$BI$57,MATCH(K$7,GRID!$A$47:$A$57,0),MATCH(1,($U$2=GRID!$B$31:$BI$31)*(КАЛЕНДАРЬ!$BL29=GRID!$B$33:$BI$33),0))*(1-GRID!$B$69),0))</f>
        <v>27300</v>
      </c>
      <c r="M630" s="47" cm="1">
        <f t="array" ref="M630">IF($I$2="Открытый тариф",
INDEX(GRID!$B$34:$BI$44,MATCH(M$7,GRID!$A$34:$A$44,0),MATCH(1,($U$2=GRID!$B$31:$BI$31)*(КАЛЕНДАРЬ!$BL29=GRID!$B$33:$BI$33), 0)),
ROUNDUP(INDEX(GRID!$B$34:$BI$44,MATCH(M$7,GRID!$A$34:$A$44,0),MATCH(1,($U$2=GRID!$B$31:$BI$31)*(КАЛЕНДАРЬ!$BL29=GRID!$B$33:$BI$33),0))*(1-GRID!$B$69),0))</f>
        <v>29200</v>
      </c>
      <c r="N630" s="47" cm="1">
        <f t="array" ref="N630">IF($I$2="Открытый тариф",
INDEX(GRID!$B$47:$BI$57,MATCH(M$7,GRID!$A$47:$A$57,0),MATCH(1,($U$2=GRID!$B$31:$BI$31)*(КАЛЕНДАРЬ!$BL29=GRID!$B$33:$BI$33), 0)),
ROUNDUP(INDEX(GRID!$B$47:$BI$57,MATCH(M$7,GRID!$A$47:$A$57,0),MATCH(1,($U$2=GRID!$B$31:$BI$31)*(КАЛЕНДАРЬ!$BL29=GRID!$B$33:$BI$33),0))*(1-GRID!$B$69),0))</f>
        <v>29200</v>
      </c>
      <c r="O630" s="49" t="s">
        <v>101</v>
      </c>
      <c r="P630" s="49" t="s">
        <v>101</v>
      </c>
      <c r="Q630" s="49" t="s">
        <v>101</v>
      </c>
      <c r="R630" s="49" t="s">
        <v>101</v>
      </c>
      <c r="S630" s="49" t="s">
        <v>101</v>
      </c>
      <c r="T630" s="49" t="s">
        <v>101</v>
      </c>
      <c r="U630" s="49" t="s">
        <v>101</v>
      </c>
      <c r="V630" s="49" t="s">
        <v>101</v>
      </c>
      <c r="W630" s="49" t="s">
        <v>101</v>
      </c>
      <c r="X630" s="49" t="s">
        <v>101</v>
      </c>
      <c r="Y630" s="199"/>
    </row>
    <row r="631" spans="1:29" x14ac:dyDescent="0.2">
      <c r="A631" s="117" t="s">
        <v>42</v>
      </c>
      <c r="B631" s="117">
        <v>27</v>
      </c>
      <c r="C631" s="47" cm="1">
        <f t="array" ref="C631">IF($I$2="Открытый тариф",
INDEX(GRID!$B$34:$BI$44,MATCH(C$7,GRID!$A$34:$A$44,0),MATCH(1,($U$2=GRID!$B$31:$BI$31)*(КАЛЕНДАРЬ!$BL30=GRID!$B$33:$BI$33), 0)),
ROUNDUP(INDEX(GRID!$B$34:$BI$44,MATCH(C$7,GRID!$A$34:$A$44,0),MATCH(1,($U$2=GRID!$B$31:$BI$31)*(КАЛЕНДАРЬ!$BL30=GRID!$B$33:$BI$33),0))*(1-GRID!$B$69),0))</f>
        <v>18900</v>
      </c>
      <c r="D631" s="47" cm="1">
        <f t="array" ref="D631">IF($I$2="Открытый тариф",
INDEX(GRID!$B$47:$BI$57,MATCH(C$7,GRID!$A$47:$A$57,0),MATCH(1,($U$2=GRID!$B$31:$BI$31)*(КАЛЕНДАРЬ!$BL30=GRID!$B$33:$BI$33), 0)),
ROUNDUP(INDEX(GRID!$B$47:$BI$57,MATCH(C$7,GRID!$A$47:$A$57,0),MATCH(1,($U$2=GRID!$B$31:$BI$31)*(КАЛЕНДАРЬ!$BL30=GRID!$B$33:$BI$33),0))*(1-GRID!$B$69),0))</f>
        <v>18900</v>
      </c>
      <c r="E631" s="47" cm="1">
        <f t="array" ref="E631">IF($I$2="Открытый тариф",
INDEX(GRID!$B$34:$BI$44,MATCH(E$7,GRID!$A$34:$A$44,0),MATCH(1,($U$2=GRID!$B$31:$BI$31)*(КАЛЕНДАРЬ!$BL30=GRID!$B$33:$BI$33), 0)),
ROUNDUP(INDEX(GRID!$B$34:$BI$44,MATCH(E$7,GRID!$A$34:$A$44,0),MATCH(1,($U$2=GRID!$B$31:$BI$31)*(КАЛЕНДАРЬ!$BL30=GRID!$B$33:$BI$33),0))*(1-GRID!$B$69),0))</f>
        <v>20700</v>
      </c>
      <c r="F631" s="47" cm="1">
        <f t="array" ref="F631">IF($I$2="Открытый тариф",
INDEX(GRID!$B$47:$BI$57,MATCH(E$7,GRID!$A$47:$A$57,0),MATCH(1,($U$2=GRID!$B$31:$BI$31)*(КАЛЕНДАРЬ!$BL30=GRID!$B$33:$BI$33), 0)),
ROUNDUP(INDEX(GRID!$B$47:$BI$57,MATCH(E$7,GRID!$A$47:$A$57,0),MATCH(1,($U$2=GRID!$B$31:$BI$31)*(КАЛЕНДАРЬ!$BL30=GRID!$B$33:$BI$33),0))*(1-GRID!$B$69),0))</f>
        <v>20700</v>
      </c>
      <c r="G631" s="47" cm="1">
        <f t="array" ref="G631">IF($I$2="Открытый тариф",
INDEX(GRID!$B$34:$BI$44,MATCH(G$7,GRID!$A$34:$A$44,0),MATCH(1,($U$2=GRID!$B$31:$BI$31)*(КАЛЕНДАРЬ!$BL30=GRID!$B$33:$BI$33), 0)),
ROUNDUP(INDEX(GRID!$B$34:$BI$44,MATCH(G$7,GRID!$A$34:$A$44,0),MATCH(1,($U$2=GRID!$B$31:$BI$31)*(КАЛЕНДАРЬ!$BL30=GRID!$B$33:$BI$33),0))*(1-GRID!$B$69),0))</f>
        <v>21700</v>
      </c>
      <c r="H631" s="47" cm="1">
        <f t="array" ref="H631">IF($I$2="Открытый тариф",
INDEX(GRID!$B$47:$BI$57,MATCH(G$7,GRID!$A$47:$A$57,0),MATCH(1,($U$2=GRID!$B$31:$BI$31)*(КАЛЕНДАРЬ!$BL30=GRID!$B$33:$BI$33), 0)),
ROUNDUP(INDEX(GRID!$B$47:$BI$57,MATCH(G$7,GRID!$A$47:$A$57,0),MATCH(1,($U$2=GRID!$B$31:$BI$31)*(КАЛЕНДАРЬ!$BL30=GRID!$B$33:$BI$33),0))*(1-GRID!$B$69),0))</f>
        <v>21700</v>
      </c>
      <c r="I631" s="47" cm="1">
        <f t="array" ref="I631">IF($I$2="Открытый тариф",
INDEX(GRID!$B$34:$BI$44,MATCH(I$7,GRID!$A$34:$A$44,0),MATCH(1,($U$2=GRID!$B$31:$BI$31)*(КАЛЕНДАРЬ!$BL30=GRID!$B$33:$BI$33), 0)),
ROUNDUP(INDEX(GRID!$B$34:$BI$44,MATCH(I$7,GRID!$A$34:$A$44,0),MATCH(1,($U$2=GRID!$B$31:$BI$31)*(КАЛЕНДАРЬ!$BL30=GRID!$B$33:$BI$33),0))*(1-GRID!$B$69),0))</f>
        <v>23500</v>
      </c>
      <c r="J631" s="47" cm="1">
        <f t="array" ref="J631">IF($I$2="Открытый тариф",
INDEX(GRID!$B$47:$BI$57,MATCH(I$7,GRID!$A$47:$A$57,0),MATCH(1,($U$2=GRID!$B$31:$BI$31)*(КАЛЕНДАРЬ!$BL30=GRID!$B$33:$BI$33), 0)),
ROUNDUP(INDEX(GRID!$B$47:$BI$57,MATCH(I$7,GRID!$A$47:$A$57,0),MATCH(1,($U$2=GRID!$B$31:$BI$31)*(КАЛЕНДАРЬ!$BL30=GRID!$B$33:$BI$33),0))*(1-GRID!$B$69),0))</f>
        <v>23500</v>
      </c>
      <c r="K631" s="47" cm="1">
        <f t="array" ref="K631">IF($I$2="Открытый тариф",
INDEX(GRID!$B$34:$BI$44,MATCH(K$7,GRID!$A$34:$A$44,0),MATCH(1,($U$2=GRID!$B$31:$BI$31)*(КАЛЕНДАРЬ!$BL30=GRID!$B$33:$BI$33), 0)),
ROUNDUP(INDEX(GRID!$B$34:$BI$44,MATCH(K$7,GRID!$A$34:$A$44,0),MATCH(1,($U$2=GRID!$B$31:$BI$31)*(КАЛЕНДАРЬ!$BL30=GRID!$B$33:$BI$33),0))*(1-GRID!$B$69),0))</f>
        <v>24500</v>
      </c>
      <c r="L631" s="47" cm="1">
        <f t="array" ref="L631">IF($I$2="Открытый тариф",
INDEX(GRID!$B$47:$BI$57,MATCH(K$7,GRID!$A$47:$A$57,0),MATCH(1,($U$2=GRID!$B$31:$BI$31)*(КАЛЕНДАРЬ!$BL30=GRID!$B$33:$BI$33), 0)),
ROUNDUP(INDEX(GRID!$B$47:$BI$57,MATCH(K$7,GRID!$A$47:$A$57,0),MATCH(1,($U$2=GRID!$B$31:$BI$31)*(КАЛЕНДАРЬ!$BL30=GRID!$B$33:$BI$33),0))*(1-GRID!$B$69),0))</f>
        <v>24500</v>
      </c>
      <c r="M631" s="47" cm="1">
        <f t="array" ref="M631">IF($I$2="Открытый тариф",
INDEX(GRID!$B$34:$BI$44,MATCH(M$7,GRID!$A$34:$A$44,0),MATCH(1,($U$2=GRID!$B$31:$BI$31)*(КАЛЕНДАРЬ!$BL30=GRID!$B$33:$BI$33), 0)),
ROUNDUP(INDEX(GRID!$B$34:$BI$44,MATCH(M$7,GRID!$A$34:$A$44,0),MATCH(1,($U$2=GRID!$B$31:$BI$31)*(КАЛЕНДАРЬ!$BL30=GRID!$B$33:$BI$33),0))*(1-GRID!$B$69),0))</f>
        <v>26300</v>
      </c>
      <c r="N631" s="47" cm="1">
        <f t="array" ref="N631">IF($I$2="Открытый тариф",
INDEX(GRID!$B$47:$BI$57,MATCH(M$7,GRID!$A$47:$A$57,0),MATCH(1,($U$2=GRID!$B$31:$BI$31)*(КАЛЕНДАРЬ!$BL30=GRID!$B$33:$BI$33), 0)),
ROUNDUP(INDEX(GRID!$B$47:$BI$57,MATCH(M$7,GRID!$A$47:$A$57,0),MATCH(1,($U$2=GRID!$B$31:$BI$31)*(КАЛЕНДАРЬ!$BL30=GRID!$B$33:$BI$33),0))*(1-GRID!$B$69),0))</f>
        <v>26300</v>
      </c>
      <c r="O631" s="49" t="s">
        <v>101</v>
      </c>
      <c r="P631" s="49" t="s">
        <v>101</v>
      </c>
      <c r="Q631" s="49" t="s">
        <v>101</v>
      </c>
      <c r="R631" s="49" t="s">
        <v>101</v>
      </c>
      <c r="S631" s="49" t="s">
        <v>101</v>
      </c>
      <c r="T631" s="49" t="s">
        <v>101</v>
      </c>
      <c r="U631" s="49" t="s">
        <v>101</v>
      </c>
      <c r="V631" s="49" t="s">
        <v>101</v>
      </c>
      <c r="W631" s="49" t="s">
        <v>101</v>
      </c>
      <c r="X631" s="49" t="s">
        <v>101</v>
      </c>
      <c r="Y631" s="199"/>
    </row>
    <row r="632" spans="1:29" x14ac:dyDescent="0.2">
      <c r="A632" s="117" t="s">
        <v>43</v>
      </c>
      <c r="B632" s="117">
        <v>28</v>
      </c>
      <c r="C632" s="47" cm="1">
        <f t="array" ref="C632">IF($I$2="Открытый тариф",
INDEX(GRID!$B$34:$BI$44,MATCH(C$7,GRID!$A$34:$A$44,0),MATCH(1,($U$2=GRID!$B$31:$BI$31)*(КАЛЕНДАРЬ!$BL31=GRID!$B$33:$BI$33), 0)),
ROUNDUP(INDEX(GRID!$B$34:$BI$44,MATCH(C$7,GRID!$A$34:$A$44,0),MATCH(1,($U$2=GRID!$B$31:$BI$31)*(КАЛЕНДАРЬ!$BL31=GRID!$B$33:$BI$33),0))*(1-GRID!$B$69),0))</f>
        <v>18900</v>
      </c>
      <c r="D632" s="47" cm="1">
        <f t="array" ref="D632">IF($I$2="Открытый тариф",
INDEX(GRID!$B$47:$BI$57,MATCH(C$7,GRID!$A$47:$A$57,0),MATCH(1,($U$2=GRID!$B$31:$BI$31)*(КАЛЕНДАРЬ!$BL31=GRID!$B$33:$BI$33), 0)),
ROUNDUP(INDEX(GRID!$B$47:$BI$57,MATCH(C$7,GRID!$A$47:$A$57,0),MATCH(1,($U$2=GRID!$B$31:$BI$31)*(КАЛЕНДАРЬ!$BL31=GRID!$B$33:$BI$33),0))*(1-GRID!$B$69),0))</f>
        <v>18900</v>
      </c>
      <c r="E632" s="47" cm="1">
        <f t="array" ref="E632">IF($I$2="Открытый тариф",
INDEX(GRID!$B$34:$BI$44,MATCH(E$7,GRID!$A$34:$A$44,0),MATCH(1,($U$2=GRID!$B$31:$BI$31)*(КАЛЕНДАРЬ!$BL31=GRID!$B$33:$BI$33), 0)),
ROUNDUP(INDEX(GRID!$B$34:$BI$44,MATCH(E$7,GRID!$A$34:$A$44,0),MATCH(1,($U$2=GRID!$B$31:$BI$31)*(КАЛЕНДАРЬ!$BL31=GRID!$B$33:$BI$33),0))*(1-GRID!$B$69),0))</f>
        <v>20700</v>
      </c>
      <c r="F632" s="47" cm="1">
        <f t="array" ref="F632">IF($I$2="Открытый тариф",
INDEX(GRID!$B$47:$BI$57,MATCH(E$7,GRID!$A$47:$A$57,0),MATCH(1,($U$2=GRID!$B$31:$BI$31)*(КАЛЕНДАРЬ!$BL31=GRID!$B$33:$BI$33), 0)),
ROUNDUP(INDEX(GRID!$B$47:$BI$57,MATCH(E$7,GRID!$A$47:$A$57,0),MATCH(1,($U$2=GRID!$B$31:$BI$31)*(КАЛЕНДАРЬ!$BL31=GRID!$B$33:$BI$33),0))*(1-GRID!$B$69),0))</f>
        <v>20700</v>
      </c>
      <c r="G632" s="47" cm="1">
        <f t="array" ref="G632">IF($I$2="Открытый тариф",
INDEX(GRID!$B$34:$BI$44,MATCH(G$7,GRID!$A$34:$A$44,0),MATCH(1,($U$2=GRID!$B$31:$BI$31)*(КАЛЕНДАРЬ!$BL31=GRID!$B$33:$BI$33), 0)),
ROUNDUP(INDEX(GRID!$B$34:$BI$44,MATCH(G$7,GRID!$A$34:$A$44,0),MATCH(1,($U$2=GRID!$B$31:$BI$31)*(КАЛЕНДАРЬ!$BL31=GRID!$B$33:$BI$33),0))*(1-GRID!$B$69),0))</f>
        <v>21700</v>
      </c>
      <c r="H632" s="47" cm="1">
        <f t="array" ref="H632">IF($I$2="Открытый тариф",
INDEX(GRID!$B$47:$BI$57,MATCH(G$7,GRID!$A$47:$A$57,0),MATCH(1,($U$2=GRID!$B$31:$BI$31)*(КАЛЕНДАРЬ!$BL31=GRID!$B$33:$BI$33), 0)),
ROUNDUP(INDEX(GRID!$B$47:$BI$57,MATCH(G$7,GRID!$A$47:$A$57,0),MATCH(1,($U$2=GRID!$B$31:$BI$31)*(КАЛЕНДАРЬ!$BL31=GRID!$B$33:$BI$33),0))*(1-GRID!$B$69),0))</f>
        <v>21700</v>
      </c>
      <c r="I632" s="47" cm="1">
        <f t="array" ref="I632">IF($I$2="Открытый тариф",
INDEX(GRID!$B$34:$BI$44,MATCH(I$7,GRID!$A$34:$A$44,0),MATCH(1,($U$2=GRID!$B$31:$BI$31)*(КАЛЕНДАРЬ!$BL31=GRID!$B$33:$BI$33), 0)),
ROUNDUP(INDEX(GRID!$B$34:$BI$44,MATCH(I$7,GRID!$A$34:$A$44,0),MATCH(1,($U$2=GRID!$B$31:$BI$31)*(КАЛЕНДАРЬ!$BL31=GRID!$B$33:$BI$33),0))*(1-GRID!$B$69),0))</f>
        <v>23500</v>
      </c>
      <c r="J632" s="47" cm="1">
        <f t="array" ref="J632">IF($I$2="Открытый тариф",
INDEX(GRID!$B$47:$BI$57,MATCH(I$7,GRID!$A$47:$A$57,0),MATCH(1,($U$2=GRID!$B$31:$BI$31)*(КАЛЕНДАРЬ!$BL31=GRID!$B$33:$BI$33), 0)),
ROUNDUP(INDEX(GRID!$B$47:$BI$57,MATCH(I$7,GRID!$A$47:$A$57,0),MATCH(1,($U$2=GRID!$B$31:$BI$31)*(КАЛЕНДАРЬ!$BL31=GRID!$B$33:$BI$33),0))*(1-GRID!$B$69),0))</f>
        <v>23500</v>
      </c>
      <c r="K632" s="47" cm="1">
        <f t="array" ref="K632">IF($I$2="Открытый тариф",
INDEX(GRID!$B$34:$BI$44,MATCH(K$7,GRID!$A$34:$A$44,0),MATCH(1,($U$2=GRID!$B$31:$BI$31)*(КАЛЕНДАРЬ!$BL31=GRID!$B$33:$BI$33), 0)),
ROUNDUP(INDEX(GRID!$B$34:$BI$44,MATCH(K$7,GRID!$A$34:$A$44,0),MATCH(1,($U$2=GRID!$B$31:$BI$31)*(КАЛЕНДАРЬ!$BL31=GRID!$B$33:$BI$33),0))*(1-GRID!$B$69),0))</f>
        <v>24500</v>
      </c>
      <c r="L632" s="47" cm="1">
        <f t="array" ref="L632">IF($I$2="Открытый тариф",
INDEX(GRID!$B$47:$BI$57,MATCH(K$7,GRID!$A$47:$A$57,0),MATCH(1,($U$2=GRID!$B$31:$BI$31)*(КАЛЕНДАРЬ!$BL31=GRID!$B$33:$BI$33), 0)),
ROUNDUP(INDEX(GRID!$B$47:$BI$57,MATCH(K$7,GRID!$A$47:$A$57,0),MATCH(1,($U$2=GRID!$B$31:$BI$31)*(КАЛЕНДАРЬ!$BL31=GRID!$B$33:$BI$33),0))*(1-GRID!$B$69),0))</f>
        <v>24500</v>
      </c>
      <c r="M632" s="47" cm="1">
        <f t="array" ref="M632">IF($I$2="Открытый тариф",
INDEX(GRID!$B$34:$BI$44,MATCH(M$7,GRID!$A$34:$A$44,0),MATCH(1,($U$2=GRID!$B$31:$BI$31)*(КАЛЕНДАРЬ!$BL31=GRID!$B$33:$BI$33), 0)),
ROUNDUP(INDEX(GRID!$B$34:$BI$44,MATCH(M$7,GRID!$A$34:$A$44,0),MATCH(1,($U$2=GRID!$B$31:$BI$31)*(КАЛЕНДАРЬ!$BL31=GRID!$B$33:$BI$33),0))*(1-GRID!$B$69),0))</f>
        <v>26300</v>
      </c>
      <c r="N632" s="47" cm="1">
        <f t="array" ref="N632">IF($I$2="Открытый тариф",
INDEX(GRID!$B$47:$BI$57,MATCH(M$7,GRID!$A$47:$A$57,0),MATCH(1,($U$2=GRID!$B$31:$BI$31)*(КАЛЕНДАРЬ!$BL31=GRID!$B$33:$BI$33), 0)),
ROUNDUP(INDEX(GRID!$B$47:$BI$57,MATCH(M$7,GRID!$A$47:$A$57,0),MATCH(1,($U$2=GRID!$B$31:$BI$31)*(КАЛЕНДАРЬ!$BL31=GRID!$B$33:$BI$33),0))*(1-GRID!$B$69),0))</f>
        <v>26300</v>
      </c>
      <c r="O632" s="49" t="s">
        <v>101</v>
      </c>
      <c r="P632" s="49" t="s">
        <v>101</v>
      </c>
      <c r="Q632" s="49" t="s">
        <v>101</v>
      </c>
      <c r="R632" s="49" t="s">
        <v>101</v>
      </c>
      <c r="S632" s="49" t="s">
        <v>101</v>
      </c>
      <c r="T632" s="49" t="s">
        <v>101</v>
      </c>
      <c r="U632" s="49" t="s">
        <v>101</v>
      </c>
      <c r="V632" s="49" t="s">
        <v>101</v>
      </c>
      <c r="W632" s="49" t="s">
        <v>101</v>
      </c>
      <c r="X632" s="49" t="s">
        <v>101</v>
      </c>
      <c r="Y632" s="199"/>
    </row>
    <row r="633" spans="1:29" x14ac:dyDescent="0.2">
      <c r="A633" s="117" t="s">
        <v>44</v>
      </c>
      <c r="B633" s="117">
        <v>29</v>
      </c>
      <c r="C633" s="47" cm="1">
        <f t="array" ref="C633">IF($I$2="Открытый тариф",
INDEX(GRID!$B$34:$BI$44,MATCH(C$7,GRID!$A$34:$A$44,0),MATCH(1,($U$2=GRID!$B$31:$BI$31)*(КАЛЕНДАРЬ!$BL32=GRID!$B$33:$BI$33), 0)),
ROUNDUP(INDEX(GRID!$B$34:$BI$44,MATCH(C$7,GRID!$A$34:$A$44,0),MATCH(1,($U$2=GRID!$B$31:$BI$31)*(КАЛЕНДАРЬ!$BL32=GRID!$B$33:$BI$33),0))*(1-GRID!$B$69),0))</f>
        <v>18900</v>
      </c>
      <c r="D633" s="47" cm="1">
        <f t="array" ref="D633">IF($I$2="Открытый тариф",
INDEX(GRID!$B$47:$BI$57,MATCH(C$7,GRID!$A$47:$A$57,0),MATCH(1,($U$2=GRID!$B$31:$BI$31)*(КАЛЕНДАРЬ!$BL32=GRID!$B$33:$BI$33), 0)),
ROUNDUP(INDEX(GRID!$B$47:$BI$57,MATCH(C$7,GRID!$A$47:$A$57,0),MATCH(1,($U$2=GRID!$B$31:$BI$31)*(КАЛЕНДАРЬ!$BL32=GRID!$B$33:$BI$33),0))*(1-GRID!$B$69),0))</f>
        <v>18900</v>
      </c>
      <c r="E633" s="47" cm="1">
        <f t="array" ref="E633">IF($I$2="Открытый тариф",
INDEX(GRID!$B$34:$BI$44,MATCH(E$7,GRID!$A$34:$A$44,0),MATCH(1,($U$2=GRID!$B$31:$BI$31)*(КАЛЕНДАРЬ!$BL32=GRID!$B$33:$BI$33), 0)),
ROUNDUP(INDEX(GRID!$B$34:$BI$44,MATCH(E$7,GRID!$A$34:$A$44,0),MATCH(1,($U$2=GRID!$B$31:$BI$31)*(КАЛЕНДАРЬ!$BL32=GRID!$B$33:$BI$33),0))*(1-GRID!$B$69),0))</f>
        <v>20700</v>
      </c>
      <c r="F633" s="47" cm="1">
        <f t="array" ref="F633">IF($I$2="Открытый тариф",
INDEX(GRID!$B$47:$BI$57,MATCH(E$7,GRID!$A$47:$A$57,0),MATCH(1,($U$2=GRID!$B$31:$BI$31)*(КАЛЕНДАРЬ!$BL32=GRID!$B$33:$BI$33), 0)),
ROUNDUP(INDEX(GRID!$B$47:$BI$57,MATCH(E$7,GRID!$A$47:$A$57,0),MATCH(1,($U$2=GRID!$B$31:$BI$31)*(КАЛЕНДАРЬ!$BL32=GRID!$B$33:$BI$33),0))*(1-GRID!$B$69),0))</f>
        <v>20700</v>
      </c>
      <c r="G633" s="47" cm="1">
        <f t="array" ref="G633">IF($I$2="Открытый тариф",
INDEX(GRID!$B$34:$BI$44,MATCH(G$7,GRID!$A$34:$A$44,0),MATCH(1,($U$2=GRID!$B$31:$BI$31)*(КАЛЕНДАРЬ!$BL32=GRID!$B$33:$BI$33), 0)),
ROUNDUP(INDEX(GRID!$B$34:$BI$44,MATCH(G$7,GRID!$A$34:$A$44,0),MATCH(1,($U$2=GRID!$B$31:$BI$31)*(КАЛЕНДАРЬ!$BL32=GRID!$B$33:$BI$33),0))*(1-GRID!$B$69),0))</f>
        <v>21700</v>
      </c>
      <c r="H633" s="47" cm="1">
        <f t="array" ref="H633">IF($I$2="Открытый тариф",
INDEX(GRID!$B$47:$BI$57,MATCH(G$7,GRID!$A$47:$A$57,0),MATCH(1,($U$2=GRID!$B$31:$BI$31)*(КАЛЕНДАРЬ!$BL32=GRID!$B$33:$BI$33), 0)),
ROUNDUP(INDEX(GRID!$B$47:$BI$57,MATCH(G$7,GRID!$A$47:$A$57,0),MATCH(1,($U$2=GRID!$B$31:$BI$31)*(КАЛЕНДАРЬ!$BL32=GRID!$B$33:$BI$33),0))*(1-GRID!$B$69),0))</f>
        <v>21700</v>
      </c>
      <c r="I633" s="47" cm="1">
        <f t="array" ref="I633">IF($I$2="Открытый тариф",
INDEX(GRID!$B$34:$BI$44,MATCH(I$7,GRID!$A$34:$A$44,0),MATCH(1,($U$2=GRID!$B$31:$BI$31)*(КАЛЕНДАРЬ!$BL32=GRID!$B$33:$BI$33), 0)),
ROUNDUP(INDEX(GRID!$B$34:$BI$44,MATCH(I$7,GRID!$A$34:$A$44,0),MATCH(1,($U$2=GRID!$B$31:$BI$31)*(КАЛЕНДАРЬ!$BL32=GRID!$B$33:$BI$33),0))*(1-GRID!$B$69),0))</f>
        <v>23500</v>
      </c>
      <c r="J633" s="47" cm="1">
        <f t="array" ref="J633">IF($I$2="Открытый тариф",
INDEX(GRID!$B$47:$BI$57,MATCH(I$7,GRID!$A$47:$A$57,0),MATCH(1,($U$2=GRID!$B$31:$BI$31)*(КАЛЕНДАРЬ!$BL32=GRID!$B$33:$BI$33), 0)),
ROUNDUP(INDEX(GRID!$B$47:$BI$57,MATCH(I$7,GRID!$A$47:$A$57,0),MATCH(1,($U$2=GRID!$B$31:$BI$31)*(КАЛЕНДАРЬ!$BL32=GRID!$B$33:$BI$33),0))*(1-GRID!$B$69),0))</f>
        <v>23500</v>
      </c>
      <c r="K633" s="47" cm="1">
        <f t="array" ref="K633">IF($I$2="Открытый тариф",
INDEX(GRID!$B$34:$BI$44,MATCH(K$7,GRID!$A$34:$A$44,0),MATCH(1,($U$2=GRID!$B$31:$BI$31)*(КАЛЕНДАРЬ!$BL32=GRID!$B$33:$BI$33), 0)),
ROUNDUP(INDEX(GRID!$B$34:$BI$44,MATCH(K$7,GRID!$A$34:$A$44,0),MATCH(1,($U$2=GRID!$B$31:$BI$31)*(КАЛЕНДАРЬ!$BL32=GRID!$B$33:$BI$33),0))*(1-GRID!$B$69),0))</f>
        <v>24500</v>
      </c>
      <c r="L633" s="47" cm="1">
        <f t="array" ref="L633">IF($I$2="Открытый тариф",
INDEX(GRID!$B$47:$BI$57,MATCH(K$7,GRID!$A$47:$A$57,0),MATCH(1,($U$2=GRID!$B$31:$BI$31)*(КАЛЕНДАРЬ!$BL32=GRID!$B$33:$BI$33), 0)),
ROUNDUP(INDEX(GRID!$B$47:$BI$57,MATCH(K$7,GRID!$A$47:$A$57,0),MATCH(1,($U$2=GRID!$B$31:$BI$31)*(КАЛЕНДАРЬ!$BL32=GRID!$B$33:$BI$33),0))*(1-GRID!$B$69),0))</f>
        <v>24500</v>
      </c>
      <c r="M633" s="47" cm="1">
        <f t="array" ref="M633">IF($I$2="Открытый тариф",
INDEX(GRID!$B$34:$BI$44,MATCH(M$7,GRID!$A$34:$A$44,0),MATCH(1,($U$2=GRID!$B$31:$BI$31)*(КАЛЕНДАРЬ!$BL32=GRID!$B$33:$BI$33), 0)),
ROUNDUP(INDEX(GRID!$B$34:$BI$44,MATCH(M$7,GRID!$A$34:$A$44,0),MATCH(1,($U$2=GRID!$B$31:$BI$31)*(КАЛЕНДАРЬ!$BL32=GRID!$B$33:$BI$33),0))*(1-GRID!$B$69),0))</f>
        <v>26300</v>
      </c>
      <c r="N633" s="47" cm="1">
        <f t="array" ref="N633">IF($I$2="Открытый тариф",
INDEX(GRID!$B$47:$BI$57,MATCH(M$7,GRID!$A$47:$A$57,0),MATCH(1,($U$2=GRID!$B$31:$BI$31)*(КАЛЕНДАРЬ!$BL32=GRID!$B$33:$BI$33), 0)),
ROUNDUP(INDEX(GRID!$B$47:$BI$57,MATCH(M$7,GRID!$A$47:$A$57,0),MATCH(1,($U$2=GRID!$B$31:$BI$31)*(КАЛЕНДАРЬ!$BL32=GRID!$B$33:$BI$33),0))*(1-GRID!$B$69),0))</f>
        <v>26300</v>
      </c>
      <c r="O633" s="49" t="s">
        <v>101</v>
      </c>
      <c r="P633" s="49" t="s">
        <v>101</v>
      </c>
      <c r="Q633" s="49" t="s">
        <v>101</v>
      </c>
      <c r="R633" s="49" t="s">
        <v>101</v>
      </c>
      <c r="S633" s="49" t="s">
        <v>101</v>
      </c>
      <c r="T633" s="49" t="s">
        <v>101</v>
      </c>
      <c r="U633" s="49" t="s">
        <v>101</v>
      </c>
      <c r="V633" s="49" t="s">
        <v>101</v>
      </c>
      <c r="W633" s="49" t="s">
        <v>101</v>
      </c>
      <c r="X633" s="49" t="s">
        <v>101</v>
      </c>
      <c r="Y633" s="199"/>
    </row>
    <row r="634" spans="1:29" x14ac:dyDescent="0.2">
      <c r="A634" s="117" t="s">
        <v>45</v>
      </c>
      <c r="B634" s="117">
        <v>30</v>
      </c>
      <c r="C634" s="47" cm="1">
        <f t="array" ref="C634">IF($I$2="Открытый тариф",
INDEX(GRID!$B$34:$BI$44,MATCH(C$7,GRID!$A$34:$A$44,0),MATCH(1,($U$2=GRID!$B$31:$BI$31)*(КАЛЕНДАРЬ!$BL33=GRID!$B$33:$BI$33), 0)),
ROUNDUP(INDEX(GRID!$B$34:$BI$44,MATCH(C$7,GRID!$A$34:$A$44,0),MATCH(1,($U$2=GRID!$B$31:$BI$31)*(КАЛЕНДАРЬ!$BL33=GRID!$B$33:$BI$33),0))*(1-GRID!$B$69),0))</f>
        <v>18900</v>
      </c>
      <c r="D634" s="47" cm="1">
        <f t="array" ref="D634">IF($I$2="Открытый тариф",
INDEX(GRID!$B$47:$BI$57,MATCH(C$7,GRID!$A$47:$A$57,0),MATCH(1,($U$2=GRID!$B$31:$BI$31)*(КАЛЕНДАРЬ!$BL33=GRID!$B$33:$BI$33), 0)),
ROUNDUP(INDEX(GRID!$B$47:$BI$57,MATCH(C$7,GRID!$A$47:$A$57,0),MATCH(1,($U$2=GRID!$B$31:$BI$31)*(КАЛЕНДАРЬ!$BL33=GRID!$B$33:$BI$33),0))*(1-GRID!$B$69),0))</f>
        <v>18900</v>
      </c>
      <c r="E634" s="47" cm="1">
        <f t="array" ref="E634">IF($I$2="Открытый тариф",
INDEX(GRID!$B$34:$BI$44,MATCH(E$7,GRID!$A$34:$A$44,0),MATCH(1,($U$2=GRID!$B$31:$BI$31)*(КАЛЕНДАРЬ!$BL33=GRID!$B$33:$BI$33), 0)),
ROUNDUP(INDEX(GRID!$B$34:$BI$44,MATCH(E$7,GRID!$A$34:$A$44,0),MATCH(1,($U$2=GRID!$B$31:$BI$31)*(КАЛЕНДАРЬ!$BL33=GRID!$B$33:$BI$33),0))*(1-GRID!$B$69),0))</f>
        <v>20700</v>
      </c>
      <c r="F634" s="47" cm="1">
        <f t="array" ref="F634">IF($I$2="Открытый тариф",
INDEX(GRID!$B$47:$BI$57,MATCH(E$7,GRID!$A$47:$A$57,0),MATCH(1,($U$2=GRID!$B$31:$BI$31)*(КАЛЕНДАРЬ!$BL33=GRID!$B$33:$BI$33), 0)),
ROUNDUP(INDEX(GRID!$B$47:$BI$57,MATCH(E$7,GRID!$A$47:$A$57,0),MATCH(1,($U$2=GRID!$B$31:$BI$31)*(КАЛЕНДАРЬ!$BL33=GRID!$B$33:$BI$33),0))*(1-GRID!$B$69),0))</f>
        <v>20700</v>
      </c>
      <c r="G634" s="47" cm="1">
        <f t="array" ref="G634">IF($I$2="Открытый тариф",
INDEX(GRID!$B$34:$BI$44,MATCH(G$7,GRID!$A$34:$A$44,0),MATCH(1,($U$2=GRID!$B$31:$BI$31)*(КАЛЕНДАРЬ!$BL33=GRID!$B$33:$BI$33), 0)),
ROUNDUP(INDEX(GRID!$B$34:$BI$44,MATCH(G$7,GRID!$A$34:$A$44,0),MATCH(1,($U$2=GRID!$B$31:$BI$31)*(КАЛЕНДАРЬ!$BL33=GRID!$B$33:$BI$33),0))*(1-GRID!$B$69),0))</f>
        <v>21700</v>
      </c>
      <c r="H634" s="47" cm="1">
        <f t="array" ref="H634">IF($I$2="Открытый тариф",
INDEX(GRID!$B$47:$BI$57,MATCH(G$7,GRID!$A$47:$A$57,0),MATCH(1,($U$2=GRID!$B$31:$BI$31)*(КАЛЕНДАРЬ!$BL33=GRID!$B$33:$BI$33), 0)),
ROUNDUP(INDEX(GRID!$B$47:$BI$57,MATCH(G$7,GRID!$A$47:$A$57,0),MATCH(1,($U$2=GRID!$B$31:$BI$31)*(КАЛЕНДАРЬ!$BL33=GRID!$B$33:$BI$33),0))*(1-GRID!$B$69),0))</f>
        <v>21700</v>
      </c>
      <c r="I634" s="47" cm="1">
        <f t="array" ref="I634">IF($I$2="Открытый тариф",
INDEX(GRID!$B$34:$BI$44,MATCH(I$7,GRID!$A$34:$A$44,0),MATCH(1,($U$2=GRID!$B$31:$BI$31)*(КАЛЕНДАРЬ!$BL33=GRID!$B$33:$BI$33), 0)),
ROUNDUP(INDEX(GRID!$B$34:$BI$44,MATCH(I$7,GRID!$A$34:$A$44,0),MATCH(1,($U$2=GRID!$B$31:$BI$31)*(КАЛЕНДАРЬ!$BL33=GRID!$B$33:$BI$33),0))*(1-GRID!$B$69),0))</f>
        <v>23500</v>
      </c>
      <c r="J634" s="47" cm="1">
        <f t="array" ref="J634">IF($I$2="Открытый тариф",
INDEX(GRID!$B$47:$BI$57,MATCH(I$7,GRID!$A$47:$A$57,0),MATCH(1,($U$2=GRID!$B$31:$BI$31)*(КАЛЕНДАРЬ!$BL33=GRID!$B$33:$BI$33), 0)),
ROUNDUP(INDEX(GRID!$B$47:$BI$57,MATCH(I$7,GRID!$A$47:$A$57,0),MATCH(1,($U$2=GRID!$B$31:$BI$31)*(КАЛЕНДАРЬ!$BL33=GRID!$B$33:$BI$33),0))*(1-GRID!$B$69),0))</f>
        <v>23500</v>
      </c>
      <c r="K634" s="47" cm="1">
        <f t="array" ref="K634">IF($I$2="Открытый тариф",
INDEX(GRID!$B$34:$BI$44,MATCH(K$7,GRID!$A$34:$A$44,0),MATCH(1,($U$2=GRID!$B$31:$BI$31)*(КАЛЕНДАРЬ!$BL33=GRID!$B$33:$BI$33), 0)),
ROUNDUP(INDEX(GRID!$B$34:$BI$44,MATCH(K$7,GRID!$A$34:$A$44,0),MATCH(1,($U$2=GRID!$B$31:$BI$31)*(КАЛЕНДАРЬ!$BL33=GRID!$B$33:$BI$33),0))*(1-GRID!$B$69),0))</f>
        <v>24500</v>
      </c>
      <c r="L634" s="47" cm="1">
        <f t="array" ref="L634">IF($I$2="Открытый тариф",
INDEX(GRID!$B$47:$BI$57,MATCH(K$7,GRID!$A$47:$A$57,0),MATCH(1,($U$2=GRID!$B$31:$BI$31)*(КАЛЕНДАРЬ!$BL33=GRID!$B$33:$BI$33), 0)),
ROUNDUP(INDEX(GRID!$B$47:$BI$57,MATCH(K$7,GRID!$A$47:$A$57,0),MATCH(1,($U$2=GRID!$B$31:$BI$31)*(КАЛЕНДАРЬ!$BL33=GRID!$B$33:$BI$33),0))*(1-GRID!$B$69),0))</f>
        <v>24500</v>
      </c>
      <c r="M634" s="47" cm="1">
        <f t="array" ref="M634">IF($I$2="Открытый тариф",
INDEX(GRID!$B$34:$BI$44,MATCH(M$7,GRID!$A$34:$A$44,0),MATCH(1,($U$2=GRID!$B$31:$BI$31)*(КАЛЕНДАРЬ!$BL33=GRID!$B$33:$BI$33), 0)),
ROUNDUP(INDEX(GRID!$B$34:$BI$44,MATCH(M$7,GRID!$A$34:$A$44,0),MATCH(1,($U$2=GRID!$B$31:$BI$31)*(КАЛЕНДАРЬ!$BL33=GRID!$B$33:$BI$33),0))*(1-GRID!$B$69),0))</f>
        <v>26300</v>
      </c>
      <c r="N634" s="47" cm="1">
        <f t="array" ref="N634">IF($I$2="Открытый тариф",
INDEX(GRID!$B$47:$BI$57,MATCH(M$7,GRID!$A$47:$A$57,0),MATCH(1,($U$2=GRID!$B$31:$BI$31)*(КАЛЕНДАРЬ!$BL33=GRID!$B$33:$BI$33), 0)),
ROUNDUP(INDEX(GRID!$B$47:$BI$57,MATCH(M$7,GRID!$A$47:$A$57,0),MATCH(1,($U$2=GRID!$B$31:$BI$31)*(КАЛЕНДАРЬ!$BL33=GRID!$B$33:$BI$33),0))*(1-GRID!$B$69),0))</f>
        <v>26300</v>
      </c>
      <c r="O634" s="49" t="s">
        <v>101</v>
      </c>
      <c r="P634" s="49" t="s">
        <v>101</v>
      </c>
      <c r="Q634" s="49" t="s">
        <v>101</v>
      </c>
      <c r="R634" s="49" t="s">
        <v>101</v>
      </c>
      <c r="S634" s="49" t="s">
        <v>101</v>
      </c>
      <c r="T634" s="49" t="s">
        <v>101</v>
      </c>
      <c r="U634" s="49" t="s">
        <v>101</v>
      </c>
      <c r="V634" s="49" t="s">
        <v>101</v>
      </c>
      <c r="W634" s="49" t="s">
        <v>101</v>
      </c>
      <c r="X634" s="49" t="s">
        <v>101</v>
      </c>
      <c r="Y634" s="199"/>
    </row>
    <row r="635" spans="1:29" x14ac:dyDescent="0.2">
      <c r="A635" s="134"/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</row>
    <row r="636" spans="1:29" x14ac:dyDescent="0.2">
      <c r="A636" s="210" t="s">
        <v>109</v>
      </c>
      <c r="B636" s="210"/>
      <c r="C636" s="210"/>
      <c r="D636" s="210"/>
      <c r="E636" s="210"/>
      <c r="F636" s="210"/>
      <c r="G636" s="210"/>
      <c r="H636" s="210"/>
      <c r="I636" s="210"/>
      <c r="J636" s="210"/>
      <c r="K636" s="210"/>
      <c r="L636" s="210"/>
      <c r="M636" s="210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199"/>
    </row>
    <row r="637" spans="1:29" x14ac:dyDescent="0.2">
      <c r="A637" s="211" t="s">
        <v>182</v>
      </c>
      <c r="B637" s="212"/>
      <c r="C637" s="212"/>
      <c r="D637" s="212"/>
      <c r="E637" s="212"/>
      <c r="F637" s="212"/>
      <c r="G637" s="212"/>
      <c r="H637" s="212"/>
      <c r="I637" s="212"/>
      <c r="J637" s="212"/>
      <c r="K637" s="212"/>
      <c r="L637" s="212"/>
      <c r="M637" s="212"/>
      <c r="N637" s="212"/>
      <c r="O637" s="212"/>
      <c r="P637" s="212"/>
      <c r="Q637" s="212"/>
      <c r="R637" s="212"/>
      <c r="S637" s="212"/>
      <c r="T637" s="212"/>
      <c r="U637" s="212"/>
      <c r="V637" s="212"/>
      <c r="W637" s="212"/>
      <c r="X637" s="212"/>
      <c r="Y637" s="199"/>
    </row>
    <row r="638" spans="1:29" x14ac:dyDescent="0.2">
      <c r="A638" s="213" t="s">
        <v>39</v>
      </c>
      <c r="B638" s="214"/>
      <c r="C638" s="217" t="s">
        <v>85</v>
      </c>
      <c r="D638" s="218"/>
      <c r="E638" s="219" t="s">
        <v>86</v>
      </c>
      <c r="F638" s="220"/>
      <c r="G638" s="221" t="s">
        <v>186</v>
      </c>
      <c r="H638" s="222"/>
      <c r="I638" s="223" t="s">
        <v>187</v>
      </c>
      <c r="J638" s="224"/>
      <c r="K638" s="225" t="s">
        <v>88</v>
      </c>
      <c r="L638" s="225"/>
      <c r="M638" s="226" t="s">
        <v>89</v>
      </c>
      <c r="N638" s="227"/>
      <c r="O638" s="228" t="s">
        <v>94</v>
      </c>
      <c r="P638" s="229"/>
      <c r="Q638" s="230" t="s">
        <v>188</v>
      </c>
      <c r="R638" s="230"/>
      <c r="S638" s="231" t="s">
        <v>189</v>
      </c>
      <c r="T638" s="231"/>
      <c r="U638" s="232" t="s">
        <v>91</v>
      </c>
      <c r="V638" s="233"/>
      <c r="W638" s="234" t="s">
        <v>96</v>
      </c>
      <c r="X638" s="235"/>
      <c r="Y638" s="199"/>
    </row>
    <row r="639" spans="1:29" x14ac:dyDescent="0.2">
      <c r="A639" s="215"/>
      <c r="B639" s="216"/>
      <c r="C639" s="45" t="s">
        <v>40</v>
      </c>
      <c r="D639" s="45" t="s">
        <v>41</v>
      </c>
      <c r="E639" s="45" t="s">
        <v>40</v>
      </c>
      <c r="F639" s="45" t="s">
        <v>41</v>
      </c>
      <c r="G639" s="45" t="s">
        <v>40</v>
      </c>
      <c r="H639" s="45" t="s">
        <v>41</v>
      </c>
      <c r="I639" s="45" t="s">
        <v>40</v>
      </c>
      <c r="J639" s="45" t="s">
        <v>41</v>
      </c>
      <c r="K639" s="45" t="s">
        <v>40</v>
      </c>
      <c r="L639" s="45" t="s">
        <v>41</v>
      </c>
      <c r="M639" s="45" t="s">
        <v>40</v>
      </c>
      <c r="N639" s="45" t="s">
        <v>41</v>
      </c>
      <c r="O639" s="45" t="s">
        <v>40</v>
      </c>
      <c r="P639" s="45" t="s">
        <v>41</v>
      </c>
      <c r="Q639" s="45" t="s">
        <v>40</v>
      </c>
      <c r="R639" s="45" t="s">
        <v>41</v>
      </c>
      <c r="S639" s="45" t="s">
        <v>40</v>
      </c>
      <c r="T639" s="45" t="s">
        <v>41</v>
      </c>
      <c r="U639" s="45" t="s">
        <v>40</v>
      </c>
      <c r="V639" s="45" t="s">
        <v>41</v>
      </c>
      <c r="W639" s="45" t="s">
        <v>40</v>
      </c>
      <c r="X639" s="45" t="s">
        <v>41</v>
      </c>
      <c r="Y639" s="199"/>
    </row>
    <row r="640" spans="1:29" x14ac:dyDescent="0.2">
      <c r="A640" s="117" t="s">
        <v>46</v>
      </c>
      <c r="B640" s="117">
        <v>1</v>
      </c>
      <c r="C640" s="47" cm="1">
        <f t="array" ref="C640">IF($I$2="Открытый тариф",
INDEX(GRID!$B$34:$BI$44,MATCH(C$7,GRID!$A$34:$A$44,0),MATCH(1,($U$2=GRID!$B$31:$BI$31)*(КАЛЕНДАРЬ!$BO4=GRID!$B$33:$BI$33), 0)),
ROUNDUP(INDEX(GRID!$B$34:$BI$44,MATCH(C$7,GRID!$A$34:$A$44,0),MATCH(1,($U$2=GRID!$B$31:$BI$31)*(КАЛЕНДАРЬ!$BO4=GRID!$B$33:$BI$33),0))*(1-GRID!$B$69),0))</f>
        <v>18900</v>
      </c>
      <c r="D640" s="47" cm="1">
        <f t="array" ref="D640">IF($I$2="Открытый тариф",
INDEX(GRID!$B$47:$BI$57,MATCH(C$7,GRID!$A$47:$A$57,0),MATCH(1,($U$2=GRID!$B$31:$BI$31)*(КАЛЕНДАРЬ!$BO4=GRID!$B$33:$BI$33), 0)),
ROUNDUP(INDEX(GRID!$B$47:$BI$57,MATCH(C$7,GRID!$A$47:$A$57,0),MATCH(1,($U$2=GRID!$B$31:$BI$31)*(КАЛЕНДАРЬ!$BO4=GRID!$B$33:$BI$33),0))*(1-GRID!$B$69),0))</f>
        <v>18900</v>
      </c>
      <c r="E640" s="47" cm="1">
        <f t="array" ref="E640">IF($I$2="Открытый тариф",
INDEX(GRID!$B$34:$BI$44,MATCH(E$7,GRID!$A$34:$A$44,0),MATCH(1,($U$2=GRID!$B$31:$BI$31)*(КАЛЕНДАРЬ!$BO4=GRID!$B$33:$BI$33), 0)),
ROUNDUP(INDEX(GRID!$B$34:$BI$44,MATCH(E$7,GRID!$A$34:$A$44,0),MATCH(1,($U$2=GRID!$B$31:$BI$31)*(КАЛЕНДАРЬ!$BO4=GRID!$B$33:$BI$33),0))*(1-GRID!$B$69),0))</f>
        <v>20700</v>
      </c>
      <c r="F640" s="47" cm="1">
        <f t="array" ref="F640">IF($I$2="Открытый тариф",
INDEX(GRID!$B$47:$BI$57,MATCH(E$7,GRID!$A$47:$A$57,0),MATCH(1,($U$2=GRID!$B$31:$BI$31)*(КАЛЕНДАРЬ!$BO4=GRID!$B$33:$BI$33), 0)),
ROUNDUP(INDEX(GRID!$B$47:$BI$57,MATCH(E$7,GRID!$A$47:$A$57,0),MATCH(1,($U$2=GRID!$B$31:$BI$31)*(КАЛЕНДАРЬ!$BO4=GRID!$B$33:$BI$33),0))*(1-GRID!$B$69),0))</f>
        <v>20700</v>
      </c>
      <c r="G640" s="47" cm="1">
        <f t="array" ref="G640">IF($I$2="Открытый тариф",
INDEX(GRID!$B$34:$BI$44,MATCH(G$7,GRID!$A$34:$A$44,0),MATCH(1,($U$2=GRID!$B$31:$BI$31)*(КАЛЕНДАРЬ!$BO4=GRID!$B$33:$BI$33), 0)),
ROUNDUP(INDEX(GRID!$B$34:$BI$44,MATCH(G$7,GRID!$A$34:$A$44,0),MATCH(1,($U$2=GRID!$B$31:$BI$31)*(КАЛЕНДАРЬ!$BO4=GRID!$B$33:$BI$33),0))*(1-GRID!$B$69),0))</f>
        <v>21700</v>
      </c>
      <c r="H640" s="47" cm="1">
        <f t="array" ref="H640">IF($I$2="Открытый тариф",
INDEX(GRID!$B$47:$BI$57,MATCH(G$7,GRID!$A$47:$A$57,0),MATCH(1,($U$2=GRID!$B$31:$BI$31)*(КАЛЕНДАРЬ!$BO4=GRID!$B$33:$BI$33), 0)),
ROUNDUP(INDEX(GRID!$B$47:$BI$57,MATCH(G$7,GRID!$A$47:$A$57,0),MATCH(1,($U$2=GRID!$B$31:$BI$31)*(КАЛЕНДАРЬ!$BO4=GRID!$B$33:$BI$33),0))*(1-GRID!$B$69),0))</f>
        <v>21700</v>
      </c>
      <c r="I640" s="47" cm="1">
        <f t="array" ref="I640">IF($I$2="Открытый тариф",
INDEX(GRID!$B$34:$BI$44,MATCH(I$7,GRID!$A$34:$A$44,0),MATCH(1,($U$2=GRID!$B$31:$BI$31)*(КАЛЕНДАРЬ!$BO4=GRID!$B$33:$BI$33), 0)),
ROUNDUP(INDEX(GRID!$B$34:$BI$44,MATCH(I$7,GRID!$A$34:$A$44,0),MATCH(1,($U$2=GRID!$B$31:$BI$31)*(КАЛЕНДАРЬ!$BO4=GRID!$B$33:$BI$33),0))*(1-GRID!$B$69),0))</f>
        <v>23500</v>
      </c>
      <c r="J640" s="47" cm="1">
        <f t="array" ref="J640">IF($I$2="Открытый тариф",
INDEX(GRID!$B$47:$BI$57,MATCH(I$7,GRID!$A$47:$A$57,0),MATCH(1,($U$2=GRID!$B$31:$BI$31)*(КАЛЕНДАРЬ!$BO4=GRID!$B$33:$BI$33), 0)),
ROUNDUP(INDEX(GRID!$B$47:$BI$57,MATCH(I$7,GRID!$A$47:$A$57,0),MATCH(1,($U$2=GRID!$B$31:$BI$31)*(КАЛЕНДАРЬ!$BO4=GRID!$B$33:$BI$33),0))*(1-GRID!$B$69),0))</f>
        <v>23500</v>
      </c>
      <c r="K640" s="47" cm="1">
        <f t="array" ref="K640">IF($I$2="Открытый тариф",
INDEX(GRID!$B$34:$BI$44,MATCH(K$7,GRID!$A$34:$A$44,0),MATCH(1,($U$2=GRID!$B$31:$BI$31)*(КАЛЕНДАРЬ!$BO4=GRID!$B$33:$BI$33), 0)),
ROUNDUP(INDEX(GRID!$B$34:$BI$44,MATCH(K$7,GRID!$A$34:$A$44,0),MATCH(1,($U$2=GRID!$B$31:$BI$31)*(КАЛЕНДАРЬ!$BO4=GRID!$B$33:$BI$33),0))*(1-GRID!$B$69),0))</f>
        <v>24500</v>
      </c>
      <c r="L640" s="47" cm="1">
        <f t="array" ref="L640">IF($I$2="Открытый тариф",
INDEX(GRID!$B$47:$BI$57,MATCH(K$7,GRID!$A$47:$A$57,0),MATCH(1,($U$2=GRID!$B$31:$BI$31)*(КАЛЕНДАРЬ!$BO4=GRID!$B$33:$BI$33), 0)),
ROUNDUP(INDEX(GRID!$B$47:$BI$57,MATCH(K$7,GRID!$A$47:$A$57,0),MATCH(1,($U$2=GRID!$B$31:$BI$31)*(КАЛЕНДАРЬ!$BO4=GRID!$B$33:$BI$33),0))*(1-GRID!$B$69),0))</f>
        <v>24500</v>
      </c>
      <c r="M640" s="47" cm="1">
        <f t="array" ref="M640">IF($I$2="Открытый тариф",
INDEX(GRID!$B$34:$BI$44,MATCH(M$7,GRID!$A$34:$A$44,0),MATCH(1,($U$2=GRID!$B$31:$BI$31)*(КАЛЕНДАРЬ!$BO4=GRID!$B$33:$BI$33), 0)),
ROUNDUP(INDEX(GRID!$B$34:$BI$44,MATCH(M$7,GRID!$A$34:$A$44,0),MATCH(1,($U$2=GRID!$B$31:$BI$31)*(КАЛЕНДАРЬ!$BO4=GRID!$B$33:$BI$33),0))*(1-GRID!$B$69),0))</f>
        <v>26300</v>
      </c>
      <c r="N640" s="47" cm="1">
        <f t="array" ref="N640">IF($I$2="Открытый тариф",
INDEX(GRID!$B$47:$BI$57,MATCH(M$7,GRID!$A$47:$A$57,0),MATCH(1,($U$2=GRID!$B$31:$BI$31)*(КАЛЕНДАРЬ!$BO4=GRID!$B$33:$BI$33), 0)),
ROUNDUP(INDEX(GRID!$B$47:$BI$57,MATCH(M$7,GRID!$A$47:$A$57,0),MATCH(1,($U$2=GRID!$B$31:$BI$31)*(КАЛЕНДАРЬ!$BO4=GRID!$B$33:$BI$33),0))*(1-GRID!$B$69),0))</f>
        <v>26300</v>
      </c>
      <c r="O640" s="49" t="s">
        <v>101</v>
      </c>
      <c r="P640" s="49" t="s">
        <v>101</v>
      </c>
      <c r="Q640" s="49" t="s">
        <v>101</v>
      </c>
      <c r="R640" s="49" t="s">
        <v>101</v>
      </c>
      <c r="S640" s="49" t="s">
        <v>101</v>
      </c>
      <c r="T640" s="49" t="s">
        <v>101</v>
      </c>
      <c r="U640" s="49" t="s">
        <v>101</v>
      </c>
      <c r="V640" s="49" t="s">
        <v>101</v>
      </c>
      <c r="W640" s="49" t="s">
        <v>101</v>
      </c>
      <c r="X640" s="49" t="s">
        <v>101</v>
      </c>
      <c r="Y640" s="199"/>
    </row>
    <row r="641" spans="1:25" x14ac:dyDescent="0.2">
      <c r="A641" s="117" t="s">
        <v>47</v>
      </c>
      <c r="B641" s="117">
        <v>2</v>
      </c>
      <c r="C641" s="47" cm="1">
        <f t="array" ref="C641">IF($I$2="Открытый тариф",
INDEX(GRID!$B$34:$BI$44,MATCH(C$7,GRID!$A$34:$A$44,0),MATCH(1,($U$2=GRID!$B$31:$BI$31)*(КАЛЕНДАРЬ!$BO5=GRID!$B$33:$BI$33), 0)),
ROUNDUP(INDEX(GRID!$B$34:$BI$44,MATCH(C$7,GRID!$A$34:$A$44,0),MATCH(1,($U$2=GRID!$B$31:$BI$31)*(КАЛЕНДАРЬ!$BO5=GRID!$B$33:$BI$33),0))*(1-GRID!$B$69),0))</f>
        <v>20100</v>
      </c>
      <c r="D641" s="47" cm="1">
        <f t="array" ref="D641">IF($I$2="Открытый тариф",
INDEX(GRID!$B$47:$BI$57,MATCH(C$7,GRID!$A$47:$A$57,0),MATCH(1,($U$2=GRID!$B$31:$BI$31)*(КАЛЕНДАРЬ!$BO5=GRID!$B$33:$BI$33), 0)),
ROUNDUP(INDEX(GRID!$B$47:$BI$57,MATCH(C$7,GRID!$A$47:$A$57,0),MATCH(1,($U$2=GRID!$B$31:$BI$31)*(КАЛЕНДАРЬ!$BO5=GRID!$B$33:$BI$33),0))*(1-GRID!$B$69),0))</f>
        <v>20100</v>
      </c>
      <c r="E641" s="47" cm="1">
        <f t="array" ref="E641">IF($I$2="Открытый тариф",
INDEX(GRID!$B$34:$BI$44,MATCH(E$7,GRID!$A$34:$A$44,0),MATCH(1,($U$2=GRID!$B$31:$BI$31)*(КАЛЕНДАРЬ!$BO5=GRID!$B$33:$BI$33), 0)),
ROUNDUP(INDEX(GRID!$B$34:$BI$44,MATCH(E$7,GRID!$A$34:$A$44,0),MATCH(1,($U$2=GRID!$B$31:$BI$31)*(КАЛЕНДАРЬ!$BO5=GRID!$B$33:$BI$33),0))*(1-GRID!$B$69),0))</f>
        <v>21900</v>
      </c>
      <c r="F641" s="47" cm="1">
        <f t="array" ref="F641">IF($I$2="Открытый тариф",
INDEX(GRID!$B$47:$BI$57,MATCH(E$7,GRID!$A$47:$A$57,0),MATCH(1,($U$2=GRID!$B$31:$BI$31)*(КАЛЕНДАРЬ!$BO5=GRID!$B$33:$BI$33), 0)),
ROUNDUP(INDEX(GRID!$B$47:$BI$57,MATCH(E$7,GRID!$A$47:$A$57,0),MATCH(1,($U$2=GRID!$B$31:$BI$31)*(КАЛЕНДАРЬ!$BO5=GRID!$B$33:$BI$33),0))*(1-GRID!$B$69),0))</f>
        <v>21900</v>
      </c>
      <c r="G641" s="47" cm="1">
        <f t="array" ref="G641">IF($I$2="Открытый тариф",
INDEX(GRID!$B$34:$BI$44,MATCH(G$7,GRID!$A$34:$A$44,0),MATCH(1,($U$2=GRID!$B$31:$BI$31)*(КАЛЕНДАРЬ!$BO5=GRID!$B$33:$BI$33), 0)),
ROUNDUP(INDEX(GRID!$B$34:$BI$44,MATCH(G$7,GRID!$A$34:$A$44,0),MATCH(1,($U$2=GRID!$B$31:$BI$31)*(КАЛЕНДАРЬ!$BO5=GRID!$B$33:$BI$33),0))*(1-GRID!$B$69),0))</f>
        <v>22900</v>
      </c>
      <c r="H641" s="47" cm="1">
        <f t="array" ref="H641">IF($I$2="Открытый тариф",
INDEX(GRID!$B$47:$BI$57,MATCH(G$7,GRID!$A$47:$A$57,0),MATCH(1,($U$2=GRID!$B$31:$BI$31)*(КАЛЕНДАРЬ!$BO5=GRID!$B$33:$BI$33), 0)),
ROUNDUP(INDEX(GRID!$B$47:$BI$57,MATCH(G$7,GRID!$A$47:$A$57,0),MATCH(1,($U$2=GRID!$B$31:$BI$31)*(КАЛЕНДАРЬ!$BO5=GRID!$B$33:$BI$33),0))*(1-GRID!$B$69),0))</f>
        <v>22900</v>
      </c>
      <c r="I641" s="47" cm="1">
        <f t="array" ref="I641">IF($I$2="Открытый тариф",
INDEX(GRID!$B$34:$BI$44,MATCH(I$7,GRID!$A$34:$A$44,0),MATCH(1,($U$2=GRID!$B$31:$BI$31)*(КАЛЕНДАРЬ!$BO5=GRID!$B$33:$BI$33), 0)),
ROUNDUP(INDEX(GRID!$B$34:$BI$44,MATCH(I$7,GRID!$A$34:$A$44,0),MATCH(1,($U$2=GRID!$B$31:$BI$31)*(КАЛЕНДАРЬ!$BO5=GRID!$B$33:$BI$33),0))*(1-GRID!$B$69),0))</f>
        <v>24700</v>
      </c>
      <c r="J641" s="47" cm="1">
        <f t="array" ref="J641">IF($I$2="Открытый тариф",
INDEX(GRID!$B$47:$BI$57,MATCH(I$7,GRID!$A$47:$A$57,0),MATCH(1,($U$2=GRID!$B$31:$BI$31)*(КАЛЕНДАРЬ!$BO5=GRID!$B$33:$BI$33), 0)),
ROUNDUP(INDEX(GRID!$B$47:$BI$57,MATCH(I$7,GRID!$A$47:$A$57,0),MATCH(1,($U$2=GRID!$B$31:$BI$31)*(КАЛЕНДАРЬ!$BO5=GRID!$B$33:$BI$33),0))*(1-GRID!$B$69),0))</f>
        <v>24700</v>
      </c>
      <c r="K641" s="47" cm="1">
        <f t="array" ref="K641">IF($I$2="Открытый тариф",
INDEX(GRID!$B$34:$BI$44,MATCH(K$7,GRID!$A$34:$A$44,0),MATCH(1,($U$2=GRID!$B$31:$BI$31)*(КАЛЕНДАРЬ!$BO5=GRID!$B$33:$BI$33), 0)),
ROUNDUP(INDEX(GRID!$B$34:$BI$44,MATCH(K$7,GRID!$A$34:$A$44,0),MATCH(1,($U$2=GRID!$B$31:$BI$31)*(КАЛЕНДАРЬ!$BO5=GRID!$B$33:$BI$33),0))*(1-GRID!$B$69),0))</f>
        <v>25700</v>
      </c>
      <c r="L641" s="47" cm="1">
        <f t="array" ref="L641">IF($I$2="Открытый тариф",
INDEX(GRID!$B$47:$BI$57,MATCH(K$7,GRID!$A$47:$A$57,0),MATCH(1,($U$2=GRID!$B$31:$BI$31)*(КАЛЕНДАРЬ!$BO5=GRID!$B$33:$BI$33), 0)),
ROUNDUP(INDEX(GRID!$B$47:$BI$57,MATCH(K$7,GRID!$A$47:$A$57,0),MATCH(1,($U$2=GRID!$B$31:$BI$31)*(КАЛЕНДАРЬ!$BO5=GRID!$B$33:$BI$33),0))*(1-GRID!$B$69),0))</f>
        <v>25700</v>
      </c>
      <c r="M641" s="47" cm="1">
        <f t="array" ref="M641">IF($I$2="Открытый тариф",
INDEX(GRID!$B$34:$BI$44,MATCH(M$7,GRID!$A$34:$A$44,0),MATCH(1,($U$2=GRID!$B$31:$BI$31)*(КАЛЕНДАРЬ!$BO5=GRID!$B$33:$BI$33), 0)),
ROUNDUP(INDEX(GRID!$B$34:$BI$44,MATCH(M$7,GRID!$A$34:$A$44,0),MATCH(1,($U$2=GRID!$B$31:$BI$31)*(КАЛЕНДАРЬ!$BO5=GRID!$B$33:$BI$33),0))*(1-GRID!$B$69),0))</f>
        <v>27500</v>
      </c>
      <c r="N641" s="47" cm="1">
        <f t="array" ref="N641">IF($I$2="Открытый тариф",
INDEX(GRID!$B$47:$BI$57,MATCH(M$7,GRID!$A$47:$A$57,0),MATCH(1,($U$2=GRID!$B$31:$BI$31)*(КАЛЕНДАРЬ!$BO5=GRID!$B$33:$BI$33), 0)),
ROUNDUP(INDEX(GRID!$B$47:$BI$57,MATCH(M$7,GRID!$A$47:$A$57,0),MATCH(1,($U$2=GRID!$B$31:$BI$31)*(КАЛЕНДАРЬ!$BO5=GRID!$B$33:$BI$33),0))*(1-GRID!$B$69),0))</f>
        <v>27500</v>
      </c>
      <c r="O641" s="49" t="s">
        <v>101</v>
      </c>
      <c r="P641" s="49" t="s">
        <v>101</v>
      </c>
      <c r="Q641" s="49" t="s">
        <v>101</v>
      </c>
      <c r="R641" s="49" t="s">
        <v>101</v>
      </c>
      <c r="S641" s="49" t="s">
        <v>101</v>
      </c>
      <c r="T641" s="49" t="s">
        <v>101</v>
      </c>
      <c r="U641" s="49" t="s">
        <v>101</v>
      </c>
      <c r="V641" s="49" t="s">
        <v>101</v>
      </c>
      <c r="W641" s="49" t="s">
        <v>101</v>
      </c>
      <c r="X641" s="49" t="s">
        <v>101</v>
      </c>
      <c r="Y641" s="199"/>
    </row>
    <row r="642" spans="1:25" x14ac:dyDescent="0.2">
      <c r="A642" s="117" t="s">
        <v>48</v>
      </c>
      <c r="B642" s="117">
        <v>3</v>
      </c>
      <c r="C642" s="47" cm="1">
        <f t="array" ref="C642">IF($I$2="Открытый тариф",
INDEX(GRID!$B$34:$BI$44,MATCH(C$7,GRID!$A$34:$A$44,0),MATCH(1,($U$2=GRID!$B$31:$BI$31)*(КАЛЕНДАРЬ!$BO6=GRID!$B$33:$BI$33), 0)),
ROUNDUP(INDEX(GRID!$B$34:$BI$44,MATCH(C$7,GRID!$A$34:$A$44,0),MATCH(1,($U$2=GRID!$B$31:$BI$31)*(КАЛЕНДАРЬ!$BO6=GRID!$B$33:$BI$33),0))*(1-GRID!$B$69),0))</f>
        <v>20100</v>
      </c>
      <c r="D642" s="47" cm="1">
        <f t="array" ref="D642">IF($I$2="Открытый тариф",
INDEX(GRID!$B$47:$BI$57,MATCH(C$7,GRID!$A$47:$A$57,0),MATCH(1,($U$2=GRID!$B$31:$BI$31)*(КАЛЕНДАРЬ!$BO6=GRID!$B$33:$BI$33), 0)),
ROUNDUP(INDEX(GRID!$B$47:$BI$57,MATCH(C$7,GRID!$A$47:$A$57,0),MATCH(1,($U$2=GRID!$B$31:$BI$31)*(КАЛЕНДАРЬ!$BO6=GRID!$B$33:$BI$33),0))*(1-GRID!$B$69),0))</f>
        <v>20100</v>
      </c>
      <c r="E642" s="47" cm="1">
        <f t="array" ref="E642">IF($I$2="Открытый тариф",
INDEX(GRID!$B$34:$BI$44,MATCH(E$7,GRID!$A$34:$A$44,0),MATCH(1,($U$2=GRID!$B$31:$BI$31)*(КАЛЕНДАРЬ!$BO6=GRID!$B$33:$BI$33), 0)),
ROUNDUP(INDEX(GRID!$B$34:$BI$44,MATCH(E$7,GRID!$A$34:$A$44,0),MATCH(1,($U$2=GRID!$B$31:$BI$31)*(КАЛЕНДАРЬ!$BO6=GRID!$B$33:$BI$33),0))*(1-GRID!$B$69),0))</f>
        <v>21900</v>
      </c>
      <c r="F642" s="47" cm="1">
        <f t="array" ref="F642">IF($I$2="Открытый тариф",
INDEX(GRID!$B$47:$BI$57,MATCH(E$7,GRID!$A$47:$A$57,0),MATCH(1,($U$2=GRID!$B$31:$BI$31)*(КАЛЕНДАРЬ!$BO6=GRID!$B$33:$BI$33), 0)),
ROUNDUP(INDEX(GRID!$B$47:$BI$57,MATCH(E$7,GRID!$A$47:$A$57,0),MATCH(1,($U$2=GRID!$B$31:$BI$31)*(КАЛЕНДАРЬ!$BO6=GRID!$B$33:$BI$33),0))*(1-GRID!$B$69),0))</f>
        <v>21900</v>
      </c>
      <c r="G642" s="47" cm="1">
        <f t="array" ref="G642">IF($I$2="Открытый тариф",
INDEX(GRID!$B$34:$BI$44,MATCH(G$7,GRID!$A$34:$A$44,0),MATCH(1,($U$2=GRID!$B$31:$BI$31)*(КАЛЕНДАРЬ!$BO6=GRID!$B$33:$BI$33), 0)),
ROUNDUP(INDEX(GRID!$B$34:$BI$44,MATCH(G$7,GRID!$A$34:$A$44,0),MATCH(1,($U$2=GRID!$B$31:$BI$31)*(КАЛЕНДАРЬ!$BO6=GRID!$B$33:$BI$33),0))*(1-GRID!$B$69),0))</f>
        <v>22900</v>
      </c>
      <c r="H642" s="47" cm="1">
        <f t="array" ref="H642">IF($I$2="Открытый тариф",
INDEX(GRID!$B$47:$BI$57,MATCH(G$7,GRID!$A$47:$A$57,0),MATCH(1,($U$2=GRID!$B$31:$BI$31)*(КАЛЕНДАРЬ!$BO6=GRID!$B$33:$BI$33), 0)),
ROUNDUP(INDEX(GRID!$B$47:$BI$57,MATCH(G$7,GRID!$A$47:$A$57,0),MATCH(1,($U$2=GRID!$B$31:$BI$31)*(КАЛЕНДАРЬ!$BO6=GRID!$B$33:$BI$33),0))*(1-GRID!$B$69),0))</f>
        <v>22900</v>
      </c>
      <c r="I642" s="47" cm="1">
        <f t="array" ref="I642">IF($I$2="Открытый тариф",
INDEX(GRID!$B$34:$BI$44,MATCH(I$7,GRID!$A$34:$A$44,0),MATCH(1,($U$2=GRID!$B$31:$BI$31)*(КАЛЕНДАРЬ!$BO6=GRID!$B$33:$BI$33), 0)),
ROUNDUP(INDEX(GRID!$B$34:$BI$44,MATCH(I$7,GRID!$A$34:$A$44,0),MATCH(1,($U$2=GRID!$B$31:$BI$31)*(КАЛЕНДАРЬ!$BO6=GRID!$B$33:$BI$33),0))*(1-GRID!$B$69),0))</f>
        <v>24700</v>
      </c>
      <c r="J642" s="47" cm="1">
        <f t="array" ref="J642">IF($I$2="Открытый тариф",
INDEX(GRID!$B$47:$BI$57,MATCH(I$7,GRID!$A$47:$A$57,0),MATCH(1,($U$2=GRID!$B$31:$BI$31)*(КАЛЕНДАРЬ!$BO6=GRID!$B$33:$BI$33), 0)),
ROUNDUP(INDEX(GRID!$B$47:$BI$57,MATCH(I$7,GRID!$A$47:$A$57,0),MATCH(1,($U$2=GRID!$B$31:$BI$31)*(КАЛЕНДАРЬ!$BO6=GRID!$B$33:$BI$33),0))*(1-GRID!$B$69),0))</f>
        <v>24700</v>
      </c>
      <c r="K642" s="47" cm="1">
        <f t="array" ref="K642">IF($I$2="Открытый тариф",
INDEX(GRID!$B$34:$BI$44,MATCH(K$7,GRID!$A$34:$A$44,0),MATCH(1,($U$2=GRID!$B$31:$BI$31)*(КАЛЕНДАРЬ!$BO6=GRID!$B$33:$BI$33), 0)),
ROUNDUP(INDEX(GRID!$B$34:$BI$44,MATCH(K$7,GRID!$A$34:$A$44,0),MATCH(1,($U$2=GRID!$B$31:$BI$31)*(КАЛЕНДАРЬ!$BO6=GRID!$B$33:$BI$33),0))*(1-GRID!$B$69),0))</f>
        <v>25700</v>
      </c>
      <c r="L642" s="47" cm="1">
        <f t="array" ref="L642">IF($I$2="Открытый тариф",
INDEX(GRID!$B$47:$BI$57,MATCH(K$7,GRID!$A$47:$A$57,0),MATCH(1,($U$2=GRID!$B$31:$BI$31)*(КАЛЕНДАРЬ!$BO6=GRID!$B$33:$BI$33), 0)),
ROUNDUP(INDEX(GRID!$B$47:$BI$57,MATCH(K$7,GRID!$A$47:$A$57,0),MATCH(1,($U$2=GRID!$B$31:$BI$31)*(КАЛЕНДАРЬ!$BO6=GRID!$B$33:$BI$33),0))*(1-GRID!$B$69),0))</f>
        <v>25700</v>
      </c>
      <c r="M642" s="47" cm="1">
        <f t="array" ref="M642">IF($I$2="Открытый тариф",
INDEX(GRID!$B$34:$BI$44,MATCH(M$7,GRID!$A$34:$A$44,0),MATCH(1,($U$2=GRID!$B$31:$BI$31)*(КАЛЕНДАРЬ!$BO6=GRID!$B$33:$BI$33), 0)),
ROUNDUP(INDEX(GRID!$B$34:$BI$44,MATCH(M$7,GRID!$A$34:$A$44,0),MATCH(1,($U$2=GRID!$B$31:$BI$31)*(КАЛЕНДАРЬ!$BO6=GRID!$B$33:$BI$33),0))*(1-GRID!$B$69),0))</f>
        <v>27500</v>
      </c>
      <c r="N642" s="47" cm="1">
        <f t="array" ref="N642">IF($I$2="Открытый тариф",
INDEX(GRID!$B$47:$BI$57,MATCH(M$7,GRID!$A$47:$A$57,0),MATCH(1,($U$2=GRID!$B$31:$BI$31)*(КАЛЕНДАРЬ!$BO6=GRID!$B$33:$BI$33), 0)),
ROUNDUP(INDEX(GRID!$B$47:$BI$57,MATCH(M$7,GRID!$A$47:$A$57,0),MATCH(1,($U$2=GRID!$B$31:$BI$31)*(КАЛЕНДАРЬ!$BO6=GRID!$B$33:$BI$33),0))*(1-GRID!$B$69),0))</f>
        <v>27500</v>
      </c>
      <c r="O642" s="49" t="s">
        <v>101</v>
      </c>
      <c r="P642" s="49" t="s">
        <v>101</v>
      </c>
      <c r="Q642" s="49" t="s">
        <v>101</v>
      </c>
      <c r="R642" s="49" t="s">
        <v>101</v>
      </c>
      <c r="S642" s="49" t="s">
        <v>101</v>
      </c>
      <c r="T642" s="49" t="s">
        <v>101</v>
      </c>
      <c r="U642" s="49" t="s">
        <v>101</v>
      </c>
      <c r="V642" s="49" t="s">
        <v>101</v>
      </c>
      <c r="W642" s="49" t="s">
        <v>101</v>
      </c>
      <c r="X642" s="49" t="s">
        <v>101</v>
      </c>
      <c r="Y642" s="199"/>
    </row>
    <row r="643" spans="1:25" x14ac:dyDescent="0.2">
      <c r="A643" s="117" t="s">
        <v>42</v>
      </c>
      <c r="B643" s="117">
        <v>4</v>
      </c>
      <c r="C643" s="47" cm="1">
        <f t="array" ref="C643">IF($I$2="Открытый тариф",
INDEX(GRID!$B$34:$BI$44,MATCH(C$7,GRID!$A$34:$A$44,0),MATCH(1,($U$2=GRID!$B$31:$BI$31)*(КАЛЕНДАРЬ!$BO7=GRID!$B$33:$BI$33), 0)),
ROUNDUP(INDEX(GRID!$B$34:$BI$44,MATCH(C$7,GRID!$A$34:$A$44,0),MATCH(1,($U$2=GRID!$B$31:$BI$31)*(КАЛЕНДАРЬ!$BO7=GRID!$B$33:$BI$33),0))*(1-GRID!$B$69),0))</f>
        <v>16500</v>
      </c>
      <c r="D643" s="47" cm="1">
        <f t="array" ref="D643">IF($I$2="Открытый тариф",
INDEX(GRID!$B$47:$BI$57,MATCH(C$7,GRID!$A$47:$A$57,0),MATCH(1,($U$2=GRID!$B$31:$BI$31)*(КАЛЕНДАРЬ!$BO7=GRID!$B$33:$BI$33), 0)),
ROUNDUP(INDEX(GRID!$B$47:$BI$57,MATCH(C$7,GRID!$A$47:$A$57,0),MATCH(1,($U$2=GRID!$B$31:$BI$31)*(КАЛЕНДАРЬ!$BO7=GRID!$B$33:$BI$33),0))*(1-GRID!$B$69),0))</f>
        <v>16500</v>
      </c>
      <c r="E643" s="47" cm="1">
        <f t="array" ref="E643">IF($I$2="Открытый тариф",
INDEX(GRID!$B$34:$BI$44,MATCH(E$7,GRID!$A$34:$A$44,0),MATCH(1,($U$2=GRID!$B$31:$BI$31)*(КАЛЕНДАРЬ!$BO7=GRID!$B$33:$BI$33), 0)),
ROUNDUP(INDEX(GRID!$B$34:$BI$44,MATCH(E$7,GRID!$A$34:$A$44,0),MATCH(1,($U$2=GRID!$B$31:$BI$31)*(КАЛЕНДАРЬ!$BO7=GRID!$B$33:$BI$33),0))*(1-GRID!$B$69),0))</f>
        <v>18200</v>
      </c>
      <c r="F643" s="47" cm="1">
        <f t="array" ref="F643">IF($I$2="Открытый тариф",
INDEX(GRID!$B$47:$BI$57,MATCH(E$7,GRID!$A$47:$A$57,0),MATCH(1,($U$2=GRID!$B$31:$BI$31)*(КАЛЕНДАРЬ!$BO7=GRID!$B$33:$BI$33), 0)),
ROUNDUP(INDEX(GRID!$B$47:$BI$57,MATCH(E$7,GRID!$A$47:$A$57,0),MATCH(1,($U$2=GRID!$B$31:$BI$31)*(КАЛЕНДАРЬ!$BO7=GRID!$B$33:$BI$33),0))*(1-GRID!$B$69),0))</f>
        <v>18200</v>
      </c>
      <c r="G643" s="47" cm="1">
        <f t="array" ref="G643">IF($I$2="Открытый тариф",
INDEX(GRID!$B$34:$BI$44,MATCH(G$7,GRID!$A$34:$A$44,0),MATCH(1,($U$2=GRID!$B$31:$BI$31)*(КАЛЕНДАРЬ!$BO7=GRID!$B$33:$BI$33), 0)),
ROUNDUP(INDEX(GRID!$B$34:$BI$44,MATCH(G$7,GRID!$A$34:$A$44,0),MATCH(1,($U$2=GRID!$B$31:$BI$31)*(КАЛЕНДАРЬ!$BO7=GRID!$B$33:$BI$33),0))*(1-GRID!$B$69),0))</f>
        <v>19200</v>
      </c>
      <c r="H643" s="47" cm="1">
        <f t="array" ref="H643">IF($I$2="Открытый тариф",
INDEX(GRID!$B$47:$BI$57,MATCH(G$7,GRID!$A$47:$A$57,0),MATCH(1,($U$2=GRID!$B$31:$BI$31)*(КАЛЕНДАРЬ!$BO7=GRID!$B$33:$BI$33), 0)),
ROUNDUP(INDEX(GRID!$B$47:$BI$57,MATCH(G$7,GRID!$A$47:$A$57,0),MATCH(1,($U$2=GRID!$B$31:$BI$31)*(КАЛЕНДАРЬ!$BO7=GRID!$B$33:$BI$33),0))*(1-GRID!$B$69),0))</f>
        <v>19200</v>
      </c>
      <c r="I643" s="47" cm="1">
        <f t="array" ref="I643">IF($I$2="Открытый тариф",
INDEX(GRID!$B$34:$BI$44,MATCH(I$7,GRID!$A$34:$A$44,0),MATCH(1,($U$2=GRID!$B$31:$BI$31)*(КАЛЕНДАРЬ!$BO7=GRID!$B$33:$BI$33), 0)),
ROUNDUP(INDEX(GRID!$B$34:$BI$44,MATCH(I$7,GRID!$A$34:$A$44,0),MATCH(1,($U$2=GRID!$B$31:$BI$31)*(КАЛЕНДАРЬ!$BO7=GRID!$B$33:$BI$33),0))*(1-GRID!$B$69),0))</f>
        <v>20900</v>
      </c>
      <c r="J643" s="47" cm="1">
        <f t="array" ref="J643">IF($I$2="Открытый тариф",
INDEX(GRID!$B$47:$BI$57,MATCH(I$7,GRID!$A$47:$A$57,0),MATCH(1,($U$2=GRID!$B$31:$BI$31)*(КАЛЕНДАРЬ!$BO7=GRID!$B$33:$BI$33), 0)),
ROUNDUP(INDEX(GRID!$B$47:$BI$57,MATCH(I$7,GRID!$A$47:$A$57,0),MATCH(1,($U$2=GRID!$B$31:$BI$31)*(КАЛЕНДАРЬ!$BO7=GRID!$B$33:$BI$33),0))*(1-GRID!$B$69),0))</f>
        <v>20900</v>
      </c>
      <c r="K643" s="47" cm="1">
        <f t="array" ref="K643">IF($I$2="Открытый тариф",
INDEX(GRID!$B$34:$BI$44,MATCH(K$7,GRID!$A$34:$A$44,0),MATCH(1,($U$2=GRID!$B$31:$BI$31)*(КАЛЕНДАРЬ!$BO7=GRID!$B$33:$BI$33), 0)),
ROUNDUP(INDEX(GRID!$B$34:$BI$44,MATCH(K$7,GRID!$A$34:$A$44,0),MATCH(1,($U$2=GRID!$B$31:$BI$31)*(КАЛЕНДАРЬ!$BO7=GRID!$B$33:$BI$33),0))*(1-GRID!$B$69),0))</f>
        <v>21900</v>
      </c>
      <c r="L643" s="47" cm="1">
        <f t="array" ref="L643">IF($I$2="Открытый тариф",
INDEX(GRID!$B$47:$BI$57,MATCH(K$7,GRID!$A$47:$A$57,0),MATCH(1,($U$2=GRID!$B$31:$BI$31)*(КАЛЕНДАРЬ!$BO7=GRID!$B$33:$BI$33), 0)),
ROUNDUP(INDEX(GRID!$B$47:$BI$57,MATCH(K$7,GRID!$A$47:$A$57,0),MATCH(1,($U$2=GRID!$B$31:$BI$31)*(КАЛЕНДАРЬ!$BO7=GRID!$B$33:$BI$33),0))*(1-GRID!$B$69),0))</f>
        <v>21900</v>
      </c>
      <c r="M643" s="47" cm="1">
        <f t="array" ref="M643">IF($I$2="Открытый тариф",
INDEX(GRID!$B$34:$BI$44,MATCH(M$7,GRID!$A$34:$A$44,0),MATCH(1,($U$2=GRID!$B$31:$BI$31)*(КАЛЕНДАРЬ!$BO7=GRID!$B$33:$BI$33), 0)),
ROUNDUP(INDEX(GRID!$B$34:$BI$44,MATCH(M$7,GRID!$A$34:$A$44,0),MATCH(1,($U$2=GRID!$B$31:$BI$31)*(КАЛЕНДАРЬ!$BO7=GRID!$B$33:$BI$33),0))*(1-GRID!$B$69),0))</f>
        <v>23600</v>
      </c>
      <c r="N643" s="47" cm="1">
        <f t="array" ref="N643">IF($I$2="Открытый тариф",
INDEX(GRID!$B$47:$BI$57,MATCH(M$7,GRID!$A$47:$A$57,0),MATCH(1,($U$2=GRID!$B$31:$BI$31)*(КАЛЕНДАРЬ!$BO7=GRID!$B$33:$BI$33), 0)),
ROUNDUP(INDEX(GRID!$B$47:$BI$57,MATCH(M$7,GRID!$A$47:$A$57,0),MATCH(1,($U$2=GRID!$B$31:$BI$31)*(КАЛЕНДАРЬ!$BO7=GRID!$B$33:$BI$33),0))*(1-GRID!$B$69),0))</f>
        <v>23600</v>
      </c>
      <c r="O643" s="49" t="s">
        <v>101</v>
      </c>
      <c r="P643" s="49" t="s">
        <v>101</v>
      </c>
      <c r="Q643" s="49" t="s">
        <v>101</v>
      </c>
      <c r="R643" s="49" t="s">
        <v>101</v>
      </c>
      <c r="S643" s="49" t="s">
        <v>101</v>
      </c>
      <c r="T643" s="49" t="s">
        <v>101</v>
      </c>
      <c r="U643" s="49" t="s">
        <v>101</v>
      </c>
      <c r="V643" s="49" t="s">
        <v>101</v>
      </c>
      <c r="W643" s="49" t="s">
        <v>101</v>
      </c>
      <c r="X643" s="49" t="s">
        <v>101</v>
      </c>
      <c r="Y643" s="199"/>
    </row>
    <row r="644" spans="1:25" x14ac:dyDescent="0.2">
      <c r="A644" s="117" t="s">
        <v>43</v>
      </c>
      <c r="B644" s="117">
        <v>5</v>
      </c>
      <c r="C644" s="47" cm="1">
        <f t="array" ref="C644">IF($I$2="Открытый тариф",
INDEX(GRID!$B$34:$BI$44,MATCH(C$7,GRID!$A$34:$A$44,0),MATCH(1,($U$2=GRID!$B$31:$BI$31)*(КАЛЕНДАРЬ!$BO8=GRID!$B$33:$BI$33), 0)),
ROUNDUP(INDEX(GRID!$B$34:$BI$44,MATCH(C$7,GRID!$A$34:$A$44,0),MATCH(1,($U$2=GRID!$B$31:$BI$31)*(КАЛЕНДАРЬ!$BO8=GRID!$B$33:$BI$33),0))*(1-GRID!$B$69),0))</f>
        <v>16500</v>
      </c>
      <c r="D644" s="47" cm="1">
        <f t="array" ref="D644">IF($I$2="Открытый тариф",
INDEX(GRID!$B$47:$BI$57,MATCH(C$7,GRID!$A$47:$A$57,0),MATCH(1,($U$2=GRID!$B$31:$BI$31)*(КАЛЕНДАРЬ!$BO8=GRID!$B$33:$BI$33), 0)),
ROUNDUP(INDEX(GRID!$B$47:$BI$57,MATCH(C$7,GRID!$A$47:$A$57,0),MATCH(1,($U$2=GRID!$B$31:$BI$31)*(КАЛЕНДАРЬ!$BO8=GRID!$B$33:$BI$33),0))*(1-GRID!$B$69),0))</f>
        <v>16500</v>
      </c>
      <c r="E644" s="47" cm="1">
        <f t="array" ref="E644">IF($I$2="Открытый тариф",
INDEX(GRID!$B$34:$BI$44,MATCH(E$7,GRID!$A$34:$A$44,0),MATCH(1,($U$2=GRID!$B$31:$BI$31)*(КАЛЕНДАРЬ!$BO8=GRID!$B$33:$BI$33), 0)),
ROUNDUP(INDEX(GRID!$B$34:$BI$44,MATCH(E$7,GRID!$A$34:$A$44,0),MATCH(1,($U$2=GRID!$B$31:$BI$31)*(КАЛЕНДАРЬ!$BO8=GRID!$B$33:$BI$33),0))*(1-GRID!$B$69),0))</f>
        <v>18200</v>
      </c>
      <c r="F644" s="47" cm="1">
        <f t="array" ref="F644">IF($I$2="Открытый тариф",
INDEX(GRID!$B$47:$BI$57,MATCH(E$7,GRID!$A$47:$A$57,0),MATCH(1,($U$2=GRID!$B$31:$BI$31)*(КАЛЕНДАРЬ!$BO8=GRID!$B$33:$BI$33), 0)),
ROUNDUP(INDEX(GRID!$B$47:$BI$57,MATCH(E$7,GRID!$A$47:$A$57,0),MATCH(1,($U$2=GRID!$B$31:$BI$31)*(КАЛЕНДАРЬ!$BO8=GRID!$B$33:$BI$33),0))*(1-GRID!$B$69),0))</f>
        <v>18200</v>
      </c>
      <c r="G644" s="47" cm="1">
        <f t="array" ref="G644">IF($I$2="Открытый тариф",
INDEX(GRID!$B$34:$BI$44,MATCH(G$7,GRID!$A$34:$A$44,0),MATCH(1,($U$2=GRID!$B$31:$BI$31)*(КАЛЕНДАРЬ!$BO8=GRID!$B$33:$BI$33), 0)),
ROUNDUP(INDEX(GRID!$B$34:$BI$44,MATCH(G$7,GRID!$A$34:$A$44,0),MATCH(1,($U$2=GRID!$B$31:$BI$31)*(КАЛЕНДАРЬ!$BO8=GRID!$B$33:$BI$33),0))*(1-GRID!$B$69),0))</f>
        <v>19200</v>
      </c>
      <c r="H644" s="47" cm="1">
        <f t="array" ref="H644">IF($I$2="Открытый тариф",
INDEX(GRID!$B$47:$BI$57,MATCH(G$7,GRID!$A$47:$A$57,0),MATCH(1,($U$2=GRID!$B$31:$BI$31)*(КАЛЕНДАРЬ!$BO8=GRID!$B$33:$BI$33), 0)),
ROUNDUP(INDEX(GRID!$B$47:$BI$57,MATCH(G$7,GRID!$A$47:$A$57,0),MATCH(1,($U$2=GRID!$B$31:$BI$31)*(КАЛЕНДАРЬ!$BO8=GRID!$B$33:$BI$33),0))*(1-GRID!$B$69),0))</f>
        <v>19200</v>
      </c>
      <c r="I644" s="47" cm="1">
        <f t="array" ref="I644">IF($I$2="Открытый тариф",
INDEX(GRID!$B$34:$BI$44,MATCH(I$7,GRID!$A$34:$A$44,0),MATCH(1,($U$2=GRID!$B$31:$BI$31)*(КАЛЕНДАРЬ!$BO8=GRID!$B$33:$BI$33), 0)),
ROUNDUP(INDEX(GRID!$B$34:$BI$44,MATCH(I$7,GRID!$A$34:$A$44,0),MATCH(1,($U$2=GRID!$B$31:$BI$31)*(КАЛЕНДАРЬ!$BO8=GRID!$B$33:$BI$33),0))*(1-GRID!$B$69),0))</f>
        <v>20900</v>
      </c>
      <c r="J644" s="47" cm="1">
        <f t="array" ref="J644">IF($I$2="Открытый тариф",
INDEX(GRID!$B$47:$BI$57,MATCH(I$7,GRID!$A$47:$A$57,0),MATCH(1,($U$2=GRID!$B$31:$BI$31)*(КАЛЕНДАРЬ!$BO8=GRID!$B$33:$BI$33), 0)),
ROUNDUP(INDEX(GRID!$B$47:$BI$57,MATCH(I$7,GRID!$A$47:$A$57,0),MATCH(1,($U$2=GRID!$B$31:$BI$31)*(КАЛЕНДАРЬ!$BO8=GRID!$B$33:$BI$33),0))*(1-GRID!$B$69),0))</f>
        <v>20900</v>
      </c>
      <c r="K644" s="47" cm="1">
        <f t="array" ref="K644">IF($I$2="Открытый тариф",
INDEX(GRID!$B$34:$BI$44,MATCH(K$7,GRID!$A$34:$A$44,0),MATCH(1,($U$2=GRID!$B$31:$BI$31)*(КАЛЕНДАРЬ!$BO8=GRID!$B$33:$BI$33), 0)),
ROUNDUP(INDEX(GRID!$B$34:$BI$44,MATCH(K$7,GRID!$A$34:$A$44,0),MATCH(1,($U$2=GRID!$B$31:$BI$31)*(КАЛЕНДАРЬ!$BO8=GRID!$B$33:$BI$33),0))*(1-GRID!$B$69),0))</f>
        <v>21900</v>
      </c>
      <c r="L644" s="47" cm="1">
        <f t="array" ref="L644">IF($I$2="Открытый тариф",
INDEX(GRID!$B$47:$BI$57,MATCH(K$7,GRID!$A$47:$A$57,0),MATCH(1,($U$2=GRID!$B$31:$BI$31)*(КАЛЕНДАРЬ!$BO8=GRID!$B$33:$BI$33), 0)),
ROUNDUP(INDEX(GRID!$B$47:$BI$57,MATCH(K$7,GRID!$A$47:$A$57,0),MATCH(1,($U$2=GRID!$B$31:$BI$31)*(КАЛЕНДАРЬ!$BO8=GRID!$B$33:$BI$33),0))*(1-GRID!$B$69),0))</f>
        <v>21900</v>
      </c>
      <c r="M644" s="47" cm="1">
        <f t="array" ref="M644">IF($I$2="Открытый тариф",
INDEX(GRID!$B$34:$BI$44,MATCH(M$7,GRID!$A$34:$A$44,0),MATCH(1,($U$2=GRID!$B$31:$BI$31)*(КАЛЕНДАРЬ!$BO8=GRID!$B$33:$BI$33), 0)),
ROUNDUP(INDEX(GRID!$B$34:$BI$44,MATCH(M$7,GRID!$A$34:$A$44,0),MATCH(1,($U$2=GRID!$B$31:$BI$31)*(КАЛЕНДАРЬ!$BO8=GRID!$B$33:$BI$33),0))*(1-GRID!$B$69),0))</f>
        <v>23600</v>
      </c>
      <c r="N644" s="47" cm="1">
        <f t="array" ref="N644">IF($I$2="Открытый тариф",
INDEX(GRID!$B$47:$BI$57,MATCH(M$7,GRID!$A$47:$A$57,0),MATCH(1,($U$2=GRID!$B$31:$BI$31)*(КАЛЕНДАРЬ!$BO8=GRID!$B$33:$BI$33), 0)),
ROUNDUP(INDEX(GRID!$B$47:$BI$57,MATCH(M$7,GRID!$A$47:$A$57,0),MATCH(1,($U$2=GRID!$B$31:$BI$31)*(КАЛЕНДАРЬ!$BO8=GRID!$B$33:$BI$33),0))*(1-GRID!$B$69),0))</f>
        <v>23600</v>
      </c>
      <c r="O644" s="49" t="s">
        <v>101</v>
      </c>
      <c r="P644" s="49" t="s">
        <v>101</v>
      </c>
      <c r="Q644" s="49" t="s">
        <v>101</v>
      </c>
      <c r="R644" s="49" t="s">
        <v>101</v>
      </c>
      <c r="S644" s="49" t="s">
        <v>101</v>
      </c>
      <c r="T644" s="49" t="s">
        <v>101</v>
      </c>
      <c r="U644" s="49" t="s">
        <v>101</v>
      </c>
      <c r="V644" s="49" t="s">
        <v>101</v>
      </c>
      <c r="W644" s="49" t="s">
        <v>101</v>
      </c>
      <c r="X644" s="49" t="s">
        <v>101</v>
      </c>
      <c r="Y644" s="199"/>
    </row>
    <row r="645" spans="1:25" x14ac:dyDescent="0.2">
      <c r="A645" s="117" t="s">
        <v>44</v>
      </c>
      <c r="B645" s="117">
        <v>6</v>
      </c>
      <c r="C645" s="47" cm="1">
        <f t="array" ref="C645">IF($I$2="Открытый тариф",
INDEX(GRID!$B$34:$BI$44,MATCH(C$7,GRID!$A$34:$A$44,0),MATCH(1,($U$2=GRID!$B$31:$BI$31)*(КАЛЕНДАРЬ!$BO9=GRID!$B$33:$BI$33), 0)),
ROUNDUP(INDEX(GRID!$B$34:$BI$44,MATCH(C$7,GRID!$A$34:$A$44,0),MATCH(1,($U$2=GRID!$B$31:$BI$31)*(КАЛЕНДАРЬ!$BO9=GRID!$B$33:$BI$33),0))*(1-GRID!$B$69),0))</f>
        <v>23700</v>
      </c>
      <c r="D645" s="47" cm="1">
        <f t="array" ref="D645">IF($I$2="Открытый тариф",
INDEX(GRID!$B$47:$BI$57,MATCH(C$7,GRID!$A$47:$A$57,0),MATCH(1,($U$2=GRID!$B$31:$BI$31)*(КАЛЕНДАРЬ!$BO9=GRID!$B$33:$BI$33), 0)),
ROUNDUP(INDEX(GRID!$B$47:$BI$57,MATCH(C$7,GRID!$A$47:$A$57,0),MATCH(1,($U$2=GRID!$B$31:$BI$31)*(КАЛЕНДАРЬ!$BO9=GRID!$B$33:$BI$33),0))*(1-GRID!$B$69),0))</f>
        <v>23700</v>
      </c>
      <c r="E645" s="47" cm="1">
        <f t="array" ref="E645">IF($I$2="Открытый тариф",
INDEX(GRID!$B$34:$BI$44,MATCH(E$7,GRID!$A$34:$A$44,0),MATCH(1,($U$2=GRID!$B$31:$BI$31)*(КАЛЕНДАРЬ!$BO9=GRID!$B$33:$BI$33), 0)),
ROUNDUP(INDEX(GRID!$B$34:$BI$44,MATCH(E$7,GRID!$A$34:$A$44,0),MATCH(1,($U$2=GRID!$B$31:$BI$31)*(КАЛЕНДАРЬ!$BO9=GRID!$B$33:$BI$33),0))*(1-GRID!$B$69),0))</f>
        <v>25700</v>
      </c>
      <c r="F645" s="47" cm="1">
        <f t="array" ref="F645">IF($I$2="Открытый тариф",
INDEX(GRID!$B$47:$BI$57,MATCH(E$7,GRID!$A$47:$A$57,0),MATCH(1,($U$2=GRID!$B$31:$BI$31)*(КАЛЕНДАРЬ!$BO9=GRID!$B$33:$BI$33), 0)),
ROUNDUP(INDEX(GRID!$B$47:$BI$57,MATCH(E$7,GRID!$A$47:$A$57,0),MATCH(1,($U$2=GRID!$B$31:$BI$31)*(КАЛЕНДАРЬ!$BO9=GRID!$B$33:$BI$33),0))*(1-GRID!$B$69),0))</f>
        <v>25700</v>
      </c>
      <c r="G645" s="47" cm="1">
        <f t="array" ref="G645">IF($I$2="Открытый тариф",
INDEX(GRID!$B$34:$BI$44,MATCH(G$7,GRID!$A$34:$A$44,0),MATCH(1,($U$2=GRID!$B$31:$BI$31)*(КАЛЕНДАРЬ!$BO9=GRID!$B$33:$BI$33), 0)),
ROUNDUP(INDEX(GRID!$B$34:$BI$44,MATCH(G$7,GRID!$A$34:$A$44,0),MATCH(1,($U$2=GRID!$B$31:$BI$31)*(КАЛЕНДАРЬ!$BO9=GRID!$B$33:$BI$33),0))*(1-GRID!$B$69),0))</f>
        <v>26800</v>
      </c>
      <c r="H645" s="47" cm="1">
        <f t="array" ref="H645">IF($I$2="Открытый тариф",
INDEX(GRID!$B$47:$BI$57,MATCH(G$7,GRID!$A$47:$A$57,0),MATCH(1,($U$2=GRID!$B$31:$BI$31)*(КАЛЕНДАРЬ!$BO9=GRID!$B$33:$BI$33), 0)),
ROUNDUP(INDEX(GRID!$B$47:$BI$57,MATCH(G$7,GRID!$A$47:$A$57,0),MATCH(1,($U$2=GRID!$B$31:$BI$31)*(КАЛЕНДАРЬ!$BO9=GRID!$B$33:$BI$33),0))*(1-GRID!$B$69),0))</f>
        <v>26800</v>
      </c>
      <c r="I645" s="47" cm="1">
        <f t="array" ref="I645">IF($I$2="Открытый тариф",
INDEX(GRID!$B$34:$BI$44,MATCH(I$7,GRID!$A$34:$A$44,0),MATCH(1,($U$2=GRID!$B$31:$BI$31)*(КАЛЕНДАРЬ!$BO9=GRID!$B$33:$BI$33), 0)),
ROUNDUP(INDEX(GRID!$B$34:$BI$44,MATCH(I$7,GRID!$A$34:$A$44,0),MATCH(1,($U$2=GRID!$B$31:$BI$31)*(КАЛЕНДАРЬ!$BO9=GRID!$B$33:$BI$33),0))*(1-GRID!$B$69),0))</f>
        <v>28800</v>
      </c>
      <c r="J645" s="47" cm="1">
        <f t="array" ref="J645">IF($I$2="Открытый тариф",
INDEX(GRID!$B$47:$BI$57,MATCH(I$7,GRID!$A$47:$A$57,0),MATCH(1,($U$2=GRID!$B$31:$BI$31)*(КАЛЕНДАРЬ!$BO9=GRID!$B$33:$BI$33), 0)),
ROUNDUP(INDEX(GRID!$B$47:$BI$57,MATCH(I$7,GRID!$A$47:$A$57,0),MATCH(1,($U$2=GRID!$B$31:$BI$31)*(КАЛЕНДАРЬ!$BO9=GRID!$B$33:$BI$33),0))*(1-GRID!$B$69),0))</f>
        <v>28800</v>
      </c>
      <c r="K645" s="47" cm="1">
        <f t="array" ref="K645">IF($I$2="Открытый тариф",
INDEX(GRID!$B$34:$BI$44,MATCH(K$7,GRID!$A$34:$A$44,0),MATCH(1,($U$2=GRID!$B$31:$BI$31)*(КАЛЕНДАРЬ!$BO9=GRID!$B$33:$BI$33), 0)),
ROUNDUP(INDEX(GRID!$B$34:$BI$44,MATCH(K$7,GRID!$A$34:$A$44,0),MATCH(1,($U$2=GRID!$B$31:$BI$31)*(КАЛЕНДАРЬ!$BO9=GRID!$B$33:$BI$33),0))*(1-GRID!$B$69),0))</f>
        <v>29900</v>
      </c>
      <c r="L645" s="47" cm="1">
        <f t="array" ref="L645">IF($I$2="Открытый тариф",
INDEX(GRID!$B$47:$BI$57,MATCH(K$7,GRID!$A$47:$A$57,0),MATCH(1,($U$2=GRID!$B$31:$BI$31)*(КАЛЕНДАРЬ!$BO9=GRID!$B$33:$BI$33), 0)),
ROUNDUP(INDEX(GRID!$B$47:$BI$57,MATCH(K$7,GRID!$A$47:$A$57,0),MATCH(1,($U$2=GRID!$B$31:$BI$31)*(КАЛЕНДАРЬ!$BO9=GRID!$B$33:$BI$33),0))*(1-GRID!$B$69),0))</f>
        <v>29900</v>
      </c>
      <c r="M645" s="47" cm="1">
        <f t="array" ref="M645">IF($I$2="Открытый тариф",
INDEX(GRID!$B$34:$BI$44,MATCH(M$7,GRID!$A$34:$A$44,0),MATCH(1,($U$2=GRID!$B$31:$BI$31)*(КАЛЕНДАРЬ!$BO9=GRID!$B$33:$BI$33), 0)),
ROUNDUP(INDEX(GRID!$B$34:$BI$44,MATCH(M$7,GRID!$A$34:$A$44,0),MATCH(1,($U$2=GRID!$B$31:$BI$31)*(КАЛЕНДАРЬ!$BO9=GRID!$B$33:$BI$33),0))*(1-GRID!$B$69),0))</f>
        <v>31900</v>
      </c>
      <c r="N645" s="47" cm="1">
        <f t="array" ref="N645">IF($I$2="Открытый тариф",
INDEX(GRID!$B$47:$BI$57,MATCH(M$7,GRID!$A$47:$A$57,0),MATCH(1,($U$2=GRID!$B$31:$BI$31)*(КАЛЕНДАРЬ!$BO9=GRID!$B$33:$BI$33), 0)),
ROUNDUP(INDEX(GRID!$B$47:$BI$57,MATCH(M$7,GRID!$A$47:$A$57,0),MATCH(1,($U$2=GRID!$B$31:$BI$31)*(КАЛЕНДАРЬ!$BO9=GRID!$B$33:$BI$33),0))*(1-GRID!$B$69),0))</f>
        <v>31900</v>
      </c>
      <c r="O645" s="49" t="s">
        <v>101</v>
      </c>
      <c r="P645" s="49" t="s">
        <v>101</v>
      </c>
      <c r="Q645" s="49" t="s">
        <v>101</v>
      </c>
      <c r="R645" s="49" t="s">
        <v>101</v>
      </c>
      <c r="S645" s="49" t="s">
        <v>101</v>
      </c>
      <c r="T645" s="49" t="s">
        <v>101</v>
      </c>
      <c r="U645" s="49" t="s">
        <v>101</v>
      </c>
      <c r="V645" s="49" t="s">
        <v>101</v>
      </c>
      <c r="W645" s="49" t="s">
        <v>101</v>
      </c>
      <c r="X645" s="49" t="s">
        <v>101</v>
      </c>
      <c r="Y645" s="199"/>
    </row>
    <row r="646" spans="1:25" x14ac:dyDescent="0.2">
      <c r="A646" s="117" t="s">
        <v>45</v>
      </c>
      <c r="B646" s="117">
        <v>7</v>
      </c>
      <c r="C646" s="47" cm="1">
        <f t="array" ref="C646">IF($I$2="Открытый тариф",
INDEX(GRID!$B$34:$BI$44,MATCH(C$7,GRID!$A$34:$A$44,0),MATCH(1,($U$2=GRID!$B$31:$BI$31)*(КАЛЕНДАРЬ!$BO10=GRID!$B$33:$BI$33), 0)),
ROUNDUP(INDEX(GRID!$B$34:$BI$44,MATCH(C$7,GRID!$A$34:$A$44,0),MATCH(1,($U$2=GRID!$B$31:$BI$31)*(КАЛЕНДАРЬ!$BO10=GRID!$B$33:$BI$33),0))*(1-GRID!$B$69),0))</f>
        <v>35100</v>
      </c>
      <c r="D646" s="47" cm="1">
        <f t="array" ref="D646">IF($I$2="Открытый тариф",
INDEX(GRID!$B$47:$BI$57,MATCH(C$7,GRID!$A$47:$A$57,0),MATCH(1,($U$2=GRID!$B$31:$BI$31)*(КАЛЕНДАРЬ!$BO10=GRID!$B$33:$BI$33), 0)),
ROUNDUP(INDEX(GRID!$B$47:$BI$57,MATCH(C$7,GRID!$A$47:$A$57,0),MATCH(1,($U$2=GRID!$B$31:$BI$31)*(КАЛЕНДАРЬ!$BO10=GRID!$B$33:$BI$33),0))*(1-GRID!$B$69),0))</f>
        <v>35100</v>
      </c>
      <c r="E646" s="47" cm="1">
        <f t="array" ref="E646">IF($I$2="Открытый тариф",
INDEX(GRID!$B$34:$BI$44,MATCH(E$7,GRID!$A$34:$A$44,0),MATCH(1,($U$2=GRID!$B$31:$BI$31)*(КАЛЕНДАРЬ!$BO10=GRID!$B$33:$BI$33), 0)),
ROUNDUP(INDEX(GRID!$B$34:$BI$44,MATCH(E$7,GRID!$A$34:$A$44,0),MATCH(1,($U$2=GRID!$B$31:$BI$31)*(КАЛЕНДАРЬ!$BO10=GRID!$B$33:$BI$33),0))*(1-GRID!$B$69),0))</f>
        <v>37300</v>
      </c>
      <c r="F646" s="47" cm="1">
        <f t="array" ref="F646">IF($I$2="Открытый тариф",
INDEX(GRID!$B$47:$BI$57,MATCH(E$7,GRID!$A$47:$A$57,0),MATCH(1,($U$2=GRID!$B$31:$BI$31)*(КАЛЕНДАРЬ!$BO10=GRID!$B$33:$BI$33), 0)),
ROUNDUP(INDEX(GRID!$B$47:$BI$57,MATCH(E$7,GRID!$A$47:$A$57,0),MATCH(1,($U$2=GRID!$B$31:$BI$31)*(КАЛЕНДАРЬ!$BO10=GRID!$B$33:$BI$33),0))*(1-GRID!$B$69),0))</f>
        <v>37300</v>
      </c>
      <c r="G646" s="47" cm="1">
        <f t="array" ref="G646">IF($I$2="Открытый тариф",
INDEX(GRID!$B$34:$BI$44,MATCH(G$7,GRID!$A$34:$A$44,0),MATCH(1,($U$2=GRID!$B$31:$BI$31)*(КАЛЕНДАРЬ!$BO10=GRID!$B$33:$BI$33), 0)),
ROUNDUP(INDEX(GRID!$B$34:$BI$44,MATCH(G$7,GRID!$A$34:$A$44,0),MATCH(1,($U$2=GRID!$B$31:$BI$31)*(КАЛЕНДАРЬ!$BO10=GRID!$B$33:$BI$33),0))*(1-GRID!$B$69),0))</f>
        <v>38500</v>
      </c>
      <c r="H646" s="47" cm="1">
        <f t="array" ref="H646">IF($I$2="Открытый тариф",
INDEX(GRID!$B$47:$BI$57,MATCH(G$7,GRID!$A$47:$A$57,0),MATCH(1,($U$2=GRID!$B$31:$BI$31)*(КАЛЕНДАРЬ!$BO10=GRID!$B$33:$BI$33), 0)),
ROUNDUP(INDEX(GRID!$B$47:$BI$57,MATCH(G$7,GRID!$A$47:$A$57,0),MATCH(1,($U$2=GRID!$B$31:$BI$31)*(КАЛЕНДАРЬ!$BO10=GRID!$B$33:$BI$33),0))*(1-GRID!$B$69),0))</f>
        <v>38500</v>
      </c>
      <c r="I646" s="47" cm="1">
        <f t="array" ref="I646">IF($I$2="Открытый тариф",
INDEX(GRID!$B$34:$BI$44,MATCH(I$7,GRID!$A$34:$A$44,0),MATCH(1,($U$2=GRID!$B$31:$BI$31)*(КАЛЕНДАРЬ!$BO10=GRID!$B$33:$BI$33), 0)),
ROUNDUP(INDEX(GRID!$B$34:$BI$44,MATCH(I$7,GRID!$A$34:$A$44,0),MATCH(1,($U$2=GRID!$B$31:$BI$31)*(КАЛЕНДАРЬ!$BO10=GRID!$B$33:$BI$33),0))*(1-GRID!$B$69),0))</f>
        <v>40700</v>
      </c>
      <c r="J646" s="47" cm="1">
        <f t="array" ref="J646">IF($I$2="Открытый тариф",
INDEX(GRID!$B$47:$BI$57,MATCH(I$7,GRID!$A$47:$A$57,0),MATCH(1,($U$2=GRID!$B$31:$BI$31)*(КАЛЕНДАРЬ!$BO10=GRID!$B$33:$BI$33), 0)),
ROUNDUP(INDEX(GRID!$B$47:$BI$57,MATCH(I$7,GRID!$A$47:$A$57,0),MATCH(1,($U$2=GRID!$B$31:$BI$31)*(КАЛЕНДАРЬ!$BO10=GRID!$B$33:$BI$33),0))*(1-GRID!$B$69),0))</f>
        <v>40700</v>
      </c>
      <c r="K646" s="47" cm="1">
        <f t="array" ref="K646">IF($I$2="Открытый тариф",
INDEX(GRID!$B$34:$BI$44,MATCH(K$7,GRID!$A$34:$A$44,0),MATCH(1,($U$2=GRID!$B$31:$BI$31)*(КАЛЕНДАРЬ!$BO10=GRID!$B$33:$BI$33), 0)),
ROUNDUP(INDEX(GRID!$B$34:$BI$44,MATCH(K$7,GRID!$A$34:$A$44,0),MATCH(1,($U$2=GRID!$B$31:$BI$31)*(КАЛЕНДАРЬ!$BO10=GRID!$B$33:$BI$33),0))*(1-GRID!$B$69),0))</f>
        <v>41900</v>
      </c>
      <c r="L646" s="47" cm="1">
        <f t="array" ref="L646">IF($I$2="Открытый тариф",
INDEX(GRID!$B$47:$BI$57,MATCH(K$7,GRID!$A$47:$A$57,0),MATCH(1,($U$2=GRID!$B$31:$BI$31)*(КАЛЕНДАРЬ!$BO10=GRID!$B$33:$BI$33), 0)),
ROUNDUP(INDEX(GRID!$B$47:$BI$57,MATCH(K$7,GRID!$A$47:$A$57,0),MATCH(1,($U$2=GRID!$B$31:$BI$31)*(КАЛЕНДАРЬ!$BO10=GRID!$B$33:$BI$33),0))*(1-GRID!$B$69),0))</f>
        <v>41900</v>
      </c>
      <c r="M646" s="47" cm="1">
        <f t="array" ref="M646">IF($I$2="Открытый тариф",
INDEX(GRID!$B$34:$BI$44,MATCH(M$7,GRID!$A$34:$A$44,0),MATCH(1,($U$2=GRID!$B$31:$BI$31)*(КАЛЕНДАРЬ!$BO10=GRID!$B$33:$BI$33), 0)),
ROUNDUP(INDEX(GRID!$B$34:$BI$44,MATCH(M$7,GRID!$A$34:$A$44,0),MATCH(1,($U$2=GRID!$B$31:$BI$31)*(КАЛЕНДАРЬ!$BO10=GRID!$B$33:$BI$33),0))*(1-GRID!$B$69),0))</f>
        <v>44100</v>
      </c>
      <c r="N646" s="47" cm="1">
        <f t="array" ref="N646">IF($I$2="Открытый тариф",
INDEX(GRID!$B$47:$BI$57,MATCH(M$7,GRID!$A$47:$A$57,0),MATCH(1,($U$2=GRID!$B$31:$BI$31)*(КАЛЕНДАРЬ!$BO10=GRID!$B$33:$BI$33), 0)),
ROUNDUP(INDEX(GRID!$B$47:$BI$57,MATCH(M$7,GRID!$A$47:$A$57,0),MATCH(1,($U$2=GRID!$B$31:$BI$31)*(КАЛЕНДАРЬ!$BO10=GRID!$B$33:$BI$33),0))*(1-GRID!$B$69),0))</f>
        <v>44100</v>
      </c>
      <c r="O646" s="49" t="s">
        <v>101</v>
      </c>
      <c r="P646" s="49" t="s">
        <v>101</v>
      </c>
      <c r="Q646" s="49" t="s">
        <v>101</v>
      </c>
      <c r="R646" s="49" t="s">
        <v>101</v>
      </c>
      <c r="S646" s="49" t="s">
        <v>101</v>
      </c>
      <c r="T646" s="49" t="s">
        <v>101</v>
      </c>
      <c r="U646" s="49" t="s">
        <v>101</v>
      </c>
      <c r="V646" s="49" t="s">
        <v>101</v>
      </c>
      <c r="W646" s="49" t="s">
        <v>101</v>
      </c>
      <c r="X646" s="49" t="s">
        <v>101</v>
      </c>
      <c r="Y646" s="199"/>
    </row>
    <row r="647" spans="1:25" x14ac:dyDescent="0.2">
      <c r="A647" s="117" t="s">
        <v>46</v>
      </c>
      <c r="B647" s="117">
        <v>8</v>
      </c>
      <c r="C647" s="47" cm="1">
        <f t="array" ref="C647">IF($I$2="Открытый тариф",
INDEX(GRID!$B$34:$BI$44,MATCH(C$7,GRID!$A$34:$A$44,0),MATCH(1,($U$2=GRID!$B$31:$BI$31)*(КАЛЕНДАРЬ!$BO11=GRID!$B$33:$BI$33), 0)),
ROUNDUP(INDEX(GRID!$B$34:$BI$44,MATCH(C$7,GRID!$A$34:$A$44,0),MATCH(1,($U$2=GRID!$B$31:$BI$31)*(КАЛЕНДАРЬ!$BO11=GRID!$B$33:$BI$33),0))*(1-GRID!$B$69),0))</f>
        <v>35100</v>
      </c>
      <c r="D647" s="47" cm="1">
        <f t="array" ref="D647">IF($I$2="Открытый тариф",
INDEX(GRID!$B$47:$BI$57,MATCH(C$7,GRID!$A$47:$A$57,0),MATCH(1,($U$2=GRID!$B$31:$BI$31)*(КАЛЕНДАРЬ!$BO11=GRID!$B$33:$BI$33), 0)),
ROUNDUP(INDEX(GRID!$B$47:$BI$57,MATCH(C$7,GRID!$A$47:$A$57,0),MATCH(1,($U$2=GRID!$B$31:$BI$31)*(КАЛЕНДАРЬ!$BO11=GRID!$B$33:$BI$33),0))*(1-GRID!$B$69),0))</f>
        <v>35100</v>
      </c>
      <c r="E647" s="47" cm="1">
        <f t="array" ref="E647">IF($I$2="Открытый тариф",
INDEX(GRID!$B$34:$BI$44,MATCH(E$7,GRID!$A$34:$A$44,0),MATCH(1,($U$2=GRID!$B$31:$BI$31)*(КАЛЕНДАРЬ!$BO11=GRID!$B$33:$BI$33), 0)),
ROUNDUP(INDEX(GRID!$B$34:$BI$44,MATCH(E$7,GRID!$A$34:$A$44,0),MATCH(1,($U$2=GRID!$B$31:$BI$31)*(КАЛЕНДАРЬ!$BO11=GRID!$B$33:$BI$33),0))*(1-GRID!$B$69),0))</f>
        <v>37300</v>
      </c>
      <c r="F647" s="47" cm="1">
        <f t="array" ref="F647">IF($I$2="Открытый тариф",
INDEX(GRID!$B$47:$BI$57,MATCH(E$7,GRID!$A$47:$A$57,0),MATCH(1,($U$2=GRID!$B$31:$BI$31)*(КАЛЕНДАРЬ!$BO11=GRID!$B$33:$BI$33), 0)),
ROUNDUP(INDEX(GRID!$B$47:$BI$57,MATCH(E$7,GRID!$A$47:$A$57,0),MATCH(1,($U$2=GRID!$B$31:$BI$31)*(КАЛЕНДАРЬ!$BO11=GRID!$B$33:$BI$33),0))*(1-GRID!$B$69),0))</f>
        <v>37300</v>
      </c>
      <c r="G647" s="47" cm="1">
        <f t="array" ref="G647">IF($I$2="Открытый тариф",
INDEX(GRID!$B$34:$BI$44,MATCH(G$7,GRID!$A$34:$A$44,0),MATCH(1,($U$2=GRID!$B$31:$BI$31)*(КАЛЕНДАРЬ!$BO11=GRID!$B$33:$BI$33), 0)),
ROUNDUP(INDEX(GRID!$B$34:$BI$44,MATCH(G$7,GRID!$A$34:$A$44,0),MATCH(1,($U$2=GRID!$B$31:$BI$31)*(КАЛЕНДАРЬ!$BO11=GRID!$B$33:$BI$33),0))*(1-GRID!$B$69),0))</f>
        <v>38500</v>
      </c>
      <c r="H647" s="47" cm="1">
        <f t="array" ref="H647">IF($I$2="Открытый тариф",
INDEX(GRID!$B$47:$BI$57,MATCH(G$7,GRID!$A$47:$A$57,0),MATCH(1,($U$2=GRID!$B$31:$BI$31)*(КАЛЕНДАРЬ!$BO11=GRID!$B$33:$BI$33), 0)),
ROUNDUP(INDEX(GRID!$B$47:$BI$57,MATCH(G$7,GRID!$A$47:$A$57,0),MATCH(1,($U$2=GRID!$B$31:$BI$31)*(КАЛЕНДАРЬ!$BO11=GRID!$B$33:$BI$33),0))*(1-GRID!$B$69),0))</f>
        <v>38500</v>
      </c>
      <c r="I647" s="47" cm="1">
        <f t="array" ref="I647">IF($I$2="Открытый тариф",
INDEX(GRID!$B$34:$BI$44,MATCH(I$7,GRID!$A$34:$A$44,0),MATCH(1,($U$2=GRID!$B$31:$BI$31)*(КАЛЕНДАРЬ!$BO11=GRID!$B$33:$BI$33), 0)),
ROUNDUP(INDEX(GRID!$B$34:$BI$44,MATCH(I$7,GRID!$A$34:$A$44,0),MATCH(1,($U$2=GRID!$B$31:$BI$31)*(КАЛЕНДАРЬ!$BO11=GRID!$B$33:$BI$33),0))*(1-GRID!$B$69),0))</f>
        <v>40700</v>
      </c>
      <c r="J647" s="47" cm="1">
        <f t="array" ref="J647">IF($I$2="Открытый тариф",
INDEX(GRID!$B$47:$BI$57,MATCH(I$7,GRID!$A$47:$A$57,0),MATCH(1,($U$2=GRID!$B$31:$BI$31)*(КАЛЕНДАРЬ!$BO11=GRID!$B$33:$BI$33), 0)),
ROUNDUP(INDEX(GRID!$B$47:$BI$57,MATCH(I$7,GRID!$A$47:$A$57,0),MATCH(1,($U$2=GRID!$B$31:$BI$31)*(КАЛЕНДАРЬ!$BO11=GRID!$B$33:$BI$33),0))*(1-GRID!$B$69),0))</f>
        <v>40700</v>
      </c>
      <c r="K647" s="47" cm="1">
        <f t="array" ref="K647">IF($I$2="Открытый тариф",
INDEX(GRID!$B$34:$BI$44,MATCH(K$7,GRID!$A$34:$A$44,0),MATCH(1,($U$2=GRID!$B$31:$BI$31)*(КАЛЕНДАРЬ!$BO11=GRID!$B$33:$BI$33), 0)),
ROUNDUP(INDEX(GRID!$B$34:$BI$44,MATCH(K$7,GRID!$A$34:$A$44,0),MATCH(1,($U$2=GRID!$B$31:$BI$31)*(КАЛЕНДАРЬ!$BO11=GRID!$B$33:$BI$33),0))*(1-GRID!$B$69),0))</f>
        <v>41900</v>
      </c>
      <c r="L647" s="47" cm="1">
        <f t="array" ref="L647">IF($I$2="Открытый тариф",
INDEX(GRID!$B$47:$BI$57,MATCH(K$7,GRID!$A$47:$A$57,0),MATCH(1,($U$2=GRID!$B$31:$BI$31)*(КАЛЕНДАРЬ!$BO11=GRID!$B$33:$BI$33), 0)),
ROUNDUP(INDEX(GRID!$B$47:$BI$57,MATCH(K$7,GRID!$A$47:$A$57,0),MATCH(1,($U$2=GRID!$B$31:$BI$31)*(КАЛЕНДАРЬ!$BO11=GRID!$B$33:$BI$33),0))*(1-GRID!$B$69),0))</f>
        <v>41900</v>
      </c>
      <c r="M647" s="47" cm="1">
        <f t="array" ref="M647">IF($I$2="Открытый тариф",
INDEX(GRID!$B$34:$BI$44,MATCH(M$7,GRID!$A$34:$A$44,0),MATCH(1,($U$2=GRID!$B$31:$BI$31)*(КАЛЕНДАРЬ!$BO11=GRID!$B$33:$BI$33), 0)),
ROUNDUP(INDEX(GRID!$B$34:$BI$44,MATCH(M$7,GRID!$A$34:$A$44,0),MATCH(1,($U$2=GRID!$B$31:$BI$31)*(КАЛЕНДАРЬ!$BO11=GRID!$B$33:$BI$33),0))*(1-GRID!$B$69),0))</f>
        <v>44100</v>
      </c>
      <c r="N647" s="47" cm="1">
        <f t="array" ref="N647">IF($I$2="Открытый тариф",
INDEX(GRID!$B$47:$BI$57,MATCH(M$7,GRID!$A$47:$A$57,0),MATCH(1,($U$2=GRID!$B$31:$BI$31)*(КАЛЕНДАРЬ!$BO11=GRID!$B$33:$BI$33), 0)),
ROUNDUP(INDEX(GRID!$B$47:$BI$57,MATCH(M$7,GRID!$A$47:$A$57,0),MATCH(1,($U$2=GRID!$B$31:$BI$31)*(КАЛЕНДАРЬ!$BO11=GRID!$B$33:$BI$33),0))*(1-GRID!$B$69),0))</f>
        <v>44100</v>
      </c>
      <c r="O647" s="49" t="s">
        <v>101</v>
      </c>
      <c r="P647" s="49" t="s">
        <v>101</v>
      </c>
      <c r="Q647" s="49" t="s">
        <v>101</v>
      </c>
      <c r="R647" s="49" t="s">
        <v>101</v>
      </c>
      <c r="S647" s="49" t="s">
        <v>101</v>
      </c>
      <c r="T647" s="49" t="s">
        <v>101</v>
      </c>
      <c r="U647" s="49" t="s">
        <v>101</v>
      </c>
      <c r="V647" s="49" t="s">
        <v>101</v>
      </c>
      <c r="W647" s="49" t="s">
        <v>101</v>
      </c>
      <c r="X647" s="49" t="s">
        <v>101</v>
      </c>
      <c r="Y647" s="199"/>
    </row>
    <row r="648" spans="1:25" x14ac:dyDescent="0.2">
      <c r="A648" s="117" t="s">
        <v>47</v>
      </c>
      <c r="B648" s="117">
        <v>9</v>
      </c>
      <c r="C648" s="47" cm="1">
        <f t="array" ref="C648">IF($I$2="Открытый тариф",
INDEX(GRID!$B$34:$BI$44,MATCH(C$7,GRID!$A$34:$A$44,0),MATCH(1,($U$2=GRID!$B$31:$BI$31)*(КАЛЕНДАРЬ!$BO12=GRID!$B$33:$BI$33), 0)),
ROUNDUP(INDEX(GRID!$B$34:$BI$44,MATCH(C$7,GRID!$A$34:$A$44,0),MATCH(1,($U$2=GRID!$B$31:$BI$31)*(КАЛЕНДАРЬ!$BO12=GRID!$B$33:$BI$33),0))*(1-GRID!$B$69),0))</f>
        <v>35100</v>
      </c>
      <c r="D648" s="47" cm="1">
        <f t="array" ref="D648">IF($I$2="Открытый тариф",
INDEX(GRID!$B$47:$BI$57,MATCH(C$7,GRID!$A$47:$A$57,0),MATCH(1,($U$2=GRID!$B$31:$BI$31)*(КАЛЕНДАРЬ!$BO12=GRID!$B$33:$BI$33), 0)),
ROUNDUP(INDEX(GRID!$B$47:$BI$57,MATCH(C$7,GRID!$A$47:$A$57,0),MATCH(1,($U$2=GRID!$B$31:$BI$31)*(КАЛЕНДАРЬ!$BO12=GRID!$B$33:$BI$33),0))*(1-GRID!$B$69),0))</f>
        <v>35100</v>
      </c>
      <c r="E648" s="47" cm="1">
        <f t="array" ref="E648">IF($I$2="Открытый тариф",
INDEX(GRID!$B$34:$BI$44,MATCH(E$7,GRID!$A$34:$A$44,0),MATCH(1,($U$2=GRID!$B$31:$BI$31)*(КАЛЕНДАРЬ!$BO12=GRID!$B$33:$BI$33), 0)),
ROUNDUP(INDEX(GRID!$B$34:$BI$44,MATCH(E$7,GRID!$A$34:$A$44,0),MATCH(1,($U$2=GRID!$B$31:$BI$31)*(КАЛЕНДАРЬ!$BO12=GRID!$B$33:$BI$33),0))*(1-GRID!$B$69),0))</f>
        <v>37300</v>
      </c>
      <c r="F648" s="47" cm="1">
        <f t="array" ref="F648">IF($I$2="Открытый тариф",
INDEX(GRID!$B$47:$BI$57,MATCH(E$7,GRID!$A$47:$A$57,0),MATCH(1,($U$2=GRID!$B$31:$BI$31)*(КАЛЕНДАРЬ!$BO12=GRID!$B$33:$BI$33), 0)),
ROUNDUP(INDEX(GRID!$B$47:$BI$57,MATCH(E$7,GRID!$A$47:$A$57,0),MATCH(1,($U$2=GRID!$B$31:$BI$31)*(КАЛЕНДАРЬ!$BO12=GRID!$B$33:$BI$33),0))*(1-GRID!$B$69),0))</f>
        <v>37300</v>
      </c>
      <c r="G648" s="47" cm="1">
        <f t="array" ref="G648">IF($I$2="Открытый тариф",
INDEX(GRID!$B$34:$BI$44,MATCH(G$7,GRID!$A$34:$A$44,0),MATCH(1,($U$2=GRID!$B$31:$BI$31)*(КАЛЕНДАРЬ!$BO12=GRID!$B$33:$BI$33), 0)),
ROUNDUP(INDEX(GRID!$B$34:$BI$44,MATCH(G$7,GRID!$A$34:$A$44,0),MATCH(1,($U$2=GRID!$B$31:$BI$31)*(КАЛЕНДАРЬ!$BO12=GRID!$B$33:$BI$33),0))*(1-GRID!$B$69),0))</f>
        <v>38500</v>
      </c>
      <c r="H648" s="47" cm="1">
        <f t="array" ref="H648">IF($I$2="Открытый тариф",
INDEX(GRID!$B$47:$BI$57,MATCH(G$7,GRID!$A$47:$A$57,0),MATCH(1,($U$2=GRID!$B$31:$BI$31)*(КАЛЕНДАРЬ!$BO12=GRID!$B$33:$BI$33), 0)),
ROUNDUP(INDEX(GRID!$B$47:$BI$57,MATCH(G$7,GRID!$A$47:$A$57,0),MATCH(1,($U$2=GRID!$B$31:$BI$31)*(КАЛЕНДАРЬ!$BO12=GRID!$B$33:$BI$33),0))*(1-GRID!$B$69),0))</f>
        <v>38500</v>
      </c>
      <c r="I648" s="47" cm="1">
        <f t="array" ref="I648">IF($I$2="Открытый тариф",
INDEX(GRID!$B$34:$BI$44,MATCH(I$7,GRID!$A$34:$A$44,0),MATCH(1,($U$2=GRID!$B$31:$BI$31)*(КАЛЕНДАРЬ!$BO12=GRID!$B$33:$BI$33), 0)),
ROUNDUP(INDEX(GRID!$B$34:$BI$44,MATCH(I$7,GRID!$A$34:$A$44,0),MATCH(1,($U$2=GRID!$B$31:$BI$31)*(КАЛЕНДАРЬ!$BO12=GRID!$B$33:$BI$33),0))*(1-GRID!$B$69),0))</f>
        <v>40700</v>
      </c>
      <c r="J648" s="47" cm="1">
        <f t="array" ref="J648">IF($I$2="Открытый тариф",
INDEX(GRID!$B$47:$BI$57,MATCH(I$7,GRID!$A$47:$A$57,0),MATCH(1,($U$2=GRID!$B$31:$BI$31)*(КАЛЕНДАРЬ!$BO12=GRID!$B$33:$BI$33), 0)),
ROUNDUP(INDEX(GRID!$B$47:$BI$57,MATCH(I$7,GRID!$A$47:$A$57,0),MATCH(1,($U$2=GRID!$B$31:$BI$31)*(КАЛЕНДАРЬ!$BO12=GRID!$B$33:$BI$33),0))*(1-GRID!$B$69),0))</f>
        <v>40700</v>
      </c>
      <c r="K648" s="47" cm="1">
        <f t="array" ref="K648">IF($I$2="Открытый тариф",
INDEX(GRID!$B$34:$BI$44,MATCH(K$7,GRID!$A$34:$A$44,0),MATCH(1,($U$2=GRID!$B$31:$BI$31)*(КАЛЕНДАРЬ!$BO12=GRID!$B$33:$BI$33), 0)),
ROUNDUP(INDEX(GRID!$B$34:$BI$44,MATCH(K$7,GRID!$A$34:$A$44,0),MATCH(1,($U$2=GRID!$B$31:$BI$31)*(КАЛЕНДАРЬ!$BO12=GRID!$B$33:$BI$33),0))*(1-GRID!$B$69),0))</f>
        <v>41900</v>
      </c>
      <c r="L648" s="47" cm="1">
        <f t="array" ref="L648">IF($I$2="Открытый тариф",
INDEX(GRID!$B$47:$BI$57,MATCH(K$7,GRID!$A$47:$A$57,0),MATCH(1,($U$2=GRID!$B$31:$BI$31)*(КАЛЕНДАРЬ!$BO12=GRID!$B$33:$BI$33), 0)),
ROUNDUP(INDEX(GRID!$B$47:$BI$57,MATCH(K$7,GRID!$A$47:$A$57,0),MATCH(1,($U$2=GRID!$B$31:$BI$31)*(КАЛЕНДАРЬ!$BO12=GRID!$B$33:$BI$33),0))*(1-GRID!$B$69),0))</f>
        <v>41900</v>
      </c>
      <c r="M648" s="47" cm="1">
        <f t="array" ref="M648">IF($I$2="Открытый тариф",
INDEX(GRID!$B$34:$BI$44,MATCH(M$7,GRID!$A$34:$A$44,0),MATCH(1,($U$2=GRID!$B$31:$BI$31)*(КАЛЕНДАРЬ!$BO12=GRID!$B$33:$BI$33), 0)),
ROUNDUP(INDEX(GRID!$B$34:$BI$44,MATCH(M$7,GRID!$A$34:$A$44,0),MATCH(1,($U$2=GRID!$B$31:$BI$31)*(КАЛЕНДАРЬ!$BO12=GRID!$B$33:$BI$33),0))*(1-GRID!$B$69),0))</f>
        <v>44100</v>
      </c>
      <c r="N648" s="47" cm="1">
        <f t="array" ref="N648">IF($I$2="Открытый тариф",
INDEX(GRID!$B$47:$BI$57,MATCH(M$7,GRID!$A$47:$A$57,0),MATCH(1,($U$2=GRID!$B$31:$BI$31)*(КАЛЕНДАРЬ!$BO12=GRID!$B$33:$BI$33), 0)),
ROUNDUP(INDEX(GRID!$B$47:$BI$57,MATCH(M$7,GRID!$A$47:$A$57,0),MATCH(1,($U$2=GRID!$B$31:$BI$31)*(КАЛЕНДАРЬ!$BO12=GRID!$B$33:$BI$33),0))*(1-GRID!$B$69),0))</f>
        <v>44100</v>
      </c>
      <c r="O648" s="49" t="s">
        <v>101</v>
      </c>
      <c r="P648" s="49" t="s">
        <v>101</v>
      </c>
      <c r="Q648" s="49" t="s">
        <v>101</v>
      </c>
      <c r="R648" s="49" t="s">
        <v>101</v>
      </c>
      <c r="S648" s="49" t="s">
        <v>101</v>
      </c>
      <c r="T648" s="49" t="s">
        <v>101</v>
      </c>
      <c r="U648" s="49" t="s">
        <v>101</v>
      </c>
      <c r="V648" s="49" t="s">
        <v>101</v>
      </c>
      <c r="W648" s="49" t="s">
        <v>101</v>
      </c>
      <c r="X648" s="49" t="s">
        <v>101</v>
      </c>
      <c r="Y648" s="199"/>
    </row>
    <row r="649" spans="1:25" x14ac:dyDescent="0.2">
      <c r="A649" s="117" t="s">
        <v>48</v>
      </c>
      <c r="B649" s="117">
        <v>10</v>
      </c>
      <c r="C649" s="47" cm="1">
        <f t="array" ref="C649">IF($I$2="Открытый тариф",
INDEX(GRID!$B$34:$BI$44,MATCH(C$7,GRID!$A$34:$A$44,0),MATCH(1,($U$2=GRID!$B$31:$BI$31)*(КАЛЕНДАРЬ!$BO13=GRID!$B$33:$BI$33), 0)),
ROUNDUP(INDEX(GRID!$B$34:$BI$44,MATCH(C$7,GRID!$A$34:$A$44,0),MATCH(1,($U$2=GRID!$B$31:$BI$31)*(КАЛЕНДАРЬ!$BO13=GRID!$B$33:$BI$33),0))*(1-GRID!$B$69),0))</f>
        <v>17100</v>
      </c>
      <c r="D649" s="47" cm="1">
        <f t="array" ref="D649">IF($I$2="Открытый тариф",
INDEX(GRID!$B$47:$BI$57,MATCH(C$7,GRID!$A$47:$A$57,0),MATCH(1,($U$2=GRID!$B$31:$BI$31)*(КАЛЕНДАРЬ!$BO13=GRID!$B$33:$BI$33), 0)),
ROUNDUP(INDEX(GRID!$B$47:$BI$57,MATCH(C$7,GRID!$A$47:$A$57,0),MATCH(1,($U$2=GRID!$B$31:$BI$31)*(КАЛЕНДАРЬ!$BO13=GRID!$B$33:$BI$33),0))*(1-GRID!$B$69),0))</f>
        <v>17100</v>
      </c>
      <c r="E649" s="47" cm="1">
        <f t="array" ref="E649">IF($I$2="Открытый тариф",
INDEX(GRID!$B$34:$BI$44,MATCH(E$7,GRID!$A$34:$A$44,0),MATCH(1,($U$2=GRID!$B$31:$BI$31)*(КАЛЕНДАРЬ!$BO13=GRID!$B$33:$BI$33), 0)),
ROUNDUP(INDEX(GRID!$B$34:$BI$44,MATCH(E$7,GRID!$A$34:$A$44,0),MATCH(1,($U$2=GRID!$B$31:$BI$31)*(КАЛЕНДАРЬ!$BO13=GRID!$B$33:$BI$33),0))*(1-GRID!$B$69),0))</f>
        <v>18800</v>
      </c>
      <c r="F649" s="47" cm="1">
        <f t="array" ref="F649">IF($I$2="Открытый тариф",
INDEX(GRID!$B$47:$BI$57,MATCH(E$7,GRID!$A$47:$A$57,0),MATCH(1,($U$2=GRID!$B$31:$BI$31)*(КАЛЕНДАРЬ!$BO13=GRID!$B$33:$BI$33), 0)),
ROUNDUP(INDEX(GRID!$B$47:$BI$57,MATCH(E$7,GRID!$A$47:$A$57,0),MATCH(1,($U$2=GRID!$B$31:$BI$31)*(КАЛЕНДАРЬ!$BO13=GRID!$B$33:$BI$33),0))*(1-GRID!$B$69),0))</f>
        <v>18800</v>
      </c>
      <c r="G649" s="47" cm="1">
        <f t="array" ref="G649">IF($I$2="Открытый тариф",
INDEX(GRID!$B$34:$BI$44,MATCH(G$7,GRID!$A$34:$A$44,0),MATCH(1,($U$2=GRID!$B$31:$BI$31)*(КАЛЕНДАРЬ!$BO13=GRID!$B$33:$BI$33), 0)),
ROUNDUP(INDEX(GRID!$B$34:$BI$44,MATCH(G$7,GRID!$A$34:$A$44,0),MATCH(1,($U$2=GRID!$B$31:$BI$31)*(КАЛЕНДАРЬ!$BO13=GRID!$B$33:$BI$33),0))*(1-GRID!$B$69),0))</f>
        <v>19800</v>
      </c>
      <c r="H649" s="47" cm="1">
        <f t="array" ref="H649">IF($I$2="Открытый тариф",
INDEX(GRID!$B$47:$BI$57,MATCH(G$7,GRID!$A$47:$A$57,0),MATCH(1,($U$2=GRID!$B$31:$BI$31)*(КАЛЕНДАРЬ!$BO13=GRID!$B$33:$BI$33), 0)),
ROUNDUP(INDEX(GRID!$B$47:$BI$57,MATCH(G$7,GRID!$A$47:$A$57,0),MATCH(1,($U$2=GRID!$B$31:$BI$31)*(КАЛЕНДАРЬ!$BO13=GRID!$B$33:$BI$33),0))*(1-GRID!$B$69),0))</f>
        <v>19800</v>
      </c>
      <c r="I649" s="47" cm="1">
        <f t="array" ref="I649">IF($I$2="Открытый тариф",
INDEX(GRID!$B$34:$BI$44,MATCH(I$7,GRID!$A$34:$A$44,0),MATCH(1,($U$2=GRID!$B$31:$BI$31)*(КАЛЕНДАРЬ!$BO13=GRID!$B$33:$BI$33), 0)),
ROUNDUP(INDEX(GRID!$B$34:$BI$44,MATCH(I$7,GRID!$A$34:$A$44,0),MATCH(1,($U$2=GRID!$B$31:$BI$31)*(КАЛЕНДАРЬ!$BO13=GRID!$B$33:$BI$33),0))*(1-GRID!$B$69),0))</f>
        <v>21500</v>
      </c>
      <c r="J649" s="47" cm="1">
        <f t="array" ref="J649">IF($I$2="Открытый тариф",
INDEX(GRID!$B$47:$BI$57,MATCH(I$7,GRID!$A$47:$A$57,0),MATCH(1,($U$2=GRID!$B$31:$BI$31)*(КАЛЕНДАРЬ!$BO13=GRID!$B$33:$BI$33), 0)),
ROUNDUP(INDEX(GRID!$B$47:$BI$57,MATCH(I$7,GRID!$A$47:$A$57,0),MATCH(1,($U$2=GRID!$B$31:$BI$31)*(КАЛЕНДАРЬ!$BO13=GRID!$B$33:$BI$33),0))*(1-GRID!$B$69),0))</f>
        <v>21500</v>
      </c>
      <c r="K649" s="47" cm="1">
        <f t="array" ref="K649">IF($I$2="Открытый тариф",
INDEX(GRID!$B$34:$BI$44,MATCH(K$7,GRID!$A$34:$A$44,0),MATCH(1,($U$2=GRID!$B$31:$BI$31)*(КАЛЕНДАРЬ!$BO13=GRID!$B$33:$BI$33), 0)),
ROUNDUP(INDEX(GRID!$B$34:$BI$44,MATCH(K$7,GRID!$A$34:$A$44,0),MATCH(1,($U$2=GRID!$B$31:$BI$31)*(КАЛЕНДАРЬ!$BO13=GRID!$B$33:$BI$33),0))*(1-GRID!$B$69),0))</f>
        <v>22500</v>
      </c>
      <c r="L649" s="47" cm="1">
        <f t="array" ref="L649">IF($I$2="Открытый тариф",
INDEX(GRID!$B$47:$BI$57,MATCH(K$7,GRID!$A$47:$A$57,0),MATCH(1,($U$2=GRID!$B$31:$BI$31)*(КАЛЕНДАРЬ!$BO13=GRID!$B$33:$BI$33), 0)),
ROUNDUP(INDEX(GRID!$B$47:$BI$57,MATCH(K$7,GRID!$A$47:$A$57,0),MATCH(1,($U$2=GRID!$B$31:$BI$31)*(КАЛЕНДАРЬ!$BO13=GRID!$B$33:$BI$33),0))*(1-GRID!$B$69),0))</f>
        <v>22500</v>
      </c>
      <c r="M649" s="47" cm="1">
        <f t="array" ref="M649">IF($I$2="Открытый тариф",
INDEX(GRID!$B$34:$BI$44,MATCH(M$7,GRID!$A$34:$A$44,0),MATCH(1,($U$2=GRID!$B$31:$BI$31)*(КАЛЕНДАРЬ!$BO13=GRID!$B$33:$BI$33), 0)),
ROUNDUP(INDEX(GRID!$B$34:$BI$44,MATCH(M$7,GRID!$A$34:$A$44,0),MATCH(1,($U$2=GRID!$B$31:$BI$31)*(КАЛЕНДАРЬ!$BO13=GRID!$B$33:$BI$33),0))*(1-GRID!$B$69),0))</f>
        <v>24200</v>
      </c>
      <c r="N649" s="47" cm="1">
        <f t="array" ref="N649">IF($I$2="Открытый тариф",
INDEX(GRID!$B$47:$BI$57,MATCH(M$7,GRID!$A$47:$A$57,0),MATCH(1,($U$2=GRID!$B$31:$BI$31)*(КАЛЕНДАРЬ!$BO13=GRID!$B$33:$BI$33), 0)),
ROUNDUP(INDEX(GRID!$B$47:$BI$57,MATCH(M$7,GRID!$A$47:$A$57,0),MATCH(1,($U$2=GRID!$B$31:$BI$31)*(КАЛЕНДАРЬ!$BO13=GRID!$B$33:$BI$33),0))*(1-GRID!$B$69),0))</f>
        <v>24200</v>
      </c>
      <c r="O649" s="49" t="s">
        <v>101</v>
      </c>
      <c r="P649" s="49" t="s">
        <v>101</v>
      </c>
      <c r="Q649" s="49" t="s">
        <v>101</v>
      </c>
      <c r="R649" s="49" t="s">
        <v>101</v>
      </c>
      <c r="S649" s="49" t="s">
        <v>101</v>
      </c>
      <c r="T649" s="49" t="s">
        <v>101</v>
      </c>
      <c r="U649" s="49" t="s">
        <v>101</v>
      </c>
      <c r="V649" s="49" t="s">
        <v>101</v>
      </c>
      <c r="W649" s="49" t="s">
        <v>101</v>
      </c>
      <c r="X649" s="49" t="s">
        <v>101</v>
      </c>
      <c r="Y649" s="199"/>
    </row>
    <row r="650" spans="1:25" x14ac:dyDescent="0.2">
      <c r="A650" s="117" t="s">
        <v>42</v>
      </c>
      <c r="B650" s="117">
        <v>11</v>
      </c>
      <c r="C650" s="47" cm="1">
        <f t="array" ref="C650">IF($I$2="Открытый тариф",
INDEX(GRID!$B$34:$BI$44,MATCH(C$7,GRID!$A$34:$A$44,0),MATCH(1,($U$2=GRID!$B$31:$BI$31)*(КАЛЕНДАРЬ!$BO14=GRID!$B$33:$BI$33), 0)),
ROUNDUP(INDEX(GRID!$B$34:$BI$44,MATCH(C$7,GRID!$A$34:$A$44,0),MATCH(1,($U$2=GRID!$B$31:$BI$31)*(КАЛЕНДАРЬ!$BO14=GRID!$B$33:$BI$33),0))*(1-GRID!$B$69),0))</f>
        <v>15900</v>
      </c>
      <c r="D650" s="47" cm="1">
        <f t="array" ref="D650">IF($I$2="Открытый тариф",
INDEX(GRID!$B$47:$BI$57,MATCH(C$7,GRID!$A$47:$A$57,0),MATCH(1,($U$2=GRID!$B$31:$BI$31)*(КАЛЕНДАРЬ!$BO14=GRID!$B$33:$BI$33), 0)),
ROUNDUP(INDEX(GRID!$B$47:$BI$57,MATCH(C$7,GRID!$A$47:$A$57,0),MATCH(1,($U$2=GRID!$B$31:$BI$31)*(КАЛЕНДАРЬ!$BO14=GRID!$B$33:$BI$33),0))*(1-GRID!$B$69),0))</f>
        <v>15900</v>
      </c>
      <c r="E650" s="47" cm="1">
        <f t="array" ref="E650">IF($I$2="Открытый тариф",
INDEX(GRID!$B$34:$BI$44,MATCH(E$7,GRID!$A$34:$A$44,0),MATCH(1,($U$2=GRID!$B$31:$BI$31)*(КАЛЕНДАРЬ!$BO14=GRID!$B$33:$BI$33), 0)),
ROUNDUP(INDEX(GRID!$B$34:$BI$44,MATCH(E$7,GRID!$A$34:$A$44,0),MATCH(1,($U$2=GRID!$B$31:$BI$31)*(КАЛЕНДАРЬ!$BO14=GRID!$B$33:$BI$33),0))*(1-GRID!$B$69),0))</f>
        <v>17600</v>
      </c>
      <c r="F650" s="47" cm="1">
        <f t="array" ref="F650">IF($I$2="Открытый тариф",
INDEX(GRID!$B$47:$BI$57,MATCH(E$7,GRID!$A$47:$A$57,0),MATCH(1,($U$2=GRID!$B$31:$BI$31)*(КАЛЕНДАРЬ!$BO14=GRID!$B$33:$BI$33), 0)),
ROUNDUP(INDEX(GRID!$B$47:$BI$57,MATCH(E$7,GRID!$A$47:$A$57,0),MATCH(1,($U$2=GRID!$B$31:$BI$31)*(КАЛЕНДАРЬ!$BO14=GRID!$B$33:$BI$33),0))*(1-GRID!$B$69),0))</f>
        <v>17600</v>
      </c>
      <c r="G650" s="47" cm="1">
        <f t="array" ref="G650">IF($I$2="Открытый тариф",
INDEX(GRID!$B$34:$BI$44,MATCH(G$7,GRID!$A$34:$A$44,0),MATCH(1,($U$2=GRID!$B$31:$BI$31)*(КАЛЕНДАРЬ!$BO14=GRID!$B$33:$BI$33), 0)),
ROUNDUP(INDEX(GRID!$B$34:$BI$44,MATCH(G$7,GRID!$A$34:$A$44,0),MATCH(1,($U$2=GRID!$B$31:$BI$31)*(КАЛЕНДАРЬ!$BO14=GRID!$B$33:$BI$33),0))*(1-GRID!$B$69),0))</f>
        <v>18500</v>
      </c>
      <c r="H650" s="47" cm="1">
        <f t="array" ref="H650">IF($I$2="Открытый тариф",
INDEX(GRID!$B$47:$BI$57,MATCH(G$7,GRID!$A$47:$A$57,0),MATCH(1,($U$2=GRID!$B$31:$BI$31)*(КАЛЕНДАРЬ!$BO14=GRID!$B$33:$BI$33), 0)),
ROUNDUP(INDEX(GRID!$B$47:$BI$57,MATCH(G$7,GRID!$A$47:$A$57,0),MATCH(1,($U$2=GRID!$B$31:$BI$31)*(КАЛЕНДАРЬ!$BO14=GRID!$B$33:$BI$33),0))*(1-GRID!$B$69),0))</f>
        <v>18500</v>
      </c>
      <c r="I650" s="47" cm="1">
        <f t="array" ref="I650">IF($I$2="Открытый тариф",
INDEX(GRID!$B$34:$BI$44,MATCH(I$7,GRID!$A$34:$A$44,0),MATCH(1,($U$2=GRID!$B$31:$BI$31)*(КАЛЕНДАРЬ!$BO14=GRID!$B$33:$BI$33), 0)),
ROUNDUP(INDEX(GRID!$B$34:$BI$44,MATCH(I$7,GRID!$A$34:$A$44,0),MATCH(1,($U$2=GRID!$B$31:$BI$31)*(КАЛЕНДАРЬ!$BO14=GRID!$B$33:$BI$33),0))*(1-GRID!$B$69),0))</f>
        <v>20200</v>
      </c>
      <c r="J650" s="47" cm="1">
        <f t="array" ref="J650">IF($I$2="Открытый тариф",
INDEX(GRID!$B$47:$BI$57,MATCH(I$7,GRID!$A$47:$A$57,0),MATCH(1,($U$2=GRID!$B$31:$BI$31)*(КАЛЕНДАРЬ!$BO14=GRID!$B$33:$BI$33), 0)),
ROUNDUP(INDEX(GRID!$B$47:$BI$57,MATCH(I$7,GRID!$A$47:$A$57,0),MATCH(1,($U$2=GRID!$B$31:$BI$31)*(КАЛЕНДАРЬ!$BO14=GRID!$B$33:$BI$33),0))*(1-GRID!$B$69),0))</f>
        <v>20200</v>
      </c>
      <c r="K650" s="47" cm="1">
        <f t="array" ref="K650">IF($I$2="Открытый тариф",
INDEX(GRID!$B$34:$BI$44,MATCH(K$7,GRID!$A$34:$A$44,0),MATCH(1,($U$2=GRID!$B$31:$BI$31)*(КАЛЕНДАРЬ!$BO14=GRID!$B$33:$BI$33), 0)),
ROUNDUP(INDEX(GRID!$B$34:$BI$44,MATCH(K$7,GRID!$A$34:$A$44,0),MATCH(1,($U$2=GRID!$B$31:$BI$31)*(КАЛЕНДАРЬ!$BO14=GRID!$B$33:$BI$33),0))*(1-GRID!$B$69),0))</f>
        <v>21100</v>
      </c>
      <c r="L650" s="47" cm="1">
        <f t="array" ref="L650">IF($I$2="Открытый тариф",
INDEX(GRID!$B$47:$BI$57,MATCH(K$7,GRID!$A$47:$A$57,0),MATCH(1,($U$2=GRID!$B$31:$BI$31)*(КАЛЕНДАРЬ!$BO14=GRID!$B$33:$BI$33), 0)),
ROUNDUP(INDEX(GRID!$B$47:$BI$57,MATCH(K$7,GRID!$A$47:$A$57,0),MATCH(1,($U$2=GRID!$B$31:$BI$31)*(КАЛЕНДАРЬ!$BO14=GRID!$B$33:$BI$33),0))*(1-GRID!$B$69),0))</f>
        <v>21100</v>
      </c>
      <c r="M650" s="47" cm="1">
        <f t="array" ref="M650">IF($I$2="Открытый тариф",
INDEX(GRID!$B$34:$BI$44,MATCH(M$7,GRID!$A$34:$A$44,0),MATCH(1,($U$2=GRID!$B$31:$BI$31)*(КАЛЕНДАРЬ!$BO14=GRID!$B$33:$BI$33), 0)),
ROUNDUP(INDEX(GRID!$B$34:$BI$44,MATCH(M$7,GRID!$A$34:$A$44,0),MATCH(1,($U$2=GRID!$B$31:$BI$31)*(КАЛЕНДАРЬ!$BO14=GRID!$B$33:$BI$33),0))*(1-GRID!$B$69),0))</f>
        <v>22800</v>
      </c>
      <c r="N650" s="47" cm="1">
        <f t="array" ref="N650">IF($I$2="Открытый тариф",
INDEX(GRID!$B$47:$BI$57,MATCH(M$7,GRID!$A$47:$A$57,0),MATCH(1,($U$2=GRID!$B$31:$BI$31)*(КАЛЕНДАРЬ!$BO14=GRID!$B$33:$BI$33), 0)),
ROUNDUP(INDEX(GRID!$B$47:$BI$57,MATCH(M$7,GRID!$A$47:$A$57,0),MATCH(1,($U$2=GRID!$B$31:$BI$31)*(КАЛЕНДАРЬ!$BO14=GRID!$B$33:$BI$33),0))*(1-GRID!$B$69),0))</f>
        <v>22800</v>
      </c>
      <c r="O650" s="49" t="s">
        <v>101</v>
      </c>
      <c r="P650" s="49" t="s">
        <v>101</v>
      </c>
      <c r="Q650" s="49" t="s">
        <v>101</v>
      </c>
      <c r="R650" s="49" t="s">
        <v>101</v>
      </c>
      <c r="S650" s="49" t="s">
        <v>101</v>
      </c>
      <c r="T650" s="49" t="s">
        <v>101</v>
      </c>
      <c r="U650" s="49" t="s">
        <v>101</v>
      </c>
      <c r="V650" s="49" t="s">
        <v>101</v>
      </c>
      <c r="W650" s="49" t="s">
        <v>101</v>
      </c>
      <c r="X650" s="49" t="s">
        <v>101</v>
      </c>
      <c r="Y650" s="199"/>
    </row>
    <row r="651" spans="1:25" x14ac:dyDescent="0.2">
      <c r="A651" s="117" t="s">
        <v>43</v>
      </c>
      <c r="B651" s="117">
        <v>12</v>
      </c>
      <c r="C651" s="47" cm="1">
        <f t="array" ref="C651">IF($I$2="Открытый тариф",
INDEX(GRID!$B$34:$BI$44,MATCH(C$7,GRID!$A$34:$A$44,0),MATCH(1,($U$2=GRID!$B$31:$BI$31)*(КАЛЕНДАРЬ!$BO15=GRID!$B$33:$BI$33), 0)),
ROUNDUP(INDEX(GRID!$B$34:$BI$44,MATCH(C$7,GRID!$A$34:$A$44,0),MATCH(1,($U$2=GRID!$B$31:$BI$31)*(КАЛЕНДАРЬ!$BO15=GRID!$B$33:$BI$33),0))*(1-GRID!$B$69),0))</f>
        <v>15900</v>
      </c>
      <c r="D651" s="47" cm="1">
        <f t="array" ref="D651">IF($I$2="Открытый тариф",
INDEX(GRID!$B$47:$BI$57,MATCH(C$7,GRID!$A$47:$A$57,0),MATCH(1,($U$2=GRID!$B$31:$BI$31)*(КАЛЕНДАРЬ!$BO15=GRID!$B$33:$BI$33), 0)),
ROUNDUP(INDEX(GRID!$B$47:$BI$57,MATCH(C$7,GRID!$A$47:$A$57,0),MATCH(1,($U$2=GRID!$B$31:$BI$31)*(КАЛЕНДАРЬ!$BO15=GRID!$B$33:$BI$33),0))*(1-GRID!$B$69),0))</f>
        <v>15900</v>
      </c>
      <c r="E651" s="47" cm="1">
        <f t="array" ref="E651">IF($I$2="Открытый тариф",
INDEX(GRID!$B$34:$BI$44,MATCH(E$7,GRID!$A$34:$A$44,0),MATCH(1,($U$2=GRID!$B$31:$BI$31)*(КАЛЕНДАРЬ!$BO15=GRID!$B$33:$BI$33), 0)),
ROUNDUP(INDEX(GRID!$B$34:$BI$44,MATCH(E$7,GRID!$A$34:$A$44,0),MATCH(1,($U$2=GRID!$B$31:$BI$31)*(КАЛЕНДАРЬ!$BO15=GRID!$B$33:$BI$33),0))*(1-GRID!$B$69),0))</f>
        <v>17600</v>
      </c>
      <c r="F651" s="47" cm="1">
        <f t="array" ref="F651">IF($I$2="Открытый тариф",
INDEX(GRID!$B$47:$BI$57,MATCH(E$7,GRID!$A$47:$A$57,0),MATCH(1,($U$2=GRID!$B$31:$BI$31)*(КАЛЕНДАРЬ!$BO15=GRID!$B$33:$BI$33), 0)),
ROUNDUP(INDEX(GRID!$B$47:$BI$57,MATCH(E$7,GRID!$A$47:$A$57,0),MATCH(1,($U$2=GRID!$B$31:$BI$31)*(КАЛЕНДАРЬ!$BO15=GRID!$B$33:$BI$33),0))*(1-GRID!$B$69),0))</f>
        <v>17600</v>
      </c>
      <c r="G651" s="47" cm="1">
        <f t="array" ref="G651">IF($I$2="Открытый тариф",
INDEX(GRID!$B$34:$BI$44,MATCH(G$7,GRID!$A$34:$A$44,0),MATCH(1,($U$2=GRID!$B$31:$BI$31)*(КАЛЕНДАРЬ!$BO15=GRID!$B$33:$BI$33), 0)),
ROUNDUP(INDEX(GRID!$B$34:$BI$44,MATCH(G$7,GRID!$A$34:$A$44,0),MATCH(1,($U$2=GRID!$B$31:$BI$31)*(КАЛЕНДАРЬ!$BO15=GRID!$B$33:$BI$33),0))*(1-GRID!$B$69),0))</f>
        <v>18500</v>
      </c>
      <c r="H651" s="47" cm="1">
        <f t="array" ref="H651">IF($I$2="Открытый тариф",
INDEX(GRID!$B$47:$BI$57,MATCH(G$7,GRID!$A$47:$A$57,0),MATCH(1,($U$2=GRID!$B$31:$BI$31)*(КАЛЕНДАРЬ!$BO15=GRID!$B$33:$BI$33), 0)),
ROUNDUP(INDEX(GRID!$B$47:$BI$57,MATCH(G$7,GRID!$A$47:$A$57,0),MATCH(1,($U$2=GRID!$B$31:$BI$31)*(КАЛЕНДАРЬ!$BO15=GRID!$B$33:$BI$33),0))*(1-GRID!$B$69),0))</f>
        <v>18500</v>
      </c>
      <c r="I651" s="47" cm="1">
        <f t="array" ref="I651">IF($I$2="Открытый тариф",
INDEX(GRID!$B$34:$BI$44,MATCH(I$7,GRID!$A$34:$A$44,0),MATCH(1,($U$2=GRID!$B$31:$BI$31)*(КАЛЕНДАРЬ!$BO15=GRID!$B$33:$BI$33), 0)),
ROUNDUP(INDEX(GRID!$B$34:$BI$44,MATCH(I$7,GRID!$A$34:$A$44,0),MATCH(1,($U$2=GRID!$B$31:$BI$31)*(КАЛЕНДАРЬ!$BO15=GRID!$B$33:$BI$33),0))*(1-GRID!$B$69),0))</f>
        <v>20200</v>
      </c>
      <c r="J651" s="47" cm="1">
        <f t="array" ref="J651">IF($I$2="Открытый тариф",
INDEX(GRID!$B$47:$BI$57,MATCH(I$7,GRID!$A$47:$A$57,0),MATCH(1,($U$2=GRID!$B$31:$BI$31)*(КАЛЕНДАРЬ!$BO15=GRID!$B$33:$BI$33), 0)),
ROUNDUP(INDEX(GRID!$B$47:$BI$57,MATCH(I$7,GRID!$A$47:$A$57,0),MATCH(1,($U$2=GRID!$B$31:$BI$31)*(КАЛЕНДАРЬ!$BO15=GRID!$B$33:$BI$33),0))*(1-GRID!$B$69),0))</f>
        <v>20200</v>
      </c>
      <c r="K651" s="47" cm="1">
        <f t="array" ref="K651">IF($I$2="Открытый тариф",
INDEX(GRID!$B$34:$BI$44,MATCH(K$7,GRID!$A$34:$A$44,0),MATCH(1,($U$2=GRID!$B$31:$BI$31)*(КАЛЕНДАРЬ!$BO15=GRID!$B$33:$BI$33), 0)),
ROUNDUP(INDEX(GRID!$B$34:$BI$44,MATCH(K$7,GRID!$A$34:$A$44,0),MATCH(1,($U$2=GRID!$B$31:$BI$31)*(КАЛЕНДАРЬ!$BO15=GRID!$B$33:$BI$33),0))*(1-GRID!$B$69),0))</f>
        <v>21100</v>
      </c>
      <c r="L651" s="47" cm="1">
        <f t="array" ref="L651">IF($I$2="Открытый тариф",
INDEX(GRID!$B$47:$BI$57,MATCH(K$7,GRID!$A$47:$A$57,0),MATCH(1,($U$2=GRID!$B$31:$BI$31)*(КАЛЕНДАРЬ!$BO15=GRID!$B$33:$BI$33), 0)),
ROUNDUP(INDEX(GRID!$B$47:$BI$57,MATCH(K$7,GRID!$A$47:$A$57,0),MATCH(1,($U$2=GRID!$B$31:$BI$31)*(КАЛЕНДАРЬ!$BO15=GRID!$B$33:$BI$33),0))*(1-GRID!$B$69),0))</f>
        <v>21100</v>
      </c>
      <c r="M651" s="47" cm="1">
        <f t="array" ref="M651">IF($I$2="Открытый тариф",
INDEX(GRID!$B$34:$BI$44,MATCH(M$7,GRID!$A$34:$A$44,0),MATCH(1,($U$2=GRID!$B$31:$BI$31)*(КАЛЕНДАРЬ!$BO15=GRID!$B$33:$BI$33), 0)),
ROUNDUP(INDEX(GRID!$B$34:$BI$44,MATCH(M$7,GRID!$A$34:$A$44,0),MATCH(1,($U$2=GRID!$B$31:$BI$31)*(КАЛЕНДАРЬ!$BO15=GRID!$B$33:$BI$33),0))*(1-GRID!$B$69),0))</f>
        <v>22800</v>
      </c>
      <c r="N651" s="47" cm="1">
        <f t="array" ref="N651">IF($I$2="Открытый тариф",
INDEX(GRID!$B$47:$BI$57,MATCH(M$7,GRID!$A$47:$A$57,0),MATCH(1,($U$2=GRID!$B$31:$BI$31)*(КАЛЕНДАРЬ!$BO15=GRID!$B$33:$BI$33), 0)),
ROUNDUP(INDEX(GRID!$B$47:$BI$57,MATCH(M$7,GRID!$A$47:$A$57,0),MATCH(1,($U$2=GRID!$B$31:$BI$31)*(КАЛЕНДАРЬ!$BO15=GRID!$B$33:$BI$33),0))*(1-GRID!$B$69),0))</f>
        <v>22800</v>
      </c>
      <c r="O651" s="49" t="s">
        <v>101</v>
      </c>
      <c r="P651" s="49" t="s">
        <v>101</v>
      </c>
      <c r="Q651" s="49" t="s">
        <v>101</v>
      </c>
      <c r="R651" s="49" t="s">
        <v>101</v>
      </c>
      <c r="S651" s="49" t="s">
        <v>101</v>
      </c>
      <c r="T651" s="49" t="s">
        <v>101</v>
      </c>
      <c r="U651" s="49" t="s">
        <v>101</v>
      </c>
      <c r="V651" s="49" t="s">
        <v>101</v>
      </c>
      <c r="W651" s="49" t="s">
        <v>101</v>
      </c>
      <c r="X651" s="49" t="s">
        <v>101</v>
      </c>
      <c r="Y651" s="199"/>
    </row>
    <row r="652" spans="1:25" x14ac:dyDescent="0.2">
      <c r="A652" s="117" t="s">
        <v>44</v>
      </c>
      <c r="B652" s="117">
        <v>13</v>
      </c>
      <c r="C652" s="47" cm="1">
        <f t="array" ref="C652">IF($I$2="Открытый тариф",
INDEX(GRID!$B$34:$BI$44,MATCH(C$7,GRID!$A$34:$A$44,0),MATCH(1,($U$2=GRID!$B$31:$BI$31)*(КАЛЕНДАРЬ!$BO16=GRID!$B$33:$BI$33), 0)),
ROUNDUP(INDEX(GRID!$B$34:$BI$44,MATCH(C$7,GRID!$A$34:$A$44,0),MATCH(1,($U$2=GRID!$B$31:$BI$31)*(КАЛЕНДАРЬ!$BO16=GRID!$B$33:$BI$33),0))*(1-GRID!$B$69),0))</f>
        <v>15900</v>
      </c>
      <c r="D652" s="47" cm="1">
        <f t="array" ref="D652">IF($I$2="Открытый тариф",
INDEX(GRID!$B$47:$BI$57,MATCH(C$7,GRID!$A$47:$A$57,0),MATCH(1,($U$2=GRID!$B$31:$BI$31)*(КАЛЕНДАРЬ!$BO16=GRID!$B$33:$BI$33), 0)),
ROUNDUP(INDEX(GRID!$B$47:$BI$57,MATCH(C$7,GRID!$A$47:$A$57,0),MATCH(1,($U$2=GRID!$B$31:$BI$31)*(КАЛЕНДАРЬ!$BO16=GRID!$B$33:$BI$33),0))*(1-GRID!$B$69),0))</f>
        <v>15900</v>
      </c>
      <c r="E652" s="47" cm="1">
        <f t="array" ref="E652">IF($I$2="Открытый тариф",
INDEX(GRID!$B$34:$BI$44,MATCH(E$7,GRID!$A$34:$A$44,0),MATCH(1,($U$2=GRID!$B$31:$BI$31)*(КАЛЕНДАРЬ!$BO16=GRID!$B$33:$BI$33), 0)),
ROUNDUP(INDEX(GRID!$B$34:$BI$44,MATCH(E$7,GRID!$A$34:$A$44,0),MATCH(1,($U$2=GRID!$B$31:$BI$31)*(КАЛЕНДАРЬ!$BO16=GRID!$B$33:$BI$33),0))*(1-GRID!$B$69),0))</f>
        <v>17600</v>
      </c>
      <c r="F652" s="47" cm="1">
        <f t="array" ref="F652">IF($I$2="Открытый тариф",
INDEX(GRID!$B$47:$BI$57,MATCH(E$7,GRID!$A$47:$A$57,0),MATCH(1,($U$2=GRID!$B$31:$BI$31)*(КАЛЕНДАРЬ!$BO16=GRID!$B$33:$BI$33), 0)),
ROUNDUP(INDEX(GRID!$B$47:$BI$57,MATCH(E$7,GRID!$A$47:$A$57,0),MATCH(1,($U$2=GRID!$B$31:$BI$31)*(КАЛЕНДАРЬ!$BO16=GRID!$B$33:$BI$33),0))*(1-GRID!$B$69),0))</f>
        <v>17600</v>
      </c>
      <c r="G652" s="47" cm="1">
        <f t="array" ref="G652">IF($I$2="Открытый тариф",
INDEX(GRID!$B$34:$BI$44,MATCH(G$7,GRID!$A$34:$A$44,0),MATCH(1,($U$2=GRID!$B$31:$BI$31)*(КАЛЕНДАРЬ!$BO16=GRID!$B$33:$BI$33), 0)),
ROUNDUP(INDEX(GRID!$B$34:$BI$44,MATCH(G$7,GRID!$A$34:$A$44,0),MATCH(1,($U$2=GRID!$B$31:$BI$31)*(КАЛЕНДАРЬ!$BO16=GRID!$B$33:$BI$33),0))*(1-GRID!$B$69),0))</f>
        <v>18500</v>
      </c>
      <c r="H652" s="47" cm="1">
        <f t="array" ref="H652">IF($I$2="Открытый тариф",
INDEX(GRID!$B$47:$BI$57,MATCH(G$7,GRID!$A$47:$A$57,0),MATCH(1,($U$2=GRID!$B$31:$BI$31)*(КАЛЕНДАРЬ!$BO16=GRID!$B$33:$BI$33), 0)),
ROUNDUP(INDEX(GRID!$B$47:$BI$57,MATCH(G$7,GRID!$A$47:$A$57,0),MATCH(1,($U$2=GRID!$B$31:$BI$31)*(КАЛЕНДАРЬ!$BO16=GRID!$B$33:$BI$33),0))*(1-GRID!$B$69),0))</f>
        <v>18500</v>
      </c>
      <c r="I652" s="47" cm="1">
        <f t="array" ref="I652">IF($I$2="Открытый тариф",
INDEX(GRID!$B$34:$BI$44,MATCH(I$7,GRID!$A$34:$A$44,0),MATCH(1,($U$2=GRID!$B$31:$BI$31)*(КАЛЕНДАРЬ!$BO16=GRID!$B$33:$BI$33), 0)),
ROUNDUP(INDEX(GRID!$B$34:$BI$44,MATCH(I$7,GRID!$A$34:$A$44,0),MATCH(1,($U$2=GRID!$B$31:$BI$31)*(КАЛЕНДАРЬ!$BO16=GRID!$B$33:$BI$33),0))*(1-GRID!$B$69),0))</f>
        <v>20200</v>
      </c>
      <c r="J652" s="47" cm="1">
        <f t="array" ref="J652">IF($I$2="Открытый тариф",
INDEX(GRID!$B$47:$BI$57,MATCH(I$7,GRID!$A$47:$A$57,0),MATCH(1,($U$2=GRID!$B$31:$BI$31)*(КАЛЕНДАРЬ!$BO16=GRID!$B$33:$BI$33), 0)),
ROUNDUP(INDEX(GRID!$B$47:$BI$57,MATCH(I$7,GRID!$A$47:$A$57,0),MATCH(1,($U$2=GRID!$B$31:$BI$31)*(КАЛЕНДАРЬ!$BO16=GRID!$B$33:$BI$33),0))*(1-GRID!$B$69),0))</f>
        <v>20200</v>
      </c>
      <c r="K652" s="47" cm="1">
        <f t="array" ref="K652">IF($I$2="Открытый тариф",
INDEX(GRID!$B$34:$BI$44,MATCH(K$7,GRID!$A$34:$A$44,0),MATCH(1,($U$2=GRID!$B$31:$BI$31)*(КАЛЕНДАРЬ!$BO16=GRID!$B$33:$BI$33), 0)),
ROUNDUP(INDEX(GRID!$B$34:$BI$44,MATCH(K$7,GRID!$A$34:$A$44,0),MATCH(1,($U$2=GRID!$B$31:$BI$31)*(КАЛЕНДАРЬ!$BO16=GRID!$B$33:$BI$33),0))*(1-GRID!$B$69),0))</f>
        <v>21100</v>
      </c>
      <c r="L652" s="47" cm="1">
        <f t="array" ref="L652">IF($I$2="Открытый тариф",
INDEX(GRID!$B$47:$BI$57,MATCH(K$7,GRID!$A$47:$A$57,0),MATCH(1,($U$2=GRID!$B$31:$BI$31)*(КАЛЕНДАРЬ!$BO16=GRID!$B$33:$BI$33), 0)),
ROUNDUP(INDEX(GRID!$B$47:$BI$57,MATCH(K$7,GRID!$A$47:$A$57,0),MATCH(1,($U$2=GRID!$B$31:$BI$31)*(КАЛЕНДАРЬ!$BO16=GRID!$B$33:$BI$33),0))*(1-GRID!$B$69),0))</f>
        <v>21100</v>
      </c>
      <c r="M652" s="47" cm="1">
        <f t="array" ref="M652">IF($I$2="Открытый тариф",
INDEX(GRID!$B$34:$BI$44,MATCH(M$7,GRID!$A$34:$A$44,0),MATCH(1,($U$2=GRID!$B$31:$BI$31)*(КАЛЕНДАРЬ!$BO16=GRID!$B$33:$BI$33), 0)),
ROUNDUP(INDEX(GRID!$B$34:$BI$44,MATCH(M$7,GRID!$A$34:$A$44,0),MATCH(1,($U$2=GRID!$B$31:$BI$31)*(КАЛЕНДАРЬ!$BO16=GRID!$B$33:$BI$33),0))*(1-GRID!$B$69),0))</f>
        <v>22800</v>
      </c>
      <c r="N652" s="47" cm="1">
        <f t="array" ref="N652">IF($I$2="Открытый тариф",
INDEX(GRID!$B$47:$BI$57,MATCH(M$7,GRID!$A$47:$A$57,0),MATCH(1,($U$2=GRID!$B$31:$BI$31)*(КАЛЕНДАРЬ!$BO16=GRID!$B$33:$BI$33), 0)),
ROUNDUP(INDEX(GRID!$B$47:$BI$57,MATCH(M$7,GRID!$A$47:$A$57,0),MATCH(1,($U$2=GRID!$B$31:$BI$31)*(КАЛЕНДАРЬ!$BO16=GRID!$B$33:$BI$33),0))*(1-GRID!$B$69),0))</f>
        <v>22800</v>
      </c>
      <c r="O652" s="49" t="s">
        <v>101</v>
      </c>
      <c r="P652" s="49" t="s">
        <v>101</v>
      </c>
      <c r="Q652" s="49" t="s">
        <v>101</v>
      </c>
      <c r="R652" s="49" t="s">
        <v>101</v>
      </c>
      <c r="S652" s="49" t="s">
        <v>101</v>
      </c>
      <c r="T652" s="49" t="s">
        <v>101</v>
      </c>
      <c r="U652" s="49" t="s">
        <v>101</v>
      </c>
      <c r="V652" s="49" t="s">
        <v>101</v>
      </c>
      <c r="W652" s="49" t="s">
        <v>101</v>
      </c>
      <c r="X652" s="49" t="s">
        <v>101</v>
      </c>
      <c r="Y652" s="199"/>
    </row>
    <row r="653" spans="1:25" x14ac:dyDescent="0.2">
      <c r="A653" s="117" t="s">
        <v>45</v>
      </c>
      <c r="B653" s="117">
        <v>14</v>
      </c>
      <c r="C653" s="47" cm="1">
        <f t="array" ref="C653">IF($I$2="Открытый тариф",
INDEX(GRID!$B$34:$BI$44,MATCH(C$7,GRID!$A$34:$A$44,0),MATCH(1,($U$2=GRID!$B$31:$BI$31)*(КАЛЕНДАРЬ!$BO17=GRID!$B$33:$BI$33), 0)),
ROUNDUP(INDEX(GRID!$B$34:$BI$44,MATCH(C$7,GRID!$A$34:$A$44,0),MATCH(1,($U$2=GRID!$B$31:$BI$31)*(КАЛЕНДАРЬ!$BO17=GRID!$B$33:$BI$33),0))*(1-GRID!$B$69),0))</f>
        <v>15900</v>
      </c>
      <c r="D653" s="47" cm="1">
        <f t="array" ref="D653">IF($I$2="Открытый тариф",
INDEX(GRID!$B$47:$BI$57,MATCH(C$7,GRID!$A$47:$A$57,0),MATCH(1,($U$2=GRID!$B$31:$BI$31)*(КАЛЕНДАРЬ!$BO17=GRID!$B$33:$BI$33), 0)),
ROUNDUP(INDEX(GRID!$B$47:$BI$57,MATCH(C$7,GRID!$A$47:$A$57,0),MATCH(1,($U$2=GRID!$B$31:$BI$31)*(КАЛЕНДАРЬ!$BO17=GRID!$B$33:$BI$33),0))*(1-GRID!$B$69),0))</f>
        <v>15900</v>
      </c>
      <c r="E653" s="47" cm="1">
        <f t="array" ref="E653">IF($I$2="Открытый тариф",
INDEX(GRID!$B$34:$BI$44,MATCH(E$7,GRID!$A$34:$A$44,0),MATCH(1,($U$2=GRID!$B$31:$BI$31)*(КАЛЕНДАРЬ!$BO17=GRID!$B$33:$BI$33), 0)),
ROUNDUP(INDEX(GRID!$B$34:$BI$44,MATCH(E$7,GRID!$A$34:$A$44,0),MATCH(1,($U$2=GRID!$B$31:$BI$31)*(КАЛЕНДАРЬ!$BO17=GRID!$B$33:$BI$33),0))*(1-GRID!$B$69),0))</f>
        <v>17600</v>
      </c>
      <c r="F653" s="47" cm="1">
        <f t="array" ref="F653">IF($I$2="Открытый тариф",
INDEX(GRID!$B$47:$BI$57,MATCH(E$7,GRID!$A$47:$A$57,0),MATCH(1,($U$2=GRID!$B$31:$BI$31)*(КАЛЕНДАРЬ!$BO17=GRID!$B$33:$BI$33), 0)),
ROUNDUP(INDEX(GRID!$B$47:$BI$57,MATCH(E$7,GRID!$A$47:$A$57,0),MATCH(1,($U$2=GRID!$B$31:$BI$31)*(КАЛЕНДАРЬ!$BO17=GRID!$B$33:$BI$33),0))*(1-GRID!$B$69),0))</f>
        <v>17600</v>
      </c>
      <c r="G653" s="47" cm="1">
        <f t="array" ref="G653">IF($I$2="Открытый тариф",
INDEX(GRID!$B$34:$BI$44,MATCH(G$7,GRID!$A$34:$A$44,0),MATCH(1,($U$2=GRID!$B$31:$BI$31)*(КАЛЕНДАРЬ!$BO17=GRID!$B$33:$BI$33), 0)),
ROUNDUP(INDEX(GRID!$B$34:$BI$44,MATCH(G$7,GRID!$A$34:$A$44,0),MATCH(1,($U$2=GRID!$B$31:$BI$31)*(КАЛЕНДАРЬ!$BO17=GRID!$B$33:$BI$33),0))*(1-GRID!$B$69),0))</f>
        <v>18500</v>
      </c>
      <c r="H653" s="47" cm="1">
        <f t="array" ref="H653">IF($I$2="Открытый тариф",
INDEX(GRID!$B$47:$BI$57,MATCH(G$7,GRID!$A$47:$A$57,0),MATCH(1,($U$2=GRID!$B$31:$BI$31)*(КАЛЕНДАРЬ!$BO17=GRID!$B$33:$BI$33), 0)),
ROUNDUP(INDEX(GRID!$B$47:$BI$57,MATCH(G$7,GRID!$A$47:$A$57,0),MATCH(1,($U$2=GRID!$B$31:$BI$31)*(КАЛЕНДАРЬ!$BO17=GRID!$B$33:$BI$33),0))*(1-GRID!$B$69),0))</f>
        <v>18500</v>
      </c>
      <c r="I653" s="47" cm="1">
        <f t="array" ref="I653">IF($I$2="Открытый тариф",
INDEX(GRID!$B$34:$BI$44,MATCH(I$7,GRID!$A$34:$A$44,0),MATCH(1,($U$2=GRID!$B$31:$BI$31)*(КАЛЕНДАРЬ!$BO17=GRID!$B$33:$BI$33), 0)),
ROUNDUP(INDEX(GRID!$B$34:$BI$44,MATCH(I$7,GRID!$A$34:$A$44,0),MATCH(1,($U$2=GRID!$B$31:$BI$31)*(КАЛЕНДАРЬ!$BO17=GRID!$B$33:$BI$33),0))*(1-GRID!$B$69),0))</f>
        <v>20200</v>
      </c>
      <c r="J653" s="47" cm="1">
        <f t="array" ref="J653">IF($I$2="Открытый тариф",
INDEX(GRID!$B$47:$BI$57,MATCH(I$7,GRID!$A$47:$A$57,0),MATCH(1,($U$2=GRID!$B$31:$BI$31)*(КАЛЕНДАРЬ!$BO17=GRID!$B$33:$BI$33), 0)),
ROUNDUP(INDEX(GRID!$B$47:$BI$57,MATCH(I$7,GRID!$A$47:$A$57,0),MATCH(1,($U$2=GRID!$B$31:$BI$31)*(КАЛЕНДАРЬ!$BO17=GRID!$B$33:$BI$33),0))*(1-GRID!$B$69),0))</f>
        <v>20200</v>
      </c>
      <c r="K653" s="47" cm="1">
        <f t="array" ref="K653">IF($I$2="Открытый тариф",
INDEX(GRID!$B$34:$BI$44,MATCH(K$7,GRID!$A$34:$A$44,0),MATCH(1,($U$2=GRID!$B$31:$BI$31)*(КАЛЕНДАРЬ!$BO17=GRID!$B$33:$BI$33), 0)),
ROUNDUP(INDEX(GRID!$B$34:$BI$44,MATCH(K$7,GRID!$A$34:$A$44,0),MATCH(1,($U$2=GRID!$B$31:$BI$31)*(КАЛЕНДАРЬ!$BO17=GRID!$B$33:$BI$33),0))*(1-GRID!$B$69),0))</f>
        <v>21100</v>
      </c>
      <c r="L653" s="47" cm="1">
        <f t="array" ref="L653">IF($I$2="Открытый тариф",
INDEX(GRID!$B$47:$BI$57,MATCH(K$7,GRID!$A$47:$A$57,0),MATCH(1,($U$2=GRID!$B$31:$BI$31)*(КАЛЕНДАРЬ!$BO17=GRID!$B$33:$BI$33), 0)),
ROUNDUP(INDEX(GRID!$B$47:$BI$57,MATCH(K$7,GRID!$A$47:$A$57,0),MATCH(1,($U$2=GRID!$B$31:$BI$31)*(КАЛЕНДАРЬ!$BO17=GRID!$B$33:$BI$33),0))*(1-GRID!$B$69),0))</f>
        <v>21100</v>
      </c>
      <c r="M653" s="47" cm="1">
        <f t="array" ref="M653">IF($I$2="Открытый тариф",
INDEX(GRID!$B$34:$BI$44,MATCH(M$7,GRID!$A$34:$A$44,0),MATCH(1,($U$2=GRID!$B$31:$BI$31)*(КАЛЕНДАРЬ!$BO17=GRID!$B$33:$BI$33), 0)),
ROUNDUP(INDEX(GRID!$B$34:$BI$44,MATCH(M$7,GRID!$A$34:$A$44,0),MATCH(1,($U$2=GRID!$B$31:$BI$31)*(КАЛЕНДАРЬ!$BO17=GRID!$B$33:$BI$33),0))*(1-GRID!$B$69),0))</f>
        <v>22800</v>
      </c>
      <c r="N653" s="47" cm="1">
        <f t="array" ref="N653">IF($I$2="Открытый тариф",
INDEX(GRID!$B$47:$BI$57,MATCH(M$7,GRID!$A$47:$A$57,0),MATCH(1,($U$2=GRID!$B$31:$BI$31)*(КАЛЕНДАРЬ!$BO17=GRID!$B$33:$BI$33), 0)),
ROUNDUP(INDEX(GRID!$B$47:$BI$57,MATCH(M$7,GRID!$A$47:$A$57,0),MATCH(1,($U$2=GRID!$B$31:$BI$31)*(КАЛЕНДАРЬ!$BO17=GRID!$B$33:$BI$33),0))*(1-GRID!$B$69),0))</f>
        <v>22800</v>
      </c>
      <c r="O653" s="49" t="s">
        <v>101</v>
      </c>
      <c r="P653" s="49" t="s">
        <v>101</v>
      </c>
      <c r="Q653" s="49" t="s">
        <v>101</v>
      </c>
      <c r="R653" s="49" t="s">
        <v>101</v>
      </c>
      <c r="S653" s="49" t="s">
        <v>101</v>
      </c>
      <c r="T653" s="49" t="s">
        <v>101</v>
      </c>
      <c r="U653" s="49" t="s">
        <v>101</v>
      </c>
      <c r="V653" s="49" t="s">
        <v>101</v>
      </c>
      <c r="W653" s="49" t="s">
        <v>101</v>
      </c>
      <c r="X653" s="49" t="s">
        <v>101</v>
      </c>
      <c r="Y653" s="199"/>
    </row>
    <row r="654" spans="1:25" x14ac:dyDescent="0.2">
      <c r="A654" s="117" t="s">
        <v>46</v>
      </c>
      <c r="B654" s="117">
        <v>15</v>
      </c>
      <c r="C654" s="47" cm="1">
        <f t="array" ref="C654">IF($I$2="Открытый тариф",
INDEX(GRID!$B$34:$BI$44,MATCH(C$7,GRID!$A$34:$A$44,0),MATCH(1,($U$2=GRID!$B$31:$BI$31)*(КАЛЕНДАРЬ!$BO18=GRID!$B$33:$BI$33), 0)),
ROUNDUP(INDEX(GRID!$B$34:$BI$44,MATCH(C$7,GRID!$A$34:$A$44,0),MATCH(1,($U$2=GRID!$B$31:$BI$31)*(КАЛЕНДАРЬ!$BO18=GRID!$B$33:$BI$33),0))*(1-GRID!$B$69),0))</f>
        <v>15900</v>
      </c>
      <c r="D654" s="47" cm="1">
        <f t="array" ref="D654">IF($I$2="Открытый тариф",
INDEX(GRID!$B$47:$BI$57,MATCH(C$7,GRID!$A$47:$A$57,0),MATCH(1,($U$2=GRID!$B$31:$BI$31)*(КАЛЕНДАРЬ!$BO18=GRID!$B$33:$BI$33), 0)),
ROUNDUP(INDEX(GRID!$B$47:$BI$57,MATCH(C$7,GRID!$A$47:$A$57,0),MATCH(1,($U$2=GRID!$B$31:$BI$31)*(КАЛЕНДАРЬ!$BO18=GRID!$B$33:$BI$33),0))*(1-GRID!$B$69),0))</f>
        <v>15900</v>
      </c>
      <c r="E654" s="47" cm="1">
        <f t="array" ref="E654">IF($I$2="Открытый тариф",
INDEX(GRID!$B$34:$BI$44,MATCH(E$7,GRID!$A$34:$A$44,0),MATCH(1,($U$2=GRID!$B$31:$BI$31)*(КАЛЕНДАРЬ!$BO18=GRID!$B$33:$BI$33), 0)),
ROUNDUP(INDEX(GRID!$B$34:$BI$44,MATCH(E$7,GRID!$A$34:$A$44,0),MATCH(1,($U$2=GRID!$B$31:$BI$31)*(КАЛЕНДАРЬ!$BO18=GRID!$B$33:$BI$33),0))*(1-GRID!$B$69),0))</f>
        <v>17600</v>
      </c>
      <c r="F654" s="47" cm="1">
        <f t="array" ref="F654">IF($I$2="Открытый тариф",
INDEX(GRID!$B$47:$BI$57,MATCH(E$7,GRID!$A$47:$A$57,0),MATCH(1,($U$2=GRID!$B$31:$BI$31)*(КАЛЕНДАРЬ!$BO18=GRID!$B$33:$BI$33), 0)),
ROUNDUP(INDEX(GRID!$B$47:$BI$57,MATCH(E$7,GRID!$A$47:$A$57,0),MATCH(1,($U$2=GRID!$B$31:$BI$31)*(КАЛЕНДАРЬ!$BO18=GRID!$B$33:$BI$33),0))*(1-GRID!$B$69),0))</f>
        <v>17600</v>
      </c>
      <c r="G654" s="47" cm="1">
        <f t="array" ref="G654">IF($I$2="Открытый тариф",
INDEX(GRID!$B$34:$BI$44,MATCH(G$7,GRID!$A$34:$A$44,0),MATCH(1,($U$2=GRID!$B$31:$BI$31)*(КАЛЕНДАРЬ!$BO18=GRID!$B$33:$BI$33), 0)),
ROUNDUP(INDEX(GRID!$B$34:$BI$44,MATCH(G$7,GRID!$A$34:$A$44,0),MATCH(1,($U$2=GRID!$B$31:$BI$31)*(КАЛЕНДАРЬ!$BO18=GRID!$B$33:$BI$33),0))*(1-GRID!$B$69),0))</f>
        <v>18500</v>
      </c>
      <c r="H654" s="47" cm="1">
        <f t="array" ref="H654">IF($I$2="Открытый тариф",
INDEX(GRID!$B$47:$BI$57,MATCH(G$7,GRID!$A$47:$A$57,0),MATCH(1,($U$2=GRID!$B$31:$BI$31)*(КАЛЕНДАРЬ!$BO18=GRID!$B$33:$BI$33), 0)),
ROUNDUP(INDEX(GRID!$B$47:$BI$57,MATCH(G$7,GRID!$A$47:$A$57,0),MATCH(1,($U$2=GRID!$B$31:$BI$31)*(КАЛЕНДАРЬ!$BO18=GRID!$B$33:$BI$33),0))*(1-GRID!$B$69),0))</f>
        <v>18500</v>
      </c>
      <c r="I654" s="47" cm="1">
        <f t="array" ref="I654">IF($I$2="Открытый тариф",
INDEX(GRID!$B$34:$BI$44,MATCH(I$7,GRID!$A$34:$A$44,0),MATCH(1,($U$2=GRID!$B$31:$BI$31)*(КАЛЕНДАРЬ!$BO18=GRID!$B$33:$BI$33), 0)),
ROUNDUP(INDEX(GRID!$B$34:$BI$44,MATCH(I$7,GRID!$A$34:$A$44,0),MATCH(1,($U$2=GRID!$B$31:$BI$31)*(КАЛЕНДАРЬ!$BO18=GRID!$B$33:$BI$33),0))*(1-GRID!$B$69),0))</f>
        <v>20200</v>
      </c>
      <c r="J654" s="47" cm="1">
        <f t="array" ref="J654">IF($I$2="Открытый тариф",
INDEX(GRID!$B$47:$BI$57,MATCH(I$7,GRID!$A$47:$A$57,0),MATCH(1,($U$2=GRID!$B$31:$BI$31)*(КАЛЕНДАРЬ!$BO18=GRID!$B$33:$BI$33), 0)),
ROUNDUP(INDEX(GRID!$B$47:$BI$57,MATCH(I$7,GRID!$A$47:$A$57,0),MATCH(1,($U$2=GRID!$B$31:$BI$31)*(КАЛЕНДАРЬ!$BO18=GRID!$B$33:$BI$33),0))*(1-GRID!$B$69),0))</f>
        <v>20200</v>
      </c>
      <c r="K654" s="47" cm="1">
        <f t="array" ref="K654">IF($I$2="Открытый тариф",
INDEX(GRID!$B$34:$BI$44,MATCH(K$7,GRID!$A$34:$A$44,0),MATCH(1,($U$2=GRID!$B$31:$BI$31)*(КАЛЕНДАРЬ!$BO18=GRID!$B$33:$BI$33), 0)),
ROUNDUP(INDEX(GRID!$B$34:$BI$44,MATCH(K$7,GRID!$A$34:$A$44,0),MATCH(1,($U$2=GRID!$B$31:$BI$31)*(КАЛЕНДАРЬ!$BO18=GRID!$B$33:$BI$33),0))*(1-GRID!$B$69),0))</f>
        <v>21100</v>
      </c>
      <c r="L654" s="47" cm="1">
        <f t="array" ref="L654">IF($I$2="Открытый тариф",
INDEX(GRID!$B$47:$BI$57,MATCH(K$7,GRID!$A$47:$A$57,0),MATCH(1,($U$2=GRID!$B$31:$BI$31)*(КАЛЕНДАРЬ!$BO18=GRID!$B$33:$BI$33), 0)),
ROUNDUP(INDEX(GRID!$B$47:$BI$57,MATCH(K$7,GRID!$A$47:$A$57,0),MATCH(1,($U$2=GRID!$B$31:$BI$31)*(КАЛЕНДАРЬ!$BO18=GRID!$B$33:$BI$33),0))*(1-GRID!$B$69),0))</f>
        <v>21100</v>
      </c>
      <c r="M654" s="47" cm="1">
        <f t="array" ref="M654">IF($I$2="Открытый тариф",
INDEX(GRID!$B$34:$BI$44,MATCH(M$7,GRID!$A$34:$A$44,0),MATCH(1,($U$2=GRID!$B$31:$BI$31)*(КАЛЕНДАРЬ!$BO18=GRID!$B$33:$BI$33), 0)),
ROUNDUP(INDEX(GRID!$B$34:$BI$44,MATCH(M$7,GRID!$A$34:$A$44,0),MATCH(1,($U$2=GRID!$B$31:$BI$31)*(КАЛЕНДАРЬ!$BO18=GRID!$B$33:$BI$33),0))*(1-GRID!$B$69),0))</f>
        <v>22800</v>
      </c>
      <c r="N654" s="47" cm="1">
        <f t="array" ref="N654">IF($I$2="Открытый тариф",
INDEX(GRID!$B$47:$BI$57,MATCH(M$7,GRID!$A$47:$A$57,0),MATCH(1,($U$2=GRID!$B$31:$BI$31)*(КАЛЕНДАРЬ!$BO18=GRID!$B$33:$BI$33), 0)),
ROUNDUP(INDEX(GRID!$B$47:$BI$57,MATCH(M$7,GRID!$A$47:$A$57,0),MATCH(1,($U$2=GRID!$B$31:$BI$31)*(КАЛЕНДАРЬ!$BO18=GRID!$B$33:$BI$33),0))*(1-GRID!$B$69),0))</f>
        <v>22800</v>
      </c>
      <c r="O654" s="49" t="s">
        <v>101</v>
      </c>
      <c r="P654" s="49" t="s">
        <v>101</v>
      </c>
      <c r="Q654" s="49" t="s">
        <v>101</v>
      </c>
      <c r="R654" s="49" t="s">
        <v>101</v>
      </c>
      <c r="S654" s="49" t="s">
        <v>101</v>
      </c>
      <c r="T654" s="49" t="s">
        <v>101</v>
      </c>
      <c r="U654" s="49" t="s">
        <v>101</v>
      </c>
      <c r="V654" s="49" t="s">
        <v>101</v>
      </c>
      <c r="W654" s="49" t="s">
        <v>101</v>
      </c>
      <c r="X654" s="49" t="s">
        <v>101</v>
      </c>
      <c r="Y654" s="199"/>
    </row>
    <row r="655" spans="1:25" x14ac:dyDescent="0.2">
      <c r="A655" s="117" t="s">
        <v>47</v>
      </c>
      <c r="B655" s="117">
        <v>16</v>
      </c>
      <c r="C655" s="47" cm="1">
        <f t="array" ref="C655">IF($I$2="Открытый тариф",
INDEX(GRID!$B$34:$BI$44,MATCH(C$7,GRID!$A$34:$A$44,0),MATCH(1,($U$2=GRID!$B$31:$BI$31)*(КАЛЕНДАРЬ!$BO19=GRID!$B$33:$BI$33), 0)),
ROUNDUP(INDEX(GRID!$B$34:$BI$44,MATCH(C$7,GRID!$A$34:$A$44,0),MATCH(1,($U$2=GRID!$B$31:$BI$31)*(КАЛЕНДАРЬ!$BO19=GRID!$B$33:$BI$33),0))*(1-GRID!$B$69),0))</f>
        <v>16500</v>
      </c>
      <c r="D655" s="47" cm="1">
        <f t="array" ref="D655">IF($I$2="Открытый тариф",
INDEX(GRID!$B$47:$BI$57,MATCH(C$7,GRID!$A$47:$A$57,0),MATCH(1,($U$2=GRID!$B$31:$BI$31)*(КАЛЕНДАРЬ!$BO19=GRID!$B$33:$BI$33), 0)),
ROUNDUP(INDEX(GRID!$B$47:$BI$57,MATCH(C$7,GRID!$A$47:$A$57,0),MATCH(1,($U$2=GRID!$B$31:$BI$31)*(КАЛЕНДАРЬ!$BO19=GRID!$B$33:$BI$33),0))*(1-GRID!$B$69),0))</f>
        <v>16500</v>
      </c>
      <c r="E655" s="47" cm="1">
        <f t="array" ref="E655">IF($I$2="Открытый тариф",
INDEX(GRID!$B$34:$BI$44,MATCH(E$7,GRID!$A$34:$A$44,0),MATCH(1,($U$2=GRID!$B$31:$BI$31)*(КАЛЕНДАРЬ!$BO19=GRID!$B$33:$BI$33), 0)),
ROUNDUP(INDEX(GRID!$B$34:$BI$44,MATCH(E$7,GRID!$A$34:$A$44,0),MATCH(1,($U$2=GRID!$B$31:$BI$31)*(КАЛЕНДАРЬ!$BO19=GRID!$B$33:$BI$33),0))*(1-GRID!$B$69),0))</f>
        <v>18200</v>
      </c>
      <c r="F655" s="47" cm="1">
        <f t="array" ref="F655">IF($I$2="Открытый тариф",
INDEX(GRID!$B$47:$BI$57,MATCH(E$7,GRID!$A$47:$A$57,0),MATCH(1,($U$2=GRID!$B$31:$BI$31)*(КАЛЕНДАРЬ!$BO19=GRID!$B$33:$BI$33), 0)),
ROUNDUP(INDEX(GRID!$B$47:$BI$57,MATCH(E$7,GRID!$A$47:$A$57,0),MATCH(1,($U$2=GRID!$B$31:$BI$31)*(КАЛЕНДАРЬ!$BO19=GRID!$B$33:$BI$33),0))*(1-GRID!$B$69),0))</f>
        <v>18200</v>
      </c>
      <c r="G655" s="47" cm="1">
        <f t="array" ref="G655">IF($I$2="Открытый тариф",
INDEX(GRID!$B$34:$BI$44,MATCH(G$7,GRID!$A$34:$A$44,0),MATCH(1,($U$2=GRID!$B$31:$BI$31)*(КАЛЕНДАРЬ!$BO19=GRID!$B$33:$BI$33), 0)),
ROUNDUP(INDEX(GRID!$B$34:$BI$44,MATCH(G$7,GRID!$A$34:$A$44,0),MATCH(1,($U$2=GRID!$B$31:$BI$31)*(КАЛЕНДАРЬ!$BO19=GRID!$B$33:$BI$33),0))*(1-GRID!$B$69),0))</f>
        <v>19200</v>
      </c>
      <c r="H655" s="47" cm="1">
        <f t="array" ref="H655">IF($I$2="Открытый тариф",
INDEX(GRID!$B$47:$BI$57,MATCH(G$7,GRID!$A$47:$A$57,0),MATCH(1,($U$2=GRID!$B$31:$BI$31)*(КАЛЕНДАРЬ!$BO19=GRID!$B$33:$BI$33), 0)),
ROUNDUP(INDEX(GRID!$B$47:$BI$57,MATCH(G$7,GRID!$A$47:$A$57,0),MATCH(1,($U$2=GRID!$B$31:$BI$31)*(КАЛЕНДАРЬ!$BO19=GRID!$B$33:$BI$33),0))*(1-GRID!$B$69),0))</f>
        <v>19200</v>
      </c>
      <c r="I655" s="47" cm="1">
        <f t="array" ref="I655">IF($I$2="Открытый тариф",
INDEX(GRID!$B$34:$BI$44,MATCH(I$7,GRID!$A$34:$A$44,0),MATCH(1,($U$2=GRID!$B$31:$BI$31)*(КАЛЕНДАРЬ!$BO19=GRID!$B$33:$BI$33), 0)),
ROUNDUP(INDEX(GRID!$B$34:$BI$44,MATCH(I$7,GRID!$A$34:$A$44,0),MATCH(1,($U$2=GRID!$B$31:$BI$31)*(КАЛЕНДАРЬ!$BO19=GRID!$B$33:$BI$33),0))*(1-GRID!$B$69),0))</f>
        <v>20900</v>
      </c>
      <c r="J655" s="47" cm="1">
        <f t="array" ref="J655">IF($I$2="Открытый тариф",
INDEX(GRID!$B$47:$BI$57,MATCH(I$7,GRID!$A$47:$A$57,0),MATCH(1,($U$2=GRID!$B$31:$BI$31)*(КАЛЕНДАРЬ!$BO19=GRID!$B$33:$BI$33), 0)),
ROUNDUP(INDEX(GRID!$B$47:$BI$57,MATCH(I$7,GRID!$A$47:$A$57,0),MATCH(1,($U$2=GRID!$B$31:$BI$31)*(КАЛЕНДАРЬ!$BO19=GRID!$B$33:$BI$33),0))*(1-GRID!$B$69),0))</f>
        <v>20900</v>
      </c>
      <c r="K655" s="47" cm="1">
        <f t="array" ref="K655">IF($I$2="Открытый тариф",
INDEX(GRID!$B$34:$BI$44,MATCH(K$7,GRID!$A$34:$A$44,0),MATCH(1,($U$2=GRID!$B$31:$BI$31)*(КАЛЕНДАРЬ!$BO19=GRID!$B$33:$BI$33), 0)),
ROUNDUP(INDEX(GRID!$B$34:$BI$44,MATCH(K$7,GRID!$A$34:$A$44,0),MATCH(1,($U$2=GRID!$B$31:$BI$31)*(КАЛЕНДАРЬ!$BO19=GRID!$B$33:$BI$33),0))*(1-GRID!$B$69),0))</f>
        <v>21900</v>
      </c>
      <c r="L655" s="47" cm="1">
        <f t="array" ref="L655">IF($I$2="Открытый тариф",
INDEX(GRID!$B$47:$BI$57,MATCH(K$7,GRID!$A$47:$A$57,0),MATCH(1,($U$2=GRID!$B$31:$BI$31)*(КАЛЕНДАРЬ!$BO19=GRID!$B$33:$BI$33), 0)),
ROUNDUP(INDEX(GRID!$B$47:$BI$57,MATCH(K$7,GRID!$A$47:$A$57,0),MATCH(1,($U$2=GRID!$B$31:$BI$31)*(КАЛЕНДАРЬ!$BO19=GRID!$B$33:$BI$33),0))*(1-GRID!$B$69),0))</f>
        <v>21900</v>
      </c>
      <c r="M655" s="47" cm="1">
        <f t="array" ref="M655">IF($I$2="Открытый тариф",
INDEX(GRID!$B$34:$BI$44,MATCH(M$7,GRID!$A$34:$A$44,0),MATCH(1,($U$2=GRID!$B$31:$BI$31)*(КАЛЕНДАРЬ!$BO19=GRID!$B$33:$BI$33), 0)),
ROUNDUP(INDEX(GRID!$B$34:$BI$44,MATCH(M$7,GRID!$A$34:$A$44,0),MATCH(1,($U$2=GRID!$B$31:$BI$31)*(КАЛЕНДАРЬ!$BO19=GRID!$B$33:$BI$33),0))*(1-GRID!$B$69),0))</f>
        <v>23600</v>
      </c>
      <c r="N655" s="47" cm="1">
        <f t="array" ref="N655">IF($I$2="Открытый тариф",
INDEX(GRID!$B$47:$BI$57,MATCH(M$7,GRID!$A$47:$A$57,0),MATCH(1,($U$2=GRID!$B$31:$BI$31)*(КАЛЕНДАРЬ!$BO19=GRID!$B$33:$BI$33), 0)),
ROUNDUP(INDEX(GRID!$B$47:$BI$57,MATCH(M$7,GRID!$A$47:$A$57,0),MATCH(1,($U$2=GRID!$B$31:$BI$31)*(КАЛЕНДАРЬ!$BO19=GRID!$B$33:$BI$33),0))*(1-GRID!$B$69),0))</f>
        <v>23600</v>
      </c>
      <c r="O655" s="49" t="s">
        <v>101</v>
      </c>
      <c r="P655" s="49" t="s">
        <v>101</v>
      </c>
      <c r="Q655" s="49" t="s">
        <v>101</v>
      </c>
      <c r="R655" s="49" t="s">
        <v>101</v>
      </c>
      <c r="S655" s="49" t="s">
        <v>101</v>
      </c>
      <c r="T655" s="49" t="s">
        <v>101</v>
      </c>
      <c r="U655" s="49" t="s">
        <v>101</v>
      </c>
      <c r="V655" s="49" t="s">
        <v>101</v>
      </c>
      <c r="W655" s="49" t="s">
        <v>101</v>
      </c>
      <c r="X655" s="49" t="s">
        <v>101</v>
      </c>
      <c r="Y655" s="199"/>
    </row>
    <row r="656" spans="1:25" x14ac:dyDescent="0.2">
      <c r="A656" s="117" t="s">
        <v>48</v>
      </c>
      <c r="B656" s="117">
        <v>17</v>
      </c>
      <c r="C656" s="47" cm="1">
        <f t="array" ref="C656">IF($I$2="Открытый тариф",
INDEX(GRID!$B$34:$BI$44,MATCH(C$7,GRID!$A$34:$A$44,0),MATCH(1,($U$2=GRID!$B$31:$BI$31)*(КАЛЕНДАРЬ!$BO20=GRID!$B$33:$BI$33), 0)),
ROUNDUP(INDEX(GRID!$B$34:$BI$44,MATCH(C$7,GRID!$A$34:$A$44,0),MATCH(1,($U$2=GRID!$B$31:$BI$31)*(КАЛЕНДАРЬ!$BO20=GRID!$B$33:$BI$33),0))*(1-GRID!$B$69),0))</f>
        <v>16500</v>
      </c>
      <c r="D656" s="47" cm="1">
        <f t="array" ref="D656">IF($I$2="Открытый тариф",
INDEX(GRID!$B$47:$BI$57,MATCH(C$7,GRID!$A$47:$A$57,0),MATCH(1,($U$2=GRID!$B$31:$BI$31)*(КАЛЕНДАРЬ!$BO20=GRID!$B$33:$BI$33), 0)),
ROUNDUP(INDEX(GRID!$B$47:$BI$57,MATCH(C$7,GRID!$A$47:$A$57,0),MATCH(1,($U$2=GRID!$B$31:$BI$31)*(КАЛЕНДАРЬ!$BO20=GRID!$B$33:$BI$33),0))*(1-GRID!$B$69),0))</f>
        <v>16500</v>
      </c>
      <c r="E656" s="47" cm="1">
        <f t="array" ref="E656">IF($I$2="Открытый тариф",
INDEX(GRID!$B$34:$BI$44,MATCH(E$7,GRID!$A$34:$A$44,0),MATCH(1,($U$2=GRID!$B$31:$BI$31)*(КАЛЕНДАРЬ!$BO20=GRID!$B$33:$BI$33), 0)),
ROUNDUP(INDEX(GRID!$B$34:$BI$44,MATCH(E$7,GRID!$A$34:$A$44,0),MATCH(1,($U$2=GRID!$B$31:$BI$31)*(КАЛЕНДАРЬ!$BO20=GRID!$B$33:$BI$33),0))*(1-GRID!$B$69),0))</f>
        <v>18200</v>
      </c>
      <c r="F656" s="47" cm="1">
        <f t="array" ref="F656">IF($I$2="Открытый тариф",
INDEX(GRID!$B$47:$BI$57,MATCH(E$7,GRID!$A$47:$A$57,0),MATCH(1,($U$2=GRID!$B$31:$BI$31)*(КАЛЕНДАРЬ!$BO20=GRID!$B$33:$BI$33), 0)),
ROUNDUP(INDEX(GRID!$B$47:$BI$57,MATCH(E$7,GRID!$A$47:$A$57,0),MATCH(1,($U$2=GRID!$B$31:$BI$31)*(КАЛЕНДАРЬ!$BO20=GRID!$B$33:$BI$33),0))*(1-GRID!$B$69),0))</f>
        <v>18200</v>
      </c>
      <c r="G656" s="47" cm="1">
        <f t="array" ref="G656">IF($I$2="Открытый тариф",
INDEX(GRID!$B$34:$BI$44,MATCH(G$7,GRID!$A$34:$A$44,0),MATCH(1,($U$2=GRID!$B$31:$BI$31)*(КАЛЕНДАРЬ!$BO20=GRID!$B$33:$BI$33), 0)),
ROUNDUP(INDEX(GRID!$B$34:$BI$44,MATCH(G$7,GRID!$A$34:$A$44,0),MATCH(1,($U$2=GRID!$B$31:$BI$31)*(КАЛЕНДАРЬ!$BO20=GRID!$B$33:$BI$33),0))*(1-GRID!$B$69),0))</f>
        <v>19200</v>
      </c>
      <c r="H656" s="47" cm="1">
        <f t="array" ref="H656">IF($I$2="Открытый тариф",
INDEX(GRID!$B$47:$BI$57,MATCH(G$7,GRID!$A$47:$A$57,0),MATCH(1,($U$2=GRID!$B$31:$BI$31)*(КАЛЕНДАРЬ!$BO20=GRID!$B$33:$BI$33), 0)),
ROUNDUP(INDEX(GRID!$B$47:$BI$57,MATCH(G$7,GRID!$A$47:$A$57,0),MATCH(1,($U$2=GRID!$B$31:$BI$31)*(КАЛЕНДАРЬ!$BO20=GRID!$B$33:$BI$33),0))*(1-GRID!$B$69),0))</f>
        <v>19200</v>
      </c>
      <c r="I656" s="47" cm="1">
        <f t="array" ref="I656">IF($I$2="Открытый тариф",
INDEX(GRID!$B$34:$BI$44,MATCH(I$7,GRID!$A$34:$A$44,0),MATCH(1,($U$2=GRID!$B$31:$BI$31)*(КАЛЕНДАРЬ!$BO20=GRID!$B$33:$BI$33), 0)),
ROUNDUP(INDEX(GRID!$B$34:$BI$44,MATCH(I$7,GRID!$A$34:$A$44,0),MATCH(1,($U$2=GRID!$B$31:$BI$31)*(КАЛЕНДАРЬ!$BO20=GRID!$B$33:$BI$33),0))*(1-GRID!$B$69),0))</f>
        <v>20900</v>
      </c>
      <c r="J656" s="47" cm="1">
        <f t="array" ref="J656">IF($I$2="Открытый тариф",
INDEX(GRID!$B$47:$BI$57,MATCH(I$7,GRID!$A$47:$A$57,0),MATCH(1,($U$2=GRID!$B$31:$BI$31)*(КАЛЕНДАРЬ!$BO20=GRID!$B$33:$BI$33), 0)),
ROUNDUP(INDEX(GRID!$B$47:$BI$57,MATCH(I$7,GRID!$A$47:$A$57,0),MATCH(1,($U$2=GRID!$B$31:$BI$31)*(КАЛЕНДАРЬ!$BO20=GRID!$B$33:$BI$33),0))*(1-GRID!$B$69),0))</f>
        <v>20900</v>
      </c>
      <c r="K656" s="47" cm="1">
        <f t="array" ref="K656">IF($I$2="Открытый тариф",
INDEX(GRID!$B$34:$BI$44,MATCH(K$7,GRID!$A$34:$A$44,0),MATCH(1,($U$2=GRID!$B$31:$BI$31)*(КАЛЕНДАРЬ!$BO20=GRID!$B$33:$BI$33), 0)),
ROUNDUP(INDEX(GRID!$B$34:$BI$44,MATCH(K$7,GRID!$A$34:$A$44,0),MATCH(1,($U$2=GRID!$B$31:$BI$31)*(КАЛЕНДАРЬ!$BO20=GRID!$B$33:$BI$33),0))*(1-GRID!$B$69),0))</f>
        <v>21900</v>
      </c>
      <c r="L656" s="47" cm="1">
        <f t="array" ref="L656">IF($I$2="Открытый тариф",
INDEX(GRID!$B$47:$BI$57,MATCH(K$7,GRID!$A$47:$A$57,0),MATCH(1,($U$2=GRID!$B$31:$BI$31)*(КАЛЕНДАРЬ!$BO20=GRID!$B$33:$BI$33), 0)),
ROUNDUP(INDEX(GRID!$B$47:$BI$57,MATCH(K$7,GRID!$A$47:$A$57,0),MATCH(1,($U$2=GRID!$B$31:$BI$31)*(КАЛЕНДАРЬ!$BO20=GRID!$B$33:$BI$33),0))*(1-GRID!$B$69),0))</f>
        <v>21900</v>
      </c>
      <c r="M656" s="47" cm="1">
        <f t="array" ref="M656">IF($I$2="Открытый тариф",
INDEX(GRID!$B$34:$BI$44,MATCH(M$7,GRID!$A$34:$A$44,0),MATCH(1,($U$2=GRID!$B$31:$BI$31)*(КАЛЕНДАРЬ!$BO20=GRID!$B$33:$BI$33), 0)),
ROUNDUP(INDEX(GRID!$B$34:$BI$44,MATCH(M$7,GRID!$A$34:$A$44,0),MATCH(1,($U$2=GRID!$B$31:$BI$31)*(КАЛЕНДАРЬ!$BO20=GRID!$B$33:$BI$33),0))*(1-GRID!$B$69),0))</f>
        <v>23600</v>
      </c>
      <c r="N656" s="47" cm="1">
        <f t="array" ref="N656">IF($I$2="Открытый тариф",
INDEX(GRID!$B$47:$BI$57,MATCH(M$7,GRID!$A$47:$A$57,0),MATCH(1,($U$2=GRID!$B$31:$BI$31)*(КАЛЕНДАРЬ!$BO20=GRID!$B$33:$BI$33), 0)),
ROUNDUP(INDEX(GRID!$B$47:$BI$57,MATCH(M$7,GRID!$A$47:$A$57,0),MATCH(1,($U$2=GRID!$B$31:$BI$31)*(КАЛЕНДАРЬ!$BO20=GRID!$B$33:$BI$33),0))*(1-GRID!$B$69),0))</f>
        <v>23600</v>
      </c>
      <c r="O656" s="49" t="s">
        <v>101</v>
      </c>
      <c r="P656" s="49" t="s">
        <v>101</v>
      </c>
      <c r="Q656" s="49" t="s">
        <v>101</v>
      </c>
      <c r="R656" s="49" t="s">
        <v>101</v>
      </c>
      <c r="S656" s="49" t="s">
        <v>101</v>
      </c>
      <c r="T656" s="49" t="s">
        <v>101</v>
      </c>
      <c r="U656" s="49" t="s">
        <v>101</v>
      </c>
      <c r="V656" s="49" t="s">
        <v>101</v>
      </c>
      <c r="W656" s="49" t="s">
        <v>101</v>
      </c>
      <c r="X656" s="49" t="s">
        <v>101</v>
      </c>
      <c r="Y656" s="199"/>
    </row>
    <row r="657" spans="1:29" x14ac:dyDescent="0.2">
      <c r="A657" s="117" t="s">
        <v>42</v>
      </c>
      <c r="B657" s="117">
        <v>18</v>
      </c>
      <c r="C657" s="47" cm="1">
        <f t="array" ref="C657">IF($I$2="Открытый тариф",
INDEX(GRID!$B$34:$BI$44,MATCH(C$7,GRID!$A$34:$A$44,0),MATCH(1,($U$2=GRID!$B$31:$BI$31)*(КАЛЕНДАРЬ!$BO21=GRID!$B$33:$BI$33), 0)),
ROUNDUP(INDEX(GRID!$B$34:$BI$44,MATCH(C$7,GRID!$A$34:$A$44,0),MATCH(1,($U$2=GRID!$B$31:$BI$31)*(КАЛЕНДАРЬ!$BO21=GRID!$B$33:$BI$33),0))*(1-GRID!$B$69),0))</f>
        <v>15900</v>
      </c>
      <c r="D657" s="47" cm="1">
        <f t="array" ref="D657">IF($I$2="Открытый тариф",
INDEX(GRID!$B$47:$BI$57,MATCH(C$7,GRID!$A$47:$A$57,0),MATCH(1,($U$2=GRID!$B$31:$BI$31)*(КАЛЕНДАРЬ!$BO21=GRID!$B$33:$BI$33), 0)),
ROUNDUP(INDEX(GRID!$B$47:$BI$57,MATCH(C$7,GRID!$A$47:$A$57,0),MATCH(1,($U$2=GRID!$B$31:$BI$31)*(КАЛЕНДАРЬ!$BO21=GRID!$B$33:$BI$33),0))*(1-GRID!$B$69),0))</f>
        <v>15900</v>
      </c>
      <c r="E657" s="47" cm="1">
        <f t="array" ref="E657">IF($I$2="Открытый тариф",
INDEX(GRID!$B$34:$BI$44,MATCH(E$7,GRID!$A$34:$A$44,0),MATCH(1,($U$2=GRID!$B$31:$BI$31)*(КАЛЕНДАРЬ!$BO21=GRID!$B$33:$BI$33), 0)),
ROUNDUP(INDEX(GRID!$B$34:$BI$44,MATCH(E$7,GRID!$A$34:$A$44,0),MATCH(1,($U$2=GRID!$B$31:$BI$31)*(КАЛЕНДАРЬ!$BO21=GRID!$B$33:$BI$33),0))*(1-GRID!$B$69),0))</f>
        <v>17600</v>
      </c>
      <c r="F657" s="47" cm="1">
        <f t="array" ref="F657">IF($I$2="Открытый тариф",
INDEX(GRID!$B$47:$BI$57,MATCH(E$7,GRID!$A$47:$A$57,0),MATCH(1,($U$2=GRID!$B$31:$BI$31)*(КАЛЕНДАРЬ!$BO21=GRID!$B$33:$BI$33), 0)),
ROUNDUP(INDEX(GRID!$B$47:$BI$57,MATCH(E$7,GRID!$A$47:$A$57,0),MATCH(1,($U$2=GRID!$B$31:$BI$31)*(КАЛЕНДАРЬ!$BO21=GRID!$B$33:$BI$33),0))*(1-GRID!$B$69),0))</f>
        <v>17600</v>
      </c>
      <c r="G657" s="47" cm="1">
        <f t="array" ref="G657">IF($I$2="Открытый тариф",
INDEX(GRID!$B$34:$BI$44,MATCH(G$7,GRID!$A$34:$A$44,0),MATCH(1,($U$2=GRID!$B$31:$BI$31)*(КАЛЕНДАРЬ!$BO21=GRID!$B$33:$BI$33), 0)),
ROUNDUP(INDEX(GRID!$B$34:$BI$44,MATCH(G$7,GRID!$A$34:$A$44,0),MATCH(1,($U$2=GRID!$B$31:$BI$31)*(КАЛЕНДАРЬ!$BO21=GRID!$B$33:$BI$33),0))*(1-GRID!$B$69),0))</f>
        <v>18500</v>
      </c>
      <c r="H657" s="47" cm="1">
        <f t="array" ref="H657">IF($I$2="Открытый тариф",
INDEX(GRID!$B$47:$BI$57,MATCH(G$7,GRID!$A$47:$A$57,0),MATCH(1,($U$2=GRID!$B$31:$BI$31)*(КАЛЕНДАРЬ!$BO21=GRID!$B$33:$BI$33), 0)),
ROUNDUP(INDEX(GRID!$B$47:$BI$57,MATCH(G$7,GRID!$A$47:$A$57,0),MATCH(1,($U$2=GRID!$B$31:$BI$31)*(КАЛЕНДАРЬ!$BO21=GRID!$B$33:$BI$33),0))*(1-GRID!$B$69),0))</f>
        <v>18500</v>
      </c>
      <c r="I657" s="47" cm="1">
        <f t="array" ref="I657">IF($I$2="Открытый тариф",
INDEX(GRID!$B$34:$BI$44,MATCH(I$7,GRID!$A$34:$A$44,0),MATCH(1,($U$2=GRID!$B$31:$BI$31)*(КАЛЕНДАРЬ!$BO21=GRID!$B$33:$BI$33), 0)),
ROUNDUP(INDEX(GRID!$B$34:$BI$44,MATCH(I$7,GRID!$A$34:$A$44,0),MATCH(1,($U$2=GRID!$B$31:$BI$31)*(КАЛЕНДАРЬ!$BO21=GRID!$B$33:$BI$33),0))*(1-GRID!$B$69),0))</f>
        <v>20200</v>
      </c>
      <c r="J657" s="47" cm="1">
        <f t="array" ref="J657">IF($I$2="Открытый тариф",
INDEX(GRID!$B$47:$BI$57,MATCH(I$7,GRID!$A$47:$A$57,0),MATCH(1,($U$2=GRID!$B$31:$BI$31)*(КАЛЕНДАРЬ!$BO21=GRID!$B$33:$BI$33), 0)),
ROUNDUP(INDEX(GRID!$B$47:$BI$57,MATCH(I$7,GRID!$A$47:$A$57,0),MATCH(1,($U$2=GRID!$B$31:$BI$31)*(КАЛЕНДАРЬ!$BO21=GRID!$B$33:$BI$33),0))*(1-GRID!$B$69),0))</f>
        <v>20200</v>
      </c>
      <c r="K657" s="47" cm="1">
        <f t="array" ref="K657">IF($I$2="Открытый тариф",
INDEX(GRID!$B$34:$BI$44,MATCH(K$7,GRID!$A$34:$A$44,0),MATCH(1,($U$2=GRID!$B$31:$BI$31)*(КАЛЕНДАРЬ!$BO21=GRID!$B$33:$BI$33), 0)),
ROUNDUP(INDEX(GRID!$B$34:$BI$44,MATCH(K$7,GRID!$A$34:$A$44,0),MATCH(1,($U$2=GRID!$B$31:$BI$31)*(КАЛЕНДАРЬ!$BO21=GRID!$B$33:$BI$33),0))*(1-GRID!$B$69),0))</f>
        <v>21100</v>
      </c>
      <c r="L657" s="47" cm="1">
        <f t="array" ref="L657">IF($I$2="Открытый тариф",
INDEX(GRID!$B$47:$BI$57,MATCH(K$7,GRID!$A$47:$A$57,0),MATCH(1,($U$2=GRID!$B$31:$BI$31)*(КАЛЕНДАРЬ!$BO21=GRID!$B$33:$BI$33), 0)),
ROUNDUP(INDEX(GRID!$B$47:$BI$57,MATCH(K$7,GRID!$A$47:$A$57,0),MATCH(1,($U$2=GRID!$B$31:$BI$31)*(КАЛЕНДАРЬ!$BO21=GRID!$B$33:$BI$33),0))*(1-GRID!$B$69),0))</f>
        <v>21100</v>
      </c>
      <c r="M657" s="47" cm="1">
        <f t="array" ref="M657">IF($I$2="Открытый тариф",
INDEX(GRID!$B$34:$BI$44,MATCH(M$7,GRID!$A$34:$A$44,0),MATCH(1,($U$2=GRID!$B$31:$BI$31)*(КАЛЕНДАРЬ!$BO21=GRID!$B$33:$BI$33), 0)),
ROUNDUP(INDEX(GRID!$B$34:$BI$44,MATCH(M$7,GRID!$A$34:$A$44,0),MATCH(1,($U$2=GRID!$B$31:$BI$31)*(КАЛЕНДАРЬ!$BO21=GRID!$B$33:$BI$33),0))*(1-GRID!$B$69),0))</f>
        <v>22800</v>
      </c>
      <c r="N657" s="47" cm="1">
        <f t="array" ref="N657">IF($I$2="Открытый тариф",
INDEX(GRID!$B$47:$BI$57,MATCH(M$7,GRID!$A$47:$A$57,0),MATCH(1,($U$2=GRID!$B$31:$BI$31)*(КАЛЕНДАРЬ!$BO21=GRID!$B$33:$BI$33), 0)),
ROUNDUP(INDEX(GRID!$B$47:$BI$57,MATCH(M$7,GRID!$A$47:$A$57,0),MATCH(1,($U$2=GRID!$B$31:$BI$31)*(КАЛЕНДАРЬ!$BO21=GRID!$B$33:$BI$33),0))*(1-GRID!$B$69),0))</f>
        <v>22800</v>
      </c>
      <c r="O657" s="49" t="s">
        <v>101</v>
      </c>
      <c r="P657" s="49" t="s">
        <v>101</v>
      </c>
      <c r="Q657" s="49" t="s">
        <v>101</v>
      </c>
      <c r="R657" s="49" t="s">
        <v>101</v>
      </c>
      <c r="S657" s="49" t="s">
        <v>101</v>
      </c>
      <c r="T657" s="49" t="s">
        <v>101</v>
      </c>
      <c r="U657" s="49" t="s">
        <v>101</v>
      </c>
      <c r="V657" s="49" t="s">
        <v>101</v>
      </c>
      <c r="W657" s="49" t="s">
        <v>101</v>
      </c>
      <c r="X657" s="49" t="s">
        <v>101</v>
      </c>
      <c r="Y657" s="199"/>
    </row>
    <row r="658" spans="1:29" x14ac:dyDescent="0.2">
      <c r="A658" s="117" t="s">
        <v>43</v>
      </c>
      <c r="B658" s="117">
        <v>19</v>
      </c>
      <c r="C658" s="47" cm="1">
        <f t="array" ref="C658">IF($I$2="Открытый тариф",
INDEX(GRID!$B$34:$BI$44,MATCH(C$7,GRID!$A$34:$A$44,0),MATCH(1,($U$2=GRID!$B$31:$BI$31)*(КАЛЕНДАРЬ!$BO22=GRID!$B$33:$BI$33), 0)),
ROUNDUP(INDEX(GRID!$B$34:$BI$44,MATCH(C$7,GRID!$A$34:$A$44,0),MATCH(1,($U$2=GRID!$B$31:$BI$31)*(КАЛЕНДАРЬ!$BO22=GRID!$B$33:$BI$33),0))*(1-GRID!$B$69),0))</f>
        <v>18900</v>
      </c>
      <c r="D658" s="47" cm="1">
        <f t="array" ref="D658">IF($I$2="Открытый тариф",
INDEX(GRID!$B$47:$BI$57,MATCH(C$7,GRID!$A$47:$A$57,0),MATCH(1,($U$2=GRID!$B$31:$BI$31)*(КАЛЕНДАРЬ!$BO22=GRID!$B$33:$BI$33), 0)),
ROUNDUP(INDEX(GRID!$B$47:$BI$57,MATCH(C$7,GRID!$A$47:$A$57,0),MATCH(1,($U$2=GRID!$B$31:$BI$31)*(КАЛЕНДАРЬ!$BO22=GRID!$B$33:$BI$33),0))*(1-GRID!$B$69),0))</f>
        <v>18900</v>
      </c>
      <c r="E658" s="47" cm="1">
        <f t="array" ref="E658">IF($I$2="Открытый тариф",
INDEX(GRID!$B$34:$BI$44,MATCH(E$7,GRID!$A$34:$A$44,0),MATCH(1,($U$2=GRID!$B$31:$BI$31)*(КАЛЕНДАРЬ!$BO22=GRID!$B$33:$BI$33), 0)),
ROUNDUP(INDEX(GRID!$B$34:$BI$44,MATCH(E$7,GRID!$A$34:$A$44,0),MATCH(1,($U$2=GRID!$B$31:$BI$31)*(КАЛЕНДАРЬ!$BO22=GRID!$B$33:$BI$33),0))*(1-GRID!$B$69),0))</f>
        <v>20700</v>
      </c>
      <c r="F658" s="47" cm="1">
        <f t="array" ref="F658">IF($I$2="Открытый тариф",
INDEX(GRID!$B$47:$BI$57,MATCH(E$7,GRID!$A$47:$A$57,0),MATCH(1,($U$2=GRID!$B$31:$BI$31)*(КАЛЕНДАРЬ!$BO22=GRID!$B$33:$BI$33), 0)),
ROUNDUP(INDEX(GRID!$B$47:$BI$57,MATCH(E$7,GRID!$A$47:$A$57,0),MATCH(1,($U$2=GRID!$B$31:$BI$31)*(КАЛЕНДАРЬ!$BO22=GRID!$B$33:$BI$33),0))*(1-GRID!$B$69),0))</f>
        <v>20700</v>
      </c>
      <c r="G658" s="47" cm="1">
        <f t="array" ref="G658">IF($I$2="Открытый тариф",
INDEX(GRID!$B$34:$BI$44,MATCH(G$7,GRID!$A$34:$A$44,0),MATCH(1,($U$2=GRID!$B$31:$BI$31)*(КАЛЕНДАРЬ!$BO22=GRID!$B$33:$BI$33), 0)),
ROUNDUP(INDEX(GRID!$B$34:$BI$44,MATCH(G$7,GRID!$A$34:$A$44,0),MATCH(1,($U$2=GRID!$B$31:$BI$31)*(КАЛЕНДАРЬ!$BO22=GRID!$B$33:$BI$33),0))*(1-GRID!$B$69),0))</f>
        <v>21700</v>
      </c>
      <c r="H658" s="47" cm="1">
        <f t="array" ref="H658">IF($I$2="Открытый тариф",
INDEX(GRID!$B$47:$BI$57,MATCH(G$7,GRID!$A$47:$A$57,0),MATCH(1,($U$2=GRID!$B$31:$BI$31)*(КАЛЕНДАРЬ!$BO22=GRID!$B$33:$BI$33), 0)),
ROUNDUP(INDEX(GRID!$B$47:$BI$57,MATCH(G$7,GRID!$A$47:$A$57,0),MATCH(1,($U$2=GRID!$B$31:$BI$31)*(КАЛЕНДАРЬ!$BO22=GRID!$B$33:$BI$33),0))*(1-GRID!$B$69),0))</f>
        <v>21700</v>
      </c>
      <c r="I658" s="47" cm="1">
        <f t="array" ref="I658">IF($I$2="Открытый тариф",
INDEX(GRID!$B$34:$BI$44,MATCH(I$7,GRID!$A$34:$A$44,0),MATCH(1,($U$2=GRID!$B$31:$BI$31)*(КАЛЕНДАРЬ!$BO22=GRID!$B$33:$BI$33), 0)),
ROUNDUP(INDEX(GRID!$B$34:$BI$44,MATCH(I$7,GRID!$A$34:$A$44,0),MATCH(1,($U$2=GRID!$B$31:$BI$31)*(КАЛЕНДАРЬ!$BO22=GRID!$B$33:$BI$33),0))*(1-GRID!$B$69),0))</f>
        <v>23500</v>
      </c>
      <c r="J658" s="47" cm="1">
        <f t="array" ref="J658">IF($I$2="Открытый тариф",
INDEX(GRID!$B$47:$BI$57,MATCH(I$7,GRID!$A$47:$A$57,0),MATCH(1,($U$2=GRID!$B$31:$BI$31)*(КАЛЕНДАРЬ!$BO22=GRID!$B$33:$BI$33), 0)),
ROUNDUP(INDEX(GRID!$B$47:$BI$57,MATCH(I$7,GRID!$A$47:$A$57,0),MATCH(1,($U$2=GRID!$B$31:$BI$31)*(КАЛЕНДАРЬ!$BO22=GRID!$B$33:$BI$33),0))*(1-GRID!$B$69),0))</f>
        <v>23500</v>
      </c>
      <c r="K658" s="47" cm="1">
        <f t="array" ref="K658">IF($I$2="Открытый тариф",
INDEX(GRID!$B$34:$BI$44,MATCH(K$7,GRID!$A$34:$A$44,0),MATCH(1,($U$2=GRID!$B$31:$BI$31)*(КАЛЕНДАРЬ!$BO22=GRID!$B$33:$BI$33), 0)),
ROUNDUP(INDEX(GRID!$B$34:$BI$44,MATCH(K$7,GRID!$A$34:$A$44,0),MATCH(1,($U$2=GRID!$B$31:$BI$31)*(КАЛЕНДАРЬ!$BO22=GRID!$B$33:$BI$33),0))*(1-GRID!$B$69),0))</f>
        <v>24500</v>
      </c>
      <c r="L658" s="47" cm="1">
        <f t="array" ref="L658">IF($I$2="Открытый тариф",
INDEX(GRID!$B$47:$BI$57,MATCH(K$7,GRID!$A$47:$A$57,0),MATCH(1,($U$2=GRID!$B$31:$BI$31)*(КАЛЕНДАРЬ!$BO22=GRID!$B$33:$BI$33), 0)),
ROUNDUP(INDEX(GRID!$B$47:$BI$57,MATCH(K$7,GRID!$A$47:$A$57,0),MATCH(1,($U$2=GRID!$B$31:$BI$31)*(КАЛЕНДАРЬ!$BO22=GRID!$B$33:$BI$33),0))*(1-GRID!$B$69),0))</f>
        <v>24500</v>
      </c>
      <c r="M658" s="47" cm="1">
        <f t="array" ref="M658">IF($I$2="Открытый тариф",
INDEX(GRID!$B$34:$BI$44,MATCH(M$7,GRID!$A$34:$A$44,0),MATCH(1,($U$2=GRID!$B$31:$BI$31)*(КАЛЕНДАРЬ!$BO22=GRID!$B$33:$BI$33), 0)),
ROUNDUP(INDEX(GRID!$B$34:$BI$44,MATCH(M$7,GRID!$A$34:$A$44,0),MATCH(1,($U$2=GRID!$B$31:$BI$31)*(КАЛЕНДАРЬ!$BO22=GRID!$B$33:$BI$33),0))*(1-GRID!$B$69),0))</f>
        <v>26300</v>
      </c>
      <c r="N658" s="47" cm="1">
        <f t="array" ref="N658">IF($I$2="Открытый тариф",
INDEX(GRID!$B$47:$BI$57,MATCH(M$7,GRID!$A$47:$A$57,0),MATCH(1,($U$2=GRID!$B$31:$BI$31)*(КАЛЕНДАРЬ!$BO22=GRID!$B$33:$BI$33), 0)),
ROUNDUP(INDEX(GRID!$B$47:$BI$57,MATCH(M$7,GRID!$A$47:$A$57,0),MATCH(1,($U$2=GRID!$B$31:$BI$31)*(КАЛЕНДАРЬ!$BO22=GRID!$B$33:$BI$33),0))*(1-GRID!$B$69),0))</f>
        <v>26300</v>
      </c>
      <c r="O658" s="49" t="s">
        <v>101</v>
      </c>
      <c r="P658" s="49" t="s">
        <v>101</v>
      </c>
      <c r="Q658" s="49" t="s">
        <v>101</v>
      </c>
      <c r="R658" s="49" t="s">
        <v>101</v>
      </c>
      <c r="S658" s="49" t="s">
        <v>101</v>
      </c>
      <c r="T658" s="49" t="s">
        <v>101</v>
      </c>
      <c r="U658" s="49" t="s">
        <v>101</v>
      </c>
      <c r="V658" s="49" t="s">
        <v>101</v>
      </c>
      <c r="W658" s="49" t="s">
        <v>101</v>
      </c>
      <c r="X658" s="49" t="s">
        <v>101</v>
      </c>
      <c r="Y658" s="199"/>
    </row>
    <row r="659" spans="1:29" x14ac:dyDescent="0.2">
      <c r="A659" s="117" t="s">
        <v>44</v>
      </c>
      <c r="B659" s="117">
        <v>20</v>
      </c>
      <c r="C659" s="47" cm="1">
        <f t="array" ref="C659">IF($I$2="Открытый тариф",
INDEX(GRID!$B$34:$BI$44,MATCH(C$7,GRID!$A$34:$A$44,0),MATCH(1,($U$2=GRID!$B$31:$BI$31)*(КАЛЕНДАРЬ!$BO23=GRID!$B$33:$BI$33), 0)),
ROUNDUP(INDEX(GRID!$B$34:$BI$44,MATCH(C$7,GRID!$A$34:$A$44,0),MATCH(1,($U$2=GRID!$B$31:$BI$31)*(КАЛЕНДАРЬ!$BO23=GRID!$B$33:$BI$33),0))*(1-GRID!$B$69),0))</f>
        <v>18900</v>
      </c>
      <c r="D659" s="47" cm="1">
        <f t="array" ref="D659">IF($I$2="Открытый тариф",
INDEX(GRID!$B$47:$BI$57,MATCH(C$7,GRID!$A$47:$A$57,0),MATCH(1,($U$2=GRID!$B$31:$BI$31)*(КАЛЕНДАРЬ!$BO23=GRID!$B$33:$BI$33), 0)),
ROUNDUP(INDEX(GRID!$B$47:$BI$57,MATCH(C$7,GRID!$A$47:$A$57,0),MATCH(1,($U$2=GRID!$B$31:$BI$31)*(КАЛЕНДАРЬ!$BO23=GRID!$B$33:$BI$33),0))*(1-GRID!$B$69),0))</f>
        <v>18900</v>
      </c>
      <c r="E659" s="47" cm="1">
        <f t="array" ref="E659">IF($I$2="Открытый тариф",
INDEX(GRID!$B$34:$BI$44,MATCH(E$7,GRID!$A$34:$A$44,0),MATCH(1,($U$2=GRID!$B$31:$BI$31)*(КАЛЕНДАРЬ!$BO23=GRID!$B$33:$BI$33), 0)),
ROUNDUP(INDEX(GRID!$B$34:$BI$44,MATCH(E$7,GRID!$A$34:$A$44,0),MATCH(1,($U$2=GRID!$B$31:$BI$31)*(КАЛЕНДАРЬ!$BO23=GRID!$B$33:$BI$33),0))*(1-GRID!$B$69),0))</f>
        <v>20700</v>
      </c>
      <c r="F659" s="47" cm="1">
        <f t="array" ref="F659">IF($I$2="Открытый тариф",
INDEX(GRID!$B$47:$BI$57,MATCH(E$7,GRID!$A$47:$A$57,0),MATCH(1,($U$2=GRID!$B$31:$BI$31)*(КАЛЕНДАРЬ!$BO23=GRID!$B$33:$BI$33), 0)),
ROUNDUP(INDEX(GRID!$B$47:$BI$57,MATCH(E$7,GRID!$A$47:$A$57,0),MATCH(1,($U$2=GRID!$B$31:$BI$31)*(КАЛЕНДАРЬ!$BO23=GRID!$B$33:$BI$33),0))*(1-GRID!$B$69),0))</f>
        <v>20700</v>
      </c>
      <c r="G659" s="47" cm="1">
        <f t="array" ref="G659">IF($I$2="Открытый тариф",
INDEX(GRID!$B$34:$BI$44,MATCH(G$7,GRID!$A$34:$A$44,0),MATCH(1,($U$2=GRID!$B$31:$BI$31)*(КАЛЕНДАРЬ!$BO23=GRID!$B$33:$BI$33), 0)),
ROUNDUP(INDEX(GRID!$B$34:$BI$44,MATCH(G$7,GRID!$A$34:$A$44,0),MATCH(1,($U$2=GRID!$B$31:$BI$31)*(КАЛЕНДАРЬ!$BO23=GRID!$B$33:$BI$33),0))*(1-GRID!$B$69),0))</f>
        <v>21700</v>
      </c>
      <c r="H659" s="47" cm="1">
        <f t="array" ref="H659">IF($I$2="Открытый тариф",
INDEX(GRID!$B$47:$BI$57,MATCH(G$7,GRID!$A$47:$A$57,0),MATCH(1,($U$2=GRID!$B$31:$BI$31)*(КАЛЕНДАРЬ!$BO23=GRID!$B$33:$BI$33), 0)),
ROUNDUP(INDEX(GRID!$B$47:$BI$57,MATCH(G$7,GRID!$A$47:$A$57,0),MATCH(1,($U$2=GRID!$B$31:$BI$31)*(КАЛЕНДАРЬ!$BO23=GRID!$B$33:$BI$33),0))*(1-GRID!$B$69),0))</f>
        <v>21700</v>
      </c>
      <c r="I659" s="47" cm="1">
        <f t="array" ref="I659">IF($I$2="Открытый тариф",
INDEX(GRID!$B$34:$BI$44,MATCH(I$7,GRID!$A$34:$A$44,0),MATCH(1,($U$2=GRID!$B$31:$BI$31)*(КАЛЕНДАРЬ!$BO23=GRID!$B$33:$BI$33), 0)),
ROUNDUP(INDEX(GRID!$B$34:$BI$44,MATCH(I$7,GRID!$A$34:$A$44,0),MATCH(1,($U$2=GRID!$B$31:$BI$31)*(КАЛЕНДАРЬ!$BO23=GRID!$B$33:$BI$33),0))*(1-GRID!$B$69),0))</f>
        <v>23500</v>
      </c>
      <c r="J659" s="47" cm="1">
        <f t="array" ref="J659">IF($I$2="Открытый тариф",
INDEX(GRID!$B$47:$BI$57,MATCH(I$7,GRID!$A$47:$A$57,0),MATCH(1,($U$2=GRID!$B$31:$BI$31)*(КАЛЕНДАРЬ!$BO23=GRID!$B$33:$BI$33), 0)),
ROUNDUP(INDEX(GRID!$B$47:$BI$57,MATCH(I$7,GRID!$A$47:$A$57,0),MATCH(1,($U$2=GRID!$B$31:$BI$31)*(КАЛЕНДАРЬ!$BO23=GRID!$B$33:$BI$33),0))*(1-GRID!$B$69),0))</f>
        <v>23500</v>
      </c>
      <c r="K659" s="47" cm="1">
        <f t="array" ref="K659">IF($I$2="Открытый тариф",
INDEX(GRID!$B$34:$BI$44,MATCH(K$7,GRID!$A$34:$A$44,0),MATCH(1,($U$2=GRID!$B$31:$BI$31)*(КАЛЕНДАРЬ!$BO23=GRID!$B$33:$BI$33), 0)),
ROUNDUP(INDEX(GRID!$B$34:$BI$44,MATCH(K$7,GRID!$A$34:$A$44,0),MATCH(1,($U$2=GRID!$B$31:$BI$31)*(КАЛЕНДАРЬ!$BO23=GRID!$B$33:$BI$33),0))*(1-GRID!$B$69),0))</f>
        <v>24500</v>
      </c>
      <c r="L659" s="47" cm="1">
        <f t="array" ref="L659">IF($I$2="Открытый тариф",
INDEX(GRID!$B$47:$BI$57,MATCH(K$7,GRID!$A$47:$A$57,0),MATCH(1,($U$2=GRID!$B$31:$BI$31)*(КАЛЕНДАРЬ!$BO23=GRID!$B$33:$BI$33), 0)),
ROUNDUP(INDEX(GRID!$B$47:$BI$57,MATCH(K$7,GRID!$A$47:$A$57,0),MATCH(1,($U$2=GRID!$B$31:$BI$31)*(КАЛЕНДАРЬ!$BO23=GRID!$B$33:$BI$33),0))*(1-GRID!$B$69),0))</f>
        <v>24500</v>
      </c>
      <c r="M659" s="47" cm="1">
        <f t="array" ref="M659">IF($I$2="Открытый тариф",
INDEX(GRID!$B$34:$BI$44,MATCH(M$7,GRID!$A$34:$A$44,0),MATCH(1,($U$2=GRID!$B$31:$BI$31)*(КАЛЕНДАРЬ!$BO23=GRID!$B$33:$BI$33), 0)),
ROUNDUP(INDEX(GRID!$B$34:$BI$44,MATCH(M$7,GRID!$A$34:$A$44,0),MATCH(1,($U$2=GRID!$B$31:$BI$31)*(КАЛЕНДАРЬ!$BO23=GRID!$B$33:$BI$33),0))*(1-GRID!$B$69),0))</f>
        <v>26300</v>
      </c>
      <c r="N659" s="47" cm="1">
        <f t="array" ref="N659">IF($I$2="Открытый тариф",
INDEX(GRID!$B$47:$BI$57,MATCH(M$7,GRID!$A$47:$A$57,0),MATCH(1,($U$2=GRID!$B$31:$BI$31)*(КАЛЕНДАРЬ!$BO23=GRID!$B$33:$BI$33), 0)),
ROUNDUP(INDEX(GRID!$B$47:$BI$57,MATCH(M$7,GRID!$A$47:$A$57,0),MATCH(1,($U$2=GRID!$B$31:$BI$31)*(КАЛЕНДАРЬ!$BO23=GRID!$B$33:$BI$33),0))*(1-GRID!$B$69),0))</f>
        <v>26300</v>
      </c>
      <c r="O659" s="49" t="s">
        <v>101</v>
      </c>
      <c r="P659" s="49" t="s">
        <v>101</v>
      </c>
      <c r="Q659" s="49" t="s">
        <v>101</v>
      </c>
      <c r="R659" s="49" t="s">
        <v>101</v>
      </c>
      <c r="S659" s="49" t="s">
        <v>101</v>
      </c>
      <c r="T659" s="49" t="s">
        <v>101</v>
      </c>
      <c r="U659" s="49" t="s">
        <v>101</v>
      </c>
      <c r="V659" s="49" t="s">
        <v>101</v>
      </c>
      <c r="W659" s="49" t="s">
        <v>101</v>
      </c>
      <c r="X659" s="49" t="s">
        <v>101</v>
      </c>
      <c r="Y659" s="199"/>
    </row>
    <row r="660" spans="1:29" x14ac:dyDescent="0.2">
      <c r="A660" s="117" t="s">
        <v>45</v>
      </c>
      <c r="B660" s="117">
        <v>21</v>
      </c>
      <c r="C660" s="47" cm="1">
        <f t="array" ref="C660">IF($I$2="Открытый тариф",
INDEX(GRID!$B$34:$BI$44,MATCH(C$7,GRID!$A$34:$A$44,0),MATCH(1,($U$2=GRID!$B$31:$BI$31)*(КАЛЕНДАРЬ!$BO24=GRID!$B$33:$BI$33), 0)),
ROUNDUP(INDEX(GRID!$B$34:$BI$44,MATCH(C$7,GRID!$A$34:$A$44,0),MATCH(1,($U$2=GRID!$B$31:$BI$31)*(КАЛЕНДАРЬ!$BO24=GRID!$B$33:$BI$33),0))*(1-GRID!$B$69),0))</f>
        <v>18900</v>
      </c>
      <c r="D660" s="47" cm="1">
        <f t="array" ref="D660">IF($I$2="Открытый тариф",
INDEX(GRID!$B$47:$BI$57,MATCH(C$7,GRID!$A$47:$A$57,0),MATCH(1,($U$2=GRID!$B$31:$BI$31)*(КАЛЕНДАРЬ!$BO24=GRID!$B$33:$BI$33), 0)),
ROUNDUP(INDEX(GRID!$B$47:$BI$57,MATCH(C$7,GRID!$A$47:$A$57,0),MATCH(1,($U$2=GRID!$B$31:$BI$31)*(КАЛЕНДАРЬ!$BO24=GRID!$B$33:$BI$33),0))*(1-GRID!$B$69),0))</f>
        <v>18900</v>
      </c>
      <c r="E660" s="47" cm="1">
        <f t="array" ref="E660">IF($I$2="Открытый тариф",
INDEX(GRID!$B$34:$BI$44,MATCH(E$7,GRID!$A$34:$A$44,0),MATCH(1,($U$2=GRID!$B$31:$BI$31)*(КАЛЕНДАРЬ!$BO24=GRID!$B$33:$BI$33), 0)),
ROUNDUP(INDEX(GRID!$B$34:$BI$44,MATCH(E$7,GRID!$A$34:$A$44,0),MATCH(1,($U$2=GRID!$B$31:$BI$31)*(КАЛЕНДАРЬ!$BO24=GRID!$B$33:$BI$33),0))*(1-GRID!$B$69),0))</f>
        <v>20700</v>
      </c>
      <c r="F660" s="47" cm="1">
        <f t="array" ref="F660">IF($I$2="Открытый тариф",
INDEX(GRID!$B$47:$BI$57,MATCH(E$7,GRID!$A$47:$A$57,0),MATCH(1,($U$2=GRID!$B$31:$BI$31)*(КАЛЕНДАРЬ!$BO24=GRID!$B$33:$BI$33), 0)),
ROUNDUP(INDEX(GRID!$B$47:$BI$57,MATCH(E$7,GRID!$A$47:$A$57,0),MATCH(1,($U$2=GRID!$B$31:$BI$31)*(КАЛЕНДАРЬ!$BO24=GRID!$B$33:$BI$33),0))*(1-GRID!$B$69),0))</f>
        <v>20700</v>
      </c>
      <c r="G660" s="47" cm="1">
        <f t="array" ref="G660">IF($I$2="Открытый тариф",
INDEX(GRID!$B$34:$BI$44,MATCH(G$7,GRID!$A$34:$A$44,0),MATCH(1,($U$2=GRID!$B$31:$BI$31)*(КАЛЕНДАРЬ!$BO24=GRID!$B$33:$BI$33), 0)),
ROUNDUP(INDEX(GRID!$B$34:$BI$44,MATCH(G$7,GRID!$A$34:$A$44,0),MATCH(1,($U$2=GRID!$B$31:$BI$31)*(КАЛЕНДАРЬ!$BO24=GRID!$B$33:$BI$33),0))*(1-GRID!$B$69),0))</f>
        <v>21700</v>
      </c>
      <c r="H660" s="47" cm="1">
        <f t="array" ref="H660">IF($I$2="Открытый тариф",
INDEX(GRID!$B$47:$BI$57,MATCH(G$7,GRID!$A$47:$A$57,0),MATCH(1,($U$2=GRID!$B$31:$BI$31)*(КАЛЕНДАРЬ!$BO24=GRID!$B$33:$BI$33), 0)),
ROUNDUP(INDEX(GRID!$B$47:$BI$57,MATCH(G$7,GRID!$A$47:$A$57,0),MATCH(1,($U$2=GRID!$B$31:$BI$31)*(КАЛЕНДАРЬ!$BO24=GRID!$B$33:$BI$33),0))*(1-GRID!$B$69),0))</f>
        <v>21700</v>
      </c>
      <c r="I660" s="47" cm="1">
        <f t="array" ref="I660">IF($I$2="Открытый тариф",
INDEX(GRID!$B$34:$BI$44,MATCH(I$7,GRID!$A$34:$A$44,0),MATCH(1,($U$2=GRID!$B$31:$BI$31)*(КАЛЕНДАРЬ!$BO24=GRID!$B$33:$BI$33), 0)),
ROUNDUP(INDEX(GRID!$B$34:$BI$44,MATCH(I$7,GRID!$A$34:$A$44,0),MATCH(1,($U$2=GRID!$B$31:$BI$31)*(КАЛЕНДАРЬ!$BO24=GRID!$B$33:$BI$33),0))*(1-GRID!$B$69),0))</f>
        <v>23500</v>
      </c>
      <c r="J660" s="47" cm="1">
        <f t="array" ref="J660">IF($I$2="Открытый тариф",
INDEX(GRID!$B$47:$BI$57,MATCH(I$7,GRID!$A$47:$A$57,0),MATCH(1,($U$2=GRID!$B$31:$BI$31)*(КАЛЕНДАРЬ!$BO24=GRID!$B$33:$BI$33), 0)),
ROUNDUP(INDEX(GRID!$B$47:$BI$57,MATCH(I$7,GRID!$A$47:$A$57,0),MATCH(1,($U$2=GRID!$B$31:$BI$31)*(КАЛЕНДАРЬ!$BO24=GRID!$B$33:$BI$33),0))*(1-GRID!$B$69),0))</f>
        <v>23500</v>
      </c>
      <c r="K660" s="47" cm="1">
        <f t="array" ref="K660">IF($I$2="Открытый тариф",
INDEX(GRID!$B$34:$BI$44,MATCH(K$7,GRID!$A$34:$A$44,0),MATCH(1,($U$2=GRID!$B$31:$BI$31)*(КАЛЕНДАРЬ!$BO24=GRID!$B$33:$BI$33), 0)),
ROUNDUP(INDEX(GRID!$B$34:$BI$44,MATCH(K$7,GRID!$A$34:$A$44,0),MATCH(1,($U$2=GRID!$B$31:$BI$31)*(КАЛЕНДАРЬ!$BO24=GRID!$B$33:$BI$33),0))*(1-GRID!$B$69),0))</f>
        <v>24500</v>
      </c>
      <c r="L660" s="47" cm="1">
        <f t="array" ref="L660">IF($I$2="Открытый тариф",
INDEX(GRID!$B$47:$BI$57,MATCH(K$7,GRID!$A$47:$A$57,0),MATCH(1,($U$2=GRID!$B$31:$BI$31)*(КАЛЕНДАРЬ!$BO24=GRID!$B$33:$BI$33), 0)),
ROUNDUP(INDEX(GRID!$B$47:$BI$57,MATCH(K$7,GRID!$A$47:$A$57,0),MATCH(1,($U$2=GRID!$B$31:$BI$31)*(КАЛЕНДАРЬ!$BO24=GRID!$B$33:$BI$33),0))*(1-GRID!$B$69),0))</f>
        <v>24500</v>
      </c>
      <c r="M660" s="47" cm="1">
        <f t="array" ref="M660">IF($I$2="Открытый тариф",
INDEX(GRID!$B$34:$BI$44,MATCH(M$7,GRID!$A$34:$A$44,0),MATCH(1,($U$2=GRID!$B$31:$BI$31)*(КАЛЕНДАРЬ!$BO24=GRID!$B$33:$BI$33), 0)),
ROUNDUP(INDEX(GRID!$B$34:$BI$44,MATCH(M$7,GRID!$A$34:$A$44,0),MATCH(1,($U$2=GRID!$B$31:$BI$31)*(КАЛЕНДАРЬ!$BO24=GRID!$B$33:$BI$33),0))*(1-GRID!$B$69),0))</f>
        <v>26300</v>
      </c>
      <c r="N660" s="47" cm="1">
        <f t="array" ref="N660">IF($I$2="Открытый тариф",
INDEX(GRID!$B$47:$BI$57,MATCH(M$7,GRID!$A$47:$A$57,0),MATCH(1,($U$2=GRID!$B$31:$BI$31)*(КАЛЕНДАРЬ!$BO24=GRID!$B$33:$BI$33), 0)),
ROUNDUP(INDEX(GRID!$B$47:$BI$57,MATCH(M$7,GRID!$A$47:$A$57,0),MATCH(1,($U$2=GRID!$B$31:$BI$31)*(КАЛЕНДАРЬ!$BO24=GRID!$B$33:$BI$33),0))*(1-GRID!$B$69),0))</f>
        <v>26300</v>
      </c>
      <c r="O660" s="49" t="s">
        <v>101</v>
      </c>
      <c r="P660" s="49" t="s">
        <v>101</v>
      </c>
      <c r="Q660" s="49" t="s">
        <v>101</v>
      </c>
      <c r="R660" s="49" t="s">
        <v>101</v>
      </c>
      <c r="S660" s="49" t="s">
        <v>101</v>
      </c>
      <c r="T660" s="49" t="s">
        <v>101</v>
      </c>
      <c r="U660" s="49" t="s">
        <v>101</v>
      </c>
      <c r="V660" s="49" t="s">
        <v>101</v>
      </c>
      <c r="W660" s="49" t="s">
        <v>101</v>
      </c>
      <c r="X660" s="49" t="s">
        <v>101</v>
      </c>
      <c r="Y660" s="199"/>
    </row>
    <row r="661" spans="1:29" x14ac:dyDescent="0.2">
      <c r="A661" s="117" t="s">
        <v>46</v>
      </c>
      <c r="B661" s="117">
        <v>22</v>
      </c>
      <c r="C661" s="47" cm="1">
        <f t="array" ref="C661">IF($I$2="Открытый тариф",
INDEX(GRID!$B$34:$BI$44,MATCH(C$7,GRID!$A$34:$A$44,0),MATCH(1,($U$2=GRID!$B$31:$BI$31)*(КАЛЕНДАРЬ!$BO25=GRID!$B$33:$BI$33), 0)),
ROUNDUP(INDEX(GRID!$B$34:$BI$44,MATCH(C$7,GRID!$A$34:$A$44,0),MATCH(1,($U$2=GRID!$B$31:$BI$31)*(КАЛЕНДАРЬ!$BO25=GRID!$B$33:$BI$33),0))*(1-GRID!$B$69),0))</f>
        <v>15900</v>
      </c>
      <c r="D661" s="47" cm="1">
        <f t="array" ref="D661">IF($I$2="Открытый тариф",
INDEX(GRID!$B$47:$BI$57,MATCH(C$7,GRID!$A$47:$A$57,0),MATCH(1,($U$2=GRID!$B$31:$BI$31)*(КАЛЕНДАРЬ!$BO25=GRID!$B$33:$BI$33), 0)),
ROUNDUP(INDEX(GRID!$B$47:$BI$57,MATCH(C$7,GRID!$A$47:$A$57,0),MATCH(1,($U$2=GRID!$B$31:$BI$31)*(КАЛЕНДАРЬ!$BO25=GRID!$B$33:$BI$33),0))*(1-GRID!$B$69),0))</f>
        <v>15900</v>
      </c>
      <c r="E661" s="47" cm="1">
        <f t="array" ref="E661">IF($I$2="Открытый тариф",
INDEX(GRID!$B$34:$BI$44,MATCH(E$7,GRID!$A$34:$A$44,0),MATCH(1,($U$2=GRID!$B$31:$BI$31)*(КАЛЕНДАРЬ!$BO25=GRID!$B$33:$BI$33), 0)),
ROUNDUP(INDEX(GRID!$B$34:$BI$44,MATCH(E$7,GRID!$A$34:$A$44,0),MATCH(1,($U$2=GRID!$B$31:$BI$31)*(КАЛЕНДАРЬ!$BO25=GRID!$B$33:$BI$33),0))*(1-GRID!$B$69),0))</f>
        <v>17600</v>
      </c>
      <c r="F661" s="47" cm="1">
        <f t="array" ref="F661">IF($I$2="Открытый тариф",
INDEX(GRID!$B$47:$BI$57,MATCH(E$7,GRID!$A$47:$A$57,0),MATCH(1,($U$2=GRID!$B$31:$BI$31)*(КАЛЕНДАРЬ!$BO25=GRID!$B$33:$BI$33), 0)),
ROUNDUP(INDEX(GRID!$B$47:$BI$57,MATCH(E$7,GRID!$A$47:$A$57,0),MATCH(1,($U$2=GRID!$B$31:$BI$31)*(КАЛЕНДАРЬ!$BO25=GRID!$B$33:$BI$33),0))*(1-GRID!$B$69),0))</f>
        <v>17600</v>
      </c>
      <c r="G661" s="47" cm="1">
        <f t="array" ref="G661">IF($I$2="Открытый тариф",
INDEX(GRID!$B$34:$BI$44,MATCH(G$7,GRID!$A$34:$A$44,0),MATCH(1,($U$2=GRID!$B$31:$BI$31)*(КАЛЕНДАРЬ!$BO25=GRID!$B$33:$BI$33), 0)),
ROUNDUP(INDEX(GRID!$B$34:$BI$44,MATCH(G$7,GRID!$A$34:$A$44,0),MATCH(1,($U$2=GRID!$B$31:$BI$31)*(КАЛЕНДАРЬ!$BO25=GRID!$B$33:$BI$33),0))*(1-GRID!$B$69),0))</f>
        <v>18500</v>
      </c>
      <c r="H661" s="47" cm="1">
        <f t="array" ref="H661">IF($I$2="Открытый тариф",
INDEX(GRID!$B$47:$BI$57,MATCH(G$7,GRID!$A$47:$A$57,0),MATCH(1,($U$2=GRID!$B$31:$BI$31)*(КАЛЕНДАРЬ!$BO25=GRID!$B$33:$BI$33), 0)),
ROUNDUP(INDEX(GRID!$B$47:$BI$57,MATCH(G$7,GRID!$A$47:$A$57,0),MATCH(1,($U$2=GRID!$B$31:$BI$31)*(КАЛЕНДАРЬ!$BO25=GRID!$B$33:$BI$33),0))*(1-GRID!$B$69),0))</f>
        <v>18500</v>
      </c>
      <c r="I661" s="47" cm="1">
        <f t="array" ref="I661">IF($I$2="Открытый тариф",
INDEX(GRID!$B$34:$BI$44,MATCH(I$7,GRID!$A$34:$A$44,0),MATCH(1,($U$2=GRID!$B$31:$BI$31)*(КАЛЕНДАРЬ!$BO25=GRID!$B$33:$BI$33), 0)),
ROUNDUP(INDEX(GRID!$B$34:$BI$44,MATCH(I$7,GRID!$A$34:$A$44,0),MATCH(1,($U$2=GRID!$B$31:$BI$31)*(КАЛЕНДАРЬ!$BO25=GRID!$B$33:$BI$33),0))*(1-GRID!$B$69),0))</f>
        <v>20200</v>
      </c>
      <c r="J661" s="47" cm="1">
        <f t="array" ref="J661">IF($I$2="Открытый тариф",
INDEX(GRID!$B$47:$BI$57,MATCH(I$7,GRID!$A$47:$A$57,0),MATCH(1,($U$2=GRID!$B$31:$BI$31)*(КАЛЕНДАРЬ!$BO25=GRID!$B$33:$BI$33), 0)),
ROUNDUP(INDEX(GRID!$B$47:$BI$57,MATCH(I$7,GRID!$A$47:$A$57,0),MATCH(1,($U$2=GRID!$B$31:$BI$31)*(КАЛЕНДАРЬ!$BO25=GRID!$B$33:$BI$33),0))*(1-GRID!$B$69),0))</f>
        <v>20200</v>
      </c>
      <c r="K661" s="47" cm="1">
        <f t="array" ref="K661">IF($I$2="Открытый тариф",
INDEX(GRID!$B$34:$BI$44,MATCH(K$7,GRID!$A$34:$A$44,0),MATCH(1,($U$2=GRID!$B$31:$BI$31)*(КАЛЕНДАРЬ!$BO25=GRID!$B$33:$BI$33), 0)),
ROUNDUP(INDEX(GRID!$B$34:$BI$44,MATCH(K$7,GRID!$A$34:$A$44,0),MATCH(1,($U$2=GRID!$B$31:$BI$31)*(КАЛЕНДАРЬ!$BO25=GRID!$B$33:$BI$33),0))*(1-GRID!$B$69),0))</f>
        <v>21100</v>
      </c>
      <c r="L661" s="47" cm="1">
        <f t="array" ref="L661">IF($I$2="Открытый тариф",
INDEX(GRID!$B$47:$BI$57,MATCH(K$7,GRID!$A$47:$A$57,0),MATCH(1,($U$2=GRID!$B$31:$BI$31)*(КАЛЕНДАРЬ!$BO25=GRID!$B$33:$BI$33), 0)),
ROUNDUP(INDEX(GRID!$B$47:$BI$57,MATCH(K$7,GRID!$A$47:$A$57,0),MATCH(1,($U$2=GRID!$B$31:$BI$31)*(КАЛЕНДАРЬ!$BO25=GRID!$B$33:$BI$33),0))*(1-GRID!$B$69),0))</f>
        <v>21100</v>
      </c>
      <c r="M661" s="47" cm="1">
        <f t="array" ref="M661">IF($I$2="Открытый тариф",
INDEX(GRID!$B$34:$BI$44,MATCH(M$7,GRID!$A$34:$A$44,0),MATCH(1,($U$2=GRID!$B$31:$BI$31)*(КАЛЕНДАРЬ!$BO25=GRID!$B$33:$BI$33), 0)),
ROUNDUP(INDEX(GRID!$B$34:$BI$44,MATCH(M$7,GRID!$A$34:$A$44,0),MATCH(1,($U$2=GRID!$B$31:$BI$31)*(КАЛЕНДАРЬ!$BO25=GRID!$B$33:$BI$33),0))*(1-GRID!$B$69),0))</f>
        <v>22800</v>
      </c>
      <c r="N661" s="47" cm="1">
        <f t="array" ref="N661">IF($I$2="Открытый тариф",
INDEX(GRID!$B$47:$BI$57,MATCH(M$7,GRID!$A$47:$A$57,0),MATCH(1,($U$2=GRID!$B$31:$BI$31)*(КАЛЕНДАРЬ!$BO25=GRID!$B$33:$BI$33), 0)),
ROUNDUP(INDEX(GRID!$B$47:$BI$57,MATCH(M$7,GRID!$A$47:$A$57,0),MATCH(1,($U$2=GRID!$B$31:$BI$31)*(КАЛЕНДАРЬ!$BO25=GRID!$B$33:$BI$33),0))*(1-GRID!$B$69),0))</f>
        <v>22800</v>
      </c>
      <c r="O661" s="49" t="s">
        <v>101</v>
      </c>
      <c r="P661" s="49" t="s">
        <v>101</v>
      </c>
      <c r="Q661" s="49" t="s">
        <v>101</v>
      </c>
      <c r="R661" s="49" t="s">
        <v>101</v>
      </c>
      <c r="S661" s="49" t="s">
        <v>101</v>
      </c>
      <c r="T661" s="49" t="s">
        <v>101</v>
      </c>
      <c r="U661" s="49" t="s">
        <v>101</v>
      </c>
      <c r="V661" s="49" t="s">
        <v>101</v>
      </c>
      <c r="W661" s="49" t="s">
        <v>101</v>
      </c>
      <c r="X661" s="49" t="s">
        <v>101</v>
      </c>
      <c r="Y661" s="199"/>
    </row>
    <row r="662" spans="1:29" x14ac:dyDescent="0.2">
      <c r="A662" s="117" t="s">
        <v>47</v>
      </c>
      <c r="B662" s="117">
        <v>23</v>
      </c>
      <c r="C662" s="47" cm="1">
        <f t="array" ref="C662">IF($I$2="Открытый тариф",
INDEX(GRID!$B$34:$BI$44,MATCH(C$7,GRID!$A$34:$A$44,0),MATCH(1,($U$2=GRID!$B$31:$BI$31)*(КАЛЕНДАРЬ!$BO26=GRID!$B$33:$BI$33), 0)),
ROUNDUP(INDEX(GRID!$B$34:$BI$44,MATCH(C$7,GRID!$A$34:$A$44,0),MATCH(1,($U$2=GRID!$B$31:$BI$31)*(КАЛЕНДАРЬ!$BO26=GRID!$B$33:$BI$33),0))*(1-GRID!$B$69),0))</f>
        <v>17700</v>
      </c>
      <c r="D662" s="47" cm="1">
        <f t="array" ref="D662">IF($I$2="Открытый тариф",
INDEX(GRID!$B$47:$BI$57,MATCH(C$7,GRID!$A$47:$A$57,0),MATCH(1,($U$2=GRID!$B$31:$BI$31)*(КАЛЕНДАРЬ!$BO26=GRID!$B$33:$BI$33), 0)),
ROUNDUP(INDEX(GRID!$B$47:$BI$57,MATCH(C$7,GRID!$A$47:$A$57,0),MATCH(1,($U$2=GRID!$B$31:$BI$31)*(КАЛЕНДАРЬ!$BO26=GRID!$B$33:$BI$33),0))*(1-GRID!$B$69),0))</f>
        <v>17700</v>
      </c>
      <c r="E662" s="47" cm="1">
        <f t="array" ref="E662">IF($I$2="Открытый тариф",
INDEX(GRID!$B$34:$BI$44,MATCH(E$7,GRID!$A$34:$A$44,0),MATCH(1,($U$2=GRID!$B$31:$BI$31)*(КАЛЕНДАРЬ!$BO26=GRID!$B$33:$BI$33), 0)),
ROUNDUP(INDEX(GRID!$B$34:$BI$44,MATCH(E$7,GRID!$A$34:$A$44,0),MATCH(1,($U$2=GRID!$B$31:$BI$31)*(КАЛЕНДАРЬ!$BO26=GRID!$B$33:$BI$33),0))*(1-GRID!$B$69),0))</f>
        <v>19500</v>
      </c>
      <c r="F662" s="47" cm="1">
        <f t="array" ref="F662">IF($I$2="Открытый тариф",
INDEX(GRID!$B$47:$BI$57,MATCH(E$7,GRID!$A$47:$A$57,0),MATCH(1,($U$2=GRID!$B$31:$BI$31)*(КАЛЕНДАРЬ!$BO26=GRID!$B$33:$BI$33), 0)),
ROUNDUP(INDEX(GRID!$B$47:$BI$57,MATCH(E$7,GRID!$A$47:$A$57,0),MATCH(1,($U$2=GRID!$B$31:$BI$31)*(КАЛЕНДАРЬ!$BO26=GRID!$B$33:$BI$33),0))*(1-GRID!$B$69),0))</f>
        <v>19500</v>
      </c>
      <c r="G662" s="47" cm="1">
        <f t="array" ref="G662">IF($I$2="Открытый тариф",
INDEX(GRID!$B$34:$BI$44,MATCH(G$7,GRID!$A$34:$A$44,0),MATCH(1,($U$2=GRID!$B$31:$BI$31)*(КАЛЕНДАРЬ!$BO26=GRID!$B$33:$BI$33), 0)),
ROUNDUP(INDEX(GRID!$B$34:$BI$44,MATCH(G$7,GRID!$A$34:$A$44,0),MATCH(1,($U$2=GRID!$B$31:$BI$31)*(КАЛЕНДАРЬ!$BO26=GRID!$B$33:$BI$33),0))*(1-GRID!$B$69),0))</f>
        <v>20500</v>
      </c>
      <c r="H662" s="47" cm="1">
        <f t="array" ref="H662">IF($I$2="Открытый тариф",
INDEX(GRID!$B$47:$BI$57,MATCH(G$7,GRID!$A$47:$A$57,0),MATCH(1,($U$2=GRID!$B$31:$BI$31)*(КАЛЕНДАРЬ!$BO26=GRID!$B$33:$BI$33), 0)),
ROUNDUP(INDEX(GRID!$B$47:$BI$57,MATCH(G$7,GRID!$A$47:$A$57,0),MATCH(1,($U$2=GRID!$B$31:$BI$31)*(КАЛЕНДАРЬ!$BO26=GRID!$B$33:$BI$33),0))*(1-GRID!$B$69),0))</f>
        <v>20500</v>
      </c>
      <c r="I662" s="47" cm="1">
        <f t="array" ref="I662">IF($I$2="Открытый тариф",
INDEX(GRID!$B$34:$BI$44,MATCH(I$7,GRID!$A$34:$A$44,0),MATCH(1,($U$2=GRID!$B$31:$BI$31)*(КАЛЕНДАРЬ!$BO26=GRID!$B$33:$BI$33), 0)),
ROUNDUP(INDEX(GRID!$B$34:$BI$44,MATCH(I$7,GRID!$A$34:$A$44,0),MATCH(1,($U$2=GRID!$B$31:$BI$31)*(КАЛЕНДАРЬ!$BO26=GRID!$B$33:$BI$33),0))*(1-GRID!$B$69),0))</f>
        <v>22300</v>
      </c>
      <c r="J662" s="47" cm="1">
        <f t="array" ref="J662">IF($I$2="Открытый тариф",
INDEX(GRID!$B$47:$BI$57,MATCH(I$7,GRID!$A$47:$A$57,0),MATCH(1,($U$2=GRID!$B$31:$BI$31)*(КАЛЕНДАРЬ!$BO26=GRID!$B$33:$BI$33), 0)),
ROUNDUP(INDEX(GRID!$B$47:$BI$57,MATCH(I$7,GRID!$A$47:$A$57,0),MATCH(1,($U$2=GRID!$B$31:$BI$31)*(КАЛЕНДАРЬ!$BO26=GRID!$B$33:$BI$33),0))*(1-GRID!$B$69),0))</f>
        <v>22300</v>
      </c>
      <c r="K662" s="47" cm="1">
        <f t="array" ref="K662">IF($I$2="Открытый тариф",
INDEX(GRID!$B$34:$BI$44,MATCH(K$7,GRID!$A$34:$A$44,0),MATCH(1,($U$2=GRID!$B$31:$BI$31)*(КАЛЕНДАРЬ!$BO26=GRID!$B$33:$BI$33), 0)),
ROUNDUP(INDEX(GRID!$B$34:$BI$44,MATCH(K$7,GRID!$A$34:$A$44,0),MATCH(1,($U$2=GRID!$B$31:$BI$31)*(КАЛЕНДАРЬ!$BO26=GRID!$B$33:$BI$33),0))*(1-GRID!$B$69),0))</f>
        <v>23300</v>
      </c>
      <c r="L662" s="47" cm="1">
        <f t="array" ref="L662">IF($I$2="Открытый тариф",
INDEX(GRID!$B$47:$BI$57,MATCH(K$7,GRID!$A$47:$A$57,0),MATCH(1,($U$2=GRID!$B$31:$BI$31)*(КАЛЕНДАРЬ!$BO26=GRID!$B$33:$BI$33), 0)),
ROUNDUP(INDEX(GRID!$B$47:$BI$57,MATCH(K$7,GRID!$A$47:$A$57,0),MATCH(1,($U$2=GRID!$B$31:$BI$31)*(КАЛЕНДАРЬ!$BO26=GRID!$B$33:$BI$33),0))*(1-GRID!$B$69),0))</f>
        <v>23300</v>
      </c>
      <c r="M662" s="47" cm="1">
        <f t="array" ref="M662">IF($I$2="Открытый тариф",
INDEX(GRID!$B$34:$BI$44,MATCH(M$7,GRID!$A$34:$A$44,0),MATCH(1,($U$2=GRID!$B$31:$BI$31)*(КАЛЕНДАРЬ!$BO26=GRID!$B$33:$BI$33), 0)),
ROUNDUP(INDEX(GRID!$B$34:$BI$44,MATCH(M$7,GRID!$A$34:$A$44,0),MATCH(1,($U$2=GRID!$B$31:$BI$31)*(КАЛЕНДАРЬ!$BO26=GRID!$B$33:$BI$33),0))*(1-GRID!$B$69),0))</f>
        <v>25100</v>
      </c>
      <c r="N662" s="47" cm="1">
        <f t="array" ref="N662">IF($I$2="Открытый тариф",
INDEX(GRID!$B$47:$BI$57,MATCH(M$7,GRID!$A$47:$A$57,0),MATCH(1,($U$2=GRID!$B$31:$BI$31)*(КАЛЕНДАРЬ!$BO26=GRID!$B$33:$BI$33), 0)),
ROUNDUP(INDEX(GRID!$B$47:$BI$57,MATCH(M$7,GRID!$A$47:$A$57,0),MATCH(1,($U$2=GRID!$B$31:$BI$31)*(КАЛЕНДАРЬ!$BO26=GRID!$B$33:$BI$33),0))*(1-GRID!$B$69),0))</f>
        <v>25100</v>
      </c>
      <c r="O662" s="49" t="s">
        <v>101</v>
      </c>
      <c r="P662" s="49" t="s">
        <v>101</v>
      </c>
      <c r="Q662" s="49" t="s">
        <v>101</v>
      </c>
      <c r="R662" s="49" t="s">
        <v>101</v>
      </c>
      <c r="S662" s="49" t="s">
        <v>101</v>
      </c>
      <c r="T662" s="49" t="s">
        <v>101</v>
      </c>
      <c r="U662" s="49" t="s">
        <v>101</v>
      </c>
      <c r="V662" s="49" t="s">
        <v>101</v>
      </c>
      <c r="W662" s="49" t="s">
        <v>101</v>
      </c>
      <c r="X662" s="49" t="s">
        <v>101</v>
      </c>
      <c r="Y662" s="199"/>
    </row>
    <row r="663" spans="1:29" x14ac:dyDescent="0.2">
      <c r="A663" s="117" t="s">
        <v>48</v>
      </c>
      <c r="B663" s="117">
        <v>24</v>
      </c>
      <c r="C663" s="47" cm="1">
        <f t="array" ref="C663">IF($I$2="Открытый тариф",
INDEX(GRID!$B$34:$BI$44,MATCH(C$7,GRID!$A$34:$A$44,0),MATCH(1,($U$2=GRID!$B$31:$BI$31)*(КАЛЕНДАРЬ!$BO27=GRID!$B$33:$BI$33), 0)),
ROUNDUP(INDEX(GRID!$B$34:$BI$44,MATCH(C$7,GRID!$A$34:$A$44,0),MATCH(1,($U$2=GRID!$B$31:$BI$31)*(КАЛЕНДАРЬ!$BO27=GRID!$B$33:$BI$33),0))*(1-GRID!$B$69),0))</f>
        <v>17700</v>
      </c>
      <c r="D663" s="47" cm="1">
        <f t="array" ref="D663">IF($I$2="Открытый тариф",
INDEX(GRID!$B$47:$BI$57,MATCH(C$7,GRID!$A$47:$A$57,0),MATCH(1,($U$2=GRID!$B$31:$BI$31)*(КАЛЕНДАРЬ!$BO27=GRID!$B$33:$BI$33), 0)),
ROUNDUP(INDEX(GRID!$B$47:$BI$57,MATCH(C$7,GRID!$A$47:$A$57,0),MATCH(1,($U$2=GRID!$B$31:$BI$31)*(КАЛЕНДАРЬ!$BO27=GRID!$B$33:$BI$33),0))*(1-GRID!$B$69),0))</f>
        <v>17700</v>
      </c>
      <c r="E663" s="47" cm="1">
        <f t="array" ref="E663">IF($I$2="Открытый тариф",
INDEX(GRID!$B$34:$BI$44,MATCH(E$7,GRID!$A$34:$A$44,0),MATCH(1,($U$2=GRID!$B$31:$BI$31)*(КАЛЕНДАРЬ!$BO27=GRID!$B$33:$BI$33), 0)),
ROUNDUP(INDEX(GRID!$B$34:$BI$44,MATCH(E$7,GRID!$A$34:$A$44,0),MATCH(1,($U$2=GRID!$B$31:$BI$31)*(КАЛЕНДАРЬ!$BO27=GRID!$B$33:$BI$33),0))*(1-GRID!$B$69),0))</f>
        <v>19500</v>
      </c>
      <c r="F663" s="47" cm="1">
        <f t="array" ref="F663">IF($I$2="Открытый тариф",
INDEX(GRID!$B$47:$BI$57,MATCH(E$7,GRID!$A$47:$A$57,0),MATCH(1,($U$2=GRID!$B$31:$BI$31)*(КАЛЕНДАРЬ!$BO27=GRID!$B$33:$BI$33), 0)),
ROUNDUP(INDEX(GRID!$B$47:$BI$57,MATCH(E$7,GRID!$A$47:$A$57,0),MATCH(1,($U$2=GRID!$B$31:$BI$31)*(КАЛЕНДАРЬ!$BO27=GRID!$B$33:$BI$33),0))*(1-GRID!$B$69),0))</f>
        <v>19500</v>
      </c>
      <c r="G663" s="47" cm="1">
        <f t="array" ref="G663">IF($I$2="Открытый тариф",
INDEX(GRID!$B$34:$BI$44,MATCH(G$7,GRID!$A$34:$A$44,0),MATCH(1,($U$2=GRID!$B$31:$BI$31)*(КАЛЕНДАРЬ!$BO27=GRID!$B$33:$BI$33), 0)),
ROUNDUP(INDEX(GRID!$B$34:$BI$44,MATCH(G$7,GRID!$A$34:$A$44,0),MATCH(1,($U$2=GRID!$B$31:$BI$31)*(КАЛЕНДАРЬ!$BO27=GRID!$B$33:$BI$33),0))*(1-GRID!$B$69),0))</f>
        <v>20500</v>
      </c>
      <c r="H663" s="47" cm="1">
        <f t="array" ref="H663">IF($I$2="Открытый тариф",
INDEX(GRID!$B$47:$BI$57,MATCH(G$7,GRID!$A$47:$A$57,0),MATCH(1,($U$2=GRID!$B$31:$BI$31)*(КАЛЕНДАРЬ!$BO27=GRID!$B$33:$BI$33), 0)),
ROUNDUP(INDEX(GRID!$B$47:$BI$57,MATCH(G$7,GRID!$A$47:$A$57,0),MATCH(1,($U$2=GRID!$B$31:$BI$31)*(КАЛЕНДАРЬ!$BO27=GRID!$B$33:$BI$33),0))*(1-GRID!$B$69),0))</f>
        <v>20500</v>
      </c>
      <c r="I663" s="47" cm="1">
        <f t="array" ref="I663">IF($I$2="Открытый тариф",
INDEX(GRID!$B$34:$BI$44,MATCH(I$7,GRID!$A$34:$A$44,0),MATCH(1,($U$2=GRID!$B$31:$BI$31)*(КАЛЕНДАРЬ!$BO27=GRID!$B$33:$BI$33), 0)),
ROUNDUP(INDEX(GRID!$B$34:$BI$44,MATCH(I$7,GRID!$A$34:$A$44,0),MATCH(1,($U$2=GRID!$B$31:$BI$31)*(КАЛЕНДАРЬ!$BO27=GRID!$B$33:$BI$33),0))*(1-GRID!$B$69),0))</f>
        <v>22300</v>
      </c>
      <c r="J663" s="47" cm="1">
        <f t="array" ref="J663">IF($I$2="Открытый тариф",
INDEX(GRID!$B$47:$BI$57,MATCH(I$7,GRID!$A$47:$A$57,0),MATCH(1,($U$2=GRID!$B$31:$BI$31)*(КАЛЕНДАРЬ!$BO27=GRID!$B$33:$BI$33), 0)),
ROUNDUP(INDEX(GRID!$B$47:$BI$57,MATCH(I$7,GRID!$A$47:$A$57,0),MATCH(1,($U$2=GRID!$B$31:$BI$31)*(КАЛЕНДАРЬ!$BO27=GRID!$B$33:$BI$33),0))*(1-GRID!$B$69),0))</f>
        <v>22300</v>
      </c>
      <c r="K663" s="47" cm="1">
        <f t="array" ref="K663">IF($I$2="Открытый тариф",
INDEX(GRID!$B$34:$BI$44,MATCH(K$7,GRID!$A$34:$A$44,0),MATCH(1,($U$2=GRID!$B$31:$BI$31)*(КАЛЕНДАРЬ!$BO27=GRID!$B$33:$BI$33), 0)),
ROUNDUP(INDEX(GRID!$B$34:$BI$44,MATCH(K$7,GRID!$A$34:$A$44,0),MATCH(1,($U$2=GRID!$B$31:$BI$31)*(КАЛЕНДАРЬ!$BO27=GRID!$B$33:$BI$33),0))*(1-GRID!$B$69),0))</f>
        <v>23300</v>
      </c>
      <c r="L663" s="47" cm="1">
        <f t="array" ref="L663">IF($I$2="Открытый тариф",
INDEX(GRID!$B$47:$BI$57,MATCH(K$7,GRID!$A$47:$A$57,0),MATCH(1,($U$2=GRID!$B$31:$BI$31)*(КАЛЕНДАРЬ!$BO27=GRID!$B$33:$BI$33), 0)),
ROUNDUP(INDEX(GRID!$B$47:$BI$57,MATCH(K$7,GRID!$A$47:$A$57,0),MATCH(1,($U$2=GRID!$B$31:$BI$31)*(КАЛЕНДАРЬ!$BO27=GRID!$B$33:$BI$33),0))*(1-GRID!$B$69),0))</f>
        <v>23300</v>
      </c>
      <c r="M663" s="47" cm="1">
        <f t="array" ref="M663">IF($I$2="Открытый тариф",
INDEX(GRID!$B$34:$BI$44,MATCH(M$7,GRID!$A$34:$A$44,0),MATCH(1,($U$2=GRID!$B$31:$BI$31)*(КАЛЕНДАРЬ!$BO27=GRID!$B$33:$BI$33), 0)),
ROUNDUP(INDEX(GRID!$B$34:$BI$44,MATCH(M$7,GRID!$A$34:$A$44,0),MATCH(1,($U$2=GRID!$B$31:$BI$31)*(КАЛЕНДАРЬ!$BO27=GRID!$B$33:$BI$33),0))*(1-GRID!$B$69),0))</f>
        <v>25100</v>
      </c>
      <c r="N663" s="47" cm="1">
        <f t="array" ref="N663">IF($I$2="Открытый тариф",
INDEX(GRID!$B$47:$BI$57,MATCH(M$7,GRID!$A$47:$A$57,0),MATCH(1,($U$2=GRID!$B$31:$BI$31)*(КАЛЕНДАРЬ!$BO27=GRID!$B$33:$BI$33), 0)),
ROUNDUP(INDEX(GRID!$B$47:$BI$57,MATCH(M$7,GRID!$A$47:$A$57,0),MATCH(1,($U$2=GRID!$B$31:$BI$31)*(КАЛЕНДАРЬ!$BO27=GRID!$B$33:$BI$33),0))*(1-GRID!$B$69),0))</f>
        <v>25100</v>
      </c>
      <c r="O663" s="49" t="s">
        <v>101</v>
      </c>
      <c r="P663" s="49" t="s">
        <v>101</v>
      </c>
      <c r="Q663" s="49" t="s">
        <v>101</v>
      </c>
      <c r="R663" s="49" t="s">
        <v>101</v>
      </c>
      <c r="S663" s="49" t="s">
        <v>101</v>
      </c>
      <c r="T663" s="49" t="s">
        <v>101</v>
      </c>
      <c r="U663" s="49" t="s">
        <v>101</v>
      </c>
      <c r="V663" s="49" t="s">
        <v>101</v>
      </c>
      <c r="W663" s="49" t="s">
        <v>101</v>
      </c>
      <c r="X663" s="49" t="s">
        <v>101</v>
      </c>
      <c r="Y663" s="199"/>
    </row>
    <row r="664" spans="1:29" x14ac:dyDescent="0.2">
      <c r="A664" s="117" t="s">
        <v>42</v>
      </c>
      <c r="B664" s="117">
        <v>25</v>
      </c>
      <c r="C664" s="47" cm="1">
        <f t="array" ref="C664">IF($I$2="Открытый тариф",
INDEX(GRID!$B$34:$BI$44,MATCH(C$7,GRID!$A$34:$A$44,0),MATCH(1,($U$2=GRID!$B$31:$BI$31)*(КАЛЕНДАРЬ!$BO28=GRID!$B$33:$BI$33), 0)),
ROUNDUP(INDEX(GRID!$B$34:$BI$44,MATCH(C$7,GRID!$A$34:$A$44,0),MATCH(1,($U$2=GRID!$B$31:$BI$31)*(КАЛЕНДАРЬ!$BO28=GRID!$B$33:$BI$33),0))*(1-GRID!$B$69),0))</f>
        <v>17700</v>
      </c>
      <c r="D664" s="47" cm="1">
        <f t="array" ref="D664">IF($I$2="Открытый тариф",
INDEX(GRID!$B$47:$BI$57,MATCH(C$7,GRID!$A$47:$A$57,0),MATCH(1,($U$2=GRID!$B$31:$BI$31)*(КАЛЕНДАРЬ!$BO28=GRID!$B$33:$BI$33), 0)),
ROUNDUP(INDEX(GRID!$B$47:$BI$57,MATCH(C$7,GRID!$A$47:$A$57,0),MATCH(1,($U$2=GRID!$B$31:$BI$31)*(КАЛЕНДАРЬ!$BO28=GRID!$B$33:$BI$33),0))*(1-GRID!$B$69),0))</f>
        <v>17700</v>
      </c>
      <c r="E664" s="47" cm="1">
        <f t="array" ref="E664">IF($I$2="Открытый тариф",
INDEX(GRID!$B$34:$BI$44,MATCH(E$7,GRID!$A$34:$A$44,0),MATCH(1,($U$2=GRID!$B$31:$BI$31)*(КАЛЕНДАРЬ!$BO28=GRID!$B$33:$BI$33), 0)),
ROUNDUP(INDEX(GRID!$B$34:$BI$44,MATCH(E$7,GRID!$A$34:$A$44,0),MATCH(1,($U$2=GRID!$B$31:$BI$31)*(КАЛЕНДАРЬ!$BO28=GRID!$B$33:$BI$33),0))*(1-GRID!$B$69),0))</f>
        <v>19500</v>
      </c>
      <c r="F664" s="47" cm="1">
        <f t="array" ref="F664">IF($I$2="Открытый тариф",
INDEX(GRID!$B$47:$BI$57,MATCH(E$7,GRID!$A$47:$A$57,0),MATCH(1,($U$2=GRID!$B$31:$BI$31)*(КАЛЕНДАРЬ!$BO28=GRID!$B$33:$BI$33), 0)),
ROUNDUP(INDEX(GRID!$B$47:$BI$57,MATCH(E$7,GRID!$A$47:$A$57,0),MATCH(1,($U$2=GRID!$B$31:$BI$31)*(КАЛЕНДАРЬ!$BO28=GRID!$B$33:$BI$33),0))*(1-GRID!$B$69),0))</f>
        <v>19500</v>
      </c>
      <c r="G664" s="47" cm="1">
        <f t="array" ref="G664">IF($I$2="Открытый тариф",
INDEX(GRID!$B$34:$BI$44,MATCH(G$7,GRID!$A$34:$A$44,0),MATCH(1,($U$2=GRID!$B$31:$BI$31)*(КАЛЕНДАРЬ!$BO28=GRID!$B$33:$BI$33), 0)),
ROUNDUP(INDEX(GRID!$B$34:$BI$44,MATCH(G$7,GRID!$A$34:$A$44,0),MATCH(1,($U$2=GRID!$B$31:$BI$31)*(КАЛЕНДАРЬ!$BO28=GRID!$B$33:$BI$33),0))*(1-GRID!$B$69),0))</f>
        <v>20500</v>
      </c>
      <c r="H664" s="47" cm="1">
        <f t="array" ref="H664">IF($I$2="Открытый тариф",
INDEX(GRID!$B$47:$BI$57,MATCH(G$7,GRID!$A$47:$A$57,0),MATCH(1,($U$2=GRID!$B$31:$BI$31)*(КАЛЕНДАРЬ!$BO28=GRID!$B$33:$BI$33), 0)),
ROUNDUP(INDEX(GRID!$B$47:$BI$57,MATCH(G$7,GRID!$A$47:$A$57,0),MATCH(1,($U$2=GRID!$B$31:$BI$31)*(КАЛЕНДАРЬ!$BO28=GRID!$B$33:$BI$33),0))*(1-GRID!$B$69),0))</f>
        <v>20500</v>
      </c>
      <c r="I664" s="47" cm="1">
        <f t="array" ref="I664">IF($I$2="Открытый тариф",
INDEX(GRID!$B$34:$BI$44,MATCH(I$7,GRID!$A$34:$A$44,0),MATCH(1,($U$2=GRID!$B$31:$BI$31)*(КАЛЕНДАРЬ!$BO28=GRID!$B$33:$BI$33), 0)),
ROUNDUP(INDEX(GRID!$B$34:$BI$44,MATCH(I$7,GRID!$A$34:$A$44,0),MATCH(1,($U$2=GRID!$B$31:$BI$31)*(КАЛЕНДАРЬ!$BO28=GRID!$B$33:$BI$33),0))*(1-GRID!$B$69),0))</f>
        <v>22300</v>
      </c>
      <c r="J664" s="47" cm="1">
        <f t="array" ref="J664">IF($I$2="Открытый тариф",
INDEX(GRID!$B$47:$BI$57,MATCH(I$7,GRID!$A$47:$A$57,0),MATCH(1,($U$2=GRID!$B$31:$BI$31)*(КАЛЕНДАРЬ!$BO28=GRID!$B$33:$BI$33), 0)),
ROUNDUP(INDEX(GRID!$B$47:$BI$57,MATCH(I$7,GRID!$A$47:$A$57,0),MATCH(1,($U$2=GRID!$B$31:$BI$31)*(КАЛЕНДАРЬ!$BO28=GRID!$B$33:$BI$33),0))*(1-GRID!$B$69),0))</f>
        <v>22300</v>
      </c>
      <c r="K664" s="47" cm="1">
        <f t="array" ref="K664">IF($I$2="Открытый тариф",
INDEX(GRID!$B$34:$BI$44,MATCH(K$7,GRID!$A$34:$A$44,0),MATCH(1,($U$2=GRID!$B$31:$BI$31)*(КАЛЕНДАРЬ!$BO28=GRID!$B$33:$BI$33), 0)),
ROUNDUP(INDEX(GRID!$B$34:$BI$44,MATCH(K$7,GRID!$A$34:$A$44,0),MATCH(1,($U$2=GRID!$B$31:$BI$31)*(КАЛЕНДАРЬ!$BO28=GRID!$B$33:$BI$33),0))*(1-GRID!$B$69),0))</f>
        <v>23300</v>
      </c>
      <c r="L664" s="47" cm="1">
        <f t="array" ref="L664">IF($I$2="Открытый тариф",
INDEX(GRID!$B$47:$BI$57,MATCH(K$7,GRID!$A$47:$A$57,0),MATCH(1,($U$2=GRID!$B$31:$BI$31)*(КАЛЕНДАРЬ!$BO28=GRID!$B$33:$BI$33), 0)),
ROUNDUP(INDEX(GRID!$B$47:$BI$57,MATCH(K$7,GRID!$A$47:$A$57,0),MATCH(1,($U$2=GRID!$B$31:$BI$31)*(КАЛЕНДАРЬ!$BO28=GRID!$B$33:$BI$33),0))*(1-GRID!$B$69),0))</f>
        <v>23300</v>
      </c>
      <c r="M664" s="47" cm="1">
        <f t="array" ref="M664">IF($I$2="Открытый тариф",
INDEX(GRID!$B$34:$BI$44,MATCH(M$7,GRID!$A$34:$A$44,0),MATCH(1,($U$2=GRID!$B$31:$BI$31)*(КАЛЕНДАРЬ!$BO28=GRID!$B$33:$BI$33), 0)),
ROUNDUP(INDEX(GRID!$B$34:$BI$44,MATCH(M$7,GRID!$A$34:$A$44,0),MATCH(1,($U$2=GRID!$B$31:$BI$31)*(КАЛЕНДАРЬ!$BO28=GRID!$B$33:$BI$33),0))*(1-GRID!$B$69),0))</f>
        <v>25100</v>
      </c>
      <c r="N664" s="47" cm="1">
        <f t="array" ref="N664">IF($I$2="Открытый тариф",
INDEX(GRID!$B$47:$BI$57,MATCH(M$7,GRID!$A$47:$A$57,0),MATCH(1,($U$2=GRID!$B$31:$BI$31)*(КАЛЕНДАРЬ!$BO28=GRID!$B$33:$BI$33), 0)),
ROUNDUP(INDEX(GRID!$B$47:$BI$57,MATCH(M$7,GRID!$A$47:$A$57,0),MATCH(1,($U$2=GRID!$B$31:$BI$31)*(КАЛЕНДАРЬ!$BO28=GRID!$B$33:$BI$33),0))*(1-GRID!$B$69),0))</f>
        <v>25100</v>
      </c>
      <c r="O664" s="49" t="s">
        <v>101</v>
      </c>
      <c r="P664" s="49" t="s">
        <v>101</v>
      </c>
      <c r="Q664" s="49" t="s">
        <v>101</v>
      </c>
      <c r="R664" s="49" t="s">
        <v>101</v>
      </c>
      <c r="S664" s="49" t="s">
        <v>101</v>
      </c>
      <c r="T664" s="49" t="s">
        <v>101</v>
      </c>
      <c r="U664" s="49" t="s">
        <v>101</v>
      </c>
      <c r="V664" s="49" t="s">
        <v>101</v>
      </c>
      <c r="W664" s="49" t="s">
        <v>101</v>
      </c>
      <c r="X664" s="49" t="s">
        <v>101</v>
      </c>
      <c r="Y664" s="199"/>
    </row>
    <row r="665" spans="1:29" x14ac:dyDescent="0.2">
      <c r="A665" s="117" t="s">
        <v>43</v>
      </c>
      <c r="B665" s="117">
        <v>26</v>
      </c>
      <c r="C665" s="47" cm="1">
        <f t="array" ref="C665">IF($I$2="Открытый тариф",
INDEX(GRID!$B$34:$BI$44,MATCH(C$7,GRID!$A$34:$A$44,0),MATCH(1,($U$2=GRID!$B$31:$BI$31)*(КАЛЕНДАРЬ!$BO29=GRID!$B$33:$BI$33), 0)),
ROUNDUP(INDEX(GRID!$B$34:$BI$44,MATCH(C$7,GRID!$A$34:$A$44,0),MATCH(1,($U$2=GRID!$B$31:$BI$31)*(КАЛЕНДАРЬ!$BO29=GRID!$B$33:$BI$33),0))*(1-GRID!$B$69),0))</f>
        <v>17700</v>
      </c>
      <c r="D665" s="47" cm="1">
        <f t="array" ref="D665">IF($I$2="Открытый тариф",
INDEX(GRID!$B$47:$BI$57,MATCH(C$7,GRID!$A$47:$A$57,0),MATCH(1,($U$2=GRID!$B$31:$BI$31)*(КАЛЕНДАРЬ!$BO29=GRID!$B$33:$BI$33), 0)),
ROUNDUP(INDEX(GRID!$B$47:$BI$57,MATCH(C$7,GRID!$A$47:$A$57,0),MATCH(1,($U$2=GRID!$B$31:$BI$31)*(КАЛЕНДАРЬ!$BO29=GRID!$B$33:$BI$33),0))*(1-GRID!$B$69),0))</f>
        <v>17700</v>
      </c>
      <c r="E665" s="47" cm="1">
        <f t="array" ref="E665">IF($I$2="Открытый тариф",
INDEX(GRID!$B$34:$BI$44,MATCH(E$7,GRID!$A$34:$A$44,0),MATCH(1,($U$2=GRID!$B$31:$BI$31)*(КАЛЕНДАРЬ!$BO29=GRID!$B$33:$BI$33), 0)),
ROUNDUP(INDEX(GRID!$B$34:$BI$44,MATCH(E$7,GRID!$A$34:$A$44,0),MATCH(1,($U$2=GRID!$B$31:$BI$31)*(КАЛЕНДАРЬ!$BO29=GRID!$B$33:$BI$33),0))*(1-GRID!$B$69),0))</f>
        <v>19500</v>
      </c>
      <c r="F665" s="47" cm="1">
        <f t="array" ref="F665">IF($I$2="Открытый тариф",
INDEX(GRID!$B$47:$BI$57,MATCH(E$7,GRID!$A$47:$A$57,0),MATCH(1,($U$2=GRID!$B$31:$BI$31)*(КАЛЕНДАРЬ!$BO29=GRID!$B$33:$BI$33), 0)),
ROUNDUP(INDEX(GRID!$B$47:$BI$57,MATCH(E$7,GRID!$A$47:$A$57,0),MATCH(1,($U$2=GRID!$B$31:$BI$31)*(КАЛЕНДАРЬ!$BO29=GRID!$B$33:$BI$33),0))*(1-GRID!$B$69),0))</f>
        <v>19500</v>
      </c>
      <c r="G665" s="47" cm="1">
        <f t="array" ref="G665">IF($I$2="Открытый тариф",
INDEX(GRID!$B$34:$BI$44,MATCH(G$7,GRID!$A$34:$A$44,0),MATCH(1,($U$2=GRID!$B$31:$BI$31)*(КАЛЕНДАРЬ!$BO29=GRID!$B$33:$BI$33), 0)),
ROUNDUP(INDEX(GRID!$B$34:$BI$44,MATCH(G$7,GRID!$A$34:$A$44,0),MATCH(1,($U$2=GRID!$B$31:$BI$31)*(КАЛЕНДАРЬ!$BO29=GRID!$B$33:$BI$33),0))*(1-GRID!$B$69),0))</f>
        <v>20500</v>
      </c>
      <c r="H665" s="47" cm="1">
        <f t="array" ref="H665">IF($I$2="Открытый тариф",
INDEX(GRID!$B$47:$BI$57,MATCH(G$7,GRID!$A$47:$A$57,0),MATCH(1,($U$2=GRID!$B$31:$BI$31)*(КАЛЕНДАРЬ!$BO29=GRID!$B$33:$BI$33), 0)),
ROUNDUP(INDEX(GRID!$B$47:$BI$57,MATCH(G$7,GRID!$A$47:$A$57,0),MATCH(1,($U$2=GRID!$B$31:$BI$31)*(КАЛЕНДАРЬ!$BO29=GRID!$B$33:$BI$33),0))*(1-GRID!$B$69),0))</f>
        <v>20500</v>
      </c>
      <c r="I665" s="47" cm="1">
        <f t="array" ref="I665">IF($I$2="Открытый тариф",
INDEX(GRID!$B$34:$BI$44,MATCH(I$7,GRID!$A$34:$A$44,0),MATCH(1,($U$2=GRID!$B$31:$BI$31)*(КАЛЕНДАРЬ!$BO29=GRID!$B$33:$BI$33), 0)),
ROUNDUP(INDEX(GRID!$B$34:$BI$44,MATCH(I$7,GRID!$A$34:$A$44,0),MATCH(1,($U$2=GRID!$B$31:$BI$31)*(КАЛЕНДАРЬ!$BO29=GRID!$B$33:$BI$33),0))*(1-GRID!$B$69),0))</f>
        <v>22300</v>
      </c>
      <c r="J665" s="47" cm="1">
        <f t="array" ref="J665">IF($I$2="Открытый тариф",
INDEX(GRID!$B$47:$BI$57,MATCH(I$7,GRID!$A$47:$A$57,0),MATCH(1,($U$2=GRID!$B$31:$BI$31)*(КАЛЕНДАРЬ!$BO29=GRID!$B$33:$BI$33), 0)),
ROUNDUP(INDEX(GRID!$B$47:$BI$57,MATCH(I$7,GRID!$A$47:$A$57,0),MATCH(1,($U$2=GRID!$B$31:$BI$31)*(КАЛЕНДАРЬ!$BO29=GRID!$B$33:$BI$33),0))*(1-GRID!$B$69),0))</f>
        <v>22300</v>
      </c>
      <c r="K665" s="47" cm="1">
        <f t="array" ref="K665">IF($I$2="Открытый тариф",
INDEX(GRID!$B$34:$BI$44,MATCH(K$7,GRID!$A$34:$A$44,0),MATCH(1,($U$2=GRID!$B$31:$BI$31)*(КАЛЕНДАРЬ!$BO29=GRID!$B$33:$BI$33), 0)),
ROUNDUP(INDEX(GRID!$B$34:$BI$44,MATCH(K$7,GRID!$A$34:$A$44,0),MATCH(1,($U$2=GRID!$B$31:$BI$31)*(КАЛЕНДАРЬ!$BO29=GRID!$B$33:$BI$33),0))*(1-GRID!$B$69),0))</f>
        <v>23300</v>
      </c>
      <c r="L665" s="47" cm="1">
        <f t="array" ref="L665">IF($I$2="Открытый тариф",
INDEX(GRID!$B$47:$BI$57,MATCH(K$7,GRID!$A$47:$A$57,0),MATCH(1,($U$2=GRID!$B$31:$BI$31)*(КАЛЕНДАРЬ!$BO29=GRID!$B$33:$BI$33), 0)),
ROUNDUP(INDEX(GRID!$B$47:$BI$57,MATCH(K$7,GRID!$A$47:$A$57,0),MATCH(1,($U$2=GRID!$B$31:$BI$31)*(КАЛЕНДАРЬ!$BO29=GRID!$B$33:$BI$33),0))*(1-GRID!$B$69),0))</f>
        <v>23300</v>
      </c>
      <c r="M665" s="47" cm="1">
        <f t="array" ref="M665">IF($I$2="Открытый тариф",
INDEX(GRID!$B$34:$BI$44,MATCH(M$7,GRID!$A$34:$A$44,0),MATCH(1,($U$2=GRID!$B$31:$BI$31)*(КАЛЕНДАРЬ!$BO29=GRID!$B$33:$BI$33), 0)),
ROUNDUP(INDEX(GRID!$B$34:$BI$44,MATCH(M$7,GRID!$A$34:$A$44,0),MATCH(1,($U$2=GRID!$B$31:$BI$31)*(КАЛЕНДАРЬ!$BO29=GRID!$B$33:$BI$33),0))*(1-GRID!$B$69),0))</f>
        <v>25100</v>
      </c>
      <c r="N665" s="47" cm="1">
        <f t="array" ref="N665">IF($I$2="Открытый тариф",
INDEX(GRID!$B$47:$BI$57,MATCH(M$7,GRID!$A$47:$A$57,0),MATCH(1,($U$2=GRID!$B$31:$BI$31)*(КАЛЕНДАРЬ!$BO29=GRID!$B$33:$BI$33), 0)),
ROUNDUP(INDEX(GRID!$B$47:$BI$57,MATCH(M$7,GRID!$A$47:$A$57,0),MATCH(1,($U$2=GRID!$B$31:$BI$31)*(КАЛЕНДАРЬ!$BO29=GRID!$B$33:$BI$33),0))*(1-GRID!$B$69),0))</f>
        <v>25100</v>
      </c>
      <c r="O665" s="49" t="s">
        <v>101</v>
      </c>
      <c r="P665" s="49" t="s">
        <v>101</v>
      </c>
      <c r="Q665" s="49" t="s">
        <v>101</v>
      </c>
      <c r="R665" s="49" t="s">
        <v>101</v>
      </c>
      <c r="S665" s="49" t="s">
        <v>101</v>
      </c>
      <c r="T665" s="49" t="s">
        <v>101</v>
      </c>
      <c r="U665" s="49" t="s">
        <v>101</v>
      </c>
      <c r="V665" s="49" t="s">
        <v>101</v>
      </c>
      <c r="W665" s="49" t="s">
        <v>101</v>
      </c>
      <c r="X665" s="49" t="s">
        <v>101</v>
      </c>
      <c r="Y665" s="199"/>
    </row>
    <row r="666" spans="1:29" x14ac:dyDescent="0.2">
      <c r="A666" s="117" t="s">
        <v>44</v>
      </c>
      <c r="B666" s="117">
        <v>27</v>
      </c>
      <c r="C666" s="47" cm="1">
        <f t="array" ref="C666">IF($I$2="Открытый тариф",
INDEX(GRID!$B$34:$BI$44,MATCH(C$7,GRID!$A$34:$A$44,0),MATCH(1,($U$2=GRID!$B$31:$BI$31)*(КАЛЕНДАРЬ!$BO30=GRID!$B$33:$BI$33), 0)),
ROUNDUP(INDEX(GRID!$B$34:$BI$44,MATCH(C$7,GRID!$A$34:$A$44,0),MATCH(1,($U$2=GRID!$B$31:$BI$31)*(КАЛЕНДАРЬ!$BO30=GRID!$B$33:$BI$33),0))*(1-GRID!$B$69),0))</f>
        <v>17700</v>
      </c>
      <c r="D666" s="47" cm="1">
        <f t="array" ref="D666">IF($I$2="Открытый тариф",
INDEX(GRID!$B$47:$BI$57,MATCH(C$7,GRID!$A$47:$A$57,0),MATCH(1,($U$2=GRID!$B$31:$BI$31)*(КАЛЕНДАРЬ!$BO30=GRID!$B$33:$BI$33), 0)),
ROUNDUP(INDEX(GRID!$B$47:$BI$57,MATCH(C$7,GRID!$A$47:$A$57,0),MATCH(1,($U$2=GRID!$B$31:$BI$31)*(КАЛЕНДАРЬ!$BO30=GRID!$B$33:$BI$33),0))*(1-GRID!$B$69),0))</f>
        <v>17700</v>
      </c>
      <c r="E666" s="47" cm="1">
        <f t="array" ref="E666">IF($I$2="Открытый тариф",
INDEX(GRID!$B$34:$BI$44,MATCH(E$7,GRID!$A$34:$A$44,0),MATCH(1,($U$2=GRID!$B$31:$BI$31)*(КАЛЕНДАРЬ!$BO30=GRID!$B$33:$BI$33), 0)),
ROUNDUP(INDEX(GRID!$B$34:$BI$44,MATCH(E$7,GRID!$A$34:$A$44,0),MATCH(1,($U$2=GRID!$B$31:$BI$31)*(КАЛЕНДАРЬ!$BO30=GRID!$B$33:$BI$33),0))*(1-GRID!$B$69),0))</f>
        <v>19500</v>
      </c>
      <c r="F666" s="47" cm="1">
        <f t="array" ref="F666">IF($I$2="Открытый тариф",
INDEX(GRID!$B$47:$BI$57,MATCH(E$7,GRID!$A$47:$A$57,0),MATCH(1,($U$2=GRID!$B$31:$BI$31)*(КАЛЕНДАРЬ!$BO30=GRID!$B$33:$BI$33), 0)),
ROUNDUP(INDEX(GRID!$B$47:$BI$57,MATCH(E$7,GRID!$A$47:$A$57,0),MATCH(1,($U$2=GRID!$B$31:$BI$31)*(КАЛЕНДАРЬ!$BO30=GRID!$B$33:$BI$33),0))*(1-GRID!$B$69),0))</f>
        <v>19500</v>
      </c>
      <c r="G666" s="47" cm="1">
        <f t="array" ref="G666">IF($I$2="Открытый тариф",
INDEX(GRID!$B$34:$BI$44,MATCH(G$7,GRID!$A$34:$A$44,0),MATCH(1,($U$2=GRID!$B$31:$BI$31)*(КАЛЕНДАРЬ!$BO30=GRID!$B$33:$BI$33), 0)),
ROUNDUP(INDEX(GRID!$B$34:$BI$44,MATCH(G$7,GRID!$A$34:$A$44,0),MATCH(1,($U$2=GRID!$B$31:$BI$31)*(КАЛЕНДАРЬ!$BO30=GRID!$B$33:$BI$33),0))*(1-GRID!$B$69),0))</f>
        <v>20500</v>
      </c>
      <c r="H666" s="47" cm="1">
        <f t="array" ref="H666">IF($I$2="Открытый тариф",
INDEX(GRID!$B$47:$BI$57,MATCH(G$7,GRID!$A$47:$A$57,0),MATCH(1,($U$2=GRID!$B$31:$BI$31)*(КАЛЕНДАРЬ!$BO30=GRID!$B$33:$BI$33), 0)),
ROUNDUP(INDEX(GRID!$B$47:$BI$57,MATCH(G$7,GRID!$A$47:$A$57,0),MATCH(1,($U$2=GRID!$B$31:$BI$31)*(КАЛЕНДАРЬ!$BO30=GRID!$B$33:$BI$33),0))*(1-GRID!$B$69),0))</f>
        <v>20500</v>
      </c>
      <c r="I666" s="47" cm="1">
        <f t="array" ref="I666">IF($I$2="Открытый тариф",
INDEX(GRID!$B$34:$BI$44,MATCH(I$7,GRID!$A$34:$A$44,0),MATCH(1,($U$2=GRID!$B$31:$BI$31)*(КАЛЕНДАРЬ!$BO30=GRID!$B$33:$BI$33), 0)),
ROUNDUP(INDEX(GRID!$B$34:$BI$44,MATCH(I$7,GRID!$A$34:$A$44,0),MATCH(1,($U$2=GRID!$B$31:$BI$31)*(КАЛЕНДАРЬ!$BO30=GRID!$B$33:$BI$33),0))*(1-GRID!$B$69),0))</f>
        <v>22300</v>
      </c>
      <c r="J666" s="47" cm="1">
        <f t="array" ref="J666">IF($I$2="Открытый тариф",
INDEX(GRID!$B$47:$BI$57,MATCH(I$7,GRID!$A$47:$A$57,0),MATCH(1,($U$2=GRID!$B$31:$BI$31)*(КАЛЕНДАРЬ!$BO30=GRID!$B$33:$BI$33), 0)),
ROUNDUP(INDEX(GRID!$B$47:$BI$57,MATCH(I$7,GRID!$A$47:$A$57,0),MATCH(1,($U$2=GRID!$B$31:$BI$31)*(КАЛЕНДАРЬ!$BO30=GRID!$B$33:$BI$33),0))*(1-GRID!$B$69),0))</f>
        <v>22300</v>
      </c>
      <c r="K666" s="47" cm="1">
        <f t="array" ref="K666">IF($I$2="Открытый тариф",
INDEX(GRID!$B$34:$BI$44,MATCH(K$7,GRID!$A$34:$A$44,0),MATCH(1,($U$2=GRID!$B$31:$BI$31)*(КАЛЕНДАРЬ!$BO30=GRID!$B$33:$BI$33), 0)),
ROUNDUP(INDEX(GRID!$B$34:$BI$44,MATCH(K$7,GRID!$A$34:$A$44,0),MATCH(1,($U$2=GRID!$B$31:$BI$31)*(КАЛЕНДАРЬ!$BO30=GRID!$B$33:$BI$33),0))*(1-GRID!$B$69),0))</f>
        <v>23300</v>
      </c>
      <c r="L666" s="47" cm="1">
        <f t="array" ref="L666">IF($I$2="Открытый тариф",
INDEX(GRID!$B$47:$BI$57,MATCH(K$7,GRID!$A$47:$A$57,0),MATCH(1,($U$2=GRID!$B$31:$BI$31)*(КАЛЕНДАРЬ!$BO30=GRID!$B$33:$BI$33), 0)),
ROUNDUP(INDEX(GRID!$B$47:$BI$57,MATCH(K$7,GRID!$A$47:$A$57,0),MATCH(1,($U$2=GRID!$B$31:$BI$31)*(КАЛЕНДАРЬ!$BO30=GRID!$B$33:$BI$33),0))*(1-GRID!$B$69),0))</f>
        <v>23300</v>
      </c>
      <c r="M666" s="47" cm="1">
        <f t="array" ref="M666">IF($I$2="Открытый тариф",
INDEX(GRID!$B$34:$BI$44,MATCH(M$7,GRID!$A$34:$A$44,0),MATCH(1,($U$2=GRID!$B$31:$BI$31)*(КАЛЕНДАРЬ!$BO30=GRID!$B$33:$BI$33), 0)),
ROUNDUP(INDEX(GRID!$B$34:$BI$44,MATCH(M$7,GRID!$A$34:$A$44,0),MATCH(1,($U$2=GRID!$B$31:$BI$31)*(КАЛЕНДАРЬ!$BO30=GRID!$B$33:$BI$33),0))*(1-GRID!$B$69),0))</f>
        <v>25100</v>
      </c>
      <c r="N666" s="47" cm="1">
        <f t="array" ref="N666">IF($I$2="Открытый тариф",
INDEX(GRID!$B$47:$BI$57,MATCH(M$7,GRID!$A$47:$A$57,0),MATCH(1,($U$2=GRID!$B$31:$BI$31)*(КАЛЕНДАРЬ!$BO30=GRID!$B$33:$BI$33), 0)),
ROUNDUP(INDEX(GRID!$B$47:$BI$57,MATCH(M$7,GRID!$A$47:$A$57,0),MATCH(1,($U$2=GRID!$B$31:$BI$31)*(КАЛЕНДАРЬ!$BO30=GRID!$B$33:$BI$33),0))*(1-GRID!$B$69),0))</f>
        <v>25100</v>
      </c>
      <c r="O666" s="49" t="s">
        <v>101</v>
      </c>
      <c r="P666" s="49" t="s">
        <v>101</v>
      </c>
      <c r="Q666" s="49" t="s">
        <v>101</v>
      </c>
      <c r="R666" s="49" t="s">
        <v>101</v>
      </c>
      <c r="S666" s="49" t="s">
        <v>101</v>
      </c>
      <c r="T666" s="49" t="s">
        <v>101</v>
      </c>
      <c r="U666" s="49" t="s">
        <v>101</v>
      </c>
      <c r="V666" s="49" t="s">
        <v>101</v>
      </c>
      <c r="W666" s="49" t="s">
        <v>101</v>
      </c>
      <c r="X666" s="49" t="s">
        <v>101</v>
      </c>
      <c r="Y666" s="199"/>
    </row>
    <row r="667" spans="1:29" x14ac:dyDescent="0.2">
      <c r="A667" s="117" t="s">
        <v>45</v>
      </c>
      <c r="B667" s="117">
        <v>28</v>
      </c>
      <c r="C667" s="47" cm="1">
        <f t="array" ref="C667">IF($I$2="Открытый тариф",
INDEX(GRID!$B$34:$BI$44,MATCH(C$7,GRID!$A$34:$A$44,0),MATCH(1,($U$2=GRID!$B$31:$BI$31)*(КАЛЕНДАРЬ!$BO31=GRID!$B$33:$BI$33), 0)),
ROUNDUP(INDEX(GRID!$B$34:$BI$44,MATCH(C$7,GRID!$A$34:$A$44,0),MATCH(1,($U$2=GRID!$B$31:$BI$31)*(КАЛЕНДАРЬ!$BO31=GRID!$B$33:$BI$33),0))*(1-GRID!$B$69),0))</f>
        <v>17700</v>
      </c>
      <c r="D667" s="47" cm="1">
        <f t="array" ref="D667">IF($I$2="Открытый тариф",
INDEX(GRID!$B$47:$BI$57,MATCH(C$7,GRID!$A$47:$A$57,0),MATCH(1,($U$2=GRID!$B$31:$BI$31)*(КАЛЕНДАРЬ!$BO31=GRID!$B$33:$BI$33), 0)),
ROUNDUP(INDEX(GRID!$B$47:$BI$57,MATCH(C$7,GRID!$A$47:$A$57,0),MATCH(1,($U$2=GRID!$B$31:$BI$31)*(КАЛЕНДАРЬ!$BO31=GRID!$B$33:$BI$33),0))*(1-GRID!$B$69),0))</f>
        <v>17700</v>
      </c>
      <c r="E667" s="47" cm="1">
        <f t="array" ref="E667">IF($I$2="Открытый тариф",
INDEX(GRID!$B$34:$BI$44,MATCH(E$7,GRID!$A$34:$A$44,0),MATCH(1,($U$2=GRID!$B$31:$BI$31)*(КАЛЕНДАРЬ!$BO31=GRID!$B$33:$BI$33), 0)),
ROUNDUP(INDEX(GRID!$B$34:$BI$44,MATCH(E$7,GRID!$A$34:$A$44,0),MATCH(1,($U$2=GRID!$B$31:$BI$31)*(КАЛЕНДАРЬ!$BO31=GRID!$B$33:$BI$33),0))*(1-GRID!$B$69),0))</f>
        <v>19500</v>
      </c>
      <c r="F667" s="47" cm="1">
        <f t="array" ref="F667">IF($I$2="Открытый тариф",
INDEX(GRID!$B$47:$BI$57,MATCH(E$7,GRID!$A$47:$A$57,0),MATCH(1,($U$2=GRID!$B$31:$BI$31)*(КАЛЕНДАРЬ!$BO31=GRID!$B$33:$BI$33), 0)),
ROUNDUP(INDEX(GRID!$B$47:$BI$57,MATCH(E$7,GRID!$A$47:$A$57,0),MATCH(1,($U$2=GRID!$B$31:$BI$31)*(КАЛЕНДАРЬ!$BO31=GRID!$B$33:$BI$33),0))*(1-GRID!$B$69),0))</f>
        <v>19500</v>
      </c>
      <c r="G667" s="47" cm="1">
        <f t="array" ref="G667">IF($I$2="Открытый тариф",
INDEX(GRID!$B$34:$BI$44,MATCH(G$7,GRID!$A$34:$A$44,0),MATCH(1,($U$2=GRID!$B$31:$BI$31)*(КАЛЕНДАРЬ!$BO31=GRID!$B$33:$BI$33), 0)),
ROUNDUP(INDEX(GRID!$B$34:$BI$44,MATCH(G$7,GRID!$A$34:$A$44,0),MATCH(1,($U$2=GRID!$B$31:$BI$31)*(КАЛЕНДАРЬ!$BO31=GRID!$B$33:$BI$33),0))*(1-GRID!$B$69),0))</f>
        <v>20500</v>
      </c>
      <c r="H667" s="47" cm="1">
        <f t="array" ref="H667">IF($I$2="Открытый тариф",
INDEX(GRID!$B$47:$BI$57,MATCH(G$7,GRID!$A$47:$A$57,0),MATCH(1,($U$2=GRID!$B$31:$BI$31)*(КАЛЕНДАРЬ!$BO31=GRID!$B$33:$BI$33), 0)),
ROUNDUP(INDEX(GRID!$B$47:$BI$57,MATCH(G$7,GRID!$A$47:$A$57,0),MATCH(1,($U$2=GRID!$B$31:$BI$31)*(КАЛЕНДАРЬ!$BO31=GRID!$B$33:$BI$33),0))*(1-GRID!$B$69),0))</f>
        <v>20500</v>
      </c>
      <c r="I667" s="47" cm="1">
        <f t="array" ref="I667">IF($I$2="Открытый тариф",
INDEX(GRID!$B$34:$BI$44,MATCH(I$7,GRID!$A$34:$A$44,0),MATCH(1,($U$2=GRID!$B$31:$BI$31)*(КАЛЕНДАРЬ!$BO31=GRID!$B$33:$BI$33), 0)),
ROUNDUP(INDEX(GRID!$B$34:$BI$44,MATCH(I$7,GRID!$A$34:$A$44,0),MATCH(1,($U$2=GRID!$B$31:$BI$31)*(КАЛЕНДАРЬ!$BO31=GRID!$B$33:$BI$33),0))*(1-GRID!$B$69),0))</f>
        <v>22300</v>
      </c>
      <c r="J667" s="47" cm="1">
        <f t="array" ref="J667">IF($I$2="Открытый тариф",
INDEX(GRID!$B$47:$BI$57,MATCH(I$7,GRID!$A$47:$A$57,0),MATCH(1,($U$2=GRID!$B$31:$BI$31)*(КАЛЕНДАРЬ!$BO31=GRID!$B$33:$BI$33), 0)),
ROUNDUP(INDEX(GRID!$B$47:$BI$57,MATCH(I$7,GRID!$A$47:$A$57,0),MATCH(1,($U$2=GRID!$B$31:$BI$31)*(КАЛЕНДАРЬ!$BO31=GRID!$B$33:$BI$33),0))*(1-GRID!$B$69),0))</f>
        <v>22300</v>
      </c>
      <c r="K667" s="47" cm="1">
        <f t="array" ref="K667">IF($I$2="Открытый тариф",
INDEX(GRID!$B$34:$BI$44,MATCH(K$7,GRID!$A$34:$A$44,0),MATCH(1,($U$2=GRID!$B$31:$BI$31)*(КАЛЕНДАРЬ!$BO31=GRID!$B$33:$BI$33), 0)),
ROUNDUP(INDEX(GRID!$B$34:$BI$44,MATCH(K$7,GRID!$A$34:$A$44,0),MATCH(1,($U$2=GRID!$B$31:$BI$31)*(КАЛЕНДАРЬ!$BO31=GRID!$B$33:$BI$33),0))*(1-GRID!$B$69),0))</f>
        <v>23300</v>
      </c>
      <c r="L667" s="47" cm="1">
        <f t="array" ref="L667">IF($I$2="Открытый тариф",
INDEX(GRID!$B$47:$BI$57,MATCH(K$7,GRID!$A$47:$A$57,0),MATCH(1,($U$2=GRID!$B$31:$BI$31)*(КАЛЕНДАРЬ!$BO31=GRID!$B$33:$BI$33), 0)),
ROUNDUP(INDEX(GRID!$B$47:$BI$57,MATCH(K$7,GRID!$A$47:$A$57,0),MATCH(1,($U$2=GRID!$B$31:$BI$31)*(КАЛЕНДАРЬ!$BO31=GRID!$B$33:$BI$33),0))*(1-GRID!$B$69),0))</f>
        <v>23300</v>
      </c>
      <c r="M667" s="47" cm="1">
        <f t="array" ref="M667">IF($I$2="Открытый тариф",
INDEX(GRID!$B$34:$BI$44,MATCH(M$7,GRID!$A$34:$A$44,0),MATCH(1,($U$2=GRID!$B$31:$BI$31)*(КАЛЕНДАРЬ!$BO31=GRID!$B$33:$BI$33), 0)),
ROUNDUP(INDEX(GRID!$B$34:$BI$44,MATCH(M$7,GRID!$A$34:$A$44,0),MATCH(1,($U$2=GRID!$B$31:$BI$31)*(КАЛЕНДАРЬ!$BO31=GRID!$B$33:$BI$33),0))*(1-GRID!$B$69),0))</f>
        <v>25100</v>
      </c>
      <c r="N667" s="47" cm="1">
        <f t="array" ref="N667">IF($I$2="Открытый тариф",
INDEX(GRID!$B$47:$BI$57,MATCH(M$7,GRID!$A$47:$A$57,0),MATCH(1,($U$2=GRID!$B$31:$BI$31)*(КАЛЕНДАРЬ!$BO31=GRID!$B$33:$BI$33), 0)),
ROUNDUP(INDEX(GRID!$B$47:$BI$57,MATCH(M$7,GRID!$A$47:$A$57,0),MATCH(1,($U$2=GRID!$B$31:$BI$31)*(КАЛЕНДАРЬ!$BO31=GRID!$B$33:$BI$33),0))*(1-GRID!$B$69),0))</f>
        <v>25100</v>
      </c>
      <c r="O667" s="49" t="s">
        <v>101</v>
      </c>
      <c r="P667" s="49" t="s">
        <v>101</v>
      </c>
      <c r="Q667" s="49" t="s">
        <v>101</v>
      </c>
      <c r="R667" s="49" t="s">
        <v>101</v>
      </c>
      <c r="S667" s="49" t="s">
        <v>101</v>
      </c>
      <c r="T667" s="49" t="s">
        <v>101</v>
      </c>
      <c r="U667" s="49" t="s">
        <v>101</v>
      </c>
      <c r="V667" s="49" t="s">
        <v>101</v>
      </c>
      <c r="W667" s="49" t="s">
        <v>101</v>
      </c>
      <c r="X667" s="49" t="s">
        <v>101</v>
      </c>
      <c r="Y667" s="199"/>
    </row>
    <row r="668" spans="1:29" x14ac:dyDescent="0.2">
      <c r="A668" s="117" t="s">
        <v>46</v>
      </c>
      <c r="B668" s="117">
        <v>29</v>
      </c>
      <c r="C668" s="47" cm="1">
        <f t="array" ref="C668">IF($I$2="Открытый тариф",
INDEX(GRID!$B$34:$BI$44,MATCH(C$7,GRID!$A$34:$A$44,0),MATCH(1,($U$2=GRID!$B$31:$BI$31)*(КАЛЕНДАРЬ!$BO32=GRID!$B$33:$BI$33), 0)),
ROUNDUP(INDEX(GRID!$B$34:$BI$44,MATCH(C$7,GRID!$A$34:$A$44,0),MATCH(1,($U$2=GRID!$B$31:$BI$31)*(КАЛЕНДАРЬ!$BO32=GRID!$B$33:$BI$33),0))*(1-GRID!$B$69),0))</f>
        <v>17700</v>
      </c>
      <c r="D668" s="47" cm="1">
        <f t="array" ref="D668">IF($I$2="Открытый тариф",
INDEX(GRID!$B$47:$BI$57,MATCH(C$7,GRID!$A$47:$A$57,0),MATCH(1,($U$2=GRID!$B$31:$BI$31)*(КАЛЕНДАРЬ!$BO32=GRID!$B$33:$BI$33), 0)),
ROUNDUP(INDEX(GRID!$B$47:$BI$57,MATCH(C$7,GRID!$A$47:$A$57,0),MATCH(1,($U$2=GRID!$B$31:$BI$31)*(КАЛЕНДАРЬ!$BO32=GRID!$B$33:$BI$33),0))*(1-GRID!$B$69),0))</f>
        <v>17700</v>
      </c>
      <c r="E668" s="47" cm="1">
        <f t="array" ref="E668">IF($I$2="Открытый тариф",
INDEX(GRID!$B$34:$BI$44,MATCH(E$7,GRID!$A$34:$A$44,0),MATCH(1,($U$2=GRID!$B$31:$BI$31)*(КАЛЕНДАРЬ!$BO32=GRID!$B$33:$BI$33), 0)),
ROUNDUP(INDEX(GRID!$B$34:$BI$44,MATCH(E$7,GRID!$A$34:$A$44,0),MATCH(1,($U$2=GRID!$B$31:$BI$31)*(КАЛЕНДАРЬ!$BO32=GRID!$B$33:$BI$33),0))*(1-GRID!$B$69),0))</f>
        <v>19500</v>
      </c>
      <c r="F668" s="47" cm="1">
        <f t="array" ref="F668">IF($I$2="Открытый тариф",
INDEX(GRID!$B$47:$BI$57,MATCH(E$7,GRID!$A$47:$A$57,0),MATCH(1,($U$2=GRID!$B$31:$BI$31)*(КАЛЕНДАРЬ!$BO32=GRID!$B$33:$BI$33), 0)),
ROUNDUP(INDEX(GRID!$B$47:$BI$57,MATCH(E$7,GRID!$A$47:$A$57,0),MATCH(1,($U$2=GRID!$B$31:$BI$31)*(КАЛЕНДАРЬ!$BO32=GRID!$B$33:$BI$33),0))*(1-GRID!$B$69),0))</f>
        <v>19500</v>
      </c>
      <c r="G668" s="47" cm="1">
        <f t="array" ref="G668">IF($I$2="Открытый тариф",
INDEX(GRID!$B$34:$BI$44,MATCH(G$7,GRID!$A$34:$A$44,0),MATCH(1,($U$2=GRID!$B$31:$BI$31)*(КАЛЕНДАРЬ!$BO32=GRID!$B$33:$BI$33), 0)),
ROUNDUP(INDEX(GRID!$B$34:$BI$44,MATCH(G$7,GRID!$A$34:$A$44,0),MATCH(1,($U$2=GRID!$B$31:$BI$31)*(КАЛЕНДАРЬ!$BO32=GRID!$B$33:$BI$33),0))*(1-GRID!$B$69),0))</f>
        <v>20500</v>
      </c>
      <c r="H668" s="47" cm="1">
        <f t="array" ref="H668">IF($I$2="Открытый тариф",
INDEX(GRID!$B$47:$BI$57,MATCH(G$7,GRID!$A$47:$A$57,0),MATCH(1,($U$2=GRID!$B$31:$BI$31)*(КАЛЕНДАРЬ!$BO32=GRID!$B$33:$BI$33), 0)),
ROUNDUP(INDEX(GRID!$B$47:$BI$57,MATCH(G$7,GRID!$A$47:$A$57,0),MATCH(1,($U$2=GRID!$B$31:$BI$31)*(КАЛЕНДАРЬ!$BO32=GRID!$B$33:$BI$33),0))*(1-GRID!$B$69),0))</f>
        <v>20500</v>
      </c>
      <c r="I668" s="47" cm="1">
        <f t="array" ref="I668">IF($I$2="Открытый тариф",
INDEX(GRID!$B$34:$BI$44,MATCH(I$7,GRID!$A$34:$A$44,0),MATCH(1,($U$2=GRID!$B$31:$BI$31)*(КАЛЕНДАРЬ!$BO32=GRID!$B$33:$BI$33), 0)),
ROUNDUP(INDEX(GRID!$B$34:$BI$44,MATCH(I$7,GRID!$A$34:$A$44,0),MATCH(1,($U$2=GRID!$B$31:$BI$31)*(КАЛЕНДАРЬ!$BO32=GRID!$B$33:$BI$33),0))*(1-GRID!$B$69),0))</f>
        <v>22300</v>
      </c>
      <c r="J668" s="47" cm="1">
        <f t="array" ref="J668">IF($I$2="Открытый тариф",
INDEX(GRID!$B$47:$BI$57,MATCH(I$7,GRID!$A$47:$A$57,0),MATCH(1,($U$2=GRID!$B$31:$BI$31)*(КАЛЕНДАРЬ!$BO32=GRID!$B$33:$BI$33), 0)),
ROUNDUP(INDEX(GRID!$B$47:$BI$57,MATCH(I$7,GRID!$A$47:$A$57,0),MATCH(1,($U$2=GRID!$B$31:$BI$31)*(КАЛЕНДАРЬ!$BO32=GRID!$B$33:$BI$33),0))*(1-GRID!$B$69),0))</f>
        <v>22300</v>
      </c>
      <c r="K668" s="47" cm="1">
        <f t="array" ref="K668">IF($I$2="Открытый тариф",
INDEX(GRID!$B$34:$BI$44,MATCH(K$7,GRID!$A$34:$A$44,0),MATCH(1,($U$2=GRID!$B$31:$BI$31)*(КАЛЕНДАРЬ!$BO32=GRID!$B$33:$BI$33), 0)),
ROUNDUP(INDEX(GRID!$B$34:$BI$44,MATCH(K$7,GRID!$A$34:$A$44,0),MATCH(1,($U$2=GRID!$B$31:$BI$31)*(КАЛЕНДАРЬ!$BO32=GRID!$B$33:$BI$33),0))*(1-GRID!$B$69),0))</f>
        <v>23300</v>
      </c>
      <c r="L668" s="47" cm="1">
        <f t="array" ref="L668">IF($I$2="Открытый тариф",
INDEX(GRID!$B$47:$BI$57,MATCH(K$7,GRID!$A$47:$A$57,0),MATCH(1,($U$2=GRID!$B$31:$BI$31)*(КАЛЕНДАРЬ!$BO32=GRID!$B$33:$BI$33), 0)),
ROUNDUP(INDEX(GRID!$B$47:$BI$57,MATCH(K$7,GRID!$A$47:$A$57,0),MATCH(1,($U$2=GRID!$B$31:$BI$31)*(КАЛЕНДАРЬ!$BO32=GRID!$B$33:$BI$33),0))*(1-GRID!$B$69),0))</f>
        <v>23300</v>
      </c>
      <c r="M668" s="47" cm="1">
        <f t="array" ref="M668">IF($I$2="Открытый тариф",
INDEX(GRID!$B$34:$BI$44,MATCH(M$7,GRID!$A$34:$A$44,0),MATCH(1,($U$2=GRID!$B$31:$BI$31)*(КАЛЕНДАРЬ!$BO32=GRID!$B$33:$BI$33), 0)),
ROUNDUP(INDEX(GRID!$B$34:$BI$44,MATCH(M$7,GRID!$A$34:$A$44,0),MATCH(1,($U$2=GRID!$B$31:$BI$31)*(КАЛЕНДАРЬ!$BO32=GRID!$B$33:$BI$33),0))*(1-GRID!$B$69),0))</f>
        <v>25100</v>
      </c>
      <c r="N668" s="47" cm="1">
        <f t="array" ref="N668">IF($I$2="Открытый тариф",
INDEX(GRID!$B$47:$BI$57,MATCH(M$7,GRID!$A$47:$A$57,0),MATCH(1,($U$2=GRID!$B$31:$BI$31)*(КАЛЕНДАРЬ!$BO32=GRID!$B$33:$BI$33), 0)),
ROUNDUP(INDEX(GRID!$B$47:$BI$57,MATCH(M$7,GRID!$A$47:$A$57,0),MATCH(1,($U$2=GRID!$B$31:$BI$31)*(КАЛЕНДАРЬ!$BO32=GRID!$B$33:$BI$33),0))*(1-GRID!$B$69),0))</f>
        <v>25100</v>
      </c>
      <c r="O668" s="49" t="s">
        <v>101</v>
      </c>
      <c r="P668" s="49" t="s">
        <v>101</v>
      </c>
      <c r="Q668" s="49" t="s">
        <v>101</v>
      </c>
      <c r="R668" s="49" t="s">
        <v>101</v>
      </c>
      <c r="S668" s="49" t="s">
        <v>101</v>
      </c>
      <c r="T668" s="49" t="s">
        <v>101</v>
      </c>
      <c r="U668" s="49" t="s">
        <v>101</v>
      </c>
      <c r="V668" s="49" t="s">
        <v>101</v>
      </c>
      <c r="W668" s="49" t="s">
        <v>101</v>
      </c>
      <c r="X668" s="49" t="s">
        <v>101</v>
      </c>
      <c r="Y668" s="199"/>
    </row>
    <row r="669" spans="1:29" x14ac:dyDescent="0.2">
      <c r="A669" s="117" t="s">
        <v>47</v>
      </c>
      <c r="B669" s="117">
        <v>30</v>
      </c>
      <c r="C669" s="47" cm="1">
        <f t="array" ref="C669">IF($I$2="Открытый тариф",
INDEX(GRID!$B$34:$BI$44,MATCH(C$7,GRID!$A$34:$A$44,0),MATCH(1,($U$2=GRID!$B$31:$BI$31)*(КАЛЕНДАРЬ!$BO33=GRID!$B$33:$BI$33), 0)),
ROUNDUP(INDEX(GRID!$B$34:$BI$44,MATCH(C$7,GRID!$A$34:$A$44,0),MATCH(1,($U$2=GRID!$B$31:$BI$31)*(КАЛЕНДАРЬ!$BO33=GRID!$B$33:$BI$33),0))*(1-GRID!$B$69),0))</f>
        <v>18900</v>
      </c>
      <c r="D669" s="47" cm="1">
        <f t="array" ref="D669">IF($I$2="Открытый тариф",
INDEX(GRID!$B$47:$BI$57,MATCH(C$7,GRID!$A$47:$A$57,0),MATCH(1,($U$2=GRID!$B$31:$BI$31)*(КАЛЕНДАРЬ!$BO33=GRID!$B$33:$BI$33), 0)),
ROUNDUP(INDEX(GRID!$B$47:$BI$57,MATCH(C$7,GRID!$A$47:$A$57,0),MATCH(1,($U$2=GRID!$B$31:$BI$31)*(КАЛЕНДАРЬ!$BO33=GRID!$B$33:$BI$33),0))*(1-GRID!$B$69),0))</f>
        <v>18900</v>
      </c>
      <c r="E669" s="47" cm="1">
        <f t="array" ref="E669">IF($I$2="Открытый тариф",
INDEX(GRID!$B$34:$BI$44,MATCH(E$7,GRID!$A$34:$A$44,0),MATCH(1,($U$2=GRID!$B$31:$BI$31)*(КАЛЕНДАРЬ!$BO33=GRID!$B$33:$BI$33), 0)),
ROUNDUP(INDEX(GRID!$B$34:$BI$44,MATCH(E$7,GRID!$A$34:$A$44,0),MATCH(1,($U$2=GRID!$B$31:$BI$31)*(КАЛЕНДАРЬ!$BO33=GRID!$B$33:$BI$33),0))*(1-GRID!$B$69),0))</f>
        <v>20700</v>
      </c>
      <c r="F669" s="47" cm="1">
        <f t="array" ref="F669">IF($I$2="Открытый тариф",
INDEX(GRID!$B$47:$BI$57,MATCH(E$7,GRID!$A$47:$A$57,0),MATCH(1,($U$2=GRID!$B$31:$BI$31)*(КАЛЕНДАРЬ!$BO33=GRID!$B$33:$BI$33), 0)),
ROUNDUP(INDEX(GRID!$B$47:$BI$57,MATCH(E$7,GRID!$A$47:$A$57,0),MATCH(1,($U$2=GRID!$B$31:$BI$31)*(КАЛЕНДАРЬ!$BO33=GRID!$B$33:$BI$33),0))*(1-GRID!$B$69),0))</f>
        <v>20700</v>
      </c>
      <c r="G669" s="47" cm="1">
        <f t="array" ref="G669">IF($I$2="Открытый тариф",
INDEX(GRID!$B$34:$BI$44,MATCH(G$7,GRID!$A$34:$A$44,0),MATCH(1,($U$2=GRID!$B$31:$BI$31)*(КАЛЕНДАРЬ!$BO33=GRID!$B$33:$BI$33), 0)),
ROUNDUP(INDEX(GRID!$B$34:$BI$44,MATCH(G$7,GRID!$A$34:$A$44,0),MATCH(1,($U$2=GRID!$B$31:$BI$31)*(КАЛЕНДАРЬ!$BO33=GRID!$B$33:$BI$33),0))*(1-GRID!$B$69),0))</f>
        <v>21700</v>
      </c>
      <c r="H669" s="47" cm="1">
        <f t="array" ref="H669">IF($I$2="Открытый тариф",
INDEX(GRID!$B$47:$BI$57,MATCH(G$7,GRID!$A$47:$A$57,0),MATCH(1,($U$2=GRID!$B$31:$BI$31)*(КАЛЕНДАРЬ!$BO33=GRID!$B$33:$BI$33), 0)),
ROUNDUP(INDEX(GRID!$B$47:$BI$57,MATCH(G$7,GRID!$A$47:$A$57,0),MATCH(1,($U$2=GRID!$B$31:$BI$31)*(КАЛЕНДАРЬ!$BO33=GRID!$B$33:$BI$33),0))*(1-GRID!$B$69),0))</f>
        <v>21700</v>
      </c>
      <c r="I669" s="47" cm="1">
        <f t="array" ref="I669">IF($I$2="Открытый тариф",
INDEX(GRID!$B$34:$BI$44,MATCH(I$7,GRID!$A$34:$A$44,0),MATCH(1,($U$2=GRID!$B$31:$BI$31)*(КАЛЕНДАРЬ!$BO33=GRID!$B$33:$BI$33), 0)),
ROUNDUP(INDEX(GRID!$B$34:$BI$44,MATCH(I$7,GRID!$A$34:$A$44,0),MATCH(1,($U$2=GRID!$B$31:$BI$31)*(КАЛЕНДАРЬ!$BO33=GRID!$B$33:$BI$33),0))*(1-GRID!$B$69),0))</f>
        <v>23500</v>
      </c>
      <c r="J669" s="47" cm="1">
        <f t="array" ref="J669">IF($I$2="Открытый тариф",
INDEX(GRID!$B$47:$BI$57,MATCH(I$7,GRID!$A$47:$A$57,0),MATCH(1,($U$2=GRID!$B$31:$BI$31)*(КАЛЕНДАРЬ!$BO33=GRID!$B$33:$BI$33), 0)),
ROUNDUP(INDEX(GRID!$B$47:$BI$57,MATCH(I$7,GRID!$A$47:$A$57,0),MATCH(1,($U$2=GRID!$B$31:$BI$31)*(КАЛЕНДАРЬ!$BO33=GRID!$B$33:$BI$33),0))*(1-GRID!$B$69),0))</f>
        <v>23500</v>
      </c>
      <c r="K669" s="47" cm="1">
        <f t="array" ref="K669">IF($I$2="Открытый тариф",
INDEX(GRID!$B$34:$BI$44,MATCH(K$7,GRID!$A$34:$A$44,0),MATCH(1,($U$2=GRID!$B$31:$BI$31)*(КАЛЕНДАРЬ!$BO33=GRID!$B$33:$BI$33), 0)),
ROUNDUP(INDEX(GRID!$B$34:$BI$44,MATCH(K$7,GRID!$A$34:$A$44,0),MATCH(1,($U$2=GRID!$B$31:$BI$31)*(КАЛЕНДАРЬ!$BO33=GRID!$B$33:$BI$33),0))*(1-GRID!$B$69),0))</f>
        <v>24500</v>
      </c>
      <c r="L669" s="47" cm="1">
        <f t="array" ref="L669">IF($I$2="Открытый тариф",
INDEX(GRID!$B$47:$BI$57,MATCH(K$7,GRID!$A$47:$A$57,0),MATCH(1,($U$2=GRID!$B$31:$BI$31)*(КАЛЕНДАРЬ!$BO33=GRID!$B$33:$BI$33), 0)),
ROUNDUP(INDEX(GRID!$B$47:$BI$57,MATCH(K$7,GRID!$A$47:$A$57,0),MATCH(1,($U$2=GRID!$B$31:$BI$31)*(КАЛЕНДАРЬ!$BO33=GRID!$B$33:$BI$33),0))*(1-GRID!$B$69),0))</f>
        <v>24500</v>
      </c>
      <c r="M669" s="47" cm="1">
        <f t="array" ref="M669">IF($I$2="Открытый тариф",
INDEX(GRID!$B$34:$BI$44,MATCH(M$7,GRID!$A$34:$A$44,0),MATCH(1,($U$2=GRID!$B$31:$BI$31)*(КАЛЕНДАРЬ!$BO33=GRID!$B$33:$BI$33), 0)),
ROUNDUP(INDEX(GRID!$B$34:$BI$44,MATCH(M$7,GRID!$A$34:$A$44,0),MATCH(1,($U$2=GRID!$B$31:$BI$31)*(КАЛЕНДАРЬ!$BO33=GRID!$B$33:$BI$33),0))*(1-GRID!$B$69),0))</f>
        <v>26300</v>
      </c>
      <c r="N669" s="47" cm="1">
        <f t="array" ref="N669">IF($I$2="Открытый тариф",
INDEX(GRID!$B$47:$BI$57,MATCH(M$7,GRID!$A$47:$A$57,0),MATCH(1,($U$2=GRID!$B$31:$BI$31)*(КАЛЕНДАРЬ!$BO33=GRID!$B$33:$BI$33), 0)),
ROUNDUP(INDEX(GRID!$B$47:$BI$57,MATCH(M$7,GRID!$A$47:$A$57,0),MATCH(1,($U$2=GRID!$B$31:$BI$31)*(КАЛЕНДАРЬ!$BO33=GRID!$B$33:$BI$33),0))*(1-GRID!$B$69),0))</f>
        <v>26300</v>
      </c>
      <c r="O669" s="49" t="s">
        <v>101</v>
      </c>
      <c r="P669" s="49" t="s">
        <v>101</v>
      </c>
      <c r="Q669" s="49" t="s">
        <v>101</v>
      </c>
      <c r="R669" s="49" t="s">
        <v>101</v>
      </c>
      <c r="S669" s="49" t="s">
        <v>101</v>
      </c>
      <c r="T669" s="49" t="s">
        <v>101</v>
      </c>
      <c r="U669" s="49" t="s">
        <v>101</v>
      </c>
      <c r="V669" s="49" t="s">
        <v>101</v>
      </c>
      <c r="W669" s="49" t="s">
        <v>101</v>
      </c>
      <c r="X669" s="49" t="s">
        <v>101</v>
      </c>
      <c r="Y669" s="199"/>
    </row>
    <row r="670" spans="1:29" x14ac:dyDescent="0.2">
      <c r="A670" s="117" t="s">
        <v>48</v>
      </c>
      <c r="B670" s="117">
        <v>31</v>
      </c>
      <c r="C670" s="47" cm="1">
        <f t="array" ref="C670">IF($I$2="Открытый тариф",
INDEX(GRID!$B$34:$BI$44,MATCH(C$7,GRID!$A$34:$A$44,0),MATCH(1,($U$2=GRID!$B$31:$BI$31)*(КАЛЕНДАРЬ!$BO34=GRID!$B$33:$BI$33), 0)),
ROUNDUP(INDEX(GRID!$B$34:$BI$44,MATCH(C$7,GRID!$A$34:$A$44,0),MATCH(1,($U$2=GRID!$B$31:$BI$31)*(КАЛЕНДАРЬ!$BO34=GRID!$B$33:$BI$33),0))*(1-GRID!$B$69),0))</f>
        <v>18900</v>
      </c>
      <c r="D670" s="47" cm="1">
        <f t="array" ref="D670">IF($I$2="Открытый тариф",
INDEX(GRID!$B$47:$BI$57,MATCH(C$7,GRID!$A$47:$A$57,0),MATCH(1,($U$2=GRID!$B$31:$BI$31)*(КАЛЕНДАРЬ!$BO34=GRID!$B$33:$BI$33), 0)),
ROUNDUP(INDEX(GRID!$B$47:$BI$57,MATCH(C$7,GRID!$A$47:$A$57,0),MATCH(1,($U$2=GRID!$B$31:$BI$31)*(КАЛЕНДАРЬ!$BO34=GRID!$B$33:$BI$33),0))*(1-GRID!$B$69),0))</f>
        <v>18900</v>
      </c>
      <c r="E670" s="47" cm="1">
        <f t="array" ref="E670">IF($I$2="Открытый тариф",
INDEX(GRID!$B$34:$BI$44,MATCH(E$7,GRID!$A$34:$A$44,0),MATCH(1,($U$2=GRID!$B$31:$BI$31)*(КАЛЕНДАРЬ!$BO34=GRID!$B$33:$BI$33), 0)),
ROUNDUP(INDEX(GRID!$B$34:$BI$44,MATCH(E$7,GRID!$A$34:$A$44,0),MATCH(1,($U$2=GRID!$B$31:$BI$31)*(КАЛЕНДАРЬ!$BO34=GRID!$B$33:$BI$33),0))*(1-GRID!$B$69),0))</f>
        <v>20700</v>
      </c>
      <c r="F670" s="47" cm="1">
        <f t="array" ref="F670">IF($I$2="Открытый тариф",
INDEX(GRID!$B$47:$BI$57,MATCH(E$7,GRID!$A$47:$A$57,0),MATCH(1,($U$2=GRID!$B$31:$BI$31)*(КАЛЕНДАРЬ!$BO34=GRID!$B$33:$BI$33), 0)),
ROUNDUP(INDEX(GRID!$B$47:$BI$57,MATCH(E$7,GRID!$A$47:$A$57,0),MATCH(1,($U$2=GRID!$B$31:$BI$31)*(КАЛЕНДАРЬ!$BO34=GRID!$B$33:$BI$33),0))*(1-GRID!$B$69),0))</f>
        <v>20700</v>
      </c>
      <c r="G670" s="47" cm="1">
        <f t="array" ref="G670">IF($I$2="Открытый тариф",
INDEX(GRID!$B$34:$BI$44,MATCH(G$7,GRID!$A$34:$A$44,0),MATCH(1,($U$2=GRID!$B$31:$BI$31)*(КАЛЕНДАРЬ!$BO34=GRID!$B$33:$BI$33), 0)),
ROUNDUP(INDEX(GRID!$B$34:$BI$44,MATCH(G$7,GRID!$A$34:$A$44,0),MATCH(1,($U$2=GRID!$B$31:$BI$31)*(КАЛЕНДАРЬ!$BO34=GRID!$B$33:$BI$33),0))*(1-GRID!$B$69),0))</f>
        <v>21700</v>
      </c>
      <c r="H670" s="47" cm="1">
        <f t="array" ref="H670">IF($I$2="Открытый тариф",
INDEX(GRID!$B$47:$BI$57,MATCH(G$7,GRID!$A$47:$A$57,0),MATCH(1,($U$2=GRID!$B$31:$BI$31)*(КАЛЕНДАРЬ!$BO34=GRID!$B$33:$BI$33), 0)),
ROUNDUP(INDEX(GRID!$B$47:$BI$57,MATCH(G$7,GRID!$A$47:$A$57,0),MATCH(1,($U$2=GRID!$B$31:$BI$31)*(КАЛЕНДАРЬ!$BO34=GRID!$B$33:$BI$33),0))*(1-GRID!$B$69),0))</f>
        <v>21700</v>
      </c>
      <c r="I670" s="47" cm="1">
        <f t="array" ref="I670">IF($I$2="Открытый тариф",
INDEX(GRID!$B$34:$BI$44,MATCH(I$7,GRID!$A$34:$A$44,0),MATCH(1,($U$2=GRID!$B$31:$BI$31)*(КАЛЕНДАРЬ!$BO34=GRID!$B$33:$BI$33), 0)),
ROUNDUP(INDEX(GRID!$B$34:$BI$44,MATCH(I$7,GRID!$A$34:$A$44,0),MATCH(1,($U$2=GRID!$B$31:$BI$31)*(КАЛЕНДАРЬ!$BO34=GRID!$B$33:$BI$33),0))*(1-GRID!$B$69),0))</f>
        <v>23500</v>
      </c>
      <c r="J670" s="47" cm="1">
        <f t="array" ref="J670">IF($I$2="Открытый тариф",
INDEX(GRID!$B$47:$BI$57,MATCH(I$7,GRID!$A$47:$A$57,0),MATCH(1,($U$2=GRID!$B$31:$BI$31)*(КАЛЕНДАРЬ!$BO34=GRID!$B$33:$BI$33), 0)),
ROUNDUP(INDEX(GRID!$B$47:$BI$57,MATCH(I$7,GRID!$A$47:$A$57,0),MATCH(1,($U$2=GRID!$B$31:$BI$31)*(КАЛЕНДАРЬ!$BO34=GRID!$B$33:$BI$33),0))*(1-GRID!$B$69),0))</f>
        <v>23500</v>
      </c>
      <c r="K670" s="47" cm="1">
        <f t="array" ref="K670">IF($I$2="Открытый тариф",
INDEX(GRID!$B$34:$BI$44,MATCH(K$7,GRID!$A$34:$A$44,0),MATCH(1,($U$2=GRID!$B$31:$BI$31)*(КАЛЕНДАРЬ!$BO34=GRID!$B$33:$BI$33), 0)),
ROUNDUP(INDEX(GRID!$B$34:$BI$44,MATCH(K$7,GRID!$A$34:$A$44,0),MATCH(1,($U$2=GRID!$B$31:$BI$31)*(КАЛЕНДАРЬ!$BO34=GRID!$B$33:$BI$33),0))*(1-GRID!$B$69),0))</f>
        <v>24500</v>
      </c>
      <c r="L670" s="47" cm="1">
        <f t="array" ref="L670">IF($I$2="Открытый тариф",
INDEX(GRID!$B$47:$BI$57,MATCH(K$7,GRID!$A$47:$A$57,0),MATCH(1,($U$2=GRID!$B$31:$BI$31)*(КАЛЕНДАРЬ!$BO34=GRID!$B$33:$BI$33), 0)),
ROUNDUP(INDEX(GRID!$B$47:$BI$57,MATCH(K$7,GRID!$A$47:$A$57,0),MATCH(1,($U$2=GRID!$B$31:$BI$31)*(КАЛЕНДАРЬ!$BO34=GRID!$B$33:$BI$33),0))*(1-GRID!$B$69),0))</f>
        <v>24500</v>
      </c>
      <c r="M670" s="47" cm="1">
        <f t="array" ref="M670">IF($I$2="Открытый тариф",
INDEX(GRID!$B$34:$BI$44,MATCH(M$7,GRID!$A$34:$A$44,0),MATCH(1,($U$2=GRID!$B$31:$BI$31)*(КАЛЕНДАРЬ!$BO34=GRID!$B$33:$BI$33), 0)),
ROUNDUP(INDEX(GRID!$B$34:$BI$44,MATCH(M$7,GRID!$A$34:$A$44,0),MATCH(1,($U$2=GRID!$B$31:$BI$31)*(КАЛЕНДАРЬ!$BO34=GRID!$B$33:$BI$33),0))*(1-GRID!$B$69),0))</f>
        <v>26300</v>
      </c>
      <c r="N670" s="47" cm="1">
        <f t="array" ref="N670">IF($I$2="Открытый тариф",
INDEX(GRID!$B$47:$BI$57,MATCH(M$7,GRID!$A$47:$A$57,0),MATCH(1,($U$2=GRID!$B$31:$BI$31)*(КАЛЕНДАРЬ!$BO34=GRID!$B$33:$BI$33), 0)),
ROUNDUP(INDEX(GRID!$B$47:$BI$57,MATCH(M$7,GRID!$A$47:$A$57,0),MATCH(1,($U$2=GRID!$B$31:$BI$31)*(КАЛЕНДАРЬ!$BO34=GRID!$B$33:$BI$33),0))*(1-GRID!$B$69),0))</f>
        <v>26300</v>
      </c>
      <c r="O670" s="49" t="s">
        <v>101</v>
      </c>
      <c r="P670" s="49" t="s">
        <v>101</v>
      </c>
      <c r="Q670" s="49" t="s">
        <v>101</v>
      </c>
      <c r="R670" s="49" t="s">
        <v>101</v>
      </c>
      <c r="S670" s="49" t="s">
        <v>101</v>
      </c>
      <c r="T670" s="49" t="s">
        <v>101</v>
      </c>
      <c r="U670" s="49" t="s">
        <v>101</v>
      </c>
      <c r="V670" s="49" t="s">
        <v>101</v>
      </c>
      <c r="W670" s="49" t="s">
        <v>101</v>
      </c>
      <c r="X670" s="49" t="s">
        <v>101</v>
      </c>
      <c r="Y670" s="199"/>
    </row>
    <row r="671" spans="1:29" x14ac:dyDescent="0.2">
      <c r="A671" s="134"/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</row>
    <row r="672" spans="1:29" x14ac:dyDescent="0.2">
      <c r="A672" s="210" t="s">
        <v>109</v>
      </c>
      <c r="B672" s="210"/>
      <c r="C672" s="210"/>
      <c r="D672" s="210"/>
      <c r="E672" s="210"/>
      <c r="F672" s="210"/>
      <c r="G672" s="210"/>
      <c r="H672" s="210"/>
      <c r="I672" s="210"/>
      <c r="J672" s="210"/>
      <c r="K672" s="210"/>
      <c r="L672" s="210"/>
      <c r="M672" s="210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199"/>
    </row>
    <row r="673" spans="1:25" x14ac:dyDescent="0.2">
      <c r="A673" s="211" t="s">
        <v>183</v>
      </c>
      <c r="B673" s="212"/>
      <c r="C673" s="212"/>
      <c r="D673" s="212"/>
      <c r="E673" s="212"/>
      <c r="F673" s="212"/>
      <c r="G673" s="212"/>
      <c r="H673" s="212"/>
      <c r="I673" s="212"/>
      <c r="J673" s="212"/>
      <c r="K673" s="212"/>
      <c r="L673" s="212"/>
      <c r="M673" s="212"/>
      <c r="N673" s="212"/>
      <c r="O673" s="212"/>
      <c r="P673" s="212"/>
      <c r="Q673" s="212"/>
      <c r="R673" s="212"/>
      <c r="S673" s="212"/>
      <c r="T673" s="212"/>
      <c r="U673" s="212"/>
      <c r="V673" s="212"/>
      <c r="W673" s="212"/>
      <c r="X673" s="212"/>
      <c r="Y673" s="199"/>
    </row>
    <row r="674" spans="1:25" x14ac:dyDescent="0.2">
      <c r="A674" s="213" t="s">
        <v>39</v>
      </c>
      <c r="B674" s="214"/>
      <c r="C674" s="217" t="s">
        <v>85</v>
      </c>
      <c r="D674" s="218"/>
      <c r="E674" s="219" t="s">
        <v>86</v>
      </c>
      <c r="F674" s="220"/>
      <c r="G674" s="221" t="s">
        <v>186</v>
      </c>
      <c r="H674" s="222"/>
      <c r="I674" s="223" t="s">
        <v>187</v>
      </c>
      <c r="J674" s="224"/>
      <c r="K674" s="225" t="s">
        <v>88</v>
      </c>
      <c r="L674" s="225"/>
      <c r="M674" s="226" t="s">
        <v>89</v>
      </c>
      <c r="N674" s="227"/>
      <c r="O674" s="228" t="s">
        <v>94</v>
      </c>
      <c r="P674" s="229"/>
      <c r="Q674" s="230" t="s">
        <v>188</v>
      </c>
      <c r="R674" s="230"/>
      <c r="S674" s="231" t="s">
        <v>189</v>
      </c>
      <c r="T674" s="231"/>
      <c r="U674" s="232" t="s">
        <v>91</v>
      </c>
      <c r="V674" s="233"/>
      <c r="W674" s="234" t="s">
        <v>96</v>
      </c>
      <c r="X674" s="235"/>
      <c r="Y674" s="199"/>
    </row>
    <row r="675" spans="1:25" x14ac:dyDescent="0.2">
      <c r="A675" s="215"/>
      <c r="B675" s="216"/>
      <c r="C675" s="45" t="s">
        <v>40</v>
      </c>
      <c r="D675" s="45" t="s">
        <v>41</v>
      </c>
      <c r="E675" s="45" t="s">
        <v>40</v>
      </c>
      <c r="F675" s="45" t="s">
        <v>41</v>
      </c>
      <c r="G675" s="45" t="s">
        <v>40</v>
      </c>
      <c r="H675" s="45" t="s">
        <v>41</v>
      </c>
      <c r="I675" s="45" t="s">
        <v>40</v>
      </c>
      <c r="J675" s="45" t="s">
        <v>41</v>
      </c>
      <c r="K675" s="45" t="s">
        <v>40</v>
      </c>
      <c r="L675" s="45" t="s">
        <v>41</v>
      </c>
      <c r="M675" s="45" t="s">
        <v>40</v>
      </c>
      <c r="N675" s="45" t="s">
        <v>41</v>
      </c>
      <c r="O675" s="45" t="s">
        <v>40</v>
      </c>
      <c r="P675" s="45" t="s">
        <v>41</v>
      </c>
      <c r="Q675" s="45" t="s">
        <v>40</v>
      </c>
      <c r="R675" s="45" t="s">
        <v>41</v>
      </c>
      <c r="S675" s="45" t="s">
        <v>40</v>
      </c>
      <c r="T675" s="45" t="s">
        <v>41</v>
      </c>
      <c r="U675" s="45" t="s">
        <v>40</v>
      </c>
      <c r="V675" s="45" t="s">
        <v>41</v>
      </c>
      <c r="W675" s="45" t="s">
        <v>40</v>
      </c>
      <c r="X675" s="45" t="s">
        <v>41</v>
      </c>
      <c r="Y675" s="199"/>
    </row>
    <row r="676" spans="1:25" x14ac:dyDescent="0.2">
      <c r="A676" s="117" t="s">
        <v>42</v>
      </c>
      <c r="B676" s="117">
        <v>1</v>
      </c>
      <c r="C676" s="47" cm="1">
        <f t="array" ref="C676">IF($I$2="Открытый тариф",
INDEX(GRID!$B$34:$BI$44,MATCH(C$7,GRID!$A$34:$A$44,0),MATCH(1,($U$2=GRID!$B$31:$BI$31)*(КАЛЕНДАРЬ!$BR4=GRID!$B$33:$BI$33), 0)),
ROUNDUP(INDEX(GRID!$B$34:$BI$44,MATCH(C$7,GRID!$A$34:$A$44,0),MATCH(1,($U$2=GRID!$B$31:$BI$31)*(КАЛЕНДАРЬ!$BR4=GRID!$B$33:$BI$33),0))*(1-GRID!$B$69),0))</f>
        <v>17700</v>
      </c>
      <c r="D676" s="47" cm="1">
        <f t="array" ref="D676">IF($I$2="Открытый тариф",
INDEX(GRID!$B$47:$BI$57,MATCH(C$7,GRID!$A$47:$A$57,0),MATCH(1,($U$2=GRID!$B$31:$BI$31)*(КАЛЕНДАРЬ!$BR4=GRID!$B$33:$BI$33), 0)),
ROUNDUP(INDEX(GRID!$B$47:$BI$57,MATCH(C$7,GRID!$A$47:$A$57,0),MATCH(1,($U$2=GRID!$B$31:$BI$31)*(КАЛЕНДАРЬ!$BR4=GRID!$B$33:$BI$33),0))*(1-GRID!$B$69),0))</f>
        <v>17700</v>
      </c>
      <c r="E676" s="47" cm="1">
        <f t="array" ref="E676">IF($I$2="Открытый тариф",
INDEX(GRID!$B$34:$BI$44,MATCH(E$7,GRID!$A$34:$A$44,0),MATCH(1,($U$2=GRID!$B$31:$BI$31)*(КАЛЕНДАРЬ!$BR4=GRID!$B$33:$BI$33), 0)),
ROUNDUP(INDEX(GRID!$B$34:$BI$44,MATCH(E$7,GRID!$A$34:$A$44,0),MATCH(1,($U$2=GRID!$B$31:$BI$31)*(КАЛЕНДАРЬ!$BR4=GRID!$B$33:$BI$33),0))*(1-GRID!$B$69),0))</f>
        <v>19500</v>
      </c>
      <c r="F676" s="47" cm="1">
        <f t="array" ref="F676">IF($I$2="Открытый тариф",
INDEX(GRID!$B$47:$BI$57,MATCH(E$7,GRID!$A$47:$A$57,0),MATCH(1,($U$2=GRID!$B$31:$BI$31)*(КАЛЕНДАРЬ!$BR4=GRID!$B$33:$BI$33), 0)),
ROUNDUP(INDEX(GRID!$B$47:$BI$57,MATCH(E$7,GRID!$A$47:$A$57,0),MATCH(1,($U$2=GRID!$B$31:$BI$31)*(КАЛЕНДАРЬ!$BR4=GRID!$B$33:$BI$33),0))*(1-GRID!$B$69),0))</f>
        <v>19500</v>
      </c>
      <c r="G676" s="47" cm="1">
        <f t="array" ref="G676">IF($I$2="Открытый тариф",
INDEX(GRID!$B$34:$BI$44,MATCH(G$7,GRID!$A$34:$A$44,0),MATCH(1,($U$2=GRID!$B$31:$BI$31)*(КАЛЕНДАРЬ!$BR4=GRID!$B$33:$BI$33), 0)),
ROUNDUP(INDEX(GRID!$B$34:$BI$44,MATCH(G$7,GRID!$A$34:$A$44,0),MATCH(1,($U$2=GRID!$B$31:$BI$31)*(КАЛЕНДАРЬ!$BR4=GRID!$B$33:$BI$33),0))*(1-GRID!$B$69),0))</f>
        <v>20500</v>
      </c>
      <c r="H676" s="47" cm="1">
        <f t="array" ref="H676">IF($I$2="Открытый тариф",
INDEX(GRID!$B$47:$BI$57,MATCH(G$7,GRID!$A$47:$A$57,0),MATCH(1,($U$2=GRID!$B$31:$BI$31)*(КАЛЕНДАРЬ!$BR4=GRID!$B$33:$BI$33), 0)),
ROUNDUP(INDEX(GRID!$B$47:$BI$57,MATCH(G$7,GRID!$A$47:$A$57,0),MATCH(1,($U$2=GRID!$B$31:$BI$31)*(КАЛЕНДАРЬ!$BR4=GRID!$B$33:$BI$33),0))*(1-GRID!$B$69),0))</f>
        <v>20500</v>
      </c>
      <c r="I676" s="47" cm="1">
        <f t="array" ref="I676">IF($I$2="Открытый тариф",
INDEX(GRID!$B$34:$BI$44,MATCH(I$7,GRID!$A$34:$A$44,0),MATCH(1,($U$2=GRID!$B$31:$BI$31)*(КАЛЕНДАРЬ!$BR4=GRID!$B$33:$BI$33), 0)),
ROUNDUP(INDEX(GRID!$B$34:$BI$44,MATCH(I$7,GRID!$A$34:$A$44,0),MATCH(1,($U$2=GRID!$B$31:$BI$31)*(КАЛЕНДАРЬ!$BR4=GRID!$B$33:$BI$33),0))*(1-GRID!$B$69),0))</f>
        <v>22300</v>
      </c>
      <c r="J676" s="47" cm="1">
        <f t="array" ref="J676">IF($I$2="Открытый тариф",
INDEX(GRID!$B$47:$BI$57,MATCH(I$7,GRID!$A$47:$A$57,0),MATCH(1,($U$2=GRID!$B$31:$BI$31)*(КАЛЕНДАРЬ!$BR4=GRID!$B$33:$BI$33), 0)),
ROUNDUP(INDEX(GRID!$B$47:$BI$57,MATCH(I$7,GRID!$A$47:$A$57,0),MATCH(1,($U$2=GRID!$B$31:$BI$31)*(КАЛЕНДАРЬ!$BR4=GRID!$B$33:$BI$33),0))*(1-GRID!$B$69),0))</f>
        <v>22300</v>
      </c>
      <c r="K676" s="47" cm="1">
        <f t="array" ref="K676">IF($I$2="Открытый тариф",
INDEX(GRID!$B$34:$BI$44,MATCH(K$7,GRID!$A$34:$A$44,0),MATCH(1,($U$2=GRID!$B$31:$BI$31)*(КАЛЕНДАРЬ!$BR4=GRID!$B$33:$BI$33), 0)),
ROUNDUP(INDEX(GRID!$B$34:$BI$44,MATCH(K$7,GRID!$A$34:$A$44,0),MATCH(1,($U$2=GRID!$B$31:$BI$31)*(КАЛЕНДАРЬ!$BR4=GRID!$B$33:$BI$33),0))*(1-GRID!$B$69),0))</f>
        <v>23300</v>
      </c>
      <c r="L676" s="47" cm="1">
        <f t="array" ref="L676">IF($I$2="Открытый тариф",
INDEX(GRID!$B$47:$BI$57,MATCH(K$7,GRID!$A$47:$A$57,0),MATCH(1,($U$2=GRID!$B$31:$BI$31)*(КАЛЕНДАРЬ!$BR4=GRID!$B$33:$BI$33), 0)),
ROUNDUP(INDEX(GRID!$B$47:$BI$57,MATCH(K$7,GRID!$A$47:$A$57,0),MATCH(1,($U$2=GRID!$B$31:$BI$31)*(КАЛЕНДАРЬ!$BR4=GRID!$B$33:$BI$33),0))*(1-GRID!$B$69),0))</f>
        <v>23300</v>
      </c>
      <c r="M676" s="47" cm="1">
        <f t="array" ref="M676">IF($I$2="Открытый тариф",
INDEX(GRID!$B$34:$BI$44,MATCH(M$7,GRID!$A$34:$A$44,0),MATCH(1,($U$2=GRID!$B$31:$BI$31)*(КАЛЕНДАРЬ!$BR4=GRID!$B$33:$BI$33), 0)),
ROUNDUP(INDEX(GRID!$B$34:$BI$44,MATCH(M$7,GRID!$A$34:$A$44,0),MATCH(1,($U$2=GRID!$B$31:$BI$31)*(КАЛЕНДАРЬ!$BR4=GRID!$B$33:$BI$33),0))*(1-GRID!$B$69),0))</f>
        <v>25100</v>
      </c>
      <c r="N676" s="47" cm="1">
        <f t="array" ref="N676">IF($I$2="Открытый тариф",
INDEX(GRID!$B$47:$BI$57,MATCH(M$7,GRID!$A$47:$A$57,0),MATCH(1,($U$2=GRID!$B$31:$BI$31)*(КАЛЕНДАРЬ!$BR4=GRID!$B$33:$BI$33), 0)),
ROUNDUP(INDEX(GRID!$B$47:$BI$57,MATCH(M$7,GRID!$A$47:$A$57,0),MATCH(1,($U$2=GRID!$B$31:$BI$31)*(КАЛЕНДАРЬ!$BR4=GRID!$B$33:$BI$33),0))*(1-GRID!$B$69),0))</f>
        <v>25100</v>
      </c>
      <c r="O676" s="49" t="s">
        <v>101</v>
      </c>
      <c r="P676" s="49" t="s">
        <v>101</v>
      </c>
      <c r="Q676" s="49" t="s">
        <v>101</v>
      </c>
      <c r="R676" s="49" t="s">
        <v>101</v>
      </c>
      <c r="S676" s="49" t="s">
        <v>101</v>
      </c>
      <c r="T676" s="49" t="s">
        <v>101</v>
      </c>
      <c r="U676" s="49" t="s">
        <v>101</v>
      </c>
      <c r="V676" s="49" t="s">
        <v>101</v>
      </c>
      <c r="W676" s="49" t="s">
        <v>101</v>
      </c>
      <c r="X676" s="49" t="s">
        <v>101</v>
      </c>
      <c r="Y676" s="199"/>
    </row>
    <row r="677" spans="1:25" x14ac:dyDescent="0.2">
      <c r="A677" s="117" t="s">
        <v>43</v>
      </c>
      <c r="B677" s="117">
        <v>2</v>
      </c>
      <c r="C677" s="47" cm="1">
        <f t="array" ref="C677">IF($I$2="Открытый тариф",
INDEX(GRID!$B$34:$BI$44,MATCH(C$7,GRID!$A$34:$A$44,0),MATCH(1,($U$2=GRID!$B$31:$BI$31)*(КАЛЕНДАРЬ!$BR5=GRID!$B$33:$BI$33), 0)),
ROUNDUP(INDEX(GRID!$B$34:$BI$44,MATCH(C$7,GRID!$A$34:$A$44,0),MATCH(1,($U$2=GRID!$B$31:$BI$31)*(КАЛЕНДАРЬ!$BR5=GRID!$B$33:$BI$33),0))*(1-GRID!$B$69),0))</f>
        <v>17700</v>
      </c>
      <c r="D677" s="47" cm="1">
        <f t="array" ref="D677">IF($I$2="Открытый тариф",
INDEX(GRID!$B$47:$BI$57,MATCH(C$7,GRID!$A$47:$A$57,0),MATCH(1,($U$2=GRID!$B$31:$BI$31)*(КАЛЕНДАРЬ!$BR5=GRID!$B$33:$BI$33), 0)),
ROUNDUP(INDEX(GRID!$B$47:$BI$57,MATCH(C$7,GRID!$A$47:$A$57,0),MATCH(1,($U$2=GRID!$B$31:$BI$31)*(КАЛЕНДАРЬ!$BR5=GRID!$B$33:$BI$33),0))*(1-GRID!$B$69),0))</f>
        <v>17700</v>
      </c>
      <c r="E677" s="47" cm="1">
        <f t="array" ref="E677">IF($I$2="Открытый тариф",
INDEX(GRID!$B$34:$BI$44,MATCH(E$7,GRID!$A$34:$A$44,0),MATCH(1,($U$2=GRID!$B$31:$BI$31)*(КАЛЕНДАРЬ!$BR5=GRID!$B$33:$BI$33), 0)),
ROUNDUP(INDEX(GRID!$B$34:$BI$44,MATCH(E$7,GRID!$A$34:$A$44,0),MATCH(1,($U$2=GRID!$B$31:$BI$31)*(КАЛЕНДАРЬ!$BR5=GRID!$B$33:$BI$33),0))*(1-GRID!$B$69),0))</f>
        <v>19500</v>
      </c>
      <c r="F677" s="47" cm="1">
        <f t="array" ref="F677">IF($I$2="Открытый тариф",
INDEX(GRID!$B$47:$BI$57,MATCH(E$7,GRID!$A$47:$A$57,0),MATCH(1,($U$2=GRID!$B$31:$BI$31)*(КАЛЕНДАРЬ!$BR5=GRID!$B$33:$BI$33), 0)),
ROUNDUP(INDEX(GRID!$B$47:$BI$57,MATCH(E$7,GRID!$A$47:$A$57,0),MATCH(1,($U$2=GRID!$B$31:$BI$31)*(КАЛЕНДАРЬ!$BR5=GRID!$B$33:$BI$33),0))*(1-GRID!$B$69),0))</f>
        <v>19500</v>
      </c>
      <c r="G677" s="47" cm="1">
        <f t="array" ref="G677">IF($I$2="Открытый тариф",
INDEX(GRID!$B$34:$BI$44,MATCH(G$7,GRID!$A$34:$A$44,0),MATCH(1,($U$2=GRID!$B$31:$BI$31)*(КАЛЕНДАРЬ!$BR5=GRID!$B$33:$BI$33), 0)),
ROUNDUP(INDEX(GRID!$B$34:$BI$44,MATCH(G$7,GRID!$A$34:$A$44,0),MATCH(1,($U$2=GRID!$B$31:$BI$31)*(КАЛЕНДАРЬ!$BR5=GRID!$B$33:$BI$33),0))*(1-GRID!$B$69),0))</f>
        <v>20500</v>
      </c>
      <c r="H677" s="47" cm="1">
        <f t="array" ref="H677">IF($I$2="Открытый тариф",
INDEX(GRID!$B$47:$BI$57,MATCH(G$7,GRID!$A$47:$A$57,0),MATCH(1,($U$2=GRID!$B$31:$BI$31)*(КАЛЕНДАРЬ!$BR5=GRID!$B$33:$BI$33), 0)),
ROUNDUP(INDEX(GRID!$B$47:$BI$57,MATCH(G$7,GRID!$A$47:$A$57,0),MATCH(1,($U$2=GRID!$B$31:$BI$31)*(КАЛЕНДАРЬ!$BR5=GRID!$B$33:$BI$33),0))*(1-GRID!$B$69),0))</f>
        <v>20500</v>
      </c>
      <c r="I677" s="47" cm="1">
        <f t="array" ref="I677">IF($I$2="Открытый тариф",
INDEX(GRID!$B$34:$BI$44,MATCH(I$7,GRID!$A$34:$A$44,0),MATCH(1,($U$2=GRID!$B$31:$BI$31)*(КАЛЕНДАРЬ!$BR5=GRID!$B$33:$BI$33), 0)),
ROUNDUP(INDEX(GRID!$B$34:$BI$44,MATCH(I$7,GRID!$A$34:$A$44,0),MATCH(1,($U$2=GRID!$B$31:$BI$31)*(КАЛЕНДАРЬ!$BR5=GRID!$B$33:$BI$33),0))*(1-GRID!$B$69),0))</f>
        <v>22300</v>
      </c>
      <c r="J677" s="47" cm="1">
        <f t="array" ref="J677">IF($I$2="Открытый тариф",
INDEX(GRID!$B$47:$BI$57,MATCH(I$7,GRID!$A$47:$A$57,0),MATCH(1,($U$2=GRID!$B$31:$BI$31)*(КАЛЕНДАРЬ!$BR5=GRID!$B$33:$BI$33), 0)),
ROUNDUP(INDEX(GRID!$B$47:$BI$57,MATCH(I$7,GRID!$A$47:$A$57,0),MATCH(1,($U$2=GRID!$B$31:$BI$31)*(КАЛЕНДАРЬ!$BR5=GRID!$B$33:$BI$33),0))*(1-GRID!$B$69),0))</f>
        <v>22300</v>
      </c>
      <c r="K677" s="47" cm="1">
        <f t="array" ref="K677">IF($I$2="Открытый тариф",
INDEX(GRID!$B$34:$BI$44,MATCH(K$7,GRID!$A$34:$A$44,0),MATCH(1,($U$2=GRID!$B$31:$BI$31)*(КАЛЕНДАРЬ!$BR5=GRID!$B$33:$BI$33), 0)),
ROUNDUP(INDEX(GRID!$B$34:$BI$44,MATCH(K$7,GRID!$A$34:$A$44,0),MATCH(1,($U$2=GRID!$B$31:$BI$31)*(КАЛЕНДАРЬ!$BR5=GRID!$B$33:$BI$33),0))*(1-GRID!$B$69),0))</f>
        <v>23300</v>
      </c>
      <c r="L677" s="47" cm="1">
        <f t="array" ref="L677">IF($I$2="Открытый тариф",
INDEX(GRID!$B$47:$BI$57,MATCH(K$7,GRID!$A$47:$A$57,0),MATCH(1,($U$2=GRID!$B$31:$BI$31)*(КАЛЕНДАРЬ!$BR5=GRID!$B$33:$BI$33), 0)),
ROUNDUP(INDEX(GRID!$B$47:$BI$57,MATCH(K$7,GRID!$A$47:$A$57,0),MATCH(1,($U$2=GRID!$B$31:$BI$31)*(КАЛЕНДАРЬ!$BR5=GRID!$B$33:$BI$33),0))*(1-GRID!$B$69),0))</f>
        <v>23300</v>
      </c>
      <c r="M677" s="47" cm="1">
        <f t="array" ref="M677">IF($I$2="Открытый тариф",
INDEX(GRID!$B$34:$BI$44,MATCH(M$7,GRID!$A$34:$A$44,0),MATCH(1,($U$2=GRID!$B$31:$BI$31)*(КАЛЕНДАРЬ!$BR5=GRID!$B$33:$BI$33), 0)),
ROUNDUP(INDEX(GRID!$B$34:$BI$44,MATCH(M$7,GRID!$A$34:$A$44,0),MATCH(1,($U$2=GRID!$B$31:$BI$31)*(КАЛЕНДАРЬ!$BR5=GRID!$B$33:$BI$33),0))*(1-GRID!$B$69),0))</f>
        <v>25100</v>
      </c>
      <c r="N677" s="47" cm="1">
        <f t="array" ref="N677">IF($I$2="Открытый тариф",
INDEX(GRID!$B$47:$BI$57,MATCH(M$7,GRID!$A$47:$A$57,0),MATCH(1,($U$2=GRID!$B$31:$BI$31)*(КАЛЕНДАРЬ!$BR5=GRID!$B$33:$BI$33), 0)),
ROUNDUP(INDEX(GRID!$B$47:$BI$57,MATCH(M$7,GRID!$A$47:$A$57,0),MATCH(1,($U$2=GRID!$B$31:$BI$31)*(КАЛЕНДАРЬ!$BR5=GRID!$B$33:$BI$33),0))*(1-GRID!$B$69),0))</f>
        <v>25100</v>
      </c>
      <c r="O677" s="49" t="s">
        <v>101</v>
      </c>
      <c r="P677" s="49" t="s">
        <v>101</v>
      </c>
      <c r="Q677" s="49" t="s">
        <v>101</v>
      </c>
      <c r="R677" s="49" t="s">
        <v>101</v>
      </c>
      <c r="S677" s="49" t="s">
        <v>101</v>
      </c>
      <c r="T677" s="49" t="s">
        <v>101</v>
      </c>
      <c r="U677" s="49" t="s">
        <v>101</v>
      </c>
      <c r="V677" s="49" t="s">
        <v>101</v>
      </c>
      <c r="W677" s="49" t="s">
        <v>101</v>
      </c>
      <c r="X677" s="49" t="s">
        <v>101</v>
      </c>
      <c r="Y677" s="199"/>
    </row>
    <row r="678" spans="1:25" x14ac:dyDescent="0.2">
      <c r="A678" s="117" t="s">
        <v>44</v>
      </c>
      <c r="B678" s="117">
        <v>3</v>
      </c>
      <c r="C678" s="47" cm="1">
        <f t="array" ref="C678">IF($I$2="Открытый тариф",
INDEX(GRID!$B$34:$BI$44,MATCH(C$7,GRID!$A$34:$A$44,0),MATCH(1,($U$2=GRID!$B$31:$BI$31)*(КАЛЕНДАРЬ!$BR6=GRID!$B$33:$BI$33), 0)),
ROUNDUP(INDEX(GRID!$B$34:$BI$44,MATCH(C$7,GRID!$A$34:$A$44,0),MATCH(1,($U$2=GRID!$B$31:$BI$31)*(КАЛЕНДАРЬ!$BR6=GRID!$B$33:$BI$33),0))*(1-GRID!$B$69),0))</f>
        <v>17700</v>
      </c>
      <c r="D678" s="47" cm="1">
        <f t="array" ref="D678">IF($I$2="Открытый тариф",
INDEX(GRID!$B$47:$BI$57,MATCH(C$7,GRID!$A$47:$A$57,0),MATCH(1,($U$2=GRID!$B$31:$BI$31)*(КАЛЕНДАРЬ!$BR6=GRID!$B$33:$BI$33), 0)),
ROUNDUP(INDEX(GRID!$B$47:$BI$57,MATCH(C$7,GRID!$A$47:$A$57,0),MATCH(1,($U$2=GRID!$B$31:$BI$31)*(КАЛЕНДАРЬ!$BR6=GRID!$B$33:$BI$33),0))*(1-GRID!$B$69),0))</f>
        <v>17700</v>
      </c>
      <c r="E678" s="47" cm="1">
        <f t="array" ref="E678">IF($I$2="Открытый тариф",
INDEX(GRID!$B$34:$BI$44,MATCH(E$7,GRID!$A$34:$A$44,0),MATCH(1,($U$2=GRID!$B$31:$BI$31)*(КАЛЕНДАРЬ!$BR6=GRID!$B$33:$BI$33), 0)),
ROUNDUP(INDEX(GRID!$B$34:$BI$44,MATCH(E$7,GRID!$A$34:$A$44,0),MATCH(1,($U$2=GRID!$B$31:$BI$31)*(КАЛЕНДАРЬ!$BR6=GRID!$B$33:$BI$33),0))*(1-GRID!$B$69),0))</f>
        <v>19500</v>
      </c>
      <c r="F678" s="47" cm="1">
        <f t="array" ref="F678">IF($I$2="Открытый тариф",
INDEX(GRID!$B$47:$BI$57,MATCH(E$7,GRID!$A$47:$A$57,0),MATCH(1,($U$2=GRID!$B$31:$BI$31)*(КАЛЕНДАРЬ!$BR6=GRID!$B$33:$BI$33), 0)),
ROUNDUP(INDEX(GRID!$B$47:$BI$57,MATCH(E$7,GRID!$A$47:$A$57,0),MATCH(1,($U$2=GRID!$B$31:$BI$31)*(КАЛЕНДАРЬ!$BR6=GRID!$B$33:$BI$33),0))*(1-GRID!$B$69),0))</f>
        <v>19500</v>
      </c>
      <c r="G678" s="47" cm="1">
        <f t="array" ref="G678">IF($I$2="Открытый тариф",
INDEX(GRID!$B$34:$BI$44,MATCH(G$7,GRID!$A$34:$A$44,0),MATCH(1,($U$2=GRID!$B$31:$BI$31)*(КАЛЕНДАРЬ!$BR6=GRID!$B$33:$BI$33), 0)),
ROUNDUP(INDEX(GRID!$B$34:$BI$44,MATCH(G$7,GRID!$A$34:$A$44,0),MATCH(1,($U$2=GRID!$B$31:$BI$31)*(КАЛЕНДАРЬ!$BR6=GRID!$B$33:$BI$33),0))*(1-GRID!$B$69),0))</f>
        <v>20500</v>
      </c>
      <c r="H678" s="47" cm="1">
        <f t="array" ref="H678">IF($I$2="Открытый тариф",
INDEX(GRID!$B$47:$BI$57,MATCH(G$7,GRID!$A$47:$A$57,0),MATCH(1,($U$2=GRID!$B$31:$BI$31)*(КАЛЕНДАРЬ!$BR6=GRID!$B$33:$BI$33), 0)),
ROUNDUP(INDEX(GRID!$B$47:$BI$57,MATCH(G$7,GRID!$A$47:$A$57,0),MATCH(1,($U$2=GRID!$B$31:$BI$31)*(КАЛЕНДАРЬ!$BR6=GRID!$B$33:$BI$33),0))*(1-GRID!$B$69),0))</f>
        <v>20500</v>
      </c>
      <c r="I678" s="47" cm="1">
        <f t="array" ref="I678">IF($I$2="Открытый тариф",
INDEX(GRID!$B$34:$BI$44,MATCH(I$7,GRID!$A$34:$A$44,0),MATCH(1,($U$2=GRID!$B$31:$BI$31)*(КАЛЕНДАРЬ!$BR6=GRID!$B$33:$BI$33), 0)),
ROUNDUP(INDEX(GRID!$B$34:$BI$44,MATCH(I$7,GRID!$A$34:$A$44,0),MATCH(1,($U$2=GRID!$B$31:$BI$31)*(КАЛЕНДАРЬ!$BR6=GRID!$B$33:$BI$33),0))*(1-GRID!$B$69),0))</f>
        <v>22300</v>
      </c>
      <c r="J678" s="47" cm="1">
        <f t="array" ref="J678">IF($I$2="Открытый тариф",
INDEX(GRID!$B$47:$BI$57,MATCH(I$7,GRID!$A$47:$A$57,0),MATCH(1,($U$2=GRID!$B$31:$BI$31)*(КАЛЕНДАРЬ!$BR6=GRID!$B$33:$BI$33), 0)),
ROUNDUP(INDEX(GRID!$B$47:$BI$57,MATCH(I$7,GRID!$A$47:$A$57,0),MATCH(1,($U$2=GRID!$B$31:$BI$31)*(КАЛЕНДАРЬ!$BR6=GRID!$B$33:$BI$33),0))*(1-GRID!$B$69),0))</f>
        <v>22300</v>
      </c>
      <c r="K678" s="47" cm="1">
        <f t="array" ref="K678">IF($I$2="Открытый тариф",
INDEX(GRID!$B$34:$BI$44,MATCH(K$7,GRID!$A$34:$A$44,0),MATCH(1,($U$2=GRID!$B$31:$BI$31)*(КАЛЕНДАРЬ!$BR6=GRID!$B$33:$BI$33), 0)),
ROUNDUP(INDEX(GRID!$B$34:$BI$44,MATCH(K$7,GRID!$A$34:$A$44,0),MATCH(1,($U$2=GRID!$B$31:$BI$31)*(КАЛЕНДАРЬ!$BR6=GRID!$B$33:$BI$33),0))*(1-GRID!$B$69),0))</f>
        <v>23300</v>
      </c>
      <c r="L678" s="47" cm="1">
        <f t="array" ref="L678">IF($I$2="Открытый тариф",
INDEX(GRID!$B$47:$BI$57,MATCH(K$7,GRID!$A$47:$A$57,0),MATCH(1,($U$2=GRID!$B$31:$BI$31)*(КАЛЕНДАРЬ!$BR6=GRID!$B$33:$BI$33), 0)),
ROUNDUP(INDEX(GRID!$B$47:$BI$57,MATCH(K$7,GRID!$A$47:$A$57,0),MATCH(1,($U$2=GRID!$B$31:$BI$31)*(КАЛЕНДАРЬ!$BR6=GRID!$B$33:$BI$33),0))*(1-GRID!$B$69),0))</f>
        <v>23300</v>
      </c>
      <c r="M678" s="47" cm="1">
        <f t="array" ref="M678">IF($I$2="Открытый тариф",
INDEX(GRID!$B$34:$BI$44,MATCH(M$7,GRID!$A$34:$A$44,0),MATCH(1,($U$2=GRID!$B$31:$BI$31)*(КАЛЕНДАРЬ!$BR6=GRID!$B$33:$BI$33), 0)),
ROUNDUP(INDEX(GRID!$B$34:$BI$44,MATCH(M$7,GRID!$A$34:$A$44,0),MATCH(1,($U$2=GRID!$B$31:$BI$31)*(КАЛЕНДАРЬ!$BR6=GRID!$B$33:$BI$33),0))*(1-GRID!$B$69),0))</f>
        <v>25100</v>
      </c>
      <c r="N678" s="47" cm="1">
        <f t="array" ref="N678">IF($I$2="Открытый тариф",
INDEX(GRID!$B$47:$BI$57,MATCH(M$7,GRID!$A$47:$A$57,0),MATCH(1,($U$2=GRID!$B$31:$BI$31)*(КАЛЕНДАРЬ!$BR6=GRID!$B$33:$BI$33), 0)),
ROUNDUP(INDEX(GRID!$B$47:$BI$57,MATCH(M$7,GRID!$A$47:$A$57,0),MATCH(1,($U$2=GRID!$B$31:$BI$31)*(КАЛЕНДАРЬ!$BR6=GRID!$B$33:$BI$33),0))*(1-GRID!$B$69),0))</f>
        <v>25100</v>
      </c>
      <c r="O678" s="49" t="s">
        <v>101</v>
      </c>
      <c r="P678" s="49" t="s">
        <v>101</v>
      </c>
      <c r="Q678" s="49" t="s">
        <v>101</v>
      </c>
      <c r="R678" s="49" t="s">
        <v>101</v>
      </c>
      <c r="S678" s="49" t="s">
        <v>101</v>
      </c>
      <c r="T678" s="49" t="s">
        <v>101</v>
      </c>
      <c r="U678" s="49" t="s">
        <v>101</v>
      </c>
      <c r="V678" s="49" t="s">
        <v>101</v>
      </c>
      <c r="W678" s="49" t="s">
        <v>101</v>
      </c>
      <c r="X678" s="49" t="s">
        <v>101</v>
      </c>
      <c r="Y678" s="199"/>
    </row>
    <row r="679" spans="1:25" x14ac:dyDescent="0.2">
      <c r="A679" s="117" t="s">
        <v>45</v>
      </c>
      <c r="B679" s="117">
        <v>4</v>
      </c>
      <c r="C679" s="47" cm="1">
        <f t="array" ref="C679">IF($I$2="Открытый тариф",
INDEX(GRID!$B$34:$BI$44,MATCH(C$7,GRID!$A$34:$A$44,0),MATCH(1,($U$2=GRID!$B$31:$BI$31)*(КАЛЕНДАРЬ!$BR7=GRID!$B$33:$BI$33), 0)),
ROUNDUP(INDEX(GRID!$B$34:$BI$44,MATCH(C$7,GRID!$A$34:$A$44,0),MATCH(1,($U$2=GRID!$B$31:$BI$31)*(КАЛЕНДАРЬ!$BR7=GRID!$B$33:$BI$33),0))*(1-GRID!$B$69),0))</f>
        <v>17700</v>
      </c>
      <c r="D679" s="47" cm="1">
        <f t="array" ref="D679">IF($I$2="Открытый тариф",
INDEX(GRID!$B$47:$BI$57,MATCH(C$7,GRID!$A$47:$A$57,0),MATCH(1,($U$2=GRID!$B$31:$BI$31)*(КАЛЕНДАРЬ!$BR7=GRID!$B$33:$BI$33), 0)),
ROUNDUP(INDEX(GRID!$B$47:$BI$57,MATCH(C$7,GRID!$A$47:$A$57,0),MATCH(1,($U$2=GRID!$B$31:$BI$31)*(КАЛЕНДАРЬ!$BR7=GRID!$B$33:$BI$33),0))*(1-GRID!$B$69),0))</f>
        <v>17700</v>
      </c>
      <c r="E679" s="47" cm="1">
        <f t="array" ref="E679">IF($I$2="Открытый тариф",
INDEX(GRID!$B$34:$BI$44,MATCH(E$7,GRID!$A$34:$A$44,0),MATCH(1,($U$2=GRID!$B$31:$BI$31)*(КАЛЕНДАРЬ!$BR7=GRID!$B$33:$BI$33), 0)),
ROUNDUP(INDEX(GRID!$B$34:$BI$44,MATCH(E$7,GRID!$A$34:$A$44,0),MATCH(1,($U$2=GRID!$B$31:$BI$31)*(КАЛЕНДАРЬ!$BR7=GRID!$B$33:$BI$33),0))*(1-GRID!$B$69),0))</f>
        <v>19500</v>
      </c>
      <c r="F679" s="47" cm="1">
        <f t="array" ref="F679">IF($I$2="Открытый тариф",
INDEX(GRID!$B$47:$BI$57,MATCH(E$7,GRID!$A$47:$A$57,0),MATCH(1,($U$2=GRID!$B$31:$BI$31)*(КАЛЕНДАРЬ!$BR7=GRID!$B$33:$BI$33), 0)),
ROUNDUP(INDEX(GRID!$B$47:$BI$57,MATCH(E$7,GRID!$A$47:$A$57,0),MATCH(1,($U$2=GRID!$B$31:$BI$31)*(КАЛЕНДАРЬ!$BR7=GRID!$B$33:$BI$33),0))*(1-GRID!$B$69),0))</f>
        <v>19500</v>
      </c>
      <c r="G679" s="47" cm="1">
        <f t="array" ref="G679">IF($I$2="Открытый тариф",
INDEX(GRID!$B$34:$BI$44,MATCH(G$7,GRID!$A$34:$A$44,0),MATCH(1,($U$2=GRID!$B$31:$BI$31)*(КАЛЕНДАРЬ!$BR7=GRID!$B$33:$BI$33), 0)),
ROUNDUP(INDEX(GRID!$B$34:$BI$44,MATCH(G$7,GRID!$A$34:$A$44,0),MATCH(1,($U$2=GRID!$B$31:$BI$31)*(КАЛЕНДАРЬ!$BR7=GRID!$B$33:$BI$33),0))*(1-GRID!$B$69),0))</f>
        <v>20500</v>
      </c>
      <c r="H679" s="47" cm="1">
        <f t="array" ref="H679">IF($I$2="Открытый тариф",
INDEX(GRID!$B$47:$BI$57,MATCH(G$7,GRID!$A$47:$A$57,0),MATCH(1,($U$2=GRID!$B$31:$BI$31)*(КАЛЕНДАРЬ!$BR7=GRID!$B$33:$BI$33), 0)),
ROUNDUP(INDEX(GRID!$B$47:$BI$57,MATCH(G$7,GRID!$A$47:$A$57,0),MATCH(1,($U$2=GRID!$B$31:$BI$31)*(КАЛЕНДАРЬ!$BR7=GRID!$B$33:$BI$33),0))*(1-GRID!$B$69),0))</f>
        <v>20500</v>
      </c>
      <c r="I679" s="47" cm="1">
        <f t="array" ref="I679">IF($I$2="Открытый тариф",
INDEX(GRID!$B$34:$BI$44,MATCH(I$7,GRID!$A$34:$A$44,0),MATCH(1,($U$2=GRID!$B$31:$BI$31)*(КАЛЕНДАРЬ!$BR7=GRID!$B$33:$BI$33), 0)),
ROUNDUP(INDEX(GRID!$B$34:$BI$44,MATCH(I$7,GRID!$A$34:$A$44,0),MATCH(1,($U$2=GRID!$B$31:$BI$31)*(КАЛЕНДАРЬ!$BR7=GRID!$B$33:$BI$33),0))*(1-GRID!$B$69),0))</f>
        <v>22300</v>
      </c>
      <c r="J679" s="47" cm="1">
        <f t="array" ref="J679">IF($I$2="Открытый тариф",
INDEX(GRID!$B$47:$BI$57,MATCH(I$7,GRID!$A$47:$A$57,0),MATCH(1,($U$2=GRID!$B$31:$BI$31)*(КАЛЕНДАРЬ!$BR7=GRID!$B$33:$BI$33), 0)),
ROUNDUP(INDEX(GRID!$B$47:$BI$57,MATCH(I$7,GRID!$A$47:$A$57,0),MATCH(1,($U$2=GRID!$B$31:$BI$31)*(КАЛЕНДАРЬ!$BR7=GRID!$B$33:$BI$33),0))*(1-GRID!$B$69),0))</f>
        <v>22300</v>
      </c>
      <c r="K679" s="47" cm="1">
        <f t="array" ref="K679">IF($I$2="Открытый тариф",
INDEX(GRID!$B$34:$BI$44,MATCH(K$7,GRID!$A$34:$A$44,0),MATCH(1,($U$2=GRID!$B$31:$BI$31)*(КАЛЕНДАРЬ!$BR7=GRID!$B$33:$BI$33), 0)),
ROUNDUP(INDEX(GRID!$B$34:$BI$44,MATCH(K$7,GRID!$A$34:$A$44,0),MATCH(1,($U$2=GRID!$B$31:$BI$31)*(КАЛЕНДАРЬ!$BR7=GRID!$B$33:$BI$33),0))*(1-GRID!$B$69),0))</f>
        <v>23300</v>
      </c>
      <c r="L679" s="47" cm="1">
        <f t="array" ref="L679">IF($I$2="Открытый тариф",
INDEX(GRID!$B$47:$BI$57,MATCH(K$7,GRID!$A$47:$A$57,0),MATCH(1,($U$2=GRID!$B$31:$BI$31)*(КАЛЕНДАРЬ!$BR7=GRID!$B$33:$BI$33), 0)),
ROUNDUP(INDEX(GRID!$B$47:$BI$57,MATCH(K$7,GRID!$A$47:$A$57,0),MATCH(1,($U$2=GRID!$B$31:$BI$31)*(КАЛЕНДАРЬ!$BR7=GRID!$B$33:$BI$33),0))*(1-GRID!$B$69),0))</f>
        <v>23300</v>
      </c>
      <c r="M679" s="47" cm="1">
        <f t="array" ref="M679">IF($I$2="Открытый тариф",
INDEX(GRID!$B$34:$BI$44,MATCH(M$7,GRID!$A$34:$A$44,0),MATCH(1,($U$2=GRID!$B$31:$BI$31)*(КАЛЕНДАРЬ!$BR7=GRID!$B$33:$BI$33), 0)),
ROUNDUP(INDEX(GRID!$B$34:$BI$44,MATCH(M$7,GRID!$A$34:$A$44,0),MATCH(1,($U$2=GRID!$B$31:$BI$31)*(КАЛЕНДАРЬ!$BR7=GRID!$B$33:$BI$33),0))*(1-GRID!$B$69),0))</f>
        <v>25100</v>
      </c>
      <c r="N679" s="47" cm="1">
        <f t="array" ref="N679">IF($I$2="Открытый тариф",
INDEX(GRID!$B$47:$BI$57,MATCH(M$7,GRID!$A$47:$A$57,0),MATCH(1,($U$2=GRID!$B$31:$BI$31)*(КАЛЕНДАРЬ!$BR7=GRID!$B$33:$BI$33), 0)),
ROUNDUP(INDEX(GRID!$B$47:$BI$57,MATCH(M$7,GRID!$A$47:$A$57,0),MATCH(1,($U$2=GRID!$B$31:$BI$31)*(КАЛЕНДАРЬ!$BR7=GRID!$B$33:$BI$33),0))*(1-GRID!$B$69),0))</f>
        <v>25100</v>
      </c>
      <c r="O679" s="49" t="s">
        <v>101</v>
      </c>
      <c r="P679" s="49" t="s">
        <v>101</v>
      </c>
      <c r="Q679" s="49" t="s">
        <v>101</v>
      </c>
      <c r="R679" s="49" t="s">
        <v>101</v>
      </c>
      <c r="S679" s="49" t="s">
        <v>101</v>
      </c>
      <c r="T679" s="49" t="s">
        <v>101</v>
      </c>
      <c r="U679" s="49" t="s">
        <v>101</v>
      </c>
      <c r="V679" s="49" t="s">
        <v>101</v>
      </c>
      <c r="W679" s="49" t="s">
        <v>101</v>
      </c>
      <c r="X679" s="49" t="s">
        <v>101</v>
      </c>
      <c r="Y679" s="199"/>
    </row>
    <row r="680" spans="1:25" x14ac:dyDescent="0.2">
      <c r="A680" s="117" t="s">
        <v>46</v>
      </c>
      <c r="B680" s="117">
        <v>5</v>
      </c>
      <c r="C680" s="47" cm="1">
        <f t="array" ref="C680">IF($I$2="Открытый тариф",
INDEX(GRID!$B$34:$BI$44,MATCH(C$7,GRID!$A$34:$A$44,0),MATCH(1,($U$2=GRID!$B$31:$BI$31)*(КАЛЕНДАРЬ!$BR8=GRID!$B$33:$BI$33), 0)),
ROUNDUP(INDEX(GRID!$B$34:$BI$44,MATCH(C$7,GRID!$A$34:$A$44,0),MATCH(1,($U$2=GRID!$B$31:$BI$31)*(КАЛЕНДАРЬ!$BR8=GRID!$B$33:$BI$33),0))*(1-GRID!$B$69),0))</f>
        <v>17700</v>
      </c>
      <c r="D680" s="47" cm="1">
        <f t="array" ref="D680">IF($I$2="Открытый тариф",
INDEX(GRID!$B$47:$BI$57,MATCH(C$7,GRID!$A$47:$A$57,0),MATCH(1,($U$2=GRID!$B$31:$BI$31)*(КАЛЕНДАРЬ!$BR8=GRID!$B$33:$BI$33), 0)),
ROUNDUP(INDEX(GRID!$B$47:$BI$57,MATCH(C$7,GRID!$A$47:$A$57,0),MATCH(1,($U$2=GRID!$B$31:$BI$31)*(КАЛЕНДАРЬ!$BR8=GRID!$B$33:$BI$33),0))*(1-GRID!$B$69),0))</f>
        <v>17700</v>
      </c>
      <c r="E680" s="47" cm="1">
        <f t="array" ref="E680">IF($I$2="Открытый тариф",
INDEX(GRID!$B$34:$BI$44,MATCH(E$7,GRID!$A$34:$A$44,0),MATCH(1,($U$2=GRID!$B$31:$BI$31)*(КАЛЕНДАРЬ!$BR8=GRID!$B$33:$BI$33), 0)),
ROUNDUP(INDEX(GRID!$B$34:$BI$44,MATCH(E$7,GRID!$A$34:$A$44,0),MATCH(1,($U$2=GRID!$B$31:$BI$31)*(КАЛЕНДАРЬ!$BR8=GRID!$B$33:$BI$33),0))*(1-GRID!$B$69),0))</f>
        <v>19500</v>
      </c>
      <c r="F680" s="47" cm="1">
        <f t="array" ref="F680">IF($I$2="Открытый тариф",
INDEX(GRID!$B$47:$BI$57,MATCH(E$7,GRID!$A$47:$A$57,0),MATCH(1,($U$2=GRID!$B$31:$BI$31)*(КАЛЕНДАРЬ!$BR8=GRID!$B$33:$BI$33), 0)),
ROUNDUP(INDEX(GRID!$B$47:$BI$57,MATCH(E$7,GRID!$A$47:$A$57,0),MATCH(1,($U$2=GRID!$B$31:$BI$31)*(КАЛЕНДАРЬ!$BR8=GRID!$B$33:$BI$33),0))*(1-GRID!$B$69),0))</f>
        <v>19500</v>
      </c>
      <c r="G680" s="47" cm="1">
        <f t="array" ref="G680">IF($I$2="Открытый тариф",
INDEX(GRID!$B$34:$BI$44,MATCH(G$7,GRID!$A$34:$A$44,0),MATCH(1,($U$2=GRID!$B$31:$BI$31)*(КАЛЕНДАРЬ!$BR8=GRID!$B$33:$BI$33), 0)),
ROUNDUP(INDEX(GRID!$B$34:$BI$44,MATCH(G$7,GRID!$A$34:$A$44,0),MATCH(1,($U$2=GRID!$B$31:$BI$31)*(КАЛЕНДАРЬ!$BR8=GRID!$B$33:$BI$33),0))*(1-GRID!$B$69),0))</f>
        <v>20500</v>
      </c>
      <c r="H680" s="47" cm="1">
        <f t="array" ref="H680">IF($I$2="Открытый тариф",
INDEX(GRID!$B$47:$BI$57,MATCH(G$7,GRID!$A$47:$A$57,0),MATCH(1,($U$2=GRID!$B$31:$BI$31)*(КАЛЕНДАРЬ!$BR8=GRID!$B$33:$BI$33), 0)),
ROUNDUP(INDEX(GRID!$B$47:$BI$57,MATCH(G$7,GRID!$A$47:$A$57,0),MATCH(1,($U$2=GRID!$B$31:$BI$31)*(КАЛЕНДАРЬ!$BR8=GRID!$B$33:$BI$33),0))*(1-GRID!$B$69),0))</f>
        <v>20500</v>
      </c>
      <c r="I680" s="47" cm="1">
        <f t="array" ref="I680">IF($I$2="Открытый тариф",
INDEX(GRID!$B$34:$BI$44,MATCH(I$7,GRID!$A$34:$A$44,0),MATCH(1,($U$2=GRID!$B$31:$BI$31)*(КАЛЕНДАРЬ!$BR8=GRID!$B$33:$BI$33), 0)),
ROUNDUP(INDEX(GRID!$B$34:$BI$44,MATCH(I$7,GRID!$A$34:$A$44,0),MATCH(1,($U$2=GRID!$B$31:$BI$31)*(КАЛЕНДАРЬ!$BR8=GRID!$B$33:$BI$33),0))*(1-GRID!$B$69),0))</f>
        <v>22300</v>
      </c>
      <c r="J680" s="47" cm="1">
        <f t="array" ref="J680">IF($I$2="Открытый тариф",
INDEX(GRID!$B$47:$BI$57,MATCH(I$7,GRID!$A$47:$A$57,0),MATCH(1,($U$2=GRID!$B$31:$BI$31)*(КАЛЕНДАРЬ!$BR8=GRID!$B$33:$BI$33), 0)),
ROUNDUP(INDEX(GRID!$B$47:$BI$57,MATCH(I$7,GRID!$A$47:$A$57,0),MATCH(1,($U$2=GRID!$B$31:$BI$31)*(КАЛЕНДАРЬ!$BR8=GRID!$B$33:$BI$33),0))*(1-GRID!$B$69),0))</f>
        <v>22300</v>
      </c>
      <c r="K680" s="47" cm="1">
        <f t="array" ref="K680">IF($I$2="Открытый тариф",
INDEX(GRID!$B$34:$BI$44,MATCH(K$7,GRID!$A$34:$A$44,0),MATCH(1,($U$2=GRID!$B$31:$BI$31)*(КАЛЕНДАРЬ!$BR8=GRID!$B$33:$BI$33), 0)),
ROUNDUP(INDEX(GRID!$B$34:$BI$44,MATCH(K$7,GRID!$A$34:$A$44,0),MATCH(1,($U$2=GRID!$B$31:$BI$31)*(КАЛЕНДАРЬ!$BR8=GRID!$B$33:$BI$33),0))*(1-GRID!$B$69),0))</f>
        <v>23300</v>
      </c>
      <c r="L680" s="47" cm="1">
        <f t="array" ref="L680">IF($I$2="Открытый тариф",
INDEX(GRID!$B$47:$BI$57,MATCH(K$7,GRID!$A$47:$A$57,0),MATCH(1,($U$2=GRID!$B$31:$BI$31)*(КАЛЕНДАРЬ!$BR8=GRID!$B$33:$BI$33), 0)),
ROUNDUP(INDEX(GRID!$B$47:$BI$57,MATCH(K$7,GRID!$A$47:$A$57,0),MATCH(1,($U$2=GRID!$B$31:$BI$31)*(КАЛЕНДАРЬ!$BR8=GRID!$B$33:$BI$33),0))*(1-GRID!$B$69),0))</f>
        <v>23300</v>
      </c>
      <c r="M680" s="47" cm="1">
        <f t="array" ref="M680">IF($I$2="Открытый тариф",
INDEX(GRID!$B$34:$BI$44,MATCH(M$7,GRID!$A$34:$A$44,0),MATCH(1,($U$2=GRID!$B$31:$BI$31)*(КАЛЕНДАРЬ!$BR8=GRID!$B$33:$BI$33), 0)),
ROUNDUP(INDEX(GRID!$B$34:$BI$44,MATCH(M$7,GRID!$A$34:$A$44,0),MATCH(1,($U$2=GRID!$B$31:$BI$31)*(КАЛЕНДАРЬ!$BR8=GRID!$B$33:$BI$33),0))*(1-GRID!$B$69),0))</f>
        <v>25100</v>
      </c>
      <c r="N680" s="47" cm="1">
        <f t="array" ref="N680">IF($I$2="Открытый тариф",
INDEX(GRID!$B$47:$BI$57,MATCH(M$7,GRID!$A$47:$A$57,0),MATCH(1,($U$2=GRID!$B$31:$BI$31)*(КАЛЕНДАРЬ!$BR8=GRID!$B$33:$BI$33), 0)),
ROUNDUP(INDEX(GRID!$B$47:$BI$57,MATCH(M$7,GRID!$A$47:$A$57,0),MATCH(1,($U$2=GRID!$B$31:$BI$31)*(КАЛЕНДАРЬ!$BR8=GRID!$B$33:$BI$33),0))*(1-GRID!$B$69),0))</f>
        <v>25100</v>
      </c>
      <c r="O680" s="49" t="s">
        <v>101</v>
      </c>
      <c r="P680" s="49" t="s">
        <v>101</v>
      </c>
      <c r="Q680" s="49" t="s">
        <v>101</v>
      </c>
      <c r="R680" s="49" t="s">
        <v>101</v>
      </c>
      <c r="S680" s="49" t="s">
        <v>101</v>
      </c>
      <c r="T680" s="49" t="s">
        <v>101</v>
      </c>
      <c r="U680" s="49" t="s">
        <v>101</v>
      </c>
      <c r="V680" s="49" t="s">
        <v>101</v>
      </c>
      <c r="W680" s="49" t="s">
        <v>101</v>
      </c>
      <c r="X680" s="49" t="s">
        <v>101</v>
      </c>
      <c r="Y680" s="199"/>
    </row>
    <row r="681" spans="1:25" x14ac:dyDescent="0.2">
      <c r="A681" s="117" t="s">
        <v>47</v>
      </c>
      <c r="B681" s="117">
        <v>6</v>
      </c>
      <c r="C681" s="47" cm="1">
        <f t="array" ref="C681">IF($I$2="Открытый тариф",
INDEX(GRID!$B$34:$BI$44,MATCH(C$7,GRID!$A$34:$A$44,0),MATCH(1,($U$2=GRID!$B$31:$BI$31)*(КАЛЕНДАРЬ!$BR9=GRID!$B$33:$BI$33), 0)),
ROUNDUP(INDEX(GRID!$B$34:$BI$44,MATCH(C$7,GRID!$A$34:$A$44,0),MATCH(1,($U$2=GRID!$B$31:$BI$31)*(КАЛЕНДАРЬ!$BR9=GRID!$B$33:$BI$33),0))*(1-GRID!$B$69),0))</f>
        <v>18900</v>
      </c>
      <c r="D681" s="47" cm="1">
        <f t="array" ref="D681">IF($I$2="Открытый тариф",
INDEX(GRID!$B$47:$BI$57,MATCH(C$7,GRID!$A$47:$A$57,0),MATCH(1,($U$2=GRID!$B$31:$BI$31)*(КАЛЕНДАРЬ!$BR9=GRID!$B$33:$BI$33), 0)),
ROUNDUP(INDEX(GRID!$B$47:$BI$57,MATCH(C$7,GRID!$A$47:$A$57,0),MATCH(1,($U$2=GRID!$B$31:$BI$31)*(КАЛЕНДАРЬ!$BR9=GRID!$B$33:$BI$33),0))*(1-GRID!$B$69),0))</f>
        <v>18900</v>
      </c>
      <c r="E681" s="47" cm="1">
        <f t="array" ref="E681">IF($I$2="Открытый тариф",
INDEX(GRID!$B$34:$BI$44,MATCH(E$7,GRID!$A$34:$A$44,0),MATCH(1,($U$2=GRID!$B$31:$BI$31)*(КАЛЕНДАРЬ!$BR9=GRID!$B$33:$BI$33), 0)),
ROUNDUP(INDEX(GRID!$B$34:$BI$44,MATCH(E$7,GRID!$A$34:$A$44,0),MATCH(1,($U$2=GRID!$B$31:$BI$31)*(КАЛЕНДАРЬ!$BR9=GRID!$B$33:$BI$33),0))*(1-GRID!$B$69),0))</f>
        <v>20700</v>
      </c>
      <c r="F681" s="47" cm="1">
        <f t="array" ref="F681">IF($I$2="Открытый тариф",
INDEX(GRID!$B$47:$BI$57,MATCH(E$7,GRID!$A$47:$A$57,0),MATCH(1,($U$2=GRID!$B$31:$BI$31)*(КАЛЕНДАРЬ!$BR9=GRID!$B$33:$BI$33), 0)),
ROUNDUP(INDEX(GRID!$B$47:$BI$57,MATCH(E$7,GRID!$A$47:$A$57,0),MATCH(1,($U$2=GRID!$B$31:$BI$31)*(КАЛЕНДАРЬ!$BR9=GRID!$B$33:$BI$33),0))*(1-GRID!$B$69),0))</f>
        <v>20700</v>
      </c>
      <c r="G681" s="47" cm="1">
        <f t="array" ref="G681">IF($I$2="Открытый тариф",
INDEX(GRID!$B$34:$BI$44,MATCH(G$7,GRID!$A$34:$A$44,0),MATCH(1,($U$2=GRID!$B$31:$BI$31)*(КАЛЕНДАРЬ!$BR9=GRID!$B$33:$BI$33), 0)),
ROUNDUP(INDEX(GRID!$B$34:$BI$44,MATCH(G$7,GRID!$A$34:$A$44,0),MATCH(1,($U$2=GRID!$B$31:$BI$31)*(КАЛЕНДАРЬ!$BR9=GRID!$B$33:$BI$33),0))*(1-GRID!$B$69),0))</f>
        <v>21700</v>
      </c>
      <c r="H681" s="47" cm="1">
        <f t="array" ref="H681">IF($I$2="Открытый тариф",
INDEX(GRID!$B$47:$BI$57,MATCH(G$7,GRID!$A$47:$A$57,0),MATCH(1,($U$2=GRID!$B$31:$BI$31)*(КАЛЕНДАРЬ!$BR9=GRID!$B$33:$BI$33), 0)),
ROUNDUP(INDEX(GRID!$B$47:$BI$57,MATCH(G$7,GRID!$A$47:$A$57,0),MATCH(1,($U$2=GRID!$B$31:$BI$31)*(КАЛЕНДАРЬ!$BR9=GRID!$B$33:$BI$33),0))*(1-GRID!$B$69),0))</f>
        <v>21700</v>
      </c>
      <c r="I681" s="47" cm="1">
        <f t="array" ref="I681">IF($I$2="Открытый тариф",
INDEX(GRID!$B$34:$BI$44,MATCH(I$7,GRID!$A$34:$A$44,0),MATCH(1,($U$2=GRID!$B$31:$BI$31)*(КАЛЕНДАРЬ!$BR9=GRID!$B$33:$BI$33), 0)),
ROUNDUP(INDEX(GRID!$B$34:$BI$44,MATCH(I$7,GRID!$A$34:$A$44,0),MATCH(1,($U$2=GRID!$B$31:$BI$31)*(КАЛЕНДАРЬ!$BR9=GRID!$B$33:$BI$33),0))*(1-GRID!$B$69),0))</f>
        <v>23500</v>
      </c>
      <c r="J681" s="47" cm="1">
        <f t="array" ref="J681">IF($I$2="Открытый тариф",
INDEX(GRID!$B$47:$BI$57,MATCH(I$7,GRID!$A$47:$A$57,0),MATCH(1,($U$2=GRID!$B$31:$BI$31)*(КАЛЕНДАРЬ!$BR9=GRID!$B$33:$BI$33), 0)),
ROUNDUP(INDEX(GRID!$B$47:$BI$57,MATCH(I$7,GRID!$A$47:$A$57,0),MATCH(1,($U$2=GRID!$B$31:$BI$31)*(КАЛЕНДАРЬ!$BR9=GRID!$B$33:$BI$33),0))*(1-GRID!$B$69),0))</f>
        <v>23500</v>
      </c>
      <c r="K681" s="47" cm="1">
        <f t="array" ref="K681">IF($I$2="Открытый тариф",
INDEX(GRID!$B$34:$BI$44,MATCH(K$7,GRID!$A$34:$A$44,0),MATCH(1,($U$2=GRID!$B$31:$BI$31)*(КАЛЕНДАРЬ!$BR9=GRID!$B$33:$BI$33), 0)),
ROUNDUP(INDEX(GRID!$B$34:$BI$44,MATCH(K$7,GRID!$A$34:$A$44,0),MATCH(1,($U$2=GRID!$B$31:$BI$31)*(КАЛЕНДАРЬ!$BR9=GRID!$B$33:$BI$33),0))*(1-GRID!$B$69),0))</f>
        <v>24500</v>
      </c>
      <c r="L681" s="47" cm="1">
        <f t="array" ref="L681">IF($I$2="Открытый тариф",
INDEX(GRID!$B$47:$BI$57,MATCH(K$7,GRID!$A$47:$A$57,0),MATCH(1,($U$2=GRID!$B$31:$BI$31)*(КАЛЕНДАРЬ!$BR9=GRID!$B$33:$BI$33), 0)),
ROUNDUP(INDEX(GRID!$B$47:$BI$57,MATCH(K$7,GRID!$A$47:$A$57,0),MATCH(1,($U$2=GRID!$B$31:$BI$31)*(КАЛЕНДАРЬ!$BR9=GRID!$B$33:$BI$33),0))*(1-GRID!$B$69),0))</f>
        <v>24500</v>
      </c>
      <c r="M681" s="47" cm="1">
        <f t="array" ref="M681">IF($I$2="Открытый тариф",
INDEX(GRID!$B$34:$BI$44,MATCH(M$7,GRID!$A$34:$A$44,0),MATCH(1,($U$2=GRID!$B$31:$BI$31)*(КАЛЕНДАРЬ!$BR9=GRID!$B$33:$BI$33), 0)),
ROUNDUP(INDEX(GRID!$B$34:$BI$44,MATCH(M$7,GRID!$A$34:$A$44,0),MATCH(1,($U$2=GRID!$B$31:$BI$31)*(КАЛЕНДАРЬ!$BR9=GRID!$B$33:$BI$33),0))*(1-GRID!$B$69),0))</f>
        <v>26300</v>
      </c>
      <c r="N681" s="47" cm="1">
        <f t="array" ref="N681">IF($I$2="Открытый тариф",
INDEX(GRID!$B$47:$BI$57,MATCH(M$7,GRID!$A$47:$A$57,0),MATCH(1,($U$2=GRID!$B$31:$BI$31)*(КАЛЕНДАРЬ!$BR9=GRID!$B$33:$BI$33), 0)),
ROUNDUP(INDEX(GRID!$B$47:$BI$57,MATCH(M$7,GRID!$A$47:$A$57,0),MATCH(1,($U$2=GRID!$B$31:$BI$31)*(КАЛЕНДАРЬ!$BR9=GRID!$B$33:$BI$33),0))*(1-GRID!$B$69),0))</f>
        <v>26300</v>
      </c>
      <c r="O681" s="49" t="s">
        <v>101</v>
      </c>
      <c r="P681" s="49" t="s">
        <v>101</v>
      </c>
      <c r="Q681" s="49" t="s">
        <v>101</v>
      </c>
      <c r="R681" s="49" t="s">
        <v>101</v>
      </c>
      <c r="S681" s="49" t="s">
        <v>101</v>
      </c>
      <c r="T681" s="49" t="s">
        <v>101</v>
      </c>
      <c r="U681" s="49" t="s">
        <v>101</v>
      </c>
      <c r="V681" s="49" t="s">
        <v>101</v>
      </c>
      <c r="W681" s="49" t="s">
        <v>101</v>
      </c>
      <c r="X681" s="49" t="s">
        <v>101</v>
      </c>
      <c r="Y681" s="199"/>
    </row>
    <row r="682" spans="1:25" x14ac:dyDescent="0.2">
      <c r="A682" s="117" t="s">
        <v>48</v>
      </c>
      <c r="B682" s="117">
        <v>7</v>
      </c>
      <c r="C682" s="47" cm="1">
        <f t="array" ref="C682">IF($I$2="Открытый тариф",
INDEX(GRID!$B$34:$BI$44,MATCH(C$7,GRID!$A$34:$A$44,0),MATCH(1,($U$2=GRID!$B$31:$BI$31)*(КАЛЕНДАРЬ!$BR10=GRID!$B$33:$BI$33), 0)),
ROUNDUP(INDEX(GRID!$B$34:$BI$44,MATCH(C$7,GRID!$A$34:$A$44,0),MATCH(1,($U$2=GRID!$B$31:$BI$31)*(КАЛЕНДАРЬ!$BR10=GRID!$B$33:$BI$33),0))*(1-GRID!$B$69),0))</f>
        <v>18900</v>
      </c>
      <c r="D682" s="47" cm="1">
        <f t="array" ref="D682">IF($I$2="Открытый тариф",
INDEX(GRID!$B$47:$BI$57,MATCH(C$7,GRID!$A$47:$A$57,0),MATCH(1,($U$2=GRID!$B$31:$BI$31)*(КАЛЕНДАРЬ!$BR10=GRID!$B$33:$BI$33), 0)),
ROUNDUP(INDEX(GRID!$B$47:$BI$57,MATCH(C$7,GRID!$A$47:$A$57,0),MATCH(1,($U$2=GRID!$B$31:$BI$31)*(КАЛЕНДАРЬ!$BR10=GRID!$B$33:$BI$33),0))*(1-GRID!$B$69),0))</f>
        <v>18900</v>
      </c>
      <c r="E682" s="47" cm="1">
        <f t="array" ref="E682">IF($I$2="Открытый тариф",
INDEX(GRID!$B$34:$BI$44,MATCH(E$7,GRID!$A$34:$A$44,0),MATCH(1,($U$2=GRID!$B$31:$BI$31)*(КАЛЕНДАРЬ!$BR10=GRID!$B$33:$BI$33), 0)),
ROUNDUP(INDEX(GRID!$B$34:$BI$44,MATCH(E$7,GRID!$A$34:$A$44,0),MATCH(1,($U$2=GRID!$B$31:$BI$31)*(КАЛЕНДАРЬ!$BR10=GRID!$B$33:$BI$33),0))*(1-GRID!$B$69),0))</f>
        <v>20700</v>
      </c>
      <c r="F682" s="47" cm="1">
        <f t="array" ref="F682">IF($I$2="Открытый тариф",
INDEX(GRID!$B$47:$BI$57,MATCH(E$7,GRID!$A$47:$A$57,0),MATCH(1,($U$2=GRID!$B$31:$BI$31)*(КАЛЕНДАРЬ!$BR10=GRID!$B$33:$BI$33), 0)),
ROUNDUP(INDEX(GRID!$B$47:$BI$57,MATCH(E$7,GRID!$A$47:$A$57,0),MATCH(1,($U$2=GRID!$B$31:$BI$31)*(КАЛЕНДАРЬ!$BR10=GRID!$B$33:$BI$33),0))*(1-GRID!$B$69),0))</f>
        <v>20700</v>
      </c>
      <c r="G682" s="47" cm="1">
        <f t="array" ref="G682">IF($I$2="Открытый тариф",
INDEX(GRID!$B$34:$BI$44,MATCH(G$7,GRID!$A$34:$A$44,0),MATCH(1,($U$2=GRID!$B$31:$BI$31)*(КАЛЕНДАРЬ!$BR10=GRID!$B$33:$BI$33), 0)),
ROUNDUP(INDEX(GRID!$B$34:$BI$44,MATCH(G$7,GRID!$A$34:$A$44,0),MATCH(1,($U$2=GRID!$B$31:$BI$31)*(КАЛЕНДАРЬ!$BR10=GRID!$B$33:$BI$33),0))*(1-GRID!$B$69),0))</f>
        <v>21700</v>
      </c>
      <c r="H682" s="47" cm="1">
        <f t="array" ref="H682">IF($I$2="Открытый тариф",
INDEX(GRID!$B$47:$BI$57,MATCH(G$7,GRID!$A$47:$A$57,0),MATCH(1,($U$2=GRID!$B$31:$BI$31)*(КАЛЕНДАРЬ!$BR10=GRID!$B$33:$BI$33), 0)),
ROUNDUP(INDEX(GRID!$B$47:$BI$57,MATCH(G$7,GRID!$A$47:$A$57,0),MATCH(1,($U$2=GRID!$B$31:$BI$31)*(КАЛЕНДАРЬ!$BR10=GRID!$B$33:$BI$33),0))*(1-GRID!$B$69),0))</f>
        <v>21700</v>
      </c>
      <c r="I682" s="47" cm="1">
        <f t="array" ref="I682">IF($I$2="Открытый тариф",
INDEX(GRID!$B$34:$BI$44,MATCH(I$7,GRID!$A$34:$A$44,0),MATCH(1,($U$2=GRID!$B$31:$BI$31)*(КАЛЕНДАРЬ!$BR10=GRID!$B$33:$BI$33), 0)),
ROUNDUP(INDEX(GRID!$B$34:$BI$44,MATCH(I$7,GRID!$A$34:$A$44,0),MATCH(1,($U$2=GRID!$B$31:$BI$31)*(КАЛЕНДАРЬ!$BR10=GRID!$B$33:$BI$33),0))*(1-GRID!$B$69),0))</f>
        <v>23500</v>
      </c>
      <c r="J682" s="47" cm="1">
        <f t="array" ref="J682">IF($I$2="Открытый тариф",
INDEX(GRID!$B$47:$BI$57,MATCH(I$7,GRID!$A$47:$A$57,0),MATCH(1,($U$2=GRID!$B$31:$BI$31)*(КАЛЕНДАРЬ!$BR10=GRID!$B$33:$BI$33), 0)),
ROUNDUP(INDEX(GRID!$B$47:$BI$57,MATCH(I$7,GRID!$A$47:$A$57,0),MATCH(1,($U$2=GRID!$B$31:$BI$31)*(КАЛЕНДАРЬ!$BR10=GRID!$B$33:$BI$33),0))*(1-GRID!$B$69),0))</f>
        <v>23500</v>
      </c>
      <c r="K682" s="47" cm="1">
        <f t="array" ref="K682">IF($I$2="Открытый тариф",
INDEX(GRID!$B$34:$BI$44,MATCH(K$7,GRID!$A$34:$A$44,0),MATCH(1,($U$2=GRID!$B$31:$BI$31)*(КАЛЕНДАРЬ!$BR10=GRID!$B$33:$BI$33), 0)),
ROUNDUP(INDEX(GRID!$B$34:$BI$44,MATCH(K$7,GRID!$A$34:$A$44,0),MATCH(1,($U$2=GRID!$B$31:$BI$31)*(КАЛЕНДАРЬ!$BR10=GRID!$B$33:$BI$33),0))*(1-GRID!$B$69),0))</f>
        <v>24500</v>
      </c>
      <c r="L682" s="47" cm="1">
        <f t="array" ref="L682">IF($I$2="Открытый тариф",
INDEX(GRID!$B$47:$BI$57,MATCH(K$7,GRID!$A$47:$A$57,0),MATCH(1,($U$2=GRID!$B$31:$BI$31)*(КАЛЕНДАРЬ!$BR10=GRID!$B$33:$BI$33), 0)),
ROUNDUP(INDEX(GRID!$B$47:$BI$57,MATCH(K$7,GRID!$A$47:$A$57,0),MATCH(1,($U$2=GRID!$B$31:$BI$31)*(КАЛЕНДАРЬ!$BR10=GRID!$B$33:$BI$33),0))*(1-GRID!$B$69),0))</f>
        <v>24500</v>
      </c>
      <c r="M682" s="47" cm="1">
        <f t="array" ref="M682">IF($I$2="Открытый тариф",
INDEX(GRID!$B$34:$BI$44,MATCH(M$7,GRID!$A$34:$A$44,0),MATCH(1,($U$2=GRID!$B$31:$BI$31)*(КАЛЕНДАРЬ!$BR10=GRID!$B$33:$BI$33), 0)),
ROUNDUP(INDEX(GRID!$B$34:$BI$44,MATCH(M$7,GRID!$A$34:$A$44,0),MATCH(1,($U$2=GRID!$B$31:$BI$31)*(КАЛЕНДАРЬ!$BR10=GRID!$B$33:$BI$33),0))*(1-GRID!$B$69),0))</f>
        <v>26300</v>
      </c>
      <c r="N682" s="47" cm="1">
        <f t="array" ref="N682">IF($I$2="Открытый тариф",
INDEX(GRID!$B$47:$BI$57,MATCH(M$7,GRID!$A$47:$A$57,0),MATCH(1,($U$2=GRID!$B$31:$BI$31)*(КАЛЕНДАРЬ!$BR10=GRID!$B$33:$BI$33), 0)),
ROUNDUP(INDEX(GRID!$B$47:$BI$57,MATCH(M$7,GRID!$A$47:$A$57,0),MATCH(1,($U$2=GRID!$B$31:$BI$31)*(КАЛЕНДАРЬ!$BR10=GRID!$B$33:$BI$33),0))*(1-GRID!$B$69),0))</f>
        <v>26300</v>
      </c>
      <c r="O682" s="49" t="s">
        <v>101</v>
      </c>
      <c r="P682" s="49" t="s">
        <v>101</v>
      </c>
      <c r="Q682" s="49" t="s">
        <v>101</v>
      </c>
      <c r="R682" s="49" t="s">
        <v>101</v>
      </c>
      <c r="S682" s="49" t="s">
        <v>101</v>
      </c>
      <c r="T682" s="49" t="s">
        <v>101</v>
      </c>
      <c r="U682" s="49" t="s">
        <v>101</v>
      </c>
      <c r="V682" s="49" t="s">
        <v>101</v>
      </c>
      <c r="W682" s="49" t="s">
        <v>101</v>
      </c>
      <c r="X682" s="49" t="s">
        <v>101</v>
      </c>
      <c r="Y682" s="199"/>
    </row>
    <row r="683" spans="1:25" x14ac:dyDescent="0.2">
      <c r="A683" s="117" t="s">
        <v>42</v>
      </c>
      <c r="B683" s="117">
        <v>8</v>
      </c>
      <c r="C683" s="47" cm="1">
        <f t="array" ref="C683">IF($I$2="Открытый тариф",
INDEX(GRID!$B$34:$BI$44,MATCH(C$7,GRID!$A$34:$A$44,0),MATCH(1,($U$2=GRID!$B$31:$BI$31)*(КАЛЕНДАРЬ!$BR11=GRID!$B$33:$BI$33), 0)),
ROUNDUP(INDEX(GRID!$B$34:$BI$44,MATCH(C$7,GRID!$A$34:$A$44,0),MATCH(1,($U$2=GRID!$B$31:$BI$31)*(КАЛЕНДАРЬ!$BR11=GRID!$B$33:$BI$33),0))*(1-GRID!$B$69),0))</f>
        <v>15300</v>
      </c>
      <c r="D683" s="47" cm="1">
        <f t="array" ref="D683">IF($I$2="Открытый тариф",
INDEX(GRID!$B$47:$BI$57,MATCH(C$7,GRID!$A$47:$A$57,0),MATCH(1,($U$2=GRID!$B$31:$BI$31)*(КАЛЕНДАРЬ!$BR11=GRID!$B$33:$BI$33), 0)),
ROUNDUP(INDEX(GRID!$B$47:$BI$57,MATCH(C$7,GRID!$A$47:$A$57,0),MATCH(1,($U$2=GRID!$B$31:$BI$31)*(КАЛЕНДАРЬ!$BR11=GRID!$B$33:$BI$33),0))*(1-GRID!$B$69),0))</f>
        <v>15300</v>
      </c>
      <c r="E683" s="47" cm="1">
        <f t="array" ref="E683">IF($I$2="Открытый тариф",
INDEX(GRID!$B$34:$BI$44,MATCH(E$7,GRID!$A$34:$A$44,0),MATCH(1,($U$2=GRID!$B$31:$BI$31)*(КАЛЕНДАРЬ!$BR11=GRID!$B$33:$BI$33), 0)),
ROUNDUP(INDEX(GRID!$B$34:$BI$44,MATCH(E$7,GRID!$A$34:$A$44,0),MATCH(1,($U$2=GRID!$B$31:$BI$31)*(КАЛЕНДАРЬ!$BR11=GRID!$B$33:$BI$33),0))*(1-GRID!$B$69),0))</f>
        <v>16900</v>
      </c>
      <c r="F683" s="47" cm="1">
        <f t="array" ref="F683">IF($I$2="Открытый тариф",
INDEX(GRID!$B$47:$BI$57,MATCH(E$7,GRID!$A$47:$A$57,0),MATCH(1,($U$2=GRID!$B$31:$BI$31)*(КАЛЕНДАРЬ!$BR11=GRID!$B$33:$BI$33), 0)),
ROUNDUP(INDEX(GRID!$B$47:$BI$57,MATCH(E$7,GRID!$A$47:$A$57,0),MATCH(1,($U$2=GRID!$B$31:$BI$31)*(КАЛЕНДАРЬ!$BR11=GRID!$B$33:$BI$33),0))*(1-GRID!$B$69),0))</f>
        <v>16900</v>
      </c>
      <c r="G683" s="47" cm="1">
        <f t="array" ref="G683">IF($I$2="Открытый тариф",
INDEX(GRID!$B$34:$BI$44,MATCH(G$7,GRID!$A$34:$A$44,0),MATCH(1,($U$2=GRID!$B$31:$BI$31)*(КАЛЕНДАРЬ!$BR11=GRID!$B$33:$BI$33), 0)),
ROUNDUP(INDEX(GRID!$B$34:$BI$44,MATCH(G$7,GRID!$A$34:$A$44,0),MATCH(1,($U$2=GRID!$B$31:$BI$31)*(КАЛЕНДАРЬ!$BR11=GRID!$B$33:$BI$33),0))*(1-GRID!$B$69),0))</f>
        <v>17800</v>
      </c>
      <c r="H683" s="47" cm="1">
        <f t="array" ref="H683">IF($I$2="Открытый тариф",
INDEX(GRID!$B$47:$BI$57,MATCH(G$7,GRID!$A$47:$A$57,0),MATCH(1,($U$2=GRID!$B$31:$BI$31)*(КАЛЕНДАРЬ!$BR11=GRID!$B$33:$BI$33), 0)),
ROUNDUP(INDEX(GRID!$B$47:$BI$57,MATCH(G$7,GRID!$A$47:$A$57,0),MATCH(1,($U$2=GRID!$B$31:$BI$31)*(КАЛЕНДАРЬ!$BR11=GRID!$B$33:$BI$33),0))*(1-GRID!$B$69),0))</f>
        <v>17800</v>
      </c>
      <c r="I683" s="47" cm="1">
        <f t="array" ref="I683">IF($I$2="Открытый тариф",
INDEX(GRID!$B$34:$BI$44,MATCH(I$7,GRID!$A$34:$A$44,0),MATCH(1,($U$2=GRID!$B$31:$BI$31)*(КАЛЕНДАРЬ!$BR11=GRID!$B$33:$BI$33), 0)),
ROUNDUP(INDEX(GRID!$B$34:$BI$44,MATCH(I$7,GRID!$A$34:$A$44,0),MATCH(1,($U$2=GRID!$B$31:$BI$31)*(КАЛЕНДАРЬ!$BR11=GRID!$B$33:$BI$33),0))*(1-GRID!$B$69),0))</f>
        <v>19400</v>
      </c>
      <c r="J683" s="47" cm="1">
        <f t="array" ref="J683">IF($I$2="Открытый тариф",
INDEX(GRID!$B$47:$BI$57,MATCH(I$7,GRID!$A$47:$A$57,0),MATCH(1,($U$2=GRID!$B$31:$BI$31)*(КАЛЕНДАРЬ!$BR11=GRID!$B$33:$BI$33), 0)),
ROUNDUP(INDEX(GRID!$B$47:$BI$57,MATCH(I$7,GRID!$A$47:$A$57,0),MATCH(1,($U$2=GRID!$B$31:$BI$31)*(КАЛЕНДАРЬ!$BR11=GRID!$B$33:$BI$33),0))*(1-GRID!$B$69),0))</f>
        <v>19400</v>
      </c>
      <c r="K683" s="47" cm="1">
        <f t="array" ref="K683">IF($I$2="Открытый тариф",
INDEX(GRID!$B$34:$BI$44,MATCH(K$7,GRID!$A$34:$A$44,0),MATCH(1,($U$2=GRID!$B$31:$BI$31)*(КАЛЕНДАРЬ!$BR11=GRID!$B$33:$BI$33), 0)),
ROUNDUP(INDEX(GRID!$B$34:$BI$44,MATCH(K$7,GRID!$A$34:$A$44,0),MATCH(1,($U$2=GRID!$B$31:$BI$31)*(КАЛЕНДАРЬ!$BR11=GRID!$B$33:$BI$33),0))*(1-GRID!$B$69),0))</f>
        <v>20300</v>
      </c>
      <c r="L683" s="47" cm="1">
        <f t="array" ref="L683">IF($I$2="Открытый тариф",
INDEX(GRID!$B$47:$BI$57,MATCH(K$7,GRID!$A$47:$A$57,0),MATCH(1,($U$2=GRID!$B$31:$BI$31)*(КАЛЕНДАРЬ!$BR11=GRID!$B$33:$BI$33), 0)),
ROUNDUP(INDEX(GRID!$B$47:$BI$57,MATCH(K$7,GRID!$A$47:$A$57,0),MATCH(1,($U$2=GRID!$B$31:$BI$31)*(КАЛЕНДАРЬ!$BR11=GRID!$B$33:$BI$33),0))*(1-GRID!$B$69),0))</f>
        <v>20300</v>
      </c>
      <c r="M683" s="47" cm="1">
        <f t="array" ref="M683">IF($I$2="Открытый тариф",
INDEX(GRID!$B$34:$BI$44,MATCH(M$7,GRID!$A$34:$A$44,0),MATCH(1,($U$2=GRID!$B$31:$BI$31)*(КАЛЕНДАРЬ!$BR11=GRID!$B$33:$BI$33), 0)),
ROUNDUP(INDEX(GRID!$B$34:$BI$44,MATCH(M$7,GRID!$A$34:$A$44,0),MATCH(1,($U$2=GRID!$B$31:$BI$31)*(КАЛЕНДАРЬ!$BR11=GRID!$B$33:$BI$33),0))*(1-GRID!$B$69),0))</f>
        <v>21900</v>
      </c>
      <c r="N683" s="47" cm="1">
        <f t="array" ref="N683">IF($I$2="Открытый тариф",
INDEX(GRID!$B$47:$BI$57,MATCH(M$7,GRID!$A$47:$A$57,0),MATCH(1,($U$2=GRID!$B$31:$BI$31)*(КАЛЕНДАРЬ!$BR11=GRID!$B$33:$BI$33), 0)),
ROUNDUP(INDEX(GRID!$B$47:$BI$57,MATCH(M$7,GRID!$A$47:$A$57,0),MATCH(1,($U$2=GRID!$B$31:$BI$31)*(КАЛЕНДАРЬ!$BR11=GRID!$B$33:$BI$33),0))*(1-GRID!$B$69),0))</f>
        <v>21900</v>
      </c>
      <c r="O683" s="49" t="s">
        <v>101</v>
      </c>
      <c r="P683" s="49" t="s">
        <v>101</v>
      </c>
      <c r="Q683" s="49" t="s">
        <v>101</v>
      </c>
      <c r="R683" s="49" t="s">
        <v>101</v>
      </c>
      <c r="S683" s="49" t="s">
        <v>101</v>
      </c>
      <c r="T683" s="49" t="s">
        <v>101</v>
      </c>
      <c r="U683" s="49" t="s">
        <v>101</v>
      </c>
      <c r="V683" s="49" t="s">
        <v>101</v>
      </c>
      <c r="W683" s="49" t="s">
        <v>101</v>
      </c>
      <c r="X683" s="49" t="s">
        <v>101</v>
      </c>
      <c r="Y683" s="199"/>
    </row>
    <row r="684" spans="1:25" x14ac:dyDescent="0.2">
      <c r="A684" s="117" t="s">
        <v>43</v>
      </c>
      <c r="B684" s="117">
        <v>9</v>
      </c>
      <c r="C684" s="47" cm="1">
        <f t="array" ref="C684">IF($I$2="Открытый тариф",
INDEX(GRID!$B$34:$BI$44,MATCH(C$7,GRID!$A$34:$A$44,0),MATCH(1,($U$2=GRID!$B$31:$BI$31)*(КАЛЕНДАРЬ!$BR12=GRID!$B$33:$BI$33), 0)),
ROUNDUP(INDEX(GRID!$B$34:$BI$44,MATCH(C$7,GRID!$A$34:$A$44,0),MATCH(1,($U$2=GRID!$B$31:$BI$31)*(КАЛЕНДАРЬ!$BR12=GRID!$B$33:$BI$33),0))*(1-GRID!$B$69),0))</f>
        <v>15300</v>
      </c>
      <c r="D684" s="47" cm="1">
        <f t="array" ref="D684">IF($I$2="Открытый тариф",
INDEX(GRID!$B$47:$BI$57,MATCH(C$7,GRID!$A$47:$A$57,0),MATCH(1,($U$2=GRID!$B$31:$BI$31)*(КАЛЕНДАРЬ!$BR12=GRID!$B$33:$BI$33), 0)),
ROUNDUP(INDEX(GRID!$B$47:$BI$57,MATCH(C$7,GRID!$A$47:$A$57,0),MATCH(1,($U$2=GRID!$B$31:$BI$31)*(КАЛЕНДАРЬ!$BR12=GRID!$B$33:$BI$33),0))*(1-GRID!$B$69),0))</f>
        <v>15300</v>
      </c>
      <c r="E684" s="47" cm="1">
        <f t="array" ref="E684">IF($I$2="Открытый тариф",
INDEX(GRID!$B$34:$BI$44,MATCH(E$7,GRID!$A$34:$A$44,0),MATCH(1,($U$2=GRID!$B$31:$BI$31)*(КАЛЕНДАРЬ!$BR12=GRID!$B$33:$BI$33), 0)),
ROUNDUP(INDEX(GRID!$B$34:$BI$44,MATCH(E$7,GRID!$A$34:$A$44,0),MATCH(1,($U$2=GRID!$B$31:$BI$31)*(КАЛЕНДАРЬ!$BR12=GRID!$B$33:$BI$33),0))*(1-GRID!$B$69),0))</f>
        <v>16900</v>
      </c>
      <c r="F684" s="47" cm="1">
        <f t="array" ref="F684">IF($I$2="Открытый тариф",
INDEX(GRID!$B$47:$BI$57,MATCH(E$7,GRID!$A$47:$A$57,0),MATCH(1,($U$2=GRID!$B$31:$BI$31)*(КАЛЕНДАРЬ!$BR12=GRID!$B$33:$BI$33), 0)),
ROUNDUP(INDEX(GRID!$B$47:$BI$57,MATCH(E$7,GRID!$A$47:$A$57,0),MATCH(1,($U$2=GRID!$B$31:$BI$31)*(КАЛЕНДАРЬ!$BR12=GRID!$B$33:$BI$33),0))*(1-GRID!$B$69),0))</f>
        <v>16900</v>
      </c>
      <c r="G684" s="47" cm="1">
        <f t="array" ref="G684">IF($I$2="Открытый тариф",
INDEX(GRID!$B$34:$BI$44,MATCH(G$7,GRID!$A$34:$A$44,0),MATCH(1,($U$2=GRID!$B$31:$BI$31)*(КАЛЕНДАРЬ!$BR12=GRID!$B$33:$BI$33), 0)),
ROUNDUP(INDEX(GRID!$B$34:$BI$44,MATCH(G$7,GRID!$A$34:$A$44,0),MATCH(1,($U$2=GRID!$B$31:$BI$31)*(КАЛЕНДАРЬ!$BR12=GRID!$B$33:$BI$33),0))*(1-GRID!$B$69),0))</f>
        <v>17800</v>
      </c>
      <c r="H684" s="47" cm="1">
        <f t="array" ref="H684">IF($I$2="Открытый тариф",
INDEX(GRID!$B$47:$BI$57,MATCH(G$7,GRID!$A$47:$A$57,0),MATCH(1,($U$2=GRID!$B$31:$BI$31)*(КАЛЕНДАРЬ!$BR12=GRID!$B$33:$BI$33), 0)),
ROUNDUP(INDEX(GRID!$B$47:$BI$57,MATCH(G$7,GRID!$A$47:$A$57,0),MATCH(1,($U$2=GRID!$B$31:$BI$31)*(КАЛЕНДАРЬ!$BR12=GRID!$B$33:$BI$33),0))*(1-GRID!$B$69),0))</f>
        <v>17800</v>
      </c>
      <c r="I684" s="47" cm="1">
        <f t="array" ref="I684">IF($I$2="Открытый тариф",
INDEX(GRID!$B$34:$BI$44,MATCH(I$7,GRID!$A$34:$A$44,0),MATCH(1,($U$2=GRID!$B$31:$BI$31)*(КАЛЕНДАРЬ!$BR12=GRID!$B$33:$BI$33), 0)),
ROUNDUP(INDEX(GRID!$B$34:$BI$44,MATCH(I$7,GRID!$A$34:$A$44,0),MATCH(1,($U$2=GRID!$B$31:$BI$31)*(КАЛЕНДАРЬ!$BR12=GRID!$B$33:$BI$33),0))*(1-GRID!$B$69),0))</f>
        <v>19400</v>
      </c>
      <c r="J684" s="47" cm="1">
        <f t="array" ref="J684">IF($I$2="Открытый тариф",
INDEX(GRID!$B$47:$BI$57,MATCH(I$7,GRID!$A$47:$A$57,0),MATCH(1,($U$2=GRID!$B$31:$BI$31)*(КАЛЕНДАРЬ!$BR12=GRID!$B$33:$BI$33), 0)),
ROUNDUP(INDEX(GRID!$B$47:$BI$57,MATCH(I$7,GRID!$A$47:$A$57,0),MATCH(1,($U$2=GRID!$B$31:$BI$31)*(КАЛЕНДАРЬ!$BR12=GRID!$B$33:$BI$33),0))*(1-GRID!$B$69),0))</f>
        <v>19400</v>
      </c>
      <c r="K684" s="47" cm="1">
        <f t="array" ref="K684">IF($I$2="Открытый тариф",
INDEX(GRID!$B$34:$BI$44,MATCH(K$7,GRID!$A$34:$A$44,0),MATCH(1,($U$2=GRID!$B$31:$BI$31)*(КАЛЕНДАРЬ!$BR12=GRID!$B$33:$BI$33), 0)),
ROUNDUP(INDEX(GRID!$B$34:$BI$44,MATCH(K$7,GRID!$A$34:$A$44,0),MATCH(1,($U$2=GRID!$B$31:$BI$31)*(КАЛЕНДАРЬ!$BR12=GRID!$B$33:$BI$33),0))*(1-GRID!$B$69),0))</f>
        <v>20300</v>
      </c>
      <c r="L684" s="47" cm="1">
        <f t="array" ref="L684">IF($I$2="Открытый тариф",
INDEX(GRID!$B$47:$BI$57,MATCH(K$7,GRID!$A$47:$A$57,0),MATCH(1,($U$2=GRID!$B$31:$BI$31)*(КАЛЕНДАРЬ!$BR12=GRID!$B$33:$BI$33), 0)),
ROUNDUP(INDEX(GRID!$B$47:$BI$57,MATCH(K$7,GRID!$A$47:$A$57,0),MATCH(1,($U$2=GRID!$B$31:$BI$31)*(КАЛЕНДАРЬ!$BR12=GRID!$B$33:$BI$33),0))*(1-GRID!$B$69),0))</f>
        <v>20300</v>
      </c>
      <c r="M684" s="47" cm="1">
        <f t="array" ref="M684">IF($I$2="Открытый тариф",
INDEX(GRID!$B$34:$BI$44,MATCH(M$7,GRID!$A$34:$A$44,0),MATCH(1,($U$2=GRID!$B$31:$BI$31)*(КАЛЕНДАРЬ!$BR12=GRID!$B$33:$BI$33), 0)),
ROUNDUP(INDEX(GRID!$B$34:$BI$44,MATCH(M$7,GRID!$A$34:$A$44,0),MATCH(1,($U$2=GRID!$B$31:$BI$31)*(КАЛЕНДАРЬ!$BR12=GRID!$B$33:$BI$33),0))*(1-GRID!$B$69),0))</f>
        <v>21900</v>
      </c>
      <c r="N684" s="47" cm="1">
        <f t="array" ref="N684">IF($I$2="Открытый тариф",
INDEX(GRID!$B$47:$BI$57,MATCH(M$7,GRID!$A$47:$A$57,0),MATCH(1,($U$2=GRID!$B$31:$BI$31)*(КАЛЕНДАРЬ!$BR12=GRID!$B$33:$BI$33), 0)),
ROUNDUP(INDEX(GRID!$B$47:$BI$57,MATCH(M$7,GRID!$A$47:$A$57,0),MATCH(1,($U$2=GRID!$B$31:$BI$31)*(КАЛЕНДАРЬ!$BR12=GRID!$B$33:$BI$33),0))*(1-GRID!$B$69),0))</f>
        <v>21900</v>
      </c>
      <c r="O684" s="49" t="s">
        <v>101</v>
      </c>
      <c r="P684" s="49" t="s">
        <v>101</v>
      </c>
      <c r="Q684" s="49" t="s">
        <v>101</v>
      </c>
      <c r="R684" s="49" t="s">
        <v>101</v>
      </c>
      <c r="S684" s="49" t="s">
        <v>101</v>
      </c>
      <c r="T684" s="49" t="s">
        <v>101</v>
      </c>
      <c r="U684" s="49" t="s">
        <v>101</v>
      </c>
      <c r="V684" s="49" t="s">
        <v>101</v>
      </c>
      <c r="W684" s="49" t="s">
        <v>101</v>
      </c>
      <c r="X684" s="49" t="s">
        <v>101</v>
      </c>
      <c r="Y684" s="199"/>
    </row>
    <row r="685" spans="1:25" x14ac:dyDescent="0.2">
      <c r="A685" s="117" t="s">
        <v>44</v>
      </c>
      <c r="B685" s="117">
        <v>10</v>
      </c>
      <c r="C685" s="47" cm="1">
        <f t="array" ref="C685">IF($I$2="Открытый тариф",
INDEX(GRID!$B$34:$BI$44,MATCH(C$7,GRID!$A$34:$A$44,0),MATCH(1,($U$2=GRID!$B$31:$BI$31)*(КАЛЕНДАРЬ!$BR13=GRID!$B$33:$BI$33), 0)),
ROUNDUP(INDEX(GRID!$B$34:$BI$44,MATCH(C$7,GRID!$A$34:$A$44,0),MATCH(1,($U$2=GRID!$B$31:$BI$31)*(КАЛЕНДАРЬ!$BR13=GRID!$B$33:$BI$33),0))*(1-GRID!$B$69),0))</f>
        <v>15300</v>
      </c>
      <c r="D685" s="47" cm="1">
        <f t="array" ref="D685">IF($I$2="Открытый тариф",
INDEX(GRID!$B$47:$BI$57,MATCH(C$7,GRID!$A$47:$A$57,0),MATCH(1,($U$2=GRID!$B$31:$BI$31)*(КАЛЕНДАРЬ!$BR13=GRID!$B$33:$BI$33), 0)),
ROUNDUP(INDEX(GRID!$B$47:$BI$57,MATCH(C$7,GRID!$A$47:$A$57,0),MATCH(1,($U$2=GRID!$B$31:$BI$31)*(КАЛЕНДАРЬ!$BR13=GRID!$B$33:$BI$33),0))*(1-GRID!$B$69),0))</f>
        <v>15300</v>
      </c>
      <c r="E685" s="47" cm="1">
        <f t="array" ref="E685">IF($I$2="Открытый тариф",
INDEX(GRID!$B$34:$BI$44,MATCH(E$7,GRID!$A$34:$A$44,0),MATCH(1,($U$2=GRID!$B$31:$BI$31)*(КАЛЕНДАРЬ!$BR13=GRID!$B$33:$BI$33), 0)),
ROUNDUP(INDEX(GRID!$B$34:$BI$44,MATCH(E$7,GRID!$A$34:$A$44,0),MATCH(1,($U$2=GRID!$B$31:$BI$31)*(КАЛЕНДАРЬ!$BR13=GRID!$B$33:$BI$33),0))*(1-GRID!$B$69),0))</f>
        <v>16900</v>
      </c>
      <c r="F685" s="47" cm="1">
        <f t="array" ref="F685">IF($I$2="Открытый тариф",
INDEX(GRID!$B$47:$BI$57,MATCH(E$7,GRID!$A$47:$A$57,0),MATCH(1,($U$2=GRID!$B$31:$BI$31)*(КАЛЕНДАРЬ!$BR13=GRID!$B$33:$BI$33), 0)),
ROUNDUP(INDEX(GRID!$B$47:$BI$57,MATCH(E$7,GRID!$A$47:$A$57,0),MATCH(1,($U$2=GRID!$B$31:$BI$31)*(КАЛЕНДАРЬ!$BR13=GRID!$B$33:$BI$33),0))*(1-GRID!$B$69),0))</f>
        <v>16900</v>
      </c>
      <c r="G685" s="47" cm="1">
        <f t="array" ref="G685">IF($I$2="Открытый тариф",
INDEX(GRID!$B$34:$BI$44,MATCH(G$7,GRID!$A$34:$A$44,0),MATCH(1,($U$2=GRID!$B$31:$BI$31)*(КАЛЕНДАРЬ!$BR13=GRID!$B$33:$BI$33), 0)),
ROUNDUP(INDEX(GRID!$B$34:$BI$44,MATCH(G$7,GRID!$A$34:$A$44,0),MATCH(1,($U$2=GRID!$B$31:$BI$31)*(КАЛЕНДАРЬ!$BR13=GRID!$B$33:$BI$33),0))*(1-GRID!$B$69),0))</f>
        <v>17800</v>
      </c>
      <c r="H685" s="47" cm="1">
        <f t="array" ref="H685">IF($I$2="Открытый тариф",
INDEX(GRID!$B$47:$BI$57,MATCH(G$7,GRID!$A$47:$A$57,0),MATCH(1,($U$2=GRID!$B$31:$BI$31)*(КАЛЕНДАРЬ!$BR13=GRID!$B$33:$BI$33), 0)),
ROUNDUP(INDEX(GRID!$B$47:$BI$57,MATCH(G$7,GRID!$A$47:$A$57,0),MATCH(1,($U$2=GRID!$B$31:$BI$31)*(КАЛЕНДАРЬ!$BR13=GRID!$B$33:$BI$33),0))*(1-GRID!$B$69),0))</f>
        <v>17800</v>
      </c>
      <c r="I685" s="47" cm="1">
        <f t="array" ref="I685">IF($I$2="Открытый тариф",
INDEX(GRID!$B$34:$BI$44,MATCH(I$7,GRID!$A$34:$A$44,0),MATCH(1,($U$2=GRID!$B$31:$BI$31)*(КАЛЕНДАРЬ!$BR13=GRID!$B$33:$BI$33), 0)),
ROUNDUP(INDEX(GRID!$B$34:$BI$44,MATCH(I$7,GRID!$A$34:$A$44,0),MATCH(1,($U$2=GRID!$B$31:$BI$31)*(КАЛЕНДАРЬ!$BR13=GRID!$B$33:$BI$33),0))*(1-GRID!$B$69),0))</f>
        <v>19400</v>
      </c>
      <c r="J685" s="47" cm="1">
        <f t="array" ref="J685">IF($I$2="Открытый тариф",
INDEX(GRID!$B$47:$BI$57,MATCH(I$7,GRID!$A$47:$A$57,0),MATCH(1,($U$2=GRID!$B$31:$BI$31)*(КАЛЕНДАРЬ!$BR13=GRID!$B$33:$BI$33), 0)),
ROUNDUP(INDEX(GRID!$B$47:$BI$57,MATCH(I$7,GRID!$A$47:$A$57,0),MATCH(1,($U$2=GRID!$B$31:$BI$31)*(КАЛЕНДАРЬ!$BR13=GRID!$B$33:$BI$33),0))*(1-GRID!$B$69),0))</f>
        <v>19400</v>
      </c>
      <c r="K685" s="47" cm="1">
        <f t="array" ref="K685">IF($I$2="Открытый тариф",
INDEX(GRID!$B$34:$BI$44,MATCH(K$7,GRID!$A$34:$A$44,0),MATCH(1,($U$2=GRID!$B$31:$BI$31)*(КАЛЕНДАРЬ!$BR13=GRID!$B$33:$BI$33), 0)),
ROUNDUP(INDEX(GRID!$B$34:$BI$44,MATCH(K$7,GRID!$A$34:$A$44,0),MATCH(1,($U$2=GRID!$B$31:$BI$31)*(КАЛЕНДАРЬ!$BR13=GRID!$B$33:$BI$33),0))*(1-GRID!$B$69),0))</f>
        <v>20300</v>
      </c>
      <c r="L685" s="47" cm="1">
        <f t="array" ref="L685">IF($I$2="Открытый тариф",
INDEX(GRID!$B$47:$BI$57,MATCH(K$7,GRID!$A$47:$A$57,0),MATCH(1,($U$2=GRID!$B$31:$BI$31)*(КАЛЕНДАРЬ!$BR13=GRID!$B$33:$BI$33), 0)),
ROUNDUP(INDEX(GRID!$B$47:$BI$57,MATCH(K$7,GRID!$A$47:$A$57,0),MATCH(1,($U$2=GRID!$B$31:$BI$31)*(КАЛЕНДАРЬ!$BR13=GRID!$B$33:$BI$33),0))*(1-GRID!$B$69),0))</f>
        <v>20300</v>
      </c>
      <c r="M685" s="47" cm="1">
        <f t="array" ref="M685">IF($I$2="Открытый тариф",
INDEX(GRID!$B$34:$BI$44,MATCH(M$7,GRID!$A$34:$A$44,0),MATCH(1,($U$2=GRID!$B$31:$BI$31)*(КАЛЕНДАРЬ!$BR13=GRID!$B$33:$BI$33), 0)),
ROUNDUP(INDEX(GRID!$B$34:$BI$44,MATCH(M$7,GRID!$A$34:$A$44,0),MATCH(1,($U$2=GRID!$B$31:$BI$31)*(КАЛЕНДАРЬ!$BR13=GRID!$B$33:$BI$33),0))*(1-GRID!$B$69),0))</f>
        <v>21900</v>
      </c>
      <c r="N685" s="47" cm="1">
        <f t="array" ref="N685">IF($I$2="Открытый тариф",
INDEX(GRID!$B$47:$BI$57,MATCH(M$7,GRID!$A$47:$A$57,0),MATCH(1,($U$2=GRID!$B$31:$BI$31)*(КАЛЕНДАРЬ!$BR13=GRID!$B$33:$BI$33), 0)),
ROUNDUP(INDEX(GRID!$B$47:$BI$57,MATCH(M$7,GRID!$A$47:$A$57,0),MATCH(1,($U$2=GRID!$B$31:$BI$31)*(КАЛЕНДАРЬ!$BR13=GRID!$B$33:$BI$33),0))*(1-GRID!$B$69),0))</f>
        <v>21900</v>
      </c>
      <c r="O685" s="49" t="s">
        <v>101</v>
      </c>
      <c r="P685" s="49" t="s">
        <v>101</v>
      </c>
      <c r="Q685" s="49" t="s">
        <v>101</v>
      </c>
      <c r="R685" s="49" t="s">
        <v>101</v>
      </c>
      <c r="S685" s="49" t="s">
        <v>101</v>
      </c>
      <c r="T685" s="49" t="s">
        <v>101</v>
      </c>
      <c r="U685" s="49" t="s">
        <v>101</v>
      </c>
      <c r="V685" s="49" t="s">
        <v>101</v>
      </c>
      <c r="W685" s="49" t="s">
        <v>101</v>
      </c>
      <c r="X685" s="49" t="s">
        <v>101</v>
      </c>
      <c r="Y685" s="199"/>
    </row>
    <row r="686" spans="1:25" x14ac:dyDescent="0.2">
      <c r="A686" s="117" t="s">
        <v>45</v>
      </c>
      <c r="B686" s="117">
        <v>11</v>
      </c>
      <c r="C686" s="47" cm="1">
        <f t="array" ref="C686">IF($I$2="Открытый тариф",
INDEX(GRID!$B$34:$BI$44,MATCH(C$7,GRID!$A$34:$A$44,0),MATCH(1,($U$2=GRID!$B$31:$BI$31)*(КАЛЕНДАРЬ!$BR14=GRID!$B$33:$BI$33), 0)),
ROUNDUP(INDEX(GRID!$B$34:$BI$44,MATCH(C$7,GRID!$A$34:$A$44,0),MATCH(1,($U$2=GRID!$B$31:$BI$31)*(КАЛЕНДАРЬ!$BR14=GRID!$B$33:$BI$33),0))*(1-GRID!$B$69),0))</f>
        <v>15300</v>
      </c>
      <c r="D686" s="47" cm="1">
        <f t="array" ref="D686">IF($I$2="Открытый тариф",
INDEX(GRID!$B$47:$BI$57,MATCH(C$7,GRID!$A$47:$A$57,0),MATCH(1,($U$2=GRID!$B$31:$BI$31)*(КАЛЕНДАРЬ!$BR14=GRID!$B$33:$BI$33), 0)),
ROUNDUP(INDEX(GRID!$B$47:$BI$57,MATCH(C$7,GRID!$A$47:$A$57,0),MATCH(1,($U$2=GRID!$B$31:$BI$31)*(КАЛЕНДАРЬ!$BR14=GRID!$B$33:$BI$33),0))*(1-GRID!$B$69),0))</f>
        <v>15300</v>
      </c>
      <c r="E686" s="47" cm="1">
        <f t="array" ref="E686">IF($I$2="Открытый тариф",
INDEX(GRID!$B$34:$BI$44,MATCH(E$7,GRID!$A$34:$A$44,0),MATCH(1,($U$2=GRID!$B$31:$BI$31)*(КАЛЕНДАРЬ!$BR14=GRID!$B$33:$BI$33), 0)),
ROUNDUP(INDEX(GRID!$B$34:$BI$44,MATCH(E$7,GRID!$A$34:$A$44,0),MATCH(1,($U$2=GRID!$B$31:$BI$31)*(КАЛЕНДАРЬ!$BR14=GRID!$B$33:$BI$33),0))*(1-GRID!$B$69),0))</f>
        <v>16900</v>
      </c>
      <c r="F686" s="47" cm="1">
        <f t="array" ref="F686">IF($I$2="Открытый тариф",
INDEX(GRID!$B$47:$BI$57,MATCH(E$7,GRID!$A$47:$A$57,0),MATCH(1,($U$2=GRID!$B$31:$BI$31)*(КАЛЕНДАРЬ!$BR14=GRID!$B$33:$BI$33), 0)),
ROUNDUP(INDEX(GRID!$B$47:$BI$57,MATCH(E$7,GRID!$A$47:$A$57,0),MATCH(1,($U$2=GRID!$B$31:$BI$31)*(КАЛЕНДАРЬ!$BR14=GRID!$B$33:$BI$33),0))*(1-GRID!$B$69),0))</f>
        <v>16900</v>
      </c>
      <c r="G686" s="47" cm="1">
        <f t="array" ref="G686">IF($I$2="Открытый тариф",
INDEX(GRID!$B$34:$BI$44,MATCH(G$7,GRID!$A$34:$A$44,0),MATCH(1,($U$2=GRID!$B$31:$BI$31)*(КАЛЕНДАРЬ!$BR14=GRID!$B$33:$BI$33), 0)),
ROUNDUP(INDEX(GRID!$B$34:$BI$44,MATCH(G$7,GRID!$A$34:$A$44,0),MATCH(1,($U$2=GRID!$B$31:$BI$31)*(КАЛЕНДАРЬ!$BR14=GRID!$B$33:$BI$33),0))*(1-GRID!$B$69),0))</f>
        <v>17800</v>
      </c>
      <c r="H686" s="47" cm="1">
        <f t="array" ref="H686">IF($I$2="Открытый тариф",
INDEX(GRID!$B$47:$BI$57,MATCH(G$7,GRID!$A$47:$A$57,0),MATCH(1,($U$2=GRID!$B$31:$BI$31)*(КАЛЕНДАРЬ!$BR14=GRID!$B$33:$BI$33), 0)),
ROUNDUP(INDEX(GRID!$B$47:$BI$57,MATCH(G$7,GRID!$A$47:$A$57,0),MATCH(1,($U$2=GRID!$B$31:$BI$31)*(КАЛЕНДАРЬ!$BR14=GRID!$B$33:$BI$33),0))*(1-GRID!$B$69),0))</f>
        <v>17800</v>
      </c>
      <c r="I686" s="47" cm="1">
        <f t="array" ref="I686">IF($I$2="Открытый тариф",
INDEX(GRID!$B$34:$BI$44,MATCH(I$7,GRID!$A$34:$A$44,0),MATCH(1,($U$2=GRID!$B$31:$BI$31)*(КАЛЕНДАРЬ!$BR14=GRID!$B$33:$BI$33), 0)),
ROUNDUP(INDEX(GRID!$B$34:$BI$44,MATCH(I$7,GRID!$A$34:$A$44,0),MATCH(1,($U$2=GRID!$B$31:$BI$31)*(КАЛЕНДАРЬ!$BR14=GRID!$B$33:$BI$33),0))*(1-GRID!$B$69),0))</f>
        <v>19400</v>
      </c>
      <c r="J686" s="47" cm="1">
        <f t="array" ref="J686">IF($I$2="Открытый тариф",
INDEX(GRID!$B$47:$BI$57,MATCH(I$7,GRID!$A$47:$A$57,0),MATCH(1,($U$2=GRID!$B$31:$BI$31)*(КАЛЕНДАРЬ!$BR14=GRID!$B$33:$BI$33), 0)),
ROUNDUP(INDEX(GRID!$B$47:$BI$57,MATCH(I$7,GRID!$A$47:$A$57,0),MATCH(1,($U$2=GRID!$B$31:$BI$31)*(КАЛЕНДАРЬ!$BR14=GRID!$B$33:$BI$33),0))*(1-GRID!$B$69),0))</f>
        <v>19400</v>
      </c>
      <c r="K686" s="47" cm="1">
        <f t="array" ref="K686">IF($I$2="Открытый тариф",
INDEX(GRID!$B$34:$BI$44,MATCH(K$7,GRID!$A$34:$A$44,0),MATCH(1,($U$2=GRID!$B$31:$BI$31)*(КАЛЕНДАРЬ!$BR14=GRID!$B$33:$BI$33), 0)),
ROUNDUP(INDEX(GRID!$B$34:$BI$44,MATCH(K$7,GRID!$A$34:$A$44,0),MATCH(1,($U$2=GRID!$B$31:$BI$31)*(КАЛЕНДАРЬ!$BR14=GRID!$B$33:$BI$33),0))*(1-GRID!$B$69),0))</f>
        <v>20300</v>
      </c>
      <c r="L686" s="47" cm="1">
        <f t="array" ref="L686">IF($I$2="Открытый тариф",
INDEX(GRID!$B$47:$BI$57,MATCH(K$7,GRID!$A$47:$A$57,0),MATCH(1,($U$2=GRID!$B$31:$BI$31)*(КАЛЕНДАРЬ!$BR14=GRID!$B$33:$BI$33), 0)),
ROUNDUP(INDEX(GRID!$B$47:$BI$57,MATCH(K$7,GRID!$A$47:$A$57,0),MATCH(1,($U$2=GRID!$B$31:$BI$31)*(КАЛЕНДАРЬ!$BR14=GRID!$B$33:$BI$33),0))*(1-GRID!$B$69),0))</f>
        <v>20300</v>
      </c>
      <c r="M686" s="47" cm="1">
        <f t="array" ref="M686">IF($I$2="Открытый тариф",
INDEX(GRID!$B$34:$BI$44,MATCH(M$7,GRID!$A$34:$A$44,0),MATCH(1,($U$2=GRID!$B$31:$BI$31)*(КАЛЕНДАРЬ!$BR14=GRID!$B$33:$BI$33), 0)),
ROUNDUP(INDEX(GRID!$B$34:$BI$44,MATCH(M$7,GRID!$A$34:$A$44,0),MATCH(1,($U$2=GRID!$B$31:$BI$31)*(КАЛЕНДАРЬ!$BR14=GRID!$B$33:$BI$33),0))*(1-GRID!$B$69),0))</f>
        <v>21900</v>
      </c>
      <c r="N686" s="47" cm="1">
        <f t="array" ref="N686">IF($I$2="Открытый тариф",
INDEX(GRID!$B$47:$BI$57,MATCH(M$7,GRID!$A$47:$A$57,0),MATCH(1,($U$2=GRID!$B$31:$BI$31)*(КАЛЕНДАРЬ!$BR14=GRID!$B$33:$BI$33), 0)),
ROUNDUP(INDEX(GRID!$B$47:$BI$57,MATCH(M$7,GRID!$A$47:$A$57,0),MATCH(1,($U$2=GRID!$B$31:$BI$31)*(КАЛЕНДАРЬ!$BR14=GRID!$B$33:$BI$33),0))*(1-GRID!$B$69),0))</f>
        <v>21900</v>
      </c>
      <c r="O686" s="49" t="s">
        <v>101</v>
      </c>
      <c r="P686" s="49" t="s">
        <v>101</v>
      </c>
      <c r="Q686" s="49" t="s">
        <v>101</v>
      </c>
      <c r="R686" s="49" t="s">
        <v>101</v>
      </c>
      <c r="S686" s="49" t="s">
        <v>101</v>
      </c>
      <c r="T686" s="49" t="s">
        <v>101</v>
      </c>
      <c r="U686" s="49" t="s">
        <v>101</v>
      </c>
      <c r="V686" s="49" t="s">
        <v>101</v>
      </c>
      <c r="W686" s="49" t="s">
        <v>101</v>
      </c>
      <c r="X686" s="49" t="s">
        <v>101</v>
      </c>
      <c r="Y686" s="199"/>
    </row>
    <row r="687" spans="1:25" x14ac:dyDescent="0.2">
      <c r="A687" s="117" t="s">
        <v>46</v>
      </c>
      <c r="B687" s="117">
        <v>12</v>
      </c>
      <c r="C687" s="47" cm="1">
        <f t="array" ref="C687">IF($I$2="Открытый тариф",
INDEX(GRID!$B$34:$BI$44,MATCH(C$7,GRID!$A$34:$A$44,0),MATCH(1,($U$2=GRID!$B$31:$BI$31)*(КАЛЕНДАРЬ!$BR15=GRID!$B$33:$BI$33), 0)),
ROUNDUP(INDEX(GRID!$B$34:$BI$44,MATCH(C$7,GRID!$A$34:$A$44,0),MATCH(1,($U$2=GRID!$B$31:$BI$31)*(КАЛЕНДАРЬ!$BR15=GRID!$B$33:$BI$33),0))*(1-GRID!$B$69),0))</f>
        <v>15300</v>
      </c>
      <c r="D687" s="47" cm="1">
        <f t="array" ref="D687">IF($I$2="Открытый тариф",
INDEX(GRID!$B$47:$BI$57,MATCH(C$7,GRID!$A$47:$A$57,0),MATCH(1,($U$2=GRID!$B$31:$BI$31)*(КАЛЕНДАРЬ!$BR15=GRID!$B$33:$BI$33), 0)),
ROUNDUP(INDEX(GRID!$B$47:$BI$57,MATCH(C$7,GRID!$A$47:$A$57,0),MATCH(1,($U$2=GRID!$B$31:$BI$31)*(КАЛЕНДАРЬ!$BR15=GRID!$B$33:$BI$33),0))*(1-GRID!$B$69),0))</f>
        <v>15300</v>
      </c>
      <c r="E687" s="47" cm="1">
        <f t="array" ref="E687">IF($I$2="Открытый тариф",
INDEX(GRID!$B$34:$BI$44,MATCH(E$7,GRID!$A$34:$A$44,0),MATCH(1,($U$2=GRID!$B$31:$BI$31)*(КАЛЕНДАРЬ!$BR15=GRID!$B$33:$BI$33), 0)),
ROUNDUP(INDEX(GRID!$B$34:$BI$44,MATCH(E$7,GRID!$A$34:$A$44,0),MATCH(1,($U$2=GRID!$B$31:$BI$31)*(КАЛЕНДАРЬ!$BR15=GRID!$B$33:$BI$33),0))*(1-GRID!$B$69),0))</f>
        <v>16900</v>
      </c>
      <c r="F687" s="47" cm="1">
        <f t="array" ref="F687">IF($I$2="Открытый тариф",
INDEX(GRID!$B$47:$BI$57,MATCH(E$7,GRID!$A$47:$A$57,0),MATCH(1,($U$2=GRID!$B$31:$BI$31)*(КАЛЕНДАРЬ!$BR15=GRID!$B$33:$BI$33), 0)),
ROUNDUP(INDEX(GRID!$B$47:$BI$57,MATCH(E$7,GRID!$A$47:$A$57,0),MATCH(1,($U$2=GRID!$B$31:$BI$31)*(КАЛЕНДАРЬ!$BR15=GRID!$B$33:$BI$33),0))*(1-GRID!$B$69),0))</f>
        <v>16900</v>
      </c>
      <c r="G687" s="47" cm="1">
        <f t="array" ref="G687">IF($I$2="Открытый тариф",
INDEX(GRID!$B$34:$BI$44,MATCH(G$7,GRID!$A$34:$A$44,0),MATCH(1,($U$2=GRID!$B$31:$BI$31)*(КАЛЕНДАРЬ!$BR15=GRID!$B$33:$BI$33), 0)),
ROUNDUP(INDEX(GRID!$B$34:$BI$44,MATCH(G$7,GRID!$A$34:$A$44,0),MATCH(1,($U$2=GRID!$B$31:$BI$31)*(КАЛЕНДАРЬ!$BR15=GRID!$B$33:$BI$33),0))*(1-GRID!$B$69),0))</f>
        <v>17800</v>
      </c>
      <c r="H687" s="47" cm="1">
        <f t="array" ref="H687">IF($I$2="Открытый тариф",
INDEX(GRID!$B$47:$BI$57,MATCH(G$7,GRID!$A$47:$A$57,0),MATCH(1,($U$2=GRID!$B$31:$BI$31)*(КАЛЕНДАРЬ!$BR15=GRID!$B$33:$BI$33), 0)),
ROUNDUP(INDEX(GRID!$B$47:$BI$57,MATCH(G$7,GRID!$A$47:$A$57,0),MATCH(1,($U$2=GRID!$B$31:$BI$31)*(КАЛЕНДАРЬ!$BR15=GRID!$B$33:$BI$33),0))*(1-GRID!$B$69),0))</f>
        <v>17800</v>
      </c>
      <c r="I687" s="47" cm="1">
        <f t="array" ref="I687">IF($I$2="Открытый тариф",
INDEX(GRID!$B$34:$BI$44,MATCH(I$7,GRID!$A$34:$A$44,0),MATCH(1,($U$2=GRID!$B$31:$BI$31)*(КАЛЕНДАРЬ!$BR15=GRID!$B$33:$BI$33), 0)),
ROUNDUP(INDEX(GRID!$B$34:$BI$44,MATCH(I$7,GRID!$A$34:$A$44,0),MATCH(1,($U$2=GRID!$B$31:$BI$31)*(КАЛЕНДАРЬ!$BR15=GRID!$B$33:$BI$33),0))*(1-GRID!$B$69),0))</f>
        <v>19400</v>
      </c>
      <c r="J687" s="47" cm="1">
        <f t="array" ref="J687">IF($I$2="Открытый тариф",
INDEX(GRID!$B$47:$BI$57,MATCH(I$7,GRID!$A$47:$A$57,0),MATCH(1,($U$2=GRID!$B$31:$BI$31)*(КАЛЕНДАРЬ!$BR15=GRID!$B$33:$BI$33), 0)),
ROUNDUP(INDEX(GRID!$B$47:$BI$57,MATCH(I$7,GRID!$A$47:$A$57,0),MATCH(1,($U$2=GRID!$B$31:$BI$31)*(КАЛЕНДАРЬ!$BR15=GRID!$B$33:$BI$33),0))*(1-GRID!$B$69),0))</f>
        <v>19400</v>
      </c>
      <c r="K687" s="47" cm="1">
        <f t="array" ref="K687">IF($I$2="Открытый тариф",
INDEX(GRID!$B$34:$BI$44,MATCH(K$7,GRID!$A$34:$A$44,0),MATCH(1,($U$2=GRID!$B$31:$BI$31)*(КАЛЕНДАРЬ!$BR15=GRID!$B$33:$BI$33), 0)),
ROUNDUP(INDEX(GRID!$B$34:$BI$44,MATCH(K$7,GRID!$A$34:$A$44,0),MATCH(1,($U$2=GRID!$B$31:$BI$31)*(КАЛЕНДАРЬ!$BR15=GRID!$B$33:$BI$33),0))*(1-GRID!$B$69),0))</f>
        <v>20300</v>
      </c>
      <c r="L687" s="47" cm="1">
        <f t="array" ref="L687">IF($I$2="Открытый тариф",
INDEX(GRID!$B$47:$BI$57,MATCH(K$7,GRID!$A$47:$A$57,0),MATCH(1,($U$2=GRID!$B$31:$BI$31)*(КАЛЕНДАРЬ!$BR15=GRID!$B$33:$BI$33), 0)),
ROUNDUP(INDEX(GRID!$B$47:$BI$57,MATCH(K$7,GRID!$A$47:$A$57,0),MATCH(1,($U$2=GRID!$B$31:$BI$31)*(КАЛЕНДАРЬ!$BR15=GRID!$B$33:$BI$33),0))*(1-GRID!$B$69),0))</f>
        <v>20300</v>
      </c>
      <c r="M687" s="47" cm="1">
        <f t="array" ref="M687">IF($I$2="Открытый тариф",
INDEX(GRID!$B$34:$BI$44,MATCH(M$7,GRID!$A$34:$A$44,0),MATCH(1,($U$2=GRID!$B$31:$BI$31)*(КАЛЕНДАРЬ!$BR15=GRID!$B$33:$BI$33), 0)),
ROUNDUP(INDEX(GRID!$B$34:$BI$44,MATCH(M$7,GRID!$A$34:$A$44,0),MATCH(1,($U$2=GRID!$B$31:$BI$31)*(КАЛЕНДАРЬ!$BR15=GRID!$B$33:$BI$33),0))*(1-GRID!$B$69),0))</f>
        <v>21900</v>
      </c>
      <c r="N687" s="47" cm="1">
        <f t="array" ref="N687">IF($I$2="Открытый тариф",
INDEX(GRID!$B$47:$BI$57,MATCH(M$7,GRID!$A$47:$A$57,0),MATCH(1,($U$2=GRID!$B$31:$BI$31)*(КАЛЕНДАРЬ!$BR15=GRID!$B$33:$BI$33), 0)),
ROUNDUP(INDEX(GRID!$B$47:$BI$57,MATCH(M$7,GRID!$A$47:$A$57,0),MATCH(1,($U$2=GRID!$B$31:$BI$31)*(КАЛЕНДАРЬ!$BR15=GRID!$B$33:$BI$33),0))*(1-GRID!$B$69),0))</f>
        <v>21900</v>
      </c>
      <c r="O687" s="49" t="s">
        <v>101</v>
      </c>
      <c r="P687" s="49" t="s">
        <v>101</v>
      </c>
      <c r="Q687" s="49" t="s">
        <v>101</v>
      </c>
      <c r="R687" s="49" t="s">
        <v>101</v>
      </c>
      <c r="S687" s="49" t="s">
        <v>101</v>
      </c>
      <c r="T687" s="49" t="s">
        <v>101</v>
      </c>
      <c r="U687" s="49" t="s">
        <v>101</v>
      </c>
      <c r="V687" s="49" t="s">
        <v>101</v>
      </c>
      <c r="W687" s="49" t="s">
        <v>101</v>
      </c>
      <c r="X687" s="49" t="s">
        <v>101</v>
      </c>
      <c r="Y687" s="199"/>
    </row>
    <row r="688" spans="1:25" x14ac:dyDescent="0.2">
      <c r="A688" s="117" t="s">
        <v>47</v>
      </c>
      <c r="B688" s="117">
        <v>13</v>
      </c>
      <c r="C688" s="47" cm="1">
        <f t="array" ref="C688">IF($I$2="Открытый тариф",
INDEX(GRID!$B$34:$BI$44,MATCH(C$7,GRID!$A$34:$A$44,0),MATCH(1,($U$2=GRID!$B$31:$BI$31)*(КАЛЕНДАРЬ!$BR16=GRID!$B$33:$BI$33), 0)),
ROUNDUP(INDEX(GRID!$B$34:$BI$44,MATCH(C$7,GRID!$A$34:$A$44,0),MATCH(1,($U$2=GRID!$B$31:$BI$31)*(КАЛЕНДАРЬ!$BR16=GRID!$B$33:$BI$33),0))*(1-GRID!$B$69),0))</f>
        <v>15900</v>
      </c>
      <c r="D688" s="47" cm="1">
        <f t="array" ref="D688">IF($I$2="Открытый тариф",
INDEX(GRID!$B$47:$BI$57,MATCH(C$7,GRID!$A$47:$A$57,0),MATCH(1,($U$2=GRID!$B$31:$BI$31)*(КАЛЕНДАРЬ!$BR16=GRID!$B$33:$BI$33), 0)),
ROUNDUP(INDEX(GRID!$B$47:$BI$57,MATCH(C$7,GRID!$A$47:$A$57,0),MATCH(1,($U$2=GRID!$B$31:$BI$31)*(КАЛЕНДАРЬ!$BR16=GRID!$B$33:$BI$33),0))*(1-GRID!$B$69),0))</f>
        <v>15900</v>
      </c>
      <c r="E688" s="47" cm="1">
        <f t="array" ref="E688">IF($I$2="Открытый тариф",
INDEX(GRID!$B$34:$BI$44,MATCH(E$7,GRID!$A$34:$A$44,0),MATCH(1,($U$2=GRID!$B$31:$BI$31)*(КАЛЕНДАРЬ!$BR16=GRID!$B$33:$BI$33), 0)),
ROUNDUP(INDEX(GRID!$B$34:$BI$44,MATCH(E$7,GRID!$A$34:$A$44,0),MATCH(1,($U$2=GRID!$B$31:$BI$31)*(КАЛЕНДАРЬ!$BR16=GRID!$B$33:$BI$33),0))*(1-GRID!$B$69),0))</f>
        <v>17600</v>
      </c>
      <c r="F688" s="47" cm="1">
        <f t="array" ref="F688">IF($I$2="Открытый тариф",
INDEX(GRID!$B$47:$BI$57,MATCH(E$7,GRID!$A$47:$A$57,0),MATCH(1,($U$2=GRID!$B$31:$BI$31)*(КАЛЕНДАРЬ!$BR16=GRID!$B$33:$BI$33), 0)),
ROUNDUP(INDEX(GRID!$B$47:$BI$57,MATCH(E$7,GRID!$A$47:$A$57,0),MATCH(1,($U$2=GRID!$B$31:$BI$31)*(КАЛЕНДАРЬ!$BR16=GRID!$B$33:$BI$33),0))*(1-GRID!$B$69),0))</f>
        <v>17600</v>
      </c>
      <c r="G688" s="47" cm="1">
        <f t="array" ref="G688">IF($I$2="Открытый тариф",
INDEX(GRID!$B$34:$BI$44,MATCH(G$7,GRID!$A$34:$A$44,0),MATCH(1,($U$2=GRID!$B$31:$BI$31)*(КАЛЕНДАРЬ!$BR16=GRID!$B$33:$BI$33), 0)),
ROUNDUP(INDEX(GRID!$B$34:$BI$44,MATCH(G$7,GRID!$A$34:$A$44,0),MATCH(1,($U$2=GRID!$B$31:$BI$31)*(КАЛЕНДАРЬ!$BR16=GRID!$B$33:$BI$33),0))*(1-GRID!$B$69),0))</f>
        <v>18500</v>
      </c>
      <c r="H688" s="47" cm="1">
        <f t="array" ref="H688">IF($I$2="Открытый тариф",
INDEX(GRID!$B$47:$BI$57,MATCH(G$7,GRID!$A$47:$A$57,0),MATCH(1,($U$2=GRID!$B$31:$BI$31)*(КАЛЕНДАРЬ!$BR16=GRID!$B$33:$BI$33), 0)),
ROUNDUP(INDEX(GRID!$B$47:$BI$57,MATCH(G$7,GRID!$A$47:$A$57,0),MATCH(1,($U$2=GRID!$B$31:$BI$31)*(КАЛЕНДАРЬ!$BR16=GRID!$B$33:$BI$33),0))*(1-GRID!$B$69),0))</f>
        <v>18500</v>
      </c>
      <c r="I688" s="47" cm="1">
        <f t="array" ref="I688">IF($I$2="Открытый тариф",
INDEX(GRID!$B$34:$BI$44,MATCH(I$7,GRID!$A$34:$A$44,0),MATCH(1,($U$2=GRID!$B$31:$BI$31)*(КАЛЕНДАРЬ!$BR16=GRID!$B$33:$BI$33), 0)),
ROUNDUP(INDEX(GRID!$B$34:$BI$44,MATCH(I$7,GRID!$A$34:$A$44,0),MATCH(1,($U$2=GRID!$B$31:$BI$31)*(КАЛЕНДАРЬ!$BR16=GRID!$B$33:$BI$33),0))*(1-GRID!$B$69),0))</f>
        <v>20200</v>
      </c>
      <c r="J688" s="47" cm="1">
        <f t="array" ref="J688">IF($I$2="Открытый тариф",
INDEX(GRID!$B$47:$BI$57,MATCH(I$7,GRID!$A$47:$A$57,0),MATCH(1,($U$2=GRID!$B$31:$BI$31)*(КАЛЕНДАРЬ!$BR16=GRID!$B$33:$BI$33), 0)),
ROUNDUP(INDEX(GRID!$B$47:$BI$57,MATCH(I$7,GRID!$A$47:$A$57,0),MATCH(1,($U$2=GRID!$B$31:$BI$31)*(КАЛЕНДАРЬ!$BR16=GRID!$B$33:$BI$33),0))*(1-GRID!$B$69),0))</f>
        <v>20200</v>
      </c>
      <c r="K688" s="47" cm="1">
        <f t="array" ref="K688">IF($I$2="Открытый тариф",
INDEX(GRID!$B$34:$BI$44,MATCH(K$7,GRID!$A$34:$A$44,0),MATCH(1,($U$2=GRID!$B$31:$BI$31)*(КАЛЕНДАРЬ!$BR16=GRID!$B$33:$BI$33), 0)),
ROUNDUP(INDEX(GRID!$B$34:$BI$44,MATCH(K$7,GRID!$A$34:$A$44,0),MATCH(1,($U$2=GRID!$B$31:$BI$31)*(КАЛЕНДАРЬ!$BR16=GRID!$B$33:$BI$33),0))*(1-GRID!$B$69),0))</f>
        <v>21100</v>
      </c>
      <c r="L688" s="47" cm="1">
        <f t="array" ref="L688">IF($I$2="Открытый тариф",
INDEX(GRID!$B$47:$BI$57,MATCH(K$7,GRID!$A$47:$A$57,0),MATCH(1,($U$2=GRID!$B$31:$BI$31)*(КАЛЕНДАРЬ!$BR16=GRID!$B$33:$BI$33), 0)),
ROUNDUP(INDEX(GRID!$B$47:$BI$57,MATCH(K$7,GRID!$A$47:$A$57,0),MATCH(1,($U$2=GRID!$B$31:$BI$31)*(КАЛЕНДАРЬ!$BR16=GRID!$B$33:$BI$33),0))*(1-GRID!$B$69),0))</f>
        <v>21100</v>
      </c>
      <c r="M688" s="47" cm="1">
        <f t="array" ref="M688">IF($I$2="Открытый тариф",
INDEX(GRID!$B$34:$BI$44,MATCH(M$7,GRID!$A$34:$A$44,0),MATCH(1,($U$2=GRID!$B$31:$BI$31)*(КАЛЕНДАРЬ!$BR16=GRID!$B$33:$BI$33), 0)),
ROUNDUP(INDEX(GRID!$B$34:$BI$44,MATCH(M$7,GRID!$A$34:$A$44,0),MATCH(1,($U$2=GRID!$B$31:$BI$31)*(КАЛЕНДАРЬ!$BR16=GRID!$B$33:$BI$33),0))*(1-GRID!$B$69),0))</f>
        <v>22800</v>
      </c>
      <c r="N688" s="47" cm="1">
        <f t="array" ref="N688">IF($I$2="Открытый тариф",
INDEX(GRID!$B$47:$BI$57,MATCH(M$7,GRID!$A$47:$A$57,0),MATCH(1,($U$2=GRID!$B$31:$BI$31)*(КАЛЕНДАРЬ!$BR16=GRID!$B$33:$BI$33), 0)),
ROUNDUP(INDEX(GRID!$B$47:$BI$57,MATCH(M$7,GRID!$A$47:$A$57,0),MATCH(1,($U$2=GRID!$B$31:$BI$31)*(КАЛЕНДАРЬ!$BR16=GRID!$B$33:$BI$33),0))*(1-GRID!$B$69),0))</f>
        <v>22800</v>
      </c>
      <c r="O688" s="49" t="s">
        <v>101</v>
      </c>
      <c r="P688" s="49" t="s">
        <v>101</v>
      </c>
      <c r="Q688" s="49" t="s">
        <v>101</v>
      </c>
      <c r="R688" s="49" t="s">
        <v>101</v>
      </c>
      <c r="S688" s="49" t="s">
        <v>101</v>
      </c>
      <c r="T688" s="49" t="s">
        <v>101</v>
      </c>
      <c r="U688" s="49" t="s">
        <v>101</v>
      </c>
      <c r="V688" s="49" t="s">
        <v>101</v>
      </c>
      <c r="W688" s="49" t="s">
        <v>101</v>
      </c>
      <c r="X688" s="49" t="s">
        <v>101</v>
      </c>
      <c r="Y688" s="199"/>
    </row>
    <row r="689" spans="1:25" x14ac:dyDescent="0.2">
      <c r="A689" s="117" t="s">
        <v>48</v>
      </c>
      <c r="B689" s="117">
        <v>14</v>
      </c>
      <c r="C689" s="47" cm="1">
        <f t="array" ref="C689">IF($I$2="Открытый тариф",
INDEX(GRID!$B$34:$BI$44,MATCH(C$7,GRID!$A$34:$A$44,0),MATCH(1,($U$2=GRID!$B$31:$BI$31)*(КАЛЕНДАРЬ!$BR17=GRID!$B$33:$BI$33), 0)),
ROUNDUP(INDEX(GRID!$B$34:$BI$44,MATCH(C$7,GRID!$A$34:$A$44,0),MATCH(1,($U$2=GRID!$B$31:$BI$31)*(КАЛЕНДАРЬ!$BR17=GRID!$B$33:$BI$33),0))*(1-GRID!$B$69),0))</f>
        <v>15900</v>
      </c>
      <c r="D689" s="47" cm="1">
        <f t="array" ref="D689">IF($I$2="Открытый тариф",
INDEX(GRID!$B$47:$BI$57,MATCH(C$7,GRID!$A$47:$A$57,0),MATCH(1,($U$2=GRID!$B$31:$BI$31)*(КАЛЕНДАРЬ!$BR17=GRID!$B$33:$BI$33), 0)),
ROUNDUP(INDEX(GRID!$B$47:$BI$57,MATCH(C$7,GRID!$A$47:$A$57,0),MATCH(1,($U$2=GRID!$B$31:$BI$31)*(КАЛЕНДАРЬ!$BR17=GRID!$B$33:$BI$33),0))*(1-GRID!$B$69),0))</f>
        <v>15900</v>
      </c>
      <c r="E689" s="47" cm="1">
        <f t="array" ref="E689">IF($I$2="Открытый тариф",
INDEX(GRID!$B$34:$BI$44,MATCH(E$7,GRID!$A$34:$A$44,0),MATCH(1,($U$2=GRID!$B$31:$BI$31)*(КАЛЕНДАРЬ!$BR17=GRID!$B$33:$BI$33), 0)),
ROUNDUP(INDEX(GRID!$B$34:$BI$44,MATCH(E$7,GRID!$A$34:$A$44,0),MATCH(1,($U$2=GRID!$B$31:$BI$31)*(КАЛЕНДАРЬ!$BR17=GRID!$B$33:$BI$33),0))*(1-GRID!$B$69),0))</f>
        <v>17600</v>
      </c>
      <c r="F689" s="47" cm="1">
        <f t="array" ref="F689">IF($I$2="Открытый тариф",
INDEX(GRID!$B$47:$BI$57,MATCH(E$7,GRID!$A$47:$A$57,0),MATCH(1,($U$2=GRID!$B$31:$BI$31)*(КАЛЕНДАРЬ!$BR17=GRID!$B$33:$BI$33), 0)),
ROUNDUP(INDEX(GRID!$B$47:$BI$57,MATCH(E$7,GRID!$A$47:$A$57,0),MATCH(1,($U$2=GRID!$B$31:$BI$31)*(КАЛЕНДАРЬ!$BR17=GRID!$B$33:$BI$33),0))*(1-GRID!$B$69),0))</f>
        <v>17600</v>
      </c>
      <c r="G689" s="47" cm="1">
        <f t="array" ref="G689">IF($I$2="Открытый тариф",
INDEX(GRID!$B$34:$BI$44,MATCH(G$7,GRID!$A$34:$A$44,0),MATCH(1,($U$2=GRID!$B$31:$BI$31)*(КАЛЕНДАРЬ!$BR17=GRID!$B$33:$BI$33), 0)),
ROUNDUP(INDEX(GRID!$B$34:$BI$44,MATCH(G$7,GRID!$A$34:$A$44,0),MATCH(1,($U$2=GRID!$B$31:$BI$31)*(КАЛЕНДАРЬ!$BR17=GRID!$B$33:$BI$33),0))*(1-GRID!$B$69),0))</f>
        <v>18500</v>
      </c>
      <c r="H689" s="47" cm="1">
        <f t="array" ref="H689">IF($I$2="Открытый тариф",
INDEX(GRID!$B$47:$BI$57,MATCH(G$7,GRID!$A$47:$A$57,0),MATCH(1,($U$2=GRID!$B$31:$BI$31)*(КАЛЕНДАРЬ!$BR17=GRID!$B$33:$BI$33), 0)),
ROUNDUP(INDEX(GRID!$B$47:$BI$57,MATCH(G$7,GRID!$A$47:$A$57,0),MATCH(1,($U$2=GRID!$B$31:$BI$31)*(КАЛЕНДАРЬ!$BR17=GRID!$B$33:$BI$33),0))*(1-GRID!$B$69),0))</f>
        <v>18500</v>
      </c>
      <c r="I689" s="47" cm="1">
        <f t="array" ref="I689">IF($I$2="Открытый тариф",
INDEX(GRID!$B$34:$BI$44,MATCH(I$7,GRID!$A$34:$A$44,0),MATCH(1,($U$2=GRID!$B$31:$BI$31)*(КАЛЕНДАРЬ!$BR17=GRID!$B$33:$BI$33), 0)),
ROUNDUP(INDEX(GRID!$B$34:$BI$44,MATCH(I$7,GRID!$A$34:$A$44,0),MATCH(1,($U$2=GRID!$B$31:$BI$31)*(КАЛЕНДАРЬ!$BR17=GRID!$B$33:$BI$33),0))*(1-GRID!$B$69),0))</f>
        <v>20200</v>
      </c>
      <c r="J689" s="47" cm="1">
        <f t="array" ref="J689">IF($I$2="Открытый тариф",
INDEX(GRID!$B$47:$BI$57,MATCH(I$7,GRID!$A$47:$A$57,0),MATCH(1,($U$2=GRID!$B$31:$BI$31)*(КАЛЕНДАРЬ!$BR17=GRID!$B$33:$BI$33), 0)),
ROUNDUP(INDEX(GRID!$B$47:$BI$57,MATCH(I$7,GRID!$A$47:$A$57,0),MATCH(1,($U$2=GRID!$B$31:$BI$31)*(КАЛЕНДАРЬ!$BR17=GRID!$B$33:$BI$33),0))*(1-GRID!$B$69),0))</f>
        <v>20200</v>
      </c>
      <c r="K689" s="47" cm="1">
        <f t="array" ref="K689">IF($I$2="Открытый тариф",
INDEX(GRID!$B$34:$BI$44,MATCH(K$7,GRID!$A$34:$A$44,0),MATCH(1,($U$2=GRID!$B$31:$BI$31)*(КАЛЕНДАРЬ!$BR17=GRID!$B$33:$BI$33), 0)),
ROUNDUP(INDEX(GRID!$B$34:$BI$44,MATCH(K$7,GRID!$A$34:$A$44,0),MATCH(1,($U$2=GRID!$B$31:$BI$31)*(КАЛЕНДАРЬ!$BR17=GRID!$B$33:$BI$33),0))*(1-GRID!$B$69),0))</f>
        <v>21100</v>
      </c>
      <c r="L689" s="47" cm="1">
        <f t="array" ref="L689">IF($I$2="Открытый тариф",
INDEX(GRID!$B$47:$BI$57,MATCH(K$7,GRID!$A$47:$A$57,0),MATCH(1,($U$2=GRID!$B$31:$BI$31)*(КАЛЕНДАРЬ!$BR17=GRID!$B$33:$BI$33), 0)),
ROUNDUP(INDEX(GRID!$B$47:$BI$57,MATCH(K$7,GRID!$A$47:$A$57,0),MATCH(1,($U$2=GRID!$B$31:$BI$31)*(КАЛЕНДАРЬ!$BR17=GRID!$B$33:$BI$33),0))*(1-GRID!$B$69),0))</f>
        <v>21100</v>
      </c>
      <c r="M689" s="47" cm="1">
        <f t="array" ref="M689">IF($I$2="Открытый тариф",
INDEX(GRID!$B$34:$BI$44,MATCH(M$7,GRID!$A$34:$A$44,0),MATCH(1,($U$2=GRID!$B$31:$BI$31)*(КАЛЕНДАРЬ!$BR17=GRID!$B$33:$BI$33), 0)),
ROUNDUP(INDEX(GRID!$B$34:$BI$44,MATCH(M$7,GRID!$A$34:$A$44,0),MATCH(1,($U$2=GRID!$B$31:$BI$31)*(КАЛЕНДАРЬ!$BR17=GRID!$B$33:$BI$33),0))*(1-GRID!$B$69),0))</f>
        <v>22800</v>
      </c>
      <c r="N689" s="47" cm="1">
        <f t="array" ref="N689">IF($I$2="Открытый тариф",
INDEX(GRID!$B$47:$BI$57,MATCH(M$7,GRID!$A$47:$A$57,0),MATCH(1,($U$2=GRID!$B$31:$BI$31)*(КАЛЕНДАРЬ!$BR17=GRID!$B$33:$BI$33), 0)),
ROUNDUP(INDEX(GRID!$B$47:$BI$57,MATCH(M$7,GRID!$A$47:$A$57,0),MATCH(1,($U$2=GRID!$B$31:$BI$31)*(КАЛЕНДАРЬ!$BR17=GRID!$B$33:$BI$33),0))*(1-GRID!$B$69),0))</f>
        <v>22800</v>
      </c>
      <c r="O689" s="49" t="s">
        <v>101</v>
      </c>
      <c r="P689" s="49" t="s">
        <v>101</v>
      </c>
      <c r="Q689" s="49" t="s">
        <v>101</v>
      </c>
      <c r="R689" s="49" t="s">
        <v>101</v>
      </c>
      <c r="S689" s="49" t="s">
        <v>101</v>
      </c>
      <c r="T689" s="49" t="s">
        <v>101</v>
      </c>
      <c r="U689" s="49" t="s">
        <v>101</v>
      </c>
      <c r="V689" s="49" t="s">
        <v>101</v>
      </c>
      <c r="W689" s="49" t="s">
        <v>101</v>
      </c>
      <c r="X689" s="49" t="s">
        <v>101</v>
      </c>
      <c r="Y689" s="199"/>
    </row>
    <row r="690" spans="1:25" x14ac:dyDescent="0.2">
      <c r="A690" s="117" t="s">
        <v>42</v>
      </c>
      <c r="B690" s="117">
        <v>15</v>
      </c>
      <c r="C690" s="47" cm="1">
        <f t="array" ref="C690">IF($I$2="Открытый тариф",
INDEX(GRID!$B$34:$BI$44,MATCH(C$7,GRID!$A$34:$A$44,0),MATCH(1,($U$2=GRID!$B$31:$BI$31)*(КАЛЕНДАРЬ!$BR18=GRID!$B$33:$BI$33), 0)),
ROUNDUP(INDEX(GRID!$B$34:$BI$44,MATCH(C$7,GRID!$A$34:$A$44,0),MATCH(1,($U$2=GRID!$B$31:$BI$31)*(КАЛЕНДАРЬ!$BR18=GRID!$B$33:$BI$33),0))*(1-GRID!$B$69),0))</f>
        <v>14700</v>
      </c>
      <c r="D690" s="47" cm="1">
        <f t="array" ref="D690">IF($I$2="Открытый тариф",
INDEX(GRID!$B$47:$BI$57,MATCH(C$7,GRID!$A$47:$A$57,0),MATCH(1,($U$2=GRID!$B$31:$BI$31)*(КАЛЕНДАРЬ!$BR18=GRID!$B$33:$BI$33), 0)),
ROUNDUP(INDEX(GRID!$B$47:$BI$57,MATCH(C$7,GRID!$A$47:$A$57,0),MATCH(1,($U$2=GRID!$B$31:$BI$31)*(КАЛЕНДАРЬ!$BR18=GRID!$B$33:$BI$33),0))*(1-GRID!$B$69),0))</f>
        <v>14700</v>
      </c>
      <c r="E690" s="47" cm="1">
        <f t="array" ref="E690">IF($I$2="Открытый тариф",
INDEX(GRID!$B$34:$BI$44,MATCH(E$7,GRID!$A$34:$A$44,0),MATCH(1,($U$2=GRID!$B$31:$BI$31)*(КАЛЕНДАРЬ!$BR18=GRID!$B$33:$BI$33), 0)),
ROUNDUP(INDEX(GRID!$B$34:$BI$44,MATCH(E$7,GRID!$A$34:$A$44,0),MATCH(1,($U$2=GRID!$B$31:$BI$31)*(КАЛЕНДАРЬ!$BR18=GRID!$B$33:$BI$33),0))*(1-GRID!$B$69),0))</f>
        <v>16300</v>
      </c>
      <c r="F690" s="47" cm="1">
        <f t="array" ref="F690">IF($I$2="Открытый тариф",
INDEX(GRID!$B$47:$BI$57,MATCH(E$7,GRID!$A$47:$A$57,0),MATCH(1,($U$2=GRID!$B$31:$BI$31)*(КАЛЕНДАРЬ!$BR18=GRID!$B$33:$BI$33), 0)),
ROUNDUP(INDEX(GRID!$B$47:$BI$57,MATCH(E$7,GRID!$A$47:$A$57,0),MATCH(1,($U$2=GRID!$B$31:$BI$31)*(КАЛЕНДАРЬ!$BR18=GRID!$B$33:$BI$33),0))*(1-GRID!$B$69),0))</f>
        <v>16300</v>
      </c>
      <c r="G690" s="47" cm="1">
        <f t="array" ref="G690">IF($I$2="Открытый тариф",
INDEX(GRID!$B$34:$BI$44,MATCH(G$7,GRID!$A$34:$A$44,0),MATCH(1,($U$2=GRID!$B$31:$BI$31)*(КАЛЕНДАРЬ!$BR18=GRID!$B$33:$BI$33), 0)),
ROUNDUP(INDEX(GRID!$B$34:$BI$44,MATCH(G$7,GRID!$A$34:$A$44,0),MATCH(1,($U$2=GRID!$B$31:$BI$31)*(КАЛЕНДАРЬ!$BR18=GRID!$B$33:$BI$33),0))*(1-GRID!$B$69),0))</f>
        <v>17200</v>
      </c>
      <c r="H690" s="47" cm="1">
        <f t="array" ref="H690">IF($I$2="Открытый тариф",
INDEX(GRID!$B$47:$BI$57,MATCH(G$7,GRID!$A$47:$A$57,0),MATCH(1,($U$2=GRID!$B$31:$BI$31)*(КАЛЕНДАРЬ!$BR18=GRID!$B$33:$BI$33), 0)),
ROUNDUP(INDEX(GRID!$B$47:$BI$57,MATCH(G$7,GRID!$A$47:$A$57,0),MATCH(1,($U$2=GRID!$B$31:$BI$31)*(КАЛЕНДАРЬ!$BR18=GRID!$B$33:$BI$33),0))*(1-GRID!$B$69),0))</f>
        <v>17200</v>
      </c>
      <c r="I690" s="47" cm="1">
        <f t="array" ref="I690">IF($I$2="Открытый тариф",
INDEX(GRID!$B$34:$BI$44,MATCH(I$7,GRID!$A$34:$A$44,0),MATCH(1,($U$2=GRID!$B$31:$BI$31)*(КАЛЕНДАРЬ!$BR18=GRID!$B$33:$BI$33), 0)),
ROUNDUP(INDEX(GRID!$B$34:$BI$44,MATCH(I$7,GRID!$A$34:$A$44,0),MATCH(1,($U$2=GRID!$B$31:$BI$31)*(КАЛЕНДАРЬ!$BR18=GRID!$B$33:$BI$33),0))*(1-GRID!$B$69),0))</f>
        <v>18800</v>
      </c>
      <c r="J690" s="47" cm="1">
        <f t="array" ref="J690">IF($I$2="Открытый тариф",
INDEX(GRID!$B$47:$BI$57,MATCH(I$7,GRID!$A$47:$A$57,0),MATCH(1,($U$2=GRID!$B$31:$BI$31)*(КАЛЕНДАРЬ!$BR18=GRID!$B$33:$BI$33), 0)),
ROUNDUP(INDEX(GRID!$B$47:$BI$57,MATCH(I$7,GRID!$A$47:$A$57,0),MATCH(1,($U$2=GRID!$B$31:$BI$31)*(КАЛЕНДАРЬ!$BR18=GRID!$B$33:$BI$33),0))*(1-GRID!$B$69),0))</f>
        <v>18800</v>
      </c>
      <c r="K690" s="47" cm="1">
        <f t="array" ref="K690">IF($I$2="Открытый тариф",
INDEX(GRID!$B$34:$BI$44,MATCH(K$7,GRID!$A$34:$A$44,0),MATCH(1,($U$2=GRID!$B$31:$BI$31)*(КАЛЕНДАРЬ!$BR18=GRID!$B$33:$BI$33), 0)),
ROUNDUP(INDEX(GRID!$B$34:$BI$44,MATCH(K$7,GRID!$A$34:$A$44,0),MATCH(1,($U$2=GRID!$B$31:$BI$31)*(КАЛЕНДАРЬ!$BR18=GRID!$B$33:$BI$33),0))*(1-GRID!$B$69),0))</f>
        <v>19700</v>
      </c>
      <c r="L690" s="47" cm="1">
        <f t="array" ref="L690">IF($I$2="Открытый тариф",
INDEX(GRID!$B$47:$BI$57,MATCH(K$7,GRID!$A$47:$A$57,0),MATCH(1,($U$2=GRID!$B$31:$BI$31)*(КАЛЕНДАРЬ!$BR18=GRID!$B$33:$BI$33), 0)),
ROUNDUP(INDEX(GRID!$B$47:$BI$57,MATCH(K$7,GRID!$A$47:$A$57,0),MATCH(1,($U$2=GRID!$B$31:$BI$31)*(КАЛЕНДАРЬ!$BR18=GRID!$B$33:$BI$33),0))*(1-GRID!$B$69),0))</f>
        <v>19700</v>
      </c>
      <c r="M690" s="47" cm="1">
        <f t="array" ref="M690">IF($I$2="Открытый тариф",
INDEX(GRID!$B$34:$BI$44,MATCH(M$7,GRID!$A$34:$A$44,0),MATCH(1,($U$2=GRID!$B$31:$BI$31)*(КАЛЕНДАРЬ!$BR18=GRID!$B$33:$BI$33), 0)),
ROUNDUP(INDEX(GRID!$B$34:$BI$44,MATCH(M$7,GRID!$A$34:$A$44,0),MATCH(1,($U$2=GRID!$B$31:$BI$31)*(КАЛЕНДАРЬ!$BR18=GRID!$B$33:$BI$33),0))*(1-GRID!$B$69),0))</f>
        <v>21300</v>
      </c>
      <c r="N690" s="47" cm="1">
        <f t="array" ref="N690">IF($I$2="Открытый тариф",
INDEX(GRID!$B$47:$BI$57,MATCH(M$7,GRID!$A$47:$A$57,0),MATCH(1,($U$2=GRID!$B$31:$BI$31)*(КАЛЕНДАРЬ!$BR18=GRID!$B$33:$BI$33), 0)),
ROUNDUP(INDEX(GRID!$B$47:$BI$57,MATCH(M$7,GRID!$A$47:$A$57,0),MATCH(1,($U$2=GRID!$B$31:$BI$31)*(КАЛЕНДАРЬ!$BR18=GRID!$B$33:$BI$33),0))*(1-GRID!$B$69),0))</f>
        <v>21300</v>
      </c>
      <c r="O690" s="49" t="s">
        <v>101</v>
      </c>
      <c r="P690" s="49" t="s">
        <v>101</v>
      </c>
      <c r="Q690" s="49" t="s">
        <v>101</v>
      </c>
      <c r="R690" s="49" t="s">
        <v>101</v>
      </c>
      <c r="S690" s="49" t="s">
        <v>101</v>
      </c>
      <c r="T690" s="49" t="s">
        <v>101</v>
      </c>
      <c r="U690" s="49" t="s">
        <v>101</v>
      </c>
      <c r="V690" s="49" t="s">
        <v>101</v>
      </c>
      <c r="W690" s="49" t="s">
        <v>101</v>
      </c>
      <c r="X690" s="49" t="s">
        <v>101</v>
      </c>
      <c r="Y690" s="199"/>
    </row>
    <row r="691" spans="1:25" x14ac:dyDescent="0.2">
      <c r="A691" s="117" t="s">
        <v>43</v>
      </c>
      <c r="B691" s="117">
        <v>16</v>
      </c>
      <c r="C691" s="47" cm="1">
        <f t="array" ref="C691">IF($I$2="Открытый тариф",
INDEX(GRID!$B$34:$BI$44,MATCH(C$7,GRID!$A$34:$A$44,0),MATCH(1,($U$2=GRID!$B$31:$BI$31)*(КАЛЕНДАРЬ!$BR19=GRID!$B$33:$BI$33), 0)),
ROUNDUP(INDEX(GRID!$B$34:$BI$44,MATCH(C$7,GRID!$A$34:$A$44,0),MATCH(1,($U$2=GRID!$B$31:$BI$31)*(КАЛЕНДАРЬ!$BR19=GRID!$B$33:$BI$33),0))*(1-GRID!$B$69),0))</f>
        <v>14700</v>
      </c>
      <c r="D691" s="47" cm="1">
        <f t="array" ref="D691">IF($I$2="Открытый тариф",
INDEX(GRID!$B$47:$BI$57,MATCH(C$7,GRID!$A$47:$A$57,0),MATCH(1,($U$2=GRID!$B$31:$BI$31)*(КАЛЕНДАРЬ!$BR19=GRID!$B$33:$BI$33), 0)),
ROUNDUP(INDEX(GRID!$B$47:$BI$57,MATCH(C$7,GRID!$A$47:$A$57,0),MATCH(1,($U$2=GRID!$B$31:$BI$31)*(КАЛЕНДАРЬ!$BR19=GRID!$B$33:$BI$33),0))*(1-GRID!$B$69),0))</f>
        <v>14700</v>
      </c>
      <c r="E691" s="47" cm="1">
        <f t="array" ref="E691">IF($I$2="Открытый тариф",
INDEX(GRID!$B$34:$BI$44,MATCH(E$7,GRID!$A$34:$A$44,0),MATCH(1,($U$2=GRID!$B$31:$BI$31)*(КАЛЕНДАРЬ!$BR19=GRID!$B$33:$BI$33), 0)),
ROUNDUP(INDEX(GRID!$B$34:$BI$44,MATCH(E$7,GRID!$A$34:$A$44,0),MATCH(1,($U$2=GRID!$B$31:$BI$31)*(КАЛЕНДАРЬ!$BR19=GRID!$B$33:$BI$33),0))*(1-GRID!$B$69),0))</f>
        <v>16300</v>
      </c>
      <c r="F691" s="47" cm="1">
        <f t="array" ref="F691">IF($I$2="Открытый тариф",
INDEX(GRID!$B$47:$BI$57,MATCH(E$7,GRID!$A$47:$A$57,0),MATCH(1,($U$2=GRID!$B$31:$BI$31)*(КАЛЕНДАРЬ!$BR19=GRID!$B$33:$BI$33), 0)),
ROUNDUP(INDEX(GRID!$B$47:$BI$57,MATCH(E$7,GRID!$A$47:$A$57,0),MATCH(1,($U$2=GRID!$B$31:$BI$31)*(КАЛЕНДАРЬ!$BR19=GRID!$B$33:$BI$33),0))*(1-GRID!$B$69),0))</f>
        <v>16300</v>
      </c>
      <c r="G691" s="47" cm="1">
        <f t="array" ref="G691">IF($I$2="Открытый тариф",
INDEX(GRID!$B$34:$BI$44,MATCH(G$7,GRID!$A$34:$A$44,0),MATCH(1,($U$2=GRID!$B$31:$BI$31)*(КАЛЕНДАРЬ!$BR19=GRID!$B$33:$BI$33), 0)),
ROUNDUP(INDEX(GRID!$B$34:$BI$44,MATCH(G$7,GRID!$A$34:$A$44,0),MATCH(1,($U$2=GRID!$B$31:$BI$31)*(КАЛЕНДАРЬ!$BR19=GRID!$B$33:$BI$33),0))*(1-GRID!$B$69),0))</f>
        <v>17200</v>
      </c>
      <c r="H691" s="47" cm="1">
        <f t="array" ref="H691">IF($I$2="Открытый тариф",
INDEX(GRID!$B$47:$BI$57,MATCH(G$7,GRID!$A$47:$A$57,0),MATCH(1,($U$2=GRID!$B$31:$BI$31)*(КАЛЕНДАРЬ!$BR19=GRID!$B$33:$BI$33), 0)),
ROUNDUP(INDEX(GRID!$B$47:$BI$57,MATCH(G$7,GRID!$A$47:$A$57,0),MATCH(1,($U$2=GRID!$B$31:$BI$31)*(КАЛЕНДАРЬ!$BR19=GRID!$B$33:$BI$33),0))*(1-GRID!$B$69),0))</f>
        <v>17200</v>
      </c>
      <c r="I691" s="47" cm="1">
        <f t="array" ref="I691">IF($I$2="Открытый тариф",
INDEX(GRID!$B$34:$BI$44,MATCH(I$7,GRID!$A$34:$A$44,0),MATCH(1,($U$2=GRID!$B$31:$BI$31)*(КАЛЕНДАРЬ!$BR19=GRID!$B$33:$BI$33), 0)),
ROUNDUP(INDEX(GRID!$B$34:$BI$44,MATCH(I$7,GRID!$A$34:$A$44,0),MATCH(1,($U$2=GRID!$B$31:$BI$31)*(КАЛЕНДАРЬ!$BR19=GRID!$B$33:$BI$33),0))*(1-GRID!$B$69),0))</f>
        <v>18800</v>
      </c>
      <c r="J691" s="47" cm="1">
        <f t="array" ref="J691">IF($I$2="Открытый тариф",
INDEX(GRID!$B$47:$BI$57,MATCH(I$7,GRID!$A$47:$A$57,0),MATCH(1,($U$2=GRID!$B$31:$BI$31)*(КАЛЕНДАРЬ!$BR19=GRID!$B$33:$BI$33), 0)),
ROUNDUP(INDEX(GRID!$B$47:$BI$57,MATCH(I$7,GRID!$A$47:$A$57,0),MATCH(1,($U$2=GRID!$B$31:$BI$31)*(КАЛЕНДАРЬ!$BR19=GRID!$B$33:$BI$33),0))*(1-GRID!$B$69),0))</f>
        <v>18800</v>
      </c>
      <c r="K691" s="47" cm="1">
        <f t="array" ref="K691">IF($I$2="Открытый тариф",
INDEX(GRID!$B$34:$BI$44,MATCH(K$7,GRID!$A$34:$A$44,0),MATCH(1,($U$2=GRID!$B$31:$BI$31)*(КАЛЕНДАРЬ!$BR19=GRID!$B$33:$BI$33), 0)),
ROUNDUP(INDEX(GRID!$B$34:$BI$44,MATCH(K$7,GRID!$A$34:$A$44,0),MATCH(1,($U$2=GRID!$B$31:$BI$31)*(КАЛЕНДАРЬ!$BR19=GRID!$B$33:$BI$33),0))*(1-GRID!$B$69),0))</f>
        <v>19700</v>
      </c>
      <c r="L691" s="47" cm="1">
        <f t="array" ref="L691">IF($I$2="Открытый тариф",
INDEX(GRID!$B$47:$BI$57,MATCH(K$7,GRID!$A$47:$A$57,0),MATCH(1,($U$2=GRID!$B$31:$BI$31)*(КАЛЕНДАРЬ!$BR19=GRID!$B$33:$BI$33), 0)),
ROUNDUP(INDEX(GRID!$B$47:$BI$57,MATCH(K$7,GRID!$A$47:$A$57,0),MATCH(1,($U$2=GRID!$B$31:$BI$31)*(КАЛЕНДАРЬ!$BR19=GRID!$B$33:$BI$33),0))*(1-GRID!$B$69),0))</f>
        <v>19700</v>
      </c>
      <c r="M691" s="47" cm="1">
        <f t="array" ref="M691">IF($I$2="Открытый тариф",
INDEX(GRID!$B$34:$BI$44,MATCH(M$7,GRID!$A$34:$A$44,0),MATCH(1,($U$2=GRID!$B$31:$BI$31)*(КАЛЕНДАРЬ!$BR19=GRID!$B$33:$BI$33), 0)),
ROUNDUP(INDEX(GRID!$B$34:$BI$44,MATCH(M$7,GRID!$A$34:$A$44,0),MATCH(1,($U$2=GRID!$B$31:$BI$31)*(КАЛЕНДАРЬ!$BR19=GRID!$B$33:$BI$33),0))*(1-GRID!$B$69),0))</f>
        <v>21300</v>
      </c>
      <c r="N691" s="47" cm="1">
        <f t="array" ref="N691">IF($I$2="Открытый тариф",
INDEX(GRID!$B$47:$BI$57,MATCH(M$7,GRID!$A$47:$A$57,0),MATCH(1,($U$2=GRID!$B$31:$BI$31)*(КАЛЕНДАРЬ!$BR19=GRID!$B$33:$BI$33), 0)),
ROUNDUP(INDEX(GRID!$B$47:$BI$57,MATCH(M$7,GRID!$A$47:$A$57,0),MATCH(1,($U$2=GRID!$B$31:$BI$31)*(КАЛЕНДАРЬ!$BR19=GRID!$B$33:$BI$33),0))*(1-GRID!$B$69),0))</f>
        <v>21300</v>
      </c>
      <c r="O691" s="49" t="s">
        <v>101</v>
      </c>
      <c r="P691" s="49" t="s">
        <v>101</v>
      </c>
      <c r="Q691" s="49" t="s">
        <v>101</v>
      </c>
      <c r="R691" s="49" t="s">
        <v>101</v>
      </c>
      <c r="S691" s="49" t="s">
        <v>101</v>
      </c>
      <c r="T691" s="49" t="s">
        <v>101</v>
      </c>
      <c r="U691" s="49" t="s">
        <v>101</v>
      </c>
      <c r="V691" s="49" t="s">
        <v>101</v>
      </c>
      <c r="W691" s="49" t="s">
        <v>101</v>
      </c>
      <c r="X691" s="49" t="s">
        <v>101</v>
      </c>
      <c r="Y691" s="199"/>
    </row>
    <row r="692" spans="1:25" x14ac:dyDescent="0.2">
      <c r="A692" s="117" t="s">
        <v>44</v>
      </c>
      <c r="B692" s="117">
        <v>17</v>
      </c>
      <c r="C692" s="47" cm="1">
        <f t="array" ref="C692">IF($I$2="Открытый тариф",
INDEX(GRID!$B$34:$BI$44,MATCH(C$7,GRID!$A$34:$A$44,0),MATCH(1,($U$2=GRID!$B$31:$BI$31)*(КАЛЕНДАРЬ!$BR20=GRID!$B$33:$BI$33), 0)),
ROUNDUP(INDEX(GRID!$B$34:$BI$44,MATCH(C$7,GRID!$A$34:$A$44,0),MATCH(1,($U$2=GRID!$B$31:$BI$31)*(КАЛЕНДАРЬ!$BR20=GRID!$B$33:$BI$33),0))*(1-GRID!$B$69),0))</f>
        <v>14700</v>
      </c>
      <c r="D692" s="47" cm="1">
        <f t="array" ref="D692">IF($I$2="Открытый тариф",
INDEX(GRID!$B$47:$BI$57,MATCH(C$7,GRID!$A$47:$A$57,0),MATCH(1,($U$2=GRID!$B$31:$BI$31)*(КАЛЕНДАРЬ!$BR20=GRID!$B$33:$BI$33), 0)),
ROUNDUP(INDEX(GRID!$B$47:$BI$57,MATCH(C$7,GRID!$A$47:$A$57,0),MATCH(1,($U$2=GRID!$B$31:$BI$31)*(КАЛЕНДАРЬ!$BR20=GRID!$B$33:$BI$33),0))*(1-GRID!$B$69),0))</f>
        <v>14700</v>
      </c>
      <c r="E692" s="47" cm="1">
        <f t="array" ref="E692">IF($I$2="Открытый тариф",
INDEX(GRID!$B$34:$BI$44,MATCH(E$7,GRID!$A$34:$A$44,0),MATCH(1,($U$2=GRID!$B$31:$BI$31)*(КАЛЕНДАРЬ!$BR20=GRID!$B$33:$BI$33), 0)),
ROUNDUP(INDEX(GRID!$B$34:$BI$44,MATCH(E$7,GRID!$A$34:$A$44,0),MATCH(1,($U$2=GRID!$B$31:$BI$31)*(КАЛЕНДАРЬ!$BR20=GRID!$B$33:$BI$33),0))*(1-GRID!$B$69),0))</f>
        <v>16300</v>
      </c>
      <c r="F692" s="47" cm="1">
        <f t="array" ref="F692">IF($I$2="Открытый тариф",
INDEX(GRID!$B$47:$BI$57,MATCH(E$7,GRID!$A$47:$A$57,0),MATCH(1,($U$2=GRID!$B$31:$BI$31)*(КАЛЕНДАРЬ!$BR20=GRID!$B$33:$BI$33), 0)),
ROUNDUP(INDEX(GRID!$B$47:$BI$57,MATCH(E$7,GRID!$A$47:$A$57,0),MATCH(1,($U$2=GRID!$B$31:$BI$31)*(КАЛЕНДАРЬ!$BR20=GRID!$B$33:$BI$33),0))*(1-GRID!$B$69),0))</f>
        <v>16300</v>
      </c>
      <c r="G692" s="47" cm="1">
        <f t="array" ref="G692">IF($I$2="Открытый тариф",
INDEX(GRID!$B$34:$BI$44,MATCH(G$7,GRID!$A$34:$A$44,0),MATCH(1,($U$2=GRID!$B$31:$BI$31)*(КАЛЕНДАРЬ!$BR20=GRID!$B$33:$BI$33), 0)),
ROUNDUP(INDEX(GRID!$B$34:$BI$44,MATCH(G$7,GRID!$A$34:$A$44,0),MATCH(1,($U$2=GRID!$B$31:$BI$31)*(КАЛЕНДАРЬ!$BR20=GRID!$B$33:$BI$33),0))*(1-GRID!$B$69),0))</f>
        <v>17200</v>
      </c>
      <c r="H692" s="47" cm="1">
        <f t="array" ref="H692">IF($I$2="Открытый тариф",
INDEX(GRID!$B$47:$BI$57,MATCH(G$7,GRID!$A$47:$A$57,0),MATCH(1,($U$2=GRID!$B$31:$BI$31)*(КАЛЕНДАРЬ!$BR20=GRID!$B$33:$BI$33), 0)),
ROUNDUP(INDEX(GRID!$B$47:$BI$57,MATCH(G$7,GRID!$A$47:$A$57,0),MATCH(1,($U$2=GRID!$B$31:$BI$31)*(КАЛЕНДАРЬ!$BR20=GRID!$B$33:$BI$33),0))*(1-GRID!$B$69),0))</f>
        <v>17200</v>
      </c>
      <c r="I692" s="47" cm="1">
        <f t="array" ref="I692">IF($I$2="Открытый тариф",
INDEX(GRID!$B$34:$BI$44,MATCH(I$7,GRID!$A$34:$A$44,0),MATCH(1,($U$2=GRID!$B$31:$BI$31)*(КАЛЕНДАРЬ!$BR20=GRID!$B$33:$BI$33), 0)),
ROUNDUP(INDEX(GRID!$B$34:$BI$44,MATCH(I$7,GRID!$A$34:$A$44,0),MATCH(1,($U$2=GRID!$B$31:$BI$31)*(КАЛЕНДАРЬ!$BR20=GRID!$B$33:$BI$33),0))*(1-GRID!$B$69),0))</f>
        <v>18800</v>
      </c>
      <c r="J692" s="47" cm="1">
        <f t="array" ref="J692">IF($I$2="Открытый тариф",
INDEX(GRID!$B$47:$BI$57,MATCH(I$7,GRID!$A$47:$A$57,0),MATCH(1,($U$2=GRID!$B$31:$BI$31)*(КАЛЕНДАРЬ!$BR20=GRID!$B$33:$BI$33), 0)),
ROUNDUP(INDEX(GRID!$B$47:$BI$57,MATCH(I$7,GRID!$A$47:$A$57,0),MATCH(1,($U$2=GRID!$B$31:$BI$31)*(КАЛЕНДАРЬ!$BR20=GRID!$B$33:$BI$33),0))*(1-GRID!$B$69),0))</f>
        <v>18800</v>
      </c>
      <c r="K692" s="47" cm="1">
        <f t="array" ref="K692">IF($I$2="Открытый тариф",
INDEX(GRID!$B$34:$BI$44,MATCH(K$7,GRID!$A$34:$A$44,0),MATCH(1,($U$2=GRID!$B$31:$BI$31)*(КАЛЕНДАРЬ!$BR20=GRID!$B$33:$BI$33), 0)),
ROUNDUP(INDEX(GRID!$B$34:$BI$44,MATCH(K$7,GRID!$A$34:$A$44,0),MATCH(1,($U$2=GRID!$B$31:$BI$31)*(КАЛЕНДАРЬ!$BR20=GRID!$B$33:$BI$33),0))*(1-GRID!$B$69),0))</f>
        <v>19700</v>
      </c>
      <c r="L692" s="47" cm="1">
        <f t="array" ref="L692">IF($I$2="Открытый тариф",
INDEX(GRID!$B$47:$BI$57,MATCH(K$7,GRID!$A$47:$A$57,0),MATCH(1,($U$2=GRID!$B$31:$BI$31)*(КАЛЕНДАРЬ!$BR20=GRID!$B$33:$BI$33), 0)),
ROUNDUP(INDEX(GRID!$B$47:$BI$57,MATCH(K$7,GRID!$A$47:$A$57,0),MATCH(1,($U$2=GRID!$B$31:$BI$31)*(КАЛЕНДАРЬ!$BR20=GRID!$B$33:$BI$33),0))*(1-GRID!$B$69),0))</f>
        <v>19700</v>
      </c>
      <c r="M692" s="47" cm="1">
        <f t="array" ref="M692">IF($I$2="Открытый тариф",
INDEX(GRID!$B$34:$BI$44,MATCH(M$7,GRID!$A$34:$A$44,0),MATCH(1,($U$2=GRID!$B$31:$BI$31)*(КАЛЕНДАРЬ!$BR20=GRID!$B$33:$BI$33), 0)),
ROUNDUP(INDEX(GRID!$B$34:$BI$44,MATCH(M$7,GRID!$A$34:$A$44,0),MATCH(1,($U$2=GRID!$B$31:$BI$31)*(КАЛЕНДАРЬ!$BR20=GRID!$B$33:$BI$33),0))*(1-GRID!$B$69),0))</f>
        <v>21300</v>
      </c>
      <c r="N692" s="47" cm="1">
        <f t="array" ref="N692">IF($I$2="Открытый тариф",
INDEX(GRID!$B$47:$BI$57,MATCH(M$7,GRID!$A$47:$A$57,0),MATCH(1,($U$2=GRID!$B$31:$BI$31)*(КАЛЕНДАРЬ!$BR20=GRID!$B$33:$BI$33), 0)),
ROUNDUP(INDEX(GRID!$B$47:$BI$57,MATCH(M$7,GRID!$A$47:$A$57,0),MATCH(1,($U$2=GRID!$B$31:$BI$31)*(КАЛЕНДАРЬ!$BR20=GRID!$B$33:$BI$33),0))*(1-GRID!$B$69),0))</f>
        <v>21300</v>
      </c>
      <c r="O692" s="49" t="s">
        <v>101</v>
      </c>
      <c r="P692" s="49" t="s">
        <v>101</v>
      </c>
      <c r="Q692" s="49" t="s">
        <v>101</v>
      </c>
      <c r="R692" s="49" t="s">
        <v>101</v>
      </c>
      <c r="S692" s="49" t="s">
        <v>101</v>
      </c>
      <c r="T692" s="49" t="s">
        <v>101</v>
      </c>
      <c r="U692" s="49" t="s">
        <v>101</v>
      </c>
      <c r="V692" s="49" t="s">
        <v>101</v>
      </c>
      <c r="W692" s="49" t="s">
        <v>101</v>
      </c>
      <c r="X692" s="49" t="s">
        <v>101</v>
      </c>
      <c r="Y692" s="199"/>
    </row>
    <row r="693" spans="1:25" x14ac:dyDescent="0.2">
      <c r="A693" s="117" t="s">
        <v>45</v>
      </c>
      <c r="B693" s="117">
        <v>18</v>
      </c>
      <c r="C693" s="47" cm="1">
        <f t="array" ref="C693">IF($I$2="Открытый тариф",
INDEX(GRID!$B$34:$BI$44,MATCH(C$7,GRID!$A$34:$A$44,0),MATCH(1,($U$2=GRID!$B$31:$BI$31)*(КАЛЕНДАРЬ!$BR21=GRID!$B$33:$BI$33), 0)),
ROUNDUP(INDEX(GRID!$B$34:$BI$44,MATCH(C$7,GRID!$A$34:$A$44,0),MATCH(1,($U$2=GRID!$B$31:$BI$31)*(КАЛЕНДАРЬ!$BR21=GRID!$B$33:$BI$33),0))*(1-GRID!$B$69),0))</f>
        <v>14700</v>
      </c>
      <c r="D693" s="47" cm="1">
        <f t="array" ref="D693">IF($I$2="Открытый тариф",
INDEX(GRID!$B$47:$BI$57,MATCH(C$7,GRID!$A$47:$A$57,0),MATCH(1,($U$2=GRID!$B$31:$BI$31)*(КАЛЕНДАРЬ!$BR21=GRID!$B$33:$BI$33), 0)),
ROUNDUP(INDEX(GRID!$B$47:$BI$57,MATCH(C$7,GRID!$A$47:$A$57,0),MATCH(1,($U$2=GRID!$B$31:$BI$31)*(КАЛЕНДАРЬ!$BR21=GRID!$B$33:$BI$33),0))*(1-GRID!$B$69),0))</f>
        <v>14700</v>
      </c>
      <c r="E693" s="47" cm="1">
        <f t="array" ref="E693">IF($I$2="Открытый тариф",
INDEX(GRID!$B$34:$BI$44,MATCH(E$7,GRID!$A$34:$A$44,0),MATCH(1,($U$2=GRID!$B$31:$BI$31)*(КАЛЕНДАРЬ!$BR21=GRID!$B$33:$BI$33), 0)),
ROUNDUP(INDEX(GRID!$B$34:$BI$44,MATCH(E$7,GRID!$A$34:$A$44,0),MATCH(1,($U$2=GRID!$B$31:$BI$31)*(КАЛЕНДАРЬ!$BR21=GRID!$B$33:$BI$33),0))*(1-GRID!$B$69),0))</f>
        <v>16300</v>
      </c>
      <c r="F693" s="47" cm="1">
        <f t="array" ref="F693">IF($I$2="Открытый тариф",
INDEX(GRID!$B$47:$BI$57,MATCH(E$7,GRID!$A$47:$A$57,0),MATCH(1,($U$2=GRID!$B$31:$BI$31)*(КАЛЕНДАРЬ!$BR21=GRID!$B$33:$BI$33), 0)),
ROUNDUP(INDEX(GRID!$B$47:$BI$57,MATCH(E$7,GRID!$A$47:$A$57,0),MATCH(1,($U$2=GRID!$B$31:$BI$31)*(КАЛЕНДАРЬ!$BR21=GRID!$B$33:$BI$33),0))*(1-GRID!$B$69),0))</f>
        <v>16300</v>
      </c>
      <c r="G693" s="47" cm="1">
        <f t="array" ref="G693">IF($I$2="Открытый тариф",
INDEX(GRID!$B$34:$BI$44,MATCH(G$7,GRID!$A$34:$A$44,0),MATCH(1,($U$2=GRID!$B$31:$BI$31)*(КАЛЕНДАРЬ!$BR21=GRID!$B$33:$BI$33), 0)),
ROUNDUP(INDEX(GRID!$B$34:$BI$44,MATCH(G$7,GRID!$A$34:$A$44,0),MATCH(1,($U$2=GRID!$B$31:$BI$31)*(КАЛЕНДАРЬ!$BR21=GRID!$B$33:$BI$33),0))*(1-GRID!$B$69),0))</f>
        <v>17200</v>
      </c>
      <c r="H693" s="47" cm="1">
        <f t="array" ref="H693">IF($I$2="Открытый тариф",
INDEX(GRID!$B$47:$BI$57,MATCH(G$7,GRID!$A$47:$A$57,0),MATCH(1,($U$2=GRID!$B$31:$BI$31)*(КАЛЕНДАРЬ!$BR21=GRID!$B$33:$BI$33), 0)),
ROUNDUP(INDEX(GRID!$B$47:$BI$57,MATCH(G$7,GRID!$A$47:$A$57,0),MATCH(1,($U$2=GRID!$B$31:$BI$31)*(КАЛЕНДАРЬ!$BR21=GRID!$B$33:$BI$33),0))*(1-GRID!$B$69),0))</f>
        <v>17200</v>
      </c>
      <c r="I693" s="47" cm="1">
        <f t="array" ref="I693">IF($I$2="Открытый тариф",
INDEX(GRID!$B$34:$BI$44,MATCH(I$7,GRID!$A$34:$A$44,0),MATCH(1,($U$2=GRID!$B$31:$BI$31)*(КАЛЕНДАРЬ!$BR21=GRID!$B$33:$BI$33), 0)),
ROUNDUP(INDEX(GRID!$B$34:$BI$44,MATCH(I$7,GRID!$A$34:$A$44,0),MATCH(1,($U$2=GRID!$B$31:$BI$31)*(КАЛЕНДАРЬ!$BR21=GRID!$B$33:$BI$33),0))*(1-GRID!$B$69),0))</f>
        <v>18800</v>
      </c>
      <c r="J693" s="47" cm="1">
        <f t="array" ref="J693">IF($I$2="Открытый тариф",
INDEX(GRID!$B$47:$BI$57,MATCH(I$7,GRID!$A$47:$A$57,0),MATCH(1,($U$2=GRID!$B$31:$BI$31)*(КАЛЕНДАРЬ!$BR21=GRID!$B$33:$BI$33), 0)),
ROUNDUP(INDEX(GRID!$B$47:$BI$57,MATCH(I$7,GRID!$A$47:$A$57,0),MATCH(1,($U$2=GRID!$B$31:$BI$31)*(КАЛЕНДАРЬ!$BR21=GRID!$B$33:$BI$33),0))*(1-GRID!$B$69),0))</f>
        <v>18800</v>
      </c>
      <c r="K693" s="47" cm="1">
        <f t="array" ref="K693">IF($I$2="Открытый тариф",
INDEX(GRID!$B$34:$BI$44,MATCH(K$7,GRID!$A$34:$A$44,0),MATCH(1,($U$2=GRID!$B$31:$BI$31)*(КАЛЕНДАРЬ!$BR21=GRID!$B$33:$BI$33), 0)),
ROUNDUP(INDEX(GRID!$B$34:$BI$44,MATCH(K$7,GRID!$A$34:$A$44,0),MATCH(1,($U$2=GRID!$B$31:$BI$31)*(КАЛЕНДАРЬ!$BR21=GRID!$B$33:$BI$33),0))*(1-GRID!$B$69),0))</f>
        <v>19700</v>
      </c>
      <c r="L693" s="47" cm="1">
        <f t="array" ref="L693">IF($I$2="Открытый тариф",
INDEX(GRID!$B$47:$BI$57,MATCH(K$7,GRID!$A$47:$A$57,0),MATCH(1,($U$2=GRID!$B$31:$BI$31)*(КАЛЕНДАРЬ!$BR21=GRID!$B$33:$BI$33), 0)),
ROUNDUP(INDEX(GRID!$B$47:$BI$57,MATCH(K$7,GRID!$A$47:$A$57,0),MATCH(1,($U$2=GRID!$B$31:$BI$31)*(КАЛЕНДАРЬ!$BR21=GRID!$B$33:$BI$33),0))*(1-GRID!$B$69),0))</f>
        <v>19700</v>
      </c>
      <c r="M693" s="47" cm="1">
        <f t="array" ref="M693">IF($I$2="Открытый тариф",
INDEX(GRID!$B$34:$BI$44,MATCH(M$7,GRID!$A$34:$A$44,0),MATCH(1,($U$2=GRID!$B$31:$BI$31)*(КАЛЕНДАРЬ!$BR21=GRID!$B$33:$BI$33), 0)),
ROUNDUP(INDEX(GRID!$B$34:$BI$44,MATCH(M$7,GRID!$A$34:$A$44,0),MATCH(1,($U$2=GRID!$B$31:$BI$31)*(КАЛЕНДАРЬ!$BR21=GRID!$B$33:$BI$33),0))*(1-GRID!$B$69),0))</f>
        <v>21300</v>
      </c>
      <c r="N693" s="47" cm="1">
        <f t="array" ref="N693">IF($I$2="Открытый тариф",
INDEX(GRID!$B$47:$BI$57,MATCH(M$7,GRID!$A$47:$A$57,0),MATCH(1,($U$2=GRID!$B$31:$BI$31)*(КАЛЕНДАРЬ!$BR21=GRID!$B$33:$BI$33), 0)),
ROUNDUP(INDEX(GRID!$B$47:$BI$57,MATCH(M$7,GRID!$A$47:$A$57,0),MATCH(1,($U$2=GRID!$B$31:$BI$31)*(КАЛЕНДАРЬ!$BR21=GRID!$B$33:$BI$33),0))*(1-GRID!$B$69),0))</f>
        <v>21300</v>
      </c>
      <c r="O693" s="49" t="s">
        <v>101</v>
      </c>
      <c r="P693" s="49" t="s">
        <v>101</v>
      </c>
      <c r="Q693" s="49" t="s">
        <v>101</v>
      </c>
      <c r="R693" s="49" t="s">
        <v>101</v>
      </c>
      <c r="S693" s="49" t="s">
        <v>101</v>
      </c>
      <c r="T693" s="49" t="s">
        <v>101</v>
      </c>
      <c r="U693" s="49" t="s">
        <v>101</v>
      </c>
      <c r="V693" s="49" t="s">
        <v>101</v>
      </c>
      <c r="W693" s="49" t="s">
        <v>101</v>
      </c>
      <c r="X693" s="49" t="s">
        <v>101</v>
      </c>
      <c r="Y693" s="199"/>
    </row>
    <row r="694" spans="1:25" x14ac:dyDescent="0.2">
      <c r="A694" s="117" t="s">
        <v>46</v>
      </c>
      <c r="B694" s="117">
        <v>19</v>
      </c>
      <c r="C694" s="47" cm="1">
        <f t="array" ref="C694">IF($I$2="Открытый тариф",
INDEX(GRID!$B$34:$BI$44,MATCH(C$7,GRID!$A$34:$A$44,0),MATCH(1,($U$2=GRID!$B$31:$BI$31)*(КАЛЕНДАРЬ!$BR22=GRID!$B$33:$BI$33), 0)),
ROUNDUP(INDEX(GRID!$B$34:$BI$44,MATCH(C$7,GRID!$A$34:$A$44,0),MATCH(1,($U$2=GRID!$B$31:$BI$31)*(КАЛЕНДАРЬ!$BR22=GRID!$B$33:$BI$33),0))*(1-GRID!$B$69),0))</f>
        <v>14700</v>
      </c>
      <c r="D694" s="47" cm="1">
        <f t="array" ref="D694">IF($I$2="Открытый тариф",
INDEX(GRID!$B$47:$BI$57,MATCH(C$7,GRID!$A$47:$A$57,0),MATCH(1,($U$2=GRID!$B$31:$BI$31)*(КАЛЕНДАРЬ!$BR22=GRID!$B$33:$BI$33), 0)),
ROUNDUP(INDEX(GRID!$B$47:$BI$57,MATCH(C$7,GRID!$A$47:$A$57,0),MATCH(1,($U$2=GRID!$B$31:$BI$31)*(КАЛЕНДАРЬ!$BR22=GRID!$B$33:$BI$33),0))*(1-GRID!$B$69),0))</f>
        <v>14700</v>
      </c>
      <c r="E694" s="47" cm="1">
        <f t="array" ref="E694">IF($I$2="Открытый тариф",
INDEX(GRID!$B$34:$BI$44,MATCH(E$7,GRID!$A$34:$A$44,0),MATCH(1,($U$2=GRID!$B$31:$BI$31)*(КАЛЕНДАРЬ!$BR22=GRID!$B$33:$BI$33), 0)),
ROUNDUP(INDEX(GRID!$B$34:$BI$44,MATCH(E$7,GRID!$A$34:$A$44,0),MATCH(1,($U$2=GRID!$B$31:$BI$31)*(КАЛЕНДАРЬ!$BR22=GRID!$B$33:$BI$33),0))*(1-GRID!$B$69),0))</f>
        <v>16300</v>
      </c>
      <c r="F694" s="47" cm="1">
        <f t="array" ref="F694">IF($I$2="Открытый тариф",
INDEX(GRID!$B$47:$BI$57,MATCH(E$7,GRID!$A$47:$A$57,0),MATCH(1,($U$2=GRID!$B$31:$BI$31)*(КАЛЕНДАРЬ!$BR22=GRID!$B$33:$BI$33), 0)),
ROUNDUP(INDEX(GRID!$B$47:$BI$57,MATCH(E$7,GRID!$A$47:$A$57,0),MATCH(1,($U$2=GRID!$B$31:$BI$31)*(КАЛЕНДАРЬ!$BR22=GRID!$B$33:$BI$33),0))*(1-GRID!$B$69),0))</f>
        <v>16300</v>
      </c>
      <c r="G694" s="47" cm="1">
        <f t="array" ref="G694">IF($I$2="Открытый тариф",
INDEX(GRID!$B$34:$BI$44,MATCH(G$7,GRID!$A$34:$A$44,0),MATCH(1,($U$2=GRID!$B$31:$BI$31)*(КАЛЕНДАРЬ!$BR22=GRID!$B$33:$BI$33), 0)),
ROUNDUP(INDEX(GRID!$B$34:$BI$44,MATCH(G$7,GRID!$A$34:$A$44,0),MATCH(1,($U$2=GRID!$B$31:$BI$31)*(КАЛЕНДАРЬ!$BR22=GRID!$B$33:$BI$33),0))*(1-GRID!$B$69),0))</f>
        <v>17200</v>
      </c>
      <c r="H694" s="47" cm="1">
        <f t="array" ref="H694">IF($I$2="Открытый тариф",
INDEX(GRID!$B$47:$BI$57,MATCH(G$7,GRID!$A$47:$A$57,0),MATCH(1,($U$2=GRID!$B$31:$BI$31)*(КАЛЕНДАРЬ!$BR22=GRID!$B$33:$BI$33), 0)),
ROUNDUP(INDEX(GRID!$B$47:$BI$57,MATCH(G$7,GRID!$A$47:$A$57,0),MATCH(1,($U$2=GRID!$B$31:$BI$31)*(КАЛЕНДАРЬ!$BR22=GRID!$B$33:$BI$33),0))*(1-GRID!$B$69),0))</f>
        <v>17200</v>
      </c>
      <c r="I694" s="47" cm="1">
        <f t="array" ref="I694">IF($I$2="Открытый тариф",
INDEX(GRID!$B$34:$BI$44,MATCH(I$7,GRID!$A$34:$A$44,0),MATCH(1,($U$2=GRID!$B$31:$BI$31)*(КАЛЕНДАРЬ!$BR22=GRID!$B$33:$BI$33), 0)),
ROUNDUP(INDEX(GRID!$B$34:$BI$44,MATCH(I$7,GRID!$A$34:$A$44,0),MATCH(1,($U$2=GRID!$B$31:$BI$31)*(КАЛЕНДАРЬ!$BR22=GRID!$B$33:$BI$33),0))*(1-GRID!$B$69),0))</f>
        <v>18800</v>
      </c>
      <c r="J694" s="47" cm="1">
        <f t="array" ref="J694">IF($I$2="Открытый тариф",
INDEX(GRID!$B$47:$BI$57,MATCH(I$7,GRID!$A$47:$A$57,0),MATCH(1,($U$2=GRID!$B$31:$BI$31)*(КАЛЕНДАРЬ!$BR22=GRID!$B$33:$BI$33), 0)),
ROUNDUP(INDEX(GRID!$B$47:$BI$57,MATCH(I$7,GRID!$A$47:$A$57,0),MATCH(1,($U$2=GRID!$B$31:$BI$31)*(КАЛЕНДАРЬ!$BR22=GRID!$B$33:$BI$33),0))*(1-GRID!$B$69),0))</f>
        <v>18800</v>
      </c>
      <c r="K694" s="47" cm="1">
        <f t="array" ref="K694">IF($I$2="Открытый тариф",
INDEX(GRID!$B$34:$BI$44,MATCH(K$7,GRID!$A$34:$A$44,0),MATCH(1,($U$2=GRID!$B$31:$BI$31)*(КАЛЕНДАРЬ!$BR22=GRID!$B$33:$BI$33), 0)),
ROUNDUP(INDEX(GRID!$B$34:$BI$44,MATCH(K$7,GRID!$A$34:$A$44,0),MATCH(1,($U$2=GRID!$B$31:$BI$31)*(КАЛЕНДАРЬ!$BR22=GRID!$B$33:$BI$33),0))*(1-GRID!$B$69),0))</f>
        <v>19700</v>
      </c>
      <c r="L694" s="47" cm="1">
        <f t="array" ref="L694">IF($I$2="Открытый тариф",
INDEX(GRID!$B$47:$BI$57,MATCH(K$7,GRID!$A$47:$A$57,0),MATCH(1,($U$2=GRID!$B$31:$BI$31)*(КАЛЕНДАРЬ!$BR22=GRID!$B$33:$BI$33), 0)),
ROUNDUP(INDEX(GRID!$B$47:$BI$57,MATCH(K$7,GRID!$A$47:$A$57,0),MATCH(1,($U$2=GRID!$B$31:$BI$31)*(КАЛЕНДАРЬ!$BR22=GRID!$B$33:$BI$33),0))*(1-GRID!$B$69),0))</f>
        <v>19700</v>
      </c>
      <c r="M694" s="47" cm="1">
        <f t="array" ref="M694">IF($I$2="Открытый тариф",
INDEX(GRID!$B$34:$BI$44,MATCH(M$7,GRID!$A$34:$A$44,0),MATCH(1,($U$2=GRID!$B$31:$BI$31)*(КАЛЕНДАРЬ!$BR22=GRID!$B$33:$BI$33), 0)),
ROUNDUP(INDEX(GRID!$B$34:$BI$44,MATCH(M$7,GRID!$A$34:$A$44,0),MATCH(1,($U$2=GRID!$B$31:$BI$31)*(КАЛЕНДАРЬ!$BR22=GRID!$B$33:$BI$33),0))*(1-GRID!$B$69),0))</f>
        <v>21300</v>
      </c>
      <c r="N694" s="47" cm="1">
        <f t="array" ref="N694">IF($I$2="Открытый тариф",
INDEX(GRID!$B$47:$BI$57,MATCH(M$7,GRID!$A$47:$A$57,0),MATCH(1,($U$2=GRID!$B$31:$BI$31)*(КАЛЕНДАРЬ!$BR22=GRID!$B$33:$BI$33), 0)),
ROUNDUP(INDEX(GRID!$B$47:$BI$57,MATCH(M$7,GRID!$A$47:$A$57,0),MATCH(1,($U$2=GRID!$B$31:$BI$31)*(КАЛЕНДАРЬ!$BR22=GRID!$B$33:$BI$33),0))*(1-GRID!$B$69),0))</f>
        <v>21300</v>
      </c>
      <c r="O694" s="49" t="s">
        <v>101</v>
      </c>
      <c r="P694" s="49" t="s">
        <v>101</v>
      </c>
      <c r="Q694" s="49" t="s">
        <v>101</v>
      </c>
      <c r="R694" s="49" t="s">
        <v>101</v>
      </c>
      <c r="S694" s="49" t="s">
        <v>101</v>
      </c>
      <c r="T694" s="49" t="s">
        <v>101</v>
      </c>
      <c r="U694" s="49" t="s">
        <v>101</v>
      </c>
      <c r="V694" s="49" t="s">
        <v>101</v>
      </c>
      <c r="W694" s="49" t="s">
        <v>101</v>
      </c>
      <c r="X694" s="49" t="s">
        <v>101</v>
      </c>
      <c r="Y694" s="199"/>
    </row>
    <row r="695" spans="1:25" x14ac:dyDescent="0.2">
      <c r="A695" s="117" t="s">
        <v>47</v>
      </c>
      <c r="B695" s="117">
        <v>20</v>
      </c>
      <c r="C695" s="47" cm="1">
        <f t="array" ref="C695">IF($I$2="Открытый тариф",
INDEX(GRID!$B$34:$BI$44,MATCH(C$7,GRID!$A$34:$A$44,0),MATCH(1,($U$2=GRID!$B$31:$BI$31)*(КАЛЕНДАРЬ!$BR23=GRID!$B$33:$BI$33), 0)),
ROUNDUP(INDEX(GRID!$B$34:$BI$44,MATCH(C$7,GRID!$A$34:$A$44,0),MATCH(1,($U$2=GRID!$B$31:$BI$31)*(КАЛЕНДАРЬ!$BR23=GRID!$B$33:$BI$33),0))*(1-GRID!$B$69),0))</f>
        <v>15300</v>
      </c>
      <c r="D695" s="47" cm="1">
        <f t="array" ref="D695">IF($I$2="Открытый тариф",
INDEX(GRID!$B$47:$BI$57,MATCH(C$7,GRID!$A$47:$A$57,0),MATCH(1,($U$2=GRID!$B$31:$BI$31)*(КАЛЕНДАРЬ!$BR23=GRID!$B$33:$BI$33), 0)),
ROUNDUP(INDEX(GRID!$B$47:$BI$57,MATCH(C$7,GRID!$A$47:$A$57,0),MATCH(1,($U$2=GRID!$B$31:$BI$31)*(КАЛЕНДАРЬ!$BR23=GRID!$B$33:$BI$33),0))*(1-GRID!$B$69),0))</f>
        <v>15300</v>
      </c>
      <c r="E695" s="47" cm="1">
        <f t="array" ref="E695">IF($I$2="Открытый тариф",
INDEX(GRID!$B$34:$BI$44,MATCH(E$7,GRID!$A$34:$A$44,0),MATCH(1,($U$2=GRID!$B$31:$BI$31)*(КАЛЕНДАРЬ!$BR23=GRID!$B$33:$BI$33), 0)),
ROUNDUP(INDEX(GRID!$B$34:$BI$44,MATCH(E$7,GRID!$A$34:$A$44,0),MATCH(1,($U$2=GRID!$B$31:$BI$31)*(КАЛЕНДАРЬ!$BR23=GRID!$B$33:$BI$33),0))*(1-GRID!$B$69),0))</f>
        <v>16900</v>
      </c>
      <c r="F695" s="47" cm="1">
        <f t="array" ref="F695">IF($I$2="Открытый тариф",
INDEX(GRID!$B$47:$BI$57,MATCH(E$7,GRID!$A$47:$A$57,0),MATCH(1,($U$2=GRID!$B$31:$BI$31)*(КАЛЕНДАРЬ!$BR23=GRID!$B$33:$BI$33), 0)),
ROUNDUP(INDEX(GRID!$B$47:$BI$57,MATCH(E$7,GRID!$A$47:$A$57,0),MATCH(1,($U$2=GRID!$B$31:$BI$31)*(КАЛЕНДАРЬ!$BR23=GRID!$B$33:$BI$33),0))*(1-GRID!$B$69),0))</f>
        <v>16900</v>
      </c>
      <c r="G695" s="47" cm="1">
        <f t="array" ref="G695">IF($I$2="Открытый тариф",
INDEX(GRID!$B$34:$BI$44,MATCH(G$7,GRID!$A$34:$A$44,0),MATCH(1,($U$2=GRID!$B$31:$BI$31)*(КАЛЕНДАРЬ!$BR23=GRID!$B$33:$BI$33), 0)),
ROUNDUP(INDEX(GRID!$B$34:$BI$44,MATCH(G$7,GRID!$A$34:$A$44,0),MATCH(1,($U$2=GRID!$B$31:$BI$31)*(КАЛЕНДАРЬ!$BR23=GRID!$B$33:$BI$33),0))*(1-GRID!$B$69),0))</f>
        <v>17800</v>
      </c>
      <c r="H695" s="47" cm="1">
        <f t="array" ref="H695">IF($I$2="Открытый тариф",
INDEX(GRID!$B$47:$BI$57,MATCH(G$7,GRID!$A$47:$A$57,0),MATCH(1,($U$2=GRID!$B$31:$BI$31)*(КАЛЕНДАРЬ!$BR23=GRID!$B$33:$BI$33), 0)),
ROUNDUP(INDEX(GRID!$B$47:$BI$57,MATCH(G$7,GRID!$A$47:$A$57,0),MATCH(1,($U$2=GRID!$B$31:$BI$31)*(КАЛЕНДАРЬ!$BR23=GRID!$B$33:$BI$33),0))*(1-GRID!$B$69),0))</f>
        <v>17800</v>
      </c>
      <c r="I695" s="47" cm="1">
        <f t="array" ref="I695">IF($I$2="Открытый тариф",
INDEX(GRID!$B$34:$BI$44,MATCH(I$7,GRID!$A$34:$A$44,0),MATCH(1,($U$2=GRID!$B$31:$BI$31)*(КАЛЕНДАРЬ!$BR23=GRID!$B$33:$BI$33), 0)),
ROUNDUP(INDEX(GRID!$B$34:$BI$44,MATCH(I$7,GRID!$A$34:$A$44,0),MATCH(1,($U$2=GRID!$B$31:$BI$31)*(КАЛЕНДАРЬ!$BR23=GRID!$B$33:$BI$33),0))*(1-GRID!$B$69),0))</f>
        <v>19400</v>
      </c>
      <c r="J695" s="47" cm="1">
        <f t="array" ref="J695">IF($I$2="Открытый тариф",
INDEX(GRID!$B$47:$BI$57,MATCH(I$7,GRID!$A$47:$A$57,0),MATCH(1,($U$2=GRID!$B$31:$BI$31)*(КАЛЕНДАРЬ!$BR23=GRID!$B$33:$BI$33), 0)),
ROUNDUP(INDEX(GRID!$B$47:$BI$57,MATCH(I$7,GRID!$A$47:$A$57,0),MATCH(1,($U$2=GRID!$B$31:$BI$31)*(КАЛЕНДАРЬ!$BR23=GRID!$B$33:$BI$33),0))*(1-GRID!$B$69),0))</f>
        <v>19400</v>
      </c>
      <c r="K695" s="47" cm="1">
        <f t="array" ref="K695">IF($I$2="Открытый тариф",
INDEX(GRID!$B$34:$BI$44,MATCH(K$7,GRID!$A$34:$A$44,0),MATCH(1,($U$2=GRID!$B$31:$BI$31)*(КАЛЕНДАРЬ!$BR23=GRID!$B$33:$BI$33), 0)),
ROUNDUP(INDEX(GRID!$B$34:$BI$44,MATCH(K$7,GRID!$A$34:$A$44,0),MATCH(1,($U$2=GRID!$B$31:$BI$31)*(КАЛЕНДАРЬ!$BR23=GRID!$B$33:$BI$33),0))*(1-GRID!$B$69),0))</f>
        <v>20300</v>
      </c>
      <c r="L695" s="47" cm="1">
        <f t="array" ref="L695">IF($I$2="Открытый тариф",
INDEX(GRID!$B$47:$BI$57,MATCH(K$7,GRID!$A$47:$A$57,0),MATCH(1,($U$2=GRID!$B$31:$BI$31)*(КАЛЕНДАРЬ!$BR23=GRID!$B$33:$BI$33), 0)),
ROUNDUP(INDEX(GRID!$B$47:$BI$57,MATCH(K$7,GRID!$A$47:$A$57,0),MATCH(1,($U$2=GRID!$B$31:$BI$31)*(КАЛЕНДАРЬ!$BR23=GRID!$B$33:$BI$33),0))*(1-GRID!$B$69),0))</f>
        <v>20300</v>
      </c>
      <c r="M695" s="47" cm="1">
        <f t="array" ref="M695">IF($I$2="Открытый тариф",
INDEX(GRID!$B$34:$BI$44,MATCH(M$7,GRID!$A$34:$A$44,0),MATCH(1,($U$2=GRID!$B$31:$BI$31)*(КАЛЕНДАРЬ!$BR23=GRID!$B$33:$BI$33), 0)),
ROUNDUP(INDEX(GRID!$B$34:$BI$44,MATCH(M$7,GRID!$A$34:$A$44,0),MATCH(1,($U$2=GRID!$B$31:$BI$31)*(КАЛЕНДАРЬ!$BR23=GRID!$B$33:$BI$33),0))*(1-GRID!$B$69),0))</f>
        <v>21900</v>
      </c>
      <c r="N695" s="47" cm="1">
        <f t="array" ref="N695">IF($I$2="Открытый тариф",
INDEX(GRID!$B$47:$BI$57,MATCH(M$7,GRID!$A$47:$A$57,0),MATCH(1,($U$2=GRID!$B$31:$BI$31)*(КАЛЕНДАРЬ!$BR23=GRID!$B$33:$BI$33), 0)),
ROUNDUP(INDEX(GRID!$B$47:$BI$57,MATCH(M$7,GRID!$A$47:$A$57,0),MATCH(1,($U$2=GRID!$B$31:$BI$31)*(КАЛЕНДАРЬ!$BR23=GRID!$B$33:$BI$33),0))*(1-GRID!$B$69),0))</f>
        <v>21900</v>
      </c>
      <c r="O695" s="49" t="s">
        <v>101</v>
      </c>
      <c r="P695" s="49" t="s">
        <v>101</v>
      </c>
      <c r="Q695" s="49" t="s">
        <v>101</v>
      </c>
      <c r="R695" s="49" t="s">
        <v>101</v>
      </c>
      <c r="S695" s="49" t="s">
        <v>101</v>
      </c>
      <c r="T695" s="49" t="s">
        <v>101</v>
      </c>
      <c r="U695" s="49" t="s">
        <v>101</v>
      </c>
      <c r="V695" s="49" t="s">
        <v>101</v>
      </c>
      <c r="W695" s="49" t="s">
        <v>101</v>
      </c>
      <c r="X695" s="49" t="s">
        <v>101</v>
      </c>
      <c r="Y695" s="199"/>
    </row>
    <row r="696" spans="1:25" x14ac:dyDescent="0.2">
      <c r="A696" s="117" t="s">
        <v>48</v>
      </c>
      <c r="B696" s="117">
        <v>21</v>
      </c>
      <c r="C696" s="47" cm="1">
        <f t="array" ref="C696">IF($I$2="Открытый тариф",
INDEX(GRID!$B$34:$BI$44,MATCH(C$7,GRID!$A$34:$A$44,0),MATCH(1,($U$2=GRID!$B$31:$BI$31)*(КАЛЕНДАРЬ!$BR24=GRID!$B$33:$BI$33), 0)),
ROUNDUP(INDEX(GRID!$B$34:$BI$44,MATCH(C$7,GRID!$A$34:$A$44,0),MATCH(1,($U$2=GRID!$B$31:$BI$31)*(КАЛЕНДАРЬ!$BR24=GRID!$B$33:$BI$33),0))*(1-GRID!$B$69),0))</f>
        <v>15300</v>
      </c>
      <c r="D696" s="47" cm="1">
        <f t="array" ref="D696">IF($I$2="Открытый тариф",
INDEX(GRID!$B$47:$BI$57,MATCH(C$7,GRID!$A$47:$A$57,0),MATCH(1,($U$2=GRID!$B$31:$BI$31)*(КАЛЕНДАРЬ!$BR24=GRID!$B$33:$BI$33), 0)),
ROUNDUP(INDEX(GRID!$B$47:$BI$57,MATCH(C$7,GRID!$A$47:$A$57,0),MATCH(1,($U$2=GRID!$B$31:$BI$31)*(КАЛЕНДАРЬ!$BR24=GRID!$B$33:$BI$33),0))*(1-GRID!$B$69),0))</f>
        <v>15300</v>
      </c>
      <c r="E696" s="47" cm="1">
        <f t="array" ref="E696">IF($I$2="Открытый тариф",
INDEX(GRID!$B$34:$BI$44,MATCH(E$7,GRID!$A$34:$A$44,0),MATCH(1,($U$2=GRID!$B$31:$BI$31)*(КАЛЕНДАРЬ!$BR24=GRID!$B$33:$BI$33), 0)),
ROUNDUP(INDEX(GRID!$B$34:$BI$44,MATCH(E$7,GRID!$A$34:$A$44,0),MATCH(1,($U$2=GRID!$B$31:$BI$31)*(КАЛЕНДАРЬ!$BR24=GRID!$B$33:$BI$33),0))*(1-GRID!$B$69),0))</f>
        <v>16900</v>
      </c>
      <c r="F696" s="47" cm="1">
        <f t="array" ref="F696">IF($I$2="Открытый тариф",
INDEX(GRID!$B$47:$BI$57,MATCH(E$7,GRID!$A$47:$A$57,0),MATCH(1,($U$2=GRID!$B$31:$BI$31)*(КАЛЕНДАРЬ!$BR24=GRID!$B$33:$BI$33), 0)),
ROUNDUP(INDEX(GRID!$B$47:$BI$57,MATCH(E$7,GRID!$A$47:$A$57,0),MATCH(1,($U$2=GRID!$B$31:$BI$31)*(КАЛЕНДАРЬ!$BR24=GRID!$B$33:$BI$33),0))*(1-GRID!$B$69),0))</f>
        <v>16900</v>
      </c>
      <c r="G696" s="47" cm="1">
        <f t="array" ref="G696">IF($I$2="Открытый тариф",
INDEX(GRID!$B$34:$BI$44,MATCH(G$7,GRID!$A$34:$A$44,0),MATCH(1,($U$2=GRID!$B$31:$BI$31)*(КАЛЕНДАРЬ!$BR24=GRID!$B$33:$BI$33), 0)),
ROUNDUP(INDEX(GRID!$B$34:$BI$44,MATCH(G$7,GRID!$A$34:$A$44,0),MATCH(1,($U$2=GRID!$B$31:$BI$31)*(КАЛЕНДАРЬ!$BR24=GRID!$B$33:$BI$33),0))*(1-GRID!$B$69),0))</f>
        <v>17800</v>
      </c>
      <c r="H696" s="47" cm="1">
        <f t="array" ref="H696">IF($I$2="Открытый тариф",
INDEX(GRID!$B$47:$BI$57,MATCH(G$7,GRID!$A$47:$A$57,0),MATCH(1,($U$2=GRID!$B$31:$BI$31)*(КАЛЕНДАРЬ!$BR24=GRID!$B$33:$BI$33), 0)),
ROUNDUP(INDEX(GRID!$B$47:$BI$57,MATCH(G$7,GRID!$A$47:$A$57,0),MATCH(1,($U$2=GRID!$B$31:$BI$31)*(КАЛЕНДАРЬ!$BR24=GRID!$B$33:$BI$33),0))*(1-GRID!$B$69),0))</f>
        <v>17800</v>
      </c>
      <c r="I696" s="47" cm="1">
        <f t="array" ref="I696">IF($I$2="Открытый тариф",
INDEX(GRID!$B$34:$BI$44,MATCH(I$7,GRID!$A$34:$A$44,0),MATCH(1,($U$2=GRID!$B$31:$BI$31)*(КАЛЕНДАРЬ!$BR24=GRID!$B$33:$BI$33), 0)),
ROUNDUP(INDEX(GRID!$B$34:$BI$44,MATCH(I$7,GRID!$A$34:$A$44,0),MATCH(1,($U$2=GRID!$B$31:$BI$31)*(КАЛЕНДАРЬ!$BR24=GRID!$B$33:$BI$33),0))*(1-GRID!$B$69),0))</f>
        <v>19400</v>
      </c>
      <c r="J696" s="47" cm="1">
        <f t="array" ref="J696">IF($I$2="Открытый тариф",
INDEX(GRID!$B$47:$BI$57,MATCH(I$7,GRID!$A$47:$A$57,0),MATCH(1,($U$2=GRID!$B$31:$BI$31)*(КАЛЕНДАРЬ!$BR24=GRID!$B$33:$BI$33), 0)),
ROUNDUP(INDEX(GRID!$B$47:$BI$57,MATCH(I$7,GRID!$A$47:$A$57,0),MATCH(1,($U$2=GRID!$B$31:$BI$31)*(КАЛЕНДАРЬ!$BR24=GRID!$B$33:$BI$33),0))*(1-GRID!$B$69),0))</f>
        <v>19400</v>
      </c>
      <c r="K696" s="47" cm="1">
        <f t="array" ref="K696">IF($I$2="Открытый тариф",
INDEX(GRID!$B$34:$BI$44,MATCH(K$7,GRID!$A$34:$A$44,0),MATCH(1,($U$2=GRID!$B$31:$BI$31)*(КАЛЕНДАРЬ!$BR24=GRID!$B$33:$BI$33), 0)),
ROUNDUP(INDEX(GRID!$B$34:$BI$44,MATCH(K$7,GRID!$A$34:$A$44,0),MATCH(1,($U$2=GRID!$B$31:$BI$31)*(КАЛЕНДАРЬ!$BR24=GRID!$B$33:$BI$33),0))*(1-GRID!$B$69),0))</f>
        <v>20300</v>
      </c>
      <c r="L696" s="47" cm="1">
        <f t="array" ref="L696">IF($I$2="Открытый тариф",
INDEX(GRID!$B$47:$BI$57,MATCH(K$7,GRID!$A$47:$A$57,0),MATCH(1,($U$2=GRID!$B$31:$BI$31)*(КАЛЕНДАРЬ!$BR24=GRID!$B$33:$BI$33), 0)),
ROUNDUP(INDEX(GRID!$B$47:$BI$57,MATCH(K$7,GRID!$A$47:$A$57,0),MATCH(1,($U$2=GRID!$B$31:$BI$31)*(КАЛЕНДАРЬ!$BR24=GRID!$B$33:$BI$33),0))*(1-GRID!$B$69),0))</f>
        <v>20300</v>
      </c>
      <c r="M696" s="47" cm="1">
        <f t="array" ref="M696">IF($I$2="Открытый тариф",
INDEX(GRID!$B$34:$BI$44,MATCH(M$7,GRID!$A$34:$A$44,0),MATCH(1,($U$2=GRID!$B$31:$BI$31)*(КАЛЕНДАРЬ!$BR24=GRID!$B$33:$BI$33), 0)),
ROUNDUP(INDEX(GRID!$B$34:$BI$44,MATCH(M$7,GRID!$A$34:$A$44,0),MATCH(1,($U$2=GRID!$B$31:$BI$31)*(КАЛЕНДАРЬ!$BR24=GRID!$B$33:$BI$33),0))*(1-GRID!$B$69),0))</f>
        <v>21900</v>
      </c>
      <c r="N696" s="47" cm="1">
        <f t="array" ref="N696">IF($I$2="Открытый тариф",
INDEX(GRID!$B$47:$BI$57,MATCH(M$7,GRID!$A$47:$A$57,0),MATCH(1,($U$2=GRID!$B$31:$BI$31)*(КАЛЕНДАРЬ!$BR24=GRID!$B$33:$BI$33), 0)),
ROUNDUP(INDEX(GRID!$B$47:$BI$57,MATCH(M$7,GRID!$A$47:$A$57,0),MATCH(1,($U$2=GRID!$B$31:$BI$31)*(КАЛЕНДАРЬ!$BR24=GRID!$B$33:$BI$33),0))*(1-GRID!$B$69),0))</f>
        <v>21900</v>
      </c>
      <c r="O696" s="49" t="s">
        <v>101</v>
      </c>
      <c r="P696" s="49" t="s">
        <v>101</v>
      </c>
      <c r="Q696" s="49" t="s">
        <v>101</v>
      </c>
      <c r="R696" s="49" t="s">
        <v>101</v>
      </c>
      <c r="S696" s="49" t="s">
        <v>101</v>
      </c>
      <c r="T696" s="49" t="s">
        <v>101</v>
      </c>
      <c r="U696" s="49" t="s">
        <v>101</v>
      </c>
      <c r="V696" s="49" t="s">
        <v>101</v>
      </c>
      <c r="W696" s="49" t="s">
        <v>101</v>
      </c>
      <c r="X696" s="49" t="s">
        <v>101</v>
      </c>
      <c r="Y696" s="199"/>
    </row>
    <row r="697" spans="1:25" x14ac:dyDescent="0.2">
      <c r="A697" s="117" t="s">
        <v>42</v>
      </c>
      <c r="B697" s="117">
        <v>22</v>
      </c>
      <c r="C697" s="47" cm="1">
        <f t="array" ref="C697">IF($I$2="Открытый тариф",
INDEX(GRID!$B$34:$BI$44,MATCH(C$7,GRID!$A$34:$A$44,0),MATCH(1,($U$2=GRID!$B$31:$BI$31)*(КАЛЕНДАРЬ!$BR25=GRID!$B$33:$BI$33), 0)),
ROUNDUP(INDEX(GRID!$B$34:$BI$44,MATCH(C$7,GRID!$A$34:$A$44,0),MATCH(1,($U$2=GRID!$B$31:$BI$31)*(КАЛЕНДАРЬ!$BR25=GRID!$B$33:$BI$33),0))*(1-GRID!$B$69),0))</f>
        <v>14000</v>
      </c>
      <c r="D697" s="47" cm="1">
        <f t="array" ref="D697">IF($I$2="Открытый тариф",
INDEX(GRID!$B$47:$BI$57,MATCH(C$7,GRID!$A$47:$A$57,0),MATCH(1,($U$2=GRID!$B$31:$BI$31)*(КАЛЕНДАРЬ!$BR25=GRID!$B$33:$BI$33), 0)),
ROUNDUP(INDEX(GRID!$B$47:$BI$57,MATCH(C$7,GRID!$A$47:$A$57,0),MATCH(1,($U$2=GRID!$B$31:$BI$31)*(КАЛЕНДАРЬ!$BR25=GRID!$B$33:$BI$33),0))*(1-GRID!$B$69),0))</f>
        <v>14000</v>
      </c>
      <c r="E697" s="47" cm="1">
        <f t="array" ref="E697">IF($I$2="Открытый тариф",
INDEX(GRID!$B$34:$BI$44,MATCH(E$7,GRID!$A$34:$A$44,0),MATCH(1,($U$2=GRID!$B$31:$BI$31)*(КАЛЕНДАРЬ!$BR25=GRID!$B$33:$BI$33), 0)),
ROUNDUP(INDEX(GRID!$B$34:$BI$44,MATCH(E$7,GRID!$A$34:$A$44,0),MATCH(1,($U$2=GRID!$B$31:$BI$31)*(КАЛЕНДАРЬ!$BR25=GRID!$B$33:$BI$33),0))*(1-GRID!$B$69),0))</f>
        <v>15500</v>
      </c>
      <c r="F697" s="47" cm="1">
        <f t="array" ref="F697">IF($I$2="Открытый тариф",
INDEX(GRID!$B$47:$BI$57,MATCH(E$7,GRID!$A$47:$A$57,0),MATCH(1,($U$2=GRID!$B$31:$BI$31)*(КАЛЕНДАРЬ!$BR25=GRID!$B$33:$BI$33), 0)),
ROUNDUP(INDEX(GRID!$B$47:$BI$57,MATCH(E$7,GRID!$A$47:$A$57,0),MATCH(1,($U$2=GRID!$B$31:$BI$31)*(КАЛЕНДАРЬ!$BR25=GRID!$B$33:$BI$33),0))*(1-GRID!$B$69),0))</f>
        <v>15500</v>
      </c>
      <c r="G697" s="47" cm="1">
        <f t="array" ref="G697">IF($I$2="Открытый тариф",
INDEX(GRID!$B$34:$BI$44,MATCH(G$7,GRID!$A$34:$A$44,0),MATCH(1,($U$2=GRID!$B$31:$BI$31)*(КАЛЕНДАРЬ!$BR25=GRID!$B$33:$BI$33), 0)),
ROUNDUP(INDEX(GRID!$B$34:$BI$44,MATCH(G$7,GRID!$A$34:$A$44,0),MATCH(1,($U$2=GRID!$B$31:$BI$31)*(КАЛЕНДАРЬ!$BR25=GRID!$B$33:$BI$33),0))*(1-GRID!$B$69),0))</f>
        <v>16400</v>
      </c>
      <c r="H697" s="47" cm="1">
        <f t="array" ref="H697">IF($I$2="Открытый тариф",
INDEX(GRID!$B$47:$BI$57,MATCH(G$7,GRID!$A$47:$A$57,0),MATCH(1,($U$2=GRID!$B$31:$BI$31)*(КАЛЕНДАРЬ!$BR25=GRID!$B$33:$BI$33), 0)),
ROUNDUP(INDEX(GRID!$B$47:$BI$57,MATCH(G$7,GRID!$A$47:$A$57,0),MATCH(1,($U$2=GRID!$B$31:$BI$31)*(КАЛЕНДАРЬ!$BR25=GRID!$B$33:$BI$33),0))*(1-GRID!$B$69),0))</f>
        <v>16400</v>
      </c>
      <c r="I697" s="47" cm="1">
        <f t="array" ref="I697">IF($I$2="Открытый тариф",
INDEX(GRID!$B$34:$BI$44,MATCH(I$7,GRID!$A$34:$A$44,0),MATCH(1,($U$2=GRID!$B$31:$BI$31)*(КАЛЕНДАРЬ!$BR25=GRID!$B$33:$BI$33), 0)),
ROUNDUP(INDEX(GRID!$B$34:$BI$44,MATCH(I$7,GRID!$A$34:$A$44,0),MATCH(1,($U$2=GRID!$B$31:$BI$31)*(КАЛЕНДАРЬ!$BR25=GRID!$B$33:$BI$33),0))*(1-GRID!$B$69),0))</f>
        <v>17900</v>
      </c>
      <c r="J697" s="47" cm="1">
        <f t="array" ref="J697">IF($I$2="Открытый тариф",
INDEX(GRID!$B$47:$BI$57,MATCH(I$7,GRID!$A$47:$A$57,0),MATCH(1,($U$2=GRID!$B$31:$BI$31)*(КАЛЕНДАРЬ!$BR25=GRID!$B$33:$BI$33), 0)),
ROUNDUP(INDEX(GRID!$B$47:$BI$57,MATCH(I$7,GRID!$A$47:$A$57,0),MATCH(1,($U$2=GRID!$B$31:$BI$31)*(КАЛЕНДАРЬ!$BR25=GRID!$B$33:$BI$33),0))*(1-GRID!$B$69),0))</f>
        <v>17900</v>
      </c>
      <c r="K697" s="47" cm="1">
        <f t="array" ref="K697">IF($I$2="Открытый тариф",
INDEX(GRID!$B$34:$BI$44,MATCH(K$7,GRID!$A$34:$A$44,0),MATCH(1,($U$2=GRID!$B$31:$BI$31)*(КАЛЕНДАРЬ!$BR25=GRID!$B$33:$BI$33), 0)),
ROUNDUP(INDEX(GRID!$B$34:$BI$44,MATCH(K$7,GRID!$A$34:$A$44,0),MATCH(1,($U$2=GRID!$B$31:$BI$31)*(КАЛЕНДАРЬ!$BR25=GRID!$B$33:$BI$33),0))*(1-GRID!$B$69),0))</f>
        <v>18800</v>
      </c>
      <c r="L697" s="47" cm="1">
        <f t="array" ref="L697">IF($I$2="Открытый тариф",
INDEX(GRID!$B$47:$BI$57,MATCH(K$7,GRID!$A$47:$A$57,0),MATCH(1,($U$2=GRID!$B$31:$BI$31)*(КАЛЕНДАРЬ!$BR25=GRID!$B$33:$BI$33), 0)),
ROUNDUP(INDEX(GRID!$B$47:$BI$57,MATCH(K$7,GRID!$A$47:$A$57,0),MATCH(1,($U$2=GRID!$B$31:$BI$31)*(КАЛЕНДАРЬ!$BR25=GRID!$B$33:$BI$33),0))*(1-GRID!$B$69),0))</f>
        <v>18800</v>
      </c>
      <c r="M697" s="47" cm="1">
        <f t="array" ref="M697">IF($I$2="Открытый тариф",
INDEX(GRID!$B$34:$BI$44,MATCH(M$7,GRID!$A$34:$A$44,0),MATCH(1,($U$2=GRID!$B$31:$BI$31)*(КАЛЕНДАРЬ!$BR25=GRID!$B$33:$BI$33), 0)),
ROUNDUP(INDEX(GRID!$B$34:$BI$44,MATCH(M$7,GRID!$A$34:$A$44,0),MATCH(1,($U$2=GRID!$B$31:$BI$31)*(КАЛЕНДАРЬ!$BR25=GRID!$B$33:$BI$33),0))*(1-GRID!$B$69),0))</f>
        <v>20300</v>
      </c>
      <c r="N697" s="47" cm="1">
        <f t="array" ref="N697">IF($I$2="Открытый тариф",
INDEX(GRID!$B$47:$BI$57,MATCH(M$7,GRID!$A$47:$A$57,0),MATCH(1,($U$2=GRID!$B$31:$BI$31)*(КАЛЕНДАРЬ!$BR25=GRID!$B$33:$BI$33), 0)),
ROUNDUP(INDEX(GRID!$B$47:$BI$57,MATCH(M$7,GRID!$A$47:$A$57,0),MATCH(1,($U$2=GRID!$B$31:$BI$31)*(КАЛЕНДАРЬ!$BR25=GRID!$B$33:$BI$33),0))*(1-GRID!$B$69),0))</f>
        <v>20300</v>
      </c>
      <c r="O697" s="49" t="s">
        <v>101</v>
      </c>
      <c r="P697" s="49" t="s">
        <v>101</v>
      </c>
      <c r="Q697" s="49" t="s">
        <v>101</v>
      </c>
      <c r="R697" s="49" t="s">
        <v>101</v>
      </c>
      <c r="S697" s="49" t="s">
        <v>101</v>
      </c>
      <c r="T697" s="49" t="s">
        <v>101</v>
      </c>
      <c r="U697" s="49" t="s">
        <v>101</v>
      </c>
      <c r="V697" s="49" t="s">
        <v>101</v>
      </c>
      <c r="W697" s="49" t="s">
        <v>101</v>
      </c>
      <c r="X697" s="49" t="s">
        <v>101</v>
      </c>
      <c r="Y697" s="199"/>
    </row>
    <row r="698" spans="1:25" x14ac:dyDescent="0.2">
      <c r="A698" s="117" t="s">
        <v>43</v>
      </c>
      <c r="B698" s="117">
        <v>23</v>
      </c>
      <c r="C698" s="47" cm="1">
        <f t="array" ref="C698">IF($I$2="Открытый тариф",
INDEX(GRID!$B$34:$BI$44,MATCH(C$7,GRID!$A$34:$A$44,0),MATCH(1,($U$2=GRID!$B$31:$BI$31)*(КАЛЕНДАРЬ!$BR26=GRID!$B$33:$BI$33), 0)),
ROUNDUP(INDEX(GRID!$B$34:$BI$44,MATCH(C$7,GRID!$A$34:$A$44,0),MATCH(1,($U$2=GRID!$B$31:$BI$31)*(КАЛЕНДАРЬ!$BR26=GRID!$B$33:$BI$33),0))*(1-GRID!$B$69),0))</f>
        <v>14000</v>
      </c>
      <c r="D698" s="47" cm="1">
        <f t="array" ref="D698">IF($I$2="Открытый тариф",
INDEX(GRID!$B$47:$BI$57,MATCH(C$7,GRID!$A$47:$A$57,0),MATCH(1,($U$2=GRID!$B$31:$BI$31)*(КАЛЕНДАРЬ!$BR26=GRID!$B$33:$BI$33), 0)),
ROUNDUP(INDEX(GRID!$B$47:$BI$57,MATCH(C$7,GRID!$A$47:$A$57,0),MATCH(1,($U$2=GRID!$B$31:$BI$31)*(КАЛЕНДАРЬ!$BR26=GRID!$B$33:$BI$33),0))*(1-GRID!$B$69),0))</f>
        <v>14000</v>
      </c>
      <c r="E698" s="47" cm="1">
        <f t="array" ref="E698">IF($I$2="Открытый тариф",
INDEX(GRID!$B$34:$BI$44,MATCH(E$7,GRID!$A$34:$A$44,0),MATCH(1,($U$2=GRID!$B$31:$BI$31)*(КАЛЕНДАРЬ!$BR26=GRID!$B$33:$BI$33), 0)),
ROUNDUP(INDEX(GRID!$B$34:$BI$44,MATCH(E$7,GRID!$A$34:$A$44,0),MATCH(1,($U$2=GRID!$B$31:$BI$31)*(КАЛЕНДАРЬ!$BR26=GRID!$B$33:$BI$33),0))*(1-GRID!$B$69),0))</f>
        <v>15500</v>
      </c>
      <c r="F698" s="47" cm="1">
        <f t="array" ref="F698">IF($I$2="Открытый тариф",
INDEX(GRID!$B$47:$BI$57,MATCH(E$7,GRID!$A$47:$A$57,0),MATCH(1,($U$2=GRID!$B$31:$BI$31)*(КАЛЕНДАРЬ!$BR26=GRID!$B$33:$BI$33), 0)),
ROUNDUP(INDEX(GRID!$B$47:$BI$57,MATCH(E$7,GRID!$A$47:$A$57,0),MATCH(1,($U$2=GRID!$B$31:$BI$31)*(КАЛЕНДАРЬ!$BR26=GRID!$B$33:$BI$33),0))*(1-GRID!$B$69),0))</f>
        <v>15500</v>
      </c>
      <c r="G698" s="47" cm="1">
        <f t="array" ref="G698">IF($I$2="Открытый тариф",
INDEX(GRID!$B$34:$BI$44,MATCH(G$7,GRID!$A$34:$A$44,0),MATCH(1,($U$2=GRID!$B$31:$BI$31)*(КАЛЕНДАРЬ!$BR26=GRID!$B$33:$BI$33), 0)),
ROUNDUP(INDEX(GRID!$B$34:$BI$44,MATCH(G$7,GRID!$A$34:$A$44,0),MATCH(1,($U$2=GRID!$B$31:$BI$31)*(КАЛЕНДАРЬ!$BR26=GRID!$B$33:$BI$33),0))*(1-GRID!$B$69),0))</f>
        <v>16400</v>
      </c>
      <c r="H698" s="47" cm="1">
        <f t="array" ref="H698">IF($I$2="Открытый тариф",
INDEX(GRID!$B$47:$BI$57,MATCH(G$7,GRID!$A$47:$A$57,0),MATCH(1,($U$2=GRID!$B$31:$BI$31)*(КАЛЕНДАРЬ!$BR26=GRID!$B$33:$BI$33), 0)),
ROUNDUP(INDEX(GRID!$B$47:$BI$57,MATCH(G$7,GRID!$A$47:$A$57,0),MATCH(1,($U$2=GRID!$B$31:$BI$31)*(КАЛЕНДАРЬ!$BR26=GRID!$B$33:$BI$33),0))*(1-GRID!$B$69),0))</f>
        <v>16400</v>
      </c>
      <c r="I698" s="47" cm="1">
        <f t="array" ref="I698">IF($I$2="Открытый тариф",
INDEX(GRID!$B$34:$BI$44,MATCH(I$7,GRID!$A$34:$A$44,0),MATCH(1,($U$2=GRID!$B$31:$BI$31)*(КАЛЕНДАРЬ!$BR26=GRID!$B$33:$BI$33), 0)),
ROUNDUP(INDEX(GRID!$B$34:$BI$44,MATCH(I$7,GRID!$A$34:$A$44,0),MATCH(1,($U$2=GRID!$B$31:$BI$31)*(КАЛЕНДАРЬ!$BR26=GRID!$B$33:$BI$33),0))*(1-GRID!$B$69),0))</f>
        <v>17900</v>
      </c>
      <c r="J698" s="47" cm="1">
        <f t="array" ref="J698">IF($I$2="Открытый тариф",
INDEX(GRID!$B$47:$BI$57,MATCH(I$7,GRID!$A$47:$A$57,0),MATCH(1,($U$2=GRID!$B$31:$BI$31)*(КАЛЕНДАРЬ!$BR26=GRID!$B$33:$BI$33), 0)),
ROUNDUP(INDEX(GRID!$B$47:$BI$57,MATCH(I$7,GRID!$A$47:$A$57,0),MATCH(1,($U$2=GRID!$B$31:$BI$31)*(КАЛЕНДАРЬ!$BR26=GRID!$B$33:$BI$33),0))*(1-GRID!$B$69),0))</f>
        <v>17900</v>
      </c>
      <c r="K698" s="47" cm="1">
        <f t="array" ref="K698">IF($I$2="Открытый тариф",
INDEX(GRID!$B$34:$BI$44,MATCH(K$7,GRID!$A$34:$A$44,0),MATCH(1,($U$2=GRID!$B$31:$BI$31)*(КАЛЕНДАРЬ!$BR26=GRID!$B$33:$BI$33), 0)),
ROUNDUP(INDEX(GRID!$B$34:$BI$44,MATCH(K$7,GRID!$A$34:$A$44,0),MATCH(1,($U$2=GRID!$B$31:$BI$31)*(КАЛЕНДАРЬ!$BR26=GRID!$B$33:$BI$33),0))*(1-GRID!$B$69),0))</f>
        <v>18800</v>
      </c>
      <c r="L698" s="47" cm="1">
        <f t="array" ref="L698">IF($I$2="Открытый тариф",
INDEX(GRID!$B$47:$BI$57,MATCH(K$7,GRID!$A$47:$A$57,0),MATCH(1,($U$2=GRID!$B$31:$BI$31)*(КАЛЕНДАРЬ!$BR26=GRID!$B$33:$BI$33), 0)),
ROUNDUP(INDEX(GRID!$B$47:$BI$57,MATCH(K$7,GRID!$A$47:$A$57,0),MATCH(1,($U$2=GRID!$B$31:$BI$31)*(КАЛЕНДАРЬ!$BR26=GRID!$B$33:$BI$33),0))*(1-GRID!$B$69),0))</f>
        <v>18800</v>
      </c>
      <c r="M698" s="47" cm="1">
        <f t="array" ref="M698">IF($I$2="Открытый тариф",
INDEX(GRID!$B$34:$BI$44,MATCH(M$7,GRID!$A$34:$A$44,0),MATCH(1,($U$2=GRID!$B$31:$BI$31)*(КАЛЕНДАРЬ!$BR26=GRID!$B$33:$BI$33), 0)),
ROUNDUP(INDEX(GRID!$B$34:$BI$44,MATCH(M$7,GRID!$A$34:$A$44,0),MATCH(1,($U$2=GRID!$B$31:$BI$31)*(КАЛЕНДАРЬ!$BR26=GRID!$B$33:$BI$33),0))*(1-GRID!$B$69),0))</f>
        <v>20300</v>
      </c>
      <c r="N698" s="47" cm="1">
        <f t="array" ref="N698">IF($I$2="Открытый тариф",
INDEX(GRID!$B$47:$BI$57,MATCH(M$7,GRID!$A$47:$A$57,0),MATCH(1,($U$2=GRID!$B$31:$BI$31)*(КАЛЕНДАРЬ!$BR26=GRID!$B$33:$BI$33), 0)),
ROUNDUP(INDEX(GRID!$B$47:$BI$57,MATCH(M$7,GRID!$A$47:$A$57,0),MATCH(1,($U$2=GRID!$B$31:$BI$31)*(КАЛЕНДАРЬ!$BR26=GRID!$B$33:$BI$33),0))*(1-GRID!$B$69),0))</f>
        <v>20300</v>
      </c>
      <c r="O698" s="49" t="s">
        <v>101</v>
      </c>
      <c r="P698" s="49" t="s">
        <v>101</v>
      </c>
      <c r="Q698" s="49" t="s">
        <v>101</v>
      </c>
      <c r="R698" s="49" t="s">
        <v>101</v>
      </c>
      <c r="S698" s="49" t="s">
        <v>101</v>
      </c>
      <c r="T698" s="49" t="s">
        <v>101</v>
      </c>
      <c r="U698" s="49" t="s">
        <v>101</v>
      </c>
      <c r="V698" s="49" t="s">
        <v>101</v>
      </c>
      <c r="W698" s="49" t="s">
        <v>101</v>
      </c>
      <c r="X698" s="49" t="s">
        <v>101</v>
      </c>
      <c r="Y698" s="199"/>
    </row>
    <row r="699" spans="1:25" x14ac:dyDescent="0.2">
      <c r="A699" s="117" t="s">
        <v>44</v>
      </c>
      <c r="B699" s="117">
        <v>24</v>
      </c>
      <c r="C699" s="47" cm="1">
        <f t="array" ref="C699">IF($I$2="Открытый тариф",
INDEX(GRID!$B$34:$BI$44,MATCH(C$7,GRID!$A$34:$A$44,0),MATCH(1,($U$2=GRID!$B$31:$BI$31)*(КАЛЕНДАРЬ!$BR27=GRID!$B$33:$BI$33), 0)),
ROUNDUP(INDEX(GRID!$B$34:$BI$44,MATCH(C$7,GRID!$A$34:$A$44,0),MATCH(1,($U$2=GRID!$B$31:$BI$31)*(КАЛЕНДАРЬ!$BR27=GRID!$B$33:$BI$33),0))*(1-GRID!$B$69),0))</f>
        <v>14000</v>
      </c>
      <c r="D699" s="47" cm="1">
        <f t="array" ref="D699">IF($I$2="Открытый тариф",
INDEX(GRID!$B$47:$BI$57,MATCH(C$7,GRID!$A$47:$A$57,0),MATCH(1,($U$2=GRID!$B$31:$BI$31)*(КАЛЕНДАРЬ!$BR27=GRID!$B$33:$BI$33), 0)),
ROUNDUP(INDEX(GRID!$B$47:$BI$57,MATCH(C$7,GRID!$A$47:$A$57,0),MATCH(1,($U$2=GRID!$B$31:$BI$31)*(КАЛЕНДАРЬ!$BR27=GRID!$B$33:$BI$33),0))*(1-GRID!$B$69),0))</f>
        <v>14000</v>
      </c>
      <c r="E699" s="47" cm="1">
        <f t="array" ref="E699">IF($I$2="Открытый тариф",
INDEX(GRID!$B$34:$BI$44,MATCH(E$7,GRID!$A$34:$A$44,0),MATCH(1,($U$2=GRID!$B$31:$BI$31)*(КАЛЕНДАРЬ!$BR27=GRID!$B$33:$BI$33), 0)),
ROUNDUP(INDEX(GRID!$B$34:$BI$44,MATCH(E$7,GRID!$A$34:$A$44,0),MATCH(1,($U$2=GRID!$B$31:$BI$31)*(КАЛЕНДАРЬ!$BR27=GRID!$B$33:$BI$33),0))*(1-GRID!$B$69),0))</f>
        <v>15500</v>
      </c>
      <c r="F699" s="47" cm="1">
        <f t="array" ref="F699">IF($I$2="Открытый тариф",
INDEX(GRID!$B$47:$BI$57,MATCH(E$7,GRID!$A$47:$A$57,0),MATCH(1,($U$2=GRID!$B$31:$BI$31)*(КАЛЕНДАРЬ!$BR27=GRID!$B$33:$BI$33), 0)),
ROUNDUP(INDEX(GRID!$B$47:$BI$57,MATCH(E$7,GRID!$A$47:$A$57,0),MATCH(1,($U$2=GRID!$B$31:$BI$31)*(КАЛЕНДАРЬ!$BR27=GRID!$B$33:$BI$33),0))*(1-GRID!$B$69),0))</f>
        <v>15500</v>
      </c>
      <c r="G699" s="47" cm="1">
        <f t="array" ref="G699">IF($I$2="Открытый тариф",
INDEX(GRID!$B$34:$BI$44,MATCH(G$7,GRID!$A$34:$A$44,0),MATCH(1,($U$2=GRID!$B$31:$BI$31)*(КАЛЕНДАРЬ!$BR27=GRID!$B$33:$BI$33), 0)),
ROUNDUP(INDEX(GRID!$B$34:$BI$44,MATCH(G$7,GRID!$A$34:$A$44,0),MATCH(1,($U$2=GRID!$B$31:$BI$31)*(КАЛЕНДАРЬ!$BR27=GRID!$B$33:$BI$33),0))*(1-GRID!$B$69),0))</f>
        <v>16400</v>
      </c>
      <c r="H699" s="47" cm="1">
        <f t="array" ref="H699">IF($I$2="Открытый тариф",
INDEX(GRID!$B$47:$BI$57,MATCH(G$7,GRID!$A$47:$A$57,0),MATCH(1,($U$2=GRID!$B$31:$BI$31)*(КАЛЕНДАРЬ!$BR27=GRID!$B$33:$BI$33), 0)),
ROUNDUP(INDEX(GRID!$B$47:$BI$57,MATCH(G$7,GRID!$A$47:$A$57,0),MATCH(1,($U$2=GRID!$B$31:$BI$31)*(КАЛЕНДАРЬ!$BR27=GRID!$B$33:$BI$33),0))*(1-GRID!$B$69),0))</f>
        <v>16400</v>
      </c>
      <c r="I699" s="47" cm="1">
        <f t="array" ref="I699">IF($I$2="Открытый тариф",
INDEX(GRID!$B$34:$BI$44,MATCH(I$7,GRID!$A$34:$A$44,0),MATCH(1,($U$2=GRID!$B$31:$BI$31)*(КАЛЕНДАРЬ!$BR27=GRID!$B$33:$BI$33), 0)),
ROUNDUP(INDEX(GRID!$B$34:$BI$44,MATCH(I$7,GRID!$A$34:$A$44,0),MATCH(1,($U$2=GRID!$B$31:$BI$31)*(КАЛЕНДАРЬ!$BR27=GRID!$B$33:$BI$33),0))*(1-GRID!$B$69),0))</f>
        <v>17900</v>
      </c>
      <c r="J699" s="47" cm="1">
        <f t="array" ref="J699">IF($I$2="Открытый тариф",
INDEX(GRID!$B$47:$BI$57,MATCH(I$7,GRID!$A$47:$A$57,0),MATCH(1,($U$2=GRID!$B$31:$BI$31)*(КАЛЕНДАРЬ!$BR27=GRID!$B$33:$BI$33), 0)),
ROUNDUP(INDEX(GRID!$B$47:$BI$57,MATCH(I$7,GRID!$A$47:$A$57,0),MATCH(1,($U$2=GRID!$B$31:$BI$31)*(КАЛЕНДАРЬ!$BR27=GRID!$B$33:$BI$33),0))*(1-GRID!$B$69),0))</f>
        <v>17900</v>
      </c>
      <c r="K699" s="47" cm="1">
        <f t="array" ref="K699">IF($I$2="Открытый тариф",
INDEX(GRID!$B$34:$BI$44,MATCH(K$7,GRID!$A$34:$A$44,0),MATCH(1,($U$2=GRID!$B$31:$BI$31)*(КАЛЕНДАРЬ!$BR27=GRID!$B$33:$BI$33), 0)),
ROUNDUP(INDEX(GRID!$B$34:$BI$44,MATCH(K$7,GRID!$A$34:$A$44,0),MATCH(1,($U$2=GRID!$B$31:$BI$31)*(КАЛЕНДАРЬ!$BR27=GRID!$B$33:$BI$33),0))*(1-GRID!$B$69),0))</f>
        <v>18800</v>
      </c>
      <c r="L699" s="47" cm="1">
        <f t="array" ref="L699">IF($I$2="Открытый тариф",
INDEX(GRID!$B$47:$BI$57,MATCH(K$7,GRID!$A$47:$A$57,0),MATCH(1,($U$2=GRID!$B$31:$BI$31)*(КАЛЕНДАРЬ!$BR27=GRID!$B$33:$BI$33), 0)),
ROUNDUP(INDEX(GRID!$B$47:$BI$57,MATCH(K$7,GRID!$A$47:$A$57,0),MATCH(1,($U$2=GRID!$B$31:$BI$31)*(КАЛЕНДАРЬ!$BR27=GRID!$B$33:$BI$33),0))*(1-GRID!$B$69),0))</f>
        <v>18800</v>
      </c>
      <c r="M699" s="47" cm="1">
        <f t="array" ref="M699">IF($I$2="Открытый тариф",
INDEX(GRID!$B$34:$BI$44,MATCH(M$7,GRID!$A$34:$A$44,0),MATCH(1,($U$2=GRID!$B$31:$BI$31)*(КАЛЕНДАРЬ!$BR27=GRID!$B$33:$BI$33), 0)),
ROUNDUP(INDEX(GRID!$B$34:$BI$44,MATCH(M$7,GRID!$A$34:$A$44,0),MATCH(1,($U$2=GRID!$B$31:$BI$31)*(КАЛЕНДАРЬ!$BR27=GRID!$B$33:$BI$33),0))*(1-GRID!$B$69),0))</f>
        <v>20300</v>
      </c>
      <c r="N699" s="47" cm="1">
        <f t="array" ref="N699">IF($I$2="Открытый тариф",
INDEX(GRID!$B$47:$BI$57,MATCH(M$7,GRID!$A$47:$A$57,0),MATCH(1,($U$2=GRID!$B$31:$BI$31)*(КАЛЕНДАРЬ!$BR27=GRID!$B$33:$BI$33), 0)),
ROUNDUP(INDEX(GRID!$B$47:$BI$57,MATCH(M$7,GRID!$A$47:$A$57,0),MATCH(1,($U$2=GRID!$B$31:$BI$31)*(КАЛЕНДАРЬ!$BR27=GRID!$B$33:$BI$33),0))*(1-GRID!$B$69),0))</f>
        <v>20300</v>
      </c>
      <c r="O699" s="49" t="s">
        <v>101</v>
      </c>
      <c r="P699" s="49" t="s">
        <v>101</v>
      </c>
      <c r="Q699" s="49" t="s">
        <v>101</v>
      </c>
      <c r="R699" s="49" t="s">
        <v>101</v>
      </c>
      <c r="S699" s="49" t="s">
        <v>101</v>
      </c>
      <c r="T699" s="49" t="s">
        <v>101</v>
      </c>
      <c r="U699" s="49" t="s">
        <v>101</v>
      </c>
      <c r="V699" s="49" t="s">
        <v>101</v>
      </c>
      <c r="W699" s="49" t="s">
        <v>101</v>
      </c>
      <c r="X699" s="49" t="s">
        <v>101</v>
      </c>
      <c r="Y699" s="199"/>
    </row>
    <row r="700" spans="1:25" x14ac:dyDescent="0.2">
      <c r="A700" s="117" t="s">
        <v>45</v>
      </c>
      <c r="B700" s="117">
        <v>25</v>
      </c>
      <c r="C700" s="47" cm="1">
        <f t="array" ref="C700">IF($I$2="Открытый тариф",
INDEX(GRID!$B$34:$BI$44,MATCH(C$7,GRID!$A$34:$A$44,0),MATCH(1,($U$2=GRID!$B$31:$BI$31)*(КАЛЕНДАРЬ!$BR28=GRID!$B$33:$BI$33), 0)),
ROUNDUP(INDEX(GRID!$B$34:$BI$44,MATCH(C$7,GRID!$A$34:$A$44,0),MATCH(1,($U$2=GRID!$B$31:$BI$31)*(КАЛЕНДАРЬ!$BR28=GRID!$B$33:$BI$33),0))*(1-GRID!$B$69),0))</f>
        <v>14000</v>
      </c>
      <c r="D700" s="47" cm="1">
        <f t="array" ref="D700">IF($I$2="Открытый тариф",
INDEX(GRID!$B$47:$BI$57,MATCH(C$7,GRID!$A$47:$A$57,0),MATCH(1,($U$2=GRID!$B$31:$BI$31)*(КАЛЕНДАРЬ!$BR28=GRID!$B$33:$BI$33), 0)),
ROUNDUP(INDEX(GRID!$B$47:$BI$57,MATCH(C$7,GRID!$A$47:$A$57,0),MATCH(1,($U$2=GRID!$B$31:$BI$31)*(КАЛЕНДАРЬ!$BR28=GRID!$B$33:$BI$33),0))*(1-GRID!$B$69),0))</f>
        <v>14000</v>
      </c>
      <c r="E700" s="47" cm="1">
        <f t="array" ref="E700">IF($I$2="Открытый тариф",
INDEX(GRID!$B$34:$BI$44,MATCH(E$7,GRID!$A$34:$A$44,0),MATCH(1,($U$2=GRID!$B$31:$BI$31)*(КАЛЕНДАРЬ!$BR28=GRID!$B$33:$BI$33), 0)),
ROUNDUP(INDEX(GRID!$B$34:$BI$44,MATCH(E$7,GRID!$A$34:$A$44,0),MATCH(1,($U$2=GRID!$B$31:$BI$31)*(КАЛЕНДАРЬ!$BR28=GRID!$B$33:$BI$33),0))*(1-GRID!$B$69),0))</f>
        <v>15500</v>
      </c>
      <c r="F700" s="47" cm="1">
        <f t="array" ref="F700">IF($I$2="Открытый тариф",
INDEX(GRID!$B$47:$BI$57,MATCH(E$7,GRID!$A$47:$A$57,0),MATCH(1,($U$2=GRID!$B$31:$BI$31)*(КАЛЕНДАРЬ!$BR28=GRID!$B$33:$BI$33), 0)),
ROUNDUP(INDEX(GRID!$B$47:$BI$57,MATCH(E$7,GRID!$A$47:$A$57,0),MATCH(1,($U$2=GRID!$B$31:$BI$31)*(КАЛЕНДАРЬ!$BR28=GRID!$B$33:$BI$33),0))*(1-GRID!$B$69),0))</f>
        <v>15500</v>
      </c>
      <c r="G700" s="47" cm="1">
        <f t="array" ref="G700">IF($I$2="Открытый тариф",
INDEX(GRID!$B$34:$BI$44,MATCH(G$7,GRID!$A$34:$A$44,0),MATCH(1,($U$2=GRID!$B$31:$BI$31)*(КАЛЕНДАРЬ!$BR28=GRID!$B$33:$BI$33), 0)),
ROUNDUP(INDEX(GRID!$B$34:$BI$44,MATCH(G$7,GRID!$A$34:$A$44,0),MATCH(1,($U$2=GRID!$B$31:$BI$31)*(КАЛЕНДАРЬ!$BR28=GRID!$B$33:$BI$33),0))*(1-GRID!$B$69),0))</f>
        <v>16400</v>
      </c>
      <c r="H700" s="47" cm="1">
        <f t="array" ref="H700">IF($I$2="Открытый тариф",
INDEX(GRID!$B$47:$BI$57,MATCH(G$7,GRID!$A$47:$A$57,0),MATCH(1,($U$2=GRID!$B$31:$BI$31)*(КАЛЕНДАРЬ!$BR28=GRID!$B$33:$BI$33), 0)),
ROUNDUP(INDEX(GRID!$B$47:$BI$57,MATCH(G$7,GRID!$A$47:$A$57,0),MATCH(1,($U$2=GRID!$B$31:$BI$31)*(КАЛЕНДАРЬ!$BR28=GRID!$B$33:$BI$33),0))*(1-GRID!$B$69),0))</f>
        <v>16400</v>
      </c>
      <c r="I700" s="47" cm="1">
        <f t="array" ref="I700">IF($I$2="Открытый тариф",
INDEX(GRID!$B$34:$BI$44,MATCH(I$7,GRID!$A$34:$A$44,0),MATCH(1,($U$2=GRID!$B$31:$BI$31)*(КАЛЕНДАРЬ!$BR28=GRID!$B$33:$BI$33), 0)),
ROUNDUP(INDEX(GRID!$B$34:$BI$44,MATCH(I$7,GRID!$A$34:$A$44,0),MATCH(1,($U$2=GRID!$B$31:$BI$31)*(КАЛЕНДАРЬ!$BR28=GRID!$B$33:$BI$33),0))*(1-GRID!$B$69),0))</f>
        <v>17900</v>
      </c>
      <c r="J700" s="47" cm="1">
        <f t="array" ref="J700">IF($I$2="Открытый тариф",
INDEX(GRID!$B$47:$BI$57,MATCH(I$7,GRID!$A$47:$A$57,0),MATCH(1,($U$2=GRID!$B$31:$BI$31)*(КАЛЕНДАРЬ!$BR28=GRID!$B$33:$BI$33), 0)),
ROUNDUP(INDEX(GRID!$B$47:$BI$57,MATCH(I$7,GRID!$A$47:$A$57,0),MATCH(1,($U$2=GRID!$B$31:$BI$31)*(КАЛЕНДАРЬ!$BR28=GRID!$B$33:$BI$33),0))*(1-GRID!$B$69),0))</f>
        <v>17900</v>
      </c>
      <c r="K700" s="47" cm="1">
        <f t="array" ref="K700">IF($I$2="Открытый тариф",
INDEX(GRID!$B$34:$BI$44,MATCH(K$7,GRID!$A$34:$A$44,0),MATCH(1,($U$2=GRID!$B$31:$BI$31)*(КАЛЕНДАРЬ!$BR28=GRID!$B$33:$BI$33), 0)),
ROUNDUP(INDEX(GRID!$B$34:$BI$44,MATCH(K$7,GRID!$A$34:$A$44,0),MATCH(1,($U$2=GRID!$B$31:$BI$31)*(КАЛЕНДАРЬ!$BR28=GRID!$B$33:$BI$33),0))*(1-GRID!$B$69),0))</f>
        <v>18800</v>
      </c>
      <c r="L700" s="47" cm="1">
        <f t="array" ref="L700">IF($I$2="Открытый тариф",
INDEX(GRID!$B$47:$BI$57,MATCH(K$7,GRID!$A$47:$A$57,0),MATCH(1,($U$2=GRID!$B$31:$BI$31)*(КАЛЕНДАРЬ!$BR28=GRID!$B$33:$BI$33), 0)),
ROUNDUP(INDEX(GRID!$B$47:$BI$57,MATCH(K$7,GRID!$A$47:$A$57,0),MATCH(1,($U$2=GRID!$B$31:$BI$31)*(КАЛЕНДАРЬ!$BR28=GRID!$B$33:$BI$33),0))*(1-GRID!$B$69),0))</f>
        <v>18800</v>
      </c>
      <c r="M700" s="47" cm="1">
        <f t="array" ref="M700">IF($I$2="Открытый тариф",
INDEX(GRID!$B$34:$BI$44,MATCH(M$7,GRID!$A$34:$A$44,0),MATCH(1,($U$2=GRID!$B$31:$BI$31)*(КАЛЕНДАРЬ!$BR28=GRID!$B$33:$BI$33), 0)),
ROUNDUP(INDEX(GRID!$B$34:$BI$44,MATCH(M$7,GRID!$A$34:$A$44,0),MATCH(1,($U$2=GRID!$B$31:$BI$31)*(КАЛЕНДАРЬ!$BR28=GRID!$B$33:$BI$33),0))*(1-GRID!$B$69),0))</f>
        <v>20300</v>
      </c>
      <c r="N700" s="47" cm="1">
        <f t="array" ref="N700">IF($I$2="Открытый тариф",
INDEX(GRID!$B$47:$BI$57,MATCH(M$7,GRID!$A$47:$A$57,0),MATCH(1,($U$2=GRID!$B$31:$BI$31)*(КАЛЕНДАРЬ!$BR28=GRID!$B$33:$BI$33), 0)),
ROUNDUP(INDEX(GRID!$B$47:$BI$57,MATCH(M$7,GRID!$A$47:$A$57,0),MATCH(1,($U$2=GRID!$B$31:$BI$31)*(КАЛЕНДАРЬ!$BR28=GRID!$B$33:$BI$33),0))*(1-GRID!$B$69),0))</f>
        <v>20300</v>
      </c>
      <c r="O700" s="49" t="s">
        <v>101</v>
      </c>
      <c r="P700" s="49" t="s">
        <v>101</v>
      </c>
      <c r="Q700" s="49" t="s">
        <v>101</v>
      </c>
      <c r="R700" s="49" t="s">
        <v>101</v>
      </c>
      <c r="S700" s="49" t="s">
        <v>101</v>
      </c>
      <c r="T700" s="49" t="s">
        <v>101</v>
      </c>
      <c r="U700" s="49" t="s">
        <v>101</v>
      </c>
      <c r="V700" s="49" t="s">
        <v>101</v>
      </c>
      <c r="W700" s="49" t="s">
        <v>101</v>
      </c>
      <c r="X700" s="49" t="s">
        <v>101</v>
      </c>
      <c r="Y700" s="199"/>
    </row>
    <row r="701" spans="1:25" x14ac:dyDescent="0.2">
      <c r="A701" s="117" t="s">
        <v>46</v>
      </c>
      <c r="B701" s="117">
        <v>26</v>
      </c>
      <c r="C701" s="47" cm="1">
        <f t="array" ref="C701">IF($I$2="Открытый тариф",
INDEX(GRID!$B$34:$BI$44,MATCH(C$7,GRID!$A$34:$A$44,0),MATCH(1,($U$2=GRID!$B$31:$BI$31)*(КАЛЕНДАРЬ!$BR29=GRID!$B$33:$BI$33), 0)),
ROUNDUP(INDEX(GRID!$B$34:$BI$44,MATCH(C$7,GRID!$A$34:$A$44,0),MATCH(1,($U$2=GRID!$B$31:$BI$31)*(КАЛЕНДАРЬ!$BR29=GRID!$B$33:$BI$33),0))*(1-GRID!$B$69),0))</f>
        <v>14000</v>
      </c>
      <c r="D701" s="47" cm="1">
        <f t="array" ref="D701">IF($I$2="Открытый тариф",
INDEX(GRID!$B$47:$BI$57,MATCH(C$7,GRID!$A$47:$A$57,0),MATCH(1,($U$2=GRID!$B$31:$BI$31)*(КАЛЕНДАРЬ!$BR29=GRID!$B$33:$BI$33), 0)),
ROUNDUP(INDEX(GRID!$B$47:$BI$57,MATCH(C$7,GRID!$A$47:$A$57,0),MATCH(1,($U$2=GRID!$B$31:$BI$31)*(КАЛЕНДАРЬ!$BR29=GRID!$B$33:$BI$33),0))*(1-GRID!$B$69),0))</f>
        <v>14000</v>
      </c>
      <c r="E701" s="47" cm="1">
        <f t="array" ref="E701">IF($I$2="Открытый тариф",
INDEX(GRID!$B$34:$BI$44,MATCH(E$7,GRID!$A$34:$A$44,0),MATCH(1,($U$2=GRID!$B$31:$BI$31)*(КАЛЕНДАРЬ!$BR29=GRID!$B$33:$BI$33), 0)),
ROUNDUP(INDEX(GRID!$B$34:$BI$44,MATCH(E$7,GRID!$A$34:$A$44,0),MATCH(1,($U$2=GRID!$B$31:$BI$31)*(КАЛЕНДАРЬ!$BR29=GRID!$B$33:$BI$33),0))*(1-GRID!$B$69),0))</f>
        <v>15500</v>
      </c>
      <c r="F701" s="47" cm="1">
        <f t="array" ref="F701">IF($I$2="Открытый тариф",
INDEX(GRID!$B$47:$BI$57,MATCH(E$7,GRID!$A$47:$A$57,0),MATCH(1,($U$2=GRID!$B$31:$BI$31)*(КАЛЕНДАРЬ!$BR29=GRID!$B$33:$BI$33), 0)),
ROUNDUP(INDEX(GRID!$B$47:$BI$57,MATCH(E$7,GRID!$A$47:$A$57,0),MATCH(1,($U$2=GRID!$B$31:$BI$31)*(КАЛЕНДАРЬ!$BR29=GRID!$B$33:$BI$33),0))*(1-GRID!$B$69),0))</f>
        <v>15500</v>
      </c>
      <c r="G701" s="47" cm="1">
        <f t="array" ref="G701">IF($I$2="Открытый тариф",
INDEX(GRID!$B$34:$BI$44,MATCH(G$7,GRID!$A$34:$A$44,0),MATCH(1,($U$2=GRID!$B$31:$BI$31)*(КАЛЕНДАРЬ!$BR29=GRID!$B$33:$BI$33), 0)),
ROUNDUP(INDEX(GRID!$B$34:$BI$44,MATCH(G$7,GRID!$A$34:$A$44,0),MATCH(1,($U$2=GRID!$B$31:$BI$31)*(КАЛЕНДАРЬ!$BR29=GRID!$B$33:$BI$33),0))*(1-GRID!$B$69),0))</f>
        <v>16400</v>
      </c>
      <c r="H701" s="47" cm="1">
        <f t="array" ref="H701">IF($I$2="Открытый тариф",
INDEX(GRID!$B$47:$BI$57,MATCH(G$7,GRID!$A$47:$A$57,0),MATCH(1,($U$2=GRID!$B$31:$BI$31)*(КАЛЕНДАРЬ!$BR29=GRID!$B$33:$BI$33), 0)),
ROUNDUP(INDEX(GRID!$B$47:$BI$57,MATCH(G$7,GRID!$A$47:$A$57,0),MATCH(1,($U$2=GRID!$B$31:$BI$31)*(КАЛЕНДАРЬ!$BR29=GRID!$B$33:$BI$33),0))*(1-GRID!$B$69),0))</f>
        <v>16400</v>
      </c>
      <c r="I701" s="47" cm="1">
        <f t="array" ref="I701">IF($I$2="Открытый тариф",
INDEX(GRID!$B$34:$BI$44,MATCH(I$7,GRID!$A$34:$A$44,0),MATCH(1,($U$2=GRID!$B$31:$BI$31)*(КАЛЕНДАРЬ!$BR29=GRID!$B$33:$BI$33), 0)),
ROUNDUP(INDEX(GRID!$B$34:$BI$44,MATCH(I$7,GRID!$A$34:$A$44,0),MATCH(1,($U$2=GRID!$B$31:$BI$31)*(КАЛЕНДАРЬ!$BR29=GRID!$B$33:$BI$33),0))*(1-GRID!$B$69),0))</f>
        <v>17900</v>
      </c>
      <c r="J701" s="47" cm="1">
        <f t="array" ref="J701">IF($I$2="Открытый тариф",
INDEX(GRID!$B$47:$BI$57,MATCH(I$7,GRID!$A$47:$A$57,0),MATCH(1,($U$2=GRID!$B$31:$BI$31)*(КАЛЕНДАРЬ!$BR29=GRID!$B$33:$BI$33), 0)),
ROUNDUP(INDEX(GRID!$B$47:$BI$57,MATCH(I$7,GRID!$A$47:$A$57,0),MATCH(1,($U$2=GRID!$B$31:$BI$31)*(КАЛЕНДАРЬ!$BR29=GRID!$B$33:$BI$33),0))*(1-GRID!$B$69),0))</f>
        <v>17900</v>
      </c>
      <c r="K701" s="47" cm="1">
        <f t="array" ref="K701">IF($I$2="Открытый тариф",
INDEX(GRID!$B$34:$BI$44,MATCH(K$7,GRID!$A$34:$A$44,0),MATCH(1,($U$2=GRID!$B$31:$BI$31)*(КАЛЕНДАРЬ!$BR29=GRID!$B$33:$BI$33), 0)),
ROUNDUP(INDEX(GRID!$B$34:$BI$44,MATCH(K$7,GRID!$A$34:$A$44,0),MATCH(1,($U$2=GRID!$B$31:$BI$31)*(КАЛЕНДАРЬ!$BR29=GRID!$B$33:$BI$33),0))*(1-GRID!$B$69),0))</f>
        <v>18800</v>
      </c>
      <c r="L701" s="47" cm="1">
        <f t="array" ref="L701">IF($I$2="Открытый тариф",
INDEX(GRID!$B$47:$BI$57,MATCH(K$7,GRID!$A$47:$A$57,0),MATCH(1,($U$2=GRID!$B$31:$BI$31)*(КАЛЕНДАРЬ!$BR29=GRID!$B$33:$BI$33), 0)),
ROUNDUP(INDEX(GRID!$B$47:$BI$57,MATCH(K$7,GRID!$A$47:$A$57,0),MATCH(1,($U$2=GRID!$B$31:$BI$31)*(КАЛЕНДАРЬ!$BR29=GRID!$B$33:$BI$33),0))*(1-GRID!$B$69),0))</f>
        <v>18800</v>
      </c>
      <c r="M701" s="47" cm="1">
        <f t="array" ref="M701">IF($I$2="Открытый тариф",
INDEX(GRID!$B$34:$BI$44,MATCH(M$7,GRID!$A$34:$A$44,0),MATCH(1,($U$2=GRID!$B$31:$BI$31)*(КАЛЕНДАРЬ!$BR29=GRID!$B$33:$BI$33), 0)),
ROUNDUP(INDEX(GRID!$B$34:$BI$44,MATCH(M$7,GRID!$A$34:$A$44,0),MATCH(1,($U$2=GRID!$B$31:$BI$31)*(КАЛЕНДАРЬ!$BR29=GRID!$B$33:$BI$33),0))*(1-GRID!$B$69),0))</f>
        <v>20300</v>
      </c>
      <c r="N701" s="47" cm="1">
        <f t="array" ref="N701">IF($I$2="Открытый тариф",
INDEX(GRID!$B$47:$BI$57,MATCH(M$7,GRID!$A$47:$A$57,0),MATCH(1,($U$2=GRID!$B$31:$BI$31)*(КАЛЕНДАРЬ!$BR29=GRID!$B$33:$BI$33), 0)),
ROUNDUP(INDEX(GRID!$B$47:$BI$57,MATCH(M$7,GRID!$A$47:$A$57,0),MATCH(1,($U$2=GRID!$B$31:$BI$31)*(КАЛЕНДАРЬ!$BR29=GRID!$B$33:$BI$33),0))*(1-GRID!$B$69),0))</f>
        <v>20300</v>
      </c>
      <c r="O701" s="49" t="s">
        <v>101</v>
      </c>
      <c r="P701" s="49" t="s">
        <v>101</v>
      </c>
      <c r="Q701" s="49" t="s">
        <v>101</v>
      </c>
      <c r="R701" s="49" t="s">
        <v>101</v>
      </c>
      <c r="S701" s="49" t="s">
        <v>101</v>
      </c>
      <c r="T701" s="49" t="s">
        <v>101</v>
      </c>
      <c r="U701" s="49" t="s">
        <v>101</v>
      </c>
      <c r="V701" s="49" t="s">
        <v>101</v>
      </c>
      <c r="W701" s="49" t="s">
        <v>101</v>
      </c>
      <c r="X701" s="49" t="s">
        <v>101</v>
      </c>
      <c r="Y701" s="199"/>
    </row>
    <row r="702" spans="1:25" x14ac:dyDescent="0.2">
      <c r="A702" s="117" t="s">
        <v>47</v>
      </c>
      <c r="B702" s="117">
        <v>27</v>
      </c>
      <c r="C702" s="47" cm="1">
        <f t="array" ref="C702">IF($I$2="Открытый тариф",
INDEX(GRID!$B$34:$BI$44,MATCH(C$7,GRID!$A$34:$A$44,0),MATCH(1,($U$2=GRID!$B$31:$BI$31)*(КАЛЕНДАРЬ!$BR30=GRID!$B$33:$BI$33), 0)),
ROUNDUP(INDEX(GRID!$B$34:$BI$44,MATCH(C$7,GRID!$A$34:$A$44,0),MATCH(1,($U$2=GRID!$B$31:$BI$31)*(КАЛЕНДАРЬ!$BR30=GRID!$B$33:$BI$33),0))*(1-GRID!$B$69),0))</f>
        <v>14400</v>
      </c>
      <c r="D702" s="47" cm="1">
        <f t="array" ref="D702">IF($I$2="Открытый тариф",
INDEX(GRID!$B$47:$BI$57,MATCH(C$7,GRID!$A$47:$A$57,0),MATCH(1,($U$2=GRID!$B$31:$BI$31)*(КАЛЕНДАРЬ!$BR30=GRID!$B$33:$BI$33), 0)),
ROUNDUP(INDEX(GRID!$B$47:$BI$57,MATCH(C$7,GRID!$A$47:$A$57,0),MATCH(1,($U$2=GRID!$B$31:$BI$31)*(КАЛЕНДАРЬ!$BR30=GRID!$B$33:$BI$33),0))*(1-GRID!$B$69),0))</f>
        <v>14400</v>
      </c>
      <c r="E702" s="47" cm="1">
        <f t="array" ref="E702">IF($I$2="Открытый тариф",
INDEX(GRID!$B$34:$BI$44,MATCH(E$7,GRID!$A$34:$A$44,0),MATCH(1,($U$2=GRID!$B$31:$BI$31)*(КАЛЕНДАРЬ!$BR30=GRID!$B$33:$BI$33), 0)),
ROUNDUP(INDEX(GRID!$B$34:$BI$44,MATCH(E$7,GRID!$A$34:$A$44,0),MATCH(1,($U$2=GRID!$B$31:$BI$31)*(КАЛЕНДАРЬ!$BR30=GRID!$B$33:$BI$33),0))*(1-GRID!$B$69),0))</f>
        <v>16000</v>
      </c>
      <c r="F702" s="47" cm="1">
        <f t="array" ref="F702">IF($I$2="Открытый тариф",
INDEX(GRID!$B$47:$BI$57,MATCH(E$7,GRID!$A$47:$A$57,0),MATCH(1,($U$2=GRID!$B$31:$BI$31)*(КАЛЕНДАРЬ!$BR30=GRID!$B$33:$BI$33), 0)),
ROUNDUP(INDEX(GRID!$B$47:$BI$57,MATCH(E$7,GRID!$A$47:$A$57,0),MATCH(1,($U$2=GRID!$B$31:$BI$31)*(КАЛЕНДАРЬ!$BR30=GRID!$B$33:$BI$33),0))*(1-GRID!$B$69),0))</f>
        <v>16000</v>
      </c>
      <c r="G702" s="47" cm="1">
        <f t="array" ref="G702">IF($I$2="Открытый тариф",
INDEX(GRID!$B$34:$BI$44,MATCH(G$7,GRID!$A$34:$A$44,0),MATCH(1,($U$2=GRID!$B$31:$BI$31)*(КАЛЕНДАРЬ!$BR30=GRID!$B$33:$BI$33), 0)),
ROUNDUP(INDEX(GRID!$B$34:$BI$44,MATCH(G$7,GRID!$A$34:$A$44,0),MATCH(1,($U$2=GRID!$B$31:$BI$31)*(КАЛЕНДАРЬ!$BR30=GRID!$B$33:$BI$33),0))*(1-GRID!$B$69),0))</f>
        <v>16900</v>
      </c>
      <c r="H702" s="47" cm="1">
        <f t="array" ref="H702">IF($I$2="Открытый тариф",
INDEX(GRID!$B$47:$BI$57,MATCH(G$7,GRID!$A$47:$A$57,0),MATCH(1,($U$2=GRID!$B$31:$BI$31)*(КАЛЕНДАРЬ!$BR30=GRID!$B$33:$BI$33), 0)),
ROUNDUP(INDEX(GRID!$B$47:$BI$57,MATCH(G$7,GRID!$A$47:$A$57,0),MATCH(1,($U$2=GRID!$B$31:$BI$31)*(КАЛЕНДАРЬ!$BR30=GRID!$B$33:$BI$33),0))*(1-GRID!$B$69),0))</f>
        <v>16900</v>
      </c>
      <c r="I702" s="47" cm="1">
        <f t="array" ref="I702">IF($I$2="Открытый тариф",
INDEX(GRID!$B$34:$BI$44,MATCH(I$7,GRID!$A$34:$A$44,0),MATCH(1,($U$2=GRID!$B$31:$BI$31)*(КАЛЕНДАРЬ!$BR30=GRID!$B$33:$BI$33), 0)),
ROUNDUP(INDEX(GRID!$B$34:$BI$44,MATCH(I$7,GRID!$A$34:$A$44,0),MATCH(1,($U$2=GRID!$B$31:$BI$31)*(КАЛЕНДАРЬ!$BR30=GRID!$B$33:$BI$33),0))*(1-GRID!$B$69),0))</f>
        <v>18500</v>
      </c>
      <c r="J702" s="47" cm="1">
        <f t="array" ref="J702">IF($I$2="Открытый тариф",
INDEX(GRID!$B$47:$BI$57,MATCH(I$7,GRID!$A$47:$A$57,0),MATCH(1,($U$2=GRID!$B$31:$BI$31)*(КАЛЕНДАРЬ!$BR30=GRID!$B$33:$BI$33), 0)),
ROUNDUP(INDEX(GRID!$B$47:$BI$57,MATCH(I$7,GRID!$A$47:$A$57,0),MATCH(1,($U$2=GRID!$B$31:$BI$31)*(КАЛЕНДАРЬ!$BR30=GRID!$B$33:$BI$33),0))*(1-GRID!$B$69),0))</f>
        <v>18500</v>
      </c>
      <c r="K702" s="47" cm="1">
        <f t="array" ref="K702">IF($I$2="Открытый тариф",
INDEX(GRID!$B$34:$BI$44,MATCH(K$7,GRID!$A$34:$A$44,0),MATCH(1,($U$2=GRID!$B$31:$BI$31)*(КАЛЕНДАРЬ!$BR30=GRID!$B$33:$BI$33), 0)),
ROUNDUP(INDEX(GRID!$B$34:$BI$44,MATCH(K$7,GRID!$A$34:$A$44,0),MATCH(1,($U$2=GRID!$B$31:$BI$31)*(КАЛЕНДАРЬ!$BR30=GRID!$B$33:$BI$33),0))*(1-GRID!$B$69),0))</f>
        <v>19400</v>
      </c>
      <c r="L702" s="47" cm="1">
        <f t="array" ref="L702">IF($I$2="Открытый тариф",
INDEX(GRID!$B$47:$BI$57,MATCH(K$7,GRID!$A$47:$A$57,0),MATCH(1,($U$2=GRID!$B$31:$BI$31)*(КАЛЕНДАРЬ!$BR30=GRID!$B$33:$BI$33), 0)),
ROUNDUP(INDEX(GRID!$B$47:$BI$57,MATCH(K$7,GRID!$A$47:$A$57,0),MATCH(1,($U$2=GRID!$B$31:$BI$31)*(КАЛЕНДАРЬ!$BR30=GRID!$B$33:$BI$33),0))*(1-GRID!$B$69),0))</f>
        <v>19400</v>
      </c>
      <c r="M702" s="47" cm="1">
        <f t="array" ref="M702">IF($I$2="Открытый тариф",
INDEX(GRID!$B$34:$BI$44,MATCH(M$7,GRID!$A$34:$A$44,0),MATCH(1,($U$2=GRID!$B$31:$BI$31)*(КАЛЕНДАРЬ!$BR30=GRID!$B$33:$BI$33), 0)),
ROUNDUP(INDEX(GRID!$B$34:$BI$44,MATCH(M$7,GRID!$A$34:$A$44,0),MATCH(1,($U$2=GRID!$B$31:$BI$31)*(КАЛЕНДАРЬ!$BR30=GRID!$B$33:$BI$33),0))*(1-GRID!$B$69),0))</f>
        <v>21000</v>
      </c>
      <c r="N702" s="47" cm="1">
        <f t="array" ref="N702">IF($I$2="Открытый тариф",
INDEX(GRID!$B$47:$BI$57,MATCH(M$7,GRID!$A$47:$A$57,0),MATCH(1,($U$2=GRID!$B$31:$BI$31)*(КАЛЕНДАРЬ!$BR30=GRID!$B$33:$BI$33), 0)),
ROUNDUP(INDEX(GRID!$B$47:$BI$57,MATCH(M$7,GRID!$A$47:$A$57,0),MATCH(1,($U$2=GRID!$B$31:$BI$31)*(КАЛЕНДАРЬ!$BR30=GRID!$B$33:$BI$33),0))*(1-GRID!$B$69),0))</f>
        <v>21000</v>
      </c>
      <c r="O702" s="49" t="s">
        <v>101</v>
      </c>
      <c r="P702" s="49" t="s">
        <v>101</v>
      </c>
      <c r="Q702" s="49" t="s">
        <v>101</v>
      </c>
      <c r="R702" s="49" t="s">
        <v>101</v>
      </c>
      <c r="S702" s="49" t="s">
        <v>101</v>
      </c>
      <c r="T702" s="49" t="s">
        <v>101</v>
      </c>
      <c r="U702" s="49" t="s">
        <v>101</v>
      </c>
      <c r="V702" s="49" t="s">
        <v>101</v>
      </c>
      <c r="W702" s="49" t="s">
        <v>101</v>
      </c>
      <c r="X702" s="49" t="s">
        <v>101</v>
      </c>
      <c r="Y702" s="199"/>
    </row>
    <row r="703" spans="1:25" x14ac:dyDescent="0.2">
      <c r="A703" s="117" t="s">
        <v>48</v>
      </c>
      <c r="B703" s="117">
        <v>28</v>
      </c>
      <c r="C703" s="47" cm="1">
        <f t="array" ref="C703">IF($I$2="Открытый тариф",
INDEX(GRID!$B$34:$BI$44,MATCH(C$7,GRID!$A$34:$A$44,0),MATCH(1,($U$2=GRID!$B$31:$BI$31)*(КАЛЕНДАРЬ!$BR31=GRID!$B$33:$BI$33), 0)),
ROUNDUP(INDEX(GRID!$B$34:$BI$44,MATCH(C$7,GRID!$A$34:$A$44,0),MATCH(1,($U$2=GRID!$B$31:$BI$31)*(КАЛЕНДАРЬ!$BR31=GRID!$B$33:$BI$33),0))*(1-GRID!$B$69),0))</f>
        <v>14400</v>
      </c>
      <c r="D703" s="47" cm="1">
        <f t="array" ref="D703">IF($I$2="Открытый тариф",
INDEX(GRID!$B$47:$BI$57,MATCH(C$7,GRID!$A$47:$A$57,0),MATCH(1,($U$2=GRID!$B$31:$BI$31)*(КАЛЕНДАРЬ!$BR31=GRID!$B$33:$BI$33), 0)),
ROUNDUP(INDEX(GRID!$B$47:$BI$57,MATCH(C$7,GRID!$A$47:$A$57,0),MATCH(1,($U$2=GRID!$B$31:$BI$31)*(КАЛЕНДАРЬ!$BR31=GRID!$B$33:$BI$33),0))*(1-GRID!$B$69),0))</f>
        <v>14400</v>
      </c>
      <c r="E703" s="47" cm="1">
        <f t="array" ref="E703">IF($I$2="Открытый тариф",
INDEX(GRID!$B$34:$BI$44,MATCH(E$7,GRID!$A$34:$A$44,0),MATCH(1,($U$2=GRID!$B$31:$BI$31)*(КАЛЕНДАРЬ!$BR31=GRID!$B$33:$BI$33), 0)),
ROUNDUP(INDEX(GRID!$B$34:$BI$44,MATCH(E$7,GRID!$A$34:$A$44,0),MATCH(1,($U$2=GRID!$B$31:$BI$31)*(КАЛЕНДАРЬ!$BR31=GRID!$B$33:$BI$33),0))*(1-GRID!$B$69),0))</f>
        <v>16000</v>
      </c>
      <c r="F703" s="47" cm="1">
        <f t="array" ref="F703">IF($I$2="Открытый тариф",
INDEX(GRID!$B$47:$BI$57,MATCH(E$7,GRID!$A$47:$A$57,0),MATCH(1,($U$2=GRID!$B$31:$BI$31)*(КАЛЕНДАРЬ!$BR31=GRID!$B$33:$BI$33), 0)),
ROUNDUP(INDEX(GRID!$B$47:$BI$57,MATCH(E$7,GRID!$A$47:$A$57,0),MATCH(1,($U$2=GRID!$B$31:$BI$31)*(КАЛЕНДАРЬ!$BR31=GRID!$B$33:$BI$33),0))*(1-GRID!$B$69),0))</f>
        <v>16000</v>
      </c>
      <c r="G703" s="47" cm="1">
        <f t="array" ref="G703">IF($I$2="Открытый тариф",
INDEX(GRID!$B$34:$BI$44,MATCH(G$7,GRID!$A$34:$A$44,0),MATCH(1,($U$2=GRID!$B$31:$BI$31)*(КАЛЕНДАРЬ!$BR31=GRID!$B$33:$BI$33), 0)),
ROUNDUP(INDEX(GRID!$B$34:$BI$44,MATCH(G$7,GRID!$A$34:$A$44,0),MATCH(1,($U$2=GRID!$B$31:$BI$31)*(КАЛЕНДАРЬ!$BR31=GRID!$B$33:$BI$33),0))*(1-GRID!$B$69),0))</f>
        <v>16900</v>
      </c>
      <c r="H703" s="47" cm="1">
        <f t="array" ref="H703">IF($I$2="Открытый тариф",
INDEX(GRID!$B$47:$BI$57,MATCH(G$7,GRID!$A$47:$A$57,0),MATCH(1,($U$2=GRID!$B$31:$BI$31)*(КАЛЕНДАРЬ!$BR31=GRID!$B$33:$BI$33), 0)),
ROUNDUP(INDEX(GRID!$B$47:$BI$57,MATCH(G$7,GRID!$A$47:$A$57,0),MATCH(1,($U$2=GRID!$B$31:$BI$31)*(КАЛЕНДАРЬ!$BR31=GRID!$B$33:$BI$33),0))*(1-GRID!$B$69),0))</f>
        <v>16900</v>
      </c>
      <c r="I703" s="47" cm="1">
        <f t="array" ref="I703">IF($I$2="Открытый тариф",
INDEX(GRID!$B$34:$BI$44,MATCH(I$7,GRID!$A$34:$A$44,0),MATCH(1,($U$2=GRID!$B$31:$BI$31)*(КАЛЕНДАРЬ!$BR31=GRID!$B$33:$BI$33), 0)),
ROUNDUP(INDEX(GRID!$B$34:$BI$44,MATCH(I$7,GRID!$A$34:$A$44,0),MATCH(1,($U$2=GRID!$B$31:$BI$31)*(КАЛЕНДАРЬ!$BR31=GRID!$B$33:$BI$33),0))*(1-GRID!$B$69),0))</f>
        <v>18500</v>
      </c>
      <c r="J703" s="47" cm="1">
        <f t="array" ref="J703">IF($I$2="Открытый тариф",
INDEX(GRID!$B$47:$BI$57,MATCH(I$7,GRID!$A$47:$A$57,0),MATCH(1,($U$2=GRID!$B$31:$BI$31)*(КАЛЕНДАРЬ!$BR31=GRID!$B$33:$BI$33), 0)),
ROUNDUP(INDEX(GRID!$B$47:$BI$57,MATCH(I$7,GRID!$A$47:$A$57,0),MATCH(1,($U$2=GRID!$B$31:$BI$31)*(КАЛЕНДАРЬ!$BR31=GRID!$B$33:$BI$33),0))*(1-GRID!$B$69),0))</f>
        <v>18500</v>
      </c>
      <c r="K703" s="47" cm="1">
        <f t="array" ref="K703">IF($I$2="Открытый тариф",
INDEX(GRID!$B$34:$BI$44,MATCH(K$7,GRID!$A$34:$A$44,0),MATCH(1,($U$2=GRID!$B$31:$BI$31)*(КАЛЕНДАРЬ!$BR31=GRID!$B$33:$BI$33), 0)),
ROUNDUP(INDEX(GRID!$B$34:$BI$44,MATCH(K$7,GRID!$A$34:$A$44,0),MATCH(1,($U$2=GRID!$B$31:$BI$31)*(КАЛЕНДАРЬ!$BR31=GRID!$B$33:$BI$33),0))*(1-GRID!$B$69),0))</f>
        <v>19400</v>
      </c>
      <c r="L703" s="47" cm="1">
        <f t="array" ref="L703">IF($I$2="Открытый тариф",
INDEX(GRID!$B$47:$BI$57,MATCH(K$7,GRID!$A$47:$A$57,0),MATCH(1,($U$2=GRID!$B$31:$BI$31)*(КАЛЕНДАРЬ!$BR31=GRID!$B$33:$BI$33), 0)),
ROUNDUP(INDEX(GRID!$B$47:$BI$57,MATCH(K$7,GRID!$A$47:$A$57,0),MATCH(1,($U$2=GRID!$B$31:$BI$31)*(КАЛЕНДАРЬ!$BR31=GRID!$B$33:$BI$33),0))*(1-GRID!$B$69),0))</f>
        <v>19400</v>
      </c>
      <c r="M703" s="47" cm="1">
        <f t="array" ref="M703">IF($I$2="Открытый тариф",
INDEX(GRID!$B$34:$BI$44,MATCH(M$7,GRID!$A$34:$A$44,0),MATCH(1,($U$2=GRID!$B$31:$BI$31)*(КАЛЕНДАРЬ!$BR31=GRID!$B$33:$BI$33), 0)),
ROUNDUP(INDEX(GRID!$B$34:$BI$44,MATCH(M$7,GRID!$A$34:$A$44,0),MATCH(1,($U$2=GRID!$B$31:$BI$31)*(КАЛЕНДАРЬ!$BR31=GRID!$B$33:$BI$33),0))*(1-GRID!$B$69),0))</f>
        <v>21000</v>
      </c>
      <c r="N703" s="47" cm="1">
        <f t="array" ref="N703">IF($I$2="Открытый тариф",
INDEX(GRID!$B$47:$BI$57,MATCH(M$7,GRID!$A$47:$A$57,0),MATCH(1,($U$2=GRID!$B$31:$BI$31)*(КАЛЕНДАРЬ!$BR31=GRID!$B$33:$BI$33), 0)),
ROUNDUP(INDEX(GRID!$B$47:$BI$57,MATCH(M$7,GRID!$A$47:$A$57,0),MATCH(1,($U$2=GRID!$B$31:$BI$31)*(КАЛЕНДАРЬ!$BR31=GRID!$B$33:$BI$33),0))*(1-GRID!$B$69),0))</f>
        <v>21000</v>
      </c>
      <c r="O703" s="49" t="s">
        <v>101</v>
      </c>
      <c r="P703" s="49" t="s">
        <v>101</v>
      </c>
      <c r="Q703" s="49" t="s">
        <v>101</v>
      </c>
      <c r="R703" s="49" t="s">
        <v>101</v>
      </c>
      <c r="S703" s="49" t="s">
        <v>101</v>
      </c>
      <c r="T703" s="49" t="s">
        <v>101</v>
      </c>
      <c r="U703" s="49" t="s">
        <v>101</v>
      </c>
      <c r="V703" s="49" t="s">
        <v>101</v>
      </c>
      <c r="W703" s="49" t="s">
        <v>101</v>
      </c>
      <c r="X703" s="49" t="s">
        <v>101</v>
      </c>
      <c r="Y703" s="199"/>
    </row>
    <row r="704" spans="1:25" x14ac:dyDescent="0.2">
      <c r="A704" s="117" t="s">
        <v>42</v>
      </c>
      <c r="B704" s="117">
        <v>29</v>
      </c>
      <c r="C704" s="47" cm="1">
        <f t="array" ref="C704">IF($I$2="Открытый тариф",
INDEX(GRID!$B$34:$BI$44,MATCH(C$7,GRID!$A$34:$A$44,0),MATCH(1,($U$2=GRID!$B$31:$BI$31)*(КАЛЕНДАРЬ!$BR32=GRID!$B$33:$BI$33), 0)),
ROUNDUP(INDEX(GRID!$B$34:$BI$44,MATCH(C$7,GRID!$A$34:$A$44,0),MATCH(1,($U$2=GRID!$B$31:$BI$31)*(КАЛЕНДАРЬ!$BR32=GRID!$B$33:$BI$33),0))*(1-GRID!$B$69),0))</f>
        <v>14000</v>
      </c>
      <c r="D704" s="47" cm="1">
        <f t="array" ref="D704">IF($I$2="Открытый тариф",
INDEX(GRID!$B$47:$BI$57,MATCH(C$7,GRID!$A$47:$A$57,0),MATCH(1,($U$2=GRID!$B$31:$BI$31)*(КАЛЕНДАРЬ!$BR32=GRID!$B$33:$BI$33), 0)),
ROUNDUP(INDEX(GRID!$B$47:$BI$57,MATCH(C$7,GRID!$A$47:$A$57,0),MATCH(1,($U$2=GRID!$B$31:$BI$31)*(КАЛЕНДАРЬ!$BR32=GRID!$B$33:$BI$33),0))*(1-GRID!$B$69),0))</f>
        <v>14000</v>
      </c>
      <c r="E704" s="47" cm="1">
        <f t="array" ref="E704">IF($I$2="Открытый тариф",
INDEX(GRID!$B$34:$BI$44,MATCH(E$7,GRID!$A$34:$A$44,0),MATCH(1,($U$2=GRID!$B$31:$BI$31)*(КАЛЕНДАРЬ!$BR32=GRID!$B$33:$BI$33), 0)),
ROUNDUP(INDEX(GRID!$B$34:$BI$44,MATCH(E$7,GRID!$A$34:$A$44,0),MATCH(1,($U$2=GRID!$B$31:$BI$31)*(КАЛЕНДАРЬ!$BR32=GRID!$B$33:$BI$33),0))*(1-GRID!$B$69),0))</f>
        <v>15500</v>
      </c>
      <c r="F704" s="47" cm="1">
        <f t="array" ref="F704">IF($I$2="Открытый тариф",
INDEX(GRID!$B$47:$BI$57,MATCH(E$7,GRID!$A$47:$A$57,0),MATCH(1,($U$2=GRID!$B$31:$BI$31)*(КАЛЕНДАРЬ!$BR32=GRID!$B$33:$BI$33), 0)),
ROUNDUP(INDEX(GRID!$B$47:$BI$57,MATCH(E$7,GRID!$A$47:$A$57,0),MATCH(1,($U$2=GRID!$B$31:$BI$31)*(КАЛЕНДАРЬ!$BR32=GRID!$B$33:$BI$33),0))*(1-GRID!$B$69),0))</f>
        <v>15500</v>
      </c>
      <c r="G704" s="47" cm="1">
        <f t="array" ref="G704">IF($I$2="Открытый тариф",
INDEX(GRID!$B$34:$BI$44,MATCH(G$7,GRID!$A$34:$A$44,0),MATCH(1,($U$2=GRID!$B$31:$BI$31)*(КАЛЕНДАРЬ!$BR32=GRID!$B$33:$BI$33), 0)),
ROUNDUP(INDEX(GRID!$B$34:$BI$44,MATCH(G$7,GRID!$A$34:$A$44,0),MATCH(1,($U$2=GRID!$B$31:$BI$31)*(КАЛЕНДАРЬ!$BR32=GRID!$B$33:$BI$33),0))*(1-GRID!$B$69),0))</f>
        <v>16400</v>
      </c>
      <c r="H704" s="47" cm="1">
        <f t="array" ref="H704">IF($I$2="Открытый тариф",
INDEX(GRID!$B$47:$BI$57,MATCH(G$7,GRID!$A$47:$A$57,0),MATCH(1,($U$2=GRID!$B$31:$BI$31)*(КАЛЕНДАРЬ!$BR32=GRID!$B$33:$BI$33), 0)),
ROUNDUP(INDEX(GRID!$B$47:$BI$57,MATCH(G$7,GRID!$A$47:$A$57,0),MATCH(1,($U$2=GRID!$B$31:$BI$31)*(КАЛЕНДАРЬ!$BR32=GRID!$B$33:$BI$33),0))*(1-GRID!$B$69),0))</f>
        <v>16400</v>
      </c>
      <c r="I704" s="47" cm="1">
        <f t="array" ref="I704">IF($I$2="Открытый тариф",
INDEX(GRID!$B$34:$BI$44,MATCH(I$7,GRID!$A$34:$A$44,0),MATCH(1,($U$2=GRID!$B$31:$BI$31)*(КАЛЕНДАРЬ!$BR32=GRID!$B$33:$BI$33), 0)),
ROUNDUP(INDEX(GRID!$B$34:$BI$44,MATCH(I$7,GRID!$A$34:$A$44,0),MATCH(1,($U$2=GRID!$B$31:$BI$31)*(КАЛЕНДАРЬ!$BR32=GRID!$B$33:$BI$33),0))*(1-GRID!$B$69),0))</f>
        <v>17900</v>
      </c>
      <c r="J704" s="47" cm="1">
        <f t="array" ref="J704">IF($I$2="Открытый тариф",
INDEX(GRID!$B$47:$BI$57,MATCH(I$7,GRID!$A$47:$A$57,0),MATCH(1,($U$2=GRID!$B$31:$BI$31)*(КАЛЕНДАРЬ!$BR32=GRID!$B$33:$BI$33), 0)),
ROUNDUP(INDEX(GRID!$B$47:$BI$57,MATCH(I$7,GRID!$A$47:$A$57,0),MATCH(1,($U$2=GRID!$B$31:$BI$31)*(КАЛЕНДАРЬ!$BR32=GRID!$B$33:$BI$33),0))*(1-GRID!$B$69),0))</f>
        <v>17900</v>
      </c>
      <c r="K704" s="47" cm="1">
        <f t="array" ref="K704">IF($I$2="Открытый тариф",
INDEX(GRID!$B$34:$BI$44,MATCH(K$7,GRID!$A$34:$A$44,0),MATCH(1,($U$2=GRID!$B$31:$BI$31)*(КАЛЕНДАРЬ!$BR32=GRID!$B$33:$BI$33), 0)),
ROUNDUP(INDEX(GRID!$B$34:$BI$44,MATCH(K$7,GRID!$A$34:$A$44,0),MATCH(1,($U$2=GRID!$B$31:$BI$31)*(КАЛЕНДАРЬ!$BR32=GRID!$B$33:$BI$33),0))*(1-GRID!$B$69),0))</f>
        <v>18800</v>
      </c>
      <c r="L704" s="47" cm="1">
        <f t="array" ref="L704">IF($I$2="Открытый тариф",
INDEX(GRID!$B$47:$BI$57,MATCH(K$7,GRID!$A$47:$A$57,0),MATCH(1,($U$2=GRID!$B$31:$BI$31)*(КАЛЕНДАРЬ!$BR32=GRID!$B$33:$BI$33), 0)),
ROUNDUP(INDEX(GRID!$B$47:$BI$57,MATCH(K$7,GRID!$A$47:$A$57,0),MATCH(1,($U$2=GRID!$B$31:$BI$31)*(КАЛЕНДАРЬ!$BR32=GRID!$B$33:$BI$33),0))*(1-GRID!$B$69),0))</f>
        <v>18800</v>
      </c>
      <c r="M704" s="47" cm="1">
        <f t="array" ref="M704">IF($I$2="Открытый тариф",
INDEX(GRID!$B$34:$BI$44,MATCH(M$7,GRID!$A$34:$A$44,0),MATCH(1,($U$2=GRID!$B$31:$BI$31)*(КАЛЕНДАРЬ!$BR32=GRID!$B$33:$BI$33), 0)),
ROUNDUP(INDEX(GRID!$B$34:$BI$44,MATCH(M$7,GRID!$A$34:$A$44,0),MATCH(1,($U$2=GRID!$B$31:$BI$31)*(КАЛЕНДАРЬ!$BR32=GRID!$B$33:$BI$33),0))*(1-GRID!$B$69),0))</f>
        <v>20300</v>
      </c>
      <c r="N704" s="47" cm="1">
        <f t="array" ref="N704">IF($I$2="Открытый тариф",
INDEX(GRID!$B$47:$BI$57,MATCH(M$7,GRID!$A$47:$A$57,0),MATCH(1,($U$2=GRID!$B$31:$BI$31)*(КАЛЕНДАРЬ!$BR32=GRID!$B$33:$BI$33), 0)),
ROUNDUP(INDEX(GRID!$B$47:$BI$57,MATCH(M$7,GRID!$A$47:$A$57,0),MATCH(1,($U$2=GRID!$B$31:$BI$31)*(КАЛЕНДАРЬ!$BR32=GRID!$B$33:$BI$33),0))*(1-GRID!$B$69),0))</f>
        <v>20300</v>
      </c>
      <c r="O704" s="49" t="s">
        <v>101</v>
      </c>
      <c r="P704" s="49" t="s">
        <v>101</v>
      </c>
      <c r="Q704" s="49" t="s">
        <v>101</v>
      </c>
      <c r="R704" s="49" t="s">
        <v>101</v>
      </c>
      <c r="S704" s="49" t="s">
        <v>101</v>
      </c>
      <c r="T704" s="49" t="s">
        <v>101</v>
      </c>
      <c r="U704" s="49" t="s">
        <v>101</v>
      </c>
      <c r="V704" s="49" t="s">
        <v>101</v>
      </c>
      <c r="W704" s="49" t="s">
        <v>101</v>
      </c>
      <c r="X704" s="49" t="s">
        <v>101</v>
      </c>
      <c r="Y704" s="199"/>
    </row>
    <row r="705" spans="1:27" x14ac:dyDescent="0.2">
      <c r="A705" s="117" t="s">
        <v>43</v>
      </c>
      <c r="B705" s="117">
        <v>30</v>
      </c>
      <c r="C705" s="47" cm="1">
        <f t="array" ref="C705">IF($I$2="Открытый тариф",
INDEX(GRID!$B$34:$BI$44,MATCH(C$7,GRID!$A$34:$A$44,0),MATCH(1,($U$2=GRID!$B$31:$BI$31)*(КАЛЕНДАРЬ!$BR33=GRID!$B$33:$BI$33), 0)),
ROUNDUP(INDEX(GRID!$B$34:$BI$44,MATCH(C$7,GRID!$A$34:$A$44,0),MATCH(1,($U$2=GRID!$B$31:$BI$31)*(КАЛЕНДАРЬ!$BR33=GRID!$B$33:$BI$33),0))*(1-GRID!$B$69),0))</f>
        <v>14000</v>
      </c>
      <c r="D705" s="47" cm="1">
        <f t="array" ref="D705">IF($I$2="Открытый тариф",
INDEX(GRID!$B$47:$BI$57,MATCH(C$7,GRID!$A$47:$A$57,0),MATCH(1,($U$2=GRID!$B$31:$BI$31)*(КАЛЕНДАРЬ!$BR33=GRID!$B$33:$BI$33), 0)),
ROUNDUP(INDEX(GRID!$B$47:$BI$57,MATCH(C$7,GRID!$A$47:$A$57,0),MATCH(1,($U$2=GRID!$B$31:$BI$31)*(КАЛЕНДАРЬ!$BR33=GRID!$B$33:$BI$33),0))*(1-GRID!$B$69),0))</f>
        <v>14000</v>
      </c>
      <c r="E705" s="47" cm="1">
        <f t="array" ref="E705">IF($I$2="Открытый тариф",
INDEX(GRID!$B$34:$BI$44,MATCH(E$7,GRID!$A$34:$A$44,0),MATCH(1,($U$2=GRID!$B$31:$BI$31)*(КАЛЕНДАРЬ!$BR33=GRID!$B$33:$BI$33), 0)),
ROUNDUP(INDEX(GRID!$B$34:$BI$44,MATCH(E$7,GRID!$A$34:$A$44,0),MATCH(1,($U$2=GRID!$B$31:$BI$31)*(КАЛЕНДАРЬ!$BR33=GRID!$B$33:$BI$33),0))*(1-GRID!$B$69),0))</f>
        <v>15500</v>
      </c>
      <c r="F705" s="47" cm="1">
        <f t="array" ref="F705">IF($I$2="Открытый тариф",
INDEX(GRID!$B$47:$BI$57,MATCH(E$7,GRID!$A$47:$A$57,0),MATCH(1,($U$2=GRID!$B$31:$BI$31)*(КАЛЕНДАРЬ!$BR33=GRID!$B$33:$BI$33), 0)),
ROUNDUP(INDEX(GRID!$B$47:$BI$57,MATCH(E$7,GRID!$A$47:$A$57,0),MATCH(1,($U$2=GRID!$B$31:$BI$31)*(КАЛЕНДАРЬ!$BR33=GRID!$B$33:$BI$33),0))*(1-GRID!$B$69),0))</f>
        <v>15500</v>
      </c>
      <c r="G705" s="47" cm="1">
        <f t="array" ref="G705">IF($I$2="Открытый тариф",
INDEX(GRID!$B$34:$BI$44,MATCH(G$7,GRID!$A$34:$A$44,0),MATCH(1,($U$2=GRID!$B$31:$BI$31)*(КАЛЕНДАРЬ!$BR33=GRID!$B$33:$BI$33), 0)),
ROUNDUP(INDEX(GRID!$B$34:$BI$44,MATCH(G$7,GRID!$A$34:$A$44,0),MATCH(1,($U$2=GRID!$B$31:$BI$31)*(КАЛЕНДАРЬ!$BR33=GRID!$B$33:$BI$33),0))*(1-GRID!$B$69),0))</f>
        <v>16400</v>
      </c>
      <c r="H705" s="47" cm="1">
        <f t="array" ref="H705">IF($I$2="Открытый тариф",
INDEX(GRID!$B$47:$BI$57,MATCH(G$7,GRID!$A$47:$A$57,0),MATCH(1,($U$2=GRID!$B$31:$BI$31)*(КАЛЕНДАРЬ!$BR33=GRID!$B$33:$BI$33), 0)),
ROUNDUP(INDEX(GRID!$B$47:$BI$57,MATCH(G$7,GRID!$A$47:$A$57,0),MATCH(1,($U$2=GRID!$B$31:$BI$31)*(КАЛЕНДАРЬ!$BR33=GRID!$B$33:$BI$33),0))*(1-GRID!$B$69),0))</f>
        <v>16400</v>
      </c>
      <c r="I705" s="47" cm="1">
        <f t="array" ref="I705">IF($I$2="Открытый тариф",
INDEX(GRID!$B$34:$BI$44,MATCH(I$7,GRID!$A$34:$A$44,0),MATCH(1,($U$2=GRID!$B$31:$BI$31)*(КАЛЕНДАРЬ!$BR33=GRID!$B$33:$BI$33), 0)),
ROUNDUP(INDEX(GRID!$B$34:$BI$44,MATCH(I$7,GRID!$A$34:$A$44,0),MATCH(1,($U$2=GRID!$B$31:$BI$31)*(КАЛЕНДАРЬ!$BR33=GRID!$B$33:$BI$33),0))*(1-GRID!$B$69),0))</f>
        <v>17900</v>
      </c>
      <c r="J705" s="47" cm="1">
        <f t="array" ref="J705">IF($I$2="Открытый тариф",
INDEX(GRID!$B$47:$BI$57,MATCH(I$7,GRID!$A$47:$A$57,0),MATCH(1,($U$2=GRID!$B$31:$BI$31)*(КАЛЕНДАРЬ!$BR33=GRID!$B$33:$BI$33), 0)),
ROUNDUP(INDEX(GRID!$B$47:$BI$57,MATCH(I$7,GRID!$A$47:$A$57,0),MATCH(1,($U$2=GRID!$B$31:$BI$31)*(КАЛЕНДАРЬ!$BR33=GRID!$B$33:$BI$33),0))*(1-GRID!$B$69),0))</f>
        <v>17900</v>
      </c>
      <c r="K705" s="47" cm="1">
        <f t="array" ref="K705">IF($I$2="Открытый тариф",
INDEX(GRID!$B$34:$BI$44,MATCH(K$7,GRID!$A$34:$A$44,0),MATCH(1,($U$2=GRID!$B$31:$BI$31)*(КАЛЕНДАРЬ!$BR33=GRID!$B$33:$BI$33), 0)),
ROUNDUP(INDEX(GRID!$B$34:$BI$44,MATCH(K$7,GRID!$A$34:$A$44,0),MATCH(1,($U$2=GRID!$B$31:$BI$31)*(КАЛЕНДАРЬ!$BR33=GRID!$B$33:$BI$33),0))*(1-GRID!$B$69),0))</f>
        <v>18800</v>
      </c>
      <c r="L705" s="47" cm="1">
        <f t="array" ref="L705">IF($I$2="Открытый тариф",
INDEX(GRID!$B$47:$BI$57,MATCH(K$7,GRID!$A$47:$A$57,0),MATCH(1,($U$2=GRID!$B$31:$BI$31)*(КАЛЕНДАРЬ!$BR33=GRID!$B$33:$BI$33), 0)),
ROUNDUP(INDEX(GRID!$B$47:$BI$57,MATCH(K$7,GRID!$A$47:$A$57,0),MATCH(1,($U$2=GRID!$B$31:$BI$31)*(КАЛЕНДАРЬ!$BR33=GRID!$B$33:$BI$33),0))*(1-GRID!$B$69),0))</f>
        <v>18800</v>
      </c>
      <c r="M705" s="47" cm="1">
        <f t="array" ref="M705">IF($I$2="Открытый тариф",
INDEX(GRID!$B$34:$BI$44,MATCH(M$7,GRID!$A$34:$A$44,0),MATCH(1,($U$2=GRID!$B$31:$BI$31)*(КАЛЕНДАРЬ!$BR33=GRID!$B$33:$BI$33), 0)),
ROUNDUP(INDEX(GRID!$B$34:$BI$44,MATCH(M$7,GRID!$A$34:$A$44,0),MATCH(1,($U$2=GRID!$B$31:$BI$31)*(КАЛЕНДАРЬ!$BR33=GRID!$B$33:$BI$33),0))*(1-GRID!$B$69),0))</f>
        <v>20300</v>
      </c>
      <c r="N705" s="47" cm="1">
        <f t="array" ref="N705">IF($I$2="Открытый тариф",
INDEX(GRID!$B$47:$BI$57,MATCH(M$7,GRID!$A$47:$A$57,0),MATCH(1,($U$2=GRID!$B$31:$BI$31)*(КАЛЕНДАРЬ!$BR33=GRID!$B$33:$BI$33), 0)),
ROUNDUP(INDEX(GRID!$B$47:$BI$57,MATCH(M$7,GRID!$A$47:$A$57,0),MATCH(1,($U$2=GRID!$B$31:$BI$31)*(КАЛЕНДАРЬ!$BR33=GRID!$B$33:$BI$33),0))*(1-GRID!$B$69),0))</f>
        <v>20300</v>
      </c>
      <c r="O705" s="49" t="s">
        <v>101</v>
      </c>
      <c r="P705" s="49" t="s">
        <v>101</v>
      </c>
      <c r="Q705" s="49" t="s">
        <v>101</v>
      </c>
      <c r="R705" s="49" t="s">
        <v>101</v>
      </c>
      <c r="S705" s="49" t="s">
        <v>101</v>
      </c>
      <c r="T705" s="49" t="s">
        <v>101</v>
      </c>
      <c r="U705" s="49" t="s">
        <v>101</v>
      </c>
      <c r="V705" s="49" t="s">
        <v>101</v>
      </c>
      <c r="W705" s="49" t="s">
        <v>101</v>
      </c>
      <c r="X705" s="49" t="s">
        <v>101</v>
      </c>
      <c r="Y705" s="199"/>
    </row>
    <row r="706" spans="1:27" x14ac:dyDescent="0.2">
      <c r="A706" s="134"/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</row>
    <row r="707" spans="1:27" x14ac:dyDescent="0.2">
      <c r="A707" s="210" t="s">
        <v>109</v>
      </c>
      <c r="B707" s="210"/>
      <c r="C707" s="210"/>
      <c r="D707" s="210"/>
      <c r="E707" s="210"/>
      <c r="F707" s="210"/>
      <c r="G707" s="210"/>
      <c r="H707" s="210"/>
      <c r="I707" s="210"/>
      <c r="J707" s="210"/>
      <c r="K707" s="210"/>
      <c r="L707" s="210"/>
      <c r="M707" s="210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199"/>
    </row>
    <row r="708" spans="1:27" x14ac:dyDescent="0.2">
      <c r="A708" s="211" t="s">
        <v>184</v>
      </c>
      <c r="B708" s="212"/>
      <c r="C708" s="212"/>
      <c r="D708" s="212"/>
      <c r="E708" s="212"/>
      <c r="F708" s="212"/>
      <c r="G708" s="212"/>
      <c r="H708" s="212"/>
      <c r="I708" s="212"/>
      <c r="J708" s="212"/>
      <c r="K708" s="212"/>
      <c r="L708" s="212"/>
      <c r="M708" s="212"/>
      <c r="N708" s="212"/>
      <c r="O708" s="212"/>
      <c r="P708" s="212"/>
      <c r="Q708" s="212"/>
      <c r="R708" s="212"/>
      <c r="S708" s="212"/>
      <c r="T708" s="212"/>
      <c r="U708" s="212"/>
      <c r="V708" s="212"/>
      <c r="W708" s="212"/>
      <c r="X708" s="212"/>
      <c r="Y708" s="199"/>
    </row>
    <row r="709" spans="1:27" x14ac:dyDescent="0.2">
      <c r="A709" s="213" t="s">
        <v>39</v>
      </c>
      <c r="B709" s="214"/>
      <c r="C709" s="217" t="s">
        <v>85</v>
      </c>
      <c r="D709" s="218"/>
      <c r="E709" s="219" t="s">
        <v>86</v>
      </c>
      <c r="F709" s="220"/>
      <c r="G709" s="221" t="s">
        <v>186</v>
      </c>
      <c r="H709" s="222"/>
      <c r="I709" s="223" t="s">
        <v>187</v>
      </c>
      <c r="J709" s="224"/>
      <c r="K709" s="225" t="s">
        <v>88</v>
      </c>
      <c r="L709" s="225"/>
      <c r="M709" s="226" t="s">
        <v>89</v>
      </c>
      <c r="N709" s="227"/>
      <c r="O709" s="228" t="s">
        <v>94</v>
      </c>
      <c r="P709" s="229"/>
      <c r="Q709" s="230" t="s">
        <v>188</v>
      </c>
      <c r="R709" s="230"/>
      <c r="S709" s="231" t="s">
        <v>189</v>
      </c>
      <c r="T709" s="231"/>
      <c r="U709" s="232" t="s">
        <v>91</v>
      </c>
      <c r="V709" s="233"/>
      <c r="W709" s="234" t="s">
        <v>96</v>
      </c>
      <c r="X709" s="235"/>
      <c r="Y709" s="199"/>
    </row>
    <row r="710" spans="1:27" x14ac:dyDescent="0.2">
      <c r="A710" s="215"/>
      <c r="B710" s="216"/>
      <c r="C710" s="45" t="s">
        <v>40</v>
      </c>
      <c r="D710" s="45" t="s">
        <v>41</v>
      </c>
      <c r="E710" s="45" t="s">
        <v>40</v>
      </c>
      <c r="F710" s="45" t="s">
        <v>41</v>
      </c>
      <c r="G710" s="45" t="s">
        <v>40</v>
      </c>
      <c r="H710" s="45" t="s">
        <v>41</v>
      </c>
      <c r="I710" s="45" t="s">
        <v>40</v>
      </c>
      <c r="J710" s="45" t="s">
        <v>41</v>
      </c>
      <c r="K710" s="45" t="s">
        <v>40</v>
      </c>
      <c r="L710" s="45" t="s">
        <v>41</v>
      </c>
      <c r="M710" s="45" t="s">
        <v>40</v>
      </c>
      <c r="N710" s="45" t="s">
        <v>41</v>
      </c>
      <c r="O710" s="45" t="s">
        <v>40</v>
      </c>
      <c r="P710" s="45" t="s">
        <v>41</v>
      </c>
      <c r="Q710" s="45" t="s">
        <v>40</v>
      </c>
      <c r="R710" s="45" t="s">
        <v>41</v>
      </c>
      <c r="S710" s="45" t="s">
        <v>40</v>
      </c>
      <c r="T710" s="45" t="s">
        <v>41</v>
      </c>
      <c r="U710" s="45" t="s">
        <v>40</v>
      </c>
      <c r="V710" s="45" t="s">
        <v>41</v>
      </c>
      <c r="W710" s="45" t="s">
        <v>40</v>
      </c>
      <c r="X710" s="45" t="s">
        <v>41</v>
      </c>
      <c r="Y710" s="199"/>
    </row>
    <row r="711" spans="1:27" x14ac:dyDescent="0.2">
      <c r="A711" s="117" t="s">
        <v>44</v>
      </c>
      <c r="B711" s="117">
        <v>1</v>
      </c>
      <c r="C711" s="47" cm="1">
        <f t="array" ref="C711">IF($I$2="Открытый тариф",
INDEX(GRID!$B$34:$BI$44,MATCH(C$7,GRID!$A$34:$A$44,0),MATCH(1,($U$2=GRID!$B$31:$BI$31)*(КАЛЕНДАРЬ!$BU4=GRID!$B$33:$BI$33), 0)),
ROUNDUP(INDEX(GRID!$B$34:$BI$44,MATCH(C$7,GRID!$A$34:$A$44,0),MATCH(1,($U$2=GRID!$B$31:$BI$31)*(КАЛЕНДАРЬ!$BU4=GRID!$B$33:$BI$33),0))*(1-GRID!$B$69),0))</f>
        <v>14000</v>
      </c>
      <c r="D711" s="47" cm="1">
        <f t="array" ref="D711">IF($I$2="Открытый тариф",
INDEX(GRID!$B$47:$BI$57,MATCH(C$7,GRID!$A$47:$A$57,0),MATCH(1,($U$2=GRID!$B$31:$BI$31)*(КАЛЕНДАРЬ!$BU4=GRID!$B$33:$BI$33), 0)),
ROUNDUP(INDEX(GRID!$B$47:$BI$57,MATCH(C$7,GRID!$A$47:$A$57,0),MATCH(1,($U$2=GRID!$B$31:$BI$31)*(КАЛЕНДАРЬ!$BU4=GRID!$B$33:$BI$33),0))*(1-GRID!$B$69),0))</f>
        <v>14000</v>
      </c>
      <c r="E711" s="47" cm="1">
        <f t="array" ref="E711">IF($I$2="Открытый тариф",
INDEX(GRID!$B$34:$BI$44,MATCH(E$7,GRID!$A$34:$A$44,0),MATCH(1,($U$2=GRID!$B$31:$BI$31)*(КАЛЕНДАРЬ!$BU4=GRID!$B$33:$BI$33), 0)),
ROUNDUP(INDEX(GRID!$B$34:$BI$44,MATCH(E$7,GRID!$A$34:$A$44,0),MATCH(1,($U$2=GRID!$B$31:$BI$31)*(КАЛЕНДАРЬ!$BU4=GRID!$B$33:$BI$33),0))*(1-GRID!$B$69),0))</f>
        <v>15500</v>
      </c>
      <c r="F711" s="47" cm="1">
        <f t="array" ref="F711">IF($I$2="Открытый тариф",
INDEX(GRID!$B$47:$BI$57,MATCH(E$7,GRID!$A$47:$A$57,0),MATCH(1,($U$2=GRID!$B$31:$BI$31)*(КАЛЕНДАРЬ!$BU4=GRID!$B$33:$BI$33), 0)),
ROUNDUP(INDEX(GRID!$B$47:$BI$57,MATCH(E$7,GRID!$A$47:$A$57,0),MATCH(1,($U$2=GRID!$B$31:$BI$31)*(КАЛЕНДАРЬ!$BU4=GRID!$B$33:$BI$33),0))*(1-GRID!$B$69),0))</f>
        <v>15500</v>
      </c>
      <c r="G711" s="47" cm="1">
        <f t="array" ref="G711">IF($I$2="Открытый тариф",
INDEX(GRID!$B$34:$BI$44,MATCH(G$7,GRID!$A$34:$A$44,0),MATCH(1,($U$2=GRID!$B$31:$BI$31)*(КАЛЕНДАРЬ!$BU4=GRID!$B$33:$BI$33), 0)),
ROUNDUP(INDEX(GRID!$B$34:$BI$44,MATCH(G$7,GRID!$A$34:$A$44,0),MATCH(1,($U$2=GRID!$B$31:$BI$31)*(КАЛЕНДАРЬ!$BU4=GRID!$B$33:$BI$33),0))*(1-GRID!$B$69),0))</f>
        <v>16400</v>
      </c>
      <c r="H711" s="47" cm="1">
        <f t="array" ref="H711">IF($I$2="Открытый тариф",
INDEX(GRID!$B$47:$BI$57,MATCH(G$7,GRID!$A$47:$A$57,0),MATCH(1,($U$2=GRID!$B$31:$BI$31)*(КАЛЕНДАРЬ!$BU4=GRID!$B$33:$BI$33), 0)),
ROUNDUP(INDEX(GRID!$B$47:$BI$57,MATCH(G$7,GRID!$A$47:$A$57,0),MATCH(1,($U$2=GRID!$B$31:$BI$31)*(КАЛЕНДАРЬ!$BU4=GRID!$B$33:$BI$33),0))*(1-GRID!$B$69),0))</f>
        <v>16400</v>
      </c>
      <c r="I711" s="47" cm="1">
        <f t="array" ref="I711">IF($I$2="Открытый тариф",
INDEX(GRID!$B$34:$BI$44,MATCH(I$7,GRID!$A$34:$A$44,0),MATCH(1,($U$2=GRID!$B$31:$BI$31)*(КАЛЕНДАРЬ!$BU4=GRID!$B$33:$BI$33), 0)),
ROUNDUP(INDEX(GRID!$B$34:$BI$44,MATCH(I$7,GRID!$A$34:$A$44,0),MATCH(1,($U$2=GRID!$B$31:$BI$31)*(КАЛЕНДАРЬ!$BU4=GRID!$B$33:$BI$33),0))*(1-GRID!$B$69),0))</f>
        <v>17900</v>
      </c>
      <c r="J711" s="47" cm="1">
        <f t="array" ref="J711">IF($I$2="Открытый тариф",
INDEX(GRID!$B$47:$BI$57,MATCH(I$7,GRID!$A$47:$A$57,0),MATCH(1,($U$2=GRID!$B$31:$BI$31)*(КАЛЕНДАРЬ!$BU4=GRID!$B$33:$BI$33), 0)),
ROUNDUP(INDEX(GRID!$B$47:$BI$57,MATCH(I$7,GRID!$A$47:$A$57,0),MATCH(1,($U$2=GRID!$B$31:$BI$31)*(КАЛЕНДАРЬ!$BU4=GRID!$B$33:$BI$33),0))*(1-GRID!$B$69),0))</f>
        <v>17900</v>
      </c>
      <c r="K711" s="47" cm="1">
        <f t="array" ref="K711">IF($I$2="Открытый тариф",
INDEX(GRID!$B$34:$BI$44,MATCH(K$7,GRID!$A$34:$A$44,0),MATCH(1,($U$2=GRID!$B$31:$BI$31)*(КАЛЕНДАРЬ!$BU4=GRID!$B$33:$BI$33), 0)),
ROUNDUP(INDEX(GRID!$B$34:$BI$44,MATCH(K$7,GRID!$A$34:$A$44,0),MATCH(1,($U$2=GRID!$B$31:$BI$31)*(КАЛЕНДАРЬ!$BU4=GRID!$B$33:$BI$33),0))*(1-GRID!$B$69),0))</f>
        <v>18800</v>
      </c>
      <c r="L711" s="47" cm="1">
        <f t="array" ref="L711">IF($I$2="Открытый тариф",
INDEX(GRID!$B$47:$BI$57,MATCH(K$7,GRID!$A$47:$A$57,0),MATCH(1,($U$2=GRID!$B$31:$BI$31)*(КАЛЕНДАРЬ!$BU4=GRID!$B$33:$BI$33), 0)),
ROUNDUP(INDEX(GRID!$B$47:$BI$57,MATCH(K$7,GRID!$A$47:$A$57,0),MATCH(1,($U$2=GRID!$B$31:$BI$31)*(КАЛЕНДАРЬ!$BU4=GRID!$B$33:$BI$33),0))*(1-GRID!$B$69),0))</f>
        <v>18800</v>
      </c>
      <c r="M711" s="47" cm="1">
        <f t="array" ref="M711">IF($I$2="Открытый тариф",
INDEX(GRID!$B$34:$BI$44,MATCH(M$7,GRID!$A$34:$A$44,0),MATCH(1,($U$2=GRID!$B$31:$BI$31)*(КАЛЕНДАРЬ!$BU4=GRID!$B$33:$BI$33), 0)),
ROUNDUP(INDEX(GRID!$B$34:$BI$44,MATCH(M$7,GRID!$A$34:$A$44,0),MATCH(1,($U$2=GRID!$B$31:$BI$31)*(КАЛЕНДАРЬ!$BU4=GRID!$B$33:$BI$33),0))*(1-GRID!$B$69),0))</f>
        <v>20300</v>
      </c>
      <c r="N711" s="47" cm="1">
        <f t="array" ref="N711">IF($I$2="Открытый тариф",
INDEX(GRID!$B$47:$BI$57,MATCH(M$7,GRID!$A$47:$A$57,0),MATCH(1,($U$2=GRID!$B$31:$BI$31)*(КАЛЕНДАРЬ!$BU4=GRID!$B$33:$BI$33), 0)),
ROUNDUP(INDEX(GRID!$B$47:$BI$57,MATCH(M$7,GRID!$A$47:$A$57,0),MATCH(1,($U$2=GRID!$B$31:$BI$31)*(КАЛЕНДАРЬ!$BU4=GRID!$B$33:$BI$33),0))*(1-GRID!$B$69),0))</f>
        <v>20300</v>
      </c>
      <c r="O711" s="49" t="s">
        <v>101</v>
      </c>
      <c r="P711" s="49" t="s">
        <v>101</v>
      </c>
      <c r="Q711" s="49" t="s">
        <v>101</v>
      </c>
      <c r="R711" s="49" t="s">
        <v>101</v>
      </c>
      <c r="S711" s="49" t="s">
        <v>101</v>
      </c>
      <c r="T711" s="49" t="s">
        <v>101</v>
      </c>
      <c r="U711" s="49" t="s">
        <v>101</v>
      </c>
      <c r="V711" s="49" t="s">
        <v>101</v>
      </c>
      <c r="W711" s="49" t="s">
        <v>101</v>
      </c>
      <c r="X711" s="49" t="s">
        <v>101</v>
      </c>
      <c r="Y711" s="199"/>
    </row>
    <row r="712" spans="1:27" x14ac:dyDescent="0.2">
      <c r="A712" s="117" t="s">
        <v>45</v>
      </c>
      <c r="B712" s="117">
        <v>2</v>
      </c>
      <c r="C712" s="47" cm="1">
        <f t="array" ref="C712">IF($I$2="Открытый тариф",
INDEX(GRID!$B$34:$BI$44,MATCH(C$7,GRID!$A$34:$A$44,0),MATCH(1,($U$2=GRID!$B$31:$BI$31)*(КАЛЕНДАРЬ!$BU5=GRID!$B$33:$BI$33), 0)),
ROUNDUP(INDEX(GRID!$B$34:$BI$44,MATCH(C$7,GRID!$A$34:$A$44,0),MATCH(1,($U$2=GRID!$B$31:$BI$31)*(КАЛЕНДАРЬ!$BU5=GRID!$B$33:$BI$33),0))*(1-GRID!$B$69),0))</f>
        <v>14000</v>
      </c>
      <c r="D712" s="47" cm="1">
        <f t="array" ref="D712">IF($I$2="Открытый тариф",
INDEX(GRID!$B$47:$BI$57,MATCH(C$7,GRID!$A$47:$A$57,0),MATCH(1,($U$2=GRID!$B$31:$BI$31)*(КАЛЕНДАРЬ!$BU5=GRID!$B$33:$BI$33), 0)),
ROUNDUP(INDEX(GRID!$B$47:$BI$57,MATCH(C$7,GRID!$A$47:$A$57,0),MATCH(1,($U$2=GRID!$B$31:$BI$31)*(КАЛЕНДАРЬ!$BU5=GRID!$B$33:$BI$33),0))*(1-GRID!$B$69),0))</f>
        <v>14000</v>
      </c>
      <c r="E712" s="47" cm="1">
        <f t="array" ref="E712">IF($I$2="Открытый тариф",
INDEX(GRID!$B$34:$BI$44,MATCH(E$7,GRID!$A$34:$A$44,0),MATCH(1,($U$2=GRID!$B$31:$BI$31)*(КАЛЕНДАРЬ!$BU5=GRID!$B$33:$BI$33), 0)),
ROUNDUP(INDEX(GRID!$B$34:$BI$44,MATCH(E$7,GRID!$A$34:$A$44,0),MATCH(1,($U$2=GRID!$B$31:$BI$31)*(КАЛЕНДАРЬ!$BU5=GRID!$B$33:$BI$33),0))*(1-GRID!$B$69),0))</f>
        <v>15500</v>
      </c>
      <c r="F712" s="47" cm="1">
        <f t="array" ref="F712">IF($I$2="Открытый тариф",
INDEX(GRID!$B$47:$BI$57,MATCH(E$7,GRID!$A$47:$A$57,0),MATCH(1,($U$2=GRID!$B$31:$BI$31)*(КАЛЕНДАРЬ!$BU5=GRID!$B$33:$BI$33), 0)),
ROUNDUP(INDEX(GRID!$B$47:$BI$57,MATCH(E$7,GRID!$A$47:$A$57,0),MATCH(1,($U$2=GRID!$B$31:$BI$31)*(КАЛЕНДАРЬ!$BU5=GRID!$B$33:$BI$33),0))*(1-GRID!$B$69),0))</f>
        <v>15500</v>
      </c>
      <c r="G712" s="47" cm="1">
        <f t="array" ref="G712">IF($I$2="Открытый тариф",
INDEX(GRID!$B$34:$BI$44,MATCH(G$7,GRID!$A$34:$A$44,0),MATCH(1,($U$2=GRID!$B$31:$BI$31)*(КАЛЕНДАРЬ!$BU5=GRID!$B$33:$BI$33), 0)),
ROUNDUP(INDEX(GRID!$B$34:$BI$44,MATCH(G$7,GRID!$A$34:$A$44,0),MATCH(1,($U$2=GRID!$B$31:$BI$31)*(КАЛЕНДАРЬ!$BU5=GRID!$B$33:$BI$33),0))*(1-GRID!$B$69),0))</f>
        <v>16400</v>
      </c>
      <c r="H712" s="47" cm="1">
        <f t="array" ref="H712">IF($I$2="Открытый тариф",
INDEX(GRID!$B$47:$BI$57,MATCH(G$7,GRID!$A$47:$A$57,0),MATCH(1,($U$2=GRID!$B$31:$BI$31)*(КАЛЕНДАРЬ!$BU5=GRID!$B$33:$BI$33), 0)),
ROUNDUP(INDEX(GRID!$B$47:$BI$57,MATCH(G$7,GRID!$A$47:$A$57,0),MATCH(1,($U$2=GRID!$B$31:$BI$31)*(КАЛЕНДАРЬ!$BU5=GRID!$B$33:$BI$33),0))*(1-GRID!$B$69),0))</f>
        <v>16400</v>
      </c>
      <c r="I712" s="47" cm="1">
        <f t="array" ref="I712">IF($I$2="Открытый тариф",
INDEX(GRID!$B$34:$BI$44,MATCH(I$7,GRID!$A$34:$A$44,0),MATCH(1,($U$2=GRID!$B$31:$BI$31)*(КАЛЕНДАРЬ!$BU5=GRID!$B$33:$BI$33), 0)),
ROUNDUP(INDEX(GRID!$B$34:$BI$44,MATCH(I$7,GRID!$A$34:$A$44,0),MATCH(1,($U$2=GRID!$B$31:$BI$31)*(КАЛЕНДАРЬ!$BU5=GRID!$B$33:$BI$33),0))*(1-GRID!$B$69),0))</f>
        <v>17900</v>
      </c>
      <c r="J712" s="47" cm="1">
        <f t="array" ref="J712">IF($I$2="Открытый тариф",
INDEX(GRID!$B$47:$BI$57,MATCH(I$7,GRID!$A$47:$A$57,0),MATCH(1,($U$2=GRID!$B$31:$BI$31)*(КАЛЕНДАРЬ!$BU5=GRID!$B$33:$BI$33), 0)),
ROUNDUP(INDEX(GRID!$B$47:$BI$57,MATCH(I$7,GRID!$A$47:$A$57,0),MATCH(1,($U$2=GRID!$B$31:$BI$31)*(КАЛЕНДАРЬ!$BU5=GRID!$B$33:$BI$33),0))*(1-GRID!$B$69),0))</f>
        <v>17900</v>
      </c>
      <c r="K712" s="47" cm="1">
        <f t="array" ref="K712">IF($I$2="Открытый тариф",
INDEX(GRID!$B$34:$BI$44,MATCH(K$7,GRID!$A$34:$A$44,0),MATCH(1,($U$2=GRID!$B$31:$BI$31)*(КАЛЕНДАРЬ!$BU5=GRID!$B$33:$BI$33), 0)),
ROUNDUP(INDEX(GRID!$B$34:$BI$44,MATCH(K$7,GRID!$A$34:$A$44,0),MATCH(1,($U$2=GRID!$B$31:$BI$31)*(КАЛЕНДАРЬ!$BU5=GRID!$B$33:$BI$33),0))*(1-GRID!$B$69),0))</f>
        <v>18800</v>
      </c>
      <c r="L712" s="47" cm="1">
        <f t="array" ref="L712">IF($I$2="Открытый тариф",
INDEX(GRID!$B$47:$BI$57,MATCH(K$7,GRID!$A$47:$A$57,0),MATCH(1,($U$2=GRID!$B$31:$BI$31)*(КАЛЕНДАРЬ!$BU5=GRID!$B$33:$BI$33), 0)),
ROUNDUP(INDEX(GRID!$B$47:$BI$57,MATCH(K$7,GRID!$A$47:$A$57,0),MATCH(1,($U$2=GRID!$B$31:$BI$31)*(КАЛЕНДАРЬ!$BU5=GRID!$B$33:$BI$33),0))*(1-GRID!$B$69),0))</f>
        <v>18800</v>
      </c>
      <c r="M712" s="47" cm="1">
        <f t="array" ref="M712">IF($I$2="Открытый тариф",
INDEX(GRID!$B$34:$BI$44,MATCH(M$7,GRID!$A$34:$A$44,0),MATCH(1,($U$2=GRID!$B$31:$BI$31)*(КАЛЕНДАРЬ!$BU5=GRID!$B$33:$BI$33), 0)),
ROUNDUP(INDEX(GRID!$B$34:$BI$44,MATCH(M$7,GRID!$A$34:$A$44,0),MATCH(1,($U$2=GRID!$B$31:$BI$31)*(КАЛЕНДАРЬ!$BU5=GRID!$B$33:$BI$33),0))*(1-GRID!$B$69),0))</f>
        <v>20300</v>
      </c>
      <c r="N712" s="47" cm="1">
        <f t="array" ref="N712">IF($I$2="Открытый тариф",
INDEX(GRID!$B$47:$BI$57,MATCH(M$7,GRID!$A$47:$A$57,0),MATCH(1,($U$2=GRID!$B$31:$BI$31)*(КАЛЕНДАРЬ!$BU5=GRID!$B$33:$BI$33), 0)),
ROUNDUP(INDEX(GRID!$B$47:$BI$57,MATCH(M$7,GRID!$A$47:$A$57,0),MATCH(1,($U$2=GRID!$B$31:$BI$31)*(КАЛЕНДАРЬ!$BU5=GRID!$B$33:$BI$33),0))*(1-GRID!$B$69),0))</f>
        <v>20300</v>
      </c>
      <c r="O712" s="49" t="s">
        <v>101</v>
      </c>
      <c r="P712" s="49" t="s">
        <v>101</v>
      </c>
      <c r="Q712" s="49" t="s">
        <v>101</v>
      </c>
      <c r="R712" s="49" t="s">
        <v>101</v>
      </c>
      <c r="S712" s="49" t="s">
        <v>101</v>
      </c>
      <c r="T712" s="49" t="s">
        <v>101</v>
      </c>
      <c r="U712" s="49" t="s">
        <v>101</v>
      </c>
      <c r="V712" s="49" t="s">
        <v>101</v>
      </c>
      <c r="W712" s="49" t="s">
        <v>101</v>
      </c>
      <c r="X712" s="49" t="s">
        <v>101</v>
      </c>
      <c r="Y712" s="199"/>
    </row>
    <row r="713" spans="1:27" x14ac:dyDescent="0.2">
      <c r="A713" s="117" t="s">
        <v>46</v>
      </c>
      <c r="B713" s="117">
        <v>3</v>
      </c>
      <c r="C713" s="47" cm="1">
        <f t="array" ref="C713">IF($I$2="Открытый тариф",
INDEX(GRID!$B$34:$BI$44,MATCH(C$7,GRID!$A$34:$A$44,0),MATCH(1,($U$2=GRID!$B$31:$BI$31)*(КАЛЕНДАРЬ!$BU6=GRID!$B$33:$BI$33), 0)),
ROUNDUP(INDEX(GRID!$B$34:$BI$44,MATCH(C$7,GRID!$A$34:$A$44,0),MATCH(1,($U$2=GRID!$B$31:$BI$31)*(КАЛЕНДАРЬ!$BU6=GRID!$B$33:$BI$33),0))*(1-GRID!$B$69),0))</f>
        <v>14000</v>
      </c>
      <c r="D713" s="47" cm="1">
        <f t="array" ref="D713">IF($I$2="Открытый тариф",
INDEX(GRID!$B$47:$BI$57,MATCH(C$7,GRID!$A$47:$A$57,0),MATCH(1,($U$2=GRID!$B$31:$BI$31)*(КАЛЕНДАРЬ!$BU6=GRID!$B$33:$BI$33), 0)),
ROUNDUP(INDEX(GRID!$B$47:$BI$57,MATCH(C$7,GRID!$A$47:$A$57,0),MATCH(1,($U$2=GRID!$B$31:$BI$31)*(КАЛЕНДАРЬ!$BU6=GRID!$B$33:$BI$33),0))*(1-GRID!$B$69),0))</f>
        <v>14000</v>
      </c>
      <c r="E713" s="47" cm="1">
        <f t="array" ref="E713">IF($I$2="Открытый тариф",
INDEX(GRID!$B$34:$BI$44,MATCH(E$7,GRID!$A$34:$A$44,0),MATCH(1,($U$2=GRID!$B$31:$BI$31)*(КАЛЕНДАРЬ!$BU6=GRID!$B$33:$BI$33), 0)),
ROUNDUP(INDEX(GRID!$B$34:$BI$44,MATCH(E$7,GRID!$A$34:$A$44,0),MATCH(1,($U$2=GRID!$B$31:$BI$31)*(КАЛЕНДАРЬ!$BU6=GRID!$B$33:$BI$33),0))*(1-GRID!$B$69),0))</f>
        <v>15500</v>
      </c>
      <c r="F713" s="47" cm="1">
        <f t="array" ref="F713">IF($I$2="Открытый тариф",
INDEX(GRID!$B$47:$BI$57,MATCH(E$7,GRID!$A$47:$A$57,0),MATCH(1,($U$2=GRID!$B$31:$BI$31)*(КАЛЕНДАРЬ!$BU6=GRID!$B$33:$BI$33), 0)),
ROUNDUP(INDEX(GRID!$B$47:$BI$57,MATCH(E$7,GRID!$A$47:$A$57,0),MATCH(1,($U$2=GRID!$B$31:$BI$31)*(КАЛЕНДАРЬ!$BU6=GRID!$B$33:$BI$33),0))*(1-GRID!$B$69),0))</f>
        <v>15500</v>
      </c>
      <c r="G713" s="47" cm="1">
        <f t="array" ref="G713">IF($I$2="Открытый тариф",
INDEX(GRID!$B$34:$BI$44,MATCH(G$7,GRID!$A$34:$A$44,0),MATCH(1,($U$2=GRID!$B$31:$BI$31)*(КАЛЕНДАРЬ!$BU6=GRID!$B$33:$BI$33), 0)),
ROUNDUP(INDEX(GRID!$B$34:$BI$44,MATCH(G$7,GRID!$A$34:$A$44,0),MATCH(1,($U$2=GRID!$B$31:$BI$31)*(КАЛЕНДАРЬ!$BU6=GRID!$B$33:$BI$33),0))*(1-GRID!$B$69),0))</f>
        <v>16400</v>
      </c>
      <c r="H713" s="47" cm="1">
        <f t="array" ref="H713">IF($I$2="Открытый тариф",
INDEX(GRID!$B$47:$BI$57,MATCH(G$7,GRID!$A$47:$A$57,0),MATCH(1,($U$2=GRID!$B$31:$BI$31)*(КАЛЕНДАРЬ!$BU6=GRID!$B$33:$BI$33), 0)),
ROUNDUP(INDEX(GRID!$B$47:$BI$57,MATCH(G$7,GRID!$A$47:$A$57,0),MATCH(1,($U$2=GRID!$B$31:$BI$31)*(КАЛЕНДАРЬ!$BU6=GRID!$B$33:$BI$33),0))*(1-GRID!$B$69),0))</f>
        <v>16400</v>
      </c>
      <c r="I713" s="47" cm="1">
        <f t="array" ref="I713">IF($I$2="Открытый тариф",
INDEX(GRID!$B$34:$BI$44,MATCH(I$7,GRID!$A$34:$A$44,0),MATCH(1,($U$2=GRID!$B$31:$BI$31)*(КАЛЕНДАРЬ!$BU6=GRID!$B$33:$BI$33), 0)),
ROUNDUP(INDEX(GRID!$B$34:$BI$44,MATCH(I$7,GRID!$A$34:$A$44,0),MATCH(1,($U$2=GRID!$B$31:$BI$31)*(КАЛЕНДАРЬ!$BU6=GRID!$B$33:$BI$33),0))*(1-GRID!$B$69),0))</f>
        <v>17900</v>
      </c>
      <c r="J713" s="47" cm="1">
        <f t="array" ref="J713">IF($I$2="Открытый тариф",
INDEX(GRID!$B$47:$BI$57,MATCH(I$7,GRID!$A$47:$A$57,0),MATCH(1,($U$2=GRID!$B$31:$BI$31)*(КАЛЕНДАРЬ!$BU6=GRID!$B$33:$BI$33), 0)),
ROUNDUP(INDEX(GRID!$B$47:$BI$57,MATCH(I$7,GRID!$A$47:$A$57,0),MATCH(1,($U$2=GRID!$B$31:$BI$31)*(КАЛЕНДАРЬ!$BU6=GRID!$B$33:$BI$33),0))*(1-GRID!$B$69),0))</f>
        <v>17900</v>
      </c>
      <c r="K713" s="47" cm="1">
        <f t="array" ref="K713">IF($I$2="Открытый тариф",
INDEX(GRID!$B$34:$BI$44,MATCH(K$7,GRID!$A$34:$A$44,0),MATCH(1,($U$2=GRID!$B$31:$BI$31)*(КАЛЕНДАРЬ!$BU6=GRID!$B$33:$BI$33), 0)),
ROUNDUP(INDEX(GRID!$B$34:$BI$44,MATCH(K$7,GRID!$A$34:$A$44,0),MATCH(1,($U$2=GRID!$B$31:$BI$31)*(КАЛЕНДАРЬ!$BU6=GRID!$B$33:$BI$33),0))*(1-GRID!$B$69),0))</f>
        <v>18800</v>
      </c>
      <c r="L713" s="47" cm="1">
        <f t="array" ref="L713">IF($I$2="Открытый тариф",
INDEX(GRID!$B$47:$BI$57,MATCH(K$7,GRID!$A$47:$A$57,0),MATCH(1,($U$2=GRID!$B$31:$BI$31)*(КАЛЕНДАРЬ!$BU6=GRID!$B$33:$BI$33), 0)),
ROUNDUP(INDEX(GRID!$B$47:$BI$57,MATCH(K$7,GRID!$A$47:$A$57,0),MATCH(1,($U$2=GRID!$B$31:$BI$31)*(КАЛЕНДАРЬ!$BU6=GRID!$B$33:$BI$33),0))*(1-GRID!$B$69),0))</f>
        <v>18800</v>
      </c>
      <c r="M713" s="47" cm="1">
        <f t="array" ref="M713">IF($I$2="Открытый тариф",
INDEX(GRID!$B$34:$BI$44,MATCH(M$7,GRID!$A$34:$A$44,0),MATCH(1,($U$2=GRID!$B$31:$BI$31)*(КАЛЕНДАРЬ!$BU6=GRID!$B$33:$BI$33), 0)),
ROUNDUP(INDEX(GRID!$B$34:$BI$44,MATCH(M$7,GRID!$A$34:$A$44,0),MATCH(1,($U$2=GRID!$B$31:$BI$31)*(КАЛЕНДАРЬ!$BU6=GRID!$B$33:$BI$33),0))*(1-GRID!$B$69),0))</f>
        <v>20300</v>
      </c>
      <c r="N713" s="47" cm="1">
        <f t="array" ref="N713">IF($I$2="Открытый тариф",
INDEX(GRID!$B$47:$BI$57,MATCH(M$7,GRID!$A$47:$A$57,0),MATCH(1,($U$2=GRID!$B$31:$BI$31)*(КАЛЕНДАРЬ!$BU6=GRID!$B$33:$BI$33), 0)),
ROUNDUP(INDEX(GRID!$B$47:$BI$57,MATCH(M$7,GRID!$A$47:$A$57,0),MATCH(1,($U$2=GRID!$B$31:$BI$31)*(КАЛЕНДАРЬ!$BU6=GRID!$B$33:$BI$33),0))*(1-GRID!$B$69),0))</f>
        <v>20300</v>
      </c>
      <c r="O713" s="49" t="s">
        <v>101</v>
      </c>
      <c r="P713" s="49" t="s">
        <v>101</v>
      </c>
      <c r="Q713" s="49" t="s">
        <v>101</v>
      </c>
      <c r="R713" s="49" t="s">
        <v>101</v>
      </c>
      <c r="S713" s="49" t="s">
        <v>101</v>
      </c>
      <c r="T713" s="49" t="s">
        <v>101</v>
      </c>
      <c r="U713" s="49" t="s">
        <v>101</v>
      </c>
      <c r="V713" s="49" t="s">
        <v>101</v>
      </c>
      <c r="W713" s="49" t="s">
        <v>101</v>
      </c>
      <c r="X713" s="49" t="s">
        <v>101</v>
      </c>
      <c r="Y713" s="199"/>
    </row>
    <row r="714" spans="1:27" x14ac:dyDescent="0.2">
      <c r="A714" s="117" t="s">
        <v>47</v>
      </c>
      <c r="B714" s="117">
        <v>4</v>
      </c>
      <c r="C714" s="47" cm="1">
        <f t="array" ref="C714">IF($I$2="Открытый тариф",
INDEX(GRID!$B$34:$BI$44,MATCH(C$7,GRID!$A$34:$A$44,0),MATCH(1,($U$2=GRID!$B$31:$BI$31)*(КАЛЕНДАРЬ!$BU7=GRID!$B$33:$BI$33), 0)),
ROUNDUP(INDEX(GRID!$B$34:$BI$44,MATCH(C$7,GRID!$A$34:$A$44,0),MATCH(1,($U$2=GRID!$B$31:$BI$31)*(КАЛЕНДАРЬ!$BU7=GRID!$B$33:$BI$33),0))*(1-GRID!$B$69),0))</f>
        <v>14400</v>
      </c>
      <c r="D714" s="47" cm="1">
        <f t="array" ref="D714">IF($I$2="Открытый тариф",
INDEX(GRID!$B$47:$BI$57,MATCH(C$7,GRID!$A$47:$A$57,0),MATCH(1,($U$2=GRID!$B$31:$BI$31)*(КАЛЕНДАРЬ!$BU7=GRID!$B$33:$BI$33), 0)),
ROUNDUP(INDEX(GRID!$B$47:$BI$57,MATCH(C$7,GRID!$A$47:$A$57,0),MATCH(1,($U$2=GRID!$B$31:$BI$31)*(КАЛЕНДАРЬ!$BU7=GRID!$B$33:$BI$33),0))*(1-GRID!$B$69),0))</f>
        <v>14400</v>
      </c>
      <c r="E714" s="47" cm="1">
        <f t="array" ref="E714">IF($I$2="Открытый тариф",
INDEX(GRID!$B$34:$BI$44,MATCH(E$7,GRID!$A$34:$A$44,0),MATCH(1,($U$2=GRID!$B$31:$BI$31)*(КАЛЕНДАРЬ!$BU7=GRID!$B$33:$BI$33), 0)),
ROUNDUP(INDEX(GRID!$B$34:$BI$44,MATCH(E$7,GRID!$A$34:$A$44,0),MATCH(1,($U$2=GRID!$B$31:$BI$31)*(КАЛЕНДАРЬ!$BU7=GRID!$B$33:$BI$33),0))*(1-GRID!$B$69),0))</f>
        <v>16000</v>
      </c>
      <c r="F714" s="47" cm="1">
        <f t="array" ref="F714">IF($I$2="Открытый тариф",
INDEX(GRID!$B$47:$BI$57,MATCH(E$7,GRID!$A$47:$A$57,0),MATCH(1,($U$2=GRID!$B$31:$BI$31)*(КАЛЕНДАРЬ!$BU7=GRID!$B$33:$BI$33), 0)),
ROUNDUP(INDEX(GRID!$B$47:$BI$57,MATCH(E$7,GRID!$A$47:$A$57,0),MATCH(1,($U$2=GRID!$B$31:$BI$31)*(КАЛЕНДАРЬ!$BU7=GRID!$B$33:$BI$33),0))*(1-GRID!$B$69),0))</f>
        <v>16000</v>
      </c>
      <c r="G714" s="47" cm="1">
        <f t="array" ref="G714">IF($I$2="Открытый тариф",
INDEX(GRID!$B$34:$BI$44,MATCH(G$7,GRID!$A$34:$A$44,0),MATCH(1,($U$2=GRID!$B$31:$BI$31)*(КАЛЕНДАРЬ!$BU7=GRID!$B$33:$BI$33), 0)),
ROUNDUP(INDEX(GRID!$B$34:$BI$44,MATCH(G$7,GRID!$A$34:$A$44,0),MATCH(1,($U$2=GRID!$B$31:$BI$31)*(КАЛЕНДАРЬ!$BU7=GRID!$B$33:$BI$33),0))*(1-GRID!$B$69),0))</f>
        <v>16900</v>
      </c>
      <c r="H714" s="47" cm="1">
        <f t="array" ref="H714">IF($I$2="Открытый тариф",
INDEX(GRID!$B$47:$BI$57,MATCH(G$7,GRID!$A$47:$A$57,0),MATCH(1,($U$2=GRID!$B$31:$BI$31)*(КАЛЕНДАРЬ!$BU7=GRID!$B$33:$BI$33), 0)),
ROUNDUP(INDEX(GRID!$B$47:$BI$57,MATCH(G$7,GRID!$A$47:$A$57,0),MATCH(1,($U$2=GRID!$B$31:$BI$31)*(КАЛЕНДАРЬ!$BU7=GRID!$B$33:$BI$33),0))*(1-GRID!$B$69),0))</f>
        <v>16900</v>
      </c>
      <c r="I714" s="47" cm="1">
        <f t="array" ref="I714">IF($I$2="Открытый тариф",
INDEX(GRID!$B$34:$BI$44,MATCH(I$7,GRID!$A$34:$A$44,0),MATCH(1,($U$2=GRID!$B$31:$BI$31)*(КАЛЕНДАРЬ!$BU7=GRID!$B$33:$BI$33), 0)),
ROUNDUP(INDEX(GRID!$B$34:$BI$44,MATCH(I$7,GRID!$A$34:$A$44,0),MATCH(1,($U$2=GRID!$B$31:$BI$31)*(КАЛЕНДАРЬ!$BU7=GRID!$B$33:$BI$33),0))*(1-GRID!$B$69),0))</f>
        <v>18500</v>
      </c>
      <c r="J714" s="47" cm="1">
        <f t="array" ref="J714">IF($I$2="Открытый тариф",
INDEX(GRID!$B$47:$BI$57,MATCH(I$7,GRID!$A$47:$A$57,0),MATCH(1,($U$2=GRID!$B$31:$BI$31)*(КАЛЕНДАРЬ!$BU7=GRID!$B$33:$BI$33), 0)),
ROUNDUP(INDEX(GRID!$B$47:$BI$57,MATCH(I$7,GRID!$A$47:$A$57,0),MATCH(1,($U$2=GRID!$B$31:$BI$31)*(КАЛЕНДАРЬ!$BU7=GRID!$B$33:$BI$33),0))*(1-GRID!$B$69),0))</f>
        <v>18500</v>
      </c>
      <c r="K714" s="47" cm="1">
        <f t="array" ref="K714">IF($I$2="Открытый тариф",
INDEX(GRID!$B$34:$BI$44,MATCH(K$7,GRID!$A$34:$A$44,0),MATCH(1,($U$2=GRID!$B$31:$BI$31)*(КАЛЕНДАРЬ!$BU7=GRID!$B$33:$BI$33), 0)),
ROUNDUP(INDEX(GRID!$B$34:$BI$44,MATCH(K$7,GRID!$A$34:$A$44,0),MATCH(1,($U$2=GRID!$B$31:$BI$31)*(КАЛЕНДАРЬ!$BU7=GRID!$B$33:$BI$33),0))*(1-GRID!$B$69),0))</f>
        <v>19400</v>
      </c>
      <c r="L714" s="47" cm="1">
        <f t="array" ref="L714">IF($I$2="Открытый тариф",
INDEX(GRID!$B$47:$BI$57,MATCH(K$7,GRID!$A$47:$A$57,0),MATCH(1,($U$2=GRID!$B$31:$BI$31)*(КАЛЕНДАРЬ!$BU7=GRID!$B$33:$BI$33), 0)),
ROUNDUP(INDEX(GRID!$B$47:$BI$57,MATCH(K$7,GRID!$A$47:$A$57,0),MATCH(1,($U$2=GRID!$B$31:$BI$31)*(КАЛЕНДАРЬ!$BU7=GRID!$B$33:$BI$33),0))*(1-GRID!$B$69),0))</f>
        <v>19400</v>
      </c>
      <c r="M714" s="47" cm="1">
        <f t="array" ref="M714">IF($I$2="Открытый тариф",
INDEX(GRID!$B$34:$BI$44,MATCH(M$7,GRID!$A$34:$A$44,0),MATCH(1,($U$2=GRID!$B$31:$BI$31)*(КАЛЕНДАРЬ!$BU7=GRID!$B$33:$BI$33), 0)),
ROUNDUP(INDEX(GRID!$B$34:$BI$44,MATCH(M$7,GRID!$A$34:$A$44,0),MATCH(1,($U$2=GRID!$B$31:$BI$31)*(КАЛЕНДАРЬ!$BU7=GRID!$B$33:$BI$33),0))*(1-GRID!$B$69),0))</f>
        <v>21000</v>
      </c>
      <c r="N714" s="47" cm="1">
        <f t="array" ref="N714">IF($I$2="Открытый тариф",
INDEX(GRID!$B$47:$BI$57,MATCH(M$7,GRID!$A$47:$A$57,0),MATCH(1,($U$2=GRID!$B$31:$BI$31)*(КАЛЕНДАРЬ!$BU7=GRID!$B$33:$BI$33), 0)),
ROUNDUP(INDEX(GRID!$B$47:$BI$57,MATCH(M$7,GRID!$A$47:$A$57,0),MATCH(1,($U$2=GRID!$B$31:$BI$31)*(КАЛЕНДАРЬ!$BU7=GRID!$B$33:$BI$33),0))*(1-GRID!$B$69),0))</f>
        <v>21000</v>
      </c>
      <c r="O714" s="49" t="s">
        <v>101</v>
      </c>
      <c r="P714" s="49" t="s">
        <v>101</v>
      </c>
      <c r="Q714" s="49" t="s">
        <v>101</v>
      </c>
      <c r="R714" s="49" t="s">
        <v>101</v>
      </c>
      <c r="S714" s="49" t="s">
        <v>101</v>
      </c>
      <c r="T714" s="49" t="s">
        <v>101</v>
      </c>
      <c r="U714" s="49" t="s">
        <v>101</v>
      </c>
      <c r="V714" s="49" t="s">
        <v>101</v>
      </c>
      <c r="W714" s="49" t="s">
        <v>101</v>
      </c>
      <c r="X714" s="49" t="s">
        <v>101</v>
      </c>
      <c r="Y714" s="199"/>
    </row>
    <row r="715" spans="1:27" x14ac:dyDescent="0.2">
      <c r="A715" s="117" t="s">
        <v>48</v>
      </c>
      <c r="B715" s="117">
        <v>5</v>
      </c>
      <c r="C715" s="47" cm="1">
        <f t="array" ref="C715">IF($I$2="Открытый тариф",
INDEX(GRID!$B$34:$BI$44,MATCH(C$7,GRID!$A$34:$A$44,0),MATCH(1,($U$2=GRID!$B$31:$BI$31)*(КАЛЕНДАРЬ!$BU8=GRID!$B$33:$BI$33), 0)),
ROUNDUP(INDEX(GRID!$B$34:$BI$44,MATCH(C$7,GRID!$A$34:$A$44,0),MATCH(1,($U$2=GRID!$B$31:$BI$31)*(КАЛЕНДАРЬ!$BU8=GRID!$B$33:$BI$33),0))*(1-GRID!$B$69),0))</f>
        <v>14400</v>
      </c>
      <c r="D715" s="47" cm="1">
        <f t="array" ref="D715">IF($I$2="Открытый тариф",
INDEX(GRID!$B$47:$BI$57,MATCH(C$7,GRID!$A$47:$A$57,0),MATCH(1,($U$2=GRID!$B$31:$BI$31)*(КАЛЕНДАРЬ!$BU8=GRID!$B$33:$BI$33), 0)),
ROUNDUP(INDEX(GRID!$B$47:$BI$57,MATCH(C$7,GRID!$A$47:$A$57,0),MATCH(1,($U$2=GRID!$B$31:$BI$31)*(КАЛЕНДАРЬ!$BU8=GRID!$B$33:$BI$33),0))*(1-GRID!$B$69),0))</f>
        <v>14400</v>
      </c>
      <c r="E715" s="47" cm="1">
        <f t="array" ref="E715">IF($I$2="Открытый тариф",
INDEX(GRID!$B$34:$BI$44,MATCH(E$7,GRID!$A$34:$A$44,0),MATCH(1,($U$2=GRID!$B$31:$BI$31)*(КАЛЕНДАРЬ!$BU8=GRID!$B$33:$BI$33), 0)),
ROUNDUP(INDEX(GRID!$B$34:$BI$44,MATCH(E$7,GRID!$A$34:$A$44,0),MATCH(1,($U$2=GRID!$B$31:$BI$31)*(КАЛЕНДАРЬ!$BU8=GRID!$B$33:$BI$33),0))*(1-GRID!$B$69),0))</f>
        <v>16000</v>
      </c>
      <c r="F715" s="47" cm="1">
        <f t="array" ref="F715">IF($I$2="Открытый тариф",
INDEX(GRID!$B$47:$BI$57,MATCH(E$7,GRID!$A$47:$A$57,0),MATCH(1,($U$2=GRID!$B$31:$BI$31)*(КАЛЕНДАРЬ!$BU8=GRID!$B$33:$BI$33), 0)),
ROUNDUP(INDEX(GRID!$B$47:$BI$57,MATCH(E$7,GRID!$A$47:$A$57,0),MATCH(1,($U$2=GRID!$B$31:$BI$31)*(КАЛЕНДАРЬ!$BU8=GRID!$B$33:$BI$33),0))*(1-GRID!$B$69),0))</f>
        <v>16000</v>
      </c>
      <c r="G715" s="47" cm="1">
        <f t="array" ref="G715">IF($I$2="Открытый тариф",
INDEX(GRID!$B$34:$BI$44,MATCH(G$7,GRID!$A$34:$A$44,0),MATCH(1,($U$2=GRID!$B$31:$BI$31)*(КАЛЕНДАРЬ!$BU8=GRID!$B$33:$BI$33), 0)),
ROUNDUP(INDEX(GRID!$B$34:$BI$44,MATCH(G$7,GRID!$A$34:$A$44,0),MATCH(1,($U$2=GRID!$B$31:$BI$31)*(КАЛЕНДАРЬ!$BU8=GRID!$B$33:$BI$33),0))*(1-GRID!$B$69),0))</f>
        <v>16900</v>
      </c>
      <c r="H715" s="47" cm="1">
        <f t="array" ref="H715">IF($I$2="Открытый тариф",
INDEX(GRID!$B$47:$BI$57,MATCH(G$7,GRID!$A$47:$A$57,0),MATCH(1,($U$2=GRID!$B$31:$BI$31)*(КАЛЕНДАРЬ!$BU8=GRID!$B$33:$BI$33), 0)),
ROUNDUP(INDEX(GRID!$B$47:$BI$57,MATCH(G$7,GRID!$A$47:$A$57,0),MATCH(1,($U$2=GRID!$B$31:$BI$31)*(КАЛЕНДАРЬ!$BU8=GRID!$B$33:$BI$33),0))*(1-GRID!$B$69),0))</f>
        <v>16900</v>
      </c>
      <c r="I715" s="47" cm="1">
        <f t="array" ref="I715">IF($I$2="Открытый тариф",
INDEX(GRID!$B$34:$BI$44,MATCH(I$7,GRID!$A$34:$A$44,0),MATCH(1,($U$2=GRID!$B$31:$BI$31)*(КАЛЕНДАРЬ!$BU8=GRID!$B$33:$BI$33), 0)),
ROUNDUP(INDEX(GRID!$B$34:$BI$44,MATCH(I$7,GRID!$A$34:$A$44,0),MATCH(1,($U$2=GRID!$B$31:$BI$31)*(КАЛЕНДАРЬ!$BU8=GRID!$B$33:$BI$33),0))*(1-GRID!$B$69),0))</f>
        <v>18500</v>
      </c>
      <c r="J715" s="47" cm="1">
        <f t="array" ref="J715">IF($I$2="Открытый тариф",
INDEX(GRID!$B$47:$BI$57,MATCH(I$7,GRID!$A$47:$A$57,0),MATCH(1,($U$2=GRID!$B$31:$BI$31)*(КАЛЕНДАРЬ!$BU8=GRID!$B$33:$BI$33), 0)),
ROUNDUP(INDEX(GRID!$B$47:$BI$57,MATCH(I$7,GRID!$A$47:$A$57,0),MATCH(1,($U$2=GRID!$B$31:$BI$31)*(КАЛЕНДАРЬ!$BU8=GRID!$B$33:$BI$33),0))*(1-GRID!$B$69),0))</f>
        <v>18500</v>
      </c>
      <c r="K715" s="47" cm="1">
        <f t="array" ref="K715">IF($I$2="Открытый тариф",
INDEX(GRID!$B$34:$BI$44,MATCH(K$7,GRID!$A$34:$A$44,0),MATCH(1,($U$2=GRID!$B$31:$BI$31)*(КАЛЕНДАРЬ!$BU8=GRID!$B$33:$BI$33), 0)),
ROUNDUP(INDEX(GRID!$B$34:$BI$44,MATCH(K$7,GRID!$A$34:$A$44,0),MATCH(1,($U$2=GRID!$B$31:$BI$31)*(КАЛЕНДАРЬ!$BU8=GRID!$B$33:$BI$33),0))*(1-GRID!$B$69),0))</f>
        <v>19400</v>
      </c>
      <c r="L715" s="47" cm="1">
        <f t="array" ref="L715">IF($I$2="Открытый тариф",
INDEX(GRID!$B$47:$BI$57,MATCH(K$7,GRID!$A$47:$A$57,0),MATCH(1,($U$2=GRID!$B$31:$BI$31)*(КАЛЕНДАРЬ!$BU8=GRID!$B$33:$BI$33), 0)),
ROUNDUP(INDEX(GRID!$B$47:$BI$57,MATCH(K$7,GRID!$A$47:$A$57,0),MATCH(1,($U$2=GRID!$B$31:$BI$31)*(КАЛЕНДАРЬ!$BU8=GRID!$B$33:$BI$33),0))*(1-GRID!$B$69),0))</f>
        <v>19400</v>
      </c>
      <c r="M715" s="47" cm="1">
        <f t="array" ref="M715">IF($I$2="Открытый тариф",
INDEX(GRID!$B$34:$BI$44,MATCH(M$7,GRID!$A$34:$A$44,0),MATCH(1,($U$2=GRID!$B$31:$BI$31)*(КАЛЕНДАРЬ!$BU8=GRID!$B$33:$BI$33), 0)),
ROUNDUP(INDEX(GRID!$B$34:$BI$44,MATCH(M$7,GRID!$A$34:$A$44,0),MATCH(1,($U$2=GRID!$B$31:$BI$31)*(КАЛЕНДАРЬ!$BU8=GRID!$B$33:$BI$33),0))*(1-GRID!$B$69),0))</f>
        <v>21000</v>
      </c>
      <c r="N715" s="47" cm="1">
        <f t="array" ref="N715">IF($I$2="Открытый тариф",
INDEX(GRID!$B$47:$BI$57,MATCH(M$7,GRID!$A$47:$A$57,0),MATCH(1,($U$2=GRID!$B$31:$BI$31)*(КАЛЕНДАРЬ!$BU8=GRID!$B$33:$BI$33), 0)),
ROUNDUP(INDEX(GRID!$B$47:$BI$57,MATCH(M$7,GRID!$A$47:$A$57,0),MATCH(1,($U$2=GRID!$B$31:$BI$31)*(КАЛЕНДАРЬ!$BU8=GRID!$B$33:$BI$33),0))*(1-GRID!$B$69),0))</f>
        <v>21000</v>
      </c>
      <c r="O715" s="49" t="s">
        <v>101</v>
      </c>
      <c r="P715" s="49" t="s">
        <v>101</v>
      </c>
      <c r="Q715" s="49" t="s">
        <v>101</v>
      </c>
      <c r="R715" s="49" t="s">
        <v>101</v>
      </c>
      <c r="S715" s="49" t="s">
        <v>101</v>
      </c>
      <c r="T715" s="49" t="s">
        <v>101</v>
      </c>
      <c r="U715" s="49" t="s">
        <v>101</v>
      </c>
      <c r="V715" s="49" t="s">
        <v>101</v>
      </c>
      <c r="W715" s="49" t="s">
        <v>101</v>
      </c>
      <c r="X715" s="49" t="s">
        <v>101</v>
      </c>
      <c r="Y715" s="199"/>
    </row>
    <row r="716" spans="1:27" x14ac:dyDescent="0.2">
      <c r="A716" s="117" t="s">
        <v>42</v>
      </c>
      <c r="B716" s="117">
        <v>6</v>
      </c>
      <c r="C716" s="47" cm="1">
        <f t="array" ref="C716">IF($I$2="Открытый тариф",
INDEX(GRID!$B$34:$BI$44,MATCH(C$7,GRID!$A$34:$A$44,0),MATCH(1,($U$2=GRID!$B$31:$BI$31)*(КАЛЕНДАРЬ!$BU9=GRID!$B$33:$BI$33), 0)),
ROUNDUP(INDEX(GRID!$B$34:$BI$44,MATCH(C$7,GRID!$A$34:$A$44,0),MATCH(1,($U$2=GRID!$B$31:$BI$31)*(КАЛЕНДАРЬ!$BU9=GRID!$B$33:$BI$33),0))*(1-GRID!$B$69),0))</f>
        <v>14000</v>
      </c>
      <c r="D716" s="47" cm="1">
        <f t="array" ref="D716">IF($I$2="Открытый тариф",
INDEX(GRID!$B$47:$BI$57,MATCH(C$7,GRID!$A$47:$A$57,0),MATCH(1,($U$2=GRID!$B$31:$BI$31)*(КАЛЕНДАРЬ!$BU9=GRID!$B$33:$BI$33), 0)),
ROUNDUP(INDEX(GRID!$B$47:$BI$57,MATCH(C$7,GRID!$A$47:$A$57,0),MATCH(1,($U$2=GRID!$B$31:$BI$31)*(КАЛЕНДАРЬ!$BU9=GRID!$B$33:$BI$33),0))*(1-GRID!$B$69),0))</f>
        <v>14000</v>
      </c>
      <c r="E716" s="47" cm="1">
        <f t="array" ref="E716">IF($I$2="Открытый тариф",
INDEX(GRID!$B$34:$BI$44,MATCH(E$7,GRID!$A$34:$A$44,0),MATCH(1,($U$2=GRID!$B$31:$BI$31)*(КАЛЕНДАРЬ!$BU9=GRID!$B$33:$BI$33), 0)),
ROUNDUP(INDEX(GRID!$B$34:$BI$44,MATCH(E$7,GRID!$A$34:$A$44,0),MATCH(1,($U$2=GRID!$B$31:$BI$31)*(КАЛЕНДАРЬ!$BU9=GRID!$B$33:$BI$33),0))*(1-GRID!$B$69),0))</f>
        <v>15500</v>
      </c>
      <c r="F716" s="47" cm="1">
        <f t="array" ref="F716">IF($I$2="Открытый тариф",
INDEX(GRID!$B$47:$BI$57,MATCH(E$7,GRID!$A$47:$A$57,0),MATCH(1,($U$2=GRID!$B$31:$BI$31)*(КАЛЕНДАРЬ!$BU9=GRID!$B$33:$BI$33), 0)),
ROUNDUP(INDEX(GRID!$B$47:$BI$57,MATCH(E$7,GRID!$A$47:$A$57,0),MATCH(1,($U$2=GRID!$B$31:$BI$31)*(КАЛЕНДАРЬ!$BU9=GRID!$B$33:$BI$33),0))*(1-GRID!$B$69),0))</f>
        <v>15500</v>
      </c>
      <c r="G716" s="47" cm="1">
        <f t="array" ref="G716">IF($I$2="Открытый тариф",
INDEX(GRID!$B$34:$BI$44,MATCH(G$7,GRID!$A$34:$A$44,0),MATCH(1,($U$2=GRID!$B$31:$BI$31)*(КАЛЕНДАРЬ!$BU9=GRID!$B$33:$BI$33), 0)),
ROUNDUP(INDEX(GRID!$B$34:$BI$44,MATCH(G$7,GRID!$A$34:$A$44,0),MATCH(1,($U$2=GRID!$B$31:$BI$31)*(КАЛЕНДАРЬ!$BU9=GRID!$B$33:$BI$33),0))*(1-GRID!$B$69),0))</f>
        <v>16400</v>
      </c>
      <c r="H716" s="47" cm="1">
        <f t="array" ref="H716">IF($I$2="Открытый тариф",
INDEX(GRID!$B$47:$BI$57,MATCH(G$7,GRID!$A$47:$A$57,0),MATCH(1,($U$2=GRID!$B$31:$BI$31)*(КАЛЕНДАРЬ!$BU9=GRID!$B$33:$BI$33), 0)),
ROUNDUP(INDEX(GRID!$B$47:$BI$57,MATCH(G$7,GRID!$A$47:$A$57,0),MATCH(1,($U$2=GRID!$B$31:$BI$31)*(КАЛЕНДАРЬ!$BU9=GRID!$B$33:$BI$33),0))*(1-GRID!$B$69),0))</f>
        <v>16400</v>
      </c>
      <c r="I716" s="47" cm="1">
        <f t="array" ref="I716">IF($I$2="Открытый тариф",
INDEX(GRID!$B$34:$BI$44,MATCH(I$7,GRID!$A$34:$A$44,0),MATCH(1,($U$2=GRID!$B$31:$BI$31)*(КАЛЕНДАРЬ!$BU9=GRID!$B$33:$BI$33), 0)),
ROUNDUP(INDEX(GRID!$B$34:$BI$44,MATCH(I$7,GRID!$A$34:$A$44,0),MATCH(1,($U$2=GRID!$B$31:$BI$31)*(КАЛЕНДАРЬ!$BU9=GRID!$B$33:$BI$33),0))*(1-GRID!$B$69),0))</f>
        <v>17900</v>
      </c>
      <c r="J716" s="47" cm="1">
        <f t="array" ref="J716">IF($I$2="Открытый тариф",
INDEX(GRID!$B$47:$BI$57,MATCH(I$7,GRID!$A$47:$A$57,0),MATCH(1,($U$2=GRID!$B$31:$BI$31)*(КАЛЕНДАРЬ!$BU9=GRID!$B$33:$BI$33), 0)),
ROUNDUP(INDEX(GRID!$B$47:$BI$57,MATCH(I$7,GRID!$A$47:$A$57,0),MATCH(1,($U$2=GRID!$B$31:$BI$31)*(КАЛЕНДАРЬ!$BU9=GRID!$B$33:$BI$33),0))*(1-GRID!$B$69),0))</f>
        <v>17900</v>
      </c>
      <c r="K716" s="47" cm="1">
        <f t="array" ref="K716">IF($I$2="Открытый тариф",
INDEX(GRID!$B$34:$BI$44,MATCH(K$7,GRID!$A$34:$A$44,0),MATCH(1,($U$2=GRID!$B$31:$BI$31)*(КАЛЕНДАРЬ!$BU9=GRID!$B$33:$BI$33), 0)),
ROUNDUP(INDEX(GRID!$B$34:$BI$44,MATCH(K$7,GRID!$A$34:$A$44,0),MATCH(1,($U$2=GRID!$B$31:$BI$31)*(КАЛЕНДАРЬ!$BU9=GRID!$B$33:$BI$33),0))*(1-GRID!$B$69),0))</f>
        <v>18800</v>
      </c>
      <c r="L716" s="47" cm="1">
        <f t="array" ref="L716">IF($I$2="Открытый тариф",
INDEX(GRID!$B$47:$BI$57,MATCH(K$7,GRID!$A$47:$A$57,0),MATCH(1,($U$2=GRID!$B$31:$BI$31)*(КАЛЕНДАРЬ!$BU9=GRID!$B$33:$BI$33), 0)),
ROUNDUP(INDEX(GRID!$B$47:$BI$57,MATCH(K$7,GRID!$A$47:$A$57,0),MATCH(1,($U$2=GRID!$B$31:$BI$31)*(КАЛЕНДАРЬ!$BU9=GRID!$B$33:$BI$33),0))*(1-GRID!$B$69),0))</f>
        <v>18800</v>
      </c>
      <c r="M716" s="47" cm="1">
        <f t="array" ref="M716">IF($I$2="Открытый тариф",
INDEX(GRID!$B$34:$BI$44,MATCH(M$7,GRID!$A$34:$A$44,0),MATCH(1,($U$2=GRID!$B$31:$BI$31)*(КАЛЕНДАРЬ!$BU9=GRID!$B$33:$BI$33), 0)),
ROUNDUP(INDEX(GRID!$B$34:$BI$44,MATCH(M$7,GRID!$A$34:$A$44,0),MATCH(1,($U$2=GRID!$B$31:$BI$31)*(КАЛЕНДАРЬ!$BU9=GRID!$B$33:$BI$33),0))*(1-GRID!$B$69),0))</f>
        <v>20300</v>
      </c>
      <c r="N716" s="47" cm="1">
        <f t="array" ref="N716">IF($I$2="Открытый тариф",
INDEX(GRID!$B$47:$BI$57,MATCH(M$7,GRID!$A$47:$A$57,0),MATCH(1,($U$2=GRID!$B$31:$BI$31)*(КАЛЕНДАРЬ!$BU9=GRID!$B$33:$BI$33), 0)),
ROUNDUP(INDEX(GRID!$B$47:$BI$57,MATCH(M$7,GRID!$A$47:$A$57,0),MATCH(1,($U$2=GRID!$B$31:$BI$31)*(КАЛЕНДАРЬ!$BU9=GRID!$B$33:$BI$33),0))*(1-GRID!$B$69),0))</f>
        <v>20300</v>
      </c>
      <c r="O716" s="49" t="s">
        <v>101</v>
      </c>
      <c r="P716" s="49" t="s">
        <v>101</v>
      </c>
      <c r="Q716" s="49" t="s">
        <v>101</v>
      </c>
      <c r="R716" s="49" t="s">
        <v>101</v>
      </c>
      <c r="S716" s="49" t="s">
        <v>101</v>
      </c>
      <c r="T716" s="49" t="s">
        <v>101</v>
      </c>
      <c r="U716" s="49" t="s">
        <v>101</v>
      </c>
      <c r="V716" s="49" t="s">
        <v>101</v>
      </c>
      <c r="W716" s="49" t="s">
        <v>101</v>
      </c>
      <c r="X716" s="49" t="s">
        <v>101</v>
      </c>
      <c r="Y716" s="199"/>
    </row>
    <row r="717" spans="1:27" x14ac:dyDescent="0.2">
      <c r="A717" s="117" t="s">
        <v>43</v>
      </c>
      <c r="B717" s="117">
        <v>7</v>
      </c>
      <c r="C717" s="47" cm="1">
        <f t="array" ref="C717">IF($I$2="Открытый тариф",
INDEX(GRID!$B$34:$BI$44,MATCH(C$7,GRID!$A$34:$A$44,0),MATCH(1,($U$2=GRID!$B$31:$BI$31)*(КАЛЕНДАРЬ!$BU10=GRID!$B$33:$BI$33), 0)),
ROUNDUP(INDEX(GRID!$B$34:$BI$44,MATCH(C$7,GRID!$A$34:$A$44,0),MATCH(1,($U$2=GRID!$B$31:$BI$31)*(КАЛЕНДАРЬ!$BU10=GRID!$B$33:$BI$33),0))*(1-GRID!$B$69),0))</f>
        <v>14000</v>
      </c>
      <c r="D717" s="47" cm="1">
        <f t="array" ref="D717">IF($I$2="Открытый тариф",
INDEX(GRID!$B$47:$BI$57,MATCH(C$7,GRID!$A$47:$A$57,0),MATCH(1,($U$2=GRID!$B$31:$BI$31)*(КАЛЕНДАРЬ!$BU10=GRID!$B$33:$BI$33), 0)),
ROUNDUP(INDEX(GRID!$B$47:$BI$57,MATCH(C$7,GRID!$A$47:$A$57,0),MATCH(1,($U$2=GRID!$B$31:$BI$31)*(КАЛЕНДАРЬ!$BU10=GRID!$B$33:$BI$33),0))*(1-GRID!$B$69),0))</f>
        <v>14000</v>
      </c>
      <c r="E717" s="47" cm="1">
        <f t="array" ref="E717">IF($I$2="Открытый тариф",
INDEX(GRID!$B$34:$BI$44,MATCH(E$7,GRID!$A$34:$A$44,0),MATCH(1,($U$2=GRID!$B$31:$BI$31)*(КАЛЕНДАРЬ!$BU10=GRID!$B$33:$BI$33), 0)),
ROUNDUP(INDEX(GRID!$B$34:$BI$44,MATCH(E$7,GRID!$A$34:$A$44,0),MATCH(1,($U$2=GRID!$B$31:$BI$31)*(КАЛЕНДАРЬ!$BU10=GRID!$B$33:$BI$33),0))*(1-GRID!$B$69),0))</f>
        <v>15500</v>
      </c>
      <c r="F717" s="47" cm="1">
        <f t="array" ref="F717">IF($I$2="Открытый тариф",
INDEX(GRID!$B$47:$BI$57,MATCH(E$7,GRID!$A$47:$A$57,0),MATCH(1,($U$2=GRID!$B$31:$BI$31)*(КАЛЕНДАРЬ!$BU10=GRID!$B$33:$BI$33), 0)),
ROUNDUP(INDEX(GRID!$B$47:$BI$57,MATCH(E$7,GRID!$A$47:$A$57,0),MATCH(1,($U$2=GRID!$B$31:$BI$31)*(КАЛЕНДАРЬ!$BU10=GRID!$B$33:$BI$33),0))*(1-GRID!$B$69),0))</f>
        <v>15500</v>
      </c>
      <c r="G717" s="47" cm="1">
        <f t="array" ref="G717">IF($I$2="Открытый тариф",
INDEX(GRID!$B$34:$BI$44,MATCH(G$7,GRID!$A$34:$A$44,0),MATCH(1,($U$2=GRID!$B$31:$BI$31)*(КАЛЕНДАРЬ!$BU10=GRID!$B$33:$BI$33), 0)),
ROUNDUP(INDEX(GRID!$B$34:$BI$44,MATCH(G$7,GRID!$A$34:$A$44,0),MATCH(1,($U$2=GRID!$B$31:$BI$31)*(КАЛЕНДАРЬ!$BU10=GRID!$B$33:$BI$33),0))*(1-GRID!$B$69),0))</f>
        <v>16400</v>
      </c>
      <c r="H717" s="47" cm="1">
        <f t="array" ref="H717">IF($I$2="Открытый тариф",
INDEX(GRID!$B$47:$BI$57,MATCH(G$7,GRID!$A$47:$A$57,0),MATCH(1,($U$2=GRID!$B$31:$BI$31)*(КАЛЕНДАРЬ!$BU10=GRID!$B$33:$BI$33), 0)),
ROUNDUP(INDEX(GRID!$B$47:$BI$57,MATCH(G$7,GRID!$A$47:$A$57,0),MATCH(1,($U$2=GRID!$B$31:$BI$31)*(КАЛЕНДАРЬ!$BU10=GRID!$B$33:$BI$33),0))*(1-GRID!$B$69),0))</f>
        <v>16400</v>
      </c>
      <c r="I717" s="47" cm="1">
        <f t="array" ref="I717">IF($I$2="Открытый тариф",
INDEX(GRID!$B$34:$BI$44,MATCH(I$7,GRID!$A$34:$A$44,0),MATCH(1,($U$2=GRID!$B$31:$BI$31)*(КАЛЕНДАРЬ!$BU10=GRID!$B$33:$BI$33), 0)),
ROUNDUP(INDEX(GRID!$B$34:$BI$44,MATCH(I$7,GRID!$A$34:$A$44,0),MATCH(1,($U$2=GRID!$B$31:$BI$31)*(КАЛЕНДАРЬ!$BU10=GRID!$B$33:$BI$33),0))*(1-GRID!$B$69),0))</f>
        <v>17900</v>
      </c>
      <c r="J717" s="47" cm="1">
        <f t="array" ref="J717">IF($I$2="Открытый тариф",
INDEX(GRID!$B$47:$BI$57,MATCH(I$7,GRID!$A$47:$A$57,0),MATCH(1,($U$2=GRID!$B$31:$BI$31)*(КАЛЕНДАРЬ!$BU10=GRID!$B$33:$BI$33), 0)),
ROUNDUP(INDEX(GRID!$B$47:$BI$57,MATCH(I$7,GRID!$A$47:$A$57,0),MATCH(1,($U$2=GRID!$B$31:$BI$31)*(КАЛЕНДАРЬ!$BU10=GRID!$B$33:$BI$33),0))*(1-GRID!$B$69),0))</f>
        <v>17900</v>
      </c>
      <c r="K717" s="47" cm="1">
        <f t="array" ref="K717">IF($I$2="Открытый тариф",
INDEX(GRID!$B$34:$BI$44,MATCH(K$7,GRID!$A$34:$A$44,0),MATCH(1,($U$2=GRID!$B$31:$BI$31)*(КАЛЕНДАРЬ!$BU10=GRID!$B$33:$BI$33), 0)),
ROUNDUP(INDEX(GRID!$B$34:$BI$44,MATCH(K$7,GRID!$A$34:$A$44,0),MATCH(1,($U$2=GRID!$B$31:$BI$31)*(КАЛЕНДАРЬ!$BU10=GRID!$B$33:$BI$33),0))*(1-GRID!$B$69),0))</f>
        <v>18800</v>
      </c>
      <c r="L717" s="47" cm="1">
        <f t="array" ref="L717">IF($I$2="Открытый тариф",
INDEX(GRID!$B$47:$BI$57,MATCH(K$7,GRID!$A$47:$A$57,0),MATCH(1,($U$2=GRID!$B$31:$BI$31)*(КАЛЕНДАРЬ!$BU10=GRID!$B$33:$BI$33), 0)),
ROUNDUP(INDEX(GRID!$B$47:$BI$57,MATCH(K$7,GRID!$A$47:$A$57,0),MATCH(1,($U$2=GRID!$B$31:$BI$31)*(КАЛЕНДАРЬ!$BU10=GRID!$B$33:$BI$33),0))*(1-GRID!$B$69),0))</f>
        <v>18800</v>
      </c>
      <c r="M717" s="47" cm="1">
        <f t="array" ref="M717">IF($I$2="Открытый тариф",
INDEX(GRID!$B$34:$BI$44,MATCH(M$7,GRID!$A$34:$A$44,0),MATCH(1,($U$2=GRID!$B$31:$BI$31)*(КАЛЕНДАРЬ!$BU10=GRID!$B$33:$BI$33), 0)),
ROUNDUP(INDEX(GRID!$B$34:$BI$44,MATCH(M$7,GRID!$A$34:$A$44,0),MATCH(1,($U$2=GRID!$B$31:$BI$31)*(КАЛЕНДАРЬ!$BU10=GRID!$B$33:$BI$33),0))*(1-GRID!$B$69),0))</f>
        <v>20300</v>
      </c>
      <c r="N717" s="47" cm="1">
        <f t="array" ref="N717">IF($I$2="Открытый тариф",
INDEX(GRID!$B$47:$BI$57,MATCH(M$7,GRID!$A$47:$A$57,0),MATCH(1,($U$2=GRID!$B$31:$BI$31)*(КАЛЕНДАРЬ!$BU10=GRID!$B$33:$BI$33), 0)),
ROUNDUP(INDEX(GRID!$B$47:$BI$57,MATCH(M$7,GRID!$A$47:$A$57,0),MATCH(1,($U$2=GRID!$B$31:$BI$31)*(КАЛЕНДАРЬ!$BU10=GRID!$B$33:$BI$33),0))*(1-GRID!$B$69),0))</f>
        <v>20300</v>
      </c>
      <c r="O717" s="49" t="s">
        <v>101</v>
      </c>
      <c r="P717" s="49" t="s">
        <v>101</v>
      </c>
      <c r="Q717" s="49" t="s">
        <v>101</v>
      </c>
      <c r="R717" s="49" t="s">
        <v>101</v>
      </c>
      <c r="S717" s="49" t="s">
        <v>101</v>
      </c>
      <c r="T717" s="49" t="s">
        <v>101</v>
      </c>
      <c r="U717" s="49" t="s">
        <v>101</v>
      </c>
      <c r="V717" s="49" t="s">
        <v>101</v>
      </c>
      <c r="W717" s="49" t="s">
        <v>101</v>
      </c>
      <c r="X717" s="49" t="s">
        <v>101</v>
      </c>
      <c r="Y717" s="199"/>
    </row>
    <row r="718" spans="1:27" x14ac:dyDescent="0.2">
      <c r="A718" s="117" t="s">
        <v>44</v>
      </c>
      <c r="B718" s="117">
        <v>8</v>
      </c>
      <c r="C718" s="47" cm="1">
        <f t="array" ref="C718">IF($I$2="Открытый тариф",
INDEX(GRID!$B$34:$BI$44,MATCH(C$7,GRID!$A$34:$A$44,0),MATCH(1,($U$2=GRID!$B$31:$BI$31)*(КАЛЕНДАРЬ!$BU11=GRID!$B$33:$BI$33), 0)),
ROUNDUP(INDEX(GRID!$B$34:$BI$44,MATCH(C$7,GRID!$A$34:$A$44,0),MATCH(1,($U$2=GRID!$B$31:$BI$31)*(КАЛЕНДАРЬ!$BU11=GRID!$B$33:$BI$33),0))*(1-GRID!$B$69),0))</f>
        <v>14000</v>
      </c>
      <c r="D718" s="47" cm="1">
        <f t="array" ref="D718">IF($I$2="Открытый тариф",
INDEX(GRID!$B$47:$BI$57,MATCH(C$7,GRID!$A$47:$A$57,0),MATCH(1,($U$2=GRID!$B$31:$BI$31)*(КАЛЕНДАРЬ!$BU11=GRID!$B$33:$BI$33), 0)),
ROUNDUP(INDEX(GRID!$B$47:$BI$57,MATCH(C$7,GRID!$A$47:$A$57,0),MATCH(1,($U$2=GRID!$B$31:$BI$31)*(КАЛЕНДАРЬ!$BU11=GRID!$B$33:$BI$33),0))*(1-GRID!$B$69),0))</f>
        <v>14000</v>
      </c>
      <c r="E718" s="47" cm="1">
        <f t="array" ref="E718">IF($I$2="Открытый тариф",
INDEX(GRID!$B$34:$BI$44,MATCH(E$7,GRID!$A$34:$A$44,0),MATCH(1,($U$2=GRID!$B$31:$BI$31)*(КАЛЕНДАРЬ!$BU11=GRID!$B$33:$BI$33), 0)),
ROUNDUP(INDEX(GRID!$B$34:$BI$44,MATCH(E$7,GRID!$A$34:$A$44,0),MATCH(1,($U$2=GRID!$B$31:$BI$31)*(КАЛЕНДАРЬ!$BU11=GRID!$B$33:$BI$33),0))*(1-GRID!$B$69),0))</f>
        <v>15500</v>
      </c>
      <c r="F718" s="47" cm="1">
        <f t="array" ref="F718">IF($I$2="Открытый тариф",
INDEX(GRID!$B$47:$BI$57,MATCH(E$7,GRID!$A$47:$A$57,0),MATCH(1,($U$2=GRID!$B$31:$BI$31)*(КАЛЕНДАРЬ!$BU11=GRID!$B$33:$BI$33), 0)),
ROUNDUP(INDEX(GRID!$B$47:$BI$57,MATCH(E$7,GRID!$A$47:$A$57,0),MATCH(1,($U$2=GRID!$B$31:$BI$31)*(КАЛЕНДАРЬ!$BU11=GRID!$B$33:$BI$33),0))*(1-GRID!$B$69),0))</f>
        <v>15500</v>
      </c>
      <c r="G718" s="47" cm="1">
        <f t="array" ref="G718">IF($I$2="Открытый тариф",
INDEX(GRID!$B$34:$BI$44,MATCH(G$7,GRID!$A$34:$A$44,0),MATCH(1,($U$2=GRID!$B$31:$BI$31)*(КАЛЕНДАРЬ!$BU11=GRID!$B$33:$BI$33), 0)),
ROUNDUP(INDEX(GRID!$B$34:$BI$44,MATCH(G$7,GRID!$A$34:$A$44,0),MATCH(1,($U$2=GRID!$B$31:$BI$31)*(КАЛЕНДАРЬ!$BU11=GRID!$B$33:$BI$33),0))*(1-GRID!$B$69),0))</f>
        <v>16400</v>
      </c>
      <c r="H718" s="47" cm="1">
        <f t="array" ref="H718">IF($I$2="Открытый тариф",
INDEX(GRID!$B$47:$BI$57,MATCH(G$7,GRID!$A$47:$A$57,0),MATCH(1,($U$2=GRID!$B$31:$BI$31)*(КАЛЕНДАРЬ!$BU11=GRID!$B$33:$BI$33), 0)),
ROUNDUP(INDEX(GRID!$B$47:$BI$57,MATCH(G$7,GRID!$A$47:$A$57,0),MATCH(1,($U$2=GRID!$B$31:$BI$31)*(КАЛЕНДАРЬ!$BU11=GRID!$B$33:$BI$33),0))*(1-GRID!$B$69),0))</f>
        <v>16400</v>
      </c>
      <c r="I718" s="47" cm="1">
        <f t="array" ref="I718">IF($I$2="Открытый тариф",
INDEX(GRID!$B$34:$BI$44,MATCH(I$7,GRID!$A$34:$A$44,0),MATCH(1,($U$2=GRID!$B$31:$BI$31)*(КАЛЕНДАРЬ!$BU11=GRID!$B$33:$BI$33), 0)),
ROUNDUP(INDEX(GRID!$B$34:$BI$44,MATCH(I$7,GRID!$A$34:$A$44,0),MATCH(1,($U$2=GRID!$B$31:$BI$31)*(КАЛЕНДАРЬ!$BU11=GRID!$B$33:$BI$33),0))*(1-GRID!$B$69),0))</f>
        <v>17900</v>
      </c>
      <c r="J718" s="47" cm="1">
        <f t="array" ref="J718">IF($I$2="Открытый тариф",
INDEX(GRID!$B$47:$BI$57,MATCH(I$7,GRID!$A$47:$A$57,0),MATCH(1,($U$2=GRID!$B$31:$BI$31)*(КАЛЕНДАРЬ!$BU11=GRID!$B$33:$BI$33), 0)),
ROUNDUP(INDEX(GRID!$B$47:$BI$57,MATCH(I$7,GRID!$A$47:$A$57,0),MATCH(1,($U$2=GRID!$B$31:$BI$31)*(КАЛЕНДАРЬ!$BU11=GRID!$B$33:$BI$33),0))*(1-GRID!$B$69),0))</f>
        <v>17900</v>
      </c>
      <c r="K718" s="47" cm="1">
        <f t="array" ref="K718">IF($I$2="Открытый тариф",
INDEX(GRID!$B$34:$BI$44,MATCH(K$7,GRID!$A$34:$A$44,0),MATCH(1,($U$2=GRID!$B$31:$BI$31)*(КАЛЕНДАРЬ!$BU11=GRID!$B$33:$BI$33), 0)),
ROUNDUP(INDEX(GRID!$B$34:$BI$44,MATCH(K$7,GRID!$A$34:$A$44,0),MATCH(1,($U$2=GRID!$B$31:$BI$31)*(КАЛЕНДАРЬ!$BU11=GRID!$B$33:$BI$33),0))*(1-GRID!$B$69),0))</f>
        <v>18800</v>
      </c>
      <c r="L718" s="47" cm="1">
        <f t="array" ref="L718">IF($I$2="Открытый тариф",
INDEX(GRID!$B$47:$BI$57,MATCH(K$7,GRID!$A$47:$A$57,0),MATCH(1,($U$2=GRID!$B$31:$BI$31)*(КАЛЕНДАРЬ!$BU11=GRID!$B$33:$BI$33), 0)),
ROUNDUP(INDEX(GRID!$B$47:$BI$57,MATCH(K$7,GRID!$A$47:$A$57,0),MATCH(1,($U$2=GRID!$B$31:$BI$31)*(КАЛЕНДАРЬ!$BU11=GRID!$B$33:$BI$33),0))*(1-GRID!$B$69),0))</f>
        <v>18800</v>
      </c>
      <c r="M718" s="47" cm="1">
        <f t="array" ref="M718">IF($I$2="Открытый тариф",
INDEX(GRID!$B$34:$BI$44,MATCH(M$7,GRID!$A$34:$A$44,0),MATCH(1,($U$2=GRID!$B$31:$BI$31)*(КАЛЕНДАРЬ!$BU11=GRID!$B$33:$BI$33), 0)),
ROUNDUP(INDEX(GRID!$B$34:$BI$44,MATCH(M$7,GRID!$A$34:$A$44,0),MATCH(1,($U$2=GRID!$B$31:$BI$31)*(КАЛЕНДАРЬ!$BU11=GRID!$B$33:$BI$33),0))*(1-GRID!$B$69),0))</f>
        <v>20300</v>
      </c>
      <c r="N718" s="47" cm="1">
        <f t="array" ref="N718">IF($I$2="Открытый тариф",
INDEX(GRID!$B$47:$BI$57,MATCH(M$7,GRID!$A$47:$A$57,0),MATCH(1,($U$2=GRID!$B$31:$BI$31)*(КАЛЕНДАРЬ!$BU11=GRID!$B$33:$BI$33), 0)),
ROUNDUP(INDEX(GRID!$B$47:$BI$57,MATCH(M$7,GRID!$A$47:$A$57,0),MATCH(1,($U$2=GRID!$B$31:$BI$31)*(КАЛЕНДАРЬ!$BU11=GRID!$B$33:$BI$33),0))*(1-GRID!$B$69),0))</f>
        <v>20300</v>
      </c>
      <c r="O718" s="49" t="s">
        <v>101</v>
      </c>
      <c r="P718" s="49" t="s">
        <v>101</v>
      </c>
      <c r="Q718" s="49" t="s">
        <v>101</v>
      </c>
      <c r="R718" s="49" t="s">
        <v>101</v>
      </c>
      <c r="S718" s="49" t="s">
        <v>101</v>
      </c>
      <c r="T718" s="49" t="s">
        <v>101</v>
      </c>
      <c r="U718" s="49" t="s">
        <v>101</v>
      </c>
      <c r="V718" s="49" t="s">
        <v>101</v>
      </c>
      <c r="W718" s="49" t="s">
        <v>101</v>
      </c>
      <c r="X718" s="49" t="s">
        <v>101</v>
      </c>
      <c r="Y718" s="199"/>
    </row>
    <row r="719" spans="1:27" x14ac:dyDescent="0.2">
      <c r="A719" s="117" t="s">
        <v>45</v>
      </c>
      <c r="B719" s="117">
        <v>9</v>
      </c>
      <c r="C719" s="47" cm="1">
        <f t="array" ref="C719">IF($I$2="Открытый тариф",
INDEX(GRID!$B$34:$BI$44,MATCH(C$7,GRID!$A$34:$A$44,0),MATCH(1,($U$2=GRID!$B$31:$BI$31)*(КАЛЕНДАРЬ!$BU12=GRID!$B$33:$BI$33), 0)),
ROUNDUP(INDEX(GRID!$B$34:$BI$44,MATCH(C$7,GRID!$A$34:$A$44,0),MATCH(1,($U$2=GRID!$B$31:$BI$31)*(КАЛЕНДАРЬ!$BU12=GRID!$B$33:$BI$33),0))*(1-GRID!$B$69),0))</f>
        <v>14000</v>
      </c>
      <c r="D719" s="47" cm="1">
        <f t="array" ref="D719">IF($I$2="Открытый тариф",
INDEX(GRID!$B$47:$BI$57,MATCH(C$7,GRID!$A$47:$A$57,0),MATCH(1,($U$2=GRID!$B$31:$BI$31)*(КАЛЕНДАРЬ!$BU12=GRID!$B$33:$BI$33), 0)),
ROUNDUP(INDEX(GRID!$B$47:$BI$57,MATCH(C$7,GRID!$A$47:$A$57,0),MATCH(1,($U$2=GRID!$B$31:$BI$31)*(КАЛЕНДАРЬ!$BU12=GRID!$B$33:$BI$33),0))*(1-GRID!$B$69),0))</f>
        <v>14000</v>
      </c>
      <c r="E719" s="47" cm="1">
        <f t="array" ref="E719">IF($I$2="Открытый тариф",
INDEX(GRID!$B$34:$BI$44,MATCH(E$7,GRID!$A$34:$A$44,0),MATCH(1,($U$2=GRID!$B$31:$BI$31)*(КАЛЕНДАРЬ!$BU12=GRID!$B$33:$BI$33), 0)),
ROUNDUP(INDEX(GRID!$B$34:$BI$44,MATCH(E$7,GRID!$A$34:$A$44,0),MATCH(1,($U$2=GRID!$B$31:$BI$31)*(КАЛЕНДАРЬ!$BU12=GRID!$B$33:$BI$33),0))*(1-GRID!$B$69),0))</f>
        <v>15500</v>
      </c>
      <c r="F719" s="47" cm="1">
        <f t="array" ref="F719">IF($I$2="Открытый тариф",
INDEX(GRID!$B$47:$BI$57,MATCH(E$7,GRID!$A$47:$A$57,0),MATCH(1,($U$2=GRID!$B$31:$BI$31)*(КАЛЕНДАРЬ!$BU12=GRID!$B$33:$BI$33), 0)),
ROUNDUP(INDEX(GRID!$B$47:$BI$57,MATCH(E$7,GRID!$A$47:$A$57,0),MATCH(1,($U$2=GRID!$B$31:$BI$31)*(КАЛЕНДАРЬ!$BU12=GRID!$B$33:$BI$33),0))*(1-GRID!$B$69),0))</f>
        <v>15500</v>
      </c>
      <c r="G719" s="47" cm="1">
        <f t="array" ref="G719">IF($I$2="Открытый тариф",
INDEX(GRID!$B$34:$BI$44,MATCH(G$7,GRID!$A$34:$A$44,0),MATCH(1,($U$2=GRID!$B$31:$BI$31)*(КАЛЕНДАРЬ!$BU12=GRID!$B$33:$BI$33), 0)),
ROUNDUP(INDEX(GRID!$B$34:$BI$44,MATCH(G$7,GRID!$A$34:$A$44,0),MATCH(1,($U$2=GRID!$B$31:$BI$31)*(КАЛЕНДАРЬ!$BU12=GRID!$B$33:$BI$33),0))*(1-GRID!$B$69),0))</f>
        <v>16400</v>
      </c>
      <c r="H719" s="47" cm="1">
        <f t="array" ref="H719">IF($I$2="Открытый тариф",
INDEX(GRID!$B$47:$BI$57,MATCH(G$7,GRID!$A$47:$A$57,0),MATCH(1,($U$2=GRID!$B$31:$BI$31)*(КАЛЕНДАРЬ!$BU12=GRID!$B$33:$BI$33), 0)),
ROUNDUP(INDEX(GRID!$B$47:$BI$57,MATCH(G$7,GRID!$A$47:$A$57,0),MATCH(1,($U$2=GRID!$B$31:$BI$31)*(КАЛЕНДАРЬ!$BU12=GRID!$B$33:$BI$33),0))*(1-GRID!$B$69),0))</f>
        <v>16400</v>
      </c>
      <c r="I719" s="47" cm="1">
        <f t="array" ref="I719">IF($I$2="Открытый тариф",
INDEX(GRID!$B$34:$BI$44,MATCH(I$7,GRID!$A$34:$A$44,0),MATCH(1,($U$2=GRID!$B$31:$BI$31)*(КАЛЕНДАРЬ!$BU12=GRID!$B$33:$BI$33), 0)),
ROUNDUP(INDEX(GRID!$B$34:$BI$44,MATCH(I$7,GRID!$A$34:$A$44,0),MATCH(1,($U$2=GRID!$B$31:$BI$31)*(КАЛЕНДАРЬ!$BU12=GRID!$B$33:$BI$33),0))*(1-GRID!$B$69),0))</f>
        <v>17900</v>
      </c>
      <c r="J719" s="47" cm="1">
        <f t="array" ref="J719">IF($I$2="Открытый тариф",
INDEX(GRID!$B$47:$BI$57,MATCH(I$7,GRID!$A$47:$A$57,0),MATCH(1,($U$2=GRID!$B$31:$BI$31)*(КАЛЕНДАРЬ!$BU12=GRID!$B$33:$BI$33), 0)),
ROUNDUP(INDEX(GRID!$B$47:$BI$57,MATCH(I$7,GRID!$A$47:$A$57,0),MATCH(1,($U$2=GRID!$B$31:$BI$31)*(КАЛЕНДАРЬ!$BU12=GRID!$B$33:$BI$33),0))*(1-GRID!$B$69),0))</f>
        <v>17900</v>
      </c>
      <c r="K719" s="47" cm="1">
        <f t="array" ref="K719">IF($I$2="Открытый тариф",
INDEX(GRID!$B$34:$BI$44,MATCH(K$7,GRID!$A$34:$A$44,0),MATCH(1,($U$2=GRID!$B$31:$BI$31)*(КАЛЕНДАРЬ!$BU12=GRID!$B$33:$BI$33), 0)),
ROUNDUP(INDEX(GRID!$B$34:$BI$44,MATCH(K$7,GRID!$A$34:$A$44,0),MATCH(1,($U$2=GRID!$B$31:$BI$31)*(КАЛЕНДАРЬ!$BU12=GRID!$B$33:$BI$33),0))*(1-GRID!$B$69),0))</f>
        <v>18800</v>
      </c>
      <c r="L719" s="47" cm="1">
        <f t="array" ref="L719">IF($I$2="Открытый тариф",
INDEX(GRID!$B$47:$BI$57,MATCH(K$7,GRID!$A$47:$A$57,0),MATCH(1,($U$2=GRID!$B$31:$BI$31)*(КАЛЕНДАРЬ!$BU12=GRID!$B$33:$BI$33), 0)),
ROUNDUP(INDEX(GRID!$B$47:$BI$57,MATCH(K$7,GRID!$A$47:$A$57,0),MATCH(1,($U$2=GRID!$B$31:$BI$31)*(КАЛЕНДАРЬ!$BU12=GRID!$B$33:$BI$33),0))*(1-GRID!$B$69),0))</f>
        <v>18800</v>
      </c>
      <c r="M719" s="47" cm="1">
        <f t="array" ref="M719">IF($I$2="Открытый тариф",
INDEX(GRID!$B$34:$BI$44,MATCH(M$7,GRID!$A$34:$A$44,0),MATCH(1,($U$2=GRID!$B$31:$BI$31)*(КАЛЕНДАРЬ!$BU12=GRID!$B$33:$BI$33), 0)),
ROUNDUP(INDEX(GRID!$B$34:$BI$44,MATCH(M$7,GRID!$A$34:$A$44,0),MATCH(1,($U$2=GRID!$B$31:$BI$31)*(КАЛЕНДАРЬ!$BU12=GRID!$B$33:$BI$33),0))*(1-GRID!$B$69),0))</f>
        <v>20300</v>
      </c>
      <c r="N719" s="47" cm="1">
        <f t="array" ref="N719">IF($I$2="Открытый тариф",
INDEX(GRID!$B$47:$BI$57,MATCH(M$7,GRID!$A$47:$A$57,0),MATCH(1,($U$2=GRID!$B$31:$BI$31)*(КАЛЕНДАРЬ!$BU12=GRID!$B$33:$BI$33), 0)),
ROUNDUP(INDEX(GRID!$B$47:$BI$57,MATCH(M$7,GRID!$A$47:$A$57,0),MATCH(1,($U$2=GRID!$B$31:$BI$31)*(КАЛЕНДАРЬ!$BU12=GRID!$B$33:$BI$33),0))*(1-GRID!$B$69),0))</f>
        <v>20300</v>
      </c>
      <c r="O719" s="49" t="s">
        <v>101</v>
      </c>
      <c r="P719" s="49" t="s">
        <v>101</v>
      </c>
      <c r="Q719" s="49" t="s">
        <v>101</v>
      </c>
      <c r="R719" s="49" t="s">
        <v>101</v>
      </c>
      <c r="S719" s="49" t="s">
        <v>101</v>
      </c>
      <c r="T719" s="49" t="s">
        <v>101</v>
      </c>
      <c r="U719" s="49" t="s">
        <v>101</v>
      </c>
      <c r="V719" s="49" t="s">
        <v>101</v>
      </c>
      <c r="W719" s="49" t="s">
        <v>101</v>
      </c>
      <c r="X719" s="49" t="s">
        <v>101</v>
      </c>
      <c r="Y719" s="199"/>
    </row>
    <row r="720" spans="1:27" x14ac:dyDescent="0.2">
      <c r="A720" s="117" t="s">
        <v>46</v>
      </c>
      <c r="B720" s="117">
        <v>10</v>
      </c>
      <c r="C720" s="47" cm="1">
        <f t="array" ref="C720">IF($I$2="Открытый тариф",
INDEX(GRID!$B$34:$BI$44,MATCH(C$7,GRID!$A$34:$A$44,0),MATCH(1,($U$2=GRID!$B$31:$BI$31)*(КАЛЕНДАРЬ!$BU13=GRID!$B$33:$BI$33), 0)),
ROUNDUP(INDEX(GRID!$B$34:$BI$44,MATCH(C$7,GRID!$A$34:$A$44,0),MATCH(1,($U$2=GRID!$B$31:$BI$31)*(КАЛЕНДАРЬ!$BU13=GRID!$B$33:$BI$33),0))*(1-GRID!$B$69),0))</f>
        <v>14000</v>
      </c>
      <c r="D720" s="47" cm="1">
        <f t="array" ref="D720">IF($I$2="Открытый тариф",
INDEX(GRID!$B$47:$BI$57,MATCH(C$7,GRID!$A$47:$A$57,0),MATCH(1,($U$2=GRID!$B$31:$BI$31)*(КАЛЕНДАРЬ!$BU13=GRID!$B$33:$BI$33), 0)),
ROUNDUP(INDEX(GRID!$B$47:$BI$57,MATCH(C$7,GRID!$A$47:$A$57,0),MATCH(1,($U$2=GRID!$B$31:$BI$31)*(КАЛЕНДАРЬ!$BU13=GRID!$B$33:$BI$33),0))*(1-GRID!$B$69),0))</f>
        <v>14000</v>
      </c>
      <c r="E720" s="47" cm="1">
        <f t="array" ref="E720">IF($I$2="Открытый тариф",
INDEX(GRID!$B$34:$BI$44,MATCH(E$7,GRID!$A$34:$A$44,0),MATCH(1,($U$2=GRID!$B$31:$BI$31)*(КАЛЕНДАРЬ!$BU13=GRID!$B$33:$BI$33), 0)),
ROUNDUP(INDEX(GRID!$B$34:$BI$44,MATCH(E$7,GRID!$A$34:$A$44,0),MATCH(1,($U$2=GRID!$B$31:$BI$31)*(КАЛЕНДАРЬ!$BU13=GRID!$B$33:$BI$33),0))*(1-GRID!$B$69),0))</f>
        <v>15500</v>
      </c>
      <c r="F720" s="47" cm="1">
        <f t="array" ref="F720">IF($I$2="Открытый тариф",
INDEX(GRID!$B$47:$BI$57,MATCH(E$7,GRID!$A$47:$A$57,0),MATCH(1,($U$2=GRID!$B$31:$BI$31)*(КАЛЕНДАРЬ!$BU13=GRID!$B$33:$BI$33), 0)),
ROUNDUP(INDEX(GRID!$B$47:$BI$57,MATCH(E$7,GRID!$A$47:$A$57,0),MATCH(1,($U$2=GRID!$B$31:$BI$31)*(КАЛЕНДАРЬ!$BU13=GRID!$B$33:$BI$33),0))*(1-GRID!$B$69),0))</f>
        <v>15500</v>
      </c>
      <c r="G720" s="47" cm="1">
        <f t="array" ref="G720">IF($I$2="Открытый тариф",
INDEX(GRID!$B$34:$BI$44,MATCH(G$7,GRID!$A$34:$A$44,0),MATCH(1,($U$2=GRID!$B$31:$BI$31)*(КАЛЕНДАРЬ!$BU13=GRID!$B$33:$BI$33), 0)),
ROUNDUP(INDEX(GRID!$B$34:$BI$44,MATCH(G$7,GRID!$A$34:$A$44,0),MATCH(1,($U$2=GRID!$B$31:$BI$31)*(КАЛЕНДАРЬ!$BU13=GRID!$B$33:$BI$33),0))*(1-GRID!$B$69),0))</f>
        <v>16400</v>
      </c>
      <c r="H720" s="47" cm="1">
        <f t="array" ref="H720">IF($I$2="Открытый тариф",
INDEX(GRID!$B$47:$BI$57,MATCH(G$7,GRID!$A$47:$A$57,0),MATCH(1,($U$2=GRID!$B$31:$BI$31)*(КАЛЕНДАРЬ!$BU13=GRID!$B$33:$BI$33), 0)),
ROUNDUP(INDEX(GRID!$B$47:$BI$57,MATCH(G$7,GRID!$A$47:$A$57,0),MATCH(1,($U$2=GRID!$B$31:$BI$31)*(КАЛЕНДАРЬ!$BU13=GRID!$B$33:$BI$33),0))*(1-GRID!$B$69),0))</f>
        <v>16400</v>
      </c>
      <c r="I720" s="47" cm="1">
        <f t="array" ref="I720">IF($I$2="Открытый тариф",
INDEX(GRID!$B$34:$BI$44,MATCH(I$7,GRID!$A$34:$A$44,0),MATCH(1,($U$2=GRID!$B$31:$BI$31)*(КАЛЕНДАРЬ!$BU13=GRID!$B$33:$BI$33), 0)),
ROUNDUP(INDEX(GRID!$B$34:$BI$44,MATCH(I$7,GRID!$A$34:$A$44,0),MATCH(1,($U$2=GRID!$B$31:$BI$31)*(КАЛЕНДАРЬ!$BU13=GRID!$B$33:$BI$33),0))*(1-GRID!$B$69),0))</f>
        <v>17900</v>
      </c>
      <c r="J720" s="47" cm="1">
        <f t="array" ref="J720">IF($I$2="Открытый тариф",
INDEX(GRID!$B$47:$BI$57,MATCH(I$7,GRID!$A$47:$A$57,0),MATCH(1,($U$2=GRID!$B$31:$BI$31)*(КАЛЕНДАРЬ!$BU13=GRID!$B$33:$BI$33), 0)),
ROUNDUP(INDEX(GRID!$B$47:$BI$57,MATCH(I$7,GRID!$A$47:$A$57,0),MATCH(1,($U$2=GRID!$B$31:$BI$31)*(КАЛЕНДАРЬ!$BU13=GRID!$B$33:$BI$33),0))*(1-GRID!$B$69),0))</f>
        <v>17900</v>
      </c>
      <c r="K720" s="47" cm="1">
        <f t="array" ref="K720">IF($I$2="Открытый тариф",
INDEX(GRID!$B$34:$BI$44,MATCH(K$7,GRID!$A$34:$A$44,0),MATCH(1,($U$2=GRID!$B$31:$BI$31)*(КАЛЕНДАРЬ!$BU13=GRID!$B$33:$BI$33), 0)),
ROUNDUP(INDEX(GRID!$B$34:$BI$44,MATCH(K$7,GRID!$A$34:$A$44,0),MATCH(1,($U$2=GRID!$B$31:$BI$31)*(КАЛЕНДАРЬ!$BU13=GRID!$B$33:$BI$33),0))*(1-GRID!$B$69),0))</f>
        <v>18800</v>
      </c>
      <c r="L720" s="47" cm="1">
        <f t="array" ref="L720">IF($I$2="Открытый тариф",
INDEX(GRID!$B$47:$BI$57,MATCH(K$7,GRID!$A$47:$A$57,0),MATCH(1,($U$2=GRID!$B$31:$BI$31)*(КАЛЕНДАРЬ!$BU13=GRID!$B$33:$BI$33), 0)),
ROUNDUP(INDEX(GRID!$B$47:$BI$57,MATCH(K$7,GRID!$A$47:$A$57,0),MATCH(1,($U$2=GRID!$B$31:$BI$31)*(КАЛЕНДАРЬ!$BU13=GRID!$B$33:$BI$33),0))*(1-GRID!$B$69),0))</f>
        <v>18800</v>
      </c>
      <c r="M720" s="47" cm="1">
        <f t="array" ref="M720">IF($I$2="Открытый тариф",
INDEX(GRID!$B$34:$BI$44,MATCH(M$7,GRID!$A$34:$A$44,0),MATCH(1,($U$2=GRID!$B$31:$BI$31)*(КАЛЕНДАРЬ!$BU13=GRID!$B$33:$BI$33), 0)),
ROUNDUP(INDEX(GRID!$B$34:$BI$44,MATCH(M$7,GRID!$A$34:$A$44,0),MATCH(1,($U$2=GRID!$B$31:$BI$31)*(КАЛЕНДАРЬ!$BU13=GRID!$B$33:$BI$33),0))*(1-GRID!$B$69),0))</f>
        <v>20300</v>
      </c>
      <c r="N720" s="47" cm="1">
        <f t="array" ref="N720">IF($I$2="Открытый тариф",
INDEX(GRID!$B$47:$BI$57,MATCH(M$7,GRID!$A$47:$A$57,0),MATCH(1,($U$2=GRID!$B$31:$BI$31)*(КАЛЕНДАРЬ!$BU13=GRID!$B$33:$BI$33), 0)),
ROUNDUP(INDEX(GRID!$B$47:$BI$57,MATCH(M$7,GRID!$A$47:$A$57,0),MATCH(1,($U$2=GRID!$B$31:$BI$31)*(КАЛЕНДАРЬ!$BU13=GRID!$B$33:$BI$33),0))*(1-GRID!$B$69),0))</f>
        <v>20300</v>
      </c>
      <c r="O720" s="49" t="s">
        <v>101</v>
      </c>
      <c r="P720" s="49" t="s">
        <v>101</v>
      </c>
      <c r="Q720" s="49" t="s">
        <v>101</v>
      </c>
      <c r="R720" s="49" t="s">
        <v>101</v>
      </c>
      <c r="S720" s="49" t="s">
        <v>101</v>
      </c>
      <c r="T720" s="49" t="s">
        <v>101</v>
      </c>
      <c r="U720" s="49" t="s">
        <v>101</v>
      </c>
      <c r="V720" s="49" t="s">
        <v>101</v>
      </c>
      <c r="W720" s="49" t="s">
        <v>101</v>
      </c>
      <c r="X720" s="49" t="s">
        <v>101</v>
      </c>
      <c r="Y720" s="199"/>
    </row>
    <row r="721" spans="1:25" x14ac:dyDescent="0.2">
      <c r="A721" s="117" t="s">
        <v>47</v>
      </c>
      <c r="B721" s="117">
        <v>11</v>
      </c>
      <c r="C721" s="47" cm="1">
        <f t="array" ref="C721">IF($I$2="Открытый тариф",
INDEX(GRID!$B$34:$BI$44,MATCH(C$7,GRID!$A$34:$A$44,0),MATCH(1,($U$2=GRID!$B$31:$BI$31)*(КАЛЕНДАРЬ!$BU14=GRID!$B$33:$BI$33), 0)),
ROUNDUP(INDEX(GRID!$B$34:$BI$44,MATCH(C$7,GRID!$A$34:$A$44,0),MATCH(1,($U$2=GRID!$B$31:$BI$31)*(КАЛЕНДАРЬ!$BU14=GRID!$B$33:$BI$33),0))*(1-GRID!$B$69),0))</f>
        <v>14400</v>
      </c>
      <c r="D721" s="47" cm="1">
        <f t="array" ref="D721">IF($I$2="Открытый тариф",
INDEX(GRID!$B$47:$BI$57,MATCH(C$7,GRID!$A$47:$A$57,0),MATCH(1,($U$2=GRID!$B$31:$BI$31)*(КАЛЕНДАРЬ!$BU14=GRID!$B$33:$BI$33), 0)),
ROUNDUP(INDEX(GRID!$B$47:$BI$57,MATCH(C$7,GRID!$A$47:$A$57,0),MATCH(1,($U$2=GRID!$B$31:$BI$31)*(КАЛЕНДАРЬ!$BU14=GRID!$B$33:$BI$33),0))*(1-GRID!$B$69),0))</f>
        <v>14400</v>
      </c>
      <c r="E721" s="47" cm="1">
        <f t="array" ref="E721">IF($I$2="Открытый тариф",
INDEX(GRID!$B$34:$BI$44,MATCH(E$7,GRID!$A$34:$A$44,0),MATCH(1,($U$2=GRID!$B$31:$BI$31)*(КАЛЕНДАРЬ!$BU14=GRID!$B$33:$BI$33), 0)),
ROUNDUP(INDEX(GRID!$B$34:$BI$44,MATCH(E$7,GRID!$A$34:$A$44,0),MATCH(1,($U$2=GRID!$B$31:$BI$31)*(КАЛЕНДАРЬ!$BU14=GRID!$B$33:$BI$33),0))*(1-GRID!$B$69),0))</f>
        <v>16000</v>
      </c>
      <c r="F721" s="47" cm="1">
        <f t="array" ref="F721">IF($I$2="Открытый тариф",
INDEX(GRID!$B$47:$BI$57,MATCH(E$7,GRID!$A$47:$A$57,0),MATCH(1,($U$2=GRID!$B$31:$BI$31)*(КАЛЕНДАРЬ!$BU14=GRID!$B$33:$BI$33), 0)),
ROUNDUP(INDEX(GRID!$B$47:$BI$57,MATCH(E$7,GRID!$A$47:$A$57,0),MATCH(1,($U$2=GRID!$B$31:$BI$31)*(КАЛЕНДАРЬ!$BU14=GRID!$B$33:$BI$33),0))*(1-GRID!$B$69),0))</f>
        <v>16000</v>
      </c>
      <c r="G721" s="47" cm="1">
        <f t="array" ref="G721">IF($I$2="Открытый тариф",
INDEX(GRID!$B$34:$BI$44,MATCH(G$7,GRID!$A$34:$A$44,0),MATCH(1,($U$2=GRID!$B$31:$BI$31)*(КАЛЕНДАРЬ!$BU14=GRID!$B$33:$BI$33), 0)),
ROUNDUP(INDEX(GRID!$B$34:$BI$44,MATCH(G$7,GRID!$A$34:$A$44,0),MATCH(1,($U$2=GRID!$B$31:$BI$31)*(КАЛЕНДАРЬ!$BU14=GRID!$B$33:$BI$33),0))*(1-GRID!$B$69),0))</f>
        <v>16900</v>
      </c>
      <c r="H721" s="47" cm="1">
        <f t="array" ref="H721">IF($I$2="Открытый тариф",
INDEX(GRID!$B$47:$BI$57,MATCH(G$7,GRID!$A$47:$A$57,0),MATCH(1,($U$2=GRID!$B$31:$BI$31)*(КАЛЕНДАРЬ!$BU14=GRID!$B$33:$BI$33), 0)),
ROUNDUP(INDEX(GRID!$B$47:$BI$57,MATCH(G$7,GRID!$A$47:$A$57,0),MATCH(1,($U$2=GRID!$B$31:$BI$31)*(КАЛЕНДАРЬ!$BU14=GRID!$B$33:$BI$33),0))*(1-GRID!$B$69),0))</f>
        <v>16900</v>
      </c>
      <c r="I721" s="47" cm="1">
        <f t="array" ref="I721">IF($I$2="Открытый тариф",
INDEX(GRID!$B$34:$BI$44,MATCH(I$7,GRID!$A$34:$A$44,0),MATCH(1,($U$2=GRID!$B$31:$BI$31)*(КАЛЕНДАРЬ!$BU14=GRID!$B$33:$BI$33), 0)),
ROUNDUP(INDEX(GRID!$B$34:$BI$44,MATCH(I$7,GRID!$A$34:$A$44,0),MATCH(1,($U$2=GRID!$B$31:$BI$31)*(КАЛЕНДАРЬ!$BU14=GRID!$B$33:$BI$33),0))*(1-GRID!$B$69),0))</f>
        <v>18500</v>
      </c>
      <c r="J721" s="47" cm="1">
        <f t="array" ref="J721">IF($I$2="Открытый тариф",
INDEX(GRID!$B$47:$BI$57,MATCH(I$7,GRID!$A$47:$A$57,0),MATCH(1,($U$2=GRID!$B$31:$BI$31)*(КАЛЕНДАРЬ!$BU14=GRID!$B$33:$BI$33), 0)),
ROUNDUP(INDEX(GRID!$B$47:$BI$57,MATCH(I$7,GRID!$A$47:$A$57,0),MATCH(1,($U$2=GRID!$B$31:$BI$31)*(КАЛЕНДАРЬ!$BU14=GRID!$B$33:$BI$33),0))*(1-GRID!$B$69),0))</f>
        <v>18500</v>
      </c>
      <c r="K721" s="47" cm="1">
        <f t="array" ref="K721">IF($I$2="Открытый тариф",
INDEX(GRID!$B$34:$BI$44,MATCH(K$7,GRID!$A$34:$A$44,0),MATCH(1,($U$2=GRID!$B$31:$BI$31)*(КАЛЕНДАРЬ!$BU14=GRID!$B$33:$BI$33), 0)),
ROUNDUP(INDEX(GRID!$B$34:$BI$44,MATCH(K$7,GRID!$A$34:$A$44,0),MATCH(1,($U$2=GRID!$B$31:$BI$31)*(КАЛЕНДАРЬ!$BU14=GRID!$B$33:$BI$33),0))*(1-GRID!$B$69),0))</f>
        <v>19400</v>
      </c>
      <c r="L721" s="47" cm="1">
        <f t="array" ref="L721">IF($I$2="Открытый тариф",
INDEX(GRID!$B$47:$BI$57,MATCH(K$7,GRID!$A$47:$A$57,0),MATCH(1,($U$2=GRID!$B$31:$BI$31)*(КАЛЕНДАРЬ!$BU14=GRID!$B$33:$BI$33), 0)),
ROUNDUP(INDEX(GRID!$B$47:$BI$57,MATCH(K$7,GRID!$A$47:$A$57,0),MATCH(1,($U$2=GRID!$B$31:$BI$31)*(КАЛЕНДАРЬ!$BU14=GRID!$B$33:$BI$33),0))*(1-GRID!$B$69),0))</f>
        <v>19400</v>
      </c>
      <c r="M721" s="47" cm="1">
        <f t="array" ref="M721">IF($I$2="Открытый тариф",
INDEX(GRID!$B$34:$BI$44,MATCH(M$7,GRID!$A$34:$A$44,0),MATCH(1,($U$2=GRID!$B$31:$BI$31)*(КАЛЕНДАРЬ!$BU14=GRID!$B$33:$BI$33), 0)),
ROUNDUP(INDEX(GRID!$B$34:$BI$44,MATCH(M$7,GRID!$A$34:$A$44,0),MATCH(1,($U$2=GRID!$B$31:$BI$31)*(КАЛЕНДАРЬ!$BU14=GRID!$B$33:$BI$33),0))*(1-GRID!$B$69),0))</f>
        <v>21000</v>
      </c>
      <c r="N721" s="47" cm="1">
        <f t="array" ref="N721">IF($I$2="Открытый тариф",
INDEX(GRID!$B$47:$BI$57,MATCH(M$7,GRID!$A$47:$A$57,0),MATCH(1,($U$2=GRID!$B$31:$BI$31)*(КАЛЕНДАРЬ!$BU14=GRID!$B$33:$BI$33), 0)),
ROUNDUP(INDEX(GRID!$B$47:$BI$57,MATCH(M$7,GRID!$A$47:$A$57,0),MATCH(1,($U$2=GRID!$B$31:$BI$31)*(КАЛЕНДАРЬ!$BU14=GRID!$B$33:$BI$33),0))*(1-GRID!$B$69),0))</f>
        <v>21000</v>
      </c>
      <c r="O721" s="49" t="s">
        <v>101</v>
      </c>
      <c r="P721" s="49" t="s">
        <v>101</v>
      </c>
      <c r="Q721" s="49" t="s">
        <v>101</v>
      </c>
      <c r="R721" s="49" t="s">
        <v>101</v>
      </c>
      <c r="S721" s="49" t="s">
        <v>101</v>
      </c>
      <c r="T721" s="49" t="s">
        <v>101</v>
      </c>
      <c r="U721" s="49" t="s">
        <v>101</v>
      </c>
      <c r="V721" s="49" t="s">
        <v>101</v>
      </c>
      <c r="W721" s="49" t="s">
        <v>101</v>
      </c>
      <c r="X721" s="49" t="s">
        <v>101</v>
      </c>
      <c r="Y721" s="199"/>
    </row>
    <row r="722" spans="1:25" x14ac:dyDescent="0.2">
      <c r="A722" s="117" t="s">
        <v>48</v>
      </c>
      <c r="B722" s="117">
        <v>12</v>
      </c>
      <c r="C722" s="47" cm="1">
        <f t="array" ref="C722">IF($I$2="Открытый тариф",
INDEX(GRID!$B$34:$BI$44,MATCH(C$7,GRID!$A$34:$A$44,0),MATCH(1,($U$2=GRID!$B$31:$BI$31)*(КАЛЕНДАРЬ!$BU15=GRID!$B$33:$BI$33), 0)),
ROUNDUP(INDEX(GRID!$B$34:$BI$44,MATCH(C$7,GRID!$A$34:$A$44,0),MATCH(1,($U$2=GRID!$B$31:$BI$31)*(КАЛЕНДАРЬ!$BU15=GRID!$B$33:$BI$33),0))*(1-GRID!$B$69),0))</f>
        <v>14400</v>
      </c>
      <c r="D722" s="47" cm="1">
        <f t="array" ref="D722">IF($I$2="Открытый тариф",
INDEX(GRID!$B$47:$BI$57,MATCH(C$7,GRID!$A$47:$A$57,0),MATCH(1,($U$2=GRID!$B$31:$BI$31)*(КАЛЕНДАРЬ!$BU15=GRID!$B$33:$BI$33), 0)),
ROUNDUP(INDEX(GRID!$B$47:$BI$57,MATCH(C$7,GRID!$A$47:$A$57,0),MATCH(1,($U$2=GRID!$B$31:$BI$31)*(КАЛЕНДАРЬ!$BU15=GRID!$B$33:$BI$33),0))*(1-GRID!$B$69),0))</f>
        <v>14400</v>
      </c>
      <c r="E722" s="47" cm="1">
        <f t="array" ref="E722">IF($I$2="Открытый тариф",
INDEX(GRID!$B$34:$BI$44,MATCH(E$7,GRID!$A$34:$A$44,0),MATCH(1,($U$2=GRID!$B$31:$BI$31)*(КАЛЕНДАРЬ!$BU15=GRID!$B$33:$BI$33), 0)),
ROUNDUP(INDEX(GRID!$B$34:$BI$44,MATCH(E$7,GRID!$A$34:$A$44,0),MATCH(1,($U$2=GRID!$B$31:$BI$31)*(КАЛЕНДАРЬ!$BU15=GRID!$B$33:$BI$33),0))*(1-GRID!$B$69),0))</f>
        <v>16000</v>
      </c>
      <c r="F722" s="47" cm="1">
        <f t="array" ref="F722">IF($I$2="Открытый тариф",
INDEX(GRID!$B$47:$BI$57,MATCH(E$7,GRID!$A$47:$A$57,0),MATCH(1,($U$2=GRID!$B$31:$BI$31)*(КАЛЕНДАРЬ!$BU15=GRID!$B$33:$BI$33), 0)),
ROUNDUP(INDEX(GRID!$B$47:$BI$57,MATCH(E$7,GRID!$A$47:$A$57,0),MATCH(1,($U$2=GRID!$B$31:$BI$31)*(КАЛЕНДАРЬ!$BU15=GRID!$B$33:$BI$33),0))*(1-GRID!$B$69),0))</f>
        <v>16000</v>
      </c>
      <c r="G722" s="47" cm="1">
        <f t="array" ref="G722">IF($I$2="Открытый тариф",
INDEX(GRID!$B$34:$BI$44,MATCH(G$7,GRID!$A$34:$A$44,0),MATCH(1,($U$2=GRID!$B$31:$BI$31)*(КАЛЕНДАРЬ!$BU15=GRID!$B$33:$BI$33), 0)),
ROUNDUP(INDEX(GRID!$B$34:$BI$44,MATCH(G$7,GRID!$A$34:$A$44,0),MATCH(1,($U$2=GRID!$B$31:$BI$31)*(КАЛЕНДАРЬ!$BU15=GRID!$B$33:$BI$33),0))*(1-GRID!$B$69),0))</f>
        <v>16900</v>
      </c>
      <c r="H722" s="47" cm="1">
        <f t="array" ref="H722">IF($I$2="Открытый тариф",
INDEX(GRID!$B$47:$BI$57,MATCH(G$7,GRID!$A$47:$A$57,0),MATCH(1,($U$2=GRID!$B$31:$BI$31)*(КАЛЕНДАРЬ!$BU15=GRID!$B$33:$BI$33), 0)),
ROUNDUP(INDEX(GRID!$B$47:$BI$57,MATCH(G$7,GRID!$A$47:$A$57,0),MATCH(1,($U$2=GRID!$B$31:$BI$31)*(КАЛЕНДАРЬ!$BU15=GRID!$B$33:$BI$33),0))*(1-GRID!$B$69),0))</f>
        <v>16900</v>
      </c>
      <c r="I722" s="47" cm="1">
        <f t="array" ref="I722">IF($I$2="Открытый тариф",
INDEX(GRID!$B$34:$BI$44,MATCH(I$7,GRID!$A$34:$A$44,0),MATCH(1,($U$2=GRID!$B$31:$BI$31)*(КАЛЕНДАРЬ!$BU15=GRID!$B$33:$BI$33), 0)),
ROUNDUP(INDEX(GRID!$B$34:$BI$44,MATCH(I$7,GRID!$A$34:$A$44,0),MATCH(1,($U$2=GRID!$B$31:$BI$31)*(КАЛЕНДАРЬ!$BU15=GRID!$B$33:$BI$33),0))*(1-GRID!$B$69),0))</f>
        <v>18500</v>
      </c>
      <c r="J722" s="47" cm="1">
        <f t="array" ref="J722">IF($I$2="Открытый тариф",
INDEX(GRID!$B$47:$BI$57,MATCH(I$7,GRID!$A$47:$A$57,0),MATCH(1,($U$2=GRID!$B$31:$BI$31)*(КАЛЕНДАРЬ!$BU15=GRID!$B$33:$BI$33), 0)),
ROUNDUP(INDEX(GRID!$B$47:$BI$57,MATCH(I$7,GRID!$A$47:$A$57,0),MATCH(1,($U$2=GRID!$B$31:$BI$31)*(КАЛЕНДАРЬ!$BU15=GRID!$B$33:$BI$33),0))*(1-GRID!$B$69),0))</f>
        <v>18500</v>
      </c>
      <c r="K722" s="47" cm="1">
        <f t="array" ref="K722">IF($I$2="Открытый тариф",
INDEX(GRID!$B$34:$BI$44,MATCH(K$7,GRID!$A$34:$A$44,0),MATCH(1,($U$2=GRID!$B$31:$BI$31)*(КАЛЕНДАРЬ!$BU15=GRID!$B$33:$BI$33), 0)),
ROUNDUP(INDEX(GRID!$B$34:$BI$44,MATCH(K$7,GRID!$A$34:$A$44,0),MATCH(1,($U$2=GRID!$B$31:$BI$31)*(КАЛЕНДАРЬ!$BU15=GRID!$B$33:$BI$33),0))*(1-GRID!$B$69),0))</f>
        <v>19400</v>
      </c>
      <c r="L722" s="47" cm="1">
        <f t="array" ref="L722">IF($I$2="Открытый тариф",
INDEX(GRID!$B$47:$BI$57,MATCH(K$7,GRID!$A$47:$A$57,0),MATCH(1,($U$2=GRID!$B$31:$BI$31)*(КАЛЕНДАРЬ!$BU15=GRID!$B$33:$BI$33), 0)),
ROUNDUP(INDEX(GRID!$B$47:$BI$57,MATCH(K$7,GRID!$A$47:$A$57,0),MATCH(1,($U$2=GRID!$B$31:$BI$31)*(КАЛЕНДАРЬ!$BU15=GRID!$B$33:$BI$33),0))*(1-GRID!$B$69),0))</f>
        <v>19400</v>
      </c>
      <c r="M722" s="47" cm="1">
        <f t="array" ref="M722">IF($I$2="Открытый тариф",
INDEX(GRID!$B$34:$BI$44,MATCH(M$7,GRID!$A$34:$A$44,0),MATCH(1,($U$2=GRID!$B$31:$BI$31)*(КАЛЕНДАРЬ!$BU15=GRID!$B$33:$BI$33), 0)),
ROUNDUP(INDEX(GRID!$B$34:$BI$44,MATCH(M$7,GRID!$A$34:$A$44,0),MATCH(1,($U$2=GRID!$B$31:$BI$31)*(КАЛЕНДАРЬ!$BU15=GRID!$B$33:$BI$33),0))*(1-GRID!$B$69),0))</f>
        <v>21000</v>
      </c>
      <c r="N722" s="47" cm="1">
        <f t="array" ref="N722">IF($I$2="Открытый тариф",
INDEX(GRID!$B$47:$BI$57,MATCH(M$7,GRID!$A$47:$A$57,0),MATCH(1,($U$2=GRID!$B$31:$BI$31)*(КАЛЕНДАРЬ!$BU15=GRID!$B$33:$BI$33), 0)),
ROUNDUP(INDEX(GRID!$B$47:$BI$57,MATCH(M$7,GRID!$A$47:$A$57,0),MATCH(1,($U$2=GRID!$B$31:$BI$31)*(КАЛЕНДАРЬ!$BU15=GRID!$B$33:$BI$33),0))*(1-GRID!$B$69),0))</f>
        <v>21000</v>
      </c>
      <c r="O722" s="49" t="s">
        <v>101</v>
      </c>
      <c r="P722" s="49" t="s">
        <v>101</v>
      </c>
      <c r="Q722" s="49" t="s">
        <v>101</v>
      </c>
      <c r="R722" s="49" t="s">
        <v>101</v>
      </c>
      <c r="S722" s="49" t="s">
        <v>101</v>
      </c>
      <c r="T722" s="49" t="s">
        <v>101</v>
      </c>
      <c r="U722" s="49" t="s">
        <v>101</v>
      </c>
      <c r="V722" s="49" t="s">
        <v>101</v>
      </c>
      <c r="W722" s="49" t="s">
        <v>101</v>
      </c>
      <c r="X722" s="49" t="s">
        <v>101</v>
      </c>
      <c r="Y722" s="199"/>
    </row>
    <row r="723" spans="1:25" x14ac:dyDescent="0.2">
      <c r="A723" s="117" t="s">
        <v>42</v>
      </c>
      <c r="B723" s="117">
        <v>13</v>
      </c>
      <c r="C723" s="47" cm="1">
        <f t="array" ref="C723">IF($I$2="Открытый тариф",
INDEX(GRID!$B$34:$BI$44,MATCH(C$7,GRID!$A$34:$A$44,0),MATCH(1,($U$2=GRID!$B$31:$BI$31)*(КАЛЕНДАРЬ!$BU16=GRID!$B$33:$BI$33), 0)),
ROUNDUP(INDEX(GRID!$B$34:$BI$44,MATCH(C$7,GRID!$A$34:$A$44,0),MATCH(1,($U$2=GRID!$B$31:$BI$31)*(КАЛЕНДАРЬ!$BU16=GRID!$B$33:$BI$33),0))*(1-GRID!$B$69),0))</f>
        <v>14000</v>
      </c>
      <c r="D723" s="47" cm="1">
        <f t="array" ref="D723">IF($I$2="Открытый тариф",
INDEX(GRID!$B$47:$BI$57,MATCH(C$7,GRID!$A$47:$A$57,0),MATCH(1,($U$2=GRID!$B$31:$BI$31)*(КАЛЕНДАРЬ!$BU16=GRID!$B$33:$BI$33), 0)),
ROUNDUP(INDEX(GRID!$B$47:$BI$57,MATCH(C$7,GRID!$A$47:$A$57,0),MATCH(1,($U$2=GRID!$B$31:$BI$31)*(КАЛЕНДАРЬ!$BU16=GRID!$B$33:$BI$33),0))*(1-GRID!$B$69),0))</f>
        <v>14000</v>
      </c>
      <c r="E723" s="47" cm="1">
        <f t="array" ref="E723">IF($I$2="Открытый тариф",
INDEX(GRID!$B$34:$BI$44,MATCH(E$7,GRID!$A$34:$A$44,0),MATCH(1,($U$2=GRID!$B$31:$BI$31)*(КАЛЕНДАРЬ!$BU16=GRID!$B$33:$BI$33), 0)),
ROUNDUP(INDEX(GRID!$B$34:$BI$44,MATCH(E$7,GRID!$A$34:$A$44,0),MATCH(1,($U$2=GRID!$B$31:$BI$31)*(КАЛЕНДАРЬ!$BU16=GRID!$B$33:$BI$33),0))*(1-GRID!$B$69),0))</f>
        <v>15500</v>
      </c>
      <c r="F723" s="47" cm="1">
        <f t="array" ref="F723">IF($I$2="Открытый тариф",
INDEX(GRID!$B$47:$BI$57,MATCH(E$7,GRID!$A$47:$A$57,0),MATCH(1,($U$2=GRID!$B$31:$BI$31)*(КАЛЕНДАРЬ!$BU16=GRID!$B$33:$BI$33), 0)),
ROUNDUP(INDEX(GRID!$B$47:$BI$57,MATCH(E$7,GRID!$A$47:$A$57,0),MATCH(1,($U$2=GRID!$B$31:$BI$31)*(КАЛЕНДАРЬ!$BU16=GRID!$B$33:$BI$33),0))*(1-GRID!$B$69),0))</f>
        <v>15500</v>
      </c>
      <c r="G723" s="47" cm="1">
        <f t="array" ref="G723">IF($I$2="Открытый тариф",
INDEX(GRID!$B$34:$BI$44,MATCH(G$7,GRID!$A$34:$A$44,0),MATCH(1,($U$2=GRID!$B$31:$BI$31)*(КАЛЕНДАРЬ!$BU16=GRID!$B$33:$BI$33), 0)),
ROUNDUP(INDEX(GRID!$B$34:$BI$44,MATCH(G$7,GRID!$A$34:$A$44,0),MATCH(1,($U$2=GRID!$B$31:$BI$31)*(КАЛЕНДАРЬ!$BU16=GRID!$B$33:$BI$33),0))*(1-GRID!$B$69),0))</f>
        <v>16400</v>
      </c>
      <c r="H723" s="47" cm="1">
        <f t="array" ref="H723">IF($I$2="Открытый тариф",
INDEX(GRID!$B$47:$BI$57,MATCH(G$7,GRID!$A$47:$A$57,0),MATCH(1,($U$2=GRID!$B$31:$BI$31)*(КАЛЕНДАРЬ!$BU16=GRID!$B$33:$BI$33), 0)),
ROUNDUP(INDEX(GRID!$B$47:$BI$57,MATCH(G$7,GRID!$A$47:$A$57,0),MATCH(1,($U$2=GRID!$B$31:$BI$31)*(КАЛЕНДАРЬ!$BU16=GRID!$B$33:$BI$33),0))*(1-GRID!$B$69),0))</f>
        <v>16400</v>
      </c>
      <c r="I723" s="47" cm="1">
        <f t="array" ref="I723">IF($I$2="Открытый тариф",
INDEX(GRID!$B$34:$BI$44,MATCH(I$7,GRID!$A$34:$A$44,0),MATCH(1,($U$2=GRID!$B$31:$BI$31)*(КАЛЕНДАРЬ!$BU16=GRID!$B$33:$BI$33), 0)),
ROUNDUP(INDEX(GRID!$B$34:$BI$44,MATCH(I$7,GRID!$A$34:$A$44,0),MATCH(1,($U$2=GRID!$B$31:$BI$31)*(КАЛЕНДАРЬ!$BU16=GRID!$B$33:$BI$33),0))*(1-GRID!$B$69),0))</f>
        <v>17900</v>
      </c>
      <c r="J723" s="47" cm="1">
        <f t="array" ref="J723">IF($I$2="Открытый тариф",
INDEX(GRID!$B$47:$BI$57,MATCH(I$7,GRID!$A$47:$A$57,0),MATCH(1,($U$2=GRID!$B$31:$BI$31)*(КАЛЕНДАРЬ!$BU16=GRID!$B$33:$BI$33), 0)),
ROUNDUP(INDEX(GRID!$B$47:$BI$57,MATCH(I$7,GRID!$A$47:$A$57,0),MATCH(1,($U$2=GRID!$B$31:$BI$31)*(КАЛЕНДАРЬ!$BU16=GRID!$B$33:$BI$33),0))*(1-GRID!$B$69),0))</f>
        <v>17900</v>
      </c>
      <c r="K723" s="47" cm="1">
        <f t="array" ref="K723">IF($I$2="Открытый тариф",
INDEX(GRID!$B$34:$BI$44,MATCH(K$7,GRID!$A$34:$A$44,0),MATCH(1,($U$2=GRID!$B$31:$BI$31)*(КАЛЕНДАРЬ!$BU16=GRID!$B$33:$BI$33), 0)),
ROUNDUP(INDEX(GRID!$B$34:$BI$44,MATCH(K$7,GRID!$A$34:$A$44,0),MATCH(1,($U$2=GRID!$B$31:$BI$31)*(КАЛЕНДАРЬ!$BU16=GRID!$B$33:$BI$33),0))*(1-GRID!$B$69),0))</f>
        <v>18800</v>
      </c>
      <c r="L723" s="47" cm="1">
        <f t="array" ref="L723">IF($I$2="Открытый тариф",
INDEX(GRID!$B$47:$BI$57,MATCH(K$7,GRID!$A$47:$A$57,0),MATCH(1,($U$2=GRID!$B$31:$BI$31)*(КАЛЕНДАРЬ!$BU16=GRID!$B$33:$BI$33), 0)),
ROUNDUP(INDEX(GRID!$B$47:$BI$57,MATCH(K$7,GRID!$A$47:$A$57,0),MATCH(1,($U$2=GRID!$B$31:$BI$31)*(КАЛЕНДАРЬ!$BU16=GRID!$B$33:$BI$33),0))*(1-GRID!$B$69),0))</f>
        <v>18800</v>
      </c>
      <c r="M723" s="47" cm="1">
        <f t="array" ref="M723">IF($I$2="Открытый тариф",
INDEX(GRID!$B$34:$BI$44,MATCH(M$7,GRID!$A$34:$A$44,0),MATCH(1,($U$2=GRID!$B$31:$BI$31)*(КАЛЕНДАРЬ!$BU16=GRID!$B$33:$BI$33), 0)),
ROUNDUP(INDEX(GRID!$B$34:$BI$44,MATCH(M$7,GRID!$A$34:$A$44,0),MATCH(1,($U$2=GRID!$B$31:$BI$31)*(КАЛЕНДАРЬ!$BU16=GRID!$B$33:$BI$33),0))*(1-GRID!$B$69),0))</f>
        <v>20300</v>
      </c>
      <c r="N723" s="47" cm="1">
        <f t="array" ref="N723">IF($I$2="Открытый тариф",
INDEX(GRID!$B$47:$BI$57,MATCH(M$7,GRID!$A$47:$A$57,0),MATCH(1,($U$2=GRID!$B$31:$BI$31)*(КАЛЕНДАРЬ!$BU16=GRID!$B$33:$BI$33), 0)),
ROUNDUP(INDEX(GRID!$B$47:$BI$57,MATCH(M$7,GRID!$A$47:$A$57,0),MATCH(1,($U$2=GRID!$B$31:$BI$31)*(КАЛЕНДАРЬ!$BU16=GRID!$B$33:$BI$33),0))*(1-GRID!$B$69),0))</f>
        <v>20300</v>
      </c>
      <c r="O723" s="49" t="s">
        <v>101</v>
      </c>
      <c r="P723" s="49" t="s">
        <v>101</v>
      </c>
      <c r="Q723" s="49" t="s">
        <v>101</v>
      </c>
      <c r="R723" s="49" t="s">
        <v>101</v>
      </c>
      <c r="S723" s="49" t="s">
        <v>101</v>
      </c>
      <c r="T723" s="49" t="s">
        <v>101</v>
      </c>
      <c r="U723" s="49" t="s">
        <v>101</v>
      </c>
      <c r="V723" s="49" t="s">
        <v>101</v>
      </c>
      <c r="W723" s="49" t="s">
        <v>101</v>
      </c>
      <c r="X723" s="49" t="s">
        <v>101</v>
      </c>
      <c r="Y723" s="199"/>
    </row>
    <row r="724" spans="1:25" x14ac:dyDescent="0.2">
      <c r="A724" s="117" t="s">
        <v>43</v>
      </c>
      <c r="B724" s="117">
        <v>14</v>
      </c>
      <c r="C724" s="47" cm="1">
        <f t="array" ref="C724">IF($I$2="Открытый тариф",
INDEX(GRID!$B$34:$BI$44,MATCH(C$7,GRID!$A$34:$A$44,0),MATCH(1,($U$2=GRID!$B$31:$BI$31)*(КАЛЕНДАРЬ!$BU17=GRID!$B$33:$BI$33), 0)),
ROUNDUP(INDEX(GRID!$B$34:$BI$44,MATCH(C$7,GRID!$A$34:$A$44,0),MATCH(1,($U$2=GRID!$B$31:$BI$31)*(КАЛЕНДАРЬ!$BU17=GRID!$B$33:$BI$33),0))*(1-GRID!$B$69),0))</f>
        <v>14000</v>
      </c>
      <c r="D724" s="47" cm="1">
        <f t="array" ref="D724">IF($I$2="Открытый тариф",
INDEX(GRID!$B$47:$BI$57,MATCH(C$7,GRID!$A$47:$A$57,0),MATCH(1,($U$2=GRID!$B$31:$BI$31)*(КАЛЕНДАРЬ!$BU17=GRID!$B$33:$BI$33), 0)),
ROUNDUP(INDEX(GRID!$B$47:$BI$57,MATCH(C$7,GRID!$A$47:$A$57,0),MATCH(1,($U$2=GRID!$B$31:$BI$31)*(КАЛЕНДАРЬ!$BU17=GRID!$B$33:$BI$33),0))*(1-GRID!$B$69),0))</f>
        <v>14000</v>
      </c>
      <c r="E724" s="47" cm="1">
        <f t="array" ref="E724">IF($I$2="Открытый тариф",
INDEX(GRID!$B$34:$BI$44,MATCH(E$7,GRID!$A$34:$A$44,0),MATCH(1,($U$2=GRID!$B$31:$BI$31)*(КАЛЕНДАРЬ!$BU17=GRID!$B$33:$BI$33), 0)),
ROUNDUP(INDEX(GRID!$B$34:$BI$44,MATCH(E$7,GRID!$A$34:$A$44,0),MATCH(1,($U$2=GRID!$B$31:$BI$31)*(КАЛЕНДАРЬ!$BU17=GRID!$B$33:$BI$33),0))*(1-GRID!$B$69),0))</f>
        <v>15500</v>
      </c>
      <c r="F724" s="47" cm="1">
        <f t="array" ref="F724">IF($I$2="Открытый тариф",
INDEX(GRID!$B$47:$BI$57,MATCH(E$7,GRID!$A$47:$A$57,0),MATCH(1,($U$2=GRID!$B$31:$BI$31)*(КАЛЕНДАРЬ!$BU17=GRID!$B$33:$BI$33), 0)),
ROUNDUP(INDEX(GRID!$B$47:$BI$57,MATCH(E$7,GRID!$A$47:$A$57,0),MATCH(1,($U$2=GRID!$B$31:$BI$31)*(КАЛЕНДАРЬ!$BU17=GRID!$B$33:$BI$33),0))*(1-GRID!$B$69),0))</f>
        <v>15500</v>
      </c>
      <c r="G724" s="47" cm="1">
        <f t="array" ref="G724">IF($I$2="Открытый тариф",
INDEX(GRID!$B$34:$BI$44,MATCH(G$7,GRID!$A$34:$A$44,0),MATCH(1,($U$2=GRID!$B$31:$BI$31)*(КАЛЕНДАРЬ!$BU17=GRID!$B$33:$BI$33), 0)),
ROUNDUP(INDEX(GRID!$B$34:$BI$44,MATCH(G$7,GRID!$A$34:$A$44,0),MATCH(1,($U$2=GRID!$B$31:$BI$31)*(КАЛЕНДАРЬ!$BU17=GRID!$B$33:$BI$33),0))*(1-GRID!$B$69),0))</f>
        <v>16400</v>
      </c>
      <c r="H724" s="47" cm="1">
        <f t="array" ref="H724">IF($I$2="Открытый тариф",
INDEX(GRID!$B$47:$BI$57,MATCH(G$7,GRID!$A$47:$A$57,0),MATCH(1,($U$2=GRID!$B$31:$BI$31)*(КАЛЕНДАРЬ!$BU17=GRID!$B$33:$BI$33), 0)),
ROUNDUP(INDEX(GRID!$B$47:$BI$57,MATCH(G$7,GRID!$A$47:$A$57,0),MATCH(1,($U$2=GRID!$B$31:$BI$31)*(КАЛЕНДАРЬ!$BU17=GRID!$B$33:$BI$33),0))*(1-GRID!$B$69),0))</f>
        <v>16400</v>
      </c>
      <c r="I724" s="47" cm="1">
        <f t="array" ref="I724">IF($I$2="Открытый тариф",
INDEX(GRID!$B$34:$BI$44,MATCH(I$7,GRID!$A$34:$A$44,0),MATCH(1,($U$2=GRID!$B$31:$BI$31)*(КАЛЕНДАРЬ!$BU17=GRID!$B$33:$BI$33), 0)),
ROUNDUP(INDEX(GRID!$B$34:$BI$44,MATCH(I$7,GRID!$A$34:$A$44,0),MATCH(1,($U$2=GRID!$B$31:$BI$31)*(КАЛЕНДАРЬ!$BU17=GRID!$B$33:$BI$33),0))*(1-GRID!$B$69),0))</f>
        <v>17900</v>
      </c>
      <c r="J724" s="47" cm="1">
        <f t="array" ref="J724">IF($I$2="Открытый тариф",
INDEX(GRID!$B$47:$BI$57,MATCH(I$7,GRID!$A$47:$A$57,0),MATCH(1,($U$2=GRID!$B$31:$BI$31)*(КАЛЕНДАРЬ!$BU17=GRID!$B$33:$BI$33), 0)),
ROUNDUP(INDEX(GRID!$B$47:$BI$57,MATCH(I$7,GRID!$A$47:$A$57,0),MATCH(1,($U$2=GRID!$B$31:$BI$31)*(КАЛЕНДАРЬ!$BU17=GRID!$B$33:$BI$33),0))*(1-GRID!$B$69),0))</f>
        <v>17900</v>
      </c>
      <c r="K724" s="47" cm="1">
        <f t="array" ref="K724">IF($I$2="Открытый тариф",
INDEX(GRID!$B$34:$BI$44,MATCH(K$7,GRID!$A$34:$A$44,0),MATCH(1,($U$2=GRID!$B$31:$BI$31)*(КАЛЕНДАРЬ!$BU17=GRID!$B$33:$BI$33), 0)),
ROUNDUP(INDEX(GRID!$B$34:$BI$44,MATCH(K$7,GRID!$A$34:$A$44,0),MATCH(1,($U$2=GRID!$B$31:$BI$31)*(КАЛЕНДАРЬ!$BU17=GRID!$B$33:$BI$33),0))*(1-GRID!$B$69),0))</f>
        <v>18800</v>
      </c>
      <c r="L724" s="47" cm="1">
        <f t="array" ref="L724">IF($I$2="Открытый тариф",
INDEX(GRID!$B$47:$BI$57,MATCH(K$7,GRID!$A$47:$A$57,0),MATCH(1,($U$2=GRID!$B$31:$BI$31)*(КАЛЕНДАРЬ!$BU17=GRID!$B$33:$BI$33), 0)),
ROUNDUP(INDEX(GRID!$B$47:$BI$57,MATCH(K$7,GRID!$A$47:$A$57,0),MATCH(1,($U$2=GRID!$B$31:$BI$31)*(КАЛЕНДАРЬ!$BU17=GRID!$B$33:$BI$33),0))*(1-GRID!$B$69),0))</f>
        <v>18800</v>
      </c>
      <c r="M724" s="47" cm="1">
        <f t="array" ref="M724">IF($I$2="Открытый тариф",
INDEX(GRID!$B$34:$BI$44,MATCH(M$7,GRID!$A$34:$A$44,0),MATCH(1,($U$2=GRID!$B$31:$BI$31)*(КАЛЕНДАРЬ!$BU17=GRID!$B$33:$BI$33), 0)),
ROUNDUP(INDEX(GRID!$B$34:$BI$44,MATCH(M$7,GRID!$A$34:$A$44,0),MATCH(1,($U$2=GRID!$B$31:$BI$31)*(КАЛЕНДАРЬ!$BU17=GRID!$B$33:$BI$33),0))*(1-GRID!$B$69),0))</f>
        <v>20300</v>
      </c>
      <c r="N724" s="47" cm="1">
        <f t="array" ref="N724">IF($I$2="Открытый тариф",
INDEX(GRID!$B$47:$BI$57,MATCH(M$7,GRID!$A$47:$A$57,0),MATCH(1,($U$2=GRID!$B$31:$BI$31)*(КАЛЕНДАРЬ!$BU17=GRID!$B$33:$BI$33), 0)),
ROUNDUP(INDEX(GRID!$B$47:$BI$57,MATCH(M$7,GRID!$A$47:$A$57,0),MATCH(1,($U$2=GRID!$B$31:$BI$31)*(КАЛЕНДАРЬ!$BU17=GRID!$B$33:$BI$33),0))*(1-GRID!$B$69),0))</f>
        <v>20300</v>
      </c>
      <c r="O724" s="49" t="s">
        <v>101</v>
      </c>
      <c r="P724" s="49" t="s">
        <v>101</v>
      </c>
      <c r="Q724" s="49" t="s">
        <v>101</v>
      </c>
      <c r="R724" s="49" t="s">
        <v>101</v>
      </c>
      <c r="S724" s="49" t="s">
        <v>101</v>
      </c>
      <c r="T724" s="49" t="s">
        <v>101</v>
      </c>
      <c r="U724" s="49" t="s">
        <v>101</v>
      </c>
      <c r="V724" s="49" t="s">
        <v>101</v>
      </c>
      <c r="W724" s="49" t="s">
        <v>101</v>
      </c>
      <c r="X724" s="49" t="s">
        <v>101</v>
      </c>
      <c r="Y724" s="199"/>
    </row>
    <row r="725" spans="1:25" x14ac:dyDescent="0.2">
      <c r="A725" s="117" t="s">
        <v>44</v>
      </c>
      <c r="B725" s="117">
        <v>15</v>
      </c>
      <c r="C725" s="47" cm="1">
        <f t="array" ref="C725">IF($I$2="Открытый тариф",
INDEX(GRID!$B$34:$BI$44,MATCH(C$7,GRID!$A$34:$A$44,0),MATCH(1,($U$2=GRID!$B$31:$BI$31)*(КАЛЕНДАРЬ!$BU18=GRID!$B$33:$BI$33), 0)),
ROUNDUP(INDEX(GRID!$B$34:$BI$44,MATCH(C$7,GRID!$A$34:$A$44,0),MATCH(1,($U$2=GRID!$B$31:$BI$31)*(КАЛЕНДАРЬ!$BU18=GRID!$B$33:$BI$33),0))*(1-GRID!$B$69),0))</f>
        <v>14000</v>
      </c>
      <c r="D725" s="47" cm="1">
        <f t="array" ref="D725">IF($I$2="Открытый тариф",
INDEX(GRID!$B$47:$BI$57,MATCH(C$7,GRID!$A$47:$A$57,0),MATCH(1,($U$2=GRID!$B$31:$BI$31)*(КАЛЕНДАРЬ!$BU18=GRID!$B$33:$BI$33), 0)),
ROUNDUP(INDEX(GRID!$B$47:$BI$57,MATCH(C$7,GRID!$A$47:$A$57,0),MATCH(1,($U$2=GRID!$B$31:$BI$31)*(КАЛЕНДАРЬ!$BU18=GRID!$B$33:$BI$33),0))*(1-GRID!$B$69),0))</f>
        <v>14000</v>
      </c>
      <c r="E725" s="47" cm="1">
        <f t="array" ref="E725">IF($I$2="Открытый тариф",
INDEX(GRID!$B$34:$BI$44,MATCH(E$7,GRID!$A$34:$A$44,0),MATCH(1,($U$2=GRID!$B$31:$BI$31)*(КАЛЕНДАРЬ!$BU18=GRID!$B$33:$BI$33), 0)),
ROUNDUP(INDEX(GRID!$B$34:$BI$44,MATCH(E$7,GRID!$A$34:$A$44,0),MATCH(1,($U$2=GRID!$B$31:$BI$31)*(КАЛЕНДАРЬ!$BU18=GRID!$B$33:$BI$33),0))*(1-GRID!$B$69),0))</f>
        <v>15500</v>
      </c>
      <c r="F725" s="47" cm="1">
        <f t="array" ref="F725">IF($I$2="Открытый тариф",
INDEX(GRID!$B$47:$BI$57,MATCH(E$7,GRID!$A$47:$A$57,0),MATCH(1,($U$2=GRID!$B$31:$BI$31)*(КАЛЕНДАРЬ!$BU18=GRID!$B$33:$BI$33), 0)),
ROUNDUP(INDEX(GRID!$B$47:$BI$57,MATCH(E$7,GRID!$A$47:$A$57,0),MATCH(1,($U$2=GRID!$B$31:$BI$31)*(КАЛЕНДАРЬ!$BU18=GRID!$B$33:$BI$33),0))*(1-GRID!$B$69),0))</f>
        <v>15500</v>
      </c>
      <c r="G725" s="47" cm="1">
        <f t="array" ref="G725">IF($I$2="Открытый тариф",
INDEX(GRID!$B$34:$BI$44,MATCH(G$7,GRID!$A$34:$A$44,0),MATCH(1,($U$2=GRID!$B$31:$BI$31)*(КАЛЕНДАРЬ!$BU18=GRID!$B$33:$BI$33), 0)),
ROUNDUP(INDEX(GRID!$B$34:$BI$44,MATCH(G$7,GRID!$A$34:$A$44,0),MATCH(1,($U$2=GRID!$B$31:$BI$31)*(КАЛЕНДАРЬ!$BU18=GRID!$B$33:$BI$33),0))*(1-GRID!$B$69),0))</f>
        <v>16400</v>
      </c>
      <c r="H725" s="47" cm="1">
        <f t="array" ref="H725">IF($I$2="Открытый тариф",
INDEX(GRID!$B$47:$BI$57,MATCH(G$7,GRID!$A$47:$A$57,0),MATCH(1,($U$2=GRID!$B$31:$BI$31)*(КАЛЕНДАРЬ!$BU18=GRID!$B$33:$BI$33), 0)),
ROUNDUP(INDEX(GRID!$B$47:$BI$57,MATCH(G$7,GRID!$A$47:$A$57,0),MATCH(1,($U$2=GRID!$B$31:$BI$31)*(КАЛЕНДАРЬ!$BU18=GRID!$B$33:$BI$33),0))*(1-GRID!$B$69),0))</f>
        <v>16400</v>
      </c>
      <c r="I725" s="47" cm="1">
        <f t="array" ref="I725">IF($I$2="Открытый тариф",
INDEX(GRID!$B$34:$BI$44,MATCH(I$7,GRID!$A$34:$A$44,0),MATCH(1,($U$2=GRID!$B$31:$BI$31)*(КАЛЕНДАРЬ!$BU18=GRID!$B$33:$BI$33), 0)),
ROUNDUP(INDEX(GRID!$B$34:$BI$44,MATCH(I$7,GRID!$A$34:$A$44,0),MATCH(1,($U$2=GRID!$B$31:$BI$31)*(КАЛЕНДАРЬ!$BU18=GRID!$B$33:$BI$33),0))*(1-GRID!$B$69),0))</f>
        <v>17900</v>
      </c>
      <c r="J725" s="47" cm="1">
        <f t="array" ref="J725">IF($I$2="Открытый тариф",
INDEX(GRID!$B$47:$BI$57,MATCH(I$7,GRID!$A$47:$A$57,0),MATCH(1,($U$2=GRID!$B$31:$BI$31)*(КАЛЕНДАРЬ!$BU18=GRID!$B$33:$BI$33), 0)),
ROUNDUP(INDEX(GRID!$B$47:$BI$57,MATCH(I$7,GRID!$A$47:$A$57,0),MATCH(1,($U$2=GRID!$B$31:$BI$31)*(КАЛЕНДАРЬ!$BU18=GRID!$B$33:$BI$33),0))*(1-GRID!$B$69),0))</f>
        <v>17900</v>
      </c>
      <c r="K725" s="47" cm="1">
        <f t="array" ref="K725">IF($I$2="Открытый тариф",
INDEX(GRID!$B$34:$BI$44,MATCH(K$7,GRID!$A$34:$A$44,0),MATCH(1,($U$2=GRID!$B$31:$BI$31)*(КАЛЕНДАРЬ!$BU18=GRID!$B$33:$BI$33), 0)),
ROUNDUP(INDEX(GRID!$B$34:$BI$44,MATCH(K$7,GRID!$A$34:$A$44,0),MATCH(1,($U$2=GRID!$B$31:$BI$31)*(КАЛЕНДАРЬ!$BU18=GRID!$B$33:$BI$33),0))*(1-GRID!$B$69),0))</f>
        <v>18800</v>
      </c>
      <c r="L725" s="47" cm="1">
        <f t="array" ref="L725">IF($I$2="Открытый тариф",
INDEX(GRID!$B$47:$BI$57,MATCH(K$7,GRID!$A$47:$A$57,0),MATCH(1,($U$2=GRID!$B$31:$BI$31)*(КАЛЕНДАРЬ!$BU18=GRID!$B$33:$BI$33), 0)),
ROUNDUP(INDEX(GRID!$B$47:$BI$57,MATCH(K$7,GRID!$A$47:$A$57,0),MATCH(1,($U$2=GRID!$B$31:$BI$31)*(КАЛЕНДАРЬ!$BU18=GRID!$B$33:$BI$33),0))*(1-GRID!$B$69),0))</f>
        <v>18800</v>
      </c>
      <c r="M725" s="47" cm="1">
        <f t="array" ref="M725">IF($I$2="Открытый тариф",
INDEX(GRID!$B$34:$BI$44,MATCH(M$7,GRID!$A$34:$A$44,0),MATCH(1,($U$2=GRID!$B$31:$BI$31)*(КАЛЕНДАРЬ!$BU18=GRID!$B$33:$BI$33), 0)),
ROUNDUP(INDEX(GRID!$B$34:$BI$44,MATCH(M$7,GRID!$A$34:$A$44,0),MATCH(1,($U$2=GRID!$B$31:$BI$31)*(КАЛЕНДАРЬ!$BU18=GRID!$B$33:$BI$33),0))*(1-GRID!$B$69),0))</f>
        <v>20300</v>
      </c>
      <c r="N725" s="47" cm="1">
        <f t="array" ref="N725">IF($I$2="Открытый тариф",
INDEX(GRID!$B$47:$BI$57,MATCH(M$7,GRID!$A$47:$A$57,0),MATCH(1,($U$2=GRID!$B$31:$BI$31)*(КАЛЕНДАРЬ!$BU18=GRID!$B$33:$BI$33), 0)),
ROUNDUP(INDEX(GRID!$B$47:$BI$57,MATCH(M$7,GRID!$A$47:$A$57,0),MATCH(1,($U$2=GRID!$B$31:$BI$31)*(КАЛЕНДАРЬ!$BU18=GRID!$B$33:$BI$33),0))*(1-GRID!$B$69),0))</f>
        <v>20300</v>
      </c>
      <c r="O725" s="49" t="s">
        <v>101</v>
      </c>
      <c r="P725" s="49" t="s">
        <v>101</v>
      </c>
      <c r="Q725" s="49" t="s">
        <v>101</v>
      </c>
      <c r="R725" s="49" t="s">
        <v>101</v>
      </c>
      <c r="S725" s="49" t="s">
        <v>101</v>
      </c>
      <c r="T725" s="49" t="s">
        <v>101</v>
      </c>
      <c r="U725" s="49" t="s">
        <v>101</v>
      </c>
      <c r="V725" s="49" t="s">
        <v>101</v>
      </c>
      <c r="W725" s="49" t="s">
        <v>101</v>
      </c>
      <c r="X725" s="49" t="s">
        <v>101</v>
      </c>
      <c r="Y725" s="199"/>
    </row>
    <row r="726" spans="1:25" x14ac:dyDescent="0.2">
      <c r="A726" s="117" t="s">
        <v>45</v>
      </c>
      <c r="B726" s="117">
        <v>16</v>
      </c>
      <c r="C726" s="47" cm="1">
        <f t="array" ref="C726">IF($I$2="Открытый тариф",
INDEX(GRID!$B$34:$BI$44,MATCH(C$7,GRID!$A$34:$A$44,0),MATCH(1,($U$2=GRID!$B$31:$BI$31)*(КАЛЕНДАРЬ!$BU19=GRID!$B$33:$BI$33), 0)),
ROUNDUP(INDEX(GRID!$B$34:$BI$44,MATCH(C$7,GRID!$A$34:$A$44,0),MATCH(1,($U$2=GRID!$B$31:$BI$31)*(КАЛЕНДАРЬ!$BU19=GRID!$B$33:$BI$33),0))*(1-GRID!$B$69),0))</f>
        <v>14000</v>
      </c>
      <c r="D726" s="47" cm="1">
        <f t="array" ref="D726">IF($I$2="Открытый тариф",
INDEX(GRID!$B$47:$BI$57,MATCH(C$7,GRID!$A$47:$A$57,0),MATCH(1,($U$2=GRID!$B$31:$BI$31)*(КАЛЕНДАРЬ!$BU19=GRID!$B$33:$BI$33), 0)),
ROUNDUP(INDEX(GRID!$B$47:$BI$57,MATCH(C$7,GRID!$A$47:$A$57,0),MATCH(1,($U$2=GRID!$B$31:$BI$31)*(КАЛЕНДАРЬ!$BU19=GRID!$B$33:$BI$33),0))*(1-GRID!$B$69),0))</f>
        <v>14000</v>
      </c>
      <c r="E726" s="47" cm="1">
        <f t="array" ref="E726">IF($I$2="Открытый тариф",
INDEX(GRID!$B$34:$BI$44,MATCH(E$7,GRID!$A$34:$A$44,0),MATCH(1,($U$2=GRID!$B$31:$BI$31)*(КАЛЕНДАРЬ!$BU19=GRID!$B$33:$BI$33), 0)),
ROUNDUP(INDEX(GRID!$B$34:$BI$44,MATCH(E$7,GRID!$A$34:$A$44,0),MATCH(1,($U$2=GRID!$B$31:$BI$31)*(КАЛЕНДАРЬ!$BU19=GRID!$B$33:$BI$33),0))*(1-GRID!$B$69),0))</f>
        <v>15500</v>
      </c>
      <c r="F726" s="47" cm="1">
        <f t="array" ref="F726">IF($I$2="Открытый тариф",
INDEX(GRID!$B$47:$BI$57,MATCH(E$7,GRID!$A$47:$A$57,0),MATCH(1,($U$2=GRID!$B$31:$BI$31)*(КАЛЕНДАРЬ!$BU19=GRID!$B$33:$BI$33), 0)),
ROUNDUP(INDEX(GRID!$B$47:$BI$57,MATCH(E$7,GRID!$A$47:$A$57,0),MATCH(1,($U$2=GRID!$B$31:$BI$31)*(КАЛЕНДАРЬ!$BU19=GRID!$B$33:$BI$33),0))*(1-GRID!$B$69),0))</f>
        <v>15500</v>
      </c>
      <c r="G726" s="47" cm="1">
        <f t="array" ref="G726">IF($I$2="Открытый тариф",
INDEX(GRID!$B$34:$BI$44,MATCH(G$7,GRID!$A$34:$A$44,0),MATCH(1,($U$2=GRID!$B$31:$BI$31)*(КАЛЕНДАРЬ!$BU19=GRID!$B$33:$BI$33), 0)),
ROUNDUP(INDEX(GRID!$B$34:$BI$44,MATCH(G$7,GRID!$A$34:$A$44,0),MATCH(1,($U$2=GRID!$B$31:$BI$31)*(КАЛЕНДАРЬ!$BU19=GRID!$B$33:$BI$33),0))*(1-GRID!$B$69),0))</f>
        <v>16400</v>
      </c>
      <c r="H726" s="47" cm="1">
        <f t="array" ref="H726">IF($I$2="Открытый тариф",
INDEX(GRID!$B$47:$BI$57,MATCH(G$7,GRID!$A$47:$A$57,0),MATCH(1,($U$2=GRID!$B$31:$BI$31)*(КАЛЕНДАРЬ!$BU19=GRID!$B$33:$BI$33), 0)),
ROUNDUP(INDEX(GRID!$B$47:$BI$57,MATCH(G$7,GRID!$A$47:$A$57,0),MATCH(1,($U$2=GRID!$B$31:$BI$31)*(КАЛЕНДАРЬ!$BU19=GRID!$B$33:$BI$33),0))*(1-GRID!$B$69),0))</f>
        <v>16400</v>
      </c>
      <c r="I726" s="47" cm="1">
        <f t="array" ref="I726">IF($I$2="Открытый тариф",
INDEX(GRID!$B$34:$BI$44,MATCH(I$7,GRID!$A$34:$A$44,0),MATCH(1,($U$2=GRID!$B$31:$BI$31)*(КАЛЕНДАРЬ!$BU19=GRID!$B$33:$BI$33), 0)),
ROUNDUP(INDEX(GRID!$B$34:$BI$44,MATCH(I$7,GRID!$A$34:$A$44,0),MATCH(1,($U$2=GRID!$B$31:$BI$31)*(КАЛЕНДАРЬ!$BU19=GRID!$B$33:$BI$33),0))*(1-GRID!$B$69),0))</f>
        <v>17900</v>
      </c>
      <c r="J726" s="47" cm="1">
        <f t="array" ref="J726">IF($I$2="Открытый тариф",
INDEX(GRID!$B$47:$BI$57,MATCH(I$7,GRID!$A$47:$A$57,0),MATCH(1,($U$2=GRID!$B$31:$BI$31)*(КАЛЕНДАРЬ!$BU19=GRID!$B$33:$BI$33), 0)),
ROUNDUP(INDEX(GRID!$B$47:$BI$57,MATCH(I$7,GRID!$A$47:$A$57,0),MATCH(1,($U$2=GRID!$B$31:$BI$31)*(КАЛЕНДАРЬ!$BU19=GRID!$B$33:$BI$33),0))*(1-GRID!$B$69),0))</f>
        <v>17900</v>
      </c>
      <c r="K726" s="47" cm="1">
        <f t="array" ref="K726">IF($I$2="Открытый тариф",
INDEX(GRID!$B$34:$BI$44,MATCH(K$7,GRID!$A$34:$A$44,0),MATCH(1,($U$2=GRID!$B$31:$BI$31)*(КАЛЕНДАРЬ!$BU19=GRID!$B$33:$BI$33), 0)),
ROUNDUP(INDEX(GRID!$B$34:$BI$44,MATCH(K$7,GRID!$A$34:$A$44,0),MATCH(1,($U$2=GRID!$B$31:$BI$31)*(КАЛЕНДАРЬ!$BU19=GRID!$B$33:$BI$33),0))*(1-GRID!$B$69),0))</f>
        <v>18800</v>
      </c>
      <c r="L726" s="47" cm="1">
        <f t="array" ref="L726">IF($I$2="Открытый тариф",
INDEX(GRID!$B$47:$BI$57,MATCH(K$7,GRID!$A$47:$A$57,0),MATCH(1,($U$2=GRID!$B$31:$BI$31)*(КАЛЕНДАРЬ!$BU19=GRID!$B$33:$BI$33), 0)),
ROUNDUP(INDEX(GRID!$B$47:$BI$57,MATCH(K$7,GRID!$A$47:$A$57,0),MATCH(1,($U$2=GRID!$B$31:$BI$31)*(КАЛЕНДАРЬ!$BU19=GRID!$B$33:$BI$33),0))*(1-GRID!$B$69),0))</f>
        <v>18800</v>
      </c>
      <c r="M726" s="47" cm="1">
        <f t="array" ref="M726">IF($I$2="Открытый тариф",
INDEX(GRID!$B$34:$BI$44,MATCH(M$7,GRID!$A$34:$A$44,0),MATCH(1,($U$2=GRID!$B$31:$BI$31)*(КАЛЕНДАРЬ!$BU19=GRID!$B$33:$BI$33), 0)),
ROUNDUP(INDEX(GRID!$B$34:$BI$44,MATCH(M$7,GRID!$A$34:$A$44,0),MATCH(1,($U$2=GRID!$B$31:$BI$31)*(КАЛЕНДАРЬ!$BU19=GRID!$B$33:$BI$33),0))*(1-GRID!$B$69),0))</f>
        <v>20300</v>
      </c>
      <c r="N726" s="47" cm="1">
        <f t="array" ref="N726">IF($I$2="Открытый тариф",
INDEX(GRID!$B$47:$BI$57,MATCH(M$7,GRID!$A$47:$A$57,0),MATCH(1,($U$2=GRID!$B$31:$BI$31)*(КАЛЕНДАРЬ!$BU19=GRID!$B$33:$BI$33), 0)),
ROUNDUP(INDEX(GRID!$B$47:$BI$57,MATCH(M$7,GRID!$A$47:$A$57,0),MATCH(1,($U$2=GRID!$B$31:$BI$31)*(КАЛЕНДАРЬ!$BU19=GRID!$B$33:$BI$33),0))*(1-GRID!$B$69),0))</f>
        <v>20300</v>
      </c>
      <c r="O726" s="49" t="s">
        <v>101</v>
      </c>
      <c r="P726" s="49" t="s">
        <v>101</v>
      </c>
      <c r="Q726" s="49" t="s">
        <v>101</v>
      </c>
      <c r="R726" s="49" t="s">
        <v>101</v>
      </c>
      <c r="S726" s="49" t="s">
        <v>101</v>
      </c>
      <c r="T726" s="49" t="s">
        <v>101</v>
      </c>
      <c r="U726" s="49" t="s">
        <v>101</v>
      </c>
      <c r="V726" s="49" t="s">
        <v>101</v>
      </c>
      <c r="W726" s="49" t="s">
        <v>101</v>
      </c>
      <c r="X726" s="49" t="s">
        <v>101</v>
      </c>
      <c r="Y726" s="199"/>
    </row>
    <row r="727" spans="1:25" x14ac:dyDescent="0.2">
      <c r="A727" s="117" t="s">
        <v>46</v>
      </c>
      <c r="B727" s="117">
        <v>17</v>
      </c>
      <c r="C727" s="47" cm="1">
        <f t="array" ref="C727">IF($I$2="Открытый тариф",
INDEX(GRID!$B$34:$BI$44,MATCH(C$7,GRID!$A$34:$A$44,0),MATCH(1,($U$2=GRID!$B$31:$BI$31)*(КАЛЕНДАРЬ!$BU20=GRID!$B$33:$BI$33), 0)),
ROUNDUP(INDEX(GRID!$B$34:$BI$44,MATCH(C$7,GRID!$A$34:$A$44,0),MATCH(1,($U$2=GRID!$B$31:$BI$31)*(КАЛЕНДАРЬ!$BU20=GRID!$B$33:$BI$33),0))*(1-GRID!$B$69),0))</f>
        <v>14000</v>
      </c>
      <c r="D727" s="47" cm="1">
        <f t="array" ref="D727">IF($I$2="Открытый тариф",
INDEX(GRID!$B$47:$BI$57,MATCH(C$7,GRID!$A$47:$A$57,0),MATCH(1,($U$2=GRID!$B$31:$BI$31)*(КАЛЕНДАРЬ!$BU20=GRID!$B$33:$BI$33), 0)),
ROUNDUP(INDEX(GRID!$B$47:$BI$57,MATCH(C$7,GRID!$A$47:$A$57,0),MATCH(1,($U$2=GRID!$B$31:$BI$31)*(КАЛЕНДАРЬ!$BU20=GRID!$B$33:$BI$33),0))*(1-GRID!$B$69),0))</f>
        <v>14000</v>
      </c>
      <c r="E727" s="47" cm="1">
        <f t="array" ref="E727">IF($I$2="Открытый тариф",
INDEX(GRID!$B$34:$BI$44,MATCH(E$7,GRID!$A$34:$A$44,0),MATCH(1,($U$2=GRID!$B$31:$BI$31)*(КАЛЕНДАРЬ!$BU20=GRID!$B$33:$BI$33), 0)),
ROUNDUP(INDEX(GRID!$B$34:$BI$44,MATCH(E$7,GRID!$A$34:$A$44,0),MATCH(1,($U$2=GRID!$B$31:$BI$31)*(КАЛЕНДАРЬ!$BU20=GRID!$B$33:$BI$33),0))*(1-GRID!$B$69),0))</f>
        <v>15500</v>
      </c>
      <c r="F727" s="47" cm="1">
        <f t="array" ref="F727">IF($I$2="Открытый тариф",
INDEX(GRID!$B$47:$BI$57,MATCH(E$7,GRID!$A$47:$A$57,0),MATCH(1,($U$2=GRID!$B$31:$BI$31)*(КАЛЕНДАРЬ!$BU20=GRID!$B$33:$BI$33), 0)),
ROUNDUP(INDEX(GRID!$B$47:$BI$57,MATCH(E$7,GRID!$A$47:$A$57,0),MATCH(1,($U$2=GRID!$B$31:$BI$31)*(КАЛЕНДАРЬ!$BU20=GRID!$B$33:$BI$33),0))*(1-GRID!$B$69),0))</f>
        <v>15500</v>
      </c>
      <c r="G727" s="47" cm="1">
        <f t="array" ref="G727">IF($I$2="Открытый тариф",
INDEX(GRID!$B$34:$BI$44,MATCH(G$7,GRID!$A$34:$A$44,0),MATCH(1,($U$2=GRID!$B$31:$BI$31)*(КАЛЕНДАРЬ!$BU20=GRID!$B$33:$BI$33), 0)),
ROUNDUP(INDEX(GRID!$B$34:$BI$44,MATCH(G$7,GRID!$A$34:$A$44,0),MATCH(1,($U$2=GRID!$B$31:$BI$31)*(КАЛЕНДАРЬ!$BU20=GRID!$B$33:$BI$33),0))*(1-GRID!$B$69),0))</f>
        <v>16400</v>
      </c>
      <c r="H727" s="47" cm="1">
        <f t="array" ref="H727">IF($I$2="Открытый тариф",
INDEX(GRID!$B$47:$BI$57,MATCH(G$7,GRID!$A$47:$A$57,0),MATCH(1,($U$2=GRID!$B$31:$BI$31)*(КАЛЕНДАРЬ!$BU20=GRID!$B$33:$BI$33), 0)),
ROUNDUP(INDEX(GRID!$B$47:$BI$57,MATCH(G$7,GRID!$A$47:$A$57,0),MATCH(1,($U$2=GRID!$B$31:$BI$31)*(КАЛЕНДАРЬ!$BU20=GRID!$B$33:$BI$33),0))*(1-GRID!$B$69),0))</f>
        <v>16400</v>
      </c>
      <c r="I727" s="47" cm="1">
        <f t="array" ref="I727">IF($I$2="Открытый тариф",
INDEX(GRID!$B$34:$BI$44,MATCH(I$7,GRID!$A$34:$A$44,0),MATCH(1,($U$2=GRID!$B$31:$BI$31)*(КАЛЕНДАРЬ!$BU20=GRID!$B$33:$BI$33), 0)),
ROUNDUP(INDEX(GRID!$B$34:$BI$44,MATCH(I$7,GRID!$A$34:$A$44,0),MATCH(1,($U$2=GRID!$B$31:$BI$31)*(КАЛЕНДАРЬ!$BU20=GRID!$B$33:$BI$33),0))*(1-GRID!$B$69),0))</f>
        <v>17900</v>
      </c>
      <c r="J727" s="47" cm="1">
        <f t="array" ref="J727">IF($I$2="Открытый тариф",
INDEX(GRID!$B$47:$BI$57,MATCH(I$7,GRID!$A$47:$A$57,0),MATCH(1,($U$2=GRID!$B$31:$BI$31)*(КАЛЕНДАРЬ!$BU20=GRID!$B$33:$BI$33), 0)),
ROUNDUP(INDEX(GRID!$B$47:$BI$57,MATCH(I$7,GRID!$A$47:$A$57,0),MATCH(1,($U$2=GRID!$B$31:$BI$31)*(КАЛЕНДАРЬ!$BU20=GRID!$B$33:$BI$33),0))*(1-GRID!$B$69),0))</f>
        <v>17900</v>
      </c>
      <c r="K727" s="47" cm="1">
        <f t="array" ref="K727">IF($I$2="Открытый тариф",
INDEX(GRID!$B$34:$BI$44,MATCH(K$7,GRID!$A$34:$A$44,0),MATCH(1,($U$2=GRID!$B$31:$BI$31)*(КАЛЕНДАРЬ!$BU20=GRID!$B$33:$BI$33), 0)),
ROUNDUP(INDEX(GRID!$B$34:$BI$44,MATCH(K$7,GRID!$A$34:$A$44,0),MATCH(1,($U$2=GRID!$B$31:$BI$31)*(КАЛЕНДАРЬ!$BU20=GRID!$B$33:$BI$33),0))*(1-GRID!$B$69),0))</f>
        <v>18800</v>
      </c>
      <c r="L727" s="47" cm="1">
        <f t="array" ref="L727">IF($I$2="Открытый тариф",
INDEX(GRID!$B$47:$BI$57,MATCH(K$7,GRID!$A$47:$A$57,0),MATCH(1,($U$2=GRID!$B$31:$BI$31)*(КАЛЕНДАРЬ!$BU20=GRID!$B$33:$BI$33), 0)),
ROUNDUP(INDEX(GRID!$B$47:$BI$57,MATCH(K$7,GRID!$A$47:$A$57,0),MATCH(1,($U$2=GRID!$B$31:$BI$31)*(КАЛЕНДАРЬ!$BU20=GRID!$B$33:$BI$33),0))*(1-GRID!$B$69),0))</f>
        <v>18800</v>
      </c>
      <c r="M727" s="47" cm="1">
        <f t="array" ref="M727">IF($I$2="Открытый тариф",
INDEX(GRID!$B$34:$BI$44,MATCH(M$7,GRID!$A$34:$A$44,0),MATCH(1,($U$2=GRID!$B$31:$BI$31)*(КАЛЕНДАРЬ!$BU20=GRID!$B$33:$BI$33), 0)),
ROUNDUP(INDEX(GRID!$B$34:$BI$44,MATCH(M$7,GRID!$A$34:$A$44,0),MATCH(1,($U$2=GRID!$B$31:$BI$31)*(КАЛЕНДАРЬ!$BU20=GRID!$B$33:$BI$33),0))*(1-GRID!$B$69),0))</f>
        <v>20300</v>
      </c>
      <c r="N727" s="47" cm="1">
        <f t="array" ref="N727">IF($I$2="Открытый тариф",
INDEX(GRID!$B$47:$BI$57,MATCH(M$7,GRID!$A$47:$A$57,0),MATCH(1,($U$2=GRID!$B$31:$BI$31)*(КАЛЕНДАРЬ!$BU20=GRID!$B$33:$BI$33), 0)),
ROUNDUP(INDEX(GRID!$B$47:$BI$57,MATCH(M$7,GRID!$A$47:$A$57,0),MATCH(1,($U$2=GRID!$B$31:$BI$31)*(КАЛЕНДАРЬ!$BU20=GRID!$B$33:$BI$33),0))*(1-GRID!$B$69),0))</f>
        <v>20300</v>
      </c>
      <c r="O727" s="49" t="s">
        <v>101</v>
      </c>
      <c r="P727" s="49" t="s">
        <v>101</v>
      </c>
      <c r="Q727" s="49" t="s">
        <v>101</v>
      </c>
      <c r="R727" s="49" t="s">
        <v>101</v>
      </c>
      <c r="S727" s="49" t="s">
        <v>101</v>
      </c>
      <c r="T727" s="49" t="s">
        <v>101</v>
      </c>
      <c r="U727" s="49" t="s">
        <v>101</v>
      </c>
      <c r="V727" s="49" t="s">
        <v>101</v>
      </c>
      <c r="W727" s="49" t="s">
        <v>101</v>
      </c>
      <c r="X727" s="49" t="s">
        <v>101</v>
      </c>
      <c r="Y727" s="199"/>
    </row>
    <row r="728" spans="1:25" x14ac:dyDescent="0.2">
      <c r="A728" s="117" t="s">
        <v>47</v>
      </c>
      <c r="B728" s="117">
        <v>18</v>
      </c>
      <c r="C728" s="47" cm="1">
        <f t="array" ref="C728">IF($I$2="Открытый тариф",
INDEX(GRID!$B$34:$BI$44,MATCH(C$7,GRID!$A$34:$A$44,0),MATCH(1,($U$2=GRID!$B$31:$BI$31)*(КАЛЕНДАРЬ!$BU21=GRID!$B$33:$BI$33), 0)),
ROUNDUP(INDEX(GRID!$B$34:$BI$44,MATCH(C$7,GRID!$A$34:$A$44,0),MATCH(1,($U$2=GRID!$B$31:$BI$31)*(КАЛЕНДАРЬ!$BU21=GRID!$B$33:$BI$33),0))*(1-GRID!$B$69),0))</f>
        <v>14400</v>
      </c>
      <c r="D728" s="47" cm="1">
        <f t="array" ref="D728">IF($I$2="Открытый тариф",
INDEX(GRID!$B$47:$BI$57,MATCH(C$7,GRID!$A$47:$A$57,0),MATCH(1,($U$2=GRID!$B$31:$BI$31)*(КАЛЕНДАРЬ!$BU21=GRID!$B$33:$BI$33), 0)),
ROUNDUP(INDEX(GRID!$B$47:$BI$57,MATCH(C$7,GRID!$A$47:$A$57,0),MATCH(1,($U$2=GRID!$B$31:$BI$31)*(КАЛЕНДАРЬ!$BU21=GRID!$B$33:$BI$33),0))*(1-GRID!$B$69),0))</f>
        <v>14400</v>
      </c>
      <c r="E728" s="47" cm="1">
        <f t="array" ref="E728">IF($I$2="Открытый тариф",
INDEX(GRID!$B$34:$BI$44,MATCH(E$7,GRID!$A$34:$A$44,0),MATCH(1,($U$2=GRID!$B$31:$BI$31)*(КАЛЕНДАРЬ!$BU21=GRID!$B$33:$BI$33), 0)),
ROUNDUP(INDEX(GRID!$B$34:$BI$44,MATCH(E$7,GRID!$A$34:$A$44,0),MATCH(1,($U$2=GRID!$B$31:$BI$31)*(КАЛЕНДАРЬ!$BU21=GRID!$B$33:$BI$33),0))*(1-GRID!$B$69),0))</f>
        <v>16000</v>
      </c>
      <c r="F728" s="47" cm="1">
        <f t="array" ref="F728">IF($I$2="Открытый тариф",
INDEX(GRID!$B$47:$BI$57,MATCH(E$7,GRID!$A$47:$A$57,0),MATCH(1,($U$2=GRID!$B$31:$BI$31)*(КАЛЕНДАРЬ!$BU21=GRID!$B$33:$BI$33), 0)),
ROUNDUP(INDEX(GRID!$B$47:$BI$57,MATCH(E$7,GRID!$A$47:$A$57,0),MATCH(1,($U$2=GRID!$B$31:$BI$31)*(КАЛЕНДАРЬ!$BU21=GRID!$B$33:$BI$33),0))*(1-GRID!$B$69),0))</f>
        <v>16000</v>
      </c>
      <c r="G728" s="47" cm="1">
        <f t="array" ref="G728">IF($I$2="Открытый тариф",
INDEX(GRID!$B$34:$BI$44,MATCH(G$7,GRID!$A$34:$A$44,0),MATCH(1,($U$2=GRID!$B$31:$BI$31)*(КАЛЕНДАРЬ!$BU21=GRID!$B$33:$BI$33), 0)),
ROUNDUP(INDEX(GRID!$B$34:$BI$44,MATCH(G$7,GRID!$A$34:$A$44,0),MATCH(1,($U$2=GRID!$B$31:$BI$31)*(КАЛЕНДАРЬ!$BU21=GRID!$B$33:$BI$33),0))*(1-GRID!$B$69),0))</f>
        <v>16900</v>
      </c>
      <c r="H728" s="47" cm="1">
        <f t="array" ref="H728">IF($I$2="Открытый тариф",
INDEX(GRID!$B$47:$BI$57,MATCH(G$7,GRID!$A$47:$A$57,0),MATCH(1,($U$2=GRID!$B$31:$BI$31)*(КАЛЕНДАРЬ!$BU21=GRID!$B$33:$BI$33), 0)),
ROUNDUP(INDEX(GRID!$B$47:$BI$57,MATCH(G$7,GRID!$A$47:$A$57,0),MATCH(1,($U$2=GRID!$B$31:$BI$31)*(КАЛЕНДАРЬ!$BU21=GRID!$B$33:$BI$33),0))*(1-GRID!$B$69),0))</f>
        <v>16900</v>
      </c>
      <c r="I728" s="47" cm="1">
        <f t="array" ref="I728">IF($I$2="Открытый тариф",
INDEX(GRID!$B$34:$BI$44,MATCH(I$7,GRID!$A$34:$A$44,0),MATCH(1,($U$2=GRID!$B$31:$BI$31)*(КАЛЕНДАРЬ!$BU21=GRID!$B$33:$BI$33), 0)),
ROUNDUP(INDEX(GRID!$B$34:$BI$44,MATCH(I$7,GRID!$A$34:$A$44,0),MATCH(1,($U$2=GRID!$B$31:$BI$31)*(КАЛЕНДАРЬ!$BU21=GRID!$B$33:$BI$33),0))*(1-GRID!$B$69),0))</f>
        <v>18500</v>
      </c>
      <c r="J728" s="47" cm="1">
        <f t="array" ref="J728">IF($I$2="Открытый тариф",
INDEX(GRID!$B$47:$BI$57,MATCH(I$7,GRID!$A$47:$A$57,0),MATCH(1,($U$2=GRID!$B$31:$BI$31)*(КАЛЕНДАРЬ!$BU21=GRID!$B$33:$BI$33), 0)),
ROUNDUP(INDEX(GRID!$B$47:$BI$57,MATCH(I$7,GRID!$A$47:$A$57,0),MATCH(1,($U$2=GRID!$B$31:$BI$31)*(КАЛЕНДАРЬ!$BU21=GRID!$B$33:$BI$33),0))*(1-GRID!$B$69),0))</f>
        <v>18500</v>
      </c>
      <c r="K728" s="47" cm="1">
        <f t="array" ref="K728">IF($I$2="Открытый тариф",
INDEX(GRID!$B$34:$BI$44,MATCH(K$7,GRID!$A$34:$A$44,0),MATCH(1,($U$2=GRID!$B$31:$BI$31)*(КАЛЕНДАРЬ!$BU21=GRID!$B$33:$BI$33), 0)),
ROUNDUP(INDEX(GRID!$B$34:$BI$44,MATCH(K$7,GRID!$A$34:$A$44,0),MATCH(1,($U$2=GRID!$B$31:$BI$31)*(КАЛЕНДАРЬ!$BU21=GRID!$B$33:$BI$33),0))*(1-GRID!$B$69),0))</f>
        <v>19400</v>
      </c>
      <c r="L728" s="47" cm="1">
        <f t="array" ref="L728">IF($I$2="Открытый тариф",
INDEX(GRID!$B$47:$BI$57,MATCH(K$7,GRID!$A$47:$A$57,0),MATCH(1,($U$2=GRID!$B$31:$BI$31)*(КАЛЕНДАРЬ!$BU21=GRID!$B$33:$BI$33), 0)),
ROUNDUP(INDEX(GRID!$B$47:$BI$57,MATCH(K$7,GRID!$A$47:$A$57,0),MATCH(1,($U$2=GRID!$B$31:$BI$31)*(КАЛЕНДАРЬ!$BU21=GRID!$B$33:$BI$33),0))*(1-GRID!$B$69),0))</f>
        <v>19400</v>
      </c>
      <c r="M728" s="47" cm="1">
        <f t="array" ref="M728">IF($I$2="Открытый тариф",
INDEX(GRID!$B$34:$BI$44,MATCH(M$7,GRID!$A$34:$A$44,0),MATCH(1,($U$2=GRID!$B$31:$BI$31)*(КАЛЕНДАРЬ!$BU21=GRID!$B$33:$BI$33), 0)),
ROUNDUP(INDEX(GRID!$B$34:$BI$44,MATCH(M$7,GRID!$A$34:$A$44,0),MATCH(1,($U$2=GRID!$B$31:$BI$31)*(КАЛЕНДАРЬ!$BU21=GRID!$B$33:$BI$33),0))*(1-GRID!$B$69),0))</f>
        <v>21000</v>
      </c>
      <c r="N728" s="47" cm="1">
        <f t="array" ref="N728">IF($I$2="Открытый тариф",
INDEX(GRID!$B$47:$BI$57,MATCH(M$7,GRID!$A$47:$A$57,0),MATCH(1,($U$2=GRID!$B$31:$BI$31)*(КАЛЕНДАРЬ!$BU21=GRID!$B$33:$BI$33), 0)),
ROUNDUP(INDEX(GRID!$B$47:$BI$57,MATCH(M$7,GRID!$A$47:$A$57,0),MATCH(1,($U$2=GRID!$B$31:$BI$31)*(КАЛЕНДАРЬ!$BU21=GRID!$B$33:$BI$33),0))*(1-GRID!$B$69),0))</f>
        <v>21000</v>
      </c>
      <c r="O728" s="49" t="s">
        <v>101</v>
      </c>
      <c r="P728" s="49" t="s">
        <v>101</v>
      </c>
      <c r="Q728" s="49" t="s">
        <v>101</v>
      </c>
      <c r="R728" s="49" t="s">
        <v>101</v>
      </c>
      <c r="S728" s="49" t="s">
        <v>101</v>
      </c>
      <c r="T728" s="49" t="s">
        <v>101</v>
      </c>
      <c r="U728" s="49" t="s">
        <v>101</v>
      </c>
      <c r="V728" s="49" t="s">
        <v>101</v>
      </c>
      <c r="W728" s="49" t="s">
        <v>101</v>
      </c>
      <c r="X728" s="49" t="s">
        <v>101</v>
      </c>
      <c r="Y728" s="199"/>
    </row>
    <row r="729" spans="1:25" x14ac:dyDescent="0.2">
      <c r="A729" s="117" t="s">
        <v>48</v>
      </c>
      <c r="B729" s="117">
        <v>19</v>
      </c>
      <c r="C729" s="47" cm="1">
        <f t="array" ref="C729">IF($I$2="Открытый тариф",
INDEX(GRID!$B$34:$BI$44,MATCH(C$7,GRID!$A$34:$A$44,0),MATCH(1,($U$2=GRID!$B$31:$BI$31)*(КАЛЕНДАРЬ!$BU22=GRID!$B$33:$BI$33), 0)),
ROUNDUP(INDEX(GRID!$B$34:$BI$44,MATCH(C$7,GRID!$A$34:$A$44,0),MATCH(1,($U$2=GRID!$B$31:$BI$31)*(КАЛЕНДАРЬ!$BU22=GRID!$B$33:$BI$33),0))*(1-GRID!$B$69),0))</f>
        <v>14400</v>
      </c>
      <c r="D729" s="47" cm="1">
        <f t="array" ref="D729">IF($I$2="Открытый тариф",
INDEX(GRID!$B$47:$BI$57,MATCH(C$7,GRID!$A$47:$A$57,0),MATCH(1,($U$2=GRID!$B$31:$BI$31)*(КАЛЕНДАРЬ!$BU22=GRID!$B$33:$BI$33), 0)),
ROUNDUP(INDEX(GRID!$B$47:$BI$57,MATCH(C$7,GRID!$A$47:$A$57,0),MATCH(1,($U$2=GRID!$B$31:$BI$31)*(КАЛЕНДАРЬ!$BU22=GRID!$B$33:$BI$33),0))*(1-GRID!$B$69),0))</f>
        <v>14400</v>
      </c>
      <c r="E729" s="47" cm="1">
        <f t="array" ref="E729">IF($I$2="Открытый тариф",
INDEX(GRID!$B$34:$BI$44,MATCH(E$7,GRID!$A$34:$A$44,0),MATCH(1,($U$2=GRID!$B$31:$BI$31)*(КАЛЕНДАРЬ!$BU22=GRID!$B$33:$BI$33), 0)),
ROUNDUP(INDEX(GRID!$B$34:$BI$44,MATCH(E$7,GRID!$A$34:$A$44,0),MATCH(1,($U$2=GRID!$B$31:$BI$31)*(КАЛЕНДАРЬ!$BU22=GRID!$B$33:$BI$33),0))*(1-GRID!$B$69),0))</f>
        <v>16000</v>
      </c>
      <c r="F729" s="47" cm="1">
        <f t="array" ref="F729">IF($I$2="Открытый тариф",
INDEX(GRID!$B$47:$BI$57,MATCH(E$7,GRID!$A$47:$A$57,0),MATCH(1,($U$2=GRID!$B$31:$BI$31)*(КАЛЕНДАРЬ!$BU22=GRID!$B$33:$BI$33), 0)),
ROUNDUP(INDEX(GRID!$B$47:$BI$57,MATCH(E$7,GRID!$A$47:$A$57,0),MATCH(1,($U$2=GRID!$B$31:$BI$31)*(КАЛЕНДАРЬ!$BU22=GRID!$B$33:$BI$33),0))*(1-GRID!$B$69),0))</f>
        <v>16000</v>
      </c>
      <c r="G729" s="47" cm="1">
        <f t="array" ref="G729">IF($I$2="Открытый тариф",
INDEX(GRID!$B$34:$BI$44,MATCH(G$7,GRID!$A$34:$A$44,0),MATCH(1,($U$2=GRID!$B$31:$BI$31)*(КАЛЕНДАРЬ!$BU22=GRID!$B$33:$BI$33), 0)),
ROUNDUP(INDEX(GRID!$B$34:$BI$44,MATCH(G$7,GRID!$A$34:$A$44,0),MATCH(1,($U$2=GRID!$B$31:$BI$31)*(КАЛЕНДАРЬ!$BU22=GRID!$B$33:$BI$33),0))*(1-GRID!$B$69),0))</f>
        <v>16900</v>
      </c>
      <c r="H729" s="47" cm="1">
        <f t="array" ref="H729">IF($I$2="Открытый тариф",
INDEX(GRID!$B$47:$BI$57,MATCH(G$7,GRID!$A$47:$A$57,0),MATCH(1,($U$2=GRID!$B$31:$BI$31)*(КАЛЕНДАРЬ!$BU22=GRID!$B$33:$BI$33), 0)),
ROUNDUP(INDEX(GRID!$B$47:$BI$57,MATCH(G$7,GRID!$A$47:$A$57,0),MATCH(1,($U$2=GRID!$B$31:$BI$31)*(КАЛЕНДАРЬ!$BU22=GRID!$B$33:$BI$33),0))*(1-GRID!$B$69),0))</f>
        <v>16900</v>
      </c>
      <c r="I729" s="47" cm="1">
        <f t="array" ref="I729">IF($I$2="Открытый тариф",
INDEX(GRID!$B$34:$BI$44,MATCH(I$7,GRID!$A$34:$A$44,0),MATCH(1,($U$2=GRID!$B$31:$BI$31)*(КАЛЕНДАРЬ!$BU22=GRID!$B$33:$BI$33), 0)),
ROUNDUP(INDEX(GRID!$B$34:$BI$44,MATCH(I$7,GRID!$A$34:$A$44,0),MATCH(1,($U$2=GRID!$B$31:$BI$31)*(КАЛЕНДАРЬ!$BU22=GRID!$B$33:$BI$33),0))*(1-GRID!$B$69),0))</f>
        <v>18500</v>
      </c>
      <c r="J729" s="47" cm="1">
        <f t="array" ref="J729">IF($I$2="Открытый тариф",
INDEX(GRID!$B$47:$BI$57,MATCH(I$7,GRID!$A$47:$A$57,0),MATCH(1,($U$2=GRID!$B$31:$BI$31)*(КАЛЕНДАРЬ!$BU22=GRID!$B$33:$BI$33), 0)),
ROUNDUP(INDEX(GRID!$B$47:$BI$57,MATCH(I$7,GRID!$A$47:$A$57,0),MATCH(1,($U$2=GRID!$B$31:$BI$31)*(КАЛЕНДАРЬ!$BU22=GRID!$B$33:$BI$33),0))*(1-GRID!$B$69),0))</f>
        <v>18500</v>
      </c>
      <c r="K729" s="47" cm="1">
        <f t="array" ref="K729">IF($I$2="Открытый тариф",
INDEX(GRID!$B$34:$BI$44,MATCH(K$7,GRID!$A$34:$A$44,0),MATCH(1,($U$2=GRID!$B$31:$BI$31)*(КАЛЕНДАРЬ!$BU22=GRID!$B$33:$BI$33), 0)),
ROUNDUP(INDEX(GRID!$B$34:$BI$44,MATCH(K$7,GRID!$A$34:$A$44,0),MATCH(1,($U$2=GRID!$B$31:$BI$31)*(КАЛЕНДАРЬ!$BU22=GRID!$B$33:$BI$33),0))*(1-GRID!$B$69),0))</f>
        <v>19400</v>
      </c>
      <c r="L729" s="47" cm="1">
        <f t="array" ref="L729">IF($I$2="Открытый тариф",
INDEX(GRID!$B$47:$BI$57,MATCH(K$7,GRID!$A$47:$A$57,0),MATCH(1,($U$2=GRID!$B$31:$BI$31)*(КАЛЕНДАРЬ!$BU22=GRID!$B$33:$BI$33), 0)),
ROUNDUP(INDEX(GRID!$B$47:$BI$57,MATCH(K$7,GRID!$A$47:$A$57,0),MATCH(1,($U$2=GRID!$B$31:$BI$31)*(КАЛЕНДАРЬ!$BU22=GRID!$B$33:$BI$33),0))*(1-GRID!$B$69),0))</f>
        <v>19400</v>
      </c>
      <c r="M729" s="47" cm="1">
        <f t="array" ref="M729">IF($I$2="Открытый тариф",
INDEX(GRID!$B$34:$BI$44,MATCH(M$7,GRID!$A$34:$A$44,0),MATCH(1,($U$2=GRID!$B$31:$BI$31)*(КАЛЕНДАРЬ!$BU22=GRID!$B$33:$BI$33), 0)),
ROUNDUP(INDEX(GRID!$B$34:$BI$44,MATCH(M$7,GRID!$A$34:$A$44,0),MATCH(1,($U$2=GRID!$B$31:$BI$31)*(КАЛЕНДАРЬ!$BU22=GRID!$B$33:$BI$33),0))*(1-GRID!$B$69),0))</f>
        <v>21000</v>
      </c>
      <c r="N729" s="47" cm="1">
        <f t="array" ref="N729">IF($I$2="Открытый тариф",
INDEX(GRID!$B$47:$BI$57,MATCH(M$7,GRID!$A$47:$A$57,0),MATCH(1,($U$2=GRID!$B$31:$BI$31)*(КАЛЕНДАРЬ!$BU22=GRID!$B$33:$BI$33), 0)),
ROUNDUP(INDEX(GRID!$B$47:$BI$57,MATCH(M$7,GRID!$A$47:$A$57,0),MATCH(1,($U$2=GRID!$B$31:$BI$31)*(КАЛЕНДАРЬ!$BU22=GRID!$B$33:$BI$33),0))*(1-GRID!$B$69),0))</f>
        <v>21000</v>
      </c>
      <c r="O729" s="49" t="s">
        <v>101</v>
      </c>
      <c r="P729" s="49" t="s">
        <v>101</v>
      </c>
      <c r="Q729" s="49" t="s">
        <v>101</v>
      </c>
      <c r="R729" s="49" t="s">
        <v>101</v>
      </c>
      <c r="S729" s="49" t="s">
        <v>101</v>
      </c>
      <c r="T729" s="49" t="s">
        <v>101</v>
      </c>
      <c r="U729" s="49" t="s">
        <v>101</v>
      </c>
      <c r="V729" s="49" t="s">
        <v>101</v>
      </c>
      <c r="W729" s="49" t="s">
        <v>101</v>
      </c>
      <c r="X729" s="49" t="s">
        <v>101</v>
      </c>
      <c r="Y729" s="199"/>
    </row>
    <row r="730" spans="1:25" x14ac:dyDescent="0.2">
      <c r="A730" s="117" t="s">
        <v>42</v>
      </c>
      <c r="B730" s="117">
        <v>20</v>
      </c>
      <c r="C730" s="47" cm="1">
        <f t="array" ref="C730">IF($I$2="Открытый тариф",
INDEX(GRID!$B$34:$BI$44,MATCH(C$7,GRID!$A$34:$A$44,0),MATCH(1,($U$2=GRID!$B$31:$BI$31)*(КАЛЕНДАРЬ!$BU23=GRID!$B$33:$BI$33), 0)),
ROUNDUP(INDEX(GRID!$B$34:$BI$44,MATCH(C$7,GRID!$A$34:$A$44,0),MATCH(1,($U$2=GRID!$B$31:$BI$31)*(КАЛЕНДАРЬ!$BU23=GRID!$B$33:$BI$33),0))*(1-GRID!$B$69),0))</f>
        <v>14000</v>
      </c>
      <c r="D730" s="47" cm="1">
        <f t="array" ref="D730">IF($I$2="Открытый тариф",
INDEX(GRID!$B$47:$BI$57,MATCH(C$7,GRID!$A$47:$A$57,0),MATCH(1,($U$2=GRID!$B$31:$BI$31)*(КАЛЕНДАРЬ!$BU23=GRID!$B$33:$BI$33), 0)),
ROUNDUP(INDEX(GRID!$B$47:$BI$57,MATCH(C$7,GRID!$A$47:$A$57,0),MATCH(1,($U$2=GRID!$B$31:$BI$31)*(КАЛЕНДАРЬ!$BU23=GRID!$B$33:$BI$33),0))*(1-GRID!$B$69),0))</f>
        <v>14000</v>
      </c>
      <c r="E730" s="47" cm="1">
        <f t="array" ref="E730">IF($I$2="Открытый тариф",
INDEX(GRID!$B$34:$BI$44,MATCH(E$7,GRID!$A$34:$A$44,0),MATCH(1,($U$2=GRID!$B$31:$BI$31)*(КАЛЕНДАРЬ!$BU23=GRID!$B$33:$BI$33), 0)),
ROUNDUP(INDEX(GRID!$B$34:$BI$44,MATCH(E$7,GRID!$A$34:$A$44,0),MATCH(1,($U$2=GRID!$B$31:$BI$31)*(КАЛЕНДАРЬ!$BU23=GRID!$B$33:$BI$33),0))*(1-GRID!$B$69),0))</f>
        <v>15500</v>
      </c>
      <c r="F730" s="47" cm="1">
        <f t="array" ref="F730">IF($I$2="Открытый тариф",
INDEX(GRID!$B$47:$BI$57,MATCH(E$7,GRID!$A$47:$A$57,0),MATCH(1,($U$2=GRID!$B$31:$BI$31)*(КАЛЕНДАРЬ!$BU23=GRID!$B$33:$BI$33), 0)),
ROUNDUP(INDEX(GRID!$B$47:$BI$57,MATCH(E$7,GRID!$A$47:$A$57,0),MATCH(1,($U$2=GRID!$B$31:$BI$31)*(КАЛЕНДАРЬ!$BU23=GRID!$B$33:$BI$33),0))*(1-GRID!$B$69),0))</f>
        <v>15500</v>
      </c>
      <c r="G730" s="47" cm="1">
        <f t="array" ref="G730">IF($I$2="Открытый тариф",
INDEX(GRID!$B$34:$BI$44,MATCH(G$7,GRID!$A$34:$A$44,0),MATCH(1,($U$2=GRID!$B$31:$BI$31)*(КАЛЕНДАРЬ!$BU23=GRID!$B$33:$BI$33), 0)),
ROUNDUP(INDEX(GRID!$B$34:$BI$44,MATCH(G$7,GRID!$A$34:$A$44,0),MATCH(1,($U$2=GRID!$B$31:$BI$31)*(КАЛЕНДАРЬ!$BU23=GRID!$B$33:$BI$33),0))*(1-GRID!$B$69),0))</f>
        <v>16400</v>
      </c>
      <c r="H730" s="47" cm="1">
        <f t="array" ref="H730">IF($I$2="Открытый тариф",
INDEX(GRID!$B$47:$BI$57,MATCH(G$7,GRID!$A$47:$A$57,0),MATCH(1,($U$2=GRID!$B$31:$BI$31)*(КАЛЕНДАРЬ!$BU23=GRID!$B$33:$BI$33), 0)),
ROUNDUP(INDEX(GRID!$B$47:$BI$57,MATCH(G$7,GRID!$A$47:$A$57,0),MATCH(1,($U$2=GRID!$B$31:$BI$31)*(КАЛЕНДАРЬ!$BU23=GRID!$B$33:$BI$33),0))*(1-GRID!$B$69),0))</f>
        <v>16400</v>
      </c>
      <c r="I730" s="47" cm="1">
        <f t="array" ref="I730">IF($I$2="Открытый тариф",
INDEX(GRID!$B$34:$BI$44,MATCH(I$7,GRID!$A$34:$A$44,0),MATCH(1,($U$2=GRID!$B$31:$BI$31)*(КАЛЕНДАРЬ!$BU23=GRID!$B$33:$BI$33), 0)),
ROUNDUP(INDEX(GRID!$B$34:$BI$44,MATCH(I$7,GRID!$A$34:$A$44,0),MATCH(1,($U$2=GRID!$B$31:$BI$31)*(КАЛЕНДАРЬ!$BU23=GRID!$B$33:$BI$33),0))*(1-GRID!$B$69),0))</f>
        <v>17900</v>
      </c>
      <c r="J730" s="47" cm="1">
        <f t="array" ref="J730">IF($I$2="Открытый тариф",
INDEX(GRID!$B$47:$BI$57,MATCH(I$7,GRID!$A$47:$A$57,0),MATCH(1,($U$2=GRID!$B$31:$BI$31)*(КАЛЕНДАРЬ!$BU23=GRID!$B$33:$BI$33), 0)),
ROUNDUP(INDEX(GRID!$B$47:$BI$57,MATCH(I$7,GRID!$A$47:$A$57,0),MATCH(1,($U$2=GRID!$B$31:$BI$31)*(КАЛЕНДАРЬ!$BU23=GRID!$B$33:$BI$33),0))*(1-GRID!$B$69),0))</f>
        <v>17900</v>
      </c>
      <c r="K730" s="47" cm="1">
        <f t="array" ref="K730">IF($I$2="Открытый тариф",
INDEX(GRID!$B$34:$BI$44,MATCH(K$7,GRID!$A$34:$A$44,0),MATCH(1,($U$2=GRID!$B$31:$BI$31)*(КАЛЕНДАРЬ!$BU23=GRID!$B$33:$BI$33), 0)),
ROUNDUP(INDEX(GRID!$B$34:$BI$44,MATCH(K$7,GRID!$A$34:$A$44,0),MATCH(1,($U$2=GRID!$B$31:$BI$31)*(КАЛЕНДАРЬ!$BU23=GRID!$B$33:$BI$33),0))*(1-GRID!$B$69),0))</f>
        <v>18800</v>
      </c>
      <c r="L730" s="47" cm="1">
        <f t="array" ref="L730">IF($I$2="Открытый тариф",
INDEX(GRID!$B$47:$BI$57,MATCH(K$7,GRID!$A$47:$A$57,0),MATCH(1,($U$2=GRID!$B$31:$BI$31)*(КАЛЕНДАРЬ!$BU23=GRID!$B$33:$BI$33), 0)),
ROUNDUP(INDEX(GRID!$B$47:$BI$57,MATCH(K$7,GRID!$A$47:$A$57,0),MATCH(1,($U$2=GRID!$B$31:$BI$31)*(КАЛЕНДАРЬ!$BU23=GRID!$B$33:$BI$33),0))*(1-GRID!$B$69),0))</f>
        <v>18800</v>
      </c>
      <c r="M730" s="47" cm="1">
        <f t="array" ref="M730">IF($I$2="Открытый тариф",
INDEX(GRID!$B$34:$BI$44,MATCH(M$7,GRID!$A$34:$A$44,0),MATCH(1,($U$2=GRID!$B$31:$BI$31)*(КАЛЕНДАРЬ!$BU23=GRID!$B$33:$BI$33), 0)),
ROUNDUP(INDEX(GRID!$B$34:$BI$44,MATCH(M$7,GRID!$A$34:$A$44,0),MATCH(1,($U$2=GRID!$B$31:$BI$31)*(КАЛЕНДАРЬ!$BU23=GRID!$B$33:$BI$33),0))*(1-GRID!$B$69),0))</f>
        <v>20300</v>
      </c>
      <c r="N730" s="47" cm="1">
        <f t="array" ref="N730">IF($I$2="Открытый тариф",
INDEX(GRID!$B$47:$BI$57,MATCH(M$7,GRID!$A$47:$A$57,0),MATCH(1,($U$2=GRID!$B$31:$BI$31)*(КАЛЕНДАРЬ!$BU23=GRID!$B$33:$BI$33), 0)),
ROUNDUP(INDEX(GRID!$B$47:$BI$57,MATCH(M$7,GRID!$A$47:$A$57,0),MATCH(1,($U$2=GRID!$B$31:$BI$31)*(КАЛЕНДАРЬ!$BU23=GRID!$B$33:$BI$33),0))*(1-GRID!$B$69),0))</f>
        <v>20300</v>
      </c>
      <c r="O730" s="49" t="s">
        <v>101</v>
      </c>
      <c r="P730" s="49" t="s">
        <v>101</v>
      </c>
      <c r="Q730" s="49" t="s">
        <v>101</v>
      </c>
      <c r="R730" s="49" t="s">
        <v>101</v>
      </c>
      <c r="S730" s="49" t="s">
        <v>101</v>
      </c>
      <c r="T730" s="49" t="s">
        <v>101</v>
      </c>
      <c r="U730" s="49" t="s">
        <v>101</v>
      </c>
      <c r="V730" s="49" t="s">
        <v>101</v>
      </c>
      <c r="W730" s="49" t="s">
        <v>101</v>
      </c>
      <c r="X730" s="49" t="s">
        <v>101</v>
      </c>
      <c r="Y730" s="199"/>
    </row>
    <row r="731" spans="1:25" x14ac:dyDescent="0.2">
      <c r="A731" s="117" t="s">
        <v>43</v>
      </c>
      <c r="B731" s="117">
        <v>21</v>
      </c>
      <c r="C731" s="47" cm="1">
        <f t="array" ref="C731">IF($I$2="Открытый тариф",
INDEX(GRID!$B$34:$BI$44,MATCH(C$7,GRID!$A$34:$A$44,0),MATCH(1,($U$2=GRID!$B$31:$BI$31)*(КАЛЕНДАРЬ!$BU24=GRID!$B$33:$BI$33), 0)),
ROUNDUP(INDEX(GRID!$B$34:$BI$44,MATCH(C$7,GRID!$A$34:$A$44,0),MATCH(1,($U$2=GRID!$B$31:$BI$31)*(КАЛЕНДАРЬ!$BU24=GRID!$B$33:$BI$33),0))*(1-GRID!$B$69),0))</f>
        <v>14000</v>
      </c>
      <c r="D731" s="47" cm="1">
        <f t="array" ref="D731">IF($I$2="Открытый тариф",
INDEX(GRID!$B$47:$BI$57,MATCH(C$7,GRID!$A$47:$A$57,0),MATCH(1,($U$2=GRID!$B$31:$BI$31)*(КАЛЕНДАРЬ!$BU24=GRID!$B$33:$BI$33), 0)),
ROUNDUP(INDEX(GRID!$B$47:$BI$57,MATCH(C$7,GRID!$A$47:$A$57,0),MATCH(1,($U$2=GRID!$B$31:$BI$31)*(КАЛЕНДАРЬ!$BU24=GRID!$B$33:$BI$33),0))*(1-GRID!$B$69),0))</f>
        <v>14000</v>
      </c>
      <c r="E731" s="47" cm="1">
        <f t="array" ref="E731">IF($I$2="Открытый тариф",
INDEX(GRID!$B$34:$BI$44,MATCH(E$7,GRID!$A$34:$A$44,0),MATCH(1,($U$2=GRID!$B$31:$BI$31)*(КАЛЕНДАРЬ!$BU24=GRID!$B$33:$BI$33), 0)),
ROUNDUP(INDEX(GRID!$B$34:$BI$44,MATCH(E$7,GRID!$A$34:$A$44,0),MATCH(1,($U$2=GRID!$B$31:$BI$31)*(КАЛЕНДАРЬ!$BU24=GRID!$B$33:$BI$33),0))*(1-GRID!$B$69),0))</f>
        <v>15500</v>
      </c>
      <c r="F731" s="47" cm="1">
        <f t="array" ref="F731">IF($I$2="Открытый тариф",
INDEX(GRID!$B$47:$BI$57,MATCH(E$7,GRID!$A$47:$A$57,0),MATCH(1,($U$2=GRID!$B$31:$BI$31)*(КАЛЕНДАРЬ!$BU24=GRID!$B$33:$BI$33), 0)),
ROUNDUP(INDEX(GRID!$B$47:$BI$57,MATCH(E$7,GRID!$A$47:$A$57,0),MATCH(1,($U$2=GRID!$B$31:$BI$31)*(КАЛЕНДАРЬ!$BU24=GRID!$B$33:$BI$33),0))*(1-GRID!$B$69),0))</f>
        <v>15500</v>
      </c>
      <c r="G731" s="47" cm="1">
        <f t="array" ref="G731">IF($I$2="Открытый тариф",
INDEX(GRID!$B$34:$BI$44,MATCH(G$7,GRID!$A$34:$A$44,0),MATCH(1,($U$2=GRID!$B$31:$BI$31)*(КАЛЕНДАРЬ!$BU24=GRID!$B$33:$BI$33), 0)),
ROUNDUP(INDEX(GRID!$B$34:$BI$44,MATCH(G$7,GRID!$A$34:$A$44,0),MATCH(1,($U$2=GRID!$B$31:$BI$31)*(КАЛЕНДАРЬ!$BU24=GRID!$B$33:$BI$33),0))*(1-GRID!$B$69),0))</f>
        <v>16400</v>
      </c>
      <c r="H731" s="47" cm="1">
        <f t="array" ref="H731">IF($I$2="Открытый тариф",
INDEX(GRID!$B$47:$BI$57,MATCH(G$7,GRID!$A$47:$A$57,0),MATCH(1,($U$2=GRID!$B$31:$BI$31)*(КАЛЕНДАРЬ!$BU24=GRID!$B$33:$BI$33), 0)),
ROUNDUP(INDEX(GRID!$B$47:$BI$57,MATCH(G$7,GRID!$A$47:$A$57,0),MATCH(1,($U$2=GRID!$B$31:$BI$31)*(КАЛЕНДАРЬ!$BU24=GRID!$B$33:$BI$33),0))*(1-GRID!$B$69),0))</f>
        <v>16400</v>
      </c>
      <c r="I731" s="47" cm="1">
        <f t="array" ref="I731">IF($I$2="Открытый тариф",
INDEX(GRID!$B$34:$BI$44,MATCH(I$7,GRID!$A$34:$A$44,0),MATCH(1,($U$2=GRID!$B$31:$BI$31)*(КАЛЕНДАРЬ!$BU24=GRID!$B$33:$BI$33), 0)),
ROUNDUP(INDEX(GRID!$B$34:$BI$44,MATCH(I$7,GRID!$A$34:$A$44,0),MATCH(1,($U$2=GRID!$B$31:$BI$31)*(КАЛЕНДАРЬ!$BU24=GRID!$B$33:$BI$33),0))*(1-GRID!$B$69),0))</f>
        <v>17900</v>
      </c>
      <c r="J731" s="47" cm="1">
        <f t="array" ref="J731">IF($I$2="Открытый тариф",
INDEX(GRID!$B$47:$BI$57,MATCH(I$7,GRID!$A$47:$A$57,0),MATCH(1,($U$2=GRID!$B$31:$BI$31)*(КАЛЕНДАРЬ!$BU24=GRID!$B$33:$BI$33), 0)),
ROUNDUP(INDEX(GRID!$B$47:$BI$57,MATCH(I$7,GRID!$A$47:$A$57,0),MATCH(1,($U$2=GRID!$B$31:$BI$31)*(КАЛЕНДАРЬ!$BU24=GRID!$B$33:$BI$33),0))*(1-GRID!$B$69),0))</f>
        <v>17900</v>
      </c>
      <c r="K731" s="47" cm="1">
        <f t="array" ref="K731">IF($I$2="Открытый тариф",
INDEX(GRID!$B$34:$BI$44,MATCH(K$7,GRID!$A$34:$A$44,0),MATCH(1,($U$2=GRID!$B$31:$BI$31)*(КАЛЕНДАРЬ!$BU24=GRID!$B$33:$BI$33), 0)),
ROUNDUP(INDEX(GRID!$B$34:$BI$44,MATCH(K$7,GRID!$A$34:$A$44,0),MATCH(1,($U$2=GRID!$B$31:$BI$31)*(КАЛЕНДАРЬ!$BU24=GRID!$B$33:$BI$33),0))*(1-GRID!$B$69),0))</f>
        <v>18800</v>
      </c>
      <c r="L731" s="47" cm="1">
        <f t="array" ref="L731">IF($I$2="Открытый тариф",
INDEX(GRID!$B$47:$BI$57,MATCH(K$7,GRID!$A$47:$A$57,0),MATCH(1,($U$2=GRID!$B$31:$BI$31)*(КАЛЕНДАРЬ!$BU24=GRID!$B$33:$BI$33), 0)),
ROUNDUP(INDEX(GRID!$B$47:$BI$57,MATCH(K$7,GRID!$A$47:$A$57,0),MATCH(1,($U$2=GRID!$B$31:$BI$31)*(КАЛЕНДАРЬ!$BU24=GRID!$B$33:$BI$33),0))*(1-GRID!$B$69),0))</f>
        <v>18800</v>
      </c>
      <c r="M731" s="47" cm="1">
        <f t="array" ref="M731">IF($I$2="Открытый тариф",
INDEX(GRID!$B$34:$BI$44,MATCH(M$7,GRID!$A$34:$A$44,0),MATCH(1,($U$2=GRID!$B$31:$BI$31)*(КАЛЕНДАРЬ!$BU24=GRID!$B$33:$BI$33), 0)),
ROUNDUP(INDEX(GRID!$B$34:$BI$44,MATCH(M$7,GRID!$A$34:$A$44,0),MATCH(1,($U$2=GRID!$B$31:$BI$31)*(КАЛЕНДАРЬ!$BU24=GRID!$B$33:$BI$33),0))*(1-GRID!$B$69),0))</f>
        <v>20300</v>
      </c>
      <c r="N731" s="47" cm="1">
        <f t="array" ref="N731">IF($I$2="Открытый тариф",
INDEX(GRID!$B$47:$BI$57,MATCH(M$7,GRID!$A$47:$A$57,0),MATCH(1,($U$2=GRID!$B$31:$BI$31)*(КАЛЕНДАРЬ!$BU24=GRID!$B$33:$BI$33), 0)),
ROUNDUP(INDEX(GRID!$B$47:$BI$57,MATCH(M$7,GRID!$A$47:$A$57,0),MATCH(1,($U$2=GRID!$B$31:$BI$31)*(КАЛЕНДАРЬ!$BU24=GRID!$B$33:$BI$33),0))*(1-GRID!$B$69),0))</f>
        <v>20300</v>
      </c>
      <c r="O731" s="49" t="s">
        <v>101</v>
      </c>
      <c r="P731" s="49" t="s">
        <v>101</v>
      </c>
      <c r="Q731" s="49" t="s">
        <v>101</v>
      </c>
      <c r="R731" s="49" t="s">
        <v>101</v>
      </c>
      <c r="S731" s="49" t="s">
        <v>101</v>
      </c>
      <c r="T731" s="49" t="s">
        <v>101</v>
      </c>
      <c r="U731" s="49" t="s">
        <v>101</v>
      </c>
      <c r="V731" s="49" t="s">
        <v>101</v>
      </c>
      <c r="W731" s="49" t="s">
        <v>101</v>
      </c>
      <c r="X731" s="49" t="s">
        <v>101</v>
      </c>
      <c r="Y731" s="199"/>
    </row>
    <row r="732" spans="1:25" x14ac:dyDescent="0.2">
      <c r="A732" s="117" t="s">
        <v>44</v>
      </c>
      <c r="B732" s="117">
        <v>22</v>
      </c>
      <c r="C732" s="47" cm="1">
        <f t="array" ref="C732">IF($I$2="Открытый тариф",
INDEX(GRID!$B$34:$BI$44,MATCH(C$7,GRID!$A$34:$A$44,0),MATCH(1,($U$2=GRID!$B$31:$BI$31)*(КАЛЕНДАРЬ!$BU25=GRID!$B$33:$BI$33), 0)),
ROUNDUP(INDEX(GRID!$B$34:$BI$44,MATCH(C$7,GRID!$A$34:$A$44,0),MATCH(1,($U$2=GRID!$B$31:$BI$31)*(КАЛЕНДАРЬ!$BU25=GRID!$B$33:$BI$33),0))*(1-GRID!$B$69),0))</f>
        <v>14000</v>
      </c>
      <c r="D732" s="47" cm="1">
        <f t="array" ref="D732">IF($I$2="Открытый тариф",
INDEX(GRID!$B$47:$BI$57,MATCH(C$7,GRID!$A$47:$A$57,0),MATCH(1,($U$2=GRID!$B$31:$BI$31)*(КАЛЕНДАРЬ!$BU25=GRID!$B$33:$BI$33), 0)),
ROUNDUP(INDEX(GRID!$B$47:$BI$57,MATCH(C$7,GRID!$A$47:$A$57,0),MATCH(1,($U$2=GRID!$B$31:$BI$31)*(КАЛЕНДАРЬ!$BU25=GRID!$B$33:$BI$33),0))*(1-GRID!$B$69),0))</f>
        <v>14000</v>
      </c>
      <c r="E732" s="47" cm="1">
        <f t="array" ref="E732">IF($I$2="Открытый тариф",
INDEX(GRID!$B$34:$BI$44,MATCH(E$7,GRID!$A$34:$A$44,0),MATCH(1,($U$2=GRID!$B$31:$BI$31)*(КАЛЕНДАРЬ!$BU25=GRID!$B$33:$BI$33), 0)),
ROUNDUP(INDEX(GRID!$B$34:$BI$44,MATCH(E$7,GRID!$A$34:$A$44,0),MATCH(1,($U$2=GRID!$B$31:$BI$31)*(КАЛЕНДАРЬ!$BU25=GRID!$B$33:$BI$33),0))*(1-GRID!$B$69),0))</f>
        <v>15500</v>
      </c>
      <c r="F732" s="47" cm="1">
        <f t="array" ref="F732">IF($I$2="Открытый тариф",
INDEX(GRID!$B$47:$BI$57,MATCH(E$7,GRID!$A$47:$A$57,0),MATCH(1,($U$2=GRID!$B$31:$BI$31)*(КАЛЕНДАРЬ!$BU25=GRID!$B$33:$BI$33), 0)),
ROUNDUP(INDEX(GRID!$B$47:$BI$57,MATCH(E$7,GRID!$A$47:$A$57,0),MATCH(1,($U$2=GRID!$B$31:$BI$31)*(КАЛЕНДАРЬ!$BU25=GRID!$B$33:$BI$33),0))*(1-GRID!$B$69),0))</f>
        <v>15500</v>
      </c>
      <c r="G732" s="47" cm="1">
        <f t="array" ref="G732">IF($I$2="Открытый тариф",
INDEX(GRID!$B$34:$BI$44,MATCH(G$7,GRID!$A$34:$A$44,0),MATCH(1,($U$2=GRID!$B$31:$BI$31)*(КАЛЕНДАРЬ!$BU25=GRID!$B$33:$BI$33), 0)),
ROUNDUP(INDEX(GRID!$B$34:$BI$44,MATCH(G$7,GRID!$A$34:$A$44,0),MATCH(1,($U$2=GRID!$B$31:$BI$31)*(КАЛЕНДАРЬ!$BU25=GRID!$B$33:$BI$33),0))*(1-GRID!$B$69),0))</f>
        <v>16400</v>
      </c>
      <c r="H732" s="47" cm="1">
        <f t="array" ref="H732">IF($I$2="Открытый тариф",
INDEX(GRID!$B$47:$BI$57,MATCH(G$7,GRID!$A$47:$A$57,0),MATCH(1,($U$2=GRID!$B$31:$BI$31)*(КАЛЕНДАРЬ!$BU25=GRID!$B$33:$BI$33), 0)),
ROUNDUP(INDEX(GRID!$B$47:$BI$57,MATCH(G$7,GRID!$A$47:$A$57,0),MATCH(1,($U$2=GRID!$B$31:$BI$31)*(КАЛЕНДАРЬ!$BU25=GRID!$B$33:$BI$33),0))*(1-GRID!$B$69),0))</f>
        <v>16400</v>
      </c>
      <c r="I732" s="47" cm="1">
        <f t="array" ref="I732">IF($I$2="Открытый тариф",
INDEX(GRID!$B$34:$BI$44,MATCH(I$7,GRID!$A$34:$A$44,0),MATCH(1,($U$2=GRID!$B$31:$BI$31)*(КАЛЕНДАРЬ!$BU25=GRID!$B$33:$BI$33), 0)),
ROUNDUP(INDEX(GRID!$B$34:$BI$44,MATCH(I$7,GRID!$A$34:$A$44,0),MATCH(1,($U$2=GRID!$B$31:$BI$31)*(КАЛЕНДАРЬ!$BU25=GRID!$B$33:$BI$33),0))*(1-GRID!$B$69),0))</f>
        <v>17900</v>
      </c>
      <c r="J732" s="47" cm="1">
        <f t="array" ref="J732">IF($I$2="Открытый тариф",
INDEX(GRID!$B$47:$BI$57,MATCH(I$7,GRID!$A$47:$A$57,0),MATCH(1,($U$2=GRID!$B$31:$BI$31)*(КАЛЕНДАРЬ!$BU25=GRID!$B$33:$BI$33), 0)),
ROUNDUP(INDEX(GRID!$B$47:$BI$57,MATCH(I$7,GRID!$A$47:$A$57,0),MATCH(1,($U$2=GRID!$B$31:$BI$31)*(КАЛЕНДАРЬ!$BU25=GRID!$B$33:$BI$33),0))*(1-GRID!$B$69),0))</f>
        <v>17900</v>
      </c>
      <c r="K732" s="47" cm="1">
        <f t="array" ref="K732">IF($I$2="Открытый тариф",
INDEX(GRID!$B$34:$BI$44,MATCH(K$7,GRID!$A$34:$A$44,0),MATCH(1,($U$2=GRID!$B$31:$BI$31)*(КАЛЕНДАРЬ!$BU25=GRID!$B$33:$BI$33), 0)),
ROUNDUP(INDEX(GRID!$B$34:$BI$44,MATCH(K$7,GRID!$A$34:$A$44,0),MATCH(1,($U$2=GRID!$B$31:$BI$31)*(КАЛЕНДАРЬ!$BU25=GRID!$B$33:$BI$33),0))*(1-GRID!$B$69),0))</f>
        <v>18800</v>
      </c>
      <c r="L732" s="47" cm="1">
        <f t="array" ref="L732">IF($I$2="Открытый тариф",
INDEX(GRID!$B$47:$BI$57,MATCH(K$7,GRID!$A$47:$A$57,0),MATCH(1,($U$2=GRID!$B$31:$BI$31)*(КАЛЕНДАРЬ!$BU25=GRID!$B$33:$BI$33), 0)),
ROUNDUP(INDEX(GRID!$B$47:$BI$57,MATCH(K$7,GRID!$A$47:$A$57,0),MATCH(1,($U$2=GRID!$B$31:$BI$31)*(КАЛЕНДАРЬ!$BU25=GRID!$B$33:$BI$33),0))*(1-GRID!$B$69),0))</f>
        <v>18800</v>
      </c>
      <c r="M732" s="47" cm="1">
        <f t="array" ref="M732">IF($I$2="Открытый тариф",
INDEX(GRID!$B$34:$BI$44,MATCH(M$7,GRID!$A$34:$A$44,0),MATCH(1,($U$2=GRID!$B$31:$BI$31)*(КАЛЕНДАРЬ!$BU25=GRID!$B$33:$BI$33), 0)),
ROUNDUP(INDEX(GRID!$B$34:$BI$44,MATCH(M$7,GRID!$A$34:$A$44,0),MATCH(1,($U$2=GRID!$B$31:$BI$31)*(КАЛЕНДАРЬ!$BU25=GRID!$B$33:$BI$33),0))*(1-GRID!$B$69),0))</f>
        <v>20300</v>
      </c>
      <c r="N732" s="47" cm="1">
        <f t="array" ref="N732">IF($I$2="Открытый тариф",
INDEX(GRID!$B$47:$BI$57,MATCH(M$7,GRID!$A$47:$A$57,0),MATCH(1,($U$2=GRID!$B$31:$BI$31)*(КАЛЕНДАРЬ!$BU25=GRID!$B$33:$BI$33), 0)),
ROUNDUP(INDEX(GRID!$B$47:$BI$57,MATCH(M$7,GRID!$A$47:$A$57,0),MATCH(1,($U$2=GRID!$B$31:$BI$31)*(КАЛЕНДАРЬ!$BU25=GRID!$B$33:$BI$33),0))*(1-GRID!$B$69),0))</f>
        <v>20300</v>
      </c>
      <c r="O732" s="49" t="s">
        <v>101</v>
      </c>
      <c r="P732" s="49" t="s">
        <v>101</v>
      </c>
      <c r="Q732" s="49" t="s">
        <v>101</v>
      </c>
      <c r="R732" s="49" t="s">
        <v>101</v>
      </c>
      <c r="S732" s="49" t="s">
        <v>101</v>
      </c>
      <c r="T732" s="49" t="s">
        <v>101</v>
      </c>
      <c r="U732" s="49" t="s">
        <v>101</v>
      </c>
      <c r="V732" s="49" t="s">
        <v>101</v>
      </c>
      <c r="W732" s="49" t="s">
        <v>101</v>
      </c>
      <c r="X732" s="49" t="s">
        <v>101</v>
      </c>
      <c r="Y732" s="199"/>
    </row>
    <row r="733" spans="1:25" x14ac:dyDescent="0.2">
      <c r="A733" s="117" t="s">
        <v>45</v>
      </c>
      <c r="B733" s="117">
        <v>23</v>
      </c>
      <c r="C733" s="47" cm="1">
        <f t="array" ref="C733">IF($I$2="Открытый тариф",
INDEX(GRID!$B$34:$BI$44,MATCH(C$7,GRID!$A$34:$A$44,0),MATCH(1,($U$2=GRID!$B$31:$BI$31)*(КАЛЕНДАРЬ!$BU26=GRID!$B$33:$BI$33), 0)),
ROUNDUP(INDEX(GRID!$B$34:$BI$44,MATCH(C$7,GRID!$A$34:$A$44,0),MATCH(1,($U$2=GRID!$B$31:$BI$31)*(КАЛЕНДАРЬ!$BU26=GRID!$B$33:$BI$33),0))*(1-GRID!$B$69),0))</f>
        <v>14000</v>
      </c>
      <c r="D733" s="47" cm="1">
        <f t="array" ref="D733">IF($I$2="Открытый тариф",
INDEX(GRID!$B$47:$BI$57,MATCH(C$7,GRID!$A$47:$A$57,0),MATCH(1,($U$2=GRID!$B$31:$BI$31)*(КАЛЕНДАРЬ!$BU26=GRID!$B$33:$BI$33), 0)),
ROUNDUP(INDEX(GRID!$B$47:$BI$57,MATCH(C$7,GRID!$A$47:$A$57,0),MATCH(1,($U$2=GRID!$B$31:$BI$31)*(КАЛЕНДАРЬ!$BU26=GRID!$B$33:$BI$33),0))*(1-GRID!$B$69),0))</f>
        <v>14000</v>
      </c>
      <c r="E733" s="47" cm="1">
        <f t="array" ref="E733">IF($I$2="Открытый тариф",
INDEX(GRID!$B$34:$BI$44,MATCH(E$7,GRID!$A$34:$A$44,0),MATCH(1,($U$2=GRID!$B$31:$BI$31)*(КАЛЕНДАРЬ!$BU26=GRID!$B$33:$BI$33), 0)),
ROUNDUP(INDEX(GRID!$B$34:$BI$44,MATCH(E$7,GRID!$A$34:$A$44,0),MATCH(1,($U$2=GRID!$B$31:$BI$31)*(КАЛЕНДАРЬ!$BU26=GRID!$B$33:$BI$33),0))*(1-GRID!$B$69),0))</f>
        <v>15500</v>
      </c>
      <c r="F733" s="47" cm="1">
        <f t="array" ref="F733">IF($I$2="Открытый тариф",
INDEX(GRID!$B$47:$BI$57,MATCH(E$7,GRID!$A$47:$A$57,0),MATCH(1,($U$2=GRID!$B$31:$BI$31)*(КАЛЕНДАРЬ!$BU26=GRID!$B$33:$BI$33), 0)),
ROUNDUP(INDEX(GRID!$B$47:$BI$57,MATCH(E$7,GRID!$A$47:$A$57,0),MATCH(1,($U$2=GRID!$B$31:$BI$31)*(КАЛЕНДАРЬ!$BU26=GRID!$B$33:$BI$33),0))*(1-GRID!$B$69),0))</f>
        <v>15500</v>
      </c>
      <c r="G733" s="47" cm="1">
        <f t="array" ref="G733">IF($I$2="Открытый тариф",
INDEX(GRID!$B$34:$BI$44,MATCH(G$7,GRID!$A$34:$A$44,0),MATCH(1,($U$2=GRID!$B$31:$BI$31)*(КАЛЕНДАРЬ!$BU26=GRID!$B$33:$BI$33), 0)),
ROUNDUP(INDEX(GRID!$B$34:$BI$44,MATCH(G$7,GRID!$A$34:$A$44,0),MATCH(1,($U$2=GRID!$B$31:$BI$31)*(КАЛЕНДАРЬ!$BU26=GRID!$B$33:$BI$33),0))*(1-GRID!$B$69),0))</f>
        <v>16400</v>
      </c>
      <c r="H733" s="47" cm="1">
        <f t="array" ref="H733">IF($I$2="Открытый тариф",
INDEX(GRID!$B$47:$BI$57,MATCH(G$7,GRID!$A$47:$A$57,0),MATCH(1,($U$2=GRID!$B$31:$BI$31)*(КАЛЕНДАРЬ!$BU26=GRID!$B$33:$BI$33), 0)),
ROUNDUP(INDEX(GRID!$B$47:$BI$57,MATCH(G$7,GRID!$A$47:$A$57,0),MATCH(1,($U$2=GRID!$B$31:$BI$31)*(КАЛЕНДАРЬ!$BU26=GRID!$B$33:$BI$33),0))*(1-GRID!$B$69),0))</f>
        <v>16400</v>
      </c>
      <c r="I733" s="47" cm="1">
        <f t="array" ref="I733">IF($I$2="Открытый тариф",
INDEX(GRID!$B$34:$BI$44,MATCH(I$7,GRID!$A$34:$A$44,0),MATCH(1,($U$2=GRID!$B$31:$BI$31)*(КАЛЕНДАРЬ!$BU26=GRID!$B$33:$BI$33), 0)),
ROUNDUP(INDEX(GRID!$B$34:$BI$44,MATCH(I$7,GRID!$A$34:$A$44,0),MATCH(1,($U$2=GRID!$B$31:$BI$31)*(КАЛЕНДАРЬ!$BU26=GRID!$B$33:$BI$33),0))*(1-GRID!$B$69),0))</f>
        <v>17900</v>
      </c>
      <c r="J733" s="47" cm="1">
        <f t="array" ref="J733">IF($I$2="Открытый тариф",
INDEX(GRID!$B$47:$BI$57,MATCH(I$7,GRID!$A$47:$A$57,0),MATCH(1,($U$2=GRID!$B$31:$BI$31)*(КАЛЕНДАРЬ!$BU26=GRID!$B$33:$BI$33), 0)),
ROUNDUP(INDEX(GRID!$B$47:$BI$57,MATCH(I$7,GRID!$A$47:$A$57,0),MATCH(1,($U$2=GRID!$B$31:$BI$31)*(КАЛЕНДАРЬ!$BU26=GRID!$B$33:$BI$33),0))*(1-GRID!$B$69),0))</f>
        <v>17900</v>
      </c>
      <c r="K733" s="47" cm="1">
        <f t="array" ref="K733">IF($I$2="Открытый тариф",
INDEX(GRID!$B$34:$BI$44,MATCH(K$7,GRID!$A$34:$A$44,0),MATCH(1,($U$2=GRID!$B$31:$BI$31)*(КАЛЕНДАРЬ!$BU26=GRID!$B$33:$BI$33), 0)),
ROUNDUP(INDEX(GRID!$B$34:$BI$44,MATCH(K$7,GRID!$A$34:$A$44,0),MATCH(1,($U$2=GRID!$B$31:$BI$31)*(КАЛЕНДАРЬ!$BU26=GRID!$B$33:$BI$33),0))*(1-GRID!$B$69),0))</f>
        <v>18800</v>
      </c>
      <c r="L733" s="47" cm="1">
        <f t="array" ref="L733">IF($I$2="Открытый тариф",
INDEX(GRID!$B$47:$BI$57,MATCH(K$7,GRID!$A$47:$A$57,0),MATCH(1,($U$2=GRID!$B$31:$BI$31)*(КАЛЕНДАРЬ!$BU26=GRID!$B$33:$BI$33), 0)),
ROUNDUP(INDEX(GRID!$B$47:$BI$57,MATCH(K$7,GRID!$A$47:$A$57,0),MATCH(1,($U$2=GRID!$B$31:$BI$31)*(КАЛЕНДАРЬ!$BU26=GRID!$B$33:$BI$33),0))*(1-GRID!$B$69),0))</f>
        <v>18800</v>
      </c>
      <c r="M733" s="47" cm="1">
        <f t="array" ref="M733">IF($I$2="Открытый тариф",
INDEX(GRID!$B$34:$BI$44,MATCH(M$7,GRID!$A$34:$A$44,0),MATCH(1,($U$2=GRID!$B$31:$BI$31)*(КАЛЕНДАРЬ!$BU26=GRID!$B$33:$BI$33), 0)),
ROUNDUP(INDEX(GRID!$B$34:$BI$44,MATCH(M$7,GRID!$A$34:$A$44,0),MATCH(1,($U$2=GRID!$B$31:$BI$31)*(КАЛЕНДАРЬ!$BU26=GRID!$B$33:$BI$33),0))*(1-GRID!$B$69),0))</f>
        <v>20300</v>
      </c>
      <c r="N733" s="47" cm="1">
        <f t="array" ref="N733">IF($I$2="Открытый тариф",
INDEX(GRID!$B$47:$BI$57,MATCH(M$7,GRID!$A$47:$A$57,0),MATCH(1,($U$2=GRID!$B$31:$BI$31)*(КАЛЕНДАРЬ!$BU26=GRID!$B$33:$BI$33), 0)),
ROUNDUP(INDEX(GRID!$B$47:$BI$57,MATCH(M$7,GRID!$A$47:$A$57,0),MATCH(1,($U$2=GRID!$B$31:$BI$31)*(КАЛЕНДАРЬ!$BU26=GRID!$B$33:$BI$33),0))*(1-GRID!$B$69),0))</f>
        <v>20300</v>
      </c>
      <c r="O733" s="49" t="s">
        <v>101</v>
      </c>
      <c r="P733" s="49" t="s">
        <v>101</v>
      </c>
      <c r="Q733" s="49" t="s">
        <v>101</v>
      </c>
      <c r="R733" s="49" t="s">
        <v>101</v>
      </c>
      <c r="S733" s="49" t="s">
        <v>101</v>
      </c>
      <c r="T733" s="49" t="s">
        <v>101</v>
      </c>
      <c r="U733" s="49" t="s">
        <v>101</v>
      </c>
      <c r="V733" s="49" t="s">
        <v>101</v>
      </c>
      <c r="W733" s="49" t="s">
        <v>101</v>
      </c>
      <c r="X733" s="49" t="s">
        <v>101</v>
      </c>
      <c r="Y733" s="199"/>
    </row>
    <row r="734" spans="1:25" x14ac:dyDescent="0.2">
      <c r="A734" s="117" t="s">
        <v>46</v>
      </c>
      <c r="B734" s="117">
        <v>24</v>
      </c>
      <c r="C734" s="47" cm="1">
        <f t="array" ref="C734">IF($I$2="Открытый тариф",
INDEX(GRID!$B$34:$BI$44,MATCH(C$7,GRID!$A$34:$A$44,0),MATCH(1,($U$2=GRID!$B$31:$BI$31)*(КАЛЕНДАРЬ!$BU27=GRID!$B$33:$BI$33), 0)),
ROUNDUP(INDEX(GRID!$B$34:$BI$44,MATCH(C$7,GRID!$A$34:$A$44,0),MATCH(1,($U$2=GRID!$B$31:$BI$31)*(КАЛЕНДАРЬ!$BU27=GRID!$B$33:$BI$33),0))*(1-GRID!$B$69),0))</f>
        <v>14000</v>
      </c>
      <c r="D734" s="47" cm="1">
        <f t="array" ref="D734">IF($I$2="Открытый тариф",
INDEX(GRID!$B$47:$BI$57,MATCH(C$7,GRID!$A$47:$A$57,0),MATCH(1,($U$2=GRID!$B$31:$BI$31)*(КАЛЕНДАРЬ!$BU27=GRID!$B$33:$BI$33), 0)),
ROUNDUP(INDEX(GRID!$B$47:$BI$57,MATCH(C$7,GRID!$A$47:$A$57,0),MATCH(1,($U$2=GRID!$B$31:$BI$31)*(КАЛЕНДАРЬ!$BU27=GRID!$B$33:$BI$33),0))*(1-GRID!$B$69),0))</f>
        <v>14000</v>
      </c>
      <c r="E734" s="47" cm="1">
        <f t="array" ref="E734">IF($I$2="Открытый тариф",
INDEX(GRID!$B$34:$BI$44,MATCH(E$7,GRID!$A$34:$A$44,0),MATCH(1,($U$2=GRID!$B$31:$BI$31)*(КАЛЕНДАРЬ!$BU27=GRID!$B$33:$BI$33), 0)),
ROUNDUP(INDEX(GRID!$B$34:$BI$44,MATCH(E$7,GRID!$A$34:$A$44,0),MATCH(1,($U$2=GRID!$B$31:$BI$31)*(КАЛЕНДАРЬ!$BU27=GRID!$B$33:$BI$33),0))*(1-GRID!$B$69),0))</f>
        <v>15500</v>
      </c>
      <c r="F734" s="47" cm="1">
        <f t="array" ref="F734">IF($I$2="Открытый тариф",
INDEX(GRID!$B$47:$BI$57,MATCH(E$7,GRID!$A$47:$A$57,0),MATCH(1,($U$2=GRID!$B$31:$BI$31)*(КАЛЕНДАРЬ!$BU27=GRID!$B$33:$BI$33), 0)),
ROUNDUP(INDEX(GRID!$B$47:$BI$57,MATCH(E$7,GRID!$A$47:$A$57,0),MATCH(1,($U$2=GRID!$B$31:$BI$31)*(КАЛЕНДАРЬ!$BU27=GRID!$B$33:$BI$33),0))*(1-GRID!$B$69),0))</f>
        <v>15500</v>
      </c>
      <c r="G734" s="47" cm="1">
        <f t="array" ref="G734">IF($I$2="Открытый тариф",
INDEX(GRID!$B$34:$BI$44,MATCH(G$7,GRID!$A$34:$A$44,0),MATCH(1,($U$2=GRID!$B$31:$BI$31)*(КАЛЕНДАРЬ!$BU27=GRID!$B$33:$BI$33), 0)),
ROUNDUP(INDEX(GRID!$B$34:$BI$44,MATCH(G$7,GRID!$A$34:$A$44,0),MATCH(1,($U$2=GRID!$B$31:$BI$31)*(КАЛЕНДАРЬ!$BU27=GRID!$B$33:$BI$33),0))*(1-GRID!$B$69),0))</f>
        <v>16400</v>
      </c>
      <c r="H734" s="47" cm="1">
        <f t="array" ref="H734">IF($I$2="Открытый тариф",
INDEX(GRID!$B$47:$BI$57,MATCH(G$7,GRID!$A$47:$A$57,0),MATCH(1,($U$2=GRID!$B$31:$BI$31)*(КАЛЕНДАРЬ!$BU27=GRID!$B$33:$BI$33), 0)),
ROUNDUP(INDEX(GRID!$B$47:$BI$57,MATCH(G$7,GRID!$A$47:$A$57,0),MATCH(1,($U$2=GRID!$B$31:$BI$31)*(КАЛЕНДАРЬ!$BU27=GRID!$B$33:$BI$33),0))*(1-GRID!$B$69),0))</f>
        <v>16400</v>
      </c>
      <c r="I734" s="47" cm="1">
        <f t="array" ref="I734">IF($I$2="Открытый тариф",
INDEX(GRID!$B$34:$BI$44,MATCH(I$7,GRID!$A$34:$A$44,0),MATCH(1,($U$2=GRID!$B$31:$BI$31)*(КАЛЕНДАРЬ!$BU27=GRID!$B$33:$BI$33), 0)),
ROUNDUP(INDEX(GRID!$B$34:$BI$44,MATCH(I$7,GRID!$A$34:$A$44,0),MATCH(1,($U$2=GRID!$B$31:$BI$31)*(КАЛЕНДАРЬ!$BU27=GRID!$B$33:$BI$33),0))*(1-GRID!$B$69),0))</f>
        <v>17900</v>
      </c>
      <c r="J734" s="47" cm="1">
        <f t="array" ref="J734">IF($I$2="Открытый тариф",
INDEX(GRID!$B$47:$BI$57,MATCH(I$7,GRID!$A$47:$A$57,0),MATCH(1,($U$2=GRID!$B$31:$BI$31)*(КАЛЕНДАРЬ!$BU27=GRID!$B$33:$BI$33), 0)),
ROUNDUP(INDEX(GRID!$B$47:$BI$57,MATCH(I$7,GRID!$A$47:$A$57,0),MATCH(1,($U$2=GRID!$B$31:$BI$31)*(КАЛЕНДАРЬ!$BU27=GRID!$B$33:$BI$33),0))*(1-GRID!$B$69),0))</f>
        <v>17900</v>
      </c>
      <c r="K734" s="47" cm="1">
        <f t="array" ref="K734">IF($I$2="Открытый тариф",
INDEX(GRID!$B$34:$BI$44,MATCH(K$7,GRID!$A$34:$A$44,0),MATCH(1,($U$2=GRID!$B$31:$BI$31)*(КАЛЕНДАРЬ!$BU27=GRID!$B$33:$BI$33), 0)),
ROUNDUP(INDEX(GRID!$B$34:$BI$44,MATCH(K$7,GRID!$A$34:$A$44,0),MATCH(1,($U$2=GRID!$B$31:$BI$31)*(КАЛЕНДАРЬ!$BU27=GRID!$B$33:$BI$33),0))*(1-GRID!$B$69),0))</f>
        <v>18800</v>
      </c>
      <c r="L734" s="47" cm="1">
        <f t="array" ref="L734">IF($I$2="Открытый тариф",
INDEX(GRID!$B$47:$BI$57,MATCH(K$7,GRID!$A$47:$A$57,0),MATCH(1,($U$2=GRID!$B$31:$BI$31)*(КАЛЕНДАРЬ!$BU27=GRID!$B$33:$BI$33), 0)),
ROUNDUP(INDEX(GRID!$B$47:$BI$57,MATCH(K$7,GRID!$A$47:$A$57,0),MATCH(1,($U$2=GRID!$B$31:$BI$31)*(КАЛЕНДАРЬ!$BU27=GRID!$B$33:$BI$33),0))*(1-GRID!$B$69),0))</f>
        <v>18800</v>
      </c>
      <c r="M734" s="47" cm="1">
        <f t="array" ref="M734">IF($I$2="Открытый тариф",
INDEX(GRID!$B$34:$BI$44,MATCH(M$7,GRID!$A$34:$A$44,0),MATCH(1,($U$2=GRID!$B$31:$BI$31)*(КАЛЕНДАРЬ!$BU27=GRID!$B$33:$BI$33), 0)),
ROUNDUP(INDEX(GRID!$B$34:$BI$44,MATCH(M$7,GRID!$A$34:$A$44,0),MATCH(1,($U$2=GRID!$B$31:$BI$31)*(КАЛЕНДАРЬ!$BU27=GRID!$B$33:$BI$33),0))*(1-GRID!$B$69),0))</f>
        <v>20300</v>
      </c>
      <c r="N734" s="47" cm="1">
        <f t="array" ref="N734">IF($I$2="Открытый тариф",
INDEX(GRID!$B$47:$BI$57,MATCH(M$7,GRID!$A$47:$A$57,0),MATCH(1,($U$2=GRID!$B$31:$BI$31)*(КАЛЕНДАРЬ!$BU27=GRID!$B$33:$BI$33), 0)),
ROUNDUP(INDEX(GRID!$B$47:$BI$57,MATCH(M$7,GRID!$A$47:$A$57,0),MATCH(1,($U$2=GRID!$B$31:$BI$31)*(КАЛЕНДАРЬ!$BU27=GRID!$B$33:$BI$33),0))*(1-GRID!$B$69),0))</f>
        <v>20300</v>
      </c>
      <c r="O734" s="49" t="s">
        <v>101</v>
      </c>
      <c r="P734" s="49" t="s">
        <v>101</v>
      </c>
      <c r="Q734" s="49" t="s">
        <v>101</v>
      </c>
      <c r="R734" s="49" t="s">
        <v>101</v>
      </c>
      <c r="S734" s="49" t="s">
        <v>101</v>
      </c>
      <c r="T734" s="49" t="s">
        <v>101</v>
      </c>
      <c r="U734" s="49" t="s">
        <v>101</v>
      </c>
      <c r="V734" s="49" t="s">
        <v>101</v>
      </c>
      <c r="W734" s="49" t="s">
        <v>101</v>
      </c>
      <c r="X734" s="49" t="s">
        <v>101</v>
      </c>
      <c r="Y734" s="199"/>
    </row>
    <row r="735" spans="1:25" x14ac:dyDescent="0.2">
      <c r="A735" s="117" t="s">
        <v>47</v>
      </c>
      <c r="B735" s="117">
        <v>25</v>
      </c>
      <c r="C735" s="47" cm="1">
        <f t="array" ref="C735">IF($I$2="Открытый тариф",
INDEX(GRID!$B$34:$BI$44,MATCH(C$7,GRID!$A$34:$A$44,0),MATCH(1,($U$2=GRID!$B$31:$BI$31)*(КАЛЕНДАРЬ!$BU28=GRID!$B$33:$BI$33), 0)),
ROUNDUP(INDEX(GRID!$B$34:$BI$44,MATCH(C$7,GRID!$A$34:$A$44,0),MATCH(1,($U$2=GRID!$B$31:$BI$31)*(КАЛЕНДАРЬ!$BU28=GRID!$B$33:$BI$33),0))*(1-GRID!$B$69),0))</f>
        <v>14400</v>
      </c>
      <c r="D735" s="47" cm="1">
        <f t="array" ref="D735">IF($I$2="Открытый тариф",
INDEX(GRID!$B$47:$BI$57,MATCH(C$7,GRID!$A$47:$A$57,0),MATCH(1,($U$2=GRID!$B$31:$BI$31)*(КАЛЕНДАРЬ!$BU28=GRID!$B$33:$BI$33), 0)),
ROUNDUP(INDEX(GRID!$B$47:$BI$57,MATCH(C$7,GRID!$A$47:$A$57,0),MATCH(1,($U$2=GRID!$B$31:$BI$31)*(КАЛЕНДАРЬ!$BU28=GRID!$B$33:$BI$33),0))*(1-GRID!$B$69),0))</f>
        <v>14400</v>
      </c>
      <c r="E735" s="47" cm="1">
        <f t="array" ref="E735">IF($I$2="Открытый тариф",
INDEX(GRID!$B$34:$BI$44,MATCH(E$7,GRID!$A$34:$A$44,0),MATCH(1,($U$2=GRID!$B$31:$BI$31)*(КАЛЕНДАРЬ!$BU28=GRID!$B$33:$BI$33), 0)),
ROUNDUP(INDEX(GRID!$B$34:$BI$44,MATCH(E$7,GRID!$A$34:$A$44,0),MATCH(1,($U$2=GRID!$B$31:$BI$31)*(КАЛЕНДАРЬ!$BU28=GRID!$B$33:$BI$33),0))*(1-GRID!$B$69),0))</f>
        <v>16000</v>
      </c>
      <c r="F735" s="47" cm="1">
        <f t="array" ref="F735">IF($I$2="Открытый тариф",
INDEX(GRID!$B$47:$BI$57,MATCH(E$7,GRID!$A$47:$A$57,0),MATCH(1,($U$2=GRID!$B$31:$BI$31)*(КАЛЕНДАРЬ!$BU28=GRID!$B$33:$BI$33), 0)),
ROUNDUP(INDEX(GRID!$B$47:$BI$57,MATCH(E$7,GRID!$A$47:$A$57,0),MATCH(1,($U$2=GRID!$B$31:$BI$31)*(КАЛЕНДАРЬ!$BU28=GRID!$B$33:$BI$33),0))*(1-GRID!$B$69),0))</f>
        <v>16000</v>
      </c>
      <c r="G735" s="47" cm="1">
        <f t="array" ref="G735">IF($I$2="Открытый тариф",
INDEX(GRID!$B$34:$BI$44,MATCH(G$7,GRID!$A$34:$A$44,0),MATCH(1,($U$2=GRID!$B$31:$BI$31)*(КАЛЕНДАРЬ!$BU28=GRID!$B$33:$BI$33), 0)),
ROUNDUP(INDEX(GRID!$B$34:$BI$44,MATCH(G$7,GRID!$A$34:$A$44,0),MATCH(1,($U$2=GRID!$B$31:$BI$31)*(КАЛЕНДАРЬ!$BU28=GRID!$B$33:$BI$33),0))*(1-GRID!$B$69),0))</f>
        <v>16900</v>
      </c>
      <c r="H735" s="47" cm="1">
        <f t="array" ref="H735">IF($I$2="Открытый тариф",
INDEX(GRID!$B$47:$BI$57,MATCH(G$7,GRID!$A$47:$A$57,0),MATCH(1,($U$2=GRID!$B$31:$BI$31)*(КАЛЕНДАРЬ!$BU28=GRID!$B$33:$BI$33), 0)),
ROUNDUP(INDEX(GRID!$B$47:$BI$57,MATCH(G$7,GRID!$A$47:$A$57,0),MATCH(1,($U$2=GRID!$B$31:$BI$31)*(КАЛЕНДАРЬ!$BU28=GRID!$B$33:$BI$33),0))*(1-GRID!$B$69),0))</f>
        <v>16900</v>
      </c>
      <c r="I735" s="47" cm="1">
        <f t="array" ref="I735">IF($I$2="Открытый тариф",
INDEX(GRID!$B$34:$BI$44,MATCH(I$7,GRID!$A$34:$A$44,0),MATCH(1,($U$2=GRID!$B$31:$BI$31)*(КАЛЕНДАРЬ!$BU28=GRID!$B$33:$BI$33), 0)),
ROUNDUP(INDEX(GRID!$B$34:$BI$44,MATCH(I$7,GRID!$A$34:$A$44,0),MATCH(1,($U$2=GRID!$B$31:$BI$31)*(КАЛЕНДАРЬ!$BU28=GRID!$B$33:$BI$33),0))*(1-GRID!$B$69),0))</f>
        <v>18500</v>
      </c>
      <c r="J735" s="47" cm="1">
        <f t="array" ref="J735">IF($I$2="Открытый тариф",
INDEX(GRID!$B$47:$BI$57,MATCH(I$7,GRID!$A$47:$A$57,0),MATCH(1,($U$2=GRID!$B$31:$BI$31)*(КАЛЕНДАРЬ!$BU28=GRID!$B$33:$BI$33), 0)),
ROUNDUP(INDEX(GRID!$B$47:$BI$57,MATCH(I$7,GRID!$A$47:$A$57,0),MATCH(1,($U$2=GRID!$B$31:$BI$31)*(КАЛЕНДАРЬ!$BU28=GRID!$B$33:$BI$33),0))*(1-GRID!$B$69),0))</f>
        <v>18500</v>
      </c>
      <c r="K735" s="47" cm="1">
        <f t="array" ref="K735">IF($I$2="Открытый тариф",
INDEX(GRID!$B$34:$BI$44,MATCH(K$7,GRID!$A$34:$A$44,0),MATCH(1,($U$2=GRID!$B$31:$BI$31)*(КАЛЕНДАРЬ!$BU28=GRID!$B$33:$BI$33), 0)),
ROUNDUP(INDEX(GRID!$B$34:$BI$44,MATCH(K$7,GRID!$A$34:$A$44,0),MATCH(1,($U$2=GRID!$B$31:$BI$31)*(КАЛЕНДАРЬ!$BU28=GRID!$B$33:$BI$33),0))*(1-GRID!$B$69),0))</f>
        <v>19400</v>
      </c>
      <c r="L735" s="47" cm="1">
        <f t="array" ref="L735">IF($I$2="Открытый тариф",
INDEX(GRID!$B$47:$BI$57,MATCH(K$7,GRID!$A$47:$A$57,0),MATCH(1,($U$2=GRID!$B$31:$BI$31)*(КАЛЕНДАРЬ!$BU28=GRID!$B$33:$BI$33), 0)),
ROUNDUP(INDEX(GRID!$B$47:$BI$57,MATCH(K$7,GRID!$A$47:$A$57,0),MATCH(1,($U$2=GRID!$B$31:$BI$31)*(КАЛЕНДАРЬ!$BU28=GRID!$B$33:$BI$33),0))*(1-GRID!$B$69),0))</f>
        <v>19400</v>
      </c>
      <c r="M735" s="47" cm="1">
        <f t="array" ref="M735">IF($I$2="Открытый тариф",
INDEX(GRID!$B$34:$BI$44,MATCH(M$7,GRID!$A$34:$A$44,0),MATCH(1,($U$2=GRID!$B$31:$BI$31)*(КАЛЕНДАРЬ!$BU28=GRID!$B$33:$BI$33), 0)),
ROUNDUP(INDEX(GRID!$B$34:$BI$44,MATCH(M$7,GRID!$A$34:$A$44,0),MATCH(1,($U$2=GRID!$B$31:$BI$31)*(КАЛЕНДАРЬ!$BU28=GRID!$B$33:$BI$33),0))*(1-GRID!$B$69),0))</f>
        <v>21000</v>
      </c>
      <c r="N735" s="47" cm="1">
        <f t="array" ref="N735">IF($I$2="Открытый тариф",
INDEX(GRID!$B$47:$BI$57,MATCH(M$7,GRID!$A$47:$A$57,0),MATCH(1,($U$2=GRID!$B$31:$BI$31)*(КАЛЕНДАРЬ!$BU28=GRID!$B$33:$BI$33), 0)),
ROUNDUP(INDEX(GRID!$B$47:$BI$57,MATCH(M$7,GRID!$A$47:$A$57,0),MATCH(1,($U$2=GRID!$B$31:$BI$31)*(КАЛЕНДАРЬ!$BU28=GRID!$B$33:$BI$33),0))*(1-GRID!$B$69),0))</f>
        <v>21000</v>
      </c>
      <c r="O735" s="49" t="s">
        <v>101</v>
      </c>
      <c r="P735" s="49" t="s">
        <v>101</v>
      </c>
      <c r="Q735" s="49" t="s">
        <v>101</v>
      </c>
      <c r="R735" s="49" t="s">
        <v>101</v>
      </c>
      <c r="S735" s="49" t="s">
        <v>101</v>
      </c>
      <c r="T735" s="49" t="s">
        <v>101</v>
      </c>
      <c r="U735" s="49" t="s">
        <v>101</v>
      </c>
      <c r="V735" s="49" t="s">
        <v>101</v>
      </c>
      <c r="W735" s="49" t="s">
        <v>101</v>
      </c>
      <c r="X735" s="49" t="s">
        <v>101</v>
      </c>
      <c r="Y735" s="199"/>
    </row>
    <row r="736" spans="1:25" x14ac:dyDescent="0.2">
      <c r="A736" s="117" t="s">
        <v>48</v>
      </c>
      <c r="B736" s="117">
        <v>26</v>
      </c>
      <c r="C736" s="47" cm="1">
        <f t="array" ref="C736">IF($I$2="Открытый тариф",
INDEX(GRID!$B$34:$BI$44,MATCH(C$7,GRID!$A$34:$A$44,0),MATCH(1,($U$2=GRID!$B$31:$BI$31)*(КАЛЕНДАРЬ!$BU29=GRID!$B$33:$BI$33), 0)),
ROUNDUP(INDEX(GRID!$B$34:$BI$44,MATCH(C$7,GRID!$A$34:$A$44,0),MATCH(1,($U$2=GRID!$B$31:$BI$31)*(КАЛЕНДАРЬ!$BU29=GRID!$B$33:$BI$33),0))*(1-GRID!$B$69),0))</f>
        <v>14400</v>
      </c>
      <c r="D736" s="47" cm="1">
        <f t="array" ref="D736">IF($I$2="Открытый тариф",
INDEX(GRID!$B$47:$BI$57,MATCH(C$7,GRID!$A$47:$A$57,0),MATCH(1,($U$2=GRID!$B$31:$BI$31)*(КАЛЕНДАРЬ!$BU29=GRID!$B$33:$BI$33), 0)),
ROUNDUP(INDEX(GRID!$B$47:$BI$57,MATCH(C$7,GRID!$A$47:$A$57,0),MATCH(1,($U$2=GRID!$B$31:$BI$31)*(КАЛЕНДАРЬ!$BU29=GRID!$B$33:$BI$33),0))*(1-GRID!$B$69),0))</f>
        <v>14400</v>
      </c>
      <c r="E736" s="47" cm="1">
        <f t="array" ref="E736">IF($I$2="Открытый тариф",
INDEX(GRID!$B$34:$BI$44,MATCH(E$7,GRID!$A$34:$A$44,0),MATCH(1,($U$2=GRID!$B$31:$BI$31)*(КАЛЕНДАРЬ!$BU29=GRID!$B$33:$BI$33), 0)),
ROUNDUP(INDEX(GRID!$B$34:$BI$44,MATCH(E$7,GRID!$A$34:$A$44,0),MATCH(1,($U$2=GRID!$B$31:$BI$31)*(КАЛЕНДАРЬ!$BU29=GRID!$B$33:$BI$33),0))*(1-GRID!$B$69),0))</f>
        <v>16000</v>
      </c>
      <c r="F736" s="47" cm="1">
        <f t="array" ref="F736">IF($I$2="Открытый тариф",
INDEX(GRID!$B$47:$BI$57,MATCH(E$7,GRID!$A$47:$A$57,0),MATCH(1,($U$2=GRID!$B$31:$BI$31)*(КАЛЕНДАРЬ!$BU29=GRID!$B$33:$BI$33), 0)),
ROUNDUP(INDEX(GRID!$B$47:$BI$57,MATCH(E$7,GRID!$A$47:$A$57,0),MATCH(1,($U$2=GRID!$B$31:$BI$31)*(КАЛЕНДАРЬ!$BU29=GRID!$B$33:$BI$33),0))*(1-GRID!$B$69),0))</f>
        <v>16000</v>
      </c>
      <c r="G736" s="47" cm="1">
        <f t="array" ref="G736">IF($I$2="Открытый тариф",
INDEX(GRID!$B$34:$BI$44,MATCH(G$7,GRID!$A$34:$A$44,0),MATCH(1,($U$2=GRID!$B$31:$BI$31)*(КАЛЕНДАРЬ!$BU29=GRID!$B$33:$BI$33), 0)),
ROUNDUP(INDEX(GRID!$B$34:$BI$44,MATCH(G$7,GRID!$A$34:$A$44,0),MATCH(1,($U$2=GRID!$B$31:$BI$31)*(КАЛЕНДАРЬ!$BU29=GRID!$B$33:$BI$33),0))*(1-GRID!$B$69),0))</f>
        <v>16900</v>
      </c>
      <c r="H736" s="47" cm="1">
        <f t="array" ref="H736">IF($I$2="Открытый тариф",
INDEX(GRID!$B$47:$BI$57,MATCH(G$7,GRID!$A$47:$A$57,0),MATCH(1,($U$2=GRID!$B$31:$BI$31)*(КАЛЕНДАРЬ!$BU29=GRID!$B$33:$BI$33), 0)),
ROUNDUP(INDEX(GRID!$B$47:$BI$57,MATCH(G$7,GRID!$A$47:$A$57,0),MATCH(1,($U$2=GRID!$B$31:$BI$31)*(КАЛЕНДАРЬ!$BU29=GRID!$B$33:$BI$33),0))*(1-GRID!$B$69),0))</f>
        <v>16900</v>
      </c>
      <c r="I736" s="47" cm="1">
        <f t="array" ref="I736">IF($I$2="Открытый тариф",
INDEX(GRID!$B$34:$BI$44,MATCH(I$7,GRID!$A$34:$A$44,0),MATCH(1,($U$2=GRID!$B$31:$BI$31)*(КАЛЕНДАРЬ!$BU29=GRID!$B$33:$BI$33), 0)),
ROUNDUP(INDEX(GRID!$B$34:$BI$44,MATCH(I$7,GRID!$A$34:$A$44,0),MATCH(1,($U$2=GRID!$B$31:$BI$31)*(КАЛЕНДАРЬ!$BU29=GRID!$B$33:$BI$33),0))*(1-GRID!$B$69),0))</f>
        <v>18500</v>
      </c>
      <c r="J736" s="47" cm="1">
        <f t="array" ref="J736">IF($I$2="Открытый тариф",
INDEX(GRID!$B$47:$BI$57,MATCH(I$7,GRID!$A$47:$A$57,0),MATCH(1,($U$2=GRID!$B$31:$BI$31)*(КАЛЕНДАРЬ!$BU29=GRID!$B$33:$BI$33), 0)),
ROUNDUP(INDEX(GRID!$B$47:$BI$57,MATCH(I$7,GRID!$A$47:$A$57,0),MATCH(1,($U$2=GRID!$B$31:$BI$31)*(КАЛЕНДАРЬ!$BU29=GRID!$B$33:$BI$33),0))*(1-GRID!$B$69),0))</f>
        <v>18500</v>
      </c>
      <c r="K736" s="47" cm="1">
        <f t="array" ref="K736">IF($I$2="Открытый тариф",
INDEX(GRID!$B$34:$BI$44,MATCH(K$7,GRID!$A$34:$A$44,0),MATCH(1,($U$2=GRID!$B$31:$BI$31)*(КАЛЕНДАРЬ!$BU29=GRID!$B$33:$BI$33), 0)),
ROUNDUP(INDEX(GRID!$B$34:$BI$44,MATCH(K$7,GRID!$A$34:$A$44,0),MATCH(1,($U$2=GRID!$B$31:$BI$31)*(КАЛЕНДАРЬ!$BU29=GRID!$B$33:$BI$33),0))*(1-GRID!$B$69),0))</f>
        <v>19400</v>
      </c>
      <c r="L736" s="47" cm="1">
        <f t="array" ref="L736">IF($I$2="Открытый тариф",
INDEX(GRID!$B$47:$BI$57,MATCH(K$7,GRID!$A$47:$A$57,0),MATCH(1,($U$2=GRID!$B$31:$BI$31)*(КАЛЕНДАРЬ!$BU29=GRID!$B$33:$BI$33), 0)),
ROUNDUP(INDEX(GRID!$B$47:$BI$57,MATCH(K$7,GRID!$A$47:$A$57,0),MATCH(1,($U$2=GRID!$B$31:$BI$31)*(КАЛЕНДАРЬ!$BU29=GRID!$B$33:$BI$33),0))*(1-GRID!$B$69),0))</f>
        <v>19400</v>
      </c>
      <c r="M736" s="47" cm="1">
        <f t="array" ref="M736">IF($I$2="Открытый тариф",
INDEX(GRID!$B$34:$BI$44,MATCH(M$7,GRID!$A$34:$A$44,0),MATCH(1,($U$2=GRID!$B$31:$BI$31)*(КАЛЕНДАРЬ!$BU29=GRID!$B$33:$BI$33), 0)),
ROUNDUP(INDEX(GRID!$B$34:$BI$44,MATCH(M$7,GRID!$A$34:$A$44,0),MATCH(1,($U$2=GRID!$B$31:$BI$31)*(КАЛЕНДАРЬ!$BU29=GRID!$B$33:$BI$33),0))*(1-GRID!$B$69),0))</f>
        <v>21000</v>
      </c>
      <c r="N736" s="47" cm="1">
        <f t="array" ref="N736">IF($I$2="Открытый тариф",
INDEX(GRID!$B$47:$BI$57,MATCH(M$7,GRID!$A$47:$A$57,0),MATCH(1,($U$2=GRID!$B$31:$BI$31)*(КАЛЕНДАРЬ!$BU29=GRID!$B$33:$BI$33), 0)),
ROUNDUP(INDEX(GRID!$B$47:$BI$57,MATCH(M$7,GRID!$A$47:$A$57,0),MATCH(1,($U$2=GRID!$B$31:$BI$31)*(КАЛЕНДАРЬ!$BU29=GRID!$B$33:$BI$33),0))*(1-GRID!$B$69),0))</f>
        <v>21000</v>
      </c>
      <c r="O736" s="49" t="s">
        <v>101</v>
      </c>
      <c r="P736" s="49" t="s">
        <v>101</v>
      </c>
      <c r="Q736" s="49" t="s">
        <v>101</v>
      </c>
      <c r="R736" s="49" t="s">
        <v>101</v>
      </c>
      <c r="S736" s="49" t="s">
        <v>101</v>
      </c>
      <c r="T736" s="49" t="s">
        <v>101</v>
      </c>
      <c r="U736" s="49" t="s">
        <v>101</v>
      </c>
      <c r="V736" s="49" t="s">
        <v>101</v>
      </c>
      <c r="W736" s="49" t="s">
        <v>101</v>
      </c>
      <c r="X736" s="49" t="s">
        <v>101</v>
      </c>
      <c r="Y736" s="199"/>
    </row>
    <row r="737" spans="1:25" x14ac:dyDescent="0.2">
      <c r="A737" s="117" t="s">
        <v>42</v>
      </c>
      <c r="B737" s="117">
        <v>27</v>
      </c>
      <c r="C737" s="47" cm="1">
        <f t="array" ref="C737">IF($I$2="Открытый тариф",
INDEX(GRID!$B$34:$BI$44,MATCH(C$7,GRID!$A$34:$A$44,0),MATCH(1,($U$2=GRID!$B$31:$BI$31)*(КАЛЕНДАРЬ!$BU30=GRID!$B$33:$BI$33), 0)),
ROUNDUP(INDEX(GRID!$B$34:$BI$44,MATCH(C$7,GRID!$A$34:$A$44,0),MATCH(1,($U$2=GRID!$B$31:$BI$31)*(КАЛЕНДАРЬ!$BU30=GRID!$B$33:$BI$33),0))*(1-GRID!$B$69),0))</f>
        <v>14000</v>
      </c>
      <c r="D737" s="47" cm="1">
        <f t="array" ref="D737">IF($I$2="Открытый тариф",
INDEX(GRID!$B$47:$BI$57,MATCH(C$7,GRID!$A$47:$A$57,0),MATCH(1,($U$2=GRID!$B$31:$BI$31)*(КАЛЕНДАРЬ!$BU30=GRID!$B$33:$BI$33), 0)),
ROUNDUP(INDEX(GRID!$B$47:$BI$57,MATCH(C$7,GRID!$A$47:$A$57,0),MATCH(1,($U$2=GRID!$B$31:$BI$31)*(КАЛЕНДАРЬ!$BU30=GRID!$B$33:$BI$33),0))*(1-GRID!$B$69),0))</f>
        <v>14000</v>
      </c>
      <c r="E737" s="47" cm="1">
        <f t="array" ref="E737">IF($I$2="Открытый тариф",
INDEX(GRID!$B$34:$BI$44,MATCH(E$7,GRID!$A$34:$A$44,0),MATCH(1,($U$2=GRID!$B$31:$BI$31)*(КАЛЕНДАРЬ!$BU30=GRID!$B$33:$BI$33), 0)),
ROUNDUP(INDEX(GRID!$B$34:$BI$44,MATCH(E$7,GRID!$A$34:$A$44,0),MATCH(1,($U$2=GRID!$B$31:$BI$31)*(КАЛЕНДАРЬ!$BU30=GRID!$B$33:$BI$33),0))*(1-GRID!$B$69),0))</f>
        <v>15500</v>
      </c>
      <c r="F737" s="47" cm="1">
        <f t="array" ref="F737">IF($I$2="Открытый тариф",
INDEX(GRID!$B$47:$BI$57,MATCH(E$7,GRID!$A$47:$A$57,0),MATCH(1,($U$2=GRID!$B$31:$BI$31)*(КАЛЕНДАРЬ!$BU30=GRID!$B$33:$BI$33), 0)),
ROUNDUP(INDEX(GRID!$B$47:$BI$57,MATCH(E$7,GRID!$A$47:$A$57,0),MATCH(1,($U$2=GRID!$B$31:$BI$31)*(КАЛЕНДАРЬ!$BU30=GRID!$B$33:$BI$33),0))*(1-GRID!$B$69),0))</f>
        <v>15500</v>
      </c>
      <c r="G737" s="47" cm="1">
        <f t="array" ref="G737">IF($I$2="Открытый тариф",
INDEX(GRID!$B$34:$BI$44,MATCH(G$7,GRID!$A$34:$A$44,0),MATCH(1,($U$2=GRID!$B$31:$BI$31)*(КАЛЕНДАРЬ!$BU30=GRID!$B$33:$BI$33), 0)),
ROUNDUP(INDEX(GRID!$B$34:$BI$44,MATCH(G$7,GRID!$A$34:$A$44,0),MATCH(1,($U$2=GRID!$B$31:$BI$31)*(КАЛЕНДАРЬ!$BU30=GRID!$B$33:$BI$33),0))*(1-GRID!$B$69),0))</f>
        <v>16400</v>
      </c>
      <c r="H737" s="47" cm="1">
        <f t="array" ref="H737">IF($I$2="Открытый тариф",
INDEX(GRID!$B$47:$BI$57,MATCH(G$7,GRID!$A$47:$A$57,0),MATCH(1,($U$2=GRID!$B$31:$BI$31)*(КАЛЕНДАРЬ!$BU30=GRID!$B$33:$BI$33), 0)),
ROUNDUP(INDEX(GRID!$B$47:$BI$57,MATCH(G$7,GRID!$A$47:$A$57,0),MATCH(1,($U$2=GRID!$B$31:$BI$31)*(КАЛЕНДАРЬ!$BU30=GRID!$B$33:$BI$33),0))*(1-GRID!$B$69),0))</f>
        <v>16400</v>
      </c>
      <c r="I737" s="47" cm="1">
        <f t="array" ref="I737">IF($I$2="Открытый тариф",
INDEX(GRID!$B$34:$BI$44,MATCH(I$7,GRID!$A$34:$A$44,0),MATCH(1,($U$2=GRID!$B$31:$BI$31)*(КАЛЕНДАРЬ!$BU30=GRID!$B$33:$BI$33), 0)),
ROUNDUP(INDEX(GRID!$B$34:$BI$44,MATCH(I$7,GRID!$A$34:$A$44,0),MATCH(1,($U$2=GRID!$B$31:$BI$31)*(КАЛЕНДАРЬ!$BU30=GRID!$B$33:$BI$33),0))*(1-GRID!$B$69),0))</f>
        <v>17900</v>
      </c>
      <c r="J737" s="47" cm="1">
        <f t="array" ref="J737">IF($I$2="Открытый тариф",
INDEX(GRID!$B$47:$BI$57,MATCH(I$7,GRID!$A$47:$A$57,0),MATCH(1,($U$2=GRID!$B$31:$BI$31)*(КАЛЕНДАРЬ!$BU30=GRID!$B$33:$BI$33), 0)),
ROUNDUP(INDEX(GRID!$B$47:$BI$57,MATCH(I$7,GRID!$A$47:$A$57,0),MATCH(1,($U$2=GRID!$B$31:$BI$31)*(КАЛЕНДАРЬ!$BU30=GRID!$B$33:$BI$33),0))*(1-GRID!$B$69),0))</f>
        <v>17900</v>
      </c>
      <c r="K737" s="47" cm="1">
        <f t="array" ref="K737">IF($I$2="Открытый тариф",
INDEX(GRID!$B$34:$BI$44,MATCH(K$7,GRID!$A$34:$A$44,0),MATCH(1,($U$2=GRID!$B$31:$BI$31)*(КАЛЕНДАРЬ!$BU30=GRID!$B$33:$BI$33), 0)),
ROUNDUP(INDEX(GRID!$B$34:$BI$44,MATCH(K$7,GRID!$A$34:$A$44,0),MATCH(1,($U$2=GRID!$B$31:$BI$31)*(КАЛЕНДАРЬ!$BU30=GRID!$B$33:$BI$33),0))*(1-GRID!$B$69),0))</f>
        <v>18800</v>
      </c>
      <c r="L737" s="47" cm="1">
        <f t="array" ref="L737">IF($I$2="Открытый тариф",
INDEX(GRID!$B$47:$BI$57,MATCH(K$7,GRID!$A$47:$A$57,0),MATCH(1,($U$2=GRID!$B$31:$BI$31)*(КАЛЕНДАРЬ!$BU30=GRID!$B$33:$BI$33), 0)),
ROUNDUP(INDEX(GRID!$B$47:$BI$57,MATCH(K$7,GRID!$A$47:$A$57,0),MATCH(1,($U$2=GRID!$B$31:$BI$31)*(КАЛЕНДАРЬ!$BU30=GRID!$B$33:$BI$33),0))*(1-GRID!$B$69),0))</f>
        <v>18800</v>
      </c>
      <c r="M737" s="47" cm="1">
        <f t="array" ref="M737">IF($I$2="Открытый тариф",
INDEX(GRID!$B$34:$BI$44,MATCH(M$7,GRID!$A$34:$A$44,0),MATCH(1,($U$2=GRID!$B$31:$BI$31)*(КАЛЕНДАРЬ!$BU30=GRID!$B$33:$BI$33), 0)),
ROUNDUP(INDEX(GRID!$B$34:$BI$44,MATCH(M$7,GRID!$A$34:$A$44,0),MATCH(1,($U$2=GRID!$B$31:$BI$31)*(КАЛЕНДАРЬ!$BU30=GRID!$B$33:$BI$33),0))*(1-GRID!$B$69),0))</f>
        <v>20300</v>
      </c>
      <c r="N737" s="47" cm="1">
        <f t="array" ref="N737">IF($I$2="Открытый тариф",
INDEX(GRID!$B$47:$BI$57,MATCH(M$7,GRID!$A$47:$A$57,0),MATCH(1,($U$2=GRID!$B$31:$BI$31)*(КАЛЕНДАРЬ!$BU30=GRID!$B$33:$BI$33), 0)),
ROUNDUP(INDEX(GRID!$B$47:$BI$57,MATCH(M$7,GRID!$A$47:$A$57,0),MATCH(1,($U$2=GRID!$B$31:$BI$31)*(КАЛЕНДАРЬ!$BU30=GRID!$B$33:$BI$33),0))*(1-GRID!$B$69),0))</f>
        <v>20300</v>
      </c>
      <c r="O737" s="49" t="s">
        <v>101</v>
      </c>
      <c r="P737" s="49" t="s">
        <v>101</v>
      </c>
      <c r="Q737" s="49" t="s">
        <v>101</v>
      </c>
      <c r="R737" s="49" t="s">
        <v>101</v>
      </c>
      <c r="S737" s="49" t="s">
        <v>101</v>
      </c>
      <c r="T737" s="49" t="s">
        <v>101</v>
      </c>
      <c r="U737" s="49" t="s">
        <v>101</v>
      </c>
      <c r="V737" s="49" t="s">
        <v>101</v>
      </c>
      <c r="W737" s="49" t="s">
        <v>101</v>
      </c>
      <c r="X737" s="49" t="s">
        <v>101</v>
      </c>
      <c r="Y737" s="199"/>
    </row>
    <row r="738" spans="1:25" x14ac:dyDescent="0.2">
      <c r="A738" s="117" t="s">
        <v>43</v>
      </c>
      <c r="B738" s="117">
        <v>28</v>
      </c>
      <c r="C738" s="47" cm="1">
        <f t="array" ref="C738">IF($I$2="Открытый тариф",
INDEX(GRID!$B$34:$BI$44,MATCH(C$7,GRID!$A$34:$A$44,0),MATCH(1,($U$2=GRID!$B$31:$BI$31)*(КАЛЕНДАРЬ!$BU31=GRID!$B$33:$BI$33), 0)),
ROUNDUP(INDEX(GRID!$B$34:$BI$44,MATCH(C$7,GRID!$A$34:$A$44,0),MATCH(1,($U$2=GRID!$B$31:$BI$31)*(КАЛЕНДАРЬ!$BU31=GRID!$B$33:$BI$33),0))*(1-GRID!$B$69),0))</f>
        <v>14000</v>
      </c>
      <c r="D738" s="47" cm="1">
        <f t="array" ref="D738">IF($I$2="Открытый тариф",
INDEX(GRID!$B$47:$BI$57,MATCH(C$7,GRID!$A$47:$A$57,0),MATCH(1,($U$2=GRID!$B$31:$BI$31)*(КАЛЕНДАРЬ!$BU31=GRID!$B$33:$BI$33), 0)),
ROUNDUP(INDEX(GRID!$B$47:$BI$57,MATCH(C$7,GRID!$A$47:$A$57,0),MATCH(1,($U$2=GRID!$B$31:$BI$31)*(КАЛЕНДАРЬ!$BU31=GRID!$B$33:$BI$33),0))*(1-GRID!$B$69),0))</f>
        <v>14000</v>
      </c>
      <c r="E738" s="47" cm="1">
        <f t="array" ref="E738">IF($I$2="Открытый тариф",
INDEX(GRID!$B$34:$BI$44,MATCH(E$7,GRID!$A$34:$A$44,0),MATCH(1,($U$2=GRID!$B$31:$BI$31)*(КАЛЕНДАРЬ!$BU31=GRID!$B$33:$BI$33), 0)),
ROUNDUP(INDEX(GRID!$B$34:$BI$44,MATCH(E$7,GRID!$A$34:$A$44,0),MATCH(1,($U$2=GRID!$B$31:$BI$31)*(КАЛЕНДАРЬ!$BU31=GRID!$B$33:$BI$33),0))*(1-GRID!$B$69),0))</f>
        <v>15500</v>
      </c>
      <c r="F738" s="47" cm="1">
        <f t="array" ref="F738">IF($I$2="Открытый тариф",
INDEX(GRID!$B$47:$BI$57,MATCH(E$7,GRID!$A$47:$A$57,0),MATCH(1,($U$2=GRID!$B$31:$BI$31)*(КАЛЕНДАРЬ!$BU31=GRID!$B$33:$BI$33), 0)),
ROUNDUP(INDEX(GRID!$B$47:$BI$57,MATCH(E$7,GRID!$A$47:$A$57,0),MATCH(1,($U$2=GRID!$B$31:$BI$31)*(КАЛЕНДАРЬ!$BU31=GRID!$B$33:$BI$33),0))*(1-GRID!$B$69),0))</f>
        <v>15500</v>
      </c>
      <c r="G738" s="47" cm="1">
        <f t="array" ref="G738">IF($I$2="Открытый тариф",
INDEX(GRID!$B$34:$BI$44,MATCH(G$7,GRID!$A$34:$A$44,0),MATCH(1,($U$2=GRID!$B$31:$BI$31)*(КАЛЕНДАРЬ!$BU31=GRID!$B$33:$BI$33), 0)),
ROUNDUP(INDEX(GRID!$B$34:$BI$44,MATCH(G$7,GRID!$A$34:$A$44,0),MATCH(1,($U$2=GRID!$B$31:$BI$31)*(КАЛЕНДАРЬ!$BU31=GRID!$B$33:$BI$33),0))*(1-GRID!$B$69),0))</f>
        <v>16400</v>
      </c>
      <c r="H738" s="47" cm="1">
        <f t="array" ref="H738">IF($I$2="Открытый тариф",
INDEX(GRID!$B$47:$BI$57,MATCH(G$7,GRID!$A$47:$A$57,0),MATCH(1,($U$2=GRID!$B$31:$BI$31)*(КАЛЕНДАРЬ!$BU31=GRID!$B$33:$BI$33), 0)),
ROUNDUP(INDEX(GRID!$B$47:$BI$57,MATCH(G$7,GRID!$A$47:$A$57,0),MATCH(1,($U$2=GRID!$B$31:$BI$31)*(КАЛЕНДАРЬ!$BU31=GRID!$B$33:$BI$33),0))*(1-GRID!$B$69),0))</f>
        <v>16400</v>
      </c>
      <c r="I738" s="47" cm="1">
        <f t="array" ref="I738">IF($I$2="Открытый тариф",
INDEX(GRID!$B$34:$BI$44,MATCH(I$7,GRID!$A$34:$A$44,0),MATCH(1,($U$2=GRID!$B$31:$BI$31)*(КАЛЕНДАРЬ!$BU31=GRID!$B$33:$BI$33), 0)),
ROUNDUP(INDEX(GRID!$B$34:$BI$44,MATCH(I$7,GRID!$A$34:$A$44,0),MATCH(1,($U$2=GRID!$B$31:$BI$31)*(КАЛЕНДАРЬ!$BU31=GRID!$B$33:$BI$33),0))*(1-GRID!$B$69),0))</f>
        <v>17900</v>
      </c>
      <c r="J738" s="47" cm="1">
        <f t="array" ref="J738">IF($I$2="Открытый тариф",
INDEX(GRID!$B$47:$BI$57,MATCH(I$7,GRID!$A$47:$A$57,0),MATCH(1,($U$2=GRID!$B$31:$BI$31)*(КАЛЕНДАРЬ!$BU31=GRID!$B$33:$BI$33), 0)),
ROUNDUP(INDEX(GRID!$B$47:$BI$57,MATCH(I$7,GRID!$A$47:$A$57,0),MATCH(1,($U$2=GRID!$B$31:$BI$31)*(КАЛЕНДАРЬ!$BU31=GRID!$B$33:$BI$33),0))*(1-GRID!$B$69),0))</f>
        <v>17900</v>
      </c>
      <c r="K738" s="47" cm="1">
        <f t="array" ref="K738">IF($I$2="Открытый тариф",
INDEX(GRID!$B$34:$BI$44,MATCH(K$7,GRID!$A$34:$A$44,0),MATCH(1,($U$2=GRID!$B$31:$BI$31)*(КАЛЕНДАРЬ!$BU31=GRID!$B$33:$BI$33), 0)),
ROUNDUP(INDEX(GRID!$B$34:$BI$44,MATCH(K$7,GRID!$A$34:$A$44,0),MATCH(1,($U$2=GRID!$B$31:$BI$31)*(КАЛЕНДАРЬ!$BU31=GRID!$B$33:$BI$33),0))*(1-GRID!$B$69),0))</f>
        <v>18800</v>
      </c>
      <c r="L738" s="47" cm="1">
        <f t="array" ref="L738">IF($I$2="Открытый тариф",
INDEX(GRID!$B$47:$BI$57,MATCH(K$7,GRID!$A$47:$A$57,0),MATCH(1,($U$2=GRID!$B$31:$BI$31)*(КАЛЕНДАРЬ!$BU31=GRID!$B$33:$BI$33), 0)),
ROUNDUP(INDEX(GRID!$B$47:$BI$57,MATCH(K$7,GRID!$A$47:$A$57,0),MATCH(1,($U$2=GRID!$B$31:$BI$31)*(КАЛЕНДАРЬ!$BU31=GRID!$B$33:$BI$33),0))*(1-GRID!$B$69),0))</f>
        <v>18800</v>
      </c>
      <c r="M738" s="47" cm="1">
        <f t="array" ref="M738">IF($I$2="Открытый тариф",
INDEX(GRID!$B$34:$BI$44,MATCH(M$7,GRID!$A$34:$A$44,0),MATCH(1,($U$2=GRID!$B$31:$BI$31)*(КАЛЕНДАРЬ!$BU31=GRID!$B$33:$BI$33), 0)),
ROUNDUP(INDEX(GRID!$B$34:$BI$44,MATCH(M$7,GRID!$A$34:$A$44,0),MATCH(1,($U$2=GRID!$B$31:$BI$31)*(КАЛЕНДАРЬ!$BU31=GRID!$B$33:$BI$33),0))*(1-GRID!$B$69),0))</f>
        <v>20300</v>
      </c>
      <c r="N738" s="47" cm="1">
        <f t="array" ref="N738">IF($I$2="Открытый тариф",
INDEX(GRID!$B$47:$BI$57,MATCH(M$7,GRID!$A$47:$A$57,0),MATCH(1,($U$2=GRID!$B$31:$BI$31)*(КАЛЕНДАРЬ!$BU31=GRID!$B$33:$BI$33), 0)),
ROUNDUP(INDEX(GRID!$B$47:$BI$57,MATCH(M$7,GRID!$A$47:$A$57,0),MATCH(1,($U$2=GRID!$B$31:$BI$31)*(КАЛЕНДАРЬ!$BU31=GRID!$B$33:$BI$33),0))*(1-GRID!$B$69),0))</f>
        <v>20300</v>
      </c>
      <c r="O738" s="49" t="s">
        <v>101</v>
      </c>
      <c r="P738" s="49" t="s">
        <v>101</v>
      </c>
      <c r="Q738" s="49" t="s">
        <v>101</v>
      </c>
      <c r="R738" s="49" t="s">
        <v>101</v>
      </c>
      <c r="S738" s="49" t="s">
        <v>101</v>
      </c>
      <c r="T738" s="49" t="s">
        <v>101</v>
      </c>
      <c r="U738" s="49" t="s">
        <v>101</v>
      </c>
      <c r="V738" s="49" t="s">
        <v>101</v>
      </c>
      <c r="W738" s="49" t="s">
        <v>101</v>
      </c>
      <c r="X738" s="49" t="s">
        <v>101</v>
      </c>
      <c r="Y738" s="199"/>
    </row>
    <row r="739" spans="1:25" x14ac:dyDescent="0.2">
      <c r="A739" s="117" t="s">
        <v>44</v>
      </c>
      <c r="B739" s="117">
        <v>29</v>
      </c>
      <c r="C739" s="49" t="s">
        <v>101</v>
      </c>
      <c r="D739" s="49" t="s">
        <v>101</v>
      </c>
      <c r="E739" s="49" t="s">
        <v>101</v>
      </c>
      <c r="F739" s="49" t="s">
        <v>101</v>
      </c>
      <c r="G739" s="49" t="s">
        <v>101</v>
      </c>
      <c r="H739" s="49" t="s">
        <v>101</v>
      </c>
      <c r="I739" s="49" t="s">
        <v>101</v>
      </c>
      <c r="J739" s="49" t="s">
        <v>101</v>
      </c>
      <c r="K739" s="49" t="s">
        <v>101</v>
      </c>
      <c r="L739" s="49" t="s">
        <v>101</v>
      </c>
      <c r="M739" s="49" t="s">
        <v>101</v>
      </c>
      <c r="N739" s="49" t="s">
        <v>101</v>
      </c>
      <c r="O739" s="49" t="s">
        <v>101</v>
      </c>
      <c r="P739" s="49" t="s">
        <v>101</v>
      </c>
      <c r="Q739" s="49" t="s">
        <v>101</v>
      </c>
      <c r="R739" s="49" t="s">
        <v>101</v>
      </c>
      <c r="S739" s="49" t="s">
        <v>101</v>
      </c>
      <c r="T739" s="49" t="s">
        <v>101</v>
      </c>
      <c r="U739" s="49" t="s">
        <v>101</v>
      </c>
      <c r="V739" s="49" t="s">
        <v>101</v>
      </c>
      <c r="W739" s="49" t="s">
        <v>101</v>
      </c>
      <c r="X739" s="49" t="s">
        <v>101</v>
      </c>
      <c r="Y739" s="199"/>
    </row>
    <row r="740" spans="1:25" x14ac:dyDescent="0.2">
      <c r="A740" s="117" t="s">
        <v>45</v>
      </c>
      <c r="B740" s="117">
        <v>30</v>
      </c>
      <c r="C740" s="49" t="s">
        <v>101</v>
      </c>
      <c r="D740" s="49" t="s">
        <v>101</v>
      </c>
      <c r="E740" s="49" t="s">
        <v>101</v>
      </c>
      <c r="F740" s="49" t="s">
        <v>101</v>
      </c>
      <c r="G740" s="49" t="s">
        <v>101</v>
      </c>
      <c r="H740" s="49" t="s">
        <v>101</v>
      </c>
      <c r="I740" s="49" t="s">
        <v>101</v>
      </c>
      <c r="J740" s="49" t="s">
        <v>101</v>
      </c>
      <c r="K740" s="49" t="s">
        <v>101</v>
      </c>
      <c r="L740" s="49" t="s">
        <v>101</v>
      </c>
      <c r="M740" s="49" t="s">
        <v>101</v>
      </c>
      <c r="N740" s="49" t="s">
        <v>101</v>
      </c>
      <c r="O740" s="49" t="s">
        <v>101</v>
      </c>
      <c r="P740" s="49" t="s">
        <v>101</v>
      </c>
      <c r="Q740" s="49" t="s">
        <v>101</v>
      </c>
      <c r="R740" s="49" t="s">
        <v>101</v>
      </c>
      <c r="S740" s="49" t="s">
        <v>101</v>
      </c>
      <c r="T740" s="49" t="s">
        <v>101</v>
      </c>
      <c r="U740" s="49" t="s">
        <v>101</v>
      </c>
      <c r="V740" s="49" t="s">
        <v>101</v>
      </c>
      <c r="W740" s="49" t="s">
        <v>101</v>
      </c>
      <c r="X740" s="49" t="s">
        <v>101</v>
      </c>
      <c r="Y740" s="199"/>
    </row>
    <row r="741" spans="1:25" x14ac:dyDescent="0.2">
      <c r="A741" s="117" t="s">
        <v>46</v>
      </c>
      <c r="B741" s="117">
        <v>31</v>
      </c>
      <c r="C741" s="49" t="s">
        <v>101</v>
      </c>
      <c r="D741" s="49" t="s">
        <v>101</v>
      </c>
      <c r="E741" s="49" t="s">
        <v>101</v>
      </c>
      <c r="F741" s="49" t="s">
        <v>101</v>
      </c>
      <c r="G741" s="49" t="s">
        <v>101</v>
      </c>
      <c r="H741" s="49" t="s">
        <v>101</v>
      </c>
      <c r="I741" s="49" t="s">
        <v>101</v>
      </c>
      <c r="J741" s="49" t="s">
        <v>101</v>
      </c>
      <c r="K741" s="49" t="s">
        <v>101</v>
      </c>
      <c r="L741" s="49" t="s">
        <v>101</v>
      </c>
      <c r="M741" s="49" t="s">
        <v>101</v>
      </c>
      <c r="N741" s="49" t="s">
        <v>101</v>
      </c>
      <c r="O741" s="49" t="s">
        <v>101</v>
      </c>
      <c r="P741" s="49" t="s">
        <v>101</v>
      </c>
      <c r="Q741" s="49" t="s">
        <v>101</v>
      </c>
      <c r="R741" s="49" t="s">
        <v>101</v>
      </c>
      <c r="S741" s="49" t="s">
        <v>101</v>
      </c>
      <c r="T741" s="49" t="s">
        <v>101</v>
      </c>
      <c r="U741" s="49" t="s">
        <v>101</v>
      </c>
      <c r="V741" s="49" t="s">
        <v>101</v>
      </c>
      <c r="W741" s="49" t="s">
        <v>101</v>
      </c>
      <c r="X741" s="49" t="s">
        <v>101</v>
      </c>
      <c r="Y741" s="199"/>
    </row>
    <row r="742" spans="1:25" x14ac:dyDescent="0.2">
      <c r="A742" s="118"/>
      <c r="B742" s="119"/>
      <c r="C742" s="146"/>
      <c r="D742" s="146"/>
      <c r="E742" s="146"/>
      <c r="F742" s="146"/>
      <c r="G742" s="41"/>
      <c r="H742" s="146"/>
      <c r="I742" s="146"/>
      <c r="J742" s="146"/>
      <c r="K742" s="41"/>
      <c r="L742" s="146"/>
      <c r="M742" s="146"/>
      <c r="N742" s="146"/>
      <c r="O742" s="146"/>
      <c r="P742" s="41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1:25" ht="47.25" customHeight="1" x14ac:dyDescent="0.2">
      <c r="A743" s="252" t="s">
        <v>150</v>
      </c>
      <c r="B743" s="252"/>
      <c r="C743" s="252"/>
      <c r="D743" s="146"/>
      <c r="E743" s="251" t="s">
        <v>185</v>
      </c>
      <c r="F743" s="251"/>
      <c r="G743" s="251"/>
      <c r="H743" s="251"/>
      <c r="I743" s="251"/>
      <c r="L743" s="146"/>
      <c r="M743" s="253" t="s">
        <v>146</v>
      </c>
      <c r="N743" s="253"/>
      <c r="O743" s="253"/>
      <c r="P743" s="253"/>
      <c r="Q743" s="253"/>
      <c r="R743" s="146"/>
      <c r="S743" s="146"/>
      <c r="T743" s="146"/>
      <c r="U743" s="146"/>
      <c r="V743" s="146"/>
      <c r="W743" s="146"/>
      <c r="X743" s="146"/>
      <c r="Y743" s="146"/>
    </row>
    <row r="744" spans="1:25" ht="18" customHeight="1" x14ac:dyDescent="0.2">
      <c r="A744" s="203" t="s">
        <v>63</v>
      </c>
      <c r="B744" s="254" t="s">
        <v>54</v>
      </c>
      <c r="C744" s="254"/>
      <c r="D744" s="146"/>
      <c r="E744" s="251"/>
      <c r="F744" s="251"/>
      <c r="G744" s="251"/>
      <c r="H744" s="251"/>
      <c r="I744" s="251"/>
      <c r="L744" s="146"/>
      <c r="M744" s="253"/>
      <c r="N744" s="253"/>
      <c r="O744" s="253"/>
      <c r="P744" s="253"/>
      <c r="Q744" s="253"/>
      <c r="R744" s="146"/>
      <c r="S744" s="146"/>
      <c r="T744" s="146"/>
      <c r="U744" s="146"/>
      <c r="V744" s="146"/>
      <c r="W744" s="146"/>
      <c r="X744" s="146"/>
      <c r="Y744" s="146"/>
    </row>
    <row r="745" spans="1:25" ht="30" customHeight="1" x14ac:dyDescent="0.2">
      <c r="A745" s="203" t="s">
        <v>66</v>
      </c>
      <c r="B745" s="203" t="s">
        <v>67</v>
      </c>
      <c r="C745" s="11" t="s">
        <v>68</v>
      </c>
      <c r="D745" s="146"/>
      <c r="E745" s="251"/>
      <c r="F745" s="251"/>
      <c r="G745" s="251"/>
      <c r="H745" s="251"/>
      <c r="I745" s="251"/>
      <c r="L745" s="146"/>
      <c r="M745" s="253"/>
      <c r="N745" s="253"/>
      <c r="O745" s="253"/>
      <c r="P745" s="253"/>
      <c r="Q745" s="253"/>
      <c r="R745" s="146"/>
      <c r="S745" s="146"/>
      <c r="T745" s="146"/>
      <c r="U745" s="146"/>
      <c r="V745" s="146"/>
      <c r="W745" s="146"/>
      <c r="X745" s="146"/>
      <c r="Y745" s="146"/>
    </row>
    <row r="746" spans="1:25" ht="22.5" x14ac:dyDescent="0.2">
      <c r="A746" s="116" t="s">
        <v>69</v>
      </c>
      <c r="B746" s="116">
        <f>ROUNDUP(IF($I$2="Открытый тариф",GRID!D92,GRID!D92-GRID!D92*GRID!$B$69),0)</f>
        <v>2100</v>
      </c>
      <c r="C746" s="82">
        <f>ROUNDUP(IF($I$2="Открытый тариф",GRID!E92,GRID!E92-GRID!E92*GRID!$B$69),0)</f>
        <v>4200</v>
      </c>
      <c r="D746" s="146"/>
      <c r="E746" s="251"/>
      <c r="F746" s="251"/>
      <c r="G746" s="251"/>
      <c r="H746" s="251"/>
      <c r="I746" s="251"/>
      <c r="L746" s="146"/>
      <c r="M746" s="253"/>
      <c r="N746" s="253"/>
      <c r="O746" s="253"/>
      <c r="P746" s="253"/>
      <c r="Q746" s="253"/>
      <c r="R746" s="146"/>
      <c r="S746" s="146"/>
      <c r="T746" s="146"/>
      <c r="U746" s="146"/>
      <c r="V746" s="146"/>
      <c r="W746" s="146"/>
      <c r="X746" s="146"/>
      <c r="Y746" s="146"/>
    </row>
    <row r="747" spans="1:25" ht="12.75" customHeight="1" x14ac:dyDescent="0.2">
      <c r="A747" s="118"/>
      <c r="B747" s="119"/>
      <c r="C747" s="146"/>
      <c r="D747" s="146"/>
      <c r="E747" s="251"/>
      <c r="F747" s="251"/>
      <c r="G747" s="251"/>
      <c r="H747" s="251"/>
      <c r="I747" s="251"/>
      <c r="L747" s="146"/>
      <c r="M747" s="73"/>
      <c r="N747" s="73"/>
      <c r="O747" s="73"/>
      <c r="P747" s="73"/>
      <c r="Q747" s="146"/>
      <c r="R747" s="146"/>
      <c r="S747" s="146"/>
      <c r="T747" s="146"/>
      <c r="U747" s="146"/>
      <c r="V747" s="146"/>
      <c r="W747" s="146"/>
      <c r="X747" s="146"/>
      <c r="Y747" s="146"/>
    </row>
    <row r="748" spans="1:25" ht="12.75" customHeight="1" x14ac:dyDescent="0.2">
      <c r="A748" s="118"/>
      <c r="B748" s="119"/>
      <c r="C748" s="146"/>
      <c r="D748" s="146"/>
      <c r="E748" s="251"/>
      <c r="F748" s="251"/>
      <c r="G748" s="251"/>
      <c r="H748" s="251"/>
      <c r="I748" s="251"/>
      <c r="L748" s="146"/>
      <c r="M748" s="73"/>
      <c r="N748" s="73"/>
      <c r="O748" s="73"/>
      <c r="P748" s="73"/>
      <c r="Q748" s="146"/>
      <c r="R748" s="146"/>
      <c r="S748" s="146"/>
      <c r="T748" s="146"/>
      <c r="U748" s="146"/>
      <c r="V748" s="146"/>
      <c r="W748" s="146"/>
      <c r="X748" s="146"/>
      <c r="Y748" s="146"/>
    </row>
    <row r="749" spans="1:25" x14ac:dyDescent="0.2">
      <c r="E749" s="251"/>
      <c r="F749" s="251"/>
      <c r="G749" s="251"/>
      <c r="H749" s="251"/>
      <c r="I749" s="251"/>
    </row>
    <row r="750" spans="1:25" x14ac:dyDescent="0.2">
      <c r="E750" s="251"/>
      <c r="F750" s="251"/>
      <c r="G750" s="251"/>
      <c r="H750" s="251"/>
      <c r="I750" s="251"/>
    </row>
    <row r="751" spans="1:25" x14ac:dyDescent="0.2">
      <c r="E751" s="251"/>
      <c r="F751" s="251"/>
      <c r="G751" s="251"/>
      <c r="H751" s="251"/>
      <c r="I751" s="251"/>
    </row>
    <row r="752" spans="1:25" x14ac:dyDescent="0.2">
      <c r="E752" s="251"/>
      <c r="F752" s="251"/>
      <c r="G752" s="251"/>
      <c r="H752" s="251"/>
      <c r="I752" s="251"/>
    </row>
    <row r="753" spans="5:9" x14ac:dyDescent="0.2">
      <c r="E753" s="251"/>
      <c r="F753" s="251"/>
      <c r="G753" s="251"/>
      <c r="H753" s="251"/>
      <c r="I753" s="251"/>
    </row>
    <row r="754" spans="5:9" x14ac:dyDescent="0.2">
      <c r="E754" s="251"/>
      <c r="F754" s="251"/>
      <c r="G754" s="251"/>
      <c r="H754" s="251"/>
      <c r="I754" s="251"/>
    </row>
    <row r="755" spans="5:9" x14ac:dyDescent="0.2">
      <c r="E755" s="251"/>
      <c r="F755" s="251"/>
      <c r="G755" s="251"/>
      <c r="H755" s="251"/>
      <c r="I755" s="251"/>
    </row>
    <row r="756" spans="5:9" x14ac:dyDescent="0.2">
      <c r="E756" s="251"/>
      <c r="F756" s="251"/>
      <c r="G756" s="251"/>
      <c r="H756" s="251"/>
      <c r="I756" s="251"/>
    </row>
  </sheetData>
  <mergeCells count="316">
    <mergeCell ref="E743:I756"/>
    <mergeCell ref="Q567:R567"/>
    <mergeCell ref="S567:T567"/>
    <mergeCell ref="U567:V567"/>
    <mergeCell ref="W567:X567"/>
    <mergeCell ref="A743:C743"/>
    <mergeCell ref="M743:Q746"/>
    <mergeCell ref="B744:C744"/>
    <mergeCell ref="A565:X565"/>
    <mergeCell ref="A566:X566"/>
    <mergeCell ref="A567:B568"/>
    <mergeCell ref="C567:D567"/>
    <mergeCell ref="E567:F567"/>
    <mergeCell ref="G567:H567"/>
    <mergeCell ref="I567:J567"/>
    <mergeCell ref="K567:L567"/>
    <mergeCell ref="M567:N567"/>
    <mergeCell ref="O567:P567"/>
    <mergeCell ref="A601:X601"/>
    <mergeCell ref="A602:X602"/>
    <mergeCell ref="A603:B604"/>
    <mergeCell ref="C603:D603"/>
    <mergeCell ref="E603:F603"/>
    <mergeCell ref="G603:H603"/>
    <mergeCell ref="M531:N531"/>
    <mergeCell ref="O531:P531"/>
    <mergeCell ref="Q531:R531"/>
    <mergeCell ref="S531:T531"/>
    <mergeCell ref="U531:V531"/>
    <mergeCell ref="W531:X531"/>
    <mergeCell ref="A531:B532"/>
    <mergeCell ref="C531:D531"/>
    <mergeCell ref="E531:F531"/>
    <mergeCell ref="G531:H531"/>
    <mergeCell ref="I531:J531"/>
    <mergeCell ref="K531:L531"/>
    <mergeCell ref="Q496:R496"/>
    <mergeCell ref="S496:T496"/>
    <mergeCell ref="U496:V496"/>
    <mergeCell ref="W496:X496"/>
    <mergeCell ref="A529:X529"/>
    <mergeCell ref="A530:X530"/>
    <mergeCell ref="A494:X494"/>
    <mergeCell ref="A495:X495"/>
    <mergeCell ref="A496:B497"/>
    <mergeCell ref="C496:D496"/>
    <mergeCell ref="E496:F496"/>
    <mergeCell ref="G496:H496"/>
    <mergeCell ref="I496:J496"/>
    <mergeCell ref="K496:L496"/>
    <mergeCell ref="M496:N496"/>
    <mergeCell ref="O496:P496"/>
    <mergeCell ref="M460:N460"/>
    <mergeCell ref="O460:P460"/>
    <mergeCell ref="Q460:R460"/>
    <mergeCell ref="S460:T460"/>
    <mergeCell ref="U460:V460"/>
    <mergeCell ref="W460:X460"/>
    <mergeCell ref="A460:B461"/>
    <mergeCell ref="C460:D460"/>
    <mergeCell ref="E460:F460"/>
    <mergeCell ref="G460:H460"/>
    <mergeCell ref="I460:J460"/>
    <mergeCell ref="K460:L460"/>
    <mergeCell ref="Q425:R425"/>
    <mergeCell ref="S425:T425"/>
    <mergeCell ref="U425:V425"/>
    <mergeCell ref="W425:X425"/>
    <mergeCell ref="A458:X458"/>
    <mergeCell ref="A459:X459"/>
    <mergeCell ref="A423:X423"/>
    <mergeCell ref="A424:X424"/>
    <mergeCell ref="A425:B426"/>
    <mergeCell ref="C425:D425"/>
    <mergeCell ref="E425:F425"/>
    <mergeCell ref="G425:H425"/>
    <mergeCell ref="I425:J425"/>
    <mergeCell ref="K425:L425"/>
    <mergeCell ref="M425:N425"/>
    <mergeCell ref="O425:P425"/>
    <mergeCell ref="M389:N389"/>
    <mergeCell ref="O389:P389"/>
    <mergeCell ref="Q389:R389"/>
    <mergeCell ref="S389:T389"/>
    <mergeCell ref="U389:V389"/>
    <mergeCell ref="W389:X389"/>
    <mergeCell ref="A389:B390"/>
    <mergeCell ref="C389:D389"/>
    <mergeCell ref="E389:F389"/>
    <mergeCell ref="G389:H389"/>
    <mergeCell ref="I389:J389"/>
    <mergeCell ref="K389:L389"/>
    <mergeCell ref="Q356:R356"/>
    <mergeCell ref="S356:T356"/>
    <mergeCell ref="U356:V356"/>
    <mergeCell ref="W356:X356"/>
    <mergeCell ref="A387:X387"/>
    <mergeCell ref="A388:X388"/>
    <mergeCell ref="A354:X354"/>
    <mergeCell ref="A355:X355"/>
    <mergeCell ref="A356:B357"/>
    <mergeCell ref="C356:D356"/>
    <mergeCell ref="E356:F356"/>
    <mergeCell ref="G356:H356"/>
    <mergeCell ref="I356:J356"/>
    <mergeCell ref="K356:L356"/>
    <mergeCell ref="M356:N356"/>
    <mergeCell ref="O356:P356"/>
    <mergeCell ref="M320:N320"/>
    <mergeCell ref="O320:P320"/>
    <mergeCell ref="Q320:R320"/>
    <mergeCell ref="S320:T320"/>
    <mergeCell ref="U320:V320"/>
    <mergeCell ref="W320:X320"/>
    <mergeCell ref="A320:B321"/>
    <mergeCell ref="C320:D320"/>
    <mergeCell ref="E320:F320"/>
    <mergeCell ref="G320:H320"/>
    <mergeCell ref="I320:J320"/>
    <mergeCell ref="K320:L320"/>
    <mergeCell ref="Q284:R284"/>
    <mergeCell ref="S284:T284"/>
    <mergeCell ref="U284:V284"/>
    <mergeCell ref="W284:X284"/>
    <mergeCell ref="A318:X318"/>
    <mergeCell ref="A319:X319"/>
    <mergeCell ref="A282:X282"/>
    <mergeCell ref="A283:X283"/>
    <mergeCell ref="A284:B285"/>
    <mergeCell ref="C284:D284"/>
    <mergeCell ref="E284:F284"/>
    <mergeCell ref="G284:H284"/>
    <mergeCell ref="I284:J284"/>
    <mergeCell ref="K284:L284"/>
    <mergeCell ref="M284:N284"/>
    <mergeCell ref="O284:P284"/>
    <mergeCell ref="M249:N249"/>
    <mergeCell ref="O249:P249"/>
    <mergeCell ref="Q249:R249"/>
    <mergeCell ref="S249:T249"/>
    <mergeCell ref="U249:V249"/>
    <mergeCell ref="W249:X249"/>
    <mergeCell ref="A249:B250"/>
    <mergeCell ref="C249:D249"/>
    <mergeCell ref="E249:F249"/>
    <mergeCell ref="G249:H249"/>
    <mergeCell ref="I249:J249"/>
    <mergeCell ref="K249:L249"/>
    <mergeCell ref="Q213:R213"/>
    <mergeCell ref="S213:T213"/>
    <mergeCell ref="U213:V213"/>
    <mergeCell ref="W213:X213"/>
    <mergeCell ref="A247:X247"/>
    <mergeCell ref="A248:X248"/>
    <mergeCell ref="A211:X211"/>
    <mergeCell ref="A212:X212"/>
    <mergeCell ref="A213:B214"/>
    <mergeCell ref="C213:D213"/>
    <mergeCell ref="E213:F213"/>
    <mergeCell ref="G213:H213"/>
    <mergeCell ref="I213:J213"/>
    <mergeCell ref="K213:L213"/>
    <mergeCell ref="M213:N213"/>
    <mergeCell ref="O213:P213"/>
    <mergeCell ref="M178:N178"/>
    <mergeCell ref="O178:P178"/>
    <mergeCell ref="Q178:R178"/>
    <mergeCell ref="S178:T178"/>
    <mergeCell ref="U178:V178"/>
    <mergeCell ref="W178:X178"/>
    <mergeCell ref="A178:B179"/>
    <mergeCell ref="C178:D178"/>
    <mergeCell ref="E178:F178"/>
    <mergeCell ref="G178:H178"/>
    <mergeCell ref="I178:J178"/>
    <mergeCell ref="K178:L178"/>
    <mergeCell ref="Q142:R142"/>
    <mergeCell ref="S142:T142"/>
    <mergeCell ref="U142:V142"/>
    <mergeCell ref="W142:X142"/>
    <mergeCell ref="A176:X176"/>
    <mergeCell ref="A177:X177"/>
    <mergeCell ref="A140:X140"/>
    <mergeCell ref="A141:X141"/>
    <mergeCell ref="A142:B143"/>
    <mergeCell ref="C142:D142"/>
    <mergeCell ref="E142:F142"/>
    <mergeCell ref="G142:H142"/>
    <mergeCell ref="I142:J142"/>
    <mergeCell ref="K142:L142"/>
    <mergeCell ref="M142:N142"/>
    <mergeCell ref="O142:P142"/>
    <mergeCell ref="M106:N106"/>
    <mergeCell ref="O106:P106"/>
    <mergeCell ref="Q106:R106"/>
    <mergeCell ref="S106:T106"/>
    <mergeCell ref="U106:V106"/>
    <mergeCell ref="W106:X106"/>
    <mergeCell ref="A106:B107"/>
    <mergeCell ref="C106:D106"/>
    <mergeCell ref="E106:F106"/>
    <mergeCell ref="G106:H106"/>
    <mergeCell ref="I106:J106"/>
    <mergeCell ref="K106:L106"/>
    <mergeCell ref="Q71:R71"/>
    <mergeCell ref="S71:T71"/>
    <mergeCell ref="U71:V71"/>
    <mergeCell ref="W71:X71"/>
    <mergeCell ref="A104:X104"/>
    <mergeCell ref="A105:X105"/>
    <mergeCell ref="A69:X69"/>
    <mergeCell ref="A70:X70"/>
    <mergeCell ref="A71:B72"/>
    <mergeCell ref="C71:D71"/>
    <mergeCell ref="E71:F71"/>
    <mergeCell ref="G71:H71"/>
    <mergeCell ref="I71:J71"/>
    <mergeCell ref="K71:L71"/>
    <mergeCell ref="M71:N71"/>
    <mergeCell ref="O71:P71"/>
    <mergeCell ref="M35:N35"/>
    <mergeCell ref="O35:P35"/>
    <mergeCell ref="Q35:R35"/>
    <mergeCell ref="S35:T35"/>
    <mergeCell ref="U35:V35"/>
    <mergeCell ref="W35:X35"/>
    <mergeCell ref="A35:B36"/>
    <mergeCell ref="C35:D35"/>
    <mergeCell ref="E35:F35"/>
    <mergeCell ref="G35:H35"/>
    <mergeCell ref="I35:J35"/>
    <mergeCell ref="K35:L35"/>
    <mergeCell ref="Q24:R24"/>
    <mergeCell ref="S24:T24"/>
    <mergeCell ref="U24:V24"/>
    <mergeCell ref="W24:X24"/>
    <mergeCell ref="A33:X33"/>
    <mergeCell ref="A34:X34"/>
    <mergeCell ref="A22:X22"/>
    <mergeCell ref="A23:X23"/>
    <mergeCell ref="A24:B25"/>
    <mergeCell ref="C24:D24"/>
    <mergeCell ref="E24:F24"/>
    <mergeCell ref="G24:H24"/>
    <mergeCell ref="I24:J24"/>
    <mergeCell ref="K24:L24"/>
    <mergeCell ref="M24:N24"/>
    <mergeCell ref="O24:P24"/>
    <mergeCell ref="B2:F3"/>
    <mergeCell ref="I2:N3"/>
    <mergeCell ref="Q2:T3"/>
    <mergeCell ref="U2:Y3"/>
    <mergeCell ref="A5:X5"/>
    <mergeCell ref="A6:X6"/>
    <mergeCell ref="M7:N7"/>
    <mergeCell ref="O7:P7"/>
    <mergeCell ref="Q7:R7"/>
    <mergeCell ref="S7:T7"/>
    <mergeCell ref="U7:V7"/>
    <mergeCell ref="W7:X7"/>
    <mergeCell ref="A7:B8"/>
    <mergeCell ref="C7:D7"/>
    <mergeCell ref="E7:F7"/>
    <mergeCell ref="G7:H7"/>
    <mergeCell ref="I7:J7"/>
    <mergeCell ref="K7:L7"/>
    <mergeCell ref="I603:J603"/>
    <mergeCell ref="K603:L603"/>
    <mergeCell ref="M603:N603"/>
    <mergeCell ref="O603:P603"/>
    <mergeCell ref="Q603:R603"/>
    <mergeCell ref="S603:T603"/>
    <mergeCell ref="U603:V603"/>
    <mergeCell ref="W603:X603"/>
    <mergeCell ref="A636:X636"/>
    <mergeCell ref="A637:X637"/>
    <mergeCell ref="A638:B639"/>
    <mergeCell ref="C638:D638"/>
    <mergeCell ref="E638:F638"/>
    <mergeCell ref="G638:H638"/>
    <mergeCell ref="I638:J638"/>
    <mergeCell ref="K638:L638"/>
    <mergeCell ref="M638:N638"/>
    <mergeCell ref="O638:P638"/>
    <mergeCell ref="Q638:R638"/>
    <mergeCell ref="S638:T638"/>
    <mergeCell ref="U638:V638"/>
    <mergeCell ref="W638:X638"/>
    <mergeCell ref="A672:X672"/>
    <mergeCell ref="A673:X673"/>
    <mergeCell ref="A674:B675"/>
    <mergeCell ref="C674:D674"/>
    <mergeCell ref="E674:F674"/>
    <mergeCell ref="G674:H674"/>
    <mergeCell ref="I674:J674"/>
    <mergeCell ref="K674:L674"/>
    <mergeCell ref="M674:N674"/>
    <mergeCell ref="O674:P674"/>
    <mergeCell ref="Q674:R674"/>
    <mergeCell ref="S674:T674"/>
    <mergeCell ref="U674:V674"/>
    <mergeCell ref="W674:X674"/>
    <mergeCell ref="A707:X707"/>
    <mergeCell ref="A708:X708"/>
    <mergeCell ref="A709:B710"/>
    <mergeCell ref="C709:D709"/>
    <mergeCell ref="E709:F709"/>
    <mergeCell ref="G709:H709"/>
    <mergeCell ref="I709:J709"/>
    <mergeCell ref="K709:L709"/>
    <mergeCell ref="M709:N709"/>
    <mergeCell ref="O709:P709"/>
    <mergeCell ref="Q709:R709"/>
    <mergeCell ref="S709:T709"/>
    <mergeCell ref="U709:V709"/>
    <mergeCell ref="W709:X709"/>
  </mergeCells>
  <phoneticPr fontId="19" type="noConversion"/>
  <conditionalFormatting sqref="C251:C280">
    <cfRule type="colorScale" priority="6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86:C316 E313:E316 G313:G316 I313:I316 K313:K316 M313:M316">
    <cfRule type="colorScale" priority="6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2:C352">
    <cfRule type="colorScale" priority="6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N20">
    <cfRule type="colorScale" priority="6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6:N31">
    <cfRule type="colorScale" priority="6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7:N67">
    <cfRule type="colorScale" priority="6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3:N102">
    <cfRule type="colorScale" priority="6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8:N138">
    <cfRule type="colorScale" priority="6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4:N174">
    <cfRule type="colorScale" priority="6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0:N209">
    <cfRule type="colorScale" priority="6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5:N245">
    <cfRule type="colorScale" priority="6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94:X209 C215:X245 C251:X280 C286:X316 C322:X352">
    <cfRule type="colorScale" priority="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94:X209">
    <cfRule type="colorScale" priority="6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15:X245">
    <cfRule type="colorScale" priority="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51:X280 C286:X316 C322:X352">
    <cfRule type="colorScale" priority="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17:X317">
    <cfRule type="colorScale" priority="6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22:D352">
    <cfRule type="colorScale" priority="6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51:N280">
    <cfRule type="colorScale" priority="6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86:N312 D313:D316 F313:F316 H313:H316 J313:J316 L313:L316 N313:N316">
    <cfRule type="colorScale" priority="6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22:F352 H322:H352 J322:J352 L322:L352 N322:N352">
    <cfRule type="colorScale" priority="6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22:G352 E322:E352 I322:I352 K322:K352 M322:M352">
    <cfRule type="colorScale" priority="6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N3">
    <cfRule type="cellIs" dxfId="3892" priority="682" operator="equal">
      <formula>10%</formula>
    </cfRule>
    <cfRule type="cellIs" dxfId="3891" priority="683" operator="equal">
      <formula>0.12</formula>
    </cfRule>
    <cfRule type="cellIs" dxfId="3890" priority="684" operator="equal">
      <formula>0.14</formula>
    </cfRule>
    <cfRule type="cellIs" dxfId="3889" priority="685" operator="equal">
      <formula>0.15</formula>
    </cfRule>
    <cfRule type="cellIs" dxfId="3888" priority="686" operator="equal">
      <formula>0.16</formula>
    </cfRule>
    <cfRule type="cellIs" dxfId="3887" priority="687" operator="equal">
      <formula>"Открытый тариф"</formula>
    </cfRule>
  </conditionalFormatting>
  <conditionalFormatting sqref="O9:X20">
    <cfRule type="colorScale" priority="6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6:X31">
    <cfRule type="colorScale" priority="6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7:X67">
    <cfRule type="colorScale" priority="6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3:X102">
    <cfRule type="colorScale" priority="6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8:X138">
    <cfRule type="colorScale" priority="6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4:X174">
    <cfRule type="colorScale" priority="6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0:X209">
    <cfRule type="colorScale" priority="6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15:X245">
    <cfRule type="colorScale" priority="6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1:X280">
    <cfRule type="colorScale" priority="6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86:X316">
    <cfRule type="colorScale" priority="6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22:X352">
    <cfRule type="colorScale" priority="6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58:X385">
    <cfRule type="colorScale" priority="6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2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2">
    <cfRule type="cellIs" dxfId="3886" priority="670" operator="equal">
      <formula>10%</formula>
    </cfRule>
    <cfRule type="cellIs" dxfId="3885" priority="671" operator="equal">
      <formula>0.12</formula>
    </cfRule>
    <cfRule type="cellIs" dxfId="3884" priority="672" operator="equal">
      <formula>0.14</formula>
    </cfRule>
    <cfRule type="cellIs" dxfId="3883" priority="673" operator="equal">
      <formula>0.15</formula>
    </cfRule>
    <cfRule type="cellIs" dxfId="3882" priority="674" operator="equal">
      <formula>0.16</formula>
    </cfRule>
    <cfRule type="cellIs" dxfId="3881" priority="675" operator="equal">
      <formula>"Открытый тариф"</formula>
    </cfRule>
  </conditionalFormatting>
  <conditionalFormatting sqref="AJ7">
    <cfRule type="cellIs" dxfId="3880" priority="676" operator="equal">
      <formula>10%</formula>
    </cfRule>
    <cfRule type="cellIs" dxfId="3879" priority="677" operator="equal">
      <formula>0.12</formula>
    </cfRule>
    <cfRule type="cellIs" dxfId="3878" priority="678" operator="equal">
      <formula>0.14</formula>
    </cfRule>
    <cfRule type="cellIs" dxfId="3877" priority="679" operator="equal">
      <formula>0.15</formula>
    </cfRule>
    <cfRule type="cellIs" dxfId="3876" priority="680" operator="equal">
      <formula>0.16</formula>
    </cfRule>
    <cfRule type="cellIs" dxfId="3875" priority="681" operator="equal">
      <formula>"Открытый тариф"</formula>
    </cfRule>
  </conditionalFormatting>
  <conditionalFormatting sqref="D322:D352">
    <cfRule type="colorScale" priority="4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22:E352">
    <cfRule type="colorScale" priority="4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22:G352">
    <cfRule type="colorScale" priority="4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22:I352">
    <cfRule type="colorScale" priority="4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22:K352">
    <cfRule type="colorScale" priority="4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22:M352">
    <cfRule type="colorScale" priority="4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22:F352">
    <cfRule type="colorScale" priority="4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22:F352">
    <cfRule type="colorScale" priority="4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22:H352">
    <cfRule type="colorScale" priority="4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22:H352">
    <cfRule type="colorScale" priority="4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22:J352">
    <cfRule type="colorScale" priority="4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22:J352">
    <cfRule type="colorScale" priority="4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22:L352">
    <cfRule type="colorScale" priority="4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22:L352">
    <cfRule type="colorScale" priority="4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22:N352">
    <cfRule type="colorScale" priority="4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22:N352">
    <cfRule type="colorScale" priority="4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8:C385">
    <cfRule type="colorScale" priority="4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8:N385">
    <cfRule type="colorScale" priority="4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58:N385">
    <cfRule type="colorScale" priority="4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58:D385">
    <cfRule type="colorScale" priority="4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58:F385 H358:H385 J358:J385 L358:L385 N358:N385">
    <cfRule type="colorScale" priority="4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58:G385 E358:E385 I358:I385 K358:K385 M358:M385">
    <cfRule type="colorScale" priority="4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58:D385">
    <cfRule type="colorScale" priority="4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8:E385">
    <cfRule type="colorScale" priority="4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58:G385">
    <cfRule type="colorScale" priority="4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58:I385">
    <cfRule type="colorScale" priority="4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58:K385">
    <cfRule type="colorScale" priority="4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58:M385">
    <cfRule type="colorScale" priority="4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58:F385">
    <cfRule type="colorScale" priority="4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58:F385">
    <cfRule type="colorScale" priority="4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58:H385">
    <cfRule type="colorScale" priority="4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58:H385">
    <cfRule type="colorScale" priority="4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58:J385">
    <cfRule type="colorScale" priority="4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58:J385">
    <cfRule type="colorScale" priority="4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58:L385">
    <cfRule type="colorScale" priority="4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58:L385">
    <cfRule type="colorScale" priority="4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58:N385">
    <cfRule type="colorScale" priority="4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58:N385">
    <cfRule type="colorScale" priority="4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91:X421">
    <cfRule type="colorScale" priority="4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91:C421">
    <cfRule type="colorScale" priority="4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1:N421">
    <cfRule type="colorScale" priority="4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91:N421">
    <cfRule type="colorScale" priority="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91:D421">
    <cfRule type="colorScale" priority="4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91:H421 F391:F421 J391:J421 L391:L421 N391:N421">
    <cfRule type="colorScale" priority="4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1:E421 G391:G421 I391:I421 K391:K421 M391:M421">
    <cfRule type="colorScale" priority="4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91:D421">
    <cfRule type="colorScale" priority="4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1:E421">
    <cfRule type="colorScale" priority="4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91:G421">
    <cfRule type="colorScale" priority="4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91:I421">
    <cfRule type="colorScale" priority="4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91:K421">
    <cfRule type="colorScale" priority="4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91:M421">
    <cfRule type="colorScale" priority="4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91:F421">
    <cfRule type="colorScale" priority="4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91:F421">
    <cfRule type="colorScale" priority="4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91:H421">
    <cfRule type="colorScale" priority="4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91:H421">
    <cfRule type="colorScale" priority="4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91:J421">
    <cfRule type="colorScale" priority="4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91:J421">
    <cfRule type="colorScale" priority="4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91:L421">
    <cfRule type="colorScale" priority="4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91:L421">
    <cfRule type="colorScale" priority="4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91:N421">
    <cfRule type="colorScale" priority="4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91:N421">
    <cfRule type="colorScale" priority="4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27:X456">
    <cfRule type="colorScale" priority="4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27:C456">
    <cfRule type="colorScale" priority="4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27:N456">
    <cfRule type="colorScale" priority="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27:N456">
    <cfRule type="colorScale" priority="4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27:D456">
    <cfRule type="colorScale" priority="4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27:F456 H427:H456 J427:J456 L427:L456 N427:N456">
    <cfRule type="colorScale" priority="4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27:E456 G427:G456 I427:I456 K427:K456 M427:M456">
    <cfRule type="colorScale" priority="4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27:D456">
    <cfRule type="colorScale" priority="4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27:E456">
    <cfRule type="colorScale" priority="4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7:G456">
    <cfRule type="colorScale" priority="4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27:I456">
    <cfRule type="colorScale" priority="4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27:K456">
    <cfRule type="colorScale" priority="4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27:M456">
    <cfRule type="colorScale" priority="4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27:F456">
    <cfRule type="colorScale" priority="4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27:F456">
    <cfRule type="colorScale" priority="4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27:H456">
    <cfRule type="colorScale" priority="3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27:H456">
    <cfRule type="colorScale" priority="3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27:J456">
    <cfRule type="colorScale" priority="3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27:J456">
    <cfRule type="colorScale" priority="3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27:L456">
    <cfRule type="colorScale" priority="3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27:L456">
    <cfRule type="colorScale" priority="3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27:N456">
    <cfRule type="colorScale" priority="3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27:N456">
    <cfRule type="colorScale" priority="3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62:X492">
    <cfRule type="colorScale" priority="3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62:C492">
    <cfRule type="colorScale" priority="3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62:N492">
    <cfRule type="colorScale" priority="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62:N492">
    <cfRule type="colorScale" priority="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62:D492">
    <cfRule type="colorScale" priority="3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62:F492 H462:H492 J462:J492 L462:L492 N462:N492">
    <cfRule type="colorScale" priority="3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62:E492 G462:G492 I462:I492 K462:K492 M462:M492">
    <cfRule type="colorScale" priority="3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62:D492">
    <cfRule type="colorScale" priority="3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62:E492">
    <cfRule type="colorScale" priority="3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62:G492">
    <cfRule type="colorScale" priority="3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62:I492">
    <cfRule type="colorScale" priority="3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62:K492">
    <cfRule type="colorScale" priority="3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62:M492">
    <cfRule type="colorScale" priority="3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62:F492">
    <cfRule type="colorScale" priority="3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62:F492">
    <cfRule type="colorScale" priority="3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62:H492">
    <cfRule type="colorScale" priority="3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62:H492">
    <cfRule type="colorScale" priority="3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62:J492">
    <cfRule type="colorScale" priority="3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62:J492">
    <cfRule type="colorScale" priority="3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62:L492">
    <cfRule type="colorScale" priority="3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62:L492">
    <cfRule type="colorScale" priority="3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62:N492">
    <cfRule type="colorScale" priority="3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62:N492">
    <cfRule type="colorScale" priority="3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98:X527">
    <cfRule type="colorScale" priority="3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98:C527">
    <cfRule type="colorScale" priority="3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98:N527">
    <cfRule type="colorScale" priority="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98:N527">
    <cfRule type="colorScale" priority="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98:D527">
    <cfRule type="colorScale" priority="3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98:H527 F498:F527 J498:J527 L498:L527 N498:N527">
    <cfRule type="colorScale" priority="3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98:E527 G498:G527 I498:I527 K498:K527 M498:M527">
    <cfRule type="colorScale" priority="3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98:D527">
    <cfRule type="colorScale" priority="3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98:E527">
    <cfRule type="colorScale" priority="3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98:G527">
    <cfRule type="colorScale" priority="3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98:I527">
    <cfRule type="colorScale" priority="3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98:K527">
    <cfRule type="colorScale" priority="3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98:M527">
    <cfRule type="colorScale" priority="3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98:F527">
    <cfRule type="colorScale" priority="3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98:F527">
    <cfRule type="colorScale" priority="3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98:H527">
    <cfRule type="colorScale" priority="3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98:H527">
    <cfRule type="colorScale" priority="3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98:J527">
    <cfRule type="colorScale" priority="3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98:J527">
    <cfRule type="colorScale" priority="3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98:L527">
    <cfRule type="colorScale" priority="3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98:L527">
    <cfRule type="colorScale" priority="3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98:N527">
    <cfRule type="colorScale" priority="3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98:N527">
    <cfRule type="colorScale" priority="3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33:X563">
    <cfRule type="colorScale" priority="3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33:C563">
    <cfRule type="colorScale" priority="3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33:N563">
    <cfRule type="colorScale" priority="3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33:N563">
    <cfRule type="colorScale" priority="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33:D563">
    <cfRule type="colorScale" priority="3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33:H563 F533:F563 J533:J563 L533:L563 N533:N563">
    <cfRule type="colorScale" priority="3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33:G563 E533:E563 I533:I563 K533:K563 M533:M563">
    <cfRule type="colorScale" priority="3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533:D563">
    <cfRule type="colorScale" priority="3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33:E563">
    <cfRule type="colorScale" priority="3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33:G563">
    <cfRule type="colorScale" priority="3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533:I563">
    <cfRule type="colorScale" priority="3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33:K563">
    <cfRule type="colorScale" priority="3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533:M563">
    <cfRule type="colorScale" priority="3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33:F563">
    <cfRule type="colorScale" priority="3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33:F563">
    <cfRule type="colorScale" priority="3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33:H563">
    <cfRule type="colorScale" priority="3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33:H563">
    <cfRule type="colorScale" priority="3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533:J563">
    <cfRule type="colorScale" priority="3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533:J563">
    <cfRule type="colorScale" priority="3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533:L563">
    <cfRule type="colorScale" priority="3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533:L563">
    <cfRule type="colorScale" priority="3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33:N563">
    <cfRule type="colorScale" priority="3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33:N563">
    <cfRule type="colorScale" priority="3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22:F352">
    <cfRule type="colorScale" priority="2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22:F352">
    <cfRule type="colorScale" priority="2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22:H352">
    <cfRule type="colorScale" priority="2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22:H352">
    <cfRule type="colorScale" priority="2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22:J352">
    <cfRule type="colorScale" priority="2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22:J352">
    <cfRule type="colorScale" priority="2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22:L352">
    <cfRule type="colorScale" priority="2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22:L352">
    <cfRule type="colorScale" priority="2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22:N352">
    <cfRule type="colorScale" priority="2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22:N352">
    <cfRule type="colorScale" priority="2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58:F385">
    <cfRule type="colorScale" priority="2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58:F385">
    <cfRule type="colorScale" priority="2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58:H385">
    <cfRule type="colorScale" priority="2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58:H385">
    <cfRule type="colorScale" priority="2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58:J385">
    <cfRule type="colorScale" priority="2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58:J385">
    <cfRule type="colorScale" priority="2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58:L385">
    <cfRule type="colorScale" priority="2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58:L385">
    <cfRule type="colorScale" priority="2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58:N385">
    <cfRule type="colorScale" priority="2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58:N385">
    <cfRule type="colorScale" priority="2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8:E385">
    <cfRule type="colorScale" priority="2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58:F385">
    <cfRule type="colorScale" priority="2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58:F385">
    <cfRule type="colorScale" priority="2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58:G385">
    <cfRule type="colorScale" priority="2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58:H385">
    <cfRule type="colorScale" priority="2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58:H385">
    <cfRule type="colorScale" priority="2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58:I385">
    <cfRule type="colorScale" priority="2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58:J385">
    <cfRule type="colorScale" priority="2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58:J385">
    <cfRule type="colorScale" priority="2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58:K385">
    <cfRule type="colorScale" priority="2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58:L385">
    <cfRule type="colorScale" priority="2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58:L385">
    <cfRule type="colorScale" priority="2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58:M385">
    <cfRule type="colorScale" priority="2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58:N385">
    <cfRule type="colorScale" priority="2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58:N385">
    <cfRule type="colorScale" priority="2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1:E421">
    <cfRule type="colorScale" priority="2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91:F421">
    <cfRule type="colorScale" priority="2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91:F421">
    <cfRule type="colorScale" priority="2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91:G421">
    <cfRule type="colorScale" priority="2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91:H421">
    <cfRule type="colorScale" priority="2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91:H421">
    <cfRule type="colorScale" priority="2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91:I421">
    <cfRule type="colorScale" priority="2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91:J421">
    <cfRule type="colorScale" priority="2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91:J421">
    <cfRule type="colorScale" priority="2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91:K421">
    <cfRule type="colorScale" priority="2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91:L421">
    <cfRule type="colorScale" priority="2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91:L421">
    <cfRule type="colorScale" priority="2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91:M421">
    <cfRule type="colorScale" priority="2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91:N421">
    <cfRule type="colorScale" priority="2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91:N421">
    <cfRule type="colorScale" priority="2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27:E456">
    <cfRule type="colorScale" priority="2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27:F456">
    <cfRule type="colorScale" priority="2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27:F456">
    <cfRule type="colorScale" priority="2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7:G456">
    <cfRule type="colorScale" priority="2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27:H456">
    <cfRule type="colorScale" priority="2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27:H456">
    <cfRule type="colorScale" priority="2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27:I456">
    <cfRule type="colorScale" priority="2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27:J456">
    <cfRule type="colorScale" priority="2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27:J456">
    <cfRule type="colorScale" priority="2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27:K456">
    <cfRule type="colorScale" priority="2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27:L456">
    <cfRule type="colorScale" priority="2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27:L456">
    <cfRule type="colorScale" priority="2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27:M456">
    <cfRule type="colorScale" priority="2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27:N456">
    <cfRule type="colorScale" priority="2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27:N456">
    <cfRule type="colorScale" priority="2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62:E492">
    <cfRule type="colorScale" priority="2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62:F492">
    <cfRule type="colorScale" priority="2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62:F492">
    <cfRule type="colorScale" priority="2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62:G492">
    <cfRule type="colorScale" priority="2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62:H492">
    <cfRule type="colorScale" priority="2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62:H492">
    <cfRule type="colorScale" priority="2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62:I492">
    <cfRule type="colorScale" priority="2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62:J492">
    <cfRule type="colorScale" priority="2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62:J492">
    <cfRule type="colorScale" priority="2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62:K492">
    <cfRule type="colorScale" priority="2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62:L492">
    <cfRule type="colorScale" priority="2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62:L492">
    <cfRule type="colorScale" priority="2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62:M492">
    <cfRule type="colorScale" priority="2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62:N492">
    <cfRule type="colorScale" priority="2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62:N492">
    <cfRule type="colorScale" priority="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98:E527">
    <cfRule type="colorScale" priority="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98:F527">
    <cfRule type="colorScale" priority="2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98:F527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98:G527">
    <cfRule type="colorScale" priority="2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98:H527">
    <cfRule type="colorScale" priority="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98:H527">
    <cfRule type="colorScale" priority="2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98:I527">
    <cfRule type="colorScale" priority="2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98:J527">
    <cfRule type="colorScale" priority="2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98:J527">
    <cfRule type="colorScale" priority="2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98:K527">
    <cfRule type="colorScale" priority="2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98:L527">
    <cfRule type="colorScale" priority="2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98:L527">
    <cfRule type="colorScale" priority="2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98:M527">
    <cfRule type="colorScale" priority="1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98:N527">
    <cfRule type="colorScale" priority="1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98:N527">
    <cfRule type="colorScale" priority="1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33:E563">
    <cfRule type="colorScale" priority="1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33:F563">
    <cfRule type="colorScale" priority="1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33:F563">
    <cfRule type="colorScale" priority="1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33:G563">
    <cfRule type="colorScale" priority="1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33:H563">
    <cfRule type="colorScale" priority="1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33:H563">
    <cfRule type="colorScale" priority="1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533:I563">
    <cfRule type="colorScale" priority="1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533:J563">
    <cfRule type="colorScale" priority="1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533:J563">
    <cfRule type="colorScale" priority="1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33:K563">
    <cfRule type="colorScale" priority="1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533:L563">
    <cfRule type="colorScale" priority="1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533:L563">
    <cfRule type="colorScale" priority="1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533:M563">
    <cfRule type="colorScale" priority="1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33:N563">
    <cfRule type="colorScale" priority="1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33:N563">
    <cfRule type="colorScale" priority="1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69:X599">
    <cfRule type="colorScale" priority="91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13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9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69:C599">
    <cfRule type="colorScale" priority="9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69:N599">
    <cfRule type="colorScale" priority="9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69:D599">
    <cfRule type="colorScale" priority="91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69:H599 F569:F599 J569:J599 L569:L599 N569:N599">
    <cfRule type="colorScale" priority="91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69:G599 E569:E599 I569:I599 K569:K599 M569:M599">
    <cfRule type="colorScale" priority="91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69:E599">
    <cfRule type="colorScale" priority="92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69:G599">
    <cfRule type="colorScale" priority="9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569:I599">
    <cfRule type="colorScale" priority="92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69:K599">
    <cfRule type="colorScale" priority="92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569:M599">
    <cfRule type="colorScale" priority="92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69:F599">
    <cfRule type="colorScale" priority="92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69:H599">
    <cfRule type="colorScale" priority="92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569:J599">
    <cfRule type="colorScale" priority="92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569:L599">
    <cfRule type="colorScale" priority="92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69:N599">
    <cfRule type="colorScale" priority="92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05:X634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05:C634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05:N634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05:D634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05:F634 H605:H634 J605:J634 L605:L634 N605:N634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5:E634 G605:G634 I605:I634 K605:K634 M605:M634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5:E634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5:G634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05:I634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05:K634"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605:M634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05:F634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05:H634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605:J634"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605:L634"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05:N634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40:X670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40:C670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40:N670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40:D670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40:F670 H640:H670 J640:J670 L640:L670 N640:N670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40:E670 G640:G670 I640:I670 K640:K670 M640:M670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40:E670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40:G670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40:I670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40:K670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640:M670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40:F670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40:H670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640:J670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640:L670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40:N670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76:X705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76:C705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76:N705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76:D705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76:H705 F676:F705 J676:J705 L676:L705 N676:N705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76:E705 G676:G705 I676:I705 K676:K705 M676:M705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76:E705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76:G705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76:I705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76:K705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676:M705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76:F705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76:H705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676:J705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676:L705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76:N705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11:X741 C739:N74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11:C738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11:N738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711:D738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711:F738 H711:H738 J711:J738 L711:L738 N711:N738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11:E738 G711:G738 I711:I738 K711:K738 M711:M738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11:E738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711:G738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711:I738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11:K738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711:M738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711:F738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11:H738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711:J738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11:L738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11:N738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58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1CD79989-828C-4983-B88A-6AEF924F62DB}">
          <x14:formula1>
            <xm:f>КАЛЕНДАРЬ!$D$43:$D$44</xm:f>
          </x14:formula1>
          <xm:sqref>I2:N3</xm:sqref>
        </x14:dataValidation>
        <x14:dataValidation type="list" allowBlank="1" showInputMessage="1" showErrorMessage="1" xr:uid="{4BD11F69-C21A-4011-832F-85B71F39D36A}">
          <x14:formula1>
            <xm:f>КАЛЕНДАРЬ!$D$38:$D$39</xm:f>
          </x14:formula1>
          <xm:sqref>AJ7:AN8</xm:sqref>
        </x14:dataValidation>
        <x14:dataValidation type="list" allowBlank="1" showInputMessage="1" showErrorMessage="1" xr:uid="{1C4D9A13-50EA-49D9-9126-F513CA83E81E}">
          <x14:formula1>
            <xm:f>КАЛЕНДАРЬ!$D$38</xm:f>
          </x14:formula1>
          <xm:sqref>U2:Y3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79998168889431442"/>
    <pageSetUpPr fitToPage="1"/>
  </sheetPr>
  <dimension ref="A1:AS98"/>
  <sheetViews>
    <sheetView showGridLines="0" zoomScale="70" zoomScaleNormal="70" workbookViewId="0">
      <selection activeCell="S86" sqref="S86:S87"/>
    </sheetView>
  </sheetViews>
  <sheetFormatPr defaultRowHeight="12.75" x14ac:dyDescent="0.2"/>
  <cols>
    <col min="1" max="1" width="7.7109375" style="38" customWidth="1"/>
    <col min="2" max="2" width="8.140625" style="39" customWidth="1"/>
    <col min="3" max="6" width="8.7109375" style="40" customWidth="1"/>
    <col min="7" max="7" width="8.7109375" style="41" customWidth="1"/>
    <col min="8" max="10" width="8.7109375" style="40" customWidth="1"/>
    <col min="11" max="11" width="8.7109375" style="41" customWidth="1"/>
    <col min="12" max="18" width="8.7109375" style="40" customWidth="1"/>
    <col min="19" max="19" width="9.85546875" style="40" customWidth="1"/>
    <col min="20" max="20" width="9.28515625" style="40" customWidth="1"/>
    <col min="21" max="23" width="8.7109375" style="40" customWidth="1"/>
    <col min="24" max="25" width="9.28515625" style="83" customWidth="1"/>
    <col min="26" max="148" width="9.140625" style="40"/>
    <col min="149" max="149" width="2.85546875" style="40" customWidth="1"/>
    <col min="150" max="150" width="3.7109375" style="40" customWidth="1"/>
    <col min="151" max="151" width="9.140625" style="40"/>
    <col min="152" max="152" width="2.85546875" style="40" customWidth="1"/>
    <col min="153" max="153" width="3.7109375" style="40" customWidth="1"/>
    <col min="154" max="154" width="9.140625" style="40"/>
    <col min="155" max="155" width="2.85546875" style="40" customWidth="1"/>
    <col min="156" max="156" width="3.7109375" style="40" customWidth="1"/>
    <col min="157" max="157" width="9.140625" style="40"/>
    <col min="158" max="158" width="2.85546875" style="40" customWidth="1"/>
    <col min="159" max="159" width="3.85546875" style="40" customWidth="1"/>
    <col min="160" max="160" width="9.140625" style="40"/>
    <col min="161" max="161" width="2.85546875" style="40" customWidth="1"/>
    <col min="162" max="162" width="3.85546875" style="40" customWidth="1"/>
    <col min="163" max="163" width="9.140625" style="40"/>
    <col min="164" max="164" width="2.85546875" style="40" customWidth="1"/>
    <col min="165" max="165" width="3.42578125" style="40" customWidth="1"/>
    <col min="166" max="166" width="9.140625" style="40"/>
    <col min="167" max="167" width="2.85546875" style="40" customWidth="1"/>
    <col min="168" max="168" width="3.28515625" style="40" customWidth="1"/>
    <col min="169" max="169" width="9.140625" style="40"/>
    <col min="170" max="170" width="2.85546875" style="40" customWidth="1"/>
    <col min="171" max="171" width="3.140625" style="40" customWidth="1"/>
    <col min="172" max="172" width="9.140625" style="40"/>
    <col min="173" max="173" width="2.85546875" style="40" customWidth="1"/>
    <col min="174" max="174" width="3.140625" style="40" customWidth="1"/>
    <col min="175" max="175" width="9.140625" style="40"/>
    <col min="176" max="176" width="2.85546875" style="40" customWidth="1"/>
    <col min="177" max="177" width="3.140625" style="40" customWidth="1"/>
    <col min="178" max="178" width="9.140625" style="40"/>
    <col min="179" max="179" width="2.85546875" style="40" customWidth="1"/>
    <col min="180" max="180" width="3.28515625" style="40" customWidth="1"/>
    <col min="181" max="181" width="9.140625" style="40"/>
    <col min="182" max="182" width="3.5703125" style="40" customWidth="1"/>
    <col min="183" max="183" width="3.7109375" style="40" customWidth="1"/>
    <col min="184" max="185" width="9.140625" style="40"/>
    <col min="186" max="186" width="35.140625" style="40" customWidth="1"/>
    <col min="187" max="404" width="9.140625" style="40"/>
    <col min="405" max="405" width="2.85546875" style="40" customWidth="1"/>
    <col min="406" max="406" width="3.7109375" style="40" customWidth="1"/>
    <col min="407" max="407" width="9.140625" style="40"/>
    <col min="408" max="408" width="2.85546875" style="40" customWidth="1"/>
    <col min="409" max="409" width="3.7109375" style="40" customWidth="1"/>
    <col min="410" max="410" width="9.140625" style="40"/>
    <col min="411" max="411" width="2.85546875" style="40" customWidth="1"/>
    <col min="412" max="412" width="3.7109375" style="40" customWidth="1"/>
    <col min="413" max="413" width="9.140625" style="40"/>
    <col min="414" max="414" width="2.85546875" style="40" customWidth="1"/>
    <col min="415" max="415" width="3.85546875" style="40" customWidth="1"/>
    <col min="416" max="416" width="9.140625" style="40"/>
    <col min="417" max="417" width="2.85546875" style="40" customWidth="1"/>
    <col min="418" max="418" width="3.85546875" style="40" customWidth="1"/>
    <col min="419" max="419" width="9.140625" style="40"/>
    <col min="420" max="420" width="2.85546875" style="40" customWidth="1"/>
    <col min="421" max="421" width="3.42578125" style="40" customWidth="1"/>
    <col min="422" max="422" width="9.140625" style="40"/>
    <col min="423" max="423" width="2.85546875" style="40" customWidth="1"/>
    <col min="424" max="424" width="3.28515625" style="40" customWidth="1"/>
    <col min="425" max="425" width="9.140625" style="40"/>
    <col min="426" max="426" width="2.85546875" style="40" customWidth="1"/>
    <col min="427" max="427" width="3.140625" style="40" customWidth="1"/>
    <col min="428" max="428" width="9.140625" style="40"/>
    <col min="429" max="429" width="2.85546875" style="40" customWidth="1"/>
    <col min="430" max="430" width="3.140625" style="40" customWidth="1"/>
    <col min="431" max="431" width="9.140625" style="40"/>
    <col min="432" max="432" width="2.85546875" style="40" customWidth="1"/>
    <col min="433" max="433" width="3.140625" style="40" customWidth="1"/>
    <col min="434" max="434" width="9.140625" style="40"/>
    <col min="435" max="435" width="2.85546875" style="40" customWidth="1"/>
    <col min="436" max="436" width="3.28515625" style="40" customWidth="1"/>
    <col min="437" max="437" width="9.140625" style="40"/>
    <col min="438" max="438" width="3.5703125" style="40" customWidth="1"/>
    <col min="439" max="439" width="3.7109375" style="40" customWidth="1"/>
    <col min="440" max="441" width="9.140625" style="40"/>
    <col min="442" max="442" width="35.140625" style="40" customWidth="1"/>
    <col min="443" max="660" width="9.140625" style="40"/>
    <col min="661" max="661" width="2.85546875" style="40" customWidth="1"/>
    <col min="662" max="662" width="3.7109375" style="40" customWidth="1"/>
    <col min="663" max="663" width="9.140625" style="40"/>
    <col min="664" max="664" width="2.85546875" style="40" customWidth="1"/>
    <col min="665" max="665" width="3.7109375" style="40" customWidth="1"/>
    <col min="666" max="666" width="9.140625" style="40"/>
    <col min="667" max="667" width="2.85546875" style="40" customWidth="1"/>
    <col min="668" max="668" width="3.7109375" style="40" customWidth="1"/>
    <col min="669" max="669" width="9.140625" style="40"/>
    <col min="670" max="670" width="2.85546875" style="40" customWidth="1"/>
    <col min="671" max="671" width="3.85546875" style="40" customWidth="1"/>
    <col min="672" max="672" width="9.140625" style="40"/>
    <col min="673" max="673" width="2.85546875" style="40" customWidth="1"/>
    <col min="674" max="674" width="3.85546875" style="40" customWidth="1"/>
    <col min="675" max="675" width="9.140625" style="40"/>
    <col min="676" max="676" width="2.85546875" style="40" customWidth="1"/>
    <col min="677" max="677" width="3.42578125" style="40" customWidth="1"/>
    <col min="678" max="678" width="9.140625" style="40"/>
    <col min="679" max="679" width="2.85546875" style="40" customWidth="1"/>
    <col min="680" max="680" width="3.28515625" style="40" customWidth="1"/>
    <col min="681" max="681" width="9.140625" style="40"/>
    <col min="682" max="682" width="2.85546875" style="40" customWidth="1"/>
    <col min="683" max="683" width="3.140625" style="40" customWidth="1"/>
    <col min="684" max="684" width="9.140625" style="40"/>
    <col min="685" max="685" width="2.85546875" style="40" customWidth="1"/>
    <col min="686" max="686" width="3.140625" style="40" customWidth="1"/>
    <col min="687" max="687" width="9.140625" style="40"/>
    <col min="688" max="688" width="2.85546875" style="40" customWidth="1"/>
    <col min="689" max="689" width="3.140625" style="40" customWidth="1"/>
    <col min="690" max="690" width="9.140625" style="40"/>
    <col min="691" max="691" width="2.85546875" style="40" customWidth="1"/>
    <col min="692" max="692" width="3.28515625" style="40" customWidth="1"/>
    <col min="693" max="693" width="9.140625" style="40"/>
    <col min="694" max="694" width="3.5703125" style="40" customWidth="1"/>
    <col min="695" max="695" width="3.7109375" style="40" customWidth="1"/>
    <col min="696" max="697" width="9.140625" style="40"/>
    <col min="698" max="698" width="35.140625" style="40" customWidth="1"/>
    <col min="699" max="916" width="9.140625" style="40"/>
    <col min="917" max="917" width="2.85546875" style="40" customWidth="1"/>
    <col min="918" max="918" width="3.7109375" style="40" customWidth="1"/>
    <col min="919" max="919" width="9.140625" style="40"/>
    <col min="920" max="920" width="2.85546875" style="40" customWidth="1"/>
    <col min="921" max="921" width="3.7109375" style="40" customWidth="1"/>
    <col min="922" max="922" width="9.140625" style="40"/>
    <col min="923" max="923" width="2.85546875" style="40" customWidth="1"/>
    <col min="924" max="924" width="3.7109375" style="40" customWidth="1"/>
    <col min="925" max="925" width="9.140625" style="40"/>
    <col min="926" max="926" width="2.85546875" style="40" customWidth="1"/>
    <col min="927" max="927" width="3.85546875" style="40" customWidth="1"/>
    <col min="928" max="928" width="9.140625" style="40"/>
    <col min="929" max="929" width="2.85546875" style="40" customWidth="1"/>
    <col min="930" max="930" width="3.85546875" style="40" customWidth="1"/>
    <col min="931" max="931" width="9.140625" style="40"/>
    <col min="932" max="932" width="2.85546875" style="40" customWidth="1"/>
    <col min="933" max="933" width="3.42578125" style="40" customWidth="1"/>
    <col min="934" max="934" width="9.140625" style="40"/>
    <col min="935" max="935" width="2.85546875" style="40" customWidth="1"/>
    <col min="936" max="936" width="3.28515625" style="40" customWidth="1"/>
    <col min="937" max="937" width="9.140625" style="40"/>
    <col min="938" max="938" width="2.85546875" style="40" customWidth="1"/>
    <col min="939" max="939" width="3.140625" style="40" customWidth="1"/>
    <col min="940" max="940" width="9.140625" style="40"/>
    <col min="941" max="941" width="2.85546875" style="40" customWidth="1"/>
    <col min="942" max="942" width="3.140625" style="40" customWidth="1"/>
    <col min="943" max="943" width="9.140625" style="40"/>
    <col min="944" max="944" width="2.85546875" style="40" customWidth="1"/>
    <col min="945" max="945" width="3.140625" style="40" customWidth="1"/>
    <col min="946" max="946" width="9.140625" style="40"/>
    <col min="947" max="947" width="2.85546875" style="40" customWidth="1"/>
    <col min="948" max="948" width="3.28515625" style="40" customWidth="1"/>
    <col min="949" max="949" width="9.140625" style="40"/>
    <col min="950" max="950" width="3.5703125" style="40" customWidth="1"/>
    <col min="951" max="951" width="3.7109375" style="40" customWidth="1"/>
    <col min="952" max="953" width="9.140625" style="40"/>
    <col min="954" max="954" width="35.140625" style="40" customWidth="1"/>
    <col min="955" max="1172" width="9.140625" style="40"/>
    <col min="1173" max="1173" width="2.85546875" style="40" customWidth="1"/>
    <col min="1174" max="1174" width="3.7109375" style="40" customWidth="1"/>
    <col min="1175" max="1175" width="9.140625" style="40"/>
    <col min="1176" max="1176" width="2.85546875" style="40" customWidth="1"/>
    <col min="1177" max="1177" width="3.7109375" style="40" customWidth="1"/>
    <col min="1178" max="1178" width="9.140625" style="40"/>
    <col min="1179" max="1179" width="2.85546875" style="40" customWidth="1"/>
    <col min="1180" max="1180" width="3.7109375" style="40" customWidth="1"/>
    <col min="1181" max="1181" width="9.140625" style="40"/>
    <col min="1182" max="1182" width="2.85546875" style="40" customWidth="1"/>
    <col min="1183" max="1183" width="3.85546875" style="40" customWidth="1"/>
    <col min="1184" max="1184" width="9.140625" style="40"/>
    <col min="1185" max="1185" width="2.85546875" style="40" customWidth="1"/>
    <col min="1186" max="1186" width="3.85546875" style="40" customWidth="1"/>
    <col min="1187" max="1187" width="9.140625" style="40"/>
    <col min="1188" max="1188" width="2.85546875" style="40" customWidth="1"/>
    <col min="1189" max="1189" width="3.42578125" style="40" customWidth="1"/>
    <col min="1190" max="1190" width="9.140625" style="40"/>
    <col min="1191" max="1191" width="2.85546875" style="40" customWidth="1"/>
    <col min="1192" max="1192" width="3.28515625" style="40" customWidth="1"/>
    <col min="1193" max="1193" width="9.140625" style="40"/>
    <col min="1194" max="1194" width="2.85546875" style="40" customWidth="1"/>
    <col min="1195" max="1195" width="3.140625" style="40" customWidth="1"/>
    <col min="1196" max="1196" width="9.140625" style="40"/>
    <col min="1197" max="1197" width="2.85546875" style="40" customWidth="1"/>
    <col min="1198" max="1198" width="3.140625" style="40" customWidth="1"/>
    <col min="1199" max="1199" width="9.140625" style="40"/>
    <col min="1200" max="1200" width="2.85546875" style="40" customWidth="1"/>
    <col min="1201" max="1201" width="3.140625" style="40" customWidth="1"/>
    <col min="1202" max="1202" width="9.140625" style="40"/>
    <col min="1203" max="1203" width="2.85546875" style="40" customWidth="1"/>
    <col min="1204" max="1204" width="3.28515625" style="40" customWidth="1"/>
    <col min="1205" max="1205" width="9.140625" style="40"/>
    <col min="1206" max="1206" width="3.5703125" style="40" customWidth="1"/>
    <col min="1207" max="1207" width="3.7109375" style="40" customWidth="1"/>
    <col min="1208" max="1209" width="9.140625" style="40"/>
    <col min="1210" max="1210" width="35.140625" style="40" customWidth="1"/>
    <col min="1211" max="1428" width="9.140625" style="40"/>
    <col min="1429" max="1429" width="2.85546875" style="40" customWidth="1"/>
    <col min="1430" max="1430" width="3.7109375" style="40" customWidth="1"/>
    <col min="1431" max="1431" width="9.140625" style="40"/>
    <col min="1432" max="1432" width="2.85546875" style="40" customWidth="1"/>
    <col min="1433" max="1433" width="3.7109375" style="40" customWidth="1"/>
    <col min="1434" max="1434" width="9.140625" style="40"/>
    <col min="1435" max="1435" width="2.85546875" style="40" customWidth="1"/>
    <col min="1436" max="1436" width="3.7109375" style="40" customWidth="1"/>
    <col min="1437" max="1437" width="9.140625" style="40"/>
    <col min="1438" max="1438" width="2.85546875" style="40" customWidth="1"/>
    <col min="1439" max="1439" width="3.85546875" style="40" customWidth="1"/>
    <col min="1440" max="1440" width="9.140625" style="40"/>
    <col min="1441" max="1441" width="2.85546875" style="40" customWidth="1"/>
    <col min="1442" max="1442" width="3.85546875" style="40" customWidth="1"/>
    <col min="1443" max="1443" width="9.140625" style="40"/>
    <col min="1444" max="1444" width="2.85546875" style="40" customWidth="1"/>
    <col min="1445" max="1445" width="3.42578125" style="40" customWidth="1"/>
    <col min="1446" max="1446" width="9.140625" style="40"/>
    <col min="1447" max="1447" width="2.85546875" style="40" customWidth="1"/>
    <col min="1448" max="1448" width="3.28515625" style="40" customWidth="1"/>
    <col min="1449" max="1449" width="9.140625" style="40"/>
    <col min="1450" max="1450" width="2.85546875" style="40" customWidth="1"/>
    <col min="1451" max="1451" width="3.140625" style="40" customWidth="1"/>
    <col min="1452" max="1452" width="9.140625" style="40"/>
    <col min="1453" max="1453" width="2.85546875" style="40" customWidth="1"/>
    <col min="1454" max="1454" width="3.140625" style="40" customWidth="1"/>
    <col min="1455" max="1455" width="9.140625" style="40"/>
    <col min="1456" max="1456" width="2.85546875" style="40" customWidth="1"/>
    <col min="1457" max="1457" width="3.140625" style="40" customWidth="1"/>
    <col min="1458" max="1458" width="9.140625" style="40"/>
    <col min="1459" max="1459" width="2.85546875" style="40" customWidth="1"/>
    <col min="1460" max="1460" width="3.28515625" style="40" customWidth="1"/>
    <col min="1461" max="1461" width="9.140625" style="40"/>
    <col min="1462" max="1462" width="3.5703125" style="40" customWidth="1"/>
    <col min="1463" max="1463" width="3.7109375" style="40" customWidth="1"/>
    <col min="1464" max="1465" width="9.140625" style="40"/>
    <col min="1466" max="1466" width="35.140625" style="40" customWidth="1"/>
    <col min="1467" max="1684" width="9.140625" style="40"/>
    <col min="1685" max="1685" width="2.85546875" style="40" customWidth="1"/>
    <col min="1686" max="1686" width="3.7109375" style="40" customWidth="1"/>
    <col min="1687" max="1687" width="9.140625" style="40"/>
    <col min="1688" max="1688" width="2.85546875" style="40" customWidth="1"/>
    <col min="1689" max="1689" width="3.7109375" style="40" customWidth="1"/>
    <col min="1690" max="1690" width="9.140625" style="40"/>
    <col min="1691" max="1691" width="2.85546875" style="40" customWidth="1"/>
    <col min="1692" max="1692" width="3.7109375" style="40" customWidth="1"/>
    <col min="1693" max="1693" width="9.140625" style="40"/>
    <col min="1694" max="1694" width="2.85546875" style="40" customWidth="1"/>
    <col min="1695" max="1695" width="3.85546875" style="40" customWidth="1"/>
    <col min="1696" max="1696" width="9.140625" style="40"/>
    <col min="1697" max="1697" width="2.85546875" style="40" customWidth="1"/>
    <col min="1698" max="1698" width="3.85546875" style="40" customWidth="1"/>
    <col min="1699" max="1699" width="9.140625" style="40"/>
    <col min="1700" max="1700" width="2.85546875" style="40" customWidth="1"/>
    <col min="1701" max="1701" width="3.42578125" style="40" customWidth="1"/>
    <col min="1702" max="1702" width="9.140625" style="40"/>
    <col min="1703" max="1703" width="2.85546875" style="40" customWidth="1"/>
    <col min="1704" max="1704" width="3.28515625" style="40" customWidth="1"/>
    <col min="1705" max="1705" width="9.140625" style="40"/>
    <col min="1706" max="1706" width="2.85546875" style="40" customWidth="1"/>
    <col min="1707" max="1707" width="3.140625" style="40" customWidth="1"/>
    <col min="1708" max="1708" width="9.140625" style="40"/>
    <col min="1709" max="1709" width="2.85546875" style="40" customWidth="1"/>
    <col min="1710" max="1710" width="3.140625" style="40" customWidth="1"/>
    <col min="1711" max="1711" width="9.140625" style="40"/>
    <col min="1712" max="1712" width="2.85546875" style="40" customWidth="1"/>
    <col min="1713" max="1713" width="3.140625" style="40" customWidth="1"/>
    <col min="1714" max="1714" width="9.140625" style="40"/>
    <col min="1715" max="1715" width="2.85546875" style="40" customWidth="1"/>
    <col min="1716" max="1716" width="3.28515625" style="40" customWidth="1"/>
    <col min="1717" max="1717" width="9.140625" style="40"/>
    <col min="1718" max="1718" width="3.5703125" style="40" customWidth="1"/>
    <col min="1719" max="1719" width="3.7109375" style="40" customWidth="1"/>
    <col min="1720" max="1721" width="9.140625" style="40"/>
    <col min="1722" max="1722" width="35.140625" style="40" customWidth="1"/>
    <col min="1723" max="1940" width="9.140625" style="40"/>
    <col min="1941" max="1941" width="2.85546875" style="40" customWidth="1"/>
    <col min="1942" max="1942" width="3.7109375" style="40" customWidth="1"/>
    <col min="1943" max="1943" width="9.140625" style="40"/>
    <col min="1944" max="1944" width="2.85546875" style="40" customWidth="1"/>
    <col min="1945" max="1945" width="3.7109375" style="40" customWidth="1"/>
    <col min="1946" max="1946" width="9.140625" style="40"/>
    <col min="1947" max="1947" width="2.85546875" style="40" customWidth="1"/>
    <col min="1948" max="1948" width="3.7109375" style="40" customWidth="1"/>
    <col min="1949" max="1949" width="9.140625" style="40"/>
    <col min="1950" max="1950" width="2.85546875" style="40" customWidth="1"/>
    <col min="1951" max="1951" width="3.85546875" style="40" customWidth="1"/>
    <col min="1952" max="1952" width="9.140625" style="40"/>
    <col min="1953" max="1953" width="2.85546875" style="40" customWidth="1"/>
    <col min="1954" max="1954" width="3.85546875" style="40" customWidth="1"/>
    <col min="1955" max="1955" width="9.140625" style="40"/>
    <col min="1956" max="1956" width="2.85546875" style="40" customWidth="1"/>
    <col min="1957" max="1957" width="3.42578125" style="40" customWidth="1"/>
    <col min="1958" max="1958" width="9.140625" style="40"/>
    <col min="1959" max="1959" width="2.85546875" style="40" customWidth="1"/>
    <col min="1960" max="1960" width="3.28515625" style="40" customWidth="1"/>
    <col min="1961" max="1961" width="9.140625" style="40"/>
    <col min="1962" max="1962" width="2.85546875" style="40" customWidth="1"/>
    <col min="1963" max="1963" width="3.140625" style="40" customWidth="1"/>
    <col min="1964" max="1964" width="9.140625" style="40"/>
    <col min="1965" max="1965" width="2.85546875" style="40" customWidth="1"/>
    <col min="1966" max="1966" width="3.140625" style="40" customWidth="1"/>
    <col min="1967" max="1967" width="9.140625" style="40"/>
    <col min="1968" max="1968" width="2.85546875" style="40" customWidth="1"/>
    <col min="1969" max="1969" width="3.140625" style="40" customWidth="1"/>
    <col min="1970" max="1970" width="9.140625" style="40"/>
    <col min="1971" max="1971" width="2.85546875" style="40" customWidth="1"/>
    <col min="1972" max="1972" width="3.28515625" style="40" customWidth="1"/>
    <col min="1973" max="1973" width="9.140625" style="40"/>
    <col min="1974" max="1974" width="3.5703125" style="40" customWidth="1"/>
    <col min="1975" max="1975" width="3.7109375" style="40" customWidth="1"/>
    <col min="1976" max="1977" width="9.140625" style="40"/>
    <col min="1978" max="1978" width="35.140625" style="40" customWidth="1"/>
    <col min="1979" max="2196" width="9.140625" style="40"/>
    <col min="2197" max="2197" width="2.85546875" style="40" customWidth="1"/>
    <col min="2198" max="2198" width="3.7109375" style="40" customWidth="1"/>
    <col min="2199" max="2199" width="9.140625" style="40"/>
    <col min="2200" max="2200" width="2.85546875" style="40" customWidth="1"/>
    <col min="2201" max="2201" width="3.7109375" style="40" customWidth="1"/>
    <col min="2202" max="2202" width="9.140625" style="40"/>
    <col min="2203" max="2203" width="2.85546875" style="40" customWidth="1"/>
    <col min="2204" max="2204" width="3.7109375" style="40" customWidth="1"/>
    <col min="2205" max="2205" width="9.140625" style="40"/>
    <col min="2206" max="2206" width="2.85546875" style="40" customWidth="1"/>
    <col min="2207" max="2207" width="3.85546875" style="40" customWidth="1"/>
    <col min="2208" max="2208" width="9.140625" style="40"/>
    <col min="2209" max="2209" width="2.85546875" style="40" customWidth="1"/>
    <col min="2210" max="2210" width="3.85546875" style="40" customWidth="1"/>
    <col min="2211" max="2211" width="9.140625" style="40"/>
    <col min="2212" max="2212" width="2.85546875" style="40" customWidth="1"/>
    <col min="2213" max="2213" width="3.42578125" style="40" customWidth="1"/>
    <col min="2214" max="2214" width="9.140625" style="40"/>
    <col min="2215" max="2215" width="2.85546875" style="40" customWidth="1"/>
    <col min="2216" max="2216" width="3.28515625" style="40" customWidth="1"/>
    <col min="2217" max="2217" width="9.140625" style="40"/>
    <col min="2218" max="2218" width="2.85546875" style="40" customWidth="1"/>
    <col min="2219" max="2219" width="3.140625" style="40" customWidth="1"/>
    <col min="2220" max="2220" width="9.140625" style="40"/>
    <col min="2221" max="2221" width="2.85546875" style="40" customWidth="1"/>
    <col min="2222" max="2222" width="3.140625" style="40" customWidth="1"/>
    <col min="2223" max="2223" width="9.140625" style="40"/>
    <col min="2224" max="2224" width="2.85546875" style="40" customWidth="1"/>
    <col min="2225" max="2225" width="3.140625" style="40" customWidth="1"/>
    <col min="2226" max="2226" width="9.140625" style="40"/>
    <col min="2227" max="2227" width="2.85546875" style="40" customWidth="1"/>
    <col min="2228" max="2228" width="3.28515625" style="40" customWidth="1"/>
    <col min="2229" max="2229" width="9.140625" style="40"/>
    <col min="2230" max="2230" width="3.5703125" style="40" customWidth="1"/>
    <col min="2231" max="2231" width="3.7109375" style="40" customWidth="1"/>
    <col min="2232" max="2233" width="9.140625" style="40"/>
    <col min="2234" max="2234" width="35.140625" style="40" customWidth="1"/>
    <col min="2235" max="2452" width="9.140625" style="40"/>
    <col min="2453" max="2453" width="2.85546875" style="40" customWidth="1"/>
    <col min="2454" max="2454" width="3.7109375" style="40" customWidth="1"/>
    <col min="2455" max="2455" width="9.140625" style="40"/>
    <col min="2456" max="2456" width="2.85546875" style="40" customWidth="1"/>
    <col min="2457" max="2457" width="3.7109375" style="40" customWidth="1"/>
    <col min="2458" max="2458" width="9.140625" style="40"/>
    <col min="2459" max="2459" width="2.85546875" style="40" customWidth="1"/>
    <col min="2460" max="2460" width="3.7109375" style="40" customWidth="1"/>
    <col min="2461" max="2461" width="9.140625" style="40"/>
    <col min="2462" max="2462" width="2.85546875" style="40" customWidth="1"/>
    <col min="2463" max="2463" width="3.85546875" style="40" customWidth="1"/>
    <col min="2464" max="2464" width="9.140625" style="40"/>
    <col min="2465" max="2465" width="2.85546875" style="40" customWidth="1"/>
    <col min="2466" max="2466" width="3.85546875" style="40" customWidth="1"/>
    <col min="2467" max="2467" width="9.140625" style="40"/>
    <col min="2468" max="2468" width="2.85546875" style="40" customWidth="1"/>
    <col min="2469" max="2469" width="3.42578125" style="40" customWidth="1"/>
    <col min="2470" max="2470" width="9.140625" style="40"/>
    <col min="2471" max="2471" width="2.85546875" style="40" customWidth="1"/>
    <col min="2472" max="2472" width="3.28515625" style="40" customWidth="1"/>
    <col min="2473" max="2473" width="9.140625" style="40"/>
    <col min="2474" max="2474" width="2.85546875" style="40" customWidth="1"/>
    <col min="2475" max="2475" width="3.140625" style="40" customWidth="1"/>
    <col min="2476" max="2476" width="9.140625" style="40"/>
    <col min="2477" max="2477" width="2.85546875" style="40" customWidth="1"/>
    <col min="2478" max="2478" width="3.140625" style="40" customWidth="1"/>
    <col min="2479" max="2479" width="9.140625" style="40"/>
    <col min="2480" max="2480" width="2.85546875" style="40" customWidth="1"/>
    <col min="2481" max="2481" width="3.140625" style="40" customWidth="1"/>
    <col min="2482" max="2482" width="9.140625" style="40"/>
    <col min="2483" max="2483" width="2.85546875" style="40" customWidth="1"/>
    <col min="2484" max="2484" width="3.28515625" style="40" customWidth="1"/>
    <col min="2485" max="2485" width="9.140625" style="40"/>
    <col min="2486" max="2486" width="3.5703125" style="40" customWidth="1"/>
    <col min="2487" max="2487" width="3.7109375" style="40" customWidth="1"/>
    <col min="2488" max="2489" width="9.140625" style="40"/>
    <col min="2490" max="2490" width="35.140625" style="40" customWidth="1"/>
    <col min="2491" max="2708" width="9.140625" style="40"/>
    <col min="2709" max="2709" width="2.85546875" style="40" customWidth="1"/>
    <col min="2710" max="2710" width="3.7109375" style="40" customWidth="1"/>
    <col min="2711" max="2711" width="9.140625" style="40"/>
    <col min="2712" max="2712" width="2.85546875" style="40" customWidth="1"/>
    <col min="2713" max="2713" width="3.7109375" style="40" customWidth="1"/>
    <col min="2714" max="2714" width="9.140625" style="40"/>
    <col min="2715" max="2715" width="2.85546875" style="40" customWidth="1"/>
    <col min="2716" max="2716" width="3.7109375" style="40" customWidth="1"/>
    <col min="2717" max="2717" width="9.140625" style="40"/>
    <col min="2718" max="2718" width="2.85546875" style="40" customWidth="1"/>
    <col min="2719" max="2719" width="3.85546875" style="40" customWidth="1"/>
    <col min="2720" max="2720" width="9.140625" style="40"/>
    <col min="2721" max="2721" width="2.85546875" style="40" customWidth="1"/>
    <col min="2722" max="2722" width="3.85546875" style="40" customWidth="1"/>
    <col min="2723" max="2723" width="9.140625" style="40"/>
    <col min="2724" max="2724" width="2.85546875" style="40" customWidth="1"/>
    <col min="2725" max="2725" width="3.42578125" style="40" customWidth="1"/>
    <col min="2726" max="2726" width="9.140625" style="40"/>
    <col min="2727" max="2727" width="2.85546875" style="40" customWidth="1"/>
    <col min="2728" max="2728" width="3.28515625" style="40" customWidth="1"/>
    <col min="2729" max="2729" width="9.140625" style="40"/>
    <col min="2730" max="2730" width="2.85546875" style="40" customWidth="1"/>
    <col min="2731" max="2731" width="3.140625" style="40" customWidth="1"/>
    <col min="2732" max="2732" width="9.140625" style="40"/>
    <col min="2733" max="2733" width="2.85546875" style="40" customWidth="1"/>
    <col min="2734" max="2734" width="3.140625" style="40" customWidth="1"/>
    <col min="2735" max="2735" width="9.140625" style="40"/>
    <col min="2736" max="2736" width="2.85546875" style="40" customWidth="1"/>
    <col min="2737" max="2737" width="3.140625" style="40" customWidth="1"/>
    <col min="2738" max="2738" width="9.140625" style="40"/>
    <col min="2739" max="2739" width="2.85546875" style="40" customWidth="1"/>
    <col min="2740" max="2740" width="3.28515625" style="40" customWidth="1"/>
    <col min="2741" max="2741" width="9.140625" style="40"/>
    <col min="2742" max="2742" width="3.5703125" style="40" customWidth="1"/>
    <col min="2743" max="2743" width="3.7109375" style="40" customWidth="1"/>
    <col min="2744" max="2745" width="9.140625" style="40"/>
    <col min="2746" max="2746" width="35.140625" style="40" customWidth="1"/>
    <col min="2747" max="2964" width="9.140625" style="40"/>
    <col min="2965" max="2965" width="2.85546875" style="40" customWidth="1"/>
    <col min="2966" max="2966" width="3.7109375" style="40" customWidth="1"/>
    <col min="2967" max="2967" width="9.140625" style="40"/>
    <col min="2968" max="2968" width="2.85546875" style="40" customWidth="1"/>
    <col min="2969" max="2969" width="3.7109375" style="40" customWidth="1"/>
    <col min="2970" max="2970" width="9.140625" style="40"/>
    <col min="2971" max="2971" width="2.85546875" style="40" customWidth="1"/>
    <col min="2972" max="2972" width="3.7109375" style="40" customWidth="1"/>
    <col min="2973" max="2973" width="9.140625" style="40"/>
    <col min="2974" max="2974" width="2.85546875" style="40" customWidth="1"/>
    <col min="2975" max="2975" width="3.85546875" style="40" customWidth="1"/>
    <col min="2976" max="2976" width="9.140625" style="40"/>
    <col min="2977" max="2977" width="2.85546875" style="40" customWidth="1"/>
    <col min="2978" max="2978" width="3.85546875" style="40" customWidth="1"/>
    <col min="2979" max="2979" width="9.140625" style="40"/>
    <col min="2980" max="2980" width="2.85546875" style="40" customWidth="1"/>
    <col min="2981" max="2981" width="3.42578125" style="40" customWidth="1"/>
    <col min="2982" max="2982" width="9.140625" style="40"/>
    <col min="2983" max="2983" width="2.85546875" style="40" customWidth="1"/>
    <col min="2984" max="2984" width="3.28515625" style="40" customWidth="1"/>
    <col min="2985" max="2985" width="9.140625" style="40"/>
    <col min="2986" max="2986" width="2.85546875" style="40" customWidth="1"/>
    <col min="2987" max="2987" width="3.140625" style="40" customWidth="1"/>
    <col min="2988" max="2988" width="9.140625" style="40"/>
    <col min="2989" max="2989" width="2.85546875" style="40" customWidth="1"/>
    <col min="2990" max="2990" width="3.140625" style="40" customWidth="1"/>
    <col min="2991" max="2991" width="9.140625" style="40"/>
    <col min="2992" max="2992" width="2.85546875" style="40" customWidth="1"/>
    <col min="2993" max="2993" width="3.140625" style="40" customWidth="1"/>
    <col min="2994" max="2994" width="9.140625" style="40"/>
    <col min="2995" max="2995" width="2.85546875" style="40" customWidth="1"/>
    <col min="2996" max="2996" width="3.28515625" style="40" customWidth="1"/>
    <col min="2997" max="2997" width="9.140625" style="40"/>
    <col min="2998" max="2998" width="3.5703125" style="40" customWidth="1"/>
    <col min="2999" max="2999" width="3.7109375" style="40" customWidth="1"/>
    <col min="3000" max="3001" width="9.140625" style="40"/>
    <col min="3002" max="3002" width="35.140625" style="40" customWidth="1"/>
    <col min="3003" max="3220" width="9.140625" style="40"/>
    <col min="3221" max="3221" width="2.85546875" style="40" customWidth="1"/>
    <col min="3222" max="3222" width="3.7109375" style="40" customWidth="1"/>
    <col min="3223" max="3223" width="9.140625" style="40"/>
    <col min="3224" max="3224" width="2.85546875" style="40" customWidth="1"/>
    <col min="3225" max="3225" width="3.7109375" style="40" customWidth="1"/>
    <col min="3226" max="3226" width="9.140625" style="40"/>
    <col min="3227" max="3227" width="2.85546875" style="40" customWidth="1"/>
    <col min="3228" max="3228" width="3.7109375" style="40" customWidth="1"/>
    <col min="3229" max="3229" width="9.140625" style="40"/>
    <col min="3230" max="3230" width="2.85546875" style="40" customWidth="1"/>
    <col min="3231" max="3231" width="3.85546875" style="40" customWidth="1"/>
    <col min="3232" max="3232" width="9.140625" style="40"/>
    <col min="3233" max="3233" width="2.85546875" style="40" customWidth="1"/>
    <col min="3234" max="3234" width="3.85546875" style="40" customWidth="1"/>
    <col min="3235" max="3235" width="9.140625" style="40"/>
    <col min="3236" max="3236" width="2.85546875" style="40" customWidth="1"/>
    <col min="3237" max="3237" width="3.42578125" style="40" customWidth="1"/>
    <col min="3238" max="3238" width="9.140625" style="40"/>
    <col min="3239" max="3239" width="2.85546875" style="40" customWidth="1"/>
    <col min="3240" max="3240" width="3.28515625" style="40" customWidth="1"/>
    <col min="3241" max="3241" width="9.140625" style="40"/>
    <col min="3242" max="3242" width="2.85546875" style="40" customWidth="1"/>
    <col min="3243" max="3243" width="3.140625" style="40" customWidth="1"/>
    <col min="3244" max="3244" width="9.140625" style="40"/>
    <col min="3245" max="3245" width="2.85546875" style="40" customWidth="1"/>
    <col min="3246" max="3246" width="3.140625" style="40" customWidth="1"/>
    <col min="3247" max="3247" width="9.140625" style="40"/>
    <col min="3248" max="3248" width="2.85546875" style="40" customWidth="1"/>
    <col min="3249" max="3249" width="3.140625" style="40" customWidth="1"/>
    <col min="3250" max="3250" width="9.140625" style="40"/>
    <col min="3251" max="3251" width="2.85546875" style="40" customWidth="1"/>
    <col min="3252" max="3252" width="3.28515625" style="40" customWidth="1"/>
    <col min="3253" max="3253" width="9.140625" style="40"/>
    <col min="3254" max="3254" width="3.5703125" style="40" customWidth="1"/>
    <col min="3255" max="3255" width="3.7109375" style="40" customWidth="1"/>
    <col min="3256" max="3257" width="9.140625" style="40"/>
    <col min="3258" max="3258" width="35.140625" style="40" customWidth="1"/>
    <col min="3259" max="3476" width="9.140625" style="40"/>
    <col min="3477" max="3477" width="2.85546875" style="40" customWidth="1"/>
    <col min="3478" max="3478" width="3.7109375" style="40" customWidth="1"/>
    <col min="3479" max="3479" width="9.140625" style="40"/>
    <col min="3480" max="3480" width="2.85546875" style="40" customWidth="1"/>
    <col min="3481" max="3481" width="3.7109375" style="40" customWidth="1"/>
    <col min="3482" max="3482" width="9.140625" style="40"/>
    <col min="3483" max="3483" width="2.85546875" style="40" customWidth="1"/>
    <col min="3484" max="3484" width="3.7109375" style="40" customWidth="1"/>
    <col min="3485" max="3485" width="9.140625" style="40"/>
    <col min="3486" max="3486" width="2.85546875" style="40" customWidth="1"/>
    <col min="3487" max="3487" width="3.85546875" style="40" customWidth="1"/>
    <col min="3488" max="3488" width="9.140625" style="40"/>
    <col min="3489" max="3489" width="2.85546875" style="40" customWidth="1"/>
    <col min="3490" max="3490" width="3.85546875" style="40" customWidth="1"/>
    <col min="3491" max="3491" width="9.140625" style="40"/>
    <col min="3492" max="3492" width="2.85546875" style="40" customWidth="1"/>
    <col min="3493" max="3493" width="3.42578125" style="40" customWidth="1"/>
    <col min="3494" max="3494" width="9.140625" style="40"/>
    <col min="3495" max="3495" width="2.85546875" style="40" customWidth="1"/>
    <col min="3496" max="3496" width="3.28515625" style="40" customWidth="1"/>
    <col min="3497" max="3497" width="9.140625" style="40"/>
    <col min="3498" max="3498" width="2.85546875" style="40" customWidth="1"/>
    <col min="3499" max="3499" width="3.140625" style="40" customWidth="1"/>
    <col min="3500" max="3500" width="9.140625" style="40"/>
    <col min="3501" max="3501" width="2.85546875" style="40" customWidth="1"/>
    <col min="3502" max="3502" width="3.140625" style="40" customWidth="1"/>
    <col min="3503" max="3503" width="9.140625" style="40"/>
    <col min="3504" max="3504" width="2.85546875" style="40" customWidth="1"/>
    <col min="3505" max="3505" width="3.140625" style="40" customWidth="1"/>
    <col min="3506" max="3506" width="9.140625" style="40"/>
    <col min="3507" max="3507" width="2.85546875" style="40" customWidth="1"/>
    <col min="3508" max="3508" width="3.28515625" style="40" customWidth="1"/>
    <col min="3509" max="3509" width="9.140625" style="40"/>
    <col min="3510" max="3510" width="3.5703125" style="40" customWidth="1"/>
    <col min="3511" max="3511" width="3.7109375" style="40" customWidth="1"/>
    <col min="3512" max="3513" width="9.140625" style="40"/>
    <col min="3514" max="3514" width="35.140625" style="40" customWidth="1"/>
    <col min="3515" max="3732" width="9.140625" style="40"/>
    <col min="3733" max="3733" width="2.85546875" style="40" customWidth="1"/>
    <col min="3734" max="3734" width="3.7109375" style="40" customWidth="1"/>
    <col min="3735" max="3735" width="9.140625" style="40"/>
    <col min="3736" max="3736" width="2.85546875" style="40" customWidth="1"/>
    <col min="3737" max="3737" width="3.7109375" style="40" customWidth="1"/>
    <col min="3738" max="3738" width="9.140625" style="40"/>
    <col min="3739" max="3739" width="2.85546875" style="40" customWidth="1"/>
    <col min="3740" max="3740" width="3.7109375" style="40" customWidth="1"/>
    <col min="3741" max="3741" width="9.140625" style="40"/>
    <col min="3742" max="3742" width="2.85546875" style="40" customWidth="1"/>
    <col min="3743" max="3743" width="3.85546875" style="40" customWidth="1"/>
    <col min="3744" max="3744" width="9.140625" style="40"/>
    <col min="3745" max="3745" width="2.85546875" style="40" customWidth="1"/>
    <col min="3746" max="3746" width="3.85546875" style="40" customWidth="1"/>
    <col min="3747" max="3747" width="9.140625" style="40"/>
    <col min="3748" max="3748" width="2.85546875" style="40" customWidth="1"/>
    <col min="3749" max="3749" width="3.42578125" style="40" customWidth="1"/>
    <col min="3750" max="3750" width="9.140625" style="40"/>
    <col min="3751" max="3751" width="2.85546875" style="40" customWidth="1"/>
    <col min="3752" max="3752" width="3.28515625" style="40" customWidth="1"/>
    <col min="3753" max="3753" width="9.140625" style="40"/>
    <col min="3754" max="3754" width="2.85546875" style="40" customWidth="1"/>
    <col min="3755" max="3755" width="3.140625" style="40" customWidth="1"/>
    <col min="3756" max="3756" width="9.140625" style="40"/>
    <col min="3757" max="3757" width="2.85546875" style="40" customWidth="1"/>
    <col min="3758" max="3758" width="3.140625" style="40" customWidth="1"/>
    <col min="3759" max="3759" width="9.140625" style="40"/>
    <col min="3760" max="3760" width="2.85546875" style="40" customWidth="1"/>
    <col min="3761" max="3761" width="3.140625" style="40" customWidth="1"/>
    <col min="3762" max="3762" width="9.140625" style="40"/>
    <col min="3763" max="3763" width="2.85546875" style="40" customWidth="1"/>
    <col min="3764" max="3764" width="3.28515625" style="40" customWidth="1"/>
    <col min="3765" max="3765" width="9.140625" style="40"/>
    <col min="3766" max="3766" width="3.5703125" style="40" customWidth="1"/>
    <col min="3767" max="3767" width="3.7109375" style="40" customWidth="1"/>
    <col min="3768" max="3769" width="9.140625" style="40"/>
    <col min="3770" max="3770" width="35.140625" style="40" customWidth="1"/>
    <col min="3771" max="3988" width="9.140625" style="40"/>
    <col min="3989" max="3989" width="2.85546875" style="40" customWidth="1"/>
    <col min="3990" max="3990" width="3.7109375" style="40" customWidth="1"/>
    <col min="3991" max="3991" width="9.140625" style="40"/>
    <col min="3992" max="3992" width="2.85546875" style="40" customWidth="1"/>
    <col min="3993" max="3993" width="3.7109375" style="40" customWidth="1"/>
    <col min="3994" max="3994" width="9.140625" style="40"/>
    <col min="3995" max="3995" width="2.85546875" style="40" customWidth="1"/>
    <col min="3996" max="3996" width="3.7109375" style="40" customWidth="1"/>
    <col min="3997" max="3997" width="9.140625" style="40"/>
    <col min="3998" max="3998" width="2.85546875" style="40" customWidth="1"/>
    <col min="3999" max="3999" width="3.85546875" style="40" customWidth="1"/>
    <col min="4000" max="4000" width="9.140625" style="40"/>
    <col min="4001" max="4001" width="2.85546875" style="40" customWidth="1"/>
    <col min="4002" max="4002" width="3.85546875" style="40" customWidth="1"/>
    <col min="4003" max="4003" width="9.140625" style="40"/>
    <col min="4004" max="4004" width="2.85546875" style="40" customWidth="1"/>
    <col min="4005" max="4005" width="3.42578125" style="40" customWidth="1"/>
    <col min="4006" max="4006" width="9.140625" style="40"/>
    <col min="4007" max="4007" width="2.85546875" style="40" customWidth="1"/>
    <col min="4008" max="4008" width="3.28515625" style="40" customWidth="1"/>
    <col min="4009" max="4009" width="9.140625" style="40"/>
    <col min="4010" max="4010" width="2.85546875" style="40" customWidth="1"/>
    <col min="4011" max="4011" width="3.140625" style="40" customWidth="1"/>
    <col min="4012" max="4012" width="9.140625" style="40"/>
    <col min="4013" max="4013" width="2.85546875" style="40" customWidth="1"/>
    <col min="4014" max="4014" width="3.140625" style="40" customWidth="1"/>
    <col min="4015" max="4015" width="9.140625" style="40"/>
    <col min="4016" max="4016" width="2.85546875" style="40" customWidth="1"/>
    <col min="4017" max="4017" width="3.140625" style="40" customWidth="1"/>
    <col min="4018" max="4018" width="9.140625" style="40"/>
    <col min="4019" max="4019" width="2.85546875" style="40" customWidth="1"/>
    <col min="4020" max="4020" width="3.28515625" style="40" customWidth="1"/>
    <col min="4021" max="4021" width="9.140625" style="40"/>
    <col min="4022" max="4022" width="3.5703125" style="40" customWidth="1"/>
    <col min="4023" max="4023" width="3.7109375" style="40" customWidth="1"/>
    <col min="4024" max="4025" width="9.140625" style="40"/>
    <col min="4026" max="4026" width="35.140625" style="40" customWidth="1"/>
    <col min="4027" max="4244" width="9.140625" style="40"/>
    <col min="4245" max="4245" width="2.85546875" style="40" customWidth="1"/>
    <col min="4246" max="4246" width="3.7109375" style="40" customWidth="1"/>
    <col min="4247" max="4247" width="9.140625" style="40"/>
    <col min="4248" max="4248" width="2.85546875" style="40" customWidth="1"/>
    <col min="4249" max="4249" width="3.7109375" style="40" customWidth="1"/>
    <col min="4250" max="4250" width="9.140625" style="40"/>
    <col min="4251" max="4251" width="2.85546875" style="40" customWidth="1"/>
    <col min="4252" max="4252" width="3.7109375" style="40" customWidth="1"/>
    <col min="4253" max="4253" width="9.140625" style="40"/>
    <col min="4254" max="4254" width="2.85546875" style="40" customWidth="1"/>
    <col min="4255" max="4255" width="3.85546875" style="40" customWidth="1"/>
    <col min="4256" max="4256" width="9.140625" style="40"/>
    <col min="4257" max="4257" width="2.85546875" style="40" customWidth="1"/>
    <col min="4258" max="4258" width="3.85546875" style="40" customWidth="1"/>
    <col min="4259" max="4259" width="9.140625" style="40"/>
    <col min="4260" max="4260" width="2.85546875" style="40" customWidth="1"/>
    <col min="4261" max="4261" width="3.42578125" style="40" customWidth="1"/>
    <col min="4262" max="4262" width="9.140625" style="40"/>
    <col min="4263" max="4263" width="2.85546875" style="40" customWidth="1"/>
    <col min="4264" max="4264" width="3.28515625" style="40" customWidth="1"/>
    <col min="4265" max="4265" width="9.140625" style="40"/>
    <col min="4266" max="4266" width="2.85546875" style="40" customWidth="1"/>
    <col min="4267" max="4267" width="3.140625" style="40" customWidth="1"/>
    <col min="4268" max="4268" width="9.140625" style="40"/>
    <col min="4269" max="4269" width="2.85546875" style="40" customWidth="1"/>
    <col min="4270" max="4270" width="3.140625" style="40" customWidth="1"/>
    <col min="4271" max="4271" width="9.140625" style="40"/>
    <col min="4272" max="4272" width="2.85546875" style="40" customWidth="1"/>
    <col min="4273" max="4273" width="3.140625" style="40" customWidth="1"/>
    <col min="4274" max="4274" width="9.140625" style="40"/>
    <col min="4275" max="4275" width="2.85546875" style="40" customWidth="1"/>
    <col min="4276" max="4276" width="3.28515625" style="40" customWidth="1"/>
    <col min="4277" max="4277" width="9.140625" style="40"/>
    <col min="4278" max="4278" width="3.5703125" style="40" customWidth="1"/>
    <col min="4279" max="4279" width="3.7109375" style="40" customWidth="1"/>
    <col min="4280" max="4281" width="9.140625" style="40"/>
    <col min="4282" max="4282" width="35.140625" style="40" customWidth="1"/>
    <col min="4283" max="4500" width="9.140625" style="40"/>
    <col min="4501" max="4501" width="2.85546875" style="40" customWidth="1"/>
    <col min="4502" max="4502" width="3.7109375" style="40" customWidth="1"/>
    <col min="4503" max="4503" width="9.140625" style="40"/>
    <col min="4504" max="4504" width="2.85546875" style="40" customWidth="1"/>
    <col min="4505" max="4505" width="3.7109375" style="40" customWidth="1"/>
    <col min="4506" max="4506" width="9.140625" style="40"/>
    <col min="4507" max="4507" width="2.85546875" style="40" customWidth="1"/>
    <col min="4508" max="4508" width="3.7109375" style="40" customWidth="1"/>
    <col min="4509" max="4509" width="9.140625" style="40"/>
    <col min="4510" max="4510" width="2.85546875" style="40" customWidth="1"/>
    <col min="4511" max="4511" width="3.85546875" style="40" customWidth="1"/>
    <col min="4512" max="4512" width="9.140625" style="40"/>
    <col min="4513" max="4513" width="2.85546875" style="40" customWidth="1"/>
    <col min="4514" max="4514" width="3.85546875" style="40" customWidth="1"/>
    <col min="4515" max="4515" width="9.140625" style="40"/>
    <col min="4516" max="4516" width="2.85546875" style="40" customWidth="1"/>
    <col min="4517" max="4517" width="3.42578125" style="40" customWidth="1"/>
    <col min="4518" max="4518" width="9.140625" style="40"/>
    <col min="4519" max="4519" width="2.85546875" style="40" customWidth="1"/>
    <col min="4520" max="4520" width="3.28515625" style="40" customWidth="1"/>
    <col min="4521" max="4521" width="9.140625" style="40"/>
    <col min="4522" max="4522" width="2.85546875" style="40" customWidth="1"/>
    <col min="4523" max="4523" width="3.140625" style="40" customWidth="1"/>
    <col min="4524" max="4524" width="9.140625" style="40"/>
    <col min="4525" max="4525" width="2.85546875" style="40" customWidth="1"/>
    <col min="4526" max="4526" width="3.140625" style="40" customWidth="1"/>
    <col min="4527" max="4527" width="9.140625" style="40"/>
    <col min="4528" max="4528" width="2.85546875" style="40" customWidth="1"/>
    <col min="4529" max="4529" width="3.140625" style="40" customWidth="1"/>
    <col min="4530" max="4530" width="9.140625" style="40"/>
    <col min="4531" max="4531" width="2.85546875" style="40" customWidth="1"/>
    <col min="4532" max="4532" width="3.28515625" style="40" customWidth="1"/>
    <col min="4533" max="4533" width="9.140625" style="40"/>
    <col min="4534" max="4534" width="3.5703125" style="40" customWidth="1"/>
    <col min="4535" max="4535" width="3.7109375" style="40" customWidth="1"/>
    <col min="4536" max="4537" width="9.140625" style="40"/>
    <col min="4538" max="4538" width="35.140625" style="40" customWidth="1"/>
    <col min="4539" max="4756" width="9.140625" style="40"/>
    <col min="4757" max="4757" width="2.85546875" style="40" customWidth="1"/>
    <col min="4758" max="4758" width="3.7109375" style="40" customWidth="1"/>
    <col min="4759" max="4759" width="9.140625" style="40"/>
    <col min="4760" max="4760" width="2.85546875" style="40" customWidth="1"/>
    <col min="4761" max="4761" width="3.7109375" style="40" customWidth="1"/>
    <col min="4762" max="4762" width="9.140625" style="40"/>
    <col min="4763" max="4763" width="2.85546875" style="40" customWidth="1"/>
    <col min="4764" max="4764" width="3.7109375" style="40" customWidth="1"/>
    <col min="4765" max="4765" width="9.140625" style="40"/>
    <col min="4766" max="4766" width="2.85546875" style="40" customWidth="1"/>
    <col min="4767" max="4767" width="3.85546875" style="40" customWidth="1"/>
    <col min="4768" max="4768" width="9.140625" style="40"/>
    <col min="4769" max="4769" width="2.85546875" style="40" customWidth="1"/>
    <col min="4770" max="4770" width="3.85546875" style="40" customWidth="1"/>
    <col min="4771" max="4771" width="9.140625" style="40"/>
    <col min="4772" max="4772" width="2.85546875" style="40" customWidth="1"/>
    <col min="4773" max="4773" width="3.42578125" style="40" customWidth="1"/>
    <col min="4774" max="4774" width="9.140625" style="40"/>
    <col min="4775" max="4775" width="2.85546875" style="40" customWidth="1"/>
    <col min="4776" max="4776" width="3.28515625" style="40" customWidth="1"/>
    <col min="4777" max="4777" width="9.140625" style="40"/>
    <col min="4778" max="4778" width="2.85546875" style="40" customWidth="1"/>
    <col min="4779" max="4779" width="3.140625" style="40" customWidth="1"/>
    <col min="4780" max="4780" width="9.140625" style="40"/>
    <col min="4781" max="4781" width="2.85546875" style="40" customWidth="1"/>
    <col min="4782" max="4782" width="3.140625" style="40" customWidth="1"/>
    <col min="4783" max="4783" width="9.140625" style="40"/>
    <col min="4784" max="4784" width="2.85546875" style="40" customWidth="1"/>
    <col min="4785" max="4785" width="3.140625" style="40" customWidth="1"/>
    <col min="4786" max="4786" width="9.140625" style="40"/>
    <col min="4787" max="4787" width="2.85546875" style="40" customWidth="1"/>
    <col min="4788" max="4788" width="3.28515625" style="40" customWidth="1"/>
    <col min="4789" max="4789" width="9.140625" style="40"/>
    <col min="4790" max="4790" width="3.5703125" style="40" customWidth="1"/>
    <col min="4791" max="4791" width="3.7109375" style="40" customWidth="1"/>
    <col min="4792" max="4793" width="9.140625" style="40"/>
    <col min="4794" max="4794" width="35.140625" style="40" customWidth="1"/>
    <col min="4795" max="5012" width="9.140625" style="40"/>
    <col min="5013" max="5013" width="2.85546875" style="40" customWidth="1"/>
    <col min="5014" max="5014" width="3.7109375" style="40" customWidth="1"/>
    <col min="5015" max="5015" width="9.140625" style="40"/>
    <col min="5016" max="5016" width="2.85546875" style="40" customWidth="1"/>
    <col min="5017" max="5017" width="3.7109375" style="40" customWidth="1"/>
    <col min="5018" max="5018" width="9.140625" style="40"/>
    <col min="5019" max="5019" width="2.85546875" style="40" customWidth="1"/>
    <col min="5020" max="5020" width="3.7109375" style="40" customWidth="1"/>
    <col min="5021" max="5021" width="9.140625" style="40"/>
    <col min="5022" max="5022" width="2.85546875" style="40" customWidth="1"/>
    <col min="5023" max="5023" width="3.85546875" style="40" customWidth="1"/>
    <col min="5024" max="5024" width="9.140625" style="40"/>
    <col min="5025" max="5025" width="2.85546875" style="40" customWidth="1"/>
    <col min="5026" max="5026" width="3.85546875" style="40" customWidth="1"/>
    <col min="5027" max="5027" width="9.140625" style="40"/>
    <col min="5028" max="5028" width="2.85546875" style="40" customWidth="1"/>
    <col min="5029" max="5029" width="3.42578125" style="40" customWidth="1"/>
    <col min="5030" max="5030" width="9.140625" style="40"/>
    <col min="5031" max="5031" width="2.85546875" style="40" customWidth="1"/>
    <col min="5032" max="5032" width="3.28515625" style="40" customWidth="1"/>
    <col min="5033" max="5033" width="9.140625" style="40"/>
    <col min="5034" max="5034" width="2.85546875" style="40" customWidth="1"/>
    <col min="5035" max="5035" width="3.140625" style="40" customWidth="1"/>
    <col min="5036" max="5036" width="9.140625" style="40"/>
    <col min="5037" max="5037" width="2.85546875" style="40" customWidth="1"/>
    <col min="5038" max="5038" width="3.140625" style="40" customWidth="1"/>
    <col min="5039" max="5039" width="9.140625" style="40"/>
    <col min="5040" max="5040" width="2.85546875" style="40" customWidth="1"/>
    <col min="5041" max="5041" width="3.140625" style="40" customWidth="1"/>
    <col min="5042" max="5042" width="9.140625" style="40"/>
    <col min="5043" max="5043" width="2.85546875" style="40" customWidth="1"/>
    <col min="5044" max="5044" width="3.28515625" style="40" customWidth="1"/>
    <col min="5045" max="5045" width="9.140625" style="40"/>
    <col min="5046" max="5046" width="3.5703125" style="40" customWidth="1"/>
    <col min="5047" max="5047" width="3.7109375" style="40" customWidth="1"/>
    <col min="5048" max="5049" width="9.140625" style="40"/>
    <col min="5050" max="5050" width="35.140625" style="40" customWidth="1"/>
    <col min="5051" max="5268" width="9.140625" style="40"/>
    <col min="5269" max="5269" width="2.85546875" style="40" customWidth="1"/>
    <col min="5270" max="5270" width="3.7109375" style="40" customWidth="1"/>
    <col min="5271" max="5271" width="9.140625" style="40"/>
    <col min="5272" max="5272" width="2.85546875" style="40" customWidth="1"/>
    <col min="5273" max="5273" width="3.7109375" style="40" customWidth="1"/>
    <col min="5274" max="5274" width="9.140625" style="40"/>
    <col min="5275" max="5275" width="2.85546875" style="40" customWidth="1"/>
    <col min="5276" max="5276" width="3.7109375" style="40" customWidth="1"/>
    <col min="5277" max="5277" width="9.140625" style="40"/>
    <col min="5278" max="5278" width="2.85546875" style="40" customWidth="1"/>
    <col min="5279" max="5279" width="3.85546875" style="40" customWidth="1"/>
    <col min="5280" max="5280" width="9.140625" style="40"/>
    <col min="5281" max="5281" width="2.85546875" style="40" customWidth="1"/>
    <col min="5282" max="5282" width="3.85546875" style="40" customWidth="1"/>
    <col min="5283" max="5283" width="9.140625" style="40"/>
    <col min="5284" max="5284" width="2.85546875" style="40" customWidth="1"/>
    <col min="5285" max="5285" width="3.42578125" style="40" customWidth="1"/>
    <col min="5286" max="5286" width="9.140625" style="40"/>
    <col min="5287" max="5287" width="2.85546875" style="40" customWidth="1"/>
    <col min="5288" max="5288" width="3.28515625" style="40" customWidth="1"/>
    <col min="5289" max="5289" width="9.140625" style="40"/>
    <col min="5290" max="5290" width="2.85546875" style="40" customWidth="1"/>
    <col min="5291" max="5291" width="3.140625" style="40" customWidth="1"/>
    <col min="5292" max="5292" width="9.140625" style="40"/>
    <col min="5293" max="5293" width="2.85546875" style="40" customWidth="1"/>
    <col min="5294" max="5294" width="3.140625" style="40" customWidth="1"/>
    <col min="5295" max="5295" width="9.140625" style="40"/>
    <col min="5296" max="5296" width="2.85546875" style="40" customWidth="1"/>
    <col min="5297" max="5297" width="3.140625" style="40" customWidth="1"/>
    <col min="5298" max="5298" width="9.140625" style="40"/>
    <col min="5299" max="5299" width="2.85546875" style="40" customWidth="1"/>
    <col min="5300" max="5300" width="3.28515625" style="40" customWidth="1"/>
    <col min="5301" max="5301" width="9.140625" style="40"/>
    <col min="5302" max="5302" width="3.5703125" style="40" customWidth="1"/>
    <col min="5303" max="5303" width="3.7109375" style="40" customWidth="1"/>
    <col min="5304" max="5305" width="9.140625" style="40"/>
    <col min="5306" max="5306" width="35.140625" style="40" customWidth="1"/>
    <col min="5307" max="5524" width="9.140625" style="40"/>
    <col min="5525" max="5525" width="2.85546875" style="40" customWidth="1"/>
    <col min="5526" max="5526" width="3.7109375" style="40" customWidth="1"/>
    <col min="5527" max="5527" width="9.140625" style="40"/>
    <col min="5528" max="5528" width="2.85546875" style="40" customWidth="1"/>
    <col min="5529" max="5529" width="3.7109375" style="40" customWidth="1"/>
    <col min="5530" max="5530" width="9.140625" style="40"/>
    <col min="5531" max="5531" width="2.85546875" style="40" customWidth="1"/>
    <col min="5532" max="5532" width="3.7109375" style="40" customWidth="1"/>
    <col min="5533" max="5533" width="9.140625" style="40"/>
    <col min="5534" max="5534" width="2.85546875" style="40" customWidth="1"/>
    <col min="5535" max="5535" width="3.85546875" style="40" customWidth="1"/>
    <col min="5536" max="5536" width="9.140625" style="40"/>
    <col min="5537" max="5537" width="2.85546875" style="40" customWidth="1"/>
    <col min="5538" max="5538" width="3.85546875" style="40" customWidth="1"/>
    <col min="5539" max="5539" width="9.140625" style="40"/>
    <col min="5540" max="5540" width="2.85546875" style="40" customWidth="1"/>
    <col min="5541" max="5541" width="3.42578125" style="40" customWidth="1"/>
    <col min="5542" max="5542" width="9.140625" style="40"/>
    <col min="5543" max="5543" width="2.85546875" style="40" customWidth="1"/>
    <col min="5544" max="5544" width="3.28515625" style="40" customWidth="1"/>
    <col min="5545" max="5545" width="9.140625" style="40"/>
    <col min="5546" max="5546" width="2.85546875" style="40" customWidth="1"/>
    <col min="5547" max="5547" width="3.140625" style="40" customWidth="1"/>
    <col min="5548" max="5548" width="9.140625" style="40"/>
    <col min="5549" max="5549" width="2.85546875" style="40" customWidth="1"/>
    <col min="5550" max="5550" width="3.140625" style="40" customWidth="1"/>
    <col min="5551" max="5551" width="9.140625" style="40"/>
    <col min="5552" max="5552" width="2.85546875" style="40" customWidth="1"/>
    <col min="5553" max="5553" width="3.140625" style="40" customWidth="1"/>
    <col min="5554" max="5554" width="9.140625" style="40"/>
    <col min="5555" max="5555" width="2.85546875" style="40" customWidth="1"/>
    <col min="5556" max="5556" width="3.28515625" style="40" customWidth="1"/>
    <col min="5557" max="5557" width="9.140625" style="40"/>
    <col min="5558" max="5558" width="3.5703125" style="40" customWidth="1"/>
    <col min="5559" max="5559" width="3.7109375" style="40" customWidth="1"/>
    <col min="5560" max="5561" width="9.140625" style="40"/>
    <col min="5562" max="5562" width="35.140625" style="40" customWidth="1"/>
    <col min="5563" max="5780" width="9.140625" style="40"/>
    <col min="5781" max="5781" width="2.85546875" style="40" customWidth="1"/>
    <col min="5782" max="5782" width="3.7109375" style="40" customWidth="1"/>
    <col min="5783" max="5783" width="9.140625" style="40"/>
    <col min="5784" max="5784" width="2.85546875" style="40" customWidth="1"/>
    <col min="5785" max="5785" width="3.7109375" style="40" customWidth="1"/>
    <col min="5786" max="5786" width="9.140625" style="40"/>
    <col min="5787" max="5787" width="2.85546875" style="40" customWidth="1"/>
    <col min="5788" max="5788" width="3.7109375" style="40" customWidth="1"/>
    <col min="5789" max="5789" width="9.140625" style="40"/>
    <col min="5790" max="5790" width="2.85546875" style="40" customWidth="1"/>
    <col min="5791" max="5791" width="3.85546875" style="40" customWidth="1"/>
    <col min="5792" max="5792" width="9.140625" style="40"/>
    <col min="5793" max="5793" width="2.85546875" style="40" customWidth="1"/>
    <col min="5794" max="5794" width="3.85546875" style="40" customWidth="1"/>
    <col min="5795" max="5795" width="9.140625" style="40"/>
    <col min="5796" max="5796" width="2.85546875" style="40" customWidth="1"/>
    <col min="5797" max="5797" width="3.42578125" style="40" customWidth="1"/>
    <col min="5798" max="5798" width="9.140625" style="40"/>
    <col min="5799" max="5799" width="2.85546875" style="40" customWidth="1"/>
    <col min="5800" max="5800" width="3.28515625" style="40" customWidth="1"/>
    <col min="5801" max="5801" width="9.140625" style="40"/>
    <col min="5802" max="5802" width="2.85546875" style="40" customWidth="1"/>
    <col min="5803" max="5803" width="3.140625" style="40" customWidth="1"/>
    <col min="5804" max="5804" width="9.140625" style="40"/>
    <col min="5805" max="5805" width="2.85546875" style="40" customWidth="1"/>
    <col min="5806" max="5806" width="3.140625" style="40" customWidth="1"/>
    <col min="5807" max="5807" width="9.140625" style="40"/>
    <col min="5808" max="5808" width="2.85546875" style="40" customWidth="1"/>
    <col min="5809" max="5809" width="3.140625" style="40" customWidth="1"/>
    <col min="5810" max="5810" width="9.140625" style="40"/>
    <col min="5811" max="5811" width="2.85546875" style="40" customWidth="1"/>
    <col min="5812" max="5812" width="3.28515625" style="40" customWidth="1"/>
    <col min="5813" max="5813" width="9.140625" style="40"/>
    <col min="5814" max="5814" width="3.5703125" style="40" customWidth="1"/>
    <col min="5815" max="5815" width="3.7109375" style="40" customWidth="1"/>
    <col min="5816" max="5817" width="9.140625" style="40"/>
    <col min="5818" max="5818" width="35.140625" style="40" customWidth="1"/>
    <col min="5819" max="6036" width="9.140625" style="40"/>
    <col min="6037" max="6037" width="2.85546875" style="40" customWidth="1"/>
    <col min="6038" max="6038" width="3.7109375" style="40" customWidth="1"/>
    <col min="6039" max="6039" width="9.140625" style="40"/>
    <col min="6040" max="6040" width="2.85546875" style="40" customWidth="1"/>
    <col min="6041" max="6041" width="3.7109375" style="40" customWidth="1"/>
    <col min="6042" max="6042" width="9.140625" style="40"/>
    <col min="6043" max="6043" width="2.85546875" style="40" customWidth="1"/>
    <col min="6044" max="6044" width="3.7109375" style="40" customWidth="1"/>
    <col min="6045" max="6045" width="9.140625" style="40"/>
    <col min="6046" max="6046" width="2.85546875" style="40" customWidth="1"/>
    <col min="6047" max="6047" width="3.85546875" style="40" customWidth="1"/>
    <col min="6048" max="6048" width="9.140625" style="40"/>
    <col min="6049" max="6049" width="2.85546875" style="40" customWidth="1"/>
    <col min="6050" max="6050" width="3.85546875" style="40" customWidth="1"/>
    <col min="6051" max="6051" width="9.140625" style="40"/>
    <col min="6052" max="6052" width="2.85546875" style="40" customWidth="1"/>
    <col min="6053" max="6053" width="3.42578125" style="40" customWidth="1"/>
    <col min="6054" max="6054" width="9.140625" style="40"/>
    <col min="6055" max="6055" width="2.85546875" style="40" customWidth="1"/>
    <col min="6056" max="6056" width="3.28515625" style="40" customWidth="1"/>
    <col min="6057" max="6057" width="9.140625" style="40"/>
    <col min="6058" max="6058" width="2.85546875" style="40" customWidth="1"/>
    <col min="6059" max="6059" width="3.140625" style="40" customWidth="1"/>
    <col min="6060" max="6060" width="9.140625" style="40"/>
    <col min="6061" max="6061" width="2.85546875" style="40" customWidth="1"/>
    <col min="6062" max="6062" width="3.140625" style="40" customWidth="1"/>
    <col min="6063" max="6063" width="9.140625" style="40"/>
    <col min="6064" max="6064" width="2.85546875" style="40" customWidth="1"/>
    <col min="6065" max="6065" width="3.140625" style="40" customWidth="1"/>
    <col min="6066" max="6066" width="9.140625" style="40"/>
    <col min="6067" max="6067" width="2.85546875" style="40" customWidth="1"/>
    <col min="6068" max="6068" width="3.28515625" style="40" customWidth="1"/>
    <col min="6069" max="6069" width="9.140625" style="40"/>
    <col min="6070" max="6070" width="3.5703125" style="40" customWidth="1"/>
    <col min="6071" max="6071" width="3.7109375" style="40" customWidth="1"/>
    <col min="6072" max="6073" width="9.140625" style="40"/>
    <col min="6074" max="6074" width="35.140625" style="40" customWidth="1"/>
    <col min="6075" max="6292" width="9.140625" style="40"/>
    <col min="6293" max="6293" width="2.85546875" style="40" customWidth="1"/>
    <col min="6294" max="6294" width="3.7109375" style="40" customWidth="1"/>
    <col min="6295" max="6295" width="9.140625" style="40"/>
    <col min="6296" max="6296" width="2.85546875" style="40" customWidth="1"/>
    <col min="6297" max="6297" width="3.7109375" style="40" customWidth="1"/>
    <col min="6298" max="6298" width="9.140625" style="40"/>
    <col min="6299" max="6299" width="2.85546875" style="40" customWidth="1"/>
    <col min="6300" max="6300" width="3.7109375" style="40" customWidth="1"/>
    <col min="6301" max="6301" width="9.140625" style="40"/>
    <col min="6302" max="6302" width="2.85546875" style="40" customWidth="1"/>
    <col min="6303" max="6303" width="3.85546875" style="40" customWidth="1"/>
    <col min="6304" max="6304" width="9.140625" style="40"/>
    <col min="6305" max="6305" width="2.85546875" style="40" customWidth="1"/>
    <col min="6306" max="6306" width="3.85546875" style="40" customWidth="1"/>
    <col min="6307" max="6307" width="9.140625" style="40"/>
    <col min="6308" max="6308" width="2.85546875" style="40" customWidth="1"/>
    <col min="6309" max="6309" width="3.42578125" style="40" customWidth="1"/>
    <col min="6310" max="6310" width="9.140625" style="40"/>
    <col min="6311" max="6311" width="2.85546875" style="40" customWidth="1"/>
    <col min="6312" max="6312" width="3.28515625" style="40" customWidth="1"/>
    <col min="6313" max="6313" width="9.140625" style="40"/>
    <col min="6314" max="6314" width="2.85546875" style="40" customWidth="1"/>
    <col min="6315" max="6315" width="3.140625" style="40" customWidth="1"/>
    <col min="6316" max="6316" width="9.140625" style="40"/>
    <col min="6317" max="6317" width="2.85546875" style="40" customWidth="1"/>
    <col min="6318" max="6318" width="3.140625" style="40" customWidth="1"/>
    <col min="6319" max="6319" width="9.140625" style="40"/>
    <col min="6320" max="6320" width="2.85546875" style="40" customWidth="1"/>
    <col min="6321" max="6321" width="3.140625" style="40" customWidth="1"/>
    <col min="6322" max="6322" width="9.140625" style="40"/>
    <col min="6323" max="6323" width="2.85546875" style="40" customWidth="1"/>
    <col min="6324" max="6324" width="3.28515625" style="40" customWidth="1"/>
    <col min="6325" max="6325" width="9.140625" style="40"/>
    <col min="6326" max="6326" width="3.5703125" style="40" customWidth="1"/>
    <col min="6327" max="6327" width="3.7109375" style="40" customWidth="1"/>
    <col min="6328" max="6329" width="9.140625" style="40"/>
    <col min="6330" max="6330" width="35.140625" style="40" customWidth="1"/>
    <col min="6331" max="6548" width="9.140625" style="40"/>
    <col min="6549" max="6549" width="2.85546875" style="40" customWidth="1"/>
    <col min="6550" max="6550" width="3.7109375" style="40" customWidth="1"/>
    <col min="6551" max="6551" width="9.140625" style="40"/>
    <col min="6552" max="6552" width="2.85546875" style="40" customWidth="1"/>
    <col min="6553" max="6553" width="3.7109375" style="40" customWidth="1"/>
    <col min="6554" max="6554" width="9.140625" style="40"/>
    <col min="6555" max="6555" width="2.85546875" style="40" customWidth="1"/>
    <col min="6556" max="6556" width="3.7109375" style="40" customWidth="1"/>
    <col min="6557" max="6557" width="9.140625" style="40"/>
    <col min="6558" max="6558" width="2.85546875" style="40" customWidth="1"/>
    <col min="6559" max="6559" width="3.85546875" style="40" customWidth="1"/>
    <col min="6560" max="6560" width="9.140625" style="40"/>
    <col min="6561" max="6561" width="2.85546875" style="40" customWidth="1"/>
    <col min="6562" max="6562" width="3.85546875" style="40" customWidth="1"/>
    <col min="6563" max="6563" width="9.140625" style="40"/>
    <col min="6564" max="6564" width="2.85546875" style="40" customWidth="1"/>
    <col min="6565" max="6565" width="3.42578125" style="40" customWidth="1"/>
    <col min="6566" max="6566" width="9.140625" style="40"/>
    <col min="6567" max="6567" width="2.85546875" style="40" customWidth="1"/>
    <col min="6568" max="6568" width="3.28515625" style="40" customWidth="1"/>
    <col min="6569" max="6569" width="9.140625" style="40"/>
    <col min="6570" max="6570" width="2.85546875" style="40" customWidth="1"/>
    <col min="6571" max="6571" width="3.140625" style="40" customWidth="1"/>
    <col min="6572" max="6572" width="9.140625" style="40"/>
    <col min="6573" max="6573" width="2.85546875" style="40" customWidth="1"/>
    <col min="6574" max="6574" width="3.140625" style="40" customWidth="1"/>
    <col min="6575" max="6575" width="9.140625" style="40"/>
    <col min="6576" max="6576" width="2.85546875" style="40" customWidth="1"/>
    <col min="6577" max="6577" width="3.140625" style="40" customWidth="1"/>
    <col min="6578" max="6578" width="9.140625" style="40"/>
    <col min="6579" max="6579" width="2.85546875" style="40" customWidth="1"/>
    <col min="6580" max="6580" width="3.28515625" style="40" customWidth="1"/>
    <col min="6581" max="6581" width="9.140625" style="40"/>
    <col min="6582" max="6582" width="3.5703125" style="40" customWidth="1"/>
    <col min="6583" max="6583" width="3.7109375" style="40" customWidth="1"/>
    <col min="6584" max="6585" width="9.140625" style="40"/>
    <col min="6586" max="6586" width="35.140625" style="40" customWidth="1"/>
    <col min="6587" max="6804" width="9.140625" style="40"/>
    <col min="6805" max="6805" width="2.85546875" style="40" customWidth="1"/>
    <col min="6806" max="6806" width="3.7109375" style="40" customWidth="1"/>
    <col min="6807" max="6807" width="9.140625" style="40"/>
    <col min="6808" max="6808" width="2.85546875" style="40" customWidth="1"/>
    <col min="6809" max="6809" width="3.7109375" style="40" customWidth="1"/>
    <col min="6810" max="6810" width="9.140625" style="40"/>
    <col min="6811" max="6811" width="2.85546875" style="40" customWidth="1"/>
    <col min="6812" max="6812" width="3.7109375" style="40" customWidth="1"/>
    <col min="6813" max="6813" width="9.140625" style="40"/>
    <col min="6814" max="6814" width="2.85546875" style="40" customWidth="1"/>
    <col min="6815" max="6815" width="3.85546875" style="40" customWidth="1"/>
    <col min="6816" max="6816" width="9.140625" style="40"/>
    <col min="6817" max="6817" width="2.85546875" style="40" customWidth="1"/>
    <col min="6818" max="6818" width="3.85546875" style="40" customWidth="1"/>
    <col min="6819" max="6819" width="9.140625" style="40"/>
    <col min="6820" max="6820" width="2.85546875" style="40" customWidth="1"/>
    <col min="6821" max="6821" width="3.42578125" style="40" customWidth="1"/>
    <col min="6822" max="6822" width="9.140625" style="40"/>
    <col min="6823" max="6823" width="2.85546875" style="40" customWidth="1"/>
    <col min="6824" max="6824" width="3.28515625" style="40" customWidth="1"/>
    <col min="6825" max="6825" width="9.140625" style="40"/>
    <col min="6826" max="6826" width="2.85546875" style="40" customWidth="1"/>
    <col min="6827" max="6827" width="3.140625" style="40" customWidth="1"/>
    <col min="6828" max="6828" width="9.140625" style="40"/>
    <col min="6829" max="6829" width="2.85546875" style="40" customWidth="1"/>
    <col min="6830" max="6830" width="3.140625" style="40" customWidth="1"/>
    <col min="6831" max="6831" width="9.140625" style="40"/>
    <col min="6832" max="6832" width="2.85546875" style="40" customWidth="1"/>
    <col min="6833" max="6833" width="3.140625" style="40" customWidth="1"/>
    <col min="6834" max="6834" width="9.140625" style="40"/>
    <col min="6835" max="6835" width="2.85546875" style="40" customWidth="1"/>
    <col min="6836" max="6836" width="3.28515625" style="40" customWidth="1"/>
    <col min="6837" max="6837" width="9.140625" style="40"/>
    <col min="6838" max="6838" width="3.5703125" style="40" customWidth="1"/>
    <col min="6839" max="6839" width="3.7109375" style="40" customWidth="1"/>
    <col min="6840" max="6841" width="9.140625" style="40"/>
    <col min="6842" max="6842" width="35.140625" style="40" customWidth="1"/>
    <col min="6843" max="7060" width="9.140625" style="40"/>
    <col min="7061" max="7061" width="2.85546875" style="40" customWidth="1"/>
    <col min="7062" max="7062" width="3.7109375" style="40" customWidth="1"/>
    <col min="7063" max="7063" width="9.140625" style="40"/>
    <col min="7064" max="7064" width="2.85546875" style="40" customWidth="1"/>
    <col min="7065" max="7065" width="3.7109375" style="40" customWidth="1"/>
    <col min="7066" max="7066" width="9.140625" style="40"/>
    <col min="7067" max="7067" width="2.85546875" style="40" customWidth="1"/>
    <col min="7068" max="7068" width="3.7109375" style="40" customWidth="1"/>
    <col min="7069" max="7069" width="9.140625" style="40"/>
    <col min="7070" max="7070" width="2.85546875" style="40" customWidth="1"/>
    <col min="7071" max="7071" width="3.85546875" style="40" customWidth="1"/>
    <col min="7072" max="7072" width="9.140625" style="40"/>
    <col min="7073" max="7073" width="2.85546875" style="40" customWidth="1"/>
    <col min="7074" max="7074" width="3.85546875" style="40" customWidth="1"/>
    <col min="7075" max="7075" width="9.140625" style="40"/>
    <col min="7076" max="7076" width="2.85546875" style="40" customWidth="1"/>
    <col min="7077" max="7077" width="3.42578125" style="40" customWidth="1"/>
    <col min="7078" max="7078" width="9.140625" style="40"/>
    <col min="7079" max="7079" width="2.85546875" style="40" customWidth="1"/>
    <col min="7080" max="7080" width="3.28515625" style="40" customWidth="1"/>
    <col min="7081" max="7081" width="9.140625" style="40"/>
    <col min="7082" max="7082" width="2.85546875" style="40" customWidth="1"/>
    <col min="7083" max="7083" width="3.140625" style="40" customWidth="1"/>
    <col min="7084" max="7084" width="9.140625" style="40"/>
    <col min="7085" max="7085" width="2.85546875" style="40" customWidth="1"/>
    <col min="7086" max="7086" width="3.140625" style="40" customWidth="1"/>
    <col min="7087" max="7087" width="9.140625" style="40"/>
    <col min="7088" max="7088" width="2.85546875" style="40" customWidth="1"/>
    <col min="7089" max="7089" width="3.140625" style="40" customWidth="1"/>
    <col min="7090" max="7090" width="9.140625" style="40"/>
    <col min="7091" max="7091" width="2.85546875" style="40" customWidth="1"/>
    <col min="7092" max="7092" width="3.28515625" style="40" customWidth="1"/>
    <col min="7093" max="7093" width="9.140625" style="40"/>
    <col min="7094" max="7094" width="3.5703125" style="40" customWidth="1"/>
    <col min="7095" max="7095" width="3.7109375" style="40" customWidth="1"/>
    <col min="7096" max="7097" width="9.140625" style="40"/>
    <col min="7098" max="7098" width="35.140625" style="40" customWidth="1"/>
    <col min="7099" max="7316" width="9.140625" style="40"/>
    <col min="7317" max="7317" width="2.85546875" style="40" customWidth="1"/>
    <col min="7318" max="7318" width="3.7109375" style="40" customWidth="1"/>
    <col min="7319" max="7319" width="9.140625" style="40"/>
    <col min="7320" max="7320" width="2.85546875" style="40" customWidth="1"/>
    <col min="7321" max="7321" width="3.7109375" style="40" customWidth="1"/>
    <col min="7322" max="7322" width="9.140625" style="40"/>
    <col min="7323" max="7323" width="2.85546875" style="40" customWidth="1"/>
    <col min="7324" max="7324" width="3.7109375" style="40" customWidth="1"/>
    <col min="7325" max="7325" width="9.140625" style="40"/>
    <col min="7326" max="7326" width="2.85546875" style="40" customWidth="1"/>
    <col min="7327" max="7327" width="3.85546875" style="40" customWidth="1"/>
    <col min="7328" max="7328" width="9.140625" style="40"/>
    <col min="7329" max="7329" width="2.85546875" style="40" customWidth="1"/>
    <col min="7330" max="7330" width="3.85546875" style="40" customWidth="1"/>
    <col min="7331" max="7331" width="9.140625" style="40"/>
    <col min="7332" max="7332" width="2.85546875" style="40" customWidth="1"/>
    <col min="7333" max="7333" width="3.42578125" style="40" customWidth="1"/>
    <col min="7334" max="7334" width="9.140625" style="40"/>
    <col min="7335" max="7335" width="2.85546875" style="40" customWidth="1"/>
    <col min="7336" max="7336" width="3.28515625" style="40" customWidth="1"/>
    <col min="7337" max="7337" width="9.140625" style="40"/>
    <col min="7338" max="7338" width="2.85546875" style="40" customWidth="1"/>
    <col min="7339" max="7339" width="3.140625" style="40" customWidth="1"/>
    <col min="7340" max="7340" width="9.140625" style="40"/>
    <col min="7341" max="7341" width="2.85546875" style="40" customWidth="1"/>
    <col min="7342" max="7342" width="3.140625" style="40" customWidth="1"/>
    <col min="7343" max="7343" width="9.140625" style="40"/>
    <col min="7344" max="7344" width="2.85546875" style="40" customWidth="1"/>
    <col min="7345" max="7345" width="3.140625" style="40" customWidth="1"/>
    <col min="7346" max="7346" width="9.140625" style="40"/>
    <col min="7347" max="7347" width="2.85546875" style="40" customWidth="1"/>
    <col min="7348" max="7348" width="3.28515625" style="40" customWidth="1"/>
    <col min="7349" max="7349" width="9.140625" style="40"/>
    <col min="7350" max="7350" width="3.5703125" style="40" customWidth="1"/>
    <col min="7351" max="7351" width="3.7109375" style="40" customWidth="1"/>
    <col min="7352" max="7353" width="9.140625" style="40"/>
    <col min="7354" max="7354" width="35.140625" style="40" customWidth="1"/>
    <col min="7355" max="7572" width="9.140625" style="40"/>
    <col min="7573" max="7573" width="2.85546875" style="40" customWidth="1"/>
    <col min="7574" max="7574" width="3.7109375" style="40" customWidth="1"/>
    <col min="7575" max="7575" width="9.140625" style="40"/>
    <col min="7576" max="7576" width="2.85546875" style="40" customWidth="1"/>
    <col min="7577" max="7577" width="3.7109375" style="40" customWidth="1"/>
    <col min="7578" max="7578" width="9.140625" style="40"/>
    <col min="7579" max="7579" width="2.85546875" style="40" customWidth="1"/>
    <col min="7580" max="7580" width="3.7109375" style="40" customWidth="1"/>
    <col min="7581" max="7581" width="9.140625" style="40"/>
    <col min="7582" max="7582" width="2.85546875" style="40" customWidth="1"/>
    <col min="7583" max="7583" width="3.85546875" style="40" customWidth="1"/>
    <col min="7584" max="7584" width="9.140625" style="40"/>
    <col min="7585" max="7585" width="2.85546875" style="40" customWidth="1"/>
    <col min="7586" max="7586" width="3.85546875" style="40" customWidth="1"/>
    <col min="7587" max="7587" width="9.140625" style="40"/>
    <col min="7588" max="7588" width="2.85546875" style="40" customWidth="1"/>
    <col min="7589" max="7589" width="3.42578125" style="40" customWidth="1"/>
    <col min="7590" max="7590" width="9.140625" style="40"/>
    <col min="7591" max="7591" width="2.85546875" style="40" customWidth="1"/>
    <col min="7592" max="7592" width="3.28515625" style="40" customWidth="1"/>
    <col min="7593" max="7593" width="9.140625" style="40"/>
    <col min="7594" max="7594" width="2.85546875" style="40" customWidth="1"/>
    <col min="7595" max="7595" width="3.140625" style="40" customWidth="1"/>
    <col min="7596" max="7596" width="9.140625" style="40"/>
    <col min="7597" max="7597" width="2.85546875" style="40" customWidth="1"/>
    <col min="7598" max="7598" width="3.140625" style="40" customWidth="1"/>
    <col min="7599" max="7599" width="9.140625" style="40"/>
    <col min="7600" max="7600" width="2.85546875" style="40" customWidth="1"/>
    <col min="7601" max="7601" width="3.140625" style="40" customWidth="1"/>
    <col min="7602" max="7602" width="9.140625" style="40"/>
    <col min="7603" max="7603" width="2.85546875" style="40" customWidth="1"/>
    <col min="7604" max="7604" width="3.28515625" style="40" customWidth="1"/>
    <col min="7605" max="7605" width="9.140625" style="40"/>
    <col min="7606" max="7606" width="3.5703125" style="40" customWidth="1"/>
    <col min="7607" max="7607" width="3.7109375" style="40" customWidth="1"/>
    <col min="7608" max="7609" width="9.140625" style="40"/>
    <col min="7610" max="7610" width="35.140625" style="40" customWidth="1"/>
    <col min="7611" max="7828" width="9.140625" style="40"/>
    <col min="7829" max="7829" width="2.85546875" style="40" customWidth="1"/>
    <col min="7830" max="7830" width="3.7109375" style="40" customWidth="1"/>
    <col min="7831" max="7831" width="9.140625" style="40"/>
    <col min="7832" max="7832" width="2.85546875" style="40" customWidth="1"/>
    <col min="7833" max="7833" width="3.7109375" style="40" customWidth="1"/>
    <col min="7834" max="7834" width="9.140625" style="40"/>
    <col min="7835" max="7835" width="2.85546875" style="40" customWidth="1"/>
    <col min="7836" max="7836" width="3.7109375" style="40" customWidth="1"/>
    <col min="7837" max="7837" width="9.140625" style="40"/>
    <col min="7838" max="7838" width="2.85546875" style="40" customWidth="1"/>
    <col min="7839" max="7839" width="3.85546875" style="40" customWidth="1"/>
    <col min="7840" max="7840" width="9.140625" style="40"/>
    <col min="7841" max="7841" width="2.85546875" style="40" customWidth="1"/>
    <col min="7842" max="7842" width="3.85546875" style="40" customWidth="1"/>
    <col min="7843" max="7843" width="9.140625" style="40"/>
    <col min="7844" max="7844" width="2.85546875" style="40" customWidth="1"/>
    <col min="7845" max="7845" width="3.42578125" style="40" customWidth="1"/>
    <col min="7846" max="7846" width="9.140625" style="40"/>
    <col min="7847" max="7847" width="2.85546875" style="40" customWidth="1"/>
    <col min="7848" max="7848" width="3.28515625" style="40" customWidth="1"/>
    <col min="7849" max="7849" width="9.140625" style="40"/>
    <col min="7850" max="7850" width="2.85546875" style="40" customWidth="1"/>
    <col min="7851" max="7851" width="3.140625" style="40" customWidth="1"/>
    <col min="7852" max="7852" width="9.140625" style="40"/>
    <col min="7853" max="7853" width="2.85546875" style="40" customWidth="1"/>
    <col min="7854" max="7854" width="3.140625" style="40" customWidth="1"/>
    <col min="7855" max="7855" width="9.140625" style="40"/>
    <col min="7856" max="7856" width="2.85546875" style="40" customWidth="1"/>
    <col min="7857" max="7857" width="3.140625" style="40" customWidth="1"/>
    <col min="7858" max="7858" width="9.140625" style="40"/>
    <col min="7859" max="7859" width="2.85546875" style="40" customWidth="1"/>
    <col min="7860" max="7860" width="3.28515625" style="40" customWidth="1"/>
    <col min="7861" max="7861" width="9.140625" style="40"/>
    <col min="7862" max="7862" width="3.5703125" style="40" customWidth="1"/>
    <col min="7863" max="7863" width="3.7109375" style="40" customWidth="1"/>
    <col min="7864" max="7865" width="9.140625" style="40"/>
    <col min="7866" max="7866" width="35.140625" style="40" customWidth="1"/>
    <col min="7867" max="8084" width="9.140625" style="40"/>
    <col min="8085" max="8085" width="2.85546875" style="40" customWidth="1"/>
    <col min="8086" max="8086" width="3.7109375" style="40" customWidth="1"/>
    <col min="8087" max="8087" width="9.140625" style="40"/>
    <col min="8088" max="8088" width="2.85546875" style="40" customWidth="1"/>
    <col min="8089" max="8089" width="3.7109375" style="40" customWidth="1"/>
    <col min="8090" max="8090" width="9.140625" style="40"/>
    <col min="8091" max="8091" width="2.85546875" style="40" customWidth="1"/>
    <col min="8092" max="8092" width="3.7109375" style="40" customWidth="1"/>
    <col min="8093" max="8093" width="9.140625" style="40"/>
    <col min="8094" max="8094" width="2.85546875" style="40" customWidth="1"/>
    <col min="8095" max="8095" width="3.85546875" style="40" customWidth="1"/>
    <col min="8096" max="8096" width="9.140625" style="40"/>
    <col min="8097" max="8097" width="2.85546875" style="40" customWidth="1"/>
    <col min="8098" max="8098" width="3.85546875" style="40" customWidth="1"/>
    <col min="8099" max="8099" width="9.140625" style="40"/>
    <col min="8100" max="8100" width="2.85546875" style="40" customWidth="1"/>
    <col min="8101" max="8101" width="3.42578125" style="40" customWidth="1"/>
    <col min="8102" max="8102" width="9.140625" style="40"/>
    <col min="8103" max="8103" width="2.85546875" style="40" customWidth="1"/>
    <col min="8104" max="8104" width="3.28515625" style="40" customWidth="1"/>
    <col min="8105" max="8105" width="9.140625" style="40"/>
    <col min="8106" max="8106" width="2.85546875" style="40" customWidth="1"/>
    <col min="8107" max="8107" width="3.140625" style="40" customWidth="1"/>
    <col min="8108" max="8108" width="9.140625" style="40"/>
    <col min="8109" max="8109" width="2.85546875" style="40" customWidth="1"/>
    <col min="8110" max="8110" width="3.140625" style="40" customWidth="1"/>
    <col min="8111" max="8111" width="9.140625" style="40"/>
    <col min="8112" max="8112" width="2.85546875" style="40" customWidth="1"/>
    <col min="8113" max="8113" width="3.140625" style="40" customWidth="1"/>
    <col min="8114" max="8114" width="9.140625" style="40"/>
    <col min="8115" max="8115" width="2.85546875" style="40" customWidth="1"/>
    <col min="8116" max="8116" width="3.28515625" style="40" customWidth="1"/>
    <col min="8117" max="8117" width="9.140625" style="40"/>
    <col min="8118" max="8118" width="3.5703125" style="40" customWidth="1"/>
    <col min="8119" max="8119" width="3.7109375" style="40" customWidth="1"/>
    <col min="8120" max="8121" width="9.140625" style="40"/>
    <col min="8122" max="8122" width="35.140625" style="40" customWidth="1"/>
    <col min="8123" max="8340" width="9.140625" style="40"/>
    <col min="8341" max="8341" width="2.85546875" style="40" customWidth="1"/>
    <col min="8342" max="8342" width="3.7109375" style="40" customWidth="1"/>
    <col min="8343" max="8343" width="9.140625" style="40"/>
    <col min="8344" max="8344" width="2.85546875" style="40" customWidth="1"/>
    <col min="8345" max="8345" width="3.7109375" style="40" customWidth="1"/>
    <col min="8346" max="8346" width="9.140625" style="40"/>
    <col min="8347" max="8347" width="2.85546875" style="40" customWidth="1"/>
    <col min="8348" max="8348" width="3.7109375" style="40" customWidth="1"/>
    <col min="8349" max="8349" width="9.140625" style="40"/>
    <col min="8350" max="8350" width="2.85546875" style="40" customWidth="1"/>
    <col min="8351" max="8351" width="3.85546875" style="40" customWidth="1"/>
    <col min="8352" max="8352" width="9.140625" style="40"/>
    <col min="8353" max="8353" width="2.85546875" style="40" customWidth="1"/>
    <col min="8354" max="8354" width="3.85546875" style="40" customWidth="1"/>
    <col min="8355" max="8355" width="9.140625" style="40"/>
    <col min="8356" max="8356" width="2.85546875" style="40" customWidth="1"/>
    <col min="8357" max="8357" width="3.42578125" style="40" customWidth="1"/>
    <col min="8358" max="8358" width="9.140625" style="40"/>
    <col min="8359" max="8359" width="2.85546875" style="40" customWidth="1"/>
    <col min="8360" max="8360" width="3.28515625" style="40" customWidth="1"/>
    <col min="8361" max="8361" width="9.140625" style="40"/>
    <col min="8362" max="8362" width="2.85546875" style="40" customWidth="1"/>
    <col min="8363" max="8363" width="3.140625" style="40" customWidth="1"/>
    <col min="8364" max="8364" width="9.140625" style="40"/>
    <col min="8365" max="8365" width="2.85546875" style="40" customWidth="1"/>
    <col min="8366" max="8366" width="3.140625" style="40" customWidth="1"/>
    <col min="8367" max="8367" width="9.140625" style="40"/>
    <col min="8368" max="8368" width="2.85546875" style="40" customWidth="1"/>
    <col min="8369" max="8369" width="3.140625" style="40" customWidth="1"/>
    <col min="8370" max="8370" width="9.140625" style="40"/>
    <col min="8371" max="8371" width="2.85546875" style="40" customWidth="1"/>
    <col min="8372" max="8372" width="3.28515625" style="40" customWidth="1"/>
    <col min="8373" max="8373" width="9.140625" style="40"/>
    <col min="8374" max="8374" width="3.5703125" style="40" customWidth="1"/>
    <col min="8375" max="8375" width="3.7109375" style="40" customWidth="1"/>
    <col min="8376" max="8377" width="9.140625" style="40"/>
    <col min="8378" max="8378" width="35.140625" style="40" customWidth="1"/>
    <col min="8379" max="8596" width="9.140625" style="40"/>
    <col min="8597" max="8597" width="2.85546875" style="40" customWidth="1"/>
    <col min="8598" max="8598" width="3.7109375" style="40" customWidth="1"/>
    <col min="8599" max="8599" width="9.140625" style="40"/>
    <col min="8600" max="8600" width="2.85546875" style="40" customWidth="1"/>
    <col min="8601" max="8601" width="3.7109375" style="40" customWidth="1"/>
    <col min="8602" max="8602" width="9.140625" style="40"/>
    <col min="8603" max="8603" width="2.85546875" style="40" customWidth="1"/>
    <col min="8604" max="8604" width="3.7109375" style="40" customWidth="1"/>
    <col min="8605" max="8605" width="9.140625" style="40"/>
    <col min="8606" max="8606" width="2.85546875" style="40" customWidth="1"/>
    <col min="8607" max="8607" width="3.85546875" style="40" customWidth="1"/>
    <col min="8608" max="8608" width="9.140625" style="40"/>
    <col min="8609" max="8609" width="2.85546875" style="40" customWidth="1"/>
    <col min="8610" max="8610" width="3.85546875" style="40" customWidth="1"/>
    <col min="8611" max="8611" width="9.140625" style="40"/>
    <col min="8612" max="8612" width="2.85546875" style="40" customWidth="1"/>
    <col min="8613" max="8613" width="3.42578125" style="40" customWidth="1"/>
    <col min="8614" max="8614" width="9.140625" style="40"/>
    <col min="8615" max="8615" width="2.85546875" style="40" customWidth="1"/>
    <col min="8616" max="8616" width="3.28515625" style="40" customWidth="1"/>
    <col min="8617" max="8617" width="9.140625" style="40"/>
    <col min="8618" max="8618" width="2.85546875" style="40" customWidth="1"/>
    <col min="8619" max="8619" width="3.140625" style="40" customWidth="1"/>
    <col min="8620" max="8620" width="9.140625" style="40"/>
    <col min="8621" max="8621" width="2.85546875" style="40" customWidth="1"/>
    <col min="8622" max="8622" width="3.140625" style="40" customWidth="1"/>
    <col min="8623" max="8623" width="9.140625" style="40"/>
    <col min="8624" max="8624" width="2.85546875" style="40" customWidth="1"/>
    <col min="8625" max="8625" width="3.140625" style="40" customWidth="1"/>
    <col min="8626" max="8626" width="9.140625" style="40"/>
    <col min="8627" max="8627" width="2.85546875" style="40" customWidth="1"/>
    <col min="8628" max="8628" width="3.28515625" style="40" customWidth="1"/>
    <col min="8629" max="8629" width="9.140625" style="40"/>
    <col min="8630" max="8630" width="3.5703125" style="40" customWidth="1"/>
    <col min="8631" max="8631" width="3.7109375" style="40" customWidth="1"/>
    <col min="8632" max="8633" width="9.140625" style="40"/>
    <col min="8634" max="8634" width="35.140625" style="40" customWidth="1"/>
    <col min="8635" max="8852" width="9.140625" style="40"/>
    <col min="8853" max="8853" width="2.85546875" style="40" customWidth="1"/>
    <col min="8854" max="8854" width="3.7109375" style="40" customWidth="1"/>
    <col min="8855" max="8855" width="9.140625" style="40"/>
    <col min="8856" max="8856" width="2.85546875" style="40" customWidth="1"/>
    <col min="8857" max="8857" width="3.7109375" style="40" customWidth="1"/>
    <col min="8858" max="8858" width="9.140625" style="40"/>
    <col min="8859" max="8859" width="2.85546875" style="40" customWidth="1"/>
    <col min="8860" max="8860" width="3.7109375" style="40" customWidth="1"/>
    <col min="8861" max="8861" width="9.140625" style="40"/>
    <col min="8862" max="8862" width="2.85546875" style="40" customWidth="1"/>
    <col min="8863" max="8863" width="3.85546875" style="40" customWidth="1"/>
    <col min="8864" max="8864" width="9.140625" style="40"/>
    <col min="8865" max="8865" width="2.85546875" style="40" customWidth="1"/>
    <col min="8866" max="8866" width="3.85546875" style="40" customWidth="1"/>
    <col min="8867" max="8867" width="9.140625" style="40"/>
    <col min="8868" max="8868" width="2.85546875" style="40" customWidth="1"/>
    <col min="8869" max="8869" width="3.42578125" style="40" customWidth="1"/>
    <col min="8870" max="8870" width="9.140625" style="40"/>
    <col min="8871" max="8871" width="2.85546875" style="40" customWidth="1"/>
    <col min="8872" max="8872" width="3.28515625" style="40" customWidth="1"/>
    <col min="8873" max="8873" width="9.140625" style="40"/>
    <col min="8874" max="8874" width="2.85546875" style="40" customWidth="1"/>
    <col min="8875" max="8875" width="3.140625" style="40" customWidth="1"/>
    <col min="8876" max="8876" width="9.140625" style="40"/>
    <col min="8877" max="8877" width="2.85546875" style="40" customWidth="1"/>
    <col min="8878" max="8878" width="3.140625" style="40" customWidth="1"/>
    <col min="8879" max="8879" width="9.140625" style="40"/>
    <col min="8880" max="8880" width="2.85546875" style="40" customWidth="1"/>
    <col min="8881" max="8881" width="3.140625" style="40" customWidth="1"/>
    <col min="8882" max="8882" width="9.140625" style="40"/>
    <col min="8883" max="8883" width="2.85546875" style="40" customWidth="1"/>
    <col min="8884" max="8884" width="3.28515625" style="40" customWidth="1"/>
    <col min="8885" max="8885" width="9.140625" style="40"/>
    <col min="8886" max="8886" width="3.5703125" style="40" customWidth="1"/>
    <col min="8887" max="8887" width="3.7109375" style="40" customWidth="1"/>
    <col min="8888" max="8889" width="9.140625" style="40"/>
    <col min="8890" max="8890" width="35.140625" style="40" customWidth="1"/>
    <col min="8891" max="9108" width="9.140625" style="40"/>
    <col min="9109" max="9109" width="2.85546875" style="40" customWidth="1"/>
    <col min="9110" max="9110" width="3.7109375" style="40" customWidth="1"/>
    <col min="9111" max="9111" width="9.140625" style="40"/>
    <col min="9112" max="9112" width="2.85546875" style="40" customWidth="1"/>
    <col min="9113" max="9113" width="3.7109375" style="40" customWidth="1"/>
    <col min="9114" max="9114" width="9.140625" style="40"/>
    <col min="9115" max="9115" width="2.85546875" style="40" customWidth="1"/>
    <col min="9116" max="9116" width="3.7109375" style="40" customWidth="1"/>
    <col min="9117" max="9117" width="9.140625" style="40"/>
    <col min="9118" max="9118" width="2.85546875" style="40" customWidth="1"/>
    <col min="9119" max="9119" width="3.85546875" style="40" customWidth="1"/>
    <col min="9120" max="9120" width="9.140625" style="40"/>
    <col min="9121" max="9121" width="2.85546875" style="40" customWidth="1"/>
    <col min="9122" max="9122" width="3.85546875" style="40" customWidth="1"/>
    <col min="9123" max="9123" width="9.140625" style="40"/>
    <col min="9124" max="9124" width="2.85546875" style="40" customWidth="1"/>
    <col min="9125" max="9125" width="3.42578125" style="40" customWidth="1"/>
    <col min="9126" max="9126" width="9.140625" style="40"/>
    <col min="9127" max="9127" width="2.85546875" style="40" customWidth="1"/>
    <col min="9128" max="9128" width="3.28515625" style="40" customWidth="1"/>
    <col min="9129" max="9129" width="9.140625" style="40"/>
    <col min="9130" max="9130" width="2.85546875" style="40" customWidth="1"/>
    <col min="9131" max="9131" width="3.140625" style="40" customWidth="1"/>
    <col min="9132" max="9132" width="9.140625" style="40"/>
    <col min="9133" max="9133" width="2.85546875" style="40" customWidth="1"/>
    <col min="9134" max="9134" width="3.140625" style="40" customWidth="1"/>
    <col min="9135" max="9135" width="9.140625" style="40"/>
    <col min="9136" max="9136" width="2.85546875" style="40" customWidth="1"/>
    <col min="9137" max="9137" width="3.140625" style="40" customWidth="1"/>
    <col min="9138" max="9138" width="9.140625" style="40"/>
    <col min="9139" max="9139" width="2.85546875" style="40" customWidth="1"/>
    <col min="9140" max="9140" width="3.28515625" style="40" customWidth="1"/>
    <col min="9141" max="9141" width="9.140625" style="40"/>
    <col min="9142" max="9142" width="3.5703125" style="40" customWidth="1"/>
    <col min="9143" max="9143" width="3.7109375" style="40" customWidth="1"/>
    <col min="9144" max="9145" width="9.140625" style="40"/>
    <col min="9146" max="9146" width="35.140625" style="40" customWidth="1"/>
    <col min="9147" max="9364" width="9.140625" style="40"/>
    <col min="9365" max="9365" width="2.85546875" style="40" customWidth="1"/>
    <col min="9366" max="9366" width="3.7109375" style="40" customWidth="1"/>
    <col min="9367" max="9367" width="9.140625" style="40"/>
    <col min="9368" max="9368" width="2.85546875" style="40" customWidth="1"/>
    <col min="9369" max="9369" width="3.7109375" style="40" customWidth="1"/>
    <col min="9370" max="9370" width="9.140625" style="40"/>
    <col min="9371" max="9371" width="2.85546875" style="40" customWidth="1"/>
    <col min="9372" max="9372" width="3.7109375" style="40" customWidth="1"/>
    <col min="9373" max="9373" width="9.140625" style="40"/>
    <col min="9374" max="9374" width="2.85546875" style="40" customWidth="1"/>
    <col min="9375" max="9375" width="3.85546875" style="40" customWidth="1"/>
    <col min="9376" max="9376" width="9.140625" style="40"/>
    <col min="9377" max="9377" width="2.85546875" style="40" customWidth="1"/>
    <col min="9378" max="9378" width="3.85546875" style="40" customWidth="1"/>
    <col min="9379" max="9379" width="9.140625" style="40"/>
    <col min="9380" max="9380" width="2.85546875" style="40" customWidth="1"/>
    <col min="9381" max="9381" width="3.42578125" style="40" customWidth="1"/>
    <col min="9382" max="9382" width="9.140625" style="40"/>
    <col min="9383" max="9383" width="2.85546875" style="40" customWidth="1"/>
    <col min="9384" max="9384" width="3.28515625" style="40" customWidth="1"/>
    <col min="9385" max="9385" width="9.140625" style="40"/>
    <col min="9386" max="9386" width="2.85546875" style="40" customWidth="1"/>
    <col min="9387" max="9387" width="3.140625" style="40" customWidth="1"/>
    <col min="9388" max="9388" width="9.140625" style="40"/>
    <col min="9389" max="9389" width="2.85546875" style="40" customWidth="1"/>
    <col min="9390" max="9390" width="3.140625" style="40" customWidth="1"/>
    <col min="9391" max="9391" width="9.140625" style="40"/>
    <col min="9392" max="9392" width="2.85546875" style="40" customWidth="1"/>
    <col min="9393" max="9393" width="3.140625" style="40" customWidth="1"/>
    <col min="9394" max="9394" width="9.140625" style="40"/>
    <col min="9395" max="9395" width="2.85546875" style="40" customWidth="1"/>
    <col min="9396" max="9396" width="3.28515625" style="40" customWidth="1"/>
    <col min="9397" max="9397" width="9.140625" style="40"/>
    <col min="9398" max="9398" width="3.5703125" style="40" customWidth="1"/>
    <col min="9399" max="9399" width="3.7109375" style="40" customWidth="1"/>
    <col min="9400" max="9401" width="9.140625" style="40"/>
    <col min="9402" max="9402" width="35.140625" style="40" customWidth="1"/>
    <col min="9403" max="9620" width="9.140625" style="40"/>
    <col min="9621" max="9621" width="2.85546875" style="40" customWidth="1"/>
    <col min="9622" max="9622" width="3.7109375" style="40" customWidth="1"/>
    <col min="9623" max="9623" width="9.140625" style="40"/>
    <col min="9624" max="9624" width="2.85546875" style="40" customWidth="1"/>
    <col min="9625" max="9625" width="3.7109375" style="40" customWidth="1"/>
    <col min="9626" max="9626" width="9.140625" style="40"/>
    <col min="9627" max="9627" width="2.85546875" style="40" customWidth="1"/>
    <col min="9628" max="9628" width="3.7109375" style="40" customWidth="1"/>
    <col min="9629" max="9629" width="9.140625" style="40"/>
    <col min="9630" max="9630" width="2.85546875" style="40" customWidth="1"/>
    <col min="9631" max="9631" width="3.85546875" style="40" customWidth="1"/>
    <col min="9632" max="9632" width="9.140625" style="40"/>
    <col min="9633" max="9633" width="2.85546875" style="40" customWidth="1"/>
    <col min="9634" max="9634" width="3.85546875" style="40" customWidth="1"/>
    <col min="9635" max="9635" width="9.140625" style="40"/>
    <col min="9636" max="9636" width="2.85546875" style="40" customWidth="1"/>
    <col min="9637" max="9637" width="3.42578125" style="40" customWidth="1"/>
    <col min="9638" max="9638" width="9.140625" style="40"/>
    <col min="9639" max="9639" width="2.85546875" style="40" customWidth="1"/>
    <col min="9640" max="9640" width="3.28515625" style="40" customWidth="1"/>
    <col min="9641" max="9641" width="9.140625" style="40"/>
    <col min="9642" max="9642" width="2.85546875" style="40" customWidth="1"/>
    <col min="9643" max="9643" width="3.140625" style="40" customWidth="1"/>
    <col min="9644" max="9644" width="9.140625" style="40"/>
    <col min="9645" max="9645" width="2.85546875" style="40" customWidth="1"/>
    <col min="9646" max="9646" width="3.140625" style="40" customWidth="1"/>
    <col min="9647" max="9647" width="9.140625" style="40"/>
    <col min="9648" max="9648" width="2.85546875" style="40" customWidth="1"/>
    <col min="9649" max="9649" width="3.140625" style="40" customWidth="1"/>
    <col min="9650" max="9650" width="9.140625" style="40"/>
    <col min="9651" max="9651" width="2.85546875" style="40" customWidth="1"/>
    <col min="9652" max="9652" width="3.28515625" style="40" customWidth="1"/>
    <col min="9653" max="9653" width="9.140625" style="40"/>
    <col min="9654" max="9654" width="3.5703125" style="40" customWidth="1"/>
    <col min="9655" max="9655" width="3.7109375" style="40" customWidth="1"/>
    <col min="9656" max="9657" width="9.140625" style="40"/>
    <col min="9658" max="9658" width="35.140625" style="40" customWidth="1"/>
    <col min="9659" max="9876" width="9.140625" style="40"/>
    <col min="9877" max="9877" width="2.85546875" style="40" customWidth="1"/>
    <col min="9878" max="9878" width="3.7109375" style="40" customWidth="1"/>
    <col min="9879" max="9879" width="9.140625" style="40"/>
    <col min="9880" max="9880" width="2.85546875" style="40" customWidth="1"/>
    <col min="9881" max="9881" width="3.7109375" style="40" customWidth="1"/>
    <col min="9882" max="9882" width="9.140625" style="40"/>
    <col min="9883" max="9883" width="2.85546875" style="40" customWidth="1"/>
    <col min="9884" max="9884" width="3.7109375" style="40" customWidth="1"/>
    <col min="9885" max="9885" width="9.140625" style="40"/>
    <col min="9886" max="9886" width="2.85546875" style="40" customWidth="1"/>
    <col min="9887" max="9887" width="3.85546875" style="40" customWidth="1"/>
    <col min="9888" max="9888" width="9.140625" style="40"/>
    <col min="9889" max="9889" width="2.85546875" style="40" customWidth="1"/>
    <col min="9890" max="9890" width="3.85546875" style="40" customWidth="1"/>
    <col min="9891" max="9891" width="9.140625" style="40"/>
    <col min="9892" max="9892" width="2.85546875" style="40" customWidth="1"/>
    <col min="9893" max="9893" width="3.42578125" style="40" customWidth="1"/>
    <col min="9894" max="9894" width="9.140625" style="40"/>
    <col min="9895" max="9895" width="2.85546875" style="40" customWidth="1"/>
    <col min="9896" max="9896" width="3.28515625" style="40" customWidth="1"/>
    <col min="9897" max="9897" width="9.140625" style="40"/>
    <col min="9898" max="9898" width="2.85546875" style="40" customWidth="1"/>
    <col min="9899" max="9899" width="3.140625" style="40" customWidth="1"/>
    <col min="9900" max="9900" width="9.140625" style="40"/>
    <col min="9901" max="9901" width="2.85546875" style="40" customWidth="1"/>
    <col min="9902" max="9902" width="3.140625" style="40" customWidth="1"/>
    <col min="9903" max="9903" width="9.140625" style="40"/>
    <col min="9904" max="9904" width="2.85546875" style="40" customWidth="1"/>
    <col min="9905" max="9905" width="3.140625" style="40" customWidth="1"/>
    <col min="9906" max="9906" width="9.140625" style="40"/>
    <col min="9907" max="9907" width="2.85546875" style="40" customWidth="1"/>
    <col min="9908" max="9908" width="3.28515625" style="40" customWidth="1"/>
    <col min="9909" max="9909" width="9.140625" style="40"/>
    <col min="9910" max="9910" width="3.5703125" style="40" customWidth="1"/>
    <col min="9911" max="9911" width="3.7109375" style="40" customWidth="1"/>
    <col min="9912" max="9913" width="9.140625" style="40"/>
    <col min="9914" max="9914" width="35.140625" style="40" customWidth="1"/>
    <col min="9915" max="10132" width="9.140625" style="40"/>
    <col min="10133" max="10133" width="2.85546875" style="40" customWidth="1"/>
    <col min="10134" max="10134" width="3.7109375" style="40" customWidth="1"/>
    <col min="10135" max="10135" width="9.140625" style="40"/>
    <col min="10136" max="10136" width="2.85546875" style="40" customWidth="1"/>
    <col min="10137" max="10137" width="3.7109375" style="40" customWidth="1"/>
    <col min="10138" max="10138" width="9.140625" style="40"/>
    <col min="10139" max="10139" width="2.85546875" style="40" customWidth="1"/>
    <col min="10140" max="10140" width="3.7109375" style="40" customWidth="1"/>
    <col min="10141" max="10141" width="9.140625" style="40"/>
    <col min="10142" max="10142" width="2.85546875" style="40" customWidth="1"/>
    <col min="10143" max="10143" width="3.85546875" style="40" customWidth="1"/>
    <col min="10144" max="10144" width="9.140625" style="40"/>
    <col min="10145" max="10145" width="2.85546875" style="40" customWidth="1"/>
    <col min="10146" max="10146" width="3.85546875" style="40" customWidth="1"/>
    <col min="10147" max="10147" width="9.140625" style="40"/>
    <col min="10148" max="10148" width="2.85546875" style="40" customWidth="1"/>
    <col min="10149" max="10149" width="3.42578125" style="40" customWidth="1"/>
    <col min="10150" max="10150" width="9.140625" style="40"/>
    <col min="10151" max="10151" width="2.85546875" style="40" customWidth="1"/>
    <col min="10152" max="10152" width="3.28515625" style="40" customWidth="1"/>
    <col min="10153" max="10153" width="9.140625" style="40"/>
    <col min="10154" max="10154" width="2.85546875" style="40" customWidth="1"/>
    <col min="10155" max="10155" width="3.140625" style="40" customWidth="1"/>
    <col min="10156" max="10156" width="9.140625" style="40"/>
    <col min="10157" max="10157" width="2.85546875" style="40" customWidth="1"/>
    <col min="10158" max="10158" width="3.140625" style="40" customWidth="1"/>
    <col min="10159" max="10159" width="9.140625" style="40"/>
    <col min="10160" max="10160" width="2.85546875" style="40" customWidth="1"/>
    <col min="10161" max="10161" width="3.140625" style="40" customWidth="1"/>
    <col min="10162" max="10162" width="9.140625" style="40"/>
    <col min="10163" max="10163" width="2.85546875" style="40" customWidth="1"/>
    <col min="10164" max="10164" width="3.28515625" style="40" customWidth="1"/>
    <col min="10165" max="10165" width="9.140625" style="40"/>
    <col min="10166" max="10166" width="3.5703125" style="40" customWidth="1"/>
    <col min="10167" max="10167" width="3.7109375" style="40" customWidth="1"/>
    <col min="10168" max="10169" width="9.140625" style="40"/>
    <col min="10170" max="10170" width="35.140625" style="40" customWidth="1"/>
    <col min="10171" max="10388" width="9.140625" style="40"/>
    <col min="10389" max="10389" width="2.85546875" style="40" customWidth="1"/>
    <col min="10390" max="10390" width="3.7109375" style="40" customWidth="1"/>
    <col min="10391" max="10391" width="9.140625" style="40"/>
    <col min="10392" max="10392" width="2.85546875" style="40" customWidth="1"/>
    <col min="10393" max="10393" width="3.7109375" style="40" customWidth="1"/>
    <col min="10394" max="10394" width="9.140625" style="40"/>
    <col min="10395" max="10395" width="2.85546875" style="40" customWidth="1"/>
    <col min="10396" max="10396" width="3.7109375" style="40" customWidth="1"/>
    <col min="10397" max="10397" width="9.140625" style="40"/>
    <col min="10398" max="10398" width="2.85546875" style="40" customWidth="1"/>
    <col min="10399" max="10399" width="3.85546875" style="40" customWidth="1"/>
    <col min="10400" max="10400" width="9.140625" style="40"/>
    <col min="10401" max="10401" width="2.85546875" style="40" customWidth="1"/>
    <col min="10402" max="10402" width="3.85546875" style="40" customWidth="1"/>
    <col min="10403" max="10403" width="9.140625" style="40"/>
    <col min="10404" max="10404" width="2.85546875" style="40" customWidth="1"/>
    <col min="10405" max="10405" width="3.42578125" style="40" customWidth="1"/>
    <col min="10406" max="10406" width="9.140625" style="40"/>
    <col min="10407" max="10407" width="2.85546875" style="40" customWidth="1"/>
    <col min="10408" max="10408" width="3.28515625" style="40" customWidth="1"/>
    <col min="10409" max="10409" width="9.140625" style="40"/>
    <col min="10410" max="10410" width="2.85546875" style="40" customWidth="1"/>
    <col min="10411" max="10411" width="3.140625" style="40" customWidth="1"/>
    <col min="10412" max="10412" width="9.140625" style="40"/>
    <col min="10413" max="10413" width="2.85546875" style="40" customWidth="1"/>
    <col min="10414" max="10414" width="3.140625" style="40" customWidth="1"/>
    <col min="10415" max="10415" width="9.140625" style="40"/>
    <col min="10416" max="10416" width="2.85546875" style="40" customWidth="1"/>
    <col min="10417" max="10417" width="3.140625" style="40" customWidth="1"/>
    <col min="10418" max="10418" width="9.140625" style="40"/>
    <col min="10419" max="10419" width="2.85546875" style="40" customWidth="1"/>
    <col min="10420" max="10420" width="3.28515625" style="40" customWidth="1"/>
    <col min="10421" max="10421" width="9.140625" style="40"/>
    <col min="10422" max="10422" width="3.5703125" style="40" customWidth="1"/>
    <col min="10423" max="10423" width="3.7109375" style="40" customWidth="1"/>
    <col min="10424" max="10425" width="9.140625" style="40"/>
    <col min="10426" max="10426" width="35.140625" style="40" customWidth="1"/>
    <col min="10427" max="10644" width="9.140625" style="40"/>
    <col min="10645" max="10645" width="2.85546875" style="40" customWidth="1"/>
    <col min="10646" max="10646" width="3.7109375" style="40" customWidth="1"/>
    <col min="10647" max="10647" width="9.140625" style="40"/>
    <col min="10648" max="10648" width="2.85546875" style="40" customWidth="1"/>
    <col min="10649" max="10649" width="3.7109375" style="40" customWidth="1"/>
    <col min="10650" max="10650" width="9.140625" style="40"/>
    <col min="10651" max="10651" width="2.85546875" style="40" customWidth="1"/>
    <col min="10652" max="10652" width="3.7109375" style="40" customWidth="1"/>
    <col min="10653" max="10653" width="9.140625" style="40"/>
    <col min="10654" max="10654" width="2.85546875" style="40" customWidth="1"/>
    <col min="10655" max="10655" width="3.85546875" style="40" customWidth="1"/>
    <col min="10656" max="10656" width="9.140625" style="40"/>
    <col min="10657" max="10657" width="2.85546875" style="40" customWidth="1"/>
    <col min="10658" max="10658" width="3.85546875" style="40" customWidth="1"/>
    <col min="10659" max="10659" width="9.140625" style="40"/>
    <col min="10660" max="10660" width="2.85546875" style="40" customWidth="1"/>
    <col min="10661" max="10661" width="3.42578125" style="40" customWidth="1"/>
    <col min="10662" max="10662" width="9.140625" style="40"/>
    <col min="10663" max="10663" width="2.85546875" style="40" customWidth="1"/>
    <col min="10664" max="10664" width="3.28515625" style="40" customWidth="1"/>
    <col min="10665" max="10665" width="9.140625" style="40"/>
    <col min="10666" max="10666" width="2.85546875" style="40" customWidth="1"/>
    <col min="10667" max="10667" width="3.140625" style="40" customWidth="1"/>
    <col min="10668" max="10668" width="9.140625" style="40"/>
    <col min="10669" max="10669" width="2.85546875" style="40" customWidth="1"/>
    <col min="10670" max="10670" width="3.140625" style="40" customWidth="1"/>
    <col min="10671" max="10671" width="9.140625" style="40"/>
    <col min="10672" max="10672" width="2.85546875" style="40" customWidth="1"/>
    <col min="10673" max="10673" width="3.140625" style="40" customWidth="1"/>
    <col min="10674" max="10674" width="9.140625" style="40"/>
    <col min="10675" max="10675" width="2.85546875" style="40" customWidth="1"/>
    <col min="10676" max="10676" width="3.28515625" style="40" customWidth="1"/>
    <col min="10677" max="10677" width="9.140625" style="40"/>
    <col min="10678" max="10678" width="3.5703125" style="40" customWidth="1"/>
    <col min="10679" max="10679" width="3.7109375" style="40" customWidth="1"/>
    <col min="10680" max="10681" width="9.140625" style="40"/>
    <col min="10682" max="10682" width="35.140625" style="40" customWidth="1"/>
    <col min="10683" max="10900" width="9.140625" style="40"/>
    <col min="10901" max="10901" width="2.85546875" style="40" customWidth="1"/>
    <col min="10902" max="10902" width="3.7109375" style="40" customWidth="1"/>
    <col min="10903" max="10903" width="9.140625" style="40"/>
    <col min="10904" max="10904" width="2.85546875" style="40" customWidth="1"/>
    <col min="10905" max="10905" width="3.7109375" style="40" customWidth="1"/>
    <col min="10906" max="10906" width="9.140625" style="40"/>
    <col min="10907" max="10907" width="2.85546875" style="40" customWidth="1"/>
    <col min="10908" max="10908" width="3.7109375" style="40" customWidth="1"/>
    <col min="10909" max="10909" width="9.140625" style="40"/>
    <col min="10910" max="10910" width="2.85546875" style="40" customWidth="1"/>
    <col min="10911" max="10911" width="3.85546875" style="40" customWidth="1"/>
    <col min="10912" max="10912" width="9.140625" style="40"/>
    <col min="10913" max="10913" width="2.85546875" style="40" customWidth="1"/>
    <col min="10914" max="10914" width="3.85546875" style="40" customWidth="1"/>
    <col min="10915" max="10915" width="9.140625" style="40"/>
    <col min="10916" max="10916" width="2.85546875" style="40" customWidth="1"/>
    <col min="10917" max="10917" width="3.42578125" style="40" customWidth="1"/>
    <col min="10918" max="10918" width="9.140625" style="40"/>
    <col min="10919" max="10919" width="2.85546875" style="40" customWidth="1"/>
    <col min="10920" max="10920" width="3.28515625" style="40" customWidth="1"/>
    <col min="10921" max="10921" width="9.140625" style="40"/>
    <col min="10922" max="10922" width="2.85546875" style="40" customWidth="1"/>
    <col min="10923" max="10923" width="3.140625" style="40" customWidth="1"/>
    <col min="10924" max="10924" width="9.140625" style="40"/>
    <col min="10925" max="10925" width="2.85546875" style="40" customWidth="1"/>
    <col min="10926" max="10926" width="3.140625" style="40" customWidth="1"/>
    <col min="10927" max="10927" width="9.140625" style="40"/>
    <col min="10928" max="10928" width="2.85546875" style="40" customWidth="1"/>
    <col min="10929" max="10929" width="3.140625" style="40" customWidth="1"/>
    <col min="10930" max="10930" width="9.140625" style="40"/>
    <col min="10931" max="10931" width="2.85546875" style="40" customWidth="1"/>
    <col min="10932" max="10932" width="3.28515625" style="40" customWidth="1"/>
    <col min="10933" max="10933" width="9.140625" style="40"/>
    <col min="10934" max="10934" width="3.5703125" style="40" customWidth="1"/>
    <col min="10935" max="10935" width="3.7109375" style="40" customWidth="1"/>
    <col min="10936" max="10937" width="9.140625" style="40"/>
    <col min="10938" max="10938" width="35.140625" style="40" customWidth="1"/>
    <col min="10939" max="11156" width="9.140625" style="40"/>
    <col min="11157" max="11157" width="2.85546875" style="40" customWidth="1"/>
    <col min="11158" max="11158" width="3.7109375" style="40" customWidth="1"/>
    <col min="11159" max="11159" width="9.140625" style="40"/>
    <col min="11160" max="11160" width="2.85546875" style="40" customWidth="1"/>
    <col min="11161" max="11161" width="3.7109375" style="40" customWidth="1"/>
    <col min="11162" max="11162" width="9.140625" style="40"/>
    <col min="11163" max="11163" width="2.85546875" style="40" customWidth="1"/>
    <col min="11164" max="11164" width="3.7109375" style="40" customWidth="1"/>
    <col min="11165" max="11165" width="9.140625" style="40"/>
    <col min="11166" max="11166" width="2.85546875" style="40" customWidth="1"/>
    <col min="11167" max="11167" width="3.85546875" style="40" customWidth="1"/>
    <col min="11168" max="11168" width="9.140625" style="40"/>
    <col min="11169" max="11169" width="2.85546875" style="40" customWidth="1"/>
    <col min="11170" max="11170" width="3.85546875" style="40" customWidth="1"/>
    <col min="11171" max="11171" width="9.140625" style="40"/>
    <col min="11172" max="11172" width="2.85546875" style="40" customWidth="1"/>
    <col min="11173" max="11173" width="3.42578125" style="40" customWidth="1"/>
    <col min="11174" max="11174" width="9.140625" style="40"/>
    <col min="11175" max="11175" width="2.85546875" style="40" customWidth="1"/>
    <col min="11176" max="11176" width="3.28515625" style="40" customWidth="1"/>
    <col min="11177" max="11177" width="9.140625" style="40"/>
    <col min="11178" max="11178" width="2.85546875" style="40" customWidth="1"/>
    <col min="11179" max="11179" width="3.140625" style="40" customWidth="1"/>
    <col min="11180" max="11180" width="9.140625" style="40"/>
    <col min="11181" max="11181" width="2.85546875" style="40" customWidth="1"/>
    <col min="11182" max="11182" width="3.140625" style="40" customWidth="1"/>
    <col min="11183" max="11183" width="9.140625" style="40"/>
    <col min="11184" max="11184" width="2.85546875" style="40" customWidth="1"/>
    <col min="11185" max="11185" width="3.140625" style="40" customWidth="1"/>
    <col min="11186" max="11186" width="9.140625" style="40"/>
    <col min="11187" max="11187" width="2.85546875" style="40" customWidth="1"/>
    <col min="11188" max="11188" width="3.28515625" style="40" customWidth="1"/>
    <col min="11189" max="11189" width="9.140625" style="40"/>
    <col min="11190" max="11190" width="3.5703125" style="40" customWidth="1"/>
    <col min="11191" max="11191" width="3.7109375" style="40" customWidth="1"/>
    <col min="11192" max="11193" width="9.140625" style="40"/>
    <col min="11194" max="11194" width="35.140625" style="40" customWidth="1"/>
    <col min="11195" max="11412" width="9.140625" style="40"/>
    <col min="11413" max="11413" width="2.85546875" style="40" customWidth="1"/>
    <col min="11414" max="11414" width="3.7109375" style="40" customWidth="1"/>
    <col min="11415" max="11415" width="9.140625" style="40"/>
    <col min="11416" max="11416" width="2.85546875" style="40" customWidth="1"/>
    <col min="11417" max="11417" width="3.7109375" style="40" customWidth="1"/>
    <col min="11418" max="11418" width="9.140625" style="40"/>
    <col min="11419" max="11419" width="2.85546875" style="40" customWidth="1"/>
    <col min="11420" max="11420" width="3.7109375" style="40" customWidth="1"/>
    <col min="11421" max="11421" width="9.140625" style="40"/>
    <col min="11422" max="11422" width="2.85546875" style="40" customWidth="1"/>
    <col min="11423" max="11423" width="3.85546875" style="40" customWidth="1"/>
    <col min="11424" max="11424" width="9.140625" style="40"/>
    <col min="11425" max="11425" width="2.85546875" style="40" customWidth="1"/>
    <col min="11426" max="11426" width="3.85546875" style="40" customWidth="1"/>
    <col min="11427" max="11427" width="9.140625" style="40"/>
    <col min="11428" max="11428" width="2.85546875" style="40" customWidth="1"/>
    <col min="11429" max="11429" width="3.42578125" style="40" customWidth="1"/>
    <col min="11430" max="11430" width="9.140625" style="40"/>
    <col min="11431" max="11431" width="2.85546875" style="40" customWidth="1"/>
    <col min="11432" max="11432" width="3.28515625" style="40" customWidth="1"/>
    <col min="11433" max="11433" width="9.140625" style="40"/>
    <col min="11434" max="11434" width="2.85546875" style="40" customWidth="1"/>
    <col min="11435" max="11435" width="3.140625" style="40" customWidth="1"/>
    <col min="11436" max="11436" width="9.140625" style="40"/>
    <col min="11437" max="11437" width="2.85546875" style="40" customWidth="1"/>
    <col min="11438" max="11438" width="3.140625" style="40" customWidth="1"/>
    <col min="11439" max="11439" width="9.140625" style="40"/>
    <col min="11440" max="11440" width="2.85546875" style="40" customWidth="1"/>
    <col min="11441" max="11441" width="3.140625" style="40" customWidth="1"/>
    <col min="11442" max="11442" width="9.140625" style="40"/>
    <col min="11443" max="11443" width="2.85546875" style="40" customWidth="1"/>
    <col min="11444" max="11444" width="3.28515625" style="40" customWidth="1"/>
    <col min="11445" max="11445" width="9.140625" style="40"/>
    <col min="11446" max="11446" width="3.5703125" style="40" customWidth="1"/>
    <col min="11447" max="11447" width="3.7109375" style="40" customWidth="1"/>
    <col min="11448" max="11449" width="9.140625" style="40"/>
    <col min="11450" max="11450" width="35.140625" style="40" customWidth="1"/>
    <col min="11451" max="11668" width="9.140625" style="40"/>
    <col min="11669" max="11669" width="2.85546875" style="40" customWidth="1"/>
    <col min="11670" max="11670" width="3.7109375" style="40" customWidth="1"/>
    <col min="11671" max="11671" width="9.140625" style="40"/>
    <col min="11672" max="11672" width="2.85546875" style="40" customWidth="1"/>
    <col min="11673" max="11673" width="3.7109375" style="40" customWidth="1"/>
    <col min="11674" max="11674" width="9.140625" style="40"/>
    <col min="11675" max="11675" width="2.85546875" style="40" customWidth="1"/>
    <col min="11676" max="11676" width="3.7109375" style="40" customWidth="1"/>
    <col min="11677" max="11677" width="9.140625" style="40"/>
    <col min="11678" max="11678" width="2.85546875" style="40" customWidth="1"/>
    <col min="11679" max="11679" width="3.85546875" style="40" customWidth="1"/>
    <col min="11680" max="11680" width="9.140625" style="40"/>
    <col min="11681" max="11681" width="2.85546875" style="40" customWidth="1"/>
    <col min="11682" max="11682" width="3.85546875" style="40" customWidth="1"/>
    <col min="11683" max="11683" width="9.140625" style="40"/>
    <col min="11684" max="11684" width="2.85546875" style="40" customWidth="1"/>
    <col min="11685" max="11685" width="3.42578125" style="40" customWidth="1"/>
    <col min="11686" max="11686" width="9.140625" style="40"/>
    <col min="11687" max="11687" width="2.85546875" style="40" customWidth="1"/>
    <col min="11688" max="11688" width="3.28515625" style="40" customWidth="1"/>
    <col min="11689" max="11689" width="9.140625" style="40"/>
    <col min="11690" max="11690" width="2.85546875" style="40" customWidth="1"/>
    <col min="11691" max="11691" width="3.140625" style="40" customWidth="1"/>
    <col min="11692" max="11692" width="9.140625" style="40"/>
    <col min="11693" max="11693" width="2.85546875" style="40" customWidth="1"/>
    <col min="11694" max="11694" width="3.140625" style="40" customWidth="1"/>
    <col min="11695" max="11695" width="9.140625" style="40"/>
    <col min="11696" max="11696" width="2.85546875" style="40" customWidth="1"/>
    <col min="11697" max="11697" width="3.140625" style="40" customWidth="1"/>
    <col min="11698" max="11698" width="9.140625" style="40"/>
    <col min="11699" max="11699" width="2.85546875" style="40" customWidth="1"/>
    <col min="11700" max="11700" width="3.28515625" style="40" customWidth="1"/>
    <col min="11701" max="11701" width="9.140625" style="40"/>
    <col min="11702" max="11702" width="3.5703125" style="40" customWidth="1"/>
    <col min="11703" max="11703" width="3.7109375" style="40" customWidth="1"/>
    <col min="11704" max="11705" width="9.140625" style="40"/>
    <col min="11706" max="11706" width="35.140625" style="40" customWidth="1"/>
    <col min="11707" max="11924" width="9.140625" style="40"/>
    <col min="11925" max="11925" width="2.85546875" style="40" customWidth="1"/>
    <col min="11926" max="11926" width="3.7109375" style="40" customWidth="1"/>
    <col min="11927" max="11927" width="9.140625" style="40"/>
    <col min="11928" max="11928" width="2.85546875" style="40" customWidth="1"/>
    <col min="11929" max="11929" width="3.7109375" style="40" customWidth="1"/>
    <col min="11930" max="11930" width="9.140625" style="40"/>
    <col min="11931" max="11931" width="2.85546875" style="40" customWidth="1"/>
    <col min="11932" max="11932" width="3.7109375" style="40" customWidth="1"/>
    <col min="11933" max="11933" width="9.140625" style="40"/>
    <col min="11934" max="11934" width="2.85546875" style="40" customWidth="1"/>
    <col min="11935" max="11935" width="3.85546875" style="40" customWidth="1"/>
    <col min="11936" max="11936" width="9.140625" style="40"/>
    <col min="11937" max="11937" width="2.85546875" style="40" customWidth="1"/>
    <col min="11938" max="11938" width="3.85546875" style="40" customWidth="1"/>
    <col min="11939" max="11939" width="9.140625" style="40"/>
    <col min="11940" max="11940" width="2.85546875" style="40" customWidth="1"/>
    <col min="11941" max="11941" width="3.42578125" style="40" customWidth="1"/>
    <col min="11942" max="11942" width="9.140625" style="40"/>
    <col min="11943" max="11943" width="2.85546875" style="40" customWidth="1"/>
    <col min="11944" max="11944" width="3.28515625" style="40" customWidth="1"/>
    <col min="11945" max="11945" width="9.140625" style="40"/>
    <col min="11946" max="11946" width="2.85546875" style="40" customWidth="1"/>
    <col min="11947" max="11947" width="3.140625" style="40" customWidth="1"/>
    <col min="11948" max="11948" width="9.140625" style="40"/>
    <col min="11949" max="11949" width="2.85546875" style="40" customWidth="1"/>
    <col min="11950" max="11950" width="3.140625" style="40" customWidth="1"/>
    <col min="11951" max="11951" width="9.140625" style="40"/>
    <col min="11952" max="11952" width="2.85546875" style="40" customWidth="1"/>
    <col min="11953" max="11953" width="3.140625" style="40" customWidth="1"/>
    <col min="11954" max="11954" width="9.140625" style="40"/>
    <col min="11955" max="11955" width="2.85546875" style="40" customWidth="1"/>
    <col min="11956" max="11956" width="3.28515625" style="40" customWidth="1"/>
    <col min="11957" max="11957" width="9.140625" style="40"/>
    <col min="11958" max="11958" width="3.5703125" style="40" customWidth="1"/>
    <col min="11959" max="11959" width="3.7109375" style="40" customWidth="1"/>
    <col min="11960" max="11961" width="9.140625" style="40"/>
    <col min="11962" max="11962" width="35.140625" style="40" customWidth="1"/>
    <col min="11963" max="12180" width="9.140625" style="40"/>
    <col min="12181" max="12181" width="2.85546875" style="40" customWidth="1"/>
    <col min="12182" max="12182" width="3.7109375" style="40" customWidth="1"/>
    <col min="12183" max="12183" width="9.140625" style="40"/>
    <col min="12184" max="12184" width="2.85546875" style="40" customWidth="1"/>
    <col min="12185" max="12185" width="3.7109375" style="40" customWidth="1"/>
    <col min="12186" max="12186" width="9.140625" style="40"/>
    <col min="12187" max="12187" width="2.85546875" style="40" customWidth="1"/>
    <col min="12188" max="12188" width="3.7109375" style="40" customWidth="1"/>
    <col min="12189" max="12189" width="9.140625" style="40"/>
    <col min="12190" max="12190" width="2.85546875" style="40" customWidth="1"/>
    <col min="12191" max="12191" width="3.85546875" style="40" customWidth="1"/>
    <col min="12192" max="12192" width="9.140625" style="40"/>
    <col min="12193" max="12193" width="2.85546875" style="40" customWidth="1"/>
    <col min="12194" max="12194" width="3.85546875" style="40" customWidth="1"/>
    <col min="12195" max="12195" width="9.140625" style="40"/>
    <col min="12196" max="12196" width="2.85546875" style="40" customWidth="1"/>
    <col min="12197" max="12197" width="3.42578125" style="40" customWidth="1"/>
    <col min="12198" max="12198" width="9.140625" style="40"/>
    <col min="12199" max="12199" width="2.85546875" style="40" customWidth="1"/>
    <col min="12200" max="12200" width="3.28515625" style="40" customWidth="1"/>
    <col min="12201" max="12201" width="9.140625" style="40"/>
    <col min="12202" max="12202" width="2.85546875" style="40" customWidth="1"/>
    <col min="12203" max="12203" width="3.140625" style="40" customWidth="1"/>
    <col min="12204" max="12204" width="9.140625" style="40"/>
    <col min="12205" max="12205" width="2.85546875" style="40" customWidth="1"/>
    <col min="12206" max="12206" width="3.140625" style="40" customWidth="1"/>
    <col min="12207" max="12207" width="9.140625" style="40"/>
    <col min="12208" max="12208" width="2.85546875" style="40" customWidth="1"/>
    <col min="12209" max="12209" width="3.140625" style="40" customWidth="1"/>
    <col min="12210" max="12210" width="9.140625" style="40"/>
    <col min="12211" max="12211" width="2.85546875" style="40" customWidth="1"/>
    <col min="12212" max="12212" width="3.28515625" style="40" customWidth="1"/>
    <col min="12213" max="12213" width="9.140625" style="40"/>
    <col min="12214" max="12214" width="3.5703125" style="40" customWidth="1"/>
    <col min="12215" max="12215" width="3.7109375" style="40" customWidth="1"/>
    <col min="12216" max="12217" width="9.140625" style="40"/>
    <col min="12218" max="12218" width="35.140625" style="40" customWidth="1"/>
    <col min="12219" max="12436" width="9.140625" style="40"/>
    <col min="12437" max="12437" width="2.85546875" style="40" customWidth="1"/>
    <col min="12438" max="12438" width="3.7109375" style="40" customWidth="1"/>
    <col min="12439" max="12439" width="9.140625" style="40"/>
    <col min="12440" max="12440" width="2.85546875" style="40" customWidth="1"/>
    <col min="12441" max="12441" width="3.7109375" style="40" customWidth="1"/>
    <col min="12442" max="12442" width="9.140625" style="40"/>
    <col min="12443" max="12443" width="2.85546875" style="40" customWidth="1"/>
    <col min="12444" max="12444" width="3.7109375" style="40" customWidth="1"/>
    <col min="12445" max="12445" width="9.140625" style="40"/>
    <col min="12446" max="12446" width="2.85546875" style="40" customWidth="1"/>
    <col min="12447" max="12447" width="3.85546875" style="40" customWidth="1"/>
    <col min="12448" max="12448" width="9.140625" style="40"/>
    <col min="12449" max="12449" width="2.85546875" style="40" customWidth="1"/>
    <col min="12450" max="12450" width="3.85546875" style="40" customWidth="1"/>
    <col min="12451" max="12451" width="9.140625" style="40"/>
    <col min="12452" max="12452" width="2.85546875" style="40" customWidth="1"/>
    <col min="12453" max="12453" width="3.42578125" style="40" customWidth="1"/>
    <col min="12454" max="12454" width="9.140625" style="40"/>
    <col min="12455" max="12455" width="2.85546875" style="40" customWidth="1"/>
    <col min="12456" max="12456" width="3.28515625" style="40" customWidth="1"/>
    <col min="12457" max="12457" width="9.140625" style="40"/>
    <col min="12458" max="12458" width="2.85546875" style="40" customWidth="1"/>
    <col min="12459" max="12459" width="3.140625" style="40" customWidth="1"/>
    <col min="12460" max="12460" width="9.140625" style="40"/>
    <col min="12461" max="12461" width="2.85546875" style="40" customWidth="1"/>
    <col min="12462" max="12462" width="3.140625" style="40" customWidth="1"/>
    <col min="12463" max="12463" width="9.140625" style="40"/>
    <col min="12464" max="12464" width="2.85546875" style="40" customWidth="1"/>
    <col min="12465" max="12465" width="3.140625" style="40" customWidth="1"/>
    <col min="12466" max="12466" width="9.140625" style="40"/>
    <col min="12467" max="12467" width="2.85546875" style="40" customWidth="1"/>
    <col min="12468" max="12468" width="3.28515625" style="40" customWidth="1"/>
    <col min="12469" max="12469" width="9.140625" style="40"/>
    <col min="12470" max="12470" width="3.5703125" style="40" customWidth="1"/>
    <col min="12471" max="12471" width="3.7109375" style="40" customWidth="1"/>
    <col min="12472" max="12473" width="9.140625" style="40"/>
    <col min="12474" max="12474" width="35.140625" style="40" customWidth="1"/>
    <col min="12475" max="12692" width="9.140625" style="40"/>
    <col min="12693" max="12693" width="2.85546875" style="40" customWidth="1"/>
    <col min="12694" max="12694" width="3.7109375" style="40" customWidth="1"/>
    <col min="12695" max="12695" width="9.140625" style="40"/>
    <col min="12696" max="12696" width="2.85546875" style="40" customWidth="1"/>
    <col min="12697" max="12697" width="3.7109375" style="40" customWidth="1"/>
    <col min="12698" max="12698" width="9.140625" style="40"/>
    <col min="12699" max="12699" width="2.85546875" style="40" customWidth="1"/>
    <col min="12700" max="12700" width="3.7109375" style="40" customWidth="1"/>
    <col min="12701" max="12701" width="9.140625" style="40"/>
    <col min="12702" max="12702" width="2.85546875" style="40" customWidth="1"/>
    <col min="12703" max="12703" width="3.85546875" style="40" customWidth="1"/>
    <col min="12704" max="12704" width="9.140625" style="40"/>
    <col min="12705" max="12705" width="2.85546875" style="40" customWidth="1"/>
    <col min="12706" max="12706" width="3.85546875" style="40" customWidth="1"/>
    <col min="12707" max="12707" width="9.140625" style="40"/>
    <col min="12708" max="12708" width="2.85546875" style="40" customWidth="1"/>
    <col min="12709" max="12709" width="3.42578125" style="40" customWidth="1"/>
    <col min="12710" max="12710" width="9.140625" style="40"/>
    <col min="12711" max="12711" width="2.85546875" style="40" customWidth="1"/>
    <col min="12712" max="12712" width="3.28515625" style="40" customWidth="1"/>
    <col min="12713" max="12713" width="9.140625" style="40"/>
    <col min="12714" max="12714" width="2.85546875" style="40" customWidth="1"/>
    <col min="12715" max="12715" width="3.140625" style="40" customWidth="1"/>
    <col min="12716" max="12716" width="9.140625" style="40"/>
    <col min="12717" max="12717" width="2.85546875" style="40" customWidth="1"/>
    <col min="12718" max="12718" width="3.140625" style="40" customWidth="1"/>
    <col min="12719" max="12719" width="9.140625" style="40"/>
    <col min="12720" max="12720" width="2.85546875" style="40" customWidth="1"/>
    <col min="12721" max="12721" width="3.140625" style="40" customWidth="1"/>
    <col min="12722" max="12722" width="9.140625" style="40"/>
    <col min="12723" max="12723" width="2.85546875" style="40" customWidth="1"/>
    <col min="12724" max="12724" width="3.28515625" style="40" customWidth="1"/>
    <col min="12725" max="12725" width="9.140625" style="40"/>
    <col min="12726" max="12726" width="3.5703125" style="40" customWidth="1"/>
    <col min="12727" max="12727" width="3.7109375" style="40" customWidth="1"/>
    <col min="12728" max="12729" width="9.140625" style="40"/>
    <col min="12730" max="12730" width="35.140625" style="40" customWidth="1"/>
    <col min="12731" max="12948" width="9.140625" style="40"/>
    <col min="12949" max="12949" width="2.85546875" style="40" customWidth="1"/>
    <col min="12950" max="12950" width="3.7109375" style="40" customWidth="1"/>
    <col min="12951" max="12951" width="9.140625" style="40"/>
    <col min="12952" max="12952" width="2.85546875" style="40" customWidth="1"/>
    <col min="12953" max="12953" width="3.7109375" style="40" customWidth="1"/>
    <col min="12954" max="12954" width="9.140625" style="40"/>
    <col min="12955" max="12955" width="2.85546875" style="40" customWidth="1"/>
    <col min="12956" max="12956" width="3.7109375" style="40" customWidth="1"/>
    <col min="12957" max="12957" width="9.140625" style="40"/>
    <col min="12958" max="12958" width="2.85546875" style="40" customWidth="1"/>
    <col min="12959" max="12959" width="3.85546875" style="40" customWidth="1"/>
    <col min="12960" max="12960" width="9.140625" style="40"/>
    <col min="12961" max="12961" width="2.85546875" style="40" customWidth="1"/>
    <col min="12962" max="12962" width="3.85546875" style="40" customWidth="1"/>
    <col min="12963" max="12963" width="9.140625" style="40"/>
    <col min="12964" max="12964" width="2.85546875" style="40" customWidth="1"/>
    <col min="12965" max="12965" width="3.42578125" style="40" customWidth="1"/>
    <col min="12966" max="12966" width="9.140625" style="40"/>
    <col min="12967" max="12967" width="2.85546875" style="40" customWidth="1"/>
    <col min="12968" max="12968" width="3.28515625" style="40" customWidth="1"/>
    <col min="12969" max="12969" width="9.140625" style="40"/>
    <col min="12970" max="12970" width="2.85546875" style="40" customWidth="1"/>
    <col min="12971" max="12971" width="3.140625" style="40" customWidth="1"/>
    <col min="12972" max="12972" width="9.140625" style="40"/>
    <col min="12973" max="12973" width="2.85546875" style="40" customWidth="1"/>
    <col min="12974" max="12974" width="3.140625" style="40" customWidth="1"/>
    <col min="12975" max="12975" width="9.140625" style="40"/>
    <col min="12976" max="12976" width="2.85546875" style="40" customWidth="1"/>
    <col min="12977" max="12977" width="3.140625" style="40" customWidth="1"/>
    <col min="12978" max="12978" width="9.140625" style="40"/>
    <col min="12979" max="12979" width="2.85546875" style="40" customWidth="1"/>
    <col min="12980" max="12980" width="3.28515625" style="40" customWidth="1"/>
    <col min="12981" max="12981" width="9.140625" style="40"/>
    <col min="12982" max="12982" width="3.5703125" style="40" customWidth="1"/>
    <col min="12983" max="12983" width="3.7109375" style="40" customWidth="1"/>
    <col min="12984" max="12985" width="9.140625" style="40"/>
    <col min="12986" max="12986" width="35.140625" style="40" customWidth="1"/>
    <col min="12987" max="13204" width="9.140625" style="40"/>
    <col min="13205" max="13205" width="2.85546875" style="40" customWidth="1"/>
    <col min="13206" max="13206" width="3.7109375" style="40" customWidth="1"/>
    <col min="13207" max="13207" width="9.140625" style="40"/>
    <col min="13208" max="13208" width="2.85546875" style="40" customWidth="1"/>
    <col min="13209" max="13209" width="3.7109375" style="40" customWidth="1"/>
    <col min="13210" max="13210" width="9.140625" style="40"/>
    <col min="13211" max="13211" width="2.85546875" style="40" customWidth="1"/>
    <col min="13212" max="13212" width="3.7109375" style="40" customWidth="1"/>
    <col min="13213" max="13213" width="9.140625" style="40"/>
    <col min="13214" max="13214" width="2.85546875" style="40" customWidth="1"/>
    <col min="13215" max="13215" width="3.85546875" style="40" customWidth="1"/>
    <col min="13216" max="13216" width="9.140625" style="40"/>
    <col min="13217" max="13217" width="2.85546875" style="40" customWidth="1"/>
    <col min="13218" max="13218" width="3.85546875" style="40" customWidth="1"/>
    <col min="13219" max="13219" width="9.140625" style="40"/>
    <col min="13220" max="13220" width="2.85546875" style="40" customWidth="1"/>
    <col min="13221" max="13221" width="3.42578125" style="40" customWidth="1"/>
    <col min="13222" max="13222" width="9.140625" style="40"/>
    <col min="13223" max="13223" width="2.85546875" style="40" customWidth="1"/>
    <col min="13224" max="13224" width="3.28515625" style="40" customWidth="1"/>
    <col min="13225" max="13225" width="9.140625" style="40"/>
    <col min="13226" max="13226" width="2.85546875" style="40" customWidth="1"/>
    <col min="13227" max="13227" width="3.140625" style="40" customWidth="1"/>
    <col min="13228" max="13228" width="9.140625" style="40"/>
    <col min="13229" max="13229" width="2.85546875" style="40" customWidth="1"/>
    <col min="13230" max="13230" width="3.140625" style="40" customWidth="1"/>
    <col min="13231" max="13231" width="9.140625" style="40"/>
    <col min="13232" max="13232" width="2.85546875" style="40" customWidth="1"/>
    <col min="13233" max="13233" width="3.140625" style="40" customWidth="1"/>
    <col min="13234" max="13234" width="9.140625" style="40"/>
    <col min="13235" max="13235" width="2.85546875" style="40" customWidth="1"/>
    <col min="13236" max="13236" width="3.28515625" style="40" customWidth="1"/>
    <col min="13237" max="13237" width="9.140625" style="40"/>
    <col min="13238" max="13238" width="3.5703125" style="40" customWidth="1"/>
    <col min="13239" max="13239" width="3.7109375" style="40" customWidth="1"/>
    <col min="13240" max="13241" width="9.140625" style="40"/>
    <col min="13242" max="13242" width="35.140625" style="40" customWidth="1"/>
    <col min="13243" max="13460" width="9.140625" style="40"/>
    <col min="13461" max="13461" width="2.85546875" style="40" customWidth="1"/>
    <col min="13462" max="13462" width="3.7109375" style="40" customWidth="1"/>
    <col min="13463" max="13463" width="9.140625" style="40"/>
    <col min="13464" max="13464" width="2.85546875" style="40" customWidth="1"/>
    <col min="13465" max="13465" width="3.7109375" style="40" customWidth="1"/>
    <col min="13466" max="13466" width="9.140625" style="40"/>
    <col min="13467" max="13467" width="2.85546875" style="40" customWidth="1"/>
    <col min="13468" max="13468" width="3.7109375" style="40" customWidth="1"/>
    <col min="13469" max="13469" width="9.140625" style="40"/>
    <col min="13470" max="13470" width="2.85546875" style="40" customWidth="1"/>
    <col min="13471" max="13471" width="3.85546875" style="40" customWidth="1"/>
    <col min="13472" max="13472" width="9.140625" style="40"/>
    <col min="13473" max="13473" width="2.85546875" style="40" customWidth="1"/>
    <col min="13474" max="13474" width="3.85546875" style="40" customWidth="1"/>
    <col min="13475" max="13475" width="9.140625" style="40"/>
    <col min="13476" max="13476" width="2.85546875" style="40" customWidth="1"/>
    <col min="13477" max="13477" width="3.42578125" style="40" customWidth="1"/>
    <col min="13478" max="13478" width="9.140625" style="40"/>
    <col min="13479" max="13479" width="2.85546875" style="40" customWidth="1"/>
    <col min="13480" max="13480" width="3.28515625" style="40" customWidth="1"/>
    <col min="13481" max="13481" width="9.140625" style="40"/>
    <col min="13482" max="13482" width="2.85546875" style="40" customWidth="1"/>
    <col min="13483" max="13483" width="3.140625" style="40" customWidth="1"/>
    <col min="13484" max="13484" width="9.140625" style="40"/>
    <col min="13485" max="13485" width="2.85546875" style="40" customWidth="1"/>
    <col min="13486" max="13486" width="3.140625" style="40" customWidth="1"/>
    <col min="13487" max="13487" width="9.140625" style="40"/>
    <col min="13488" max="13488" width="2.85546875" style="40" customWidth="1"/>
    <col min="13489" max="13489" width="3.140625" style="40" customWidth="1"/>
    <col min="13490" max="13490" width="9.140625" style="40"/>
    <col min="13491" max="13491" width="2.85546875" style="40" customWidth="1"/>
    <col min="13492" max="13492" width="3.28515625" style="40" customWidth="1"/>
    <col min="13493" max="13493" width="9.140625" style="40"/>
    <col min="13494" max="13494" width="3.5703125" style="40" customWidth="1"/>
    <col min="13495" max="13495" width="3.7109375" style="40" customWidth="1"/>
    <col min="13496" max="13497" width="9.140625" style="40"/>
    <col min="13498" max="13498" width="35.140625" style="40" customWidth="1"/>
    <col min="13499" max="13716" width="9.140625" style="40"/>
    <col min="13717" max="13717" width="2.85546875" style="40" customWidth="1"/>
    <col min="13718" max="13718" width="3.7109375" style="40" customWidth="1"/>
    <col min="13719" max="13719" width="9.140625" style="40"/>
    <col min="13720" max="13720" width="2.85546875" style="40" customWidth="1"/>
    <col min="13721" max="13721" width="3.7109375" style="40" customWidth="1"/>
    <col min="13722" max="13722" width="9.140625" style="40"/>
    <col min="13723" max="13723" width="2.85546875" style="40" customWidth="1"/>
    <col min="13724" max="13724" width="3.7109375" style="40" customWidth="1"/>
    <col min="13725" max="13725" width="9.140625" style="40"/>
    <col min="13726" max="13726" width="2.85546875" style="40" customWidth="1"/>
    <col min="13727" max="13727" width="3.85546875" style="40" customWidth="1"/>
    <col min="13728" max="13728" width="9.140625" style="40"/>
    <col min="13729" max="13729" width="2.85546875" style="40" customWidth="1"/>
    <col min="13730" max="13730" width="3.85546875" style="40" customWidth="1"/>
    <col min="13731" max="13731" width="9.140625" style="40"/>
    <col min="13732" max="13732" width="2.85546875" style="40" customWidth="1"/>
    <col min="13733" max="13733" width="3.42578125" style="40" customWidth="1"/>
    <col min="13734" max="13734" width="9.140625" style="40"/>
    <col min="13735" max="13735" width="2.85546875" style="40" customWidth="1"/>
    <col min="13736" max="13736" width="3.28515625" style="40" customWidth="1"/>
    <col min="13737" max="13737" width="9.140625" style="40"/>
    <col min="13738" max="13738" width="2.85546875" style="40" customWidth="1"/>
    <col min="13739" max="13739" width="3.140625" style="40" customWidth="1"/>
    <col min="13740" max="13740" width="9.140625" style="40"/>
    <col min="13741" max="13741" width="2.85546875" style="40" customWidth="1"/>
    <col min="13742" max="13742" width="3.140625" style="40" customWidth="1"/>
    <col min="13743" max="13743" width="9.140625" style="40"/>
    <col min="13744" max="13744" width="2.85546875" style="40" customWidth="1"/>
    <col min="13745" max="13745" width="3.140625" style="40" customWidth="1"/>
    <col min="13746" max="13746" width="9.140625" style="40"/>
    <col min="13747" max="13747" width="2.85546875" style="40" customWidth="1"/>
    <col min="13748" max="13748" width="3.28515625" style="40" customWidth="1"/>
    <col min="13749" max="13749" width="9.140625" style="40"/>
    <col min="13750" max="13750" width="3.5703125" style="40" customWidth="1"/>
    <col min="13751" max="13751" width="3.7109375" style="40" customWidth="1"/>
    <col min="13752" max="13753" width="9.140625" style="40"/>
    <col min="13754" max="13754" width="35.140625" style="40" customWidth="1"/>
    <col min="13755" max="13972" width="9.140625" style="40"/>
    <col min="13973" max="13973" width="2.85546875" style="40" customWidth="1"/>
    <col min="13974" max="13974" width="3.7109375" style="40" customWidth="1"/>
    <col min="13975" max="13975" width="9.140625" style="40"/>
    <col min="13976" max="13976" width="2.85546875" style="40" customWidth="1"/>
    <col min="13977" max="13977" width="3.7109375" style="40" customWidth="1"/>
    <col min="13978" max="13978" width="9.140625" style="40"/>
    <col min="13979" max="13979" width="2.85546875" style="40" customWidth="1"/>
    <col min="13980" max="13980" width="3.7109375" style="40" customWidth="1"/>
    <col min="13981" max="13981" width="9.140625" style="40"/>
    <col min="13982" max="13982" width="2.85546875" style="40" customWidth="1"/>
    <col min="13983" max="13983" width="3.85546875" style="40" customWidth="1"/>
    <col min="13984" max="13984" width="9.140625" style="40"/>
    <col min="13985" max="13985" width="2.85546875" style="40" customWidth="1"/>
    <col min="13986" max="13986" width="3.85546875" style="40" customWidth="1"/>
    <col min="13987" max="13987" width="9.140625" style="40"/>
    <col min="13988" max="13988" width="2.85546875" style="40" customWidth="1"/>
    <col min="13989" max="13989" width="3.42578125" style="40" customWidth="1"/>
    <col min="13990" max="13990" width="9.140625" style="40"/>
    <col min="13991" max="13991" width="2.85546875" style="40" customWidth="1"/>
    <col min="13992" max="13992" width="3.28515625" style="40" customWidth="1"/>
    <col min="13993" max="13993" width="9.140625" style="40"/>
    <col min="13994" max="13994" width="2.85546875" style="40" customWidth="1"/>
    <col min="13995" max="13995" width="3.140625" style="40" customWidth="1"/>
    <col min="13996" max="13996" width="9.140625" style="40"/>
    <col min="13997" max="13997" width="2.85546875" style="40" customWidth="1"/>
    <col min="13998" max="13998" width="3.140625" style="40" customWidth="1"/>
    <col min="13999" max="13999" width="9.140625" style="40"/>
    <col min="14000" max="14000" width="2.85546875" style="40" customWidth="1"/>
    <col min="14001" max="14001" width="3.140625" style="40" customWidth="1"/>
    <col min="14002" max="14002" width="9.140625" style="40"/>
    <col min="14003" max="14003" width="2.85546875" style="40" customWidth="1"/>
    <col min="14004" max="14004" width="3.28515625" style="40" customWidth="1"/>
    <col min="14005" max="14005" width="9.140625" style="40"/>
    <col min="14006" max="14006" width="3.5703125" style="40" customWidth="1"/>
    <col min="14007" max="14007" width="3.7109375" style="40" customWidth="1"/>
    <col min="14008" max="14009" width="9.140625" style="40"/>
    <col min="14010" max="14010" width="35.140625" style="40" customWidth="1"/>
    <col min="14011" max="14228" width="9.140625" style="40"/>
    <col min="14229" max="14229" width="2.85546875" style="40" customWidth="1"/>
    <col min="14230" max="14230" width="3.7109375" style="40" customWidth="1"/>
    <col min="14231" max="14231" width="9.140625" style="40"/>
    <col min="14232" max="14232" width="2.85546875" style="40" customWidth="1"/>
    <col min="14233" max="14233" width="3.7109375" style="40" customWidth="1"/>
    <col min="14234" max="14234" width="9.140625" style="40"/>
    <col min="14235" max="14235" width="2.85546875" style="40" customWidth="1"/>
    <col min="14236" max="14236" width="3.7109375" style="40" customWidth="1"/>
    <col min="14237" max="14237" width="9.140625" style="40"/>
    <col min="14238" max="14238" width="2.85546875" style="40" customWidth="1"/>
    <col min="14239" max="14239" width="3.85546875" style="40" customWidth="1"/>
    <col min="14240" max="14240" width="9.140625" style="40"/>
    <col min="14241" max="14241" width="2.85546875" style="40" customWidth="1"/>
    <col min="14242" max="14242" width="3.85546875" style="40" customWidth="1"/>
    <col min="14243" max="14243" width="9.140625" style="40"/>
    <col min="14244" max="14244" width="2.85546875" style="40" customWidth="1"/>
    <col min="14245" max="14245" width="3.42578125" style="40" customWidth="1"/>
    <col min="14246" max="14246" width="9.140625" style="40"/>
    <col min="14247" max="14247" width="2.85546875" style="40" customWidth="1"/>
    <col min="14248" max="14248" width="3.28515625" style="40" customWidth="1"/>
    <col min="14249" max="14249" width="9.140625" style="40"/>
    <col min="14250" max="14250" width="2.85546875" style="40" customWidth="1"/>
    <col min="14251" max="14251" width="3.140625" style="40" customWidth="1"/>
    <col min="14252" max="14252" width="9.140625" style="40"/>
    <col min="14253" max="14253" width="2.85546875" style="40" customWidth="1"/>
    <col min="14254" max="14254" width="3.140625" style="40" customWidth="1"/>
    <col min="14255" max="14255" width="9.140625" style="40"/>
    <col min="14256" max="14256" width="2.85546875" style="40" customWidth="1"/>
    <col min="14257" max="14257" width="3.140625" style="40" customWidth="1"/>
    <col min="14258" max="14258" width="9.140625" style="40"/>
    <col min="14259" max="14259" width="2.85546875" style="40" customWidth="1"/>
    <col min="14260" max="14260" width="3.28515625" style="40" customWidth="1"/>
    <col min="14261" max="14261" width="9.140625" style="40"/>
    <col min="14262" max="14262" width="3.5703125" style="40" customWidth="1"/>
    <col min="14263" max="14263" width="3.7109375" style="40" customWidth="1"/>
    <col min="14264" max="14265" width="9.140625" style="40"/>
    <col min="14266" max="14266" width="35.140625" style="40" customWidth="1"/>
    <col min="14267" max="14484" width="9.140625" style="40"/>
    <col min="14485" max="14485" width="2.85546875" style="40" customWidth="1"/>
    <col min="14486" max="14486" width="3.7109375" style="40" customWidth="1"/>
    <col min="14487" max="14487" width="9.140625" style="40"/>
    <col min="14488" max="14488" width="2.85546875" style="40" customWidth="1"/>
    <col min="14489" max="14489" width="3.7109375" style="40" customWidth="1"/>
    <col min="14490" max="14490" width="9.140625" style="40"/>
    <col min="14491" max="14491" width="2.85546875" style="40" customWidth="1"/>
    <col min="14492" max="14492" width="3.7109375" style="40" customWidth="1"/>
    <col min="14493" max="14493" width="9.140625" style="40"/>
    <col min="14494" max="14494" width="2.85546875" style="40" customWidth="1"/>
    <col min="14495" max="14495" width="3.85546875" style="40" customWidth="1"/>
    <col min="14496" max="14496" width="9.140625" style="40"/>
    <col min="14497" max="14497" width="2.85546875" style="40" customWidth="1"/>
    <col min="14498" max="14498" width="3.85546875" style="40" customWidth="1"/>
    <col min="14499" max="14499" width="9.140625" style="40"/>
    <col min="14500" max="14500" width="2.85546875" style="40" customWidth="1"/>
    <col min="14501" max="14501" width="3.42578125" style="40" customWidth="1"/>
    <col min="14502" max="14502" width="9.140625" style="40"/>
    <col min="14503" max="14503" width="2.85546875" style="40" customWidth="1"/>
    <col min="14504" max="14504" width="3.28515625" style="40" customWidth="1"/>
    <col min="14505" max="14505" width="9.140625" style="40"/>
    <col min="14506" max="14506" width="2.85546875" style="40" customWidth="1"/>
    <col min="14507" max="14507" width="3.140625" style="40" customWidth="1"/>
    <col min="14508" max="14508" width="9.140625" style="40"/>
    <col min="14509" max="14509" width="2.85546875" style="40" customWidth="1"/>
    <col min="14510" max="14510" width="3.140625" style="40" customWidth="1"/>
    <col min="14511" max="14511" width="9.140625" style="40"/>
    <col min="14512" max="14512" width="2.85546875" style="40" customWidth="1"/>
    <col min="14513" max="14513" width="3.140625" style="40" customWidth="1"/>
    <col min="14514" max="14514" width="9.140625" style="40"/>
    <col min="14515" max="14515" width="2.85546875" style="40" customWidth="1"/>
    <col min="14516" max="14516" width="3.28515625" style="40" customWidth="1"/>
    <col min="14517" max="14517" width="9.140625" style="40"/>
    <col min="14518" max="14518" width="3.5703125" style="40" customWidth="1"/>
    <col min="14519" max="14519" width="3.7109375" style="40" customWidth="1"/>
    <col min="14520" max="14521" width="9.140625" style="40"/>
    <col min="14522" max="14522" width="35.140625" style="40" customWidth="1"/>
    <col min="14523" max="14740" width="9.140625" style="40"/>
    <col min="14741" max="14741" width="2.85546875" style="40" customWidth="1"/>
    <col min="14742" max="14742" width="3.7109375" style="40" customWidth="1"/>
    <col min="14743" max="14743" width="9.140625" style="40"/>
    <col min="14744" max="14744" width="2.85546875" style="40" customWidth="1"/>
    <col min="14745" max="14745" width="3.7109375" style="40" customWidth="1"/>
    <col min="14746" max="14746" width="9.140625" style="40"/>
    <col min="14747" max="14747" width="2.85546875" style="40" customWidth="1"/>
    <col min="14748" max="14748" width="3.7109375" style="40" customWidth="1"/>
    <col min="14749" max="14749" width="9.140625" style="40"/>
    <col min="14750" max="14750" width="2.85546875" style="40" customWidth="1"/>
    <col min="14751" max="14751" width="3.85546875" style="40" customWidth="1"/>
    <col min="14752" max="14752" width="9.140625" style="40"/>
    <col min="14753" max="14753" width="2.85546875" style="40" customWidth="1"/>
    <col min="14754" max="14754" width="3.85546875" style="40" customWidth="1"/>
    <col min="14755" max="14755" width="9.140625" style="40"/>
    <col min="14756" max="14756" width="2.85546875" style="40" customWidth="1"/>
    <col min="14757" max="14757" width="3.42578125" style="40" customWidth="1"/>
    <col min="14758" max="14758" width="9.140625" style="40"/>
    <col min="14759" max="14759" width="2.85546875" style="40" customWidth="1"/>
    <col min="14760" max="14760" width="3.28515625" style="40" customWidth="1"/>
    <col min="14761" max="14761" width="9.140625" style="40"/>
    <col min="14762" max="14762" width="2.85546875" style="40" customWidth="1"/>
    <col min="14763" max="14763" width="3.140625" style="40" customWidth="1"/>
    <col min="14764" max="14764" width="9.140625" style="40"/>
    <col min="14765" max="14765" width="2.85546875" style="40" customWidth="1"/>
    <col min="14766" max="14766" width="3.140625" style="40" customWidth="1"/>
    <col min="14767" max="14767" width="9.140625" style="40"/>
    <col min="14768" max="14768" width="2.85546875" style="40" customWidth="1"/>
    <col min="14769" max="14769" width="3.140625" style="40" customWidth="1"/>
    <col min="14770" max="14770" width="9.140625" style="40"/>
    <col min="14771" max="14771" width="2.85546875" style="40" customWidth="1"/>
    <col min="14772" max="14772" width="3.28515625" style="40" customWidth="1"/>
    <col min="14773" max="14773" width="9.140625" style="40"/>
    <col min="14774" max="14774" width="3.5703125" style="40" customWidth="1"/>
    <col min="14775" max="14775" width="3.7109375" style="40" customWidth="1"/>
    <col min="14776" max="14777" width="9.140625" style="40"/>
    <col min="14778" max="14778" width="35.140625" style="40" customWidth="1"/>
    <col min="14779" max="14996" width="9.140625" style="40"/>
    <col min="14997" max="14997" width="2.85546875" style="40" customWidth="1"/>
    <col min="14998" max="14998" width="3.7109375" style="40" customWidth="1"/>
    <col min="14999" max="14999" width="9.140625" style="40"/>
    <col min="15000" max="15000" width="2.85546875" style="40" customWidth="1"/>
    <col min="15001" max="15001" width="3.7109375" style="40" customWidth="1"/>
    <col min="15002" max="15002" width="9.140625" style="40"/>
    <col min="15003" max="15003" width="2.85546875" style="40" customWidth="1"/>
    <col min="15004" max="15004" width="3.7109375" style="40" customWidth="1"/>
    <col min="15005" max="15005" width="9.140625" style="40"/>
    <col min="15006" max="15006" width="2.85546875" style="40" customWidth="1"/>
    <col min="15007" max="15007" width="3.85546875" style="40" customWidth="1"/>
    <col min="15008" max="15008" width="9.140625" style="40"/>
    <col min="15009" max="15009" width="2.85546875" style="40" customWidth="1"/>
    <col min="15010" max="15010" width="3.85546875" style="40" customWidth="1"/>
    <col min="15011" max="15011" width="9.140625" style="40"/>
    <col min="15012" max="15012" width="2.85546875" style="40" customWidth="1"/>
    <col min="15013" max="15013" width="3.42578125" style="40" customWidth="1"/>
    <col min="15014" max="15014" width="9.140625" style="40"/>
    <col min="15015" max="15015" width="2.85546875" style="40" customWidth="1"/>
    <col min="15016" max="15016" width="3.28515625" style="40" customWidth="1"/>
    <col min="15017" max="15017" width="9.140625" style="40"/>
    <col min="15018" max="15018" width="2.85546875" style="40" customWidth="1"/>
    <col min="15019" max="15019" width="3.140625" style="40" customWidth="1"/>
    <col min="15020" max="15020" width="9.140625" style="40"/>
    <col min="15021" max="15021" width="2.85546875" style="40" customWidth="1"/>
    <col min="15022" max="15022" width="3.140625" style="40" customWidth="1"/>
    <col min="15023" max="15023" width="9.140625" style="40"/>
    <col min="15024" max="15024" width="2.85546875" style="40" customWidth="1"/>
    <col min="15025" max="15025" width="3.140625" style="40" customWidth="1"/>
    <col min="15026" max="15026" width="9.140625" style="40"/>
    <col min="15027" max="15027" width="2.85546875" style="40" customWidth="1"/>
    <col min="15028" max="15028" width="3.28515625" style="40" customWidth="1"/>
    <col min="15029" max="15029" width="9.140625" style="40"/>
    <col min="15030" max="15030" width="3.5703125" style="40" customWidth="1"/>
    <col min="15031" max="15031" width="3.7109375" style="40" customWidth="1"/>
    <col min="15032" max="15033" width="9.140625" style="40"/>
    <col min="15034" max="15034" width="35.140625" style="40" customWidth="1"/>
    <col min="15035" max="15252" width="9.140625" style="40"/>
    <col min="15253" max="15253" width="2.85546875" style="40" customWidth="1"/>
    <col min="15254" max="15254" width="3.7109375" style="40" customWidth="1"/>
    <col min="15255" max="15255" width="9.140625" style="40"/>
    <col min="15256" max="15256" width="2.85546875" style="40" customWidth="1"/>
    <col min="15257" max="15257" width="3.7109375" style="40" customWidth="1"/>
    <col min="15258" max="15258" width="9.140625" style="40"/>
    <col min="15259" max="15259" width="2.85546875" style="40" customWidth="1"/>
    <col min="15260" max="15260" width="3.7109375" style="40" customWidth="1"/>
    <col min="15261" max="15261" width="9.140625" style="40"/>
    <col min="15262" max="15262" width="2.85546875" style="40" customWidth="1"/>
    <col min="15263" max="15263" width="3.85546875" style="40" customWidth="1"/>
    <col min="15264" max="15264" width="9.140625" style="40"/>
    <col min="15265" max="15265" width="2.85546875" style="40" customWidth="1"/>
    <col min="15266" max="15266" width="3.85546875" style="40" customWidth="1"/>
    <col min="15267" max="15267" width="9.140625" style="40"/>
    <col min="15268" max="15268" width="2.85546875" style="40" customWidth="1"/>
    <col min="15269" max="15269" width="3.42578125" style="40" customWidth="1"/>
    <col min="15270" max="15270" width="9.140625" style="40"/>
    <col min="15271" max="15271" width="2.85546875" style="40" customWidth="1"/>
    <col min="15272" max="15272" width="3.28515625" style="40" customWidth="1"/>
    <col min="15273" max="15273" width="9.140625" style="40"/>
    <col min="15274" max="15274" width="2.85546875" style="40" customWidth="1"/>
    <col min="15275" max="15275" width="3.140625" style="40" customWidth="1"/>
    <col min="15276" max="15276" width="9.140625" style="40"/>
    <col min="15277" max="15277" width="2.85546875" style="40" customWidth="1"/>
    <col min="15278" max="15278" width="3.140625" style="40" customWidth="1"/>
    <col min="15279" max="15279" width="9.140625" style="40"/>
    <col min="15280" max="15280" width="2.85546875" style="40" customWidth="1"/>
    <col min="15281" max="15281" width="3.140625" style="40" customWidth="1"/>
    <col min="15282" max="15282" width="9.140625" style="40"/>
    <col min="15283" max="15283" width="2.85546875" style="40" customWidth="1"/>
    <col min="15284" max="15284" width="3.28515625" style="40" customWidth="1"/>
    <col min="15285" max="15285" width="9.140625" style="40"/>
    <col min="15286" max="15286" width="3.5703125" style="40" customWidth="1"/>
    <col min="15287" max="15287" width="3.7109375" style="40" customWidth="1"/>
    <col min="15288" max="15289" width="9.140625" style="40"/>
    <col min="15290" max="15290" width="35.140625" style="40" customWidth="1"/>
    <col min="15291" max="15508" width="9.140625" style="40"/>
    <col min="15509" max="15509" width="2.85546875" style="40" customWidth="1"/>
    <col min="15510" max="15510" width="3.7109375" style="40" customWidth="1"/>
    <col min="15511" max="15511" width="9.140625" style="40"/>
    <col min="15512" max="15512" width="2.85546875" style="40" customWidth="1"/>
    <col min="15513" max="15513" width="3.7109375" style="40" customWidth="1"/>
    <col min="15514" max="15514" width="9.140625" style="40"/>
    <col min="15515" max="15515" width="2.85546875" style="40" customWidth="1"/>
    <col min="15516" max="15516" width="3.7109375" style="40" customWidth="1"/>
    <col min="15517" max="15517" width="9.140625" style="40"/>
    <col min="15518" max="15518" width="2.85546875" style="40" customWidth="1"/>
    <col min="15519" max="15519" width="3.85546875" style="40" customWidth="1"/>
    <col min="15520" max="15520" width="9.140625" style="40"/>
    <col min="15521" max="15521" width="2.85546875" style="40" customWidth="1"/>
    <col min="15522" max="15522" width="3.85546875" style="40" customWidth="1"/>
    <col min="15523" max="15523" width="9.140625" style="40"/>
    <col min="15524" max="15524" width="2.85546875" style="40" customWidth="1"/>
    <col min="15525" max="15525" width="3.42578125" style="40" customWidth="1"/>
    <col min="15526" max="15526" width="9.140625" style="40"/>
    <col min="15527" max="15527" width="2.85546875" style="40" customWidth="1"/>
    <col min="15528" max="15528" width="3.28515625" style="40" customWidth="1"/>
    <col min="15529" max="15529" width="9.140625" style="40"/>
    <col min="15530" max="15530" width="2.85546875" style="40" customWidth="1"/>
    <col min="15531" max="15531" width="3.140625" style="40" customWidth="1"/>
    <col min="15532" max="15532" width="9.140625" style="40"/>
    <col min="15533" max="15533" width="2.85546875" style="40" customWidth="1"/>
    <col min="15534" max="15534" width="3.140625" style="40" customWidth="1"/>
    <col min="15535" max="15535" width="9.140625" style="40"/>
    <col min="15536" max="15536" width="2.85546875" style="40" customWidth="1"/>
    <col min="15537" max="15537" width="3.140625" style="40" customWidth="1"/>
    <col min="15538" max="15538" width="9.140625" style="40"/>
    <col min="15539" max="15539" width="2.85546875" style="40" customWidth="1"/>
    <col min="15540" max="15540" width="3.28515625" style="40" customWidth="1"/>
    <col min="15541" max="15541" width="9.140625" style="40"/>
    <col min="15542" max="15542" width="3.5703125" style="40" customWidth="1"/>
    <col min="15543" max="15543" width="3.7109375" style="40" customWidth="1"/>
    <col min="15544" max="15545" width="9.140625" style="40"/>
    <col min="15546" max="15546" width="35.140625" style="40" customWidth="1"/>
    <col min="15547" max="15764" width="9.140625" style="40"/>
    <col min="15765" max="15765" width="2.85546875" style="40" customWidth="1"/>
    <col min="15766" max="15766" width="3.7109375" style="40" customWidth="1"/>
    <col min="15767" max="15767" width="9.140625" style="40"/>
    <col min="15768" max="15768" width="2.85546875" style="40" customWidth="1"/>
    <col min="15769" max="15769" width="3.7109375" style="40" customWidth="1"/>
    <col min="15770" max="15770" width="9.140625" style="40"/>
    <col min="15771" max="15771" width="2.85546875" style="40" customWidth="1"/>
    <col min="15772" max="15772" width="3.7109375" style="40" customWidth="1"/>
    <col min="15773" max="15773" width="9.140625" style="40"/>
    <col min="15774" max="15774" width="2.85546875" style="40" customWidth="1"/>
    <col min="15775" max="15775" width="3.85546875" style="40" customWidth="1"/>
    <col min="15776" max="15776" width="9.140625" style="40"/>
    <col min="15777" max="15777" width="2.85546875" style="40" customWidth="1"/>
    <col min="15778" max="15778" width="3.85546875" style="40" customWidth="1"/>
    <col min="15779" max="15779" width="9.140625" style="40"/>
    <col min="15780" max="15780" width="2.85546875" style="40" customWidth="1"/>
    <col min="15781" max="15781" width="3.42578125" style="40" customWidth="1"/>
    <col min="15782" max="15782" width="9.140625" style="40"/>
    <col min="15783" max="15783" width="2.85546875" style="40" customWidth="1"/>
    <col min="15784" max="15784" width="3.28515625" style="40" customWidth="1"/>
    <col min="15785" max="15785" width="9.140625" style="40"/>
    <col min="15786" max="15786" width="2.85546875" style="40" customWidth="1"/>
    <col min="15787" max="15787" width="3.140625" style="40" customWidth="1"/>
    <col min="15788" max="15788" width="9.140625" style="40"/>
    <col min="15789" max="15789" width="2.85546875" style="40" customWidth="1"/>
    <col min="15790" max="15790" width="3.140625" style="40" customWidth="1"/>
    <col min="15791" max="15791" width="9.140625" style="40"/>
    <col min="15792" max="15792" width="2.85546875" style="40" customWidth="1"/>
    <col min="15793" max="15793" width="3.140625" style="40" customWidth="1"/>
    <col min="15794" max="15794" width="9.140625" style="40"/>
    <col min="15795" max="15795" width="2.85546875" style="40" customWidth="1"/>
    <col min="15796" max="15796" width="3.28515625" style="40" customWidth="1"/>
    <col min="15797" max="15797" width="9.140625" style="40"/>
    <col min="15798" max="15798" width="3.5703125" style="40" customWidth="1"/>
    <col min="15799" max="15799" width="3.7109375" style="40" customWidth="1"/>
    <col min="15800" max="15801" width="9.140625" style="40"/>
    <col min="15802" max="15802" width="35.140625" style="40" customWidth="1"/>
    <col min="15803" max="16020" width="9.140625" style="40"/>
    <col min="16021" max="16021" width="2.85546875" style="40" customWidth="1"/>
    <col min="16022" max="16022" width="3.7109375" style="40" customWidth="1"/>
    <col min="16023" max="16023" width="9.140625" style="40"/>
    <col min="16024" max="16024" width="2.85546875" style="40" customWidth="1"/>
    <col min="16025" max="16025" width="3.7109375" style="40" customWidth="1"/>
    <col min="16026" max="16026" width="9.140625" style="40"/>
    <col min="16027" max="16027" width="2.85546875" style="40" customWidth="1"/>
    <col min="16028" max="16028" width="3.7109375" style="40" customWidth="1"/>
    <col min="16029" max="16029" width="9.140625" style="40"/>
    <col min="16030" max="16030" width="2.85546875" style="40" customWidth="1"/>
    <col min="16031" max="16031" width="3.85546875" style="40" customWidth="1"/>
    <col min="16032" max="16032" width="9.140625" style="40"/>
    <col min="16033" max="16033" width="2.85546875" style="40" customWidth="1"/>
    <col min="16034" max="16034" width="3.85546875" style="40" customWidth="1"/>
    <col min="16035" max="16035" width="9.140625" style="40"/>
    <col min="16036" max="16036" width="2.85546875" style="40" customWidth="1"/>
    <col min="16037" max="16037" width="3.42578125" style="40" customWidth="1"/>
    <col min="16038" max="16038" width="9.140625" style="40"/>
    <col min="16039" max="16039" width="2.85546875" style="40" customWidth="1"/>
    <col min="16040" max="16040" width="3.28515625" style="40" customWidth="1"/>
    <col min="16041" max="16041" width="9.140625" style="40"/>
    <col min="16042" max="16042" width="2.85546875" style="40" customWidth="1"/>
    <col min="16043" max="16043" width="3.140625" style="40" customWidth="1"/>
    <col min="16044" max="16044" width="9.140625" style="40"/>
    <col min="16045" max="16045" width="2.85546875" style="40" customWidth="1"/>
    <col min="16046" max="16046" width="3.140625" style="40" customWidth="1"/>
    <col min="16047" max="16047" width="9.140625" style="40"/>
    <col min="16048" max="16048" width="2.85546875" style="40" customWidth="1"/>
    <col min="16049" max="16049" width="3.140625" style="40" customWidth="1"/>
    <col min="16050" max="16050" width="9.140625" style="40"/>
    <col min="16051" max="16051" width="2.85546875" style="40" customWidth="1"/>
    <col min="16052" max="16052" width="3.28515625" style="40" customWidth="1"/>
    <col min="16053" max="16053" width="9.140625" style="40"/>
    <col min="16054" max="16054" width="3.5703125" style="40" customWidth="1"/>
    <col min="16055" max="16055" width="3.7109375" style="40" customWidth="1"/>
    <col min="16056" max="16057" width="9.140625" style="40"/>
    <col min="16058" max="16058" width="35.140625" style="40" customWidth="1"/>
    <col min="16059" max="16384" width="9.140625" style="40"/>
  </cols>
  <sheetData>
    <row r="1" spans="1:45" ht="15.75" customHeight="1" x14ac:dyDescent="0.2">
      <c r="D1" s="322" t="s">
        <v>111</v>
      </c>
      <c r="E1" s="322"/>
      <c r="F1" s="322"/>
      <c r="G1" s="322"/>
      <c r="H1" s="322"/>
      <c r="I1" s="322"/>
      <c r="AA1" s="316" t="s">
        <v>112</v>
      </c>
      <c r="AB1" s="317"/>
      <c r="AC1" s="317"/>
      <c r="AD1" s="317"/>
      <c r="AE1" s="317"/>
      <c r="AF1" s="318"/>
    </row>
    <row r="2" spans="1:45" ht="17.25" customHeight="1" x14ac:dyDescent="0.2">
      <c r="A2" s="76"/>
      <c r="B2" s="56"/>
      <c r="C2" s="56"/>
      <c r="D2" s="322"/>
      <c r="E2" s="322"/>
      <c r="F2" s="322"/>
      <c r="G2" s="322"/>
      <c r="H2" s="322"/>
      <c r="I2" s="322"/>
      <c r="AA2" s="319"/>
      <c r="AB2" s="320"/>
      <c r="AC2" s="320"/>
      <c r="AD2" s="320"/>
      <c r="AE2" s="320"/>
      <c r="AF2" s="321"/>
    </row>
    <row r="3" spans="1:45" ht="18.75" x14ac:dyDescent="0.2">
      <c r="A3" s="77"/>
      <c r="B3" s="44"/>
      <c r="C3" s="44"/>
      <c r="D3" s="44"/>
      <c r="E3" s="44"/>
      <c r="F3" s="44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</row>
    <row r="4" spans="1:45" hidden="1" x14ac:dyDescent="0.2">
      <c r="A4" s="210" t="s">
        <v>109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60"/>
      <c r="P4" s="60"/>
      <c r="Q4" s="60"/>
      <c r="R4" s="60"/>
      <c r="S4" s="60"/>
      <c r="T4" s="60"/>
      <c r="U4" s="60"/>
      <c r="V4" s="60"/>
      <c r="X4" s="210" t="s">
        <v>109</v>
      </c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</row>
    <row r="5" spans="1:45" hidden="1" x14ac:dyDescent="0.2">
      <c r="A5" s="211" t="s">
        <v>57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61"/>
      <c r="N5" s="61"/>
      <c r="O5" s="61"/>
      <c r="P5" s="61"/>
      <c r="Q5" s="61"/>
      <c r="R5" s="61"/>
      <c r="S5" s="61"/>
      <c r="T5" s="61"/>
      <c r="U5" s="61"/>
      <c r="V5" s="61"/>
      <c r="X5" s="211" t="s">
        <v>57</v>
      </c>
      <c r="Y5" s="212"/>
      <c r="Z5" s="212"/>
      <c r="AA5" s="212"/>
      <c r="AB5" s="212"/>
      <c r="AC5" s="212"/>
      <c r="AD5" s="212"/>
      <c r="AE5" s="212"/>
      <c r="AF5" s="212"/>
      <c r="AG5" s="212"/>
      <c r="AH5" s="212"/>
      <c r="AI5" s="212"/>
    </row>
    <row r="6" spans="1:45" ht="66.75" hidden="1" customHeight="1" x14ac:dyDescent="0.2">
      <c r="A6" s="294" t="s">
        <v>39</v>
      </c>
      <c r="B6" s="295"/>
      <c r="C6" s="217" t="s">
        <v>85</v>
      </c>
      <c r="D6" s="218"/>
      <c r="E6" s="219" t="s">
        <v>86</v>
      </c>
      <c r="F6" s="220"/>
      <c r="G6" s="221" t="s">
        <v>83</v>
      </c>
      <c r="H6" s="222"/>
      <c r="I6" s="223" t="s">
        <v>87</v>
      </c>
      <c r="J6" s="224"/>
      <c r="K6" s="255" t="s">
        <v>88</v>
      </c>
      <c r="L6" s="256"/>
      <c r="M6" s="62"/>
      <c r="N6" s="62"/>
      <c r="O6" s="62"/>
      <c r="P6" s="62"/>
      <c r="Q6" s="62"/>
      <c r="R6" s="62"/>
      <c r="S6" s="62"/>
      <c r="T6" s="62"/>
      <c r="U6" s="62"/>
      <c r="V6" s="62"/>
      <c r="X6" s="294" t="s">
        <v>39</v>
      </c>
      <c r="Y6" s="295"/>
      <c r="Z6" s="217" t="s">
        <v>85</v>
      </c>
      <c r="AA6" s="218"/>
      <c r="AB6" s="219" t="s">
        <v>86</v>
      </c>
      <c r="AC6" s="220"/>
      <c r="AD6" s="221" t="s">
        <v>83</v>
      </c>
      <c r="AE6" s="222"/>
      <c r="AF6" s="223" t="s">
        <v>87</v>
      </c>
      <c r="AG6" s="224"/>
      <c r="AH6" s="255" t="s">
        <v>88</v>
      </c>
      <c r="AI6" s="256"/>
    </row>
    <row r="7" spans="1:45" ht="13.5" hidden="1" customHeight="1" x14ac:dyDescent="0.2">
      <c r="A7" s="296"/>
      <c r="B7" s="297"/>
      <c r="C7" s="45" t="s">
        <v>40</v>
      </c>
      <c r="D7" s="45" t="s">
        <v>41</v>
      </c>
      <c r="E7" s="45" t="s">
        <v>40</v>
      </c>
      <c r="F7" s="45" t="s">
        <v>41</v>
      </c>
      <c r="G7" s="45" t="s">
        <v>40</v>
      </c>
      <c r="H7" s="45" t="s">
        <v>41</v>
      </c>
      <c r="I7" s="45" t="s">
        <v>40</v>
      </c>
      <c r="J7" s="45" t="s">
        <v>41</v>
      </c>
      <c r="K7" s="45" t="s">
        <v>40</v>
      </c>
      <c r="L7" s="45" t="s">
        <v>41</v>
      </c>
      <c r="M7" s="63"/>
      <c r="N7" s="63"/>
      <c r="O7" s="63"/>
      <c r="P7" s="63"/>
      <c r="Q7" s="63"/>
      <c r="R7" s="63"/>
      <c r="S7" s="63"/>
      <c r="T7" s="63"/>
      <c r="U7" s="63"/>
      <c r="V7" s="63"/>
      <c r="X7" s="296"/>
      <c r="Y7" s="297"/>
      <c r="Z7" s="45" t="s">
        <v>40</v>
      </c>
      <c r="AA7" s="45" t="s">
        <v>41</v>
      </c>
      <c r="AB7" s="45" t="s">
        <v>40</v>
      </c>
      <c r="AC7" s="67" t="s">
        <v>41</v>
      </c>
      <c r="AD7" s="45" t="s">
        <v>40</v>
      </c>
      <c r="AE7" s="45" t="s">
        <v>41</v>
      </c>
      <c r="AF7" s="45" t="s">
        <v>40</v>
      </c>
      <c r="AG7" s="45" t="s">
        <v>41</v>
      </c>
      <c r="AH7" s="45" t="s">
        <v>40</v>
      </c>
      <c r="AI7" s="45" t="s">
        <v>41</v>
      </c>
    </row>
    <row r="8" spans="1:45" hidden="1" x14ac:dyDescent="0.2">
      <c r="A8" s="46" t="s">
        <v>44</v>
      </c>
      <c r="B8" s="46">
        <v>31</v>
      </c>
      <c r="C8" s="57">
        <v>15000</v>
      </c>
      <c r="D8" s="57">
        <v>15000</v>
      </c>
      <c r="E8" s="57">
        <v>16000</v>
      </c>
      <c r="F8" s="57">
        <v>16000</v>
      </c>
      <c r="G8" s="57">
        <v>16500</v>
      </c>
      <c r="H8" s="57">
        <v>16500</v>
      </c>
      <c r="I8" s="57">
        <v>17000</v>
      </c>
      <c r="J8" s="57">
        <v>17000</v>
      </c>
      <c r="K8" s="57">
        <v>18000</v>
      </c>
      <c r="L8" s="57">
        <v>18000</v>
      </c>
      <c r="M8" s="64"/>
      <c r="N8" s="64"/>
      <c r="O8" s="64"/>
      <c r="P8" s="64"/>
      <c r="Q8" s="64"/>
      <c r="R8" s="64"/>
      <c r="S8" s="64"/>
      <c r="T8" s="64"/>
      <c r="U8" s="64"/>
      <c r="V8" s="64"/>
      <c r="X8" s="46" t="s">
        <v>44</v>
      </c>
      <c r="Y8" s="46">
        <v>31</v>
      </c>
      <c r="Z8" s="57">
        <f>C8*0.85</f>
        <v>12750</v>
      </c>
      <c r="AA8" s="57">
        <f t="shared" ref="AA8:AI8" si="0">D8*0.85</f>
        <v>12750</v>
      </c>
      <c r="AB8" s="57">
        <f t="shared" si="0"/>
        <v>13600</v>
      </c>
      <c r="AC8" s="66">
        <f t="shared" si="0"/>
        <v>13600</v>
      </c>
      <c r="AD8" s="57">
        <f t="shared" si="0"/>
        <v>14025</v>
      </c>
      <c r="AE8" s="57">
        <f t="shared" si="0"/>
        <v>14025</v>
      </c>
      <c r="AF8" s="57">
        <f t="shared" si="0"/>
        <v>14450</v>
      </c>
      <c r="AG8" s="57">
        <f t="shared" si="0"/>
        <v>14450</v>
      </c>
      <c r="AH8" s="57">
        <f t="shared" si="0"/>
        <v>15300</v>
      </c>
      <c r="AI8" s="57">
        <f t="shared" si="0"/>
        <v>15300</v>
      </c>
    </row>
    <row r="9" spans="1:45" ht="13.5" hidden="1" customHeight="1" x14ac:dyDescent="0.2">
      <c r="X9" s="38"/>
      <c r="Y9" s="39"/>
      <c r="AD9" s="41"/>
      <c r="AH9" s="41"/>
    </row>
    <row r="10" spans="1:45" hidden="1" x14ac:dyDescent="0.2">
      <c r="A10" s="210" t="s">
        <v>109</v>
      </c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X10" s="210" t="s">
        <v>109</v>
      </c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</row>
    <row r="11" spans="1:45" hidden="1" x14ac:dyDescent="0.2">
      <c r="A11" s="211" t="s">
        <v>59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X11" s="211" t="s">
        <v>59</v>
      </c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</row>
    <row r="12" spans="1:45" ht="58.5" hidden="1" customHeight="1" x14ac:dyDescent="0.2">
      <c r="A12" s="294" t="s">
        <v>39</v>
      </c>
      <c r="B12" s="295"/>
      <c r="C12" s="324" t="s">
        <v>85</v>
      </c>
      <c r="D12" s="325"/>
      <c r="E12" s="326" t="s">
        <v>86</v>
      </c>
      <c r="F12" s="327"/>
      <c r="G12" s="328" t="s">
        <v>83</v>
      </c>
      <c r="H12" s="329"/>
      <c r="I12" s="330" t="s">
        <v>87</v>
      </c>
      <c r="J12" s="331"/>
      <c r="K12" s="323" t="s">
        <v>88</v>
      </c>
      <c r="L12" s="323"/>
      <c r="M12" s="336" t="s">
        <v>89</v>
      </c>
      <c r="N12" s="337"/>
      <c r="O12" s="338" t="s">
        <v>94</v>
      </c>
      <c r="P12" s="338"/>
      <c r="Q12" s="339" t="s">
        <v>95</v>
      </c>
      <c r="R12" s="339"/>
      <c r="S12" s="340" t="s">
        <v>90</v>
      </c>
      <c r="T12" s="340"/>
      <c r="U12" s="314" t="s">
        <v>91</v>
      </c>
      <c r="V12" s="315"/>
      <c r="X12" s="294" t="s">
        <v>39</v>
      </c>
      <c r="Y12" s="295"/>
      <c r="Z12" s="324" t="s">
        <v>85</v>
      </c>
      <c r="AA12" s="325"/>
      <c r="AB12" s="326" t="s">
        <v>86</v>
      </c>
      <c r="AC12" s="327"/>
      <c r="AD12" s="328" t="s">
        <v>83</v>
      </c>
      <c r="AE12" s="329"/>
      <c r="AF12" s="330" t="s">
        <v>87</v>
      </c>
      <c r="AG12" s="331"/>
      <c r="AH12" s="323" t="s">
        <v>88</v>
      </c>
      <c r="AI12" s="323"/>
      <c r="AJ12" s="336" t="s">
        <v>89</v>
      </c>
      <c r="AK12" s="337"/>
      <c r="AL12" s="338" t="s">
        <v>94</v>
      </c>
      <c r="AM12" s="338"/>
      <c r="AN12" s="339" t="s">
        <v>95</v>
      </c>
      <c r="AO12" s="339"/>
      <c r="AP12" s="340" t="s">
        <v>90</v>
      </c>
      <c r="AQ12" s="340"/>
      <c r="AR12" s="314" t="s">
        <v>91</v>
      </c>
      <c r="AS12" s="315"/>
    </row>
    <row r="13" spans="1:45" hidden="1" x14ac:dyDescent="0.2">
      <c r="A13" s="296"/>
      <c r="B13" s="297"/>
      <c r="C13" s="45" t="s">
        <v>40</v>
      </c>
      <c r="D13" s="45" t="s">
        <v>41</v>
      </c>
      <c r="E13" s="45" t="s">
        <v>40</v>
      </c>
      <c r="F13" s="45" t="s">
        <v>41</v>
      </c>
      <c r="G13" s="45" t="s">
        <v>40</v>
      </c>
      <c r="H13" s="45" t="s">
        <v>41</v>
      </c>
      <c r="I13" s="45" t="s">
        <v>40</v>
      </c>
      <c r="J13" s="45" t="s">
        <v>41</v>
      </c>
      <c r="K13" s="45" t="s">
        <v>40</v>
      </c>
      <c r="L13" s="45" t="s">
        <v>41</v>
      </c>
      <c r="M13" s="45" t="s">
        <v>40</v>
      </c>
      <c r="N13" s="45" t="s">
        <v>41</v>
      </c>
      <c r="O13" s="45" t="s">
        <v>40</v>
      </c>
      <c r="P13" s="45" t="s">
        <v>41</v>
      </c>
      <c r="Q13" s="45" t="s">
        <v>40</v>
      </c>
      <c r="R13" s="45" t="s">
        <v>41</v>
      </c>
      <c r="S13" s="45" t="s">
        <v>40</v>
      </c>
      <c r="T13" s="45" t="s">
        <v>41</v>
      </c>
      <c r="U13" s="45" t="s">
        <v>40</v>
      </c>
      <c r="V13" s="45" t="s">
        <v>41</v>
      </c>
      <c r="X13" s="296"/>
      <c r="Y13" s="297"/>
      <c r="Z13" s="45" t="s">
        <v>40</v>
      </c>
      <c r="AA13" s="45" t="s">
        <v>41</v>
      </c>
      <c r="AB13" s="45" t="s">
        <v>40</v>
      </c>
      <c r="AC13" s="67" t="s">
        <v>41</v>
      </c>
      <c r="AD13" s="45" t="s">
        <v>40</v>
      </c>
      <c r="AE13" s="45" t="s">
        <v>41</v>
      </c>
      <c r="AF13" s="45" t="s">
        <v>40</v>
      </c>
      <c r="AG13" s="45" t="s">
        <v>41</v>
      </c>
      <c r="AH13" s="45" t="s">
        <v>40</v>
      </c>
      <c r="AI13" s="45" t="s">
        <v>41</v>
      </c>
      <c r="AJ13" s="45" t="s">
        <v>40</v>
      </c>
      <c r="AK13" s="45" t="s">
        <v>41</v>
      </c>
      <c r="AL13" s="45" t="s">
        <v>40</v>
      </c>
      <c r="AM13" s="45" t="s">
        <v>41</v>
      </c>
      <c r="AN13" s="45" t="s">
        <v>40</v>
      </c>
      <c r="AO13" s="45" t="s">
        <v>41</v>
      </c>
      <c r="AP13" s="45" t="s">
        <v>40</v>
      </c>
      <c r="AQ13" s="45" t="s">
        <v>41</v>
      </c>
      <c r="AR13" s="45" t="s">
        <v>40</v>
      </c>
      <c r="AS13" s="45" t="s">
        <v>41</v>
      </c>
    </row>
    <row r="14" spans="1:45" hidden="1" x14ac:dyDescent="0.2">
      <c r="A14" s="46" t="s">
        <v>42</v>
      </c>
      <c r="B14" s="46">
        <v>1</v>
      </c>
      <c r="C14" s="57">
        <v>15000</v>
      </c>
      <c r="D14" s="57">
        <v>15000</v>
      </c>
      <c r="E14" s="57">
        <v>16000</v>
      </c>
      <c r="F14" s="57">
        <v>16000</v>
      </c>
      <c r="G14" s="57">
        <v>16500</v>
      </c>
      <c r="H14" s="57">
        <v>16500</v>
      </c>
      <c r="I14" s="57">
        <v>17000</v>
      </c>
      <c r="J14" s="57">
        <v>17000</v>
      </c>
      <c r="K14" s="57">
        <v>18000</v>
      </c>
      <c r="L14" s="57">
        <v>18000</v>
      </c>
      <c r="M14" s="64"/>
      <c r="N14" s="64"/>
      <c r="O14" s="64"/>
      <c r="P14" s="64"/>
      <c r="Q14" s="64"/>
      <c r="R14" s="64"/>
      <c r="S14" s="64"/>
      <c r="T14" s="64"/>
      <c r="U14" s="64"/>
      <c r="V14" s="64"/>
      <c r="X14" s="46" t="s">
        <v>42</v>
      </c>
      <c r="Y14" s="46">
        <v>1</v>
      </c>
      <c r="Z14" s="57">
        <f>C14*0.85</f>
        <v>12750</v>
      </c>
      <c r="AA14" s="57">
        <f t="shared" ref="AA14:AI28" si="1">D14*0.85</f>
        <v>12750</v>
      </c>
      <c r="AB14" s="57">
        <f t="shared" si="1"/>
        <v>13600</v>
      </c>
      <c r="AC14" s="66">
        <f t="shared" si="1"/>
        <v>13600</v>
      </c>
      <c r="AD14" s="57">
        <f t="shared" si="1"/>
        <v>14025</v>
      </c>
      <c r="AE14" s="57">
        <f t="shared" si="1"/>
        <v>14025</v>
      </c>
      <c r="AF14" s="57">
        <f t="shared" si="1"/>
        <v>14450</v>
      </c>
      <c r="AG14" s="57">
        <f t="shared" si="1"/>
        <v>14450</v>
      </c>
      <c r="AH14" s="57">
        <f t="shared" si="1"/>
        <v>15300</v>
      </c>
      <c r="AI14" s="57">
        <f t="shared" si="1"/>
        <v>15300</v>
      </c>
    </row>
    <row r="15" spans="1:45" hidden="1" x14ac:dyDescent="0.2">
      <c r="A15" s="46" t="s">
        <v>43</v>
      </c>
      <c r="B15" s="46">
        <v>2</v>
      </c>
      <c r="C15" s="57">
        <v>15000</v>
      </c>
      <c r="D15" s="57">
        <v>15000</v>
      </c>
      <c r="E15" s="57">
        <v>16000</v>
      </c>
      <c r="F15" s="57">
        <v>16000</v>
      </c>
      <c r="G15" s="57">
        <v>16500</v>
      </c>
      <c r="H15" s="57">
        <v>16500</v>
      </c>
      <c r="I15" s="57">
        <v>17000</v>
      </c>
      <c r="J15" s="57">
        <v>17000</v>
      </c>
      <c r="K15" s="57">
        <v>18000</v>
      </c>
      <c r="L15" s="57">
        <v>18000</v>
      </c>
      <c r="M15" s="64"/>
      <c r="N15" s="64"/>
      <c r="O15" s="64"/>
      <c r="P15" s="64"/>
      <c r="Q15" s="64"/>
      <c r="R15" s="64"/>
      <c r="S15" s="64"/>
      <c r="T15" s="64"/>
      <c r="U15" s="64"/>
      <c r="V15" s="64"/>
      <c r="X15" s="46" t="s">
        <v>43</v>
      </c>
      <c r="Y15" s="46">
        <v>2</v>
      </c>
      <c r="Z15" s="57">
        <f t="shared" ref="Z15:Z43" si="2">C15*0.85</f>
        <v>12750</v>
      </c>
      <c r="AA15" s="57">
        <f t="shared" si="1"/>
        <v>12750</v>
      </c>
      <c r="AB15" s="57">
        <f t="shared" si="1"/>
        <v>13600</v>
      </c>
      <c r="AC15" s="66">
        <f t="shared" si="1"/>
        <v>13600</v>
      </c>
      <c r="AD15" s="57">
        <f t="shared" si="1"/>
        <v>14025</v>
      </c>
      <c r="AE15" s="57">
        <f t="shared" si="1"/>
        <v>14025</v>
      </c>
      <c r="AF15" s="57">
        <f t="shared" si="1"/>
        <v>14450</v>
      </c>
      <c r="AG15" s="57">
        <f t="shared" si="1"/>
        <v>14450</v>
      </c>
      <c r="AH15" s="57">
        <f t="shared" si="1"/>
        <v>15300</v>
      </c>
      <c r="AI15" s="57">
        <f t="shared" si="1"/>
        <v>15300</v>
      </c>
    </row>
    <row r="16" spans="1:45" hidden="1" x14ac:dyDescent="0.2">
      <c r="A16" s="46" t="s">
        <v>44</v>
      </c>
      <c r="B16" s="46">
        <v>3</v>
      </c>
      <c r="C16" s="57">
        <v>15000</v>
      </c>
      <c r="D16" s="57">
        <v>15000</v>
      </c>
      <c r="E16" s="57">
        <v>16000</v>
      </c>
      <c r="F16" s="57">
        <v>16000</v>
      </c>
      <c r="G16" s="57">
        <v>16500</v>
      </c>
      <c r="H16" s="57">
        <v>16500</v>
      </c>
      <c r="I16" s="57">
        <v>17000</v>
      </c>
      <c r="J16" s="57">
        <v>17000</v>
      </c>
      <c r="K16" s="57">
        <v>18000</v>
      </c>
      <c r="L16" s="57">
        <v>18000</v>
      </c>
      <c r="M16" s="64"/>
      <c r="N16" s="64"/>
      <c r="O16" s="64"/>
      <c r="P16" s="64"/>
      <c r="Q16" s="64"/>
      <c r="R16" s="64"/>
      <c r="S16" s="64"/>
      <c r="T16" s="64"/>
      <c r="U16" s="64"/>
      <c r="V16" s="64"/>
      <c r="X16" s="46" t="s">
        <v>44</v>
      </c>
      <c r="Y16" s="46">
        <v>3</v>
      </c>
      <c r="Z16" s="57">
        <f t="shared" si="2"/>
        <v>12750</v>
      </c>
      <c r="AA16" s="57">
        <f t="shared" si="1"/>
        <v>12750</v>
      </c>
      <c r="AB16" s="57">
        <f t="shared" si="1"/>
        <v>13600</v>
      </c>
      <c r="AC16" s="66">
        <f t="shared" si="1"/>
        <v>13600</v>
      </c>
      <c r="AD16" s="57">
        <f t="shared" si="1"/>
        <v>14025</v>
      </c>
      <c r="AE16" s="57">
        <f t="shared" si="1"/>
        <v>14025</v>
      </c>
      <c r="AF16" s="57">
        <f t="shared" si="1"/>
        <v>14450</v>
      </c>
      <c r="AG16" s="57">
        <f t="shared" si="1"/>
        <v>14450</v>
      </c>
      <c r="AH16" s="57">
        <f t="shared" si="1"/>
        <v>15300</v>
      </c>
      <c r="AI16" s="57">
        <f t="shared" si="1"/>
        <v>15300</v>
      </c>
    </row>
    <row r="17" spans="1:35" hidden="1" x14ac:dyDescent="0.2">
      <c r="A17" s="46" t="s">
        <v>45</v>
      </c>
      <c r="B17" s="46">
        <v>4</v>
      </c>
      <c r="C17" s="57">
        <v>15000</v>
      </c>
      <c r="D17" s="57">
        <v>15000</v>
      </c>
      <c r="E17" s="57">
        <v>16000</v>
      </c>
      <c r="F17" s="57">
        <v>16000</v>
      </c>
      <c r="G17" s="57">
        <v>16500</v>
      </c>
      <c r="H17" s="57">
        <v>16500</v>
      </c>
      <c r="I17" s="57">
        <v>17000</v>
      </c>
      <c r="J17" s="57">
        <v>17000</v>
      </c>
      <c r="K17" s="57">
        <v>18000</v>
      </c>
      <c r="L17" s="57">
        <v>18000</v>
      </c>
      <c r="M17" s="64"/>
      <c r="N17" s="64"/>
      <c r="O17" s="64"/>
      <c r="P17" s="64"/>
      <c r="Q17" s="64"/>
      <c r="R17" s="64"/>
      <c r="S17" s="64"/>
      <c r="T17" s="64"/>
      <c r="U17" s="64"/>
      <c r="V17" s="64"/>
      <c r="X17" s="46" t="s">
        <v>45</v>
      </c>
      <c r="Y17" s="46">
        <v>4</v>
      </c>
      <c r="Z17" s="57">
        <f t="shared" si="2"/>
        <v>12750</v>
      </c>
      <c r="AA17" s="57">
        <f t="shared" si="1"/>
        <v>12750</v>
      </c>
      <c r="AB17" s="57">
        <f t="shared" si="1"/>
        <v>13600</v>
      </c>
      <c r="AC17" s="66">
        <f t="shared" si="1"/>
        <v>13600</v>
      </c>
      <c r="AD17" s="57">
        <f t="shared" si="1"/>
        <v>14025</v>
      </c>
      <c r="AE17" s="57">
        <f t="shared" si="1"/>
        <v>14025</v>
      </c>
      <c r="AF17" s="57">
        <f t="shared" si="1"/>
        <v>14450</v>
      </c>
      <c r="AG17" s="57">
        <f t="shared" si="1"/>
        <v>14450</v>
      </c>
      <c r="AH17" s="57">
        <f t="shared" si="1"/>
        <v>15300</v>
      </c>
      <c r="AI17" s="57">
        <f t="shared" si="1"/>
        <v>15300</v>
      </c>
    </row>
    <row r="18" spans="1:35" hidden="1" x14ac:dyDescent="0.2">
      <c r="A18" s="46" t="s">
        <v>46</v>
      </c>
      <c r="B18" s="46">
        <v>5</v>
      </c>
      <c r="C18" s="57">
        <v>15000</v>
      </c>
      <c r="D18" s="57">
        <v>15000</v>
      </c>
      <c r="E18" s="57">
        <v>16000</v>
      </c>
      <c r="F18" s="57">
        <v>16000</v>
      </c>
      <c r="G18" s="57">
        <v>16500</v>
      </c>
      <c r="H18" s="57">
        <v>16500</v>
      </c>
      <c r="I18" s="57">
        <v>17000</v>
      </c>
      <c r="J18" s="57">
        <v>17000</v>
      </c>
      <c r="K18" s="57">
        <v>18000</v>
      </c>
      <c r="L18" s="57">
        <v>18000</v>
      </c>
      <c r="M18" s="64"/>
      <c r="N18" s="64"/>
      <c r="O18" s="64"/>
      <c r="P18" s="64"/>
      <c r="Q18" s="64"/>
      <c r="R18" s="64"/>
      <c r="S18" s="64"/>
      <c r="T18" s="64"/>
      <c r="U18" s="64"/>
      <c r="V18" s="64"/>
      <c r="X18" s="46" t="s">
        <v>46</v>
      </c>
      <c r="Y18" s="46">
        <v>5</v>
      </c>
      <c r="Z18" s="57">
        <f t="shared" si="2"/>
        <v>12750</v>
      </c>
      <c r="AA18" s="57">
        <f t="shared" si="1"/>
        <v>12750</v>
      </c>
      <c r="AB18" s="57">
        <f t="shared" si="1"/>
        <v>13600</v>
      </c>
      <c r="AC18" s="66">
        <f t="shared" si="1"/>
        <v>13600</v>
      </c>
      <c r="AD18" s="57">
        <f t="shared" si="1"/>
        <v>14025</v>
      </c>
      <c r="AE18" s="57">
        <f t="shared" si="1"/>
        <v>14025</v>
      </c>
      <c r="AF18" s="57">
        <f t="shared" si="1"/>
        <v>14450</v>
      </c>
      <c r="AG18" s="57">
        <f t="shared" si="1"/>
        <v>14450</v>
      </c>
      <c r="AH18" s="57">
        <f t="shared" si="1"/>
        <v>15300</v>
      </c>
      <c r="AI18" s="57">
        <f t="shared" si="1"/>
        <v>15300</v>
      </c>
    </row>
    <row r="19" spans="1:35" hidden="1" x14ac:dyDescent="0.2">
      <c r="A19" s="46" t="s">
        <v>47</v>
      </c>
      <c r="B19" s="46">
        <v>6</v>
      </c>
      <c r="C19" s="57">
        <v>15000</v>
      </c>
      <c r="D19" s="57">
        <v>15000</v>
      </c>
      <c r="E19" s="57">
        <v>16000</v>
      </c>
      <c r="F19" s="57">
        <v>16000</v>
      </c>
      <c r="G19" s="57">
        <v>16500</v>
      </c>
      <c r="H19" s="57">
        <v>16500</v>
      </c>
      <c r="I19" s="57">
        <v>17000</v>
      </c>
      <c r="J19" s="57">
        <v>17000</v>
      </c>
      <c r="K19" s="57">
        <v>18000</v>
      </c>
      <c r="L19" s="57">
        <v>18000</v>
      </c>
      <c r="M19" s="64"/>
      <c r="N19" s="64"/>
      <c r="O19" s="64"/>
      <c r="P19" s="64"/>
      <c r="Q19" s="64"/>
      <c r="R19" s="64"/>
      <c r="S19" s="64"/>
      <c r="T19" s="64"/>
      <c r="U19" s="64"/>
      <c r="V19" s="64"/>
      <c r="X19" s="46" t="s">
        <v>47</v>
      </c>
      <c r="Y19" s="46">
        <v>6</v>
      </c>
      <c r="Z19" s="57">
        <f t="shared" si="2"/>
        <v>12750</v>
      </c>
      <c r="AA19" s="57">
        <f t="shared" si="1"/>
        <v>12750</v>
      </c>
      <c r="AB19" s="57">
        <f t="shared" si="1"/>
        <v>13600</v>
      </c>
      <c r="AC19" s="66">
        <f t="shared" si="1"/>
        <v>13600</v>
      </c>
      <c r="AD19" s="57">
        <f t="shared" si="1"/>
        <v>14025</v>
      </c>
      <c r="AE19" s="57">
        <f t="shared" si="1"/>
        <v>14025</v>
      </c>
      <c r="AF19" s="57">
        <f t="shared" si="1"/>
        <v>14450</v>
      </c>
      <c r="AG19" s="57">
        <f t="shared" si="1"/>
        <v>14450</v>
      </c>
      <c r="AH19" s="57">
        <f t="shared" si="1"/>
        <v>15300</v>
      </c>
      <c r="AI19" s="57">
        <f t="shared" si="1"/>
        <v>15300</v>
      </c>
    </row>
    <row r="20" spans="1:35" hidden="1" x14ac:dyDescent="0.2">
      <c r="A20" s="46" t="s">
        <v>48</v>
      </c>
      <c r="B20" s="46">
        <v>7</v>
      </c>
      <c r="C20" s="57">
        <v>15000</v>
      </c>
      <c r="D20" s="57">
        <v>15000</v>
      </c>
      <c r="E20" s="57">
        <v>16000</v>
      </c>
      <c r="F20" s="57">
        <v>16000</v>
      </c>
      <c r="G20" s="57">
        <v>16500</v>
      </c>
      <c r="H20" s="57">
        <v>16500</v>
      </c>
      <c r="I20" s="57">
        <v>17000</v>
      </c>
      <c r="J20" s="57">
        <v>17000</v>
      </c>
      <c r="K20" s="57">
        <v>18000</v>
      </c>
      <c r="L20" s="57">
        <v>18000</v>
      </c>
      <c r="M20" s="64"/>
      <c r="N20" s="64"/>
      <c r="O20" s="64"/>
      <c r="P20" s="64"/>
      <c r="Q20" s="64"/>
      <c r="R20" s="64"/>
      <c r="S20" s="64"/>
      <c r="T20" s="64"/>
      <c r="U20" s="64"/>
      <c r="V20" s="64"/>
      <c r="X20" s="46" t="s">
        <v>48</v>
      </c>
      <c r="Y20" s="46">
        <v>7</v>
      </c>
      <c r="Z20" s="57">
        <f t="shared" si="2"/>
        <v>12750</v>
      </c>
      <c r="AA20" s="57">
        <f t="shared" si="1"/>
        <v>12750</v>
      </c>
      <c r="AB20" s="57">
        <f t="shared" si="1"/>
        <v>13600</v>
      </c>
      <c r="AC20" s="66">
        <f t="shared" si="1"/>
        <v>13600</v>
      </c>
      <c r="AD20" s="57">
        <f t="shared" si="1"/>
        <v>14025</v>
      </c>
      <c r="AE20" s="57">
        <f t="shared" si="1"/>
        <v>14025</v>
      </c>
      <c r="AF20" s="57">
        <f t="shared" si="1"/>
        <v>14450</v>
      </c>
      <c r="AG20" s="57">
        <f t="shared" si="1"/>
        <v>14450</v>
      </c>
      <c r="AH20" s="57">
        <f t="shared" si="1"/>
        <v>15300</v>
      </c>
      <c r="AI20" s="57">
        <f t="shared" si="1"/>
        <v>15300</v>
      </c>
    </row>
    <row r="21" spans="1:35" hidden="1" x14ac:dyDescent="0.2">
      <c r="A21" s="46" t="s">
        <v>42</v>
      </c>
      <c r="B21" s="46">
        <v>8</v>
      </c>
      <c r="C21" s="57">
        <v>15000</v>
      </c>
      <c r="D21" s="57">
        <v>15000</v>
      </c>
      <c r="E21" s="57">
        <v>16000</v>
      </c>
      <c r="F21" s="57">
        <v>16000</v>
      </c>
      <c r="G21" s="57">
        <v>16500</v>
      </c>
      <c r="H21" s="57">
        <v>16500</v>
      </c>
      <c r="I21" s="57">
        <v>17000</v>
      </c>
      <c r="J21" s="57">
        <v>17000</v>
      </c>
      <c r="K21" s="57">
        <v>18000</v>
      </c>
      <c r="L21" s="57">
        <v>18000</v>
      </c>
      <c r="M21" s="64"/>
      <c r="N21" s="64"/>
      <c r="O21" s="64"/>
      <c r="P21" s="64"/>
      <c r="Q21" s="64"/>
      <c r="R21" s="64"/>
      <c r="S21" s="64"/>
      <c r="T21" s="64"/>
      <c r="U21" s="64"/>
      <c r="V21" s="64"/>
      <c r="X21" s="46" t="s">
        <v>42</v>
      </c>
      <c r="Y21" s="46">
        <v>8</v>
      </c>
      <c r="Z21" s="57">
        <f t="shared" si="2"/>
        <v>12750</v>
      </c>
      <c r="AA21" s="57">
        <f t="shared" si="1"/>
        <v>12750</v>
      </c>
      <c r="AB21" s="57">
        <f t="shared" si="1"/>
        <v>13600</v>
      </c>
      <c r="AC21" s="66">
        <f t="shared" si="1"/>
        <v>13600</v>
      </c>
      <c r="AD21" s="57">
        <f t="shared" si="1"/>
        <v>14025</v>
      </c>
      <c r="AE21" s="57">
        <f t="shared" si="1"/>
        <v>14025</v>
      </c>
      <c r="AF21" s="57">
        <f t="shared" si="1"/>
        <v>14450</v>
      </c>
      <c r="AG21" s="57">
        <f t="shared" si="1"/>
        <v>14450</v>
      </c>
      <c r="AH21" s="57">
        <f t="shared" si="1"/>
        <v>15300</v>
      </c>
      <c r="AI21" s="57">
        <f t="shared" si="1"/>
        <v>15300</v>
      </c>
    </row>
    <row r="22" spans="1:35" hidden="1" x14ac:dyDescent="0.2">
      <c r="A22" s="46" t="s">
        <v>43</v>
      </c>
      <c r="B22" s="46">
        <v>9</v>
      </c>
      <c r="C22" s="57">
        <v>15000</v>
      </c>
      <c r="D22" s="57">
        <v>15000</v>
      </c>
      <c r="E22" s="57">
        <v>16000</v>
      </c>
      <c r="F22" s="57">
        <v>16000</v>
      </c>
      <c r="G22" s="57">
        <v>16500</v>
      </c>
      <c r="H22" s="57">
        <v>16500</v>
      </c>
      <c r="I22" s="57">
        <v>17000</v>
      </c>
      <c r="J22" s="57">
        <v>17000</v>
      </c>
      <c r="K22" s="57">
        <v>18000</v>
      </c>
      <c r="L22" s="57">
        <v>18000</v>
      </c>
      <c r="M22" s="64"/>
      <c r="N22" s="64"/>
      <c r="O22" s="64"/>
      <c r="P22" s="64"/>
      <c r="Q22" s="64"/>
      <c r="R22" s="64"/>
      <c r="S22" s="64"/>
      <c r="T22" s="64"/>
      <c r="U22" s="64"/>
      <c r="V22" s="64"/>
      <c r="X22" s="46" t="s">
        <v>43</v>
      </c>
      <c r="Y22" s="46">
        <v>9</v>
      </c>
      <c r="Z22" s="57">
        <f t="shared" si="2"/>
        <v>12750</v>
      </c>
      <c r="AA22" s="57">
        <f t="shared" si="1"/>
        <v>12750</v>
      </c>
      <c r="AB22" s="57">
        <f t="shared" si="1"/>
        <v>13600</v>
      </c>
      <c r="AC22" s="66">
        <f t="shared" si="1"/>
        <v>13600</v>
      </c>
      <c r="AD22" s="57">
        <f t="shared" si="1"/>
        <v>14025</v>
      </c>
      <c r="AE22" s="57">
        <f t="shared" si="1"/>
        <v>14025</v>
      </c>
      <c r="AF22" s="57">
        <f t="shared" si="1"/>
        <v>14450</v>
      </c>
      <c r="AG22" s="57">
        <f t="shared" si="1"/>
        <v>14450</v>
      </c>
      <c r="AH22" s="57">
        <f t="shared" si="1"/>
        <v>15300</v>
      </c>
      <c r="AI22" s="57">
        <f t="shared" si="1"/>
        <v>15300</v>
      </c>
    </row>
    <row r="23" spans="1:35" hidden="1" x14ac:dyDescent="0.2">
      <c r="A23" s="46" t="s">
        <v>44</v>
      </c>
      <c r="B23" s="46">
        <v>10</v>
      </c>
      <c r="C23" s="57">
        <v>15000</v>
      </c>
      <c r="D23" s="57">
        <v>15000</v>
      </c>
      <c r="E23" s="57">
        <v>16000</v>
      </c>
      <c r="F23" s="57">
        <v>16000</v>
      </c>
      <c r="G23" s="57">
        <v>16500</v>
      </c>
      <c r="H23" s="57">
        <v>16500</v>
      </c>
      <c r="I23" s="57">
        <v>17000</v>
      </c>
      <c r="J23" s="57">
        <v>17000</v>
      </c>
      <c r="K23" s="57">
        <v>18000</v>
      </c>
      <c r="L23" s="57">
        <v>18000</v>
      </c>
      <c r="M23" s="64"/>
      <c r="N23" s="64"/>
      <c r="O23" s="64"/>
      <c r="P23" s="64"/>
      <c r="Q23" s="64"/>
      <c r="R23" s="64"/>
      <c r="S23" s="64"/>
      <c r="T23" s="64"/>
      <c r="U23" s="64"/>
      <c r="V23" s="64"/>
      <c r="X23" s="46" t="s">
        <v>44</v>
      </c>
      <c r="Y23" s="46">
        <v>10</v>
      </c>
      <c r="Z23" s="57">
        <f t="shared" si="2"/>
        <v>12750</v>
      </c>
      <c r="AA23" s="57">
        <f t="shared" si="1"/>
        <v>12750</v>
      </c>
      <c r="AB23" s="57">
        <f t="shared" si="1"/>
        <v>13600</v>
      </c>
      <c r="AC23" s="66">
        <f t="shared" si="1"/>
        <v>13600</v>
      </c>
      <c r="AD23" s="57">
        <f t="shared" si="1"/>
        <v>14025</v>
      </c>
      <c r="AE23" s="57">
        <f t="shared" si="1"/>
        <v>14025</v>
      </c>
      <c r="AF23" s="57">
        <f t="shared" si="1"/>
        <v>14450</v>
      </c>
      <c r="AG23" s="57">
        <f t="shared" si="1"/>
        <v>14450</v>
      </c>
      <c r="AH23" s="57">
        <f t="shared" si="1"/>
        <v>15300</v>
      </c>
      <c r="AI23" s="57">
        <f t="shared" si="1"/>
        <v>15300</v>
      </c>
    </row>
    <row r="24" spans="1:35" hidden="1" x14ac:dyDescent="0.2">
      <c r="A24" s="46" t="s">
        <v>45</v>
      </c>
      <c r="B24" s="46">
        <v>11</v>
      </c>
      <c r="C24" s="59">
        <v>15000</v>
      </c>
      <c r="D24" s="59">
        <v>15000</v>
      </c>
      <c r="E24" s="59">
        <v>16000</v>
      </c>
      <c r="F24" s="59">
        <v>16000</v>
      </c>
      <c r="G24" s="59">
        <v>16500</v>
      </c>
      <c r="H24" s="59">
        <v>16500</v>
      </c>
      <c r="I24" s="59">
        <v>17000</v>
      </c>
      <c r="J24" s="59">
        <v>17000</v>
      </c>
      <c r="K24" s="59">
        <v>18000</v>
      </c>
      <c r="L24" s="59">
        <v>18000</v>
      </c>
      <c r="M24" s="65"/>
      <c r="N24" s="65"/>
      <c r="O24" s="65"/>
      <c r="P24" s="65"/>
      <c r="Q24" s="65"/>
      <c r="R24" s="65"/>
      <c r="S24" s="65"/>
      <c r="T24" s="65"/>
      <c r="U24" s="65"/>
      <c r="V24" s="65"/>
      <c r="X24" s="46" t="s">
        <v>45</v>
      </c>
      <c r="Y24" s="46">
        <v>11</v>
      </c>
      <c r="Z24" s="57">
        <f t="shared" si="2"/>
        <v>12750</v>
      </c>
      <c r="AA24" s="57">
        <f t="shared" si="1"/>
        <v>12750</v>
      </c>
      <c r="AB24" s="57">
        <f t="shared" si="1"/>
        <v>13600</v>
      </c>
      <c r="AC24" s="66">
        <f t="shared" si="1"/>
        <v>13600</v>
      </c>
      <c r="AD24" s="57">
        <f t="shared" si="1"/>
        <v>14025</v>
      </c>
      <c r="AE24" s="57">
        <f t="shared" si="1"/>
        <v>14025</v>
      </c>
      <c r="AF24" s="57">
        <f t="shared" si="1"/>
        <v>14450</v>
      </c>
      <c r="AG24" s="57">
        <f t="shared" si="1"/>
        <v>14450</v>
      </c>
      <c r="AH24" s="57">
        <f t="shared" si="1"/>
        <v>15300</v>
      </c>
      <c r="AI24" s="57">
        <f t="shared" si="1"/>
        <v>15300</v>
      </c>
    </row>
    <row r="25" spans="1:35" hidden="1" x14ac:dyDescent="0.2">
      <c r="A25" s="46" t="s">
        <v>46</v>
      </c>
      <c r="B25" s="46">
        <v>12</v>
      </c>
      <c r="C25" s="59">
        <v>18000</v>
      </c>
      <c r="D25" s="59">
        <v>18000</v>
      </c>
      <c r="E25" s="59">
        <v>19000</v>
      </c>
      <c r="F25" s="59">
        <v>19000</v>
      </c>
      <c r="G25" s="59">
        <v>19500</v>
      </c>
      <c r="H25" s="59">
        <v>19500</v>
      </c>
      <c r="I25" s="59">
        <v>20000</v>
      </c>
      <c r="J25" s="59">
        <v>20000</v>
      </c>
      <c r="K25" s="59">
        <v>21000</v>
      </c>
      <c r="L25" s="59">
        <v>21000</v>
      </c>
      <c r="M25" s="65"/>
      <c r="N25" s="65"/>
      <c r="O25" s="65"/>
      <c r="P25" s="65"/>
      <c r="Q25" s="65"/>
      <c r="R25" s="65"/>
      <c r="S25" s="65"/>
      <c r="T25" s="65"/>
      <c r="U25" s="65"/>
      <c r="V25" s="65"/>
      <c r="X25" s="46" t="s">
        <v>46</v>
      </c>
      <c r="Y25" s="46">
        <v>12</v>
      </c>
      <c r="Z25" s="57">
        <f t="shared" si="2"/>
        <v>15300</v>
      </c>
      <c r="AA25" s="57">
        <f t="shared" si="1"/>
        <v>15300</v>
      </c>
      <c r="AB25" s="57">
        <f t="shared" si="1"/>
        <v>16150</v>
      </c>
      <c r="AC25" s="66">
        <f t="shared" si="1"/>
        <v>16150</v>
      </c>
      <c r="AD25" s="57">
        <f t="shared" si="1"/>
        <v>16575</v>
      </c>
      <c r="AE25" s="57">
        <f t="shared" si="1"/>
        <v>16575</v>
      </c>
      <c r="AF25" s="57">
        <f t="shared" si="1"/>
        <v>17000</v>
      </c>
      <c r="AG25" s="57">
        <f t="shared" si="1"/>
        <v>17000</v>
      </c>
      <c r="AH25" s="57">
        <f t="shared" si="1"/>
        <v>17850</v>
      </c>
      <c r="AI25" s="57">
        <f t="shared" si="1"/>
        <v>17850</v>
      </c>
    </row>
    <row r="26" spans="1:35" hidden="1" x14ac:dyDescent="0.2">
      <c r="A26" s="46" t="s">
        <v>47</v>
      </c>
      <c r="B26" s="46">
        <v>13</v>
      </c>
      <c r="C26" s="59">
        <v>18000</v>
      </c>
      <c r="D26" s="59">
        <v>18000</v>
      </c>
      <c r="E26" s="59">
        <v>19000</v>
      </c>
      <c r="F26" s="59">
        <v>19000</v>
      </c>
      <c r="G26" s="59">
        <v>19500</v>
      </c>
      <c r="H26" s="59">
        <v>19500</v>
      </c>
      <c r="I26" s="59">
        <v>20000</v>
      </c>
      <c r="J26" s="59">
        <v>20000</v>
      </c>
      <c r="K26" s="59">
        <v>21000</v>
      </c>
      <c r="L26" s="59">
        <v>21000</v>
      </c>
      <c r="M26" s="65"/>
      <c r="N26" s="65"/>
      <c r="O26" s="65"/>
      <c r="P26" s="65"/>
      <c r="Q26" s="65"/>
      <c r="R26" s="65"/>
      <c r="S26" s="65"/>
      <c r="T26" s="65"/>
      <c r="U26" s="65"/>
      <c r="V26" s="65"/>
      <c r="X26" s="46" t="s">
        <v>47</v>
      </c>
      <c r="Y26" s="46">
        <v>13</v>
      </c>
      <c r="Z26" s="57">
        <f t="shared" si="2"/>
        <v>15300</v>
      </c>
      <c r="AA26" s="57">
        <f t="shared" si="1"/>
        <v>15300</v>
      </c>
      <c r="AB26" s="57">
        <f t="shared" si="1"/>
        <v>16150</v>
      </c>
      <c r="AC26" s="66">
        <f t="shared" si="1"/>
        <v>16150</v>
      </c>
      <c r="AD26" s="57">
        <f t="shared" si="1"/>
        <v>16575</v>
      </c>
      <c r="AE26" s="57">
        <f t="shared" si="1"/>
        <v>16575</v>
      </c>
      <c r="AF26" s="57">
        <f t="shared" si="1"/>
        <v>17000</v>
      </c>
      <c r="AG26" s="57">
        <f t="shared" si="1"/>
        <v>17000</v>
      </c>
      <c r="AH26" s="57">
        <f t="shared" si="1"/>
        <v>17850</v>
      </c>
      <c r="AI26" s="57">
        <f t="shared" si="1"/>
        <v>17850</v>
      </c>
    </row>
    <row r="27" spans="1:35" hidden="1" x14ac:dyDescent="0.2">
      <c r="A27" s="46" t="s">
        <v>48</v>
      </c>
      <c r="B27" s="46">
        <v>14</v>
      </c>
      <c r="C27" s="59">
        <v>18000</v>
      </c>
      <c r="D27" s="59">
        <v>18000</v>
      </c>
      <c r="E27" s="59">
        <v>19000</v>
      </c>
      <c r="F27" s="59">
        <v>19000</v>
      </c>
      <c r="G27" s="59">
        <v>19500</v>
      </c>
      <c r="H27" s="59">
        <v>19500</v>
      </c>
      <c r="I27" s="59">
        <v>20000</v>
      </c>
      <c r="J27" s="59">
        <v>20000</v>
      </c>
      <c r="K27" s="59">
        <v>21000</v>
      </c>
      <c r="L27" s="59">
        <v>21000</v>
      </c>
      <c r="M27" s="65"/>
      <c r="N27" s="65"/>
      <c r="O27" s="65"/>
      <c r="P27" s="65"/>
      <c r="Q27" s="65"/>
      <c r="R27" s="65"/>
      <c r="S27" s="65"/>
      <c r="T27" s="65"/>
      <c r="U27" s="65"/>
      <c r="V27" s="65"/>
      <c r="X27" s="46" t="s">
        <v>48</v>
      </c>
      <c r="Y27" s="46">
        <v>14</v>
      </c>
      <c r="Z27" s="57">
        <f t="shared" si="2"/>
        <v>15300</v>
      </c>
      <c r="AA27" s="57">
        <f t="shared" si="1"/>
        <v>15300</v>
      </c>
      <c r="AB27" s="57">
        <f t="shared" si="1"/>
        <v>16150</v>
      </c>
      <c r="AC27" s="66">
        <f t="shared" si="1"/>
        <v>16150</v>
      </c>
      <c r="AD27" s="57">
        <f t="shared" si="1"/>
        <v>16575</v>
      </c>
      <c r="AE27" s="57">
        <f t="shared" si="1"/>
        <v>16575</v>
      </c>
      <c r="AF27" s="57">
        <f t="shared" si="1"/>
        <v>17000</v>
      </c>
      <c r="AG27" s="57">
        <f t="shared" si="1"/>
        <v>17000</v>
      </c>
      <c r="AH27" s="57">
        <f t="shared" si="1"/>
        <v>17850</v>
      </c>
      <c r="AI27" s="57">
        <f t="shared" si="1"/>
        <v>17850</v>
      </c>
    </row>
    <row r="28" spans="1:35" hidden="1" x14ac:dyDescent="0.2">
      <c r="A28" s="46" t="s">
        <v>42</v>
      </c>
      <c r="B28" s="46">
        <v>15</v>
      </c>
      <c r="C28" s="59">
        <v>16500</v>
      </c>
      <c r="D28" s="59">
        <v>16500</v>
      </c>
      <c r="E28" s="59">
        <v>17500</v>
      </c>
      <c r="F28" s="59">
        <v>17500</v>
      </c>
      <c r="G28" s="59">
        <v>18000</v>
      </c>
      <c r="H28" s="59">
        <v>18000</v>
      </c>
      <c r="I28" s="59">
        <v>18500</v>
      </c>
      <c r="J28" s="59">
        <v>18500</v>
      </c>
      <c r="K28" s="59">
        <v>19500</v>
      </c>
      <c r="L28" s="59">
        <v>19500</v>
      </c>
      <c r="M28" s="65"/>
      <c r="N28" s="65"/>
      <c r="O28" s="65"/>
      <c r="P28" s="65"/>
      <c r="Q28" s="65"/>
      <c r="R28" s="65"/>
      <c r="S28" s="65"/>
      <c r="T28" s="65"/>
      <c r="U28" s="65"/>
      <c r="V28" s="65"/>
      <c r="X28" s="46" t="s">
        <v>42</v>
      </c>
      <c r="Y28" s="46">
        <v>15</v>
      </c>
      <c r="Z28" s="57">
        <f t="shared" si="2"/>
        <v>14025</v>
      </c>
      <c r="AA28" s="57">
        <f t="shared" si="1"/>
        <v>14025</v>
      </c>
      <c r="AB28" s="57">
        <f t="shared" si="1"/>
        <v>14875</v>
      </c>
      <c r="AC28" s="66">
        <f t="shared" si="1"/>
        <v>14875</v>
      </c>
      <c r="AD28" s="57">
        <f t="shared" ref="AD28:AD43" si="3">G28*0.85</f>
        <v>15300</v>
      </c>
      <c r="AE28" s="57">
        <f t="shared" si="1"/>
        <v>15300</v>
      </c>
      <c r="AF28" s="57">
        <f t="shared" si="1"/>
        <v>15725</v>
      </c>
      <c r="AG28" s="57">
        <f t="shared" si="1"/>
        <v>15725</v>
      </c>
      <c r="AH28" s="57">
        <f t="shared" si="1"/>
        <v>16575</v>
      </c>
      <c r="AI28" s="57">
        <f t="shared" si="1"/>
        <v>16575</v>
      </c>
    </row>
    <row r="29" spans="1:35" hidden="1" x14ac:dyDescent="0.2">
      <c r="A29" s="46" t="s">
        <v>43</v>
      </c>
      <c r="B29" s="46">
        <v>16</v>
      </c>
      <c r="C29" s="59">
        <v>16500</v>
      </c>
      <c r="D29" s="59">
        <v>16500</v>
      </c>
      <c r="E29" s="59">
        <v>17500</v>
      </c>
      <c r="F29" s="59">
        <v>17500</v>
      </c>
      <c r="G29" s="59">
        <v>18000</v>
      </c>
      <c r="H29" s="59">
        <v>18000</v>
      </c>
      <c r="I29" s="59">
        <v>18500</v>
      </c>
      <c r="J29" s="59">
        <v>18500</v>
      </c>
      <c r="K29" s="59">
        <v>19500</v>
      </c>
      <c r="L29" s="59">
        <v>19500</v>
      </c>
      <c r="M29" s="65"/>
      <c r="N29" s="65"/>
      <c r="O29" s="65"/>
      <c r="P29" s="65"/>
      <c r="Q29" s="65"/>
      <c r="R29" s="65"/>
      <c r="S29" s="65"/>
      <c r="T29" s="65"/>
      <c r="U29" s="65"/>
      <c r="V29" s="65"/>
      <c r="X29" s="46" t="s">
        <v>43</v>
      </c>
      <c r="Y29" s="46">
        <v>16</v>
      </c>
      <c r="Z29" s="57">
        <f t="shared" si="2"/>
        <v>14025</v>
      </c>
      <c r="AA29" s="57">
        <f t="shared" ref="AA29:AA43" si="4">D29*0.85</f>
        <v>14025</v>
      </c>
      <c r="AB29" s="57">
        <f t="shared" ref="AB29:AB43" si="5">E29*0.85</f>
        <v>14875</v>
      </c>
      <c r="AC29" s="66">
        <f t="shared" ref="AC29:AC43" si="6">F29*0.85</f>
        <v>14875</v>
      </c>
      <c r="AD29" s="57">
        <f t="shared" si="3"/>
        <v>15300</v>
      </c>
      <c r="AE29" s="57">
        <f t="shared" ref="AE29:AE43" si="7">H29*0.85</f>
        <v>15300</v>
      </c>
      <c r="AF29" s="57">
        <f t="shared" ref="AF29:AF43" si="8">I29*0.85</f>
        <v>15725</v>
      </c>
      <c r="AG29" s="57">
        <f t="shared" ref="AG29:AG43" si="9">J29*0.85</f>
        <v>15725</v>
      </c>
      <c r="AH29" s="57">
        <f t="shared" ref="AH29:AH43" si="10">K29*0.85</f>
        <v>16575</v>
      </c>
      <c r="AI29" s="57">
        <f t="shared" ref="AI29:AI43" si="11">L29*0.85</f>
        <v>16575</v>
      </c>
    </row>
    <row r="30" spans="1:35" hidden="1" x14ac:dyDescent="0.2">
      <c r="A30" s="46" t="s">
        <v>44</v>
      </c>
      <c r="B30" s="46">
        <v>17</v>
      </c>
      <c r="C30" s="59">
        <v>16500</v>
      </c>
      <c r="D30" s="59">
        <v>16500</v>
      </c>
      <c r="E30" s="59">
        <v>17500</v>
      </c>
      <c r="F30" s="59">
        <v>17500</v>
      </c>
      <c r="G30" s="59">
        <v>18000</v>
      </c>
      <c r="H30" s="59">
        <v>18000</v>
      </c>
      <c r="I30" s="59">
        <v>18500</v>
      </c>
      <c r="J30" s="59">
        <v>18500</v>
      </c>
      <c r="K30" s="59">
        <v>19500</v>
      </c>
      <c r="L30" s="59">
        <v>19500</v>
      </c>
      <c r="M30" s="65"/>
      <c r="N30" s="65"/>
      <c r="O30" s="65"/>
      <c r="P30" s="65"/>
      <c r="Q30" s="65"/>
      <c r="R30" s="65"/>
      <c r="S30" s="65"/>
      <c r="T30" s="65"/>
      <c r="U30" s="65"/>
      <c r="V30" s="65"/>
      <c r="X30" s="46" t="s">
        <v>44</v>
      </c>
      <c r="Y30" s="46">
        <v>17</v>
      </c>
      <c r="Z30" s="57">
        <f t="shared" si="2"/>
        <v>14025</v>
      </c>
      <c r="AA30" s="57">
        <f t="shared" si="4"/>
        <v>14025</v>
      </c>
      <c r="AB30" s="57">
        <f t="shared" si="5"/>
        <v>14875</v>
      </c>
      <c r="AC30" s="66">
        <f t="shared" si="6"/>
        <v>14875</v>
      </c>
      <c r="AD30" s="57">
        <f t="shared" si="3"/>
        <v>15300</v>
      </c>
      <c r="AE30" s="57">
        <f t="shared" si="7"/>
        <v>15300</v>
      </c>
      <c r="AF30" s="57">
        <f t="shared" si="8"/>
        <v>15725</v>
      </c>
      <c r="AG30" s="57">
        <f t="shared" si="9"/>
        <v>15725</v>
      </c>
      <c r="AH30" s="57">
        <f t="shared" si="10"/>
        <v>16575</v>
      </c>
      <c r="AI30" s="57">
        <f t="shared" si="11"/>
        <v>16575</v>
      </c>
    </row>
    <row r="31" spans="1:35" hidden="1" x14ac:dyDescent="0.2">
      <c r="A31" s="46" t="s">
        <v>45</v>
      </c>
      <c r="B31" s="46">
        <v>18</v>
      </c>
      <c r="C31" s="59">
        <v>16500</v>
      </c>
      <c r="D31" s="59">
        <v>16500</v>
      </c>
      <c r="E31" s="59">
        <v>17500</v>
      </c>
      <c r="F31" s="59">
        <v>17500</v>
      </c>
      <c r="G31" s="59">
        <v>18000</v>
      </c>
      <c r="H31" s="59">
        <v>18000</v>
      </c>
      <c r="I31" s="59">
        <v>18500</v>
      </c>
      <c r="J31" s="59">
        <v>18500</v>
      </c>
      <c r="K31" s="59">
        <v>19500</v>
      </c>
      <c r="L31" s="59">
        <v>19500</v>
      </c>
      <c r="M31" s="65"/>
      <c r="N31" s="65"/>
      <c r="O31" s="65"/>
      <c r="P31" s="65"/>
      <c r="Q31" s="65"/>
      <c r="R31" s="65"/>
      <c r="S31" s="65"/>
      <c r="T31" s="65"/>
      <c r="U31" s="65"/>
      <c r="V31" s="65"/>
      <c r="X31" s="46" t="s">
        <v>45</v>
      </c>
      <c r="Y31" s="46">
        <v>18</v>
      </c>
      <c r="Z31" s="57">
        <f t="shared" si="2"/>
        <v>14025</v>
      </c>
      <c r="AA31" s="57">
        <f t="shared" si="4"/>
        <v>14025</v>
      </c>
      <c r="AB31" s="57">
        <f t="shared" si="5"/>
        <v>14875</v>
      </c>
      <c r="AC31" s="66">
        <f t="shared" si="6"/>
        <v>14875</v>
      </c>
      <c r="AD31" s="57">
        <f t="shared" si="3"/>
        <v>15300</v>
      </c>
      <c r="AE31" s="57">
        <f t="shared" si="7"/>
        <v>15300</v>
      </c>
      <c r="AF31" s="57">
        <f t="shared" si="8"/>
        <v>15725</v>
      </c>
      <c r="AG31" s="57">
        <f t="shared" si="9"/>
        <v>15725</v>
      </c>
      <c r="AH31" s="57">
        <f t="shared" si="10"/>
        <v>16575</v>
      </c>
      <c r="AI31" s="57">
        <f t="shared" si="11"/>
        <v>16575</v>
      </c>
    </row>
    <row r="32" spans="1:35" hidden="1" x14ac:dyDescent="0.2">
      <c r="A32" s="46" t="s">
        <v>46</v>
      </c>
      <c r="B32" s="46">
        <v>19</v>
      </c>
      <c r="C32" s="59">
        <v>16500</v>
      </c>
      <c r="D32" s="59">
        <v>16500</v>
      </c>
      <c r="E32" s="59">
        <v>17500</v>
      </c>
      <c r="F32" s="59">
        <v>17500</v>
      </c>
      <c r="G32" s="59">
        <v>18000</v>
      </c>
      <c r="H32" s="59">
        <v>18000</v>
      </c>
      <c r="I32" s="59">
        <v>18500</v>
      </c>
      <c r="J32" s="59">
        <v>18500</v>
      </c>
      <c r="K32" s="59">
        <v>19500</v>
      </c>
      <c r="L32" s="59">
        <v>19500</v>
      </c>
      <c r="M32" s="65"/>
      <c r="N32" s="65"/>
      <c r="O32" s="65"/>
      <c r="P32" s="65"/>
      <c r="Q32" s="65"/>
      <c r="R32" s="65"/>
      <c r="S32" s="65"/>
      <c r="T32" s="65"/>
      <c r="U32" s="65"/>
      <c r="V32" s="65"/>
      <c r="X32" s="46" t="s">
        <v>46</v>
      </c>
      <c r="Y32" s="46">
        <v>19</v>
      </c>
      <c r="Z32" s="57">
        <f t="shared" si="2"/>
        <v>14025</v>
      </c>
      <c r="AA32" s="57">
        <f t="shared" si="4"/>
        <v>14025</v>
      </c>
      <c r="AB32" s="57">
        <f t="shared" si="5"/>
        <v>14875</v>
      </c>
      <c r="AC32" s="66">
        <f t="shared" si="6"/>
        <v>14875</v>
      </c>
      <c r="AD32" s="57">
        <f t="shared" si="3"/>
        <v>15300</v>
      </c>
      <c r="AE32" s="57">
        <f t="shared" si="7"/>
        <v>15300</v>
      </c>
      <c r="AF32" s="57">
        <f t="shared" si="8"/>
        <v>15725</v>
      </c>
      <c r="AG32" s="57">
        <f t="shared" si="9"/>
        <v>15725</v>
      </c>
      <c r="AH32" s="57">
        <f t="shared" si="10"/>
        <v>16575</v>
      </c>
      <c r="AI32" s="57">
        <f t="shared" si="11"/>
        <v>16575</v>
      </c>
    </row>
    <row r="33" spans="1:45" hidden="1" x14ac:dyDescent="0.2">
      <c r="A33" s="46" t="s">
        <v>47</v>
      </c>
      <c r="B33" s="46">
        <v>20</v>
      </c>
      <c r="C33" s="57">
        <v>17000</v>
      </c>
      <c r="D33" s="57">
        <v>17000</v>
      </c>
      <c r="E33" s="57">
        <v>18000</v>
      </c>
      <c r="F33" s="57">
        <v>18000</v>
      </c>
      <c r="G33" s="57">
        <v>18500</v>
      </c>
      <c r="H33" s="57">
        <v>18500</v>
      </c>
      <c r="I33" s="57">
        <v>19000</v>
      </c>
      <c r="J33" s="57">
        <v>19000</v>
      </c>
      <c r="K33" s="57">
        <v>20000</v>
      </c>
      <c r="L33" s="57">
        <v>20000</v>
      </c>
      <c r="M33" s="64"/>
      <c r="N33" s="64"/>
      <c r="O33" s="64"/>
      <c r="P33" s="64"/>
      <c r="Q33" s="64"/>
      <c r="R33" s="64"/>
      <c r="S33" s="64"/>
      <c r="T33" s="64"/>
      <c r="U33" s="64"/>
      <c r="V33" s="64"/>
      <c r="X33" s="46" t="s">
        <v>47</v>
      </c>
      <c r="Y33" s="46">
        <v>20</v>
      </c>
      <c r="Z33" s="57">
        <f t="shared" si="2"/>
        <v>14450</v>
      </c>
      <c r="AA33" s="57">
        <f t="shared" si="4"/>
        <v>14450</v>
      </c>
      <c r="AB33" s="57">
        <f t="shared" si="5"/>
        <v>15300</v>
      </c>
      <c r="AC33" s="66">
        <f t="shared" si="6"/>
        <v>15300</v>
      </c>
      <c r="AD33" s="57">
        <f t="shared" si="3"/>
        <v>15725</v>
      </c>
      <c r="AE33" s="57">
        <f t="shared" si="7"/>
        <v>15725</v>
      </c>
      <c r="AF33" s="57">
        <f t="shared" si="8"/>
        <v>16150</v>
      </c>
      <c r="AG33" s="57">
        <f t="shared" si="9"/>
        <v>16150</v>
      </c>
      <c r="AH33" s="57">
        <f t="shared" si="10"/>
        <v>17000</v>
      </c>
      <c r="AI33" s="57">
        <f t="shared" si="11"/>
        <v>17000</v>
      </c>
    </row>
    <row r="34" spans="1:45" hidden="1" x14ac:dyDescent="0.2">
      <c r="A34" s="46" t="s">
        <v>48</v>
      </c>
      <c r="B34" s="46">
        <v>21</v>
      </c>
      <c r="C34" s="57">
        <v>17000</v>
      </c>
      <c r="D34" s="57">
        <v>17000</v>
      </c>
      <c r="E34" s="57">
        <v>18000</v>
      </c>
      <c r="F34" s="57">
        <v>18000</v>
      </c>
      <c r="G34" s="57">
        <v>18500</v>
      </c>
      <c r="H34" s="57">
        <v>18500</v>
      </c>
      <c r="I34" s="57">
        <v>19000</v>
      </c>
      <c r="J34" s="57">
        <v>19000</v>
      </c>
      <c r="K34" s="57">
        <v>20000</v>
      </c>
      <c r="L34" s="57">
        <v>20000</v>
      </c>
      <c r="M34" s="64"/>
      <c r="N34" s="64"/>
      <c r="O34" s="64"/>
      <c r="P34" s="64"/>
      <c r="Q34" s="64"/>
      <c r="R34" s="64"/>
      <c r="S34" s="64"/>
      <c r="T34" s="64"/>
      <c r="U34" s="64"/>
      <c r="V34" s="64"/>
      <c r="X34" s="46" t="s">
        <v>48</v>
      </c>
      <c r="Y34" s="46">
        <v>21</v>
      </c>
      <c r="Z34" s="57">
        <f t="shared" si="2"/>
        <v>14450</v>
      </c>
      <c r="AA34" s="57">
        <f t="shared" si="4"/>
        <v>14450</v>
      </c>
      <c r="AB34" s="57">
        <f t="shared" si="5"/>
        <v>15300</v>
      </c>
      <c r="AC34" s="66">
        <f t="shared" si="6"/>
        <v>15300</v>
      </c>
      <c r="AD34" s="57">
        <f t="shared" si="3"/>
        <v>15725</v>
      </c>
      <c r="AE34" s="57">
        <f t="shared" si="7"/>
        <v>15725</v>
      </c>
      <c r="AF34" s="57">
        <f t="shared" si="8"/>
        <v>16150</v>
      </c>
      <c r="AG34" s="57">
        <f t="shared" si="9"/>
        <v>16150</v>
      </c>
      <c r="AH34" s="57">
        <f t="shared" si="10"/>
        <v>17000</v>
      </c>
      <c r="AI34" s="57">
        <f t="shared" si="11"/>
        <v>17000</v>
      </c>
    </row>
    <row r="35" spans="1:45" hidden="1" x14ac:dyDescent="0.2">
      <c r="A35" s="46" t="s">
        <v>42</v>
      </c>
      <c r="B35" s="46">
        <v>22</v>
      </c>
      <c r="C35" s="57">
        <v>17000</v>
      </c>
      <c r="D35" s="57">
        <v>17000</v>
      </c>
      <c r="E35" s="57">
        <v>18000</v>
      </c>
      <c r="F35" s="57">
        <v>18000</v>
      </c>
      <c r="G35" s="57">
        <v>18500</v>
      </c>
      <c r="H35" s="57">
        <v>18500</v>
      </c>
      <c r="I35" s="57">
        <v>19000</v>
      </c>
      <c r="J35" s="57">
        <v>19000</v>
      </c>
      <c r="K35" s="57">
        <v>20000</v>
      </c>
      <c r="L35" s="57">
        <v>20000</v>
      </c>
      <c r="M35" s="64"/>
      <c r="N35" s="64"/>
      <c r="O35" s="64"/>
      <c r="P35" s="64"/>
      <c r="Q35" s="64"/>
      <c r="R35" s="64"/>
      <c r="S35" s="64"/>
      <c r="T35" s="64"/>
      <c r="U35" s="64"/>
      <c r="V35" s="64"/>
      <c r="X35" s="46" t="s">
        <v>42</v>
      </c>
      <c r="Y35" s="46">
        <v>22</v>
      </c>
      <c r="Z35" s="57">
        <f t="shared" si="2"/>
        <v>14450</v>
      </c>
      <c r="AA35" s="57">
        <f t="shared" si="4"/>
        <v>14450</v>
      </c>
      <c r="AB35" s="57">
        <f t="shared" si="5"/>
        <v>15300</v>
      </c>
      <c r="AC35" s="66">
        <f t="shared" si="6"/>
        <v>15300</v>
      </c>
      <c r="AD35" s="57">
        <f t="shared" si="3"/>
        <v>15725</v>
      </c>
      <c r="AE35" s="57">
        <f t="shared" si="7"/>
        <v>15725</v>
      </c>
      <c r="AF35" s="57">
        <f t="shared" si="8"/>
        <v>16150</v>
      </c>
      <c r="AG35" s="57">
        <f t="shared" si="9"/>
        <v>16150</v>
      </c>
      <c r="AH35" s="57">
        <f t="shared" si="10"/>
        <v>17000</v>
      </c>
      <c r="AI35" s="57">
        <f t="shared" si="11"/>
        <v>17000</v>
      </c>
    </row>
    <row r="36" spans="1:45" hidden="1" x14ac:dyDescent="0.2">
      <c r="A36" s="46" t="s">
        <v>43</v>
      </c>
      <c r="B36" s="46">
        <v>23</v>
      </c>
      <c r="C36" s="66">
        <v>17000</v>
      </c>
      <c r="D36" s="66">
        <v>17000</v>
      </c>
      <c r="E36" s="66">
        <v>18000</v>
      </c>
      <c r="F36" s="66">
        <v>18000</v>
      </c>
      <c r="G36" s="66">
        <v>18500</v>
      </c>
      <c r="H36" s="66">
        <v>18500</v>
      </c>
      <c r="I36" s="66">
        <v>19000</v>
      </c>
      <c r="J36" s="66">
        <v>19000</v>
      </c>
      <c r="K36" s="66">
        <v>20000</v>
      </c>
      <c r="L36" s="66">
        <v>20000</v>
      </c>
      <c r="M36" s="66">
        <v>20500</v>
      </c>
      <c r="N36" s="66">
        <v>20500</v>
      </c>
      <c r="O36" s="66">
        <v>22000</v>
      </c>
      <c r="P36" s="66">
        <v>22000</v>
      </c>
      <c r="Q36" s="66">
        <v>24000</v>
      </c>
      <c r="R36" s="66">
        <v>24000</v>
      </c>
      <c r="S36" s="66">
        <v>26000</v>
      </c>
      <c r="T36" s="66">
        <v>26000</v>
      </c>
      <c r="U36" s="66">
        <v>29000</v>
      </c>
      <c r="V36" s="66">
        <v>29000</v>
      </c>
      <c r="X36" s="46" t="s">
        <v>43</v>
      </c>
      <c r="Y36" s="46">
        <v>23</v>
      </c>
      <c r="Z36" s="66">
        <f t="shared" si="2"/>
        <v>14450</v>
      </c>
      <c r="AA36" s="66">
        <f t="shared" si="4"/>
        <v>14450</v>
      </c>
      <c r="AB36" s="66">
        <f t="shared" si="5"/>
        <v>15300</v>
      </c>
      <c r="AC36" s="66">
        <f t="shared" si="6"/>
        <v>15300</v>
      </c>
      <c r="AD36" s="66">
        <f t="shared" si="3"/>
        <v>15725</v>
      </c>
      <c r="AE36" s="66">
        <f t="shared" si="7"/>
        <v>15725</v>
      </c>
      <c r="AF36" s="66">
        <f t="shared" si="8"/>
        <v>16150</v>
      </c>
      <c r="AG36" s="66">
        <f t="shared" si="9"/>
        <v>16150</v>
      </c>
      <c r="AH36" s="66">
        <f t="shared" si="10"/>
        <v>17000</v>
      </c>
      <c r="AI36" s="66">
        <f t="shared" si="11"/>
        <v>17000</v>
      </c>
      <c r="AJ36" s="66">
        <f t="shared" ref="AJ36:AJ43" si="12">M36*0.85</f>
        <v>17425</v>
      </c>
      <c r="AK36" s="66">
        <f t="shared" ref="AK36:AK43" si="13">N36*0.85</f>
        <v>17425</v>
      </c>
      <c r="AL36" s="66">
        <f t="shared" ref="AL36:AL43" si="14">O36*0.85</f>
        <v>18700</v>
      </c>
      <c r="AM36" s="66">
        <f t="shared" ref="AM36:AM43" si="15">P36*0.85</f>
        <v>18700</v>
      </c>
      <c r="AN36" s="66">
        <f t="shared" ref="AN36:AN43" si="16">Q36*0.85</f>
        <v>20400</v>
      </c>
      <c r="AO36" s="66">
        <f t="shared" ref="AO36:AO43" si="17">R36*0.85</f>
        <v>20400</v>
      </c>
      <c r="AP36" s="66">
        <f t="shared" ref="AP36:AP43" si="18">S36*0.85</f>
        <v>22100</v>
      </c>
      <c r="AQ36" s="66">
        <f t="shared" ref="AQ36:AQ43" si="19">T36*0.85</f>
        <v>22100</v>
      </c>
      <c r="AR36" s="66">
        <f t="shared" ref="AR36:AR43" si="20">U36*0.85</f>
        <v>24650</v>
      </c>
      <c r="AS36" s="66">
        <f t="shared" ref="AS36:AS43" si="21">V36*0.85</f>
        <v>24650</v>
      </c>
    </row>
    <row r="37" spans="1:45" hidden="1" x14ac:dyDescent="0.2">
      <c r="A37" s="46" t="s">
        <v>44</v>
      </c>
      <c r="B37" s="46">
        <v>24</v>
      </c>
      <c r="C37" s="66">
        <v>17000</v>
      </c>
      <c r="D37" s="66">
        <v>17000</v>
      </c>
      <c r="E37" s="66">
        <v>18000</v>
      </c>
      <c r="F37" s="66">
        <v>18000</v>
      </c>
      <c r="G37" s="66">
        <v>18500</v>
      </c>
      <c r="H37" s="66">
        <v>18500</v>
      </c>
      <c r="I37" s="66">
        <v>19000</v>
      </c>
      <c r="J37" s="66">
        <v>19000</v>
      </c>
      <c r="K37" s="66">
        <v>20000</v>
      </c>
      <c r="L37" s="66">
        <v>20000</v>
      </c>
      <c r="M37" s="66">
        <v>20500</v>
      </c>
      <c r="N37" s="66">
        <v>20500</v>
      </c>
      <c r="O37" s="66">
        <v>22000</v>
      </c>
      <c r="P37" s="66">
        <v>22000</v>
      </c>
      <c r="Q37" s="66">
        <v>24000</v>
      </c>
      <c r="R37" s="66">
        <v>24000</v>
      </c>
      <c r="S37" s="66">
        <v>26000</v>
      </c>
      <c r="T37" s="66">
        <v>26000</v>
      </c>
      <c r="U37" s="66">
        <v>29000</v>
      </c>
      <c r="V37" s="66">
        <v>29000</v>
      </c>
      <c r="X37" s="46" t="s">
        <v>44</v>
      </c>
      <c r="Y37" s="46">
        <v>24</v>
      </c>
      <c r="Z37" s="66">
        <f t="shared" si="2"/>
        <v>14450</v>
      </c>
      <c r="AA37" s="66">
        <f t="shared" si="4"/>
        <v>14450</v>
      </c>
      <c r="AB37" s="66">
        <f t="shared" si="5"/>
        <v>15300</v>
      </c>
      <c r="AC37" s="66">
        <f t="shared" si="6"/>
        <v>15300</v>
      </c>
      <c r="AD37" s="66">
        <f t="shared" si="3"/>
        <v>15725</v>
      </c>
      <c r="AE37" s="66">
        <f t="shared" si="7"/>
        <v>15725</v>
      </c>
      <c r="AF37" s="66">
        <f t="shared" si="8"/>
        <v>16150</v>
      </c>
      <c r="AG37" s="66">
        <f t="shared" si="9"/>
        <v>16150</v>
      </c>
      <c r="AH37" s="66">
        <f t="shared" si="10"/>
        <v>17000</v>
      </c>
      <c r="AI37" s="66">
        <f t="shared" si="11"/>
        <v>17000</v>
      </c>
      <c r="AJ37" s="66">
        <f t="shared" si="12"/>
        <v>17425</v>
      </c>
      <c r="AK37" s="66">
        <f t="shared" si="13"/>
        <v>17425</v>
      </c>
      <c r="AL37" s="66">
        <f t="shared" si="14"/>
        <v>18700</v>
      </c>
      <c r="AM37" s="66">
        <f t="shared" si="15"/>
        <v>18700</v>
      </c>
      <c r="AN37" s="66">
        <f t="shared" si="16"/>
        <v>20400</v>
      </c>
      <c r="AO37" s="66">
        <f t="shared" si="17"/>
        <v>20400</v>
      </c>
      <c r="AP37" s="66">
        <f t="shared" si="18"/>
        <v>22100</v>
      </c>
      <c r="AQ37" s="66">
        <f t="shared" si="19"/>
        <v>22100</v>
      </c>
      <c r="AR37" s="66">
        <f t="shared" si="20"/>
        <v>24650</v>
      </c>
      <c r="AS37" s="66">
        <f t="shared" si="21"/>
        <v>24650</v>
      </c>
    </row>
    <row r="38" spans="1:45" hidden="1" x14ac:dyDescent="0.2">
      <c r="A38" s="46" t="s">
        <v>45</v>
      </c>
      <c r="B38" s="46">
        <v>25</v>
      </c>
      <c r="C38" s="66">
        <v>17000</v>
      </c>
      <c r="D38" s="66">
        <v>17000</v>
      </c>
      <c r="E38" s="66">
        <v>18000</v>
      </c>
      <c r="F38" s="66">
        <v>18000</v>
      </c>
      <c r="G38" s="66">
        <v>18500</v>
      </c>
      <c r="H38" s="66">
        <v>18500</v>
      </c>
      <c r="I38" s="66">
        <v>19000</v>
      </c>
      <c r="J38" s="66">
        <v>19000</v>
      </c>
      <c r="K38" s="66">
        <v>20000</v>
      </c>
      <c r="L38" s="66">
        <v>20000</v>
      </c>
      <c r="M38" s="66">
        <v>20500</v>
      </c>
      <c r="N38" s="66">
        <v>20500</v>
      </c>
      <c r="O38" s="66">
        <v>22000</v>
      </c>
      <c r="P38" s="66">
        <v>22000</v>
      </c>
      <c r="Q38" s="66">
        <v>24000</v>
      </c>
      <c r="R38" s="66">
        <v>24000</v>
      </c>
      <c r="S38" s="66">
        <v>26000</v>
      </c>
      <c r="T38" s="66">
        <v>26000</v>
      </c>
      <c r="U38" s="66">
        <v>29000</v>
      </c>
      <c r="V38" s="66">
        <v>29000</v>
      </c>
      <c r="X38" s="46" t="s">
        <v>45</v>
      </c>
      <c r="Y38" s="46">
        <v>25</v>
      </c>
      <c r="Z38" s="66">
        <f t="shared" si="2"/>
        <v>14450</v>
      </c>
      <c r="AA38" s="66">
        <f t="shared" si="4"/>
        <v>14450</v>
      </c>
      <c r="AB38" s="66">
        <f t="shared" si="5"/>
        <v>15300</v>
      </c>
      <c r="AC38" s="66">
        <f t="shared" si="6"/>
        <v>15300</v>
      </c>
      <c r="AD38" s="66">
        <f t="shared" si="3"/>
        <v>15725</v>
      </c>
      <c r="AE38" s="66">
        <f t="shared" si="7"/>
        <v>15725</v>
      </c>
      <c r="AF38" s="66">
        <f t="shared" si="8"/>
        <v>16150</v>
      </c>
      <c r="AG38" s="66">
        <f t="shared" si="9"/>
        <v>16150</v>
      </c>
      <c r="AH38" s="66">
        <f t="shared" si="10"/>
        <v>17000</v>
      </c>
      <c r="AI38" s="66">
        <f t="shared" si="11"/>
        <v>17000</v>
      </c>
      <c r="AJ38" s="66">
        <f t="shared" si="12"/>
        <v>17425</v>
      </c>
      <c r="AK38" s="66">
        <f t="shared" si="13"/>
        <v>17425</v>
      </c>
      <c r="AL38" s="66">
        <f t="shared" si="14"/>
        <v>18700</v>
      </c>
      <c r="AM38" s="66">
        <f t="shared" si="15"/>
        <v>18700</v>
      </c>
      <c r="AN38" s="66">
        <f t="shared" si="16"/>
        <v>20400</v>
      </c>
      <c r="AO38" s="66">
        <f t="shared" si="17"/>
        <v>20400</v>
      </c>
      <c r="AP38" s="66">
        <f t="shared" si="18"/>
        <v>22100</v>
      </c>
      <c r="AQ38" s="66">
        <f t="shared" si="19"/>
        <v>22100</v>
      </c>
      <c r="AR38" s="66">
        <f t="shared" si="20"/>
        <v>24650</v>
      </c>
      <c r="AS38" s="66">
        <f t="shared" si="21"/>
        <v>24650</v>
      </c>
    </row>
    <row r="39" spans="1:45" hidden="1" x14ac:dyDescent="0.2">
      <c r="A39" s="46" t="s">
        <v>46</v>
      </c>
      <c r="B39" s="46">
        <v>26</v>
      </c>
      <c r="C39" s="66">
        <v>17000</v>
      </c>
      <c r="D39" s="66">
        <v>17000</v>
      </c>
      <c r="E39" s="66">
        <v>18000</v>
      </c>
      <c r="F39" s="66">
        <v>18000</v>
      </c>
      <c r="G39" s="66">
        <v>18500</v>
      </c>
      <c r="H39" s="66">
        <v>18500</v>
      </c>
      <c r="I39" s="66">
        <v>19000</v>
      </c>
      <c r="J39" s="66">
        <v>19000</v>
      </c>
      <c r="K39" s="66">
        <v>20000</v>
      </c>
      <c r="L39" s="66">
        <v>20000</v>
      </c>
      <c r="M39" s="66">
        <v>20500</v>
      </c>
      <c r="N39" s="66">
        <v>20500</v>
      </c>
      <c r="O39" s="66">
        <v>22000</v>
      </c>
      <c r="P39" s="66">
        <v>22000</v>
      </c>
      <c r="Q39" s="66">
        <v>24000</v>
      </c>
      <c r="R39" s="66">
        <v>24000</v>
      </c>
      <c r="S39" s="66">
        <v>26000</v>
      </c>
      <c r="T39" s="66">
        <v>26000</v>
      </c>
      <c r="U39" s="66">
        <v>29000</v>
      </c>
      <c r="V39" s="66">
        <v>29000</v>
      </c>
      <c r="X39" s="46" t="s">
        <v>46</v>
      </c>
      <c r="Y39" s="46">
        <v>26</v>
      </c>
      <c r="Z39" s="66">
        <f t="shared" si="2"/>
        <v>14450</v>
      </c>
      <c r="AA39" s="66">
        <f t="shared" si="4"/>
        <v>14450</v>
      </c>
      <c r="AB39" s="66">
        <f t="shared" si="5"/>
        <v>15300</v>
      </c>
      <c r="AC39" s="66">
        <f t="shared" si="6"/>
        <v>15300</v>
      </c>
      <c r="AD39" s="66">
        <f t="shared" si="3"/>
        <v>15725</v>
      </c>
      <c r="AE39" s="66">
        <f t="shared" si="7"/>
        <v>15725</v>
      </c>
      <c r="AF39" s="66">
        <f t="shared" si="8"/>
        <v>16150</v>
      </c>
      <c r="AG39" s="66">
        <f t="shared" si="9"/>
        <v>16150</v>
      </c>
      <c r="AH39" s="66">
        <f t="shared" si="10"/>
        <v>17000</v>
      </c>
      <c r="AI39" s="66">
        <f t="shared" si="11"/>
        <v>17000</v>
      </c>
      <c r="AJ39" s="66">
        <f t="shared" si="12"/>
        <v>17425</v>
      </c>
      <c r="AK39" s="66">
        <f t="shared" si="13"/>
        <v>17425</v>
      </c>
      <c r="AL39" s="66">
        <f t="shared" si="14"/>
        <v>18700</v>
      </c>
      <c r="AM39" s="66">
        <f t="shared" si="15"/>
        <v>18700</v>
      </c>
      <c r="AN39" s="66">
        <f t="shared" si="16"/>
        <v>20400</v>
      </c>
      <c r="AO39" s="66">
        <f t="shared" si="17"/>
        <v>20400</v>
      </c>
      <c r="AP39" s="66">
        <f t="shared" si="18"/>
        <v>22100</v>
      </c>
      <c r="AQ39" s="66">
        <f t="shared" si="19"/>
        <v>22100</v>
      </c>
      <c r="AR39" s="66">
        <f t="shared" si="20"/>
        <v>24650</v>
      </c>
      <c r="AS39" s="66">
        <f t="shared" si="21"/>
        <v>24650</v>
      </c>
    </row>
    <row r="40" spans="1:45" hidden="1" x14ac:dyDescent="0.2">
      <c r="A40" s="46" t="s">
        <v>47</v>
      </c>
      <c r="B40" s="46">
        <v>27</v>
      </c>
      <c r="C40" s="57">
        <v>17000</v>
      </c>
      <c r="D40" s="57">
        <v>17000</v>
      </c>
      <c r="E40" s="57">
        <v>18000</v>
      </c>
      <c r="F40" s="57">
        <v>18000</v>
      </c>
      <c r="G40" s="57">
        <v>18500</v>
      </c>
      <c r="H40" s="57">
        <v>18500</v>
      </c>
      <c r="I40" s="57">
        <v>19000</v>
      </c>
      <c r="J40" s="57">
        <v>19000</v>
      </c>
      <c r="K40" s="57">
        <v>20000</v>
      </c>
      <c r="L40" s="57">
        <v>20000</v>
      </c>
      <c r="M40" s="57">
        <v>20500</v>
      </c>
      <c r="N40" s="57">
        <v>20500</v>
      </c>
      <c r="O40" s="57">
        <v>22000</v>
      </c>
      <c r="P40" s="57">
        <v>22000</v>
      </c>
      <c r="Q40" s="57">
        <v>24000</v>
      </c>
      <c r="R40" s="57">
        <v>24000</v>
      </c>
      <c r="S40" s="57">
        <v>26000</v>
      </c>
      <c r="T40" s="57">
        <v>26000</v>
      </c>
      <c r="U40" s="57">
        <v>29000</v>
      </c>
      <c r="V40" s="57">
        <v>29000</v>
      </c>
      <c r="X40" s="46" t="s">
        <v>47</v>
      </c>
      <c r="Y40" s="46">
        <v>27</v>
      </c>
      <c r="Z40" s="57">
        <f t="shared" si="2"/>
        <v>14450</v>
      </c>
      <c r="AA40" s="57">
        <f t="shared" si="4"/>
        <v>14450</v>
      </c>
      <c r="AB40" s="57">
        <f t="shared" si="5"/>
        <v>15300</v>
      </c>
      <c r="AC40" s="66">
        <f t="shared" si="6"/>
        <v>15300</v>
      </c>
      <c r="AD40" s="57">
        <f t="shared" si="3"/>
        <v>15725</v>
      </c>
      <c r="AE40" s="57">
        <f t="shared" si="7"/>
        <v>15725</v>
      </c>
      <c r="AF40" s="57">
        <f t="shared" si="8"/>
        <v>16150</v>
      </c>
      <c r="AG40" s="57">
        <f t="shared" si="9"/>
        <v>16150</v>
      </c>
      <c r="AH40" s="57">
        <f t="shared" si="10"/>
        <v>17000</v>
      </c>
      <c r="AI40" s="57">
        <f t="shared" si="11"/>
        <v>17000</v>
      </c>
      <c r="AJ40" s="57">
        <f t="shared" si="12"/>
        <v>17425</v>
      </c>
      <c r="AK40" s="57">
        <f t="shared" si="13"/>
        <v>17425</v>
      </c>
      <c r="AL40" s="57">
        <f t="shared" si="14"/>
        <v>18700</v>
      </c>
      <c r="AM40" s="57">
        <f t="shared" si="15"/>
        <v>18700</v>
      </c>
      <c r="AN40" s="57">
        <f t="shared" si="16"/>
        <v>20400</v>
      </c>
      <c r="AO40" s="57">
        <f t="shared" si="17"/>
        <v>20400</v>
      </c>
      <c r="AP40" s="57">
        <f t="shared" si="18"/>
        <v>22100</v>
      </c>
      <c r="AQ40" s="57">
        <f t="shared" si="19"/>
        <v>22100</v>
      </c>
      <c r="AR40" s="57">
        <f t="shared" si="20"/>
        <v>24650</v>
      </c>
      <c r="AS40" s="57">
        <f t="shared" si="21"/>
        <v>24650</v>
      </c>
    </row>
    <row r="41" spans="1:45" hidden="1" x14ac:dyDescent="0.2">
      <c r="A41" s="46" t="s">
        <v>48</v>
      </c>
      <c r="B41" s="46">
        <v>28</v>
      </c>
      <c r="C41" s="57">
        <v>17000</v>
      </c>
      <c r="D41" s="57">
        <v>17000</v>
      </c>
      <c r="E41" s="57">
        <v>18000</v>
      </c>
      <c r="F41" s="57">
        <v>18000</v>
      </c>
      <c r="G41" s="57">
        <v>18500</v>
      </c>
      <c r="H41" s="57">
        <v>18500</v>
      </c>
      <c r="I41" s="57">
        <v>19000</v>
      </c>
      <c r="J41" s="57">
        <v>19000</v>
      </c>
      <c r="K41" s="57">
        <v>20000</v>
      </c>
      <c r="L41" s="57">
        <v>20000</v>
      </c>
      <c r="M41" s="57">
        <v>20500</v>
      </c>
      <c r="N41" s="57">
        <v>20500</v>
      </c>
      <c r="O41" s="57">
        <v>22000</v>
      </c>
      <c r="P41" s="57">
        <v>22000</v>
      </c>
      <c r="Q41" s="57">
        <v>24000</v>
      </c>
      <c r="R41" s="57">
        <v>24000</v>
      </c>
      <c r="S41" s="57">
        <v>26000</v>
      </c>
      <c r="T41" s="57">
        <v>26000</v>
      </c>
      <c r="U41" s="57">
        <v>29000</v>
      </c>
      <c r="V41" s="57">
        <v>29000</v>
      </c>
      <c r="X41" s="46" t="s">
        <v>48</v>
      </c>
      <c r="Y41" s="46">
        <v>28</v>
      </c>
      <c r="Z41" s="57">
        <f t="shared" si="2"/>
        <v>14450</v>
      </c>
      <c r="AA41" s="57">
        <f t="shared" si="4"/>
        <v>14450</v>
      </c>
      <c r="AB41" s="57">
        <f t="shared" si="5"/>
        <v>15300</v>
      </c>
      <c r="AC41" s="66">
        <f t="shared" si="6"/>
        <v>15300</v>
      </c>
      <c r="AD41" s="57">
        <f t="shared" si="3"/>
        <v>15725</v>
      </c>
      <c r="AE41" s="57">
        <f t="shared" si="7"/>
        <v>15725</v>
      </c>
      <c r="AF41" s="57">
        <f t="shared" si="8"/>
        <v>16150</v>
      </c>
      <c r="AG41" s="57">
        <f t="shared" si="9"/>
        <v>16150</v>
      </c>
      <c r="AH41" s="57">
        <f t="shared" si="10"/>
        <v>17000</v>
      </c>
      <c r="AI41" s="57">
        <f t="shared" si="11"/>
        <v>17000</v>
      </c>
      <c r="AJ41" s="57">
        <f t="shared" si="12"/>
        <v>17425</v>
      </c>
      <c r="AK41" s="57">
        <f t="shared" si="13"/>
        <v>17425</v>
      </c>
      <c r="AL41" s="57">
        <f t="shared" si="14"/>
        <v>18700</v>
      </c>
      <c r="AM41" s="57">
        <f t="shared" si="15"/>
        <v>18700</v>
      </c>
      <c r="AN41" s="57">
        <f t="shared" si="16"/>
        <v>20400</v>
      </c>
      <c r="AO41" s="57">
        <f t="shared" si="17"/>
        <v>20400</v>
      </c>
      <c r="AP41" s="57">
        <f t="shared" si="18"/>
        <v>22100</v>
      </c>
      <c r="AQ41" s="57">
        <f t="shared" si="19"/>
        <v>22100</v>
      </c>
      <c r="AR41" s="57">
        <f t="shared" si="20"/>
        <v>24650</v>
      </c>
      <c r="AS41" s="57">
        <f t="shared" si="21"/>
        <v>24650</v>
      </c>
    </row>
    <row r="42" spans="1:45" hidden="1" x14ac:dyDescent="0.2">
      <c r="A42" s="46" t="s">
        <v>42</v>
      </c>
      <c r="B42" s="46">
        <v>29</v>
      </c>
      <c r="C42" s="57">
        <v>17000</v>
      </c>
      <c r="D42" s="57">
        <v>17000</v>
      </c>
      <c r="E42" s="57">
        <v>18000</v>
      </c>
      <c r="F42" s="57">
        <v>18000</v>
      </c>
      <c r="G42" s="57">
        <v>18500</v>
      </c>
      <c r="H42" s="57">
        <v>18500</v>
      </c>
      <c r="I42" s="57">
        <v>19000</v>
      </c>
      <c r="J42" s="57">
        <v>19000</v>
      </c>
      <c r="K42" s="57">
        <v>20000</v>
      </c>
      <c r="L42" s="57">
        <v>20000</v>
      </c>
      <c r="M42" s="57">
        <v>20500</v>
      </c>
      <c r="N42" s="57">
        <v>20500</v>
      </c>
      <c r="O42" s="57">
        <v>22000</v>
      </c>
      <c r="P42" s="57">
        <v>22000</v>
      </c>
      <c r="Q42" s="57">
        <v>24000</v>
      </c>
      <c r="R42" s="57">
        <v>24000</v>
      </c>
      <c r="S42" s="57">
        <v>26000</v>
      </c>
      <c r="T42" s="57">
        <v>26000</v>
      </c>
      <c r="U42" s="57">
        <v>29000</v>
      </c>
      <c r="V42" s="57">
        <v>29000</v>
      </c>
      <c r="X42" s="46" t="s">
        <v>42</v>
      </c>
      <c r="Y42" s="46">
        <v>29</v>
      </c>
      <c r="Z42" s="57">
        <f t="shared" si="2"/>
        <v>14450</v>
      </c>
      <c r="AA42" s="57">
        <f t="shared" si="4"/>
        <v>14450</v>
      </c>
      <c r="AB42" s="57">
        <f t="shared" si="5"/>
        <v>15300</v>
      </c>
      <c r="AC42" s="66">
        <f t="shared" si="6"/>
        <v>15300</v>
      </c>
      <c r="AD42" s="57">
        <f t="shared" si="3"/>
        <v>15725</v>
      </c>
      <c r="AE42" s="57">
        <f t="shared" si="7"/>
        <v>15725</v>
      </c>
      <c r="AF42" s="57">
        <f t="shared" si="8"/>
        <v>16150</v>
      </c>
      <c r="AG42" s="57">
        <f t="shared" si="9"/>
        <v>16150</v>
      </c>
      <c r="AH42" s="57">
        <f t="shared" si="10"/>
        <v>17000</v>
      </c>
      <c r="AI42" s="57">
        <f t="shared" si="11"/>
        <v>17000</v>
      </c>
      <c r="AJ42" s="57">
        <f t="shared" si="12"/>
        <v>17425</v>
      </c>
      <c r="AK42" s="57">
        <f t="shared" si="13"/>
        <v>17425</v>
      </c>
      <c r="AL42" s="57">
        <f t="shared" si="14"/>
        <v>18700</v>
      </c>
      <c r="AM42" s="57">
        <f t="shared" si="15"/>
        <v>18700</v>
      </c>
      <c r="AN42" s="57">
        <f t="shared" si="16"/>
        <v>20400</v>
      </c>
      <c r="AO42" s="57">
        <f t="shared" si="17"/>
        <v>20400</v>
      </c>
      <c r="AP42" s="57">
        <f t="shared" si="18"/>
        <v>22100</v>
      </c>
      <c r="AQ42" s="57">
        <f t="shared" si="19"/>
        <v>22100</v>
      </c>
      <c r="AR42" s="57">
        <f t="shared" si="20"/>
        <v>24650</v>
      </c>
      <c r="AS42" s="57">
        <f t="shared" si="21"/>
        <v>24650</v>
      </c>
    </row>
    <row r="43" spans="1:45" hidden="1" x14ac:dyDescent="0.2">
      <c r="A43" s="46" t="s">
        <v>43</v>
      </c>
      <c r="B43" s="46">
        <v>30</v>
      </c>
      <c r="C43" s="57">
        <v>17000</v>
      </c>
      <c r="D43" s="57">
        <v>17000</v>
      </c>
      <c r="E43" s="57">
        <v>18000</v>
      </c>
      <c r="F43" s="57">
        <v>18000</v>
      </c>
      <c r="G43" s="57">
        <v>18500</v>
      </c>
      <c r="H43" s="57">
        <v>18500</v>
      </c>
      <c r="I43" s="57">
        <v>19000</v>
      </c>
      <c r="J43" s="57">
        <v>19000</v>
      </c>
      <c r="K43" s="57">
        <v>20000</v>
      </c>
      <c r="L43" s="57">
        <v>20000</v>
      </c>
      <c r="M43" s="57">
        <v>20500</v>
      </c>
      <c r="N43" s="57">
        <v>20500</v>
      </c>
      <c r="O43" s="57">
        <v>22000</v>
      </c>
      <c r="P43" s="57">
        <v>22000</v>
      </c>
      <c r="Q43" s="57">
        <v>24000</v>
      </c>
      <c r="R43" s="57">
        <v>24000</v>
      </c>
      <c r="S43" s="57">
        <v>26000</v>
      </c>
      <c r="T43" s="57">
        <v>26000</v>
      </c>
      <c r="U43" s="57">
        <v>29000</v>
      </c>
      <c r="V43" s="57">
        <v>29000</v>
      </c>
      <c r="X43" s="46" t="s">
        <v>43</v>
      </c>
      <c r="Y43" s="46">
        <v>30</v>
      </c>
      <c r="Z43" s="57">
        <f t="shared" si="2"/>
        <v>14450</v>
      </c>
      <c r="AA43" s="57">
        <f t="shared" si="4"/>
        <v>14450</v>
      </c>
      <c r="AB43" s="57">
        <f t="shared" si="5"/>
        <v>15300</v>
      </c>
      <c r="AC43" s="66">
        <f t="shared" si="6"/>
        <v>15300</v>
      </c>
      <c r="AD43" s="57">
        <f t="shared" si="3"/>
        <v>15725</v>
      </c>
      <c r="AE43" s="57">
        <f t="shared" si="7"/>
        <v>15725</v>
      </c>
      <c r="AF43" s="57">
        <f t="shared" si="8"/>
        <v>16150</v>
      </c>
      <c r="AG43" s="57">
        <f t="shared" si="9"/>
        <v>16150</v>
      </c>
      <c r="AH43" s="57">
        <f t="shared" si="10"/>
        <v>17000</v>
      </c>
      <c r="AI43" s="57">
        <f t="shared" si="11"/>
        <v>17000</v>
      </c>
      <c r="AJ43" s="57">
        <f t="shared" si="12"/>
        <v>17425</v>
      </c>
      <c r="AK43" s="57">
        <f t="shared" si="13"/>
        <v>17425</v>
      </c>
      <c r="AL43" s="57">
        <f t="shared" si="14"/>
        <v>18700</v>
      </c>
      <c r="AM43" s="57">
        <f t="shared" si="15"/>
        <v>18700</v>
      </c>
      <c r="AN43" s="57">
        <f t="shared" si="16"/>
        <v>20400</v>
      </c>
      <c r="AO43" s="57">
        <f t="shared" si="17"/>
        <v>20400</v>
      </c>
      <c r="AP43" s="57">
        <f t="shared" si="18"/>
        <v>22100</v>
      </c>
      <c r="AQ43" s="57">
        <f t="shared" si="19"/>
        <v>22100</v>
      </c>
      <c r="AR43" s="57">
        <f t="shared" si="20"/>
        <v>24650</v>
      </c>
      <c r="AS43" s="57">
        <f t="shared" si="21"/>
        <v>24650</v>
      </c>
    </row>
    <row r="44" spans="1:45" ht="13.5" hidden="1" customHeight="1" x14ac:dyDescent="0.2"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X44" s="38"/>
      <c r="Y44" s="39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</row>
    <row r="45" spans="1:45" x14ac:dyDescent="0.2">
      <c r="A45" s="210" t="s">
        <v>109</v>
      </c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X45" s="210" t="s">
        <v>109</v>
      </c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</row>
    <row r="46" spans="1:45" x14ac:dyDescent="0.2">
      <c r="A46" s="211" t="s">
        <v>59</v>
      </c>
      <c r="B46" s="212"/>
      <c r="C46" s="212"/>
      <c r="D46" s="212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X46" s="211" t="s">
        <v>59</v>
      </c>
      <c r="Y46" s="212"/>
      <c r="Z46" s="212"/>
      <c r="AA46" s="212"/>
      <c r="AB46" s="212"/>
      <c r="AC46" s="212"/>
      <c r="AD46" s="212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</row>
    <row r="47" spans="1:45" ht="72.75" customHeight="1" x14ac:dyDescent="0.2">
      <c r="A47" s="294" t="s">
        <v>39</v>
      </c>
      <c r="B47" s="295"/>
      <c r="C47" s="324" t="s">
        <v>85</v>
      </c>
      <c r="D47" s="325"/>
      <c r="E47" s="326" t="s">
        <v>86</v>
      </c>
      <c r="F47" s="327"/>
      <c r="G47" s="328" t="s">
        <v>83</v>
      </c>
      <c r="H47" s="329"/>
      <c r="I47" s="330" t="s">
        <v>87</v>
      </c>
      <c r="J47" s="331"/>
      <c r="K47" s="323" t="s">
        <v>88</v>
      </c>
      <c r="L47" s="323"/>
      <c r="M47" s="336" t="s">
        <v>89</v>
      </c>
      <c r="N47" s="337"/>
      <c r="O47" s="338" t="s">
        <v>94</v>
      </c>
      <c r="P47" s="338"/>
      <c r="Q47" s="339" t="s">
        <v>95</v>
      </c>
      <c r="R47" s="339"/>
      <c r="S47" s="340" t="s">
        <v>90</v>
      </c>
      <c r="T47" s="340"/>
      <c r="U47" s="314" t="s">
        <v>91</v>
      </c>
      <c r="V47" s="315"/>
      <c r="X47" s="294" t="s">
        <v>39</v>
      </c>
      <c r="Y47" s="295"/>
      <c r="Z47" s="324" t="s">
        <v>85</v>
      </c>
      <c r="AA47" s="325"/>
      <c r="AB47" s="326" t="s">
        <v>86</v>
      </c>
      <c r="AC47" s="327"/>
      <c r="AD47" s="328" t="s">
        <v>83</v>
      </c>
      <c r="AE47" s="329"/>
      <c r="AF47" s="330" t="s">
        <v>87</v>
      </c>
      <c r="AG47" s="331"/>
      <c r="AH47" s="323" t="s">
        <v>88</v>
      </c>
      <c r="AI47" s="323"/>
      <c r="AJ47" s="336" t="s">
        <v>89</v>
      </c>
      <c r="AK47" s="337"/>
      <c r="AL47" s="338" t="s">
        <v>94</v>
      </c>
      <c r="AM47" s="338"/>
      <c r="AN47" s="339" t="s">
        <v>95</v>
      </c>
      <c r="AO47" s="339"/>
      <c r="AP47" s="340" t="s">
        <v>90</v>
      </c>
      <c r="AQ47" s="340"/>
      <c r="AR47" s="314" t="s">
        <v>91</v>
      </c>
      <c r="AS47" s="315"/>
    </row>
    <row r="48" spans="1:45" x14ac:dyDescent="0.2">
      <c r="A48" s="296"/>
      <c r="B48" s="297"/>
      <c r="C48" s="57" t="s">
        <v>40</v>
      </c>
      <c r="D48" s="57" t="s">
        <v>41</v>
      </c>
      <c r="E48" s="57" t="s">
        <v>40</v>
      </c>
      <c r="F48" s="57" t="s">
        <v>41</v>
      </c>
      <c r="G48" s="57" t="s">
        <v>40</v>
      </c>
      <c r="H48" s="57" t="s">
        <v>41</v>
      </c>
      <c r="I48" s="57" t="s">
        <v>40</v>
      </c>
      <c r="J48" s="57" t="s">
        <v>41</v>
      </c>
      <c r="K48" s="57" t="s">
        <v>40</v>
      </c>
      <c r="L48" s="57" t="s">
        <v>41</v>
      </c>
      <c r="M48" s="57"/>
      <c r="N48" s="57"/>
      <c r="O48" s="57"/>
      <c r="P48" s="57"/>
      <c r="Q48" s="57"/>
      <c r="R48" s="57"/>
      <c r="S48" s="57"/>
      <c r="T48" s="57"/>
      <c r="U48" s="57"/>
      <c r="V48" s="57"/>
      <c r="X48" s="296"/>
      <c r="Y48" s="297"/>
      <c r="Z48" s="45" t="s">
        <v>40</v>
      </c>
      <c r="AA48" s="45" t="s">
        <v>41</v>
      </c>
      <c r="AB48" s="45" t="s">
        <v>40</v>
      </c>
      <c r="AC48" s="67" t="s">
        <v>41</v>
      </c>
      <c r="AD48" s="45" t="s">
        <v>40</v>
      </c>
      <c r="AE48" s="45" t="s">
        <v>41</v>
      </c>
      <c r="AF48" s="45" t="s">
        <v>40</v>
      </c>
      <c r="AG48" s="45" t="s">
        <v>41</v>
      </c>
      <c r="AH48" s="45" t="s">
        <v>40</v>
      </c>
      <c r="AI48" s="45" t="s">
        <v>41</v>
      </c>
      <c r="AJ48" s="45" t="s">
        <v>40</v>
      </c>
      <c r="AK48" s="45" t="s">
        <v>41</v>
      </c>
      <c r="AL48" s="45" t="s">
        <v>40</v>
      </c>
      <c r="AM48" s="45" t="s">
        <v>41</v>
      </c>
      <c r="AN48" s="45" t="s">
        <v>40</v>
      </c>
      <c r="AO48" s="45" t="s">
        <v>41</v>
      </c>
      <c r="AP48" s="45" t="s">
        <v>40</v>
      </c>
      <c r="AQ48" s="45" t="s">
        <v>41</v>
      </c>
      <c r="AR48" s="45" t="s">
        <v>40</v>
      </c>
      <c r="AS48" s="45" t="s">
        <v>41</v>
      </c>
    </row>
    <row r="49" spans="1:45" hidden="1" x14ac:dyDescent="0.2">
      <c r="A49" s="46" t="s">
        <v>42</v>
      </c>
      <c r="B49" s="46">
        <v>1</v>
      </c>
      <c r="C49" s="69">
        <v>18500</v>
      </c>
      <c r="D49" s="69">
        <v>18500</v>
      </c>
      <c r="E49" s="69">
        <v>19500</v>
      </c>
      <c r="F49" s="69">
        <v>19500</v>
      </c>
      <c r="G49" s="69">
        <v>20000</v>
      </c>
      <c r="H49" s="69">
        <v>20000</v>
      </c>
      <c r="I49" s="69">
        <v>20500</v>
      </c>
      <c r="J49" s="69">
        <v>20500</v>
      </c>
      <c r="K49" s="69">
        <v>21500</v>
      </c>
      <c r="L49" s="69">
        <v>21500</v>
      </c>
      <c r="M49" s="69">
        <v>22000</v>
      </c>
      <c r="N49" s="69">
        <v>22000</v>
      </c>
      <c r="O49" s="69">
        <v>23500</v>
      </c>
      <c r="P49" s="69">
        <v>23500</v>
      </c>
      <c r="Q49" s="69">
        <v>25500</v>
      </c>
      <c r="R49" s="69">
        <v>25500</v>
      </c>
      <c r="S49" s="69">
        <v>27500</v>
      </c>
      <c r="T49" s="69">
        <v>27500</v>
      </c>
      <c r="U49" s="69">
        <v>30500</v>
      </c>
      <c r="V49" s="69">
        <v>30500</v>
      </c>
      <c r="X49" s="46" t="s">
        <v>42</v>
      </c>
      <c r="Y49" s="46">
        <v>1</v>
      </c>
      <c r="Z49" s="66">
        <f>C49*0.85</f>
        <v>15725</v>
      </c>
      <c r="AA49" s="66">
        <f t="shared" ref="AA49:AS62" si="22">D49*0.85</f>
        <v>15725</v>
      </c>
      <c r="AB49" s="66">
        <f t="shared" si="22"/>
        <v>16575</v>
      </c>
      <c r="AC49" s="66">
        <f t="shared" si="22"/>
        <v>16575</v>
      </c>
      <c r="AD49" s="66">
        <f t="shared" si="22"/>
        <v>17000</v>
      </c>
      <c r="AE49" s="66">
        <f t="shared" si="22"/>
        <v>17000</v>
      </c>
      <c r="AF49" s="66">
        <f t="shared" si="22"/>
        <v>17425</v>
      </c>
      <c r="AG49" s="66">
        <f t="shared" si="22"/>
        <v>17425</v>
      </c>
      <c r="AH49" s="66">
        <f t="shared" si="22"/>
        <v>18275</v>
      </c>
      <c r="AI49" s="66">
        <f t="shared" si="22"/>
        <v>18275</v>
      </c>
      <c r="AJ49" s="66">
        <f t="shared" si="22"/>
        <v>18700</v>
      </c>
      <c r="AK49" s="66">
        <f t="shared" si="22"/>
        <v>18700</v>
      </c>
      <c r="AL49" s="66">
        <f t="shared" si="22"/>
        <v>19975</v>
      </c>
      <c r="AM49" s="66">
        <f t="shared" si="22"/>
        <v>19975</v>
      </c>
      <c r="AN49" s="66">
        <f t="shared" si="22"/>
        <v>21675</v>
      </c>
      <c r="AO49" s="66">
        <f t="shared" si="22"/>
        <v>21675</v>
      </c>
      <c r="AP49" s="66">
        <f t="shared" si="22"/>
        <v>23375</v>
      </c>
      <c r="AQ49" s="66">
        <f t="shared" si="22"/>
        <v>23375</v>
      </c>
      <c r="AR49" s="66">
        <f t="shared" si="22"/>
        <v>25925</v>
      </c>
      <c r="AS49" s="66">
        <f t="shared" si="22"/>
        <v>25925</v>
      </c>
    </row>
    <row r="50" spans="1:45" hidden="1" x14ac:dyDescent="0.2">
      <c r="A50" s="46" t="s">
        <v>43</v>
      </c>
      <c r="B50" s="46">
        <v>2</v>
      </c>
      <c r="C50" s="69">
        <v>18500</v>
      </c>
      <c r="D50" s="69">
        <v>18500</v>
      </c>
      <c r="E50" s="69">
        <v>19500</v>
      </c>
      <c r="F50" s="69">
        <v>19500</v>
      </c>
      <c r="G50" s="69">
        <v>20000</v>
      </c>
      <c r="H50" s="69">
        <v>20000</v>
      </c>
      <c r="I50" s="69">
        <v>20500</v>
      </c>
      <c r="J50" s="69">
        <v>20500</v>
      </c>
      <c r="K50" s="69">
        <v>21500</v>
      </c>
      <c r="L50" s="69">
        <v>21500</v>
      </c>
      <c r="M50" s="69">
        <v>22000</v>
      </c>
      <c r="N50" s="69">
        <v>22000</v>
      </c>
      <c r="O50" s="69">
        <v>23500</v>
      </c>
      <c r="P50" s="69">
        <v>23500</v>
      </c>
      <c r="Q50" s="69">
        <v>25500</v>
      </c>
      <c r="R50" s="69">
        <v>25500</v>
      </c>
      <c r="S50" s="69">
        <v>27500</v>
      </c>
      <c r="T50" s="69">
        <v>27500</v>
      </c>
      <c r="U50" s="69">
        <v>30500</v>
      </c>
      <c r="V50" s="69">
        <v>30500</v>
      </c>
      <c r="X50" s="46" t="s">
        <v>43</v>
      </c>
      <c r="Y50" s="46">
        <v>2</v>
      </c>
      <c r="Z50" s="66">
        <f t="shared" ref="Z50:Z79" si="23">C50*0.85</f>
        <v>15725</v>
      </c>
      <c r="AA50" s="66">
        <f t="shared" si="22"/>
        <v>15725</v>
      </c>
      <c r="AB50" s="66">
        <f t="shared" si="22"/>
        <v>16575</v>
      </c>
      <c r="AC50" s="66">
        <f t="shared" si="22"/>
        <v>16575</v>
      </c>
      <c r="AD50" s="66">
        <f t="shared" si="22"/>
        <v>17000</v>
      </c>
      <c r="AE50" s="66">
        <f t="shared" si="22"/>
        <v>17000</v>
      </c>
      <c r="AF50" s="66">
        <f t="shared" si="22"/>
        <v>17425</v>
      </c>
      <c r="AG50" s="66">
        <f t="shared" si="22"/>
        <v>17425</v>
      </c>
      <c r="AH50" s="66">
        <f t="shared" si="22"/>
        <v>18275</v>
      </c>
      <c r="AI50" s="66">
        <f t="shared" si="22"/>
        <v>18275</v>
      </c>
      <c r="AJ50" s="66">
        <f t="shared" si="22"/>
        <v>18700</v>
      </c>
      <c r="AK50" s="66">
        <f t="shared" si="22"/>
        <v>18700</v>
      </c>
      <c r="AL50" s="66">
        <f t="shared" si="22"/>
        <v>19975</v>
      </c>
      <c r="AM50" s="66">
        <f t="shared" si="22"/>
        <v>19975</v>
      </c>
      <c r="AN50" s="66">
        <f t="shared" si="22"/>
        <v>21675</v>
      </c>
      <c r="AO50" s="66">
        <f t="shared" si="22"/>
        <v>21675</v>
      </c>
      <c r="AP50" s="66">
        <f t="shared" si="22"/>
        <v>23375</v>
      </c>
      <c r="AQ50" s="66">
        <f t="shared" si="22"/>
        <v>23375</v>
      </c>
      <c r="AR50" s="66">
        <f t="shared" si="22"/>
        <v>25925</v>
      </c>
      <c r="AS50" s="66">
        <f t="shared" si="22"/>
        <v>25925</v>
      </c>
    </row>
    <row r="51" spans="1:45" hidden="1" x14ac:dyDescent="0.2">
      <c r="A51" s="46" t="s">
        <v>44</v>
      </c>
      <c r="B51" s="46">
        <v>3</v>
      </c>
      <c r="C51" s="69">
        <v>18500</v>
      </c>
      <c r="D51" s="69">
        <v>18500</v>
      </c>
      <c r="E51" s="69">
        <v>19500</v>
      </c>
      <c r="F51" s="69">
        <v>19500</v>
      </c>
      <c r="G51" s="69">
        <v>20000</v>
      </c>
      <c r="H51" s="69">
        <v>20000</v>
      </c>
      <c r="I51" s="69">
        <v>20500</v>
      </c>
      <c r="J51" s="69">
        <v>20500</v>
      </c>
      <c r="K51" s="69">
        <v>21500</v>
      </c>
      <c r="L51" s="69">
        <v>21500</v>
      </c>
      <c r="M51" s="69">
        <v>22000</v>
      </c>
      <c r="N51" s="69">
        <v>22000</v>
      </c>
      <c r="O51" s="69">
        <v>23500</v>
      </c>
      <c r="P51" s="69">
        <v>23500</v>
      </c>
      <c r="Q51" s="69">
        <v>25500</v>
      </c>
      <c r="R51" s="69">
        <v>25500</v>
      </c>
      <c r="S51" s="69">
        <v>27500</v>
      </c>
      <c r="T51" s="69">
        <v>27500</v>
      </c>
      <c r="U51" s="69">
        <v>30500</v>
      </c>
      <c r="V51" s="69">
        <v>30500</v>
      </c>
      <c r="X51" s="46" t="s">
        <v>44</v>
      </c>
      <c r="Y51" s="46">
        <v>3</v>
      </c>
      <c r="Z51" s="57">
        <f t="shared" si="23"/>
        <v>15725</v>
      </c>
      <c r="AA51" s="57">
        <f t="shared" si="22"/>
        <v>15725</v>
      </c>
      <c r="AB51" s="57">
        <f t="shared" si="22"/>
        <v>16575</v>
      </c>
      <c r="AC51" s="66">
        <f t="shared" si="22"/>
        <v>16575</v>
      </c>
      <c r="AD51" s="57">
        <f t="shared" si="22"/>
        <v>17000</v>
      </c>
      <c r="AE51" s="57">
        <f t="shared" si="22"/>
        <v>17000</v>
      </c>
      <c r="AF51" s="57">
        <f t="shared" si="22"/>
        <v>17425</v>
      </c>
      <c r="AG51" s="57">
        <f t="shared" si="22"/>
        <v>17425</v>
      </c>
      <c r="AH51" s="57">
        <f t="shared" si="22"/>
        <v>18275</v>
      </c>
      <c r="AI51" s="57">
        <f t="shared" si="22"/>
        <v>18275</v>
      </c>
      <c r="AJ51" s="57">
        <f t="shared" si="22"/>
        <v>18700</v>
      </c>
      <c r="AK51" s="57">
        <f t="shared" si="22"/>
        <v>18700</v>
      </c>
      <c r="AL51" s="57">
        <f t="shared" si="22"/>
        <v>19975</v>
      </c>
      <c r="AM51" s="57">
        <f t="shared" si="22"/>
        <v>19975</v>
      </c>
      <c r="AN51" s="57">
        <f t="shared" si="22"/>
        <v>21675</v>
      </c>
      <c r="AO51" s="57">
        <f t="shared" si="22"/>
        <v>21675</v>
      </c>
      <c r="AP51" s="57">
        <f t="shared" si="22"/>
        <v>23375</v>
      </c>
      <c r="AQ51" s="57">
        <f t="shared" si="22"/>
        <v>23375</v>
      </c>
      <c r="AR51" s="57">
        <f t="shared" si="22"/>
        <v>25925</v>
      </c>
      <c r="AS51" s="57">
        <f t="shared" si="22"/>
        <v>25925</v>
      </c>
    </row>
    <row r="52" spans="1:45" hidden="1" x14ac:dyDescent="0.2">
      <c r="A52" s="46" t="s">
        <v>45</v>
      </c>
      <c r="B52" s="46">
        <v>4</v>
      </c>
      <c r="C52" s="69">
        <v>18500</v>
      </c>
      <c r="D52" s="69">
        <v>18500</v>
      </c>
      <c r="E52" s="69">
        <v>19500</v>
      </c>
      <c r="F52" s="69">
        <v>19500</v>
      </c>
      <c r="G52" s="69">
        <v>20000</v>
      </c>
      <c r="H52" s="69">
        <v>20000</v>
      </c>
      <c r="I52" s="69">
        <v>20500</v>
      </c>
      <c r="J52" s="69">
        <v>20500</v>
      </c>
      <c r="K52" s="69">
        <v>21500</v>
      </c>
      <c r="L52" s="69">
        <v>21500</v>
      </c>
      <c r="M52" s="69">
        <v>22000</v>
      </c>
      <c r="N52" s="69">
        <v>22000</v>
      </c>
      <c r="O52" s="69">
        <v>23500</v>
      </c>
      <c r="P52" s="69">
        <v>23500</v>
      </c>
      <c r="Q52" s="69">
        <v>25500</v>
      </c>
      <c r="R52" s="69">
        <v>25500</v>
      </c>
      <c r="S52" s="69">
        <v>27500</v>
      </c>
      <c r="T52" s="69">
        <v>27500</v>
      </c>
      <c r="U52" s="69">
        <v>30500</v>
      </c>
      <c r="V52" s="69">
        <v>30500</v>
      </c>
      <c r="X52" s="46" t="s">
        <v>45</v>
      </c>
      <c r="Y52" s="46">
        <v>4</v>
      </c>
      <c r="Z52" s="57">
        <f t="shared" si="23"/>
        <v>15725</v>
      </c>
      <c r="AA52" s="57">
        <f t="shared" si="22"/>
        <v>15725</v>
      </c>
      <c r="AB52" s="57">
        <f t="shared" si="22"/>
        <v>16575</v>
      </c>
      <c r="AC52" s="66">
        <f t="shared" si="22"/>
        <v>16575</v>
      </c>
      <c r="AD52" s="57">
        <f t="shared" si="22"/>
        <v>17000</v>
      </c>
      <c r="AE52" s="57">
        <f t="shared" si="22"/>
        <v>17000</v>
      </c>
      <c r="AF52" s="57">
        <f t="shared" si="22"/>
        <v>17425</v>
      </c>
      <c r="AG52" s="57">
        <f t="shared" si="22"/>
        <v>17425</v>
      </c>
      <c r="AH52" s="57">
        <f t="shared" si="22"/>
        <v>18275</v>
      </c>
      <c r="AI52" s="57">
        <f t="shared" si="22"/>
        <v>18275</v>
      </c>
      <c r="AJ52" s="57">
        <f t="shared" si="22"/>
        <v>18700</v>
      </c>
      <c r="AK52" s="57">
        <f t="shared" si="22"/>
        <v>18700</v>
      </c>
      <c r="AL52" s="57">
        <f t="shared" si="22"/>
        <v>19975</v>
      </c>
      <c r="AM52" s="57">
        <f t="shared" si="22"/>
        <v>19975</v>
      </c>
      <c r="AN52" s="57">
        <f t="shared" si="22"/>
        <v>21675</v>
      </c>
      <c r="AO52" s="57">
        <f t="shared" si="22"/>
        <v>21675</v>
      </c>
      <c r="AP52" s="57">
        <f t="shared" si="22"/>
        <v>23375</v>
      </c>
      <c r="AQ52" s="57">
        <f t="shared" si="22"/>
        <v>23375</v>
      </c>
      <c r="AR52" s="57">
        <f t="shared" si="22"/>
        <v>25925</v>
      </c>
      <c r="AS52" s="57">
        <f t="shared" si="22"/>
        <v>25925</v>
      </c>
    </row>
    <row r="53" spans="1:45" hidden="1" x14ac:dyDescent="0.2">
      <c r="A53" s="46" t="s">
        <v>46</v>
      </c>
      <c r="B53" s="46">
        <v>5</v>
      </c>
      <c r="C53" s="69">
        <v>18500</v>
      </c>
      <c r="D53" s="69">
        <v>18500</v>
      </c>
      <c r="E53" s="69">
        <v>19500</v>
      </c>
      <c r="F53" s="69">
        <v>19500</v>
      </c>
      <c r="G53" s="69">
        <v>20000</v>
      </c>
      <c r="H53" s="69">
        <v>20000</v>
      </c>
      <c r="I53" s="69">
        <v>20500</v>
      </c>
      <c r="J53" s="69">
        <v>20500</v>
      </c>
      <c r="K53" s="69">
        <v>21500</v>
      </c>
      <c r="L53" s="69">
        <v>21500</v>
      </c>
      <c r="M53" s="69">
        <v>22000</v>
      </c>
      <c r="N53" s="69">
        <v>22000</v>
      </c>
      <c r="O53" s="69">
        <v>23500</v>
      </c>
      <c r="P53" s="69">
        <v>23500</v>
      </c>
      <c r="Q53" s="69">
        <v>25500</v>
      </c>
      <c r="R53" s="69">
        <v>25500</v>
      </c>
      <c r="S53" s="69">
        <v>27500</v>
      </c>
      <c r="T53" s="69">
        <v>27500</v>
      </c>
      <c r="U53" s="69">
        <v>30500</v>
      </c>
      <c r="V53" s="69">
        <v>30500</v>
      </c>
      <c r="X53" s="46" t="s">
        <v>46</v>
      </c>
      <c r="Y53" s="46">
        <v>5</v>
      </c>
      <c r="Z53" s="57">
        <f t="shared" si="23"/>
        <v>15725</v>
      </c>
      <c r="AA53" s="57">
        <f t="shared" si="22"/>
        <v>15725</v>
      </c>
      <c r="AB53" s="57">
        <f t="shared" si="22"/>
        <v>16575</v>
      </c>
      <c r="AC53" s="66">
        <f t="shared" si="22"/>
        <v>16575</v>
      </c>
      <c r="AD53" s="57">
        <f t="shared" si="22"/>
        <v>17000</v>
      </c>
      <c r="AE53" s="57">
        <f t="shared" si="22"/>
        <v>17000</v>
      </c>
      <c r="AF53" s="57">
        <f t="shared" si="22"/>
        <v>17425</v>
      </c>
      <c r="AG53" s="57">
        <f t="shared" si="22"/>
        <v>17425</v>
      </c>
      <c r="AH53" s="57">
        <f t="shared" si="22"/>
        <v>18275</v>
      </c>
      <c r="AI53" s="57">
        <f t="shared" si="22"/>
        <v>18275</v>
      </c>
      <c r="AJ53" s="57">
        <f t="shared" si="22"/>
        <v>18700</v>
      </c>
      <c r="AK53" s="57">
        <f t="shared" si="22"/>
        <v>18700</v>
      </c>
      <c r="AL53" s="57">
        <f t="shared" si="22"/>
        <v>19975</v>
      </c>
      <c r="AM53" s="57">
        <f t="shared" si="22"/>
        <v>19975</v>
      </c>
      <c r="AN53" s="57">
        <f t="shared" si="22"/>
        <v>21675</v>
      </c>
      <c r="AO53" s="57">
        <f t="shared" si="22"/>
        <v>21675</v>
      </c>
      <c r="AP53" s="57">
        <f t="shared" si="22"/>
        <v>23375</v>
      </c>
      <c r="AQ53" s="57">
        <f t="shared" si="22"/>
        <v>23375</v>
      </c>
      <c r="AR53" s="57">
        <f t="shared" si="22"/>
        <v>25925</v>
      </c>
      <c r="AS53" s="57">
        <f t="shared" si="22"/>
        <v>25925</v>
      </c>
    </row>
    <row r="54" spans="1:45" hidden="1" x14ac:dyDescent="0.2">
      <c r="A54" s="46" t="s">
        <v>47</v>
      </c>
      <c r="B54" s="46">
        <v>6</v>
      </c>
      <c r="C54" s="69">
        <v>18500</v>
      </c>
      <c r="D54" s="69">
        <v>18500</v>
      </c>
      <c r="E54" s="69">
        <v>19500</v>
      </c>
      <c r="F54" s="69">
        <v>19500</v>
      </c>
      <c r="G54" s="69">
        <v>20000</v>
      </c>
      <c r="H54" s="69">
        <v>20000</v>
      </c>
      <c r="I54" s="69">
        <v>20500</v>
      </c>
      <c r="J54" s="69">
        <v>20500</v>
      </c>
      <c r="K54" s="69">
        <v>21500</v>
      </c>
      <c r="L54" s="69">
        <v>21500</v>
      </c>
      <c r="M54" s="69">
        <v>22000</v>
      </c>
      <c r="N54" s="69">
        <v>22000</v>
      </c>
      <c r="O54" s="69">
        <v>23500</v>
      </c>
      <c r="P54" s="69">
        <v>23500</v>
      </c>
      <c r="Q54" s="69">
        <v>25500</v>
      </c>
      <c r="R54" s="69">
        <v>25500</v>
      </c>
      <c r="S54" s="69">
        <v>27500</v>
      </c>
      <c r="T54" s="69">
        <v>27500</v>
      </c>
      <c r="U54" s="69">
        <v>30500</v>
      </c>
      <c r="V54" s="69">
        <v>30500</v>
      </c>
      <c r="X54" s="46" t="s">
        <v>47</v>
      </c>
      <c r="Y54" s="46">
        <v>6</v>
      </c>
      <c r="Z54" s="57">
        <f t="shared" si="23"/>
        <v>15725</v>
      </c>
      <c r="AA54" s="57">
        <f t="shared" si="22"/>
        <v>15725</v>
      </c>
      <c r="AB54" s="57">
        <f t="shared" si="22"/>
        <v>16575</v>
      </c>
      <c r="AC54" s="66">
        <f t="shared" si="22"/>
        <v>16575</v>
      </c>
      <c r="AD54" s="57">
        <f t="shared" si="22"/>
        <v>17000</v>
      </c>
      <c r="AE54" s="57">
        <f t="shared" si="22"/>
        <v>17000</v>
      </c>
      <c r="AF54" s="57">
        <f t="shared" si="22"/>
        <v>17425</v>
      </c>
      <c r="AG54" s="57">
        <f t="shared" si="22"/>
        <v>17425</v>
      </c>
      <c r="AH54" s="57">
        <f t="shared" si="22"/>
        <v>18275</v>
      </c>
      <c r="AI54" s="57">
        <f t="shared" si="22"/>
        <v>18275</v>
      </c>
      <c r="AJ54" s="57">
        <f t="shared" si="22"/>
        <v>18700</v>
      </c>
      <c r="AK54" s="57">
        <f t="shared" si="22"/>
        <v>18700</v>
      </c>
      <c r="AL54" s="57">
        <f t="shared" si="22"/>
        <v>19975</v>
      </c>
      <c r="AM54" s="57">
        <f t="shared" si="22"/>
        <v>19975</v>
      </c>
      <c r="AN54" s="57">
        <f t="shared" si="22"/>
        <v>21675</v>
      </c>
      <c r="AO54" s="57">
        <f t="shared" si="22"/>
        <v>21675</v>
      </c>
      <c r="AP54" s="57">
        <f t="shared" si="22"/>
        <v>23375</v>
      </c>
      <c r="AQ54" s="57">
        <f t="shared" si="22"/>
        <v>23375</v>
      </c>
      <c r="AR54" s="57">
        <f t="shared" si="22"/>
        <v>25925</v>
      </c>
      <c r="AS54" s="57">
        <f t="shared" si="22"/>
        <v>25925</v>
      </c>
    </row>
    <row r="55" spans="1:45" hidden="1" x14ac:dyDescent="0.2">
      <c r="A55" s="70">
        <v>45845</v>
      </c>
      <c r="B55" s="71">
        <v>7</v>
      </c>
      <c r="C55" s="59">
        <v>20500</v>
      </c>
      <c r="D55" s="59">
        <v>20500</v>
      </c>
      <c r="E55" s="59">
        <v>21500</v>
      </c>
      <c r="F55" s="59">
        <v>21500</v>
      </c>
      <c r="G55" s="59">
        <v>22000</v>
      </c>
      <c r="H55" s="59">
        <v>22000</v>
      </c>
      <c r="I55" s="59">
        <v>22500</v>
      </c>
      <c r="J55" s="59">
        <v>22500</v>
      </c>
      <c r="K55" s="59">
        <v>23500</v>
      </c>
      <c r="L55" s="59">
        <v>23500</v>
      </c>
      <c r="M55" s="59">
        <v>24000</v>
      </c>
      <c r="N55" s="59">
        <v>24000</v>
      </c>
      <c r="O55" s="59">
        <v>25500</v>
      </c>
      <c r="P55" s="59">
        <v>25500</v>
      </c>
      <c r="Q55" s="59">
        <v>27500</v>
      </c>
      <c r="R55" s="59">
        <v>27500</v>
      </c>
      <c r="S55" s="59">
        <v>29500</v>
      </c>
      <c r="T55" s="59">
        <v>29500</v>
      </c>
      <c r="U55" s="59">
        <v>32500</v>
      </c>
      <c r="V55" s="59">
        <v>32500</v>
      </c>
      <c r="X55" s="70">
        <v>45845</v>
      </c>
      <c r="Y55" s="71">
        <v>7</v>
      </c>
      <c r="Z55" s="57">
        <f t="shared" si="23"/>
        <v>17425</v>
      </c>
      <c r="AA55" s="57">
        <f t="shared" si="22"/>
        <v>17425</v>
      </c>
      <c r="AB55" s="57">
        <f t="shared" si="22"/>
        <v>18275</v>
      </c>
      <c r="AC55" s="68">
        <f t="shared" si="22"/>
        <v>18275</v>
      </c>
      <c r="AD55" s="57">
        <f t="shared" si="22"/>
        <v>18700</v>
      </c>
      <c r="AE55" s="57">
        <f t="shared" si="22"/>
        <v>18700</v>
      </c>
      <c r="AF55" s="57">
        <f t="shared" si="22"/>
        <v>19125</v>
      </c>
      <c r="AG55" s="57">
        <f t="shared" si="22"/>
        <v>19125</v>
      </c>
      <c r="AH55" s="57">
        <f t="shared" si="22"/>
        <v>19975</v>
      </c>
      <c r="AI55" s="57">
        <f t="shared" si="22"/>
        <v>19975</v>
      </c>
      <c r="AJ55" s="57">
        <f t="shared" si="22"/>
        <v>20400</v>
      </c>
      <c r="AK55" s="57">
        <f t="shared" si="22"/>
        <v>20400</v>
      </c>
      <c r="AL55" s="57">
        <f t="shared" si="22"/>
        <v>21675</v>
      </c>
      <c r="AM55" s="57">
        <f t="shared" si="22"/>
        <v>21675</v>
      </c>
      <c r="AN55" s="57">
        <f t="shared" si="22"/>
        <v>23375</v>
      </c>
      <c r="AO55" s="57">
        <f t="shared" si="22"/>
        <v>23375</v>
      </c>
      <c r="AP55" s="57">
        <f t="shared" si="22"/>
        <v>25075</v>
      </c>
      <c r="AQ55" s="57">
        <f t="shared" si="22"/>
        <v>25075</v>
      </c>
      <c r="AR55" s="57">
        <f t="shared" si="22"/>
        <v>27625</v>
      </c>
      <c r="AS55" s="57">
        <f t="shared" si="22"/>
        <v>27625</v>
      </c>
    </row>
    <row r="56" spans="1:45" hidden="1" x14ac:dyDescent="0.2">
      <c r="A56" s="70">
        <v>45846</v>
      </c>
      <c r="B56" s="71">
        <v>8</v>
      </c>
      <c r="C56" s="59">
        <v>20500</v>
      </c>
      <c r="D56" s="59">
        <v>20500</v>
      </c>
      <c r="E56" s="59">
        <v>21500</v>
      </c>
      <c r="F56" s="59">
        <v>21500</v>
      </c>
      <c r="G56" s="59">
        <v>22000</v>
      </c>
      <c r="H56" s="59">
        <v>22000</v>
      </c>
      <c r="I56" s="59">
        <v>22500</v>
      </c>
      <c r="J56" s="59">
        <v>22500</v>
      </c>
      <c r="K56" s="59">
        <v>23500</v>
      </c>
      <c r="L56" s="59">
        <v>23500</v>
      </c>
      <c r="M56" s="59">
        <v>24000</v>
      </c>
      <c r="N56" s="59">
        <v>24000</v>
      </c>
      <c r="O56" s="59">
        <v>25500</v>
      </c>
      <c r="P56" s="59">
        <v>25500</v>
      </c>
      <c r="Q56" s="59">
        <v>27500</v>
      </c>
      <c r="R56" s="59">
        <v>27500</v>
      </c>
      <c r="S56" s="59">
        <v>29500</v>
      </c>
      <c r="T56" s="59">
        <v>29500</v>
      </c>
      <c r="U56" s="59">
        <v>32500</v>
      </c>
      <c r="V56" s="59">
        <v>32500</v>
      </c>
      <c r="X56" s="70">
        <v>45846</v>
      </c>
      <c r="Y56" s="71">
        <v>8</v>
      </c>
      <c r="Z56" s="57">
        <f t="shared" si="23"/>
        <v>17425</v>
      </c>
      <c r="AA56" s="57">
        <f t="shared" si="22"/>
        <v>17425</v>
      </c>
      <c r="AB56" s="57">
        <f t="shared" si="22"/>
        <v>18275</v>
      </c>
      <c r="AC56" s="68">
        <f t="shared" si="22"/>
        <v>18275</v>
      </c>
      <c r="AD56" s="57">
        <f t="shared" si="22"/>
        <v>18700</v>
      </c>
      <c r="AE56" s="57">
        <f t="shared" si="22"/>
        <v>18700</v>
      </c>
      <c r="AF56" s="57">
        <f t="shared" si="22"/>
        <v>19125</v>
      </c>
      <c r="AG56" s="57">
        <f t="shared" si="22"/>
        <v>19125</v>
      </c>
      <c r="AH56" s="57">
        <f t="shared" si="22"/>
        <v>19975</v>
      </c>
      <c r="AI56" s="57">
        <f t="shared" si="22"/>
        <v>19975</v>
      </c>
      <c r="AJ56" s="57">
        <f t="shared" si="22"/>
        <v>20400</v>
      </c>
      <c r="AK56" s="57">
        <f t="shared" si="22"/>
        <v>20400</v>
      </c>
      <c r="AL56" s="57">
        <f t="shared" si="22"/>
        <v>21675</v>
      </c>
      <c r="AM56" s="57">
        <f t="shared" si="22"/>
        <v>21675</v>
      </c>
      <c r="AN56" s="57">
        <f t="shared" si="22"/>
        <v>23375</v>
      </c>
      <c r="AO56" s="57">
        <f t="shared" si="22"/>
        <v>23375</v>
      </c>
      <c r="AP56" s="57">
        <f t="shared" si="22"/>
        <v>25075</v>
      </c>
      <c r="AQ56" s="57">
        <f t="shared" si="22"/>
        <v>25075</v>
      </c>
      <c r="AR56" s="57">
        <f t="shared" si="22"/>
        <v>27625</v>
      </c>
      <c r="AS56" s="57">
        <f t="shared" si="22"/>
        <v>27625</v>
      </c>
    </row>
    <row r="57" spans="1:45" hidden="1" x14ac:dyDescent="0.2">
      <c r="A57" s="70">
        <v>45847</v>
      </c>
      <c r="B57" s="71">
        <v>9</v>
      </c>
      <c r="C57" s="59">
        <v>20500</v>
      </c>
      <c r="D57" s="59">
        <v>20500</v>
      </c>
      <c r="E57" s="59">
        <v>21500</v>
      </c>
      <c r="F57" s="59">
        <v>21500</v>
      </c>
      <c r="G57" s="59">
        <v>22000</v>
      </c>
      <c r="H57" s="59">
        <v>22000</v>
      </c>
      <c r="I57" s="59">
        <v>22500</v>
      </c>
      <c r="J57" s="59">
        <v>22500</v>
      </c>
      <c r="K57" s="59">
        <v>23500</v>
      </c>
      <c r="L57" s="59">
        <v>23500</v>
      </c>
      <c r="M57" s="59">
        <v>24000</v>
      </c>
      <c r="N57" s="59">
        <v>24000</v>
      </c>
      <c r="O57" s="59">
        <v>25500</v>
      </c>
      <c r="P57" s="59">
        <v>25500</v>
      </c>
      <c r="Q57" s="59">
        <v>27500</v>
      </c>
      <c r="R57" s="59">
        <v>27500</v>
      </c>
      <c r="S57" s="59">
        <v>29500</v>
      </c>
      <c r="T57" s="59">
        <v>29500</v>
      </c>
      <c r="U57" s="59">
        <v>32500</v>
      </c>
      <c r="V57" s="59">
        <v>32500</v>
      </c>
      <c r="X57" s="70">
        <v>45847</v>
      </c>
      <c r="Y57" s="71">
        <v>9</v>
      </c>
      <c r="Z57" s="57">
        <f t="shared" si="23"/>
        <v>17425</v>
      </c>
      <c r="AA57" s="57">
        <f t="shared" si="22"/>
        <v>17425</v>
      </c>
      <c r="AB57" s="57">
        <f t="shared" si="22"/>
        <v>18275</v>
      </c>
      <c r="AC57" s="68">
        <f t="shared" si="22"/>
        <v>18275</v>
      </c>
      <c r="AD57" s="57">
        <f t="shared" si="22"/>
        <v>18700</v>
      </c>
      <c r="AE57" s="57">
        <f t="shared" si="22"/>
        <v>18700</v>
      </c>
      <c r="AF57" s="57">
        <f t="shared" si="22"/>
        <v>19125</v>
      </c>
      <c r="AG57" s="57">
        <f t="shared" si="22"/>
        <v>19125</v>
      </c>
      <c r="AH57" s="57">
        <f t="shared" si="22"/>
        <v>19975</v>
      </c>
      <c r="AI57" s="57">
        <f t="shared" si="22"/>
        <v>19975</v>
      </c>
      <c r="AJ57" s="57">
        <f t="shared" si="22"/>
        <v>20400</v>
      </c>
      <c r="AK57" s="57">
        <f t="shared" si="22"/>
        <v>20400</v>
      </c>
      <c r="AL57" s="57">
        <f t="shared" si="22"/>
        <v>21675</v>
      </c>
      <c r="AM57" s="57">
        <f t="shared" si="22"/>
        <v>21675</v>
      </c>
      <c r="AN57" s="57">
        <f t="shared" si="22"/>
        <v>23375</v>
      </c>
      <c r="AO57" s="57">
        <f t="shared" si="22"/>
        <v>23375</v>
      </c>
      <c r="AP57" s="57">
        <f t="shared" si="22"/>
        <v>25075</v>
      </c>
      <c r="AQ57" s="57">
        <f t="shared" si="22"/>
        <v>25075</v>
      </c>
      <c r="AR57" s="57">
        <f t="shared" si="22"/>
        <v>27625</v>
      </c>
      <c r="AS57" s="57">
        <f t="shared" si="22"/>
        <v>27625</v>
      </c>
    </row>
    <row r="58" spans="1:45" hidden="1" x14ac:dyDescent="0.2">
      <c r="A58" s="70">
        <v>45848</v>
      </c>
      <c r="B58" s="71">
        <v>10</v>
      </c>
      <c r="C58" s="59">
        <v>20500</v>
      </c>
      <c r="D58" s="59">
        <v>20500</v>
      </c>
      <c r="E58" s="59">
        <v>21500</v>
      </c>
      <c r="F58" s="59">
        <v>21500</v>
      </c>
      <c r="G58" s="59">
        <v>22000</v>
      </c>
      <c r="H58" s="59">
        <v>22000</v>
      </c>
      <c r="I58" s="59">
        <v>22500</v>
      </c>
      <c r="J58" s="59">
        <v>22500</v>
      </c>
      <c r="K58" s="59">
        <v>23500</v>
      </c>
      <c r="L58" s="59">
        <v>23500</v>
      </c>
      <c r="M58" s="59">
        <v>24000</v>
      </c>
      <c r="N58" s="59">
        <v>24000</v>
      </c>
      <c r="O58" s="59">
        <v>25500</v>
      </c>
      <c r="P58" s="59">
        <v>25500</v>
      </c>
      <c r="Q58" s="59">
        <v>27500</v>
      </c>
      <c r="R58" s="59">
        <v>27500</v>
      </c>
      <c r="S58" s="59">
        <v>29500</v>
      </c>
      <c r="T58" s="59">
        <v>29500</v>
      </c>
      <c r="U58" s="59">
        <v>32500</v>
      </c>
      <c r="V58" s="59">
        <v>32500</v>
      </c>
      <c r="X58" s="70">
        <v>45848</v>
      </c>
      <c r="Y58" s="71">
        <v>10</v>
      </c>
      <c r="Z58" s="57">
        <f t="shared" si="23"/>
        <v>17425</v>
      </c>
      <c r="AA58" s="57">
        <f t="shared" si="22"/>
        <v>17425</v>
      </c>
      <c r="AB58" s="57">
        <f t="shared" si="22"/>
        <v>18275</v>
      </c>
      <c r="AC58" s="68">
        <f t="shared" si="22"/>
        <v>18275</v>
      </c>
      <c r="AD58" s="57">
        <f t="shared" si="22"/>
        <v>18700</v>
      </c>
      <c r="AE58" s="57">
        <f t="shared" si="22"/>
        <v>18700</v>
      </c>
      <c r="AF58" s="57">
        <f t="shared" si="22"/>
        <v>19125</v>
      </c>
      <c r="AG58" s="57">
        <f t="shared" si="22"/>
        <v>19125</v>
      </c>
      <c r="AH58" s="57">
        <f t="shared" si="22"/>
        <v>19975</v>
      </c>
      <c r="AI58" s="57">
        <f t="shared" si="22"/>
        <v>19975</v>
      </c>
      <c r="AJ58" s="57">
        <f t="shared" si="22"/>
        <v>20400</v>
      </c>
      <c r="AK58" s="57">
        <f t="shared" si="22"/>
        <v>20400</v>
      </c>
      <c r="AL58" s="57">
        <f t="shared" si="22"/>
        <v>21675</v>
      </c>
      <c r="AM58" s="57">
        <f t="shared" si="22"/>
        <v>21675</v>
      </c>
      <c r="AN58" s="57">
        <f t="shared" si="22"/>
        <v>23375</v>
      </c>
      <c r="AO58" s="57">
        <f t="shared" si="22"/>
        <v>23375</v>
      </c>
      <c r="AP58" s="57">
        <f t="shared" si="22"/>
        <v>25075</v>
      </c>
      <c r="AQ58" s="57">
        <f t="shared" si="22"/>
        <v>25075</v>
      </c>
      <c r="AR58" s="57">
        <f t="shared" si="22"/>
        <v>27625</v>
      </c>
      <c r="AS58" s="57">
        <f t="shared" si="22"/>
        <v>27625</v>
      </c>
    </row>
    <row r="59" spans="1:45" hidden="1" x14ac:dyDescent="0.2">
      <c r="A59" s="70">
        <v>45849</v>
      </c>
      <c r="B59" s="71">
        <v>11</v>
      </c>
      <c r="C59" s="59">
        <v>20500</v>
      </c>
      <c r="D59" s="59">
        <v>20500</v>
      </c>
      <c r="E59" s="59">
        <v>21500</v>
      </c>
      <c r="F59" s="59">
        <v>21500</v>
      </c>
      <c r="G59" s="59">
        <v>22000</v>
      </c>
      <c r="H59" s="59">
        <v>22000</v>
      </c>
      <c r="I59" s="59">
        <v>22500</v>
      </c>
      <c r="J59" s="59">
        <v>22500</v>
      </c>
      <c r="K59" s="59">
        <v>23500</v>
      </c>
      <c r="L59" s="59">
        <v>23500</v>
      </c>
      <c r="M59" s="59">
        <v>24000</v>
      </c>
      <c r="N59" s="59">
        <v>24000</v>
      </c>
      <c r="O59" s="59">
        <v>25500</v>
      </c>
      <c r="P59" s="59">
        <v>25500</v>
      </c>
      <c r="Q59" s="59">
        <v>27500</v>
      </c>
      <c r="R59" s="59">
        <v>27500</v>
      </c>
      <c r="S59" s="59">
        <v>29500</v>
      </c>
      <c r="T59" s="59">
        <v>29500</v>
      </c>
      <c r="U59" s="59">
        <v>32500</v>
      </c>
      <c r="V59" s="59">
        <v>32500</v>
      </c>
      <c r="X59" s="70">
        <v>45849</v>
      </c>
      <c r="Y59" s="71">
        <v>11</v>
      </c>
      <c r="Z59" s="57">
        <f t="shared" si="23"/>
        <v>17425</v>
      </c>
      <c r="AA59" s="57">
        <f t="shared" si="22"/>
        <v>17425</v>
      </c>
      <c r="AB59" s="57">
        <f t="shared" si="22"/>
        <v>18275</v>
      </c>
      <c r="AC59" s="68">
        <f t="shared" si="22"/>
        <v>18275</v>
      </c>
      <c r="AD59" s="57">
        <f t="shared" si="22"/>
        <v>18700</v>
      </c>
      <c r="AE59" s="57">
        <f t="shared" si="22"/>
        <v>18700</v>
      </c>
      <c r="AF59" s="57">
        <f t="shared" si="22"/>
        <v>19125</v>
      </c>
      <c r="AG59" s="57">
        <f t="shared" si="22"/>
        <v>19125</v>
      </c>
      <c r="AH59" s="57">
        <f t="shared" si="22"/>
        <v>19975</v>
      </c>
      <c r="AI59" s="57">
        <f t="shared" si="22"/>
        <v>19975</v>
      </c>
      <c r="AJ59" s="57">
        <f t="shared" si="22"/>
        <v>20400</v>
      </c>
      <c r="AK59" s="57">
        <f t="shared" si="22"/>
        <v>20400</v>
      </c>
      <c r="AL59" s="57">
        <f t="shared" si="22"/>
        <v>21675</v>
      </c>
      <c r="AM59" s="57">
        <f t="shared" si="22"/>
        <v>21675</v>
      </c>
      <c r="AN59" s="57">
        <f t="shared" si="22"/>
        <v>23375</v>
      </c>
      <c r="AO59" s="57">
        <f t="shared" si="22"/>
        <v>23375</v>
      </c>
      <c r="AP59" s="57">
        <f t="shared" si="22"/>
        <v>25075</v>
      </c>
      <c r="AQ59" s="57">
        <f t="shared" si="22"/>
        <v>25075</v>
      </c>
      <c r="AR59" s="57">
        <f t="shared" si="22"/>
        <v>27625</v>
      </c>
      <c r="AS59" s="57">
        <f t="shared" si="22"/>
        <v>27625</v>
      </c>
    </row>
    <row r="60" spans="1:45" hidden="1" x14ac:dyDescent="0.2">
      <c r="A60" s="70">
        <v>45850</v>
      </c>
      <c r="B60" s="71">
        <v>12</v>
      </c>
      <c r="C60" s="59">
        <v>20500</v>
      </c>
      <c r="D60" s="59">
        <v>20500</v>
      </c>
      <c r="E60" s="59">
        <v>21500</v>
      </c>
      <c r="F60" s="59">
        <v>21500</v>
      </c>
      <c r="G60" s="59">
        <v>22000</v>
      </c>
      <c r="H60" s="59">
        <v>22000</v>
      </c>
      <c r="I60" s="59">
        <v>22500</v>
      </c>
      <c r="J60" s="59">
        <v>22500</v>
      </c>
      <c r="K60" s="59">
        <v>23500</v>
      </c>
      <c r="L60" s="59">
        <v>23500</v>
      </c>
      <c r="M60" s="59">
        <v>24000</v>
      </c>
      <c r="N60" s="59">
        <v>24000</v>
      </c>
      <c r="O60" s="59">
        <v>25500</v>
      </c>
      <c r="P60" s="59">
        <v>25500</v>
      </c>
      <c r="Q60" s="59">
        <v>27500</v>
      </c>
      <c r="R60" s="59">
        <v>27500</v>
      </c>
      <c r="S60" s="59">
        <v>29500</v>
      </c>
      <c r="T60" s="59">
        <v>29500</v>
      </c>
      <c r="U60" s="59">
        <v>32500</v>
      </c>
      <c r="V60" s="59">
        <v>32500</v>
      </c>
      <c r="X60" s="70">
        <v>45850</v>
      </c>
      <c r="Y60" s="71">
        <v>12</v>
      </c>
      <c r="Z60" s="57">
        <f t="shared" si="23"/>
        <v>17425</v>
      </c>
      <c r="AA60" s="57">
        <f t="shared" si="22"/>
        <v>17425</v>
      </c>
      <c r="AB60" s="57">
        <f t="shared" si="22"/>
        <v>18275</v>
      </c>
      <c r="AC60" s="68">
        <f t="shared" si="22"/>
        <v>18275</v>
      </c>
      <c r="AD60" s="57">
        <f t="shared" si="22"/>
        <v>18700</v>
      </c>
      <c r="AE60" s="57">
        <f t="shared" si="22"/>
        <v>18700</v>
      </c>
      <c r="AF60" s="57">
        <f t="shared" si="22"/>
        <v>19125</v>
      </c>
      <c r="AG60" s="57">
        <f t="shared" si="22"/>
        <v>19125</v>
      </c>
      <c r="AH60" s="57">
        <f t="shared" si="22"/>
        <v>19975</v>
      </c>
      <c r="AI60" s="57">
        <f t="shared" si="22"/>
        <v>19975</v>
      </c>
      <c r="AJ60" s="57">
        <f t="shared" si="22"/>
        <v>20400</v>
      </c>
      <c r="AK60" s="57">
        <f t="shared" si="22"/>
        <v>20400</v>
      </c>
      <c r="AL60" s="57">
        <f t="shared" si="22"/>
        <v>21675</v>
      </c>
      <c r="AM60" s="57">
        <f t="shared" si="22"/>
        <v>21675</v>
      </c>
      <c r="AN60" s="57">
        <f t="shared" si="22"/>
        <v>23375</v>
      </c>
      <c r="AO60" s="57">
        <f t="shared" si="22"/>
        <v>23375</v>
      </c>
      <c r="AP60" s="57">
        <f t="shared" si="22"/>
        <v>25075</v>
      </c>
      <c r="AQ60" s="57">
        <f t="shared" si="22"/>
        <v>25075</v>
      </c>
      <c r="AR60" s="57">
        <f t="shared" si="22"/>
        <v>27625</v>
      </c>
      <c r="AS60" s="57">
        <f t="shared" si="22"/>
        <v>27625</v>
      </c>
    </row>
    <row r="61" spans="1:45" hidden="1" x14ac:dyDescent="0.2">
      <c r="A61" s="46" t="s">
        <v>47</v>
      </c>
      <c r="B61" s="46">
        <v>13</v>
      </c>
      <c r="C61" s="59">
        <v>20000</v>
      </c>
      <c r="D61" s="59">
        <v>20000</v>
      </c>
      <c r="E61" s="59">
        <v>21000</v>
      </c>
      <c r="F61" s="59">
        <v>21000</v>
      </c>
      <c r="G61" s="59">
        <v>21500</v>
      </c>
      <c r="H61" s="59">
        <v>21500</v>
      </c>
      <c r="I61" s="59">
        <v>22000</v>
      </c>
      <c r="J61" s="59">
        <v>22000</v>
      </c>
      <c r="K61" s="59">
        <v>23000</v>
      </c>
      <c r="L61" s="59">
        <v>23000</v>
      </c>
      <c r="M61" s="59">
        <v>23500</v>
      </c>
      <c r="N61" s="59">
        <v>23500</v>
      </c>
      <c r="O61" s="59">
        <v>25000</v>
      </c>
      <c r="P61" s="59">
        <v>25000</v>
      </c>
      <c r="Q61" s="59">
        <v>27000</v>
      </c>
      <c r="R61" s="59">
        <v>27000</v>
      </c>
      <c r="S61" s="59">
        <v>29000</v>
      </c>
      <c r="T61" s="59">
        <v>29000</v>
      </c>
      <c r="U61" s="59">
        <v>32000</v>
      </c>
      <c r="V61" s="59">
        <v>32000</v>
      </c>
      <c r="X61" s="46" t="s">
        <v>47</v>
      </c>
      <c r="Y61" s="46">
        <v>13</v>
      </c>
      <c r="Z61" s="57">
        <f t="shared" si="23"/>
        <v>17000</v>
      </c>
      <c r="AA61" s="57">
        <f t="shared" si="22"/>
        <v>17000</v>
      </c>
      <c r="AB61" s="57">
        <f t="shared" si="22"/>
        <v>17850</v>
      </c>
      <c r="AC61" s="66">
        <f t="shared" si="22"/>
        <v>17850</v>
      </c>
      <c r="AD61" s="57">
        <f t="shared" si="22"/>
        <v>18275</v>
      </c>
      <c r="AE61" s="57">
        <f t="shared" si="22"/>
        <v>18275</v>
      </c>
      <c r="AF61" s="57">
        <f t="shared" si="22"/>
        <v>18700</v>
      </c>
      <c r="AG61" s="57">
        <f t="shared" si="22"/>
        <v>18700</v>
      </c>
      <c r="AH61" s="57">
        <f t="shared" si="22"/>
        <v>19550</v>
      </c>
      <c r="AI61" s="57">
        <f t="shared" si="22"/>
        <v>19550</v>
      </c>
      <c r="AJ61" s="57">
        <f t="shared" si="22"/>
        <v>19975</v>
      </c>
      <c r="AK61" s="57">
        <f t="shared" si="22"/>
        <v>19975</v>
      </c>
      <c r="AL61" s="57">
        <f t="shared" si="22"/>
        <v>21250</v>
      </c>
      <c r="AM61" s="57">
        <f t="shared" si="22"/>
        <v>21250</v>
      </c>
      <c r="AN61" s="57">
        <f t="shared" si="22"/>
        <v>22950</v>
      </c>
      <c r="AO61" s="57">
        <f t="shared" si="22"/>
        <v>22950</v>
      </c>
      <c r="AP61" s="57">
        <f t="shared" si="22"/>
        <v>24650</v>
      </c>
      <c r="AQ61" s="57">
        <f t="shared" si="22"/>
        <v>24650</v>
      </c>
      <c r="AR61" s="57">
        <f t="shared" si="22"/>
        <v>27200</v>
      </c>
      <c r="AS61" s="57">
        <f t="shared" si="22"/>
        <v>27200</v>
      </c>
    </row>
    <row r="62" spans="1:45" hidden="1" x14ac:dyDescent="0.2">
      <c r="A62" s="46" t="s">
        <v>48</v>
      </c>
      <c r="B62" s="46">
        <v>14</v>
      </c>
      <c r="C62" s="59">
        <v>20000</v>
      </c>
      <c r="D62" s="59">
        <v>20000</v>
      </c>
      <c r="E62" s="59">
        <v>21000</v>
      </c>
      <c r="F62" s="59">
        <v>21000</v>
      </c>
      <c r="G62" s="59">
        <v>21500</v>
      </c>
      <c r="H62" s="59">
        <v>21500</v>
      </c>
      <c r="I62" s="59">
        <v>22000</v>
      </c>
      <c r="J62" s="59">
        <v>22000</v>
      </c>
      <c r="K62" s="59">
        <v>23000</v>
      </c>
      <c r="L62" s="59">
        <v>23000</v>
      </c>
      <c r="M62" s="59">
        <v>23500</v>
      </c>
      <c r="N62" s="59">
        <v>23500</v>
      </c>
      <c r="O62" s="59">
        <v>25000</v>
      </c>
      <c r="P62" s="59">
        <v>25000</v>
      </c>
      <c r="Q62" s="59">
        <v>27000</v>
      </c>
      <c r="R62" s="59">
        <v>27000</v>
      </c>
      <c r="S62" s="59">
        <v>29000</v>
      </c>
      <c r="T62" s="59">
        <v>29000</v>
      </c>
      <c r="U62" s="59">
        <v>32000</v>
      </c>
      <c r="V62" s="59">
        <v>32000</v>
      </c>
      <c r="X62" s="46" t="s">
        <v>48</v>
      </c>
      <c r="Y62" s="46">
        <v>14</v>
      </c>
      <c r="Z62" s="57">
        <f t="shared" si="23"/>
        <v>17000</v>
      </c>
      <c r="AA62" s="57">
        <f t="shared" si="22"/>
        <v>17000</v>
      </c>
      <c r="AB62" s="57">
        <f t="shared" si="22"/>
        <v>17850</v>
      </c>
      <c r="AC62" s="66">
        <f t="shared" si="22"/>
        <v>17850</v>
      </c>
      <c r="AD62" s="57">
        <f t="shared" si="22"/>
        <v>18275</v>
      </c>
      <c r="AE62" s="57">
        <f t="shared" si="22"/>
        <v>18275</v>
      </c>
      <c r="AF62" s="57">
        <f t="shared" si="22"/>
        <v>18700</v>
      </c>
      <c r="AG62" s="57">
        <f t="shared" si="22"/>
        <v>18700</v>
      </c>
      <c r="AH62" s="57">
        <f t="shared" si="22"/>
        <v>19550</v>
      </c>
      <c r="AI62" s="57">
        <f t="shared" ref="AI62:AI79" si="24">L62*0.85</f>
        <v>19550</v>
      </c>
      <c r="AJ62" s="57">
        <f t="shared" ref="AJ62:AJ79" si="25">M62*0.85</f>
        <v>19975</v>
      </c>
      <c r="AK62" s="57">
        <f t="shared" ref="AK62:AK79" si="26">N62*0.85</f>
        <v>19975</v>
      </c>
      <c r="AL62" s="57">
        <f t="shared" ref="AL62:AL79" si="27">O62*0.85</f>
        <v>21250</v>
      </c>
      <c r="AM62" s="57">
        <f t="shared" ref="AM62:AM79" si="28">P62*0.85</f>
        <v>21250</v>
      </c>
      <c r="AN62" s="57">
        <f t="shared" ref="AN62:AN79" si="29">Q62*0.85</f>
        <v>22950</v>
      </c>
      <c r="AO62" s="57">
        <f t="shared" ref="AO62:AO79" si="30">R62*0.85</f>
        <v>22950</v>
      </c>
      <c r="AP62" s="57">
        <f t="shared" ref="AP62:AP79" si="31">S62*0.85</f>
        <v>24650</v>
      </c>
      <c r="AQ62" s="57">
        <f t="shared" ref="AQ62:AQ79" si="32">T62*0.85</f>
        <v>24650</v>
      </c>
      <c r="AR62" s="57">
        <f t="shared" ref="AR62:AR79" si="33">U62*0.85</f>
        <v>27200</v>
      </c>
      <c r="AS62" s="57">
        <f t="shared" ref="AS62:AS79" si="34">V62*0.85</f>
        <v>27200</v>
      </c>
    </row>
    <row r="63" spans="1:45" hidden="1" x14ac:dyDescent="0.2">
      <c r="A63" s="46" t="s">
        <v>42</v>
      </c>
      <c r="B63" s="46">
        <v>15</v>
      </c>
      <c r="C63" s="59">
        <v>20000</v>
      </c>
      <c r="D63" s="59">
        <v>20000</v>
      </c>
      <c r="E63" s="59">
        <v>21000</v>
      </c>
      <c r="F63" s="59">
        <v>21000</v>
      </c>
      <c r="G63" s="59">
        <v>21500</v>
      </c>
      <c r="H63" s="59">
        <v>21500</v>
      </c>
      <c r="I63" s="59">
        <v>22000</v>
      </c>
      <c r="J63" s="59">
        <v>22000</v>
      </c>
      <c r="K63" s="59">
        <v>23000</v>
      </c>
      <c r="L63" s="59">
        <v>23000</v>
      </c>
      <c r="M63" s="59">
        <v>23500</v>
      </c>
      <c r="N63" s="59">
        <v>23500</v>
      </c>
      <c r="O63" s="59">
        <v>25000</v>
      </c>
      <c r="P63" s="59">
        <v>25000</v>
      </c>
      <c r="Q63" s="59">
        <v>27000</v>
      </c>
      <c r="R63" s="59">
        <v>27000</v>
      </c>
      <c r="S63" s="59">
        <v>29000</v>
      </c>
      <c r="T63" s="59">
        <v>29000</v>
      </c>
      <c r="U63" s="59">
        <v>32000</v>
      </c>
      <c r="V63" s="59">
        <v>32000</v>
      </c>
      <c r="X63" s="46" t="s">
        <v>42</v>
      </c>
      <c r="Y63" s="46">
        <v>15</v>
      </c>
      <c r="Z63" s="57">
        <f t="shared" si="23"/>
        <v>17000</v>
      </c>
      <c r="AA63" s="57">
        <f t="shared" ref="AA63:AA79" si="35">D63*0.85</f>
        <v>17000</v>
      </c>
      <c r="AB63" s="57">
        <f t="shared" ref="AB63:AB79" si="36">E63*0.85</f>
        <v>17850</v>
      </c>
      <c r="AC63" s="66">
        <f t="shared" ref="AC63:AC79" si="37">F63*0.85</f>
        <v>17850</v>
      </c>
      <c r="AD63" s="57">
        <f t="shared" ref="AD63:AD79" si="38">G63*0.85</f>
        <v>18275</v>
      </c>
      <c r="AE63" s="57">
        <f t="shared" ref="AE63:AE79" si="39">H63*0.85</f>
        <v>18275</v>
      </c>
      <c r="AF63" s="57">
        <f t="shared" ref="AF63:AF79" si="40">I63*0.85</f>
        <v>18700</v>
      </c>
      <c r="AG63" s="57">
        <f t="shared" ref="AG63:AG79" si="41">J63*0.85</f>
        <v>18700</v>
      </c>
      <c r="AH63" s="57">
        <f t="shared" ref="AH63:AH79" si="42">K63*0.85</f>
        <v>19550</v>
      </c>
      <c r="AI63" s="57">
        <f t="shared" si="24"/>
        <v>19550</v>
      </c>
      <c r="AJ63" s="57">
        <f t="shared" si="25"/>
        <v>19975</v>
      </c>
      <c r="AK63" s="57">
        <f t="shared" si="26"/>
        <v>19975</v>
      </c>
      <c r="AL63" s="57">
        <f t="shared" si="27"/>
        <v>21250</v>
      </c>
      <c r="AM63" s="57">
        <f t="shared" si="28"/>
        <v>21250</v>
      </c>
      <c r="AN63" s="57">
        <f t="shared" si="29"/>
        <v>22950</v>
      </c>
      <c r="AO63" s="57">
        <f t="shared" si="30"/>
        <v>22950</v>
      </c>
      <c r="AP63" s="57">
        <f t="shared" si="31"/>
        <v>24650</v>
      </c>
      <c r="AQ63" s="57">
        <f t="shared" si="32"/>
        <v>24650</v>
      </c>
      <c r="AR63" s="57">
        <f t="shared" si="33"/>
        <v>27200</v>
      </c>
      <c r="AS63" s="57">
        <f t="shared" si="34"/>
        <v>27200</v>
      </c>
    </row>
    <row r="64" spans="1:45" hidden="1" x14ac:dyDescent="0.2">
      <c r="A64" s="46" t="s">
        <v>43</v>
      </c>
      <c r="B64" s="46">
        <v>16</v>
      </c>
      <c r="C64" s="59">
        <v>20000</v>
      </c>
      <c r="D64" s="59">
        <v>20000</v>
      </c>
      <c r="E64" s="59">
        <v>21000</v>
      </c>
      <c r="F64" s="59">
        <v>21000</v>
      </c>
      <c r="G64" s="59">
        <v>21500</v>
      </c>
      <c r="H64" s="59">
        <v>21500</v>
      </c>
      <c r="I64" s="59">
        <v>22000</v>
      </c>
      <c r="J64" s="59">
        <v>22000</v>
      </c>
      <c r="K64" s="59">
        <v>23000</v>
      </c>
      <c r="L64" s="59">
        <v>23000</v>
      </c>
      <c r="M64" s="59">
        <v>23500</v>
      </c>
      <c r="N64" s="59">
        <v>23500</v>
      </c>
      <c r="O64" s="59">
        <v>25000</v>
      </c>
      <c r="P64" s="59">
        <v>25000</v>
      </c>
      <c r="Q64" s="59">
        <v>27000</v>
      </c>
      <c r="R64" s="59">
        <v>27000</v>
      </c>
      <c r="S64" s="59">
        <v>29000</v>
      </c>
      <c r="T64" s="59">
        <v>29000</v>
      </c>
      <c r="U64" s="59">
        <v>32000</v>
      </c>
      <c r="V64" s="59">
        <v>32000</v>
      </c>
      <c r="X64" s="46" t="s">
        <v>43</v>
      </c>
      <c r="Y64" s="46">
        <v>16</v>
      </c>
      <c r="Z64" s="57">
        <f t="shared" si="23"/>
        <v>17000</v>
      </c>
      <c r="AA64" s="57">
        <f t="shared" si="35"/>
        <v>17000</v>
      </c>
      <c r="AB64" s="57">
        <f t="shared" si="36"/>
        <v>17850</v>
      </c>
      <c r="AC64" s="66">
        <f t="shared" si="37"/>
        <v>17850</v>
      </c>
      <c r="AD64" s="57">
        <f t="shared" si="38"/>
        <v>18275</v>
      </c>
      <c r="AE64" s="57">
        <f t="shared" si="39"/>
        <v>18275</v>
      </c>
      <c r="AF64" s="57">
        <f t="shared" si="40"/>
        <v>18700</v>
      </c>
      <c r="AG64" s="57">
        <f t="shared" si="41"/>
        <v>18700</v>
      </c>
      <c r="AH64" s="57">
        <f t="shared" si="42"/>
        <v>19550</v>
      </c>
      <c r="AI64" s="57">
        <f t="shared" si="24"/>
        <v>19550</v>
      </c>
      <c r="AJ64" s="57">
        <f t="shared" si="25"/>
        <v>19975</v>
      </c>
      <c r="AK64" s="57">
        <f t="shared" si="26"/>
        <v>19975</v>
      </c>
      <c r="AL64" s="57">
        <f t="shared" si="27"/>
        <v>21250</v>
      </c>
      <c r="AM64" s="57">
        <f t="shared" si="28"/>
        <v>21250</v>
      </c>
      <c r="AN64" s="57">
        <f t="shared" si="29"/>
        <v>22950</v>
      </c>
      <c r="AO64" s="57">
        <f t="shared" si="30"/>
        <v>22950</v>
      </c>
      <c r="AP64" s="57">
        <f t="shared" si="31"/>
        <v>24650</v>
      </c>
      <c r="AQ64" s="57">
        <f t="shared" si="32"/>
        <v>24650</v>
      </c>
      <c r="AR64" s="57">
        <f t="shared" si="33"/>
        <v>27200</v>
      </c>
      <c r="AS64" s="57">
        <f t="shared" si="34"/>
        <v>27200</v>
      </c>
    </row>
    <row r="65" spans="1:45" hidden="1" x14ac:dyDescent="0.2">
      <c r="A65" s="46" t="s">
        <v>44</v>
      </c>
      <c r="B65" s="46">
        <v>17</v>
      </c>
      <c r="C65" s="59">
        <v>20000</v>
      </c>
      <c r="D65" s="59">
        <v>20000</v>
      </c>
      <c r="E65" s="59">
        <v>21000</v>
      </c>
      <c r="F65" s="59">
        <v>21000</v>
      </c>
      <c r="G65" s="59">
        <v>21500</v>
      </c>
      <c r="H65" s="59">
        <v>21500</v>
      </c>
      <c r="I65" s="59">
        <v>22000</v>
      </c>
      <c r="J65" s="59">
        <v>22000</v>
      </c>
      <c r="K65" s="59">
        <v>23000</v>
      </c>
      <c r="L65" s="59">
        <v>23000</v>
      </c>
      <c r="M65" s="59">
        <v>23500</v>
      </c>
      <c r="N65" s="59">
        <v>23500</v>
      </c>
      <c r="O65" s="59">
        <v>25000</v>
      </c>
      <c r="P65" s="59">
        <v>25000</v>
      </c>
      <c r="Q65" s="59">
        <v>27000</v>
      </c>
      <c r="R65" s="59">
        <v>27000</v>
      </c>
      <c r="S65" s="59">
        <v>29000</v>
      </c>
      <c r="T65" s="59">
        <v>29000</v>
      </c>
      <c r="U65" s="59">
        <v>32000</v>
      </c>
      <c r="V65" s="59">
        <v>32000</v>
      </c>
      <c r="W65" s="64"/>
      <c r="X65" s="46" t="s">
        <v>44</v>
      </c>
      <c r="Y65" s="46">
        <v>17</v>
      </c>
      <c r="Z65" s="57">
        <f t="shared" si="23"/>
        <v>17000</v>
      </c>
      <c r="AA65" s="57">
        <f t="shared" si="35"/>
        <v>17000</v>
      </c>
      <c r="AB65" s="57">
        <f t="shared" si="36"/>
        <v>17850</v>
      </c>
      <c r="AC65" s="66">
        <f t="shared" si="37"/>
        <v>17850</v>
      </c>
      <c r="AD65" s="57">
        <f t="shared" si="38"/>
        <v>18275</v>
      </c>
      <c r="AE65" s="57">
        <f t="shared" si="39"/>
        <v>18275</v>
      </c>
      <c r="AF65" s="57">
        <f t="shared" si="40"/>
        <v>18700</v>
      </c>
      <c r="AG65" s="57">
        <f t="shared" si="41"/>
        <v>18700</v>
      </c>
      <c r="AH65" s="57">
        <f t="shared" si="42"/>
        <v>19550</v>
      </c>
      <c r="AI65" s="57">
        <f t="shared" si="24"/>
        <v>19550</v>
      </c>
      <c r="AJ65" s="57">
        <f t="shared" si="25"/>
        <v>19975</v>
      </c>
      <c r="AK65" s="57">
        <f t="shared" si="26"/>
        <v>19975</v>
      </c>
      <c r="AL65" s="57">
        <f t="shared" si="27"/>
        <v>21250</v>
      </c>
      <c r="AM65" s="57">
        <f t="shared" si="28"/>
        <v>21250</v>
      </c>
      <c r="AN65" s="57">
        <f t="shared" si="29"/>
        <v>22950</v>
      </c>
      <c r="AO65" s="57">
        <f t="shared" si="30"/>
        <v>22950</v>
      </c>
      <c r="AP65" s="57">
        <f t="shared" si="31"/>
        <v>24650</v>
      </c>
      <c r="AQ65" s="57">
        <f t="shared" si="32"/>
        <v>24650</v>
      </c>
      <c r="AR65" s="57">
        <f t="shared" si="33"/>
        <v>27200</v>
      </c>
      <c r="AS65" s="57">
        <f t="shared" si="34"/>
        <v>27200</v>
      </c>
    </row>
    <row r="66" spans="1:45" hidden="1" x14ac:dyDescent="0.2">
      <c r="A66" s="46" t="s">
        <v>45</v>
      </c>
      <c r="B66" s="46">
        <v>18</v>
      </c>
      <c r="C66" s="59">
        <v>20000</v>
      </c>
      <c r="D66" s="59">
        <v>20000</v>
      </c>
      <c r="E66" s="59">
        <v>21000</v>
      </c>
      <c r="F66" s="59">
        <v>21000</v>
      </c>
      <c r="G66" s="59">
        <v>21500</v>
      </c>
      <c r="H66" s="59">
        <v>21500</v>
      </c>
      <c r="I66" s="59">
        <v>22000</v>
      </c>
      <c r="J66" s="59">
        <v>22000</v>
      </c>
      <c r="K66" s="59">
        <v>23000</v>
      </c>
      <c r="L66" s="59">
        <v>23000</v>
      </c>
      <c r="M66" s="59">
        <v>23500</v>
      </c>
      <c r="N66" s="59">
        <v>23500</v>
      </c>
      <c r="O66" s="59">
        <v>25000</v>
      </c>
      <c r="P66" s="59">
        <v>25000</v>
      </c>
      <c r="Q66" s="59">
        <v>27000</v>
      </c>
      <c r="R66" s="59">
        <v>27000</v>
      </c>
      <c r="S66" s="59">
        <v>29000</v>
      </c>
      <c r="T66" s="59">
        <v>29000</v>
      </c>
      <c r="U66" s="59">
        <v>32000</v>
      </c>
      <c r="V66" s="59">
        <v>32000</v>
      </c>
      <c r="W66" s="64"/>
      <c r="X66" s="46" t="s">
        <v>45</v>
      </c>
      <c r="Y66" s="46">
        <v>18</v>
      </c>
      <c r="Z66" s="57">
        <f t="shared" si="23"/>
        <v>17000</v>
      </c>
      <c r="AA66" s="57">
        <f t="shared" si="35"/>
        <v>17000</v>
      </c>
      <c r="AB66" s="57">
        <f t="shared" si="36"/>
        <v>17850</v>
      </c>
      <c r="AC66" s="66">
        <f t="shared" si="37"/>
        <v>17850</v>
      </c>
      <c r="AD66" s="57">
        <f t="shared" si="38"/>
        <v>18275</v>
      </c>
      <c r="AE66" s="57">
        <f t="shared" si="39"/>
        <v>18275</v>
      </c>
      <c r="AF66" s="57">
        <f t="shared" si="40"/>
        <v>18700</v>
      </c>
      <c r="AG66" s="57">
        <f t="shared" si="41"/>
        <v>18700</v>
      </c>
      <c r="AH66" s="57">
        <f t="shared" si="42"/>
        <v>19550</v>
      </c>
      <c r="AI66" s="57">
        <f t="shared" si="24"/>
        <v>19550</v>
      </c>
      <c r="AJ66" s="57">
        <f t="shared" si="25"/>
        <v>19975</v>
      </c>
      <c r="AK66" s="57">
        <f t="shared" si="26"/>
        <v>19975</v>
      </c>
      <c r="AL66" s="57">
        <f t="shared" si="27"/>
        <v>21250</v>
      </c>
      <c r="AM66" s="57">
        <f t="shared" si="28"/>
        <v>21250</v>
      </c>
      <c r="AN66" s="57">
        <f t="shared" si="29"/>
        <v>22950</v>
      </c>
      <c r="AO66" s="57">
        <f t="shared" si="30"/>
        <v>22950</v>
      </c>
      <c r="AP66" s="57">
        <f t="shared" si="31"/>
        <v>24650</v>
      </c>
      <c r="AQ66" s="57">
        <f t="shared" si="32"/>
        <v>24650</v>
      </c>
      <c r="AR66" s="57">
        <f t="shared" si="33"/>
        <v>27200</v>
      </c>
      <c r="AS66" s="57">
        <f t="shared" si="34"/>
        <v>27200</v>
      </c>
    </row>
    <row r="67" spans="1:45" hidden="1" x14ac:dyDescent="0.2">
      <c r="A67" s="46" t="s">
        <v>46</v>
      </c>
      <c r="B67" s="46">
        <v>19</v>
      </c>
      <c r="C67" s="59">
        <v>20000</v>
      </c>
      <c r="D67" s="59">
        <v>20000</v>
      </c>
      <c r="E67" s="59">
        <v>21000</v>
      </c>
      <c r="F67" s="59">
        <v>21000</v>
      </c>
      <c r="G67" s="59">
        <v>21500</v>
      </c>
      <c r="H67" s="59">
        <v>21500</v>
      </c>
      <c r="I67" s="59">
        <v>22000</v>
      </c>
      <c r="J67" s="59">
        <v>22000</v>
      </c>
      <c r="K67" s="59">
        <v>23000</v>
      </c>
      <c r="L67" s="59">
        <v>23000</v>
      </c>
      <c r="M67" s="59">
        <v>23500</v>
      </c>
      <c r="N67" s="59">
        <v>23500</v>
      </c>
      <c r="O67" s="59">
        <v>25000</v>
      </c>
      <c r="P67" s="59">
        <v>25000</v>
      </c>
      <c r="Q67" s="59">
        <v>27000</v>
      </c>
      <c r="R67" s="59">
        <v>27000</v>
      </c>
      <c r="S67" s="59">
        <v>29000</v>
      </c>
      <c r="T67" s="59">
        <v>29000</v>
      </c>
      <c r="U67" s="59">
        <v>32000</v>
      </c>
      <c r="V67" s="59">
        <v>32000</v>
      </c>
      <c r="W67" s="64"/>
      <c r="X67" s="46" t="s">
        <v>46</v>
      </c>
      <c r="Y67" s="46">
        <v>19</v>
      </c>
      <c r="Z67" s="57">
        <f t="shared" si="23"/>
        <v>17000</v>
      </c>
      <c r="AA67" s="57">
        <f t="shared" si="35"/>
        <v>17000</v>
      </c>
      <c r="AB67" s="57">
        <f t="shared" si="36"/>
        <v>17850</v>
      </c>
      <c r="AC67" s="66">
        <f t="shared" si="37"/>
        <v>17850</v>
      </c>
      <c r="AD67" s="57">
        <f t="shared" si="38"/>
        <v>18275</v>
      </c>
      <c r="AE67" s="57">
        <f t="shared" si="39"/>
        <v>18275</v>
      </c>
      <c r="AF67" s="57">
        <f t="shared" si="40"/>
        <v>18700</v>
      </c>
      <c r="AG67" s="57">
        <f t="shared" si="41"/>
        <v>18700</v>
      </c>
      <c r="AH67" s="57">
        <f t="shared" si="42"/>
        <v>19550</v>
      </c>
      <c r="AI67" s="57">
        <f t="shared" si="24"/>
        <v>19550</v>
      </c>
      <c r="AJ67" s="57">
        <f t="shared" si="25"/>
        <v>19975</v>
      </c>
      <c r="AK67" s="57">
        <f t="shared" si="26"/>
        <v>19975</v>
      </c>
      <c r="AL67" s="57">
        <f t="shared" si="27"/>
        <v>21250</v>
      </c>
      <c r="AM67" s="57">
        <f t="shared" si="28"/>
        <v>21250</v>
      </c>
      <c r="AN67" s="57">
        <f t="shared" si="29"/>
        <v>22950</v>
      </c>
      <c r="AO67" s="57">
        <f t="shared" si="30"/>
        <v>22950</v>
      </c>
      <c r="AP67" s="57">
        <f t="shared" si="31"/>
        <v>24650</v>
      </c>
      <c r="AQ67" s="57">
        <f t="shared" si="32"/>
        <v>24650</v>
      </c>
      <c r="AR67" s="57">
        <f t="shared" si="33"/>
        <v>27200</v>
      </c>
      <c r="AS67" s="57">
        <f t="shared" si="34"/>
        <v>27200</v>
      </c>
    </row>
    <row r="68" spans="1:45" hidden="1" x14ac:dyDescent="0.2">
      <c r="A68" s="46" t="s">
        <v>47</v>
      </c>
      <c r="B68" s="46">
        <v>20</v>
      </c>
      <c r="C68" s="59">
        <v>18500</v>
      </c>
      <c r="D68" s="59">
        <v>18500</v>
      </c>
      <c r="E68" s="59">
        <v>19500</v>
      </c>
      <c r="F68" s="59">
        <v>19500</v>
      </c>
      <c r="G68" s="59">
        <v>20000</v>
      </c>
      <c r="H68" s="59">
        <v>20000</v>
      </c>
      <c r="I68" s="59">
        <v>20500</v>
      </c>
      <c r="J68" s="59">
        <v>20500</v>
      </c>
      <c r="K68" s="59">
        <v>21500</v>
      </c>
      <c r="L68" s="59">
        <v>21500</v>
      </c>
      <c r="M68" s="59">
        <v>22000</v>
      </c>
      <c r="N68" s="59">
        <v>22000</v>
      </c>
      <c r="O68" s="59">
        <v>23500</v>
      </c>
      <c r="P68" s="59">
        <v>23500</v>
      </c>
      <c r="Q68" s="59">
        <v>25500</v>
      </c>
      <c r="R68" s="59">
        <v>25500</v>
      </c>
      <c r="S68" s="59">
        <v>27500</v>
      </c>
      <c r="T68" s="59">
        <v>27500</v>
      </c>
      <c r="U68" s="59">
        <v>30500</v>
      </c>
      <c r="V68" s="59">
        <v>30500</v>
      </c>
      <c r="W68" s="64"/>
      <c r="X68" s="46" t="s">
        <v>47</v>
      </c>
      <c r="Y68" s="46">
        <v>20</v>
      </c>
      <c r="Z68" s="57">
        <f t="shared" si="23"/>
        <v>15725</v>
      </c>
      <c r="AA68" s="57">
        <f t="shared" si="35"/>
        <v>15725</v>
      </c>
      <c r="AB68" s="57">
        <f t="shared" si="36"/>
        <v>16575</v>
      </c>
      <c r="AC68" s="66">
        <f t="shared" si="37"/>
        <v>16575</v>
      </c>
      <c r="AD68" s="57">
        <f t="shared" si="38"/>
        <v>17000</v>
      </c>
      <c r="AE68" s="57">
        <f t="shared" si="39"/>
        <v>17000</v>
      </c>
      <c r="AF68" s="57">
        <f t="shared" si="40"/>
        <v>17425</v>
      </c>
      <c r="AG68" s="57">
        <f t="shared" si="41"/>
        <v>17425</v>
      </c>
      <c r="AH68" s="57">
        <f t="shared" si="42"/>
        <v>18275</v>
      </c>
      <c r="AI68" s="57">
        <f t="shared" si="24"/>
        <v>18275</v>
      </c>
      <c r="AJ68" s="57">
        <f t="shared" si="25"/>
        <v>18700</v>
      </c>
      <c r="AK68" s="57">
        <f t="shared" si="26"/>
        <v>18700</v>
      </c>
      <c r="AL68" s="57">
        <f t="shared" si="27"/>
        <v>19975</v>
      </c>
      <c r="AM68" s="57">
        <f t="shared" si="28"/>
        <v>19975</v>
      </c>
      <c r="AN68" s="57">
        <f t="shared" si="29"/>
        <v>21675</v>
      </c>
      <c r="AO68" s="57">
        <f t="shared" si="30"/>
        <v>21675</v>
      </c>
      <c r="AP68" s="57">
        <f t="shared" si="31"/>
        <v>23375</v>
      </c>
      <c r="AQ68" s="57">
        <f t="shared" si="32"/>
        <v>23375</v>
      </c>
      <c r="AR68" s="57">
        <f t="shared" si="33"/>
        <v>25925</v>
      </c>
      <c r="AS68" s="57">
        <f t="shared" si="34"/>
        <v>25925</v>
      </c>
    </row>
    <row r="69" spans="1:45" hidden="1" x14ac:dyDescent="0.2">
      <c r="A69" s="46" t="s">
        <v>48</v>
      </c>
      <c r="B69" s="46">
        <v>21</v>
      </c>
      <c r="C69" s="59">
        <v>18500</v>
      </c>
      <c r="D69" s="59">
        <v>18500</v>
      </c>
      <c r="E69" s="59">
        <v>19500</v>
      </c>
      <c r="F69" s="59">
        <v>19500</v>
      </c>
      <c r="G69" s="59">
        <v>20000</v>
      </c>
      <c r="H69" s="59">
        <v>20000</v>
      </c>
      <c r="I69" s="59">
        <v>20500</v>
      </c>
      <c r="J69" s="59">
        <v>20500</v>
      </c>
      <c r="K69" s="59">
        <v>21500</v>
      </c>
      <c r="L69" s="59">
        <v>21500</v>
      </c>
      <c r="M69" s="59">
        <v>22000</v>
      </c>
      <c r="N69" s="59">
        <v>22000</v>
      </c>
      <c r="O69" s="59">
        <v>23500</v>
      </c>
      <c r="P69" s="59">
        <v>23500</v>
      </c>
      <c r="Q69" s="59">
        <v>25500</v>
      </c>
      <c r="R69" s="59">
        <v>25500</v>
      </c>
      <c r="S69" s="59">
        <v>27500</v>
      </c>
      <c r="T69" s="59">
        <v>27500</v>
      </c>
      <c r="U69" s="59">
        <v>30500</v>
      </c>
      <c r="V69" s="59">
        <v>30500</v>
      </c>
      <c r="W69" s="64"/>
      <c r="X69" s="46" t="s">
        <v>48</v>
      </c>
      <c r="Y69" s="46">
        <v>21</v>
      </c>
      <c r="Z69" s="57">
        <f t="shared" si="23"/>
        <v>15725</v>
      </c>
      <c r="AA69" s="57">
        <f t="shared" si="35"/>
        <v>15725</v>
      </c>
      <c r="AB69" s="57">
        <f t="shared" si="36"/>
        <v>16575</v>
      </c>
      <c r="AC69" s="66">
        <f t="shared" si="37"/>
        <v>16575</v>
      </c>
      <c r="AD69" s="57">
        <f t="shared" si="38"/>
        <v>17000</v>
      </c>
      <c r="AE69" s="57">
        <f t="shared" si="39"/>
        <v>17000</v>
      </c>
      <c r="AF69" s="57">
        <f t="shared" si="40"/>
        <v>17425</v>
      </c>
      <c r="AG69" s="57">
        <f t="shared" si="41"/>
        <v>17425</v>
      </c>
      <c r="AH69" s="57">
        <f t="shared" si="42"/>
        <v>18275</v>
      </c>
      <c r="AI69" s="57">
        <f t="shared" si="24"/>
        <v>18275</v>
      </c>
      <c r="AJ69" s="57">
        <f t="shared" si="25"/>
        <v>18700</v>
      </c>
      <c r="AK69" s="57">
        <f t="shared" si="26"/>
        <v>18700</v>
      </c>
      <c r="AL69" s="57">
        <f t="shared" si="27"/>
        <v>19975</v>
      </c>
      <c r="AM69" s="57">
        <f t="shared" si="28"/>
        <v>19975</v>
      </c>
      <c r="AN69" s="57">
        <f t="shared" si="29"/>
        <v>21675</v>
      </c>
      <c r="AO69" s="57">
        <f t="shared" si="30"/>
        <v>21675</v>
      </c>
      <c r="AP69" s="57">
        <f t="shared" si="31"/>
        <v>23375</v>
      </c>
      <c r="AQ69" s="57">
        <f t="shared" si="32"/>
        <v>23375</v>
      </c>
      <c r="AR69" s="57">
        <f t="shared" si="33"/>
        <v>25925</v>
      </c>
      <c r="AS69" s="57">
        <f t="shared" si="34"/>
        <v>25925</v>
      </c>
    </row>
    <row r="70" spans="1:45" hidden="1" x14ac:dyDescent="0.2">
      <c r="A70" s="46" t="s">
        <v>42</v>
      </c>
      <c r="B70" s="46">
        <v>22</v>
      </c>
      <c r="C70" s="59">
        <v>18500</v>
      </c>
      <c r="D70" s="59">
        <v>18500</v>
      </c>
      <c r="E70" s="59">
        <v>19500</v>
      </c>
      <c r="F70" s="59">
        <v>19500</v>
      </c>
      <c r="G70" s="59">
        <v>20000</v>
      </c>
      <c r="H70" s="59">
        <v>20000</v>
      </c>
      <c r="I70" s="59">
        <v>20500</v>
      </c>
      <c r="J70" s="59">
        <v>20500</v>
      </c>
      <c r="K70" s="59">
        <v>21500</v>
      </c>
      <c r="L70" s="59">
        <v>21500</v>
      </c>
      <c r="M70" s="59">
        <v>22000</v>
      </c>
      <c r="N70" s="59">
        <v>22000</v>
      </c>
      <c r="O70" s="59">
        <v>23500</v>
      </c>
      <c r="P70" s="59">
        <v>23500</v>
      </c>
      <c r="Q70" s="59">
        <v>25500</v>
      </c>
      <c r="R70" s="59">
        <v>25500</v>
      </c>
      <c r="S70" s="59">
        <v>27500</v>
      </c>
      <c r="T70" s="59">
        <v>27500</v>
      </c>
      <c r="U70" s="59">
        <v>30500</v>
      </c>
      <c r="V70" s="59">
        <v>30500</v>
      </c>
      <c r="W70" s="64"/>
      <c r="X70" s="46" t="s">
        <v>42</v>
      </c>
      <c r="Y70" s="46">
        <v>22</v>
      </c>
      <c r="Z70" s="57">
        <f t="shared" si="23"/>
        <v>15725</v>
      </c>
      <c r="AA70" s="57">
        <f t="shared" si="35"/>
        <v>15725</v>
      </c>
      <c r="AB70" s="57">
        <f t="shared" si="36"/>
        <v>16575</v>
      </c>
      <c r="AC70" s="66">
        <f t="shared" si="37"/>
        <v>16575</v>
      </c>
      <c r="AD70" s="57">
        <f t="shared" si="38"/>
        <v>17000</v>
      </c>
      <c r="AE70" s="57">
        <f t="shared" si="39"/>
        <v>17000</v>
      </c>
      <c r="AF70" s="57">
        <f t="shared" si="40"/>
        <v>17425</v>
      </c>
      <c r="AG70" s="57">
        <f t="shared" si="41"/>
        <v>17425</v>
      </c>
      <c r="AH70" s="57">
        <f t="shared" si="42"/>
        <v>18275</v>
      </c>
      <c r="AI70" s="57">
        <f t="shared" si="24"/>
        <v>18275</v>
      </c>
      <c r="AJ70" s="57">
        <f t="shared" si="25"/>
        <v>18700</v>
      </c>
      <c r="AK70" s="57">
        <f t="shared" si="26"/>
        <v>18700</v>
      </c>
      <c r="AL70" s="57">
        <f t="shared" si="27"/>
        <v>19975</v>
      </c>
      <c r="AM70" s="57">
        <f t="shared" si="28"/>
        <v>19975</v>
      </c>
      <c r="AN70" s="57">
        <f t="shared" si="29"/>
        <v>21675</v>
      </c>
      <c r="AO70" s="57">
        <f t="shared" si="30"/>
        <v>21675</v>
      </c>
      <c r="AP70" s="57">
        <f t="shared" si="31"/>
        <v>23375</v>
      </c>
      <c r="AQ70" s="57">
        <f t="shared" si="32"/>
        <v>23375</v>
      </c>
      <c r="AR70" s="57">
        <f t="shared" si="33"/>
        <v>25925</v>
      </c>
      <c r="AS70" s="57">
        <f t="shared" si="34"/>
        <v>25925</v>
      </c>
    </row>
    <row r="71" spans="1:45" hidden="1" x14ac:dyDescent="0.2">
      <c r="A71" s="46" t="s">
        <v>43</v>
      </c>
      <c r="B71" s="46">
        <v>23</v>
      </c>
      <c r="C71" s="59">
        <v>18500</v>
      </c>
      <c r="D71" s="59">
        <v>18500</v>
      </c>
      <c r="E71" s="59">
        <v>19500</v>
      </c>
      <c r="F71" s="59">
        <v>19500</v>
      </c>
      <c r="G71" s="59">
        <v>20000</v>
      </c>
      <c r="H71" s="59">
        <v>20000</v>
      </c>
      <c r="I71" s="59">
        <v>20500</v>
      </c>
      <c r="J71" s="59">
        <v>20500</v>
      </c>
      <c r="K71" s="59">
        <v>21500</v>
      </c>
      <c r="L71" s="59">
        <v>21500</v>
      </c>
      <c r="M71" s="59">
        <v>22000</v>
      </c>
      <c r="N71" s="59">
        <v>22000</v>
      </c>
      <c r="O71" s="59">
        <v>23500</v>
      </c>
      <c r="P71" s="59">
        <v>23500</v>
      </c>
      <c r="Q71" s="59">
        <v>25500</v>
      </c>
      <c r="R71" s="59">
        <v>25500</v>
      </c>
      <c r="S71" s="59">
        <v>27500</v>
      </c>
      <c r="T71" s="59">
        <v>27500</v>
      </c>
      <c r="U71" s="59">
        <v>30500</v>
      </c>
      <c r="V71" s="59">
        <v>30500</v>
      </c>
      <c r="W71" s="64"/>
      <c r="X71" s="46" t="s">
        <v>43</v>
      </c>
      <c r="Y71" s="46">
        <v>23</v>
      </c>
      <c r="Z71" s="57">
        <f t="shared" si="23"/>
        <v>15725</v>
      </c>
      <c r="AA71" s="57">
        <f t="shared" si="35"/>
        <v>15725</v>
      </c>
      <c r="AB71" s="57">
        <f t="shared" si="36"/>
        <v>16575</v>
      </c>
      <c r="AC71" s="66">
        <f t="shared" si="37"/>
        <v>16575</v>
      </c>
      <c r="AD71" s="57">
        <f t="shared" si="38"/>
        <v>17000</v>
      </c>
      <c r="AE71" s="57">
        <f t="shared" si="39"/>
        <v>17000</v>
      </c>
      <c r="AF71" s="57">
        <f t="shared" si="40"/>
        <v>17425</v>
      </c>
      <c r="AG71" s="57">
        <f t="shared" si="41"/>
        <v>17425</v>
      </c>
      <c r="AH71" s="57">
        <f t="shared" si="42"/>
        <v>18275</v>
      </c>
      <c r="AI71" s="57">
        <f t="shared" si="24"/>
        <v>18275</v>
      </c>
      <c r="AJ71" s="57">
        <f t="shared" si="25"/>
        <v>18700</v>
      </c>
      <c r="AK71" s="57">
        <f t="shared" si="26"/>
        <v>18700</v>
      </c>
      <c r="AL71" s="57">
        <f t="shared" si="27"/>
        <v>19975</v>
      </c>
      <c r="AM71" s="57">
        <f t="shared" si="28"/>
        <v>19975</v>
      </c>
      <c r="AN71" s="57">
        <f t="shared" si="29"/>
        <v>21675</v>
      </c>
      <c r="AO71" s="57">
        <f t="shared" si="30"/>
        <v>21675</v>
      </c>
      <c r="AP71" s="57">
        <f t="shared" si="31"/>
        <v>23375</v>
      </c>
      <c r="AQ71" s="57">
        <f t="shared" si="32"/>
        <v>23375</v>
      </c>
      <c r="AR71" s="57">
        <f t="shared" si="33"/>
        <v>25925</v>
      </c>
      <c r="AS71" s="57">
        <f t="shared" si="34"/>
        <v>25925</v>
      </c>
    </row>
    <row r="72" spans="1:45" hidden="1" x14ac:dyDescent="0.2">
      <c r="A72" s="46" t="s">
        <v>44</v>
      </c>
      <c r="B72" s="46">
        <v>24</v>
      </c>
      <c r="C72" s="59">
        <v>18500</v>
      </c>
      <c r="D72" s="59">
        <v>18500</v>
      </c>
      <c r="E72" s="59">
        <v>19500</v>
      </c>
      <c r="F72" s="59">
        <v>19500</v>
      </c>
      <c r="G72" s="59">
        <v>20000</v>
      </c>
      <c r="H72" s="59">
        <v>20000</v>
      </c>
      <c r="I72" s="59">
        <v>20500</v>
      </c>
      <c r="J72" s="59">
        <v>20500</v>
      </c>
      <c r="K72" s="59">
        <v>21500</v>
      </c>
      <c r="L72" s="59">
        <v>21500</v>
      </c>
      <c r="M72" s="59">
        <v>22000</v>
      </c>
      <c r="N72" s="59">
        <v>22000</v>
      </c>
      <c r="O72" s="59">
        <v>23500</v>
      </c>
      <c r="P72" s="59">
        <v>23500</v>
      </c>
      <c r="Q72" s="59">
        <v>25500</v>
      </c>
      <c r="R72" s="59">
        <v>25500</v>
      </c>
      <c r="S72" s="59">
        <v>27500</v>
      </c>
      <c r="T72" s="59">
        <v>27500</v>
      </c>
      <c r="U72" s="59">
        <v>30500</v>
      </c>
      <c r="V72" s="59">
        <v>30500</v>
      </c>
      <c r="W72" s="64"/>
      <c r="X72" s="46" t="s">
        <v>44</v>
      </c>
      <c r="Y72" s="46">
        <v>24</v>
      </c>
      <c r="Z72" s="57">
        <f t="shared" si="23"/>
        <v>15725</v>
      </c>
      <c r="AA72" s="57">
        <f t="shared" si="35"/>
        <v>15725</v>
      </c>
      <c r="AB72" s="57">
        <f t="shared" si="36"/>
        <v>16575</v>
      </c>
      <c r="AC72" s="66">
        <f t="shared" si="37"/>
        <v>16575</v>
      </c>
      <c r="AD72" s="57">
        <f t="shared" si="38"/>
        <v>17000</v>
      </c>
      <c r="AE72" s="57">
        <f t="shared" si="39"/>
        <v>17000</v>
      </c>
      <c r="AF72" s="57">
        <f t="shared" si="40"/>
        <v>17425</v>
      </c>
      <c r="AG72" s="57">
        <f t="shared" si="41"/>
        <v>17425</v>
      </c>
      <c r="AH72" s="57">
        <f t="shared" si="42"/>
        <v>18275</v>
      </c>
      <c r="AI72" s="57">
        <f t="shared" si="24"/>
        <v>18275</v>
      </c>
      <c r="AJ72" s="57">
        <f t="shared" si="25"/>
        <v>18700</v>
      </c>
      <c r="AK72" s="57">
        <f t="shared" si="26"/>
        <v>18700</v>
      </c>
      <c r="AL72" s="57">
        <f t="shared" si="27"/>
        <v>19975</v>
      </c>
      <c r="AM72" s="57">
        <f t="shared" si="28"/>
        <v>19975</v>
      </c>
      <c r="AN72" s="57">
        <f t="shared" si="29"/>
        <v>21675</v>
      </c>
      <c r="AO72" s="57">
        <f t="shared" si="30"/>
        <v>21675</v>
      </c>
      <c r="AP72" s="57">
        <f t="shared" si="31"/>
        <v>23375</v>
      </c>
      <c r="AQ72" s="57">
        <f t="shared" si="32"/>
        <v>23375</v>
      </c>
      <c r="AR72" s="57">
        <f t="shared" si="33"/>
        <v>25925</v>
      </c>
      <c r="AS72" s="57">
        <f t="shared" si="34"/>
        <v>25925</v>
      </c>
    </row>
    <row r="73" spans="1:45" x14ac:dyDescent="0.2">
      <c r="A73" s="46" t="s">
        <v>45</v>
      </c>
      <c r="B73" s="46">
        <v>25</v>
      </c>
      <c r="C73" s="59">
        <v>18500</v>
      </c>
      <c r="D73" s="59">
        <v>18500</v>
      </c>
      <c r="E73" s="59">
        <v>19500</v>
      </c>
      <c r="F73" s="59">
        <v>19500</v>
      </c>
      <c r="G73" s="59">
        <v>20000</v>
      </c>
      <c r="H73" s="59">
        <v>20000</v>
      </c>
      <c r="I73" s="59">
        <v>20500</v>
      </c>
      <c r="J73" s="59">
        <v>20500</v>
      </c>
      <c r="K73" s="59">
        <v>21500</v>
      </c>
      <c r="L73" s="59">
        <v>21500</v>
      </c>
      <c r="M73" s="59">
        <v>22000</v>
      </c>
      <c r="N73" s="59">
        <v>22000</v>
      </c>
      <c r="O73" s="59">
        <v>23500</v>
      </c>
      <c r="P73" s="59">
        <v>23500</v>
      </c>
      <c r="Q73" s="59">
        <v>25500</v>
      </c>
      <c r="R73" s="59">
        <v>25500</v>
      </c>
      <c r="S73" s="59">
        <v>27500</v>
      </c>
      <c r="T73" s="59">
        <v>27500</v>
      </c>
      <c r="U73" s="59">
        <v>30500</v>
      </c>
      <c r="V73" s="59">
        <v>30500</v>
      </c>
      <c r="W73" s="64"/>
      <c r="X73" s="46" t="s">
        <v>45</v>
      </c>
      <c r="Y73" s="46">
        <v>25</v>
      </c>
      <c r="Z73" s="57">
        <f t="shared" si="23"/>
        <v>15725</v>
      </c>
      <c r="AA73" s="57">
        <f t="shared" si="35"/>
        <v>15725</v>
      </c>
      <c r="AB73" s="57">
        <f t="shared" si="36"/>
        <v>16575</v>
      </c>
      <c r="AC73" s="66">
        <f t="shared" si="37"/>
        <v>16575</v>
      </c>
      <c r="AD73" s="57">
        <f t="shared" si="38"/>
        <v>17000</v>
      </c>
      <c r="AE73" s="57">
        <f t="shared" si="39"/>
        <v>17000</v>
      </c>
      <c r="AF73" s="57">
        <f t="shared" si="40"/>
        <v>17425</v>
      </c>
      <c r="AG73" s="57">
        <f t="shared" si="41"/>
        <v>17425</v>
      </c>
      <c r="AH73" s="57">
        <f t="shared" si="42"/>
        <v>18275</v>
      </c>
      <c r="AI73" s="57">
        <f t="shared" si="24"/>
        <v>18275</v>
      </c>
      <c r="AJ73" s="57">
        <f t="shared" si="25"/>
        <v>18700</v>
      </c>
      <c r="AK73" s="57">
        <f t="shared" si="26"/>
        <v>18700</v>
      </c>
      <c r="AL73" s="57">
        <f t="shared" si="27"/>
        <v>19975</v>
      </c>
      <c r="AM73" s="57">
        <f t="shared" si="28"/>
        <v>19975</v>
      </c>
      <c r="AN73" s="57">
        <f t="shared" si="29"/>
        <v>21675</v>
      </c>
      <c r="AO73" s="57">
        <f t="shared" si="30"/>
        <v>21675</v>
      </c>
      <c r="AP73" s="57">
        <f t="shared" si="31"/>
        <v>23375</v>
      </c>
      <c r="AQ73" s="57">
        <f t="shared" si="32"/>
        <v>23375</v>
      </c>
      <c r="AR73" s="57">
        <f t="shared" si="33"/>
        <v>25925</v>
      </c>
      <c r="AS73" s="57">
        <f t="shared" si="34"/>
        <v>25925</v>
      </c>
    </row>
    <row r="74" spans="1:45" x14ac:dyDescent="0.2">
      <c r="A74" s="46" t="s">
        <v>46</v>
      </c>
      <c r="B74" s="46">
        <v>26</v>
      </c>
      <c r="C74" s="59">
        <v>18500</v>
      </c>
      <c r="D74" s="59">
        <v>18500</v>
      </c>
      <c r="E74" s="59">
        <v>19500</v>
      </c>
      <c r="F74" s="59">
        <v>19500</v>
      </c>
      <c r="G74" s="59">
        <v>20000</v>
      </c>
      <c r="H74" s="59">
        <v>20000</v>
      </c>
      <c r="I74" s="59">
        <v>20500</v>
      </c>
      <c r="J74" s="59">
        <v>20500</v>
      </c>
      <c r="K74" s="59">
        <v>21500</v>
      </c>
      <c r="L74" s="59">
        <v>21500</v>
      </c>
      <c r="M74" s="59">
        <v>22000</v>
      </c>
      <c r="N74" s="59">
        <v>22000</v>
      </c>
      <c r="O74" s="59">
        <v>23500</v>
      </c>
      <c r="P74" s="59">
        <v>23500</v>
      </c>
      <c r="Q74" s="59">
        <v>25500</v>
      </c>
      <c r="R74" s="59">
        <v>25500</v>
      </c>
      <c r="S74" s="59">
        <v>27500</v>
      </c>
      <c r="T74" s="59">
        <v>27500</v>
      </c>
      <c r="U74" s="59">
        <v>30500</v>
      </c>
      <c r="V74" s="59">
        <v>30500</v>
      </c>
      <c r="W74" s="64"/>
      <c r="X74" s="46" t="s">
        <v>46</v>
      </c>
      <c r="Y74" s="46">
        <v>26</v>
      </c>
      <c r="Z74" s="57">
        <f t="shared" si="23"/>
        <v>15725</v>
      </c>
      <c r="AA74" s="57">
        <f t="shared" si="35"/>
        <v>15725</v>
      </c>
      <c r="AB74" s="57">
        <f t="shared" si="36"/>
        <v>16575</v>
      </c>
      <c r="AC74" s="66">
        <f t="shared" si="37"/>
        <v>16575</v>
      </c>
      <c r="AD74" s="57">
        <f t="shared" si="38"/>
        <v>17000</v>
      </c>
      <c r="AE74" s="57">
        <f t="shared" si="39"/>
        <v>17000</v>
      </c>
      <c r="AF74" s="57">
        <f t="shared" si="40"/>
        <v>17425</v>
      </c>
      <c r="AG74" s="57">
        <f t="shared" si="41"/>
        <v>17425</v>
      </c>
      <c r="AH74" s="57">
        <f t="shared" si="42"/>
        <v>18275</v>
      </c>
      <c r="AI74" s="57">
        <f t="shared" si="24"/>
        <v>18275</v>
      </c>
      <c r="AJ74" s="57">
        <f t="shared" si="25"/>
        <v>18700</v>
      </c>
      <c r="AK74" s="57">
        <f t="shared" si="26"/>
        <v>18700</v>
      </c>
      <c r="AL74" s="57">
        <f t="shared" si="27"/>
        <v>19975</v>
      </c>
      <c r="AM74" s="57">
        <f t="shared" si="28"/>
        <v>19975</v>
      </c>
      <c r="AN74" s="57">
        <f t="shared" si="29"/>
        <v>21675</v>
      </c>
      <c r="AO74" s="57">
        <f t="shared" si="30"/>
        <v>21675</v>
      </c>
      <c r="AP74" s="57">
        <f t="shared" si="31"/>
        <v>23375</v>
      </c>
      <c r="AQ74" s="57">
        <f t="shared" si="32"/>
        <v>23375</v>
      </c>
      <c r="AR74" s="57">
        <f t="shared" si="33"/>
        <v>25925</v>
      </c>
      <c r="AS74" s="57">
        <f t="shared" si="34"/>
        <v>25925</v>
      </c>
    </row>
    <row r="75" spans="1:45" x14ac:dyDescent="0.2">
      <c r="A75" s="46" t="s">
        <v>47</v>
      </c>
      <c r="B75" s="46">
        <v>27</v>
      </c>
      <c r="C75" s="59">
        <v>18500</v>
      </c>
      <c r="D75" s="59">
        <v>18500</v>
      </c>
      <c r="E75" s="59">
        <v>19500</v>
      </c>
      <c r="F75" s="59">
        <v>19500</v>
      </c>
      <c r="G75" s="59">
        <v>20000</v>
      </c>
      <c r="H75" s="59">
        <v>20000</v>
      </c>
      <c r="I75" s="59">
        <v>20500</v>
      </c>
      <c r="J75" s="59">
        <v>20500</v>
      </c>
      <c r="K75" s="59">
        <v>21500</v>
      </c>
      <c r="L75" s="59">
        <v>21500</v>
      </c>
      <c r="M75" s="59">
        <v>22000</v>
      </c>
      <c r="N75" s="59">
        <v>22000</v>
      </c>
      <c r="O75" s="59">
        <v>23500</v>
      </c>
      <c r="P75" s="59">
        <v>23500</v>
      </c>
      <c r="Q75" s="59">
        <v>25500</v>
      </c>
      <c r="R75" s="59">
        <v>25500</v>
      </c>
      <c r="S75" s="59">
        <v>27500</v>
      </c>
      <c r="T75" s="59">
        <v>27500</v>
      </c>
      <c r="U75" s="59">
        <v>30500</v>
      </c>
      <c r="V75" s="59">
        <v>30500</v>
      </c>
      <c r="W75" s="64"/>
      <c r="X75" s="46" t="s">
        <v>47</v>
      </c>
      <c r="Y75" s="46">
        <v>27</v>
      </c>
      <c r="Z75" s="57">
        <f t="shared" si="23"/>
        <v>15725</v>
      </c>
      <c r="AA75" s="57">
        <f t="shared" si="35"/>
        <v>15725</v>
      </c>
      <c r="AB75" s="57">
        <f t="shared" si="36"/>
        <v>16575</v>
      </c>
      <c r="AC75" s="66">
        <f t="shared" si="37"/>
        <v>16575</v>
      </c>
      <c r="AD75" s="57">
        <f t="shared" si="38"/>
        <v>17000</v>
      </c>
      <c r="AE75" s="57">
        <f t="shared" si="39"/>
        <v>17000</v>
      </c>
      <c r="AF75" s="57">
        <f t="shared" si="40"/>
        <v>17425</v>
      </c>
      <c r="AG75" s="57">
        <f t="shared" si="41"/>
        <v>17425</v>
      </c>
      <c r="AH75" s="57">
        <f t="shared" si="42"/>
        <v>18275</v>
      </c>
      <c r="AI75" s="57">
        <f t="shared" si="24"/>
        <v>18275</v>
      </c>
      <c r="AJ75" s="57">
        <f t="shared" si="25"/>
        <v>18700</v>
      </c>
      <c r="AK75" s="57">
        <f t="shared" si="26"/>
        <v>18700</v>
      </c>
      <c r="AL75" s="57">
        <f t="shared" si="27"/>
        <v>19975</v>
      </c>
      <c r="AM75" s="57">
        <f t="shared" si="28"/>
        <v>19975</v>
      </c>
      <c r="AN75" s="57">
        <f t="shared" si="29"/>
        <v>21675</v>
      </c>
      <c r="AO75" s="57">
        <f t="shared" si="30"/>
        <v>21675</v>
      </c>
      <c r="AP75" s="57">
        <f t="shared" si="31"/>
        <v>23375</v>
      </c>
      <c r="AQ75" s="57">
        <f t="shared" si="32"/>
        <v>23375</v>
      </c>
      <c r="AR75" s="57">
        <f t="shared" si="33"/>
        <v>25925</v>
      </c>
      <c r="AS75" s="57">
        <f t="shared" si="34"/>
        <v>25925</v>
      </c>
    </row>
    <row r="76" spans="1:45" x14ac:dyDescent="0.2">
      <c r="A76" s="46" t="s">
        <v>48</v>
      </c>
      <c r="B76" s="46">
        <v>28</v>
      </c>
      <c r="C76" s="59">
        <v>18500</v>
      </c>
      <c r="D76" s="59">
        <v>18500</v>
      </c>
      <c r="E76" s="59">
        <v>19500</v>
      </c>
      <c r="F76" s="59">
        <v>19500</v>
      </c>
      <c r="G76" s="59">
        <v>20000</v>
      </c>
      <c r="H76" s="59">
        <v>20000</v>
      </c>
      <c r="I76" s="59">
        <v>20500</v>
      </c>
      <c r="J76" s="59">
        <v>20500</v>
      </c>
      <c r="K76" s="59">
        <v>21500</v>
      </c>
      <c r="L76" s="59">
        <v>21500</v>
      </c>
      <c r="M76" s="59">
        <v>22000</v>
      </c>
      <c r="N76" s="59">
        <v>22000</v>
      </c>
      <c r="O76" s="59">
        <v>23500</v>
      </c>
      <c r="P76" s="59">
        <v>23500</v>
      </c>
      <c r="Q76" s="59">
        <v>25500</v>
      </c>
      <c r="R76" s="59">
        <v>25500</v>
      </c>
      <c r="S76" s="59">
        <v>27500</v>
      </c>
      <c r="T76" s="59">
        <v>27500</v>
      </c>
      <c r="U76" s="59">
        <v>30500</v>
      </c>
      <c r="V76" s="59">
        <v>30500</v>
      </c>
      <c r="W76" s="64"/>
      <c r="X76" s="46" t="s">
        <v>48</v>
      </c>
      <c r="Y76" s="46">
        <v>28</v>
      </c>
      <c r="Z76" s="57">
        <f t="shared" si="23"/>
        <v>15725</v>
      </c>
      <c r="AA76" s="57">
        <f t="shared" si="35"/>
        <v>15725</v>
      </c>
      <c r="AB76" s="57">
        <f t="shared" si="36"/>
        <v>16575</v>
      </c>
      <c r="AC76" s="66">
        <f t="shared" si="37"/>
        <v>16575</v>
      </c>
      <c r="AD76" s="57">
        <f t="shared" si="38"/>
        <v>17000</v>
      </c>
      <c r="AE76" s="57">
        <f t="shared" si="39"/>
        <v>17000</v>
      </c>
      <c r="AF76" s="57">
        <f t="shared" si="40"/>
        <v>17425</v>
      </c>
      <c r="AG76" s="57">
        <f t="shared" si="41"/>
        <v>17425</v>
      </c>
      <c r="AH76" s="57">
        <f t="shared" si="42"/>
        <v>18275</v>
      </c>
      <c r="AI76" s="57">
        <f t="shared" si="24"/>
        <v>18275</v>
      </c>
      <c r="AJ76" s="57">
        <f t="shared" si="25"/>
        <v>18700</v>
      </c>
      <c r="AK76" s="57">
        <f t="shared" si="26"/>
        <v>18700</v>
      </c>
      <c r="AL76" s="57">
        <f t="shared" si="27"/>
        <v>19975</v>
      </c>
      <c r="AM76" s="57">
        <f t="shared" si="28"/>
        <v>19975</v>
      </c>
      <c r="AN76" s="57">
        <f t="shared" si="29"/>
        <v>21675</v>
      </c>
      <c r="AO76" s="57">
        <f t="shared" si="30"/>
        <v>21675</v>
      </c>
      <c r="AP76" s="57">
        <f t="shared" si="31"/>
        <v>23375</v>
      </c>
      <c r="AQ76" s="57">
        <f t="shared" si="32"/>
        <v>23375</v>
      </c>
      <c r="AR76" s="57">
        <f t="shared" si="33"/>
        <v>25925</v>
      </c>
      <c r="AS76" s="57">
        <f t="shared" si="34"/>
        <v>25925</v>
      </c>
    </row>
    <row r="77" spans="1:45" x14ac:dyDescent="0.2">
      <c r="A77" s="46" t="s">
        <v>42</v>
      </c>
      <c r="B77" s="46">
        <v>29</v>
      </c>
      <c r="C77" s="59">
        <v>18500</v>
      </c>
      <c r="D77" s="59">
        <v>18500</v>
      </c>
      <c r="E77" s="59">
        <v>19500</v>
      </c>
      <c r="F77" s="59">
        <v>19500</v>
      </c>
      <c r="G77" s="59">
        <v>20000</v>
      </c>
      <c r="H77" s="59">
        <v>20000</v>
      </c>
      <c r="I77" s="59">
        <v>20500</v>
      </c>
      <c r="J77" s="59">
        <v>20500</v>
      </c>
      <c r="K77" s="59">
        <v>21500</v>
      </c>
      <c r="L77" s="59">
        <v>21500</v>
      </c>
      <c r="M77" s="59">
        <v>22000</v>
      </c>
      <c r="N77" s="59">
        <v>22000</v>
      </c>
      <c r="O77" s="59">
        <v>23500</v>
      </c>
      <c r="P77" s="59">
        <v>23500</v>
      </c>
      <c r="Q77" s="59">
        <v>25500</v>
      </c>
      <c r="R77" s="59">
        <v>25500</v>
      </c>
      <c r="S77" s="59">
        <v>27500</v>
      </c>
      <c r="T77" s="59">
        <v>27500</v>
      </c>
      <c r="U77" s="59">
        <v>30500</v>
      </c>
      <c r="V77" s="59">
        <v>30500</v>
      </c>
      <c r="W77" s="64"/>
      <c r="X77" s="46" t="s">
        <v>42</v>
      </c>
      <c r="Y77" s="46">
        <v>29</v>
      </c>
      <c r="Z77" s="57">
        <f t="shared" si="23"/>
        <v>15725</v>
      </c>
      <c r="AA77" s="57">
        <f t="shared" si="35"/>
        <v>15725</v>
      </c>
      <c r="AB77" s="57">
        <f t="shared" si="36"/>
        <v>16575</v>
      </c>
      <c r="AC77" s="66">
        <f t="shared" si="37"/>
        <v>16575</v>
      </c>
      <c r="AD77" s="57">
        <f t="shared" si="38"/>
        <v>17000</v>
      </c>
      <c r="AE77" s="57">
        <f t="shared" si="39"/>
        <v>17000</v>
      </c>
      <c r="AF77" s="57">
        <f t="shared" si="40"/>
        <v>17425</v>
      </c>
      <c r="AG77" s="57">
        <f t="shared" si="41"/>
        <v>17425</v>
      </c>
      <c r="AH77" s="57">
        <f t="shared" si="42"/>
        <v>18275</v>
      </c>
      <c r="AI77" s="57">
        <f t="shared" si="24"/>
        <v>18275</v>
      </c>
      <c r="AJ77" s="57">
        <f t="shared" si="25"/>
        <v>18700</v>
      </c>
      <c r="AK77" s="57">
        <f t="shared" si="26"/>
        <v>18700</v>
      </c>
      <c r="AL77" s="57">
        <f t="shared" si="27"/>
        <v>19975</v>
      </c>
      <c r="AM77" s="57">
        <f t="shared" si="28"/>
        <v>19975</v>
      </c>
      <c r="AN77" s="57">
        <f t="shared" si="29"/>
        <v>21675</v>
      </c>
      <c r="AO77" s="57">
        <f t="shared" si="30"/>
        <v>21675</v>
      </c>
      <c r="AP77" s="57">
        <f t="shared" si="31"/>
        <v>23375</v>
      </c>
      <c r="AQ77" s="57">
        <f t="shared" si="32"/>
        <v>23375</v>
      </c>
      <c r="AR77" s="57">
        <f t="shared" si="33"/>
        <v>25925</v>
      </c>
      <c r="AS77" s="57">
        <f t="shared" si="34"/>
        <v>25925</v>
      </c>
    </row>
    <row r="78" spans="1:45" x14ac:dyDescent="0.2">
      <c r="A78" s="46" t="s">
        <v>43</v>
      </c>
      <c r="B78" s="46">
        <v>30</v>
      </c>
      <c r="C78" s="59">
        <v>18500</v>
      </c>
      <c r="D78" s="59">
        <v>18500</v>
      </c>
      <c r="E78" s="59">
        <v>19500</v>
      </c>
      <c r="F78" s="59">
        <v>19500</v>
      </c>
      <c r="G78" s="59">
        <v>20000</v>
      </c>
      <c r="H78" s="59">
        <v>20000</v>
      </c>
      <c r="I78" s="59">
        <v>20500</v>
      </c>
      <c r="J78" s="59">
        <v>20500</v>
      </c>
      <c r="K78" s="59">
        <v>21500</v>
      </c>
      <c r="L78" s="59">
        <v>21500</v>
      </c>
      <c r="M78" s="59">
        <v>22000</v>
      </c>
      <c r="N78" s="59">
        <v>22000</v>
      </c>
      <c r="O78" s="59">
        <v>23500</v>
      </c>
      <c r="P78" s="59">
        <v>23500</v>
      </c>
      <c r="Q78" s="59">
        <v>25500</v>
      </c>
      <c r="R78" s="59">
        <v>25500</v>
      </c>
      <c r="S78" s="59">
        <v>27500</v>
      </c>
      <c r="T78" s="59">
        <v>27500</v>
      </c>
      <c r="U78" s="59">
        <v>30500</v>
      </c>
      <c r="V78" s="59">
        <v>30500</v>
      </c>
      <c r="W78" s="64"/>
      <c r="X78" s="46" t="s">
        <v>43</v>
      </c>
      <c r="Y78" s="46">
        <v>30</v>
      </c>
      <c r="Z78" s="57">
        <f t="shared" si="23"/>
        <v>15725</v>
      </c>
      <c r="AA78" s="57">
        <f t="shared" si="35"/>
        <v>15725</v>
      </c>
      <c r="AB78" s="57">
        <f t="shared" si="36"/>
        <v>16575</v>
      </c>
      <c r="AC78" s="66">
        <f t="shared" si="37"/>
        <v>16575</v>
      </c>
      <c r="AD78" s="57">
        <f t="shared" si="38"/>
        <v>17000</v>
      </c>
      <c r="AE78" s="57">
        <f t="shared" si="39"/>
        <v>17000</v>
      </c>
      <c r="AF78" s="57">
        <f t="shared" si="40"/>
        <v>17425</v>
      </c>
      <c r="AG78" s="57">
        <f t="shared" si="41"/>
        <v>17425</v>
      </c>
      <c r="AH78" s="57">
        <f t="shared" si="42"/>
        <v>18275</v>
      </c>
      <c r="AI78" s="57">
        <f t="shared" si="24"/>
        <v>18275</v>
      </c>
      <c r="AJ78" s="57">
        <f t="shared" si="25"/>
        <v>18700</v>
      </c>
      <c r="AK78" s="57">
        <f t="shared" si="26"/>
        <v>18700</v>
      </c>
      <c r="AL78" s="57">
        <f t="shared" si="27"/>
        <v>19975</v>
      </c>
      <c r="AM78" s="57">
        <f t="shared" si="28"/>
        <v>19975</v>
      </c>
      <c r="AN78" s="57">
        <f t="shared" si="29"/>
        <v>21675</v>
      </c>
      <c r="AO78" s="57">
        <f t="shared" si="30"/>
        <v>21675</v>
      </c>
      <c r="AP78" s="57">
        <f t="shared" si="31"/>
        <v>23375</v>
      </c>
      <c r="AQ78" s="57">
        <f t="shared" si="32"/>
        <v>23375</v>
      </c>
      <c r="AR78" s="57">
        <f t="shared" si="33"/>
        <v>25925</v>
      </c>
      <c r="AS78" s="57">
        <f t="shared" si="34"/>
        <v>25925</v>
      </c>
    </row>
    <row r="79" spans="1:45" x14ac:dyDescent="0.2">
      <c r="A79" s="46" t="s">
        <v>44</v>
      </c>
      <c r="B79" s="46">
        <v>31</v>
      </c>
      <c r="C79" s="59">
        <v>18500</v>
      </c>
      <c r="D79" s="59">
        <v>18500</v>
      </c>
      <c r="E79" s="59">
        <v>19500</v>
      </c>
      <c r="F79" s="59">
        <v>19500</v>
      </c>
      <c r="G79" s="59">
        <v>20000</v>
      </c>
      <c r="H79" s="59">
        <v>20000</v>
      </c>
      <c r="I79" s="59">
        <v>20500</v>
      </c>
      <c r="J79" s="59">
        <v>20500</v>
      </c>
      <c r="K79" s="59">
        <v>21500</v>
      </c>
      <c r="L79" s="59">
        <v>21500</v>
      </c>
      <c r="M79" s="59">
        <v>22000</v>
      </c>
      <c r="N79" s="59">
        <v>22000</v>
      </c>
      <c r="O79" s="59">
        <v>23500</v>
      </c>
      <c r="P79" s="59">
        <v>23500</v>
      </c>
      <c r="Q79" s="59">
        <v>25500</v>
      </c>
      <c r="R79" s="59">
        <v>25500</v>
      </c>
      <c r="S79" s="59">
        <v>27500</v>
      </c>
      <c r="T79" s="59">
        <v>27500</v>
      </c>
      <c r="U79" s="59">
        <v>30500</v>
      </c>
      <c r="V79" s="59">
        <v>30500</v>
      </c>
      <c r="W79" s="64"/>
      <c r="X79" s="46" t="s">
        <v>44</v>
      </c>
      <c r="Y79" s="46">
        <v>31</v>
      </c>
      <c r="Z79" s="57">
        <f t="shared" si="23"/>
        <v>15725</v>
      </c>
      <c r="AA79" s="57">
        <f t="shared" si="35"/>
        <v>15725</v>
      </c>
      <c r="AB79" s="57">
        <f t="shared" si="36"/>
        <v>16575</v>
      </c>
      <c r="AC79" s="66">
        <f t="shared" si="37"/>
        <v>16575</v>
      </c>
      <c r="AD79" s="57">
        <f t="shared" si="38"/>
        <v>17000</v>
      </c>
      <c r="AE79" s="57">
        <f t="shared" si="39"/>
        <v>17000</v>
      </c>
      <c r="AF79" s="57">
        <f t="shared" si="40"/>
        <v>17425</v>
      </c>
      <c r="AG79" s="57">
        <f t="shared" si="41"/>
        <v>17425</v>
      </c>
      <c r="AH79" s="57">
        <f t="shared" si="42"/>
        <v>18275</v>
      </c>
      <c r="AI79" s="57">
        <f t="shared" si="24"/>
        <v>18275</v>
      </c>
      <c r="AJ79" s="57">
        <f t="shared" si="25"/>
        <v>18700</v>
      </c>
      <c r="AK79" s="57">
        <f t="shared" si="26"/>
        <v>18700</v>
      </c>
      <c r="AL79" s="57">
        <f t="shared" si="27"/>
        <v>19975</v>
      </c>
      <c r="AM79" s="57">
        <f t="shared" si="28"/>
        <v>19975</v>
      </c>
      <c r="AN79" s="57">
        <f t="shared" si="29"/>
        <v>21675</v>
      </c>
      <c r="AO79" s="57">
        <f t="shared" si="30"/>
        <v>21675</v>
      </c>
      <c r="AP79" s="57">
        <f t="shared" si="31"/>
        <v>23375</v>
      </c>
      <c r="AQ79" s="57">
        <f t="shared" si="32"/>
        <v>23375</v>
      </c>
      <c r="AR79" s="57">
        <f t="shared" si="33"/>
        <v>25925</v>
      </c>
      <c r="AS79" s="57">
        <f t="shared" si="34"/>
        <v>25925</v>
      </c>
    </row>
    <row r="80" spans="1:45" ht="15" x14ac:dyDescent="0.25">
      <c r="A80" s="79"/>
      <c r="B80" s="79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X80" s="79"/>
      <c r="Y80" s="79"/>
      <c r="Z80" s="53"/>
      <c r="AA80" s="53"/>
      <c r="AB80" s="53"/>
      <c r="AC80" s="53"/>
      <c r="AD80" s="53"/>
      <c r="AE80" s="53"/>
      <c r="AF80" s="53"/>
      <c r="AH80" s="41"/>
    </row>
    <row r="81" spans="1:28" s="74" customFormat="1" ht="42" customHeight="1" x14ac:dyDescent="0.2">
      <c r="A81" s="332" t="s">
        <v>110</v>
      </c>
      <c r="B81" s="333"/>
      <c r="C81" s="334"/>
      <c r="D81" s="72"/>
      <c r="E81" s="72"/>
      <c r="F81" s="293" t="s">
        <v>116</v>
      </c>
      <c r="G81" s="293"/>
      <c r="H81" s="293"/>
      <c r="I81" s="293"/>
      <c r="J81" s="73"/>
      <c r="K81" s="335" t="s">
        <v>117</v>
      </c>
      <c r="L81" s="335"/>
      <c r="M81" s="335"/>
      <c r="N81" s="335"/>
      <c r="O81" s="72"/>
      <c r="P81" s="72"/>
      <c r="Q81" s="72"/>
      <c r="R81" s="72"/>
      <c r="S81" s="72"/>
      <c r="T81" s="72"/>
      <c r="U81" s="72"/>
      <c r="V81" s="72"/>
      <c r="W81" s="72"/>
      <c r="X81" s="332" t="s">
        <v>110</v>
      </c>
      <c r="Y81" s="333"/>
      <c r="Z81" s="334"/>
    </row>
    <row r="82" spans="1:28" s="74" customFormat="1" ht="18" customHeight="1" x14ac:dyDescent="0.2">
      <c r="A82" s="80" t="s">
        <v>63</v>
      </c>
      <c r="B82" s="254" t="s">
        <v>54</v>
      </c>
      <c r="C82" s="254"/>
      <c r="D82" s="299"/>
      <c r="E82" s="299"/>
      <c r="F82" s="293"/>
      <c r="G82" s="293"/>
      <c r="H82" s="293"/>
      <c r="I82" s="293"/>
      <c r="J82" s="73"/>
      <c r="K82" s="335"/>
      <c r="L82" s="335"/>
      <c r="M82" s="335"/>
      <c r="N82" s="335"/>
      <c r="O82" s="22"/>
      <c r="P82" s="22"/>
      <c r="Q82" s="22"/>
      <c r="R82" s="22"/>
      <c r="S82" s="22"/>
      <c r="T82" s="22"/>
      <c r="U82" s="22"/>
      <c r="V82" s="22"/>
      <c r="W82" s="22"/>
      <c r="X82" s="80" t="s">
        <v>63</v>
      </c>
      <c r="Y82" s="254" t="s">
        <v>54</v>
      </c>
      <c r="Z82" s="254"/>
      <c r="AA82" s="299"/>
      <c r="AB82" s="299"/>
    </row>
    <row r="83" spans="1:28" s="74" customFormat="1" ht="22.5" x14ac:dyDescent="0.2">
      <c r="A83" s="81" t="s">
        <v>66</v>
      </c>
      <c r="B83" s="81" t="s">
        <v>67</v>
      </c>
      <c r="C83" s="11" t="s">
        <v>68</v>
      </c>
      <c r="D83" s="15"/>
      <c r="E83" s="15"/>
      <c r="F83" s="293"/>
      <c r="G83" s="293"/>
      <c r="H83" s="293"/>
      <c r="I83" s="293"/>
      <c r="J83" s="73"/>
      <c r="K83" s="335"/>
      <c r="L83" s="335"/>
      <c r="M83" s="335"/>
      <c r="N83" s="335"/>
      <c r="O83" s="15"/>
      <c r="P83" s="15"/>
      <c r="Q83" s="15"/>
      <c r="R83" s="15"/>
      <c r="S83" s="15"/>
      <c r="T83" s="15"/>
      <c r="U83" s="15"/>
      <c r="V83" s="15"/>
      <c r="W83" s="15"/>
      <c r="X83" s="81" t="s">
        <v>66</v>
      </c>
      <c r="Y83" s="81" t="s">
        <v>67</v>
      </c>
      <c r="Z83" s="11" t="s">
        <v>68</v>
      </c>
      <c r="AA83" s="15"/>
      <c r="AB83" s="15"/>
    </row>
    <row r="84" spans="1:28" s="74" customFormat="1" ht="22.5" x14ac:dyDescent="0.2">
      <c r="A84" s="82" t="s">
        <v>69</v>
      </c>
      <c r="B84" s="82">
        <v>2000</v>
      </c>
      <c r="C84" s="12">
        <v>4000</v>
      </c>
      <c r="D84" s="16"/>
      <c r="E84" s="16"/>
      <c r="F84" s="16"/>
      <c r="G84" s="16"/>
      <c r="H84" s="73"/>
      <c r="I84" s="73"/>
      <c r="J84" s="73"/>
      <c r="K84" s="335"/>
      <c r="L84" s="335"/>
      <c r="M84" s="335"/>
      <c r="N84" s="335"/>
      <c r="O84" s="16"/>
      <c r="P84" s="16"/>
      <c r="Q84" s="16"/>
      <c r="R84" s="16"/>
      <c r="S84" s="16"/>
      <c r="T84" s="16"/>
      <c r="U84" s="16"/>
      <c r="V84" s="16"/>
      <c r="W84" s="16"/>
      <c r="X84" s="82" t="s">
        <v>69</v>
      </c>
      <c r="Y84" s="82">
        <f>B84*0.85</f>
        <v>1700</v>
      </c>
      <c r="Z84" s="12">
        <f>C84*0.85</f>
        <v>3400</v>
      </c>
      <c r="AA84" s="16"/>
      <c r="AB84" s="16"/>
    </row>
    <row r="85" spans="1:28" ht="15" customHeight="1" x14ac:dyDescent="0.2">
      <c r="D85" s="74"/>
      <c r="E85" s="74"/>
      <c r="F85" s="74"/>
      <c r="G85" s="84"/>
      <c r="H85" s="73"/>
      <c r="I85" s="73"/>
      <c r="J85" s="73"/>
      <c r="K85" s="335"/>
      <c r="L85" s="335"/>
      <c r="M85" s="335"/>
      <c r="N85" s="335"/>
      <c r="O85" s="84"/>
      <c r="P85" s="41"/>
      <c r="Q85" s="41"/>
      <c r="R85" s="41"/>
      <c r="S85" s="41"/>
      <c r="T85" s="41"/>
      <c r="U85" s="41"/>
      <c r="V85" s="41"/>
      <c r="W85" s="41"/>
    </row>
    <row r="86" spans="1:28" ht="15" customHeight="1" x14ac:dyDescent="0.2">
      <c r="D86" s="74"/>
      <c r="E86" s="74"/>
      <c r="F86" s="74"/>
      <c r="G86" s="84"/>
      <c r="H86" s="73"/>
      <c r="I86" s="73"/>
      <c r="J86" s="73"/>
      <c r="K86" s="335"/>
      <c r="L86" s="335"/>
      <c r="M86" s="335"/>
      <c r="N86" s="335"/>
      <c r="O86" s="84"/>
      <c r="P86" s="41"/>
      <c r="Q86" s="41"/>
      <c r="R86" s="41"/>
      <c r="S86" s="41"/>
      <c r="T86" s="41"/>
      <c r="U86" s="41"/>
      <c r="V86" s="41"/>
      <c r="W86" s="41"/>
    </row>
    <row r="87" spans="1:28" ht="15" customHeight="1" x14ac:dyDescent="0.2">
      <c r="D87" s="74"/>
      <c r="E87" s="74"/>
      <c r="F87" s="74"/>
      <c r="G87" s="84"/>
      <c r="H87" s="73"/>
      <c r="I87" s="73"/>
      <c r="J87" s="73"/>
      <c r="K87" s="335"/>
      <c r="L87" s="335"/>
      <c r="M87" s="335"/>
      <c r="N87" s="335"/>
      <c r="O87" s="84"/>
      <c r="P87" s="41"/>
      <c r="Q87" s="41"/>
      <c r="R87" s="41"/>
      <c r="S87" s="41"/>
      <c r="T87" s="41"/>
      <c r="U87" s="41"/>
      <c r="V87" s="41"/>
      <c r="W87" s="41"/>
    </row>
    <row r="88" spans="1:28" ht="15" customHeight="1" x14ac:dyDescent="0.2">
      <c r="D88" s="74"/>
      <c r="E88" s="74"/>
      <c r="F88" s="74"/>
      <c r="G88" s="84"/>
      <c r="H88" s="73"/>
      <c r="I88" s="73"/>
      <c r="J88" s="73"/>
      <c r="K88" s="335"/>
      <c r="L88" s="335"/>
      <c r="M88" s="335"/>
      <c r="N88" s="335"/>
      <c r="O88" s="84"/>
      <c r="P88" s="41"/>
      <c r="Q88" s="41"/>
      <c r="R88" s="41"/>
      <c r="S88" s="41"/>
      <c r="T88" s="41"/>
      <c r="U88" s="41"/>
      <c r="V88" s="41"/>
      <c r="W88" s="41"/>
    </row>
    <row r="89" spans="1:28" ht="15" customHeight="1" x14ac:dyDescent="0.2">
      <c r="D89" s="74"/>
      <c r="E89" s="74"/>
      <c r="F89" s="74"/>
      <c r="G89" s="84"/>
      <c r="H89" s="73"/>
      <c r="I89" s="73"/>
      <c r="J89" s="73"/>
      <c r="K89" s="335"/>
      <c r="L89" s="335"/>
      <c r="M89" s="335"/>
      <c r="N89" s="335"/>
      <c r="O89" s="84"/>
      <c r="P89" s="41"/>
      <c r="Q89" s="41"/>
      <c r="R89" s="41"/>
      <c r="S89" s="41"/>
      <c r="T89" s="41"/>
      <c r="U89" s="41"/>
      <c r="V89" s="41"/>
      <c r="W89" s="41"/>
    </row>
    <row r="90" spans="1:28" ht="15" x14ac:dyDescent="0.2">
      <c r="D90" s="74"/>
      <c r="E90" s="74"/>
      <c r="F90" s="74"/>
      <c r="G90" s="84"/>
      <c r="H90" s="73"/>
      <c r="I90" s="73"/>
      <c r="J90" s="73"/>
      <c r="K90" s="335"/>
      <c r="L90" s="335"/>
      <c r="M90" s="335"/>
      <c r="N90" s="335"/>
      <c r="O90" s="84"/>
      <c r="P90" s="41"/>
      <c r="Q90" s="41"/>
      <c r="R90" s="41"/>
      <c r="S90" s="41"/>
      <c r="T90" s="41"/>
      <c r="U90" s="41"/>
      <c r="V90" s="41"/>
      <c r="W90" s="41"/>
    </row>
    <row r="91" spans="1:28" ht="15" x14ac:dyDescent="0.2">
      <c r="D91" s="74"/>
      <c r="E91" s="74"/>
      <c r="F91" s="74"/>
      <c r="G91" s="84"/>
      <c r="H91" s="73"/>
      <c r="I91" s="73"/>
      <c r="J91" s="73"/>
      <c r="K91" s="335"/>
      <c r="L91" s="335"/>
      <c r="M91" s="335"/>
      <c r="N91" s="335"/>
      <c r="O91" s="84"/>
      <c r="P91" s="41"/>
      <c r="Q91" s="41"/>
      <c r="R91" s="41"/>
      <c r="S91" s="41"/>
      <c r="T91" s="41"/>
      <c r="U91" s="41"/>
      <c r="V91" s="41"/>
      <c r="W91" s="41"/>
    </row>
    <row r="92" spans="1:28" x14ac:dyDescent="0.2">
      <c r="H92" s="41"/>
      <c r="K92" s="40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</row>
    <row r="93" spans="1:28" x14ac:dyDescent="0.2">
      <c r="H93" s="41"/>
      <c r="K93" s="40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</row>
    <row r="94" spans="1:28" x14ac:dyDescent="0.2">
      <c r="H94" s="41"/>
      <c r="K94" s="40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</row>
    <row r="95" spans="1:28" hidden="1" x14ac:dyDescent="0.2">
      <c r="H95" s="41"/>
      <c r="K95" s="40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</row>
    <row r="96" spans="1:28" hidden="1" x14ac:dyDescent="0.2"/>
    <row r="97" hidden="1" x14ac:dyDescent="0.2"/>
    <row r="98" hidden="1" x14ac:dyDescent="0.2"/>
  </sheetData>
  <mergeCells count="78">
    <mergeCell ref="A45:V45"/>
    <mergeCell ref="AJ12:AK12"/>
    <mergeCell ref="AL12:AM12"/>
    <mergeCell ref="AN12:AO12"/>
    <mergeCell ref="AP12:AQ12"/>
    <mergeCell ref="M12:N12"/>
    <mergeCell ref="O12:P12"/>
    <mergeCell ref="Q12:R12"/>
    <mergeCell ref="S12:T12"/>
    <mergeCell ref="U12:V12"/>
    <mergeCell ref="A12:B13"/>
    <mergeCell ref="AH12:AI12"/>
    <mergeCell ref="AD12:AE12"/>
    <mergeCell ref="AF12:AG12"/>
    <mergeCell ref="K12:L12"/>
    <mergeCell ref="M47:N47"/>
    <mergeCell ref="O47:P47"/>
    <mergeCell ref="Q47:R47"/>
    <mergeCell ref="S47:T47"/>
    <mergeCell ref="U47:V47"/>
    <mergeCell ref="AJ47:AK47"/>
    <mergeCell ref="AL47:AM47"/>
    <mergeCell ref="AN47:AO47"/>
    <mergeCell ref="AP47:AQ47"/>
    <mergeCell ref="AR47:AS47"/>
    <mergeCell ref="X47:Y48"/>
    <mergeCell ref="Z47:AA47"/>
    <mergeCell ref="AB47:AC47"/>
    <mergeCell ref="AD47:AE47"/>
    <mergeCell ref="AF47:AG47"/>
    <mergeCell ref="AH47:AI47"/>
    <mergeCell ref="X45:AS45"/>
    <mergeCell ref="X46:AS46"/>
    <mergeCell ref="A4:L4"/>
    <mergeCell ref="A5:L5"/>
    <mergeCell ref="X4:AI4"/>
    <mergeCell ref="X5:AI5"/>
    <mergeCell ref="X6:Y7"/>
    <mergeCell ref="Z6:AA6"/>
    <mergeCell ref="AB6:AC6"/>
    <mergeCell ref="AD6:AE6"/>
    <mergeCell ref="AF6:AG6"/>
    <mergeCell ref="AH6:AI6"/>
    <mergeCell ref="A6:B7"/>
    <mergeCell ref="C6:D6"/>
    <mergeCell ref="E6:F6"/>
    <mergeCell ref="B82:C82"/>
    <mergeCell ref="D82:E82"/>
    <mergeCell ref="X81:Z81"/>
    <mergeCell ref="A81:C81"/>
    <mergeCell ref="F81:I83"/>
    <mergeCell ref="K81:N91"/>
    <mergeCell ref="K47:L47"/>
    <mergeCell ref="Y82:Z82"/>
    <mergeCell ref="AA82:AB82"/>
    <mergeCell ref="X12:Y13"/>
    <mergeCell ref="Z12:AA12"/>
    <mergeCell ref="AB12:AC12"/>
    <mergeCell ref="A46:V46"/>
    <mergeCell ref="A47:B48"/>
    <mergeCell ref="C47:D47"/>
    <mergeCell ref="E47:F47"/>
    <mergeCell ref="G47:H47"/>
    <mergeCell ref="I47:J47"/>
    <mergeCell ref="C12:D12"/>
    <mergeCell ref="E12:F12"/>
    <mergeCell ref="G12:H12"/>
    <mergeCell ref="I12:J12"/>
    <mergeCell ref="G6:H6"/>
    <mergeCell ref="I6:J6"/>
    <mergeCell ref="K6:L6"/>
    <mergeCell ref="AA1:AF2"/>
    <mergeCell ref="D1:I2"/>
    <mergeCell ref="X10:AS10"/>
    <mergeCell ref="X11:AS11"/>
    <mergeCell ref="A10:V10"/>
    <mergeCell ref="A11:V11"/>
    <mergeCell ref="AR12:AS12"/>
  </mergeCells>
  <conditionalFormatting sqref="C8:V8">
    <cfRule type="colorScale" priority="20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:V15">
    <cfRule type="colorScale" priority="20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6:V23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4:V32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3:V35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6:V43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8:V48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9:V54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5:V5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7:V7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">
    <cfRule type="cellIs" dxfId="3759" priority="226" operator="equal">
      <formula>10%</formula>
    </cfRule>
    <cfRule type="cellIs" dxfId="3758" priority="227" operator="equal">
      <formula>0.12</formula>
    </cfRule>
    <cfRule type="cellIs" dxfId="3757" priority="228" operator="equal">
      <formula>0.14</formula>
    </cfRule>
    <cfRule type="cellIs" dxfId="3756" priority="229" operator="equal">
      <formula>0.15</formula>
    </cfRule>
    <cfRule type="cellIs" dxfId="3755" priority="230" operator="equal">
      <formula>0.16</formula>
    </cfRule>
    <cfRule type="cellIs" dxfId="3754" priority="231" operator="equal">
      <formula>"Открытый тариф"</formula>
    </cfRule>
  </conditionalFormatting>
  <conditionalFormatting sqref="E8:F8">
    <cfRule type="cellIs" dxfId="3753" priority="186" operator="equal">
      <formula>"Х"</formula>
    </cfRule>
    <cfRule type="colorScale" priority="1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4:F15">
    <cfRule type="colorScale" priority="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4:F32">
    <cfRule type="cellIs" dxfId="3752" priority="41" operator="equal">
      <formula>"Х"</formula>
    </cfRule>
  </conditionalFormatting>
  <conditionalFormatting sqref="E16:F23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4:F32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F35">
    <cfRule type="cellIs" dxfId="3751" priority="33" operator="equal">
      <formula>"Х"</formula>
    </cfRule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5:F56">
    <cfRule type="cellIs" dxfId="3750" priority="3" operator="equal">
      <formula>"Х"</formula>
    </cfRule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8:J8">
    <cfRule type="cellIs" dxfId="3749" priority="188" operator="equal">
      <formula>"Х"</formula>
    </cfRule>
    <cfRule type="colorScale" priority="189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3748" priority="190" operator="equal">
      <formula>"Х"</formula>
    </cfRule>
    <cfRule type="colorScale" priority="1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4:J15">
    <cfRule type="colorScale" priority="154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3747" priority="155" operator="equal">
      <formula>"Х"</formula>
    </cfRule>
    <cfRule type="colorScale" priority="1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4:J23">
    <cfRule type="cellIs" dxfId="3746" priority="66" operator="equal">
      <formula>"Х"</formula>
    </cfRule>
  </conditionalFormatting>
  <conditionalFormatting sqref="I16:J23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6:J32">
    <cfRule type="cellIs" dxfId="3745" priority="45" operator="equal">
      <formula>"Х"</formula>
    </cfRule>
  </conditionalFormatting>
  <conditionalFormatting sqref="I24:J32">
    <cfRule type="cellIs" dxfId="3744" priority="43" operator="equal">
      <formula>"Х"</formula>
    </cfRule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3:J35">
    <cfRule type="cellIs" dxfId="3743" priority="35" operator="equal">
      <formula>"Х"</formula>
    </cfRule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3742" priority="37" operator="equal">
      <formula>"Х"</formula>
    </cfRule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55:J56">
    <cfRule type="cellIs" dxfId="3741" priority="5" operator="equal">
      <formula>"Х"</formula>
    </cfRule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3740" priority="7" operator="equal">
      <formula>"Х"</formula>
    </cfRule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55:N56">
    <cfRule type="cellIs" dxfId="3739" priority="9" operator="equal">
      <formula>"Х"</formula>
    </cfRule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3738" priority="11" operator="equal">
      <formula>"Х"</formula>
    </cfRule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5:W79">
    <cfRule type="colorScale" priority="20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8:AI8">
    <cfRule type="colorScale" priority="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4:AI35 Z36:AS43">
    <cfRule type="colorScale" priority="1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49:AS79"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1">
    <cfRule type="cellIs" dxfId="3737" priority="116" operator="equal">
      <formula>10%</formula>
    </cfRule>
    <cfRule type="cellIs" dxfId="3736" priority="117" operator="equal">
      <formula>0.12</formula>
    </cfRule>
    <cfRule type="cellIs" dxfId="3735" priority="118" operator="equal">
      <formula>0.14</formula>
    </cfRule>
    <cfRule type="cellIs" dxfId="3734" priority="119" operator="equal">
      <formula>0.15</formula>
    </cfRule>
    <cfRule type="cellIs" dxfId="3733" priority="120" operator="equal">
      <formula>0.16</formula>
    </cfRule>
    <cfRule type="cellIs" dxfId="3732" priority="121" operator="equal">
      <formula>"Открытый тариф"</formula>
    </cfRule>
  </conditionalFormatting>
  <conditionalFormatting sqref="AB8:AC8">
    <cfRule type="cellIs" dxfId="3731" priority="141" operator="equal">
      <formula>"Х"</formula>
    </cfRule>
    <cfRule type="colorScale" priority="1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4:AC35">
    <cfRule type="cellIs" dxfId="3730" priority="129" operator="equal">
      <formula>"Х"</formula>
    </cfRule>
    <cfRule type="colorScale" priority="1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8:AG8">
    <cfRule type="cellIs" dxfId="3729" priority="143" operator="equal">
      <formula>"Х"</formula>
    </cfRule>
    <cfRule type="colorScale" priority="144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3728" priority="145" operator="equal">
      <formula>"Х"</formula>
    </cfRule>
    <cfRule type="colorScale" priority="1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4:AG35">
    <cfRule type="cellIs" dxfId="3727" priority="131" operator="equal">
      <formula>"Х"</formula>
    </cfRule>
    <cfRule type="colorScale" priority="132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3726" priority="133" operator="equal">
      <formula>"Х"</formula>
    </cfRule>
    <cfRule type="colorScale" priority="1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35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79998168889431442"/>
    <pageSetUpPr fitToPage="1"/>
  </sheetPr>
  <dimension ref="A1:AU328"/>
  <sheetViews>
    <sheetView showGridLines="0" zoomScale="80" zoomScaleNormal="80" workbookViewId="0">
      <selection activeCell="Z132" sqref="Z132"/>
    </sheetView>
  </sheetViews>
  <sheetFormatPr defaultRowHeight="12.75" x14ac:dyDescent="0.2"/>
  <cols>
    <col min="1" max="1" width="11.140625" style="38" customWidth="1"/>
    <col min="2" max="2" width="9.5703125" style="39" customWidth="1"/>
    <col min="3" max="6" width="8.7109375" style="40" customWidth="1"/>
    <col min="7" max="7" width="8.7109375" style="41" customWidth="1"/>
    <col min="8" max="10" width="8.7109375" style="40" customWidth="1"/>
    <col min="11" max="11" width="9.7109375" style="41" customWidth="1"/>
    <col min="12" max="12" width="10" style="40" customWidth="1"/>
    <col min="13" max="18" width="8.7109375" style="40" customWidth="1"/>
    <col min="19" max="19" width="9.7109375" style="40" customWidth="1"/>
    <col min="20" max="22" width="8.7109375" style="40" customWidth="1"/>
    <col min="23" max="23" width="6.140625" style="40" customWidth="1"/>
    <col min="24" max="25" width="3.85546875" style="40" customWidth="1"/>
    <col min="26" max="26" width="11.28515625" style="83" customWidth="1"/>
    <col min="27" max="27" width="10.7109375" style="83" customWidth="1"/>
    <col min="28" max="139" width="9.140625" style="40"/>
    <col min="140" max="140" width="2.85546875" style="40" customWidth="1"/>
    <col min="141" max="141" width="3.7109375" style="40" customWidth="1"/>
    <col min="142" max="142" width="9.140625" style="40"/>
    <col min="143" max="143" width="2.85546875" style="40" customWidth="1"/>
    <col min="144" max="144" width="3.7109375" style="40" customWidth="1"/>
    <col min="145" max="145" width="9.140625" style="40"/>
    <col min="146" max="146" width="2.85546875" style="40" customWidth="1"/>
    <col min="147" max="147" width="3.7109375" style="40" customWidth="1"/>
    <col min="148" max="148" width="9.140625" style="40"/>
    <col min="149" max="149" width="2.85546875" style="40" customWidth="1"/>
    <col min="150" max="150" width="3.85546875" style="40" customWidth="1"/>
    <col min="151" max="151" width="9.140625" style="40"/>
    <col min="152" max="152" width="2.85546875" style="40" customWidth="1"/>
    <col min="153" max="153" width="3.85546875" style="40" customWidth="1"/>
    <col min="154" max="154" width="9.140625" style="40"/>
    <col min="155" max="155" width="2.85546875" style="40" customWidth="1"/>
    <col min="156" max="156" width="3.42578125" style="40" customWidth="1"/>
    <col min="157" max="157" width="9.140625" style="40"/>
    <col min="158" max="158" width="2.85546875" style="40" customWidth="1"/>
    <col min="159" max="159" width="3.28515625" style="40" customWidth="1"/>
    <col min="160" max="160" width="9.140625" style="40"/>
    <col min="161" max="161" width="2.85546875" style="40" customWidth="1"/>
    <col min="162" max="162" width="3.140625" style="40" customWidth="1"/>
    <col min="163" max="163" width="9.140625" style="40"/>
    <col min="164" max="164" width="2.85546875" style="40" customWidth="1"/>
    <col min="165" max="165" width="3.140625" style="40" customWidth="1"/>
    <col min="166" max="166" width="9.140625" style="40"/>
    <col min="167" max="167" width="2.85546875" style="40" customWidth="1"/>
    <col min="168" max="168" width="3.140625" style="40" customWidth="1"/>
    <col min="169" max="169" width="9.140625" style="40"/>
    <col min="170" max="170" width="2.85546875" style="40" customWidth="1"/>
    <col min="171" max="171" width="3.28515625" style="40" customWidth="1"/>
    <col min="172" max="172" width="9.140625" style="40"/>
    <col min="173" max="173" width="3.5703125" style="40" customWidth="1"/>
    <col min="174" max="174" width="3.7109375" style="40" customWidth="1"/>
    <col min="175" max="176" width="9.140625" style="40"/>
    <col min="177" max="177" width="35.140625" style="40" customWidth="1"/>
    <col min="178" max="395" width="9.140625" style="40"/>
    <col min="396" max="396" width="2.85546875" style="40" customWidth="1"/>
    <col min="397" max="397" width="3.7109375" style="40" customWidth="1"/>
    <col min="398" max="398" width="9.140625" style="40"/>
    <col min="399" max="399" width="2.85546875" style="40" customWidth="1"/>
    <col min="400" max="400" width="3.7109375" style="40" customWidth="1"/>
    <col min="401" max="401" width="9.140625" style="40"/>
    <col min="402" max="402" width="2.85546875" style="40" customWidth="1"/>
    <col min="403" max="403" width="3.7109375" style="40" customWidth="1"/>
    <col min="404" max="404" width="9.140625" style="40"/>
    <col min="405" max="405" width="2.85546875" style="40" customWidth="1"/>
    <col min="406" max="406" width="3.85546875" style="40" customWidth="1"/>
    <col min="407" max="407" width="9.140625" style="40"/>
    <col min="408" max="408" width="2.85546875" style="40" customWidth="1"/>
    <col min="409" max="409" width="3.85546875" style="40" customWidth="1"/>
    <col min="410" max="410" width="9.140625" style="40"/>
    <col min="411" max="411" width="2.85546875" style="40" customWidth="1"/>
    <col min="412" max="412" width="3.42578125" style="40" customWidth="1"/>
    <col min="413" max="413" width="9.140625" style="40"/>
    <col min="414" max="414" width="2.85546875" style="40" customWidth="1"/>
    <col min="415" max="415" width="3.28515625" style="40" customWidth="1"/>
    <col min="416" max="416" width="9.140625" style="40"/>
    <col min="417" max="417" width="2.85546875" style="40" customWidth="1"/>
    <col min="418" max="418" width="3.140625" style="40" customWidth="1"/>
    <col min="419" max="419" width="9.140625" style="40"/>
    <col min="420" max="420" width="2.85546875" style="40" customWidth="1"/>
    <col min="421" max="421" width="3.140625" style="40" customWidth="1"/>
    <col min="422" max="422" width="9.140625" style="40"/>
    <col min="423" max="423" width="2.85546875" style="40" customWidth="1"/>
    <col min="424" max="424" width="3.140625" style="40" customWidth="1"/>
    <col min="425" max="425" width="9.140625" style="40"/>
    <col min="426" max="426" width="2.85546875" style="40" customWidth="1"/>
    <col min="427" max="427" width="3.28515625" style="40" customWidth="1"/>
    <col min="428" max="428" width="9.140625" style="40"/>
    <col min="429" max="429" width="3.5703125" style="40" customWidth="1"/>
    <col min="430" max="430" width="3.7109375" style="40" customWidth="1"/>
    <col min="431" max="432" width="9.140625" style="40"/>
    <col min="433" max="433" width="35.140625" style="40" customWidth="1"/>
    <col min="434" max="651" width="9.140625" style="40"/>
    <col min="652" max="652" width="2.85546875" style="40" customWidth="1"/>
    <col min="653" max="653" width="3.7109375" style="40" customWidth="1"/>
    <col min="654" max="654" width="9.140625" style="40"/>
    <col min="655" max="655" width="2.85546875" style="40" customWidth="1"/>
    <col min="656" max="656" width="3.7109375" style="40" customWidth="1"/>
    <col min="657" max="657" width="9.140625" style="40"/>
    <col min="658" max="658" width="2.85546875" style="40" customWidth="1"/>
    <col min="659" max="659" width="3.7109375" style="40" customWidth="1"/>
    <col min="660" max="660" width="9.140625" style="40"/>
    <col min="661" max="661" width="2.85546875" style="40" customWidth="1"/>
    <col min="662" max="662" width="3.85546875" style="40" customWidth="1"/>
    <col min="663" max="663" width="9.140625" style="40"/>
    <col min="664" max="664" width="2.85546875" style="40" customWidth="1"/>
    <col min="665" max="665" width="3.85546875" style="40" customWidth="1"/>
    <col min="666" max="666" width="9.140625" style="40"/>
    <col min="667" max="667" width="2.85546875" style="40" customWidth="1"/>
    <col min="668" max="668" width="3.42578125" style="40" customWidth="1"/>
    <col min="669" max="669" width="9.140625" style="40"/>
    <col min="670" max="670" width="2.85546875" style="40" customWidth="1"/>
    <col min="671" max="671" width="3.28515625" style="40" customWidth="1"/>
    <col min="672" max="672" width="9.140625" style="40"/>
    <col min="673" max="673" width="2.85546875" style="40" customWidth="1"/>
    <col min="674" max="674" width="3.140625" style="40" customWidth="1"/>
    <col min="675" max="675" width="9.140625" style="40"/>
    <col min="676" max="676" width="2.85546875" style="40" customWidth="1"/>
    <col min="677" max="677" width="3.140625" style="40" customWidth="1"/>
    <col min="678" max="678" width="9.140625" style="40"/>
    <col min="679" max="679" width="2.85546875" style="40" customWidth="1"/>
    <col min="680" max="680" width="3.140625" style="40" customWidth="1"/>
    <col min="681" max="681" width="9.140625" style="40"/>
    <col min="682" max="682" width="2.85546875" style="40" customWidth="1"/>
    <col min="683" max="683" width="3.28515625" style="40" customWidth="1"/>
    <col min="684" max="684" width="9.140625" style="40"/>
    <col min="685" max="685" width="3.5703125" style="40" customWidth="1"/>
    <col min="686" max="686" width="3.7109375" style="40" customWidth="1"/>
    <col min="687" max="688" width="9.140625" style="40"/>
    <col min="689" max="689" width="35.140625" style="40" customWidth="1"/>
    <col min="690" max="907" width="9.140625" style="40"/>
    <col min="908" max="908" width="2.85546875" style="40" customWidth="1"/>
    <col min="909" max="909" width="3.7109375" style="40" customWidth="1"/>
    <col min="910" max="910" width="9.140625" style="40"/>
    <col min="911" max="911" width="2.85546875" style="40" customWidth="1"/>
    <col min="912" max="912" width="3.7109375" style="40" customWidth="1"/>
    <col min="913" max="913" width="9.140625" style="40"/>
    <col min="914" max="914" width="2.85546875" style="40" customWidth="1"/>
    <col min="915" max="915" width="3.7109375" style="40" customWidth="1"/>
    <col min="916" max="916" width="9.140625" style="40"/>
    <col min="917" max="917" width="2.85546875" style="40" customWidth="1"/>
    <col min="918" max="918" width="3.85546875" style="40" customWidth="1"/>
    <col min="919" max="919" width="9.140625" style="40"/>
    <col min="920" max="920" width="2.85546875" style="40" customWidth="1"/>
    <col min="921" max="921" width="3.85546875" style="40" customWidth="1"/>
    <col min="922" max="922" width="9.140625" style="40"/>
    <col min="923" max="923" width="2.85546875" style="40" customWidth="1"/>
    <col min="924" max="924" width="3.42578125" style="40" customWidth="1"/>
    <col min="925" max="925" width="9.140625" style="40"/>
    <col min="926" max="926" width="2.85546875" style="40" customWidth="1"/>
    <col min="927" max="927" width="3.28515625" style="40" customWidth="1"/>
    <col min="928" max="928" width="9.140625" style="40"/>
    <col min="929" max="929" width="2.85546875" style="40" customWidth="1"/>
    <col min="930" max="930" width="3.140625" style="40" customWidth="1"/>
    <col min="931" max="931" width="9.140625" style="40"/>
    <col min="932" max="932" width="2.85546875" style="40" customWidth="1"/>
    <col min="933" max="933" width="3.140625" style="40" customWidth="1"/>
    <col min="934" max="934" width="9.140625" style="40"/>
    <col min="935" max="935" width="2.85546875" style="40" customWidth="1"/>
    <col min="936" max="936" width="3.140625" style="40" customWidth="1"/>
    <col min="937" max="937" width="9.140625" style="40"/>
    <col min="938" max="938" width="2.85546875" style="40" customWidth="1"/>
    <col min="939" max="939" width="3.28515625" style="40" customWidth="1"/>
    <col min="940" max="940" width="9.140625" style="40"/>
    <col min="941" max="941" width="3.5703125" style="40" customWidth="1"/>
    <col min="942" max="942" width="3.7109375" style="40" customWidth="1"/>
    <col min="943" max="944" width="9.140625" style="40"/>
    <col min="945" max="945" width="35.140625" style="40" customWidth="1"/>
    <col min="946" max="1163" width="9.140625" style="40"/>
    <col min="1164" max="1164" width="2.85546875" style="40" customWidth="1"/>
    <col min="1165" max="1165" width="3.7109375" style="40" customWidth="1"/>
    <col min="1166" max="1166" width="9.140625" style="40"/>
    <col min="1167" max="1167" width="2.85546875" style="40" customWidth="1"/>
    <col min="1168" max="1168" width="3.7109375" style="40" customWidth="1"/>
    <col min="1169" max="1169" width="9.140625" style="40"/>
    <col min="1170" max="1170" width="2.85546875" style="40" customWidth="1"/>
    <col min="1171" max="1171" width="3.7109375" style="40" customWidth="1"/>
    <col min="1172" max="1172" width="9.140625" style="40"/>
    <col min="1173" max="1173" width="2.85546875" style="40" customWidth="1"/>
    <col min="1174" max="1174" width="3.85546875" style="40" customWidth="1"/>
    <col min="1175" max="1175" width="9.140625" style="40"/>
    <col min="1176" max="1176" width="2.85546875" style="40" customWidth="1"/>
    <col min="1177" max="1177" width="3.85546875" style="40" customWidth="1"/>
    <col min="1178" max="1178" width="9.140625" style="40"/>
    <col min="1179" max="1179" width="2.85546875" style="40" customWidth="1"/>
    <col min="1180" max="1180" width="3.42578125" style="40" customWidth="1"/>
    <col min="1181" max="1181" width="9.140625" style="40"/>
    <col min="1182" max="1182" width="2.85546875" style="40" customWidth="1"/>
    <col min="1183" max="1183" width="3.28515625" style="40" customWidth="1"/>
    <col min="1184" max="1184" width="9.140625" style="40"/>
    <col min="1185" max="1185" width="2.85546875" style="40" customWidth="1"/>
    <col min="1186" max="1186" width="3.140625" style="40" customWidth="1"/>
    <col min="1187" max="1187" width="9.140625" style="40"/>
    <col min="1188" max="1188" width="2.85546875" style="40" customWidth="1"/>
    <col min="1189" max="1189" width="3.140625" style="40" customWidth="1"/>
    <col min="1190" max="1190" width="9.140625" style="40"/>
    <col min="1191" max="1191" width="2.85546875" style="40" customWidth="1"/>
    <col min="1192" max="1192" width="3.140625" style="40" customWidth="1"/>
    <col min="1193" max="1193" width="9.140625" style="40"/>
    <col min="1194" max="1194" width="2.85546875" style="40" customWidth="1"/>
    <col min="1195" max="1195" width="3.28515625" style="40" customWidth="1"/>
    <col min="1196" max="1196" width="9.140625" style="40"/>
    <col min="1197" max="1197" width="3.5703125" style="40" customWidth="1"/>
    <col min="1198" max="1198" width="3.7109375" style="40" customWidth="1"/>
    <col min="1199" max="1200" width="9.140625" style="40"/>
    <col min="1201" max="1201" width="35.140625" style="40" customWidth="1"/>
    <col min="1202" max="1419" width="9.140625" style="40"/>
    <col min="1420" max="1420" width="2.85546875" style="40" customWidth="1"/>
    <col min="1421" max="1421" width="3.7109375" style="40" customWidth="1"/>
    <col min="1422" max="1422" width="9.140625" style="40"/>
    <col min="1423" max="1423" width="2.85546875" style="40" customWidth="1"/>
    <col min="1424" max="1424" width="3.7109375" style="40" customWidth="1"/>
    <col min="1425" max="1425" width="9.140625" style="40"/>
    <col min="1426" max="1426" width="2.85546875" style="40" customWidth="1"/>
    <col min="1427" max="1427" width="3.7109375" style="40" customWidth="1"/>
    <col min="1428" max="1428" width="9.140625" style="40"/>
    <col min="1429" max="1429" width="2.85546875" style="40" customWidth="1"/>
    <col min="1430" max="1430" width="3.85546875" style="40" customWidth="1"/>
    <col min="1431" max="1431" width="9.140625" style="40"/>
    <col min="1432" max="1432" width="2.85546875" style="40" customWidth="1"/>
    <col min="1433" max="1433" width="3.85546875" style="40" customWidth="1"/>
    <col min="1434" max="1434" width="9.140625" style="40"/>
    <col min="1435" max="1435" width="2.85546875" style="40" customWidth="1"/>
    <col min="1436" max="1436" width="3.42578125" style="40" customWidth="1"/>
    <col min="1437" max="1437" width="9.140625" style="40"/>
    <col min="1438" max="1438" width="2.85546875" style="40" customWidth="1"/>
    <col min="1439" max="1439" width="3.28515625" style="40" customWidth="1"/>
    <col min="1440" max="1440" width="9.140625" style="40"/>
    <col min="1441" max="1441" width="2.85546875" style="40" customWidth="1"/>
    <col min="1442" max="1442" width="3.140625" style="40" customWidth="1"/>
    <col min="1443" max="1443" width="9.140625" style="40"/>
    <col min="1444" max="1444" width="2.85546875" style="40" customWidth="1"/>
    <col min="1445" max="1445" width="3.140625" style="40" customWidth="1"/>
    <col min="1446" max="1446" width="9.140625" style="40"/>
    <col min="1447" max="1447" width="2.85546875" style="40" customWidth="1"/>
    <col min="1448" max="1448" width="3.140625" style="40" customWidth="1"/>
    <col min="1449" max="1449" width="9.140625" style="40"/>
    <col min="1450" max="1450" width="2.85546875" style="40" customWidth="1"/>
    <col min="1451" max="1451" width="3.28515625" style="40" customWidth="1"/>
    <col min="1452" max="1452" width="9.140625" style="40"/>
    <col min="1453" max="1453" width="3.5703125" style="40" customWidth="1"/>
    <col min="1454" max="1454" width="3.7109375" style="40" customWidth="1"/>
    <col min="1455" max="1456" width="9.140625" style="40"/>
    <col min="1457" max="1457" width="35.140625" style="40" customWidth="1"/>
    <col min="1458" max="1675" width="9.140625" style="40"/>
    <col min="1676" max="1676" width="2.85546875" style="40" customWidth="1"/>
    <col min="1677" max="1677" width="3.7109375" style="40" customWidth="1"/>
    <col min="1678" max="1678" width="9.140625" style="40"/>
    <col min="1679" max="1679" width="2.85546875" style="40" customWidth="1"/>
    <col min="1680" max="1680" width="3.7109375" style="40" customWidth="1"/>
    <col min="1681" max="1681" width="9.140625" style="40"/>
    <col min="1682" max="1682" width="2.85546875" style="40" customWidth="1"/>
    <col min="1683" max="1683" width="3.7109375" style="40" customWidth="1"/>
    <col min="1684" max="1684" width="9.140625" style="40"/>
    <col min="1685" max="1685" width="2.85546875" style="40" customWidth="1"/>
    <col min="1686" max="1686" width="3.85546875" style="40" customWidth="1"/>
    <col min="1687" max="1687" width="9.140625" style="40"/>
    <col min="1688" max="1688" width="2.85546875" style="40" customWidth="1"/>
    <col min="1689" max="1689" width="3.85546875" style="40" customWidth="1"/>
    <col min="1690" max="1690" width="9.140625" style="40"/>
    <col min="1691" max="1691" width="2.85546875" style="40" customWidth="1"/>
    <col min="1692" max="1692" width="3.42578125" style="40" customWidth="1"/>
    <col min="1693" max="1693" width="9.140625" style="40"/>
    <col min="1694" max="1694" width="2.85546875" style="40" customWidth="1"/>
    <col min="1695" max="1695" width="3.28515625" style="40" customWidth="1"/>
    <col min="1696" max="1696" width="9.140625" style="40"/>
    <col min="1697" max="1697" width="2.85546875" style="40" customWidth="1"/>
    <col min="1698" max="1698" width="3.140625" style="40" customWidth="1"/>
    <col min="1699" max="1699" width="9.140625" style="40"/>
    <col min="1700" max="1700" width="2.85546875" style="40" customWidth="1"/>
    <col min="1701" max="1701" width="3.140625" style="40" customWidth="1"/>
    <col min="1702" max="1702" width="9.140625" style="40"/>
    <col min="1703" max="1703" width="2.85546875" style="40" customWidth="1"/>
    <col min="1704" max="1704" width="3.140625" style="40" customWidth="1"/>
    <col min="1705" max="1705" width="9.140625" style="40"/>
    <col min="1706" max="1706" width="2.85546875" style="40" customWidth="1"/>
    <col min="1707" max="1707" width="3.28515625" style="40" customWidth="1"/>
    <col min="1708" max="1708" width="9.140625" style="40"/>
    <col min="1709" max="1709" width="3.5703125" style="40" customWidth="1"/>
    <col min="1710" max="1710" width="3.7109375" style="40" customWidth="1"/>
    <col min="1711" max="1712" width="9.140625" style="40"/>
    <col min="1713" max="1713" width="35.140625" style="40" customWidth="1"/>
    <col min="1714" max="1931" width="9.140625" style="40"/>
    <col min="1932" max="1932" width="2.85546875" style="40" customWidth="1"/>
    <col min="1933" max="1933" width="3.7109375" style="40" customWidth="1"/>
    <col min="1934" max="1934" width="9.140625" style="40"/>
    <col min="1935" max="1935" width="2.85546875" style="40" customWidth="1"/>
    <col min="1936" max="1936" width="3.7109375" style="40" customWidth="1"/>
    <col min="1937" max="1937" width="9.140625" style="40"/>
    <col min="1938" max="1938" width="2.85546875" style="40" customWidth="1"/>
    <col min="1939" max="1939" width="3.7109375" style="40" customWidth="1"/>
    <col min="1940" max="1940" width="9.140625" style="40"/>
    <col min="1941" max="1941" width="2.85546875" style="40" customWidth="1"/>
    <col min="1942" max="1942" width="3.85546875" style="40" customWidth="1"/>
    <col min="1943" max="1943" width="9.140625" style="40"/>
    <col min="1944" max="1944" width="2.85546875" style="40" customWidth="1"/>
    <col min="1945" max="1945" width="3.85546875" style="40" customWidth="1"/>
    <col min="1946" max="1946" width="9.140625" style="40"/>
    <col min="1947" max="1947" width="2.85546875" style="40" customWidth="1"/>
    <col min="1948" max="1948" width="3.42578125" style="40" customWidth="1"/>
    <col min="1949" max="1949" width="9.140625" style="40"/>
    <col min="1950" max="1950" width="2.85546875" style="40" customWidth="1"/>
    <col min="1951" max="1951" width="3.28515625" style="40" customWidth="1"/>
    <col min="1952" max="1952" width="9.140625" style="40"/>
    <col min="1953" max="1953" width="2.85546875" style="40" customWidth="1"/>
    <col min="1954" max="1954" width="3.140625" style="40" customWidth="1"/>
    <col min="1955" max="1955" width="9.140625" style="40"/>
    <col min="1956" max="1956" width="2.85546875" style="40" customWidth="1"/>
    <col min="1957" max="1957" width="3.140625" style="40" customWidth="1"/>
    <col min="1958" max="1958" width="9.140625" style="40"/>
    <col min="1959" max="1959" width="2.85546875" style="40" customWidth="1"/>
    <col min="1960" max="1960" width="3.140625" style="40" customWidth="1"/>
    <col min="1961" max="1961" width="9.140625" style="40"/>
    <col min="1962" max="1962" width="2.85546875" style="40" customWidth="1"/>
    <col min="1963" max="1963" width="3.28515625" style="40" customWidth="1"/>
    <col min="1964" max="1964" width="9.140625" style="40"/>
    <col min="1965" max="1965" width="3.5703125" style="40" customWidth="1"/>
    <col min="1966" max="1966" width="3.7109375" style="40" customWidth="1"/>
    <col min="1967" max="1968" width="9.140625" style="40"/>
    <col min="1969" max="1969" width="35.140625" style="40" customWidth="1"/>
    <col min="1970" max="2187" width="9.140625" style="40"/>
    <col min="2188" max="2188" width="2.85546875" style="40" customWidth="1"/>
    <col min="2189" max="2189" width="3.7109375" style="40" customWidth="1"/>
    <col min="2190" max="2190" width="9.140625" style="40"/>
    <col min="2191" max="2191" width="2.85546875" style="40" customWidth="1"/>
    <col min="2192" max="2192" width="3.7109375" style="40" customWidth="1"/>
    <col min="2193" max="2193" width="9.140625" style="40"/>
    <col min="2194" max="2194" width="2.85546875" style="40" customWidth="1"/>
    <col min="2195" max="2195" width="3.7109375" style="40" customWidth="1"/>
    <col min="2196" max="2196" width="9.140625" style="40"/>
    <col min="2197" max="2197" width="2.85546875" style="40" customWidth="1"/>
    <col min="2198" max="2198" width="3.85546875" style="40" customWidth="1"/>
    <col min="2199" max="2199" width="9.140625" style="40"/>
    <col min="2200" max="2200" width="2.85546875" style="40" customWidth="1"/>
    <col min="2201" max="2201" width="3.85546875" style="40" customWidth="1"/>
    <col min="2202" max="2202" width="9.140625" style="40"/>
    <col min="2203" max="2203" width="2.85546875" style="40" customWidth="1"/>
    <col min="2204" max="2204" width="3.42578125" style="40" customWidth="1"/>
    <col min="2205" max="2205" width="9.140625" style="40"/>
    <col min="2206" max="2206" width="2.85546875" style="40" customWidth="1"/>
    <col min="2207" max="2207" width="3.28515625" style="40" customWidth="1"/>
    <col min="2208" max="2208" width="9.140625" style="40"/>
    <col min="2209" max="2209" width="2.85546875" style="40" customWidth="1"/>
    <col min="2210" max="2210" width="3.140625" style="40" customWidth="1"/>
    <col min="2211" max="2211" width="9.140625" style="40"/>
    <col min="2212" max="2212" width="2.85546875" style="40" customWidth="1"/>
    <col min="2213" max="2213" width="3.140625" style="40" customWidth="1"/>
    <col min="2214" max="2214" width="9.140625" style="40"/>
    <col min="2215" max="2215" width="2.85546875" style="40" customWidth="1"/>
    <col min="2216" max="2216" width="3.140625" style="40" customWidth="1"/>
    <col min="2217" max="2217" width="9.140625" style="40"/>
    <col min="2218" max="2218" width="2.85546875" style="40" customWidth="1"/>
    <col min="2219" max="2219" width="3.28515625" style="40" customWidth="1"/>
    <col min="2220" max="2220" width="9.140625" style="40"/>
    <col min="2221" max="2221" width="3.5703125" style="40" customWidth="1"/>
    <col min="2222" max="2222" width="3.7109375" style="40" customWidth="1"/>
    <col min="2223" max="2224" width="9.140625" style="40"/>
    <col min="2225" max="2225" width="35.140625" style="40" customWidth="1"/>
    <col min="2226" max="2443" width="9.140625" style="40"/>
    <col min="2444" max="2444" width="2.85546875" style="40" customWidth="1"/>
    <col min="2445" max="2445" width="3.7109375" style="40" customWidth="1"/>
    <col min="2446" max="2446" width="9.140625" style="40"/>
    <col min="2447" max="2447" width="2.85546875" style="40" customWidth="1"/>
    <col min="2448" max="2448" width="3.7109375" style="40" customWidth="1"/>
    <col min="2449" max="2449" width="9.140625" style="40"/>
    <col min="2450" max="2450" width="2.85546875" style="40" customWidth="1"/>
    <col min="2451" max="2451" width="3.7109375" style="40" customWidth="1"/>
    <col min="2452" max="2452" width="9.140625" style="40"/>
    <col min="2453" max="2453" width="2.85546875" style="40" customWidth="1"/>
    <col min="2454" max="2454" width="3.85546875" style="40" customWidth="1"/>
    <col min="2455" max="2455" width="9.140625" style="40"/>
    <col min="2456" max="2456" width="2.85546875" style="40" customWidth="1"/>
    <col min="2457" max="2457" width="3.85546875" style="40" customWidth="1"/>
    <col min="2458" max="2458" width="9.140625" style="40"/>
    <col min="2459" max="2459" width="2.85546875" style="40" customWidth="1"/>
    <col min="2460" max="2460" width="3.42578125" style="40" customWidth="1"/>
    <col min="2461" max="2461" width="9.140625" style="40"/>
    <col min="2462" max="2462" width="2.85546875" style="40" customWidth="1"/>
    <col min="2463" max="2463" width="3.28515625" style="40" customWidth="1"/>
    <col min="2464" max="2464" width="9.140625" style="40"/>
    <col min="2465" max="2465" width="2.85546875" style="40" customWidth="1"/>
    <col min="2466" max="2466" width="3.140625" style="40" customWidth="1"/>
    <col min="2467" max="2467" width="9.140625" style="40"/>
    <col min="2468" max="2468" width="2.85546875" style="40" customWidth="1"/>
    <col min="2469" max="2469" width="3.140625" style="40" customWidth="1"/>
    <col min="2470" max="2470" width="9.140625" style="40"/>
    <col min="2471" max="2471" width="2.85546875" style="40" customWidth="1"/>
    <col min="2472" max="2472" width="3.140625" style="40" customWidth="1"/>
    <col min="2473" max="2473" width="9.140625" style="40"/>
    <col min="2474" max="2474" width="2.85546875" style="40" customWidth="1"/>
    <col min="2475" max="2475" width="3.28515625" style="40" customWidth="1"/>
    <col min="2476" max="2476" width="9.140625" style="40"/>
    <col min="2477" max="2477" width="3.5703125" style="40" customWidth="1"/>
    <col min="2478" max="2478" width="3.7109375" style="40" customWidth="1"/>
    <col min="2479" max="2480" width="9.140625" style="40"/>
    <col min="2481" max="2481" width="35.140625" style="40" customWidth="1"/>
    <col min="2482" max="2699" width="9.140625" style="40"/>
    <col min="2700" max="2700" width="2.85546875" style="40" customWidth="1"/>
    <col min="2701" max="2701" width="3.7109375" style="40" customWidth="1"/>
    <col min="2702" max="2702" width="9.140625" style="40"/>
    <col min="2703" max="2703" width="2.85546875" style="40" customWidth="1"/>
    <col min="2704" max="2704" width="3.7109375" style="40" customWidth="1"/>
    <col min="2705" max="2705" width="9.140625" style="40"/>
    <col min="2706" max="2706" width="2.85546875" style="40" customWidth="1"/>
    <col min="2707" max="2707" width="3.7109375" style="40" customWidth="1"/>
    <col min="2708" max="2708" width="9.140625" style="40"/>
    <col min="2709" max="2709" width="2.85546875" style="40" customWidth="1"/>
    <col min="2710" max="2710" width="3.85546875" style="40" customWidth="1"/>
    <col min="2711" max="2711" width="9.140625" style="40"/>
    <col min="2712" max="2712" width="2.85546875" style="40" customWidth="1"/>
    <col min="2713" max="2713" width="3.85546875" style="40" customWidth="1"/>
    <col min="2714" max="2714" width="9.140625" style="40"/>
    <col min="2715" max="2715" width="2.85546875" style="40" customWidth="1"/>
    <col min="2716" max="2716" width="3.42578125" style="40" customWidth="1"/>
    <col min="2717" max="2717" width="9.140625" style="40"/>
    <col min="2718" max="2718" width="2.85546875" style="40" customWidth="1"/>
    <col min="2719" max="2719" width="3.28515625" style="40" customWidth="1"/>
    <col min="2720" max="2720" width="9.140625" style="40"/>
    <col min="2721" max="2721" width="2.85546875" style="40" customWidth="1"/>
    <col min="2722" max="2722" width="3.140625" style="40" customWidth="1"/>
    <col min="2723" max="2723" width="9.140625" style="40"/>
    <col min="2724" max="2724" width="2.85546875" style="40" customWidth="1"/>
    <col min="2725" max="2725" width="3.140625" style="40" customWidth="1"/>
    <col min="2726" max="2726" width="9.140625" style="40"/>
    <col min="2727" max="2727" width="2.85546875" style="40" customWidth="1"/>
    <col min="2728" max="2728" width="3.140625" style="40" customWidth="1"/>
    <col min="2729" max="2729" width="9.140625" style="40"/>
    <col min="2730" max="2730" width="2.85546875" style="40" customWidth="1"/>
    <col min="2731" max="2731" width="3.28515625" style="40" customWidth="1"/>
    <col min="2732" max="2732" width="9.140625" style="40"/>
    <col min="2733" max="2733" width="3.5703125" style="40" customWidth="1"/>
    <col min="2734" max="2734" width="3.7109375" style="40" customWidth="1"/>
    <col min="2735" max="2736" width="9.140625" style="40"/>
    <col min="2737" max="2737" width="35.140625" style="40" customWidth="1"/>
    <col min="2738" max="2955" width="9.140625" style="40"/>
    <col min="2956" max="2956" width="2.85546875" style="40" customWidth="1"/>
    <col min="2957" max="2957" width="3.7109375" style="40" customWidth="1"/>
    <col min="2958" max="2958" width="9.140625" style="40"/>
    <col min="2959" max="2959" width="2.85546875" style="40" customWidth="1"/>
    <col min="2960" max="2960" width="3.7109375" style="40" customWidth="1"/>
    <col min="2961" max="2961" width="9.140625" style="40"/>
    <col min="2962" max="2962" width="2.85546875" style="40" customWidth="1"/>
    <col min="2963" max="2963" width="3.7109375" style="40" customWidth="1"/>
    <col min="2964" max="2964" width="9.140625" style="40"/>
    <col min="2965" max="2965" width="2.85546875" style="40" customWidth="1"/>
    <col min="2966" max="2966" width="3.85546875" style="40" customWidth="1"/>
    <col min="2967" max="2967" width="9.140625" style="40"/>
    <col min="2968" max="2968" width="2.85546875" style="40" customWidth="1"/>
    <col min="2969" max="2969" width="3.85546875" style="40" customWidth="1"/>
    <col min="2970" max="2970" width="9.140625" style="40"/>
    <col min="2971" max="2971" width="2.85546875" style="40" customWidth="1"/>
    <col min="2972" max="2972" width="3.42578125" style="40" customWidth="1"/>
    <col min="2973" max="2973" width="9.140625" style="40"/>
    <col min="2974" max="2974" width="2.85546875" style="40" customWidth="1"/>
    <col min="2975" max="2975" width="3.28515625" style="40" customWidth="1"/>
    <col min="2976" max="2976" width="9.140625" style="40"/>
    <col min="2977" max="2977" width="2.85546875" style="40" customWidth="1"/>
    <col min="2978" max="2978" width="3.140625" style="40" customWidth="1"/>
    <col min="2979" max="2979" width="9.140625" style="40"/>
    <col min="2980" max="2980" width="2.85546875" style="40" customWidth="1"/>
    <col min="2981" max="2981" width="3.140625" style="40" customWidth="1"/>
    <col min="2982" max="2982" width="9.140625" style="40"/>
    <col min="2983" max="2983" width="2.85546875" style="40" customWidth="1"/>
    <col min="2984" max="2984" width="3.140625" style="40" customWidth="1"/>
    <col min="2985" max="2985" width="9.140625" style="40"/>
    <col min="2986" max="2986" width="2.85546875" style="40" customWidth="1"/>
    <col min="2987" max="2987" width="3.28515625" style="40" customWidth="1"/>
    <col min="2988" max="2988" width="9.140625" style="40"/>
    <col min="2989" max="2989" width="3.5703125" style="40" customWidth="1"/>
    <col min="2990" max="2990" width="3.7109375" style="40" customWidth="1"/>
    <col min="2991" max="2992" width="9.140625" style="40"/>
    <col min="2993" max="2993" width="35.140625" style="40" customWidth="1"/>
    <col min="2994" max="3211" width="9.140625" style="40"/>
    <col min="3212" max="3212" width="2.85546875" style="40" customWidth="1"/>
    <col min="3213" max="3213" width="3.7109375" style="40" customWidth="1"/>
    <col min="3214" max="3214" width="9.140625" style="40"/>
    <col min="3215" max="3215" width="2.85546875" style="40" customWidth="1"/>
    <col min="3216" max="3216" width="3.7109375" style="40" customWidth="1"/>
    <col min="3217" max="3217" width="9.140625" style="40"/>
    <col min="3218" max="3218" width="2.85546875" style="40" customWidth="1"/>
    <col min="3219" max="3219" width="3.7109375" style="40" customWidth="1"/>
    <col min="3220" max="3220" width="9.140625" style="40"/>
    <col min="3221" max="3221" width="2.85546875" style="40" customWidth="1"/>
    <col min="3222" max="3222" width="3.85546875" style="40" customWidth="1"/>
    <col min="3223" max="3223" width="9.140625" style="40"/>
    <col min="3224" max="3224" width="2.85546875" style="40" customWidth="1"/>
    <col min="3225" max="3225" width="3.85546875" style="40" customWidth="1"/>
    <col min="3226" max="3226" width="9.140625" style="40"/>
    <col min="3227" max="3227" width="2.85546875" style="40" customWidth="1"/>
    <col min="3228" max="3228" width="3.42578125" style="40" customWidth="1"/>
    <col min="3229" max="3229" width="9.140625" style="40"/>
    <col min="3230" max="3230" width="2.85546875" style="40" customWidth="1"/>
    <col min="3231" max="3231" width="3.28515625" style="40" customWidth="1"/>
    <col min="3232" max="3232" width="9.140625" style="40"/>
    <col min="3233" max="3233" width="2.85546875" style="40" customWidth="1"/>
    <col min="3234" max="3234" width="3.140625" style="40" customWidth="1"/>
    <col min="3235" max="3235" width="9.140625" style="40"/>
    <col min="3236" max="3236" width="2.85546875" style="40" customWidth="1"/>
    <col min="3237" max="3237" width="3.140625" style="40" customWidth="1"/>
    <col min="3238" max="3238" width="9.140625" style="40"/>
    <col min="3239" max="3239" width="2.85546875" style="40" customWidth="1"/>
    <col min="3240" max="3240" width="3.140625" style="40" customWidth="1"/>
    <col min="3241" max="3241" width="9.140625" style="40"/>
    <col min="3242" max="3242" width="2.85546875" style="40" customWidth="1"/>
    <col min="3243" max="3243" width="3.28515625" style="40" customWidth="1"/>
    <col min="3244" max="3244" width="9.140625" style="40"/>
    <col min="3245" max="3245" width="3.5703125" style="40" customWidth="1"/>
    <col min="3246" max="3246" width="3.7109375" style="40" customWidth="1"/>
    <col min="3247" max="3248" width="9.140625" style="40"/>
    <col min="3249" max="3249" width="35.140625" style="40" customWidth="1"/>
    <col min="3250" max="3467" width="9.140625" style="40"/>
    <col min="3468" max="3468" width="2.85546875" style="40" customWidth="1"/>
    <col min="3469" max="3469" width="3.7109375" style="40" customWidth="1"/>
    <col min="3470" max="3470" width="9.140625" style="40"/>
    <col min="3471" max="3471" width="2.85546875" style="40" customWidth="1"/>
    <col min="3472" max="3472" width="3.7109375" style="40" customWidth="1"/>
    <col min="3473" max="3473" width="9.140625" style="40"/>
    <col min="3474" max="3474" width="2.85546875" style="40" customWidth="1"/>
    <col min="3475" max="3475" width="3.7109375" style="40" customWidth="1"/>
    <col min="3476" max="3476" width="9.140625" style="40"/>
    <col min="3477" max="3477" width="2.85546875" style="40" customWidth="1"/>
    <col min="3478" max="3478" width="3.85546875" style="40" customWidth="1"/>
    <col min="3479" max="3479" width="9.140625" style="40"/>
    <col min="3480" max="3480" width="2.85546875" style="40" customWidth="1"/>
    <col min="3481" max="3481" width="3.85546875" style="40" customWidth="1"/>
    <col min="3482" max="3482" width="9.140625" style="40"/>
    <col min="3483" max="3483" width="2.85546875" style="40" customWidth="1"/>
    <col min="3484" max="3484" width="3.42578125" style="40" customWidth="1"/>
    <col min="3485" max="3485" width="9.140625" style="40"/>
    <col min="3486" max="3486" width="2.85546875" style="40" customWidth="1"/>
    <col min="3487" max="3487" width="3.28515625" style="40" customWidth="1"/>
    <col min="3488" max="3488" width="9.140625" style="40"/>
    <col min="3489" max="3489" width="2.85546875" style="40" customWidth="1"/>
    <col min="3490" max="3490" width="3.140625" style="40" customWidth="1"/>
    <col min="3491" max="3491" width="9.140625" style="40"/>
    <col min="3492" max="3492" width="2.85546875" style="40" customWidth="1"/>
    <col min="3493" max="3493" width="3.140625" style="40" customWidth="1"/>
    <col min="3494" max="3494" width="9.140625" style="40"/>
    <col min="3495" max="3495" width="2.85546875" style="40" customWidth="1"/>
    <col min="3496" max="3496" width="3.140625" style="40" customWidth="1"/>
    <col min="3497" max="3497" width="9.140625" style="40"/>
    <col min="3498" max="3498" width="2.85546875" style="40" customWidth="1"/>
    <col min="3499" max="3499" width="3.28515625" style="40" customWidth="1"/>
    <col min="3500" max="3500" width="9.140625" style="40"/>
    <col min="3501" max="3501" width="3.5703125" style="40" customWidth="1"/>
    <col min="3502" max="3502" width="3.7109375" style="40" customWidth="1"/>
    <col min="3503" max="3504" width="9.140625" style="40"/>
    <col min="3505" max="3505" width="35.140625" style="40" customWidth="1"/>
    <col min="3506" max="3723" width="9.140625" style="40"/>
    <col min="3724" max="3724" width="2.85546875" style="40" customWidth="1"/>
    <col min="3725" max="3725" width="3.7109375" style="40" customWidth="1"/>
    <col min="3726" max="3726" width="9.140625" style="40"/>
    <col min="3727" max="3727" width="2.85546875" style="40" customWidth="1"/>
    <col min="3728" max="3728" width="3.7109375" style="40" customWidth="1"/>
    <col min="3729" max="3729" width="9.140625" style="40"/>
    <col min="3730" max="3730" width="2.85546875" style="40" customWidth="1"/>
    <col min="3731" max="3731" width="3.7109375" style="40" customWidth="1"/>
    <col min="3732" max="3732" width="9.140625" style="40"/>
    <col min="3733" max="3733" width="2.85546875" style="40" customWidth="1"/>
    <col min="3734" max="3734" width="3.85546875" style="40" customWidth="1"/>
    <col min="3735" max="3735" width="9.140625" style="40"/>
    <col min="3736" max="3736" width="2.85546875" style="40" customWidth="1"/>
    <col min="3737" max="3737" width="3.85546875" style="40" customWidth="1"/>
    <col min="3738" max="3738" width="9.140625" style="40"/>
    <col min="3739" max="3739" width="2.85546875" style="40" customWidth="1"/>
    <col min="3740" max="3740" width="3.42578125" style="40" customWidth="1"/>
    <col min="3741" max="3741" width="9.140625" style="40"/>
    <col min="3742" max="3742" width="2.85546875" style="40" customWidth="1"/>
    <col min="3743" max="3743" width="3.28515625" style="40" customWidth="1"/>
    <col min="3744" max="3744" width="9.140625" style="40"/>
    <col min="3745" max="3745" width="2.85546875" style="40" customWidth="1"/>
    <col min="3746" max="3746" width="3.140625" style="40" customWidth="1"/>
    <col min="3747" max="3747" width="9.140625" style="40"/>
    <col min="3748" max="3748" width="2.85546875" style="40" customWidth="1"/>
    <col min="3749" max="3749" width="3.140625" style="40" customWidth="1"/>
    <col min="3750" max="3750" width="9.140625" style="40"/>
    <col min="3751" max="3751" width="2.85546875" style="40" customWidth="1"/>
    <col min="3752" max="3752" width="3.140625" style="40" customWidth="1"/>
    <col min="3753" max="3753" width="9.140625" style="40"/>
    <col min="3754" max="3754" width="2.85546875" style="40" customWidth="1"/>
    <col min="3755" max="3755" width="3.28515625" style="40" customWidth="1"/>
    <col min="3756" max="3756" width="9.140625" style="40"/>
    <col min="3757" max="3757" width="3.5703125" style="40" customWidth="1"/>
    <col min="3758" max="3758" width="3.7109375" style="40" customWidth="1"/>
    <col min="3759" max="3760" width="9.140625" style="40"/>
    <col min="3761" max="3761" width="35.140625" style="40" customWidth="1"/>
    <col min="3762" max="3979" width="9.140625" style="40"/>
    <col min="3980" max="3980" width="2.85546875" style="40" customWidth="1"/>
    <col min="3981" max="3981" width="3.7109375" style="40" customWidth="1"/>
    <col min="3982" max="3982" width="9.140625" style="40"/>
    <col min="3983" max="3983" width="2.85546875" style="40" customWidth="1"/>
    <col min="3984" max="3984" width="3.7109375" style="40" customWidth="1"/>
    <col min="3985" max="3985" width="9.140625" style="40"/>
    <col min="3986" max="3986" width="2.85546875" style="40" customWidth="1"/>
    <col min="3987" max="3987" width="3.7109375" style="40" customWidth="1"/>
    <col min="3988" max="3988" width="9.140625" style="40"/>
    <col min="3989" max="3989" width="2.85546875" style="40" customWidth="1"/>
    <col min="3990" max="3990" width="3.85546875" style="40" customWidth="1"/>
    <col min="3991" max="3991" width="9.140625" style="40"/>
    <col min="3992" max="3992" width="2.85546875" style="40" customWidth="1"/>
    <col min="3993" max="3993" width="3.85546875" style="40" customWidth="1"/>
    <col min="3994" max="3994" width="9.140625" style="40"/>
    <col min="3995" max="3995" width="2.85546875" style="40" customWidth="1"/>
    <col min="3996" max="3996" width="3.42578125" style="40" customWidth="1"/>
    <col min="3997" max="3997" width="9.140625" style="40"/>
    <col min="3998" max="3998" width="2.85546875" style="40" customWidth="1"/>
    <col min="3999" max="3999" width="3.28515625" style="40" customWidth="1"/>
    <col min="4000" max="4000" width="9.140625" style="40"/>
    <col min="4001" max="4001" width="2.85546875" style="40" customWidth="1"/>
    <col min="4002" max="4002" width="3.140625" style="40" customWidth="1"/>
    <col min="4003" max="4003" width="9.140625" style="40"/>
    <col min="4004" max="4004" width="2.85546875" style="40" customWidth="1"/>
    <col min="4005" max="4005" width="3.140625" style="40" customWidth="1"/>
    <col min="4006" max="4006" width="9.140625" style="40"/>
    <col min="4007" max="4007" width="2.85546875" style="40" customWidth="1"/>
    <col min="4008" max="4008" width="3.140625" style="40" customWidth="1"/>
    <col min="4009" max="4009" width="9.140625" style="40"/>
    <col min="4010" max="4010" width="2.85546875" style="40" customWidth="1"/>
    <col min="4011" max="4011" width="3.28515625" style="40" customWidth="1"/>
    <col min="4012" max="4012" width="9.140625" style="40"/>
    <col min="4013" max="4013" width="3.5703125" style="40" customWidth="1"/>
    <col min="4014" max="4014" width="3.7109375" style="40" customWidth="1"/>
    <col min="4015" max="4016" width="9.140625" style="40"/>
    <col min="4017" max="4017" width="35.140625" style="40" customWidth="1"/>
    <col min="4018" max="4235" width="9.140625" style="40"/>
    <col min="4236" max="4236" width="2.85546875" style="40" customWidth="1"/>
    <col min="4237" max="4237" width="3.7109375" style="40" customWidth="1"/>
    <col min="4238" max="4238" width="9.140625" style="40"/>
    <col min="4239" max="4239" width="2.85546875" style="40" customWidth="1"/>
    <col min="4240" max="4240" width="3.7109375" style="40" customWidth="1"/>
    <col min="4241" max="4241" width="9.140625" style="40"/>
    <col min="4242" max="4242" width="2.85546875" style="40" customWidth="1"/>
    <col min="4243" max="4243" width="3.7109375" style="40" customWidth="1"/>
    <col min="4244" max="4244" width="9.140625" style="40"/>
    <col min="4245" max="4245" width="2.85546875" style="40" customWidth="1"/>
    <col min="4246" max="4246" width="3.85546875" style="40" customWidth="1"/>
    <col min="4247" max="4247" width="9.140625" style="40"/>
    <col min="4248" max="4248" width="2.85546875" style="40" customWidth="1"/>
    <col min="4249" max="4249" width="3.85546875" style="40" customWidth="1"/>
    <col min="4250" max="4250" width="9.140625" style="40"/>
    <col min="4251" max="4251" width="2.85546875" style="40" customWidth="1"/>
    <col min="4252" max="4252" width="3.42578125" style="40" customWidth="1"/>
    <col min="4253" max="4253" width="9.140625" style="40"/>
    <col min="4254" max="4254" width="2.85546875" style="40" customWidth="1"/>
    <col min="4255" max="4255" width="3.28515625" style="40" customWidth="1"/>
    <col min="4256" max="4256" width="9.140625" style="40"/>
    <col min="4257" max="4257" width="2.85546875" style="40" customWidth="1"/>
    <col min="4258" max="4258" width="3.140625" style="40" customWidth="1"/>
    <col min="4259" max="4259" width="9.140625" style="40"/>
    <col min="4260" max="4260" width="2.85546875" style="40" customWidth="1"/>
    <col min="4261" max="4261" width="3.140625" style="40" customWidth="1"/>
    <col min="4262" max="4262" width="9.140625" style="40"/>
    <col min="4263" max="4263" width="2.85546875" style="40" customWidth="1"/>
    <col min="4264" max="4264" width="3.140625" style="40" customWidth="1"/>
    <col min="4265" max="4265" width="9.140625" style="40"/>
    <col min="4266" max="4266" width="2.85546875" style="40" customWidth="1"/>
    <col min="4267" max="4267" width="3.28515625" style="40" customWidth="1"/>
    <col min="4268" max="4268" width="9.140625" style="40"/>
    <col min="4269" max="4269" width="3.5703125" style="40" customWidth="1"/>
    <col min="4270" max="4270" width="3.7109375" style="40" customWidth="1"/>
    <col min="4271" max="4272" width="9.140625" style="40"/>
    <col min="4273" max="4273" width="35.140625" style="40" customWidth="1"/>
    <col min="4274" max="4491" width="9.140625" style="40"/>
    <col min="4492" max="4492" width="2.85546875" style="40" customWidth="1"/>
    <col min="4493" max="4493" width="3.7109375" style="40" customWidth="1"/>
    <col min="4494" max="4494" width="9.140625" style="40"/>
    <col min="4495" max="4495" width="2.85546875" style="40" customWidth="1"/>
    <col min="4496" max="4496" width="3.7109375" style="40" customWidth="1"/>
    <col min="4497" max="4497" width="9.140625" style="40"/>
    <col min="4498" max="4498" width="2.85546875" style="40" customWidth="1"/>
    <col min="4499" max="4499" width="3.7109375" style="40" customWidth="1"/>
    <col min="4500" max="4500" width="9.140625" style="40"/>
    <col min="4501" max="4501" width="2.85546875" style="40" customWidth="1"/>
    <col min="4502" max="4502" width="3.85546875" style="40" customWidth="1"/>
    <col min="4503" max="4503" width="9.140625" style="40"/>
    <col min="4504" max="4504" width="2.85546875" style="40" customWidth="1"/>
    <col min="4505" max="4505" width="3.85546875" style="40" customWidth="1"/>
    <col min="4506" max="4506" width="9.140625" style="40"/>
    <col min="4507" max="4507" width="2.85546875" style="40" customWidth="1"/>
    <col min="4508" max="4508" width="3.42578125" style="40" customWidth="1"/>
    <col min="4509" max="4509" width="9.140625" style="40"/>
    <col min="4510" max="4510" width="2.85546875" style="40" customWidth="1"/>
    <col min="4511" max="4511" width="3.28515625" style="40" customWidth="1"/>
    <col min="4512" max="4512" width="9.140625" style="40"/>
    <col min="4513" max="4513" width="2.85546875" style="40" customWidth="1"/>
    <col min="4514" max="4514" width="3.140625" style="40" customWidth="1"/>
    <col min="4515" max="4515" width="9.140625" style="40"/>
    <col min="4516" max="4516" width="2.85546875" style="40" customWidth="1"/>
    <col min="4517" max="4517" width="3.140625" style="40" customWidth="1"/>
    <col min="4518" max="4518" width="9.140625" style="40"/>
    <col min="4519" max="4519" width="2.85546875" style="40" customWidth="1"/>
    <col min="4520" max="4520" width="3.140625" style="40" customWidth="1"/>
    <col min="4521" max="4521" width="9.140625" style="40"/>
    <col min="4522" max="4522" width="2.85546875" style="40" customWidth="1"/>
    <col min="4523" max="4523" width="3.28515625" style="40" customWidth="1"/>
    <col min="4524" max="4524" width="9.140625" style="40"/>
    <col min="4525" max="4525" width="3.5703125" style="40" customWidth="1"/>
    <col min="4526" max="4526" width="3.7109375" style="40" customWidth="1"/>
    <col min="4527" max="4528" width="9.140625" style="40"/>
    <col min="4529" max="4529" width="35.140625" style="40" customWidth="1"/>
    <col min="4530" max="4747" width="9.140625" style="40"/>
    <col min="4748" max="4748" width="2.85546875" style="40" customWidth="1"/>
    <col min="4749" max="4749" width="3.7109375" style="40" customWidth="1"/>
    <col min="4750" max="4750" width="9.140625" style="40"/>
    <col min="4751" max="4751" width="2.85546875" style="40" customWidth="1"/>
    <col min="4752" max="4752" width="3.7109375" style="40" customWidth="1"/>
    <col min="4753" max="4753" width="9.140625" style="40"/>
    <col min="4754" max="4754" width="2.85546875" style="40" customWidth="1"/>
    <col min="4755" max="4755" width="3.7109375" style="40" customWidth="1"/>
    <col min="4756" max="4756" width="9.140625" style="40"/>
    <col min="4757" max="4757" width="2.85546875" style="40" customWidth="1"/>
    <col min="4758" max="4758" width="3.85546875" style="40" customWidth="1"/>
    <col min="4759" max="4759" width="9.140625" style="40"/>
    <col min="4760" max="4760" width="2.85546875" style="40" customWidth="1"/>
    <col min="4761" max="4761" width="3.85546875" style="40" customWidth="1"/>
    <col min="4762" max="4762" width="9.140625" style="40"/>
    <col min="4763" max="4763" width="2.85546875" style="40" customWidth="1"/>
    <col min="4764" max="4764" width="3.42578125" style="40" customWidth="1"/>
    <col min="4765" max="4765" width="9.140625" style="40"/>
    <col min="4766" max="4766" width="2.85546875" style="40" customWidth="1"/>
    <col min="4767" max="4767" width="3.28515625" style="40" customWidth="1"/>
    <col min="4768" max="4768" width="9.140625" style="40"/>
    <col min="4769" max="4769" width="2.85546875" style="40" customWidth="1"/>
    <col min="4770" max="4770" width="3.140625" style="40" customWidth="1"/>
    <col min="4771" max="4771" width="9.140625" style="40"/>
    <col min="4772" max="4772" width="2.85546875" style="40" customWidth="1"/>
    <col min="4773" max="4773" width="3.140625" style="40" customWidth="1"/>
    <col min="4774" max="4774" width="9.140625" style="40"/>
    <col min="4775" max="4775" width="2.85546875" style="40" customWidth="1"/>
    <col min="4776" max="4776" width="3.140625" style="40" customWidth="1"/>
    <col min="4777" max="4777" width="9.140625" style="40"/>
    <col min="4778" max="4778" width="2.85546875" style="40" customWidth="1"/>
    <col min="4779" max="4779" width="3.28515625" style="40" customWidth="1"/>
    <col min="4780" max="4780" width="9.140625" style="40"/>
    <col min="4781" max="4781" width="3.5703125" style="40" customWidth="1"/>
    <col min="4782" max="4782" width="3.7109375" style="40" customWidth="1"/>
    <col min="4783" max="4784" width="9.140625" style="40"/>
    <col min="4785" max="4785" width="35.140625" style="40" customWidth="1"/>
    <col min="4786" max="5003" width="9.140625" style="40"/>
    <col min="5004" max="5004" width="2.85546875" style="40" customWidth="1"/>
    <col min="5005" max="5005" width="3.7109375" style="40" customWidth="1"/>
    <col min="5006" max="5006" width="9.140625" style="40"/>
    <col min="5007" max="5007" width="2.85546875" style="40" customWidth="1"/>
    <col min="5008" max="5008" width="3.7109375" style="40" customWidth="1"/>
    <col min="5009" max="5009" width="9.140625" style="40"/>
    <col min="5010" max="5010" width="2.85546875" style="40" customWidth="1"/>
    <col min="5011" max="5011" width="3.7109375" style="40" customWidth="1"/>
    <col min="5012" max="5012" width="9.140625" style="40"/>
    <col min="5013" max="5013" width="2.85546875" style="40" customWidth="1"/>
    <col min="5014" max="5014" width="3.85546875" style="40" customWidth="1"/>
    <col min="5015" max="5015" width="9.140625" style="40"/>
    <col min="5016" max="5016" width="2.85546875" style="40" customWidth="1"/>
    <col min="5017" max="5017" width="3.85546875" style="40" customWidth="1"/>
    <col min="5018" max="5018" width="9.140625" style="40"/>
    <col min="5019" max="5019" width="2.85546875" style="40" customWidth="1"/>
    <col min="5020" max="5020" width="3.42578125" style="40" customWidth="1"/>
    <col min="5021" max="5021" width="9.140625" style="40"/>
    <col min="5022" max="5022" width="2.85546875" style="40" customWidth="1"/>
    <col min="5023" max="5023" width="3.28515625" style="40" customWidth="1"/>
    <col min="5024" max="5024" width="9.140625" style="40"/>
    <col min="5025" max="5025" width="2.85546875" style="40" customWidth="1"/>
    <col min="5026" max="5026" width="3.140625" style="40" customWidth="1"/>
    <col min="5027" max="5027" width="9.140625" style="40"/>
    <col min="5028" max="5028" width="2.85546875" style="40" customWidth="1"/>
    <col min="5029" max="5029" width="3.140625" style="40" customWidth="1"/>
    <col min="5030" max="5030" width="9.140625" style="40"/>
    <col min="5031" max="5031" width="2.85546875" style="40" customWidth="1"/>
    <col min="5032" max="5032" width="3.140625" style="40" customWidth="1"/>
    <col min="5033" max="5033" width="9.140625" style="40"/>
    <col min="5034" max="5034" width="2.85546875" style="40" customWidth="1"/>
    <col min="5035" max="5035" width="3.28515625" style="40" customWidth="1"/>
    <col min="5036" max="5036" width="9.140625" style="40"/>
    <col min="5037" max="5037" width="3.5703125" style="40" customWidth="1"/>
    <col min="5038" max="5038" width="3.7109375" style="40" customWidth="1"/>
    <col min="5039" max="5040" width="9.140625" style="40"/>
    <col min="5041" max="5041" width="35.140625" style="40" customWidth="1"/>
    <col min="5042" max="5259" width="9.140625" style="40"/>
    <col min="5260" max="5260" width="2.85546875" style="40" customWidth="1"/>
    <col min="5261" max="5261" width="3.7109375" style="40" customWidth="1"/>
    <col min="5262" max="5262" width="9.140625" style="40"/>
    <col min="5263" max="5263" width="2.85546875" style="40" customWidth="1"/>
    <col min="5264" max="5264" width="3.7109375" style="40" customWidth="1"/>
    <col min="5265" max="5265" width="9.140625" style="40"/>
    <col min="5266" max="5266" width="2.85546875" style="40" customWidth="1"/>
    <col min="5267" max="5267" width="3.7109375" style="40" customWidth="1"/>
    <col min="5268" max="5268" width="9.140625" style="40"/>
    <col min="5269" max="5269" width="2.85546875" style="40" customWidth="1"/>
    <col min="5270" max="5270" width="3.85546875" style="40" customWidth="1"/>
    <col min="5271" max="5271" width="9.140625" style="40"/>
    <col min="5272" max="5272" width="2.85546875" style="40" customWidth="1"/>
    <col min="5273" max="5273" width="3.85546875" style="40" customWidth="1"/>
    <col min="5274" max="5274" width="9.140625" style="40"/>
    <col min="5275" max="5275" width="2.85546875" style="40" customWidth="1"/>
    <col min="5276" max="5276" width="3.42578125" style="40" customWidth="1"/>
    <col min="5277" max="5277" width="9.140625" style="40"/>
    <col min="5278" max="5278" width="2.85546875" style="40" customWidth="1"/>
    <col min="5279" max="5279" width="3.28515625" style="40" customWidth="1"/>
    <col min="5280" max="5280" width="9.140625" style="40"/>
    <col min="5281" max="5281" width="2.85546875" style="40" customWidth="1"/>
    <col min="5282" max="5282" width="3.140625" style="40" customWidth="1"/>
    <col min="5283" max="5283" width="9.140625" style="40"/>
    <col min="5284" max="5284" width="2.85546875" style="40" customWidth="1"/>
    <col min="5285" max="5285" width="3.140625" style="40" customWidth="1"/>
    <col min="5286" max="5286" width="9.140625" style="40"/>
    <col min="5287" max="5287" width="2.85546875" style="40" customWidth="1"/>
    <col min="5288" max="5288" width="3.140625" style="40" customWidth="1"/>
    <col min="5289" max="5289" width="9.140625" style="40"/>
    <col min="5290" max="5290" width="2.85546875" style="40" customWidth="1"/>
    <col min="5291" max="5291" width="3.28515625" style="40" customWidth="1"/>
    <col min="5292" max="5292" width="9.140625" style="40"/>
    <col min="5293" max="5293" width="3.5703125" style="40" customWidth="1"/>
    <col min="5294" max="5294" width="3.7109375" style="40" customWidth="1"/>
    <col min="5295" max="5296" width="9.140625" style="40"/>
    <col min="5297" max="5297" width="35.140625" style="40" customWidth="1"/>
    <col min="5298" max="5515" width="9.140625" style="40"/>
    <col min="5516" max="5516" width="2.85546875" style="40" customWidth="1"/>
    <col min="5517" max="5517" width="3.7109375" style="40" customWidth="1"/>
    <col min="5518" max="5518" width="9.140625" style="40"/>
    <col min="5519" max="5519" width="2.85546875" style="40" customWidth="1"/>
    <col min="5520" max="5520" width="3.7109375" style="40" customWidth="1"/>
    <col min="5521" max="5521" width="9.140625" style="40"/>
    <col min="5522" max="5522" width="2.85546875" style="40" customWidth="1"/>
    <col min="5523" max="5523" width="3.7109375" style="40" customWidth="1"/>
    <col min="5524" max="5524" width="9.140625" style="40"/>
    <col min="5525" max="5525" width="2.85546875" style="40" customWidth="1"/>
    <col min="5526" max="5526" width="3.85546875" style="40" customWidth="1"/>
    <col min="5527" max="5527" width="9.140625" style="40"/>
    <col min="5528" max="5528" width="2.85546875" style="40" customWidth="1"/>
    <col min="5529" max="5529" width="3.85546875" style="40" customWidth="1"/>
    <col min="5530" max="5530" width="9.140625" style="40"/>
    <col min="5531" max="5531" width="2.85546875" style="40" customWidth="1"/>
    <col min="5532" max="5532" width="3.42578125" style="40" customWidth="1"/>
    <col min="5533" max="5533" width="9.140625" style="40"/>
    <col min="5534" max="5534" width="2.85546875" style="40" customWidth="1"/>
    <col min="5535" max="5535" width="3.28515625" style="40" customWidth="1"/>
    <col min="5536" max="5536" width="9.140625" style="40"/>
    <col min="5537" max="5537" width="2.85546875" style="40" customWidth="1"/>
    <col min="5538" max="5538" width="3.140625" style="40" customWidth="1"/>
    <col min="5539" max="5539" width="9.140625" style="40"/>
    <col min="5540" max="5540" width="2.85546875" style="40" customWidth="1"/>
    <col min="5541" max="5541" width="3.140625" style="40" customWidth="1"/>
    <col min="5542" max="5542" width="9.140625" style="40"/>
    <col min="5543" max="5543" width="2.85546875" style="40" customWidth="1"/>
    <col min="5544" max="5544" width="3.140625" style="40" customWidth="1"/>
    <col min="5545" max="5545" width="9.140625" style="40"/>
    <col min="5546" max="5546" width="2.85546875" style="40" customWidth="1"/>
    <col min="5547" max="5547" width="3.28515625" style="40" customWidth="1"/>
    <col min="5548" max="5548" width="9.140625" style="40"/>
    <col min="5549" max="5549" width="3.5703125" style="40" customWidth="1"/>
    <col min="5550" max="5550" width="3.7109375" style="40" customWidth="1"/>
    <col min="5551" max="5552" width="9.140625" style="40"/>
    <col min="5553" max="5553" width="35.140625" style="40" customWidth="1"/>
    <col min="5554" max="5771" width="9.140625" style="40"/>
    <col min="5772" max="5772" width="2.85546875" style="40" customWidth="1"/>
    <col min="5773" max="5773" width="3.7109375" style="40" customWidth="1"/>
    <col min="5774" max="5774" width="9.140625" style="40"/>
    <col min="5775" max="5775" width="2.85546875" style="40" customWidth="1"/>
    <col min="5776" max="5776" width="3.7109375" style="40" customWidth="1"/>
    <col min="5777" max="5777" width="9.140625" style="40"/>
    <col min="5778" max="5778" width="2.85546875" style="40" customWidth="1"/>
    <col min="5779" max="5779" width="3.7109375" style="40" customWidth="1"/>
    <col min="5780" max="5780" width="9.140625" style="40"/>
    <col min="5781" max="5781" width="2.85546875" style="40" customWidth="1"/>
    <col min="5782" max="5782" width="3.85546875" style="40" customWidth="1"/>
    <col min="5783" max="5783" width="9.140625" style="40"/>
    <col min="5784" max="5784" width="2.85546875" style="40" customWidth="1"/>
    <col min="5785" max="5785" width="3.85546875" style="40" customWidth="1"/>
    <col min="5786" max="5786" width="9.140625" style="40"/>
    <col min="5787" max="5787" width="2.85546875" style="40" customWidth="1"/>
    <col min="5788" max="5788" width="3.42578125" style="40" customWidth="1"/>
    <col min="5789" max="5789" width="9.140625" style="40"/>
    <col min="5790" max="5790" width="2.85546875" style="40" customWidth="1"/>
    <col min="5791" max="5791" width="3.28515625" style="40" customWidth="1"/>
    <col min="5792" max="5792" width="9.140625" style="40"/>
    <col min="5793" max="5793" width="2.85546875" style="40" customWidth="1"/>
    <col min="5794" max="5794" width="3.140625" style="40" customWidth="1"/>
    <col min="5795" max="5795" width="9.140625" style="40"/>
    <col min="5796" max="5796" width="2.85546875" style="40" customWidth="1"/>
    <col min="5797" max="5797" width="3.140625" style="40" customWidth="1"/>
    <col min="5798" max="5798" width="9.140625" style="40"/>
    <col min="5799" max="5799" width="2.85546875" style="40" customWidth="1"/>
    <col min="5800" max="5800" width="3.140625" style="40" customWidth="1"/>
    <col min="5801" max="5801" width="9.140625" style="40"/>
    <col min="5802" max="5802" width="2.85546875" style="40" customWidth="1"/>
    <col min="5803" max="5803" width="3.28515625" style="40" customWidth="1"/>
    <col min="5804" max="5804" width="9.140625" style="40"/>
    <col min="5805" max="5805" width="3.5703125" style="40" customWidth="1"/>
    <col min="5806" max="5806" width="3.7109375" style="40" customWidth="1"/>
    <col min="5807" max="5808" width="9.140625" style="40"/>
    <col min="5809" max="5809" width="35.140625" style="40" customWidth="1"/>
    <col min="5810" max="6027" width="9.140625" style="40"/>
    <col min="6028" max="6028" width="2.85546875" style="40" customWidth="1"/>
    <col min="6029" max="6029" width="3.7109375" style="40" customWidth="1"/>
    <col min="6030" max="6030" width="9.140625" style="40"/>
    <col min="6031" max="6031" width="2.85546875" style="40" customWidth="1"/>
    <col min="6032" max="6032" width="3.7109375" style="40" customWidth="1"/>
    <col min="6033" max="6033" width="9.140625" style="40"/>
    <col min="6034" max="6034" width="2.85546875" style="40" customWidth="1"/>
    <col min="6035" max="6035" width="3.7109375" style="40" customWidth="1"/>
    <col min="6036" max="6036" width="9.140625" style="40"/>
    <col min="6037" max="6037" width="2.85546875" style="40" customWidth="1"/>
    <col min="6038" max="6038" width="3.85546875" style="40" customWidth="1"/>
    <col min="6039" max="6039" width="9.140625" style="40"/>
    <col min="6040" max="6040" width="2.85546875" style="40" customWidth="1"/>
    <col min="6041" max="6041" width="3.85546875" style="40" customWidth="1"/>
    <col min="6042" max="6042" width="9.140625" style="40"/>
    <col min="6043" max="6043" width="2.85546875" style="40" customWidth="1"/>
    <col min="6044" max="6044" width="3.42578125" style="40" customWidth="1"/>
    <col min="6045" max="6045" width="9.140625" style="40"/>
    <col min="6046" max="6046" width="2.85546875" style="40" customWidth="1"/>
    <col min="6047" max="6047" width="3.28515625" style="40" customWidth="1"/>
    <col min="6048" max="6048" width="9.140625" style="40"/>
    <col min="6049" max="6049" width="2.85546875" style="40" customWidth="1"/>
    <col min="6050" max="6050" width="3.140625" style="40" customWidth="1"/>
    <col min="6051" max="6051" width="9.140625" style="40"/>
    <col min="6052" max="6052" width="2.85546875" style="40" customWidth="1"/>
    <col min="6053" max="6053" width="3.140625" style="40" customWidth="1"/>
    <col min="6054" max="6054" width="9.140625" style="40"/>
    <col min="6055" max="6055" width="2.85546875" style="40" customWidth="1"/>
    <col min="6056" max="6056" width="3.140625" style="40" customWidth="1"/>
    <col min="6057" max="6057" width="9.140625" style="40"/>
    <col min="6058" max="6058" width="2.85546875" style="40" customWidth="1"/>
    <col min="6059" max="6059" width="3.28515625" style="40" customWidth="1"/>
    <col min="6060" max="6060" width="9.140625" style="40"/>
    <col min="6061" max="6061" width="3.5703125" style="40" customWidth="1"/>
    <col min="6062" max="6062" width="3.7109375" style="40" customWidth="1"/>
    <col min="6063" max="6064" width="9.140625" style="40"/>
    <col min="6065" max="6065" width="35.140625" style="40" customWidth="1"/>
    <col min="6066" max="6283" width="9.140625" style="40"/>
    <col min="6284" max="6284" width="2.85546875" style="40" customWidth="1"/>
    <col min="6285" max="6285" width="3.7109375" style="40" customWidth="1"/>
    <col min="6286" max="6286" width="9.140625" style="40"/>
    <col min="6287" max="6287" width="2.85546875" style="40" customWidth="1"/>
    <col min="6288" max="6288" width="3.7109375" style="40" customWidth="1"/>
    <col min="6289" max="6289" width="9.140625" style="40"/>
    <col min="6290" max="6290" width="2.85546875" style="40" customWidth="1"/>
    <col min="6291" max="6291" width="3.7109375" style="40" customWidth="1"/>
    <col min="6292" max="6292" width="9.140625" style="40"/>
    <col min="6293" max="6293" width="2.85546875" style="40" customWidth="1"/>
    <col min="6294" max="6294" width="3.85546875" style="40" customWidth="1"/>
    <col min="6295" max="6295" width="9.140625" style="40"/>
    <col min="6296" max="6296" width="2.85546875" style="40" customWidth="1"/>
    <col min="6297" max="6297" width="3.85546875" style="40" customWidth="1"/>
    <col min="6298" max="6298" width="9.140625" style="40"/>
    <col min="6299" max="6299" width="2.85546875" style="40" customWidth="1"/>
    <col min="6300" max="6300" width="3.42578125" style="40" customWidth="1"/>
    <col min="6301" max="6301" width="9.140625" style="40"/>
    <col min="6302" max="6302" width="2.85546875" style="40" customWidth="1"/>
    <col min="6303" max="6303" width="3.28515625" style="40" customWidth="1"/>
    <col min="6304" max="6304" width="9.140625" style="40"/>
    <col min="6305" max="6305" width="2.85546875" style="40" customWidth="1"/>
    <col min="6306" max="6306" width="3.140625" style="40" customWidth="1"/>
    <col min="6307" max="6307" width="9.140625" style="40"/>
    <col min="6308" max="6308" width="2.85546875" style="40" customWidth="1"/>
    <col min="6309" max="6309" width="3.140625" style="40" customWidth="1"/>
    <col min="6310" max="6310" width="9.140625" style="40"/>
    <col min="6311" max="6311" width="2.85546875" style="40" customWidth="1"/>
    <col min="6312" max="6312" width="3.140625" style="40" customWidth="1"/>
    <col min="6313" max="6313" width="9.140625" style="40"/>
    <col min="6314" max="6314" width="2.85546875" style="40" customWidth="1"/>
    <col min="6315" max="6315" width="3.28515625" style="40" customWidth="1"/>
    <col min="6316" max="6316" width="9.140625" style="40"/>
    <col min="6317" max="6317" width="3.5703125" style="40" customWidth="1"/>
    <col min="6318" max="6318" width="3.7109375" style="40" customWidth="1"/>
    <col min="6319" max="6320" width="9.140625" style="40"/>
    <col min="6321" max="6321" width="35.140625" style="40" customWidth="1"/>
    <col min="6322" max="6539" width="9.140625" style="40"/>
    <col min="6540" max="6540" width="2.85546875" style="40" customWidth="1"/>
    <col min="6541" max="6541" width="3.7109375" style="40" customWidth="1"/>
    <col min="6542" max="6542" width="9.140625" style="40"/>
    <col min="6543" max="6543" width="2.85546875" style="40" customWidth="1"/>
    <col min="6544" max="6544" width="3.7109375" style="40" customWidth="1"/>
    <col min="6545" max="6545" width="9.140625" style="40"/>
    <col min="6546" max="6546" width="2.85546875" style="40" customWidth="1"/>
    <col min="6547" max="6547" width="3.7109375" style="40" customWidth="1"/>
    <col min="6548" max="6548" width="9.140625" style="40"/>
    <col min="6549" max="6549" width="2.85546875" style="40" customWidth="1"/>
    <col min="6550" max="6550" width="3.85546875" style="40" customWidth="1"/>
    <col min="6551" max="6551" width="9.140625" style="40"/>
    <col min="6552" max="6552" width="2.85546875" style="40" customWidth="1"/>
    <col min="6553" max="6553" width="3.85546875" style="40" customWidth="1"/>
    <col min="6554" max="6554" width="9.140625" style="40"/>
    <col min="6555" max="6555" width="2.85546875" style="40" customWidth="1"/>
    <col min="6556" max="6556" width="3.42578125" style="40" customWidth="1"/>
    <col min="6557" max="6557" width="9.140625" style="40"/>
    <col min="6558" max="6558" width="2.85546875" style="40" customWidth="1"/>
    <col min="6559" max="6559" width="3.28515625" style="40" customWidth="1"/>
    <col min="6560" max="6560" width="9.140625" style="40"/>
    <col min="6561" max="6561" width="2.85546875" style="40" customWidth="1"/>
    <col min="6562" max="6562" width="3.140625" style="40" customWidth="1"/>
    <col min="6563" max="6563" width="9.140625" style="40"/>
    <col min="6564" max="6564" width="2.85546875" style="40" customWidth="1"/>
    <col min="6565" max="6565" width="3.140625" style="40" customWidth="1"/>
    <col min="6566" max="6566" width="9.140625" style="40"/>
    <col min="6567" max="6567" width="2.85546875" style="40" customWidth="1"/>
    <col min="6568" max="6568" width="3.140625" style="40" customWidth="1"/>
    <col min="6569" max="6569" width="9.140625" style="40"/>
    <col min="6570" max="6570" width="2.85546875" style="40" customWidth="1"/>
    <col min="6571" max="6571" width="3.28515625" style="40" customWidth="1"/>
    <col min="6572" max="6572" width="9.140625" style="40"/>
    <col min="6573" max="6573" width="3.5703125" style="40" customWidth="1"/>
    <col min="6574" max="6574" width="3.7109375" style="40" customWidth="1"/>
    <col min="6575" max="6576" width="9.140625" style="40"/>
    <col min="6577" max="6577" width="35.140625" style="40" customWidth="1"/>
    <col min="6578" max="6795" width="9.140625" style="40"/>
    <col min="6796" max="6796" width="2.85546875" style="40" customWidth="1"/>
    <col min="6797" max="6797" width="3.7109375" style="40" customWidth="1"/>
    <col min="6798" max="6798" width="9.140625" style="40"/>
    <col min="6799" max="6799" width="2.85546875" style="40" customWidth="1"/>
    <col min="6800" max="6800" width="3.7109375" style="40" customWidth="1"/>
    <col min="6801" max="6801" width="9.140625" style="40"/>
    <col min="6802" max="6802" width="2.85546875" style="40" customWidth="1"/>
    <col min="6803" max="6803" width="3.7109375" style="40" customWidth="1"/>
    <col min="6804" max="6804" width="9.140625" style="40"/>
    <col min="6805" max="6805" width="2.85546875" style="40" customWidth="1"/>
    <col min="6806" max="6806" width="3.85546875" style="40" customWidth="1"/>
    <col min="6807" max="6807" width="9.140625" style="40"/>
    <col min="6808" max="6808" width="2.85546875" style="40" customWidth="1"/>
    <col min="6809" max="6809" width="3.85546875" style="40" customWidth="1"/>
    <col min="6810" max="6810" width="9.140625" style="40"/>
    <col min="6811" max="6811" width="2.85546875" style="40" customWidth="1"/>
    <col min="6812" max="6812" width="3.42578125" style="40" customWidth="1"/>
    <col min="6813" max="6813" width="9.140625" style="40"/>
    <col min="6814" max="6814" width="2.85546875" style="40" customWidth="1"/>
    <col min="6815" max="6815" width="3.28515625" style="40" customWidth="1"/>
    <col min="6816" max="6816" width="9.140625" style="40"/>
    <col min="6817" max="6817" width="2.85546875" style="40" customWidth="1"/>
    <col min="6818" max="6818" width="3.140625" style="40" customWidth="1"/>
    <col min="6819" max="6819" width="9.140625" style="40"/>
    <col min="6820" max="6820" width="2.85546875" style="40" customWidth="1"/>
    <col min="6821" max="6821" width="3.140625" style="40" customWidth="1"/>
    <col min="6822" max="6822" width="9.140625" style="40"/>
    <col min="6823" max="6823" width="2.85546875" style="40" customWidth="1"/>
    <col min="6824" max="6824" width="3.140625" style="40" customWidth="1"/>
    <col min="6825" max="6825" width="9.140625" style="40"/>
    <col min="6826" max="6826" width="2.85546875" style="40" customWidth="1"/>
    <col min="6827" max="6827" width="3.28515625" style="40" customWidth="1"/>
    <col min="6828" max="6828" width="9.140625" style="40"/>
    <col min="6829" max="6829" width="3.5703125" style="40" customWidth="1"/>
    <col min="6830" max="6830" width="3.7109375" style="40" customWidth="1"/>
    <col min="6831" max="6832" width="9.140625" style="40"/>
    <col min="6833" max="6833" width="35.140625" style="40" customWidth="1"/>
    <col min="6834" max="7051" width="9.140625" style="40"/>
    <col min="7052" max="7052" width="2.85546875" style="40" customWidth="1"/>
    <col min="7053" max="7053" width="3.7109375" style="40" customWidth="1"/>
    <col min="7054" max="7054" width="9.140625" style="40"/>
    <col min="7055" max="7055" width="2.85546875" style="40" customWidth="1"/>
    <col min="7056" max="7056" width="3.7109375" style="40" customWidth="1"/>
    <col min="7057" max="7057" width="9.140625" style="40"/>
    <col min="7058" max="7058" width="2.85546875" style="40" customWidth="1"/>
    <col min="7059" max="7059" width="3.7109375" style="40" customWidth="1"/>
    <col min="7060" max="7060" width="9.140625" style="40"/>
    <col min="7061" max="7061" width="2.85546875" style="40" customWidth="1"/>
    <col min="7062" max="7062" width="3.85546875" style="40" customWidth="1"/>
    <col min="7063" max="7063" width="9.140625" style="40"/>
    <col min="7064" max="7064" width="2.85546875" style="40" customWidth="1"/>
    <col min="7065" max="7065" width="3.85546875" style="40" customWidth="1"/>
    <col min="7066" max="7066" width="9.140625" style="40"/>
    <col min="7067" max="7067" width="2.85546875" style="40" customWidth="1"/>
    <col min="7068" max="7068" width="3.42578125" style="40" customWidth="1"/>
    <col min="7069" max="7069" width="9.140625" style="40"/>
    <col min="7070" max="7070" width="2.85546875" style="40" customWidth="1"/>
    <col min="7071" max="7071" width="3.28515625" style="40" customWidth="1"/>
    <col min="7072" max="7072" width="9.140625" style="40"/>
    <col min="7073" max="7073" width="2.85546875" style="40" customWidth="1"/>
    <col min="7074" max="7074" width="3.140625" style="40" customWidth="1"/>
    <col min="7075" max="7075" width="9.140625" style="40"/>
    <col min="7076" max="7076" width="2.85546875" style="40" customWidth="1"/>
    <col min="7077" max="7077" width="3.140625" style="40" customWidth="1"/>
    <col min="7078" max="7078" width="9.140625" style="40"/>
    <col min="7079" max="7079" width="2.85546875" style="40" customWidth="1"/>
    <col min="7080" max="7080" width="3.140625" style="40" customWidth="1"/>
    <col min="7081" max="7081" width="9.140625" style="40"/>
    <col min="7082" max="7082" width="2.85546875" style="40" customWidth="1"/>
    <col min="7083" max="7083" width="3.28515625" style="40" customWidth="1"/>
    <col min="7084" max="7084" width="9.140625" style="40"/>
    <col min="7085" max="7085" width="3.5703125" style="40" customWidth="1"/>
    <col min="7086" max="7086" width="3.7109375" style="40" customWidth="1"/>
    <col min="7087" max="7088" width="9.140625" style="40"/>
    <col min="7089" max="7089" width="35.140625" style="40" customWidth="1"/>
    <col min="7090" max="7307" width="9.140625" style="40"/>
    <col min="7308" max="7308" width="2.85546875" style="40" customWidth="1"/>
    <col min="7309" max="7309" width="3.7109375" style="40" customWidth="1"/>
    <col min="7310" max="7310" width="9.140625" style="40"/>
    <col min="7311" max="7311" width="2.85546875" style="40" customWidth="1"/>
    <col min="7312" max="7312" width="3.7109375" style="40" customWidth="1"/>
    <col min="7313" max="7313" width="9.140625" style="40"/>
    <col min="7314" max="7314" width="2.85546875" style="40" customWidth="1"/>
    <col min="7315" max="7315" width="3.7109375" style="40" customWidth="1"/>
    <col min="7316" max="7316" width="9.140625" style="40"/>
    <col min="7317" max="7317" width="2.85546875" style="40" customWidth="1"/>
    <col min="7318" max="7318" width="3.85546875" style="40" customWidth="1"/>
    <col min="7319" max="7319" width="9.140625" style="40"/>
    <col min="7320" max="7320" width="2.85546875" style="40" customWidth="1"/>
    <col min="7321" max="7321" width="3.85546875" style="40" customWidth="1"/>
    <col min="7322" max="7322" width="9.140625" style="40"/>
    <col min="7323" max="7323" width="2.85546875" style="40" customWidth="1"/>
    <col min="7324" max="7324" width="3.42578125" style="40" customWidth="1"/>
    <col min="7325" max="7325" width="9.140625" style="40"/>
    <col min="7326" max="7326" width="2.85546875" style="40" customWidth="1"/>
    <col min="7327" max="7327" width="3.28515625" style="40" customWidth="1"/>
    <col min="7328" max="7328" width="9.140625" style="40"/>
    <col min="7329" max="7329" width="2.85546875" style="40" customWidth="1"/>
    <col min="7330" max="7330" width="3.140625" style="40" customWidth="1"/>
    <col min="7331" max="7331" width="9.140625" style="40"/>
    <col min="7332" max="7332" width="2.85546875" style="40" customWidth="1"/>
    <col min="7333" max="7333" width="3.140625" style="40" customWidth="1"/>
    <col min="7334" max="7334" width="9.140625" style="40"/>
    <col min="7335" max="7335" width="2.85546875" style="40" customWidth="1"/>
    <col min="7336" max="7336" width="3.140625" style="40" customWidth="1"/>
    <col min="7337" max="7337" width="9.140625" style="40"/>
    <col min="7338" max="7338" width="2.85546875" style="40" customWidth="1"/>
    <col min="7339" max="7339" width="3.28515625" style="40" customWidth="1"/>
    <col min="7340" max="7340" width="9.140625" style="40"/>
    <col min="7341" max="7341" width="3.5703125" style="40" customWidth="1"/>
    <col min="7342" max="7342" width="3.7109375" style="40" customWidth="1"/>
    <col min="7343" max="7344" width="9.140625" style="40"/>
    <col min="7345" max="7345" width="35.140625" style="40" customWidth="1"/>
    <col min="7346" max="7563" width="9.140625" style="40"/>
    <col min="7564" max="7564" width="2.85546875" style="40" customWidth="1"/>
    <col min="7565" max="7565" width="3.7109375" style="40" customWidth="1"/>
    <col min="7566" max="7566" width="9.140625" style="40"/>
    <col min="7567" max="7567" width="2.85546875" style="40" customWidth="1"/>
    <col min="7568" max="7568" width="3.7109375" style="40" customWidth="1"/>
    <col min="7569" max="7569" width="9.140625" style="40"/>
    <col min="7570" max="7570" width="2.85546875" style="40" customWidth="1"/>
    <col min="7571" max="7571" width="3.7109375" style="40" customWidth="1"/>
    <col min="7572" max="7572" width="9.140625" style="40"/>
    <col min="7573" max="7573" width="2.85546875" style="40" customWidth="1"/>
    <col min="7574" max="7574" width="3.85546875" style="40" customWidth="1"/>
    <col min="7575" max="7575" width="9.140625" style="40"/>
    <col min="7576" max="7576" width="2.85546875" style="40" customWidth="1"/>
    <col min="7577" max="7577" width="3.85546875" style="40" customWidth="1"/>
    <col min="7578" max="7578" width="9.140625" style="40"/>
    <col min="7579" max="7579" width="2.85546875" style="40" customWidth="1"/>
    <col min="7580" max="7580" width="3.42578125" style="40" customWidth="1"/>
    <col min="7581" max="7581" width="9.140625" style="40"/>
    <col min="7582" max="7582" width="2.85546875" style="40" customWidth="1"/>
    <col min="7583" max="7583" width="3.28515625" style="40" customWidth="1"/>
    <col min="7584" max="7584" width="9.140625" style="40"/>
    <col min="7585" max="7585" width="2.85546875" style="40" customWidth="1"/>
    <col min="7586" max="7586" width="3.140625" style="40" customWidth="1"/>
    <col min="7587" max="7587" width="9.140625" style="40"/>
    <col min="7588" max="7588" width="2.85546875" style="40" customWidth="1"/>
    <col min="7589" max="7589" width="3.140625" style="40" customWidth="1"/>
    <col min="7590" max="7590" width="9.140625" style="40"/>
    <col min="7591" max="7591" width="2.85546875" style="40" customWidth="1"/>
    <col min="7592" max="7592" width="3.140625" style="40" customWidth="1"/>
    <col min="7593" max="7593" width="9.140625" style="40"/>
    <col min="7594" max="7594" width="2.85546875" style="40" customWidth="1"/>
    <col min="7595" max="7595" width="3.28515625" style="40" customWidth="1"/>
    <col min="7596" max="7596" width="9.140625" style="40"/>
    <col min="7597" max="7597" width="3.5703125" style="40" customWidth="1"/>
    <col min="7598" max="7598" width="3.7109375" style="40" customWidth="1"/>
    <col min="7599" max="7600" width="9.140625" style="40"/>
    <col min="7601" max="7601" width="35.140625" style="40" customWidth="1"/>
    <col min="7602" max="7819" width="9.140625" style="40"/>
    <col min="7820" max="7820" width="2.85546875" style="40" customWidth="1"/>
    <col min="7821" max="7821" width="3.7109375" style="40" customWidth="1"/>
    <col min="7822" max="7822" width="9.140625" style="40"/>
    <col min="7823" max="7823" width="2.85546875" style="40" customWidth="1"/>
    <col min="7824" max="7824" width="3.7109375" style="40" customWidth="1"/>
    <col min="7825" max="7825" width="9.140625" style="40"/>
    <col min="7826" max="7826" width="2.85546875" style="40" customWidth="1"/>
    <col min="7827" max="7827" width="3.7109375" style="40" customWidth="1"/>
    <col min="7828" max="7828" width="9.140625" style="40"/>
    <col min="7829" max="7829" width="2.85546875" style="40" customWidth="1"/>
    <col min="7830" max="7830" width="3.85546875" style="40" customWidth="1"/>
    <col min="7831" max="7831" width="9.140625" style="40"/>
    <col min="7832" max="7832" width="2.85546875" style="40" customWidth="1"/>
    <col min="7833" max="7833" width="3.85546875" style="40" customWidth="1"/>
    <col min="7834" max="7834" width="9.140625" style="40"/>
    <col min="7835" max="7835" width="2.85546875" style="40" customWidth="1"/>
    <col min="7836" max="7836" width="3.42578125" style="40" customWidth="1"/>
    <col min="7837" max="7837" width="9.140625" style="40"/>
    <col min="7838" max="7838" width="2.85546875" style="40" customWidth="1"/>
    <col min="7839" max="7839" width="3.28515625" style="40" customWidth="1"/>
    <col min="7840" max="7840" width="9.140625" style="40"/>
    <col min="7841" max="7841" width="2.85546875" style="40" customWidth="1"/>
    <col min="7842" max="7842" width="3.140625" style="40" customWidth="1"/>
    <col min="7843" max="7843" width="9.140625" style="40"/>
    <col min="7844" max="7844" width="2.85546875" style="40" customWidth="1"/>
    <col min="7845" max="7845" width="3.140625" style="40" customWidth="1"/>
    <col min="7846" max="7846" width="9.140625" style="40"/>
    <col min="7847" max="7847" width="2.85546875" style="40" customWidth="1"/>
    <col min="7848" max="7848" width="3.140625" style="40" customWidth="1"/>
    <col min="7849" max="7849" width="9.140625" style="40"/>
    <col min="7850" max="7850" width="2.85546875" style="40" customWidth="1"/>
    <col min="7851" max="7851" width="3.28515625" style="40" customWidth="1"/>
    <col min="7852" max="7852" width="9.140625" style="40"/>
    <col min="7853" max="7853" width="3.5703125" style="40" customWidth="1"/>
    <col min="7854" max="7854" width="3.7109375" style="40" customWidth="1"/>
    <col min="7855" max="7856" width="9.140625" style="40"/>
    <col min="7857" max="7857" width="35.140625" style="40" customWidth="1"/>
    <col min="7858" max="8075" width="9.140625" style="40"/>
    <col min="8076" max="8076" width="2.85546875" style="40" customWidth="1"/>
    <col min="8077" max="8077" width="3.7109375" style="40" customWidth="1"/>
    <col min="8078" max="8078" width="9.140625" style="40"/>
    <col min="8079" max="8079" width="2.85546875" style="40" customWidth="1"/>
    <col min="8080" max="8080" width="3.7109375" style="40" customWidth="1"/>
    <col min="8081" max="8081" width="9.140625" style="40"/>
    <col min="8082" max="8082" width="2.85546875" style="40" customWidth="1"/>
    <col min="8083" max="8083" width="3.7109375" style="40" customWidth="1"/>
    <col min="8084" max="8084" width="9.140625" style="40"/>
    <col min="8085" max="8085" width="2.85546875" style="40" customWidth="1"/>
    <col min="8086" max="8086" width="3.85546875" style="40" customWidth="1"/>
    <col min="8087" max="8087" width="9.140625" style="40"/>
    <col min="8088" max="8088" width="2.85546875" style="40" customWidth="1"/>
    <col min="8089" max="8089" width="3.85546875" style="40" customWidth="1"/>
    <col min="8090" max="8090" width="9.140625" style="40"/>
    <col min="8091" max="8091" width="2.85546875" style="40" customWidth="1"/>
    <col min="8092" max="8092" width="3.42578125" style="40" customWidth="1"/>
    <col min="8093" max="8093" width="9.140625" style="40"/>
    <col min="8094" max="8094" width="2.85546875" style="40" customWidth="1"/>
    <col min="8095" max="8095" width="3.28515625" style="40" customWidth="1"/>
    <col min="8096" max="8096" width="9.140625" style="40"/>
    <col min="8097" max="8097" width="2.85546875" style="40" customWidth="1"/>
    <col min="8098" max="8098" width="3.140625" style="40" customWidth="1"/>
    <col min="8099" max="8099" width="9.140625" style="40"/>
    <col min="8100" max="8100" width="2.85546875" style="40" customWidth="1"/>
    <col min="8101" max="8101" width="3.140625" style="40" customWidth="1"/>
    <col min="8102" max="8102" width="9.140625" style="40"/>
    <col min="8103" max="8103" width="2.85546875" style="40" customWidth="1"/>
    <col min="8104" max="8104" width="3.140625" style="40" customWidth="1"/>
    <col min="8105" max="8105" width="9.140625" style="40"/>
    <col min="8106" max="8106" width="2.85546875" style="40" customWidth="1"/>
    <col min="8107" max="8107" width="3.28515625" style="40" customWidth="1"/>
    <col min="8108" max="8108" width="9.140625" style="40"/>
    <col min="8109" max="8109" width="3.5703125" style="40" customWidth="1"/>
    <col min="8110" max="8110" width="3.7109375" style="40" customWidth="1"/>
    <col min="8111" max="8112" width="9.140625" style="40"/>
    <col min="8113" max="8113" width="35.140625" style="40" customWidth="1"/>
    <col min="8114" max="8331" width="9.140625" style="40"/>
    <col min="8332" max="8332" width="2.85546875" style="40" customWidth="1"/>
    <col min="8333" max="8333" width="3.7109375" style="40" customWidth="1"/>
    <col min="8334" max="8334" width="9.140625" style="40"/>
    <col min="8335" max="8335" width="2.85546875" style="40" customWidth="1"/>
    <col min="8336" max="8336" width="3.7109375" style="40" customWidth="1"/>
    <col min="8337" max="8337" width="9.140625" style="40"/>
    <col min="8338" max="8338" width="2.85546875" style="40" customWidth="1"/>
    <col min="8339" max="8339" width="3.7109375" style="40" customWidth="1"/>
    <col min="8340" max="8340" width="9.140625" style="40"/>
    <col min="8341" max="8341" width="2.85546875" style="40" customWidth="1"/>
    <col min="8342" max="8342" width="3.85546875" style="40" customWidth="1"/>
    <col min="8343" max="8343" width="9.140625" style="40"/>
    <col min="8344" max="8344" width="2.85546875" style="40" customWidth="1"/>
    <col min="8345" max="8345" width="3.85546875" style="40" customWidth="1"/>
    <col min="8346" max="8346" width="9.140625" style="40"/>
    <col min="8347" max="8347" width="2.85546875" style="40" customWidth="1"/>
    <col min="8348" max="8348" width="3.42578125" style="40" customWidth="1"/>
    <col min="8349" max="8349" width="9.140625" style="40"/>
    <col min="8350" max="8350" width="2.85546875" style="40" customWidth="1"/>
    <col min="8351" max="8351" width="3.28515625" style="40" customWidth="1"/>
    <col min="8352" max="8352" width="9.140625" style="40"/>
    <col min="8353" max="8353" width="2.85546875" style="40" customWidth="1"/>
    <col min="8354" max="8354" width="3.140625" style="40" customWidth="1"/>
    <col min="8355" max="8355" width="9.140625" style="40"/>
    <col min="8356" max="8356" width="2.85546875" style="40" customWidth="1"/>
    <col min="8357" max="8357" width="3.140625" style="40" customWidth="1"/>
    <col min="8358" max="8358" width="9.140625" style="40"/>
    <col min="8359" max="8359" width="2.85546875" style="40" customWidth="1"/>
    <col min="8360" max="8360" width="3.140625" style="40" customWidth="1"/>
    <col min="8361" max="8361" width="9.140625" style="40"/>
    <col min="8362" max="8362" width="2.85546875" style="40" customWidth="1"/>
    <col min="8363" max="8363" width="3.28515625" style="40" customWidth="1"/>
    <col min="8364" max="8364" width="9.140625" style="40"/>
    <col min="8365" max="8365" width="3.5703125" style="40" customWidth="1"/>
    <col min="8366" max="8366" width="3.7109375" style="40" customWidth="1"/>
    <col min="8367" max="8368" width="9.140625" style="40"/>
    <col min="8369" max="8369" width="35.140625" style="40" customWidth="1"/>
    <col min="8370" max="8587" width="9.140625" style="40"/>
    <col min="8588" max="8588" width="2.85546875" style="40" customWidth="1"/>
    <col min="8589" max="8589" width="3.7109375" style="40" customWidth="1"/>
    <col min="8590" max="8590" width="9.140625" style="40"/>
    <col min="8591" max="8591" width="2.85546875" style="40" customWidth="1"/>
    <col min="8592" max="8592" width="3.7109375" style="40" customWidth="1"/>
    <col min="8593" max="8593" width="9.140625" style="40"/>
    <col min="8594" max="8594" width="2.85546875" style="40" customWidth="1"/>
    <col min="8595" max="8595" width="3.7109375" style="40" customWidth="1"/>
    <col min="8596" max="8596" width="9.140625" style="40"/>
    <col min="8597" max="8597" width="2.85546875" style="40" customWidth="1"/>
    <col min="8598" max="8598" width="3.85546875" style="40" customWidth="1"/>
    <col min="8599" max="8599" width="9.140625" style="40"/>
    <col min="8600" max="8600" width="2.85546875" style="40" customWidth="1"/>
    <col min="8601" max="8601" width="3.85546875" style="40" customWidth="1"/>
    <col min="8602" max="8602" width="9.140625" style="40"/>
    <col min="8603" max="8603" width="2.85546875" style="40" customWidth="1"/>
    <col min="8604" max="8604" width="3.42578125" style="40" customWidth="1"/>
    <col min="8605" max="8605" width="9.140625" style="40"/>
    <col min="8606" max="8606" width="2.85546875" style="40" customWidth="1"/>
    <col min="8607" max="8607" width="3.28515625" style="40" customWidth="1"/>
    <col min="8608" max="8608" width="9.140625" style="40"/>
    <col min="8609" max="8609" width="2.85546875" style="40" customWidth="1"/>
    <col min="8610" max="8610" width="3.140625" style="40" customWidth="1"/>
    <col min="8611" max="8611" width="9.140625" style="40"/>
    <col min="8612" max="8612" width="2.85546875" style="40" customWidth="1"/>
    <col min="8613" max="8613" width="3.140625" style="40" customWidth="1"/>
    <col min="8614" max="8614" width="9.140625" style="40"/>
    <col min="8615" max="8615" width="2.85546875" style="40" customWidth="1"/>
    <col min="8616" max="8616" width="3.140625" style="40" customWidth="1"/>
    <col min="8617" max="8617" width="9.140625" style="40"/>
    <col min="8618" max="8618" width="2.85546875" style="40" customWidth="1"/>
    <col min="8619" max="8619" width="3.28515625" style="40" customWidth="1"/>
    <col min="8620" max="8620" width="9.140625" style="40"/>
    <col min="8621" max="8621" width="3.5703125" style="40" customWidth="1"/>
    <col min="8622" max="8622" width="3.7109375" style="40" customWidth="1"/>
    <col min="8623" max="8624" width="9.140625" style="40"/>
    <col min="8625" max="8625" width="35.140625" style="40" customWidth="1"/>
    <col min="8626" max="8843" width="9.140625" style="40"/>
    <col min="8844" max="8844" width="2.85546875" style="40" customWidth="1"/>
    <col min="8845" max="8845" width="3.7109375" style="40" customWidth="1"/>
    <col min="8846" max="8846" width="9.140625" style="40"/>
    <col min="8847" max="8847" width="2.85546875" style="40" customWidth="1"/>
    <col min="8848" max="8848" width="3.7109375" style="40" customWidth="1"/>
    <col min="8849" max="8849" width="9.140625" style="40"/>
    <col min="8850" max="8850" width="2.85546875" style="40" customWidth="1"/>
    <col min="8851" max="8851" width="3.7109375" style="40" customWidth="1"/>
    <col min="8852" max="8852" width="9.140625" style="40"/>
    <col min="8853" max="8853" width="2.85546875" style="40" customWidth="1"/>
    <col min="8854" max="8854" width="3.85546875" style="40" customWidth="1"/>
    <col min="8855" max="8855" width="9.140625" style="40"/>
    <col min="8856" max="8856" width="2.85546875" style="40" customWidth="1"/>
    <col min="8857" max="8857" width="3.85546875" style="40" customWidth="1"/>
    <col min="8858" max="8858" width="9.140625" style="40"/>
    <col min="8859" max="8859" width="2.85546875" style="40" customWidth="1"/>
    <col min="8860" max="8860" width="3.42578125" style="40" customWidth="1"/>
    <col min="8861" max="8861" width="9.140625" style="40"/>
    <col min="8862" max="8862" width="2.85546875" style="40" customWidth="1"/>
    <col min="8863" max="8863" width="3.28515625" style="40" customWidth="1"/>
    <col min="8864" max="8864" width="9.140625" style="40"/>
    <col min="8865" max="8865" width="2.85546875" style="40" customWidth="1"/>
    <col min="8866" max="8866" width="3.140625" style="40" customWidth="1"/>
    <col min="8867" max="8867" width="9.140625" style="40"/>
    <col min="8868" max="8868" width="2.85546875" style="40" customWidth="1"/>
    <col min="8869" max="8869" width="3.140625" style="40" customWidth="1"/>
    <col min="8870" max="8870" width="9.140625" style="40"/>
    <col min="8871" max="8871" width="2.85546875" style="40" customWidth="1"/>
    <col min="8872" max="8872" width="3.140625" style="40" customWidth="1"/>
    <col min="8873" max="8873" width="9.140625" style="40"/>
    <col min="8874" max="8874" width="2.85546875" style="40" customWidth="1"/>
    <col min="8875" max="8875" width="3.28515625" style="40" customWidth="1"/>
    <col min="8876" max="8876" width="9.140625" style="40"/>
    <col min="8877" max="8877" width="3.5703125" style="40" customWidth="1"/>
    <col min="8878" max="8878" width="3.7109375" style="40" customWidth="1"/>
    <col min="8879" max="8880" width="9.140625" style="40"/>
    <col min="8881" max="8881" width="35.140625" style="40" customWidth="1"/>
    <col min="8882" max="9099" width="9.140625" style="40"/>
    <col min="9100" max="9100" width="2.85546875" style="40" customWidth="1"/>
    <col min="9101" max="9101" width="3.7109375" style="40" customWidth="1"/>
    <col min="9102" max="9102" width="9.140625" style="40"/>
    <col min="9103" max="9103" width="2.85546875" style="40" customWidth="1"/>
    <col min="9104" max="9104" width="3.7109375" style="40" customWidth="1"/>
    <col min="9105" max="9105" width="9.140625" style="40"/>
    <col min="9106" max="9106" width="2.85546875" style="40" customWidth="1"/>
    <col min="9107" max="9107" width="3.7109375" style="40" customWidth="1"/>
    <col min="9108" max="9108" width="9.140625" style="40"/>
    <col min="9109" max="9109" width="2.85546875" style="40" customWidth="1"/>
    <col min="9110" max="9110" width="3.85546875" style="40" customWidth="1"/>
    <col min="9111" max="9111" width="9.140625" style="40"/>
    <col min="9112" max="9112" width="2.85546875" style="40" customWidth="1"/>
    <col min="9113" max="9113" width="3.85546875" style="40" customWidth="1"/>
    <col min="9114" max="9114" width="9.140625" style="40"/>
    <col min="9115" max="9115" width="2.85546875" style="40" customWidth="1"/>
    <col min="9116" max="9116" width="3.42578125" style="40" customWidth="1"/>
    <col min="9117" max="9117" width="9.140625" style="40"/>
    <col min="9118" max="9118" width="2.85546875" style="40" customWidth="1"/>
    <col min="9119" max="9119" width="3.28515625" style="40" customWidth="1"/>
    <col min="9120" max="9120" width="9.140625" style="40"/>
    <col min="9121" max="9121" width="2.85546875" style="40" customWidth="1"/>
    <col min="9122" max="9122" width="3.140625" style="40" customWidth="1"/>
    <col min="9123" max="9123" width="9.140625" style="40"/>
    <col min="9124" max="9124" width="2.85546875" style="40" customWidth="1"/>
    <col min="9125" max="9125" width="3.140625" style="40" customWidth="1"/>
    <col min="9126" max="9126" width="9.140625" style="40"/>
    <col min="9127" max="9127" width="2.85546875" style="40" customWidth="1"/>
    <col min="9128" max="9128" width="3.140625" style="40" customWidth="1"/>
    <col min="9129" max="9129" width="9.140625" style="40"/>
    <col min="9130" max="9130" width="2.85546875" style="40" customWidth="1"/>
    <col min="9131" max="9131" width="3.28515625" style="40" customWidth="1"/>
    <col min="9132" max="9132" width="9.140625" style="40"/>
    <col min="9133" max="9133" width="3.5703125" style="40" customWidth="1"/>
    <col min="9134" max="9134" width="3.7109375" style="40" customWidth="1"/>
    <col min="9135" max="9136" width="9.140625" style="40"/>
    <col min="9137" max="9137" width="35.140625" style="40" customWidth="1"/>
    <col min="9138" max="9355" width="9.140625" style="40"/>
    <col min="9356" max="9356" width="2.85546875" style="40" customWidth="1"/>
    <col min="9357" max="9357" width="3.7109375" style="40" customWidth="1"/>
    <col min="9358" max="9358" width="9.140625" style="40"/>
    <col min="9359" max="9359" width="2.85546875" style="40" customWidth="1"/>
    <col min="9360" max="9360" width="3.7109375" style="40" customWidth="1"/>
    <col min="9361" max="9361" width="9.140625" style="40"/>
    <col min="9362" max="9362" width="2.85546875" style="40" customWidth="1"/>
    <col min="9363" max="9363" width="3.7109375" style="40" customWidth="1"/>
    <col min="9364" max="9364" width="9.140625" style="40"/>
    <col min="9365" max="9365" width="2.85546875" style="40" customWidth="1"/>
    <col min="9366" max="9366" width="3.85546875" style="40" customWidth="1"/>
    <col min="9367" max="9367" width="9.140625" style="40"/>
    <col min="9368" max="9368" width="2.85546875" style="40" customWidth="1"/>
    <col min="9369" max="9369" width="3.85546875" style="40" customWidth="1"/>
    <col min="9370" max="9370" width="9.140625" style="40"/>
    <col min="9371" max="9371" width="2.85546875" style="40" customWidth="1"/>
    <col min="9372" max="9372" width="3.42578125" style="40" customWidth="1"/>
    <col min="9373" max="9373" width="9.140625" style="40"/>
    <col min="9374" max="9374" width="2.85546875" style="40" customWidth="1"/>
    <col min="9375" max="9375" width="3.28515625" style="40" customWidth="1"/>
    <col min="9376" max="9376" width="9.140625" style="40"/>
    <col min="9377" max="9377" width="2.85546875" style="40" customWidth="1"/>
    <col min="9378" max="9378" width="3.140625" style="40" customWidth="1"/>
    <col min="9379" max="9379" width="9.140625" style="40"/>
    <col min="9380" max="9380" width="2.85546875" style="40" customWidth="1"/>
    <col min="9381" max="9381" width="3.140625" style="40" customWidth="1"/>
    <col min="9382" max="9382" width="9.140625" style="40"/>
    <col min="9383" max="9383" width="2.85546875" style="40" customWidth="1"/>
    <col min="9384" max="9384" width="3.140625" style="40" customWidth="1"/>
    <col min="9385" max="9385" width="9.140625" style="40"/>
    <col min="9386" max="9386" width="2.85546875" style="40" customWidth="1"/>
    <col min="9387" max="9387" width="3.28515625" style="40" customWidth="1"/>
    <col min="9388" max="9388" width="9.140625" style="40"/>
    <col min="9389" max="9389" width="3.5703125" style="40" customWidth="1"/>
    <col min="9390" max="9390" width="3.7109375" style="40" customWidth="1"/>
    <col min="9391" max="9392" width="9.140625" style="40"/>
    <col min="9393" max="9393" width="35.140625" style="40" customWidth="1"/>
    <col min="9394" max="9611" width="9.140625" style="40"/>
    <col min="9612" max="9612" width="2.85546875" style="40" customWidth="1"/>
    <col min="9613" max="9613" width="3.7109375" style="40" customWidth="1"/>
    <col min="9614" max="9614" width="9.140625" style="40"/>
    <col min="9615" max="9615" width="2.85546875" style="40" customWidth="1"/>
    <col min="9616" max="9616" width="3.7109375" style="40" customWidth="1"/>
    <col min="9617" max="9617" width="9.140625" style="40"/>
    <col min="9618" max="9618" width="2.85546875" style="40" customWidth="1"/>
    <col min="9619" max="9619" width="3.7109375" style="40" customWidth="1"/>
    <col min="9620" max="9620" width="9.140625" style="40"/>
    <col min="9621" max="9621" width="2.85546875" style="40" customWidth="1"/>
    <col min="9622" max="9622" width="3.85546875" style="40" customWidth="1"/>
    <col min="9623" max="9623" width="9.140625" style="40"/>
    <col min="9624" max="9624" width="2.85546875" style="40" customWidth="1"/>
    <col min="9625" max="9625" width="3.85546875" style="40" customWidth="1"/>
    <col min="9626" max="9626" width="9.140625" style="40"/>
    <col min="9627" max="9627" width="2.85546875" style="40" customWidth="1"/>
    <col min="9628" max="9628" width="3.42578125" style="40" customWidth="1"/>
    <col min="9629" max="9629" width="9.140625" style="40"/>
    <col min="9630" max="9630" width="2.85546875" style="40" customWidth="1"/>
    <col min="9631" max="9631" width="3.28515625" style="40" customWidth="1"/>
    <col min="9632" max="9632" width="9.140625" style="40"/>
    <col min="9633" max="9633" width="2.85546875" style="40" customWidth="1"/>
    <col min="9634" max="9634" width="3.140625" style="40" customWidth="1"/>
    <col min="9635" max="9635" width="9.140625" style="40"/>
    <col min="9636" max="9636" width="2.85546875" style="40" customWidth="1"/>
    <col min="9637" max="9637" width="3.140625" style="40" customWidth="1"/>
    <col min="9638" max="9638" width="9.140625" style="40"/>
    <col min="9639" max="9639" width="2.85546875" style="40" customWidth="1"/>
    <col min="9640" max="9640" width="3.140625" style="40" customWidth="1"/>
    <col min="9641" max="9641" width="9.140625" style="40"/>
    <col min="9642" max="9642" width="2.85546875" style="40" customWidth="1"/>
    <col min="9643" max="9643" width="3.28515625" style="40" customWidth="1"/>
    <col min="9644" max="9644" width="9.140625" style="40"/>
    <col min="9645" max="9645" width="3.5703125" style="40" customWidth="1"/>
    <col min="9646" max="9646" width="3.7109375" style="40" customWidth="1"/>
    <col min="9647" max="9648" width="9.140625" style="40"/>
    <col min="9649" max="9649" width="35.140625" style="40" customWidth="1"/>
    <col min="9650" max="9867" width="9.140625" style="40"/>
    <col min="9868" max="9868" width="2.85546875" style="40" customWidth="1"/>
    <col min="9869" max="9869" width="3.7109375" style="40" customWidth="1"/>
    <col min="9870" max="9870" width="9.140625" style="40"/>
    <col min="9871" max="9871" width="2.85546875" style="40" customWidth="1"/>
    <col min="9872" max="9872" width="3.7109375" style="40" customWidth="1"/>
    <col min="9873" max="9873" width="9.140625" style="40"/>
    <col min="9874" max="9874" width="2.85546875" style="40" customWidth="1"/>
    <col min="9875" max="9875" width="3.7109375" style="40" customWidth="1"/>
    <col min="9876" max="9876" width="9.140625" style="40"/>
    <col min="9877" max="9877" width="2.85546875" style="40" customWidth="1"/>
    <col min="9878" max="9878" width="3.85546875" style="40" customWidth="1"/>
    <col min="9879" max="9879" width="9.140625" style="40"/>
    <col min="9880" max="9880" width="2.85546875" style="40" customWidth="1"/>
    <col min="9881" max="9881" width="3.85546875" style="40" customWidth="1"/>
    <col min="9882" max="9882" width="9.140625" style="40"/>
    <col min="9883" max="9883" width="2.85546875" style="40" customWidth="1"/>
    <col min="9884" max="9884" width="3.42578125" style="40" customWidth="1"/>
    <col min="9885" max="9885" width="9.140625" style="40"/>
    <col min="9886" max="9886" width="2.85546875" style="40" customWidth="1"/>
    <col min="9887" max="9887" width="3.28515625" style="40" customWidth="1"/>
    <col min="9888" max="9888" width="9.140625" style="40"/>
    <col min="9889" max="9889" width="2.85546875" style="40" customWidth="1"/>
    <col min="9890" max="9890" width="3.140625" style="40" customWidth="1"/>
    <col min="9891" max="9891" width="9.140625" style="40"/>
    <col min="9892" max="9892" width="2.85546875" style="40" customWidth="1"/>
    <col min="9893" max="9893" width="3.140625" style="40" customWidth="1"/>
    <col min="9894" max="9894" width="9.140625" style="40"/>
    <col min="9895" max="9895" width="2.85546875" style="40" customWidth="1"/>
    <col min="9896" max="9896" width="3.140625" style="40" customWidth="1"/>
    <col min="9897" max="9897" width="9.140625" style="40"/>
    <col min="9898" max="9898" width="2.85546875" style="40" customWidth="1"/>
    <col min="9899" max="9899" width="3.28515625" style="40" customWidth="1"/>
    <col min="9900" max="9900" width="9.140625" style="40"/>
    <col min="9901" max="9901" width="3.5703125" style="40" customWidth="1"/>
    <col min="9902" max="9902" width="3.7109375" style="40" customWidth="1"/>
    <col min="9903" max="9904" width="9.140625" style="40"/>
    <col min="9905" max="9905" width="35.140625" style="40" customWidth="1"/>
    <col min="9906" max="10123" width="9.140625" style="40"/>
    <col min="10124" max="10124" width="2.85546875" style="40" customWidth="1"/>
    <col min="10125" max="10125" width="3.7109375" style="40" customWidth="1"/>
    <col min="10126" max="10126" width="9.140625" style="40"/>
    <col min="10127" max="10127" width="2.85546875" style="40" customWidth="1"/>
    <col min="10128" max="10128" width="3.7109375" style="40" customWidth="1"/>
    <col min="10129" max="10129" width="9.140625" style="40"/>
    <col min="10130" max="10130" width="2.85546875" style="40" customWidth="1"/>
    <col min="10131" max="10131" width="3.7109375" style="40" customWidth="1"/>
    <col min="10132" max="10132" width="9.140625" style="40"/>
    <col min="10133" max="10133" width="2.85546875" style="40" customWidth="1"/>
    <col min="10134" max="10134" width="3.85546875" style="40" customWidth="1"/>
    <col min="10135" max="10135" width="9.140625" style="40"/>
    <col min="10136" max="10136" width="2.85546875" style="40" customWidth="1"/>
    <col min="10137" max="10137" width="3.85546875" style="40" customWidth="1"/>
    <col min="10138" max="10138" width="9.140625" style="40"/>
    <col min="10139" max="10139" width="2.85546875" style="40" customWidth="1"/>
    <col min="10140" max="10140" width="3.42578125" style="40" customWidth="1"/>
    <col min="10141" max="10141" width="9.140625" style="40"/>
    <col min="10142" max="10142" width="2.85546875" style="40" customWidth="1"/>
    <col min="10143" max="10143" width="3.28515625" style="40" customWidth="1"/>
    <col min="10144" max="10144" width="9.140625" style="40"/>
    <col min="10145" max="10145" width="2.85546875" style="40" customWidth="1"/>
    <col min="10146" max="10146" width="3.140625" style="40" customWidth="1"/>
    <col min="10147" max="10147" width="9.140625" style="40"/>
    <col min="10148" max="10148" width="2.85546875" style="40" customWidth="1"/>
    <col min="10149" max="10149" width="3.140625" style="40" customWidth="1"/>
    <col min="10150" max="10150" width="9.140625" style="40"/>
    <col min="10151" max="10151" width="2.85546875" style="40" customWidth="1"/>
    <col min="10152" max="10152" width="3.140625" style="40" customWidth="1"/>
    <col min="10153" max="10153" width="9.140625" style="40"/>
    <col min="10154" max="10154" width="2.85546875" style="40" customWidth="1"/>
    <col min="10155" max="10155" width="3.28515625" style="40" customWidth="1"/>
    <col min="10156" max="10156" width="9.140625" style="40"/>
    <col min="10157" max="10157" width="3.5703125" style="40" customWidth="1"/>
    <col min="10158" max="10158" width="3.7109375" style="40" customWidth="1"/>
    <col min="10159" max="10160" width="9.140625" style="40"/>
    <col min="10161" max="10161" width="35.140625" style="40" customWidth="1"/>
    <col min="10162" max="10379" width="9.140625" style="40"/>
    <col min="10380" max="10380" width="2.85546875" style="40" customWidth="1"/>
    <col min="10381" max="10381" width="3.7109375" style="40" customWidth="1"/>
    <col min="10382" max="10382" width="9.140625" style="40"/>
    <col min="10383" max="10383" width="2.85546875" style="40" customWidth="1"/>
    <col min="10384" max="10384" width="3.7109375" style="40" customWidth="1"/>
    <col min="10385" max="10385" width="9.140625" style="40"/>
    <col min="10386" max="10386" width="2.85546875" style="40" customWidth="1"/>
    <col min="10387" max="10387" width="3.7109375" style="40" customWidth="1"/>
    <col min="10388" max="10388" width="9.140625" style="40"/>
    <col min="10389" max="10389" width="2.85546875" style="40" customWidth="1"/>
    <col min="10390" max="10390" width="3.85546875" style="40" customWidth="1"/>
    <col min="10391" max="10391" width="9.140625" style="40"/>
    <col min="10392" max="10392" width="2.85546875" style="40" customWidth="1"/>
    <col min="10393" max="10393" width="3.85546875" style="40" customWidth="1"/>
    <col min="10394" max="10394" width="9.140625" style="40"/>
    <col min="10395" max="10395" width="2.85546875" style="40" customWidth="1"/>
    <col min="10396" max="10396" width="3.42578125" style="40" customWidth="1"/>
    <col min="10397" max="10397" width="9.140625" style="40"/>
    <col min="10398" max="10398" width="2.85546875" style="40" customWidth="1"/>
    <col min="10399" max="10399" width="3.28515625" style="40" customWidth="1"/>
    <col min="10400" max="10400" width="9.140625" style="40"/>
    <col min="10401" max="10401" width="2.85546875" style="40" customWidth="1"/>
    <col min="10402" max="10402" width="3.140625" style="40" customWidth="1"/>
    <col min="10403" max="10403" width="9.140625" style="40"/>
    <col min="10404" max="10404" width="2.85546875" style="40" customWidth="1"/>
    <col min="10405" max="10405" width="3.140625" style="40" customWidth="1"/>
    <col min="10406" max="10406" width="9.140625" style="40"/>
    <col min="10407" max="10407" width="2.85546875" style="40" customWidth="1"/>
    <col min="10408" max="10408" width="3.140625" style="40" customWidth="1"/>
    <col min="10409" max="10409" width="9.140625" style="40"/>
    <col min="10410" max="10410" width="2.85546875" style="40" customWidth="1"/>
    <col min="10411" max="10411" width="3.28515625" style="40" customWidth="1"/>
    <col min="10412" max="10412" width="9.140625" style="40"/>
    <col min="10413" max="10413" width="3.5703125" style="40" customWidth="1"/>
    <col min="10414" max="10414" width="3.7109375" style="40" customWidth="1"/>
    <col min="10415" max="10416" width="9.140625" style="40"/>
    <col min="10417" max="10417" width="35.140625" style="40" customWidth="1"/>
    <col min="10418" max="10635" width="9.140625" style="40"/>
    <col min="10636" max="10636" width="2.85546875" style="40" customWidth="1"/>
    <col min="10637" max="10637" width="3.7109375" style="40" customWidth="1"/>
    <col min="10638" max="10638" width="9.140625" style="40"/>
    <col min="10639" max="10639" width="2.85546875" style="40" customWidth="1"/>
    <col min="10640" max="10640" width="3.7109375" style="40" customWidth="1"/>
    <col min="10641" max="10641" width="9.140625" style="40"/>
    <col min="10642" max="10642" width="2.85546875" style="40" customWidth="1"/>
    <col min="10643" max="10643" width="3.7109375" style="40" customWidth="1"/>
    <col min="10644" max="10644" width="9.140625" style="40"/>
    <col min="10645" max="10645" width="2.85546875" style="40" customWidth="1"/>
    <col min="10646" max="10646" width="3.85546875" style="40" customWidth="1"/>
    <col min="10647" max="10647" width="9.140625" style="40"/>
    <col min="10648" max="10648" width="2.85546875" style="40" customWidth="1"/>
    <col min="10649" max="10649" width="3.85546875" style="40" customWidth="1"/>
    <col min="10650" max="10650" width="9.140625" style="40"/>
    <col min="10651" max="10651" width="2.85546875" style="40" customWidth="1"/>
    <col min="10652" max="10652" width="3.42578125" style="40" customWidth="1"/>
    <col min="10653" max="10653" width="9.140625" style="40"/>
    <col min="10654" max="10654" width="2.85546875" style="40" customWidth="1"/>
    <col min="10655" max="10655" width="3.28515625" style="40" customWidth="1"/>
    <col min="10656" max="10656" width="9.140625" style="40"/>
    <col min="10657" max="10657" width="2.85546875" style="40" customWidth="1"/>
    <col min="10658" max="10658" width="3.140625" style="40" customWidth="1"/>
    <col min="10659" max="10659" width="9.140625" style="40"/>
    <col min="10660" max="10660" width="2.85546875" style="40" customWidth="1"/>
    <col min="10661" max="10661" width="3.140625" style="40" customWidth="1"/>
    <col min="10662" max="10662" width="9.140625" style="40"/>
    <col min="10663" max="10663" width="2.85546875" style="40" customWidth="1"/>
    <col min="10664" max="10664" width="3.140625" style="40" customWidth="1"/>
    <col min="10665" max="10665" width="9.140625" style="40"/>
    <col min="10666" max="10666" width="2.85546875" style="40" customWidth="1"/>
    <col min="10667" max="10667" width="3.28515625" style="40" customWidth="1"/>
    <col min="10668" max="10668" width="9.140625" style="40"/>
    <col min="10669" max="10669" width="3.5703125" style="40" customWidth="1"/>
    <col min="10670" max="10670" width="3.7109375" style="40" customWidth="1"/>
    <col min="10671" max="10672" width="9.140625" style="40"/>
    <col min="10673" max="10673" width="35.140625" style="40" customWidth="1"/>
    <col min="10674" max="10891" width="9.140625" style="40"/>
    <col min="10892" max="10892" width="2.85546875" style="40" customWidth="1"/>
    <col min="10893" max="10893" width="3.7109375" style="40" customWidth="1"/>
    <col min="10894" max="10894" width="9.140625" style="40"/>
    <col min="10895" max="10895" width="2.85546875" style="40" customWidth="1"/>
    <col min="10896" max="10896" width="3.7109375" style="40" customWidth="1"/>
    <col min="10897" max="10897" width="9.140625" style="40"/>
    <col min="10898" max="10898" width="2.85546875" style="40" customWidth="1"/>
    <col min="10899" max="10899" width="3.7109375" style="40" customWidth="1"/>
    <col min="10900" max="10900" width="9.140625" style="40"/>
    <col min="10901" max="10901" width="2.85546875" style="40" customWidth="1"/>
    <col min="10902" max="10902" width="3.85546875" style="40" customWidth="1"/>
    <col min="10903" max="10903" width="9.140625" style="40"/>
    <col min="10904" max="10904" width="2.85546875" style="40" customWidth="1"/>
    <col min="10905" max="10905" width="3.85546875" style="40" customWidth="1"/>
    <col min="10906" max="10906" width="9.140625" style="40"/>
    <col min="10907" max="10907" width="2.85546875" style="40" customWidth="1"/>
    <col min="10908" max="10908" width="3.42578125" style="40" customWidth="1"/>
    <col min="10909" max="10909" width="9.140625" style="40"/>
    <col min="10910" max="10910" width="2.85546875" style="40" customWidth="1"/>
    <col min="10911" max="10911" width="3.28515625" style="40" customWidth="1"/>
    <col min="10912" max="10912" width="9.140625" style="40"/>
    <col min="10913" max="10913" width="2.85546875" style="40" customWidth="1"/>
    <col min="10914" max="10914" width="3.140625" style="40" customWidth="1"/>
    <col min="10915" max="10915" width="9.140625" style="40"/>
    <col min="10916" max="10916" width="2.85546875" style="40" customWidth="1"/>
    <col min="10917" max="10917" width="3.140625" style="40" customWidth="1"/>
    <col min="10918" max="10918" width="9.140625" style="40"/>
    <col min="10919" max="10919" width="2.85546875" style="40" customWidth="1"/>
    <col min="10920" max="10920" width="3.140625" style="40" customWidth="1"/>
    <col min="10921" max="10921" width="9.140625" style="40"/>
    <col min="10922" max="10922" width="2.85546875" style="40" customWidth="1"/>
    <col min="10923" max="10923" width="3.28515625" style="40" customWidth="1"/>
    <col min="10924" max="10924" width="9.140625" style="40"/>
    <col min="10925" max="10925" width="3.5703125" style="40" customWidth="1"/>
    <col min="10926" max="10926" width="3.7109375" style="40" customWidth="1"/>
    <col min="10927" max="10928" width="9.140625" style="40"/>
    <col min="10929" max="10929" width="35.140625" style="40" customWidth="1"/>
    <col min="10930" max="11147" width="9.140625" style="40"/>
    <col min="11148" max="11148" width="2.85546875" style="40" customWidth="1"/>
    <col min="11149" max="11149" width="3.7109375" style="40" customWidth="1"/>
    <col min="11150" max="11150" width="9.140625" style="40"/>
    <col min="11151" max="11151" width="2.85546875" style="40" customWidth="1"/>
    <col min="11152" max="11152" width="3.7109375" style="40" customWidth="1"/>
    <col min="11153" max="11153" width="9.140625" style="40"/>
    <col min="11154" max="11154" width="2.85546875" style="40" customWidth="1"/>
    <col min="11155" max="11155" width="3.7109375" style="40" customWidth="1"/>
    <col min="11156" max="11156" width="9.140625" style="40"/>
    <col min="11157" max="11157" width="2.85546875" style="40" customWidth="1"/>
    <col min="11158" max="11158" width="3.85546875" style="40" customWidth="1"/>
    <col min="11159" max="11159" width="9.140625" style="40"/>
    <col min="11160" max="11160" width="2.85546875" style="40" customWidth="1"/>
    <col min="11161" max="11161" width="3.85546875" style="40" customWidth="1"/>
    <col min="11162" max="11162" width="9.140625" style="40"/>
    <col min="11163" max="11163" width="2.85546875" style="40" customWidth="1"/>
    <col min="11164" max="11164" width="3.42578125" style="40" customWidth="1"/>
    <col min="11165" max="11165" width="9.140625" style="40"/>
    <col min="11166" max="11166" width="2.85546875" style="40" customWidth="1"/>
    <col min="11167" max="11167" width="3.28515625" style="40" customWidth="1"/>
    <col min="11168" max="11168" width="9.140625" style="40"/>
    <col min="11169" max="11169" width="2.85546875" style="40" customWidth="1"/>
    <col min="11170" max="11170" width="3.140625" style="40" customWidth="1"/>
    <col min="11171" max="11171" width="9.140625" style="40"/>
    <col min="11172" max="11172" width="2.85546875" style="40" customWidth="1"/>
    <col min="11173" max="11173" width="3.140625" style="40" customWidth="1"/>
    <col min="11174" max="11174" width="9.140625" style="40"/>
    <col min="11175" max="11175" width="2.85546875" style="40" customWidth="1"/>
    <col min="11176" max="11176" width="3.140625" style="40" customWidth="1"/>
    <col min="11177" max="11177" width="9.140625" style="40"/>
    <col min="11178" max="11178" width="2.85546875" style="40" customWidth="1"/>
    <col min="11179" max="11179" width="3.28515625" style="40" customWidth="1"/>
    <col min="11180" max="11180" width="9.140625" style="40"/>
    <col min="11181" max="11181" width="3.5703125" style="40" customWidth="1"/>
    <col min="11182" max="11182" width="3.7109375" style="40" customWidth="1"/>
    <col min="11183" max="11184" width="9.140625" style="40"/>
    <col min="11185" max="11185" width="35.140625" style="40" customWidth="1"/>
    <col min="11186" max="11403" width="9.140625" style="40"/>
    <col min="11404" max="11404" width="2.85546875" style="40" customWidth="1"/>
    <col min="11405" max="11405" width="3.7109375" style="40" customWidth="1"/>
    <col min="11406" max="11406" width="9.140625" style="40"/>
    <col min="11407" max="11407" width="2.85546875" style="40" customWidth="1"/>
    <col min="11408" max="11408" width="3.7109375" style="40" customWidth="1"/>
    <col min="11409" max="11409" width="9.140625" style="40"/>
    <col min="11410" max="11410" width="2.85546875" style="40" customWidth="1"/>
    <col min="11411" max="11411" width="3.7109375" style="40" customWidth="1"/>
    <col min="11412" max="11412" width="9.140625" style="40"/>
    <col min="11413" max="11413" width="2.85546875" style="40" customWidth="1"/>
    <col min="11414" max="11414" width="3.85546875" style="40" customWidth="1"/>
    <col min="11415" max="11415" width="9.140625" style="40"/>
    <col min="11416" max="11416" width="2.85546875" style="40" customWidth="1"/>
    <col min="11417" max="11417" width="3.85546875" style="40" customWidth="1"/>
    <col min="11418" max="11418" width="9.140625" style="40"/>
    <col min="11419" max="11419" width="2.85546875" style="40" customWidth="1"/>
    <col min="11420" max="11420" width="3.42578125" style="40" customWidth="1"/>
    <col min="11421" max="11421" width="9.140625" style="40"/>
    <col min="11422" max="11422" width="2.85546875" style="40" customWidth="1"/>
    <col min="11423" max="11423" width="3.28515625" style="40" customWidth="1"/>
    <col min="11424" max="11424" width="9.140625" style="40"/>
    <col min="11425" max="11425" width="2.85546875" style="40" customWidth="1"/>
    <col min="11426" max="11426" width="3.140625" style="40" customWidth="1"/>
    <col min="11427" max="11427" width="9.140625" style="40"/>
    <col min="11428" max="11428" width="2.85546875" style="40" customWidth="1"/>
    <col min="11429" max="11429" width="3.140625" style="40" customWidth="1"/>
    <col min="11430" max="11430" width="9.140625" style="40"/>
    <col min="11431" max="11431" width="2.85546875" style="40" customWidth="1"/>
    <col min="11432" max="11432" width="3.140625" style="40" customWidth="1"/>
    <col min="11433" max="11433" width="9.140625" style="40"/>
    <col min="11434" max="11434" width="2.85546875" style="40" customWidth="1"/>
    <col min="11435" max="11435" width="3.28515625" style="40" customWidth="1"/>
    <col min="11436" max="11436" width="9.140625" style="40"/>
    <col min="11437" max="11437" width="3.5703125" style="40" customWidth="1"/>
    <col min="11438" max="11438" width="3.7109375" style="40" customWidth="1"/>
    <col min="11439" max="11440" width="9.140625" style="40"/>
    <col min="11441" max="11441" width="35.140625" style="40" customWidth="1"/>
    <col min="11442" max="11659" width="9.140625" style="40"/>
    <col min="11660" max="11660" width="2.85546875" style="40" customWidth="1"/>
    <col min="11661" max="11661" width="3.7109375" style="40" customWidth="1"/>
    <col min="11662" max="11662" width="9.140625" style="40"/>
    <col min="11663" max="11663" width="2.85546875" style="40" customWidth="1"/>
    <col min="11664" max="11664" width="3.7109375" style="40" customWidth="1"/>
    <col min="11665" max="11665" width="9.140625" style="40"/>
    <col min="11666" max="11666" width="2.85546875" style="40" customWidth="1"/>
    <col min="11667" max="11667" width="3.7109375" style="40" customWidth="1"/>
    <col min="11668" max="11668" width="9.140625" style="40"/>
    <col min="11669" max="11669" width="2.85546875" style="40" customWidth="1"/>
    <col min="11670" max="11670" width="3.85546875" style="40" customWidth="1"/>
    <col min="11671" max="11671" width="9.140625" style="40"/>
    <col min="11672" max="11672" width="2.85546875" style="40" customWidth="1"/>
    <col min="11673" max="11673" width="3.85546875" style="40" customWidth="1"/>
    <col min="11674" max="11674" width="9.140625" style="40"/>
    <col min="11675" max="11675" width="2.85546875" style="40" customWidth="1"/>
    <col min="11676" max="11676" width="3.42578125" style="40" customWidth="1"/>
    <col min="11677" max="11677" width="9.140625" style="40"/>
    <col min="11678" max="11678" width="2.85546875" style="40" customWidth="1"/>
    <col min="11679" max="11679" width="3.28515625" style="40" customWidth="1"/>
    <col min="11680" max="11680" width="9.140625" style="40"/>
    <col min="11681" max="11681" width="2.85546875" style="40" customWidth="1"/>
    <col min="11682" max="11682" width="3.140625" style="40" customWidth="1"/>
    <col min="11683" max="11683" width="9.140625" style="40"/>
    <col min="11684" max="11684" width="2.85546875" style="40" customWidth="1"/>
    <col min="11685" max="11685" width="3.140625" style="40" customWidth="1"/>
    <col min="11686" max="11686" width="9.140625" style="40"/>
    <col min="11687" max="11687" width="2.85546875" style="40" customWidth="1"/>
    <col min="11688" max="11688" width="3.140625" style="40" customWidth="1"/>
    <col min="11689" max="11689" width="9.140625" style="40"/>
    <col min="11690" max="11690" width="2.85546875" style="40" customWidth="1"/>
    <col min="11691" max="11691" width="3.28515625" style="40" customWidth="1"/>
    <col min="11692" max="11692" width="9.140625" style="40"/>
    <col min="11693" max="11693" width="3.5703125" style="40" customWidth="1"/>
    <col min="11694" max="11694" width="3.7109375" style="40" customWidth="1"/>
    <col min="11695" max="11696" width="9.140625" style="40"/>
    <col min="11697" max="11697" width="35.140625" style="40" customWidth="1"/>
    <col min="11698" max="11915" width="9.140625" style="40"/>
    <col min="11916" max="11916" width="2.85546875" style="40" customWidth="1"/>
    <col min="11917" max="11917" width="3.7109375" style="40" customWidth="1"/>
    <col min="11918" max="11918" width="9.140625" style="40"/>
    <col min="11919" max="11919" width="2.85546875" style="40" customWidth="1"/>
    <col min="11920" max="11920" width="3.7109375" style="40" customWidth="1"/>
    <col min="11921" max="11921" width="9.140625" style="40"/>
    <col min="11922" max="11922" width="2.85546875" style="40" customWidth="1"/>
    <col min="11923" max="11923" width="3.7109375" style="40" customWidth="1"/>
    <col min="11924" max="11924" width="9.140625" style="40"/>
    <col min="11925" max="11925" width="2.85546875" style="40" customWidth="1"/>
    <col min="11926" max="11926" width="3.85546875" style="40" customWidth="1"/>
    <col min="11927" max="11927" width="9.140625" style="40"/>
    <col min="11928" max="11928" width="2.85546875" style="40" customWidth="1"/>
    <col min="11929" max="11929" width="3.85546875" style="40" customWidth="1"/>
    <col min="11930" max="11930" width="9.140625" style="40"/>
    <col min="11931" max="11931" width="2.85546875" style="40" customWidth="1"/>
    <col min="11932" max="11932" width="3.42578125" style="40" customWidth="1"/>
    <col min="11933" max="11933" width="9.140625" style="40"/>
    <col min="11934" max="11934" width="2.85546875" style="40" customWidth="1"/>
    <col min="11935" max="11935" width="3.28515625" style="40" customWidth="1"/>
    <col min="11936" max="11936" width="9.140625" style="40"/>
    <col min="11937" max="11937" width="2.85546875" style="40" customWidth="1"/>
    <col min="11938" max="11938" width="3.140625" style="40" customWidth="1"/>
    <col min="11939" max="11939" width="9.140625" style="40"/>
    <col min="11940" max="11940" width="2.85546875" style="40" customWidth="1"/>
    <col min="11941" max="11941" width="3.140625" style="40" customWidth="1"/>
    <col min="11942" max="11942" width="9.140625" style="40"/>
    <col min="11943" max="11943" width="2.85546875" style="40" customWidth="1"/>
    <col min="11944" max="11944" width="3.140625" style="40" customWidth="1"/>
    <col min="11945" max="11945" width="9.140625" style="40"/>
    <col min="11946" max="11946" width="2.85546875" style="40" customWidth="1"/>
    <col min="11947" max="11947" width="3.28515625" style="40" customWidth="1"/>
    <col min="11948" max="11948" width="9.140625" style="40"/>
    <col min="11949" max="11949" width="3.5703125" style="40" customWidth="1"/>
    <col min="11950" max="11950" width="3.7109375" style="40" customWidth="1"/>
    <col min="11951" max="11952" width="9.140625" style="40"/>
    <col min="11953" max="11953" width="35.140625" style="40" customWidth="1"/>
    <col min="11954" max="12171" width="9.140625" style="40"/>
    <col min="12172" max="12172" width="2.85546875" style="40" customWidth="1"/>
    <col min="12173" max="12173" width="3.7109375" style="40" customWidth="1"/>
    <col min="12174" max="12174" width="9.140625" style="40"/>
    <col min="12175" max="12175" width="2.85546875" style="40" customWidth="1"/>
    <col min="12176" max="12176" width="3.7109375" style="40" customWidth="1"/>
    <col min="12177" max="12177" width="9.140625" style="40"/>
    <col min="12178" max="12178" width="2.85546875" style="40" customWidth="1"/>
    <col min="12179" max="12179" width="3.7109375" style="40" customWidth="1"/>
    <col min="12180" max="12180" width="9.140625" style="40"/>
    <col min="12181" max="12181" width="2.85546875" style="40" customWidth="1"/>
    <col min="12182" max="12182" width="3.85546875" style="40" customWidth="1"/>
    <col min="12183" max="12183" width="9.140625" style="40"/>
    <col min="12184" max="12184" width="2.85546875" style="40" customWidth="1"/>
    <col min="12185" max="12185" width="3.85546875" style="40" customWidth="1"/>
    <col min="12186" max="12186" width="9.140625" style="40"/>
    <col min="12187" max="12187" width="2.85546875" style="40" customWidth="1"/>
    <col min="12188" max="12188" width="3.42578125" style="40" customWidth="1"/>
    <col min="12189" max="12189" width="9.140625" style="40"/>
    <col min="12190" max="12190" width="2.85546875" style="40" customWidth="1"/>
    <col min="12191" max="12191" width="3.28515625" style="40" customWidth="1"/>
    <col min="12192" max="12192" width="9.140625" style="40"/>
    <col min="12193" max="12193" width="2.85546875" style="40" customWidth="1"/>
    <col min="12194" max="12194" width="3.140625" style="40" customWidth="1"/>
    <col min="12195" max="12195" width="9.140625" style="40"/>
    <col min="12196" max="12196" width="2.85546875" style="40" customWidth="1"/>
    <col min="12197" max="12197" width="3.140625" style="40" customWidth="1"/>
    <col min="12198" max="12198" width="9.140625" style="40"/>
    <col min="12199" max="12199" width="2.85546875" style="40" customWidth="1"/>
    <col min="12200" max="12200" width="3.140625" style="40" customWidth="1"/>
    <col min="12201" max="12201" width="9.140625" style="40"/>
    <col min="12202" max="12202" width="2.85546875" style="40" customWidth="1"/>
    <col min="12203" max="12203" width="3.28515625" style="40" customWidth="1"/>
    <col min="12204" max="12204" width="9.140625" style="40"/>
    <col min="12205" max="12205" width="3.5703125" style="40" customWidth="1"/>
    <col min="12206" max="12206" width="3.7109375" style="40" customWidth="1"/>
    <col min="12207" max="12208" width="9.140625" style="40"/>
    <col min="12209" max="12209" width="35.140625" style="40" customWidth="1"/>
    <col min="12210" max="12427" width="9.140625" style="40"/>
    <col min="12428" max="12428" width="2.85546875" style="40" customWidth="1"/>
    <col min="12429" max="12429" width="3.7109375" style="40" customWidth="1"/>
    <col min="12430" max="12430" width="9.140625" style="40"/>
    <col min="12431" max="12431" width="2.85546875" style="40" customWidth="1"/>
    <col min="12432" max="12432" width="3.7109375" style="40" customWidth="1"/>
    <col min="12433" max="12433" width="9.140625" style="40"/>
    <col min="12434" max="12434" width="2.85546875" style="40" customWidth="1"/>
    <col min="12435" max="12435" width="3.7109375" style="40" customWidth="1"/>
    <col min="12436" max="12436" width="9.140625" style="40"/>
    <col min="12437" max="12437" width="2.85546875" style="40" customWidth="1"/>
    <col min="12438" max="12438" width="3.85546875" style="40" customWidth="1"/>
    <col min="12439" max="12439" width="9.140625" style="40"/>
    <col min="12440" max="12440" width="2.85546875" style="40" customWidth="1"/>
    <col min="12441" max="12441" width="3.85546875" style="40" customWidth="1"/>
    <col min="12442" max="12442" width="9.140625" style="40"/>
    <col min="12443" max="12443" width="2.85546875" style="40" customWidth="1"/>
    <col min="12444" max="12444" width="3.42578125" style="40" customWidth="1"/>
    <col min="12445" max="12445" width="9.140625" style="40"/>
    <col min="12446" max="12446" width="2.85546875" style="40" customWidth="1"/>
    <col min="12447" max="12447" width="3.28515625" style="40" customWidth="1"/>
    <col min="12448" max="12448" width="9.140625" style="40"/>
    <col min="12449" max="12449" width="2.85546875" style="40" customWidth="1"/>
    <col min="12450" max="12450" width="3.140625" style="40" customWidth="1"/>
    <col min="12451" max="12451" width="9.140625" style="40"/>
    <col min="12452" max="12452" width="2.85546875" style="40" customWidth="1"/>
    <col min="12453" max="12453" width="3.140625" style="40" customWidth="1"/>
    <col min="12454" max="12454" width="9.140625" style="40"/>
    <col min="12455" max="12455" width="2.85546875" style="40" customWidth="1"/>
    <col min="12456" max="12456" width="3.140625" style="40" customWidth="1"/>
    <col min="12457" max="12457" width="9.140625" style="40"/>
    <col min="12458" max="12458" width="2.85546875" style="40" customWidth="1"/>
    <col min="12459" max="12459" width="3.28515625" style="40" customWidth="1"/>
    <col min="12460" max="12460" width="9.140625" style="40"/>
    <col min="12461" max="12461" width="3.5703125" style="40" customWidth="1"/>
    <col min="12462" max="12462" width="3.7109375" style="40" customWidth="1"/>
    <col min="12463" max="12464" width="9.140625" style="40"/>
    <col min="12465" max="12465" width="35.140625" style="40" customWidth="1"/>
    <col min="12466" max="12683" width="9.140625" style="40"/>
    <col min="12684" max="12684" width="2.85546875" style="40" customWidth="1"/>
    <col min="12685" max="12685" width="3.7109375" style="40" customWidth="1"/>
    <col min="12686" max="12686" width="9.140625" style="40"/>
    <col min="12687" max="12687" width="2.85546875" style="40" customWidth="1"/>
    <col min="12688" max="12688" width="3.7109375" style="40" customWidth="1"/>
    <col min="12689" max="12689" width="9.140625" style="40"/>
    <col min="12690" max="12690" width="2.85546875" style="40" customWidth="1"/>
    <col min="12691" max="12691" width="3.7109375" style="40" customWidth="1"/>
    <col min="12692" max="12692" width="9.140625" style="40"/>
    <col min="12693" max="12693" width="2.85546875" style="40" customWidth="1"/>
    <col min="12694" max="12694" width="3.85546875" style="40" customWidth="1"/>
    <col min="12695" max="12695" width="9.140625" style="40"/>
    <col min="12696" max="12696" width="2.85546875" style="40" customWidth="1"/>
    <col min="12697" max="12697" width="3.85546875" style="40" customWidth="1"/>
    <col min="12698" max="12698" width="9.140625" style="40"/>
    <col min="12699" max="12699" width="2.85546875" style="40" customWidth="1"/>
    <col min="12700" max="12700" width="3.42578125" style="40" customWidth="1"/>
    <col min="12701" max="12701" width="9.140625" style="40"/>
    <col min="12702" max="12702" width="2.85546875" style="40" customWidth="1"/>
    <col min="12703" max="12703" width="3.28515625" style="40" customWidth="1"/>
    <col min="12704" max="12704" width="9.140625" style="40"/>
    <col min="12705" max="12705" width="2.85546875" style="40" customWidth="1"/>
    <col min="12706" max="12706" width="3.140625" style="40" customWidth="1"/>
    <col min="12707" max="12707" width="9.140625" style="40"/>
    <col min="12708" max="12708" width="2.85546875" style="40" customWidth="1"/>
    <col min="12709" max="12709" width="3.140625" style="40" customWidth="1"/>
    <col min="12710" max="12710" width="9.140625" style="40"/>
    <col min="12711" max="12711" width="2.85546875" style="40" customWidth="1"/>
    <col min="12712" max="12712" width="3.140625" style="40" customWidth="1"/>
    <col min="12713" max="12713" width="9.140625" style="40"/>
    <col min="12714" max="12714" width="2.85546875" style="40" customWidth="1"/>
    <col min="12715" max="12715" width="3.28515625" style="40" customWidth="1"/>
    <col min="12716" max="12716" width="9.140625" style="40"/>
    <col min="12717" max="12717" width="3.5703125" style="40" customWidth="1"/>
    <col min="12718" max="12718" width="3.7109375" style="40" customWidth="1"/>
    <col min="12719" max="12720" width="9.140625" style="40"/>
    <col min="12721" max="12721" width="35.140625" style="40" customWidth="1"/>
    <col min="12722" max="12939" width="9.140625" style="40"/>
    <col min="12940" max="12940" width="2.85546875" style="40" customWidth="1"/>
    <col min="12941" max="12941" width="3.7109375" style="40" customWidth="1"/>
    <col min="12942" max="12942" width="9.140625" style="40"/>
    <col min="12943" max="12943" width="2.85546875" style="40" customWidth="1"/>
    <col min="12944" max="12944" width="3.7109375" style="40" customWidth="1"/>
    <col min="12945" max="12945" width="9.140625" style="40"/>
    <col min="12946" max="12946" width="2.85546875" style="40" customWidth="1"/>
    <col min="12947" max="12947" width="3.7109375" style="40" customWidth="1"/>
    <col min="12948" max="12948" width="9.140625" style="40"/>
    <col min="12949" max="12949" width="2.85546875" style="40" customWidth="1"/>
    <col min="12950" max="12950" width="3.85546875" style="40" customWidth="1"/>
    <col min="12951" max="12951" width="9.140625" style="40"/>
    <col min="12952" max="12952" width="2.85546875" style="40" customWidth="1"/>
    <col min="12953" max="12953" width="3.85546875" style="40" customWidth="1"/>
    <col min="12954" max="12954" width="9.140625" style="40"/>
    <col min="12955" max="12955" width="2.85546875" style="40" customWidth="1"/>
    <col min="12956" max="12956" width="3.42578125" style="40" customWidth="1"/>
    <col min="12957" max="12957" width="9.140625" style="40"/>
    <col min="12958" max="12958" width="2.85546875" style="40" customWidth="1"/>
    <col min="12959" max="12959" width="3.28515625" style="40" customWidth="1"/>
    <col min="12960" max="12960" width="9.140625" style="40"/>
    <col min="12961" max="12961" width="2.85546875" style="40" customWidth="1"/>
    <col min="12962" max="12962" width="3.140625" style="40" customWidth="1"/>
    <col min="12963" max="12963" width="9.140625" style="40"/>
    <col min="12964" max="12964" width="2.85546875" style="40" customWidth="1"/>
    <col min="12965" max="12965" width="3.140625" style="40" customWidth="1"/>
    <col min="12966" max="12966" width="9.140625" style="40"/>
    <col min="12967" max="12967" width="2.85546875" style="40" customWidth="1"/>
    <col min="12968" max="12968" width="3.140625" style="40" customWidth="1"/>
    <col min="12969" max="12969" width="9.140625" style="40"/>
    <col min="12970" max="12970" width="2.85546875" style="40" customWidth="1"/>
    <col min="12971" max="12971" width="3.28515625" style="40" customWidth="1"/>
    <col min="12972" max="12972" width="9.140625" style="40"/>
    <col min="12973" max="12973" width="3.5703125" style="40" customWidth="1"/>
    <col min="12974" max="12974" width="3.7109375" style="40" customWidth="1"/>
    <col min="12975" max="12976" width="9.140625" style="40"/>
    <col min="12977" max="12977" width="35.140625" style="40" customWidth="1"/>
    <col min="12978" max="13195" width="9.140625" style="40"/>
    <col min="13196" max="13196" width="2.85546875" style="40" customWidth="1"/>
    <col min="13197" max="13197" width="3.7109375" style="40" customWidth="1"/>
    <col min="13198" max="13198" width="9.140625" style="40"/>
    <col min="13199" max="13199" width="2.85546875" style="40" customWidth="1"/>
    <col min="13200" max="13200" width="3.7109375" style="40" customWidth="1"/>
    <col min="13201" max="13201" width="9.140625" style="40"/>
    <col min="13202" max="13202" width="2.85546875" style="40" customWidth="1"/>
    <col min="13203" max="13203" width="3.7109375" style="40" customWidth="1"/>
    <col min="13204" max="13204" width="9.140625" style="40"/>
    <col min="13205" max="13205" width="2.85546875" style="40" customWidth="1"/>
    <col min="13206" max="13206" width="3.85546875" style="40" customWidth="1"/>
    <col min="13207" max="13207" width="9.140625" style="40"/>
    <col min="13208" max="13208" width="2.85546875" style="40" customWidth="1"/>
    <col min="13209" max="13209" width="3.85546875" style="40" customWidth="1"/>
    <col min="13210" max="13210" width="9.140625" style="40"/>
    <col min="13211" max="13211" width="2.85546875" style="40" customWidth="1"/>
    <col min="13212" max="13212" width="3.42578125" style="40" customWidth="1"/>
    <col min="13213" max="13213" width="9.140625" style="40"/>
    <col min="13214" max="13214" width="2.85546875" style="40" customWidth="1"/>
    <col min="13215" max="13215" width="3.28515625" style="40" customWidth="1"/>
    <col min="13216" max="13216" width="9.140625" style="40"/>
    <col min="13217" max="13217" width="2.85546875" style="40" customWidth="1"/>
    <col min="13218" max="13218" width="3.140625" style="40" customWidth="1"/>
    <col min="13219" max="13219" width="9.140625" style="40"/>
    <col min="13220" max="13220" width="2.85546875" style="40" customWidth="1"/>
    <col min="13221" max="13221" width="3.140625" style="40" customWidth="1"/>
    <col min="13222" max="13222" width="9.140625" style="40"/>
    <col min="13223" max="13223" width="2.85546875" style="40" customWidth="1"/>
    <col min="13224" max="13224" width="3.140625" style="40" customWidth="1"/>
    <col min="13225" max="13225" width="9.140625" style="40"/>
    <col min="13226" max="13226" width="2.85546875" style="40" customWidth="1"/>
    <col min="13227" max="13227" width="3.28515625" style="40" customWidth="1"/>
    <col min="13228" max="13228" width="9.140625" style="40"/>
    <col min="13229" max="13229" width="3.5703125" style="40" customWidth="1"/>
    <col min="13230" max="13230" width="3.7109375" style="40" customWidth="1"/>
    <col min="13231" max="13232" width="9.140625" style="40"/>
    <col min="13233" max="13233" width="35.140625" style="40" customWidth="1"/>
    <col min="13234" max="13451" width="9.140625" style="40"/>
    <col min="13452" max="13452" width="2.85546875" style="40" customWidth="1"/>
    <col min="13453" max="13453" width="3.7109375" style="40" customWidth="1"/>
    <col min="13454" max="13454" width="9.140625" style="40"/>
    <col min="13455" max="13455" width="2.85546875" style="40" customWidth="1"/>
    <col min="13456" max="13456" width="3.7109375" style="40" customWidth="1"/>
    <col min="13457" max="13457" width="9.140625" style="40"/>
    <col min="13458" max="13458" width="2.85546875" style="40" customWidth="1"/>
    <col min="13459" max="13459" width="3.7109375" style="40" customWidth="1"/>
    <col min="13460" max="13460" width="9.140625" style="40"/>
    <col min="13461" max="13461" width="2.85546875" style="40" customWidth="1"/>
    <col min="13462" max="13462" width="3.85546875" style="40" customWidth="1"/>
    <col min="13463" max="13463" width="9.140625" style="40"/>
    <col min="13464" max="13464" width="2.85546875" style="40" customWidth="1"/>
    <col min="13465" max="13465" width="3.85546875" style="40" customWidth="1"/>
    <col min="13466" max="13466" width="9.140625" style="40"/>
    <col min="13467" max="13467" width="2.85546875" style="40" customWidth="1"/>
    <col min="13468" max="13468" width="3.42578125" style="40" customWidth="1"/>
    <col min="13469" max="13469" width="9.140625" style="40"/>
    <col min="13470" max="13470" width="2.85546875" style="40" customWidth="1"/>
    <col min="13471" max="13471" width="3.28515625" style="40" customWidth="1"/>
    <col min="13472" max="13472" width="9.140625" style="40"/>
    <col min="13473" max="13473" width="2.85546875" style="40" customWidth="1"/>
    <col min="13474" max="13474" width="3.140625" style="40" customWidth="1"/>
    <col min="13475" max="13475" width="9.140625" style="40"/>
    <col min="13476" max="13476" width="2.85546875" style="40" customWidth="1"/>
    <col min="13477" max="13477" width="3.140625" style="40" customWidth="1"/>
    <col min="13478" max="13478" width="9.140625" style="40"/>
    <col min="13479" max="13479" width="2.85546875" style="40" customWidth="1"/>
    <col min="13480" max="13480" width="3.140625" style="40" customWidth="1"/>
    <col min="13481" max="13481" width="9.140625" style="40"/>
    <col min="13482" max="13482" width="2.85546875" style="40" customWidth="1"/>
    <col min="13483" max="13483" width="3.28515625" style="40" customWidth="1"/>
    <col min="13484" max="13484" width="9.140625" style="40"/>
    <col min="13485" max="13485" width="3.5703125" style="40" customWidth="1"/>
    <col min="13486" max="13486" width="3.7109375" style="40" customWidth="1"/>
    <col min="13487" max="13488" width="9.140625" style="40"/>
    <col min="13489" max="13489" width="35.140625" style="40" customWidth="1"/>
    <col min="13490" max="13707" width="9.140625" style="40"/>
    <col min="13708" max="13708" width="2.85546875" style="40" customWidth="1"/>
    <col min="13709" max="13709" width="3.7109375" style="40" customWidth="1"/>
    <col min="13710" max="13710" width="9.140625" style="40"/>
    <col min="13711" max="13711" width="2.85546875" style="40" customWidth="1"/>
    <col min="13712" max="13712" width="3.7109375" style="40" customWidth="1"/>
    <col min="13713" max="13713" width="9.140625" style="40"/>
    <col min="13714" max="13714" width="2.85546875" style="40" customWidth="1"/>
    <col min="13715" max="13715" width="3.7109375" style="40" customWidth="1"/>
    <col min="13716" max="13716" width="9.140625" style="40"/>
    <col min="13717" max="13717" width="2.85546875" style="40" customWidth="1"/>
    <col min="13718" max="13718" width="3.85546875" style="40" customWidth="1"/>
    <col min="13719" max="13719" width="9.140625" style="40"/>
    <col min="13720" max="13720" width="2.85546875" style="40" customWidth="1"/>
    <col min="13721" max="13721" width="3.85546875" style="40" customWidth="1"/>
    <col min="13722" max="13722" width="9.140625" style="40"/>
    <col min="13723" max="13723" width="2.85546875" style="40" customWidth="1"/>
    <col min="13724" max="13724" width="3.42578125" style="40" customWidth="1"/>
    <col min="13725" max="13725" width="9.140625" style="40"/>
    <col min="13726" max="13726" width="2.85546875" style="40" customWidth="1"/>
    <col min="13727" max="13727" width="3.28515625" style="40" customWidth="1"/>
    <col min="13728" max="13728" width="9.140625" style="40"/>
    <col min="13729" max="13729" width="2.85546875" style="40" customWidth="1"/>
    <col min="13730" max="13730" width="3.140625" style="40" customWidth="1"/>
    <col min="13731" max="13731" width="9.140625" style="40"/>
    <col min="13732" max="13732" width="2.85546875" style="40" customWidth="1"/>
    <col min="13733" max="13733" width="3.140625" style="40" customWidth="1"/>
    <col min="13734" max="13734" width="9.140625" style="40"/>
    <col min="13735" max="13735" width="2.85546875" style="40" customWidth="1"/>
    <col min="13736" max="13736" width="3.140625" style="40" customWidth="1"/>
    <col min="13737" max="13737" width="9.140625" style="40"/>
    <col min="13738" max="13738" width="2.85546875" style="40" customWidth="1"/>
    <col min="13739" max="13739" width="3.28515625" style="40" customWidth="1"/>
    <col min="13740" max="13740" width="9.140625" style="40"/>
    <col min="13741" max="13741" width="3.5703125" style="40" customWidth="1"/>
    <col min="13742" max="13742" width="3.7109375" style="40" customWidth="1"/>
    <col min="13743" max="13744" width="9.140625" style="40"/>
    <col min="13745" max="13745" width="35.140625" style="40" customWidth="1"/>
    <col min="13746" max="13963" width="9.140625" style="40"/>
    <col min="13964" max="13964" width="2.85546875" style="40" customWidth="1"/>
    <col min="13965" max="13965" width="3.7109375" style="40" customWidth="1"/>
    <col min="13966" max="13966" width="9.140625" style="40"/>
    <col min="13967" max="13967" width="2.85546875" style="40" customWidth="1"/>
    <col min="13968" max="13968" width="3.7109375" style="40" customWidth="1"/>
    <col min="13969" max="13969" width="9.140625" style="40"/>
    <col min="13970" max="13970" width="2.85546875" style="40" customWidth="1"/>
    <col min="13971" max="13971" width="3.7109375" style="40" customWidth="1"/>
    <col min="13972" max="13972" width="9.140625" style="40"/>
    <col min="13973" max="13973" width="2.85546875" style="40" customWidth="1"/>
    <col min="13974" max="13974" width="3.85546875" style="40" customWidth="1"/>
    <col min="13975" max="13975" width="9.140625" style="40"/>
    <col min="13976" max="13976" width="2.85546875" style="40" customWidth="1"/>
    <col min="13977" max="13977" width="3.85546875" style="40" customWidth="1"/>
    <col min="13978" max="13978" width="9.140625" style="40"/>
    <col min="13979" max="13979" width="2.85546875" style="40" customWidth="1"/>
    <col min="13980" max="13980" width="3.42578125" style="40" customWidth="1"/>
    <col min="13981" max="13981" width="9.140625" style="40"/>
    <col min="13982" max="13982" width="2.85546875" style="40" customWidth="1"/>
    <col min="13983" max="13983" width="3.28515625" style="40" customWidth="1"/>
    <col min="13984" max="13984" width="9.140625" style="40"/>
    <col min="13985" max="13985" width="2.85546875" style="40" customWidth="1"/>
    <col min="13986" max="13986" width="3.140625" style="40" customWidth="1"/>
    <col min="13987" max="13987" width="9.140625" style="40"/>
    <col min="13988" max="13988" width="2.85546875" style="40" customWidth="1"/>
    <col min="13989" max="13989" width="3.140625" style="40" customWidth="1"/>
    <col min="13990" max="13990" width="9.140625" style="40"/>
    <col min="13991" max="13991" width="2.85546875" style="40" customWidth="1"/>
    <col min="13992" max="13992" width="3.140625" style="40" customWidth="1"/>
    <col min="13993" max="13993" width="9.140625" style="40"/>
    <col min="13994" max="13994" width="2.85546875" style="40" customWidth="1"/>
    <col min="13995" max="13995" width="3.28515625" style="40" customWidth="1"/>
    <col min="13996" max="13996" width="9.140625" style="40"/>
    <col min="13997" max="13997" width="3.5703125" style="40" customWidth="1"/>
    <col min="13998" max="13998" width="3.7109375" style="40" customWidth="1"/>
    <col min="13999" max="14000" width="9.140625" style="40"/>
    <col min="14001" max="14001" width="35.140625" style="40" customWidth="1"/>
    <col min="14002" max="14219" width="9.140625" style="40"/>
    <col min="14220" max="14220" width="2.85546875" style="40" customWidth="1"/>
    <col min="14221" max="14221" width="3.7109375" style="40" customWidth="1"/>
    <col min="14222" max="14222" width="9.140625" style="40"/>
    <col min="14223" max="14223" width="2.85546875" style="40" customWidth="1"/>
    <col min="14224" max="14224" width="3.7109375" style="40" customWidth="1"/>
    <col min="14225" max="14225" width="9.140625" style="40"/>
    <col min="14226" max="14226" width="2.85546875" style="40" customWidth="1"/>
    <col min="14227" max="14227" width="3.7109375" style="40" customWidth="1"/>
    <col min="14228" max="14228" width="9.140625" style="40"/>
    <col min="14229" max="14229" width="2.85546875" style="40" customWidth="1"/>
    <col min="14230" max="14230" width="3.85546875" style="40" customWidth="1"/>
    <col min="14231" max="14231" width="9.140625" style="40"/>
    <col min="14232" max="14232" width="2.85546875" style="40" customWidth="1"/>
    <col min="14233" max="14233" width="3.85546875" style="40" customWidth="1"/>
    <col min="14234" max="14234" width="9.140625" style="40"/>
    <col min="14235" max="14235" width="2.85546875" style="40" customWidth="1"/>
    <col min="14236" max="14236" width="3.42578125" style="40" customWidth="1"/>
    <col min="14237" max="14237" width="9.140625" style="40"/>
    <col min="14238" max="14238" width="2.85546875" style="40" customWidth="1"/>
    <col min="14239" max="14239" width="3.28515625" style="40" customWidth="1"/>
    <col min="14240" max="14240" width="9.140625" style="40"/>
    <col min="14241" max="14241" width="2.85546875" style="40" customWidth="1"/>
    <col min="14242" max="14242" width="3.140625" style="40" customWidth="1"/>
    <col min="14243" max="14243" width="9.140625" style="40"/>
    <col min="14244" max="14244" width="2.85546875" style="40" customWidth="1"/>
    <col min="14245" max="14245" width="3.140625" style="40" customWidth="1"/>
    <col min="14246" max="14246" width="9.140625" style="40"/>
    <col min="14247" max="14247" width="2.85546875" style="40" customWidth="1"/>
    <col min="14248" max="14248" width="3.140625" style="40" customWidth="1"/>
    <col min="14249" max="14249" width="9.140625" style="40"/>
    <col min="14250" max="14250" width="2.85546875" style="40" customWidth="1"/>
    <col min="14251" max="14251" width="3.28515625" style="40" customWidth="1"/>
    <col min="14252" max="14252" width="9.140625" style="40"/>
    <col min="14253" max="14253" width="3.5703125" style="40" customWidth="1"/>
    <col min="14254" max="14254" width="3.7109375" style="40" customWidth="1"/>
    <col min="14255" max="14256" width="9.140625" style="40"/>
    <col min="14257" max="14257" width="35.140625" style="40" customWidth="1"/>
    <col min="14258" max="14475" width="9.140625" style="40"/>
    <col min="14476" max="14476" width="2.85546875" style="40" customWidth="1"/>
    <col min="14477" max="14477" width="3.7109375" style="40" customWidth="1"/>
    <col min="14478" max="14478" width="9.140625" style="40"/>
    <col min="14479" max="14479" width="2.85546875" style="40" customWidth="1"/>
    <col min="14480" max="14480" width="3.7109375" style="40" customWidth="1"/>
    <col min="14481" max="14481" width="9.140625" style="40"/>
    <col min="14482" max="14482" width="2.85546875" style="40" customWidth="1"/>
    <col min="14483" max="14483" width="3.7109375" style="40" customWidth="1"/>
    <col min="14484" max="14484" width="9.140625" style="40"/>
    <col min="14485" max="14485" width="2.85546875" style="40" customWidth="1"/>
    <col min="14486" max="14486" width="3.85546875" style="40" customWidth="1"/>
    <col min="14487" max="14487" width="9.140625" style="40"/>
    <col min="14488" max="14488" width="2.85546875" style="40" customWidth="1"/>
    <col min="14489" max="14489" width="3.85546875" style="40" customWidth="1"/>
    <col min="14490" max="14490" width="9.140625" style="40"/>
    <col min="14491" max="14491" width="2.85546875" style="40" customWidth="1"/>
    <col min="14492" max="14492" width="3.42578125" style="40" customWidth="1"/>
    <col min="14493" max="14493" width="9.140625" style="40"/>
    <col min="14494" max="14494" width="2.85546875" style="40" customWidth="1"/>
    <col min="14495" max="14495" width="3.28515625" style="40" customWidth="1"/>
    <col min="14496" max="14496" width="9.140625" style="40"/>
    <col min="14497" max="14497" width="2.85546875" style="40" customWidth="1"/>
    <col min="14498" max="14498" width="3.140625" style="40" customWidth="1"/>
    <col min="14499" max="14499" width="9.140625" style="40"/>
    <col min="14500" max="14500" width="2.85546875" style="40" customWidth="1"/>
    <col min="14501" max="14501" width="3.140625" style="40" customWidth="1"/>
    <col min="14502" max="14502" width="9.140625" style="40"/>
    <col min="14503" max="14503" width="2.85546875" style="40" customWidth="1"/>
    <col min="14504" max="14504" width="3.140625" style="40" customWidth="1"/>
    <col min="14505" max="14505" width="9.140625" style="40"/>
    <col min="14506" max="14506" width="2.85546875" style="40" customWidth="1"/>
    <col min="14507" max="14507" width="3.28515625" style="40" customWidth="1"/>
    <col min="14508" max="14508" width="9.140625" style="40"/>
    <col min="14509" max="14509" width="3.5703125" style="40" customWidth="1"/>
    <col min="14510" max="14510" width="3.7109375" style="40" customWidth="1"/>
    <col min="14511" max="14512" width="9.140625" style="40"/>
    <col min="14513" max="14513" width="35.140625" style="40" customWidth="1"/>
    <col min="14514" max="14731" width="9.140625" style="40"/>
    <col min="14732" max="14732" width="2.85546875" style="40" customWidth="1"/>
    <col min="14733" max="14733" width="3.7109375" style="40" customWidth="1"/>
    <col min="14734" max="14734" width="9.140625" style="40"/>
    <col min="14735" max="14735" width="2.85546875" style="40" customWidth="1"/>
    <col min="14736" max="14736" width="3.7109375" style="40" customWidth="1"/>
    <col min="14737" max="14737" width="9.140625" style="40"/>
    <col min="14738" max="14738" width="2.85546875" style="40" customWidth="1"/>
    <col min="14739" max="14739" width="3.7109375" style="40" customWidth="1"/>
    <col min="14740" max="14740" width="9.140625" style="40"/>
    <col min="14741" max="14741" width="2.85546875" style="40" customWidth="1"/>
    <col min="14742" max="14742" width="3.85546875" style="40" customWidth="1"/>
    <col min="14743" max="14743" width="9.140625" style="40"/>
    <col min="14744" max="14744" width="2.85546875" style="40" customWidth="1"/>
    <col min="14745" max="14745" width="3.85546875" style="40" customWidth="1"/>
    <col min="14746" max="14746" width="9.140625" style="40"/>
    <col min="14747" max="14747" width="2.85546875" style="40" customWidth="1"/>
    <col min="14748" max="14748" width="3.42578125" style="40" customWidth="1"/>
    <col min="14749" max="14749" width="9.140625" style="40"/>
    <col min="14750" max="14750" width="2.85546875" style="40" customWidth="1"/>
    <col min="14751" max="14751" width="3.28515625" style="40" customWidth="1"/>
    <col min="14752" max="14752" width="9.140625" style="40"/>
    <col min="14753" max="14753" width="2.85546875" style="40" customWidth="1"/>
    <col min="14754" max="14754" width="3.140625" style="40" customWidth="1"/>
    <col min="14755" max="14755" width="9.140625" style="40"/>
    <col min="14756" max="14756" width="2.85546875" style="40" customWidth="1"/>
    <col min="14757" max="14757" width="3.140625" style="40" customWidth="1"/>
    <col min="14758" max="14758" width="9.140625" style="40"/>
    <col min="14759" max="14759" width="2.85546875" style="40" customWidth="1"/>
    <col min="14760" max="14760" width="3.140625" style="40" customWidth="1"/>
    <col min="14761" max="14761" width="9.140625" style="40"/>
    <col min="14762" max="14762" width="2.85546875" style="40" customWidth="1"/>
    <col min="14763" max="14763" width="3.28515625" style="40" customWidth="1"/>
    <col min="14764" max="14764" width="9.140625" style="40"/>
    <col min="14765" max="14765" width="3.5703125" style="40" customWidth="1"/>
    <col min="14766" max="14766" width="3.7109375" style="40" customWidth="1"/>
    <col min="14767" max="14768" width="9.140625" style="40"/>
    <col min="14769" max="14769" width="35.140625" style="40" customWidth="1"/>
    <col min="14770" max="14987" width="9.140625" style="40"/>
    <col min="14988" max="14988" width="2.85546875" style="40" customWidth="1"/>
    <col min="14989" max="14989" width="3.7109375" style="40" customWidth="1"/>
    <col min="14990" max="14990" width="9.140625" style="40"/>
    <col min="14991" max="14991" width="2.85546875" style="40" customWidth="1"/>
    <col min="14992" max="14992" width="3.7109375" style="40" customWidth="1"/>
    <col min="14993" max="14993" width="9.140625" style="40"/>
    <col min="14994" max="14994" width="2.85546875" style="40" customWidth="1"/>
    <col min="14995" max="14995" width="3.7109375" style="40" customWidth="1"/>
    <col min="14996" max="14996" width="9.140625" style="40"/>
    <col min="14997" max="14997" width="2.85546875" style="40" customWidth="1"/>
    <col min="14998" max="14998" width="3.85546875" style="40" customWidth="1"/>
    <col min="14999" max="14999" width="9.140625" style="40"/>
    <col min="15000" max="15000" width="2.85546875" style="40" customWidth="1"/>
    <col min="15001" max="15001" width="3.85546875" style="40" customWidth="1"/>
    <col min="15002" max="15002" width="9.140625" style="40"/>
    <col min="15003" max="15003" width="2.85546875" style="40" customWidth="1"/>
    <col min="15004" max="15004" width="3.42578125" style="40" customWidth="1"/>
    <col min="15005" max="15005" width="9.140625" style="40"/>
    <col min="15006" max="15006" width="2.85546875" style="40" customWidth="1"/>
    <col min="15007" max="15007" width="3.28515625" style="40" customWidth="1"/>
    <col min="15008" max="15008" width="9.140625" style="40"/>
    <col min="15009" max="15009" width="2.85546875" style="40" customWidth="1"/>
    <col min="15010" max="15010" width="3.140625" style="40" customWidth="1"/>
    <col min="15011" max="15011" width="9.140625" style="40"/>
    <col min="15012" max="15012" width="2.85546875" style="40" customWidth="1"/>
    <col min="15013" max="15013" width="3.140625" style="40" customWidth="1"/>
    <col min="15014" max="15014" width="9.140625" style="40"/>
    <col min="15015" max="15015" width="2.85546875" style="40" customWidth="1"/>
    <col min="15016" max="15016" width="3.140625" style="40" customWidth="1"/>
    <col min="15017" max="15017" width="9.140625" style="40"/>
    <col min="15018" max="15018" width="2.85546875" style="40" customWidth="1"/>
    <col min="15019" max="15019" width="3.28515625" style="40" customWidth="1"/>
    <col min="15020" max="15020" width="9.140625" style="40"/>
    <col min="15021" max="15021" width="3.5703125" style="40" customWidth="1"/>
    <col min="15022" max="15022" width="3.7109375" style="40" customWidth="1"/>
    <col min="15023" max="15024" width="9.140625" style="40"/>
    <col min="15025" max="15025" width="35.140625" style="40" customWidth="1"/>
    <col min="15026" max="15243" width="9.140625" style="40"/>
    <col min="15244" max="15244" width="2.85546875" style="40" customWidth="1"/>
    <col min="15245" max="15245" width="3.7109375" style="40" customWidth="1"/>
    <col min="15246" max="15246" width="9.140625" style="40"/>
    <col min="15247" max="15247" width="2.85546875" style="40" customWidth="1"/>
    <col min="15248" max="15248" width="3.7109375" style="40" customWidth="1"/>
    <col min="15249" max="15249" width="9.140625" style="40"/>
    <col min="15250" max="15250" width="2.85546875" style="40" customWidth="1"/>
    <col min="15251" max="15251" width="3.7109375" style="40" customWidth="1"/>
    <col min="15252" max="15252" width="9.140625" style="40"/>
    <col min="15253" max="15253" width="2.85546875" style="40" customWidth="1"/>
    <col min="15254" max="15254" width="3.85546875" style="40" customWidth="1"/>
    <col min="15255" max="15255" width="9.140625" style="40"/>
    <col min="15256" max="15256" width="2.85546875" style="40" customWidth="1"/>
    <col min="15257" max="15257" width="3.85546875" style="40" customWidth="1"/>
    <col min="15258" max="15258" width="9.140625" style="40"/>
    <col min="15259" max="15259" width="2.85546875" style="40" customWidth="1"/>
    <col min="15260" max="15260" width="3.42578125" style="40" customWidth="1"/>
    <col min="15261" max="15261" width="9.140625" style="40"/>
    <col min="15262" max="15262" width="2.85546875" style="40" customWidth="1"/>
    <col min="15263" max="15263" width="3.28515625" style="40" customWidth="1"/>
    <col min="15264" max="15264" width="9.140625" style="40"/>
    <col min="15265" max="15265" width="2.85546875" style="40" customWidth="1"/>
    <col min="15266" max="15266" width="3.140625" style="40" customWidth="1"/>
    <col min="15267" max="15267" width="9.140625" style="40"/>
    <col min="15268" max="15268" width="2.85546875" style="40" customWidth="1"/>
    <col min="15269" max="15269" width="3.140625" style="40" customWidth="1"/>
    <col min="15270" max="15270" width="9.140625" style="40"/>
    <col min="15271" max="15271" width="2.85546875" style="40" customWidth="1"/>
    <col min="15272" max="15272" width="3.140625" style="40" customWidth="1"/>
    <col min="15273" max="15273" width="9.140625" style="40"/>
    <col min="15274" max="15274" width="2.85546875" style="40" customWidth="1"/>
    <col min="15275" max="15275" width="3.28515625" style="40" customWidth="1"/>
    <col min="15276" max="15276" width="9.140625" style="40"/>
    <col min="15277" max="15277" width="3.5703125" style="40" customWidth="1"/>
    <col min="15278" max="15278" width="3.7109375" style="40" customWidth="1"/>
    <col min="15279" max="15280" width="9.140625" style="40"/>
    <col min="15281" max="15281" width="35.140625" style="40" customWidth="1"/>
    <col min="15282" max="15499" width="9.140625" style="40"/>
    <col min="15500" max="15500" width="2.85546875" style="40" customWidth="1"/>
    <col min="15501" max="15501" width="3.7109375" style="40" customWidth="1"/>
    <col min="15502" max="15502" width="9.140625" style="40"/>
    <col min="15503" max="15503" width="2.85546875" style="40" customWidth="1"/>
    <col min="15504" max="15504" width="3.7109375" style="40" customWidth="1"/>
    <col min="15505" max="15505" width="9.140625" style="40"/>
    <col min="15506" max="15506" width="2.85546875" style="40" customWidth="1"/>
    <col min="15507" max="15507" width="3.7109375" style="40" customWidth="1"/>
    <col min="15508" max="15508" width="9.140625" style="40"/>
    <col min="15509" max="15509" width="2.85546875" style="40" customWidth="1"/>
    <col min="15510" max="15510" width="3.85546875" style="40" customWidth="1"/>
    <col min="15511" max="15511" width="9.140625" style="40"/>
    <col min="15512" max="15512" width="2.85546875" style="40" customWidth="1"/>
    <col min="15513" max="15513" width="3.85546875" style="40" customWidth="1"/>
    <col min="15514" max="15514" width="9.140625" style="40"/>
    <col min="15515" max="15515" width="2.85546875" style="40" customWidth="1"/>
    <col min="15516" max="15516" width="3.42578125" style="40" customWidth="1"/>
    <col min="15517" max="15517" width="9.140625" style="40"/>
    <col min="15518" max="15518" width="2.85546875" style="40" customWidth="1"/>
    <col min="15519" max="15519" width="3.28515625" style="40" customWidth="1"/>
    <col min="15520" max="15520" width="9.140625" style="40"/>
    <col min="15521" max="15521" width="2.85546875" style="40" customWidth="1"/>
    <col min="15522" max="15522" width="3.140625" style="40" customWidth="1"/>
    <col min="15523" max="15523" width="9.140625" style="40"/>
    <col min="15524" max="15524" width="2.85546875" style="40" customWidth="1"/>
    <col min="15525" max="15525" width="3.140625" style="40" customWidth="1"/>
    <col min="15526" max="15526" width="9.140625" style="40"/>
    <col min="15527" max="15527" width="2.85546875" style="40" customWidth="1"/>
    <col min="15528" max="15528" width="3.140625" style="40" customWidth="1"/>
    <col min="15529" max="15529" width="9.140625" style="40"/>
    <col min="15530" max="15530" width="2.85546875" style="40" customWidth="1"/>
    <col min="15531" max="15531" width="3.28515625" style="40" customWidth="1"/>
    <col min="15532" max="15532" width="9.140625" style="40"/>
    <col min="15533" max="15533" width="3.5703125" style="40" customWidth="1"/>
    <col min="15534" max="15534" width="3.7109375" style="40" customWidth="1"/>
    <col min="15535" max="15536" width="9.140625" style="40"/>
    <col min="15537" max="15537" width="35.140625" style="40" customWidth="1"/>
    <col min="15538" max="15755" width="9.140625" style="40"/>
    <col min="15756" max="15756" width="2.85546875" style="40" customWidth="1"/>
    <col min="15757" max="15757" width="3.7109375" style="40" customWidth="1"/>
    <col min="15758" max="15758" width="9.140625" style="40"/>
    <col min="15759" max="15759" width="2.85546875" style="40" customWidth="1"/>
    <col min="15760" max="15760" width="3.7109375" style="40" customWidth="1"/>
    <col min="15761" max="15761" width="9.140625" style="40"/>
    <col min="15762" max="15762" width="2.85546875" style="40" customWidth="1"/>
    <col min="15763" max="15763" width="3.7109375" style="40" customWidth="1"/>
    <col min="15764" max="15764" width="9.140625" style="40"/>
    <col min="15765" max="15765" width="2.85546875" style="40" customWidth="1"/>
    <col min="15766" max="15766" width="3.85546875" style="40" customWidth="1"/>
    <col min="15767" max="15767" width="9.140625" style="40"/>
    <col min="15768" max="15768" width="2.85546875" style="40" customWidth="1"/>
    <col min="15769" max="15769" width="3.85546875" style="40" customWidth="1"/>
    <col min="15770" max="15770" width="9.140625" style="40"/>
    <col min="15771" max="15771" width="2.85546875" style="40" customWidth="1"/>
    <col min="15772" max="15772" width="3.42578125" style="40" customWidth="1"/>
    <col min="15773" max="15773" width="9.140625" style="40"/>
    <col min="15774" max="15774" width="2.85546875" style="40" customWidth="1"/>
    <col min="15775" max="15775" width="3.28515625" style="40" customWidth="1"/>
    <col min="15776" max="15776" width="9.140625" style="40"/>
    <col min="15777" max="15777" width="2.85546875" style="40" customWidth="1"/>
    <col min="15778" max="15778" width="3.140625" style="40" customWidth="1"/>
    <col min="15779" max="15779" width="9.140625" style="40"/>
    <col min="15780" max="15780" width="2.85546875" style="40" customWidth="1"/>
    <col min="15781" max="15781" width="3.140625" style="40" customWidth="1"/>
    <col min="15782" max="15782" width="9.140625" style="40"/>
    <col min="15783" max="15783" width="2.85546875" style="40" customWidth="1"/>
    <col min="15784" max="15784" width="3.140625" style="40" customWidth="1"/>
    <col min="15785" max="15785" width="9.140625" style="40"/>
    <col min="15786" max="15786" width="2.85546875" style="40" customWidth="1"/>
    <col min="15787" max="15787" width="3.28515625" style="40" customWidth="1"/>
    <col min="15788" max="15788" width="9.140625" style="40"/>
    <col min="15789" max="15789" width="3.5703125" style="40" customWidth="1"/>
    <col min="15790" max="15790" width="3.7109375" style="40" customWidth="1"/>
    <col min="15791" max="15792" width="9.140625" style="40"/>
    <col min="15793" max="15793" width="35.140625" style="40" customWidth="1"/>
    <col min="15794" max="16011" width="9.140625" style="40"/>
    <col min="16012" max="16012" width="2.85546875" style="40" customWidth="1"/>
    <col min="16013" max="16013" width="3.7109375" style="40" customWidth="1"/>
    <col min="16014" max="16014" width="9.140625" style="40"/>
    <col min="16015" max="16015" width="2.85546875" style="40" customWidth="1"/>
    <col min="16016" max="16016" width="3.7109375" style="40" customWidth="1"/>
    <col min="16017" max="16017" width="9.140625" style="40"/>
    <col min="16018" max="16018" width="2.85546875" style="40" customWidth="1"/>
    <col min="16019" max="16019" width="3.7109375" style="40" customWidth="1"/>
    <col min="16020" max="16020" width="9.140625" style="40"/>
    <col min="16021" max="16021" width="2.85546875" style="40" customWidth="1"/>
    <col min="16022" max="16022" width="3.85546875" style="40" customWidth="1"/>
    <col min="16023" max="16023" width="9.140625" style="40"/>
    <col min="16024" max="16024" width="2.85546875" style="40" customWidth="1"/>
    <col min="16025" max="16025" width="3.85546875" style="40" customWidth="1"/>
    <col min="16026" max="16026" width="9.140625" style="40"/>
    <col min="16027" max="16027" width="2.85546875" style="40" customWidth="1"/>
    <col min="16028" max="16028" width="3.42578125" style="40" customWidth="1"/>
    <col min="16029" max="16029" width="9.140625" style="40"/>
    <col min="16030" max="16030" width="2.85546875" style="40" customWidth="1"/>
    <col min="16031" max="16031" width="3.28515625" style="40" customWidth="1"/>
    <col min="16032" max="16032" width="9.140625" style="40"/>
    <col min="16033" max="16033" width="2.85546875" style="40" customWidth="1"/>
    <col min="16034" max="16034" width="3.140625" style="40" customWidth="1"/>
    <col min="16035" max="16035" width="9.140625" style="40"/>
    <col min="16036" max="16036" width="2.85546875" style="40" customWidth="1"/>
    <col min="16037" max="16037" width="3.140625" style="40" customWidth="1"/>
    <col min="16038" max="16038" width="9.140625" style="40"/>
    <col min="16039" max="16039" width="2.85546875" style="40" customWidth="1"/>
    <col min="16040" max="16040" width="3.140625" style="40" customWidth="1"/>
    <col min="16041" max="16041" width="9.140625" style="40"/>
    <col min="16042" max="16042" width="2.85546875" style="40" customWidth="1"/>
    <col min="16043" max="16043" width="3.28515625" style="40" customWidth="1"/>
    <col min="16044" max="16044" width="9.140625" style="40"/>
    <col min="16045" max="16045" width="3.5703125" style="40" customWidth="1"/>
    <col min="16046" max="16046" width="3.7109375" style="40" customWidth="1"/>
    <col min="16047" max="16048" width="9.140625" style="40"/>
    <col min="16049" max="16049" width="35.140625" style="40" customWidth="1"/>
    <col min="16050" max="16384" width="9.140625" style="40"/>
  </cols>
  <sheetData>
    <row r="1" spans="1:47" ht="15.75" customHeight="1" x14ac:dyDescent="0.2">
      <c r="D1" s="322" t="s">
        <v>111</v>
      </c>
      <c r="E1" s="322"/>
      <c r="F1" s="322"/>
      <c r="G1" s="322"/>
      <c r="H1" s="322"/>
      <c r="I1" s="322"/>
      <c r="AC1" s="316" t="s">
        <v>112</v>
      </c>
      <c r="AD1" s="317"/>
      <c r="AE1" s="317"/>
      <c r="AF1" s="317"/>
      <c r="AG1" s="317"/>
      <c r="AH1" s="318"/>
    </row>
    <row r="2" spans="1:47" ht="17.25" customHeight="1" x14ac:dyDescent="0.2">
      <c r="A2" s="76"/>
      <c r="B2" s="56"/>
      <c r="C2" s="56"/>
      <c r="D2" s="322"/>
      <c r="E2" s="322"/>
      <c r="F2" s="322"/>
      <c r="G2" s="322"/>
      <c r="H2" s="322"/>
      <c r="I2" s="322"/>
      <c r="AC2" s="319"/>
      <c r="AD2" s="320"/>
      <c r="AE2" s="320"/>
      <c r="AF2" s="320"/>
      <c r="AG2" s="320"/>
      <c r="AH2" s="321"/>
    </row>
    <row r="3" spans="1:47" ht="18.75" x14ac:dyDescent="0.2">
      <c r="A3" s="77"/>
      <c r="B3" s="44"/>
      <c r="C3" s="44"/>
      <c r="D3" s="44"/>
      <c r="E3" s="44"/>
      <c r="F3" s="44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</row>
    <row r="4" spans="1:47" hidden="1" x14ac:dyDescent="0.2">
      <c r="A4" s="210" t="s">
        <v>38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60"/>
      <c r="N4" s="60"/>
      <c r="O4" s="60"/>
      <c r="P4" s="60"/>
      <c r="Q4" s="60"/>
      <c r="R4" s="60"/>
      <c r="S4" s="60"/>
      <c r="T4" s="60"/>
      <c r="U4" s="60"/>
      <c r="V4" s="60"/>
      <c r="Z4" s="210" t="s">
        <v>38</v>
      </c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</row>
    <row r="5" spans="1:47" hidden="1" x14ac:dyDescent="0.2">
      <c r="A5" s="211" t="s">
        <v>57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61"/>
      <c r="N5" s="61"/>
      <c r="O5" s="61"/>
      <c r="P5" s="61"/>
      <c r="Q5" s="61"/>
      <c r="R5" s="61"/>
      <c r="S5" s="61"/>
      <c r="T5" s="61"/>
      <c r="U5" s="61"/>
      <c r="V5" s="61"/>
      <c r="Z5" s="211" t="s">
        <v>57</v>
      </c>
      <c r="AA5" s="212"/>
      <c r="AB5" s="212"/>
      <c r="AC5" s="212"/>
      <c r="AD5" s="212"/>
      <c r="AE5" s="212"/>
      <c r="AF5" s="212"/>
      <c r="AG5" s="212"/>
      <c r="AH5" s="212"/>
      <c r="AI5" s="212"/>
      <c r="AJ5" s="212"/>
      <c r="AK5" s="212"/>
    </row>
    <row r="6" spans="1:47" ht="66.75" hidden="1" customHeight="1" x14ac:dyDescent="0.2">
      <c r="A6" s="294" t="s">
        <v>39</v>
      </c>
      <c r="B6" s="295"/>
      <c r="C6" s="217" t="s">
        <v>85</v>
      </c>
      <c r="D6" s="218"/>
      <c r="E6" s="219" t="s">
        <v>86</v>
      </c>
      <c r="F6" s="220"/>
      <c r="G6" s="221" t="s">
        <v>83</v>
      </c>
      <c r="H6" s="222"/>
      <c r="I6" s="223" t="s">
        <v>87</v>
      </c>
      <c r="J6" s="224"/>
      <c r="K6" s="255" t="s">
        <v>88</v>
      </c>
      <c r="L6" s="256"/>
      <c r="M6" s="62"/>
      <c r="N6" s="62"/>
      <c r="O6" s="62"/>
      <c r="P6" s="62"/>
      <c r="Q6" s="62"/>
      <c r="R6" s="62"/>
      <c r="S6" s="62"/>
      <c r="T6" s="62"/>
      <c r="U6" s="62"/>
      <c r="V6" s="62"/>
      <c r="Z6" s="294" t="s">
        <v>39</v>
      </c>
      <c r="AA6" s="295"/>
      <c r="AB6" s="217" t="s">
        <v>85</v>
      </c>
      <c r="AC6" s="218"/>
      <c r="AD6" s="219" t="s">
        <v>86</v>
      </c>
      <c r="AE6" s="220"/>
      <c r="AF6" s="221" t="s">
        <v>83</v>
      </c>
      <c r="AG6" s="222"/>
      <c r="AH6" s="223" t="s">
        <v>87</v>
      </c>
      <c r="AI6" s="224"/>
      <c r="AJ6" s="255" t="s">
        <v>88</v>
      </c>
      <c r="AK6" s="256"/>
    </row>
    <row r="7" spans="1:47" ht="13.5" hidden="1" customHeight="1" x14ac:dyDescent="0.2">
      <c r="A7" s="296"/>
      <c r="B7" s="297"/>
      <c r="C7" s="45" t="s">
        <v>40</v>
      </c>
      <c r="D7" s="45" t="s">
        <v>41</v>
      </c>
      <c r="E7" s="45" t="s">
        <v>40</v>
      </c>
      <c r="F7" s="45" t="s">
        <v>41</v>
      </c>
      <c r="G7" s="45" t="s">
        <v>40</v>
      </c>
      <c r="H7" s="45" t="s">
        <v>41</v>
      </c>
      <c r="I7" s="45" t="s">
        <v>40</v>
      </c>
      <c r="J7" s="45" t="s">
        <v>41</v>
      </c>
      <c r="K7" s="45" t="s">
        <v>40</v>
      </c>
      <c r="L7" s="45" t="s">
        <v>41</v>
      </c>
      <c r="M7" s="63"/>
      <c r="N7" s="63"/>
      <c r="O7" s="63"/>
      <c r="P7" s="63"/>
      <c r="Q7" s="63"/>
      <c r="R7" s="63"/>
      <c r="S7" s="63"/>
      <c r="T7" s="63"/>
      <c r="U7" s="63"/>
      <c r="V7" s="63"/>
      <c r="Z7" s="296"/>
      <c r="AA7" s="297"/>
      <c r="AB7" s="45" t="s">
        <v>40</v>
      </c>
      <c r="AC7" s="45" t="s">
        <v>41</v>
      </c>
      <c r="AD7" s="45" t="s">
        <v>40</v>
      </c>
      <c r="AE7" s="45" t="s">
        <v>41</v>
      </c>
      <c r="AF7" s="45" t="s">
        <v>40</v>
      </c>
      <c r="AG7" s="45" t="s">
        <v>41</v>
      </c>
      <c r="AH7" s="45" t="s">
        <v>40</v>
      </c>
      <c r="AI7" s="45" t="s">
        <v>41</v>
      </c>
      <c r="AJ7" s="45" t="s">
        <v>40</v>
      </c>
      <c r="AK7" s="45" t="s">
        <v>41</v>
      </c>
    </row>
    <row r="8" spans="1:47" hidden="1" x14ac:dyDescent="0.2">
      <c r="A8" s="46" t="s">
        <v>44</v>
      </c>
      <c r="B8" s="46">
        <v>31</v>
      </c>
      <c r="C8" s="57">
        <v>17200</v>
      </c>
      <c r="D8" s="57">
        <v>19700</v>
      </c>
      <c r="E8" s="57">
        <v>18200</v>
      </c>
      <c r="F8" s="57">
        <v>20700</v>
      </c>
      <c r="G8" s="57">
        <v>18700</v>
      </c>
      <c r="H8" s="57">
        <v>21200</v>
      </c>
      <c r="I8" s="57">
        <v>19200</v>
      </c>
      <c r="J8" s="57">
        <v>21700</v>
      </c>
      <c r="K8" s="57">
        <v>20200</v>
      </c>
      <c r="L8" s="57">
        <v>22700</v>
      </c>
      <c r="M8" s="64"/>
      <c r="N8" s="64"/>
      <c r="O8" s="64"/>
      <c r="P8" s="64"/>
      <c r="Q8" s="64"/>
      <c r="R8" s="64"/>
      <c r="S8" s="64"/>
      <c r="T8" s="64"/>
      <c r="U8" s="64"/>
      <c r="V8" s="64"/>
      <c r="Z8" s="46" t="s">
        <v>44</v>
      </c>
      <c r="AA8" s="46">
        <v>31</v>
      </c>
      <c r="AB8" s="57">
        <f t="shared" ref="AB8:AK8" si="0">C8*0.85</f>
        <v>14620</v>
      </c>
      <c r="AC8" s="57">
        <f t="shared" si="0"/>
        <v>16745</v>
      </c>
      <c r="AD8" s="57">
        <f t="shared" si="0"/>
        <v>15470</v>
      </c>
      <c r="AE8" s="57">
        <f t="shared" si="0"/>
        <v>17595</v>
      </c>
      <c r="AF8" s="57">
        <f t="shared" si="0"/>
        <v>15895</v>
      </c>
      <c r="AG8" s="57">
        <f t="shared" si="0"/>
        <v>18020</v>
      </c>
      <c r="AH8" s="57">
        <f t="shared" si="0"/>
        <v>16320</v>
      </c>
      <c r="AI8" s="57">
        <f t="shared" si="0"/>
        <v>18445</v>
      </c>
      <c r="AJ8" s="57">
        <f t="shared" si="0"/>
        <v>17170</v>
      </c>
      <c r="AK8" s="57">
        <f t="shared" si="0"/>
        <v>19295</v>
      </c>
    </row>
    <row r="9" spans="1:47" ht="13.5" hidden="1" customHeight="1" x14ac:dyDescent="0.2">
      <c r="Z9" s="38"/>
      <c r="AA9" s="39"/>
      <c r="AF9" s="41"/>
      <c r="AJ9" s="41"/>
    </row>
    <row r="10" spans="1:47" hidden="1" x14ac:dyDescent="0.2">
      <c r="A10" s="210" t="s">
        <v>38</v>
      </c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Z10" s="210" t="s">
        <v>38</v>
      </c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</row>
    <row r="11" spans="1:47" hidden="1" x14ac:dyDescent="0.2">
      <c r="A11" s="211" t="s">
        <v>58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Z11" s="211" t="s">
        <v>58</v>
      </c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</row>
    <row r="12" spans="1:47" ht="58.5" hidden="1" customHeight="1" x14ac:dyDescent="0.2">
      <c r="A12" s="294" t="s">
        <v>39</v>
      </c>
      <c r="B12" s="295"/>
      <c r="C12" s="324" t="s">
        <v>85</v>
      </c>
      <c r="D12" s="325"/>
      <c r="E12" s="326" t="s">
        <v>86</v>
      </c>
      <c r="F12" s="327"/>
      <c r="G12" s="328" t="s">
        <v>83</v>
      </c>
      <c r="H12" s="329"/>
      <c r="I12" s="330" t="s">
        <v>87</v>
      </c>
      <c r="J12" s="331"/>
      <c r="K12" s="323" t="s">
        <v>88</v>
      </c>
      <c r="L12" s="323"/>
      <c r="M12" s="336" t="s">
        <v>89</v>
      </c>
      <c r="N12" s="337"/>
      <c r="O12" s="338" t="s">
        <v>94</v>
      </c>
      <c r="P12" s="338"/>
      <c r="Q12" s="339" t="s">
        <v>95</v>
      </c>
      <c r="R12" s="339"/>
      <c r="S12" s="340" t="s">
        <v>90</v>
      </c>
      <c r="T12" s="340"/>
      <c r="U12" s="314" t="s">
        <v>91</v>
      </c>
      <c r="V12" s="315"/>
      <c r="Z12" s="294" t="s">
        <v>39</v>
      </c>
      <c r="AA12" s="295"/>
      <c r="AB12" s="324" t="s">
        <v>85</v>
      </c>
      <c r="AC12" s="325"/>
      <c r="AD12" s="326" t="s">
        <v>86</v>
      </c>
      <c r="AE12" s="327"/>
      <c r="AF12" s="328" t="s">
        <v>83</v>
      </c>
      <c r="AG12" s="329"/>
      <c r="AH12" s="330" t="s">
        <v>87</v>
      </c>
      <c r="AI12" s="331"/>
      <c r="AJ12" s="323" t="s">
        <v>88</v>
      </c>
      <c r="AK12" s="323"/>
      <c r="AL12" s="336" t="s">
        <v>89</v>
      </c>
      <c r="AM12" s="337"/>
      <c r="AN12" s="338" t="s">
        <v>94</v>
      </c>
      <c r="AO12" s="338"/>
      <c r="AP12" s="339" t="s">
        <v>95</v>
      </c>
      <c r="AQ12" s="339"/>
      <c r="AR12" s="340" t="s">
        <v>90</v>
      </c>
      <c r="AS12" s="340"/>
      <c r="AT12" s="314" t="s">
        <v>91</v>
      </c>
      <c r="AU12" s="315"/>
    </row>
    <row r="13" spans="1:47" hidden="1" x14ac:dyDescent="0.2">
      <c r="A13" s="296"/>
      <c r="B13" s="297"/>
      <c r="C13" s="45" t="s">
        <v>40</v>
      </c>
      <c r="D13" s="45" t="s">
        <v>41</v>
      </c>
      <c r="E13" s="45" t="s">
        <v>40</v>
      </c>
      <c r="F13" s="45" t="s">
        <v>41</v>
      </c>
      <c r="G13" s="45" t="s">
        <v>40</v>
      </c>
      <c r="H13" s="45" t="s">
        <v>41</v>
      </c>
      <c r="I13" s="45" t="s">
        <v>40</v>
      </c>
      <c r="J13" s="45" t="s">
        <v>41</v>
      </c>
      <c r="K13" s="45" t="s">
        <v>40</v>
      </c>
      <c r="L13" s="45" t="s">
        <v>41</v>
      </c>
      <c r="M13" s="45" t="s">
        <v>40</v>
      </c>
      <c r="N13" s="45" t="s">
        <v>41</v>
      </c>
      <c r="O13" s="45" t="s">
        <v>40</v>
      </c>
      <c r="P13" s="45" t="s">
        <v>41</v>
      </c>
      <c r="Q13" s="45" t="s">
        <v>40</v>
      </c>
      <c r="R13" s="45" t="s">
        <v>41</v>
      </c>
      <c r="S13" s="45" t="s">
        <v>40</v>
      </c>
      <c r="T13" s="45" t="s">
        <v>41</v>
      </c>
      <c r="U13" s="45" t="s">
        <v>40</v>
      </c>
      <c r="V13" s="45" t="s">
        <v>41</v>
      </c>
      <c r="Z13" s="296"/>
      <c r="AA13" s="297"/>
      <c r="AB13" s="45" t="s">
        <v>40</v>
      </c>
      <c r="AC13" s="45" t="s">
        <v>41</v>
      </c>
      <c r="AD13" s="45" t="s">
        <v>40</v>
      </c>
      <c r="AE13" s="45" t="s">
        <v>41</v>
      </c>
      <c r="AF13" s="45" t="s">
        <v>40</v>
      </c>
      <c r="AG13" s="45" t="s">
        <v>41</v>
      </c>
      <c r="AH13" s="45" t="s">
        <v>40</v>
      </c>
      <c r="AI13" s="45" t="s">
        <v>41</v>
      </c>
      <c r="AJ13" s="45" t="s">
        <v>40</v>
      </c>
      <c r="AK13" s="45" t="s">
        <v>41</v>
      </c>
      <c r="AL13" s="45" t="s">
        <v>40</v>
      </c>
      <c r="AM13" s="45" t="s">
        <v>41</v>
      </c>
      <c r="AN13" s="45" t="s">
        <v>40</v>
      </c>
      <c r="AO13" s="45" t="s">
        <v>41</v>
      </c>
      <c r="AP13" s="45" t="s">
        <v>40</v>
      </c>
      <c r="AQ13" s="45" t="s">
        <v>41</v>
      </c>
      <c r="AR13" s="45" t="s">
        <v>40</v>
      </c>
      <c r="AS13" s="45" t="s">
        <v>41</v>
      </c>
      <c r="AT13" s="45" t="s">
        <v>40</v>
      </c>
      <c r="AU13" s="45" t="s">
        <v>41</v>
      </c>
    </row>
    <row r="14" spans="1:47" hidden="1" x14ac:dyDescent="0.2">
      <c r="A14" s="46" t="s">
        <v>42</v>
      </c>
      <c r="B14" s="46">
        <v>1</v>
      </c>
      <c r="C14" s="57">
        <v>17200</v>
      </c>
      <c r="D14" s="57">
        <v>19700</v>
      </c>
      <c r="E14" s="57">
        <v>18200</v>
      </c>
      <c r="F14" s="57">
        <v>20700</v>
      </c>
      <c r="G14" s="57">
        <v>18700</v>
      </c>
      <c r="H14" s="57">
        <v>21200</v>
      </c>
      <c r="I14" s="57">
        <v>19200</v>
      </c>
      <c r="J14" s="57">
        <v>21700</v>
      </c>
      <c r="K14" s="57">
        <v>20200</v>
      </c>
      <c r="L14" s="57">
        <v>22700</v>
      </c>
      <c r="M14" s="64"/>
      <c r="N14" s="64"/>
      <c r="O14" s="64"/>
      <c r="P14" s="64"/>
      <c r="Q14" s="64"/>
      <c r="R14" s="64"/>
      <c r="S14" s="64"/>
      <c r="T14" s="64"/>
      <c r="U14" s="64"/>
      <c r="V14" s="64"/>
      <c r="Z14" s="46" t="s">
        <v>42</v>
      </c>
      <c r="AA14" s="46">
        <v>1</v>
      </c>
      <c r="AB14" s="57">
        <f t="shared" ref="AB14:AB43" si="1">C14*0.85</f>
        <v>14620</v>
      </c>
      <c r="AC14" s="57">
        <f t="shared" ref="AC14:AC43" si="2">D14*0.85</f>
        <v>16745</v>
      </c>
      <c r="AD14" s="57">
        <f t="shared" ref="AD14:AD43" si="3">E14*0.85</f>
        <v>15470</v>
      </c>
      <c r="AE14" s="57">
        <f t="shared" ref="AE14:AE43" si="4">F14*0.85</f>
        <v>17595</v>
      </c>
      <c r="AF14" s="57">
        <f t="shared" ref="AF14:AF43" si="5">G14*0.85</f>
        <v>15895</v>
      </c>
      <c r="AG14" s="57">
        <f t="shared" ref="AG14:AG43" si="6">H14*0.85</f>
        <v>18020</v>
      </c>
      <c r="AH14" s="57">
        <f t="shared" ref="AH14:AH43" si="7">I14*0.85</f>
        <v>16320</v>
      </c>
      <c r="AI14" s="57">
        <f t="shared" ref="AI14:AI43" si="8">J14*0.85</f>
        <v>18445</v>
      </c>
      <c r="AJ14" s="57">
        <f t="shared" ref="AJ14:AJ43" si="9">K14*0.85</f>
        <v>17170</v>
      </c>
      <c r="AK14" s="57">
        <f t="shared" ref="AK14:AK43" si="10">L14*0.85</f>
        <v>19295</v>
      </c>
    </row>
    <row r="15" spans="1:47" hidden="1" x14ac:dyDescent="0.2">
      <c r="A15" s="46" t="s">
        <v>43</v>
      </c>
      <c r="B15" s="46">
        <v>2</v>
      </c>
      <c r="C15" s="57">
        <v>17200</v>
      </c>
      <c r="D15" s="57">
        <v>19700</v>
      </c>
      <c r="E15" s="57">
        <v>18200</v>
      </c>
      <c r="F15" s="57">
        <v>20700</v>
      </c>
      <c r="G15" s="57">
        <v>18700</v>
      </c>
      <c r="H15" s="57">
        <v>21200</v>
      </c>
      <c r="I15" s="57">
        <v>19200</v>
      </c>
      <c r="J15" s="57">
        <v>21700</v>
      </c>
      <c r="K15" s="57">
        <v>20200</v>
      </c>
      <c r="L15" s="57">
        <v>22700</v>
      </c>
      <c r="M15" s="64"/>
      <c r="N15" s="64"/>
      <c r="O15" s="64"/>
      <c r="P15" s="64"/>
      <c r="Q15" s="64"/>
      <c r="R15" s="64"/>
      <c r="S15" s="64"/>
      <c r="T15" s="64"/>
      <c r="U15" s="64"/>
      <c r="V15" s="64"/>
      <c r="Z15" s="46" t="s">
        <v>43</v>
      </c>
      <c r="AA15" s="46">
        <v>2</v>
      </c>
      <c r="AB15" s="57">
        <f t="shared" si="1"/>
        <v>14620</v>
      </c>
      <c r="AC15" s="57">
        <f t="shared" si="2"/>
        <v>16745</v>
      </c>
      <c r="AD15" s="57">
        <f t="shared" si="3"/>
        <v>15470</v>
      </c>
      <c r="AE15" s="57">
        <f t="shared" si="4"/>
        <v>17595</v>
      </c>
      <c r="AF15" s="57">
        <f t="shared" si="5"/>
        <v>15895</v>
      </c>
      <c r="AG15" s="57">
        <f t="shared" si="6"/>
        <v>18020</v>
      </c>
      <c r="AH15" s="57">
        <f t="shared" si="7"/>
        <v>16320</v>
      </c>
      <c r="AI15" s="57">
        <f t="shared" si="8"/>
        <v>18445</v>
      </c>
      <c r="AJ15" s="57">
        <f t="shared" si="9"/>
        <v>17170</v>
      </c>
      <c r="AK15" s="57">
        <f t="shared" si="10"/>
        <v>19295</v>
      </c>
    </row>
    <row r="16" spans="1:47" hidden="1" x14ac:dyDescent="0.2">
      <c r="A16" s="46" t="s">
        <v>44</v>
      </c>
      <c r="B16" s="46">
        <v>3</v>
      </c>
      <c r="C16" s="57">
        <v>17200</v>
      </c>
      <c r="D16" s="57">
        <v>19700</v>
      </c>
      <c r="E16" s="57">
        <v>18200</v>
      </c>
      <c r="F16" s="57">
        <v>20700</v>
      </c>
      <c r="G16" s="57">
        <v>18700</v>
      </c>
      <c r="H16" s="57">
        <v>21200</v>
      </c>
      <c r="I16" s="57">
        <v>19200</v>
      </c>
      <c r="J16" s="57">
        <v>21700</v>
      </c>
      <c r="K16" s="57">
        <v>20200</v>
      </c>
      <c r="L16" s="57">
        <v>22700</v>
      </c>
      <c r="M16" s="64"/>
      <c r="N16" s="64"/>
      <c r="O16" s="64"/>
      <c r="P16" s="64"/>
      <c r="Q16" s="64"/>
      <c r="R16" s="64"/>
      <c r="S16" s="64"/>
      <c r="T16" s="64"/>
      <c r="U16" s="64"/>
      <c r="V16" s="64"/>
      <c r="Z16" s="46" t="s">
        <v>44</v>
      </c>
      <c r="AA16" s="46">
        <v>3</v>
      </c>
      <c r="AB16" s="57">
        <f t="shared" si="1"/>
        <v>14620</v>
      </c>
      <c r="AC16" s="57">
        <f t="shared" si="2"/>
        <v>16745</v>
      </c>
      <c r="AD16" s="57">
        <f t="shared" si="3"/>
        <v>15470</v>
      </c>
      <c r="AE16" s="57">
        <f t="shared" si="4"/>
        <v>17595</v>
      </c>
      <c r="AF16" s="57">
        <f t="shared" si="5"/>
        <v>15895</v>
      </c>
      <c r="AG16" s="57">
        <f t="shared" si="6"/>
        <v>18020</v>
      </c>
      <c r="AH16" s="57">
        <f t="shared" si="7"/>
        <v>16320</v>
      </c>
      <c r="AI16" s="57">
        <f t="shared" si="8"/>
        <v>18445</v>
      </c>
      <c r="AJ16" s="57">
        <f t="shared" si="9"/>
        <v>17170</v>
      </c>
      <c r="AK16" s="57">
        <f t="shared" si="10"/>
        <v>19295</v>
      </c>
    </row>
    <row r="17" spans="1:37" hidden="1" x14ac:dyDescent="0.2">
      <c r="A17" s="46" t="s">
        <v>45</v>
      </c>
      <c r="B17" s="46">
        <v>4</v>
      </c>
      <c r="C17" s="57">
        <v>17200</v>
      </c>
      <c r="D17" s="57">
        <v>19700</v>
      </c>
      <c r="E17" s="57">
        <v>18200</v>
      </c>
      <c r="F17" s="57">
        <v>20700</v>
      </c>
      <c r="G17" s="57">
        <v>18700</v>
      </c>
      <c r="H17" s="57">
        <v>21200</v>
      </c>
      <c r="I17" s="57">
        <v>19200</v>
      </c>
      <c r="J17" s="57">
        <v>21700</v>
      </c>
      <c r="K17" s="57">
        <v>20200</v>
      </c>
      <c r="L17" s="57">
        <v>22700</v>
      </c>
      <c r="M17" s="64"/>
      <c r="N17" s="64"/>
      <c r="O17" s="64"/>
      <c r="P17" s="64"/>
      <c r="Q17" s="64"/>
      <c r="R17" s="64"/>
      <c r="S17" s="64"/>
      <c r="T17" s="64"/>
      <c r="U17" s="64"/>
      <c r="V17" s="64"/>
      <c r="Z17" s="46" t="s">
        <v>45</v>
      </c>
      <c r="AA17" s="46">
        <v>4</v>
      </c>
      <c r="AB17" s="57">
        <f t="shared" si="1"/>
        <v>14620</v>
      </c>
      <c r="AC17" s="57">
        <f t="shared" si="2"/>
        <v>16745</v>
      </c>
      <c r="AD17" s="57">
        <f t="shared" si="3"/>
        <v>15470</v>
      </c>
      <c r="AE17" s="57">
        <f t="shared" si="4"/>
        <v>17595</v>
      </c>
      <c r="AF17" s="57">
        <f t="shared" si="5"/>
        <v>15895</v>
      </c>
      <c r="AG17" s="57">
        <f t="shared" si="6"/>
        <v>18020</v>
      </c>
      <c r="AH17" s="57">
        <f t="shared" si="7"/>
        <v>16320</v>
      </c>
      <c r="AI17" s="57">
        <f t="shared" si="8"/>
        <v>18445</v>
      </c>
      <c r="AJ17" s="57">
        <f t="shared" si="9"/>
        <v>17170</v>
      </c>
      <c r="AK17" s="57">
        <f t="shared" si="10"/>
        <v>19295</v>
      </c>
    </row>
    <row r="18" spans="1:37" hidden="1" x14ac:dyDescent="0.2">
      <c r="A18" s="46" t="s">
        <v>46</v>
      </c>
      <c r="B18" s="46">
        <v>5</v>
      </c>
      <c r="C18" s="57">
        <v>17200</v>
      </c>
      <c r="D18" s="57">
        <v>19700</v>
      </c>
      <c r="E18" s="57">
        <v>18200</v>
      </c>
      <c r="F18" s="57">
        <v>20700</v>
      </c>
      <c r="G18" s="57">
        <v>18700</v>
      </c>
      <c r="H18" s="57">
        <v>21200</v>
      </c>
      <c r="I18" s="57">
        <v>19200</v>
      </c>
      <c r="J18" s="57">
        <v>21700</v>
      </c>
      <c r="K18" s="57">
        <v>20200</v>
      </c>
      <c r="L18" s="57">
        <v>22700</v>
      </c>
      <c r="M18" s="64"/>
      <c r="N18" s="64"/>
      <c r="O18" s="64"/>
      <c r="P18" s="64"/>
      <c r="Q18" s="64"/>
      <c r="R18" s="64"/>
      <c r="S18" s="64"/>
      <c r="T18" s="64"/>
      <c r="U18" s="64"/>
      <c r="V18" s="64"/>
      <c r="Z18" s="46" t="s">
        <v>46</v>
      </c>
      <c r="AA18" s="46">
        <v>5</v>
      </c>
      <c r="AB18" s="57">
        <f t="shared" si="1"/>
        <v>14620</v>
      </c>
      <c r="AC18" s="57">
        <f t="shared" si="2"/>
        <v>16745</v>
      </c>
      <c r="AD18" s="57">
        <f t="shared" si="3"/>
        <v>15470</v>
      </c>
      <c r="AE18" s="57">
        <f t="shared" si="4"/>
        <v>17595</v>
      </c>
      <c r="AF18" s="57">
        <f t="shared" si="5"/>
        <v>15895</v>
      </c>
      <c r="AG18" s="57">
        <f t="shared" si="6"/>
        <v>18020</v>
      </c>
      <c r="AH18" s="57">
        <f t="shared" si="7"/>
        <v>16320</v>
      </c>
      <c r="AI18" s="57">
        <f t="shared" si="8"/>
        <v>18445</v>
      </c>
      <c r="AJ18" s="57">
        <f t="shared" si="9"/>
        <v>17170</v>
      </c>
      <c r="AK18" s="57">
        <f t="shared" si="10"/>
        <v>19295</v>
      </c>
    </row>
    <row r="19" spans="1:37" hidden="1" x14ac:dyDescent="0.2">
      <c r="A19" s="46" t="s">
        <v>47</v>
      </c>
      <c r="B19" s="46">
        <v>6</v>
      </c>
      <c r="C19" s="57">
        <v>17200</v>
      </c>
      <c r="D19" s="57">
        <v>19700</v>
      </c>
      <c r="E19" s="57">
        <v>18200</v>
      </c>
      <c r="F19" s="57">
        <v>20700</v>
      </c>
      <c r="G19" s="57">
        <v>18700</v>
      </c>
      <c r="H19" s="57">
        <v>21200</v>
      </c>
      <c r="I19" s="57">
        <v>19200</v>
      </c>
      <c r="J19" s="57">
        <v>21700</v>
      </c>
      <c r="K19" s="57">
        <v>20200</v>
      </c>
      <c r="L19" s="57">
        <v>22700</v>
      </c>
      <c r="M19" s="64"/>
      <c r="N19" s="64"/>
      <c r="O19" s="64"/>
      <c r="P19" s="64"/>
      <c r="Q19" s="64"/>
      <c r="R19" s="64"/>
      <c r="S19" s="64"/>
      <c r="T19" s="64"/>
      <c r="U19" s="64"/>
      <c r="V19" s="64"/>
      <c r="Z19" s="46" t="s">
        <v>47</v>
      </c>
      <c r="AA19" s="46">
        <v>6</v>
      </c>
      <c r="AB19" s="57">
        <f t="shared" si="1"/>
        <v>14620</v>
      </c>
      <c r="AC19" s="57">
        <f t="shared" si="2"/>
        <v>16745</v>
      </c>
      <c r="AD19" s="57">
        <f t="shared" si="3"/>
        <v>15470</v>
      </c>
      <c r="AE19" s="57">
        <f t="shared" si="4"/>
        <v>17595</v>
      </c>
      <c r="AF19" s="57">
        <f t="shared" si="5"/>
        <v>15895</v>
      </c>
      <c r="AG19" s="57">
        <f t="shared" si="6"/>
        <v>18020</v>
      </c>
      <c r="AH19" s="57">
        <f t="shared" si="7"/>
        <v>16320</v>
      </c>
      <c r="AI19" s="57">
        <f t="shared" si="8"/>
        <v>18445</v>
      </c>
      <c r="AJ19" s="57">
        <f t="shared" si="9"/>
        <v>17170</v>
      </c>
      <c r="AK19" s="57">
        <f t="shared" si="10"/>
        <v>19295</v>
      </c>
    </row>
    <row r="20" spans="1:37" hidden="1" x14ac:dyDescent="0.2">
      <c r="A20" s="46" t="s">
        <v>48</v>
      </c>
      <c r="B20" s="46">
        <v>7</v>
      </c>
      <c r="C20" s="57">
        <v>17200</v>
      </c>
      <c r="D20" s="57">
        <v>19700</v>
      </c>
      <c r="E20" s="57">
        <v>18200</v>
      </c>
      <c r="F20" s="57">
        <v>20700</v>
      </c>
      <c r="G20" s="57">
        <v>18700</v>
      </c>
      <c r="H20" s="57">
        <v>21200</v>
      </c>
      <c r="I20" s="57">
        <v>19200</v>
      </c>
      <c r="J20" s="57">
        <v>21700</v>
      </c>
      <c r="K20" s="57">
        <v>20200</v>
      </c>
      <c r="L20" s="57">
        <v>22700</v>
      </c>
      <c r="M20" s="64"/>
      <c r="N20" s="64"/>
      <c r="O20" s="64"/>
      <c r="P20" s="64"/>
      <c r="Q20" s="64"/>
      <c r="R20" s="64"/>
      <c r="S20" s="64"/>
      <c r="T20" s="64"/>
      <c r="U20" s="64"/>
      <c r="V20" s="64"/>
      <c r="Z20" s="46" t="s">
        <v>48</v>
      </c>
      <c r="AA20" s="46">
        <v>7</v>
      </c>
      <c r="AB20" s="57">
        <f t="shared" si="1"/>
        <v>14620</v>
      </c>
      <c r="AC20" s="57">
        <f t="shared" si="2"/>
        <v>16745</v>
      </c>
      <c r="AD20" s="57">
        <f t="shared" si="3"/>
        <v>15470</v>
      </c>
      <c r="AE20" s="57">
        <f t="shared" si="4"/>
        <v>17595</v>
      </c>
      <c r="AF20" s="57">
        <f t="shared" si="5"/>
        <v>15895</v>
      </c>
      <c r="AG20" s="57">
        <f t="shared" si="6"/>
        <v>18020</v>
      </c>
      <c r="AH20" s="57">
        <f t="shared" si="7"/>
        <v>16320</v>
      </c>
      <c r="AI20" s="57">
        <f t="shared" si="8"/>
        <v>18445</v>
      </c>
      <c r="AJ20" s="57">
        <f t="shared" si="9"/>
        <v>17170</v>
      </c>
      <c r="AK20" s="57">
        <f t="shared" si="10"/>
        <v>19295</v>
      </c>
    </row>
    <row r="21" spans="1:37" hidden="1" x14ac:dyDescent="0.2">
      <c r="A21" s="46" t="s">
        <v>42</v>
      </c>
      <c r="B21" s="46">
        <v>8</v>
      </c>
      <c r="C21" s="57">
        <v>17200</v>
      </c>
      <c r="D21" s="57">
        <v>19700</v>
      </c>
      <c r="E21" s="57">
        <v>18200</v>
      </c>
      <c r="F21" s="57">
        <v>20700</v>
      </c>
      <c r="G21" s="57">
        <v>18700</v>
      </c>
      <c r="H21" s="57">
        <v>21200</v>
      </c>
      <c r="I21" s="57">
        <v>19200</v>
      </c>
      <c r="J21" s="57">
        <v>21700</v>
      </c>
      <c r="K21" s="57">
        <v>20200</v>
      </c>
      <c r="L21" s="57">
        <v>22700</v>
      </c>
      <c r="M21" s="64"/>
      <c r="N21" s="64"/>
      <c r="O21" s="64"/>
      <c r="P21" s="64"/>
      <c r="Q21" s="64"/>
      <c r="R21" s="64"/>
      <c r="S21" s="64"/>
      <c r="T21" s="64"/>
      <c r="U21" s="64"/>
      <c r="V21" s="64"/>
      <c r="Z21" s="46" t="s">
        <v>42</v>
      </c>
      <c r="AA21" s="46">
        <v>8</v>
      </c>
      <c r="AB21" s="57">
        <f t="shared" si="1"/>
        <v>14620</v>
      </c>
      <c r="AC21" s="57">
        <f t="shared" si="2"/>
        <v>16745</v>
      </c>
      <c r="AD21" s="57">
        <f t="shared" si="3"/>
        <v>15470</v>
      </c>
      <c r="AE21" s="57">
        <f t="shared" si="4"/>
        <v>17595</v>
      </c>
      <c r="AF21" s="57">
        <f t="shared" si="5"/>
        <v>15895</v>
      </c>
      <c r="AG21" s="57">
        <f t="shared" si="6"/>
        <v>18020</v>
      </c>
      <c r="AH21" s="57">
        <f t="shared" si="7"/>
        <v>16320</v>
      </c>
      <c r="AI21" s="57">
        <f t="shared" si="8"/>
        <v>18445</v>
      </c>
      <c r="AJ21" s="57">
        <f t="shared" si="9"/>
        <v>17170</v>
      </c>
      <c r="AK21" s="57">
        <f t="shared" si="10"/>
        <v>19295</v>
      </c>
    </row>
    <row r="22" spans="1:37" hidden="1" x14ac:dyDescent="0.2">
      <c r="A22" s="46" t="s">
        <v>43</v>
      </c>
      <c r="B22" s="46">
        <v>9</v>
      </c>
      <c r="C22" s="57">
        <v>17200</v>
      </c>
      <c r="D22" s="57">
        <v>19700</v>
      </c>
      <c r="E22" s="57">
        <v>18200</v>
      </c>
      <c r="F22" s="57">
        <v>20700</v>
      </c>
      <c r="G22" s="57">
        <v>18700</v>
      </c>
      <c r="H22" s="57">
        <v>21200</v>
      </c>
      <c r="I22" s="57">
        <v>19200</v>
      </c>
      <c r="J22" s="57">
        <v>21700</v>
      </c>
      <c r="K22" s="57">
        <v>20200</v>
      </c>
      <c r="L22" s="57">
        <v>22700</v>
      </c>
      <c r="M22" s="64"/>
      <c r="N22" s="64"/>
      <c r="O22" s="64"/>
      <c r="P22" s="64"/>
      <c r="Q22" s="64"/>
      <c r="R22" s="64"/>
      <c r="S22" s="64"/>
      <c r="T22" s="64"/>
      <c r="U22" s="64"/>
      <c r="V22" s="64"/>
      <c r="Z22" s="46" t="s">
        <v>43</v>
      </c>
      <c r="AA22" s="46">
        <v>9</v>
      </c>
      <c r="AB22" s="57">
        <f t="shared" si="1"/>
        <v>14620</v>
      </c>
      <c r="AC22" s="57">
        <f t="shared" si="2"/>
        <v>16745</v>
      </c>
      <c r="AD22" s="57">
        <f t="shared" si="3"/>
        <v>15470</v>
      </c>
      <c r="AE22" s="57">
        <f t="shared" si="4"/>
        <v>17595</v>
      </c>
      <c r="AF22" s="57">
        <f t="shared" si="5"/>
        <v>15895</v>
      </c>
      <c r="AG22" s="57">
        <f t="shared" si="6"/>
        <v>18020</v>
      </c>
      <c r="AH22" s="57">
        <f t="shared" si="7"/>
        <v>16320</v>
      </c>
      <c r="AI22" s="57">
        <f t="shared" si="8"/>
        <v>18445</v>
      </c>
      <c r="AJ22" s="57">
        <f t="shared" si="9"/>
        <v>17170</v>
      </c>
      <c r="AK22" s="57">
        <f t="shared" si="10"/>
        <v>19295</v>
      </c>
    </row>
    <row r="23" spans="1:37" hidden="1" x14ac:dyDescent="0.2">
      <c r="A23" s="46" t="s">
        <v>44</v>
      </c>
      <c r="B23" s="46">
        <v>10</v>
      </c>
      <c r="C23" s="57">
        <v>17200</v>
      </c>
      <c r="D23" s="57">
        <v>19700</v>
      </c>
      <c r="E23" s="57">
        <v>18200</v>
      </c>
      <c r="F23" s="57">
        <v>20700</v>
      </c>
      <c r="G23" s="57">
        <v>18700</v>
      </c>
      <c r="H23" s="57">
        <v>21200</v>
      </c>
      <c r="I23" s="57">
        <v>19200</v>
      </c>
      <c r="J23" s="57">
        <v>21700</v>
      </c>
      <c r="K23" s="57">
        <v>20200</v>
      </c>
      <c r="L23" s="57">
        <v>22700</v>
      </c>
      <c r="M23" s="64"/>
      <c r="N23" s="64"/>
      <c r="O23" s="64"/>
      <c r="P23" s="64"/>
      <c r="Q23" s="64"/>
      <c r="R23" s="64"/>
      <c r="S23" s="64"/>
      <c r="T23" s="64"/>
      <c r="U23" s="64"/>
      <c r="V23" s="64"/>
      <c r="Z23" s="46" t="s">
        <v>44</v>
      </c>
      <c r="AA23" s="46">
        <v>10</v>
      </c>
      <c r="AB23" s="57">
        <f t="shared" si="1"/>
        <v>14620</v>
      </c>
      <c r="AC23" s="57">
        <f t="shared" si="2"/>
        <v>16745</v>
      </c>
      <c r="AD23" s="57">
        <f t="shared" si="3"/>
        <v>15470</v>
      </c>
      <c r="AE23" s="57">
        <f t="shared" si="4"/>
        <v>17595</v>
      </c>
      <c r="AF23" s="57">
        <f t="shared" si="5"/>
        <v>15895</v>
      </c>
      <c r="AG23" s="57">
        <f t="shared" si="6"/>
        <v>18020</v>
      </c>
      <c r="AH23" s="57">
        <f t="shared" si="7"/>
        <v>16320</v>
      </c>
      <c r="AI23" s="57">
        <f t="shared" si="8"/>
        <v>18445</v>
      </c>
      <c r="AJ23" s="57">
        <f t="shared" si="9"/>
        <v>17170</v>
      </c>
      <c r="AK23" s="57">
        <f t="shared" si="10"/>
        <v>19295</v>
      </c>
    </row>
    <row r="24" spans="1:37" hidden="1" x14ac:dyDescent="0.2">
      <c r="A24" s="46" t="s">
        <v>45</v>
      </c>
      <c r="B24" s="46">
        <v>11</v>
      </c>
      <c r="C24" s="59">
        <v>17200</v>
      </c>
      <c r="D24" s="59">
        <v>19700</v>
      </c>
      <c r="E24" s="59">
        <v>18200</v>
      </c>
      <c r="F24" s="59">
        <v>20700</v>
      </c>
      <c r="G24" s="59">
        <v>18700</v>
      </c>
      <c r="H24" s="59">
        <v>21200</v>
      </c>
      <c r="I24" s="59">
        <v>19200</v>
      </c>
      <c r="J24" s="59">
        <v>21700</v>
      </c>
      <c r="K24" s="59">
        <v>20200</v>
      </c>
      <c r="L24" s="59">
        <v>22700</v>
      </c>
      <c r="M24" s="65"/>
      <c r="N24" s="65"/>
      <c r="O24" s="65"/>
      <c r="P24" s="65"/>
      <c r="Q24" s="65"/>
      <c r="R24" s="65"/>
      <c r="S24" s="65"/>
      <c r="T24" s="65"/>
      <c r="U24" s="65"/>
      <c r="V24" s="65"/>
      <c r="Z24" s="46" t="s">
        <v>45</v>
      </c>
      <c r="AA24" s="46">
        <v>11</v>
      </c>
      <c r="AB24" s="57">
        <f t="shared" si="1"/>
        <v>14620</v>
      </c>
      <c r="AC24" s="57">
        <f t="shared" si="2"/>
        <v>16745</v>
      </c>
      <c r="AD24" s="57">
        <f t="shared" si="3"/>
        <v>15470</v>
      </c>
      <c r="AE24" s="57">
        <f t="shared" si="4"/>
        <v>17595</v>
      </c>
      <c r="AF24" s="57">
        <f t="shared" si="5"/>
        <v>15895</v>
      </c>
      <c r="AG24" s="57">
        <f t="shared" si="6"/>
        <v>18020</v>
      </c>
      <c r="AH24" s="57">
        <f t="shared" si="7"/>
        <v>16320</v>
      </c>
      <c r="AI24" s="57">
        <f t="shared" si="8"/>
        <v>18445</v>
      </c>
      <c r="AJ24" s="57">
        <f t="shared" si="9"/>
        <v>17170</v>
      </c>
      <c r="AK24" s="57">
        <f t="shared" si="10"/>
        <v>19295</v>
      </c>
    </row>
    <row r="25" spans="1:37" hidden="1" x14ac:dyDescent="0.2">
      <c r="A25" s="46" t="s">
        <v>46</v>
      </c>
      <c r="B25" s="46">
        <v>12</v>
      </c>
      <c r="C25" s="59">
        <v>20200</v>
      </c>
      <c r="D25" s="59">
        <v>22700</v>
      </c>
      <c r="E25" s="59">
        <v>21200</v>
      </c>
      <c r="F25" s="59">
        <v>23700</v>
      </c>
      <c r="G25" s="59">
        <v>21700</v>
      </c>
      <c r="H25" s="59">
        <v>24200</v>
      </c>
      <c r="I25" s="59">
        <v>22200</v>
      </c>
      <c r="J25" s="59">
        <v>24700</v>
      </c>
      <c r="K25" s="59">
        <v>23200</v>
      </c>
      <c r="L25" s="59">
        <v>25700</v>
      </c>
      <c r="M25" s="65"/>
      <c r="N25" s="65"/>
      <c r="O25" s="65"/>
      <c r="P25" s="65"/>
      <c r="Q25" s="65"/>
      <c r="R25" s="65"/>
      <c r="S25" s="65"/>
      <c r="T25" s="65"/>
      <c r="U25" s="65"/>
      <c r="V25" s="65"/>
      <c r="Z25" s="46" t="s">
        <v>46</v>
      </c>
      <c r="AA25" s="46">
        <v>12</v>
      </c>
      <c r="AB25" s="57">
        <f t="shared" si="1"/>
        <v>17170</v>
      </c>
      <c r="AC25" s="57">
        <f t="shared" si="2"/>
        <v>19295</v>
      </c>
      <c r="AD25" s="57">
        <f t="shared" si="3"/>
        <v>18020</v>
      </c>
      <c r="AE25" s="57">
        <f t="shared" si="4"/>
        <v>20145</v>
      </c>
      <c r="AF25" s="57">
        <f t="shared" si="5"/>
        <v>18445</v>
      </c>
      <c r="AG25" s="57">
        <f t="shared" si="6"/>
        <v>20570</v>
      </c>
      <c r="AH25" s="57">
        <f t="shared" si="7"/>
        <v>18870</v>
      </c>
      <c r="AI25" s="57">
        <f t="shared" si="8"/>
        <v>20995</v>
      </c>
      <c r="AJ25" s="57">
        <f t="shared" si="9"/>
        <v>19720</v>
      </c>
      <c r="AK25" s="57">
        <f t="shared" si="10"/>
        <v>21845</v>
      </c>
    </row>
    <row r="26" spans="1:37" hidden="1" x14ac:dyDescent="0.2">
      <c r="A26" s="46" t="s">
        <v>47</v>
      </c>
      <c r="B26" s="46">
        <v>13</v>
      </c>
      <c r="C26" s="59">
        <v>20200</v>
      </c>
      <c r="D26" s="59">
        <v>22700</v>
      </c>
      <c r="E26" s="59">
        <v>21200</v>
      </c>
      <c r="F26" s="59">
        <v>23700</v>
      </c>
      <c r="G26" s="59">
        <v>21700</v>
      </c>
      <c r="H26" s="59">
        <v>24200</v>
      </c>
      <c r="I26" s="59">
        <v>22200</v>
      </c>
      <c r="J26" s="59">
        <v>24700</v>
      </c>
      <c r="K26" s="59">
        <v>23200</v>
      </c>
      <c r="L26" s="59">
        <v>25700</v>
      </c>
      <c r="M26" s="65"/>
      <c r="N26" s="65"/>
      <c r="O26" s="65"/>
      <c r="P26" s="65"/>
      <c r="Q26" s="65"/>
      <c r="R26" s="65"/>
      <c r="S26" s="65"/>
      <c r="T26" s="65"/>
      <c r="U26" s="65"/>
      <c r="V26" s="65"/>
      <c r="Z26" s="46" t="s">
        <v>47</v>
      </c>
      <c r="AA26" s="46">
        <v>13</v>
      </c>
      <c r="AB26" s="57">
        <f t="shared" si="1"/>
        <v>17170</v>
      </c>
      <c r="AC26" s="57">
        <f t="shared" si="2"/>
        <v>19295</v>
      </c>
      <c r="AD26" s="57">
        <f t="shared" si="3"/>
        <v>18020</v>
      </c>
      <c r="AE26" s="57">
        <f t="shared" si="4"/>
        <v>20145</v>
      </c>
      <c r="AF26" s="57">
        <f t="shared" si="5"/>
        <v>18445</v>
      </c>
      <c r="AG26" s="57">
        <f t="shared" si="6"/>
        <v>20570</v>
      </c>
      <c r="AH26" s="57">
        <f t="shared" si="7"/>
        <v>18870</v>
      </c>
      <c r="AI26" s="57">
        <f t="shared" si="8"/>
        <v>20995</v>
      </c>
      <c r="AJ26" s="57">
        <f t="shared" si="9"/>
        <v>19720</v>
      </c>
      <c r="AK26" s="57">
        <f t="shared" si="10"/>
        <v>21845</v>
      </c>
    </row>
    <row r="27" spans="1:37" hidden="1" x14ac:dyDescent="0.2">
      <c r="A27" s="46" t="s">
        <v>48</v>
      </c>
      <c r="B27" s="46">
        <v>14</v>
      </c>
      <c r="C27" s="59">
        <v>20200</v>
      </c>
      <c r="D27" s="59">
        <v>22700</v>
      </c>
      <c r="E27" s="59">
        <v>21200</v>
      </c>
      <c r="F27" s="59">
        <v>23700</v>
      </c>
      <c r="G27" s="59">
        <v>21700</v>
      </c>
      <c r="H27" s="59">
        <v>24200</v>
      </c>
      <c r="I27" s="59">
        <v>22200</v>
      </c>
      <c r="J27" s="59">
        <v>24700</v>
      </c>
      <c r="K27" s="59">
        <v>23200</v>
      </c>
      <c r="L27" s="59">
        <v>25700</v>
      </c>
      <c r="M27" s="65"/>
      <c r="N27" s="65"/>
      <c r="O27" s="65"/>
      <c r="P27" s="65"/>
      <c r="Q27" s="65"/>
      <c r="R27" s="65"/>
      <c r="S27" s="65"/>
      <c r="T27" s="65"/>
      <c r="U27" s="65"/>
      <c r="V27" s="65"/>
      <c r="Z27" s="46" t="s">
        <v>48</v>
      </c>
      <c r="AA27" s="46">
        <v>14</v>
      </c>
      <c r="AB27" s="57">
        <f t="shared" si="1"/>
        <v>17170</v>
      </c>
      <c r="AC27" s="57">
        <f t="shared" si="2"/>
        <v>19295</v>
      </c>
      <c r="AD27" s="57">
        <f t="shared" si="3"/>
        <v>18020</v>
      </c>
      <c r="AE27" s="57">
        <f t="shared" si="4"/>
        <v>20145</v>
      </c>
      <c r="AF27" s="57">
        <f t="shared" si="5"/>
        <v>18445</v>
      </c>
      <c r="AG27" s="57">
        <f t="shared" si="6"/>
        <v>20570</v>
      </c>
      <c r="AH27" s="57">
        <f t="shared" si="7"/>
        <v>18870</v>
      </c>
      <c r="AI27" s="57">
        <f t="shared" si="8"/>
        <v>20995</v>
      </c>
      <c r="AJ27" s="57">
        <f t="shared" si="9"/>
        <v>19720</v>
      </c>
      <c r="AK27" s="57">
        <f t="shared" si="10"/>
        <v>21845</v>
      </c>
    </row>
    <row r="28" spans="1:37" hidden="1" x14ac:dyDescent="0.2">
      <c r="A28" s="46" t="s">
        <v>42</v>
      </c>
      <c r="B28" s="46">
        <v>15</v>
      </c>
      <c r="C28" s="59">
        <v>18700</v>
      </c>
      <c r="D28" s="59">
        <v>21200</v>
      </c>
      <c r="E28" s="59">
        <v>19700</v>
      </c>
      <c r="F28" s="59">
        <v>22200</v>
      </c>
      <c r="G28" s="59">
        <v>20200</v>
      </c>
      <c r="H28" s="59">
        <v>22700</v>
      </c>
      <c r="I28" s="59">
        <v>20700</v>
      </c>
      <c r="J28" s="59">
        <v>23200</v>
      </c>
      <c r="K28" s="59">
        <v>21700</v>
      </c>
      <c r="L28" s="59">
        <v>24200</v>
      </c>
      <c r="M28" s="65"/>
      <c r="N28" s="65"/>
      <c r="O28" s="65"/>
      <c r="P28" s="65"/>
      <c r="Q28" s="65"/>
      <c r="R28" s="65"/>
      <c r="S28" s="65"/>
      <c r="T28" s="65"/>
      <c r="U28" s="65"/>
      <c r="V28" s="65"/>
      <c r="Z28" s="46" t="s">
        <v>42</v>
      </c>
      <c r="AA28" s="46">
        <v>15</v>
      </c>
      <c r="AB28" s="57">
        <f t="shared" si="1"/>
        <v>15895</v>
      </c>
      <c r="AC28" s="57">
        <f t="shared" si="2"/>
        <v>18020</v>
      </c>
      <c r="AD28" s="57">
        <f t="shared" si="3"/>
        <v>16745</v>
      </c>
      <c r="AE28" s="57">
        <f t="shared" si="4"/>
        <v>18870</v>
      </c>
      <c r="AF28" s="57">
        <f t="shared" si="5"/>
        <v>17170</v>
      </c>
      <c r="AG28" s="57">
        <f t="shared" si="6"/>
        <v>19295</v>
      </c>
      <c r="AH28" s="57">
        <f t="shared" si="7"/>
        <v>17595</v>
      </c>
      <c r="AI28" s="57">
        <f t="shared" si="8"/>
        <v>19720</v>
      </c>
      <c r="AJ28" s="57">
        <f t="shared" si="9"/>
        <v>18445</v>
      </c>
      <c r="AK28" s="57">
        <f t="shared" si="10"/>
        <v>20570</v>
      </c>
    </row>
    <row r="29" spans="1:37" hidden="1" x14ac:dyDescent="0.2">
      <c r="A29" s="46" t="s">
        <v>43</v>
      </c>
      <c r="B29" s="46">
        <v>16</v>
      </c>
      <c r="C29" s="59">
        <v>18700</v>
      </c>
      <c r="D29" s="59">
        <v>21200</v>
      </c>
      <c r="E29" s="59">
        <v>19700</v>
      </c>
      <c r="F29" s="59">
        <v>22200</v>
      </c>
      <c r="G29" s="59">
        <v>20200</v>
      </c>
      <c r="H29" s="59">
        <v>22700</v>
      </c>
      <c r="I29" s="59">
        <v>20700</v>
      </c>
      <c r="J29" s="59">
        <v>23200</v>
      </c>
      <c r="K29" s="59">
        <v>21700</v>
      </c>
      <c r="L29" s="59">
        <v>24200</v>
      </c>
      <c r="M29" s="65"/>
      <c r="N29" s="65"/>
      <c r="O29" s="65"/>
      <c r="P29" s="65"/>
      <c r="Q29" s="65"/>
      <c r="R29" s="65"/>
      <c r="S29" s="65"/>
      <c r="T29" s="65"/>
      <c r="U29" s="65"/>
      <c r="V29" s="65"/>
      <c r="Z29" s="46" t="s">
        <v>43</v>
      </c>
      <c r="AA29" s="46">
        <v>16</v>
      </c>
      <c r="AB29" s="57">
        <f t="shared" si="1"/>
        <v>15895</v>
      </c>
      <c r="AC29" s="57">
        <f t="shared" si="2"/>
        <v>18020</v>
      </c>
      <c r="AD29" s="57">
        <f t="shared" si="3"/>
        <v>16745</v>
      </c>
      <c r="AE29" s="57">
        <f t="shared" si="4"/>
        <v>18870</v>
      </c>
      <c r="AF29" s="57">
        <f t="shared" si="5"/>
        <v>17170</v>
      </c>
      <c r="AG29" s="57">
        <f t="shared" si="6"/>
        <v>19295</v>
      </c>
      <c r="AH29" s="57">
        <f t="shared" si="7"/>
        <v>17595</v>
      </c>
      <c r="AI29" s="57">
        <f t="shared" si="8"/>
        <v>19720</v>
      </c>
      <c r="AJ29" s="57">
        <f t="shared" si="9"/>
        <v>18445</v>
      </c>
      <c r="AK29" s="57">
        <f t="shared" si="10"/>
        <v>20570</v>
      </c>
    </row>
    <row r="30" spans="1:37" hidden="1" x14ac:dyDescent="0.2">
      <c r="A30" s="46" t="s">
        <v>44</v>
      </c>
      <c r="B30" s="46">
        <v>17</v>
      </c>
      <c r="C30" s="59">
        <v>18700</v>
      </c>
      <c r="D30" s="59">
        <v>21200</v>
      </c>
      <c r="E30" s="59">
        <v>19700</v>
      </c>
      <c r="F30" s="59">
        <v>22200</v>
      </c>
      <c r="G30" s="59">
        <v>20200</v>
      </c>
      <c r="H30" s="59">
        <v>22700</v>
      </c>
      <c r="I30" s="59">
        <v>20700</v>
      </c>
      <c r="J30" s="59">
        <v>23200</v>
      </c>
      <c r="K30" s="59">
        <v>21700</v>
      </c>
      <c r="L30" s="59">
        <v>24200</v>
      </c>
      <c r="M30" s="65"/>
      <c r="N30" s="65"/>
      <c r="O30" s="65"/>
      <c r="P30" s="65"/>
      <c r="Q30" s="65"/>
      <c r="R30" s="65"/>
      <c r="S30" s="65"/>
      <c r="T30" s="65"/>
      <c r="U30" s="65"/>
      <c r="V30" s="65"/>
      <c r="Z30" s="46" t="s">
        <v>44</v>
      </c>
      <c r="AA30" s="46">
        <v>17</v>
      </c>
      <c r="AB30" s="57">
        <f t="shared" si="1"/>
        <v>15895</v>
      </c>
      <c r="AC30" s="57">
        <f t="shared" si="2"/>
        <v>18020</v>
      </c>
      <c r="AD30" s="57">
        <f t="shared" si="3"/>
        <v>16745</v>
      </c>
      <c r="AE30" s="57">
        <f t="shared" si="4"/>
        <v>18870</v>
      </c>
      <c r="AF30" s="57">
        <f t="shared" si="5"/>
        <v>17170</v>
      </c>
      <c r="AG30" s="57">
        <f t="shared" si="6"/>
        <v>19295</v>
      </c>
      <c r="AH30" s="57">
        <f t="shared" si="7"/>
        <v>17595</v>
      </c>
      <c r="AI30" s="57">
        <f t="shared" si="8"/>
        <v>19720</v>
      </c>
      <c r="AJ30" s="57">
        <f t="shared" si="9"/>
        <v>18445</v>
      </c>
      <c r="AK30" s="57">
        <f t="shared" si="10"/>
        <v>20570</v>
      </c>
    </row>
    <row r="31" spans="1:37" hidden="1" x14ac:dyDescent="0.2">
      <c r="A31" s="46" t="s">
        <v>45</v>
      </c>
      <c r="B31" s="46">
        <v>18</v>
      </c>
      <c r="C31" s="59">
        <v>18700</v>
      </c>
      <c r="D31" s="59">
        <v>21200</v>
      </c>
      <c r="E31" s="59">
        <v>19700</v>
      </c>
      <c r="F31" s="59">
        <v>22200</v>
      </c>
      <c r="G31" s="59">
        <v>20200</v>
      </c>
      <c r="H31" s="59">
        <v>22700</v>
      </c>
      <c r="I31" s="59">
        <v>20700</v>
      </c>
      <c r="J31" s="59">
        <v>23200</v>
      </c>
      <c r="K31" s="59">
        <v>21700</v>
      </c>
      <c r="L31" s="59">
        <v>24200</v>
      </c>
      <c r="M31" s="65"/>
      <c r="N31" s="65"/>
      <c r="O31" s="65"/>
      <c r="P31" s="65"/>
      <c r="Q31" s="65"/>
      <c r="R31" s="65"/>
      <c r="S31" s="65"/>
      <c r="T31" s="65"/>
      <c r="U31" s="65"/>
      <c r="V31" s="65"/>
      <c r="Z31" s="46" t="s">
        <v>45</v>
      </c>
      <c r="AA31" s="46">
        <v>18</v>
      </c>
      <c r="AB31" s="57">
        <f t="shared" si="1"/>
        <v>15895</v>
      </c>
      <c r="AC31" s="57">
        <f t="shared" si="2"/>
        <v>18020</v>
      </c>
      <c r="AD31" s="57">
        <f t="shared" si="3"/>
        <v>16745</v>
      </c>
      <c r="AE31" s="57">
        <f t="shared" si="4"/>
        <v>18870</v>
      </c>
      <c r="AF31" s="57">
        <f t="shared" si="5"/>
        <v>17170</v>
      </c>
      <c r="AG31" s="57">
        <f t="shared" si="6"/>
        <v>19295</v>
      </c>
      <c r="AH31" s="57">
        <f t="shared" si="7"/>
        <v>17595</v>
      </c>
      <c r="AI31" s="57">
        <f t="shared" si="8"/>
        <v>19720</v>
      </c>
      <c r="AJ31" s="57">
        <f t="shared" si="9"/>
        <v>18445</v>
      </c>
      <c r="AK31" s="57">
        <f t="shared" si="10"/>
        <v>20570</v>
      </c>
    </row>
    <row r="32" spans="1:37" hidden="1" x14ac:dyDescent="0.2">
      <c r="A32" s="46" t="s">
        <v>46</v>
      </c>
      <c r="B32" s="46">
        <v>19</v>
      </c>
      <c r="C32" s="59">
        <v>18700</v>
      </c>
      <c r="D32" s="59">
        <v>21200</v>
      </c>
      <c r="E32" s="59">
        <v>19700</v>
      </c>
      <c r="F32" s="59">
        <v>22200</v>
      </c>
      <c r="G32" s="59">
        <v>20200</v>
      </c>
      <c r="H32" s="59">
        <v>22700</v>
      </c>
      <c r="I32" s="59">
        <v>20700</v>
      </c>
      <c r="J32" s="59">
        <v>23200</v>
      </c>
      <c r="K32" s="59">
        <v>21700</v>
      </c>
      <c r="L32" s="59">
        <v>24200</v>
      </c>
      <c r="M32" s="65"/>
      <c r="N32" s="65"/>
      <c r="O32" s="65"/>
      <c r="P32" s="65"/>
      <c r="Q32" s="65"/>
      <c r="R32" s="65"/>
      <c r="S32" s="65"/>
      <c r="T32" s="65"/>
      <c r="U32" s="65"/>
      <c r="V32" s="65"/>
      <c r="Z32" s="46" t="s">
        <v>46</v>
      </c>
      <c r="AA32" s="46">
        <v>19</v>
      </c>
      <c r="AB32" s="57">
        <f t="shared" si="1"/>
        <v>15895</v>
      </c>
      <c r="AC32" s="57">
        <f t="shared" si="2"/>
        <v>18020</v>
      </c>
      <c r="AD32" s="57">
        <f t="shared" si="3"/>
        <v>16745</v>
      </c>
      <c r="AE32" s="57">
        <f t="shared" si="4"/>
        <v>18870</v>
      </c>
      <c r="AF32" s="57">
        <f t="shared" si="5"/>
        <v>17170</v>
      </c>
      <c r="AG32" s="57">
        <f t="shared" si="6"/>
        <v>19295</v>
      </c>
      <c r="AH32" s="57">
        <f t="shared" si="7"/>
        <v>17595</v>
      </c>
      <c r="AI32" s="57">
        <f t="shared" si="8"/>
        <v>19720</v>
      </c>
      <c r="AJ32" s="57">
        <f t="shared" si="9"/>
        <v>18445</v>
      </c>
      <c r="AK32" s="57">
        <f t="shared" si="10"/>
        <v>20570</v>
      </c>
    </row>
    <row r="33" spans="1:47" hidden="1" x14ac:dyDescent="0.2">
      <c r="A33" s="46" t="s">
        <v>47</v>
      </c>
      <c r="B33" s="46">
        <v>20</v>
      </c>
      <c r="C33" s="57">
        <v>19200</v>
      </c>
      <c r="D33" s="57">
        <v>21700</v>
      </c>
      <c r="E33" s="57">
        <v>20200</v>
      </c>
      <c r="F33" s="57">
        <v>22700</v>
      </c>
      <c r="G33" s="57">
        <v>20700</v>
      </c>
      <c r="H33" s="57">
        <v>23200</v>
      </c>
      <c r="I33" s="57">
        <v>21200</v>
      </c>
      <c r="J33" s="57">
        <v>23700</v>
      </c>
      <c r="K33" s="57">
        <v>22200</v>
      </c>
      <c r="L33" s="57">
        <v>24700</v>
      </c>
      <c r="M33" s="64"/>
      <c r="N33" s="64"/>
      <c r="O33" s="64"/>
      <c r="P33" s="64"/>
      <c r="Q33" s="64"/>
      <c r="R33" s="64"/>
      <c r="S33" s="64"/>
      <c r="T33" s="64"/>
      <c r="U33" s="64"/>
      <c r="V33" s="64"/>
      <c r="Z33" s="46" t="s">
        <v>47</v>
      </c>
      <c r="AA33" s="46">
        <v>20</v>
      </c>
      <c r="AB33" s="57">
        <f t="shared" si="1"/>
        <v>16320</v>
      </c>
      <c r="AC33" s="57">
        <f t="shared" si="2"/>
        <v>18445</v>
      </c>
      <c r="AD33" s="57">
        <f t="shared" si="3"/>
        <v>17170</v>
      </c>
      <c r="AE33" s="57">
        <f t="shared" si="4"/>
        <v>19295</v>
      </c>
      <c r="AF33" s="57">
        <f t="shared" si="5"/>
        <v>17595</v>
      </c>
      <c r="AG33" s="57">
        <f t="shared" si="6"/>
        <v>19720</v>
      </c>
      <c r="AH33" s="57">
        <f t="shared" si="7"/>
        <v>18020</v>
      </c>
      <c r="AI33" s="57">
        <f t="shared" si="8"/>
        <v>20145</v>
      </c>
      <c r="AJ33" s="57">
        <f t="shared" si="9"/>
        <v>18870</v>
      </c>
      <c r="AK33" s="57">
        <f t="shared" si="10"/>
        <v>20995</v>
      </c>
    </row>
    <row r="34" spans="1:47" hidden="1" x14ac:dyDescent="0.2">
      <c r="A34" s="46" t="s">
        <v>48</v>
      </c>
      <c r="B34" s="46">
        <v>21</v>
      </c>
      <c r="C34" s="57">
        <v>19200</v>
      </c>
      <c r="D34" s="57">
        <v>21700</v>
      </c>
      <c r="E34" s="57">
        <v>20200</v>
      </c>
      <c r="F34" s="57">
        <v>22700</v>
      </c>
      <c r="G34" s="57">
        <v>20700</v>
      </c>
      <c r="H34" s="57">
        <v>23200</v>
      </c>
      <c r="I34" s="57">
        <v>21200</v>
      </c>
      <c r="J34" s="57">
        <v>23700</v>
      </c>
      <c r="K34" s="57">
        <v>22200</v>
      </c>
      <c r="L34" s="57">
        <v>24700</v>
      </c>
      <c r="M34" s="64"/>
      <c r="N34" s="64"/>
      <c r="O34" s="64"/>
      <c r="P34" s="64"/>
      <c r="Q34" s="64"/>
      <c r="R34" s="64"/>
      <c r="S34" s="64"/>
      <c r="T34" s="64"/>
      <c r="U34" s="64"/>
      <c r="V34" s="64"/>
      <c r="Z34" s="46" t="s">
        <v>48</v>
      </c>
      <c r="AA34" s="46">
        <v>21</v>
      </c>
      <c r="AB34" s="57">
        <f t="shared" si="1"/>
        <v>16320</v>
      </c>
      <c r="AC34" s="57">
        <f t="shared" si="2"/>
        <v>18445</v>
      </c>
      <c r="AD34" s="57">
        <f t="shared" si="3"/>
        <v>17170</v>
      </c>
      <c r="AE34" s="57">
        <f t="shared" si="4"/>
        <v>19295</v>
      </c>
      <c r="AF34" s="57">
        <f t="shared" si="5"/>
        <v>17595</v>
      </c>
      <c r="AG34" s="57">
        <f t="shared" si="6"/>
        <v>19720</v>
      </c>
      <c r="AH34" s="57">
        <f t="shared" si="7"/>
        <v>18020</v>
      </c>
      <c r="AI34" s="57">
        <f t="shared" si="8"/>
        <v>20145</v>
      </c>
      <c r="AJ34" s="57">
        <f t="shared" si="9"/>
        <v>18870</v>
      </c>
      <c r="AK34" s="57">
        <f t="shared" si="10"/>
        <v>20995</v>
      </c>
    </row>
    <row r="35" spans="1:47" hidden="1" x14ac:dyDescent="0.2">
      <c r="A35" s="46" t="s">
        <v>42</v>
      </c>
      <c r="B35" s="46">
        <v>22</v>
      </c>
      <c r="C35" s="57">
        <v>19200</v>
      </c>
      <c r="D35" s="57">
        <v>21700</v>
      </c>
      <c r="E35" s="57">
        <v>20200</v>
      </c>
      <c r="F35" s="57">
        <v>22700</v>
      </c>
      <c r="G35" s="57">
        <v>20700</v>
      </c>
      <c r="H35" s="57">
        <v>23200</v>
      </c>
      <c r="I35" s="57">
        <v>21200</v>
      </c>
      <c r="J35" s="57">
        <v>23700</v>
      </c>
      <c r="K35" s="57">
        <v>22200</v>
      </c>
      <c r="L35" s="57">
        <v>24700</v>
      </c>
      <c r="M35" s="64"/>
      <c r="N35" s="64"/>
      <c r="O35" s="64"/>
      <c r="P35" s="64"/>
      <c r="Q35" s="64"/>
      <c r="R35" s="64"/>
      <c r="S35" s="64"/>
      <c r="T35" s="64"/>
      <c r="U35" s="64"/>
      <c r="V35" s="64"/>
      <c r="Z35" s="46" t="s">
        <v>42</v>
      </c>
      <c r="AA35" s="46">
        <v>22</v>
      </c>
      <c r="AB35" s="57">
        <f t="shared" si="1"/>
        <v>16320</v>
      </c>
      <c r="AC35" s="57">
        <f t="shared" si="2"/>
        <v>18445</v>
      </c>
      <c r="AD35" s="57">
        <f t="shared" si="3"/>
        <v>17170</v>
      </c>
      <c r="AE35" s="57">
        <f t="shared" si="4"/>
        <v>19295</v>
      </c>
      <c r="AF35" s="57">
        <f t="shared" si="5"/>
        <v>17595</v>
      </c>
      <c r="AG35" s="57">
        <f t="shared" si="6"/>
        <v>19720</v>
      </c>
      <c r="AH35" s="57">
        <f t="shared" si="7"/>
        <v>18020</v>
      </c>
      <c r="AI35" s="57">
        <f t="shared" si="8"/>
        <v>20145</v>
      </c>
      <c r="AJ35" s="57">
        <f t="shared" si="9"/>
        <v>18870</v>
      </c>
      <c r="AK35" s="57">
        <f t="shared" si="10"/>
        <v>20995</v>
      </c>
    </row>
    <row r="36" spans="1:47" hidden="1" x14ac:dyDescent="0.2">
      <c r="A36" s="46" t="s">
        <v>43</v>
      </c>
      <c r="B36" s="46">
        <v>23</v>
      </c>
      <c r="C36" s="66">
        <v>19200</v>
      </c>
      <c r="D36" s="66">
        <v>21700</v>
      </c>
      <c r="E36" s="66">
        <v>20200</v>
      </c>
      <c r="F36" s="66">
        <v>22700</v>
      </c>
      <c r="G36" s="66">
        <v>20700</v>
      </c>
      <c r="H36" s="66">
        <v>23200</v>
      </c>
      <c r="I36" s="66">
        <v>21200</v>
      </c>
      <c r="J36" s="66">
        <v>23700</v>
      </c>
      <c r="K36" s="66">
        <v>22200</v>
      </c>
      <c r="L36" s="66">
        <v>24700</v>
      </c>
      <c r="M36" s="66">
        <v>22700</v>
      </c>
      <c r="N36" s="66">
        <v>25200</v>
      </c>
      <c r="O36" s="66">
        <v>24200</v>
      </c>
      <c r="P36" s="66">
        <v>26700</v>
      </c>
      <c r="Q36" s="66">
        <v>26200</v>
      </c>
      <c r="R36" s="66">
        <v>28700</v>
      </c>
      <c r="S36" s="66">
        <v>28200</v>
      </c>
      <c r="T36" s="66">
        <v>30700</v>
      </c>
      <c r="U36" s="66">
        <v>31200</v>
      </c>
      <c r="V36" s="66">
        <v>33700</v>
      </c>
      <c r="Z36" s="46" t="s">
        <v>43</v>
      </c>
      <c r="AA36" s="46">
        <v>23</v>
      </c>
      <c r="AB36" s="66">
        <f t="shared" si="1"/>
        <v>16320</v>
      </c>
      <c r="AC36" s="66">
        <f t="shared" si="2"/>
        <v>18445</v>
      </c>
      <c r="AD36" s="66">
        <f t="shared" si="3"/>
        <v>17170</v>
      </c>
      <c r="AE36" s="66">
        <f t="shared" si="4"/>
        <v>19295</v>
      </c>
      <c r="AF36" s="66">
        <f t="shared" si="5"/>
        <v>17595</v>
      </c>
      <c r="AG36" s="66">
        <f t="shared" si="6"/>
        <v>19720</v>
      </c>
      <c r="AH36" s="66">
        <f t="shared" si="7"/>
        <v>18020</v>
      </c>
      <c r="AI36" s="66">
        <f t="shared" si="8"/>
        <v>20145</v>
      </c>
      <c r="AJ36" s="66">
        <f t="shared" si="9"/>
        <v>18870</v>
      </c>
      <c r="AK36" s="66">
        <f t="shared" si="10"/>
        <v>20995</v>
      </c>
      <c r="AL36" s="66">
        <f t="shared" ref="AL36:AU43" si="11">M36*0.85</f>
        <v>19295</v>
      </c>
      <c r="AM36" s="66">
        <f t="shared" si="11"/>
        <v>21420</v>
      </c>
      <c r="AN36" s="66">
        <f t="shared" si="11"/>
        <v>20570</v>
      </c>
      <c r="AO36" s="66">
        <f t="shared" si="11"/>
        <v>22695</v>
      </c>
      <c r="AP36" s="66">
        <f t="shared" si="11"/>
        <v>22270</v>
      </c>
      <c r="AQ36" s="66">
        <f t="shared" si="11"/>
        <v>24395</v>
      </c>
      <c r="AR36" s="66">
        <f t="shared" si="11"/>
        <v>23970</v>
      </c>
      <c r="AS36" s="66">
        <f t="shared" si="11"/>
        <v>26095</v>
      </c>
      <c r="AT36" s="66">
        <f t="shared" si="11"/>
        <v>26520</v>
      </c>
      <c r="AU36" s="66">
        <f t="shared" si="11"/>
        <v>28645</v>
      </c>
    </row>
    <row r="37" spans="1:47" hidden="1" x14ac:dyDescent="0.2">
      <c r="A37" s="46" t="s">
        <v>44</v>
      </c>
      <c r="B37" s="46">
        <v>24</v>
      </c>
      <c r="C37" s="66">
        <v>19200</v>
      </c>
      <c r="D37" s="66">
        <v>21700</v>
      </c>
      <c r="E37" s="66">
        <v>20200</v>
      </c>
      <c r="F37" s="66">
        <v>22700</v>
      </c>
      <c r="G37" s="66">
        <v>20700</v>
      </c>
      <c r="H37" s="66">
        <v>23200</v>
      </c>
      <c r="I37" s="66">
        <v>21200</v>
      </c>
      <c r="J37" s="66">
        <v>23700</v>
      </c>
      <c r="K37" s="66">
        <v>22200</v>
      </c>
      <c r="L37" s="66">
        <v>24700</v>
      </c>
      <c r="M37" s="66">
        <v>22700</v>
      </c>
      <c r="N37" s="66">
        <v>25200</v>
      </c>
      <c r="O37" s="66">
        <v>24200</v>
      </c>
      <c r="P37" s="66">
        <v>26700</v>
      </c>
      <c r="Q37" s="66">
        <v>26200</v>
      </c>
      <c r="R37" s="66">
        <v>28700</v>
      </c>
      <c r="S37" s="66">
        <v>28200</v>
      </c>
      <c r="T37" s="66">
        <v>30700</v>
      </c>
      <c r="U37" s="66">
        <v>31200</v>
      </c>
      <c r="V37" s="66">
        <v>33700</v>
      </c>
      <c r="Z37" s="46" t="s">
        <v>44</v>
      </c>
      <c r="AA37" s="46">
        <v>24</v>
      </c>
      <c r="AB37" s="66">
        <f t="shared" si="1"/>
        <v>16320</v>
      </c>
      <c r="AC37" s="66">
        <f t="shared" si="2"/>
        <v>18445</v>
      </c>
      <c r="AD37" s="66">
        <f t="shared" si="3"/>
        <v>17170</v>
      </c>
      <c r="AE37" s="66">
        <f t="shared" si="4"/>
        <v>19295</v>
      </c>
      <c r="AF37" s="66">
        <f t="shared" si="5"/>
        <v>17595</v>
      </c>
      <c r="AG37" s="66">
        <f t="shared" si="6"/>
        <v>19720</v>
      </c>
      <c r="AH37" s="66">
        <f t="shared" si="7"/>
        <v>18020</v>
      </c>
      <c r="AI37" s="66">
        <f t="shared" si="8"/>
        <v>20145</v>
      </c>
      <c r="AJ37" s="66">
        <f t="shared" si="9"/>
        <v>18870</v>
      </c>
      <c r="AK37" s="66">
        <f t="shared" si="10"/>
        <v>20995</v>
      </c>
      <c r="AL37" s="66">
        <f t="shared" si="11"/>
        <v>19295</v>
      </c>
      <c r="AM37" s="66">
        <f t="shared" si="11"/>
        <v>21420</v>
      </c>
      <c r="AN37" s="66">
        <f t="shared" si="11"/>
        <v>20570</v>
      </c>
      <c r="AO37" s="66">
        <f t="shared" si="11"/>
        <v>22695</v>
      </c>
      <c r="AP37" s="66">
        <f t="shared" si="11"/>
        <v>22270</v>
      </c>
      <c r="AQ37" s="66">
        <f t="shared" si="11"/>
        <v>24395</v>
      </c>
      <c r="AR37" s="66">
        <f t="shared" si="11"/>
        <v>23970</v>
      </c>
      <c r="AS37" s="66">
        <f t="shared" si="11"/>
        <v>26095</v>
      </c>
      <c r="AT37" s="66">
        <f t="shared" si="11"/>
        <v>26520</v>
      </c>
      <c r="AU37" s="66">
        <f t="shared" si="11"/>
        <v>28645</v>
      </c>
    </row>
    <row r="38" spans="1:47" hidden="1" x14ac:dyDescent="0.2">
      <c r="A38" s="46" t="s">
        <v>45</v>
      </c>
      <c r="B38" s="46">
        <v>25</v>
      </c>
      <c r="C38" s="66">
        <v>19200</v>
      </c>
      <c r="D38" s="66">
        <v>21700</v>
      </c>
      <c r="E38" s="66">
        <v>20200</v>
      </c>
      <c r="F38" s="66">
        <v>22700</v>
      </c>
      <c r="G38" s="66">
        <v>20700</v>
      </c>
      <c r="H38" s="66">
        <v>23200</v>
      </c>
      <c r="I38" s="66">
        <v>21200</v>
      </c>
      <c r="J38" s="66">
        <v>23700</v>
      </c>
      <c r="K38" s="66">
        <v>22200</v>
      </c>
      <c r="L38" s="66">
        <v>24700</v>
      </c>
      <c r="M38" s="66">
        <v>22700</v>
      </c>
      <c r="N38" s="66">
        <v>25200</v>
      </c>
      <c r="O38" s="66">
        <v>24200</v>
      </c>
      <c r="P38" s="66">
        <v>26700</v>
      </c>
      <c r="Q38" s="66">
        <v>26200</v>
      </c>
      <c r="R38" s="66">
        <v>28700</v>
      </c>
      <c r="S38" s="66">
        <v>28200</v>
      </c>
      <c r="T38" s="66">
        <v>30700</v>
      </c>
      <c r="U38" s="66">
        <v>31200</v>
      </c>
      <c r="V38" s="66">
        <v>33700</v>
      </c>
      <c r="Z38" s="46" t="s">
        <v>45</v>
      </c>
      <c r="AA38" s="46">
        <v>25</v>
      </c>
      <c r="AB38" s="66">
        <f t="shared" si="1"/>
        <v>16320</v>
      </c>
      <c r="AC38" s="66">
        <f t="shared" si="2"/>
        <v>18445</v>
      </c>
      <c r="AD38" s="66">
        <f t="shared" si="3"/>
        <v>17170</v>
      </c>
      <c r="AE38" s="66">
        <f t="shared" si="4"/>
        <v>19295</v>
      </c>
      <c r="AF38" s="66">
        <f t="shared" si="5"/>
        <v>17595</v>
      </c>
      <c r="AG38" s="66">
        <f t="shared" si="6"/>
        <v>19720</v>
      </c>
      <c r="AH38" s="66">
        <f t="shared" si="7"/>
        <v>18020</v>
      </c>
      <c r="AI38" s="66">
        <f t="shared" si="8"/>
        <v>20145</v>
      </c>
      <c r="AJ38" s="66">
        <f t="shared" si="9"/>
        <v>18870</v>
      </c>
      <c r="AK38" s="66">
        <f t="shared" si="10"/>
        <v>20995</v>
      </c>
      <c r="AL38" s="66">
        <f t="shared" si="11"/>
        <v>19295</v>
      </c>
      <c r="AM38" s="66">
        <f t="shared" si="11"/>
        <v>21420</v>
      </c>
      <c r="AN38" s="66">
        <f t="shared" si="11"/>
        <v>20570</v>
      </c>
      <c r="AO38" s="66">
        <f t="shared" si="11"/>
        <v>22695</v>
      </c>
      <c r="AP38" s="66">
        <f t="shared" si="11"/>
        <v>22270</v>
      </c>
      <c r="AQ38" s="66">
        <f t="shared" si="11"/>
        <v>24395</v>
      </c>
      <c r="AR38" s="66">
        <f t="shared" si="11"/>
        <v>23970</v>
      </c>
      <c r="AS38" s="66">
        <f t="shared" si="11"/>
        <v>26095</v>
      </c>
      <c r="AT38" s="66">
        <f t="shared" si="11"/>
        <v>26520</v>
      </c>
      <c r="AU38" s="66">
        <f t="shared" si="11"/>
        <v>28645</v>
      </c>
    </row>
    <row r="39" spans="1:47" hidden="1" x14ac:dyDescent="0.2">
      <c r="A39" s="46" t="s">
        <v>46</v>
      </c>
      <c r="B39" s="46">
        <v>26</v>
      </c>
      <c r="C39" s="66">
        <v>19200</v>
      </c>
      <c r="D39" s="66">
        <v>21700</v>
      </c>
      <c r="E39" s="66">
        <v>20200</v>
      </c>
      <c r="F39" s="66">
        <v>22700</v>
      </c>
      <c r="G39" s="66">
        <v>20700</v>
      </c>
      <c r="H39" s="66">
        <v>23200</v>
      </c>
      <c r="I39" s="66">
        <v>21200</v>
      </c>
      <c r="J39" s="66">
        <v>23700</v>
      </c>
      <c r="K39" s="66">
        <v>22200</v>
      </c>
      <c r="L39" s="66">
        <v>24700</v>
      </c>
      <c r="M39" s="66">
        <v>22700</v>
      </c>
      <c r="N39" s="66">
        <v>25200</v>
      </c>
      <c r="O39" s="66">
        <v>24200</v>
      </c>
      <c r="P39" s="66">
        <v>26700</v>
      </c>
      <c r="Q39" s="66">
        <v>26200</v>
      </c>
      <c r="R39" s="66">
        <v>28700</v>
      </c>
      <c r="S39" s="66">
        <v>28200</v>
      </c>
      <c r="T39" s="66">
        <v>30700</v>
      </c>
      <c r="U39" s="66">
        <v>31200</v>
      </c>
      <c r="V39" s="66">
        <v>33700</v>
      </c>
      <c r="Z39" s="46" t="s">
        <v>46</v>
      </c>
      <c r="AA39" s="46">
        <v>26</v>
      </c>
      <c r="AB39" s="66">
        <f t="shared" si="1"/>
        <v>16320</v>
      </c>
      <c r="AC39" s="66">
        <f t="shared" si="2"/>
        <v>18445</v>
      </c>
      <c r="AD39" s="66">
        <f t="shared" si="3"/>
        <v>17170</v>
      </c>
      <c r="AE39" s="66">
        <f t="shared" si="4"/>
        <v>19295</v>
      </c>
      <c r="AF39" s="66">
        <f t="shared" si="5"/>
        <v>17595</v>
      </c>
      <c r="AG39" s="66">
        <f t="shared" si="6"/>
        <v>19720</v>
      </c>
      <c r="AH39" s="66">
        <f t="shared" si="7"/>
        <v>18020</v>
      </c>
      <c r="AI39" s="66">
        <f t="shared" si="8"/>
        <v>20145</v>
      </c>
      <c r="AJ39" s="66">
        <f t="shared" si="9"/>
        <v>18870</v>
      </c>
      <c r="AK39" s="66">
        <f t="shared" si="10"/>
        <v>20995</v>
      </c>
      <c r="AL39" s="66">
        <f t="shared" si="11"/>
        <v>19295</v>
      </c>
      <c r="AM39" s="66">
        <f t="shared" si="11"/>
        <v>21420</v>
      </c>
      <c r="AN39" s="66">
        <f t="shared" si="11"/>
        <v>20570</v>
      </c>
      <c r="AO39" s="66">
        <f t="shared" si="11"/>
        <v>22695</v>
      </c>
      <c r="AP39" s="66">
        <f t="shared" si="11"/>
        <v>22270</v>
      </c>
      <c r="AQ39" s="66">
        <f t="shared" si="11"/>
        <v>24395</v>
      </c>
      <c r="AR39" s="66">
        <f t="shared" si="11"/>
        <v>23970</v>
      </c>
      <c r="AS39" s="66">
        <f t="shared" si="11"/>
        <v>26095</v>
      </c>
      <c r="AT39" s="66">
        <f t="shared" si="11"/>
        <v>26520</v>
      </c>
      <c r="AU39" s="66">
        <f t="shared" si="11"/>
        <v>28645</v>
      </c>
    </row>
    <row r="40" spans="1:47" hidden="1" x14ac:dyDescent="0.2">
      <c r="A40" s="46" t="s">
        <v>47</v>
      </c>
      <c r="B40" s="46">
        <v>27</v>
      </c>
      <c r="C40" s="57">
        <v>19200</v>
      </c>
      <c r="D40" s="57">
        <v>21700</v>
      </c>
      <c r="E40" s="57">
        <v>20200</v>
      </c>
      <c r="F40" s="57">
        <v>22700</v>
      </c>
      <c r="G40" s="57">
        <v>20700</v>
      </c>
      <c r="H40" s="57">
        <v>23200</v>
      </c>
      <c r="I40" s="57">
        <v>21200</v>
      </c>
      <c r="J40" s="57">
        <v>23700</v>
      </c>
      <c r="K40" s="57">
        <v>22200</v>
      </c>
      <c r="L40" s="57">
        <v>24700</v>
      </c>
      <c r="M40" s="57">
        <v>22700</v>
      </c>
      <c r="N40" s="57">
        <v>25200</v>
      </c>
      <c r="O40" s="57">
        <v>24200</v>
      </c>
      <c r="P40" s="57">
        <v>26700</v>
      </c>
      <c r="Q40" s="57">
        <v>26200</v>
      </c>
      <c r="R40" s="57">
        <v>28700</v>
      </c>
      <c r="S40" s="57">
        <v>28200</v>
      </c>
      <c r="T40" s="57">
        <v>30700</v>
      </c>
      <c r="U40" s="57">
        <v>31200</v>
      </c>
      <c r="V40" s="57">
        <v>33700</v>
      </c>
      <c r="Z40" s="46" t="s">
        <v>47</v>
      </c>
      <c r="AA40" s="46">
        <v>27</v>
      </c>
      <c r="AB40" s="57">
        <f t="shared" si="1"/>
        <v>16320</v>
      </c>
      <c r="AC40" s="57">
        <f t="shared" si="2"/>
        <v>18445</v>
      </c>
      <c r="AD40" s="57">
        <f t="shared" si="3"/>
        <v>17170</v>
      </c>
      <c r="AE40" s="57">
        <f t="shared" si="4"/>
        <v>19295</v>
      </c>
      <c r="AF40" s="57">
        <f t="shared" si="5"/>
        <v>17595</v>
      </c>
      <c r="AG40" s="57">
        <f t="shared" si="6"/>
        <v>19720</v>
      </c>
      <c r="AH40" s="57">
        <f t="shared" si="7"/>
        <v>18020</v>
      </c>
      <c r="AI40" s="57">
        <f t="shared" si="8"/>
        <v>20145</v>
      </c>
      <c r="AJ40" s="57">
        <f t="shared" si="9"/>
        <v>18870</v>
      </c>
      <c r="AK40" s="57">
        <f t="shared" si="10"/>
        <v>20995</v>
      </c>
      <c r="AL40" s="57">
        <f t="shared" si="11"/>
        <v>19295</v>
      </c>
      <c r="AM40" s="57">
        <f t="shared" si="11"/>
        <v>21420</v>
      </c>
      <c r="AN40" s="57">
        <f t="shared" si="11"/>
        <v>20570</v>
      </c>
      <c r="AO40" s="57">
        <f t="shared" si="11"/>
        <v>22695</v>
      </c>
      <c r="AP40" s="57">
        <f t="shared" si="11"/>
        <v>22270</v>
      </c>
      <c r="AQ40" s="57">
        <f t="shared" si="11"/>
        <v>24395</v>
      </c>
      <c r="AR40" s="57">
        <f t="shared" si="11"/>
        <v>23970</v>
      </c>
      <c r="AS40" s="57">
        <f t="shared" si="11"/>
        <v>26095</v>
      </c>
      <c r="AT40" s="57">
        <f t="shared" si="11"/>
        <v>26520</v>
      </c>
      <c r="AU40" s="57">
        <f t="shared" si="11"/>
        <v>28645</v>
      </c>
    </row>
    <row r="41" spans="1:47" hidden="1" x14ac:dyDescent="0.2">
      <c r="A41" s="46" t="s">
        <v>48</v>
      </c>
      <c r="B41" s="46">
        <v>28</v>
      </c>
      <c r="C41" s="57">
        <v>19200</v>
      </c>
      <c r="D41" s="57">
        <v>21700</v>
      </c>
      <c r="E41" s="57">
        <v>20200</v>
      </c>
      <c r="F41" s="57">
        <v>22700</v>
      </c>
      <c r="G41" s="57">
        <v>20700</v>
      </c>
      <c r="H41" s="57">
        <v>23200</v>
      </c>
      <c r="I41" s="57">
        <v>21200</v>
      </c>
      <c r="J41" s="57">
        <v>23700</v>
      </c>
      <c r="K41" s="57">
        <v>22200</v>
      </c>
      <c r="L41" s="57">
        <v>24700</v>
      </c>
      <c r="M41" s="57">
        <v>22700</v>
      </c>
      <c r="N41" s="57">
        <v>25200</v>
      </c>
      <c r="O41" s="57">
        <v>24200</v>
      </c>
      <c r="P41" s="57">
        <v>26700</v>
      </c>
      <c r="Q41" s="57">
        <v>26200</v>
      </c>
      <c r="R41" s="57">
        <v>28700</v>
      </c>
      <c r="S41" s="57">
        <v>28200</v>
      </c>
      <c r="T41" s="57">
        <v>30700</v>
      </c>
      <c r="U41" s="57">
        <v>31200</v>
      </c>
      <c r="V41" s="57">
        <v>33700</v>
      </c>
      <c r="Z41" s="46" t="s">
        <v>48</v>
      </c>
      <c r="AA41" s="46">
        <v>28</v>
      </c>
      <c r="AB41" s="57">
        <f t="shared" si="1"/>
        <v>16320</v>
      </c>
      <c r="AC41" s="57">
        <f t="shared" si="2"/>
        <v>18445</v>
      </c>
      <c r="AD41" s="57">
        <f t="shared" si="3"/>
        <v>17170</v>
      </c>
      <c r="AE41" s="57">
        <f t="shared" si="4"/>
        <v>19295</v>
      </c>
      <c r="AF41" s="57">
        <f t="shared" si="5"/>
        <v>17595</v>
      </c>
      <c r="AG41" s="57">
        <f t="shared" si="6"/>
        <v>19720</v>
      </c>
      <c r="AH41" s="57">
        <f t="shared" si="7"/>
        <v>18020</v>
      </c>
      <c r="AI41" s="57">
        <f t="shared" si="8"/>
        <v>20145</v>
      </c>
      <c r="AJ41" s="57">
        <f t="shared" si="9"/>
        <v>18870</v>
      </c>
      <c r="AK41" s="57">
        <f t="shared" si="10"/>
        <v>20995</v>
      </c>
      <c r="AL41" s="57">
        <f t="shared" si="11"/>
        <v>19295</v>
      </c>
      <c r="AM41" s="57">
        <f t="shared" si="11"/>
        <v>21420</v>
      </c>
      <c r="AN41" s="57">
        <f t="shared" si="11"/>
        <v>20570</v>
      </c>
      <c r="AO41" s="57">
        <f t="shared" si="11"/>
        <v>22695</v>
      </c>
      <c r="AP41" s="57">
        <f t="shared" si="11"/>
        <v>22270</v>
      </c>
      <c r="AQ41" s="57">
        <f t="shared" si="11"/>
        <v>24395</v>
      </c>
      <c r="AR41" s="57">
        <f t="shared" si="11"/>
        <v>23970</v>
      </c>
      <c r="AS41" s="57">
        <f t="shared" si="11"/>
        <v>26095</v>
      </c>
      <c r="AT41" s="57">
        <f t="shared" si="11"/>
        <v>26520</v>
      </c>
      <c r="AU41" s="57">
        <f t="shared" si="11"/>
        <v>28645</v>
      </c>
    </row>
    <row r="42" spans="1:47" hidden="1" x14ac:dyDescent="0.2">
      <c r="A42" s="46" t="s">
        <v>42</v>
      </c>
      <c r="B42" s="46">
        <v>29</v>
      </c>
      <c r="C42" s="57">
        <v>19200</v>
      </c>
      <c r="D42" s="57">
        <v>21700</v>
      </c>
      <c r="E42" s="57">
        <v>20200</v>
      </c>
      <c r="F42" s="57">
        <v>22700</v>
      </c>
      <c r="G42" s="57">
        <v>20700</v>
      </c>
      <c r="H42" s="57">
        <v>23200</v>
      </c>
      <c r="I42" s="57">
        <v>21200</v>
      </c>
      <c r="J42" s="57">
        <v>23700</v>
      </c>
      <c r="K42" s="57">
        <v>22200</v>
      </c>
      <c r="L42" s="57">
        <v>24700</v>
      </c>
      <c r="M42" s="57">
        <v>22700</v>
      </c>
      <c r="N42" s="57">
        <v>25200</v>
      </c>
      <c r="O42" s="57">
        <v>24200</v>
      </c>
      <c r="P42" s="57">
        <v>26700</v>
      </c>
      <c r="Q42" s="57">
        <v>26200</v>
      </c>
      <c r="R42" s="57">
        <v>28700</v>
      </c>
      <c r="S42" s="57">
        <v>28200</v>
      </c>
      <c r="T42" s="57">
        <v>30700</v>
      </c>
      <c r="U42" s="57">
        <v>31200</v>
      </c>
      <c r="V42" s="57">
        <v>33700</v>
      </c>
      <c r="Z42" s="46" t="s">
        <v>42</v>
      </c>
      <c r="AA42" s="46">
        <v>29</v>
      </c>
      <c r="AB42" s="57">
        <f t="shared" si="1"/>
        <v>16320</v>
      </c>
      <c r="AC42" s="57">
        <f t="shared" si="2"/>
        <v>18445</v>
      </c>
      <c r="AD42" s="57">
        <f t="shared" si="3"/>
        <v>17170</v>
      </c>
      <c r="AE42" s="57">
        <f t="shared" si="4"/>
        <v>19295</v>
      </c>
      <c r="AF42" s="57">
        <f t="shared" si="5"/>
        <v>17595</v>
      </c>
      <c r="AG42" s="57">
        <f t="shared" si="6"/>
        <v>19720</v>
      </c>
      <c r="AH42" s="57">
        <f t="shared" si="7"/>
        <v>18020</v>
      </c>
      <c r="AI42" s="57">
        <f t="shared" si="8"/>
        <v>20145</v>
      </c>
      <c r="AJ42" s="57">
        <f t="shared" si="9"/>
        <v>18870</v>
      </c>
      <c r="AK42" s="57">
        <f t="shared" si="10"/>
        <v>20995</v>
      </c>
      <c r="AL42" s="57">
        <f t="shared" si="11"/>
        <v>19295</v>
      </c>
      <c r="AM42" s="57">
        <f t="shared" si="11"/>
        <v>21420</v>
      </c>
      <c r="AN42" s="57">
        <f t="shared" si="11"/>
        <v>20570</v>
      </c>
      <c r="AO42" s="57">
        <f t="shared" si="11"/>
        <v>22695</v>
      </c>
      <c r="AP42" s="57">
        <f t="shared" si="11"/>
        <v>22270</v>
      </c>
      <c r="AQ42" s="57">
        <f t="shared" si="11"/>
        <v>24395</v>
      </c>
      <c r="AR42" s="57">
        <f t="shared" si="11"/>
        <v>23970</v>
      </c>
      <c r="AS42" s="57">
        <f t="shared" si="11"/>
        <v>26095</v>
      </c>
      <c r="AT42" s="57">
        <f t="shared" si="11"/>
        <v>26520</v>
      </c>
      <c r="AU42" s="57">
        <f t="shared" si="11"/>
        <v>28645</v>
      </c>
    </row>
    <row r="43" spans="1:47" hidden="1" x14ac:dyDescent="0.2">
      <c r="A43" s="46" t="s">
        <v>43</v>
      </c>
      <c r="B43" s="46">
        <v>30</v>
      </c>
      <c r="C43" s="57">
        <v>19200</v>
      </c>
      <c r="D43" s="57">
        <v>21700</v>
      </c>
      <c r="E43" s="57">
        <v>20200</v>
      </c>
      <c r="F43" s="57">
        <v>22700</v>
      </c>
      <c r="G43" s="57">
        <v>20700</v>
      </c>
      <c r="H43" s="57">
        <v>23200</v>
      </c>
      <c r="I43" s="57">
        <v>21200</v>
      </c>
      <c r="J43" s="57">
        <v>23700</v>
      </c>
      <c r="K43" s="57">
        <v>22200</v>
      </c>
      <c r="L43" s="57">
        <v>24700</v>
      </c>
      <c r="M43" s="57">
        <v>22700</v>
      </c>
      <c r="N43" s="57">
        <v>25200</v>
      </c>
      <c r="O43" s="57">
        <v>24200</v>
      </c>
      <c r="P43" s="57">
        <v>26700</v>
      </c>
      <c r="Q43" s="57">
        <v>26200</v>
      </c>
      <c r="R43" s="57">
        <v>28700</v>
      </c>
      <c r="S43" s="57">
        <v>28200</v>
      </c>
      <c r="T43" s="57">
        <v>30700</v>
      </c>
      <c r="U43" s="57">
        <v>31200</v>
      </c>
      <c r="V43" s="57">
        <v>33700</v>
      </c>
      <c r="Z43" s="46" t="s">
        <v>43</v>
      </c>
      <c r="AA43" s="46">
        <v>30</v>
      </c>
      <c r="AB43" s="57">
        <f t="shared" si="1"/>
        <v>16320</v>
      </c>
      <c r="AC43" s="57">
        <f t="shared" si="2"/>
        <v>18445</v>
      </c>
      <c r="AD43" s="57">
        <f t="shared" si="3"/>
        <v>17170</v>
      </c>
      <c r="AE43" s="57">
        <f t="shared" si="4"/>
        <v>19295</v>
      </c>
      <c r="AF43" s="57">
        <f t="shared" si="5"/>
        <v>17595</v>
      </c>
      <c r="AG43" s="57">
        <f t="shared" si="6"/>
        <v>19720</v>
      </c>
      <c r="AH43" s="57">
        <f t="shared" si="7"/>
        <v>18020</v>
      </c>
      <c r="AI43" s="57">
        <f t="shared" si="8"/>
        <v>20145</v>
      </c>
      <c r="AJ43" s="57">
        <f t="shared" si="9"/>
        <v>18870</v>
      </c>
      <c r="AK43" s="57">
        <f t="shared" si="10"/>
        <v>20995</v>
      </c>
      <c r="AL43" s="57">
        <f t="shared" si="11"/>
        <v>19295</v>
      </c>
      <c r="AM43" s="57">
        <f t="shared" si="11"/>
        <v>21420</v>
      </c>
      <c r="AN43" s="57">
        <f t="shared" si="11"/>
        <v>20570</v>
      </c>
      <c r="AO43" s="57">
        <f t="shared" si="11"/>
        <v>22695</v>
      </c>
      <c r="AP43" s="57">
        <f t="shared" si="11"/>
        <v>22270</v>
      </c>
      <c r="AQ43" s="57">
        <f t="shared" si="11"/>
        <v>24395</v>
      </c>
      <c r="AR43" s="57">
        <f t="shared" si="11"/>
        <v>23970</v>
      </c>
      <c r="AS43" s="57">
        <f t="shared" si="11"/>
        <v>26095</v>
      </c>
      <c r="AT43" s="57">
        <f t="shared" si="11"/>
        <v>26520</v>
      </c>
      <c r="AU43" s="57">
        <f t="shared" si="11"/>
        <v>28645</v>
      </c>
    </row>
    <row r="44" spans="1:47" ht="13.5" hidden="1" customHeight="1" x14ac:dyDescent="0.2"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Z44" s="38"/>
      <c r="AA44" s="39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</row>
    <row r="45" spans="1:47" hidden="1" x14ac:dyDescent="0.2">
      <c r="A45" s="210" t="s">
        <v>38</v>
      </c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Z45" s="210" t="s">
        <v>38</v>
      </c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</row>
    <row r="46" spans="1:47" hidden="1" x14ac:dyDescent="0.2">
      <c r="A46" s="211" t="s">
        <v>59</v>
      </c>
      <c r="B46" s="212"/>
      <c r="C46" s="212"/>
      <c r="D46" s="212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Z46" s="211" t="s">
        <v>59</v>
      </c>
      <c r="AA46" s="212"/>
      <c r="AB46" s="212"/>
      <c r="AC46" s="212"/>
      <c r="AD46" s="212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</row>
    <row r="47" spans="1:47" ht="68.25" hidden="1" customHeight="1" x14ac:dyDescent="0.2">
      <c r="A47" s="294" t="s">
        <v>39</v>
      </c>
      <c r="B47" s="295"/>
      <c r="C47" s="324" t="s">
        <v>85</v>
      </c>
      <c r="D47" s="325"/>
      <c r="E47" s="326" t="s">
        <v>86</v>
      </c>
      <c r="F47" s="327"/>
      <c r="G47" s="328" t="s">
        <v>83</v>
      </c>
      <c r="H47" s="329"/>
      <c r="I47" s="330" t="s">
        <v>87</v>
      </c>
      <c r="J47" s="331"/>
      <c r="K47" s="323" t="s">
        <v>88</v>
      </c>
      <c r="L47" s="323"/>
      <c r="M47" s="336" t="s">
        <v>89</v>
      </c>
      <c r="N47" s="337"/>
      <c r="O47" s="338" t="s">
        <v>94</v>
      </c>
      <c r="P47" s="338"/>
      <c r="Q47" s="339" t="s">
        <v>95</v>
      </c>
      <c r="R47" s="339"/>
      <c r="S47" s="340" t="s">
        <v>90</v>
      </c>
      <c r="T47" s="340"/>
      <c r="U47" s="314" t="s">
        <v>91</v>
      </c>
      <c r="V47" s="315"/>
      <c r="Z47" s="294" t="s">
        <v>39</v>
      </c>
      <c r="AA47" s="295"/>
      <c r="AB47" s="324" t="s">
        <v>85</v>
      </c>
      <c r="AC47" s="325"/>
      <c r="AD47" s="326" t="s">
        <v>86</v>
      </c>
      <c r="AE47" s="327"/>
      <c r="AF47" s="328" t="s">
        <v>83</v>
      </c>
      <c r="AG47" s="329"/>
      <c r="AH47" s="330" t="s">
        <v>87</v>
      </c>
      <c r="AI47" s="331"/>
      <c r="AJ47" s="323" t="s">
        <v>88</v>
      </c>
      <c r="AK47" s="323"/>
      <c r="AL47" s="336" t="s">
        <v>89</v>
      </c>
      <c r="AM47" s="337"/>
      <c r="AN47" s="338" t="s">
        <v>94</v>
      </c>
      <c r="AO47" s="338"/>
      <c r="AP47" s="339" t="s">
        <v>95</v>
      </c>
      <c r="AQ47" s="339"/>
      <c r="AR47" s="340" t="s">
        <v>90</v>
      </c>
      <c r="AS47" s="340"/>
      <c r="AT47" s="314" t="s">
        <v>91</v>
      </c>
      <c r="AU47" s="315"/>
    </row>
    <row r="48" spans="1:47" hidden="1" x14ac:dyDescent="0.2">
      <c r="A48" s="296"/>
      <c r="B48" s="297"/>
      <c r="C48" s="45" t="s">
        <v>40</v>
      </c>
      <c r="D48" s="45" t="s">
        <v>41</v>
      </c>
      <c r="E48" s="45" t="s">
        <v>40</v>
      </c>
      <c r="F48" s="45" t="s">
        <v>41</v>
      </c>
      <c r="G48" s="45" t="s">
        <v>40</v>
      </c>
      <c r="H48" s="45" t="s">
        <v>41</v>
      </c>
      <c r="I48" s="45" t="s">
        <v>40</v>
      </c>
      <c r="J48" s="45" t="s">
        <v>41</v>
      </c>
      <c r="K48" s="45" t="s">
        <v>40</v>
      </c>
      <c r="L48" s="45" t="s">
        <v>41</v>
      </c>
      <c r="M48" s="45" t="s">
        <v>40</v>
      </c>
      <c r="N48" s="45" t="s">
        <v>41</v>
      </c>
      <c r="O48" s="45" t="s">
        <v>40</v>
      </c>
      <c r="P48" s="45" t="s">
        <v>41</v>
      </c>
      <c r="Q48" s="45" t="s">
        <v>40</v>
      </c>
      <c r="R48" s="45" t="s">
        <v>41</v>
      </c>
      <c r="S48" s="45" t="s">
        <v>40</v>
      </c>
      <c r="T48" s="45" t="s">
        <v>41</v>
      </c>
      <c r="U48" s="45" t="s">
        <v>40</v>
      </c>
      <c r="V48" s="45" t="s">
        <v>41</v>
      </c>
      <c r="Z48" s="296"/>
      <c r="AA48" s="297"/>
      <c r="AB48" s="45" t="s">
        <v>40</v>
      </c>
      <c r="AC48" s="45" t="s">
        <v>41</v>
      </c>
      <c r="AD48" s="45" t="s">
        <v>40</v>
      </c>
      <c r="AE48" s="45" t="s">
        <v>41</v>
      </c>
      <c r="AF48" s="45" t="s">
        <v>40</v>
      </c>
      <c r="AG48" s="45" t="s">
        <v>41</v>
      </c>
      <c r="AH48" s="45" t="s">
        <v>40</v>
      </c>
      <c r="AI48" s="45" t="s">
        <v>41</v>
      </c>
      <c r="AJ48" s="45" t="s">
        <v>40</v>
      </c>
      <c r="AK48" s="45" t="s">
        <v>41</v>
      </c>
      <c r="AL48" s="45" t="s">
        <v>40</v>
      </c>
      <c r="AM48" s="45" t="s">
        <v>41</v>
      </c>
      <c r="AN48" s="45" t="s">
        <v>40</v>
      </c>
      <c r="AO48" s="45" t="s">
        <v>41</v>
      </c>
      <c r="AP48" s="45" t="s">
        <v>40</v>
      </c>
      <c r="AQ48" s="45" t="s">
        <v>41</v>
      </c>
      <c r="AR48" s="45" t="s">
        <v>40</v>
      </c>
      <c r="AS48" s="45" t="s">
        <v>41</v>
      </c>
      <c r="AT48" s="45" t="s">
        <v>40</v>
      </c>
      <c r="AU48" s="45" t="s">
        <v>41</v>
      </c>
    </row>
    <row r="49" spans="1:47" hidden="1" x14ac:dyDescent="0.2">
      <c r="A49" s="46" t="s">
        <v>42</v>
      </c>
      <c r="B49" s="46">
        <v>1</v>
      </c>
      <c r="C49" s="69">
        <v>20700</v>
      </c>
      <c r="D49" s="69">
        <v>23200</v>
      </c>
      <c r="E49" s="69">
        <v>21700</v>
      </c>
      <c r="F49" s="69">
        <v>24200</v>
      </c>
      <c r="G49" s="69">
        <v>22200</v>
      </c>
      <c r="H49" s="69">
        <v>24700</v>
      </c>
      <c r="I49" s="69">
        <v>22700</v>
      </c>
      <c r="J49" s="69">
        <v>25200</v>
      </c>
      <c r="K49" s="69">
        <v>23700</v>
      </c>
      <c r="L49" s="69">
        <v>26200</v>
      </c>
      <c r="M49" s="69">
        <v>24200</v>
      </c>
      <c r="N49" s="69">
        <v>26700</v>
      </c>
      <c r="O49" s="69">
        <v>25700</v>
      </c>
      <c r="P49" s="69">
        <v>28200</v>
      </c>
      <c r="Q49" s="69">
        <v>27700</v>
      </c>
      <c r="R49" s="69">
        <v>30200</v>
      </c>
      <c r="S49" s="69">
        <v>29700</v>
      </c>
      <c r="T49" s="69">
        <v>32200</v>
      </c>
      <c r="U49" s="69">
        <v>32700</v>
      </c>
      <c r="V49" s="69">
        <v>35200</v>
      </c>
      <c r="Z49" s="46" t="s">
        <v>42</v>
      </c>
      <c r="AA49" s="46">
        <v>1</v>
      </c>
      <c r="AB49" s="66">
        <f t="shared" ref="AB49:AB79" si="12">C49*0.85</f>
        <v>17595</v>
      </c>
      <c r="AC49" s="66">
        <f t="shared" ref="AC49:AC79" si="13">D49*0.85</f>
        <v>19720</v>
      </c>
      <c r="AD49" s="66">
        <f t="shared" ref="AD49:AD79" si="14">E49*0.85</f>
        <v>18445</v>
      </c>
      <c r="AE49" s="66">
        <f t="shared" ref="AE49:AE79" si="15">F49*0.85</f>
        <v>20570</v>
      </c>
      <c r="AF49" s="66">
        <f t="shared" ref="AF49:AF79" si="16">G49*0.85</f>
        <v>18870</v>
      </c>
      <c r="AG49" s="66">
        <f t="shared" ref="AG49:AG79" si="17">H49*0.85</f>
        <v>20995</v>
      </c>
      <c r="AH49" s="66">
        <f t="shared" ref="AH49:AH79" si="18">I49*0.85</f>
        <v>19295</v>
      </c>
      <c r="AI49" s="66">
        <f t="shared" ref="AI49:AI79" si="19">J49*0.85</f>
        <v>21420</v>
      </c>
      <c r="AJ49" s="66">
        <f t="shared" ref="AJ49:AJ79" si="20">K49*0.85</f>
        <v>20145</v>
      </c>
      <c r="AK49" s="66">
        <f t="shared" ref="AK49:AK79" si="21">L49*0.85</f>
        <v>22270</v>
      </c>
      <c r="AL49" s="66">
        <f t="shared" ref="AL49:AL79" si="22">M49*0.85</f>
        <v>20570</v>
      </c>
      <c r="AM49" s="66">
        <f t="shared" ref="AM49:AM79" si="23">N49*0.85</f>
        <v>22695</v>
      </c>
      <c r="AN49" s="66">
        <f t="shared" ref="AN49:AN79" si="24">O49*0.85</f>
        <v>21845</v>
      </c>
      <c r="AO49" s="66">
        <f t="shared" ref="AO49:AO79" si="25">P49*0.85</f>
        <v>23970</v>
      </c>
      <c r="AP49" s="66">
        <f t="shared" ref="AP49:AP79" si="26">Q49*0.85</f>
        <v>23545</v>
      </c>
      <c r="AQ49" s="66">
        <f t="shared" ref="AQ49:AQ79" si="27">R49*0.85</f>
        <v>25670</v>
      </c>
      <c r="AR49" s="66">
        <f t="shared" ref="AR49:AR79" si="28">S49*0.85</f>
        <v>25245</v>
      </c>
      <c r="AS49" s="66">
        <f t="shared" ref="AS49:AS79" si="29">T49*0.85</f>
        <v>27370</v>
      </c>
      <c r="AT49" s="66">
        <f t="shared" ref="AT49:AT79" si="30">U49*0.85</f>
        <v>27795</v>
      </c>
      <c r="AU49" s="66">
        <f t="shared" ref="AU49:AU79" si="31">V49*0.85</f>
        <v>29920</v>
      </c>
    </row>
    <row r="50" spans="1:47" hidden="1" x14ac:dyDescent="0.2">
      <c r="A50" s="46" t="s">
        <v>43</v>
      </c>
      <c r="B50" s="46">
        <v>2</v>
      </c>
      <c r="C50" s="69">
        <v>20700</v>
      </c>
      <c r="D50" s="69">
        <v>23200</v>
      </c>
      <c r="E50" s="69">
        <v>21700</v>
      </c>
      <c r="F50" s="69">
        <v>24200</v>
      </c>
      <c r="G50" s="69">
        <v>22200</v>
      </c>
      <c r="H50" s="69">
        <v>24700</v>
      </c>
      <c r="I50" s="69">
        <v>22700</v>
      </c>
      <c r="J50" s="69">
        <v>25200</v>
      </c>
      <c r="K50" s="69">
        <v>23700</v>
      </c>
      <c r="L50" s="69">
        <v>26200</v>
      </c>
      <c r="M50" s="69">
        <v>24200</v>
      </c>
      <c r="N50" s="69">
        <v>26700</v>
      </c>
      <c r="O50" s="69">
        <v>25700</v>
      </c>
      <c r="P50" s="69">
        <v>28200</v>
      </c>
      <c r="Q50" s="69">
        <v>27700</v>
      </c>
      <c r="R50" s="69">
        <v>30200</v>
      </c>
      <c r="S50" s="69">
        <v>29700</v>
      </c>
      <c r="T50" s="69">
        <v>32200</v>
      </c>
      <c r="U50" s="69">
        <v>32700</v>
      </c>
      <c r="V50" s="69">
        <v>35200</v>
      </c>
      <c r="Z50" s="46" t="s">
        <v>43</v>
      </c>
      <c r="AA50" s="46">
        <v>2</v>
      </c>
      <c r="AB50" s="66">
        <f t="shared" si="12"/>
        <v>17595</v>
      </c>
      <c r="AC50" s="66">
        <f t="shared" si="13"/>
        <v>19720</v>
      </c>
      <c r="AD50" s="66">
        <f t="shared" si="14"/>
        <v>18445</v>
      </c>
      <c r="AE50" s="66">
        <f t="shared" si="15"/>
        <v>20570</v>
      </c>
      <c r="AF50" s="66">
        <f t="shared" si="16"/>
        <v>18870</v>
      </c>
      <c r="AG50" s="66">
        <f t="shared" si="17"/>
        <v>20995</v>
      </c>
      <c r="AH50" s="66">
        <f t="shared" si="18"/>
        <v>19295</v>
      </c>
      <c r="AI50" s="66">
        <f t="shared" si="19"/>
        <v>21420</v>
      </c>
      <c r="AJ50" s="66">
        <f t="shared" si="20"/>
        <v>20145</v>
      </c>
      <c r="AK50" s="66">
        <f t="shared" si="21"/>
        <v>22270</v>
      </c>
      <c r="AL50" s="66">
        <f t="shared" si="22"/>
        <v>20570</v>
      </c>
      <c r="AM50" s="66">
        <f t="shared" si="23"/>
        <v>22695</v>
      </c>
      <c r="AN50" s="66">
        <f t="shared" si="24"/>
        <v>21845</v>
      </c>
      <c r="AO50" s="66">
        <f t="shared" si="25"/>
        <v>23970</v>
      </c>
      <c r="AP50" s="66">
        <f t="shared" si="26"/>
        <v>23545</v>
      </c>
      <c r="AQ50" s="66">
        <f t="shared" si="27"/>
        <v>25670</v>
      </c>
      <c r="AR50" s="66">
        <f t="shared" si="28"/>
        <v>25245</v>
      </c>
      <c r="AS50" s="66">
        <f t="shared" si="29"/>
        <v>27370</v>
      </c>
      <c r="AT50" s="66">
        <f t="shared" si="30"/>
        <v>27795</v>
      </c>
      <c r="AU50" s="66">
        <f t="shared" si="31"/>
        <v>29920</v>
      </c>
    </row>
    <row r="51" spans="1:47" hidden="1" x14ac:dyDescent="0.2">
      <c r="A51" s="46" t="s">
        <v>44</v>
      </c>
      <c r="B51" s="46">
        <v>3</v>
      </c>
      <c r="C51" s="69">
        <v>20700</v>
      </c>
      <c r="D51" s="69">
        <v>23200</v>
      </c>
      <c r="E51" s="69">
        <v>21700</v>
      </c>
      <c r="F51" s="69">
        <v>24200</v>
      </c>
      <c r="G51" s="69">
        <v>22200</v>
      </c>
      <c r="H51" s="69">
        <v>24700</v>
      </c>
      <c r="I51" s="69">
        <v>22700</v>
      </c>
      <c r="J51" s="69">
        <v>25200</v>
      </c>
      <c r="K51" s="69">
        <v>23700</v>
      </c>
      <c r="L51" s="69">
        <v>26200</v>
      </c>
      <c r="M51" s="69">
        <v>24200</v>
      </c>
      <c r="N51" s="69">
        <v>26700</v>
      </c>
      <c r="O51" s="69">
        <v>25700</v>
      </c>
      <c r="P51" s="69">
        <v>28200</v>
      </c>
      <c r="Q51" s="69">
        <v>27700</v>
      </c>
      <c r="R51" s="69">
        <v>30200</v>
      </c>
      <c r="S51" s="69">
        <v>29700</v>
      </c>
      <c r="T51" s="69">
        <v>32200</v>
      </c>
      <c r="U51" s="69">
        <v>32700</v>
      </c>
      <c r="V51" s="69">
        <v>35200</v>
      </c>
      <c r="Z51" s="46" t="s">
        <v>44</v>
      </c>
      <c r="AA51" s="46">
        <v>3</v>
      </c>
      <c r="AB51" s="57">
        <f t="shared" si="12"/>
        <v>17595</v>
      </c>
      <c r="AC51" s="57">
        <f t="shared" si="13"/>
        <v>19720</v>
      </c>
      <c r="AD51" s="57">
        <f t="shared" si="14"/>
        <v>18445</v>
      </c>
      <c r="AE51" s="57">
        <f t="shared" si="15"/>
        <v>20570</v>
      </c>
      <c r="AF51" s="57">
        <f t="shared" si="16"/>
        <v>18870</v>
      </c>
      <c r="AG51" s="57">
        <f t="shared" si="17"/>
        <v>20995</v>
      </c>
      <c r="AH51" s="57">
        <f t="shared" si="18"/>
        <v>19295</v>
      </c>
      <c r="AI51" s="57">
        <f t="shared" si="19"/>
        <v>21420</v>
      </c>
      <c r="AJ51" s="57">
        <f t="shared" si="20"/>
        <v>20145</v>
      </c>
      <c r="AK51" s="57">
        <f t="shared" si="21"/>
        <v>22270</v>
      </c>
      <c r="AL51" s="57">
        <f t="shared" si="22"/>
        <v>20570</v>
      </c>
      <c r="AM51" s="57">
        <f t="shared" si="23"/>
        <v>22695</v>
      </c>
      <c r="AN51" s="57">
        <f t="shared" si="24"/>
        <v>21845</v>
      </c>
      <c r="AO51" s="57">
        <f t="shared" si="25"/>
        <v>23970</v>
      </c>
      <c r="AP51" s="57">
        <f t="shared" si="26"/>
        <v>23545</v>
      </c>
      <c r="AQ51" s="57">
        <f t="shared" si="27"/>
        <v>25670</v>
      </c>
      <c r="AR51" s="57">
        <f t="shared" si="28"/>
        <v>25245</v>
      </c>
      <c r="AS51" s="57">
        <f t="shared" si="29"/>
        <v>27370</v>
      </c>
      <c r="AT51" s="57">
        <f t="shared" si="30"/>
        <v>27795</v>
      </c>
      <c r="AU51" s="57">
        <f t="shared" si="31"/>
        <v>29920</v>
      </c>
    </row>
    <row r="52" spans="1:47" hidden="1" x14ac:dyDescent="0.2">
      <c r="A52" s="46" t="s">
        <v>45</v>
      </c>
      <c r="B52" s="46">
        <v>4</v>
      </c>
      <c r="C52" s="69">
        <v>20700</v>
      </c>
      <c r="D52" s="69">
        <v>23200</v>
      </c>
      <c r="E52" s="69">
        <v>21700</v>
      </c>
      <c r="F52" s="69">
        <v>24200</v>
      </c>
      <c r="G52" s="69">
        <v>22200</v>
      </c>
      <c r="H52" s="69">
        <v>24700</v>
      </c>
      <c r="I52" s="69">
        <v>22700</v>
      </c>
      <c r="J52" s="69">
        <v>25200</v>
      </c>
      <c r="K52" s="69">
        <v>23700</v>
      </c>
      <c r="L52" s="69">
        <v>26200</v>
      </c>
      <c r="M52" s="69">
        <v>24200</v>
      </c>
      <c r="N52" s="69">
        <v>26700</v>
      </c>
      <c r="O52" s="69">
        <v>25700</v>
      </c>
      <c r="P52" s="69">
        <v>28200</v>
      </c>
      <c r="Q52" s="69">
        <v>27700</v>
      </c>
      <c r="R52" s="69">
        <v>30200</v>
      </c>
      <c r="S52" s="69">
        <v>29700</v>
      </c>
      <c r="T52" s="69">
        <v>32200</v>
      </c>
      <c r="U52" s="69">
        <v>32700</v>
      </c>
      <c r="V52" s="69">
        <v>35200</v>
      </c>
      <c r="Z52" s="46" t="s">
        <v>45</v>
      </c>
      <c r="AA52" s="46">
        <v>4</v>
      </c>
      <c r="AB52" s="57">
        <f t="shared" si="12"/>
        <v>17595</v>
      </c>
      <c r="AC52" s="57">
        <f t="shared" si="13"/>
        <v>19720</v>
      </c>
      <c r="AD52" s="57">
        <f t="shared" si="14"/>
        <v>18445</v>
      </c>
      <c r="AE52" s="57">
        <f t="shared" si="15"/>
        <v>20570</v>
      </c>
      <c r="AF52" s="57">
        <f t="shared" si="16"/>
        <v>18870</v>
      </c>
      <c r="AG52" s="57">
        <f t="shared" si="17"/>
        <v>20995</v>
      </c>
      <c r="AH52" s="57">
        <f t="shared" si="18"/>
        <v>19295</v>
      </c>
      <c r="AI52" s="57">
        <f t="shared" si="19"/>
        <v>21420</v>
      </c>
      <c r="AJ52" s="57">
        <f t="shared" si="20"/>
        <v>20145</v>
      </c>
      <c r="AK52" s="57">
        <f t="shared" si="21"/>
        <v>22270</v>
      </c>
      <c r="AL52" s="57">
        <f t="shared" si="22"/>
        <v>20570</v>
      </c>
      <c r="AM52" s="57">
        <f t="shared" si="23"/>
        <v>22695</v>
      </c>
      <c r="AN52" s="57">
        <f t="shared" si="24"/>
        <v>21845</v>
      </c>
      <c r="AO52" s="57">
        <f t="shared" si="25"/>
        <v>23970</v>
      </c>
      <c r="AP52" s="57">
        <f t="shared" si="26"/>
        <v>23545</v>
      </c>
      <c r="AQ52" s="57">
        <f t="shared" si="27"/>
        <v>25670</v>
      </c>
      <c r="AR52" s="57">
        <f t="shared" si="28"/>
        <v>25245</v>
      </c>
      <c r="AS52" s="57">
        <f t="shared" si="29"/>
        <v>27370</v>
      </c>
      <c r="AT52" s="57">
        <f t="shared" si="30"/>
        <v>27795</v>
      </c>
      <c r="AU52" s="57">
        <f t="shared" si="31"/>
        <v>29920</v>
      </c>
    </row>
    <row r="53" spans="1:47" hidden="1" x14ac:dyDescent="0.2">
      <c r="A53" s="46" t="s">
        <v>46</v>
      </c>
      <c r="B53" s="46">
        <v>5</v>
      </c>
      <c r="C53" s="69">
        <v>20700</v>
      </c>
      <c r="D53" s="69">
        <v>23200</v>
      </c>
      <c r="E53" s="69">
        <v>21700</v>
      </c>
      <c r="F53" s="69">
        <v>24200</v>
      </c>
      <c r="G53" s="69">
        <v>22200</v>
      </c>
      <c r="H53" s="69">
        <v>24700</v>
      </c>
      <c r="I53" s="69">
        <v>22700</v>
      </c>
      <c r="J53" s="69">
        <v>25200</v>
      </c>
      <c r="K53" s="69">
        <v>23700</v>
      </c>
      <c r="L53" s="69">
        <v>26200</v>
      </c>
      <c r="M53" s="69">
        <v>24200</v>
      </c>
      <c r="N53" s="69">
        <v>26700</v>
      </c>
      <c r="O53" s="69">
        <v>25700</v>
      </c>
      <c r="P53" s="69">
        <v>28200</v>
      </c>
      <c r="Q53" s="69">
        <v>27700</v>
      </c>
      <c r="R53" s="69">
        <v>30200</v>
      </c>
      <c r="S53" s="69">
        <v>29700</v>
      </c>
      <c r="T53" s="69">
        <v>32200</v>
      </c>
      <c r="U53" s="69">
        <v>32700</v>
      </c>
      <c r="V53" s="69">
        <v>35200</v>
      </c>
      <c r="Z53" s="46" t="s">
        <v>46</v>
      </c>
      <c r="AA53" s="46">
        <v>5</v>
      </c>
      <c r="AB53" s="57">
        <f t="shared" si="12"/>
        <v>17595</v>
      </c>
      <c r="AC53" s="57">
        <f t="shared" si="13"/>
        <v>19720</v>
      </c>
      <c r="AD53" s="57">
        <f t="shared" si="14"/>
        <v>18445</v>
      </c>
      <c r="AE53" s="57">
        <f t="shared" si="15"/>
        <v>20570</v>
      </c>
      <c r="AF53" s="57">
        <f t="shared" si="16"/>
        <v>18870</v>
      </c>
      <c r="AG53" s="57">
        <f t="shared" si="17"/>
        <v>20995</v>
      </c>
      <c r="AH53" s="57">
        <f t="shared" si="18"/>
        <v>19295</v>
      </c>
      <c r="AI53" s="57">
        <f t="shared" si="19"/>
        <v>21420</v>
      </c>
      <c r="AJ53" s="57">
        <f t="shared" si="20"/>
        <v>20145</v>
      </c>
      <c r="AK53" s="57">
        <f t="shared" si="21"/>
        <v>22270</v>
      </c>
      <c r="AL53" s="57">
        <f t="shared" si="22"/>
        <v>20570</v>
      </c>
      <c r="AM53" s="57">
        <f t="shared" si="23"/>
        <v>22695</v>
      </c>
      <c r="AN53" s="57">
        <f t="shared" si="24"/>
        <v>21845</v>
      </c>
      <c r="AO53" s="57">
        <f t="shared" si="25"/>
        <v>23970</v>
      </c>
      <c r="AP53" s="57">
        <f t="shared" si="26"/>
        <v>23545</v>
      </c>
      <c r="AQ53" s="57">
        <f t="shared" si="27"/>
        <v>25670</v>
      </c>
      <c r="AR53" s="57">
        <f t="shared" si="28"/>
        <v>25245</v>
      </c>
      <c r="AS53" s="57">
        <f t="shared" si="29"/>
        <v>27370</v>
      </c>
      <c r="AT53" s="57">
        <f t="shared" si="30"/>
        <v>27795</v>
      </c>
      <c r="AU53" s="57">
        <f t="shared" si="31"/>
        <v>29920</v>
      </c>
    </row>
    <row r="54" spans="1:47" hidden="1" x14ac:dyDescent="0.2">
      <c r="A54" s="46" t="s">
        <v>47</v>
      </c>
      <c r="B54" s="46">
        <v>6</v>
      </c>
      <c r="C54" s="69">
        <v>20700</v>
      </c>
      <c r="D54" s="69">
        <v>23200</v>
      </c>
      <c r="E54" s="69">
        <v>21700</v>
      </c>
      <c r="F54" s="69">
        <v>24200</v>
      </c>
      <c r="G54" s="69">
        <v>22200</v>
      </c>
      <c r="H54" s="69">
        <v>24700</v>
      </c>
      <c r="I54" s="69">
        <v>22700</v>
      </c>
      <c r="J54" s="69">
        <v>25200</v>
      </c>
      <c r="K54" s="69">
        <v>23700</v>
      </c>
      <c r="L54" s="69">
        <v>26200</v>
      </c>
      <c r="M54" s="69">
        <v>24200</v>
      </c>
      <c r="N54" s="69">
        <v>26700</v>
      </c>
      <c r="O54" s="69">
        <v>25700</v>
      </c>
      <c r="P54" s="69">
        <v>28200</v>
      </c>
      <c r="Q54" s="69">
        <v>27700</v>
      </c>
      <c r="R54" s="69">
        <v>30200</v>
      </c>
      <c r="S54" s="69">
        <v>29700</v>
      </c>
      <c r="T54" s="69">
        <v>32200</v>
      </c>
      <c r="U54" s="69">
        <v>32700</v>
      </c>
      <c r="V54" s="69">
        <v>35200</v>
      </c>
      <c r="Z54" s="46" t="s">
        <v>47</v>
      </c>
      <c r="AA54" s="46">
        <v>6</v>
      </c>
      <c r="AB54" s="57">
        <f t="shared" si="12"/>
        <v>17595</v>
      </c>
      <c r="AC54" s="57">
        <f t="shared" si="13"/>
        <v>19720</v>
      </c>
      <c r="AD54" s="57">
        <f t="shared" si="14"/>
        <v>18445</v>
      </c>
      <c r="AE54" s="57">
        <f t="shared" si="15"/>
        <v>20570</v>
      </c>
      <c r="AF54" s="57">
        <f t="shared" si="16"/>
        <v>18870</v>
      </c>
      <c r="AG54" s="57">
        <f t="shared" si="17"/>
        <v>20995</v>
      </c>
      <c r="AH54" s="57">
        <f t="shared" si="18"/>
        <v>19295</v>
      </c>
      <c r="AI54" s="57">
        <f t="shared" si="19"/>
        <v>21420</v>
      </c>
      <c r="AJ54" s="57">
        <f t="shared" si="20"/>
        <v>20145</v>
      </c>
      <c r="AK54" s="57">
        <f t="shared" si="21"/>
        <v>22270</v>
      </c>
      <c r="AL54" s="57">
        <f t="shared" si="22"/>
        <v>20570</v>
      </c>
      <c r="AM54" s="57">
        <f t="shared" si="23"/>
        <v>22695</v>
      </c>
      <c r="AN54" s="57">
        <f t="shared" si="24"/>
        <v>21845</v>
      </c>
      <c r="AO54" s="57">
        <f t="shared" si="25"/>
        <v>23970</v>
      </c>
      <c r="AP54" s="57">
        <f t="shared" si="26"/>
        <v>23545</v>
      </c>
      <c r="AQ54" s="57">
        <f t="shared" si="27"/>
        <v>25670</v>
      </c>
      <c r="AR54" s="57">
        <f t="shared" si="28"/>
        <v>25245</v>
      </c>
      <c r="AS54" s="57">
        <f t="shared" si="29"/>
        <v>27370</v>
      </c>
      <c r="AT54" s="57">
        <f t="shared" si="30"/>
        <v>27795</v>
      </c>
      <c r="AU54" s="57">
        <f t="shared" si="31"/>
        <v>29920</v>
      </c>
    </row>
    <row r="55" spans="1:47" ht="12.75" hidden="1" customHeight="1" x14ac:dyDescent="0.2">
      <c r="A55" s="70">
        <f t="shared" ref="A55:A79" si="32">B55</f>
        <v>45845</v>
      </c>
      <c r="B55" s="75">
        <v>45845</v>
      </c>
      <c r="C55" s="59">
        <v>22700</v>
      </c>
      <c r="D55" s="59">
        <v>25200</v>
      </c>
      <c r="E55" s="59">
        <v>23700</v>
      </c>
      <c r="F55" s="59">
        <v>26200</v>
      </c>
      <c r="G55" s="59">
        <v>24200</v>
      </c>
      <c r="H55" s="59">
        <v>26700</v>
      </c>
      <c r="I55" s="59">
        <v>24700</v>
      </c>
      <c r="J55" s="59">
        <v>27200</v>
      </c>
      <c r="K55" s="59">
        <v>25700</v>
      </c>
      <c r="L55" s="59">
        <v>28200</v>
      </c>
      <c r="M55" s="59">
        <v>26200</v>
      </c>
      <c r="N55" s="59">
        <v>28700</v>
      </c>
      <c r="O55" s="59">
        <v>27700</v>
      </c>
      <c r="P55" s="59">
        <v>30200</v>
      </c>
      <c r="Q55" s="59">
        <v>29700</v>
      </c>
      <c r="R55" s="59">
        <v>32200</v>
      </c>
      <c r="S55" s="59">
        <v>31700</v>
      </c>
      <c r="T55" s="59">
        <v>34200</v>
      </c>
      <c r="U55" s="59">
        <v>34700</v>
      </c>
      <c r="V55" s="59">
        <v>37200</v>
      </c>
      <c r="Z55" s="70">
        <f t="shared" ref="Z55:Z79" si="33">AA55</f>
        <v>45845</v>
      </c>
      <c r="AA55" s="75">
        <v>45845</v>
      </c>
      <c r="AB55" s="57">
        <f t="shared" si="12"/>
        <v>19295</v>
      </c>
      <c r="AC55" s="57">
        <f t="shared" si="13"/>
        <v>21420</v>
      </c>
      <c r="AD55" s="57">
        <f t="shared" si="14"/>
        <v>20145</v>
      </c>
      <c r="AE55" s="57">
        <f t="shared" si="15"/>
        <v>22270</v>
      </c>
      <c r="AF55" s="57">
        <f t="shared" si="16"/>
        <v>20570</v>
      </c>
      <c r="AG55" s="57">
        <f t="shared" si="17"/>
        <v>22695</v>
      </c>
      <c r="AH55" s="57">
        <f t="shared" si="18"/>
        <v>20995</v>
      </c>
      <c r="AI55" s="57">
        <f t="shared" si="19"/>
        <v>23120</v>
      </c>
      <c r="AJ55" s="57">
        <f t="shared" si="20"/>
        <v>21845</v>
      </c>
      <c r="AK55" s="57">
        <f t="shared" si="21"/>
        <v>23970</v>
      </c>
      <c r="AL55" s="57">
        <f t="shared" si="22"/>
        <v>22270</v>
      </c>
      <c r="AM55" s="57">
        <f t="shared" si="23"/>
        <v>24395</v>
      </c>
      <c r="AN55" s="57">
        <f t="shared" si="24"/>
        <v>23545</v>
      </c>
      <c r="AO55" s="57">
        <f t="shared" si="25"/>
        <v>25670</v>
      </c>
      <c r="AP55" s="57">
        <f t="shared" si="26"/>
        <v>25245</v>
      </c>
      <c r="AQ55" s="57">
        <f t="shared" si="27"/>
        <v>27370</v>
      </c>
      <c r="AR55" s="57">
        <f t="shared" si="28"/>
        <v>26945</v>
      </c>
      <c r="AS55" s="57">
        <f t="shared" si="29"/>
        <v>29070</v>
      </c>
      <c r="AT55" s="57">
        <f t="shared" si="30"/>
        <v>29495</v>
      </c>
      <c r="AU55" s="57">
        <f t="shared" si="31"/>
        <v>31620</v>
      </c>
    </row>
    <row r="56" spans="1:47" ht="12.75" hidden="1" customHeight="1" x14ac:dyDescent="0.2">
      <c r="A56" s="70">
        <f t="shared" si="32"/>
        <v>45846</v>
      </c>
      <c r="B56" s="75">
        <v>45846</v>
      </c>
      <c r="C56" s="59">
        <v>22700</v>
      </c>
      <c r="D56" s="59">
        <v>25200</v>
      </c>
      <c r="E56" s="59">
        <v>23700</v>
      </c>
      <c r="F56" s="59">
        <v>26200</v>
      </c>
      <c r="G56" s="59">
        <v>24200</v>
      </c>
      <c r="H56" s="59">
        <v>26700</v>
      </c>
      <c r="I56" s="59">
        <v>24700</v>
      </c>
      <c r="J56" s="59">
        <v>27200</v>
      </c>
      <c r="K56" s="59">
        <v>25700</v>
      </c>
      <c r="L56" s="59">
        <v>28200</v>
      </c>
      <c r="M56" s="59">
        <v>26200</v>
      </c>
      <c r="N56" s="59">
        <v>28700</v>
      </c>
      <c r="O56" s="59">
        <v>27700</v>
      </c>
      <c r="P56" s="59">
        <v>30200</v>
      </c>
      <c r="Q56" s="59">
        <v>29700</v>
      </c>
      <c r="R56" s="59">
        <v>32200</v>
      </c>
      <c r="S56" s="59">
        <v>31700</v>
      </c>
      <c r="T56" s="59">
        <v>34200</v>
      </c>
      <c r="U56" s="59">
        <v>34700</v>
      </c>
      <c r="V56" s="59">
        <v>37200</v>
      </c>
      <c r="Z56" s="70">
        <f t="shared" si="33"/>
        <v>45846</v>
      </c>
      <c r="AA56" s="75">
        <v>45846</v>
      </c>
      <c r="AB56" s="57">
        <f t="shared" si="12"/>
        <v>19295</v>
      </c>
      <c r="AC56" s="57">
        <f t="shared" si="13"/>
        <v>21420</v>
      </c>
      <c r="AD56" s="57">
        <f t="shared" si="14"/>
        <v>20145</v>
      </c>
      <c r="AE56" s="57">
        <f t="shared" si="15"/>
        <v>22270</v>
      </c>
      <c r="AF56" s="57">
        <f t="shared" si="16"/>
        <v>20570</v>
      </c>
      <c r="AG56" s="57">
        <f t="shared" si="17"/>
        <v>22695</v>
      </c>
      <c r="AH56" s="57">
        <f t="shared" si="18"/>
        <v>20995</v>
      </c>
      <c r="AI56" s="57">
        <f t="shared" si="19"/>
        <v>23120</v>
      </c>
      <c r="AJ56" s="57">
        <f t="shared" si="20"/>
        <v>21845</v>
      </c>
      <c r="AK56" s="57">
        <f t="shared" si="21"/>
        <v>23970</v>
      </c>
      <c r="AL56" s="57">
        <f t="shared" si="22"/>
        <v>22270</v>
      </c>
      <c r="AM56" s="57">
        <f t="shared" si="23"/>
        <v>24395</v>
      </c>
      <c r="AN56" s="57">
        <f t="shared" si="24"/>
        <v>23545</v>
      </c>
      <c r="AO56" s="57">
        <f t="shared" si="25"/>
        <v>25670</v>
      </c>
      <c r="AP56" s="57">
        <f t="shared" si="26"/>
        <v>25245</v>
      </c>
      <c r="AQ56" s="57">
        <f t="shared" si="27"/>
        <v>27370</v>
      </c>
      <c r="AR56" s="57">
        <f t="shared" si="28"/>
        <v>26945</v>
      </c>
      <c r="AS56" s="57">
        <f t="shared" si="29"/>
        <v>29070</v>
      </c>
      <c r="AT56" s="57">
        <f t="shared" si="30"/>
        <v>29495</v>
      </c>
      <c r="AU56" s="57">
        <f t="shared" si="31"/>
        <v>31620</v>
      </c>
    </row>
    <row r="57" spans="1:47" hidden="1" x14ac:dyDescent="0.2">
      <c r="A57" s="70">
        <f t="shared" si="32"/>
        <v>45847</v>
      </c>
      <c r="B57" s="75">
        <v>45847</v>
      </c>
      <c r="C57" s="59">
        <v>22700</v>
      </c>
      <c r="D57" s="59">
        <v>25200</v>
      </c>
      <c r="E57" s="59">
        <v>23700</v>
      </c>
      <c r="F57" s="59">
        <v>26200</v>
      </c>
      <c r="G57" s="59">
        <v>24200</v>
      </c>
      <c r="H57" s="59">
        <v>26700</v>
      </c>
      <c r="I57" s="59">
        <v>24700</v>
      </c>
      <c r="J57" s="59">
        <v>27200</v>
      </c>
      <c r="K57" s="59">
        <v>25700</v>
      </c>
      <c r="L57" s="59">
        <v>28200</v>
      </c>
      <c r="M57" s="59">
        <v>26200</v>
      </c>
      <c r="N57" s="59">
        <v>28700</v>
      </c>
      <c r="O57" s="59">
        <v>27700</v>
      </c>
      <c r="P57" s="59">
        <v>30200</v>
      </c>
      <c r="Q57" s="59">
        <v>29700</v>
      </c>
      <c r="R57" s="59">
        <v>32200</v>
      </c>
      <c r="S57" s="59">
        <v>31700</v>
      </c>
      <c r="T57" s="59">
        <v>34200</v>
      </c>
      <c r="U57" s="59">
        <v>34700</v>
      </c>
      <c r="V57" s="59">
        <v>37200</v>
      </c>
      <c r="Z57" s="70">
        <f t="shared" si="33"/>
        <v>45847</v>
      </c>
      <c r="AA57" s="75">
        <v>45847</v>
      </c>
      <c r="AB57" s="57">
        <f t="shared" si="12"/>
        <v>19295</v>
      </c>
      <c r="AC57" s="57">
        <f t="shared" si="13"/>
        <v>21420</v>
      </c>
      <c r="AD57" s="57">
        <f t="shared" si="14"/>
        <v>20145</v>
      </c>
      <c r="AE57" s="57">
        <f t="shared" si="15"/>
        <v>22270</v>
      </c>
      <c r="AF57" s="57">
        <f t="shared" si="16"/>
        <v>20570</v>
      </c>
      <c r="AG57" s="57">
        <f t="shared" si="17"/>
        <v>22695</v>
      </c>
      <c r="AH57" s="57">
        <f t="shared" si="18"/>
        <v>20995</v>
      </c>
      <c r="AI57" s="57">
        <f t="shared" si="19"/>
        <v>23120</v>
      </c>
      <c r="AJ57" s="57">
        <f t="shared" si="20"/>
        <v>21845</v>
      </c>
      <c r="AK57" s="57">
        <f t="shared" si="21"/>
        <v>23970</v>
      </c>
      <c r="AL57" s="57">
        <f t="shared" si="22"/>
        <v>22270</v>
      </c>
      <c r="AM57" s="57">
        <f t="shared" si="23"/>
        <v>24395</v>
      </c>
      <c r="AN57" s="57">
        <f t="shared" si="24"/>
        <v>23545</v>
      </c>
      <c r="AO57" s="57">
        <f t="shared" si="25"/>
        <v>25670</v>
      </c>
      <c r="AP57" s="57">
        <f t="shared" si="26"/>
        <v>25245</v>
      </c>
      <c r="AQ57" s="57">
        <f t="shared" si="27"/>
        <v>27370</v>
      </c>
      <c r="AR57" s="57">
        <f t="shared" si="28"/>
        <v>26945</v>
      </c>
      <c r="AS57" s="57">
        <f t="shared" si="29"/>
        <v>29070</v>
      </c>
      <c r="AT57" s="57">
        <f t="shared" si="30"/>
        <v>29495</v>
      </c>
      <c r="AU57" s="57">
        <f t="shared" si="31"/>
        <v>31620</v>
      </c>
    </row>
    <row r="58" spans="1:47" hidden="1" x14ac:dyDescent="0.2">
      <c r="A58" s="70">
        <f t="shared" si="32"/>
        <v>45848</v>
      </c>
      <c r="B58" s="75">
        <v>45848</v>
      </c>
      <c r="C58" s="59">
        <v>22700</v>
      </c>
      <c r="D58" s="59">
        <v>25200</v>
      </c>
      <c r="E58" s="59">
        <v>23700</v>
      </c>
      <c r="F58" s="59">
        <v>26200</v>
      </c>
      <c r="G58" s="59">
        <v>24200</v>
      </c>
      <c r="H58" s="59">
        <v>26700</v>
      </c>
      <c r="I58" s="59">
        <v>24700</v>
      </c>
      <c r="J58" s="59">
        <v>27200</v>
      </c>
      <c r="K58" s="59">
        <v>25700</v>
      </c>
      <c r="L58" s="59">
        <v>28200</v>
      </c>
      <c r="M58" s="59">
        <v>26200</v>
      </c>
      <c r="N58" s="59">
        <v>28700</v>
      </c>
      <c r="O58" s="59">
        <v>27700</v>
      </c>
      <c r="P58" s="59">
        <v>30200</v>
      </c>
      <c r="Q58" s="59">
        <v>29700</v>
      </c>
      <c r="R58" s="59">
        <v>32200</v>
      </c>
      <c r="S58" s="59">
        <v>31700</v>
      </c>
      <c r="T58" s="59">
        <v>34200</v>
      </c>
      <c r="U58" s="59">
        <v>34700</v>
      </c>
      <c r="V58" s="59">
        <v>37200</v>
      </c>
      <c r="Z58" s="70">
        <f t="shared" si="33"/>
        <v>45848</v>
      </c>
      <c r="AA58" s="75">
        <v>45848</v>
      </c>
      <c r="AB58" s="57">
        <f t="shared" si="12"/>
        <v>19295</v>
      </c>
      <c r="AC58" s="57">
        <f t="shared" si="13"/>
        <v>21420</v>
      </c>
      <c r="AD58" s="57">
        <f t="shared" si="14"/>
        <v>20145</v>
      </c>
      <c r="AE58" s="57">
        <f t="shared" si="15"/>
        <v>22270</v>
      </c>
      <c r="AF58" s="57">
        <f t="shared" si="16"/>
        <v>20570</v>
      </c>
      <c r="AG58" s="57">
        <f t="shared" si="17"/>
        <v>22695</v>
      </c>
      <c r="AH58" s="57">
        <f t="shared" si="18"/>
        <v>20995</v>
      </c>
      <c r="AI58" s="57">
        <f t="shared" si="19"/>
        <v>23120</v>
      </c>
      <c r="AJ58" s="57">
        <f t="shared" si="20"/>
        <v>21845</v>
      </c>
      <c r="AK58" s="57">
        <f t="shared" si="21"/>
        <v>23970</v>
      </c>
      <c r="AL58" s="57">
        <f t="shared" si="22"/>
        <v>22270</v>
      </c>
      <c r="AM58" s="57">
        <f t="shared" si="23"/>
        <v>24395</v>
      </c>
      <c r="AN58" s="57">
        <f t="shared" si="24"/>
        <v>23545</v>
      </c>
      <c r="AO58" s="57">
        <f t="shared" si="25"/>
        <v>25670</v>
      </c>
      <c r="AP58" s="57">
        <f t="shared" si="26"/>
        <v>25245</v>
      </c>
      <c r="AQ58" s="57">
        <f t="shared" si="27"/>
        <v>27370</v>
      </c>
      <c r="AR58" s="57">
        <f t="shared" si="28"/>
        <v>26945</v>
      </c>
      <c r="AS58" s="57">
        <f t="shared" si="29"/>
        <v>29070</v>
      </c>
      <c r="AT58" s="57">
        <f t="shared" si="30"/>
        <v>29495</v>
      </c>
      <c r="AU58" s="57">
        <f t="shared" si="31"/>
        <v>31620</v>
      </c>
    </row>
    <row r="59" spans="1:47" hidden="1" x14ac:dyDescent="0.2">
      <c r="A59" s="70">
        <f t="shared" si="32"/>
        <v>45849</v>
      </c>
      <c r="B59" s="75">
        <v>45849</v>
      </c>
      <c r="C59" s="59">
        <v>22700</v>
      </c>
      <c r="D59" s="59">
        <v>25200</v>
      </c>
      <c r="E59" s="59">
        <v>23700</v>
      </c>
      <c r="F59" s="59">
        <v>26200</v>
      </c>
      <c r="G59" s="59">
        <v>24200</v>
      </c>
      <c r="H59" s="59">
        <v>26700</v>
      </c>
      <c r="I59" s="59">
        <v>24700</v>
      </c>
      <c r="J59" s="59">
        <v>27200</v>
      </c>
      <c r="K59" s="59">
        <v>25700</v>
      </c>
      <c r="L59" s="59">
        <v>28200</v>
      </c>
      <c r="M59" s="59">
        <v>26200</v>
      </c>
      <c r="N59" s="59">
        <v>28700</v>
      </c>
      <c r="O59" s="59">
        <v>27700</v>
      </c>
      <c r="P59" s="59">
        <v>30200</v>
      </c>
      <c r="Q59" s="59">
        <v>29700</v>
      </c>
      <c r="R59" s="59">
        <v>32200</v>
      </c>
      <c r="S59" s="59">
        <v>31700</v>
      </c>
      <c r="T59" s="59">
        <v>34200</v>
      </c>
      <c r="U59" s="59">
        <v>34700</v>
      </c>
      <c r="V59" s="59">
        <v>37200</v>
      </c>
      <c r="Z59" s="70">
        <f t="shared" si="33"/>
        <v>45849</v>
      </c>
      <c r="AA59" s="75">
        <v>45849</v>
      </c>
      <c r="AB59" s="57">
        <f t="shared" si="12"/>
        <v>19295</v>
      </c>
      <c r="AC59" s="57">
        <f t="shared" si="13"/>
        <v>21420</v>
      </c>
      <c r="AD59" s="57">
        <f t="shared" si="14"/>
        <v>20145</v>
      </c>
      <c r="AE59" s="57">
        <f t="shared" si="15"/>
        <v>22270</v>
      </c>
      <c r="AF59" s="57">
        <f t="shared" si="16"/>
        <v>20570</v>
      </c>
      <c r="AG59" s="57">
        <f t="shared" si="17"/>
        <v>22695</v>
      </c>
      <c r="AH59" s="57">
        <f t="shared" si="18"/>
        <v>20995</v>
      </c>
      <c r="AI59" s="57">
        <f t="shared" si="19"/>
        <v>23120</v>
      </c>
      <c r="AJ59" s="57">
        <f t="shared" si="20"/>
        <v>21845</v>
      </c>
      <c r="AK59" s="57">
        <f t="shared" si="21"/>
        <v>23970</v>
      </c>
      <c r="AL59" s="57">
        <f t="shared" si="22"/>
        <v>22270</v>
      </c>
      <c r="AM59" s="57">
        <f t="shared" si="23"/>
        <v>24395</v>
      </c>
      <c r="AN59" s="57">
        <f t="shared" si="24"/>
        <v>23545</v>
      </c>
      <c r="AO59" s="57">
        <f t="shared" si="25"/>
        <v>25670</v>
      </c>
      <c r="AP59" s="57">
        <f t="shared" si="26"/>
        <v>25245</v>
      </c>
      <c r="AQ59" s="57">
        <f t="shared" si="27"/>
        <v>27370</v>
      </c>
      <c r="AR59" s="57">
        <f t="shared" si="28"/>
        <v>26945</v>
      </c>
      <c r="AS59" s="57">
        <f t="shared" si="29"/>
        <v>29070</v>
      </c>
      <c r="AT59" s="57">
        <f t="shared" si="30"/>
        <v>29495</v>
      </c>
      <c r="AU59" s="57">
        <f t="shared" si="31"/>
        <v>31620</v>
      </c>
    </row>
    <row r="60" spans="1:47" hidden="1" x14ac:dyDescent="0.2">
      <c r="A60" s="70">
        <f t="shared" si="32"/>
        <v>45850</v>
      </c>
      <c r="B60" s="75">
        <v>45850</v>
      </c>
      <c r="C60" s="59">
        <v>22700</v>
      </c>
      <c r="D60" s="59">
        <v>25200</v>
      </c>
      <c r="E60" s="59">
        <v>23700</v>
      </c>
      <c r="F60" s="59">
        <v>26200</v>
      </c>
      <c r="G60" s="59">
        <v>24200</v>
      </c>
      <c r="H60" s="59">
        <v>26700</v>
      </c>
      <c r="I60" s="59">
        <v>24700</v>
      </c>
      <c r="J60" s="59">
        <v>27200</v>
      </c>
      <c r="K60" s="59">
        <v>25700</v>
      </c>
      <c r="L60" s="59">
        <v>28200</v>
      </c>
      <c r="M60" s="59">
        <v>26200</v>
      </c>
      <c r="N60" s="59">
        <v>28700</v>
      </c>
      <c r="O60" s="59">
        <v>27700</v>
      </c>
      <c r="P60" s="59">
        <v>30200</v>
      </c>
      <c r="Q60" s="59">
        <v>29700</v>
      </c>
      <c r="R60" s="59">
        <v>32200</v>
      </c>
      <c r="S60" s="59">
        <v>31700</v>
      </c>
      <c r="T60" s="59">
        <v>34200</v>
      </c>
      <c r="U60" s="59">
        <v>34700</v>
      </c>
      <c r="V60" s="59">
        <v>37200</v>
      </c>
      <c r="Z60" s="70">
        <f t="shared" si="33"/>
        <v>45850</v>
      </c>
      <c r="AA60" s="75">
        <v>45850</v>
      </c>
      <c r="AB60" s="57">
        <f t="shared" si="12"/>
        <v>19295</v>
      </c>
      <c r="AC60" s="57">
        <f t="shared" si="13"/>
        <v>21420</v>
      </c>
      <c r="AD60" s="57">
        <f t="shared" si="14"/>
        <v>20145</v>
      </c>
      <c r="AE60" s="57">
        <f t="shared" si="15"/>
        <v>22270</v>
      </c>
      <c r="AF60" s="57">
        <f t="shared" si="16"/>
        <v>20570</v>
      </c>
      <c r="AG60" s="57">
        <f t="shared" si="17"/>
        <v>22695</v>
      </c>
      <c r="AH60" s="57">
        <f t="shared" si="18"/>
        <v>20995</v>
      </c>
      <c r="AI60" s="57">
        <f t="shared" si="19"/>
        <v>23120</v>
      </c>
      <c r="AJ60" s="57">
        <f t="shared" si="20"/>
        <v>21845</v>
      </c>
      <c r="AK60" s="57">
        <f t="shared" si="21"/>
        <v>23970</v>
      </c>
      <c r="AL60" s="57">
        <f t="shared" si="22"/>
        <v>22270</v>
      </c>
      <c r="AM60" s="57">
        <f t="shared" si="23"/>
        <v>24395</v>
      </c>
      <c r="AN60" s="57">
        <f t="shared" si="24"/>
        <v>23545</v>
      </c>
      <c r="AO60" s="57">
        <f t="shared" si="25"/>
        <v>25670</v>
      </c>
      <c r="AP60" s="57">
        <f t="shared" si="26"/>
        <v>25245</v>
      </c>
      <c r="AQ60" s="57">
        <f t="shared" si="27"/>
        <v>27370</v>
      </c>
      <c r="AR60" s="57">
        <f t="shared" si="28"/>
        <v>26945</v>
      </c>
      <c r="AS60" s="57">
        <f t="shared" si="29"/>
        <v>29070</v>
      </c>
      <c r="AT60" s="57">
        <f t="shared" si="30"/>
        <v>29495</v>
      </c>
      <c r="AU60" s="57">
        <f t="shared" si="31"/>
        <v>31620</v>
      </c>
    </row>
    <row r="61" spans="1:47" hidden="1" x14ac:dyDescent="0.2">
      <c r="A61" s="70">
        <f t="shared" si="32"/>
        <v>45851</v>
      </c>
      <c r="B61" s="75">
        <v>45851</v>
      </c>
      <c r="C61" s="59">
        <v>22200</v>
      </c>
      <c r="D61" s="59">
        <v>24700</v>
      </c>
      <c r="E61" s="59">
        <v>23200</v>
      </c>
      <c r="F61" s="59">
        <v>25700</v>
      </c>
      <c r="G61" s="59">
        <v>23700</v>
      </c>
      <c r="H61" s="59">
        <v>26200</v>
      </c>
      <c r="I61" s="59">
        <v>24200</v>
      </c>
      <c r="J61" s="59">
        <v>26700</v>
      </c>
      <c r="K61" s="59">
        <v>25200</v>
      </c>
      <c r="L61" s="59">
        <v>27700</v>
      </c>
      <c r="M61" s="59">
        <v>25700</v>
      </c>
      <c r="N61" s="59">
        <v>28200</v>
      </c>
      <c r="O61" s="59">
        <v>27200</v>
      </c>
      <c r="P61" s="59">
        <v>29700</v>
      </c>
      <c r="Q61" s="59">
        <v>29200</v>
      </c>
      <c r="R61" s="59">
        <v>31700</v>
      </c>
      <c r="S61" s="59">
        <v>31200</v>
      </c>
      <c r="T61" s="59">
        <v>33700</v>
      </c>
      <c r="U61" s="59">
        <v>34200</v>
      </c>
      <c r="V61" s="59">
        <v>36700</v>
      </c>
      <c r="Z61" s="70">
        <f t="shared" si="33"/>
        <v>45851</v>
      </c>
      <c r="AA61" s="75">
        <v>45851</v>
      </c>
      <c r="AB61" s="57">
        <f t="shared" si="12"/>
        <v>18870</v>
      </c>
      <c r="AC61" s="57">
        <f t="shared" si="13"/>
        <v>20995</v>
      </c>
      <c r="AD61" s="57">
        <f t="shared" si="14"/>
        <v>19720</v>
      </c>
      <c r="AE61" s="57">
        <f t="shared" si="15"/>
        <v>21845</v>
      </c>
      <c r="AF61" s="57">
        <f t="shared" si="16"/>
        <v>20145</v>
      </c>
      <c r="AG61" s="57">
        <f t="shared" si="17"/>
        <v>22270</v>
      </c>
      <c r="AH61" s="57">
        <f t="shared" si="18"/>
        <v>20570</v>
      </c>
      <c r="AI61" s="57">
        <f t="shared" si="19"/>
        <v>22695</v>
      </c>
      <c r="AJ61" s="57">
        <f t="shared" si="20"/>
        <v>21420</v>
      </c>
      <c r="AK61" s="57">
        <f t="shared" si="21"/>
        <v>23545</v>
      </c>
      <c r="AL61" s="57">
        <f t="shared" si="22"/>
        <v>21845</v>
      </c>
      <c r="AM61" s="57">
        <f t="shared" si="23"/>
        <v>23970</v>
      </c>
      <c r="AN61" s="57">
        <f t="shared" si="24"/>
        <v>23120</v>
      </c>
      <c r="AO61" s="57">
        <f t="shared" si="25"/>
        <v>25245</v>
      </c>
      <c r="AP61" s="57">
        <f t="shared" si="26"/>
        <v>24820</v>
      </c>
      <c r="AQ61" s="57">
        <f t="shared" si="27"/>
        <v>26945</v>
      </c>
      <c r="AR61" s="57">
        <f t="shared" si="28"/>
        <v>26520</v>
      </c>
      <c r="AS61" s="57">
        <f t="shared" si="29"/>
        <v>28645</v>
      </c>
      <c r="AT61" s="57">
        <f t="shared" si="30"/>
        <v>29070</v>
      </c>
      <c r="AU61" s="57">
        <f t="shared" si="31"/>
        <v>31195</v>
      </c>
    </row>
    <row r="62" spans="1:47" hidden="1" x14ac:dyDescent="0.2">
      <c r="A62" s="70">
        <f t="shared" si="32"/>
        <v>45852</v>
      </c>
      <c r="B62" s="75">
        <v>45852</v>
      </c>
      <c r="C62" s="59">
        <v>22200</v>
      </c>
      <c r="D62" s="59">
        <v>24700</v>
      </c>
      <c r="E62" s="59">
        <v>23200</v>
      </c>
      <c r="F62" s="59">
        <v>25700</v>
      </c>
      <c r="G62" s="59">
        <v>23700</v>
      </c>
      <c r="H62" s="59">
        <v>26200</v>
      </c>
      <c r="I62" s="59">
        <v>24200</v>
      </c>
      <c r="J62" s="59">
        <v>26700</v>
      </c>
      <c r="K62" s="59">
        <v>25200</v>
      </c>
      <c r="L62" s="59">
        <v>27700</v>
      </c>
      <c r="M62" s="59">
        <v>25700</v>
      </c>
      <c r="N62" s="59">
        <v>28200</v>
      </c>
      <c r="O62" s="59">
        <v>27200</v>
      </c>
      <c r="P62" s="59">
        <v>29700</v>
      </c>
      <c r="Q62" s="59">
        <v>29200</v>
      </c>
      <c r="R62" s="59">
        <v>31700</v>
      </c>
      <c r="S62" s="59">
        <v>31200</v>
      </c>
      <c r="T62" s="59">
        <v>33700</v>
      </c>
      <c r="U62" s="59">
        <v>34200</v>
      </c>
      <c r="V62" s="59">
        <v>36700</v>
      </c>
      <c r="Z62" s="70">
        <f t="shared" si="33"/>
        <v>45852</v>
      </c>
      <c r="AA62" s="75">
        <v>45852</v>
      </c>
      <c r="AB62" s="57">
        <f t="shared" si="12"/>
        <v>18870</v>
      </c>
      <c r="AC62" s="57">
        <f t="shared" si="13"/>
        <v>20995</v>
      </c>
      <c r="AD62" s="57">
        <f t="shared" si="14"/>
        <v>19720</v>
      </c>
      <c r="AE62" s="57">
        <f t="shared" si="15"/>
        <v>21845</v>
      </c>
      <c r="AF62" s="57">
        <f t="shared" si="16"/>
        <v>20145</v>
      </c>
      <c r="AG62" s="57">
        <f t="shared" si="17"/>
        <v>22270</v>
      </c>
      <c r="AH62" s="57">
        <f t="shared" si="18"/>
        <v>20570</v>
      </c>
      <c r="AI62" s="57">
        <f t="shared" si="19"/>
        <v>22695</v>
      </c>
      <c r="AJ62" s="57">
        <f t="shared" si="20"/>
        <v>21420</v>
      </c>
      <c r="AK62" s="57">
        <f t="shared" si="21"/>
        <v>23545</v>
      </c>
      <c r="AL62" s="57">
        <f t="shared" si="22"/>
        <v>21845</v>
      </c>
      <c r="AM62" s="57">
        <f t="shared" si="23"/>
        <v>23970</v>
      </c>
      <c r="AN62" s="57">
        <f t="shared" si="24"/>
        <v>23120</v>
      </c>
      <c r="AO62" s="57">
        <f t="shared" si="25"/>
        <v>25245</v>
      </c>
      <c r="AP62" s="57">
        <f t="shared" si="26"/>
        <v>24820</v>
      </c>
      <c r="AQ62" s="57">
        <f t="shared" si="27"/>
        <v>26945</v>
      </c>
      <c r="AR62" s="57">
        <f t="shared" si="28"/>
        <v>26520</v>
      </c>
      <c r="AS62" s="57">
        <f t="shared" si="29"/>
        <v>28645</v>
      </c>
      <c r="AT62" s="57">
        <f t="shared" si="30"/>
        <v>29070</v>
      </c>
      <c r="AU62" s="57">
        <f t="shared" si="31"/>
        <v>31195</v>
      </c>
    </row>
    <row r="63" spans="1:47" hidden="1" x14ac:dyDescent="0.2">
      <c r="A63" s="70">
        <f t="shared" si="32"/>
        <v>45853</v>
      </c>
      <c r="B63" s="75">
        <v>45853</v>
      </c>
      <c r="C63" s="59">
        <v>22200</v>
      </c>
      <c r="D63" s="59">
        <v>24700</v>
      </c>
      <c r="E63" s="59">
        <v>23200</v>
      </c>
      <c r="F63" s="59">
        <v>25700</v>
      </c>
      <c r="G63" s="59">
        <v>23700</v>
      </c>
      <c r="H63" s="59">
        <v>26200</v>
      </c>
      <c r="I63" s="59">
        <v>24200</v>
      </c>
      <c r="J63" s="59">
        <v>26700</v>
      </c>
      <c r="K63" s="59">
        <v>25200</v>
      </c>
      <c r="L63" s="59">
        <v>27700</v>
      </c>
      <c r="M63" s="59">
        <v>25700</v>
      </c>
      <c r="N63" s="59">
        <v>28200</v>
      </c>
      <c r="O63" s="59">
        <v>27200</v>
      </c>
      <c r="P63" s="59">
        <v>29700</v>
      </c>
      <c r="Q63" s="59">
        <v>29200</v>
      </c>
      <c r="R63" s="59">
        <v>31700</v>
      </c>
      <c r="S63" s="59">
        <v>31200</v>
      </c>
      <c r="T63" s="59">
        <v>33700</v>
      </c>
      <c r="U63" s="59">
        <v>34200</v>
      </c>
      <c r="V63" s="59">
        <v>36700</v>
      </c>
      <c r="Z63" s="70">
        <f t="shared" si="33"/>
        <v>45853</v>
      </c>
      <c r="AA63" s="75">
        <v>45853</v>
      </c>
      <c r="AB63" s="57">
        <f t="shared" si="12"/>
        <v>18870</v>
      </c>
      <c r="AC63" s="57">
        <f t="shared" si="13"/>
        <v>20995</v>
      </c>
      <c r="AD63" s="57">
        <f t="shared" si="14"/>
        <v>19720</v>
      </c>
      <c r="AE63" s="57">
        <f t="shared" si="15"/>
        <v>21845</v>
      </c>
      <c r="AF63" s="57">
        <f t="shared" si="16"/>
        <v>20145</v>
      </c>
      <c r="AG63" s="57">
        <f t="shared" si="17"/>
        <v>22270</v>
      </c>
      <c r="AH63" s="57">
        <f t="shared" si="18"/>
        <v>20570</v>
      </c>
      <c r="AI63" s="57">
        <f t="shared" si="19"/>
        <v>22695</v>
      </c>
      <c r="AJ63" s="57">
        <f t="shared" si="20"/>
        <v>21420</v>
      </c>
      <c r="AK63" s="57">
        <f t="shared" si="21"/>
        <v>23545</v>
      </c>
      <c r="AL63" s="57">
        <f t="shared" si="22"/>
        <v>21845</v>
      </c>
      <c r="AM63" s="57">
        <f t="shared" si="23"/>
        <v>23970</v>
      </c>
      <c r="AN63" s="57">
        <f t="shared" si="24"/>
        <v>23120</v>
      </c>
      <c r="AO63" s="57">
        <f t="shared" si="25"/>
        <v>25245</v>
      </c>
      <c r="AP63" s="57">
        <f t="shared" si="26"/>
        <v>24820</v>
      </c>
      <c r="AQ63" s="57">
        <f t="shared" si="27"/>
        <v>26945</v>
      </c>
      <c r="AR63" s="57">
        <f t="shared" si="28"/>
        <v>26520</v>
      </c>
      <c r="AS63" s="57">
        <f t="shared" si="29"/>
        <v>28645</v>
      </c>
      <c r="AT63" s="57">
        <f t="shared" si="30"/>
        <v>29070</v>
      </c>
      <c r="AU63" s="57">
        <f t="shared" si="31"/>
        <v>31195</v>
      </c>
    </row>
    <row r="64" spans="1:47" hidden="1" x14ac:dyDescent="0.2">
      <c r="A64" s="70">
        <f t="shared" si="32"/>
        <v>45854</v>
      </c>
      <c r="B64" s="75">
        <v>45854</v>
      </c>
      <c r="C64" s="59">
        <v>22200</v>
      </c>
      <c r="D64" s="59">
        <v>24700</v>
      </c>
      <c r="E64" s="59">
        <v>23200</v>
      </c>
      <c r="F64" s="59">
        <v>25700</v>
      </c>
      <c r="G64" s="59">
        <v>23700</v>
      </c>
      <c r="H64" s="59">
        <v>26200</v>
      </c>
      <c r="I64" s="59">
        <v>24200</v>
      </c>
      <c r="J64" s="59">
        <v>26700</v>
      </c>
      <c r="K64" s="59">
        <v>25200</v>
      </c>
      <c r="L64" s="59">
        <v>27700</v>
      </c>
      <c r="M64" s="59">
        <v>25700</v>
      </c>
      <c r="N64" s="59">
        <v>28200</v>
      </c>
      <c r="O64" s="59">
        <v>27200</v>
      </c>
      <c r="P64" s="59">
        <v>29700</v>
      </c>
      <c r="Q64" s="59">
        <v>29200</v>
      </c>
      <c r="R64" s="59">
        <v>31700</v>
      </c>
      <c r="S64" s="59">
        <v>31200</v>
      </c>
      <c r="T64" s="59">
        <v>33700</v>
      </c>
      <c r="U64" s="59">
        <v>34200</v>
      </c>
      <c r="V64" s="59">
        <v>36700</v>
      </c>
      <c r="Z64" s="70">
        <f t="shared" si="33"/>
        <v>45854</v>
      </c>
      <c r="AA64" s="75">
        <v>45854</v>
      </c>
      <c r="AB64" s="57">
        <f t="shared" si="12"/>
        <v>18870</v>
      </c>
      <c r="AC64" s="57">
        <f t="shared" si="13"/>
        <v>20995</v>
      </c>
      <c r="AD64" s="57">
        <f t="shared" si="14"/>
        <v>19720</v>
      </c>
      <c r="AE64" s="57">
        <f t="shared" si="15"/>
        <v>21845</v>
      </c>
      <c r="AF64" s="57">
        <f t="shared" si="16"/>
        <v>20145</v>
      </c>
      <c r="AG64" s="57">
        <f t="shared" si="17"/>
        <v>22270</v>
      </c>
      <c r="AH64" s="57">
        <f t="shared" si="18"/>
        <v>20570</v>
      </c>
      <c r="AI64" s="57">
        <f t="shared" si="19"/>
        <v>22695</v>
      </c>
      <c r="AJ64" s="57">
        <f t="shared" si="20"/>
        <v>21420</v>
      </c>
      <c r="AK64" s="57">
        <f t="shared" si="21"/>
        <v>23545</v>
      </c>
      <c r="AL64" s="57">
        <f t="shared" si="22"/>
        <v>21845</v>
      </c>
      <c r="AM64" s="57">
        <f t="shared" si="23"/>
        <v>23970</v>
      </c>
      <c r="AN64" s="57">
        <f t="shared" si="24"/>
        <v>23120</v>
      </c>
      <c r="AO64" s="57">
        <f t="shared" si="25"/>
        <v>25245</v>
      </c>
      <c r="AP64" s="57">
        <f t="shared" si="26"/>
        <v>24820</v>
      </c>
      <c r="AQ64" s="57">
        <f t="shared" si="27"/>
        <v>26945</v>
      </c>
      <c r="AR64" s="57">
        <f t="shared" si="28"/>
        <v>26520</v>
      </c>
      <c r="AS64" s="57">
        <f t="shared" si="29"/>
        <v>28645</v>
      </c>
      <c r="AT64" s="57">
        <f t="shared" si="30"/>
        <v>29070</v>
      </c>
      <c r="AU64" s="57">
        <f t="shared" si="31"/>
        <v>31195</v>
      </c>
    </row>
    <row r="65" spans="1:47" hidden="1" x14ac:dyDescent="0.2">
      <c r="A65" s="70">
        <f t="shared" si="32"/>
        <v>45855</v>
      </c>
      <c r="B65" s="75">
        <v>45855</v>
      </c>
      <c r="C65" s="59">
        <v>22200</v>
      </c>
      <c r="D65" s="59">
        <v>24700</v>
      </c>
      <c r="E65" s="59">
        <v>23200</v>
      </c>
      <c r="F65" s="59">
        <v>25700</v>
      </c>
      <c r="G65" s="59">
        <v>23700</v>
      </c>
      <c r="H65" s="59">
        <v>26200</v>
      </c>
      <c r="I65" s="59">
        <v>24200</v>
      </c>
      <c r="J65" s="59">
        <v>26700</v>
      </c>
      <c r="K65" s="59">
        <v>25200</v>
      </c>
      <c r="L65" s="59">
        <v>27700</v>
      </c>
      <c r="M65" s="59">
        <v>25700</v>
      </c>
      <c r="N65" s="59">
        <v>28200</v>
      </c>
      <c r="O65" s="59">
        <v>27200</v>
      </c>
      <c r="P65" s="59">
        <v>29700</v>
      </c>
      <c r="Q65" s="59">
        <v>29200</v>
      </c>
      <c r="R65" s="59">
        <v>31700</v>
      </c>
      <c r="S65" s="59">
        <v>31200</v>
      </c>
      <c r="T65" s="59">
        <v>33700</v>
      </c>
      <c r="U65" s="59">
        <v>34200</v>
      </c>
      <c r="V65" s="59">
        <v>36700</v>
      </c>
      <c r="Z65" s="70">
        <f t="shared" si="33"/>
        <v>45855</v>
      </c>
      <c r="AA65" s="75">
        <v>45855</v>
      </c>
      <c r="AB65" s="57">
        <f t="shared" si="12"/>
        <v>18870</v>
      </c>
      <c r="AC65" s="57">
        <f t="shared" si="13"/>
        <v>20995</v>
      </c>
      <c r="AD65" s="57">
        <f t="shared" si="14"/>
        <v>19720</v>
      </c>
      <c r="AE65" s="57">
        <f t="shared" si="15"/>
        <v>21845</v>
      </c>
      <c r="AF65" s="57">
        <f t="shared" si="16"/>
        <v>20145</v>
      </c>
      <c r="AG65" s="57">
        <f t="shared" si="17"/>
        <v>22270</v>
      </c>
      <c r="AH65" s="57">
        <f t="shared" si="18"/>
        <v>20570</v>
      </c>
      <c r="AI65" s="57">
        <f t="shared" si="19"/>
        <v>22695</v>
      </c>
      <c r="AJ65" s="57">
        <f t="shared" si="20"/>
        <v>21420</v>
      </c>
      <c r="AK65" s="57">
        <f t="shared" si="21"/>
        <v>23545</v>
      </c>
      <c r="AL65" s="57">
        <f t="shared" si="22"/>
        <v>21845</v>
      </c>
      <c r="AM65" s="57">
        <f t="shared" si="23"/>
        <v>23970</v>
      </c>
      <c r="AN65" s="57">
        <f t="shared" si="24"/>
        <v>23120</v>
      </c>
      <c r="AO65" s="57">
        <f t="shared" si="25"/>
        <v>25245</v>
      </c>
      <c r="AP65" s="57">
        <f t="shared" si="26"/>
        <v>24820</v>
      </c>
      <c r="AQ65" s="57">
        <f t="shared" si="27"/>
        <v>26945</v>
      </c>
      <c r="AR65" s="57">
        <f t="shared" si="28"/>
        <v>26520</v>
      </c>
      <c r="AS65" s="57">
        <f t="shared" si="29"/>
        <v>28645</v>
      </c>
      <c r="AT65" s="57">
        <f t="shared" si="30"/>
        <v>29070</v>
      </c>
      <c r="AU65" s="57">
        <f t="shared" si="31"/>
        <v>31195</v>
      </c>
    </row>
    <row r="66" spans="1:47" hidden="1" x14ac:dyDescent="0.2">
      <c r="A66" s="70">
        <f t="shared" si="32"/>
        <v>45856</v>
      </c>
      <c r="B66" s="75">
        <v>45856</v>
      </c>
      <c r="C66" s="59">
        <v>22200</v>
      </c>
      <c r="D66" s="59">
        <v>24700</v>
      </c>
      <c r="E66" s="59">
        <v>23200</v>
      </c>
      <c r="F66" s="59">
        <v>25700</v>
      </c>
      <c r="G66" s="59">
        <v>23700</v>
      </c>
      <c r="H66" s="59">
        <v>26200</v>
      </c>
      <c r="I66" s="59">
        <v>24200</v>
      </c>
      <c r="J66" s="59">
        <v>26700</v>
      </c>
      <c r="K66" s="59">
        <v>25200</v>
      </c>
      <c r="L66" s="59">
        <v>27700</v>
      </c>
      <c r="M66" s="59">
        <v>25700</v>
      </c>
      <c r="N66" s="59">
        <v>28200</v>
      </c>
      <c r="O66" s="59">
        <v>27200</v>
      </c>
      <c r="P66" s="59">
        <v>29700</v>
      </c>
      <c r="Q66" s="59">
        <v>29200</v>
      </c>
      <c r="R66" s="59">
        <v>31700</v>
      </c>
      <c r="S66" s="59">
        <v>31200</v>
      </c>
      <c r="T66" s="59">
        <v>33700</v>
      </c>
      <c r="U66" s="59">
        <v>34200</v>
      </c>
      <c r="V66" s="59">
        <v>36700</v>
      </c>
      <c r="Z66" s="70">
        <f t="shared" si="33"/>
        <v>45856</v>
      </c>
      <c r="AA66" s="75">
        <v>45856</v>
      </c>
      <c r="AB66" s="57">
        <f t="shared" si="12"/>
        <v>18870</v>
      </c>
      <c r="AC66" s="57">
        <f t="shared" si="13"/>
        <v>20995</v>
      </c>
      <c r="AD66" s="57">
        <f t="shared" si="14"/>
        <v>19720</v>
      </c>
      <c r="AE66" s="57">
        <f t="shared" si="15"/>
        <v>21845</v>
      </c>
      <c r="AF66" s="57">
        <f t="shared" si="16"/>
        <v>20145</v>
      </c>
      <c r="AG66" s="57">
        <f t="shared" si="17"/>
        <v>22270</v>
      </c>
      <c r="AH66" s="57">
        <f t="shared" si="18"/>
        <v>20570</v>
      </c>
      <c r="AI66" s="57">
        <f t="shared" si="19"/>
        <v>22695</v>
      </c>
      <c r="AJ66" s="57">
        <f t="shared" si="20"/>
        <v>21420</v>
      </c>
      <c r="AK66" s="57">
        <f t="shared" si="21"/>
        <v>23545</v>
      </c>
      <c r="AL66" s="57">
        <f t="shared" si="22"/>
        <v>21845</v>
      </c>
      <c r="AM66" s="57">
        <f t="shared" si="23"/>
        <v>23970</v>
      </c>
      <c r="AN66" s="57">
        <f t="shared" si="24"/>
        <v>23120</v>
      </c>
      <c r="AO66" s="57">
        <f t="shared" si="25"/>
        <v>25245</v>
      </c>
      <c r="AP66" s="57">
        <f t="shared" si="26"/>
        <v>24820</v>
      </c>
      <c r="AQ66" s="57">
        <f t="shared" si="27"/>
        <v>26945</v>
      </c>
      <c r="AR66" s="57">
        <f t="shared" si="28"/>
        <v>26520</v>
      </c>
      <c r="AS66" s="57">
        <f t="shared" si="29"/>
        <v>28645</v>
      </c>
      <c r="AT66" s="57">
        <f t="shared" si="30"/>
        <v>29070</v>
      </c>
      <c r="AU66" s="57">
        <f t="shared" si="31"/>
        <v>31195</v>
      </c>
    </row>
    <row r="67" spans="1:47" hidden="1" x14ac:dyDescent="0.2">
      <c r="A67" s="70">
        <f t="shared" si="32"/>
        <v>45857</v>
      </c>
      <c r="B67" s="75">
        <v>45857</v>
      </c>
      <c r="C67" s="59">
        <v>22200</v>
      </c>
      <c r="D67" s="59">
        <v>24700</v>
      </c>
      <c r="E67" s="59">
        <v>23200</v>
      </c>
      <c r="F67" s="59">
        <v>25700</v>
      </c>
      <c r="G67" s="59">
        <v>23700</v>
      </c>
      <c r="H67" s="59">
        <v>26200</v>
      </c>
      <c r="I67" s="59">
        <v>24200</v>
      </c>
      <c r="J67" s="59">
        <v>26700</v>
      </c>
      <c r="K67" s="59">
        <v>25200</v>
      </c>
      <c r="L67" s="59">
        <v>27700</v>
      </c>
      <c r="M67" s="59">
        <v>25700</v>
      </c>
      <c r="N67" s="59">
        <v>28200</v>
      </c>
      <c r="O67" s="59">
        <v>27200</v>
      </c>
      <c r="P67" s="59">
        <v>29700</v>
      </c>
      <c r="Q67" s="59">
        <v>29200</v>
      </c>
      <c r="R67" s="59">
        <v>31700</v>
      </c>
      <c r="S67" s="59">
        <v>31200</v>
      </c>
      <c r="T67" s="59">
        <v>33700</v>
      </c>
      <c r="U67" s="59">
        <v>34200</v>
      </c>
      <c r="V67" s="59">
        <v>36700</v>
      </c>
      <c r="Z67" s="70">
        <f t="shared" si="33"/>
        <v>45857</v>
      </c>
      <c r="AA67" s="75">
        <v>45857</v>
      </c>
      <c r="AB67" s="57">
        <f t="shared" si="12"/>
        <v>18870</v>
      </c>
      <c r="AC67" s="57">
        <f t="shared" si="13"/>
        <v>20995</v>
      </c>
      <c r="AD67" s="57">
        <f t="shared" si="14"/>
        <v>19720</v>
      </c>
      <c r="AE67" s="57">
        <f t="shared" si="15"/>
        <v>21845</v>
      </c>
      <c r="AF67" s="57">
        <f t="shared" si="16"/>
        <v>20145</v>
      </c>
      <c r="AG67" s="57">
        <f t="shared" si="17"/>
        <v>22270</v>
      </c>
      <c r="AH67" s="57">
        <f t="shared" si="18"/>
        <v>20570</v>
      </c>
      <c r="AI67" s="57">
        <f t="shared" si="19"/>
        <v>22695</v>
      </c>
      <c r="AJ67" s="57">
        <f t="shared" si="20"/>
        <v>21420</v>
      </c>
      <c r="AK67" s="57">
        <f t="shared" si="21"/>
        <v>23545</v>
      </c>
      <c r="AL67" s="57">
        <f t="shared" si="22"/>
        <v>21845</v>
      </c>
      <c r="AM67" s="57">
        <f t="shared" si="23"/>
        <v>23970</v>
      </c>
      <c r="AN67" s="57">
        <f t="shared" si="24"/>
        <v>23120</v>
      </c>
      <c r="AO67" s="57">
        <f t="shared" si="25"/>
        <v>25245</v>
      </c>
      <c r="AP67" s="57">
        <f t="shared" si="26"/>
        <v>24820</v>
      </c>
      <c r="AQ67" s="57">
        <f t="shared" si="27"/>
        <v>26945</v>
      </c>
      <c r="AR67" s="57">
        <f t="shared" si="28"/>
        <v>26520</v>
      </c>
      <c r="AS67" s="57">
        <f t="shared" si="29"/>
        <v>28645</v>
      </c>
      <c r="AT67" s="57">
        <f t="shared" si="30"/>
        <v>29070</v>
      </c>
      <c r="AU67" s="57">
        <f t="shared" si="31"/>
        <v>31195</v>
      </c>
    </row>
    <row r="68" spans="1:47" hidden="1" x14ac:dyDescent="0.2">
      <c r="A68" s="70">
        <f t="shared" si="32"/>
        <v>45858</v>
      </c>
      <c r="B68" s="75">
        <v>45858</v>
      </c>
      <c r="C68" s="59">
        <v>20700</v>
      </c>
      <c r="D68" s="59">
        <v>23200</v>
      </c>
      <c r="E68" s="59">
        <v>21700</v>
      </c>
      <c r="F68" s="59">
        <v>24200</v>
      </c>
      <c r="G68" s="59">
        <v>22200</v>
      </c>
      <c r="H68" s="59">
        <v>24700</v>
      </c>
      <c r="I68" s="59">
        <v>22700</v>
      </c>
      <c r="J68" s="59">
        <v>25200</v>
      </c>
      <c r="K68" s="59">
        <v>23700</v>
      </c>
      <c r="L68" s="59">
        <v>26200</v>
      </c>
      <c r="M68" s="59">
        <v>24200</v>
      </c>
      <c r="N68" s="59">
        <v>26700</v>
      </c>
      <c r="O68" s="59">
        <v>25700</v>
      </c>
      <c r="P68" s="59">
        <v>28200</v>
      </c>
      <c r="Q68" s="59">
        <v>27700</v>
      </c>
      <c r="R68" s="59">
        <v>30200</v>
      </c>
      <c r="S68" s="59">
        <v>29700</v>
      </c>
      <c r="T68" s="59">
        <v>32200</v>
      </c>
      <c r="U68" s="59">
        <v>32700</v>
      </c>
      <c r="V68" s="59">
        <v>35200</v>
      </c>
      <c r="Z68" s="70">
        <f t="shared" si="33"/>
        <v>45858</v>
      </c>
      <c r="AA68" s="75">
        <v>45858</v>
      </c>
      <c r="AB68" s="57">
        <f t="shared" si="12"/>
        <v>17595</v>
      </c>
      <c r="AC68" s="57">
        <f t="shared" si="13"/>
        <v>19720</v>
      </c>
      <c r="AD68" s="57">
        <f t="shared" si="14"/>
        <v>18445</v>
      </c>
      <c r="AE68" s="57">
        <f t="shared" si="15"/>
        <v>20570</v>
      </c>
      <c r="AF68" s="57">
        <f t="shared" si="16"/>
        <v>18870</v>
      </c>
      <c r="AG68" s="57">
        <f t="shared" si="17"/>
        <v>20995</v>
      </c>
      <c r="AH68" s="57">
        <f t="shared" si="18"/>
        <v>19295</v>
      </c>
      <c r="AI68" s="57">
        <f t="shared" si="19"/>
        <v>21420</v>
      </c>
      <c r="AJ68" s="57">
        <f t="shared" si="20"/>
        <v>20145</v>
      </c>
      <c r="AK68" s="57">
        <f t="shared" si="21"/>
        <v>22270</v>
      </c>
      <c r="AL68" s="57">
        <f t="shared" si="22"/>
        <v>20570</v>
      </c>
      <c r="AM68" s="57">
        <f t="shared" si="23"/>
        <v>22695</v>
      </c>
      <c r="AN68" s="57">
        <f t="shared" si="24"/>
        <v>21845</v>
      </c>
      <c r="AO68" s="57">
        <f t="shared" si="25"/>
        <v>23970</v>
      </c>
      <c r="AP68" s="57">
        <f t="shared" si="26"/>
        <v>23545</v>
      </c>
      <c r="AQ68" s="57">
        <f t="shared" si="27"/>
        <v>25670</v>
      </c>
      <c r="AR68" s="57">
        <f t="shared" si="28"/>
        <v>25245</v>
      </c>
      <c r="AS68" s="57">
        <f t="shared" si="29"/>
        <v>27370</v>
      </c>
      <c r="AT68" s="57">
        <f t="shared" si="30"/>
        <v>27795</v>
      </c>
      <c r="AU68" s="57">
        <f t="shared" si="31"/>
        <v>29920</v>
      </c>
    </row>
    <row r="69" spans="1:47" hidden="1" x14ac:dyDescent="0.2">
      <c r="A69" s="70">
        <f t="shared" si="32"/>
        <v>45859</v>
      </c>
      <c r="B69" s="75">
        <v>45859</v>
      </c>
      <c r="C69" s="59">
        <v>20700</v>
      </c>
      <c r="D69" s="59">
        <v>23200</v>
      </c>
      <c r="E69" s="59">
        <v>21700</v>
      </c>
      <c r="F69" s="59">
        <v>24200</v>
      </c>
      <c r="G69" s="59">
        <v>22200</v>
      </c>
      <c r="H69" s="59">
        <v>24700</v>
      </c>
      <c r="I69" s="59">
        <v>22700</v>
      </c>
      <c r="J69" s="59">
        <v>25200</v>
      </c>
      <c r="K69" s="59">
        <v>23700</v>
      </c>
      <c r="L69" s="59">
        <v>26200</v>
      </c>
      <c r="M69" s="59">
        <v>24200</v>
      </c>
      <c r="N69" s="59">
        <v>26700</v>
      </c>
      <c r="O69" s="59">
        <v>25700</v>
      </c>
      <c r="P69" s="59">
        <v>28200</v>
      </c>
      <c r="Q69" s="59">
        <v>27700</v>
      </c>
      <c r="R69" s="59">
        <v>30200</v>
      </c>
      <c r="S69" s="59">
        <v>29700</v>
      </c>
      <c r="T69" s="59">
        <v>32200</v>
      </c>
      <c r="U69" s="59">
        <v>32700</v>
      </c>
      <c r="V69" s="59">
        <v>35200</v>
      </c>
      <c r="Z69" s="70">
        <f t="shared" si="33"/>
        <v>45859</v>
      </c>
      <c r="AA69" s="75">
        <v>45859</v>
      </c>
      <c r="AB69" s="57">
        <f t="shared" si="12"/>
        <v>17595</v>
      </c>
      <c r="AC69" s="57">
        <f t="shared" si="13"/>
        <v>19720</v>
      </c>
      <c r="AD69" s="57">
        <f t="shared" si="14"/>
        <v>18445</v>
      </c>
      <c r="AE69" s="57">
        <f t="shared" si="15"/>
        <v>20570</v>
      </c>
      <c r="AF69" s="57">
        <f t="shared" si="16"/>
        <v>18870</v>
      </c>
      <c r="AG69" s="57">
        <f t="shared" si="17"/>
        <v>20995</v>
      </c>
      <c r="AH69" s="57">
        <f t="shared" si="18"/>
        <v>19295</v>
      </c>
      <c r="AI69" s="57">
        <f t="shared" si="19"/>
        <v>21420</v>
      </c>
      <c r="AJ69" s="57">
        <f t="shared" si="20"/>
        <v>20145</v>
      </c>
      <c r="AK69" s="57">
        <f t="shared" si="21"/>
        <v>22270</v>
      </c>
      <c r="AL69" s="57">
        <f t="shared" si="22"/>
        <v>20570</v>
      </c>
      <c r="AM69" s="57">
        <f t="shared" si="23"/>
        <v>22695</v>
      </c>
      <c r="AN69" s="57">
        <f t="shared" si="24"/>
        <v>21845</v>
      </c>
      <c r="AO69" s="57">
        <f t="shared" si="25"/>
        <v>23970</v>
      </c>
      <c r="AP69" s="57">
        <f t="shared" si="26"/>
        <v>23545</v>
      </c>
      <c r="AQ69" s="57">
        <f t="shared" si="27"/>
        <v>25670</v>
      </c>
      <c r="AR69" s="57">
        <f t="shared" si="28"/>
        <v>25245</v>
      </c>
      <c r="AS69" s="57">
        <f t="shared" si="29"/>
        <v>27370</v>
      </c>
      <c r="AT69" s="57">
        <f t="shared" si="30"/>
        <v>27795</v>
      </c>
      <c r="AU69" s="57">
        <f t="shared" si="31"/>
        <v>29920</v>
      </c>
    </row>
    <row r="70" spans="1:47" hidden="1" x14ac:dyDescent="0.2">
      <c r="A70" s="70">
        <f t="shared" si="32"/>
        <v>45860</v>
      </c>
      <c r="B70" s="75">
        <v>45860</v>
      </c>
      <c r="C70" s="59">
        <v>20700</v>
      </c>
      <c r="D70" s="59">
        <v>23200</v>
      </c>
      <c r="E70" s="59">
        <v>21700</v>
      </c>
      <c r="F70" s="59">
        <v>24200</v>
      </c>
      <c r="G70" s="59">
        <v>22200</v>
      </c>
      <c r="H70" s="59">
        <v>24700</v>
      </c>
      <c r="I70" s="59">
        <v>22700</v>
      </c>
      <c r="J70" s="59">
        <v>25200</v>
      </c>
      <c r="K70" s="59">
        <v>23700</v>
      </c>
      <c r="L70" s="59">
        <v>26200</v>
      </c>
      <c r="M70" s="59">
        <v>24200</v>
      </c>
      <c r="N70" s="59">
        <v>26700</v>
      </c>
      <c r="O70" s="59">
        <v>25700</v>
      </c>
      <c r="P70" s="59">
        <v>28200</v>
      </c>
      <c r="Q70" s="59">
        <v>27700</v>
      </c>
      <c r="R70" s="59">
        <v>30200</v>
      </c>
      <c r="S70" s="59">
        <v>29700</v>
      </c>
      <c r="T70" s="59">
        <v>32200</v>
      </c>
      <c r="U70" s="59">
        <v>32700</v>
      </c>
      <c r="V70" s="59">
        <v>35200</v>
      </c>
      <c r="Z70" s="70">
        <f t="shared" si="33"/>
        <v>45860</v>
      </c>
      <c r="AA70" s="75">
        <v>45860</v>
      </c>
      <c r="AB70" s="57">
        <f t="shared" si="12"/>
        <v>17595</v>
      </c>
      <c r="AC70" s="57">
        <f t="shared" si="13"/>
        <v>19720</v>
      </c>
      <c r="AD70" s="57">
        <f t="shared" si="14"/>
        <v>18445</v>
      </c>
      <c r="AE70" s="57">
        <f t="shared" si="15"/>
        <v>20570</v>
      </c>
      <c r="AF70" s="57">
        <f t="shared" si="16"/>
        <v>18870</v>
      </c>
      <c r="AG70" s="57">
        <f t="shared" si="17"/>
        <v>20995</v>
      </c>
      <c r="AH70" s="57">
        <f t="shared" si="18"/>
        <v>19295</v>
      </c>
      <c r="AI70" s="57">
        <f t="shared" si="19"/>
        <v>21420</v>
      </c>
      <c r="AJ70" s="57">
        <f t="shared" si="20"/>
        <v>20145</v>
      </c>
      <c r="AK70" s="57">
        <f t="shared" si="21"/>
        <v>22270</v>
      </c>
      <c r="AL70" s="57">
        <f t="shared" si="22"/>
        <v>20570</v>
      </c>
      <c r="AM70" s="57">
        <f t="shared" si="23"/>
        <v>22695</v>
      </c>
      <c r="AN70" s="57">
        <f t="shared" si="24"/>
        <v>21845</v>
      </c>
      <c r="AO70" s="57">
        <f t="shared" si="25"/>
        <v>23970</v>
      </c>
      <c r="AP70" s="57">
        <f t="shared" si="26"/>
        <v>23545</v>
      </c>
      <c r="AQ70" s="57">
        <f t="shared" si="27"/>
        <v>25670</v>
      </c>
      <c r="AR70" s="57">
        <f t="shared" si="28"/>
        <v>25245</v>
      </c>
      <c r="AS70" s="57">
        <f t="shared" si="29"/>
        <v>27370</v>
      </c>
      <c r="AT70" s="57">
        <f t="shared" si="30"/>
        <v>27795</v>
      </c>
      <c r="AU70" s="57">
        <f t="shared" si="31"/>
        <v>29920</v>
      </c>
    </row>
    <row r="71" spans="1:47" hidden="1" x14ac:dyDescent="0.2">
      <c r="A71" s="70">
        <f t="shared" si="32"/>
        <v>45861</v>
      </c>
      <c r="B71" s="75">
        <v>45861</v>
      </c>
      <c r="C71" s="59">
        <v>20700</v>
      </c>
      <c r="D71" s="59">
        <v>23200</v>
      </c>
      <c r="E71" s="59">
        <v>21700</v>
      </c>
      <c r="F71" s="59">
        <v>24200</v>
      </c>
      <c r="G71" s="59">
        <v>22200</v>
      </c>
      <c r="H71" s="59">
        <v>24700</v>
      </c>
      <c r="I71" s="59">
        <v>22700</v>
      </c>
      <c r="J71" s="59">
        <v>25200</v>
      </c>
      <c r="K71" s="59">
        <v>23700</v>
      </c>
      <c r="L71" s="59">
        <v>26200</v>
      </c>
      <c r="M71" s="59">
        <v>24200</v>
      </c>
      <c r="N71" s="59">
        <v>26700</v>
      </c>
      <c r="O71" s="59">
        <v>25700</v>
      </c>
      <c r="P71" s="59">
        <v>28200</v>
      </c>
      <c r="Q71" s="59">
        <v>27700</v>
      </c>
      <c r="R71" s="59">
        <v>30200</v>
      </c>
      <c r="S71" s="59">
        <v>29700</v>
      </c>
      <c r="T71" s="59">
        <v>32200</v>
      </c>
      <c r="U71" s="59">
        <v>32700</v>
      </c>
      <c r="V71" s="59">
        <v>35200</v>
      </c>
      <c r="Z71" s="70">
        <f t="shared" si="33"/>
        <v>45861</v>
      </c>
      <c r="AA71" s="75">
        <v>45861</v>
      </c>
      <c r="AB71" s="57">
        <f t="shared" si="12"/>
        <v>17595</v>
      </c>
      <c r="AC71" s="57">
        <f t="shared" si="13"/>
        <v>19720</v>
      </c>
      <c r="AD71" s="57">
        <f t="shared" si="14"/>
        <v>18445</v>
      </c>
      <c r="AE71" s="57">
        <f t="shared" si="15"/>
        <v>20570</v>
      </c>
      <c r="AF71" s="57">
        <f t="shared" si="16"/>
        <v>18870</v>
      </c>
      <c r="AG71" s="57">
        <f t="shared" si="17"/>
        <v>20995</v>
      </c>
      <c r="AH71" s="57">
        <f t="shared" si="18"/>
        <v>19295</v>
      </c>
      <c r="AI71" s="57">
        <f t="shared" si="19"/>
        <v>21420</v>
      </c>
      <c r="AJ71" s="57">
        <f t="shared" si="20"/>
        <v>20145</v>
      </c>
      <c r="AK71" s="57">
        <f t="shared" si="21"/>
        <v>22270</v>
      </c>
      <c r="AL71" s="57">
        <f t="shared" si="22"/>
        <v>20570</v>
      </c>
      <c r="AM71" s="57">
        <f t="shared" si="23"/>
        <v>22695</v>
      </c>
      <c r="AN71" s="57">
        <f t="shared" si="24"/>
        <v>21845</v>
      </c>
      <c r="AO71" s="57">
        <f t="shared" si="25"/>
        <v>23970</v>
      </c>
      <c r="AP71" s="57">
        <f t="shared" si="26"/>
        <v>23545</v>
      </c>
      <c r="AQ71" s="57">
        <f t="shared" si="27"/>
        <v>25670</v>
      </c>
      <c r="AR71" s="57">
        <f t="shared" si="28"/>
        <v>25245</v>
      </c>
      <c r="AS71" s="57">
        <f t="shared" si="29"/>
        <v>27370</v>
      </c>
      <c r="AT71" s="57">
        <f t="shared" si="30"/>
        <v>27795</v>
      </c>
      <c r="AU71" s="57">
        <f t="shared" si="31"/>
        <v>29920</v>
      </c>
    </row>
    <row r="72" spans="1:47" hidden="1" x14ac:dyDescent="0.2">
      <c r="A72" s="70">
        <f t="shared" si="32"/>
        <v>45862</v>
      </c>
      <c r="B72" s="75">
        <v>45862</v>
      </c>
      <c r="C72" s="59">
        <v>20700</v>
      </c>
      <c r="D72" s="59">
        <v>23200</v>
      </c>
      <c r="E72" s="59">
        <v>21700</v>
      </c>
      <c r="F72" s="59">
        <v>24200</v>
      </c>
      <c r="G72" s="59">
        <v>22200</v>
      </c>
      <c r="H72" s="59">
        <v>24700</v>
      </c>
      <c r="I72" s="59">
        <v>22700</v>
      </c>
      <c r="J72" s="59">
        <v>25200</v>
      </c>
      <c r="K72" s="59">
        <v>23700</v>
      </c>
      <c r="L72" s="59">
        <v>26200</v>
      </c>
      <c r="M72" s="59">
        <v>24200</v>
      </c>
      <c r="N72" s="59">
        <v>26700</v>
      </c>
      <c r="O72" s="59">
        <v>25700</v>
      </c>
      <c r="P72" s="59">
        <v>28200</v>
      </c>
      <c r="Q72" s="59">
        <v>27700</v>
      </c>
      <c r="R72" s="59">
        <v>30200</v>
      </c>
      <c r="S72" s="59">
        <v>29700</v>
      </c>
      <c r="T72" s="59">
        <v>32200</v>
      </c>
      <c r="U72" s="59">
        <v>32700</v>
      </c>
      <c r="V72" s="59">
        <v>35200</v>
      </c>
      <c r="Z72" s="70">
        <f t="shared" si="33"/>
        <v>45862</v>
      </c>
      <c r="AA72" s="75">
        <v>45862</v>
      </c>
      <c r="AB72" s="57">
        <f t="shared" si="12"/>
        <v>17595</v>
      </c>
      <c r="AC72" s="57">
        <f t="shared" si="13"/>
        <v>19720</v>
      </c>
      <c r="AD72" s="57">
        <f t="shared" si="14"/>
        <v>18445</v>
      </c>
      <c r="AE72" s="57">
        <f t="shared" si="15"/>
        <v>20570</v>
      </c>
      <c r="AF72" s="57">
        <f t="shared" si="16"/>
        <v>18870</v>
      </c>
      <c r="AG72" s="57">
        <f t="shared" si="17"/>
        <v>20995</v>
      </c>
      <c r="AH72" s="57">
        <f t="shared" si="18"/>
        <v>19295</v>
      </c>
      <c r="AI72" s="57">
        <f t="shared" si="19"/>
        <v>21420</v>
      </c>
      <c r="AJ72" s="57">
        <f t="shared" si="20"/>
        <v>20145</v>
      </c>
      <c r="AK72" s="57">
        <f t="shared" si="21"/>
        <v>22270</v>
      </c>
      <c r="AL72" s="57">
        <f t="shared" si="22"/>
        <v>20570</v>
      </c>
      <c r="AM72" s="57">
        <f t="shared" si="23"/>
        <v>22695</v>
      </c>
      <c r="AN72" s="57">
        <f t="shared" si="24"/>
        <v>21845</v>
      </c>
      <c r="AO72" s="57">
        <f t="shared" si="25"/>
        <v>23970</v>
      </c>
      <c r="AP72" s="57">
        <f t="shared" si="26"/>
        <v>23545</v>
      </c>
      <c r="AQ72" s="57">
        <f t="shared" si="27"/>
        <v>25670</v>
      </c>
      <c r="AR72" s="57">
        <f t="shared" si="28"/>
        <v>25245</v>
      </c>
      <c r="AS72" s="57">
        <f t="shared" si="29"/>
        <v>27370</v>
      </c>
      <c r="AT72" s="57">
        <f t="shared" si="30"/>
        <v>27795</v>
      </c>
      <c r="AU72" s="57">
        <f t="shared" si="31"/>
        <v>29920</v>
      </c>
    </row>
    <row r="73" spans="1:47" hidden="1" x14ac:dyDescent="0.2">
      <c r="A73" s="70">
        <f t="shared" si="32"/>
        <v>45863</v>
      </c>
      <c r="B73" s="75">
        <v>45863</v>
      </c>
      <c r="C73" s="59">
        <v>20700</v>
      </c>
      <c r="D73" s="59">
        <v>23200</v>
      </c>
      <c r="E73" s="59">
        <v>21700</v>
      </c>
      <c r="F73" s="59">
        <v>24200</v>
      </c>
      <c r="G73" s="59">
        <v>22200</v>
      </c>
      <c r="H73" s="59">
        <v>24700</v>
      </c>
      <c r="I73" s="59">
        <v>22700</v>
      </c>
      <c r="J73" s="59">
        <v>25200</v>
      </c>
      <c r="K73" s="59">
        <v>23700</v>
      </c>
      <c r="L73" s="59">
        <v>26200</v>
      </c>
      <c r="M73" s="59">
        <v>24200</v>
      </c>
      <c r="N73" s="59">
        <v>26700</v>
      </c>
      <c r="O73" s="59">
        <v>25700</v>
      </c>
      <c r="P73" s="59">
        <v>28200</v>
      </c>
      <c r="Q73" s="59">
        <v>27700</v>
      </c>
      <c r="R73" s="59">
        <v>30200</v>
      </c>
      <c r="S73" s="59">
        <v>29700</v>
      </c>
      <c r="T73" s="59">
        <v>32200</v>
      </c>
      <c r="U73" s="59">
        <v>32700</v>
      </c>
      <c r="V73" s="59">
        <v>35200</v>
      </c>
      <c r="Z73" s="70">
        <f t="shared" si="33"/>
        <v>45863</v>
      </c>
      <c r="AA73" s="75">
        <v>45863</v>
      </c>
      <c r="AB73" s="57">
        <f t="shared" si="12"/>
        <v>17595</v>
      </c>
      <c r="AC73" s="57">
        <f t="shared" si="13"/>
        <v>19720</v>
      </c>
      <c r="AD73" s="57">
        <f t="shared" si="14"/>
        <v>18445</v>
      </c>
      <c r="AE73" s="57">
        <f t="shared" si="15"/>
        <v>20570</v>
      </c>
      <c r="AF73" s="57">
        <f t="shared" si="16"/>
        <v>18870</v>
      </c>
      <c r="AG73" s="57">
        <f t="shared" si="17"/>
        <v>20995</v>
      </c>
      <c r="AH73" s="57">
        <f t="shared" si="18"/>
        <v>19295</v>
      </c>
      <c r="AI73" s="57">
        <f t="shared" si="19"/>
        <v>21420</v>
      </c>
      <c r="AJ73" s="57">
        <f t="shared" si="20"/>
        <v>20145</v>
      </c>
      <c r="AK73" s="57">
        <f t="shared" si="21"/>
        <v>22270</v>
      </c>
      <c r="AL73" s="57">
        <f t="shared" si="22"/>
        <v>20570</v>
      </c>
      <c r="AM73" s="57">
        <f t="shared" si="23"/>
        <v>22695</v>
      </c>
      <c r="AN73" s="57">
        <f t="shared" si="24"/>
        <v>21845</v>
      </c>
      <c r="AO73" s="57">
        <f t="shared" si="25"/>
        <v>23970</v>
      </c>
      <c r="AP73" s="57">
        <f t="shared" si="26"/>
        <v>23545</v>
      </c>
      <c r="AQ73" s="57">
        <f t="shared" si="27"/>
        <v>25670</v>
      </c>
      <c r="AR73" s="57">
        <f t="shared" si="28"/>
        <v>25245</v>
      </c>
      <c r="AS73" s="57">
        <f t="shared" si="29"/>
        <v>27370</v>
      </c>
      <c r="AT73" s="57">
        <f t="shared" si="30"/>
        <v>27795</v>
      </c>
      <c r="AU73" s="57">
        <f t="shared" si="31"/>
        <v>29920</v>
      </c>
    </row>
    <row r="74" spans="1:47" hidden="1" x14ac:dyDescent="0.2">
      <c r="A74" s="70">
        <f t="shared" si="32"/>
        <v>45864</v>
      </c>
      <c r="B74" s="75">
        <v>45864</v>
      </c>
      <c r="C74" s="59">
        <v>20700</v>
      </c>
      <c r="D74" s="59">
        <v>23200</v>
      </c>
      <c r="E74" s="59">
        <v>21700</v>
      </c>
      <c r="F74" s="59">
        <v>24200</v>
      </c>
      <c r="G74" s="59">
        <v>22200</v>
      </c>
      <c r="H74" s="59">
        <v>24700</v>
      </c>
      <c r="I74" s="59">
        <v>22700</v>
      </c>
      <c r="J74" s="59">
        <v>25200</v>
      </c>
      <c r="K74" s="59">
        <v>23700</v>
      </c>
      <c r="L74" s="59">
        <v>26200</v>
      </c>
      <c r="M74" s="59">
        <v>24200</v>
      </c>
      <c r="N74" s="59">
        <v>26700</v>
      </c>
      <c r="O74" s="59">
        <v>25700</v>
      </c>
      <c r="P74" s="59">
        <v>28200</v>
      </c>
      <c r="Q74" s="59">
        <v>27700</v>
      </c>
      <c r="R74" s="59">
        <v>30200</v>
      </c>
      <c r="S74" s="59">
        <v>29700</v>
      </c>
      <c r="T74" s="59">
        <v>32200</v>
      </c>
      <c r="U74" s="59">
        <v>32700</v>
      </c>
      <c r="V74" s="59">
        <v>35200</v>
      </c>
      <c r="Z74" s="70">
        <f t="shared" si="33"/>
        <v>45864</v>
      </c>
      <c r="AA74" s="75">
        <v>45864</v>
      </c>
      <c r="AB74" s="57">
        <f t="shared" si="12"/>
        <v>17595</v>
      </c>
      <c r="AC74" s="57">
        <f t="shared" si="13"/>
        <v>19720</v>
      </c>
      <c r="AD74" s="57">
        <f t="shared" si="14"/>
        <v>18445</v>
      </c>
      <c r="AE74" s="57">
        <f t="shared" si="15"/>
        <v>20570</v>
      </c>
      <c r="AF74" s="57">
        <f t="shared" si="16"/>
        <v>18870</v>
      </c>
      <c r="AG74" s="57">
        <f t="shared" si="17"/>
        <v>20995</v>
      </c>
      <c r="AH74" s="57">
        <f t="shared" si="18"/>
        <v>19295</v>
      </c>
      <c r="AI74" s="57">
        <f t="shared" si="19"/>
        <v>21420</v>
      </c>
      <c r="AJ74" s="57">
        <f t="shared" si="20"/>
        <v>20145</v>
      </c>
      <c r="AK74" s="57">
        <f t="shared" si="21"/>
        <v>22270</v>
      </c>
      <c r="AL74" s="57">
        <f t="shared" si="22"/>
        <v>20570</v>
      </c>
      <c r="AM74" s="57">
        <f t="shared" si="23"/>
        <v>22695</v>
      </c>
      <c r="AN74" s="57">
        <f t="shared" si="24"/>
        <v>21845</v>
      </c>
      <c r="AO74" s="57">
        <f t="shared" si="25"/>
        <v>23970</v>
      </c>
      <c r="AP74" s="57">
        <f t="shared" si="26"/>
        <v>23545</v>
      </c>
      <c r="AQ74" s="57">
        <f t="shared" si="27"/>
        <v>25670</v>
      </c>
      <c r="AR74" s="57">
        <f t="shared" si="28"/>
        <v>25245</v>
      </c>
      <c r="AS74" s="57">
        <f t="shared" si="29"/>
        <v>27370</v>
      </c>
      <c r="AT74" s="57">
        <f t="shared" si="30"/>
        <v>27795</v>
      </c>
      <c r="AU74" s="57">
        <f t="shared" si="31"/>
        <v>29920</v>
      </c>
    </row>
    <row r="75" spans="1:47" hidden="1" x14ac:dyDescent="0.2">
      <c r="A75" s="70">
        <f t="shared" si="32"/>
        <v>45865</v>
      </c>
      <c r="B75" s="75">
        <v>45865</v>
      </c>
      <c r="C75" s="59">
        <v>20700</v>
      </c>
      <c r="D75" s="59">
        <v>23200</v>
      </c>
      <c r="E75" s="59">
        <v>21700</v>
      </c>
      <c r="F75" s="59">
        <v>24200</v>
      </c>
      <c r="G75" s="59">
        <v>22200</v>
      </c>
      <c r="H75" s="59">
        <v>24700</v>
      </c>
      <c r="I75" s="59">
        <v>22700</v>
      </c>
      <c r="J75" s="59">
        <v>25200</v>
      </c>
      <c r="K75" s="59">
        <v>23700</v>
      </c>
      <c r="L75" s="59">
        <v>26200</v>
      </c>
      <c r="M75" s="59">
        <v>24200</v>
      </c>
      <c r="N75" s="59">
        <v>26700</v>
      </c>
      <c r="O75" s="59">
        <v>25700</v>
      </c>
      <c r="P75" s="59">
        <v>28200</v>
      </c>
      <c r="Q75" s="59">
        <v>27700</v>
      </c>
      <c r="R75" s="59">
        <v>30200</v>
      </c>
      <c r="S75" s="59">
        <v>29700</v>
      </c>
      <c r="T75" s="59">
        <v>32200</v>
      </c>
      <c r="U75" s="59">
        <v>32700</v>
      </c>
      <c r="V75" s="59">
        <v>35200</v>
      </c>
      <c r="Z75" s="70">
        <f t="shared" si="33"/>
        <v>45865</v>
      </c>
      <c r="AA75" s="75">
        <v>45865</v>
      </c>
      <c r="AB75" s="57">
        <f t="shared" si="12"/>
        <v>17595</v>
      </c>
      <c r="AC75" s="57">
        <f t="shared" si="13"/>
        <v>19720</v>
      </c>
      <c r="AD75" s="57">
        <f t="shared" si="14"/>
        <v>18445</v>
      </c>
      <c r="AE75" s="57">
        <f t="shared" si="15"/>
        <v>20570</v>
      </c>
      <c r="AF75" s="57">
        <f t="shared" si="16"/>
        <v>18870</v>
      </c>
      <c r="AG75" s="57">
        <f t="shared" si="17"/>
        <v>20995</v>
      </c>
      <c r="AH75" s="57">
        <f t="shared" si="18"/>
        <v>19295</v>
      </c>
      <c r="AI75" s="57">
        <f t="shared" si="19"/>
        <v>21420</v>
      </c>
      <c r="AJ75" s="57">
        <f t="shared" si="20"/>
        <v>20145</v>
      </c>
      <c r="AK75" s="57">
        <f t="shared" si="21"/>
        <v>22270</v>
      </c>
      <c r="AL75" s="57">
        <f t="shared" si="22"/>
        <v>20570</v>
      </c>
      <c r="AM75" s="57">
        <f t="shared" si="23"/>
        <v>22695</v>
      </c>
      <c r="AN75" s="57">
        <f t="shared" si="24"/>
        <v>21845</v>
      </c>
      <c r="AO75" s="57">
        <f t="shared" si="25"/>
        <v>23970</v>
      </c>
      <c r="AP75" s="57">
        <f t="shared" si="26"/>
        <v>23545</v>
      </c>
      <c r="AQ75" s="57">
        <f t="shared" si="27"/>
        <v>25670</v>
      </c>
      <c r="AR75" s="57">
        <f t="shared" si="28"/>
        <v>25245</v>
      </c>
      <c r="AS75" s="57">
        <f t="shared" si="29"/>
        <v>27370</v>
      </c>
      <c r="AT75" s="57">
        <f t="shared" si="30"/>
        <v>27795</v>
      </c>
      <c r="AU75" s="57">
        <f t="shared" si="31"/>
        <v>29920</v>
      </c>
    </row>
    <row r="76" spans="1:47" hidden="1" x14ac:dyDescent="0.2">
      <c r="A76" s="70">
        <f t="shared" si="32"/>
        <v>45866</v>
      </c>
      <c r="B76" s="75">
        <v>45866</v>
      </c>
      <c r="C76" s="59">
        <v>20700</v>
      </c>
      <c r="D76" s="59">
        <v>23200</v>
      </c>
      <c r="E76" s="59">
        <v>21700</v>
      </c>
      <c r="F76" s="59">
        <v>24200</v>
      </c>
      <c r="G76" s="59">
        <v>22200</v>
      </c>
      <c r="H76" s="59">
        <v>24700</v>
      </c>
      <c r="I76" s="59">
        <v>22700</v>
      </c>
      <c r="J76" s="59">
        <v>25200</v>
      </c>
      <c r="K76" s="59">
        <v>23700</v>
      </c>
      <c r="L76" s="59">
        <v>26200</v>
      </c>
      <c r="M76" s="59">
        <v>24200</v>
      </c>
      <c r="N76" s="59">
        <v>26700</v>
      </c>
      <c r="O76" s="59">
        <v>25700</v>
      </c>
      <c r="P76" s="59">
        <v>28200</v>
      </c>
      <c r="Q76" s="59">
        <v>27700</v>
      </c>
      <c r="R76" s="59">
        <v>30200</v>
      </c>
      <c r="S76" s="59">
        <v>29700</v>
      </c>
      <c r="T76" s="59">
        <v>32200</v>
      </c>
      <c r="U76" s="59">
        <v>32700</v>
      </c>
      <c r="V76" s="59">
        <v>35200</v>
      </c>
      <c r="Z76" s="70">
        <f t="shared" si="33"/>
        <v>45866</v>
      </c>
      <c r="AA76" s="75">
        <v>45866</v>
      </c>
      <c r="AB76" s="57">
        <f t="shared" si="12"/>
        <v>17595</v>
      </c>
      <c r="AC76" s="57">
        <f t="shared" si="13"/>
        <v>19720</v>
      </c>
      <c r="AD76" s="57">
        <f t="shared" si="14"/>
        <v>18445</v>
      </c>
      <c r="AE76" s="57">
        <f t="shared" si="15"/>
        <v>20570</v>
      </c>
      <c r="AF76" s="57">
        <f t="shared" si="16"/>
        <v>18870</v>
      </c>
      <c r="AG76" s="57">
        <f t="shared" si="17"/>
        <v>20995</v>
      </c>
      <c r="AH76" s="57">
        <f t="shared" si="18"/>
        <v>19295</v>
      </c>
      <c r="AI76" s="57">
        <f t="shared" si="19"/>
        <v>21420</v>
      </c>
      <c r="AJ76" s="57">
        <f t="shared" si="20"/>
        <v>20145</v>
      </c>
      <c r="AK76" s="57">
        <f t="shared" si="21"/>
        <v>22270</v>
      </c>
      <c r="AL76" s="57">
        <f t="shared" si="22"/>
        <v>20570</v>
      </c>
      <c r="AM76" s="57">
        <f t="shared" si="23"/>
        <v>22695</v>
      </c>
      <c r="AN76" s="57">
        <f t="shared" si="24"/>
        <v>21845</v>
      </c>
      <c r="AO76" s="57">
        <f t="shared" si="25"/>
        <v>23970</v>
      </c>
      <c r="AP76" s="57">
        <f t="shared" si="26"/>
        <v>23545</v>
      </c>
      <c r="AQ76" s="57">
        <f t="shared" si="27"/>
        <v>25670</v>
      </c>
      <c r="AR76" s="57">
        <f t="shared" si="28"/>
        <v>25245</v>
      </c>
      <c r="AS76" s="57">
        <f t="shared" si="29"/>
        <v>27370</v>
      </c>
      <c r="AT76" s="57">
        <f t="shared" si="30"/>
        <v>27795</v>
      </c>
      <c r="AU76" s="57">
        <f t="shared" si="31"/>
        <v>29920</v>
      </c>
    </row>
    <row r="77" spans="1:47" hidden="1" x14ac:dyDescent="0.2">
      <c r="A77" s="70">
        <f t="shared" si="32"/>
        <v>45867</v>
      </c>
      <c r="B77" s="75">
        <v>45867</v>
      </c>
      <c r="C77" s="59">
        <v>20700</v>
      </c>
      <c r="D77" s="59">
        <v>23200</v>
      </c>
      <c r="E77" s="59">
        <v>21700</v>
      </c>
      <c r="F77" s="59">
        <v>24200</v>
      </c>
      <c r="G77" s="59">
        <v>22200</v>
      </c>
      <c r="H77" s="59">
        <v>24700</v>
      </c>
      <c r="I77" s="59">
        <v>22700</v>
      </c>
      <c r="J77" s="59">
        <v>25200</v>
      </c>
      <c r="K77" s="59">
        <v>23700</v>
      </c>
      <c r="L77" s="59">
        <v>26200</v>
      </c>
      <c r="M77" s="59">
        <v>24200</v>
      </c>
      <c r="N77" s="59">
        <v>26700</v>
      </c>
      <c r="O77" s="59">
        <v>25700</v>
      </c>
      <c r="P77" s="59">
        <v>28200</v>
      </c>
      <c r="Q77" s="59">
        <v>27700</v>
      </c>
      <c r="R77" s="59">
        <v>30200</v>
      </c>
      <c r="S77" s="59">
        <v>29700</v>
      </c>
      <c r="T77" s="59">
        <v>32200</v>
      </c>
      <c r="U77" s="59">
        <v>32700</v>
      </c>
      <c r="V77" s="59">
        <v>35200</v>
      </c>
      <c r="Z77" s="70">
        <f t="shared" si="33"/>
        <v>45867</v>
      </c>
      <c r="AA77" s="75">
        <v>45867</v>
      </c>
      <c r="AB77" s="57">
        <f t="shared" si="12"/>
        <v>17595</v>
      </c>
      <c r="AC77" s="57">
        <f t="shared" si="13"/>
        <v>19720</v>
      </c>
      <c r="AD77" s="57">
        <f t="shared" si="14"/>
        <v>18445</v>
      </c>
      <c r="AE77" s="57">
        <f t="shared" si="15"/>
        <v>20570</v>
      </c>
      <c r="AF77" s="57">
        <f t="shared" si="16"/>
        <v>18870</v>
      </c>
      <c r="AG77" s="57">
        <f t="shared" si="17"/>
        <v>20995</v>
      </c>
      <c r="AH77" s="57">
        <f t="shared" si="18"/>
        <v>19295</v>
      </c>
      <c r="AI77" s="57">
        <f t="shared" si="19"/>
        <v>21420</v>
      </c>
      <c r="AJ77" s="57">
        <f t="shared" si="20"/>
        <v>20145</v>
      </c>
      <c r="AK77" s="57">
        <f t="shared" si="21"/>
        <v>22270</v>
      </c>
      <c r="AL77" s="57">
        <f t="shared" si="22"/>
        <v>20570</v>
      </c>
      <c r="AM77" s="57">
        <f t="shared" si="23"/>
        <v>22695</v>
      </c>
      <c r="AN77" s="57">
        <f t="shared" si="24"/>
        <v>21845</v>
      </c>
      <c r="AO77" s="57">
        <f t="shared" si="25"/>
        <v>23970</v>
      </c>
      <c r="AP77" s="57">
        <f t="shared" si="26"/>
        <v>23545</v>
      </c>
      <c r="AQ77" s="57">
        <f t="shared" si="27"/>
        <v>25670</v>
      </c>
      <c r="AR77" s="57">
        <f t="shared" si="28"/>
        <v>25245</v>
      </c>
      <c r="AS77" s="57">
        <f t="shared" si="29"/>
        <v>27370</v>
      </c>
      <c r="AT77" s="57">
        <f t="shared" si="30"/>
        <v>27795</v>
      </c>
      <c r="AU77" s="57">
        <f t="shared" si="31"/>
        <v>29920</v>
      </c>
    </row>
    <row r="78" spans="1:47" hidden="1" x14ac:dyDescent="0.2">
      <c r="A78" s="70">
        <f t="shared" si="32"/>
        <v>45868</v>
      </c>
      <c r="B78" s="75">
        <v>45868</v>
      </c>
      <c r="C78" s="59">
        <v>20700</v>
      </c>
      <c r="D78" s="59">
        <v>23200</v>
      </c>
      <c r="E78" s="59">
        <v>21700</v>
      </c>
      <c r="F78" s="59">
        <v>24200</v>
      </c>
      <c r="G78" s="59">
        <v>22200</v>
      </c>
      <c r="H78" s="59">
        <v>24700</v>
      </c>
      <c r="I78" s="59">
        <v>22700</v>
      </c>
      <c r="J78" s="59">
        <v>25200</v>
      </c>
      <c r="K78" s="59">
        <v>23700</v>
      </c>
      <c r="L78" s="59">
        <v>26200</v>
      </c>
      <c r="M78" s="59">
        <v>24200</v>
      </c>
      <c r="N78" s="59">
        <v>26700</v>
      </c>
      <c r="O78" s="59">
        <v>25700</v>
      </c>
      <c r="P78" s="59">
        <v>28200</v>
      </c>
      <c r="Q78" s="59">
        <v>27700</v>
      </c>
      <c r="R78" s="59">
        <v>30200</v>
      </c>
      <c r="S78" s="59">
        <v>29700</v>
      </c>
      <c r="T78" s="59">
        <v>32200</v>
      </c>
      <c r="U78" s="59">
        <v>32700</v>
      </c>
      <c r="V78" s="59">
        <v>35200</v>
      </c>
      <c r="Z78" s="70">
        <f t="shared" si="33"/>
        <v>45868</v>
      </c>
      <c r="AA78" s="75">
        <v>45868</v>
      </c>
      <c r="AB78" s="57">
        <f t="shared" si="12"/>
        <v>17595</v>
      </c>
      <c r="AC78" s="57">
        <f t="shared" si="13"/>
        <v>19720</v>
      </c>
      <c r="AD78" s="57">
        <f t="shared" si="14"/>
        <v>18445</v>
      </c>
      <c r="AE78" s="57">
        <f t="shared" si="15"/>
        <v>20570</v>
      </c>
      <c r="AF78" s="57">
        <f t="shared" si="16"/>
        <v>18870</v>
      </c>
      <c r="AG78" s="57">
        <f t="shared" si="17"/>
        <v>20995</v>
      </c>
      <c r="AH78" s="57">
        <f t="shared" si="18"/>
        <v>19295</v>
      </c>
      <c r="AI78" s="57">
        <f t="shared" si="19"/>
        <v>21420</v>
      </c>
      <c r="AJ78" s="57">
        <f t="shared" si="20"/>
        <v>20145</v>
      </c>
      <c r="AK78" s="57">
        <f t="shared" si="21"/>
        <v>22270</v>
      </c>
      <c r="AL78" s="57">
        <f t="shared" si="22"/>
        <v>20570</v>
      </c>
      <c r="AM78" s="57">
        <f t="shared" si="23"/>
        <v>22695</v>
      </c>
      <c r="AN78" s="57">
        <f t="shared" si="24"/>
        <v>21845</v>
      </c>
      <c r="AO78" s="57">
        <f t="shared" si="25"/>
        <v>23970</v>
      </c>
      <c r="AP78" s="57">
        <f t="shared" si="26"/>
        <v>23545</v>
      </c>
      <c r="AQ78" s="57">
        <f t="shared" si="27"/>
        <v>25670</v>
      </c>
      <c r="AR78" s="57">
        <f t="shared" si="28"/>
        <v>25245</v>
      </c>
      <c r="AS78" s="57">
        <f t="shared" si="29"/>
        <v>27370</v>
      </c>
      <c r="AT78" s="57">
        <f t="shared" si="30"/>
        <v>27795</v>
      </c>
      <c r="AU78" s="57">
        <f t="shared" si="31"/>
        <v>29920</v>
      </c>
    </row>
    <row r="79" spans="1:47" hidden="1" x14ac:dyDescent="0.2">
      <c r="A79" s="70">
        <f t="shared" si="32"/>
        <v>45869</v>
      </c>
      <c r="B79" s="75">
        <v>45869</v>
      </c>
      <c r="C79" s="59">
        <v>20700</v>
      </c>
      <c r="D79" s="59">
        <v>23200</v>
      </c>
      <c r="E79" s="59">
        <v>21700</v>
      </c>
      <c r="F79" s="59">
        <v>24200</v>
      </c>
      <c r="G79" s="59">
        <v>22200</v>
      </c>
      <c r="H79" s="59">
        <v>24700</v>
      </c>
      <c r="I79" s="59">
        <v>22700</v>
      </c>
      <c r="J79" s="59">
        <v>25200</v>
      </c>
      <c r="K79" s="59">
        <v>23700</v>
      </c>
      <c r="L79" s="59">
        <v>26200</v>
      </c>
      <c r="M79" s="59">
        <v>24200</v>
      </c>
      <c r="N79" s="59">
        <v>26700</v>
      </c>
      <c r="O79" s="59">
        <v>25700</v>
      </c>
      <c r="P79" s="59">
        <v>28200</v>
      </c>
      <c r="Q79" s="59">
        <v>27700</v>
      </c>
      <c r="R79" s="59">
        <v>30200</v>
      </c>
      <c r="S79" s="59">
        <v>29700</v>
      </c>
      <c r="T79" s="59">
        <v>32200</v>
      </c>
      <c r="U79" s="59">
        <v>32700</v>
      </c>
      <c r="V79" s="59">
        <v>35200</v>
      </c>
      <c r="Z79" s="70">
        <f t="shared" si="33"/>
        <v>45869</v>
      </c>
      <c r="AA79" s="75">
        <v>45869</v>
      </c>
      <c r="AB79" s="57">
        <f t="shared" si="12"/>
        <v>17595</v>
      </c>
      <c r="AC79" s="57">
        <f t="shared" si="13"/>
        <v>19720</v>
      </c>
      <c r="AD79" s="57">
        <f t="shared" si="14"/>
        <v>18445</v>
      </c>
      <c r="AE79" s="57">
        <f t="shared" si="15"/>
        <v>20570</v>
      </c>
      <c r="AF79" s="57">
        <f t="shared" si="16"/>
        <v>18870</v>
      </c>
      <c r="AG79" s="57">
        <f t="shared" si="17"/>
        <v>20995</v>
      </c>
      <c r="AH79" s="57">
        <f t="shared" si="18"/>
        <v>19295</v>
      </c>
      <c r="AI79" s="57">
        <f t="shared" si="19"/>
        <v>21420</v>
      </c>
      <c r="AJ79" s="57">
        <f t="shared" si="20"/>
        <v>20145</v>
      </c>
      <c r="AK79" s="57">
        <f t="shared" si="21"/>
        <v>22270</v>
      </c>
      <c r="AL79" s="57">
        <f t="shared" si="22"/>
        <v>20570</v>
      </c>
      <c r="AM79" s="57">
        <f t="shared" si="23"/>
        <v>22695</v>
      </c>
      <c r="AN79" s="57">
        <f t="shared" si="24"/>
        <v>21845</v>
      </c>
      <c r="AO79" s="57">
        <f t="shared" si="25"/>
        <v>23970</v>
      </c>
      <c r="AP79" s="57">
        <f t="shared" si="26"/>
        <v>23545</v>
      </c>
      <c r="AQ79" s="57">
        <f t="shared" si="27"/>
        <v>25670</v>
      </c>
      <c r="AR79" s="57">
        <f t="shared" si="28"/>
        <v>25245</v>
      </c>
      <c r="AS79" s="57">
        <f t="shared" si="29"/>
        <v>27370</v>
      </c>
      <c r="AT79" s="57">
        <f t="shared" si="30"/>
        <v>27795</v>
      </c>
      <c r="AU79" s="57">
        <f t="shared" si="31"/>
        <v>29920</v>
      </c>
    </row>
    <row r="80" spans="1:47" x14ac:dyDescent="0.2">
      <c r="A80" s="78"/>
      <c r="B80" s="78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Z80" s="78"/>
      <c r="AA80" s="78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</row>
    <row r="81" spans="1:47" x14ac:dyDescent="0.2">
      <c r="A81" s="78"/>
      <c r="B81" s="78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Z81" s="78"/>
      <c r="AA81" s="78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</row>
    <row r="82" spans="1:47" x14ac:dyDescent="0.2">
      <c r="A82" s="210" t="s">
        <v>38</v>
      </c>
      <c r="B82" s="210"/>
      <c r="C82" s="210"/>
      <c r="D82" s="210"/>
      <c r="E82" s="210"/>
      <c r="F82" s="210"/>
      <c r="G82" s="210"/>
      <c r="H82" s="210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Z82" s="210" t="s">
        <v>38</v>
      </c>
      <c r="AA82" s="210"/>
      <c r="AB82" s="210"/>
      <c r="AC82" s="210"/>
      <c r="AD82" s="210"/>
      <c r="AE82" s="210"/>
      <c r="AF82" s="210"/>
      <c r="AG82" s="210"/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</row>
    <row r="83" spans="1:47" x14ac:dyDescent="0.2">
      <c r="A83" s="342" t="s">
        <v>60</v>
      </c>
      <c r="B83" s="343"/>
      <c r="C83" s="343"/>
      <c r="D83" s="343"/>
      <c r="E83" s="343"/>
      <c r="F83" s="343"/>
      <c r="G83" s="343"/>
      <c r="H83" s="343"/>
      <c r="I83" s="343"/>
      <c r="J83" s="343"/>
      <c r="K83" s="343"/>
      <c r="L83" s="34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Z83" s="342" t="s">
        <v>60</v>
      </c>
      <c r="AA83" s="343"/>
      <c r="AB83" s="343"/>
      <c r="AC83" s="343"/>
      <c r="AD83" s="343"/>
      <c r="AE83" s="343"/>
      <c r="AF83" s="343"/>
      <c r="AG83" s="343"/>
      <c r="AH83" s="343"/>
      <c r="AI83" s="343"/>
      <c r="AJ83" s="343"/>
      <c r="AK83" s="343"/>
      <c r="AL83" s="343"/>
      <c r="AM83" s="343"/>
      <c r="AN83" s="343"/>
      <c r="AO83" s="343"/>
      <c r="AP83" s="343"/>
      <c r="AQ83" s="343"/>
      <c r="AR83" s="343"/>
      <c r="AS83" s="343"/>
      <c r="AT83" s="343"/>
      <c r="AU83" s="343"/>
    </row>
    <row r="84" spans="1:47" ht="42" customHeight="1" x14ac:dyDescent="0.2">
      <c r="A84" s="294" t="s">
        <v>39</v>
      </c>
      <c r="B84" s="295"/>
      <c r="C84" s="324" t="s">
        <v>85</v>
      </c>
      <c r="D84" s="325"/>
      <c r="E84" s="326" t="s">
        <v>86</v>
      </c>
      <c r="F84" s="327"/>
      <c r="G84" s="328" t="s">
        <v>83</v>
      </c>
      <c r="H84" s="329"/>
      <c r="I84" s="330" t="s">
        <v>87</v>
      </c>
      <c r="J84" s="331"/>
      <c r="K84" s="323" t="s">
        <v>88</v>
      </c>
      <c r="L84" s="323"/>
      <c r="M84" s="336" t="s">
        <v>89</v>
      </c>
      <c r="N84" s="337"/>
      <c r="O84" s="338" t="s">
        <v>94</v>
      </c>
      <c r="P84" s="338"/>
      <c r="Q84" s="339" t="s">
        <v>95</v>
      </c>
      <c r="R84" s="339"/>
      <c r="S84" s="340" t="s">
        <v>90</v>
      </c>
      <c r="T84" s="340"/>
      <c r="U84" s="314" t="s">
        <v>91</v>
      </c>
      <c r="V84" s="315"/>
      <c r="Z84" s="294" t="s">
        <v>39</v>
      </c>
      <c r="AA84" s="295"/>
      <c r="AB84" s="324" t="s">
        <v>85</v>
      </c>
      <c r="AC84" s="325"/>
      <c r="AD84" s="326" t="s">
        <v>86</v>
      </c>
      <c r="AE84" s="327"/>
      <c r="AF84" s="328" t="s">
        <v>83</v>
      </c>
      <c r="AG84" s="329"/>
      <c r="AH84" s="330" t="s">
        <v>87</v>
      </c>
      <c r="AI84" s="331"/>
      <c r="AJ84" s="323" t="s">
        <v>88</v>
      </c>
      <c r="AK84" s="323"/>
      <c r="AL84" s="336" t="s">
        <v>89</v>
      </c>
      <c r="AM84" s="337"/>
      <c r="AN84" s="338" t="s">
        <v>94</v>
      </c>
      <c r="AO84" s="338"/>
      <c r="AP84" s="339" t="s">
        <v>95</v>
      </c>
      <c r="AQ84" s="339"/>
      <c r="AR84" s="340" t="s">
        <v>90</v>
      </c>
      <c r="AS84" s="340"/>
      <c r="AT84" s="314" t="s">
        <v>91</v>
      </c>
      <c r="AU84" s="315"/>
    </row>
    <row r="85" spans="1:47" x14ac:dyDescent="0.2">
      <c r="A85" s="296"/>
      <c r="B85" s="297"/>
      <c r="C85" s="45" t="s">
        <v>40</v>
      </c>
      <c r="D85" s="45" t="s">
        <v>41</v>
      </c>
      <c r="E85" s="45" t="s">
        <v>40</v>
      </c>
      <c r="F85" s="45" t="s">
        <v>41</v>
      </c>
      <c r="G85" s="45" t="s">
        <v>40</v>
      </c>
      <c r="H85" s="45" t="s">
        <v>41</v>
      </c>
      <c r="I85" s="45" t="s">
        <v>40</v>
      </c>
      <c r="J85" s="45" t="s">
        <v>41</v>
      </c>
      <c r="K85" s="45" t="s">
        <v>40</v>
      </c>
      <c r="L85" s="45" t="s">
        <v>41</v>
      </c>
      <c r="M85" s="45" t="s">
        <v>40</v>
      </c>
      <c r="N85" s="45" t="s">
        <v>41</v>
      </c>
      <c r="O85" s="45" t="s">
        <v>40</v>
      </c>
      <c r="P85" s="45" t="s">
        <v>41</v>
      </c>
      <c r="Q85" s="45" t="s">
        <v>40</v>
      </c>
      <c r="R85" s="45" t="s">
        <v>41</v>
      </c>
      <c r="S85" s="45" t="s">
        <v>40</v>
      </c>
      <c r="T85" s="45" t="s">
        <v>41</v>
      </c>
      <c r="U85" s="45" t="s">
        <v>40</v>
      </c>
      <c r="V85" s="45" t="s">
        <v>41</v>
      </c>
      <c r="Z85" s="296"/>
      <c r="AA85" s="297"/>
      <c r="AB85" s="45" t="s">
        <v>40</v>
      </c>
      <c r="AC85" s="45" t="s">
        <v>41</v>
      </c>
      <c r="AD85" s="45" t="s">
        <v>40</v>
      </c>
      <c r="AE85" s="45" t="s">
        <v>41</v>
      </c>
      <c r="AF85" s="45" t="s">
        <v>40</v>
      </c>
      <c r="AG85" s="45" t="s">
        <v>41</v>
      </c>
      <c r="AH85" s="45" t="s">
        <v>40</v>
      </c>
      <c r="AI85" s="45" t="s">
        <v>41</v>
      </c>
      <c r="AJ85" s="45" t="s">
        <v>40</v>
      </c>
      <c r="AK85" s="45" t="s">
        <v>41</v>
      </c>
      <c r="AL85" s="45" t="s">
        <v>40</v>
      </c>
      <c r="AM85" s="45" t="s">
        <v>41</v>
      </c>
      <c r="AN85" s="45" t="s">
        <v>40</v>
      </c>
      <c r="AO85" s="45" t="s">
        <v>41</v>
      </c>
      <c r="AP85" s="45" t="s">
        <v>40</v>
      </c>
      <c r="AQ85" s="45" t="s">
        <v>41</v>
      </c>
      <c r="AR85" s="45" t="s">
        <v>40</v>
      </c>
      <c r="AS85" s="45" t="s">
        <v>41</v>
      </c>
      <c r="AT85" s="45" t="s">
        <v>40</v>
      </c>
      <c r="AU85" s="45" t="s">
        <v>41</v>
      </c>
    </row>
    <row r="86" spans="1:47" hidden="1" x14ac:dyDescent="0.2">
      <c r="A86" s="70">
        <f t="shared" ref="A86:A108" si="34">B86</f>
        <v>45870</v>
      </c>
      <c r="B86" s="75">
        <v>45870</v>
      </c>
      <c r="C86" s="59">
        <v>21200</v>
      </c>
      <c r="D86" s="59">
        <v>23700</v>
      </c>
      <c r="E86" s="59">
        <v>22200</v>
      </c>
      <c r="F86" s="59">
        <v>24700</v>
      </c>
      <c r="G86" s="59">
        <v>22700</v>
      </c>
      <c r="H86" s="59">
        <v>25200</v>
      </c>
      <c r="I86" s="59">
        <v>23200</v>
      </c>
      <c r="J86" s="59">
        <v>25700</v>
      </c>
      <c r="K86" s="59">
        <v>24200</v>
      </c>
      <c r="L86" s="59">
        <v>26700</v>
      </c>
      <c r="M86" s="59">
        <v>24700</v>
      </c>
      <c r="N86" s="59">
        <v>27200</v>
      </c>
      <c r="O86" s="59">
        <v>26200</v>
      </c>
      <c r="P86" s="59">
        <v>28700</v>
      </c>
      <c r="Q86" s="59">
        <v>28200</v>
      </c>
      <c r="R86" s="59">
        <v>30700</v>
      </c>
      <c r="S86" s="59">
        <v>30200</v>
      </c>
      <c r="T86" s="59">
        <v>32700</v>
      </c>
      <c r="U86" s="59">
        <v>33200</v>
      </c>
      <c r="V86" s="59">
        <v>35700</v>
      </c>
      <c r="Z86" s="70">
        <f t="shared" ref="Z86:Z108" si="35">AA86</f>
        <v>45870</v>
      </c>
      <c r="AA86" s="75">
        <v>45870</v>
      </c>
      <c r="AB86" s="66">
        <f>C86*0.85</f>
        <v>18020</v>
      </c>
      <c r="AC86" s="66">
        <f t="shared" ref="AC86:AU99" si="36">D86*0.85</f>
        <v>20145</v>
      </c>
      <c r="AD86" s="66">
        <f t="shared" si="36"/>
        <v>18870</v>
      </c>
      <c r="AE86" s="66">
        <f t="shared" si="36"/>
        <v>20995</v>
      </c>
      <c r="AF86" s="66">
        <f t="shared" si="36"/>
        <v>19295</v>
      </c>
      <c r="AG86" s="66">
        <f t="shared" si="36"/>
        <v>21420</v>
      </c>
      <c r="AH86" s="66">
        <f t="shared" si="36"/>
        <v>19720</v>
      </c>
      <c r="AI86" s="66">
        <f t="shared" si="36"/>
        <v>21845</v>
      </c>
      <c r="AJ86" s="66">
        <f t="shared" si="36"/>
        <v>20570</v>
      </c>
      <c r="AK86" s="66">
        <f t="shared" si="36"/>
        <v>22695</v>
      </c>
      <c r="AL86" s="66">
        <f t="shared" si="36"/>
        <v>20995</v>
      </c>
      <c r="AM86" s="66">
        <f t="shared" si="36"/>
        <v>23120</v>
      </c>
      <c r="AN86" s="66">
        <f t="shared" si="36"/>
        <v>22270</v>
      </c>
      <c r="AO86" s="66">
        <f t="shared" si="36"/>
        <v>24395</v>
      </c>
      <c r="AP86" s="66">
        <f t="shared" si="36"/>
        <v>23970</v>
      </c>
      <c r="AQ86" s="66">
        <f t="shared" si="36"/>
        <v>26095</v>
      </c>
      <c r="AR86" s="66">
        <f t="shared" si="36"/>
        <v>25670</v>
      </c>
      <c r="AS86" s="66">
        <f t="shared" si="36"/>
        <v>27795</v>
      </c>
      <c r="AT86" s="66">
        <f t="shared" si="36"/>
        <v>28220</v>
      </c>
      <c r="AU86" s="66">
        <f t="shared" si="36"/>
        <v>30345</v>
      </c>
    </row>
    <row r="87" spans="1:47" hidden="1" x14ac:dyDescent="0.2">
      <c r="A87" s="70">
        <f t="shared" si="34"/>
        <v>45871</v>
      </c>
      <c r="B87" s="75">
        <v>45871</v>
      </c>
      <c r="C87" s="59">
        <v>21200</v>
      </c>
      <c r="D87" s="59">
        <v>23700</v>
      </c>
      <c r="E87" s="59">
        <v>22200</v>
      </c>
      <c r="F87" s="59">
        <v>24700</v>
      </c>
      <c r="G87" s="59">
        <v>22700</v>
      </c>
      <c r="H87" s="59">
        <v>25200</v>
      </c>
      <c r="I87" s="59">
        <v>23200</v>
      </c>
      <c r="J87" s="59">
        <v>25700</v>
      </c>
      <c r="K87" s="59">
        <v>24200</v>
      </c>
      <c r="L87" s="59">
        <v>26700</v>
      </c>
      <c r="M87" s="59">
        <v>24700</v>
      </c>
      <c r="N87" s="59">
        <v>27200</v>
      </c>
      <c r="O87" s="59">
        <v>26200</v>
      </c>
      <c r="P87" s="59">
        <v>28700</v>
      </c>
      <c r="Q87" s="59">
        <v>28200</v>
      </c>
      <c r="R87" s="59">
        <v>30700</v>
      </c>
      <c r="S87" s="59">
        <v>30200</v>
      </c>
      <c r="T87" s="59">
        <v>32700</v>
      </c>
      <c r="U87" s="59">
        <v>33200</v>
      </c>
      <c r="V87" s="59">
        <v>35700</v>
      </c>
      <c r="Z87" s="70">
        <f t="shared" si="35"/>
        <v>45871</v>
      </c>
      <c r="AA87" s="75">
        <v>45871</v>
      </c>
      <c r="AB87" s="66">
        <f t="shared" ref="AB87:AB108" si="37">C87*0.85</f>
        <v>18020</v>
      </c>
      <c r="AC87" s="66">
        <f t="shared" si="36"/>
        <v>20145</v>
      </c>
      <c r="AD87" s="66">
        <f t="shared" si="36"/>
        <v>18870</v>
      </c>
      <c r="AE87" s="66">
        <f t="shared" si="36"/>
        <v>20995</v>
      </c>
      <c r="AF87" s="66">
        <f t="shared" si="36"/>
        <v>19295</v>
      </c>
      <c r="AG87" s="66">
        <f t="shared" si="36"/>
        <v>21420</v>
      </c>
      <c r="AH87" s="66">
        <f t="shared" si="36"/>
        <v>19720</v>
      </c>
      <c r="AI87" s="66">
        <f t="shared" si="36"/>
        <v>21845</v>
      </c>
      <c r="AJ87" s="66">
        <f t="shared" si="36"/>
        <v>20570</v>
      </c>
      <c r="AK87" s="66">
        <f t="shared" si="36"/>
        <v>22695</v>
      </c>
      <c r="AL87" s="66">
        <f t="shared" si="36"/>
        <v>20995</v>
      </c>
      <c r="AM87" s="66">
        <f t="shared" si="36"/>
        <v>23120</v>
      </c>
      <c r="AN87" s="66">
        <f t="shared" si="36"/>
        <v>22270</v>
      </c>
      <c r="AO87" s="66">
        <f t="shared" si="36"/>
        <v>24395</v>
      </c>
      <c r="AP87" s="66">
        <f t="shared" si="36"/>
        <v>23970</v>
      </c>
      <c r="AQ87" s="66">
        <f t="shared" si="36"/>
        <v>26095</v>
      </c>
      <c r="AR87" s="66">
        <f t="shared" si="36"/>
        <v>25670</v>
      </c>
      <c r="AS87" s="66">
        <f t="shared" si="36"/>
        <v>27795</v>
      </c>
      <c r="AT87" s="66">
        <f t="shared" si="36"/>
        <v>28220</v>
      </c>
      <c r="AU87" s="66">
        <f t="shared" si="36"/>
        <v>30345</v>
      </c>
    </row>
    <row r="88" spans="1:47" hidden="1" x14ac:dyDescent="0.2">
      <c r="A88" s="70">
        <f t="shared" si="34"/>
        <v>45872</v>
      </c>
      <c r="B88" s="75">
        <v>45872</v>
      </c>
      <c r="C88" s="59">
        <v>21200</v>
      </c>
      <c r="D88" s="59">
        <v>23700</v>
      </c>
      <c r="E88" s="59">
        <v>22200</v>
      </c>
      <c r="F88" s="59">
        <v>24700</v>
      </c>
      <c r="G88" s="59">
        <v>22700</v>
      </c>
      <c r="H88" s="59">
        <v>25200</v>
      </c>
      <c r="I88" s="59">
        <v>23200</v>
      </c>
      <c r="J88" s="59">
        <v>25700</v>
      </c>
      <c r="K88" s="59">
        <v>24200</v>
      </c>
      <c r="L88" s="59">
        <v>26700</v>
      </c>
      <c r="M88" s="59">
        <v>24700</v>
      </c>
      <c r="N88" s="59">
        <v>27200</v>
      </c>
      <c r="O88" s="59">
        <v>26200</v>
      </c>
      <c r="P88" s="59">
        <v>28700</v>
      </c>
      <c r="Q88" s="59">
        <v>28200</v>
      </c>
      <c r="R88" s="59">
        <v>30700</v>
      </c>
      <c r="S88" s="59">
        <v>30200</v>
      </c>
      <c r="T88" s="59">
        <v>32700</v>
      </c>
      <c r="U88" s="59">
        <v>33200</v>
      </c>
      <c r="V88" s="59">
        <v>35700</v>
      </c>
      <c r="Z88" s="70">
        <f t="shared" si="35"/>
        <v>45872</v>
      </c>
      <c r="AA88" s="75">
        <v>45872</v>
      </c>
      <c r="AB88" s="66">
        <f t="shared" si="37"/>
        <v>18020</v>
      </c>
      <c r="AC88" s="66">
        <f t="shared" si="36"/>
        <v>20145</v>
      </c>
      <c r="AD88" s="66">
        <f t="shared" si="36"/>
        <v>18870</v>
      </c>
      <c r="AE88" s="66">
        <f t="shared" si="36"/>
        <v>20995</v>
      </c>
      <c r="AF88" s="66">
        <f t="shared" si="36"/>
        <v>19295</v>
      </c>
      <c r="AG88" s="66">
        <f t="shared" si="36"/>
        <v>21420</v>
      </c>
      <c r="AH88" s="66">
        <f t="shared" si="36"/>
        <v>19720</v>
      </c>
      <c r="AI88" s="66">
        <f t="shared" si="36"/>
        <v>21845</v>
      </c>
      <c r="AJ88" s="66">
        <f t="shared" si="36"/>
        <v>20570</v>
      </c>
      <c r="AK88" s="66">
        <f t="shared" si="36"/>
        <v>22695</v>
      </c>
      <c r="AL88" s="66">
        <f t="shared" si="36"/>
        <v>20995</v>
      </c>
      <c r="AM88" s="66">
        <f t="shared" si="36"/>
        <v>23120</v>
      </c>
      <c r="AN88" s="66">
        <f t="shared" si="36"/>
        <v>22270</v>
      </c>
      <c r="AO88" s="66">
        <f t="shared" si="36"/>
        <v>24395</v>
      </c>
      <c r="AP88" s="66">
        <f t="shared" si="36"/>
        <v>23970</v>
      </c>
      <c r="AQ88" s="66">
        <f t="shared" si="36"/>
        <v>26095</v>
      </c>
      <c r="AR88" s="66">
        <f t="shared" si="36"/>
        <v>25670</v>
      </c>
      <c r="AS88" s="66">
        <f t="shared" si="36"/>
        <v>27795</v>
      </c>
      <c r="AT88" s="66">
        <f t="shared" si="36"/>
        <v>28220</v>
      </c>
      <c r="AU88" s="66">
        <f t="shared" si="36"/>
        <v>30345</v>
      </c>
    </row>
    <row r="89" spans="1:47" hidden="1" x14ac:dyDescent="0.2">
      <c r="A89" s="70">
        <f t="shared" si="34"/>
        <v>45873</v>
      </c>
      <c r="B89" s="75">
        <v>45873</v>
      </c>
      <c r="C89" s="59">
        <v>21200</v>
      </c>
      <c r="D89" s="59">
        <v>23700</v>
      </c>
      <c r="E89" s="59">
        <v>22200</v>
      </c>
      <c r="F89" s="59">
        <v>24700</v>
      </c>
      <c r="G89" s="59">
        <v>22700</v>
      </c>
      <c r="H89" s="59">
        <v>25200</v>
      </c>
      <c r="I89" s="59">
        <v>23200</v>
      </c>
      <c r="J89" s="59">
        <v>25700</v>
      </c>
      <c r="K89" s="59">
        <v>24200</v>
      </c>
      <c r="L89" s="59">
        <v>26700</v>
      </c>
      <c r="M89" s="59">
        <v>24700</v>
      </c>
      <c r="N89" s="59">
        <v>27200</v>
      </c>
      <c r="O89" s="59">
        <v>26200</v>
      </c>
      <c r="P89" s="59">
        <v>28700</v>
      </c>
      <c r="Q89" s="59">
        <v>28200</v>
      </c>
      <c r="R89" s="59">
        <v>30700</v>
      </c>
      <c r="S89" s="59">
        <v>30200</v>
      </c>
      <c r="T89" s="59">
        <v>32700</v>
      </c>
      <c r="U89" s="59">
        <v>33200</v>
      </c>
      <c r="V89" s="59">
        <v>35700</v>
      </c>
      <c r="Z89" s="70">
        <f t="shared" si="35"/>
        <v>45873</v>
      </c>
      <c r="AA89" s="75">
        <v>45873</v>
      </c>
      <c r="AB89" s="66">
        <f t="shared" si="37"/>
        <v>18020</v>
      </c>
      <c r="AC89" s="66">
        <f t="shared" si="36"/>
        <v>20145</v>
      </c>
      <c r="AD89" s="66">
        <f t="shared" si="36"/>
        <v>18870</v>
      </c>
      <c r="AE89" s="66">
        <f t="shared" si="36"/>
        <v>20995</v>
      </c>
      <c r="AF89" s="66">
        <f t="shared" si="36"/>
        <v>19295</v>
      </c>
      <c r="AG89" s="66">
        <f t="shared" si="36"/>
        <v>21420</v>
      </c>
      <c r="AH89" s="66">
        <f t="shared" si="36"/>
        <v>19720</v>
      </c>
      <c r="AI89" s="66">
        <f t="shared" si="36"/>
        <v>21845</v>
      </c>
      <c r="AJ89" s="66">
        <f t="shared" si="36"/>
        <v>20570</v>
      </c>
      <c r="AK89" s="66">
        <f t="shared" si="36"/>
        <v>22695</v>
      </c>
      <c r="AL89" s="66">
        <f t="shared" si="36"/>
        <v>20995</v>
      </c>
      <c r="AM89" s="66">
        <f t="shared" si="36"/>
        <v>23120</v>
      </c>
      <c r="AN89" s="66">
        <f t="shared" si="36"/>
        <v>22270</v>
      </c>
      <c r="AO89" s="66">
        <f t="shared" si="36"/>
        <v>24395</v>
      </c>
      <c r="AP89" s="66">
        <f t="shared" si="36"/>
        <v>23970</v>
      </c>
      <c r="AQ89" s="66">
        <f t="shared" si="36"/>
        <v>26095</v>
      </c>
      <c r="AR89" s="66">
        <f t="shared" si="36"/>
        <v>25670</v>
      </c>
      <c r="AS89" s="66">
        <f t="shared" si="36"/>
        <v>27795</v>
      </c>
      <c r="AT89" s="66">
        <f t="shared" si="36"/>
        <v>28220</v>
      </c>
      <c r="AU89" s="66">
        <f t="shared" si="36"/>
        <v>30345</v>
      </c>
    </row>
    <row r="90" spans="1:47" hidden="1" x14ac:dyDescent="0.2">
      <c r="A90" s="70">
        <f t="shared" si="34"/>
        <v>45874</v>
      </c>
      <c r="B90" s="75">
        <v>45874</v>
      </c>
      <c r="C90" s="59">
        <v>21200</v>
      </c>
      <c r="D90" s="59">
        <v>23700</v>
      </c>
      <c r="E90" s="59">
        <v>22200</v>
      </c>
      <c r="F90" s="59">
        <v>24700</v>
      </c>
      <c r="G90" s="59">
        <v>22700</v>
      </c>
      <c r="H90" s="59">
        <v>25200</v>
      </c>
      <c r="I90" s="59">
        <v>23200</v>
      </c>
      <c r="J90" s="59">
        <v>25700</v>
      </c>
      <c r="K90" s="59">
        <v>24200</v>
      </c>
      <c r="L90" s="59">
        <v>26700</v>
      </c>
      <c r="M90" s="59">
        <v>24700</v>
      </c>
      <c r="N90" s="59">
        <v>27200</v>
      </c>
      <c r="O90" s="59">
        <v>26200</v>
      </c>
      <c r="P90" s="59">
        <v>28700</v>
      </c>
      <c r="Q90" s="59">
        <v>28200</v>
      </c>
      <c r="R90" s="59">
        <v>30700</v>
      </c>
      <c r="S90" s="59">
        <v>30200</v>
      </c>
      <c r="T90" s="59">
        <v>32700</v>
      </c>
      <c r="U90" s="59">
        <v>33200</v>
      </c>
      <c r="V90" s="59">
        <v>35700</v>
      </c>
      <c r="Z90" s="70">
        <f t="shared" si="35"/>
        <v>45874</v>
      </c>
      <c r="AA90" s="75">
        <v>45874</v>
      </c>
      <c r="AB90" s="66">
        <f t="shared" si="37"/>
        <v>18020</v>
      </c>
      <c r="AC90" s="66">
        <f t="shared" si="36"/>
        <v>20145</v>
      </c>
      <c r="AD90" s="66">
        <f t="shared" si="36"/>
        <v>18870</v>
      </c>
      <c r="AE90" s="66">
        <f t="shared" si="36"/>
        <v>20995</v>
      </c>
      <c r="AF90" s="66">
        <f t="shared" si="36"/>
        <v>19295</v>
      </c>
      <c r="AG90" s="66">
        <f t="shared" si="36"/>
        <v>21420</v>
      </c>
      <c r="AH90" s="66">
        <f t="shared" si="36"/>
        <v>19720</v>
      </c>
      <c r="AI90" s="66">
        <f t="shared" si="36"/>
        <v>21845</v>
      </c>
      <c r="AJ90" s="66">
        <f t="shared" si="36"/>
        <v>20570</v>
      </c>
      <c r="AK90" s="66">
        <f t="shared" si="36"/>
        <v>22695</v>
      </c>
      <c r="AL90" s="66">
        <f t="shared" si="36"/>
        <v>20995</v>
      </c>
      <c r="AM90" s="66">
        <f t="shared" si="36"/>
        <v>23120</v>
      </c>
      <c r="AN90" s="66">
        <f t="shared" si="36"/>
        <v>22270</v>
      </c>
      <c r="AO90" s="66">
        <f t="shared" si="36"/>
        <v>24395</v>
      </c>
      <c r="AP90" s="66">
        <f t="shared" si="36"/>
        <v>23970</v>
      </c>
      <c r="AQ90" s="66">
        <f t="shared" si="36"/>
        <v>26095</v>
      </c>
      <c r="AR90" s="66">
        <f t="shared" si="36"/>
        <v>25670</v>
      </c>
      <c r="AS90" s="66">
        <f t="shared" si="36"/>
        <v>27795</v>
      </c>
      <c r="AT90" s="66">
        <f t="shared" si="36"/>
        <v>28220</v>
      </c>
      <c r="AU90" s="66">
        <f t="shared" si="36"/>
        <v>30345</v>
      </c>
    </row>
    <row r="91" spans="1:47" hidden="1" x14ac:dyDescent="0.2">
      <c r="A91" s="70">
        <f t="shared" si="34"/>
        <v>45875</v>
      </c>
      <c r="B91" s="75">
        <v>45875</v>
      </c>
      <c r="C91" s="59">
        <v>21200</v>
      </c>
      <c r="D91" s="59">
        <v>23700</v>
      </c>
      <c r="E91" s="59">
        <v>22200</v>
      </c>
      <c r="F91" s="59">
        <v>24700</v>
      </c>
      <c r="G91" s="59">
        <v>22700</v>
      </c>
      <c r="H91" s="59">
        <v>25200</v>
      </c>
      <c r="I91" s="59">
        <v>23200</v>
      </c>
      <c r="J91" s="59">
        <v>25700</v>
      </c>
      <c r="K91" s="59">
        <v>24200</v>
      </c>
      <c r="L91" s="59">
        <v>26700</v>
      </c>
      <c r="M91" s="59">
        <v>24700</v>
      </c>
      <c r="N91" s="59">
        <v>27200</v>
      </c>
      <c r="O91" s="59">
        <v>26200</v>
      </c>
      <c r="P91" s="59">
        <v>28700</v>
      </c>
      <c r="Q91" s="59">
        <v>28200</v>
      </c>
      <c r="R91" s="59">
        <v>30700</v>
      </c>
      <c r="S91" s="59">
        <v>30200</v>
      </c>
      <c r="T91" s="59">
        <v>32700</v>
      </c>
      <c r="U91" s="59">
        <v>33200</v>
      </c>
      <c r="V91" s="59">
        <v>35700</v>
      </c>
      <c r="Z91" s="70">
        <f t="shared" si="35"/>
        <v>45875</v>
      </c>
      <c r="AA91" s="75">
        <v>45875</v>
      </c>
      <c r="AB91" s="66">
        <f t="shared" si="37"/>
        <v>18020</v>
      </c>
      <c r="AC91" s="66">
        <f t="shared" si="36"/>
        <v>20145</v>
      </c>
      <c r="AD91" s="66">
        <f t="shared" si="36"/>
        <v>18870</v>
      </c>
      <c r="AE91" s="66">
        <f t="shared" si="36"/>
        <v>20995</v>
      </c>
      <c r="AF91" s="66">
        <f t="shared" si="36"/>
        <v>19295</v>
      </c>
      <c r="AG91" s="66">
        <f t="shared" si="36"/>
        <v>21420</v>
      </c>
      <c r="AH91" s="66">
        <f t="shared" si="36"/>
        <v>19720</v>
      </c>
      <c r="AI91" s="66">
        <f t="shared" si="36"/>
        <v>21845</v>
      </c>
      <c r="AJ91" s="66">
        <f t="shared" si="36"/>
        <v>20570</v>
      </c>
      <c r="AK91" s="66">
        <f t="shared" si="36"/>
        <v>22695</v>
      </c>
      <c r="AL91" s="66">
        <f t="shared" si="36"/>
        <v>20995</v>
      </c>
      <c r="AM91" s="66">
        <f t="shared" si="36"/>
        <v>23120</v>
      </c>
      <c r="AN91" s="66">
        <f t="shared" si="36"/>
        <v>22270</v>
      </c>
      <c r="AO91" s="66">
        <f t="shared" si="36"/>
        <v>24395</v>
      </c>
      <c r="AP91" s="66">
        <f t="shared" si="36"/>
        <v>23970</v>
      </c>
      <c r="AQ91" s="66">
        <f t="shared" si="36"/>
        <v>26095</v>
      </c>
      <c r="AR91" s="66">
        <f t="shared" si="36"/>
        <v>25670</v>
      </c>
      <c r="AS91" s="66">
        <f t="shared" si="36"/>
        <v>27795</v>
      </c>
      <c r="AT91" s="66">
        <f t="shared" si="36"/>
        <v>28220</v>
      </c>
      <c r="AU91" s="66">
        <f t="shared" si="36"/>
        <v>30345</v>
      </c>
    </row>
    <row r="92" spans="1:47" hidden="1" x14ac:dyDescent="0.2">
      <c r="A92" s="70">
        <f t="shared" si="34"/>
        <v>45876</v>
      </c>
      <c r="B92" s="75">
        <v>45876</v>
      </c>
      <c r="C92" s="59">
        <v>21200</v>
      </c>
      <c r="D92" s="59">
        <v>23700</v>
      </c>
      <c r="E92" s="59">
        <v>22200</v>
      </c>
      <c r="F92" s="59">
        <v>24700</v>
      </c>
      <c r="G92" s="59">
        <v>22700</v>
      </c>
      <c r="H92" s="59">
        <v>25200</v>
      </c>
      <c r="I92" s="59">
        <v>23200</v>
      </c>
      <c r="J92" s="59">
        <v>25700</v>
      </c>
      <c r="K92" s="59">
        <v>24200</v>
      </c>
      <c r="L92" s="59">
        <v>26700</v>
      </c>
      <c r="M92" s="59">
        <v>24700</v>
      </c>
      <c r="N92" s="59">
        <v>27200</v>
      </c>
      <c r="O92" s="59">
        <v>26200</v>
      </c>
      <c r="P92" s="59">
        <v>28700</v>
      </c>
      <c r="Q92" s="59">
        <v>28200</v>
      </c>
      <c r="R92" s="59">
        <v>30700</v>
      </c>
      <c r="S92" s="59">
        <v>30200</v>
      </c>
      <c r="T92" s="59">
        <v>32700</v>
      </c>
      <c r="U92" s="59">
        <v>33200</v>
      </c>
      <c r="V92" s="59">
        <v>35700</v>
      </c>
      <c r="Z92" s="70">
        <f t="shared" si="35"/>
        <v>45876</v>
      </c>
      <c r="AA92" s="75">
        <v>45876</v>
      </c>
      <c r="AB92" s="66">
        <f t="shared" si="37"/>
        <v>18020</v>
      </c>
      <c r="AC92" s="66">
        <f t="shared" si="36"/>
        <v>20145</v>
      </c>
      <c r="AD92" s="66">
        <f t="shared" si="36"/>
        <v>18870</v>
      </c>
      <c r="AE92" s="66">
        <f t="shared" si="36"/>
        <v>20995</v>
      </c>
      <c r="AF92" s="66">
        <f t="shared" si="36"/>
        <v>19295</v>
      </c>
      <c r="AG92" s="66">
        <f t="shared" si="36"/>
        <v>21420</v>
      </c>
      <c r="AH92" s="66">
        <f t="shared" si="36"/>
        <v>19720</v>
      </c>
      <c r="AI92" s="66">
        <f t="shared" si="36"/>
        <v>21845</v>
      </c>
      <c r="AJ92" s="66">
        <f t="shared" si="36"/>
        <v>20570</v>
      </c>
      <c r="AK92" s="66">
        <f t="shared" si="36"/>
        <v>22695</v>
      </c>
      <c r="AL92" s="66">
        <f t="shared" si="36"/>
        <v>20995</v>
      </c>
      <c r="AM92" s="66">
        <f t="shared" si="36"/>
        <v>23120</v>
      </c>
      <c r="AN92" s="66">
        <f t="shared" si="36"/>
        <v>22270</v>
      </c>
      <c r="AO92" s="66">
        <f t="shared" si="36"/>
        <v>24395</v>
      </c>
      <c r="AP92" s="66">
        <f t="shared" si="36"/>
        <v>23970</v>
      </c>
      <c r="AQ92" s="66">
        <f t="shared" si="36"/>
        <v>26095</v>
      </c>
      <c r="AR92" s="66">
        <f t="shared" si="36"/>
        <v>25670</v>
      </c>
      <c r="AS92" s="66">
        <f t="shared" si="36"/>
        <v>27795</v>
      </c>
      <c r="AT92" s="66">
        <f t="shared" si="36"/>
        <v>28220</v>
      </c>
      <c r="AU92" s="66">
        <f t="shared" si="36"/>
        <v>30345</v>
      </c>
    </row>
    <row r="93" spans="1:47" hidden="1" x14ac:dyDescent="0.2">
      <c r="A93" s="70">
        <f t="shared" si="34"/>
        <v>45877</v>
      </c>
      <c r="B93" s="75">
        <v>45877</v>
      </c>
      <c r="C93" s="59">
        <v>21200</v>
      </c>
      <c r="D93" s="59">
        <v>23700</v>
      </c>
      <c r="E93" s="59">
        <v>22200</v>
      </c>
      <c r="F93" s="59">
        <v>24700</v>
      </c>
      <c r="G93" s="59">
        <v>22700</v>
      </c>
      <c r="H93" s="59">
        <v>25200</v>
      </c>
      <c r="I93" s="59">
        <v>23200</v>
      </c>
      <c r="J93" s="59">
        <v>25700</v>
      </c>
      <c r="K93" s="59">
        <v>24200</v>
      </c>
      <c r="L93" s="59">
        <v>26700</v>
      </c>
      <c r="M93" s="59">
        <v>24700</v>
      </c>
      <c r="N93" s="59">
        <v>27200</v>
      </c>
      <c r="O93" s="59">
        <v>26200</v>
      </c>
      <c r="P93" s="59">
        <v>28700</v>
      </c>
      <c r="Q93" s="59">
        <v>28200</v>
      </c>
      <c r="R93" s="59">
        <v>30700</v>
      </c>
      <c r="S93" s="59">
        <v>30200</v>
      </c>
      <c r="T93" s="59">
        <v>32700</v>
      </c>
      <c r="U93" s="59">
        <v>33200</v>
      </c>
      <c r="V93" s="59">
        <v>35700</v>
      </c>
      <c r="Z93" s="70">
        <f t="shared" si="35"/>
        <v>45877</v>
      </c>
      <c r="AA93" s="75">
        <v>45877</v>
      </c>
      <c r="AB93" s="66">
        <f t="shared" si="37"/>
        <v>18020</v>
      </c>
      <c r="AC93" s="66">
        <f t="shared" si="36"/>
        <v>20145</v>
      </c>
      <c r="AD93" s="66">
        <f t="shared" si="36"/>
        <v>18870</v>
      </c>
      <c r="AE93" s="66">
        <f t="shared" si="36"/>
        <v>20995</v>
      </c>
      <c r="AF93" s="66">
        <f t="shared" si="36"/>
        <v>19295</v>
      </c>
      <c r="AG93" s="66">
        <f t="shared" si="36"/>
        <v>21420</v>
      </c>
      <c r="AH93" s="66">
        <f t="shared" si="36"/>
        <v>19720</v>
      </c>
      <c r="AI93" s="66">
        <f t="shared" si="36"/>
        <v>21845</v>
      </c>
      <c r="AJ93" s="66">
        <f t="shared" si="36"/>
        <v>20570</v>
      </c>
      <c r="AK93" s="66">
        <f t="shared" si="36"/>
        <v>22695</v>
      </c>
      <c r="AL93" s="66">
        <f t="shared" si="36"/>
        <v>20995</v>
      </c>
      <c r="AM93" s="66">
        <f t="shared" si="36"/>
        <v>23120</v>
      </c>
      <c r="AN93" s="66">
        <f t="shared" si="36"/>
        <v>22270</v>
      </c>
      <c r="AO93" s="66">
        <f t="shared" si="36"/>
        <v>24395</v>
      </c>
      <c r="AP93" s="66">
        <f t="shared" si="36"/>
        <v>23970</v>
      </c>
      <c r="AQ93" s="66">
        <f t="shared" si="36"/>
        <v>26095</v>
      </c>
      <c r="AR93" s="66">
        <f t="shared" si="36"/>
        <v>25670</v>
      </c>
      <c r="AS93" s="66">
        <f t="shared" si="36"/>
        <v>27795</v>
      </c>
      <c r="AT93" s="66">
        <f t="shared" si="36"/>
        <v>28220</v>
      </c>
      <c r="AU93" s="66">
        <f t="shared" si="36"/>
        <v>30345</v>
      </c>
    </row>
    <row r="94" spans="1:47" hidden="1" x14ac:dyDescent="0.2">
      <c r="A94" s="70">
        <f t="shared" si="34"/>
        <v>45878</v>
      </c>
      <c r="B94" s="75">
        <v>45878</v>
      </c>
      <c r="C94" s="59">
        <v>21200</v>
      </c>
      <c r="D94" s="59">
        <v>23700</v>
      </c>
      <c r="E94" s="59">
        <v>22200</v>
      </c>
      <c r="F94" s="59">
        <v>24700</v>
      </c>
      <c r="G94" s="59">
        <v>22700</v>
      </c>
      <c r="H94" s="59">
        <v>25200</v>
      </c>
      <c r="I94" s="59">
        <v>23200</v>
      </c>
      <c r="J94" s="59">
        <v>25700</v>
      </c>
      <c r="K94" s="59">
        <v>24200</v>
      </c>
      <c r="L94" s="59">
        <v>26700</v>
      </c>
      <c r="M94" s="59">
        <v>24700</v>
      </c>
      <c r="N94" s="59">
        <v>27200</v>
      </c>
      <c r="O94" s="59">
        <v>26200</v>
      </c>
      <c r="P94" s="59">
        <v>28700</v>
      </c>
      <c r="Q94" s="59">
        <v>28200</v>
      </c>
      <c r="R94" s="59">
        <v>30700</v>
      </c>
      <c r="S94" s="59">
        <v>30200</v>
      </c>
      <c r="T94" s="59">
        <v>32700</v>
      </c>
      <c r="U94" s="59">
        <v>33200</v>
      </c>
      <c r="V94" s="59">
        <v>35700</v>
      </c>
      <c r="Z94" s="70">
        <f t="shared" si="35"/>
        <v>45878</v>
      </c>
      <c r="AA94" s="75">
        <v>45878</v>
      </c>
      <c r="AB94" s="66">
        <f t="shared" si="37"/>
        <v>18020</v>
      </c>
      <c r="AC94" s="66">
        <f t="shared" si="36"/>
        <v>20145</v>
      </c>
      <c r="AD94" s="66">
        <f t="shared" si="36"/>
        <v>18870</v>
      </c>
      <c r="AE94" s="66">
        <f t="shared" si="36"/>
        <v>20995</v>
      </c>
      <c r="AF94" s="66">
        <f t="shared" si="36"/>
        <v>19295</v>
      </c>
      <c r="AG94" s="66">
        <f t="shared" si="36"/>
        <v>21420</v>
      </c>
      <c r="AH94" s="66">
        <f t="shared" si="36"/>
        <v>19720</v>
      </c>
      <c r="AI94" s="66">
        <f t="shared" si="36"/>
        <v>21845</v>
      </c>
      <c r="AJ94" s="66">
        <f t="shared" si="36"/>
        <v>20570</v>
      </c>
      <c r="AK94" s="66">
        <f t="shared" si="36"/>
        <v>22695</v>
      </c>
      <c r="AL94" s="66">
        <f t="shared" si="36"/>
        <v>20995</v>
      </c>
      <c r="AM94" s="66">
        <f t="shared" si="36"/>
        <v>23120</v>
      </c>
      <c r="AN94" s="66">
        <f t="shared" si="36"/>
        <v>22270</v>
      </c>
      <c r="AO94" s="66">
        <f t="shared" si="36"/>
        <v>24395</v>
      </c>
      <c r="AP94" s="66">
        <f t="shared" si="36"/>
        <v>23970</v>
      </c>
      <c r="AQ94" s="66">
        <f t="shared" si="36"/>
        <v>26095</v>
      </c>
      <c r="AR94" s="66">
        <f t="shared" si="36"/>
        <v>25670</v>
      </c>
      <c r="AS94" s="66">
        <f t="shared" si="36"/>
        <v>27795</v>
      </c>
      <c r="AT94" s="66">
        <f t="shared" si="36"/>
        <v>28220</v>
      </c>
      <c r="AU94" s="66">
        <f t="shared" si="36"/>
        <v>30345</v>
      </c>
    </row>
    <row r="95" spans="1:47" hidden="1" x14ac:dyDescent="0.2">
      <c r="A95" s="70">
        <f t="shared" si="34"/>
        <v>45879</v>
      </c>
      <c r="B95" s="75">
        <v>45879</v>
      </c>
      <c r="C95" s="59">
        <v>21200</v>
      </c>
      <c r="D95" s="59">
        <v>23700</v>
      </c>
      <c r="E95" s="59">
        <v>22200</v>
      </c>
      <c r="F95" s="59">
        <v>24700</v>
      </c>
      <c r="G95" s="59">
        <v>22700</v>
      </c>
      <c r="H95" s="59">
        <v>25200</v>
      </c>
      <c r="I95" s="59">
        <v>23200</v>
      </c>
      <c r="J95" s="59">
        <v>25700</v>
      </c>
      <c r="K95" s="59">
        <v>24200</v>
      </c>
      <c r="L95" s="59">
        <v>26700</v>
      </c>
      <c r="M95" s="59">
        <v>24700</v>
      </c>
      <c r="N95" s="59">
        <v>27200</v>
      </c>
      <c r="O95" s="59">
        <v>26200</v>
      </c>
      <c r="P95" s="59">
        <v>28700</v>
      </c>
      <c r="Q95" s="59">
        <v>28200</v>
      </c>
      <c r="R95" s="59">
        <v>30700</v>
      </c>
      <c r="S95" s="59">
        <v>30200</v>
      </c>
      <c r="T95" s="59">
        <v>32700</v>
      </c>
      <c r="U95" s="59">
        <v>33200</v>
      </c>
      <c r="V95" s="59">
        <v>35700</v>
      </c>
      <c r="Z95" s="70">
        <f t="shared" si="35"/>
        <v>45879</v>
      </c>
      <c r="AA95" s="75">
        <v>45879</v>
      </c>
      <c r="AB95" s="66">
        <f t="shared" si="37"/>
        <v>18020</v>
      </c>
      <c r="AC95" s="66">
        <f t="shared" si="36"/>
        <v>20145</v>
      </c>
      <c r="AD95" s="66">
        <f t="shared" si="36"/>
        <v>18870</v>
      </c>
      <c r="AE95" s="66">
        <f t="shared" si="36"/>
        <v>20995</v>
      </c>
      <c r="AF95" s="66">
        <f t="shared" si="36"/>
        <v>19295</v>
      </c>
      <c r="AG95" s="66">
        <f t="shared" si="36"/>
        <v>21420</v>
      </c>
      <c r="AH95" s="66">
        <f t="shared" si="36"/>
        <v>19720</v>
      </c>
      <c r="AI95" s="66">
        <f t="shared" si="36"/>
        <v>21845</v>
      </c>
      <c r="AJ95" s="66">
        <f t="shared" si="36"/>
        <v>20570</v>
      </c>
      <c r="AK95" s="66">
        <f t="shared" si="36"/>
        <v>22695</v>
      </c>
      <c r="AL95" s="66">
        <f t="shared" si="36"/>
        <v>20995</v>
      </c>
      <c r="AM95" s="66">
        <f t="shared" si="36"/>
        <v>23120</v>
      </c>
      <c r="AN95" s="66">
        <f t="shared" si="36"/>
        <v>22270</v>
      </c>
      <c r="AO95" s="66">
        <f t="shared" si="36"/>
        <v>24395</v>
      </c>
      <c r="AP95" s="66">
        <f t="shared" si="36"/>
        <v>23970</v>
      </c>
      <c r="AQ95" s="66">
        <f t="shared" si="36"/>
        <v>26095</v>
      </c>
      <c r="AR95" s="66">
        <f t="shared" si="36"/>
        <v>25670</v>
      </c>
      <c r="AS95" s="66">
        <f t="shared" si="36"/>
        <v>27795</v>
      </c>
      <c r="AT95" s="66">
        <f t="shared" si="36"/>
        <v>28220</v>
      </c>
      <c r="AU95" s="66">
        <f t="shared" si="36"/>
        <v>30345</v>
      </c>
    </row>
    <row r="96" spans="1:47" hidden="1" x14ac:dyDescent="0.2">
      <c r="A96" s="70">
        <f t="shared" si="34"/>
        <v>45880</v>
      </c>
      <c r="B96" s="75">
        <v>45880</v>
      </c>
      <c r="C96" s="59">
        <v>21200</v>
      </c>
      <c r="D96" s="59">
        <v>23700</v>
      </c>
      <c r="E96" s="59">
        <v>22200</v>
      </c>
      <c r="F96" s="59">
        <v>24700</v>
      </c>
      <c r="G96" s="59">
        <v>22700</v>
      </c>
      <c r="H96" s="59">
        <v>25200</v>
      </c>
      <c r="I96" s="59">
        <v>23200</v>
      </c>
      <c r="J96" s="59">
        <v>25700</v>
      </c>
      <c r="K96" s="59">
        <v>24200</v>
      </c>
      <c r="L96" s="59">
        <v>26700</v>
      </c>
      <c r="M96" s="59">
        <v>24700</v>
      </c>
      <c r="N96" s="59">
        <v>27200</v>
      </c>
      <c r="O96" s="59">
        <v>26200</v>
      </c>
      <c r="P96" s="59">
        <v>28700</v>
      </c>
      <c r="Q96" s="59">
        <v>28200</v>
      </c>
      <c r="R96" s="59">
        <v>30700</v>
      </c>
      <c r="S96" s="59">
        <v>30200</v>
      </c>
      <c r="T96" s="59">
        <v>32700</v>
      </c>
      <c r="U96" s="59">
        <v>33200</v>
      </c>
      <c r="V96" s="59">
        <v>35700</v>
      </c>
      <c r="Z96" s="70">
        <f t="shared" si="35"/>
        <v>45880</v>
      </c>
      <c r="AA96" s="75">
        <v>45880</v>
      </c>
      <c r="AB96" s="66">
        <f t="shared" si="37"/>
        <v>18020</v>
      </c>
      <c r="AC96" s="66">
        <f t="shared" si="36"/>
        <v>20145</v>
      </c>
      <c r="AD96" s="66">
        <f t="shared" si="36"/>
        <v>18870</v>
      </c>
      <c r="AE96" s="66">
        <f t="shared" si="36"/>
        <v>20995</v>
      </c>
      <c r="AF96" s="66">
        <f t="shared" si="36"/>
        <v>19295</v>
      </c>
      <c r="AG96" s="66">
        <f t="shared" si="36"/>
        <v>21420</v>
      </c>
      <c r="AH96" s="66">
        <f t="shared" si="36"/>
        <v>19720</v>
      </c>
      <c r="AI96" s="66">
        <f t="shared" si="36"/>
        <v>21845</v>
      </c>
      <c r="AJ96" s="66">
        <f t="shared" si="36"/>
        <v>20570</v>
      </c>
      <c r="AK96" s="66">
        <f t="shared" si="36"/>
        <v>22695</v>
      </c>
      <c r="AL96" s="66">
        <f t="shared" si="36"/>
        <v>20995</v>
      </c>
      <c r="AM96" s="66">
        <f t="shared" si="36"/>
        <v>23120</v>
      </c>
      <c r="AN96" s="66">
        <f t="shared" si="36"/>
        <v>22270</v>
      </c>
      <c r="AO96" s="66">
        <f t="shared" si="36"/>
        <v>24395</v>
      </c>
      <c r="AP96" s="66">
        <f t="shared" si="36"/>
        <v>23970</v>
      </c>
      <c r="AQ96" s="66">
        <f t="shared" si="36"/>
        <v>26095</v>
      </c>
      <c r="AR96" s="66">
        <f t="shared" si="36"/>
        <v>25670</v>
      </c>
      <c r="AS96" s="66">
        <f t="shared" si="36"/>
        <v>27795</v>
      </c>
      <c r="AT96" s="66">
        <f t="shared" si="36"/>
        <v>28220</v>
      </c>
      <c r="AU96" s="66">
        <f t="shared" si="36"/>
        <v>30345</v>
      </c>
    </row>
    <row r="97" spans="1:47" hidden="1" x14ac:dyDescent="0.2">
      <c r="A97" s="70">
        <f t="shared" si="34"/>
        <v>45881</v>
      </c>
      <c r="B97" s="75">
        <v>45881</v>
      </c>
      <c r="C97" s="59">
        <v>21200</v>
      </c>
      <c r="D97" s="59">
        <v>23700</v>
      </c>
      <c r="E97" s="59">
        <v>22200</v>
      </c>
      <c r="F97" s="59">
        <v>24700</v>
      </c>
      <c r="G97" s="59">
        <v>22700</v>
      </c>
      <c r="H97" s="59">
        <v>25200</v>
      </c>
      <c r="I97" s="59">
        <v>23200</v>
      </c>
      <c r="J97" s="59">
        <v>25700</v>
      </c>
      <c r="K97" s="59">
        <v>24200</v>
      </c>
      <c r="L97" s="59">
        <v>26700</v>
      </c>
      <c r="M97" s="59">
        <v>24700</v>
      </c>
      <c r="N97" s="59">
        <v>27200</v>
      </c>
      <c r="O97" s="59">
        <v>26200</v>
      </c>
      <c r="P97" s="59">
        <v>28700</v>
      </c>
      <c r="Q97" s="59">
        <v>28200</v>
      </c>
      <c r="R97" s="59">
        <v>30700</v>
      </c>
      <c r="S97" s="59">
        <v>30200</v>
      </c>
      <c r="T97" s="59">
        <v>32700</v>
      </c>
      <c r="U97" s="59">
        <v>33200</v>
      </c>
      <c r="V97" s="59">
        <v>35700</v>
      </c>
      <c r="Z97" s="70">
        <f t="shared" si="35"/>
        <v>45881</v>
      </c>
      <c r="AA97" s="75">
        <v>45881</v>
      </c>
      <c r="AB97" s="66">
        <f t="shared" si="37"/>
        <v>18020</v>
      </c>
      <c r="AC97" s="66">
        <f t="shared" si="36"/>
        <v>20145</v>
      </c>
      <c r="AD97" s="66">
        <f t="shared" si="36"/>
        <v>18870</v>
      </c>
      <c r="AE97" s="66">
        <f t="shared" si="36"/>
        <v>20995</v>
      </c>
      <c r="AF97" s="66">
        <f t="shared" si="36"/>
        <v>19295</v>
      </c>
      <c r="AG97" s="66">
        <f t="shared" si="36"/>
        <v>21420</v>
      </c>
      <c r="AH97" s="66">
        <f t="shared" si="36"/>
        <v>19720</v>
      </c>
      <c r="AI97" s="66">
        <f t="shared" si="36"/>
        <v>21845</v>
      </c>
      <c r="AJ97" s="66">
        <f t="shared" si="36"/>
        <v>20570</v>
      </c>
      <c r="AK97" s="66">
        <f t="shared" si="36"/>
        <v>22695</v>
      </c>
      <c r="AL97" s="66">
        <f t="shared" si="36"/>
        <v>20995</v>
      </c>
      <c r="AM97" s="66">
        <f t="shared" si="36"/>
        <v>23120</v>
      </c>
      <c r="AN97" s="66">
        <f t="shared" si="36"/>
        <v>22270</v>
      </c>
      <c r="AO97" s="66">
        <f t="shared" si="36"/>
        <v>24395</v>
      </c>
      <c r="AP97" s="66">
        <f t="shared" si="36"/>
        <v>23970</v>
      </c>
      <c r="AQ97" s="66">
        <f t="shared" si="36"/>
        <v>26095</v>
      </c>
      <c r="AR97" s="66">
        <f t="shared" si="36"/>
        <v>25670</v>
      </c>
      <c r="AS97" s="66">
        <f t="shared" si="36"/>
        <v>27795</v>
      </c>
      <c r="AT97" s="66">
        <f t="shared" si="36"/>
        <v>28220</v>
      </c>
      <c r="AU97" s="66">
        <f t="shared" si="36"/>
        <v>30345</v>
      </c>
    </row>
    <row r="98" spans="1:47" hidden="1" x14ac:dyDescent="0.2">
      <c r="A98" s="70">
        <f t="shared" si="34"/>
        <v>45882</v>
      </c>
      <c r="B98" s="75">
        <v>45882</v>
      </c>
      <c r="C98" s="59">
        <v>21200</v>
      </c>
      <c r="D98" s="59">
        <v>23700</v>
      </c>
      <c r="E98" s="59">
        <v>22200</v>
      </c>
      <c r="F98" s="59">
        <v>24700</v>
      </c>
      <c r="G98" s="59">
        <v>22700</v>
      </c>
      <c r="H98" s="59">
        <v>25200</v>
      </c>
      <c r="I98" s="59">
        <v>23200</v>
      </c>
      <c r="J98" s="59">
        <v>25700</v>
      </c>
      <c r="K98" s="59">
        <v>24200</v>
      </c>
      <c r="L98" s="59">
        <v>26700</v>
      </c>
      <c r="M98" s="59">
        <v>24700</v>
      </c>
      <c r="N98" s="59">
        <v>27200</v>
      </c>
      <c r="O98" s="59">
        <v>26200</v>
      </c>
      <c r="P98" s="59">
        <v>28700</v>
      </c>
      <c r="Q98" s="59">
        <v>28200</v>
      </c>
      <c r="R98" s="59">
        <v>30700</v>
      </c>
      <c r="S98" s="59">
        <v>30200</v>
      </c>
      <c r="T98" s="59">
        <v>32700</v>
      </c>
      <c r="U98" s="59">
        <v>33200</v>
      </c>
      <c r="V98" s="59">
        <v>35700</v>
      </c>
      <c r="Z98" s="70">
        <f t="shared" si="35"/>
        <v>45882</v>
      </c>
      <c r="AA98" s="75">
        <v>45882</v>
      </c>
      <c r="AB98" s="66">
        <f t="shared" si="37"/>
        <v>18020</v>
      </c>
      <c r="AC98" s="66">
        <f t="shared" si="36"/>
        <v>20145</v>
      </c>
      <c r="AD98" s="66">
        <f t="shared" si="36"/>
        <v>18870</v>
      </c>
      <c r="AE98" s="66">
        <f t="shared" si="36"/>
        <v>20995</v>
      </c>
      <c r="AF98" s="66">
        <f t="shared" si="36"/>
        <v>19295</v>
      </c>
      <c r="AG98" s="66">
        <f t="shared" si="36"/>
        <v>21420</v>
      </c>
      <c r="AH98" s="66">
        <f t="shared" si="36"/>
        <v>19720</v>
      </c>
      <c r="AI98" s="66">
        <f t="shared" si="36"/>
        <v>21845</v>
      </c>
      <c r="AJ98" s="66">
        <f t="shared" si="36"/>
        <v>20570</v>
      </c>
      <c r="AK98" s="66">
        <f t="shared" si="36"/>
        <v>22695</v>
      </c>
      <c r="AL98" s="66">
        <f t="shared" si="36"/>
        <v>20995</v>
      </c>
      <c r="AM98" s="66">
        <f t="shared" si="36"/>
        <v>23120</v>
      </c>
      <c r="AN98" s="66">
        <f t="shared" si="36"/>
        <v>22270</v>
      </c>
      <c r="AO98" s="66">
        <f t="shared" si="36"/>
        <v>24395</v>
      </c>
      <c r="AP98" s="66">
        <f t="shared" si="36"/>
        <v>23970</v>
      </c>
      <c r="AQ98" s="66">
        <f t="shared" si="36"/>
        <v>26095</v>
      </c>
      <c r="AR98" s="66">
        <f t="shared" si="36"/>
        <v>25670</v>
      </c>
      <c r="AS98" s="66">
        <f t="shared" si="36"/>
        <v>27795</v>
      </c>
      <c r="AT98" s="66">
        <f t="shared" si="36"/>
        <v>28220</v>
      </c>
      <c r="AU98" s="66">
        <f t="shared" si="36"/>
        <v>30345</v>
      </c>
    </row>
    <row r="99" spans="1:47" hidden="1" x14ac:dyDescent="0.2">
      <c r="A99" s="70">
        <f t="shared" si="34"/>
        <v>45883</v>
      </c>
      <c r="B99" s="75">
        <v>45883</v>
      </c>
      <c r="C99" s="59">
        <v>21200</v>
      </c>
      <c r="D99" s="59">
        <v>23700</v>
      </c>
      <c r="E99" s="59">
        <v>22200</v>
      </c>
      <c r="F99" s="59">
        <v>24700</v>
      </c>
      <c r="G99" s="59">
        <v>22700</v>
      </c>
      <c r="H99" s="59">
        <v>25200</v>
      </c>
      <c r="I99" s="59">
        <v>23200</v>
      </c>
      <c r="J99" s="59">
        <v>25700</v>
      </c>
      <c r="K99" s="59">
        <v>24200</v>
      </c>
      <c r="L99" s="59">
        <v>26700</v>
      </c>
      <c r="M99" s="59">
        <v>24700</v>
      </c>
      <c r="N99" s="59">
        <v>27200</v>
      </c>
      <c r="O99" s="59">
        <v>26200</v>
      </c>
      <c r="P99" s="59">
        <v>28700</v>
      </c>
      <c r="Q99" s="59">
        <v>28200</v>
      </c>
      <c r="R99" s="59">
        <v>30700</v>
      </c>
      <c r="S99" s="59">
        <v>30200</v>
      </c>
      <c r="T99" s="59">
        <v>32700</v>
      </c>
      <c r="U99" s="59">
        <v>33200</v>
      </c>
      <c r="V99" s="59">
        <v>35700</v>
      </c>
      <c r="Z99" s="70">
        <f t="shared" si="35"/>
        <v>45883</v>
      </c>
      <c r="AA99" s="75">
        <v>45883</v>
      </c>
      <c r="AB99" s="66">
        <f t="shared" si="37"/>
        <v>18020</v>
      </c>
      <c r="AC99" s="66">
        <f t="shared" si="36"/>
        <v>20145</v>
      </c>
      <c r="AD99" s="66">
        <f t="shared" si="36"/>
        <v>18870</v>
      </c>
      <c r="AE99" s="66">
        <f t="shared" si="36"/>
        <v>20995</v>
      </c>
      <c r="AF99" s="66">
        <f t="shared" si="36"/>
        <v>19295</v>
      </c>
      <c r="AG99" s="66">
        <f t="shared" si="36"/>
        <v>21420</v>
      </c>
      <c r="AH99" s="66">
        <f t="shared" si="36"/>
        <v>19720</v>
      </c>
      <c r="AI99" s="66">
        <f t="shared" si="36"/>
        <v>21845</v>
      </c>
      <c r="AJ99" s="66">
        <f t="shared" si="36"/>
        <v>20570</v>
      </c>
      <c r="AK99" s="66">
        <f t="shared" ref="AK99:AK108" si="38">L99*0.85</f>
        <v>22695</v>
      </c>
      <c r="AL99" s="66">
        <f t="shared" ref="AL99:AL108" si="39">M99*0.85</f>
        <v>20995</v>
      </c>
      <c r="AM99" s="66">
        <f t="shared" ref="AM99:AM108" si="40">N99*0.85</f>
        <v>23120</v>
      </c>
      <c r="AN99" s="66">
        <f t="shared" ref="AN99:AN108" si="41">O99*0.85</f>
        <v>22270</v>
      </c>
      <c r="AO99" s="66">
        <f t="shared" ref="AO99:AO108" si="42">P99*0.85</f>
        <v>24395</v>
      </c>
      <c r="AP99" s="66">
        <f t="shared" ref="AP99:AP108" si="43">Q99*0.85</f>
        <v>23970</v>
      </c>
      <c r="AQ99" s="66">
        <f t="shared" ref="AQ99:AQ108" si="44">R99*0.85</f>
        <v>26095</v>
      </c>
      <c r="AR99" s="66">
        <f t="shared" ref="AR99:AR108" si="45">S99*0.85</f>
        <v>25670</v>
      </c>
      <c r="AS99" s="66">
        <f t="shared" ref="AS99:AS108" si="46">T99*0.85</f>
        <v>27795</v>
      </c>
      <c r="AT99" s="66">
        <f t="shared" ref="AT99:AT108" si="47">U99*0.85</f>
        <v>28220</v>
      </c>
      <c r="AU99" s="66">
        <f t="shared" ref="AU99:AU108" si="48">V99*0.85</f>
        <v>30345</v>
      </c>
    </row>
    <row r="100" spans="1:47" hidden="1" x14ac:dyDescent="0.2">
      <c r="A100" s="70">
        <f t="shared" si="34"/>
        <v>45884</v>
      </c>
      <c r="B100" s="75">
        <v>45884</v>
      </c>
      <c r="C100" s="59">
        <v>21200</v>
      </c>
      <c r="D100" s="59">
        <v>23700</v>
      </c>
      <c r="E100" s="59">
        <v>22200</v>
      </c>
      <c r="F100" s="59">
        <v>24700</v>
      </c>
      <c r="G100" s="59">
        <v>22700</v>
      </c>
      <c r="H100" s="59">
        <v>25200</v>
      </c>
      <c r="I100" s="59">
        <v>23200</v>
      </c>
      <c r="J100" s="59">
        <v>25700</v>
      </c>
      <c r="K100" s="59">
        <v>24200</v>
      </c>
      <c r="L100" s="59">
        <v>26700</v>
      </c>
      <c r="M100" s="59">
        <v>24700</v>
      </c>
      <c r="N100" s="59">
        <v>27200</v>
      </c>
      <c r="O100" s="59">
        <v>26200</v>
      </c>
      <c r="P100" s="59">
        <v>28700</v>
      </c>
      <c r="Q100" s="59">
        <v>28200</v>
      </c>
      <c r="R100" s="59">
        <v>30700</v>
      </c>
      <c r="S100" s="59">
        <v>30200</v>
      </c>
      <c r="T100" s="59">
        <v>32700</v>
      </c>
      <c r="U100" s="59">
        <v>33200</v>
      </c>
      <c r="V100" s="59">
        <v>35700</v>
      </c>
      <c r="Z100" s="70">
        <f t="shared" si="35"/>
        <v>45884</v>
      </c>
      <c r="AA100" s="75">
        <v>45884</v>
      </c>
      <c r="AB100" s="66">
        <f t="shared" si="37"/>
        <v>18020</v>
      </c>
      <c r="AC100" s="66">
        <f t="shared" ref="AC100:AC108" si="49">D100*0.85</f>
        <v>20145</v>
      </c>
      <c r="AD100" s="66">
        <f t="shared" ref="AD100:AD108" si="50">E100*0.85</f>
        <v>18870</v>
      </c>
      <c r="AE100" s="66">
        <f t="shared" ref="AE100:AE108" si="51">F100*0.85</f>
        <v>20995</v>
      </c>
      <c r="AF100" s="66">
        <f t="shared" ref="AF100:AF108" si="52">G100*0.85</f>
        <v>19295</v>
      </c>
      <c r="AG100" s="66">
        <f t="shared" ref="AG100:AG108" si="53">H100*0.85</f>
        <v>21420</v>
      </c>
      <c r="AH100" s="66">
        <f t="shared" ref="AH100:AH108" si="54">I100*0.85</f>
        <v>19720</v>
      </c>
      <c r="AI100" s="66">
        <f t="shared" ref="AI100:AI108" si="55">J100*0.85</f>
        <v>21845</v>
      </c>
      <c r="AJ100" s="66">
        <f t="shared" ref="AJ100:AJ108" si="56">K100*0.85</f>
        <v>20570</v>
      </c>
      <c r="AK100" s="66">
        <f t="shared" si="38"/>
        <v>22695</v>
      </c>
      <c r="AL100" s="66">
        <f t="shared" si="39"/>
        <v>20995</v>
      </c>
      <c r="AM100" s="66">
        <f t="shared" si="40"/>
        <v>23120</v>
      </c>
      <c r="AN100" s="66">
        <f t="shared" si="41"/>
        <v>22270</v>
      </c>
      <c r="AO100" s="66">
        <f t="shared" si="42"/>
        <v>24395</v>
      </c>
      <c r="AP100" s="66">
        <f t="shared" si="43"/>
        <v>23970</v>
      </c>
      <c r="AQ100" s="66">
        <f t="shared" si="44"/>
        <v>26095</v>
      </c>
      <c r="AR100" s="66">
        <f t="shared" si="45"/>
        <v>25670</v>
      </c>
      <c r="AS100" s="66">
        <f t="shared" si="46"/>
        <v>27795</v>
      </c>
      <c r="AT100" s="66">
        <f t="shared" si="47"/>
        <v>28220</v>
      </c>
      <c r="AU100" s="66">
        <f t="shared" si="48"/>
        <v>30345</v>
      </c>
    </row>
    <row r="101" spans="1:47" hidden="1" x14ac:dyDescent="0.2">
      <c r="A101" s="70">
        <f t="shared" si="34"/>
        <v>45885</v>
      </c>
      <c r="B101" s="75">
        <v>45885</v>
      </c>
      <c r="C101" s="59">
        <v>21200</v>
      </c>
      <c r="D101" s="59">
        <v>23700</v>
      </c>
      <c r="E101" s="59">
        <v>22200</v>
      </c>
      <c r="F101" s="59">
        <v>24700</v>
      </c>
      <c r="G101" s="59">
        <v>22700</v>
      </c>
      <c r="H101" s="59">
        <v>25200</v>
      </c>
      <c r="I101" s="59">
        <v>23200</v>
      </c>
      <c r="J101" s="59">
        <v>25700</v>
      </c>
      <c r="K101" s="59">
        <v>24200</v>
      </c>
      <c r="L101" s="59">
        <v>26700</v>
      </c>
      <c r="M101" s="59">
        <v>24700</v>
      </c>
      <c r="N101" s="59">
        <v>27200</v>
      </c>
      <c r="O101" s="59">
        <v>26200</v>
      </c>
      <c r="P101" s="59">
        <v>28700</v>
      </c>
      <c r="Q101" s="59">
        <v>28200</v>
      </c>
      <c r="R101" s="59">
        <v>30700</v>
      </c>
      <c r="S101" s="59">
        <v>30200</v>
      </c>
      <c r="T101" s="59">
        <v>32700</v>
      </c>
      <c r="U101" s="59">
        <v>33200</v>
      </c>
      <c r="V101" s="59">
        <v>35700</v>
      </c>
      <c r="Z101" s="70">
        <f t="shared" si="35"/>
        <v>45885</v>
      </c>
      <c r="AA101" s="75">
        <v>45885</v>
      </c>
      <c r="AB101" s="66">
        <f t="shared" si="37"/>
        <v>18020</v>
      </c>
      <c r="AC101" s="66">
        <f t="shared" si="49"/>
        <v>20145</v>
      </c>
      <c r="AD101" s="66">
        <f t="shared" si="50"/>
        <v>18870</v>
      </c>
      <c r="AE101" s="66">
        <f t="shared" si="51"/>
        <v>20995</v>
      </c>
      <c r="AF101" s="66">
        <f t="shared" si="52"/>
        <v>19295</v>
      </c>
      <c r="AG101" s="66">
        <f t="shared" si="53"/>
        <v>21420</v>
      </c>
      <c r="AH101" s="66">
        <f t="shared" si="54"/>
        <v>19720</v>
      </c>
      <c r="AI101" s="66">
        <f t="shared" si="55"/>
        <v>21845</v>
      </c>
      <c r="AJ101" s="66">
        <f t="shared" si="56"/>
        <v>20570</v>
      </c>
      <c r="AK101" s="66">
        <f t="shared" si="38"/>
        <v>22695</v>
      </c>
      <c r="AL101" s="66">
        <f t="shared" si="39"/>
        <v>20995</v>
      </c>
      <c r="AM101" s="66">
        <f t="shared" si="40"/>
        <v>23120</v>
      </c>
      <c r="AN101" s="66">
        <f t="shared" si="41"/>
        <v>22270</v>
      </c>
      <c r="AO101" s="66">
        <f t="shared" si="42"/>
        <v>24395</v>
      </c>
      <c r="AP101" s="66">
        <f t="shared" si="43"/>
        <v>23970</v>
      </c>
      <c r="AQ101" s="66">
        <f t="shared" si="44"/>
        <v>26095</v>
      </c>
      <c r="AR101" s="66">
        <f t="shared" si="45"/>
        <v>25670</v>
      </c>
      <c r="AS101" s="66">
        <f t="shared" si="46"/>
        <v>27795</v>
      </c>
      <c r="AT101" s="66">
        <f t="shared" si="47"/>
        <v>28220</v>
      </c>
      <c r="AU101" s="66">
        <f t="shared" si="48"/>
        <v>30345</v>
      </c>
    </row>
    <row r="102" spans="1:47" hidden="1" x14ac:dyDescent="0.2">
      <c r="A102" s="70">
        <f t="shared" si="34"/>
        <v>45886</v>
      </c>
      <c r="B102" s="75">
        <v>45886</v>
      </c>
      <c r="C102" s="59">
        <v>21200</v>
      </c>
      <c r="D102" s="59">
        <v>23700</v>
      </c>
      <c r="E102" s="59">
        <v>22200</v>
      </c>
      <c r="F102" s="59">
        <v>24700</v>
      </c>
      <c r="G102" s="59">
        <v>22700</v>
      </c>
      <c r="H102" s="59">
        <v>25200</v>
      </c>
      <c r="I102" s="59">
        <v>23200</v>
      </c>
      <c r="J102" s="59">
        <v>25700</v>
      </c>
      <c r="K102" s="59">
        <v>24200</v>
      </c>
      <c r="L102" s="59">
        <v>26700</v>
      </c>
      <c r="M102" s="59">
        <v>24700</v>
      </c>
      <c r="N102" s="59">
        <v>27200</v>
      </c>
      <c r="O102" s="59">
        <v>26200</v>
      </c>
      <c r="P102" s="59">
        <v>28700</v>
      </c>
      <c r="Q102" s="59">
        <v>28200</v>
      </c>
      <c r="R102" s="59">
        <v>30700</v>
      </c>
      <c r="S102" s="59">
        <v>30200</v>
      </c>
      <c r="T102" s="59">
        <v>32700</v>
      </c>
      <c r="U102" s="59">
        <v>33200</v>
      </c>
      <c r="V102" s="59">
        <v>35700</v>
      </c>
      <c r="Z102" s="70">
        <f t="shared" si="35"/>
        <v>45886</v>
      </c>
      <c r="AA102" s="75">
        <v>45886</v>
      </c>
      <c r="AB102" s="66">
        <f t="shared" si="37"/>
        <v>18020</v>
      </c>
      <c r="AC102" s="66">
        <f t="shared" si="49"/>
        <v>20145</v>
      </c>
      <c r="AD102" s="66">
        <f t="shared" si="50"/>
        <v>18870</v>
      </c>
      <c r="AE102" s="66">
        <f t="shared" si="51"/>
        <v>20995</v>
      </c>
      <c r="AF102" s="66">
        <f t="shared" si="52"/>
        <v>19295</v>
      </c>
      <c r="AG102" s="66">
        <f t="shared" si="53"/>
        <v>21420</v>
      </c>
      <c r="AH102" s="66">
        <f t="shared" si="54"/>
        <v>19720</v>
      </c>
      <c r="AI102" s="66">
        <f t="shared" si="55"/>
        <v>21845</v>
      </c>
      <c r="AJ102" s="66">
        <f t="shared" si="56"/>
        <v>20570</v>
      </c>
      <c r="AK102" s="66">
        <f t="shared" si="38"/>
        <v>22695</v>
      </c>
      <c r="AL102" s="66">
        <f t="shared" si="39"/>
        <v>20995</v>
      </c>
      <c r="AM102" s="66">
        <f t="shared" si="40"/>
        <v>23120</v>
      </c>
      <c r="AN102" s="66">
        <f t="shared" si="41"/>
        <v>22270</v>
      </c>
      <c r="AO102" s="66">
        <f t="shared" si="42"/>
        <v>24395</v>
      </c>
      <c r="AP102" s="66">
        <f t="shared" si="43"/>
        <v>23970</v>
      </c>
      <c r="AQ102" s="66">
        <f t="shared" si="44"/>
        <v>26095</v>
      </c>
      <c r="AR102" s="66">
        <f t="shared" si="45"/>
        <v>25670</v>
      </c>
      <c r="AS102" s="66">
        <f t="shared" si="46"/>
        <v>27795</v>
      </c>
      <c r="AT102" s="66">
        <f t="shared" si="47"/>
        <v>28220</v>
      </c>
      <c r="AU102" s="66">
        <f t="shared" si="48"/>
        <v>30345</v>
      </c>
    </row>
    <row r="103" spans="1:47" hidden="1" x14ac:dyDescent="0.2">
      <c r="A103" s="70">
        <f t="shared" si="34"/>
        <v>45887</v>
      </c>
      <c r="B103" s="75">
        <v>45887</v>
      </c>
      <c r="C103" s="59">
        <v>21200</v>
      </c>
      <c r="D103" s="59">
        <v>23700</v>
      </c>
      <c r="E103" s="59">
        <v>22200</v>
      </c>
      <c r="F103" s="59">
        <v>24700</v>
      </c>
      <c r="G103" s="59">
        <v>22700</v>
      </c>
      <c r="H103" s="59">
        <v>25200</v>
      </c>
      <c r="I103" s="59">
        <v>23200</v>
      </c>
      <c r="J103" s="59">
        <v>25700</v>
      </c>
      <c r="K103" s="59">
        <v>24200</v>
      </c>
      <c r="L103" s="59">
        <v>26700</v>
      </c>
      <c r="M103" s="59">
        <v>24700</v>
      </c>
      <c r="N103" s="59">
        <v>27200</v>
      </c>
      <c r="O103" s="59">
        <v>26200</v>
      </c>
      <c r="P103" s="59">
        <v>28700</v>
      </c>
      <c r="Q103" s="59">
        <v>28200</v>
      </c>
      <c r="R103" s="59">
        <v>30700</v>
      </c>
      <c r="S103" s="59">
        <v>30200</v>
      </c>
      <c r="T103" s="59">
        <v>32700</v>
      </c>
      <c r="U103" s="59">
        <v>33200</v>
      </c>
      <c r="V103" s="59">
        <v>35700</v>
      </c>
      <c r="Z103" s="70">
        <f t="shared" si="35"/>
        <v>45887</v>
      </c>
      <c r="AA103" s="75">
        <v>45887</v>
      </c>
      <c r="AB103" s="66">
        <f t="shared" si="37"/>
        <v>18020</v>
      </c>
      <c r="AC103" s="66">
        <f t="shared" si="49"/>
        <v>20145</v>
      </c>
      <c r="AD103" s="66">
        <f t="shared" si="50"/>
        <v>18870</v>
      </c>
      <c r="AE103" s="66">
        <f t="shared" si="51"/>
        <v>20995</v>
      </c>
      <c r="AF103" s="66">
        <f t="shared" si="52"/>
        <v>19295</v>
      </c>
      <c r="AG103" s="66">
        <f t="shared" si="53"/>
        <v>21420</v>
      </c>
      <c r="AH103" s="66">
        <f t="shared" si="54"/>
        <v>19720</v>
      </c>
      <c r="AI103" s="66">
        <f t="shared" si="55"/>
        <v>21845</v>
      </c>
      <c r="AJ103" s="66">
        <f t="shared" si="56"/>
        <v>20570</v>
      </c>
      <c r="AK103" s="66">
        <f t="shared" si="38"/>
        <v>22695</v>
      </c>
      <c r="AL103" s="66">
        <f t="shared" si="39"/>
        <v>20995</v>
      </c>
      <c r="AM103" s="66">
        <f t="shared" si="40"/>
        <v>23120</v>
      </c>
      <c r="AN103" s="66">
        <f t="shared" si="41"/>
        <v>22270</v>
      </c>
      <c r="AO103" s="66">
        <f t="shared" si="42"/>
        <v>24395</v>
      </c>
      <c r="AP103" s="66">
        <f t="shared" si="43"/>
        <v>23970</v>
      </c>
      <c r="AQ103" s="66">
        <f t="shared" si="44"/>
        <v>26095</v>
      </c>
      <c r="AR103" s="66">
        <f t="shared" si="45"/>
        <v>25670</v>
      </c>
      <c r="AS103" s="66">
        <f t="shared" si="46"/>
        <v>27795</v>
      </c>
      <c r="AT103" s="66">
        <f t="shared" si="47"/>
        <v>28220</v>
      </c>
      <c r="AU103" s="66">
        <f t="shared" si="48"/>
        <v>30345</v>
      </c>
    </row>
    <row r="104" spans="1:47" hidden="1" x14ac:dyDescent="0.2">
      <c r="A104" s="70">
        <f t="shared" si="34"/>
        <v>45888</v>
      </c>
      <c r="B104" s="75">
        <v>45888</v>
      </c>
      <c r="C104" s="59">
        <v>21200</v>
      </c>
      <c r="D104" s="59">
        <v>23700</v>
      </c>
      <c r="E104" s="59">
        <v>22200</v>
      </c>
      <c r="F104" s="59">
        <v>24700</v>
      </c>
      <c r="G104" s="59">
        <v>22700</v>
      </c>
      <c r="H104" s="59">
        <v>25200</v>
      </c>
      <c r="I104" s="59">
        <v>23200</v>
      </c>
      <c r="J104" s="59">
        <v>25700</v>
      </c>
      <c r="K104" s="59">
        <v>24200</v>
      </c>
      <c r="L104" s="59">
        <v>26700</v>
      </c>
      <c r="M104" s="59">
        <v>24700</v>
      </c>
      <c r="N104" s="59">
        <v>27200</v>
      </c>
      <c r="O104" s="59">
        <v>26200</v>
      </c>
      <c r="P104" s="59">
        <v>28700</v>
      </c>
      <c r="Q104" s="59">
        <v>28200</v>
      </c>
      <c r="R104" s="59">
        <v>30700</v>
      </c>
      <c r="S104" s="59">
        <v>30200</v>
      </c>
      <c r="T104" s="59">
        <v>32700</v>
      </c>
      <c r="U104" s="59">
        <v>33200</v>
      </c>
      <c r="V104" s="59">
        <v>35700</v>
      </c>
      <c r="Z104" s="70">
        <f t="shared" si="35"/>
        <v>45888</v>
      </c>
      <c r="AA104" s="75">
        <v>45888</v>
      </c>
      <c r="AB104" s="66">
        <f t="shared" si="37"/>
        <v>18020</v>
      </c>
      <c r="AC104" s="66">
        <f t="shared" si="49"/>
        <v>20145</v>
      </c>
      <c r="AD104" s="66">
        <f t="shared" si="50"/>
        <v>18870</v>
      </c>
      <c r="AE104" s="66">
        <f t="shared" si="51"/>
        <v>20995</v>
      </c>
      <c r="AF104" s="66">
        <f t="shared" si="52"/>
        <v>19295</v>
      </c>
      <c r="AG104" s="66">
        <f t="shared" si="53"/>
        <v>21420</v>
      </c>
      <c r="AH104" s="66">
        <f t="shared" si="54"/>
        <v>19720</v>
      </c>
      <c r="AI104" s="66">
        <f t="shared" si="55"/>
        <v>21845</v>
      </c>
      <c r="AJ104" s="66">
        <f t="shared" si="56"/>
        <v>20570</v>
      </c>
      <c r="AK104" s="66">
        <f t="shared" si="38"/>
        <v>22695</v>
      </c>
      <c r="AL104" s="66">
        <f t="shared" si="39"/>
        <v>20995</v>
      </c>
      <c r="AM104" s="66">
        <f t="shared" si="40"/>
        <v>23120</v>
      </c>
      <c r="AN104" s="66">
        <f t="shared" si="41"/>
        <v>22270</v>
      </c>
      <c r="AO104" s="66">
        <f t="shared" si="42"/>
        <v>24395</v>
      </c>
      <c r="AP104" s="66">
        <f t="shared" si="43"/>
        <v>23970</v>
      </c>
      <c r="AQ104" s="66">
        <f t="shared" si="44"/>
        <v>26095</v>
      </c>
      <c r="AR104" s="66">
        <f t="shared" si="45"/>
        <v>25670</v>
      </c>
      <c r="AS104" s="66">
        <f t="shared" si="46"/>
        <v>27795</v>
      </c>
      <c r="AT104" s="66">
        <f t="shared" si="47"/>
        <v>28220</v>
      </c>
      <c r="AU104" s="66">
        <f t="shared" si="48"/>
        <v>30345</v>
      </c>
    </row>
    <row r="105" spans="1:47" hidden="1" x14ac:dyDescent="0.2">
      <c r="A105" s="70">
        <f t="shared" si="34"/>
        <v>45889</v>
      </c>
      <c r="B105" s="75">
        <v>45889</v>
      </c>
      <c r="C105" s="59">
        <v>21200</v>
      </c>
      <c r="D105" s="59">
        <v>23700</v>
      </c>
      <c r="E105" s="59">
        <v>22200</v>
      </c>
      <c r="F105" s="59">
        <v>24700</v>
      </c>
      <c r="G105" s="59">
        <v>22700</v>
      </c>
      <c r="H105" s="59">
        <v>25200</v>
      </c>
      <c r="I105" s="59">
        <v>23200</v>
      </c>
      <c r="J105" s="59">
        <v>25700</v>
      </c>
      <c r="K105" s="59">
        <v>24200</v>
      </c>
      <c r="L105" s="59">
        <v>26700</v>
      </c>
      <c r="M105" s="59">
        <v>24700</v>
      </c>
      <c r="N105" s="59">
        <v>27200</v>
      </c>
      <c r="O105" s="59">
        <v>26200</v>
      </c>
      <c r="P105" s="59">
        <v>28700</v>
      </c>
      <c r="Q105" s="59">
        <v>28200</v>
      </c>
      <c r="R105" s="59">
        <v>30700</v>
      </c>
      <c r="S105" s="59">
        <v>30200</v>
      </c>
      <c r="T105" s="59">
        <v>32700</v>
      </c>
      <c r="U105" s="59">
        <v>33200</v>
      </c>
      <c r="V105" s="59">
        <v>35700</v>
      </c>
      <c r="Z105" s="70">
        <f t="shared" si="35"/>
        <v>45889</v>
      </c>
      <c r="AA105" s="75">
        <v>45889</v>
      </c>
      <c r="AB105" s="66">
        <f t="shared" si="37"/>
        <v>18020</v>
      </c>
      <c r="AC105" s="66">
        <f t="shared" si="49"/>
        <v>20145</v>
      </c>
      <c r="AD105" s="66">
        <f t="shared" si="50"/>
        <v>18870</v>
      </c>
      <c r="AE105" s="66">
        <f t="shared" si="51"/>
        <v>20995</v>
      </c>
      <c r="AF105" s="66">
        <f t="shared" si="52"/>
        <v>19295</v>
      </c>
      <c r="AG105" s="66">
        <f t="shared" si="53"/>
        <v>21420</v>
      </c>
      <c r="AH105" s="66">
        <f t="shared" si="54"/>
        <v>19720</v>
      </c>
      <c r="AI105" s="66">
        <f t="shared" si="55"/>
        <v>21845</v>
      </c>
      <c r="AJ105" s="66">
        <f t="shared" si="56"/>
        <v>20570</v>
      </c>
      <c r="AK105" s="66">
        <f t="shared" si="38"/>
        <v>22695</v>
      </c>
      <c r="AL105" s="66">
        <f t="shared" si="39"/>
        <v>20995</v>
      </c>
      <c r="AM105" s="66">
        <f t="shared" si="40"/>
        <v>23120</v>
      </c>
      <c r="AN105" s="66">
        <f t="shared" si="41"/>
        <v>22270</v>
      </c>
      <c r="AO105" s="66">
        <f t="shared" si="42"/>
        <v>24395</v>
      </c>
      <c r="AP105" s="66">
        <f t="shared" si="43"/>
        <v>23970</v>
      </c>
      <c r="AQ105" s="66">
        <f t="shared" si="44"/>
        <v>26095</v>
      </c>
      <c r="AR105" s="66">
        <f t="shared" si="45"/>
        <v>25670</v>
      </c>
      <c r="AS105" s="66">
        <f t="shared" si="46"/>
        <v>27795</v>
      </c>
      <c r="AT105" s="66">
        <f t="shared" si="47"/>
        <v>28220</v>
      </c>
      <c r="AU105" s="66">
        <f t="shared" si="48"/>
        <v>30345</v>
      </c>
    </row>
    <row r="106" spans="1:47" hidden="1" x14ac:dyDescent="0.2">
      <c r="A106" s="70">
        <f t="shared" si="34"/>
        <v>45890</v>
      </c>
      <c r="B106" s="75">
        <v>45890</v>
      </c>
      <c r="C106" s="59">
        <v>21200</v>
      </c>
      <c r="D106" s="59">
        <v>23700</v>
      </c>
      <c r="E106" s="59">
        <v>22200</v>
      </c>
      <c r="F106" s="59">
        <v>24700</v>
      </c>
      <c r="G106" s="59">
        <v>22700</v>
      </c>
      <c r="H106" s="59">
        <v>25200</v>
      </c>
      <c r="I106" s="59">
        <v>23200</v>
      </c>
      <c r="J106" s="59">
        <v>25700</v>
      </c>
      <c r="K106" s="59">
        <v>24200</v>
      </c>
      <c r="L106" s="59">
        <v>26700</v>
      </c>
      <c r="M106" s="59">
        <v>24700</v>
      </c>
      <c r="N106" s="59">
        <v>27200</v>
      </c>
      <c r="O106" s="59">
        <v>26200</v>
      </c>
      <c r="P106" s="59">
        <v>28700</v>
      </c>
      <c r="Q106" s="59">
        <v>28200</v>
      </c>
      <c r="R106" s="59">
        <v>30700</v>
      </c>
      <c r="S106" s="59">
        <v>30200</v>
      </c>
      <c r="T106" s="59">
        <v>32700</v>
      </c>
      <c r="U106" s="59">
        <v>33200</v>
      </c>
      <c r="V106" s="59">
        <v>35700</v>
      </c>
      <c r="Z106" s="70">
        <f t="shared" si="35"/>
        <v>45890</v>
      </c>
      <c r="AA106" s="75">
        <v>45890</v>
      </c>
      <c r="AB106" s="66">
        <f t="shared" si="37"/>
        <v>18020</v>
      </c>
      <c r="AC106" s="66">
        <f t="shared" si="49"/>
        <v>20145</v>
      </c>
      <c r="AD106" s="66">
        <f t="shared" si="50"/>
        <v>18870</v>
      </c>
      <c r="AE106" s="66">
        <f t="shared" si="51"/>
        <v>20995</v>
      </c>
      <c r="AF106" s="66">
        <f t="shared" si="52"/>
        <v>19295</v>
      </c>
      <c r="AG106" s="66">
        <f t="shared" si="53"/>
        <v>21420</v>
      </c>
      <c r="AH106" s="66">
        <f t="shared" si="54"/>
        <v>19720</v>
      </c>
      <c r="AI106" s="66">
        <f t="shared" si="55"/>
        <v>21845</v>
      </c>
      <c r="AJ106" s="66">
        <f t="shared" si="56"/>
        <v>20570</v>
      </c>
      <c r="AK106" s="66">
        <f t="shared" si="38"/>
        <v>22695</v>
      </c>
      <c r="AL106" s="66">
        <f t="shared" si="39"/>
        <v>20995</v>
      </c>
      <c r="AM106" s="66">
        <f t="shared" si="40"/>
        <v>23120</v>
      </c>
      <c r="AN106" s="66">
        <f t="shared" si="41"/>
        <v>22270</v>
      </c>
      <c r="AO106" s="66">
        <f t="shared" si="42"/>
        <v>24395</v>
      </c>
      <c r="AP106" s="66">
        <f t="shared" si="43"/>
        <v>23970</v>
      </c>
      <c r="AQ106" s="66">
        <f t="shared" si="44"/>
        <v>26095</v>
      </c>
      <c r="AR106" s="66">
        <f t="shared" si="45"/>
        <v>25670</v>
      </c>
      <c r="AS106" s="66">
        <f t="shared" si="46"/>
        <v>27795</v>
      </c>
      <c r="AT106" s="66">
        <f t="shared" si="47"/>
        <v>28220</v>
      </c>
      <c r="AU106" s="66">
        <f t="shared" si="48"/>
        <v>30345</v>
      </c>
    </row>
    <row r="107" spans="1:47" hidden="1" x14ac:dyDescent="0.2">
      <c r="A107" s="70">
        <f t="shared" si="34"/>
        <v>45891</v>
      </c>
      <c r="B107" s="75">
        <v>45891</v>
      </c>
      <c r="C107" s="59">
        <v>21200</v>
      </c>
      <c r="D107" s="59">
        <v>23700</v>
      </c>
      <c r="E107" s="59">
        <v>22200</v>
      </c>
      <c r="F107" s="59">
        <v>24700</v>
      </c>
      <c r="G107" s="59">
        <v>22700</v>
      </c>
      <c r="H107" s="59">
        <v>25200</v>
      </c>
      <c r="I107" s="59">
        <v>23200</v>
      </c>
      <c r="J107" s="59">
        <v>25700</v>
      </c>
      <c r="K107" s="59">
        <v>24200</v>
      </c>
      <c r="L107" s="59">
        <v>26700</v>
      </c>
      <c r="M107" s="59">
        <v>24700</v>
      </c>
      <c r="N107" s="59">
        <v>27200</v>
      </c>
      <c r="O107" s="59">
        <v>26200</v>
      </c>
      <c r="P107" s="59">
        <v>28700</v>
      </c>
      <c r="Q107" s="59">
        <v>28200</v>
      </c>
      <c r="R107" s="59">
        <v>30700</v>
      </c>
      <c r="S107" s="59">
        <v>30200</v>
      </c>
      <c r="T107" s="59">
        <v>32700</v>
      </c>
      <c r="U107" s="59">
        <v>33200</v>
      </c>
      <c r="V107" s="59">
        <v>35700</v>
      </c>
      <c r="Z107" s="70">
        <f t="shared" si="35"/>
        <v>45891</v>
      </c>
      <c r="AA107" s="75">
        <v>45891</v>
      </c>
      <c r="AB107" s="66">
        <f t="shared" si="37"/>
        <v>18020</v>
      </c>
      <c r="AC107" s="66">
        <f t="shared" si="49"/>
        <v>20145</v>
      </c>
      <c r="AD107" s="66">
        <f t="shared" si="50"/>
        <v>18870</v>
      </c>
      <c r="AE107" s="66">
        <f t="shared" si="51"/>
        <v>20995</v>
      </c>
      <c r="AF107" s="66">
        <f t="shared" si="52"/>
        <v>19295</v>
      </c>
      <c r="AG107" s="66">
        <f t="shared" si="53"/>
        <v>21420</v>
      </c>
      <c r="AH107" s="66">
        <f t="shared" si="54"/>
        <v>19720</v>
      </c>
      <c r="AI107" s="66">
        <f t="shared" si="55"/>
        <v>21845</v>
      </c>
      <c r="AJ107" s="66">
        <f t="shared" si="56"/>
        <v>20570</v>
      </c>
      <c r="AK107" s="66">
        <f t="shared" si="38"/>
        <v>22695</v>
      </c>
      <c r="AL107" s="66">
        <f t="shared" si="39"/>
        <v>20995</v>
      </c>
      <c r="AM107" s="66">
        <f t="shared" si="40"/>
        <v>23120</v>
      </c>
      <c r="AN107" s="66">
        <f t="shared" si="41"/>
        <v>22270</v>
      </c>
      <c r="AO107" s="66">
        <f t="shared" si="42"/>
        <v>24395</v>
      </c>
      <c r="AP107" s="66">
        <f t="shared" si="43"/>
        <v>23970</v>
      </c>
      <c r="AQ107" s="66">
        <f t="shared" si="44"/>
        <v>26095</v>
      </c>
      <c r="AR107" s="66">
        <f t="shared" si="45"/>
        <v>25670</v>
      </c>
      <c r="AS107" s="66">
        <f t="shared" si="46"/>
        <v>27795</v>
      </c>
      <c r="AT107" s="66">
        <f t="shared" si="47"/>
        <v>28220</v>
      </c>
      <c r="AU107" s="66">
        <f t="shared" si="48"/>
        <v>30345</v>
      </c>
    </row>
    <row r="108" spans="1:47" hidden="1" x14ac:dyDescent="0.2">
      <c r="A108" s="70">
        <f t="shared" si="34"/>
        <v>45892</v>
      </c>
      <c r="B108" s="75">
        <v>45892</v>
      </c>
      <c r="C108" s="59">
        <v>21200</v>
      </c>
      <c r="D108" s="59">
        <v>23700</v>
      </c>
      <c r="E108" s="59">
        <v>22200</v>
      </c>
      <c r="F108" s="59">
        <v>24700</v>
      </c>
      <c r="G108" s="59">
        <v>22700</v>
      </c>
      <c r="H108" s="59">
        <v>25200</v>
      </c>
      <c r="I108" s="59">
        <v>23200</v>
      </c>
      <c r="J108" s="59">
        <v>25700</v>
      </c>
      <c r="K108" s="59">
        <v>24200</v>
      </c>
      <c r="L108" s="59">
        <v>26700</v>
      </c>
      <c r="M108" s="59">
        <v>24700</v>
      </c>
      <c r="N108" s="59">
        <v>27200</v>
      </c>
      <c r="O108" s="59">
        <v>26200</v>
      </c>
      <c r="P108" s="59">
        <v>28700</v>
      </c>
      <c r="Q108" s="59">
        <v>28200</v>
      </c>
      <c r="R108" s="59">
        <v>30700</v>
      </c>
      <c r="S108" s="59">
        <v>30200</v>
      </c>
      <c r="T108" s="59">
        <v>32700</v>
      </c>
      <c r="U108" s="59">
        <v>33200</v>
      </c>
      <c r="V108" s="59">
        <v>35700</v>
      </c>
      <c r="Z108" s="70">
        <f t="shared" si="35"/>
        <v>45892</v>
      </c>
      <c r="AA108" s="75">
        <v>45892</v>
      </c>
      <c r="AB108" s="66">
        <f t="shared" si="37"/>
        <v>18020</v>
      </c>
      <c r="AC108" s="66">
        <f t="shared" si="49"/>
        <v>20145</v>
      </c>
      <c r="AD108" s="66">
        <f t="shared" si="50"/>
        <v>18870</v>
      </c>
      <c r="AE108" s="66">
        <f t="shared" si="51"/>
        <v>20995</v>
      </c>
      <c r="AF108" s="66">
        <f t="shared" si="52"/>
        <v>19295</v>
      </c>
      <c r="AG108" s="66">
        <f t="shared" si="53"/>
        <v>21420</v>
      </c>
      <c r="AH108" s="66">
        <f t="shared" si="54"/>
        <v>19720</v>
      </c>
      <c r="AI108" s="66">
        <f t="shared" si="55"/>
        <v>21845</v>
      </c>
      <c r="AJ108" s="66">
        <f t="shared" si="56"/>
        <v>20570</v>
      </c>
      <c r="AK108" s="66">
        <f t="shared" si="38"/>
        <v>22695</v>
      </c>
      <c r="AL108" s="66">
        <f t="shared" si="39"/>
        <v>20995</v>
      </c>
      <c r="AM108" s="66">
        <f t="shared" si="40"/>
        <v>23120</v>
      </c>
      <c r="AN108" s="66">
        <f t="shared" si="41"/>
        <v>22270</v>
      </c>
      <c r="AO108" s="66">
        <f t="shared" si="42"/>
        <v>24395</v>
      </c>
      <c r="AP108" s="66">
        <f t="shared" si="43"/>
        <v>23970</v>
      </c>
      <c r="AQ108" s="66">
        <f t="shared" si="44"/>
        <v>26095</v>
      </c>
      <c r="AR108" s="66">
        <f t="shared" si="45"/>
        <v>25670</v>
      </c>
      <c r="AS108" s="66">
        <f t="shared" si="46"/>
        <v>27795</v>
      </c>
      <c r="AT108" s="66">
        <f t="shared" si="47"/>
        <v>28220</v>
      </c>
      <c r="AU108" s="66">
        <f t="shared" si="48"/>
        <v>30345</v>
      </c>
    </row>
    <row r="109" spans="1:47" hidden="1" x14ac:dyDescent="0.2">
      <c r="A109" s="46" t="s">
        <v>44</v>
      </c>
      <c r="B109" s="75">
        <v>45893</v>
      </c>
      <c r="C109" s="59">
        <v>21200</v>
      </c>
      <c r="D109" s="59">
        <v>23700</v>
      </c>
      <c r="E109" s="59">
        <v>22200</v>
      </c>
      <c r="F109" s="59">
        <v>24700</v>
      </c>
      <c r="G109" s="59">
        <v>22700</v>
      </c>
      <c r="H109" s="59">
        <v>25200</v>
      </c>
      <c r="I109" s="59">
        <v>23200</v>
      </c>
      <c r="J109" s="59">
        <v>25700</v>
      </c>
      <c r="K109" s="59">
        <v>24200</v>
      </c>
      <c r="L109" s="59">
        <v>26700</v>
      </c>
      <c r="M109" s="59">
        <v>24700</v>
      </c>
      <c r="N109" s="59">
        <v>27200</v>
      </c>
      <c r="O109" s="59">
        <v>26200</v>
      </c>
      <c r="P109" s="59">
        <v>28700</v>
      </c>
      <c r="Q109" s="59">
        <v>28200</v>
      </c>
      <c r="R109" s="59">
        <v>30700</v>
      </c>
      <c r="S109" s="59">
        <v>30200</v>
      </c>
      <c r="T109" s="59">
        <v>32700</v>
      </c>
      <c r="U109" s="59">
        <v>33200</v>
      </c>
      <c r="V109" s="59">
        <v>35700</v>
      </c>
      <c r="Z109" s="46" t="s">
        <v>44</v>
      </c>
      <c r="AA109" s="75">
        <v>45893</v>
      </c>
      <c r="AB109" s="57">
        <f t="shared" ref="AB109:AB116" si="57">C109*0.85</f>
        <v>18020</v>
      </c>
      <c r="AC109" s="57">
        <f t="shared" ref="AC109:AC116" si="58">D109*0.85</f>
        <v>20145</v>
      </c>
      <c r="AD109" s="57">
        <f t="shared" ref="AD109:AD116" si="59">E109*0.85</f>
        <v>18870</v>
      </c>
      <c r="AE109" s="57">
        <f t="shared" ref="AE109:AE116" si="60">F109*0.85</f>
        <v>20995</v>
      </c>
      <c r="AF109" s="57">
        <f t="shared" ref="AF109:AF116" si="61">G109*0.85</f>
        <v>19295</v>
      </c>
      <c r="AG109" s="57">
        <f t="shared" ref="AG109:AG116" si="62">H109*0.85</f>
        <v>21420</v>
      </c>
      <c r="AH109" s="57">
        <f t="shared" ref="AH109:AH116" si="63">I109*0.85</f>
        <v>19720</v>
      </c>
      <c r="AI109" s="57">
        <f t="shared" ref="AI109:AI116" si="64">J109*0.85</f>
        <v>21845</v>
      </c>
      <c r="AJ109" s="57">
        <f t="shared" ref="AJ109:AJ116" si="65">K109*0.85</f>
        <v>20570</v>
      </c>
      <c r="AK109" s="57">
        <f t="shared" ref="AK109:AK116" si="66">L109*0.85</f>
        <v>22695</v>
      </c>
      <c r="AL109" s="57">
        <f t="shared" ref="AL109:AL116" si="67">M109*0.85</f>
        <v>20995</v>
      </c>
      <c r="AM109" s="57">
        <f t="shared" ref="AM109:AM116" si="68">N109*0.85</f>
        <v>23120</v>
      </c>
      <c r="AN109" s="57">
        <f t="shared" ref="AN109:AN116" si="69">O109*0.85</f>
        <v>22270</v>
      </c>
      <c r="AO109" s="57">
        <f t="shared" ref="AO109:AO116" si="70">P109*0.85</f>
        <v>24395</v>
      </c>
      <c r="AP109" s="57">
        <f t="shared" ref="AP109:AP116" si="71">Q109*0.85</f>
        <v>23970</v>
      </c>
      <c r="AQ109" s="57">
        <f t="shared" ref="AQ109:AQ116" si="72">R109*0.85</f>
        <v>26095</v>
      </c>
      <c r="AR109" s="57">
        <f t="shared" ref="AR109:AR116" si="73">S109*0.85</f>
        <v>25670</v>
      </c>
      <c r="AS109" s="57">
        <f t="shared" ref="AS109:AS116" si="74">T109*0.85</f>
        <v>27795</v>
      </c>
      <c r="AT109" s="57">
        <f t="shared" ref="AT109:AT116" si="75">U109*0.85</f>
        <v>28220</v>
      </c>
      <c r="AU109" s="57">
        <f t="shared" ref="AU109:AU116" si="76">V109*0.85</f>
        <v>30345</v>
      </c>
    </row>
    <row r="110" spans="1:47" hidden="1" x14ac:dyDescent="0.2">
      <c r="A110" s="46" t="s">
        <v>45</v>
      </c>
      <c r="B110" s="75">
        <v>45894</v>
      </c>
      <c r="C110" s="59">
        <v>21200</v>
      </c>
      <c r="D110" s="59">
        <v>23700</v>
      </c>
      <c r="E110" s="59">
        <v>22200</v>
      </c>
      <c r="F110" s="59">
        <v>24700</v>
      </c>
      <c r="G110" s="59">
        <v>22700</v>
      </c>
      <c r="H110" s="59">
        <v>25200</v>
      </c>
      <c r="I110" s="59">
        <v>23200</v>
      </c>
      <c r="J110" s="59">
        <v>25700</v>
      </c>
      <c r="K110" s="59">
        <v>24200</v>
      </c>
      <c r="L110" s="59">
        <v>26700</v>
      </c>
      <c r="M110" s="59">
        <v>24700</v>
      </c>
      <c r="N110" s="59">
        <v>27200</v>
      </c>
      <c r="O110" s="59">
        <v>26200</v>
      </c>
      <c r="P110" s="59">
        <v>28700</v>
      </c>
      <c r="Q110" s="59">
        <v>28200</v>
      </c>
      <c r="R110" s="59">
        <v>30700</v>
      </c>
      <c r="S110" s="59">
        <v>30200</v>
      </c>
      <c r="T110" s="59">
        <v>32700</v>
      </c>
      <c r="U110" s="59">
        <v>33200</v>
      </c>
      <c r="V110" s="59">
        <v>35700</v>
      </c>
      <c r="Z110" s="46" t="s">
        <v>45</v>
      </c>
      <c r="AA110" s="75">
        <v>45894</v>
      </c>
      <c r="AB110" s="57">
        <f t="shared" si="57"/>
        <v>18020</v>
      </c>
      <c r="AC110" s="57">
        <f t="shared" si="58"/>
        <v>20145</v>
      </c>
      <c r="AD110" s="57">
        <f t="shared" si="59"/>
        <v>18870</v>
      </c>
      <c r="AE110" s="57">
        <f t="shared" si="60"/>
        <v>20995</v>
      </c>
      <c r="AF110" s="57">
        <f t="shared" si="61"/>
        <v>19295</v>
      </c>
      <c r="AG110" s="57">
        <f t="shared" si="62"/>
        <v>21420</v>
      </c>
      <c r="AH110" s="57">
        <f t="shared" si="63"/>
        <v>19720</v>
      </c>
      <c r="AI110" s="57">
        <f t="shared" si="64"/>
        <v>21845</v>
      </c>
      <c r="AJ110" s="57">
        <f t="shared" si="65"/>
        <v>20570</v>
      </c>
      <c r="AK110" s="57">
        <f t="shared" si="66"/>
        <v>22695</v>
      </c>
      <c r="AL110" s="57">
        <f t="shared" si="67"/>
        <v>20995</v>
      </c>
      <c r="AM110" s="57">
        <f t="shared" si="68"/>
        <v>23120</v>
      </c>
      <c r="AN110" s="57">
        <f t="shared" si="69"/>
        <v>22270</v>
      </c>
      <c r="AO110" s="57">
        <f t="shared" si="70"/>
        <v>24395</v>
      </c>
      <c r="AP110" s="57">
        <f t="shared" si="71"/>
        <v>23970</v>
      </c>
      <c r="AQ110" s="57">
        <f t="shared" si="72"/>
        <v>26095</v>
      </c>
      <c r="AR110" s="57">
        <f t="shared" si="73"/>
        <v>25670</v>
      </c>
      <c r="AS110" s="57">
        <f t="shared" si="74"/>
        <v>27795</v>
      </c>
      <c r="AT110" s="57">
        <f t="shared" si="75"/>
        <v>28220</v>
      </c>
      <c r="AU110" s="57">
        <f t="shared" si="76"/>
        <v>30345</v>
      </c>
    </row>
    <row r="111" spans="1:47" hidden="1" x14ac:dyDescent="0.2">
      <c r="A111" s="46" t="s">
        <v>46</v>
      </c>
      <c r="B111" s="75">
        <v>45895</v>
      </c>
      <c r="C111" s="59">
        <v>21200</v>
      </c>
      <c r="D111" s="59">
        <v>23700</v>
      </c>
      <c r="E111" s="59">
        <v>22200</v>
      </c>
      <c r="F111" s="59">
        <v>24700</v>
      </c>
      <c r="G111" s="59">
        <v>22700</v>
      </c>
      <c r="H111" s="59">
        <v>25200</v>
      </c>
      <c r="I111" s="59">
        <v>23200</v>
      </c>
      <c r="J111" s="59">
        <v>25700</v>
      </c>
      <c r="K111" s="59">
        <v>24200</v>
      </c>
      <c r="L111" s="59">
        <v>26700</v>
      </c>
      <c r="M111" s="59">
        <v>24700</v>
      </c>
      <c r="N111" s="59">
        <v>27200</v>
      </c>
      <c r="O111" s="59">
        <v>26200</v>
      </c>
      <c r="P111" s="59">
        <v>28700</v>
      </c>
      <c r="Q111" s="59">
        <v>28200</v>
      </c>
      <c r="R111" s="59">
        <v>30700</v>
      </c>
      <c r="S111" s="59">
        <v>30200</v>
      </c>
      <c r="T111" s="59">
        <v>32700</v>
      </c>
      <c r="U111" s="59">
        <v>33200</v>
      </c>
      <c r="V111" s="59">
        <v>35700</v>
      </c>
      <c r="Z111" s="46" t="s">
        <v>46</v>
      </c>
      <c r="AA111" s="75">
        <v>45895</v>
      </c>
      <c r="AB111" s="57">
        <f t="shared" si="57"/>
        <v>18020</v>
      </c>
      <c r="AC111" s="57">
        <f t="shared" si="58"/>
        <v>20145</v>
      </c>
      <c r="AD111" s="57">
        <f t="shared" si="59"/>
        <v>18870</v>
      </c>
      <c r="AE111" s="57">
        <f t="shared" si="60"/>
        <v>20995</v>
      </c>
      <c r="AF111" s="57">
        <f t="shared" si="61"/>
        <v>19295</v>
      </c>
      <c r="AG111" s="57">
        <f t="shared" si="62"/>
        <v>21420</v>
      </c>
      <c r="AH111" s="57">
        <f t="shared" si="63"/>
        <v>19720</v>
      </c>
      <c r="AI111" s="57">
        <f t="shared" si="64"/>
        <v>21845</v>
      </c>
      <c r="AJ111" s="57">
        <f t="shared" si="65"/>
        <v>20570</v>
      </c>
      <c r="AK111" s="57">
        <f t="shared" si="66"/>
        <v>22695</v>
      </c>
      <c r="AL111" s="57">
        <f t="shared" si="67"/>
        <v>20995</v>
      </c>
      <c r="AM111" s="57">
        <f t="shared" si="68"/>
        <v>23120</v>
      </c>
      <c r="AN111" s="57">
        <f t="shared" si="69"/>
        <v>22270</v>
      </c>
      <c r="AO111" s="57">
        <f t="shared" si="70"/>
        <v>24395</v>
      </c>
      <c r="AP111" s="57">
        <f t="shared" si="71"/>
        <v>23970</v>
      </c>
      <c r="AQ111" s="57">
        <f t="shared" si="72"/>
        <v>26095</v>
      </c>
      <c r="AR111" s="57">
        <f t="shared" si="73"/>
        <v>25670</v>
      </c>
      <c r="AS111" s="57">
        <f t="shared" si="74"/>
        <v>27795</v>
      </c>
      <c r="AT111" s="57">
        <f t="shared" si="75"/>
        <v>28220</v>
      </c>
      <c r="AU111" s="57">
        <f t="shared" si="76"/>
        <v>30345</v>
      </c>
    </row>
    <row r="112" spans="1:47" hidden="1" x14ac:dyDescent="0.2">
      <c r="A112" s="46" t="s">
        <v>47</v>
      </c>
      <c r="B112" s="75">
        <v>45896</v>
      </c>
      <c r="C112" s="59">
        <v>21200</v>
      </c>
      <c r="D112" s="59">
        <v>23700</v>
      </c>
      <c r="E112" s="59">
        <v>22200</v>
      </c>
      <c r="F112" s="59">
        <v>24700</v>
      </c>
      <c r="G112" s="59">
        <v>22700</v>
      </c>
      <c r="H112" s="59">
        <v>25200</v>
      </c>
      <c r="I112" s="59">
        <v>23200</v>
      </c>
      <c r="J112" s="59">
        <v>25700</v>
      </c>
      <c r="K112" s="59">
        <v>24200</v>
      </c>
      <c r="L112" s="59">
        <v>26700</v>
      </c>
      <c r="M112" s="59">
        <v>24700</v>
      </c>
      <c r="N112" s="59">
        <v>27200</v>
      </c>
      <c r="O112" s="59">
        <v>26200</v>
      </c>
      <c r="P112" s="59">
        <v>28700</v>
      </c>
      <c r="Q112" s="59">
        <v>28200</v>
      </c>
      <c r="R112" s="59">
        <v>30700</v>
      </c>
      <c r="S112" s="59">
        <v>30200</v>
      </c>
      <c r="T112" s="59">
        <v>32700</v>
      </c>
      <c r="U112" s="59">
        <v>33200</v>
      </c>
      <c r="V112" s="59">
        <v>35700</v>
      </c>
      <c r="Z112" s="46" t="s">
        <v>47</v>
      </c>
      <c r="AA112" s="75">
        <v>45896</v>
      </c>
      <c r="AB112" s="57">
        <f t="shared" si="57"/>
        <v>18020</v>
      </c>
      <c r="AC112" s="57">
        <f t="shared" si="58"/>
        <v>20145</v>
      </c>
      <c r="AD112" s="57">
        <f t="shared" si="59"/>
        <v>18870</v>
      </c>
      <c r="AE112" s="57">
        <f t="shared" si="60"/>
        <v>20995</v>
      </c>
      <c r="AF112" s="57">
        <f t="shared" si="61"/>
        <v>19295</v>
      </c>
      <c r="AG112" s="57">
        <f t="shared" si="62"/>
        <v>21420</v>
      </c>
      <c r="AH112" s="57">
        <f t="shared" si="63"/>
        <v>19720</v>
      </c>
      <c r="AI112" s="57">
        <f t="shared" si="64"/>
        <v>21845</v>
      </c>
      <c r="AJ112" s="57">
        <f t="shared" si="65"/>
        <v>20570</v>
      </c>
      <c r="AK112" s="57">
        <f t="shared" si="66"/>
        <v>22695</v>
      </c>
      <c r="AL112" s="57">
        <f t="shared" si="67"/>
        <v>20995</v>
      </c>
      <c r="AM112" s="57">
        <f t="shared" si="68"/>
        <v>23120</v>
      </c>
      <c r="AN112" s="57">
        <f t="shared" si="69"/>
        <v>22270</v>
      </c>
      <c r="AO112" s="57">
        <f t="shared" si="70"/>
        <v>24395</v>
      </c>
      <c r="AP112" s="57">
        <f t="shared" si="71"/>
        <v>23970</v>
      </c>
      <c r="AQ112" s="57">
        <f t="shared" si="72"/>
        <v>26095</v>
      </c>
      <c r="AR112" s="57">
        <f t="shared" si="73"/>
        <v>25670</v>
      </c>
      <c r="AS112" s="57">
        <f t="shared" si="74"/>
        <v>27795</v>
      </c>
      <c r="AT112" s="57">
        <f t="shared" si="75"/>
        <v>28220</v>
      </c>
      <c r="AU112" s="57">
        <f t="shared" si="76"/>
        <v>30345</v>
      </c>
    </row>
    <row r="113" spans="1:47" hidden="1" x14ac:dyDescent="0.2">
      <c r="A113" s="46" t="s">
        <v>48</v>
      </c>
      <c r="B113" s="75">
        <v>45897</v>
      </c>
      <c r="C113" s="59">
        <v>21200</v>
      </c>
      <c r="D113" s="59">
        <v>23700</v>
      </c>
      <c r="E113" s="59">
        <v>22200</v>
      </c>
      <c r="F113" s="59">
        <v>24700</v>
      </c>
      <c r="G113" s="59">
        <v>22700</v>
      </c>
      <c r="H113" s="59">
        <v>25200</v>
      </c>
      <c r="I113" s="59">
        <v>23200</v>
      </c>
      <c r="J113" s="59">
        <v>25700</v>
      </c>
      <c r="K113" s="59">
        <v>24200</v>
      </c>
      <c r="L113" s="59">
        <v>26700</v>
      </c>
      <c r="M113" s="59">
        <v>24700</v>
      </c>
      <c r="N113" s="59">
        <v>27200</v>
      </c>
      <c r="O113" s="59">
        <v>26200</v>
      </c>
      <c r="P113" s="59">
        <v>28700</v>
      </c>
      <c r="Q113" s="59">
        <v>28200</v>
      </c>
      <c r="R113" s="59">
        <v>30700</v>
      </c>
      <c r="S113" s="59">
        <v>30200</v>
      </c>
      <c r="T113" s="59">
        <v>32700</v>
      </c>
      <c r="U113" s="59">
        <v>33200</v>
      </c>
      <c r="V113" s="59">
        <v>35700</v>
      </c>
      <c r="Z113" s="46" t="s">
        <v>48</v>
      </c>
      <c r="AA113" s="75">
        <v>45897</v>
      </c>
      <c r="AB113" s="57">
        <f t="shared" si="57"/>
        <v>18020</v>
      </c>
      <c r="AC113" s="57">
        <f t="shared" si="58"/>
        <v>20145</v>
      </c>
      <c r="AD113" s="57">
        <f t="shared" si="59"/>
        <v>18870</v>
      </c>
      <c r="AE113" s="57">
        <f t="shared" si="60"/>
        <v>20995</v>
      </c>
      <c r="AF113" s="57">
        <f t="shared" si="61"/>
        <v>19295</v>
      </c>
      <c r="AG113" s="57">
        <f t="shared" si="62"/>
        <v>21420</v>
      </c>
      <c r="AH113" s="57">
        <f t="shared" si="63"/>
        <v>19720</v>
      </c>
      <c r="AI113" s="57">
        <f t="shared" si="64"/>
        <v>21845</v>
      </c>
      <c r="AJ113" s="57">
        <f t="shared" si="65"/>
        <v>20570</v>
      </c>
      <c r="AK113" s="57">
        <f t="shared" si="66"/>
        <v>22695</v>
      </c>
      <c r="AL113" s="57">
        <f t="shared" si="67"/>
        <v>20995</v>
      </c>
      <c r="AM113" s="57">
        <f t="shared" si="68"/>
        <v>23120</v>
      </c>
      <c r="AN113" s="57">
        <f t="shared" si="69"/>
        <v>22270</v>
      </c>
      <c r="AO113" s="57">
        <f t="shared" si="70"/>
        <v>24395</v>
      </c>
      <c r="AP113" s="57">
        <f t="shared" si="71"/>
        <v>23970</v>
      </c>
      <c r="AQ113" s="57">
        <f t="shared" si="72"/>
        <v>26095</v>
      </c>
      <c r="AR113" s="57">
        <f t="shared" si="73"/>
        <v>25670</v>
      </c>
      <c r="AS113" s="57">
        <f t="shared" si="74"/>
        <v>27795</v>
      </c>
      <c r="AT113" s="57">
        <f t="shared" si="75"/>
        <v>28220</v>
      </c>
      <c r="AU113" s="57">
        <f t="shared" si="76"/>
        <v>30345</v>
      </c>
    </row>
    <row r="114" spans="1:47" x14ac:dyDescent="0.2">
      <c r="A114" s="46" t="s">
        <v>42</v>
      </c>
      <c r="B114" s="75">
        <v>45898</v>
      </c>
      <c r="C114" s="59">
        <v>21200</v>
      </c>
      <c r="D114" s="59">
        <v>23700</v>
      </c>
      <c r="E114" s="59">
        <v>22200</v>
      </c>
      <c r="F114" s="59">
        <v>24700</v>
      </c>
      <c r="G114" s="59">
        <v>22700</v>
      </c>
      <c r="H114" s="59">
        <v>25200</v>
      </c>
      <c r="I114" s="59">
        <v>23200</v>
      </c>
      <c r="J114" s="59">
        <v>25700</v>
      </c>
      <c r="K114" s="59">
        <v>24200</v>
      </c>
      <c r="L114" s="59">
        <v>26700</v>
      </c>
      <c r="M114" s="59">
        <v>24700</v>
      </c>
      <c r="N114" s="59">
        <v>27200</v>
      </c>
      <c r="O114" s="59">
        <v>26200</v>
      </c>
      <c r="P114" s="59">
        <v>28700</v>
      </c>
      <c r="Q114" s="59">
        <v>28200</v>
      </c>
      <c r="R114" s="59">
        <v>30700</v>
      </c>
      <c r="S114" s="59">
        <v>30200</v>
      </c>
      <c r="T114" s="59">
        <v>32700</v>
      </c>
      <c r="U114" s="59">
        <v>33200</v>
      </c>
      <c r="V114" s="59">
        <v>35700</v>
      </c>
      <c r="Z114" s="46" t="s">
        <v>42</v>
      </c>
      <c r="AA114" s="75">
        <v>45898</v>
      </c>
      <c r="AB114" s="57">
        <f t="shared" si="57"/>
        <v>18020</v>
      </c>
      <c r="AC114" s="57">
        <f t="shared" si="58"/>
        <v>20145</v>
      </c>
      <c r="AD114" s="57">
        <f t="shared" si="59"/>
        <v>18870</v>
      </c>
      <c r="AE114" s="57">
        <f t="shared" si="60"/>
        <v>20995</v>
      </c>
      <c r="AF114" s="57">
        <f t="shared" si="61"/>
        <v>19295</v>
      </c>
      <c r="AG114" s="57">
        <f t="shared" si="62"/>
        <v>21420</v>
      </c>
      <c r="AH114" s="57">
        <f t="shared" si="63"/>
        <v>19720</v>
      </c>
      <c r="AI114" s="57">
        <f t="shared" si="64"/>
        <v>21845</v>
      </c>
      <c r="AJ114" s="57">
        <f t="shared" si="65"/>
        <v>20570</v>
      </c>
      <c r="AK114" s="57">
        <f t="shared" si="66"/>
        <v>22695</v>
      </c>
      <c r="AL114" s="57">
        <f t="shared" si="67"/>
        <v>20995</v>
      </c>
      <c r="AM114" s="57">
        <f t="shared" si="68"/>
        <v>23120</v>
      </c>
      <c r="AN114" s="57">
        <f t="shared" si="69"/>
        <v>22270</v>
      </c>
      <c r="AO114" s="57">
        <f t="shared" si="70"/>
        <v>24395</v>
      </c>
      <c r="AP114" s="57">
        <f t="shared" si="71"/>
        <v>23970</v>
      </c>
      <c r="AQ114" s="57">
        <f t="shared" si="72"/>
        <v>26095</v>
      </c>
      <c r="AR114" s="57">
        <f t="shared" si="73"/>
        <v>25670</v>
      </c>
      <c r="AS114" s="57">
        <f t="shared" si="74"/>
        <v>27795</v>
      </c>
      <c r="AT114" s="57">
        <f t="shared" si="75"/>
        <v>28220</v>
      </c>
      <c r="AU114" s="57">
        <f t="shared" si="76"/>
        <v>30345</v>
      </c>
    </row>
    <row r="115" spans="1:47" x14ac:dyDescent="0.2">
      <c r="A115" s="46" t="s">
        <v>43</v>
      </c>
      <c r="B115" s="75">
        <v>45899</v>
      </c>
      <c r="C115" s="59">
        <v>21200</v>
      </c>
      <c r="D115" s="59">
        <v>23700</v>
      </c>
      <c r="E115" s="59">
        <v>22200</v>
      </c>
      <c r="F115" s="59">
        <v>24700</v>
      </c>
      <c r="G115" s="59">
        <v>22700</v>
      </c>
      <c r="H115" s="59">
        <v>25200</v>
      </c>
      <c r="I115" s="59">
        <v>23200</v>
      </c>
      <c r="J115" s="59">
        <v>25700</v>
      </c>
      <c r="K115" s="59">
        <v>24200</v>
      </c>
      <c r="L115" s="59">
        <v>26700</v>
      </c>
      <c r="M115" s="59">
        <v>24700</v>
      </c>
      <c r="N115" s="59">
        <v>27200</v>
      </c>
      <c r="O115" s="59">
        <v>26200</v>
      </c>
      <c r="P115" s="59">
        <v>28700</v>
      </c>
      <c r="Q115" s="59">
        <v>28200</v>
      </c>
      <c r="R115" s="59">
        <v>30700</v>
      </c>
      <c r="S115" s="59">
        <v>30200</v>
      </c>
      <c r="T115" s="59">
        <v>32700</v>
      </c>
      <c r="U115" s="59">
        <v>33200</v>
      </c>
      <c r="V115" s="59">
        <v>35700</v>
      </c>
      <c r="Z115" s="46" t="s">
        <v>43</v>
      </c>
      <c r="AA115" s="75">
        <v>45899</v>
      </c>
      <c r="AB115" s="57">
        <f t="shared" si="57"/>
        <v>18020</v>
      </c>
      <c r="AC115" s="57">
        <f t="shared" si="58"/>
        <v>20145</v>
      </c>
      <c r="AD115" s="57">
        <f t="shared" si="59"/>
        <v>18870</v>
      </c>
      <c r="AE115" s="57">
        <f t="shared" si="60"/>
        <v>20995</v>
      </c>
      <c r="AF115" s="57">
        <f t="shared" si="61"/>
        <v>19295</v>
      </c>
      <c r="AG115" s="57">
        <f t="shared" si="62"/>
        <v>21420</v>
      </c>
      <c r="AH115" s="57">
        <f t="shared" si="63"/>
        <v>19720</v>
      </c>
      <c r="AI115" s="57">
        <f t="shared" si="64"/>
        <v>21845</v>
      </c>
      <c r="AJ115" s="57">
        <f t="shared" si="65"/>
        <v>20570</v>
      </c>
      <c r="AK115" s="57">
        <f t="shared" si="66"/>
        <v>22695</v>
      </c>
      <c r="AL115" s="57">
        <f t="shared" si="67"/>
        <v>20995</v>
      </c>
      <c r="AM115" s="57">
        <f t="shared" si="68"/>
        <v>23120</v>
      </c>
      <c r="AN115" s="57">
        <f t="shared" si="69"/>
        <v>22270</v>
      </c>
      <c r="AO115" s="57">
        <f t="shared" si="70"/>
        <v>24395</v>
      </c>
      <c r="AP115" s="57">
        <f t="shared" si="71"/>
        <v>23970</v>
      </c>
      <c r="AQ115" s="57">
        <f t="shared" si="72"/>
        <v>26095</v>
      </c>
      <c r="AR115" s="57">
        <f t="shared" si="73"/>
        <v>25670</v>
      </c>
      <c r="AS115" s="57">
        <f t="shared" si="74"/>
        <v>27795</v>
      </c>
      <c r="AT115" s="57">
        <f t="shared" si="75"/>
        <v>28220</v>
      </c>
      <c r="AU115" s="57">
        <f t="shared" si="76"/>
        <v>30345</v>
      </c>
    </row>
    <row r="116" spans="1:47" x14ac:dyDescent="0.2">
      <c r="A116" s="46" t="s">
        <v>44</v>
      </c>
      <c r="B116" s="75">
        <v>45900</v>
      </c>
      <c r="C116" s="59">
        <v>21200</v>
      </c>
      <c r="D116" s="59">
        <v>23700</v>
      </c>
      <c r="E116" s="59">
        <v>22200</v>
      </c>
      <c r="F116" s="59">
        <v>24700</v>
      </c>
      <c r="G116" s="59">
        <v>22700</v>
      </c>
      <c r="H116" s="59">
        <v>25200</v>
      </c>
      <c r="I116" s="59">
        <v>23200</v>
      </c>
      <c r="J116" s="59">
        <v>25700</v>
      </c>
      <c r="K116" s="59">
        <v>24200</v>
      </c>
      <c r="L116" s="59">
        <v>26700</v>
      </c>
      <c r="M116" s="59">
        <v>24700</v>
      </c>
      <c r="N116" s="59">
        <v>27200</v>
      </c>
      <c r="O116" s="59">
        <v>26200</v>
      </c>
      <c r="P116" s="59">
        <v>28700</v>
      </c>
      <c r="Q116" s="59">
        <v>28200</v>
      </c>
      <c r="R116" s="59">
        <v>30700</v>
      </c>
      <c r="S116" s="59">
        <v>30200</v>
      </c>
      <c r="T116" s="59">
        <v>32700</v>
      </c>
      <c r="U116" s="59">
        <v>33200</v>
      </c>
      <c r="V116" s="59">
        <v>35700</v>
      </c>
      <c r="Z116" s="46" t="s">
        <v>44</v>
      </c>
      <c r="AA116" s="75">
        <v>45900</v>
      </c>
      <c r="AB116" s="57">
        <f t="shared" si="57"/>
        <v>18020</v>
      </c>
      <c r="AC116" s="57">
        <f t="shared" si="58"/>
        <v>20145</v>
      </c>
      <c r="AD116" s="57">
        <f t="shared" si="59"/>
        <v>18870</v>
      </c>
      <c r="AE116" s="57">
        <f t="shared" si="60"/>
        <v>20995</v>
      </c>
      <c r="AF116" s="57">
        <f t="shared" si="61"/>
        <v>19295</v>
      </c>
      <c r="AG116" s="57">
        <f t="shared" si="62"/>
        <v>21420</v>
      </c>
      <c r="AH116" s="57">
        <f t="shared" si="63"/>
        <v>19720</v>
      </c>
      <c r="AI116" s="57">
        <f t="shared" si="64"/>
        <v>21845</v>
      </c>
      <c r="AJ116" s="57">
        <f t="shared" si="65"/>
        <v>20570</v>
      </c>
      <c r="AK116" s="57">
        <f t="shared" si="66"/>
        <v>22695</v>
      </c>
      <c r="AL116" s="57">
        <f t="shared" si="67"/>
        <v>20995</v>
      </c>
      <c r="AM116" s="57">
        <f t="shared" si="68"/>
        <v>23120</v>
      </c>
      <c r="AN116" s="57">
        <f t="shared" si="69"/>
        <v>22270</v>
      </c>
      <c r="AO116" s="57">
        <f t="shared" si="70"/>
        <v>24395</v>
      </c>
      <c r="AP116" s="57">
        <f t="shared" si="71"/>
        <v>23970</v>
      </c>
      <c r="AQ116" s="57">
        <f t="shared" si="72"/>
        <v>26095</v>
      </c>
      <c r="AR116" s="57">
        <f t="shared" si="73"/>
        <v>25670</v>
      </c>
      <c r="AS116" s="57">
        <f t="shared" si="74"/>
        <v>27795</v>
      </c>
      <c r="AT116" s="57">
        <f t="shared" si="75"/>
        <v>28220</v>
      </c>
      <c r="AU116" s="57">
        <f t="shared" si="76"/>
        <v>30345</v>
      </c>
    </row>
    <row r="117" spans="1:47" ht="12" customHeight="1" x14ac:dyDescent="0.2">
      <c r="A117" s="78"/>
      <c r="B117" s="78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Z117" s="78"/>
      <c r="AA117" s="78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</row>
    <row r="118" spans="1:47" ht="15" x14ac:dyDescent="0.25">
      <c r="A118" s="79"/>
      <c r="B118" s="79"/>
      <c r="C118" s="53"/>
      <c r="D118" s="53"/>
      <c r="E118" s="53"/>
      <c r="F118" s="53"/>
      <c r="G118" s="53"/>
      <c r="H118" s="53"/>
      <c r="I118" s="53"/>
      <c r="Z118" s="79"/>
      <c r="AA118" s="79"/>
      <c r="AB118" s="53"/>
      <c r="AC118" s="53"/>
      <c r="AD118" s="53"/>
      <c r="AE118" s="53"/>
      <c r="AF118" s="53"/>
      <c r="AG118" s="53"/>
      <c r="AH118" s="53"/>
      <c r="AJ118" s="41"/>
    </row>
    <row r="119" spans="1:47" ht="42" customHeight="1" x14ac:dyDescent="0.2">
      <c r="A119" s="309" t="s">
        <v>110</v>
      </c>
      <c r="B119" s="310"/>
      <c r="C119" s="311"/>
      <c r="D119" s="37"/>
      <c r="E119" s="37"/>
      <c r="F119" s="293" t="s">
        <v>132</v>
      </c>
      <c r="G119" s="293"/>
      <c r="H119" s="293"/>
      <c r="I119" s="293"/>
      <c r="J119" s="73"/>
      <c r="K119" s="341" t="s">
        <v>115</v>
      </c>
      <c r="L119" s="341"/>
      <c r="M119" s="341"/>
      <c r="N119" s="341"/>
      <c r="O119" s="37"/>
      <c r="P119" s="37"/>
      <c r="Q119" s="37"/>
      <c r="R119" s="37"/>
      <c r="S119" s="37"/>
      <c r="T119" s="37"/>
      <c r="U119" s="37"/>
      <c r="V119" s="37"/>
      <c r="Z119" s="309" t="s">
        <v>110</v>
      </c>
      <c r="AA119" s="310"/>
      <c r="AB119" s="311"/>
    </row>
    <row r="120" spans="1:47" ht="18" customHeight="1" x14ac:dyDescent="0.2">
      <c r="A120" s="80" t="s">
        <v>63</v>
      </c>
      <c r="B120" s="254" t="s">
        <v>64</v>
      </c>
      <c r="C120" s="254"/>
      <c r="D120" s="299"/>
      <c r="E120" s="299"/>
      <c r="F120" s="293"/>
      <c r="G120" s="293"/>
      <c r="H120" s="293"/>
      <c r="I120" s="293"/>
      <c r="J120" s="73"/>
      <c r="K120" s="341"/>
      <c r="L120" s="341"/>
      <c r="M120" s="341"/>
      <c r="N120" s="341"/>
      <c r="O120" s="22"/>
      <c r="P120" s="22"/>
      <c r="Q120" s="22"/>
      <c r="R120" s="22"/>
      <c r="S120" s="22"/>
      <c r="T120" s="22"/>
      <c r="U120" s="22"/>
      <c r="V120" s="22"/>
      <c r="Z120" s="80" t="s">
        <v>63</v>
      </c>
      <c r="AA120" s="254" t="s">
        <v>64</v>
      </c>
      <c r="AB120" s="254"/>
      <c r="AC120" s="299"/>
      <c r="AD120" s="299"/>
    </row>
    <row r="121" spans="1:47" ht="22.5" x14ac:dyDescent="0.2">
      <c r="A121" s="81" t="s">
        <v>66</v>
      </c>
      <c r="B121" s="81" t="s">
        <v>67</v>
      </c>
      <c r="C121" s="11" t="s">
        <v>68</v>
      </c>
      <c r="D121" s="15"/>
      <c r="E121" s="15"/>
      <c r="F121" s="293"/>
      <c r="G121" s="293"/>
      <c r="H121" s="293"/>
      <c r="I121" s="293"/>
      <c r="J121" s="73"/>
      <c r="K121" s="341"/>
      <c r="L121" s="341"/>
      <c r="M121" s="341"/>
      <c r="N121" s="341"/>
      <c r="O121" s="15"/>
      <c r="P121" s="15"/>
      <c r="Q121" s="15"/>
      <c r="R121" s="15"/>
      <c r="S121" s="15"/>
      <c r="T121" s="15"/>
      <c r="U121" s="15"/>
      <c r="V121" s="15"/>
      <c r="Z121" s="81" t="s">
        <v>66</v>
      </c>
      <c r="AA121" s="81" t="s">
        <v>67</v>
      </c>
      <c r="AB121" s="11" t="s">
        <v>68</v>
      </c>
      <c r="AC121" s="15"/>
      <c r="AD121" s="15"/>
    </row>
    <row r="122" spans="1:47" ht="17.25" customHeight="1" x14ac:dyDescent="0.2">
      <c r="A122" s="82" t="s">
        <v>69</v>
      </c>
      <c r="B122" s="82">
        <v>2500</v>
      </c>
      <c r="C122" s="12">
        <v>5000</v>
      </c>
      <c r="D122" s="16"/>
      <c r="E122" s="16"/>
      <c r="F122" s="16"/>
      <c r="G122" s="16"/>
      <c r="H122" s="73"/>
      <c r="I122" s="73"/>
      <c r="J122" s="73"/>
      <c r="K122" s="341"/>
      <c r="L122" s="341"/>
      <c r="M122" s="341"/>
      <c r="N122" s="341"/>
      <c r="O122" s="16"/>
      <c r="P122" s="16"/>
      <c r="Q122" s="16"/>
      <c r="R122" s="16"/>
      <c r="S122" s="16"/>
      <c r="T122" s="16"/>
      <c r="U122" s="16"/>
      <c r="V122" s="16"/>
      <c r="Z122" s="82" t="s">
        <v>69</v>
      </c>
      <c r="AA122" s="82">
        <f>B122*0.85</f>
        <v>2125</v>
      </c>
      <c r="AB122" s="12">
        <f>C122*0.85</f>
        <v>4250</v>
      </c>
      <c r="AC122" s="16"/>
      <c r="AD122" s="16"/>
    </row>
    <row r="123" spans="1:47" ht="17.25" customHeight="1" x14ac:dyDescent="0.2">
      <c r="H123" s="54"/>
      <c r="I123" s="54"/>
      <c r="J123" s="54"/>
      <c r="K123" s="341"/>
      <c r="L123" s="341"/>
      <c r="M123" s="341"/>
      <c r="N123" s="341"/>
      <c r="O123" s="41"/>
      <c r="P123" s="41"/>
      <c r="Q123" s="41"/>
      <c r="R123" s="41"/>
      <c r="S123" s="41"/>
      <c r="T123" s="41"/>
      <c r="U123" s="41"/>
      <c r="V123" s="41"/>
    </row>
    <row r="124" spans="1:47" ht="20.25" customHeight="1" x14ac:dyDescent="0.2">
      <c r="H124" s="54"/>
      <c r="I124" s="54"/>
      <c r="J124" s="54"/>
      <c r="K124" s="341"/>
      <c r="L124" s="341"/>
      <c r="M124" s="341"/>
      <c r="N124" s="341"/>
      <c r="O124" s="41"/>
      <c r="P124" s="41"/>
      <c r="Q124" s="41"/>
      <c r="R124" s="41"/>
      <c r="S124" s="41"/>
      <c r="T124" s="41"/>
      <c r="U124" s="41"/>
      <c r="V124" s="41"/>
    </row>
    <row r="125" spans="1:47" ht="15" customHeight="1" x14ac:dyDescent="0.2">
      <c r="H125" s="54"/>
      <c r="I125" s="54"/>
      <c r="J125" s="54"/>
      <c r="K125" s="341"/>
      <c r="L125" s="341"/>
      <c r="M125" s="341"/>
      <c r="N125" s="341"/>
      <c r="O125" s="41"/>
      <c r="P125" s="41"/>
      <c r="Q125" s="41"/>
      <c r="R125" s="41"/>
      <c r="S125" s="41"/>
      <c r="T125" s="41"/>
      <c r="U125" s="41"/>
      <c r="V125" s="41"/>
    </row>
    <row r="126" spans="1:47" ht="15" customHeight="1" x14ac:dyDescent="0.2">
      <c r="H126" s="54"/>
      <c r="I126" s="54"/>
      <c r="J126" s="54"/>
      <c r="K126" s="341"/>
      <c r="L126" s="341"/>
      <c r="M126" s="341"/>
      <c r="N126" s="341"/>
      <c r="O126" s="41"/>
      <c r="P126" s="41"/>
      <c r="Q126" s="41"/>
      <c r="R126" s="41"/>
      <c r="S126" s="41"/>
      <c r="T126" s="41"/>
      <c r="U126" s="41"/>
      <c r="V126" s="41"/>
    </row>
    <row r="127" spans="1:47" ht="15.75" customHeight="1" x14ac:dyDescent="0.2">
      <c r="H127" s="54"/>
      <c r="I127" s="54"/>
      <c r="J127" s="54"/>
      <c r="K127" s="341"/>
      <c r="L127" s="341"/>
      <c r="M127" s="341"/>
      <c r="N127" s="341"/>
      <c r="O127" s="41"/>
      <c r="P127" s="41"/>
      <c r="Q127" s="41"/>
      <c r="R127" s="41"/>
      <c r="S127" s="41"/>
      <c r="T127" s="41"/>
      <c r="U127" s="41"/>
      <c r="V127" s="41"/>
    </row>
    <row r="128" spans="1:47" ht="18" customHeight="1" x14ac:dyDescent="0.2">
      <c r="H128" s="54"/>
      <c r="I128" s="54"/>
      <c r="J128" s="54"/>
      <c r="K128" s="341"/>
      <c r="L128" s="341"/>
      <c r="M128" s="341"/>
      <c r="N128" s="341"/>
      <c r="O128" s="41"/>
      <c r="P128" s="41"/>
      <c r="Q128" s="41"/>
      <c r="R128" s="41"/>
      <c r="S128" s="41"/>
      <c r="T128" s="41"/>
      <c r="U128" s="41"/>
      <c r="V128" s="41"/>
    </row>
    <row r="129" spans="8:22" ht="15" x14ac:dyDescent="0.2">
      <c r="H129" s="54"/>
      <c r="I129" s="54"/>
      <c r="J129" s="54"/>
      <c r="K129" s="341"/>
      <c r="L129" s="341"/>
      <c r="M129" s="341"/>
      <c r="N129" s="341"/>
      <c r="O129" s="41"/>
      <c r="P129" s="41"/>
      <c r="Q129" s="41"/>
      <c r="R129" s="41"/>
      <c r="S129" s="41"/>
      <c r="T129" s="41"/>
      <c r="U129" s="41"/>
      <c r="V129" s="41"/>
    </row>
    <row r="130" spans="8:22" x14ac:dyDescent="0.2">
      <c r="H130" s="41"/>
      <c r="K130" s="341"/>
      <c r="L130" s="341"/>
      <c r="M130" s="341"/>
      <c r="N130" s="341"/>
      <c r="O130" s="41"/>
      <c r="P130" s="41"/>
      <c r="Q130" s="41"/>
      <c r="R130" s="41"/>
      <c r="S130" s="41"/>
      <c r="T130" s="41"/>
      <c r="U130" s="41"/>
      <c r="V130" s="41"/>
    </row>
    <row r="131" spans="8:22" x14ac:dyDescent="0.2">
      <c r="H131" s="41"/>
      <c r="K131" s="341"/>
      <c r="L131" s="341"/>
      <c r="M131" s="341"/>
      <c r="N131" s="341"/>
      <c r="O131" s="41"/>
      <c r="P131" s="41"/>
      <c r="Q131" s="41"/>
      <c r="R131" s="41"/>
      <c r="S131" s="41"/>
      <c r="T131" s="41"/>
      <c r="U131" s="41"/>
      <c r="V131" s="41"/>
    </row>
    <row r="132" spans="8:22" x14ac:dyDescent="0.2">
      <c r="H132" s="41"/>
      <c r="K132" s="40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</row>
    <row r="133" spans="8:22" hidden="1" x14ac:dyDescent="0.2">
      <c r="H133" s="41"/>
      <c r="K133" s="40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</row>
    <row r="134" spans="8:22" hidden="1" x14ac:dyDescent="0.2"/>
    <row r="135" spans="8:22" hidden="1" x14ac:dyDescent="0.2"/>
    <row r="136" spans="8:22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224" spans="1:2" x14ac:dyDescent="0.2">
      <c r="A224" s="86"/>
      <c r="B224" s="87"/>
    </row>
    <row r="315" spans="1:2" x14ac:dyDescent="0.2">
      <c r="A315" s="88"/>
      <c r="B315" s="89"/>
    </row>
    <row r="316" spans="1:2" x14ac:dyDescent="0.2">
      <c r="A316" s="88"/>
      <c r="B316" s="89"/>
    </row>
    <row r="322" spans="1:2" x14ac:dyDescent="0.2">
      <c r="A322" s="88"/>
      <c r="B322" s="89"/>
    </row>
    <row r="323" spans="1:2" x14ac:dyDescent="0.2">
      <c r="A323" s="88"/>
      <c r="B323" s="89"/>
    </row>
    <row r="324" spans="1:2" x14ac:dyDescent="0.2">
      <c r="A324" s="88"/>
      <c r="B324" s="89"/>
    </row>
    <row r="325" spans="1:2" x14ac:dyDescent="0.2">
      <c r="A325" s="88"/>
      <c r="B325" s="89"/>
    </row>
    <row r="326" spans="1:2" x14ac:dyDescent="0.2">
      <c r="A326" s="88"/>
      <c r="B326" s="89"/>
    </row>
    <row r="327" spans="1:2" x14ac:dyDescent="0.2">
      <c r="A327" s="88"/>
      <c r="B327" s="89"/>
    </row>
    <row r="328" spans="1:2" x14ac:dyDescent="0.2">
      <c r="A328" s="88"/>
      <c r="B328" s="89"/>
    </row>
  </sheetData>
  <mergeCells count="104">
    <mergeCell ref="AL84:AM84"/>
    <mergeCell ref="AN84:AO84"/>
    <mergeCell ref="AP84:AQ84"/>
    <mergeCell ref="AR84:AS84"/>
    <mergeCell ref="AT84:AU84"/>
    <mergeCell ref="AB84:AC84"/>
    <mergeCell ref="AD84:AE84"/>
    <mergeCell ref="AF84:AG84"/>
    <mergeCell ref="AH84:AI84"/>
    <mergeCell ref="AJ84:AK84"/>
    <mergeCell ref="O84:P84"/>
    <mergeCell ref="Q84:R84"/>
    <mergeCell ref="S84:T84"/>
    <mergeCell ref="U84:V84"/>
    <mergeCell ref="Z84:AA85"/>
    <mergeCell ref="E84:F84"/>
    <mergeCell ref="G84:H84"/>
    <mergeCell ref="I84:J84"/>
    <mergeCell ref="K84:L84"/>
    <mergeCell ref="M84:N84"/>
    <mergeCell ref="AN47:AO47"/>
    <mergeCell ref="AP47:AQ47"/>
    <mergeCell ref="AR47:AS47"/>
    <mergeCell ref="AT47:AU47"/>
    <mergeCell ref="AL12:AM12"/>
    <mergeCell ref="AN12:AO12"/>
    <mergeCell ref="AP12:AQ12"/>
    <mergeCell ref="AR12:AS12"/>
    <mergeCell ref="AF47:AG47"/>
    <mergeCell ref="AH47:AI47"/>
    <mergeCell ref="Z45:AU45"/>
    <mergeCell ref="Z46:AU46"/>
    <mergeCell ref="S47:T47"/>
    <mergeCell ref="D1:I2"/>
    <mergeCell ref="AC1:AH2"/>
    <mergeCell ref="A4:L4"/>
    <mergeCell ref="Z4:AK4"/>
    <mergeCell ref="A5:L5"/>
    <mergeCell ref="Z5:AK5"/>
    <mergeCell ref="K6:L6"/>
    <mergeCell ref="Z6:AA7"/>
    <mergeCell ref="AB6:AC6"/>
    <mergeCell ref="AD6:AE6"/>
    <mergeCell ref="AF6:AG6"/>
    <mergeCell ref="A6:B7"/>
    <mergeCell ref="C6:D6"/>
    <mergeCell ref="E6:F6"/>
    <mergeCell ref="G6:H6"/>
    <mergeCell ref="I6:J6"/>
    <mergeCell ref="AJ6:AK6"/>
    <mergeCell ref="AH6:AI6"/>
    <mergeCell ref="Z10:AU10"/>
    <mergeCell ref="Z11:AU11"/>
    <mergeCell ref="U12:V12"/>
    <mergeCell ref="AT12:AU12"/>
    <mergeCell ref="AL47:AM47"/>
    <mergeCell ref="B120:C120"/>
    <mergeCell ref="D120:E120"/>
    <mergeCell ref="AA120:AB120"/>
    <mergeCell ref="F119:I121"/>
    <mergeCell ref="U47:V47"/>
    <mergeCell ref="A82:V82"/>
    <mergeCell ref="Z82:AU82"/>
    <mergeCell ref="A83:V83"/>
    <mergeCell ref="Z83:AU83"/>
    <mergeCell ref="A84:B85"/>
    <mergeCell ref="C84:D84"/>
    <mergeCell ref="AJ47:AK47"/>
    <mergeCell ref="A47:B48"/>
    <mergeCell ref="C47:D47"/>
    <mergeCell ref="E47:F47"/>
    <mergeCell ref="G47:H47"/>
    <mergeCell ref="I47:J47"/>
    <mergeCell ref="K47:L47"/>
    <mergeCell ref="Z47:AA48"/>
    <mergeCell ref="AB47:AC47"/>
    <mergeCell ref="AD47:AE47"/>
    <mergeCell ref="M47:N47"/>
    <mergeCell ref="O47:P47"/>
    <mergeCell ref="Q47:R47"/>
    <mergeCell ref="K119:N131"/>
    <mergeCell ref="A10:V10"/>
    <mergeCell ref="A11:V11"/>
    <mergeCell ref="A45:V45"/>
    <mergeCell ref="A46:V46"/>
    <mergeCell ref="AJ12:AK12"/>
    <mergeCell ref="A12:B13"/>
    <mergeCell ref="C12:D12"/>
    <mergeCell ref="E12:F12"/>
    <mergeCell ref="G12:H12"/>
    <mergeCell ref="I12:J12"/>
    <mergeCell ref="K12:L12"/>
    <mergeCell ref="Z12:AA13"/>
    <mergeCell ref="AB12:AC12"/>
    <mergeCell ref="AD12:AE12"/>
    <mergeCell ref="AF12:AG12"/>
    <mergeCell ref="AH12:AI12"/>
    <mergeCell ref="M12:N12"/>
    <mergeCell ref="O12:P12"/>
    <mergeCell ref="Q12:R12"/>
    <mergeCell ref="S12:T12"/>
    <mergeCell ref="AC120:AD120"/>
    <mergeCell ref="A119:C119"/>
    <mergeCell ref="Z119:AB119"/>
  </mergeCells>
  <conditionalFormatting sqref="C8:V8">
    <cfRule type="colorScale" priority="2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:V15">
    <cfRule type="colorScale" priority="1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6:V23">
    <cfRule type="colorScale" priority="1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4:V32">
    <cfRule type="colorScale" priority="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3:V35"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6:V43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9:V54 C80:V81 C117:V117">
    <cfRule type="colorScale" priority="20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5:V5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7:V79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86:V108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9:V11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">
    <cfRule type="cellIs" dxfId="3725" priority="240" operator="equal">
      <formula>10%</formula>
    </cfRule>
    <cfRule type="cellIs" dxfId="3724" priority="241" operator="equal">
      <formula>0.12</formula>
    </cfRule>
    <cfRule type="cellIs" dxfId="3723" priority="242" operator="equal">
      <formula>0.14</formula>
    </cfRule>
    <cfRule type="cellIs" dxfId="3722" priority="243" operator="equal">
      <formula>0.15</formula>
    </cfRule>
    <cfRule type="cellIs" dxfId="3721" priority="244" operator="equal">
      <formula>0.16</formula>
    </cfRule>
    <cfRule type="cellIs" dxfId="3720" priority="245" operator="equal">
      <formula>"Открытый тариф"</formula>
    </cfRule>
  </conditionalFormatting>
  <conditionalFormatting sqref="E8:F8">
    <cfRule type="cellIs" dxfId="3719" priority="234" operator="equal">
      <formula>"Х"</formula>
    </cfRule>
    <cfRule type="colorScale" priority="2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4:F15">
    <cfRule type="colorScale" priority="1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4:F32">
    <cfRule type="cellIs" dxfId="3718" priority="104" operator="equal">
      <formula>"Х"</formula>
    </cfRule>
  </conditionalFormatting>
  <conditionalFormatting sqref="E16:F23">
    <cfRule type="colorScale" priority="1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4:F32">
    <cfRule type="colorScale" priority="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F35">
    <cfRule type="cellIs" dxfId="3717" priority="96" operator="equal">
      <formula>"Х"</formula>
    </cfRule>
    <cfRule type="colorScale" priority="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9:F54 E80:F81 E117:F117">
    <cfRule type="cellIs" dxfId="3716" priority="2050" operator="equal">
      <formula>"Х"</formula>
    </cfRule>
    <cfRule type="colorScale" priority="20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6:F108">
    <cfRule type="cellIs" dxfId="3715" priority="15" operator="equal">
      <formula>"Х"</formula>
    </cfRule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09:F116">
    <cfRule type="cellIs" dxfId="3714" priority="2" operator="equal">
      <formula>"Х"</formula>
    </cfRule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8:J8">
    <cfRule type="cellIs" dxfId="3713" priority="236" operator="equal">
      <formula>"Х"</formula>
    </cfRule>
    <cfRule type="colorScale" priority="237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3712" priority="238" operator="equal">
      <formula>"Х"</formula>
    </cfRule>
    <cfRule type="colorScale" priority="2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4:J15">
    <cfRule type="colorScale" priority="184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3711" priority="185" operator="equal">
      <formula>"Х"</formula>
    </cfRule>
    <cfRule type="colorScale" priority="1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4:J23">
    <cfRule type="cellIs" dxfId="3710" priority="136" operator="equal">
      <formula>"Х"</formula>
    </cfRule>
  </conditionalFormatting>
  <conditionalFormatting sqref="I16:J23">
    <cfRule type="colorScale" priority="1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6:J32">
    <cfRule type="cellIs" dxfId="3709" priority="108" operator="equal">
      <formula>"Х"</formula>
    </cfRule>
  </conditionalFormatting>
  <conditionalFormatting sqref="I24:J32">
    <cfRule type="cellIs" dxfId="3708" priority="106" operator="equal">
      <formula>"Х"</formula>
    </cfRule>
    <cfRule type="colorScale" priority="1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3:J35">
    <cfRule type="cellIs" dxfId="3707" priority="98" operator="equal">
      <formula>"Х"</formula>
    </cfRule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3706" priority="100" operator="equal">
      <formula>"Х"</formula>
    </cfRule>
    <cfRule type="colorScale" priority="1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9:J54 I80:J81 I117:J117">
    <cfRule type="cellIs" dxfId="3705" priority="2056" operator="equal">
      <formula>"Х"</formula>
    </cfRule>
    <cfRule type="colorScale" priority="2057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3704" priority="2058" operator="equal">
      <formula>"Х"</formula>
    </cfRule>
    <cfRule type="colorScale" priority="20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86:J108">
    <cfRule type="cellIs" dxfId="3703" priority="17" operator="equal">
      <formula>"Х"</formula>
    </cfRule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3702" priority="19" operator="equal">
      <formula>"Х"</formula>
    </cfRule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09:J116">
    <cfRule type="cellIs" dxfId="3701" priority="4" operator="equal">
      <formula>"Х"</formula>
    </cfRule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3700" priority="6" operator="equal">
      <formula>"Х"</formula>
    </cfRule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9:N54 M80:N81 M117:N117">
    <cfRule type="cellIs" dxfId="3699" priority="2068" operator="equal">
      <formula>"Х"</formula>
    </cfRule>
    <cfRule type="colorScale" priority="2069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3698" priority="2070" operator="equal">
      <formula>"Х"</formula>
    </cfRule>
    <cfRule type="colorScale" priority="20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86:N108">
    <cfRule type="cellIs" dxfId="3697" priority="21" operator="equal">
      <formula>"Х"</formula>
    </cfRule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3696" priority="23" operator="equal">
      <formula>"Х"</formula>
    </cfRule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09:N116">
    <cfRule type="cellIs" dxfId="3695" priority="8" operator="equal">
      <formula>"Х"</formula>
    </cfRule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3694" priority="10" operator="equal">
      <formula>"Х"</formula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8:AK8">
    <cfRule type="colorScale" priority="2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4:AK35 AB36:AU43">
    <cfRule type="colorScale" priority="2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49:AU81 AB117:AU117">
    <cfRule type="colorScale" priority="20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86:AU116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1">
    <cfRule type="cellIs" dxfId="3693" priority="195" operator="equal">
      <formula>10%</formula>
    </cfRule>
    <cfRule type="cellIs" dxfId="3692" priority="196" operator="equal">
      <formula>0.12</formula>
    </cfRule>
    <cfRule type="cellIs" dxfId="3691" priority="197" operator="equal">
      <formula>0.14</formula>
    </cfRule>
    <cfRule type="cellIs" dxfId="3690" priority="198" operator="equal">
      <formula>0.15</formula>
    </cfRule>
    <cfRule type="cellIs" dxfId="3689" priority="199" operator="equal">
      <formula>0.16</formula>
    </cfRule>
    <cfRule type="cellIs" dxfId="3688" priority="200" operator="equal">
      <formula>"Открытый тариф"</formula>
    </cfRule>
  </conditionalFormatting>
  <conditionalFormatting sqref="AD8:AE8">
    <cfRule type="cellIs" dxfId="3687" priority="213" operator="equal">
      <formula>"Х"</formula>
    </cfRule>
    <cfRule type="colorScale" priority="2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14:AE35">
    <cfRule type="cellIs" dxfId="3686" priority="201" operator="equal">
      <formula>"Х"</formula>
    </cfRule>
    <cfRule type="colorScale" priority="2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8:AI8">
    <cfRule type="cellIs" dxfId="3685" priority="215" operator="equal">
      <formula>"Х"</formula>
    </cfRule>
    <cfRule type="colorScale" priority="216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3684" priority="217" operator="equal">
      <formula>"Х"</formula>
    </cfRule>
    <cfRule type="colorScale" priority="2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14:AI35">
    <cfRule type="cellIs" dxfId="3683" priority="203" operator="equal">
      <formula>"Х"</formula>
    </cfRule>
    <cfRule type="colorScale" priority="204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3682" priority="205" operator="equal">
      <formula>"Х"</formula>
    </cfRule>
    <cfRule type="colorScale" priority="2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35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717FB-79B2-4004-9B03-9D68C73DC465}">
  <sheetPr>
    <tabColor rgb="FFEFD7BB"/>
    <pageSetUpPr fitToPage="1"/>
  </sheetPr>
  <dimension ref="A1:AN332"/>
  <sheetViews>
    <sheetView showGridLines="0" zoomScale="80" zoomScaleNormal="80" workbookViewId="0">
      <pane ySplit="1" topLeftCell="A2" activePane="bottomLeft" state="frozen"/>
      <selection activeCell="AL304" sqref="AL304"/>
      <selection pane="bottomLeft" activeCell="AD329" sqref="AD328:AD329"/>
    </sheetView>
  </sheetViews>
  <sheetFormatPr defaultRowHeight="12.75" x14ac:dyDescent="0.2"/>
  <cols>
    <col min="1" max="1" width="8.7109375" style="118" customWidth="1"/>
    <col min="2" max="2" width="8.7109375" style="119" customWidth="1"/>
    <col min="3" max="6" width="8.7109375" style="40" customWidth="1"/>
    <col min="7" max="7" width="8.7109375" style="41" customWidth="1"/>
    <col min="8" max="8" width="9.5703125" style="40" customWidth="1"/>
    <col min="9" max="9" width="9" style="40" customWidth="1"/>
    <col min="10" max="10" width="8.7109375" style="40" customWidth="1"/>
    <col min="11" max="11" width="8.7109375" style="41" customWidth="1"/>
    <col min="12" max="14" width="8.7109375" style="40" customWidth="1"/>
    <col min="15" max="15" width="9.85546875" style="40" customWidth="1"/>
    <col min="16" max="16" width="9.28515625" style="41" customWidth="1"/>
    <col min="17" max="18" width="8.7109375" style="40" customWidth="1"/>
    <col min="19" max="19" width="9.85546875" style="40" customWidth="1"/>
    <col min="20" max="20" width="9.28515625" style="40" customWidth="1"/>
    <col min="21" max="24" width="8.7109375" style="40" customWidth="1"/>
    <col min="25" max="25" width="3.85546875" style="40" customWidth="1"/>
    <col min="26" max="26" width="6.140625" style="40" customWidth="1"/>
    <col min="27" max="27" width="7.7109375" style="40" customWidth="1"/>
    <col min="28" max="28" width="3.85546875" style="40" customWidth="1"/>
    <col min="29" max="29" width="6.140625" style="40" customWidth="1"/>
    <col min="30" max="30" width="7.7109375" style="40" customWidth="1"/>
    <col min="31" max="31" width="3.85546875" style="40" customWidth="1"/>
    <col min="32" max="32" width="6.140625" style="40" customWidth="1"/>
    <col min="33" max="33" width="7.7109375" style="40" customWidth="1"/>
    <col min="34" max="34" width="3.85546875" style="40" customWidth="1"/>
    <col min="35" max="35" width="6.140625" style="40" customWidth="1"/>
    <col min="36" max="36" width="7.7109375" style="40" customWidth="1"/>
    <col min="37" max="37" width="3.85546875" style="40" customWidth="1"/>
    <col min="38" max="38" width="8" style="40" customWidth="1"/>
    <col min="39" max="39" width="7.7109375" style="40" customWidth="1"/>
    <col min="40" max="40" width="3.85546875" style="40" customWidth="1"/>
    <col min="41" max="41" width="6.140625" style="40" customWidth="1"/>
    <col min="42" max="42" width="7.7109375" style="40" customWidth="1"/>
    <col min="43" max="43" width="3.85546875" style="40" customWidth="1"/>
    <col min="44" max="44" width="6.140625" style="40" customWidth="1"/>
    <col min="45" max="45" width="7.7109375" style="40" customWidth="1"/>
    <col min="46" max="46" width="3.85546875" style="40" customWidth="1"/>
    <col min="47" max="47" width="6.140625" style="40" customWidth="1"/>
    <col min="48" max="48" width="7.7109375" style="40" customWidth="1"/>
    <col min="49" max="49" width="3.85546875" style="40" customWidth="1"/>
    <col min="50" max="50" width="6.140625" style="40" customWidth="1"/>
    <col min="51" max="51" width="7.7109375" style="40" customWidth="1"/>
    <col min="52" max="52" width="3.85546875" style="40" customWidth="1"/>
    <col min="53" max="53" width="6.140625" style="40" customWidth="1"/>
    <col min="54" max="54" width="7.7109375" style="40" customWidth="1"/>
    <col min="55" max="55" width="3.85546875" style="40" customWidth="1"/>
    <col min="56" max="56" width="6.140625" style="40" customWidth="1"/>
    <col min="57" max="57" width="7.7109375" style="40" customWidth="1"/>
    <col min="58" max="58" width="3.85546875" style="40" customWidth="1"/>
    <col min="59" max="59" width="6.140625" style="40" customWidth="1"/>
    <col min="60" max="60" width="7.7109375" style="40" customWidth="1"/>
    <col min="61" max="195" width="9.140625" style="40"/>
    <col min="196" max="196" width="2.85546875" style="40" customWidth="1"/>
    <col min="197" max="197" width="3.7109375" style="40" customWidth="1"/>
    <col min="198" max="198" width="9.140625" style="40"/>
    <col min="199" max="199" width="2.85546875" style="40" customWidth="1"/>
    <col min="200" max="200" width="3.7109375" style="40" customWidth="1"/>
    <col min="201" max="201" width="9.140625" style="40"/>
    <col min="202" max="202" width="2.85546875" style="40" customWidth="1"/>
    <col min="203" max="203" width="3.7109375" style="40" customWidth="1"/>
    <col min="204" max="204" width="9.140625" style="40"/>
    <col min="205" max="205" width="2.85546875" style="40" customWidth="1"/>
    <col min="206" max="206" width="3.85546875" style="40" customWidth="1"/>
    <col min="207" max="207" width="9.140625" style="40"/>
    <col min="208" max="208" width="2.85546875" style="40" customWidth="1"/>
    <col min="209" max="209" width="3.85546875" style="40" customWidth="1"/>
    <col min="210" max="210" width="9.140625" style="40"/>
    <col min="211" max="211" width="2.85546875" style="40" customWidth="1"/>
    <col min="212" max="212" width="3.42578125" style="40" customWidth="1"/>
    <col min="213" max="213" width="9.140625" style="40"/>
    <col min="214" max="214" width="2.85546875" style="40" customWidth="1"/>
    <col min="215" max="215" width="3.28515625" style="40" customWidth="1"/>
    <col min="216" max="216" width="9.140625" style="40"/>
    <col min="217" max="217" width="2.85546875" style="40" customWidth="1"/>
    <col min="218" max="218" width="3.140625" style="40" customWidth="1"/>
    <col min="219" max="219" width="9.140625" style="40"/>
    <col min="220" max="220" width="2.85546875" style="40" customWidth="1"/>
    <col min="221" max="221" width="3.140625" style="40" customWidth="1"/>
    <col min="222" max="222" width="9.140625" style="40"/>
    <col min="223" max="223" width="2.85546875" style="40" customWidth="1"/>
    <col min="224" max="224" width="3.140625" style="40" customWidth="1"/>
    <col min="225" max="225" width="9.140625" style="40"/>
    <col min="226" max="226" width="2.85546875" style="40" customWidth="1"/>
    <col min="227" max="227" width="3.28515625" style="40" customWidth="1"/>
    <col min="228" max="228" width="9.140625" style="40"/>
    <col min="229" max="229" width="3.5703125" style="40" customWidth="1"/>
    <col min="230" max="230" width="3.7109375" style="40" customWidth="1"/>
    <col min="231" max="232" width="9.140625" style="40"/>
    <col min="233" max="233" width="35.140625" style="40" customWidth="1"/>
    <col min="234" max="451" width="9.140625" style="40"/>
    <col min="452" max="452" width="2.85546875" style="40" customWidth="1"/>
    <col min="453" max="453" width="3.7109375" style="40" customWidth="1"/>
    <col min="454" max="454" width="9.140625" style="40"/>
    <col min="455" max="455" width="2.85546875" style="40" customWidth="1"/>
    <col min="456" max="456" width="3.7109375" style="40" customWidth="1"/>
    <col min="457" max="457" width="9.140625" style="40"/>
    <col min="458" max="458" width="2.85546875" style="40" customWidth="1"/>
    <col min="459" max="459" width="3.7109375" style="40" customWidth="1"/>
    <col min="460" max="460" width="9.140625" style="40"/>
    <col min="461" max="461" width="2.85546875" style="40" customWidth="1"/>
    <col min="462" max="462" width="3.85546875" style="40" customWidth="1"/>
    <col min="463" max="463" width="9.140625" style="40"/>
    <col min="464" max="464" width="2.85546875" style="40" customWidth="1"/>
    <col min="465" max="465" width="3.85546875" style="40" customWidth="1"/>
    <col min="466" max="466" width="9.140625" style="40"/>
    <col min="467" max="467" width="2.85546875" style="40" customWidth="1"/>
    <col min="468" max="468" width="3.42578125" style="40" customWidth="1"/>
    <col min="469" max="469" width="9.140625" style="40"/>
    <col min="470" max="470" width="2.85546875" style="40" customWidth="1"/>
    <col min="471" max="471" width="3.28515625" style="40" customWidth="1"/>
    <col min="472" max="472" width="9.140625" style="40"/>
    <col min="473" max="473" width="2.85546875" style="40" customWidth="1"/>
    <col min="474" max="474" width="3.140625" style="40" customWidth="1"/>
    <col min="475" max="475" width="9.140625" style="40"/>
    <col min="476" max="476" width="2.85546875" style="40" customWidth="1"/>
    <col min="477" max="477" width="3.140625" style="40" customWidth="1"/>
    <col min="478" max="478" width="9.140625" style="40"/>
    <col min="479" max="479" width="2.85546875" style="40" customWidth="1"/>
    <col min="480" max="480" width="3.140625" style="40" customWidth="1"/>
    <col min="481" max="481" width="9.140625" style="40"/>
    <col min="482" max="482" width="2.85546875" style="40" customWidth="1"/>
    <col min="483" max="483" width="3.28515625" style="40" customWidth="1"/>
    <col min="484" max="484" width="9.140625" style="40"/>
    <col min="485" max="485" width="3.5703125" style="40" customWidth="1"/>
    <col min="486" max="486" width="3.7109375" style="40" customWidth="1"/>
    <col min="487" max="488" width="9.140625" style="40"/>
    <col min="489" max="489" width="35.140625" style="40" customWidth="1"/>
    <col min="490" max="707" width="9.140625" style="40"/>
    <col min="708" max="708" width="2.85546875" style="40" customWidth="1"/>
    <col min="709" max="709" width="3.7109375" style="40" customWidth="1"/>
    <col min="710" max="710" width="9.140625" style="40"/>
    <col min="711" max="711" width="2.85546875" style="40" customWidth="1"/>
    <col min="712" max="712" width="3.7109375" style="40" customWidth="1"/>
    <col min="713" max="713" width="9.140625" style="40"/>
    <col min="714" max="714" width="2.85546875" style="40" customWidth="1"/>
    <col min="715" max="715" width="3.7109375" style="40" customWidth="1"/>
    <col min="716" max="716" width="9.140625" style="40"/>
    <col min="717" max="717" width="2.85546875" style="40" customWidth="1"/>
    <col min="718" max="718" width="3.85546875" style="40" customWidth="1"/>
    <col min="719" max="719" width="9.140625" style="40"/>
    <col min="720" max="720" width="2.85546875" style="40" customWidth="1"/>
    <col min="721" max="721" width="3.85546875" style="40" customWidth="1"/>
    <col min="722" max="722" width="9.140625" style="40"/>
    <col min="723" max="723" width="2.85546875" style="40" customWidth="1"/>
    <col min="724" max="724" width="3.42578125" style="40" customWidth="1"/>
    <col min="725" max="725" width="9.140625" style="40"/>
    <col min="726" max="726" width="2.85546875" style="40" customWidth="1"/>
    <col min="727" max="727" width="3.28515625" style="40" customWidth="1"/>
    <col min="728" max="728" width="9.140625" style="40"/>
    <col min="729" max="729" width="2.85546875" style="40" customWidth="1"/>
    <col min="730" max="730" width="3.140625" style="40" customWidth="1"/>
    <col min="731" max="731" width="9.140625" style="40"/>
    <col min="732" max="732" width="2.85546875" style="40" customWidth="1"/>
    <col min="733" max="733" width="3.140625" style="40" customWidth="1"/>
    <col min="734" max="734" width="9.140625" style="40"/>
    <col min="735" max="735" width="2.85546875" style="40" customWidth="1"/>
    <col min="736" max="736" width="3.140625" style="40" customWidth="1"/>
    <col min="737" max="737" width="9.140625" style="40"/>
    <col min="738" max="738" width="2.85546875" style="40" customWidth="1"/>
    <col min="739" max="739" width="3.28515625" style="40" customWidth="1"/>
    <col min="740" max="740" width="9.140625" style="40"/>
    <col min="741" max="741" width="3.5703125" style="40" customWidth="1"/>
    <col min="742" max="742" width="3.7109375" style="40" customWidth="1"/>
    <col min="743" max="744" width="9.140625" style="40"/>
    <col min="745" max="745" width="35.140625" style="40" customWidth="1"/>
    <col min="746" max="963" width="9.140625" style="40"/>
    <col min="964" max="964" width="2.85546875" style="40" customWidth="1"/>
    <col min="965" max="965" width="3.7109375" style="40" customWidth="1"/>
    <col min="966" max="966" width="9.140625" style="40"/>
    <col min="967" max="967" width="2.85546875" style="40" customWidth="1"/>
    <col min="968" max="968" width="3.7109375" style="40" customWidth="1"/>
    <col min="969" max="969" width="9.140625" style="40"/>
    <col min="970" max="970" width="2.85546875" style="40" customWidth="1"/>
    <col min="971" max="971" width="3.7109375" style="40" customWidth="1"/>
    <col min="972" max="972" width="9.140625" style="40"/>
    <col min="973" max="973" width="2.85546875" style="40" customWidth="1"/>
    <col min="974" max="974" width="3.85546875" style="40" customWidth="1"/>
    <col min="975" max="975" width="9.140625" style="40"/>
    <col min="976" max="976" width="2.85546875" style="40" customWidth="1"/>
    <col min="977" max="977" width="3.85546875" style="40" customWidth="1"/>
    <col min="978" max="978" width="9.140625" style="40"/>
    <col min="979" max="979" width="2.85546875" style="40" customWidth="1"/>
    <col min="980" max="980" width="3.42578125" style="40" customWidth="1"/>
    <col min="981" max="981" width="9.140625" style="40"/>
    <col min="982" max="982" width="2.85546875" style="40" customWidth="1"/>
    <col min="983" max="983" width="3.28515625" style="40" customWidth="1"/>
    <col min="984" max="984" width="9.140625" style="40"/>
    <col min="985" max="985" width="2.85546875" style="40" customWidth="1"/>
    <col min="986" max="986" width="3.140625" style="40" customWidth="1"/>
    <col min="987" max="987" width="9.140625" style="40"/>
    <col min="988" max="988" width="2.85546875" style="40" customWidth="1"/>
    <col min="989" max="989" width="3.140625" style="40" customWidth="1"/>
    <col min="990" max="990" width="9.140625" style="40"/>
    <col min="991" max="991" width="2.85546875" style="40" customWidth="1"/>
    <col min="992" max="992" width="3.140625" style="40" customWidth="1"/>
    <col min="993" max="993" width="9.140625" style="40"/>
    <col min="994" max="994" width="2.85546875" style="40" customWidth="1"/>
    <col min="995" max="995" width="3.28515625" style="40" customWidth="1"/>
    <col min="996" max="996" width="9.140625" style="40"/>
    <col min="997" max="997" width="3.5703125" style="40" customWidth="1"/>
    <col min="998" max="998" width="3.7109375" style="40" customWidth="1"/>
    <col min="999" max="1000" width="9.140625" style="40"/>
    <col min="1001" max="1001" width="35.140625" style="40" customWidth="1"/>
    <col min="1002" max="1219" width="9.140625" style="40"/>
    <col min="1220" max="1220" width="2.85546875" style="40" customWidth="1"/>
    <col min="1221" max="1221" width="3.7109375" style="40" customWidth="1"/>
    <col min="1222" max="1222" width="9.140625" style="40"/>
    <col min="1223" max="1223" width="2.85546875" style="40" customWidth="1"/>
    <col min="1224" max="1224" width="3.7109375" style="40" customWidth="1"/>
    <col min="1225" max="1225" width="9.140625" style="40"/>
    <col min="1226" max="1226" width="2.85546875" style="40" customWidth="1"/>
    <col min="1227" max="1227" width="3.7109375" style="40" customWidth="1"/>
    <col min="1228" max="1228" width="9.140625" style="40"/>
    <col min="1229" max="1229" width="2.85546875" style="40" customWidth="1"/>
    <col min="1230" max="1230" width="3.85546875" style="40" customWidth="1"/>
    <col min="1231" max="1231" width="9.140625" style="40"/>
    <col min="1232" max="1232" width="2.85546875" style="40" customWidth="1"/>
    <col min="1233" max="1233" width="3.85546875" style="40" customWidth="1"/>
    <col min="1234" max="1234" width="9.140625" style="40"/>
    <col min="1235" max="1235" width="2.85546875" style="40" customWidth="1"/>
    <col min="1236" max="1236" width="3.42578125" style="40" customWidth="1"/>
    <col min="1237" max="1237" width="9.140625" style="40"/>
    <col min="1238" max="1238" width="2.85546875" style="40" customWidth="1"/>
    <col min="1239" max="1239" width="3.28515625" style="40" customWidth="1"/>
    <col min="1240" max="1240" width="9.140625" style="40"/>
    <col min="1241" max="1241" width="2.85546875" style="40" customWidth="1"/>
    <col min="1242" max="1242" width="3.140625" style="40" customWidth="1"/>
    <col min="1243" max="1243" width="9.140625" style="40"/>
    <col min="1244" max="1244" width="2.85546875" style="40" customWidth="1"/>
    <col min="1245" max="1245" width="3.140625" style="40" customWidth="1"/>
    <col min="1246" max="1246" width="9.140625" style="40"/>
    <col min="1247" max="1247" width="2.85546875" style="40" customWidth="1"/>
    <col min="1248" max="1248" width="3.140625" style="40" customWidth="1"/>
    <col min="1249" max="1249" width="9.140625" style="40"/>
    <col min="1250" max="1250" width="2.85546875" style="40" customWidth="1"/>
    <col min="1251" max="1251" width="3.28515625" style="40" customWidth="1"/>
    <col min="1252" max="1252" width="9.140625" style="40"/>
    <col min="1253" max="1253" width="3.5703125" style="40" customWidth="1"/>
    <col min="1254" max="1254" width="3.7109375" style="40" customWidth="1"/>
    <col min="1255" max="1256" width="9.140625" style="40"/>
    <col min="1257" max="1257" width="35.140625" style="40" customWidth="1"/>
    <col min="1258" max="1475" width="9.140625" style="40"/>
    <col min="1476" max="1476" width="2.85546875" style="40" customWidth="1"/>
    <col min="1477" max="1477" width="3.7109375" style="40" customWidth="1"/>
    <col min="1478" max="1478" width="9.140625" style="40"/>
    <col min="1479" max="1479" width="2.85546875" style="40" customWidth="1"/>
    <col min="1480" max="1480" width="3.7109375" style="40" customWidth="1"/>
    <col min="1481" max="1481" width="9.140625" style="40"/>
    <col min="1482" max="1482" width="2.85546875" style="40" customWidth="1"/>
    <col min="1483" max="1483" width="3.7109375" style="40" customWidth="1"/>
    <col min="1484" max="1484" width="9.140625" style="40"/>
    <col min="1485" max="1485" width="2.85546875" style="40" customWidth="1"/>
    <col min="1486" max="1486" width="3.85546875" style="40" customWidth="1"/>
    <col min="1487" max="1487" width="9.140625" style="40"/>
    <col min="1488" max="1488" width="2.85546875" style="40" customWidth="1"/>
    <col min="1489" max="1489" width="3.85546875" style="40" customWidth="1"/>
    <col min="1490" max="1490" width="9.140625" style="40"/>
    <col min="1491" max="1491" width="2.85546875" style="40" customWidth="1"/>
    <col min="1492" max="1492" width="3.42578125" style="40" customWidth="1"/>
    <col min="1493" max="1493" width="9.140625" style="40"/>
    <col min="1494" max="1494" width="2.85546875" style="40" customWidth="1"/>
    <col min="1495" max="1495" width="3.28515625" style="40" customWidth="1"/>
    <col min="1496" max="1496" width="9.140625" style="40"/>
    <col min="1497" max="1497" width="2.85546875" style="40" customWidth="1"/>
    <col min="1498" max="1498" width="3.140625" style="40" customWidth="1"/>
    <col min="1499" max="1499" width="9.140625" style="40"/>
    <col min="1500" max="1500" width="2.85546875" style="40" customWidth="1"/>
    <col min="1501" max="1501" width="3.140625" style="40" customWidth="1"/>
    <col min="1502" max="1502" width="9.140625" style="40"/>
    <col min="1503" max="1503" width="2.85546875" style="40" customWidth="1"/>
    <col min="1504" max="1504" width="3.140625" style="40" customWidth="1"/>
    <col min="1505" max="1505" width="9.140625" style="40"/>
    <col min="1506" max="1506" width="2.85546875" style="40" customWidth="1"/>
    <col min="1507" max="1507" width="3.28515625" style="40" customWidth="1"/>
    <col min="1508" max="1508" width="9.140625" style="40"/>
    <col min="1509" max="1509" width="3.5703125" style="40" customWidth="1"/>
    <col min="1510" max="1510" width="3.7109375" style="40" customWidth="1"/>
    <col min="1511" max="1512" width="9.140625" style="40"/>
    <col min="1513" max="1513" width="35.140625" style="40" customWidth="1"/>
    <col min="1514" max="1731" width="9.140625" style="40"/>
    <col min="1732" max="1732" width="2.85546875" style="40" customWidth="1"/>
    <col min="1733" max="1733" width="3.7109375" style="40" customWidth="1"/>
    <col min="1734" max="1734" width="9.140625" style="40"/>
    <col min="1735" max="1735" width="2.85546875" style="40" customWidth="1"/>
    <col min="1736" max="1736" width="3.7109375" style="40" customWidth="1"/>
    <col min="1737" max="1737" width="9.140625" style="40"/>
    <col min="1738" max="1738" width="2.85546875" style="40" customWidth="1"/>
    <col min="1739" max="1739" width="3.7109375" style="40" customWidth="1"/>
    <col min="1740" max="1740" width="9.140625" style="40"/>
    <col min="1741" max="1741" width="2.85546875" style="40" customWidth="1"/>
    <col min="1742" max="1742" width="3.85546875" style="40" customWidth="1"/>
    <col min="1743" max="1743" width="9.140625" style="40"/>
    <col min="1744" max="1744" width="2.85546875" style="40" customWidth="1"/>
    <col min="1745" max="1745" width="3.85546875" style="40" customWidth="1"/>
    <col min="1746" max="1746" width="9.140625" style="40"/>
    <col min="1747" max="1747" width="2.85546875" style="40" customWidth="1"/>
    <col min="1748" max="1748" width="3.42578125" style="40" customWidth="1"/>
    <col min="1749" max="1749" width="9.140625" style="40"/>
    <col min="1750" max="1750" width="2.85546875" style="40" customWidth="1"/>
    <col min="1751" max="1751" width="3.28515625" style="40" customWidth="1"/>
    <col min="1752" max="1752" width="9.140625" style="40"/>
    <col min="1753" max="1753" width="2.85546875" style="40" customWidth="1"/>
    <col min="1754" max="1754" width="3.140625" style="40" customWidth="1"/>
    <col min="1755" max="1755" width="9.140625" style="40"/>
    <col min="1756" max="1756" width="2.85546875" style="40" customWidth="1"/>
    <col min="1757" max="1757" width="3.140625" style="40" customWidth="1"/>
    <col min="1758" max="1758" width="9.140625" style="40"/>
    <col min="1759" max="1759" width="2.85546875" style="40" customWidth="1"/>
    <col min="1760" max="1760" width="3.140625" style="40" customWidth="1"/>
    <col min="1761" max="1761" width="9.140625" style="40"/>
    <col min="1762" max="1762" width="2.85546875" style="40" customWidth="1"/>
    <col min="1763" max="1763" width="3.28515625" style="40" customWidth="1"/>
    <col min="1764" max="1764" width="9.140625" style="40"/>
    <col min="1765" max="1765" width="3.5703125" style="40" customWidth="1"/>
    <col min="1766" max="1766" width="3.7109375" style="40" customWidth="1"/>
    <col min="1767" max="1768" width="9.140625" style="40"/>
    <col min="1769" max="1769" width="35.140625" style="40" customWidth="1"/>
    <col min="1770" max="1987" width="9.140625" style="40"/>
    <col min="1988" max="1988" width="2.85546875" style="40" customWidth="1"/>
    <col min="1989" max="1989" width="3.7109375" style="40" customWidth="1"/>
    <col min="1990" max="1990" width="9.140625" style="40"/>
    <col min="1991" max="1991" width="2.85546875" style="40" customWidth="1"/>
    <col min="1992" max="1992" width="3.7109375" style="40" customWidth="1"/>
    <col min="1993" max="1993" width="9.140625" style="40"/>
    <col min="1994" max="1994" width="2.85546875" style="40" customWidth="1"/>
    <col min="1995" max="1995" width="3.7109375" style="40" customWidth="1"/>
    <col min="1996" max="1996" width="9.140625" style="40"/>
    <col min="1997" max="1997" width="2.85546875" style="40" customWidth="1"/>
    <col min="1998" max="1998" width="3.85546875" style="40" customWidth="1"/>
    <col min="1999" max="1999" width="9.140625" style="40"/>
    <col min="2000" max="2000" width="2.85546875" style="40" customWidth="1"/>
    <col min="2001" max="2001" width="3.85546875" style="40" customWidth="1"/>
    <col min="2002" max="2002" width="9.140625" style="40"/>
    <col min="2003" max="2003" width="2.85546875" style="40" customWidth="1"/>
    <col min="2004" max="2004" width="3.42578125" style="40" customWidth="1"/>
    <col min="2005" max="2005" width="9.140625" style="40"/>
    <col min="2006" max="2006" width="2.85546875" style="40" customWidth="1"/>
    <col min="2007" max="2007" width="3.28515625" style="40" customWidth="1"/>
    <col min="2008" max="2008" width="9.140625" style="40"/>
    <col min="2009" max="2009" width="2.85546875" style="40" customWidth="1"/>
    <col min="2010" max="2010" width="3.140625" style="40" customWidth="1"/>
    <col min="2011" max="2011" width="9.140625" style="40"/>
    <col min="2012" max="2012" width="2.85546875" style="40" customWidth="1"/>
    <col min="2013" max="2013" width="3.140625" style="40" customWidth="1"/>
    <col min="2014" max="2014" width="9.140625" style="40"/>
    <col min="2015" max="2015" width="2.85546875" style="40" customWidth="1"/>
    <col min="2016" max="2016" width="3.140625" style="40" customWidth="1"/>
    <col min="2017" max="2017" width="9.140625" style="40"/>
    <col min="2018" max="2018" width="2.85546875" style="40" customWidth="1"/>
    <col min="2019" max="2019" width="3.28515625" style="40" customWidth="1"/>
    <col min="2020" max="2020" width="9.140625" style="40"/>
    <col min="2021" max="2021" width="3.5703125" style="40" customWidth="1"/>
    <col min="2022" max="2022" width="3.7109375" style="40" customWidth="1"/>
    <col min="2023" max="2024" width="9.140625" style="40"/>
    <col min="2025" max="2025" width="35.140625" style="40" customWidth="1"/>
    <col min="2026" max="2243" width="9.140625" style="40"/>
    <col min="2244" max="2244" width="2.85546875" style="40" customWidth="1"/>
    <col min="2245" max="2245" width="3.7109375" style="40" customWidth="1"/>
    <col min="2246" max="2246" width="9.140625" style="40"/>
    <col min="2247" max="2247" width="2.85546875" style="40" customWidth="1"/>
    <col min="2248" max="2248" width="3.7109375" style="40" customWidth="1"/>
    <col min="2249" max="2249" width="9.140625" style="40"/>
    <col min="2250" max="2250" width="2.85546875" style="40" customWidth="1"/>
    <col min="2251" max="2251" width="3.7109375" style="40" customWidth="1"/>
    <col min="2252" max="2252" width="9.140625" style="40"/>
    <col min="2253" max="2253" width="2.85546875" style="40" customWidth="1"/>
    <col min="2254" max="2254" width="3.85546875" style="40" customWidth="1"/>
    <col min="2255" max="2255" width="9.140625" style="40"/>
    <col min="2256" max="2256" width="2.85546875" style="40" customWidth="1"/>
    <col min="2257" max="2257" width="3.85546875" style="40" customWidth="1"/>
    <col min="2258" max="2258" width="9.140625" style="40"/>
    <col min="2259" max="2259" width="2.85546875" style="40" customWidth="1"/>
    <col min="2260" max="2260" width="3.42578125" style="40" customWidth="1"/>
    <col min="2261" max="2261" width="9.140625" style="40"/>
    <col min="2262" max="2262" width="2.85546875" style="40" customWidth="1"/>
    <col min="2263" max="2263" width="3.28515625" style="40" customWidth="1"/>
    <col min="2264" max="2264" width="9.140625" style="40"/>
    <col min="2265" max="2265" width="2.85546875" style="40" customWidth="1"/>
    <col min="2266" max="2266" width="3.140625" style="40" customWidth="1"/>
    <col min="2267" max="2267" width="9.140625" style="40"/>
    <col min="2268" max="2268" width="2.85546875" style="40" customWidth="1"/>
    <col min="2269" max="2269" width="3.140625" style="40" customWidth="1"/>
    <col min="2270" max="2270" width="9.140625" style="40"/>
    <col min="2271" max="2271" width="2.85546875" style="40" customWidth="1"/>
    <col min="2272" max="2272" width="3.140625" style="40" customWidth="1"/>
    <col min="2273" max="2273" width="9.140625" style="40"/>
    <col min="2274" max="2274" width="2.85546875" style="40" customWidth="1"/>
    <col min="2275" max="2275" width="3.28515625" style="40" customWidth="1"/>
    <col min="2276" max="2276" width="9.140625" style="40"/>
    <col min="2277" max="2277" width="3.5703125" style="40" customWidth="1"/>
    <col min="2278" max="2278" width="3.7109375" style="40" customWidth="1"/>
    <col min="2279" max="2280" width="9.140625" style="40"/>
    <col min="2281" max="2281" width="35.140625" style="40" customWidth="1"/>
    <col min="2282" max="2499" width="9.140625" style="40"/>
    <col min="2500" max="2500" width="2.85546875" style="40" customWidth="1"/>
    <col min="2501" max="2501" width="3.7109375" style="40" customWidth="1"/>
    <col min="2502" max="2502" width="9.140625" style="40"/>
    <col min="2503" max="2503" width="2.85546875" style="40" customWidth="1"/>
    <col min="2504" max="2504" width="3.7109375" style="40" customWidth="1"/>
    <col min="2505" max="2505" width="9.140625" style="40"/>
    <col min="2506" max="2506" width="2.85546875" style="40" customWidth="1"/>
    <col min="2507" max="2507" width="3.7109375" style="40" customWidth="1"/>
    <col min="2508" max="2508" width="9.140625" style="40"/>
    <col min="2509" max="2509" width="2.85546875" style="40" customWidth="1"/>
    <col min="2510" max="2510" width="3.85546875" style="40" customWidth="1"/>
    <col min="2511" max="2511" width="9.140625" style="40"/>
    <col min="2512" max="2512" width="2.85546875" style="40" customWidth="1"/>
    <col min="2513" max="2513" width="3.85546875" style="40" customWidth="1"/>
    <col min="2514" max="2514" width="9.140625" style="40"/>
    <col min="2515" max="2515" width="2.85546875" style="40" customWidth="1"/>
    <col min="2516" max="2516" width="3.42578125" style="40" customWidth="1"/>
    <col min="2517" max="2517" width="9.140625" style="40"/>
    <col min="2518" max="2518" width="2.85546875" style="40" customWidth="1"/>
    <col min="2519" max="2519" width="3.28515625" style="40" customWidth="1"/>
    <col min="2520" max="2520" width="9.140625" style="40"/>
    <col min="2521" max="2521" width="2.85546875" style="40" customWidth="1"/>
    <col min="2522" max="2522" width="3.140625" style="40" customWidth="1"/>
    <col min="2523" max="2523" width="9.140625" style="40"/>
    <col min="2524" max="2524" width="2.85546875" style="40" customWidth="1"/>
    <col min="2525" max="2525" width="3.140625" style="40" customWidth="1"/>
    <col min="2526" max="2526" width="9.140625" style="40"/>
    <col min="2527" max="2527" width="2.85546875" style="40" customWidth="1"/>
    <col min="2528" max="2528" width="3.140625" style="40" customWidth="1"/>
    <col min="2529" max="2529" width="9.140625" style="40"/>
    <col min="2530" max="2530" width="2.85546875" style="40" customWidth="1"/>
    <col min="2531" max="2531" width="3.28515625" style="40" customWidth="1"/>
    <col min="2532" max="2532" width="9.140625" style="40"/>
    <col min="2533" max="2533" width="3.5703125" style="40" customWidth="1"/>
    <col min="2534" max="2534" width="3.7109375" style="40" customWidth="1"/>
    <col min="2535" max="2536" width="9.140625" style="40"/>
    <col min="2537" max="2537" width="35.140625" style="40" customWidth="1"/>
    <col min="2538" max="2755" width="9.140625" style="40"/>
    <col min="2756" max="2756" width="2.85546875" style="40" customWidth="1"/>
    <col min="2757" max="2757" width="3.7109375" style="40" customWidth="1"/>
    <col min="2758" max="2758" width="9.140625" style="40"/>
    <col min="2759" max="2759" width="2.85546875" style="40" customWidth="1"/>
    <col min="2760" max="2760" width="3.7109375" style="40" customWidth="1"/>
    <col min="2761" max="2761" width="9.140625" style="40"/>
    <col min="2762" max="2762" width="2.85546875" style="40" customWidth="1"/>
    <col min="2763" max="2763" width="3.7109375" style="40" customWidth="1"/>
    <col min="2764" max="2764" width="9.140625" style="40"/>
    <col min="2765" max="2765" width="2.85546875" style="40" customWidth="1"/>
    <col min="2766" max="2766" width="3.85546875" style="40" customWidth="1"/>
    <col min="2767" max="2767" width="9.140625" style="40"/>
    <col min="2768" max="2768" width="2.85546875" style="40" customWidth="1"/>
    <col min="2769" max="2769" width="3.85546875" style="40" customWidth="1"/>
    <col min="2770" max="2770" width="9.140625" style="40"/>
    <col min="2771" max="2771" width="2.85546875" style="40" customWidth="1"/>
    <col min="2772" max="2772" width="3.42578125" style="40" customWidth="1"/>
    <col min="2773" max="2773" width="9.140625" style="40"/>
    <col min="2774" max="2774" width="2.85546875" style="40" customWidth="1"/>
    <col min="2775" max="2775" width="3.28515625" style="40" customWidth="1"/>
    <col min="2776" max="2776" width="9.140625" style="40"/>
    <col min="2777" max="2777" width="2.85546875" style="40" customWidth="1"/>
    <col min="2778" max="2778" width="3.140625" style="40" customWidth="1"/>
    <col min="2779" max="2779" width="9.140625" style="40"/>
    <col min="2780" max="2780" width="2.85546875" style="40" customWidth="1"/>
    <col min="2781" max="2781" width="3.140625" style="40" customWidth="1"/>
    <col min="2782" max="2782" width="9.140625" style="40"/>
    <col min="2783" max="2783" width="2.85546875" style="40" customWidth="1"/>
    <col min="2784" max="2784" width="3.140625" style="40" customWidth="1"/>
    <col min="2785" max="2785" width="9.140625" style="40"/>
    <col min="2786" max="2786" width="2.85546875" style="40" customWidth="1"/>
    <col min="2787" max="2787" width="3.28515625" style="40" customWidth="1"/>
    <col min="2788" max="2788" width="9.140625" style="40"/>
    <col min="2789" max="2789" width="3.5703125" style="40" customWidth="1"/>
    <col min="2790" max="2790" width="3.7109375" style="40" customWidth="1"/>
    <col min="2791" max="2792" width="9.140625" style="40"/>
    <col min="2793" max="2793" width="35.140625" style="40" customWidth="1"/>
    <col min="2794" max="3011" width="9.140625" style="40"/>
    <col min="3012" max="3012" width="2.85546875" style="40" customWidth="1"/>
    <col min="3013" max="3013" width="3.7109375" style="40" customWidth="1"/>
    <col min="3014" max="3014" width="9.140625" style="40"/>
    <col min="3015" max="3015" width="2.85546875" style="40" customWidth="1"/>
    <col min="3016" max="3016" width="3.7109375" style="40" customWidth="1"/>
    <col min="3017" max="3017" width="9.140625" style="40"/>
    <col min="3018" max="3018" width="2.85546875" style="40" customWidth="1"/>
    <col min="3019" max="3019" width="3.7109375" style="40" customWidth="1"/>
    <col min="3020" max="3020" width="9.140625" style="40"/>
    <col min="3021" max="3021" width="2.85546875" style="40" customWidth="1"/>
    <col min="3022" max="3022" width="3.85546875" style="40" customWidth="1"/>
    <col min="3023" max="3023" width="9.140625" style="40"/>
    <col min="3024" max="3024" width="2.85546875" style="40" customWidth="1"/>
    <col min="3025" max="3025" width="3.85546875" style="40" customWidth="1"/>
    <col min="3026" max="3026" width="9.140625" style="40"/>
    <col min="3027" max="3027" width="2.85546875" style="40" customWidth="1"/>
    <col min="3028" max="3028" width="3.42578125" style="40" customWidth="1"/>
    <col min="3029" max="3029" width="9.140625" style="40"/>
    <col min="3030" max="3030" width="2.85546875" style="40" customWidth="1"/>
    <col min="3031" max="3031" width="3.28515625" style="40" customWidth="1"/>
    <col min="3032" max="3032" width="9.140625" style="40"/>
    <col min="3033" max="3033" width="2.85546875" style="40" customWidth="1"/>
    <col min="3034" max="3034" width="3.140625" style="40" customWidth="1"/>
    <col min="3035" max="3035" width="9.140625" style="40"/>
    <col min="3036" max="3036" width="2.85546875" style="40" customWidth="1"/>
    <col min="3037" max="3037" width="3.140625" style="40" customWidth="1"/>
    <col min="3038" max="3038" width="9.140625" style="40"/>
    <col min="3039" max="3039" width="2.85546875" style="40" customWidth="1"/>
    <col min="3040" max="3040" width="3.140625" style="40" customWidth="1"/>
    <col min="3041" max="3041" width="9.140625" style="40"/>
    <col min="3042" max="3042" width="2.85546875" style="40" customWidth="1"/>
    <col min="3043" max="3043" width="3.28515625" style="40" customWidth="1"/>
    <col min="3044" max="3044" width="9.140625" style="40"/>
    <col min="3045" max="3045" width="3.5703125" style="40" customWidth="1"/>
    <col min="3046" max="3046" width="3.7109375" style="40" customWidth="1"/>
    <col min="3047" max="3048" width="9.140625" style="40"/>
    <col min="3049" max="3049" width="35.140625" style="40" customWidth="1"/>
    <col min="3050" max="3267" width="9.140625" style="40"/>
    <col min="3268" max="3268" width="2.85546875" style="40" customWidth="1"/>
    <col min="3269" max="3269" width="3.7109375" style="40" customWidth="1"/>
    <col min="3270" max="3270" width="9.140625" style="40"/>
    <col min="3271" max="3271" width="2.85546875" style="40" customWidth="1"/>
    <col min="3272" max="3272" width="3.7109375" style="40" customWidth="1"/>
    <col min="3273" max="3273" width="9.140625" style="40"/>
    <col min="3274" max="3274" width="2.85546875" style="40" customWidth="1"/>
    <col min="3275" max="3275" width="3.7109375" style="40" customWidth="1"/>
    <col min="3276" max="3276" width="9.140625" style="40"/>
    <col min="3277" max="3277" width="2.85546875" style="40" customWidth="1"/>
    <col min="3278" max="3278" width="3.85546875" style="40" customWidth="1"/>
    <col min="3279" max="3279" width="9.140625" style="40"/>
    <col min="3280" max="3280" width="2.85546875" style="40" customWidth="1"/>
    <col min="3281" max="3281" width="3.85546875" style="40" customWidth="1"/>
    <col min="3282" max="3282" width="9.140625" style="40"/>
    <col min="3283" max="3283" width="2.85546875" style="40" customWidth="1"/>
    <col min="3284" max="3284" width="3.42578125" style="40" customWidth="1"/>
    <col min="3285" max="3285" width="9.140625" style="40"/>
    <col min="3286" max="3286" width="2.85546875" style="40" customWidth="1"/>
    <col min="3287" max="3287" width="3.28515625" style="40" customWidth="1"/>
    <col min="3288" max="3288" width="9.140625" style="40"/>
    <col min="3289" max="3289" width="2.85546875" style="40" customWidth="1"/>
    <col min="3290" max="3290" width="3.140625" style="40" customWidth="1"/>
    <col min="3291" max="3291" width="9.140625" style="40"/>
    <col min="3292" max="3292" width="2.85546875" style="40" customWidth="1"/>
    <col min="3293" max="3293" width="3.140625" style="40" customWidth="1"/>
    <col min="3294" max="3294" width="9.140625" style="40"/>
    <col min="3295" max="3295" width="2.85546875" style="40" customWidth="1"/>
    <col min="3296" max="3296" width="3.140625" style="40" customWidth="1"/>
    <col min="3297" max="3297" width="9.140625" style="40"/>
    <col min="3298" max="3298" width="2.85546875" style="40" customWidth="1"/>
    <col min="3299" max="3299" width="3.28515625" style="40" customWidth="1"/>
    <col min="3300" max="3300" width="9.140625" style="40"/>
    <col min="3301" max="3301" width="3.5703125" style="40" customWidth="1"/>
    <col min="3302" max="3302" width="3.7109375" style="40" customWidth="1"/>
    <col min="3303" max="3304" width="9.140625" style="40"/>
    <col min="3305" max="3305" width="35.140625" style="40" customWidth="1"/>
    <col min="3306" max="3523" width="9.140625" style="40"/>
    <col min="3524" max="3524" width="2.85546875" style="40" customWidth="1"/>
    <col min="3525" max="3525" width="3.7109375" style="40" customWidth="1"/>
    <col min="3526" max="3526" width="9.140625" style="40"/>
    <col min="3527" max="3527" width="2.85546875" style="40" customWidth="1"/>
    <col min="3528" max="3528" width="3.7109375" style="40" customWidth="1"/>
    <col min="3529" max="3529" width="9.140625" style="40"/>
    <col min="3530" max="3530" width="2.85546875" style="40" customWidth="1"/>
    <col min="3531" max="3531" width="3.7109375" style="40" customWidth="1"/>
    <col min="3532" max="3532" width="9.140625" style="40"/>
    <col min="3533" max="3533" width="2.85546875" style="40" customWidth="1"/>
    <col min="3534" max="3534" width="3.85546875" style="40" customWidth="1"/>
    <col min="3535" max="3535" width="9.140625" style="40"/>
    <col min="3536" max="3536" width="2.85546875" style="40" customWidth="1"/>
    <col min="3537" max="3537" width="3.85546875" style="40" customWidth="1"/>
    <col min="3538" max="3538" width="9.140625" style="40"/>
    <col min="3539" max="3539" width="2.85546875" style="40" customWidth="1"/>
    <col min="3540" max="3540" width="3.42578125" style="40" customWidth="1"/>
    <col min="3541" max="3541" width="9.140625" style="40"/>
    <col min="3542" max="3542" width="2.85546875" style="40" customWidth="1"/>
    <col min="3543" max="3543" width="3.28515625" style="40" customWidth="1"/>
    <col min="3544" max="3544" width="9.140625" style="40"/>
    <col min="3545" max="3545" width="2.85546875" style="40" customWidth="1"/>
    <col min="3546" max="3546" width="3.140625" style="40" customWidth="1"/>
    <col min="3547" max="3547" width="9.140625" style="40"/>
    <col min="3548" max="3548" width="2.85546875" style="40" customWidth="1"/>
    <col min="3549" max="3549" width="3.140625" style="40" customWidth="1"/>
    <col min="3550" max="3550" width="9.140625" style="40"/>
    <col min="3551" max="3551" width="2.85546875" style="40" customWidth="1"/>
    <col min="3552" max="3552" width="3.140625" style="40" customWidth="1"/>
    <col min="3553" max="3553" width="9.140625" style="40"/>
    <col min="3554" max="3554" width="2.85546875" style="40" customWidth="1"/>
    <col min="3555" max="3555" width="3.28515625" style="40" customWidth="1"/>
    <col min="3556" max="3556" width="9.140625" style="40"/>
    <col min="3557" max="3557" width="3.5703125" style="40" customWidth="1"/>
    <col min="3558" max="3558" width="3.7109375" style="40" customWidth="1"/>
    <col min="3559" max="3560" width="9.140625" style="40"/>
    <col min="3561" max="3561" width="35.140625" style="40" customWidth="1"/>
    <col min="3562" max="3779" width="9.140625" style="40"/>
    <col min="3780" max="3780" width="2.85546875" style="40" customWidth="1"/>
    <col min="3781" max="3781" width="3.7109375" style="40" customWidth="1"/>
    <col min="3782" max="3782" width="9.140625" style="40"/>
    <col min="3783" max="3783" width="2.85546875" style="40" customWidth="1"/>
    <col min="3784" max="3784" width="3.7109375" style="40" customWidth="1"/>
    <col min="3785" max="3785" width="9.140625" style="40"/>
    <col min="3786" max="3786" width="2.85546875" style="40" customWidth="1"/>
    <col min="3787" max="3787" width="3.7109375" style="40" customWidth="1"/>
    <col min="3788" max="3788" width="9.140625" style="40"/>
    <col min="3789" max="3789" width="2.85546875" style="40" customWidth="1"/>
    <col min="3790" max="3790" width="3.85546875" style="40" customWidth="1"/>
    <col min="3791" max="3791" width="9.140625" style="40"/>
    <col min="3792" max="3792" width="2.85546875" style="40" customWidth="1"/>
    <col min="3793" max="3793" width="3.85546875" style="40" customWidth="1"/>
    <col min="3794" max="3794" width="9.140625" style="40"/>
    <col min="3795" max="3795" width="2.85546875" style="40" customWidth="1"/>
    <col min="3796" max="3796" width="3.42578125" style="40" customWidth="1"/>
    <col min="3797" max="3797" width="9.140625" style="40"/>
    <col min="3798" max="3798" width="2.85546875" style="40" customWidth="1"/>
    <col min="3799" max="3799" width="3.28515625" style="40" customWidth="1"/>
    <col min="3800" max="3800" width="9.140625" style="40"/>
    <col min="3801" max="3801" width="2.85546875" style="40" customWidth="1"/>
    <col min="3802" max="3802" width="3.140625" style="40" customWidth="1"/>
    <col min="3803" max="3803" width="9.140625" style="40"/>
    <col min="3804" max="3804" width="2.85546875" style="40" customWidth="1"/>
    <col min="3805" max="3805" width="3.140625" style="40" customWidth="1"/>
    <col min="3806" max="3806" width="9.140625" style="40"/>
    <col min="3807" max="3807" width="2.85546875" style="40" customWidth="1"/>
    <col min="3808" max="3808" width="3.140625" style="40" customWidth="1"/>
    <col min="3809" max="3809" width="9.140625" style="40"/>
    <col min="3810" max="3810" width="2.85546875" style="40" customWidth="1"/>
    <col min="3811" max="3811" width="3.28515625" style="40" customWidth="1"/>
    <col min="3812" max="3812" width="9.140625" style="40"/>
    <col min="3813" max="3813" width="3.5703125" style="40" customWidth="1"/>
    <col min="3814" max="3814" width="3.7109375" style="40" customWidth="1"/>
    <col min="3815" max="3816" width="9.140625" style="40"/>
    <col min="3817" max="3817" width="35.140625" style="40" customWidth="1"/>
    <col min="3818" max="4035" width="9.140625" style="40"/>
    <col min="4036" max="4036" width="2.85546875" style="40" customWidth="1"/>
    <col min="4037" max="4037" width="3.7109375" style="40" customWidth="1"/>
    <col min="4038" max="4038" width="9.140625" style="40"/>
    <col min="4039" max="4039" width="2.85546875" style="40" customWidth="1"/>
    <col min="4040" max="4040" width="3.7109375" style="40" customWidth="1"/>
    <col min="4041" max="4041" width="9.140625" style="40"/>
    <col min="4042" max="4042" width="2.85546875" style="40" customWidth="1"/>
    <col min="4043" max="4043" width="3.7109375" style="40" customWidth="1"/>
    <col min="4044" max="4044" width="9.140625" style="40"/>
    <col min="4045" max="4045" width="2.85546875" style="40" customWidth="1"/>
    <col min="4046" max="4046" width="3.85546875" style="40" customWidth="1"/>
    <col min="4047" max="4047" width="9.140625" style="40"/>
    <col min="4048" max="4048" width="2.85546875" style="40" customWidth="1"/>
    <col min="4049" max="4049" width="3.85546875" style="40" customWidth="1"/>
    <col min="4050" max="4050" width="9.140625" style="40"/>
    <col min="4051" max="4051" width="2.85546875" style="40" customWidth="1"/>
    <col min="4052" max="4052" width="3.42578125" style="40" customWidth="1"/>
    <col min="4053" max="4053" width="9.140625" style="40"/>
    <col min="4054" max="4054" width="2.85546875" style="40" customWidth="1"/>
    <col min="4055" max="4055" width="3.28515625" style="40" customWidth="1"/>
    <col min="4056" max="4056" width="9.140625" style="40"/>
    <col min="4057" max="4057" width="2.85546875" style="40" customWidth="1"/>
    <col min="4058" max="4058" width="3.140625" style="40" customWidth="1"/>
    <col min="4059" max="4059" width="9.140625" style="40"/>
    <col min="4060" max="4060" width="2.85546875" style="40" customWidth="1"/>
    <col min="4061" max="4061" width="3.140625" style="40" customWidth="1"/>
    <col min="4062" max="4062" width="9.140625" style="40"/>
    <col min="4063" max="4063" width="2.85546875" style="40" customWidth="1"/>
    <col min="4064" max="4064" width="3.140625" style="40" customWidth="1"/>
    <col min="4065" max="4065" width="9.140625" style="40"/>
    <col min="4066" max="4066" width="2.85546875" style="40" customWidth="1"/>
    <col min="4067" max="4067" width="3.28515625" style="40" customWidth="1"/>
    <col min="4068" max="4068" width="9.140625" style="40"/>
    <col min="4069" max="4069" width="3.5703125" style="40" customWidth="1"/>
    <col min="4070" max="4070" width="3.7109375" style="40" customWidth="1"/>
    <col min="4071" max="4072" width="9.140625" style="40"/>
    <col min="4073" max="4073" width="35.140625" style="40" customWidth="1"/>
    <col min="4074" max="4291" width="9.140625" style="40"/>
    <col min="4292" max="4292" width="2.85546875" style="40" customWidth="1"/>
    <col min="4293" max="4293" width="3.7109375" style="40" customWidth="1"/>
    <col min="4294" max="4294" width="9.140625" style="40"/>
    <col min="4295" max="4295" width="2.85546875" style="40" customWidth="1"/>
    <col min="4296" max="4296" width="3.7109375" style="40" customWidth="1"/>
    <col min="4297" max="4297" width="9.140625" style="40"/>
    <col min="4298" max="4298" width="2.85546875" style="40" customWidth="1"/>
    <col min="4299" max="4299" width="3.7109375" style="40" customWidth="1"/>
    <col min="4300" max="4300" width="9.140625" style="40"/>
    <col min="4301" max="4301" width="2.85546875" style="40" customWidth="1"/>
    <col min="4302" max="4302" width="3.85546875" style="40" customWidth="1"/>
    <col min="4303" max="4303" width="9.140625" style="40"/>
    <col min="4304" max="4304" width="2.85546875" style="40" customWidth="1"/>
    <col min="4305" max="4305" width="3.85546875" style="40" customWidth="1"/>
    <col min="4306" max="4306" width="9.140625" style="40"/>
    <col min="4307" max="4307" width="2.85546875" style="40" customWidth="1"/>
    <col min="4308" max="4308" width="3.42578125" style="40" customWidth="1"/>
    <col min="4309" max="4309" width="9.140625" style="40"/>
    <col min="4310" max="4310" width="2.85546875" style="40" customWidth="1"/>
    <col min="4311" max="4311" width="3.28515625" style="40" customWidth="1"/>
    <col min="4312" max="4312" width="9.140625" style="40"/>
    <col min="4313" max="4313" width="2.85546875" style="40" customWidth="1"/>
    <col min="4314" max="4314" width="3.140625" style="40" customWidth="1"/>
    <col min="4315" max="4315" width="9.140625" style="40"/>
    <col min="4316" max="4316" width="2.85546875" style="40" customWidth="1"/>
    <col min="4317" max="4317" width="3.140625" style="40" customWidth="1"/>
    <col min="4318" max="4318" width="9.140625" style="40"/>
    <col min="4319" max="4319" width="2.85546875" style="40" customWidth="1"/>
    <col min="4320" max="4320" width="3.140625" style="40" customWidth="1"/>
    <col min="4321" max="4321" width="9.140625" style="40"/>
    <col min="4322" max="4322" width="2.85546875" style="40" customWidth="1"/>
    <col min="4323" max="4323" width="3.28515625" style="40" customWidth="1"/>
    <col min="4324" max="4324" width="9.140625" style="40"/>
    <col min="4325" max="4325" width="3.5703125" style="40" customWidth="1"/>
    <col min="4326" max="4326" width="3.7109375" style="40" customWidth="1"/>
    <col min="4327" max="4328" width="9.140625" style="40"/>
    <col min="4329" max="4329" width="35.140625" style="40" customWidth="1"/>
    <col min="4330" max="4547" width="9.140625" style="40"/>
    <col min="4548" max="4548" width="2.85546875" style="40" customWidth="1"/>
    <col min="4549" max="4549" width="3.7109375" style="40" customWidth="1"/>
    <col min="4550" max="4550" width="9.140625" style="40"/>
    <col min="4551" max="4551" width="2.85546875" style="40" customWidth="1"/>
    <col min="4552" max="4552" width="3.7109375" style="40" customWidth="1"/>
    <col min="4553" max="4553" width="9.140625" style="40"/>
    <col min="4554" max="4554" width="2.85546875" style="40" customWidth="1"/>
    <col min="4555" max="4555" width="3.7109375" style="40" customWidth="1"/>
    <col min="4556" max="4556" width="9.140625" style="40"/>
    <col min="4557" max="4557" width="2.85546875" style="40" customWidth="1"/>
    <col min="4558" max="4558" width="3.85546875" style="40" customWidth="1"/>
    <col min="4559" max="4559" width="9.140625" style="40"/>
    <col min="4560" max="4560" width="2.85546875" style="40" customWidth="1"/>
    <col min="4561" max="4561" width="3.85546875" style="40" customWidth="1"/>
    <col min="4562" max="4562" width="9.140625" style="40"/>
    <col min="4563" max="4563" width="2.85546875" style="40" customWidth="1"/>
    <col min="4564" max="4564" width="3.42578125" style="40" customWidth="1"/>
    <col min="4565" max="4565" width="9.140625" style="40"/>
    <col min="4566" max="4566" width="2.85546875" style="40" customWidth="1"/>
    <col min="4567" max="4567" width="3.28515625" style="40" customWidth="1"/>
    <col min="4568" max="4568" width="9.140625" style="40"/>
    <col min="4569" max="4569" width="2.85546875" style="40" customWidth="1"/>
    <col min="4570" max="4570" width="3.140625" style="40" customWidth="1"/>
    <col min="4571" max="4571" width="9.140625" style="40"/>
    <col min="4572" max="4572" width="2.85546875" style="40" customWidth="1"/>
    <col min="4573" max="4573" width="3.140625" style="40" customWidth="1"/>
    <col min="4574" max="4574" width="9.140625" style="40"/>
    <col min="4575" max="4575" width="2.85546875" style="40" customWidth="1"/>
    <col min="4576" max="4576" width="3.140625" style="40" customWidth="1"/>
    <col min="4577" max="4577" width="9.140625" style="40"/>
    <col min="4578" max="4578" width="2.85546875" style="40" customWidth="1"/>
    <col min="4579" max="4579" width="3.28515625" style="40" customWidth="1"/>
    <col min="4580" max="4580" width="9.140625" style="40"/>
    <col min="4581" max="4581" width="3.5703125" style="40" customWidth="1"/>
    <col min="4582" max="4582" width="3.7109375" style="40" customWidth="1"/>
    <col min="4583" max="4584" width="9.140625" style="40"/>
    <col min="4585" max="4585" width="35.140625" style="40" customWidth="1"/>
    <col min="4586" max="4803" width="9.140625" style="40"/>
    <col min="4804" max="4804" width="2.85546875" style="40" customWidth="1"/>
    <col min="4805" max="4805" width="3.7109375" style="40" customWidth="1"/>
    <col min="4806" max="4806" width="9.140625" style="40"/>
    <col min="4807" max="4807" width="2.85546875" style="40" customWidth="1"/>
    <col min="4808" max="4808" width="3.7109375" style="40" customWidth="1"/>
    <col min="4809" max="4809" width="9.140625" style="40"/>
    <col min="4810" max="4810" width="2.85546875" style="40" customWidth="1"/>
    <col min="4811" max="4811" width="3.7109375" style="40" customWidth="1"/>
    <col min="4812" max="4812" width="9.140625" style="40"/>
    <col min="4813" max="4813" width="2.85546875" style="40" customWidth="1"/>
    <col min="4814" max="4814" width="3.85546875" style="40" customWidth="1"/>
    <col min="4815" max="4815" width="9.140625" style="40"/>
    <col min="4816" max="4816" width="2.85546875" style="40" customWidth="1"/>
    <col min="4817" max="4817" width="3.85546875" style="40" customWidth="1"/>
    <col min="4818" max="4818" width="9.140625" style="40"/>
    <col min="4819" max="4819" width="2.85546875" style="40" customWidth="1"/>
    <col min="4820" max="4820" width="3.42578125" style="40" customWidth="1"/>
    <col min="4821" max="4821" width="9.140625" style="40"/>
    <col min="4822" max="4822" width="2.85546875" style="40" customWidth="1"/>
    <col min="4823" max="4823" width="3.28515625" style="40" customWidth="1"/>
    <col min="4824" max="4824" width="9.140625" style="40"/>
    <col min="4825" max="4825" width="2.85546875" style="40" customWidth="1"/>
    <col min="4826" max="4826" width="3.140625" style="40" customWidth="1"/>
    <col min="4827" max="4827" width="9.140625" style="40"/>
    <col min="4828" max="4828" width="2.85546875" style="40" customWidth="1"/>
    <col min="4829" max="4829" width="3.140625" style="40" customWidth="1"/>
    <col min="4830" max="4830" width="9.140625" style="40"/>
    <col min="4831" max="4831" width="2.85546875" style="40" customWidth="1"/>
    <col min="4832" max="4832" width="3.140625" style="40" customWidth="1"/>
    <col min="4833" max="4833" width="9.140625" style="40"/>
    <col min="4834" max="4834" width="2.85546875" style="40" customWidth="1"/>
    <col min="4835" max="4835" width="3.28515625" style="40" customWidth="1"/>
    <col min="4836" max="4836" width="9.140625" style="40"/>
    <col min="4837" max="4837" width="3.5703125" style="40" customWidth="1"/>
    <col min="4838" max="4838" width="3.7109375" style="40" customWidth="1"/>
    <col min="4839" max="4840" width="9.140625" style="40"/>
    <col min="4841" max="4841" width="35.140625" style="40" customWidth="1"/>
    <col min="4842" max="5059" width="9.140625" style="40"/>
    <col min="5060" max="5060" width="2.85546875" style="40" customWidth="1"/>
    <col min="5061" max="5061" width="3.7109375" style="40" customWidth="1"/>
    <col min="5062" max="5062" width="9.140625" style="40"/>
    <col min="5063" max="5063" width="2.85546875" style="40" customWidth="1"/>
    <col min="5064" max="5064" width="3.7109375" style="40" customWidth="1"/>
    <col min="5065" max="5065" width="9.140625" style="40"/>
    <col min="5066" max="5066" width="2.85546875" style="40" customWidth="1"/>
    <col min="5067" max="5067" width="3.7109375" style="40" customWidth="1"/>
    <col min="5068" max="5068" width="9.140625" style="40"/>
    <col min="5069" max="5069" width="2.85546875" style="40" customWidth="1"/>
    <col min="5070" max="5070" width="3.85546875" style="40" customWidth="1"/>
    <col min="5071" max="5071" width="9.140625" style="40"/>
    <col min="5072" max="5072" width="2.85546875" style="40" customWidth="1"/>
    <col min="5073" max="5073" width="3.85546875" style="40" customWidth="1"/>
    <col min="5074" max="5074" width="9.140625" style="40"/>
    <col min="5075" max="5075" width="2.85546875" style="40" customWidth="1"/>
    <col min="5076" max="5076" width="3.42578125" style="40" customWidth="1"/>
    <col min="5077" max="5077" width="9.140625" style="40"/>
    <col min="5078" max="5078" width="2.85546875" style="40" customWidth="1"/>
    <col min="5079" max="5079" width="3.28515625" style="40" customWidth="1"/>
    <col min="5080" max="5080" width="9.140625" style="40"/>
    <col min="5081" max="5081" width="2.85546875" style="40" customWidth="1"/>
    <col min="5082" max="5082" width="3.140625" style="40" customWidth="1"/>
    <col min="5083" max="5083" width="9.140625" style="40"/>
    <col min="5084" max="5084" width="2.85546875" style="40" customWidth="1"/>
    <col min="5085" max="5085" width="3.140625" style="40" customWidth="1"/>
    <col min="5086" max="5086" width="9.140625" style="40"/>
    <col min="5087" max="5087" width="2.85546875" style="40" customWidth="1"/>
    <col min="5088" max="5088" width="3.140625" style="40" customWidth="1"/>
    <col min="5089" max="5089" width="9.140625" style="40"/>
    <col min="5090" max="5090" width="2.85546875" style="40" customWidth="1"/>
    <col min="5091" max="5091" width="3.28515625" style="40" customWidth="1"/>
    <col min="5092" max="5092" width="9.140625" style="40"/>
    <col min="5093" max="5093" width="3.5703125" style="40" customWidth="1"/>
    <col min="5094" max="5094" width="3.7109375" style="40" customWidth="1"/>
    <col min="5095" max="5096" width="9.140625" style="40"/>
    <col min="5097" max="5097" width="35.140625" style="40" customWidth="1"/>
    <col min="5098" max="5315" width="9.140625" style="40"/>
    <col min="5316" max="5316" width="2.85546875" style="40" customWidth="1"/>
    <col min="5317" max="5317" width="3.7109375" style="40" customWidth="1"/>
    <col min="5318" max="5318" width="9.140625" style="40"/>
    <col min="5319" max="5319" width="2.85546875" style="40" customWidth="1"/>
    <col min="5320" max="5320" width="3.7109375" style="40" customWidth="1"/>
    <col min="5321" max="5321" width="9.140625" style="40"/>
    <col min="5322" max="5322" width="2.85546875" style="40" customWidth="1"/>
    <col min="5323" max="5323" width="3.7109375" style="40" customWidth="1"/>
    <col min="5324" max="5324" width="9.140625" style="40"/>
    <col min="5325" max="5325" width="2.85546875" style="40" customWidth="1"/>
    <col min="5326" max="5326" width="3.85546875" style="40" customWidth="1"/>
    <col min="5327" max="5327" width="9.140625" style="40"/>
    <col min="5328" max="5328" width="2.85546875" style="40" customWidth="1"/>
    <col min="5329" max="5329" width="3.85546875" style="40" customWidth="1"/>
    <col min="5330" max="5330" width="9.140625" style="40"/>
    <col min="5331" max="5331" width="2.85546875" style="40" customWidth="1"/>
    <col min="5332" max="5332" width="3.42578125" style="40" customWidth="1"/>
    <col min="5333" max="5333" width="9.140625" style="40"/>
    <col min="5334" max="5334" width="2.85546875" style="40" customWidth="1"/>
    <col min="5335" max="5335" width="3.28515625" style="40" customWidth="1"/>
    <col min="5336" max="5336" width="9.140625" style="40"/>
    <col min="5337" max="5337" width="2.85546875" style="40" customWidth="1"/>
    <col min="5338" max="5338" width="3.140625" style="40" customWidth="1"/>
    <col min="5339" max="5339" width="9.140625" style="40"/>
    <col min="5340" max="5340" width="2.85546875" style="40" customWidth="1"/>
    <col min="5341" max="5341" width="3.140625" style="40" customWidth="1"/>
    <col min="5342" max="5342" width="9.140625" style="40"/>
    <col min="5343" max="5343" width="2.85546875" style="40" customWidth="1"/>
    <col min="5344" max="5344" width="3.140625" style="40" customWidth="1"/>
    <col min="5345" max="5345" width="9.140625" style="40"/>
    <col min="5346" max="5346" width="2.85546875" style="40" customWidth="1"/>
    <col min="5347" max="5347" width="3.28515625" style="40" customWidth="1"/>
    <col min="5348" max="5348" width="9.140625" style="40"/>
    <col min="5349" max="5349" width="3.5703125" style="40" customWidth="1"/>
    <col min="5350" max="5350" width="3.7109375" style="40" customWidth="1"/>
    <col min="5351" max="5352" width="9.140625" style="40"/>
    <col min="5353" max="5353" width="35.140625" style="40" customWidth="1"/>
    <col min="5354" max="5571" width="9.140625" style="40"/>
    <col min="5572" max="5572" width="2.85546875" style="40" customWidth="1"/>
    <col min="5573" max="5573" width="3.7109375" style="40" customWidth="1"/>
    <col min="5574" max="5574" width="9.140625" style="40"/>
    <col min="5575" max="5575" width="2.85546875" style="40" customWidth="1"/>
    <col min="5576" max="5576" width="3.7109375" style="40" customWidth="1"/>
    <col min="5577" max="5577" width="9.140625" style="40"/>
    <col min="5578" max="5578" width="2.85546875" style="40" customWidth="1"/>
    <col min="5579" max="5579" width="3.7109375" style="40" customWidth="1"/>
    <col min="5580" max="5580" width="9.140625" style="40"/>
    <col min="5581" max="5581" width="2.85546875" style="40" customWidth="1"/>
    <col min="5582" max="5582" width="3.85546875" style="40" customWidth="1"/>
    <col min="5583" max="5583" width="9.140625" style="40"/>
    <col min="5584" max="5584" width="2.85546875" style="40" customWidth="1"/>
    <col min="5585" max="5585" width="3.85546875" style="40" customWidth="1"/>
    <col min="5586" max="5586" width="9.140625" style="40"/>
    <col min="5587" max="5587" width="2.85546875" style="40" customWidth="1"/>
    <col min="5588" max="5588" width="3.42578125" style="40" customWidth="1"/>
    <col min="5589" max="5589" width="9.140625" style="40"/>
    <col min="5590" max="5590" width="2.85546875" style="40" customWidth="1"/>
    <col min="5591" max="5591" width="3.28515625" style="40" customWidth="1"/>
    <col min="5592" max="5592" width="9.140625" style="40"/>
    <col min="5593" max="5593" width="2.85546875" style="40" customWidth="1"/>
    <col min="5594" max="5594" width="3.140625" style="40" customWidth="1"/>
    <col min="5595" max="5595" width="9.140625" style="40"/>
    <col min="5596" max="5596" width="2.85546875" style="40" customWidth="1"/>
    <col min="5597" max="5597" width="3.140625" style="40" customWidth="1"/>
    <col min="5598" max="5598" width="9.140625" style="40"/>
    <col min="5599" max="5599" width="2.85546875" style="40" customWidth="1"/>
    <col min="5600" max="5600" width="3.140625" style="40" customWidth="1"/>
    <col min="5601" max="5601" width="9.140625" style="40"/>
    <col min="5602" max="5602" width="2.85546875" style="40" customWidth="1"/>
    <col min="5603" max="5603" width="3.28515625" style="40" customWidth="1"/>
    <col min="5604" max="5604" width="9.140625" style="40"/>
    <col min="5605" max="5605" width="3.5703125" style="40" customWidth="1"/>
    <col min="5606" max="5606" width="3.7109375" style="40" customWidth="1"/>
    <col min="5607" max="5608" width="9.140625" style="40"/>
    <col min="5609" max="5609" width="35.140625" style="40" customWidth="1"/>
    <col min="5610" max="5827" width="9.140625" style="40"/>
    <col min="5828" max="5828" width="2.85546875" style="40" customWidth="1"/>
    <col min="5829" max="5829" width="3.7109375" style="40" customWidth="1"/>
    <col min="5830" max="5830" width="9.140625" style="40"/>
    <col min="5831" max="5831" width="2.85546875" style="40" customWidth="1"/>
    <col min="5832" max="5832" width="3.7109375" style="40" customWidth="1"/>
    <col min="5833" max="5833" width="9.140625" style="40"/>
    <col min="5834" max="5834" width="2.85546875" style="40" customWidth="1"/>
    <col min="5835" max="5835" width="3.7109375" style="40" customWidth="1"/>
    <col min="5836" max="5836" width="9.140625" style="40"/>
    <col min="5837" max="5837" width="2.85546875" style="40" customWidth="1"/>
    <col min="5838" max="5838" width="3.85546875" style="40" customWidth="1"/>
    <col min="5839" max="5839" width="9.140625" style="40"/>
    <col min="5840" max="5840" width="2.85546875" style="40" customWidth="1"/>
    <col min="5841" max="5841" width="3.85546875" style="40" customWidth="1"/>
    <col min="5842" max="5842" width="9.140625" style="40"/>
    <col min="5843" max="5843" width="2.85546875" style="40" customWidth="1"/>
    <col min="5844" max="5844" width="3.42578125" style="40" customWidth="1"/>
    <col min="5845" max="5845" width="9.140625" style="40"/>
    <col min="5846" max="5846" width="2.85546875" style="40" customWidth="1"/>
    <col min="5847" max="5847" width="3.28515625" style="40" customWidth="1"/>
    <col min="5848" max="5848" width="9.140625" style="40"/>
    <col min="5849" max="5849" width="2.85546875" style="40" customWidth="1"/>
    <col min="5850" max="5850" width="3.140625" style="40" customWidth="1"/>
    <col min="5851" max="5851" width="9.140625" style="40"/>
    <col min="5852" max="5852" width="2.85546875" style="40" customWidth="1"/>
    <col min="5853" max="5853" width="3.140625" style="40" customWidth="1"/>
    <col min="5854" max="5854" width="9.140625" style="40"/>
    <col min="5855" max="5855" width="2.85546875" style="40" customWidth="1"/>
    <col min="5856" max="5856" width="3.140625" style="40" customWidth="1"/>
    <col min="5857" max="5857" width="9.140625" style="40"/>
    <col min="5858" max="5858" width="2.85546875" style="40" customWidth="1"/>
    <col min="5859" max="5859" width="3.28515625" style="40" customWidth="1"/>
    <col min="5860" max="5860" width="9.140625" style="40"/>
    <col min="5861" max="5861" width="3.5703125" style="40" customWidth="1"/>
    <col min="5862" max="5862" width="3.7109375" style="40" customWidth="1"/>
    <col min="5863" max="5864" width="9.140625" style="40"/>
    <col min="5865" max="5865" width="35.140625" style="40" customWidth="1"/>
    <col min="5866" max="6083" width="9.140625" style="40"/>
    <col min="6084" max="6084" width="2.85546875" style="40" customWidth="1"/>
    <col min="6085" max="6085" width="3.7109375" style="40" customWidth="1"/>
    <col min="6086" max="6086" width="9.140625" style="40"/>
    <col min="6087" max="6087" width="2.85546875" style="40" customWidth="1"/>
    <col min="6088" max="6088" width="3.7109375" style="40" customWidth="1"/>
    <col min="6089" max="6089" width="9.140625" style="40"/>
    <col min="6090" max="6090" width="2.85546875" style="40" customWidth="1"/>
    <col min="6091" max="6091" width="3.7109375" style="40" customWidth="1"/>
    <col min="6092" max="6092" width="9.140625" style="40"/>
    <col min="6093" max="6093" width="2.85546875" style="40" customWidth="1"/>
    <col min="6094" max="6094" width="3.85546875" style="40" customWidth="1"/>
    <col min="6095" max="6095" width="9.140625" style="40"/>
    <col min="6096" max="6096" width="2.85546875" style="40" customWidth="1"/>
    <col min="6097" max="6097" width="3.85546875" style="40" customWidth="1"/>
    <col min="6098" max="6098" width="9.140625" style="40"/>
    <col min="6099" max="6099" width="2.85546875" style="40" customWidth="1"/>
    <col min="6100" max="6100" width="3.42578125" style="40" customWidth="1"/>
    <col min="6101" max="6101" width="9.140625" style="40"/>
    <col min="6102" max="6102" width="2.85546875" style="40" customWidth="1"/>
    <col min="6103" max="6103" width="3.28515625" style="40" customWidth="1"/>
    <col min="6104" max="6104" width="9.140625" style="40"/>
    <col min="6105" max="6105" width="2.85546875" style="40" customWidth="1"/>
    <col min="6106" max="6106" width="3.140625" style="40" customWidth="1"/>
    <col min="6107" max="6107" width="9.140625" style="40"/>
    <col min="6108" max="6108" width="2.85546875" style="40" customWidth="1"/>
    <col min="6109" max="6109" width="3.140625" style="40" customWidth="1"/>
    <col min="6110" max="6110" width="9.140625" style="40"/>
    <col min="6111" max="6111" width="2.85546875" style="40" customWidth="1"/>
    <col min="6112" max="6112" width="3.140625" style="40" customWidth="1"/>
    <col min="6113" max="6113" width="9.140625" style="40"/>
    <col min="6114" max="6114" width="2.85546875" style="40" customWidth="1"/>
    <col min="6115" max="6115" width="3.28515625" style="40" customWidth="1"/>
    <col min="6116" max="6116" width="9.140625" style="40"/>
    <col min="6117" max="6117" width="3.5703125" style="40" customWidth="1"/>
    <col min="6118" max="6118" width="3.7109375" style="40" customWidth="1"/>
    <col min="6119" max="6120" width="9.140625" style="40"/>
    <col min="6121" max="6121" width="35.140625" style="40" customWidth="1"/>
    <col min="6122" max="6339" width="9.140625" style="40"/>
    <col min="6340" max="6340" width="2.85546875" style="40" customWidth="1"/>
    <col min="6341" max="6341" width="3.7109375" style="40" customWidth="1"/>
    <col min="6342" max="6342" width="9.140625" style="40"/>
    <col min="6343" max="6343" width="2.85546875" style="40" customWidth="1"/>
    <col min="6344" max="6344" width="3.7109375" style="40" customWidth="1"/>
    <col min="6345" max="6345" width="9.140625" style="40"/>
    <col min="6346" max="6346" width="2.85546875" style="40" customWidth="1"/>
    <col min="6347" max="6347" width="3.7109375" style="40" customWidth="1"/>
    <col min="6348" max="6348" width="9.140625" style="40"/>
    <col min="6349" max="6349" width="2.85546875" style="40" customWidth="1"/>
    <col min="6350" max="6350" width="3.85546875" style="40" customWidth="1"/>
    <col min="6351" max="6351" width="9.140625" style="40"/>
    <col min="6352" max="6352" width="2.85546875" style="40" customWidth="1"/>
    <col min="6353" max="6353" width="3.85546875" style="40" customWidth="1"/>
    <col min="6354" max="6354" width="9.140625" style="40"/>
    <col min="6355" max="6355" width="2.85546875" style="40" customWidth="1"/>
    <col min="6356" max="6356" width="3.42578125" style="40" customWidth="1"/>
    <col min="6357" max="6357" width="9.140625" style="40"/>
    <col min="6358" max="6358" width="2.85546875" style="40" customWidth="1"/>
    <col min="6359" max="6359" width="3.28515625" style="40" customWidth="1"/>
    <col min="6360" max="6360" width="9.140625" style="40"/>
    <col min="6361" max="6361" width="2.85546875" style="40" customWidth="1"/>
    <col min="6362" max="6362" width="3.140625" style="40" customWidth="1"/>
    <col min="6363" max="6363" width="9.140625" style="40"/>
    <col min="6364" max="6364" width="2.85546875" style="40" customWidth="1"/>
    <col min="6365" max="6365" width="3.140625" style="40" customWidth="1"/>
    <col min="6366" max="6366" width="9.140625" style="40"/>
    <col min="6367" max="6367" width="2.85546875" style="40" customWidth="1"/>
    <col min="6368" max="6368" width="3.140625" style="40" customWidth="1"/>
    <col min="6369" max="6369" width="9.140625" style="40"/>
    <col min="6370" max="6370" width="2.85546875" style="40" customWidth="1"/>
    <col min="6371" max="6371" width="3.28515625" style="40" customWidth="1"/>
    <col min="6372" max="6372" width="9.140625" style="40"/>
    <col min="6373" max="6373" width="3.5703125" style="40" customWidth="1"/>
    <col min="6374" max="6374" width="3.7109375" style="40" customWidth="1"/>
    <col min="6375" max="6376" width="9.140625" style="40"/>
    <col min="6377" max="6377" width="35.140625" style="40" customWidth="1"/>
    <col min="6378" max="6595" width="9.140625" style="40"/>
    <col min="6596" max="6596" width="2.85546875" style="40" customWidth="1"/>
    <col min="6597" max="6597" width="3.7109375" style="40" customWidth="1"/>
    <col min="6598" max="6598" width="9.140625" style="40"/>
    <col min="6599" max="6599" width="2.85546875" style="40" customWidth="1"/>
    <col min="6600" max="6600" width="3.7109375" style="40" customWidth="1"/>
    <col min="6601" max="6601" width="9.140625" style="40"/>
    <col min="6602" max="6602" width="2.85546875" style="40" customWidth="1"/>
    <col min="6603" max="6603" width="3.7109375" style="40" customWidth="1"/>
    <col min="6604" max="6604" width="9.140625" style="40"/>
    <col min="6605" max="6605" width="2.85546875" style="40" customWidth="1"/>
    <col min="6606" max="6606" width="3.85546875" style="40" customWidth="1"/>
    <col min="6607" max="6607" width="9.140625" style="40"/>
    <col min="6608" max="6608" width="2.85546875" style="40" customWidth="1"/>
    <col min="6609" max="6609" width="3.85546875" style="40" customWidth="1"/>
    <col min="6610" max="6610" width="9.140625" style="40"/>
    <col min="6611" max="6611" width="2.85546875" style="40" customWidth="1"/>
    <col min="6612" max="6612" width="3.42578125" style="40" customWidth="1"/>
    <col min="6613" max="6613" width="9.140625" style="40"/>
    <col min="6614" max="6614" width="2.85546875" style="40" customWidth="1"/>
    <col min="6615" max="6615" width="3.28515625" style="40" customWidth="1"/>
    <col min="6616" max="6616" width="9.140625" style="40"/>
    <col min="6617" max="6617" width="2.85546875" style="40" customWidth="1"/>
    <col min="6618" max="6618" width="3.140625" style="40" customWidth="1"/>
    <col min="6619" max="6619" width="9.140625" style="40"/>
    <col min="6620" max="6620" width="2.85546875" style="40" customWidth="1"/>
    <col min="6621" max="6621" width="3.140625" style="40" customWidth="1"/>
    <col min="6622" max="6622" width="9.140625" style="40"/>
    <col min="6623" max="6623" width="2.85546875" style="40" customWidth="1"/>
    <col min="6624" max="6624" width="3.140625" style="40" customWidth="1"/>
    <col min="6625" max="6625" width="9.140625" style="40"/>
    <col min="6626" max="6626" width="2.85546875" style="40" customWidth="1"/>
    <col min="6627" max="6627" width="3.28515625" style="40" customWidth="1"/>
    <col min="6628" max="6628" width="9.140625" style="40"/>
    <col min="6629" max="6629" width="3.5703125" style="40" customWidth="1"/>
    <col min="6630" max="6630" width="3.7109375" style="40" customWidth="1"/>
    <col min="6631" max="6632" width="9.140625" style="40"/>
    <col min="6633" max="6633" width="35.140625" style="40" customWidth="1"/>
    <col min="6634" max="6851" width="9.140625" style="40"/>
    <col min="6852" max="6852" width="2.85546875" style="40" customWidth="1"/>
    <col min="6853" max="6853" width="3.7109375" style="40" customWidth="1"/>
    <col min="6854" max="6854" width="9.140625" style="40"/>
    <col min="6855" max="6855" width="2.85546875" style="40" customWidth="1"/>
    <col min="6856" max="6856" width="3.7109375" style="40" customWidth="1"/>
    <col min="6857" max="6857" width="9.140625" style="40"/>
    <col min="6858" max="6858" width="2.85546875" style="40" customWidth="1"/>
    <col min="6859" max="6859" width="3.7109375" style="40" customWidth="1"/>
    <col min="6860" max="6860" width="9.140625" style="40"/>
    <col min="6861" max="6861" width="2.85546875" style="40" customWidth="1"/>
    <col min="6862" max="6862" width="3.85546875" style="40" customWidth="1"/>
    <col min="6863" max="6863" width="9.140625" style="40"/>
    <col min="6864" max="6864" width="2.85546875" style="40" customWidth="1"/>
    <col min="6865" max="6865" width="3.85546875" style="40" customWidth="1"/>
    <col min="6866" max="6866" width="9.140625" style="40"/>
    <col min="6867" max="6867" width="2.85546875" style="40" customWidth="1"/>
    <col min="6868" max="6868" width="3.42578125" style="40" customWidth="1"/>
    <col min="6869" max="6869" width="9.140625" style="40"/>
    <col min="6870" max="6870" width="2.85546875" style="40" customWidth="1"/>
    <col min="6871" max="6871" width="3.28515625" style="40" customWidth="1"/>
    <col min="6872" max="6872" width="9.140625" style="40"/>
    <col min="6873" max="6873" width="2.85546875" style="40" customWidth="1"/>
    <col min="6874" max="6874" width="3.140625" style="40" customWidth="1"/>
    <col min="6875" max="6875" width="9.140625" style="40"/>
    <col min="6876" max="6876" width="2.85546875" style="40" customWidth="1"/>
    <col min="6877" max="6877" width="3.140625" style="40" customWidth="1"/>
    <col min="6878" max="6878" width="9.140625" style="40"/>
    <col min="6879" max="6879" width="2.85546875" style="40" customWidth="1"/>
    <col min="6880" max="6880" width="3.140625" style="40" customWidth="1"/>
    <col min="6881" max="6881" width="9.140625" style="40"/>
    <col min="6882" max="6882" width="2.85546875" style="40" customWidth="1"/>
    <col min="6883" max="6883" width="3.28515625" style="40" customWidth="1"/>
    <col min="6884" max="6884" width="9.140625" style="40"/>
    <col min="6885" max="6885" width="3.5703125" style="40" customWidth="1"/>
    <col min="6886" max="6886" width="3.7109375" style="40" customWidth="1"/>
    <col min="6887" max="6888" width="9.140625" style="40"/>
    <col min="6889" max="6889" width="35.140625" style="40" customWidth="1"/>
    <col min="6890" max="7107" width="9.140625" style="40"/>
    <col min="7108" max="7108" width="2.85546875" style="40" customWidth="1"/>
    <col min="7109" max="7109" width="3.7109375" style="40" customWidth="1"/>
    <col min="7110" max="7110" width="9.140625" style="40"/>
    <col min="7111" max="7111" width="2.85546875" style="40" customWidth="1"/>
    <col min="7112" max="7112" width="3.7109375" style="40" customWidth="1"/>
    <col min="7113" max="7113" width="9.140625" style="40"/>
    <col min="7114" max="7114" width="2.85546875" style="40" customWidth="1"/>
    <col min="7115" max="7115" width="3.7109375" style="40" customWidth="1"/>
    <col min="7116" max="7116" width="9.140625" style="40"/>
    <col min="7117" max="7117" width="2.85546875" style="40" customWidth="1"/>
    <col min="7118" max="7118" width="3.85546875" style="40" customWidth="1"/>
    <col min="7119" max="7119" width="9.140625" style="40"/>
    <col min="7120" max="7120" width="2.85546875" style="40" customWidth="1"/>
    <col min="7121" max="7121" width="3.85546875" style="40" customWidth="1"/>
    <col min="7122" max="7122" width="9.140625" style="40"/>
    <col min="7123" max="7123" width="2.85546875" style="40" customWidth="1"/>
    <col min="7124" max="7124" width="3.42578125" style="40" customWidth="1"/>
    <col min="7125" max="7125" width="9.140625" style="40"/>
    <col min="7126" max="7126" width="2.85546875" style="40" customWidth="1"/>
    <col min="7127" max="7127" width="3.28515625" style="40" customWidth="1"/>
    <col min="7128" max="7128" width="9.140625" style="40"/>
    <col min="7129" max="7129" width="2.85546875" style="40" customWidth="1"/>
    <col min="7130" max="7130" width="3.140625" style="40" customWidth="1"/>
    <col min="7131" max="7131" width="9.140625" style="40"/>
    <col min="7132" max="7132" width="2.85546875" style="40" customWidth="1"/>
    <col min="7133" max="7133" width="3.140625" style="40" customWidth="1"/>
    <col min="7134" max="7134" width="9.140625" style="40"/>
    <col min="7135" max="7135" width="2.85546875" style="40" customWidth="1"/>
    <col min="7136" max="7136" width="3.140625" style="40" customWidth="1"/>
    <col min="7137" max="7137" width="9.140625" style="40"/>
    <col min="7138" max="7138" width="2.85546875" style="40" customWidth="1"/>
    <col min="7139" max="7139" width="3.28515625" style="40" customWidth="1"/>
    <col min="7140" max="7140" width="9.140625" style="40"/>
    <col min="7141" max="7141" width="3.5703125" style="40" customWidth="1"/>
    <col min="7142" max="7142" width="3.7109375" style="40" customWidth="1"/>
    <col min="7143" max="7144" width="9.140625" style="40"/>
    <col min="7145" max="7145" width="35.140625" style="40" customWidth="1"/>
    <col min="7146" max="7363" width="9.140625" style="40"/>
    <col min="7364" max="7364" width="2.85546875" style="40" customWidth="1"/>
    <col min="7365" max="7365" width="3.7109375" style="40" customWidth="1"/>
    <col min="7366" max="7366" width="9.140625" style="40"/>
    <col min="7367" max="7367" width="2.85546875" style="40" customWidth="1"/>
    <col min="7368" max="7368" width="3.7109375" style="40" customWidth="1"/>
    <col min="7369" max="7369" width="9.140625" style="40"/>
    <col min="7370" max="7370" width="2.85546875" style="40" customWidth="1"/>
    <col min="7371" max="7371" width="3.7109375" style="40" customWidth="1"/>
    <col min="7372" max="7372" width="9.140625" style="40"/>
    <col min="7373" max="7373" width="2.85546875" style="40" customWidth="1"/>
    <col min="7374" max="7374" width="3.85546875" style="40" customWidth="1"/>
    <col min="7375" max="7375" width="9.140625" style="40"/>
    <col min="7376" max="7376" width="2.85546875" style="40" customWidth="1"/>
    <col min="7377" max="7377" width="3.85546875" style="40" customWidth="1"/>
    <col min="7378" max="7378" width="9.140625" style="40"/>
    <col min="7379" max="7379" width="2.85546875" style="40" customWidth="1"/>
    <col min="7380" max="7380" width="3.42578125" style="40" customWidth="1"/>
    <col min="7381" max="7381" width="9.140625" style="40"/>
    <col min="7382" max="7382" width="2.85546875" style="40" customWidth="1"/>
    <col min="7383" max="7383" width="3.28515625" style="40" customWidth="1"/>
    <col min="7384" max="7384" width="9.140625" style="40"/>
    <col min="7385" max="7385" width="2.85546875" style="40" customWidth="1"/>
    <col min="7386" max="7386" width="3.140625" style="40" customWidth="1"/>
    <col min="7387" max="7387" width="9.140625" style="40"/>
    <col min="7388" max="7388" width="2.85546875" style="40" customWidth="1"/>
    <col min="7389" max="7389" width="3.140625" style="40" customWidth="1"/>
    <col min="7390" max="7390" width="9.140625" style="40"/>
    <col min="7391" max="7391" width="2.85546875" style="40" customWidth="1"/>
    <col min="7392" max="7392" width="3.140625" style="40" customWidth="1"/>
    <col min="7393" max="7393" width="9.140625" style="40"/>
    <col min="7394" max="7394" width="2.85546875" style="40" customWidth="1"/>
    <col min="7395" max="7395" width="3.28515625" style="40" customWidth="1"/>
    <col min="7396" max="7396" width="9.140625" style="40"/>
    <col min="7397" max="7397" width="3.5703125" style="40" customWidth="1"/>
    <col min="7398" max="7398" width="3.7109375" style="40" customWidth="1"/>
    <col min="7399" max="7400" width="9.140625" style="40"/>
    <col min="7401" max="7401" width="35.140625" style="40" customWidth="1"/>
    <col min="7402" max="7619" width="9.140625" style="40"/>
    <col min="7620" max="7620" width="2.85546875" style="40" customWidth="1"/>
    <col min="7621" max="7621" width="3.7109375" style="40" customWidth="1"/>
    <col min="7622" max="7622" width="9.140625" style="40"/>
    <col min="7623" max="7623" width="2.85546875" style="40" customWidth="1"/>
    <col min="7624" max="7624" width="3.7109375" style="40" customWidth="1"/>
    <col min="7625" max="7625" width="9.140625" style="40"/>
    <col min="7626" max="7626" width="2.85546875" style="40" customWidth="1"/>
    <col min="7627" max="7627" width="3.7109375" style="40" customWidth="1"/>
    <col min="7628" max="7628" width="9.140625" style="40"/>
    <col min="7629" max="7629" width="2.85546875" style="40" customWidth="1"/>
    <col min="7630" max="7630" width="3.85546875" style="40" customWidth="1"/>
    <col min="7631" max="7631" width="9.140625" style="40"/>
    <col min="7632" max="7632" width="2.85546875" style="40" customWidth="1"/>
    <col min="7633" max="7633" width="3.85546875" style="40" customWidth="1"/>
    <col min="7634" max="7634" width="9.140625" style="40"/>
    <col min="7635" max="7635" width="2.85546875" style="40" customWidth="1"/>
    <col min="7636" max="7636" width="3.42578125" style="40" customWidth="1"/>
    <col min="7637" max="7637" width="9.140625" style="40"/>
    <col min="7638" max="7638" width="2.85546875" style="40" customWidth="1"/>
    <col min="7639" max="7639" width="3.28515625" style="40" customWidth="1"/>
    <col min="7640" max="7640" width="9.140625" style="40"/>
    <col min="7641" max="7641" width="2.85546875" style="40" customWidth="1"/>
    <col min="7642" max="7642" width="3.140625" style="40" customWidth="1"/>
    <col min="7643" max="7643" width="9.140625" style="40"/>
    <col min="7644" max="7644" width="2.85546875" style="40" customWidth="1"/>
    <col min="7645" max="7645" width="3.140625" style="40" customWidth="1"/>
    <col min="7646" max="7646" width="9.140625" style="40"/>
    <col min="7647" max="7647" width="2.85546875" style="40" customWidth="1"/>
    <col min="7648" max="7648" width="3.140625" style="40" customWidth="1"/>
    <col min="7649" max="7649" width="9.140625" style="40"/>
    <col min="7650" max="7650" width="2.85546875" style="40" customWidth="1"/>
    <col min="7651" max="7651" width="3.28515625" style="40" customWidth="1"/>
    <col min="7652" max="7652" width="9.140625" style="40"/>
    <col min="7653" max="7653" width="3.5703125" style="40" customWidth="1"/>
    <col min="7654" max="7654" width="3.7109375" style="40" customWidth="1"/>
    <col min="7655" max="7656" width="9.140625" style="40"/>
    <col min="7657" max="7657" width="35.140625" style="40" customWidth="1"/>
    <col min="7658" max="7875" width="9.140625" style="40"/>
    <col min="7876" max="7876" width="2.85546875" style="40" customWidth="1"/>
    <col min="7877" max="7877" width="3.7109375" style="40" customWidth="1"/>
    <col min="7878" max="7878" width="9.140625" style="40"/>
    <col min="7879" max="7879" width="2.85546875" style="40" customWidth="1"/>
    <col min="7880" max="7880" width="3.7109375" style="40" customWidth="1"/>
    <col min="7881" max="7881" width="9.140625" style="40"/>
    <col min="7882" max="7882" width="2.85546875" style="40" customWidth="1"/>
    <col min="7883" max="7883" width="3.7109375" style="40" customWidth="1"/>
    <col min="7884" max="7884" width="9.140625" style="40"/>
    <col min="7885" max="7885" width="2.85546875" style="40" customWidth="1"/>
    <col min="7886" max="7886" width="3.85546875" style="40" customWidth="1"/>
    <col min="7887" max="7887" width="9.140625" style="40"/>
    <col min="7888" max="7888" width="2.85546875" style="40" customWidth="1"/>
    <col min="7889" max="7889" width="3.85546875" style="40" customWidth="1"/>
    <col min="7890" max="7890" width="9.140625" style="40"/>
    <col min="7891" max="7891" width="2.85546875" style="40" customWidth="1"/>
    <col min="7892" max="7892" width="3.42578125" style="40" customWidth="1"/>
    <col min="7893" max="7893" width="9.140625" style="40"/>
    <col min="7894" max="7894" width="2.85546875" style="40" customWidth="1"/>
    <col min="7895" max="7895" width="3.28515625" style="40" customWidth="1"/>
    <col min="7896" max="7896" width="9.140625" style="40"/>
    <col min="7897" max="7897" width="2.85546875" style="40" customWidth="1"/>
    <col min="7898" max="7898" width="3.140625" style="40" customWidth="1"/>
    <col min="7899" max="7899" width="9.140625" style="40"/>
    <col min="7900" max="7900" width="2.85546875" style="40" customWidth="1"/>
    <col min="7901" max="7901" width="3.140625" style="40" customWidth="1"/>
    <col min="7902" max="7902" width="9.140625" style="40"/>
    <col min="7903" max="7903" width="2.85546875" style="40" customWidth="1"/>
    <col min="7904" max="7904" width="3.140625" style="40" customWidth="1"/>
    <col min="7905" max="7905" width="9.140625" style="40"/>
    <col min="7906" max="7906" width="2.85546875" style="40" customWidth="1"/>
    <col min="7907" max="7907" width="3.28515625" style="40" customWidth="1"/>
    <col min="7908" max="7908" width="9.140625" style="40"/>
    <col min="7909" max="7909" width="3.5703125" style="40" customWidth="1"/>
    <col min="7910" max="7910" width="3.7109375" style="40" customWidth="1"/>
    <col min="7911" max="7912" width="9.140625" style="40"/>
    <col min="7913" max="7913" width="35.140625" style="40" customWidth="1"/>
    <col min="7914" max="8131" width="9.140625" style="40"/>
    <col min="8132" max="8132" width="2.85546875" style="40" customWidth="1"/>
    <col min="8133" max="8133" width="3.7109375" style="40" customWidth="1"/>
    <col min="8134" max="8134" width="9.140625" style="40"/>
    <col min="8135" max="8135" width="2.85546875" style="40" customWidth="1"/>
    <col min="8136" max="8136" width="3.7109375" style="40" customWidth="1"/>
    <col min="8137" max="8137" width="9.140625" style="40"/>
    <col min="8138" max="8138" width="2.85546875" style="40" customWidth="1"/>
    <col min="8139" max="8139" width="3.7109375" style="40" customWidth="1"/>
    <col min="8140" max="8140" width="9.140625" style="40"/>
    <col min="8141" max="8141" width="2.85546875" style="40" customWidth="1"/>
    <col min="8142" max="8142" width="3.85546875" style="40" customWidth="1"/>
    <col min="8143" max="8143" width="9.140625" style="40"/>
    <col min="8144" max="8144" width="2.85546875" style="40" customWidth="1"/>
    <col min="8145" max="8145" width="3.85546875" style="40" customWidth="1"/>
    <col min="8146" max="8146" width="9.140625" style="40"/>
    <col min="8147" max="8147" width="2.85546875" style="40" customWidth="1"/>
    <col min="8148" max="8148" width="3.42578125" style="40" customWidth="1"/>
    <col min="8149" max="8149" width="9.140625" style="40"/>
    <col min="8150" max="8150" width="2.85546875" style="40" customWidth="1"/>
    <col min="8151" max="8151" width="3.28515625" style="40" customWidth="1"/>
    <col min="8152" max="8152" width="9.140625" style="40"/>
    <col min="8153" max="8153" width="2.85546875" style="40" customWidth="1"/>
    <col min="8154" max="8154" width="3.140625" style="40" customWidth="1"/>
    <col min="8155" max="8155" width="9.140625" style="40"/>
    <col min="8156" max="8156" width="2.85546875" style="40" customWidth="1"/>
    <col min="8157" max="8157" width="3.140625" style="40" customWidth="1"/>
    <col min="8158" max="8158" width="9.140625" style="40"/>
    <col min="8159" max="8159" width="2.85546875" style="40" customWidth="1"/>
    <col min="8160" max="8160" width="3.140625" style="40" customWidth="1"/>
    <col min="8161" max="8161" width="9.140625" style="40"/>
    <col min="8162" max="8162" width="2.85546875" style="40" customWidth="1"/>
    <col min="8163" max="8163" width="3.28515625" style="40" customWidth="1"/>
    <col min="8164" max="8164" width="9.140625" style="40"/>
    <col min="8165" max="8165" width="3.5703125" style="40" customWidth="1"/>
    <col min="8166" max="8166" width="3.7109375" style="40" customWidth="1"/>
    <col min="8167" max="8168" width="9.140625" style="40"/>
    <col min="8169" max="8169" width="35.140625" style="40" customWidth="1"/>
    <col min="8170" max="8387" width="9.140625" style="40"/>
    <col min="8388" max="8388" width="2.85546875" style="40" customWidth="1"/>
    <col min="8389" max="8389" width="3.7109375" style="40" customWidth="1"/>
    <col min="8390" max="8390" width="9.140625" style="40"/>
    <col min="8391" max="8391" width="2.85546875" style="40" customWidth="1"/>
    <col min="8392" max="8392" width="3.7109375" style="40" customWidth="1"/>
    <col min="8393" max="8393" width="9.140625" style="40"/>
    <col min="8394" max="8394" width="2.85546875" style="40" customWidth="1"/>
    <col min="8395" max="8395" width="3.7109375" style="40" customWidth="1"/>
    <col min="8396" max="8396" width="9.140625" style="40"/>
    <col min="8397" max="8397" width="2.85546875" style="40" customWidth="1"/>
    <col min="8398" max="8398" width="3.85546875" style="40" customWidth="1"/>
    <col min="8399" max="8399" width="9.140625" style="40"/>
    <col min="8400" max="8400" width="2.85546875" style="40" customWidth="1"/>
    <col min="8401" max="8401" width="3.85546875" style="40" customWidth="1"/>
    <col min="8402" max="8402" width="9.140625" style="40"/>
    <col min="8403" max="8403" width="2.85546875" style="40" customWidth="1"/>
    <col min="8404" max="8404" width="3.42578125" style="40" customWidth="1"/>
    <col min="8405" max="8405" width="9.140625" style="40"/>
    <col min="8406" max="8406" width="2.85546875" style="40" customWidth="1"/>
    <col min="8407" max="8407" width="3.28515625" style="40" customWidth="1"/>
    <col min="8408" max="8408" width="9.140625" style="40"/>
    <col min="8409" max="8409" width="2.85546875" style="40" customWidth="1"/>
    <col min="8410" max="8410" width="3.140625" style="40" customWidth="1"/>
    <col min="8411" max="8411" width="9.140625" style="40"/>
    <col min="8412" max="8412" width="2.85546875" style="40" customWidth="1"/>
    <col min="8413" max="8413" width="3.140625" style="40" customWidth="1"/>
    <col min="8414" max="8414" width="9.140625" style="40"/>
    <col min="8415" max="8415" width="2.85546875" style="40" customWidth="1"/>
    <col min="8416" max="8416" width="3.140625" style="40" customWidth="1"/>
    <col min="8417" max="8417" width="9.140625" style="40"/>
    <col min="8418" max="8418" width="2.85546875" style="40" customWidth="1"/>
    <col min="8419" max="8419" width="3.28515625" style="40" customWidth="1"/>
    <col min="8420" max="8420" width="9.140625" style="40"/>
    <col min="8421" max="8421" width="3.5703125" style="40" customWidth="1"/>
    <col min="8422" max="8422" width="3.7109375" style="40" customWidth="1"/>
    <col min="8423" max="8424" width="9.140625" style="40"/>
    <col min="8425" max="8425" width="35.140625" style="40" customWidth="1"/>
    <col min="8426" max="8643" width="9.140625" style="40"/>
    <col min="8644" max="8644" width="2.85546875" style="40" customWidth="1"/>
    <col min="8645" max="8645" width="3.7109375" style="40" customWidth="1"/>
    <col min="8646" max="8646" width="9.140625" style="40"/>
    <col min="8647" max="8647" width="2.85546875" style="40" customWidth="1"/>
    <col min="8648" max="8648" width="3.7109375" style="40" customWidth="1"/>
    <col min="8649" max="8649" width="9.140625" style="40"/>
    <col min="8650" max="8650" width="2.85546875" style="40" customWidth="1"/>
    <col min="8651" max="8651" width="3.7109375" style="40" customWidth="1"/>
    <col min="8652" max="8652" width="9.140625" style="40"/>
    <col min="8653" max="8653" width="2.85546875" style="40" customWidth="1"/>
    <col min="8654" max="8654" width="3.85546875" style="40" customWidth="1"/>
    <col min="8655" max="8655" width="9.140625" style="40"/>
    <col min="8656" max="8656" width="2.85546875" style="40" customWidth="1"/>
    <col min="8657" max="8657" width="3.85546875" style="40" customWidth="1"/>
    <col min="8658" max="8658" width="9.140625" style="40"/>
    <col min="8659" max="8659" width="2.85546875" style="40" customWidth="1"/>
    <col min="8660" max="8660" width="3.42578125" style="40" customWidth="1"/>
    <col min="8661" max="8661" width="9.140625" style="40"/>
    <col min="8662" max="8662" width="2.85546875" style="40" customWidth="1"/>
    <col min="8663" max="8663" width="3.28515625" style="40" customWidth="1"/>
    <col min="8664" max="8664" width="9.140625" style="40"/>
    <col min="8665" max="8665" width="2.85546875" style="40" customWidth="1"/>
    <col min="8666" max="8666" width="3.140625" style="40" customWidth="1"/>
    <col min="8667" max="8667" width="9.140625" style="40"/>
    <col min="8668" max="8668" width="2.85546875" style="40" customWidth="1"/>
    <col min="8669" max="8669" width="3.140625" style="40" customWidth="1"/>
    <col min="8670" max="8670" width="9.140625" style="40"/>
    <col min="8671" max="8671" width="2.85546875" style="40" customWidth="1"/>
    <col min="8672" max="8672" width="3.140625" style="40" customWidth="1"/>
    <col min="8673" max="8673" width="9.140625" style="40"/>
    <col min="8674" max="8674" width="2.85546875" style="40" customWidth="1"/>
    <col min="8675" max="8675" width="3.28515625" style="40" customWidth="1"/>
    <col min="8676" max="8676" width="9.140625" style="40"/>
    <col min="8677" max="8677" width="3.5703125" style="40" customWidth="1"/>
    <col min="8678" max="8678" width="3.7109375" style="40" customWidth="1"/>
    <col min="8679" max="8680" width="9.140625" style="40"/>
    <col min="8681" max="8681" width="35.140625" style="40" customWidth="1"/>
    <col min="8682" max="8899" width="9.140625" style="40"/>
    <col min="8900" max="8900" width="2.85546875" style="40" customWidth="1"/>
    <col min="8901" max="8901" width="3.7109375" style="40" customWidth="1"/>
    <col min="8902" max="8902" width="9.140625" style="40"/>
    <col min="8903" max="8903" width="2.85546875" style="40" customWidth="1"/>
    <col min="8904" max="8904" width="3.7109375" style="40" customWidth="1"/>
    <col min="8905" max="8905" width="9.140625" style="40"/>
    <col min="8906" max="8906" width="2.85546875" style="40" customWidth="1"/>
    <col min="8907" max="8907" width="3.7109375" style="40" customWidth="1"/>
    <col min="8908" max="8908" width="9.140625" style="40"/>
    <col min="8909" max="8909" width="2.85546875" style="40" customWidth="1"/>
    <col min="8910" max="8910" width="3.85546875" style="40" customWidth="1"/>
    <col min="8911" max="8911" width="9.140625" style="40"/>
    <col min="8912" max="8912" width="2.85546875" style="40" customWidth="1"/>
    <col min="8913" max="8913" width="3.85546875" style="40" customWidth="1"/>
    <col min="8914" max="8914" width="9.140625" style="40"/>
    <col min="8915" max="8915" width="2.85546875" style="40" customWidth="1"/>
    <col min="8916" max="8916" width="3.42578125" style="40" customWidth="1"/>
    <col min="8917" max="8917" width="9.140625" style="40"/>
    <col min="8918" max="8918" width="2.85546875" style="40" customWidth="1"/>
    <col min="8919" max="8919" width="3.28515625" style="40" customWidth="1"/>
    <col min="8920" max="8920" width="9.140625" style="40"/>
    <col min="8921" max="8921" width="2.85546875" style="40" customWidth="1"/>
    <col min="8922" max="8922" width="3.140625" style="40" customWidth="1"/>
    <col min="8923" max="8923" width="9.140625" style="40"/>
    <col min="8924" max="8924" width="2.85546875" style="40" customWidth="1"/>
    <col min="8925" max="8925" width="3.140625" style="40" customWidth="1"/>
    <col min="8926" max="8926" width="9.140625" style="40"/>
    <col min="8927" max="8927" width="2.85546875" style="40" customWidth="1"/>
    <col min="8928" max="8928" width="3.140625" style="40" customWidth="1"/>
    <col min="8929" max="8929" width="9.140625" style="40"/>
    <col min="8930" max="8930" width="2.85546875" style="40" customWidth="1"/>
    <col min="8931" max="8931" width="3.28515625" style="40" customWidth="1"/>
    <col min="8932" max="8932" width="9.140625" style="40"/>
    <col min="8933" max="8933" width="3.5703125" style="40" customWidth="1"/>
    <col min="8934" max="8934" width="3.7109375" style="40" customWidth="1"/>
    <col min="8935" max="8936" width="9.140625" style="40"/>
    <col min="8937" max="8937" width="35.140625" style="40" customWidth="1"/>
    <col min="8938" max="9155" width="9.140625" style="40"/>
    <col min="9156" max="9156" width="2.85546875" style="40" customWidth="1"/>
    <col min="9157" max="9157" width="3.7109375" style="40" customWidth="1"/>
    <col min="9158" max="9158" width="9.140625" style="40"/>
    <col min="9159" max="9159" width="2.85546875" style="40" customWidth="1"/>
    <col min="9160" max="9160" width="3.7109375" style="40" customWidth="1"/>
    <col min="9161" max="9161" width="9.140625" style="40"/>
    <col min="9162" max="9162" width="2.85546875" style="40" customWidth="1"/>
    <col min="9163" max="9163" width="3.7109375" style="40" customWidth="1"/>
    <col min="9164" max="9164" width="9.140625" style="40"/>
    <col min="9165" max="9165" width="2.85546875" style="40" customWidth="1"/>
    <col min="9166" max="9166" width="3.85546875" style="40" customWidth="1"/>
    <col min="9167" max="9167" width="9.140625" style="40"/>
    <col min="9168" max="9168" width="2.85546875" style="40" customWidth="1"/>
    <col min="9169" max="9169" width="3.85546875" style="40" customWidth="1"/>
    <col min="9170" max="9170" width="9.140625" style="40"/>
    <col min="9171" max="9171" width="2.85546875" style="40" customWidth="1"/>
    <col min="9172" max="9172" width="3.42578125" style="40" customWidth="1"/>
    <col min="9173" max="9173" width="9.140625" style="40"/>
    <col min="9174" max="9174" width="2.85546875" style="40" customWidth="1"/>
    <col min="9175" max="9175" width="3.28515625" style="40" customWidth="1"/>
    <col min="9176" max="9176" width="9.140625" style="40"/>
    <col min="9177" max="9177" width="2.85546875" style="40" customWidth="1"/>
    <col min="9178" max="9178" width="3.140625" style="40" customWidth="1"/>
    <col min="9179" max="9179" width="9.140625" style="40"/>
    <col min="9180" max="9180" width="2.85546875" style="40" customWidth="1"/>
    <col min="9181" max="9181" width="3.140625" style="40" customWidth="1"/>
    <col min="9182" max="9182" width="9.140625" style="40"/>
    <col min="9183" max="9183" width="2.85546875" style="40" customWidth="1"/>
    <col min="9184" max="9184" width="3.140625" style="40" customWidth="1"/>
    <col min="9185" max="9185" width="9.140625" style="40"/>
    <col min="9186" max="9186" width="2.85546875" style="40" customWidth="1"/>
    <col min="9187" max="9187" width="3.28515625" style="40" customWidth="1"/>
    <col min="9188" max="9188" width="9.140625" style="40"/>
    <col min="9189" max="9189" width="3.5703125" style="40" customWidth="1"/>
    <col min="9190" max="9190" width="3.7109375" style="40" customWidth="1"/>
    <col min="9191" max="9192" width="9.140625" style="40"/>
    <col min="9193" max="9193" width="35.140625" style="40" customWidth="1"/>
    <col min="9194" max="9411" width="9.140625" style="40"/>
    <col min="9412" max="9412" width="2.85546875" style="40" customWidth="1"/>
    <col min="9413" max="9413" width="3.7109375" style="40" customWidth="1"/>
    <col min="9414" max="9414" width="9.140625" style="40"/>
    <col min="9415" max="9415" width="2.85546875" style="40" customWidth="1"/>
    <col min="9416" max="9416" width="3.7109375" style="40" customWidth="1"/>
    <col min="9417" max="9417" width="9.140625" style="40"/>
    <col min="9418" max="9418" width="2.85546875" style="40" customWidth="1"/>
    <col min="9419" max="9419" width="3.7109375" style="40" customWidth="1"/>
    <col min="9420" max="9420" width="9.140625" style="40"/>
    <col min="9421" max="9421" width="2.85546875" style="40" customWidth="1"/>
    <col min="9422" max="9422" width="3.85546875" style="40" customWidth="1"/>
    <col min="9423" max="9423" width="9.140625" style="40"/>
    <col min="9424" max="9424" width="2.85546875" style="40" customWidth="1"/>
    <col min="9425" max="9425" width="3.85546875" style="40" customWidth="1"/>
    <col min="9426" max="9426" width="9.140625" style="40"/>
    <col min="9427" max="9427" width="2.85546875" style="40" customWidth="1"/>
    <col min="9428" max="9428" width="3.42578125" style="40" customWidth="1"/>
    <col min="9429" max="9429" width="9.140625" style="40"/>
    <col min="9430" max="9430" width="2.85546875" style="40" customWidth="1"/>
    <col min="9431" max="9431" width="3.28515625" style="40" customWidth="1"/>
    <col min="9432" max="9432" width="9.140625" style="40"/>
    <col min="9433" max="9433" width="2.85546875" style="40" customWidth="1"/>
    <col min="9434" max="9434" width="3.140625" style="40" customWidth="1"/>
    <col min="9435" max="9435" width="9.140625" style="40"/>
    <col min="9436" max="9436" width="2.85546875" style="40" customWidth="1"/>
    <col min="9437" max="9437" width="3.140625" style="40" customWidth="1"/>
    <col min="9438" max="9438" width="9.140625" style="40"/>
    <col min="9439" max="9439" width="2.85546875" style="40" customWidth="1"/>
    <col min="9440" max="9440" width="3.140625" style="40" customWidth="1"/>
    <col min="9441" max="9441" width="9.140625" style="40"/>
    <col min="9442" max="9442" width="2.85546875" style="40" customWidth="1"/>
    <col min="9443" max="9443" width="3.28515625" style="40" customWidth="1"/>
    <col min="9444" max="9444" width="9.140625" style="40"/>
    <col min="9445" max="9445" width="3.5703125" style="40" customWidth="1"/>
    <col min="9446" max="9446" width="3.7109375" style="40" customWidth="1"/>
    <col min="9447" max="9448" width="9.140625" style="40"/>
    <col min="9449" max="9449" width="35.140625" style="40" customWidth="1"/>
    <col min="9450" max="9667" width="9.140625" style="40"/>
    <col min="9668" max="9668" width="2.85546875" style="40" customWidth="1"/>
    <col min="9669" max="9669" width="3.7109375" style="40" customWidth="1"/>
    <col min="9670" max="9670" width="9.140625" style="40"/>
    <col min="9671" max="9671" width="2.85546875" style="40" customWidth="1"/>
    <col min="9672" max="9672" width="3.7109375" style="40" customWidth="1"/>
    <col min="9673" max="9673" width="9.140625" style="40"/>
    <col min="9674" max="9674" width="2.85546875" style="40" customWidth="1"/>
    <col min="9675" max="9675" width="3.7109375" style="40" customWidth="1"/>
    <col min="9676" max="9676" width="9.140625" style="40"/>
    <col min="9677" max="9677" width="2.85546875" style="40" customWidth="1"/>
    <col min="9678" max="9678" width="3.85546875" style="40" customWidth="1"/>
    <col min="9679" max="9679" width="9.140625" style="40"/>
    <col min="9680" max="9680" width="2.85546875" style="40" customWidth="1"/>
    <col min="9681" max="9681" width="3.85546875" style="40" customWidth="1"/>
    <col min="9682" max="9682" width="9.140625" style="40"/>
    <col min="9683" max="9683" width="2.85546875" style="40" customWidth="1"/>
    <col min="9684" max="9684" width="3.42578125" style="40" customWidth="1"/>
    <col min="9685" max="9685" width="9.140625" style="40"/>
    <col min="9686" max="9686" width="2.85546875" style="40" customWidth="1"/>
    <col min="9687" max="9687" width="3.28515625" style="40" customWidth="1"/>
    <col min="9688" max="9688" width="9.140625" style="40"/>
    <col min="9689" max="9689" width="2.85546875" style="40" customWidth="1"/>
    <col min="9690" max="9690" width="3.140625" style="40" customWidth="1"/>
    <col min="9691" max="9691" width="9.140625" style="40"/>
    <col min="9692" max="9692" width="2.85546875" style="40" customWidth="1"/>
    <col min="9693" max="9693" width="3.140625" style="40" customWidth="1"/>
    <col min="9694" max="9694" width="9.140625" style="40"/>
    <col min="9695" max="9695" width="2.85546875" style="40" customWidth="1"/>
    <col min="9696" max="9696" width="3.140625" style="40" customWidth="1"/>
    <col min="9697" max="9697" width="9.140625" style="40"/>
    <col min="9698" max="9698" width="2.85546875" style="40" customWidth="1"/>
    <col min="9699" max="9699" width="3.28515625" style="40" customWidth="1"/>
    <col min="9700" max="9700" width="9.140625" style="40"/>
    <col min="9701" max="9701" width="3.5703125" style="40" customWidth="1"/>
    <col min="9702" max="9702" width="3.7109375" style="40" customWidth="1"/>
    <col min="9703" max="9704" width="9.140625" style="40"/>
    <col min="9705" max="9705" width="35.140625" style="40" customWidth="1"/>
    <col min="9706" max="9923" width="9.140625" style="40"/>
    <col min="9924" max="9924" width="2.85546875" style="40" customWidth="1"/>
    <col min="9925" max="9925" width="3.7109375" style="40" customWidth="1"/>
    <col min="9926" max="9926" width="9.140625" style="40"/>
    <col min="9927" max="9927" width="2.85546875" style="40" customWidth="1"/>
    <col min="9928" max="9928" width="3.7109375" style="40" customWidth="1"/>
    <col min="9929" max="9929" width="9.140625" style="40"/>
    <col min="9930" max="9930" width="2.85546875" style="40" customWidth="1"/>
    <col min="9931" max="9931" width="3.7109375" style="40" customWidth="1"/>
    <col min="9932" max="9932" width="9.140625" style="40"/>
    <col min="9933" max="9933" width="2.85546875" style="40" customWidth="1"/>
    <col min="9934" max="9934" width="3.85546875" style="40" customWidth="1"/>
    <col min="9935" max="9935" width="9.140625" style="40"/>
    <col min="9936" max="9936" width="2.85546875" style="40" customWidth="1"/>
    <col min="9937" max="9937" width="3.85546875" style="40" customWidth="1"/>
    <col min="9938" max="9938" width="9.140625" style="40"/>
    <col min="9939" max="9939" width="2.85546875" style="40" customWidth="1"/>
    <col min="9940" max="9940" width="3.42578125" style="40" customWidth="1"/>
    <col min="9941" max="9941" width="9.140625" style="40"/>
    <col min="9942" max="9942" width="2.85546875" style="40" customWidth="1"/>
    <col min="9943" max="9943" width="3.28515625" style="40" customWidth="1"/>
    <col min="9944" max="9944" width="9.140625" style="40"/>
    <col min="9945" max="9945" width="2.85546875" style="40" customWidth="1"/>
    <col min="9946" max="9946" width="3.140625" style="40" customWidth="1"/>
    <col min="9947" max="9947" width="9.140625" style="40"/>
    <col min="9948" max="9948" width="2.85546875" style="40" customWidth="1"/>
    <col min="9949" max="9949" width="3.140625" style="40" customWidth="1"/>
    <col min="9950" max="9950" width="9.140625" style="40"/>
    <col min="9951" max="9951" width="2.85546875" style="40" customWidth="1"/>
    <col min="9952" max="9952" width="3.140625" style="40" customWidth="1"/>
    <col min="9953" max="9953" width="9.140625" style="40"/>
    <col min="9954" max="9954" width="2.85546875" style="40" customWidth="1"/>
    <col min="9955" max="9955" width="3.28515625" style="40" customWidth="1"/>
    <col min="9956" max="9956" width="9.140625" style="40"/>
    <col min="9957" max="9957" width="3.5703125" style="40" customWidth="1"/>
    <col min="9958" max="9958" width="3.7109375" style="40" customWidth="1"/>
    <col min="9959" max="9960" width="9.140625" style="40"/>
    <col min="9961" max="9961" width="35.140625" style="40" customWidth="1"/>
    <col min="9962" max="10179" width="9.140625" style="40"/>
    <col min="10180" max="10180" width="2.85546875" style="40" customWidth="1"/>
    <col min="10181" max="10181" width="3.7109375" style="40" customWidth="1"/>
    <col min="10182" max="10182" width="9.140625" style="40"/>
    <col min="10183" max="10183" width="2.85546875" style="40" customWidth="1"/>
    <col min="10184" max="10184" width="3.7109375" style="40" customWidth="1"/>
    <col min="10185" max="10185" width="9.140625" style="40"/>
    <col min="10186" max="10186" width="2.85546875" style="40" customWidth="1"/>
    <col min="10187" max="10187" width="3.7109375" style="40" customWidth="1"/>
    <col min="10188" max="10188" width="9.140625" style="40"/>
    <col min="10189" max="10189" width="2.85546875" style="40" customWidth="1"/>
    <col min="10190" max="10190" width="3.85546875" style="40" customWidth="1"/>
    <col min="10191" max="10191" width="9.140625" style="40"/>
    <col min="10192" max="10192" width="2.85546875" style="40" customWidth="1"/>
    <col min="10193" max="10193" width="3.85546875" style="40" customWidth="1"/>
    <col min="10194" max="10194" width="9.140625" style="40"/>
    <col min="10195" max="10195" width="2.85546875" style="40" customWidth="1"/>
    <col min="10196" max="10196" width="3.42578125" style="40" customWidth="1"/>
    <col min="10197" max="10197" width="9.140625" style="40"/>
    <col min="10198" max="10198" width="2.85546875" style="40" customWidth="1"/>
    <col min="10199" max="10199" width="3.28515625" style="40" customWidth="1"/>
    <col min="10200" max="10200" width="9.140625" style="40"/>
    <col min="10201" max="10201" width="2.85546875" style="40" customWidth="1"/>
    <col min="10202" max="10202" width="3.140625" style="40" customWidth="1"/>
    <col min="10203" max="10203" width="9.140625" style="40"/>
    <col min="10204" max="10204" width="2.85546875" style="40" customWidth="1"/>
    <col min="10205" max="10205" width="3.140625" style="40" customWidth="1"/>
    <col min="10206" max="10206" width="9.140625" style="40"/>
    <col min="10207" max="10207" width="2.85546875" style="40" customWidth="1"/>
    <col min="10208" max="10208" width="3.140625" style="40" customWidth="1"/>
    <col min="10209" max="10209" width="9.140625" style="40"/>
    <col min="10210" max="10210" width="2.85546875" style="40" customWidth="1"/>
    <col min="10211" max="10211" width="3.28515625" style="40" customWidth="1"/>
    <col min="10212" max="10212" width="9.140625" style="40"/>
    <col min="10213" max="10213" width="3.5703125" style="40" customWidth="1"/>
    <col min="10214" max="10214" width="3.7109375" style="40" customWidth="1"/>
    <col min="10215" max="10216" width="9.140625" style="40"/>
    <col min="10217" max="10217" width="35.140625" style="40" customWidth="1"/>
    <col min="10218" max="10435" width="9.140625" style="40"/>
    <col min="10436" max="10436" width="2.85546875" style="40" customWidth="1"/>
    <col min="10437" max="10437" width="3.7109375" style="40" customWidth="1"/>
    <col min="10438" max="10438" width="9.140625" style="40"/>
    <col min="10439" max="10439" width="2.85546875" style="40" customWidth="1"/>
    <col min="10440" max="10440" width="3.7109375" style="40" customWidth="1"/>
    <col min="10441" max="10441" width="9.140625" style="40"/>
    <col min="10442" max="10442" width="2.85546875" style="40" customWidth="1"/>
    <col min="10443" max="10443" width="3.7109375" style="40" customWidth="1"/>
    <col min="10444" max="10444" width="9.140625" style="40"/>
    <col min="10445" max="10445" width="2.85546875" style="40" customWidth="1"/>
    <col min="10446" max="10446" width="3.85546875" style="40" customWidth="1"/>
    <col min="10447" max="10447" width="9.140625" style="40"/>
    <col min="10448" max="10448" width="2.85546875" style="40" customWidth="1"/>
    <col min="10449" max="10449" width="3.85546875" style="40" customWidth="1"/>
    <col min="10450" max="10450" width="9.140625" style="40"/>
    <col min="10451" max="10451" width="2.85546875" style="40" customWidth="1"/>
    <col min="10452" max="10452" width="3.42578125" style="40" customWidth="1"/>
    <col min="10453" max="10453" width="9.140625" style="40"/>
    <col min="10454" max="10454" width="2.85546875" style="40" customWidth="1"/>
    <col min="10455" max="10455" width="3.28515625" style="40" customWidth="1"/>
    <col min="10456" max="10456" width="9.140625" style="40"/>
    <col min="10457" max="10457" width="2.85546875" style="40" customWidth="1"/>
    <col min="10458" max="10458" width="3.140625" style="40" customWidth="1"/>
    <col min="10459" max="10459" width="9.140625" style="40"/>
    <col min="10460" max="10460" width="2.85546875" style="40" customWidth="1"/>
    <col min="10461" max="10461" width="3.140625" style="40" customWidth="1"/>
    <col min="10462" max="10462" width="9.140625" style="40"/>
    <col min="10463" max="10463" width="2.85546875" style="40" customWidth="1"/>
    <col min="10464" max="10464" width="3.140625" style="40" customWidth="1"/>
    <col min="10465" max="10465" width="9.140625" style="40"/>
    <col min="10466" max="10466" width="2.85546875" style="40" customWidth="1"/>
    <col min="10467" max="10467" width="3.28515625" style="40" customWidth="1"/>
    <col min="10468" max="10468" width="9.140625" style="40"/>
    <col min="10469" max="10469" width="3.5703125" style="40" customWidth="1"/>
    <col min="10470" max="10470" width="3.7109375" style="40" customWidth="1"/>
    <col min="10471" max="10472" width="9.140625" style="40"/>
    <col min="10473" max="10473" width="35.140625" style="40" customWidth="1"/>
    <col min="10474" max="10691" width="9.140625" style="40"/>
    <col min="10692" max="10692" width="2.85546875" style="40" customWidth="1"/>
    <col min="10693" max="10693" width="3.7109375" style="40" customWidth="1"/>
    <col min="10694" max="10694" width="9.140625" style="40"/>
    <col min="10695" max="10695" width="2.85546875" style="40" customWidth="1"/>
    <col min="10696" max="10696" width="3.7109375" style="40" customWidth="1"/>
    <col min="10697" max="10697" width="9.140625" style="40"/>
    <col min="10698" max="10698" width="2.85546875" style="40" customWidth="1"/>
    <col min="10699" max="10699" width="3.7109375" style="40" customWidth="1"/>
    <col min="10700" max="10700" width="9.140625" style="40"/>
    <col min="10701" max="10701" width="2.85546875" style="40" customWidth="1"/>
    <col min="10702" max="10702" width="3.85546875" style="40" customWidth="1"/>
    <col min="10703" max="10703" width="9.140625" style="40"/>
    <col min="10704" max="10704" width="2.85546875" style="40" customWidth="1"/>
    <col min="10705" max="10705" width="3.85546875" style="40" customWidth="1"/>
    <col min="10706" max="10706" width="9.140625" style="40"/>
    <col min="10707" max="10707" width="2.85546875" style="40" customWidth="1"/>
    <col min="10708" max="10708" width="3.42578125" style="40" customWidth="1"/>
    <col min="10709" max="10709" width="9.140625" style="40"/>
    <col min="10710" max="10710" width="2.85546875" style="40" customWidth="1"/>
    <col min="10711" max="10711" width="3.28515625" style="40" customWidth="1"/>
    <col min="10712" max="10712" width="9.140625" style="40"/>
    <col min="10713" max="10713" width="2.85546875" style="40" customWidth="1"/>
    <col min="10714" max="10714" width="3.140625" style="40" customWidth="1"/>
    <col min="10715" max="10715" width="9.140625" style="40"/>
    <col min="10716" max="10716" width="2.85546875" style="40" customWidth="1"/>
    <col min="10717" max="10717" width="3.140625" style="40" customWidth="1"/>
    <col min="10718" max="10718" width="9.140625" style="40"/>
    <col min="10719" max="10719" width="2.85546875" style="40" customWidth="1"/>
    <col min="10720" max="10720" width="3.140625" style="40" customWidth="1"/>
    <col min="10721" max="10721" width="9.140625" style="40"/>
    <col min="10722" max="10722" width="2.85546875" style="40" customWidth="1"/>
    <col min="10723" max="10723" width="3.28515625" style="40" customWidth="1"/>
    <col min="10724" max="10724" width="9.140625" style="40"/>
    <col min="10725" max="10725" width="3.5703125" style="40" customWidth="1"/>
    <col min="10726" max="10726" width="3.7109375" style="40" customWidth="1"/>
    <col min="10727" max="10728" width="9.140625" style="40"/>
    <col min="10729" max="10729" width="35.140625" style="40" customWidth="1"/>
    <col min="10730" max="10947" width="9.140625" style="40"/>
    <col min="10948" max="10948" width="2.85546875" style="40" customWidth="1"/>
    <col min="10949" max="10949" width="3.7109375" style="40" customWidth="1"/>
    <col min="10950" max="10950" width="9.140625" style="40"/>
    <col min="10951" max="10951" width="2.85546875" style="40" customWidth="1"/>
    <col min="10952" max="10952" width="3.7109375" style="40" customWidth="1"/>
    <col min="10953" max="10953" width="9.140625" style="40"/>
    <col min="10954" max="10954" width="2.85546875" style="40" customWidth="1"/>
    <col min="10955" max="10955" width="3.7109375" style="40" customWidth="1"/>
    <col min="10956" max="10956" width="9.140625" style="40"/>
    <col min="10957" max="10957" width="2.85546875" style="40" customWidth="1"/>
    <col min="10958" max="10958" width="3.85546875" style="40" customWidth="1"/>
    <col min="10959" max="10959" width="9.140625" style="40"/>
    <col min="10960" max="10960" width="2.85546875" style="40" customWidth="1"/>
    <col min="10961" max="10961" width="3.85546875" style="40" customWidth="1"/>
    <col min="10962" max="10962" width="9.140625" style="40"/>
    <col min="10963" max="10963" width="2.85546875" style="40" customWidth="1"/>
    <col min="10964" max="10964" width="3.42578125" style="40" customWidth="1"/>
    <col min="10965" max="10965" width="9.140625" style="40"/>
    <col min="10966" max="10966" width="2.85546875" style="40" customWidth="1"/>
    <col min="10967" max="10967" width="3.28515625" style="40" customWidth="1"/>
    <col min="10968" max="10968" width="9.140625" style="40"/>
    <col min="10969" max="10969" width="2.85546875" style="40" customWidth="1"/>
    <col min="10970" max="10970" width="3.140625" style="40" customWidth="1"/>
    <col min="10971" max="10971" width="9.140625" style="40"/>
    <col min="10972" max="10972" width="2.85546875" style="40" customWidth="1"/>
    <col min="10973" max="10973" width="3.140625" style="40" customWidth="1"/>
    <col min="10974" max="10974" width="9.140625" style="40"/>
    <col min="10975" max="10975" width="2.85546875" style="40" customWidth="1"/>
    <col min="10976" max="10976" width="3.140625" style="40" customWidth="1"/>
    <col min="10977" max="10977" width="9.140625" style="40"/>
    <col min="10978" max="10978" width="2.85546875" style="40" customWidth="1"/>
    <col min="10979" max="10979" width="3.28515625" style="40" customWidth="1"/>
    <col min="10980" max="10980" width="9.140625" style="40"/>
    <col min="10981" max="10981" width="3.5703125" style="40" customWidth="1"/>
    <col min="10982" max="10982" width="3.7109375" style="40" customWidth="1"/>
    <col min="10983" max="10984" width="9.140625" style="40"/>
    <col min="10985" max="10985" width="35.140625" style="40" customWidth="1"/>
    <col min="10986" max="11203" width="9.140625" style="40"/>
    <col min="11204" max="11204" width="2.85546875" style="40" customWidth="1"/>
    <col min="11205" max="11205" width="3.7109375" style="40" customWidth="1"/>
    <col min="11206" max="11206" width="9.140625" style="40"/>
    <col min="11207" max="11207" width="2.85546875" style="40" customWidth="1"/>
    <col min="11208" max="11208" width="3.7109375" style="40" customWidth="1"/>
    <col min="11209" max="11209" width="9.140625" style="40"/>
    <col min="11210" max="11210" width="2.85546875" style="40" customWidth="1"/>
    <col min="11211" max="11211" width="3.7109375" style="40" customWidth="1"/>
    <col min="11212" max="11212" width="9.140625" style="40"/>
    <col min="11213" max="11213" width="2.85546875" style="40" customWidth="1"/>
    <col min="11214" max="11214" width="3.85546875" style="40" customWidth="1"/>
    <col min="11215" max="11215" width="9.140625" style="40"/>
    <col min="11216" max="11216" width="2.85546875" style="40" customWidth="1"/>
    <col min="11217" max="11217" width="3.85546875" style="40" customWidth="1"/>
    <col min="11218" max="11218" width="9.140625" style="40"/>
    <col min="11219" max="11219" width="2.85546875" style="40" customWidth="1"/>
    <col min="11220" max="11220" width="3.42578125" style="40" customWidth="1"/>
    <col min="11221" max="11221" width="9.140625" style="40"/>
    <col min="11222" max="11222" width="2.85546875" style="40" customWidth="1"/>
    <col min="11223" max="11223" width="3.28515625" style="40" customWidth="1"/>
    <col min="11224" max="11224" width="9.140625" style="40"/>
    <col min="11225" max="11225" width="2.85546875" style="40" customWidth="1"/>
    <col min="11226" max="11226" width="3.140625" style="40" customWidth="1"/>
    <col min="11227" max="11227" width="9.140625" style="40"/>
    <col min="11228" max="11228" width="2.85546875" style="40" customWidth="1"/>
    <col min="11229" max="11229" width="3.140625" style="40" customWidth="1"/>
    <col min="11230" max="11230" width="9.140625" style="40"/>
    <col min="11231" max="11231" width="2.85546875" style="40" customWidth="1"/>
    <col min="11232" max="11232" width="3.140625" style="40" customWidth="1"/>
    <col min="11233" max="11233" width="9.140625" style="40"/>
    <col min="11234" max="11234" width="2.85546875" style="40" customWidth="1"/>
    <col min="11235" max="11235" width="3.28515625" style="40" customWidth="1"/>
    <col min="11236" max="11236" width="9.140625" style="40"/>
    <col min="11237" max="11237" width="3.5703125" style="40" customWidth="1"/>
    <col min="11238" max="11238" width="3.7109375" style="40" customWidth="1"/>
    <col min="11239" max="11240" width="9.140625" style="40"/>
    <col min="11241" max="11241" width="35.140625" style="40" customWidth="1"/>
    <col min="11242" max="11459" width="9.140625" style="40"/>
    <col min="11460" max="11460" width="2.85546875" style="40" customWidth="1"/>
    <col min="11461" max="11461" width="3.7109375" style="40" customWidth="1"/>
    <col min="11462" max="11462" width="9.140625" style="40"/>
    <col min="11463" max="11463" width="2.85546875" style="40" customWidth="1"/>
    <col min="11464" max="11464" width="3.7109375" style="40" customWidth="1"/>
    <col min="11465" max="11465" width="9.140625" style="40"/>
    <col min="11466" max="11466" width="2.85546875" style="40" customWidth="1"/>
    <col min="11467" max="11467" width="3.7109375" style="40" customWidth="1"/>
    <col min="11468" max="11468" width="9.140625" style="40"/>
    <col min="11469" max="11469" width="2.85546875" style="40" customWidth="1"/>
    <col min="11470" max="11470" width="3.85546875" style="40" customWidth="1"/>
    <col min="11471" max="11471" width="9.140625" style="40"/>
    <col min="11472" max="11472" width="2.85546875" style="40" customWidth="1"/>
    <col min="11473" max="11473" width="3.85546875" style="40" customWidth="1"/>
    <col min="11474" max="11474" width="9.140625" style="40"/>
    <col min="11475" max="11475" width="2.85546875" style="40" customWidth="1"/>
    <col min="11476" max="11476" width="3.42578125" style="40" customWidth="1"/>
    <col min="11477" max="11477" width="9.140625" style="40"/>
    <col min="11478" max="11478" width="2.85546875" style="40" customWidth="1"/>
    <col min="11479" max="11479" width="3.28515625" style="40" customWidth="1"/>
    <col min="11480" max="11480" width="9.140625" style="40"/>
    <col min="11481" max="11481" width="2.85546875" style="40" customWidth="1"/>
    <col min="11482" max="11482" width="3.140625" style="40" customWidth="1"/>
    <col min="11483" max="11483" width="9.140625" style="40"/>
    <col min="11484" max="11484" width="2.85546875" style="40" customWidth="1"/>
    <col min="11485" max="11485" width="3.140625" style="40" customWidth="1"/>
    <col min="11486" max="11486" width="9.140625" style="40"/>
    <col min="11487" max="11487" width="2.85546875" style="40" customWidth="1"/>
    <col min="11488" max="11488" width="3.140625" style="40" customWidth="1"/>
    <col min="11489" max="11489" width="9.140625" style="40"/>
    <col min="11490" max="11490" width="2.85546875" style="40" customWidth="1"/>
    <col min="11491" max="11491" width="3.28515625" style="40" customWidth="1"/>
    <col min="11492" max="11492" width="9.140625" style="40"/>
    <col min="11493" max="11493" width="3.5703125" style="40" customWidth="1"/>
    <col min="11494" max="11494" width="3.7109375" style="40" customWidth="1"/>
    <col min="11495" max="11496" width="9.140625" style="40"/>
    <col min="11497" max="11497" width="35.140625" style="40" customWidth="1"/>
    <col min="11498" max="11715" width="9.140625" style="40"/>
    <col min="11716" max="11716" width="2.85546875" style="40" customWidth="1"/>
    <col min="11717" max="11717" width="3.7109375" style="40" customWidth="1"/>
    <col min="11718" max="11718" width="9.140625" style="40"/>
    <col min="11719" max="11719" width="2.85546875" style="40" customWidth="1"/>
    <col min="11720" max="11720" width="3.7109375" style="40" customWidth="1"/>
    <col min="11721" max="11721" width="9.140625" style="40"/>
    <col min="11722" max="11722" width="2.85546875" style="40" customWidth="1"/>
    <col min="11723" max="11723" width="3.7109375" style="40" customWidth="1"/>
    <col min="11724" max="11724" width="9.140625" style="40"/>
    <col min="11725" max="11725" width="2.85546875" style="40" customWidth="1"/>
    <col min="11726" max="11726" width="3.85546875" style="40" customWidth="1"/>
    <col min="11727" max="11727" width="9.140625" style="40"/>
    <col min="11728" max="11728" width="2.85546875" style="40" customWidth="1"/>
    <col min="11729" max="11729" width="3.85546875" style="40" customWidth="1"/>
    <col min="11730" max="11730" width="9.140625" style="40"/>
    <col min="11731" max="11731" width="2.85546875" style="40" customWidth="1"/>
    <col min="11732" max="11732" width="3.42578125" style="40" customWidth="1"/>
    <col min="11733" max="11733" width="9.140625" style="40"/>
    <col min="11734" max="11734" width="2.85546875" style="40" customWidth="1"/>
    <col min="11735" max="11735" width="3.28515625" style="40" customWidth="1"/>
    <col min="11736" max="11736" width="9.140625" style="40"/>
    <col min="11737" max="11737" width="2.85546875" style="40" customWidth="1"/>
    <col min="11738" max="11738" width="3.140625" style="40" customWidth="1"/>
    <col min="11739" max="11739" width="9.140625" style="40"/>
    <col min="11740" max="11740" width="2.85546875" style="40" customWidth="1"/>
    <col min="11741" max="11741" width="3.140625" style="40" customWidth="1"/>
    <col min="11742" max="11742" width="9.140625" style="40"/>
    <col min="11743" max="11743" width="2.85546875" style="40" customWidth="1"/>
    <col min="11744" max="11744" width="3.140625" style="40" customWidth="1"/>
    <col min="11745" max="11745" width="9.140625" style="40"/>
    <col min="11746" max="11746" width="2.85546875" style="40" customWidth="1"/>
    <col min="11747" max="11747" width="3.28515625" style="40" customWidth="1"/>
    <col min="11748" max="11748" width="9.140625" style="40"/>
    <col min="11749" max="11749" width="3.5703125" style="40" customWidth="1"/>
    <col min="11750" max="11750" width="3.7109375" style="40" customWidth="1"/>
    <col min="11751" max="11752" width="9.140625" style="40"/>
    <col min="11753" max="11753" width="35.140625" style="40" customWidth="1"/>
    <col min="11754" max="11971" width="9.140625" style="40"/>
    <col min="11972" max="11972" width="2.85546875" style="40" customWidth="1"/>
    <col min="11973" max="11973" width="3.7109375" style="40" customWidth="1"/>
    <col min="11974" max="11974" width="9.140625" style="40"/>
    <col min="11975" max="11975" width="2.85546875" style="40" customWidth="1"/>
    <col min="11976" max="11976" width="3.7109375" style="40" customWidth="1"/>
    <col min="11977" max="11977" width="9.140625" style="40"/>
    <col min="11978" max="11978" width="2.85546875" style="40" customWidth="1"/>
    <col min="11979" max="11979" width="3.7109375" style="40" customWidth="1"/>
    <col min="11980" max="11980" width="9.140625" style="40"/>
    <col min="11981" max="11981" width="2.85546875" style="40" customWidth="1"/>
    <col min="11982" max="11982" width="3.85546875" style="40" customWidth="1"/>
    <col min="11983" max="11983" width="9.140625" style="40"/>
    <col min="11984" max="11984" width="2.85546875" style="40" customWidth="1"/>
    <col min="11985" max="11985" width="3.85546875" style="40" customWidth="1"/>
    <col min="11986" max="11986" width="9.140625" style="40"/>
    <col min="11987" max="11987" width="2.85546875" style="40" customWidth="1"/>
    <col min="11988" max="11988" width="3.42578125" style="40" customWidth="1"/>
    <col min="11989" max="11989" width="9.140625" style="40"/>
    <col min="11990" max="11990" width="2.85546875" style="40" customWidth="1"/>
    <col min="11991" max="11991" width="3.28515625" style="40" customWidth="1"/>
    <col min="11992" max="11992" width="9.140625" style="40"/>
    <col min="11993" max="11993" width="2.85546875" style="40" customWidth="1"/>
    <col min="11994" max="11994" width="3.140625" style="40" customWidth="1"/>
    <col min="11995" max="11995" width="9.140625" style="40"/>
    <col min="11996" max="11996" width="2.85546875" style="40" customWidth="1"/>
    <col min="11997" max="11997" width="3.140625" style="40" customWidth="1"/>
    <col min="11998" max="11998" width="9.140625" style="40"/>
    <col min="11999" max="11999" width="2.85546875" style="40" customWidth="1"/>
    <col min="12000" max="12000" width="3.140625" style="40" customWidth="1"/>
    <col min="12001" max="12001" width="9.140625" style="40"/>
    <col min="12002" max="12002" width="2.85546875" style="40" customWidth="1"/>
    <col min="12003" max="12003" width="3.28515625" style="40" customWidth="1"/>
    <col min="12004" max="12004" width="9.140625" style="40"/>
    <col min="12005" max="12005" width="3.5703125" style="40" customWidth="1"/>
    <col min="12006" max="12006" width="3.7109375" style="40" customWidth="1"/>
    <col min="12007" max="12008" width="9.140625" style="40"/>
    <col min="12009" max="12009" width="35.140625" style="40" customWidth="1"/>
    <col min="12010" max="12227" width="9.140625" style="40"/>
    <col min="12228" max="12228" width="2.85546875" style="40" customWidth="1"/>
    <col min="12229" max="12229" width="3.7109375" style="40" customWidth="1"/>
    <col min="12230" max="12230" width="9.140625" style="40"/>
    <col min="12231" max="12231" width="2.85546875" style="40" customWidth="1"/>
    <col min="12232" max="12232" width="3.7109375" style="40" customWidth="1"/>
    <col min="12233" max="12233" width="9.140625" style="40"/>
    <col min="12234" max="12234" width="2.85546875" style="40" customWidth="1"/>
    <col min="12235" max="12235" width="3.7109375" style="40" customWidth="1"/>
    <col min="12236" max="12236" width="9.140625" style="40"/>
    <col min="12237" max="12237" width="2.85546875" style="40" customWidth="1"/>
    <col min="12238" max="12238" width="3.85546875" style="40" customWidth="1"/>
    <col min="12239" max="12239" width="9.140625" style="40"/>
    <col min="12240" max="12240" width="2.85546875" style="40" customWidth="1"/>
    <col min="12241" max="12241" width="3.85546875" style="40" customWidth="1"/>
    <col min="12242" max="12242" width="9.140625" style="40"/>
    <col min="12243" max="12243" width="2.85546875" style="40" customWidth="1"/>
    <col min="12244" max="12244" width="3.42578125" style="40" customWidth="1"/>
    <col min="12245" max="12245" width="9.140625" style="40"/>
    <col min="12246" max="12246" width="2.85546875" style="40" customWidth="1"/>
    <col min="12247" max="12247" width="3.28515625" style="40" customWidth="1"/>
    <col min="12248" max="12248" width="9.140625" style="40"/>
    <col min="12249" max="12249" width="2.85546875" style="40" customWidth="1"/>
    <col min="12250" max="12250" width="3.140625" style="40" customWidth="1"/>
    <col min="12251" max="12251" width="9.140625" style="40"/>
    <col min="12252" max="12252" width="2.85546875" style="40" customWidth="1"/>
    <col min="12253" max="12253" width="3.140625" style="40" customWidth="1"/>
    <col min="12254" max="12254" width="9.140625" style="40"/>
    <col min="12255" max="12255" width="2.85546875" style="40" customWidth="1"/>
    <col min="12256" max="12256" width="3.140625" style="40" customWidth="1"/>
    <col min="12257" max="12257" width="9.140625" style="40"/>
    <col min="12258" max="12258" width="2.85546875" style="40" customWidth="1"/>
    <col min="12259" max="12259" width="3.28515625" style="40" customWidth="1"/>
    <col min="12260" max="12260" width="9.140625" style="40"/>
    <col min="12261" max="12261" width="3.5703125" style="40" customWidth="1"/>
    <col min="12262" max="12262" width="3.7109375" style="40" customWidth="1"/>
    <col min="12263" max="12264" width="9.140625" style="40"/>
    <col min="12265" max="12265" width="35.140625" style="40" customWidth="1"/>
    <col min="12266" max="12483" width="9.140625" style="40"/>
    <col min="12484" max="12484" width="2.85546875" style="40" customWidth="1"/>
    <col min="12485" max="12485" width="3.7109375" style="40" customWidth="1"/>
    <col min="12486" max="12486" width="9.140625" style="40"/>
    <col min="12487" max="12487" width="2.85546875" style="40" customWidth="1"/>
    <col min="12488" max="12488" width="3.7109375" style="40" customWidth="1"/>
    <col min="12489" max="12489" width="9.140625" style="40"/>
    <col min="12490" max="12490" width="2.85546875" style="40" customWidth="1"/>
    <col min="12491" max="12491" width="3.7109375" style="40" customWidth="1"/>
    <col min="12492" max="12492" width="9.140625" style="40"/>
    <col min="12493" max="12493" width="2.85546875" style="40" customWidth="1"/>
    <col min="12494" max="12494" width="3.85546875" style="40" customWidth="1"/>
    <col min="12495" max="12495" width="9.140625" style="40"/>
    <col min="12496" max="12496" width="2.85546875" style="40" customWidth="1"/>
    <col min="12497" max="12497" width="3.85546875" style="40" customWidth="1"/>
    <col min="12498" max="12498" width="9.140625" style="40"/>
    <col min="12499" max="12499" width="2.85546875" style="40" customWidth="1"/>
    <col min="12500" max="12500" width="3.42578125" style="40" customWidth="1"/>
    <col min="12501" max="12501" width="9.140625" style="40"/>
    <col min="12502" max="12502" width="2.85546875" style="40" customWidth="1"/>
    <col min="12503" max="12503" width="3.28515625" style="40" customWidth="1"/>
    <col min="12504" max="12504" width="9.140625" style="40"/>
    <col min="12505" max="12505" width="2.85546875" style="40" customWidth="1"/>
    <col min="12506" max="12506" width="3.140625" style="40" customWidth="1"/>
    <col min="12507" max="12507" width="9.140625" style="40"/>
    <col min="12508" max="12508" width="2.85546875" style="40" customWidth="1"/>
    <col min="12509" max="12509" width="3.140625" style="40" customWidth="1"/>
    <col min="12510" max="12510" width="9.140625" style="40"/>
    <col min="12511" max="12511" width="2.85546875" style="40" customWidth="1"/>
    <col min="12512" max="12512" width="3.140625" style="40" customWidth="1"/>
    <col min="12513" max="12513" width="9.140625" style="40"/>
    <col min="12514" max="12514" width="2.85546875" style="40" customWidth="1"/>
    <col min="12515" max="12515" width="3.28515625" style="40" customWidth="1"/>
    <col min="12516" max="12516" width="9.140625" style="40"/>
    <col min="12517" max="12517" width="3.5703125" style="40" customWidth="1"/>
    <col min="12518" max="12518" width="3.7109375" style="40" customWidth="1"/>
    <col min="12519" max="12520" width="9.140625" style="40"/>
    <col min="12521" max="12521" width="35.140625" style="40" customWidth="1"/>
    <col min="12522" max="12739" width="9.140625" style="40"/>
    <col min="12740" max="12740" width="2.85546875" style="40" customWidth="1"/>
    <col min="12741" max="12741" width="3.7109375" style="40" customWidth="1"/>
    <col min="12742" max="12742" width="9.140625" style="40"/>
    <col min="12743" max="12743" width="2.85546875" style="40" customWidth="1"/>
    <col min="12744" max="12744" width="3.7109375" style="40" customWidth="1"/>
    <col min="12745" max="12745" width="9.140625" style="40"/>
    <col min="12746" max="12746" width="2.85546875" style="40" customWidth="1"/>
    <col min="12747" max="12747" width="3.7109375" style="40" customWidth="1"/>
    <col min="12748" max="12748" width="9.140625" style="40"/>
    <col min="12749" max="12749" width="2.85546875" style="40" customWidth="1"/>
    <col min="12750" max="12750" width="3.85546875" style="40" customWidth="1"/>
    <col min="12751" max="12751" width="9.140625" style="40"/>
    <col min="12752" max="12752" width="2.85546875" style="40" customWidth="1"/>
    <col min="12753" max="12753" width="3.85546875" style="40" customWidth="1"/>
    <col min="12754" max="12754" width="9.140625" style="40"/>
    <col min="12755" max="12755" width="2.85546875" style="40" customWidth="1"/>
    <col min="12756" max="12756" width="3.42578125" style="40" customWidth="1"/>
    <col min="12757" max="12757" width="9.140625" style="40"/>
    <col min="12758" max="12758" width="2.85546875" style="40" customWidth="1"/>
    <col min="12759" max="12759" width="3.28515625" style="40" customWidth="1"/>
    <col min="12760" max="12760" width="9.140625" style="40"/>
    <col min="12761" max="12761" width="2.85546875" style="40" customWidth="1"/>
    <col min="12762" max="12762" width="3.140625" style="40" customWidth="1"/>
    <col min="12763" max="12763" width="9.140625" style="40"/>
    <col min="12764" max="12764" width="2.85546875" style="40" customWidth="1"/>
    <col min="12765" max="12765" width="3.140625" style="40" customWidth="1"/>
    <col min="12766" max="12766" width="9.140625" style="40"/>
    <col min="12767" max="12767" width="2.85546875" style="40" customWidth="1"/>
    <col min="12768" max="12768" width="3.140625" style="40" customWidth="1"/>
    <col min="12769" max="12769" width="9.140625" style="40"/>
    <col min="12770" max="12770" width="2.85546875" style="40" customWidth="1"/>
    <col min="12771" max="12771" width="3.28515625" style="40" customWidth="1"/>
    <col min="12772" max="12772" width="9.140625" style="40"/>
    <col min="12773" max="12773" width="3.5703125" style="40" customWidth="1"/>
    <col min="12774" max="12774" width="3.7109375" style="40" customWidth="1"/>
    <col min="12775" max="12776" width="9.140625" style="40"/>
    <col min="12777" max="12777" width="35.140625" style="40" customWidth="1"/>
    <col min="12778" max="12995" width="9.140625" style="40"/>
    <col min="12996" max="12996" width="2.85546875" style="40" customWidth="1"/>
    <col min="12997" max="12997" width="3.7109375" style="40" customWidth="1"/>
    <col min="12998" max="12998" width="9.140625" style="40"/>
    <col min="12999" max="12999" width="2.85546875" style="40" customWidth="1"/>
    <col min="13000" max="13000" width="3.7109375" style="40" customWidth="1"/>
    <col min="13001" max="13001" width="9.140625" style="40"/>
    <col min="13002" max="13002" width="2.85546875" style="40" customWidth="1"/>
    <col min="13003" max="13003" width="3.7109375" style="40" customWidth="1"/>
    <col min="13004" max="13004" width="9.140625" style="40"/>
    <col min="13005" max="13005" width="2.85546875" style="40" customWidth="1"/>
    <col min="13006" max="13006" width="3.85546875" style="40" customWidth="1"/>
    <col min="13007" max="13007" width="9.140625" style="40"/>
    <col min="13008" max="13008" width="2.85546875" style="40" customWidth="1"/>
    <col min="13009" max="13009" width="3.85546875" style="40" customWidth="1"/>
    <col min="13010" max="13010" width="9.140625" style="40"/>
    <col min="13011" max="13011" width="2.85546875" style="40" customWidth="1"/>
    <col min="13012" max="13012" width="3.42578125" style="40" customWidth="1"/>
    <col min="13013" max="13013" width="9.140625" style="40"/>
    <col min="13014" max="13014" width="2.85546875" style="40" customWidth="1"/>
    <col min="13015" max="13015" width="3.28515625" style="40" customWidth="1"/>
    <col min="13016" max="13016" width="9.140625" style="40"/>
    <col min="13017" max="13017" width="2.85546875" style="40" customWidth="1"/>
    <col min="13018" max="13018" width="3.140625" style="40" customWidth="1"/>
    <col min="13019" max="13019" width="9.140625" style="40"/>
    <col min="13020" max="13020" width="2.85546875" style="40" customWidth="1"/>
    <col min="13021" max="13021" width="3.140625" style="40" customWidth="1"/>
    <col min="13022" max="13022" width="9.140625" style="40"/>
    <col min="13023" max="13023" width="2.85546875" style="40" customWidth="1"/>
    <col min="13024" max="13024" width="3.140625" style="40" customWidth="1"/>
    <col min="13025" max="13025" width="9.140625" style="40"/>
    <col min="13026" max="13026" width="2.85546875" style="40" customWidth="1"/>
    <col min="13027" max="13027" width="3.28515625" style="40" customWidth="1"/>
    <col min="13028" max="13028" width="9.140625" style="40"/>
    <col min="13029" max="13029" width="3.5703125" style="40" customWidth="1"/>
    <col min="13030" max="13030" width="3.7109375" style="40" customWidth="1"/>
    <col min="13031" max="13032" width="9.140625" style="40"/>
    <col min="13033" max="13033" width="35.140625" style="40" customWidth="1"/>
    <col min="13034" max="13251" width="9.140625" style="40"/>
    <col min="13252" max="13252" width="2.85546875" style="40" customWidth="1"/>
    <col min="13253" max="13253" width="3.7109375" style="40" customWidth="1"/>
    <col min="13254" max="13254" width="9.140625" style="40"/>
    <col min="13255" max="13255" width="2.85546875" style="40" customWidth="1"/>
    <col min="13256" max="13256" width="3.7109375" style="40" customWidth="1"/>
    <col min="13257" max="13257" width="9.140625" style="40"/>
    <col min="13258" max="13258" width="2.85546875" style="40" customWidth="1"/>
    <col min="13259" max="13259" width="3.7109375" style="40" customWidth="1"/>
    <col min="13260" max="13260" width="9.140625" style="40"/>
    <col min="13261" max="13261" width="2.85546875" style="40" customWidth="1"/>
    <col min="13262" max="13262" width="3.85546875" style="40" customWidth="1"/>
    <col min="13263" max="13263" width="9.140625" style="40"/>
    <col min="13264" max="13264" width="2.85546875" style="40" customWidth="1"/>
    <col min="13265" max="13265" width="3.85546875" style="40" customWidth="1"/>
    <col min="13266" max="13266" width="9.140625" style="40"/>
    <col min="13267" max="13267" width="2.85546875" style="40" customWidth="1"/>
    <col min="13268" max="13268" width="3.42578125" style="40" customWidth="1"/>
    <col min="13269" max="13269" width="9.140625" style="40"/>
    <col min="13270" max="13270" width="2.85546875" style="40" customWidth="1"/>
    <col min="13271" max="13271" width="3.28515625" style="40" customWidth="1"/>
    <col min="13272" max="13272" width="9.140625" style="40"/>
    <col min="13273" max="13273" width="2.85546875" style="40" customWidth="1"/>
    <col min="13274" max="13274" width="3.140625" style="40" customWidth="1"/>
    <col min="13275" max="13275" width="9.140625" style="40"/>
    <col min="13276" max="13276" width="2.85546875" style="40" customWidth="1"/>
    <col min="13277" max="13277" width="3.140625" style="40" customWidth="1"/>
    <col min="13278" max="13278" width="9.140625" style="40"/>
    <col min="13279" max="13279" width="2.85546875" style="40" customWidth="1"/>
    <col min="13280" max="13280" width="3.140625" style="40" customWidth="1"/>
    <col min="13281" max="13281" width="9.140625" style="40"/>
    <col min="13282" max="13282" width="2.85546875" style="40" customWidth="1"/>
    <col min="13283" max="13283" width="3.28515625" style="40" customWidth="1"/>
    <col min="13284" max="13284" width="9.140625" style="40"/>
    <col min="13285" max="13285" width="3.5703125" style="40" customWidth="1"/>
    <col min="13286" max="13286" width="3.7109375" style="40" customWidth="1"/>
    <col min="13287" max="13288" width="9.140625" style="40"/>
    <col min="13289" max="13289" width="35.140625" style="40" customWidth="1"/>
    <col min="13290" max="13507" width="9.140625" style="40"/>
    <col min="13508" max="13508" width="2.85546875" style="40" customWidth="1"/>
    <col min="13509" max="13509" width="3.7109375" style="40" customWidth="1"/>
    <col min="13510" max="13510" width="9.140625" style="40"/>
    <col min="13511" max="13511" width="2.85546875" style="40" customWidth="1"/>
    <col min="13512" max="13512" width="3.7109375" style="40" customWidth="1"/>
    <col min="13513" max="13513" width="9.140625" style="40"/>
    <col min="13514" max="13514" width="2.85546875" style="40" customWidth="1"/>
    <col min="13515" max="13515" width="3.7109375" style="40" customWidth="1"/>
    <col min="13516" max="13516" width="9.140625" style="40"/>
    <col min="13517" max="13517" width="2.85546875" style="40" customWidth="1"/>
    <col min="13518" max="13518" width="3.85546875" style="40" customWidth="1"/>
    <col min="13519" max="13519" width="9.140625" style="40"/>
    <col min="13520" max="13520" width="2.85546875" style="40" customWidth="1"/>
    <col min="13521" max="13521" width="3.85546875" style="40" customWidth="1"/>
    <col min="13522" max="13522" width="9.140625" style="40"/>
    <col min="13523" max="13523" width="2.85546875" style="40" customWidth="1"/>
    <col min="13524" max="13524" width="3.42578125" style="40" customWidth="1"/>
    <col min="13525" max="13525" width="9.140625" style="40"/>
    <col min="13526" max="13526" width="2.85546875" style="40" customWidth="1"/>
    <col min="13527" max="13527" width="3.28515625" style="40" customWidth="1"/>
    <col min="13528" max="13528" width="9.140625" style="40"/>
    <col min="13529" max="13529" width="2.85546875" style="40" customWidth="1"/>
    <col min="13530" max="13530" width="3.140625" style="40" customWidth="1"/>
    <col min="13531" max="13531" width="9.140625" style="40"/>
    <col min="13532" max="13532" width="2.85546875" style="40" customWidth="1"/>
    <col min="13533" max="13533" width="3.140625" style="40" customWidth="1"/>
    <col min="13534" max="13534" width="9.140625" style="40"/>
    <col min="13535" max="13535" width="2.85546875" style="40" customWidth="1"/>
    <col min="13536" max="13536" width="3.140625" style="40" customWidth="1"/>
    <col min="13537" max="13537" width="9.140625" style="40"/>
    <col min="13538" max="13538" width="2.85546875" style="40" customWidth="1"/>
    <col min="13539" max="13539" width="3.28515625" style="40" customWidth="1"/>
    <col min="13540" max="13540" width="9.140625" style="40"/>
    <col min="13541" max="13541" width="3.5703125" style="40" customWidth="1"/>
    <col min="13542" max="13542" width="3.7109375" style="40" customWidth="1"/>
    <col min="13543" max="13544" width="9.140625" style="40"/>
    <col min="13545" max="13545" width="35.140625" style="40" customWidth="1"/>
    <col min="13546" max="13763" width="9.140625" style="40"/>
    <col min="13764" max="13764" width="2.85546875" style="40" customWidth="1"/>
    <col min="13765" max="13765" width="3.7109375" style="40" customWidth="1"/>
    <col min="13766" max="13766" width="9.140625" style="40"/>
    <col min="13767" max="13767" width="2.85546875" style="40" customWidth="1"/>
    <col min="13768" max="13768" width="3.7109375" style="40" customWidth="1"/>
    <col min="13769" max="13769" width="9.140625" style="40"/>
    <col min="13770" max="13770" width="2.85546875" style="40" customWidth="1"/>
    <col min="13771" max="13771" width="3.7109375" style="40" customWidth="1"/>
    <col min="13772" max="13772" width="9.140625" style="40"/>
    <col min="13773" max="13773" width="2.85546875" style="40" customWidth="1"/>
    <col min="13774" max="13774" width="3.85546875" style="40" customWidth="1"/>
    <col min="13775" max="13775" width="9.140625" style="40"/>
    <col min="13776" max="13776" width="2.85546875" style="40" customWidth="1"/>
    <col min="13777" max="13777" width="3.85546875" style="40" customWidth="1"/>
    <col min="13778" max="13778" width="9.140625" style="40"/>
    <col min="13779" max="13779" width="2.85546875" style="40" customWidth="1"/>
    <col min="13780" max="13780" width="3.42578125" style="40" customWidth="1"/>
    <col min="13781" max="13781" width="9.140625" style="40"/>
    <col min="13782" max="13782" width="2.85546875" style="40" customWidth="1"/>
    <col min="13783" max="13783" width="3.28515625" style="40" customWidth="1"/>
    <col min="13784" max="13784" width="9.140625" style="40"/>
    <col min="13785" max="13785" width="2.85546875" style="40" customWidth="1"/>
    <col min="13786" max="13786" width="3.140625" style="40" customWidth="1"/>
    <col min="13787" max="13787" width="9.140625" style="40"/>
    <col min="13788" max="13788" width="2.85546875" style="40" customWidth="1"/>
    <col min="13789" max="13789" width="3.140625" style="40" customWidth="1"/>
    <col min="13790" max="13790" width="9.140625" style="40"/>
    <col min="13791" max="13791" width="2.85546875" style="40" customWidth="1"/>
    <col min="13792" max="13792" width="3.140625" style="40" customWidth="1"/>
    <col min="13793" max="13793" width="9.140625" style="40"/>
    <col min="13794" max="13794" width="2.85546875" style="40" customWidth="1"/>
    <col min="13795" max="13795" width="3.28515625" style="40" customWidth="1"/>
    <col min="13796" max="13796" width="9.140625" style="40"/>
    <col min="13797" max="13797" width="3.5703125" style="40" customWidth="1"/>
    <col min="13798" max="13798" width="3.7109375" style="40" customWidth="1"/>
    <col min="13799" max="13800" width="9.140625" style="40"/>
    <col min="13801" max="13801" width="35.140625" style="40" customWidth="1"/>
    <col min="13802" max="14019" width="9.140625" style="40"/>
    <col min="14020" max="14020" width="2.85546875" style="40" customWidth="1"/>
    <col min="14021" max="14021" width="3.7109375" style="40" customWidth="1"/>
    <col min="14022" max="14022" width="9.140625" style="40"/>
    <col min="14023" max="14023" width="2.85546875" style="40" customWidth="1"/>
    <col min="14024" max="14024" width="3.7109375" style="40" customWidth="1"/>
    <col min="14025" max="14025" width="9.140625" style="40"/>
    <col min="14026" max="14026" width="2.85546875" style="40" customWidth="1"/>
    <col min="14027" max="14027" width="3.7109375" style="40" customWidth="1"/>
    <col min="14028" max="14028" width="9.140625" style="40"/>
    <col min="14029" max="14029" width="2.85546875" style="40" customWidth="1"/>
    <col min="14030" max="14030" width="3.85546875" style="40" customWidth="1"/>
    <col min="14031" max="14031" width="9.140625" style="40"/>
    <col min="14032" max="14032" width="2.85546875" style="40" customWidth="1"/>
    <col min="14033" max="14033" width="3.85546875" style="40" customWidth="1"/>
    <col min="14034" max="14034" width="9.140625" style="40"/>
    <col min="14035" max="14035" width="2.85546875" style="40" customWidth="1"/>
    <col min="14036" max="14036" width="3.42578125" style="40" customWidth="1"/>
    <col min="14037" max="14037" width="9.140625" style="40"/>
    <col min="14038" max="14038" width="2.85546875" style="40" customWidth="1"/>
    <col min="14039" max="14039" width="3.28515625" style="40" customWidth="1"/>
    <col min="14040" max="14040" width="9.140625" style="40"/>
    <col min="14041" max="14041" width="2.85546875" style="40" customWidth="1"/>
    <col min="14042" max="14042" width="3.140625" style="40" customWidth="1"/>
    <col min="14043" max="14043" width="9.140625" style="40"/>
    <col min="14044" max="14044" width="2.85546875" style="40" customWidth="1"/>
    <col min="14045" max="14045" width="3.140625" style="40" customWidth="1"/>
    <col min="14046" max="14046" width="9.140625" style="40"/>
    <col min="14047" max="14047" width="2.85546875" style="40" customWidth="1"/>
    <col min="14048" max="14048" width="3.140625" style="40" customWidth="1"/>
    <col min="14049" max="14049" width="9.140625" style="40"/>
    <col min="14050" max="14050" width="2.85546875" style="40" customWidth="1"/>
    <col min="14051" max="14051" width="3.28515625" style="40" customWidth="1"/>
    <col min="14052" max="14052" width="9.140625" style="40"/>
    <col min="14053" max="14053" width="3.5703125" style="40" customWidth="1"/>
    <col min="14054" max="14054" width="3.7109375" style="40" customWidth="1"/>
    <col min="14055" max="14056" width="9.140625" style="40"/>
    <col min="14057" max="14057" width="35.140625" style="40" customWidth="1"/>
    <col min="14058" max="14275" width="9.140625" style="40"/>
    <col min="14276" max="14276" width="2.85546875" style="40" customWidth="1"/>
    <col min="14277" max="14277" width="3.7109375" style="40" customWidth="1"/>
    <col min="14278" max="14278" width="9.140625" style="40"/>
    <col min="14279" max="14279" width="2.85546875" style="40" customWidth="1"/>
    <col min="14280" max="14280" width="3.7109375" style="40" customWidth="1"/>
    <col min="14281" max="14281" width="9.140625" style="40"/>
    <col min="14282" max="14282" width="2.85546875" style="40" customWidth="1"/>
    <col min="14283" max="14283" width="3.7109375" style="40" customWidth="1"/>
    <col min="14284" max="14284" width="9.140625" style="40"/>
    <col min="14285" max="14285" width="2.85546875" style="40" customWidth="1"/>
    <col min="14286" max="14286" width="3.85546875" style="40" customWidth="1"/>
    <col min="14287" max="14287" width="9.140625" style="40"/>
    <col min="14288" max="14288" width="2.85546875" style="40" customWidth="1"/>
    <col min="14289" max="14289" width="3.85546875" style="40" customWidth="1"/>
    <col min="14290" max="14290" width="9.140625" style="40"/>
    <col min="14291" max="14291" width="2.85546875" style="40" customWidth="1"/>
    <col min="14292" max="14292" width="3.42578125" style="40" customWidth="1"/>
    <col min="14293" max="14293" width="9.140625" style="40"/>
    <col min="14294" max="14294" width="2.85546875" style="40" customWidth="1"/>
    <col min="14295" max="14295" width="3.28515625" style="40" customWidth="1"/>
    <col min="14296" max="14296" width="9.140625" style="40"/>
    <col min="14297" max="14297" width="2.85546875" style="40" customWidth="1"/>
    <col min="14298" max="14298" width="3.140625" style="40" customWidth="1"/>
    <col min="14299" max="14299" width="9.140625" style="40"/>
    <col min="14300" max="14300" width="2.85546875" style="40" customWidth="1"/>
    <col min="14301" max="14301" width="3.140625" style="40" customWidth="1"/>
    <col min="14302" max="14302" width="9.140625" style="40"/>
    <col min="14303" max="14303" width="2.85546875" style="40" customWidth="1"/>
    <col min="14304" max="14304" width="3.140625" style="40" customWidth="1"/>
    <col min="14305" max="14305" width="9.140625" style="40"/>
    <col min="14306" max="14306" width="2.85546875" style="40" customWidth="1"/>
    <col min="14307" max="14307" width="3.28515625" style="40" customWidth="1"/>
    <col min="14308" max="14308" width="9.140625" style="40"/>
    <col min="14309" max="14309" width="3.5703125" style="40" customWidth="1"/>
    <col min="14310" max="14310" width="3.7109375" style="40" customWidth="1"/>
    <col min="14311" max="14312" width="9.140625" style="40"/>
    <col min="14313" max="14313" width="35.140625" style="40" customWidth="1"/>
    <col min="14314" max="14531" width="9.140625" style="40"/>
    <col min="14532" max="14532" width="2.85546875" style="40" customWidth="1"/>
    <col min="14533" max="14533" width="3.7109375" style="40" customWidth="1"/>
    <col min="14534" max="14534" width="9.140625" style="40"/>
    <col min="14535" max="14535" width="2.85546875" style="40" customWidth="1"/>
    <col min="14536" max="14536" width="3.7109375" style="40" customWidth="1"/>
    <col min="14537" max="14537" width="9.140625" style="40"/>
    <col min="14538" max="14538" width="2.85546875" style="40" customWidth="1"/>
    <col min="14539" max="14539" width="3.7109375" style="40" customWidth="1"/>
    <col min="14540" max="14540" width="9.140625" style="40"/>
    <col min="14541" max="14541" width="2.85546875" style="40" customWidth="1"/>
    <col min="14542" max="14542" width="3.85546875" style="40" customWidth="1"/>
    <col min="14543" max="14543" width="9.140625" style="40"/>
    <col min="14544" max="14544" width="2.85546875" style="40" customWidth="1"/>
    <col min="14545" max="14545" width="3.85546875" style="40" customWidth="1"/>
    <col min="14546" max="14546" width="9.140625" style="40"/>
    <col min="14547" max="14547" width="2.85546875" style="40" customWidth="1"/>
    <col min="14548" max="14548" width="3.42578125" style="40" customWidth="1"/>
    <col min="14549" max="14549" width="9.140625" style="40"/>
    <col min="14550" max="14550" width="2.85546875" style="40" customWidth="1"/>
    <col min="14551" max="14551" width="3.28515625" style="40" customWidth="1"/>
    <col min="14552" max="14552" width="9.140625" style="40"/>
    <col min="14553" max="14553" width="2.85546875" style="40" customWidth="1"/>
    <col min="14554" max="14554" width="3.140625" style="40" customWidth="1"/>
    <col min="14555" max="14555" width="9.140625" style="40"/>
    <col min="14556" max="14556" width="2.85546875" style="40" customWidth="1"/>
    <col min="14557" max="14557" width="3.140625" style="40" customWidth="1"/>
    <col min="14558" max="14558" width="9.140625" style="40"/>
    <col min="14559" max="14559" width="2.85546875" style="40" customWidth="1"/>
    <col min="14560" max="14560" width="3.140625" style="40" customWidth="1"/>
    <col min="14561" max="14561" width="9.140625" style="40"/>
    <col min="14562" max="14562" width="2.85546875" style="40" customWidth="1"/>
    <col min="14563" max="14563" width="3.28515625" style="40" customWidth="1"/>
    <col min="14564" max="14564" width="9.140625" style="40"/>
    <col min="14565" max="14565" width="3.5703125" style="40" customWidth="1"/>
    <col min="14566" max="14566" width="3.7109375" style="40" customWidth="1"/>
    <col min="14567" max="14568" width="9.140625" style="40"/>
    <col min="14569" max="14569" width="35.140625" style="40" customWidth="1"/>
    <col min="14570" max="14787" width="9.140625" style="40"/>
    <col min="14788" max="14788" width="2.85546875" style="40" customWidth="1"/>
    <col min="14789" max="14789" width="3.7109375" style="40" customWidth="1"/>
    <col min="14790" max="14790" width="9.140625" style="40"/>
    <col min="14791" max="14791" width="2.85546875" style="40" customWidth="1"/>
    <col min="14792" max="14792" width="3.7109375" style="40" customWidth="1"/>
    <col min="14793" max="14793" width="9.140625" style="40"/>
    <col min="14794" max="14794" width="2.85546875" style="40" customWidth="1"/>
    <col min="14795" max="14795" width="3.7109375" style="40" customWidth="1"/>
    <col min="14796" max="14796" width="9.140625" style="40"/>
    <col min="14797" max="14797" width="2.85546875" style="40" customWidth="1"/>
    <col min="14798" max="14798" width="3.85546875" style="40" customWidth="1"/>
    <col min="14799" max="14799" width="9.140625" style="40"/>
    <col min="14800" max="14800" width="2.85546875" style="40" customWidth="1"/>
    <col min="14801" max="14801" width="3.85546875" style="40" customWidth="1"/>
    <col min="14802" max="14802" width="9.140625" style="40"/>
    <col min="14803" max="14803" width="2.85546875" style="40" customWidth="1"/>
    <col min="14804" max="14804" width="3.42578125" style="40" customWidth="1"/>
    <col min="14805" max="14805" width="9.140625" style="40"/>
    <col min="14806" max="14806" width="2.85546875" style="40" customWidth="1"/>
    <col min="14807" max="14807" width="3.28515625" style="40" customWidth="1"/>
    <col min="14808" max="14808" width="9.140625" style="40"/>
    <col min="14809" max="14809" width="2.85546875" style="40" customWidth="1"/>
    <col min="14810" max="14810" width="3.140625" style="40" customWidth="1"/>
    <col min="14811" max="14811" width="9.140625" style="40"/>
    <col min="14812" max="14812" width="2.85546875" style="40" customWidth="1"/>
    <col min="14813" max="14813" width="3.140625" style="40" customWidth="1"/>
    <col min="14814" max="14814" width="9.140625" style="40"/>
    <col min="14815" max="14815" width="2.85546875" style="40" customWidth="1"/>
    <col min="14816" max="14816" width="3.140625" style="40" customWidth="1"/>
    <col min="14817" max="14817" width="9.140625" style="40"/>
    <col min="14818" max="14818" width="2.85546875" style="40" customWidth="1"/>
    <col min="14819" max="14819" width="3.28515625" style="40" customWidth="1"/>
    <col min="14820" max="14820" width="9.140625" style="40"/>
    <col min="14821" max="14821" width="3.5703125" style="40" customWidth="1"/>
    <col min="14822" max="14822" width="3.7109375" style="40" customWidth="1"/>
    <col min="14823" max="14824" width="9.140625" style="40"/>
    <col min="14825" max="14825" width="35.140625" style="40" customWidth="1"/>
    <col min="14826" max="15043" width="9.140625" style="40"/>
    <col min="15044" max="15044" width="2.85546875" style="40" customWidth="1"/>
    <col min="15045" max="15045" width="3.7109375" style="40" customWidth="1"/>
    <col min="15046" max="15046" width="9.140625" style="40"/>
    <col min="15047" max="15047" width="2.85546875" style="40" customWidth="1"/>
    <col min="15048" max="15048" width="3.7109375" style="40" customWidth="1"/>
    <col min="15049" max="15049" width="9.140625" style="40"/>
    <col min="15050" max="15050" width="2.85546875" style="40" customWidth="1"/>
    <col min="15051" max="15051" width="3.7109375" style="40" customWidth="1"/>
    <col min="15052" max="15052" width="9.140625" style="40"/>
    <col min="15053" max="15053" width="2.85546875" style="40" customWidth="1"/>
    <col min="15054" max="15054" width="3.85546875" style="40" customWidth="1"/>
    <col min="15055" max="15055" width="9.140625" style="40"/>
    <col min="15056" max="15056" width="2.85546875" style="40" customWidth="1"/>
    <col min="15057" max="15057" width="3.85546875" style="40" customWidth="1"/>
    <col min="15058" max="15058" width="9.140625" style="40"/>
    <col min="15059" max="15059" width="2.85546875" style="40" customWidth="1"/>
    <col min="15060" max="15060" width="3.42578125" style="40" customWidth="1"/>
    <col min="15061" max="15061" width="9.140625" style="40"/>
    <col min="15062" max="15062" width="2.85546875" style="40" customWidth="1"/>
    <col min="15063" max="15063" width="3.28515625" style="40" customWidth="1"/>
    <col min="15064" max="15064" width="9.140625" style="40"/>
    <col min="15065" max="15065" width="2.85546875" style="40" customWidth="1"/>
    <col min="15066" max="15066" width="3.140625" style="40" customWidth="1"/>
    <col min="15067" max="15067" width="9.140625" style="40"/>
    <col min="15068" max="15068" width="2.85546875" style="40" customWidth="1"/>
    <col min="15069" max="15069" width="3.140625" style="40" customWidth="1"/>
    <col min="15070" max="15070" width="9.140625" style="40"/>
    <col min="15071" max="15071" width="2.85546875" style="40" customWidth="1"/>
    <col min="15072" max="15072" width="3.140625" style="40" customWidth="1"/>
    <col min="15073" max="15073" width="9.140625" style="40"/>
    <col min="15074" max="15074" width="2.85546875" style="40" customWidth="1"/>
    <col min="15075" max="15075" width="3.28515625" style="40" customWidth="1"/>
    <col min="15076" max="15076" width="9.140625" style="40"/>
    <col min="15077" max="15077" width="3.5703125" style="40" customWidth="1"/>
    <col min="15078" max="15078" width="3.7109375" style="40" customWidth="1"/>
    <col min="15079" max="15080" width="9.140625" style="40"/>
    <col min="15081" max="15081" width="35.140625" style="40" customWidth="1"/>
    <col min="15082" max="15299" width="9.140625" style="40"/>
    <col min="15300" max="15300" width="2.85546875" style="40" customWidth="1"/>
    <col min="15301" max="15301" width="3.7109375" style="40" customWidth="1"/>
    <col min="15302" max="15302" width="9.140625" style="40"/>
    <col min="15303" max="15303" width="2.85546875" style="40" customWidth="1"/>
    <col min="15304" max="15304" width="3.7109375" style="40" customWidth="1"/>
    <col min="15305" max="15305" width="9.140625" style="40"/>
    <col min="15306" max="15306" width="2.85546875" style="40" customWidth="1"/>
    <col min="15307" max="15307" width="3.7109375" style="40" customWidth="1"/>
    <col min="15308" max="15308" width="9.140625" style="40"/>
    <col min="15309" max="15309" width="2.85546875" style="40" customWidth="1"/>
    <col min="15310" max="15310" width="3.85546875" style="40" customWidth="1"/>
    <col min="15311" max="15311" width="9.140625" style="40"/>
    <col min="15312" max="15312" width="2.85546875" style="40" customWidth="1"/>
    <col min="15313" max="15313" width="3.85546875" style="40" customWidth="1"/>
    <col min="15314" max="15314" width="9.140625" style="40"/>
    <col min="15315" max="15315" width="2.85546875" style="40" customWidth="1"/>
    <col min="15316" max="15316" width="3.42578125" style="40" customWidth="1"/>
    <col min="15317" max="15317" width="9.140625" style="40"/>
    <col min="15318" max="15318" width="2.85546875" style="40" customWidth="1"/>
    <col min="15319" max="15319" width="3.28515625" style="40" customWidth="1"/>
    <col min="15320" max="15320" width="9.140625" style="40"/>
    <col min="15321" max="15321" width="2.85546875" style="40" customWidth="1"/>
    <col min="15322" max="15322" width="3.140625" style="40" customWidth="1"/>
    <col min="15323" max="15323" width="9.140625" style="40"/>
    <col min="15324" max="15324" width="2.85546875" style="40" customWidth="1"/>
    <col min="15325" max="15325" width="3.140625" style="40" customWidth="1"/>
    <col min="15326" max="15326" width="9.140625" style="40"/>
    <col min="15327" max="15327" width="2.85546875" style="40" customWidth="1"/>
    <col min="15328" max="15328" width="3.140625" style="40" customWidth="1"/>
    <col min="15329" max="15329" width="9.140625" style="40"/>
    <col min="15330" max="15330" width="2.85546875" style="40" customWidth="1"/>
    <col min="15331" max="15331" width="3.28515625" style="40" customWidth="1"/>
    <col min="15332" max="15332" width="9.140625" style="40"/>
    <col min="15333" max="15333" width="3.5703125" style="40" customWidth="1"/>
    <col min="15334" max="15334" width="3.7109375" style="40" customWidth="1"/>
    <col min="15335" max="15336" width="9.140625" style="40"/>
    <col min="15337" max="15337" width="35.140625" style="40" customWidth="1"/>
    <col min="15338" max="15555" width="9.140625" style="40"/>
    <col min="15556" max="15556" width="2.85546875" style="40" customWidth="1"/>
    <col min="15557" max="15557" width="3.7109375" style="40" customWidth="1"/>
    <col min="15558" max="15558" width="9.140625" style="40"/>
    <col min="15559" max="15559" width="2.85546875" style="40" customWidth="1"/>
    <col min="15560" max="15560" width="3.7109375" style="40" customWidth="1"/>
    <col min="15561" max="15561" width="9.140625" style="40"/>
    <col min="15562" max="15562" width="2.85546875" style="40" customWidth="1"/>
    <col min="15563" max="15563" width="3.7109375" style="40" customWidth="1"/>
    <col min="15564" max="15564" width="9.140625" style="40"/>
    <col min="15565" max="15565" width="2.85546875" style="40" customWidth="1"/>
    <col min="15566" max="15566" width="3.85546875" style="40" customWidth="1"/>
    <col min="15567" max="15567" width="9.140625" style="40"/>
    <col min="15568" max="15568" width="2.85546875" style="40" customWidth="1"/>
    <col min="15569" max="15569" width="3.85546875" style="40" customWidth="1"/>
    <col min="15570" max="15570" width="9.140625" style="40"/>
    <col min="15571" max="15571" width="2.85546875" style="40" customWidth="1"/>
    <col min="15572" max="15572" width="3.42578125" style="40" customWidth="1"/>
    <col min="15573" max="15573" width="9.140625" style="40"/>
    <col min="15574" max="15574" width="2.85546875" style="40" customWidth="1"/>
    <col min="15575" max="15575" width="3.28515625" style="40" customWidth="1"/>
    <col min="15576" max="15576" width="9.140625" style="40"/>
    <col min="15577" max="15577" width="2.85546875" style="40" customWidth="1"/>
    <col min="15578" max="15578" width="3.140625" style="40" customWidth="1"/>
    <col min="15579" max="15579" width="9.140625" style="40"/>
    <col min="15580" max="15580" width="2.85546875" style="40" customWidth="1"/>
    <col min="15581" max="15581" width="3.140625" style="40" customWidth="1"/>
    <col min="15582" max="15582" width="9.140625" style="40"/>
    <col min="15583" max="15583" width="2.85546875" style="40" customWidth="1"/>
    <col min="15584" max="15584" width="3.140625" style="40" customWidth="1"/>
    <col min="15585" max="15585" width="9.140625" style="40"/>
    <col min="15586" max="15586" width="2.85546875" style="40" customWidth="1"/>
    <col min="15587" max="15587" width="3.28515625" style="40" customWidth="1"/>
    <col min="15588" max="15588" width="9.140625" style="40"/>
    <col min="15589" max="15589" width="3.5703125" style="40" customWidth="1"/>
    <col min="15590" max="15590" width="3.7109375" style="40" customWidth="1"/>
    <col min="15591" max="15592" width="9.140625" style="40"/>
    <col min="15593" max="15593" width="35.140625" style="40" customWidth="1"/>
    <col min="15594" max="15811" width="9.140625" style="40"/>
    <col min="15812" max="15812" width="2.85546875" style="40" customWidth="1"/>
    <col min="15813" max="15813" width="3.7109375" style="40" customWidth="1"/>
    <col min="15814" max="15814" width="9.140625" style="40"/>
    <col min="15815" max="15815" width="2.85546875" style="40" customWidth="1"/>
    <col min="15816" max="15816" width="3.7109375" style="40" customWidth="1"/>
    <col min="15817" max="15817" width="9.140625" style="40"/>
    <col min="15818" max="15818" width="2.85546875" style="40" customWidth="1"/>
    <col min="15819" max="15819" width="3.7109375" style="40" customWidth="1"/>
    <col min="15820" max="15820" width="9.140625" style="40"/>
    <col min="15821" max="15821" width="2.85546875" style="40" customWidth="1"/>
    <col min="15822" max="15822" width="3.85546875" style="40" customWidth="1"/>
    <col min="15823" max="15823" width="9.140625" style="40"/>
    <col min="15824" max="15824" width="2.85546875" style="40" customWidth="1"/>
    <col min="15825" max="15825" width="3.85546875" style="40" customWidth="1"/>
    <col min="15826" max="15826" width="9.140625" style="40"/>
    <col min="15827" max="15827" width="2.85546875" style="40" customWidth="1"/>
    <col min="15828" max="15828" width="3.42578125" style="40" customWidth="1"/>
    <col min="15829" max="15829" width="9.140625" style="40"/>
    <col min="15830" max="15830" width="2.85546875" style="40" customWidth="1"/>
    <col min="15831" max="15831" width="3.28515625" style="40" customWidth="1"/>
    <col min="15832" max="15832" width="9.140625" style="40"/>
    <col min="15833" max="15833" width="2.85546875" style="40" customWidth="1"/>
    <col min="15834" max="15834" width="3.140625" style="40" customWidth="1"/>
    <col min="15835" max="15835" width="9.140625" style="40"/>
    <col min="15836" max="15836" width="2.85546875" style="40" customWidth="1"/>
    <col min="15837" max="15837" width="3.140625" style="40" customWidth="1"/>
    <col min="15838" max="15838" width="9.140625" style="40"/>
    <col min="15839" max="15839" width="2.85546875" style="40" customWidth="1"/>
    <col min="15840" max="15840" width="3.140625" style="40" customWidth="1"/>
    <col min="15841" max="15841" width="9.140625" style="40"/>
    <col min="15842" max="15842" width="2.85546875" style="40" customWidth="1"/>
    <col min="15843" max="15843" width="3.28515625" style="40" customWidth="1"/>
    <col min="15844" max="15844" width="9.140625" style="40"/>
    <col min="15845" max="15845" width="3.5703125" style="40" customWidth="1"/>
    <col min="15846" max="15846" width="3.7109375" style="40" customWidth="1"/>
    <col min="15847" max="15848" width="9.140625" style="40"/>
    <col min="15849" max="15849" width="35.140625" style="40" customWidth="1"/>
    <col min="15850" max="16067" width="9.140625" style="40"/>
    <col min="16068" max="16068" width="2.85546875" style="40" customWidth="1"/>
    <col min="16069" max="16069" width="3.7109375" style="40" customWidth="1"/>
    <col min="16070" max="16070" width="9.140625" style="40"/>
    <col min="16071" max="16071" width="2.85546875" style="40" customWidth="1"/>
    <col min="16072" max="16072" width="3.7109375" style="40" customWidth="1"/>
    <col min="16073" max="16073" width="9.140625" style="40"/>
    <col min="16074" max="16074" width="2.85546875" style="40" customWidth="1"/>
    <col min="16075" max="16075" width="3.7109375" style="40" customWidth="1"/>
    <col min="16076" max="16076" width="9.140625" style="40"/>
    <col min="16077" max="16077" width="2.85546875" style="40" customWidth="1"/>
    <col min="16078" max="16078" width="3.85546875" style="40" customWidth="1"/>
    <col min="16079" max="16079" width="9.140625" style="40"/>
    <col min="16080" max="16080" width="2.85546875" style="40" customWidth="1"/>
    <col min="16081" max="16081" width="3.85546875" style="40" customWidth="1"/>
    <col min="16082" max="16082" width="9.140625" style="40"/>
    <col min="16083" max="16083" width="2.85546875" style="40" customWidth="1"/>
    <col min="16084" max="16084" width="3.42578125" style="40" customWidth="1"/>
    <col min="16085" max="16085" width="9.140625" style="40"/>
    <col min="16086" max="16086" width="2.85546875" style="40" customWidth="1"/>
    <col min="16087" max="16087" width="3.28515625" style="40" customWidth="1"/>
    <col min="16088" max="16088" width="9.140625" style="40"/>
    <col min="16089" max="16089" width="2.85546875" style="40" customWidth="1"/>
    <col min="16090" max="16090" width="3.140625" style="40" customWidth="1"/>
    <col min="16091" max="16091" width="9.140625" style="40"/>
    <col min="16092" max="16092" width="2.85546875" style="40" customWidth="1"/>
    <col min="16093" max="16093" width="3.140625" style="40" customWidth="1"/>
    <col min="16094" max="16094" width="9.140625" style="40"/>
    <col min="16095" max="16095" width="2.85546875" style="40" customWidth="1"/>
    <col min="16096" max="16096" width="3.140625" style="40" customWidth="1"/>
    <col min="16097" max="16097" width="9.140625" style="40"/>
    <col min="16098" max="16098" width="2.85546875" style="40" customWidth="1"/>
    <col min="16099" max="16099" width="3.28515625" style="40" customWidth="1"/>
    <col min="16100" max="16100" width="9.140625" style="40"/>
    <col min="16101" max="16101" width="3.5703125" style="40" customWidth="1"/>
    <col min="16102" max="16102" width="3.7109375" style="40" customWidth="1"/>
    <col min="16103" max="16104" width="9.140625" style="40"/>
    <col min="16105" max="16105" width="35.140625" style="40" customWidth="1"/>
    <col min="16106" max="16384" width="9.140625" style="40"/>
  </cols>
  <sheetData>
    <row r="1" spans="1:40" ht="13.5" thickBot="1" x14ac:dyDescent="0.25"/>
    <row r="2" spans="1:40" ht="12.75" customHeight="1" x14ac:dyDescent="0.2">
      <c r="A2" s="120"/>
      <c r="B2" s="236" t="s">
        <v>49</v>
      </c>
      <c r="C2" s="236"/>
      <c r="D2" s="236"/>
      <c r="E2" s="236"/>
      <c r="F2" s="236"/>
      <c r="G2" s="42"/>
      <c r="H2" s="42"/>
      <c r="I2" s="344" t="s">
        <v>151</v>
      </c>
      <c r="J2" s="345"/>
      <c r="K2" s="345"/>
      <c r="L2" s="345"/>
      <c r="M2" s="345"/>
      <c r="N2" s="346"/>
      <c r="O2" s="42"/>
      <c r="P2" s="42"/>
      <c r="Q2" s="243" t="s">
        <v>52</v>
      </c>
      <c r="R2" s="243"/>
      <c r="S2" s="243"/>
      <c r="T2" s="243"/>
      <c r="U2" s="244" t="s">
        <v>53</v>
      </c>
      <c r="V2" s="245"/>
      <c r="W2" s="245"/>
      <c r="X2" s="245"/>
      <c r="Y2" s="246"/>
    </row>
    <row r="3" spans="1:40" ht="24" customHeight="1" thickBot="1" x14ac:dyDescent="0.25">
      <c r="A3" s="121"/>
      <c r="B3" s="236"/>
      <c r="C3" s="236"/>
      <c r="D3" s="236"/>
      <c r="E3" s="236"/>
      <c r="F3" s="236"/>
      <c r="G3" s="43"/>
      <c r="H3" s="43"/>
      <c r="I3" s="347"/>
      <c r="J3" s="348"/>
      <c r="K3" s="348"/>
      <c r="L3" s="348"/>
      <c r="M3" s="348"/>
      <c r="N3" s="349"/>
      <c r="O3" s="43"/>
      <c r="P3" s="43"/>
      <c r="Q3" s="243"/>
      <c r="R3" s="243"/>
      <c r="S3" s="243"/>
      <c r="T3" s="243"/>
      <c r="U3" s="247"/>
      <c r="V3" s="248"/>
      <c r="W3" s="248"/>
      <c r="X3" s="248"/>
      <c r="Y3" s="249"/>
    </row>
    <row r="4" spans="1:40" ht="18.75" hidden="1" x14ac:dyDescent="0.2">
      <c r="A4" s="121"/>
      <c r="B4" s="122"/>
      <c r="C4" s="44"/>
      <c r="D4" s="44"/>
      <c r="E4" s="44"/>
      <c r="F4" s="44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40" ht="12.75" hidden="1" customHeight="1" x14ac:dyDescent="0.2">
      <c r="A5" s="210" t="s">
        <v>38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</row>
    <row r="6" spans="1:40" ht="12.75" hidden="1" customHeight="1" x14ac:dyDescent="0.2">
      <c r="A6" s="211" t="s">
        <v>55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</row>
    <row r="7" spans="1:40" ht="66.75" hidden="1" customHeight="1" x14ac:dyDescent="0.2">
      <c r="A7" s="213" t="s">
        <v>39</v>
      </c>
      <c r="B7" s="214"/>
      <c r="C7" s="217" t="s">
        <v>85</v>
      </c>
      <c r="D7" s="218"/>
      <c r="E7" s="219" t="s">
        <v>86</v>
      </c>
      <c r="F7" s="220"/>
      <c r="G7" s="221" t="s">
        <v>83</v>
      </c>
      <c r="H7" s="222"/>
      <c r="I7" s="223" t="s">
        <v>87</v>
      </c>
      <c r="J7" s="224"/>
      <c r="K7" s="225" t="s">
        <v>88</v>
      </c>
      <c r="L7" s="225"/>
      <c r="M7" s="226" t="s">
        <v>89</v>
      </c>
      <c r="N7" s="227"/>
      <c r="O7" s="250" t="s">
        <v>94</v>
      </c>
      <c r="P7" s="250"/>
      <c r="Q7" s="230" t="s">
        <v>95</v>
      </c>
      <c r="R7" s="230"/>
      <c r="S7" s="231" t="s">
        <v>90</v>
      </c>
      <c r="T7" s="231"/>
      <c r="U7" s="232" t="s">
        <v>100</v>
      </c>
      <c r="V7" s="233"/>
      <c r="W7" s="234" t="s">
        <v>96</v>
      </c>
      <c r="X7" s="235"/>
      <c r="AJ7" s="52"/>
      <c r="AK7" s="52"/>
      <c r="AL7" s="52"/>
      <c r="AM7" s="52"/>
      <c r="AN7" s="52"/>
    </row>
    <row r="8" spans="1:40" ht="13.5" hidden="1" customHeight="1" x14ac:dyDescent="0.2">
      <c r="A8" s="215"/>
      <c r="B8" s="216"/>
      <c r="C8" s="45" t="s">
        <v>40</v>
      </c>
      <c r="D8" s="45" t="s">
        <v>41</v>
      </c>
      <c r="E8" s="45" t="s">
        <v>40</v>
      </c>
      <c r="F8" s="45" t="s">
        <v>41</v>
      </c>
      <c r="G8" s="45" t="s">
        <v>40</v>
      </c>
      <c r="H8" s="45" t="s">
        <v>41</v>
      </c>
      <c r="I8" s="45" t="s">
        <v>40</v>
      </c>
      <c r="J8" s="45" t="s">
        <v>41</v>
      </c>
      <c r="K8" s="45" t="s">
        <v>40</v>
      </c>
      <c r="L8" s="45" t="s">
        <v>41</v>
      </c>
      <c r="M8" s="45" t="s">
        <v>40</v>
      </c>
      <c r="N8" s="45" t="s">
        <v>41</v>
      </c>
      <c r="O8" s="45" t="s">
        <v>40</v>
      </c>
      <c r="P8" s="45" t="s">
        <v>41</v>
      </c>
      <c r="Q8" s="45" t="s">
        <v>40</v>
      </c>
      <c r="R8" s="45" t="s">
        <v>41</v>
      </c>
      <c r="S8" s="45" t="s">
        <v>40</v>
      </c>
      <c r="T8" s="45" t="s">
        <v>41</v>
      </c>
      <c r="U8" s="45" t="s">
        <v>40</v>
      </c>
      <c r="V8" s="45" t="s">
        <v>41</v>
      </c>
      <c r="W8" s="45" t="s">
        <v>40</v>
      </c>
      <c r="X8" s="45" t="s">
        <v>41</v>
      </c>
      <c r="AJ8" s="52"/>
      <c r="AK8" s="52"/>
      <c r="AL8" s="52"/>
      <c r="AM8" s="52"/>
      <c r="AN8" s="52"/>
    </row>
    <row r="9" spans="1:40" ht="12.75" hidden="1" customHeight="1" x14ac:dyDescent="0.2">
      <c r="A9" s="117" t="s">
        <v>47</v>
      </c>
      <c r="B9" s="117">
        <v>20</v>
      </c>
      <c r="C9" s="47" cm="1">
        <f t="array" ref="C9">IF($I$2="Раннее бронирование",
INDEX(GRID!$B$4:$BI$14,MATCH(C$7,GRID!$A$4:$A$14,0),MATCH(1,($U$2=GRID!$B$1:$BI$1)*(КАЛЕНДАРЬ!$I23=GRID!$B$3:$BI$3), 0))*GRID!$B$66,
ROUNDUP(INDEX(GRID!$B$4:$BI$14,MATCH(C$7,GRID!$A$4:$A$14,0),MATCH(1,($U$2=GRID!$B$1:$BI$1)*(КАЛЕНДАРЬ!$I23=GRID!$B$3:$BI$3),0))*GRID!$B$66*(1-GRID!$B$69),0))</f>
        <v>10880</v>
      </c>
      <c r="D9" s="48" cm="1">
        <f t="array" ref="D9">IF($I$2="Раннее бронирование",
INDEX(GRID!$B$17:$BI$27,MATCH(C$7,GRID!$A$17:$A$27,0),MATCH(1,($U$2=GRID!$B$1:$BI$1)*(КАЛЕНДАРЬ!$I23=GRID!$B$3:$BI$3), 0))*GRID!$B$66,
ROUNDUP(INDEX(GRID!$B$17:$BI$27,MATCH(C$7,GRID!$A$17:$A$27,0),MATCH(1,($U$2=GRID!$B$1:$BI$1)*(КАЛЕНДАРЬ!$I23=GRID!$B$3:$BI$3), 0))*GRID!$B$66*(1-GRID!$B$69),0))</f>
        <v>12580</v>
      </c>
      <c r="E9" s="47" cm="1">
        <f t="array" ref="E9">IF($I$2="Раннее бронирование",
INDEX(GRID!$B$4:$BI$14,MATCH(E$7,GRID!$A$4:$A$14,0),MATCH(1,($U$2=GRID!$B$1:$BI$1)*(КАЛЕНДАРЬ!$I23=GRID!$B$3:$BI$3), 0))*GRID!$B$66,
ROUNDUP(INDEX(GRID!$B$4:$BI$14,MATCH(E$7,GRID!$A$4:$A$14,0),MATCH(1,($U$2=GRID!$B$1:$BI$1)*(КАЛЕНДАРЬ!$I23=GRID!$B$3:$BI$3),0))*GRID!$B$66*(1-GRID!$B$69),0))</f>
        <v>11832</v>
      </c>
      <c r="F9" s="48" cm="1">
        <f t="array" ref="F9">IF($I$2="Раннее бронирование",
INDEX(GRID!$B$17:$BI$27,MATCH(E$7,GRID!$A$17:$A$27,0),MATCH(1,($U$2=GRID!$B$1:$BI$1)*(КАЛЕНДАРЬ!$I23=GRID!$B$3:$BI$3), 0))*GRID!$B$66,
ROUNDUP(INDEX(GRID!$B$17:$BI$27,MATCH(E$7,GRID!$A$17:$A$27,0),MATCH(1,($U$2=GRID!$B$1:$BI$1)*(КАЛЕНДАРЬ!$I23=GRID!$B$3:$BI$3), 0))*GRID!$B$66*(1-GRID!$B$69),0))</f>
        <v>13532</v>
      </c>
      <c r="G9" s="47" cm="1">
        <f t="array" ref="G9">IF($I$2="Раннее бронирование",
INDEX(GRID!$B$4:$BI$14,MATCH(G$7,GRID!$A$4:$A$14,0),MATCH(1,($U$2=GRID!$B$1:$BI$1)*(КАЛЕНДАРЬ!$I23=GRID!$B$3:$BI$3), 0))*GRID!$B$66,
ROUNDUP(INDEX(GRID!$B$4:$BI$14,MATCH(G$7,GRID!$A$4:$A$14,0),MATCH(1,($U$2=GRID!$B$1:$BI$1)*(КАЛЕНДАРЬ!$I23=GRID!$B$3:$BI$3),0))*GRID!$B$66*(1-GRID!$B$69),0))</f>
        <v>12852</v>
      </c>
      <c r="H9" s="48" cm="1">
        <f t="array" ref="H9">IF($I$2="Раннее бронирование",
INDEX(GRID!$B$17:$BI$27,MATCH(G$7,GRID!$A$17:$A$27,0),MATCH(1,($U$2=GRID!$B$1:$BI$1)*(КАЛЕНДАРЬ!$I23=GRID!$B$3:$BI$3), 0))*GRID!$B$66,
ROUNDUP(INDEX(GRID!$B$17:$BI$27,MATCH(G$7,GRID!$A$17:$A$27,0),MATCH(1,($U$2=GRID!$B$1:$BI$1)*(КАЛЕНДАРЬ!$I23=GRID!$B$3:$BI$3), 0))*GRID!$B$66*(1-GRID!$B$69),0))</f>
        <v>14552</v>
      </c>
      <c r="I9" s="47" cm="1">
        <f t="array" ref="I9">IF($I$2="Раннее бронирование",
INDEX(GRID!$B$4:$BI$14,MATCH(I$7,GRID!$A$4:$A$14,0),MATCH(1,($U$2=GRID!$B$1:$BI$1)*(КАЛЕНДАРЬ!$I23=GRID!$B$3:$BI$3), 0))*GRID!$B$66,
ROUNDUP(INDEX(GRID!$B$4:$BI$14,MATCH(I$7,GRID!$A$4:$A$14,0),MATCH(1,($U$2=GRID!$B$1:$BI$1)*(КАЛЕНДАРЬ!$I23=GRID!$B$3:$BI$3),0))*GRID!$B$66*(1-GRID!$B$69),0))</f>
        <v>14008</v>
      </c>
      <c r="J9" s="48" cm="1">
        <f t="array" ref="J9">IF($I$2="Раннее бронирование",
INDEX(GRID!$B$17:$BI$27,MATCH(I$7,GRID!$A$17:$A$27,0),MATCH(1,($U$2=GRID!$B$1:$BI$1)*(КАЛЕНДАРЬ!$I23=GRID!$B$3:$BI$3), 0))*GRID!$B$66,
ROUNDUP(INDEX(GRID!$B$17:$BI$27,MATCH(I$7,GRID!$A$17:$A$27,0),MATCH(1,($U$2=GRID!$B$1:$BI$1)*(КАЛЕНДАРЬ!$I23=GRID!$B$3:$BI$3), 0))*GRID!$B$66*(1-GRID!$B$69),0))</f>
        <v>15708</v>
      </c>
      <c r="K9" s="47" cm="1">
        <f t="array" ref="K9">IF($I$2="Раннее бронирование",
INDEX(GRID!$B$4:$BI$14,MATCH(K$7,GRID!$A$4:$A$14,0),MATCH(1,($U$2=GRID!$B$1:$BI$1)*(КАЛЕНДАРЬ!$I23=GRID!$B$3:$BI$3), 0))*GRID!$B$66,
ROUNDUP(INDEX(GRID!$B$4:$BI$14,MATCH(K$7,GRID!$A$4:$A$14,0),MATCH(1,($U$2=GRID!$B$1:$BI$1)*(КАЛЕНДАРЬ!$I23=GRID!$B$3:$BI$3),0))*GRID!$B$66*(1-GRID!$B$69),0))</f>
        <v>15232</v>
      </c>
      <c r="L9" s="48" cm="1">
        <f t="array" ref="L9">IF($I$2="Раннее бронирование",
INDEX(GRID!$B$17:$BI$27,MATCH(K$7,GRID!$A$17:$A$27,0),MATCH(1,($U$2=GRID!$B$1:$BI$1)*(КАЛЕНДАРЬ!$I23=GRID!$B$3:$BI$3), 0))*GRID!$B$66,
ROUNDUP(INDEX(GRID!$B$17:$BI$27,MATCH(K$7,GRID!$A$17:$A$27,0),MATCH(1,($U$2=GRID!$B$1:$BI$1)*(КАЛЕНДАРЬ!$I23=GRID!$B$3:$BI$3), 0))*GRID!$B$66*(1-GRID!$B$69),0))</f>
        <v>16932</v>
      </c>
      <c r="M9" s="47" cm="1">
        <f t="array" ref="M9">IF($I$2="Раннее бронирование",
INDEX(GRID!$B$4:$BI$14,MATCH(M$7,GRID!$A$4:$A$14,0),MATCH(1,($U$2=GRID!$B$1:$BI$1)*(КАЛЕНДАРЬ!$I23=GRID!$B$3:$BI$3), 0))*GRID!$B$66,
ROUNDUP(INDEX(GRID!$B$4:$BI$14,MATCH(M$7,GRID!$A$4:$A$14,0),MATCH(1,($U$2=GRID!$B$1:$BI$1)*(КАЛЕНДАРЬ!$I23=GRID!$B$3:$BI$3),0))*GRID!$B$66*(1-GRID!$B$69),0))</f>
        <v>16592</v>
      </c>
      <c r="N9" s="48" cm="1">
        <f t="array" ref="N9">IF($I$2="Раннее бронирование",
INDEX(GRID!$B$17:$BI$27,MATCH(M$7,GRID!$A$17:$A$27,0),MATCH(1,($U$2=GRID!$B$1:$BI$1)*(КАЛЕНДАРЬ!$I23=GRID!$B$3:$BI$3), 0))*GRID!$B$66,
ROUNDUP(INDEX(GRID!$B$17:$BI$27,MATCH(M$7,GRID!$A$17:$A$27,0),MATCH(1,($U$2=GRID!$B$1:$BI$1)*(КАЛЕНДАРЬ!$I23=GRID!$B$3:$BI$3), 0))*GRID!$B$66*(1-GRID!$B$69),0))</f>
        <v>18292</v>
      </c>
      <c r="O9" s="47" cm="1">
        <f t="array" ref="O9">IF($I$2="Раннее бронирование",
INDEX(GRID!$B$4:$BI$14,MATCH(O$7,GRID!$A$4:$A$14,0),MATCH(1,($U$2=GRID!$B$1:$BI$1)*(КАЛЕНДАРЬ!$I23=GRID!$B$3:$BI$3), 0))*GRID!$B$66,
ROUNDUP(INDEX(GRID!$B$4:$BI$14,MATCH(O$7,GRID!$A$4:$A$14,0),MATCH(1,($U$2=GRID!$B$1:$BI$1)*(КАЛЕНДАРЬ!$I23=GRID!$B$3:$BI$3),0))*GRID!$B$66*(1-GRID!$B$69),0))</f>
        <v>21420</v>
      </c>
      <c r="P9" s="48" cm="1">
        <f t="array" ref="P9">IF($I$2="Раннее бронирование",
INDEX(GRID!$B$17:$BI$27,MATCH(O$7,GRID!$A$17:$A$27,0),MATCH(1,($U$2=GRID!$B$1:$BI$1)*(КАЛЕНДАРЬ!$I23=GRID!$B$3:$BI$3), 0))*GRID!$B$66,
ROUNDUP(INDEX(GRID!$B$17:$BI$27,MATCH(O$7,GRID!$A$17:$A$27,0),MATCH(1,($U$2=GRID!$B$1:$BI$1)*(КАЛЕНДАРЬ!$I23=GRID!$B$3:$BI$3), 0))*GRID!$B$66*(1-GRID!$B$69),0))</f>
        <v>23120</v>
      </c>
      <c r="Q9" s="47" cm="1">
        <f t="array" ref="Q9">IF($I$2="Раннее бронирование",
INDEX(GRID!$B$4:$BI$14,MATCH(Q$7,GRID!$A$4:$A$14,0),MATCH(1,($U$2=GRID!$B$1:$BI$1)*(КАЛЕНДАРЬ!$I23=GRID!$B$3:$BI$3), 0))*GRID!$B$66,
ROUNDUP(INDEX(GRID!$B$4:$BI$14,MATCH(Q$7,GRID!$A$4:$A$14,0),MATCH(1,($U$2=GRID!$B$1:$BI$1)*(КАЛЕНДАРЬ!$I23=GRID!$B$3:$BI$3),0))*GRID!$B$66*(1-GRID!$B$69),0))</f>
        <v>23936</v>
      </c>
      <c r="R9" s="48" cm="1">
        <f t="array" ref="R9">IF($I$2="Раннее бронирование",
INDEX(GRID!$B$17:$BI$27,MATCH(Q$7,GRID!$A$17:$A$27,0),MATCH(1,($U$2=GRID!$B$1:$BI$1)*(КАЛЕНДАРЬ!$I23=GRID!$B$3:$BI$3), 0))*GRID!$B$66,
ROUNDUP(INDEX(GRID!$B$17:$BI$27,MATCH(Q$7,GRID!$A$17:$A$27,0),MATCH(1,($U$2=GRID!$B$1:$BI$1)*(КАЛЕНДАРЬ!$I23=GRID!$B$3:$BI$3), 0))*GRID!$B$66*(1-GRID!$B$69),0))</f>
        <v>25636</v>
      </c>
      <c r="S9" s="47" cm="1">
        <f t="array" ref="S9">IF($I$2="Раннее бронирование",
INDEX(GRID!$B$4:$BI$14,MATCH(S$7,GRID!$A$4:$A$14,0),MATCH(1,($U$2=GRID!$B$1:$BI$1)*(КАЛЕНДАРЬ!$I23=GRID!$B$3:$BI$3), 0))*GRID!$B$66,
ROUNDUP(INDEX(GRID!$B$4:$BI$14,MATCH(S$7,GRID!$A$4:$A$14,0),MATCH(1,($U$2=GRID!$B$1:$BI$1)*(КАЛЕНДАРЬ!$I23=GRID!$B$3:$BI$3),0))*GRID!$B$66*(1-GRID!$B$69),0))</f>
        <v>28288</v>
      </c>
      <c r="T9" s="48" cm="1">
        <f t="array" ref="T9">IF($I$2="Раннее бронирование",
INDEX(GRID!$B$17:$BI$27,MATCH(S$7,GRID!$A$17:$A$27,0),MATCH(1,($U$2=GRID!$B$1:$BI$1)*(КАЛЕНДАРЬ!$I23=GRID!$B$3:$BI$3), 0))*GRID!$B$66,
ROUNDUP(INDEX(GRID!$B$17:$BI$27,MATCH(S$7,GRID!$A$17:$A$27,0),MATCH(1,($U$2=GRID!$B$1:$BI$1)*(КАЛЕНДАРЬ!$I23=GRID!$B$3:$BI$3), 0))*GRID!$B$66*(1-GRID!$B$69),0))</f>
        <v>29988</v>
      </c>
      <c r="U9" s="47" cm="1">
        <f t="array" ref="U9">IF($I$2="Раннее бронирование",
INDEX(GRID!$B$4:$BI$14,MATCH(U$7,GRID!$A$4:$A$14,0),MATCH(1,($U$2=GRID!$B$1:$BI$1)*(КАЛЕНДАРЬ!$I23=GRID!$B$3:$BI$3), 0))*GRID!$B$66,
ROUNDUP(INDEX(GRID!$B$4:$BI$14,MATCH(U$7,GRID!$A$4:$A$14,0),MATCH(1,($U$2=GRID!$B$1:$BI$1)*(КАЛЕНДАРЬ!$I23=GRID!$B$3:$BI$3),0))*GRID!$B$66*(1-GRID!$B$69),0))</f>
        <v>32640</v>
      </c>
      <c r="V9" s="48" cm="1">
        <f t="array" ref="V9">IF($I$2="Раннее бронирование",
INDEX(GRID!$B$17:$BI$27,MATCH(U$7,GRID!$A$17:$A$27,0),MATCH(1,($U$2=GRID!$B$1:$BI$1)*(КАЛЕНДАРЬ!$I23=GRID!$B$3:$BI$3), 0))*GRID!$B$66,
ROUNDUP(INDEX(GRID!$B$17:$BI$27,MATCH(U$7,GRID!$A$17:$A$27,0),MATCH(1,($U$2=GRID!$B$1:$BI$1)*(КАЛЕНДАРЬ!$I23=GRID!$B$3:$BI$3), 0))*GRID!$B$66*(1-GRID!$B$69),0))</f>
        <v>34340</v>
      </c>
      <c r="W9" s="47" cm="1">
        <f t="array" ref="W9">IF($I$2="Раннее бронирование",
INDEX(GRID!$B$4:$BI$14,MATCH(W$7,GRID!$A$4:$A$14,0),MATCH(1,($U$2=GRID!$B$1:$BI$1)*(КАЛЕНДАРЬ!$I23=GRID!$B$3:$BI$3), 0))*GRID!$B$66,
ROUNDUP(INDEX(GRID!$B$4:$BI$14,MATCH(W$7,GRID!$A$4:$A$14,0),MATCH(1,($U$2=GRID!$B$1:$BI$1)*(КАЛЕНДАРЬ!$I23=GRID!$B$3:$BI$3),0))*GRID!$B$66*(1-GRID!$B$69),0))</f>
        <v>136000</v>
      </c>
      <c r="X9" s="48" cm="1">
        <f t="array" ref="X9">IF($I$2="Раннее бронирование",
INDEX(GRID!$B$17:$BI$27,MATCH(W$7,GRID!$A$17:$A$27,0),MATCH(1,($U$2=GRID!$B$1:$BI$1)*(КАЛЕНДАРЬ!$I23=GRID!$B$3:$BI$3), 0))*GRID!$B$66,
ROUNDUP(INDEX(GRID!$B$17:$BI$27,MATCH(W$7,GRID!$A$17:$A$27,0),MATCH(1,($U$2=GRID!$B$1:$BI$1)*(КАЛЕНДАРЬ!$I23=GRID!$B$3:$BI$3), 0))*GRID!$B$66*(1-GRID!$B$69),0))</f>
        <v>137700</v>
      </c>
    </row>
    <row r="10" spans="1:40" ht="12.75" hidden="1" customHeight="1" x14ac:dyDescent="0.2">
      <c r="A10" s="117" t="s">
        <v>48</v>
      </c>
      <c r="B10" s="117">
        <v>21</v>
      </c>
      <c r="C10" s="47" cm="1">
        <f t="array" ref="C10">IF($I$2="Раннее бронирование",
INDEX(GRID!$B$4:$BI$14,MATCH(C$7,GRID!$A$4:$A$14,0),MATCH(1,($U$2=GRID!$B$1:$BI$1)*(КАЛЕНДАРЬ!$I24=GRID!$B$3:$BI$3), 0))*GRID!$B$66,
ROUNDUP(INDEX(GRID!$B$4:$BI$14,MATCH(C$7,GRID!$A$4:$A$14,0),MATCH(1,($U$2=GRID!$B$1:$BI$1)*(КАЛЕНДАРЬ!$I24=GRID!$B$3:$BI$3),0))*GRID!$B$66*(1-GRID!$B$69),0))</f>
        <v>12240</v>
      </c>
      <c r="D10" s="48" cm="1">
        <f t="array" ref="D10">IF($I$2="Раннее бронирование",
INDEX(GRID!$B$17:$BI$27,MATCH(C$7,GRID!$A$17:$A$27,0),MATCH(1,($U$2=GRID!$B$1:$BI$1)*(КАЛЕНДАРЬ!$I24=GRID!$B$3:$BI$3), 0))*GRID!$B$66,
ROUNDUP(INDEX(GRID!$B$17:$BI$27,MATCH(C$7,GRID!$A$17:$A$27,0),MATCH(1,($U$2=GRID!$B$1:$BI$1)*(КАЛЕНДАРЬ!$I24=GRID!$B$3:$BI$3), 0))*GRID!$B$66*(1-GRID!$B$69),0))</f>
        <v>13940</v>
      </c>
      <c r="E10" s="47" cm="1">
        <f t="array" ref="E10">IF($I$2="Раннее бронирование",
INDEX(GRID!$B$4:$BI$14,MATCH(E$7,GRID!$A$4:$A$14,0),MATCH(1,($U$2=GRID!$B$1:$BI$1)*(КАЛЕНДАРЬ!$I24=GRID!$B$3:$BI$3), 0))*GRID!$B$66,
ROUNDUP(INDEX(GRID!$B$4:$BI$14,MATCH(E$7,GRID!$A$4:$A$14,0),MATCH(1,($U$2=GRID!$B$1:$BI$1)*(КАЛЕНДАРЬ!$I24=GRID!$B$3:$BI$3),0))*GRID!$B$66*(1-GRID!$B$69),0))</f>
        <v>13396</v>
      </c>
      <c r="F10" s="48" cm="1">
        <f t="array" ref="F10">IF($I$2="Раннее бронирование",
INDEX(GRID!$B$17:$BI$27,MATCH(E$7,GRID!$A$17:$A$27,0),MATCH(1,($U$2=GRID!$B$1:$BI$1)*(КАЛЕНДАРЬ!$I24=GRID!$B$3:$BI$3), 0))*GRID!$B$66,
ROUNDUP(INDEX(GRID!$B$17:$BI$27,MATCH(E$7,GRID!$A$17:$A$27,0),MATCH(1,($U$2=GRID!$B$1:$BI$1)*(КАЛЕНДАРЬ!$I24=GRID!$B$3:$BI$3), 0))*GRID!$B$66*(1-GRID!$B$69),0))</f>
        <v>15096</v>
      </c>
      <c r="G10" s="47" cm="1">
        <f t="array" ref="G10">IF($I$2="Раннее бронирование",
INDEX(GRID!$B$4:$BI$14,MATCH(G$7,GRID!$A$4:$A$14,0),MATCH(1,($U$2=GRID!$B$1:$BI$1)*(КАЛЕНДАРЬ!$I24=GRID!$B$3:$BI$3), 0))*GRID!$B$66,
ROUNDUP(INDEX(GRID!$B$4:$BI$14,MATCH(G$7,GRID!$A$4:$A$14,0),MATCH(1,($U$2=GRID!$B$1:$BI$1)*(КАЛЕНДАРЬ!$I24=GRID!$B$3:$BI$3),0))*GRID!$B$66*(1-GRID!$B$69),0))</f>
        <v>14688</v>
      </c>
      <c r="H10" s="48" cm="1">
        <f t="array" ref="H10">IF($I$2="Раннее бронирование",
INDEX(GRID!$B$17:$BI$27,MATCH(G$7,GRID!$A$17:$A$27,0),MATCH(1,($U$2=GRID!$B$1:$BI$1)*(КАЛЕНДАРЬ!$I24=GRID!$B$3:$BI$3), 0))*GRID!$B$66,
ROUNDUP(INDEX(GRID!$B$17:$BI$27,MATCH(G$7,GRID!$A$17:$A$27,0),MATCH(1,($U$2=GRID!$B$1:$BI$1)*(КАЛЕНДАРЬ!$I24=GRID!$B$3:$BI$3), 0))*GRID!$B$66*(1-GRID!$B$69),0))</f>
        <v>16388</v>
      </c>
      <c r="I10" s="47" cm="1">
        <f t="array" ref="I10">IF($I$2="Раннее бронирование",
INDEX(GRID!$B$4:$BI$14,MATCH(I$7,GRID!$A$4:$A$14,0),MATCH(1,($U$2=GRID!$B$1:$BI$1)*(КАЛЕНДАРЬ!$I24=GRID!$B$3:$BI$3), 0))*GRID!$B$66,
ROUNDUP(INDEX(GRID!$B$4:$BI$14,MATCH(I$7,GRID!$A$4:$A$14,0),MATCH(1,($U$2=GRID!$B$1:$BI$1)*(КАЛЕНДАРЬ!$I24=GRID!$B$3:$BI$3),0))*GRID!$B$66*(1-GRID!$B$69),0))</f>
        <v>16116</v>
      </c>
      <c r="J10" s="48" cm="1">
        <f t="array" ref="J10">IF($I$2="Раннее бронирование",
INDEX(GRID!$B$17:$BI$27,MATCH(I$7,GRID!$A$17:$A$27,0),MATCH(1,($U$2=GRID!$B$1:$BI$1)*(КАЛЕНДАРЬ!$I24=GRID!$B$3:$BI$3), 0))*GRID!$B$66,
ROUNDUP(INDEX(GRID!$B$17:$BI$27,MATCH(I$7,GRID!$A$17:$A$27,0),MATCH(1,($U$2=GRID!$B$1:$BI$1)*(КАЛЕНДАРЬ!$I24=GRID!$B$3:$BI$3), 0))*GRID!$B$66*(1-GRID!$B$69),0))</f>
        <v>17816</v>
      </c>
      <c r="K10" s="47" cm="1">
        <f t="array" ref="K10">IF($I$2="Раннее бронирование",
INDEX(GRID!$B$4:$BI$14,MATCH(K$7,GRID!$A$4:$A$14,0),MATCH(1,($U$2=GRID!$B$1:$BI$1)*(КАЛЕНДАРЬ!$I24=GRID!$B$3:$BI$3), 0))*GRID!$B$66,
ROUNDUP(INDEX(GRID!$B$4:$BI$14,MATCH(K$7,GRID!$A$4:$A$14,0),MATCH(1,($U$2=GRID!$B$1:$BI$1)*(КАЛЕНДАРЬ!$I24=GRID!$B$3:$BI$3),0))*GRID!$B$66*(1-GRID!$B$69),0))</f>
        <v>17680</v>
      </c>
      <c r="L10" s="48" cm="1">
        <f t="array" ref="L10">IF($I$2="Раннее бронирование",
INDEX(GRID!$B$17:$BI$27,MATCH(K$7,GRID!$A$17:$A$27,0),MATCH(1,($U$2=GRID!$B$1:$BI$1)*(КАЛЕНДАРЬ!$I24=GRID!$B$3:$BI$3), 0))*GRID!$B$66,
ROUNDUP(INDEX(GRID!$B$17:$BI$27,MATCH(K$7,GRID!$A$17:$A$27,0),MATCH(1,($U$2=GRID!$B$1:$BI$1)*(КАЛЕНДАРЬ!$I24=GRID!$B$3:$BI$3), 0))*GRID!$B$66*(1-GRID!$B$69),0))</f>
        <v>19380</v>
      </c>
      <c r="M10" s="47" cm="1">
        <f t="array" ref="M10">IF($I$2="Раннее бронирование",
INDEX(GRID!$B$4:$BI$14,MATCH(M$7,GRID!$A$4:$A$14,0),MATCH(1,($U$2=GRID!$B$1:$BI$1)*(КАЛЕНДАРЬ!$I24=GRID!$B$3:$BI$3), 0))*GRID!$B$66,
ROUNDUP(INDEX(GRID!$B$4:$BI$14,MATCH(M$7,GRID!$A$4:$A$14,0),MATCH(1,($U$2=GRID!$B$1:$BI$1)*(КАЛЕНДАРЬ!$I24=GRID!$B$3:$BI$3),0))*GRID!$B$66*(1-GRID!$B$69),0))</f>
        <v>19380</v>
      </c>
      <c r="N10" s="48" cm="1">
        <f t="array" ref="N10">IF($I$2="Раннее бронирование",
INDEX(GRID!$B$17:$BI$27,MATCH(M$7,GRID!$A$17:$A$27,0),MATCH(1,($U$2=GRID!$B$1:$BI$1)*(КАЛЕНДАРЬ!$I24=GRID!$B$3:$BI$3), 0))*GRID!$B$66,
ROUNDUP(INDEX(GRID!$B$17:$BI$27,MATCH(M$7,GRID!$A$17:$A$27,0),MATCH(1,($U$2=GRID!$B$1:$BI$1)*(КАЛЕНДАРЬ!$I24=GRID!$B$3:$BI$3), 0))*GRID!$B$66*(1-GRID!$B$69),0))</f>
        <v>21080</v>
      </c>
      <c r="O10" s="47" cm="1">
        <f t="array" ref="O10">IF($I$2="Раннее бронирование",
INDEX(GRID!$B$4:$BI$14,MATCH(O$7,GRID!$A$4:$A$14,0),MATCH(1,($U$2=GRID!$B$1:$BI$1)*(КАЛЕНДАРЬ!$I24=GRID!$B$3:$BI$3), 0))*GRID!$B$66,
ROUNDUP(INDEX(GRID!$B$4:$BI$14,MATCH(O$7,GRID!$A$4:$A$14,0),MATCH(1,($U$2=GRID!$B$1:$BI$1)*(КАЛЕНДАРЬ!$I24=GRID!$B$3:$BI$3),0))*GRID!$B$66*(1-GRID!$B$69),0))</f>
        <v>24072</v>
      </c>
      <c r="P10" s="48" cm="1">
        <f t="array" ref="P10">IF($I$2="Раннее бронирование",
INDEX(GRID!$B$17:$BI$27,MATCH(O$7,GRID!$A$17:$A$27,0),MATCH(1,($U$2=GRID!$B$1:$BI$1)*(КАЛЕНДАРЬ!$I24=GRID!$B$3:$BI$3), 0))*GRID!$B$66,
ROUNDUP(INDEX(GRID!$B$17:$BI$27,MATCH(O$7,GRID!$A$17:$A$27,0),MATCH(1,($U$2=GRID!$B$1:$BI$1)*(КАЛЕНДАРЬ!$I24=GRID!$B$3:$BI$3), 0))*GRID!$B$66*(1-GRID!$B$69),0))</f>
        <v>25772</v>
      </c>
      <c r="Q10" s="47" cm="1">
        <f t="array" ref="Q10">IF($I$2="Раннее бронирование",
INDEX(GRID!$B$4:$BI$14,MATCH(Q$7,GRID!$A$4:$A$14,0),MATCH(1,($U$2=GRID!$B$1:$BI$1)*(КАЛЕНДАРЬ!$I24=GRID!$B$3:$BI$3), 0))*GRID!$B$66,
ROUNDUP(INDEX(GRID!$B$4:$BI$14,MATCH(Q$7,GRID!$A$4:$A$14,0),MATCH(1,($U$2=GRID!$B$1:$BI$1)*(КАЛЕНДАРЬ!$I24=GRID!$B$3:$BI$3),0))*GRID!$B$66*(1-GRID!$B$69),0))</f>
        <v>26928</v>
      </c>
      <c r="R10" s="48" cm="1">
        <f t="array" ref="R10">IF($I$2="Раннее бронирование",
INDEX(GRID!$B$17:$BI$27,MATCH(Q$7,GRID!$A$17:$A$27,0),MATCH(1,($U$2=GRID!$B$1:$BI$1)*(КАЛЕНДАРЬ!$I24=GRID!$B$3:$BI$3), 0))*GRID!$B$66,
ROUNDUP(INDEX(GRID!$B$17:$BI$27,MATCH(Q$7,GRID!$A$17:$A$27,0),MATCH(1,($U$2=GRID!$B$1:$BI$1)*(КАЛЕНДАРЬ!$I24=GRID!$B$3:$BI$3), 0))*GRID!$B$66*(1-GRID!$B$69),0))</f>
        <v>28628</v>
      </c>
      <c r="S10" s="47" cm="1">
        <f t="array" ref="S10">IF($I$2="Раннее бронирование",
INDEX(GRID!$B$4:$BI$14,MATCH(S$7,GRID!$A$4:$A$14,0),MATCH(1,($U$2=GRID!$B$1:$BI$1)*(КАЛЕНДАРЬ!$I24=GRID!$B$3:$BI$3), 0))*GRID!$B$66,
ROUNDUP(INDEX(GRID!$B$4:$BI$14,MATCH(S$7,GRID!$A$4:$A$14,0),MATCH(1,($U$2=GRID!$B$1:$BI$1)*(КАЛЕНДАРЬ!$I24=GRID!$B$3:$BI$3),0))*GRID!$B$66*(1-GRID!$B$69),0))</f>
        <v>32368</v>
      </c>
      <c r="T10" s="48" cm="1">
        <f t="array" ref="T10">IF($I$2="Раннее бронирование",
INDEX(GRID!$B$17:$BI$27,MATCH(S$7,GRID!$A$17:$A$27,0),MATCH(1,($U$2=GRID!$B$1:$BI$1)*(КАЛЕНДАРЬ!$I24=GRID!$B$3:$BI$3), 0))*GRID!$B$66,
ROUNDUP(INDEX(GRID!$B$17:$BI$27,MATCH(S$7,GRID!$A$17:$A$27,0),MATCH(1,($U$2=GRID!$B$1:$BI$1)*(КАЛЕНДАРЬ!$I24=GRID!$B$3:$BI$3), 0))*GRID!$B$66*(1-GRID!$B$69),0))</f>
        <v>34068</v>
      </c>
      <c r="U10" s="47" cm="1">
        <f t="array" ref="U10">IF($I$2="Раннее бронирование",
INDEX(GRID!$B$4:$BI$14,MATCH(U$7,GRID!$A$4:$A$14,0),MATCH(1,($U$2=GRID!$B$1:$BI$1)*(КАЛЕНДАРЬ!$I24=GRID!$B$3:$BI$3), 0))*GRID!$B$66,
ROUNDUP(INDEX(GRID!$B$4:$BI$14,MATCH(U$7,GRID!$A$4:$A$14,0),MATCH(1,($U$2=GRID!$B$1:$BI$1)*(КАЛЕНДАРЬ!$I24=GRID!$B$3:$BI$3),0))*GRID!$B$66*(1-GRID!$B$69),0))</f>
        <v>37400</v>
      </c>
      <c r="V10" s="48" cm="1">
        <f t="array" ref="V10">IF($I$2="Раннее бронирование",
INDEX(GRID!$B$17:$BI$27,MATCH(U$7,GRID!$A$17:$A$27,0),MATCH(1,($U$2=GRID!$B$1:$BI$1)*(КАЛЕНДАРЬ!$I24=GRID!$B$3:$BI$3), 0))*GRID!$B$66,
ROUNDUP(INDEX(GRID!$B$17:$BI$27,MATCH(U$7,GRID!$A$17:$A$27,0),MATCH(1,($U$2=GRID!$B$1:$BI$1)*(КАЛЕНДАРЬ!$I24=GRID!$B$3:$BI$3), 0))*GRID!$B$66*(1-GRID!$B$69),0))</f>
        <v>39100</v>
      </c>
      <c r="W10" s="47" cm="1">
        <f t="array" ref="W10">IF($I$2="Раннее бронирование",
INDEX(GRID!$B$4:$BI$14,MATCH(W$7,GRID!$A$4:$A$14,0),MATCH(1,($U$2=GRID!$B$1:$BI$1)*(КАЛЕНДАРЬ!$I24=GRID!$B$3:$BI$3), 0))*GRID!$B$66,
ROUNDUP(INDEX(GRID!$B$4:$BI$14,MATCH(W$7,GRID!$A$4:$A$14,0),MATCH(1,($U$2=GRID!$B$1:$BI$1)*(КАЛЕНДАРЬ!$I24=GRID!$B$3:$BI$3),0))*GRID!$B$66*(1-GRID!$B$69),0))</f>
        <v>151640</v>
      </c>
      <c r="X10" s="48" cm="1">
        <f t="array" ref="X10">IF($I$2="Раннее бронирование",
INDEX(GRID!$B$17:$BI$27,MATCH(W$7,GRID!$A$17:$A$27,0),MATCH(1,($U$2=GRID!$B$1:$BI$1)*(КАЛЕНДАРЬ!$I24=GRID!$B$3:$BI$3), 0))*GRID!$B$66,
ROUNDUP(INDEX(GRID!$B$17:$BI$27,MATCH(W$7,GRID!$A$17:$A$27,0),MATCH(1,($U$2=GRID!$B$1:$BI$1)*(КАЛЕНДАРЬ!$I24=GRID!$B$3:$BI$3), 0))*GRID!$B$66*(1-GRID!$B$69),0))</f>
        <v>153340</v>
      </c>
    </row>
    <row r="11" spans="1:40" ht="12.75" hidden="1" customHeight="1" x14ac:dyDescent="0.2">
      <c r="A11" s="117" t="s">
        <v>42</v>
      </c>
      <c r="B11" s="117">
        <v>22</v>
      </c>
      <c r="C11" s="47" cm="1">
        <f t="array" ref="C11">IF($I$2="Раннее бронирование",
INDEX(GRID!$B$4:$BI$14,MATCH(C$7,GRID!$A$4:$A$14,0),MATCH(1,($U$2=GRID!$B$1:$BI$1)*(КАЛЕНДАРЬ!$I25=GRID!$B$3:$BI$3), 0))*GRID!$B$66,
ROUNDUP(INDEX(GRID!$B$4:$BI$14,MATCH(C$7,GRID!$A$4:$A$14,0),MATCH(1,($U$2=GRID!$B$1:$BI$1)*(КАЛЕНДАРЬ!$I25=GRID!$B$3:$BI$3),0))*GRID!$B$66*(1-GRID!$B$69),0))</f>
        <v>12240</v>
      </c>
      <c r="D11" s="48" cm="1">
        <f t="array" ref="D11">IF($I$2="Раннее бронирование",
INDEX(GRID!$B$17:$BI$27,MATCH(C$7,GRID!$A$17:$A$27,0),MATCH(1,($U$2=GRID!$B$1:$BI$1)*(КАЛЕНДАРЬ!$I25=GRID!$B$3:$BI$3), 0))*GRID!$B$66,
ROUNDUP(INDEX(GRID!$B$17:$BI$27,MATCH(C$7,GRID!$A$17:$A$27,0),MATCH(1,($U$2=GRID!$B$1:$BI$1)*(КАЛЕНДАРЬ!$I25=GRID!$B$3:$BI$3), 0))*GRID!$B$66*(1-GRID!$B$69),0))</f>
        <v>13940</v>
      </c>
      <c r="E11" s="47" cm="1">
        <f t="array" ref="E11">IF($I$2="Раннее бронирование",
INDEX(GRID!$B$4:$BI$14,MATCH(E$7,GRID!$A$4:$A$14,0),MATCH(1,($U$2=GRID!$B$1:$BI$1)*(КАЛЕНДАРЬ!$I25=GRID!$B$3:$BI$3), 0))*GRID!$B$66,
ROUNDUP(INDEX(GRID!$B$4:$BI$14,MATCH(E$7,GRID!$A$4:$A$14,0),MATCH(1,($U$2=GRID!$B$1:$BI$1)*(КАЛЕНДАРЬ!$I25=GRID!$B$3:$BI$3),0))*GRID!$B$66*(1-GRID!$B$69),0))</f>
        <v>13396</v>
      </c>
      <c r="F11" s="48" cm="1">
        <f t="array" ref="F11">IF($I$2="Раннее бронирование",
INDEX(GRID!$B$17:$BI$27,MATCH(E$7,GRID!$A$17:$A$27,0),MATCH(1,($U$2=GRID!$B$1:$BI$1)*(КАЛЕНДАРЬ!$I25=GRID!$B$3:$BI$3), 0))*GRID!$B$66,
ROUNDUP(INDEX(GRID!$B$17:$BI$27,MATCH(E$7,GRID!$A$17:$A$27,0),MATCH(1,($U$2=GRID!$B$1:$BI$1)*(КАЛЕНДАРЬ!$I25=GRID!$B$3:$BI$3), 0))*GRID!$B$66*(1-GRID!$B$69),0))</f>
        <v>15096</v>
      </c>
      <c r="G11" s="47" cm="1">
        <f t="array" ref="G11">IF($I$2="Раннее бронирование",
INDEX(GRID!$B$4:$BI$14,MATCH(G$7,GRID!$A$4:$A$14,0),MATCH(1,($U$2=GRID!$B$1:$BI$1)*(КАЛЕНДАРЬ!$I25=GRID!$B$3:$BI$3), 0))*GRID!$B$66,
ROUNDUP(INDEX(GRID!$B$4:$BI$14,MATCH(G$7,GRID!$A$4:$A$14,0),MATCH(1,($U$2=GRID!$B$1:$BI$1)*(КАЛЕНДАРЬ!$I25=GRID!$B$3:$BI$3),0))*GRID!$B$66*(1-GRID!$B$69),0))</f>
        <v>14688</v>
      </c>
      <c r="H11" s="48" cm="1">
        <f t="array" ref="H11">IF($I$2="Раннее бронирование",
INDEX(GRID!$B$17:$BI$27,MATCH(G$7,GRID!$A$17:$A$27,0),MATCH(1,($U$2=GRID!$B$1:$BI$1)*(КАЛЕНДАРЬ!$I25=GRID!$B$3:$BI$3), 0))*GRID!$B$66,
ROUNDUP(INDEX(GRID!$B$17:$BI$27,MATCH(G$7,GRID!$A$17:$A$27,0),MATCH(1,($U$2=GRID!$B$1:$BI$1)*(КАЛЕНДАРЬ!$I25=GRID!$B$3:$BI$3), 0))*GRID!$B$66*(1-GRID!$B$69),0))</f>
        <v>16388</v>
      </c>
      <c r="I11" s="47" cm="1">
        <f t="array" ref="I11">IF($I$2="Раннее бронирование",
INDEX(GRID!$B$4:$BI$14,MATCH(I$7,GRID!$A$4:$A$14,0),MATCH(1,($U$2=GRID!$B$1:$BI$1)*(КАЛЕНДАРЬ!$I25=GRID!$B$3:$BI$3), 0))*GRID!$B$66,
ROUNDUP(INDEX(GRID!$B$4:$BI$14,MATCH(I$7,GRID!$A$4:$A$14,0),MATCH(1,($U$2=GRID!$B$1:$BI$1)*(КАЛЕНДАРЬ!$I25=GRID!$B$3:$BI$3),0))*GRID!$B$66*(1-GRID!$B$69),0))</f>
        <v>16116</v>
      </c>
      <c r="J11" s="48" cm="1">
        <f t="array" ref="J11">IF($I$2="Раннее бронирование",
INDEX(GRID!$B$17:$BI$27,MATCH(I$7,GRID!$A$17:$A$27,0),MATCH(1,($U$2=GRID!$B$1:$BI$1)*(КАЛЕНДАРЬ!$I25=GRID!$B$3:$BI$3), 0))*GRID!$B$66,
ROUNDUP(INDEX(GRID!$B$17:$BI$27,MATCH(I$7,GRID!$A$17:$A$27,0),MATCH(1,($U$2=GRID!$B$1:$BI$1)*(КАЛЕНДАРЬ!$I25=GRID!$B$3:$BI$3), 0))*GRID!$B$66*(1-GRID!$B$69),0))</f>
        <v>17816</v>
      </c>
      <c r="K11" s="47" cm="1">
        <f t="array" ref="K11">IF($I$2="Раннее бронирование",
INDEX(GRID!$B$4:$BI$14,MATCH(K$7,GRID!$A$4:$A$14,0),MATCH(1,($U$2=GRID!$B$1:$BI$1)*(КАЛЕНДАРЬ!$I25=GRID!$B$3:$BI$3), 0))*GRID!$B$66,
ROUNDUP(INDEX(GRID!$B$4:$BI$14,MATCH(K$7,GRID!$A$4:$A$14,0),MATCH(1,($U$2=GRID!$B$1:$BI$1)*(КАЛЕНДАРЬ!$I25=GRID!$B$3:$BI$3),0))*GRID!$B$66*(1-GRID!$B$69),0))</f>
        <v>17680</v>
      </c>
      <c r="L11" s="48" cm="1">
        <f t="array" ref="L11">IF($I$2="Раннее бронирование",
INDEX(GRID!$B$17:$BI$27,MATCH(K$7,GRID!$A$17:$A$27,0),MATCH(1,($U$2=GRID!$B$1:$BI$1)*(КАЛЕНДАРЬ!$I25=GRID!$B$3:$BI$3), 0))*GRID!$B$66,
ROUNDUP(INDEX(GRID!$B$17:$BI$27,MATCH(K$7,GRID!$A$17:$A$27,0),MATCH(1,($U$2=GRID!$B$1:$BI$1)*(КАЛЕНДАРЬ!$I25=GRID!$B$3:$BI$3), 0))*GRID!$B$66*(1-GRID!$B$69),0))</f>
        <v>19380</v>
      </c>
      <c r="M11" s="47" cm="1">
        <f t="array" ref="M11">IF($I$2="Раннее бронирование",
INDEX(GRID!$B$4:$BI$14,MATCH(M$7,GRID!$A$4:$A$14,0),MATCH(1,($U$2=GRID!$B$1:$BI$1)*(КАЛЕНДАРЬ!$I25=GRID!$B$3:$BI$3), 0))*GRID!$B$66,
ROUNDUP(INDEX(GRID!$B$4:$BI$14,MATCH(M$7,GRID!$A$4:$A$14,0),MATCH(1,($U$2=GRID!$B$1:$BI$1)*(КАЛЕНДАРЬ!$I25=GRID!$B$3:$BI$3),0))*GRID!$B$66*(1-GRID!$B$69),0))</f>
        <v>19380</v>
      </c>
      <c r="N11" s="48" cm="1">
        <f t="array" ref="N11">IF($I$2="Раннее бронирование",
INDEX(GRID!$B$17:$BI$27,MATCH(M$7,GRID!$A$17:$A$27,0),MATCH(1,($U$2=GRID!$B$1:$BI$1)*(КАЛЕНДАРЬ!$I25=GRID!$B$3:$BI$3), 0))*GRID!$B$66,
ROUNDUP(INDEX(GRID!$B$17:$BI$27,MATCH(M$7,GRID!$A$17:$A$27,0),MATCH(1,($U$2=GRID!$B$1:$BI$1)*(КАЛЕНДАРЬ!$I25=GRID!$B$3:$BI$3), 0))*GRID!$B$66*(1-GRID!$B$69),0))</f>
        <v>21080</v>
      </c>
      <c r="O11" s="47" cm="1">
        <f t="array" ref="O11">IF($I$2="Раннее бронирование",
INDEX(GRID!$B$4:$BI$14,MATCH(O$7,GRID!$A$4:$A$14,0),MATCH(1,($U$2=GRID!$B$1:$BI$1)*(КАЛЕНДАРЬ!$I25=GRID!$B$3:$BI$3), 0))*GRID!$B$66,
ROUNDUP(INDEX(GRID!$B$4:$BI$14,MATCH(O$7,GRID!$A$4:$A$14,0),MATCH(1,($U$2=GRID!$B$1:$BI$1)*(КАЛЕНДАРЬ!$I25=GRID!$B$3:$BI$3),0))*GRID!$B$66*(1-GRID!$B$69),0))</f>
        <v>24072</v>
      </c>
      <c r="P11" s="48" cm="1">
        <f t="array" ref="P11">IF($I$2="Раннее бронирование",
INDEX(GRID!$B$17:$BI$27,MATCH(O$7,GRID!$A$17:$A$27,0),MATCH(1,($U$2=GRID!$B$1:$BI$1)*(КАЛЕНДАРЬ!$I25=GRID!$B$3:$BI$3), 0))*GRID!$B$66,
ROUNDUP(INDEX(GRID!$B$17:$BI$27,MATCH(O$7,GRID!$A$17:$A$27,0),MATCH(1,($U$2=GRID!$B$1:$BI$1)*(КАЛЕНДАРЬ!$I25=GRID!$B$3:$BI$3), 0))*GRID!$B$66*(1-GRID!$B$69),0))</f>
        <v>25772</v>
      </c>
      <c r="Q11" s="47" cm="1">
        <f t="array" ref="Q11">IF($I$2="Раннее бронирование",
INDEX(GRID!$B$4:$BI$14,MATCH(Q$7,GRID!$A$4:$A$14,0),MATCH(1,($U$2=GRID!$B$1:$BI$1)*(КАЛЕНДАРЬ!$I25=GRID!$B$3:$BI$3), 0))*GRID!$B$66,
ROUNDUP(INDEX(GRID!$B$4:$BI$14,MATCH(Q$7,GRID!$A$4:$A$14,0),MATCH(1,($U$2=GRID!$B$1:$BI$1)*(КАЛЕНДАРЬ!$I25=GRID!$B$3:$BI$3),0))*GRID!$B$66*(1-GRID!$B$69),0))</f>
        <v>26928</v>
      </c>
      <c r="R11" s="48" cm="1">
        <f t="array" ref="R11">IF($I$2="Раннее бронирование",
INDEX(GRID!$B$17:$BI$27,MATCH(Q$7,GRID!$A$17:$A$27,0),MATCH(1,($U$2=GRID!$B$1:$BI$1)*(КАЛЕНДАРЬ!$I25=GRID!$B$3:$BI$3), 0))*GRID!$B$66,
ROUNDUP(INDEX(GRID!$B$17:$BI$27,MATCH(Q$7,GRID!$A$17:$A$27,0),MATCH(1,($U$2=GRID!$B$1:$BI$1)*(КАЛЕНДАРЬ!$I25=GRID!$B$3:$BI$3), 0))*GRID!$B$66*(1-GRID!$B$69),0))</f>
        <v>28628</v>
      </c>
      <c r="S11" s="47" cm="1">
        <f t="array" ref="S11">IF($I$2="Раннее бронирование",
INDEX(GRID!$B$4:$BI$14,MATCH(S$7,GRID!$A$4:$A$14,0),MATCH(1,($U$2=GRID!$B$1:$BI$1)*(КАЛЕНДАРЬ!$I25=GRID!$B$3:$BI$3), 0))*GRID!$B$66,
ROUNDUP(INDEX(GRID!$B$4:$BI$14,MATCH(S$7,GRID!$A$4:$A$14,0),MATCH(1,($U$2=GRID!$B$1:$BI$1)*(КАЛЕНДАРЬ!$I25=GRID!$B$3:$BI$3),0))*GRID!$B$66*(1-GRID!$B$69),0))</f>
        <v>32368</v>
      </c>
      <c r="T11" s="48" cm="1">
        <f t="array" ref="T11">IF($I$2="Раннее бронирование",
INDEX(GRID!$B$17:$BI$27,MATCH(S$7,GRID!$A$17:$A$27,0),MATCH(1,($U$2=GRID!$B$1:$BI$1)*(КАЛЕНДАРЬ!$I25=GRID!$B$3:$BI$3), 0))*GRID!$B$66,
ROUNDUP(INDEX(GRID!$B$17:$BI$27,MATCH(S$7,GRID!$A$17:$A$27,0),MATCH(1,($U$2=GRID!$B$1:$BI$1)*(КАЛЕНДАРЬ!$I25=GRID!$B$3:$BI$3), 0))*GRID!$B$66*(1-GRID!$B$69),0))</f>
        <v>34068</v>
      </c>
      <c r="U11" s="47" cm="1">
        <f t="array" ref="U11">IF($I$2="Раннее бронирование",
INDEX(GRID!$B$4:$BI$14,MATCH(U$7,GRID!$A$4:$A$14,0),MATCH(1,($U$2=GRID!$B$1:$BI$1)*(КАЛЕНДАРЬ!$I25=GRID!$B$3:$BI$3), 0))*GRID!$B$66,
ROUNDUP(INDEX(GRID!$B$4:$BI$14,MATCH(U$7,GRID!$A$4:$A$14,0),MATCH(1,($U$2=GRID!$B$1:$BI$1)*(КАЛЕНДАРЬ!$I25=GRID!$B$3:$BI$3),0))*GRID!$B$66*(1-GRID!$B$69),0))</f>
        <v>37400</v>
      </c>
      <c r="V11" s="48" cm="1">
        <f t="array" ref="V11">IF($I$2="Раннее бронирование",
INDEX(GRID!$B$17:$BI$27,MATCH(U$7,GRID!$A$17:$A$27,0),MATCH(1,($U$2=GRID!$B$1:$BI$1)*(КАЛЕНДАРЬ!$I25=GRID!$B$3:$BI$3), 0))*GRID!$B$66,
ROUNDUP(INDEX(GRID!$B$17:$BI$27,MATCH(U$7,GRID!$A$17:$A$27,0),MATCH(1,($U$2=GRID!$B$1:$BI$1)*(КАЛЕНДАРЬ!$I25=GRID!$B$3:$BI$3), 0))*GRID!$B$66*(1-GRID!$B$69),0))</f>
        <v>39100</v>
      </c>
      <c r="W11" s="47" cm="1">
        <f t="array" ref="W11">IF($I$2="Раннее бронирование",
INDEX(GRID!$B$4:$BI$14,MATCH(W$7,GRID!$A$4:$A$14,0),MATCH(1,($U$2=GRID!$B$1:$BI$1)*(КАЛЕНДАРЬ!$I25=GRID!$B$3:$BI$3), 0))*GRID!$B$66,
ROUNDUP(INDEX(GRID!$B$4:$BI$14,MATCH(W$7,GRID!$A$4:$A$14,0),MATCH(1,($U$2=GRID!$B$1:$BI$1)*(КАЛЕНДАРЬ!$I25=GRID!$B$3:$BI$3),0))*GRID!$B$66*(1-GRID!$B$69),0))</f>
        <v>151640</v>
      </c>
      <c r="X11" s="48" cm="1">
        <f t="array" ref="X11">IF($I$2="Раннее бронирование",
INDEX(GRID!$B$17:$BI$27,MATCH(W$7,GRID!$A$17:$A$27,0),MATCH(1,($U$2=GRID!$B$1:$BI$1)*(КАЛЕНДАРЬ!$I25=GRID!$B$3:$BI$3), 0))*GRID!$B$66,
ROUNDUP(INDEX(GRID!$B$17:$BI$27,MATCH(W$7,GRID!$A$17:$A$27,0),MATCH(1,($U$2=GRID!$B$1:$BI$1)*(КАЛЕНДАРЬ!$I25=GRID!$B$3:$BI$3), 0))*GRID!$B$66*(1-GRID!$B$69),0))</f>
        <v>153340</v>
      </c>
    </row>
    <row r="12" spans="1:40" ht="12.75" hidden="1" customHeight="1" x14ac:dyDescent="0.2">
      <c r="A12" s="117" t="s">
        <v>43</v>
      </c>
      <c r="B12" s="117">
        <v>23</v>
      </c>
      <c r="C12" s="47" cm="1">
        <f t="array" ref="C12">IF($I$2="Раннее бронирование",
INDEX(GRID!$B$4:$BI$14,MATCH(C$7,GRID!$A$4:$A$14,0),MATCH(1,($U$2=GRID!$B$1:$BI$1)*(КАЛЕНДАРЬ!$I26=GRID!$B$3:$BI$3), 0))*GRID!$B$66,
ROUNDUP(INDEX(GRID!$B$4:$BI$14,MATCH(C$7,GRID!$A$4:$A$14,0),MATCH(1,($U$2=GRID!$B$1:$BI$1)*(КАЛЕНДАРЬ!$I26=GRID!$B$3:$BI$3),0))*GRID!$B$66*(1-GRID!$B$69),0))</f>
        <v>12920</v>
      </c>
      <c r="D12" s="48" cm="1">
        <f t="array" ref="D12">IF($I$2="Раннее бронирование",
INDEX(GRID!$B$17:$BI$27,MATCH(C$7,GRID!$A$17:$A$27,0),MATCH(1,($U$2=GRID!$B$1:$BI$1)*(КАЛЕНДАРЬ!$I26=GRID!$B$3:$BI$3), 0))*GRID!$B$66,
ROUNDUP(INDEX(GRID!$B$17:$BI$27,MATCH(C$7,GRID!$A$17:$A$27,0),MATCH(1,($U$2=GRID!$B$1:$BI$1)*(КАЛЕНДАРЬ!$I26=GRID!$B$3:$BI$3), 0))*GRID!$B$66*(1-GRID!$B$69),0))</f>
        <v>14620</v>
      </c>
      <c r="E12" s="47" cm="1">
        <f t="array" ref="E12">IF($I$2="Раннее бронирование",
INDEX(GRID!$B$4:$BI$14,MATCH(E$7,GRID!$A$4:$A$14,0),MATCH(1,($U$2=GRID!$B$1:$BI$1)*(КАЛЕНДАРЬ!$I26=GRID!$B$3:$BI$3), 0))*GRID!$B$66,
ROUNDUP(INDEX(GRID!$B$4:$BI$14,MATCH(E$7,GRID!$A$4:$A$14,0),MATCH(1,($U$2=GRID!$B$1:$BI$1)*(КАЛЕНДАРЬ!$I26=GRID!$B$3:$BI$3),0))*GRID!$B$66*(1-GRID!$B$69),0))</f>
        <v>14212</v>
      </c>
      <c r="F12" s="48" cm="1">
        <f t="array" ref="F12">IF($I$2="Раннее бронирование",
INDEX(GRID!$B$17:$BI$27,MATCH(E$7,GRID!$A$17:$A$27,0),MATCH(1,($U$2=GRID!$B$1:$BI$1)*(КАЛЕНДАРЬ!$I26=GRID!$B$3:$BI$3), 0))*GRID!$B$66,
ROUNDUP(INDEX(GRID!$B$17:$BI$27,MATCH(E$7,GRID!$A$17:$A$27,0),MATCH(1,($U$2=GRID!$B$1:$BI$1)*(КАЛЕНДАРЬ!$I26=GRID!$B$3:$BI$3), 0))*GRID!$B$66*(1-GRID!$B$69),0))</f>
        <v>15912</v>
      </c>
      <c r="G12" s="47" cm="1">
        <f t="array" ref="G12">IF($I$2="Раннее бронирование",
INDEX(GRID!$B$4:$BI$14,MATCH(G$7,GRID!$A$4:$A$14,0),MATCH(1,($U$2=GRID!$B$1:$BI$1)*(КАЛЕНДАРЬ!$I26=GRID!$B$3:$BI$3), 0))*GRID!$B$66,
ROUNDUP(INDEX(GRID!$B$4:$BI$14,MATCH(G$7,GRID!$A$4:$A$14,0),MATCH(1,($U$2=GRID!$B$1:$BI$1)*(КАЛЕНДАРЬ!$I26=GRID!$B$3:$BI$3),0))*GRID!$B$66*(1-GRID!$B$69),0))</f>
        <v>15572</v>
      </c>
      <c r="H12" s="48" cm="1">
        <f t="array" ref="H12">IF($I$2="Раннее бронирование",
INDEX(GRID!$B$17:$BI$27,MATCH(G$7,GRID!$A$17:$A$27,0),MATCH(1,($U$2=GRID!$B$1:$BI$1)*(КАЛЕНДАРЬ!$I26=GRID!$B$3:$BI$3), 0))*GRID!$B$66,
ROUNDUP(INDEX(GRID!$B$17:$BI$27,MATCH(G$7,GRID!$A$17:$A$27,0),MATCH(1,($U$2=GRID!$B$1:$BI$1)*(КАЛЕНДАРЬ!$I26=GRID!$B$3:$BI$3), 0))*GRID!$B$66*(1-GRID!$B$69),0))</f>
        <v>17272</v>
      </c>
      <c r="I12" s="47" cm="1">
        <f t="array" ref="I12">IF($I$2="Раннее бронирование",
INDEX(GRID!$B$4:$BI$14,MATCH(I$7,GRID!$A$4:$A$14,0),MATCH(1,($U$2=GRID!$B$1:$BI$1)*(КАЛЕНДАРЬ!$I26=GRID!$B$3:$BI$3), 0))*GRID!$B$66,
ROUNDUP(INDEX(GRID!$B$4:$BI$14,MATCH(I$7,GRID!$A$4:$A$14,0),MATCH(1,($U$2=GRID!$B$1:$BI$1)*(КАЛЕНДАРЬ!$I26=GRID!$B$3:$BI$3),0))*GRID!$B$66*(1-GRID!$B$69),0))</f>
        <v>17068</v>
      </c>
      <c r="J12" s="48" cm="1">
        <f t="array" ref="J12">IF($I$2="Раннее бронирование",
INDEX(GRID!$B$17:$BI$27,MATCH(I$7,GRID!$A$17:$A$27,0),MATCH(1,($U$2=GRID!$B$1:$BI$1)*(КАЛЕНДАРЬ!$I26=GRID!$B$3:$BI$3), 0))*GRID!$B$66,
ROUNDUP(INDEX(GRID!$B$17:$BI$27,MATCH(I$7,GRID!$A$17:$A$27,0),MATCH(1,($U$2=GRID!$B$1:$BI$1)*(КАЛЕНДАРЬ!$I26=GRID!$B$3:$BI$3), 0))*GRID!$B$66*(1-GRID!$B$69),0))</f>
        <v>18768</v>
      </c>
      <c r="K12" s="47" cm="1">
        <f t="array" ref="K12">IF($I$2="Раннее бронирование",
INDEX(GRID!$B$4:$BI$14,MATCH(K$7,GRID!$A$4:$A$14,0),MATCH(1,($U$2=GRID!$B$1:$BI$1)*(КАЛЕНДАРЬ!$I26=GRID!$B$3:$BI$3), 0))*GRID!$B$66,
ROUNDUP(INDEX(GRID!$B$4:$BI$14,MATCH(K$7,GRID!$A$4:$A$14,0),MATCH(1,($U$2=GRID!$B$1:$BI$1)*(КАЛЕНДАРЬ!$I26=GRID!$B$3:$BI$3),0))*GRID!$B$66*(1-GRID!$B$69),0))</f>
        <v>18768</v>
      </c>
      <c r="L12" s="48" cm="1">
        <f t="array" ref="L12">IF($I$2="Раннее бронирование",
INDEX(GRID!$B$17:$BI$27,MATCH(K$7,GRID!$A$17:$A$27,0),MATCH(1,($U$2=GRID!$B$1:$BI$1)*(КАЛЕНДАРЬ!$I26=GRID!$B$3:$BI$3), 0))*GRID!$B$66,
ROUNDUP(INDEX(GRID!$B$17:$BI$27,MATCH(K$7,GRID!$A$17:$A$27,0),MATCH(1,($U$2=GRID!$B$1:$BI$1)*(КАЛЕНДАРЬ!$I26=GRID!$B$3:$BI$3), 0))*GRID!$B$66*(1-GRID!$B$69),0))</f>
        <v>20468</v>
      </c>
      <c r="M12" s="47" cm="1">
        <f t="array" ref="M12">IF($I$2="Раннее бронирование",
INDEX(GRID!$B$4:$BI$14,MATCH(M$7,GRID!$A$4:$A$14,0),MATCH(1,($U$2=GRID!$B$1:$BI$1)*(КАЛЕНДАРЬ!$I26=GRID!$B$3:$BI$3), 0))*GRID!$B$66,
ROUNDUP(INDEX(GRID!$B$4:$BI$14,MATCH(M$7,GRID!$A$4:$A$14,0),MATCH(1,($U$2=GRID!$B$1:$BI$1)*(КАЛЕНДАРЬ!$I26=GRID!$B$3:$BI$3),0))*GRID!$B$66*(1-GRID!$B$69),0))</f>
        <v>20604</v>
      </c>
      <c r="N12" s="48" cm="1">
        <f t="array" ref="N12">IF($I$2="Раннее бронирование",
INDEX(GRID!$B$17:$BI$27,MATCH(M$7,GRID!$A$17:$A$27,0),MATCH(1,($U$2=GRID!$B$1:$BI$1)*(КАЛЕНДАРЬ!$I26=GRID!$B$3:$BI$3), 0))*GRID!$B$66,
ROUNDUP(INDEX(GRID!$B$17:$BI$27,MATCH(M$7,GRID!$A$17:$A$27,0),MATCH(1,($U$2=GRID!$B$1:$BI$1)*(КАЛЕНДАРЬ!$I26=GRID!$B$3:$BI$3), 0))*GRID!$B$66*(1-GRID!$B$69),0))</f>
        <v>22304</v>
      </c>
      <c r="O12" s="47" cm="1">
        <f t="array" ref="O12">IF($I$2="Раннее бронирование",
INDEX(GRID!$B$4:$BI$14,MATCH(O$7,GRID!$A$4:$A$14,0),MATCH(1,($U$2=GRID!$B$1:$BI$1)*(КАЛЕНДАРЬ!$I26=GRID!$B$3:$BI$3), 0))*GRID!$B$66,
ROUNDUP(INDEX(GRID!$B$4:$BI$14,MATCH(O$7,GRID!$A$4:$A$14,0),MATCH(1,($U$2=GRID!$B$1:$BI$1)*(КАЛЕНДАРЬ!$I26=GRID!$B$3:$BI$3),0))*GRID!$B$66*(1-GRID!$B$69),0))</f>
        <v>25364</v>
      </c>
      <c r="P12" s="48" cm="1">
        <f t="array" ref="P12">IF($I$2="Раннее бронирование",
INDEX(GRID!$B$17:$BI$27,MATCH(O$7,GRID!$A$17:$A$27,0),MATCH(1,($U$2=GRID!$B$1:$BI$1)*(КАЛЕНДАРЬ!$I26=GRID!$B$3:$BI$3), 0))*GRID!$B$66,
ROUNDUP(INDEX(GRID!$B$17:$BI$27,MATCH(O$7,GRID!$A$17:$A$27,0),MATCH(1,($U$2=GRID!$B$1:$BI$1)*(КАЛЕНДАРЬ!$I26=GRID!$B$3:$BI$3), 0))*GRID!$B$66*(1-GRID!$B$69),0))</f>
        <v>27064</v>
      </c>
      <c r="Q12" s="47" cm="1">
        <f t="array" ref="Q12">IF($I$2="Раннее бронирование",
INDEX(GRID!$B$4:$BI$14,MATCH(Q$7,GRID!$A$4:$A$14,0),MATCH(1,($U$2=GRID!$B$1:$BI$1)*(КАЛЕНДАРЬ!$I26=GRID!$B$3:$BI$3), 0))*GRID!$B$66,
ROUNDUP(INDEX(GRID!$B$4:$BI$14,MATCH(Q$7,GRID!$A$4:$A$14,0),MATCH(1,($U$2=GRID!$B$1:$BI$1)*(КАЛЕНДАРЬ!$I26=GRID!$B$3:$BI$3),0))*GRID!$B$66*(1-GRID!$B$69),0))</f>
        <v>28424</v>
      </c>
      <c r="R12" s="48" cm="1">
        <f t="array" ref="R12">IF($I$2="Раннее бронирование",
INDEX(GRID!$B$17:$BI$27,MATCH(Q$7,GRID!$A$17:$A$27,0),MATCH(1,($U$2=GRID!$B$1:$BI$1)*(КАЛЕНДАРЬ!$I26=GRID!$B$3:$BI$3), 0))*GRID!$B$66,
ROUNDUP(INDEX(GRID!$B$17:$BI$27,MATCH(Q$7,GRID!$A$17:$A$27,0),MATCH(1,($U$2=GRID!$B$1:$BI$1)*(КАЛЕНДАРЬ!$I26=GRID!$B$3:$BI$3), 0))*GRID!$B$66*(1-GRID!$B$69),0))</f>
        <v>30124</v>
      </c>
      <c r="S12" s="47" cm="1">
        <f t="array" ref="S12">IF($I$2="Раннее бронирование",
INDEX(GRID!$B$4:$BI$14,MATCH(S$7,GRID!$A$4:$A$14,0),MATCH(1,($U$2=GRID!$B$1:$BI$1)*(КАЛЕНДАРЬ!$I26=GRID!$B$3:$BI$3), 0))*GRID!$B$66,
ROUNDUP(INDEX(GRID!$B$4:$BI$14,MATCH(S$7,GRID!$A$4:$A$14,0),MATCH(1,($U$2=GRID!$B$1:$BI$1)*(КАЛЕНДАРЬ!$I26=GRID!$B$3:$BI$3),0))*GRID!$B$66*(1-GRID!$B$69),0))</f>
        <v>34272</v>
      </c>
      <c r="T12" s="48" cm="1">
        <f t="array" ref="T12">IF($I$2="Раннее бронирование",
INDEX(GRID!$B$17:$BI$27,MATCH(S$7,GRID!$A$17:$A$27,0),MATCH(1,($U$2=GRID!$B$1:$BI$1)*(КАЛЕНДАРЬ!$I26=GRID!$B$3:$BI$3), 0))*GRID!$B$66,
ROUNDUP(INDEX(GRID!$B$17:$BI$27,MATCH(S$7,GRID!$A$17:$A$27,0),MATCH(1,($U$2=GRID!$B$1:$BI$1)*(КАЛЕНДАРЬ!$I26=GRID!$B$3:$BI$3), 0))*GRID!$B$66*(1-GRID!$B$69),0))</f>
        <v>35972</v>
      </c>
      <c r="U12" s="47" cm="1">
        <f t="array" ref="U12">IF($I$2="Раннее бронирование",
INDEX(GRID!$B$4:$BI$14,MATCH(U$7,GRID!$A$4:$A$14,0),MATCH(1,($U$2=GRID!$B$1:$BI$1)*(КАЛЕНДАРЬ!$I26=GRID!$B$3:$BI$3), 0))*GRID!$B$66,
ROUNDUP(INDEX(GRID!$B$4:$BI$14,MATCH(U$7,GRID!$A$4:$A$14,0),MATCH(1,($U$2=GRID!$B$1:$BI$1)*(КАЛЕНДАРЬ!$I26=GRID!$B$3:$BI$3),0))*GRID!$B$66*(1-GRID!$B$69),0))</f>
        <v>39440</v>
      </c>
      <c r="V12" s="48" cm="1">
        <f t="array" ref="V12">IF($I$2="Раннее бронирование",
INDEX(GRID!$B$17:$BI$27,MATCH(U$7,GRID!$A$17:$A$27,0),MATCH(1,($U$2=GRID!$B$1:$BI$1)*(КАЛЕНДАРЬ!$I26=GRID!$B$3:$BI$3), 0))*GRID!$B$66,
ROUNDUP(INDEX(GRID!$B$17:$BI$27,MATCH(U$7,GRID!$A$17:$A$27,0),MATCH(1,($U$2=GRID!$B$1:$BI$1)*(КАЛЕНДАРЬ!$I26=GRID!$B$3:$BI$3), 0))*GRID!$B$66*(1-GRID!$B$69),0))</f>
        <v>41140</v>
      </c>
      <c r="W12" s="47" cm="1">
        <f t="array" ref="W12">IF($I$2="Раннее бронирование",
INDEX(GRID!$B$4:$BI$14,MATCH(W$7,GRID!$A$4:$A$14,0),MATCH(1,($U$2=GRID!$B$1:$BI$1)*(КАЛЕНДАРЬ!$I26=GRID!$B$3:$BI$3), 0))*GRID!$B$66,
ROUNDUP(INDEX(GRID!$B$4:$BI$14,MATCH(W$7,GRID!$A$4:$A$14,0),MATCH(1,($U$2=GRID!$B$1:$BI$1)*(КАЛЕНДАРЬ!$I26=GRID!$B$3:$BI$3),0))*GRID!$B$66*(1-GRID!$B$69),0))</f>
        <v>157760</v>
      </c>
      <c r="X12" s="48" cm="1">
        <f t="array" ref="X12">IF($I$2="Раннее бронирование",
INDEX(GRID!$B$17:$BI$27,MATCH(W$7,GRID!$A$17:$A$27,0),MATCH(1,($U$2=GRID!$B$1:$BI$1)*(КАЛЕНДАРЬ!$I26=GRID!$B$3:$BI$3), 0))*GRID!$B$66,
ROUNDUP(INDEX(GRID!$B$17:$BI$27,MATCH(W$7,GRID!$A$17:$A$27,0),MATCH(1,($U$2=GRID!$B$1:$BI$1)*(КАЛЕНДАРЬ!$I26=GRID!$B$3:$BI$3), 0))*GRID!$B$66*(1-GRID!$B$69),0))</f>
        <v>159460</v>
      </c>
    </row>
    <row r="13" spans="1:40" ht="12.75" hidden="1" customHeight="1" x14ac:dyDescent="0.2">
      <c r="A13" s="117" t="s">
        <v>44</v>
      </c>
      <c r="B13" s="117">
        <v>24</v>
      </c>
      <c r="C13" s="47" cm="1">
        <f t="array" ref="C13">IF($I$2="Раннее бронирование",
INDEX(GRID!$B$4:$BI$14,MATCH(C$7,GRID!$A$4:$A$14,0),MATCH(1,($U$2=GRID!$B$1:$BI$1)*(КАЛЕНДАРЬ!$I27=GRID!$B$3:$BI$3), 0))*GRID!$B$66,
ROUNDUP(INDEX(GRID!$B$4:$BI$14,MATCH(C$7,GRID!$A$4:$A$14,0),MATCH(1,($U$2=GRID!$B$1:$BI$1)*(КАЛЕНДАРЬ!$I27=GRID!$B$3:$BI$3),0))*GRID!$B$66*(1-GRID!$B$69),0))</f>
        <v>12920</v>
      </c>
      <c r="D13" s="48" cm="1">
        <f t="array" ref="D13">IF($I$2="Раннее бронирование",
INDEX(GRID!$B$17:$BI$27,MATCH(C$7,GRID!$A$17:$A$27,0),MATCH(1,($U$2=GRID!$B$1:$BI$1)*(КАЛЕНДАРЬ!$I27=GRID!$B$3:$BI$3), 0))*GRID!$B$66,
ROUNDUP(INDEX(GRID!$B$17:$BI$27,MATCH(C$7,GRID!$A$17:$A$27,0),MATCH(1,($U$2=GRID!$B$1:$BI$1)*(КАЛЕНДАРЬ!$I27=GRID!$B$3:$BI$3), 0))*GRID!$B$66*(1-GRID!$B$69),0))</f>
        <v>14620</v>
      </c>
      <c r="E13" s="47" cm="1">
        <f t="array" ref="E13">IF($I$2="Раннее бронирование",
INDEX(GRID!$B$4:$BI$14,MATCH(E$7,GRID!$A$4:$A$14,0),MATCH(1,($U$2=GRID!$B$1:$BI$1)*(КАЛЕНДАРЬ!$I27=GRID!$B$3:$BI$3), 0))*GRID!$B$66,
ROUNDUP(INDEX(GRID!$B$4:$BI$14,MATCH(E$7,GRID!$A$4:$A$14,0),MATCH(1,($U$2=GRID!$B$1:$BI$1)*(КАЛЕНДАРЬ!$I27=GRID!$B$3:$BI$3),0))*GRID!$B$66*(1-GRID!$B$69),0))</f>
        <v>14212</v>
      </c>
      <c r="F13" s="48" cm="1">
        <f t="array" ref="F13">IF($I$2="Раннее бронирование",
INDEX(GRID!$B$17:$BI$27,MATCH(E$7,GRID!$A$17:$A$27,0),MATCH(1,($U$2=GRID!$B$1:$BI$1)*(КАЛЕНДАРЬ!$I27=GRID!$B$3:$BI$3), 0))*GRID!$B$66,
ROUNDUP(INDEX(GRID!$B$17:$BI$27,MATCH(E$7,GRID!$A$17:$A$27,0),MATCH(1,($U$2=GRID!$B$1:$BI$1)*(КАЛЕНДАРЬ!$I27=GRID!$B$3:$BI$3), 0))*GRID!$B$66*(1-GRID!$B$69),0))</f>
        <v>15912</v>
      </c>
      <c r="G13" s="47" cm="1">
        <f t="array" ref="G13">IF($I$2="Раннее бронирование",
INDEX(GRID!$B$4:$BI$14,MATCH(G$7,GRID!$A$4:$A$14,0),MATCH(1,($U$2=GRID!$B$1:$BI$1)*(КАЛЕНДАРЬ!$I27=GRID!$B$3:$BI$3), 0))*GRID!$B$66,
ROUNDUP(INDEX(GRID!$B$4:$BI$14,MATCH(G$7,GRID!$A$4:$A$14,0),MATCH(1,($U$2=GRID!$B$1:$BI$1)*(КАЛЕНДАРЬ!$I27=GRID!$B$3:$BI$3),0))*GRID!$B$66*(1-GRID!$B$69),0))</f>
        <v>15572</v>
      </c>
      <c r="H13" s="48" cm="1">
        <f t="array" ref="H13">IF($I$2="Раннее бронирование",
INDEX(GRID!$B$17:$BI$27,MATCH(G$7,GRID!$A$17:$A$27,0),MATCH(1,($U$2=GRID!$B$1:$BI$1)*(КАЛЕНДАРЬ!$I27=GRID!$B$3:$BI$3), 0))*GRID!$B$66,
ROUNDUP(INDEX(GRID!$B$17:$BI$27,MATCH(G$7,GRID!$A$17:$A$27,0),MATCH(1,($U$2=GRID!$B$1:$BI$1)*(КАЛЕНДАРЬ!$I27=GRID!$B$3:$BI$3), 0))*GRID!$B$66*(1-GRID!$B$69),0))</f>
        <v>17272</v>
      </c>
      <c r="I13" s="47" cm="1">
        <f t="array" ref="I13">IF($I$2="Раннее бронирование",
INDEX(GRID!$B$4:$BI$14,MATCH(I$7,GRID!$A$4:$A$14,0),MATCH(1,($U$2=GRID!$B$1:$BI$1)*(КАЛЕНДАРЬ!$I27=GRID!$B$3:$BI$3), 0))*GRID!$B$66,
ROUNDUP(INDEX(GRID!$B$4:$BI$14,MATCH(I$7,GRID!$A$4:$A$14,0),MATCH(1,($U$2=GRID!$B$1:$BI$1)*(КАЛЕНДАРЬ!$I27=GRID!$B$3:$BI$3),0))*GRID!$B$66*(1-GRID!$B$69),0))</f>
        <v>17068</v>
      </c>
      <c r="J13" s="48" cm="1">
        <f t="array" ref="J13">IF($I$2="Раннее бронирование",
INDEX(GRID!$B$17:$BI$27,MATCH(I$7,GRID!$A$17:$A$27,0),MATCH(1,($U$2=GRID!$B$1:$BI$1)*(КАЛЕНДАРЬ!$I27=GRID!$B$3:$BI$3), 0))*GRID!$B$66,
ROUNDUP(INDEX(GRID!$B$17:$BI$27,MATCH(I$7,GRID!$A$17:$A$27,0),MATCH(1,($U$2=GRID!$B$1:$BI$1)*(КАЛЕНДАРЬ!$I27=GRID!$B$3:$BI$3), 0))*GRID!$B$66*(1-GRID!$B$69),0))</f>
        <v>18768</v>
      </c>
      <c r="K13" s="47" cm="1">
        <f t="array" ref="K13">IF($I$2="Раннее бронирование",
INDEX(GRID!$B$4:$BI$14,MATCH(K$7,GRID!$A$4:$A$14,0),MATCH(1,($U$2=GRID!$B$1:$BI$1)*(КАЛЕНДАРЬ!$I27=GRID!$B$3:$BI$3), 0))*GRID!$B$66,
ROUNDUP(INDEX(GRID!$B$4:$BI$14,MATCH(K$7,GRID!$A$4:$A$14,0),MATCH(1,($U$2=GRID!$B$1:$BI$1)*(КАЛЕНДАРЬ!$I27=GRID!$B$3:$BI$3),0))*GRID!$B$66*(1-GRID!$B$69),0))</f>
        <v>18768</v>
      </c>
      <c r="L13" s="48" cm="1">
        <f t="array" ref="L13">IF($I$2="Раннее бронирование",
INDEX(GRID!$B$17:$BI$27,MATCH(K$7,GRID!$A$17:$A$27,0),MATCH(1,($U$2=GRID!$B$1:$BI$1)*(КАЛЕНДАРЬ!$I27=GRID!$B$3:$BI$3), 0))*GRID!$B$66,
ROUNDUP(INDEX(GRID!$B$17:$BI$27,MATCH(K$7,GRID!$A$17:$A$27,0),MATCH(1,($U$2=GRID!$B$1:$BI$1)*(КАЛЕНДАРЬ!$I27=GRID!$B$3:$BI$3), 0))*GRID!$B$66*(1-GRID!$B$69),0))</f>
        <v>20468</v>
      </c>
      <c r="M13" s="47" cm="1">
        <f t="array" ref="M13">IF($I$2="Раннее бронирование",
INDEX(GRID!$B$4:$BI$14,MATCH(M$7,GRID!$A$4:$A$14,0),MATCH(1,($U$2=GRID!$B$1:$BI$1)*(КАЛЕНДАРЬ!$I27=GRID!$B$3:$BI$3), 0))*GRID!$B$66,
ROUNDUP(INDEX(GRID!$B$4:$BI$14,MATCH(M$7,GRID!$A$4:$A$14,0),MATCH(1,($U$2=GRID!$B$1:$BI$1)*(КАЛЕНДАРЬ!$I27=GRID!$B$3:$BI$3),0))*GRID!$B$66*(1-GRID!$B$69),0))</f>
        <v>20604</v>
      </c>
      <c r="N13" s="48" cm="1">
        <f t="array" ref="N13">IF($I$2="Раннее бронирование",
INDEX(GRID!$B$17:$BI$27,MATCH(M$7,GRID!$A$17:$A$27,0),MATCH(1,($U$2=GRID!$B$1:$BI$1)*(КАЛЕНДАРЬ!$I27=GRID!$B$3:$BI$3), 0))*GRID!$B$66,
ROUNDUP(INDEX(GRID!$B$17:$BI$27,MATCH(M$7,GRID!$A$17:$A$27,0),MATCH(1,($U$2=GRID!$B$1:$BI$1)*(КАЛЕНДАРЬ!$I27=GRID!$B$3:$BI$3), 0))*GRID!$B$66*(1-GRID!$B$69),0))</f>
        <v>22304</v>
      </c>
      <c r="O13" s="47" cm="1">
        <f t="array" ref="O13">IF($I$2="Раннее бронирование",
INDEX(GRID!$B$4:$BI$14,MATCH(O$7,GRID!$A$4:$A$14,0),MATCH(1,($U$2=GRID!$B$1:$BI$1)*(КАЛЕНДАРЬ!$I27=GRID!$B$3:$BI$3), 0))*GRID!$B$66,
ROUNDUP(INDEX(GRID!$B$4:$BI$14,MATCH(O$7,GRID!$A$4:$A$14,0),MATCH(1,($U$2=GRID!$B$1:$BI$1)*(КАЛЕНДАРЬ!$I27=GRID!$B$3:$BI$3),0))*GRID!$B$66*(1-GRID!$B$69),0))</f>
        <v>25364</v>
      </c>
      <c r="P13" s="48" cm="1">
        <f t="array" ref="P13">IF($I$2="Раннее бронирование",
INDEX(GRID!$B$17:$BI$27,MATCH(O$7,GRID!$A$17:$A$27,0),MATCH(1,($U$2=GRID!$B$1:$BI$1)*(КАЛЕНДАРЬ!$I27=GRID!$B$3:$BI$3), 0))*GRID!$B$66,
ROUNDUP(INDEX(GRID!$B$17:$BI$27,MATCH(O$7,GRID!$A$17:$A$27,0),MATCH(1,($U$2=GRID!$B$1:$BI$1)*(КАЛЕНДАРЬ!$I27=GRID!$B$3:$BI$3), 0))*GRID!$B$66*(1-GRID!$B$69),0))</f>
        <v>27064</v>
      </c>
      <c r="Q13" s="47" cm="1">
        <f t="array" ref="Q13">IF($I$2="Раннее бронирование",
INDEX(GRID!$B$4:$BI$14,MATCH(Q$7,GRID!$A$4:$A$14,0),MATCH(1,($U$2=GRID!$B$1:$BI$1)*(КАЛЕНДАРЬ!$I27=GRID!$B$3:$BI$3), 0))*GRID!$B$66,
ROUNDUP(INDEX(GRID!$B$4:$BI$14,MATCH(Q$7,GRID!$A$4:$A$14,0),MATCH(1,($U$2=GRID!$B$1:$BI$1)*(КАЛЕНДАРЬ!$I27=GRID!$B$3:$BI$3),0))*GRID!$B$66*(1-GRID!$B$69),0))</f>
        <v>28424</v>
      </c>
      <c r="R13" s="48" cm="1">
        <f t="array" ref="R13">IF($I$2="Раннее бронирование",
INDEX(GRID!$B$17:$BI$27,MATCH(Q$7,GRID!$A$17:$A$27,0),MATCH(1,($U$2=GRID!$B$1:$BI$1)*(КАЛЕНДАРЬ!$I27=GRID!$B$3:$BI$3), 0))*GRID!$B$66,
ROUNDUP(INDEX(GRID!$B$17:$BI$27,MATCH(Q$7,GRID!$A$17:$A$27,0),MATCH(1,($U$2=GRID!$B$1:$BI$1)*(КАЛЕНДАРЬ!$I27=GRID!$B$3:$BI$3), 0))*GRID!$B$66*(1-GRID!$B$69),0))</f>
        <v>30124</v>
      </c>
      <c r="S13" s="47" cm="1">
        <f t="array" ref="S13">IF($I$2="Раннее бронирование",
INDEX(GRID!$B$4:$BI$14,MATCH(S$7,GRID!$A$4:$A$14,0),MATCH(1,($U$2=GRID!$B$1:$BI$1)*(КАЛЕНДАРЬ!$I27=GRID!$B$3:$BI$3), 0))*GRID!$B$66,
ROUNDUP(INDEX(GRID!$B$4:$BI$14,MATCH(S$7,GRID!$A$4:$A$14,0),MATCH(1,($U$2=GRID!$B$1:$BI$1)*(КАЛЕНДАРЬ!$I27=GRID!$B$3:$BI$3),0))*GRID!$B$66*(1-GRID!$B$69),0))</f>
        <v>34272</v>
      </c>
      <c r="T13" s="48" cm="1">
        <f t="array" ref="T13">IF($I$2="Раннее бронирование",
INDEX(GRID!$B$17:$BI$27,MATCH(S$7,GRID!$A$17:$A$27,0),MATCH(1,($U$2=GRID!$B$1:$BI$1)*(КАЛЕНДАРЬ!$I27=GRID!$B$3:$BI$3), 0))*GRID!$B$66,
ROUNDUP(INDEX(GRID!$B$17:$BI$27,MATCH(S$7,GRID!$A$17:$A$27,0),MATCH(1,($U$2=GRID!$B$1:$BI$1)*(КАЛЕНДАРЬ!$I27=GRID!$B$3:$BI$3), 0))*GRID!$B$66*(1-GRID!$B$69),0))</f>
        <v>35972</v>
      </c>
      <c r="U13" s="47" cm="1">
        <f t="array" ref="U13">IF($I$2="Раннее бронирование",
INDEX(GRID!$B$4:$BI$14,MATCH(U$7,GRID!$A$4:$A$14,0),MATCH(1,($U$2=GRID!$B$1:$BI$1)*(КАЛЕНДАРЬ!$I27=GRID!$B$3:$BI$3), 0))*GRID!$B$66,
ROUNDUP(INDEX(GRID!$B$4:$BI$14,MATCH(U$7,GRID!$A$4:$A$14,0),MATCH(1,($U$2=GRID!$B$1:$BI$1)*(КАЛЕНДАРЬ!$I27=GRID!$B$3:$BI$3),0))*GRID!$B$66*(1-GRID!$B$69),0))</f>
        <v>39440</v>
      </c>
      <c r="V13" s="48" cm="1">
        <f t="array" ref="V13">IF($I$2="Раннее бронирование",
INDEX(GRID!$B$17:$BI$27,MATCH(U$7,GRID!$A$17:$A$27,0),MATCH(1,($U$2=GRID!$B$1:$BI$1)*(КАЛЕНДАРЬ!$I27=GRID!$B$3:$BI$3), 0))*GRID!$B$66,
ROUNDUP(INDEX(GRID!$B$17:$BI$27,MATCH(U$7,GRID!$A$17:$A$27,0),MATCH(1,($U$2=GRID!$B$1:$BI$1)*(КАЛЕНДАРЬ!$I27=GRID!$B$3:$BI$3), 0))*GRID!$B$66*(1-GRID!$B$69),0))</f>
        <v>41140</v>
      </c>
      <c r="W13" s="47" cm="1">
        <f t="array" ref="W13">IF($I$2="Раннее бронирование",
INDEX(GRID!$B$4:$BI$14,MATCH(W$7,GRID!$A$4:$A$14,0),MATCH(1,($U$2=GRID!$B$1:$BI$1)*(КАЛЕНДАРЬ!$I27=GRID!$B$3:$BI$3), 0))*GRID!$B$66,
ROUNDUP(INDEX(GRID!$B$4:$BI$14,MATCH(W$7,GRID!$A$4:$A$14,0),MATCH(1,($U$2=GRID!$B$1:$BI$1)*(КАЛЕНДАРЬ!$I27=GRID!$B$3:$BI$3),0))*GRID!$B$66*(1-GRID!$B$69),0))</f>
        <v>157760</v>
      </c>
      <c r="X13" s="48" cm="1">
        <f t="array" ref="X13">IF($I$2="Раннее бронирование",
INDEX(GRID!$B$17:$BI$27,MATCH(W$7,GRID!$A$17:$A$27,0),MATCH(1,($U$2=GRID!$B$1:$BI$1)*(КАЛЕНДАРЬ!$I27=GRID!$B$3:$BI$3), 0))*GRID!$B$66,
ROUNDUP(INDEX(GRID!$B$17:$BI$27,MATCH(W$7,GRID!$A$17:$A$27,0),MATCH(1,($U$2=GRID!$B$1:$BI$1)*(КАЛЕНДАРЬ!$I27=GRID!$B$3:$BI$3), 0))*GRID!$B$66*(1-GRID!$B$69),0))</f>
        <v>159460</v>
      </c>
    </row>
    <row r="14" spans="1:40" ht="12.75" hidden="1" customHeight="1" x14ac:dyDescent="0.2">
      <c r="A14" s="117" t="s">
        <v>45</v>
      </c>
      <c r="B14" s="117">
        <v>25</v>
      </c>
      <c r="C14" s="47" cm="1">
        <f t="array" ref="C14">IF($I$2="Раннее бронирование",
INDEX(GRID!$B$4:$BI$14,MATCH(C$7,GRID!$A$4:$A$14,0),MATCH(1,($U$2=GRID!$B$1:$BI$1)*(КАЛЕНДАРЬ!$I28=GRID!$B$3:$BI$3), 0))*GRID!$B$66,
ROUNDUP(INDEX(GRID!$B$4:$BI$14,MATCH(C$7,GRID!$A$4:$A$14,0),MATCH(1,($U$2=GRID!$B$1:$BI$1)*(КАЛЕНДАРЬ!$I28=GRID!$B$3:$BI$3),0))*GRID!$B$66*(1-GRID!$B$69),0))</f>
        <v>12920</v>
      </c>
      <c r="D14" s="48" cm="1">
        <f t="array" ref="D14">IF($I$2="Раннее бронирование",
INDEX(GRID!$B$17:$BI$27,MATCH(C$7,GRID!$A$17:$A$27,0),MATCH(1,($U$2=GRID!$B$1:$BI$1)*(КАЛЕНДАРЬ!$I28=GRID!$B$3:$BI$3), 0))*GRID!$B$66,
ROUNDUP(INDEX(GRID!$B$17:$BI$27,MATCH(C$7,GRID!$A$17:$A$27,0),MATCH(1,($U$2=GRID!$B$1:$BI$1)*(КАЛЕНДАРЬ!$I28=GRID!$B$3:$BI$3), 0))*GRID!$B$66*(1-GRID!$B$69),0))</f>
        <v>14620</v>
      </c>
      <c r="E14" s="47" cm="1">
        <f t="array" ref="E14">IF($I$2="Раннее бронирование",
INDEX(GRID!$B$4:$BI$14,MATCH(E$7,GRID!$A$4:$A$14,0),MATCH(1,($U$2=GRID!$B$1:$BI$1)*(КАЛЕНДАРЬ!$I28=GRID!$B$3:$BI$3), 0))*GRID!$B$66,
ROUNDUP(INDEX(GRID!$B$4:$BI$14,MATCH(E$7,GRID!$A$4:$A$14,0),MATCH(1,($U$2=GRID!$B$1:$BI$1)*(КАЛЕНДАРЬ!$I28=GRID!$B$3:$BI$3),0))*GRID!$B$66*(1-GRID!$B$69),0))</f>
        <v>14212</v>
      </c>
      <c r="F14" s="48" cm="1">
        <f t="array" ref="F14">IF($I$2="Раннее бронирование",
INDEX(GRID!$B$17:$BI$27,MATCH(E$7,GRID!$A$17:$A$27,0),MATCH(1,($U$2=GRID!$B$1:$BI$1)*(КАЛЕНДАРЬ!$I28=GRID!$B$3:$BI$3), 0))*GRID!$B$66,
ROUNDUP(INDEX(GRID!$B$17:$BI$27,MATCH(E$7,GRID!$A$17:$A$27,0),MATCH(1,($U$2=GRID!$B$1:$BI$1)*(КАЛЕНДАРЬ!$I28=GRID!$B$3:$BI$3), 0))*GRID!$B$66*(1-GRID!$B$69),0))</f>
        <v>15912</v>
      </c>
      <c r="G14" s="47" cm="1">
        <f t="array" ref="G14">IF($I$2="Раннее бронирование",
INDEX(GRID!$B$4:$BI$14,MATCH(G$7,GRID!$A$4:$A$14,0),MATCH(1,($U$2=GRID!$B$1:$BI$1)*(КАЛЕНДАРЬ!$I28=GRID!$B$3:$BI$3), 0))*GRID!$B$66,
ROUNDUP(INDEX(GRID!$B$4:$BI$14,MATCH(G$7,GRID!$A$4:$A$14,0),MATCH(1,($U$2=GRID!$B$1:$BI$1)*(КАЛЕНДАРЬ!$I28=GRID!$B$3:$BI$3),0))*GRID!$B$66*(1-GRID!$B$69),0))</f>
        <v>15572</v>
      </c>
      <c r="H14" s="48" cm="1">
        <f t="array" ref="H14">IF($I$2="Раннее бронирование",
INDEX(GRID!$B$17:$BI$27,MATCH(G$7,GRID!$A$17:$A$27,0),MATCH(1,($U$2=GRID!$B$1:$BI$1)*(КАЛЕНДАРЬ!$I28=GRID!$B$3:$BI$3), 0))*GRID!$B$66,
ROUNDUP(INDEX(GRID!$B$17:$BI$27,MATCH(G$7,GRID!$A$17:$A$27,0),MATCH(1,($U$2=GRID!$B$1:$BI$1)*(КАЛЕНДАРЬ!$I28=GRID!$B$3:$BI$3), 0))*GRID!$B$66*(1-GRID!$B$69),0))</f>
        <v>17272</v>
      </c>
      <c r="I14" s="47" cm="1">
        <f t="array" ref="I14">IF($I$2="Раннее бронирование",
INDEX(GRID!$B$4:$BI$14,MATCH(I$7,GRID!$A$4:$A$14,0),MATCH(1,($U$2=GRID!$B$1:$BI$1)*(КАЛЕНДАРЬ!$I28=GRID!$B$3:$BI$3), 0))*GRID!$B$66,
ROUNDUP(INDEX(GRID!$B$4:$BI$14,MATCH(I$7,GRID!$A$4:$A$14,0),MATCH(1,($U$2=GRID!$B$1:$BI$1)*(КАЛЕНДАРЬ!$I28=GRID!$B$3:$BI$3),0))*GRID!$B$66*(1-GRID!$B$69),0))</f>
        <v>17068</v>
      </c>
      <c r="J14" s="48" cm="1">
        <f t="array" ref="J14">IF($I$2="Раннее бронирование",
INDEX(GRID!$B$17:$BI$27,MATCH(I$7,GRID!$A$17:$A$27,0),MATCH(1,($U$2=GRID!$B$1:$BI$1)*(КАЛЕНДАРЬ!$I28=GRID!$B$3:$BI$3), 0))*GRID!$B$66,
ROUNDUP(INDEX(GRID!$B$17:$BI$27,MATCH(I$7,GRID!$A$17:$A$27,0),MATCH(1,($U$2=GRID!$B$1:$BI$1)*(КАЛЕНДАРЬ!$I28=GRID!$B$3:$BI$3), 0))*GRID!$B$66*(1-GRID!$B$69),0))</f>
        <v>18768</v>
      </c>
      <c r="K14" s="47" cm="1">
        <f t="array" ref="K14">IF($I$2="Раннее бронирование",
INDEX(GRID!$B$4:$BI$14,MATCH(K$7,GRID!$A$4:$A$14,0),MATCH(1,($U$2=GRID!$B$1:$BI$1)*(КАЛЕНДАРЬ!$I28=GRID!$B$3:$BI$3), 0))*GRID!$B$66,
ROUNDUP(INDEX(GRID!$B$4:$BI$14,MATCH(K$7,GRID!$A$4:$A$14,0),MATCH(1,($U$2=GRID!$B$1:$BI$1)*(КАЛЕНДАРЬ!$I28=GRID!$B$3:$BI$3),0))*GRID!$B$66*(1-GRID!$B$69),0))</f>
        <v>18768</v>
      </c>
      <c r="L14" s="48" cm="1">
        <f t="array" ref="L14">IF($I$2="Раннее бронирование",
INDEX(GRID!$B$17:$BI$27,MATCH(K$7,GRID!$A$17:$A$27,0),MATCH(1,($U$2=GRID!$B$1:$BI$1)*(КАЛЕНДАРЬ!$I28=GRID!$B$3:$BI$3), 0))*GRID!$B$66,
ROUNDUP(INDEX(GRID!$B$17:$BI$27,MATCH(K$7,GRID!$A$17:$A$27,0),MATCH(1,($U$2=GRID!$B$1:$BI$1)*(КАЛЕНДАРЬ!$I28=GRID!$B$3:$BI$3), 0))*GRID!$B$66*(1-GRID!$B$69),0))</f>
        <v>20468</v>
      </c>
      <c r="M14" s="47" cm="1">
        <f t="array" ref="M14">IF($I$2="Раннее бронирование",
INDEX(GRID!$B$4:$BI$14,MATCH(M$7,GRID!$A$4:$A$14,0),MATCH(1,($U$2=GRID!$B$1:$BI$1)*(КАЛЕНДАРЬ!$I28=GRID!$B$3:$BI$3), 0))*GRID!$B$66,
ROUNDUP(INDEX(GRID!$B$4:$BI$14,MATCH(M$7,GRID!$A$4:$A$14,0),MATCH(1,($U$2=GRID!$B$1:$BI$1)*(КАЛЕНДАРЬ!$I28=GRID!$B$3:$BI$3),0))*GRID!$B$66*(1-GRID!$B$69),0))</f>
        <v>20604</v>
      </c>
      <c r="N14" s="48" cm="1">
        <f t="array" ref="N14">IF($I$2="Раннее бронирование",
INDEX(GRID!$B$17:$BI$27,MATCH(M$7,GRID!$A$17:$A$27,0),MATCH(1,($U$2=GRID!$B$1:$BI$1)*(КАЛЕНДАРЬ!$I28=GRID!$B$3:$BI$3), 0))*GRID!$B$66,
ROUNDUP(INDEX(GRID!$B$17:$BI$27,MATCH(M$7,GRID!$A$17:$A$27,0),MATCH(1,($U$2=GRID!$B$1:$BI$1)*(КАЛЕНДАРЬ!$I28=GRID!$B$3:$BI$3), 0))*GRID!$B$66*(1-GRID!$B$69),0))</f>
        <v>22304</v>
      </c>
      <c r="O14" s="47" cm="1">
        <f t="array" ref="O14">IF($I$2="Раннее бронирование",
INDEX(GRID!$B$4:$BI$14,MATCH(O$7,GRID!$A$4:$A$14,0),MATCH(1,($U$2=GRID!$B$1:$BI$1)*(КАЛЕНДАРЬ!$I28=GRID!$B$3:$BI$3), 0))*GRID!$B$66,
ROUNDUP(INDEX(GRID!$B$4:$BI$14,MATCH(O$7,GRID!$A$4:$A$14,0),MATCH(1,($U$2=GRID!$B$1:$BI$1)*(КАЛЕНДАРЬ!$I28=GRID!$B$3:$BI$3),0))*GRID!$B$66*(1-GRID!$B$69),0))</f>
        <v>25364</v>
      </c>
      <c r="P14" s="48" cm="1">
        <f t="array" ref="P14">IF($I$2="Раннее бронирование",
INDEX(GRID!$B$17:$BI$27,MATCH(O$7,GRID!$A$17:$A$27,0),MATCH(1,($U$2=GRID!$B$1:$BI$1)*(КАЛЕНДАРЬ!$I28=GRID!$B$3:$BI$3), 0))*GRID!$B$66,
ROUNDUP(INDEX(GRID!$B$17:$BI$27,MATCH(O$7,GRID!$A$17:$A$27,0),MATCH(1,($U$2=GRID!$B$1:$BI$1)*(КАЛЕНДАРЬ!$I28=GRID!$B$3:$BI$3), 0))*GRID!$B$66*(1-GRID!$B$69),0))</f>
        <v>27064</v>
      </c>
      <c r="Q14" s="47" cm="1">
        <f t="array" ref="Q14">IF($I$2="Раннее бронирование",
INDEX(GRID!$B$4:$BI$14,MATCH(Q$7,GRID!$A$4:$A$14,0),MATCH(1,($U$2=GRID!$B$1:$BI$1)*(КАЛЕНДАРЬ!$I28=GRID!$B$3:$BI$3), 0))*GRID!$B$66,
ROUNDUP(INDEX(GRID!$B$4:$BI$14,MATCH(Q$7,GRID!$A$4:$A$14,0),MATCH(1,($U$2=GRID!$B$1:$BI$1)*(КАЛЕНДАРЬ!$I28=GRID!$B$3:$BI$3),0))*GRID!$B$66*(1-GRID!$B$69),0))</f>
        <v>28424</v>
      </c>
      <c r="R14" s="48" cm="1">
        <f t="array" ref="R14">IF($I$2="Раннее бронирование",
INDEX(GRID!$B$17:$BI$27,MATCH(Q$7,GRID!$A$17:$A$27,0),MATCH(1,($U$2=GRID!$B$1:$BI$1)*(КАЛЕНДАРЬ!$I28=GRID!$B$3:$BI$3), 0))*GRID!$B$66,
ROUNDUP(INDEX(GRID!$B$17:$BI$27,MATCH(Q$7,GRID!$A$17:$A$27,0),MATCH(1,($U$2=GRID!$B$1:$BI$1)*(КАЛЕНДАРЬ!$I28=GRID!$B$3:$BI$3), 0))*GRID!$B$66*(1-GRID!$B$69),0))</f>
        <v>30124</v>
      </c>
      <c r="S14" s="47" cm="1">
        <f t="array" ref="S14">IF($I$2="Раннее бронирование",
INDEX(GRID!$B$4:$BI$14,MATCH(S$7,GRID!$A$4:$A$14,0),MATCH(1,($U$2=GRID!$B$1:$BI$1)*(КАЛЕНДАРЬ!$I28=GRID!$B$3:$BI$3), 0))*GRID!$B$66,
ROUNDUP(INDEX(GRID!$B$4:$BI$14,MATCH(S$7,GRID!$A$4:$A$14,0),MATCH(1,($U$2=GRID!$B$1:$BI$1)*(КАЛЕНДАРЬ!$I28=GRID!$B$3:$BI$3),0))*GRID!$B$66*(1-GRID!$B$69),0))</f>
        <v>34272</v>
      </c>
      <c r="T14" s="48" cm="1">
        <f t="array" ref="T14">IF($I$2="Раннее бронирование",
INDEX(GRID!$B$17:$BI$27,MATCH(S$7,GRID!$A$17:$A$27,0),MATCH(1,($U$2=GRID!$B$1:$BI$1)*(КАЛЕНДАРЬ!$I28=GRID!$B$3:$BI$3), 0))*GRID!$B$66,
ROUNDUP(INDEX(GRID!$B$17:$BI$27,MATCH(S$7,GRID!$A$17:$A$27,0),MATCH(1,($U$2=GRID!$B$1:$BI$1)*(КАЛЕНДАРЬ!$I28=GRID!$B$3:$BI$3), 0))*GRID!$B$66*(1-GRID!$B$69),0))</f>
        <v>35972</v>
      </c>
      <c r="U14" s="47" cm="1">
        <f t="array" ref="U14">IF($I$2="Раннее бронирование",
INDEX(GRID!$B$4:$BI$14,MATCH(U$7,GRID!$A$4:$A$14,0),MATCH(1,($U$2=GRID!$B$1:$BI$1)*(КАЛЕНДАРЬ!$I28=GRID!$B$3:$BI$3), 0))*GRID!$B$66,
ROUNDUP(INDEX(GRID!$B$4:$BI$14,MATCH(U$7,GRID!$A$4:$A$14,0),MATCH(1,($U$2=GRID!$B$1:$BI$1)*(КАЛЕНДАРЬ!$I28=GRID!$B$3:$BI$3),0))*GRID!$B$66*(1-GRID!$B$69),0))</f>
        <v>39440</v>
      </c>
      <c r="V14" s="48" cm="1">
        <f t="array" ref="V14">IF($I$2="Раннее бронирование",
INDEX(GRID!$B$17:$BI$27,MATCH(U$7,GRID!$A$17:$A$27,0),MATCH(1,($U$2=GRID!$B$1:$BI$1)*(КАЛЕНДАРЬ!$I28=GRID!$B$3:$BI$3), 0))*GRID!$B$66,
ROUNDUP(INDEX(GRID!$B$17:$BI$27,MATCH(U$7,GRID!$A$17:$A$27,0),MATCH(1,($U$2=GRID!$B$1:$BI$1)*(КАЛЕНДАРЬ!$I28=GRID!$B$3:$BI$3), 0))*GRID!$B$66*(1-GRID!$B$69),0))</f>
        <v>41140</v>
      </c>
      <c r="W14" s="47" cm="1">
        <f t="array" ref="W14">IF($I$2="Раннее бронирование",
INDEX(GRID!$B$4:$BI$14,MATCH(W$7,GRID!$A$4:$A$14,0),MATCH(1,($U$2=GRID!$B$1:$BI$1)*(КАЛЕНДАРЬ!$I28=GRID!$B$3:$BI$3), 0))*GRID!$B$66,
ROUNDUP(INDEX(GRID!$B$4:$BI$14,MATCH(W$7,GRID!$A$4:$A$14,0),MATCH(1,($U$2=GRID!$B$1:$BI$1)*(КАЛЕНДАРЬ!$I28=GRID!$B$3:$BI$3),0))*GRID!$B$66*(1-GRID!$B$69),0))</f>
        <v>157760</v>
      </c>
      <c r="X14" s="48" cm="1">
        <f t="array" ref="X14">IF($I$2="Раннее бронирование",
INDEX(GRID!$B$17:$BI$27,MATCH(W$7,GRID!$A$17:$A$27,0),MATCH(1,($U$2=GRID!$B$1:$BI$1)*(КАЛЕНДАРЬ!$I28=GRID!$B$3:$BI$3), 0))*GRID!$B$66,
ROUNDUP(INDEX(GRID!$B$17:$BI$27,MATCH(W$7,GRID!$A$17:$A$27,0),MATCH(1,($U$2=GRID!$B$1:$BI$1)*(КАЛЕНДАРЬ!$I28=GRID!$B$3:$BI$3), 0))*GRID!$B$66*(1-GRID!$B$69),0))</f>
        <v>159460</v>
      </c>
    </row>
    <row r="15" spans="1:40" ht="12.75" hidden="1" customHeight="1" x14ac:dyDescent="0.2">
      <c r="A15" s="117" t="s">
        <v>46</v>
      </c>
      <c r="B15" s="117">
        <v>26</v>
      </c>
      <c r="C15" s="47" cm="1">
        <f t="array" ref="C15">IF($I$2="Раннее бронирование",
INDEX(GRID!$B$4:$BI$14,MATCH(C$7,GRID!$A$4:$A$14,0),MATCH(1,($U$2=GRID!$B$1:$BI$1)*(КАЛЕНДАРЬ!$I29=GRID!$B$3:$BI$3), 0))*GRID!$B$66,
ROUNDUP(INDEX(GRID!$B$4:$BI$14,MATCH(C$7,GRID!$A$4:$A$14,0),MATCH(1,($U$2=GRID!$B$1:$BI$1)*(КАЛЕНДАРЬ!$I29=GRID!$B$3:$BI$3),0))*GRID!$B$66*(1-GRID!$B$69),0))</f>
        <v>12920</v>
      </c>
      <c r="D15" s="48" cm="1">
        <f t="array" ref="D15">IF($I$2="Раннее бронирование",
INDEX(GRID!$B$17:$BI$27,MATCH(C$7,GRID!$A$17:$A$27,0),MATCH(1,($U$2=GRID!$B$1:$BI$1)*(КАЛЕНДАРЬ!$I29=GRID!$B$3:$BI$3), 0))*GRID!$B$66,
ROUNDUP(INDEX(GRID!$B$17:$BI$27,MATCH(C$7,GRID!$A$17:$A$27,0),MATCH(1,($U$2=GRID!$B$1:$BI$1)*(КАЛЕНДАРЬ!$I29=GRID!$B$3:$BI$3), 0))*GRID!$B$66*(1-GRID!$B$69),0))</f>
        <v>14620</v>
      </c>
      <c r="E15" s="47" cm="1">
        <f t="array" ref="E15">IF($I$2="Раннее бронирование",
INDEX(GRID!$B$4:$BI$14,MATCH(E$7,GRID!$A$4:$A$14,0),MATCH(1,($U$2=GRID!$B$1:$BI$1)*(КАЛЕНДАРЬ!$I29=GRID!$B$3:$BI$3), 0))*GRID!$B$66,
ROUNDUP(INDEX(GRID!$B$4:$BI$14,MATCH(E$7,GRID!$A$4:$A$14,0),MATCH(1,($U$2=GRID!$B$1:$BI$1)*(КАЛЕНДАРЬ!$I29=GRID!$B$3:$BI$3),0))*GRID!$B$66*(1-GRID!$B$69),0))</f>
        <v>14212</v>
      </c>
      <c r="F15" s="48" cm="1">
        <f t="array" ref="F15">IF($I$2="Раннее бронирование",
INDEX(GRID!$B$17:$BI$27,MATCH(E$7,GRID!$A$17:$A$27,0),MATCH(1,($U$2=GRID!$B$1:$BI$1)*(КАЛЕНДАРЬ!$I29=GRID!$B$3:$BI$3), 0))*GRID!$B$66,
ROUNDUP(INDEX(GRID!$B$17:$BI$27,MATCH(E$7,GRID!$A$17:$A$27,0),MATCH(1,($U$2=GRID!$B$1:$BI$1)*(КАЛЕНДАРЬ!$I29=GRID!$B$3:$BI$3), 0))*GRID!$B$66*(1-GRID!$B$69),0))</f>
        <v>15912</v>
      </c>
      <c r="G15" s="47" cm="1">
        <f t="array" ref="G15">IF($I$2="Раннее бронирование",
INDEX(GRID!$B$4:$BI$14,MATCH(G$7,GRID!$A$4:$A$14,0),MATCH(1,($U$2=GRID!$B$1:$BI$1)*(КАЛЕНДАРЬ!$I29=GRID!$B$3:$BI$3), 0))*GRID!$B$66,
ROUNDUP(INDEX(GRID!$B$4:$BI$14,MATCH(G$7,GRID!$A$4:$A$14,0),MATCH(1,($U$2=GRID!$B$1:$BI$1)*(КАЛЕНДАРЬ!$I29=GRID!$B$3:$BI$3),0))*GRID!$B$66*(1-GRID!$B$69),0))</f>
        <v>15572</v>
      </c>
      <c r="H15" s="48" cm="1">
        <f t="array" ref="H15">IF($I$2="Раннее бронирование",
INDEX(GRID!$B$17:$BI$27,MATCH(G$7,GRID!$A$17:$A$27,0),MATCH(1,($U$2=GRID!$B$1:$BI$1)*(КАЛЕНДАРЬ!$I29=GRID!$B$3:$BI$3), 0))*GRID!$B$66,
ROUNDUP(INDEX(GRID!$B$17:$BI$27,MATCH(G$7,GRID!$A$17:$A$27,0),MATCH(1,($U$2=GRID!$B$1:$BI$1)*(КАЛЕНДАРЬ!$I29=GRID!$B$3:$BI$3), 0))*GRID!$B$66*(1-GRID!$B$69),0))</f>
        <v>17272</v>
      </c>
      <c r="I15" s="47" cm="1">
        <f t="array" ref="I15">IF($I$2="Раннее бронирование",
INDEX(GRID!$B$4:$BI$14,MATCH(I$7,GRID!$A$4:$A$14,0),MATCH(1,($U$2=GRID!$B$1:$BI$1)*(КАЛЕНДАРЬ!$I29=GRID!$B$3:$BI$3), 0))*GRID!$B$66,
ROUNDUP(INDEX(GRID!$B$4:$BI$14,MATCH(I$7,GRID!$A$4:$A$14,0),MATCH(1,($U$2=GRID!$B$1:$BI$1)*(КАЛЕНДАРЬ!$I29=GRID!$B$3:$BI$3),0))*GRID!$B$66*(1-GRID!$B$69),0))</f>
        <v>17068</v>
      </c>
      <c r="J15" s="48" cm="1">
        <f t="array" ref="J15">IF($I$2="Раннее бронирование",
INDEX(GRID!$B$17:$BI$27,MATCH(I$7,GRID!$A$17:$A$27,0),MATCH(1,($U$2=GRID!$B$1:$BI$1)*(КАЛЕНДАРЬ!$I29=GRID!$B$3:$BI$3), 0))*GRID!$B$66,
ROUNDUP(INDEX(GRID!$B$17:$BI$27,MATCH(I$7,GRID!$A$17:$A$27,0),MATCH(1,($U$2=GRID!$B$1:$BI$1)*(КАЛЕНДАРЬ!$I29=GRID!$B$3:$BI$3), 0))*GRID!$B$66*(1-GRID!$B$69),0))</f>
        <v>18768</v>
      </c>
      <c r="K15" s="47" cm="1">
        <f t="array" ref="K15">IF($I$2="Раннее бронирование",
INDEX(GRID!$B$4:$BI$14,MATCH(K$7,GRID!$A$4:$A$14,0),MATCH(1,($U$2=GRID!$B$1:$BI$1)*(КАЛЕНДАРЬ!$I29=GRID!$B$3:$BI$3), 0))*GRID!$B$66,
ROUNDUP(INDEX(GRID!$B$4:$BI$14,MATCH(K$7,GRID!$A$4:$A$14,0),MATCH(1,($U$2=GRID!$B$1:$BI$1)*(КАЛЕНДАРЬ!$I29=GRID!$B$3:$BI$3),0))*GRID!$B$66*(1-GRID!$B$69),0))</f>
        <v>18768</v>
      </c>
      <c r="L15" s="48" cm="1">
        <f t="array" ref="L15">IF($I$2="Раннее бронирование",
INDEX(GRID!$B$17:$BI$27,MATCH(K$7,GRID!$A$17:$A$27,0),MATCH(1,($U$2=GRID!$B$1:$BI$1)*(КАЛЕНДАРЬ!$I29=GRID!$B$3:$BI$3), 0))*GRID!$B$66,
ROUNDUP(INDEX(GRID!$B$17:$BI$27,MATCH(K$7,GRID!$A$17:$A$27,0),MATCH(1,($U$2=GRID!$B$1:$BI$1)*(КАЛЕНДАРЬ!$I29=GRID!$B$3:$BI$3), 0))*GRID!$B$66*(1-GRID!$B$69),0))</f>
        <v>20468</v>
      </c>
      <c r="M15" s="47" cm="1">
        <f t="array" ref="M15">IF($I$2="Раннее бронирование",
INDEX(GRID!$B$4:$BI$14,MATCH(M$7,GRID!$A$4:$A$14,0),MATCH(1,($U$2=GRID!$B$1:$BI$1)*(КАЛЕНДАРЬ!$I29=GRID!$B$3:$BI$3), 0))*GRID!$B$66,
ROUNDUP(INDEX(GRID!$B$4:$BI$14,MATCH(M$7,GRID!$A$4:$A$14,0),MATCH(1,($U$2=GRID!$B$1:$BI$1)*(КАЛЕНДАРЬ!$I29=GRID!$B$3:$BI$3),0))*GRID!$B$66*(1-GRID!$B$69),0))</f>
        <v>20604</v>
      </c>
      <c r="N15" s="48" cm="1">
        <f t="array" ref="N15">IF($I$2="Раннее бронирование",
INDEX(GRID!$B$17:$BI$27,MATCH(M$7,GRID!$A$17:$A$27,0),MATCH(1,($U$2=GRID!$B$1:$BI$1)*(КАЛЕНДАРЬ!$I29=GRID!$B$3:$BI$3), 0))*GRID!$B$66,
ROUNDUP(INDEX(GRID!$B$17:$BI$27,MATCH(M$7,GRID!$A$17:$A$27,0),MATCH(1,($U$2=GRID!$B$1:$BI$1)*(КАЛЕНДАРЬ!$I29=GRID!$B$3:$BI$3), 0))*GRID!$B$66*(1-GRID!$B$69),0))</f>
        <v>22304</v>
      </c>
      <c r="O15" s="47" cm="1">
        <f t="array" ref="O15">IF($I$2="Раннее бронирование",
INDEX(GRID!$B$4:$BI$14,MATCH(O$7,GRID!$A$4:$A$14,0),MATCH(1,($U$2=GRID!$B$1:$BI$1)*(КАЛЕНДАРЬ!$I29=GRID!$B$3:$BI$3), 0))*GRID!$B$66,
ROUNDUP(INDEX(GRID!$B$4:$BI$14,MATCH(O$7,GRID!$A$4:$A$14,0),MATCH(1,($U$2=GRID!$B$1:$BI$1)*(КАЛЕНДАРЬ!$I29=GRID!$B$3:$BI$3),0))*GRID!$B$66*(1-GRID!$B$69),0))</f>
        <v>25364</v>
      </c>
      <c r="P15" s="48" cm="1">
        <f t="array" ref="P15">IF($I$2="Раннее бронирование",
INDEX(GRID!$B$17:$BI$27,MATCH(O$7,GRID!$A$17:$A$27,0),MATCH(1,($U$2=GRID!$B$1:$BI$1)*(КАЛЕНДАРЬ!$I29=GRID!$B$3:$BI$3), 0))*GRID!$B$66,
ROUNDUP(INDEX(GRID!$B$17:$BI$27,MATCH(O$7,GRID!$A$17:$A$27,0),MATCH(1,($U$2=GRID!$B$1:$BI$1)*(КАЛЕНДАРЬ!$I29=GRID!$B$3:$BI$3), 0))*GRID!$B$66*(1-GRID!$B$69),0))</f>
        <v>27064</v>
      </c>
      <c r="Q15" s="47" cm="1">
        <f t="array" ref="Q15">IF($I$2="Раннее бронирование",
INDEX(GRID!$B$4:$BI$14,MATCH(Q$7,GRID!$A$4:$A$14,0),MATCH(1,($U$2=GRID!$B$1:$BI$1)*(КАЛЕНДАРЬ!$I29=GRID!$B$3:$BI$3), 0))*GRID!$B$66,
ROUNDUP(INDEX(GRID!$B$4:$BI$14,MATCH(Q$7,GRID!$A$4:$A$14,0),MATCH(1,($U$2=GRID!$B$1:$BI$1)*(КАЛЕНДАРЬ!$I29=GRID!$B$3:$BI$3),0))*GRID!$B$66*(1-GRID!$B$69),0))</f>
        <v>28424</v>
      </c>
      <c r="R15" s="48" cm="1">
        <f t="array" ref="R15">IF($I$2="Раннее бронирование",
INDEX(GRID!$B$17:$BI$27,MATCH(Q$7,GRID!$A$17:$A$27,0),MATCH(1,($U$2=GRID!$B$1:$BI$1)*(КАЛЕНДАРЬ!$I29=GRID!$B$3:$BI$3), 0))*GRID!$B$66,
ROUNDUP(INDEX(GRID!$B$17:$BI$27,MATCH(Q$7,GRID!$A$17:$A$27,0),MATCH(1,($U$2=GRID!$B$1:$BI$1)*(КАЛЕНДАРЬ!$I29=GRID!$B$3:$BI$3), 0))*GRID!$B$66*(1-GRID!$B$69),0))</f>
        <v>30124</v>
      </c>
      <c r="S15" s="47" cm="1">
        <f t="array" ref="S15">IF($I$2="Раннее бронирование",
INDEX(GRID!$B$4:$BI$14,MATCH(S$7,GRID!$A$4:$A$14,0),MATCH(1,($U$2=GRID!$B$1:$BI$1)*(КАЛЕНДАРЬ!$I29=GRID!$B$3:$BI$3), 0))*GRID!$B$66,
ROUNDUP(INDEX(GRID!$B$4:$BI$14,MATCH(S$7,GRID!$A$4:$A$14,0),MATCH(1,($U$2=GRID!$B$1:$BI$1)*(КАЛЕНДАРЬ!$I29=GRID!$B$3:$BI$3),0))*GRID!$B$66*(1-GRID!$B$69),0))</f>
        <v>34272</v>
      </c>
      <c r="T15" s="48" cm="1">
        <f t="array" ref="T15">IF($I$2="Раннее бронирование",
INDEX(GRID!$B$17:$BI$27,MATCH(S$7,GRID!$A$17:$A$27,0),MATCH(1,($U$2=GRID!$B$1:$BI$1)*(КАЛЕНДАРЬ!$I29=GRID!$B$3:$BI$3), 0))*GRID!$B$66,
ROUNDUP(INDEX(GRID!$B$17:$BI$27,MATCH(S$7,GRID!$A$17:$A$27,0),MATCH(1,($U$2=GRID!$B$1:$BI$1)*(КАЛЕНДАРЬ!$I29=GRID!$B$3:$BI$3), 0))*GRID!$B$66*(1-GRID!$B$69),0))</f>
        <v>35972</v>
      </c>
      <c r="U15" s="47" cm="1">
        <f t="array" ref="U15">IF($I$2="Раннее бронирование",
INDEX(GRID!$B$4:$BI$14,MATCH(U$7,GRID!$A$4:$A$14,0),MATCH(1,($U$2=GRID!$B$1:$BI$1)*(КАЛЕНДАРЬ!$I29=GRID!$B$3:$BI$3), 0))*GRID!$B$66,
ROUNDUP(INDEX(GRID!$B$4:$BI$14,MATCH(U$7,GRID!$A$4:$A$14,0),MATCH(1,($U$2=GRID!$B$1:$BI$1)*(КАЛЕНДАРЬ!$I29=GRID!$B$3:$BI$3),0))*GRID!$B$66*(1-GRID!$B$69),0))</f>
        <v>39440</v>
      </c>
      <c r="V15" s="48" cm="1">
        <f t="array" ref="V15">IF($I$2="Раннее бронирование",
INDEX(GRID!$B$17:$BI$27,MATCH(U$7,GRID!$A$17:$A$27,0),MATCH(1,($U$2=GRID!$B$1:$BI$1)*(КАЛЕНДАРЬ!$I29=GRID!$B$3:$BI$3), 0))*GRID!$B$66,
ROUNDUP(INDEX(GRID!$B$17:$BI$27,MATCH(U$7,GRID!$A$17:$A$27,0),MATCH(1,($U$2=GRID!$B$1:$BI$1)*(КАЛЕНДАРЬ!$I29=GRID!$B$3:$BI$3), 0))*GRID!$B$66*(1-GRID!$B$69),0))</f>
        <v>41140</v>
      </c>
      <c r="W15" s="47" cm="1">
        <f t="array" ref="W15">IF($I$2="Раннее бронирование",
INDEX(GRID!$B$4:$BI$14,MATCH(W$7,GRID!$A$4:$A$14,0),MATCH(1,($U$2=GRID!$B$1:$BI$1)*(КАЛЕНДАРЬ!$I29=GRID!$B$3:$BI$3), 0))*GRID!$B$66,
ROUNDUP(INDEX(GRID!$B$4:$BI$14,MATCH(W$7,GRID!$A$4:$A$14,0),MATCH(1,($U$2=GRID!$B$1:$BI$1)*(КАЛЕНДАРЬ!$I29=GRID!$B$3:$BI$3),0))*GRID!$B$66*(1-GRID!$B$69),0))</f>
        <v>157760</v>
      </c>
      <c r="X15" s="48" cm="1">
        <f t="array" ref="X15">IF($I$2="Раннее бронирование",
INDEX(GRID!$B$17:$BI$27,MATCH(W$7,GRID!$A$17:$A$27,0),MATCH(1,($U$2=GRID!$B$1:$BI$1)*(КАЛЕНДАРЬ!$I29=GRID!$B$3:$BI$3), 0))*GRID!$B$66,
ROUNDUP(INDEX(GRID!$B$17:$BI$27,MATCH(W$7,GRID!$A$17:$A$27,0),MATCH(1,($U$2=GRID!$B$1:$BI$1)*(КАЛЕНДАРЬ!$I29=GRID!$B$3:$BI$3), 0))*GRID!$B$66*(1-GRID!$B$69),0))</f>
        <v>159460</v>
      </c>
    </row>
    <row r="16" spans="1:40" ht="12.75" hidden="1" customHeight="1" x14ac:dyDescent="0.2">
      <c r="A16" s="117" t="s">
        <v>47</v>
      </c>
      <c r="B16" s="117">
        <v>27</v>
      </c>
      <c r="C16" s="47" cm="1">
        <f t="array" ref="C16">IF($I$2="Раннее бронирование",
INDEX(GRID!$B$4:$BI$14,MATCH(C$7,GRID!$A$4:$A$14,0),MATCH(1,($U$2=GRID!$B$1:$BI$1)*(КАЛЕНДАРЬ!$I30=GRID!$B$3:$BI$3), 0))*GRID!$B$66,
ROUNDUP(INDEX(GRID!$B$4:$BI$14,MATCH(C$7,GRID!$A$4:$A$14,0),MATCH(1,($U$2=GRID!$B$1:$BI$1)*(КАЛЕНДАРЬ!$I30=GRID!$B$3:$BI$3),0))*GRID!$B$66*(1-GRID!$B$69),0))</f>
        <v>12920</v>
      </c>
      <c r="D16" s="48" cm="1">
        <f t="array" ref="D16">IF($I$2="Раннее бронирование",
INDEX(GRID!$B$17:$BI$27,MATCH(C$7,GRID!$A$17:$A$27,0),MATCH(1,($U$2=GRID!$B$1:$BI$1)*(КАЛЕНДАРЬ!$I30=GRID!$B$3:$BI$3), 0))*GRID!$B$66,
ROUNDUP(INDEX(GRID!$B$17:$BI$27,MATCH(C$7,GRID!$A$17:$A$27,0),MATCH(1,($U$2=GRID!$B$1:$BI$1)*(КАЛЕНДАРЬ!$I30=GRID!$B$3:$BI$3), 0))*GRID!$B$66*(1-GRID!$B$69),0))</f>
        <v>14620</v>
      </c>
      <c r="E16" s="47" cm="1">
        <f t="array" ref="E16">IF($I$2="Раннее бронирование",
INDEX(GRID!$B$4:$BI$14,MATCH(E$7,GRID!$A$4:$A$14,0),MATCH(1,($U$2=GRID!$B$1:$BI$1)*(КАЛЕНДАРЬ!$I30=GRID!$B$3:$BI$3), 0))*GRID!$B$66,
ROUNDUP(INDEX(GRID!$B$4:$BI$14,MATCH(E$7,GRID!$A$4:$A$14,0),MATCH(1,($U$2=GRID!$B$1:$BI$1)*(КАЛЕНДАРЬ!$I30=GRID!$B$3:$BI$3),0))*GRID!$B$66*(1-GRID!$B$69),0))</f>
        <v>14212</v>
      </c>
      <c r="F16" s="48" cm="1">
        <f t="array" ref="F16">IF($I$2="Раннее бронирование",
INDEX(GRID!$B$17:$BI$27,MATCH(E$7,GRID!$A$17:$A$27,0),MATCH(1,($U$2=GRID!$B$1:$BI$1)*(КАЛЕНДАРЬ!$I30=GRID!$B$3:$BI$3), 0))*GRID!$B$66,
ROUNDUP(INDEX(GRID!$B$17:$BI$27,MATCH(E$7,GRID!$A$17:$A$27,0),MATCH(1,($U$2=GRID!$B$1:$BI$1)*(КАЛЕНДАРЬ!$I30=GRID!$B$3:$BI$3), 0))*GRID!$B$66*(1-GRID!$B$69),0))</f>
        <v>15912</v>
      </c>
      <c r="G16" s="47" cm="1">
        <f t="array" ref="G16">IF($I$2="Раннее бронирование",
INDEX(GRID!$B$4:$BI$14,MATCH(G$7,GRID!$A$4:$A$14,0),MATCH(1,($U$2=GRID!$B$1:$BI$1)*(КАЛЕНДАРЬ!$I30=GRID!$B$3:$BI$3), 0))*GRID!$B$66,
ROUNDUP(INDEX(GRID!$B$4:$BI$14,MATCH(G$7,GRID!$A$4:$A$14,0),MATCH(1,($U$2=GRID!$B$1:$BI$1)*(КАЛЕНДАРЬ!$I30=GRID!$B$3:$BI$3),0))*GRID!$B$66*(1-GRID!$B$69),0))</f>
        <v>15572</v>
      </c>
      <c r="H16" s="48" cm="1">
        <f t="array" ref="H16">IF($I$2="Раннее бронирование",
INDEX(GRID!$B$17:$BI$27,MATCH(G$7,GRID!$A$17:$A$27,0),MATCH(1,($U$2=GRID!$B$1:$BI$1)*(КАЛЕНДАРЬ!$I30=GRID!$B$3:$BI$3), 0))*GRID!$B$66,
ROUNDUP(INDEX(GRID!$B$17:$BI$27,MATCH(G$7,GRID!$A$17:$A$27,0),MATCH(1,($U$2=GRID!$B$1:$BI$1)*(КАЛЕНДАРЬ!$I30=GRID!$B$3:$BI$3), 0))*GRID!$B$66*(1-GRID!$B$69),0))</f>
        <v>17272</v>
      </c>
      <c r="I16" s="47" cm="1">
        <f t="array" ref="I16">IF($I$2="Раннее бронирование",
INDEX(GRID!$B$4:$BI$14,MATCH(I$7,GRID!$A$4:$A$14,0),MATCH(1,($U$2=GRID!$B$1:$BI$1)*(КАЛЕНДАРЬ!$I30=GRID!$B$3:$BI$3), 0))*GRID!$B$66,
ROUNDUP(INDEX(GRID!$B$4:$BI$14,MATCH(I$7,GRID!$A$4:$A$14,0),MATCH(1,($U$2=GRID!$B$1:$BI$1)*(КАЛЕНДАРЬ!$I30=GRID!$B$3:$BI$3),0))*GRID!$B$66*(1-GRID!$B$69),0))</f>
        <v>17068</v>
      </c>
      <c r="J16" s="48" cm="1">
        <f t="array" ref="J16">IF($I$2="Раннее бронирование",
INDEX(GRID!$B$17:$BI$27,MATCH(I$7,GRID!$A$17:$A$27,0),MATCH(1,($U$2=GRID!$B$1:$BI$1)*(КАЛЕНДАРЬ!$I30=GRID!$B$3:$BI$3), 0))*GRID!$B$66,
ROUNDUP(INDEX(GRID!$B$17:$BI$27,MATCH(I$7,GRID!$A$17:$A$27,0),MATCH(1,($U$2=GRID!$B$1:$BI$1)*(КАЛЕНДАРЬ!$I30=GRID!$B$3:$BI$3), 0))*GRID!$B$66*(1-GRID!$B$69),0))</f>
        <v>18768</v>
      </c>
      <c r="K16" s="47" cm="1">
        <f t="array" ref="K16">IF($I$2="Раннее бронирование",
INDEX(GRID!$B$4:$BI$14,MATCH(K$7,GRID!$A$4:$A$14,0),MATCH(1,($U$2=GRID!$B$1:$BI$1)*(КАЛЕНДАРЬ!$I30=GRID!$B$3:$BI$3), 0))*GRID!$B$66,
ROUNDUP(INDEX(GRID!$B$4:$BI$14,MATCH(K$7,GRID!$A$4:$A$14,0),MATCH(1,($U$2=GRID!$B$1:$BI$1)*(КАЛЕНДАРЬ!$I30=GRID!$B$3:$BI$3),0))*GRID!$B$66*(1-GRID!$B$69),0))</f>
        <v>18768</v>
      </c>
      <c r="L16" s="48" cm="1">
        <f t="array" ref="L16">IF($I$2="Раннее бронирование",
INDEX(GRID!$B$17:$BI$27,MATCH(K$7,GRID!$A$17:$A$27,0),MATCH(1,($U$2=GRID!$B$1:$BI$1)*(КАЛЕНДАРЬ!$I30=GRID!$B$3:$BI$3), 0))*GRID!$B$66,
ROUNDUP(INDEX(GRID!$B$17:$BI$27,MATCH(K$7,GRID!$A$17:$A$27,0),MATCH(1,($U$2=GRID!$B$1:$BI$1)*(КАЛЕНДАРЬ!$I30=GRID!$B$3:$BI$3), 0))*GRID!$B$66*(1-GRID!$B$69),0))</f>
        <v>20468</v>
      </c>
      <c r="M16" s="47" cm="1">
        <f t="array" ref="M16">IF($I$2="Раннее бронирование",
INDEX(GRID!$B$4:$BI$14,MATCH(M$7,GRID!$A$4:$A$14,0),MATCH(1,($U$2=GRID!$B$1:$BI$1)*(КАЛЕНДАРЬ!$I30=GRID!$B$3:$BI$3), 0))*GRID!$B$66,
ROUNDUP(INDEX(GRID!$B$4:$BI$14,MATCH(M$7,GRID!$A$4:$A$14,0),MATCH(1,($U$2=GRID!$B$1:$BI$1)*(КАЛЕНДАРЬ!$I30=GRID!$B$3:$BI$3),0))*GRID!$B$66*(1-GRID!$B$69),0))</f>
        <v>20604</v>
      </c>
      <c r="N16" s="48" cm="1">
        <f t="array" ref="N16">IF($I$2="Раннее бронирование",
INDEX(GRID!$B$17:$BI$27,MATCH(M$7,GRID!$A$17:$A$27,0),MATCH(1,($U$2=GRID!$B$1:$BI$1)*(КАЛЕНДАРЬ!$I30=GRID!$B$3:$BI$3), 0))*GRID!$B$66,
ROUNDUP(INDEX(GRID!$B$17:$BI$27,MATCH(M$7,GRID!$A$17:$A$27,0),MATCH(1,($U$2=GRID!$B$1:$BI$1)*(КАЛЕНДАРЬ!$I30=GRID!$B$3:$BI$3), 0))*GRID!$B$66*(1-GRID!$B$69),0))</f>
        <v>22304</v>
      </c>
      <c r="O16" s="47" cm="1">
        <f t="array" ref="O16">IF($I$2="Раннее бронирование",
INDEX(GRID!$B$4:$BI$14,MATCH(O$7,GRID!$A$4:$A$14,0),MATCH(1,($U$2=GRID!$B$1:$BI$1)*(КАЛЕНДАРЬ!$I30=GRID!$B$3:$BI$3), 0))*GRID!$B$66,
ROUNDUP(INDEX(GRID!$B$4:$BI$14,MATCH(O$7,GRID!$A$4:$A$14,0),MATCH(1,($U$2=GRID!$B$1:$BI$1)*(КАЛЕНДАРЬ!$I30=GRID!$B$3:$BI$3),0))*GRID!$B$66*(1-GRID!$B$69),0))</f>
        <v>25364</v>
      </c>
      <c r="P16" s="48" cm="1">
        <f t="array" ref="P16">IF($I$2="Раннее бронирование",
INDEX(GRID!$B$17:$BI$27,MATCH(O$7,GRID!$A$17:$A$27,0),MATCH(1,($U$2=GRID!$B$1:$BI$1)*(КАЛЕНДАРЬ!$I30=GRID!$B$3:$BI$3), 0))*GRID!$B$66,
ROUNDUP(INDEX(GRID!$B$17:$BI$27,MATCH(O$7,GRID!$A$17:$A$27,0),MATCH(1,($U$2=GRID!$B$1:$BI$1)*(КАЛЕНДАРЬ!$I30=GRID!$B$3:$BI$3), 0))*GRID!$B$66*(1-GRID!$B$69),0))</f>
        <v>27064</v>
      </c>
      <c r="Q16" s="47" cm="1">
        <f t="array" ref="Q16">IF($I$2="Раннее бронирование",
INDEX(GRID!$B$4:$BI$14,MATCH(Q$7,GRID!$A$4:$A$14,0),MATCH(1,($U$2=GRID!$B$1:$BI$1)*(КАЛЕНДАРЬ!$I30=GRID!$B$3:$BI$3), 0))*GRID!$B$66,
ROUNDUP(INDEX(GRID!$B$4:$BI$14,MATCH(Q$7,GRID!$A$4:$A$14,0),MATCH(1,($U$2=GRID!$B$1:$BI$1)*(КАЛЕНДАРЬ!$I30=GRID!$B$3:$BI$3),0))*GRID!$B$66*(1-GRID!$B$69),0))</f>
        <v>28424</v>
      </c>
      <c r="R16" s="48" cm="1">
        <f t="array" ref="R16">IF($I$2="Раннее бронирование",
INDEX(GRID!$B$17:$BI$27,MATCH(Q$7,GRID!$A$17:$A$27,0),MATCH(1,($U$2=GRID!$B$1:$BI$1)*(КАЛЕНДАРЬ!$I30=GRID!$B$3:$BI$3), 0))*GRID!$B$66,
ROUNDUP(INDEX(GRID!$B$17:$BI$27,MATCH(Q$7,GRID!$A$17:$A$27,0),MATCH(1,($U$2=GRID!$B$1:$BI$1)*(КАЛЕНДАРЬ!$I30=GRID!$B$3:$BI$3), 0))*GRID!$B$66*(1-GRID!$B$69),0))</f>
        <v>30124</v>
      </c>
      <c r="S16" s="47" cm="1">
        <f t="array" ref="S16">IF($I$2="Раннее бронирование",
INDEX(GRID!$B$4:$BI$14,MATCH(S$7,GRID!$A$4:$A$14,0),MATCH(1,($U$2=GRID!$B$1:$BI$1)*(КАЛЕНДАРЬ!$I30=GRID!$B$3:$BI$3), 0))*GRID!$B$66,
ROUNDUP(INDEX(GRID!$B$4:$BI$14,MATCH(S$7,GRID!$A$4:$A$14,0),MATCH(1,($U$2=GRID!$B$1:$BI$1)*(КАЛЕНДАРЬ!$I30=GRID!$B$3:$BI$3),0))*GRID!$B$66*(1-GRID!$B$69),0))</f>
        <v>34272</v>
      </c>
      <c r="T16" s="48" cm="1">
        <f t="array" ref="T16">IF($I$2="Раннее бронирование",
INDEX(GRID!$B$17:$BI$27,MATCH(S$7,GRID!$A$17:$A$27,0),MATCH(1,($U$2=GRID!$B$1:$BI$1)*(КАЛЕНДАРЬ!$I30=GRID!$B$3:$BI$3), 0))*GRID!$B$66,
ROUNDUP(INDEX(GRID!$B$17:$BI$27,MATCH(S$7,GRID!$A$17:$A$27,0),MATCH(1,($U$2=GRID!$B$1:$BI$1)*(КАЛЕНДАРЬ!$I30=GRID!$B$3:$BI$3), 0))*GRID!$B$66*(1-GRID!$B$69),0))</f>
        <v>35972</v>
      </c>
      <c r="U16" s="47" cm="1">
        <f t="array" ref="U16">IF($I$2="Раннее бронирование",
INDEX(GRID!$B$4:$BI$14,MATCH(U$7,GRID!$A$4:$A$14,0),MATCH(1,($U$2=GRID!$B$1:$BI$1)*(КАЛЕНДАРЬ!$I30=GRID!$B$3:$BI$3), 0))*GRID!$B$66,
ROUNDUP(INDEX(GRID!$B$4:$BI$14,MATCH(U$7,GRID!$A$4:$A$14,0),MATCH(1,($U$2=GRID!$B$1:$BI$1)*(КАЛЕНДАРЬ!$I30=GRID!$B$3:$BI$3),0))*GRID!$B$66*(1-GRID!$B$69),0))</f>
        <v>39440</v>
      </c>
      <c r="V16" s="48" cm="1">
        <f t="array" ref="V16">IF($I$2="Раннее бронирование",
INDEX(GRID!$B$17:$BI$27,MATCH(U$7,GRID!$A$17:$A$27,0),MATCH(1,($U$2=GRID!$B$1:$BI$1)*(КАЛЕНДАРЬ!$I30=GRID!$B$3:$BI$3), 0))*GRID!$B$66,
ROUNDUP(INDEX(GRID!$B$17:$BI$27,MATCH(U$7,GRID!$A$17:$A$27,0),MATCH(1,($U$2=GRID!$B$1:$BI$1)*(КАЛЕНДАРЬ!$I30=GRID!$B$3:$BI$3), 0))*GRID!$B$66*(1-GRID!$B$69),0))</f>
        <v>41140</v>
      </c>
      <c r="W16" s="47" cm="1">
        <f t="array" ref="W16">IF($I$2="Раннее бронирование",
INDEX(GRID!$B$4:$BI$14,MATCH(W$7,GRID!$A$4:$A$14,0),MATCH(1,($U$2=GRID!$B$1:$BI$1)*(КАЛЕНДАРЬ!$I30=GRID!$B$3:$BI$3), 0))*GRID!$B$66,
ROUNDUP(INDEX(GRID!$B$4:$BI$14,MATCH(W$7,GRID!$A$4:$A$14,0),MATCH(1,($U$2=GRID!$B$1:$BI$1)*(КАЛЕНДАРЬ!$I30=GRID!$B$3:$BI$3),0))*GRID!$B$66*(1-GRID!$B$69),0))</f>
        <v>157760</v>
      </c>
      <c r="X16" s="48" cm="1">
        <f t="array" ref="X16">IF($I$2="Раннее бронирование",
INDEX(GRID!$B$17:$BI$27,MATCH(W$7,GRID!$A$17:$A$27,0),MATCH(1,($U$2=GRID!$B$1:$BI$1)*(КАЛЕНДАРЬ!$I30=GRID!$B$3:$BI$3), 0))*GRID!$B$66,
ROUNDUP(INDEX(GRID!$B$17:$BI$27,MATCH(W$7,GRID!$A$17:$A$27,0),MATCH(1,($U$2=GRID!$B$1:$BI$1)*(КАЛЕНДАРЬ!$I30=GRID!$B$3:$BI$3), 0))*GRID!$B$66*(1-GRID!$B$69),0))</f>
        <v>159460</v>
      </c>
    </row>
    <row r="17" spans="1:24" ht="12.75" hidden="1" customHeight="1" x14ac:dyDescent="0.2">
      <c r="A17" s="117" t="s">
        <v>48</v>
      </c>
      <c r="B17" s="117">
        <v>28</v>
      </c>
      <c r="C17" s="47" cm="1">
        <f t="array" ref="C17">IF($I$2="Раннее бронирование",
INDEX(GRID!$B$4:$BI$14,MATCH(C$7,GRID!$A$4:$A$14,0),MATCH(1,($U$2=GRID!$B$1:$BI$1)*(КАЛЕНДАРЬ!$I31=GRID!$B$3:$BI$3), 0))*GRID!$B$66,
ROUNDUP(INDEX(GRID!$B$4:$BI$14,MATCH(C$7,GRID!$A$4:$A$14,0),MATCH(1,($U$2=GRID!$B$1:$BI$1)*(КАЛЕНДАРЬ!$I31=GRID!$B$3:$BI$3),0))*GRID!$B$66*(1-GRID!$B$69),0))</f>
        <v>12920</v>
      </c>
      <c r="D17" s="48" cm="1">
        <f t="array" ref="D17">IF($I$2="Раннее бронирование",
INDEX(GRID!$B$17:$BI$27,MATCH(C$7,GRID!$A$17:$A$27,0),MATCH(1,($U$2=GRID!$B$1:$BI$1)*(КАЛЕНДАРЬ!$I31=GRID!$B$3:$BI$3), 0))*GRID!$B$66,
ROUNDUP(INDEX(GRID!$B$17:$BI$27,MATCH(C$7,GRID!$A$17:$A$27,0),MATCH(1,($U$2=GRID!$B$1:$BI$1)*(КАЛЕНДАРЬ!$I31=GRID!$B$3:$BI$3), 0))*GRID!$B$66*(1-GRID!$B$69),0))</f>
        <v>14620</v>
      </c>
      <c r="E17" s="47" cm="1">
        <f t="array" ref="E17">IF($I$2="Раннее бронирование",
INDEX(GRID!$B$4:$BI$14,MATCH(E$7,GRID!$A$4:$A$14,0),MATCH(1,($U$2=GRID!$B$1:$BI$1)*(КАЛЕНДАРЬ!$I31=GRID!$B$3:$BI$3), 0))*GRID!$B$66,
ROUNDUP(INDEX(GRID!$B$4:$BI$14,MATCH(E$7,GRID!$A$4:$A$14,0),MATCH(1,($U$2=GRID!$B$1:$BI$1)*(КАЛЕНДАРЬ!$I31=GRID!$B$3:$BI$3),0))*GRID!$B$66*(1-GRID!$B$69),0))</f>
        <v>14212</v>
      </c>
      <c r="F17" s="48" cm="1">
        <f t="array" ref="F17">IF($I$2="Раннее бронирование",
INDEX(GRID!$B$17:$BI$27,MATCH(E$7,GRID!$A$17:$A$27,0),MATCH(1,($U$2=GRID!$B$1:$BI$1)*(КАЛЕНДАРЬ!$I31=GRID!$B$3:$BI$3), 0))*GRID!$B$66,
ROUNDUP(INDEX(GRID!$B$17:$BI$27,MATCH(E$7,GRID!$A$17:$A$27,0),MATCH(1,($U$2=GRID!$B$1:$BI$1)*(КАЛЕНДАРЬ!$I31=GRID!$B$3:$BI$3), 0))*GRID!$B$66*(1-GRID!$B$69),0))</f>
        <v>15912</v>
      </c>
      <c r="G17" s="47" cm="1">
        <f t="array" ref="G17">IF($I$2="Раннее бронирование",
INDEX(GRID!$B$4:$BI$14,MATCH(G$7,GRID!$A$4:$A$14,0),MATCH(1,($U$2=GRID!$B$1:$BI$1)*(КАЛЕНДАРЬ!$I31=GRID!$B$3:$BI$3), 0))*GRID!$B$66,
ROUNDUP(INDEX(GRID!$B$4:$BI$14,MATCH(G$7,GRID!$A$4:$A$14,0),MATCH(1,($U$2=GRID!$B$1:$BI$1)*(КАЛЕНДАРЬ!$I31=GRID!$B$3:$BI$3),0))*GRID!$B$66*(1-GRID!$B$69),0))</f>
        <v>15572</v>
      </c>
      <c r="H17" s="48" cm="1">
        <f t="array" ref="H17">IF($I$2="Раннее бронирование",
INDEX(GRID!$B$17:$BI$27,MATCH(G$7,GRID!$A$17:$A$27,0),MATCH(1,($U$2=GRID!$B$1:$BI$1)*(КАЛЕНДАРЬ!$I31=GRID!$B$3:$BI$3), 0))*GRID!$B$66,
ROUNDUP(INDEX(GRID!$B$17:$BI$27,MATCH(G$7,GRID!$A$17:$A$27,0),MATCH(1,($U$2=GRID!$B$1:$BI$1)*(КАЛЕНДАРЬ!$I31=GRID!$B$3:$BI$3), 0))*GRID!$B$66*(1-GRID!$B$69),0))</f>
        <v>17272</v>
      </c>
      <c r="I17" s="47" cm="1">
        <f t="array" ref="I17">IF($I$2="Раннее бронирование",
INDEX(GRID!$B$4:$BI$14,MATCH(I$7,GRID!$A$4:$A$14,0),MATCH(1,($U$2=GRID!$B$1:$BI$1)*(КАЛЕНДАРЬ!$I31=GRID!$B$3:$BI$3), 0))*GRID!$B$66,
ROUNDUP(INDEX(GRID!$B$4:$BI$14,MATCH(I$7,GRID!$A$4:$A$14,0),MATCH(1,($U$2=GRID!$B$1:$BI$1)*(КАЛЕНДАРЬ!$I31=GRID!$B$3:$BI$3),0))*GRID!$B$66*(1-GRID!$B$69),0))</f>
        <v>17068</v>
      </c>
      <c r="J17" s="48" cm="1">
        <f t="array" ref="J17">IF($I$2="Раннее бронирование",
INDEX(GRID!$B$17:$BI$27,MATCH(I$7,GRID!$A$17:$A$27,0),MATCH(1,($U$2=GRID!$B$1:$BI$1)*(КАЛЕНДАРЬ!$I31=GRID!$B$3:$BI$3), 0))*GRID!$B$66,
ROUNDUP(INDEX(GRID!$B$17:$BI$27,MATCH(I$7,GRID!$A$17:$A$27,0),MATCH(1,($U$2=GRID!$B$1:$BI$1)*(КАЛЕНДАРЬ!$I31=GRID!$B$3:$BI$3), 0))*GRID!$B$66*(1-GRID!$B$69),0))</f>
        <v>18768</v>
      </c>
      <c r="K17" s="47" cm="1">
        <f t="array" ref="K17">IF($I$2="Раннее бронирование",
INDEX(GRID!$B$4:$BI$14,MATCH(K$7,GRID!$A$4:$A$14,0),MATCH(1,($U$2=GRID!$B$1:$BI$1)*(КАЛЕНДАРЬ!$I31=GRID!$B$3:$BI$3), 0))*GRID!$B$66,
ROUNDUP(INDEX(GRID!$B$4:$BI$14,MATCH(K$7,GRID!$A$4:$A$14,0),MATCH(1,($U$2=GRID!$B$1:$BI$1)*(КАЛЕНДАРЬ!$I31=GRID!$B$3:$BI$3),0))*GRID!$B$66*(1-GRID!$B$69),0))</f>
        <v>18768</v>
      </c>
      <c r="L17" s="48" cm="1">
        <f t="array" ref="L17">IF($I$2="Раннее бронирование",
INDEX(GRID!$B$17:$BI$27,MATCH(K$7,GRID!$A$17:$A$27,0),MATCH(1,($U$2=GRID!$B$1:$BI$1)*(КАЛЕНДАРЬ!$I31=GRID!$B$3:$BI$3), 0))*GRID!$B$66,
ROUNDUP(INDEX(GRID!$B$17:$BI$27,MATCH(K$7,GRID!$A$17:$A$27,0),MATCH(1,($U$2=GRID!$B$1:$BI$1)*(КАЛЕНДАРЬ!$I31=GRID!$B$3:$BI$3), 0))*GRID!$B$66*(1-GRID!$B$69),0))</f>
        <v>20468</v>
      </c>
      <c r="M17" s="47" cm="1">
        <f t="array" ref="M17">IF($I$2="Раннее бронирование",
INDEX(GRID!$B$4:$BI$14,MATCH(M$7,GRID!$A$4:$A$14,0),MATCH(1,($U$2=GRID!$B$1:$BI$1)*(КАЛЕНДАРЬ!$I31=GRID!$B$3:$BI$3), 0))*GRID!$B$66,
ROUNDUP(INDEX(GRID!$B$4:$BI$14,MATCH(M$7,GRID!$A$4:$A$14,0),MATCH(1,($U$2=GRID!$B$1:$BI$1)*(КАЛЕНДАРЬ!$I31=GRID!$B$3:$BI$3),0))*GRID!$B$66*(1-GRID!$B$69),0))</f>
        <v>20604</v>
      </c>
      <c r="N17" s="48" cm="1">
        <f t="array" ref="N17">IF($I$2="Раннее бронирование",
INDEX(GRID!$B$17:$BI$27,MATCH(M$7,GRID!$A$17:$A$27,0),MATCH(1,($U$2=GRID!$B$1:$BI$1)*(КАЛЕНДАРЬ!$I31=GRID!$B$3:$BI$3), 0))*GRID!$B$66,
ROUNDUP(INDEX(GRID!$B$17:$BI$27,MATCH(M$7,GRID!$A$17:$A$27,0),MATCH(1,($U$2=GRID!$B$1:$BI$1)*(КАЛЕНДАРЬ!$I31=GRID!$B$3:$BI$3), 0))*GRID!$B$66*(1-GRID!$B$69),0))</f>
        <v>22304</v>
      </c>
      <c r="O17" s="47" cm="1">
        <f t="array" ref="O17">IF($I$2="Раннее бронирование",
INDEX(GRID!$B$4:$BI$14,MATCH(O$7,GRID!$A$4:$A$14,0),MATCH(1,($U$2=GRID!$B$1:$BI$1)*(КАЛЕНДАРЬ!$I31=GRID!$B$3:$BI$3), 0))*GRID!$B$66,
ROUNDUP(INDEX(GRID!$B$4:$BI$14,MATCH(O$7,GRID!$A$4:$A$14,0),MATCH(1,($U$2=GRID!$B$1:$BI$1)*(КАЛЕНДАРЬ!$I31=GRID!$B$3:$BI$3),0))*GRID!$B$66*(1-GRID!$B$69),0))</f>
        <v>25364</v>
      </c>
      <c r="P17" s="48" cm="1">
        <f t="array" ref="P17">IF($I$2="Раннее бронирование",
INDEX(GRID!$B$17:$BI$27,MATCH(O$7,GRID!$A$17:$A$27,0),MATCH(1,($U$2=GRID!$B$1:$BI$1)*(КАЛЕНДАРЬ!$I31=GRID!$B$3:$BI$3), 0))*GRID!$B$66,
ROUNDUP(INDEX(GRID!$B$17:$BI$27,MATCH(O$7,GRID!$A$17:$A$27,0),MATCH(1,($U$2=GRID!$B$1:$BI$1)*(КАЛЕНДАРЬ!$I31=GRID!$B$3:$BI$3), 0))*GRID!$B$66*(1-GRID!$B$69),0))</f>
        <v>27064</v>
      </c>
      <c r="Q17" s="47" cm="1">
        <f t="array" ref="Q17">IF($I$2="Раннее бронирование",
INDEX(GRID!$B$4:$BI$14,MATCH(Q$7,GRID!$A$4:$A$14,0),MATCH(1,($U$2=GRID!$B$1:$BI$1)*(КАЛЕНДАРЬ!$I31=GRID!$B$3:$BI$3), 0))*GRID!$B$66,
ROUNDUP(INDEX(GRID!$B$4:$BI$14,MATCH(Q$7,GRID!$A$4:$A$14,0),MATCH(1,($U$2=GRID!$B$1:$BI$1)*(КАЛЕНДАРЬ!$I31=GRID!$B$3:$BI$3),0))*GRID!$B$66*(1-GRID!$B$69),0))</f>
        <v>28424</v>
      </c>
      <c r="R17" s="48" cm="1">
        <f t="array" ref="R17">IF($I$2="Раннее бронирование",
INDEX(GRID!$B$17:$BI$27,MATCH(Q$7,GRID!$A$17:$A$27,0),MATCH(1,($U$2=GRID!$B$1:$BI$1)*(КАЛЕНДАРЬ!$I31=GRID!$B$3:$BI$3), 0))*GRID!$B$66,
ROUNDUP(INDEX(GRID!$B$17:$BI$27,MATCH(Q$7,GRID!$A$17:$A$27,0),MATCH(1,($U$2=GRID!$B$1:$BI$1)*(КАЛЕНДАРЬ!$I31=GRID!$B$3:$BI$3), 0))*GRID!$B$66*(1-GRID!$B$69),0))</f>
        <v>30124</v>
      </c>
      <c r="S17" s="47" cm="1">
        <f t="array" ref="S17">IF($I$2="Раннее бронирование",
INDEX(GRID!$B$4:$BI$14,MATCH(S$7,GRID!$A$4:$A$14,0),MATCH(1,($U$2=GRID!$B$1:$BI$1)*(КАЛЕНДАРЬ!$I31=GRID!$B$3:$BI$3), 0))*GRID!$B$66,
ROUNDUP(INDEX(GRID!$B$4:$BI$14,MATCH(S$7,GRID!$A$4:$A$14,0),MATCH(1,($U$2=GRID!$B$1:$BI$1)*(КАЛЕНДАРЬ!$I31=GRID!$B$3:$BI$3),0))*GRID!$B$66*(1-GRID!$B$69),0))</f>
        <v>34272</v>
      </c>
      <c r="T17" s="48" cm="1">
        <f t="array" ref="T17">IF($I$2="Раннее бронирование",
INDEX(GRID!$B$17:$BI$27,MATCH(S$7,GRID!$A$17:$A$27,0),MATCH(1,($U$2=GRID!$B$1:$BI$1)*(КАЛЕНДАРЬ!$I31=GRID!$B$3:$BI$3), 0))*GRID!$B$66,
ROUNDUP(INDEX(GRID!$B$17:$BI$27,MATCH(S$7,GRID!$A$17:$A$27,0),MATCH(1,($U$2=GRID!$B$1:$BI$1)*(КАЛЕНДАРЬ!$I31=GRID!$B$3:$BI$3), 0))*GRID!$B$66*(1-GRID!$B$69),0))</f>
        <v>35972</v>
      </c>
      <c r="U17" s="47" cm="1">
        <f t="array" ref="U17">IF($I$2="Раннее бронирование",
INDEX(GRID!$B$4:$BI$14,MATCH(U$7,GRID!$A$4:$A$14,0),MATCH(1,($U$2=GRID!$B$1:$BI$1)*(КАЛЕНДАРЬ!$I31=GRID!$B$3:$BI$3), 0))*GRID!$B$66,
ROUNDUP(INDEX(GRID!$B$4:$BI$14,MATCH(U$7,GRID!$A$4:$A$14,0),MATCH(1,($U$2=GRID!$B$1:$BI$1)*(КАЛЕНДАРЬ!$I31=GRID!$B$3:$BI$3),0))*GRID!$B$66*(1-GRID!$B$69),0))</f>
        <v>39440</v>
      </c>
      <c r="V17" s="48" cm="1">
        <f t="array" ref="V17">IF($I$2="Раннее бронирование",
INDEX(GRID!$B$17:$BI$27,MATCH(U$7,GRID!$A$17:$A$27,0),MATCH(1,($U$2=GRID!$B$1:$BI$1)*(КАЛЕНДАРЬ!$I31=GRID!$B$3:$BI$3), 0))*GRID!$B$66,
ROUNDUP(INDEX(GRID!$B$17:$BI$27,MATCH(U$7,GRID!$A$17:$A$27,0),MATCH(1,($U$2=GRID!$B$1:$BI$1)*(КАЛЕНДАРЬ!$I31=GRID!$B$3:$BI$3), 0))*GRID!$B$66*(1-GRID!$B$69),0))</f>
        <v>41140</v>
      </c>
      <c r="W17" s="47" cm="1">
        <f t="array" ref="W17">IF($I$2="Раннее бронирование",
INDEX(GRID!$B$4:$BI$14,MATCH(W$7,GRID!$A$4:$A$14,0),MATCH(1,($U$2=GRID!$B$1:$BI$1)*(КАЛЕНДАРЬ!$I31=GRID!$B$3:$BI$3), 0))*GRID!$B$66,
ROUNDUP(INDEX(GRID!$B$4:$BI$14,MATCH(W$7,GRID!$A$4:$A$14,0),MATCH(1,($U$2=GRID!$B$1:$BI$1)*(КАЛЕНДАРЬ!$I31=GRID!$B$3:$BI$3),0))*GRID!$B$66*(1-GRID!$B$69),0))</f>
        <v>157760</v>
      </c>
      <c r="X17" s="48" cm="1">
        <f t="array" ref="X17">IF($I$2="Раннее бронирование",
INDEX(GRID!$B$17:$BI$27,MATCH(W$7,GRID!$A$17:$A$27,0),MATCH(1,($U$2=GRID!$B$1:$BI$1)*(КАЛЕНДАРЬ!$I31=GRID!$B$3:$BI$3), 0))*GRID!$B$66,
ROUNDUP(INDEX(GRID!$B$17:$BI$27,MATCH(W$7,GRID!$A$17:$A$27,0),MATCH(1,($U$2=GRID!$B$1:$BI$1)*(КАЛЕНДАРЬ!$I31=GRID!$B$3:$BI$3), 0))*GRID!$B$66*(1-GRID!$B$69),0))</f>
        <v>159460</v>
      </c>
    </row>
    <row r="18" spans="1:24" ht="12.75" hidden="1" customHeight="1" x14ac:dyDescent="0.2">
      <c r="A18" s="117" t="s">
        <v>42</v>
      </c>
      <c r="B18" s="117">
        <v>29</v>
      </c>
      <c r="C18" s="47" cm="1">
        <f t="array" ref="C18">IF($I$2="Раннее бронирование",
INDEX(GRID!$B$4:$BI$14,MATCH(C$7,GRID!$A$4:$A$14,0),MATCH(1,($U$2=GRID!$B$1:$BI$1)*(КАЛЕНДАРЬ!$I32=GRID!$B$3:$BI$3), 0))*GRID!$B$66,
ROUNDUP(INDEX(GRID!$B$4:$BI$14,MATCH(C$7,GRID!$A$4:$A$14,0),MATCH(1,($U$2=GRID!$B$1:$BI$1)*(КАЛЕНДАРЬ!$I32=GRID!$B$3:$BI$3),0))*GRID!$B$66*(1-GRID!$B$69),0))</f>
        <v>12920</v>
      </c>
      <c r="D18" s="48" cm="1">
        <f t="array" ref="D18">IF($I$2="Раннее бронирование",
INDEX(GRID!$B$17:$BI$27,MATCH(C$7,GRID!$A$17:$A$27,0),MATCH(1,($U$2=GRID!$B$1:$BI$1)*(КАЛЕНДАРЬ!$I32=GRID!$B$3:$BI$3), 0))*GRID!$B$66,
ROUNDUP(INDEX(GRID!$B$17:$BI$27,MATCH(C$7,GRID!$A$17:$A$27,0),MATCH(1,($U$2=GRID!$B$1:$BI$1)*(КАЛЕНДАРЬ!$I32=GRID!$B$3:$BI$3), 0))*GRID!$B$66*(1-GRID!$B$69),0))</f>
        <v>14620</v>
      </c>
      <c r="E18" s="47" cm="1">
        <f t="array" ref="E18">IF($I$2="Раннее бронирование",
INDEX(GRID!$B$4:$BI$14,MATCH(E$7,GRID!$A$4:$A$14,0),MATCH(1,($U$2=GRID!$B$1:$BI$1)*(КАЛЕНДАРЬ!$I32=GRID!$B$3:$BI$3), 0))*GRID!$B$66,
ROUNDUP(INDEX(GRID!$B$4:$BI$14,MATCH(E$7,GRID!$A$4:$A$14,0),MATCH(1,($U$2=GRID!$B$1:$BI$1)*(КАЛЕНДАРЬ!$I32=GRID!$B$3:$BI$3),0))*GRID!$B$66*(1-GRID!$B$69),0))</f>
        <v>14212</v>
      </c>
      <c r="F18" s="48" cm="1">
        <f t="array" ref="F18">IF($I$2="Раннее бронирование",
INDEX(GRID!$B$17:$BI$27,MATCH(E$7,GRID!$A$17:$A$27,0),MATCH(1,($U$2=GRID!$B$1:$BI$1)*(КАЛЕНДАРЬ!$I32=GRID!$B$3:$BI$3), 0))*GRID!$B$66,
ROUNDUP(INDEX(GRID!$B$17:$BI$27,MATCH(E$7,GRID!$A$17:$A$27,0),MATCH(1,($U$2=GRID!$B$1:$BI$1)*(КАЛЕНДАРЬ!$I32=GRID!$B$3:$BI$3), 0))*GRID!$B$66*(1-GRID!$B$69),0))</f>
        <v>15912</v>
      </c>
      <c r="G18" s="47" cm="1">
        <f t="array" ref="G18">IF($I$2="Раннее бронирование",
INDEX(GRID!$B$4:$BI$14,MATCH(G$7,GRID!$A$4:$A$14,0),MATCH(1,($U$2=GRID!$B$1:$BI$1)*(КАЛЕНДАРЬ!$I32=GRID!$B$3:$BI$3), 0))*GRID!$B$66,
ROUNDUP(INDEX(GRID!$B$4:$BI$14,MATCH(G$7,GRID!$A$4:$A$14,0),MATCH(1,($U$2=GRID!$B$1:$BI$1)*(КАЛЕНДАРЬ!$I32=GRID!$B$3:$BI$3),0))*GRID!$B$66*(1-GRID!$B$69),0))</f>
        <v>15572</v>
      </c>
      <c r="H18" s="48" cm="1">
        <f t="array" ref="H18">IF($I$2="Раннее бронирование",
INDEX(GRID!$B$17:$BI$27,MATCH(G$7,GRID!$A$17:$A$27,0),MATCH(1,($U$2=GRID!$B$1:$BI$1)*(КАЛЕНДАРЬ!$I32=GRID!$B$3:$BI$3), 0))*GRID!$B$66,
ROUNDUP(INDEX(GRID!$B$17:$BI$27,MATCH(G$7,GRID!$A$17:$A$27,0),MATCH(1,($U$2=GRID!$B$1:$BI$1)*(КАЛЕНДАРЬ!$I32=GRID!$B$3:$BI$3), 0))*GRID!$B$66*(1-GRID!$B$69),0))</f>
        <v>17272</v>
      </c>
      <c r="I18" s="47" cm="1">
        <f t="array" ref="I18">IF($I$2="Раннее бронирование",
INDEX(GRID!$B$4:$BI$14,MATCH(I$7,GRID!$A$4:$A$14,0),MATCH(1,($U$2=GRID!$B$1:$BI$1)*(КАЛЕНДАРЬ!$I32=GRID!$B$3:$BI$3), 0))*GRID!$B$66,
ROUNDUP(INDEX(GRID!$B$4:$BI$14,MATCH(I$7,GRID!$A$4:$A$14,0),MATCH(1,($U$2=GRID!$B$1:$BI$1)*(КАЛЕНДАРЬ!$I32=GRID!$B$3:$BI$3),0))*GRID!$B$66*(1-GRID!$B$69),0))</f>
        <v>17068</v>
      </c>
      <c r="J18" s="48" cm="1">
        <f t="array" ref="J18">IF($I$2="Раннее бронирование",
INDEX(GRID!$B$17:$BI$27,MATCH(I$7,GRID!$A$17:$A$27,0),MATCH(1,($U$2=GRID!$B$1:$BI$1)*(КАЛЕНДАРЬ!$I32=GRID!$B$3:$BI$3), 0))*GRID!$B$66,
ROUNDUP(INDEX(GRID!$B$17:$BI$27,MATCH(I$7,GRID!$A$17:$A$27,0),MATCH(1,($U$2=GRID!$B$1:$BI$1)*(КАЛЕНДАРЬ!$I32=GRID!$B$3:$BI$3), 0))*GRID!$B$66*(1-GRID!$B$69),0))</f>
        <v>18768</v>
      </c>
      <c r="K18" s="47" cm="1">
        <f t="array" ref="K18">IF($I$2="Раннее бронирование",
INDEX(GRID!$B$4:$BI$14,MATCH(K$7,GRID!$A$4:$A$14,0),MATCH(1,($U$2=GRID!$B$1:$BI$1)*(КАЛЕНДАРЬ!$I32=GRID!$B$3:$BI$3), 0))*GRID!$B$66,
ROUNDUP(INDEX(GRID!$B$4:$BI$14,MATCH(K$7,GRID!$A$4:$A$14,0),MATCH(1,($U$2=GRID!$B$1:$BI$1)*(КАЛЕНДАРЬ!$I32=GRID!$B$3:$BI$3),0))*GRID!$B$66*(1-GRID!$B$69),0))</f>
        <v>18768</v>
      </c>
      <c r="L18" s="48" cm="1">
        <f t="array" ref="L18">IF($I$2="Раннее бронирование",
INDEX(GRID!$B$17:$BI$27,MATCH(K$7,GRID!$A$17:$A$27,0),MATCH(1,($U$2=GRID!$B$1:$BI$1)*(КАЛЕНДАРЬ!$I32=GRID!$B$3:$BI$3), 0))*GRID!$B$66,
ROUNDUP(INDEX(GRID!$B$17:$BI$27,MATCH(K$7,GRID!$A$17:$A$27,0),MATCH(1,($U$2=GRID!$B$1:$BI$1)*(КАЛЕНДАРЬ!$I32=GRID!$B$3:$BI$3), 0))*GRID!$B$66*(1-GRID!$B$69),0))</f>
        <v>20468</v>
      </c>
      <c r="M18" s="47" cm="1">
        <f t="array" ref="M18">IF($I$2="Раннее бронирование",
INDEX(GRID!$B$4:$BI$14,MATCH(M$7,GRID!$A$4:$A$14,0),MATCH(1,($U$2=GRID!$B$1:$BI$1)*(КАЛЕНДАРЬ!$I32=GRID!$B$3:$BI$3), 0))*GRID!$B$66,
ROUNDUP(INDEX(GRID!$B$4:$BI$14,MATCH(M$7,GRID!$A$4:$A$14,0),MATCH(1,($U$2=GRID!$B$1:$BI$1)*(КАЛЕНДАРЬ!$I32=GRID!$B$3:$BI$3),0))*GRID!$B$66*(1-GRID!$B$69),0))</f>
        <v>20604</v>
      </c>
      <c r="N18" s="48" cm="1">
        <f t="array" ref="N18">IF($I$2="Раннее бронирование",
INDEX(GRID!$B$17:$BI$27,MATCH(M$7,GRID!$A$17:$A$27,0),MATCH(1,($U$2=GRID!$B$1:$BI$1)*(КАЛЕНДАРЬ!$I32=GRID!$B$3:$BI$3), 0))*GRID!$B$66,
ROUNDUP(INDEX(GRID!$B$17:$BI$27,MATCH(M$7,GRID!$A$17:$A$27,0),MATCH(1,($U$2=GRID!$B$1:$BI$1)*(КАЛЕНДАРЬ!$I32=GRID!$B$3:$BI$3), 0))*GRID!$B$66*(1-GRID!$B$69),0))</f>
        <v>22304</v>
      </c>
      <c r="O18" s="47" cm="1">
        <f t="array" ref="O18">IF($I$2="Раннее бронирование",
INDEX(GRID!$B$4:$BI$14,MATCH(O$7,GRID!$A$4:$A$14,0),MATCH(1,($U$2=GRID!$B$1:$BI$1)*(КАЛЕНДАРЬ!$I32=GRID!$B$3:$BI$3), 0))*GRID!$B$66,
ROUNDUP(INDEX(GRID!$B$4:$BI$14,MATCH(O$7,GRID!$A$4:$A$14,0),MATCH(1,($U$2=GRID!$B$1:$BI$1)*(КАЛЕНДАРЬ!$I32=GRID!$B$3:$BI$3),0))*GRID!$B$66*(1-GRID!$B$69),0))</f>
        <v>25364</v>
      </c>
      <c r="P18" s="48" cm="1">
        <f t="array" ref="P18">IF($I$2="Раннее бронирование",
INDEX(GRID!$B$17:$BI$27,MATCH(O$7,GRID!$A$17:$A$27,0),MATCH(1,($U$2=GRID!$B$1:$BI$1)*(КАЛЕНДАРЬ!$I32=GRID!$B$3:$BI$3), 0))*GRID!$B$66,
ROUNDUP(INDEX(GRID!$B$17:$BI$27,MATCH(O$7,GRID!$A$17:$A$27,0),MATCH(1,($U$2=GRID!$B$1:$BI$1)*(КАЛЕНДАРЬ!$I32=GRID!$B$3:$BI$3), 0))*GRID!$B$66*(1-GRID!$B$69),0))</f>
        <v>27064</v>
      </c>
      <c r="Q18" s="47" cm="1">
        <f t="array" ref="Q18">IF($I$2="Раннее бронирование",
INDEX(GRID!$B$4:$BI$14,MATCH(Q$7,GRID!$A$4:$A$14,0),MATCH(1,($U$2=GRID!$B$1:$BI$1)*(КАЛЕНДАРЬ!$I32=GRID!$B$3:$BI$3), 0))*GRID!$B$66,
ROUNDUP(INDEX(GRID!$B$4:$BI$14,MATCH(Q$7,GRID!$A$4:$A$14,0),MATCH(1,($U$2=GRID!$B$1:$BI$1)*(КАЛЕНДАРЬ!$I32=GRID!$B$3:$BI$3),0))*GRID!$B$66*(1-GRID!$B$69),0))</f>
        <v>28424</v>
      </c>
      <c r="R18" s="48" cm="1">
        <f t="array" ref="R18">IF($I$2="Раннее бронирование",
INDEX(GRID!$B$17:$BI$27,MATCH(Q$7,GRID!$A$17:$A$27,0),MATCH(1,($U$2=GRID!$B$1:$BI$1)*(КАЛЕНДАРЬ!$I32=GRID!$B$3:$BI$3), 0))*GRID!$B$66,
ROUNDUP(INDEX(GRID!$B$17:$BI$27,MATCH(Q$7,GRID!$A$17:$A$27,0),MATCH(1,($U$2=GRID!$B$1:$BI$1)*(КАЛЕНДАРЬ!$I32=GRID!$B$3:$BI$3), 0))*GRID!$B$66*(1-GRID!$B$69),0))</f>
        <v>30124</v>
      </c>
      <c r="S18" s="47" cm="1">
        <f t="array" ref="S18">IF($I$2="Раннее бронирование",
INDEX(GRID!$B$4:$BI$14,MATCH(S$7,GRID!$A$4:$A$14,0),MATCH(1,($U$2=GRID!$B$1:$BI$1)*(КАЛЕНДАРЬ!$I32=GRID!$B$3:$BI$3), 0))*GRID!$B$66,
ROUNDUP(INDEX(GRID!$B$4:$BI$14,MATCH(S$7,GRID!$A$4:$A$14,0),MATCH(1,($U$2=GRID!$B$1:$BI$1)*(КАЛЕНДАРЬ!$I32=GRID!$B$3:$BI$3),0))*GRID!$B$66*(1-GRID!$B$69),0))</f>
        <v>34272</v>
      </c>
      <c r="T18" s="48" cm="1">
        <f t="array" ref="T18">IF($I$2="Раннее бронирование",
INDEX(GRID!$B$17:$BI$27,MATCH(S$7,GRID!$A$17:$A$27,0),MATCH(1,($U$2=GRID!$B$1:$BI$1)*(КАЛЕНДАРЬ!$I32=GRID!$B$3:$BI$3), 0))*GRID!$B$66,
ROUNDUP(INDEX(GRID!$B$17:$BI$27,MATCH(S$7,GRID!$A$17:$A$27,0),MATCH(1,($U$2=GRID!$B$1:$BI$1)*(КАЛЕНДАРЬ!$I32=GRID!$B$3:$BI$3), 0))*GRID!$B$66*(1-GRID!$B$69),0))</f>
        <v>35972</v>
      </c>
      <c r="U18" s="47" cm="1">
        <f t="array" ref="U18">IF($I$2="Раннее бронирование",
INDEX(GRID!$B$4:$BI$14,MATCH(U$7,GRID!$A$4:$A$14,0),MATCH(1,($U$2=GRID!$B$1:$BI$1)*(КАЛЕНДАРЬ!$I32=GRID!$B$3:$BI$3), 0))*GRID!$B$66,
ROUNDUP(INDEX(GRID!$B$4:$BI$14,MATCH(U$7,GRID!$A$4:$A$14,0),MATCH(1,($U$2=GRID!$B$1:$BI$1)*(КАЛЕНДАРЬ!$I32=GRID!$B$3:$BI$3),0))*GRID!$B$66*(1-GRID!$B$69),0))</f>
        <v>39440</v>
      </c>
      <c r="V18" s="48" cm="1">
        <f t="array" ref="V18">IF($I$2="Раннее бронирование",
INDEX(GRID!$B$17:$BI$27,MATCH(U$7,GRID!$A$17:$A$27,0),MATCH(1,($U$2=GRID!$B$1:$BI$1)*(КАЛЕНДАРЬ!$I32=GRID!$B$3:$BI$3), 0))*GRID!$B$66,
ROUNDUP(INDEX(GRID!$B$17:$BI$27,MATCH(U$7,GRID!$A$17:$A$27,0),MATCH(1,($U$2=GRID!$B$1:$BI$1)*(КАЛЕНДАРЬ!$I32=GRID!$B$3:$BI$3), 0))*GRID!$B$66*(1-GRID!$B$69),0))</f>
        <v>41140</v>
      </c>
      <c r="W18" s="47" cm="1">
        <f t="array" ref="W18">IF($I$2="Раннее бронирование",
INDEX(GRID!$B$4:$BI$14,MATCH(W$7,GRID!$A$4:$A$14,0),MATCH(1,($U$2=GRID!$B$1:$BI$1)*(КАЛЕНДАРЬ!$I32=GRID!$B$3:$BI$3), 0))*GRID!$B$66,
ROUNDUP(INDEX(GRID!$B$4:$BI$14,MATCH(W$7,GRID!$A$4:$A$14,0),MATCH(1,($U$2=GRID!$B$1:$BI$1)*(КАЛЕНДАРЬ!$I32=GRID!$B$3:$BI$3),0))*GRID!$B$66*(1-GRID!$B$69),0))</f>
        <v>157760</v>
      </c>
      <c r="X18" s="48" cm="1">
        <f t="array" ref="X18">IF($I$2="Раннее бронирование",
INDEX(GRID!$B$17:$BI$27,MATCH(W$7,GRID!$A$17:$A$27,0),MATCH(1,($U$2=GRID!$B$1:$BI$1)*(КАЛЕНДАРЬ!$I32=GRID!$B$3:$BI$3), 0))*GRID!$B$66,
ROUNDUP(INDEX(GRID!$B$17:$BI$27,MATCH(W$7,GRID!$A$17:$A$27,0),MATCH(1,($U$2=GRID!$B$1:$BI$1)*(КАЛЕНДАРЬ!$I32=GRID!$B$3:$BI$3), 0))*GRID!$B$66*(1-GRID!$B$69),0))</f>
        <v>159460</v>
      </c>
    </row>
    <row r="19" spans="1:24" ht="12.75" hidden="1" customHeight="1" x14ac:dyDescent="0.2">
      <c r="A19" s="117" t="s">
        <v>43</v>
      </c>
      <c r="B19" s="117">
        <v>30</v>
      </c>
      <c r="C19" s="47" cm="1">
        <f t="array" ref="C19">IF($I$2="Раннее бронирование",
INDEX(GRID!$B$4:$BI$14,MATCH(C$7,GRID!$A$4:$A$14,0),MATCH(1,($U$2=GRID!$B$1:$BI$1)*(КАЛЕНДАРЬ!$I33=GRID!$B$3:$BI$3), 0))*GRID!$B$66,
ROUNDUP(INDEX(GRID!$B$4:$BI$14,MATCH(C$7,GRID!$A$4:$A$14,0),MATCH(1,($U$2=GRID!$B$1:$BI$1)*(КАЛЕНДАРЬ!$I33=GRID!$B$3:$BI$3),0))*GRID!$B$66*(1-GRID!$B$69),0))</f>
        <v>10880</v>
      </c>
      <c r="D19" s="48" cm="1">
        <f t="array" ref="D19">IF($I$2="Раннее бронирование",
INDEX(GRID!$B$17:$BI$27,MATCH(C$7,GRID!$A$17:$A$27,0),MATCH(1,($U$2=GRID!$B$1:$BI$1)*(КАЛЕНДАРЬ!$I33=GRID!$B$3:$BI$3), 0))*GRID!$B$66,
ROUNDUP(INDEX(GRID!$B$17:$BI$27,MATCH(C$7,GRID!$A$17:$A$27,0),MATCH(1,($U$2=GRID!$B$1:$BI$1)*(КАЛЕНДАРЬ!$I33=GRID!$B$3:$BI$3), 0))*GRID!$B$66*(1-GRID!$B$69),0))</f>
        <v>12580</v>
      </c>
      <c r="E19" s="47" cm="1">
        <f t="array" ref="E19">IF($I$2="Раннее бронирование",
INDEX(GRID!$B$4:$BI$14,MATCH(E$7,GRID!$A$4:$A$14,0),MATCH(1,($U$2=GRID!$B$1:$BI$1)*(КАЛЕНДАРЬ!$I33=GRID!$B$3:$BI$3), 0))*GRID!$B$66,
ROUNDUP(INDEX(GRID!$B$4:$BI$14,MATCH(E$7,GRID!$A$4:$A$14,0),MATCH(1,($U$2=GRID!$B$1:$BI$1)*(КАЛЕНДАРЬ!$I33=GRID!$B$3:$BI$3),0))*GRID!$B$66*(1-GRID!$B$69),0))</f>
        <v>11832</v>
      </c>
      <c r="F19" s="48" cm="1">
        <f t="array" ref="F19">IF($I$2="Раннее бронирование",
INDEX(GRID!$B$17:$BI$27,MATCH(E$7,GRID!$A$17:$A$27,0),MATCH(1,($U$2=GRID!$B$1:$BI$1)*(КАЛЕНДАРЬ!$I33=GRID!$B$3:$BI$3), 0))*GRID!$B$66,
ROUNDUP(INDEX(GRID!$B$17:$BI$27,MATCH(E$7,GRID!$A$17:$A$27,0),MATCH(1,($U$2=GRID!$B$1:$BI$1)*(КАЛЕНДАРЬ!$I33=GRID!$B$3:$BI$3), 0))*GRID!$B$66*(1-GRID!$B$69),0))</f>
        <v>13532</v>
      </c>
      <c r="G19" s="47" cm="1">
        <f t="array" ref="G19">IF($I$2="Раннее бронирование",
INDEX(GRID!$B$4:$BI$14,MATCH(G$7,GRID!$A$4:$A$14,0),MATCH(1,($U$2=GRID!$B$1:$BI$1)*(КАЛЕНДАРЬ!$I33=GRID!$B$3:$BI$3), 0))*GRID!$B$66,
ROUNDUP(INDEX(GRID!$B$4:$BI$14,MATCH(G$7,GRID!$A$4:$A$14,0),MATCH(1,($U$2=GRID!$B$1:$BI$1)*(КАЛЕНДАРЬ!$I33=GRID!$B$3:$BI$3),0))*GRID!$B$66*(1-GRID!$B$69),0))</f>
        <v>12852</v>
      </c>
      <c r="H19" s="48" cm="1">
        <f t="array" ref="H19">IF($I$2="Раннее бронирование",
INDEX(GRID!$B$17:$BI$27,MATCH(G$7,GRID!$A$17:$A$27,0),MATCH(1,($U$2=GRID!$B$1:$BI$1)*(КАЛЕНДАРЬ!$I33=GRID!$B$3:$BI$3), 0))*GRID!$B$66,
ROUNDUP(INDEX(GRID!$B$17:$BI$27,MATCH(G$7,GRID!$A$17:$A$27,0),MATCH(1,($U$2=GRID!$B$1:$BI$1)*(КАЛЕНДАРЬ!$I33=GRID!$B$3:$BI$3), 0))*GRID!$B$66*(1-GRID!$B$69),0))</f>
        <v>14552</v>
      </c>
      <c r="I19" s="47" cm="1">
        <f t="array" ref="I19">IF($I$2="Раннее бронирование",
INDEX(GRID!$B$4:$BI$14,MATCH(I$7,GRID!$A$4:$A$14,0),MATCH(1,($U$2=GRID!$B$1:$BI$1)*(КАЛЕНДАРЬ!$I33=GRID!$B$3:$BI$3), 0))*GRID!$B$66,
ROUNDUP(INDEX(GRID!$B$4:$BI$14,MATCH(I$7,GRID!$A$4:$A$14,0),MATCH(1,($U$2=GRID!$B$1:$BI$1)*(КАЛЕНДАРЬ!$I33=GRID!$B$3:$BI$3),0))*GRID!$B$66*(1-GRID!$B$69),0))</f>
        <v>14008</v>
      </c>
      <c r="J19" s="48" cm="1">
        <f t="array" ref="J19">IF($I$2="Раннее бронирование",
INDEX(GRID!$B$17:$BI$27,MATCH(I$7,GRID!$A$17:$A$27,0),MATCH(1,($U$2=GRID!$B$1:$BI$1)*(КАЛЕНДАРЬ!$I33=GRID!$B$3:$BI$3), 0))*GRID!$B$66,
ROUNDUP(INDEX(GRID!$B$17:$BI$27,MATCH(I$7,GRID!$A$17:$A$27,0),MATCH(1,($U$2=GRID!$B$1:$BI$1)*(КАЛЕНДАРЬ!$I33=GRID!$B$3:$BI$3), 0))*GRID!$B$66*(1-GRID!$B$69),0))</f>
        <v>15708</v>
      </c>
      <c r="K19" s="47" cm="1">
        <f t="array" ref="K19">IF($I$2="Раннее бронирование",
INDEX(GRID!$B$4:$BI$14,MATCH(K$7,GRID!$A$4:$A$14,0),MATCH(1,($U$2=GRID!$B$1:$BI$1)*(КАЛЕНДАРЬ!$I33=GRID!$B$3:$BI$3), 0))*GRID!$B$66,
ROUNDUP(INDEX(GRID!$B$4:$BI$14,MATCH(K$7,GRID!$A$4:$A$14,0),MATCH(1,($U$2=GRID!$B$1:$BI$1)*(КАЛЕНДАРЬ!$I33=GRID!$B$3:$BI$3),0))*GRID!$B$66*(1-GRID!$B$69),0))</f>
        <v>15232</v>
      </c>
      <c r="L19" s="48" cm="1">
        <f t="array" ref="L19">IF($I$2="Раннее бронирование",
INDEX(GRID!$B$17:$BI$27,MATCH(K$7,GRID!$A$17:$A$27,0),MATCH(1,($U$2=GRID!$B$1:$BI$1)*(КАЛЕНДАРЬ!$I33=GRID!$B$3:$BI$3), 0))*GRID!$B$66,
ROUNDUP(INDEX(GRID!$B$17:$BI$27,MATCH(K$7,GRID!$A$17:$A$27,0),MATCH(1,($U$2=GRID!$B$1:$BI$1)*(КАЛЕНДАРЬ!$I33=GRID!$B$3:$BI$3), 0))*GRID!$B$66*(1-GRID!$B$69),0))</f>
        <v>16932</v>
      </c>
      <c r="M19" s="47" cm="1">
        <f t="array" ref="M19">IF($I$2="Раннее бронирование",
INDEX(GRID!$B$4:$BI$14,MATCH(M$7,GRID!$A$4:$A$14,0),MATCH(1,($U$2=GRID!$B$1:$BI$1)*(КАЛЕНДАРЬ!$I33=GRID!$B$3:$BI$3), 0))*GRID!$B$66,
ROUNDUP(INDEX(GRID!$B$4:$BI$14,MATCH(M$7,GRID!$A$4:$A$14,0),MATCH(1,($U$2=GRID!$B$1:$BI$1)*(КАЛЕНДАРЬ!$I33=GRID!$B$3:$BI$3),0))*GRID!$B$66*(1-GRID!$B$69),0))</f>
        <v>16592</v>
      </c>
      <c r="N19" s="48" cm="1">
        <f t="array" ref="N19">IF($I$2="Раннее бронирование",
INDEX(GRID!$B$17:$BI$27,MATCH(M$7,GRID!$A$17:$A$27,0),MATCH(1,($U$2=GRID!$B$1:$BI$1)*(КАЛЕНДАРЬ!$I33=GRID!$B$3:$BI$3), 0))*GRID!$B$66,
ROUNDUP(INDEX(GRID!$B$17:$BI$27,MATCH(M$7,GRID!$A$17:$A$27,0),MATCH(1,($U$2=GRID!$B$1:$BI$1)*(КАЛЕНДАРЬ!$I33=GRID!$B$3:$BI$3), 0))*GRID!$B$66*(1-GRID!$B$69),0))</f>
        <v>18292</v>
      </c>
      <c r="O19" s="47" cm="1">
        <f t="array" ref="O19">IF($I$2="Раннее бронирование",
INDEX(GRID!$B$4:$BI$14,MATCH(O$7,GRID!$A$4:$A$14,0),MATCH(1,($U$2=GRID!$B$1:$BI$1)*(КАЛЕНДАРЬ!$I33=GRID!$B$3:$BI$3), 0))*GRID!$B$66,
ROUNDUP(INDEX(GRID!$B$4:$BI$14,MATCH(O$7,GRID!$A$4:$A$14,0),MATCH(1,($U$2=GRID!$B$1:$BI$1)*(КАЛЕНДАРЬ!$I33=GRID!$B$3:$BI$3),0))*GRID!$B$66*(1-GRID!$B$69),0))</f>
        <v>21420</v>
      </c>
      <c r="P19" s="48" cm="1">
        <f t="array" ref="P19">IF($I$2="Раннее бронирование",
INDEX(GRID!$B$17:$BI$27,MATCH(O$7,GRID!$A$17:$A$27,0),MATCH(1,($U$2=GRID!$B$1:$BI$1)*(КАЛЕНДАРЬ!$I33=GRID!$B$3:$BI$3), 0))*GRID!$B$66,
ROUNDUP(INDEX(GRID!$B$17:$BI$27,MATCH(O$7,GRID!$A$17:$A$27,0),MATCH(1,($U$2=GRID!$B$1:$BI$1)*(КАЛЕНДАРЬ!$I33=GRID!$B$3:$BI$3), 0))*GRID!$B$66*(1-GRID!$B$69),0))</f>
        <v>23120</v>
      </c>
      <c r="Q19" s="47" cm="1">
        <f t="array" ref="Q19">IF($I$2="Раннее бронирование",
INDEX(GRID!$B$4:$BI$14,MATCH(Q$7,GRID!$A$4:$A$14,0),MATCH(1,($U$2=GRID!$B$1:$BI$1)*(КАЛЕНДАРЬ!$I33=GRID!$B$3:$BI$3), 0))*GRID!$B$66,
ROUNDUP(INDEX(GRID!$B$4:$BI$14,MATCH(Q$7,GRID!$A$4:$A$14,0),MATCH(1,($U$2=GRID!$B$1:$BI$1)*(КАЛЕНДАРЬ!$I33=GRID!$B$3:$BI$3),0))*GRID!$B$66*(1-GRID!$B$69),0))</f>
        <v>23936</v>
      </c>
      <c r="R19" s="48" cm="1">
        <f t="array" ref="R19">IF($I$2="Раннее бронирование",
INDEX(GRID!$B$17:$BI$27,MATCH(Q$7,GRID!$A$17:$A$27,0),MATCH(1,($U$2=GRID!$B$1:$BI$1)*(КАЛЕНДАРЬ!$I33=GRID!$B$3:$BI$3), 0))*GRID!$B$66,
ROUNDUP(INDEX(GRID!$B$17:$BI$27,MATCH(Q$7,GRID!$A$17:$A$27,0),MATCH(1,($U$2=GRID!$B$1:$BI$1)*(КАЛЕНДАРЬ!$I33=GRID!$B$3:$BI$3), 0))*GRID!$B$66*(1-GRID!$B$69),0))</f>
        <v>25636</v>
      </c>
      <c r="S19" s="47" cm="1">
        <f t="array" ref="S19">IF($I$2="Раннее бронирование",
INDEX(GRID!$B$4:$BI$14,MATCH(S$7,GRID!$A$4:$A$14,0),MATCH(1,($U$2=GRID!$B$1:$BI$1)*(КАЛЕНДАРЬ!$I33=GRID!$B$3:$BI$3), 0))*GRID!$B$66,
ROUNDUP(INDEX(GRID!$B$4:$BI$14,MATCH(S$7,GRID!$A$4:$A$14,0),MATCH(1,($U$2=GRID!$B$1:$BI$1)*(КАЛЕНДАРЬ!$I33=GRID!$B$3:$BI$3),0))*GRID!$B$66*(1-GRID!$B$69),0))</f>
        <v>28288</v>
      </c>
      <c r="T19" s="48" cm="1">
        <f t="array" ref="T19">IF($I$2="Раннее бронирование",
INDEX(GRID!$B$17:$BI$27,MATCH(S$7,GRID!$A$17:$A$27,0),MATCH(1,($U$2=GRID!$B$1:$BI$1)*(КАЛЕНДАРЬ!$I33=GRID!$B$3:$BI$3), 0))*GRID!$B$66,
ROUNDUP(INDEX(GRID!$B$17:$BI$27,MATCH(S$7,GRID!$A$17:$A$27,0),MATCH(1,($U$2=GRID!$B$1:$BI$1)*(КАЛЕНДАРЬ!$I33=GRID!$B$3:$BI$3), 0))*GRID!$B$66*(1-GRID!$B$69),0))</f>
        <v>29988</v>
      </c>
      <c r="U19" s="47" cm="1">
        <f t="array" ref="U19">IF($I$2="Раннее бронирование",
INDEX(GRID!$B$4:$BI$14,MATCH(U$7,GRID!$A$4:$A$14,0),MATCH(1,($U$2=GRID!$B$1:$BI$1)*(КАЛЕНДАРЬ!$I33=GRID!$B$3:$BI$3), 0))*GRID!$B$66,
ROUNDUP(INDEX(GRID!$B$4:$BI$14,MATCH(U$7,GRID!$A$4:$A$14,0),MATCH(1,($U$2=GRID!$B$1:$BI$1)*(КАЛЕНДАРЬ!$I33=GRID!$B$3:$BI$3),0))*GRID!$B$66*(1-GRID!$B$69),0))</f>
        <v>32640</v>
      </c>
      <c r="V19" s="48" cm="1">
        <f t="array" ref="V19">IF($I$2="Раннее бронирование",
INDEX(GRID!$B$17:$BI$27,MATCH(U$7,GRID!$A$17:$A$27,0),MATCH(1,($U$2=GRID!$B$1:$BI$1)*(КАЛЕНДАРЬ!$I33=GRID!$B$3:$BI$3), 0))*GRID!$B$66,
ROUNDUP(INDEX(GRID!$B$17:$BI$27,MATCH(U$7,GRID!$A$17:$A$27,0),MATCH(1,($U$2=GRID!$B$1:$BI$1)*(КАЛЕНДАРЬ!$I33=GRID!$B$3:$BI$3), 0))*GRID!$B$66*(1-GRID!$B$69),0))</f>
        <v>34340</v>
      </c>
      <c r="W19" s="47" cm="1">
        <f t="array" ref="W19">IF($I$2="Раннее бронирование",
INDEX(GRID!$B$4:$BI$14,MATCH(W$7,GRID!$A$4:$A$14,0),MATCH(1,($U$2=GRID!$B$1:$BI$1)*(КАЛЕНДАРЬ!$I33=GRID!$B$3:$BI$3), 0))*GRID!$B$66,
ROUNDUP(INDEX(GRID!$B$4:$BI$14,MATCH(W$7,GRID!$A$4:$A$14,0),MATCH(1,($U$2=GRID!$B$1:$BI$1)*(КАЛЕНДАРЬ!$I33=GRID!$B$3:$BI$3),0))*GRID!$B$66*(1-GRID!$B$69),0))</f>
        <v>136000</v>
      </c>
      <c r="X19" s="48" cm="1">
        <f t="array" ref="X19">IF($I$2="Раннее бронирование",
INDEX(GRID!$B$17:$BI$27,MATCH(W$7,GRID!$A$17:$A$27,0),MATCH(1,($U$2=GRID!$B$1:$BI$1)*(КАЛЕНДАРЬ!$I33=GRID!$B$3:$BI$3), 0))*GRID!$B$66,
ROUNDUP(INDEX(GRID!$B$17:$BI$27,MATCH(W$7,GRID!$A$17:$A$27,0),MATCH(1,($U$2=GRID!$B$1:$BI$1)*(КАЛЕНДАРЬ!$I33=GRID!$B$3:$BI$3), 0))*GRID!$B$66*(1-GRID!$B$69),0))</f>
        <v>137700</v>
      </c>
    </row>
    <row r="20" spans="1:24" ht="12.75" hidden="1" customHeight="1" x14ac:dyDescent="0.2">
      <c r="A20" s="117" t="s">
        <v>44</v>
      </c>
      <c r="B20" s="117">
        <v>31</v>
      </c>
      <c r="C20" s="47" cm="1">
        <f t="array" ref="C20">IF($I$2="Раннее бронирование",
INDEX(GRID!$B$4:$BI$14,MATCH(C$7,GRID!$A$4:$A$14,0),MATCH(1,($U$2=GRID!$B$1:$BI$1)*(КАЛЕНДАРЬ!$I34=GRID!$B$3:$BI$3), 0))*GRID!$B$66,
ROUNDUP(INDEX(GRID!$B$4:$BI$14,MATCH(C$7,GRID!$A$4:$A$14,0),MATCH(1,($U$2=GRID!$B$1:$BI$1)*(КАЛЕНДАРЬ!$I34=GRID!$B$3:$BI$3),0))*GRID!$B$66*(1-GRID!$B$69),0))</f>
        <v>10880</v>
      </c>
      <c r="D20" s="48" cm="1">
        <f t="array" ref="D20">IF($I$2="Раннее бронирование",
INDEX(GRID!$B$17:$BI$27,MATCH(C$7,GRID!$A$17:$A$27,0),MATCH(1,($U$2=GRID!$B$1:$BI$1)*(КАЛЕНДАРЬ!$I34=GRID!$B$3:$BI$3), 0))*GRID!$B$66,
ROUNDUP(INDEX(GRID!$B$17:$BI$27,MATCH(C$7,GRID!$A$17:$A$27,0),MATCH(1,($U$2=GRID!$B$1:$BI$1)*(КАЛЕНДАРЬ!$I34=GRID!$B$3:$BI$3), 0))*GRID!$B$66*(1-GRID!$B$69),0))</f>
        <v>12580</v>
      </c>
      <c r="E20" s="47" cm="1">
        <f t="array" ref="E20">IF($I$2="Раннее бронирование",
INDEX(GRID!$B$4:$BI$14,MATCH(E$7,GRID!$A$4:$A$14,0),MATCH(1,($U$2=GRID!$B$1:$BI$1)*(КАЛЕНДАРЬ!$I34=GRID!$B$3:$BI$3), 0))*GRID!$B$66,
ROUNDUP(INDEX(GRID!$B$4:$BI$14,MATCH(E$7,GRID!$A$4:$A$14,0),MATCH(1,($U$2=GRID!$B$1:$BI$1)*(КАЛЕНДАРЬ!$I34=GRID!$B$3:$BI$3),0))*GRID!$B$66*(1-GRID!$B$69),0))</f>
        <v>11832</v>
      </c>
      <c r="F20" s="48" cm="1">
        <f t="array" ref="F20">IF($I$2="Раннее бронирование",
INDEX(GRID!$B$17:$BI$27,MATCH(E$7,GRID!$A$17:$A$27,0),MATCH(1,($U$2=GRID!$B$1:$BI$1)*(КАЛЕНДАРЬ!$I34=GRID!$B$3:$BI$3), 0))*GRID!$B$66,
ROUNDUP(INDEX(GRID!$B$17:$BI$27,MATCH(E$7,GRID!$A$17:$A$27,0),MATCH(1,($U$2=GRID!$B$1:$BI$1)*(КАЛЕНДАРЬ!$I34=GRID!$B$3:$BI$3), 0))*GRID!$B$66*(1-GRID!$B$69),0))</f>
        <v>13532</v>
      </c>
      <c r="G20" s="47" cm="1">
        <f t="array" ref="G20">IF($I$2="Раннее бронирование",
INDEX(GRID!$B$4:$BI$14,MATCH(G$7,GRID!$A$4:$A$14,0),MATCH(1,($U$2=GRID!$B$1:$BI$1)*(КАЛЕНДАРЬ!$I34=GRID!$B$3:$BI$3), 0))*GRID!$B$66,
ROUNDUP(INDEX(GRID!$B$4:$BI$14,MATCH(G$7,GRID!$A$4:$A$14,0),MATCH(1,($U$2=GRID!$B$1:$BI$1)*(КАЛЕНДАРЬ!$I34=GRID!$B$3:$BI$3),0))*GRID!$B$66*(1-GRID!$B$69),0))</f>
        <v>12852</v>
      </c>
      <c r="H20" s="48" cm="1">
        <f t="array" ref="H20">IF($I$2="Раннее бронирование",
INDEX(GRID!$B$17:$BI$27,MATCH(G$7,GRID!$A$17:$A$27,0),MATCH(1,($U$2=GRID!$B$1:$BI$1)*(КАЛЕНДАРЬ!$I34=GRID!$B$3:$BI$3), 0))*GRID!$B$66,
ROUNDUP(INDEX(GRID!$B$17:$BI$27,MATCH(G$7,GRID!$A$17:$A$27,0),MATCH(1,($U$2=GRID!$B$1:$BI$1)*(КАЛЕНДАРЬ!$I34=GRID!$B$3:$BI$3), 0))*GRID!$B$66*(1-GRID!$B$69),0))</f>
        <v>14552</v>
      </c>
      <c r="I20" s="47" cm="1">
        <f t="array" ref="I20">IF($I$2="Раннее бронирование",
INDEX(GRID!$B$4:$BI$14,MATCH(I$7,GRID!$A$4:$A$14,0),MATCH(1,($U$2=GRID!$B$1:$BI$1)*(КАЛЕНДАРЬ!$I34=GRID!$B$3:$BI$3), 0))*GRID!$B$66,
ROUNDUP(INDEX(GRID!$B$4:$BI$14,MATCH(I$7,GRID!$A$4:$A$14,0),MATCH(1,($U$2=GRID!$B$1:$BI$1)*(КАЛЕНДАРЬ!$I34=GRID!$B$3:$BI$3),0))*GRID!$B$66*(1-GRID!$B$69),0))</f>
        <v>14008</v>
      </c>
      <c r="J20" s="48" cm="1">
        <f t="array" ref="J20">IF($I$2="Раннее бронирование",
INDEX(GRID!$B$17:$BI$27,MATCH(I$7,GRID!$A$17:$A$27,0),MATCH(1,($U$2=GRID!$B$1:$BI$1)*(КАЛЕНДАРЬ!$I34=GRID!$B$3:$BI$3), 0))*GRID!$B$66,
ROUNDUP(INDEX(GRID!$B$17:$BI$27,MATCH(I$7,GRID!$A$17:$A$27,0),MATCH(1,($U$2=GRID!$B$1:$BI$1)*(КАЛЕНДАРЬ!$I34=GRID!$B$3:$BI$3), 0))*GRID!$B$66*(1-GRID!$B$69),0))</f>
        <v>15708</v>
      </c>
      <c r="K20" s="47" cm="1">
        <f t="array" ref="K20">IF($I$2="Раннее бронирование",
INDEX(GRID!$B$4:$BI$14,MATCH(K$7,GRID!$A$4:$A$14,0),MATCH(1,($U$2=GRID!$B$1:$BI$1)*(КАЛЕНДАРЬ!$I34=GRID!$B$3:$BI$3), 0))*GRID!$B$66,
ROUNDUP(INDEX(GRID!$B$4:$BI$14,MATCH(K$7,GRID!$A$4:$A$14,0),MATCH(1,($U$2=GRID!$B$1:$BI$1)*(КАЛЕНДАРЬ!$I34=GRID!$B$3:$BI$3),0))*GRID!$B$66*(1-GRID!$B$69),0))</f>
        <v>15232</v>
      </c>
      <c r="L20" s="48" cm="1">
        <f t="array" ref="L20">IF($I$2="Раннее бронирование",
INDEX(GRID!$B$17:$BI$27,MATCH(K$7,GRID!$A$17:$A$27,0),MATCH(1,($U$2=GRID!$B$1:$BI$1)*(КАЛЕНДАРЬ!$I34=GRID!$B$3:$BI$3), 0))*GRID!$B$66,
ROUNDUP(INDEX(GRID!$B$17:$BI$27,MATCH(K$7,GRID!$A$17:$A$27,0),MATCH(1,($U$2=GRID!$B$1:$BI$1)*(КАЛЕНДАРЬ!$I34=GRID!$B$3:$BI$3), 0))*GRID!$B$66*(1-GRID!$B$69),0))</f>
        <v>16932</v>
      </c>
      <c r="M20" s="47" cm="1">
        <f t="array" ref="M20">IF($I$2="Раннее бронирование",
INDEX(GRID!$B$4:$BI$14,MATCH(M$7,GRID!$A$4:$A$14,0),MATCH(1,($U$2=GRID!$B$1:$BI$1)*(КАЛЕНДАРЬ!$I34=GRID!$B$3:$BI$3), 0))*GRID!$B$66,
ROUNDUP(INDEX(GRID!$B$4:$BI$14,MATCH(M$7,GRID!$A$4:$A$14,0),MATCH(1,($U$2=GRID!$B$1:$BI$1)*(КАЛЕНДАРЬ!$I34=GRID!$B$3:$BI$3),0))*GRID!$B$66*(1-GRID!$B$69),0))</f>
        <v>16592</v>
      </c>
      <c r="N20" s="48" cm="1">
        <f t="array" ref="N20">IF($I$2="Раннее бронирование",
INDEX(GRID!$B$17:$BI$27,MATCH(M$7,GRID!$A$17:$A$27,0),MATCH(1,($U$2=GRID!$B$1:$BI$1)*(КАЛЕНДАРЬ!$I34=GRID!$B$3:$BI$3), 0))*GRID!$B$66,
ROUNDUP(INDEX(GRID!$B$17:$BI$27,MATCH(M$7,GRID!$A$17:$A$27,0),MATCH(1,($U$2=GRID!$B$1:$BI$1)*(КАЛЕНДАРЬ!$I34=GRID!$B$3:$BI$3), 0))*GRID!$B$66*(1-GRID!$B$69),0))</f>
        <v>18292</v>
      </c>
      <c r="O20" s="47" cm="1">
        <f t="array" ref="O20">IF($I$2="Раннее бронирование",
INDEX(GRID!$B$4:$BI$14,MATCH(O$7,GRID!$A$4:$A$14,0),MATCH(1,($U$2=GRID!$B$1:$BI$1)*(КАЛЕНДАРЬ!$I34=GRID!$B$3:$BI$3), 0))*GRID!$B$66,
ROUNDUP(INDEX(GRID!$B$4:$BI$14,MATCH(O$7,GRID!$A$4:$A$14,0),MATCH(1,($U$2=GRID!$B$1:$BI$1)*(КАЛЕНДАРЬ!$I34=GRID!$B$3:$BI$3),0))*GRID!$B$66*(1-GRID!$B$69),0))</f>
        <v>21420</v>
      </c>
      <c r="P20" s="48" cm="1">
        <f t="array" ref="P20">IF($I$2="Раннее бронирование",
INDEX(GRID!$B$17:$BI$27,MATCH(O$7,GRID!$A$17:$A$27,0),MATCH(1,($U$2=GRID!$B$1:$BI$1)*(КАЛЕНДАРЬ!$I34=GRID!$B$3:$BI$3), 0))*GRID!$B$66,
ROUNDUP(INDEX(GRID!$B$17:$BI$27,MATCH(O$7,GRID!$A$17:$A$27,0),MATCH(1,($U$2=GRID!$B$1:$BI$1)*(КАЛЕНДАРЬ!$I34=GRID!$B$3:$BI$3), 0))*GRID!$B$66*(1-GRID!$B$69),0))</f>
        <v>23120</v>
      </c>
      <c r="Q20" s="47" cm="1">
        <f t="array" ref="Q20">IF($I$2="Раннее бронирование",
INDEX(GRID!$B$4:$BI$14,MATCH(Q$7,GRID!$A$4:$A$14,0),MATCH(1,($U$2=GRID!$B$1:$BI$1)*(КАЛЕНДАРЬ!$I34=GRID!$B$3:$BI$3), 0))*GRID!$B$66,
ROUNDUP(INDEX(GRID!$B$4:$BI$14,MATCH(Q$7,GRID!$A$4:$A$14,0),MATCH(1,($U$2=GRID!$B$1:$BI$1)*(КАЛЕНДАРЬ!$I34=GRID!$B$3:$BI$3),0))*GRID!$B$66*(1-GRID!$B$69),0))</f>
        <v>23936</v>
      </c>
      <c r="R20" s="48" cm="1">
        <f t="array" ref="R20">IF($I$2="Раннее бронирование",
INDEX(GRID!$B$17:$BI$27,MATCH(Q$7,GRID!$A$17:$A$27,0),MATCH(1,($U$2=GRID!$B$1:$BI$1)*(КАЛЕНДАРЬ!$I34=GRID!$B$3:$BI$3), 0))*GRID!$B$66,
ROUNDUP(INDEX(GRID!$B$17:$BI$27,MATCH(Q$7,GRID!$A$17:$A$27,0),MATCH(1,($U$2=GRID!$B$1:$BI$1)*(КАЛЕНДАРЬ!$I34=GRID!$B$3:$BI$3), 0))*GRID!$B$66*(1-GRID!$B$69),0))</f>
        <v>25636</v>
      </c>
      <c r="S20" s="47" cm="1">
        <f t="array" ref="S20">IF($I$2="Раннее бронирование",
INDEX(GRID!$B$4:$BI$14,MATCH(S$7,GRID!$A$4:$A$14,0),MATCH(1,($U$2=GRID!$B$1:$BI$1)*(КАЛЕНДАРЬ!$I34=GRID!$B$3:$BI$3), 0))*GRID!$B$66,
ROUNDUP(INDEX(GRID!$B$4:$BI$14,MATCH(S$7,GRID!$A$4:$A$14,0),MATCH(1,($U$2=GRID!$B$1:$BI$1)*(КАЛЕНДАРЬ!$I34=GRID!$B$3:$BI$3),0))*GRID!$B$66*(1-GRID!$B$69),0))</f>
        <v>28288</v>
      </c>
      <c r="T20" s="48" cm="1">
        <f t="array" ref="T20">IF($I$2="Раннее бронирование",
INDEX(GRID!$B$17:$BI$27,MATCH(S$7,GRID!$A$17:$A$27,0),MATCH(1,($U$2=GRID!$B$1:$BI$1)*(КАЛЕНДАРЬ!$I34=GRID!$B$3:$BI$3), 0))*GRID!$B$66,
ROUNDUP(INDEX(GRID!$B$17:$BI$27,MATCH(S$7,GRID!$A$17:$A$27,0),MATCH(1,($U$2=GRID!$B$1:$BI$1)*(КАЛЕНДАРЬ!$I34=GRID!$B$3:$BI$3), 0))*GRID!$B$66*(1-GRID!$B$69),0))</f>
        <v>29988</v>
      </c>
      <c r="U20" s="47" cm="1">
        <f t="array" ref="U20">IF($I$2="Раннее бронирование",
INDEX(GRID!$B$4:$BI$14,MATCH(U$7,GRID!$A$4:$A$14,0),MATCH(1,($U$2=GRID!$B$1:$BI$1)*(КАЛЕНДАРЬ!$I34=GRID!$B$3:$BI$3), 0))*GRID!$B$66,
ROUNDUP(INDEX(GRID!$B$4:$BI$14,MATCH(U$7,GRID!$A$4:$A$14,0),MATCH(1,($U$2=GRID!$B$1:$BI$1)*(КАЛЕНДАРЬ!$I34=GRID!$B$3:$BI$3),0))*GRID!$B$66*(1-GRID!$B$69),0))</f>
        <v>32640</v>
      </c>
      <c r="V20" s="48" cm="1">
        <f t="array" ref="V20">IF($I$2="Раннее бронирование",
INDEX(GRID!$B$17:$BI$27,MATCH(U$7,GRID!$A$17:$A$27,0),MATCH(1,($U$2=GRID!$B$1:$BI$1)*(КАЛЕНДАРЬ!$I34=GRID!$B$3:$BI$3), 0))*GRID!$B$66,
ROUNDUP(INDEX(GRID!$B$17:$BI$27,MATCH(U$7,GRID!$A$17:$A$27,0),MATCH(1,($U$2=GRID!$B$1:$BI$1)*(КАЛЕНДАРЬ!$I34=GRID!$B$3:$BI$3), 0))*GRID!$B$66*(1-GRID!$B$69),0))</f>
        <v>34340</v>
      </c>
      <c r="W20" s="47" cm="1">
        <f t="array" ref="W20">IF($I$2="Раннее бронирование",
INDEX(GRID!$B$4:$BI$14,MATCH(W$7,GRID!$A$4:$A$14,0),MATCH(1,($U$2=GRID!$B$1:$BI$1)*(КАЛЕНДАРЬ!$I34=GRID!$B$3:$BI$3), 0))*GRID!$B$66,
ROUNDUP(INDEX(GRID!$B$4:$BI$14,MATCH(W$7,GRID!$A$4:$A$14,0),MATCH(1,($U$2=GRID!$B$1:$BI$1)*(КАЛЕНДАРЬ!$I34=GRID!$B$3:$BI$3),0))*GRID!$B$66*(1-GRID!$B$69),0))</f>
        <v>136000</v>
      </c>
      <c r="X20" s="48" cm="1">
        <f t="array" ref="X20">IF($I$2="Раннее бронирование",
INDEX(GRID!$B$17:$BI$27,MATCH(W$7,GRID!$A$17:$A$27,0),MATCH(1,($U$2=GRID!$B$1:$BI$1)*(КАЛЕНДАРЬ!$I34=GRID!$B$3:$BI$3), 0))*GRID!$B$66,
ROUNDUP(INDEX(GRID!$B$17:$BI$27,MATCH(W$7,GRID!$A$17:$A$27,0),MATCH(1,($U$2=GRID!$B$1:$BI$1)*(КАЛЕНДАРЬ!$I34=GRID!$B$3:$BI$3), 0))*GRID!$B$66*(1-GRID!$B$69),0))</f>
        <v>137700</v>
      </c>
    </row>
    <row r="21" spans="1:24" ht="13.5" hidden="1" customHeight="1" x14ac:dyDescent="0.2"/>
    <row r="22" spans="1:24" hidden="1" x14ac:dyDescent="0.2">
      <c r="A22" s="210" t="s">
        <v>38</v>
      </c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</row>
    <row r="23" spans="1:24" hidden="1" x14ac:dyDescent="0.2">
      <c r="A23" s="211" t="s">
        <v>56</v>
      </c>
      <c r="B23" s="212"/>
      <c r="C23" s="212"/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</row>
    <row r="24" spans="1:24" ht="57" hidden="1" customHeight="1" x14ac:dyDescent="0.2">
      <c r="A24" s="213" t="s">
        <v>39</v>
      </c>
      <c r="B24" s="214"/>
      <c r="C24" s="217" t="s">
        <v>85</v>
      </c>
      <c r="D24" s="218"/>
      <c r="E24" s="219" t="s">
        <v>86</v>
      </c>
      <c r="F24" s="220"/>
      <c r="G24" s="221" t="s">
        <v>83</v>
      </c>
      <c r="H24" s="222"/>
      <c r="I24" s="223" t="s">
        <v>87</v>
      </c>
      <c r="J24" s="224"/>
      <c r="K24" s="225" t="s">
        <v>88</v>
      </c>
      <c r="L24" s="225"/>
      <c r="M24" s="226" t="s">
        <v>89</v>
      </c>
      <c r="N24" s="227"/>
      <c r="O24" s="250" t="s">
        <v>94</v>
      </c>
      <c r="P24" s="250"/>
      <c r="Q24" s="230" t="s">
        <v>95</v>
      </c>
      <c r="R24" s="230"/>
      <c r="S24" s="231" t="s">
        <v>90</v>
      </c>
      <c r="T24" s="231"/>
      <c r="U24" s="232" t="s">
        <v>91</v>
      </c>
      <c r="V24" s="233"/>
      <c r="W24" s="234" t="s">
        <v>96</v>
      </c>
      <c r="X24" s="235"/>
    </row>
    <row r="25" spans="1:24" hidden="1" x14ac:dyDescent="0.2">
      <c r="A25" s="215"/>
      <c r="B25" s="216"/>
      <c r="C25" s="45" t="s">
        <v>40</v>
      </c>
      <c r="D25" s="45" t="s">
        <v>41</v>
      </c>
      <c r="E25" s="45" t="s">
        <v>40</v>
      </c>
      <c r="F25" s="45" t="s">
        <v>41</v>
      </c>
      <c r="G25" s="45" t="s">
        <v>40</v>
      </c>
      <c r="H25" s="45" t="s">
        <v>41</v>
      </c>
      <c r="I25" s="45" t="s">
        <v>40</v>
      </c>
      <c r="J25" s="45" t="s">
        <v>41</v>
      </c>
      <c r="K25" s="45" t="s">
        <v>40</v>
      </c>
      <c r="L25" s="45" t="s">
        <v>41</v>
      </c>
      <c r="M25" s="45" t="s">
        <v>40</v>
      </c>
      <c r="N25" s="45" t="s">
        <v>41</v>
      </c>
      <c r="O25" s="45" t="s">
        <v>40</v>
      </c>
      <c r="P25" s="45" t="s">
        <v>41</v>
      </c>
      <c r="Q25" s="45" t="s">
        <v>40</v>
      </c>
      <c r="R25" s="45" t="s">
        <v>41</v>
      </c>
      <c r="S25" s="45" t="s">
        <v>40</v>
      </c>
      <c r="T25" s="45" t="s">
        <v>41</v>
      </c>
      <c r="U25" s="45" t="s">
        <v>40</v>
      </c>
      <c r="V25" s="45" t="s">
        <v>41</v>
      </c>
      <c r="W25" s="45" t="s">
        <v>40</v>
      </c>
      <c r="X25" s="45" t="s">
        <v>41</v>
      </c>
    </row>
    <row r="26" spans="1:24" hidden="1" x14ac:dyDescent="0.2">
      <c r="A26" s="117" t="s">
        <v>45</v>
      </c>
      <c r="B26" s="117">
        <v>25</v>
      </c>
      <c r="C26" s="47" cm="1">
        <f t="array" ref="C26">IF($I$2="Раннее бронирование",
INDEX(GRID!$B$4:$BI$14,MATCH(C$7,GRID!$A$4:$A$14,0),MATCH(1,($U$2=GRID!$B$1:$BI$1)*(КАЛЕНДАРЬ!$L28=GRID!$B$3:$BI$3), 0))*GRID!$B$66,
ROUNDUP(INDEX(GRID!$B$4:$BI$14,MATCH(C$7,GRID!$A$4:$A$14,0),MATCH(1,($U$2=GRID!$B$1:$BI$1)*(КАЛЕНДАРЬ!$L28=GRID!$B$3:$BI$3),0))*GRID!$B$66*(1-GRID!$B$69),0))</f>
        <v>12920</v>
      </c>
      <c r="D26" s="48" cm="1">
        <f t="array" ref="D26">IF($I$2="Раннее бронирование",
INDEX(GRID!$B$17:$BI$27,MATCH(C$7,GRID!$A$17:$A$27,0),MATCH(1,($U$2=GRID!$B$1:$BI$1)*(КАЛЕНДАРЬ!$L28=GRID!$B$3:$BI$3), 0))*GRID!$B$66,
ROUNDUP(INDEX(GRID!$B$17:$BI$27,MATCH(C$7,GRID!$A$17:$A$27,0),MATCH(1,($U$2=GRID!$B$1:$BI$1)*(КАЛЕНДАРЬ!$L28=GRID!$B$3:$BI$3), 0))*GRID!$B$66*(1-GRID!$B$69),0))</f>
        <v>14620</v>
      </c>
      <c r="E26" s="47" cm="1">
        <f t="array" ref="E26">IF($I$2="Раннее бронирование",
INDEX(GRID!$B$4:$BI$14,MATCH(E$7,GRID!$A$4:$A$14,0),MATCH(1,($U$2=GRID!$B$1:$BI$1)*(КАЛЕНДАРЬ!$L28=GRID!$B$3:$BI$3), 0))*GRID!$B$66,
ROUNDUP(INDEX(GRID!$B$4:$BI$14,MATCH(E$7,GRID!$A$4:$A$14,0),MATCH(1,($U$2=GRID!$B$1:$BI$1)*(КАЛЕНДАРЬ!$L28=GRID!$B$3:$BI$3),0))*GRID!$B$66*(1-GRID!$B$69),0))</f>
        <v>14212</v>
      </c>
      <c r="F26" s="48" cm="1">
        <f t="array" ref="F26">IF($I$2="Раннее бронирование",
INDEX(GRID!$B$17:$BI$27,MATCH(E$7,GRID!$A$17:$A$27,0),MATCH(1,($U$2=GRID!$B$1:$BI$1)*(КАЛЕНДАРЬ!$L28=GRID!$B$3:$BI$3), 0))*GRID!$B$66,
ROUNDUP(INDEX(GRID!$B$17:$BI$27,MATCH(E$7,GRID!$A$17:$A$27,0),MATCH(1,($U$2=GRID!$B$1:$BI$1)*(КАЛЕНДАРЬ!$L28=GRID!$B$3:$BI$3), 0))*GRID!$B$66*(1-GRID!$B$69),0))</f>
        <v>15912</v>
      </c>
      <c r="G26" s="47" cm="1">
        <f t="array" ref="G26">IF($I$2="Раннее бронирование",
INDEX(GRID!$B$4:$BI$14,MATCH(G$7,GRID!$A$4:$A$14,0),MATCH(1,($U$2=GRID!$B$1:$BI$1)*(КАЛЕНДАРЬ!$L28=GRID!$B$3:$BI$3), 0))*GRID!$B$66,
ROUNDUP(INDEX(GRID!$B$4:$BI$14,MATCH(G$7,GRID!$A$4:$A$14,0),MATCH(1,($U$2=GRID!$B$1:$BI$1)*(КАЛЕНДАРЬ!$L28=GRID!$B$3:$BI$3),0))*GRID!$B$66*(1-GRID!$B$69),0))</f>
        <v>15572</v>
      </c>
      <c r="H26" s="48" cm="1">
        <f t="array" ref="H26">IF($I$2="Раннее бронирование",
INDEX(GRID!$B$17:$BI$27,MATCH(G$7,GRID!$A$17:$A$27,0),MATCH(1,($U$2=GRID!$B$1:$BI$1)*(КАЛЕНДАРЬ!$L28=GRID!$B$3:$BI$3), 0))*GRID!$B$66,
ROUNDUP(INDEX(GRID!$B$17:$BI$27,MATCH(G$7,GRID!$A$17:$A$27,0),MATCH(1,($U$2=GRID!$B$1:$BI$1)*(КАЛЕНДАРЬ!$L28=GRID!$B$3:$BI$3), 0))*GRID!$B$66*(1-GRID!$B$69),0))</f>
        <v>17272</v>
      </c>
      <c r="I26" s="47" cm="1">
        <f t="array" ref="I26">IF($I$2="Раннее бронирование",
INDEX(GRID!$B$4:$BI$14,MATCH(I$7,GRID!$A$4:$A$14,0),MATCH(1,($U$2=GRID!$B$1:$BI$1)*(КАЛЕНДАРЬ!$L28=GRID!$B$3:$BI$3), 0))*GRID!$B$66,
ROUNDUP(INDEX(GRID!$B$4:$BI$14,MATCH(I$7,GRID!$A$4:$A$14,0),MATCH(1,($U$2=GRID!$B$1:$BI$1)*(КАЛЕНДАРЬ!$L28=GRID!$B$3:$BI$3),0))*GRID!$B$66*(1-GRID!$B$69),0))</f>
        <v>17068</v>
      </c>
      <c r="J26" s="48" cm="1">
        <f t="array" ref="J26">IF($I$2="Раннее бронирование",
INDEX(GRID!$B$17:$BI$27,MATCH(I$7,GRID!$A$17:$A$27,0),MATCH(1,($U$2=GRID!$B$1:$BI$1)*(КАЛЕНДАРЬ!$L28=GRID!$B$3:$BI$3), 0))*GRID!$B$66,
ROUNDUP(INDEX(GRID!$B$17:$BI$27,MATCH(I$7,GRID!$A$17:$A$27,0),MATCH(1,($U$2=GRID!$B$1:$BI$1)*(КАЛЕНДАРЬ!$L28=GRID!$B$3:$BI$3), 0))*GRID!$B$66*(1-GRID!$B$69),0))</f>
        <v>18768</v>
      </c>
      <c r="K26" s="47" cm="1">
        <f t="array" ref="K26">IF($I$2="Раннее бронирование",
INDEX(GRID!$B$4:$BI$14,MATCH(K$7,GRID!$A$4:$A$14,0),MATCH(1,($U$2=GRID!$B$1:$BI$1)*(КАЛЕНДАРЬ!$L28=GRID!$B$3:$BI$3), 0))*GRID!$B$66,
ROUNDUP(INDEX(GRID!$B$4:$BI$14,MATCH(K$7,GRID!$A$4:$A$14,0),MATCH(1,($U$2=GRID!$B$1:$BI$1)*(КАЛЕНДАРЬ!$L28=GRID!$B$3:$BI$3),0))*GRID!$B$66*(1-GRID!$B$69),0))</f>
        <v>18768</v>
      </c>
      <c r="L26" s="48" cm="1">
        <f t="array" ref="L26">IF($I$2="Раннее бронирование",
INDEX(GRID!$B$17:$BI$27,MATCH(K$7,GRID!$A$17:$A$27,0),MATCH(1,($U$2=GRID!$B$1:$BI$1)*(КАЛЕНДАРЬ!$L28=GRID!$B$3:$BI$3), 0))*GRID!$B$66,
ROUNDUP(INDEX(GRID!$B$17:$BI$27,MATCH(K$7,GRID!$A$17:$A$27,0),MATCH(1,($U$2=GRID!$B$1:$BI$1)*(КАЛЕНДАРЬ!$L28=GRID!$B$3:$BI$3), 0))*GRID!$B$66*(1-GRID!$B$69),0))</f>
        <v>20468</v>
      </c>
      <c r="M26" s="47" cm="1">
        <f t="array" ref="M26">IF($I$2="Раннее бронирование",
INDEX(GRID!$B$4:$BI$14,MATCH(M$7,GRID!$A$4:$A$14,0),MATCH(1,($U$2=GRID!$B$1:$BI$1)*(КАЛЕНДАРЬ!$L28=GRID!$B$3:$BI$3), 0))*GRID!$B$66,
ROUNDUP(INDEX(GRID!$B$4:$BI$14,MATCH(M$7,GRID!$A$4:$A$14,0),MATCH(1,($U$2=GRID!$B$1:$BI$1)*(КАЛЕНДАРЬ!$L28=GRID!$B$3:$BI$3),0))*GRID!$B$66*(1-GRID!$B$69),0))</f>
        <v>20604</v>
      </c>
      <c r="N26" s="48" cm="1">
        <f t="array" ref="N26">IF($I$2="Раннее бронирование",
INDEX(GRID!$B$17:$BI$27,MATCH(M$7,GRID!$A$17:$A$27,0),MATCH(1,($U$2=GRID!$B$1:$BI$1)*(КАЛЕНДАРЬ!$L28=GRID!$B$3:$BI$3), 0))*GRID!$B$66,
ROUNDUP(INDEX(GRID!$B$17:$BI$27,MATCH(M$7,GRID!$A$17:$A$27,0),MATCH(1,($U$2=GRID!$B$1:$BI$1)*(КАЛЕНДАРЬ!$L28=GRID!$B$3:$BI$3), 0))*GRID!$B$66*(1-GRID!$B$69),0))</f>
        <v>22304</v>
      </c>
      <c r="O26" s="47" cm="1">
        <f t="array" ref="O26">IF($I$2="Раннее бронирование",
INDEX(GRID!$B$4:$BI$14,MATCH(O$7,GRID!$A$4:$A$14,0),MATCH(1,($U$2=GRID!$B$1:$BI$1)*(КАЛЕНДАРЬ!$L28=GRID!$B$3:$BI$3), 0))*GRID!$B$66,
ROUNDUP(INDEX(GRID!$B$4:$BI$14,MATCH(O$7,GRID!$A$4:$A$14,0),MATCH(1,($U$2=GRID!$B$1:$BI$1)*(КАЛЕНДАРЬ!$L28=GRID!$B$3:$BI$3),0))*GRID!$B$66*(1-GRID!$B$69),0))</f>
        <v>25364</v>
      </c>
      <c r="P26" s="48" cm="1">
        <f t="array" ref="P26">IF($I$2="Раннее бронирование",
INDEX(GRID!$B$17:$BI$27,MATCH(O$7,GRID!$A$17:$A$27,0),MATCH(1,($U$2=GRID!$B$1:$BI$1)*(КАЛЕНДАРЬ!$L28=GRID!$B$3:$BI$3), 0))*GRID!$B$66,
ROUNDUP(INDEX(GRID!$B$17:$BI$27,MATCH(O$7,GRID!$A$17:$A$27,0),MATCH(1,($U$2=GRID!$B$1:$BI$1)*(КАЛЕНДАРЬ!$L28=GRID!$B$3:$BI$3), 0))*GRID!$B$66*(1-GRID!$B$69),0))</f>
        <v>27064</v>
      </c>
      <c r="Q26" s="47" cm="1">
        <f t="array" ref="Q26">IF($I$2="Раннее бронирование",
INDEX(GRID!$B$4:$BI$14,MATCH(Q$7,GRID!$A$4:$A$14,0),MATCH(1,($U$2=GRID!$B$1:$BI$1)*(КАЛЕНДАРЬ!$L28=GRID!$B$3:$BI$3), 0))*GRID!$B$66,
ROUNDUP(INDEX(GRID!$B$4:$BI$14,MATCH(Q$7,GRID!$A$4:$A$14,0),MATCH(1,($U$2=GRID!$B$1:$BI$1)*(КАЛЕНДАРЬ!$L28=GRID!$B$3:$BI$3),0))*GRID!$B$66*(1-GRID!$B$69),0))</f>
        <v>28424</v>
      </c>
      <c r="R26" s="48" cm="1">
        <f t="array" ref="R26">IF($I$2="Раннее бронирование",
INDEX(GRID!$B$17:$BI$27,MATCH(Q$7,GRID!$A$17:$A$27,0),MATCH(1,($U$2=GRID!$B$1:$BI$1)*(КАЛЕНДАРЬ!$L28=GRID!$B$3:$BI$3), 0))*GRID!$B$66,
ROUNDUP(INDEX(GRID!$B$17:$BI$27,MATCH(Q$7,GRID!$A$17:$A$27,0),MATCH(1,($U$2=GRID!$B$1:$BI$1)*(КАЛЕНДАРЬ!$L28=GRID!$B$3:$BI$3), 0))*GRID!$B$66*(1-GRID!$B$69),0))</f>
        <v>30124</v>
      </c>
      <c r="S26" s="47" cm="1">
        <f t="array" ref="S26">IF($I$2="Раннее бронирование",
INDEX(GRID!$B$4:$BI$14,MATCH(S$7,GRID!$A$4:$A$14,0),MATCH(1,($U$2=GRID!$B$1:$BI$1)*(КАЛЕНДАРЬ!$L28=GRID!$B$3:$BI$3), 0))*GRID!$B$66,
ROUNDUP(INDEX(GRID!$B$4:$BI$14,MATCH(S$7,GRID!$A$4:$A$14,0),MATCH(1,($U$2=GRID!$B$1:$BI$1)*(КАЛЕНДАРЬ!$L28=GRID!$B$3:$BI$3),0))*GRID!$B$66*(1-GRID!$B$69),0))</f>
        <v>34272</v>
      </c>
      <c r="T26" s="48" cm="1">
        <f t="array" ref="T26">IF($I$2="Раннее бронирование",
INDEX(GRID!$B$17:$BI$27,MATCH(S$7,GRID!$A$17:$A$27,0),MATCH(1,($U$2=GRID!$B$1:$BI$1)*(КАЛЕНДАРЬ!$L28=GRID!$B$3:$BI$3), 0))*GRID!$B$66,
ROUNDUP(INDEX(GRID!$B$17:$BI$27,MATCH(S$7,GRID!$A$17:$A$27,0),MATCH(1,($U$2=GRID!$B$1:$BI$1)*(КАЛЕНДАРЬ!$L28=GRID!$B$3:$BI$3), 0))*GRID!$B$66*(1-GRID!$B$69),0))</f>
        <v>35972</v>
      </c>
      <c r="U26" s="47" cm="1">
        <f t="array" ref="U26">IF($I$2="Раннее бронирование",
INDEX(GRID!$B$4:$BI$14,MATCH(U$7,GRID!$A$4:$A$14,0),MATCH(1,($U$2=GRID!$B$1:$BI$1)*(КАЛЕНДАРЬ!$L28=GRID!$B$3:$BI$3), 0))*GRID!$B$66,
ROUNDUP(INDEX(GRID!$B$4:$BI$14,MATCH(U$7,GRID!$A$4:$A$14,0),MATCH(1,($U$2=GRID!$B$1:$BI$1)*(КАЛЕНДАРЬ!$L28=GRID!$B$3:$BI$3),0))*GRID!$B$66*(1-GRID!$B$69),0))</f>
        <v>39440</v>
      </c>
      <c r="V26" s="48" cm="1">
        <f t="array" ref="V26">IF($I$2="Раннее бронирование",
INDEX(GRID!$B$17:$BI$27,MATCH(U$7,GRID!$A$17:$A$27,0),MATCH(1,($U$2=GRID!$B$1:$BI$1)*(КАЛЕНДАРЬ!$L28=GRID!$B$3:$BI$3), 0))*GRID!$B$66,
ROUNDUP(INDEX(GRID!$B$17:$BI$27,MATCH(U$7,GRID!$A$17:$A$27,0),MATCH(1,($U$2=GRID!$B$1:$BI$1)*(КАЛЕНДАРЬ!$L28=GRID!$B$3:$BI$3), 0))*GRID!$B$66*(1-GRID!$B$69),0))</f>
        <v>41140</v>
      </c>
      <c r="W26" s="47" cm="1">
        <f t="array" ref="W26">IF($I$2="Раннее бронирование",
INDEX(GRID!$B$4:$BI$14,MATCH(W$7,GRID!$A$4:$A$14,0),MATCH(1,($U$2=GRID!$B$1:$BI$1)*(КАЛЕНДАРЬ!$L28=GRID!$B$3:$BI$3), 0))*GRID!$B$66,
ROUNDUP(INDEX(GRID!$B$4:$BI$14,MATCH(W$7,GRID!$A$4:$A$14,0),MATCH(1,($U$2=GRID!$B$1:$BI$1)*(КАЛЕНДАРЬ!$L28=GRID!$B$3:$BI$3),0))*GRID!$B$66*(1-GRID!$B$69),0))</f>
        <v>157760</v>
      </c>
      <c r="X26" s="48" cm="1">
        <f t="array" ref="X26">IF($I$2="Раннее бронирование",
INDEX(GRID!$B$17:$BI$27,MATCH(W$7,GRID!$A$17:$A$27,0),MATCH(1,($U$2=GRID!$B$1:$BI$1)*(КАЛЕНДАРЬ!$L28=GRID!$B$3:$BI$3), 0))*GRID!$B$66,
ROUNDUP(INDEX(GRID!$B$17:$BI$27,MATCH(W$7,GRID!$A$17:$A$27,0),MATCH(1,($U$2=GRID!$B$1:$BI$1)*(КАЛЕНДАРЬ!$L28=GRID!$B$3:$BI$3), 0))*GRID!$B$66*(1-GRID!$B$69),0))</f>
        <v>159460</v>
      </c>
    </row>
    <row r="27" spans="1:24" hidden="1" x14ac:dyDescent="0.2">
      <c r="A27" s="117" t="s">
        <v>46</v>
      </c>
      <c r="B27" s="117">
        <v>26</v>
      </c>
      <c r="C27" s="47" cm="1">
        <f t="array" ref="C27">IF($I$2="Раннее бронирование",
INDEX(GRID!$B$4:$BI$14,MATCH(C$7,GRID!$A$4:$A$14,0),MATCH(1,($U$2=GRID!$B$1:$BI$1)*(КАЛЕНДАРЬ!$L29=GRID!$B$3:$BI$3), 0))*GRID!$B$66,
ROUNDUP(INDEX(GRID!$B$4:$BI$14,MATCH(C$7,GRID!$A$4:$A$14,0),MATCH(1,($U$2=GRID!$B$1:$BI$1)*(КАЛЕНДАРЬ!$L29=GRID!$B$3:$BI$3),0))*GRID!$B$66*(1-GRID!$B$69),0))</f>
        <v>12920</v>
      </c>
      <c r="D27" s="48" cm="1">
        <f t="array" ref="D27">IF($I$2="Раннее бронирование",
INDEX(GRID!$B$17:$BI$27,MATCH(C$7,GRID!$A$17:$A$27,0),MATCH(1,($U$2=GRID!$B$1:$BI$1)*(КАЛЕНДАРЬ!$L29=GRID!$B$3:$BI$3), 0))*GRID!$B$66,
ROUNDUP(INDEX(GRID!$B$17:$BI$27,MATCH(C$7,GRID!$A$17:$A$27,0),MATCH(1,($U$2=GRID!$B$1:$BI$1)*(КАЛЕНДАРЬ!$L29=GRID!$B$3:$BI$3), 0))*GRID!$B$66*(1-GRID!$B$69),0))</f>
        <v>14620</v>
      </c>
      <c r="E27" s="47" cm="1">
        <f t="array" ref="E27">IF($I$2="Раннее бронирование",
INDEX(GRID!$B$4:$BI$14,MATCH(E$7,GRID!$A$4:$A$14,0),MATCH(1,($U$2=GRID!$B$1:$BI$1)*(КАЛЕНДАРЬ!$L29=GRID!$B$3:$BI$3), 0))*GRID!$B$66,
ROUNDUP(INDEX(GRID!$B$4:$BI$14,MATCH(E$7,GRID!$A$4:$A$14,0),MATCH(1,($U$2=GRID!$B$1:$BI$1)*(КАЛЕНДАРЬ!$L29=GRID!$B$3:$BI$3),0))*GRID!$B$66*(1-GRID!$B$69),0))</f>
        <v>14212</v>
      </c>
      <c r="F27" s="48" cm="1">
        <f t="array" ref="F27">IF($I$2="Раннее бронирование",
INDEX(GRID!$B$17:$BI$27,MATCH(E$7,GRID!$A$17:$A$27,0),MATCH(1,($U$2=GRID!$B$1:$BI$1)*(КАЛЕНДАРЬ!$L29=GRID!$B$3:$BI$3), 0))*GRID!$B$66,
ROUNDUP(INDEX(GRID!$B$17:$BI$27,MATCH(E$7,GRID!$A$17:$A$27,0),MATCH(1,($U$2=GRID!$B$1:$BI$1)*(КАЛЕНДАРЬ!$L29=GRID!$B$3:$BI$3), 0))*GRID!$B$66*(1-GRID!$B$69),0))</f>
        <v>15912</v>
      </c>
      <c r="G27" s="47" cm="1">
        <f t="array" ref="G27">IF($I$2="Раннее бронирование",
INDEX(GRID!$B$4:$BI$14,MATCH(G$7,GRID!$A$4:$A$14,0),MATCH(1,($U$2=GRID!$B$1:$BI$1)*(КАЛЕНДАРЬ!$L29=GRID!$B$3:$BI$3), 0))*GRID!$B$66,
ROUNDUP(INDEX(GRID!$B$4:$BI$14,MATCH(G$7,GRID!$A$4:$A$14,0),MATCH(1,($U$2=GRID!$B$1:$BI$1)*(КАЛЕНДАРЬ!$L29=GRID!$B$3:$BI$3),0))*GRID!$B$66*(1-GRID!$B$69),0))</f>
        <v>15572</v>
      </c>
      <c r="H27" s="48" cm="1">
        <f t="array" ref="H27">IF($I$2="Раннее бронирование",
INDEX(GRID!$B$17:$BI$27,MATCH(G$7,GRID!$A$17:$A$27,0),MATCH(1,($U$2=GRID!$B$1:$BI$1)*(КАЛЕНДАРЬ!$L29=GRID!$B$3:$BI$3), 0))*GRID!$B$66,
ROUNDUP(INDEX(GRID!$B$17:$BI$27,MATCH(G$7,GRID!$A$17:$A$27,0),MATCH(1,($U$2=GRID!$B$1:$BI$1)*(КАЛЕНДАРЬ!$L29=GRID!$B$3:$BI$3), 0))*GRID!$B$66*(1-GRID!$B$69),0))</f>
        <v>17272</v>
      </c>
      <c r="I27" s="47" cm="1">
        <f t="array" ref="I27">IF($I$2="Раннее бронирование",
INDEX(GRID!$B$4:$BI$14,MATCH(I$7,GRID!$A$4:$A$14,0),MATCH(1,($U$2=GRID!$B$1:$BI$1)*(КАЛЕНДАРЬ!$L29=GRID!$B$3:$BI$3), 0))*GRID!$B$66,
ROUNDUP(INDEX(GRID!$B$4:$BI$14,MATCH(I$7,GRID!$A$4:$A$14,0),MATCH(1,($U$2=GRID!$B$1:$BI$1)*(КАЛЕНДАРЬ!$L29=GRID!$B$3:$BI$3),0))*GRID!$B$66*(1-GRID!$B$69),0))</f>
        <v>17068</v>
      </c>
      <c r="J27" s="48" cm="1">
        <f t="array" ref="J27">IF($I$2="Раннее бронирование",
INDEX(GRID!$B$17:$BI$27,MATCH(I$7,GRID!$A$17:$A$27,0),MATCH(1,($U$2=GRID!$B$1:$BI$1)*(КАЛЕНДАРЬ!$L29=GRID!$B$3:$BI$3), 0))*GRID!$B$66,
ROUNDUP(INDEX(GRID!$B$17:$BI$27,MATCH(I$7,GRID!$A$17:$A$27,0),MATCH(1,($U$2=GRID!$B$1:$BI$1)*(КАЛЕНДАРЬ!$L29=GRID!$B$3:$BI$3), 0))*GRID!$B$66*(1-GRID!$B$69),0))</f>
        <v>18768</v>
      </c>
      <c r="K27" s="47" cm="1">
        <f t="array" ref="K27">IF($I$2="Раннее бронирование",
INDEX(GRID!$B$4:$BI$14,MATCH(K$7,GRID!$A$4:$A$14,0),MATCH(1,($U$2=GRID!$B$1:$BI$1)*(КАЛЕНДАРЬ!$L29=GRID!$B$3:$BI$3), 0))*GRID!$B$66,
ROUNDUP(INDEX(GRID!$B$4:$BI$14,MATCH(K$7,GRID!$A$4:$A$14,0),MATCH(1,($U$2=GRID!$B$1:$BI$1)*(КАЛЕНДАРЬ!$L29=GRID!$B$3:$BI$3),0))*GRID!$B$66*(1-GRID!$B$69),0))</f>
        <v>18768</v>
      </c>
      <c r="L27" s="48" cm="1">
        <f t="array" ref="L27">IF($I$2="Раннее бронирование",
INDEX(GRID!$B$17:$BI$27,MATCH(K$7,GRID!$A$17:$A$27,0),MATCH(1,($U$2=GRID!$B$1:$BI$1)*(КАЛЕНДАРЬ!$L29=GRID!$B$3:$BI$3), 0))*GRID!$B$66,
ROUNDUP(INDEX(GRID!$B$17:$BI$27,MATCH(K$7,GRID!$A$17:$A$27,0),MATCH(1,($U$2=GRID!$B$1:$BI$1)*(КАЛЕНДАРЬ!$L29=GRID!$B$3:$BI$3), 0))*GRID!$B$66*(1-GRID!$B$69),0))</f>
        <v>20468</v>
      </c>
      <c r="M27" s="47" cm="1">
        <f t="array" ref="M27">IF($I$2="Раннее бронирование",
INDEX(GRID!$B$4:$BI$14,MATCH(M$7,GRID!$A$4:$A$14,0),MATCH(1,($U$2=GRID!$B$1:$BI$1)*(КАЛЕНДАРЬ!$L29=GRID!$B$3:$BI$3), 0))*GRID!$B$66,
ROUNDUP(INDEX(GRID!$B$4:$BI$14,MATCH(M$7,GRID!$A$4:$A$14,0),MATCH(1,($U$2=GRID!$B$1:$BI$1)*(КАЛЕНДАРЬ!$L29=GRID!$B$3:$BI$3),0))*GRID!$B$66*(1-GRID!$B$69),0))</f>
        <v>20604</v>
      </c>
      <c r="N27" s="48" cm="1">
        <f t="array" ref="N27">IF($I$2="Раннее бронирование",
INDEX(GRID!$B$17:$BI$27,MATCH(M$7,GRID!$A$17:$A$27,0),MATCH(1,($U$2=GRID!$B$1:$BI$1)*(КАЛЕНДАРЬ!$L29=GRID!$B$3:$BI$3), 0))*GRID!$B$66,
ROUNDUP(INDEX(GRID!$B$17:$BI$27,MATCH(M$7,GRID!$A$17:$A$27,0),MATCH(1,($U$2=GRID!$B$1:$BI$1)*(КАЛЕНДАРЬ!$L29=GRID!$B$3:$BI$3), 0))*GRID!$B$66*(1-GRID!$B$69),0))</f>
        <v>22304</v>
      </c>
      <c r="O27" s="47" cm="1">
        <f t="array" ref="O27">IF($I$2="Раннее бронирование",
INDEX(GRID!$B$4:$BI$14,MATCH(O$7,GRID!$A$4:$A$14,0),MATCH(1,($U$2=GRID!$B$1:$BI$1)*(КАЛЕНДАРЬ!$L29=GRID!$B$3:$BI$3), 0))*GRID!$B$66,
ROUNDUP(INDEX(GRID!$B$4:$BI$14,MATCH(O$7,GRID!$A$4:$A$14,0),MATCH(1,($U$2=GRID!$B$1:$BI$1)*(КАЛЕНДАРЬ!$L29=GRID!$B$3:$BI$3),0))*GRID!$B$66*(1-GRID!$B$69),0))</f>
        <v>25364</v>
      </c>
      <c r="P27" s="48" cm="1">
        <f t="array" ref="P27">IF($I$2="Раннее бронирование",
INDEX(GRID!$B$17:$BI$27,MATCH(O$7,GRID!$A$17:$A$27,0),MATCH(1,($U$2=GRID!$B$1:$BI$1)*(КАЛЕНДАРЬ!$L29=GRID!$B$3:$BI$3), 0))*GRID!$B$66,
ROUNDUP(INDEX(GRID!$B$17:$BI$27,MATCH(O$7,GRID!$A$17:$A$27,0),MATCH(1,($U$2=GRID!$B$1:$BI$1)*(КАЛЕНДАРЬ!$L29=GRID!$B$3:$BI$3), 0))*GRID!$B$66*(1-GRID!$B$69),0))</f>
        <v>27064</v>
      </c>
      <c r="Q27" s="47" cm="1">
        <f t="array" ref="Q27">IF($I$2="Раннее бронирование",
INDEX(GRID!$B$4:$BI$14,MATCH(Q$7,GRID!$A$4:$A$14,0),MATCH(1,($U$2=GRID!$B$1:$BI$1)*(КАЛЕНДАРЬ!$L29=GRID!$B$3:$BI$3), 0))*GRID!$B$66,
ROUNDUP(INDEX(GRID!$B$4:$BI$14,MATCH(Q$7,GRID!$A$4:$A$14,0),MATCH(1,($U$2=GRID!$B$1:$BI$1)*(КАЛЕНДАРЬ!$L29=GRID!$B$3:$BI$3),0))*GRID!$B$66*(1-GRID!$B$69),0))</f>
        <v>28424</v>
      </c>
      <c r="R27" s="48" cm="1">
        <f t="array" ref="R27">IF($I$2="Раннее бронирование",
INDEX(GRID!$B$17:$BI$27,MATCH(Q$7,GRID!$A$17:$A$27,0),MATCH(1,($U$2=GRID!$B$1:$BI$1)*(КАЛЕНДАРЬ!$L29=GRID!$B$3:$BI$3), 0))*GRID!$B$66,
ROUNDUP(INDEX(GRID!$B$17:$BI$27,MATCH(Q$7,GRID!$A$17:$A$27,0),MATCH(1,($U$2=GRID!$B$1:$BI$1)*(КАЛЕНДАРЬ!$L29=GRID!$B$3:$BI$3), 0))*GRID!$B$66*(1-GRID!$B$69),0))</f>
        <v>30124</v>
      </c>
      <c r="S27" s="47" cm="1">
        <f t="array" ref="S27">IF($I$2="Раннее бронирование",
INDEX(GRID!$B$4:$BI$14,MATCH(S$7,GRID!$A$4:$A$14,0),MATCH(1,($U$2=GRID!$B$1:$BI$1)*(КАЛЕНДАРЬ!$L29=GRID!$B$3:$BI$3), 0))*GRID!$B$66,
ROUNDUP(INDEX(GRID!$B$4:$BI$14,MATCH(S$7,GRID!$A$4:$A$14,0),MATCH(1,($U$2=GRID!$B$1:$BI$1)*(КАЛЕНДАРЬ!$L29=GRID!$B$3:$BI$3),0))*GRID!$B$66*(1-GRID!$B$69),0))</f>
        <v>34272</v>
      </c>
      <c r="T27" s="48" cm="1">
        <f t="array" ref="T27">IF($I$2="Раннее бронирование",
INDEX(GRID!$B$17:$BI$27,MATCH(S$7,GRID!$A$17:$A$27,0),MATCH(1,($U$2=GRID!$B$1:$BI$1)*(КАЛЕНДАРЬ!$L29=GRID!$B$3:$BI$3), 0))*GRID!$B$66,
ROUNDUP(INDEX(GRID!$B$17:$BI$27,MATCH(S$7,GRID!$A$17:$A$27,0),MATCH(1,($U$2=GRID!$B$1:$BI$1)*(КАЛЕНДАРЬ!$L29=GRID!$B$3:$BI$3), 0))*GRID!$B$66*(1-GRID!$B$69),0))</f>
        <v>35972</v>
      </c>
      <c r="U27" s="47" cm="1">
        <f t="array" ref="U27">IF($I$2="Раннее бронирование",
INDEX(GRID!$B$4:$BI$14,MATCH(U$7,GRID!$A$4:$A$14,0),MATCH(1,($U$2=GRID!$B$1:$BI$1)*(КАЛЕНДАРЬ!$L29=GRID!$B$3:$BI$3), 0))*GRID!$B$66,
ROUNDUP(INDEX(GRID!$B$4:$BI$14,MATCH(U$7,GRID!$A$4:$A$14,0),MATCH(1,($U$2=GRID!$B$1:$BI$1)*(КАЛЕНДАРЬ!$L29=GRID!$B$3:$BI$3),0))*GRID!$B$66*(1-GRID!$B$69),0))</f>
        <v>39440</v>
      </c>
      <c r="V27" s="48" cm="1">
        <f t="array" ref="V27">IF($I$2="Раннее бронирование",
INDEX(GRID!$B$17:$BI$27,MATCH(U$7,GRID!$A$17:$A$27,0),MATCH(1,($U$2=GRID!$B$1:$BI$1)*(КАЛЕНДАРЬ!$L29=GRID!$B$3:$BI$3), 0))*GRID!$B$66,
ROUNDUP(INDEX(GRID!$B$17:$BI$27,MATCH(U$7,GRID!$A$17:$A$27,0),MATCH(1,($U$2=GRID!$B$1:$BI$1)*(КАЛЕНДАРЬ!$L29=GRID!$B$3:$BI$3), 0))*GRID!$B$66*(1-GRID!$B$69),0))</f>
        <v>41140</v>
      </c>
      <c r="W27" s="47" cm="1">
        <f t="array" ref="W27">IF($I$2="Раннее бронирование",
INDEX(GRID!$B$4:$BI$14,MATCH(W$7,GRID!$A$4:$A$14,0),MATCH(1,($U$2=GRID!$B$1:$BI$1)*(КАЛЕНДАРЬ!$L29=GRID!$B$3:$BI$3), 0))*GRID!$B$66,
ROUNDUP(INDEX(GRID!$B$4:$BI$14,MATCH(W$7,GRID!$A$4:$A$14,0),MATCH(1,($U$2=GRID!$B$1:$BI$1)*(КАЛЕНДАРЬ!$L29=GRID!$B$3:$BI$3),0))*GRID!$B$66*(1-GRID!$B$69),0))</f>
        <v>157760</v>
      </c>
      <c r="X27" s="48" cm="1">
        <f t="array" ref="X27">IF($I$2="Раннее бронирование",
INDEX(GRID!$B$17:$BI$27,MATCH(W$7,GRID!$A$17:$A$27,0),MATCH(1,($U$2=GRID!$B$1:$BI$1)*(КАЛЕНДАРЬ!$L29=GRID!$B$3:$BI$3), 0))*GRID!$B$66,
ROUNDUP(INDEX(GRID!$B$17:$BI$27,MATCH(W$7,GRID!$A$17:$A$27,0),MATCH(1,($U$2=GRID!$B$1:$BI$1)*(КАЛЕНДАРЬ!$L29=GRID!$B$3:$BI$3), 0))*GRID!$B$66*(1-GRID!$B$69),0))</f>
        <v>159460</v>
      </c>
    </row>
    <row r="28" spans="1:24" hidden="1" x14ac:dyDescent="0.2">
      <c r="A28" s="117" t="s">
        <v>47</v>
      </c>
      <c r="B28" s="117">
        <v>27</v>
      </c>
      <c r="C28" s="47" cm="1">
        <f t="array" ref="C28">IF($I$2="Раннее бронирование",
INDEX(GRID!$B$4:$BI$14,MATCH(C$7,GRID!$A$4:$A$14,0),MATCH(1,($U$2=GRID!$B$1:$BI$1)*(КАЛЕНДАРЬ!$L30=GRID!$B$3:$BI$3), 0))*GRID!$B$66,
ROUNDUP(INDEX(GRID!$B$4:$BI$14,MATCH(C$7,GRID!$A$4:$A$14,0),MATCH(1,($U$2=GRID!$B$1:$BI$1)*(КАЛЕНДАРЬ!$L30=GRID!$B$3:$BI$3),0))*GRID!$B$66*(1-GRID!$B$69),0))</f>
        <v>14960</v>
      </c>
      <c r="D28" s="48" cm="1">
        <f t="array" ref="D28">IF($I$2="Раннее бронирование",
INDEX(GRID!$B$17:$BI$27,MATCH(C$7,GRID!$A$17:$A$27,0),MATCH(1,($U$2=GRID!$B$1:$BI$1)*(КАЛЕНДАРЬ!$L30=GRID!$B$3:$BI$3), 0))*GRID!$B$66,
ROUNDUP(INDEX(GRID!$B$17:$BI$27,MATCH(C$7,GRID!$A$17:$A$27,0),MATCH(1,($U$2=GRID!$B$1:$BI$1)*(КАЛЕНДАРЬ!$L30=GRID!$B$3:$BI$3), 0))*GRID!$B$66*(1-GRID!$B$69),0))</f>
        <v>16660</v>
      </c>
      <c r="E28" s="47" cm="1">
        <f t="array" ref="E28">IF($I$2="Раннее бронирование",
INDEX(GRID!$B$4:$BI$14,MATCH(E$7,GRID!$A$4:$A$14,0),MATCH(1,($U$2=GRID!$B$1:$BI$1)*(КАЛЕНДАРЬ!$L30=GRID!$B$3:$BI$3), 0))*GRID!$B$66,
ROUNDUP(INDEX(GRID!$B$4:$BI$14,MATCH(E$7,GRID!$A$4:$A$14,0),MATCH(1,($U$2=GRID!$B$1:$BI$1)*(КАЛЕНДАРЬ!$L30=GRID!$B$3:$BI$3),0))*GRID!$B$66*(1-GRID!$B$69),0))</f>
        <v>16524</v>
      </c>
      <c r="F28" s="48" cm="1">
        <f t="array" ref="F28">IF($I$2="Раннее бронирование",
INDEX(GRID!$B$17:$BI$27,MATCH(E$7,GRID!$A$17:$A$27,0),MATCH(1,($U$2=GRID!$B$1:$BI$1)*(КАЛЕНДАРЬ!$L30=GRID!$B$3:$BI$3), 0))*GRID!$B$66,
ROUNDUP(INDEX(GRID!$B$17:$BI$27,MATCH(E$7,GRID!$A$17:$A$27,0),MATCH(1,($U$2=GRID!$B$1:$BI$1)*(КАЛЕНДАРЬ!$L30=GRID!$B$3:$BI$3), 0))*GRID!$B$66*(1-GRID!$B$69),0))</f>
        <v>18224</v>
      </c>
      <c r="G28" s="47" cm="1">
        <f t="array" ref="G28">IF($I$2="Раннее бронирование",
INDEX(GRID!$B$4:$BI$14,MATCH(G$7,GRID!$A$4:$A$14,0),MATCH(1,($U$2=GRID!$B$1:$BI$1)*(КАЛЕНДАРЬ!$L30=GRID!$B$3:$BI$3), 0))*GRID!$B$66,
ROUNDUP(INDEX(GRID!$B$4:$BI$14,MATCH(G$7,GRID!$A$4:$A$14,0),MATCH(1,($U$2=GRID!$B$1:$BI$1)*(КАЛЕНДАРЬ!$L30=GRID!$B$3:$BI$3),0))*GRID!$B$66*(1-GRID!$B$69),0))</f>
        <v>18292</v>
      </c>
      <c r="H28" s="48" cm="1">
        <f t="array" ref="H28">IF($I$2="Раннее бронирование",
INDEX(GRID!$B$17:$BI$27,MATCH(G$7,GRID!$A$17:$A$27,0),MATCH(1,($U$2=GRID!$B$1:$BI$1)*(КАЛЕНДАРЬ!$L30=GRID!$B$3:$BI$3), 0))*GRID!$B$66,
ROUNDUP(INDEX(GRID!$B$17:$BI$27,MATCH(G$7,GRID!$A$17:$A$27,0),MATCH(1,($U$2=GRID!$B$1:$BI$1)*(КАЛЕНДАРЬ!$L30=GRID!$B$3:$BI$3), 0))*GRID!$B$66*(1-GRID!$B$69),0))</f>
        <v>19992</v>
      </c>
      <c r="I28" s="47" cm="1">
        <f t="array" ref="I28">IF($I$2="Раннее бронирование",
INDEX(GRID!$B$4:$BI$14,MATCH(I$7,GRID!$A$4:$A$14,0),MATCH(1,($U$2=GRID!$B$1:$BI$1)*(КАЛЕНДАРЬ!$L30=GRID!$B$3:$BI$3), 0))*GRID!$B$66,
ROUNDUP(INDEX(GRID!$B$4:$BI$14,MATCH(I$7,GRID!$A$4:$A$14,0),MATCH(1,($U$2=GRID!$B$1:$BI$1)*(КАЛЕНДАРЬ!$L30=GRID!$B$3:$BI$3),0))*GRID!$B$66*(1-GRID!$B$69),0))</f>
        <v>20196</v>
      </c>
      <c r="J28" s="48" cm="1">
        <f t="array" ref="J28">IF($I$2="Раннее бронирование",
INDEX(GRID!$B$17:$BI$27,MATCH(I$7,GRID!$A$17:$A$27,0),MATCH(1,($U$2=GRID!$B$1:$BI$1)*(КАЛЕНДАРЬ!$L30=GRID!$B$3:$BI$3), 0))*GRID!$B$66,
ROUNDUP(INDEX(GRID!$B$17:$BI$27,MATCH(I$7,GRID!$A$17:$A$27,0),MATCH(1,($U$2=GRID!$B$1:$BI$1)*(КАЛЕНДАРЬ!$L30=GRID!$B$3:$BI$3), 0))*GRID!$B$66*(1-GRID!$B$69),0))</f>
        <v>21896</v>
      </c>
      <c r="K28" s="47" cm="1">
        <f t="array" ref="K28">IF($I$2="Раннее бронирование",
INDEX(GRID!$B$4:$BI$14,MATCH(K$7,GRID!$A$4:$A$14,0),MATCH(1,($U$2=GRID!$B$1:$BI$1)*(КАЛЕНДАРЬ!$L30=GRID!$B$3:$BI$3), 0))*GRID!$B$66,
ROUNDUP(INDEX(GRID!$B$4:$BI$14,MATCH(K$7,GRID!$A$4:$A$14,0),MATCH(1,($U$2=GRID!$B$1:$BI$1)*(КАЛЕНДАРЬ!$L30=GRID!$B$3:$BI$3),0))*GRID!$B$66*(1-GRID!$B$69),0))</f>
        <v>22304</v>
      </c>
      <c r="L28" s="48" cm="1">
        <f t="array" ref="L28">IF($I$2="Раннее бронирование",
INDEX(GRID!$B$17:$BI$27,MATCH(K$7,GRID!$A$17:$A$27,0),MATCH(1,($U$2=GRID!$B$1:$BI$1)*(КАЛЕНДАРЬ!$L30=GRID!$B$3:$BI$3), 0))*GRID!$B$66,
ROUNDUP(INDEX(GRID!$B$17:$BI$27,MATCH(K$7,GRID!$A$17:$A$27,0),MATCH(1,($U$2=GRID!$B$1:$BI$1)*(КАЛЕНДАРЬ!$L30=GRID!$B$3:$BI$3), 0))*GRID!$B$66*(1-GRID!$B$69),0))</f>
        <v>24004</v>
      </c>
      <c r="M28" s="47" cm="1">
        <f t="array" ref="M28">IF($I$2="Раннее бронирование",
INDEX(GRID!$B$4:$BI$14,MATCH(M$7,GRID!$A$4:$A$14,0),MATCH(1,($U$2=GRID!$B$1:$BI$1)*(КАЛЕНДАРЬ!$L30=GRID!$B$3:$BI$3), 0))*GRID!$B$66,
ROUNDUP(INDEX(GRID!$B$4:$BI$14,MATCH(M$7,GRID!$A$4:$A$14,0),MATCH(1,($U$2=GRID!$B$1:$BI$1)*(КАЛЕНДАРЬ!$L30=GRID!$B$3:$BI$3),0))*GRID!$B$66*(1-GRID!$B$69),0))</f>
        <v>24684</v>
      </c>
      <c r="N28" s="48" cm="1">
        <f t="array" ref="N28">IF($I$2="Раннее бронирование",
INDEX(GRID!$B$17:$BI$27,MATCH(M$7,GRID!$A$17:$A$27,0),MATCH(1,($U$2=GRID!$B$1:$BI$1)*(КАЛЕНДАРЬ!$L30=GRID!$B$3:$BI$3), 0))*GRID!$B$66,
ROUNDUP(INDEX(GRID!$B$17:$BI$27,MATCH(M$7,GRID!$A$17:$A$27,0),MATCH(1,($U$2=GRID!$B$1:$BI$1)*(КАЛЕНДАРЬ!$L30=GRID!$B$3:$BI$3), 0))*GRID!$B$66*(1-GRID!$B$69),0))</f>
        <v>26384</v>
      </c>
      <c r="O28" s="47" cm="1">
        <f t="array" ref="O28">IF($I$2="Раннее бронирование",
INDEX(GRID!$B$4:$BI$14,MATCH(O$7,GRID!$A$4:$A$14,0),MATCH(1,($U$2=GRID!$B$1:$BI$1)*(КАЛЕНДАРЬ!$L30=GRID!$B$3:$BI$3), 0))*GRID!$B$66,
ROUNDUP(INDEX(GRID!$B$4:$BI$14,MATCH(O$7,GRID!$A$4:$A$14,0),MATCH(1,($U$2=GRID!$B$1:$BI$1)*(КАЛЕНДАРЬ!$L30=GRID!$B$3:$BI$3),0))*GRID!$B$66*(1-GRID!$B$69),0))</f>
        <v>29240</v>
      </c>
      <c r="P28" s="48" cm="1">
        <f t="array" ref="P28">IF($I$2="Раннее бронирование",
INDEX(GRID!$B$17:$BI$27,MATCH(O$7,GRID!$A$17:$A$27,0),MATCH(1,($U$2=GRID!$B$1:$BI$1)*(КАЛЕНДАРЬ!$L30=GRID!$B$3:$BI$3), 0))*GRID!$B$66,
ROUNDUP(INDEX(GRID!$B$17:$BI$27,MATCH(O$7,GRID!$A$17:$A$27,0),MATCH(1,($U$2=GRID!$B$1:$BI$1)*(КАЛЕНДАРЬ!$L30=GRID!$B$3:$BI$3), 0))*GRID!$B$66*(1-GRID!$B$69),0))</f>
        <v>30940</v>
      </c>
      <c r="Q28" s="47" cm="1">
        <f t="array" ref="Q28">IF($I$2="Раннее бронирование",
INDEX(GRID!$B$4:$BI$14,MATCH(Q$7,GRID!$A$4:$A$14,0),MATCH(1,($U$2=GRID!$B$1:$BI$1)*(КАЛЕНДАРЬ!$L30=GRID!$B$3:$BI$3), 0))*GRID!$B$66,
ROUNDUP(INDEX(GRID!$B$4:$BI$14,MATCH(Q$7,GRID!$A$4:$A$14,0),MATCH(1,($U$2=GRID!$B$1:$BI$1)*(КАЛЕНДАРЬ!$L30=GRID!$B$3:$BI$3),0))*GRID!$B$66*(1-GRID!$B$69),0))</f>
        <v>32912</v>
      </c>
      <c r="R28" s="48" cm="1">
        <f t="array" ref="R28">IF($I$2="Раннее бронирование",
INDEX(GRID!$B$17:$BI$27,MATCH(Q$7,GRID!$A$17:$A$27,0),MATCH(1,($U$2=GRID!$B$1:$BI$1)*(КАЛЕНДАРЬ!$L30=GRID!$B$3:$BI$3), 0))*GRID!$B$66,
ROUNDUP(INDEX(GRID!$B$17:$BI$27,MATCH(Q$7,GRID!$A$17:$A$27,0),MATCH(1,($U$2=GRID!$B$1:$BI$1)*(КАЛЕНДАРЬ!$L30=GRID!$B$3:$BI$3), 0))*GRID!$B$66*(1-GRID!$B$69),0))</f>
        <v>34612</v>
      </c>
      <c r="S28" s="47" cm="1">
        <f t="array" ref="S28">IF($I$2="Раннее бронирование",
INDEX(GRID!$B$4:$BI$14,MATCH(S$7,GRID!$A$4:$A$14,0),MATCH(1,($U$2=GRID!$B$1:$BI$1)*(КАЛЕНДАРЬ!$L30=GRID!$B$3:$BI$3), 0))*GRID!$B$66,
ROUNDUP(INDEX(GRID!$B$4:$BI$14,MATCH(S$7,GRID!$A$4:$A$14,0),MATCH(1,($U$2=GRID!$B$1:$BI$1)*(КАЛЕНДАРЬ!$L30=GRID!$B$3:$BI$3),0))*GRID!$B$66*(1-GRID!$B$69),0))</f>
        <v>40256</v>
      </c>
      <c r="T28" s="48" cm="1">
        <f t="array" ref="T28">IF($I$2="Раннее бронирование",
INDEX(GRID!$B$17:$BI$27,MATCH(S$7,GRID!$A$17:$A$27,0),MATCH(1,($U$2=GRID!$B$1:$BI$1)*(КАЛЕНДАРЬ!$L30=GRID!$B$3:$BI$3), 0))*GRID!$B$66,
ROUNDUP(INDEX(GRID!$B$17:$BI$27,MATCH(S$7,GRID!$A$17:$A$27,0),MATCH(1,($U$2=GRID!$B$1:$BI$1)*(КАЛЕНДАРЬ!$L30=GRID!$B$3:$BI$3), 0))*GRID!$B$66*(1-GRID!$B$69),0))</f>
        <v>41956</v>
      </c>
      <c r="U28" s="47" cm="1">
        <f t="array" ref="U28">IF($I$2="Раннее бронирование",
INDEX(GRID!$B$4:$BI$14,MATCH(U$7,GRID!$A$4:$A$14,0),MATCH(1,($U$2=GRID!$B$1:$BI$1)*(КАЛЕНДАРЬ!$L30=GRID!$B$3:$BI$3), 0))*GRID!$B$66,
ROUNDUP(INDEX(GRID!$B$4:$BI$14,MATCH(U$7,GRID!$A$4:$A$14,0),MATCH(1,($U$2=GRID!$B$1:$BI$1)*(КАЛЕНДАРЬ!$L30=GRID!$B$3:$BI$3),0))*GRID!$B$66*(1-GRID!$B$69),0))</f>
        <v>45560</v>
      </c>
      <c r="V28" s="48" cm="1">
        <f t="array" ref="V28">IF($I$2="Раннее бронирование",
INDEX(GRID!$B$17:$BI$27,MATCH(U$7,GRID!$A$17:$A$27,0),MATCH(1,($U$2=GRID!$B$1:$BI$1)*(КАЛЕНДАРЬ!$L30=GRID!$B$3:$BI$3), 0))*GRID!$B$66,
ROUNDUP(INDEX(GRID!$B$17:$BI$27,MATCH(U$7,GRID!$A$17:$A$27,0),MATCH(1,($U$2=GRID!$B$1:$BI$1)*(КАЛЕНДАРЬ!$L30=GRID!$B$3:$BI$3), 0))*GRID!$B$66*(1-GRID!$B$69),0))</f>
        <v>47260</v>
      </c>
      <c r="W28" s="47" cm="1">
        <f t="array" ref="W28">IF($I$2="Раннее бронирование",
INDEX(GRID!$B$4:$BI$14,MATCH(W$7,GRID!$A$4:$A$14,0),MATCH(1,($U$2=GRID!$B$1:$BI$1)*(КАЛЕНДАРЬ!$L30=GRID!$B$3:$BI$3), 0))*GRID!$B$66,
ROUNDUP(INDEX(GRID!$B$4:$BI$14,MATCH(W$7,GRID!$A$4:$A$14,0),MATCH(1,($U$2=GRID!$B$1:$BI$1)*(КАЛЕНДАРЬ!$L30=GRID!$B$3:$BI$3),0))*GRID!$B$66*(1-GRID!$B$69),0))</f>
        <v>175440</v>
      </c>
      <c r="X28" s="48" cm="1">
        <f t="array" ref="X28">IF($I$2="Раннее бронирование",
INDEX(GRID!$B$17:$BI$27,MATCH(W$7,GRID!$A$17:$A$27,0),MATCH(1,($U$2=GRID!$B$1:$BI$1)*(КАЛЕНДАРЬ!$L30=GRID!$B$3:$BI$3), 0))*GRID!$B$66,
ROUNDUP(INDEX(GRID!$B$17:$BI$27,MATCH(W$7,GRID!$A$17:$A$27,0),MATCH(1,($U$2=GRID!$B$1:$BI$1)*(КАЛЕНДАРЬ!$L30=GRID!$B$3:$BI$3), 0))*GRID!$B$66*(1-GRID!$B$69),0))</f>
        <v>177140</v>
      </c>
    </row>
    <row r="29" spans="1:24" hidden="1" x14ac:dyDescent="0.2">
      <c r="A29" s="117" t="s">
        <v>48</v>
      </c>
      <c r="B29" s="117">
        <v>28</v>
      </c>
      <c r="C29" s="47" cm="1">
        <f t="array" ref="C29">IF($I$2="Раннее бронирование",
INDEX(GRID!$B$4:$BI$14,MATCH(C$7,GRID!$A$4:$A$14,0),MATCH(1,($U$2=GRID!$B$1:$BI$1)*(КАЛЕНДАРЬ!$L31=GRID!$B$3:$BI$3), 0))*GRID!$B$66,
ROUNDUP(INDEX(GRID!$B$4:$BI$14,MATCH(C$7,GRID!$A$4:$A$14,0),MATCH(1,($U$2=GRID!$B$1:$BI$1)*(КАЛЕНДАРЬ!$L31=GRID!$B$3:$BI$3),0))*GRID!$B$66*(1-GRID!$B$69),0))</f>
        <v>15640</v>
      </c>
      <c r="D29" s="48" cm="1">
        <f t="array" ref="D29">IF($I$2="Раннее бронирование",
INDEX(GRID!$B$17:$BI$27,MATCH(C$7,GRID!$A$17:$A$27,0),MATCH(1,($U$2=GRID!$B$1:$BI$1)*(КАЛЕНДАРЬ!$L31=GRID!$B$3:$BI$3), 0))*GRID!$B$66,
ROUNDUP(INDEX(GRID!$B$17:$BI$27,MATCH(C$7,GRID!$A$17:$A$27,0),MATCH(1,($U$2=GRID!$B$1:$BI$1)*(КАЛЕНДАРЬ!$L31=GRID!$B$3:$BI$3), 0))*GRID!$B$66*(1-GRID!$B$69),0))</f>
        <v>17340</v>
      </c>
      <c r="E29" s="47" cm="1">
        <f t="array" ref="E29">IF($I$2="Раннее бронирование",
INDEX(GRID!$B$4:$BI$14,MATCH(E$7,GRID!$A$4:$A$14,0),MATCH(1,($U$2=GRID!$B$1:$BI$1)*(КАЛЕНДАРЬ!$L31=GRID!$B$3:$BI$3), 0))*GRID!$B$66,
ROUNDUP(INDEX(GRID!$B$4:$BI$14,MATCH(E$7,GRID!$A$4:$A$14,0),MATCH(1,($U$2=GRID!$B$1:$BI$1)*(КАЛЕНДАРЬ!$L31=GRID!$B$3:$BI$3),0))*GRID!$B$66*(1-GRID!$B$69),0))</f>
        <v>17340</v>
      </c>
      <c r="F29" s="48" cm="1">
        <f t="array" ref="F29">IF($I$2="Раннее бронирование",
INDEX(GRID!$B$17:$BI$27,MATCH(E$7,GRID!$A$17:$A$27,0),MATCH(1,($U$2=GRID!$B$1:$BI$1)*(КАЛЕНДАРЬ!$L31=GRID!$B$3:$BI$3), 0))*GRID!$B$66,
ROUNDUP(INDEX(GRID!$B$17:$BI$27,MATCH(E$7,GRID!$A$17:$A$27,0),MATCH(1,($U$2=GRID!$B$1:$BI$1)*(КАЛЕНДАРЬ!$L31=GRID!$B$3:$BI$3), 0))*GRID!$B$66*(1-GRID!$B$69),0))</f>
        <v>19040</v>
      </c>
      <c r="G29" s="47" cm="1">
        <f t="array" ref="G29">IF($I$2="Раннее бронирование",
INDEX(GRID!$B$4:$BI$14,MATCH(G$7,GRID!$A$4:$A$14,0),MATCH(1,($U$2=GRID!$B$1:$BI$1)*(КАЛЕНДАРЬ!$L31=GRID!$B$3:$BI$3), 0))*GRID!$B$66,
ROUNDUP(INDEX(GRID!$B$4:$BI$14,MATCH(G$7,GRID!$A$4:$A$14,0),MATCH(1,($U$2=GRID!$B$1:$BI$1)*(КАЛЕНДАРЬ!$L31=GRID!$B$3:$BI$3),0))*GRID!$B$66*(1-GRID!$B$69),0))</f>
        <v>19176</v>
      </c>
      <c r="H29" s="48" cm="1">
        <f t="array" ref="H29">IF($I$2="Раннее бронирование",
INDEX(GRID!$B$17:$BI$27,MATCH(G$7,GRID!$A$17:$A$27,0),MATCH(1,($U$2=GRID!$B$1:$BI$1)*(КАЛЕНДАРЬ!$L31=GRID!$B$3:$BI$3), 0))*GRID!$B$66,
ROUNDUP(INDEX(GRID!$B$17:$BI$27,MATCH(G$7,GRID!$A$17:$A$27,0),MATCH(1,($U$2=GRID!$B$1:$BI$1)*(КАЛЕНДАРЬ!$L31=GRID!$B$3:$BI$3), 0))*GRID!$B$66*(1-GRID!$B$69),0))</f>
        <v>20876</v>
      </c>
      <c r="I29" s="47" cm="1">
        <f t="array" ref="I29">IF($I$2="Раннее бронирование",
INDEX(GRID!$B$4:$BI$14,MATCH(I$7,GRID!$A$4:$A$14,0),MATCH(1,($U$2=GRID!$B$1:$BI$1)*(КАЛЕНДАРЬ!$L31=GRID!$B$3:$BI$3), 0))*GRID!$B$66,
ROUNDUP(INDEX(GRID!$B$4:$BI$14,MATCH(I$7,GRID!$A$4:$A$14,0),MATCH(1,($U$2=GRID!$B$1:$BI$1)*(КАЛЕНДАРЬ!$L31=GRID!$B$3:$BI$3),0))*GRID!$B$66*(1-GRID!$B$69),0))</f>
        <v>21216</v>
      </c>
      <c r="J29" s="48" cm="1">
        <f t="array" ref="J29">IF($I$2="Раннее бронирование",
INDEX(GRID!$B$17:$BI$27,MATCH(I$7,GRID!$A$17:$A$27,0),MATCH(1,($U$2=GRID!$B$1:$BI$1)*(КАЛЕНДАРЬ!$L31=GRID!$B$3:$BI$3), 0))*GRID!$B$66,
ROUNDUP(INDEX(GRID!$B$17:$BI$27,MATCH(I$7,GRID!$A$17:$A$27,0),MATCH(1,($U$2=GRID!$B$1:$BI$1)*(КАЛЕНДАРЬ!$L31=GRID!$B$3:$BI$3), 0))*GRID!$B$66*(1-GRID!$B$69),0))</f>
        <v>22916</v>
      </c>
      <c r="K29" s="47" cm="1">
        <f t="array" ref="K29">IF($I$2="Раннее бронирование",
INDEX(GRID!$B$4:$BI$14,MATCH(K$7,GRID!$A$4:$A$14,0),MATCH(1,($U$2=GRID!$B$1:$BI$1)*(КАЛЕНДАРЬ!$L31=GRID!$B$3:$BI$3), 0))*GRID!$B$66,
ROUNDUP(INDEX(GRID!$B$4:$BI$14,MATCH(K$7,GRID!$A$4:$A$14,0),MATCH(1,($U$2=GRID!$B$1:$BI$1)*(КАЛЕНДАРЬ!$L31=GRID!$B$3:$BI$3),0))*GRID!$B$66*(1-GRID!$B$69),0))</f>
        <v>23528</v>
      </c>
      <c r="L29" s="48" cm="1">
        <f t="array" ref="L29">IF($I$2="Раннее бронирование",
INDEX(GRID!$B$17:$BI$27,MATCH(K$7,GRID!$A$17:$A$27,0),MATCH(1,($U$2=GRID!$B$1:$BI$1)*(КАЛЕНДАРЬ!$L31=GRID!$B$3:$BI$3), 0))*GRID!$B$66,
ROUNDUP(INDEX(GRID!$B$17:$BI$27,MATCH(K$7,GRID!$A$17:$A$27,0),MATCH(1,($U$2=GRID!$B$1:$BI$1)*(КАЛЕНДАРЬ!$L31=GRID!$B$3:$BI$3), 0))*GRID!$B$66*(1-GRID!$B$69),0))</f>
        <v>25228</v>
      </c>
      <c r="M29" s="47" cm="1">
        <f t="array" ref="M29">IF($I$2="Раннее бронирование",
INDEX(GRID!$B$4:$BI$14,MATCH(M$7,GRID!$A$4:$A$14,0),MATCH(1,($U$2=GRID!$B$1:$BI$1)*(КАЛЕНДАРЬ!$L31=GRID!$B$3:$BI$3), 0))*GRID!$B$66,
ROUNDUP(INDEX(GRID!$B$4:$BI$14,MATCH(M$7,GRID!$A$4:$A$14,0),MATCH(1,($U$2=GRID!$B$1:$BI$1)*(КАЛЕНДАРЬ!$L31=GRID!$B$3:$BI$3),0))*GRID!$B$66*(1-GRID!$B$69),0))</f>
        <v>26044</v>
      </c>
      <c r="N29" s="48" cm="1">
        <f t="array" ref="N29">IF($I$2="Раннее бронирование",
INDEX(GRID!$B$17:$BI$27,MATCH(M$7,GRID!$A$17:$A$27,0),MATCH(1,($U$2=GRID!$B$1:$BI$1)*(КАЛЕНДАРЬ!$L31=GRID!$B$3:$BI$3), 0))*GRID!$B$66,
ROUNDUP(INDEX(GRID!$B$17:$BI$27,MATCH(M$7,GRID!$A$17:$A$27,0),MATCH(1,($U$2=GRID!$B$1:$BI$1)*(КАЛЕНДАРЬ!$L31=GRID!$B$3:$BI$3), 0))*GRID!$B$66*(1-GRID!$B$69),0))</f>
        <v>27744</v>
      </c>
      <c r="O29" s="47" cm="1">
        <f t="array" ref="O29">IF($I$2="Раннее бронирование",
INDEX(GRID!$B$4:$BI$14,MATCH(O$7,GRID!$A$4:$A$14,0),MATCH(1,($U$2=GRID!$B$1:$BI$1)*(КАЛЕНДАРЬ!$L31=GRID!$B$3:$BI$3), 0))*GRID!$B$66,
ROUNDUP(INDEX(GRID!$B$4:$BI$14,MATCH(O$7,GRID!$A$4:$A$14,0),MATCH(1,($U$2=GRID!$B$1:$BI$1)*(КАЛЕНДАРЬ!$L31=GRID!$B$3:$BI$3),0))*GRID!$B$66*(1-GRID!$B$69),0))</f>
        <v>30464</v>
      </c>
      <c r="P29" s="48" cm="1">
        <f t="array" ref="P29">IF($I$2="Раннее бронирование",
INDEX(GRID!$B$17:$BI$27,MATCH(O$7,GRID!$A$17:$A$27,0),MATCH(1,($U$2=GRID!$B$1:$BI$1)*(КАЛЕНДАРЬ!$L31=GRID!$B$3:$BI$3), 0))*GRID!$B$66,
ROUNDUP(INDEX(GRID!$B$17:$BI$27,MATCH(O$7,GRID!$A$17:$A$27,0),MATCH(1,($U$2=GRID!$B$1:$BI$1)*(КАЛЕНДАРЬ!$L31=GRID!$B$3:$BI$3), 0))*GRID!$B$66*(1-GRID!$B$69),0))</f>
        <v>32164</v>
      </c>
      <c r="Q29" s="47" cm="1">
        <f t="array" ref="Q29">IF($I$2="Раннее бронирование",
INDEX(GRID!$B$4:$BI$14,MATCH(Q$7,GRID!$A$4:$A$14,0),MATCH(1,($U$2=GRID!$B$1:$BI$1)*(КАЛЕНДАРЬ!$L31=GRID!$B$3:$BI$3), 0))*GRID!$B$66,
ROUNDUP(INDEX(GRID!$B$4:$BI$14,MATCH(Q$7,GRID!$A$4:$A$14,0),MATCH(1,($U$2=GRID!$B$1:$BI$1)*(КАЛЕНДАРЬ!$L31=GRID!$B$3:$BI$3),0))*GRID!$B$66*(1-GRID!$B$69),0))</f>
        <v>34408</v>
      </c>
      <c r="R29" s="48" cm="1">
        <f t="array" ref="R29">IF($I$2="Раннее бронирование",
INDEX(GRID!$B$17:$BI$27,MATCH(Q$7,GRID!$A$17:$A$27,0),MATCH(1,($U$2=GRID!$B$1:$BI$1)*(КАЛЕНДАРЬ!$L31=GRID!$B$3:$BI$3), 0))*GRID!$B$66,
ROUNDUP(INDEX(GRID!$B$17:$BI$27,MATCH(Q$7,GRID!$A$17:$A$27,0),MATCH(1,($U$2=GRID!$B$1:$BI$1)*(КАЛЕНДАРЬ!$L31=GRID!$B$3:$BI$3), 0))*GRID!$B$66*(1-GRID!$B$69),0))</f>
        <v>36108</v>
      </c>
      <c r="S29" s="47" cm="1">
        <f t="array" ref="S29">IF($I$2="Раннее бронирование",
INDEX(GRID!$B$4:$BI$14,MATCH(S$7,GRID!$A$4:$A$14,0),MATCH(1,($U$2=GRID!$B$1:$BI$1)*(КАЛЕНДАРЬ!$L31=GRID!$B$3:$BI$3), 0))*GRID!$B$66,
ROUNDUP(INDEX(GRID!$B$4:$BI$14,MATCH(S$7,GRID!$A$4:$A$14,0),MATCH(1,($U$2=GRID!$B$1:$BI$1)*(КАЛЕНДАРЬ!$L31=GRID!$B$3:$BI$3),0))*GRID!$B$66*(1-GRID!$B$69),0))</f>
        <v>42228</v>
      </c>
      <c r="T29" s="48" cm="1">
        <f t="array" ref="T29">IF($I$2="Раннее бронирование",
INDEX(GRID!$B$17:$BI$27,MATCH(S$7,GRID!$A$17:$A$27,0),MATCH(1,($U$2=GRID!$B$1:$BI$1)*(КАЛЕНДАРЬ!$L31=GRID!$B$3:$BI$3), 0))*GRID!$B$66,
ROUNDUP(INDEX(GRID!$B$17:$BI$27,MATCH(S$7,GRID!$A$17:$A$27,0),MATCH(1,($U$2=GRID!$B$1:$BI$1)*(КАЛЕНДАРЬ!$L31=GRID!$B$3:$BI$3), 0))*GRID!$B$66*(1-GRID!$B$69),0))</f>
        <v>43928</v>
      </c>
      <c r="U29" s="47" cm="1">
        <f t="array" ref="U29">IF($I$2="Раннее бронирование",
INDEX(GRID!$B$4:$BI$14,MATCH(U$7,GRID!$A$4:$A$14,0),MATCH(1,($U$2=GRID!$B$1:$BI$1)*(КАЛЕНДАРЬ!$L31=GRID!$B$3:$BI$3), 0))*GRID!$B$66,
ROUNDUP(INDEX(GRID!$B$4:$BI$14,MATCH(U$7,GRID!$A$4:$A$14,0),MATCH(1,($U$2=GRID!$B$1:$BI$1)*(КАЛЕНДАРЬ!$L31=GRID!$B$3:$BI$3),0))*GRID!$B$66*(1-GRID!$B$69),0))</f>
        <v>47600</v>
      </c>
      <c r="V29" s="48" cm="1">
        <f t="array" ref="V29">IF($I$2="Раннее бронирование",
INDEX(GRID!$B$17:$BI$27,MATCH(U$7,GRID!$A$17:$A$27,0),MATCH(1,($U$2=GRID!$B$1:$BI$1)*(КАЛЕНДАРЬ!$L31=GRID!$B$3:$BI$3), 0))*GRID!$B$66,
ROUNDUP(INDEX(GRID!$B$17:$BI$27,MATCH(U$7,GRID!$A$17:$A$27,0),MATCH(1,($U$2=GRID!$B$1:$BI$1)*(КАЛЕНДАРЬ!$L31=GRID!$B$3:$BI$3), 0))*GRID!$B$66*(1-GRID!$B$69),0))</f>
        <v>49300</v>
      </c>
      <c r="W29" s="47" cm="1">
        <f t="array" ref="W29">IF($I$2="Раннее бронирование",
INDEX(GRID!$B$4:$BI$14,MATCH(W$7,GRID!$A$4:$A$14,0),MATCH(1,($U$2=GRID!$B$1:$BI$1)*(КАЛЕНДАРЬ!$L31=GRID!$B$3:$BI$3), 0))*GRID!$B$66,
ROUNDUP(INDEX(GRID!$B$4:$BI$14,MATCH(W$7,GRID!$A$4:$A$14,0),MATCH(1,($U$2=GRID!$B$1:$BI$1)*(КАЛЕНДАРЬ!$L31=GRID!$B$3:$BI$3),0))*GRID!$B$66*(1-GRID!$B$69),0))</f>
        <v>180880</v>
      </c>
      <c r="X29" s="48" cm="1">
        <f t="array" ref="X29">IF($I$2="Раннее бронирование",
INDEX(GRID!$B$17:$BI$27,MATCH(W$7,GRID!$A$17:$A$27,0),MATCH(1,($U$2=GRID!$B$1:$BI$1)*(КАЛЕНДАРЬ!$L31=GRID!$B$3:$BI$3), 0))*GRID!$B$66,
ROUNDUP(INDEX(GRID!$B$17:$BI$27,MATCH(W$7,GRID!$A$17:$A$27,0),MATCH(1,($U$2=GRID!$B$1:$BI$1)*(КАЛЕНДАРЬ!$L31=GRID!$B$3:$BI$3), 0))*GRID!$B$66*(1-GRID!$B$69),0))</f>
        <v>182580</v>
      </c>
    </row>
    <row r="30" spans="1:24" hidden="1" x14ac:dyDescent="0.2">
      <c r="A30" s="117" t="s">
        <v>42</v>
      </c>
      <c r="B30" s="117">
        <v>29</v>
      </c>
      <c r="C30" s="47" cm="1">
        <f t="array" ref="C30">IF($I$2="Раннее бронирование",
INDEX(GRID!$B$4:$BI$14,MATCH(C$7,GRID!$A$4:$A$14,0),MATCH(1,($U$2=GRID!$B$1:$BI$1)*(КАЛЕНДАРЬ!$L32=GRID!$B$3:$BI$3), 0))*GRID!$B$66,
ROUNDUP(INDEX(GRID!$B$4:$BI$14,MATCH(C$7,GRID!$A$4:$A$14,0),MATCH(1,($U$2=GRID!$B$1:$BI$1)*(КАЛЕНДАРЬ!$L32=GRID!$B$3:$BI$3),0))*GRID!$B$66*(1-GRID!$B$69),0))</f>
        <v>15640</v>
      </c>
      <c r="D30" s="48" cm="1">
        <f t="array" ref="D30">IF($I$2="Раннее бронирование",
INDEX(GRID!$B$17:$BI$27,MATCH(C$7,GRID!$A$17:$A$27,0),MATCH(1,($U$2=GRID!$B$1:$BI$1)*(КАЛЕНДАРЬ!$L32=GRID!$B$3:$BI$3), 0))*GRID!$B$66,
ROUNDUP(INDEX(GRID!$B$17:$BI$27,MATCH(C$7,GRID!$A$17:$A$27,0),MATCH(1,($U$2=GRID!$B$1:$BI$1)*(КАЛЕНДАРЬ!$L32=GRID!$B$3:$BI$3), 0))*GRID!$B$66*(1-GRID!$B$69),0))</f>
        <v>17340</v>
      </c>
      <c r="E30" s="47" cm="1">
        <f t="array" ref="E30">IF($I$2="Раннее бронирование",
INDEX(GRID!$B$4:$BI$14,MATCH(E$7,GRID!$A$4:$A$14,0),MATCH(1,($U$2=GRID!$B$1:$BI$1)*(КАЛЕНДАРЬ!$L32=GRID!$B$3:$BI$3), 0))*GRID!$B$66,
ROUNDUP(INDEX(GRID!$B$4:$BI$14,MATCH(E$7,GRID!$A$4:$A$14,0),MATCH(1,($U$2=GRID!$B$1:$BI$1)*(КАЛЕНДАРЬ!$L32=GRID!$B$3:$BI$3),0))*GRID!$B$66*(1-GRID!$B$69),0))</f>
        <v>17340</v>
      </c>
      <c r="F30" s="48" cm="1">
        <f t="array" ref="F30">IF($I$2="Раннее бронирование",
INDEX(GRID!$B$17:$BI$27,MATCH(E$7,GRID!$A$17:$A$27,0),MATCH(1,($U$2=GRID!$B$1:$BI$1)*(КАЛЕНДАРЬ!$L32=GRID!$B$3:$BI$3), 0))*GRID!$B$66,
ROUNDUP(INDEX(GRID!$B$17:$BI$27,MATCH(E$7,GRID!$A$17:$A$27,0),MATCH(1,($U$2=GRID!$B$1:$BI$1)*(КАЛЕНДАРЬ!$L32=GRID!$B$3:$BI$3), 0))*GRID!$B$66*(1-GRID!$B$69),0))</f>
        <v>19040</v>
      </c>
      <c r="G30" s="47" cm="1">
        <f t="array" ref="G30">IF($I$2="Раннее бронирование",
INDEX(GRID!$B$4:$BI$14,MATCH(G$7,GRID!$A$4:$A$14,0),MATCH(1,($U$2=GRID!$B$1:$BI$1)*(КАЛЕНДАРЬ!$L32=GRID!$B$3:$BI$3), 0))*GRID!$B$66,
ROUNDUP(INDEX(GRID!$B$4:$BI$14,MATCH(G$7,GRID!$A$4:$A$14,0),MATCH(1,($U$2=GRID!$B$1:$BI$1)*(КАЛЕНДАРЬ!$L32=GRID!$B$3:$BI$3),0))*GRID!$B$66*(1-GRID!$B$69),0))</f>
        <v>19176</v>
      </c>
      <c r="H30" s="48" cm="1">
        <f t="array" ref="H30">IF($I$2="Раннее бронирование",
INDEX(GRID!$B$17:$BI$27,MATCH(G$7,GRID!$A$17:$A$27,0),MATCH(1,($U$2=GRID!$B$1:$BI$1)*(КАЛЕНДАРЬ!$L32=GRID!$B$3:$BI$3), 0))*GRID!$B$66,
ROUNDUP(INDEX(GRID!$B$17:$BI$27,MATCH(G$7,GRID!$A$17:$A$27,0),MATCH(1,($U$2=GRID!$B$1:$BI$1)*(КАЛЕНДАРЬ!$L32=GRID!$B$3:$BI$3), 0))*GRID!$B$66*(1-GRID!$B$69),0))</f>
        <v>20876</v>
      </c>
      <c r="I30" s="47" cm="1">
        <f t="array" ref="I30">IF($I$2="Раннее бронирование",
INDEX(GRID!$B$4:$BI$14,MATCH(I$7,GRID!$A$4:$A$14,0),MATCH(1,($U$2=GRID!$B$1:$BI$1)*(КАЛЕНДАРЬ!$L32=GRID!$B$3:$BI$3), 0))*GRID!$B$66,
ROUNDUP(INDEX(GRID!$B$4:$BI$14,MATCH(I$7,GRID!$A$4:$A$14,0),MATCH(1,($U$2=GRID!$B$1:$BI$1)*(КАЛЕНДАРЬ!$L32=GRID!$B$3:$BI$3),0))*GRID!$B$66*(1-GRID!$B$69),0))</f>
        <v>21216</v>
      </c>
      <c r="J30" s="48" cm="1">
        <f t="array" ref="J30">IF($I$2="Раннее бронирование",
INDEX(GRID!$B$17:$BI$27,MATCH(I$7,GRID!$A$17:$A$27,0),MATCH(1,($U$2=GRID!$B$1:$BI$1)*(КАЛЕНДАРЬ!$L32=GRID!$B$3:$BI$3), 0))*GRID!$B$66,
ROUNDUP(INDEX(GRID!$B$17:$BI$27,MATCH(I$7,GRID!$A$17:$A$27,0),MATCH(1,($U$2=GRID!$B$1:$BI$1)*(КАЛЕНДАРЬ!$L32=GRID!$B$3:$BI$3), 0))*GRID!$B$66*(1-GRID!$B$69),0))</f>
        <v>22916</v>
      </c>
      <c r="K30" s="47" cm="1">
        <f t="array" ref="K30">IF($I$2="Раннее бронирование",
INDEX(GRID!$B$4:$BI$14,MATCH(K$7,GRID!$A$4:$A$14,0),MATCH(1,($U$2=GRID!$B$1:$BI$1)*(КАЛЕНДАРЬ!$L32=GRID!$B$3:$BI$3), 0))*GRID!$B$66,
ROUNDUP(INDEX(GRID!$B$4:$BI$14,MATCH(K$7,GRID!$A$4:$A$14,0),MATCH(1,($U$2=GRID!$B$1:$BI$1)*(КАЛЕНДАРЬ!$L32=GRID!$B$3:$BI$3),0))*GRID!$B$66*(1-GRID!$B$69),0))</f>
        <v>23528</v>
      </c>
      <c r="L30" s="48" cm="1">
        <f t="array" ref="L30">IF($I$2="Раннее бронирование",
INDEX(GRID!$B$17:$BI$27,MATCH(K$7,GRID!$A$17:$A$27,0),MATCH(1,($U$2=GRID!$B$1:$BI$1)*(КАЛЕНДАРЬ!$L32=GRID!$B$3:$BI$3), 0))*GRID!$B$66,
ROUNDUP(INDEX(GRID!$B$17:$BI$27,MATCH(K$7,GRID!$A$17:$A$27,0),MATCH(1,($U$2=GRID!$B$1:$BI$1)*(КАЛЕНДАРЬ!$L32=GRID!$B$3:$BI$3), 0))*GRID!$B$66*(1-GRID!$B$69),0))</f>
        <v>25228</v>
      </c>
      <c r="M30" s="47" cm="1">
        <f t="array" ref="M30">IF($I$2="Раннее бронирование",
INDEX(GRID!$B$4:$BI$14,MATCH(M$7,GRID!$A$4:$A$14,0),MATCH(1,($U$2=GRID!$B$1:$BI$1)*(КАЛЕНДАРЬ!$L32=GRID!$B$3:$BI$3), 0))*GRID!$B$66,
ROUNDUP(INDEX(GRID!$B$4:$BI$14,MATCH(M$7,GRID!$A$4:$A$14,0),MATCH(1,($U$2=GRID!$B$1:$BI$1)*(КАЛЕНДАРЬ!$L32=GRID!$B$3:$BI$3),0))*GRID!$B$66*(1-GRID!$B$69),0))</f>
        <v>26044</v>
      </c>
      <c r="N30" s="48" cm="1">
        <f t="array" ref="N30">IF($I$2="Раннее бронирование",
INDEX(GRID!$B$17:$BI$27,MATCH(M$7,GRID!$A$17:$A$27,0),MATCH(1,($U$2=GRID!$B$1:$BI$1)*(КАЛЕНДАРЬ!$L32=GRID!$B$3:$BI$3), 0))*GRID!$B$66,
ROUNDUP(INDEX(GRID!$B$17:$BI$27,MATCH(M$7,GRID!$A$17:$A$27,0),MATCH(1,($U$2=GRID!$B$1:$BI$1)*(КАЛЕНДАРЬ!$L32=GRID!$B$3:$BI$3), 0))*GRID!$B$66*(1-GRID!$B$69),0))</f>
        <v>27744</v>
      </c>
      <c r="O30" s="47" cm="1">
        <f t="array" ref="O30">IF($I$2="Раннее бронирование",
INDEX(GRID!$B$4:$BI$14,MATCH(O$7,GRID!$A$4:$A$14,0),MATCH(1,($U$2=GRID!$B$1:$BI$1)*(КАЛЕНДАРЬ!$L32=GRID!$B$3:$BI$3), 0))*GRID!$B$66,
ROUNDUP(INDEX(GRID!$B$4:$BI$14,MATCH(O$7,GRID!$A$4:$A$14,0),MATCH(1,($U$2=GRID!$B$1:$BI$1)*(КАЛЕНДАРЬ!$L32=GRID!$B$3:$BI$3),0))*GRID!$B$66*(1-GRID!$B$69),0))</f>
        <v>30464</v>
      </c>
      <c r="P30" s="48" cm="1">
        <f t="array" ref="P30">IF($I$2="Раннее бронирование",
INDEX(GRID!$B$17:$BI$27,MATCH(O$7,GRID!$A$17:$A$27,0),MATCH(1,($U$2=GRID!$B$1:$BI$1)*(КАЛЕНДАРЬ!$L32=GRID!$B$3:$BI$3), 0))*GRID!$B$66,
ROUNDUP(INDEX(GRID!$B$17:$BI$27,MATCH(O$7,GRID!$A$17:$A$27,0),MATCH(1,($U$2=GRID!$B$1:$BI$1)*(КАЛЕНДАРЬ!$L32=GRID!$B$3:$BI$3), 0))*GRID!$B$66*(1-GRID!$B$69),0))</f>
        <v>32164</v>
      </c>
      <c r="Q30" s="47" cm="1">
        <f t="array" ref="Q30">IF($I$2="Раннее бронирование",
INDEX(GRID!$B$4:$BI$14,MATCH(Q$7,GRID!$A$4:$A$14,0),MATCH(1,($U$2=GRID!$B$1:$BI$1)*(КАЛЕНДАРЬ!$L32=GRID!$B$3:$BI$3), 0))*GRID!$B$66,
ROUNDUP(INDEX(GRID!$B$4:$BI$14,MATCH(Q$7,GRID!$A$4:$A$14,0),MATCH(1,($U$2=GRID!$B$1:$BI$1)*(КАЛЕНДАРЬ!$L32=GRID!$B$3:$BI$3),0))*GRID!$B$66*(1-GRID!$B$69),0))</f>
        <v>34408</v>
      </c>
      <c r="R30" s="48" cm="1">
        <f t="array" ref="R30">IF($I$2="Раннее бронирование",
INDEX(GRID!$B$17:$BI$27,MATCH(Q$7,GRID!$A$17:$A$27,0),MATCH(1,($U$2=GRID!$B$1:$BI$1)*(КАЛЕНДАРЬ!$L32=GRID!$B$3:$BI$3), 0))*GRID!$B$66,
ROUNDUP(INDEX(GRID!$B$17:$BI$27,MATCH(Q$7,GRID!$A$17:$A$27,0),MATCH(1,($U$2=GRID!$B$1:$BI$1)*(КАЛЕНДАРЬ!$L32=GRID!$B$3:$BI$3), 0))*GRID!$B$66*(1-GRID!$B$69),0))</f>
        <v>36108</v>
      </c>
      <c r="S30" s="47" cm="1">
        <f t="array" ref="S30">IF($I$2="Раннее бронирование",
INDEX(GRID!$B$4:$BI$14,MATCH(S$7,GRID!$A$4:$A$14,0),MATCH(1,($U$2=GRID!$B$1:$BI$1)*(КАЛЕНДАРЬ!$L32=GRID!$B$3:$BI$3), 0))*GRID!$B$66,
ROUNDUP(INDEX(GRID!$B$4:$BI$14,MATCH(S$7,GRID!$A$4:$A$14,0),MATCH(1,($U$2=GRID!$B$1:$BI$1)*(КАЛЕНДАРЬ!$L32=GRID!$B$3:$BI$3),0))*GRID!$B$66*(1-GRID!$B$69),0))</f>
        <v>42228</v>
      </c>
      <c r="T30" s="48" cm="1">
        <f t="array" ref="T30">IF($I$2="Раннее бронирование",
INDEX(GRID!$B$17:$BI$27,MATCH(S$7,GRID!$A$17:$A$27,0),MATCH(1,($U$2=GRID!$B$1:$BI$1)*(КАЛЕНДАРЬ!$L32=GRID!$B$3:$BI$3), 0))*GRID!$B$66,
ROUNDUP(INDEX(GRID!$B$17:$BI$27,MATCH(S$7,GRID!$A$17:$A$27,0),MATCH(1,($U$2=GRID!$B$1:$BI$1)*(КАЛЕНДАРЬ!$L32=GRID!$B$3:$BI$3), 0))*GRID!$B$66*(1-GRID!$B$69),0))</f>
        <v>43928</v>
      </c>
      <c r="U30" s="47" cm="1">
        <f t="array" ref="U30">IF($I$2="Раннее бронирование",
INDEX(GRID!$B$4:$BI$14,MATCH(U$7,GRID!$A$4:$A$14,0),MATCH(1,($U$2=GRID!$B$1:$BI$1)*(КАЛЕНДАРЬ!$L32=GRID!$B$3:$BI$3), 0))*GRID!$B$66,
ROUNDUP(INDEX(GRID!$B$4:$BI$14,MATCH(U$7,GRID!$A$4:$A$14,0),MATCH(1,($U$2=GRID!$B$1:$BI$1)*(КАЛЕНДАРЬ!$L32=GRID!$B$3:$BI$3),0))*GRID!$B$66*(1-GRID!$B$69),0))</f>
        <v>47600</v>
      </c>
      <c r="V30" s="48" cm="1">
        <f t="array" ref="V30">IF($I$2="Раннее бронирование",
INDEX(GRID!$B$17:$BI$27,MATCH(U$7,GRID!$A$17:$A$27,0),MATCH(1,($U$2=GRID!$B$1:$BI$1)*(КАЛЕНДАРЬ!$L32=GRID!$B$3:$BI$3), 0))*GRID!$B$66,
ROUNDUP(INDEX(GRID!$B$17:$BI$27,MATCH(U$7,GRID!$A$17:$A$27,0),MATCH(1,($U$2=GRID!$B$1:$BI$1)*(КАЛЕНДАРЬ!$L32=GRID!$B$3:$BI$3), 0))*GRID!$B$66*(1-GRID!$B$69),0))</f>
        <v>49300</v>
      </c>
      <c r="W30" s="47" cm="1">
        <f t="array" ref="W30">IF($I$2="Раннее бронирование",
INDEX(GRID!$B$4:$BI$14,MATCH(W$7,GRID!$A$4:$A$14,0),MATCH(1,($U$2=GRID!$B$1:$BI$1)*(КАЛЕНДАРЬ!$L32=GRID!$B$3:$BI$3), 0))*GRID!$B$66,
ROUNDUP(INDEX(GRID!$B$4:$BI$14,MATCH(W$7,GRID!$A$4:$A$14,0),MATCH(1,($U$2=GRID!$B$1:$BI$1)*(КАЛЕНДАРЬ!$L32=GRID!$B$3:$BI$3),0))*GRID!$B$66*(1-GRID!$B$69),0))</f>
        <v>180880</v>
      </c>
      <c r="X30" s="48" cm="1">
        <f t="array" ref="X30">IF($I$2="Раннее бронирование",
INDEX(GRID!$B$17:$BI$27,MATCH(W$7,GRID!$A$17:$A$27,0),MATCH(1,($U$2=GRID!$B$1:$BI$1)*(КАЛЕНДАРЬ!$L32=GRID!$B$3:$BI$3), 0))*GRID!$B$66,
ROUNDUP(INDEX(GRID!$B$17:$BI$27,MATCH(W$7,GRID!$A$17:$A$27,0),MATCH(1,($U$2=GRID!$B$1:$BI$1)*(КАЛЕНДАРЬ!$L32=GRID!$B$3:$BI$3), 0))*GRID!$B$66*(1-GRID!$B$69),0))</f>
        <v>182580</v>
      </c>
    </row>
    <row r="31" spans="1:24" hidden="1" x14ac:dyDescent="0.2">
      <c r="A31" s="117" t="s">
        <v>43</v>
      </c>
      <c r="B31" s="117">
        <v>30</v>
      </c>
      <c r="C31" s="47" cm="1">
        <f t="array" ref="C31">IF($I$2="Раннее бронирование",
INDEX(GRID!$B$4:$BI$14,MATCH(C$7,GRID!$A$4:$A$14,0),MATCH(1,($U$2=GRID!$B$1:$BI$1)*(КАЛЕНДАРЬ!$L33=GRID!$B$3:$BI$3), 0))*GRID!$B$66,
ROUNDUP(INDEX(GRID!$B$4:$BI$14,MATCH(C$7,GRID!$A$4:$A$14,0),MATCH(1,($U$2=GRID!$B$1:$BI$1)*(КАЛЕНДАРЬ!$L33=GRID!$B$3:$BI$3),0))*GRID!$B$66*(1-GRID!$B$69),0))</f>
        <v>15640</v>
      </c>
      <c r="D31" s="48" cm="1">
        <f t="array" ref="D31">IF($I$2="Раннее бронирование",
INDEX(GRID!$B$17:$BI$27,MATCH(C$7,GRID!$A$17:$A$27,0),MATCH(1,($U$2=GRID!$B$1:$BI$1)*(КАЛЕНДАРЬ!$L33=GRID!$B$3:$BI$3), 0))*GRID!$B$66,
ROUNDUP(INDEX(GRID!$B$17:$BI$27,MATCH(C$7,GRID!$A$17:$A$27,0),MATCH(1,($U$2=GRID!$B$1:$BI$1)*(КАЛЕНДАРЬ!$L33=GRID!$B$3:$BI$3), 0))*GRID!$B$66*(1-GRID!$B$69),0))</f>
        <v>17340</v>
      </c>
      <c r="E31" s="47" cm="1">
        <f t="array" ref="E31">IF($I$2="Раннее бронирование",
INDEX(GRID!$B$4:$BI$14,MATCH(E$7,GRID!$A$4:$A$14,0),MATCH(1,($U$2=GRID!$B$1:$BI$1)*(КАЛЕНДАРЬ!$L33=GRID!$B$3:$BI$3), 0))*GRID!$B$66,
ROUNDUP(INDEX(GRID!$B$4:$BI$14,MATCH(E$7,GRID!$A$4:$A$14,0),MATCH(1,($U$2=GRID!$B$1:$BI$1)*(КАЛЕНДАРЬ!$L33=GRID!$B$3:$BI$3),0))*GRID!$B$66*(1-GRID!$B$69),0))</f>
        <v>17340</v>
      </c>
      <c r="F31" s="48" cm="1">
        <f t="array" ref="F31">IF($I$2="Раннее бронирование",
INDEX(GRID!$B$17:$BI$27,MATCH(E$7,GRID!$A$17:$A$27,0),MATCH(1,($U$2=GRID!$B$1:$BI$1)*(КАЛЕНДАРЬ!$L33=GRID!$B$3:$BI$3), 0))*GRID!$B$66,
ROUNDUP(INDEX(GRID!$B$17:$BI$27,MATCH(E$7,GRID!$A$17:$A$27,0),MATCH(1,($U$2=GRID!$B$1:$BI$1)*(КАЛЕНДАРЬ!$L33=GRID!$B$3:$BI$3), 0))*GRID!$B$66*(1-GRID!$B$69),0))</f>
        <v>19040</v>
      </c>
      <c r="G31" s="47" cm="1">
        <f t="array" ref="G31">IF($I$2="Раннее бронирование",
INDEX(GRID!$B$4:$BI$14,MATCH(G$7,GRID!$A$4:$A$14,0),MATCH(1,($U$2=GRID!$B$1:$BI$1)*(КАЛЕНДАРЬ!$L33=GRID!$B$3:$BI$3), 0))*GRID!$B$66,
ROUNDUP(INDEX(GRID!$B$4:$BI$14,MATCH(G$7,GRID!$A$4:$A$14,0),MATCH(1,($U$2=GRID!$B$1:$BI$1)*(КАЛЕНДАРЬ!$L33=GRID!$B$3:$BI$3),0))*GRID!$B$66*(1-GRID!$B$69),0))</f>
        <v>19176</v>
      </c>
      <c r="H31" s="48" cm="1">
        <f t="array" ref="H31">IF($I$2="Раннее бронирование",
INDEX(GRID!$B$17:$BI$27,MATCH(G$7,GRID!$A$17:$A$27,0),MATCH(1,($U$2=GRID!$B$1:$BI$1)*(КАЛЕНДАРЬ!$L33=GRID!$B$3:$BI$3), 0))*GRID!$B$66,
ROUNDUP(INDEX(GRID!$B$17:$BI$27,MATCH(G$7,GRID!$A$17:$A$27,0),MATCH(1,($U$2=GRID!$B$1:$BI$1)*(КАЛЕНДАРЬ!$L33=GRID!$B$3:$BI$3), 0))*GRID!$B$66*(1-GRID!$B$69),0))</f>
        <v>20876</v>
      </c>
      <c r="I31" s="47" cm="1">
        <f t="array" ref="I31">IF($I$2="Раннее бронирование",
INDEX(GRID!$B$4:$BI$14,MATCH(I$7,GRID!$A$4:$A$14,0),MATCH(1,($U$2=GRID!$B$1:$BI$1)*(КАЛЕНДАРЬ!$L33=GRID!$B$3:$BI$3), 0))*GRID!$B$66,
ROUNDUP(INDEX(GRID!$B$4:$BI$14,MATCH(I$7,GRID!$A$4:$A$14,0),MATCH(1,($U$2=GRID!$B$1:$BI$1)*(КАЛЕНДАРЬ!$L33=GRID!$B$3:$BI$3),0))*GRID!$B$66*(1-GRID!$B$69),0))</f>
        <v>21216</v>
      </c>
      <c r="J31" s="48" cm="1">
        <f t="array" ref="J31">IF($I$2="Раннее бронирование",
INDEX(GRID!$B$17:$BI$27,MATCH(I$7,GRID!$A$17:$A$27,0),MATCH(1,($U$2=GRID!$B$1:$BI$1)*(КАЛЕНДАРЬ!$L33=GRID!$B$3:$BI$3), 0))*GRID!$B$66,
ROUNDUP(INDEX(GRID!$B$17:$BI$27,MATCH(I$7,GRID!$A$17:$A$27,0),MATCH(1,($U$2=GRID!$B$1:$BI$1)*(КАЛЕНДАРЬ!$L33=GRID!$B$3:$BI$3), 0))*GRID!$B$66*(1-GRID!$B$69),0))</f>
        <v>22916</v>
      </c>
      <c r="K31" s="47" cm="1">
        <f t="array" ref="K31">IF($I$2="Раннее бронирование",
INDEX(GRID!$B$4:$BI$14,MATCH(K$7,GRID!$A$4:$A$14,0),MATCH(1,($U$2=GRID!$B$1:$BI$1)*(КАЛЕНДАРЬ!$L33=GRID!$B$3:$BI$3), 0))*GRID!$B$66,
ROUNDUP(INDEX(GRID!$B$4:$BI$14,MATCH(K$7,GRID!$A$4:$A$14,0),MATCH(1,($U$2=GRID!$B$1:$BI$1)*(КАЛЕНДАРЬ!$L33=GRID!$B$3:$BI$3),0))*GRID!$B$66*(1-GRID!$B$69),0))</f>
        <v>23528</v>
      </c>
      <c r="L31" s="48" cm="1">
        <f t="array" ref="L31">IF($I$2="Раннее бронирование",
INDEX(GRID!$B$17:$BI$27,MATCH(K$7,GRID!$A$17:$A$27,0),MATCH(1,($U$2=GRID!$B$1:$BI$1)*(КАЛЕНДАРЬ!$L33=GRID!$B$3:$BI$3), 0))*GRID!$B$66,
ROUNDUP(INDEX(GRID!$B$17:$BI$27,MATCH(K$7,GRID!$A$17:$A$27,0),MATCH(1,($U$2=GRID!$B$1:$BI$1)*(КАЛЕНДАРЬ!$L33=GRID!$B$3:$BI$3), 0))*GRID!$B$66*(1-GRID!$B$69),0))</f>
        <v>25228</v>
      </c>
      <c r="M31" s="47" cm="1">
        <f t="array" ref="M31">IF($I$2="Раннее бронирование",
INDEX(GRID!$B$4:$BI$14,MATCH(M$7,GRID!$A$4:$A$14,0),MATCH(1,($U$2=GRID!$B$1:$BI$1)*(КАЛЕНДАРЬ!$L33=GRID!$B$3:$BI$3), 0))*GRID!$B$66,
ROUNDUP(INDEX(GRID!$B$4:$BI$14,MATCH(M$7,GRID!$A$4:$A$14,0),MATCH(1,($U$2=GRID!$B$1:$BI$1)*(КАЛЕНДАРЬ!$L33=GRID!$B$3:$BI$3),0))*GRID!$B$66*(1-GRID!$B$69),0))</f>
        <v>26044</v>
      </c>
      <c r="N31" s="48" cm="1">
        <f t="array" ref="N31">IF($I$2="Раннее бронирование",
INDEX(GRID!$B$17:$BI$27,MATCH(M$7,GRID!$A$17:$A$27,0),MATCH(1,($U$2=GRID!$B$1:$BI$1)*(КАЛЕНДАРЬ!$L33=GRID!$B$3:$BI$3), 0))*GRID!$B$66,
ROUNDUP(INDEX(GRID!$B$17:$BI$27,MATCH(M$7,GRID!$A$17:$A$27,0),MATCH(1,($U$2=GRID!$B$1:$BI$1)*(КАЛЕНДАРЬ!$L33=GRID!$B$3:$BI$3), 0))*GRID!$B$66*(1-GRID!$B$69),0))</f>
        <v>27744</v>
      </c>
      <c r="O31" s="47" cm="1">
        <f t="array" ref="O31">IF($I$2="Раннее бронирование",
INDEX(GRID!$B$4:$BI$14,MATCH(O$7,GRID!$A$4:$A$14,0),MATCH(1,($U$2=GRID!$B$1:$BI$1)*(КАЛЕНДАРЬ!$L33=GRID!$B$3:$BI$3), 0))*GRID!$B$66,
ROUNDUP(INDEX(GRID!$B$4:$BI$14,MATCH(O$7,GRID!$A$4:$A$14,0),MATCH(1,($U$2=GRID!$B$1:$BI$1)*(КАЛЕНДАРЬ!$L33=GRID!$B$3:$BI$3),0))*GRID!$B$66*(1-GRID!$B$69),0))</f>
        <v>30464</v>
      </c>
      <c r="P31" s="48" cm="1">
        <f t="array" ref="P31">IF($I$2="Раннее бронирование",
INDEX(GRID!$B$17:$BI$27,MATCH(O$7,GRID!$A$17:$A$27,0),MATCH(1,($U$2=GRID!$B$1:$BI$1)*(КАЛЕНДАРЬ!$L33=GRID!$B$3:$BI$3), 0))*GRID!$B$66,
ROUNDUP(INDEX(GRID!$B$17:$BI$27,MATCH(O$7,GRID!$A$17:$A$27,0),MATCH(1,($U$2=GRID!$B$1:$BI$1)*(КАЛЕНДАРЬ!$L33=GRID!$B$3:$BI$3), 0))*GRID!$B$66*(1-GRID!$B$69),0))</f>
        <v>32164</v>
      </c>
      <c r="Q31" s="47" cm="1">
        <f t="array" ref="Q31">IF($I$2="Раннее бронирование",
INDEX(GRID!$B$4:$BI$14,MATCH(Q$7,GRID!$A$4:$A$14,0),MATCH(1,($U$2=GRID!$B$1:$BI$1)*(КАЛЕНДАРЬ!$L33=GRID!$B$3:$BI$3), 0))*GRID!$B$66,
ROUNDUP(INDEX(GRID!$B$4:$BI$14,MATCH(Q$7,GRID!$A$4:$A$14,0),MATCH(1,($U$2=GRID!$B$1:$BI$1)*(КАЛЕНДАРЬ!$L33=GRID!$B$3:$BI$3),0))*GRID!$B$66*(1-GRID!$B$69),0))</f>
        <v>34408</v>
      </c>
      <c r="R31" s="48" cm="1">
        <f t="array" ref="R31">IF($I$2="Раннее бронирование",
INDEX(GRID!$B$17:$BI$27,MATCH(Q$7,GRID!$A$17:$A$27,0),MATCH(1,($U$2=GRID!$B$1:$BI$1)*(КАЛЕНДАРЬ!$L33=GRID!$B$3:$BI$3), 0))*GRID!$B$66,
ROUNDUP(INDEX(GRID!$B$17:$BI$27,MATCH(Q$7,GRID!$A$17:$A$27,0),MATCH(1,($U$2=GRID!$B$1:$BI$1)*(КАЛЕНДАРЬ!$L33=GRID!$B$3:$BI$3), 0))*GRID!$B$66*(1-GRID!$B$69),0))</f>
        <v>36108</v>
      </c>
      <c r="S31" s="47" cm="1">
        <f t="array" ref="S31">IF($I$2="Раннее бронирование",
INDEX(GRID!$B$4:$BI$14,MATCH(S$7,GRID!$A$4:$A$14,0),MATCH(1,($U$2=GRID!$B$1:$BI$1)*(КАЛЕНДАРЬ!$L33=GRID!$B$3:$BI$3), 0))*GRID!$B$66,
ROUNDUP(INDEX(GRID!$B$4:$BI$14,MATCH(S$7,GRID!$A$4:$A$14,0),MATCH(1,($U$2=GRID!$B$1:$BI$1)*(КАЛЕНДАРЬ!$L33=GRID!$B$3:$BI$3),0))*GRID!$B$66*(1-GRID!$B$69),0))</f>
        <v>42228</v>
      </c>
      <c r="T31" s="48" cm="1">
        <f t="array" ref="T31">IF($I$2="Раннее бронирование",
INDEX(GRID!$B$17:$BI$27,MATCH(S$7,GRID!$A$17:$A$27,0),MATCH(1,($U$2=GRID!$B$1:$BI$1)*(КАЛЕНДАРЬ!$L33=GRID!$B$3:$BI$3), 0))*GRID!$B$66,
ROUNDUP(INDEX(GRID!$B$17:$BI$27,MATCH(S$7,GRID!$A$17:$A$27,0),MATCH(1,($U$2=GRID!$B$1:$BI$1)*(КАЛЕНДАРЬ!$L33=GRID!$B$3:$BI$3), 0))*GRID!$B$66*(1-GRID!$B$69),0))</f>
        <v>43928</v>
      </c>
      <c r="U31" s="47" cm="1">
        <f t="array" ref="U31">IF($I$2="Раннее бронирование",
INDEX(GRID!$B$4:$BI$14,MATCH(U$7,GRID!$A$4:$A$14,0),MATCH(1,($U$2=GRID!$B$1:$BI$1)*(КАЛЕНДАРЬ!$L33=GRID!$B$3:$BI$3), 0))*GRID!$B$66,
ROUNDUP(INDEX(GRID!$B$4:$BI$14,MATCH(U$7,GRID!$A$4:$A$14,0),MATCH(1,($U$2=GRID!$B$1:$BI$1)*(КАЛЕНДАРЬ!$L33=GRID!$B$3:$BI$3),0))*GRID!$B$66*(1-GRID!$B$69),0))</f>
        <v>47600</v>
      </c>
      <c r="V31" s="48" cm="1">
        <f t="array" ref="V31">IF($I$2="Раннее бронирование",
INDEX(GRID!$B$17:$BI$27,MATCH(U$7,GRID!$A$17:$A$27,0),MATCH(1,($U$2=GRID!$B$1:$BI$1)*(КАЛЕНДАРЬ!$L33=GRID!$B$3:$BI$3), 0))*GRID!$B$66,
ROUNDUP(INDEX(GRID!$B$17:$BI$27,MATCH(U$7,GRID!$A$17:$A$27,0),MATCH(1,($U$2=GRID!$B$1:$BI$1)*(КАЛЕНДАРЬ!$L33=GRID!$B$3:$BI$3), 0))*GRID!$B$66*(1-GRID!$B$69),0))</f>
        <v>49300</v>
      </c>
      <c r="W31" s="47" cm="1">
        <f t="array" ref="W31">IF($I$2="Раннее бронирование",
INDEX(GRID!$B$4:$BI$14,MATCH(W$7,GRID!$A$4:$A$14,0),MATCH(1,($U$2=GRID!$B$1:$BI$1)*(КАЛЕНДАРЬ!$L33=GRID!$B$3:$BI$3), 0))*GRID!$B$66,
ROUNDUP(INDEX(GRID!$B$4:$BI$14,MATCH(W$7,GRID!$A$4:$A$14,0),MATCH(1,($U$2=GRID!$B$1:$BI$1)*(КАЛЕНДАРЬ!$L33=GRID!$B$3:$BI$3),0))*GRID!$B$66*(1-GRID!$B$69),0))</f>
        <v>180880</v>
      </c>
      <c r="X31" s="48" cm="1">
        <f t="array" ref="X31">IF($I$2="Раннее бронирование",
INDEX(GRID!$B$17:$BI$27,MATCH(W$7,GRID!$A$17:$A$27,0),MATCH(1,($U$2=GRID!$B$1:$BI$1)*(КАЛЕНДАРЬ!$L33=GRID!$B$3:$BI$3), 0))*GRID!$B$66,
ROUNDUP(INDEX(GRID!$B$17:$BI$27,MATCH(W$7,GRID!$A$17:$A$27,0),MATCH(1,($U$2=GRID!$B$1:$BI$1)*(КАЛЕНДАРЬ!$L33=GRID!$B$3:$BI$3), 0))*GRID!$B$66*(1-GRID!$B$69),0))</f>
        <v>182580</v>
      </c>
    </row>
    <row r="32" spans="1:24" ht="0.75" hidden="1" customHeight="1" x14ac:dyDescent="0.2"/>
    <row r="33" spans="1:24" hidden="1" x14ac:dyDescent="0.2">
      <c r="A33" s="210" t="s">
        <v>38</v>
      </c>
      <c r="B33" s="210"/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</row>
    <row r="34" spans="1:24" hidden="1" x14ac:dyDescent="0.2">
      <c r="A34" s="211" t="s">
        <v>57</v>
      </c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212"/>
      <c r="Q34" s="212"/>
      <c r="R34" s="212"/>
      <c r="S34" s="212"/>
      <c r="T34" s="212"/>
      <c r="U34" s="212"/>
      <c r="V34" s="212"/>
      <c r="W34" s="212"/>
      <c r="X34" s="212"/>
    </row>
    <row r="35" spans="1:24" ht="58.5" hidden="1" customHeight="1" x14ac:dyDescent="0.2">
      <c r="A35" s="213" t="s">
        <v>39</v>
      </c>
      <c r="B35" s="214"/>
      <c r="C35" s="217" t="s">
        <v>85</v>
      </c>
      <c r="D35" s="218"/>
      <c r="E35" s="219" t="s">
        <v>86</v>
      </c>
      <c r="F35" s="220"/>
      <c r="G35" s="221" t="s">
        <v>83</v>
      </c>
      <c r="H35" s="222"/>
      <c r="I35" s="223" t="s">
        <v>87</v>
      </c>
      <c r="J35" s="224"/>
      <c r="K35" s="225" t="s">
        <v>88</v>
      </c>
      <c r="L35" s="225"/>
      <c r="M35" s="226" t="s">
        <v>89</v>
      </c>
      <c r="N35" s="227"/>
      <c r="O35" s="228" t="s">
        <v>94</v>
      </c>
      <c r="P35" s="229"/>
      <c r="Q35" s="230" t="s">
        <v>95</v>
      </c>
      <c r="R35" s="230"/>
      <c r="S35" s="231" t="s">
        <v>90</v>
      </c>
      <c r="T35" s="231"/>
      <c r="U35" s="232" t="s">
        <v>91</v>
      </c>
      <c r="V35" s="233"/>
      <c r="W35" s="234" t="s">
        <v>96</v>
      </c>
      <c r="X35" s="235"/>
    </row>
    <row r="36" spans="1:24" hidden="1" x14ac:dyDescent="0.2">
      <c r="A36" s="215"/>
      <c r="B36" s="216"/>
      <c r="C36" s="45" t="s">
        <v>40</v>
      </c>
      <c r="D36" s="45" t="s">
        <v>41</v>
      </c>
      <c r="E36" s="45" t="s">
        <v>40</v>
      </c>
      <c r="F36" s="45" t="s">
        <v>41</v>
      </c>
      <c r="G36" s="45" t="s">
        <v>40</v>
      </c>
      <c r="H36" s="45" t="s">
        <v>41</v>
      </c>
      <c r="I36" s="45" t="s">
        <v>40</v>
      </c>
      <c r="J36" s="45" t="s">
        <v>41</v>
      </c>
      <c r="K36" s="45" t="s">
        <v>40</v>
      </c>
      <c r="L36" s="45" t="s">
        <v>41</v>
      </c>
      <c r="M36" s="45" t="s">
        <v>40</v>
      </c>
      <c r="N36" s="45" t="s">
        <v>41</v>
      </c>
      <c r="O36" s="45" t="s">
        <v>40</v>
      </c>
      <c r="P36" s="45" t="s">
        <v>41</v>
      </c>
      <c r="Q36" s="45" t="s">
        <v>40</v>
      </c>
      <c r="R36" s="45" t="s">
        <v>41</v>
      </c>
      <c r="S36" s="45" t="s">
        <v>40</v>
      </c>
      <c r="T36" s="45" t="s">
        <v>41</v>
      </c>
      <c r="U36" s="45" t="s">
        <v>40</v>
      </c>
      <c r="V36" s="45" t="s">
        <v>41</v>
      </c>
      <c r="W36" s="45" t="s">
        <v>40</v>
      </c>
      <c r="X36" s="45" t="s">
        <v>41</v>
      </c>
    </row>
    <row r="37" spans="1:24" hidden="1" x14ac:dyDescent="0.2">
      <c r="A37" s="117" t="s">
        <v>42</v>
      </c>
      <c r="B37" s="117">
        <v>1</v>
      </c>
      <c r="C37" s="47" cm="1">
        <f t="array" ref="C37">IF($I$2="Раннее бронирование",
INDEX(GRID!$B$4:$BI$14,MATCH(C$7,GRID!$A$4:$A$14,0),MATCH(1,($U$2=GRID!$B$1:$BI$1)*(КАЛЕНДАРЬ!$O4=GRID!$B$3:$BI$3), 0))*GRID!$B$66,
ROUNDUP(INDEX(GRID!$B$4:$BI$14,MATCH(C$7,GRID!$A$4:$A$14,0),MATCH(1,($U$2=GRID!$B$1:$BI$1)*(КАЛЕНДАРЬ!$O4=GRID!$B$3:$BI$3),0))*GRID!$B$66*(1-GRID!$B$69),0))</f>
        <v>17680</v>
      </c>
      <c r="D37" s="48" cm="1">
        <f t="array" ref="D37">IF($I$2="Раннее бронирование",
INDEX(GRID!$B$17:$BI$27,MATCH(C$7,GRID!$A$17:$A$27,0),MATCH(1,($U$2=GRID!$B$1:$BI$1)*(КАЛЕНДАРЬ!$O4=GRID!$B$3:$BI$3), 0))*GRID!$B$66,
ROUNDUP(INDEX(GRID!$B$17:$BI$27,MATCH(C$7,GRID!$A$17:$A$27,0),MATCH(1,($U$2=GRID!$B$1:$BI$1)*(КАЛЕНДАРЬ!$O4=GRID!$B$3:$BI$3), 0))*GRID!$B$66*(1-GRID!$B$69),0))</f>
        <v>19380</v>
      </c>
      <c r="E37" s="47" cm="1">
        <f t="array" ref="E37">IF($I$2="Раннее бронирование",
INDEX(GRID!$B$4:$BI$14,MATCH(E$7,GRID!$A$4:$A$14,0),MATCH(1,($U$2=GRID!$B$1:$BI$1)*(КАЛЕНДАРЬ!$O4=GRID!$B$3:$BI$3), 0))*GRID!$B$66,
ROUNDUP(INDEX(GRID!$B$4:$BI$14,MATCH(E$7,GRID!$A$4:$A$14,0),MATCH(1,($U$2=GRID!$B$1:$BI$1)*(КАЛЕНДАРЬ!$O4=GRID!$B$3:$BI$3),0))*GRID!$B$66*(1-GRID!$B$69),0))</f>
        <v>19652</v>
      </c>
      <c r="F37" s="48" cm="1">
        <f t="array" ref="F37">IF($I$2="Раннее бронирование",
INDEX(GRID!$B$17:$BI$27,MATCH(E$7,GRID!$A$17:$A$27,0),MATCH(1,($U$2=GRID!$B$1:$BI$1)*(КАЛЕНДАРЬ!$O4=GRID!$B$3:$BI$3), 0))*GRID!$B$66,
ROUNDUP(INDEX(GRID!$B$17:$BI$27,MATCH(E$7,GRID!$A$17:$A$27,0),MATCH(1,($U$2=GRID!$B$1:$BI$1)*(КАЛЕНДАРЬ!$O4=GRID!$B$3:$BI$3), 0))*GRID!$B$66*(1-GRID!$B$69),0))</f>
        <v>21352</v>
      </c>
      <c r="G37" s="47" cm="1">
        <f t="array" ref="G37">IF($I$2="Раннее бронирование",
INDEX(GRID!$B$4:$BI$14,MATCH(G$7,GRID!$A$4:$A$14,0),MATCH(1,($U$2=GRID!$B$1:$BI$1)*(КАЛЕНДАРЬ!$O4=GRID!$B$3:$BI$3), 0))*GRID!$B$66,
ROUNDUP(INDEX(GRID!$B$4:$BI$14,MATCH(G$7,GRID!$A$4:$A$14,0),MATCH(1,($U$2=GRID!$B$1:$BI$1)*(КАЛЕНДАРЬ!$O4=GRID!$B$3:$BI$3),0))*GRID!$B$66*(1-GRID!$B$69),0))</f>
        <v>21828</v>
      </c>
      <c r="H37" s="48" cm="1">
        <f t="array" ref="H37">IF($I$2="Раннее бронирование",
INDEX(GRID!$B$17:$BI$27,MATCH(G$7,GRID!$A$17:$A$27,0),MATCH(1,($U$2=GRID!$B$1:$BI$1)*(КАЛЕНДАРЬ!$O4=GRID!$B$3:$BI$3), 0))*GRID!$B$66,
ROUNDUP(INDEX(GRID!$B$17:$BI$27,MATCH(G$7,GRID!$A$17:$A$27,0),MATCH(1,($U$2=GRID!$B$1:$BI$1)*(КАЛЕНДАРЬ!$O4=GRID!$B$3:$BI$3), 0))*GRID!$B$66*(1-GRID!$B$69),0))</f>
        <v>23528</v>
      </c>
      <c r="I37" s="47" cm="1">
        <f t="array" ref="I37">IF($I$2="Раннее бронирование",
INDEX(GRID!$B$4:$BI$14,MATCH(I$7,GRID!$A$4:$A$14,0),MATCH(1,($U$2=GRID!$B$1:$BI$1)*(КАЛЕНДАРЬ!$O4=GRID!$B$3:$BI$3), 0))*GRID!$B$66,
ROUNDUP(INDEX(GRID!$B$4:$BI$14,MATCH(I$7,GRID!$A$4:$A$14,0),MATCH(1,($U$2=GRID!$B$1:$BI$1)*(КАЛЕНДАРЬ!$O4=GRID!$B$3:$BI$3),0))*GRID!$B$66*(1-GRID!$B$69),0))</f>
        <v>24276</v>
      </c>
      <c r="J37" s="48" cm="1">
        <f t="array" ref="J37">IF($I$2="Раннее бронирование",
INDEX(GRID!$B$17:$BI$27,MATCH(I$7,GRID!$A$17:$A$27,0),MATCH(1,($U$2=GRID!$B$1:$BI$1)*(КАЛЕНДАРЬ!$O4=GRID!$B$3:$BI$3), 0))*GRID!$B$66,
ROUNDUP(INDEX(GRID!$B$17:$BI$27,MATCH(I$7,GRID!$A$17:$A$27,0),MATCH(1,($U$2=GRID!$B$1:$BI$1)*(КАЛЕНДАРЬ!$O4=GRID!$B$3:$BI$3), 0))*GRID!$B$66*(1-GRID!$B$69),0))</f>
        <v>25976</v>
      </c>
      <c r="K37" s="47" cm="1">
        <f t="array" ref="K37">IF($I$2="Раннее бронирование",
INDEX(GRID!$B$4:$BI$14,MATCH(K$7,GRID!$A$4:$A$14,0),MATCH(1,($U$2=GRID!$B$1:$BI$1)*(КАЛЕНДАРЬ!$O4=GRID!$B$3:$BI$3), 0))*GRID!$B$66,
ROUNDUP(INDEX(GRID!$B$4:$BI$14,MATCH(K$7,GRID!$A$4:$A$14,0),MATCH(1,($U$2=GRID!$B$1:$BI$1)*(КАЛЕНДАРЬ!$O4=GRID!$B$3:$BI$3),0))*GRID!$B$66*(1-GRID!$B$69),0))</f>
        <v>26996</v>
      </c>
      <c r="L37" s="48" cm="1">
        <f t="array" ref="L37">IF($I$2="Раннее бронирование",
INDEX(GRID!$B$17:$BI$27,MATCH(K$7,GRID!$A$17:$A$27,0),MATCH(1,($U$2=GRID!$B$1:$BI$1)*(КАЛЕНДАРЬ!$O4=GRID!$B$3:$BI$3), 0))*GRID!$B$66,
ROUNDUP(INDEX(GRID!$B$17:$BI$27,MATCH(K$7,GRID!$A$17:$A$27,0),MATCH(1,($U$2=GRID!$B$1:$BI$1)*(КАЛЕНДАРЬ!$O4=GRID!$B$3:$BI$3), 0))*GRID!$B$66*(1-GRID!$B$69),0))</f>
        <v>28696</v>
      </c>
      <c r="M37" s="47" cm="1">
        <f t="array" ref="M37">IF($I$2="Раннее бронирование",
INDEX(GRID!$B$4:$BI$14,MATCH(M$7,GRID!$A$4:$A$14,0),MATCH(1,($U$2=GRID!$B$1:$BI$1)*(КАЛЕНДАРЬ!$O4=GRID!$B$3:$BI$3), 0))*GRID!$B$66,
ROUNDUP(INDEX(GRID!$B$4:$BI$14,MATCH(M$7,GRID!$A$4:$A$14,0),MATCH(1,($U$2=GRID!$B$1:$BI$1)*(КАЛЕНДАРЬ!$O4=GRID!$B$3:$BI$3),0))*GRID!$B$66*(1-GRID!$B$69),0))</f>
        <v>29988</v>
      </c>
      <c r="N37" s="48" cm="1">
        <f t="array" ref="N37">IF($I$2="Раннее бронирование",
INDEX(GRID!$B$17:$BI$27,MATCH(M$7,GRID!$A$17:$A$27,0),MATCH(1,($U$2=GRID!$B$1:$BI$1)*(КАЛЕНДАРЬ!$O4=GRID!$B$3:$BI$3), 0))*GRID!$B$66,
ROUNDUP(INDEX(GRID!$B$17:$BI$27,MATCH(M$7,GRID!$A$17:$A$27,0),MATCH(1,($U$2=GRID!$B$1:$BI$1)*(КАЛЕНДАРЬ!$O4=GRID!$B$3:$BI$3), 0))*GRID!$B$66*(1-GRID!$B$69),0))</f>
        <v>31688</v>
      </c>
      <c r="O37" s="47" cm="1">
        <f t="array" ref="O37">IF($I$2="Раннее бронирование",
INDEX(GRID!$B$4:$BI$14,MATCH(O$7,GRID!$A$4:$A$14,0),MATCH(1,($U$2=GRID!$B$1:$BI$1)*(КАЛЕНДАРЬ!$O4=GRID!$B$3:$BI$3), 0))*GRID!$B$66,
ROUNDUP(INDEX(GRID!$B$4:$BI$14,MATCH(O$7,GRID!$A$4:$A$14,0),MATCH(1,($U$2=GRID!$B$1:$BI$1)*(КАЛЕНДАРЬ!$O4=GRID!$B$3:$BI$3),0))*GRID!$B$66*(1-GRID!$B$69),0))</f>
        <v>34408</v>
      </c>
      <c r="P37" s="48" cm="1">
        <f t="array" ref="P37">IF($I$2="Раннее бронирование",
INDEX(GRID!$B$17:$BI$27,MATCH(O$7,GRID!$A$17:$A$27,0),MATCH(1,($U$2=GRID!$B$1:$BI$1)*(КАЛЕНДАРЬ!$O4=GRID!$B$3:$BI$3), 0))*GRID!$B$66,
ROUNDUP(INDEX(GRID!$B$17:$BI$27,MATCH(O$7,GRID!$A$17:$A$27,0),MATCH(1,($U$2=GRID!$B$1:$BI$1)*(КАЛЕНДАРЬ!$O4=GRID!$B$3:$BI$3), 0))*GRID!$B$66*(1-GRID!$B$69),0))</f>
        <v>36108</v>
      </c>
      <c r="Q37" s="47" cm="1">
        <f t="array" ref="Q37">IF($I$2="Раннее бронирование",
INDEX(GRID!$B$4:$BI$14,MATCH(Q$7,GRID!$A$4:$A$14,0),MATCH(1,($U$2=GRID!$B$1:$BI$1)*(КАЛЕНДАРЬ!$O4=GRID!$B$3:$BI$3), 0))*GRID!$B$66,
ROUNDUP(INDEX(GRID!$B$4:$BI$14,MATCH(Q$7,GRID!$A$4:$A$14,0),MATCH(1,($U$2=GRID!$B$1:$BI$1)*(КАЛЕНДАРЬ!$O4=GRID!$B$3:$BI$3),0))*GRID!$B$66*(1-GRID!$B$69),0))</f>
        <v>38896</v>
      </c>
      <c r="R37" s="48" cm="1">
        <f t="array" ref="R37">IF($I$2="Раннее бронирование",
INDEX(GRID!$B$17:$BI$27,MATCH(Q$7,GRID!$A$17:$A$27,0),MATCH(1,($U$2=GRID!$B$1:$BI$1)*(КАЛЕНДАРЬ!$O4=GRID!$B$3:$BI$3), 0))*GRID!$B$66,
ROUNDUP(INDEX(GRID!$B$17:$BI$27,MATCH(Q$7,GRID!$A$17:$A$27,0),MATCH(1,($U$2=GRID!$B$1:$BI$1)*(КАЛЕНДАРЬ!$O4=GRID!$B$3:$BI$3), 0))*GRID!$B$66*(1-GRID!$B$69),0))</f>
        <v>40596</v>
      </c>
      <c r="S37" s="47" cm="1">
        <f t="array" ref="S37">IF($I$2="Раннее бронирование",
INDEX(GRID!$B$4:$BI$14,MATCH(S$7,GRID!$A$4:$A$14,0),MATCH(1,($U$2=GRID!$B$1:$BI$1)*(КАЛЕНДАРЬ!$O4=GRID!$B$3:$BI$3), 0))*GRID!$B$66,
ROUNDUP(INDEX(GRID!$B$4:$BI$14,MATCH(S$7,GRID!$A$4:$A$14,0),MATCH(1,($U$2=GRID!$B$1:$BI$1)*(КАЛЕНДАРЬ!$O4=GRID!$B$3:$BI$3),0))*GRID!$B$66*(1-GRID!$B$69),0))</f>
        <v>48076</v>
      </c>
      <c r="T37" s="48" cm="1">
        <f t="array" ref="T37">IF($I$2="Раннее бронирование",
INDEX(GRID!$B$17:$BI$27,MATCH(S$7,GRID!$A$17:$A$27,0),MATCH(1,($U$2=GRID!$B$1:$BI$1)*(КАЛЕНДАРЬ!$O4=GRID!$B$3:$BI$3), 0))*GRID!$B$66,
ROUNDUP(INDEX(GRID!$B$17:$BI$27,MATCH(S$7,GRID!$A$17:$A$27,0),MATCH(1,($U$2=GRID!$B$1:$BI$1)*(КАЛЕНДАРЬ!$O4=GRID!$B$3:$BI$3), 0))*GRID!$B$66*(1-GRID!$B$69),0))</f>
        <v>49776</v>
      </c>
      <c r="U37" s="47" cm="1">
        <f t="array" ref="U37">IF($I$2="Раннее бронирование",
INDEX(GRID!$B$4:$BI$14,MATCH(U$7,GRID!$A$4:$A$14,0),MATCH(1,($U$2=GRID!$B$1:$BI$1)*(КАЛЕНДАРЬ!$O4=GRID!$B$3:$BI$3), 0))*GRID!$B$66,
ROUNDUP(INDEX(GRID!$B$4:$BI$14,MATCH(U$7,GRID!$A$4:$A$14,0),MATCH(1,($U$2=GRID!$B$1:$BI$1)*(КАЛЕНДАРЬ!$O4=GRID!$B$3:$BI$3),0))*GRID!$B$66*(1-GRID!$B$69),0))</f>
        <v>53720</v>
      </c>
      <c r="V37" s="48" cm="1">
        <f t="array" ref="V37">IF($I$2="Раннее бронирование",
INDEX(GRID!$B$17:$BI$27,MATCH(U$7,GRID!$A$17:$A$27,0),MATCH(1,($U$2=GRID!$B$1:$BI$1)*(КАЛЕНДАРЬ!$O4=GRID!$B$3:$BI$3), 0))*GRID!$B$66,
ROUNDUP(INDEX(GRID!$B$17:$BI$27,MATCH(U$7,GRID!$A$17:$A$27,0),MATCH(1,($U$2=GRID!$B$1:$BI$1)*(КАЛЕНДАРЬ!$O4=GRID!$B$3:$BI$3), 0))*GRID!$B$66*(1-GRID!$B$69),0))</f>
        <v>55420</v>
      </c>
      <c r="W37" s="47" cm="1">
        <f t="array" ref="W37">IF($I$2="Раннее бронирование",
INDEX(GRID!$B$4:$BI$14,MATCH(W$7,GRID!$A$4:$A$14,0),MATCH(1,($U$2=GRID!$B$1:$BI$1)*(КАЛЕНДАРЬ!$O4=GRID!$B$3:$BI$3), 0))*GRID!$B$66,
ROUNDUP(INDEX(GRID!$B$4:$BI$14,MATCH(W$7,GRID!$A$4:$A$14,0),MATCH(1,($U$2=GRID!$B$1:$BI$1)*(КАЛЕНДАРЬ!$O4=GRID!$B$3:$BI$3),0))*GRID!$B$66*(1-GRID!$B$69),0))</f>
        <v>199240</v>
      </c>
      <c r="X37" s="48" cm="1">
        <f t="array" ref="X37">IF($I$2="Раннее бронирование",
INDEX(GRID!$B$17:$BI$27,MATCH(W$7,GRID!$A$17:$A$27,0),MATCH(1,($U$2=GRID!$B$1:$BI$1)*(КАЛЕНДАРЬ!$O4=GRID!$B$3:$BI$3), 0))*GRID!$B$66,
ROUNDUP(INDEX(GRID!$B$17:$BI$27,MATCH(W$7,GRID!$A$17:$A$27,0),MATCH(1,($U$2=GRID!$B$1:$BI$1)*(КАЛЕНДАРЬ!$O4=GRID!$B$3:$BI$3), 0))*GRID!$B$66*(1-GRID!$B$69),0))</f>
        <v>200940</v>
      </c>
    </row>
    <row r="38" spans="1:24" hidden="1" x14ac:dyDescent="0.2">
      <c r="A38" s="117" t="s">
        <v>43</v>
      </c>
      <c r="B38" s="117">
        <v>2</v>
      </c>
      <c r="C38" s="47" cm="1">
        <f t="array" ref="C38">IF($I$2="Раннее бронирование",
INDEX(GRID!$B$4:$BI$14,MATCH(C$7,GRID!$A$4:$A$14,0),MATCH(1,($U$2=GRID!$B$1:$BI$1)*(КАЛЕНДАРЬ!$O5=GRID!$B$3:$BI$3), 0))*GRID!$B$66,
ROUNDUP(INDEX(GRID!$B$4:$BI$14,MATCH(C$7,GRID!$A$4:$A$14,0),MATCH(1,($U$2=GRID!$B$1:$BI$1)*(КАЛЕНДАРЬ!$O5=GRID!$B$3:$BI$3),0))*GRID!$B$66*(1-GRID!$B$69),0))</f>
        <v>18700</v>
      </c>
      <c r="D38" s="48" cm="1">
        <f t="array" ref="D38">IF($I$2="Раннее бронирование",
INDEX(GRID!$B$17:$BI$27,MATCH(C$7,GRID!$A$17:$A$27,0),MATCH(1,($U$2=GRID!$B$1:$BI$1)*(КАЛЕНДАРЬ!$O5=GRID!$B$3:$BI$3), 0))*GRID!$B$66,
ROUNDUP(INDEX(GRID!$B$17:$BI$27,MATCH(C$7,GRID!$A$17:$A$27,0),MATCH(1,($U$2=GRID!$B$1:$BI$1)*(КАЛЕНДАРЬ!$O5=GRID!$B$3:$BI$3), 0))*GRID!$B$66*(1-GRID!$B$69),0))</f>
        <v>20400</v>
      </c>
      <c r="E38" s="47" cm="1">
        <f t="array" ref="E38">IF($I$2="Раннее бронирование",
INDEX(GRID!$B$4:$BI$14,MATCH(E$7,GRID!$A$4:$A$14,0),MATCH(1,($U$2=GRID!$B$1:$BI$1)*(КАЛЕНДАРЬ!$O5=GRID!$B$3:$BI$3), 0))*GRID!$B$66,
ROUNDUP(INDEX(GRID!$B$4:$BI$14,MATCH(E$7,GRID!$A$4:$A$14,0),MATCH(1,($U$2=GRID!$B$1:$BI$1)*(КАЛЕНДАРЬ!$O5=GRID!$B$3:$BI$3),0))*GRID!$B$66*(1-GRID!$B$69),0))</f>
        <v>20808</v>
      </c>
      <c r="F38" s="48" cm="1">
        <f t="array" ref="F38">IF($I$2="Раннее бронирование",
INDEX(GRID!$B$17:$BI$27,MATCH(E$7,GRID!$A$17:$A$27,0),MATCH(1,($U$2=GRID!$B$1:$BI$1)*(КАЛЕНДАРЬ!$O5=GRID!$B$3:$BI$3), 0))*GRID!$B$66,
ROUNDUP(INDEX(GRID!$B$17:$BI$27,MATCH(E$7,GRID!$A$17:$A$27,0),MATCH(1,($U$2=GRID!$B$1:$BI$1)*(КАЛЕНДАРЬ!$O5=GRID!$B$3:$BI$3), 0))*GRID!$B$66*(1-GRID!$B$69),0))</f>
        <v>22508</v>
      </c>
      <c r="G38" s="47" cm="1">
        <f t="array" ref="G38">IF($I$2="Раннее бронирование",
INDEX(GRID!$B$4:$BI$14,MATCH(G$7,GRID!$A$4:$A$14,0),MATCH(1,($U$2=GRID!$B$1:$BI$1)*(КАЛЕНДАРЬ!$O5=GRID!$B$3:$BI$3), 0))*GRID!$B$66,
ROUNDUP(INDEX(GRID!$B$4:$BI$14,MATCH(G$7,GRID!$A$4:$A$14,0),MATCH(1,($U$2=GRID!$B$1:$BI$1)*(КАЛЕНДАРЬ!$O5=GRID!$B$3:$BI$3),0))*GRID!$B$66*(1-GRID!$B$69),0))</f>
        <v>23188</v>
      </c>
      <c r="H38" s="48" cm="1">
        <f t="array" ref="H38">IF($I$2="Раннее бронирование",
INDEX(GRID!$B$17:$BI$27,MATCH(G$7,GRID!$A$17:$A$27,0),MATCH(1,($U$2=GRID!$B$1:$BI$1)*(КАЛЕНДАРЬ!$O5=GRID!$B$3:$BI$3), 0))*GRID!$B$66,
ROUNDUP(INDEX(GRID!$B$17:$BI$27,MATCH(G$7,GRID!$A$17:$A$27,0),MATCH(1,($U$2=GRID!$B$1:$BI$1)*(КАЛЕНДАРЬ!$O5=GRID!$B$3:$BI$3), 0))*GRID!$B$66*(1-GRID!$B$69),0))</f>
        <v>24888</v>
      </c>
      <c r="I38" s="47" cm="1">
        <f t="array" ref="I38">IF($I$2="Раннее бронирование",
INDEX(GRID!$B$4:$BI$14,MATCH(I$7,GRID!$A$4:$A$14,0),MATCH(1,($U$2=GRID!$B$1:$BI$1)*(КАЛЕНДАРЬ!$O5=GRID!$B$3:$BI$3), 0))*GRID!$B$66,
ROUNDUP(INDEX(GRID!$B$4:$BI$14,MATCH(I$7,GRID!$A$4:$A$14,0),MATCH(1,($U$2=GRID!$B$1:$BI$1)*(КАЛЕНДАРЬ!$O5=GRID!$B$3:$BI$3),0))*GRID!$B$66*(1-GRID!$B$69),0))</f>
        <v>25840</v>
      </c>
      <c r="J38" s="48" cm="1">
        <f t="array" ref="J38">IF($I$2="Раннее бронирование",
INDEX(GRID!$B$17:$BI$27,MATCH(I$7,GRID!$A$17:$A$27,0),MATCH(1,($U$2=GRID!$B$1:$BI$1)*(КАЛЕНДАРЬ!$O5=GRID!$B$3:$BI$3), 0))*GRID!$B$66,
ROUNDUP(INDEX(GRID!$B$17:$BI$27,MATCH(I$7,GRID!$A$17:$A$27,0),MATCH(1,($U$2=GRID!$B$1:$BI$1)*(КАЛЕНДАРЬ!$O5=GRID!$B$3:$BI$3), 0))*GRID!$B$66*(1-GRID!$B$69),0))</f>
        <v>27540</v>
      </c>
      <c r="K38" s="47" cm="1">
        <f t="array" ref="K38">IF($I$2="Раннее бронирование",
INDEX(GRID!$B$4:$BI$14,MATCH(K$7,GRID!$A$4:$A$14,0),MATCH(1,($U$2=GRID!$B$1:$BI$1)*(КАЛЕНДАРЬ!$O5=GRID!$B$3:$BI$3), 0))*GRID!$B$66,
ROUNDUP(INDEX(GRID!$B$4:$BI$14,MATCH(K$7,GRID!$A$4:$A$14,0),MATCH(1,($U$2=GRID!$B$1:$BI$1)*(КАЛЕНДАРЬ!$O5=GRID!$B$3:$BI$3),0))*GRID!$B$66*(1-GRID!$B$69),0))</f>
        <v>28764</v>
      </c>
      <c r="L38" s="48" cm="1">
        <f t="array" ref="L38">IF($I$2="Раннее бронирование",
INDEX(GRID!$B$17:$BI$27,MATCH(K$7,GRID!$A$17:$A$27,0),MATCH(1,($U$2=GRID!$B$1:$BI$1)*(КАЛЕНДАРЬ!$O5=GRID!$B$3:$BI$3), 0))*GRID!$B$66,
ROUNDUP(INDEX(GRID!$B$17:$BI$27,MATCH(K$7,GRID!$A$17:$A$27,0),MATCH(1,($U$2=GRID!$B$1:$BI$1)*(КАЛЕНДАРЬ!$O5=GRID!$B$3:$BI$3), 0))*GRID!$B$66*(1-GRID!$B$69),0))</f>
        <v>30464</v>
      </c>
      <c r="M38" s="47" cm="1">
        <f t="array" ref="M38">IF($I$2="Раннее бронирование",
INDEX(GRID!$B$4:$BI$14,MATCH(M$7,GRID!$A$4:$A$14,0),MATCH(1,($U$2=GRID!$B$1:$BI$1)*(КАЛЕНДАРЬ!$O5=GRID!$B$3:$BI$3), 0))*GRID!$B$66,
ROUNDUP(INDEX(GRID!$B$4:$BI$14,MATCH(M$7,GRID!$A$4:$A$14,0),MATCH(1,($U$2=GRID!$B$1:$BI$1)*(КАЛЕНДАРЬ!$O5=GRID!$B$3:$BI$3),0))*GRID!$B$66*(1-GRID!$B$69),0))</f>
        <v>32028</v>
      </c>
      <c r="N38" s="48" cm="1">
        <f t="array" ref="N38">IF($I$2="Раннее бронирование",
INDEX(GRID!$B$17:$BI$27,MATCH(M$7,GRID!$A$17:$A$27,0),MATCH(1,($U$2=GRID!$B$1:$BI$1)*(КАЛЕНДАРЬ!$O5=GRID!$B$3:$BI$3), 0))*GRID!$B$66,
ROUNDUP(INDEX(GRID!$B$17:$BI$27,MATCH(M$7,GRID!$A$17:$A$27,0),MATCH(1,($U$2=GRID!$B$1:$BI$1)*(КАЛЕНДАРЬ!$O5=GRID!$B$3:$BI$3), 0))*GRID!$B$66*(1-GRID!$B$69),0))</f>
        <v>33728</v>
      </c>
      <c r="O38" s="47" cm="1">
        <f t="array" ref="O38">IF($I$2="Раннее бронирование",
INDEX(GRID!$B$4:$BI$14,MATCH(O$7,GRID!$A$4:$A$14,0),MATCH(1,($U$2=GRID!$B$1:$BI$1)*(КАЛЕНДАРЬ!$O5=GRID!$B$3:$BI$3), 0))*GRID!$B$66,
ROUNDUP(INDEX(GRID!$B$4:$BI$14,MATCH(O$7,GRID!$A$4:$A$14,0),MATCH(1,($U$2=GRID!$B$1:$BI$1)*(КАЛЕНДАРЬ!$O5=GRID!$B$3:$BI$3),0))*GRID!$B$66*(1-GRID!$B$69),0))</f>
        <v>36380</v>
      </c>
      <c r="P38" s="48" cm="1">
        <f t="array" ref="P38">IF($I$2="Раннее бронирование",
INDEX(GRID!$B$17:$BI$27,MATCH(O$7,GRID!$A$17:$A$27,0),MATCH(1,($U$2=GRID!$B$1:$BI$1)*(КАЛЕНДАРЬ!$O5=GRID!$B$3:$BI$3), 0))*GRID!$B$66,
ROUNDUP(INDEX(GRID!$B$17:$BI$27,MATCH(O$7,GRID!$A$17:$A$27,0),MATCH(1,($U$2=GRID!$B$1:$BI$1)*(КАЛЕНДАРЬ!$O5=GRID!$B$3:$BI$3), 0))*GRID!$B$66*(1-GRID!$B$69),0))</f>
        <v>38080</v>
      </c>
      <c r="Q38" s="47" cm="1">
        <f t="array" ref="Q38">IF($I$2="Раннее бронирование",
INDEX(GRID!$B$4:$BI$14,MATCH(Q$7,GRID!$A$4:$A$14,0),MATCH(1,($U$2=GRID!$B$1:$BI$1)*(КАЛЕНДАРЬ!$O5=GRID!$B$3:$BI$3), 0))*GRID!$B$66,
ROUNDUP(INDEX(GRID!$B$4:$BI$14,MATCH(Q$7,GRID!$A$4:$A$14,0),MATCH(1,($U$2=GRID!$B$1:$BI$1)*(КАЛЕНДАРЬ!$O5=GRID!$B$3:$BI$3),0))*GRID!$B$66*(1-GRID!$B$69),0))</f>
        <v>41140</v>
      </c>
      <c r="R38" s="48" cm="1">
        <f t="array" ref="R38">IF($I$2="Раннее бронирование",
INDEX(GRID!$B$17:$BI$27,MATCH(Q$7,GRID!$A$17:$A$27,0),MATCH(1,($U$2=GRID!$B$1:$BI$1)*(КАЛЕНДАРЬ!$O5=GRID!$B$3:$BI$3), 0))*GRID!$B$66,
ROUNDUP(INDEX(GRID!$B$17:$BI$27,MATCH(Q$7,GRID!$A$17:$A$27,0),MATCH(1,($U$2=GRID!$B$1:$BI$1)*(КАЛЕНДАРЬ!$O5=GRID!$B$3:$BI$3), 0))*GRID!$B$66*(1-GRID!$B$69),0))</f>
        <v>42840</v>
      </c>
      <c r="S38" s="47" cm="1">
        <f t="array" ref="S38">IF($I$2="Раннее бронирование",
INDEX(GRID!$B$4:$BI$14,MATCH(S$7,GRID!$A$4:$A$14,0),MATCH(1,($U$2=GRID!$B$1:$BI$1)*(КАЛЕНДАРЬ!$O5=GRID!$B$3:$BI$3), 0))*GRID!$B$66,
ROUNDUP(INDEX(GRID!$B$4:$BI$14,MATCH(S$7,GRID!$A$4:$A$14,0),MATCH(1,($U$2=GRID!$B$1:$BI$1)*(КАЛЕНДАРЬ!$O5=GRID!$B$3:$BI$3),0))*GRID!$B$66*(1-GRID!$B$69),0))</f>
        <v>51068</v>
      </c>
      <c r="T38" s="48" cm="1">
        <f t="array" ref="T38">IF($I$2="Раннее бронирование",
INDEX(GRID!$B$17:$BI$27,MATCH(S$7,GRID!$A$17:$A$27,0),MATCH(1,($U$2=GRID!$B$1:$BI$1)*(КАЛЕНДАРЬ!$O5=GRID!$B$3:$BI$3), 0))*GRID!$B$66,
ROUNDUP(INDEX(GRID!$B$17:$BI$27,MATCH(S$7,GRID!$A$17:$A$27,0),MATCH(1,($U$2=GRID!$B$1:$BI$1)*(КАЛЕНДАРЬ!$O5=GRID!$B$3:$BI$3), 0))*GRID!$B$66*(1-GRID!$B$69),0))</f>
        <v>52768</v>
      </c>
      <c r="U38" s="47" cm="1">
        <f t="array" ref="U38">IF($I$2="Раннее бронирование",
INDEX(GRID!$B$4:$BI$14,MATCH(U$7,GRID!$A$4:$A$14,0),MATCH(1,($U$2=GRID!$B$1:$BI$1)*(КАЛЕНДАРЬ!$O5=GRID!$B$3:$BI$3), 0))*GRID!$B$66,
ROUNDUP(INDEX(GRID!$B$4:$BI$14,MATCH(U$7,GRID!$A$4:$A$14,0),MATCH(1,($U$2=GRID!$B$1:$BI$1)*(КАЛЕНДАРЬ!$O5=GRID!$B$3:$BI$3),0))*GRID!$B$66*(1-GRID!$B$69),0))</f>
        <v>56440</v>
      </c>
      <c r="V38" s="48" cm="1">
        <f t="array" ref="V38">IF($I$2="Раннее бронирование",
INDEX(GRID!$B$17:$BI$27,MATCH(U$7,GRID!$A$17:$A$27,0),MATCH(1,($U$2=GRID!$B$1:$BI$1)*(КАЛЕНДАРЬ!$O5=GRID!$B$3:$BI$3), 0))*GRID!$B$66,
ROUNDUP(INDEX(GRID!$B$17:$BI$27,MATCH(U$7,GRID!$A$17:$A$27,0),MATCH(1,($U$2=GRID!$B$1:$BI$1)*(КАЛЕНДАРЬ!$O5=GRID!$B$3:$BI$3), 0))*GRID!$B$66*(1-GRID!$B$69),0))</f>
        <v>58140</v>
      </c>
      <c r="W38" s="47" cm="1">
        <f t="array" ref="W38">IF($I$2="Раннее бронирование",
INDEX(GRID!$B$4:$BI$14,MATCH(W$7,GRID!$A$4:$A$14,0),MATCH(1,($U$2=GRID!$B$1:$BI$1)*(КАЛЕНДАРЬ!$O5=GRID!$B$3:$BI$3), 0))*GRID!$B$66,
ROUNDUP(INDEX(GRID!$B$4:$BI$14,MATCH(W$7,GRID!$A$4:$A$14,0),MATCH(1,($U$2=GRID!$B$1:$BI$1)*(КАЛЕНДАРЬ!$O5=GRID!$B$3:$BI$3),0))*GRID!$B$66*(1-GRID!$B$69),0))</f>
        <v>206040</v>
      </c>
      <c r="X38" s="48" cm="1">
        <f t="array" ref="X38">IF($I$2="Раннее бронирование",
INDEX(GRID!$B$17:$BI$27,MATCH(W$7,GRID!$A$17:$A$27,0),MATCH(1,($U$2=GRID!$B$1:$BI$1)*(КАЛЕНДАРЬ!$O5=GRID!$B$3:$BI$3), 0))*GRID!$B$66,
ROUNDUP(INDEX(GRID!$B$17:$BI$27,MATCH(W$7,GRID!$A$17:$A$27,0),MATCH(1,($U$2=GRID!$B$1:$BI$1)*(КАЛЕНДАРЬ!$O5=GRID!$B$3:$BI$3), 0))*GRID!$B$66*(1-GRID!$B$69),0))</f>
        <v>207740</v>
      </c>
    </row>
    <row r="39" spans="1:24" hidden="1" x14ac:dyDescent="0.2">
      <c r="A39" s="117" t="s">
        <v>44</v>
      </c>
      <c r="B39" s="117">
        <v>3</v>
      </c>
      <c r="C39" s="47" cm="1">
        <f t="array" ref="C39">IF($I$2="Раннее бронирование",
INDEX(GRID!$B$4:$BI$14,MATCH(C$7,GRID!$A$4:$A$14,0),MATCH(1,($U$2=GRID!$B$1:$BI$1)*(КАЛЕНДАРЬ!$O6=GRID!$B$3:$BI$3), 0))*GRID!$B$66,
ROUNDUP(INDEX(GRID!$B$4:$BI$14,MATCH(C$7,GRID!$A$4:$A$14,0),MATCH(1,($U$2=GRID!$B$1:$BI$1)*(КАЛЕНДАРЬ!$O6=GRID!$B$3:$BI$3),0))*GRID!$B$66*(1-GRID!$B$69),0))</f>
        <v>18700</v>
      </c>
      <c r="D39" s="48" cm="1">
        <f t="array" ref="D39">IF($I$2="Раннее бронирование",
INDEX(GRID!$B$17:$BI$27,MATCH(C$7,GRID!$A$17:$A$27,0),MATCH(1,($U$2=GRID!$B$1:$BI$1)*(КАЛЕНДАРЬ!$O6=GRID!$B$3:$BI$3), 0))*GRID!$B$66,
ROUNDUP(INDEX(GRID!$B$17:$BI$27,MATCH(C$7,GRID!$A$17:$A$27,0),MATCH(1,($U$2=GRID!$B$1:$BI$1)*(КАЛЕНДАРЬ!$O6=GRID!$B$3:$BI$3), 0))*GRID!$B$66*(1-GRID!$B$69),0))</f>
        <v>20400</v>
      </c>
      <c r="E39" s="47" cm="1">
        <f t="array" ref="E39">IF($I$2="Раннее бронирование",
INDEX(GRID!$B$4:$BI$14,MATCH(E$7,GRID!$A$4:$A$14,0),MATCH(1,($U$2=GRID!$B$1:$BI$1)*(КАЛЕНДАРЬ!$O6=GRID!$B$3:$BI$3), 0))*GRID!$B$66,
ROUNDUP(INDEX(GRID!$B$4:$BI$14,MATCH(E$7,GRID!$A$4:$A$14,0),MATCH(1,($U$2=GRID!$B$1:$BI$1)*(КАЛЕНДАРЬ!$O6=GRID!$B$3:$BI$3),0))*GRID!$B$66*(1-GRID!$B$69),0))</f>
        <v>20808</v>
      </c>
      <c r="F39" s="48" cm="1">
        <f t="array" ref="F39">IF($I$2="Раннее бронирование",
INDEX(GRID!$B$17:$BI$27,MATCH(E$7,GRID!$A$17:$A$27,0),MATCH(1,($U$2=GRID!$B$1:$BI$1)*(КАЛЕНДАРЬ!$O6=GRID!$B$3:$BI$3), 0))*GRID!$B$66,
ROUNDUP(INDEX(GRID!$B$17:$BI$27,MATCH(E$7,GRID!$A$17:$A$27,0),MATCH(1,($U$2=GRID!$B$1:$BI$1)*(КАЛЕНДАРЬ!$O6=GRID!$B$3:$BI$3), 0))*GRID!$B$66*(1-GRID!$B$69),0))</f>
        <v>22508</v>
      </c>
      <c r="G39" s="47" cm="1">
        <f t="array" ref="G39">IF($I$2="Раннее бронирование",
INDEX(GRID!$B$4:$BI$14,MATCH(G$7,GRID!$A$4:$A$14,0),MATCH(1,($U$2=GRID!$B$1:$BI$1)*(КАЛЕНДАРЬ!$O6=GRID!$B$3:$BI$3), 0))*GRID!$B$66,
ROUNDUP(INDEX(GRID!$B$4:$BI$14,MATCH(G$7,GRID!$A$4:$A$14,0),MATCH(1,($U$2=GRID!$B$1:$BI$1)*(КАЛЕНДАРЬ!$O6=GRID!$B$3:$BI$3),0))*GRID!$B$66*(1-GRID!$B$69),0))</f>
        <v>23188</v>
      </c>
      <c r="H39" s="48" cm="1">
        <f t="array" ref="H39">IF($I$2="Раннее бронирование",
INDEX(GRID!$B$17:$BI$27,MATCH(G$7,GRID!$A$17:$A$27,0),MATCH(1,($U$2=GRID!$B$1:$BI$1)*(КАЛЕНДАРЬ!$O6=GRID!$B$3:$BI$3), 0))*GRID!$B$66,
ROUNDUP(INDEX(GRID!$B$17:$BI$27,MATCH(G$7,GRID!$A$17:$A$27,0),MATCH(1,($U$2=GRID!$B$1:$BI$1)*(КАЛЕНДАРЬ!$O6=GRID!$B$3:$BI$3), 0))*GRID!$B$66*(1-GRID!$B$69),0))</f>
        <v>24888</v>
      </c>
      <c r="I39" s="47" cm="1">
        <f t="array" ref="I39">IF($I$2="Раннее бронирование",
INDEX(GRID!$B$4:$BI$14,MATCH(I$7,GRID!$A$4:$A$14,0),MATCH(1,($U$2=GRID!$B$1:$BI$1)*(КАЛЕНДАРЬ!$O6=GRID!$B$3:$BI$3), 0))*GRID!$B$66,
ROUNDUP(INDEX(GRID!$B$4:$BI$14,MATCH(I$7,GRID!$A$4:$A$14,0),MATCH(1,($U$2=GRID!$B$1:$BI$1)*(КАЛЕНДАРЬ!$O6=GRID!$B$3:$BI$3),0))*GRID!$B$66*(1-GRID!$B$69),0))</f>
        <v>25840</v>
      </c>
      <c r="J39" s="48" cm="1">
        <f t="array" ref="J39">IF($I$2="Раннее бронирование",
INDEX(GRID!$B$17:$BI$27,MATCH(I$7,GRID!$A$17:$A$27,0),MATCH(1,($U$2=GRID!$B$1:$BI$1)*(КАЛЕНДАРЬ!$O6=GRID!$B$3:$BI$3), 0))*GRID!$B$66,
ROUNDUP(INDEX(GRID!$B$17:$BI$27,MATCH(I$7,GRID!$A$17:$A$27,0),MATCH(1,($U$2=GRID!$B$1:$BI$1)*(КАЛЕНДАРЬ!$O6=GRID!$B$3:$BI$3), 0))*GRID!$B$66*(1-GRID!$B$69),0))</f>
        <v>27540</v>
      </c>
      <c r="K39" s="47" cm="1">
        <f t="array" ref="K39">IF($I$2="Раннее бронирование",
INDEX(GRID!$B$4:$BI$14,MATCH(K$7,GRID!$A$4:$A$14,0),MATCH(1,($U$2=GRID!$B$1:$BI$1)*(КАЛЕНДАРЬ!$O6=GRID!$B$3:$BI$3), 0))*GRID!$B$66,
ROUNDUP(INDEX(GRID!$B$4:$BI$14,MATCH(K$7,GRID!$A$4:$A$14,0),MATCH(1,($U$2=GRID!$B$1:$BI$1)*(КАЛЕНДАРЬ!$O6=GRID!$B$3:$BI$3),0))*GRID!$B$66*(1-GRID!$B$69),0))</f>
        <v>28764</v>
      </c>
      <c r="L39" s="48" cm="1">
        <f t="array" ref="L39">IF($I$2="Раннее бронирование",
INDEX(GRID!$B$17:$BI$27,MATCH(K$7,GRID!$A$17:$A$27,0),MATCH(1,($U$2=GRID!$B$1:$BI$1)*(КАЛЕНДАРЬ!$O6=GRID!$B$3:$BI$3), 0))*GRID!$B$66,
ROUNDUP(INDEX(GRID!$B$17:$BI$27,MATCH(K$7,GRID!$A$17:$A$27,0),MATCH(1,($U$2=GRID!$B$1:$BI$1)*(КАЛЕНДАРЬ!$O6=GRID!$B$3:$BI$3), 0))*GRID!$B$66*(1-GRID!$B$69),0))</f>
        <v>30464</v>
      </c>
      <c r="M39" s="47" cm="1">
        <f t="array" ref="M39">IF($I$2="Раннее бронирование",
INDEX(GRID!$B$4:$BI$14,MATCH(M$7,GRID!$A$4:$A$14,0),MATCH(1,($U$2=GRID!$B$1:$BI$1)*(КАЛЕНДАРЬ!$O6=GRID!$B$3:$BI$3), 0))*GRID!$B$66,
ROUNDUP(INDEX(GRID!$B$4:$BI$14,MATCH(M$7,GRID!$A$4:$A$14,0),MATCH(1,($U$2=GRID!$B$1:$BI$1)*(КАЛЕНДАРЬ!$O6=GRID!$B$3:$BI$3),0))*GRID!$B$66*(1-GRID!$B$69),0))</f>
        <v>32028</v>
      </c>
      <c r="N39" s="48" cm="1">
        <f t="array" ref="N39">IF($I$2="Раннее бронирование",
INDEX(GRID!$B$17:$BI$27,MATCH(M$7,GRID!$A$17:$A$27,0),MATCH(1,($U$2=GRID!$B$1:$BI$1)*(КАЛЕНДАРЬ!$O6=GRID!$B$3:$BI$3), 0))*GRID!$B$66,
ROUNDUP(INDEX(GRID!$B$17:$BI$27,MATCH(M$7,GRID!$A$17:$A$27,0),MATCH(1,($U$2=GRID!$B$1:$BI$1)*(КАЛЕНДАРЬ!$O6=GRID!$B$3:$BI$3), 0))*GRID!$B$66*(1-GRID!$B$69),0))</f>
        <v>33728</v>
      </c>
      <c r="O39" s="47" cm="1">
        <f t="array" ref="O39">IF($I$2="Раннее бронирование",
INDEX(GRID!$B$4:$BI$14,MATCH(O$7,GRID!$A$4:$A$14,0),MATCH(1,($U$2=GRID!$B$1:$BI$1)*(КАЛЕНДАРЬ!$O6=GRID!$B$3:$BI$3), 0))*GRID!$B$66,
ROUNDUP(INDEX(GRID!$B$4:$BI$14,MATCH(O$7,GRID!$A$4:$A$14,0),MATCH(1,($U$2=GRID!$B$1:$BI$1)*(КАЛЕНДАРЬ!$O6=GRID!$B$3:$BI$3),0))*GRID!$B$66*(1-GRID!$B$69),0))</f>
        <v>36380</v>
      </c>
      <c r="P39" s="48" cm="1">
        <f t="array" ref="P39">IF($I$2="Раннее бронирование",
INDEX(GRID!$B$17:$BI$27,MATCH(O$7,GRID!$A$17:$A$27,0),MATCH(1,($U$2=GRID!$B$1:$BI$1)*(КАЛЕНДАРЬ!$O6=GRID!$B$3:$BI$3), 0))*GRID!$B$66,
ROUNDUP(INDEX(GRID!$B$17:$BI$27,MATCH(O$7,GRID!$A$17:$A$27,0),MATCH(1,($U$2=GRID!$B$1:$BI$1)*(КАЛЕНДАРЬ!$O6=GRID!$B$3:$BI$3), 0))*GRID!$B$66*(1-GRID!$B$69),0))</f>
        <v>38080</v>
      </c>
      <c r="Q39" s="47" cm="1">
        <f t="array" ref="Q39">IF($I$2="Раннее бронирование",
INDEX(GRID!$B$4:$BI$14,MATCH(Q$7,GRID!$A$4:$A$14,0),MATCH(1,($U$2=GRID!$B$1:$BI$1)*(КАЛЕНДАРЬ!$O6=GRID!$B$3:$BI$3), 0))*GRID!$B$66,
ROUNDUP(INDEX(GRID!$B$4:$BI$14,MATCH(Q$7,GRID!$A$4:$A$14,0),MATCH(1,($U$2=GRID!$B$1:$BI$1)*(КАЛЕНДАРЬ!$O6=GRID!$B$3:$BI$3),0))*GRID!$B$66*(1-GRID!$B$69),0))</f>
        <v>41140</v>
      </c>
      <c r="R39" s="48" cm="1">
        <f t="array" ref="R39">IF($I$2="Раннее бронирование",
INDEX(GRID!$B$17:$BI$27,MATCH(Q$7,GRID!$A$17:$A$27,0),MATCH(1,($U$2=GRID!$B$1:$BI$1)*(КАЛЕНДАРЬ!$O6=GRID!$B$3:$BI$3), 0))*GRID!$B$66,
ROUNDUP(INDEX(GRID!$B$17:$BI$27,MATCH(Q$7,GRID!$A$17:$A$27,0),MATCH(1,($U$2=GRID!$B$1:$BI$1)*(КАЛЕНДАРЬ!$O6=GRID!$B$3:$BI$3), 0))*GRID!$B$66*(1-GRID!$B$69),0))</f>
        <v>42840</v>
      </c>
      <c r="S39" s="47" cm="1">
        <f t="array" ref="S39">IF($I$2="Раннее бронирование",
INDEX(GRID!$B$4:$BI$14,MATCH(S$7,GRID!$A$4:$A$14,0),MATCH(1,($U$2=GRID!$B$1:$BI$1)*(КАЛЕНДАРЬ!$O6=GRID!$B$3:$BI$3), 0))*GRID!$B$66,
ROUNDUP(INDEX(GRID!$B$4:$BI$14,MATCH(S$7,GRID!$A$4:$A$14,0),MATCH(1,($U$2=GRID!$B$1:$BI$1)*(КАЛЕНДАРЬ!$O6=GRID!$B$3:$BI$3),0))*GRID!$B$66*(1-GRID!$B$69),0))</f>
        <v>51068</v>
      </c>
      <c r="T39" s="48" cm="1">
        <f t="array" ref="T39">IF($I$2="Раннее бронирование",
INDEX(GRID!$B$17:$BI$27,MATCH(S$7,GRID!$A$17:$A$27,0),MATCH(1,($U$2=GRID!$B$1:$BI$1)*(КАЛЕНДАРЬ!$O6=GRID!$B$3:$BI$3), 0))*GRID!$B$66,
ROUNDUP(INDEX(GRID!$B$17:$BI$27,MATCH(S$7,GRID!$A$17:$A$27,0),MATCH(1,($U$2=GRID!$B$1:$BI$1)*(КАЛЕНДАРЬ!$O6=GRID!$B$3:$BI$3), 0))*GRID!$B$66*(1-GRID!$B$69),0))</f>
        <v>52768</v>
      </c>
      <c r="U39" s="47" cm="1">
        <f t="array" ref="U39">IF($I$2="Раннее бронирование",
INDEX(GRID!$B$4:$BI$14,MATCH(U$7,GRID!$A$4:$A$14,0),MATCH(1,($U$2=GRID!$B$1:$BI$1)*(КАЛЕНДАРЬ!$O6=GRID!$B$3:$BI$3), 0))*GRID!$B$66,
ROUNDUP(INDEX(GRID!$B$4:$BI$14,MATCH(U$7,GRID!$A$4:$A$14,0),MATCH(1,($U$2=GRID!$B$1:$BI$1)*(КАЛЕНДАРЬ!$O6=GRID!$B$3:$BI$3),0))*GRID!$B$66*(1-GRID!$B$69),0))</f>
        <v>56440</v>
      </c>
      <c r="V39" s="48" cm="1">
        <f t="array" ref="V39">IF($I$2="Раннее бронирование",
INDEX(GRID!$B$17:$BI$27,MATCH(U$7,GRID!$A$17:$A$27,0),MATCH(1,($U$2=GRID!$B$1:$BI$1)*(КАЛЕНДАРЬ!$O6=GRID!$B$3:$BI$3), 0))*GRID!$B$66,
ROUNDUP(INDEX(GRID!$B$17:$BI$27,MATCH(U$7,GRID!$A$17:$A$27,0),MATCH(1,($U$2=GRID!$B$1:$BI$1)*(КАЛЕНДАРЬ!$O6=GRID!$B$3:$BI$3), 0))*GRID!$B$66*(1-GRID!$B$69),0))</f>
        <v>58140</v>
      </c>
      <c r="W39" s="47" cm="1">
        <f t="array" ref="W39">IF($I$2="Раннее бронирование",
INDEX(GRID!$B$4:$BI$14,MATCH(W$7,GRID!$A$4:$A$14,0),MATCH(1,($U$2=GRID!$B$1:$BI$1)*(КАЛЕНДАРЬ!$O6=GRID!$B$3:$BI$3), 0))*GRID!$B$66,
ROUNDUP(INDEX(GRID!$B$4:$BI$14,MATCH(W$7,GRID!$A$4:$A$14,0),MATCH(1,($U$2=GRID!$B$1:$BI$1)*(КАЛЕНДАРЬ!$O6=GRID!$B$3:$BI$3),0))*GRID!$B$66*(1-GRID!$B$69),0))</f>
        <v>206040</v>
      </c>
      <c r="X39" s="48" cm="1">
        <f t="array" ref="X39">IF($I$2="Раннее бронирование",
INDEX(GRID!$B$17:$BI$27,MATCH(W$7,GRID!$A$17:$A$27,0),MATCH(1,($U$2=GRID!$B$1:$BI$1)*(КАЛЕНДАРЬ!$O6=GRID!$B$3:$BI$3), 0))*GRID!$B$66,
ROUNDUP(INDEX(GRID!$B$17:$BI$27,MATCH(W$7,GRID!$A$17:$A$27,0),MATCH(1,($U$2=GRID!$B$1:$BI$1)*(КАЛЕНДАРЬ!$O6=GRID!$B$3:$BI$3), 0))*GRID!$B$66*(1-GRID!$B$69),0))</f>
        <v>207740</v>
      </c>
    </row>
    <row r="40" spans="1:24" hidden="1" x14ac:dyDescent="0.2">
      <c r="A40" s="117" t="s">
        <v>45</v>
      </c>
      <c r="B40" s="117">
        <v>4</v>
      </c>
      <c r="C40" s="47" cm="1">
        <f t="array" ref="C40">IF($I$2="Раннее бронирование",
INDEX(GRID!$B$4:$BI$14,MATCH(C$7,GRID!$A$4:$A$14,0),MATCH(1,($U$2=GRID!$B$1:$BI$1)*(КАЛЕНДАРЬ!$O7=GRID!$B$3:$BI$3), 0))*GRID!$B$66,
ROUNDUP(INDEX(GRID!$B$4:$BI$14,MATCH(C$7,GRID!$A$4:$A$14,0),MATCH(1,($U$2=GRID!$B$1:$BI$1)*(КАЛЕНДАРЬ!$O7=GRID!$B$3:$BI$3),0))*GRID!$B$66*(1-GRID!$B$69),0))</f>
        <v>16660</v>
      </c>
      <c r="D40" s="48" cm="1">
        <f t="array" ref="D40">IF($I$2="Раннее бронирование",
INDEX(GRID!$B$17:$BI$27,MATCH(C$7,GRID!$A$17:$A$27,0),MATCH(1,($U$2=GRID!$B$1:$BI$1)*(КАЛЕНДАРЬ!$O7=GRID!$B$3:$BI$3), 0))*GRID!$B$66,
ROUNDUP(INDEX(GRID!$B$17:$BI$27,MATCH(C$7,GRID!$A$17:$A$27,0),MATCH(1,($U$2=GRID!$B$1:$BI$1)*(КАЛЕНДАРЬ!$O7=GRID!$B$3:$BI$3), 0))*GRID!$B$66*(1-GRID!$B$69),0))</f>
        <v>18360</v>
      </c>
      <c r="E40" s="47" cm="1">
        <f t="array" ref="E40">IF($I$2="Раннее бронирование",
INDEX(GRID!$B$4:$BI$14,MATCH(E$7,GRID!$A$4:$A$14,0),MATCH(1,($U$2=GRID!$B$1:$BI$1)*(КАЛЕНДАРЬ!$O7=GRID!$B$3:$BI$3), 0))*GRID!$B$66,
ROUNDUP(INDEX(GRID!$B$4:$BI$14,MATCH(E$7,GRID!$A$4:$A$14,0),MATCH(1,($U$2=GRID!$B$1:$BI$1)*(КАЛЕНДАРЬ!$O7=GRID!$B$3:$BI$3),0))*GRID!$B$66*(1-GRID!$B$69),0))</f>
        <v>18496</v>
      </c>
      <c r="F40" s="48" cm="1">
        <f t="array" ref="F40">IF($I$2="Раннее бронирование",
INDEX(GRID!$B$17:$BI$27,MATCH(E$7,GRID!$A$17:$A$27,0),MATCH(1,($U$2=GRID!$B$1:$BI$1)*(КАЛЕНДАРЬ!$O7=GRID!$B$3:$BI$3), 0))*GRID!$B$66,
ROUNDUP(INDEX(GRID!$B$17:$BI$27,MATCH(E$7,GRID!$A$17:$A$27,0),MATCH(1,($U$2=GRID!$B$1:$BI$1)*(КАЛЕНДАРЬ!$O7=GRID!$B$3:$BI$3), 0))*GRID!$B$66*(1-GRID!$B$69),0))</f>
        <v>20196</v>
      </c>
      <c r="G40" s="47" cm="1">
        <f t="array" ref="G40">IF($I$2="Раннее бронирование",
INDEX(GRID!$B$4:$BI$14,MATCH(G$7,GRID!$A$4:$A$14,0),MATCH(1,($U$2=GRID!$B$1:$BI$1)*(КАЛЕНДАРЬ!$O7=GRID!$B$3:$BI$3), 0))*GRID!$B$66,
ROUNDUP(INDEX(GRID!$B$4:$BI$14,MATCH(G$7,GRID!$A$4:$A$14,0),MATCH(1,($U$2=GRID!$B$1:$BI$1)*(КАЛЕНДАРЬ!$O7=GRID!$B$3:$BI$3),0))*GRID!$B$66*(1-GRID!$B$69),0))</f>
        <v>20468</v>
      </c>
      <c r="H40" s="48" cm="1">
        <f t="array" ref="H40">IF($I$2="Раннее бронирование",
INDEX(GRID!$B$17:$BI$27,MATCH(G$7,GRID!$A$17:$A$27,0),MATCH(1,($U$2=GRID!$B$1:$BI$1)*(КАЛЕНДАРЬ!$O7=GRID!$B$3:$BI$3), 0))*GRID!$B$66,
ROUNDUP(INDEX(GRID!$B$17:$BI$27,MATCH(G$7,GRID!$A$17:$A$27,0),MATCH(1,($U$2=GRID!$B$1:$BI$1)*(КАЛЕНДАРЬ!$O7=GRID!$B$3:$BI$3), 0))*GRID!$B$66*(1-GRID!$B$69),0))</f>
        <v>22168</v>
      </c>
      <c r="I40" s="47" cm="1">
        <f t="array" ref="I40">IF($I$2="Раннее бронирование",
INDEX(GRID!$B$4:$BI$14,MATCH(I$7,GRID!$A$4:$A$14,0),MATCH(1,($U$2=GRID!$B$1:$BI$1)*(КАЛЕНДАРЬ!$O7=GRID!$B$3:$BI$3), 0))*GRID!$B$66,
ROUNDUP(INDEX(GRID!$B$4:$BI$14,MATCH(I$7,GRID!$A$4:$A$14,0),MATCH(1,($U$2=GRID!$B$1:$BI$1)*(КАЛЕНДАРЬ!$O7=GRID!$B$3:$BI$3),0))*GRID!$B$66*(1-GRID!$B$69),0))</f>
        <v>22712</v>
      </c>
      <c r="J40" s="48" cm="1">
        <f t="array" ref="J40">IF($I$2="Раннее бронирование",
INDEX(GRID!$B$17:$BI$27,MATCH(I$7,GRID!$A$17:$A$27,0),MATCH(1,($U$2=GRID!$B$1:$BI$1)*(КАЛЕНДАРЬ!$O7=GRID!$B$3:$BI$3), 0))*GRID!$B$66,
ROUNDUP(INDEX(GRID!$B$17:$BI$27,MATCH(I$7,GRID!$A$17:$A$27,0),MATCH(1,($U$2=GRID!$B$1:$BI$1)*(КАЛЕНДАРЬ!$O7=GRID!$B$3:$BI$3), 0))*GRID!$B$66*(1-GRID!$B$69),0))</f>
        <v>24412</v>
      </c>
      <c r="K40" s="47" cm="1">
        <f t="array" ref="K40">IF($I$2="Раннее бронирование",
INDEX(GRID!$B$4:$BI$14,MATCH(K$7,GRID!$A$4:$A$14,0),MATCH(1,($U$2=GRID!$B$1:$BI$1)*(КАЛЕНДАРЬ!$O7=GRID!$B$3:$BI$3), 0))*GRID!$B$66,
ROUNDUP(INDEX(GRID!$B$4:$BI$14,MATCH(K$7,GRID!$A$4:$A$14,0),MATCH(1,($U$2=GRID!$B$1:$BI$1)*(КАЛЕНДАРЬ!$O7=GRID!$B$3:$BI$3),0))*GRID!$B$66*(1-GRID!$B$69),0))</f>
        <v>25228</v>
      </c>
      <c r="L40" s="48" cm="1">
        <f t="array" ref="L40">IF($I$2="Раннее бронирование",
INDEX(GRID!$B$17:$BI$27,MATCH(K$7,GRID!$A$17:$A$27,0),MATCH(1,($U$2=GRID!$B$1:$BI$1)*(КАЛЕНДАРЬ!$O7=GRID!$B$3:$BI$3), 0))*GRID!$B$66,
ROUNDUP(INDEX(GRID!$B$17:$BI$27,MATCH(K$7,GRID!$A$17:$A$27,0),MATCH(1,($U$2=GRID!$B$1:$BI$1)*(КАЛЕНДАРЬ!$O7=GRID!$B$3:$BI$3), 0))*GRID!$B$66*(1-GRID!$B$69),0))</f>
        <v>26928</v>
      </c>
      <c r="M40" s="47" cm="1">
        <f t="array" ref="M40">IF($I$2="Раннее бронирование",
INDEX(GRID!$B$4:$BI$14,MATCH(M$7,GRID!$A$4:$A$14,0),MATCH(1,($U$2=GRID!$B$1:$BI$1)*(КАЛЕНДАРЬ!$O7=GRID!$B$3:$BI$3), 0))*GRID!$B$66,
ROUNDUP(INDEX(GRID!$B$4:$BI$14,MATCH(M$7,GRID!$A$4:$A$14,0),MATCH(1,($U$2=GRID!$B$1:$BI$1)*(КАЛЕНДАРЬ!$O7=GRID!$B$3:$BI$3),0))*GRID!$B$66*(1-GRID!$B$69),0))</f>
        <v>28016</v>
      </c>
      <c r="N40" s="48" cm="1">
        <f t="array" ref="N40">IF($I$2="Раннее бронирование",
INDEX(GRID!$B$17:$BI$27,MATCH(M$7,GRID!$A$17:$A$27,0),MATCH(1,($U$2=GRID!$B$1:$BI$1)*(КАЛЕНДАРЬ!$O7=GRID!$B$3:$BI$3), 0))*GRID!$B$66,
ROUNDUP(INDEX(GRID!$B$17:$BI$27,MATCH(M$7,GRID!$A$17:$A$27,0),MATCH(1,($U$2=GRID!$B$1:$BI$1)*(КАЛЕНДАРЬ!$O7=GRID!$B$3:$BI$3), 0))*GRID!$B$66*(1-GRID!$B$69),0))</f>
        <v>29716</v>
      </c>
      <c r="O40" s="47" cm="1">
        <f t="array" ref="O40">IF($I$2="Раннее бронирование",
INDEX(GRID!$B$4:$BI$14,MATCH(O$7,GRID!$A$4:$A$14,0),MATCH(1,($U$2=GRID!$B$1:$BI$1)*(КАЛЕНДАРЬ!$O7=GRID!$B$3:$BI$3), 0))*GRID!$B$66,
ROUNDUP(INDEX(GRID!$B$4:$BI$14,MATCH(O$7,GRID!$A$4:$A$14,0),MATCH(1,($U$2=GRID!$B$1:$BI$1)*(КАЛЕНДАРЬ!$O7=GRID!$B$3:$BI$3),0))*GRID!$B$66*(1-GRID!$B$69),0))</f>
        <v>32368</v>
      </c>
      <c r="P40" s="48" cm="1">
        <f t="array" ref="P40">IF($I$2="Раннее бронирование",
INDEX(GRID!$B$17:$BI$27,MATCH(O$7,GRID!$A$17:$A$27,0),MATCH(1,($U$2=GRID!$B$1:$BI$1)*(КАЛЕНДАРЬ!$O7=GRID!$B$3:$BI$3), 0))*GRID!$B$66,
ROUNDUP(INDEX(GRID!$B$17:$BI$27,MATCH(O$7,GRID!$A$17:$A$27,0),MATCH(1,($U$2=GRID!$B$1:$BI$1)*(КАЛЕНДАРЬ!$O7=GRID!$B$3:$BI$3), 0))*GRID!$B$66*(1-GRID!$B$69),0))</f>
        <v>34068</v>
      </c>
      <c r="Q40" s="47" cm="1">
        <f t="array" ref="Q40">IF($I$2="Раннее бронирование",
INDEX(GRID!$B$4:$BI$14,MATCH(Q$7,GRID!$A$4:$A$14,0),MATCH(1,($U$2=GRID!$B$1:$BI$1)*(КАЛЕНДАРЬ!$O7=GRID!$B$3:$BI$3), 0))*GRID!$B$66,
ROUNDUP(INDEX(GRID!$B$4:$BI$14,MATCH(Q$7,GRID!$A$4:$A$14,0),MATCH(1,($U$2=GRID!$B$1:$BI$1)*(КАЛЕНДАРЬ!$O7=GRID!$B$3:$BI$3),0))*GRID!$B$66*(1-GRID!$B$69),0))</f>
        <v>36652</v>
      </c>
      <c r="R40" s="48" cm="1">
        <f t="array" ref="R40">IF($I$2="Раннее бронирование",
INDEX(GRID!$B$17:$BI$27,MATCH(Q$7,GRID!$A$17:$A$27,0),MATCH(1,($U$2=GRID!$B$1:$BI$1)*(КАЛЕНДАРЬ!$O7=GRID!$B$3:$BI$3), 0))*GRID!$B$66,
ROUNDUP(INDEX(GRID!$B$17:$BI$27,MATCH(Q$7,GRID!$A$17:$A$27,0),MATCH(1,($U$2=GRID!$B$1:$BI$1)*(КАЛЕНДАРЬ!$O7=GRID!$B$3:$BI$3), 0))*GRID!$B$66*(1-GRID!$B$69),0))</f>
        <v>38352</v>
      </c>
      <c r="S40" s="47" cm="1">
        <f t="array" ref="S40">IF($I$2="Раннее бронирование",
INDEX(GRID!$B$4:$BI$14,MATCH(S$7,GRID!$A$4:$A$14,0),MATCH(1,($U$2=GRID!$B$1:$BI$1)*(КАЛЕНДАРЬ!$O7=GRID!$B$3:$BI$3), 0))*GRID!$B$66,
ROUNDUP(INDEX(GRID!$B$4:$BI$14,MATCH(S$7,GRID!$A$4:$A$14,0),MATCH(1,($U$2=GRID!$B$1:$BI$1)*(КАЛЕНДАРЬ!$O7=GRID!$B$3:$BI$3),0))*GRID!$B$66*(1-GRID!$B$69),0))</f>
        <v>45084</v>
      </c>
      <c r="T40" s="48" cm="1">
        <f t="array" ref="T40">IF($I$2="Раннее бронирование",
INDEX(GRID!$B$17:$BI$27,MATCH(S$7,GRID!$A$17:$A$27,0),MATCH(1,($U$2=GRID!$B$1:$BI$1)*(КАЛЕНДАРЬ!$O7=GRID!$B$3:$BI$3), 0))*GRID!$B$66,
ROUNDUP(INDEX(GRID!$B$17:$BI$27,MATCH(S$7,GRID!$A$17:$A$27,0),MATCH(1,($U$2=GRID!$B$1:$BI$1)*(КАЛЕНДАРЬ!$O7=GRID!$B$3:$BI$3), 0))*GRID!$B$66*(1-GRID!$B$69),0))</f>
        <v>46784</v>
      </c>
      <c r="U40" s="47" cm="1">
        <f t="array" ref="U40">IF($I$2="Раннее бронирование",
INDEX(GRID!$B$4:$BI$14,MATCH(U$7,GRID!$A$4:$A$14,0),MATCH(1,($U$2=GRID!$B$1:$BI$1)*(КАЛЕНДАРЬ!$O7=GRID!$B$3:$BI$3), 0))*GRID!$B$66,
ROUNDUP(INDEX(GRID!$B$4:$BI$14,MATCH(U$7,GRID!$A$4:$A$14,0),MATCH(1,($U$2=GRID!$B$1:$BI$1)*(КАЛЕНДАРЬ!$O7=GRID!$B$3:$BI$3),0))*GRID!$B$66*(1-GRID!$B$69),0))</f>
        <v>50320</v>
      </c>
      <c r="V40" s="48" cm="1">
        <f t="array" ref="V40">IF($I$2="Раннее бронирование",
INDEX(GRID!$B$17:$BI$27,MATCH(U$7,GRID!$A$17:$A$27,0),MATCH(1,($U$2=GRID!$B$1:$BI$1)*(КАЛЕНДАРЬ!$O7=GRID!$B$3:$BI$3), 0))*GRID!$B$66,
ROUNDUP(INDEX(GRID!$B$17:$BI$27,MATCH(U$7,GRID!$A$17:$A$27,0),MATCH(1,($U$2=GRID!$B$1:$BI$1)*(КАЛЕНДАРЬ!$O7=GRID!$B$3:$BI$3), 0))*GRID!$B$66*(1-GRID!$B$69),0))</f>
        <v>52020</v>
      </c>
      <c r="W40" s="47" cm="1">
        <f t="array" ref="W40">IF($I$2="Раннее бронирование",
INDEX(GRID!$B$4:$BI$14,MATCH(W$7,GRID!$A$4:$A$14,0),MATCH(1,($U$2=GRID!$B$1:$BI$1)*(КАЛЕНДАРЬ!$O7=GRID!$B$3:$BI$3), 0))*GRID!$B$66,
ROUNDUP(INDEX(GRID!$B$4:$BI$14,MATCH(W$7,GRID!$A$4:$A$14,0),MATCH(1,($U$2=GRID!$B$1:$BI$1)*(КАЛЕНДАРЬ!$O7=GRID!$B$3:$BI$3),0))*GRID!$B$66*(1-GRID!$B$69),0))</f>
        <v>189040</v>
      </c>
      <c r="X40" s="48" cm="1">
        <f t="array" ref="X40">IF($I$2="Раннее бронирование",
INDEX(GRID!$B$17:$BI$27,MATCH(W$7,GRID!$A$17:$A$27,0),MATCH(1,($U$2=GRID!$B$1:$BI$1)*(КАЛЕНДАРЬ!$O7=GRID!$B$3:$BI$3), 0))*GRID!$B$66,
ROUNDUP(INDEX(GRID!$B$17:$BI$27,MATCH(W$7,GRID!$A$17:$A$27,0),MATCH(1,($U$2=GRID!$B$1:$BI$1)*(КАЛЕНДАРЬ!$O7=GRID!$B$3:$BI$3), 0))*GRID!$B$66*(1-GRID!$B$69),0))</f>
        <v>190740</v>
      </c>
    </row>
    <row r="41" spans="1:24" hidden="1" x14ac:dyDescent="0.2">
      <c r="A41" s="117" t="s">
        <v>46</v>
      </c>
      <c r="B41" s="117">
        <v>5</v>
      </c>
      <c r="C41" s="47" cm="1">
        <f t="array" ref="C41">IF($I$2="Раннее бронирование",
INDEX(GRID!$B$4:$BI$14,MATCH(C$7,GRID!$A$4:$A$14,0),MATCH(1,($U$2=GRID!$B$1:$BI$1)*(КАЛЕНДАРЬ!$O8=GRID!$B$3:$BI$3), 0))*GRID!$B$66,
ROUNDUP(INDEX(GRID!$B$4:$BI$14,MATCH(C$7,GRID!$A$4:$A$14,0),MATCH(1,($U$2=GRID!$B$1:$BI$1)*(КАЛЕНДАРЬ!$O8=GRID!$B$3:$BI$3),0))*GRID!$B$66*(1-GRID!$B$69),0))</f>
        <v>16660</v>
      </c>
      <c r="D41" s="48" cm="1">
        <f t="array" ref="D41">IF($I$2="Раннее бронирование",
INDEX(GRID!$B$17:$BI$27,MATCH(C$7,GRID!$A$17:$A$27,0),MATCH(1,($U$2=GRID!$B$1:$BI$1)*(КАЛЕНДАРЬ!$O8=GRID!$B$3:$BI$3), 0))*GRID!$B$66,
ROUNDUP(INDEX(GRID!$B$17:$BI$27,MATCH(C$7,GRID!$A$17:$A$27,0),MATCH(1,($U$2=GRID!$B$1:$BI$1)*(КАЛЕНДАРЬ!$O8=GRID!$B$3:$BI$3), 0))*GRID!$B$66*(1-GRID!$B$69),0))</f>
        <v>18360</v>
      </c>
      <c r="E41" s="47" cm="1">
        <f t="array" ref="E41">IF($I$2="Раннее бронирование",
INDEX(GRID!$B$4:$BI$14,MATCH(E$7,GRID!$A$4:$A$14,0),MATCH(1,($U$2=GRID!$B$1:$BI$1)*(КАЛЕНДАРЬ!$O8=GRID!$B$3:$BI$3), 0))*GRID!$B$66,
ROUNDUP(INDEX(GRID!$B$4:$BI$14,MATCH(E$7,GRID!$A$4:$A$14,0),MATCH(1,($U$2=GRID!$B$1:$BI$1)*(КАЛЕНДАРЬ!$O8=GRID!$B$3:$BI$3),0))*GRID!$B$66*(1-GRID!$B$69),0))</f>
        <v>18496</v>
      </c>
      <c r="F41" s="48" cm="1">
        <f t="array" ref="F41">IF($I$2="Раннее бронирование",
INDEX(GRID!$B$17:$BI$27,MATCH(E$7,GRID!$A$17:$A$27,0),MATCH(1,($U$2=GRID!$B$1:$BI$1)*(КАЛЕНДАРЬ!$O8=GRID!$B$3:$BI$3), 0))*GRID!$B$66,
ROUNDUP(INDEX(GRID!$B$17:$BI$27,MATCH(E$7,GRID!$A$17:$A$27,0),MATCH(1,($U$2=GRID!$B$1:$BI$1)*(КАЛЕНДАРЬ!$O8=GRID!$B$3:$BI$3), 0))*GRID!$B$66*(1-GRID!$B$69),0))</f>
        <v>20196</v>
      </c>
      <c r="G41" s="47" cm="1">
        <f t="array" ref="G41">IF($I$2="Раннее бронирование",
INDEX(GRID!$B$4:$BI$14,MATCH(G$7,GRID!$A$4:$A$14,0),MATCH(1,($U$2=GRID!$B$1:$BI$1)*(КАЛЕНДАРЬ!$O8=GRID!$B$3:$BI$3), 0))*GRID!$B$66,
ROUNDUP(INDEX(GRID!$B$4:$BI$14,MATCH(G$7,GRID!$A$4:$A$14,0),MATCH(1,($U$2=GRID!$B$1:$BI$1)*(КАЛЕНДАРЬ!$O8=GRID!$B$3:$BI$3),0))*GRID!$B$66*(1-GRID!$B$69),0))</f>
        <v>20468</v>
      </c>
      <c r="H41" s="48" cm="1">
        <f t="array" ref="H41">IF($I$2="Раннее бронирование",
INDEX(GRID!$B$17:$BI$27,MATCH(G$7,GRID!$A$17:$A$27,0),MATCH(1,($U$2=GRID!$B$1:$BI$1)*(КАЛЕНДАРЬ!$O8=GRID!$B$3:$BI$3), 0))*GRID!$B$66,
ROUNDUP(INDEX(GRID!$B$17:$BI$27,MATCH(G$7,GRID!$A$17:$A$27,0),MATCH(1,($U$2=GRID!$B$1:$BI$1)*(КАЛЕНДАРЬ!$O8=GRID!$B$3:$BI$3), 0))*GRID!$B$66*(1-GRID!$B$69),0))</f>
        <v>22168</v>
      </c>
      <c r="I41" s="47" cm="1">
        <f t="array" ref="I41">IF($I$2="Раннее бронирование",
INDEX(GRID!$B$4:$BI$14,MATCH(I$7,GRID!$A$4:$A$14,0),MATCH(1,($U$2=GRID!$B$1:$BI$1)*(КАЛЕНДАРЬ!$O8=GRID!$B$3:$BI$3), 0))*GRID!$B$66,
ROUNDUP(INDEX(GRID!$B$4:$BI$14,MATCH(I$7,GRID!$A$4:$A$14,0),MATCH(1,($U$2=GRID!$B$1:$BI$1)*(КАЛЕНДАРЬ!$O8=GRID!$B$3:$BI$3),0))*GRID!$B$66*(1-GRID!$B$69),0))</f>
        <v>22712</v>
      </c>
      <c r="J41" s="48" cm="1">
        <f t="array" ref="J41">IF($I$2="Раннее бронирование",
INDEX(GRID!$B$17:$BI$27,MATCH(I$7,GRID!$A$17:$A$27,0),MATCH(1,($U$2=GRID!$B$1:$BI$1)*(КАЛЕНДАРЬ!$O8=GRID!$B$3:$BI$3), 0))*GRID!$B$66,
ROUNDUP(INDEX(GRID!$B$17:$BI$27,MATCH(I$7,GRID!$A$17:$A$27,0),MATCH(1,($U$2=GRID!$B$1:$BI$1)*(КАЛЕНДАРЬ!$O8=GRID!$B$3:$BI$3), 0))*GRID!$B$66*(1-GRID!$B$69),0))</f>
        <v>24412</v>
      </c>
      <c r="K41" s="47" cm="1">
        <f t="array" ref="K41">IF($I$2="Раннее бронирование",
INDEX(GRID!$B$4:$BI$14,MATCH(K$7,GRID!$A$4:$A$14,0),MATCH(1,($U$2=GRID!$B$1:$BI$1)*(КАЛЕНДАРЬ!$O8=GRID!$B$3:$BI$3), 0))*GRID!$B$66,
ROUNDUP(INDEX(GRID!$B$4:$BI$14,MATCH(K$7,GRID!$A$4:$A$14,0),MATCH(1,($U$2=GRID!$B$1:$BI$1)*(КАЛЕНДАРЬ!$O8=GRID!$B$3:$BI$3),0))*GRID!$B$66*(1-GRID!$B$69),0))</f>
        <v>25228</v>
      </c>
      <c r="L41" s="48" cm="1">
        <f t="array" ref="L41">IF($I$2="Раннее бронирование",
INDEX(GRID!$B$17:$BI$27,MATCH(K$7,GRID!$A$17:$A$27,0),MATCH(1,($U$2=GRID!$B$1:$BI$1)*(КАЛЕНДАРЬ!$O8=GRID!$B$3:$BI$3), 0))*GRID!$B$66,
ROUNDUP(INDEX(GRID!$B$17:$BI$27,MATCH(K$7,GRID!$A$17:$A$27,0),MATCH(1,($U$2=GRID!$B$1:$BI$1)*(КАЛЕНДАРЬ!$O8=GRID!$B$3:$BI$3), 0))*GRID!$B$66*(1-GRID!$B$69),0))</f>
        <v>26928</v>
      </c>
      <c r="M41" s="47" cm="1">
        <f t="array" ref="M41">IF($I$2="Раннее бронирование",
INDEX(GRID!$B$4:$BI$14,MATCH(M$7,GRID!$A$4:$A$14,0),MATCH(1,($U$2=GRID!$B$1:$BI$1)*(КАЛЕНДАРЬ!$O8=GRID!$B$3:$BI$3), 0))*GRID!$B$66,
ROUNDUP(INDEX(GRID!$B$4:$BI$14,MATCH(M$7,GRID!$A$4:$A$14,0),MATCH(1,($U$2=GRID!$B$1:$BI$1)*(КАЛЕНДАРЬ!$O8=GRID!$B$3:$BI$3),0))*GRID!$B$66*(1-GRID!$B$69),0))</f>
        <v>28016</v>
      </c>
      <c r="N41" s="48" cm="1">
        <f t="array" ref="N41">IF($I$2="Раннее бронирование",
INDEX(GRID!$B$17:$BI$27,MATCH(M$7,GRID!$A$17:$A$27,0),MATCH(1,($U$2=GRID!$B$1:$BI$1)*(КАЛЕНДАРЬ!$O8=GRID!$B$3:$BI$3), 0))*GRID!$B$66,
ROUNDUP(INDEX(GRID!$B$17:$BI$27,MATCH(M$7,GRID!$A$17:$A$27,0),MATCH(1,($U$2=GRID!$B$1:$BI$1)*(КАЛЕНДАРЬ!$O8=GRID!$B$3:$BI$3), 0))*GRID!$B$66*(1-GRID!$B$69),0))</f>
        <v>29716</v>
      </c>
      <c r="O41" s="47" cm="1">
        <f t="array" ref="O41">IF($I$2="Раннее бронирование",
INDEX(GRID!$B$4:$BI$14,MATCH(O$7,GRID!$A$4:$A$14,0),MATCH(1,($U$2=GRID!$B$1:$BI$1)*(КАЛЕНДАРЬ!$O8=GRID!$B$3:$BI$3), 0))*GRID!$B$66,
ROUNDUP(INDEX(GRID!$B$4:$BI$14,MATCH(O$7,GRID!$A$4:$A$14,0),MATCH(1,($U$2=GRID!$B$1:$BI$1)*(КАЛЕНДАРЬ!$O8=GRID!$B$3:$BI$3),0))*GRID!$B$66*(1-GRID!$B$69),0))</f>
        <v>32368</v>
      </c>
      <c r="P41" s="48" cm="1">
        <f t="array" ref="P41">IF($I$2="Раннее бронирование",
INDEX(GRID!$B$17:$BI$27,MATCH(O$7,GRID!$A$17:$A$27,0),MATCH(1,($U$2=GRID!$B$1:$BI$1)*(КАЛЕНДАРЬ!$O8=GRID!$B$3:$BI$3), 0))*GRID!$B$66,
ROUNDUP(INDEX(GRID!$B$17:$BI$27,MATCH(O$7,GRID!$A$17:$A$27,0),MATCH(1,($U$2=GRID!$B$1:$BI$1)*(КАЛЕНДАРЬ!$O8=GRID!$B$3:$BI$3), 0))*GRID!$B$66*(1-GRID!$B$69),0))</f>
        <v>34068</v>
      </c>
      <c r="Q41" s="47" cm="1">
        <f t="array" ref="Q41">IF($I$2="Раннее бронирование",
INDEX(GRID!$B$4:$BI$14,MATCH(Q$7,GRID!$A$4:$A$14,0),MATCH(1,($U$2=GRID!$B$1:$BI$1)*(КАЛЕНДАРЬ!$O8=GRID!$B$3:$BI$3), 0))*GRID!$B$66,
ROUNDUP(INDEX(GRID!$B$4:$BI$14,MATCH(Q$7,GRID!$A$4:$A$14,0),MATCH(1,($U$2=GRID!$B$1:$BI$1)*(КАЛЕНДАРЬ!$O8=GRID!$B$3:$BI$3),0))*GRID!$B$66*(1-GRID!$B$69),0))</f>
        <v>36652</v>
      </c>
      <c r="R41" s="48" cm="1">
        <f t="array" ref="R41">IF($I$2="Раннее бронирование",
INDEX(GRID!$B$17:$BI$27,MATCH(Q$7,GRID!$A$17:$A$27,0),MATCH(1,($U$2=GRID!$B$1:$BI$1)*(КАЛЕНДАРЬ!$O8=GRID!$B$3:$BI$3), 0))*GRID!$B$66,
ROUNDUP(INDEX(GRID!$B$17:$BI$27,MATCH(Q$7,GRID!$A$17:$A$27,0),MATCH(1,($U$2=GRID!$B$1:$BI$1)*(КАЛЕНДАРЬ!$O8=GRID!$B$3:$BI$3), 0))*GRID!$B$66*(1-GRID!$B$69),0))</f>
        <v>38352</v>
      </c>
      <c r="S41" s="47" cm="1">
        <f t="array" ref="S41">IF($I$2="Раннее бронирование",
INDEX(GRID!$B$4:$BI$14,MATCH(S$7,GRID!$A$4:$A$14,0),MATCH(1,($U$2=GRID!$B$1:$BI$1)*(КАЛЕНДАРЬ!$O8=GRID!$B$3:$BI$3), 0))*GRID!$B$66,
ROUNDUP(INDEX(GRID!$B$4:$BI$14,MATCH(S$7,GRID!$A$4:$A$14,0),MATCH(1,($U$2=GRID!$B$1:$BI$1)*(КАЛЕНДАРЬ!$O8=GRID!$B$3:$BI$3),0))*GRID!$B$66*(1-GRID!$B$69),0))</f>
        <v>45084</v>
      </c>
      <c r="T41" s="48" cm="1">
        <f t="array" ref="T41">IF($I$2="Раннее бронирование",
INDEX(GRID!$B$17:$BI$27,MATCH(S$7,GRID!$A$17:$A$27,0),MATCH(1,($U$2=GRID!$B$1:$BI$1)*(КАЛЕНДАРЬ!$O8=GRID!$B$3:$BI$3), 0))*GRID!$B$66,
ROUNDUP(INDEX(GRID!$B$17:$BI$27,MATCH(S$7,GRID!$A$17:$A$27,0),MATCH(1,($U$2=GRID!$B$1:$BI$1)*(КАЛЕНДАРЬ!$O8=GRID!$B$3:$BI$3), 0))*GRID!$B$66*(1-GRID!$B$69),0))</f>
        <v>46784</v>
      </c>
      <c r="U41" s="47" cm="1">
        <f t="array" ref="U41">IF($I$2="Раннее бронирование",
INDEX(GRID!$B$4:$BI$14,MATCH(U$7,GRID!$A$4:$A$14,0),MATCH(1,($U$2=GRID!$B$1:$BI$1)*(КАЛЕНДАРЬ!$O8=GRID!$B$3:$BI$3), 0))*GRID!$B$66,
ROUNDUP(INDEX(GRID!$B$4:$BI$14,MATCH(U$7,GRID!$A$4:$A$14,0),MATCH(1,($U$2=GRID!$B$1:$BI$1)*(КАЛЕНДАРЬ!$O8=GRID!$B$3:$BI$3),0))*GRID!$B$66*(1-GRID!$B$69),0))</f>
        <v>50320</v>
      </c>
      <c r="V41" s="48" cm="1">
        <f t="array" ref="V41">IF($I$2="Раннее бронирование",
INDEX(GRID!$B$17:$BI$27,MATCH(U$7,GRID!$A$17:$A$27,0),MATCH(1,($U$2=GRID!$B$1:$BI$1)*(КАЛЕНДАРЬ!$O8=GRID!$B$3:$BI$3), 0))*GRID!$B$66,
ROUNDUP(INDEX(GRID!$B$17:$BI$27,MATCH(U$7,GRID!$A$17:$A$27,0),MATCH(1,($U$2=GRID!$B$1:$BI$1)*(КАЛЕНДАРЬ!$O8=GRID!$B$3:$BI$3), 0))*GRID!$B$66*(1-GRID!$B$69),0))</f>
        <v>52020</v>
      </c>
      <c r="W41" s="47" cm="1">
        <f t="array" ref="W41">IF($I$2="Раннее бронирование",
INDEX(GRID!$B$4:$BI$14,MATCH(W$7,GRID!$A$4:$A$14,0),MATCH(1,($U$2=GRID!$B$1:$BI$1)*(КАЛЕНДАРЬ!$O8=GRID!$B$3:$BI$3), 0))*GRID!$B$66,
ROUNDUP(INDEX(GRID!$B$4:$BI$14,MATCH(W$7,GRID!$A$4:$A$14,0),MATCH(1,($U$2=GRID!$B$1:$BI$1)*(КАЛЕНДАРЬ!$O8=GRID!$B$3:$BI$3),0))*GRID!$B$66*(1-GRID!$B$69),0))</f>
        <v>189040</v>
      </c>
      <c r="X41" s="48" cm="1">
        <f t="array" ref="X41">IF($I$2="Раннее бронирование",
INDEX(GRID!$B$17:$BI$27,MATCH(W$7,GRID!$A$17:$A$27,0),MATCH(1,($U$2=GRID!$B$1:$BI$1)*(КАЛЕНДАРЬ!$O8=GRID!$B$3:$BI$3), 0))*GRID!$B$66,
ROUNDUP(INDEX(GRID!$B$17:$BI$27,MATCH(W$7,GRID!$A$17:$A$27,0),MATCH(1,($U$2=GRID!$B$1:$BI$1)*(КАЛЕНДАРЬ!$O8=GRID!$B$3:$BI$3), 0))*GRID!$B$66*(1-GRID!$B$69),0))</f>
        <v>190740</v>
      </c>
    </row>
    <row r="42" spans="1:24" hidden="1" x14ac:dyDescent="0.2">
      <c r="A42" s="117" t="s">
        <v>47</v>
      </c>
      <c r="B42" s="117">
        <v>6</v>
      </c>
      <c r="C42" s="47" cm="1">
        <f t="array" ref="C42">IF($I$2="Раннее бронирование",
INDEX(GRID!$B$4:$BI$14,MATCH(C$7,GRID!$A$4:$A$14,0),MATCH(1,($U$2=GRID!$B$1:$BI$1)*(КАЛЕНДАРЬ!$O9=GRID!$B$3:$BI$3), 0))*GRID!$B$66,
ROUNDUP(INDEX(GRID!$B$4:$BI$14,MATCH(C$7,GRID!$A$4:$A$14,0),MATCH(1,($U$2=GRID!$B$1:$BI$1)*(КАЛЕНДАРЬ!$O9=GRID!$B$3:$BI$3),0))*GRID!$B$66*(1-GRID!$B$69),0))</f>
        <v>16660</v>
      </c>
      <c r="D42" s="48" cm="1">
        <f t="array" ref="D42">IF($I$2="Раннее бронирование",
INDEX(GRID!$B$17:$BI$27,MATCH(C$7,GRID!$A$17:$A$27,0),MATCH(1,($U$2=GRID!$B$1:$BI$1)*(КАЛЕНДАРЬ!$O9=GRID!$B$3:$BI$3), 0))*GRID!$B$66,
ROUNDUP(INDEX(GRID!$B$17:$BI$27,MATCH(C$7,GRID!$A$17:$A$27,0),MATCH(1,($U$2=GRID!$B$1:$BI$1)*(КАЛЕНДАРЬ!$O9=GRID!$B$3:$BI$3), 0))*GRID!$B$66*(1-GRID!$B$69),0))</f>
        <v>18360</v>
      </c>
      <c r="E42" s="47" cm="1">
        <f t="array" ref="E42">IF($I$2="Раннее бронирование",
INDEX(GRID!$B$4:$BI$14,MATCH(E$7,GRID!$A$4:$A$14,0),MATCH(1,($U$2=GRID!$B$1:$BI$1)*(КАЛЕНДАРЬ!$O9=GRID!$B$3:$BI$3), 0))*GRID!$B$66,
ROUNDUP(INDEX(GRID!$B$4:$BI$14,MATCH(E$7,GRID!$A$4:$A$14,0),MATCH(1,($U$2=GRID!$B$1:$BI$1)*(КАЛЕНДАРЬ!$O9=GRID!$B$3:$BI$3),0))*GRID!$B$66*(1-GRID!$B$69),0))</f>
        <v>18496</v>
      </c>
      <c r="F42" s="48" cm="1">
        <f t="array" ref="F42">IF($I$2="Раннее бронирование",
INDEX(GRID!$B$17:$BI$27,MATCH(E$7,GRID!$A$17:$A$27,0),MATCH(1,($U$2=GRID!$B$1:$BI$1)*(КАЛЕНДАРЬ!$O9=GRID!$B$3:$BI$3), 0))*GRID!$B$66,
ROUNDUP(INDEX(GRID!$B$17:$BI$27,MATCH(E$7,GRID!$A$17:$A$27,0),MATCH(1,($U$2=GRID!$B$1:$BI$1)*(КАЛЕНДАРЬ!$O9=GRID!$B$3:$BI$3), 0))*GRID!$B$66*(1-GRID!$B$69),0))</f>
        <v>20196</v>
      </c>
      <c r="G42" s="47" cm="1">
        <f t="array" ref="G42">IF($I$2="Раннее бронирование",
INDEX(GRID!$B$4:$BI$14,MATCH(G$7,GRID!$A$4:$A$14,0),MATCH(1,($U$2=GRID!$B$1:$BI$1)*(КАЛЕНДАРЬ!$O9=GRID!$B$3:$BI$3), 0))*GRID!$B$66,
ROUNDUP(INDEX(GRID!$B$4:$BI$14,MATCH(G$7,GRID!$A$4:$A$14,0),MATCH(1,($U$2=GRID!$B$1:$BI$1)*(КАЛЕНДАРЬ!$O9=GRID!$B$3:$BI$3),0))*GRID!$B$66*(1-GRID!$B$69),0))</f>
        <v>20468</v>
      </c>
      <c r="H42" s="48" cm="1">
        <f t="array" ref="H42">IF($I$2="Раннее бронирование",
INDEX(GRID!$B$17:$BI$27,MATCH(G$7,GRID!$A$17:$A$27,0),MATCH(1,($U$2=GRID!$B$1:$BI$1)*(КАЛЕНДАРЬ!$O9=GRID!$B$3:$BI$3), 0))*GRID!$B$66,
ROUNDUP(INDEX(GRID!$B$17:$BI$27,MATCH(G$7,GRID!$A$17:$A$27,0),MATCH(1,($U$2=GRID!$B$1:$BI$1)*(КАЛЕНДАРЬ!$O9=GRID!$B$3:$BI$3), 0))*GRID!$B$66*(1-GRID!$B$69),0))</f>
        <v>22168</v>
      </c>
      <c r="I42" s="47" cm="1">
        <f t="array" ref="I42">IF($I$2="Раннее бронирование",
INDEX(GRID!$B$4:$BI$14,MATCH(I$7,GRID!$A$4:$A$14,0),MATCH(1,($U$2=GRID!$B$1:$BI$1)*(КАЛЕНДАРЬ!$O9=GRID!$B$3:$BI$3), 0))*GRID!$B$66,
ROUNDUP(INDEX(GRID!$B$4:$BI$14,MATCH(I$7,GRID!$A$4:$A$14,0),MATCH(1,($U$2=GRID!$B$1:$BI$1)*(КАЛЕНДАРЬ!$O9=GRID!$B$3:$BI$3),0))*GRID!$B$66*(1-GRID!$B$69),0))</f>
        <v>22712</v>
      </c>
      <c r="J42" s="48" cm="1">
        <f t="array" ref="J42">IF($I$2="Раннее бронирование",
INDEX(GRID!$B$17:$BI$27,MATCH(I$7,GRID!$A$17:$A$27,0),MATCH(1,($U$2=GRID!$B$1:$BI$1)*(КАЛЕНДАРЬ!$O9=GRID!$B$3:$BI$3), 0))*GRID!$B$66,
ROUNDUP(INDEX(GRID!$B$17:$BI$27,MATCH(I$7,GRID!$A$17:$A$27,0),MATCH(1,($U$2=GRID!$B$1:$BI$1)*(КАЛЕНДАРЬ!$O9=GRID!$B$3:$BI$3), 0))*GRID!$B$66*(1-GRID!$B$69),0))</f>
        <v>24412</v>
      </c>
      <c r="K42" s="47" cm="1">
        <f t="array" ref="K42">IF($I$2="Раннее бронирование",
INDEX(GRID!$B$4:$BI$14,MATCH(K$7,GRID!$A$4:$A$14,0),MATCH(1,($U$2=GRID!$B$1:$BI$1)*(КАЛЕНДАРЬ!$O9=GRID!$B$3:$BI$3), 0))*GRID!$B$66,
ROUNDUP(INDEX(GRID!$B$4:$BI$14,MATCH(K$7,GRID!$A$4:$A$14,0),MATCH(1,($U$2=GRID!$B$1:$BI$1)*(КАЛЕНДАРЬ!$O9=GRID!$B$3:$BI$3),0))*GRID!$B$66*(1-GRID!$B$69),0))</f>
        <v>25228</v>
      </c>
      <c r="L42" s="48" cm="1">
        <f t="array" ref="L42">IF($I$2="Раннее бронирование",
INDEX(GRID!$B$17:$BI$27,MATCH(K$7,GRID!$A$17:$A$27,0),MATCH(1,($U$2=GRID!$B$1:$BI$1)*(КАЛЕНДАРЬ!$O9=GRID!$B$3:$BI$3), 0))*GRID!$B$66,
ROUNDUP(INDEX(GRID!$B$17:$BI$27,MATCH(K$7,GRID!$A$17:$A$27,0),MATCH(1,($U$2=GRID!$B$1:$BI$1)*(КАЛЕНДАРЬ!$O9=GRID!$B$3:$BI$3), 0))*GRID!$B$66*(1-GRID!$B$69),0))</f>
        <v>26928</v>
      </c>
      <c r="M42" s="47" cm="1">
        <f t="array" ref="M42">IF($I$2="Раннее бронирование",
INDEX(GRID!$B$4:$BI$14,MATCH(M$7,GRID!$A$4:$A$14,0),MATCH(1,($U$2=GRID!$B$1:$BI$1)*(КАЛЕНДАРЬ!$O9=GRID!$B$3:$BI$3), 0))*GRID!$B$66,
ROUNDUP(INDEX(GRID!$B$4:$BI$14,MATCH(M$7,GRID!$A$4:$A$14,0),MATCH(1,($U$2=GRID!$B$1:$BI$1)*(КАЛЕНДАРЬ!$O9=GRID!$B$3:$BI$3),0))*GRID!$B$66*(1-GRID!$B$69),0))</f>
        <v>28016</v>
      </c>
      <c r="N42" s="48" cm="1">
        <f t="array" ref="N42">IF($I$2="Раннее бронирование",
INDEX(GRID!$B$17:$BI$27,MATCH(M$7,GRID!$A$17:$A$27,0),MATCH(1,($U$2=GRID!$B$1:$BI$1)*(КАЛЕНДАРЬ!$O9=GRID!$B$3:$BI$3), 0))*GRID!$B$66,
ROUNDUP(INDEX(GRID!$B$17:$BI$27,MATCH(M$7,GRID!$A$17:$A$27,0),MATCH(1,($U$2=GRID!$B$1:$BI$1)*(КАЛЕНДАРЬ!$O9=GRID!$B$3:$BI$3), 0))*GRID!$B$66*(1-GRID!$B$69),0))</f>
        <v>29716</v>
      </c>
      <c r="O42" s="47" cm="1">
        <f t="array" ref="O42">IF($I$2="Раннее бронирование",
INDEX(GRID!$B$4:$BI$14,MATCH(O$7,GRID!$A$4:$A$14,0),MATCH(1,($U$2=GRID!$B$1:$BI$1)*(КАЛЕНДАРЬ!$O9=GRID!$B$3:$BI$3), 0))*GRID!$B$66,
ROUNDUP(INDEX(GRID!$B$4:$BI$14,MATCH(O$7,GRID!$A$4:$A$14,0),MATCH(1,($U$2=GRID!$B$1:$BI$1)*(КАЛЕНДАРЬ!$O9=GRID!$B$3:$BI$3),0))*GRID!$B$66*(1-GRID!$B$69),0))</f>
        <v>32368</v>
      </c>
      <c r="P42" s="48" cm="1">
        <f t="array" ref="P42">IF($I$2="Раннее бронирование",
INDEX(GRID!$B$17:$BI$27,MATCH(O$7,GRID!$A$17:$A$27,0),MATCH(1,($U$2=GRID!$B$1:$BI$1)*(КАЛЕНДАРЬ!$O9=GRID!$B$3:$BI$3), 0))*GRID!$B$66,
ROUNDUP(INDEX(GRID!$B$17:$BI$27,MATCH(O$7,GRID!$A$17:$A$27,0),MATCH(1,($U$2=GRID!$B$1:$BI$1)*(КАЛЕНДАРЬ!$O9=GRID!$B$3:$BI$3), 0))*GRID!$B$66*(1-GRID!$B$69),0))</f>
        <v>34068</v>
      </c>
      <c r="Q42" s="47" cm="1">
        <f t="array" ref="Q42">IF($I$2="Раннее бронирование",
INDEX(GRID!$B$4:$BI$14,MATCH(Q$7,GRID!$A$4:$A$14,0),MATCH(1,($U$2=GRID!$B$1:$BI$1)*(КАЛЕНДАРЬ!$O9=GRID!$B$3:$BI$3), 0))*GRID!$B$66,
ROUNDUP(INDEX(GRID!$B$4:$BI$14,MATCH(Q$7,GRID!$A$4:$A$14,0),MATCH(1,($U$2=GRID!$B$1:$BI$1)*(КАЛЕНДАРЬ!$O9=GRID!$B$3:$BI$3),0))*GRID!$B$66*(1-GRID!$B$69),0))</f>
        <v>36652</v>
      </c>
      <c r="R42" s="48" cm="1">
        <f t="array" ref="R42">IF($I$2="Раннее бронирование",
INDEX(GRID!$B$17:$BI$27,MATCH(Q$7,GRID!$A$17:$A$27,0),MATCH(1,($U$2=GRID!$B$1:$BI$1)*(КАЛЕНДАРЬ!$O9=GRID!$B$3:$BI$3), 0))*GRID!$B$66,
ROUNDUP(INDEX(GRID!$B$17:$BI$27,MATCH(Q$7,GRID!$A$17:$A$27,0),MATCH(1,($U$2=GRID!$B$1:$BI$1)*(КАЛЕНДАРЬ!$O9=GRID!$B$3:$BI$3), 0))*GRID!$B$66*(1-GRID!$B$69),0))</f>
        <v>38352</v>
      </c>
      <c r="S42" s="47" cm="1">
        <f t="array" ref="S42">IF($I$2="Раннее бронирование",
INDEX(GRID!$B$4:$BI$14,MATCH(S$7,GRID!$A$4:$A$14,0),MATCH(1,($U$2=GRID!$B$1:$BI$1)*(КАЛЕНДАРЬ!$O9=GRID!$B$3:$BI$3), 0))*GRID!$B$66,
ROUNDUP(INDEX(GRID!$B$4:$BI$14,MATCH(S$7,GRID!$A$4:$A$14,0),MATCH(1,($U$2=GRID!$B$1:$BI$1)*(КАЛЕНДАРЬ!$O9=GRID!$B$3:$BI$3),0))*GRID!$B$66*(1-GRID!$B$69),0))</f>
        <v>45084</v>
      </c>
      <c r="T42" s="48" cm="1">
        <f t="array" ref="T42">IF($I$2="Раннее бронирование",
INDEX(GRID!$B$17:$BI$27,MATCH(S$7,GRID!$A$17:$A$27,0),MATCH(1,($U$2=GRID!$B$1:$BI$1)*(КАЛЕНДАРЬ!$O9=GRID!$B$3:$BI$3), 0))*GRID!$B$66,
ROUNDUP(INDEX(GRID!$B$17:$BI$27,MATCH(S$7,GRID!$A$17:$A$27,0),MATCH(1,($U$2=GRID!$B$1:$BI$1)*(КАЛЕНДАРЬ!$O9=GRID!$B$3:$BI$3), 0))*GRID!$B$66*(1-GRID!$B$69),0))</f>
        <v>46784</v>
      </c>
      <c r="U42" s="47" cm="1">
        <f t="array" ref="U42">IF($I$2="Раннее бронирование",
INDEX(GRID!$B$4:$BI$14,MATCH(U$7,GRID!$A$4:$A$14,0),MATCH(1,($U$2=GRID!$B$1:$BI$1)*(КАЛЕНДАРЬ!$O9=GRID!$B$3:$BI$3), 0))*GRID!$B$66,
ROUNDUP(INDEX(GRID!$B$4:$BI$14,MATCH(U$7,GRID!$A$4:$A$14,0),MATCH(1,($U$2=GRID!$B$1:$BI$1)*(КАЛЕНДАРЬ!$O9=GRID!$B$3:$BI$3),0))*GRID!$B$66*(1-GRID!$B$69),0))</f>
        <v>50320</v>
      </c>
      <c r="V42" s="48" cm="1">
        <f t="array" ref="V42">IF($I$2="Раннее бронирование",
INDEX(GRID!$B$17:$BI$27,MATCH(U$7,GRID!$A$17:$A$27,0),MATCH(1,($U$2=GRID!$B$1:$BI$1)*(КАЛЕНДАРЬ!$O9=GRID!$B$3:$BI$3), 0))*GRID!$B$66,
ROUNDUP(INDEX(GRID!$B$17:$BI$27,MATCH(U$7,GRID!$A$17:$A$27,0),MATCH(1,($U$2=GRID!$B$1:$BI$1)*(КАЛЕНДАРЬ!$O9=GRID!$B$3:$BI$3), 0))*GRID!$B$66*(1-GRID!$B$69),0))</f>
        <v>52020</v>
      </c>
      <c r="W42" s="47" cm="1">
        <f t="array" ref="W42">IF($I$2="Раннее бронирование",
INDEX(GRID!$B$4:$BI$14,MATCH(W$7,GRID!$A$4:$A$14,0),MATCH(1,($U$2=GRID!$B$1:$BI$1)*(КАЛЕНДАРЬ!$O9=GRID!$B$3:$BI$3), 0))*GRID!$B$66,
ROUNDUP(INDEX(GRID!$B$4:$BI$14,MATCH(W$7,GRID!$A$4:$A$14,0),MATCH(1,($U$2=GRID!$B$1:$BI$1)*(КАЛЕНДАРЬ!$O9=GRID!$B$3:$BI$3),0))*GRID!$B$66*(1-GRID!$B$69),0))</f>
        <v>189040</v>
      </c>
      <c r="X42" s="48" cm="1">
        <f t="array" ref="X42">IF($I$2="Раннее бронирование",
INDEX(GRID!$B$17:$BI$27,MATCH(W$7,GRID!$A$17:$A$27,0),MATCH(1,($U$2=GRID!$B$1:$BI$1)*(КАЛЕНДАРЬ!$O9=GRID!$B$3:$BI$3), 0))*GRID!$B$66,
ROUNDUP(INDEX(GRID!$B$17:$BI$27,MATCH(W$7,GRID!$A$17:$A$27,0),MATCH(1,($U$2=GRID!$B$1:$BI$1)*(КАЛЕНДАРЬ!$O9=GRID!$B$3:$BI$3), 0))*GRID!$B$66*(1-GRID!$B$69),0))</f>
        <v>190740</v>
      </c>
    </row>
    <row r="43" spans="1:24" hidden="1" x14ac:dyDescent="0.2">
      <c r="A43" s="117" t="s">
        <v>48</v>
      </c>
      <c r="B43" s="117">
        <v>7</v>
      </c>
      <c r="C43" s="47" cm="1">
        <f t="array" ref="C43">IF($I$2="Раннее бронирование",
INDEX(GRID!$B$4:$BI$14,MATCH(C$7,GRID!$A$4:$A$14,0),MATCH(1,($U$2=GRID!$B$1:$BI$1)*(КАЛЕНДАРЬ!$O10=GRID!$B$3:$BI$3), 0))*GRID!$B$66,
ROUNDUP(INDEX(GRID!$B$4:$BI$14,MATCH(C$7,GRID!$A$4:$A$14,0),MATCH(1,($U$2=GRID!$B$1:$BI$1)*(КАЛЕНДАРЬ!$O10=GRID!$B$3:$BI$3),0))*GRID!$B$66*(1-GRID!$B$69),0))</f>
        <v>16660</v>
      </c>
      <c r="D43" s="48" cm="1">
        <f t="array" ref="D43">IF($I$2="Раннее бронирование",
INDEX(GRID!$B$17:$BI$27,MATCH(C$7,GRID!$A$17:$A$27,0),MATCH(1,($U$2=GRID!$B$1:$BI$1)*(КАЛЕНДАРЬ!$O10=GRID!$B$3:$BI$3), 0))*GRID!$B$66,
ROUNDUP(INDEX(GRID!$B$17:$BI$27,MATCH(C$7,GRID!$A$17:$A$27,0),MATCH(1,($U$2=GRID!$B$1:$BI$1)*(КАЛЕНДАРЬ!$O10=GRID!$B$3:$BI$3), 0))*GRID!$B$66*(1-GRID!$B$69),0))</f>
        <v>18360</v>
      </c>
      <c r="E43" s="47" cm="1">
        <f t="array" ref="E43">IF($I$2="Раннее бронирование",
INDEX(GRID!$B$4:$BI$14,MATCH(E$7,GRID!$A$4:$A$14,0),MATCH(1,($U$2=GRID!$B$1:$BI$1)*(КАЛЕНДАРЬ!$O10=GRID!$B$3:$BI$3), 0))*GRID!$B$66,
ROUNDUP(INDEX(GRID!$B$4:$BI$14,MATCH(E$7,GRID!$A$4:$A$14,0),MATCH(1,($U$2=GRID!$B$1:$BI$1)*(КАЛЕНДАРЬ!$O10=GRID!$B$3:$BI$3),0))*GRID!$B$66*(1-GRID!$B$69),0))</f>
        <v>18496</v>
      </c>
      <c r="F43" s="48" cm="1">
        <f t="array" ref="F43">IF($I$2="Раннее бронирование",
INDEX(GRID!$B$17:$BI$27,MATCH(E$7,GRID!$A$17:$A$27,0),MATCH(1,($U$2=GRID!$B$1:$BI$1)*(КАЛЕНДАРЬ!$O10=GRID!$B$3:$BI$3), 0))*GRID!$B$66,
ROUNDUP(INDEX(GRID!$B$17:$BI$27,MATCH(E$7,GRID!$A$17:$A$27,0),MATCH(1,($U$2=GRID!$B$1:$BI$1)*(КАЛЕНДАРЬ!$O10=GRID!$B$3:$BI$3), 0))*GRID!$B$66*(1-GRID!$B$69),0))</f>
        <v>20196</v>
      </c>
      <c r="G43" s="47" cm="1">
        <f t="array" ref="G43">IF($I$2="Раннее бронирование",
INDEX(GRID!$B$4:$BI$14,MATCH(G$7,GRID!$A$4:$A$14,0),MATCH(1,($U$2=GRID!$B$1:$BI$1)*(КАЛЕНДАРЬ!$O10=GRID!$B$3:$BI$3), 0))*GRID!$B$66,
ROUNDUP(INDEX(GRID!$B$4:$BI$14,MATCH(G$7,GRID!$A$4:$A$14,0),MATCH(1,($U$2=GRID!$B$1:$BI$1)*(КАЛЕНДАРЬ!$O10=GRID!$B$3:$BI$3),0))*GRID!$B$66*(1-GRID!$B$69),0))</f>
        <v>20468</v>
      </c>
      <c r="H43" s="48" cm="1">
        <f t="array" ref="H43">IF($I$2="Раннее бронирование",
INDEX(GRID!$B$17:$BI$27,MATCH(G$7,GRID!$A$17:$A$27,0),MATCH(1,($U$2=GRID!$B$1:$BI$1)*(КАЛЕНДАРЬ!$O10=GRID!$B$3:$BI$3), 0))*GRID!$B$66,
ROUNDUP(INDEX(GRID!$B$17:$BI$27,MATCH(G$7,GRID!$A$17:$A$27,0),MATCH(1,($U$2=GRID!$B$1:$BI$1)*(КАЛЕНДАРЬ!$O10=GRID!$B$3:$BI$3), 0))*GRID!$B$66*(1-GRID!$B$69),0))</f>
        <v>22168</v>
      </c>
      <c r="I43" s="47" cm="1">
        <f t="array" ref="I43">IF($I$2="Раннее бронирование",
INDEX(GRID!$B$4:$BI$14,MATCH(I$7,GRID!$A$4:$A$14,0),MATCH(1,($U$2=GRID!$B$1:$BI$1)*(КАЛЕНДАРЬ!$O10=GRID!$B$3:$BI$3), 0))*GRID!$B$66,
ROUNDUP(INDEX(GRID!$B$4:$BI$14,MATCH(I$7,GRID!$A$4:$A$14,0),MATCH(1,($U$2=GRID!$B$1:$BI$1)*(КАЛЕНДАРЬ!$O10=GRID!$B$3:$BI$3),0))*GRID!$B$66*(1-GRID!$B$69),0))</f>
        <v>22712</v>
      </c>
      <c r="J43" s="48" cm="1">
        <f t="array" ref="J43">IF($I$2="Раннее бронирование",
INDEX(GRID!$B$17:$BI$27,MATCH(I$7,GRID!$A$17:$A$27,0),MATCH(1,($U$2=GRID!$B$1:$BI$1)*(КАЛЕНДАРЬ!$O10=GRID!$B$3:$BI$3), 0))*GRID!$B$66,
ROUNDUP(INDEX(GRID!$B$17:$BI$27,MATCH(I$7,GRID!$A$17:$A$27,0),MATCH(1,($U$2=GRID!$B$1:$BI$1)*(КАЛЕНДАРЬ!$O10=GRID!$B$3:$BI$3), 0))*GRID!$B$66*(1-GRID!$B$69),0))</f>
        <v>24412</v>
      </c>
      <c r="K43" s="47" cm="1">
        <f t="array" ref="K43">IF($I$2="Раннее бронирование",
INDEX(GRID!$B$4:$BI$14,MATCH(K$7,GRID!$A$4:$A$14,0),MATCH(1,($U$2=GRID!$B$1:$BI$1)*(КАЛЕНДАРЬ!$O10=GRID!$B$3:$BI$3), 0))*GRID!$B$66,
ROUNDUP(INDEX(GRID!$B$4:$BI$14,MATCH(K$7,GRID!$A$4:$A$14,0),MATCH(1,($U$2=GRID!$B$1:$BI$1)*(КАЛЕНДАРЬ!$O10=GRID!$B$3:$BI$3),0))*GRID!$B$66*(1-GRID!$B$69),0))</f>
        <v>25228</v>
      </c>
      <c r="L43" s="48" cm="1">
        <f t="array" ref="L43">IF($I$2="Раннее бронирование",
INDEX(GRID!$B$17:$BI$27,MATCH(K$7,GRID!$A$17:$A$27,0),MATCH(1,($U$2=GRID!$B$1:$BI$1)*(КАЛЕНДАРЬ!$O10=GRID!$B$3:$BI$3), 0))*GRID!$B$66,
ROUNDUP(INDEX(GRID!$B$17:$BI$27,MATCH(K$7,GRID!$A$17:$A$27,0),MATCH(1,($U$2=GRID!$B$1:$BI$1)*(КАЛЕНДАРЬ!$O10=GRID!$B$3:$BI$3), 0))*GRID!$B$66*(1-GRID!$B$69),0))</f>
        <v>26928</v>
      </c>
      <c r="M43" s="47" cm="1">
        <f t="array" ref="M43">IF($I$2="Раннее бронирование",
INDEX(GRID!$B$4:$BI$14,MATCH(M$7,GRID!$A$4:$A$14,0),MATCH(1,($U$2=GRID!$B$1:$BI$1)*(КАЛЕНДАРЬ!$O10=GRID!$B$3:$BI$3), 0))*GRID!$B$66,
ROUNDUP(INDEX(GRID!$B$4:$BI$14,MATCH(M$7,GRID!$A$4:$A$14,0),MATCH(1,($U$2=GRID!$B$1:$BI$1)*(КАЛЕНДАРЬ!$O10=GRID!$B$3:$BI$3),0))*GRID!$B$66*(1-GRID!$B$69),0))</f>
        <v>28016</v>
      </c>
      <c r="N43" s="48" cm="1">
        <f t="array" ref="N43">IF($I$2="Раннее бронирование",
INDEX(GRID!$B$17:$BI$27,MATCH(M$7,GRID!$A$17:$A$27,0),MATCH(1,($U$2=GRID!$B$1:$BI$1)*(КАЛЕНДАРЬ!$O10=GRID!$B$3:$BI$3), 0))*GRID!$B$66,
ROUNDUP(INDEX(GRID!$B$17:$BI$27,MATCH(M$7,GRID!$A$17:$A$27,0),MATCH(1,($U$2=GRID!$B$1:$BI$1)*(КАЛЕНДАРЬ!$O10=GRID!$B$3:$BI$3), 0))*GRID!$B$66*(1-GRID!$B$69),0))</f>
        <v>29716</v>
      </c>
      <c r="O43" s="47" cm="1">
        <f t="array" ref="O43">IF($I$2="Раннее бронирование",
INDEX(GRID!$B$4:$BI$14,MATCH(O$7,GRID!$A$4:$A$14,0),MATCH(1,($U$2=GRID!$B$1:$BI$1)*(КАЛЕНДАРЬ!$O10=GRID!$B$3:$BI$3), 0))*GRID!$B$66,
ROUNDUP(INDEX(GRID!$B$4:$BI$14,MATCH(O$7,GRID!$A$4:$A$14,0),MATCH(1,($U$2=GRID!$B$1:$BI$1)*(КАЛЕНДАРЬ!$O10=GRID!$B$3:$BI$3),0))*GRID!$B$66*(1-GRID!$B$69),0))</f>
        <v>32368</v>
      </c>
      <c r="P43" s="48" cm="1">
        <f t="array" ref="P43">IF($I$2="Раннее бронирование",
INDEX(GRID!$B$17:$BI$27,MATCH(O$7,GRID!$A$17:$A$27,0),MATCH(1,($U$2=GRID!$B$1:$BI$1)*(КАЛЕНДАРЬ!$O10=GRID!$B$3:$BI$3), 0))*GRID!$B$66,
ROUNDUP(INDEX(GRID!$B$17:$BI$27,MATCH(O$7,GRID!$A$17:$A$27,0),MATCH(1,($U$2=GRID!$B$1:$BI$1)*(КАЛЕНДАРЬ!$O10=GRID!$B$3:$BI$3), 0))*GRID!$B$66*(1-GRID!$B$69),0))</f>
        <v>34068</v>
      </c>
      <c r="Q43" s="47" cm="1">
        <f t="array" ref="Q43">IF($I$2="Раннее бронирование",
INDEX(GRID!$B$4:$BI$14,MATCH(Q$7,GRID!$A$4:$A$14,0),MATCH(1,($U$2=GRID!$B$1:$BI$1)*(КАЛЕНДАРЬ!$O10=GRID!$B$3:$BI$3), 0))*GRID!$B$66,
ROUNDUP(INDEX(GRID!$B$4:$BI$14,MATCH(Q$7,GRID!$A$4:$A$14,0),MATCH(1,($U$2=GRID!$B$1:$BI$1)*(КАЛЕНДАРЬ!$O10=GRID!$B$3:$BI$3),0))*GRID!$B$66*(1-GRID!$B$69),0))</f>
        <v>36652</v>
      </c>
      <c r="R43" s="48" cm="1">
        <f t="array" ref="R43">IF($I$2="Раннее бронирование",
INDEX(GRID!$B$17:$BI$27,MATCH(Q$7,GRID!$A$17:$A$27,0),MATCH(1,($U$2=GRID!$B$1:$BI$1)*(КАЛЕНДАРЬ!$O10=GRID!$B$3:$BI$3), 0))*GRID!$B$66,
ROUNDUP(INDEX(GRID!$B$17:$BI$27,MATCH(Q$7,GRID!$A$17:$A$27,0),MATCH(1,($U$2=GRID!$B$1:$BI$1)*(КАЛЕНДАРЬ!$O10=GRID!$B$3:$BI$3), 0))*GRID!$B$66*(1-GRID!$B$69),0))</f>
        <v>38352</v>
      </c>
      <c r="S43" s="47" cm="1">
        <f t="array" ref="S43">IF($I$2="Раннее бронирование",
INDEX(GRID!$B$4:$BI$14,MATCH(S$7,GRID!$A$4:$A$14,0),MATCH(1,($U$2=GRID!$B$1:$BI$1)*(КАЛЕНДАРЬ!$O10=GRID!$B$3:$BI$3), 0))*GRID!$B$66,
ROUNDUP(INDEX(GRID!$B$4:$BI$14,MATCH(S$7,GRID!$A$4:$A$14,0),MATCH(1,($U$2=GRID!$B$1:$BI$1)*(КАЛЕНДАРЬ!$O10=GRID!$B$3:$BI$3),0))*GRID!$B$66*(1-GRID!$B$69),0))</f>
        <v>45084</v>
      </c>
      <c r="T43" s="48" cm="1">
        <f t="array" ref="T43">IF($I$2="Раннее бронирование",
INDEX(GRID!$B$17:$BI$27,MATCH(S$7,GRID!$A$17:$A$27,0),MATCH(1,($U$2=GRID!$B$1:$BI$1)*(КАЛЕНДАРЬ!$O10=GRID!$B$3:$BI$3), 0))*GRID!$B$66,
ROUNDUP(INDEX(GRID!$B$17:$BI$27,MATCH(S$7,GRID!$A$17:$A$27,0),MATCH(1,($U$2=GRID!$B$1:$BI$1)*(КАЛЕНДАРЬ!$O10=GRID!$B$3:$BI$3), 0))*GRID!$B$66*(1-GRID!$B$69),0))</f>
        <v>46784</v>
      </c>
      <c r="U43" s="47" cm="1">
        <f t="array" ref="U43">IF($I$2="Раннее бронирование",
INDEX(GRID!$B$4:$BI$14,MATCH(U$7,GRID!$A$4:$A$14,0),MATCH(1,($U$2=GRID!$B$1:$BI$1)*(КАЛЕНДАРЬ!$O10=GRID!$B$3:$BI$3), 0))*GRID!$B$66,
ROUNDUP(INDEX(GRID!$B$4:$BI$14,MATCH(U$7,GRID!$A$4:$A$14,0),MATCH(1,($U$2=GRID!$B$1:$BI$1)*(КАЛЕНДАРЬ!$O10=GRID!$B$3:$BI$3),0))*GRID!$B$66*(1-GRID!$B$69),0))</f>
        <v>50320</v>
      </c>
      <c r="V43" s="48" cm="1">
        <f t="array" ref="V43">IF($I$2="Раннее бронирование",
INDEX(GRID!$B$17:$BI$27,MATCH(U$7,GRID!$A$17:$A$27,0),MATCH(1,($U$2=GRID!$B$1:$BI$1)*(КАЛЕНДАРЬ!$O10=GRID!$B$3:$BI$3), 0))*GRID!$B$66,
ROUNDUP(INDEX(GRID!$B$17:$BI$27,MATCH(U$7,GRID!$A$17:$A$27,0),MATCH(1,($U$2=GRID!$B$1:$BI$1)*(КАЛЕНДАРЬ!$O10=GRID!$B$3:$BI$3), 0))*GRID!$B$66*(1-GRID!$B$69),0))</f>
        <v>52020</v>
      </c>
      <c r="W43" s="47" cm="1">
        <f t="array" ref="W43">IF($I$2="Раннее бронирование",
INDEX(GRID!$B$4:$BI$14,MATCH(W$7,GRID!$A$4:$A$14,0),MATCH(1,($U$2=GRID!$B$1:$BI$1)*(КАЛЕНДАРЬ!$O10=GRID!$B$3:$BI$3), 0))*GRID!$B$66,
ROUNDUP(INDEX(GRID!$B$4:$BI$14,MATCH(W$7,GRID!$A$4:$A$14,0),MATCH(1,($U$2=GRID!$B$1:$BI$1)*(КАЛЕНДАРЬ!$O10=GRID!$B$3:$BI$3),0))*GRID!$B$66*(1-GRID!$B$69),0))</f>
        <v>189040</v>
      </c>
      <c r="X43" s="48" cm="1">
        <f t="array" ref="X43">IF($I$2="Раннее бронирование",
INDEX(GRID!$B$17:$BI$27,MATCH(W$7,GRID!$A$17:$A$27,0),MATCH(1,($U$2=GRID!$B$1:$BI$1)*(КАЛЕНДАРЬ!$O10=GRID!$B$3:$BI$3), 0))*GRID!$B$66,
ROUNDUP(INDEX(GRID!$B$17:$BI$27,MATCH(W$7,GRID!$A$17:$A$27,0),MATCH(1,($U$2=GRID!$B$1:$BI$1)*(КАЛЕНДАРЬ!$O10=GRID!$B$3:$BI$3), 0))*GRID!$B$66*(1-GRID!$B$69),0))</f>
        <v>190740</v>
      </c>
    </row>
    <row r="44" spans="1:24" hidden="1" x14ac:dyDescent="0.2">
      <c r="A44" s="117" t="s">
        <v>42</v>
      </c>
      <c r="B44" s="117">
        <v>8</v>
      </c>
      <c r="C44" s="47" cm="1">
        <f t="array" ref="C44">IF($I$2="Раннее бронирование",
INDEX(GRID!$B$4:$BI$14,MATCH(C$7,GRID!$A$4:$A$14,0),MATCH(1,($U$2=GRID!$B$1:$BI$1)*(КАЛЕНДАРЬ!$O11=GRID!$B$3:$BI$3), 0))*GRID!$B$66,
ROUNDUP(INDEX(GRID!$B$4:$BI$14,MATCH(C$7,GRID!$A$4:$A$14,0),MATCH(1,($U$2=GRID!$B$1:$BI$1)*(КАЛЕНДАРЬ!$O11=GRID!$B$3:$BI$3),0))*GRID!$B$66*(1-GRID!$B$69),0))</f>
        <v>18700</v>
      </c>
      <c r="D44" s="48" cm="1">
        <f t="array" ref="D44">IF($I$2="Раннее бронирование",
INDEX(GRID!$B$17:$BI$27,MATCH(C$7,GRID!$A$17:$A$27,0),MATCH(1,($U$2=GRID!$B$1:$BI$1)*(КАЛЕНДАРЬ!$O11=GRID!$B$3:$BI$3), 0))*GRID!$B$66,
ROUNDUP(INDEX(GRID!$B$17:$BI$27,MATCH(C$7,GRID!$A$17:$A$27,0),MATCH(1,($U$2=GRID!$B$1:$BI$1)*(КАЛЕНДАРЬ!$O11=GRID!$B$3:$BI$3), 0))*GRID!$B$66*(1-GRID!$B$69),0))</f>
        <v>20400</v>
      </c>
      <c r="E44" s="47" cm="1">
        <f t="array" ref="E44">IF($I$2="Раннее бронирование",
INDEX(GRID!$B$4:$BI$14,MATCH(E$7,GRID!$A$4:$A$14,0),MATCH(1,($U$2=GRID!$B$1:$BI$1)*(КАЛЕНДАРЬ!$O11=GRID!$B$3:$BI$3), 0))*GRID!$B$66,
ROUNDUP(INDEX(GRID!$B$4:$BI$14,MATCH(E$7,GRID!$A$4:$A$14,0),MATCH(1,($U$2=GRID!$B$1:$BI$1)*(КАЛЕНДАРЬ!$O11=GRID!$B$3:$BI$3),0))*GRID!$B$66*(1-GRID!$B$69),0))</f>
        <v>20808</v>
      </c>
      <c r="F44" s="48" cm="1">
        <f t="array" ref="F44">IF($I$2="Раннее бронирование",
INDEX(GRID!$B$17:$BI$27,MATCH(E$7,GRID!$A$17:$A$27,0),MATCH(1,($U$2=GRID!$B$1:$BI$1)*(КАЛЕНДАРЬ!$O11=GRID!$B$3:$BI$3), 0))*GRID!$B$66,
ROUNDUP(INDEX(GRID!$B$17:$BI$27,MATCH(E$7,GRID!$A$17:$A$27,0),MATCH(1,($U$2=GRID!$B$1:$BI$1)*(КАЛЕНДАРЬ!$O11=GRID!$B$3:$BI$3), 0))*GRID!$B$66*(1-GRID!$B$69),0))</f>
        <v>22508</v>
      </c>
      <c r="G44" s="47" cm="1">
        <f t="array" ref="G44">IF($I$2="Раннее бронирование",
INDEX(GRID!$B$4:$BI$14,MATCH(G$7,GRID!$A$4:$A$14,0),MATCH(1,($U$2=GRID!$B$1:$BI$1)*(КАЛЕНДАРЬ!$O11=GRID!$B$3:$BI$3), 0))*GRID!$B$66,
ROUNDUP(INDEX(GRID!$B$4:$BI$14,MATCH(G$7,GRID!$A$4:$A$14,0),MATCH(1,($U$2=GRID!$B$1:$BI$1)*(КАЛЕНДАРЬ!$O11=GRID!$B$3:$BI$3),0))*GRID!$B$66*(1-GRID!$B$69),0))</f>
        <v>23188</v>
      </c>
      <c r="H44" s="48" cm="1">
        <f t="array" ref="H44">IF($I$2="Раннее бронирование",
INDEX(GRID!$B$17:$BI$27,MATCH(G$7,GRID!$A$17:$A$27,0),MATCH(1,($U$2=GRID!$B$1:$BI$1)*(КАЛЕНДАРЬ!$O11=GRID!$B$3:$BI$3), 0))*GRID!$B$66,
ROUNDUP(INDEX(GRID!$B$17:$BI$27,MATCH(G$7,GRID!$A$17:$A$27,0),MATCH(1,($U$2=GRID!$B$1:$BI$1)*(КАЛЕНДАРЬ!$O11=GRID!$B$3:$BI$3), 0))*GRID!$B$66*(1-GRID!$B$69),0))</f>
        <v>24888</v>
      </c>
      <c r="I44" s="47" cm="1">
        <f t="array" ref="I44">IF($I$2="Раннее бронирование",
INDEX(GRID!$B$4:$BI$14,MATCH(I$7,GRID!$A$4:$A$14,0),MATCH(1,($U$2=GRID!$B$1:$BI$1)*(КАЛЕНДАРЬ!$O11=GRID!$B$3:$BI$3), 0))*GRID!$B$66,
ROUNDUP(INDEX(GRID!$B$4:$BI$14,MATCH(I$7,GRID!$A$4:$A$14,0),MATCH(1,($U$2=GRID!$B$1:$BI$1)*(КАЛЕНДАРЬ!$O11=GRID!$B$3:$BI$3),0))*GRID!$B$66*(1-GRID!$B$69),0))</f>
        <v>25840</v>
      </c>
      <c r="J44" s="48" cm="1">
        <f t="array" ref="J44">IF($I$2="Раннее бронирование",
INDEX(GRID!$B$17:$BI$27,MATCH(I$7,GRID!$A$17:$A$27,0),MATCH(1,($U$2=GRID!$B$1:$BI$1)*(КАЛЕНДАРЬ!$O11=GRID!$B$3:$BI$3), 0))*GRID!$B$66,
ROUNDUP(INDEX(GRID!$B$17:$BI$27,MATCH(I$7,GRID!$A$17:$A$27,0),MATCH(1,($U$2=GRID!$B$1:$BI$1)*(КАЛЕНДАРЬ!$O11=GRID!$B$3:$BI$3), 0))*GRID!$B$66*(1-GRID!$B$69),0))</f>
        <v>27540</v>
      </c>
      <c r="K44" s="47" cm="1">
        <f t="array" ref="K44">IF($I$2="Раннее бронирование",
INDEX(GRID!$B$4:$BI$14,MATCH(K$7,GRID!$A$4:$A$14,0),MATCH(1,($U$2=GRID!$B$1:$BI$1)*(КАЛЕНДАРЬ!$O11=GRID!$B$3:$BI$3), 0))*GRID!$B$66,
ROUNDUP(INDEX(GRID!$B$4:$BI$14,MATCH(K$7,GRID!$A$4:$A$14,0),MATCH(1,($U$2=GRID!$B$1:$BI$1)*(КАЛЕНДАРЬ!$O11=GRID!$B$3:$BI$3),0))*GRID!$B$66*(1-GRID!$B$69),0))</f>
        <v>28764</v>
      </c>
      <c r="L44" s="48" cm="1">
        <f t="array" ref="L44">IF($I$2="Раннее бронирование",
INDEX(GRID!$B$17:$BI$27,MATCH(K$7,GRID!$A$17:$A$27,0),MATCH(1,($U$2=GRID!$B$1:$BI$1)*(КАЛЕНДАРЬ!$O11=GRID!$B$3:$BI$3), 0))*GRID!$B$66,
ROUNDUP(INDEX(GRID!$B$17:$BI$27,MATCH(K$7,GRID!$A$17:$A$27,0),MATCH(1,($U$2=GRID!$B$1:$BI$1)*(КАЛЕНДАРЬ!$O11=GRID!$B$3:$BI$3), 0))*GRID!$B$66*(1-GRID!$B$69),0))</f>
        <v>30464</v>
      </c>
      <c r="M44" s="47" cm="1">
        <f t="array" ref="M44">IF($I$2="Раннее бронирование",
INDEX(GRID!$B$4:$BI$14,MATCH(M$7,GRID!$A$4:$A$14,0),MATCH(1,($U$2=GRID!$B$1:$BI$1)*(КАЛЕНДАРЬ!$O11=GRID!$B$3:$BI$3), 0))*GRID!$B$66,
ROUNDUP(INDEX(GRID!$B$4:$BI$14,MATCH(M$7,GRID!$A$4:$A$14,0),MATCH(1,($U$2=GRID!$B$1:$BI$1)*(КАЛЕНДАРЬ!$O11=GRID!$B$3:$BI$3),0))*GRID!$B$66*(1-GRID!$B$69),0))</f>
        <v>32028</v>
      </c>
      <c r="N44" s="48" cm="1">
        <f t="array" ref="N44">IF($I$2="Раннее бронирование",
INDEX(GRID!$B$17:$BI$27,MATCH(M$7,GRID!$A$17:$A$27,0),MATCH(1,($U$2=GRID!$B$1:$BI$1)*(КАЛЕНДАРЬ!$O11=GRID!$B$3:$BI$3), 0))*GRID!$B$66,
ROUNDUP(INDEX(GRID!$B$17:$BI$27,MATCH(M$7,GRID!$A$17:$A$27,0),MATCH(1,($U$2=GRID!$B$1:$BI$1)*(КАЛЕНДАРЬ!$O11=GRID!$B$3:$BI$3), 0))*GRID!$B$66*(1-GRID!$B$69),0))</f>
        <v>33728</v>
      </c>
      <c r="O44" s="47" cm="1">
        <f t="array" ref="O44">IF($I$2="Раннее бронирование",
INDEX(GRID!$B$4:$BI$14,MATCH(O$7,GRID!$A$4:$A$14,0),MATCH(1,($U$2=GRID!$B$1:$BI$1)*(КАЛЕНДАРЬ!$O11=GRID!$B$3:$BI$3), 0))*GRID!$B$66,
ROUNDUP(INDEX(GRID!$B$4:$BI$14,MATCH(O$7,GRID!$A$4:$A$14,0),MATCH(1,($U$2=GRID!$B$1:$BI$1)*(КАЛЕНДАРЬ!$O11=GRID!$B$3:$BI$3),0))*GRID!$B$66*(1-GRID!$B$69),0))</f>
        <v>36380</v>
      </c>
      <c r="P44" s="48" cm="1">
        <f t="array" ref="P44">IF($I$2="Раннее бронирование",
INDEX(GRID!$B$17:$BI$27,MATCH(O$7,GRID!$A$17:$A$27,0),MATCH(1,($U$2=GRID!$B$1:$BI$1)*(КАЛЕНДАРЬ!$O11=GRID!$B$3:$BI$3), 0))*GRID!$B$66,
ROUNDUP(INDEX(GRID!$B$17:$BI$27,MATCH(O$7,GRID!$A$17:$A$27,0),MATCH(1,($U$2=GRID!$B$1:$BI$1)*(КАЛЕНДАРЬ!$O11=GRID!$B$3:$BI$3), 0))*GRID!$B$66*(1-GRID!$B$69),0))</f>
        <v>38080</v>
      </c>
      <c r="Q44" s="47" cm="1">
        <f t="array" ref="Q44">IF($I$2="Раннее бронирование",
INDEX(GRID!$B$4:$BI$14,MATCH(Q$7,GRID!$A$4:$A$14,0),MATCH(1,($U$2=GRID!$B$1:$BI$1)*(КАЛЕНДАРЬ!$O11=GRID!$B$3:$BI$3), 0))*GRID!$B$66,
ROUNDUP(INDEX(GRID!$B$4:$BI$14,MATCH(Q$7,GRID!$A$4:$A$14,0),MATCH(1,($U$2=GRID!$B$1:$BI$1)*(КАЛЕНДАРЬ!$O11=GRID!$B$3:$BI$3),0))*GRID!$B$66*(1-GRID!$B$69),0))</f>
        <v>41140</v>
      </c>
      <c r="R44" s="48" cm="1">
        <f t="array" ref="R44">IF($I$2="Раннее бронирование",
INDEX(GRID!$B$17:$BI$27,MATCH(Q$7,GRID!$A$17:$A$27,0),MATCH(1,($U$2=GRID!$B$1:$BI$1)*(КАЛЕНДАРЬ!$O11=GRID!$B$3:$BI$3), 0))*GRID!$B$66,
ROUNDUP(INDEX(GRID!$B$17:$BI$27,MATCH(Q$7,GRID!$A$17:$A$27,0),MATCH(1,($U$2=GRID!$B$1:$BI$1)*(КАЛЕНДАРЬ!$O11=GRID!$B$3:$BI$3), 0))*GRID!$B$66*(1-GRID!$B$69),0))</f>
        <v>42840</v>
      </c>
      <c r="S44" s="47" cm="1">
        <f t="array" ref="S44">IF($I$2="Раннее бронирование",
INDEX(GRID!$B$4:$BI$14,MATCH(S$7,GRID!$A$4:$A$14,0),MATCH(1,($U$2=GRID!$B$1:$BI$1)*(КАЛЕНДАРЬ!$O11=GRID!$B$3:$BI$3), 0))*GRID!$B$66,
ROUNDUP(INDEX(GRID!$B$4:$BI$14,MATCH(S$7,GRID!$A$4:$A$14,0),MATCH(1,($U$2=GRID!$B$1:$BI$1)*(КАЛЕНДАРЬ!$O11=GRID!$B$3:$BI$3),0))*GRID!$B$66*(1-GRID!$B$69),0))</f>
        <v>51068</v>
      </c>
      <c r="T44" s="48" cm="1">
        <f t="array" ref="T44">IF($I$2="Раннее бронирование",
INDEX(GRID!$B$17:$BI$27,MATCH(S$7,GRID!$A$17:$A$27,0),MATCH(1,($U$2=GRID!$B$1:$BI$1)*(КАЛЕНДАРЬ!$O11=GRID!$B$3:$BI$3), 0))*GRID!$B$66,
ROUNDUP(INDEX(GRID!$B$17:$BI$27,MATCH(S$7,GRID!$A$17:$A$27,0),MATCH(1,($U$2=GRID!$B$1:$BI$1)*(КАЛЕНДАРЬ!$O11=GRID!$B$3:$BI$3), 0))*GRID!$B$66*(1-GRID!$B$69),0))</f>
        <v>52768</v>
      </c>
      <c r="U44" s="47" cm="1">
        <f t="array" ref="U44">IF($I$2="Раннее бронирование",
INDEX(GRID!$B$4:$BI$14,MATCH(U$7,GRID!$A$4:$A$14,0),MATCH(1,($U$2=GRID!$B$1:$BI$1)*(КАЛЕНДАРЬ!$O11=GRID!$B$3:$BI$3), 0))*GRID!$B$66,
ROUNDUP(INDEX(GRID!$B$4:$BI$14,MATCH(U$7,GRID!$A$4:$A$14,0),MATCH(1,($U$2=GRID!$B$1:$BI$1)*(КАЛЕНДАРЬ!$O11=GRID!$B$3:$BI$3),0))*GRID!$B$66*(1-GRID!$B$69),0))</f>
        <v>56440</v>
      </c>
      <c r="V44" s="48" cm="1">
        <f t="array" ref="V44">IF($I$2="Раннее бронирование",
INDEX(GRID!$B$17:$BI$27,MATCH(U$7,GRID!$A$17:$A$27,0),MATCH(1,($U$2=GRID!$B$1:$BI$1)*(КАЛЕНДАРЬ!$O11=GRID!$B$3:$BI$3), 0))*GRID!$B$66,
ROUNDUP(INDEX(GRID!$B$17:$BI$27,MATCH(U$7,GRID!$A$17:$A$27,0),MATCH(1,($U$2=GRID!$B$1:$BI$1)*(КАЛЕНДАРЬ!$O11=GRID!$B$3:$BI$3), 0))*GRID!$B$66*(1-GRID!$B$69),0))</f>
        <v>58140</v>
      </c>
      <c r="W44" s="47" cm="1">
        <f t="array" ref="W44">IF($I$2="Раннее бронирование",
INDEX(GRID!$B$4:$BI$14,MATCH(W$7,GRID!$A$4:$A$14,0),MATCH(1,($U$2=GRID!$B$1:$BI$1)*(КАЛЕНДАРЬ!$O11=GRID!$B$3:$BI$3), 0))*GRID!$B$66,
ROUNDUP(INDEX(GRID!$B$4:$BI$14,MATCH(W$7,GRID!$A$4:$A$14,0),MATCH(1,($U$2=GRID!$B$1:$BI$1)*(КАЛЕНДАРЬ!$O11=GRID!$B$3:$BI$3),0))*GRID!$B$66*(1-GRID!$B$69),0))</f>
        <v>206040</v>
      </c>
      <c r="X44" s="48" cm="1">
        <f t="array" ref="X44">IF($I$2="Раннее бронирование",
INDEX(GRID!$B$17:$BI$27,MATCH(W$7,GRID!$A$17:$A$27,0),MATCH(1,($U$2=GRID!$B$1:$BI$1)*(КАЛЕНДАРЬ!$O11=GRID!$B$3:$BI$3), 0))*GRID!$B$66,
ROUNDUP(INDEX(GRID!$B$17:$BI$27,MATCH(W$7,GRID!$A$17:$A$27,0),MATCH(1,($U$2=GRID!$B$1:$BI$1)*(КАЛЕНДАРЬ!$O11=GRID!$B$3:$BI$3), 0))*GRID!$B$66*(1-GRID!$B$69),0))</f>
        <v>207740</v>
      </c>
    </row>
    <row r="45" spans="1:24" hidden="1" x14ac:dyDescent="0.2">
      <c r="A45" s="117" t="s">
        <v>43</v>
      </c>
      <c r="B45" s="117">
        <v>9</v>
      </c>
      <c r="C45" s="47" cm="1">
        <f t="array" ref="C45">IF($I$2="Раннее бронирование",
INDEX(GRID!$B$4:$BI$14,MATCH(C$7,GRID!$A$4:$A$14,0),MATCH(1,($U$2=GRID!$B$1:$BI$1)*(КАЛЕНДАРЬ!$O12=GRID!$B$3:$BI$3), 0))*GRID!$B$66,
ROUNDUP(INDEX(GRID!$B$4:$BI$14,MATCH(C$7,GRID!$A$4:$A$14,0),MATCH(1,($U$2=GRID!$B$1:$BI$1)*(КАЛЕНДАРЬ!$O12=GRID!$B$3:$BI$3),0))*GRID!$B$66*(1-GRID!$B$69),0))</f>
        <v>18700</v>
      </c>
      <c r="D45" s="48" cm="1">
        <f t="array" ref="D45">IF($I$2="Раннее бронирование",
INDEX(GRID!$B$17:$BI$27,MATCH(C$7,GRID!$A$17:$A$27,0),MATCH(1,($U$2=GRID!$B$1:$BI$1)*(КАЛЕНДАРЬ!$O12=GRID!$B$3:$BI$3), 0))*GRID!$B$66,
ROUNDUP(INDEX(GRID!$B$17:$BI$27,MATCH(C$7,GRID!$A$17:$A$27,0),MATCH(1,($U$2=GRID!$B$1:$BI$1)*(КАЛЕНДАРЬ!$O12=GRID!$B$3:$BI$3), 0))*GRID!$B$66*(1-GRID!$B$69),0))</f>
        <v>20400</v>
      </c>
      <c r="E45" s="47" cm="1">
        <f t="array" ref="E45">IF($I$2="Раннее бронирование",
INDEX(GRID!$B$4:$BI$14,MATCH(E$7,GRID!$A$4:$A$14,0),MATCH(1,($U$2=GRID!$B$1:$BI$1)*(КАЛЕНДАРЬ!$O12=GRID!$B$3:$BI$3), 0))*GRID!$B$66,
ROUNDUP(INDEX(GRID!$B$4:$BI$14,MATCH(E$7,GRID!$A$4:$A$14,0),MATCH(1,($U$2=GRID!$B$1:$BI$1)*(КАЛЕНДАРЬ!$O12=GRID!$B$3:$BI$3),0))*GRID!$B$66*(1-GRID!$B$69),0))</f>
        <v>20808</v>
      </c>
      <c r="F45" s="48" cm="1">
        <f t="array" ref="F45">IF($I$2="Раннее бронирование",
INDEX(GRID!$B$17:$BI$27,MATCH(E$7,GRID!$A$17:$A$27,0),MATCH(1,($U$2=GRID!$B$1:$BI$1)*(КАЛЕНДАРЬ!$O12=GRID!$B$3:$BI$3), 0))*GRID!$B$66,
ROUNDUP(INDEX(GRID!$B$17:$BI$27,MATCH(E$7,GRID!$A$17:$A$27,0),MATCH(1,($U$2=GRID!$B$1:$BI$1)*(КАЛЕНДАРЬ!$O12=GRID!$B$3:$BI$3), 0))*GRID!$B$66*(1-GRID!$B$69),0))</f>
        <v>22508</v>
      </c>
      <c r="G45" s="47" cm="1">
        <f t="array" ref="G45">IF($I$2="Раннее бронирование",
INDEX(GRID!$B$4:$BI$14,MATCH(G$7,GRID!$A$4:$A$14,0),MATCH(1,($U$2=GRID!$B$1:$BI$1)*(КАЛЕНДАРЬ!$O12=GRID!$B$3:$BI$3), 0))*GRID!$B$66,
ROUNDUP(INDEX(GRID!$B$4:$BI$14,MATCH(G$7,GRID!$A$4:$A$14,0),MATCH(1,($U$2=GRID!$B$1:$BI$1)*(КАЛЕНДАРЬ!$O12=GRID!$B$3:$BI$3),0))*GRID!$B$66*(1-GRID!$B$69),0))</f>
        <v>23188</v>
      </c>
      <c r="H45" s="48" cm="1">
        <f t="array" ref="H45">IF($I$2="Раннее бронирование",
INDEX(GRID!$B$17:$BI$27,MATCH(G$7,GRID!$A$17:$A$27,0),MATCH(1,($U$2=GRID!$B$1:$BI$1)*(КАЛЕНДАРЬ!$O12=GRID!$B$3:$BI$3), 0))*GRID!$B$66,
ROUNDUP(INDEX(GRID!$B$17:$BI$27,MATCH(G$7,GRID!$A$17:$A$27,0),MATCH(1,($U$2=GRID!$B$1:$BI$1)*(КАЛЕНДАРЬ!$O12=GRID!$B$3:$BI$3), 0))*GRID!$B$66*(1-GRID!$B$69),0))</f>
        <v>24888</v>
      </c>
      <c r="I45" s="47" cm="1">
        <f t="array" ref="I45">IF($I$2="Раннее бронирование",
INDEX(GRID!$B$4:$BI$14,MATCH(I$7,GRID!$A$4:$A$14,0),MATCH(1,($U$2=GRID!$B$1:$BI$1)*(КАЛЕНДАРЬ!$O12=GRID!$B$3:$BI$3), 0))*GRID!$B$66,
ROUNDUP(INDEX(GRID!$B$4:$BI$14,MATCH(I$7,GRID!$A$4:$A$14,0),MATCH(1,($U$2=GRID!$B$1:$BI$1)*(КАЛЕНДАРЬ!$O12=GRID!$B$3:$BI$3),0))*GRID!$B$66*(1-GRID!$B$69),0))</f>
        <v>25840</v>
      </c>
      <c r="J45" s="48" cm="1">
        <f t="array" ref="J45">IF($I$2="Раннее бронирование",
INDEX(GRID!$B$17:$BI$27,MATCH(I$7,GRID!$A$17:$A$27,0),MATCH(1,($U$2=GRID!$B$1:$BI$1)*(КАЛЕНДАРЬ!$O12=GRID!$B$3:$BI$3), 0))*GRID!$B$66,
ROUNDUP(INDEX(GRID!$B$17:$BI$27,MATCH(I$7,GRID!$A$17:$A$27,0),MATCH(1,($U$2=GRID!$B$1:$BI$1)*(КАЛЕНДАРЬ!$O12=GRID!$B$3:$BI$3), 0))*GRID!$B$66*(1-GRID!$B$69),0))</f>
        <v>27540</v>
      </c>
      <c r="K45" s="47" cm="1">
        <f t="array" ref="K45">IF($I$2="Раннее бронирование",
INDEX(GRID!$B$4:$BI$14,MATCH(K$7,GRID!$A$4:$A$14,0),MATCH(1,($U$2=GRID!$B$1:$BI$1)*(КАЛЕНДАРЬ!$O12=GRID!$B$3:$BI$3), 0))*GRID!$B$66,
ROUNDUP(INDEX(GRID!$B$4:$BI$14,MATCH(K$7,GRID!$A$4:$A$14,0),MATCH(1,($U$2=GRID!$B$1:$BI$1)*(КАЛЕНДАРЬ!$O12=GRID!$B$3:$BI$3),0))*GRID!$B$66*(1-GRID!$B$69),0))</f>
        <v>28764</v>
      </c>
      <c r="L45" s="48" cm="1">
        <f t="array" ref="L45">IF($I$2="Раннее бронирование",
INDEX(GRID!$B$17:$BI$27,MATCH(K$7,GRID!$A$17:$A$27,0),MATCH(1,($U$2=GRID!$B$1:$BI$1)*(КАЛЕНДАРЬ!$O12=GRID!$B$3:$BI$3), 0))*GRID!$B$66,
ROUNDUP(INDEX(GRID!$B$17:$BI$27,MATCH(K$7,GRID!$A$17:$A$27,0),MATCH(1,($U$2=GRID!$B$1:$BI$1)*(КАЛЕНДАРЬ!$O12=GRID!$B$3:$BI$3), 0))*GRID!$B$66*(1-GRID!$B$69),0))</f>
        <v>30464</v>
      </c>
      <c r="M45" s="47" cm="1">
        <f t="array" ref="M45">IF($I$2="Раннее бронирование",
INDEX(GRID!$B$4:$BI$14,MATCH(M$7,GRID!$A$4:$A$14,0),MATCH(1,($U$2=GRID!$B$1:$BI$1)*(КАЛЕНДАРЬ!$O12=GRID!$B$3:$BI$3), 0))*GRID!$B$66,
ROUNDUP(INDEX(GRID!$B$4:$BI$14,MATCH(M$7,GRID!$A$4:$A$14,0),MATCH(1,($U$2=GRID!$B$1:$BI$1)*(КАЛЕНДАРЬ!$O12=GRID!$B$3:$BI$3),0))*GRID!$B$66*(1-GRID!$B$69),0))</f>
        <v>32028</v>
      </c>
      <c r="N45" s="48" cm="1">
        <f t="array" ref="N45">IF($I$2="Раннее бронирование",
INDEX(GRID!$B$17:$BI$27,MATCH(M$7,GRID!$A$17:$A$27,0),MATCH(1,($U$2=GRID!$B$1:$BI$1)*(КАЛЕНДАРЬ!$O12=GRID!$B$3:$BI$3), 0))*GRID!$B$66,
ROUNDUP(INDEX(GRID!$B$17:$BI$27,MATCH(M$7,GRID!$A$17:$A$27,0),MATCH(1,($U$2=GRID!$B$1:$BI$1)*(КАЛЕНДАРЬ!$O12=GRID!$B$3:$BI$3), 0))*GRID!$B$66*(1-GRID!$B$69),0))</f>
        <v>33728</v>
      </c>
      <c r="O45" s="47" cm="1">
        <f t="array" ref="O45">IF($I$2="Раннее бронирование",
INDEX(GRID!$B$4:$BI$14,MATCH(O$7,GRID!$A$4:$A$14,0),MATCH(1,($U$2=GRID!$B$1:$BI$1)*(КАЛЕНДАРЬ!$O12=GRID!$B$3:$BI$3), 0))*GRID!$B$66,
ROUNDUP(INDEX(GRID!$B$4:$BI$14,MATCH(O$7,GRID!$A$4:$A$14,0),MATCH(1,($U$2=GRID!$B$1:$BI$1)*(КАЛЕНДАРЬ!$O12=GRID!$B$3:$BI$3),0))*GRID!$B$66*(1-GRID!$B$69),0))</f>
        <v>36380</v>
      </c>
      <c r="P45" s="48" cm="1">
        <f t="array" ref="P45">IF($I$2="Раннее бронирование",
INDEX(GRID!$B$17:$BI$27,MATCH(O$7,GRID!$A$17:$A$27,0),MATCH(1,($U$2=GRID!$B$1:$BI$1)*(КАЛЕНДАРЬ!$O12=GRID!$B$3:$BI$3), 0))*GRID!$B$66,
ROUNDUP(INDEX(GRID!$B$17:$BI$27,MATCH(O$7,GRID!$A$17:$A$27,0),MATCH(1,($U$2=GRID!$B$1:$BI$1)*(КАЛЕНДАРЬ!$O12=GRID!$B$3:$BI$3), 0))*GRID!$B$66*(1-GRID!$B$69),0))</f>
        <v>38080</v>
      </c>
      <c r="Q45" s="47" cm="1">
        <f t="array" ref="Q45">IF($I$2="Раннее бронирование",
INDEX(GRID!$B$4:$BI$14,MATCH(Q$7,GRID!$A$4:$A$14,0),MATCH(1,($U$2=GRID!$B$1:$BI$1)*(КАЛЕНДАРЬ!$O12=GRID!$B$3:$BI$3), 0))*GRID!$B$66,
ROUNDUP(INDEX(GRID!$B$4:$BI$14,MATCH(Q$7,GRID!$A$4:$A$14,0),MATCH(1,($U$2=GRID!$B$1:$BI$1)*(КАЛЕНДАРЬ!$O12=GRID!$B$3:$BI$3),0))*GRID!$B$66*(1-GRID!$B$69),0))</f>
        <v>41140</v>
      </c>
      <c r="R45" s="48" cm="1">
        <f t="array" ref="R45">IF($I$2="Раннее бронирование",
INDEX(GRID!$B$17:$BI$27,MATCH(Q$7,GRID!$A$17:$A$27,0),MATCH(1,($U$2=GRID!$B$1:$BI$1)*(КАЛЕНДАРЬ!$O12=GRID!$B$3:$BI$3), 0))*GRID!$B$66,
ROUNDUP(INDEX(GRID!$B$17:$BI$27,MATCH(Q$7,GRID!$A$17:$A$27,0),MATCH(1,($U$2=GRID!$B$1:$BI$1)*(КАЛЕНДАРЬ!$O12=GRID!$B$3:$BI$3), 0))*GRID!$B$66*(1-GRID!$B$69),0))</f>
        <v>42840</v>
      </c>
      <c r="S45" s="47" cm="1">
        <f t="array" ref="S45">IF($I$2="Раннее бронирование",
INDEX(GRID!$B$4:$BI$14,MATCH(S$7,GRID!$A$4:$A$14,0),MATCH(1,($U$2=GRID!$B$1:$BI$1)*(КАЛЕНДАРЬ!$O12=GRID!$B$3:$BI$3), 0))*GRID!$B$66,
ROUNDUP(INDEX(GRID!$B$4:$BI$14,MATCH(S$7,GRID!$A$4:$A$14,0),MATCH(1,($U$2=GRID!$B$1:$BI$1)*(КАЛЕНДАРЬ!$O12=GRID!$B$3:$BI$3),0))*GRID!$B$66*(1-GRID!$B$69),0))</f>
        <v>51068</v>
      </c>
      <c r="T45" s="48" cm="1">
        <f t="array" ref="T45">IF($I$2="Раннее бронирование",
INDEX(GRID!$B$17:$BI$27,MATCH(S$7,GRID!$A$17:$A$27,0),MATCH(1,($U$2=GRID!$B$1:$BI$1)*(КАЛЕНДАРЬ!$O12=GRID!$B$3:$BI$3), 0))*GRID!$B$66,
ROUNDUP(INDEX(GRID!$B$17:$BI$27,MATCH(S$7,GRID!$A$17:$A$27,0),MATCH(1,($U$2=GRID!$B$1:$BI$1)*(КАЛЕНДАРЬ!$O12=GRID!$B$3:$BI$3), 0))*GRID!$B$66*(1-GRID!$B$69),0))</f>
        <v>52768</v>
      </c>
      <c r="U45" s="47" cm="1">
        <f t="array" ref="U45">IF($I$2="Раннее бронирование",
INDEX(GRID!$B$4:$BI$14,MATCH(U$7,GRID!$A$4:$A$14,0),MATCH(1,($U$2=GRID!$B$1:$BI$1)*(КАЛЕНДАРЬ!$O12=GRID!$B$3:$BI$3), 0))*GRID!$B$66,
ROUNDUP(INDEX(GRID!$B$4:$BI$14,MATCH(U$7,GRID!$A$4:$A$14,0),MATCH(1,($U$2=GRID!$B$1:$BI$1)*(КАЛЕНДАРЬ!$O12=GRID!$B$3:$BI$3),0))*GRID!$B$66*(1-GRID!$B$69),0))</f>
        <v>56440</v>
      </c>
      <c r="V45" s="48" cm="1">
        <f t="array" ref="V45">IF($I$2="Раннее бронирование",
INDEX(GRID!$B$17:$BI$27,MATCH(U$7,GRID!$A$17:$A$27,0),MATCH(1,($U$2=GRID!$B$1:$BI$1)*(КАЛЕНДАРЬ!$O12=GRID!$B$3:$BI$3), 0))*GRID!$B$66,
ROUNDUP(INDEX(GRID!$B$17:$BI$27,MATCH(U$7,GRID!$A$17:$A$27,0),MATCH(1,($U$2=GRID!$B$1:$BI$1)*(КАЛЕНДАРЬ!$O12=GRID!$B$3:$BI$3), 0))*GRID!$B$66*(1-GRID!$B$69),0))</f>
        <v>58140</v>
      </c>
      <c r="W45" s="47" cm="1">
        <f t="array" ref="W45">IF($I$2="Раннее бронирование",
INDEX(GRID!$B$4:$BI$14,MATCH(W$7,GRID!$A$4:$A$14,0),MATCH(1,($U$2=GRID!$B$1:$BI$1)*(КАЛЕНДАРЬ!$O12=GRID!$B$3:$BI$3), 0))*GRID!$B$66,
ROUNDUP(INDEX(GRID!$B$4:$BI$14,MATCH(W$7,GRID!$A$4:$A$14,0),MATCH(1,($U$2=GRID!$B$1:$BI$1)*(КАЛЕНДАРЬ!$O12=GRID!$B$3:$BI$3),0))*GRID!$B$66*(1-GRID!$B$69),0))</f>
        <v>206040</v>
      </c>
      <c r="X45" s="48" cm="1">
        <f t="array" ref="X45">IF($I$2="Раннее бронирование",
INDEX(GRID!$B$17:$BI$27,MATCH(W$7,GRID!$A$17:$A$27,0),MATCH(1,($U$2=GRID!$B$1:$BI$1)*(КАЛЕНДАРЬ!$O12=GRID!$B$3:$BI$3), 0))*GRID!$B$66,
ROUNDUP(INDEX(GRID!$B$17:$BI$27,MATCH(W$7,GRID!$A$17:$A$27,0),MATCH(1,($U$2=GRID!$B$1:$BI$1)*(КАЛЕНДАРЬ!$O12=GRID!$B$3:$BI$3), 0))*GRID!$B$66*(1-GRID!$B$69),0))</f>
        <v>207740</v>
      </c>
    </row>
    <row r="46" spans="1:24" hidden="1" x14ac:dyDescent="0.2">
      <c r="A46" s="117" t="s">
        <v>44</v>
      </c>
      <c r="B46" s="117">
        <v>10</v>
      </c>
      <c r="C46" s="47" cm="1">
        <f t="array" ref="C46">IF($I$2="Раннее бронирование",
INDEX(GRID!$B$4:$BI$14,MATCH(C$7,GRID!$A$4:$A$14,0),MATCH(1,($U$2=GRID!$B$1:$BI$1)*(КАЛЕНДАРЬ!$O13=GRID!$B$3:$BI$3), 0))*GRID!$B$66,
ROUNDUP(INDEX(GRID!$B$4:$BI$14,MATCH(C$7,GRID!$A$4:$A$14,0),MATCH(1,($U$2=GRID!$B$1:$BI$1)*(КАЛЕНДАРЬ!$O13=GRID!$B$3:$BI$3),0))*GRID!$B$66*(1-GRID!$B$69),0))</f>
        <v>16660</v>
      </c>
      <c r="D46" s="48" cm="1">
        <f t="array" ref="D46">IF($I$2="Раннее бронирование",
INDEX(GRID!$B$17:$BI$27,MATCH(C$7,GRID!$A$17:$A$27,0),MATCH(1,($U$2=GRID!$B$1:$BI$1)*(КАЛЕНДАРЬ!$O13=GRID!$B$3:$BI$3), 0))*GRID!$B$66,
ROUNDUP(INDEX(GRID!$B$17:$BI$27,MATCH(C$7,GRID!$A$17:$A$27,0),MATCH(1,($U$2=GRID!$B$1:$BI$1)*(КАЛЕНДАРЬ!$O13=GRID!$B$3:$BI$3), 0))*GRID!$B$66*(1-GRID!$B$69),0))</f>
        <v>18360</v>
      </c>
      <c r="E46" s="47" cm="1">
        <f t="array" ref="E46">IF($I$2="Раннее бронирование",
INDEX(GRID!$B$4:$BI$14,MATCH(E$7,GRID!$A$4:$A$14,0),MATCH(1,($U$2=GRID!$B$1:$BI$1)*(КАЛЕНДАРЬ!$O13=GRID!$B$3:$BI$3), 0))*GRID!$B$66,
ROUNDUP(INDEX(GRID!$B$4:$BI$14,MATCH(E$7,GRID!$A$4:$A$14,0),MATCH(1,($U$2=GRID!$B$1:$BI$1)*(КАЛЕНДАРЬ!$O13=GRID!$B$3:$BI$3),0))*GRID!$B$66*(1-GRID!$B$69),0))</f>
        <v>18496</v>
      </c>
      <c r="F46" s="48" cm="1">
        <f t="array" ref="F46">IF($I$2="Раннее бронирование",
INDEX(GRID!$B$17:$BI$27,MATCH(E$7,GRID!$A$17:$A$27,0),MATCH(1,($U$2=GRID!$B$1:$BI$1)*(КАЛЕНДАРЬ!$O13=GRID!$B$3:$BI$3), 0))*GRID!$B$66,
ROUNDUP(INDEX(GRID!$B$17:$BI$27,MATCH(E$7,GRID!$A$17:$A$27,0),MATCH(1,($U$2=GRID!$B$1:$BI$1)*(КАЛЕНДАРЬ!$O13=GRID!$B$3:$BI$3), 0))*GRID!$B$66*(1-GRID!$B$69),0))</f>
        <v>20196</v>
      </c>
      <c r="G46" s="47" cm="1">
        <f t="array" ref="G46">IF($I$2="Раннее бронирование",
INDEX(GRID!$B$4:$BI$14,MATCH(G$7,GRID!$A$4:$A$14,0),MATCH(1,($U$2=GRID!$B$1:$BI$1)*(КАЛЕНДАРЬ!$O13=GRID!$B$3:$BI$3), 0))*GRID!$B$66,
ROUNDUP(INDEX(GRID!$B$4:$BI$14,MATCH(G$7,GRID!$A$4:$A$14,0),MATCH(1,($U$2=GRID!$B$1:$BI$1)*(КАЛЕНДАРЬ!$O13=GRID!$B$3:$BI$3),0))*GRID!$B$66*(1-GRID!$B$69),0))</f>
        <v>20468</v>
      </c>
      <c r="H46" s="48" cm="1">
        <f t="array" ref="H46">IF($I$2="Раннее бронирование",
INDEX(GRID!$B$17:$BI$27,MATCH(G$7,GRID!$A$17:$A$27,0),MATCH(1,($U$2=GRID!$B$1:$BI$1)*(КАЛЕНДАРЬ!$O13=GRID!$B$3:$BI$3), 0))*GRID!$B$66,
ROUNDUP(INDEX(GRID!$B$17:$BI$27,MATCH(G$7,GRID!$A$17:$A$27,0),MATCH(1,($U$2=GRID!$B$1:$BI$1)*(КАЛЕНДАРЬ!$O13=GRID!$B$3:$BI$3), 0))*GRID!$B$66*(1-GRID!$B$69),0))</f>
        <v>22168</v>
      </c>
      <c r="I46" s="47" cm="1">
        <f t="array" ref="I46">IF($I$2="Раннее бронирование",
INDEX(GRID!$B$4:$BI$14,MATCH(I$7,GRID!$A$4:$A$14,0),MATCH(1,($U$2=GRID!$B$1:$BI$1)*(КАЛЕНДАРЬ!$O13=GRID!$B$3:$BI$3), 0))*GRID!$B$66,
ROUNDUP(INDEX(GRID!$B$4:$BI$14,MATCH(I$7,GRID!$A$4:$A$14,0),MATCH(1,($U$2=GRID!$B$1:$BI$1)*(КАЛЕНДАРЬ!$O13=GRID!$B$3:$BI$3),0))*GRID!$B$66*(1-GRID!$B$69),0))</f>
        <v>22712</v>
      </c>
      <c r="J46" s="48" cm="1">
        <f t="array" ref="J46">IF($I$2="Раннее бронирование",
INDEX(GRID!$B$17:$BI$27,MATCH(I$7,GRID!$A$17:$A$27,0),MATCH(1,($U$2=GRID!$B$1:$BI$1)*(КАЛЕНДАРЬ!$O13=GRID!$B$3:$BI$3), 0))*GRID!$B$66,
ROUNDUP(INDEX(GRID!$B$17:$BI$27,MATCH(I$7,GRID!$A$17:$A$27,0),MATCH(1,($U$2=GRID!$B$1:$BI$1)*(КАЛЕНДАРЬ!$O13=GRID!$B$3:$BI$3), 0))*GRID!$B$66*(1-GRID!$B$69),0))</f>
        <v>24412</v>
      </c>
      <c r="K46" s="47" cm="1">
        <f t="array" ref="K46">IF($I$2="Раннее бронирование",
INDEX(GRID!$B$4:$BI$14,MATCH(K$7,GRID!$A$4:$A$14,0),MATCH(1,($U$2=GRID!$B$1:$BI$1)*(КАЛЕНДАРЬ!$O13=GRID!$B$3:$BI$3), 0))*GRID!$B$66,
ROUNDUP(INDEX(GRID!$B$4:$BI$14,MATCH(K$7,GRID!$A$4:$A$14,0),MATCH(1,($U$2=GRID!$B$1:$BI$1)*(КАЛЕНДАРЬ!$O13=GRID!$B$3:$BI$3),0))*GRID!$B$66*(1-GRID!$B$69),0))</f>
        <v>25228</v>
      </c>
      <c r="L46" s="48" cm="1">
        <f t="array" ref="L46">IF($I$2="Раннее бронирование",
INDEX(GRID!$B$17:$BI$27,MATCH(K$7,GRID!$A$17:$A$27,0),MATCH(1,($U$2=GRID!$B$1:$BI$1)*(КАЛЕНДАРЬ!$O13=GRID!$B$3:$BI$3), 0))*GRID!$B$66,
ROUNDUP(INDEX(GRID!$B$17:$BI$27,MATCH(K$7,GRID!$A$17:$A$27,0),MATCH(1,($U$2=GRID!$B$1:$BI$1)*(КАЛЕНДАРЬ!$O13=GRID!$B$3:$BI$3), 0))*GRID!$B$66*(1-GRID!$B$69),0))</f>
        <v>26928</v>
      </c>
      <c r="M46" s="47" cm="1">
        <f t="array" ref="M46">IF($I$2="Раннее бронирование",
INDEX(GRID!$B$4:$BI$14,MATCH(M$7,GRID!$A$4:$A$14,0),MATCH(1,($U$2=GRID!$B$1:$BI$1)*(КАЛЕНДАРЬ!$O13=GRID!$B$3:$BI$3), 0))*GRID!$B$66,
ROUNDUP(INDEX(GRID!$B$4:$BI$14,MATCH(M$7,GRID!$A$4:$A$14,0),MATCH(1,($U$2=GRID!$B$1:$BI$1)*(КАЛЕНДАРЬ!$O13=GRID!$B$3:$BI$3),0))*GRID!$B$66*(1-GRID!$B$69),0))</f>
        <v>28016</v>
      </c>
      <c r="N46" s="48" cm="1">
        <f t="array" ref="N46">IF($I$2="Раннее бронирование",
INDEX(GRID!$B$17:$BI$27,MATCH(M$7,GRID!$A$17:$A$27,0),MATCH(1,($U$2=GRID!$B$1:$BI$1)*(КАЛЕНДАРЬ!$O13=GRID!$B$3:$BI$3), 0))*GRID!$B$66,
ROUNDUP(INDEX(GRID!$B$17:$BI$27,MATCH(M$7,GRID!$A$17:$A$27,0),MATCH(1,($U$2=GRID!$B$1:$BI$1)*(КАЛЕНДАРЬ!$O13=GRID!$B$3:$BI$3), 0))*GRID!$B$66*(1-GRID!$B$69),0))</f>
        <v>29716</v>
      </c>
      <c r="O46" s="47" cm="1">
        <f t="array" ref="O46">IF($I$2="Раннее бронирование",
INDEX(GRID!$B$4:$BI$14,MATCH(O$7,GRID!$A$4:$A$14,0),MATCH(1,($U$2=GRID!$B$1:$BI$1)*(КАЛЕНДАРЬ!$O13=GRID!$B$3:$BI$3), 0))*GRID!$B$66,
ROUNDUP(INDEX(GRID!$B$4:$BI$14,MATCH(O$7,GRID!$A$4:$A$14,0),MATCH(1,($U$2=GRID!$B$1:$BI$1)*(КАЛЕНДАРЬ!$O13=GRID!$B$3:$BI$3),0))*GRID!$B$66*(1-GRID!$B$69),0))</f>
        <v>32368</v>
      </c>
      <c r="P46" s="48" cm="1">
        <f t="array" ref="P46">IF($I$2="Раннее бронирование",
INDEX(GRID!$B$17:$BI$27,MATCH(O$7,GRID!$A$17:$A$27,0),MATCH(1,($U$2=GRID!$B$1:$BI$1)*(КАЛЕНДАРЬ!$O13=GRID!$B$3:$BI$3), 0))*GRID!$B$66,
ROUNDUP(INDEX(GRID!$B$17:$BI$27,MATCH(O$7,GRID!$A$17:$A$27,0),MATCH(1,($U$2=GRID!$B$1:$BI$1)*(КАЛЕНДАРЬ!$O13=GRID!$B$3:$BI$3), 0))*GRID!$B$66*(1-GRID!$B$69),0))</f>
        <v>34068</v>
      </c>
      <c r="Q46" s="47" cm="1">
        <f t="array" ref="Q46">IF($I$2="Раннее бронирование",
INDEX(GRID!$B$4:$BI$14,MATCH(Q$7,GRID!$A$4:$A$14,0),MATCH(1,($U$2=GRID!$B$1:$BI$1)*(КАЛЕНДАРЬ!$O13=GRID!$B$3:$BI$3), 0))*GRID!$B$66,
ROUNDUP(INDEX(GRID!$B$4:$BI$14,MATCH(Q$7,GRID!$A$4:$A$14,0),MATCH(1,($U$2=GRID!$B$1:$BI$1)*(КАЛЕНДАРЬ!$O13=GRID!$B$3:$BI$3),0))*GRID!$B$66*(1-GRID!$B$69),0))</f>
        <v>36652</v>
      </c>
      <c r="R46" s="48" cm="1">
        <f t="array" ref="R46">IF($I$2="Раннее бронирование",
INDEX(GRID!$B$17:$BI$27,MATCH(Q$7,GRID!$A$17:$A$27,0),MATCH(1,($U$2=GRID!$B$1:$BI$1)*(КАЛЕНДАРЬ!$O13=GRID!$B$3:$BI$3), 0))*GRID!$B$66,
ROUNDUP(INDEX(GRID!$B$17:$BI$27,MATCH(Q$7,GRID!$A$17:$A$27,0),MATCH(1,($U$2=GRID!$B$1:$BI$1)*(КАЛЕНДАРЬ!$O13=GRID!$B$3:$BI$3), 0))*GRID!$B$66*(1-GRID!$B$69),0))</f>
        <v>38352</v>
      </c>
      <c r="S46" s="47" cm="1">
        <f t="array" ref="S46">IF($I$2="Раннее бронирование",
INDEX(GRID!$B$4:$BI$14,MATCH(S$7,GRID!$A$4:$A$14,0),MATCH(1,($U$2=GRID!$B$1:$BI$1)*(КАЛЕНДАРЬ!$O13=GRID!$B$3:$BI$3), 0))*GRID!$B$66,
ROUNDUP(INDEX(GRID!$B$4:$BI$14,MATCH(S$7,GRID!$A$4:$A$14,0),MATCH(1,($U$2=GRID!$B$1:$BI$1)*(КАЛЕНДАРЬ!$O13=GRID!$B$3:$BI$3),0))*GRID!$B$66*(1-GRID!$B$69),0))</f>
        <v>45084</v>
      </c>
      <c r="T46" s="48" cm="1">
        <f t="array" ref="T46">IF($I$2="Раннее бронирование",
INDEX(GRID!$B$17:$BI$27,MATCH(S$7,GRID!$A$17:$A$27,0),MATCH(1,($U$2=GRID!$B$1:$BI$1)*(КАЛЕНДАРЬ!$O13=GRID!$B$3:$BI$3), 0))*GRID!$B$66,
ROUNDUP(INDEX(GRID!$B$17:$BI$27,MATCH(S$7,GRID!$A$17:$A$27,0),MATCH(1,($U$2=GRID!$B$1:$BI$1)*(КАЛЕНДАРЬ!$O13=GRID!$B$3:$BI$3), 0))*GRID!$B$66*(1-GRID!$B$69),0))</f>
        <v>46784</v>
      </c>
      <c r="U46" s="47" cm="1">
        <f t="array" ref="U46">IF($I$2="Раннее бронирование",
INDEX(GRID!$B$4:$BI$14,MATCH(U$7,GRID!$A$4:$A$14,0),MATCH(1,($U$2=GRID!$B$1:$BI$1)*(КАЛЕНДАРЬ!$O13=GRID!$B$3:$BI$3), 0))*GRID!$B$66,
ROUNDUP(INDEX(GRID!$B$4:$BI$14,MATCH(U$7,GRID!$A$4:$A$14,0),MATCH(1,($U$2=GRID!$B$1:$BI$1)*(КАЛЕНДАРЬ!$O13=GRID!$B$3:$BI$3),0))*GRID!$B$66*(1-GRID!$B$69),0))</f>
        <v>50320</v>
      </c>
      <c r="V46" s="48" cm="1">
        <f t="array" ref="V46">IF($I$2="Раннее бронирование",
INDEX(GRID!$B$17:$BI$27,MATCH(U$7,GRID!$A$17:$A$27,0),MATCH(1,($U$2=GRID!$B$1:$BI$1)*(КАЛЕНДАРЬ!$O13=GRID!$B$3:$BI$3), 0))*GRID!$B$66,
ROUNDUP(INDEX(GRID!$B$17:$BI$27,MATCH(U$7,GRID!$A$17:$A$27,0),MATCH(1,($U$2=GRID!$B$1:$BI$1)*(КАЛЕНДАРЬ!$O13=GRID!$B$3:$BI$3), 0))*GRID!$B$66*(1-GRID!$B$69),0))</f>
        <v>52020</v>
      </c>
      <c r="W46" s="47" cm="1">
        <f t="array" ref="W46">IF($I$2="Раннее бронирование",
INDEX(GRID!$B$4:$BI$14,MATCH(W$7,GRID!$A$4:$A$14,0),MATCH(1,($U$2=GRID!$B$1:$BI$1)*(КАЛЕНДАРЬ!$O13=GRID!$B$3:$BI$3), 0))*GRID!$B$66,
ROUNDUP(INDEX(GRID!$B$4:$BI$14,MATCH(W$7,GRID!$A$4:$A$14,0),MATCH(1,($U$2=GRID!$B$1:$BI$1)*(КАЛЕНДАРЬ!$O13=GRID!$B$3:$BI$3),0))*GRID!$B$66*(1-GRID!$B$69),0))</f>
        <v>189040</v>
      </c>
      <c r="X46" s="48" cm="1">
        <f t="array" ref="X46">IF($I$2="Раннее бронирование",
INDEX(GRID!$B$17:$BI$27,MATCH(W$7,GRID!$A$17:$A$27,0),MATCH(1,($U$2=GRID!$B$1:$BI$1)*(КАЛЕНДАРЬ!$O13=GRID!$B$3:$BI$3), 0))*GRID!$B$66,
ROUNDUP(INDEX(GRID!$B$17:$BI$27,MATCH(W$7,GRID!$A$17:$A$27,0),MATCH(1,($U$2=GRID!$B$1:$BI$1)*(КАЛЕНДАРЬ!$O13=GRID!$B$3:$BI$3), 0))*GRID!$B$66*(1-GRID!$B$69),0))</f>
        <v>190740</v>
      </c>
    </row>
    <row r="47" spans="1:24" hidden="1" x14ac:dyDescent="0.2">
      <c r="A47" s="117" t="s">
        <v>45</v>
      </c>
      <c r="B47" s="117">
        <v>11</v>
      </c>
      <c r="C47" s="47" cm="1">
        <f t="array" ref="C47">IF($I$2="Раннее бронирование",
INDEX(GRID!$B$4:$BI$14,MATCH(C$7,GRID!$A$4:$A$14,0),MATCH(1,($U$2=GRID!$B$1:$BI$1)*(КАЛЕНДАРЬ!$O14=GRID!$B$3:$BI$3), 0))*GRID!$B$66,
ROUNDUP(INDEX(GRID!$B$4:$BI$14,MATCH(C$7,GRID!$A$4:$A$14,0),MATCH(1,($U$2=GRID!$B$1:$BI$1)*(КАЛЕНДАРЬ!$O14=GRID!$B$3:$BI$3),0))*GRID!$B$66*(1-GRID!$B$69),0))</f>
        <v>12920</v>
      </c>
      <c r="D47" s="48" cm="1">
        <f t="array" ref="D47">IF($I$2="Раннее бронирование",
INDEX(GRID!$B$17:$BI$27,MATCH(C$7,GRID!$A$17:$A$27,0),MATCH(1,($U$2=GRID!$B$1:$BI$1)*(КАЛЕНДАРЬ!$O14=GRID!$B$3:$BI$3), 0))*GRID!$B$66,
ROUNDUP(INDEX(GRID!$B$17:$BI$27,MATCH(C$7,GRID!$A$17:$A$27,0),MATCH(1,($U$2=GRID!$B$1:$BI$1)*(КАЛЕНДАРЬ!$O14=GRID!$B$3:$BI$3), 0))*GRID!$B$66*(1-GRID!$B$69),0))</f>
        <v>14620</v>
      </c>
      <c r="E47" s="47" cm="1">
        <f t="array" ref="E47">IF($I$2="Раннее бронирование",
INDEX(GRID!$B$4:$BI$14,MATCH(E$7,GRID!$A$4:$A$14,0),MATCH(1,($U$2=GRID!$B$1:$BI$1)*(КАЛЕНДАРЬ!$O14=GRID!$B$3:$BI$3), 0))*GRID!$B$66,
ROUNDUP(INDEX(GRID!$B$4:$BI$14,MATCH(E$7,GRID!$A$4:$A$14,0),MATCH(1,($U$2=GRID!$B$1:$BI$1)*(КАЛЕНДАРЬ!$O14=GRID!$B$3:$BI$3),0))*GRID!$B$66*(1-GRID!$B$69),0))</f>
        <v>14212</v>
      </c>
      <c r="F47" s="48" cm="1">
        <f t="array" ref="F47">IF($I$2="Раннее бронирование",
INDEX(GRID!$B$17:$BI$27,MATCH(E$7,GRID!$A$17:$A$27,0),MATCH(1,($U$2=GRID!$B$1:$BI$1)*(КАЛЕНДАРЬ!$O14=GRID!$B$3:$BI$3), 0))*GRID!$B$66,
ROUNDUP(INDEX(GRID!$B$17:$BI$27,MATCH(E$7,GRID!$A$17:$A$27,0),MATCH(1,($U$2=GRID!$B$1:$BI$1)*(КАЛЕНДАРЬ!$O14=GRID!$B$3:$BI$3), 0))*GRID!$B$66*(1-GRID!$B$69),0))</f>
        <v>15912</v>
      </c>
      <c r="G47" s="47" cm="1">
        <f t="array" ref="G47">IF($I$2="Раннее бронирование",
INDEX(GRID!$B$4:$BI$14,MATCH(G$7,GRID!$A$4:$A$14,0),MATCH(1,($U$2=GRID!$B$1:$BI$1)*(КАЛЕНДАРЬ!$O14=GRID!$B$3:$BI$3), 0))*GRID!$B$66,
ROUNDUP(INDEX(GRID!$B$4:$BI$14,MATCH(G$7,GRID!$A$4:$A$14,0),MATCH(1,($U$2=GRID!$B$1:$BI$1)*(КАЛЕНДАРЬ!$O14=GRID!$B$3:$BI$3),0))*GRID!$B$66*(1-GRID!$B$69),0))</f>
        <v>15572</v>
      </c>
      <c r="H47" s="48" cm="1">
        <f t="array" ref="H47">IF($I$2="Раннее бронирование",
INDEX(GRID!$B$17:$BI$27,MATCH(G$7,GRID!$A$17:$A$27,0),MATCH(1,($U$2=GRID!$B$1:$BI$1)*(КАЛЕНДАРЬ!$O14=GRID!$B$3:$BI$3), 0))*GRID!$B$66,
ROUNDUP(INDEX(GRID!$B$17:$BI$27,MATCH(G$7,GRID!$A$17:$A$27,0),MATCH(1,($U$2=GRID!$B$1:$BI$1)*(КАЛЕНДАРЬ!$O14=GRID!$B$3:$BI$3), 0))*GRID!$B$66*(1-GRID!$B$69),0))</f>
        <v>17272</v>
      </c>
      <c r="I47" s="47" cm="1">
        <f t="array" ref="I47">IF($I$2="Раннее бронирование",
INDEX(GRID!$B$4:$BI$14,MATCH(I$7,GRID!$A$4:$A$14,0),MATCH(1,($U$2=GRID!$B$1:$BI$1)*(КАЛЕНДАРЬ!$O14=GRID!$B$3:$BI$3), 0))*GRID!$B$66,
ROUNDUP(INDEX(GRID!$B$4:$BI$14,MATCH(I$7,GRID!$A$4:$A$14,0),MATCH(1,($U$2=GRID!$B$1:$BI$1)*(КАЛЕНДАРЬ!$O14=GRID!$B$3:$BI$3),0))*GRID!$B$66*(1-GRID!$B$69),0))</f>
        <v>17068</v>
      </c>
      <c r="J47" s="48" cm="1">
        <f t="array" ref="J47">IF($I$2="Раннее бронирование",
INDEX(GRID!$B$17:$BI$27,MATCH(I$7,GRID!$A$17:$A$27,0),MATCH(1,($U$2=GRID!$B$1:$BI$1)*(КАЛЕНДАРЬ!$O14=GRID!$B$3:$BI$3), 0))*GRID!$B$66,
ROUNDUP(INDEX(GRID!$B$17:$BI$27,MATCH(I$7,GRID!$A$17:$A$27,0),MATCH(1,($U$2=GRID!$B$1:$BI$1)*(КАЛЕНДАРЬ!$O14=GRID!$B$3:$BI$3), 0))*GRID!$B$66*(1-GRID!$B$69),0))</f>
        <v>18768</v>
      </c>
      <c r="K47" s="47" cm="1">
        <f t="array" ref="K47">IF($I$2="Раннее бронирование",
INDEX(GRID!$B$4:$BI$14,MATCH(K$7,GRID!$A$4:$A$14,0),MATCH(1,($U$2=GRID!$B$1:$BI$1)*(КАЛЕНДАРЬ!$O14=GRID!$B$3:$BI$3), 0))*GRID!$B$66,
ROUNDUP(INDEX(GRID!$B$4:$BI$14,MATCH(K$7,GRID!$A$4:$A$14,0),MATCH(1,($U$2=GRID!$B$1:$BI$1)*(КАЛЕНДАРЬ!$O14=GRID!$B$3:$BI$3),0))*GRID!$B$66*(1-GRID!$B$69),0))</f>
        <v>18768</v>
      </c>
      <c r="L47" s="48" cm="1">
        <f t="array" ref="L47">IF($I$2="Раннее бронирование",
INDEX(GRID!$B$17:$BI$27,MATCH(K$7,GRID!$A$17:$A$27,0),MATCH(1,($U$2=GRID!$B$1:$BI$1)*(КАЛЕНДАРЬ!$O14=GRID!$B$3:$BI$3), 0))*GRID!$B$66,
ROUNDUP(INDEX(GRID!$B$17:$BI$27,MATCH(K$7,GRID!$A$17:$A$27,0),MATCH(1,($U$2=GRID!$B$1:$BI$1)*(КАЛЕНДАРЬ!$O14=GRID!$B$3:$BI$3), 0))*GRID!$B$66*(1-GRID!$B$69),0))</f>
        <v>20468</v>
      </c>
      <c r="M47" s="47" cm="1">
        <f t="array" ref="M47">IF($I$2="Раннее бронирование",
INDEX(GRID!$B$4:$BI$14,MATCH(M$7,GRID!$A$4:$A$14,0),MATCH(1,($U$2=GRID!$B$1:$BI$1)*(КАЛЕНДАРЬ!$O14=GRID!$B$3:$BI$3), 0))*GRID!$B$66,
ROUNDUP(INDEX(GRID!$B$4:$BI$14,MATCH(M$7,GRID!$A$4:$A$14,0),MATCH(1,($U$2=GRID!$B$1:$BI$1)*(КАЛЕНДАРЬ!$O14=GRID!$B$3:$BI$3),0))*GRID!$B$66*(1-GRID!$B$69),0))</f>
        <v>20604</v>
      </c>
      <c r="N47" s="48" cm="1">
        <f t="array" ref="N47">IF($I$2="Раннее бронирование",
INDEX(GRID!$B$17:$BI$27,MATCH(M$7,GRID!$A$17:$A$27,0),MATCH(1,($U$2=GRID!$B$1:$BI$1)*(КАЛЕНДАРЬ!$O14=GRID!$B$3:$BI$3), 0))*GRID!$B$66,
ROUNDUP(INDEX(GRID!$B$17:$BI$27,MATCH(M$7,GRID!$A$17:$A$27,0),MATCH(1,($U$2=GRID!$B$1:$BI$1)*(КАЛЕНДАРЬ!$O14=GRID!$B$3:$BI$3), 0))*GRID!$B$66*(1-GRID!$B$69),0))</f>
        <v>22304</v>
      </c>
      <c r="O47" s="47" cm="1">
        <f t="array" ref="O47">IF($I$2="Раннее бронирование",
INDEX(GRID!$B$4:$BI$14,MATCH(O$7,GRID!$A$4:$A$14,0),MATCH(1,($U$2=GRID!$B$1:$BI$1)*(КАЛЕНДАРЬ!$O14=GRID!$B$3:$BI$3), 0))*GRID!$B$66,
ROUNDUP(INDEX(GRID!$B$4:$BI$14,MATCH(O$7,GRID!$A$4:$A$14,0),MATCH(1,($U$2=GRID!$B$1:$BI$1)*(КАЛЕНДАРЬ!$O14=GRID!$B$3:$BI$3),0))*GRID!$B$66*(1-GRID!$B$69),0))</f>
        <v>25364</v>
      </c>
      <c r="P47" s="48" cm="1">
        <f t="array" ref="P47">IF($I$2="Раннее бронирование",
INDEX(GRID!$B$17:$BI$27,MATCH(O$7,GRID!$A$17:$A$27,0),MATCH(1,($U$2=GRID!$B$1:$BI$1)*(КАЛЕНДАРЬ!$O14=GRID!$B$3:$BI$3), 0))*GRID!$B$66,
ROUNDUP(INDEX(GRID!$B$17:$BI$27,MATCH(O$7,GRID!$A$17:$A$27,0),MATCH(1,($U$2=GRID!$B$1:$BI$1)*(КАЛЕНДАРЬ!$O14=GRID!$B$3:$BI$3), 0))*GRID!$B$66*(1-GRID!$B$69),0))</f>
        <v>27064</v>
      </c>
      <c r="Q47" s="47" cm="1">
        <f t="array" ref="Q47">IF($I$2="Раннее бронирование",
INDEX(GRID!$B$4:$BI$14,MATCH(Q$7,GRID!$A$4:$A$14,0),MATCH(1,($U$2=GRID!$B$1:$BI$1)*(КАЛЕНДАРЬ!$O14=GRID!$B$3:$BI$3), 0))*GRID!$B$66,
ROUNDUP(INDEX(GRID!$B$4:$BI$14,MATCH(Q$7,GRID!$A$4:$A$14,0),MATCH(1,($U$2=GRID!$B$1:$BI$1)*(КАЛЕНДАРЬ!$O14=GRID!$B$3:$BI$3),0))*GRID!$B$66*(1-GRID!$B$69),0))</f>
        <v>28424</v>
      </c>
      <c r="R47" s="48" cm="1">
        <f t="array" ref="R47">IF($I$2="Раннее бронирование",
INDEX(GRID!$B$17:$BI$27,MATCH(Q$7,GRID!$A$17:$A$27,0),MATCH(1,($U$2=GRID!$B$1:$BI$1)*(КАЛЕНДАРЬ!$O14=GRID!$B$3:$BI$3), 0))*GRID!$B$66,
ROUNDUP(INDEX(GRID!$B$17:$BI$27,MATCH(Q$7,GRID!$A$17:$A$27,0),MATCH(1,($U$2=GRID!$B$1:$BI$1)*(КАЛЕНДАРЬ!$O14=GRID!$B$3:$BI$3), 0))*GRID!$B$66*(1-GRID!$B$69),0))</f>
        <v>30124</v>
      </c>
      <c r="S47" s="47" cm="1">
        <f t="array" ref="S47">IF($I$2="Раннее бронирование",
INDEX(GRID!$B$4:$BI$14,MATCH(S$7,GRID!$A$4:$A$14,0),MATCH(1,($U$2=GRID!$B$1:$BI$1)*(КАЛЕНДАРЬ!$O14=GRID!$B$3:$BI$3), 0))*GRID!$B$66,
ROUNDUP(INDEX(GRID!$B$4:$BI$14,MATCH(S$7,GRID!$A$4:$A$14,0),MATCH(1,($U$2=GRID!$B$1:$BI$1)*(КАЛЕНДАРЬ!$O14=GRID!$B$3:$BI$3),0))*GRID!$B$66*(1-GRID!$B$69),0))</f>
        <v>34272</v>
      </c>
      <c r="T47" s="48" cm="1">
        <f t="array" ref="T47">IF($I$2="Раннее бронирование",
INDEX(GRID!$B$17:$BI$27,MATCH(S$7,GRID!$A$17:$A$27,0),MATCH(1,($U$2=GRID!$B$1:$BI$1)*(КАЛЕНДАРЬ!$O14=GRID!$B$3:$BI$3), 0))*GRID!$B$66,
ROUNDUP(INDEX(GRID!$B$17:$BI$27,MATCH(S$7,GRID!$A$17:$A$27,0),MATCH(1,($U$2=GRID!$B$1:$BI$1)*(КАЛЕНДАРЬ!$O14=GRID!$B$3:$BI$3), 0))*GRID!$B$66*(1-GRID!$B$69),0))</f>
        <v>35972</v>
      </c>
      <c r="U47" s="47" cm="1">
        <f t="array" ref="U47">IF($I$2="Раннее бронирование",
INDEX(GRID!$B$4:$BI$14,MATCH(U$7,GRID!$A$4:$A$14,0),MATCH(1,($U$2=GRID!$B$1:$BI$1)*(КАЛЕНДАРЬ!$O14=GRID!$B$3:$BI$3), 0))*GRID!$B$66,
ROUNDUP(INDEX(GRID!$B$4:$BI$14,MATCH(U$7,GRID!$A$4:$A$14,0),MATCH(1,($U$2=GRID!$B$1:$BI$1)*(КАЛЕНДАРЬ!$O14=GRID!$B$3:$BI$3),0))*GRID!$B$66*(1-GRID!$B$69),0))</f>
        <v>39440</v>
      </c>
      <c r="V47" s="48" cm="1">
        <f t="array" ref="V47">IF($I$2="Раннее бронирование",
INDEX(GRID!$B$17:$BI$27,MATCH(U$7,GRID!$A$17:$A$27,0),MATCH(1,($U$2=GRID!$B$1:$BI$1)*(КАЛЕНДАРЬ!$O14=GRID!$B$3:$BI$3), 0))*GRID!$B$66,
ROUNDUP(INDEX(GRID!$B$17:$BI$27,MATCH(U$7,GRID!$A$17:$A$27,0),MATCH(1,($U$2=GRID!$B$1:$BI$1)*(КАЛЕНДАРЬ!$O14=GRID!$B$3:$BI$3), 0))*GRID!$B$66*(1-GRID!$B$69),0))</f>
        <v>41140</v>
      </c>
      <c r="W47" s="47" cm="1">
        <f t="array" ref="W47">IF($I$2="Раннее бронирование",
INDEX(GRID!$B$4:$BI$14,MATCH(W$7,GRID!$A$4:$A$14,0),MATCH(1,($U$2=GRID!$B$1:$BI$1)*(КАЛЕНДАРЬ!$O14=GRID!$B$3:$BI$3), 0))*GRID!$B$66,
ROUNDUP(INDEX(GRID!$B$4:$BI$14,MATCH(W$7,GRID!$A$4:$A$14,0),MATCH(1,($U$2=GRID!$B$1:$BI$1)*(КАЛЕНДАРЬ!$O14=GRID!$B$3:$BI$3),0))*GRID!$B$66*(1-GRID!$B$69),0))</f>
        <v>157760</v>
      </c>
      <c r="X47" s="48" cm="1">
        <f t="array" ref="X47">IF($I$2="Раннее бронирование",
INDEX(GRID!$B$17:$BI$27,MATCH(W$7,GRID!$A$17:$A$27,0),MATCH(1,($U$2=GRID!$B$1:$BI$1)*(КАЛЕНДАРЬ!$O14=GRID!$B$3:$BI$3), 0))*GRID!$B$66,
ROUNDUP(INDEX(GRID!$B$17:$BI$27,MATCH(W$7,GRID!$A$17:$A$27,0),MATCH(1,($U$2=GRID!$B$1:$BI$1)*(КАЛЕНДАРЬ!$O14=GRID!$B$3:$BI$3), 0))*GRID!$B$66*(1-GRID!$B$69),0))</f>
        <v>159460</v>
      </c>
    </row>
    <row r="48" spans="1:24" hidden="1" x14ac:dyDescent="0.2">
      <c r="A48" s="117" t="s">
        <v>46</v>
      </c>
      <c r="B48" s="117">
        <v>12</v>
      </c>
      <c r="C48" s="47" cm="1">
        <f t="array" ref="C48">IF($I$2="Раннее бронирование",
INDEX(GRID!$B$4:$BI$14,MATCH(C$7,GRID!$A$4:$A$14,0),MATCH(1,($U$2=GRID!$B$1:$BI$1)*(КАЛЕНДАРЬ!$O15=GRID!$B$3:$BI$3), 0))*GRID!$B$66,
ROUNDUP(INDEX(GRID!$B$4:$BI$14,MATCH(C$7,GRID!$A$4:$A$14,0),MATCH(1,($U$2=GRID!$B$1:$BI$1)*(КАЛЕНДАРЬ!$O15=GRID!$B$3:$BI$3),0))*GRID!$B$66*(1-GRID!$B$69),0))</f>
        <v>12920</v>
      </c>
      <c r="D48" s="48" cm="1">
        <f t="array" ref="D48">IF($I$2="Раннее бронирование",
INDEX(GRID!$B$17:$BI$27,MATCH(C$7,GRID!$A$17:$A$27,0),MATCH(1,($U$2=GRID!$B$1:$BI$1)*(КАЛЕНДАРЬ!$O15=GRID!$B$3:$BI$3), 0))*GRID!$B$66,
ROUNDUP(INDEX(GRID!$B$17:$BI$27,MATCH(C$7,GRID!$A$17:$A$27,0),MATCH(1,($U$2=GRID!$B$1:$BI$1)*(КАЛЕНДАРЬ!$O15=GRID!$B$3:$BI$3), 0))*GRID!$B$66*(1-GRID!$B$69),0))</f>
        <v>14620</v>
      </c>
      <c r="E48" s="47" cm="1">
        <f t="array" ref="E48">IF($I$2="Раннее бронирование",
INDEX(GRID!$B$4:$BI$14,MATCH(E$7,GRID!$A$4:$A$14,0),MATCH(1,($U$2=GRID!$B$1:$BI$1)*(КАЛЕНДАРЬ!$O15=GRID!$B$3:$BI$3), 0))*GRID!$B$66,
ROUNDUP(INDEX(GRID!$B$4:$BI$14,MATCH(E$7,GRID!$A$4:$A$14,0),MATCH(1,($U$2=GRID!$B$1:$BI$1)*(КАЛЕНДАРЬ!$O15=GRID!$B$3:$BI$3),0))*GRID!$B$66*(1-GRID!$B$69),0))</f>
        <v>14212</v>
      </c>
      <c r="F48" s="48" cm="1">
        <f t="array" ref="F48">IF($I$2="Раннее бронирование",
INDEX(GRID!$B$17:$BI$27,MATCH(E$7,GRID!$A$17:$A$27,0),MATCH(1,($U$2=GRID!$B$1:$BI$1)*(КАЛЕНДАРЬ!$O15=GRID!$B$3:$BI$3), 0))*GRID!$B$66,
ROUNDUP(INDEX(GRID!$B$17:$BI$27,MATCH(E$7,GRID!$A$17:$A$27,0),MATCH(1,($U$2=GRID!$B$1:$BI$1)*(КАЛЕНДАРЬ!$O15=GRID!$B$3:$BI$3), 0))*GRID!$B$66*(1-GRID!$B$69),0))</f>
        <v>15912</v>
      </c>
      <c r="G48" s="47" cm="1">
        <f t="array" ref="G48">IF($I$2="Раннее бронирование",
INDEX(GRID!$B$4:$BI$14,MATCH(G$7,GRID!$A$4:$A$14,0),MATCH(1,($U$2=GRID!$B$1:$BI$1)*(КАЛЕНДАРЬ!$O15=GRID!$B$3:$BI$3), 0))*GRID!$B$66,
ROUNDUP(INDEX(GRID!$B$4:$BI$14,MATCH(G$7,GRID!$A$4:$A$14,0),MATCH(1,($U$2=GRID!$B$1:$BI$1)*(КАЛЕНДАРЬ!$O15=GRID!$B$3:$BI$3),0))*GRID!$B$66*(1-GRID!$B$69),0))</f>
        <v>15572</v>
      </c>
      <c r="H48" s="48" cm="1">
        <f t="array" ref="H48">IF($I$2="Раннее бронирование",
INDEX(GRID!$B$17:$BI$27,MATCH(G$7,GRID!$A$17:$A$27,0),MATCH(1,($U$2=GRID!$B$1:$BI$1)*(КАЛЕНДАРЬ!$O15=GRID!$B$3:$BI$3), 0))*GRID!$B$66,
ROUNDUP(INDEX(GRID!$B$17:$BI$27,MATCH(G$7,GRID!$A$17:$A$27,0),MATCH(1,($U$2=GRID!$B$1:$BI$1)*(КАЛЕНДАРЬ!$O15=GRID!$B$3:$BI$3), 0))*GRID!$B$66*(1-GRID!$B$69),0))</f>
        <v>17272</v>
      </c>
      <c r="I48" s="47" cm="1">
        <f t="array" ref="I48">IF($I$2="Раннее бронирование",
INDEX(GRID!$B$4:$BI$14,MATCH(I$7,GRID!$A$4:$A$14,0),MATCH(1,($U$2=GRID!$B$1:$BI$1)*(КАЛЕНДАРЬ!$O15=GRID!$B$3:$BI$3), 0))*GRID!$B$66,
ROUNDUP(INDEX(GRID!$B$4:$BI$14,MATCH(I$7,GRID!$A$4:$A$14,0),MATCH(1,($U$2=GRID!$B$1:$BI$1)*(КАЛЕНДАРЬ!$O15=GRID!$B$3:$BI$3),0))*GRID!$B$66*(1-GRID!$B$69),0))</f>
        <v>17068</v>
      </c>
      <c r="J48" s="48" cm="1">
        <f t="array" ref="J48">IF($I$2="Раннее бронирование",
INDEX(GRID!$B$17:$BI$27,MATCH(I$7,GRID!$A$17:$A$27,0),MATCH(1,($U$2=GRID!$B$1:$BI$1)*(КАЛЕНДАРЬ!$O15=GRID!$B$3:$BI$3), 0))*GRID!$B$66,
ROUNDUP(INDEX(GRID!$B$17:$BI$27,MATCH(I$7,GRID!$A$17:$A$27,0),MATCH(1,($U$2=GRID!$B$1:$BI$1)*(КАЛЕНДАРЬ!$O15=GRID!$B$3:$BI$3), 0))*GRID!$B$66*(1-GRID!$B$69),0))</f>
        <v>18768</v>
      </c>
      <c r="K48" s="47" cm="1">
        <f t="array" ref="K48">IF($I$2="Раннее бронирование",
INDEX(GRID!$B$4:$BI$14,MATCH(K$7,GRID!$A$4:$A$14,0),MATCH(1,($U$2=GRID!$B$1:$BI$1)*(КАЛЕНДАРЬ!$O15=GRID!$B$3:$BI$3), 0))*GRID!$B$66,
ROUNDUP(INDEX(GRID!$B$4:$BI$14,MATCH(K$7,GRID!$A$4:$A$14,0),MATCH(1,($U$2=GRID!$B$1:$BI$1)*(КАЛЕНДАРЬ!$O15=GRID!$B$3:$BI$3),0))*GRID!$B$66*(1-GRID!$B$69),0))</f>
        <v>18768</v>
      </c>
      <c r="L48" s="48" cm="1">
        <f t="array" ref="L48">IF($I$2="Раннее бронирование",
INDEX(GRID!$B$17:$BI$27,MATCH(K$7,GRID!$A$17:$A$27,0),MATCH(1,($U$2=GRID!$B$1:$BI$1)*(КАЛЕНДАРЬ!$O15=GRID!$B$3:$BI$3), 0))*GRID!$B$66,
ROUNDUP(INDEX(GRID!$B$17:$BI$27,MATCH(K$7,GRID!$A$17:$A$27,0),MATCH(1,($U$2=GRID!$B$1:$BI$1)*(КАЛЕНДАРЬ!$O15=GRID!$B$3:$BI$3), 0))*GRID!$B$66*(1-GRID!$B$69),0))</f>
        <v>20468</v>
      </c>
      <c r="M48" s="47" cm="1">
        <f t="array" ref="M48">IF($I$2="Раннее бронирование",
INDEX(GRID!$B$4:$BI$14,MATCH(M$7,GRID!$A$4:$A$14,0),MATCH(1,($U$2=GRID!$B$1:$BI$1)*(КАЛЕНДАРЬ!$O15=GRID!$B$3:$BI$3), 0))*GRID!$B$66,
ROUNDUP(INDEX(GRID!$B$4:$BI$14,MATCH(M$7,GRID!$A$4:$A$14,0),MATCH(1,($U$2=GRID!$B$1:$BI$1)*(КАЛЕНДАРЬ!$O15=GRID!$B$3:$BI$3),0))*GRID!$B$66*(1-GRID!$B$69),0))</f>
        <v>20604</v>
      </c>
      <c r="N48" s="48" cm="1">
        <f t="array" ref="N48">IF($I$2="Раннее бронирование",
INDEX(GRID!$B$17:$BI$27,MATCH(M$7,GRID!$A$17:$A$27,0),MATCH(1,($U$2=GRID!$B$1:$BI$1)*(КАЛЕНДАРЬ!$O15=GRID!$B$3:$BI$3), 0))*GRID!$B$66,
ROUNDUP(INDEX(GRID!$B$17:$BI$27,MATCH(M$7,GRID!$A$17:$A$27,0),MATCH(1,($U$2=GRID!$B$1:$BI$1)*(КАЛЕНДАРЬ!$O15=GRID!$B$3:$BI$3), 0))*GRID!$B$66*(1-GRID!$B$69),0))</f>
        <v>22304</v>
      </c>
      <c r="O48" s="47" cm="1">
        <f t="array" ref="O48">IF($I$2="Раннее бронирование",
INDEX(GRID!$B$4:$BI$14,MATCH(O$7,GRID!$A$4:$A$14,0),MATCH(1,($U$2=GRID!$B$1:$BI$1)*(КАЛЕНДАРЬ!$O15=GRID!$B$3:$BI$3), 0))*GRID!$B$66,
ROUNDUP(INDEX(GRID!$B$4:$BI$14,MATCH(O$7,GRID!$A$4:$A$14,0),MATCH(1,($U$2=GRID!$B$1:$BI$1)*(КАЛЕНДАРЬ!$O15=GRID!$B$3:$BI$3),0))*GRID!$B$66*(1-GRID!$B$69),0))</f>
        <v>25364</v>
      </c>
      <c r="P48" s="48" cm="1">
        <f t="array" ref="P48">IF($I$2="Раннее бронирование",
INDEX(GRID!$B$17:$BI$27,MATCH(O$7,GRID!$A$17:$A$27,0),MATCH(1,($U$2=GRID!$B$1:$BI$1)*(КАЛЕНДАРЬ!$O15=GRID!$B$3:$BI$3), 0))*GRID!$B$66,
ROUNDUP(INDEX(GRID!$B$17:$BI$27,MATCH(O$7,GRID!$A$17:$A$27,0),MATCH(1,($U$2=GRID!$B$1:$BI$1)*(КАЛЕНДАРЬ!$O15=GRID!$B$3:$BI$3), 0))*GRID!$B$66*(1-GRID!$B$69),0))</f>
        <v>27064</v>
      </c>
      <c r="Q48" s="47" cm="1">
        <f t="array" ref="Q48">IF($I$2="Раннее бронирование",
INDEX(GRID!$B$4:$BI$14,MATCH(Q$7,GRID!$A$4:$A$14,0),MATCH(1,($U$2=GRID!$B$1:$BI$1)*(КАЛЕНДАРЬ!$O15=GRID!$B$3:$BI$3), 0))*GRID!$B$66,
ROUNDUP(INDEX(GRID!$B$4:$BI$14,MATCH(Q$7,GRID!$A$4:$A$14,0),MATCH(1,($U$2=GRID!$B$1:$BI$1)*(КАЛЕНДАРЬ!$O15=GRID!$B$3:$BI$3),0))*GRID!$B$66*(1-GRID!$B$69),0))</f>
        <v>28424</v>
      </c>
      <c r="R48" s="48" cm="1">
        <f t="array" ref="R48">IF($I$2="Раннее бронирование",
INDEX(GRID!$B$17:$BI$27,MATCH(Q$7,GRID!$A$17:$A$27,0),MATCH(1,($U$2=GRID!$B$1:$BI$1)*(КАЛЕНДАРЬ!$O15=GRID!$B$3:$BI$3), 0))*GRID!$B$66,
ROUNDUP(INDEX(GRID!$B$17:$BI$27,MATCH(Q$7,GRID!$A$17:$A$27,0),MATCH(1,($U$2=GRID!$B$1:$BI$1)*(КАЛЕНДАРЬ!$O15=GRID!$B$3:$BI$3), 0))*GRID!$B$66*(1-GRID!$B$69),0))</f>
        <v>30124</v>
      </c>
      <c r="S48" s="47" cm="1">
        <f t="array" ref="S48">IF($I$2="Раннее бронирование",
INDEX(GRID!$B$4:$BI$14,MATCH(S$7,GRID!$A$4:$A$14,0),MATCH(1,($U$2=GRID!$B$1:$BI$1)*(КАЛЕНДАРЬ!$O15=GRID!$B$3:$BI$3), 0))*GRID!$B$66,
ROUNDUP(INDEX(GRID!$B$4:$BI$14,MATCH(S$7,GRID!$A$4:$A$14,0),MATCH(1,($U$2=GRID!$B$1:$BI$1)*(КАЛЕНДАРЬ!$O15=GRID!$B$3:$BI$3),0))*GRID!$B$66*(1-GRID!$B$69),0))</f>
        <v>34272</v>
      </c>
      <c r="T48" s="48" cm="1">
        <f t="array" ref="T48">IF($I$2="Раннее бронирование",
INDEX(GRID!$B$17:$BI$27,MATCH(S$7,GRID!$A$17:$A$27,0),MATCH(1,($U$2=GRID!$B$1:$BI$1)*(КАЛЕНДАРЬ!$O15=GRID!$B$3:$BI$3), 0))*GRID!$B$66,
ROUNDUP(INDEX(GRID!$B$17:$BI$27,MATCH(S$7,GRID!$A$17:$A$27,0),MATCH(1,($U$2=GRID!$B$1:$BI$1)*(КАЛЕНДАРЬ!$O15=GRID!$B$3:$BI$3), 0))*GRID!$B$66*(1-GRID!$B$69),0))</f>
        <v>35972</v>
      </c>
      <c r="U48" s="47" cm="1">
        <f t="array" ref="U48">IF($I$2="Раннее бронирование",
INDEX(GRID!$B$4:$BI$14,MATCH(U$7,GRID!$A$4:$A$14,0),MATCH(1,($U$2=GRID!$B$1:$BI$1)*(КАЛЕНДАРЬ!$O15=GRID!$B$3:$BI$3), 0))*GRID!$B$66,
ROUNDUP(INDEX(GRID!$B$4:$BI$14,MATCH(U$7,GRID!$A$4:$A$14,0),MATCH(1,($U$2=GRID!$B$1:$BI$1)*(КАЛЕНДАРЬ!$O15=GRID!$B$3:$BI$3),0))*GRID!$B$66*(1-GRID!$B$69),0))</f>
        <v>39440</v>
      </c>
      <c r="V48" s="48" cm="1">
        <f t="array" ref="V48">IF($I$2="Раннее бронирование",
INDEX(GRID!$B$17:$BI$27,MATCH(U$7,GRID!$A$17:$A$27,0),MATCH(1,($U$2=GRID!$B$1:$BI$1)*(КАЛЕНДАРЬ!$O15=GRID!$B$3:$BI$3), 0))*GRID!$B$66,
ROUNDUP(INDEX(GRID!$B$17:$BI$27,MATCH(U$7,GRID!$A$17:$A$27,0),MATCH(1,($U$2=GRID!$B$1:$BI$1)*(КАЛЕНДАРЬ!$O15=GRID!$B$3:$BI$3), 0))*GRID!$B$66*(1-GRID!$B$69),0))</f>
        <v>41140</v>
      </c>
      <c r="W48" s="47" cm="1">
        <f t="array" ref="W48">IF($I$2="Раннее бронирование",
INDEX(GRID!$B$4:$BI$14,MATCH(W$7,GRID!$A$4:$A$14,0),MATCH(1,($U$2=GRID!$B$1:$BI$1)*(КАЛЕНДАРЬ!$O15=GRID!$B$3:$BI$3), 0))*GRID!$B$66,
ROUNDUP(INDEX(GRID!$B$4:$BI$14,MATCH(W$7,GRID!$A$4:$A$14,0),MATCH(1,($U$2=GRID!$B$1:$BI$1)*(КАЛЕНДАРЬ!$O15=GRID!$B$3:$BI$3),0))*GRID!$B$66*(1-GRID!$B$69),0))</f>
        <v>157760</v>
      </c>
      <c r="X48" s="48" cm="1">
        <f t="array" ref="X48">IF($I$2="Раннее бронирование",
INDEX(GRID!$B$17:$BI$27,MATCH(W$7,GRID!$A$17:$A$27,0),MATCH(1,($U$2=GRID!$B$1:$BI$1)*(КАЛЕНДАРЬ!$O15=GRID!$B$3:$BI$3), 0))*GRID!$B$66,
ROUNDUP(INDEX(GRID!$B$17:$BI$27,MATCH(W$7,GRID!$A$17:$A$27,0),MATCH(1,($U$2=GRID!$B$1:$BI$1)*(КАЛЕНДАРЬ!$O15=GRID!$B$3:$BI$3), 0))*GRID!$B$66*(1-GRID!$B$69),0))</f>
        <v>159460</v>
      </c>
    </row>
    <row r="49" spans="1:24" hidden="1" x14ac:dyDescent="0.2">
      <c r="A49" s="117" t="s">
        <v>47</v>
      </c>
      <c r="B49" s="117">
        <v>13</v>
      </c>
      <c r="C49" s="47" cm="1">
        <f t="array" ref="C49">IF($I$2="Раннее бронирование",
INDEX(GRID!$B$4:$BI$14,MATCH(C$7,GRID!$A$4:$A$14,0),MATCH(1,($U$2=GRID!$B$1:$BI$1)*(КАЛЕНДАРЬ!$O16=GRID!$B$3:$BI$3), 0))*GRID!$B$66,
ROUNDUP(INDEX(GRID!$B$4:$BI$14,MATCH(C$7,GRID!$A$4:$A$14,0),MATCH(1,($U$2=GRID!$B$1:$BI$1)*(КАЛЕНДАРЬ!$O16=GRID!$B$3:$BI$3),0))*GRID!$B$66*(1-GRID!$B$69),0))</f>
        <v>12920</v>
      </c>
      <c r="D49" s="48" cm="1">
        <f t="array" ref="D49">IF($I$2="Раннее бронирование",
INDEX(GRID!$B$17:$BI$27,MATCH(C$7,GRID!$A$17:$A$27,0),MATCH(1,($U$2=GRID!$B$1:$BI$1)*(КАЛЕНДАРЬ!$O16=GRID!$B$3:$BI$3), 0))*GRID!$B$66,
ROUNDUP(INDEX(GRID!$B$17:$BI$27,MATCH(C$7,GRID!$A$17:$A$27,0),MATCH(1,($U$2=GRID!$B$1:$BI$1)*(КАЛЕНДАРЬ!$O16=GRID!$B$3:$BI$3), 0))*GRID!$B$66*(1-GRID!$B$69),0))</f>
        <v>14620</v>
      </c>
      <c r="E49" s="47" cm="1">
        <f t="array" ref="E49">IF($I$2="Раннее бронирование",
INDEX(GRID!$B$4:$BI$14,MATCH(E$7,GRID!$A$4:$A$14,0),MATCH(1,($U$2=GRID!$B$1:$BI$1)*(КАЛЕНДАРЬ!$O16=GRID!$B$3:$BI$3), 0))*GRID!$B$66,
ROUNDUP(INDEX(GRID!$B$4:$BI$14,MATCH(E$7,GRID!$A$4:$A$14,0),MATCH(1,($U$2=GRID!$B$1:$BI$1)*(КАЛЕНДАРЬ!$O16=GRID!$B$3:$BI$3),0))*GRID!$B$66*(1-GRID!$B$69),0))</f>
        <v>14212</v>
      </c>
      <c r="F49" s="48" cm="1">
        <f t="array" ref="F49">IF($I$2="Раннее бронирование",
INDEX(GRID!$B$17:$BI$27,MATCH(E$7,GRID!$A$17:$A$27,0),MATCH(1,($U$2=GRID!$B$1:$BI$1)*(КАЛЕНДАРЬ!$O16=GRID!$B$3:$BI$3), 0))*GRID!$B$66,
ROUNDUP(INDEX(GRID!$B$17:$BI$27,MATCH(E$7,GRID!$A$17:$A$27,0),MATCH(1,($U$2=GRID!$B$1:$BI$1)*(КАЛЕНДАРЬ!$O16=GRID!$B$3:$BI$3), 0))*GRID!$B$66*(1-GRID!$B$69),0))</f>
        <v>15912</v>
      </c>
      <c r="G49" s="47" cm="1">
        <f t="array" ref="G49">IF($I$2="Раннее бронирование",
INDEX(GRID!$B$4:$BI$14,MATCH(G$7,GRID!$A$4:$A$14,0),MATCH(1,($U$2=GRID!$B$1:$BI$1)*(КАЛЕНДАРЬ!$O16=GRID!$B$3:$BI$3), 0))*GRID!$B$66,
ROUNDUP(INDEX(GRID!$B$4:$BI$14,MATCH(G$7,GRID!$A$4:$A$14,0),MATCH(1,($U$2=GRID!$B$1:$BI$1)*(КАЛЕНДАРЬ!$O16=GRID!$B$3:$BI$3),0))*GRID!$B$66*(1-GRID!$B$69),0))</f>
        <v>15572</v>
      </c>
      <c r="H49" s="48" cm="1">
        <f t="array" ref="H49">IF($I$2="Раннее бронирование",
INDEX(GRID!$B$17:$BI$27,MATCH(G$7,GRID!$A$17:$A$27,0),MATCH(1,($U$2=GRID!$B$1:$BI$1)*(КАЛЕНДАРЬ!$O16=GRID!$B$3:$BI$3), 0))*GRID!$B$66,
ROUNDUP(INDEX(GRID!$B$17:$BI$27,MATCH(G$7,GRID!$A$17:$A$27,0),MATCH(1,($U$2=GRID!$B$1:$BI$1)*(КАЛЕНДАРЬ!$O16=GRID!$B$3:$BI$3), 0))*GRID!$B$66*(1-GRID!$B$69),0))</f>
        <v>17272</v>
      </c>
      <c r="I49" s="47" cm="1">
        <f t="array" ref="I49">IF($I$2="Раннее бронирование",
INDEX(GRID!$B$4:$BI$14,MATCH(I$7,GRID!$A$4:$A$14,0),MATCH(1,($U$2=GRID!$B$1:$BI$1)*(КАЛЕНДАРЬ!$O16=GRID!$B$3:$BI$3), 0))*GRID!$B$66,
ROUNDUP(INDEX(GRID!$B$4:$BI$14,MATCH(I$7,GRID!$A$4:$A$14,0),MATCH(1,($U$2=GRID!$B$1:$BI$1)*(КАЛЕНДАРЬ!$O16=GRID!$B$3:$BI$3),0))*GRID!$B$66*(1-GRID!$B$69),0))</f>
        <v>17068</v>
      </c>
      <c r="J49" s="48" cm="1">
        <f t="array" ref="J49">IF($I$2="Раннее бронирование",
INDEX(GRID!$B$17:$BI$27,MATCH(I$7,GRID!$A$17:$A$27,0),MATCH(1,($U$2=GRID!$B$1:$BI$1)*(КАЛЕНДАРЬ!$O16=GRID!$B$3:$BI$3), 0))*GRID!$B$66,
ROUNDUP(INDEX(GRID!$B$17:$BI$27,MATCH(I$7,GRID!$A$17:$A$27,0),MATCH(1,($U$2=GRID!$B$1:$BI$1)*(КАЛЕНДАРЬ!$O16=GRID!$B$3:$BI$3), 0))*GRID!$B$66*(1-GRID!$B$69),0))</f>
        <v>18768</v>
      </c>
      <c r="K49" s="47" cm="1">
        <f t="array" ref="K49">IF($I$2="Раннее бронирование",
INDEX(GRID!$B$4:$BI$14,MATCH(K$7,GRID!$A$4:$A$14,0),MATCH(1,($U$2=GRID!$B$1:$BI$1)*(КАЛЕНДАРЬ!$O16=GRID!$B$3:$BI$3), 0))*GRID!$B$66,
ROUNDUP(INDEX(GRID!$B$4:$BI$14,MATCH(K$7,GRID!$A$4:$A$14,0),MATCH(1,($U$2=GRID!$B$1:$BI$1)*(КАЛЕНДАРЬ!$O16=GRID!$B$3:$BI$3),0))*GRID!$B$66*(1-GRID!$B$69),0))</f>
        <v>18768</v>
      </c>
      <c r="L49" s="48" cm="1">
        <f t="array" ref="L49">IF($I$2="Раннее бронирование",
INDEX(GRID!$B$17:$BI$27,MATCH(K$7,GRID!$A$17:$A$27,0),MATCH(1,($U$2=GRID!$B$1:$BI$1)*(КАЛЕНДАРЬ!$O16=GRID!$B$3:$BI$3), 0))*GRID!$B$66,
ROUNDUP(INDEX(GRID!$B$17:$BI$27,MATCH(K$7,GRID!$A$17:$A$27,0),MATCH(1,($U$2=GRID!$B$1:$BI$1)*(КАЛЕНДАРЬ!$O16=GRID!$B$3:$BI$3), 0))*GRID!$B$66*(1-GRID!$B$69),0))</f>
        <v>20468</v>
      </c>
      <c r="M49" s="47" cm="1">
        <f t="array" ref="M49">IF($I$2="Раннее бронирование",
INDEX(GRID!$B$4:$BI$14,MATCH(M$7,GRID!$A$4:$A$14,0),MATCH(1,($U$2=GRID!$B$1:$BI$1)*(КАЛЕНДАРЬ!$O16=GRID!$B$3:$BI$3), 0))*GRID!$B$66,
ROUNDUP(INDEX(GRID!$B$4:$BI$14,MATCH(M$7,GRID!$A$4:$A$14,0),MATCH(1,($U$2=GRID!$B$1:$BI$1)*(КАЛЕНДАРЬ!$O16=GRID!$B$3:$BI$3),0))*GRID!$B$66*(1-GRID!$B$69),0))</f>
        <v>20604</v>
      </c>
      <c r="N49" s="48" cm="1">
        <f t="array" ref="N49">IF($I$2="Раннее бронирование",
INDEX(GRID!$B$17:$BI$27,MATCH(M$7,GRID!$A$17:$A$27,0),MATCH(1,($U$2=GRID!$B$1:$BI$1)*(КАЛЕНДАРЬ!$O16=GRID!$B$3:$BI$3), 0))*GRID!$B$66,
ROUNDUP(INDEX(GRID!$B$17:$BI$27,MATCH(M$7,GRID!$A$17:$A$27,0),MATCH(1,($U$2=GRID!$B$1:$BI$1)*(КАЛЕНДАРЬ!$O16=GRID!$B$3:$BI$3), 0))*GRID!$B$66*(1-GRID!$B$69),0))</f>
        <v>22304</v>
      </c>
      <c r="O49" s="47" cm="1">
        <f t="array" ref="O49">IF($I$2="Раннее бронирование",
INDEX(GRID!$B$4:$BI$14,MATCH(O$7,GRID!$A$4:$A$14,0),MATCH(1,($U$2=GRID!$B$1:$BI$1)*(КАЛЕНДАРЬ!$O16=GRID!$B$3:$BI$3), 0))*GRID!$B$66,
ROUNDUP(INDEX(GRID!$B$4:$BI$14,MATCH(O$7,GRID!$A$4:$A$14,0),MATCH(1,($U$2=GRID!$B$1:$BI$1)*(КАЛЕНДАРЬ!$O16=GRID!$B$3:$BI$3),0))*GRID!$B$66*(1-GRID!$B$69),0))</f>
        <v>25364</v>
      </c>
      <c r="P49" s="48" cm="1">
        <f t="array" ref="P49">IF($I$2="Раннее бронирование",
INDEX(GRID!$B$17:$BI$27,MATCH(O$7,GRID!$A$17:$A$27,0),MATCH(1,($U$2=GRID!$B$1:$BI$1)*(КАЛЕНДАРЬ!$O16=GRID!$B$3:$BI$3), 0))*GRID!$B$66,
ROUNDUP(INDEX(GRID!$B$17:$BI$27,MATCH(O$7,GRID!$A$17:$A$27,0),MATCH(1,($U$2=GRID!$B$1:$BI$1)*(КАЛЕНДАРЬ!$O16=GRID!$B$3:$BI$3), 0))*GRID!$B$66*(1-GRID!$B$69),0))</f>
        <v>27064</v>
      </c>
      <c r="Q49" s="47" cm="1">
        <f t="array" ref="Q49">IF($I$2="Раннее бронирование",
INDEX(GRID!$B$4:$BI$14,MATCH(Q$7,GRID!$A$4:$A$14,0),MATCH(1,($U$2=GRID!$B$1:$BI$1)*(КАЛЕНДАРЬ!$O16=GRID!$B$3:$BI$3), 0))*GRID!$B$66,
ROUNDUP(INDEX(GRID!$B$4:$BI$14,MATCH(Q$7,GRID!$A$4:$A$14,0),MATCH(1,($U$2=GRID!$B$1:$BI$1)*(КАЛЕНДАРЬ!$O16=GRID!$B$3:$BI$3),0))*GRID!$B$66*(1-GRID!$B$69),0))</f>
        <v>28424</v>
      </c>
      <c r="R49" s="48" cm="1">
        <f t="array" ref="R49">IF($I$2="Раннее бронирование",
INDEX(GRID!$B$17:$BI$27,MATCH(Q$7,GRID!$A$17:$A$27,0),MATCH(1,($U$2=GRID!$B$1:$BI$1)*(КАЛЕНДАРЬ!$O16=GRID!$B$3:$BI$3), 0))*GRID!$B$66,
ROUNDUP(INDEX(GRID!$B$17:$BI$27,MATCH(Q$7,GRID!$A$17:$A$27,0),MATCH(1,($U$2=GRID!$B$1:$BI$1)*(КАЛЕНДАРЬ!$O16=GRID!$B$3:$BI$3), 0))*GRID!$B$66*(1-GRID!$B$69),0))</f>
        <v>30124</v>
      </c>
      <c r="S49" s="47" cm="1">
        <f t="array" ref="S49">IF($I$2="Раннее бронирование",
INDEX(GRID!$B$4:$BI$14,MATCH(S$7,GRID!$A$4:$A$14,0),MATCH(1,($U$2=GRID!$B$1:$BI$1)*(КАЛЕНДАРЬ!$O16=GRID!$B$3:$BI$3), 0))*GRID!$B$66,
ROUNDUP(INDEX(GRID!$B$4:$BI$14,MATCH(S$7,GRID!$A$4:$A$14,0),MATCH(1,($U$2=GRID!$B$1:$BI$1)*(КАЛЕНДАРЬ!$O16=GRID!$B$3:$BI$3),0))*GRID!$B$66*(1-GRID!$B$69),0))</f>
        <v>34272</v>
      </c>
      <c r="T49" s="48" cm="1">
        <f t="array" ref="T49">IF($I$2="Раннее бронирование",
INDEX(GRID!$B$17:$BI$27,MATCH(S$7,GRID!$A$17:$A$27,0),MATCH(1,($U$2=GRID!$B$1:$BI$1)*(КАЛЕНДАРЬ!$O16=GRID!$B$3:$BI$3), 0))*GRID!$B$66,
ROUNDUP(INDEX(GRID!$B$17:$BI$27,MATCH(S$7,GRID!$A$17:$A$27,0),MATCH(1,($U$2=GRID!$B$1:$BI$1)*(КАЛЕНДАРЬ!$O16=GRID!$B$3:$BI$3), 0))*GRID!$B$66*(1-GRID!$B$69),0))</f>
        <v>35972</v>
      </c>
      <c r="U49" s="47" cm="1">
        <f t="array" ref="U49">IF($I$2="Раннее бронирование",
INDEX(GRID!$B$4:$BI$14,MATCH(U$7,GRID!$A$4:$A$14,0),MATCH(1,($U$2=GRID!$B$1:$BI$1)*(КАЛЕНДАРЬ!$O16=GRID!$B$3:$BI$3), 0))*GRID!$B$66,
ROUNDUP(INDEX(GRID!$B$4:$BI$14,MATCH(U$7,GRID!$A$4:$A$14,0),MATCH(1,($U$2=GRID!$B$1:$BI$1)*(КАЛЕНДАРЬ!$O16=GRID!$B$3:$BI$3),0))*GRID!$B$66*(1-GRID!$B$69),0))</f>
        <v>39440</v>
      </c>
      <c r="V49" s="48" cm="1">
        <f t="array" ref="V49">IF($I$2="Раннее бронирование",
INDEX(GRID!$B$17:$BI$27,MATCH(U$7,GRID!$A$17:$A$27,0),MATCH(1,($U$2=GRID!$B$1:$BI$1)*(КАЛЕНДАРЬ!$O16=GRID!$B$3:$BI$3), 0))*GRID!$B$66,
ROUNDUP(INDEX(GRID!$B$17:$BI$27,MATCH(U$7,GRID!$A$17:$A$27,0),MATCH(1,($U$2=GRID!$B$1:$BI$1)*(КАЛЕНДАРЬ!$O16=GRID!$B$3:$BI$3), 0))*GRID!$B$66*(1-GRID!$B$69),0))</f>
        <v>41140</v>
      </c>
      <c r="W49" s="47" cm="1">
        <f t="array" ref="W49">IF($I$2="Раннее бронирование",
INDEX(GRID!$B$4:$BI$14,MATCH(W$7,GRID!$A$4:$A$14,0),MATCH(1,($U$2=GRID!$B$1:$BI$1)*(КАЛЕНДАРЬ!$O16=GRID!$B$3:$BI$3), 0))*GRID!$B$66,
ROUNDUP(INDEX(GRID!$B$4:$BI$14,MATCH(W$7,GRID!$A$4:$A$14,0),MATCH(1,($U$2=GRID!$B$1:$BI$1)*(КАЛЕНДАРЬ!$O16=GRID!$B$3:$BI$3),0))*GRID!$B$66*(1-GRID!$B$69),0))</f>
        <v>157760</v>
      </c>
      <c r="X49" s="48" cm="1">
        <f t="array" ref="X49">IF($I$2="Раннее бронирование",
INDEX(GRID!$B$17:$BI$27,MATCH(W$7,GRID!$A$17:$A$27,0),MATCH(1,($U$2=GRID!$B$1:$BI$1)*(КАЛЕНДАРЬ!$O16=GRID!$B$3:$BI$3), 0))*GRID!$B$66,
ROUNDUP(INDEX(GRID!$B$17:$BI$27,MATCH(W$7,GRID!$A$17:$A$27,0),MATCH(1,($U$2=GRID!$B$1:$BI$1)*(КАЛЕНДАРЬ!$O16=GRID!$B$3:$BI$3), 0))*GRID!$B$66*(1-GRID!$B$69),0))</f>
        <v>159460</v>
      </c>
    </row>
    <row r="50" spans="1:24" hidden="1" x14ac:dyDescent="0.2">
      <c r="A50" s="117" t="s">
        <v>48</v>
      </c>
      <c r="B50" s="117">
        <v>14</v>
      </c>
      <c r="C50" s="47" cm="1">
        <f t="array" ref="C50">IF($I$2="Раннее бронирование",
INDEX(GRID!$B$4:$BI$14,MATCH(C$7,GRID!$A$4:$A$14,0),MATCH(1,($U$2=GRID!$B$1:$BI$1)*(КАЛЕНДАРЬ!$O17=GRID!$B$3:$BI$3), 0))*GRID!$B$66,
ROUNDUP(INDEX(GRID!$B$4:$BI$14,MATCH(C$7,GRID!$A$4:$A$14,0),MATCH(1,($U$2=GRID!$B$1:$BI$1)*(КАЛЕНДАРЬ!$O17=GRID!$B$3:$BI$3),0))*GRID!$B$66*(1-GRID!$B$69),0))</f>
        <v>12920</v>
      </c>
      <c r="D50" s="48" cm="1">
        <f t="array" ref="D50">IF($I$2="Раннее бронирование",
INDEX(GRID!$B$17:$BI$27,MATCH(C$7,GRID!$A$17:$A$27,0),MATCH(1,($U$2=GRID!$B$1:$BI$1)*(КАЛЕНДАРЬ!$O17=GRID!$B$3:$BI$3), 0))*GRID!$B$66,
ROUNDUP(INDEX(GRID!$B$17:$BI$27,MATCH(C$7,GRID!$A$17:$A$27,0),MATCH(1,($U$2=GRID!$B$1:$BI$1)*(КАЛЕНДАРЬ!$O17=GRID!$B$3:$BI$3), 0))*GRID!$B$66*(1-GRID!$B$69),0))</f>
        <v>14620</v>
      </c>
      <c r="E50" s="47" cm="1">
        <f t="array" ref="E50">IF($I$2="Раннее бронирование",
INDEX(GRID!$B$4:$BI$14,MATCH(E$7,GRID!$A$4:$A$14,0),MATCH(1,($U$2=GRID!$B$1:$BI$1)*(КАЛЕНДАРЬ!$O17=GRID!$B$3:$BI$3), 0))*GRID!$B$66,
ROUNDUP(INDEX(GRID!$B$4:$BI$14,MATCH(E$7,GRID!$A$4:$A$14,0),MATCH(1,($U$2=GRID!$B$1:$BI$1)*(КАЛЕНДАРЬ!$O17=GRID!$B$3:$BI$3),0))*GRID!$B$66*(1-GRID!$B$69),0))</f>
        <v>14212</v>
      </c>
      <c r="F50" s="48" cm="1">
        <f t="array" ref="F50">IF($I$2="Раннее бронирование",
INDEX(GRID!$B$17:$BI$27,MATCH(E$7,GRID!$A$17:$A$27,0),MATCH(1,($U$2=GRID!$B$1:$BI$1)*(КАЛЕНДАРЬ!$O17=GRID!$B$3:$BI$3), 0))*GRID!$B$66,
ROUNDUP(INDEX(GRID!$B$17:$BI$27,MATCH(E$7,GRID!$A$17:$A$27,0),MATCH(1,($U$2=GRID!$B$1:$BI$1)*(КАЛЕНДАРЬ!$O17=GRID!$B$3:$BI$3), 0))*GRID!$B$66*(1-GRID!$B$69),0))</f>
        <v>15912</v>
      </c>
      <c r="G50" s="47" cm="1">
        <f t="array" ref="G50">IF($I$2="Раннее бронирование",
INDEX(GRID!$B$4:$BI$14,MATCH(G$7,GRID!$A$4:$A$14,0),MATCH(1,($U$2=GRID!$B$1:$BI$1)*(КАЛЕНДАРЬ!$O17=GRID!$B$3:$BI$3), 0))*GRID!$B$66,
ROUNDUP(INDEX(GRID!$B$4:$BI$14,MATCH(G$7,GRID!$A$4:$A$14,0),MATCH(1,($U$2=GRID!$B$1:$BI$1)*(КАЛЕНДАРЬ!$O17=GRID!$B$3:$BI$3),0))*GRID!$B$66*(1-GRID!$B$69),0))</f>
        <v>15572</v>
      </c>
      <c r="H50" s="48" cm="1">
        <f t="array" ref="H50">IF($I$2="Раннее бронирование",
INDEX(GRID!$B$17:$BI$27,MATCH(G$7,GRID!$A$17:$A$27,0),MATCH(1,($U$2=GRID!$B$1:$BI$1)*(КАЛЕНДАРЬ!$O17=GRID!$B$3:$BI$3), 0))*GRID!$B$66,
ROUNDUP(INDEX(GRID!$B$17:$BI$27,MATCH(G$7,GRID!$A$17:$A$27,0),MATCH(1,($U$2=GRID!$B$1:$BI$1)*(КАЛЕНДАРЬ!$O17=GRID!$B$3:$BI$3), 0))*GRID!$B$66*(1-GRID!$B$69),0))</f>
        <v>17272</v>
      </c>
      <c r="I50" s="47" cm="1">
        <f t="array" ref="I50">IF($I$2="Раннее бронирование",
INDEX(GRID!$B$4:$BI$14,MATCH(I$7,GRID!$A$4:$A$14,0),MATCH(1,($U$2=GRID!$B$1:$BI$1)*(КАЛЕНДАРЬ!$O17=GRID!$B$3:$BI$3), 0))*GRID!$B$66,
ROUNDUP(INDEX(GRID!$B$4:$BI$14,MATCH(I$7,GRID!$A$4:$A$14,0),MATCH(1,($U$2=GRID!$B$1:$BI$1)*(КАЛЕНДАРЬ!$O17=GRID!$B$3:$BI$3),0))*GRID!$B$66*(1-GRID!$B$69),0))</f>
        <v>17068</v>
      </c>
      <c r="J50" s="48" cm="1">
        <f t="array" ref="J50">IF($I$2="Раннее бронирование",
INDEX(GRID!$B$17:$BI$27,MATCH(I$7,GRID!$A$17:$A$27,0),MATCH(1,($U$2=GRID!$B$1:$BI$1)*(КАЛЕНДАРЬ!$O17=GRID!$B$3:$BI$3), 0))*GRID!$B$66,
ROUNDUP(INDEX(GRID!$B$17:$BI$27,MATCH(I$7,GRID!$A$17:$A$27,0),MATCH(1,($U$2=GRID!$B$1:$BI$1)*(КАЛЕНДАРЬ!$O17=GRID!$B$3:$BI$3), 0))*GRID!$B$66*(1-GRID!$B$69),0))</f>
        <v>18768</v>
      </c>
      <c r="K50" s="47" cm="1">
        <f t="array" ref="K50">IF($I$2="Раннее бронирование",
INDEX(GRID!$B$4:$BI$14,MATCH(K$7,GRID!$A$4:$A$14,0),MATCH(1,($U$2=GRID!$B$1:$BI$1)*(КАЛЕНДАРЬ!$O17=GRID!$B$3:$BI$3), 0))*GRID!$B$66,
ROUNDUP(INDEX(GRID!$B$4:$BI$14,MATCH(K$7,GRID!$A$4:$A$14,0),MATCH(1,($U$2=GRID!$B$1:$BI$1)*(КАЛЕНДАРЬ!$O17=GRID!$B$3:$BI$3),0))*GRID!$B$66*(1-GRID!$B$69),0))</f>
        <v>18768</v>
      </c>
      <c r="L50" s="48" cm="1">
        <f t="array" ref="L50">IF($I$2="Раннее бронирование",
INDEX(GRID!$B$17:$BI$27,MATCH(K$7,GRID!$A$17:$A$27,0),MATCH(1,($U$2=GRID!$B$1:$BI$1)*(КАЛЕНДАРЬ!$O17=GRID!$B$3:$BI$3), 0))*GRID!$B$66,
ROUNDUP(INDEX(GRID!$B$17:$BI$27,MATCH(K$7,GRID!$A$17:$A$27,0),MATCH(1,($U$2=GRID!$B$1:$BI$1)*(КАЛЕНДАРЬ!$O17=GRID!$B$3:$BI$3), 0))*GRID!$B$66*(1-GRID!$B$69),0))</f>
        <v>20468</v>
      </c>
      <c r="M50" s="47" cm="1">
        <f t="array" ref="M50">IF($I$2="Раннее бронирование",
INDEX(GRID!$B$4:$BI$14,MATCH(M$7,GRID!$A$4:$A$14,0),MATCH(1,($U$2=GRID!$B$1:$BI$1)*(КАЛЕНДАРЬ!$O17=GRID!$B$3:$BI$3), 0))*GRID!$B$66,
ROUNDUP(INDEX(GRID!$B$4:$BI$14,MATCH(M$7,GRID!$A$4:$A$14,0),MATCH(1,($U$2=GRID!$B$1:$BI$1)*(КАЛЕНДАРЬ!$O17=GRID!$B$3:$BI$3),0))*GRID!$B$66*(1-GRID!$B$69),0))</f>
        <v>20604</v>
      </c>
      <c r="N50" s="48" cm="1">
        <f t="array" ref="N50">IF($I$2="Раннее бронирование",
INDEX(GRID!$B$17:$BI$27,MATCH(M$7,GRID!$A$17:$A$27,0),MATCH(1,($U$2=GRID!$B$1:$BI$1)*(КАЛЕНДАРЬ!$O17=GRID!$B$3:$BI$3), 0))*GRID!$B$66,
ROUNDUP(INDEX(GRID!$B$17:$BI$27,MATCH(M$7,GRID!$A$17:$A$27,0),MATCH(1,($U$2=GRID!$B$1:$BI$1)*(КАЛЕНДАРЬ!$O17=GRID!$B$3:$BI$3), 0))*GRID!$B$66*(1-GRID!$B$69),0))</f>
        <v>22304</v>
      </c>
      <c r="O50" s="47" cm="1">
        <f t="array" ref="O50">IF($I$2="Раннее бронирование",
INDEX(GRID!$B$4:$BI$14,MATCH(O$7,GRID!$A$4:$A$14,0),MATCH(1,($U$2=GRID!$B$1:$BI$1)*(КАЛЕНДАРЬ!$O17=GRID!$B$3:$BI$3), 0))*GRID!$B$66,
ROUNDUP(INDEX(GRID!$B$4:$BI$14,MATCH(O$7,GRID!$A$4:$A$14,0),MATCH(1,($U$2=GRID!$B$1:$BI$1)*(КАЛЕНДАРЬ!$O17=GRID!$B$3:$BI$3),0))*GRID!$B$66*(1-GRID!$B$69),0))</f>
        <v>25364</v>
      </c>
      <c r="P50" s="48" cm="1">
        <f t="array" ref="P50">IF($I$2="Раннее бронирование",
INDEX(GRID!$B$17:$BI$27,MATCH(O$7,GRID!$A$17:$A$27,0),MATCH(1,($U$2=GRID!$B$1:$BI$1)*(КАЛЕНДАРЬ!$O17=GRID!$B$3:$BI$3), 0))*GRID!$B$66,
ROUNDUP(INDEX(GRID!$B$17:$BI$27,MATCH(O$7,GRID!$A$17:$A$27,0),MATCH(1,($U$2=GRID!$B$1:$BI$1)*(КАЛЕНДАРЬ!$O17=GRID!$B$3:$BI$3), 0))*GRID!$B$66*(1-GRID!$B$69),0))</f>
        <v>27064</v>
      </c>
      <c r="Q50" s="47" cm="1">
        <f t="array" ref="Q50">IF($I$2="Раннее бронирование",
INDEX(GRID!$B$4:$BI$14,MATCH(Q$7,GRID!$A$4:$A$14,0),MATCH(1,($U$2=GRID!$B$1:$BI$1)*(КАЛЕНДАРЬ!$O17=GRID!$B$3:$BI$3), 0))*GRID!$B$66,
ROUNDUP(INDEX(GRID!$B$4:$BI$14,MATCH(Q$7,GRID!$A$4:$A$14,0),MATCH(1,($U$2=GRID!$B$1:$BI$1)*(КАЛЕНДАРЬ!$O17=GRID!$B$3:$BI$3),0))*GRID!$B$66*(1-GRID!$B$69),0))</f>
        <v>28424</v>
      </c>
      <c r="R50" s="48" cm="1">
        <f t="array" ref="R50">IF($I$2="Раннее бронирование",
INDEX(GRID!$B$17:$BI$27,MATCH(Q$7,GRID!$A$17:$A$27,0),MATCH(1,($U$2=GRID!$B$1:$BI$1)*(КАЛЕНДАРЬ!$O17=GRID!$B$3:$BI$3), 0))*GRID!$B$66,
ROUNDUP(INDEX(GRID!$B$17:$BI$27,MATCH(Q$7,GRID!$A$17:$A$27,0),MATCH(1,($U$2=GRID!$B$1:$BI$1)*(КАЛЕНДАРЬ!$O17=GRID!$B$3:$BI$3), 0))*GRID!$B$66*(1-GRID!$B$69),0))</f>
        <v>30124</v>
      </c>
      <c r="S50" s="47" cm="1">
        <f t="array" ref="S50">IF($I$2="Раннее бронирование",
INDEX(GRID!$B$4:$BI$14,MATCH(S$7,GRID!$A$4:$A$14,0),MATCH(1,($U$2=GRID!$B$1:$BI$1)*(КАЛЕНДАРЬ!$O17=GRID!$B$3:$BI$3), 0))*GRID!$B$66,
ROUNDUP(INDEX(GRID!$B$4:$BI$14,MATCH(S$7,GRID!$A$4:$A$14,0),MATCH(1,($U$2=GRID!$B$1:$BI$1)*(КАЛЕНДАРЬ!$O17=GRID!$B$3:$BI$3),0))*GRID!$B$66*(1-GRID!$B$69),0))</f>
        <v>34272</v>
      </c>
      <c r="T50" s="48" cm="1">
        <f t="array" ref="T50">IF($I$2="Раннее бронирование",
INDEX(GRID!$B$17:$BI$27,MATCH(S$7,GRID!$A$17:$A$27,0),MATCH(1,($U$2=GRID!$B$1:$BI$1)*(КАЛЕНДАРЬ!$O17=GRID!$B$3:$BI$3), 0))*GRID!$B$66,
ROUNDUP(INDEX(GRID!$B$17:$BI$27,MATCH(S$7,GRID!$A$17:$A$27,0),MATCH(1,($U$2=GRID!$B$1:$BI$1)*(КАЛЕНДАРЬ!$O17=GRID!$B$3:$BI$3), 0))*GRID!$B$66*(1-GRID!$B$69),0))</f>
        <v>35972</v>
      </c>
      <c r="U50" s="47" cm="1">
        <f t="array" ref="U50">IF($I$2="Раннее бронирование",
INDEX(GRID!$B$4:$BI$14,MATCH(U$7,GRID!$A$4:$A$14,0),MATCH(1,($U$2=GRID!$B$1:$BI$1)*(КАЛЕНДАРЬ!$O17=GRID!$B$3:$BI$3), 0))*GRID!$B$66,
ROUNDUP(INDEX(GRID!$B$4:$BI$14,MATCH(U$7,GRID!$A$4:$A$14,0),MATCH(1,($U$2=GRID!$B$1:$BI$1)*(КАЛЕНДАРЬ!$O17=GRID!$B$3:$BI$3),0))*GRID!$B$66*(1-GRID!$B$69),0))</f>
        <v>39440</v>
      </c>
      <c r="V50" s="48" cm="1">
        <f t="array" ref="V50">IF($I$2="Раннее бронирование",
INDEX(GRID!$B$17:$BI$27,MATCH(U$7,GRID!$A$17:$A$27,0),MATCH(1,($U$2=GRID!$B$1:$BI$1)*(КАЛЕНДАРЬ!$O17=GRID!$B$3:$BI$3), 0))*GRID!$B$66,
ROUNDUP(INDEX(GRID!$B$17:$BI$27,MATCH(U$7,GRID!$A$17:$A$27,0),MATCH(1,($U$2=GRID!$B$1:$BI$1)*(КАЛЕНДАРЬ!$O17=GRID!$B$3:$BI$3), 0))*GRID!$B$66*(1-GRID!$B$69),0))</f>
        <v>41140</v>
      </c>
      <c r="W50" s="47" cm="1">
        <f t="array" ref="W50">IF($I$2="Раннее бронирование",
INDEX(GRID!$B$4:$BI$14,MATCH(W$7,GRID!$A$4:$A$14,0),MATCH(1,($U$2=GRID!$B$1:$BI$1)*(КАЛЕНДАРЬ!$O17=GRID!$B$3:$BI$3), 0))*GRID!$B$66,
ROUNDUP(INDEX(GRID!$B$4:$BI$14,MATCH(W$7,GRID!$A$4:$A$14,0),MATCH(1,($U$2=GRID!$B$1:$BI$1)*(КАЛЕНДАРЬ!$O17=GRID!$B$3:$BI$3),0))*GRID!$B$66*(1-GRID!$B$69),0))</f>
        <v>157760</v>
      </c>
      <c r="X50" s="48" cm="1">
        <f t="array" ref="X50">IF($I$2="Раннее бронирование",
INDEX(GRID!$B$17:$BI$27,MATCH(W$7,GRID!$A$17:$A$27,0),MATCH(1,($U$2=GRID!$B$1:$BI$1)*(КАЛЕНДАРЬ!$O17=GRID!$B$3:$BI$3), 0))*GRID!$B$66,
ROUNDUP(INDEX(GRID!$B$17:$BI$27,MATCH(W$7,GRID!$A$17:$A$27,0),MATCH(1,($U$2=GRID!$B$1:$BI$1)*(КАЛЕНДАРЬ!$O17=GRID!$B$3:$BI$3), 0))*GRID!$B$66*(1-GRID!$B$69),0))</f>
        <v>159460</v>
      </c>
    </row>
    <row r="51" spans="1:24" hidden="1" x14ac:dyDescent="0.2">
      <c r="A51" s="117" t="s">
        <v>42</v>
      </c>
      <c r="B51" s="117">
        <v>15</v>
      </c>
      <c r="C51" s="47" cm="1">
        <f t="array" ref="C51">IF($I$2="Раннее бронирование",
INDEX(GRID!$B$4:$BI$14,MATCH(C$7,GRID!$A$4:$A$14,0),MATCH(1,($U$2=GRID!$B$1:$BI$1)*(КАЛЕНДАРЬ!$O18=GRID!$B$3:$BI$3), 0))*GRID!$B$66,
ROUNDUP(INDEX(GRID!$B$4:$BI$14,MATCH(C$7,GRID!$A$4:$A$14,0),MATCH(1,($U$2=GRID!$B$1:$BI$1)*(КАЛЕНДАРЬ!$O18=GRID!$B$3:$BI$3),0))*GRID!$B$66*(1-GRID!$B$69),0))</f>
        <v>12920</v>
      </c>
      <c r="D51" s="48" cm="1">
        <f t="array" ref="D51">IF($I$2="Раннее бронирование",
INDEX(GRID!$B$17:$BI$27,MATCH(C$7,GRID!$A$17:$A$27,0),MATCH(1,($U$2=GRID!$B$1:$BI$1)*(КАЛЕНДАРЬ!$O18=GRID!$B$3:$BI$3), 0))*GRID!$B$66,
ROUNDUP(INDEX(GRID!$B$17:$BI$27,MATCH(C$7,GRID!$A$17:$A$27,0),MATCH(1,($U$2=GRID!$B$1:$BI$1)*(КАЛЕНДАРЬ!$O18=GRID!$B$3:$BI$3), 0))*GRID!$B$66*(1-GRID!$B$69),0))</f>
        <v>14620</v>
      </c>
      <c r="E51" s="47" cm="1">
        <f t="array" ref="E51">IF($I$2="Раннее бронирование",
INDEX(GRID!$B$4:$BI$14,MATCH(E$7,GRID!$A$4:$A$14,0),MATCH(1,($U$2=GRID!$B$1:$BI$1)*(КАЛЕНДАРЬ!$O18=GRID!$B$3:$BI$3), 0))*GRID!$B$66,
ROUNDUP(INDEX(GRID!$B$4:$BI$14,MATCH(E$7,GRID!$A$4:$A$14,0),MATCH(1,($U$2=GRID!$B$1:$BI$1)*(КАЛЕНДАРЬ!$O18=GRID!$B$3:$BI$3),0))*GRID!$B$66*(1-GRID!$B$69),0))</f>
        <v>14212</v>
      </c>
      <c r="F51" s="48" cm="1">
        <f t="array" ref="F51">IF($I$2="Раннее бронирование",
INDEX(GRID!$B$17:$BI$27,MATCH(E$7,GRID!$A$17:$A$27,0),MATCH(1,($U$2=GRID!$B$1:$BI$1)*(КАЛЕНДАРЬ!$O18=GRID!$B$3:$BI$3), 0))*GRID!$B$66,
ROUNDUP(INDEX(GRID!$B$17:$BI$27,MATCH(E$7,GRID!$A$17:$A$27,0),MATCH(1,($U$2=GRID!$B$1:$BI$1)*(КАЛЕНДАРЬ!$O18=GRID!$B$3:$BI$3), 0))*GRID!$B$66*(1-GRID!$B$69),0))</f>
        <v>15912</v>
      </c>
      <c r="G51" s="47" cm="1">
        <f t="array" ref="G51">IF($I$2="Раннее бронирование",
INDEX(GRID!$B$4:$BI$14,MATCH(G$7,GRID!$A$4:$A$14,0),MATCH(1,($U$2=GRID!$B$1:$BI$1)*(КАЛЕНДАРЬ!$O18=GRID!$B$3:$BI$3), 0))*GRID!$B$66,
ROUNDUP(INDEX(GRID!$B$4:$BI$14,MATCH(G$7,GRID!$A$4:$A$14,0),MATCH(1,($U$2=GRID!$B$1:$BI$1)*(КАЛЕНДАРЬ!$O18=GRID!$B$3:$BI$3),0))*GRID!$B$66*(1-GRID!$B$69),0))</f>
        <v>15572</v>
      </c>
      <c r="H51" s="48" cm="1">
        <f t="array" ref="H51">IF($I$2="Раннее бронирование",
INDEX(GRID!$B$17:$BI$27,MATCH(G$7,GRID!$A$17:$A$27,0),MATCH(1,($U$2=GRID!$B$1:$BI$1)*(КАЛЕНДАРЬ!$O18=GRID!$B$3:$BI$3), 0))*GRID!$B$66,
ROUNDUP(INDEX(GRID!$B$17:$BI$27,MATCH(G$7,GRID!$A$17:$A$27,0),MATCH(1,($U$2=GRID!$B$1:$BI$1)*(КАЛЕНДАРЬ!$O18=GRID!$B$3:$BI$3), 0))*GRID!$B$66*(1-GRID!$B$69),0))</f>
        <v>17272</v>
      </c>
      <c r="I51" s="47" cm="1">
        <f t="array" ref="I51">IF($I$2="Раннее бронирование",
INDEX(GRID!$B$4:$BI$14,MATCH(I$7,GRID!$A$4:$A$14,0),MATCH(1,($U$2=GRID!$B$1:$BI$1)*(КАЛЕНДАРЬ!$O18=GRID!$B$3:$BI$3), 0))*GRID!$B$66,
ROUNDUP(INDEX(GRID!$B$4:$BI$14,MATCH(I$7,GRID!$A$4:$A$14,0),MATCH(1,($U$2=GRID!$B$1:$BI$1)*(КАЛЕНДАРЬ!$O18=GRID!$B$3:$BI$3),0))*GRID!$B$66*(1-GRID!$B$69),0))</f>
        <v>17068</v>
      </c>
      <c r="J51" s="48" cm="1">
        <f t="array" ref="J51">IF($I$2="Раннее бронирование",
INDEX(GRID!$B$17:$BI$27,MATCH(I$7,GRID!$A$17:$A$27,0),MATCH(1,($U$2=GRID!$B$1:$BI$1)*(КАЛЕНДАРЬ!$O18=GRID!$B$3:$BI$3), 0))*GRID!$B$66,
ROUNDUP(INDEX(GRID!$B$17:$BI$27,MATCH(I$7,GRID!$A$17:$A$27,0),MATCH(1,($U$2=GRID!$B$1:$BI$1)*(КАЛЕНДАРЬ!$O18=GRID!$B$3:$BI$3), 0))*GRID!$B$66*(1-GRID!$B$69),0))</f>
        <v>18768</v>
      </c>
      <c r="K51" s="47" cm="1">
        <f t="array" ref="K51">IF($I$2="Раннее бронирование",
INDEX(GRID!$B$4:$BI$14,MATCH(K$7,GRID!$A$4:$A$14,0),MATCH(1,($U$2=GRID!$B$1:$BI$1)*(КАЛЕНДАРЬ!$O18=GRID!$B$3:$BI$3), 0))*GRID!$B$66,
ROUNDUP(INDEX(GRID!$B$4:$BI$14,MATCH(K$7,GRID!$A$4:$A$14,0),MATCH(1,($U$2=GRID!$B$1:$BI$1)*(КАЛЕНДАРЬ!$O18=GRID!$B$3:$BI$3),0))*GRID!$B$66*(1-GRID!$B$69),0))</f>
        <v>18768</v>
      </c>
      <c r="L51" s="48" cm="1">
        <f t="array" ref="L51">IF($I$2="Раннее бронирование",
INDEX(GRID!$B$17:$BI$27,MATCH(K$7,GRID!$A$17:$A$27,0),MATCH(1,($U$2=GRID!$B$1:$BI$1)*(КАЛЕНДАРЬ!$O18=GRID!$B$3:$BI$3), 0))*GRID!$B$66,
ROUNDUP(INDEX(GRID!$B$17:$BI$27,MATCH(K$7,GRID!$A$17:$A$27,0),MATCH(1,($U$2=GRID!$B$1:$BI$1)*(КАЛЕНДАРЬ!$O18=GRID!$B$3:$BI$3), 0))*GRID!$B$66*(1-GRID!$B$69),0))</f>
        <v>20468</v>
      </c>
      <c r="M51" s="47" cm="1">
        <f t="array" ref="M51">IF($I$2="Раннее бронирование",
INDEX(GRID!$B$4:$BI$14,MATCH(M$7,GRID!$A$4:$A$14,0),MATCH(1,($U$2=GRID!$B$1:$BI$1)*(КАЛЕНДАРЬ!$O18=GRID!$B$3:$BI$3), 0))*GRID!$B$66,
ROUNDUP(INDEX(GRID!$B$4:$BI$14,MATCH(M$7,GRID!$A$4:$A$14,0),MATCH(1,($U$2=GRID!$B$1:$BI$1)*(КАЛЕНДАРЬ!$O18=GRID!$B$3:$BI$3),0))*GRID!$B$66*(1-GRID!$B$69),0))</f>
        <v>20604</v>
      </c>
      <c r="N51" s="48" cm="1">
        <f t="array" ref="N51">IF($I$2="Раннее бронирование",
INDEX(GRID!$B$17:$BI$27,MATCH(M$7,GRID!$A$17:$A$27,0),MATCH(1,($U$2=GRID!$B$1:$BI$1)*(КАЛЕНДАРЬ!$O18=GRID!$B$3:$BI$3), 0))*GRID!$B$66,
ROUNDUP(INDEX(GRID!$B$17:$BI$27,MATCH(M$7,GRID!$A$17:$A$27,0),MATCH(1,($U$2=GRID!$B$1:$BI$1)*(КАЛЕНДАРЬ!$O18=GRID!$B$3:$BI$3), 0))*GRID!$B$66*(1-GRID!$B$69),0))</f>
        <v>22304</v>
      </c>
      <c r="O51" s="47" cm="1">
        <f t="array" ref="O51">IF($I$2="Раннее бронирование",
INDEX(GRID!$B$4:$BI$14,MATCH(O$7,GRID!$A$4:$A$14,0),MATCH(1,($U$2=GRID!$B$1:$BI$1)*(КАЛЕНДАРЬ!$O18=GRID!$B$3:$BI$3), 0))*GRID!$B$66,
ROUNDUP(INDEX(GRID!$B$4:$BI$14,MATCH(O$7,GRID!$A$4:$A$14,0),MATCH(1,($U$2=GRID!$B$1:$BI$1)*(КАЛЕНДАРЬ!$O18=GRID!$B$3:$BI$3),0))*GRID!$B$66*(1-GRID!$B$69),0))</f>
        <v>25364</v>
      </c>
      <c r="P51" s="48" cm="1">
        <f t="array" ref="P51">IF($I$2="Раннее бронирование",
INDEX(GRID!$B$17:$BI$27,MATCH(O$7,GRID!$A$17:$A$27,0),MATCH(1,($U$2=GRID!$B$1:$BI$1)*(КАЛЕНДАРЬ!$O18=GRID!$B$3:$BI$3), 0))*GRID!$B$66,
ROUNDUP(INDEX(GRID!$B$17:$BI$27,MATCH(O$7,GRID!$A$17:$A$27,0),MATCH(1,($U$2=GRID!$B$1:$BI$1)*(КАЛЕНДАРЬ!$O18=GRID!$B$3:$BI$3), 0))*GRID!$B$66*(1-GRID!$B$69),0))</f>
        <v>27064</v>
      </c>
      <c r="Q51" s="47" cm="1">
        <f t="array" ref="Q51">IF($I$2="Раннее бронирование",
INDEX(GRID!$B$4:$BI$14,MATCH(Q$7,GRID!$A$4:$A$14,0),MATCH(1,($U$2=GRID!$B$1:$BI$1)*(КАЛЕНДАРЬ!$O18=GRID!$B$3:$BI$3), 0))*GRID!$B$66,
ROUNDUP(INDEX(GRID!$B$4:$BI$14,MATCH(Q$7,GRID!$A$4:$A$14,0),MATCH(1,($U$2=GRID!$B$1:$BI$1)*(КАЛЕНДАРЬ!$O18=GRID!$B$3:$BI$3),0))*GRID!$B$66*(1-GRID!$B$69),0))</f>
        <v>28424</v>
      </c>
      <c r="R51" s="48" cm="1">
        <f t="array" ref="R51">IF($I$2="Раннее бронирование",
INDEX(GRID!$B$17:$BI$27,MATCH(Q$7,GRID!$A$17:$A$27,0),MATCH(1,($U$2=GRID!$B$1:$BI$1)*(КАЛЕНДАРЬ!$O18=GRID!$B$3:$BI$3), 0))*GRID!$B$66,
ROUNDUP(INDEX(GRID!$B$17:$BI$27,MATCH(Q$7,GRID!$A$17:$A$27,0),MATCH(1,($U$2=GRID!$B$1:$BI$1)*(КАЛЕНДАРЬ!$O18=GRID!$B$3:$BI$3), 0))*GRID!$B$66*(1-GRID!$B$69),0))</f>
        <v>30124</v>
      </c>
      <c r="S51" s="47" cm="1">
        <f t="array" ref="S51">IF($I$2="Раннее бронирование",
INDEX(GRID!$B$4:$BI$14,MATCH(S$7,GRID!$A$4:$A$14,0),MATCH(1,($U$2=GRID!$B$1:$BI$1)*(КАЛЕНДАРЬ!$O18=GRID!$B$3:$BI$3), 0))*GRID!$B$66,
ROUNDUP(INDEX(GRID!$B$4:$BI$14,MATCH(S$7,GRID!$A$4:$A$14,0),MATCH(1,($U$2=GRID!$B$1:$BI$1)*(КАЛЕНДАРЬ!$O18=GRID!$B$3:$BI$3),0))*GRID!$B$66*(1-GRID!$B$69),0))</f>
        <v>34272</v>
      </c>
      <c r="T51" s="48" cm="1">
        <f t="array" ref="T51">IF($I$2="Раннее бронирование",
INDEX(GRID!$B$17:$BI$27,MATCH(S$7,GRID!$A$17:$A$27,0),MATCH(1,($U$2=GRID!$B$1:$BI$1)*(КАЛЕНДАРЬ!$O18=GRID!$B$3:$BI$3), 0))*GRID!$B$66,
ROUNDUP(INDEX(GRID!$B$17:$BI$27,MATCH(S$7,GRID!$A$17:$A$27,0),MATCH(1,($U$2=GRID!$B$1:$BI$1)*(КАЛЕНДАРЬ!$O18=GRID!$B$3:$BI$3), 0))*GRID!$B$66*(1-GRID!$B$69),0))</f>
        <v>35972</v>
      </c>
      <c r="U51" s="47" cm="1">
        <f t="array" ref="U51">IF($I$2="Раннее бронирование",
INDEX(GRID!$B$4:$BI$14,MATCH(U$7,GRID!$A$4:$A$14,0),MATCH(1,($U$2=GRID!$B$1:$BI$1)*(КАЛЕНДАРЬ!$O18=GRID!$B$3:$BI$3), 0))*GRID!$B$66,
ROUNDUP(INDEX(GRID!$B$4:$BI$14,MATCH(U$7,GRID!$A$4:$A$14,0),MATCH(1,($U$2=GRID!$B$1:$BI$1)*(КАЛЕНДАРЬ!$O18=GRID!$B$3:$BI$3),0))*GRID!$B$66*(1-GRID!$B$69),0))</f>
        <v>39440</v>
      </c>
      <c r="V51" s="48" cm="1">
        <f t="array" ref="V51">IF($I$2="Раннее бронирование",
INDEX(GRID!$B$17:$BI$27,MATCH(U$7,GRID!$A$17:$A$27,0),MATCH(1,($U$2=GRID!$B$1:$BI$1)*(КАЛЕНДАРЬ!$O18=GRID!$B$3:$BI$3), 0))*GRID!$B$66,
ROUNDUP(INDEX(GRID!$B$17:$BI$27,MATCH(U$7,GRID!$A$17:$A$27,0),MATCH(1,($U$2=GRID!$B$1:$BI$1)*(КАЛЕНДАРЬ!$O18=GRID!$B$3:$BI$3), 0))*GRID!$B$66*(1-GRID!$B$69),0))</f>
        <v>41140</v>
      </c>
      <c r="W51" s="47" cm="1">
        <f t="array" ref="W51">IF($I$2="Раннее бронирование",
INDEX(GRID!$B$4:$BI$14,MATCH(W$7,GRID!$A$4:$A$14,0),MATCH(1,($U$2=GRID!$B$1:$BI$1)*(КАЛЕНДАРЬ!$O18=GRID!$B$3:$BI$3), 0))*GRID!$B$66,
ROUNDUP(INDEX(GRID!$B$4:$BI$14,MATCH(W$7,GRID!$A$4:$A$14,0),MATCH(1,($U$2=GRID!$B$1:$BI$1)*(КАЛЕНДАРЬ!$O18=GRID!$B$3:$BI$3),0))*GRID!$B$66*(1-GRID!$B$69),0))</f>
        <v>157760</v>
      </c>
      <c r="X51" s="48" cm="1">
        <f t="array" ref="X51">IF($I$2="Раннее бронирование",
INDEX(GRID!$B$17:$BI$27,MATCH(W$7,GRID!$A$17:$A$27,0),MATCH(1,($U$2=GRID!$B$1:$BI$1)*(КАЛЕНДАРЬ!$O18=GRID!$B$3:$BI$3), 0))*GRID!$B$66,
ROUNDUP(INDEX(GRID!$B$17:$BI$27,MATCH(W$7,GRID!$A$17:$A$27,0),MATCH(1,($U$2=GRID!$B$1:$BI$1)*(КАЛЕНДАРЬ!$O18=GRID!$B$3:$BI$3), 0))*GRID!$B$66*(1-GRID!$B$69),0))</f>
        <v>159460</v>
      </c>
    </row>
    <row r="52" spans="1:24" hidden="1" x14ac:dyDescent="0.2">
      <c r="A52" s="117" t="s">
        <v>43</v>
      </c>
      <c r="B52" s="117">
        <v>16</v>
      </c>
      <c r="C52" s="47" cm="1">
        <f t="array" ref="C52">IF($I$2="Раннее бронирование",
INDEX(GRID!$B$4:$BI$14,MATCH(C$7,GRID!$A$4:$A$14,0),MATCH(1,($U$2=GRID!$B$1:$BI$1)*(КАЛЕНДАРЬ!$O19=GRID!$B$3:$BI$3), 0))*GRID!$B$66,
ROUNDUP(INDEX(GRID!$B$4:$BI$14,MATCH(C$7,GRID!$A$4:$A$14,0),MATCH(1,($U$2=GRID!$B$1:$BI$1)*(КАЛЕНДАРЬ!$O19=GRID!$B$3:$BI$3),0))*GRID!$B$66*(1-GRID!$B$69),0))</f>
        <v>14280</v>
      </c>
      <c r="D52" s="48" cm="1">
        <f t="array" ref="D52">IF($I$2="Раннее бронирование",
INDEX(GRID!$B$17:$BI$27,MATCH(C$7,GRID!$A$17:$A$27,0),MATCH(1,($U$2=GRID!$B$1:$BI$1)*(КАЛЕНДАРЬ!$O19=GRID!$B$3:$BI$3), 0))*GRID!$B$66,
ROUNDUP(INDEX(GRID!$B$17:$BI$27,MATCH(C$7,GRID!$A$17:$A$27,0),MATCH(1,($U$2=GRID!$B$1:$BI$1)*(КАЛЕНДАРЬ!$O19=GRID!$B$3:$BI$3), 0))*GRID!$B$66*(1-GRID!$B$69),0))</f>
        <v>15980</v>
      </c>
      <c r="E52" s="47" cm="1">
        <f t="array" ref="E52">IF($I$2="Раннее бронирование",
INDEX(GRID!$B$4:$BI$14,MATCH(E$7,GRID!$A$4:$A$14,0),MATCH(1,($U$2=GRID!$B$1:$BI$1)*(КАЛЕНДАРЬ!$O19=GRID!$B$3:$BI$3), 0))*GRID!$B$66,
ROUNDUP(INDEX(GRID!$B$4:$BI$14,MATCH(E$7,GRID!$A$4:$A$14,0),MATCH(1,($U$2=GRID!$B$1:$BI$1)*(КАЛЕНДАРЬ!$O19=GRID!$B$3:$BI$3),0))*GRID!$B$66*(1-GRID!$B$69),0))</f>
        <v>15776</v>
      </c>
      <c r="F52" s="48" cm="1">
        <f t="array" ref="F52">IF($I$2="Раннее бронирование",
INDEX(GRID!$B$17:$BI$27,MATCH(E$7,GRID!$A$17:$A$27,0),MATCH(1,($U$2=GRID!$B$1:$BI$1)*(КАЛЕНДАРЬ!$O19=GRID!$B$3:$BI$3), 0))*GRID!$B$66,
ROUNDUP(INDEX(GRID!$B$17:$BI$27,MATCH(E$7,GRID!$A$17:$A$27,0),MATCH(1,($U$2=GRID!$B$1:$BI$1)*(КАЛЕНДАРЬ!$O19=GRID!$B$3:$BI$3), 0))*GRID!$B$66*(1-GRID!$B$69),0))</f>
        <v>17476</v>
      </c>
      <c r="G52" s="47" cm="1">
        <f t="array" ref="G52">IF($I$2="Раннее бронирование",
INDEX(GRID!$B$4:$BI$14,MATCH(G$7,GRID!$A$4:$A$14,0),MATCH(1,($U$2=GRID!$B$1:$BI$1)*(КАЛЕНДАРЬ!$O19=GRID!$B$3:$BI$3), 0))*GRID!$B$66,
ROUNDUP(INDEX(GRID!$B$4:$BI$14,MATCH(G$7,GRID!$A$4:$A$14,0),MATCH(1,($U$2=GRID!$B$1:$BI$1)*(КАЛЕНДАРЬ!$O19=GRID!$B$3:$BI$3),0))*GRID!$B$66*(1-GRID!$B$69),0))</f>
        <v>17408</v>
      </c>
      <c r="H52" s="48" cm="1">
        <f t="array" ref="H52">IF($I$2="Раннее бронирование",
INDEX(GRID!$B$17:$BI$27,MATCH(G$7,GRID!$A$17:$A$27,0),MATCH(1,($U$2=GRID!$B$1:$BI$1)*(КАЛЕНДАРЬ!$O19=GRID!$B$3:$BI$3), 0))*GRID!$B$66,
ROUNDUP(INDEX(GRID!$B$17:$BI$27,MATCH(G$7,GRID!$A$17:$A$27,0),MATCH(1,($U$2=GRID!$B$1:$BI$1)*(КАЛЕНДАРЬ!$O19=GRID!$B$3:$BI$3), 0))*GRID!$B$66*(1-GRID!$B$69),0))</f>
        <v>19108</v>
      </c>
      <c r="I52" s="47" cm="1">
        <f t="array" ref="I52">IF($I$2="Раннее бронирование",
INDEX(GRID!$B$4:$BI$14,MATCH(I$7,GRID!$A$4:$A$14,0),MATCH(1,($U$2=GRID!$B$1:$BI$1)*(КАЛЕНДАРЬ!$O19=GRID!$B$3:$BI$3), 0))*GRID!$B$66,
ROUNDUP(INDEX(GRID!$B$4:$BI$14,MATCH(I$7,GRID!$A$4:$A$14,0),MATCH(1,($U$2=GRID!$B$1:$BI$1)*(КАЛЕНДАРЬ!$O19=GRID!$B$3:$BI$3),0))*GRID!$B$66*(1-GRID!$B$69),0))</f>
        <v>19244</v>
      </c>
      <c r="J52" s="48" cm="1">
        <f t="array" ref="J52">IF($I$2="Раннее бронирование",
INDEX(GRID!$B$17:$BI$27,MATCH(I$7,GRID!$A$17:$A$27,0),MATCH(1,($U$2=GRID!$B$1:$BI$1)*(КАЛЕНДАРЬ!$O19=GRID!$B$3:$BI$3), 0))*GRID!$B$66,
ROUNDUP(INDEX(GRID!$B$17:$BI$27,MATCH(I$7,GRID!$A$17:$A$27,0),MATCH(1,($U$2=GRID!$B$1:$BI$1)*(КАЛЕНДАРЬ!$O19=GRID!$B$3:$BI$3), 0))*GRID!$B$66*(1-GRID!$B$69),0))</f>
        <v>20944</v>
      </c>
      <c r="K52" s="47" cm="1">
        <f t="array" ref="K52">IF($I$2="Раннее бронирование",
INDEX(GRID!$B$4:$BI$14,MATCH(K$7,GRID!$A$4:$A$14,0),MATCH(1,($U$2=GRID!$B$1:$BI$1)*(КАЛЕНДАРЬ!$O19=GRID!$B$3:$BI$3), 0))*GRID!$B$66,
ROUNDUP(INDEX(GRID!$B$4:$BI$14,MATCH(K$7,GRID!$A$4:$A$14,0),MATCH(1,($U$2=GRID!$B$1:$BI$1)*(КАЛЕНДАРЬ!$O19=GRID!$B$3:$BI$3),0))*GRID!$B$66*(1-GRID!$B$69),0))</f>
        <v>21216</v>
      </c>
      <c r="L52" s="48" cm="1">
        <f t="array" ref="L52">IF($I$2="Раннее бронирование",
INDEX(GRID!$B$17:$BI$27,MATCH(K$7,GRID!$A$17:$A$27,0),MATCH(1,($U$2=GRID!$B$1:$BI$1)*(КАЛЕНДАРЬ!$O19=GRID!$B$3:$BI$3), 0))*GRID!$B$66,
ROUNDUP(INDEX(GRID!$B$17:$BI$27,MATCH(K$7,GRID!$A$17:$A$27,0),MATCH(1,($U$2=GRID!$B$1:$BI$1)*(КАЛЕНДАРЬ!$O19=GRID!$B$3:$BI$3), 0))*GRID!$B$66*(1-GRID!$B$69),0))</f>
        <v>22916</v>
      </c>
      <c r="M52" s="47" cm="1">
        <f t="array" ref="M52">IF($I$2="Раннее бронирование",
INDEX(GRID!$B$4:$BI$14,MATCH(M$7,GRID!$A$4:$A$14,0),MATCH(1,($U$2=GRID!$B$1:$BI$1)*(КАЛЕНДАРЬ!$O19=GRID!$B$3:$BI$3), 0))*GRID!$B$66,
ROUNDUP(INDEX(GRID!$B$4:$BI$14,MATCH(M$7,GRID!$A$4:$A$14,0),MATCH(1,($U$2=GRID!$B$1:$BI$1)*(КАЛЕНДАРЬ!$O19=GRID!$B$3:$BI$3),0))*GRID!$B$66*(1-GRID!$B$69),0))</f>
        <v>23392</v>
      </c>
      <c r="N52" s="48" cm="1">
        <f t="array" ref="N52">IF($I$2="Раннее бронирование",
INDEX(GRID!$B$17:$BI$27,MATCH(M$7,GRID!$A$17:$A$27,0),MATCH(1,($U$2=GRID!$B$1:$BI$1)*(КАЛЕНДАРЬ!$O19=GRID!$B$3:$BI$3), 0))*GRID!$B$66,
ROUNDUP(INDEX(GRID!$B$17:$BI$27,MATCH(M$7,GRID!$A$17:$A$27,0),MATCH(1,($U$2=GRID!$B$1:$BI$1)*(КАЛЕНДАРЬ!$O19=GRID!$B$3:$BI$3), 0))*GRID!$B$66*(1-GRID!$B$69),0))</f>
        <v>25092</v>
      </c>
      <c r="O52" s="47" cm="1">
        <f t="array" ref="O52">IF($I$2="Раннее бронирование",
INDEX(GRID!$B$4:$BI$14,MATCH(O$7,GRID!$A$4:$A$14,0),MATCH(1,($U$2=GRID!$B$1:$BI$1)*(КАЛЕНДАРЬ!$O19=GRID!$B$3:$BI$3), 0))*GRID!$B$66,
ROUNDUP(INDEX(GRID!$B$4:$BI$14,MATCH(O$7,GRID!$A$4:$A$14,0),MATCH(1,($U$2=GRID!$B$1:$BI$1)*(КАЛЕНДАРЬ!$O19=GRID!$B$3:$BI$3),0))*GRID!$B$66*(1-GRID!$B$69),0))</f>
        <v>27948</v>
      </c>
      <c r="P52" s="48" cm="1">
        <f t="array" ref="P52">IF($I$2="Раннее бронирование",
INDEX(GRID!$B$17:$BI$27,MATCH(O$7,GRID!$A$17:$A$27,0),MATCH(1,($U$2=GRID!$B$1:$BI$1)*(КАЛЕНДАРЬ!$O19=GRID!$B$3:$BI$3), 0))*GRID!$B$66,
ROUNDUP(INDEX(GRID!$B$17:$BI$27,MATCH(O$7,GRID!$A$17:$A$27,0),MATCH(1,($U$2=GRID!$B$1:$BI$1)*(КАЛЕНДАРЬ!$O19=GRID!$B$3:$BI$3), 0))*GRID!$B$66*(1-GRID!$B$69),0))</f>
        <v>29648</v>
      </c>
      <c r="Q52" s="47" cm="1">
        <f t="array" ref="Q52">IF($I$2="Раннее бронирование",
INDEX(GRID!$B$4:$BI$14,MATCH(Q$7,GRID!$A$4:$A$14,0),MATCH(1,($U$2=GRID!$B$1:$BI$1)*(КАЛЕНДАРЬ!$O19=GRID!$B$3:$BI$3), 0))*GRID!$B$66,
ROUNDUP(INDEX(GRID!$B$4:$BI$14,MATCH(Q$7,GRID!$A$4:$A$14,0),MATCH(1,($U$2=GRID!$B$1:$BI$1)*(КАЛЕНДАРЬ!$O19=GRID!$B$3:$BI$3),0))*GRID!$B$66*(1-GRID!$B$69),0))</f>
        <v>31416</v>
      </c>
      <c r="R52" s="48" cm="1">
        <f t="array" ref="R52">IF($I$2="Раннее бронирование",
INDEX(GRID!$B$17:$BI$27,MATCH(Q$7,GRID!$A$17:$A$27,0),MATCH(1,($U$2=GRID!$B$1:$BI$1)*(КАЛЕНДАРЬ!$O19=GRID!$B$3:$BI$3), 0))*GRID!$B$66,
ROUNDUP(INDEX(GRID!$B$17:$BI$27,MATCH(Q$7,GRID!$A$17:$A$27,0),MATCH(1,($U$2=GRID!$B$1:$BI$1)*(КАЛЕНДАРЬ!$O19=GRID!$B$3:$BI$3), 0))*GRID!$B$66*(1-GRID!$B$69),0))</f>
        <v>33116</v>
      </c>
      <c r="S52" s="47" cm="1">
        <f t="array" ref="S52">IF($I$2="Раннее бронирование",
INDEX(GRID!$B$4:$BI$14,MATCH(S$7,GRID!$A$4:$A$14,0),MATCH(1,($U$2=GRID!$B$1:$BI$1)*(КАЛЕНДАРЬ!$O19=GRID!$B$3:$BI$3), 0))*GRID!$B$66,
ROUNDUP(INDEX(GRID!$B$4:$BI$14,MATCH(S$7,GRID!$A$4:$A$14,0),MATCH(1,($U$2=GRID!$B$1:$BI$1)*(КАЛЕНДАРЬ!$O19=GRID!$B$3:$BI$3),0))*GRID!$B$66*(1-GRID!$B$69),0))</f>
        <v>38352</v>
      </c>
      <c r="T52" s="48" cm="1">
        <f t="array" ref="T52">IF($I$2="Раннее бронирование",
INDEX(GRID!$B$17:$BI$27,MATCH(S$7,GRID!$A$17:$A$27,0),MATCH(1,($U$2=GRID!$B$1:$BI$1)*(КАЛЕНДАРЬ!$O19=GRID!$B$3:$BI$3), 0))*GRID!$B$66,
ROUNDUP(INDEX(GRID!$B$17:$BI$27,MATCH(S$7,GRID!$A$17:$A$27,0),MATCH(1,($U$2=GRID!$B$1:$BI$1)*(КАЛЕНДАРЬ!$O19=GRID!$B$3:$BI$3), 0))*GRID!$B$66*(1-GRID!$B$69),0))</f>
        <v>40052</v>
      </c>
      <c r="U52" s="47" cm="1">
        <f t="array" ref="U52">IF($I$2="Раннее бронирование",
INDEX(GRID!$B$4:$BI$14,MATCH(U$7,GRID!$A$4:$A$14,0),MATCH(1,($U$2=GRID!$B$1:$BI$1)*(КАЛЕНДАРЬ!$O19=GRID!$B$3:$BI$3), 0))*GRID!$B$66,
ROUNDUP(INDEX(GRID!$B$4:$BI$14,MATCH(U$7,GRID!$A$4:$A$14,0),MATCH(1,($U$2=GRID!$B$1:$BI$1)*(КАЛЕНДАРЬ!$O19=GRID!$B$3:$BI$3),0))*GRID!$B$66*(1-GRID!$B$69),0))</f>
        <v>43520</v>
      </c>
      <c r="V52" s="48" cm="1">
        <f t="array" ref="V52">IF($I$2="Раннее бронирование",
INDEX(GRID!$B$17:$BI$27,MATCH(U$7,GRID!$A$17:$A$27,0),MATCH(1,($U$2=GRID!$B$1:$BI$1)*(КАЛЕНДАРЬ!$O19=GRID!$B$3:$BI$3), 0))*GRID!$B$66,
ROUNDUP(INDEX(GRID!$B$17:$BI$27,MATCH(U$7,GRID!$A$17:$A$27,0),MATCH(1,($U$2=GRID!$B$1:$BI$1)*(КАЛЕНДАРЬ!$O19=GRID!$B$3:$BI$3), 0))*GRID!$B$66*(1-GRID!$B$69),0))</f>
        <v>45220</v>
      </c>
      <c r="W52" s="47" cm="1">
        <f t="array" ref="W52">IF($I$2="Раннее бронирование",
INDEX(GRID!$B$4:$BI$14,MATCH(W$7,GRID!$A$4:$A$14,0),MATCH(1,($U$2=GRID!$B$1:$BI$1)*(КАЛЕНДАРЬ!$O19=GRID!$B$3:$BI$3), 0))*GRID!$B$66,
ROUNDUP(INDEX(GRID!$B$4:$BI$14,MATCH(W$7,GRID!$A$4:$A$14,0),MATCH(1,($U$2=GRID!$B$1:$BI$1)*(КАЛЕНДАРЬ!$O19=GRID!$B$3:$BI$3),0))*GRID!$B$66*(1-GRID!$B$69),0))</f>
        <v>170000</v>
      </c>
      <c r="X52" s="48" cm="1">
        <f t="array" ref="X52">IF($I$2="Раннее бронирование",
INDEX(GRID!$B$17:$BI$27,MATCH(W$7,GRID!$A$17:$A$27,0),MATCH(1,($U$2=GRID!$B$1:$BI$1)*(КАЛЕНДАРЬ!$O19=GRID!$B$3:$BI$3), 0))*GRID!$B$66,
ROUNDUP(INDEX(GRID!$B$17:$BI$27,MATCH(W$7,GRID!$A$17:$A$27,0),MATCH(1,($U$2=GRID!$B$1:$BI$1)*(КАЛЕНДАРЬ!$O19=GRID!$B$3:$BI$3), 0))*GRID!$B$66*(1-GRID!$B$69),0))</f>
        <v>171700</v>
      </c>
    </row>
    <row r="53" spans="1:24" hidden="1" x14ac:dyDescent="0.2">
      <c r="A53" s="117" t="s">
        <v>44</v>
      </c>
      <c r="B53" s="117">
        <v>17</v>
      </c>
      <c r="C53" s="47" cm="1">
        <f t="array" ref="C53">IF($I$2="Раннее бронирование",
INDEX(GRID!$B$4:$BI$14,MATCH(C$7,GRID!$A$4:$A$14,0),MATCH(1,($U$2=GRID!$B$1:$BI$1)*(КАЛЕНДАРЬ!$O20=GRID!$B$3:$BI$3), 0))*GRID!$B$66,
ROUNDUP(INDEX(GRID!$B$4:$BI$14,MATCH(C$7,GRID!$A$4:$A$14,0),MATCH(1,($U$2=GRID!$B$1:$BI$1)*(КАЛЕНДАРЬ!$O20=GRID!$B$3:$BI$3),0))*GRID!$B$66*(1-GRID!$B$69),0))</f>
        <v>14280</v>
      </c>
      <c r="D53" s="48" cm="1">
        <f t="array" ref="D53">IF($I$2="Раннее бронирование",
INDEX(GRID!$B$17:$BI$27,MATCH(C$7,GRID!$A$17:$A$27,0),MATCH(1,($U$2=GRID!$B$1:$BI$1)*(КАЛЕНДАРЬ!$O20=GRID!$B$3:$BI$3), 0))*GRID!$B$66,
ROUNDUP(INDEX(GRID!$B$17:$BI$27,MATCH(C$7,GRID!$A$17:$A$27,0),MATCH(1,($U$2=GRID!$B$1:$BI$1)*(КАЛЕНДАРЬ!$O20=GRID!$B$3:$BI$3), 0))*GRID!$B$66*(1-GRID!$B$69),0))</f>
        <v>15980</v>
      </c>
      <c r="E53" s="47" cm="1">
        <f t="array" ref="E53">IF($I$2="Раннее бронирование",
INDEX(GRID!$B$4:$BI$14,MATCH(E$7,GRID!$A$4:$A$14,0),MATCH(1,($U$2=GRID!$B$1:$BI$1)*(КАЛЕНДАРЬ!$O20=GRID!$B$3:$BI$3), 0))*GRID!$B$66,
ROUNDUP(INDEX(GRID!$B$4:$BI$14,MATCH(E$7,GRID!$A$4:$A$14,0),MATCH(1,($U$2=GRID!$B$1:$BI$1)*(КАЛЕНДАРЬ!$O20=GRID!$B$3:$BI$3),0))*GRID!$B$66*(1-GRID!$B$69),0))</f>
        <v>15776</v>
      </c>
      <c r="F53" s="48" cm="1">
        <f t="array" ref="F53">IF($I$2="Раннее бронирование",
INDEX(GRID!$B$17:$BI$27,MATCH(E$7,GRID!$A$17:$A$27,0),MATCH(1,($U$2=GRID!$B$1:$BI$1)*(КАЛЕНДАРЬ!$O20=GRID!$B$3:$BI$3), 0))*GRID!$B$66,
ROUNDUP(INDEX(GRID!$B$17:$BI$27,MATCH(E$7,GRID!$A$17:$A$27,0),MATCH(1,($U$2=GRID!$B$1:$BI$1)*(КАЛЕНДАРЬ!$O20=GRID!$B$3:$BI$3), 0))*GRID!$B$66*(1-GRID!$B$69),0))</f>
        <v>17476</v>
      </c>
      <c r="G53" s="47" cm="1">
        <f t="array" ref="G53">IF($I$2="Раннее бронирование",
INDEX(GRID!$B$4:$BI$14,MATCH(G$7,GRID!$A$4:$A$14,0),MATCH(1,($U$2=GRID!$B$1:$BI$1)*(КАЛЕНДАРЬ!$O20=GRID!$B$3:$BI$3), 0))*GRID!$B$66,
ROUNDUP(INDEX(GRID!$B$4:$BI$14,MATCH(G$7,GRID!$A$4:$A$14,0),MATCH(1,($U$2=GRID!$B$1:$BI$1)*(КАЛЕНДАРЬ!$O20=GRID!$B$3:$BI$3),0))*GRID!$B$66*(1-GRID!$B$69),0))</f>
        <v>17408</v>
      </c>
      <c r="H53" s="48" cm="1">
        <f t="array" ref="H53">IF($I$2="Раннее бронирование",
INDEX(GRID!$B$17:$BI$27,MATCH(G$7,GRID!$A$17:$A$27,0),MATCH(1,($U$2=GRID!$B$1:$BI$1)*(КАЛЕНДАРЬ!$O20=GRID!$B$3:$BI$3), 0))*GRID!$B$66,
ROUNDUP(INDEX(GRID!$B$17:$BI$27,MATCH(G$7,GRID!$A$17:$A$27,0),MATCH(1,($U$2=GRID!$B$1:$BI$1)*(КАЛЕНДАРЬ!$O20=GRID!$B$3:$BI$3), 0))*GRID!$B$66*(1-GRID!$B$69),0))</f>
        <v>19108</v>
      </c>
      <c r="I53" s="47" cm="1">
        <f t="array" ref="I53">IF($I$2="Раннее бронирование",
INDEX(GRID!$B$4:$BI$14,MATCH(I$7,GRID!$A$4:$A$14,0),MATCH(1,($U$2=GRID!$B$1:$BI$1)*(КАЛЕНДАРЬ!$O20=GRID!$B$3:$BI$3), 0))*GRID!$B$66,
ROUNDUP(INDEX(GRID!$B$4:$BI$14,MATCH(I$7,GRID!$A$4:$A$14,0),MATCH(1,($U$2=GRID!$B$1:$BI$1)*(КАЛЕНДАРЬ!$O20=GRID!$B$3:$BI$3),0))*GRID!$B$66*(1-GRID!$B$69),0))</f>
        <v>19244</v>
      </c>
      <c r="J53" s="48" cm="1">
        <f t="array" ref="J53">IF($I$2="Раннее бронирование",
INDEX(GRID!$B$17:$BI$27,MATCH(I$7,GRID!$A$17:$A$27,0),MATCH(1,($U$2=GRID!$B$1:$BI$1)*(КАЛЕНДАРЬ!$O20=GRID!$B$3:$BI$3), 0))*GRID!$B$66,
ROUNDUP(INDEX(GRID!$B$17:$BI$27,MATCH(I$7,GRID!$A$17:$A$27,0),MATCH(1,($U$2=GRID!$B$1:$BI$1)*(КАЛЕНДАРЬ!$O20=GRID!$B$3:$BI$3), 0))*GRID!$B$66*(1-GRID!$B$69),0))</f>
        <v>20944</v>
      </c>
      <c r="K53" s="47" cm="1">
        <f t="array" ref="K53">IF($I$2="Раннее бронирование",
INDEX(GRID!$B$4:$BI$14,MATCH(K$7,GRID!$A$4:$A$14,0),MATCH(1,($U$2=GRID!$B$1:$BI$1)*(КАЛЕНДАРЬ!$O20=GRID!$B$3:$BI$3), 0))*GRID!$B$66,
ROUNDUP(INDEX(GRID!$B$4:$BI$14,MATCH(K$7,GRID!$A$4:$A$14,0),MATCH(1,($U$2=GRID!$B$1:$BI$1)*(КАЛЕНДАРЬ!$O20=GRID!$B$3:$BI$3),0))*GRID!$B$66*(1-GRID!$B$69),0))</f>
        <v>21216</v>
      </c>
      <c r="L53" s="48" cm="1">
        <f t="array" ref="L53">IF($I$2="Раннее бронирование",
INDEX(GRID!$B$17:$BI$27,MATCH(K$7,GRID!$A$17:$A$27,0),MATCH(1,($U$2=GRID!$B$1:$BI$1)*(КАЛЕНДАРЬ!$O20=GRID!$B$3:$BI$3), 0))*GRID!$B$66,
ROUNDUP(INDEX(GRID!$B$17:$BI$27,MATCH(K$7,GRID!$A$17:$A$27,0),MATCH(1,($U$2=GRID!$B$1:$BI$1)*(КАЛЕНДАРЬ!$O20=GRID!$B$3:$BI$3), 0))*GRID!$B$66*(1-GRID!$B$69),0))</f>
        <v>22916</v>
      </c>
      <c r="M53" s="47" cm="1">
        <f t="array" ref="M53">IF($I$2="Раннее бронирование",
INDEX(GRID!$B$4:$BI$14,MATCH(M$7,GRID!$A$4:$A$14,0),MATCH(1,($U$2=GRID!$B$1:$BI$1)*(КАЛЕНДАРЬ!$O20=GRID!$B$3:$BI$3), 0))*GRID!$B$66,
ROUNDUP(INDEX(GRID!$B$4:$BI$14,MATCH(M$7,GRID!$A$4:$A$14,0),MATCH(1,($U$2=GRID!$B$1:$BI$1)*(КАЛЕНДАРЬ!$O20=GRID!$B$3:$BI$3),0))*GRID!$B$66*(1-GRID!$B$69),0))</f>
        <v>23392</v>
      </c>
      <c r="N53" s="48" cm="1">
        <f t="array" ref="N53">IF($I$2="Раннее бронирование",
INDEX(GRID!$B$17:$BI$27,MATCH(M$7,GRID!$A$17:$A$27,0),MATCH(1,($U$2=GRID!$B$1:$BI$1)*(КАЛЕНДАРЬ!$O20=GRID!$B$3:$BI$3), 0))*GRID!$B$66,
ROUNDUP(INDEX(GRID!$B$17:$BI$27,MATCH(M$7,GRID!$A$17:$A$27,0),MATCH(1,($U$2=GRID!$B$1:$BI$1)*(КАЛЕНДАРЬ!$O20=GRID!$B$3:$BI$3), 0))*GRID!$B$66*(1-GRID!$B$69),0))</f>
        <v>25092</v>
      </c>
      <c r="O53" s="47" cm="1">
        <f t="array" ref="O53">IF($I$2="Раннее бронирование",
INDEX(GRID!$B$4:$BI$14,MATCH(O$7,GRID!$A$4:$A$14,0),MATCH(1,($U$2=GRID!$B$1:$BI$1)*(КАЛЕНДАРЬ!$O20=GRID!$B$3:$BI$3), 0))*GRID!$B$66,
ROUNDUP(INDEX(GRID!$B$4:$BI$14,MATCH(O$7,GRID!$A$4:$A$14,0),MATCH(1,($U$2=GRID!$B$1:$BI$1)*(КАЛЕНДАРЬ!$O20=GRID!$B$3:$BI$3),0))*GRID!$B$66*(1-GRID!$B$69),0))</f>
        <v>27948</v>
      </c>
      <c r="P53" s="48" cm="1">
        <f t="array" ref="P53">IF($I$2="Раннее бронирование",
INDEX(GRID!$B$17:$BI$27,MATCH(O$7,GRID!$A$17:$A$27,0),MATCH(1,($U$2=GRID!$B$1:$BI$1)*(КАЛЕНДАРЬ!$O20=GRID!$B$3:$BI$3), 0))*GRID!$B$66,
ROUNDUP(INDEX(GRID!$B$17:$BI$27,MATCH(O$7,GRID!$A$17:$A$27,0),MATCH(1,($U$2=GRID!$B$1:$BI$1)*(КАЛЕНДАРЬ!$O20=GRID!$B$3:$BI$3), 0))*GRID!$B$66*(1-GRID!$B$69),0))</f>
        <v>29648</v>
      </c>
      <c r="Q53" s="47" cm="1">
        <f t="array" ref="Q53">IF($I$2="Раннее бронирование",
INDEX(GRID!$B$4:$BI$14,MATCH(Q$7,GRID!$A$4:$A$14,0),MATCH(1,($U$2=GRID!$B$1:$BI$1)*(КАЛЕНДАРЬ!$O20=GRID!$B$3:$BI$3), 0))*GRID!$B$66,
ROUNDUP(INDEX(GRID!$B$4:$BI$14,MATCH(Q$7,GRID!$A$4:$A$14,0),MATCH(1,($U$2=GRID!$B$1:$BI$1)*(КАЛЕНДАРЬ!$O20=GRID!$B$3:$BI$3),0))*GRID!$B$66*(1-GRID!$B$69),0))</f>
        <v>31416</v>
      </c>
      <c r="R53" s="48" cm="1">
        <f t="array" ref="R53">IF($I$2="Раннее бронирование",
INDEX(GRID!$B$17:$BI$27,MATCH(Q$7,GRID!$A$17:$A$27,0),MATCH(1,($U$2=GRID!$B$1:$BI$1)*(КАЛЕНДАРЬ!$O20=GRID!$B$3:$BI$3), 0))*GRID!$B$66,
ROUNDUP(INDEX(GRID!$B$17:$BI$27,MATCH(Q$7,GRID!$A$17:$A$27,0),MATCH(1,($U$2=GRID!$B$1:$BI$1)*(КАЛЕНДАРЬ!$O20=GRID!$B$3:$BI$3), 0))*GRID!$B$66*(1-GRID!$B$69),0))</f>
        <v>33116</v>
      </c>
      <c r="S53" s="47" cm="1">
        <f t="array" ref="S53">IF($I$2="Раннее бронирование",
INDEX(GRID!$B$4:$BI$14,MATCH(S$7,GRID!$A$4:$A$14,0),MATCH(1,($U$2=GRID!$B$1:$BI$1)*(КАЛЕНДАРЬ!$O20=GRID!$B$3:$BI$3), 0))*GRID!$B$66,
ROUNDUP(INDEX(GRID!$B$4:$BI$14,MATCH(S$7,GRID!$A$4:$A$14,0),MATCH(1,($U$2=GRID!$B$1:$BI$1)*(КАЛЕНДАРЬ!$O20=GRID!$B$3:$BI$3),0))*GRID!$B$66*(1-GRID!$B$69),0))</f>
        <v>38352</v>
      </c>
      <c r="T53" s="48" cm="1">
        <f t="array" ref="T53">IF($I$2="Раннее бронирование",
INDEX(GRID!$B$17:$BI$27,MATCH(S$7,GRID!$A$17:$A$27,0),MATCH(1,($U$2=GRID!$B$1:$BI$1)*(КАЛЕНДАРЬ!$O20=GRID!$B$3:$BI$3), 0))*GRID!$B$66,
ROUNDUP(INDEX(GRID!$B$17:$BI$27,MATCH(S$7,GRID!$A$17:$A$27,0),MATCH(1,($U$2=GRID!$B$1:$BI$1)*(КАЛЕНДАРЬ!$O20=GRID!$B$3:$BI$3), 0))*GRID!$B$66*(1-GRID!$B$69),0))</f>
        <v>40052</v>
      </c>
      <c r="U53" s="47" cm="1">
        <f t="array" ref="U53">IF($I$2="Раннее бронирование",
INDEX(GRID!$B$4:$BI$14,MATCH(U$7,GRID!$A$4:$A$14,0),MATCH(1,($U$2=GRID!$B$1:$BI$1)*(КАЛЕНДАРЬ!$O20=GRID!$B$3:$BI$3), 0))*GRID!$B$66,
ROUNDUP(INDEX(GRID!$B$4:$BI$14,MATCH(U$7,GRID!$A$4:$A$14,0),MATCH(1,($U$2=GRID!$B$1:$BI$1)*(КАЛЕНДАРЬ!$O20=GRID!$B$3:$BI$3),0))*GRID!$B$66*(1-GRID!$B$69),0))</f>
        <v>43520</v>
      </c>
      <c r="V53" s="48" cm="1">
        <f t="array" ref="V53">IF($I$2="Раннее бронирование",
INDEX(GRID!$B$17:$BI$27,MATCH(U$7,GRID!$A$17:$A$27,0),MATCH(1,($U$2=GRID!$B$1:$BI$1)*(КАЛЕНДАРЬ!$O20=GRID!$B$3:$BI$3), 0))*GRID!$B$66,
ROUNDUP(INDEX(GRID!$B$17:$BI$27,MATCH(U$7,GRID!$A$17:$A$27,0),MATCH(1,($U$2=GRID!$B$1:$BI$1)*(КАЛЕНДАРЬ!$O20=GRID!$B$3:$BI$3), 0))*GRID!$B$66*(1-GRID!$B$69),0))</f>
        <v>45220</v>
      </c>
      <c r="W53" s="47" cm="1">
        <f t="array" ref="W53">IF($I$2="Раннее бронирование",
INDEX(GRID!$B$4:$BI$14,MATCH(W$7,GRID!$A$4:$A$14,0),MATCH(1,($U$2=GRID!$B$1:$BI$1)*(КАЛЕНДАРЬ!$O20=GRID!$B$3:$BI$3), 0))*GRID!$B$66,
ROUNDUP(INDEX(GRID!$B$4:$BI$14,MATCH(W$7,GRID!$A$4:$A$14,0),MATCH(1,($U$2=GRID!$B$1:$BI$1)*(КАЛЕНДАРЬ!$O20=GRID!$B$3:$BI$3),0))*GRID!$B$66*(1-GRID!$B$69),0))</f>
        <v>170000</v>
      </c>
      <c r="X53" s="48" cm="1">
        <f t="array" ref="X53">IF($I$2="Раннее бронирование",
INDEX(GRID!$B$17:$BI$27,MATCH(W$7,GRID!$A$17:$A$27,0),MATCH(1,($U$2=GRID!$B$1:$BI$1)*(КАЛЕНДАРЬ!$O20=GRID!$B$3:$BI$3), 0))*GRID!$B$66,
ROUNDUP(INDEX(GRID!$B$17:$BI$27,MATCH(W$7,GRID!$A$17:$A$27,0),MATCH(1,($U$2=GRID!$B$1:$BI$1)*(КАЛЕНДАРЬ!$O20=GRID!$B$3:$BI$3), 0))*GRID!$B$66*(1-GRID!$B$69),0))</f>
        <v>171700</v>
      </c>
    </row>
    <row r="54" spans="1:24" hidden="1" x14ac:dyDescent="0.2">
      <c r="A54" s="117" t="s">
        <v>45</v>
      </c>
      <c r="B54" s="117">
        <v>18</v>
      </c>
      <c r="C54" s="47" cm="1">
        <f t="array" ref="C54">IF($I$2="Раннее бронирование",
INDEX(GRID!$B$4:$BI$14,MATCH(C$7,GRID!$A$4:$A$14,0),MATCH(1,($U$2=GRID!$B$1:$BI$1)*(КАЛЕНДАРЬ!$O21=GRID!$B$3:$BI$3), 0))*GRID!$B$66,
ROUNDUP(INDEX(GRID!$B$4:$BI$14,MATCH(C$7,GRID!$A$4:$A$14,0),MATCH(1,($U$2=GRID!$B$1:$BI$1)*(КАЛЕНДАРЬ!$O21=GRID!$B$3:$BI$3),0))*GRID!$B$66*(1-GRID!$B$69),0))</f>
        <v>13600</v>
      </c>
      <c r="D54" s="48" cm="1">
        <f t="array" ref="D54">IF($I$2="Раннее бронирование",
INDEX(GRID!$B$17:$BI$27,MATCH(C$7,GRID!$A$17:$A$27,0),MATCH(1,($U$2=GRID!$B$1:$BI$1)*(КАЛЕНДАРЬ!$O21=GRID!$B$3:$BI$3), 0))*GRID!$B$66,
ROUNDUP(INDEX(GRID!$B$17:$BI$27,MATCH(C$7,GRID!$A$17:$A$27,0),MATCH(1,($U$2=GRID!$B$1:$BI$1)*(КАЛЕНДАРЬ!$O21=GRID!$B$3:$BI$3), 0))*GRID!$B$66*(1-GRID!$B$69),0))</f>
        <v>15300</v>
      </c>
      <c r="E54" s="47" cm="1">
        <f t="array" ref="E54">IF($I$2="Раннее бронирование",
INDEX(GRID!$B$4:$BI$14,MATCH(E$7,GRID!$A$4:$A$14,0),MATCH(1,($U$2=GRID!$B$1:$BI$1)*(КАЛЕНДАРЬ!$O21=GRID!$B$3:$BI$3), 0))*GRID!$B$66,
ROUNDUP(INDEX(GRID!$B$4:$BI$14,MATCH(E$7,GRID!$A$4:$A$14,0),MATCH(1,($U$2=GRID!$B$1:$BI$1)*(КАЛЕНДАРЬ!$O21=GRID!$B$3:$BI$3),0))*GRID!$B$66*(1-GRID!$B$69),0))</f>
        <v>14960</v>
      </c>
      <c r="F54" s="48" cm="1">
        <f t="array" ref="F54">IF($I$2="Раннее бронирование",
INDEX(GRID!$B$17:$BI$27,MATCH(E$7,GRID!$A$17:$A$27,0),MATCH(1,($U$2=GRID!$B$1:$BI$1)*(КАЛЕНДАРЬ!$O21=GRID!$B$3:$BI$3), 0))*GRID!$B$66,
ROUNDUP(INDEX(GRID!$B$17:$BI$27,MATCH(E$7,GRID!$A$17:$A$27,0),MATCH(1,($U$2=GRID!$B$1:$BI$1)*(КАЛЕНДАРЬ!$O21=GRID!$B$3:$BI$3), 0))*GRID!$B$66*(1-GRID!$B$69),0))</f>
        <v>16660</v>
      </c>
      <c r="G54" s="47" cm="1">
        <f t="array" ref="G54">IF($I$2="Раннее бронирование",
INDEX(GRID!$B$4:$BI$14,MATCH(G$7,GRID!$A$4:$A$14,0),MATCH(1,($U$2=GRID!$B$1:$BI$1)*(КАЛЕНДАРЬ!$O21=GRID!$B$3:$BI$3), 0))*GRID!$B$66,
ROUNDUP(INDEX(GRID!$B$4:$BI$14,MATCH(G$7,GRID!$A$4:$A$14,0),MATCH(1,($U$2=GRID!$B$1:$BI$1)*(КАЛЕНДАРЬ!$O21=GRID!$B$3:$BI$3),0))*GRID!$B$66*(1-GRID!$B$69),0))</f>
        <v>16456</v>
      </c>
      <c r="H54" s="48" cm="1">
        <f t="array" ref="H54">IF($I$2="Раннее бронирование",
INDEX(GRID!$B$17:$BI$27,MATCH(G$7,GRID!$A$17:$A$27,0),MATCH(1,($U$2=GRID!$B$1:$BI$1)*(КАЛЕНДАРЬ!$O21=GRID!$B$3:$BI$3), 0))*GRID!$B$66,
ROUNDUP(INDEX(GRID!$B$17:$BI$27,MATCH(G$7,GRID!$A$17:$A$27,0),MATCH(1,($U$2=GRID!$B$1:$BI$1)*(КАЛЕНДАРЬ!$O21=GRID!$B$3:$BI$3), 0))*GRID!$B$66*(1-GRID!$B$69),0))</f>
        <v>18156</v>
      </c>
      <c r="I54" s="47" cm="1">
        <f t="array" ref="I54">IF($I$2="Раннее бронирование",
INDEX(GRID!$B$4:$BI$14,MATCH(I$7,GRID!$A$4:$A$14,0),MATCH(1,($U$2=GRID!$B$1:$BI$1)*(КАЛЕНДАРЬ!$O21=GRID!$B$3:$BI$3), 0))*GRID!$B$66,
ROUNDUP(INDEX(GRID!$B$4:$BI$14,MATCH(I$7,GRID!$A$4:$A$14,0),MATCH(1,($U$2=GRID!$B$1:$BI$1)*(КАЛЕНДАРЬ!$O21=GRID!$B$3:$BI$3),0))*GRID!$B$66*(1-GRID!$B$69),0))</f>
        <v>18088</v>
      </c>
      <c r="J54" s="48" cm="1">
        <f t="array" ref="J54">IF($I$2="Раннее бронирование",
INDEX(GRID!$B$17:$BI$27,MATCH(I$7,GRID!$A$17:$A$27,0),MATCH(1,($U$2=GRID!$B$1:$BI$1)*(КАЛЕНДАРЬ!$O21=GRID!$B$3:$BI$3), 0))*GRID!$B$66,
ROUNDUP(INDEX(GRID!$B$17:$BI$27,MATCH(I$7,GRID!$A$17:$A$27,0),MATCH(1,($U$2=GRID!$B$1:$BI$1)*(КАЛЕНДАРЬ!$O21=GRID!$B$3:$BI$3), 0))*GRID!$B$66*(1-GRID!$B$69),0))</f>
        <v>19788</v>
      </c>
      <c r="K54" s="47" cm="1">
        <f t="array" ref="K54">IF($I$2="Раннее бронирование",
INDEX(GRID!$B$4:$BI$14,MATCH(K$7,GRID!$A$4:$A$14,0),MATCH(1,($U$2=GRID!$B$1:$BI$1)*(КАЛЕНДАРЬ!$O21=GRID!$B$3:$BI$3), 0))*GRID!$B$66,
ROUNDUP(INDEX(GRID!$B$4:$BI$14,MATCH(K$7,GRID!$A$4:$A$14,0),MATCH(1,($U$2=GRID!$B$1:$BI$1)*(КАЛЕНДАРЬ!$O21=GRID!$B$3:$BI$3),0))*GRID!$B$66*(1-GRID!$B$69),0))</f>
        <v>19924</v>
      </c>
      <c r="L54" s="48" cm="1">
        <f t="array" ref="L54">IF($I$2="Раннее бронирование",
INDEX(GRID!$B$17:$BI$27,MATCH(K$7,GRID!$A$17:$A$27,0),MATCH(1,($U$2=GRID!$B$1:$BI$1)*(КАЛЕНДАРЬ!$O21=GRID!$B$3:$BI$3), 0))*GRID!$B$66,
ROUNDUP(INDEX(GRID!$B$17:$BI$27,MATCH(K$7,GRID!$A$17:$A$27,0),MATCH(1,($U$2=GRID!$B$1:$BI$1)*(КАЛЕНДАРЬ!$O21=GRID!$B$3:$BI$3), 0))*GRID!$B$66*(1-GRID!$B$69),0))</f>
        <v>21624</v>
      </c>
      <c r="M54" s="47" cm="1">
        <f t="array" ref="M54">IF($I$2="Раннее бронирование",
INDEX(GRID!$B$4:$BI$14,MATCH(M$7,GRID!$A$4:$A$14,0),MATCH(1,($U$2=GRID!$B$1:$BI$1)*(КАЛЕНДАРЬ!$O21=GRID!$B$3:$BI$3), 0))*GRID!$B$66,
ROUNDUP(INDEX(GRID!$B$4:$BI$14,MATCH(M$7,GRID!$A$4:$A$14,0),MATCH(1,($U$2=GRID!$B$1:$BI$1)*(КАЛЕНДАРЬ!$O21=GRID!$B$3:$BI$3),0))*GRID!$B$66*(1-GRID!$B$69),0))</f>
        <v>21964</v>
      </c>
      <c r="N54" s="48" cm="1">
        <f t="array" ref="N54">IF($I$2="Раннее бронирование",
INDEX(GRID!$B$17:$BI$27,MATCH(M$7,GRID!$A$17:$A$27,0),MATCH(1,($U$2=GRID!$B$1:$BI$1)*(КАЛЕНДАРЬ!$O21=GRID!$B$3:$BI$3), 0))*GRID!$B$66,
ROUNDUP(INDEX(GRID!$B$17:$BI$27,MATCH(M$7,GRID!$A$17:$A$27,0),MATCH(1,($U$2=GRID!$B$1:$BI$1)*(КАЛЕНДАРЬ!$O21=GRID!$B$3:$BI$3), 0))*GRID!$B$66*(1-GRID!$B$69),0))</f>
        <v>23664</v>
      </c>
      <c r="O54" s="47" cm="1">
        <f t="array" ref="O54">IF($I$2="Раннее бронирование",
INDEX(GRID!$B$4:$BI$14,MATCH(O$7,GRID!$A$4:$A$14,0),MATCH(1,($U$2=GRID!$B$1:$BI$1)*(КАЛЕНДАРЬ!$O21=GRID!$B$3:$BI$3), 0))*GRID!$B$66,
ROUNDUP(INDEX(GRID!$B$4:$BI$14,MATCH(O$7,GRID!$A$4:$A$14,0),MATCH(1,($U$2=GRID!$B$1:$BI$1)*(КАЛЕНДАРЬ!$O21=GRID!$B$3:$BI$3),0))*GRID!$B$66*(1-GRID!$B$69),0))</f>
        <v>26656</v>
      </c>
      <c r="P54" s="48" cm="1">
        <f t="array" ref="P54">IF($I$2="Раннее бронирование",
INDEX(GRID!$B$17:$BI$27,MATCH(O$7,GRID!$A$17:$A$27,0),MATCH(1,($U$2=GRID!$B$1:$BI$1)*(КАЛЕНДАРЬ!$O21=GRID!$B$3:$BI$3), 0))*GRID!$B$66,
ROUNDUP(INDEX(GRID!$B$17:$BI$27,MATCH(O$7,GRID!$A$17:$A$27,0),MATCH(1,($U$2=GRID!$B$1:$BI$1)*(КАЛЕНДАРЬ!$O21=GRID!$B$3:$BI$3), 0))*GRID!$B$66*(1-GRID!$B$69),0))</f>
        <v>28356</v>
      </c>
      <c r="Q54" s="47" cm="1">
        <f t="array" ref="Q54">IF($I$2="Раннее бронирование",
INDEX(GRID!$B$4:$BI$14,MATCH(Q$7,GRID!$A$4:$A$14,0),MATCH(1,($U$2=GRID!$B$1:$BI$1)*(КАЛЕНДАРЬ!$O21=GRID!$B$3:$BI$3), 0))*GRID!$B$66,
ROUNDUP(INDEX(GRID!$B$4:$BI$14,MATCH(Q$7,GRID!$A$4:$A$14,0),MATCH(1,($U$2=GRID!$B$1:$BI$1)*(КАЛЕНДАРЬ!$O21=GRID!$B$3:$BI$3),0))*GRID!$B$66*(1-GRID!$B$69),0))</f>
        <v>29920</v>
      </c>
      <c r="R54" s="48" cm="1">
        <f t="array" ref="R54">IF($I$2="Раннее бронирование",
INDEX(GRID!$B$17:$BI$27,MATCH(Q$7,GRID!$A$17:$A$27,0),MATCH(1,($U$2=GRID!$B$1:$BI$1)*(КАЛЕНДАРЬ!$O21=GRID!$B$3:$BI$3), 0))*GRID!$B$66,
ROUNDUP(INDEX(GRID!$B$17:$BI$27,MATCH(Q$7,GRID!$A$17:$A$27,0),MATCH(1,($U$2=GRID!$B$1:$BI$1)*(КАЛЕНДАРЬ!$O21=GRID!$B$3:$BI$3), 0))*GRID!$B$66*(1-GRID!$B$69),0))</f>
        <v>31620</v>
      </c>
      <c r="S54" s="47" cm="1">
        <f t="array" ref="S54">IF($I$2="Раннее бронирование",
INDEX(GRID!$B$4:$BI$14,MATCH(S$7,GRID!$A$4:$A$14,0),MATCH(1,($U$2=GRID!$B$1:$BI$1)*(КАЛЕНДАРЬ!$O21=GRID!$B$3:$BI$3), 0))*GRID!$B$66,
ROUNDUP(INDEX(GRID!$B$4:$BI$14,MATCH(S$7,GRID!$A$4:$A$14,0),MATCH(1,($U$2=GRID!$B$1:$BI$1)*(КАЛЕНДАРЬ!$O21=GRID!$B$3:$BI$3),0))*GRID!$B$66*(1-GRID!$B$69),0))</f>
        <v>36244</v>
      </c>
      <c r="T54" s="48" cm="1">
        <f t="array" ref="T54">IF($I$2="Раннее бронирование",
INDEX(GRID!$B$17:$BI$27,MATCH(S$7,GRID!$A$17:$A$27,0),MATCH(1,($U$2=GRID!$B$1:$BI$1)*(КАЛЕНДАРЬ!$O21=GRID!$B$3:$BI$3), 0))*GRID!$B$66,
ROUNDUP(INDEX(GRID!$B$17:$BI$27,MATCH(S$7,GRID!$A$17:$A$27,0),MATCH(1,($U$2=GRID!$B$1:$BI$1)*(КАЛЕНДАРЬ!$O21=GRID!$B$3:$BI$3), 0))*GRID!$B$66*(1-GRID!$B$69),0))</f>
        <v>37944</v>
      </c>
      <c r="U54" s="47" cm="1">
        <f t="array" ref="U54">IF($I$2="Раннее бронирование",
INDEX(GRID!$B$4:$BI$14,MATCH(U$7,GRID!$A$4:$A$14,0),MATCH(1,($U$2=GRID!$B$1:$BI$1)*(КАЛЕНДАРЬ!$O21=GRID!$B$3:$BI$3), 0))*GRID!$B$66,
ROUNDUP(INDEX(GRID!$B$4:$BI$14,MATCH(U$7,GRID!$A$4:$A$14,0),MATCH(1,($U$2=GRID!$B$1:$BI$1)*(КАЛЕНДАРЬ!$O21=GRID!$B$3:$BI$3),0))*GRID!$B$66*(1-GRID!$B$69),0))</f>
        <v>41480</v>
      </c>
      <c r="V54" s="48" cm="1">
        <f t="array" ref="V54">IF($I$2="Раннее бронирование",
INDEX(GRID!$B$17:$BI$27,MATCH(U$7,GRID!$A$17:$A$27,0),MATCH(1,($U$2=GRID!$B$1:$BI$1)*(КАЛЕНДАРЬ!$O21=GRID!$B$3:$BI$3), 0))*GRID!$B$66,
ROUNDUP(INDEX(GRID!$B$17:$BI$27,MATCH(U$7,GRID!$A$17:$A$27,0),MATCH(1,($U$2=GRID!$B$1:$BI$1)*(КАЛЕНДАРЬ!$O21=GRID!$B$3:$BI$3), 0))*GRID!$B$66*(1-GRID!$B$69),0))</f>
        <v>43180</v>
      </c>
      <c r="W54" s="47" cm="1">
        <f t="array" ref="W54">IF($I$2="Раннее бронирование",
INDEX(GRID!$B$4:$BI$14,MATCH(W$7,GRID!$A$4:$A$14,0),MATCH(1,($U$2=GRID!$B$1:$BI$1)*(КАЛЕНДАРЬ!$O21=GRID!$B$3:$BI$3), 0))*GRID!$B$66,
ROUNDUP(INDEX(GRID!$B$4:$BI$14,MATCH(W$7,GRID!$A$4:$A$14,0),MATCH(1,($U$2=GRID!$B$1:$BI$1)*(КАЛЕНДАРЬ!$O21=GRID!$B$3:$BI$3),0))*GRID!$B$66*(1-GRID!$B$69),0))</f>
        <v>163880</v>
      </c>
      <c r="X54" s="48" cm="1">
        <f t="array" ref="X54">IF($I$2="Раннее бронирование",
INDEX(GRID!$B$17:$BI$27,MATCH(W$7,GRID!$A$17:$A$27,0),MATCH(1,($U$2=GRID!$B$1:$BI$1)*(КАЛЕНДАРЬ!$O21=GRID!$B$3:$BI$3), 0))*GRID!$B$66,
ROUNDUP(INDEX(GRID!$B$17:$BI$27,MATCH(W$7,GRID!$A$17:$A$27,0),MATCH(1,($U$2=GRID!$B$1:$BI$1)*(КАЛЕНДАРЬ!$O21=GRID!$B$3:$BI$3), 0))*GRID!$B$66*(1-GRID!$B$69),0))</f>
        <v>165580</v>
      </c>
    </row>
    <row r="55" spans="1:24" hidden="1" x14ac:dyDescent="0.2">
      <c r="A55" s="117" t="s">
        <v>46</v>
      </c>
      <c r="B55" s="117">
        <v>19</v>
      </c>
      <c r="C55" s="47" cm="1">
        <f t="array" ref="C55">IF($I$2="Раннее бронирование",
INDEX(GRID!$B$4:$BI$14,MATCH(C$7,GRID!$A$4:$A$14,0),MATCH(1,($U$2=GRID!$B$1:$BI$1)*(КАЛЕНДАРЬ!$O22=GRID!$B$3:$BI$3), 0))*GRID!$B$66,
ROUNDUP(INDEX(GRID!$B$4:$BI$14,MATCH(C$7,GRID!$A$4:$A$14,0),MATCH(1,($U$2=GRID!$B$1:$BI$1)*(КАЛЕНДАРЬ!$O22=GRID!$B$3:$BI$3),0))*GRID!$B$66*(1-GRID!$B$69),0))</f>
        <v>13600</v>
      </c>
      <c r="D55" s="48" cm="1">
        <f t="array" ref="D55">IF($I$2="Раннее бронирование",
INDEX(GRID!$B$17:$BI$27,MATCH(C$7,GRID!$A$17:$A$27,0),MATCH(1,($U$2=GRID!$B$1:$BI$1)*(КАЛЕНДАРЬ!$O22=GRID!$B$3:$BI$3), 0))*GRID!$B$66,
ROUNDUP(INDEX(GRID!$B$17:$BI$27,MATCH(C$7,GRID!$A$17:$A$27,0),MATCH(1,($U$2=GRID!$B$1:$BI$1)*(КАЛЕНДАРЬ!$O22=GRID!$B$3:$BI$3), 0))*GRID!$B$66*(1-GRID!$B$69),0))</f>
        <v>15300</v>
      </c>
      <c r="E55" s="47" cm="1">
        <f t="array" ref="E55">IF($I$2="Раннее бронирование",
INDEX(GRID!$B$4:$BI$14,MATCH(E$7,GRID!$A$4:$A$14,0),MATCH(1,($U$2=GRID!$B$1:$BI$1)*(КАЛЕНДАРЬ!$O22=GRID!$B$3:$BI$3), 0))*GRID!$B$66,
ROUNDUP(INDEX(GRID!$B$4:$BI$14,MATCH(E$7,GRID!$A$4:$A$14,0),MATCH(1,($U$2=GRID!$B$1:$BI$1)*(КАЛЕНДАРЬ!$O22=GRID!$B$3:$BI$3),0))*GRID!$B$66*(1-GRID!$B$69),0))</f>
        <v>14960</v>
      </c>
      <c r="F55" s="48" cm="1">
        <f t="array" ref="F55">IF($I$2="Раннее бронирование",
INDEX(GRID!$B$17:$BI$27,MATCH(E$7,GRID!$A$17:$A$27,0),MATCH(1,($U$2=GRID!$B$1:$BI$1)*(КАЛЕНДАРЬ!$O22=GRID!$B$3:$BI$3), 0))*GRID!$B$66,
ROUNDUP(INDEX(GRID!$B$17:$BI$27,MATCH(E$7,GRID!$A$17:$A$27,0),MATCH(1,($U$2=GRID!$B$1:$BI$1)*(КАЛЕНДАРЬ!$O22=GRID!$B$3:$BI$3), 0))*GRID!$B$66*(1-GRID!$B$69),0))</f>
        <v>16660</v>
      </c>
      <c r="G55" s="47" cm="1">
        <f t="array" ref="G55">IF($I$2="Раннее бронирование",
INDEX(GRID!$B$4:$BI$14,MATCH(G$7,GRID!$A$4:$A$14,0),MATCH(1,($U$2=GRID!$B$1:$BI$1)*(КАЛЕНДАРЬ!$O22=GRID!$B$3:$BI$3), 0))*GRID!$B$66,
ROUNDUP(INDEX(GRID!$B$4:$BI$14,MATCH(G$7,GRID!$A$4:$A$14,0),MATCH(1,($U$2=GRID!$B$1:$BI$1)*(КАЛЕНДАРЬ!$O22=GRID!$B$3:$BI$3),0))*GRID!$B$66*(1-GRID!$B$69),0))</f>
        <v>16456</v>
      </c>
      <c r="H55" s="48" cm="1">
        <f t="array" ref="H55">IF($I$2="Раннее бронирование",
INDEX(GRID!$B$17:$BI$27,MATCH(G$7,GRID!$A$17:$A$27,0),MATCH(1,($U$2=GRID!$B$1:$BI$1)*(КАЛЕНДАРЬ!$O22=GRID!$B$3:$BI$3), 0))*GRID!$B$66,
ROUNDUP(INDEX(GRID!$B$17:$BI$27,MATCH(G$7,GRID!$A$17:$A$27,0),MATCH(1,($U$2=GRID!$B$1:$BI$1)*(КАЛЕНДАРЬ!$O22=GRID!$B$3:$BI$3), 0))*GRID!$B$66*(1-GRID!$B$69),0))</f>
        <v>18156</v>
      </c>
      <c r="I55" s="47" cm="1">
        <f t="array" ref="I55">IF($I$2="Раннее бронирование",
INDEX(GRID!$B$4:$BI$14,MATCH(I$7,GRID!$A$4:$A$14,0),MATCH(1,($U$2=GRID!$B$1:$BI$1)*(КАЛЕНДАРЬ!$O22=GRID!$B$3:$BI$3), 0))*GRID!$B$66,
ROUNDUP(INDEX(GRID!$B$4:$BI$14,MATCH(I$7,GRID!$A$4:$A$14,0),MATCH(1,($U$2=GRID!$B$1:$BI$1)*(КАЛЕНДАРЬ!$O22=GRID!$B$3:$BI$3),0))*GRID!$B$66*(1-GRID!$B$69),0))</f>
        <v>18088</v>
      </c>
      <c r="J55" s="48" cm="1">
        <f t="array" ref="J55">IF($I$2="Раннее бронирование",
INDEX(GRID!$B$17:$BI$27,MATCH(I$7,GRID!$A$17:$A$27,0),MATCH(1,($U$2=GRID!$B$1:$BI$1)*(КАЛЕНДАРЬ!$O22=GRID!$B$3:$BI$3), 0))*GRID!$B$66,
ROUNDUP(INDEX(GRID!$B$17:$BI$27,MATCH(I$7,GRID!$A$17:$A$27,0),MATCH(1,($U$2=GRID!$B$1:$BI$1)*(КАЛЕНДАРЬ!$O22=GRID!$B$3:$BI$3), 0))*GRID!$B$66*(1-GRID!$B$69),0))</f>
        <v>19788</v>
      </c>
      <c r="K55" s="47" cm="1">
        <f t="array" ref="K55">IF($I$2="Раннее бронирование",
INDEX(GRID!$B$4:$BI$14,MATCH(K$7,GRID!$A$4:$A$14,0),MATCH(1,($U$2=GRID!$B$1:$BI$1)*(КАЛЕНДАРЬ!$O22=GRID!$B$3:$BI$3), 0))*GRID!$B$66,
ROUNDUP(INDEX(GRID!$B$4:$BI$14,MATCH(K$7,GRID!$A$4:$A$14,0),MATCH(1,($U$2=GRID!$B$1:$BI$1)*(КАЛЕНДАРЬ!$O22=GRID!$B$3:$BI$3),0))*GRID!$B$66*(1-GRID!$B$69),0))</f>
        <v>19924</v>
      </c>
      <c r="L55" s="48" cm="1">
        <f t="array" ref="L55">IF($I$2="Раннее бронирование",
INDEX(GRID!$B$17:$BI$27,MATCH(K$7,GRID!$A$17:$A$27,0),MATCH(1,($U$2=GRID!$B$1:$BI$1)*(КАЛЕНДАРЬ!$O22=GRID!$B$3:$BI$3), 0))*GRID!$B$66,
ROUNDUP(INDEX(GRID!$B$17:$BI$27,MATCH(K$7,GRID!$A$17:$A$27,0),MATCH(1,($U$2=GRID!$B$1:$BI$1)*(КАЛЕНДАРЬ!$O22=GRID!$B$3:$BI$3), 0))*GRID!$B$66*(1-GRID!$B$69),0))</f>
        <v>21624</v>
      </c>
      <c r="M55" s="47" cm="1">
        <f t="array" ref="M55">IF($I$2="Раннее бронирование",
INDEX(GRID!$B$4:$BI$14,MATCH(M$7,GRID!$A$4:$A$14,0),MATCH(1,($U$2=GRID!$B$1:$BI$1)*(КАЛЕНДАРЬ!$O22=GRID!$B$3:$BI$3), 0))*GRID!$B$66,
ROUNDUP(INDEX(GRID!$B$4:$BI$14,MATCH(M$7,GRID!$A$4:$A$14,0),MATCH(1,($U$2=GRID!$B$1:$BI$1)*(КАЛЕНДАРЬ!$O22=GRID!$B$3:$BI$3),0))*GRID!$B$66*(1-GRID!$B$69),0))</f>
        <v>21964</v>
      </c>
      <c r="N55" s="48" cm="1">
        <f t="array" ref="N55">IF($I$2="Раннее бронирование",
INDEX(GRID!$B$17:$BI$27,MATCH(M$7,GRID!$A$17:$A$27,0),MATCH(1,($U$2=GRID!$B$1:$BI$1)*(КАЛЕНДАРЬ!$O22=GRID!$B$3:$BI$3), 0))*GRID!$B$66,
ROUNDUP(INDEX(GRID!$B$17:$BI$27,MATCH(M$7,GRID!$A$17:$A$27,0),MATCH(1,($U$2=GRID!$B$1:$BI$1)*(КАЛЕНДАРЬ!$O22=GRID!$B$3:$BI$3), 0))*GRID!$B$66*(1-GRID!$B$69),0))</f>
        <v>23664</v>
      </c>
      <c r="O55" s="47" cm="1">
        <f t="array" ref="O55">IF($I$2="Раннее бронирование",
INDEX(GRID!$B$4:$BI$14,MATCH(O$7,GRID!$A$4:$A$14,0),MATCH(1,($U$2=GRID!$B$1:$BI$1)*(КАЛЕНДАРЬ!$O22=GRID!$B$3:$BI$3), 0))*GRID!$B$66,
ROUNDUP(INDEX(GRID!$B$4:$BI$14,MATCH(O$7,GRID!$A$4:$A$14,0),MATCH(1,($U$2=GRID!$B$1:$BI$1)*(КАЛЕНДАРЬ!$O22=GRID!$B$3:$BI$3),0))*GRID!$B$66*(1-GRID!$B$69),0))</f>
        <v>26656</v>
      </c>
      <c r="P55" s="48" cm="1">
        <f t="array" ref="P55">IF($I$2="Раннее бронирование",
INDEX(GRID!$B$17:$BI$27,MATCH(O$7,GRID!$A$17:$A$27,0),MATCH(1,($U$2=GRID!$B$1:$BI$1)*(КАЛЕНДАРЬ!$O22=GRID!$B$3:$BI$3), 0))*GRID!$B$66,
ROUNDUP(INDEX(GRID!$B$17:$BI$27,MATCH(O$7,GRID!$A$17:$A$27,0),MATCH(1,($U$2=GRID!$B$1:$BI$1)*(КАЛЕНДАРЬ!$O22=GRID!$B$3:$BI$3), 0))*GRID!$B$66*(1-GRID!$B$69),0))</f>
        <v>28356</v>
      </c>
      <c r="Q55" s="47" cm="1">
        <f t="array" ref="Q55">IF($I$2="Раннее бронирование",
INDEX(GRID!$B$4:$BI$14,MATCH(Q$7,GRID!$A$4:$A$14,0),MATCH(1,($U$2=GRID!$B$1:$BI$1)*(КАЛЕНДАРЬ!$O22=GRID!$B$3:$BI$3), 0))*GRID!$B$66,
ROUNDUP(INDEX(GRID!$B$4:$BI$14,MATCH(Q$7,GRID!$A$4:$A$14,0),MATCH(1,($U$2=GRID!$B$1:$BI$1)*(КАЛЕНДАРЬ!$O22=GRID!$B$3:$BI$3),0))*GRID!$B$66*(1-GRID!$B$69),0))</f>
        <v>29920</v>
      </c>
      <c r="R55" s="48" cm="1">
        <f t="array" ref="R55">IF($I$2="Раннее бронирование",
INDEX(GRID!$B$17:$BI$27,MATCH(Q$7,GRID!$A$17:$A$27,0),MATCH(1,($U$2=GRID!$B$1:$BI$1)*(КАЛЕНДАРЬ!$O22=GRID!$B$3:$BI$3), 0))*GRID!$B$66,
ROUNDUP(INDEX(GRID!$B$17:$BI$27,MATCH(Q$7,GRID!$A$17:$A$27,0),MATCH(1,($U$2=GRID!$B$1:$BI$1)*(КАЛЕНДАРЬ!$O22=GRID!$B$3:$BI$3), 0))*GRID!$B$66*(1-GRID!$B$69),0))</f>
        <v>31620</v>
      </c>
      <c r="S55" s="47" cm="1">
        <f t="array" ref="S55">IF($I$2="Раннее бронирование",
INDEX(GRID!$B$4:$BI$14,MATCH(S$7,GRID!$A$4:$A$14,0),MATCH(1,($U$2=GRID!$B$1:$BI$1)*(КАЛЕНДАРЬ!$O22=GRID!$B$3:$BI$3), 0))*GRID!$B$66,
ROUNDUP(INDEX(GRID!$B$4:$BI$14,MATCH(S$7,GRID!$A$4:$A$14,0),MATCH(1,($U$2=GRID!$B$1:$BI$1)*(КАЛЕНДАРЬ!$O22=GRID!$B$3:$BI$3),0))*GRID!$B$66*(1-GRID!$B$69),0))</f>
        <v>36244</v>
      </c>
      <c r="T55" s="48" cm="1">
        <f t="array" ref="T55">IF($I$2="Раннее бронирование",
INDEX(GRID!$B$17:$BI$27,MATCH(S$7,GRID!$A$17:$A$27,0),MATCH(1,($U$2=GRID!$B$1:$BI$1)*(КАЛЕНДАРЬ!$O22=GRID!$B$3:$BI$3), 0))*GRID!$B$66,
ROUNDUP(INDEX(GRID!$B$17:$BI$27,MATCH(S$7,GRID!$A$17:$A$27,0),MATCH(1,($U$2=GRID!$B$1:$BI$1)*(КАЛЕНДАРЬ!$O22=GRID!$B$3:$BI$3), 0))*GRID!$B$66*(1-GRID!$B$69),0))</f>
        <v>37944</v>
      </c>
      <c r="U55" s="47" cm="1">
        <f t="array" ref="U55">IF($I$2="Раннее бронирование",
INDEX(GRID!$B$4:$BI$14,MATCH(U$7,GRID!$A$4:$A$14,0),MATCH(1,($U$2=GRID!$B$1:$BI$1)*(КАЛЕНДАРЬ!$O22=GRID!$B$3:$BI$3), 0))*GRID!$B$66,
ROUNDUP(INDEX(GRID!$B$4:$BI$14,MATCH(U$7,GRID!$A$4:$A$14,0),MATCH(1,($U$2=GRID!$B$1:$BI$1)*(КАЛЕНДАРЬ!$O22=GRID!$B$3:$BI$3),0))*GRID!$B$66*(1-GRID!$B$69),0))</f>
        <v>41480</v>
      </c>
      <c r="V55" s="48" cm="1">
        <f t="array" ref="V55">IF($I$2="Раннее бронирование",
INDEX(GRID!$B$17:$BI$27,MATCH(U$7,GRID!$A$17:$A$27,0),MATCH(1,($U$2=GRID!$B$1:$BI$1)*(КАЛЕНДАРЬ!$O22=GRID!$B$3:$BI$3), 0))*GRID!$B$66,
ROUNDUP(INDEX(GRID!$B$17:$BI$27,MATCH(U$7,GRID!$A$17:$A$27,0),MATCH(1,($U$2=GRID!$B$1:$BI$1)*(КАЛЕНДАРЬ!$O22=GRID!$B$3:$BI$3), 0))*GRID!$B$66*(1-GRID!$B$69),0))</f>
        <v>43180</v>
      </c>
      <c r="W55" s="47" cm="1">
        <f t="array" ref="W55">IF($I$2="Раннее бронирование",
INDEX(GRID!$B$4:$BI$14,MATCH(W$7,GRID!$A$4:$A$14,0),MATCH(1,($U$2=GRID!$B$1:$BI$1)*(КАЛЕНДАРЬ!$O22=GRID!$B$3:$BI$3), 0))*GRID!$B$66,
ROUNDUP(INDEX(GRID!$B$4:$BI$14,MATCH(W$7,GRID!$A$4:$A$14,0),MATCH(1,($U$2=GRID!$B$1:$BI$1)*(КАЛЕНДАРЬ!$O22=GRID!$B$3:$BI$3),0))*GRID!$B$66*(1-GRID!$B$69),0))</f>
        <v>163880</v>
      </c>
      <c r="X55" s="48" cm="1">
        <f t="array" ref="X55">IF($I$2="Раннее бронирование",
INDEX(GRID!$B$17:$BI$27,MATCH(W$7,GRID!$A$17:$A$27,0),MATCH(1,($U$2=GRID!$B$1:$BI$1)*(КАЛЕНДАРЬ!$O22=GRID!$B$3:$BI$3), 0))*GRID!$B$66,
ROUNDUP(INDEX(GRID!$B$17:$BI$27,MATCH(W$7,GRID!$A$17:$A$27,0),MATCH(1,($U$2=GRID!$B$1:$BI$1)*(КАЛЕНДАРЬ!$O22=GRID!$B$3:$BI$3), 0))*GRID!$B$66*(1-GRID!$B$69),0))</f>
        <v>165580</v>
      </c>
    </row>
    <row r="56" spans="1:24" hidden="1" x14ac:dyDescent="0.2">
      <c r="A56" s="117" t="s">
        <v>47</v>
      </c>
      <c r="B56" s="117">
        <v>20</v>
      </c>
      <c r="C56" s="47" cm="1">
        <f t="array" ref="C56">IF($I$2="Раннее бронирование",
INDEX(GRID!$B$4:$BI$14,MATCH(C$7,GRID!$A$4:$A$14,0),MATCH(1,($U$2=GRID!$B$1:$BI$1)*(КАЛЕНДАРЬ!$O23=GRID!$B$3:$BI$3), 0))*GRID!$B$66,
ROUNDUP(INDEX(GRID!$B$4:$BI$14,MATCH(C$7,GRID!$A$4:$A$14,0),MATCH(1,($U$2=GRID!$B$1:$BI$1)*(КАЛЕНДАРЬ!$O23=GRID!$B$3:$BI$3),0))*GRID!$B$66*(1-GRID!$B$69),0))</f>
        <v>14960</v>
      </c>
      <c r="D56" s="48" cm="1">
        <f t="array" ref="D56">IF($I$2="Раннее бронирование",
INDEX(GRID!$B$17:$BI$27,MATCH(C$7,GRID!$A$17:$A$27,0),MATCH(1,($U$2=GRID!$B$1:$BI$1)*(КАЛЕНДАРЬ!$O23=GRID!$B$3:$BI$3), 0))*GRID!$B$66,
ROUNDUP(INDEX(GRID!$B$17:$BI$27,MATCH(C$7,GRID!$A$17:$A$27,0),MATCH(1,($U$2=GRID!$B$1:$BI$1)*(КАЛЕНДАРЬ!$O23=GRID!$B$3:$BI$3), 0))*GRID!$B$66*(1-GRID!$B$69),0))</f>
        <v>16660</v>
      </c>
      <c r="E56" s="47" cm="1">
        <f t="array" ref="E56">IF($I$2="Раннее бронирование",
INDEX(GRID!$B$4:$BI$14,MATCH(E$7,GRID!$A$4:$A$14,0),MATCH(1,($U$2=GRID!$B$1:$BI$1)*(КАЛЕНДАРЬ!$O23=GRID!$B$3:$BI$3), 0))*GRID!$B$66,
ROUNDUP(INDEX(GRID!$B$4:$BI$14,MATCH(E$7,GRID!$A$4:$A$14,0),MATCH(1,($U$2=GRID!$B$1:$BI$1)*(КАЛЕНДАРЬ!$O23=GRID!$B$3:$BI$3),0))*GRID!$B$66*(1-GRID!$B$69),0))</f>
        <v>16524</v>
      </c>
      <c r="F56" s="48" cm="1">
        <f t="array" ref="F56">IF($I$2="Раннее бронирование",
INDEX(GRID!$B$17:$BI$27,MATCH(E$7,GRID!$A$17:$A$27,0),MATCH(1,($U$2=GRID!$B$1:$BI$1)*(КАЛЕНДАРЬ!$O23=GRID!$B$3:$BI$3), 0))*GRID!$B$66,
ROUNDUP(INDEX(GRID!$B$17:$BI$27,MATCH(E$7,GRID!$A$17:$A$27,0),MATCH(1,($U$2=GRID!$B$1:$BI$1)*(КАЛЕНДАРЬ!$O23=GRID!$B$3:$BI$3), 0))*GRID!$B$66*(1-GRID!$B$69),0))</f>
        <v>18224</v>
      </c>
      <c r="G56" s="47" cm="1">
        <f t="array" ref="G56">IF($I$2="Раннее бронирование",
INDEX(GRID!$B$4:$BI$14,MATCH(G$7,GRID!$A$4:$A$14,0),MATCH(1,($U$2=GRID!$B$1:$BI$1)*(КАЛЕНДАРЬ!$O23=GRID!$B$3:$BI$3), 0))*GRID!$B$66,
ROUNDUP(INDEX(GRID!$B$4:$BI$14,MATCH(G$7,GRID!$A$4:$A$14,0),MATCH(1,($U$2=GRID!$B$1:$BI$1)*(КАЛЕНДАРЬ!$O23=GRID!$B$3:$BI$3),0))*GRID!$B$66*(1-GRID!$B$69),0))</f>
        <v>18292</v>
      </c>
      <c r="H56" s="48" cm="1">
        <f t="array" ref="H56">IF($I$2="Раннее бронирование",
INDEX(GRID!$B$17:$BI$27,MATCH(G$7,GRID!$A$17:$A$27,0),MATCH(1,($U$2=GRID!$B$1:$BI$1)*(КАЛЕНДАРЬ!$O23=GRID!$B$3:$BI$3), 0))*GRID!$B$66,
ROUNDUP(INDEX(GRID!$B$17:$BI$27,MATCH(G$7,GRID!$A$17:$A$27,0),MATCH(1,($U$2=GRID!$B$1:$BI$1)*(КАЛЕНДАРЬ!$O23=GRID!$B$3:$BI$3), 0))*GRID!$B$66*(1-GRID!$B$69),0))</f>
        <v>19992</v>
      </c>
      <c r="I56" s="47" cm="1">
        <f t="array" ref="I56">IF($I$2="Раннее бронирование",
INDEX(GRID!$B$4:$BI$14,MATCH(I$7,GRID!$A$4:$A$14,0),MATCH(1,($U$2=GRID!$B$1:$BI$1)*(КАЛЕНДАРЬ!$O23=GRID!$B$3:$BI$3), 0))*GRID!$B$66,
ROUNDUP(INDEX(GRID!$B$4:$BI$14,MATCH(I$7,GRID!$A$4:$A$14,0),MATCH(1,($U$2=GRID!$B$1:$BI$1)*(КАЛЕНДАРЬ!$O23=GRID!$B$3:$BI$3),0))*GRID!$B$66*(1-GRID!$B$69),0))</f>
        <v>20196</v>
      </c>
      <c r="J56" s="48" cm="1">
        <f t="array" ref="J56">IF($I$2="Раннее бронирование",
INDEX(GRID!$B$17:$BI$27,MATCH(I$7,GRID!$A$17:$A$27,0),MATCH(1,($U$2=GRID!$B$1:$BI$1)*(КАЛЕНДАРЬ!$O23=GRID!$B$3:$BI$3), 0))*GRID!$B$66,
ROUNDUP(INDEX(GRID!$B$17:$BI$27,MATCH(I$7,GRID!$A$17:$A$27,0),MATCH(1,($U$2=GRID!$B$1:$BI$1)*(КАЛЕНДАРЬ!$O23=GRID!$B$3:$BI$3), 0))*GRID!$B$66*(1-GRID!$B$69),0))</f>
        <v>21896</v>
      </c>
      <c r="K56" s="47" cm="1">
        <f t="array" ref="K56">IF($I$2="Раннее бронирование",
INDEX(GRID!$B$4:$BI$14,MATCH(K$7,GRID!$A$4:$A$14,0),MATCH(1,($U$2=GRID!$B$1:$BI$1)*(КАЛЕНДАРЬ!$O23=GRID!$B$3:$BI$3), 0))*GRID!$B$66,
ROUNDUP(INDEX(GRID!$B$4:$BI$14,MATCH(K$7,GRID!$A$4:$A$14,0),MATCH(1,($U$2=GRID!$B$1:$BI$1)*(КАЛЕНДАРЬ!$O23=GRID!$B$3:$BI$3),0))*GRID!$B$66*(1-GRID!$B$69),0))</f>
        <v>22304</v>
      </c>
      <c r="L56" s="48" cm="1">
        <f t="array" ref="L56">IF($I$2="Раннее бронирование",
INDEX(GRID!$B$17:$BI$27,MATCH(K$7,GRID!$A$17:$A$27,0),MATCH(1,($U$2=GRID!$B$1:$BI$1)*(КАЛЕНДАРЬ!$O23=GRID!$B$3:$BI$3), 0))*GRID!$B$66,
ROUNDUP(INDEX(GRID!$B$17:$BI$27,MATCH(K$7,GRID!$A$17:$A$27,0),MATCH(1,($U$2=GRID!$B$1:$BI$1)*(КАЛЕНДАРЬ!$O23=GRID!$B$3:$BI$3), 0))*GRID!$B$66*(1-GRID!$B$69),0))</f>
        <v>24004</v>
      </c>
      <c r="M56" s="47" cm="1">
        <f t="array" ref="M56">IF($I$2="Раннее бронирование",
INDEX(GRID!$B$4:$BI$14,MATCH(M$7,GRID!$A$4:$A$14,0),MATCH(1,($U$2=GRID!$B$1:$BI$1)*(КАЛЕНДАРЬ!$O23=GRID!$B$3:$BI$3), 0))*GRID!$B$66,
ROUNDUP(INDEX(GRID!$B$4:$BI$14,MATCH(M$7,GRID!$A$4:$A$14,0),MATCH(1,($U$2=GRID!$B$1:$BI$1)*(КАЛЕНДАРЬ!$O23=GRID!$B$3:$BI$3),0))*GRID!$B$66*(1-GRID!$B$69),0))</f>
        <v>24684</v>
      </c>
      <c r="N56" s="48" cm="1">
        <f t="array" ref="N56">IF($I$2="Раннее бронирование",
INDEX(GRID!$B$17:$BI$27,MATCH(M$7,GRID!$A$17:$A$27,0),MATCH(1,($U$2=GRID!$B$1:$BI$1)*(КАЛЕНДАРЬ!$O23=GRID!$B$3:$BI$3), 0))*GRID!$B$66,
ROUNDUP(INDEX(GRID!$B$17:$BI$27,MATCH(M$7,GRID!$A$17:$A$27,0),MATCH(1,($U$2=GRID!$B$1:$BI$1)*(КАЛЕНДАРЬ!$O23=GRID!$B$3:$BI$3), 0))*GRID!$B$66*(1-GRID!$B$69),0))</f>
        <v>26384</v>
      </c>
      <c r="O56" s="47" cm="1">
        <f t="array" ref="O56">IF($I$2="Раннее бронирование",
INDEX(GRID!$B$4:$BI$14,MATCH(O$7,GRID!$A$4:$A$14,0),MATCH(1,($U$2=GRID!$B$1:$BI$1)*(КАЛЕНДАРЬ!$O23=GRID!$B$3:$BI$3), 0))*GRID!$B$66,
ROUNDUP(INDEX(GRID!$B$4:$BI$14,MATCH(O$7,GRID!$A$4:$A$14,0),MATCH(1,($U$2=GRID!$B$1:$BI$1)*(КАЛЕНДАРЬ!$O23=GRID!$B$3:$BI$3),0))*GRID!$B$66*(1-GRID!$B$69),0))</f>
        <v>29240</v>
      </c>
      <c r="P56" s="48" cm="1">
        <f t="array" ref="P56">IF($I$2="Раннее бронирование",
INDEX(GRID!$B$17:$BI$27,MATCH(O$7,GRID!$A$17:$A$27,0),MATCH(1,($U$2=GRID!$B$1:$BI$1)*(КАЛЕНДАРЬ!$O23=GRID!$B$3:$BI$3), 0))*GRID!$B$66,
ROUNDUP(INDEX(GRID!$B$17:$BI$27,MATCH(O$7,GRID!$A$17:$A$27,0),MATCH(1,($U$2=GRID!$B$1:$BI$1)*(КАЛЕНДАРЬ!$O23=GRID!$B$3:$BI$3), 0))*GRID!$B$66*(1-GRID!$B$69),0))</f>
        <v>30940</v>
      </c>
      <c r="Q56" s="47" cm="1">
        <f t="array" ref="Q56">IF($I$2="Раннее бронирование",
INDEX(GRID!$B$4:$BI$14,MATCH(Q$7,GRID!$A$4:$A$14,0),MATCH(1,($U$2=GRID!$B$1:$BI$1)*(КАЛЕНДАРЬ!$O23=GRID!$B$3:$BI$3), 0))*GRID!$B$66,
ROUNDUP(INDEX(GRID!$B$4:$BI$14,MATCH(Q$7,GRID!$A$4:$A$14,0),MATCH(1,($U$2=GRID!$B$1:$BI$1)*(КАЛЕНДАРЬ!$O23=GRID!$B$3:$BI$3),0))*GRID!$B$66*(1-GRID!$B$69),0))</f>
        <v>32912</v>
      </c>
      <c r="R56" s="48" cm="1">
        <f t="array" ref="R56">IF($I$2="Раннее бронирование",
INDEX(GRID!$B$17:$BI$27,MATCH(Q$7,GRID!$A$17:$A$27,0),MATCH(1,($U$2=GRID!$B$1:$BI$1)*(КАЛЕНДАРЬ!$O23=GRID!$B$3:$BI$3), 0))*GRID!$B$66,
ROUNDUP(INDEX(GRID!$B$17:$BI$27,MATCH(Q$7,GRID!$A$17:$A$27,0),MATCH(1,($U$2=GRID!$B$1:$BI$1)*(КАЛЕНДАРЬ!$O23=GRID!$B$3:$BI$3), 0))*GRID!$B$66*(1-GRID!$B$69),0))</f>
        <v>34612</v>
      </c>
      <c r="S56" s="47" cm="1">
        <f t="array" ref="S56">IF($I$2="Раннее бронирование",
INDEX(GRID!$B$4:$BI$14,MATCH(S$7,GRID!$A$4:$A$14,0),MATCH(1,($U$2=GRID!$B$1:$BI$1)*(КАЛЕНДАРЬ!$O23=GRID!$B$3:$BI$3), 0))*GRID!$B$66,
ROUNDUP(INDEX(GRID!$B$4:$BI$14,MATCH(S$7,GRID!$A$4:$A$14,0),MATCH(1,($U$2=GRID!$B$1:$BI$1)*(КАЛЕНДАРЬ!$O23=GRID!$B$3:$BI$3),0))*GRID!$B$66*(1-GRID!$B$69),0))</f>
        <v>40256</v>
      </c>
      <c r="T56" s="48" cm="1">
        <f t="array" ref="T56">IF($I$2="Раннее бронирование",
INDEX(GRID!$B$17:$BI$27,MATCH(S$7,GRID!$A$17:$A$27,0),MATCH(1,($U$2=GRID!$B$1:$BI$1)*(КАЛЕНДАРЬ!$O23=GRID!$B$3:$BI$3), 0))*GRID!$B$66,
ROUNDUP(INDEX(GRID!$B$17:$BI$27,MATCH(S$7,GRID!$A$17:$A$27,0),MATCH(1,($U$2=GRID!$B$1:$BI$1)*(КАЛЕНДАРЬ!$O23=GRID!$B$3:$BI$3), 0))*GRID!$B$66*(1-GRID!$B$69),0))</f>
        <v>41956</v>
      </c>
      <c r="U56" s="47" cm="1">
        <f t="array" ref="U56">IF($I$2="Раннее бронирование",
INDEX(GRID!$B$4:$BI$14,MATCH(U$7,GRID!$A$4:$A$14,0),MATCH(1,($U$2=GRID!$B$1:$BI$1)*(КАЛЕНДАРЬ!$O23=GRID!$B$3:$BI$3), 0))*GRID!$B$66,
ROUNDUP(INDEX(GRID!$B$4:$BI$14,MATCH(U$7,GRID!$A$4:$A$14,0),MATCH(1,($U$2=GRID!$B$1:$BI$1)*(КАЛЕНДАРЬ!$O23=GRID!$B$3:$BI$3),0))*GRID!$B$66*(1-GRID!$B$69),0))</f>
        <v>45560</v>
      </c>
      <c r="V56" s="48" cm="1">
        <f t="array" ref="V56">IF($I$2="Раннее бронирование",
INDEX(GRID!$B$17:$BI$27,MATCH(U$7,GRID!$A$17:$A$27,0),MATCH(1,($U$2=GRID!$B$1:$BI$1)*(КАЛЕНДАРЬ!$O23=GRID!$B$3:$BI$3), 0))*GRID!$B$66,
ROUNDUP(INDEX(GRID!$B$17:$BI$27,MATCH(U$7,GRID!$A$17:$A$27,0),MATCH(1,($U$2=GRID!$B$1:$BI$1)*(КАЛЕНДАРЬ!$O23=GRID!$B$3:$BI$3), 0))*GRID!$B$66*(1-GRID!$B$69),0))</f>
        <v>47260</v>
      </c>
      <c r="W56" s="47" cm="1">
        <f t="array" ref="W56">IF($I$2="Раннее бронирование",
INDEX(GRID!$B$4:$BI$14,MATCH(W$7,GRID!$A$4:$A$14,0),MATCH(1,($U$2=GRID!$B$1:$BI$1)*(КАЛЕНДАРЬ!$O23=GRID!$B$3:$BI$3), 0))*GRID!$B$66,
ROUNDUP(INDEX(GRID!$B$4:$BI$14,MATCH(W$7,GRID!$A$4:$A$14,0),MATCH(1,($U$2=GRID!$B$1:$BI$1)*(КАЛЕНДАРЬ!$O23=GRID!$B$3:$BI$3),0))*GRID!$B$66*(1-GRID!$B$69),0))</f>
        <v>175440</v>
      </c>
      <c r="X56" s="48" cm="1">
        <f t="array" ref="X56">IF($I$2="Раннее бронирование",
INDEX(GRID!$B$17:$BI$27,MATCH(W$7,GRID!$A$17:$A$27,0),MATCH(1,($U$2=GRID!$B$1:$BI$1)*(КАЛЕНДАРЬ!$O23=GRID!$B$3:$BI$3), 0))*GRID!$B$66,
ROUNDUP(INDEX(GRID!$B$17:$BI$27,MATCH(W$7,GRID!$A$17:$A$27,0),MATCH(1,($U$2=GRID!$B$1:$BI$1)*(КАЛЕНДАРЬ!$O23=GRID!$B$3:$BI$3), 0))*GRID!$B$66*(1-GRID!$B$69),0))</f>
        <v>177140</v>
      </c>
    </row>
    <row r="57" spans="1:24" hidden="1" x14ac:dyDescent="0.2">
      <c r="A57" s="117" t="s">
        <v>48</v>
      </c>
      <c r="B57" s="117">
        <v>21</v>
      </c>
      <c r="C57" s="47" cm="1">
        <f t="array" ref="C57">IF($I$2="Раннее бронирование",
INDEX(GRID!$B$4:$BI$14,MATCH(C$7,GRID!$A$4:$A$14,0),MATCH(1,($U$2=GRID!$B$1:$BI$1)*(КАЛЕНДАРЬ!$O24=GRID!$B$3:$BI$3), 0))*GRID!$B$66,
ROUNDUP(INDEX(GRID!$B$4:$BI$14,MATCH(C$7,GRID!$A$4:$A$14,0),MATCH(1,($U$2=GRID!$B$1:$BI$1)*(КАЛЕНДАРЬ!$O24=GRID!$B$3:$BI$3),0))*GRID!$B$66*(1-GRID!$B$69),0))</f>
        <v>17680</v>
      </c>
      <c r="D57" s="48" cm="1">
        <f t="array" ref="D57">IF($I$2="Раннее бронирование",
INDEX(GRID!$B$17:$BI$27,MATCH(C$7,GRID!$A$17:$A$27,0),MATCH(1,($U$2=GRID!$B$1:$BI$1)*(КАЛЕНДАРЬ!$O24=GRID!$B$3:$BI$3), 0))*GRID!$B$66,
ROUNDUP(INDEX(GRID!$B$17:$BI$27,MATCH(C$7,GRID!$A$17:$A$27,0),MATCH(1,($U$2=GRID!$B$1:$BI$1)*(КАЛЕНДАРЬ!$O24=GRID!$B$3:$BI$3), 0))*GRID!$B$66*(1-GRID!$B$69),0))</f>
        <v>19380</v>
      </c>
      <c r="E57" s="47" cm="1">
        <f t="array" ref="E57">IF($I$2="Раннее бронирование",
INDEX(GRID!$B$4:$BI$14,MATCH(E$7,GRID!$A$4:$A$14,0),MATCH(1,($U$2=GRID!$B$1:$BI$1)*(КАЛЕНДАРЬ!$O24=GRID!$B$3:$BI$3), 0))*GRID!$B$66,
ROUNDUP(INDEX(GRID!$B$4:$BI$14,MATCH(E$7,GRID!$A$4:$A$14,0),MATCH(1,($U$2=GRID!$B$1:$BI$1)*(КАЛЕНДАРЬ!$O24=GRID!$B$3:$BI$3),0))*GRID!$B$66*(1-GRID!$B$69),0))</f>
        <v>19652</v>
      </c>
      <c r="F57" s="48" cm="1">
        <f t="array" ref="F57">IF($I$2="Раннее бронирование",
INDEX(GRID!$B$17:$BI$27,MATCH(E$7,GRID!$A$17:$A$27,0),MATCH(1,($U$2=GRID!$B$1:$BI$1)*(КАЛЕНДАРЬ!$O24=GRID!$B$3:$BI$3), 0))*GRID!$B$66,
ROUNDUP(INDEX(GRID!$B$17:$BI$27,MATCH(E$7,GRID!$A$17:$A$27,0),MATCH(1,($U$2=GRID!$B$1:$BI$1)*(КАЛЕНДАРЬ!$O24=GRID!$B$3:$BI$3), 0))*GRID!$B$66*(1-GRID!$B$69),0))</f>
        <v>21352</v>
      </c>
      <c r="G57" s="47" cm="1">
        <f t="array" ref="G57">IF($I$2="Раннее бронирование",
INDEX(GRID!$B$4:$BI$14,MATCH(G$7,GRID!$A$4:$A$14,0),MATCH(1,($U$2=GRID!$B$1:$BI$1)*(КАЛЕНДАРЬ!$O24=GRID!$B$3:$BI$3), 0))*GRID!$B$66,
ROUNDUP(INDEX(GRID!$B$4:$BI$14,MATCH(G$7,GRID!$A$4:$A$14,0),MATCH(1,($U$2=GRID!$B$1:$BI$1)*(КАЛЕНДАРЬ!$O24=GRID!$B$3:$BI$3),0))*GRID!$B$66*(1-GRID!$B$69),0))</f>
        <v>21828</v>
      </c>
      <c r="H57" s="48" cm="1">
        <f t="array" ref="H57">IF($I$2="Раннее бронирование",
INDEX(GRID!$B$17:$BI$27,MATCH(G$7,GRID!$A$17:$A$27,0),MATCH(1,($U$2=GRID!$B$1:$BI$1)*(КАЛЕНДАРЬ!$O24=GRID!$B$3:$BI$3), 0))*GRID!$B$66,
ROUNDUP(INDEX(GRID!$B$17:$BI$27,MATCH(G$7,GRID!$A$17:$A$27,0),MATCH(1,($U$2=GRID!$B$1:$BI$1)*(КАЛЕНДАРЬ!$O24=GRID!$B$3:$BI$3), 0))*GRID!$B$66*(1-GRID!$B$69),0))</f>
        <v>23528</v>
      </c>
      <c r="I57" s="47" cm="1">
        <f t="array" ref="I57">IF($I$2="Раннее бронирование",
INDEX(GRID!$B$4:$BI$14,MATCH(I$7,GRID!$A$4:$A$14,0),MATCH(1,($U$2=GRID!$B$1:$BI$1)*(КАЛЕНДАРЬ!$O24=GRID!$B$3:$BI$3), 0))*GRID!$B$66,
ROUNDUP(INDEX(GRID!$B$4:$BI$14,MATCH(I$7,GRID!$A$4:$A$14,0),MATCH(1,($U$2=GRID!$B$1:$BI$1)*(КАЛЕНДАРЬ!$O24=GRID!$B$3:$BI$3),0))*GRID!$B$66*(1-GRID!$B$69),0))</f>
        <v>24276</v>
      </c>
      <c r="J57" s="48" cm="1">
        <f t="array" ref="J57">IF($I$2="Раннее бронирование",
INDEX(GRID!$B$17:$BI$27,MATCH(I$7,GRID!$A$17:$A$27,0),MATCH(1,($U$2=GRID!$B$1:$BI$1)*(КАЛЕНДАРЬ!$O24=GRID!$B$3:$BI$3), 0))*GRID!$B$66,
ROUNDUP(INDEX(GRID!$B$17:$BI$27,MATCH(I$7,GRID!$A$17:$A$27,0),MATCH(1,($U$2=GRID!$B$1:$BI$1)*(КАЛЕНДАРЬ!$O24=GRID!$B$3:$BI$3), 0))*GRID!$B$66*(1-GRID!$B$69),0))</f>
        <v>25976</v>
      </c>
      <c r="K57" s="47" cm="1">
        <f t="array" ref="K57">IF($I$2="Раннее бронирование",
INDEX(GRID!$B$4:$BI$14,MATCH(K$7,GRID!$A$4:$A$14,0),MATCH(1,($U$2=GRID!$B$1:$BI$1)*(КАЛЕНДАРЬ!$O24=GRID!$B$3:$BI$3), 0))*GRID!$B$66,
ROUNDUP(INDEX(GRID!$B$4:$BI$14,MATCH(K$7,GRID!$A$4:$A$14,0),MATCH(1,($U$2=GRID!$B$1:$BI$1)*(КАЛЕНДАРЬ!$O24=GRID!$B$3:$BI$3),0))*GRID!$B$66*(1-GRID!$B$69),0))</f>
        <v>26996</v>
      </c>
      <c r="L57" s="48" cm="1">
        <f t="array" ref="L57">IF($I$2="Раннее бронирование",
INDEX(GRID!$B$17:$BI$27,MATCH(K$7,GRID!$A$17:$A$27,0),MATCH(1,($U$2=GRID!$B$1:$BI$1)*(КАЛЕНДАРЬ!$O24=GRID!$B$3:$BI$3), 0))*GRID!$B$66,
ROUNDUP(INDEX(GRID!$B$17:$BI$27,MATCH(K$7,GRID!$A$17:$A$27,0),MATCH(1,($U$2=GRID!$B$1:$BI$1)*(КАЛЕНДАРЬ!$O24=GRID!$B$3:$BI$3), 0))*GRID!$B$66*(1-GRID!$B$69),0))</f>
        <v>28696</v>
      </c>
      <c r="M57" s="47" cm="1">
        <f t="array" ref="M57">IF($I$2="Раннее бронирование",
INDEX(GRID!$B$4:$BI$14,MATCH(M$7,GRID!$A$4:$A$14,0),MATCH(1,($U$2=GRID!$B$1:$BI$1)*(КАЛЕНДАРЬ!$O24=GRID!$B$3:$BI$3), 0))*GRID!$B$66,
ROUNDUP(INDEX(GRID!$B$4:$BI$14,MATCH(M$7,GRID!$A$4:$A$14,0),MATCH(1,($U$2=GRID!$B$1:$BI$1)*(КАЛЕНДАРЬ!$O24=GRID!$B$3:$BI$3),0))*GRID!$B$66*(1-GRID!$B$69),0))</f>
        <v>29988</v>
      </c>
      <c r="N57" s="48" cm="1">
        <f t="array" ref="N57">IF($I$2="Раннее бронирование",
INDEX(GRID!$B$17:$BI$27,MATCH(M$7,GRID!$A$17:$A$27,0),MATCH(1,($U$2=GRID!$B$1:$BI$1)*(КАЛЕНДАРЬ!$O24=GRID!$B$3:$BI$3), 0))*GRID!$B$66,
ROUNDUP(INDEX(GRID!$B$17:$BI$27,MATCH(M$7,GRID!$A$17:$A$27,0),MATCH(1,($U$2=GRID!$B$1:$BI$1)*(КАЛЕНДАРЬ!$O24=GRID!$B$3:$BI$3), 0))*GRID!$B$66*(1-GRID!$B$69),0))</f>
        <v>31688</v>
      </c>
      <c r="O57" s="47" cm="1">
        <f t="array" ref="O57">IF($I$2="Раннее бронирование",
INDEX(GRID!$B$4:$BI$14,MATCH(O$7,GRID!$A$4:$A$14,0),MATCH(1,($U$2=GRID!$B$1:$BI$1)*(КАЛЕНДАРЬ!$O24=GRID!$B$3:$BI$3), 0))*GRID!$B$66,
ROUNDUP(INDEX(GRID!$B$4:$BI$14,MATCH(O$7,GRID!$A$4:$A$14,0),MATCH(1,($U$2=GRID!$B$1:$BI$1)*(КАЛЕНДАРЬ!$O24=GRID!$B$3:$BI$3),0))*GRID!$B$66*(1-GRID!$B$69),0))</f>
        <v>34408</v>
      </c>
      <c r="P57" s="48" cm="1">
        <f t="array" ref="P57">IF($I$2="Раннее бронирование",
INDEX(GRID!$B$17:$BI$27,MATCH(O$7,GRID!$A$17:$A$27,0),MATCH(1,($U$2=GRID!$B$1:$BI$1)*(КАЛЕНДАРЬ!$O24=GRID!$B$3:$BI$3), 0))*GRID!$B$66,
ROUNDUP(INDEX(GRID!$B$17:$BI$27,MATCH(O$7,GRID!$A$17:$A$27,0),MATCH(1,($U$2=GRID!$B$1:$BI$1)*(КАЛЕНДАРЬ!$O24=GRID!$B$3:$BI$3), 0))*GRID!$B$66*(1-GRID!$B$69),0))</f>
        <v>36108</v>
      </c>
      <c r="Q57" s="47" cm="1">
        <f t="array" ref="Q57">IF($I$2="Раннее бронирование",
INDEX(GRID!$B$4:$BI$14,MATCH(Q$7,GRID!$A$4:$A$14,0),MATCH(1,($U$2=GRID!$B$1:$BI$1)*(КАЛЕНДАРЬ!$O24=GRID!$B$3:$BI$3), 0))*GRID!$B$66,
ROUNDUP(INDEX(GRID!$B$4:$BI$14,MATCH(Q$7,GRID!$A$4:$A$14,0),MATCH(1,($U$2=GRID!$B$1:$BI$1)*(КАЛЕНДАРЬ!$O24=GRID!$B$3:$BI$3),0))*GRID!$B$66*(1-GRID!$B$69),0))</f>
        <v>38896</v>
      </c>
      <c r="R57" s="48" cm="1">
        <f t="array" ref="R57">IF($I$2="Раннее бронирование",
INDEX(GRID!$B$17:$BI$27,MATCH(Q$7,GRID!$A$17:$A$27,0),MATCH(1,($U$2=GRID!$B$1:$BI$1)*(КАЛЕНДАРЬ!$O24=GRID!$B$3:$BI$3), 0))*GRID!$B$66,
ROUNDUP(INDEX(GRID!$B$17:$BI$27,MATCH(Q$7,GRID!$A$17:$A$27,0),MATCH(1,($U$2=GRID!$B$1:$BI$1)*(КАЛЕНДАРЬ!$O24=GRID!$B$3:$BI$3), 0))*GRID!$B$66*(1-GRID!$B$69),0))</f>
        <v>40596</v>
      </c>
      <c r="S57" s="47" cm="1">
        <f t="array" ref="S57">IF($I$2="Раннее бронирование",
INDEX(GRID!$B$4:$BI$14,MATCH(S$7,GRID!$A$4:$A$14,0),MATCH(1,($U$2=GRID!$B$1:$BI$1)*(КАЛЕНДАРЬ!$O24=GRID!$B$3:$BI$3), 0))*GRID!$B$66,
ROUNDUP(INDEX(GRID!$B$4:$BI$14,MATCH(S$7,GRID!$A$4:$A$14,0),MATCH(1,($U$2=GRID!$B$1:$BI$1)*(КАЛЕНДАРЬ!$O24=GRID!$B$3:$BI$3),0))*GRID!$B$66*(1-GRID!$B$69),0))</f>
        <v>48076</v>
      </c>
      <c r="T57" s="48" cm="1">
        <f t="array" ref="T57">IF($I$2="Раннее бронирование",
INDEX(GRID!$B$17:$BI$27,MATCH(S$7,GRID!$A$17:$A$27,0),MATCH(1,($U$2=GRID!$B$1:$BI$1)*(КАЛЕНДАРЬ!$O24=GRID!$B$3:$BI$3), 0))*GRID!$B$66,
ROUNDUP(INDEX(GRID!$B$17:$BI$27,MATCH(S$7,GRID!$A$17:$A$27,0),MATCH(1,($U$2=GRID!$B$1:$BI$1)*(КАЛЕНДАРЬ!$O24=GRID!$B$3:$BI$3), 0))*GRID!$B$66*(1-GRID!$B$69),0))</f>
        <v>49776</v>
      </c>
      <c r="U57" s="47" cm="1">
        <f t="array" ref="U57">IF($I$2="Раннее бронирование",
INDEX(GRID!$B$4:$BI$14,MATCH(U$7,GRID!$A$4:$A$14,0),MATCH(1,($U$2=GRID!$B$1:$BI$1)*(КАЛЕНДАРЬ!$O24=GRID!$B$3:$BI$3), 0))*GRID!$B$66,
ROUNDUP(INDEX(GRID!$B$4:$BI$14,MATCH(U$7,GRID!$A$4:$A$14,0),MATCH(1,($U$2=GRID!$B$1:$BI$1)*(КАЛЕНДАРЬ!$O24=GRID!$B$3:$BI$3),0))*GRID!$B$66*(1-GRID!$B$69),0))</f>
        <v>53720</v>
      </c>
      <c r="V57" s="48" cm="1">
        <f t="array" ref="V57">IF($I$2="Раннее бронирование",
INDEX(GRID!$B$17:$BI$27,MATCH(U$7,GRID!$A$17:$A$27,0),MATCH(1,($U$2=GRID!$B$1:$BI$1)*(КАЛЕНДАРЬ!$O24=GRID!$B$3:$BI$3), 0))*GRID!$B$66,
ROUNDUP(INDEX(GRID!$B$17:$BI$27,MATCH(U$7,GRID!$A$17:$A$27,0),MATCH(1,($U$2=GRID!$B$1:$BI$1)*(КАЛЕНДАРЬ!$O24=GRID!$B$3:$BI$3), 0))*GRID!$B$66*(1-GRID!$B$69),0))</f>
        <v>55420</v>
      </c>
      <c r="W57" s="47" cm="1">
        <f t="array" ref="W57">IF($I$2="Раннее бронирование",
INDEX(GRID!$B$4:$BI$14,MATCH(W$7,GRID!$A$4:$A$14,0),MATCH(1,($U$2=GRID!$B$1:$BI$1)*(КАЛЕНДАРЬ!$O24=GRID!$B$3:$BI$3), 0))*GRID!$B$66,
ROUNDUP(INDEX(GRID!$B$4:$BI$14,MATCH(W$7,GRID!$A$4:$A$14,0),MATCH(1,($U$2=GRID!$B$1:$BI$1)*(КАЛЕНДАРЬ!$O24=GRID!$B$3:$BI$3),0))*GRID!$B$66*(1-GRID!$B$69),0))</f>
        <v>199240</v>
      </c>
      <c r="X57" s="48" cm="1">
        <f t="array" ref="X57">IF($I$2="Раннее бронирование",
INDEX(GRID!$B$17:$BI$27,MATCH(W$7,GRID!$A$17:$A$27,0),MATCH(1,($U$2=GRID!$B$1:$BI$1)*(КАЛЕНДАРЬ!$O24=GRID!$B$3:$BI$3), 0))*GRID!$B$66,
ROUNDUP(INDEX(GRID!$B$17:$BI$27,MATCH(W$7,GRID!$A$17:$A$27,0),MATCH(1,($U$2=GRID!$B$1:$BI$1)*(КАЛЕНДАРЬ!$O24=GRID!$B$3:$BI$3), 0))*GRID!$B$66*(1-GRID!$B$69),0))</f>
        <v>200940</v>
      </c>
    </row>
    <row r="58" spans="1:24" hidden="1" x14ac:dyDescent="0.2">
      <c r="A58" s="117" t="s">
        <v>42</v>
      </c>
      <c r="B58" s="117">
        <v>22</v>
      </c>
      <c r="C58" s="47" cm="1">
        <f t="array" ref="C58">IF($I$2="Раннее бронирование",
INDEX(GRID!$B$4:$BI$14,MATCH(C$7,GRID!$A$4:$A$14,0),MATCH(1,($U$2=GRID!$B$1:$BI$1)*(КАЛЕНДАРЬ!$O25=GRID!$B$3:$BI$3), 0))*GRID!$B$66,
ROUNDUP(INDEX(GRID!$B$4:$BI$14,MATCH(C$7,GRID!$A$4:$A$14,0),MATCH(1,($U$2=GRID!$B$1:$BI$1)*(КАЛЕНДАРЬ!$O25=GRID!$B$3:$BI$3),0))*GRID!$B$66*(1-GRID!$B$69),0))</f>
        <v>17680</v>
      </c>
      <c r="D58" s="48" cm="1">
        <f t="array" ref="D58">IF($I$2="Раннее бронирование",
INDEX(GRID!$B$17:$BI$27,MATCH(C$7,GRID!$A$17:$A$27,0),MATCH(1,($U$2=GRID!$B$1:$BI$1)*(КАЛЕНДАРЬ!$O25=GRID!$B$3:$BI$3), 0))*GRID!$B$66,
ROUNDUP(INDEX(GRID!$B$17:$BI$27,MATCH(C$7,GRID!$A$17:$A$27,0),MATCH(1,($U$2=GRID!$B$1:$BI$1)*(КАЛЕНДАРЬ!$O25=GRID!$B$3:$BI$3), 0))*GRID!$B$66*(1-GRID!$B$69),0))</f>
        <v>19380</v>
      </c>
      <c r="E58" s="47" cm="1">
        <f t="array" ref="E58">IF($I$2="Раннее бронирование",
INDEX(GRID!$B$4:$BI$14,MATCH(E$7,GRID!$A$4:$A$14,0),MATCH(1,($U$2=GRID!$B$1:$BI$1)*(КАЛЕНДАРЬ!$O25=GRID!$B$3:$BI$3), 0))*GRID!$B$66,
ROUNDUP(INDEX(GRID!$B$4:$BI$14,MATCH(E$7,GRID!$A$4:$A$14,0),MATCH(1,($U$2=GRID!$B$1:$BI$1)*(КАЛЕНДАРЬ!$O25=GRID!$B$3:$BI$3),0))*GRID!$B$66*(1-GRID!$B$69),0))</f>
        <v>19652</v>
      </c>
      <c r="F58" s="48" cm="1">
        <f t="array" ref="F58">IF($I$2="Раннее бронирование",
INDEX(GRID!$B$17:$BI$27,MATCH(E$7,GRID!$A$17:$A$27,0),MATCH(1,($U$2=GRID!$B$1:$BI$1)*(КАЛЕНДАРЬ!$O25=GRID!$B$3:$BI$3), 0))*GRID!$B$66,
ROUNDUP(INDEX(GRID!$B$17:$BI$27,MATCH(E$7,GRID!$A$17:$A$27,0),MATCH(1,($U$2=GRID!$B$1:$BI$1)*(КАЛЕНДАРЬ!$O25=GRID!$B$3:$BI$3), 0))*GRID!$B$66*(1-GRID!$B$69),0))</f>
        <v>21352</v>
      </c>
      <c r="G58" s="47" cm="1">
        <f t="array" ref="G58">IF($I$2="Раннее бронирование",
INDEX(GRID!$B$4:$BI$14,MATCH(G$7,GRID!$A$4:$A$14,0),MATCH(1,($U$2=GRID!$B$1:$BI$1)*(КАЛЕНДАРЬ!$O25=GRID!$B$3:$BI$3), 0))*GRID!$B$66,
ROUNDUP(INDEX(GRID!$B$4:$BI$14,MATCH(G$7,GRID!$A$4:$A$14,0),MATCH(1,($U$2=GRID!$B$1:$BI$1)*(КАЛЕНДАРЬ!$O25=GRID!$B$3:$BI$3),0))*GRID!$B$66*(1-GRID!$B$69),0))</f>
        <v>21828</v>
      </c>
      <c r="H58" s="48" cm="1">
        <f t="array" ref="H58">IF($I$2="Раннее бронирование",
INDEX(GRID!$B$17:$BI$27,MATCH(G$7,GRID!$A$17:$A$27,0),MATCH(1,($U$2=GRID!$B$1:$BI$1)*(КАЛЕНДАРЬ!$O25=GRID!$B$3:$BI$3), 0))*GRID!$B$66,
ROUNDUP(INDEX(GRID!$B$17:$BI$27,MATCH(G$7,GRID!$A$17:$A$27,0),MATCH(1,($U$2=GRID!$B$1:$BI$1)*(КАЛЕНДАРЬ!$O25=GRID!$B$3:$BI$3), 0))*GRID!$B$66*(1-GRID!$B$69),0))</f>
        <v>23528</v>
      </c>
      <c r="I58" s="47" cm="1">
        <f t="array" ref="I58">IF($I$2="Раннее бронирование",
INDEX(GRID!$B$4:$BI$14,MATCH(I$7,GRID!$A$4:$A$14,0),MATCH(1,($U$2=GRID!$B$1:$BI$1)*(КАЛЕНДАРЬ!$O25=GRID!$B$3:$BI$3), 0))*GRID!$B$66,
ROUNDUP(INDEX(GRID!$B$4:$BI$14,MATCH(I$7,GRID!$A$4:$A$14,0),MATCH(1,($U$2=GRID!$B$1:$BI$1)*(КАЛЕНДАРЬ!$O25=GRID!$B$3:$BI$3),0))*GRID!$B$66*(1-GRID!$B$69),0))</f>
        <v>24276</v>
      </c>
      <c r="J58" s="48" cm="1">
        <f t="array" ref="J58">IF($I$2="Раннее бронирование",
INDEX(GRID!$B$17:$BI$27,MATCH(I$7,GRID!$A$17:$A$27,0),MATCH(1,($U$2=GRID!$B$1:$BI$1)*(КАЛЕНДАРЬ!$O25=GRID!$B$3:$BI$3), 0))*GRID!$B$66,
ROUNDUP(INDEX(GRID!$B$17:$BI$27,MATCH(I$7,GRID!$A$17:$A$27,0),MATCH(1,($U$2=GRID!$B$1:$BI$1)*(КАЛЕНДАРЬ!$O25=GRID!$B$3:$BI$3), 0))*GRID!$B$66*(1-GRID!$B$69),0))</f>
        <v>25976</v>
      </c>
      <c r="K58" s="47" cm="1">
        <f t="array" ref="K58">IF($I$2="Раннее бронирование",
INDEX(GRID!$B$4:$BI$14,MATCH(K$7,GRID!$A$4:$A$14,0),MATCH(1,($U$2=GRID!$B$1:$BI$1)*(КАЛЕНДАРЬ!$O25=GRID!$B$3:$BI$3), 0))*GRID!$B$66,
ROUNDUP(INDEX(GRID!$B$4:$BI$14,MATCH(K$7,GRID!$A$4:$A$14,0),MATCH(1,($U$2=GRID!$B$1:$BI$1)*(КАЛЕНДАРЬ!$O25=GRID!$B$3:$BI$3),0))*GRID!$B$66*(1-GRID!$B$69),0))</f>
        <v>26996</v>
      </c>
      <c r="L58" s="48" cm="1">
        <f t="array" ref="L58">IF($I$2="Раннее бронирование",
INDEX(GRID!$B$17:$BI$27,MATCH(K$7,GRID!$A$17:$A$27,0),MATCH(1,($U$2=GRID!$B$1:$BI$1)*(КАЛЕНДАРЬ!$O25=GRID!$B$3:$BI$3), 0))*GRID!$B$66,
ROUNDUP(INDEX(GRID!$B$17:$BI$27,MATCH(K$7,GRID!$A$17:$A$27,0),MATCH(1,($U$2=GRID!$B$1:$BI$1)*(КАЛЕНДАРЬ!$O25=GRID!$B$3:$BI$3), 0))*GRID!$B$66*(1-GRID!$B$69),0))</f>
        <v>28696</v>
      </c>
      <c r="M58" s="47" cm="1">
        <f t="array" ref="M58">IF($I$2="Раннее бронирование",
INDEX(GRID!$B$4:$BI$14,MATCH(M$7,GRID!$A$4:$A$14,0),MATCH(1,($U$2=GRID!$B$1:$BI$1)*(КАЛЕНДАРЬ!$O25=GRID!$B$3:$BI$3), 0))*GRID!$B$66,
ROUNDUP(INDEX(GRID!$B$4:$BI$14,MATCH(M$7,GRID!$A$4:$A$14,0),MATCH(1,($U$2=GRID!$B$1:$BI$1)*(КАЛЕНДАРЬ!$O25=GRID!$B$3:$BI$3),0))*GRID!$B$66*(1-GRID!$B$69),0))</f>
        <v>29988</v>
      </c>
      <c r="N58" s="48" cm="1">
        <f t="array" ref="N58">IF($I$2="Раннее бронирование",
INDEX(GRID!$B$17:$BI$27,MATCH(M$7,GRID!$A$17:$A$27,0),MATCH(1,($U$2=GRID!$B$1:$BI$1)*(КАЛЕНДАРЬ!$O25=GRID!$B$3:$BI$3), 0))*GRID!$B$66,
ROUNDUP(INDEX(GRID!$B$17:$BI$27,MATCH(M$7,GRID!$A$17:$A$27,0),MATCH(1,($U$2=GRID!$B$1:$BI$1)*(КАЛЕНДАРЬ!$O25=GRID!$B$3:$BI$3), 0))*GRID!$B$66*(1-GRID!$B$69),0))</f>
        <v>31688</v>
      </c>
      <c r="O58" s="47" cm="1">
        <f t="array" ref="O58">IF($I$2="Раннее бронирование",
INDEX(GRID!$B$4:$BI$14,MATCH(O$7,GRID!$A$4:$A$14,0),MATCH(1,($U$2=GRID!$B$1:$BI$1)*(КАЛЕНДАРЬ!$O25=GRID!$B$3:$BI$3), 0))*GRID!$B$66,
ROUNDUP(INDEX(GRID!$B$4:$BI$14,MATCH(O$7,GRID!$A$4:$A$14,0),MATCH(1,($U$2=GRID!$B$1:$BI$1)*(КАЛЕНДАРЬ!$O25=GRID!$B$3:$BI$3),0))*GRID!$B$66*(1-GRID!$B$69),0))</f>
        <v>34408</v>
      </c>
      <c r="P58" s="48" cm="1">
        <f t="array" ref="P58">IF($I$2="Раннее бронирование",
INDEX(GRID!$B$17:$BI$27,MATCH(O$7,GRID!$A$17:$A$27,0),MATCH(1,($U$2=GRID!$B$1:$BI$1)*(КАЛЕНДАРЬ!$O25=GRID!$B$3:$BI$3), 0))*GRID!$B$66,
ROUNDUP(INDEX(GRID!$B$17:$BI$27,MATCH(O$7,GRID!$A$17:$A$27,0),MATCH(1,($U$2=GRID!$B$1:$BI$1)*(КАЛЕНДАРЬ!$O25=GRID!$B$3:$BI$3), 0))*GRID!$B$66*(1-GRID!$B$69),0))</f>
        <v>36108</v>
      </c>
      <c r="Q58" s="47" cm="1">
        <f t="array" ref="Q58">IF($I$2="Раннее бронирование",
INDEX(GRID!$B$4:$BI$14,MATCH(Q$7,GRID!$A$4:$A$14,0),MATCH(1,($U$2=GRID!$B$1:$BI$1)*(КАЛЕНДАРЬ!$O25=GRID!$B$3:$BI$3), 0))*GRID!$B$66,
ROUNDUP(INDEX(GRID!$B$4:$BI$14,MATCH(Q$7,GRID!$A$4:$A$14,0),MATCH(1,($U$2=GRID!$B$1:$BI$1)*(КАЛЕНДАРЬ!$O25=GRID!$B$3:$BI$3),0))*GRID!$B$66*(1-GRID!$B$69),0))</f>
        <v>38896</v>
      </c>
      <c r="R58" s="48" cm="1">
        <f t="array" ref="R58">IF($I$2="Раннее бронирование",
INDEX(GRID!$B$17:$BI$27,MATCH(Q$7,GRID!$A$17:$A$27,0),MATCH(1,($U$2=GRID!$B$1:$BI$1)*(КАЛЕНДАРЬ!$O25=GRID!$B$3:$BI$3), 0))*GRID!$B$66,
ROUNDUP(INDEX(GRID!$B$17:$BI$27,MATCH(Q$7,GRID!$A$17:$A$27,0),MATCH(1,($U$2=GRID!$B$1:$BI$1)*(КАЛЕНДАРЬ!$O25=GRID!$B$3:$BI$3), 0))*GRID!$B$66*(1-GRID!$B$69),0))</f>
        <v>40596</v>
      </c>
      <c r="S58" s="47" cm="1">
        <f t="array" ref="S58">IF($I$2="Раннее бронирование",
INDEX(GRID!$B$4:$BI$14,MATCH(S$7,GRID!$A$4:$A$14,0),MATCH(1,($U$2=GRID!$B$1:$BI$1)*(КАЛЕНДАРЬ!$O25=GRID!$B$3:$BI$3), 0))*GRID!$B$66,
ROUNDUP(INDEX(GRID!$B$4:$BI$14,MATCH(S$7,GRID!$A$4:$A$14,0),MATCH(1,($U$2=GRID!$B$1:$BI$1)*(КАЛЕНДАРЬ!$O25=GRID!$B$3:$BI$3),0))*GRID!$B$66*(1-GRID!$B$69),0))</f>
        <v>48076</v>
      </c>
      <c r="T58" s="48" cm="1">
        <f t="array" ref="T58">IF($I$2="Раннее бронирование",
INDEX(GRID!$B$17:$BI$27,MATCH(S$7,GRID!$A$17:$A$27,0),MATCH(1,($U$2=GRID!$B$1:$BI$1)*(КАЛЕНДАРЬ!$O25=GRID!$B$3:$BI$3), 0))*GRID!$B$66,
ROUNDUP(INDEX(GRID!$B$17:$BI$27,MATCH(S$7,GRID!$A$17:$A$27,0),MATCH(1,($U$2=GRID!$B$1:$BI$1)*(КАЛЕНДАРЬ!$O25=GRID!$B$3:$BI$3), 0))*GRID!$B$66*(1-GRID!$B$69),0))</f>
        <v>49776</v>
      </c>
      <c r="U58" s="47" cm="1">
        <f t="array" ref="U58">IF($I$2="Раннее бронирование",
INDEX(GRID!$B$4:$BI$14,MATCH(U$7,GRID!$A$4:$A$14,0),MATCH(1,($U$2=GRID!$B$1:$BI$1)*(КАЛЕНДАРЬ!$O25=GRID!$B$3:$BI$3), 0))*GRID!$B$66,
ROUNDUP(INDEX(GRID!$B$4:$BI$14,MATCH(U$7,GRID!$A$4:$A$14,0),MATCH(1,($U$2=GRID!$B$1:$BI$1)*(КАЛЕНДАРЬ!$O25=GRID!$B$3:$BI$3),0))*GRID!$B$66*(1-GRID!$B$69),0))</f>
        <v>53720</v>
      </c>
      <c r="V58" s="48" cm="1">
        <f t="array" ref="V58">IF($I$2="Раннее бронирование",
INDEX(GRID!$B$17:$BI$27,MATCH(U$7,GRID!$A$17:$A$27,0),MATCH(1,($U$2=GRID!$B$1:$BI$1)*(КАЛЕНДАРЬ!$O25=GRID!$B$3:$BI$3), 0))*GRID!$B$66,
ROUNDUP(INDEX(GRID!$B$17:$BI$27,MATCH(U$7,GRID!$A$17:$A$27,0),MATCH(1,($U$2=GRID!$B$1:$BI$1)*(КАЛЕНДАРЬ!$O25=GRID!$B$3:$BI$3), 0))*GRID!$B$66*(1-GRID!$B$69),0))</f>
        <v>55420</v>
      </c>
      <c r="W58" s="47" cm="1">
        <f t="array" ref="W58">IF($I$2="Раннее бронирование",
INDEX(GRID!$B$4:$BI$14,MATCH(W$7,GRID!$A$4:$A$14,0),MATCH(1,($U$2=GRID!$B$1:$BI$1)*(КАЛЕНДАРЬ!$O25=GRID!$B$3:$BI$3), 0))*GRID!$B$66,
ROUNDUP(INDEX(GRID!$B$4:$BI$14,MATCH(W$7,GRID!$A$4:$A$14,0),MATCH(1,($U$2=GRID!$B$1:$BI$1)*(КАЛЕНДАРЬ!$O25=GRID!$B$3:$BI$3),0))*GRID!$B$66*(1-GRID!$B$69),0))</f>
        <v>199240</v>
      </c>
      <c r="X58" s="48" cm="1">
        <f t="array" ref="X58">IF($I$2="Раннее бронирование",
INDEX(GRID!$B$17:$BI$27,MATCH(W$7,GRID!$A$17:$A$27,0),MATCH(1,($U$2=GRID!$B$1:$BI$1)*(КАЛЕНДАРЬ!$O25=GRID!$B$3:$BI$3), 0))*GRID!$B$66,
ROUNDUP(INDEX(GRID!$B$17:$BI$27,MATCH(W$7,GRID!$A$17:$A$27,0),MATCH(1,($U$2=GRID!$B$1:$BI$1)*(КАЛЕНДАРЬ!$O25=GRID!$B$3:$BI$3), 0))*GRID!$B$66*(1-GRID!$B$69),0))</f>
        <v>200940</v>
      </c>
    </row>
    <row r="59" spans="1:24" hidden="1" x14ac:dyDescent="0.2">
      <c r="A59" s="117" t="s">
        <v>43</v>
      </c>
      <c r="B59" s="117">
        <v>23</v>
      </c>
      <c r="C59" s="47" cm="1">
        <f t="array" ref="C59">IF($I$2="Раннее бронирование",
INDEX(GRID!$B$4:$BI$14,MATCH(C$7,GRID!$A$4:$A$14,0),MATCH(1,($U$2=GRID!$B$1:$BI$1)*(КАЛЕНДАРЬ!$O26=GRID!$B$3:$BI$3), 0))*GRID!$B$66,
ROUNDUP(INDEX(GRID!$B$4:$BI$14,MATCH(C$7,GRID!$A$4:$A$14,0),MATCH(1,($U$2=GRID!$B$1:$BI$1)*(КАЛЕНДАРЬ!$O26=GRID!$B$3:$BI$3),0))*GRID!$B$66*(1-GRID!$B$69),0))</f>
        <v>16660</v>
      </c>
      <c r="D59" s="48" cm="1">
        <f t="array" ref="D59">IF($I$2="Раннее бронирование",
INDEX(GRID!$B$17:$BI$27,MATCH(C$7,GRID!$A$17:$A$27,0),MATCH(1,($U$2=GRID!$B$1:$BI$1)*(КАЛЕНДАРЬ!$O26=GRID!$B$3:$BI$3), 0))*GRID!$B$66,
ROUNDUP(INDEX(GRID!$B$17:$BI$27,MATCH(C$7,GRID!$A$17:$A$27,0),MATCH(1,($U$2=GRID!$B$1:$BI$1)*(КАЛЕНДАРЬ!$O26=GRID!$B$3:$BI$3), 0))*GRID!$B$66*(1-GRID!$B$69),0))</f>
        <v>18360</v>
      </c>
      <c r="E59" s="47" cm="1">
        <f t="array" ref="E59">IF($I$2="Раннее бронирование",
INDEX(GRID!$B$4:$BI$14,MATCH(E$7,GRID!$A$4:$A$14,0),MATCH(1,($U$2=GRID!$B$1:$BI$1)*(КАЛЕНДАРЬ!$O26=GRID!$B$3:$BI$3), 0))*GRID!$B$66,
ROUNDUP(INDEX(GRID!$B$4:$BI$14,MATCH(E$7,GRID!$A$4:$A$14,0),MATCH(1,($U$2=GRID!$B$1:$BI$1)*(КАЛЕНДАРЬ!$O26=GRID!$B$3:$BI$3),0))*GRID!$B$66*(1-GRID!$B$69),0))</f>
        <v>18496</v>
      </c>
      <c r="F59" s="48" cm="1">
        <f t="array" ref="F59">IF($I$2="Раннее бронирование",
INDEX(GRID!$B$17:$BI$27,MATCH(E$7,GRID!$A$17:$A$27,0),MATCH(1,($U$2=GRID!$B$1:$BI$1)*(КАЛЕНДАРЬ!$O26=GRID!$B$3:$BI$3), 0))*GRID!$B$66,
ROUNDUP(INDEX(GRID!$B$17:$BI$27,MATCH(E$7,GRID!$A$17:$A$27,0),MATCH(1,($U$2=GRID!$B$1:$BI$1)*(КАЛЕНДАРЬ!$O26=GRID!$B$3:$BI$3), 0))*GRID!$B$66*(1-GRID!$B$69),0))</f>
        <v>20196</v>
      </c>
      <c r="G59" s="47" cm="1">
        <f t="array" ref="G59">IF($I$2="Раннее бронирование",
INDEX(GRID!$B$4:$BI$14,MATCH(G$7,GRID!$A$4:$A$14,0),MATCH(1,($U$2=GRID!$B$1:$BI$1)*(КАЛЕНДАРЬ!$O26=GRID!$B$3:$BI$3), 0))*GRID!$B$66,
ROUNDUP(INDEX(GRID!$B$4:$BI$14,MATCH(G$7,GRID!$A$4:$A$14,0),MATCH(1,($U$2=GRID!$B$1:$BI$1)*(КАЛЕНДАРЬ!$O26=GRID!$B$3:$BI$3),0))*GRID!$B$66*(1-GRID!$B$69),0))</f>
        <v>20468</v>
      </c>
      <c r="H59" s="48" cm="1">
        <f t="array" ref="H59">IF($I$2="Раннее бронирование",
INDEX(GRID!$B$17:$BI$27,MATCH(G$7,GRID!$A$17:$A$27,0),MATCH(1,($U$2=GRID!$B$1:$BI$1)*(КАЛЕНДАРЬ!$O26=GRID!$B$3:$BI$3), 0))*GRID!$B$66,
ROUNDUP(INDEX(GRID!$B$17:$BI$27,MATCH(G$7,GRID!$A$17:$A$27,0),MATCH(1,($U$2=GRID!$B$1:$BI$1)*(КАЛЕНДАРЬ!$O26=GRID!$B$3:$BI$3), 0))*GRID!$B$66*(1-GRID!$B$69),0))</f>
        <v>22168</v>
      </c>
      <c r="I59" s="47" cm="1">
        <f t="array" ref="I59">IF($I$2="Раннее бронирование",
INDEX(GRID!$B$4:$BI$14,MATCH(I$7,GRID!$A$4:$A$14,0),MATCH(1,($U$2=GRID!$B$1:$BI$1)*(КАЛЕНДАРЬ!$O26=GRID!$B$3:$BI$3), 0))*GRID!$B$66,
ROUNDUP(INDEX(GRID!$B$4:$BI$14,MATCH(I$7,GRID!$A$4:$A$14,0),MATCH(1,($U$2=GRID!$B$1:$BI$1)*(КАЛЕНДАРЬ!$O26=GRID!$B$3:$BI$3),0))*GRID!$B$66*(1-GRID!$B$69),0))</f>
        <v>22712</v>
      </c>
      <c r="J59" s="48" cm="1">
        <f t="array" ref="J59">IF($I$2="Раннее бронирование",
INDEX(GRID!$B$17:$BI$27,MATCH(I$7,GRID!$A$17:$A$27,0),MATCH(1,($U$2=GRID!$B$1:$BI$1)*(КАЛЕНДАРЬ!$O26=GRID!$B$3:$BI$3), 0))*GRID!$B$66,
ROUNDUP(INDEX(GRID!$B$17:$BI$27,MATCH(I$7,GRID!$A$17:$A$27,0),MATCH(1,($U$2=GRID!$B$1:$BI$1)*(КАЛЕНДАРЬ!$O26=GRID!$B$3:$BI$3), 0))*GRID!$B$66*(1-GRID!$B$69),0))</f>
        <v>24412</v>
      </c>
      <c r="K59" s="47" cm="1">
        <f t="array" ref="K59">IF($I$2="Раннее бронирование",
INDEX(GRID!$B$4:$BI$14,MATCH(K$7,GRID!$A$4:$A$14,0),MATCH(1,($U$2=GRID!$B$1:$BI$1)*(КАЛЕНДАРЬ!$O26=GRID!$B$3:$BI$3), 0))*GRID!$B$66,
ROUNDUP(INDEX(GRID!$B$4:$BI$14,MATCH(K$7,GRID!$A$4:$A$14,0),MATCH(1,($U$2=GRID!$B$1:$BI$1)*(КАЛЕНДАРЬ!$O26=GRID!$B$3:$BI$3),0))*GRID!$B$66*(1-GRID!$B$69),0))</f>
        <v>25228</v>
      </c>
      <c r="L59" s="48" cm="1">
        <f t="array" ref="L59">IF($I$2="Раннее бронирование",
INDEX(GRID!$B$17:$BI$27,MATCH(K$7,GRID!$A$17:$A$27,0),MATCH(1,($U$2=GRID!$B$1:$BI$1)*(КАЛЕНДАРЬ!$O26=GRID!$B$3:$BI$3), 0))*GRID!$B$66,
ROUNDUP(INDEX(GRID!$B$17:$BI$27,MATCH(K$7,GRID!$A$17:$A$27,0),MATCH(1,($U$2=GRID!$B$1:$BI$1)*(КАЛЕНДАРЬ!$O26=GRID!$B$3:$BI$3), 0))*GRID!$B$66*(1-GRID!$B$69),0))</f>
        <v>26928</v>
      </c>
      <c r="M59" s="47" cm="1">
        <f t="array" ref="M59">IF($I$2="Раннее бронирование",
INDEX(GRID!$B$4:$BI$14,MATCH(M$7,GRID!$A$4:$A$14,0),MATCH(1,($U$2=GRID!$B$1:$BI$1)*(КАЛЕНДАРЬ!$O26=GRID!$B$3:$BI$3), 0))*GRID!$B$66,
ROUNDUP(INDEX(GRID!$B$4:$BI$14,MATCH(M$7,GRID!$A$4:$A$14,0),MATCH(1,($U$2=GRID!$B$1:$BI$1)*(КАЛЕНДАРЬ!$O26=GRID!$B$3:$BI$3),0))*GRID!$B$66*(1-GRID!$B$69),0))</f>
        <v>28016</v>
      </c>
      <c r="N59" s="48" cm="1">
        <f t="array" ref="N59">IF($I$2="Раннее бронирование",
INDEX(GRID!$B$17:$BI$27,MATCH(M$7,GRID!$A$17:$A$27,0),MATCH(1,($U$2=GRID!$B$1:$BI$1)*(КАЛЕНДАРЬ!$O26=GRID!$B$3:$BI$3), 0))*GRID!$B$66,
ROUNDUP(INDEX(GRID!$B$17:$BI$27,MATCH(M$7,GRID!$A$17:$A$27,0),MATCH(1,($U$2=GRID!$B$1:$BI$1)*(КАЛЕНДАРЬ!$O26=GRID!$B$3:$BI$3), 0))*GRID!$B$66*(1-GRID!$B$69),0))</f>
        <v>29716</v>
      </c>
      <c r="O59" s="47" cm="1">
        <f t="array" ref="O59">IF($I$2="Раннее бронирование",
INDEX(GRID!$B$4:$BI$14,MATCH(O$7,GRID!$A$4:$A$14,0),MATCH(1,($U$2=GRID!$B$1:$BI$1)*(КАЛЕНДАРЬ!$O26=GRID!$B$3:$BI$3), 0))*GRID!$B$66,
ROUNDUP(INDEX(GRID!$B$4:$BI$14,MATCH(O$7,GRID!$A$4:$A$14,0),MATCH(1,($U$2=GRID!$B$1:$BI$1)*(КАЛЕНДАРЬ!$O26=GRID!$B$3:$BI$3),0))*GRID!$B$66*(1-GRID!$B$69),0))</f>
        <v>32368</v>
      </c>
      <c r="P59" s="48" cm="1">
        <f t="array" ref="P59">IF($I$2="Раннее бронирование",
INDEX(GRID!$B$17:$BI$27,MATCH(O$7,GRID!$A$17:$A$27,0),MATCH(1,($U$2=GRID!$B$1:$BI$1)*(КАЛЕНДАРЬ!$O26=GRID!$B$3:$BI$3), 0))*GRID!$B$66,
ROUNDUP(INDEX(GRID!$B$17:$BI$27,MATCH(O$7,GRID!$A$17:$A$27,0),MATCH(1,($U$2=GRID!$B$1:$BI$1)*(КАЛЕНДАРЬ!$O26=GRID!$B$3:$BI$3), 0))*GRID!$B$66*(1-GRID!$B$69),0))</f>
        <v>34068</v>
      </c>
      <c r="Q59" s="47" cm="1">
        <f t="array" ref="Q59">IF($I$2="Раннее бронирование",
INDEX(GRID!$B$4:$BI$14,MATCH(Q$7,GRID!$A$4:$A$14,0),MATCH(1,($U$2=GRID!$B$1:$BI$1)*(КАЛЕНДАРЬ!$O26=GRID!$B$3:$BI$3), 0))*GRID!$B$66,
ROUNDUP(INDEX(GRID!$B$4:$BI$14,MATCH(Q$7,GRID!$A$4:$A$14,0),MATCH(1,($U$2=GRID!$B$1:$BI$1)*(КАЛЕНДАРЬ!$O26=GRID!$B$3:$BI$3),0))*GRID!$B$66*(1-GRID!$B$69),0))</f>
        <v>36652</v>
      </c>
      <c r="R59" s="48" cm="1">
        <f t="array" ref="R59">IF($I$2="Раннее бронирование",
INDEX(GRID!$B$17:$BI$27,MATCH(Q$7,GRID!$A$17:$A$27,0),MATCH(1,($U$2=GRID!$B$1:$BI$1)*(КАЛЕНДАРЬ!$O26=GRID!$B$3:$BI$3), 0))*GRID!$B$66,
ROUNDUP(INDEX(GRID!$B$17:$BI$27,MATCH(Q$7,GRID!$A$17:$A$27,0),MATCH(1,($U$2=GRID!$B$1:$BI$1)*(КАЛЕНДАРЬ!$O26=GRID!$B$3:$BI$3), 0))*GRID!$B$66*(1-GRID!$B$69),0))</f>
        <v>38352</v>
      </c>
      <c r="S59" s="47" cm="1">
        <f t="array" ref="S59">IF($I$2="Раннее бронирование",
INDEX(GRID!$B$4:$BI$14,MATCH(S$7,GRID!$A$4:$A$14,0),MATCH(1,($U$2=GRID!$B$1:$BI$1)*(КАЛЕНДАРЬ!$O26=GRID!$B$3:$BI$3), 0))*GRID!$B$66,
ROUNDUP(INDEX(GRID!$B$4:$BI$14,MATCH(S$7,GRID!$A$4:$A$14,0),MATCH(1,($U$2=GRID!$B$1:$BI$1)*(КАЛЕНДАРЬ!$O26=GRID!$B$3:$BI$3),0))*GRID!$B$66*(1-GRID!$B$69),0))</f>
        <v>45084</v>
      </c>
      <c r="T59" s="48" cm="1">
        <f t="array" ref="T59">IF($I$2="Раннее бронирование",
INDEX(GRID!$B$17:$BI$27,MATCH(S$7,GRID!$A$17:$A$27,0),MATCH(1,($U$2=GRID!$B$1:$BI$1)*(КАЛЕНДАРЬ!$O26=GRID!$B$3:$BI$3), 0))*GRID!$B$66,
ROUNDUP(INDEX(GRID!$B$17:$BI$27,MATCH(S$7,GRID!$A$17:$A$27,0),MATCH(1,($U$2=GRID!$B$1:$BI$1)*(КАЛЕНДАРЬ!$O26=GRID!$B$3:$BI$3), 0))*GRID!$B$66*(1-GRID!$B$69),0))</f>
        <v>46784</v>
      </c>
      <c r="U59" s="47" cm="1">
        <f t="array" ref="U59">IF($I$2="Раннее бронирование",
INDEX(GRID!$B$4:$BI$14,MATCH(U$7,GRID!$A$4:$A$14,0),MATCH(1,($U$2=GRID!$B$1:$BI$1)*(КАЛЕНДАРЬ!$O26=GRID!$B$3:$BI$3), 0))*GRID!$B$66,
ROUNDUP(INDEX(GRID!$B$4:$BI$14,MATCH(U$7,GRID!$A$4:$A$14,0),MATCH(1,($U$2=GRID!$B$1:$BI$1)*(КАЛЕНДАРЬ!$O26=GRID!$B$3:$BI$3),0))*GRID!$B$66*(1-GRID!$B$69),0))</f>
        <v>50320</v>
      </c>
      <c r="V59" s="48" cm="1">
        <f t="array" ref="V59">IF($I$2="Раннее бронирование",
INDEX(GRID!$B$17:$BI$27,MATCH(U$7,GRID!$A$17:$A$27,0),MATCH(1,($U$2=GRID!$B$1:$BI$1)*(КАЛЕНДАРЬ!$O26=GRID!$B$3:$BI$3), 0))*GRID!$B$66,
ROUNDUP(INDEX(GRID!$B$17:$BI$27,MATCH(U$7,GRID!$A$17:$A$27,0),MATCH(1,($U$2=GRID!$B$1:$BI$1)*(КАЛЕНДАРЬ!$O26=GRID!$B$3:$BI$3), 0))*GRID!$B$66*(1-GRID!$B$69),0))</f>
        <v>52020</v>
      </c>
      <c r="W59" s="47" cm="1">
        <f t="array" ref="W59">IF($I$2="Раннее бронирование",
INDEX(GRID!$B$4:$BI$14,MATCH(W$7,GRID!$A$4:$A$14,0),MATCH(1,($U$2=GRID!$B$1:$BI$1)*(КАЛЕНДАРЬ!$O26=GRID!$B$3:$BI$3), 0))*GRID!$B$66,
ROUNDUP(INDEX(GRID!$B$4:$BI$14,MATCH(W$7,GRID!$A$4:$A$14,0),MATCH(1,($U$2=GRID!$B$1:$BI$1)*(КАЛЕНДАРЬ!$O26=GRID!$B$3:$BI$3),0))*GRID!$B$66*(1-GRID!$B$69),0))</f>
        <v>189040</v>
      </c>
      <c r="X59" s="48" cm="1">
        <f t="array" ref="X59">IF($I$2="Раннее бронирование",
INDEX(GRID!$B$17:$BI$27,MATCH(W$7,GRID!$A$17:$A$27,0),MATCH(1,($U$2=GRID!$B$1:$BI$1)*(КАЛЕНДАРЬ!$O26=GRID!$B$3:$BI$3), 0))*GRID!$B$66,
ROUNDUP(INDEX(GRID!$B$17:$BI$27,MATCH(W$7,GRID!$A$17:$A$27,0),MATCH(1,($U$2=GRID!$B$1:$BI$1)*(КАЛЕНДАРЬ!$O26=GRID!$B$3:$BI$3), 0))*GRID!$B$66*(1-GRID!$B$69),0))</f>
        <v>190740</v>
      </c>
    </row>
    <row r="60" spans="1:24" hidden="1" x14ac:dyDescent="0.2">
      <c r="A60" s="117" t="s">
        <v>44</v>
      </c>
      <c r="B60" s="117">
        <v>24</v>
      </c>
      <c r="C60" s="47" cm="1">
        <f t="array" ref="C60">IF($I$2="Раннее бронирование",
INDEX(GRID!$B$4:$BI$14,MATCH(C$7,GRID!$A$4:$A$14,0),MATCH(1,($U$2=GRID!$B$1:$BI$1)*(КАЛЕНДАРЬ!$O27=GRID!$B$3:$BI$3), 0))*GRID!$B$66,
ROUNDUP(INDEX(GRID!$B$4:$BI$14,MATCH(C$7,GRID!$A$4:$A$14,0),MATCH(1,($U$2=GRID!$B$1:$BI$1)*(КАЛЕНДАРЬ!$O27=GRID!$B$3:$BI$3),0))*GRID!$B$66*(1-GRID!$B$69),0))</f>
        <v>15640</v>
      </c>
      <c r="D60" s="48" cm="1">
        <f t="array" ref="D60">IF($I$2="Раннее бронирование",
INDEX(GRID!$B$17:$BI$27,MATCH(C$7,GRID!$A$17:$A$27,0),MATCH(1,($U$2=GRID!$B$1:$BI$1)*(КАЛЕНДАРЬ!$O27=GRID!$B$3:$BI$3), 0))*GRID!$B$66,
ROUNDUP(INDEX(GRID!$B$17:$BI$27,MATCH(C$7,GRID!$A$17:$A$27,0),MATCH(1,($U$2=GRID!$B$1:$BI$1)*(КАЛЕНДАРЬ!$O27=GRID!$B$3:$BI$3), 0))*GRID!$B$66*(1-GRID!$B$69),0))</f>
        <v>17340</v>
      </c>
      <c r="E60" s="47" cm="1">
        <f t="array" ref="E60">IF($I$2="Раннее бронирование",
INDEX(GRID!$B$4:$BI$14,MATCH(E$7,GRID!$A$4:$A$14,0),MATCH(1,($U$2=GRID!$B$1:$BI$1)*(КАЛЕНДАРЬ!$O27=GRID!$B$3:$BI$3), 0))*GRID!$B$66,
ROUNDUP(INDEX(GRID!$B$4:$BI$14,MATCH(E$7,GRID!$A$4:$A$14,0),MATCH(1,($U$2=GRID!$B$1:$BI$1)*(КАЛЕНДАРЬ!$O27=GRID!$B$3:$BI$3),0))*GRID!$B$66*(1-GRID!$B$69),0))</f>
        <v>17340</v>
      </c>
      <c r="F60" s="48" cm="1">
        <f t="array" ref="F60">IF($I$2="Раннее бронирование",
INDEX(GRID!$B$17:$BI$27,MATCH(E$7,GRID!$A$17:$A$27,0),MATCH(1,($U$2=GRID!$B$1:$BI$1)*(КАЛЕНДАРЬ!$O27=GRID!$B$3:$BI$3), 0))*GRID!$B$66,
ROUNDUP(INDEX(GRID!$B$17:$BI$27,MATCH(E$7,GRID!$A$17:$A$27,0),MATCH(1,($U$2=GRID!$B$1:$BI$1)*(КАЛЕНДАРЬ!$O27=GRID!$B$3:$BI$3), 0))*GRID!$B$66*(1-GRID!$B$69),0))</f>
        <v>19040</v>
      </c>
      <c r="G60" s="47" cm="1">
        <f t="array" ref="G60">IF($I$2="Раннее бронирование",
INDEX(GRID!$B$4:$BI$14,MATCH(G$7,GRID!$A$4:$A$14,0),MATCH(1,($U$2=GRID!$B$1:$BI$1)*(КАЛЕНДАРЬ!$O27=GRID!$B$3:$BI$3), 0))*GRID!$B$66,
ROUNDUP(INDEX(GRID!$B$4:$BI$14,MATCH(G$7,GRID!$A$4:$A$14,0),MATCH(1,($U$2=GRID!$B$1:$BI$1)*(КАЛЕНДАРЬ!$O27=GRID!$B$3:$BI$3),0))*GRID!$B$66*(1-GRID!$B$69),0))</f>
        <v>19176</v>
      </c>
      <c r="H60" s="48" cm="1">
        <f t="array" ref="H60">IF($I$2="Раннее бронирование",
INDEX(GRID!$B$17:$BI$27,MATCH(G$7,GRID!$A$17:$A$27,0),MATCH(1,($U$2=GRID!$B$1:$BI$1)*(КАЛЕНДАРЬ!$O27=GRID!$B$3:$BI$3), 0))*GRID!$B$66,
ROUNDUP(INDEX(GRID!$B$17:$BI$27,MATCH(G$7,GRID!$A$17:$A$27,0),MATCH(1,($U$2=GRID!$B$1:$BI$1)*(КАЛЕНДАРЬ!$O27=GRID!$B$3:$BI$3), 0))*GRID!$B$66*(1-GRID!$B$69),0))</f>
        <v>20876</v>
      </c>
      <c r="I60" s="47" cm="1">
        <f t="array" ref="I60">IF($I$2="Раннее бронирование",
INDEX(GRID!$B$4:$BI$14,MATCH(I$7,GRID!$A$4:$A$14,0),MATCH(1,($U$2=GRID!$B$1:$BI$1)*(КАЛЕНДАРЬ!$O27=GRID!$B$3:$BI$3), 0))*GRID!$B$66,
ROUNDUP(INDEX(GRID!$B$4:$BI$14,MATCH(I$7,GRID!$A$4:$A$14,0),MATCH(1,($U$2=GRID!$B$1:$BI$1)*(КАЛЕНДАРЬ!$O27=GRID!$B$3:$BI$3),0))*GRID!$B$66*(1-GRID!$B$69),0))</f>
        <v>21216</v>
      </c>
      <c r="J60" s="48" cm="1">
        <f t="array" ref="J60">IF($I$2="Раннее бронирование",
INDEX(GRID!$B$17:$BI$27,MATCH(I$7,GRID!$A$17:$A$27,0),MATCH(1,($U$2=GRID!$B$1:$BI$1)*(КАЛЕНДАРЬ!$O27=GRID!$B$3:$BI$3), 0))*GRID!$B$66,
ROUNDUP(INDEX(GRID!$B$17:$BI$27,MATCH(I$7,GRID!$A$17:$A$27,0),MATCH(1,($U$2=GRID!$B$1:$BI$1)*(КАЛЕНДАРЬ!$O27=GRID!$B$3:$BI$3), 0))*GRID!$B$66*(1-GRID!$B$69),0))</f>
        <v>22916</v>
      </c>
      <c r="K60" s="47" cm="1">
        <f t="array" ref="K60">IF($I$2="Раннее бронирование",
INDEX(GRID!$B$4:$BI$14,MATCH(K$7,GRID!$A$4:$A$14,0),MATCH(1,($U$2=GRID!$B$1:$BI$1)*(КАЛЕНДАРЬ!$O27=GRID!$B$3:$BI$3), 0))*GRID!$B$66,
ROUNDUP(INDEX(GRID!$B$4:$BI$14,MATCH(K$7,GRID!$A$4:$A$14,0),MATCH(1,($U$2=GRID!$B$1:$BI$1)*(КАЛЕНДАРЬ!$O27=GRID!$B$3:$BI$3),0))*GRID!$B$66*(1-GRID!$B$69),0))</f>
        <v>23528</v>
      </c>
      <c r="L60" s="48" cm="1">
        <f t="array" ref="L60">IF($I$2="Раннее бронирование",
INDEX(GRID!$B$17:$BI$27,MATCH(K$7,GRID!$A$17:$A$27,0),MATCH(1,($U$2=GRID!$B$1:$BI$1)*(КАЛЕНДАРЬ!$O27=GRID!$B$3:$BI$3), 0))*GRID!$B$66,
ROUNDUP(INDEX(GRID!$B$17:$BI$27,MATCH(K$7,GRID!$A$17:$A$27,0),MATCH(1,($U$2=GRID!$B$1:$BI$1)*(КАЛЕНДАРЬ!$O27=GRID!$B$3:$BI$3), 0))*GRID!$B$66*(1-GRID!$B$69),0))</f>
        <v>25228</v>
      </c>
      <c r="M60" s="47" cm="1">
        <f t="array" ref="M60">IF($I$2="Раннее бронирование",
INDEX(GRID!$B$4:$BI$14,MATCH(M$7,GRID!$A$4:$A$14,0),MATCH(1,($U$2=GRID!$B$1:$BI$1)*(КАЛЕНДАРЬ!$O27=GRID!$B$3:$BI$3), 0))*GRID!$B$66,
ROUNDUP(INDEX(GRID!$B$4:$BI$14,MATCH(M$7,GRID!$A$4:$A$14,0),MATCH(1,($U$2=GRID!$B$1:$BI$1)*(КАЛЕНДАРЬ!$O27=GRID!$B$3:$BI$3),0))*GRID!$B$66*(1-GRID!$B$69),0))</f>
        <v>26044</v>
      </c>
      <c r="N60" s="48" cm="1">
        <f t="array" ref="N60">IF($I$2="Раннее бронирование",
INDEX(GRID!$B$17:$BI$27,MATCH(M$7,GRID!$A$17:$A$27,0),MATCH(1,($U$2=GRID!$B$1:$BI$1)*(КАЛЕНДАРЬ!$O27=GRID!$B$3:$BI$3), 0))*GRID!$B$66,
ROUNDUP(INDEX(GRID!$B$17:$BI$27,MATCH(M$7,GRID!$A$17:$A$27,0),MATCH(1,($U$2=GRID!$B$1:$BI$1)*(КАЛЕНДАРЬ!$O27=GRID!$B$3:$BI$3), 0))*GRID!$B$66*(1-GRID!$B$69),0))</f>
        <v>27744</v>
      </c>
      <c r="O60" s="47" cm="1">
        <f t="array" ref="O60">IF($I$2="Раннее бронирование",
INDEX(GRID!$B$4:$BI$14,MATCH(O$7,GRID!$A$4:$A$14,0),MATCH(1,($U$2=GRID!$B$1:$BI$1)*(КАЛЕНДАРЬ!$O27=GRID!$B$3:$BI$3), 0))*GRID!$B$66,
ROUNDUP(INDEX(GRID!$B$4:$BI$14,MATCH(O$7,GRID!$A$4:$A$14,0),MATCH(1,($U$2=GRID!$B$1:$BI$1)*(КАЛЕНДАРЬ!$O27=GRID!$B$3:$BI$3),0))*GRID!$B$66*(1-GRID!$B$69),0))</f>
        <v>30464</v>
      </c>
      <c r="P60" s="48" cm="1">
        <f t="array" ref="P60">IF($I$2="Раннее бронирование",
INDEX(GRID!$B$17:$BI$27,MATCH(O$7,GRID!$A$17:$A$27,0),MATCH(1,($U$2=GRID!$B$1:$BI$1)*(КАЛЕНДАРЬ!$O27=GRID!$B$3:$BI$3), 0))*GRID!$B$66,
ROUNDUP(INDEX(GRID!$B$17:$BI$27,MATCH(O$7,GRID!$A$17:$A$27,0),MATCH(1,($U$2=GRID!$B$1:$BI$1)*(КАЛЕНДАРЬ!$O27=GRID!$B$3:$BI$3), 0))*GRID!$B$66*(1-GRID!$B$69),0))</f>
        <v>32164</v>
      </c>
      <c r="Q60" s="47" cm="1">
        <f t="array" ref="Q60">IF($I$2="Раннее бронирование",
INDEX(GRID!$B$4:$BI$14,MATCH(Q$7,GRID!$A$4:$A$14,0),MATCH(1,($U$2=GRID!$B$1:$BI$1)*(КАЛЕНДАРЬ!$O27=GRID!$B$3:$BI$3), 0))*GRID!$B$66,
ROUNDUP(INDEX(GRID!$B$4:$BI$14,MATCH(Q$7,GRID!$A$4:$A$14,0),MATCH(1,($U$2=GRID!$B$1:$BI$1)*(КАЛЕНДАРЬ!$O27=GRID!$B$3:$BI$3),0))*GRID!$B$66*(1-GRID!$B$69),0))</f>
        <v>34408</v>
      </c>
      <c r="R60" s="48" cm="1">
        <f t="array" ref="R60">IF($I$2="Раннее бронирование",
INDEX(GRID!$B$17:$BI$27,MATCH(Q$7,GRID!$A$17:$A$27,0),MATCH(1,($U$2=GRID!$B$1:$BI$1)*(КАЛЕНДАРЬ!$O27=GRID!$B$3:$BI$3), 0))*GRID!$B$66,
ROUNDUP(INDEX(GRID!$B$17:$BI$27,MATCH(Q$7,GRID!$A$17:$A$27,0),MATCH(1,($U$2=GRID!$B$1:$BI$1)*(КАЛЕНДАРЬ!$O27=GRID!$B$3:$BI$3), 0))*GRID!$B$66*(1-GRID!$B$69),0))</f>
        <v>36108</v>
      </c>
      <c r="S60" s="47" cm="1">
        <f t="array" ref="S60">IF($I$2="Раннее бронирование",
INDEX(GRID!$B$4:$BI$14,MATCH(S$7,GRID!$A$4:$A$14,0),MATCH(1,($U$2=GRID!$B$1:$BI$1)*(КАЛЕНДАРЬ!$O27=GRID!$B$3:$BI$3), 0))*GRID!$B$66,
ROUNDUP(INDEX(GRID!$B$4:$BI$14,MATCH(S$7,GRID!$A$4:$A$14,0),MATCH(1,($U$2=GRID!$B$1:$BI$1)*(КАЛЕНДАРЬ!$O27=GRID!$B$3:$BI$3),0))*GRID!$B$66*(1-GRID!$B$69),0))</f>
        <v>42228</v>
      </c>
      <c r="T60" s="48" cm="1">
        <f t="array" ref="T60">IF($I$2="Раннее бронирование",
INDEX(GRID!$B$17:$BI$27,MATCH(S$7,GRID!$A$17:$A$27,0),MATCH(1,($U$2=GRID!$B$1:$BI$1)*(КАЛЕНДАРЬ!$O27=GRID!$B$3:$BI$3), 0))*GRID!$B$66,
ROUNDUP(INDEX(GRID!$B$17:$BI$27,MATCH(S$7,GRID!$A$17:$A$27,0),MATCH(1,($U$2=GRID!$B$1:$BI$1)*(КАЛЕНДАРЬ!$O27=GRID!$B$3:$BI$3), 0))*GRID!$B$66*(1-GRID!$B$69),0))</f>
        <v>43928</v>
      </c>
      <c r="U60" s="47" cm="1">
        <f t="array" ref="U60">IF($I$2="Раннее бронирование",
INDEX(GRID!$B$4:$BI$14,MATCH(U$7,GRID!$A$4:$A$14,0),MATCH(1,($U$2=GRID!$B$1:$BI$1)*(КАЛЕНДАРЬ!$O27=GRID!$B$3:$BI$3), 0))*GRID!$B$66,
ROUNDUP(INDEX(GRID!$B$4:$BI$14,MATCH(U$7,GRID!$A$4:$A$14,0),MATCH(1,($U$2=GRID!$B$1:$BI$1)*(КАЛЕНДАРЬ!$O27=GRID!$B$3:$BI$3),0))*GRID!$B$66*(1-GRID!$B$69),0))</f>
        <v>47600</v>
      </c>
      <c r="V60" s="48" cm="1">
        <f t="array" ref="V60">IF($I$2="Раннее бронирование",
INDEX(GRID!$B$17:$BI$27,MATCH(U$7,GRID!$A$17:$A$27,0),MATCH(1,($U$2=GRID!$B$1:$BI$1)*(КАЛЕНДАРЬ!$O27=GRID!$B$3:$BI$3), 0))*GRID!$B$66,
ROUNDUP(INDEX(GRID!$B$17:$BI$27,MATCH(U$7,GRID!$A$17:$A$27,0),MATCH(1,($U$2=GRID!$B$1:$BI$1)*(КАЛЕНДАРЬ!$O27=GRID!$B$3:$BI$3), 0))*GRID!$B$66*(1-GRID!$B$69),0))</f>
        <v>49300</v>
      </c>
      <c r="W60" s="47" cm="1">
        <f t="array" ref="W60">IF($I$2="Раннее бронирование",
INDEX(GRID!$B$4:$BI$14,MATCH(W$7,GRID!$A$4:$A$14,0),MATCH(1,($U$2=GRID!$B$1:$BI$1)*(КАЛЕНДАРЬ!$O27=GRID!$B$3:$BI$3), 0))*GRID!$B$66,
ROUNDUP(INDEX(GRID!$B$4:$BI$14,MATCH(W$7,GRID!$A$4:$A$14,0),MATCH(1,($U$2=GRID!$B$1:$BI$1)*(КАЛЕНДАРЬ!$O27=GRID!$B$3:$BI$3),0))*GRID!$B$66*(1-GRID!$B$69),0))</f>
        <v>180880</v>
      </c>
      <c r="X60" s="48" cm="1">
        <f t="array" ref="X60">IF($I$2="Раннее бронирование",
INDEX(GRID!$B$17:$BI$27,MATCH(W$7,GRID!$A$17:$A$27,0),MATCH(1,($U$2=GRID!$B$1:$BI$1)*(КАЛЕНДАРЬ!$O27=GRID!$B$3:$BI$3), 0))*GRID!$B$66,
ROUNDUP(INDEX(GRID!$B$17:$BI$27,MATCH(W$7,GRID!$A$17:$A$27,0),MATCH(1,($U$2=GRID!$B$1:$BI$1)*(КАЛЕНДАРЬ!$O27=GRID!$B$3:$BI$3), 0))*GRID!$B$66*(1-GRID!$B$69),0))</f>
        <v>182580</v>
      </c>
    </row>
    <row r="61" spans="1:24" hidden="1" x14ac:dyDescent="0.2">
      <c r="A61" s="117" t="s">
        <v>45</v>
      </c>
      <c r="B61" s="117">
        <v>25</v>
      </c>
      <c r="C61" s="47" cm="1">
        <f t="array" ref="C61">IF($I$2="Раннее бронирование",
INDEX(GRID!$B$4:$BI$14,MATCH(C$7,GRID!$A$4:$A$14,0),MATCH(1,($U$2=GRID!$B$1:$BI$1)*(КАЛЕНДАРЬ!$O28=GRID!$B$3:$BI$3), 0))*GRID!$B$66,
ROUNDUP(INDEX(GRID!$B$4:$BI$14,MATCH(C$7,GRID!$A$4:$A$14,0),MATCH(1,($U$2=GRID!$B$1:$BI$1)*(КАЛЕНДАРЬ!$O28=GRID!$B$3:$BI$3),0))*GRID!$B$66*(1-GRID!$B$69),0))</f>
        <v>14960</v>
      </c>
      <c r="D61" s="48" cm="1">
        <f t="array" ref="D61">IF($I$2="Раннее бронирование",
INDEX(GRID!$B$17:$BI$27,MATCH(C$7,GRID!$A$17:$A$27,0),MATCH(1,($U$2=GRID!$B$1:$BI$1)*(КАЛЕНДАРЬ!$O28=GRID!$B$3:$BI$3), 0))*GRID!$B$66,
ROUNDUP(INDEX(GRID!$B$17:$BI$27,MATCH(C$7,GRID!$A$17:$A$27,0),MATCH(1,($U$2=GRID!$B$1:$BI$1)*(КАЛЕНДАРЬ!$O28=GRID!$B$3:$BI$3), 0))*GRID!$B$66*(1-GRID!$B$69),0))</f>
        <v>16660</v>
      </c>
      <c r="E61" s="47" cm="1">
        <f t="array" ref="E61">IF($I$2="Раннее бронирование",
INDEX(GRID!$B$4:$BI$14,MATCH(E$7,GRID!$A$4:$A$14,0),MATCH(1,($U$2=GRID!$B$1:$BI$1)*(КАЛЕНДАРЬ!$O28=GRID!$B$3:$BI$3), 0))*GRID!$B$66,
ROUNDUP(INDEX(GRID!$B$4:$BI$14,MATCH(E$7,GRID!$A$4:$A$14,0),MATCH(1,($U$2=GRID!$B$1:$BI$1)*(КАЛЕНДАРЬ!$O28=GRID!$B$3:$BI$3),0))*GRID!$B$66*(1-GRID!$B$69),0))</f>
        <v>16524</v>
      </c>
      <c r="F61" s="48" cm="1">
        <f t="array" ref="F61">IF($I$2="Раннее бронирование",
INDEX(GRID!$B$17:$BI$27,MATCH(E$7,GRID!$A$17:$A$27,0),MATCH(1,($U$2=GRID!$B$1:$BI$1)*(КАЛЕНДАРЬ!$O28=GRID!$B$3:$BI$3), 0))*GRID!$B$66,
ROUNDUP(INDEX(GRID!$B$17:$BI$27,MATCH(E$7,GRID!$A$17:$A$27,0),MATCH(1,($U$2=GRID!$B$1:$BI$1)*(КАЛЕНДАРЬ!$O28=GRID!$B$3:$BI$3), 0))*GRID!$B$66*(1-GRID!$B$69),0))</f>
        <v>18224</v>
      </c>
      <c r="G61" s="47" cm="1">
        <f t="array" ref="G61">IF($I$2="Раннее бронирование",
INDEX(GRID!$B$4:$BI$14,MATCH(G$7,GRID!$A$4:$A$14,0),MATCH(1,($U$2=GRID!$B$1:$BI$1)*(КАЛЕНДАРЬ!$O28=GRID!$B$3:$BI$3), 0))*GRID!$B$66,
ROUNDUP(INDEX(GRID!$B$4:$BI$14,MATCH(G$7,GRID!$A$4:$A$14,0),MATCH(1,($U$2=GRID!$B$1:$BI$1)*(КАЛЕНДАРЬ!$O28=GRID!$B$3:$BI$3),0))*GRID!$B$66*(1-GRID!$B$69),0))</f>
        <v>18292</v>
      </c>
      <c r="H61" s="48" cm="1">
        <f t="array" ref="H61">IF($I$2="Раннее бронирование",
INDEX(GRID!$B$17:$BI$27,MATCH(G$7,GRID!$A$17:$A$27,0),MATCH(1,($U$2=GRID!$B$1:$BI$1)*(КАЛЕНДАРЬ!$O28=GRID!$B$3:$BI$3), 0))*GRID!$B$66,
ROUNDUP(INDEX(GRID!$B$17:$BI$27,MATCH(G$7,GRID!$A$17:$A$27,0),MATCH(1,($U$2=GRID!$B$1:$BI$1)*(КАЛЕНДАРЬ!$O28=GRID!$B$3:$BI$3), 0))*GRID!$B$66*(1-GRID!$B$69),0))</f>
        <v>19992</v>
      </c>
      <c r="I61" s="47" cm="1">
        <f t="array" ref="I61">IF($I$2="Раннее бронирование",
INDEX(GRID!$B$4:$BI$14,MATCH(I$7,GRID!$A$4:$A$14,0),MATCH(1,($U$2=GRID!$B$1:$BI$1)*(КАЛЕНДАРЬ!$O28=GRID!$B$3:$BI$3), 0))*GRID!$B$66,
ROUNDUP(INDEX(GRID!$B$4:$BI$14,MATCH(I$7,GRID!$A$4:$A$14,0),MATCH(1,($U$2=GRID!$B$1:$BI$1)*(КАЛЕНДАРЬ!$O28=GRID!$B$3:$BI$3),0))*GRID!$B$66*(1-GRID!$B$69),0))</f>
        <v>20196</v>
      </c>
      <c r="J61" s="48" cm="1">
        <f t="array" ref="J61">IF($I$2="Раннее бронирование",
INDEX(GRID!$B$17:$BI$27,MATCH(I$7,GRID!$A$17:$A$27,0),MATCH(1,($U$2=GRID!$B$1:$BI$1)*(КАЛЕНДАРЬ!$O28=GRID!$B$3:$BI$3), 0))*GRID!$B$66,
ROUNDUP(INDEX(GRID!$B$17:$BI$27,MATCH(I$7,GRID!$A$17:$A$27,0),MATCH(1,($U$2=GRID!$B$1:$BI$1)*(КАЛЕНДАРЬ!$O28=GRID!$B$3:$BI$3), 0))*GRID!$B$66*(1-GRID!$B$69),0))</f>
        <v>21896</v>
      </c>
      <c r="K61" s="47" cm="1">
        <f t="array" ref="K61">IF($I$2="Раннее бронирование",
INDEX(GRID!$B$4:$BI$14,MATCH(K$7,GRID!$A$4:$A$14,0),MATCH(1,($U$2=GRID!$B$1:$BI$1)*(КАЛЕНДАРЬ!$O28=GRID!$B$3:$BI$3), 0))*GRID!$B$66,
ROUNDUP(INDEX(GRID!$B$4:$BI$14,MATCH(K$7,GRID!$A$4:$A$14,0),MATCH(1,($U$2=GRID!$B$1:$BI$1)*(КАЛЕНДАРЬ!$O28=GRID!$B$3:$BI$3),0))*GRID!$B$66*(1-GRID!$B$69),0))</f>
        <v>22304</v>
      </c>
      <c r="L61" s="48" cm="1">
        <f t="array" ref="L61">IF($I$2="Раннее бронирование",
INDEX(GRID!$B$17:$BI$27,MATCH(K$7,GRID!$A$17:$A$27,0),MATCH(1,($U$2=GRID!$B$1:$BI$1)*(КАЛЕНДАРЬ!$O28=GRID!$B$3:$BI$3), 0))*GRID!$B$66,
ROUNDUP(INDEX(GRID!$B$17:$BI$27,MATCH(K$7,GRID!$A$17:$A$27,0),MATCH(1,($U$2=GRID!$B$1:$BI$1)*(КАЛЕНДАРЬ!$O28=GRID!$B$3:$BI$3), 0))*GRID!$B$66*(1-GRID!$B$69),0))</f>
        <v>24004</v>
      </c>
      <c r="M61" s="47" cm="1">
        <f t="array" ref="M61">IF($I$2="Раннее бронирование",
INDEX(GRID!$B$4:$BI$14,MATCH(M$7,GRID!$A$4:$A$14,0),MATCH(1,($U$2=GRID!$B$1:$BI$1)*(КАЛЕНДАРЬ!$O28=GRID!$B$3:$BI$3), 0))*GRID!$B$66,
ROUNDUP(INDEX(GRID!$B$4:$BI$14,MATCH(M$7,GRID!$A$4:$A$14,0),MATCH(1,($U$2=GRID!$B$1:$BI$1)*(КАЛЕНДАРЬ!$O28=GRID!$B$3:$BI$3),0))*GRID!$B$66*(1-GRID!$B$69),0))</f>
        <v>24684</v>
      </c>
      <c r="N61" s="48" cm="1">
        <f t="array" ref="N61">IF($I$2="Раннее бронирование",
INDEX(GRID!$B$17:$BI$27,MATCH(M$7,GRID!$A$17:$A$27,0),MATCH(1,($U$2=GRID!$B$1:$BI$1)*(КАЛЕНДАРЬ!$O28=GRID!$B$3:$BI$3), 0))*GRID!$B$66,
ROUNDUP(INDEX(GRID!$B$17:$BI$27,MATCH(M$7,GRID!$A$17:$A$27,0),MATCH(1,($U$2=GRID!$B$1:$BI$1)*(КАЛЕНДАРЬ!$O28=GRID!$B$3:$BI$3), 0))*GRID!$B$66*(1-GRID!$B$69),0))</f>
        <v>26384</v>
      </c>
      <c r="O61" s="47" cm="1">
        <f t="array" ref="O61">IF($I$2="Раннее бронирование",
INDEX(GRID!$B$4:$BI$14,MATCH(O$7,GRID!$A$4:$A$14,0),MATCH(1,($U$2=GRID!$B$1:$BI$1)*(КАЛЕНДАРЬ!$O28=GRID!$B$3:$BI$3), 0))*GRID!$B$66,
ROUNDUP(INDEX(GRID!$B$4:$BI$14,MATCH(O$7,GRID!$A$4:$A$14,0),MATCH(1,($U$2=GRID!$B$1:$BI$1)*(КАЛЕНДАРЬ!$O28=GRID!$B$3:$BI$3),0))*GRID!$B$66*(1-GRID!$B$69),0))</f>
        <v>29240</v>
      </c>
      <c r="P61" s="48" cm="1">
        <f t="array" ref="P61">IF($I$2="Раннее бронирование",
INDEX(GRID!$B$17:$BI$27,MATCH(O$7,GRID!$A$17:$A$27,0),MATCH(1,($U$2=GRID!$B$1:$BI$1)*(КАЛЕНДАРЬ!$O28=GRID!$B$3:$BI$3), 0))*GRID!$B$66,
ROUNDUP(INDEX(GRID!$B$17:$BI$27,MATCH(O$7,GRID!$A$17:$A$27,0),MATCH(1,($U$2=GRID!$B$1:$BI$1)*(КАЛЕНДАРЬ!$O28=GRID!$B$3:$BI$3), 0))*GRID!$B$66*(1-GRID!$B$69),0))</f>
        <v>30940</v>
      </c>
      <c r="Q61" s="47" cm="1">
        <f t="array" ref="Q61">IF($I$2="Раннее бронирование",
INDEX(GRID!$B$4:$BI$14,MATCH(Q$7,GRID!$A$4:$A$14,0),MATCH(1,($U$2=GRID!$B$1:$BI$1)*(КАЛЕНДАРЬ!$O28=GRID!$B$3:$BI$3), 0))*GRID!$B$66,
ROUNDUP(INDEX(GRID!$B$4:$BI$14,MATCH(Q$7,GRID!$A$4:$A$14,0),MATCH(1,($U$2=GRID!$B$1:$BI$1)*(КАЛЕНДАРЬ!$O28=GRID!$B$3:$BI$3),0))*GRID!$B$66*(1-GRID!$B$69),0))</f>
        <v>32912</v>
      </c>
      <c r="R61" s="48" cm="1">
        <f t="array" ref="R61">IF($I$2="Раннее бронирование",
INDEX(GRID!$B$17:$BI$27,MATCH(Q$7,GRID!$A$17:$A$27,0),MATCH(1,($U$2=GRID!$B$1:$BI$1)*(КАЛЕНДАРЬ!$O28=GRID!$B$3:$BI$3), 0))*GRID!$B$66,
ROUNDUP(INDEX(GRID!$B$17:$BI$27,MATCH(Q$7,GRID!$A$17:$A$27,0),MATCH(1,($U$2=GRID!$B$1:$BI$1)*(КАЛЕНДАРЬ!$O28=GRID!$B$3:$BI$3), 0))*GRID!$B$66*(1-GRID!$B$69),0))</f>
        <v>34612</v>
      </c>
      <c r="S61" s="47" cm="1">
        <f t="array" ref="S61">IF($I$2="Раннее бронирование",
INDEX(GRID!$B$4:$BI$14,MATCH(S$7,GRID!$A$4:$A$14,0),MATCH(1,($U$2=GRID!$B$1:$BI$1)*(КАЛЕНДАРЬ!$O28=GRID!$B$3:$BI$3), 0))*GRID!$B$66,
ROUNDUP(INDEX(GRID!$B$4:$BI$14,MATCH(S$7,GRID!$A$4:$A$14,0),MATCH(1,($U$2=GRID!$B$1:$BI$1)*(КАЛЕНДАРЬ!$O28=GRID!$B$3:$BI$3),0))*GRID!$B$66*(1-GRID!$B$69),0))</f>
        <v>40256</v>
      </c>
      <c r="T61" s="48" cm="1">
        <f t="array" ref="T61">IF($I$2="Раннее бронирование",
INDEX(GRID!$B$17:$BI$27,MATCH(S$7,GRID!$A$17:$A$27,0),MATCH(1,($U$2=GRID!$B$1:$BI$1)*(КАЛЕНДАРЬ!$O28=GRID!$B$3:$BI$3), 0))*GRID!$B$66,
ROUNDUP(INDEX(GRID!$B$17:$BI$27,MATCH(S$7,GRID!$A$17:$A$27,0),MATCH(1,($U$2=GRID!$B$1:$BI$1)*(КАЛЕНДАРЬ!$O28=GRID!$B$3:$BI$3), 0))*GRID!$B$66*(1-GRID!$B$69),0))</f>
        <v>41956</v>
      </c>
      <c r="U61" s="47" cm="1">
        <f t="array" ref="U61">IF($I$2="Раннее бронирование",
INDEX(GRID!$B$4:$BI$14,MATCH(U$7,GRID!$A$4:$A$14,0),MATCH(1,($U$2=GRID!$B$1:$BI$1)*(КАЛЕНДАРЬ!$O28=GRID!$B$3:$BI$3), 0))*GRID!$B$66,
ROUNDUP(INDEX(GRID!$B$4:$BI$14,MATCH(U$7,GRID!$A$4:$A$14,0),MATCH(1,($U$2=GRID!$B$1:$BI$1)*(КАЛЕНДАРЬ!$O28=GRID!$B$3:$BI$3),0))*GRID!$B$66*(1-GRID!$B$69),0))</f>
        <v>45560</v>
      </c>
      <c r="V61" s="48" cm="1">
        <f t="array" ref="V61">IF($I$2="Раннее бронирование",
INDEX(GRID!$B$17:$BI$27,MATCH(U$7,GRID!$A$17:$A$27,0),MATCH(1,($U$2=GRID!$B$1:$BI$1)*(КАЛЕНДАРЬ!$O28=GRID!$B$3:$BI$3), 0))*GRID!$B$66,
ROUNDUP(INDEX(GRID!$B$17:$BI$27,MATCH(U$7,GRID!$A$17:$A$27,0),MATCH(1,($U$2=GRID!$B$1:$BI$1)*(КАЛЕНДАРЬ!$O28=GRID!$B$3:$BI$3), 0))*GRID!$B$66*(1-GRID!$B$69),0))</f>
        <v>47260</v>
      </c>
      <c r="W61" s="47" cm="1">
        <f t="array" ref="W61">IF($I$2="Раннее бронирование",
INDEX(GRID!$B$4:$BI$14,MATCH(W$7,GRID!$A$4:$A$14,0),MATCH(1,($U$2=GRID!$B$1:$BI$1)*(КАЛЕНДАРЬ!$O28=GRID!$B$3:$BI$3), 0))*GRID!$B$66,
ROUNDUP(INDEX(GRID!$B$4:$BI$14,MATCH(W$7,GRID!$A$4:$A$14,0),MATCH(1,($U$2=GRID!$B$1:$BI$1)*(КАЛЕНДАРЬ!$O28=GRID!$B$3:$BI$3),0))*GRID!$B$66*(1-GRID!$B$69),0))</f>
        <v>175440</v>
      </c>
      <c r="X61" s="48" cm="1">
        <f t="array" ref="X61">IF($I$2="Раннее бронирование",
INDEX(GRID!$B$17:$BI$27,MATCH(W$7,GRID!$A$17:$A$27,0),MATCH(1,($U$2=GRID!$B$1:$BI$1)*(КАЛЕНДАРЬ!$O28=GRID!$B$3:$BI$3), 0))*GRID!$B$66,
ROUNDUP(INDEX(GRID!$B$17:$BI$27,MATCH(W$7,GRID!$A$17:$A$27,0),MATCH(1,($U$2=GRID!$B$1:$BI$1)*(КАЛЕНДАРЬ!$O28=GRID!$B$3:$BI$3), 0))*GRID!$B$66*(1-GRID!$B$69),0))</f>
        <v>177140</v>
      </c>
    </row>
    <row r="62" spans="1:24" hidden="1" x14ac:dyDescent="0.2">
      <c r="A62" s="117" t="s">
        <v>46</v>
      </c>
      <c r="B62" s="117">
        <v>26</v>
      </c>
      <c r="C62" s="47" cm="1">
        <f t="array" ref="C62">IF($I$2="Раннее бронирование",
INDEX(GRID!$B$4:$BI$14,MATCH(C$7,GRID!$A$4:$A$14,0),MATCH(1,($U$2=GRID!$B$1:$BI$1)*(КАЛЕНДАРЬ!$O29=GRID!$B$3:$BI$3), 0))*GRID!$B$66,
ROUNDUP(INDEX(GRID!$B$4:$BI$14,MATCH(C$7,GRID!$A$4:$A$14,0),MATCH(1,($U$2=GRID!$B$1:$BI$1)*(КАЛЕНДАРЬ!$O29=GRID!$B$3:$BI$3),0))*GRID!$B$66*(1-GRID!$B$69),0))</f>
        <v>14960</v>
      </c>
      <c r="D62" s="48" cm="1">
        <f t="array" ref="D62">IF($I$2="Раннее бронирование",
INDEX(GRID!$B$17:$BI$27,MATCH(C$7,GRID!$A$17:$A$27,0),MATCH(1,($U$2=GRID!$B$1:$BI$1)*(КАЛЕНДАРЬ!$O29=GRID!$B$3:$BI$3), 0))*GRID!$B$66,
ROUNDUP(INDEX(GRID!$B$17:$BI$27,MATCH(C$7,GRID!$A$17:$A$27,0),MATCH(1,($U$2=GRID!$B$1:$BI$1)*(КАЛЕНДАРЬ!$O29=GRID!$B$3:$BI$3), 0))*GRID!$B$66*(1-GRID!$B$69),0))</f>
        <v>16660</v>
      </c>
      <c r="E62" s="47" cm="1">
        <f t="array" ref="E62">IF($I$2="Раннее бронирование",
INDEX(GRID!$B$4:$BI$14,MATCH(E$7,GRID!$A$4:$A$14,0),MATCH(1,($U$2=GRID!$B$1:$BI$1)*(КАЛЕНДАРЬ!$O29=GRID!$B$3:$BI$3), 0))*GRID!$B$66,
ROUNDUP(INDEX(GRID!$B$4:$BI$14,MATCH(E$7,GRID!$A$4:$A$14,0),MATCH(1,($U$2=GRID!$B$1:$BI$1)*(КАЛЕНДАРЬ!$O29=GRID!$B$3:$BI$3),0))*GRID!$B$66*(1-GRID!$B$69),0))</f>
        <v>16524</v>
      </c>
      <c r="F62" s="48" cm="1">
        <f t="array" ref="F62">IF($I$2="Раннее бронирование",
INDEX(GRID!$B$17:$BI$27,MATCH(E$7,GRID!$A$17:$A$27,0),MATCH(1,($U$2=GRID!$B$1:$BI$1)*(КАЛЕНДАРЬ!$O29=GRID!$B$3:$BI$3), 0))*GRID!$B$66,
ROUNDUP(INDEX(GRID!$B$17:$BI$27,MATCH(E$7,GRID!$A$17:$A$27,0),MATCH(1,($U$2=GRID!$B$1:$BI$1)*(КАЛЕНДАРЬ!$O29=GRID!$B$3:$BI$3), 0))*GRID!$B$66*(1-GRID!$B$69),0))</f>
        <v>18224</v>
      </c>
      <c r="G62" s="47" cm="1">
        <f t="array" ref="G62">IF($I$2="Раннее бронирование",
INDEX(GRID!$B$4:$BI$14,MATCH(G$7,GRID!$A$4:$A$14,0),MATCH(1,($U$2=GRID!$B$1:$BI$1)*(КАЛЕНДАРЬ!$O29=GRID!$B$3:$BI$3), 0))*GRID!$B$66,
ROUNDUP(INDEX(GRID!$B$4:$BI$14,MATCH(G$7,GRID!$A$4:$A$14,0),MATCH(1,($U$2=GRID!$B$1:$BI$1)*(КАЛЕНДАРЬ!$O29=GRID!$B$3:$BI$3),0))*GRID!$B$66*(1-GRID!$B$69),0))</f>
        <v>18292</v>
      </c>
      <c r="H62" s="48" cm="1">
        <f t="array" ref="H62">IF($I$2="Раннее бронирование",
INDEX(GRID!$B$17:$BI$27,MATCH(G$7,GRID!$A$17:$A$27,0),MATCH(1,($U$2=GRID!$B$1:$BI$1)*(КАЛЕНДАРЬ!$O29=GRID!$B$3:$BI$3), 0))*GRID!$B$66,
ROUNDUP(INDEX(GRID!$B$17:$BI$27,MATCH(G$7,GRID!$A$17:$A$27,0),MATCH(1,($U$2=GRID!$B$1:$BI$1)*(КАЛЕНДАРЬ!$O29=GRID!$B$3:$BI$3), 0))*GRID!$B$66*(1-GRID!$B$69),0))</f>
        <v>19992</v>
      </c>
      <c r="I62" s="47" cm="1">
        <f t="array" ref="I62">IF($I$2="Раннее бронирование",
INDEX(GRID!$B$4:$BI$14,MATCH(I$7,GRID!$A$4:$A$14,0),MATCH(1,($U$2=GRID!$B$1:$BI$1)*(КАЛЕНДАРЬ!$O29=GRID!$B$3:$BI$3), 0))*GRID!$B$66,
ROUNDUP(INDEX(GRID!$B$4:$BI$14,MATCH(I$7,GRID!$A$4:$A$14,0),MATCH(1,($U$2=GRID!$B$1:$BI$1)*(КАЛЕНДАРЬ!$O29=GRID!$B$3:$BI$3),0))*GRID!$B$66*(1-GRID!$B$69),0))</f>
        <v>20196</v>
      </c>
      <c r="J62" s="48" cm="1">
        <f t="array" ref="J62">IF($I$2="Раннее бронирование",
INDEX(GRID!$B$17:$BI$27,MATCH(I$7,GRID!$A$17:$A$27,0),MATCH(1,($U$2=GRID!$B$1:$BI$1)*(КАЛЕНДАРЬ!$O29=GRID!$B$3:$BI$3), 0))*GRID!$B$66,
ROUNDUP(INDEX(GRID!$B$17:$BI$27,MATCH(I$7,GRID!$A$17:$A$27,0),MATCH(1,($U$2=GRID!$B$1:$BI$1)*(КАЛЕНДАРЬ!$O29=GRID!$B$3:$BI$3), 0))*GRID!$B$66*(1-GRID!$B$69),0))</f>
        <v>21896</v>
      </c>
      <c r="K62" s="47" cm="1">
        <f t="array" ref="K62">IF($I$2="Раннее бронирование",
INDEX(GRID!$B$4:$BI$14,MATCH(K$7,GRID!$A$4:$A$14,0),MATCH(1,($U$2=GRID!$B$1:$BI$1)*(КАЛЕНДАРЬ!$O29=GRID!$B$3:$BI$3), 0))*GRID!$B$66,
ROUNDUP(INDEX(GRID!$B$4:$BI$14,MATCH(K$7,GRID!$A$4:$A$14,0),MATCH(1,($U$2=GRID!$B$1:$BI$1)*(КАЛЕНДАРЬ!$O29=GRID!$B$3:$BI$3),0))*GRID!$B$66*(1-GRID!$B$69),0))</f>
        <v>22304</v>
      </c>
      <c r="L62" s="48" cm="1">
        <f t="array" ref="L62">IF($I$2="Раннее бронирование",
INDEX(GRID!$B$17:$BI$27,MATCH(K$7,GRID!$A$17:$A$27,0),MATCH(1,($U$2=GRID!$B$1:$BI$1)*(КАЛЕНДАРЬ!$O29=GRID!$B$3:$BI$3), 0))*GRID!$B$66,
ROUNDUP(INDEX(GRID!$B$17:$BI$27,MATCH(K$7,GRID!$A$17:$A$27,0),MATCH(1,($U$2=GRID!$B$1:$BI$1)*(КАЛЕНДАРЬ!$O29=GRID!$B$3:$BI$3), 0))*GRID!$B$66*(1-GRID!$B$69),0))</f>
        <v>24004</v>
      </c>
      <c r="M62" s="47" cm="1">
        <f t="array" ref="M62">IF($I$2="Раннее бронирование",
INDEX(GRID!$B$4:$BI$14,MATCH(M$7,GRID!$A$4:$A$14,0),MATCH(1,($U$2=GRID!$B$1:$BI$1)*(КАЛЕНДАРЬ!$O29=GRID!$B$3:$BI$3), 0))*GRID!$B$66,
ROUNDUP(INDEX(GRID!$B$4:$BI$14,MATCH(M$7,GRID!$A$4:$A$14,0),MATCH(1,($U$2=GRID!$B$1:$BI$1)*(КАЛЕНДАРЬ!$O29=GRID!$B$3:$BI$3),0))*GRID!$B$66*(1-GRID!$B$69),0))</f>
        <v>24684</v>
      </c>
      <c r="N62" s="48" cm="1">
        <f t="array" ref="N62">IF($I$2="Раннее бронирование",
INDEX(GRID!$B$17:$BI$27,MATCH(M$7,GRID!$A$17:$A$27,0),MATCH(1,($U$2=GRID!$B$1:$BI$1)*(КАЛЕНДАРЬ!$O29=GRID!$B$3:$BI$3), 0))*GRID!$B$66,
ROUNDUP(INDEX(GRID!$B$17:$BI$27,MATCH(M$7,GRID!$A$17:$A$27,0),MATCH(1,($U$2=GRID!$B$1:$BI$1)*(КАЛЕНДАРЬ!$O29=GRID!$B$3:$BI$3), 0))*GRID!$B$66*(1-GRID!$B$69),0))</f>
        <v>26384</v>
      </c>
      <c r="O62" s="47" cm="1">
        <f t="array" ref="O62">IF($I$2="Раннее бронирование",
INDEX(GRID!$B$4:$BI$14,MATCH(O$7,GRID!$A$4:$A$14,0),MATCH(1,($U$2=GRID!$B$1:$BI$1)*(КАЛЕНДАРЬ!$O29=GRID!$B$3:$BI$3), 0))*GRID!$B$66,
ROUNDUP(INDEX(GRID!$B$4:$BI$14,MATCH(O$7,GRID!$A$4:$A$14,0),MATCH(1,($U$2=GRID!$B$1:$BI$1)*(КАЛЕНДАРЬ!$O29=GRID!$B$3:$BI$3),0))*GRID!$B$66*(1-GRID!$B$69),0))</f>
        <v>29240</v>
      </c>
      <c r="P62" s="48" cm="1">
        <f t="array" ref="P62">IF($I$2="Раннее бронирование",
INDEX(GRID!$B$17:$BI$27,MATCH(O$7,GRID!$A$17:$A$27,0),MATCH(1,($U$2=GRID!$B$1:$BI$1)*(КАЛЕНДАРЬ!$O29=GRID!$B$3:$BI$3), 0))*GRID!$B$66,
ROUNDUP(INDEX(GRID!$B$17:$BI$27,MATCH(O$7,GRID!$A$17:$A$27,0),MATCH(1,($U$2=GRID!$B$1:$BI$1)*(КАЛЕНДАРЬ!$O29=GRID!$B$3:$BI$3), 0))*GRID!$B$66*(1-GRID!$B$69),0))</f>
        <v>30940</v>
      </c>
      <c r="Q62" s="47" cm="1">
        <f t="array" ref="Q62">IF($I$2="Раннее бронирование",
INDEX(GRID!$B$4:$BI$14,MATCH(Q$7,GRID!$A$4:$A$14,0),MATCH(1,($U$2=GRID!$B$1:$BI$1)*(КАЛЕНДАРЬ!$O29=GRID!$B$3:$BI$3), 0))*GRID!$B$66,
ROUNDUP(INDEX(GRID!$B$4:$BI$14,MATCH(Q$7,GRID!$A$4:$A$14,0),MATCH(1,($U$2=GRID!$B$1:$BI$1)*(КАЛЕНДАРЬ!$O29=GRID!$B$3:$BI$3),0))*GRID!$B$66*(1-GRID!$B$69),0))</f>
        <v>32912</v>
      </c>
      <c r="R62" s="48" cm="1">
        <f t="array" ref="R62">IF($I$2="Раннее бронирование",
INDEX(GRID!$B$17:$BI$27,MATCH(Q$7,GRID!$A$17:$A$27,0),MATCH(1,($U$2=GRID!$B$1:$BI$1)*(КАЛЕНДАРЬ!$O29=GRID!$B$3:$BI$3), 0))*GRID!$B$66,
ROUNDUP(INDEX(GRID!$B$17:$BI$27,MATCH(Q$7,GRID!$A$17:$A$27,0),MATCH(1,($U$2=GRID!$B$1:$BI$1)*(КАЛЕНДАРЬ!$O29=GRID!$B$3:$BI$3), 0))*GRID!$B$66*(1-GRID!$B$69),0))</f>
        <v>34612</v>
      </c>
      <c r="S62" s="47" cm="1">
        <f t="array" ref="S62">IF($I$2="Раннее бронирование",
INDEX(GRID!$B$4:$BI$14,MATCH(S$7,GRID!$A$4:$A$14,0),MATCH(1,($U$2=GRID!$B$1:$BI$1)*(КАЛЕНДАРЬ!$O29=GRID!$B$3:$BI$3), 0))*GRID!$B$66,
ROUNDUP(INDEX(GRID!$B$4:$BI$14,MATCH(S$7,GRID!$A$4:$A$14,0),MATCH(1,($U$2=GRID!$B$1:$BI$1)*(КАЛЕНДАРЬ!$O29=GRID!$B$3:$BI$3),0))*GRID!$B$66*(1-GRID!$B$69),0))</f>
        <v>40256</v>
      </c>
      <c r="T62" s="48" cm="1">
        <f t="array" ref="T62">IF($I$2="Раннее бронирование",
INDEX(GRID!$B$17:$BI$27,MATCH(S$7,GRID!$A$17:$A$27,0),MATCH(1,($U$2=GRID!$B$1:$BI$1)*(КАЛЕНДАРЬ!$O29=GRID!$B$3:$BI$3), 0))*GRID!$B$66,
ROUNDUP(INDEX(GRID!$B$17:$BI$27,MATCH(S$7,GRID!$A$17:$A$27,0),MATCH(1,($U$2=GRID!$B$1:$BI$1)*(КАЛЕНДАРЬ!$O29=GRID!$B$3:$BI$3), 0))*GRID!$B$66*(1-GRID!$B$69),0))</f>
        <v>41956</v>
      </c>
      <c r="U62" s="47" cm="1">
        <f t="array" ref="U62">IF($I$2="Раннее бронирование",
INDEX(GRID!$B$4:$BI$14,MATCH(U$7,GRID!$A$4:$A$14,0),MATCH(1,($U$2=GRID!$B$1:$BI$1)*(КАЛЕНДАРЬ!$O29=GRID!$B$3:$BI$3), 0))*GRID!$B$66,
ROUNDUP(INDEX(GRID!$B$4:$BI$14,MATCH(U$7,GRID!$A$4:$A$14,0),MATCH(1,($U$2=GRID!$B$1:$BI$1)*(КАЛЕНДАРЬ!$O29=GRID!$B$3:$BI$3),0))*GRID!$B$66*(1-GRID!$B$69),0))</f>
        <v>45560</v>
      </c>
      <c r="V62" s="48" cm="1">
        <f t="array" ref="V62">IF($I$2="Раннее бронирование",
INDEX(GRID!$B$17:$BI$27,MATCH(U$7,GRID!$A$17:$A$27,0),MATCH(1,($U$2=GRID!$B$1:$BI$1)*(КАЛЕНДАРЬ!$O29=GRID!$B$3:$BI$3), 0))*GRID!$B$66,
ROUNDUP(INDEX(GRID!$B$17:$BI$27,MATCH(U$7,GRID!$A$17:$A$27,0),MATCH(1,($U$2=GRID!$B$1:$BI$1)*(КАЛЕНДАРЬ!$O29=GRID!$B$3:$BI$3), 0))*GRID!$B$66*(1-GRID!$B$69),0))</f>
        <v>47260</v>
      </c>
      <c r="W62" s="47" cm="1">
        <f t="array" ref="W62">IF($I$2="Раннее бронирование",
INDEX(GRID!$B$4:$BI$14,MATCH(W$7,GRID!$A$4:$A$14,0),MATCH(1,($U$2=GRID!$B$1:$BI$1)*(КАЛЕНДАРЬ!$O29=GRID!$B$3:$BI$3), 0))*GRID!$B$66,
ROUNDUP(INDEX(GRID!$B$4:$BI$14,MATCH(W$7,GRID!$A$4:$A$14,0),MATCH(1,($U$2=GRID!$B$1:$BI$1)*(КАЛЕНДАРЬ!$O29=GRID!$B$3:$BI$3),0))*GRID!$B$66*(1-GRID!$B$69),0))</f>
        <v>175440</v>
      </c>
      <c r="X62" s="48" cm="1">
        <f t="array" ref="X62">IF($I$2="Раннее бронирование",
INDEX(GRID!$B$17:$BI$27,MATCH(W$7,GRID!$A$17:$A$27,0),MATCH(1,($U$2=GRID!$B$1:$BI$1)*(КАЛЕНДАРЬ!$O29=GRID!$B$3:$BI$3), 0))*GRID!$B$66,
ROUNDUP(INDEX(GRID!$B$17:$BI$27,MATCH(W$7,GRID!$A$17:$A$27,0),MATCH(1,($U$2=GRID!$B$1:$BI$1)*(КАЛЕНДАРЬ!$O29=GRID!$B$3:$BI$3), 0))*GRID!$B$66*(1-GRID!$B$69),0))</f>
        <v>177140</v>
      </c>
    </row>
    <row r="63" spans="1:24" hidden="1" x14ac:dyDescent="0.2">
      <c r="A63" s="117" t="s">
        <v>47</v>
      </c>
      <c r="B63" s="117">
        <v>27</v>
      </c>
      <c r="C63" s="47" cm="1">
        <f t="array" ref="C63">IF($I$2="Раннее бронирование",
INDEX(GRID!$B$4:$BI$14,MATCH(C$7,GRID!$A$4:$A$14,0),MATCH(1,($U$2=GRID!$B$1:$BI$1)*(КАЛЕНДАРЬ!$O30=GRID!$B$3:$BI$3), 0))*GRID!$B$66,
ROUNDUP(INDEX(GRID!$B$4:$BI$14,MATCH(C$7,GRID!$A$4:$A$14,0),MATCH(1,($U$2=GRID!$B$1:$BI$1)*(КАЛЕНДАРЬ!$O30=GRID!$B$3:$BI$3),0))*GRID!$B$66*(1-GRID!$B$69),0))</f>
        <v>14960</v>
      </c>
      <c r="D63" s="48" cm="1">
        <f t="array" ref="D63">IF($I$2="Раннее бронирование",
INDEX(GRID!$B$17:$BI$27,MATCH(C$7,GRID!$A$17:$A$27,0),MATCH(1,($U$2=GRID!$B$1:$BI$1)*(КАЛЕНДАРЬ!$O30=GRID!$B$3:$BI$3), 0))*GRID!$B$66,
ROUNDUP(INDEX(GRID!$B$17:$BI$27,MATCH(C$7,GRID!$A$17:$A$27,0),MATCH(1,($U$2=GRID!$B$1:$BI$1)*(КАЛЕНДАРЬ!$O30=GRID!$B$3:$BI$3), 0))*GRID!$B$66*(1-GRID!$B$69),0))</f>
        <v>16660</v>
      </c>
      <c r="E63" s="47" cm="1">
        <f t="array" ref="E63">IF($I$2="Раннее бронирование",
INDEX(GRID!$B$4:$BI$14,MATCH(E$7,GRID!$A$4:$A$14,0),MATCH(1,($U$2=GRID!$B$1:$BI$1)*(КАЛЕНДАРЬ!$O30=GRID!$B$3:$BI$3), 0))*GRID!$B$66,
ROUNDUP(INDEX(GRID!$B$4:$BI$14,MATCH(E$7,GRID!$A$4:$A$14,0),MATCH(1,($U$2=GRID!$B$1:$BI$1)*(КАЛЕНДАРЬ!$O30=GRID!$B$3:$BI$3),0))*GRID!$B$66*(1-GRID!$B$69),0))</f>
        <v>16524</v>
      </c>
      <c r="F63" s="48" cm="1">
        <f t="array" ref="F63">IF($I$2="Раннее бронирование",
INDEX(GRID!$B$17:$BI$27,MATCH(E$7,GRID!$A$17:$A$27,0),MATCH(1,($U$2=GRID!$B$1:$BI$1)*(КАЛЕНДАРЬ!$O30=GRID!$B$3:$BI$3), 0))*GRID!$B$66,
ROUNDUP(INDEX(GRID!$B$17:$BI$27,MATCH(E$7,GRID!$A$17:$A$27,0),MATCH(1,($U$2=GRID!$B$1:$BI$1)*(КАЛЕНДАРЬ!$O30=GRID!$B$3:$BI$3), 0))*GRID!$B$66*(1-GRID!$B$69),0))</f>
        <v>18224</v>
      </c>
      <c r="G63" s="47" cm="1">
        <f t="array" ref="G63">IF($I$2="Раннее бронирование",
INDEX(GRID!$B$4:$BI$14,MATCH(G$7,GRID!$A$4:$A$14,0),MATCH(1,($U$2=GRID!$B$1:$BI$1)*(КАЛЕНДАРЬ!$O30=GRID!$B$3:$BI$3), 0))*GRID!$B$66,
ROUNDUP(INDEX(GRID!$B$4:$BI$14,MATCH(G$7,GRID!$A$4:$A$14,0),MATCH(1,($U$2=GRID!$B$1:$BI$1)*(КАЛЕНДАРЬ!$O30=GRID!$B$3:$BI$3),0))*GRID!$B$66*(1-GRID!$B$69),0))</f>
        <v>18292</v>
      </c>
      <c r="H63" s="48" cm="1">
        <f t="array" ref="H63">IF($I$2="Раннее бронирование",
INDEX(GRID!$B$17:$BI$27,MATCH(G$7,GRID!$A$17:$A$27,0),MATCH(1,($U$2=GRID!$B$1:$BI$1)*(КАЛЕНДАРЬ!$O30=GRID!$B$3:$BI$3), 0))*GRID!$B$66,
ROUNDUP(INDEX(GRID!$B$17:$BI$27,MATCH(G$7,GRID!$A$17:$A$27,0),MATCH(1,($U$2=GRID!$B$1:$BI$1)*(КАЛЕНДАРЬ!$O30=GRID!$B$3:$BI$3), 0))*GRID!$B$66*(1-GRID!$B$69),0))</f>
        <v>19992</v>
      </c>
      <c r="I63" s="47" cm="1">
        <f t="array" ref="I63">IF($I$2="Раннее бронирование",
INDEX(GRID!$B$4:$BI$14,MATCH(I$7,GRID!$A$4:$A$14,0),MATCH(1,($U$2=GRID!$B$1:$BI$1)*(КАЛЕНДАРЬ!$O30=GRID!$B$3:$BI$3), 0))*GRID!$B$66,
ROUNDUP(INDEX(GRID!$B$4:$BI$14,MATCH(I$7,GRID!$A$4:$A$14,0),MATCH(1,($U$2=GRID!$B$1:$BI$1)*(КАЛЕНДАРЬ!$O30=GRID!$B$3:$BI$3),0))*GRID!$B$66*(1-GRID!$B$69),0))</f>
        <v>20196</v>
      </c>
      <c r="J63" s="48" cm="1">
        <f t="array" ref="J63">IF($I$2="Раннее бронирование",
INDEX(GRID!$B$17:$BI$27,MATCH(I$7,GRID!$A$17:$A$27,0),MATCH(1,($U$2=GRID!$B$1:$BI$1)*(КАЛЕНДАРЬ!$O30=GRID!$B$3:$BI$3), 0))*GRID!$B$66,
ROUNDUP(INDEX(GRID!$B$17:$BI$27,MATCH(I$7,GRID!$A$17:$A$27,0),MATCH(1,($U$2=GRID!$B$1:$BI$1)*(КАЛЕНДАРЬ!$O30=GRID!$B$3:$BI$3), 0))*GRID!$B$66*(1-GRID!$B$69),0))</f>
        <v>21896</v>
      </c>
      <c r="K63" s="47" cm="1">
        <f t="array" ref="K63">IF($I$2="Раннее бронирование",
INDEX(GRID!$B$4:$BI$14,MATCH(K$7,GRID!$A$4:$A$14,0),MATCH(1,($U$2=GRID!$B$1:$BI$1)*(КАЛЕНДАРЬ!$O30=GRID!$B$3:$BI$3), 0))*GRID!$B$66,
ROUNDUP(INDEX(GRID!$B$4:$BI$14,MATCH(K$7,GRID!$A$4:$A$14,0),MATCH(1,($U$2=GRID!$B$1:$BI$1)*(КАЛЕНДАРЬ!$O30=GRID!$B$3:$BI$3),0))*GRID!$B$66*(1-GRID!$B$69),0))</f>
        <v>22304</v>
      </c>
      <c r="L63" s="48" cm="1">
        <f t="array" ref="L63">IF($I$2="Раннее бронирование",
INDEX(GRID!$B$17:$BI$27,MATCH(K$7,GRID!$A$17:$A$27,0),MATCH(1,($U$2=GRID!$B$1:$BI$1)*(КАЛЕНДАРЬ!$O30=GRID!$B$3:$BI$3), 0))*GRID!$B$66,
ROUNDUP(INDEX(GRID!$B$17:$BI$27,MATCH(K$7,GRID!$A$17:$A$27,0),MATCH(1,($U$2=GRID!$B$1:$BI$1)*(КАЛЕНДАРЬ!$O30=GRID!$B$3:$BI$3), 0))*GRID!$B$66*(1-GRID!$B$69),0))</f>
        <v>24004</v>
      </c>
      <c r="M63" s="47" cm="1">
        <f t="array" ref="M63">IF($I$2="Раннее бронирование",
INDEX(GRID!$B$4:$BI$14,MATCH(M$7,GRID!$A$4:$A$14,0),MATCH(1,($U$2=GRID!$B$1:$BI$1)*(КАЛЕНДАРЬ!$O30=GRID!$B$3:$BI$3), 0))*GRID!$B$66,
ROUNDUP(INDEX(GRID!$B$4:$BI$14,MATCH(M$7,GRID!$A$4:$A$14,0),MATCH(1,($U$2=GRID!$B$1:$BI$1)*(КАЛЕНДАРЬ!$O30=GRID!$B$3:$BI$3),0))*GRID!$B$66*(1-GRID!$B$69),0))</f>
        <v>24684</v>
      </c>
      <c r="N63" s="48" cm="1">
        <f t="array" ref="N63">IF($I$2="Раннее бронирование",
INDEX(GRID!$B$17:$BI$27,MATCH(M$7,GRID!$A$17:$A$27,0),MATCH(1,($U$2=GRID!$B$1:$BI$1)*(КАЛЕНДАРЬ!$O30=GRID!$B$3:$BI$3), 0))*GRID!$B$66,
ROUNDUP(INDEX(GRID!$B$17:$BI$27,MATCH(M$7,GRID!$A$17:$A$27,0),MATCH(1,($U$2=GRID!$B$1:$BI$1)*(КАЛЕНДАРЬ!$O30=GRID!$B$3:$BI$3), 0))*GRID!$B$66*(1-GRID!$B$69),0))</f>
        <v>26384</v>
      </c>
      <c r="O63" s="47" cm="1">
        <f t="array" ref="O63">IF($I$2="Раннее бронирование",
INDEX(GRID!$B$4:$BI$14,MATCH(O$7,GRID!$A$4:$A$14,0),MATCH(1,($U$2=GRID!$B$1:$BI$1)*(КАЛЕНДАРЬ!$O30=GRID!$B$3:$BI$3), 0))*GRID!$B$66,
ROUNDUP(INDEX(GRID!$B$4:$BI$14,MATCH(O$7,GRID!$A$4:$A$14,0),MATCH(1,($U$2=GRID!$B$1:$BI$1)*(КАЛЕНДАРЬ!$O30=GRID!$B$3:$BI$3),0))*GRID!$B$66*(1-GRID!$B$69),0))</f>
        <v>29240</v>
      </c>
      <c r="P63" s="48" cm="1">
        <f t="array" ref="P63">IF($I$2="Раннее бронирование",
INDEX(GRID!$B$17:$BI$27,MATCH(O$7,GRID!$A$17:$A$27,0),MATCH(1,($U$2=GRID!$B$1:$BI$1)*(КАЛЕНДАРЬ!$O30=GRID!$B$3:$BI$3), 0))*GRID!$B$66,
ROUNDUP(INDEX(GRID!$B$17:$BI$27,MATCH(O$7,GRID!$A$17:$A$27,0),MATCH(1,($U$2=GRID!$B$1:$BI$1)*(КАЛЕНДАРЬ!$O30=GRID!$B$3:$BI$3), 0))*GRID!$B$66*(1-GRID!$B$69),0))</f>
        <v>30940</v>
      </c>
      <c r="Q63" s="47" cm="1">
        <f t="array" ref="Q63">IF($I$2="Раннее бронирование",
INDEX(GRID!$B$4:$BI$14,MATCH(Q$7,GRID!$A$4:$A$14,0),MATCH(1,($U$2=GRID!$B$1:$BI$1)*(КАЛЕНДАРЬ!$O30=GRID!$B$3:$BI$3), 0))*GRID!$B$66,
ROUNDUP(INDEX(GRID!$B$4:$BI$14,MATCH(Q$7,GRID!$A$4:$A$14,0),MATCH(1,($U$2=GRID!$B$1:$BI$1)*(КАЛЕНДАРЬ!$O30=GRID!$B$3:$BI$3),0))*GRID!$B$66*(1-GRID!$B$69),0))</f>
        <v>32912</v>
      </c>
      <c r="R63" s="48" cm="1">
        <f t="array" ref="R63">IF($I$2="Раннее бронирование",
INDEX(GRID!$B$17:$BI$27,MATCH(Q$7,GRID!$A$17:$A$27,0),MATCH(1,($U$2=GRID!$B$1:$BI$1)*(КАЛЕНДАРЬ!$O30=GRID!$B$3:$BI$3), 0))*GRID!$B$66,
ROUNDUP(INDEX(GRID!$B$17:$BI$27,MATCH(Q$7,GRID!$A$17:$A$27,0),MATCH(1,($U$2=GRID!$B$1:$BI$1)*(КАЛЕНДАРЬ!$O30=GRID!$B$3:$BI$3), 0))*GRID!$B$66*(1-GRID!$B$69),0))</f>
        <v>34612</v>
      </c>
      <c r="S63" s="47" cm="1">
        <f t="array" ref="S63">IF($I$2="Раннее бронирование",
INDEX(GRID!$B$4:$BI$14,MATCH(S$7,GRID!$A$4:$A$14,0),MATCH(1,($U$2=GRID!$B$1:$BI$1)*(КАЛЕНДАРЬ!$O30=GRID!$B$3:$BI$3), 0))*GRID!$B$66,
ROUNDUP(INDEX(GRID!$B$4:$BI$14,MATCH(S$7,GRID!$A$4:$A$14,0),MATCH(1,($U$2=GRID!$B$1:$BI$1)*(КАЛЕНДАРЬ!$O30=GRID!$B$3:$BI$3),0))*GRID!$B$66*(1-GRID!$B$69),0))</f>
        <v>40256</v>
      </c>
      <c r="T63" s="48" cm="1">
        <f t="array" ref="T63">IF($I$2="Раннее бронирование",
INDEX(GRID!$B$17:$BI$27,MATCH(S$7,GRID!$A$17:$A$27,0),MATCH(1,($U$2=GRID!$B$1:$BI$1)*(КАЛЕНДАРЬ!$O30=GRID!$B$3:$BI$3), 0))*GRID!$B$66,
ROUNDUP(INDEX(GRID!$B$17:$BI$27,MATCH(S$7,GRID!$A$17:$A$27,0),MATCH(1,($U$2=GRID!$B$1:$BI$1)*(КАЛЕНДАРЬ!$O30=GRID!$B$3:$BI$3), 0))*GRID!$B$66*(1-GRID!$B$69),0))</f>
        <v>41956</v>
      </c>
      <c r="U63" s="47" cm="1">
        <f t="array" ref="U63">IF($I$2="Раннее бронирование",
INDEX(GRID!$B$4:$BI$14,MATCH(U$7,GRID!$A$4:$A$14,0),MATCH(1,($U$2=GRID!$B$1:$BI$1)*(КАЛЕНДАРЬ!$O30=GRID!$B$3:$BI$3), 0))*GRID!$B$66,
ROUNDUP(INDEX(GRID!$B$4:$BI$14,MATCH(U$7,GRID!$A$4:$A$14,0),MATCH(1,($U$2=GRID!$B$1:$BI$1)*(КАЛЕНДАРЬ!$O30=GRID!$B$3:$BI$3),0))*GRID!$B$66*(1-GRID!$B$69),0))</f>
        <v>45560</v>
      </c>
      <c r="V63" s="48" cm="1">
        <f t="array" ref="V63">IF($I$2="Раннее бронирование",
INDEX(GRID!$B$17:$BI$27,MATCH(U$7,GRID!$A$17:$A$27,0),MATCH(1,($U$2=GRID!$B$1:$BI$1)*(КАЛЕНДАРЬ!$O30=GRID!$B$3:$BI$3), 0))*GRID!$B$66,
ROUNDUP(INDEX(GRID!$B$17:$BI$27,MATCH(U$7,GRID!$A$17:$A$27,0),MATCH(1,($U$2=GRID!$B$1:$BI$1)*(КАЛЕНДАРЬ!$O30=GRID!$B$3:$BI$3), 0))*GRID!$B$66*(1-GRID!$B$69),0))</f>
        <v>47260</v>
      </c>
      <c r="W63" s="47" cm="1">
        <f t="array" ref="W63">IF($I$2="Раннее бронирование",
INDEX(GRID!$B$4:$BI$14,MATCH(W$7,GRID!$A$4:$A$14,0),MATCH(1,($U$2=GRID!$B$1:$BI$1)*(КАЛЕНДАРЬ!$O30=GRID!$B$3:$BI$3), 0))*GRID!$B$66,
ROUNDUP(INDEX(GRID!$B$4:$BI$14,MATCH(W$7,GRID!$A$4:$A$14,0),MATCH(1,($U$2=GRID!$B$1:$BI$1)*(КАЛЕНДАРЬ!$O30=GRID!$B$3:$BI$3),0))*GRID!$B$66*(1-GRID!$B$69),0))</f>
        <v>175440</v>
      </c>
      <c r="X63" s="48" cm="1">
        <f t="array" ref="X63">IF($I$2="Раннее бронирование",
INDEX(GRID!$B$17:$BI$27,MATCH(W$7,GRID!$A$17:$A$27,0),MATCH(1,($U$2=GRID!$B$1:$BI$1)*(КАЛЕНДАРЬ!$O30=GRID!$B$3:$BI$3), 0))*GRID!$B$66,
ROUNDUP(INDEX(GRID!$B$17:$BI$27,MATCH(W$7,GRID!$A$17:$A$27,0),MATCH(1,($U$2=GRID!$B$1:$BI$1)*(КАЛЕНДАРЬ!$O30=GRID!$B$3:$BI$3), 0))*GRID!$B$66*(1-GRID!$B$69),0))</f>
        <v>177140</v>
      </c>
    </row>
    <row r="64" spans="1:24" hidden="1" x14ac:dyDescent="0.2">
      <c r="A64" s="117" t="s">
        <v>48</v>
      </c>
      <c r="B64" s="117">
        <v>28</v>
      </c>
      <c r="C64" s="47" cm="1">
        <f t="array" ref="C64">IF($I$2="Раннее бронирование",
INDEX(GRID!$B$4:$BI$14,MATCH(C$7,GRID!$A$4:$A$14,0),MATCH(1,($U$2=GRID!$B$1:$BI$1)*(КАЛЕНДАРЬ!$O31=GRID!$B$3:$BI$3), 0))*GRID!$B$66,
ROUNDUP(INDEX(GRID!$B$4:$BI$14,MATCH(C$7,GRID!$A$4:$A$14,0),MATCH(1,($U$2=GRID!$B$1:$BI$1)*(КАЛЕНДАРЬ!$O31=GRID!$B$3:$BI$3),0))*GRID!$B$66*(1-GRID!$B$69),0))</f>
        <v>24004</v>
      </c>
      <c r="D64" s="48" cm="1">
        <f t="array" ref="D64">IF($I$2="Раннее бронирование",
INDEX(GRID!$B$17:$BI$27,MATCH(C$7,GRID!$A$17:$A$27,0),MATCH(1,($U$2=GRID!$B$1:$BI$1)*(КАЛЕНДАРЬ!$O31=GRID!$B$3:$BI$3), 0))*GRID!$B$66,
ROUNDUP(INDEX(GRID!$B$17:$BI$27,MATCH(C$7,GRID!$A$17:$A$27,0),MATCH(1,($U$2=GRID!$B$1:$BI$1)*(КАЛЕНДАРЬ!$O31=GRID!$B$3:$BI$3), 0))*GRID!$B$66*(1-GRID!$B$69),0))</f>
        <v>25704</v>
      </c>
      <c r="E64" s="47" cm="1">
        <f t="array" ref="E64">IF($I$2="Раннее бронирование",
INDEX(GRID!$B$4:$BI$14,MATCH(E$7,GRID!$A$4:$A$14,0),MATCH(1,($U$2=GRID!$B$1:$BI$1)*(КАЛЕНДАРЬ!$O31=GRID!$B$3:$BI$3), 0))*GRID!$B$66,
ROUNDUP(INDEX(GRID!$B$4:$BI$14,MATCH(E$7,GRID!$A$4:$A$14,0),MATCH(1,($U$2=GRID!$B$1:$BI$1)*(КАЛЕНДАРЬ!$O31=GRID!$B$3:$BI$3),0))*GRID!$B$66*(1-GRID!$B$69),0))</f>
        <v>26792</v>
      </c>
      <c r="F64" s="48" cm="1">
        <f t="array" ref="F64">IF($I$2="Раннее бронирование",
INDEX(GRID!$B$17:$BI$27,MATCH(E$7,GRID!$A$17:$A$27,0),MATCH(1,($U$2=GRID!$B$1:$BI$1)*(КАЛЕНДАРЬ!$O31=GRID!$B$3:$BI$3), 0))*GRID!$B$66,
ROUNDUP(INDEX(GRID!$B$17:$BI$27,MATCH(E$7,GRID!$A$17:$A$27,0),MATCH(1,($U$2=GRID!$B$1:$BI$1)*(КАЛЕНДАРЬ!$O31=GRID!$B$3:$BI$3), 0))*GRID!$B$66*(1-GRID!$B$69),0))</f>
        <v>28492</v>
      </c>
      <c r="G64" s="47" cm="1">
        <f t="array" ref="G64">IF($I$2="Раннее бронирование",
INDEX(GRID!$B$4:$BI$14,MATCH(G$7,GRID!$A$4:$A$14,0),MATCH(1,($U$2=GRID!$B$1:$BI$1)*(КАЛЕНДАРЬ!$O31=GRID!$B$3:$BI$3), 0))*GRID!$B$66,
ROUNDUP(INDEX(GRID!$B$4:$BI$14,MATCH(G$7,GRID!$A$4:$A$14,0),MATCH(1,($U$2=GRID!$B$1:$BI$1)*(КАЛЕНДАРЬ!$O31=GRID!$B$3:$BI$3),0))*GRID!$B$66*(1-GRID!$B$69),0))</f>
        <v>29920</v>
      </c>
      <c r="H64" s="48" cm="1">
        <f t="array" ref="H64">IF($I$2="Раннее бронирование",
INDEX(GRID!$B$17:$BI$27,MATCH(G$7,GRID!$A$17:$A$27,0),MATCH(1,($U$2=GRID!$B$1:$BI$1)*(КАЛЕНДАРЬ!$O31=GRID!$B$3:$BI$3), 0))*GRID!$B$66,
ROUNDUP(INDEX(GRID!$B$17:$BI$27,MATCH(G$7,GRID!$A$17:$A$27,0),MATCH(1,($U$2=GRID!$B$1:$BI$1)*(КАЛЕНДАРЬ!$O31=GRID!$B$3:$BI$3), 0))*GRID!$B$66*(1-GRID!$B$69),0))</f>
        <v>31620</v>
      </c>
      <c r="I64" s="47" cm="1">
        <f t="array" ref="I64">IF($I$2="Раннее бронирование",
INDEX(GRID!$B$4:$BI$14,MATCH(I$7,GRID!$A$4:$A$14,0),MATCH(1,($U$2=GRID!$B$1:$BI$1)*(КАЛЕНДАРЬ!$O31=GRID!$B$3:$BI$3), 0))*GRID!$B$66,
ROUNDUP(INDEX(GRID!$B$4:$BI$14,MATCH(I$7,GRID!$A$4:$A$14,0),MATCH(1,($U$2=GRID!$B$1:$BI$1)*(КАЛЕНДАРЬ!$O31=GRID!$B$3:$BI$3),0))*GRID!$B$66*(1-GRID!$B$69),0))</f>
        <v>33456</v>
      </c>
      <c r="J64" s="48" cm="1">
        <f t="array" ref="J64">IF($I$2="Раннее бронирование",
INDEX(GRID!$B$17:$BI$27,MATCH(I$7,GRID!$A$17:$A$27,0),MATCH(1,($U$2=GRID!$B$1:$BI$1)*(КАЛЕНДАРЬ!$O31=GRID!$B$3:$BI$3), 0))*GRID!$B$66,
ROUNDUP(INDEX(GRID!$B$17:$BI$27,MATCH(I$7,GRID!$A$17:$A$27,0),MATCH(1,($U$2=GRID!$B$1:$BI$1)*(КАЛЕНДАРЬ!$O31=GRID!$B$3:$BI$3), 0))*GRID!$B$66*(1-GRID!$B$69),0))</f>
        <v>35156</v>
      </c>
      <c r="K64" s="47" cm="1">
        <f t="array" ref="K64">IF($I$2="Раннее бронирование",
INDEX(GRID!$B$4:$BI$14,MATCH(K$7,GRID!$A$4:$A$14,0),MATCH(1,($U$2=GRID!$B$1:$BI$1)*(КАЛЕНДАРЬ!$O31=GRID!$B$3:$BI$3), 0))*GRID!$B$66,
ROUNDUP(INDEX(GRID!$B$4:$BI$14,MATCH(K$7,GRID!$A$4:$A$14,0),MATCH(1,($U$2=GRID!$B$1:$BI$1)*(КАЛЕНДАРЬ!$O31=GRID!$B$3:$BI$3),0))*GRID!$B$66*(1-GRID!$B$69),0))</f>
        <v>37400</v>
      </c>
      <c r="L64" s="48" cm="1">
        <f t="array" ref="L64">IF($I$2="Раннее бронирование",
INDEX(GRID!$B$17:$BI$27,MATCH(K$7,GRID!$A$17:$A$27,0),MATCH(1,($U$2=GRID!$B$1:$BI$1)*(КАЛЕНДАРЬ!$O31=GRID!$B$3:$BI$3), 0))*GRID!$B$66,
ROUNDUP(INDEX(GRID!$B$17:$BI$27,MATCH(K$7,GRID!$A$17:$A$27,0),MATCH(1,($U$2=GRID!$B$1:$BI$1)*(КАЛЕНДАРЬ!$O31=GRID!$B$3:$BI$3), 0))*GRID!$B$66*(1-GRID!$B$69),0))</f>
        <v>39100</v>
      </c>
      <c r="M64" s="47" cm="1">
        <f t="array" ref="M64">IF($I$2="Раннее бронирование",
INDEX(GRID!$B$4:$BI$14,MATCH(M$7,GRID!$A$4:$A$14,0),MATCH(1,($U$2=GRID!$B$1:$BI$1)*(КАЛЕНДАРЬ!$O31=GRID!$B$3:$BI$3), 0))*GRID!$B$66,
ROUNDUP(INDEX(GRID!$B$4:$BI$14,MATCH(M$7,GRID!$A$4:$A$14,0),MATCH(1,($U$2=GRID!$B$1:$BI$1)*(КАЛЕНДАРЬ!$O31=GRID!$B$3:$BI$3),0))*GRID!$B$66*(1-GRID!$B$69),0))</f>
        <v>41752</v>
      </c>
      <c r="N64" s="48" cm="1">
        <f t="array" ref="N64">IF($I$2="Раннее бронирование",
INDEX(GRID!$B$17:$BI$27,MATCH(M$7,GRID!$A$17:$A$27,0),MATCH(1,($U$2=GRID!$B$1:$BI$1)*(КАЛЕНДАРЬ!$O31=GRID!$B$3:$BI$3), 0))*GRID!$B$66,
ROUNDUP(INDEX(GRID!$B$17:$BI$27,MATCH(M$7,GRID!$A$17:$A$27,0),MATCH(1,($U$2=GRID!$B$1:$BI$1)*(КАЛЕНДАРЬ!$O31=GRID!$B$3:$BI$3), 0))*GRID!$B$66*(1-GRID!$B$69),0))</f>
        <v>43452</v>
      </c>
      <c r="O64" s="47" cm="1">
        <f t="array" ref="O64">IF($I$2="Раннее бронирование",
INDEX(GRID!$B$4:$BI$14,MATCH(O$7,GRID!$A$4:$A$14,0),MATCH(1,($U$2=GRID!$B$1:$BI$1)*(КАЛЕНДАРЬ!$O31=GRID!$B$3:$BI$3), 0))*GRID!$B$66,
ROUNDUP(INDEX(GRID!$B$4:$BI$14,MATCH(O$7,GRID!$A$4:$A$14,0),MATCH(1,($U$2=GRID!$B$1:$BI$1)*(КАЛЕНДАРЬ!$O31=GRID!$B$3:$BI$3),0))*GRID!$B$66*(1-GRID!$B$69),0))</f>
        <v>46580</v>
      </c>
      <c r="P64" s="48" cm="1">
        <f t="array" ref="P64">IF($I$2="Раннее бронирование",
INDEX(GRID!$B$17:$BI$27,MATCH(O$7,GRID!$A$17:$A$27,0),MATCH(1,($U$2=GRID!$B$1:$BI$1)*(КАЛЕНДАРЬ!$O31=GRID!$B$3:$BI$3), 0))*GRID!$B$66,
ROUNDUP(INDEX(GRID!$B$17:$BI$27,MATCH(O$7,GRID!$A$17:$A$27,0),MATCH(1,($U$2=GRID!$B$1:$BI$1)*(КАЛЕНДАРЬ!$O31=GRID!$B$3:$BI$3), 0))*GRID!$B$66*(1-GRID!$B$69),0))</f>
        <v>48280</v>
      </c>
      <c r="Q64" s="47" cm="1">
        <f t="array" ref="Q64">IF($I$2="Раннее бронирование",
INDEX(GRID!$B$4:$BI$14,MATCH(Q$7,GRID!$A$4:$A$14,0),MATCH(1,($U$2=GRID!$B$1:$BI$1)*(КАЛЕНДАРЬ!$O31=GRID!$B$3:$BI$3), 0))*GRID!$B$66,
ROUNDUP(INDEX(GRID!$B$4:$BI$14,MATCH(Q$7,GRID!$A$4:$A$14,0),MATCH(1,($U$2=GRID!$B$1:$BI$1)*(КАЛЕНДАРЬ!$O31=GRID!$B$3:$BI$3),0))*GRID!$B$66*(1-GRID!$B$69),0))</f>
        <v>52836</v>
      </c>
      <c r="R64" s="48" cm="1">
        <f t="array" ref="R64">IF($I$2="Раннее бронирование",
INDEX(GRID!$B$17:$BI$27,MATCH(Q$7,GRID!$A$17:$A$27,0),MATCH(1,($U$2=GRID!$B$1:$BI$1)*(КАЛЕНДАРЬ!$O31=GRID!$B$3:$BI$3), 0))*GRID!$B$66,
ROUNDUP(INDEX(GRID!$B$17:$BI$27,MATCH(Q$7,GRID!$A$17:$A$27,0),MATCH(1,($U$2=GRID!$B$1:$BI$1)*(КАЛЕНДАРЬ!$O31=GRID!$B$3:$BI$3), 0))*GRID!$B$66*(1-GRID!$B$69),0))</f>
        <v>54536</v>
      </c>
      <c r="S64" s="47" cm="1">
        <f t="array" ref="S64">IF($I$2="Раннее бронирование",
INDEX(GRID!$B$4:$BI$14,MATCH(S$7,GRID!$A$4:$A$14,0),MATCH(1,($U$2=GRID!$B$1:$BI$1)*(КАЛЕНДАРЬ!$O31=GRID!$B$3:$BI$3), 0))*GRID!$B$66,
ROUNDUP(INDEX(GRID!$B$4:$BI$14,MATCH(S$7,GRID!$A$4:$A$14,0),MATCH(1,($U$2=GRID!$B$1:$BI$1)*(КАЛЕНДАРЬ!$O31=GRID!$B$3:$BI$3),0))*GRID!$B$66*(1-GRID!$B$69),0))</f>
        <v>65824</v>
      </c>
      <c r="T64" s="48" cm="1">
        <f t="array" ref="T64">IF($I$2="Раннее бронирование",
INDEX(GRID!$B$17:$BI$27,MATCH(S$7,GRID!$A$17:$A$27,0),MATCH(1,($U$2=GRID!$B$1:$BI$1)*(КАЛЕНДАРЬ!$O31=GRID!$B$3:$BI$3), 0))*GRID!$B$66,
ROUNDUP(INDEX(GRID!$B$17:$BI$27,MATCH(S$7,GRID!$A$17:$A$27,0),MATCH(1,($U$2=GRID!$B$1:$BI$1)*(КАЛЕНДАРЬ!$O31=GRID!$B$3:$BI$3), 0))*GRID!$B$66*(1-GRID!$B$69),0))</f>
        <v>67524</v>
      </c>
      <c r="U64" s="47" cm="1">
        <f t="array" ref="U64">IF($I$2="Раннее бронирование",
INDEX(GRID!$B$4:$BI$14,MATCH(U$7,GRID!$A$4:$A$14,0),MATCH(1,($U$2=GRID!$B$1:$BI$1)*(КАЛЕНДАРЬ!$O31=GRID!$B$3:$BI$3), 0))*GRID!$B$66,
ROUNDUP(INDEX(GRID!$B$4:$BI$14,MATCH(U$7,GRID!$A$4:$A$14,0),MATCH(1,($U$2=GRID!$B$1:$BI$1)*(КАЛЕНДАРЬ!$O31=GRID!$B$3:$BI$3),0))*GRID!$B$66*(1-GRID!$B$69),0))</f>
        <v>72080</v>
      </c>
      <c r="V64" s="48" cm="1">
        <f t="array" ref="V64">IF($I$2="Раннее бронирование",
INDEX(GRID!$B$17:$BI$27,MATCH(U$7,GRID!$A$17:$A$27,0),MATCH(1,($U$2=GRID!$B$1:$BI$1)*(КАЛЕНДАРЬ!$O31=GRID!$B$3:$BI$3), 0))*GRID!$B$66,
ROUNDUP(INDEX(GRID!$B$17:$BI$27,MATCH(U$7,GRID!$A$17:$A$27,0),MATCH(1,($U$2=GRID!$B$1:$BI$1)*(КАЛЕНДАРЬ!$O31=GRID!$B$3:$BI$3), 0))*GRID!$B$66*(1-GRID!$B$69),0))</f>
        <v>73780</v>
      </c>
      <c r="W64" s="47" cm="1">
        <f t="array" ref="W64">IF($I$2="Раннее бронирование",
INDEX(GRID!$B$4:$BI$14,MATCH(W$7,GRID!$A$4:$A$14,0),MATCH(1,($U$2=GRID!$B$1:$BI$1)*(КАЛЕНДАРЬ!$O31=GRID!$B$3:$BI$3), 0))*GRID!$B$66,
ROUNDUP(INDEX(GRID!$B$4:$BI$14,MATCH(W$7,GRID!$A$4:$A$14,0),MATCH(1,($U$2=GRID!$B$1:$BI$1)*(КАЛЕНДАРЬ!$O31=GRID!$B$3:$BI$3),0))*GRID!$B$66*(1-GRID!$B$69),0))</f>
        <v>245480</v>
      </c>
      <c r="X64" s="48" cm="1">
        <f t="array" ref="X64">IF($I$2="Раннее бронирование",
INDEX(GRID!$B$17:$BI$27,MATCH(W$7,GRID!$A$17:$A$27,0),MATCH(1,($U$2=GRID!$B$1:$BI$1)*(КАЛЕНДАРЬ!$O31=GRID!$B$3:$BI$3), 0))*GRID!$B$66,
ROUNDUP(INDEX(GRID!$B$17:$BI$27,MATCH(W$7,GRID!$A$17:$A$27,0),MATCH(1,($U$2=GRID!$B$1:$BI$1)*(КАЛЕНДАРЬ!$O31=GRID!$B$3:$BI$3), 0))*GRID!$B$66*(1-GRID!$B$69),0))</f>
        <v>247180</v>
      </c>
    </row>
    <row r="65" spans="1:24" hidden="1" x14ac:dyDescent="0.2">
      <c r="A65" s="117" t="s">
        <v>42</v>
      </c>
      <c r="B65" s="117">
        <v>29</v>
      </c>
      <c r="C65" s="47" cm="1">
        <f t="array" ref="C65">IF($I$2="Раннее бронирование",
INDEX(GRID!$B$4:$BI$14,MATCH(C$7,GRID!$A$4:$A$14,0),MATCH(1,($U$2=GRID!$B$1:$BI$1)*(КАЛЕНДАРЬ!$O32=GRID!$B$3:$BI$3), 0))*GRID!$B$66,
ROUNDUP(INDEX(GRID!$B$4:$BI$14,MATCH(C$7,GRID!$A$4:$A$14,0),MATCH(1,($U$2=GRID!$B$1:$BI$1)*(КАЛЕНДАРЬ!$O32=GRID!$B$3:$BI$3),0))*GRID!$B$66*(1-GRID!$B$69),0))</f>
        <v>24004</v>
      </c>
      <c r="D65" s="48" cm="1">
        <f t="array" ref="D65">IF($I$2="Раннее бронирование",
INDEX(GRID!$B$17:$BI$27,MATCH(C$7,GRID!$A$17:$A$27,0),MATCH(1,($U$2=GRID!$B$1:$BI$1)*(КАЛЕНДАРЬ!$O32=GRID!$B$3:$BI$3), 0))*GRID!$B$66,
ROUNDUP(INDEX(GRID!$B$17:$BI$27,MATCH(C$7,GRID!$A$17:$A$27,0),MATCH(1,($U$2=GRID!$B$1:$BI$1)*(КАЛЕНДАРЬ!$O32=GRID!$B$3:$BI$3), 0))*GRID!$B$66*(1-GRID!$B$69),0))</f>
        <v>25704</v>
      </c>
      <c r="E65" s="47" cm="1">
        <f t="array" ref="E65">IF($I$2="Раннее бронирование",
INDEX(GRID!$B$4:$BI$14,MATCH(E$7,GRID!$A$4:$A$14,0),MATCH(1,($U$2=GRID!$B$1:$BI$1)*(КАЛЕНДАРЬ!$O32=GRID!$B$3:$BI$3), 0))*GRID!$B$66,
ROUNDUP(INDEX(GRID!$B$4:$BI$14,MATCH(E$7,GRID!$A$4:$A$14,0),MATCH(1,($U$2=GRID!$B$1:$BI$1)*(КАЛЕНДАРЬ!$O32=GRID!$B$3:$BI$3),0))*GRID!$B$66*(1-GRID!$B$69),0))</f>
        <v>26792</v>
      </c>
      <c r="F65" s="48" cm="1">
        <f t="array" ref="F65">IF($I$2="Раннее бронирование",
INDEX(GRID!$B$17:$BI$27,MATCH(E$7,GRID!$A$17:$A$27,0),MATCH(1,($U$2=GRID!$B$1:$BI$1)*(КАЛЕНДАРЬ!$O32=GRID!$B$3:$BI$3), 0))*GRID!$B$66,
ROUNDUP(INDEX(GRID!$B$17:$BI$27,MATCH(E$7,GRID!$A$17:$A$27,0),MATCH(1,($U$2=GRID!$B$1:$BI$1)*(КАЛЕНДАРЬ!$O32=GRID!$B$3:$BI$3), 0))*GRID!$B$66*(1-GRID!$B$69),0))</f>
        <v>28492</v>
      </c>
      <c r="G65" s="47" cm="1">
        <f t="array" ref="G65">IF($I$2="Раннее бронирование",
INDEX(GRID!$B$4:$BI$14,MATCH(G$7,GRID!$A$4:$A$14,0),MATCH(1,($U$2=GRID!$B$1:$BI$1)*(КАЛЕНДАРЬ!$O32=GRID!$B$3:$BI$3), 0))*GRID!$B$66,
ROUNDUP(INDEX(GRID!$B$4:$BI$14,MATCH(G$7,GRID!$A$4:$A$14,0),MATCH(1,($U$2=GRID!$B$1:$BI$1)*(КАЛЕНДАРЬ!$O32=GRID!$B$3:$BI$3),0))*GRID!$B$66*(1-GRID!$B$69),0))</f>
        <v>29920</v>
      </c>
      <c r="H65" s="48" cm="1">
        <f t="array" ref="H65">IF($I$2="Раннее бронирование",
INDEX(GRID!$B$17:$BI$27,MATCH(G$7,GRID!$A$17:$A$27,0),MATCH(1,($U$2=GRID!$B$1:$BI$1)*(КАЛЕНДАРЬ!$O32=GRID!$B$3:$BI$3), 0))*GRID!$B$66,
ROUNDUP(INDEX(GRID!$B$17:$BI$27,MATCH(G$7,GRID!$A$17:$A$27,0),MATCH(1,($U$2=GRID!$B$1:$BI$1)*(КАЛЕНДАРЬ!$O32=GRID!$B$3:$BI$3), 0))*GRID!$B$66*(1-GRID!$B$69),0))</f>
        <v>31620</v>
      </c>
      <c r="I65" s="47" cm="1">
        <f t="array" ref="I65">IF($I$2="Раннее бронирование",
INDEX(GRID!$B$4:$BI$14,MATCH(I$7,GRID!$A$4:$A$14,0),MATCH(1,($U$2=GRID!$B$1:$BI$1)*(КАЛЕНДАРЬ!$O32=GRID!$B$3:$BI$3), 0))*GRID!$B$66,
ROUNDUP(INDEX(GRID!$B$4:$BI$14,MATCH(I$7,GRID!$A$4:$A$14,0),MATCH(1,($U$2=GRID!$B$1:$BI$1)*(КАЛЕНДАРЬ!$O32=GRID!$B$3:$BI$3),0))*GRID!$B$66*(1-GRID!$B$69),0))</f>
        <v>33456</v>
      </c>
      <c r="J65" s="48" cm="1">
        <f t="array" ref="J65">IF($I$2="Раннее бронирование",
INDEX(GRID!$B$17:$BI$27,MATCH(I$7,GRID!$A$17:$A$27,0),MATCH(1,($U$2=GRID!$B$1:$BI$1)*(КАЛЕНДАРЬ!$O32=GRID!$B$3:$BI$3), 0))*GRID!$B$66,
ROUNDUP(INDEX(GRID!$B$17:$BI$27,MATCH(I$7,GRID!$A$17:$A$27,0),MATCH(1,($U$2=GRID!$B$1:$BI$1)*(КАЛЕНДАРЬ!$O32=GRID!$B$3:$BI$3), 0))*GRID!$B$66*(1-GRID!$B$69),0))</f>
        <v>35156</v>
      </c>
      <c r="K65" s="47" cm="1">
        <f t="array" ref="K65">IF($I$2="Раннее бронирование",
INDEX(GRID!$B$4:$BI$14,MATCH(K$7,GRID!$A$4:$A$14,0),MATCH(1,($U$2=GRID!$B$1:$BI$1)*(КАЛЕНДАРЬ!$O32=GRID!$B$3:$BI$3), 0))*GRID!$B$66,
ROUNDUP(INDEX(GRID!$B$4:$BI$14,MATCH(K$7,GRID!$A$4:$A$14,0),MATCH(1,($U$2=GRID!$B$1:$BI$1)*(КАЛЕНДАРЬ!$O32=GRID!$B$3:$BI$3),0))*GRID!$B$66*(1-GRID!$B$69),0))</f>
        <v>37400</v>
      </c>
      <c r="L65" s="48" cm="1">
        <f t="array" ref="L65">IF($I$2="Раннее бронирование",
INDEX(GRID!$B$17:$BI$27,MATCH(K$7,GRID!$A$17:$A$27,0),MATCH(1,($U$2=GRID!$B$1:$BI$1)*(КАЛЕНДАРЬ!$O32=GRID!$B$3:$BI$3), 0))*GRID!$B$66,
ROUNDUP(INDEX(GRID!$B$17:$BI$27,MATCH(K$7,GRID!$A$17:$A$27,0),MATCH(1,($U$2=GRID!$B$1:$BI$1)*(КАЛЕНДАРЬ!$O32=GRID!$B$3:$BI$3), 0))*GRID!$B$66*(1-GRID!$B$69),0))</f>
        <v>39100</v>
      </c>
      <c r="M65" s="47" cm="1">
        <f t="array" ref="M65">IF($I$2="Раннее бронирование",
INDEX(GRID!$B$4:$BI$14,MATCH(M$7,GRID!$A$4:$A$14,0),MATCH(1,($U$2=GRID!$B$1:$BI$1)*(КАЛЕНДАРЬ!$O32=GRID!$B$3:$BI$3), 0))*GRID!$B$66,
ROUNDUP(INDEX(GRID!$B$4:$BI$14,MATCH(M$7,GRID!$A$4:$A$14,0),MATCH(1,($U$2=GRID!$B$1:$BI$1)*(КАЛЕНДАРЬ!$O32=GRID!$B$3:$BI$3),0))*GRID!$B$66*(1-GRID!$B$69),0))</f>
        <v>41752</v>
      </c>
      <c r="N65" s="48" cm="1">
        <f t="array" ref="N65">IF($I$2="Раннее бронирование",
INDEX(GRID!$B$17:$BI$27,MATCH(M$7,GRID!$A$17:$A$27,0),MATCH(1,($U$2=GRID!$B$1:$BI$1)*(КАЛЕНДАРЬ!$O32=GRID!$B$3:$BI$3), 0))*GRID!$B$66,
ROUNDUP(INDEX(GRID!$B$17:$BI$27,MATCH(M$7,GRID!$A$17:$A$27,0),MATCH(1,($U$2=GRID!$B$1:$BI$1)*(КАЛЕНДАРЬ!$O32=GRID!$B$3:$BI$3), 0))*GRID!$B$66*(1-GRID!$B$69),0))</f>
        <v>43452</v>
      </c>
      <c r="O65" s="47" cm="1">
        <f t="array" ref="O65">IF($I$2="Раннее бронирование",
INDEX(GRID!$B$4:$BI$14,MATCH(O$7,GRID!$A$4:$A$14,0),MATCH(1,($U$2=GRID!$B$1:$BI$1)*(КАЛЕНДАРЬ!$O32=GRID!$B$3:$BI$3), 0))*GRID!$B$66,
ROUNDUP(INDEX(GRID!$B$4:$BI$14,MATCH(O$7,GRID!$A$4:$A$14,0),MATCH(1,($U$2=GRID!$B$1:$BI$1)*(КАЛЕНДАРЬ!$O32=GRID!$B$3:$BI$3),0))*GRID!$B$66*(1-GRID!$B$69),0))</f>
        <v>46580</v>
      </c>
      <c r="P65" s="48" cm="1">
        <f t="array" ref="P65">IF($I$2="Раннее бронирование",
INDEX(GRID!$B$17:$BI$27,MATCH(O$7,GRID!$A$17:$A$27,0),MATCH(1,($U$2=GRID!$B$1:$BI$1)*(КАЛЕНДАРЬ!$O32=GRID!$B$3:$BI$3), 0))*GRID!$B$66,
ROUNDUP(INDEX(GRID!$B$17:$BI$27,MATCH(O$7,GRID!$A$17:$A$27,0),MATCH(1,($U$2=GRID!$B$1:$BI$1)*(КАЛЕНДАРЬ!$O32=GRID!$B$3:$BI$3), 0))*GRID!$B$66*(1-GRID!$B$69),0))</f>
        <v>48280</v>
      </c>
      <c r="Q65" s="47" cm="1">
        <f t="array" ref="Q65">IF($I$2="Раннее бронирование",
INDEX(GRID!$B$4:$BI$14,MATCH(Q$7,GRID!$A$4:$A$14,0),MATCH(1,($U$2=GRID!$B$1:$BI$1)*(КАЛЕНДАРЬ!$O32=GRID!$B$3:$BI$3), 0))*GRID!$B$66,
ROUNDUP(INDEX(GRID!$B$4:$BI$14,MATCH(Q$7,GRID!$A$4:$A$14,0),MATCH(1,($U$2=GRID!$B$1:$BI$1)*(КАЛЕНДАРЬ!$O32=GRID!$B$3:$BI$3),0))*GRID!$B$66*(1-GRID!$B$69),0))</f>
        <v>52836</v>
      </c>
      <c r="R65" s="48" cm="1">
        <f t="array" ref="R65">IF($I$2="Раннее бронирование",
INDEX(GRID!$B$17:$BI$27,MATCH(Q$7,GRID!$A$17:$A$27,0),MATCH(1,($U$2=GRID!$B$1:$BI$1)*(КАЛЕНДАРЬ!$O32=GRID!$B$3:$BI$3), 0))*GRID!$B$66,
ROUNDUP(INDEX(GRID!$B$17:$BI$27,MATCH(Q$7,GRID!$A$17:$A$27,0),MATCH(1,($U$2=GRID!$B$1:$BI$1)*(КАЛЕНДАРЬ!$O32=GRID!$B$3:$BI$3), 0))*GRID!$B$66*(1-GRID!$B$69),0))</f>
        <v>54536</v>
      </c>
      <c r="S65" s="47" cm="1">
        <f t="array" ref="S65">IF($I$2="Раннее бронирование",
INDEX(GRID!$B$4:$BI$14,MATCH(S$7,GRID!$A$4:$A$14,0),MATCH(1,($U$2=GRID!$B$1:$BI$1)*(КАЛЕНДАРЬ!$O32=GRID!$B$3:$BI$3), 0))*GRID!$B$66,
ROUNDUP(INDEX(GRID!$B$4:$BI$14,MATCH(S$7,GRID!$A$4:$A$14,0),MATCH(1,($U$2=GRID!$B$1:$BI$1)*(КАЛЕНДАРЬ!$O32=GRID!$B$3:$BI$3),0))*GRID!$B$66*(1-GRID!$B$69),0))</f>
        <v>65824</v>
      </c>
      <c r="T65" s="48" cm="1">
        <f t="array" ref="T65">IF($I$2="Раннее бронирование",
INDEX(GRID!$B$17:$BI$27,MATCH(S$7,GRID!$A$17:$A$27,0),MATCH(1,($U$2=GRID!$B$1:$BI$1)*(КАЛЕНДАРЬ!$O32=GRID!$B$3:$BI$3), 0))*GRID!$B$66,
ROUNDUP(INDEX(GRID!$B$17:$BI$27,MATCH(S$7,GRID!$A$17:$A$27,0),MATCH(1,($U$2=GRID!$B$1:$BI$1)*(КАЛЕНДАРЬ!$O32=GRID!$B$3:$BI$3), 0))*GRID!$B$66*(1-GRID!$B$69),0))</f>
        <v>67524</v>
      </c>
      <c r="U65" s="47" cm="1">
        <f t="array" ref="U65">IF($I$2="Раннее бронирование",
INDEX(GRID!$B$4:$BI$14,MATCH(U$7,GRID!$A$4:$A$14,0),MATCH(1,($U$2=GRID!$B$1:$BI$1)*(КАЛЕНДАРЬ!$O32=GRID!$B$3:$BI$3), 0))*GRID!$B$66,
ROUNDUP(INDEX(GRID!$B$4:$BI$14,MATCH(U$7,GRID!$A$4:$A$14,0),MATCH(1,($U$2=GRID!$B$1:$BI$1)*(КАЛЕНДАРЬ!$O32=GRID!$B$3:$BI$3),0))*GRID!$B$66*(1-GRID!$B$69),0))</f>
        <v>72080</v>
      </c>
      <c r="V65" s="48" cm="1">
        <f t="array" ref="V65">IF($I$2="Раннее бронирование",
INDEX(GRID!$B$17:$BI$27,MATCH(U$7,GRID!$A$17:$A$27,0),MATCH(1,($U$2=GRID!$B$1:$BI$1)*(КАЛЕНДАРЬ!$O32=GRID!$B$3:$BI$3), 0))*GRID!$B$66,
ROUNDUP(INDEX(GRID!$B$17:$BI$27,MATCH(U$7,GRID!$A$17:$A$27,0),MATCH(1,($U$2=GRID!$B$1:$BI$1)*(КАЛЕНДАРЬ!$O32=GRID!$B$3:$BI$3), 0))*GRID!$B$66*(1-GRID!$B$69),0))</f>
        <v>73780</v>
      </c>
      <c r="W65" s="47" cm="1">
        <f t="array" ref="W65">IF($I$2="Раннее бронирование",
INDEX(GRID!$B$4:$BI$14,MATCH(W$7,GRID!$A$4:$A$14,0),MATCH(1,($U$2=GRID!$B$1:$BI$1)*(КАЛЕНДАРЬ!$O32=GRID!$B$3:$BI$3), 0))*GRID!$B$66,
ROUNDUP(INDEX(GRID!$B$4:$BI$14,MATCH(W$7,GRID!$A$4:$A$14,0),MATCH(1,($U$2=GRID!$B$1:$BI$1)*(КАЛЕНДАРЬ!$O32=GRID!$B$3:$BI$3),0))*GRID!$B$66*(1-GRID!$B$69),0))</f>
        <v>245480</v>
      </c>
      <c r="X65" s="48" cm="1">
        <f t="array" ref="X65">IF($I$2="Раннее бронирование",
INDEX(GRID!$B$17:$BI$27,MATCH(W$7,GRID!$A$17:$A$27,0),MATCH(1,($U$2=GRID!$B$1:$BI$1)*(КАЛЕНДАРЬ!$O32=GRID!$B$3:$BI$3), 0))*GRID!$B$66,
ROUNDUP(INDEX(GRID!$B$17:$BI$27,MATCH(W$7,GRID!$A$17:$A$27,0),MATCH(1,($U$2=GRID!$B$1:$BI$1)*(КАЛЕНДАРЬ!$O32=GRID!$B$3:$BI$3), 0))*GRID!$B$66*(1-GRID!$B$69),0))</f>
        <v>247180</v>
      </c>
    </row>
    <row r="66" spans="1:24" hidden="1" x14ac:dyDescent="0.2">
      <c r="A66" s="117" t="s">
        <v>43</v>
      </c>
      <c r="B66" s="117">
        <v>30</v>
      </c>
      <c r="C66" s="47" cm="1">
        <f t="array" ref="C66">IF($I$2="Раннее бронирование",
INDEX(GRID!$B$4:$BI$14,MATCH(C$7,GRID!$A$4:$A$14,0),MATCH(1,($U$2=GRID!$B$1:$BI$1)*(КАЛЕНДАРЬ!$O33=GRID!$B$3:$BI$3), 0))*GRID!$B$66,
ROUNDUP(INDEX(GRID!$B$4:$BI$14,MATCH(C$7,GRID!$A$4:$A$14,0),MATCH(1,($U$2=GRID!$B$1:$BI$1)*(КАЛЕНДАРЬ!$O33=GRID!$B$3:$BI$3),0))*GRID!$B$66*(1-GRID!$B$69),0))</f>
        <v>24004</v>
      </c>
      <c r="D66" s="48" cm="1">
        <f t="array" ref="D66">IF($I$2="Раннее бронирование",
INDEX(GRID!$B$17:$BI$27,MATCH(C$7,GRID!$A$17:$A$27,0),MATCH(1,($U$2=GRID!$B$1:$BI$1)*(КАЛЕНДАРЬ!$O33=GRID!$B$3:$BI$3), 0))*GRID!$B$66,
ROUNDUP(INDEX(GRID!$B$17:$BI$27,MATCH(C$7,GRID!$A$17:$A$27,0),MATCH(1,($U$2=GRID!$B$1:$BI$1)*(КАЛЕНДАРЬ!$O33=GRID!$B$3:$BI$3), 0))*GRID!$B$66*(1-GRID!$B$69),0))</f>
        <v>25704</v>
      </c>
      <c r="E66" s="47" cm="1">
        <f t="array" ref="E66">IF($I$2="Раннее бронирование",
INDEX(GRID!$B$4:$BI$14,MATCH(E$7,GRID!$A$4:$A$14,0),MATCH(1,($U$2=GRID!$B$1:$BI$1)*(КАЛЕНДАРЬ!$O33=GRID!$B$3:$BI$3), 0))*GRID!$B$66,
ROUNDUP(INDEX(GRID!$B$4:$BI$14,MATCH(E$7,GRID!$A$4:$A$14,0),MATCH(1,($U$2=GRID!$B$1:$BI$1)*(КАЛЕНДАРЬ!$O33=GRID!$B$3:$BI$3),0))*GRID!$B$66*(1-GRID!$B$69),0))</f>
        <v>26792</v>
      </c>
      <c r="F66" s="48" cm="1">
        <f t="array" ref="F66">IF($I$2="Раннее бронирование",
INDEX(GRID!$B$17:$BI$27,MATCH(E$7,GRID!$A$17:$A$27,0),MATCH(1,($U$2=GRID!$B$1:$BI$1)*(КАЛЕНДАРЬ!$O33=GRID!$B$3:$BI$3), 0))*GRID!$B$66,
ROUNDUP(INDEX(GRID!$B$17:$BI$27,MATCH(E$7,GRID!$A$17:$A$27,0),MATCH(1,($U$2=GRID!$B$1:$BI$1)*(КАЛЕНДАРЬ!$O33=GRID!$B$3:$BI$3), 0))*GRID!$B$66*(1-GRID!$B$69),0))</f>
        <v>28492</v>
      </c>
      <c r="G66" s="47" cm="1">
        <f t="array" ref="G66">IF($I$2="Раннее бронирование",
INDEX(GRID!$B$4:$BI$14,MATCH(G$7,GRID!$A$4:$A$14,0),MATCH(1,($U$2=GRID!$B$1:$BI$1)*(КАЛЕНДАРЬ!$O33=GRID!$B$3:$BI$3), 0))*GRID!$B$66,
ROUNDUP(INDEX(GRID!$B$4:$BI$14,MATCH(G$7,GRID!$A$4:$A$14,0),MATCH(1,($U$2=GRID!$B$1:$BI$1)*(КАЛЕНДАРЬ!$O33=GRID!$B$3:$BI$3),0))*GRID!$B$66*(1-GRID!$B$69),0))</f>
        <v>29920</v>
      </c>
      <c r="H66" s="48" cm="1">
        <f t="array" ref="H66">IF($I$2="Раннее бронирование",
INDEX(GRID!$B$17:$BI$27,MATCH(G$7,GRID!$A$17:$A$27,0),MATCH(1,($U$2=GRID!$B$1:$BI$1)*(КАЛЕНДАРЬ!$O33=GRID!$B$3:$BI$3), 0))*GRID!$B$66,
ROUNDUP(INDEX(GRID!$B$17:$BI$27,MATCH(G$7,GRID!$A$17:$A$27,0),MATCH(1,($U$2=GRID!$B$1:$BI$1)*(КАЛЕНДАРЬ!$O33=GRID!$B$3:$BI$3), 0))*GRID!$B$66*(1-GRID!$B$69),0))</f>
        <v>31620</v>
      </c>
      <c r="I66" s="47" cm="1">
        <f t="array" ref="I66">IF($I$2="Раннее бронирование",
INDEX(GRID!$B$4:$BI$14,MATCH(I$7,GRID!$A$4:$A$14,0),MATCH(1,($U$2=GRID!$B$1:$BI$1)*(КАЛЕНДАРЬ!$O33=GRID!$B$3:$BI$3), 0))*GRID!$B$66,
ROUNDUP(INDEX(GRID!$B$4:$BI$14,MATCH(I$7,GRID!$A$4:$A$14,0),MATCH(1,($U$2=GRID!$B$1:$BI$1)*(КАЛЕНДАРЬ!$O33=GRID!$B$3:$BI$3),0))*GRID!$B$66*(1-GRID!$B$69),0))</f>
        <v>33456</v>
      </c>
      <c r="J66" s="48" cm="1">
        <f t="array" ref="J66">IF($I$2="Раннее бронирование",
INDEX(GRID!$B$17:$BI$27,MATCH(I$7,GRID!$A$17:$A$27,0),MATCH(1,($U$2=GRID!$B$1:$BI$1)*(КАЛЕНДАРЬ!$O33=GRID!$B$3:$BI$3), 0))*GRID!$B$66,
ROUNDUP(INDEX(GRID!$B$17:$BI$27,MATCH(I$7,GRID!$A$17:$A$27,0),MATCH(1,($U$2=GRID!$B$1:$BI$1)*(КАЛЕНДАРЬ!$O33=GRID!$B$3:$BI$3), 0))*GRID!$B$66*(1-GRID!$B$69),0))</f>
        <v>35156</v>
      </c>
      <c r="K66" s="47" cm="1">
        <f t="array" ref="K66">IF($I$2="Раннее бронирование",
INDEX(GRID!$B$4:$BI$14,MATCH(K$7,GRID!$A$4:$A$14,0),MATCH(1,($U$2=GRID!$B$1:$BI$1)*(КАЛЕНДАРЬ!$O33=GRID!$B$3:$BI$3), 0))*GRID!$B$66,
ROUNDUP(INDEX(GRID!$B$4:$BI$14,MATCH(K$7,GRID!$A$4:$A$14,0),MATCH(1,($U$2=GRID!$B$1:$BI$1)*(КАЛЕНДАРЬ!$O33=GRID!$B$3:$BI$3),0))*GRID!$B$66*(1-GRID!$B$69),0))</f>
        <v>37400</v>
      </c>
      <c r="L66" s="48" cm="1">
        <f t="array" ref="L66">IF($I$2="Раннее бронирование",
INDEX(GRID!$B$17:$BI$27,MATCH(K$7,GRID!$A$17:$A$27,0),MATCH(1,($U$2=GRID!$B$1:$BI$1)*(КАЛЕНДАРЬ!$O33=GRID!$B$3:$BI$3), 0))*GRID!$B$66,
ROUNDUP(INDEX(GRID!$B$17:$BI$27,MATCH(K$7,GRID!$A$17:$A$27,0),MATCH(1,($U$2=GRID!$B$1:$BI$1)*(КАЛЕНДАРЬ!$O33=GRID!$B$3:$BI$3), 0))*GRID!$B$66*(1-GRID!$B$69),0))</f>
        <v>39100</v>
      </c>
      <c r="M66" s="47" cm="1">
        <f t="array" ref="M66">IF($I$2="Раннее бронирование",
INDEX(GRID!$B$4:$BI$14,MATCH(M$7,GRID!$A$4:$A$14,0),MATCH(1,($U$2=GRID!$B$1:$BI$1)*(КАЛЕНДАРЬ!$O33=GRID!$B$3:$BI$3), 0))*GRID!$B$66,
ROUNDUP(INDEX(GRID!$B$4:$BI$14,MATCH(M$7,GRID!$A$4:$A$14,0),MATCH(1,($U$2=GRID!$B$1:$BI$1)*(КАЛЕНДАРЬ!$O33=GRID!$B$3:$BI$3),0))*GRID!$B$66*(1-GRID!$B$69),0))</f>
        <v>41752</v>
      </c>
      <c r="N66" s="48" cm="1">
        <f t="array" ref="N66">IF($I$2="Раннее бронирование",
INDEX(GRID!$B$17:$BI$27,MATCH(M$7,GRID!$A$17:$A$27,0),MATCH(1,($U$2=GRID!$B$1:$BI$1)*(КАЛЕНДАРЬ!$O33=GRID!$B$3:$BI$3), 0))*GRID!$B$66,
ROUNDUP(INDEX(GRID!$B$17:$BI$27,MATCH(M$7,GRID!$A$17:$A$27,0),MATCH(1,($U$2=GRID!$B$1:$BI$1)*(КАЛЕНДАРЬ!$O33=GRID!$B$3:$BI$3), 0))*GRID!$B$66*(1-GRID!$B$69),0))</f>
        <v>43452</v>
      </c>
      <c r="O66" s="47" cm="1">
        <f t="array" ref="O66">IF($I$2="Раннее бронирование",
INDEX(GRID!$B$4:$BI$14,MATCH(O$7,GRID!$A$4:$A$14,0),MATCH(1,($U$2=GRID!$B$1:$BI$1)*(КАЛЕНДАРЬ!$O33=GRID!$B$3:$BI$3), 0))*GRID!$B$66,
ROUNDUP(INDEX(GRID!$B$4:$BI$14,MATCH(O$7,GRID!$A$4:$A$14,0),MATCH(1,($U$2=GRID!$B$1:$BI$1)*(КАЛЕНДАРЬ!$O33=GRID!$B$3:$BI$3),0))*GRID!$B$66*(1-GRID!$B$69),0))</f>
        <v>46580</v>
      </c>
      <c r="P66" s="48" cm="1">
        <f t="array" ref="P66">IF($I$2="Раннее бронирование",
INDEX(GRID!$B$17:$BI$27,MATCH(O$7,GRID!$A$17:$A$27,0),MATCH(1,($U$2=GRID!$B$1:$BI$1)*(КАЛЕНДАРЬ!$O33=GRID!$B$3:$BI$3), 0))*GRID!$B$66,
ROUNDUP(INDEX(GRID!$B$17:$BI$27,MATCH(O$7,GRID!$A$17:$A$27,0),MATCH(1,($U$2=GRID!$B$1:$BI$1)*(КАЛЕНДАРЬ!$O33=GRID!$B$3:$BI$3), 0))*GRID!$B$66*(1-GRID!$B$69),0))</f>
        <v>48280</v>
      </c>
      <c r="Q66" s="47" cm="1">
        <f t="array" ref="Q66">IF($I$2="Раннее бронирование",
INDEX(GRID!$B$4:$BI$14,MATCH(Q$7,GRID!$A$4:$A$14,0),MATCH(1,($U$2=GRID!$B$1:$BI$1)*(КАЛЕНДАРЬ!$O33=GRID!$B$3:$BI$3), 0))*GRID!$B$66,
ROUNDUP(INDEX(GRID!$B$4:$BI$14,MATCH(Q$7,GRID!$A$4:$A$14,0),MATCH(1,($U$2=GRID!$B$1:$BI$1)*(КАЛЕНДАРЬ!$O33=GRID!$B$3:$BI$3),0))*GRID!$B$66*(1-GRID!$B$69),0))</f>
        <v>52836</v>
      </c>
      <c r="R66" s="48" cm="1">
        <f t="array" ref="R66">IF($I$2="Раннее бронирование",
INDEX(GRID!$B$17:$BI$27,MATCH(Q$7,GRID!$A$17:$A$27,0),MATCH(1,($U$2=GRID!$B$1:$BI$1)*(КАЛЕНДАРЬ!$O33=GRID!$B$3:$BI$3), 0))*GRID!$B$66,
ROUNDUP(INDEX(GRID!$B$17:$BI$27,MATCH(Q$7,GRID!$A$17:$A$27,0),MATCH(1,($U$2=GRID!$B$1:$BI$1)*(КАЛЕНДАРЬ!$O33=GRID!$B$3:$BI$3), 0))*GRID!$B$66*(1-GRID!$B$69),0))</f>
        <v>54536</v>
      </c>
      <c r="S66" s="47" cm="1">
        <f t="array" ref="S66">IF($I$2="Раннее бронирование",
INDEX(GRID!$B$4:$BI$14,MATCH(S$7,GRID!$A$4:$A$14,0),MATCH(1,($U$2=GRID!$B$1:$BI$1)*(КАЛЕНДАРЬ!$O33=GRID!$B$3:$BI$3), 0))*GRID!$B$66,
ROUNDUP(INDEX(GRID!$B$4:$BI$14,MATCH(S$7,GRID!$A$4:$A$14,0),MATCH(1,($U$2=GRID!$B$1:$BI$1)*(КАЛЕНДАРЬ!$O33=GRID!$B$3:$BI$3),0))*GRID!$B$66*(1-GRID!$B$69),0))</f>
        <v>65824</v>
      </c>
      <c r="T66" s="48" cm="1">
        <f t="array" ref="T66">IF($I$2="Раннее бронирование",
INDEX(GRID!$B$17:$BI$27,MATCH(S$7,GRID!$A$17:$A$27,0),MATCH(1,($U$2=GRID!$B$1:$BI$1)*(КАЛЕНДАРЬ!$O33=GRID!$B$3:$BI$3), 0))*GRID!$B$66,
ROUNDUP(INDEX(GRID!$B$17:$BI$27,MATCH(S$7,GRID!$A$17:$A$27,0),MATCH(1,($U$2=GRID!$B$1:$BI$1)*(КАЛЕНДАРЬ!$O33=GRID!$B$3:$BI$3), 0))*GRID!$B$66*(1-GRID!$B$69),0))</f>
        <v>67524</v>
      </c>
      <c r="U66" s="47" cm="1">
        <f t="array" ref="U66">IF($I$2="Раннее бронирование",
INDEX(GRID!$B$4:$BI$14,MATCH(U$7,GRID!$A$4:$A$14,0),MATCH(1,($U$2=GRID!$B$1:$BI$1)*(КАЛЕНДАРЬ!$O33=GRID!$B$3:$BI$3), 0))*GRID!$B$66,
ROUNDUP(INDEX(GRID!$B$4:$BI$14,MATCH(U$7,GRID!$A$4:$A$14,0),MATCH(1,($U$2=GRID!$B$1:$BI$1)*(КАЛЕНДАРЬ!$O33=GRID!$B$3:$BI$3),0))*GRID!$B$66*(1-GRID!$B$69),0))</f>
        <v>72080</v>
      </c>
      <c r="V66" s="48" cm="1">
        <f t="array" ref="V66">IF($I$2="Раннее бронирование",
INDEX(GRID!$B$17:$BI$27,MATCH(U$7,GRID!$A$17:$A$27,0),MATCH(1,($U$2=GRID!$B$1:$BI$1)*(КАЛЕНДАРЬ!$O33=GRID!$B$3:$BI$3), 0))*GRID!$B$66,
ROUNDUP(INDEX(GRID!$B$17:$BI$27,MATCH(U$7,GRID!$A$17:$A$27,0),MATCH(1,($U$2=GRID!$B$1:$BI$1)*(КАЛЕНДАРЬ!$O33=GRID!$B$3:$BI$3), 0))*GRID!$B$66*(1-GRID!$B$69),0))</f>
        <v>73780</v>
      </c>
      <c r="W66" s="47" cm="1">
        <f t="array" ref="W66">IF($I$2="Раннее бронирование",
INDEX(GRID!$B$4:$BI$14,MATCH(W$7,GRID!$A$4:$A$14,0),MATCH(1,($U$2=GRID!$B$1:$BI$1)*(КАЛЕНДАРЬ!$O33=GRID!$B$3:$BI$3), 0))*GRID!$B$66,
ROUNDUP(INDEX(GRID!$B$4:$BI$14,MATCH(W$7,GRID!$A$4:$A$14,0),MATCH(1,($U$2=GRID!$B$1:$BI$1)*(КАЛЕНДАРЬ!$O33=GRID!$B$3:$BI$3),0))*GRID!$B$66*(1-GRID!$B$69),0))</f>
        <v>245480</v>
      </c>
      <c r="X66" s="48" cm="1">
        <f t="array" ref="X66">IF($I$2="Раннее бронирование",
INDEX(GRID!$B$17:$BI$27,MATCH(W$7,GRID!$A$17:$A$27,0),MATCH(1,($U$2=GRID!$B$1:$BI$1)*(КАЛЕНДАРЬ!$O33=GRID!$B$3:$BI$3), 0))*GRID!$B$66,
ROUNDUP(INDEX(GRID!$B$17:$BI$27,MATCH(W$7,GRID!$A$17:$A$27,0),MATCH(1,($U$2=GRID!$B$1:$BI$1)*(КАЛЕНДАРЬ!$O33=GRID!$B$3:$BI$3), 0))*GRID!$B$66*(1-GRID!$B$69),0))</f>
        <v>247180</v>
      </c>
    </row>
    <row r="67" spans="1:24" hidden="1" x14ac:dyDescent="0.2">
      <c r="A67" s="117" t="s">
        <v>44</v>
      </c>
      <c r="B67" s="117">
        <v>31</v>
      </c>
      <c r="C67" s="47" cm="1">
        <f t="array" ref="C67">IF($I$2="Раннее бронирование",
INDEX(GRID!$B$4:$BI$14,MATCH(C$7,GRID!$A$4:$A$14,0),MATCH(1,($U$2=GRID!$B$1:$BI$1)*(КАЛЕНДАРЬ!$O34=GRID!$B$3:$BI$3), 0))*GRID!$B$66,
ROUNDUP(INDEX(GRID!$B$4:$BI$14,MATCH(C$7,GRID!$A$4:$A$14,0),MATCH(1,($U$2=GRID!$B$1:$BI$1)*(КАЛЕНДАРЬ!$O34=GRID!$B$3:$BI$3),0))*GRID!$B$66*(1-GRID!$B$69),0))</f>
        <v>14960</v>
      </c>
      <c r="D67" s="48" cm="1">
        <f t="array" ref="D67">IF($I$2="Раннее бронирование",
INDEX(GRID!$B$17:$BI$27,MATCH(C$7,GRID!$A$17:$A$27,0),MATCH(1,($U$2=GRID!$B$1:$BI$1)*(КАЛЕНДАРЬ!$O34=GRID!$B$3:$BI$3), 0))*GRID!$B$66,
ROUNDUP(INDEX(GRID!$B$17:$BI$27,MATCH(C$7,GRID!$A$17:$A$27,0),MATCH(1,($U$2=GRID!$B$1:$BI$1)*(КАЛЕНДАРЬ!$O34=GRID!$B$3:$BI$3), 0))*GRID!$B$66*(1-GRID!$B$69),0))</f>
        <v>16660</v>
      </c>
      <c r="E67" s="47" cm="1">
        <f t="array" ref="E67">IF($I$2="Раннее бронирование",
INDEX(GRID!$B$4:$BI$14,MATCH(E$7,GRID!$A$4:$A$14,0),MATCH(1,($U$2=GRID!$B$1:$BI$1)*(КАЛЕНДАРЬ!$O34=GRID!$B$3:$BI$3), 0))*GRID!$B$66,
ROUNDUP(INDEX(GRID!$B$4:$BI$14,MATCH(E$7,GRID!$A$4:$A$14,0),MATCH(1,($U$2=GRID!$B$1:$BI$1)*(КАЛЕНДАРЬ!$O34=GRID!$B$3:$BI$3),0))*GRID!$B$66*(1-GRID!$B$69),0))</f>
        <v>16524</v>
      </c>
      <c r="F67" s="48" cm="1">
        <f t="array" ref="F67">IF($I$2="Раннее бронирование",
INDEX(GRID!$B$17:$BI$27,MATCH(E$7,GRID!$A$17:$A$27,0),MATCH(1,($U$2=GRID!$B$1:$BI$1)*(КАЛЕНДАРЬ!$O34=GRID!$B$3:$BI$3), 0))*GRID!$B$66,
ROUNDUP(INDEX(GRID!$B$17:$BI$27,MATCH(E$7,GRID!$A$17:$A$27,0),MATCH(1,($U$2=GRID!$B$1:$BI$1)*(КАЛЕНДАРЬ!$O34=GRID!$B$3:$BI$3), 0))*GRID!$B$66*(1-GRID!$B$69),0))</f>
        <v>18224</v>
      </c>
      <c r="G67" s="47" cm="1">
        <f t="array" ref="G67">IF($I$2="Раннее бронирование",
INDEX(GRID!$B$4:$BI$14,MATCH(G$7,GRID!$A$4:$A$14,0),MATCH(1,($U$2=GRID!$B$1:$BI$1)*(КАЛЕНДАРЬ!$O34=GRID!$B$3:$BI$3), 0))*GRID!$B$66,
ROUNDUP(INDEX(GRID!$B$4:$BI$14,MATCH(G$7,GRID!$A$4:$A$14,0),MATCH(1,($U$2=GRID!$B$1:$BI$1)*(КАЛЕНДАРЬ!$O34=GRID!$B$3:$BI$3),0))*GRID!$B$66*(1-GRID!$B$69),0))</f>
        <v>18292</v>
      </c>
      <c r="H67" s="48" cm="1">
        <f t="array" ref="H67">IF($I$2="Раннее бронирование",
INDEX(GRID!$B$17:$BI$27,MATCH(G$7,GRID!$A$17:$A$27,0),MATCH(1,($U$2=GRID!$B$1:$BI$1)*(КАЛЕНДАРЬ!$O34=GRID!$B$3:$BI$3), 0))*GRID!$B$66,
ROUNDUP(INDEX(GRID!$B$17:$BI$27,MATCH(G$7,GRID!$A$17:$A$27,0),MATCH(1,($U$2=GRID!$B$1:$BI$1)*(КАЛЕНДАРЬ!$O34=GRID!$B$3:$BI$3), 0))*GRID!$B$66*(1-GRID!$B$69),0))</f>
        <v>19992</v>
      </c>
      <c r="I67" s="47" cm="1">
        <f t="array" ref="I67">IF($I$2="Раннее бронирование",
INDEX(GRID!$B$4:$BI$14,MATCH(I$7,GRID!$A$4:$A$14,0),MATCH(1,($U$2=GRID!$B$1:$BI$1)*(КАЛЕНДАРЬ!$O34=GRID!$B$3:$BI$3), 0))*GRID!$B$66,
ROUNDUP(INDEX(GRID!$B$4:$BI$14,MATCH(I$7,GRID!$A$4:$A$14,0),MATCH(1,($U$2=GRID!$B$1:$BI$1)*(КАЛЕНДАРЬ!$O34=GRID!$B$3:$BI$3),0))*GRID!$B$66*(1-GRID!$B$69),0))</f>
        <v>20196</v>
      </c>
      <c r="J67" s="48" cm="1">
        <f t="array" ref="J67">IF($I$2="Раннее бронирование",
INDEX(GRID!$B$17:$BI$27,MATCH(I$7,GRID!$A$17:$A$27,0),MATCH(1,($U$2=GRID!$B$1:$BI$1)*(КАЛЕНДАРЬ!$O34=GRID!$B$3:$BI$3), 0))*GRID!$B$66,
ROUNDUP(INDEX(GRID!$B$17:$BI$27,MATCH(I$7,GRID!$A$17:$A$27,0),MATCH(1,($U$2=GRID!$B$1:$BI$1)*(КАЛЕНДАРЬ!$O34=GRID!$B$3:$BI$3), 0))*GRID!$B$66*(1-GRID!$B$69),0))</f>
        <v>21896</v>
      </c>
      <c r="K67" s="47" cm="1">
        <f t="array" ref="K67">IF($I$2="Раннее бронирование",
INDEX(GRID!$B$4:$BI$14,MATCH(K$7,GRID!$A$4:$A$14,0),MATCH(1,($U$2=GRID!$B$1:$BI$1)*(КАЛЕНДАРЬ!$O34=GRID!$B$3:$BI$3), 0))*GRID!$B$66,
ROUNDUP(INDEX(GRID!$B$4:$BI$14,MATCH(K$7,GRID!$A$4:$A$14,0),MATCH(1,($U$2=GRID!$B$1:$BI$1)*(КАЛЕНДАРЬ!$O34=GRID!$B$3:$BI$3),0))*GRID!$B$66*(1-GRID!$B$69),0))</f>
        <v>22304</v>
      </c>
      <c r="L67" s="48" cm="1">
        <f t="array" ref="L67">IF($I$2="Раннее бронирование",
INDEX(GRID!$B$17:$BI$27,MATCH(K$7,GRID!$A$17:$A$27,0),MATCH(1,($U$2=GRID!$B$1:$BI$1)*(КАЛЕНДАРЬ!$O34=GRID!$B$3:$BI$3), 0))*GRID!$B$66,
ROUNDUP(INDEX(GRID!$B$17:$BI$27,MATCH(K$7,GRID!$A$17:$A$27,0),MATCH(1,($U$2=GRID!$B$1:$BI$1)*(КАЛЕНДАРЬ!$O34=GRID!$B$3:$BI$3), 0))*GRID!$B$66*(1-GRID!$B$69),0))</f>
        <v>24004</v>
      </c>
      <c r="M67" s="47" cm="1">
        <f t="array" ref="M67">IF($I$2="Раннее бронирование",
INDEX(GRID!$B$4:$BI$14,MATCH(M$7,GRID!$A$4:$A$14,0),MATCH(1,($U$2=GRID!$B$1:$BI$1)*(КАЛЕНДАРЬ!$O34=GRID!$B$3:$BI$3), 0))*GRID!$B$66,
ROUNDUP(INDEX(GRID!$B$4:$BI$14,MATCH(M$7,GRID!$A$4:$A$14,0),MATCH(1,($U$2=GRID!$B$1:$BI$1)*(КАЛЕНДАРЬ!$O34=GRID!$B$3:$BI$3),0))*GRID!$B$66*(1-GRID!$B$69),0))</f>
        <v>24684</v>
      </c>
      <c r="N67" s="48" cm="1">
        <f t="array" ref="N67">IF($I$2="Раннее бронирование",
INDEX(GRID!$B$17:$BI$27,MATCH(M$7,GRID!$A$17:$A$27,0),MATCH(1,($U$2=GRID!$B$1:$BI$1)*(КАЛЕНДАРЬ!$O34=GRID!$B$3:$BI$3), 0))*GRID!$B$66,
ROUNDUP(INDEX(GRID!$B$17:$BI$27,MATCH(M$7,GRID!$A$17:$A$27,0),MATCH(1,($U$2=GRID!$B$1:$BI$1)*(КАЛЕНДАРЬ!$O34=GRID!$B$3:$BI$3), 0))*GRID!$B$66*(1-GRID!$B$69),0))</f>
        <v>26384</v>
      </c>
      <c r="O67" s="47" cm="1">
        <f t="array" ref="O67">IF($I$2="Раннее бронирование",
INDEX(GRID!$B$4:$BI$14,MATCH(O$7,GRID!$A$4:$A$14,0),MATCH(1,($U$2=GRID!$B$1:$BI$1)*(КАЛЕНДАРЬ!$O34=GRID!$B$3:$BI$3), 0))*GRID!$B$66,
ROUNDUP(INDEX(GRID!$B$4:$BI$14,MATCH(O$7,GRID!$A$4:$A$14,0),MATCH(1,($U$2=GRID!$B$1:$BI$1)*(КАЛЕНДАРЬ!$O34=GRID!$B$3:$BI$3),0))*GRID!$B$66*(1-GRID!$B$69),0))</f>
        <v>29240</v>
      </c>
      <c r="P67" s="48" cm="1">
        <f t="array" ref="P67">IF($I$2="Раннее бронирование",
INDEX(GRID!$B$17:$BI$27,MATCH(O$7,GRID!$A$17:$A$27,0),MATCH(1,($U$2=GRID!$B$1:$BI$1)*(КАЛЕНДАРЬ!$O34=GRID!$B$3:$BI$3), 0))*GRID!$B$66,
ROUNDUP(INDEX(GRID!$B$17:$BI$27,MATCH(O$7,GRID!$A$17:$A$27,0),MATCH(1,($U$2=GRID!$B$1:$BI$1)*(КАЛЕНДАРЬ!$O34=GRID!$B$3:$BI$3), 0))*GRID!$B$66*(1-GRID!$B$69),0))</f>
        <v>30940</v>
      </c>
      <c r="Q67" s="47" cm="1">
        <f t="array" ref="Q67">IF($I$2="Раннее бронирование",
INDEX(GRID!$B$4:$BI$14,MATCH(Q$7,GRID!$A$4:$A$14,0),MATCH(1,($U$2=GRID!$B$1:$BI$1)*(КАЛЕНДАРЬ!$O34=GRID!$B$3:$BI$3), 0))*GRID!$B$66,
ROUNDUP(INDEX(GRID!$B$4:$BI$14,MATCH(Q$7,GRID!$A$4:$A$14,0),MATCH(1,($U$2=GRID!$B$1:$BI$1)*(КАЛЕНДАРЬ!$O34=GRID!$B$3:$BI$3),0))*GRID!$B$66*(1-GRID!$B$69),0))</f>
        <v>32912</v>
      </c>
      <c r="R67" s="48" cm="1">
        <f t="array" ref="R67">IF($I$2="Раннее бронирование",
INDEX(GRID!$B$17:$BI$27,MATCH(Q$7,GRID!$A$17:$A$27,0),MATCH(1,($U$2=GRID!$B$1:$BI$1)*(КАЛЕНДАРЬ!$O34=GRID!$B$3:$BI$3), 0))*GRID!$B$66,
ROUNDUP(INDEX(GRID!$B$17:$BI$27,MATCH(Q$7,GRID!$A$17:$A$27,0),MATCH(1,($U$2=GRID!$B$1:$BI$1)*(КАЛЕНДАРЬ!$O34=GRID!$B$3:$BI$3), 0))*GRID!$B$66*(1-GRID!$B$69),0))</f>
        <v>34612</v>
      </c>
      <c r="S67" s="47" cm="1">
        <f t="array" ref="S67">IF($I$2="Раннее бронирование",
INDEX(GRID!$B$4:$BI$14,MATCH(S$7,GRID!$A$4:$A$14,0),MATCH(1,($U$2=GRID!$B$1:$BI$1)*(КАЛЕНДАРЬ!$O34=GRID!$B$3:$BI$3), 0))*GRID!$B$66,
ROUNDUP(INDEX(GRID!$B$4:$BI$14,MATCH(S$7,GRID!$A$4:$A$14,0),MATCH(1,($U$2=GRID!$B$1:$BI$1)*(КАЛЕНДАРЬ!$O34=GRID!$B$3:$BI$3),0))*GRID!$B$66*(1-GRID!$B$69),0))</f>
        <v>40256</v>
      </c>
      <c r="T67" s="48" cm="1">
        <f t="array" ref="T67">IF($I$2="Раннее бронирование",
INDEX(GRID!$B$17:$BI$27,MATCH(S$7,GRID!$A$17:$A$27,0),MATCH(1,($U$2=GRID!$B$1:$BI$1)*(КАЛЕНДАРЬ!$O34=GRID!$B$3:$BI$3), 0))*GRID!$B$66,
ROUNDUP(INDEX(GRID!$B$17:$BI$27,MATCH(S$7,GRID!$A$17:$A$27,0),MATCH(1,($U$2=GRID!$B$1:$BI$1)*(КАЛЕНДАРЬ!$O34=GRID!$B$3:$BI$3), 0))*GRID!$B$66*(1-GRID!$B$69),0))</f>
        <v>41956</v>
      </c>
      <c r="U67" s="47" cm="1">
        <f t="array" ref="U67">IF($I$2="Раннее бронирование",
INDEX(GRID!$B$4:$BI$14,MATCH(U$7,GRID!$A$4:$A$14,0),MATCH(1,($U$2=GRID!$B$1:$BI$1)*(КАЛЕНДАРЬ!$O34=GRID!$B$3:$BI$3), 0))*GRID!$B$66,
ROUNDUP(INDEX(GRID!$B$4:$BI$14,MATCH(U$7,GRID!$A$4:$A$14,0),MATCH(1,($U$2=GRID!$B$1:$BI$1)*(КАЛЕНДАРЬ!$O34=GRID!$B$3:$BI$3),0))*GRID!$B$66*(1-GRID!$B$69),0))</f>
        <v>45560</v>
      </c>
      <c r="V67" s="48" cm="1">
        <f t="array" ref="V67">IF($I$2="Раннее бронирование",
INDEX(GRID!$B$17:$BI$27,MATCH(U$7,GRID!$A$17:$A$27,0),MATCH(1,($U$2=GRID!$B$1:$BI$1)*(КАЛЕНДАРЬ!$O34=GRID!$B$3:$BI$3), 0))*GRID!$B$66,
ROUNDUP(INDEX(GRID!$B$17:$BI$27,MATCH(U$7,GRID!$A$17:$A$27,0),MATCH(1,($U$2=GRID!$B$1:$BI$1)*(КАЛЕНДАРЬ!$O34=GRID!$B$3:$BI$3), 0))*GRID!$B$66*(1-GRID!$B$69),0))</f>
        <v>47260</v>
      </c>
      <c r="W67" s="47" cm="1">
        <f t="array" ref="W67">IF($I$2="Раннее бронирование",
INDEX(GRID!$B$4:$BI$14,MATCH(W$7,GRID!$A$4:$A$14,0),MATCH(1,($U$2=GRID!$B$1:$BI$1)*(КАЛЕНДАРЬ!$O34=GRID!$B$3:$BI$3), 0))*GRID!$B$66,
ROUNDUP(INDEX(GRID!$B$4:$BI$14,MATCH(W$7,GRID!$A$4:$A$14,0),MATCH(1,($U$2=GRID!$B$1:$BI$1)*(КАЛЕНДАРЬ!$O34=GRID!$B$3:$BI$3),0))*GRID!$B$66*(1-GRID!$B$69),0))</f>
        <v>175440</v>
      </c>
      <c r="X67" s="48" cm="1">
        <f t="array" ref="X67">IF($I$2="Раннее бронирование",
INDEX(GRID!$B$17:$BI$27,MATCH(W$7,GRID!$A$17:$A$27,0),MATCH(1,($U$2=GRID!$B$1:$BI$1)*(КАЛЕНДАРЬ!$O34=GRID!$B$3:$BI$3), 0))*GRID!$B$66,
ROUNDUP(INDEX(GRID!$B$17:$BI$27,MATCH(W$7,GRID!$A$17:$A$27,0),MATCH(1,($U$2=GRID!$B$1:$BI$1)*(КАЛЕНДАРЬ!$O34=GRID!$B$3:$BI$3), 0))*GRID!$B$66*(1-GRID!$B$69),0))</f>
        <v>177140</v>
      </c>
    </row>
    <row r="68" spans="1:24" ht="13.5" hidden="1" customHeight="1" x14ac:dyDescent="0.2"/>
    <row r="69" spans="1:24" hidden="1" x14ac:dyDescent="0.2">
      <c r="A69" s="210" t="s">
        <v>38</v>
      </c>
      <c r="B69" s="210"/>
      <c r="C69" s="210"/>
      <c r="D69" s="210"/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</row>
    <row r="70" spans="1:24" hidden="1" x14ac:dyDescent="0.2">
      <c r="A70" s="211" t="s">
        <v>58</v>
      </c>
      <c r="B70" s="212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2"/>
      <c r="O70" s="212"/>
      <c r="P70" s="212"/>
      <c r="Q70" s="212"/>
      <c r="R70" s="212"/>
      <c r="S70" s="212"/>
      <c r="T70" s="212"/>
      <c r="U70" s="212"/>
      <c r="V70" s="212"/>
      <c r="W70" s="212"/>
      <c r="X70" s="212"/>
    </row>
    <row r="71" spans="1:24" ht="58.5" hidden="1" customHeight="1" x14ac:dyDescent="0.2">
      <c r="A71" s="213" t="s">
        <v>39</v>
      </c>
      <c r="B71" s="214"/>
      <c r="C71" s="217" t="s">
        <v>85</v>
      </c>
      <c r="D71" s="218"/>
      <c r="E71" s="219" t="s">
        <v>86</v>
      </c>
      <c r="F71" s="220"/>
      <c r="G71" s="221" t="s">
        <v>83</v>
      </c>
      <c r="H71" s="222"/>
      <c r="I71" s="223" t="s">
        <v>87</v>
      </c>
      <c r="J71" s="224"/>
      <c r="K71" s="225" t="s">
        <v>88</v>
      </c>
      <c r="L71" s="225"/>
      <c r="M71" s="226" t="s">
        <v>89</v>
      </c>
      <c r="N71" s="227"/>
      <c r="O71" s="228" t="s">
        <v>94</v>
      </c>
      <c r="P71" s="229"/>
      <c r="Q71" s="230" t="s">
        <v>95</v>
      </c>
      <c r="R71" s="230"/>
      <c r="S71" s="231" t="s">
        <v>90</v>
      </c>
      <c r="T71" s="231"/>
      <c r="U71" s="232" t="s">
        <v>91</v>
      </c>
      <c r="V71" s="233"/>
      <c r="W71" s="234" t="s">
        <v>96</v>
      </c>
      <c r="X71" s="235"/>
    </row>
    <row r="72" spans="1:24" hidden="1" x14ac:dyDescent="0.2">
      <c r="A72" s="215"/>
      <c r="B72" s="216"/>
      <c r="C72" s="45" t="s">
        <v>40</v>
      </c>
      <c r="D72" s="45" t="s">
        <v>41</v>
      </c>
      <c r="E72" s="45" t="s">
        <v>40</v>
      </c>
      <c r="F72" s="45" t="s">
        <v>41</v>
      </c>
      <c r="G72" s="45" t="s">
        <v>40</v>
      </c>
      <c r="H72" s="45" t="s">
        <v>41</v>
      </c>
      <c r="I72" s="45" t="s">
        <v>40</v>
      </c>
      <c r="J72" s="45" t="s">
        <v>41</v>
      </c>
      <c r="K72" s="45" t="s">
        <v>40</v>
      </c>
      <c r="L72" s="45" t="s">
        <v>41</v>
      </c>
      <c r="M72" s="45" t="s">
        <v>40</v>
      </c>
      <c r="N72" s="45" t="s">
        <v>41</v>
      </c>
      <c r="O72" s="45" t="s">
        <v>40</v>
      </c>
      <c r="P72" s="45" t="s">
        <v>41</v>
      </c>
      <c r="Q72" s="45" t="s">
        <v>40</v>
      </c>
      <c r="R72" s="45" t="s">
        <v>41</v>
      </c>
      <c r="S72" s="45" t="s">
        <v>40</v>
      </c>
      <c r="T72" s="45" t="s">
        <v>41</v>
      </c>
      <c r="U72" s="45" t="s">
        <v>40</v>
      </c>
      <c r="V72" s="45" t="s">
        <v>41</v>
      </c>
      <c r="W72" s="45" t="s">
        <v>40</v>
      </c>
      <c r="X72" s="45" t="s">
        <v>41</v>
      </c>
    </row>
    <row r="73" spans="1:24" hidden="1" x14ac:dyDescent="0.2">
      <c r="A73" s="117" t="s">
        <v>42</v>
      </c>
      <c r="B73" s="117">
        <v>1</v>
      </c>
      <c r="C73" s="47" cm="1">
        <f t="array" ref="C73">IF($I$2="Раннее бронирование",
INDEX(GRID!$B$4:$BI$14,MATCH(C$7,GRID!$A$4:$A$14,0),MATCH(1,($U$2=GRID!$B$1:$BI$1)*(КАЛЕНДАРЬ!$R4=GRID!$B$3:$BI$3), 0))*GRID!$B$66,
ROUNDUP(INDEX(GRID!$B$4:$BI$14,MATCH(C$7,GRID!$A$4:$A$14,0),MATCH(1,($U$2=GRID!$B$1:$BI$1)*(КАЛЕНДАРЬ!$R4=GRID!$B$3:$BI$3),0))*GRID!$B$66*(1-GRID!$B$69),0))</f>
        <v>15640</v>
      </c>
      <c r="D73" s="48" cm="1">
        <f t="array" ref="D73">IF($I$2="Раннее бронирование",
INDEX(GRID!$B$17:$BI$27,MATCH(C$7,GRID!$A$17:$A$27,0),MATCH(1,($U$2=GRID!$B$1:$BI$1)*(КАЛЕНДАРЬ!$R4=GRID!$B$3:$BI$3), 0))*GRID!$B$66,
ROUNDUP(INDEX(GRID!$B$17:$BI$27,MATCH(C$7,GRID!$A$17:$A$27,0),MATCH(1,($U$2=GRID!$B$1:$BI$1)*(КАЛЕНДАРЬ!$R4=GRID!$B$3:$BI$3), 0))*GRID!$B$66*(1-GRID!$B$69),0))</f>
        <v>17340</v>
      </c>
      <c r="E73" s="47" cm="1">
        <f t="array" ref="E73">IF($I$2="Раннее бронирование",
INDEX(GRID!$B$4:$BI$14,MATCH(E$7,GRID!$A$4:$A$14,0),MATCH(1,($U$2=GRID!$B$1:$BI$1)*(КАЛЕНДАРЬ!$R4=GRID!$B$3:$BI$3), 0))*GRID!$B$66,
ROUNDUP(INDEX(GRID!$B$4:$BI$14,MATCH(E$7,GRID!$A$4:$A$14,0),MATCH(1,($U$2=GRID!$B$1:$BI$1)*(КАЛЕНДАРЬ!$R4=GRID!$B$3:$BI$3),0))*GRID!$B$66*(1-GRID!$B$69),0))</f>
        <v>17340</v>
      </c>
      <c r="F73" s="48" cm="1">
        <f t="array" ref="F73">IF($I$2="Раннее бронирование",
INDEX(GRID!$B$17:$BI$27,MATCH(E$7,GRID!$A$17:$A$27,0),MATCH(1,($U$2=GRID!$B$1:$BI$1)*(КАЛЕНДАРЬ!$R4=GRID!$B$3:$BI$3), 0))*GRID!$B$66,
ROUNDUP(INDEX(GRID!$B$17:$BI$27,MATCH(E$7,GRID!$A$17:$A$27,0),MATCH(1,($U$2=GRID!$B$1:$BI$1)*(КАЛЕНДАРЬ!$R4=GRID!$B$3:$BI$3), 0))*GRID!$B$66*(1-GRID!$B$69),0))</f>
        <v>19040</v>
      </c>
      <c r="G73" s="47" cm="1">
        <f t="array" ref="G73">IF($I$2="Раннее бронирование",
INDEX(GRID!$B$4:$BI$14,MATCH(G$7,GRID!$A$4:$A$14,0),MATCH(1,($U$2=GRID!$B$1:$BI$1)*(КАЛЕНДАРЬ!$R4=GRID!$B$3:$BI$3), 0))*GRID!$B$66,
ROUNDUP(INDEX(GRID!$B$4:$BI$14,MATCH(G$7,GRID!$A$4:$A$14,0),MATCH(1,($U$2=GRID!$B$1:$BI$1)*(КАЛЕНДАРЬ!$R4=GRID!$B$3:$BI$3),0))*GRID!$B$66*(1-GRID!$B$69),0))</f>
        <v>19176</v>
      </c>
      <c r="H73" s="48" cm="1">
        <f t="array" ref="H73">IF($I$2="Раннее бронирование",
INDEX(GRID!$B$17:$BI$27,MATCH(G$7,GRID!$A$17:$A$27,0),MATCH(1,($U$2=GRID!$B$1:$BI$1)*(КАЛЕНДАРЬ!$R4=GRID!$B$3:$BI$3), 0))*GRID!$B$66,
ROUNDUP(INDEX(GRID!$B$17:$BI$27,MATCH(G$7,GRID!$A$17:$A$27,0),MATCH(1,($U$2=GRID!$B$1:$BI$1)*(КАЛЕНДАРЬ!$R4=GRID!$B$3:$BI$3), 0))*GRID!$B$66*(1-GRID!$B$69),0))</f>
        <v>20876</v>
      </c>
      <c r="I73" s="47" cm="1">
        <f t="array" ref="I73">IF($I$2="Раннее бронирование",
INDEX(GRID!$B$4:$BI$14,MATCH(I$7,GRID!$A$4:$A$14,0),MATCH(1,($U$2=GRID!$B$1:$BI$1)*(КАЛЕНДАРЬ!$R4=GRID!$B$3:$BI$3), 0))*GRID!$B$66,
ROUNDUP(INDEX(GRID!$B$4:$BI$14,MATCH(I$7,GRID!$A$4:$A$14,0),MATCH(1,($U$2=GRID!$B$1:$BI$1)*(КАЛЕНДАРЬ!$R4=GRID!$B$3:$BI$3),0))*GRID!$B$66*(1-GRID!$B$69),0))</f>
        <v>21216</v>
      </c>
      <c r="J73" s="48" cm="1">
        <f t="array" ref="J73">IF($I$2="Раннее бронирование",
INDEX(GRID!$B$17:$BI$27,MATCH(I$7,GRID!$A$17:$A$27,0),MATCH(1,($U$2=GRID!$B$1:$BI$1)*(КАЛЕНДАРЬ!$R4=GRID!$B$3:$BI$3), 0))*GRID!$B$66,
ROUNDUP(INDEX(GRID!$B$17:$BI$27,MATCH(I$7,GRID!$A$17:$A$27,0),MATCH(1,($U$2=GRID!$B$1:$BI$1)*(КАЛЕНДАРЬ!$R4=GRID!$B$3:$BI$3), 0))*GRID!$B$66*(1-GRID!$B$69),0))</f>
        <v>22916</v>
      </c>
      <c r="K73" s="47" cm="1">
        <f t="array" ref="K73">IF($I$2="Раннее бронирование",
INDEX(GRID!$B$4:$BI$14,MATCH(K$7,GRID!$A$4:$A$14,0),MATCH(1,($U$2=GRID!$B$1:$BI$1)*(КАЛЕНДАРЬ!$R4=GRID!$B$3:$BI$3), 0))*GRID!$B$66,
ROUNDUP(INDEX(GRID!$B$4:$BI$14,MATCH(K$7,GRID!$A$4:$A$14,0),MATCH(1,($U$2=GRID!$B$1:$BI$1)*(КАЛЕНДАРЬ!$R4=GRID!$B$3:$BI$3),0))*GRID!$B$66*(1-GRID!$B$69),0))</f>
        <v>23528</v>
      </c>
      <c r="L73" s="48" cm="1">
        <f t="array" ref="L73">IF($I$2="Раннее бронирование",
INDEX(GRID!$B$17:$BI$27,MATCH(K$7,GRID!$A$17:$A$27,0),MATCH(1,($U$2=GRID!$B$1:$BI$1)*(КАЛЕНДАРЬ!$R4=GRID!$B$3:$BI$3), 0))*GRID!$B$66,
ROUNDUP(INDEX(GRID!$B$17:$BI$27,MATCH(K$7,GRID!$A$17:$A$27,0),MATCH(1,($U$2=GRID!$B$1:$BI$1)*(КАЛЕНДАРЬ!$R4=GRID!$B$3:$BI$3), 0))*GRID!$B$66*(1-GRID!$B$69),0))</f>
        <v>25228</v>
      </c>
      <c r="M73" s="47" cm="1">
        <f t="array" ref="M73">IF($I$2="Раннее бронирование",
INDEX(GRID!$B$4:$BI$14,MATCH(M$7,GRID!$A$4:$A$14,0),MATCH(1,($U$2=GRID!$B$1:$BI$1)*(КАЛЕНДАРЬ!$R4=GRID!$B$3:$BI$3), 0))*GRID!$B$66,
ROUNDUP(INDEX(GRID!$B$4:$BI$14,MATCH(M$7,GRID!$A$4:$A$14,0),MATCH(1,($U$2=GRID!$B$1:$BI$1)*(КАЛЕНДАРЬ!$R4=GRID!$B$3:$BI$3),0))*GRID!$B$66*(1-GRID!$B$69),0))</f>
        <v>26044</v>
      </c>
      <c r="N73" s="48" cm="1">
        <f t="array" ref="N73">IF($I$2="Раннее бронирование",
INDEX(GRID!$B$17:$BI$27,MATCH(M$7,GRID!$A$17:$A$27,0),MATCH(1,($U$2=GRID!$B$1:$BI$1)*(КАЛЕНДАРЬ!$R4=GRID!$B$3:$BI$3), 0))*GRID!$B$66,
ROUNDUP(INDEX(GRID!$B$17:$BI$27,MATCH(M$7,GRID!$A$17:$A$27,0),MATCH(1,($U$2=GRID!$B$1:$BI$1)*(КАЛЕНДАРЬ!$R4=GRID!$B$3:$BI$3), 0))*GRID!$B$66*(1-GRID!$B$69),0))</f>
        <v>27744</v>
      </c>
      <c r="O73" s="47" cm="1">
        <f t="array" ref="O73">IF($I$2="Раннее бронирование",
INDEX(GRID!$B$4:$BI$14,MATCH(O$7,GRID!$A$4:$A$14,0),MATCH(1,($U$2=GRID!$B$1:$BI$1)*(КАЛЕНДАРЬ!$R4=GRID!$B$3:$BI$3), 0))*GRID!$B$66,
ROUNDUP(INDEX(GRID!$B$4:$BI$14,MATCH(O$7,GRID!$A$4:$A$14,0),MATCH(1,($U$2=GRID!$B$1:$BI$1)*(КАЛЕНДАРЬ!$R4=GRID!$B$3:$BI$3),0))*GRID!$B$66*(1-GRID!$B$69),0))</f>
        <v>30464</v>
      </c>
      <c r="P73" s="48" cm="1">
        <f t="array" ref="P73">IF($I$2="Раннее бронирование",
INDEX(GRID!$B$17:$BI$27,MATCH(O$7,GRID!$A$17:$A$27,0),MATCH(1,($U$2=GRID!$B$1:$BI$1)*(КАЛЕНДАРЬ!$R4=GRID!$B$3:$BI$3), 0))*GRID!$B$66,
ROUNDUP(INDEX(GRID!$B$17:$BI$27,MATCH(O$7,GRID!$A$17:$A$27,0),MATCH(1,($U$2=GRID!$B$1:$BI$1)*(КАЛЕНДАРЬ!$R4=GRID!$B$3:$BI$3), 0))*GRID!$B$66*(1-GRID!$B$69),0))</f>
        <v>32164</v>
      </c>
      <c r="Q73" s="47" cm="1">
        <f t="array" ref="Q73">IF($I$2="Раннее бронирование",
INDEX(GRID!$B$4:$BI$14,MATCH(Q$7,GRID!$A$4:$A$14,0),MATCH(1,($U$2=GRID!$B$1:$BI$1)*(КАЛЕНДАРЬ!$R4=GRID!$B$3:$BI$3), 0))*GRID!$B$66,
ROUNDUP(INDEX(GRID!$B$4:$BI$14,MATCH(Q$7,GRID!$A$4:$A$14,0),MATCH(1,($U$2=GRID!$B$1:$BI$1)*(КАЛЕНДАРЬ!$R4=GRID!$B$3:$BI$3),0))*GRID!$B$66*(1-GRID!$B$69),0))</f>
        <v>34408</v>
      </c>
      <c r="R73" s="48" cm="1">
        <f t="array" ref="R73">IF($I$2="Раннее бронирование",
INDEX(GRID!$B$17:$BI$27,MATCH(Q$7,GRID!$A$17:$A$27,0),MATCH(1,($U$2=GRID!$B$1:$BI$1)*(КАЛЕНДАРЬ!$R4=GRID!$B$3:$BI$3), 0))*GRID!$B$66,
ROUNDUP(INDEX(GRID!$B$17:$BI$27,MATCH(Q$7,GRID!$A$17:$A$27,0),MATCH(1,($U$2=GRID!$B$1:$BI$1)*(КАЛЕНДАРЬ!$R4=GRID!$B$3:$BI$3), 0))*GRID!$B$66*(1-GRID!$B$69),0))</f>
        <v>36108</v>
      </c>
      <c r="S73" s="47" cm="1">
        <f t="array" ref="S73">IF($I$2="Раннее бронирование",
INDEX(GRID!$B$4:$BI$14,MATCH(S$7,GRID!$A$4:$A$14,0),MATCH(1,($U$2=GRID!$B$1:$BI$1)*(КАЛЕНДАРЬ!$R4=GRID!$B$3:$BI$3), 0))*GRID!$B$66,
ROUNDUP(INDEX(GRID!$B$4:$BI$14,MATCH(S$7,GRID!$A$4:$A$14,0),MATCH(1,($U$2=GRID!$B$1:$BI$1)*(КАЛЕНДАРЬ!$R4=GRID!$B$3:$BI$3),0))*GRID!$B$66*(1-GRID!$B$69),0))</f>
        <v>42228</v>
      </c>
      <c r="T73" s="48" cm="1">
        <f t="array" ref="T73">IF($I$2="Раннее бронирование",
INDEX(GRID!$B$17:$BI$27,MATCH(S$7,GRID!$A$17:$A$27,0),MATCH(1,($U$2=GRID!$B$1:$BI$1)*(КАЛЕНДАРЬ!$R4=GRID!$B$3:$BI$3), 0))*GRID!$B$66,
ROUNDUP(INDEX(GRID!$B$17:$BI$27,MATCH(S$7,GRID!$A$17:$A$27,0),MATCH(1,($U$2=GRID!$B$1:$BI$1)*(КАЛЕНДАРЬ!$R4=GRID!$B$3:$BI$3), 0))*GRID!$B$66*(1-GRID!$B$69),0))</f>
        <v>43928</v>
      </c>
      <c r="U73" s="47" cm="1">
        <f t="array" ref="U73">IF($I$2="Раннее бронирование",
INDEX(GRID!$B$4:$BI$14,MATCH(U$7,GRID!$A$4:$A$14,0),MATCH(1,($U$2=GRID!$B$1:$BI$1)*(КАЛЕНДАРЬ!$R4=GRID!$B$3:$BI$3), 0))*GRID!$B$66,
ROUNDUP(INDEX(GRID!$B$4:$BI$14,MATCH(U$7,GRID!$A$4:$A$14,0),MATCH(1,($U$2=GRID!$B$1:$BI$1)*(КАЛЕНДАРЬ!$R4=GRID!$B$3:$BI$3),0))*GRID!$B$66*(1-GRID!$B$69),0))</f>
        <v>47600</v>
      </c>
      <c r="V73" s="48" cm="1">
        <f t="array" ref="V73">IF($I$2="Раннее бронирование",
INDEX(GRID!$B$17:$BI$27,MATCH(U$7,GRID!$A$17:$A$27,0),MATCH(1,($U$2=GRID!$B$1:$BI$1)*(КАЛЕНДАРЬ!$R4=GRID!$B$3:$BI$3), 0))*GRID!$B$66,
ROUNDUP(INDEX(GRID!$B$17:$BI$27,MATCH(U$7,GRID!$A$17:$A$27,0),MATCH(1,($U$2=GRID!$B$1:$BI$1)*(КАЛЕНДАРЬ!$R4=GRID!$B$3:$BI$3), 0))*GRID!$B$66*(1-GRID!$B$69),0))</f>
        <v>49300</v>
      </c>
      <c r="W73" s="47" cm="1">
        <f t="array" ref="W73">IF($I$2="Раннее бронирование",
INDEX(GRID!$B$4:$BI$14,MATCH(W$7,GRID!$A$4:$A$14,0),MATCH(1,($U$2=GRID!$B$1:$BI$1)*(КАЛЕНДАРЬ!$R4=GRID!$B$3:$BI$3), 0))*GRID!$B$66,
ROUNDUP(INDEX(GRID!$B$4:$BI$14,MATCH(W$7,GRID!$A$4:$A$14,0),MATCH(1,($U$2=GRID!$B$1:$BI$1)*(КАЛЕНДАРЬ!$R4=GRID!$B$3:$BI$3),0))*GRID!$B$66*(1-GRID!$B$69),0))</f>
        <v>180880</v>
      </c>
      <c r="X73" s="48" cm="1">
        <f t="array" ref="X73">IF($I$2="Раннее бронирование",
INDEX(GRID!$B$17:$BI$27,MATCH(W$7,GRID!$A$17:$A$27,0),MATCH(1,($U$2=GRID!$B$1:$BI$1)*(КАЛЕНДАРЬ!$R4=GRID!$B$3:$BI$3), 0))*GRID!$B$66,
ROUNDUP(INDEX(GRID!$B$17:$BI$27,MATCH(W$7,GRID!$A$17:$A$27,0),MATCH(1,($U$2=GRID!$B$1:$BI$1)*(КАЛЕНДАРЬ!$R4=GRID!$B$3:$BI$3), 0))*GRID!$B$66*(1-GRID!$B$69),0))</f>
        <v>182580</v>
      </c>
    </row>
    <row r="74" spans="1:24" hidden="1" x14ac:dyDescent="0.2">
      <c r="A74" s="117" t="s">
        <v>43</v>
      </c>
      <c r="B74" s="117">
        <v>2</v>
      </c>
      <c r="C74" s="47" cm="1">
        <f t="array" ref="C74">IF($I$2="Раннее бронирование",
INDEX(GRID!$B$4:$BI$14,MATCH(C$7,GRID!$A$4:$A$14,0),MATCH(1,($U$2=GRID!$B$1:$BI$1)*(КАЛЕНДАРЬ!$R5=GRID!$B$3:$BI$3), 0))*GRID!$B$66,
ROUNDUP(INDEX(GRID!$B$4:$BI$14,MATCH(C$7,GRID!$A$4:$A$14,0),MATCH(1,($U$2=GRID!$B$1:$BI$1)*(КАЛЕНДАРЬ!$R5=GRID!$B$3:$BI$3),0))*GRID!$B$66*(1-GRID!$B$69),0))</f>
        <v>15640</v>
      </c>
      <c r="D74" s="48" cm="1">
        <f t="array" ref="D74">IF($I$2="Раннее бронирование",
INDEX(GRID!$B$17:$BI$27,MATCH(C$7,GRID!$A$17:$A$27,0),MATCH(1,($U$2=GRID!$B$1:$BI$1)*(КАЛЕНДАРЬ!$R5=GRID!$B$3:$BI$3), 0))*GRID!$B$66,
ROUNDUP(INDEX(GRID!$B$17:$BI$27,MATCH(C$7,GRID!$A$17:$A$27,0),MATCH(1,($U$2=GRID!$B$1:$BI$1)*(КАЛЕНДАРЬ!$R5=GRID!$B$3:$BI$3), 0))*GRID!$B$66*(1-GRID!$B$69),0))</f>
        <v>17340</v>
      </c>
      <c r="E74" s="47" cm="1">
        <f t="array" ref="E74">IF($I$2="Раннее бронирование",
INDEX(GRID!$B$4:$BI$14,MATCH(E$7,GRID!$A$4:$A$14,0),MATCH(1,($U$2=GRID!$B$1:$BI$1)*(КАЛЕНДАРЬ!$R5=GRID!$B$3:$BI$3), 0))*GRID!$B$66,
ROUNDUP(INDEX(GRID!$B$4:$BI$14,MATCH(E$7,GRID!$A$4:$A$14,0),MATCH(1,($U$2=GRID!$B$1:$BI$1)*(КАЛЕНДАРЬ!$R5=GRID!$B$3:$BI$3),0))*GRID!$B$66*(1-GRID!$B$69),0))</f>
        <v>17340</v>
      </c>
      <c r="F74" s="48" cm="1">
        <f t="array" ref="F74">IF($I$2="Раннее бронирование",
INDEX(GRID!$B$17:$BI$27,MATCH(E$7,GRID!$A$17:$A$27,0),MATCH(1,($U$2=GRID!$B$1:$BI$1)*(КАЛЕНДАРЬ!$R5=GRID!$B$3:$BI$3), 0))*GRID!$B$66,
ROUNDUP(INDEX(GRID!$B$17:$BI$27,MATCH(E$7,GRID!$A$17:$A$27,0),MATCH(1,($U$2=GRID!$B$1:$BI$1)*(КАЛЕНДАРЬ!$R5=GRID!$B$3:$BI$3), 0))*GRID!$B$66*(1-GRID!$B$69),0))</f>
        <v>19040</v>
      </c>
      <c r="G74" s="47" cm="1">
        <f t="array" ref="G74">IF($I$2="Раннее бронирование",
INDEX(GRID!$B$4:$BI$14,MATCH(G$7,GRID!$A$4:$A$14,0),MATCH(1,($U$2=GRID!$B$1:$BI$1)*(КАЛЕНДАРЬ!$R5=GRID!$B$3:$BI$3), 0))*GRID!$B$66,
ROUNDUP(INDEX(GRID!$B$4:$BI$14,MATCH(G$7,GRID!$A$4:$A$14,0),MATCH(1,($U$2=GRID!$B$1:$BI$1)*(КАЛЕНДАРЬ!$R5=GRID!$B$3:$BI$3),0))*GRID!$B$66*(1-GRID!$B$69),0))</f>
        <v>19176</v>
      </c>
      <c r="H74" s="48" cm="1">
        <f t="array" ref="H74">IF($I$2="Раннее бронирование",
INDEX(GRID!$B$17:$BI$27,MATCH(G$7,GRID!$A$17:$A$27,0),MATCH(1,($U$2=GRID!$B$1:$BI$1)*(КАЛЕНДАРЬ!$R5=GRID!$B$3:$BI$3), 0))*GRID!$B$66,
ROUNDUP(INDEX(GRID!$B$17:$BI$27,MATCH(G$7,GRID!$A$17:$A$27,0),MATCH(1,($U$2=GRID!$B$1:$BI$1)*(КАЛЕНДАРЬ!$R5=GRID!$B$3:$BI$3), 0))*GRID!$B$66*(1-GRID!$B$69),0))</f>
        <v>20876</v>
      </c>
      <c r="I74" s="47" cm="1">
        <f t="array" ref="I74">IF($I$2="Раннее бронирование",
INDEX(GRID!$B$4:$BI$14,MATCH(I$7,GRID!$A$4:$A$14,0),MATCH(1,($U$2=GRID!$B$1:$BI$1)*(КАЛЕНДАРЬ!$R5=GRID!$B$3:$BI$3), 0))*GRID!$B$66,
ROUNDUP(INDEX(GRID!$B$4:$BI$14,MATCH(I$7,GRID!$A$4:$A$14,0),MATCH(1,($U$2=GRID!$B$1:$BI$1)*(КАЛЕНДАРЬ!$R5=GRID!$B$3:$BI$3),0))*GRID!$B$66*(1-GRID!$B$69),0))</f>
        <v>21216</v>
      </c>
      <c r="J74" s="48" cm="1">
        <f t="array" ref="J74">IF($I$2="Раннее бронирование",
INDEX(GRID!$B$17:$BI$27,MATCH(I$7,GRID!$A$17:$A$27,0),MATCH(1,($U$2=GRID!$B$1:$BI$1)*(КАЛЕНДАРЬ!$R5=GRID!$B$3:$BI$3), 0))*GRID!$B$66,
ROUNDUP(INDEX(GRID!$B$17:$BI$27,MATCH(I$7,GRID!$A$17:$A$27,0),MATCH(1,($U$2=GRID!$B$1:$BI$1)*(КАЛЕНДАРЬ!$R5=GRID!$B$3:$BI$3), 0))*GRID!$B$66*(1-GRID!$B$69),0))</f>
        <v>22916</v>
      </c>
      <c r="K74" s="47" cm="1">
        <f t="array" ref="K74">IF($I$2="Раннее бронирование",
INDEX(GRID!$B$4:$BI$14,MATCH(K$7,GRID!$A$4:$A$14,0),MATCH(1,($U$2=GRID!$B$1:$BI$1)*(КАЛЕНДАРЬ!$R5=GRID!$B$3:$BI$3), 0))*GRID!$B$66,
ROUNDUP(INDEX(GRID!$B$4:$BI$14,MATCH(K$7,GRID!$A$4:$A$14,0),MATCH(1,($U$2=GRID!$B$1:$BI$1)*(КАЛЕНДАРЬ!$R5=GRID!$B$3:$BI$3),0))*GRID!$B$66*(1-GRID!$B$69),0))</f>
        <v>23528</v>
      </c>
      <c r="L74" s="48" cm="1">
        <f t="array" ref="L74">IF($I$2="Раннее бронирование",
INDEX(GRID!$B$17:$BI$27,MATCH(K$7,GRID!$A$17:$A$27,0),MATCH(1,($U$2=GRID!$B$1:$BI$1)*(КАЛЕНДАРЬ!$R5=GRID!$B$3:$BI$3), 0))*GRID!$B$66,
ROUNDUP(INDEX(GRID!$B$17:$BI$27,MATCH(K$7,GRID!$A$17:$A$27,0),MATCH(1,($U$2=GRID!$B$1:$BI$1)*(КАЛЕНДАРЬ!$R5=GRID!$B$3:$BI$3), 0))*GRID!$B$66*(1-GRID!$B$69),0))</f>
        <v>25228</v>
      </c>
      <c r="M74" s="47" cm="1">
        <f t="array" ref="M74">IF($I$2="Раннее бронирование",
INDEX(GRID!$B$4:$BI$14,MATCH(M$7,GRID!$A$4:$A$14,0),MATCH(1,($U$2=GRID!$B$1:$BI$1)*(КАЛЕНДАРЬ!$R5=GRID!$B$3:$BI$3), 0))*GRID!$B$66,
ROUNDUP(INDEX(GRID!$B$4:$BI$14,MATCH(M$7,GRID!$A$4:$A$14,0),MATCH(1,($U$2=GRID!$B$1:$BI$1)*(КАЛЕНДАРЬ!$R5=GRID!$B$3:$BI$3),0))*GRID!$B$66*(1-GRID!$B$69),0))</f>
        <v>26044</v>
      </c>
      <c r="N74" s="48" cm="1">
        <f t="array" ref="N74">IF($I$2="Раннее бронирование",
INDEX(GRID!$B$17:$BI$27,MATCH(M$7,GRID!$A$17:$A$27,0),MATCH(1,($U$2=GRID!$B$1:$BI$1)*(КАЛЕНДАРЬ!$R5=GRID!$B$3:$BI$3), 0))*GRID!$B$66,
ROUNDUP(INDEX(GRID!$B$17:$BI$27,MATCH(M$7,GRID!$A$17:$A$27,0),MATCH(1,($U$2=GRID!$B$1:$BI$1)*(КАЛЕНДАРЬ!$R5=GRID!$B$3:$BI$3), 0))*GRID!$B$66*(1-GRID!$B$69),0))</f>
        <v>27744</v>
      </c>
      <c r="O74" s="47" cm="1">
        <f t="array" ref="O74">IF($I$2="Раннее бронирование",
INDEX(GRID!$B$4:$BI$14,MATCH(O$7,GRID!$A$4:$A$14,0),MATCH(1,($U$2=GRID!$B$1:$BI$1)*(КАЛЕНДАРЬ!$R5=GRID!$B$3:$BI$3), 0))*GRID!$B$66,
ROUNDUP(INDEX(GRID!$B$4:$BI$14,MATCH(O$7,GRID!$A$4:$A$14,0),MATCH(1,($U$2=GRID!$B$1:$BI$1)*(КАЛЕНДАРЬ!$R5=GRID!$B$3:$BI$3),0))*GRID!$B$66*(1-GRID!$B$69),0))</f>
        <v>30464</v>
      </c>
      <c r="P74" s="48" cm="1">
        <f t="array" ref="P74">IF($I$2="Раннее бронирование",
INDEX(GRID!$B$17:$BI$27,MATCH(O$7,GRID!$A$17:$A$27,0),MATCH(1,($U$2=GRID!$B$1:$BI$1)*(КАЛЕНДАРЬ!$R5=GRID!$B$3:$BI$3), 0))*GRID!$B$66,
ROUNDUP(INDEX(GRID!$B$17:$BI$27,MATCH(O$7,GRID!$A$17:$A$27,0),MATCH(1,($U$2=GRID!$B$1:$BI$1)*(КАЛЕНДАРЬ!$R5=GRID!$B$3:$BI$3), 0))*GRID!$B$66*(1-GRID!$B$69),0))</f>
        <v>32164</v>
      </c>
      <c r="Q74" s="47" cm="1">
        <f t="array" ref="Q74">IF($I$2="Раннее бронирование",
INDEX(GRID!$B$4:$BI$14,MATCH(Q$7,GRID!$A$4:$A$14,0),MATCH(1,($U$2=GRID!$B$1:$BI$1)*(КАЛЕНДАРЬ!$R5=GRID!$B$3:$BI$3), 0))*GRID!$B$66,
ROUNDUP(INDEX(GRID!$B$4:$BI$14,MATCH(Q$7,GRID!$A$4:$A$14,0),MATCH(1,($U$2=GRID!$B$1:$BI$1)*(КАЛЕНДАРЬ!$R5=GRID!$B$3:$BI$3),0))*GRID!$B$66*(1-GRID!$B$69),0))</f>
        <v>34408</v>
      </c>
      <c r="R74" s="48" cm="1">
        <f t="array" ref="R74">IF($I$2="Раннее бронирование",
INDEX(GRID!$B$17:$BI$27,MATCH(Q$7,GRID!$A$17:$A$27,0),MATCH(1,($U$2=GRID!$B$1:$BI$1)*(КАЛЕНДАРЬ!$R5=GRID!$B$3:$BI$3), 0))*GRID!$B$66,
ROUNDUP(INDEX(GRID!$B$17:$BI$27,MATCH(Q$7,GRID!$A$17:$A$27,0),MATCH(1,($U$2=GRID!$B$1:$BI$1)*(КАЛЕНДАРЬ!$R5=GRID!$B$3:$BI$3), 0))*GRID!$B$66*(1-GRID!$B$69),0))</f>
        <v>36108</v>
      </c>
      <c r="S74" s="47" cm="1">
        <f t="array" ref="S74">IF($I$2="Раннее бронирование",
INDEX(GRID!$B$4:$BI$14,MATCH(S$7,GRID!$A$4:$A$14,0),MATCH(1,($U$2=GRID!$B$1:$BI$1)*(КАЛЕНДАРЬ!$R5=GRID!$B$3:$BI$3), 0))*GRID!$B$66,
ROUNDUP(INDEX(GRID!$B$4:$BI$14,MATCH(S$7,GRID!$A$4:$A$14,0),MATCH(1,($U$2=GRID!$B$1:$BI$1)*(КАЛЕНДАРЬ!$R5=GRID!$B$3:$BI$3),0))*GRID!$B$66*(1-GRID!$B$69),0))</f>
        <v>42228</v>
      </c>
      <c r="T74" s="48" cm="1">
        <f t="array" ref="T74">IF($I$2="Раннее бронирование",
INDEX(GRID!$B$17:$BI$27,MATCH(S$7,GRID!$A$17:$A$27,0),MATCH(1,($U$2=GRID!$B$1:$BI$1)*(КАЛЕНДАРЬ!$R5=GRID!$B$3:$BI$3), 0))*GRID!$B$66,
ROUNDUP(INDEX(GRID!$B$17:$BI$27,MATCH(S$7,GRID!$A$17:$A$27,0),MATCH(1,($U$2=GRID!$B$1:$BI$1)*(КАЛЕНДАРЬ!$R5=GRID!$B$3:$BI$3), 0))*GRID!$B$66*(1-GRID!$B$69),0))</f>
        <v>43928</v>
      </c>
      <c r="U74" s="47" cm="1">
        <f t="array" ref="U74">IF($I$2="Раннее бронирование",
INDEX(GRID!$B$4:$BI$14,MATCH(U$7,GRID!$A$4:$A$14,0),MATCH(1,($U$2=GRID!$B$1:$BI$1)*(КАЛЕНДАРЬ!$R5=GRID!$B$3:$BI$3), 0))*GRID!$B$66,
ROUNDUP(INDEX(GRID!$B$4:$BI$14,MATCH(U$7,GRID!$A$4:$A$14,0),MATCH(1,($U$2=GRID!$B$1:$BI$1)*(КАЛЕНДАРЬ!$R5=GRID!$B$3:$BI$3),0))*GRID!$B$66*(1-GRID!$B$69),0))</f>
        <v>47600</v>
      </c>
      <c r="V74" s="48" cm="1">
        <f t="array" ref="V74">IF($I$2="Раннее бронирование",
INDEX(GRID!$B$17:$BI$27,MATCH(U$7,GRID!$A$17:$A$27,0),MATCH(1,($U$2=GRID!$B$1:$BI$1)*(КАЛЕНДАРЬ!$R5=GRID!$B$3:$BI$3), 0))*GRID!$B$66,
ROUNDUP(INDEX(GRID!$B$17:$BI$27,MATCH(U$7,GRID!$A$17:$A$27,0),MATCH(1,($U$2=GRID!$B$1:$BI$1)*(КАЛЕНДАРЬ!$R5=GRID!$B$3:$BI$3), 0))*GRID!$B$66*(1-GRID!$B$69),0))</f>
        <v>49300</v>
      </c>
      <c r="W74" s="47" cm="1">
        <f t="array" ref="W74">IF($I$2="Раннее бронирование",
INDEX(GRID!$B$4:$BI$14,MATCH(W$7,GRID!$A$4:$A$14,0),MATCH(1,($U$2=GRID!$B$1:$BI$1)*(КАЛЕНДАРЬ!$R5=GRID!$B$3:$BI$3), 0))*GRID!$B$66,
ROUNDUP(INDEX(GRID!$B$4:$BI$14,MATCH(W$7,GRID!$A$4:$A$14,0),MATCH(1,($U$2=GRID!$B$1:$BI$1)*(КАЛЕНДАРЬ!$R5=GRID!$B$3:$BI$3),0))*GRID!$B$66*(1-GRID!$B$69),0))</f>
        <v>180880</v>
      </c>
      <c r="X74" s="48" cm="1">
        <f t="array" ref="X74">IF($I$2="Раннее бронирование",
INDEX(GRID!$B$17:$BI$27,MATCH(W$7,GRID!$A$17:$A$27,0),MATCH(1,($U$2=GRID!$B$1:$BI$1)*(КАЛЕНДАРЬ!$R5=GRID!$B$3:$BI$3), 0))*GRID!$B$66,
ROUNDUP(INDEX(GRID!$B$17:$BI$27,MATCH(W$7,GRID!$A$17:$A$27,0),MATCH(1,($U$2=GRID!$B$1:$BI$1)*(КАЛЕНДАРЬ!$R5=GRID!$B$3:$BI$3), 0))*GRID!$B$66*(1-GRID!$B$69),0))</f>
        <v>182580</v>
      </c>
    </row>
    <row r="75" spans="1:24" hidden="1" x14ac:dyDescent="0.2">
      <c r="A75" s="117" t="s">
        <v>44</v>
      </c>
      <c r="B75" s="117">
        <v>3</v>
      </c>
      <c r="C75" s="47" cm="1">
        <f t="array" ref="C75">IF($I$2="Раннее бронирование",
INDEX(GRID!$B$4:$BI$14,MATCH(C$7,GRID!$A$4:$A$14,0),MATCH(1,($U$2=GRID!$B$1:$BI$1)*(КАЛЕНДАРЬ!$R6=GRID!$B$3:$BI$3), 0))*GRID!$B$66,
ROUNDUP(INDEX(GRID!$B$4:$BI$14,MATCH(C$7,GRID!$A$4:$A$14,0),MATCH(1,($U$2=GRID!$B$1:$BI$1)*(КАЛЕНДАРЬ!$R6=GRID!$B$3:$BI$3),0))*GRID!$B$66*(1-GRID!$B$69),0))</f>
        <v>17680</v>
      </c>
      <c r="D75" s="48" cm="1">
        <f t="array" ref="D75">IF($I$2="Раннее бронирование",
INDEX(GRID!$B$17:$BI$27,MATCH(C$7,GRID!$A$17:$A$27,0),MATCH(1,($U$2=GRID!$B$1:$BI$1)*(КАЛЕНДАРЬ!$R6=GRID!$B$3:$BI$3), 0))*GRID!$B$66,
ROUNDUP(INDEX(GRID!$B$17:$BI$27,MATCH(C$7,GRID!$A$17:$A$27,0),MATCH(1,($U$2=GRID!$B$1:$BI$1)*(КАЛЕНДАРЬ!$R6=GRID!$B$3:$BI$3), 0))*GRID!$B$66*(1-GRID!$B$69),0))</f>
        <v>19380</v>
      </c>
      <c r="E75" s="47" cm="1">
        <f t="array" ref="E75">IF($I$2="Раннее бронирование",
INDEX(GRID!$B$4:$BI$14,MATCH(E$7,GRID!$A$4:$A$14,0),MATCH(1,($U$2=GRID!$B$1:$BI$1)*(КАЛЕНДАРЬ!$R6=GRID!$B$3:$BI$3), 0))*GRID!$B$66,
ROUNDUP(INDEX(GRID!$B$4:$BI$14,MATCH(E$7,GRID!$A$4:$A$14,0),MATCH(1,($U$2=GRID!$B$1:$BI$1)*(КАЛЕНДАРЬ!$R6=GRID!$B$3:$BI$3),0))*GRID!$B$66*(1-GRID!$B$69),0))</f>
        <v>19652</v>
      </c>
      <c r="F75" s="48" cm="1">
        <f t="array" ref="F75">IF($I$2="Раннее бронирование",
INDEX(GRID!$B$17:$BI$27,MATCH(E$7,GRID!$A$17:$A$27,0),MATCH(1,($U$2=GRID!$B$1:$BI$1)*(КАЛЕНДАРЬ!$R6=GRID!$B$3:$BI$3), 0))*GRID!$B$66,
ROUNDUP(INDEX(GRID!$B$17:$BI$27,MATCH(E$7,GRID!$A$17:$A$27,0),MATCH(1,($U$2=GRID!$B$1:$BI$1)*(КАЛЕНДАРЬ!$R6=GRID!$B$3:$BI$3), 0))*GRID!$B$66*(1-GRID!$B$69),0))</f>
        <v>21352</v>
      </c>
      <c r="G75" s="47" cm="1">
        <f t="array" ref="G75">IF($I$2="Раннее бронирование",
INDEX(GRID!$B$4:$BI$14,MATCH(G$7,GRID!$A$4:$A$14,0),MATCH(1,($U$2=GRID!$B$1:$BI$1)*(КАЛЕНДАРЬ!$R6=GRID!$B$3:$BI$3), 0))*GRID!$B$66,
ROUNDUP(INDEX(GRID!$B$4:$BI$14,MATCH(G$7,GRID!$A$4:$A$14,0),MATCH(1,($U$2=GRID!$B$1:$BI$1)*(КАЛЕНДАРЬ!$R6=GRID!$B$3:$BI$3),0))*GRID!$B$66*(1-GRID!$B$69),0))</f>
        <v>21828</v>
      </c>
      <c r="H75" s="48" cm="1">
        <f t="array" ref="H75">IF($I$2="Раннее бронирование",
INDEX(GRID!$B$17:$BI$27,MATCH(G$7,GRID!$A$17:$A$27,0),MATCH(1,($U$2=GRID!$B$1:$BI$1)*(КАЛЕНДАРЬ!$R6=GRID!$B$3:$BI$3), 0))*GRID!$B$66,
ROUNDUP(INDEX(GRID!$B$17:$BI$27,MATCH(G$7,GRID!$A$17:$A$27,0),MATCH(1,($U$2=GRID!$B$1:$BI$1)*(КАЛЕНДАРЬ!$R6=GRID!$B$3:$BI$3), 0))*GRID!$B$66*(1-GRID!$B$69),0))</f>
        <v>23528</v>
      </c>
      <c r="I75" s="47" cm="1">
        <f t="array" ref="I75">IF($I$2="Раннее бронирование",
INDEX(GRID!$B$4:$BI$14,MATCH(I$7,GRID!$A$4:$A$14,0),MATCH(1,($U$2=GRID!$B$1:$BI$1)*(КАЛЕНДАРЬ!$R6=GRID!$B$3:$BI$3), 0))*GRID!$B$66,
ROUNDUP(INDEX(GRID!$B$4:$BI$14,MATCH(I$7,GRID!$A$4:$A$14,0),MATCH(1,($U$2=GRID!$B$1:$BI$1)*(КАЛЕНДАРЬ!$R6=GRID!$B$3:$BI$3),0))*GRID!$B$66*(1-GRID!$B$69),0))</f>
        <v>24276</v>
      </c>
      <c r="J75" s="48" cm="1">
        <f t="array" ref="J75">IF($I$2="Раннее бронирование",
INDEX(GRID!$B$17:$BI$27,MATCH(I$7,GRID!$A$17:$A$27,0),MATCH(1,($U$2=GRID!$B$1:$BI$1)*(КАЛЕНДАРЬ!$R6=GRID!$B$3:$BI$3), 0))*GRID!$B$66,
ROUNDUP(INDEX(GRID!$B$17:$BI$27,MATCH(I$7,GRID!$A$17:$A$27,0),MATCH(1,($U$2=GRID!$B$1:$BI$1)*(КАЛЕНДАРЬ!$R6=GRID!$B$3:$BI$3), 0))*GRID!$B$66*(1-GRID!$B$69),0))</f>
        <v>25976</v>
      </c>
      <c r="K75" s="47" cm="1">
        <f t="array" ref="K75">IF($I$2="Раннее бронирование",
INDEX(GRID!$B$4:$BI$14,MATCH(K$7,GRID!$A$4:$A$14,0),MATCH(1,($U$2=GRID!$B$1:$BI$1)*(КАЛЕНДАРЬ!$R6=GRID!$B$3:$BI$3), 0))*GRID!$B$66,
ROUNDUP(INDEX(GRID!$B$4:$BI$14,MATCH(K$7,GRID!$A$4:$A$14,0),MATCH(1,($U$2=GRID!$B$1:$BI$1)*(КАЛЕНДАРЬ!$R6=GRID!$B$3:$BI$3),0))*GRID!$B$66*(1-GRID!$B$69),0))</f>
        <v>26996</v>
      </c>
      <c r="L75" s="48" cm="1">
        <f t="array" ref="L75">IF($I$2="Раннее бронирование",
INDEX(GRID!$B$17:$BI$27,MATCH(K$7,GRID!$A$17:$A$27,0),MATCH(1,($U$2=GRID!$B$1:$BI$1)*(КАЛЕНДАРЬ!$R6=GRID!$B$3:$BI$3), 0))*GRID!$B$66,
ROUNDUP(INDEX(GRID!$B$17:$BI$27,MATCH(K$7,GRID!$A$17:$A$27,0),MATCH(1,($U$2=GRID!$B$1:$BI$1)*(КАЛЕНДАРЬ!$R6=GRID!$B$3:$BI$3), 0))*GRID!$B$66*(1-GRID!$B$69),0))</f>
        <v>28696</v>
      </c>
      <c r="M75" s="47" cm="1">
        <f t="array" ref="M75">IF($I$2="Раннее бронирование",
INDEX(GRID!$B$4:$BI$14,MATCH(M$7,GRID!$A$4:$A$14,0),MATCH(1,($U$2=GRID!$B$1:$BI$1)*(КАЛЕНДАРЬ!$R6=GRID!$B$3:$BI$3), 0))*GRID!$B$66,
ROUNDUP(INDEX(GRID!$B$4:$BI$14,MATCH(M$7,GRID!$A$4:$A$14,0),MATCH(1,($U$2=GRID!$B$1:$BI$1)*(КАЛЕНДАРЬ!$R6=GRID!$B$3:$BI$3),0))*GRID!$B$66*(1-GRID!$B$69),0))</f>
        <v>29988</v>
      </c>
      <c r="N75" s="48" cm="1">
        <f t="array" ref="N75">IF($I$2="Раннее бронирование",
INDEX(GRID!$B$17:$BI$27,MATCH(M$7,GRID!$A$17:$A$27,0),MATCH(1,($U$2=GRID!$B$1:$BI$1)*(КАЛЕНДАРЬ!$R6=GRID!$B$3:$BI$3), 0))*GRID!$B$66,
ROUNDUP(INDEX(GRID!$B$17:$BI$27,MATCH(M$7,GRID!$A$17:$A$27,0),MATCH(1,($U$2=GRID!$B$1:$BI$1)*(КАЛЕНДАРЬ!$R6=GRID!$B$3:$BI$3), 0))*GRID!$B$66*(1-GRID!$B$69),0))</f>
        <v>31688</v>
      </c>
      <c r="O75" s="47" cm="1">
        <f t="array" ref="O75">IF($I$2="Раннее бронирование",
INDEX(GRID!$B$4:$BI$14,MATCH(O$7,GRID!$A$4:$A$14,0),MATCH(1,($U$2=GRID!$B$1:$BI$1)*(КАЛЕНДАРЬ!$R6=GRID!$B$3:$BI$3), 0))*GRID!$B$66,
ROUNDUP(INDEX(GRID!$B$4:$BI$14,MATCH(O$7,GRID!$A$4:$A$14,0),MATCH(1,($U$2=GRID!$B$1:$BI$1)*(КАЛЕНДАРЬ!$R6=GRID!$B$3:$BI$3),0))*GRID!$B$66*(1-GRID!$B$69),0))</f>
        <v>34408</v>
      </c>
      <c r="P75" s="48" cm="1">
        <f t="array" ref="P75">IF($I$2="Раннее бронирование",
INDEX(GRID!$B$17:$BI$27,MATCH(O$7,GRID!$A$17:$A$27,0),MATCH(1,($U$2=GRID!$B$1:$BI$1)*(КАЛЕНДАРЬ!$R6=GRID!$B$3:$BI$3), 0))*GRID!$B$66,
ROUNDUP(INDEX(GRID!$B$17:$BI$27,MATCH(O$7,GRID!$A$17:$A$27,0),MATCH(1,($U$2=GRID!$B$1:$BI$1)*(КАЛЕНДАРЬ!$R6=GRID!$B$3:$BI$3), 0))*GRID!$B$66*(1-GRID!$B$69),0))</f>
        <v>36108</v>
      </c>
      <c r="Q75" s="47" cm="1">
        <f t="array" ref="Q75">IF($I$2="Раннее бронирование",
INDEX(GRID!$B$4:$BI$14,MATCH(Q$7,GRID!$A$4:$A$14,0),MATCH(1,($U$2=GRID!$B$1:$BI$1)*(КАЛЕНДАРЬ!$R6=GRID!$B$3:$BI$3), 0))*GRID!$B$66,
ROUNDUP(INDEX(GRID!$B$4:$BI$14,MATCH(Q$7,GRID!$A$4:$A$14,0),MATCH(1,($U$2=GRID!$B$1:$BI$1)*(КАЛЕНДАРЬ!$R6=GRID!$B$3:$BI$3),0))*GRID!$B$66*(1-GRID!$B$69),0))</f>
        <v>38896</v>
      </c>
      <c r="R75" s="48" cm="1">
        <f t="array" ref="R75">IF($I$2="Раннее бронирование",
INDEX(GRID!$B$17:$BI$27,MATCH(Q$7,GRID!$A$17:$A$27,0),MATCH(1,($U$2=GRID!$B$1:$BI$1)*(КАЛЕНДАРЬ!$R6=GRID!$B$3:$BI$3), 0))*GRID!$B$66,
ROUNDUP(INDEX(GRID!$B$17:$BI$27,MATCH(Q$7,GRID!$A$17:$A$27,0),MATCH(1,($U$2=GRID!$B$1:$BI$1)*(КАЛЕНДАРЬ!$R6=GRID!$B$3:$BI$3), 0))*GRID!$B$66*(1-GRID!$B$69),0))</f>
        <v>40596</v>
      </c>
      <c r="S75" s="47" cm="1">
        <f t="array" ref="S75">IF($I$2="Раннее бронирование",
INDEX(GRID!$B$4:$BI$14,MATCH(S$7,GRID!$A$4:$A$14,0),MATCH(1,($U$2=GRID!$B$1:$BI$1)*(КАЛЕНДАРЬ!$R6=GRID!$B$3:$BI$3), 0))*GRID!$B$66,
ROUNDUP(INDEX(GRID!$B$4:$BI$14,MATCH(S$7,GRID!$A$4:$A$14,0),MATCH(1,($U$2=GRID!$B$1:$BI$1)*(КАЛЕНДАРЬ!$R6=GRID!$B$3:$BI$3),0))*GRID!$B$66*(1-GRID!$B$69),0))</f>
        <v>48076</v>
      </c>
      <c r="T75" s="48" cm="1">
        <f t="array" ref="T75">IF($I$2="Раннее бронирование",
INDEX(GRID!$B$17:$BI$27,MATCH(S$7,GRID!$A$17:$A$27,0),MATCH(1,($U$2=GRID!$B$1:$BI$1)*(КАЛЕНДАРЬ!$R6=GRID!$B$3:$BI$3), 0))*GRID!$B$66,
ROUNDUP(INDEX(GRID!$B$17:$BI$27,MATCH(S$7,GRID!$A$17:$A$27,0),MATCH(1,($U$2=GRID!$B$1:$BI$1)*(КАЛЕНДАРЬ!$R6=GRID!$B$3:$BI$3), 0))*GRID!$B$66*(1-GRID!$B$69),0))</f>
        <v>49776</v>
      </c>
      <c r="U75" s="47" cm="1">
        <f t="array" ref="U75">IF($I$2="Раннее бронирование",
INDEX(GRID!$B$4:$BI$14,MATCH(U$7,GRID!$A$4:$A$14,0),MATCH(1,($U$2=GRID!$B$1:$BI$1)*(КАЛЕНДАРЬ!$R6=GRID!$B$3:$BI$3), 0))*GRID!$B$66,
ROUNDUP(INDEX(GRID!$B$4:$BI$14,MATCH(U$7,GRID!$A$4:$A$14,0),MATCH(1,($U$2=GRID!$B$1:$BI$1)*(КАЛЕНДАРЬ!$R6=GRID!$B$3:$BI$3),0))*GRID!$B$66*(1-GRID!$B$69),0))</f>
        <v>53720</v>
      </c>
      <c r="V75" s="48" cm="1">
        <f t="array" ref="V75">IF($I$2="Раннее бронирование",
INDEX(GRID!$B$17:$BI$27,MATCH(U$7,GRID!$A$17:$A$27,0),MATCH(1,($U$2=GRID!$B$1:$BI$1)*(КАЛЕНДАРЬ!$R6=GRID!$B$3:$BI$3), 0))*GRID!$B$66,
ROUNDUP(INDEX(GRID!$B$17:$BI$27,MATCH(U$7,GRID!$A$17:$A$27,0),MATCH(1,($U$2=GRID!$B$1:$BI$1)*(КАЛЕНДАРЬ!$R6=GRID!$B$3:$BI$3), 0))*GRID!$B$66*(1-GRID!$B$69),0))</f>
        <v>55420</v>
      </c>
      <c r="W75" s="47" cm="1">
        <f t="array" ref="W75">IF($I$2="Раннее бронирование",
INDEX(GRID!$B$4:$BI$14,MATCH(W$7,GRID!$A$4:$A$14,0),MATCH(1,($U$2=GRID!$B$1:$BI$1)*(КАЛЕНДАРЬ!$R6=GRID!$B$3:$BI$3), 0))*GRID!$B$66,
ROUNDUP(INDEX(GRID!$B$4:$BI$14,MATCH(W$7,GRID!$A$4:$A$14,0),MATCH(1,($U$2=GRID!$B$1:$BI$1)*(КАЛЕНДАРЬ!$R6=GRID!$B$3:$BI$3),0))*GRID!$B$66*(1-GRID!$B$69),0))</f>
        <v>199240</v>
      </c>
      <c r="X75" s="48" cm="1">
        <f t="array" ref="X75">IF($I$2="Раннее бронирование",
INDEX(GRID!$B$17:$BI$27,MATCH(W$7,GRID!$A$17:$A$27,0),MATCH(1,($U$2=GRID!$B$1:$BI$1)*(КАЛЕНДАРЬ!$R6=GRID!$B$3:$BI$3), 0))*GRID!$B$66,
ROUNDUP(INDEX(GRID!$B$17:$BI$27,MATCH(W$7,GRID!$A$17:$A$27,0),MATCH(1,($U$2=GRID!$B$1:$BI$1)*(КАЛЕНДАРЬ!$R6=GRID!$B$3:$BI$3), 0))*GRID!$B$66*(1-GRID!$B$69),0))</f>
        <v>200940</v>
      </c>
    </row>
    <row r="76" spans="1:24" hidden="1" x14ac:dyDescent="0.2">
      <c r="A76" s="117" t="s">
        <v>45</v>
      </c>
      <c r="B76" s="117">
        <v>4</v>
      </c>
      <c r="C76" s="47" cm="1">
        <f t="array" ref="C76">IF($I$2="Раннее бронирование",
INDEX(GRID!$B$4:$BI$14,MATCH(C$7,GRID!$A$4:$A$14,0),MATCH(1,($U$2=GRID!$B$1:$BI$1)*(КАЛЕНДАРЬ!$R7=GRID!$B$3:$BI$3), 0))*GRID!$B$66,
ROUNDUP(INDEX(GRID!$B$4:$BI$14,MATCH(C$7,GRID!$A$4:$A$14,0),MATCH(1,($U$2=GRID!$B$1:$BI$1)*(КАЛЕНДАРЬ!$R7=GRID!$B$3:$BI$3),0))*GRID!$B$66*(1-GRID!$B$69),0))</f>
        <v>17680</v>
      </c>
      <c r="D76" s="48" cm="1">
        <f t="array" ref="D76">IF($I$2="Раннее бронирование",
INDEX(GRID!$B$17:$BI$27,MATCH(C$7,GRID!$A$17:$A$27,0),MATCH(1,($U$2=GRID!$B$1:$BI$1)*(КАЛЕНДАРЬ!$R7=GRID!$B$3:$BI$3), 0))*GRID!$B$66,
ROUNDUP(INDEX(GRID!$B$17:$BI$27,MATCH(C$7,GRID!$A$17:$A$27,0),MATCH(1,($U$2=GRID!$B$1:$BI$1)*(КАЛЕНДАРЬ!$R7=GRID!$B$3:$BI$3), 0))*GRID!$B$66*(1-GRID!$B$69),0))</f>
        <v>19380</v>
      </c>
      <c r="E76" s="47" cm="1">
        <f t="array" ref="E76">IF($I$2="Раннее бронирование",
INDEX(GRID!$B$4:$BI$14,MATCH(E$7,GRID!$A$4:$A$14,0),MATCH(1,($U$2=GRID!$B$1:$BI$1)*(КАЛЕНДАРЬ!$R7=GRID!$B$3:$BI$3), 0))*GRID!$B$66,
ROUNDUP(INDEX(GRID!$B$4:$BI$14,MATCH(E$7,GRID!$A$4:$A$14,0),MATCH(1,($U$2=GRID!$B$1:$BI$1)*(КАЛЕНДАРЬ!$R7=GRID!$B$3:$BI$3),0))*GRID!$B$66*(1-GRID!$B$69),0))</f>
        <v>19652</v>
      </c>
      <c r="F76" s="48" cm="1">
        <f t="array" ref="F76">IF($I$2="Раннее бронирование",
INDEX(GRID!$B$17:$BI$27,MATCH(E$7,GRID!$A$17:$A$27,0),MATCH(1,($U$2=GRID!$B$1:$BI$1)*(КАЛЕНДАРЬ!$R7=GRID!$B$3:$BI$3), 0))*GRID!$B$66,
ROUNDUP(INDEX(GRID!$B$17:$BI$27,MATCH(E$7,GRID!$A$17:$A$27,0),MATCH(1,($U$2=GRID!$B$1:$BI$1)*(КАЛЕНДАРЬ!$R7=GRID!$B$3:$BI$3), 0))*GRID!$B$66*(1-GRID!$B$69),0))</f>
        <v>21352</v>
      </c>
      <c r="G76" s="47" cm="1">
        <f t="array" ref="G76">IF($I$2="Раннее бронирование",
INDEX(GRID!$B$4:$BI$14,MATCH(G$7,GRID!$A$4:$A$14,0),MATCH(1,($U$2=GRID!$B$1:$BI$1)*(КАЛЕНДАРЬ!$R7=GRID!$B$3:$BI$3), 0))*GRID!$B$66,
ROUNDUP(INDEX(GRID!$B$4:$BI$14,MATCH(G$7,GRID!$A$4:$A$14,0),MATCH(1,($U$2=GRID!$B$1:$BI$1)*(КАЛЕНДАРЬ!$R7=GRID!$B$3:$BI$3),0))*GRID!$B$66*(1-GRID!$B$69),0))</f>
        <v>21828</v>
      </c>
      <c r="H76" s="48" cm="1">
        <f t="array" ref="H76">IF($I$2="Раннее бронирование",
INDEX(GRID!$B$17:$BI$27,MATCH(G$7,GRID!$A$17:$A$27,0),MATCH(1,($U$2=GRID!$B$1:$BI$1)*(КАЛЕНДАРЬ!$R7=GRID!$B$3:$BI$3), 0))*GRID!$B$66,
ROUNDUP(INDEX(GRID!$B$17:$BI$27,MATCH(G$7,GRID!$A$17:$A$27,0),MATCH(1,($U$2=GRID!$B$1:$BI$1)*(КАЛЕНДАРЬ!$R7=GRID!$B$3:$BI$3), 0))*GRID!$B$66*(1-GRID!$B$69),0))</f>
        <v>23528</v>
      </c>
      <c r="I76" s="47" cm="1">
        <f t="array" ref="I76">IF($I$2="Раннее бронирование",
INDEX(GRID!$B$4:$BI$14,MATCH(I$7,GRID!$A$4:$A$14,0),MATCH(1,($U$2=GRID!$B$1:$BI$1)*(КАЛЕНДАРЬ!$R7=GRID!$B$3:$BI$3), 0))*GRID!$B$66,
ROUNDUP(INDEX(GRID!$B$4:$BI$14,MATCH(I$7,GRID!$A$4:$A$14,0),MATCH(1,($U$2=GRID!$B$1:$BI$1)*(КАЛЕНДАРЬ!$R7=GRID!$B$3:$BI$3),0))*GRID!$B$66*(1-GRID!$B$69),0))</f>
        <v>24276</v>
      </c>
      <c r="J76" s="48" cm="1">
        <f t="array" ref="J76">IF($I$2="Раннее бронирование",
INDEX(GRID!$B$17:$BI$27,MATCH(I$7,GRID!$A$17:$A$27,0),MATCH(1,($U$2=GRID!$B$1:$BI$1)*(КАЛЕНДАРЬ!$R7=GRID!$B$3:$BI$3), 0))*GRID!$B$66,
ROUNDUP(INDEX(GRID!$B$17:$BI$27,MATCH(I$7,GRID!$A$17:$A$27,0),MATCH(1,($U$2=GRID!$B$1:$BI$1)*(КАЛЕНДАРЬ!$R7=GRID!$B$3:$BI$3), 0))*GRID!$B$66*(1-GRID!$B$69),0))</f>
        <v>25976</v>
      </c>
      <c r="K76" s="47" cm="1">
        <f t="array" ref="K76">IF($I$2="Раннее бронирование",
INDEX(GRID!$B$4:$BI$14,MATCH(K$7,GRID!$A$4:$A$14,0),MATCH(1,($U$2=GRID!$B$1:$BI$1)*(КАЛЕНДАРЬ!$R7=GRID!$B$3:$BI$3), 0))*GRID!$B$66,
ROUNDUP(INDEX(GRID!$B$4:$BI$14,MATCH(K$7,GRID!$A$4:$A$14,0),MATCH(1,($U$2=GRID!$B$1:$BI$1)*(КАЛЕНДАРЬ!$R7=GRID!$B$3:$BI$3),0))*GRID!$B$66*(1-GRID!$B$69),0))</f>
        <v>26996</v>
      </c>
      <c r="L76" s="48" cm="1">
        <f t="array" ref="L76">IF($I$2="Раннее бронирование",
INDEX(GRID!$B$17:$BI$27,MATCH(K$7,GRID!$A$17:$A$27,0),MATCH(1,($U$2=GRID!$B$1:$BI$1)*(КАЛЕНДАРЬ!$R7=GRID!$B$3:$BI$3), 0))*GRID!$B$66,
ROUNDUP(INDEX(GRID!$B$17:$BI$27,MATCH(K$7,GRID!$A$17:$A$27,0),MATCH(1,($U$2=GRID!$B$1:$BI$1)*(КАЛЕНДАРЬ!$R7=GRID!$B$3:$BI$3), 0))*GRID!$B$66*(1-GRID!$B$69),0))</f>
        <v>28696</v>
      </c>
      <c r="M76" s="47" cm="1">
        <f t="array" ref="M76">IF($I$2="Раннее бронирование",
INDEX(GRID!$B$4:$BI$14,MATCH(M$7,GRID!$A$4:$A$14,0),MATCH(1,($U$2=GRID!$B$1:$BI$1)*(КАЛЕНДАРЬ!$R7=GRID!$B$3:$BI$3), 0))*GRID!$B$66,
ROUNDUP(INDEX(GRID!$B$4:$BI$14,MATCH(M$7,GRID!$A$4:$A$14,0),MATCH(1,($U$2=GRID!$B$1:$BI$1)*(КАЛЕНДАРЬ!$R7=GRID!$B$3:$BI$3),0))*GRID!$B$66*(1-GRID!$B$69),0))</f>
        <v>29988</v>
      </c>
      <c r="N76" s="48" cm="1">
        <f t="array" ref="N76">IF($I$2="Раннее бронирование",
INDEX(GRID!$B$17:$BI$27,MATCH(M$7,GRID!$A$17:$A$27,0),MATCH(1,($U$2=GRID!$B$1:$BI$1)*(КАЛЕНДАРЬ!$R7=GRID!$B$3:$BI$3), 0))*GRID!$B$66,
ROUNDUP(INDEX(GRID!$B$17:$BI$27,MATCH(M$7,GRID!$A$17:$A$27,0),MATCH(1,($U$2=GRID!$B$1:$BI$1)*(КАЛЕНДАРЬ!$R7=GRID!$B$3:$BI$3), 0))*GRID!$B$66*(1-GRID!$B$69),0))</f>
        <v>31688</v>
      </c>
      <c r="O76" s="47" cm="1">
        <f t="array" ref="O76">IF($I$2="Раннее бронирование",
INDEX(GRID!$B$4:$BI$14,MATCH(O$7,GRID!$A$4:$A$14,0),MATCH(1,($U$2=GRID!$B$1:$BI$1)*(КАЛЕНДАРЬ!$R7=GRID!$B$3:$BI$3), 0))*GRID!$B$66,
ROUNDUP(INDEX(GRID!$B$4:$BI$14,MATCH(O$7,GRID!$A$4:$A$14,0),MATCH(1,($U$2=GRID!$B$1:$BI$1)*(КАЛЕНДАРЬ!$R7=GRID!$B$3:$BI$3),0))*GRID!$B$66*(1-GRID!$B$69),0))</f>
        <v>34408</v>
      </c>
      <c r="P76" s="48" cm="1">
        <f t="array" ref="P76">IF($I$2="Раннее бронирование",
INDEX(GRID!$B$17:$BI$27,MATCH(O$7,GRID!$A$17:$A$27,0),MATCH(1,($U$2=GRID!$B$1:$BI$1)*(КАЛЕНДАРЬ!$R7=GRID!$B$3:$BI$3), 0))*GRID!$B$66,
ROUNDUP(INDEX(GRID!$B$17:$BI$27,MATCH(O$7,GRID!$A$17:$A$27,0),MATCH(1,($U$2=GRID!$B$1:$BI$1)*(КАЛЕНДАРЬ!$R7=GRID!$B$3:$BI$3), 0))*GRID!$B$66*(1-GRID!$B$69),0))</f>
        <v>36108</v>
      </c>
      <c r="Q76" s="47" cm="1">
        <f t="array" ref="Q76">IF($I$2="Раннее бронирование",
INDEX(GRID!$B$4:$BI$14,MATCH(Q$7,GRID!$A$4:$A$14,0),MATCH(1,($U$2=GRID!$B$1:$BI$1)*(КАЛЕНДАРЬ!$R7=GRID!$B$3:$BI$3), 0))*GRID!$B$66,
ROUNDUP(INDEX(GRID!$B$4:$BI$14,MATCH(Q$7,GRID!$A$4:$A$14,0),MATCH(1,($U$2=GRID!$B$1:$BI$1)*(КАЛЕНДАРЬ!$R7=GRID!$B$3:$BI$3),0))*GRID!$B$66*(1-GRID!$B$69),0))</f>
        <v>38896</v>
      </c>
      <c r="R76" s="48" cm="1">
        <f t="array" ref="R76">IF($I$2="Раннее бронирование",
INDEX(GRID!$B$17:$BI$27,MATCH(Q$7,GRID!$A$17:$A$27,0),MATCH(1,($U$2=GRID!$B$1:$BI$1)*(КАЛЕНДАРЬ!$R7=GRID!$B$3:$BI$3), 0))*GRID!$B$66,
ROUNDUP(INDEX(GRID!$B$17:$BI$27,MATCH(Q$7,GRID!$A$17:$A$27,0),MATCH(1,($U$2=GRID!$B$1:$BI$1)*(КАЛЕНДАРЬ!$R7=GRID!$B$3:$BI$3), 0))*GRID!$B$66*(1-GRID!$B$69),0))</f>
        <v>40596</v>
      </c>
      <c r="S76" s="47" cm="1">
        <f t="array" ref="S76">IF($I$2="Раннее бронирование",
INDEX(GRID!$B$4:$BI$14,MATCH(S$7,GRID!$A$4:$A$14,0),MATCH(1,($U$2=GRID!$B$1:$BI$1)*(КАЛЕНДАРЬ!$R7=GRID!$B$3:$BI$3), 0))*GRID!$B$66,
ROUNDUP(INDEX(GRID!$B$4:$BI$14,MATCH(S$7,GRID!$A$4:$A$14,0),MATCH(1,($U$2=GRID!$B$1:$BI$1)*(КАЛЕНДАРЬ!$R7=GRID!$B$3:$BI$3),0))*GRID!$B$66*(1-GRID!$B$69),0))</f>
        <v>48076</v>
      </c>
      <c r="T76" s="48" cm="1">
        <f t="array" ref="T76">IF($I$2="Раннее бронирование",
INDEX(GRID!$B$17:$BI$27,MATCH(S$7,GRID!$A$17:$A$27,0),MATCH(1,($U$2=GRID!$B$1:$BI$1)*(КАЛЕНДАРЬ!$R7=GRID!$B$3:$BI$3), 0))*GRID!$B$66,
ROUNDUP(INDEX(GRID!$B$17:$BI$27,MATCH(S$7,GRID!$A$17:$A$27,0),MATCH(1,($U$2=GRID!$B$1:$BI$1)*(КАЛЕНДАРЬ!$R7=GRID!$B$3:$BI$3), 0))*GRID!$B$66*(1-GRID!$B$69),0))</f>
        <v>49776</v>
      </c>
      <c r="U76" s="47" cm="1">
        <f t="array" ref="U76">IF($I$2="Раннее бронирование",
INDEX(GRID!$B$4:$BI$14,MATCH(U$7,GRID!$A$4:$A$14,0),MATCH(1,($U$2=GRID!$B$1:$BI$1)*(КАЛЕНДАРЬ!$R7=GRID!$B$3:$BI$3), 0))*GRID!$B$66,
ROUNDUP(INDEX(GRID!$B$4:$BI$14,MATCH(U$7,GRID!$A$4:$A$14,0),MATCH(1,($U$2=GRID!$B$1:$BI$1)*(КАЛЕНДАРЬ!$R7=GRID!$B$3:$BI$3),0))*GRID!$B$66*(1-GRID!$B$69),0))</f>
        <v>53720</v>
      </c>
      <c r="V76" s="48" cm="1">
        <f t="array" ref="V76">IF($I$2="Раннее бронирование",
INDEX(GRID!$B$17:$BI$27,MATCH(U$7,GRID!$A$17:$A$27,0),MATCH(1,($U$2=GRID!$B$1:$BI$1)*(КАЛЕНДАРЬ!$R7=GRID!$B$3:$BI$3), 0))*GRID!$B$66,
ROUNDUP(INDEX(GRID!$B$17:$BI$27,MATCH(U$7,GRID!$A$17:$A$27,0),MATCH(1,($U$2=GRID!$B$1:$BI$1)*(КАЛЕНДАРЬ!$R7=GRID!$B$3:$BI$3), 0))*GRID!$B$66*(1-GRID!$B$69),0))</f>
        <v>55420</v>
      </c>
      <c r="W76" s="47" cm="1">
        <f t="array" ref="W76">IF($I$2="Раннее бронирование",
INDEX(GRID!$B$4:$BI$14,MATCH(W$7,GRID!$A$4:$A$14,0),MATCH(1,($U$2=GRID!$B$1:$BI$1)*(КАЛЕНДАРЬ!$R7=GRID!$B$3:$BI$3), 0))*GRID!$B$66,
ROUNDUP(INDEX(GRID!$B$4:$BI$14,MATCH(W$7,GRID!$A$4:$A$14,0),MATCH(1,($U$2=GRID!$B$1:$BI$1)*(КАЛЕНДАРЬ!$R7=GRID!$B$3:$BI$3),0))*GRID!$B$66*(1-GRID!$B$69),0))</f>
        <v>199240</v>
      </c>
      <c r="X76" s="48" cm="1">
        <f t="array" ref="X76">IF($I$2="Раннее бронирование",
INDEX(GRID!$B$17:$BI$27,MATCH(W$7,GRID!$A$17:$A$27,0),MATCH(1,($U$2=GRID!$B$1:$BI$1)*(КАЛЕНДАРЬ!$R7=GRID!$B$3:$BI$3), 0))*GRID!$B$66,
ROUNDUP(INDEX(GRID!$B$17:$BI$27,MATCH(W$7,GRID!$A$17:$A$27,0),MATCH(1,($U$2=GRID!$B$1:$BI$1)*(КАЛЕНДАРЬ!$R7=GRID!$B$3:$BI$3), 0))*GRID!$B$66*(1-GRID!$B$69),0))</f>
        <v>200940</v>
      </c>
    </row>
    <row r="77" spans="1:24" hidden="1" x14ac:dyDescent="0.2">
      <c r="A77" s="117" t="s">
        <v>46</v>
      </c>
      <c r="B77" s="117">
        <v>5</v>
      </c>
      <c r="C77" s="47" cm="1">
        <f t="array" ref="C77">IF($I$2="Раннее бронирование",
INDEX(GRID!$B$4:$BI$14,MATCH(C$7,GRID!$A$4:$A$14,0),MATCH(1,($U$2=GRID!$B$1:$BI$1)*(КАЛЕНДАРЬ!$R8=GRID!$B$3:$BI$3), 0))*GRID!$B$66,
ROUNDUP(INDEX(GRID!$B$4:$BI$14,MATCH(C$7,GRID!$A$4:$A$14,0),MATCH(1,($U$2=GRID!$B$1:$BI$1)*(КАЛЕНДАРЬ!$R8=GRID!$B$3:$BI$3),0))*GRID!$B$66*(1-GRID!$B$69),0))</f>
        <v>17680</v>
      </c>
      <c r="D77" s="48" cm="1">
        <f t="array" ref="D77">IF($I$2="Раннее бронирование",
INDEX(GRID!$B$17:$BI$27,MATCH(C$7,GRID!$A$17:$A$27,0),MATCH(1,($U$2=GRID!$B$1:$BI$1)*(КАЛЕНДАРЬ!$R8=GRID!$B$3:$BI$3), 0))*GRID!$B$66,
ROUNDUP(INDEX(GRID!$B$17:$BI$27,MATCH(C$7,GRID!$A$17:$A$27,0),MATCH(1,($U$2=GRID!$B$1:$BI$1)*(КАЛЕНДАРЬ!$R8=GRID!$B$3:$BI$3), 0))*GRID!$B$66*(1-GRID!$B$69),0))</f>
        <v>19380</v>
      </c>
      <c r="E77" s="47" cm="1">
        <f t="array" ref="E77">IF($I$2="Раннее бронирование",
INDEX(GRID!$B$4:$BI$14,MATCH(E$7,GRID!$A$4:$A$14,0),MATCH(1,($U$2=GRID!$B$1:$BI$1)*(КАЛЕНДАРЬ!$R8=GRID!$B$3:$BI$3), 0))*GRID!$B$66,
ROUNDUP(INDEX(GRID!$B$4:$BI$14,MATCH(E$7,GRID!$A$4:$A$14,0),MATCH(1,($U$2=GRID!$B$1:$BI$1)*(КАЛЕНДАРЬ!$R8=GRID!$B$3:$BI$3),0))*GRID!$B$66*(1-GRID!$B$69),0))</f>
        <v>19652</v>
      </c>
      <c r="F77" s="48" cm="1">
        <f t="array" ref="F77">IF($I$2="Раннее бронирование",
INDEX(GRID!$B$17:$BI$27,MATCH(E$7,GRID!$A$17:$A$27,0),MATCH(1,($U$2=GRID!$B$1:$BI$1)*(КАЛЕНДАРЬ!$R8=GRID!$B$3:$BI$3), 0))*GRID!$B$66,
ROUNDUP(INDEX(GRID!$B$17:$BI$27,MATCH(E$7,GRID!$A$17:$A$27,0),MATCH(1,($U$2=GRID!$B$1:$BI$1)*(КАЛЕНДАРЬ!$R8=GRID!$B$3:$BI$3), 0))*GRID!$B$66*(1-GRID!$B$69),0))</f>
        <v>21352</v>
      </c>
      <c r="G77" s="47" cm="1">
        <f t="array" ref="G77">IF($I$2="Раннее бронирование",
INDEX(GRID!$B$4:$BI$14,MATCH(G$7,GRID!$A$4:$A$14,0),MATCH(1,($U$2=GRID!$B$1:$BI$1)*(КАЛЕНДАРЬ!$R8=GRID!$B$3:$BI$3), 0))*GRID!$B$66,
ROUNDUP(INDEX(GRID!$B$4:$BI$14,MATCH(G$7,GRID!$A$4:$A$14,0),MATCH(1,($U$2=GRID!$B$1:$BI$1)*(КАЛЕНДАРЬ!$R8=GRID!$B$3:$BI$3),0))*GRID!$B$66*(1-GRID!$B$69),0))</f>
        <v>21828</v>
      </c>
      <c r="H77" s="48" cm="1">
        <f t="array" ref="H77">IF($I$2="Раннее бронирование",
INDEX(GRID!$B$17:$BI$27,MATCH(G$7,GRID!$A$17:$A$27,0),MATCH(1,($U$2=GRID!$B$1:$BI$1)*(КАЛЕНДАРЬ!$R8=GRID!$B$3:$BI$3), 0))*GRID!$B$66,
ROUNDUP(INDEX(GRID!$B$17:$BI$27,MATCH(G$7,GRID!$A$17:$A$27,0),MATCH(1,($U$2=GRID!$B$1:$BI$1)*(КАЛЕНДАРЬ!$R8=GRID!$B$3:$BI$3), 0))*GRID!$B$66*(1-GRID!$B$69),0))</f>
        <v>23528</v>
      </c>
      <c r="I77" s="47" cm="1">
        <f t="array" ref="I77">IF($I$2="Раннее бронирование",
INDEX(GRID!$B$4:$BI$14,MATCH(I$7,GRID!$A$4:$A$14,0),MATCH(1,($U$2=GRID!$B$1:$BI$1)*(КАЛЕНДАРЬ!$R8=GRID!$B$3:$BI$3), 0))*GRID!$B$66,
ROUNDUP(INDEX(GRID!$B$4:$BI$14,MATCH(I$7,GRID!$A$4:$A$14,0),MATCH(1,($U$2=GRID!$B$1:$BI$1)*(КАЛЕНДАРЬ!$R8=GRID!$B$3:$BI$3),0))*GRID!$B$66*(1-GRID!$B$69),0))</f>
        <v>24276</v>
      </c>
      <c r="J77" s="48" cm="1">
        <f t="array" ref="J77">IF($I$2="Раннее бронирование",
INDEX(GRID!$B$17:$BI$27,MATCH(I$7,GRID!$A$17:$A$27,0),MATCH(1,($U$2=GRID!$B$1:$BI$1)*(КАЛЕНДАРЬ!$R8=GRID!$B$3:$BI$3), 0))*GRID!$B$66,
ROUNDUP(INDEX(GRID!$B$17:$BI$27,MATCH(I$7,GRID!$A$17:$A$27,0),MATCH(1,($U$2=GRID!$B$1:$BI$1)*(КАЛЕНДАРЬ!$R8=GRID!$B$3:$BI$3), 0))*GRID!$B$66*(1-GRID!$B$69),0))</f>
        <v>25976</v>
      </c>
      <c r="K77" s="47" cm="1">
        <f t="array" ref="K77">IF($I$2="Раннее бронирование",
INDEX(GRID!$B$4:$BI$14,MATCH(K$7,GRID!$A$4:$A$14,0),MATCH(1,($U$2=GRID!$B$1:$BI$1)*(КАЛЕНДАРЬ!$R8=GRID!$B$3:$BI$3), 0))*GRID!$B$66,
ROUNDUP(INDEX(GRID!$B$4:$BI$14,MATCH(K$7,GRID!$A$4:$A$14,0),MATCH(1,($U$2=GRID!$B$1:$BI$1)*(КАЛЕНДАРЬ!$R8=GRID!$B$3:$BI$3),0))*GRID!$B$66*(1-GRID!$B$69),0))</f>
        <v>26996</v>
      </c>
      <c r="L77" s="48" cm="1">
        <f t="array" ref="L77">IF($I$2="Раннее бронирование",
INDEX(GRID!$B$17:$BI$27,MATCH(K$7,GRID!$A$17:$A$27,0),MATCH(1,($U$2=GRID!$B$1:$BI$1)*(КАЛЕНДАРЬ!$R8=GRID!$B$3:$BI$3), 0))*GRID!$B$66,
ROUNDUP(INDEX(GRID!$B$17:$BI$27,MATCH(K$7,GRID!$A$17:$A$27,0),MATCH(1,($U$2=GRID!$B$1:$BI$1)*(КАЛЕНДАРЬ!$R8=GRID!$B$3:$BI$3), 0))*GRID!$B$66*(1-GRID!$B$69),0))</f>
        <v>28696</v>
      </c>
      <c r="M77" s="47" cm="1">
        <f t="array" ref="M77">IF($I$2="Раннее бронирование",
INDEX(GRID!$B$4:$BI$14,MATCH(M$7,GRID!$A$4:$A$14,0),MATCH(1,($U$2=GRID!$B$1:$BI$1)*(КАЛЕНДАРЬ!$R8=GRID!$B$3:$BI$3), 0))*GRID!$B$66,
ROUNDUP(INDEX(GRID!$B$4:$BI$14,MATCH(M$7,GRID!$A$4:$A$14,0),MATCH(1,($U$2=GRID!$B$1:$BI$1)*(КАЛЕНДАРЬ!$R8=GRID!$B$3:$BI$3),0))*GRID!$B$66*(1-GRID!$B$69),0))</f>
        <v>29988</v>
      </c>
      <c r="N77" s="48" cm="1">
        <f t="array" ref="N77">IF($I$2="Раннее бронирование",
INDEX(GRID!$B$17:$BI$27,MATCH(M$7,GRID!$A$17:$A$27,0),MATCH(1,($U$2=GRID!$B$1:$BI$1)*(КАЛЕНДАРЬ!$R8=GRID!$B$3:$BI$3), 0))*GRID!$B$66,
ROUNDUP(INDEX(GRID!$B$17:$BI$27,MATCH(M$7,GRID!$A$17:$A$27,0),MATCH(1,($U$2=GRID!$B$1:$BI$1)*(КАЛЕНДАРЬ!$R8=GRID!$B$3:$BI$3), 0))*GRID!$B$66*(1-GRID!$B$69),0))</f>
        <v>31688</v>
      </c>
      <c r="O77" s="47" cm="1">
        <f t="array" ref="O77">IF($I$2="Раннее бронирование",
INDEX(GRID!$B$4:$BI$14,MATCH(O$7,GRID!$A$4:$A$14,0),MATCH(1,($U$2=GRID!$B$1:$BI$1)*(КАЛЕНДАРЬ!$R8=GRID!$B$3:$BI$3), 0))*GRID!$B$66,
ROUNDUP(INDEX(GRID!$B$4:$BI$14,MATCH(O$7,GRID!$A$4:$A$14,0),MATCH(1,($U$2=GRID!$B$1:$BI$1)*(КАЛЕНДАРЬ!$R8=GRID!$B$3:$BI$3),0))*GRID!$B$66*(1-GRID!$B$69),0))</f>
        <v>34408</v>
      </c>
      <c r="P77" s="48" cm="1">
        <f t="array" ref="P77">IF($I$2="Раннее бронирование",
INDEX(GRID!$B$17:$BI$27,MATCH(O$7,GRID!$A$17:$A$27,0),MATCH(1,($U$2=GRID!$B$1:$BI$1)*(КАЛЕНДАРЬ!$R8=GRID!$B$3:$BI$3), 0))*GRID!$B$66,
ROUNDUP(INDEX(GRID!$B$17:$BI$27,MATCH(O$7,GRID!$A$17:$A$27,0),MATCH(1,($U$2=GRID!$B$1:$BI$1)*(КАЛЕНДАРЬ!$R8=GRID!$B$3:$BI$3), 0))*GRID!$B$66*(1-GRID!$B$69),0))</f>
        <v>36108</v>
      </c>
      <c r="Q77" s="47" cm="1">
        <f t="array" ref="Q77">IF($I$2="Раннее бронирование",
INDEX(GRID!$B$4:$BI$14,MATCH(Q$7,GRID!$A$4:$A$14,0),MATCH(1,($U$2=GRID!$B$1:$BI$1)*(КАЛЕНДАРЬ!$R8=GRID!$B$3:$BI$3), 0))*GRID!$B$66,
ROUNDUP(INDEX(GRID!$B$4:$BI$14,MATCH(Q$7,GRID!$A$4:$A$14,0),MATCH(1,($U$2=GRID!$B$1:$BI$1)*(КАЛЕНДАРЬ!$R8=GRID!$B$3:$BI$3),0))*GRID!$B$66*(1-GRID!$B$69),0))</f>
        <v>38896</v>
      </c>
      <c r="R77" s="48" cm="1">
        <f t="array" ref="R77">IF($I$2="Раннее бронирование",
INDEX(GRID!$B$17:$BI$27,MATCH(Q$7,GRID!$A$17:$A$27,0),MATCH(1,($U$2=GRID!$B$1:$BI$1)*(КАЛЕНДАРЬ!$R8=GRID!$B$3:$BI$3), 0))*GRID!$B$66,
ROUNDUP(INDEX(GRID!$B$17:$BI$27,MATCH(Q$7,GRID!$A$17:$A$27,0),MATCH(1,($U$2=GRID!$B$1:$BI$1)*(КАЛЕНДАРЬ!$R8=GRID!$B$3:$BI$3), 0))*GRID!$B$66*(1-GRID!$B$69),0))</f>
        <v>40596</v>
      </c>
      <c r="S77" s="47" cm="1">
        <f t="array" ref="S77">IF($I$2="Раннее бронирование",
INDEX(GRID!$B$4:$BI$14,MATCH(S$7,GRID!$A$4:$A$14,0),MATCH(1,($U$2=GRID!$B$1:$BI$1)*(КАЛЕНДАРЬ!$R8=GRID!$B$3:$BI$3), 0))*GRID!$B$66,
ROUNDUP(INDEX(GRID!$B$4:$BI$14,MATCH(S$7,GRID!$A$4:$A$14,0),MATCH(1,($U$2=GRID!$B$1:$BI$1)*(КАЛЕНДАРЬ!$R8=GRID!$B$3:$BI$3),0))*GRID!$B$66*(1-GRID!$B$69),0))</f>
        <v>48076</v>
      </c>
      <c r="T77" s="48" cm="1">
        <f t="array" ref="T77">IF($I$2="Раннее бронирование",
INDEX(GRID!$B$17:$BI$27,MATCH(S$7,GRID!$A$17:$A$27,0),MATCH(1,($U$2=GRID!$B$1:$BI$1)*(КАЛЕНДАРЬ!$R8=GRID!$B$3:$BI$3), 0))*GRID!$B$66,
ROUNDUP(INDEX(GRID!$B$17:$BI$27,MATCH(S$7,GRID!$A$17:$A$27,0),MATCH(1,($U$2=GRID!$B$1:$BI$1)*(КАЛЕНДАРЬ!$R8=GRID!$B$3:$BI$3), 0))*GRID!$B$66*(1-GRID!$B$69),0))</f>
        <v>49776</v>
      </c>
      <c r="U77" s="47" cm="1">
        <f t="array" ref="U77">IF($I$2="Раннее бронирование",
INDEX(GRID!$B$4:$BI$14,MATCH(U$7,GRID!$A$4:$A$14,0),MATCH(1,($U$2=GRID!$B$1:$BI$1)*(КАЛЕНДАРЬ!$R8=GRID!$B$3:$BI$3), 0))*GRID!$B$66,
ROUNDUP(INDEX(GRID!$B$4:$BI$14,MATCH(U$7,GRID!$A$4:$A$14,0),MATCH(1,($U$2=GRID!$B$1:$BI$1)*(КАЛЕНДАРЬ!$R8=GRID!$B$3:$BI$3),0))*GRID!$B$66*(1-GRID!$B$69),0))</f>
        <v>53720</v>
      </c>
      <c r="V77" s="48" cm="1">
        <f t="array" ref="V77">IF($I$2="Раннее бронирование",
INDEX(GRID!$B$17:$BI$27,MATCH(U$7,GRID!$A$17:$A$27,0),MATCH(1,($U$2=GRID!$B$1:$BI$1)*(КАЛЕНДАРЬ!$R8=GRID!$B$3:$BI$3), 0))*GRID!$B$66,
ROUNDUP(INDEX(GRID!$B$17:$BI$27,MATCH(U$7,GRID!$A$17:$A$27,0),MATCH(1,($U$2=GRID!$B$1:$BI$1)*(КАЛЕНДАРЬ!$R8=GRID!$B$3:$BI$3), 0))*GRID!$B$66*(1-GRID!$B$69),0))</f>
        <v>55420</v>
      </c>
      <c r="W77" s="47" cm="1">
        <f t="array" ref="W77">IF($I$2="Раннее бронирование",
INDEX(GRID!$B$4:$BI$14,MATCH(W$7,GRID!$A$4:$A$14,0),MATCH(1,($U$2=GRID!$B$1:$BI$1)*(КАЛЕНДАРЬ!$R8=GRID!$B$3:$BI$3), 0))*GRID!$B$66,
ROUNDUP(INDEX(GRID!$B$4:$BI$14,MATCH(W$7,GRID!$A$4:$A$14,0),MATCH(1,($U$2=GRID!$B$1:$BI$1)*(КАЛЕНДАРЬ!$R8=GRID!$B$3:$BI$3),0))*GRID!$B$66*(1-GRID!$B$69),0))</f>
        <v>199240</v>
      </c>
      <c r="X77" s="48" cm="1">
        <f t="array" ref="X77">IF($I$2="Раннее бронирование",
INDEX(GRID!$B$17:$BI$27,MATCH(W$7,GRID!$A$17:$A$27,0),MATCH(1,($U$2=GRID!$B$1:$BI$1)*(КАЛЕНДАРЬ!$R8=GRID!$B$3:$BI$3), 0))*GRID!$B$66,
ROUNDUP(INDEX(GRID!$B$17:$BI$27,MATCH(W$7,GRID!$A$17:$A$27,0),MATCH(1,($U$2=GRID!$B$1:$BI$1)*(КАЛЕНДАРЬ!$R8=GRID!$B$3:$BI$3), 0))*GRID!$B$66*(1-GRID!$B$69),0))</f>
        <v>200940</v>
      </c>
    </row>
    <row r="78" spans="1:24" hidden="1" x14ac:dyDescent="0.2">
      <c r="A78" s="117" t="s">
        <v>47</v>
      </c>
      <c r="B78" s="117">
        <v>6</v>
      </c>
      <c r="C78" s="47" cm="1">
        <f t="array" ref="C78">IF($I$2="Раннее бронирование",
INDEX(GRID!$B$4:$BI$14,MATCH(C$7,GRID!$A$4:$A$14,0),MATCH(1,($U$2=GRID!$B$1:$BI$1)*(КАЛЕНДАРЬ!$R9=GRID!$B$3:$BI$3), 0))*GRID!$B$66,
ROUNDUP(INDEX(GRID!$B$4:$BI$14,MATCH(C$7,GRID!$A$4:$A$14,0),MATCH(1,($U$2=GRID!$B$1:$BI$1)*(КАЛЕНДАРЬ!$R9=GRID!$B$3:$BI$3),0))*GRID!$B$66*(1-GRID!$B$69),0))</f>
        <v>18700</v>
      </c>
      <c r="D78" s="48" cm="1">
        <f t="array" ref="D78">IF($I$2="Раннее бронирование",
INDEX(GRID!$B$17:$BI$27,MATCH(C$7,GRID!$A$17:$A$27,0),MATCH(1,($U$2=GRID!$B$1:$BI$1)*(КАЛЕНДАРЬ!$R9=GRID!$B$3:$BI$3), 0))*GRID!$B$66,
ROUNDUP(INDEX(GRID!$B$17:$BI$27,MATCH(C$7,GRID!$A$17:$A$27,0),MATCH(1,($U$2=GRID!$B$1:$BI$1)*(КАЛЕНДАРЬ!$R9=GRID!$B$3:$BI$3), 0))*GRID!$B$66*(1-GRID!$B$69),0))</f>
        <v>20400</v>
      </c>
      <c r="E78" s="47" cm="1">
        <f t="array" ref="E78">IF($I$2="Раннее бронирование",
INDEX(GRID!$B$4:$BI$14,MATCH(E$7,GRID!$A$4:$A$14,0),MATCH(1,($U$2=GRID!$B$1:$BI$1)*(КАЛЕНДАРЬ!$R9=GRID!$B$3:$BI$3), 0))*GRID!$B$66,
ROUNDUP(INDEX(GRID!$B$4:$BI$14,MATCH(E$7,GRID!$A$4:$A$14,0),MATCH(1,($U$2=GRID!$B$1:$BI$1)*(КАЛЕНДАРЬ!$R9=GRID!$B$3:$BI$3),0))*GRID!$B$66*(1-GRID!$B$69),0))</f>
        <v>20808</v>
      </c>
      <c r="F78" s="48" cm="1">
        <f t="array" ref="F78">IF($I$2="Раннее бронирование",
INDEX(GRID!$B$17:$BI$27,MATCH(E$7,GRID!$A$17:$A$27,0),MATCH(1,($U$2=GRID!$B$1:$BI$1)*(КАЛЕНДАРЬ!$R9=GRID!$B$3:$BI$3), 0))*GRID!$B$66,
ROUNDUP(INDEX(GRID!$B$17:$BI$27,MATCH(E$7,GRID!$A$17:$A$27,0),MATCH(1,($U$2=GRID!$B$1:$BI$1)*(КАЛЕНДАРЬ!$R9=GRID!$B$3:$BI$3), 0))*GRID!$B$66*(1-GRID!$B$69),0))</f>
        <v>22508</v>
      </c>
      <c r="G78" s="47" cm="1">
        <f t="array" ref="G78">IF($I$2="Раннее бронирование",
INDEX(GRID!$B$4:$BI$14,MATCH(G$7,GRID!$A$4:$A$14,0),MATCH(1,($U$2=GRID!$B$1:$BI$1)*(КАЛЕНДАРЬ!$R9=GRID!$B$3:$BI$3), 0))*GRID!$B$66,
ROUNDUP(INDEX(GRID!$B$4:$BI$14,MATCH(G$7,GRID!$A$4:$A$14,0),MATCH(1,($U$2=GRID!$B$1:$BI$1)*(КАЛЕНДАРЬ!$R9=GRID!$B$3:$BI$3),0))*GRID!$B$66*(1-GRID!$B$69),0))</f>
        <v>23188</v>
      </c>
      <c r="H78" s="48" cm="1">
        <f t="array" ref="H78">IF($I$2="Раннее бронирование",
INDEX(GRID!$B$17:$BI$27,MATCH(G$7,GRID!$A$17:$A$27,0),MATCH(1,($U$2=GRID!$B$1:$BI$1)*(КАЛЕНДАРЬ!$R9=GRID!$B$3:$BI$3), 0))*GRID!$B$66,
ROUNDUP(INDEX(GRID!$B$17:$BI$27,MATCH(G$7,GRID!$A$17:$A$27,0),MATCH(1,($U$2=GRID!$B$1:$BI$1)*(КАЛЕНДАРЬ!$R9=GRID!$B$3:$BI$3), 0))*GRID!$B$66*(1-GRID!$B$69),0))</f>
        <v>24888</v>
      </c>
      <c r="I78" s="47" cm="1">
        <f t="array" ref="I78">IF($I$2="Раннее бронирование",
INDEX(GRID!$B$4:$BI$14,MATCH(I$7,GRID!$A$4:$A$14,0),MATCH(1,($U$2=GRID!$B$1:$BI$1)*(КАЛЕНДАРЬ!$R9=GRID!$B$3:$BI$3), 0))*GRID!$B$66,
ROUNDUP(INDEX(GRID!$B$4:$BI$14,MATCH(I$7,GRID!$A$4:$A$14,0),MATCH(1,($U$2=GRID!$B$1:$BI$1)*(КАЛЕНДАРЬ!$R9=GRID!$B$3:$BI$3),0))*GRID!$B$66*(1-GRID!$B$69),0))</f>
        <v>25840</v>
      </c>
      <c r="J78" s="48" cm="1">
        <f t="array" ref="J78">IF($I$2="Раннее бронирование",
INDEX(GRID!$B$17:$BI$27,MATCH(I$7,GRID!$A$17:$A$27,0),MATCH(1,($U$2=GRID!$B$1:$BI$1)*(КАЛЕНДАРЬ!$R9=GRID!$B$3:$BI$3), 0))*GRID!$B$66,
ROUNDUP(INDEX(GRID!$B$17:$BI$27,MATCH(I$7,GRID!$A$17:$A$27,0),MATCH(1,($U$2=GRID!$B$1:$BI$1)*(КАЛЕНДАРЬ!$R9=GRID!$B$3:$BI$3), 0))*GRID!$B$66*(1-GRID!$B$69),0))</f>
        <v>27540</v>
      </c>
      <c r="K78" s="47" cm="1">
        <f t="array" ref="K78">IF($I$2="Раннее бронирование",
INDEX(GRID!$B$4:$BI$14,MATCH(K$7,GRID!$A$4:$A$14,0),MATCH(1,($U$2=GRID!$B$1:$BI$1)*(КАЛЕНДАРЬ!$R9=GRID!$B$3:$BI$3), 0))*GRID!$B$66,
ROUNDUP(INDEX(GRID!$B$4:$BI$14,MATCH(K$7,GRID!$A$4:$A$14,0),MATCH(1,($U$2=GRID!$B$1:$BI$1)*(КАЛЕНДАРЬ!$R9=GRID!$B$3:$BI$3),0))*GRID!$B$66*(1-GRID!$B$69),0))</f>
        <v>28764</v>
      </c>
      <c r="L78" s="48" cm="1">
        <f t="array" ref="L78">IF($I$2="Раннее бронирование",
INDEX(GRID!$B$17:$BI$27,MATCH(K$7,GRID!$A$17:$A$27,0),MATCH(1,($U$2=GRID!$B$1:$BI$1)*(КАЛЕНДАРЬ!$R9=GRID!$B$3:$BI$3), 0))*GRID!$B$66,
ROUNDUP(INDEX(GRID!$B$17:$BI$27,MATCH(K$7,GRID!$A$17:$A$27,0),MATCH(1,($U$2=GRID!$B$1:$BI$1)*(КАЛЕНДАРЬ!$R9=GRID!$B$3:$BI$3), 0))*GRID!$B$66*(1-GRID!$B$69),0))</f>
        <v>30464</v>
      </c>
      <c r="M78" s="47" cm="1">
        <f t="array" ref="M78">IF($I$2="Раннее бронирование",
INDEX(GRID!$B$4:$BI$14,MATCH(M$7,GRID!$A$4:$A$14,0),MATCH(1,($U$2=GRID!$B$1:$BI$1)*(КАЛЕНДАРЬ!$R9=GRID!$B$3:$BI$3), 0))*GRID!$B$66,
ROUNDUP(INDEX(GRID!$B$4:$BI$14,MATCH(M$7,GRID!$A$4:$A$14,0),MATCH(1,($U$2=GRID!$B$1:$BI$1)*(КАЛЕНДАРЬ!$R9=GRID!$B$3:$BI$3),0))*GRID!$B$66*(1-GRID!$B$69),0))</f>
        <v>32028</v>
      </c>
      <c r="N78" s="48" cm="1">
        <f t="array" ref="N78">IF($I$2="Раннее бронирование",
INDEX(GRID!$B$17:$BI$27,MATCH(M$7,GRID!$A$17:$A$27,0),MATCH(1,($U$2=GRID!$B$1:$BI$1)*(КАЛЕНДАРЬ!$R9=GRID!$B$3:$BI$3), 0))*GRID!$B$66,
ROUNDUP(INDEX(GRID!$B$17:$BI$27,MATCH(M$7,GRID!$A$17:$A$27,0),MATCH(1,($U$2=GRID!$B$1:$BI$1)*(КАЛЕНДАРЬ!$R9=GRID!$B$3:$BI$3), 0))*GRID!$B$66*(1-GRID!$B$69),0))</f>
        <v>33728</v>
      </c>
      <c r="O78" s="47" cm="1">
        <f t="array" ref="O78">IF($I$2="Раннее бронирование",
INDEX(GRID!$B$4:$BI$14,MATCH(O$7,GRID!$A$4:$A$14,0),MATCH(1,($U$2=GRID!$B$1:$BI$1)*(КАЛЕНДАРЬ!$R9=GRID!$B$3:$BI$3), 0))*GRID!$B$66,
ROUNDUP(INDEX(GRID!$B$4:$BI$14,MATCH(O$7,GRID!$A$4:$A$14,0),MATCH(1,($U$2=GRID!$B$1:$BI$1)*(КАЛЕНДАРЬ!$R9=GRID!$B$3:$BI$3),0))*GRID!$B$66*(1-GRID!$B$69),0))</f>
        <v>36380</v>
      </c>
      <c r="P78" s="48" cm="1">
        <f t="array" ref="P78">IF($I$2="Раннее бронирование",
INDEX(GRID!$B$17:$BI$27,MATCH(O$7,GRID!$A$17:$A$27,0),MATCH(1,($U$2=GRID!$B$1:$BI$1)*(КАЛЕНДАРЬ!$R9=GRID!$B$3:$BI$3), 0))*GRID!$B$66,
ROUNDUP(INDEX(GRID!$B$17:$BI$27,MATCH(O$7,GRID!$A$17:$A$27,0),MATCH(1,($U$2=GRID!$B$1:$BI$1)*(КАЛЕНДАРЬ!$R9=GRID!$B$3:$BI$3), 0))*GRID!$B$66*(1-GRID!$B$69),0))</f>
        <v>38080</v>
      </c>
      <c r="Q78" s="47" cm="1">
        <f t="array" ref="Q78">IF($I$2="Раннее бронирование",
INDEX(GRID!$B$4:$BI$14,MATCH(Q$7,GRID!$A$4:$A$14,0),MATCH(1,($U$2=GRID!$B$1:$BI$1)*(КАЛЕНДАРЬ!$R9=GRID!$B$3:$BI$3), 0))*GRID!$B$66,
ROUNDUP(INDEX(GRID!$B$4:$BI$14,MATCH(Q$7,GRID!$A$4:$A$14,0),MATCH(1,($U$2=GRID!$B$1:$BI$1)*(КАЛЕНДАРЬ!$R9=GRID!$B$3:$BI$3),0))*GRID!$B$66*(1-GRID!$B$69),0))</f>
        <v>41140</v>
      </c>
      <c r="R78" s="48" cm="1">
        <f t="array" ref="R78">IF($I$2="Раннее бронирование",
INDEX(GRID!$B$17:$BI$27,MATCH(Q$7,GRID!$A$17:$A$27,0),MATCH(1,($U$2=GRID!$B$1:$BI$1)*(КАЛЕНДАРЬ!$R9=GRID!$B$3:$BI$3), 0))*GRID!$B$66,
ROUNDUP(INDEX(GRID!$B$17:$BI$27,MATCH(Q$7,GRID!$A$17:$A$27,0),MATCH(1,($U$2=GRID!$B$1:$BI$1)*(КАЛЕНДАРЬ!$R9=GRID!$B$3:$BI$3), 0))*GRID!$B$66*(1-GRID!$B$69),0))</f>
        <v>42840</v>
      </c>
      <c r="S78" s="47" cm="1">
        <f t="array" ref="S78">IF($I$2="Раннее бронирование",
INDEX(GRID!$B$4:$BI$14,MATCH(S$7,GRID!$A$4:$A$14,0),MATCH(1,($U$2=GRID!$B$1:$BI$1)*(КАЛЕНДАРЬ!$R9=GRID!$B$3:$BI$3), 0))*GRID!$B$66,
ROUNDUP(INDEX(GRID!$B$4:$BI$14,MATCH(S$7,GRID!$A$4:$A$14,0),MATCH(1,($U$2=GRID!$B$1:$BI$1)*(КАЛЕНДАРЬ!$R9=GRID!$B$3:$BI$3),0))*GRID!$B$66*(1-GRID!$B$69),0))</f>
        <v>51068</v>
      </c>
      <c r="T78" s="48" cm="1">
        <f t="array" ref="T78">IF($I$2="Раннее бронирование",
INDEX(GRID!$B$17:$BI$27,MATCH(S$7,GRID!$A$17:$A$27,0),MATCH(1,($U$2=GRID!$B$1:$BI$1)*(КАЛЕНДАРЬ!$R9=GRID!$B$3:$BI$3), 0))*GRID!$B$66,
ROUNDUP(INDEX(GRID!$B$17:$BI$27,MATCH(S$7,GRID!$A$17:$A$27,0),MATCH(1,($U$2=GRID!$B$1:$BI$1)*(КАЛЕНДАРЬ!$R9=GRID!$B$3:$BI$3), 0))*GRID!$B$66*(1-GRID!$B$69),0))</f>
        <v>52768</v>
      </c>
      <c r="U78" s="47" cm="1">
        <f t="array" ref="U78">IF($I$2="Раннее бронирование",
INDEX(GRID!$B$4:$BI$14,MATCH(U$7,GRID!$A$4:$A$14,0),MATCH(1,($U$2=GRID!$B$1:$BI$1)*(КАЛЕНДАРЬ!$R9=GRID!$B$3:$BI$3), 0))*GRID!$B$66,
ROUNDUP(INDEX(GRID!$B$4:$BI$14,MATCH(U$7,GRID!$A$4:$A$14,0),MATCH(1,($U$2=GRID!$B$1:$BI$1)*(КАЛЕНДАРЬ!$R9=GRID!$B$3:$BI$3),0))*GRID!$B$66*(1-GRID!$B$69),0))</f>
        <v>56440</v>
      </c>
      <c r="V78" s="48" cm="1">
        <f t="array" ref="V78">IF($I$2="Раннее бронирование",
INDEX(GRID!$B$17:$BI$27,MATCH(U$7,GRID!$A$17:$A$27,0),MATCH(1,($U$2=GRID!$B$1:$BI$1)*(КАЛЕНДАРЬ!$R9=GRID!$B$3:$BI$3), 0))*GRID!$B$66,
ROUNDUP(INDEX(GRID!$B$17:$BI$27,MATCH(U$7,GRID!$A$17:$A$27,0),MATCH(1,($U$2=GRID!$B$1:$BI$1)*(КАЛЕНДАРЬ!$R9=GRID!$B$3:$BI$3), 0))*GRID!$B$66*(1-GRID!$B$69),0))</f>
        <v>58140</v>
      </c>
      <c r="W78" s="47" cm="1">
        <f t="array" ref="W78">IF($I$2="Раннее бронирование",
INDEX(GRID!$B$4:$BI$14,MATCH(W$7,GRID!$A$4:$A$14,0),MATCH(1,($U$2=GRID!$B$1:$BI$1)*(КАЛЕНДАРЬ!$R9=GRID!$B$3:$BI$3), 0))*GRID!$B$66,
ROUNDUP(INDEX(GRID!$B$4:$BI$14,MATCH(W$7,GRID!$A$4:$A$14,0),MATCH(1,($U$2=GRID!$B$1:$BI$1)*(КАЛЕНДАРЬ!$R9=GRID!$B$3:$BI$3),0))*GRID!$B$66*(1-GRID!$B$69),0))</f>
        <v>206040</v>
      </c>
      <c r="X78" s="48" cm="1">
        <f t="array" ref="X78">IF($I$2="Раннее бронирование",
INDEX(GRID!$B$17:$BI$27,MATCH(W$7,GRID!$A$17:$A$27,0),MATCH(1,($U$2=GRID!$B$1:$BI$1)*(КАЛЕНДАРЬ!$R9=GRID!$B$3:$BI$3), 0))*GRID!$B$66,
ROUNDUP(INDEX(GRID!$B$17:$BI$27,MATCH(W$7,GRID!$A$17:$A$27,0),MATCH(1,($U$2=GRID!$B$1:$BI$1)*(КАЛЕНДАРЬ!$R9=GRID!$B$3:$BI$3), 0))*GRID!$B$66*(1-GRID!$B$69),0))</f>
        <v>207740</v>
      </c>
    </row>
    <row r="79" spans="1:24" hidden="1" x14ac:dyDescent="0.2">
      <c r="A79" s="117" t="s">
        <v>48</v>
      </c>
      <c r="B79" s="117">
        <v>7</v>
      </c>
      <c r="C79" s="47" cm="1">
        <f t="array" ref="C79">IF($I$2="Раннее бронирование",
INDEX(GRID!$B$4:$BI$14,MATCH(C$7,GRID!$A$4:$A$14,0),MATCH(1,($U$2=GRID!$B$1:$BI$1)*(КАЛЕНДАРЬ!$R10=GRID!$B$3:$BI$3), 0))*GRID!$B$66,
ROUNDUP(INDEX(GRID!$B$4:$BI$14,MATCH(C$7,GRID!$A$4:$A$14,0),MATCH(1,($U$2=GRID!$B$1:$BI$1)*(КАЛЕНДАРЬ!$R10=GRID!$B$3:$BI$3),0))*GRID!$B$66*(1-GRID!$B$69),0))</f>
        <v>18700</v>
      </c>
      <c r="D79" s="48" cm="1">
        <f t="array" ref="D79">IF($I$2="Раннее бронирование",
INDEX(GRID!$B$17:$BI$27,MATCH(C$7,GRID!$A$17:$A$27,0),MATCH(1,($U$2=GRID!$B$1:$BI$1)*(КАЛЕНДАРЬ!$R10=GRID!$B$3:$BI$3), 0))*GRID!$B$66,
ROUNDUP(INDEX(GRID!$B$17:$BI$27,MATCH(C$7,GRID!$A$17:$A$27,0),MATCH(1,($U$2=GRID!$B$1:$BI$1)*(КАЛЕНДАРЬ!$R10=GRID!$B$3:$BI$3), 0))*GRID!$B$66*(1-GRID!$B$69),0))</f>
        <v>20400</v>
      </c>
      <c r="E79" s="47" cm="1">
        <f t="array" ref="E79">IF($I$2="Раннее бронирование",
INDEX(GRID!$B$4:$BI$14,MATCH(E$7,GRID!$A$4:$A$14,0),MATCH(1,($U$2=GRID!$B$1:$BI$1)*(КАЛЕНДАРЬ!$R10=GRID!$B$3:$BI$3), 0))*GRID!$B$66,
ROUNDUP(INDEX(GRID!$B$4:$BI$14,MATCH(E$7,GRID!$A$4:$A$14,0),MATCH(1,($U$2=GRID!$B$1:$BI$1)*(КАЛЕНДАРЬ!$R10=GRID!$B$3:$BI$3),0))*GRID!$B$66*(1-GRID!$B$69),0))</f>
        <v>20808</v>
      </c>
      <c r="F79" s="48" cm="1">
        <f t="array" ref="F79">IF($I$2="Раннее бронирование",
INDEX(GRID!$B$17:$BI$27,MATCH(E$7,GRID!$A$17:$A$27,0),MATCH(1,($U$2=GRID!$B$1:$BI$1)*(КАЛЕНДАРЬ!$R10=GRID!$B$3:$BI$3), 0))*GRID!$B$66,
ROUNDUP(INDEX(GRID!$B$17:$BI$27,MATCH(E$7,GRID!$A$17:$A$27,0),MATCH(1,($U$2=GRID!$B$1:$BI$1)*(КАЛЕНДАРЬ!$R10=GRID!$B$3:$BI$3), 0))*GRID!$B$66*(1-GRID!$B$69),0))</f>
        <v>22508</v>
      </c>
      <c r="G79" s="47" cm="1">
        <f t="array" ref="G79">IF($I$2="Раннее бронирование",
INDEX(GRID!$B$4:$BI$14,MATCH(G$7,GRID!$A$4:$A$14,0),MATCH(1,($U$2=GRID!$B$1:$BI$1)*(КАЛЕНДАРЬ!$R10=GRID!$B$3:$BI$3), 0))*GRID!$B$66,
ROUNDUP(INDEX(GRID!$B$4:$BI$14,MATCH(G$7,GRID!$A$4:$A$14,0),MATCH(1,($U$2=GRID!$B$1:$BI$1)*(КАЛЕНДАРЬ!$R10=GRID!$B$3:$BI$3),0))*GRID!$B$66*(1-GRID!$B$69),0))</f>
        <v>23188</v>
      </c>
      <c r="H79" s="48" cm="1">
        <f t="array" ref="H79">IF($I$2="Раннее бронирование",
INDEX(GRID!$B$17:$BI$27,MATCH(G$7,GRID!$A$17:$A$27,0),MATCH(1,($U$2=GRID!$B$1:$BI$1)*(КАЛЕНДАРЬ!$R10=GRID!$B$3:$BI$3), 0))*GRID!$B$66,
ROUNDUP(INDEX(GRID!$B$17:$BI$27,MATCH(G$7,GRID!$A$17:$A$27,0),MATCH(1,($U$2=GRID!$B$1:$BI$1)*(КАЛЕНДАРЬ!$R10=GRID!$B$3:$BI$3), 0))*GRID!$B$66*(1-GRID!$B$69),0))</f>
        <v>24888</v>
      </c>
      <c r="I79" s="47" cm="1">
        <f t="array" ref="I79">IF($I$2="Раннее бронирование",
INDEX(GRID!$B$4:$BI$14,MATCH(I$7,GRID!$A$4:$A$14,0),MATCH(1,($U$2=GRID!$B$1:$BI$1)*(КАЛЕНДАРЬ!$R10=GRID!$B$3:$BI$3), 0))*GRID!$B$66,
ROUNDUP(INDEX(GRID!$B$4:$BI$14,MATCH(I$7,GRID!$A$4:$A$14,0),MATCH(1,($U$2=GRID!$B$1:$BI$1)*(КАЛЕНДАРЬ!$R10=GRID!$B$3:$BI$3),0))*GRID!$B$66*(1-GRID!$B$69),0))</f>
        <v>25840</v>
      </c>
      <c r="J79" s="48" cm="1">
        <f t="array" ref="J79">IF($I$2="Раннее бронирование",
INDEX(GRID!$B$17:$BI$27,MATCH(I$7,GRID!$A$17:$A$27,0),MATCH(1,($U$2=GRID!$B$1:$BI$1)*(КАЛЕНДАРЬ!$R10=GRID!$B$3:$BI$3), 0))*GRID!$B$66,
ROUNDUP(INDEX(GRID!$B$17:$BI$27,MATCH(I$7,GRID!$A$17:$A$27,0),MATCH(1,($U$2=GRID!$B$1:$BI$1)*(КАЛЕНДАРЬ!$R10=GRID!$B$3:$BI$3), 0))*GRID!$B$66*(1-GRID!$B$69),0))</f>
        <v>27540</v>
      </c>
      <c r="K79" s="47" cm="1">
        <f t="array" ref="K79">IF($I$2="Раннее бронирование",
INDEX(GRID!$B$4:$BI$14,MATCH(K$7,GRID!$A$4:$A$14,0),MATCH(1,($U$2=GRID!$B$1:$BI$1)*(КАЛЕНДАРЬ!$R10=GRID!$B$3:$BI$3), 0))*GRID!$B$66,
ROUNDUP(INDEX(GRID!$B$4:$BI$14,MATCH(K$7,GRID!$A$4:$A$14,0),MATCH(1,($U$2=GRID!$B$1:$BI$1)*(КАЛЕНДАРЬ!$R10=GRID!$B$3:$BI$3),0))*GRID!$B$66*(1-GRID!$B$69),0))</f>
        <v>28764</v>
      </c>
      <c r="L79" s="48" cm="1">
        <f t="array" ref="L79">IF($I$2="Раннее бронирование",
INDEX(GRID!$B$17:$BI$27,MATCH(K$7,GRID!$A$17:$A$27,0),MATCH(1,($U$2=GRID!$B$1:$BI$1)*(КАЛЕНДАРЬ!$R10=GRID!$B$3:$BI$3), 0))*GRID!$B$66,
ROUNDUP(INDEX(GRID!$B$17:$BI$27,MATCH(K$7,GRID!$A$17:$A$27,0),MATCH(1,($U$2=GRID!$B$1:$BI$1)*(КАЛЕНДАРЬ!$R10=GRID!$B$3:$BI$3), 0))*GRID!$B$66*(1-GRID!$B$69),0))</f>
        <v>30464</v>
      </c>
      <c r="M79" s="47" cm="1">
        <f t="array" ref="M79">IF($I$2="Раннее бронирование",
INDEX(GRID!$B$4:$BI$14,MATCH(M$7,GRID!$A$4:$A$14,0),MATCH(1,($U$2=GRID!$B$1:$BI$1)*(КАЛЕНДАРЬ!$R10=GRID!$B$3:$BI$3), 0))*GRID!$B$66,
ROUNDUP(INDEX(GRID!$B$4:$BI$14,MATCH(M$7,GRID!$A$4:$A$14,0),MATCH(1,($U$2=GRID!$B$1:$BI$1)*(КАЛЕНДАРЬ!$R10=GRID!$B$3:$BI$3),0))*GRID!$B$66*(1-GRID!$B$69),0))</f>
        <v>32028</v>
      </c>
      <c r="N79" s="48" cm="1">
        <f t="array" ref="N79">IF($I$2="Раннее бронирование",
INDEX(GRID!$B$17:$BI$27,MATCH(M$7,GRID!$A$17:$A$27,0),MATCH(1,($U$2=GRID!$B$1:$BI$1)*(КАЛЕНДАРЬ!$R10=GRID!$B$3:$BI$3), 0))*GRID!$B$66,
ROUNDUP(INDEX(GRID!$B$17:$BI$27,MATCH(M$7,GRID!$A$17:$A$27,0),MATCH(1,($U$2=GRID!$B$1:$BI$1)*(КАЛЕНДАРЬ!$R10=GRID!$B$3:$BI$3), 0))*GRID!$B$66*(1-GRID!$B$69),0))</f>
        <v>33728</v>
      </c>
      <c r="O79" s="47" cm="1">
        <f t="array" ref="O79">IF($I$2="Раннее бронирование",
INDEX(GRID!$B$4:$BI$14,MATCH(O$7,GRID!$A$4:$A$14,0),MATCH(1,($U$2=GRID!$B$1:$BI$1)*(КАЛЕНДАРЬ!$R10=GRID!$B$3:$BI$3), 0))*GRID!$B$66,
ROUNDUP(INDEX(GRID!$B$4:$BI$14,MATCH(O$7,GRID!$A$4:$A$14,0),MATCH(1,($U$2=GRID!$B$1:$BI$1)*(КАЛЕНДАРЬ!$R10=GRID!$B$3:$BI$3),0))*GRID!$B$66*(1-GRID!$B$69),0))</f>
        <v>36380</v>
      </c>
      <c r="P79" s="48" cm="1">
        <f t="array" ref="P79">IF($I$2="Раннее бронирование",
INDEX(GRID!$B$17:$BI$27,MATCH(O$7,GRID!$A$17:$A$27,0),MATCH(1,($U$2=GRID!$B$1:$BI$1)*(КАЛЕНДАРЬ!$R10=GRID!$B$3:$BI$3), 0))*GRID!$B$66,
ROUNDUP(INDEX(GRID!$B$17:$BI$27,MATCH(O$7,GRID!$A$17:$A$27,0),MATCH(1,($U$2=GRID!$B$1:$BI$1)*(КАЛЕНДАРЬ!$R10=GRID!$B$3:$BI$3), 0))*GRID!$B$66*(1-GRID!$B$69),0))</f>
        <v>38080</v>
      </c>
      <c r="Q79" s="47" cm="1">
        <f t="array" ref="Q79">IF($I$2="Раннее бронирование",
INDEX(GRID!$B$4:$BI$14,MATCH(Q$7,GRID!$A$4:$A$14,0),MATCH(1,($U$2=GRID!$B$1:$BI$1)*(КАЛЕНДАРЬ!$R10=GRID!$B$3:$BI$3), 0))*GRID!$B$66,
ROUNDUP(INDEX(GRID!$B$4:$BI$14,MATCH(Q$7,GRID!$A$4:$A$14,0),MATCH(1,($U$2=GRID!$B$1:$BI$1)*(КАЛЕНДАРЬ!$R10=GRID!$B$3:$BI$3),0))*GRID!$B$66*(1-GRID!$B$69),0))</f>
        <v>41140</v>
      </c>
      <c r="R79" s="48" cm="1">
        <f t="array" ref="R79">IF($I$2="Раннее бронирование",
INDEX(GRID!$B$17:$BI$27,MATCH(Q$7,GRID!$A$17:$A$27,0),MATCH(1,($U$2=GRID!$B$1:$BI$1)*(КАЛЕНДАРЬ!$R10=GRID!$B$3:$BI$3), 0))*GRID!$B$66,
ROUNDUP(INDEX(GRID!$B$17:$BI$27,MATCH(Q$7,GRID!$A$17:$A$27,0),MATCH(1,($U$2=GRID!$B$1:$BI$1)*(КАЛЕНДАРЬ!$R10=GRID!$B$3:$BI$3), 0))*GRID!$B$66*(1-GRID!$B$69),0))</f>
        <v>42840</v>
      </c>
      <c r="S79" s="47" cm="1">
        <f t="array" ref="S79">IF($I$2="Раннее бронирование",
INDEX(GRID!$B$4:$BI$14,MATCH(S$7,GRID!$A$4:$A$14,0),MATCH(1,($U$2=GRID!$B$1:$BI$1)*(КАЛЕНДАРЬ!$R10=GRID!$B$3:$BI$3), 0))*GRID!$B$66,
ROUNDUP(INDEX(GRID!$B$4:$BI$14,MATCH(S$7,GRID!$A$4:$A$14,0),MATCH(1,($U$2=GRID!$B$1:$BI$1)*(КАЛЕНДАРЬ!$R10=GRID!$B$3:$BI$3),0))*GRID!$B$66*(1-GRID!$B$69),0))</f>
        <v>51068</v>
      </c>
      <c r="T79" s="48" cm="1">
        <f t="array" ref="T79">IF($I$2="Раннее бронирование",
INDEX(GRID!$B$17:$BI$27,MATCH(S$7,GRID!$A$17:$A$27,0),MATCH(1,($U$2=GRID!$B$1:$BI$1)*(КАЛЕНДАРЬ!$R10=GRID!$B$3:$BI$3), 0))*GRID!$B$66,
ROUNDUP(INDEX(GRID!$B$17:$BI$27,MATCH(S$7,GRID!$A$17:$A$27,0),MATCH(1,($U$2=GRID!$B$1:$BI$1)*(КАЛЕНДАРЬ!$R10=GRID!$B$3:$BI$3), 0))*GRID!$B$66*(1-GRID!$B$69),0))</f>
        <v>52768</v>
      </c>
      <c r="U79" s="47" cm="1">
        <f t="array" ref="U79">IF($I$2="Раннее бронирование",
INDEX(GRID!$B$4:$BI$14,MATCH(U$7,GRID!$A$4:$A$14,0),MATCH(1,($U$2=GRID!$B$1:$BI$1)*(КАЛЕНДАРЬ!$R10=GRID!$B$3:$BI$3), 0))*GRID!$B$66,
ROUNDUP(INDEX(GRID!$B$4:$BI$14,MATCH(U$7,GRID!$A$4:$A$14,0),MATCH(1,($U$2=GRID!$B$1:$BI$1)*(КАЛЕНДАРЬ!$R10=GRID!$B$3:$BI$3),0))*GRID!$B$66*(1-GRID!$B$69),0))</f>
        <v>56440</v>
      </c>
      <c r="V79" s="48" cm="1">
        <f t="array" ref="V79">IF($I$2="Раннее бронирование",
INDEX(GRID!$B$17:$BI$27,MATCH(U$7,GRID!$A$17:$A$27,0),MATCH(1,($U$2=GRID!$B$1:$BI$1)*(КАЛЕНДАРЬ!$R10=GRID!$B$3:$BI$3), 0))*GRID!$B$66,
ROUNDUP(INDEX(GRID!$B$17:$BI$27,MATCH(U$7,GRID!$A$17:$A$27,0),MATCH(1,($U$2=GRID!$B$1:$BI$1)*(КАЛЕНДАРЬ!$R10=GRID!$B$3:$BI$3), 0))*GRID!$B$66*(1-GRID!$B$69),0))</f>
        <v>58140</v>
      </c>
      <c r="W79" s="47" cm="1">
        <f t="array" ref="W79">IF($I$2="Раннее бронирование",
INDEX(GRID!$B$4:$BI$14,MATCH(W$7,GRID!$A$4:$A$14,0),MATCH(1,($U$2=GRID!$B$1:$BI$1)*(КАЛЕНДАРЬ!$R10=GRID!$B$3:$BI$3), 0))*GRID!$B$66,
ROUNDUP(INDEX(GRID!$B$4:$BI$14,MATCH(W$7,GRID!$A$4:$A$14,0),MATCH(1,($U$2=GRID!$B$1:$BI$1)*(КАЛЕНДАРЬ!$R10=GRID!$B$3:$BI$3),0))*GRID!$B$66*(1-GRID!$B$69),0))</f>
        <v>206040</v>
      </c>
      <c r="X79" s="48" cm="1">
        <f t="array" ref="X79">IF($I$2="Раннее бронирование",
INDEX(GRID!$B$17:$BI$27,MATCH(W$7,GRID!$A$17:$A$27,0),MATCH(1,($U$2=GRID!$B$1:$BI$1)*(КАЛЕНДАРЬ!$R10=GRID!$B$3:$BI$3), 0))*GRID!$B$66,
ROUNDUP(INDEX(GRID!$B$17:$BI$27,MATCH(W$7,GRID!$A$17:$A$27,0),MATCH(1,($U$2=GRID!$B$1:$BI$1)*(КАЛЕНДАРЬ!$R10=GRID!$B$3:$BI$3), 0))*GRID!$B$66*(1-GRID!$B$69),0))</f>
        <v>207740</v>
      </c>
    </row>
    <row r="80" spans="1:24" hidden="1" x14ac:dyDescent="0.2">
      <c r="A80" s="117" t="s">
        <v>42</v>
      </c>
      <c r="B80" s="117">
        <v>8</v>
      </c>
      <c r="C80" s="47" cm="1">
        <f t="array" ref="C80">IF($I$2="Раннее бронирование",
INDEX(GRID!$B$4:$BI$14,MATCH(C$7,GRID!$A$4:$A$14,0),MATCH(1,($U$2=GRID!$B$1:$BI$1)*(КАЛЕНДАРЬ!$R11=GRID!$B$3:$BI$3), 0))*GRID!$B$66,
ROUNDUP(INDEX(GRID!$B$4:$BI$14,MATCH(C$7,GRID!$A$4:$A$14,0),MATCH(1,($U$2=GRID!$B$1:$BI$1)*(КАЛЕНДАРЬ!$R11=GRID!$B$3:$BI$3),0))*GRID!$B$66*(1-GRID!$B$69),0))</f>
        <v>18700</v>
      </c>
      <c r="D80" s="48" cm="1">
        <f t="array" ref="D80">IF($I$2="Раннее бронирование",
INDEX(GRID!$B$17:$BI$27,MATCH(C$7,GRID!$A$17:$A$27,0),MATCH(1,($U$2=GRID!$B$1:$BI$1)*(КАЛЕНДАРЬ!$R11=GRID!$B$3:$BI$3), 0))*GRID!$B$66,
ROUNDUP(INDEX(GRID!$B$17:$BI$27,MATCH(C$7,GRID!$A$17:$A$27,0),MATCH(1,($U$2=GRID!$B$1:$BI$1)*(КАЛЕНДАРЬ!$R11=GRID!$B$3:$BI$3), 0))*GRID!$B$66*(1-GRID!$B$69),0))</f>
        <v>20400</v>
      </c>
      <c r="E80" s="47" cm="1">
        <f t="array" ref="E80">IF($I$2="Раннее бронирование",
INDEX(GRID!$B$4:$BI$14,MATCH(E$7,GRID!$A$4:$A$14,0),MATCH(1,($U$2=GRID!$B$1:$BI$1)*(КАЛЕНДАРЬ!$R11=GRID!$B$3:$BI$3), 0))*GRID!$B$66,
ROUNDUP(INDEX(GRID!$B$4:$BI$14,MATCH(E$7,GRID!$A$4:$A$14,0),MATCH(1,($U$2=GRID!$B$1:$BI$1)*(КАЛЕНДАРЬ!$R11=GRID!$B$3:$BI$3),0))*GRID!$B$66*(1-GRID!$B$69),0))</f>
        <v>20808</v>
      </c>
      <c r="F80" s="48" cm="1">
        <f t="array" ref="F80">IF($I$2="Раннее бронирование",
INDEX(GRID!$B$17:$BI$27,MATCH(E$7,GRID!$A$17:$A$27,0),MATCH(1,($U$2=GRID!$B$1:$BI$1)*(КАЛЕНДАРЬ!$R11=GRID!$B$3:$BI$3), 0))*GRID!$B$66,
ROUNDUP(INDEX(GRID!$B$17:$BI$27,MATCH(E$7,GRID!$A$17:$A$27,0),MATCH(1,($U$2=GRID!$B$1:$BI$1)*(КАЛЕНДАРЬ!$R11=GRID!$B$3:$BI$3), 0))*GRID!$B$66*(1-GRID!$B$69),0))</f>
        <v>22508</v>
      </c>
      <c r="G80" s="47" cm="1">
        <f t="array" ref="G80">IF($I$2="Раннее бронирование",
INDEX(GRID!$B$4:$BI$14,MATCH(G$7,GRID!$A$4:$A$14,0),MATCH(1,($U$2=GRID!$B$1:$BI$1)*(КАЛЕНДАРЬ!$R11=GRID!$B$3:$BI$3), 0))*GRID!$B$66,
ROUNDUP(INDEX(GRID!$B$4:$BI$14,MATCH(G$7,GRID!$A$4:$A$14,0),MATCH(1,($U$2=GRID!$B$1:$BI$1)*(КАЛЕНДАРЬ!$R11=GRID!$B$3:$BI$3),0))*GRID!$B$66*(1-GRID!$B$69),0))</f>
        <v>23188</v>
      </c>
      <c r="H80" s="48" cm="1">
        <f t="array" ref="H80">IF($I$2="Раннее бронирование",
INDEX(GRID!$B$17:$BI$27,MATCH(G$7,GRID!$A$17:$A$27,0),MATCH(1,($U$2=GRID!$B$1:$BI$1)*(КАЛЕНДАРЬ!$R11=GRID!$B$3:$BI$3), 0))*GRID!$B$66,
ROUNDUP(INDEX(GRID!$B$17:$BI$27,MATCH(G$7,GRID!$A$17:$A$27,0),MATCH(1,($U$2=GRID!$B$1:$BI$1)*(КАЛЕНДАРЬ!$R11=GRID!$B$3:$BI$3), 0))*GRID!$B$66*(1-GRID!$B$69),0))</f>
        <v>24888</v>
      </c>
      <c r="I80" s="47" cm="1">
        <f t="array" ref="I80">IF($I$2="Раннее бронирование",
INDEX(GRID!$B$4:$BI$14,MATCH(I$7,GRID!$A$4:$A$14,0),MATCH(1,($U$2=GRID!$B$1:$BI$1)*(КАЛЕНДАРЬ!$R11=GRID!$B$3:$BI$3), 0))*GRID!$B$66,
ROUNDUP(INDEX(GRID!$B$4:$BI$14,MATCH(I$7,GRID!$A$4:$A$14,0),MATCH(1,($U$2=GRID!$B$1:$BI$1)*(КАЛЕНДАРЬ!$R11=GRID!$B$3:$BI$3),0))*GRID!$B$66*(1-GRID!$B$69),0))</f>
        <v>25840</v>
      </c>
      <c r="J80" s="48" cm="1">
        <f t="array" ref="J80">IF($I$2="Раннее бронирование",
INDEX(GRID!$B$17:$BI$27,MATCH(I$7,GRID!$A$17:$A$27,0),MATCH(1,($U$2=GRID!$B$1:$BI$1)*(КАЛЕНДАРЬ!$R11=GRID!$B$3:$BI$3), 0))*GRID!$B$66,
ROUNDUP(INDEX(GRID!$B$17:$BI$27,MATCH(I$7,GRID!$A$17:$A$27,0),MATCH(1,($U$2=GRID!$B$1:$BI$1)*(КАЛЕНДАРЬ!$R11=GRID!$B$3:$BI$3), 0))*GRID!$B$66*(1-GRID!$B$69),0))</f>
        <v>27540</v>
      </c>
      <c r="K80" s="47" cm="1">
        <f t="array" ref="K80">IF($I$2="Раннее бронирование",
INDEX(GRID!$B$4:$BI$14,MATCH(K$7,GRID!$A$4:$A$14,0),MATCH(1,($U$2=GRID!$B$1:$BI$1)*(КАЛЕНДАРЬ!$R11=GRID!$B$3:$BI$3), 0))*GRID!$B$66,
ROUNDUP(INDEX(GRID!$B$4:$BI$14,MATCH(K$7,GRID!$A$4:$A$14,0),MATCH(1,($U$2=GRID!$B$1:$BI$1)*(КАЛЕНДАРЬ!$R11=GRID!$B$3:$BI$3),0))*GRID!$B$66*(1-GRID!$B$69),0))</f>
        <v>28764</v>
      </c>
      <c r="L80" s="48" cm="1">
        <f t="array" ref="L80">IF($I$2="Раннее бронирование",
INDEX(GRID!$B$17:$BI$27,MATCH(K$7,GRID!$A$17:$A$27,0),MATCH(1,($U$2=GRID!$B$1:$BI$1)*(КАЛЕНДАРЬ!$R11=GRID!$B$3:$BI$3), 0))*GRID!$B$66,
ROUNDUP(INDEX(GRID!$B$17:$BI$27,MATCH(K$7,GRID!$A$17:$A$27,0),MATCH(1,($U$2=GRID!$B$1:$BI$1)*(КАЛЕНДАРЬ!$R11=GRID!$B$3:$BI$3), 0))*GRID!$B$66*(1-GRID!$B$69),0))</f>
        <v>30464</v>
      </c>
      <c r="M80" s="47" cm="1">
        <f t="array" ref="M80">IF($I$2="Раннее бронирование",
INDEX(GRID!$B$4:$BI$14,MATCH(M$7,GRID!$A$4:$A$14,0),MATCH(1,($U$2=GRID!$B$1:$BI$1)*(КАЛЕНДАРЬ!$R11=GRID!$B$3:$BI$3), 0))*GRID!$B$66,
ROUNDUP(INDEX(GRID!$B$4:$BI$14,MATCH(M$7,GRID!$A$4:$A$14,0),MATCH(1,($U$2=GRID!$B$1:$BI$1)*(КАЛЕНДАРЬ!$R11=GRID!$B$3:$BI$3),0))*GRID!$B$66*(1-GRID!$B$69),0))</f>
        <v>32028</v>
      </c>
      <c r="N80" s="48" cm="1">
        <f t="array" ref="N80">IF($I$2="Раннее бронирование",
INDEX(GRID!$B$17:$BI$27,MATCH(M$7,GRID!$A$17:$A$27,0),MATCH(1,($U$2=GRID!$B$1:$BI$1)*(КАЛЕНДАРЬ!$R11=GRID!$B$3:$BI$3), 0))*GRID!$B$66,
ROUNDUP(INDEX(GRID!$B$17:$BI$27,MATCH(M$7,GRID!$A$17:$A$27,0),MATCH(1,($U$2=GRID!$B$1:$BI$1)*(КАЛЕНДАРЬ!$R11=GRID!$B$3:$BI$3), 0))*GRID!$B$66*(1-GRID!$B$69),0))</f>
        <v>33728</v>
      </c>
      <c r="O80" s="47" cm="1">
        <f t="array" ref="O80">IF($I$2="Раннее бронирование",
INDEX(GRID!$B$4:$BI$14,MATCH(O$7,GRID!$A$4:$A$14,0),MATCH(1,($U$2=GRID!$B$1:$BI$1)*(КАЛЕНДАРЬ!$R11=GRID!$B$3:$BI$3), 0))*GRID!$B$66,
ROUNDUP(INDEX(GRID!$B$4:$BI$14,MATCH(O$7,GRID!$A$4:$A$14,0),MATCH(1,($U$2=GRID!$B$1:$BI$1)*(КАЛЕНДАРЬ!$R11=GRID!$B$3:$BI$3),0))*GRID!$B$66*(1-GRID!$B$69),0))</f>
        <v>36380</v>
      </c>
      <c r="P80" s="48" cm="1">
        <f t="array" ref="P80">IF($I$2="Раннее бронирование",
INDEX(GRID!$B$17:$BI$27,MATCH(O$7,GRID!$A$17:$A$27,0),MATCH(1,($U$2=GRID!$B$1:$BI$1)*(КАЛЕНДАРЬ!$R11=GRID!$B$3:$BI$3), 0))*GRID!$B$66,
ROUNDUP(INDEX(GRID!$B$17:$BI$27,MATCH(O$7,GRID!$A$17:$A$27,0),MATCH(1,($U$2=GRID!$B$1:$BI$1)*(КАЛЕНДАРЬ!$R11=GRID!$B$3:$BI$3), 0))*GRID!$B$66*(1-GRID!$B$69),0))</f>
        <v>38080</v>
      </c>
      <c r="Q80" s="47" cm="1">
        <f t="array" ref="Q80">IF($I$2="Раннее бронирование",
INDEX(GRID!$B$4:$BI$14,MATCH(Q$7,GRID!$A$4:$A$14,0),MATCH(1,($U$2=GRID!$B$1:$BI$1)*(КАЛЕНДАРЬ!$R11=GRID!$B$3:$BI$3), 0))*GRID!$B$66,
ROUNDUP(INDEX(GRID!$B$4:$BI$14,MATCH(Q$7,GRID!$A$4:$A$14,0),MATCH(1,($U$2=GRID!$B$1:$BI$1)*(КАЛЕНДАРЬ!$R11=GRID!$B$3:$BI$3),0))*GRID!$B$66*(1-GRID!$B$69),0))</f>
        <v>41140</v>
      </c>
      <c r="R80" s="48" cm="1">
        <f t="array" ref="R80">IF($I$2="Раннее бронирование",
INDEX(GRID!$B$17:$BI$27,MATCH(Q$7,GRID!$A$17:$A$27,0),MATCH(1,($U$2=GRID!$B$1:$BI$1)*(КАЛЕНДАРЬ!$R11=GRID!$B$3:$BI$3), 0))*GRID!$B$66,
ROUNDUP(INDEX(GRID!$B$17:$BI$27,MATCH(Q$7,GRID!$A$17:$A$27,0),MATCH(1,($U$2=GRID!$B$1:$BI$1)*(КАЛЕНДАРЬ!$R11=GRID!$B$3:$BI$3), 0))*GRID!$B$66*(1-GRID!$B$69),0))</f>
        <v>42840</v>
      </c>
      <c r="S80" s="47" cm="1">
        <f t="array" ref="S80">IF($I$2="Раннее бронирование",
INDEX(GRID!$B$4:$BI$14,MATCH(S$7,GRID!$A$4:$A$14,0),MATCH(1,($U$2=GRID!$B$1:$BI$1)*(КАЛЕНДАРЬ!$R11=GRID!$B$3:$BI$3), 0))*GRID!$B$66,
ROUNDUP(INDEX(GRID!$B$4:$BI$14,MATCH(S$7,GRID!$A$4:$A$14,0),MATCH(1,($U$2=GRID!$B$1:$BI$1)*(КАЛЕНДАРЬ!$R11=GRID!$B$3:$BI$3),0))*GRID!$B$66*(1-GRID!$B$69),0))</f>
        <v>51068</v>
      </c>
      <c r="T80" s="48" cm="1">
        <f t="array" ref="T80">IF($I$2="Раннее бронирование",
INDEX(GRID!$B$17:$BI$27,MATCH(S$7,GRID!$A$17:$A$27,0),MATCH(1,($U$2=GRID!$B$1:$BI$1)*(КАЛЕНДАРЬ!$R11=GRID!$B$3:$BI$3), 0))*GRID!$B$66,
ROUNDUP(INDEX(GRID!$B$17:$BI$27,MATCH(S$7,GRID!$A$17:$A$27,0),MATCH(1,($U$2=GRID!$B$1:$BI$1)*(КАЛЕНДАРЬ!$R11=GRID!$B$3:$BI$3), 0))*GRID!$B$66*(1-GRID!$B$69),0))</f>
        <v>52768</v>
      </c>
      <c r="U80" s="47" cm="1">
        <f t="array" ref="U80">IF($I$2="Раннее бронирование",
INDEX(GRID!$B$4:$BI$14,MATCH(U$7,GRID!$A$4:$A$14,0),MATCH(1,($U$2=GRID!$B$1:$BI$1)*(КАЛЕНДАРЬ!$R11=GRID!$B$3:$BI$3), 0))*GRID!$B$66,
ROUNDUP(INDEX(GRID!$B$4:$BI$14,MATCH(U$7,GRID!$A$4:$A$14,0),MATCH(1,($U$2=GRID!$B$1:$BI$1)*(КАЛЕНДАРЬ!$R11=GRID!$B$3:$BI$3),0))*GRID!$B$66*(1-GRID!$B$69),0))</f>
        <v>56440</v>
      </c>
      <c r="V80" s="48" cm="1">
        <f t="array" ref="V80">IF($I$2="Раннее бронирование",
INDEX(GRID!$B$17:$BI$27,MATCH(U$7,GRID!$A$17:$A$27,0),MATCH(1,($U$2=GRID!$B$1:$BI$1)*(КАЛЕНДАРЬ!$R11=GRID!$B$3:$BI$3), 0))*GRID!$B$66,
ROUNDUP(INDEX(GRID!$B$17:$BI$27,MATCH(U$7,GRID!$A$17:$A$27,0),MATCH(1,($U$2=GRID!$B$1:$BI$1)*(КАЛЕНДАРЬ!$R11=GRID!$B$3:$BI$3), 0))*GRID!$B$66*(1-GRID!$B$69),0))</f>
        <v>58140</v>
      </c>
      <c r="W80" s="47" cm="1">
        <f t="array" ref="W80">IF($I$2="Раннее бронирование",
INDEX(GRID!$B$4:$BI$14,MATCH(W$7,GRID!$A$4:$A$14,0),MATCH(1,($U$2=GRID!$B$1:$BI$1)*(КАЛЕНДАРЬ!$R11=GRID!$B$3:$BI$3), 0))*GRID!$B$66,
ROUNDUP(INDEX(GRID!$B$4:$BI$14,MATCH(W$7,GRID!$A$4:$A$14,0),MATCH(1,($U$2=GRID!$B$1:$BI$1)*(КАЛЕНДАРЬ!$R11=GRID!$B$3:$BI$3),0))*GRID!$B$66*(1-GRID!$B$69),0))</f>
        <v>206040</v>
      </c>
      <c r="X80" s="48" cm="1">
        <f t="array" ref="X80">IF($I$2="Раннее бронирование",
INDEX(GRID!$B$17:$BI$27,MATCH(W$7,GRID!$A$17:$A$27,0),MATCH(1,($U$2=GRID!$B$1:$BI$1)*(КАЛЕНДАРЬ!$R11=GRID!$B$3:$BI$3), 0))*GRID!$B$66,
ROUNDUP(INDEX(GRID!$B$17:$BI$27,MATCH(W$7,GRID!$A$17:$A$27,0),MATCH(1,($U$2=GRID!$B$1:$BI$1)*(КАЛЕНДАРЬ!$R11=GRID!$B$3:$BI$3), 0))*GRID!$B$66*(1-GRID!$B$69),0))</f>
        <v>207740</v>
      </c>
    </row>
    <row r="81" spans="1:24" hidden="1" x14ac:dyDescent="0.2">
      <c r="A81" s="117" t="s">
        <v>43</v>
      </c>
      <c r="B81" s="117">
        <v>9</v>
      </c>
      <c r="C81" s="47" cm="1">
        <f t="array" ref="C81">IF($I$2="Раннее бронирование",
INDEX(GRID!$B$4:$BI$14,MATCH(C$7,GRID!$A$4:$A$14,0),MATCH(1,($U$2=GRID!$B$1:$BI$1)*(КАЛЕНДАРЬ!$R12=GRID!$B$3:$BI$3), 0))*GRID!$B$66,
ROUNDUP(INDEX(GRID!$B$4:$BI$14,MATCH(C$7,GRID!$A$4:$A$14,0),MATCH(1,($U$2=GRID!$B$1:$BI$1)*(КАЛЕНДАРЬ!$R12=GRID!$B$3:$BI$3),0))*GRID!$B$66*(1-GRID!$B$69),0))</f>
        <v>18700</v>
      </c>
      <c r="D81" s="48" cm="1">
        <f t="array" ref="D81">IF($I$2="Раннее бронирование",
INDEX(GRID!$B$17:$BI$27,MATCH(C$7,GRID!$A$17:$A$27,0),MATCH(1,($U$2=GRID!$B$1:$BI$1)*(КАЛЕНДАРЬ!$R12=GRID!$B$3:$BI$3), 0))*GRID!$B$66,
ROUNDUP(INDEX(GRID!$B$17:$BI$27,MATCH(C$7,GRID!$A$17:$A$27,0),MATCH(1,($U$2=GRID!$B$1:$BI$1)*(КАЛЕНДАРЬ!$R12=GRID!$B$3:$BI$3), 0))*GRID!$B$66*(1-GRID!$B$69),0))</f>
        <v>20400</v>
      </c>
      <c r="E81" s="47" cm="1">
        <f t="array" ref="E81">IF($I$2="Раннее бронирование",
INDEX(GRID!$B$4:$BI$14,MATCH(E$7,GRID!$A$4:$A$14,0),MATCH(1,($U$2=GRID!$B$1:$BI$1)*(КАЛЕНДАРЬ!$R12=GRID!$B$3:$BI$3), 0))*GRID!$B$66,
ROUNDUP(INDEX(GRID!$B$4:$BI$14,MATCH(E$7,GRID!$A$4:$A$14,0),MATCH(1,($U$2=GRID!$B$1:$BI$1)*(КАЛЕНДАРЬ!$R12=GRID!$B$3:$BI$3),0))*GRID!$B$66*(1-GRID!$B$69),0))</f>
        <v>20808</v>
      </c>
      <c r="F81" s="48" cm="1">
        <f t="array" ref="F81">IF($I$2="Раннее бронирование",
INDEX(GRID!$B$17:$BI$27,MATCH(E$7,GRID!$A$17:$A$27,0),MATCH(1,($U$2=GRID!$B$1:$BI$1)*(КАЛЕНДАРЬ!$R12=GRID!$B$3:$BI$3), 0))*GRID!$B$66,
ROUNDUP(INDEX(GRID!$B$17:$BI$27,MATCH(E$7,GRID!$A$17:$A$27,0),MATCH(1,($U$2=GRID!$B$1:$BI$1)*(КАЛЕНДАРЬ!$R12=GRID!$B$3:$BI$3), 0))*GRID!$B$66*(1-GRID!$B$69),0))</f>
        <v>22508</v>
      </c>
      <c r="G81" s="47" cm="1">
        <f t="array" ref="G81">IF($I$2="Раннее бронирование",
INDEX(GRID!$B$4:$BI$14,MATCH(G$7,GRID!$A$4:$A$14,0),MATCH(1,($U$2=GRID!$B$1:$BI$1)*(КАЛЕНДАРЬ!$R12=GRID!$B$3:$BI$3), 0))*GRID!$B$66,
ROUNDUP(INDEX(GRID!$B$4:$BI$14,MATCH(G$7,GRID!$A$4:$A$14,0),MATCH(1,($U$2=GRID!$B$1:$BI$1)*(КАЛЕНДАРЬ!$R12=GRID!$B$3:$BI$3),0))*GRID!$B$66*(1-GRID!$B$69),0))</f>
        <v>23188</v>
      </c>
      <c r="H81" s="48" cm="1">
        <f t="array" ref="H81">IF($I$2="Раннее бронирование",
INDEX(GRID!$B$17:$BI$27,MATCH(G$7,GRID!$A$17:$A$27,0),MATCH(1,($U$2=GRID!$B$1:$BI$1)*(КАЛЕНДАРЬ!$R12=GRID!$B$3:$BI$3), 0))*GRID!$B$66,
ROUNDUP(INDEX(GRID!$B$17:$BI$27,MATCH(G$7,GRID!$A$17:$A$27,0),MATCH(1,($U$2=GRID!$B$1:$BI$1)*(КАЛЕНДАРЬ!$R12=GRID!$B$3:$BI$3), 0))*GRID!$B$66*(1-GRID!$B$69),0))</f>
        <v>24888</v>
      </c>
      <c r="I81" s="47" cm="1">
        <f t="array" ref="I81">IF($I$2="Раннее бронирование",
INDEX(GRID!$B$4:$BI$14,MATCH(I$7,GRID!$A$4:$A$14,0),MATCH(1,($U$2=GRID!$B$1:$BI$1)*(КАЛЕНДАРЬ!$R12=GRID!$B$3:$BI$3), 0))*GRID!$B$66,
ROUNDUP(INDEX(GRID!$B$4:$BI$14,MATCH(I$7,GRID!$A$4:$A$14,0),MATCH(1,($U$2=GRID!$B$1:$BI$1)*(КАЛЕНДАРЬ!$R12=GRID!$B$3:$BI$3),0))*GRID!$B$66*(1-GRID!$B$69),0))</f>
        <v>25840</v>
      </c>
      <c r="J81" s="48" cm="1">
        <f t="array" ref="J81">IF($I$2="Раннее бронирование",
INDEX(GRID!$B$17:$BI$27,MATCH(I$7,GRID!$A$17:$A$27,0),MATCH(1,($U$2=GRID!$B$1:$BI$1)*(КАЛЕНДАРЬ!$R12=GRID!$B$3:$BI$3), 0))*GRID!$B$66,
ROUNDUP(INDEX(GRID!$B$17:$BI$27,MATCH(I$7,GRID!$A$17:$A$27,0),MATCH(1,($U$2=GRID!$B$1:$BI$1)*(КАЛЕНДАРЬ!$R12=GRID!$B$3:$BI$3), 0))*GRID!$B$66*(1-GRID!$B$69),0))</f>
        <v>27540</v>
      </c>
      <c r="K81" s="47" cm="1">
        <f t="array" ref="K81">IF($I$2="Раннее бронирование",
INDEX(GRID!$B$4:$BI$14,MATCH(K$7,GRID!$A$4:$A$14,0),MATCH(1,($U$2=GRID!$B$1:$BI$1)*(КАЛЕНДАРЬ!$R12=GRID!$B$3:$BI$3), 0))*GRID!$B$66,
ROUNDUP(INDEX(GRID!$B$4:$BI$14,MATCH(K$7,GRID!$A$4:$A$14,0),MATCH(1,($U$2=GRID!$B$1:$BI$1)*(КАЛЕНДАРЬ!$R12=GRID!$B$3:$BI$3),0))*GRID!$B$66*(1-GRID!$B$69),0))</f>
        <v>28764</v>
      </c>
      <c r="L81" s="48" cm="1">
        <f t="array" ref="L81">IF($I$2="Раннее бронирование",
INDEX(GRID!$B$17:$BI$27,MATCH(K$7,GRID!$A$17:$A$27,0),MATCH(1,($U$2=GRID!$B$1:$BI$1)*(КАЛЕНДАРЬ!$R12=GRID!$B$3:$BI$3), 0))*GRID!$B$66,
ROUNDUP(INDEX(GRID!$B$17:$BI$27,MATCH(K$7,GRID!$A$17:$A$27,0),MATCH(1,($U$2=GRID!$B$1:$BI$1)*(КАЛЕНДАРЬ!$R12=GRID!$B$3:$BI$3), 0))*GRID!$B$66*(1-GRID!$B$69),0))</f>
        <v>30464</v>
      </c>
      <c r="M81" s="47" cm="1">
        <f t="array" ref="M81">IF($I$2="Раннее бронирование",
INDEX(GRID!$B$4:$BI$14,MATCH(M$7,GRID!$A$4:$A$14,0),MATCH(1,($U$2=GRID!$B$1:$BI$1)*(КАЛЕНДАРЬ!$R12=GRID!$B$3:$BI$3), 0))*GRID!$B$66,
ROUNDUP(INDEX(GRID!$B$4:$BI$14,MATCH(M$7,GRID!$A$4:$A$14,0),MATCH(1,($U$2=GRID!$B$1:$BI$1)*(КАЛЕНДАРЬ!$R12=GRID!$B$3:$BI$3),0))*GRID!$B$66*(1-GRID!$B$69),0))</f>
        <v>32028</v>
      </c>
      <c r="N81" s="48" cm="1">
        <f t="array" ref="N81">IF($I$2="Раннее бронирование",
INDEX(GRID!$B$17:$BI$27,MATCH(M$7,GRID!$A$17:$A$27,0),MATCH(1,($U$2=GRID!$B$1:$BI$1)*(КАЛЕНДАРЬ!$R12=GRID!$B$3:$BI$3), 0))*GRID!$B$66,
ROUNDUP(INDEX(GRID!$B$17:$BI$27,MATCH(M$7,GRID!$A$17:$A$27,0),MATCH(1,($U$2=GRID!$B$1:$BI$1)*(КАЛЕНДАРЬ!$R12=GRID!$B$3:$BI$3), 0))*GRID!$B$66*(1-GRID!$B$69),0))</f>
        <v>33728</v>
      </c>
      <c r="O81" s="47" cm="1">
        <f t="array" ref="O81">IF($I$2="Раннее бронирование",
INDEX(GRID!$B$4:$BI$14,MATCH(O$7,GRID!$A$4:$A$14,0),MATCH(1,($U$2=GRID!$B$1:$BI$1)*(КАЛЕНДАРЬ!$R12=GRID!$B$3:$BI$3), 0))*GRID!$B$66,
ROUNDUP(INDEX(GRID!$B$4:$BI$14,MATCH(O$7,GRID!$A$4:$A$14,0),MATCH(1,($U$2=GRID!$B$1:$BI$1)*(КАЛЕНДАРЬ!$R12=GRID!$B$3:$BI$3),0))*GRID!$B$66*(1-GRID!$B$69),0))</f>
        <v>36380</v>
      </c>
      <c r="P81" s="48" cm="1">
        <f t="array" ref="P81">IF($I$2="Раннее бронирование",
INDEX(GRID!$B$17:$BI$27,MATCH(O$7,GRID!$A$17:$A$27,0),MATCH(1,($U$2=GRID!$B$1:$BI$1)*(КАЛЕНДАРЬ!$R12=GRID!$B$3:$BI$3), 0))*GRID!$B$66,
ROUNDUP(INDEX(GRID!$B$17:$BI$27,MATCH(O$7,GRID!$A$17:$A$27,0),MATCH(1,($U$2=GRID!$B$1:$BI$1)*(КАЛЕНДАРЬ!$R12=GRID!$B$3:$BI$3), 0))*GRID!$B$66*(1-GRID!$B$69),0))</f>
        <v>38080</v>
      </c>
      <c r="Q81" s="47" cm="1">
        <f t="array" ref="Q81">IF($I$2="Раннее бронирование",
INDEX(GRID!$B$4:$BI$14,MATCH(Q$7,GRID!$A$4:$A$14,0),MATCH(1,($U$2=GRID!$B$1:$BI$1)*(КАЛЕНДАРЬ!$R12=GRID!$B$3:$BI$3), 0))*GRID!$B$66,
ROUNDUP(INDEX(GRID!$B$4:$BI$14,MATCH(Q$7,GRID!$A$4:$A$14,0),MATCH(1,($U$2=GRID!$B$1:$BI$1)*(КАЛЕНДАРЬ!$R12=GRID!$B$3:$BI$3),0))*GRID!$B$66*(1-GRID!$B$69),0))</f>
        <v>41140</v>
      </c>
      <c r="R81" s="48" cm="1">
        <f t="array" ref="R81">IF($I$2="Раннее бронирование",
INDEX(GRID!$B$17:$BI$27,MATCH(Q$7,GRID!$A$17:$A$27,0),MATCH(1,($U$2=GRID!$B$1:$BI$1)*(КАЛЕНДАРЬ!$R12=GRID!$B$3:$BI$3), 0))*GRID!$B$66,
ROUNDUP(INDEX(GRID!$B$17:$BI$27,MATCH(Q$7,GRID!$A$17:$A$27,0),MATCH(1,($U$2=GRID!$B$1:$BI$1)*(КАЛЕНДАРЬ!$R12=GRID!$B$3:$BI$3), 0))*GRID!$B$66*(1-GRID!$B$69),0))</f>
        <v>42840</v>
      </c>
      <c r="S81" s="47" cm="1">
        <f t="array" ref="S81">IF($I$2="Раннее бронирование",
INDEX(GRID!$B$4:$BI$14,MATCH(S$7,GRID!$A$4:$A$14,0),MATCH(1,($U$2=GRID!$B$1:$BI$1)*(КАЛЕНДАРЬ!$R12=GRID!$B$3:$BI$3), 0))*GRID!$B$66,
ROUNDUP(INDEX(GRID!$B$4:$BI$14,MATCH(S$7,GRID!$A$4:$A$14,0),MATCH(1,($U$2=GRID!$B$1:$BI$1)*(КАЛЕНДАРЬ!$R12=GRID!$B$3:$BI$3),0))*GRID!$B$66*(1-GRID!$B$69),0))</f>
        <v>51068</v>
      </c>
      <c r="T81" s="48" cm="1">
        <f t="array" ref="T81">IF($I$2="Раннее бронирование",
INDEX(GRID!$B$17:$BI$27,MATCH(S$7,GRID!$A$17:$A$27,0),MATCH(1,($U$2=GRID!$B$1:$BI$1)*(КАЛЕНДАРЬ!$R12=GRID!$B$3:$BI$3), 0))*GRID!$B$66,
ROUNDUP(INDEX(GRID!$B$17:$BI$27,MATCH(S$7,GRID!$A$17:$A$27,0),MATCH(1,($U$2=GRID!$B$1:$BI$1)*(КАЛЕНДАРЬ!$R12=GRID!$B$3:$BI$3), 0))*GRID!$B$66*(1-GRID!$B$69),0))</f>
        <v>52768</v>
      </c>
      <c r="U81" s="47" cm="1">
        <f t="array" ref="U81">IF($I$2="Раннее бронирование",
INDEX(GRID!$B$4:$BI$14,MATCH(U$7,GRID!$A$4:$A$14,0),MATCH(1,($U$2=GRID!$B$1:$BI$1)*(КАЛЕНДАРЬ!$R12=GRID!$B$3:$BI$3), 0))*GRID!$B$66,
ROUNDUP(INDEX(GRID!$B$4:$BI$14,MATCH(U$7,GRID!$A$4:$A$14,0),MATCH(1,($U$2=GRID!$B$1:$BI$1)*(КАЛЕНДАРЬ!$R12=GRID!$B$3:$BI$3),0))*GRID!$B$66*(1-GRID!$B$69),0))</f>
        <v>56440</v>
      </c>
      <c r="V81" s="48" cm="1">
        <f t="array" ref="V81">IF($I$2="Раннее бронирование",
INDEX(GRID!$B$17:$BI$27,MATCH(U$7,GRID!$A$17:$A$27,0),MATCH(1,($U$2=GRID!$B$1:$BI$1)*(КАЛЕНДАРЬ!$R12=GRID!$B$3:$BI$3), 0))*GRID!$B$66,
ROUNDUP(INDEX(GRID!$B$17:$BI$27,MATCH(U$7,GRID!$A$17:$A$27,0),MATCH(1,($U$2=GRID!$B$1:$BI$1)*(КАЛЕНДАРЬ!$R12=GRID!$B$3:$BI$3), 0))*GRID!$B$66*(1-GRID!$B$69),0))</f>
        <v>58140</v>
      </c>
      <c r="W81" s="47" cm="1">
        <f t="array" ref="W81">IF($I$2="Раннее бронирование",
INDEX(GRID!$B$4:$BI$14,MATCH(W$7,GRID!$A$4:$A$14,0),MATCH(1,($U$2=GRID!$B$1:$BI$1)*(КАЛЕНДАРЬ!$R12=GRID!$B$3:$BI$3), 0))*GRID!$B$66,
ROUNDUP(INDEX(GRID!$B$4:$BI$14,MATCH(W$7,GRID!$A$4:$A$14,0),MATCH(1,($U$2=GRID!$B$1:$BI$1)*(КАЛЕНДАРЬ!$R12=GRID!$B$3:$BI$3),0))*GRID!$B$66*(1-GRID!$B$69),0))</f>
        <v>206040</v>
      </c>
      <c r="X81" s="48" cm="1">
        <f t="array" ref="X81">IF($I$2="Раннее бронирование",
INDEX(GRID!$B$17:$BI$27,MATCH(W$7,GRID!$A$17:$A$27,0),MATCH(1,($U$2=GRID!$B$1:$BI$1)*(КАЛЕНДАРЬ!$R12=GRID!$B$3:$BI$3), 0))*GRID!$B$66,
ROUNDUP(INDEX(GRID!$B$17:$BI$27,MATCH(W$7,GRID!$A$17:$A$27,0),MATCH(1,($U$2=GRID!$B$1:$BI$1)*(КАЛЕНДАРЬ!$R12=GRID!$B$3:$BI$3), 0))*GRID!$B$66*(1-GRID!$B$69),0))</f>
        <v>207740</v>
      </c>
    </row>
    <row r="82" spans="1:24" hidden="1" x14ac:dyDescent="0.2">
      <c r="A82" s="117" t="s">
        <v>44</v>
      </c>
      <c r="B82" s="117">
        <v>10</v>
      </c>
      <c r="C82" s="47" cm="1">
        <f t="array" ref="C82">IF($I$2="Раннее бронирование",
INDEX(GRID!$B$4:$BI$14,MATCH(C$7,GRID!$A$4:$A$14,0),MATCH(1,($U$2=GRID!$B$1:$BI$1)*(КАЛЕНДАРЬ!$R13=GRID!$B$3:$BI$3), 0))*GRID!$B$66,
ROUNDUP(INDEX(GRID!$B$4:$BI$14,MATCH(C$7,GRID!$A$4:$A$14,0),MATCH(1,($U$2=GRID!$B$1:$BI$1)*(КАЛЕНДАРЬ!$R13=GRID!$B$3:$BI$3),0))*GRID!$B$66*(1-GRID!$B$69),0))</f>
        <v>18700</v>
      </c>
      <c r="D82" s="48" cm="1">
        <f t="array" ref="D82">IF($I$2="Раннее бронирование",
INDEX(GRID!$B$17:$BI$27,MATCH(C$7,GRID!$A$17:$A$27,0),MATCH(1,($U$2=GRID!$B$1:$BI$1)*(КАЛЕНДАРЬ!$R13=GRID!$B$3:$BI$3), 0))*GRID!$B$66,
ROUNDUP(INDEX(GRID!$B$17:$BI$27,MATCH(C$7,GRID!$A$17:$A$27,0),MATCH(1,($U$2=GRID!$B$1:$BI$1)*(КАЛЕНДАРЬ!$R13=GRID!$B$3:$BI$3), 0))*GRID!$B$66*(1-GRID!$B$69),0))</f>
        <v>20400</v>
      </c>
      <c r="E82" s="47" cm="1">
        <f t="array" ref="E82">IF($I$2="Раннее бронирование",
INDEX(GRID!$B$4:$BI$14,MATCH(E$7,GRID!$A$4:$A$14,0),MATCH(1,($U$2=GRID!$B$1:$BI$1)*(КАЛЕНДАРЬ!$R13=GRID!$B$3:$BI$3), 0))*GRID!$B$66,
ROUNDUP(INDEX(GRID!$B$4:$BI$14,MATCH(E$7,GRID!$A$4:$A$14,0),MATCH(1,($U$2=GRID!$B$1:$BI$1)*(КАЛЕНДАРЬ!$R13=GRID!$B$3:$BI$3),0))*GRID!$B$66*(1-GRID!$B$69),0))</f>
        <v>20808</v>
      </c>
      <c r="F82" s="48" cm="1">
        <f t="array" ref="F82">IF($I$2="Раннее бронирование",
INDEX(GRID!$B$17:$BI$27,MATCH(E$7,GRID!$A$17:$A$27,0),MATCH(1,($U$2=GRID!$B$1:$BI$1)*(КАЛЕНДАРЬ!$R13=GRID!$B$3:$BI$3), 0))*GRID!$B$66,
ROUNDUP(INDEX(GRID!$B$17:$BI$27,MATCH(E$7,GRID!$A$17:$A$27,0),MATCH(1,($U$2=GRID!$B$1:$BI$1)*(КАЛЕНДАРЬ!$R13=GRID!$B$3:$BI$3), 0))*GRID!$B$66*(1-GRID!$B$69),0))</f>
        <v>22508</v>
      </c>
      <c r="G82" s="47" cm="1">
        <f t="array" ref="G82">IF($I$2="Раннее бронирование",
INDEX(GRID!$B$4:$BI$14,MATCH(G$7,GRID!$A$4:$A$14,0),MATCH(1,($U$2=GRID!$B$1:$BI$1)*(КАЛЕНДАРЬ!$R13=GRID!$B$3:$BI$3), 0))*GRID!$B$66,
ROUNDUP(INDEX(GRID!$B$4:$BI$14,MATCH(G$7,GRID!$A$4:$A$14,0),MATCH(1,($U$2=GRID!$B$1:$BI$1)*(КАЛЕНДАРЬ!$R13=GRID!$B$3:$BI$3),0))*GRID!$B$66*(1-GRID!$B$69),0))</f>
        <v>23188</v>
      </c>
      <c r="H82" s="48" cm="1">
        <f t="array" ref="H82">IF($I$2="Раннее бронирование",
INDEX(GRID!$B$17:$BI$27,MATCH(G$7,GRID!$A$17:$A$27,0),MATCH(1,($U$2=GRID!$B$1:$BI$1)*(КАЛЕНДАРЬ!$R13=GRID!$B$3:$BI$3), 0))*GRID!$B$66,
ROUNDUP(INDEX(GRID!$B$17:$BI$27,MATCH(G$7,GRID!$A$17:$A$27,0),MATCH(1,($U$2=GRID!$B$1:$BI$1)*(КАЛЕНДАРЬ!$R13=GRID!$B$3:$BI$3), 0))*GRID!$B$66*(1-GRID!$B$69),0))</f>
        <v>24888</v>
      </c>
      <c r="I82" s="47" cm="1">
        <f t="array" ref="I82">IF($I$2="Раннее бронирование",
INDEX(GRID!$B$4:$BI$14,MATCH(I$7,GRID!$A$4:$A$14,0),MATCH(1,($U$2=GRID!$B$1:$BI$1)*(КАЛЕНДАРЬ!$R13=GRID!$B$3:$BI$3), 0))*GRID!$B$66,
ROUNDUP(INDEX(GRID!$B$4:$BI$14,MATCH(I$7,GRID!$A$4:$A$14,0),MATCH(1,($U$2=GRID!$B$1:$BI$1)*(КАЛЕНДАРЬ!$R13=GRID!$B$3:$BI$3),0))*GRID!$B$66*(1-GRID!$B$69),0))</f>
        <v>25840</v>
      </c>
      <c r="J82" s="48" cm="1">
        <f t="array" ref="J82">IF($I$2="Раннее бронирование",
INDEX(GRID!$B$17:$BI$27,MATCH(I$7,GRID!$A$17:$A$27,0),MATCH(1,($U$2=GRID!$B$1:$BI$1)*(КАЛЕНДАРЬ!$R13=GRID!$B$3:$BI$3), 0))*GRID!$B$66,
ROUNDUP(INDEX(GRID!$B$17:$BI$27,MATCH(I$7,GRID!$A$17:$A$27,0),MATCH(1,($U$2=GRID!$B$1:$BI$1)*(КАЛЕНДАРЬ!$R13=GRID!$B$3:$BI$3), 0))*GRID!$B$66*(1-GRID!$B$69),0))</f>
        <v>27540</v>
      </c>
      <c r="K82" s="47" cm="1">
        <f t="array" ref="K82">IF($I$2="Раннее бронирование",
INDEX(GRID!$B$4:$BI$14,MATCH(K$7,GRID!$A$4:$A$14,0),MATCH(1,($U$2=GRID!$B$1:$BI$1)*(КАЛЕНДАРЬ!$R13=GRID!$B$3:$BI$3), 0))*GRID!$B$66,
ROUNDUP(INDEX(GRID!$B$4:$BI$14,MATCH(K$7,GRID!$A$4:$A$14,0),MATCH(1,($U$2=GRID!$B$1:$BI$1)*(КАЛЕНДАРЬ!$R13=GRID!$B$3:$BI$3),0))*GRID!$B$66*(1-GRID!$B$69),0))</f>
        <v>28764</v>
      </c>
      <c r="L82" s="48" cm="1">
        <f t="array" ref="L82">IF($I$2="Раннее бронирование",
INDEX(GRID!$B$17:$BI$27,MATCH(K$7,GRID!$A$17:$A$27,0),MATCH(1,($U$2=GRID!$B$1:$BI$1)*(КАЛЕНДАРЬ!$R13=GRID!$B$3:$BI$3), 0))*GRID!$B$66,
ROUNDUP(INDEX(GRID!$B$17:$BI$27,MATCH(K$7,GRID!$A$17:$A$27,0),MATCH(1,($U$2=GRID!$B$1:$BI$1)*(КАЛЕНДАРЬ!$R13=GRID!$B$3:$BI$3), 0))*GRID!$B$66*(1-GRID!$B$69),0))</f>
        <v>30464</v>
      </c>
      <c r="M82" s="47" cm="1">
        <f t="array" ref="M82">IF($I$2="Раннее бронирование",
INDEX(GRID!$B$4:$BI$14,MATCH(M$7,GRID!$A$4:$A$14,0),MATCH(1,($U$2=GRID!$B$1:$BI$1)*(КАЛЕНДАРЬ!$R13=GRID!$B$3:$BI$3), 0))*GRID!$B$66,
ROUNDUP(INDEX(GRID!$B$4:$BI$14,MATCH(M$7,GRID!$A$4:$A$14,0),MATCH(1,($U$2=GRID!$B$1:$BI$1)*(КАЛЕНДАРЬ!$R13=GRID!$B$3:$BI$3),0))*GRID!$B$66*(1-GRID!$B$69),0))</f>
        <v>32028</v>
      </c>
      <c r="N82" s="48" cm="1">
        <f t="array" ref="N82">IF($I$2="Раннее бронирование",
INDEX(GRID!$B$17:$BI$27,MATCH(M$7,GRID!$A$17:$A$27,0),MATCH(1,($U$2=GRID!$B$1:$BI$1)*(КАЛЕНДАРЬ!$R13=GRID!$B$3:$BI$3), 0))*GRID!$B$66,
ROUNDUP(INDEX(GRID!$B$17:$BI$27,MATCH(M$7,GRID!$A$17:$A$27,0),MATCH(1,($U$2=GRID!$B$1:$BI$1)*(КАЛЕНДАРЬ!$R13=GRID!$B$3:$BI$3), 0))*GRID!$B$66*(1-GRID!$B$69),0))</f>
        <v>33728</v>
      </c>
      <c r="O82" s="47" cm="1">
        <f t="array" ref="O82">IF($I$2="Раннее бронирование",
INDEX(GRID!$B$4:$BI$14,MATCH(O$7,GRID!$A$4:$A$14,0),MATCH(1,($U$2=GRID!$B$1:$BI$1)*(КАЛЕНДАРЬ!$R13=GRID!$B$3:$BI$3), 0))*GRID!$B$66,
ROUNDUP(INDEX(GRID!$B$4:$BI$14,MATCH(O$7,GRID!$A$4:$A$14,0),MATCH(1,($U$2=GRID!$B$1:$BI$1)*(КАЛЕНДАРЬ!$R13=GRID!$B$3:$BI$3),0))*GRID!$B$66*(1-GRID!$B$69),0))</f>
        <v>36380</v>
      </c>
      <c r="P82" s="48" cm="1">
        <f t="array" ref="P82">IF($I$2="Раннее бронирование",
INDEX(GRID!$B$17:$BI$27,MATCH(O$7,GRID!$A$17:$A$27,0),MATCH(1,($U$2=GRID!$B$1:$BI$1)*(КАЛЕНДАРЬ!$R13=GRID!$B$3:$BI$3), 0))*GRID!$B$66,
ROUNDUP(INDEX(GRID!$B$17:$BI$27,MATCH(O$7,GRID!$A$17:$A$27,0),MATCH(1,($U$2=GRID!$B$1:$BI$1)*(КАЛЕНДАРЬ!$R13=GRID!$B$3:$BI$3), 0))*GRID!$B$66*(1-GRID!$B$69),0))</f>
        <v>38080</v>
      </c>
      <c r="Q82" s="47" cm="1">
        <f t="array" ref="Q82">IF($I$2="Раннее бронирование",
INDEX(GRID!$B$4:$BI$14,MATCH(Q$7,GRID!$A$4:$A$14,0),MATCH(1,($U$2=GRID!$B$1:$BI$1)*(КАЛЕНДАРЬ!$R13=GRID!$B$3:$BI$3), 0))*GRID!$B$66,
ROUNDUP(INDEX(GRID!$B$4:$BI$14,MATCH(Q$7,GRID!$A$4:$A$14,0),MATCH(1,($U$2=GRID!$B$1:$BI$1)*(КАЛЕНДАРЬ!$R13=GRID!$B$3:$BI$3),0))*GRID!$B$66*(1-GRID!$B$69),0))</f>
        <v>41140</v>
      </c>
      <c r="R82" s="48" cm="1">
        <f t="array" ref="R82">IF($I$2="Раннее бронирование",
INDEX(GRID!$B$17:$BI$27,MATCH(Q$7,GRID!$A$17:$A$27,0),MATCH(1,($U$2=GRID!$B$1:$BI$1)*(КАЛЕНДАРЬ!$R13=GRID!$B$3:$BI$3), 0))*GRID!$B$66,
ROUNDUP(INDEX(GRID!$B$17:$BI$27,MATCH(Q$7,GRID!$A$17:$A$27,0),MATCH(1,($U$2=GRID!$B$1:$BI$1)*(КАЛЕНДАРЬ!$R13=GRID!$B$3:$BI$3), 0))*GRID!$B$66*(1-GRID!$B$69),0))</f>
        <v>42840</v>
      </c>
      <c r="S82" s="47" cm="1">
        <f t="array" ref="S82">IF($I$2="Раннее бронирование",
INDEX(GRID!$B$4:$BI$14,MATCH(S$7,GRID!$A$4:$A$14,0),MATCH(1,($U$2=GRID!$B$1:$BI$1)*(КАЛЕНДАРЬ!$R13=GRID!$B$3:$BI$3), 0))*GRID!$B$66,
ROUNDUP(INDEX(GRID!$B$4:$BI$14,MATCH(S$7,GRID!$A$4:$A$14,0),MATCH(1,($U$2=GRID!$B$1:$BI$1)*(КАЛЕНДАРЬ!$R13=GRID!$B$3:$BI$3),0))*GRID!$B$66*(1-GRID!$B$69),0))</f>
        <v>51068</v>
      </c>
      <c r="T82" s="48" cm="1">
        <f t="array" ref="T82">IF($I$2="Раннее бронирование",
INDEX(GRID!$B$17:$BI$27,MATCH(S$7,GRID!$A$17:$A$27,0),MATCH(1,($U$2=GRID!$B$1:$BI$1)*(КАЛЕНДАРЬ!$R13=GRID!$B$3:$BI$3), 0))*GRID!$B$66,
ROUNDUP(INDEX(GRID!$B$17:$BI$27,MATCH(S$7,GRID!$A$17:$A$27,0),MATCH(1,($U$2=GRID!$B$1:$BI$1)*(КАЛЕНДАРЬ!$R13=GRID!$B$3:$BI$3), 0))*GRID!$B$66*(1-GRID!$B$69),0))</f>
        <v>52768</v>
      </c>
      <c r="U82" s="47" cm="1">
        <f t="array" ref="U82">IF($I$2="Раннее бронирование",
INDEX(GRID!$B$4:$BI$14,MATCH(U$7,GRID!$A$4:$A$14,0),MATCH(1,($U$2=GRID!$B$1:$BI$1)*(КАЛЕНДАРЬ!$R13=GRID!$B$3:$BI$3), 0))*GRID!$B$66,
ROUNDUP(INDEX(GRID!$B$4:$BI$14,MATCH(U$7,GRID!$A$4:$A$14,0),MATCH(1,($U$2=GRID!$B$1:$BI$1)*(КАЛЕНДАРЬ!$R13=GRID!$B$3:$BI$3),0))*GRID!$B$66*(1-GRID!$B$69),0))</f>
        <v>56440</v>
      </c>
      <c r="V82" s="48" cm="1">
        <f t="array" ref="V82">IF($I$2="Раннее бронирование",
INDEX(GRID!$B$17:$BI$27,MATCH(U$7,GRID!$A$17:$A$27,0),MATCH(1,($U$2=GRID!$B$1:$BI$1)*(КАЛЕНДАРЬ!$R13=GRID!$B$3:$BI$3), 0))*GRID!$B$66,
ROUNDUP(INDEX(GRID!$B$17:$BI$27,MATCH(U$7,GRID!$A$17:$A$27,0),MATCH(1,($U$2=GRID!$B$1:$BI$1)*(КАЛЕНДАРЬ!$R13=GRID!$B$3:$BI$3), 0))*GRID!$B$66*(1-GRID!$B$69),0))</f>
        <v>58140</v>
      </c>
      <c r="W82" s="47" cm="1">
        <f t="array" ref="W82">IF($I$2="Раннее бронирование",
INDEX(GRID!$B$4:$BI$14,MATCH(W$7,GRID!$A$4:$A$14,0),MATCH(1,($U$2=GRID!$B$1:$BI$1)*(КАЛЕНДАРЬ!$R13=GRID!$B$3:$BI$3), 0))*GRID!$B$66,
ROUNDUP(INDEX(GRID!$B$4:$BI$14,MATCH(W$7,GRID!$A$4:$A$14,0),MATCH(1,($U$2=GRID!$B$1:$BI$1)*(КАЛЕНДАРЬ!$R13=GRID!$B$3:$BI$3),0))*GRID!$B$66*(1-GRID!$B$69),0))</f>
        <v>206040</v>
      </c>
      <c r="X82" s="48" cm="1">
        <f t="array" ref="X82">IF($I$2="Раннее бронирование",
INDEX(GRID!$B$17:$BI$27,MATCH(W$7,GRID!$A$17:$A$27,0),MATCH(1,($U$2=GRID!$B$1:$BI$1)*(КАЛЕНДАРЬ!$R13=GRID!$B$3:$BI$3), 0))*GRID!$B$66,
ROUNDUP(INDEX(GRID!$B$17:$BI$27,MATCH(W$7,GRID!$A$17:$A$27,0),MATCH(1,($U$2=GRID!$B$1:$BI$1)*(КАЛЕНДАРЬ!$R13=GRID!$B$3:$BI$3), 0))*GRID!$B$66*(1-GRID!$B$69),0))</f>
        <v>207740</v>
      </c>
    </row>
    <row r="83" spans="1:24" hidden="1" x14ac:dyDescent="0.2">
      <c r="A83" s="117" t="s">
        <v>45</v>
      </c>
      <c r="B83" s="117">
        <v>11</v>
      </c>
      <c r="C83" s="47" cm="1">
        <f t="array" ref="C83">IF($I$2="Раннее бронирование",
INDEX(GRID!$B$4:$BI$14,MATCH(C$7,GRID!$A$4:$A$14,0),MATCH(1,($U$2=GRID!$B$1:$BI$1)*(КАЛЕНДАРЬ!$R14=GRID!$B$3:$BI$3), 0))*GRID!$B$66,
ROUNDUP(INDEX(GRID!$B$4:$BI$14,MATCH(C$7,GRID!$A$4:$A$14,0),MATCH(1,($U$2=GRID!$B$1:$BI$1)*(КАЛЕНДАРЬ!$R14=GRID!$B$3:$BI$3),0))*GRID!$B$66*(1-GRID!$B$69),0))</f>
        <v>14960</v>
      </c>
      <c r="D83" s="48" cm="1">
        <f t="array" ref="D83">IF($I$2="Раннее бронирование",
INDEX(GRID!$B$17:$BI$27,MATCH(C$7,GRID!$A$17:$A$27,0),MATCH(1,($U$2=GRID!$B$1:$BI$1)*(КАЛЕНДАРЬ!$R14=GRID!$B$3:$BI$3), 0))*GRID!$B$66,
ROUNDUP(INDEX(GRID!$B$17:$BI$27,MATCH(C$7,GRID!$A$17:$A$27,0),MATCH(1,($U$2=GRID!$B$1:$BI$1)*(КАЛЕНДАРЬ!$R14=GRID!$B$3:$BI$3), 0))*GRID!$B$66*(1-GRID!$B$69),0))</f>
        <v>16660</v>
      </c>
      <c r="E83" s="47" cm="1">
        <f t="array" ref="E83">IF($I$2="Раннее бронирование",
INDEX(GRID!$B$4:$BI$14,MATCH(E$7,GRID!$A$4:$A$14,0),MATCH(1,($U$2=GRID!$B$1:$BI$1)*(КАЛЕНДАРЬ!$R14=GRID!$B$3:$BI$3), 0))*GRID!$B$66,
ROUNDUP(INDEX(GRID!$B$4:$BI$14,MATCH(E$7,GRID!$A$4:$A$14,0),MATCH(1,($U$2=GRID!$B$1:$BI$1)*(КАЛЕНДАРЬ!$R14=GRID!$B$3:$BI$3),0))*GRID!$B$66*(1-GRID!$B$69),0))</f>
        <v>16524</v>
      </c>
      <c r="F83" s="48" cm="1">
        <f t="array" ref="F83">IF($I$2="Раннее бронирование",
INDEX(GRID!$B$17:$BI$27,MATCH(E$7,GRID!$A$17:$A$27,0),MATCH(1,($U$2=GRID!$B$1:$BI$1)*(КАЛЕНДАРЬ!$R14=GRID!$B$3:$BI$3), 0))*GRID!$B$66,
ROUNDUP(INDEX(GRID!$B$17:$BI$27,MATCH(E$7,GRID!$A$17:$A$27,0),MATCH(1,($U$2=GRID!$B$1:$BI$1)*(КАЛЕНДАРЬ!$R14=GRID!$B$3:$BI$3), 0))*GRID!$B$66*(1-GRID!$B$69),0))</f>
        <v>18224</v>
      </c>
      <c r="G83" s="47" cm="1">
        <f t="array" ref="G83">IF($I$2="Раннее бронирование",
INDEX(GRID!$B$4:$BI$14,MATCH(G$7,GRID!$A$4:$A$14,0),MATCH(1,($U$2=GRID!$B$1:$BI$1)*(КАЛЕНДАРЬ!$R14=GRID!$B$3:$BI$3), 0))*GRID!$B$66,
ROUNDUP(INDEX(GRID!$B$4:$BI$14,MATCH(G$7,GRID!$A$4:$A$14,0),MATCH(1,($U$2=GRID!$B$1:$BI$1)*(КАЛЕНДАРЬ!$R14=GRID!$B$3:$BI$3),0))*GRID!$B$66*(1-GRID!$B$69),0))</f>
        <v>18292</v>
      </c>
      <c r="H83" s="48" cm="1">
        <f t="array" ref="H83">IF($I$2="Раннее бронирование",
INDEX(GRID!$B$17:$BI$27,MATCH(G$7,GRID!$A$17:$A$27,0),MATCH(1,($U$2=GRID!$B$1:$BI$1)*(КАЛЕНДАРЬ!$R14=GRID!$B$3:$BI$3), 0))*GRID!$B$66,
ROUNDUP(INDEX(GRID!$B$17:$BI$27,MATCH(G$7,GRID!$A$17:$A$27,0),MATCH(1,($U$2=GRID!$B$1:$BI$1)*(КАЛЕНДАРЬ!$R14=GRID!$B$3:$BI$3), 0))*GRID!$B$66*(1-GRID!$B$69),0))</f>
        <v>19992</v>
      </c>
      <c r="I83" s="47" cm="1">
        <f t="array" ref="I83">IF($I$2="Раннее бронирование",
INDEX(GRID!$B$4:$BI$14,MATCH(I$7,GRID!$A$4:$A$14,0),MATCH(1,($U$2=GRID!$B$1:$BI$1)*(КАЛЕНДАРЬ!$R14=GRID!$B$3:$BI$3), 0))*GRID!$B$66,
ROUNDUP(INDEX(GRID!$B$4:$BI$14,MATCH(I$7,GRID!$A$4:$A$14,0),MATCH(1,($U$2=GRID!$B$1:$BI$1)*(КАЛЕНДАРЬ!$R14=GRID!$B$3:$BI$3),0))*GRID!$B$66*(1-GRID!$B$69),0))</f>
        <v>20196</v>
      </c>
      <c r="J83" s="48" cm="1">
        <f t="array" ref="J83">IF($I$2="Раннее бронирование",
INDEX(GRID!$B$17:$BI$27,MATCH(I$7,GRID!$A$17:$A$27,0),MATCH(1,($U$2=GRID!$B$1:$BI$1)*(КАЛЕНДАРЬ!$R14=GRID!$B$3:$BI$3), 0))*GRID!$B$66,
ROUNDUP(INDEX(GRID!$B$17:$BI$27,MATCH(I$7,GRID!$A$17:$A$27,0),MATCH(1,($U$2=GRID!$B$1:$BI$1)*(КАЛЕНДАРЬ!$R14=GRID!$B$3:$BI$3), 0))*GRID!$B$66*(1-GRID!$B$69),0))</f>
        <v>21896</v>
      </c>
      <c r="K83" s="47" cm="1">
        <f t="array" ref="K83">IF($I$2="Раннее бронирование",
INDEX(GRID!$B$4:$BI$14,MATCH(K$7,GRID!$A$4:$A$14,0),MATCH(1,($U$2=GRID!$B$1:$BI$1)*(КАЛЕНДАРЬ!$R14=GRID!$B$3:$BI$3), 0))*GRID!$B$66,
ROUNDUP(INDEX(GRID!$B$4:$BI$14,MATCH(K$7,GRID!$A$4:$A$14,0),MATCH(1,($U$2=GRID!$B$1:$BI$1)*(КАЛЕНДАРЬ!$R14=GRID!$B$3:$BI$3),0))*GRID!$B$66*(1-GRID!$B$69),0))</f>
        <v>22304</v>
      </c>
      <c r="L83" s="48" cm="1">
        <f t="array" ref="L83">IF($I$2="Раннее бронирование",
INDEX(GRID!$B$17:$BI$27,MATCH(K$7,GRID!$A$17:$A$27,0),MATCH(1,($U$2=GRID!$B$1:$BI$1)*(КАЛЕНДАРЬ!$R14=GRID!$B$3:$BI$3), 0))*GRID!$B$66,
ROUNDUP(INDEX(GRID!$B$17:$BI$27,MATCH(K$7,GRID!$A$17:$A$27,0),MATCH(1,($U$2=GRID!$B$1:$BI$1)*(КАЛЕНДАРЬ!$R14=GRID!$B$3:$BI$3), 0))*GRID!$B$66*(1-GRID!$B$69),0))</f>
        <v>24004</v>
      </c>
      <c r="M83" s="47" cm="1">
        <f t="array" ref="M83">IF($I$2="Раннее бронирование",
INDEX(GRID!$B$4:$BI$14,MATCH(M$7,GRID!$A$4:$A$14,0),MATCH(1,($U$2=GRID!$B$1:$BI$1)*(КАЛЕНДАРЬ!$R14=GRID!$B$3:$BI$3), 0))*GRID!$B$66,
ROUNDUP(INDEX(GRID!$B$4:$BI$14,MATCH(M$7,GRID!$A$4:$A$14,0),MATCH(1,($U$2=GRID!$B$1:$BI$1)*(КАЛЕНДАРЬ!$R14=GRID!$B$3:$BI$3),0))*GRID!$B$66*(1-GRID!$B$69),0))</f>
        <v>24684</v>
      </c>
      <c r="N83" s="48" cm="1">
        <f t="array" ref="N83">IF($I$2="Раннее бронирование",
INDEX(GRID!$B$17:$BI$27,MATCH(M$7,GRID!$A$17:$A$27,0),MATCH(1,($U$2=GRID!$B$1:$BI$1)*(КАЛЕНДАРЬ!$R14=GRID!$B$3:$BI$3), 0))*GRID!$B$66,
ROUNDUP(INDEX(GRID!$B$17:$BI$27,MATCH(M$7,GRID!$A$17:$A$27,0),MATCH(1,($U$2=GRID!$B$1:$BI$1)*(КАЛЕНДАРЬ!$R14=GRID!$B$3:$BI$3), 0))*GRID!$B$66*(1-GRID!$B$69),0))</f>
        <v>26384</v>
      </c>
      <c r="O83" s="47" cm="1">
        <f t="array" ref="O83">IF($I$2="Раннее бронирование",
INDEX(GRID!$B$4:$BI$14,MATCH(O$7,GRID!$A$4:$A$14,0),MATCH(1,($U$2=GRID!$B$1:$BI$1)*(КАЛЕНДАРЬ!$R14=GRID!$B$3:$BI$3), 0))*GRID!$B$66,
ROUNDUP(INDEX(GRID!$B$4:$BI$14,MATCH(O$7,GRID!$A$4:$A$14,0),MATCH(1,($U$2=GRID!$B$1:$BI$1)*(КАЛЕНДАРЬ!$R14=GRID!$B$3:$BI$3),0))*GRID!$B$66*(1-GRID!$B$69),0))</f>
        <v>29240</v>
      </c>
      <c r="P83" s="48" cm="1">
        <f t="array" ref="P83">IF($I$2="Раннее бронирование",
INDEX(GRID!$B$17:$BI$27,MATCH(O$7,GRID!$A$17:$A$27,0),MATCH(1,($U$2=GRID!$B$1:$BI$1)*(КАЛЕНДАРЬ!$R14=GRID!$B$3:$BI$3), 0))*GRID!$B$66,
ROUNDUP(INDEX(GRID!$B$17:$BI$27,MATCH(O$7,GRID!$A$17:$A$27,0),MATCH(1,($U$2=GRID!$B$1:$BI$1)*(КАЛЕНДАРЬ!$R14=GRID!$B$3:$BI$3), 0))*GRID!$B$66*(1-GRID!$B$69),0))</f>
        <v>30940</v>
      </c>
      <c r="Q83" s="47" cm="1">
        <f t="array" ref="Q83">IF($I$2="Раннее бронирование",
INDEX(GRID!$B$4:$BI$14,MATCH(Q$7,GRID!$A$4:$A$14,0),MATCH(1,($U$2=GRID!$B$1:$BI$1)*(КАЛЕНДАРЬ!$R14=GRID!$B$3:$BI$3), 0))*GRID!$B$66,
ROUNDUP(INDEX(GRID!$B$4:$BI$14,MATCH(Q$7,GRID!$A$4:$A$14,0),MATCH(1,($U$2=GRID!$B$1:$BI$1)*(КАЛЕНДАРЬ!$R14=GRID!$B$3:$BI$3),0))*GRID!$B$66*(1-GRID!$B$69),0))</f>
        <v>32912</v>
      </c>
      <c r="R83" s="48" cm="1">
        <f t="array" ref="R83">IF($I$2="Раннее бронирование",
INDEX(GRID!$B$17:$BI$27,MATCH(Q$7,GRID!$A$17:$A$27,0),MATCH(1,($U$2=GRID!$B$1:$BI$1)*(КАЛЕНДАРЬ!$R14=GRID!$B$3:$BI$3), 0))*GRID!$B$66,
ROUNDUP(INDEX(GRID!$B$17:$BI$27,MATCH(Q$7,GRID!$A$17:$A$27,0),MATCH(1,($U$2=GRID!$B$1:$BI$1)*(КАЛЕНДАРЬ!$R14=GRID!$B$3:$BI$3), 0))*GRID!$B$66*(1-GRID!$B$69),0))</f>
        <v>34612</v>
      </c>
      <c r="S83" s="47" cm="1">
        <f t="array" ref="S83">IF($I$2="Раннее бронирование",
INDEX(GRID!$B$4:$BI$14,MATCH(S$7,GRID!$A$4:$A$14,0),MATCH(1,($U$2=GRID!$B$1:$BI$1)*(КАЛЕНДАРЬ!$R14=GRID!$B$3:$BI$3), 0))*GRID!$B$66,
ROUNDUP(INDEX(GRID!$B$4:$BI$14,MATCH(S$7,GRID!$A$4:$A$14,0),MATCH(1,($U$2=GRID!$B$1:$BI$1)*(КАЛЕНДАРЬ!$R14=GRID!$B$3:$BI$3),0))*GRID!$B$66*(1-GRID!$B$69),0))</f>
        <v>40256</v>
      </c>
      <c r="T83" s="48" cm="1">
        <f t="array" ref="T83">IF($I$2="Раннее бронирование",
INDEX(GRID!$B$17:$BI$27,MATCH(S$7,GRID!$A$17:$A$27,0),MATCH(1,($U$2=GRID!$B$1:$BI$1)*(КАЛЕНДАРЬ!$R14=GRID!$B$3:$BI$3), 0))*GRID!$B$66,
ROUNDUP(INDEX(GRID!$B$17:$BI$27,MATCH(S$7,GRID!$A$17:$A$27,0),MATCH(1,($U$2=GRID!$B$1:$BI$1)*(КАЛЕНДАРЬ!$R14=GRID!$B$3:$BI$3), 0))*GRID!$B$66*(1-GRID!$B$69),0))</f>
        <v>41956</v>
      </c>
      <c r="U83" s="47" cm="1">
        <f t="array" ref="U83">IF($I$2="Раннее бронирование",
INDEX(GRID!$B$4:$BI$14,MATCH(U$7,GRID!$A$4:$A$14,0),MATCH(1,($U$2=GRID!$B$1:$BI$1)*(КАЛЕНДАРЬ!$R14=GRID!$B$3:$BI$3), 0))*GRID!$B$66,
ROUNDUP(INDEX(GRID!$B$4:$BI$14,MATCH(U$7,GRID!$A$4:$A$14,0),MATCH(1,($U$2=GRID!$B$1:$BI$1)*(КАЛЕНДАРЬ!$R14=GRID!$B$3:$BI$3),0))*GRID!$B$66*(1-GRID!$B$69),0))</f>
        <v>45560</v>
      </c>
      <c r="V83" s="48" cm="1">
        <f t="array" ref="V83">IF($I$2="Раннее бронирование",
INDEX(GRID!$B$17:$BI$27,MATCH(U$7,GRID!$A$17:$A$27,0),MATCH(1,($U$2=GRID!$B$1:$BI$1)*(КАЛЕНДАРЬ!$R14=GRID!$B$3:$BI$3), 0))*GRID!$B$66,
ROUNDUP(INDEX(GRID!$B$17:$BI$27,MATCH(U$7,GRID!$A$17:$A$27,0),MATCH(1,($U$2=GRID!$B$1:$BI$1)*(КАЛЕНДАРЬ!$R14=GRID!$B$3:$BI$3), 0))*GRID!$B$66*(1-GRID!$B$69),0))</f>
        <v>47260</v>
      </c>
      <c r="W83" s="47" cm="1">
        <f t="array" ref="W83">IF($I$2="Раннее бронирование",
INDEX(GRID!$B$4:$BI$14,MATCH(W$7,GRID!$A$4:$A$14,0),MATCH(1,($U$2=GRID!$B$1:$BI$1)*(КАЛЕНДАРЬ!$R14=GRID!$B$3:$BI$3), 0))*GRID!$B$66,
ROUNDUP(INDEX(GRID!$B$4:$BI$14,MATCH(W$7,GRID!$A$4:$A$14,0),MATCH(1,($U$2=GRID!$B$1:$BI$1)*(КАЛЕНДАРЬ!$R14=GRID!$B$3:$BI$3),0))*GRID!$B$66*(1-GRID!$B$69),0))</f>
        <v>175440</v>
      </c>
      <c r="X83" s="48" cm="1">
        <f t="array" ref="X83">IF($I$2="Раннее бронирование",
INDEX(GRID!$B$17:$BI$27,MATCH(W$7,GRID!$A$17:$A$27,0),MATCH(1,($U$2=GRID!$B$1:$BI$1)*(КАЛЕНДАРЬ!$R14=GRID!$B$3:$BI$3), 0))*GRID!$B$66,
ROUNDUP(INDEX(GRID!$B$17:$BI$27,MATCH(W$7,GRID!$A$17:$A$27,0),MATCH(1,($U$2=GRID!$B$1:$BI$1)*(КАЛЕНДАРЬ!$R14=GRID!$B$3:$BI$3), 0))*GRID!$B$66*(1-GRID!$B$69),0))</f>
        <v>177140</v>
      </c>
    </row>
    <row r="84" spans="1:24" hidden="1" x14ac:dyDescent="0.2">
      <c r="A84" s="117" t="s">
        <v>46</v>
      </c>
      <c r="B84" s="117">
        <v>12</v>
      </c>
      <c r="C84" s="47" cm="1">
        <f t="array" ref="C84">IF($I$2="Раннее бронирование",
INDEX(GRID!$B$4:$BI$14,MATCH(C$7,GRID!$A$4:$A$14,0),MATCH(1,($U$2=GRID!$B$1:$BI$1)*(КАЛЕНДАРЬ!$R15=GRID!$B$3:$BI$3), 0))*GRID!$B$66,
ROUNDUP(INDEX(GRID!$B$4:$BI$14,MATCH(C$7,GRID!$A$4:$A$14,0),MATCH(1,($U$2=GRID!$B$1:$BI$1)*(КАЛЕНДАРЬ!$R15=GRID!$B$3:$BI$3),0))*GRID!$B$66*(1-GRID!$B$69),0))</f>
        <v>18700</v>
      </c>
      <c r="D84" s="48" cm="1">
        <f t="array" ref="D84">IF($I$2="Раннее бронирование",
INDEX(GRID!$B$17:$BI$27,MATCH(C$7,GRID!$A$17:$A$27,0),MATCH(1,($U$2=GRID!$B$1:$BI$1)*(КАЛЕНДАРЬ!$R15=GRID!$B$3:$BI$3), 0))*GRID!$B$66,
ROUNDUP(INDEX(GRID!$B$17:$BI$27,MATCH(C$7,GRID!$A$17:$A$27,0),MATCH(1,($U$2=GRID!$B$1:$BI$1)*(КАЛЕНДАРЬ!$R15=GRID!$B$3:$BI$3), 0))*GRID!$B$66*(1-GRID!$B$69),0))</f>
        <v>20400</v>
      </c>
      <c r="E84" s="47" cm="1">
        <f t="array" ref="E84">IF($I$2="Раннее бронирование",
INDEX(GRID!$B$4:$BI$14,MATCH(E$7,GRID!$A$4:$A$14,0),MATCH(1,($U$2=GRID!$B$1:$BI$1)*(КАЛЕНДАРЬ!$R15=GRID!$B$3:$BI$3), 0))*GRID!$B$66,
ROUNDUP(INDEX(GRID!$B$4:$BI$14,MATCH(E$7,GRID!$A$4:$A$14,0),MATCH(1,($U$2=GRID!$B$1:$BI$1)*(КАЛЕНДАРЬ!$R15=GRID!$B$3:$BI$3),0))*GRID!$B$66*(1-GRID!$B$69),0))</f>
        <v>20808</v>
      </c>
      <c r="F84" s="48" cm="1">
        <f t="array" ref="F84">IF($I$2="Раннее бронирование",
INDEX(GRID!$B$17:$BI$27,MATCH(E$7,GRID!$A$17:$A$27,0),MATCH(1,($U$2=GRID!$B$1:$BI$1)*(КАЛЕНДАРЬ!$R15=GRID!$B$3:$BI$3), 0))*GRID!$B$66,
ROUNDUP(INDEX(GRID!$B$17:$BI$27,MATCH(E$7,GRID!$A$17:$A$27,0),MATCH(1,($U$2=GRID!$B$1:$BI$1)*(КАЛЕНДАРЬ!$R15=GRID!$B$3:$BI$3), 0))*GRID!$B$66*(1-GRID!$B$69),0))</f>
        <v>22508</v>
      </c>
      <c r="G84" s="47" cm="1">
        <f t="array" ref="G84">IF($I$2="Раннее бронирование",
INDEX(GRID!$B$4:$BI$14,MATCH(G$7,GRID!$A$4:$A$14,0),MATCH(1,($U$2=GRID!$B$1:$BI$1)*(КАЛЕНДАРЬ!$R15=GRID!$B$3:$BI$3), 0))*GRID!$B$66,
ROUNDUP(INDEX(GRID!$B$4:$BI$14,MATCH(G$7,GRID!$A$4:$A$14,0),MATCH(1,($U$2=GRID!$B$1:$BI$1)*(КАЛЕНДАРЬ!$R15=GRID!$B$3:$BI$3),0))*GRID!$B$66*(1-GRID!$B$69),0))</f>
        <v>23188</v>
      </c>
      <c r="H84" s="48" cm="1">
        <f t="array" ref="H84">IF($I$2="Раннее бронирование",
INDEX(GRID!$B$17:$BI$27,MATCH(G$7,GRID!$A$17:$A$27,0),MATCH(1,($U$2=GRID!$B$1:$BI$1)*(КАЛЕНДАРЬ!$R15=GRID!$B$3:$BI$3), 0))*GRID!$B$66,
ROUNDUP(INDEX(GRID!$B$17:$BI$27,MATCH(G$7,GRID!$A$17:$A$27,0),MATCH(1,($U$2=GRID!$B$1:$BI$1)*(КАЛЕНДАРЬ!$R15=GRID!$B$3:$BI$3), 0))*GRID!$B$66*(1-GRID!$B$69),0))</f>
        <v>24888</v>
      </c>
      <c r="I84" s="47" cm="1">
        <f t="array" ref="I84">IF($I$2="Раннее бронирование",
INDEX(GRID!$B$4:$BI$14,MATCH(I$7,GRID!$A$4:$A$14,0),MATCH(1,($U$2=GRID!$B$1:$BI$1)*(КАЛЕНДАРЬ!$R15=GRID!$B$3:$BI$3), 0))*GRID!$B$66,
ROUNDUP(INDEX(GRID!$B$4:$BI$14,MATCH(I$7,GRID!$A$4:$A$14,0),MATCH(1,($U$2=GRID!$B$1:$BI$1)*(КАЛЕНДАРЬ!$R15=GRID!$B$3:$BI$3),0))*GRID!$B$66*(1-GRID!$B$69),0))</f>
        <v>25840</v>
      </c>
      <c r="J84" s="48" cm="1">
        <f t="array" ref="J84">IF($I$2="Раннее бронирование",
INDEX(GRID!$B$17:$BI$27,MATCH(I$7,GRID!$A$17:$A$27,0),MATCH(1,($U$2=GRID!$B$1:$BI$1)*(КАЛЕНДАРЬ!$R15=GRID!$B$3:$BI$3), 0))*GRID!$B$66,
ROUNDUP(INDEX(GRID!$B$17:$BI$27,MATCH(I$7,GRID!$A$17:$A$27,0),MATCH(1,($U$2=GRID!$B$1:$BI$1)*(КАЛЕНДАРЬ!$R15=GRID!$B$3:$BI$3), 0))*GRID!$B$66*(1-GRID!$B$69),0))</f>
        <v>27540</v>
      </c>
      <c r="K84" s="47" cm="1">
        <f t="array" ref="K84">IF($I$2="Раннее бронирование",
INDEX(GRID!$B$4:$BI$14,MATCH(K$7,GRID!$A$4:$A$14,0),MATCH(1,($U$2=GRID!$B$1:$BI$1)*(КАЛЕНДАРЬ!$R15=GRID!$B$3:$BI$3), 0))*GRID!$B$66,
ROUNDUP(INDEX(GRID!$B$4:$BI$14,MATCH(K$7,GRID!$A$4:$A$14,0),MATCH(1,($U$2=GRID!$B$1:$BI$1)*(КАЛЕНДАРЬ!$R15=GRID!$B$3:$BI$3),0))*GRID!$B$66*(1-GRID!$B$69),0))</f>
        <v>28764</v>
      </c>
      <c r="L84" s="48" cm="1">
        <f t="array" ref="L84">IF($I$2="Раннее бронирование",
INDEX(GRID!$B$17:$BI$27,MATCH(K$7,GRID!$A$17:$A$27,0),MATCH(1,($U$2=GRID!$B$1:$BI$1)*(КАЛЕНДАРЬ!$R15=GRID!$B$3:$BI$3), 0))*GRID!$B$66,
ROUNDUP(INDEX(GRID!$B$17:$BI$27,MATCH(K$7,GRID!$A$17:$A$27,0),MATCH(1,($U$2=GRID!$B$1:$BI$1)*(КАЛЕНДАРЬ!$R15=GRID!$B$3:$BI$3), 0))*GRID!$B$66*(1-GRID!$B$69),0))</f>
        <v>30464</v>
      </c>
      <c r="M84" s="47" cm="1">
        <f t="array" ref="M84">IF($I$2="Раннее бронирование",
INDEX(GRID!$B$4:$BI$14,MATCH(M$7,GRID!$A$4:$A$14,0),MATCH(1,($U$2=GRID!$B$1:$BI$1)*(КАЛЕНДАРЬ!$R15=GRID!$B$3:$BI$3), 0))*GRID!$B$66,
ROUNDUP(INDEX(GRID!$B$4:$BI$14,MATCH(M$7,GRID!$A$4:$A$14,0),MATCH(1,($U$2=GRID!$B$1:$BI$1)*(КАЛЕНДАРЬ!$R15=GRID!$B$3:$BI$3),0))*GRID!$B$66*(1-GRID!$B$69),0))</f>
        <v>32028</v>
      </c>
      <c r="N84" s="48" cm="1">
        <f t="array" ref="N84">IF($I$2="Раннее бронирование",
INDEX(GRID!$B$17:$BI$27,MATCH(M$7,GRID!$A$17:$A$27,0),MATCH(1,($U$2=GRID!$B$1:$BI$1)*(КАЛЕНДАРЬ!$R15=GRID!$B$3:$BI$3), 0))*GRID!$B$66,
ROUNDUP(INDEX(GRID!$B$17:$BI$27,MATCH(M$7,GRID!$A$17:$A$27,0),MATCH(1,($U$2=GRID!$B$1:$BI$1)*(КАЛЕНДАРЬ!$R15=GRID!$B$3:$BI$3), 0))*GRID!$B$66*(1-GRID!$B$69),0))</f>
        <v>33728</v>
      </c>
      <c r="O84" s="47" cm="1">
        <f t="array" ref="O84">IF($I$2="Раннее бронирование",
INDEX(GRID!$B$4:$BI$14,MATCH(O$7,GRID!$A$4:$A$14,0),MATCH(1,($U$2=GRID!$B$1:$BI$1)*(КАЛЕНДАРЬ!$R15=GRID!$B$3:$BI$3), 0))*GRID!$B$66,
ROUNDUP(INDEX(GRID!$B$4:$BI$14,MATCH(O$7,GRID!$A$4:$A$14,0),MATCH(1,($U$2=GRID!$B$1:$BI$1)*(КАЛЕНДАРЬ!$R15=GRID!$B$3:$BI$3),0))*GRID!$B$66*(1-GRID!$B$69),0))</f>
        <v>36380</v>
      </c>
      <c r="P84" s="48" cm="1">
        <f t="array" ref="P84">IF($I$2="Раннее бронирование",
INDEX(GRID!$B$17:$BI$27,MATCH(O$7,GRID!$A$17:$A$27,0),MATCH(1,($U$2=GRID!$B$1:$BI$1)*(КАЛЕНДАРЬ!$R15=GRID!$B$3:$BI$3), 0))*GRID!$B$66,
ROUNDUP(INDEX(GRID!$B$17:$BI$27,MATCH(O$7,GRID!$A$17:$A$27,0),MATCH(1,($U$2=GRID!$B$1:$BI$1)*(КАЛЕНДАРЬ!$R15=GRID!$B$3:$BI$3), 0))*GRID!$B$66*(1-GRID!$B$69),0))</f>
        <v>38080</v>
      </c>
      <c r="Q84" s="47" cm="1">
        <f t="array" ref="Q84">IF($I$2="Раннее бронирование",
INDEX(GRID!$B$4:$BI$14,MATCH(Q$7,GRID!$A$4:$A$14,0),MATCH(1,($U$2=GRID!$B$1:$BI$1)*(КАЛЕНДАРЬ!$R15=GRID!$B$3:$BI$3), 0))*GRID!$B$66,
ROUNDUP(INDEX(GRID!$B$4:$BI$14,MATCH(Q$7,GRID!$A$4:$A$14,0),MATCH(1,($U$2=GRID!$B$1:$BI$1)*(КАЛЕНДАРЬ!$R15=GRID!$B$3:$BI$3),0))*GRID!$B$66*(1-GRID!$B$69),0))</f>
        <v>41140</v>
      </c>
      <c r="R84" s="48" cm="1">
        <f t="array" ref="R84">IF($I$2="Раннее бронирование",
INDEX(GRID!$B$17:$BI$27,MATCH(Q$7,GRID!$A$17:$A$27,0),MATCH(1,($U$2=GRID!$B$1:$BI$1)*(КАЛЕНДАРЬ!$R15=GRID!$B$3:$BI$3), 0))*GRID!$B$66,
ROUNDUP(INDEX(GRID!$B$17:$BI$27,MATCH(Q$7,GRID!$A$17:$A$27,0),MATCH(1,($U$2=GRID!$B$1:$BI$1)*(КАЛЕНДАРЬ!$R15=GRID!$B$3:$BI$3), 0))*GRID!$B$66*(1-GRID!$B$69),0))</f>
        <v>42840</v>
      </c>
      <c r="S84" s="47" cm="1">
        <f t="array" ref="S84">IF($I$2="Раннее бронирование",
INDEX(GRID!$B$4:$BI$14,MATCH(S$7,GRID!$A$4:$A$14,0),MATCH(1,($U$2=GRID!$B$1:$BI$1)*(КАЛЕНДАРЬ!$R15=GRID!$B$3:$BI$3), 0))*GRID!$B$66,
ROUNDUP(INDEX(GRID!$B$4:$BI$14,MATCH(S$7,GRID!$A$4:$A$14,0),MATCH(1,($U$2=GRID!$B$1:$BI$1)*(КАЛЕНДАРЬ!$R15=GRID!$B$3:$BI$3),0))*GRID!$B$66*(1-GRID!$B$69),0))</f>
        <v>51068</v>
      </c>
      <c r="T84" s="48" cm="1">
        <f t="array" ref="T84">IF($I$2="Раннее бронирование",
INDEX(GRID!$B$17:$BI$27,MATCH(S$7,GRID!$A$17:$A$27,0),MATCH(1,($U$2=GRID!$B$1:$BI$1)*(КАЛЕНДАРЬ!$R15=GRID!$B$3:$BI$3), 0))*GRID!$B$66,
ROUNDUP(INDEX(GRID!$B$17:$BI$27,MATCH(S$7,GRID!$A$17:$A$27,0),MATCH(1,($U$2=GRID!$B$1:$BI$1)*(КАЛЕНДАРЬ!$R15=GRID!$B$3:$BI$3), 0))*GRID!$B$66*(1-GRID!$B$69),0))</f>
        <v>52768</v>
      </c>
      <c r="U84" s="47" cm="1">
        <f t="array" ref="U84">IF($I$2="Раннее бронирование",
INDEX(GRID!$B$4:$BI$14,MATCH(U$7,GRID!$A$4:$A$14,0),MATCH(1,($U$2=GRID!$B$1:$BI$1)*(КАЛЕНДАРЬ!$R15=GRID!$B$3:$BI$3), 0))*GRID!$B$66,
ROUNDUP(INDEX(GRID!$B$4:$BI$14,MATCH(U$7,GRID!$A$4:$A$14,0),MATCH(1,($U$2=GRID!$B$1:$BI$1)*(КАЛЕНДАРЬ!$R15=GRID!$B$3:$BI$3),0))*GRID!$B$66*(1-GRID!$B$69),0))</f>
        <v>56440</v>
      </c>
      <c r="V84" s="48" cm="1">
        <f t="array" ref="V84">IF($I$2="Раннее бронирование",
INDEX(GRID!$B$17:$BI$27,MATCH(U$7,GRID!$A$17:$A$27,0),MATCH(1,($U$2=GRID!$B$1:$BI$1)*(КАЛЕНДАРЬ!$R15=GRID!$B$3:$BI$3), 0))*GRID!$B$66,
ROUNDUP(INDEX(GRID!$B$17:$BI$27,MATCH(U$7,GRID!$A$17:$A$27,0),MATCH(1,($U$2=GRID!$B$1:$BI$1)*(КАЛЕНДАРЬ!$R15=GRID!$B$3:$BI$3), 0))*GRID!$B$66*(1-GRID!$B$69),0))</f>
        <v>58140</v>
      </c>
      <c r="W84" s="47" cm="1">
        <f t="array" ref="W84">IF($I$2="Раннее бронирование",
INDEX(GRID!$B$4:$BI$14,MATCH(W$7,GRID!$A$4:$A$14,0),MATCH(1,($U$2=GRID!$B$1:$BI$1)*(КАЛЕНДАРЬ!$R15=GRID!$B$3:$BI$3), 0))*GRID!$B$66,
ROUNDUP(INDEX(GRID!$B$4:$BI$14,MATCH(W$7,GRID!$A$4:$A$14,0),MATCH(1,($U$2=GRID!$B$1:$BI$1)*(КАЛЕНДАРЬ!$R15=GRID!$B$3:$BI$3),0))*GRID!$B$66*(1-GRID!$B$69),0))</f>
        <v>206040</v>
      </c>
      <c r="X84" s="48" cm="1">
        <f t="array" ref="X84">IF($I$2="Раннее бронирование",
INDEX(GRID!$B$17:$BI$27,MATCH(W$7,GRID!$A$17:$A$27,0),MATCH(1,($U$2=GRID!$B$1:$BI$1)*(КАЛЕНДАРЬ!$R15=GRID!$B$3:$BI$3), 0))*GRID!$B$66,
ROUNDUP(INDEX(GRID!$B$17:$BI$27,MATCH(W$7,GRID!$A$17:$A$27,0),MATCH(1,($U$2=GRID!$B$1:$BI$1)*(КАЛЕНДАРЬ!$R15=GRID!$B$3:$BI$3), 0))*GRID!$B$66*(1-GRID!$B$69),0))</f>
        <v>207740</v>
      </c>
    </row>
    <row r="85" spans="1:24" hidden="1" x14ac:dyDescent="0.2">
      <c r="A85" s="117" t="s">
        <v>47</v>
      </c>
      <c r="B85" s="117">
        <v>13</v>
      </c>
      <c r="C85" s="47" cm="1">
        <f t="array" ref="C85">IF($I$2="Раннее бронирование",
INDEX(GRID!$B$4:$BI$14,MATCH(C$7,GRID!$A$4:$A$14,0),MATCH(1,($U$2=GRID!$B$1:$BI$1)*(КАЛЕНДАРЬ!$R16=GRID!$B$3:$BI$3), 0))*GRID!$B$66,
ROUNDUP(INDEX(GRID!$B$4:$BI$14,MATCH(C$7,GRID!$A$4:$A$14,0),MATCH(1,($U$2=GRID!$B$1:$BI$1)*(КАЛЕНДАРЬ!$R16=GRID!$B$3:$BI$3),0))*GRID!$B$66*(1-GRID!$B$69),0))</f>
        <v>18700</v>
      </c>
      <c r="D85" s="48" cm="1">
        <f t="array" ref="D85">IF($I$2="Раннее бронирование",
INDEX(GRID!$B$17:$BI$27,MATCH(C$7,GRID!$A$17:$A$27,0),MATCH(1,($U$2=GRID!$B$1:$BI$1)*(КАЛЕНДАРЬ!$R16=GRID!$B$3:$BI$3), 0))*GRID!$B$66,
ROUNDUP(INDEX(GRID!$B$17:$BI$27,MATCH(C$7,GRID!$A$17:$A$27,0),MATCH(1,($U$2=GRID!$B$1:$BI$1)*(КАЛЕНДАРЬ!$R16=GRID!$B$3:$BI$3), 0))*GRID!$B$66*(1-GRID!$B$69),0))</f>
        <v>20400</v>
      </c>
      <c r="E85" s="47" cm="1">
        <f t="array" ref="E85">IF($I$2="Раннее бронирование",
INDEX(GRID!$B$4:$BI$14,MATCH(E$7,GRID!$A$4:$A$14,0),MATCH(1,($U$2=GRID!$B$1:$BI$1)*(КАЛЕНДАРЬ!$R16=GRID!$B$3:$BI$3), 0))*GRID!$B$66,
ROUNDUP(INDEX(GRID!$B$4:$BI$14,MATCH(E$7,GRID!$A$4:$A$14,0),MATCH(1,($U$2=GRID!$B$1:$BI$1)*(КАЛЕНДАРЬ!$R16=GRID!$B$3:$BI$3),0))*GRID!$B$66*(1-GRID!$B$69),0))</f>
        <v>20808</v>
      </c>
      <c r="F85" s="48" cm="1">
        <f t="array" ref="F85">IF($I$2="Раннее бронирование",
INDEX(GRID!$B$17:$BI$27,MATCH(E$7,GRID!$A$17:$A$27,0),MATCH(1,($U$2=GRID!$B$1:$BI$1)*(КАЛЕНДАРЬ!$R16=GRID!$B$3:$BI$3), 0))*GRID!$B$66,
ROUNDUP(INDEX(GRID!$B$17:$BI$27,MATCH(E$7,GRID!$A$17:$A$27,0),MATCH(1,($U$2=GRID!$B$1:$BI$1)*(КАЛЕНДАРЬ!$R16=GRID!$B$3:$BI$3), 0))*GRID!$B$66*(1-GRID!$B$69),0))</f>
        <v>22508</v>
      </c>
      <c r="G85" s="47" cm="1">
        <f t="array" ref="G85">IF($I$2="Раннее бронирование",
INDEX(GRID!$B$4:$BI$14,MATCH(G$7,GRID!$A$4:$A$14,0),MATCH(1,($U$2=GRID!$B$1:$BI$1)*(КАЛЕНДАРЬ!$R16=GRID!$B$3:$BI$3), 0))*GRID!$B$66,
ROUNDUP(INDEX(GRID!$B$4:$BI$14,MATCH(G$7,GRID!$A$4:$A$14,0),MATCH(1,($U$2=GRID!$B$1:$BI$1)*(КАЛЕНДАРЬ!$R16=GRID!$B$3:$BI$3),0))*GRID!$B$66*(1-GRID!$B$69),0))</f>
        <v>23188</v>
      </c>
      <c r="H85" s="48" cm="1">
        <f t="array" ref="H85">IF($I$2="Раннее бронирование",
INDEX(GRID!$B$17:$BI$27,MATCH(G$7,GRID!$A$17:$A$27,0),MATCH(1,($U$2=GRID!$B$1:$BI$1)*(КАЛЕНДАРЬ!$R16=GRID!$B$3:$BI$3), 0))*GRID!$B$66,
ROUNDUP(INDEX(GRID!$B$17:$BI$27,MATCH(G$7,GRID!$A$17:$A$27,0),MATCH(1,($U$2=GRID!$B$1:$BI$1)*(КАЛЕНДАРЬ!$R16=GRID!$B$3:$BI$3), 0))*GRID!$B$66*(1-GRID!$B$69),0))</f>
        <v>24888</v>
      </c>
      <c r="I85" s="47" cm="1">
        <f t="array" ref="I85">IF($I$2="Раннее бронирование",
INDEX(GRID!$B$4:$BI$14,MATCH(I$7,GRID!$A$4:$A$14,0),MATCH(1,($U$2=GRID!$B$1:$BI$1)*(КАЛЕНДАРЬ!$R16=GRID!$B$3:$BI$3), 0))*GRID!$B$66,
ROUNDUP(INDEX(GRID!$B$4:$BI$14,MATCH(I$7,GRID!$A$4:$A$14,0),MATCH(1,($U$2=GRID!$B$1:$BI$1)*(КАЛЕНДАРЬ!$R16=GRID!$B$3:$BI$3),0))*GRID!$B$66*(1-GRID!$B$69),0))</f>
        <v>25840</v>
      </c>
      <c r="J85" s="48" cm="1">
        <f t="array" ref="J85">IF($I$2="Раннее бронирование",
INDEX(GRID!$B$17:$BI$27,MATCH(I$7,GRID!$A$17:$A$27,0),MATCH(1,($U$2=GRID!$B$1:$BI$1)*(КАЛЕНДАРЬ!$R16=GRID!$B$3:$BI$3), 0))*GRID!$B$66,
ROUNDUP(INDEX(GRID!$B$17:$BI$27,MATCH(I$7,GRID!$A$17:$A$27,0),MATCH(1,($U$2=GRID!$B$1:$BI$1)*(КАЛЕНДАРЬ!$R16=GRID!$B$3:$BI$3), 0))*GRID!$B$66*(1-GRID!$B$69),0))</f>
        <v>27540</v>
      </c>
      <c r="K85" s="47" cm="1">
        <f t="array" ref="K85">IF($I$2="Раннее бронирование",
INDEX(GRID!$B$4:$BI$14,MATCH(K$7,GRID!$A$4:$A$14,0),MATCH(1,($U$2=GRID!$B$1:$BI$1)*(КАЛЕНДАРЬ!$R16=GRID!$B$3:$BI$3), 0))*GRID!$B$66,
ROUNDUP(INDEX(GRID!$B$4:$BI$14,MATCH(K$7,GRID!$A$4:$A$14,0),MATCH(1,($U$2=GRID!$B$1:$BI$1)*(КАЛЕНДАРЬ!$R16=GRID!$B$3:$BI$3),0))*GRID!$B$66*(1-GRID!$B$69),0))</f>
        <v>28764</v>
      </c>
      <c r="L85" s="48" cm="1">
        <f t="array" ref="L85">IF($I$2="Раннее бронирование",
INDEX(GRID!$B$17:$BI$27,MATCH(K$7,GRID!$A$17:$A$27,0),MATCH(1,($U$2=GRID!$B$1:$BI$1)*(КАЛЕНДАРЬ!$R16=GRID!$B$3:$BI$3), 0))*GRID!$B$66,
ROUNDUP(INDEX(GRID!$B$17:$BI$27,MATCH(K$7,GRID!$A$17:$A$27,0),MATCH(1,($U$2=GRID!$B$1:$BI$1)*(КАЛЕНДАРЬ!$R16=GRID!$B$3:$BI$3), 0))*GRID!$B$66*(1-GRID!$B$69),0))</f>
        <v>30464</v>
      </c>
      <c r="M85" s="47" cm="1">
        <f t="array" ref="M85">IF($I$2="Раннее бронирование",
INDEX(GRID!$B$4:$BI$14,MATCH(M$7,GRID!$A$4:$A$14,0),MATCH(1,($U$2=GRID!$B$1:$BI$1)*(КАЛЕНДАРЬ!$R16=GRID!$B$3:$BI$3), 0))*GRID!$B$66,
ROUNDUP(INDEX(GRID!$B$4:$BI$14,MATCH(M$7,GRID!$A$4:$A$14,0),MATCH(1,($U$2=GRID!$B$1:$BI$1)*(КАЛЕНДАРЬ!$R16=GRID!$B$3:$BI$3),0))*GRID!$B$66*(1-GRID!$B$69),0))</f>
        <v>32028</v>
      </c>
      <c r="N85" s="48" cm="1">
        <f t="array" ref="N85">IF($I$2="Раннее бронирование",
INDEX(GRID!$B$17:$BI$27,MATCH(M$7,GRID!$A$17:$A$27,0),MATCH(1,($U$2=GRID!$B$1:$BI$1)*(КАЛЕНДАРЬ!$R16=GRID!$B$3:$BI$3), 0))*GRID!$B$66,
ROUNDUP(INDEX(GRID!$B$17:$BI$27,MATCH(M$7,GRID!$A$17:$A$27,0),MATCH(1,($U$2=GRID!$B$1:$BI$1)*(КАЛЕНДАРЬ!$R16=GRID!$B$3:$BI$3), 0))*GRID!$B$66*(1-GRID!$B$69),0))</f>
        <v>33728</v>
      </c>
      <c r="O85" s="47" cm="1">
        <f t="array" ref="O85">IF($I$2="Раннее бронирование",
INDEX(GRID!$B$4:$BI$14,MATCH(O$7,GRID!$A$4:$A$14,0),MATCH(1,($U$2=GRID!$B$1:$BI$1)*(КАЛЕНДАРЬ!$R16=GRID!$B$3:$BI$3), 0))*GRID!$B$66,
ROUNDUP(INDEX(GRID!$B$4:$BI$14,MATCH(O$7,GRID!$A$4:$A$14,0),MATCH(1,($U$2=GRID!$B$1:$BI$1)*(КАЛЕНДАРЬ!$R16=GRID!$B$3:$BI$3),0))*GRID!$B$66*(1-GRID!$B$69),0))</f>
        <v>36380</v>
      </c>
      <c r="P85" s="48" cm="1">
        <f t="array" ref="P85">IF($I$2="Раннее бронирование",
INDEX(GRID!$B$17:$BI$27,MATCH(O$7,GRID!$A$17:$A$27,0),MATCH(1,($U$2=GRID!$B$1:$BI$1)*(КАЛЕНДАРЬ!$R16=GRID!$B$3:$BI$3), 0))*GRID!$B$66,
ROUNDUP(INDEX(GRID!$B$17:$BI$27,MATCH(O$7,GRID!$A$17:$A$27,0),MATCH(1,($U$2=GRID!$B$1:$BI$1)*(КАЛЕНДАРЬ!$R16=GRID!$B$3:$BI$3), 0))*GRID!$B$66*(1-GRID!$B$69),0))</f>
        <v>38080</v>
      </c>
      <c r="Q85" s="47" cm="1">
        <f t="array" ref="Q85">IF($I$2="Раннее бронирование",
INDEX(GRID!$B$4:$BI$14,MATCH(Q$7,GRID!$A$4:$A$14,0),MATCH(1,($U$2=GRID!$B$1:$BI$1)*(КАЛЕНДАРЬ!$R16=GRID!$B$3:$BI$3), 0))*GRID!$B$66,
ROUNDUP(INDEX(GRID!$B$4:$BI$14,MATCH(Q$7,GRID!$A$4:$A$14,0),MATCH(1,($U$2=GRID!$B$1:$BI$1)*(КАЛЕНДАРЬ!$R16=GRID!$B$3:$BI$3),0))*GRID!$B$66*(1-GRID!$B$69),0))</f>
        <v>41140</v>
      </c>
      <c r="R85" s="48" cm="1">
        <f t="array" ref="R85">IF($I$2="Раннее бронирование",
INDEX(GRID!$B$17:$BI$27,MATCH(Q$7,GRID!$A$17:$A$27,0),MATCH(1,($U$2=GRID!$B$1:$BI$1)*(КАЛЕНДАРЬ!$R16=GRID!$B$3:$BI$3), 0))*GRID!$B$66,
ROUNDUP(INDEX(GRID!$B$17:$BI$27,MATCH(Q$7,GRID!$A$17:$A$27,0),MATCH(1,($U$2=GRID!$B$1:$BI$1)*(КАЛЕНДАРЬ!$R16=GRID!$B$3:$BI$3), 0))*GRID!$B$66*(1-GRID!$B$69),0))</f>
        <v>42840</v>
      </c>
      <c r="S85" s="47" cm="1">
        <f t="array" ref="S85">IF($I$2="Раннее бронирование",
INDEX(GRID!$B$4:$BI$14,MATCH(S$7,GRID!$A$4:$A$14,0),MATCH(1,($U$2=GRID!$B$1:$BI$1)*(КАЛЕНДАРЬ!$R16=GRID!$B$3:$BI$3), 0))*GRID!$B$66,
ROUNDUP(INDEX(GRID!$B$4:$BI$14,MATCH(S$7,GRID!$A$4:$A$14,0),MATCH(1,($U$2=GRID!$B$1:$BI$1)*(КАЛЕНДАРЬ!$R16=GRID!$B$3:$BI$3),0))*GRID!$B$66*(1-GRID!$B$69),0))</f>
        <v>51068</v>
      </c>
      <c r="T85" s="48" cm="1">
        <f t="array" ref="T85">IF($I$2="Раннее бронирование",
INDEX(GRID!$B$17:$BI$27,MATCH(S$7,GRID!$A$17:$A$27,0),MATCH(1,($U$2=GRID!$B$1:$BI$1)*(КАЛЕНДАРЬ!$R16=GRID!$B$3:$BI$3), 0))*GRID!$B$66,
ROUNDUP(INDEX(GRID!$B$17:$BI$27,MATCH(S$7,GRID!$A$17:$A$27,0),MATCH(1,($U$2=GRID!$B$1:$BI$1)*(КАЛЕНДАРЬ!$R16=GRID!$B$3:$BI$3), 0))*GRID!$B$66*(1-GRID!$B$69),0))</f>
        <v>52768</v>
      </c>
      <c r="U85" s="47" cm="1">
        <f t="array" ref="U85">IF($I$2="Раннее бронирование",
INDEX(GRID!$B$4:$BI$14,MATCH(U$7,GRID!$A$4:$A$14,0),MATCH(1,($U$2=GRID!$B$1:$BI$1)*(КАЛЕНДАРЬ!$R16=GRID!$B$3:$BI$3), 0))*GRID!$B$66,
ROUNDUP(INDEX(GRID!$B$4:$BI$14,MATCH(U$7,GRID!$A$4:$A$14,0),MATCH(1,($U$2=GRID!$B$1:$BI$1)*(КАЛЕНДАРЬ!$R16=GRID!$B$3:$BI$3),0))*GRID!$B$66*(1-GRID!$B$69),0))</f>
        <v>56440</v>
      </c>
      <c r="V85" s="48" cm="1">
        <f t="array" ref="V85">IF($I$2="Раннее бронирование",
INDEX(GRID!$B$17:$BI$27,MATCH(U$7,GRID!$A$17:$A$27,0),MATCH(1,($U$2=GRID!$B$1:$BI$1)*(КАЛЕНДАРЬ!$R16=GRID!$B$3:$BI$3), 0))*GRID!$B$66,
ROUNDUP(INDEX(GRID!$B$17:$BI$27,MATCH(U$7,GRID!$A$17:$A$27,0),MATCH(1,($U$2=GRID!$B$1:$BI$1)*(КАЛЕНДАРЬ!$R16=GRID!$B$3:$BI$3), 0))*GRID!$B$66*(1-GRID!$B$69),0))</f>
        <v>58140</v>
      </c>
      <c r="W85" s="47" cm="1">
        <f t="array" ref="W85">IF($I$2="Раннее бронирование",
INDEX(GRID!$B$4:$BI$14,MATCH(W$7,GRID!$A$4:$A$14,0),MATCH(1,($U$2=GRID!$B$1:$BI$1)*(КАЛЕНДАРЬ!$R16=GRID!$B$3:$BI$3), 0))*GRID!$B$66,
ROUNDUP(INDEX(GRID!$B$4:$BI$14,MATCH(W$7,GRID!$A$4:$A$14,0),MATCH(1,($U$2=GRID!$B$1:$BI$1)*(КАЛЕНДАРЬ!$R16=GRID!$B$3:$BI$3),0))*GRID!$B$66*(1-GRID!$B$69),0))</f>
        <v>206040</v>
      </c>
      <c r="X85" s="48" cm="1">
        <f t="array" ref="X85">IF($I$2="Раннее бронирование",
INDEX(GRID!$B$17:$BI$27,MATCH(W$7,GRID!$A$17:$A$27,0),MATCH(1,($U$2=GRID!$B$1:$BI$1)*(КАЛЕНДАРЬ!$R16=GRID!$B$3:$BI$3), 0))*GRID!$B$66,
ROUNDUP(INDEX(GRID!$B$17:$BI$27,MATCH(W$7,GRID!$A$17:$A$27,0),MATCH(1,($U$2=GRID!$B$1:$BI$1)*(КАЛЕНДАРЬ!$R16=GRID!$B$3:$BI$3), 0))*GRID!$B$66*(1-GRID!$B$69),0))</f>
        <v>207740</v>
      </c>
    </row>
    <row r="86" spans="1:24" hidden="1" x14ac:dyDescent="0.2">
      <c r="A86" s="117" t="s">
        <v>48</v>
      </c>
      <c r="B86" s="117">
        <v>14</v>
      </c>
      <c r="C86" s="47" cm="1">
        <f t="array" ref="C86">IF($I$2="Раннее бронирование",
INDEX(GRID!$B$4:$BI$14,MATCH(C$7,GRID!$A$4:$A$14,0),MATCH(1,($U$2=GRID!$B$1:$BI$1)*(КАЛЕНДАРЬ!$R17=GRID!$B$3:$BI$3), 0))*GRID!$B$66,
ROUNDUP(INDEX(GRID!$B$4:$BI$14,MATCH(C$7,GRID!$A$4:$A$14,0),MATCH(1,($U$2=GRID!$B$1:$BI$1)*(КАЛЕНДАРЬ!$R17=GRID!$B$3:$BI$3),0))*GRID!$B$66*(1-GRID!$B$69),0))</f>
        <v>18700</v>
      </c>
      <c r="D86" s="48" cm="1">
        <f t="array" ref="D86">IF($I$2="Раннее бронирование",
INDEX(GRID!$B$17:$BI$27,MATCH(C$7,GRID!$A$17:$A$27,0),MATCH(1,($U$2=GRID!$B$1:$BI$1)*(КАЛЕНДАРЬ!$R17=GRID!$B$3:$BI$3), 0))*GRID!$B$66,
ROUNDUP(INDEX(GRID!$B$17:$BI$27,MATCH(C$7,GRID!$A$17:$A$27,0),MATCH(1,($U$2=GRID!$B$1:$BI$1)*(КАЛЕНДАРЬ!$R17=GRID!$B$3:$BI$3), 0))*GRID!$B$66*(1-GRID!$B$69),0))</f>
        <v>20400</v>
      </c>
      <c r="E86" s="47" cm="1">
        <f t="array" ref="E86">IF($I$2="Раннее бронирование",
INDEX(GRID!$B$4:$BI$14,MATCH(E$7,GRID!$A$4:$A$14,0),MATCH(1,($U$2=GRID!$B$1:$BI$1)*(КАЛЕНДАРЬ!$R17=GRID!$B$3:$BI$3), 0))*GRID!$B$66,
ROUNDUP(INDEX(GRID!$B$4:$BI$14,MATCH(E$7,GRID!$A$4:$A$14,0),MATCH(1,($U$2=GRID!$B$1:$BI$1)*(КАЛЕНДАРЬ!$R17=GRID!$B$3:$BI$3),0))*GRID!$B$66*(1-GRID!$B$69),0))</f>
        <v>20808</v>
      </c>
      <c r="F86" s="48" cm="1">
        <f t="array" ref="F86">IF($I$2="Раннее бронирование",
INDEX(GRID!$B$17:$BI$27,MATCH(E$7,GRID!$A$17:$A$27,0),MATCH(1,($U$2=GRID!$B$1:$BI$1)*(КАЛЕНДАРЬ!$R17=GRID!$B$3:$BI$3), 0))*GRID!$B$66,
ROUNDUP(INDEX(GRID!$B$17:$BI$27,MATCH(E$7,GRID!$A$17:$A$27,0),MATCH(1,($U$2=GRID!$B$1:$BI$1)*(КАЛЕНДАРЬ!$R17=GRID!$B$3:$BI$3), 0))*GRID!$B$66*(1-GRID!$B$69),0))</f>
        <v>22508</v>
      </c>
      <c r="G86" s="47" cm="1">
        <f t="array" ref="G86">IF($I$2="Раннее бронирование",
INDEX(GRID!$B$4:$BI$14,MATCH(G$7,GRID!$A$4:$A$14,0),MATCH(1,($U$2=GRID!$B$1:$BI$1)*(КАЛЕНДАРЬ!$R17=GRID!$B$3:$BI$3), 0))*GRID!$B$66,
ROUNDUP(INDEX(GRID!$B$4:$BI$14,MATCH(G$7,GRID!$A$4:$A$14,0),MATCH(1,($U$2=GRID!$B$1:$BI$1)*(КАЛЕНДАРЬ!$R17=GRID!$B$3:$BI$3),0))*GRID!$B$66*(1-GRID!$B$69),0))</f>
        <v>23188</v>
      </c>
      <c r="H86" s="48" cm="1">
        <f t="array" ref="H86">IF($I$2="Раннее бронирование",
INDEX(GRID!$B$17:$BI$27,MATCH(G$7,GRID!$A$17:$A$27,0),MATCH(1,($U$2=GRID!$B$1:$BI$1)*(КАЛЕНДАРЬ!$R17=GRID!$B$3:$BI$3), 0))*GRID!$B$66,
ROUNDUP(INDEX(GRID!$B$17:$BI$27,MATCH(G$7,GRID!$A$17:$A$27,0),MATCH(1,($U$2=GRID!$B$1:$BI$1)*(КАЛЕНДАРЬ!$R17=GRID!$B$3:$BI$3), 0))*GRID!$B$66*(1-GRID!$B$69),0))</f>
        <v>24888</v>
      </c>
      <c r="I86" s="47" cm="1">
        <f t="array" ref="I86">IF($I$2="Раннее бронирование",
INDEX(GRID!$B$4:$BI$14,MATCH(I$7,GRID!$A$4:$A$14,0),MATCH(1,($U$2=GRID!$B$1:$BI$1)*(КАЛЕНДАРЬ!$R17=GRID!$B$3:$BI$3), 0))*GRID!$B$66,
ROUNDUP(INDEX(GRID!$B$4:$BI$14,MATCH(I$7,GRID!$A$4:$A$14,0),MATCH(1,($U$2=GRID!$B$1:$BI$1)*(КАЛЕНДАРЬ!$R17=GRID!$B$3:$BI$3),0))*GRID!$B$66*(1-GRID!$B$69),0))</f>
        <v>25840</v>
      </c>
      <c r="J86" s="48" cm="1">
        <f t="array" ref="J86">IF($I$2="Раннее бронирование",
INDEX(GRID!$B$17:$BI$27,MATCH(I$7,GRID!$A$17:$A$27,0),MATCH(1,($U$2=GRID!$B$1:$BI$1)*(КАЛЕНДАРЬ!$R17=GRID!$B$3:$BI$3), 0))*GRID!$B$66,
ROUNDUP(INDEX(GRID!$B$17:$BI$27,MATCH(I$7,GRID!$A$17:$A$27,0),MATCH(1,($U$2=GRID!$B$1:$BI$1)*(КАЛЕНДАРЬ!$R17=GRID!$B$3:$BI$3), 0))*GRID!$B$66*(1-GRID!$B$69),0))</f>
        <v>27540</v>
      </c>
      <c r="K86" s="47" cm="1">
        <f t="array" ref="K86">IF($I$2="Раннее бронирование",
INDEX(GRID!$B$4:$BI$14,MATCH(K$7,GRID!$A$4:$A$14,0),MATCH(1,($U$2=GRID!$B$1:$BI$1)*(КАЛЕНДАРЬ!$R17=GRID!$B$3:$BI$3), 0))*GRID!$B$66,
ROUNDUP(INDEX(GRID!$B$4:$BI$14,MATCH(K$7,GRID!$A$4:$A$14,0),MATCH(1,($U$2=GRID!$B$1:$BI$1)*(КАЛЕНДАРЬ!$R17=GRID!$B$3:$BI$3),0))*GRID!$B$66*(1-GRID!$B$69),0))</f>
        <v>28764</v>
      </c>
      <c r="L86" s="48" cm="1">
        <f t="array" ref="L86">IF($I$2="Раннее бронирование",
INDEX(GRID!$B$17:$BI$27,MATCH(K$7,GRID!$A$17:$A$27,0),MATCH(1,($U$2=GRID!$B$1:$BI$1)*(КАЛЕНДАРЬ!$R17=GRID!$B$3:$BI$3), 0))*GRID!$B$66,
ROUNDUP(INDEX(GRID!$B$17:$BI$27,MATCH(K$7,GRID!$A$17:$A$27,0),MATCH(1,($U$2=GRID!$B$1:$BI$1)*(КАЛЕНДАРЬ!$R17=GRID!$B$3:$BI$3), 0))*GRID!$B$66*(1-GRID!$B$69),0))</f>
        <v>30464</v>
      </c>
      <c r="M86" s="47" cm="1">
        <f t="array" ref="M86">IF($I$2="Раннее бронирование",
INDEX(GRID!$B$4:$BI$14,MATCH(M$7,GRID!$A$4:$A$14,0),MATCH(1,($U$2=GRID!$B$1:$BI$1)*(КАЛЕНДАРЬ!$R17=GRID!$B$3:$BI$3), 0))*GRID!$B$66,
ROUNDUP(INDEX(GRID!$B$4:$BI$14,MATCH(M$7,GRID!$A$4:$A$14,0),MATCH(1,($U$2=GRID!$B$1:$BI$1)*(КАЛЕНДАРЬ!$R17=GRID!$B$3:$BI$3),0))*GRID!$B$66*(1-GRID!$B$69),0))</f>
        <v>32028</v>
      </c>
      <c r="N86" s="48" cm="1">
        <f t="array" ref="N86">IF($I$2="Раннее бронирование",
INDEX(GRID!$B$17:$BI$27,MATCH(M$7,GRID!$A$17:$A$27,0),MATCH(1,($U$2=GRID!$B$1:$BI$1)*(КАЛЕНДАРЬ!$R17=GRID!$B$3:$BI$3), 0))*GRID!$B$66,
ROUNDUP(INDEX(GRID!$B$17:$BI$27,MATCH(M$7,GRID!$A$17:$A$27,0),MATCH(1,($U$2=GRID!$B$1:$BI$1)*(КАЛЕНДАРЬ!$R17=GRID!$B$3:$BI$3), 0))*GRID!$B$66*(1-GRID!$B$69),0))</f>
        <v>33728</v>
      </c>
      <c r="O86" s="47" cm="1">
        <f t="array" ref="O86">IF($I$2="Раннее бронирование",
INDEX(GRID!$B$4:$BI$14,MATCH(O$7,GRID!$A$4:$A$14,0),MATCH(1,($U$2=GRID!$B$1:$BI$1)*(КАЛЕНДАРЬ!$R17=GRID!$B$3:$BI$3), 0))*GRID!$B$66,
ROUNDUP(INDEX(GRID!$B$4:$BI$14,MATCH(O$7,GRID!$A$4:$A$14,0),MATCH(1,($U$2=GRID!$B$1:$BI$1)*(КАЛЕНДАРЬ!$R17=GRID!$B$3:$BI$3),0))*GRID!$B$66*(1-GRID!$B$69),0))</f>
        <v>36380</v>
      </c>
      <c r="P86" s="48" cm="1">
        <f t="array" ref="P86">IF($I$2="Раннее бронирование",
INDEX(GRID!$B$17:$BI$27,MATCH(O$7,GRID!$A$17:$A$27,0),MATCH(1,($U$2=GRID!$B$1:$BI$1)*(КАЛЕНДАРЬ!$R17=GRID!$B$3:$BI$3), 0))*GRID!$B$66,
ROUNDUP(INDEX(GRID!$B$17:$BI$27,MATCH(O$7,GRID!$A$17:$A$27,0),MATCH(1,($U$2=GRID!$B$1:$BI$1)*(КАЛЕНДАРЬ!$R17=GRID!$B$3:$BI$3), 0))*GRID!$B$66*(1-GRID!$B$69),0))</f>
        <v>38080</v>
      </c>
      <c r="Q86" s="47" cm="1">
        <f t="array" ref="Q86">IF($I$2="Раннее бронирование",
INDEX(GRID!$B$4:$BI$14,MATCH(Q$7,GRID!$A$4:$A$14,0),MATCH(1,($U$2=GRID!$B$1:$BI$1)*(КАЛЕНДАРЬ!$R17=GRID!$B$3:$BI$3), 0))*GRID!$B$66,
ROUNDUP(INDEX(GRID!$B$4:$BI$14,MATCH(Q$7,GRID!$A$4:$A$14,0),MATCH(1,($U$2=GRID!$B$1:$BI$1)*(КАЛЕНДАРЬ!$R17=GRID!$B$3:$BI$3),0))*GRID!$B$66*(1-GRID!$B$69),0))</f>
        <v>41140</v>
      </c>
      <c r="R86" s="48" cm="1">
        <f t="array" ref="R86">IF($I$2="Раннее бронирование",
INDEX(GRID!$B$17:$BI$27,MATCH(Q$7,GRID!$A$17:$A$27,0),MATCH(1,($U$2=GRID!$B$1:$BI$1)*(КАЛЕНДАРЬ!$R17=GRID!$B$3:$BI$3), 0))*GRID!$B$66,
ROUNDUP(INDEX(GRID!$B$17:$BI$27,MATCH(Q$7,GRID!$A$17:$A$27,0),MATCH(1,($U$2=GRID!$B$1:$BI$1)*(КАЛЕНДАРЬ!$R17=GRID!$B$3:$BI$3), 0))*GRID!$B$66*(1-GRID!$B$69),0))</f>
        <v>42840</v>
      </c>
      <c r="S86" s="47" cm="1">
        <f t="array" ref="S86">IF($I$2="Раннее бронирование",
INDEX(GRID!$B$4:$BI$14,MATCH(S$7,GRID!$A$4:$A$14,0),MATCH(1,($U$2=GRID!$B$1:$BI$1)*(КАЛЕНДАРЬ!$R17=GRID!$B$3:$BI$3), 0))*GRID!$B$66,
ROUNDUP(INDEX(GRID!$B$4:$BI$14,MATCH(S$7,GRID!$A$4:$A$14,0),MATCH(1,($U$2=GRID!$B$1:$BI$1)*(КАЛЕНДАРЬ!$R17=GRID!$B$3:$BI$3),0))*GRID!$B$66*(1-GRID!$B$69),0))</f>
        <v>51068</v>
      </c>
      <c r="T86" s="48" cm="1">
        <f t="array" ref="T86">IF($I$2="Раннее бронирование",
INDEX(GRID!$B$17:$BI$27,MATCH(S$7,GRID!$A$17:$A$27,0),MATCH(1,($U$2=GRID!$B$1:$BI$1)*(КАЛЕНДАРЬ!$R17=GRID!$B$3:$BI$3), 0))*GRID!$B$66,
ROUNDUP(INDEX(GRID!$B$17:$BI$27,MATCH(S$7,GRID!$A$17:$A$27,0),MATCH(1,($U$2=GRID!$B$1:$BI$1)*(КАЛЕНДАРЬ!$R17=GRID!$B$3:$BI$3), 0))*GRID!$B$66*(1-GRID!$B$69),0))</f>
        <v>52768</v>
      </c>
      <c r="U86" s="47" cm="1">
        <f t="array" ref="U86">IF($I$2="Раннее бронирование",
INDEX(GRID!$B$4:$BI$14,MATCH(U$7,GRID!$A$4:$A$14,0),MATCH(1,($U$2=GRID!$B$1:$BI$1)*(КАЛЕНДАРЬ!$R17=GRID!$B$3:$BI$3), 0))*GRID!$B$66,
ROUNDUP(INDEX(GRID!$B$4:$BI$14,MATCH(U$7,GRID!$A$4:$A$14,0),MATCH(1,($U$2=GRID!$B$1:$BI$1)*(КАЛЕНДАРЬ!$R17=GRID!$B$3:$BI$3),0))*GRID!$B$66*(1-GRID!$B$69),0))</f>
        <v>56440</v>
      </c>
      <c r="V86" s="48" cm="1">
        <f t="array" ref="V86">IF($I$2="Раннее бронирование",
INDEX(GRID!$B$17:$BI$27,MATCH(U$7,GRID!$A$17:$A$27,0),MATCH(1,($U$2=GRID!$B$1:$BI$1)*(КАЛЕНДАРЬ!$R17=GRID!$B$3:$BI$3), 0))*GRID!$B$66,
ROUNDUP(INDEX(GRID!$B$17:$BI$27,MATCH(U$7,GRID!$A$17:$A$27,0),MATCH(1,($U$2=GRID!$B$1:$BI$1)*(КАЛЕНДАРЬ!$R17=GRID!$B$3:$BI$3), 0))*GRID!$B$66*(1-GRID!$B$69),0))</f>
        <v>58140</v>
      </c>
      <c r="W86" s="47" cm="1">
        <f t="array" ref="W86">IF($I$2="Раннее бронирование",
INDEX(GRID!$B$4:$BI$14,MATCH(W$7,GRID!$A$4:$A$14,0),MATCH(1,($U$2=GRID!$B$1:$BI$1)*(КАЛЕНДАРЬ!$R17=GRID!$B$3:$BI$3), 0))*GRID!$B$66,
ROUNDUP(INDEX(GRID!$B$4:$BI$14,MATCH(W$7,GRID!$A$4:$A$14,0),MATCH(1,($U$2=GRID!$B$1:$BI$1)*(КАЛЕНДАРЬ!$R17=GRID!$B$3:$BI$3),0))*GRID!$B$66*(1-GRID!$B$69),0))</f>
        <v>206040</v>
      </c>
      <c r="X86" s="48" cm="1">
        <f t="array" ref="X86">IF($I$2="Раннее бронирование",
INDEX(GRID!$B$17:$BI$27,MATCH(W$7,GRID!$A$17:$A$27,0),MATCH(1,($U$2=GRID!$B$1:$BI$1)*(КАЛЕНДАРЬ!$R17=GRID!$B$3:$BI$3), 0))*GRID!$B$66,
ROUNDUP(INDEX(GRID!$B$17:$BI$27,MATCH(W$7,GRID!$A$17:$A$27,0),MATCH(1,($U$2=GRID!$B$1:$BI$1)*(КАЛЕНДАРЬ!$R17=GRID!$B$3:$BI$3), 0))*GRID!$B$66*(1-GRID!$B$69),0))</f>
        <v>207740</v>
      </c>
    </row>
    <row r="87" spans="1:24" hidden="1" x14ac:dyDescent="0.2">
      <c r="A87" s="117" t="s">
        <v>42</v>
      </c>
      <c r="B87" s="117">
        <v>15</v>
      </c>
      <c r="C87" s="47" cm="1">
        <f t="array" ref="C87">IF($I$2="Раннее бронирование",
INDEX(GRID!$B$4:$BI$14,MATCH(C$7,GRID!$A$4:$A$14,0),MATCH(1,($U$2=GRID!$B$1:$BI$1)*(КАЛЕНДАРЬ!$R18=GRID!$B$3:$BI$3), 0))*GRID!$B$66,
ROUNDUP(INDEX(GRID!$B$4:$BI$14,MATCH(C$7,GRID!$A$4:$A$14,0),MATCH(1,($U$2=GRID!$B$1:$BI$1)*(КАЛЕНДАРЬ!$R18=GRID!$B$3:$BI$3),0))*GRID!$B$66*(1-GRID!$B$69),0))</f>
        <v>18700</v>
      </c>
      <c r="D87" s="48" cm="1">
        <f t="array" ref="D87">IF($I$2="Раннее бронирование",
INDEX(GRID!$B$17:$BI$27,MATCH(C$7,GRID!$A$17:$A$27,0),MATCH(1,($U$2=GRID!$B$1:$BI$1)*(КАЛЕНДАРЬ!$R18=GRID!$B$3:$BI$3), 0))*GRID!$B$66,
ROUNDUP(INDEX(GRID!$B$17:$BI$27,MATCH(C$7,GRID!$A$17:$A$27,0),MATCH(1,($U$2=GRID!$B$1:$BI$1)*(КАЛЕНДАРЬ!$R18=GRID!$B$3:$BI$3), 0))*GRID!$B$66*(1-GRID!$B$69),0))</f>
        <v>20400</v>
      </c>
      <c r="E87" s="47" cm="1">
        <f t="array" ref="E87">IF($I$2="Раннее бронирование",
INDEX(GRID!$B$4:$BI$14,MATCH(E$7,GRID!$A$4:$A$14,0),MATCH(1,($U$2=GRID!$B$1:$BI$1)*(КАЛЕНДАРЬ!$R18=GRID!$B$3:$BI$3), 0))*GRID!$B$66,
ROUNDUP(INDEX(GRID!$B$4:$BI$14,MATCH(E$7,GRID!$A$4:$A$14,0),MATCH(1,($U$2=GRID!$B$1:$BI$1)*(КАЛЕНДАРЬ!$R18=GRID!$B$3:$BI$3),0))*GRID!$B$66*(1-GRID!$B$69),0))</f>
        <v>20808</v>
      </c>
      <c r="F87" s="48" cm="1">
        <f t="array" ref="F87">IF($I$2="Раннее бронирование",
INDEX(GRID!$B$17:$BI$27,MATCH(E$7,GRID!$A$17:$A$27,0),MATCH(1,($U$2=GRID!$B$1:$BI$1)*(КАЛЕНДАРЬ!$R18=GRID!$B$3:$BI$3), 0))*GRID!$B$66,
ROUNDUP(INDEX(GRID!$B$17:$BI$27,MATCH(E$7,GRID!$A$17:$A$27,0),MATCH(1,($U$2=GRID!$B$1:$BI$1)*(КАЛЕНДАРЬ!$R18=GRID!$B$3:$BI$3), 0))*GRID!$B$66*(1-GRID!$B$69),0))</f>
        <v>22508</v>
      </c>
      <c r="G87" s="47" cm="1">
        <f t="array" ref="G87">IF($I$2="Раннее бронирование",
INDEX(GRID!$B$4:$BI$14,MATCH(G$7,GRID!$A$4:$A$14,0),MATCH(1,($U$2=GRID!$B$1:$BI$1)*(КАЛЕНДАРЬ!$R18=GRID!$B$3:$BI$3), 0))*GRID!$B$66,
ROUNDUP(INDEX(GRID!$B$4:$BI$14,MATCH(G$7,GRID!$A$4:$A$14,0),MATCH(1,($U$2=GRID!$B$1:$BI$1)*(КАЛЕНДАРЬ!$R18=GRID!$B$3:$BI$3),0))*GRID!$B$66*(1-GRID!$B$69),0))</f>
        <v>23188</v>
      </c>
      <c r="H87" s="48" cm="1">
        <f t="array" ref="H87">IF($I$2="Раннее бронирование",
INDEX(GRID!$B$17:$BI$27,MATCH(G$7,GRID!$A$17:$A$27,0),MATCH(1,($U$2=GRID!$B$1:$BI$1)*(КАЛЕНДАРЬ!$R18=GRID!$B$3:$BI$3), 0))*GRID!$B$66,
ROUNDUP(INDEX(GRID!$B$17:$BI$27,MATCH(G$7,GRID!$A$17:$A$27,0),MATCH(1,($U$2=GRID!$B$1:$BI$1)*(КАЛЕНДАРЬ!$R18=GRID!$B$3:$BI$3), 0))*GRID!$B$66*(1-GRID!$B$69),0))</f>
        <v>24888</v>
      </c>
      <c r="I87" s="47" cm="1">
        <f t="array" ref="I87">IF($I$2="Раннее бронирование",
INDEX(GRID!$B$4:$BI$14,MATCH(I$7,GRID!$A$4:$A$14,0),MATCH(1,($U$2=GRID!$B$1:$BI$1)*(КАЛЕНДАРЬ!$R18=GRID!$B$3:$BI$3), 0))*GRID!$B$66,
ROUNDUP(INDEX(GRID!$B$4:$BI$14,MATCH(I$7,GRID!$A$4:$A$14,0),MATCH(1,($U$2=GRID!$B$1:$BI$1)*(КАЛЕНДАРЬ!$R18=GRID!$B$3:$BI$3),0))*GRID!$B$66*(1-GRID!$B$69),0))</f>
        <v>25840</v>
      </c>
      <c r="J87" s="48" cm="1">
        <f t="array" ref="J87">IF($I$2="Раннее бронирование",
INDEX(GRID!$B$17:$BI$27,MATCH(I$7,GRID!$A$17:$A$27,0),MATCH(1,($U$2=GRID!$B$1:$BI$1)*(КАЛЕНДАРЬ!$R18=GRID!$B$3:$BI$3), 0))*GRID!$B$66,
ROUNDUP(INDEX(GRID!$B$17:$BI$27,MATCH(I$7,GRID!$A$17:$A$27,0),MATCH(1,($U$2=GRID!$B$1:$BI$1)*(КАЛЕНДАРЬ!$R18=GRID!$B$3:$BI$3), 0))*GRID!$B$66*(1-GRID!$B$69),0))</f>
        <v>27540</v>
      </c>
      <c r="K87" s="47" cm="1">
        <f t="array" ref="K87">IF($I$2="Раннее бронирование",
INDEX(GRID!$B$4:$BI$14,MATCH(K$7,GRID!$A$4:$A$14,0),MATCH(1,($U$2=GRID!$B$1:$BI$1)*(КАЛЕНДАРЬ!$R18=GRID!$B$3:$BI$3), 0))*GRID!$B$66,
ROUNDUP(INDEX(GRID!$B$4:$BI$14,MATCH(K$7,GRID!$A$4:$A$14,0),MATCH(1,($U$2=GRID!$B$1:$BI$1)*(КАЛЕНДАРЬ!$R18=GRID!$B$3:$BI$3),0))*GRID!$B$66*(1-GRID!$B$69),0))</f>
        <v>28764</v>
      </c>
      <c r="L87" s="48" cm="1">
        <f t="array" ref="L87">IF($I$2="Раннее бронирование",
INDEX(GRID!$B$17:$BI$27,MATCH(K$7,GRID!$A$17:$A$27,0),MATCH(1,($U$2=GRID!$B$1:$BI$1)*(КАЛЕНДАРЬ!$R18=GRID!$B$3:$BI$3), 0))*GRID!$B$66,
ROUNDUP(INDEX(GRID!$B$17:$BI$27,MATCH(K$7,GRID!$A$17:$A$27,0),MATCH(1,($U$2=GRID!$B$1:$BI$1)*(КАЛЕНДАРЬ!$R18=GRID!$B$3:$BI$3), 0))*GRID!$B$66*(1-GRID!$B$69),0))</f>
        <v>30464</v>
      </c>
      <c r="M87" s="47" cm="1">
        <f t="array" ref="M87">IF($I$2="Раннее бронирование",
INDEX(GRID!$B$4:$BI$14,MATCH(M$7,GRID!$A$4:$A$14,0),MATCH(1,($U$2=GRID!$B$1:$BI$1)*(КАЛЕНДАРЬ!$R18=GRID!$B$3:$BI$3), 0))*GRID!$B$66,
ROUNDUP(INDEX(GRID!$B$4:$BI$14,MATCH(M$7,GRID!$A$4:$A$14,0),MATCH(1,($U$2=GRID!$B$1:$BI$1)*(КАЛЕНДАРЬ!$R18=GRID!$B$3:$BI$3),0))*GRID!$B$66*(1-GRID!$B$69),0))</f>
        <v>32028</v>
      </c>
      <c r="N87" s="48" cm="1">
        <f t="array" ref="N87">IF($I$2="Раннее бронирование",
INDEX(GRID!$B$17:$BI$27,MATCH(M$7,GRID!$A$17:$A$27,0),MATCH(1,($U$2=GRID!$B$1:$BI$1)*(КАЛЕНДАРЬ!$R18=GRID!$B$3:$BI$3), 0))*GRID!$B$66,
ROUNDUP(INDEX(GRID!$B$17:$BI$27,MATCH(M$7,GRID!$A$17:$A$27,0),MATCH(1,($U$2=GRID!$B$1:$BI$1)*(КАЛЕНДАРЬ!$R18=GRID!$B$3:$BI$3), 0))*GRID!$B$66*(1-GRID!$B$69),0))</f>
        <v>33728</v>
      </c>
      <c r="O87" s="47" cm="1">
        <f t="array" ref="O87">IF($I$2="Раннее бронирование",
INDEX(GRID!$B$4:$BI$14,MATCH(O$7,GRID!$A$4:$A$14,0),MATCH(1,($U$2=GRID!$B$1:$BI$1)*(КАЛЕНДАРЬ!$R18=GRID!$B$3:$BI$3), 0))*GRID!$B$66,
ROUNDUP(INDEX(GRID!$B$4:$BI$14,MATCH(O$7,GRID!$A$4:$A$14,0),MATCH(1,($U$2=GRID!$B$1:$BI$1)*(КАЛЕНДАРЬ!$R18=GRID!$B$3:$BI$3),0))*GRID!$B$66*(1-GRID!$B$69),0))</f>
        <v>36380</v>
      </c>
      <c r="P87" s="48" cm="1">
        <f t="array" ref="P87">IF($I$2="Раннее бронирование",
INDEX(GRID!$B$17:$BI$27,MATCH(O$7,GRID!$A$17:$A$27,0),MATCH(1,($U$2=GRID!$B$1:$BI$1)*(КАЛЕНДАРЬ!$R18=GRID!$B$3:$BI$3), 0))*GRID!$B$66,
ROUNDUP(INDEX(GRID!$B$17:$BI$27,MATCH(O$7,GRID!$A$17:$A$27,0),MATCH(1,($U$2=GRID!$B$1:$BI$1)*(КАЛЕНДАРЬ!$R18=GRID!$B$3:$BI$3), 0))*GRID!$B$66*(1-GRID!$B$69),0))</f>
        <v>38080</v>
      </c>
      <c r="Q87" s="47" cm="1">
        <f t="array" ref="Q87">IF($I$2="Раннее бронирование",
INDEX(GRID!$B$4:$BI$14,MATCH(Q$7,GRID!$A$4:$A$14,0),MATCH(1,($U$2=GRID!$B$1:$BI$1)*(КАЛЕНДАРЬ!$R18=GRID!$B$3:$BI$3), 0))*GRID!$B$66,
ROUNDUP(INDEX(GRID!$B$4:$BI$14,MATCH(Q$7,GRID!$A$4:$A$14,0),MATCH(1,($U$2=GRID!$B$1:$BI$1)*(КАЛЕНДАРЬ!$R18=GRID!$B$3:$BI$3),0))*GRID!$B$66*(1-GRID!$B$69),0))</f>
        <v>41140</v>
      </c>
      <c r="R87" s="48" cm="1">
        <f t="array" ref="R87">IF($I$2="Раннее бронирование",
INDEX(GRID!$B$17:$BI$27,MATCH(Q$7,GRID!$A$17:$A$27,0),MATCH(1,($U$2=GRID!$B$1:$BI$1)*(КАЛЕНДАРЬ!$R18=GRID!$B$3:$BI$3), 0))*GRID!$B$66,
ROUNDUP(INDEX(GRID!$B$17:$BI$27,MATCH(Q$7,GRID!$A$17:$A$27,0),MATCH(1,($U$2=GRID!$B$1:$BI$1)*(КАЛЕНДАРЬ!$R18=GRID!$B$3:$BI$3), 0))*GRID!$B$66*(1-GRID!$B$69),0))</f>
        <v>42840</v>
      </c>
      <c r="S87" s="47" cm="1">
        <f t="array" ref="S87">IF($I$2="Раннее бронирование",
INDEX(GRID!$B$4:$BI$14,MATCH(S$7,GRID!$A$4:$A$14,0),MATCH(1,($U$2=GRID!$B$1:$BI$1)*(КАЛЕНДАРЬ!$R18=GRID!$B$3:$BI$3), 0))*GRID!$B$66,
ROUNDUP(INDEX(GRID!$B$4:$BI$14,MATCH(S$7,GRID!$A$4:$A$14,0),MATCH(1,($U$2=GRID!$B$1:$BI$1)*(КАЛЕНДАРЬ!$R18=GRID!$B$3:$BI$3),0))*GRID!$B$66*(1-GRID!$B$69),0))</f>
        <v>51068</v>
      </c>
      <c r="T87" s="48" cm="1">
        <f t="array" ref="T87">IF($I$2="Раннее бронирование",
INDEX(GRID!$B$17:$BI$27,MATCH(S$7,GRID!$A$17:$A$27,0),MATCH(1,($U$2=GRID!$B$1:$BI$1)*(КАЛЕНДАРЬ!$R18=GRID!$B$3:$BI$3), 0))*GRID!$B$66,
ROUNDUP(INDEX(GRID!$B$17:$BI$27,MATCH(S$7,GRID!$A$17:$A$27,0),MATCH(1,($U$2=GRID!$B$1:$BI$1)*(КАЛЕНДАРЬ!$R18=GRID!$B$3:$BI$3), 0))*GRID!$B$66*(1-GRID!$B$69),0))</f>
        <v>52768</v>
      </c>
      <c r="U87" s="47" cm="1">
        <f t="array" ref="U87">IF($I$2="Раннее бронирование",
INDEX(GRID!$B$4:$BI$14,MATCH(U$7,GRID!$A$4:$A$14,0),MATCH(1,($U$2=GRID!$B$1:$BI$1)*(КАЛЕНДАРЬ!$R18=GRID!$B$3:$BI$3), 0))*GRID!$B$66,
ROUNDUP(INDEX(GRID!$B$4:$BI$14,MATCH(U$7,GRID!$A$4:$A$14,0),MATCH(1,($U$2=GRID!$B$1:$BI$1)*(КАЛЕНДАРЬ!$R18=GRID!$B$3:$BI$3),0))*GRID!$B$66*(1-GRID!$B$69),0))</f>
        <v>56440</v>
      </c>
      <c r="V87" s="48" cm="1">
        <f t="array" ref="V87">IF($I$2="Раннее бронирование",
INDEX(GRID!$B$17:$BI$27,MATCH(U$7,GRID!$A$17:$A$27,0),MATCH(1,($U$2=GRID!$B$1:$BI$1)*(КАЛЕНДАРЬ!$R18=GRID!$B$3:$BI$3), 0))*GRID!$B$66,
ROUNDUP(INDEX(GRID!$B$17:$BI$27,MATCH(U$7,GRID!$A$17:$A$27,0),MATCH(1,($U$2=GRID!$B$1:$BI$1)*(КАЛЕНДАРЬ!$R18=GRID!$B$3:$BI$3), 0))*GRID!$B$66*(1-GRID!$B$69),0))</f>
        <v>58140</v>
      </c>
      <c r="W87" s="47" cm="1">
        <f t="array" ref="W87">IF($I$2="Раннее бронирование",
INDEX(GRID!$B$4:$BI$14,MATCH(W$7,GRID!$A$4:$A$14,0),MATCH(1,($U$2=GRID!$B$1:$BI$1)*(КАЛЕНДАРЬ!$R18=GRID!$B$3:$BI$3), 0))*GRID!$B$66,
ROUNDUP(INDEX(GRID!$B$4:$BI$14,MATCH(W$7,GRID!$A$4:$A$14,0),MATCH(1,($U$2=GRID!$B$1:$BI$1)*(КАЛЕНДАРЬ!$R18=GRID!$B$3:$BI$3),0))*GRID!$B$66*(1-GRID!$B$69),0))</f>
        <v>206040</v>
      </c>
      <c r="X87" s="48" cm="1">
        <f t="array" ref="X87">IF($I$2="Раннее бронирование",
INDEX(GRID!$B$17:$BI$27,MATCH(W$7,GRID!$A$17:$A$27,0),MATCH(1,($U$2=GRID!$B$1:$BI$1)*(КАЛЕНДАРЬ!$R18=GRID!$B$3:$BI$3), 0))*GRID!$B$66,
ROUNDUP(INDEX(GRID!$B$17:$BI$27,MATCH(W$7,GRID!$A$17:$A$27,0),MATCH(1,($U$2=GRID!$B$1:$BI$1)*(КАЛЕНДАРЬ!$R18=GRID!$B$3:$BI$3), 0))*GRID!$B$66*(1-GRID!$B$69),0))</f>
        <v>207740</v>
      </c>
    </row>
    <row r="88" spans="1:24" hidden="1" x14ac:dyDescent="0.2">
      <c r="A88" s="117" t="s">
        <v>43</v>
      </c>
      <c r="B88" s="117">
        <v>16</v>
      </c>
      <c r="C88" s="47" cm="1">
        <f t="array" ref="C88">IF($I$2="Раннее бронирование",
INDEX(GRID!$B$4:$BI$14,MATCH(C$7,GRID!$A$4:$A$14,0),MATCH(1,($U$2=GRID!$B$1:$BI$1)*(КАЛЕНДАРЬ!$R19=GRID!$B$3:$BI$3), 0))*GRID!$B$66,
ROUNDUP(INDEX(GRID!$B$4:$BI$14,MATCH(C$7,GRID!$A$4:$A$14,0),MATCH(1,($U$2=GRID!$B$1:$BI$1)*(КАЛЕНДАРЬ!$R19=GRID!$B$3:$BI$3),0))*GRID!$B$66*(1-GRID!$B$69),0))</f>
        <v>18700</v>
      </c>
      <c r="D88" s="48" cm="1">
        <f t="array" ref="D88">IF($I$2="Раннее бронирование",
INDEX(GRID!$B$17:$BI$27,MATCH(C$7,GRID!$A$17:$A$27,0),MATCH(1,($U$2=GRID!$B$1:$BI$1)*(КАЛЕНДАРЬ!$R19=GRID!$B$3:$BI$3), 0))*GRID!$B$66,
ROUNDUP(INDEX(GRID!$B$17:$BI$27,MATCH(C$7,GRID!$A$17:$A$27,0),MATCH(1,($U$2=GRID!$B$1:$BI$1)*(КАЛЕНДАРЬ!$R19=GRID!$B$3:$BI$3), 0))*GRID!$B$66*(1-GRID!$B$69),0))</f>
        <v>20400</v>
      </c>
      <c r="E88" s="47" cm="1">
        <f t="array" ref="E88">IF($I$2="Раннее бронирование",
INDEX(GRID!$B$4:$BI$14,MATCH(E$7,GRID!$A$4:$A$14,0),MATCH(1,($U$2=GRID!$B$1:$BI$1)*(КАЛЕНДАРЬ!$R19=GRID!$B$3:$BI$3), 0))*GRID!$B$66,
ROUNDUP(INDEX(GRID!$B$4:$BI$14,MATCH(E$7,GRID!$A$4:$A$14,0),MATCH(1,($U$2=GRID!$B$1:$BI$1)*(КАЛЕНДАРЬ!$R19=GRID!$B$3:$BI$3),0))*GRID!$B$66*(1-GRID!$B$69),0))</f>
        <v>20808</v>
      </c>
      <c r="F88" s="48" cm="1">
        <f t="array" ref="F88">IF($I$2="Раннее бронирование",
INDEX(GRID!$B$17:$BI$27,MATCH(E$7,GRID!$A$17:$A$27,0),MATCH(1,($U$2=GRID!$B$1:$BI$1)*(КАЛЕНДАРЬ!$R19=GRID!$B$3:$BI$3), 0))*GRID!$B$66,
ROUNDUP(INDEX(GRID!$B$17:$BI$27,MATCH(E$7,GRID!$A$17:$A$27,0),MATCH(1,($U$2=GRID!$B$1:$BI$1)*(КАЛЕНДАРЬ!$R19=GRID!$B$3:$BI$3), 0))*GRID!$B$66*(1-GRID!$B$69),0))</f>
        <v>22508</v>
      </c>
      <c r="G88" s="47" cm="1">
        <f t="array" ref="G88">IF($I$2="Раннее бронирование",
INDEX(GRID!$B$4:$BI$14,MATCH(G$7,GRID!$A$4:$A$14,0),MATCH(1,($U$2=GRID!$B$1:$BI$1)*(КАЛЕНДАРЬ!$R19=GRID!$B$3:$BI$3), 0))*GRID!$B$66,
ROUNDUP(INDEX(GRID!$B$4:$BI$14,MATCH(G$7,GRID!$A$4:$A$14,0),MATCH(1,($U$2=GRID!$B$1:$BI$1)*(КАЛЕНДАРЬ!$R19=GRID!$B$3:$BI$3),0))*GRID!$B$66*(1-GRID!$B$69),0))</f>
        <v>23188</v>
      </c>
      <c r="H88" s="48" cm="1">
        <f t="array" ref="H88">IF($I$2="Раннее бронирование",
INDEX(GRID!$B$17:$BI$27,MATCH(G$7,GRID!$A$17:$A$27,0),MATCH(1,($U$2=GRID!$B$1:$BI$1)*(КАЛЕНДАРЬ!$R19=GRID!$B$3:$BI$3), 0))*GRID!$B$66,
ROUNDUP(INDEX(GRID!$B$17:$BI$27,MATCH(G$7,GRID!$A$17:$A$27,0),MATCH(1,($U$2=GRID!$B$1:$BI$1)*(КАЛЕНДАРЬ!$R19=GRID!$B$3:$BI$3), 0))*GRID!$B$66*(1-GRID!$B$69),0))</f>
        <v>24888</v>
      </c>
      <c r="I88" s="47" cm="1">
        <f t="array" ref="I88">IF($I$2="Раннее бронирование",
INDEX(GRID!$B$4:$BI$14,MATCH(I$7,GRID!$A$4:$A$14,0),MATCH(1,($U$2=GRID!$B$1:$BI$1)*(КАЛЕНДАРЬ!$R19=GRID!$B$3:$BI$3), 0))*GRID!$B$66,
ROUNDUP(INDEX(GRID!$B$4:$BI$14,MATCH(I$7,GRID!$A$4:$A$14,0),MATCH(1,($U$2=GRID!$B$1:$BI$1)*(КАЛЕНДАРЬ!$R19=GRID!$B$3:$BI$3),0))*GRID!$B$66*(1-GRID!$B$69),0))</f>
        <v>25840</v>
      </c>
      <c r="J88" s="48" cm="1">
        <f t="array" ref="J88">IF($I$2="Раннее бронирование",
INDEX(GRID!$B$17:$BI$27,MATCH(I$7,GRID!$A$17:$A$27,0),MATCH(1,($U$2=GRID!$B$1:$BI$1)*(КАЛЕНДАРЬ!$R19=GRID!$B$3:$BI$3), 0))*GRID!$B$66,
ROUNDUP(INDEX(GRID!$B$17:$BI$27,MATCH(I$7,GRID!$A$17:$A$27,0),MATCH(1,($U$2=GRID!$B$1:$BI$1)*(КАЛЕНДАРЬ!$R19=GRID!$B$3:$BI$3), 0))*GRID!$B$66*(1-GRID!$B$69),0))</f>
        <v>27540</v>
      </c>
      <c r="K88" s="47" cm="1">
        <f t="array" ref="K88">IF($I$2="Раннее бронирование",
INDEX(GRID!$B$4:$BI$14,MATCH(K$7,GRID!$A$4:$A$14,0),MATCH(1,($U$2=GRID!$B$1:$BI$1)*(КАЛЕНДАРЬ!$R19=GRID!$B$3:$BI$3), 0))*GRID!$B$66,
ROUNDUP(INDEX(GRID!$B$4:$BI$14,MATCH(K$7,GRID!$A$4:$A$14,0),MATCH(1,($U$2=GRID!$B$1:$BI$1)*(КАЛЕНДАРЬ!$R19=GRID!$B$3:$BI$3),0))*GRID!$B$66*(1-GRID!$B$69),0))</f>
        <v>28764</v>
      </c>
      <c r="L88" s="48" cm="1">
        <f t="array" ref="L88">IF($I$2="Раннее бронирование",
INDEX(GRID!$B$17:$BI$27,MATCH(K$7,GRID!$A$17:$A$27,0),MATCH(1,($U$2=GRID!$B$1:$BI$1)*(КАЛЕНДАРЬ!$R19=GRID!$B$3:$BI$3), 0))*GRID!$B$66,
ROUNDUP(INDEX(GRID!$B$17:$BI$27,MATCH(K$7,GRID!$A$17:$A$27,0),MATCH(1,($U$2=GRID!$B$1:$BI$1)*(КАЛЕНДАРЬ!$R19=GRID!$B$3:$BI$3), 0))*GRID!$B$66*(1-GRID!$B$69),0))</f>
        <v>30464</v>
      </c>
      <c r="M88" s="47" cm="1">
        <f t="array" ref="M88">IF($I$2="Раннее бронирование",
INDEX(GRID!$B$4:$BI$14,MATCH(M$7,GRID!$A$4:$A$14,0),MATCH(1,($U$2=GRID!$B$1:$BI$1)*(КАЛЕНДАРЬ!$R19=GRID!$B$3:$BI$3), 0))*GRID!$B$66,
ROUNDUP(INDEX(GRID!$B$4:$BI$14,MATCH(M$7,GRID!$A$4:$A$14,0),MATCH(1,($U$2=GRID!$B$1:$BI$1)*(КАЛЕНДАРЬ!$R19=GRID!$B$3:$BI$3),0))*GRID!$B$66*(1-GRID!$B$69),0))</f>
        <v>32028</v>
      </c>
      <c r="N88" s="48" cm="1">
        <f t="array" ref="N88">IF($I$2="Раннее бронирование",
INDEX(GRID!$B$17:$BI$27,MATCH(M$7,GRID!$A$17:$A$27,0),MATCH(1,($U$2=GRID!$B$1:$BI$1)*(КАЛЕНДАРЬ!$R19=GRID!$B$3:$BI$3), 0))*GRID!$B$66,
ROUNDUP(INDEX(GRID!$B$17:$BI$27,MATCH(M$7,GRID!$A$17:$A$27,0),MATCH(1,($U$2=GRID!$B$1:$BI$1)*(КАЛЕНДАРЬ!$R19=GRID!$B$3:$BI$3), 0))*GRID!$B$66*(1-GRID!$B$69),0))</f>
        <v>33728</v>
      </c>
      <c r="O88" s="47" cm="1">
        <f t="array" ref="O88">IF($I$2="Раннее бронирование",
INDEX(GRID!$B$4:$BI$14,MATCH(O$7,GRID!$A$4:$A$14,0),MATCH(1,($U$2=GRID!$B$1:$BI$1)*(КАЛЕНДАРЬ!$R19=GRID!$B$3:$BI$3), 0))*GRID!$B$66,
ROUNDUP(INDEX(GRID!$B$4:$BI$14,MATCH(O$7,GRID!$A$4:$A$14,0),MATCH(1,($U$2=GRID!$B$1:$BI$1)*(КАЛЕНДАРЬ!$R19=GRID!$B$3:$BI$3),0))*GRID!$B$66*(1-GRID!$B$69),0))</f>
        <v>36380</v>
      </c>
      <c r="P88" s="48" cm="1">
        <f t="array" ref="P88">IF($I$2="Раннее бронирование",
INDEX(GRID!$B$17:$BI$27,MATCH(O$7,GRID!$A$17:$A$27,0),MATCH(1,($U$2=GRID!$B$1:$BI$1)*(КАЛЕНДАРЬ!$R19=GRID!$B$3:$BI$3), 0))*GRID!$B$66,
ROUNDUP(INDEX(GRID!$B$17:$BI$27,MATCH(O$7,GRID!$A$17:$A$27,0),MATCH(1,($U$2=GRID!$B$1:$BI$1)*(КАЛЕНДАРЬ!$R19=GRID!$B$3:$BI$3), 0))*GRID!$B$66*(1-GRID!$B$69),0))</f>
        <v>38080</v>
      </c>
      <c r="Q88" s="47" cm="1">
        <f t="array" ref="Q88">IF($I$2="Раннее бронирование",
INDEX(GRID!$B$4:$BI$14,MATCH(Q$7,GRID!$A$4:$A$14,0),MATCH(1,($U$2=GRID!$B$1:$BI$1)*(КАЛЕНДАРЬ!$R19=GRID!$B$3:$BI$3), 0))*GRID!$B$66,
ROUNDUP(INDEX(GRID!$B$4:$BI$14,MATCH(Q$7,GRID!$A$4:$A$14,0),MATCH(1,($U$2=GRID!$B$1:$BI$1)*(КАЛЕНДАРЬ!$R19=GRID!$B$3:$BI$3),0))*GRID!$B$66*(1-GRID!$B$69),0))</f>
        <v>41140</v>
      </c>
      <c r="R88" s="48" cm="1">
        <f t="array" ref="R88">IF($I$2="Раннее бронирование",
INDEX(GRID!$B$17:$BI$27,MATCH(Q$7,GRID!$A$17:$A$27,0),MATCH(1,($U$2=GRID!$B$1:$BI$1)*(КАЛЕНДАРЬ!$R19=GRID!$B$3:$BI$3), 0))*GRID!$B$66,
ROUNDUP(INDEX(GRID!$B$17:$BI$27,MATCH(Q$7,GRID!$A$17:$A$27,0),MATCH(1,($U$2=GRID!$B$1:$BI$1)*(КАЛЕНДАРЬ!$R19=GRID!$B$3:$BI$3), 0))*GRID!$B$66*(1-GRID!$B$69),0))</f>
        <v>42840</v>
      </c>
      <c r="S88" s="47" cm="1">
        <f t="array" ref="S88">IF($I$2="Раннее бронирование",
INDEX(GRID!$B$4:$BI$14,MATCH(S$7,GRID!$A$4:$A$14,0),MATCH(1,($U$2=GRID!$B$1:$BI$1)*(КАЛЕНДАРЬ!$R19=GRID!$B$3:$BI$3), 0))*GRID!$B$66,
ROUNDUP(INDEX(GRID!$B$4:$BI$14,MATCH(S$7,GRID!$A$4:$A$14,0),MATCH(1,($U$2=GRID!$B$1:$BI$1)*(КАЛЕНДАРЬ!$R19=GRID!$B$3:$BI$3),0))*GRID!$B$66*(1-GRID!$B$69),0))</f>
        <v>51068</v>
      </c>
      <c r="T88" s="48" cm="1">
        <f t="array" ref="T88">IF($I$2="Раннее бронирование",
INDEX(GRID!$B$17:$BI$27,MATCH(S$7,GRID!$A$17:$A$27,0),MATCH(1,($U$2=GRID!$B$1:$BI$1)*(КАЛЕНДАРЬ!$R19=GRID!$B$3:$BI$3), 0))*GRID!$B$66,
ROUNDUP(INDEX(GRID!$B$17:$BI$27,MATCH(S$7,GRID!$A$17:$A$27,0),MATCH(1,($U$2=GRID!$B$1:$BI$1)*(КАЛЕНДАРЬ!$R19=GRID!$B$3:$BI$3), 0))*GRID!$B$66*(1-GRID!$B$69),0))</f>
        <v>52768</v>
      </c>
      <c r="U88" s="47" cm="1">
        <f t="array" ref="U88">IF($I$2="Раннее бронирование",
INDEX(GRID!$B$4:$BI$14,MATCH(U$7,GRID!$A$4:$A$14,0),MATCH(1,($U$2=GRID!$B$1:$BI$1)*(КАЛЕНДАРЬ!$R19=GRID!$B$3:$BI$3), 0))*GRID!$B$66,
ROUNDUP(INDEX(GRID!$B$4:$BI$14,MATCH(U$7,GRID!$A$4:$A$14,0),MATCH(1,($U$2=GRID!$B$1:$BI$1)*(КАЛЕНДАРЬ!$R19=GRID!$B$3:$BI$3),0))*GRID!$B$66*(1-GRID!$B$69),0))</f>
        <v>56440</v>
      </c>
      <c r="V88" s="48" cm="1">
        <f t="array" ref="V88">IF($I$2="Раннее бронирование",
INDEX(GRID!$B$17:$BI$27,MATCH(U$7,GRID!$A$17:$A$27,0),MATCH(1,($U$2=GRID!$B$1:$BI$1)*(КАЛЕНДАРЬ!$R19=GRID!$B$3:$BI$3), 0))*GRID!$B$66,
ROUNDUP(INDEX(GRID!$B$17:$BI$27,MATCH(U$7,GRID!$A$17:$A$27,0),MATCH(1,($U$2=GRID!$B$1:$BI$1)*(КАЛЕНДАРЬ!$R19=GRID!$B$3:$BI$3), 0))*GRID!$B$66*(1-GRID!$B$69),0))</f>
        <v>58140</v>
      </c>
      <c r="W88" s="47" cm="1">
        <f t="array" ref="W88">IF($I$2="Раннее бронирование",
INDEX(GRID!$B$4:$BI$14,MATCH(W$7,GRID!$A$4:$A$14,0),MATCH(1,($U$2=GRID!$B$1:$BI$1)*(КАЛЕНДАРЬ!$R19=GRID!$B$3:$BI$3), 0))*GRID!$B$66,
ROUNDUP(INDEX(GRID!$B$4:$BI$14,MATCH(W$7,GRID!$A$4:$A$14,0),MATCH(1,($U$2=GRID!$B$1:$BI$1)*(КАЛЕНДАРЬ!$R19=GRID!$B$3:$BI$3),0))*GRID!$B$66*(1-GRID!$B$69),0))</f>
        <v>206040</v>
      </c>
      <c r="X88" s="48" cm="1">
        <f t="array" ref="X88">IF($I$2="Раннее бронирование",
INDEX(GRID!$B$17:$BI$27,MATCH(W$7,GRID!$A$17:$A$27,0),MATCH(1,($U$2=GRID!$B$1:$BI$1)*(КАЛЕНДАРЬ!$R19=GRID!$B$3:$BI$3), 0))*GRID!$B$66,
ROUNDUP(INDEX(GRID!$B$17:$BI$27,MATCH(W$7,GRID!$A$17:$A$27,0),MATCH(1,($U$2=GRID!$B$1:$BI$1)*(КАЛЕНДАРЬ!$R19=GRID!$B$3:$BI$3), 0))*GRID!$B$66*(1-GRID!$B$69),0))</f>
        <v>207740</v>
      </c>
    </row>
    <row r="89" spans="1:24" hidden="1" x14ac:dyDescent="0.2">
      <c r="A89" s="117" t="s">
        <v>44</v>
      </c>
      <c r="B89" s="117">
        <v>17</v>
      </c>
      <c r="C89" s="47" cm="1">
        <f t="array" ref="C89">IF($I$2="Раннее бронирование",
INDEX(GRID!$B$4:$BI$14,MATCH(C$7,GRID!$A$4:$A$14,0),MATCH(1,($U$2=GRID!$B$1:$BI$1)*(КАЛЕНДАРЬ!$R20=GRID!$B$3:$BI$3), 0))*GRID!$B$66,
ROUNDUP(INDEX(GRID!$B$4:$BI$14,MATCH(C$7,GRID!$A$4:$A$14,0),MATCH(1,($U$2=GRID!$B$1:$BI$1)*(КАЛЕНДАРЬ!$R20=GRID!$B$3:$BI$3),0))*GRID!$B$66*(1-GRID!$B$69),0))</f>
        <v>18700</v>
      </c>
      <c r="D89" s="48" cm="1">
        <f t="array" ref="D89">IF($I$2="Раннее бронирование",
INDEX(GRID!$B$17:$BI$27,MATCH(C$7,GRID!$A$17:$A$27,0),MATCH(1,($U$2=GRID!$B$1:$BI$1)*(КАЛЕНДАРЬ!$R20=GRID!$B$3:$BI$3), 0))*GRID!$B$66,
ROUNDUP(INDEX(GRID!$B$17:$BI$27,MATCH(C$7,GRID!$A$17:$A$27,0),MATCH(1,($U$2=GRID!$B$1:$BI$1)*(КАЛЕНДАРЬ!$R20=GRID!$B$3:$BI$3), 0))*GRID!$B$66*(1-GRID!$B$69),0))</f>
        <v>20400</v>
      </c>
      <c r="E89" s="47" cm="1">
        <f t="array" ref="E89">IF($I$2="Раннее бронирование",
INDEX(GRID!$B$4:$BI$14,MATCH(E$7,GRID!$A$4:$A$14,0),MATCH(1,($U$2=GRID!$B$1:$BI$1)*(КАЛЕНДАРЬ!$R20=GRID!$B$3:$BI$3), 0))*GRID!$B$66,
ROUNDUP(INDEX(GRID!$B$4:$BI$14,MATCH(E$7,GRID!$A$4:$A$14,0),MATCH(1,($U$2=GRID!$B$1:$BI$1)*(КАЛЕНДАРЬ!$R20=GRID!$B$3:$BI$3),0))*GRID!$B$66*(1-GRID!$B$69),0))</f>
        <v>20808</v>
      </c>
      <c r="F89" s="48" cm="1">
        <f t="array" ref="F89">IF($I$2="Раннее бронирование",
INDEX(GRID!$B$17:$BI$27,MATCH(E$7,GRID!$A$17:$A$27,0),MATCH(1,($U$2=GRID!$B$1:$BI$1)*(КАЛЕНДАРЬ!$R20=GRID!$B$3:$BI$3), 0))*GRID!$B$66,
ROUNDUP(INDEX(GRID!$B$17:$BI$27,MATCH(E$7,GRID!$A$17:$A$27,0),MATCH(1,($U$2=GRID!$B$1:$BI$1)*(КАЛЕНДАРЬ!$R20=GRID!$B$3:$BI$3), 0))*GRID!$B$66*(1-GRID!$B$69),0))</f>
        <v>22508</v>
      </c>
      <c r="G89" s="47" cm="1">
        <f t="array" ref="G89">IF($I$2="Раннее бронирование",
INDEX(GRID!$B$4:$BI$14,MATCH(G$7,GRID!$A$4:$A$14,0),MATCH(1,($U$2=GRID!$B$1:$BI$1)*(КАЛЕНДАРЬ!$R20=GRID!$B$3:$BI$3), 0))*GRID!$B$66,
ROUNDUP(INDEX(GRID!$B$4:$BI$14,MATCH(G$7,GRID!$A$4:$A$14,0),MATCH(1,($U$2=GRID!$B$1:$BI$1)*(КАЛЕНДАРЬ!$R20=GRID!$B$3:$BI$3),0))*GRID!$B$66*(1-GRID!$B$69),0))</f>
        <v>23188</v>
      </c>
      <c r="H89" s="48" cm="1">
        <f t="array" ref="H89">IF($I$2="Раннее бронирование",
INDEX(GRID!$B$17:$BI$27,MATCH(G$7,GRID!$A$17:$A$27,0),MATCH(1,($U$2=GRID!$B$1:$BI$1)*(КАЛЕНДАРЬ!$R20=GRID!$B$3:$BI$3), 0))*GRID!$B$66,
ROUNDUP(INDEX(GRID!$B$17:$BI$27,MATCH(G$7,GRID!$A$17:$A$27,0),MATCH(1,($U$2=GRID!$B$1:$BI$1)*(КАЛЕНДАРЬ!$R20=GRID!$B$3:$BI$3), 0))*GRID!$B$66*(1-GRID!$B$69),0))</f>
        <v>24888</v>
      </c>
      <c r="I89" s="47" cm="1">
        <f t="array" ref="I89">IF($I$2="Раннее бронирование",
INDEX(GRID!$B$4:$BI$14,MATCH(I$7,GRID!$A$4:$A$14,0),MATCH(1,($U$2=GRID!$B$1:$BI$1)*(КАЛЕНДАРЬ!$R20=GRID!$B$3:$BI$3), 0))*GRID!$B$66,
ROUNDUP(INDEX(GRID!$B$4:$BI$14,MATCH(I$7,GRID!$A$4:$A$14,0),MATCH(1,($U$2=GRID!$B$1:$BI$1)*(КАЛЕНДАРЬ!$R20=GRID!$B$3:$BI$3),0))*GRID!$B$66*(1-GRID!$B$69),0))</f>
        <v>25840</v>
      </c>
      <c r="J89" s="48" cm="1">
        <f t="array" ref="J89">IF($I$2="Раннее бронирование",
INDEX(GRID!$B$17:$BI$27,MATCH(I$7,GRID!$A$17:$A$27,0),MATCH(1,($U$2=GRID!$B$1:$BI$1)*(КАЛЕНДАРЬ!$R20=GRID!$B$3:$BI$3), 0))*GRID!$B$66,
ROUNDUP(INDEX(GRID!$B$17:$BI$27,MATCH(I$7,GRID!$A$17:$A$27,0),MATCH(1,($U$2=GRID!$B$1:$BI$1)*(КАЛЕНДАРЬ!$R20=GRID!$B$3:$BI$3), 0))*GRID!$B$66*(1-GRID!$B$69),0))</f>
        <v>27540</v>
      </c>
      <c r="K89" s="47" cm="1">
        <f t="array" ref="K89">IF($I$2="Раннее бронирование",
INDEX(GRID!$B$4:$BI$14,MATCH(K$7,GRID!$A$4:$A$14,0),MATCH(1,($U$2=GRID!$B$1:$BI$1)*(КАЛЕНДАРЬ!$R20=GRID!$B$3:$BI$3), 0))*GRID!$B$66,
ROUNDUP(INDEX(GRID!$B$4:$BI$14,MATCH(K$7,GRID!$A$4:$A$14,0),MATCH(1,($U$2=GRID!$B$1:$BI$1)*(КАЛЕНДАРЬ!$R20=GRID!$B$3:$BI$3),0))*GRID!$B$66*(1-GRID!$B$69),0))</f>
        <v>28764</v>
      </c>
      <c r="L89" s="48" cm="1">
        <f t="array" ref="L89">IF($I$2="Раннее бронирование",
INDEX(GRID!$B$17:$BI$27,MATCH(K$7,GRID!$A$17:$A$27,0),MATCH(1,($U$2=GRID!$B$1:$BI$1)*(КАЛЕНДАРЬ!$R20=GRID!$B$3:$BI$3), 0))*GRID!$B$66,
ROUNDUP(INDEX(GRID!$B$17:$BI$27,MATCH(K$7,GRID!$A$17:$A$27,0),MATCH(1,($U$2=GRID!$B$1:$BI$1)*(КАЛЕНДАРЬ!$R20=GRID!$B$3:$BI$3), 0))*GRID!$B$66*(1-GRID!$B$69),0))</f>
        <v>30464</v>
      </c>
      <c r="M89" s="47" cm="1">
        <f t="array" ref="M89">IF($I$2="Раннее бронирование",
INDEX(GRID!$B$4:$BI$14,MATCH(M$7,GRID!$A$4:$A$14,0),MATCH(1,($U$2=GRID!$B$1:$BI$1)*(КАЛЕНДАРЬ!$R20=GRID!$B$3:$BI$3), 0))*GRID!$B$66,
ROUNDUP(INDEX(GRID!$B$4:$BI$14,MATCH(M$7,GRID!$A$4:$A$14,0),MATCH(1,($U$2=GRID!$B$1:$BI$1)*(КАЛЕНДАРЬ!$R20=GRID!$B$3:$BI$3),0))*GRID!$B$66*(1-GRID!$B$69),0))</f>
        <v>32028</v>
      </c>
      <c r="N89" s="48" cm="1">
        <f t="array" ref="N89">IF($I$2="Раннее бронирование",
INDEX(GRID!$B$17:$BI$27,MATCH(M$7,GRID!$A$17:$A$27,0),MATCH(1,($U$2=GRID!$B$1:$BI$1)*(КАЛЕНДАРЬ!$R20=GRID!$B$3:$BI$3), 0))*GRID!$B$66,
ROUNDUP(INDEX(GRID!$B$17:$BI$27,MATCH(M$7,GRID!$A$17:$A$27,0),MATCH(1,($U$2=GRID!$B$1:$BI$1)*(КАЛЕНДАРЬ!$R20=GRID!$B$3:$BI$3), 0))*GRID!$B$66*(1-GRID!$B$69),0))</f>
        <v>33728</v>
      </c>
      <c r="O89" s="47" cm="1">
        <f t="array" ref="O89">IF($I$2="Раннее бронирование",
INDEX(GRID!$B$4:$BI$14,MATCH(O$7,GRID!$A$4:$A$14,0),MATCH(1,($U$2=GRID!$B$1:$BI$1)*(КАЛЕНДАРЬ!$R20=GRID!$B$3:$BI$3), 0))*GRID!$B$66,
ROUNDUP(INDEX(GRID!$B$4:$BI$14,MATCH(O$7,GRID!$A$4:$A$14,0),MATCH(1,($U$2=GRID!$B$1:$BI$1)*(КАЛЕНДАРЬ!$R20=GRID!$B$3:$BI$3),0))*GRID!$B$66*(1-GRID!$B$69),0))</f>
        <v>36380</v>
      </c>
      <c r="P89" s="48" cm="1">
        <f t="array" ref="P89">IF($I$2="Раннее бронирование",
INDEX(GRID!$B$17:$BI$27,MATCH(O$7,GRID!$A$17:$A$27,0),MATCH(1,($U$2=GRID!$B$1:$BI$1)*(КАЛЕНДАРЬ!$R20=GRID!$B$3:$BI$3), 0))*GRID!$B$66,
ROUNDUP(INDEX(GRID!$B$17:$BI$27,MATCH(O$7,GRID!$A$17:$A$27,0),MATCH(1,($U$2=GRID!$B$1:$BI$1)*(КАЛЕНДАРЬ!$R20=GRID!$B$3:$BI$3), 0))*GRID!$B$66*(1-GRID!$B$69),0))</f>
        <v>38080</v>
      </c>
      <c r="Q89" s="47" cm="1">
        <f t="array" ref="Q89">IF($I$2="Раннее бронирование",
INDEX(GRID!$B$4:$BI$14,MATCH(Q$7,GRID!$A$4:$A$14,0),MATCH(1,($U$2=GRID!$B$1:$BI$1)*(КАЛЕНДАРЬ!$R20=GRID!$B$3:$BI$3), 0))*GRID!$B$66,
ROUNDUP(INDEX(GRID!$B$4:$BI$14,MATCH(Q$7,GRID!$A$4:$A$14,0),MATCH(1,($U$2=GRID!$B$1:$BI$1)*(КАЛЕНДАРЬ!$R20=GRID!$B$3:$BI$3),0))*GRID!$B$66*(1-GRID!$B$69),0))</f>
        <v>41140</v>
      </c>
      <c r="R89" s="48" cm="1">
        <f t="array" ref="R89">IF($I$2="Раннее бронирование",
INDEX(GRID!$B$17:$BI$27,MATCH(Q$7,GRID!$A$17:$A$27,0),MATCH(1,($U$2=GRID!$B$1:$BI$1)*(КАЛЕНДАРЬ!$R20=GRID!$B$3:$BI$3), 0))*GRID!$B$66,
ROUNDUP(INDEX(GRID!$B$17:$BI$27,MATCH(Q$7,GRID!$A$17:$A$27,0),MATCH(1,($U$2=GRID!$B$1:$BI$1)*(КАЛЕНДАРЬ!$R20=GRID!$B$3:$BI$3), 0))*GRID!$B$66*(1-GRID!$B$69),0))</f>
        <v>42840</v>
      </c>
      <c r="S89" s="47" cm="1">
        <f t="array" ref="S89">IF($I$2="Раннее бронирование",
INDEX(GRID!$B$4:$BI$14,MATCH(S$7,GRID!$A$4:$A$14,0),MATCH(1,($U$2=GRID!$B$1:$BI$1)*(КАЛЕНДАРЬ!$R20=GRID!$B$3:$BI$3), 0))*GRID!$B$66,
ROUNDUP(INDEX(GRID!$B$4:$BI$14,MATCH(S$7,GRID!$A$4:$A$14,0),MATCH(1,($U$2=GRID!$B$1:$BI$1)*(КАЛЕНДАРЬ!$R20=GRID!$B$3:$BI$3),0))*GRID!$B$66*(1-GRID!$B$69),0))</f>
        <v>51068</v>
      </c>
      <c r="T89" s="48" cm="1">
        <f t="array" ref="T89">IF($I$2="Раннее бронирование",
INDEX(GRID!$B$17:$BI$27,MATCH(S$7,GRID!$A$17:$A$27,0),MATCH(1,($U$2=GRID!$B$1:$BI$1)*(КАЛЕНДАРЬ!$R20=GRID!$B$3:$BI$3), 0))*GRID!$B$66,
ROUNDUP(INDEX(GRID!$B$17:$BI$27,MATCH(S$7,GRID!$A$17:$A$27,0),MATCH(1,($U$2=GRID!$B$1:$BI$1)*(КАЛЕНДАРЬ!$R20=GRID!$B$3:$BI$3), 0))*GRID!$B$66*(1-GRID!$B$69),0))</f>
        <v>52768</v>
      </c>
      <c r="U89" s="47" cm="1">
        <f t="array" ref="U89">IF($I$2="Раннее бронирование",
INDEX(GRID!$B$4:$BI$14,MATCH(U$7,GRID!$A$4:$A$14,0),MATCH(1,($U$2=GRID!$B$1:$BI$1)*(КАЛЕНДАРЬ!$R20=GRID!$B$3:$BI$3), 0))*GRID!$B$66,
ROUNDUP(INDEX(GRID!$B$4:$BI$14,MATCH(U$7,GRID!$A$4:$A$14,0),MATCH(1,($U$2=GRID!$B$1:$BI$1)*(КАЛЕНДАРЬ!$R20=GRID!$B$3:$BI$3),0))*GRID!$B$66*(1-GRID!$B$69),0))</f>
        <v>56440</v>
      </c>
      <c r="V89" s="48" cm="1">
        <f t="array" ref="V89">IF($I$2="Раннее бронирование",
INDEX(GRID!$B$17:$BI$27,MATCH(U$7,GRID!$A$17:$A$27,0),MATCH(1,($U$2=GRID!$B$1:$BI$1)*(КАЛЕНДАРЬ!$R20=GRID!$B$3:$BI$3), 0))*GRID!$B$66,
ROUNDUP(INDEX(GRID!$B$17:$BI$27,MATCH(U$7,GRID!$A$17:$A$27,0),MATCH(1,($U$2=GRID!$B$1:$BI$1)*(КАЛЕНДАРЬ!$R20=GRID!$B$3:$BI$3), 0))*GRID!$B$66*(1-GRID!$B$69),0))</f>
        <v>58140</v>
      </c>
      <c r="W89" s="47" cm="1">
        <f t="array" ref="W89">IF($I$2="Раннее бронирование",
INDEX(GRID!$B$4:$BI$14,MATCH(W$7,GRID!$A$4:$A$14,0),MATCH(1,($U$2=GRID!$B$1:$BI$1)*(КАЛЕНДАРЬ!$R20=GRID!$B$3:$BI$3), 0))*GRID!$B$66,
ROUNDUP(INDEX(GRID!$B$4:$BI$14,MATCH(W$7,GRID!$A$4:$A$14,0),MATCH(1,($U$2=GRID!$B$1:$BI$1)*(КАЛЕНДАРЬ!$R20=GRID!$B$3:$BI$3),0))*GRID!$B$66*(1-GRID!$B$69),0))</f>
        <v>206040</v>
      </c>
      <c r="X89" s="48" cm="1">
        <f t="array" ref="X89">IF($I$2="Раннее бронирование",
INDEX(GRID!$B$17:$BI$27,MATCH(W$7,GRID!$A$17:$A$27,0),MATCH(1,($U$2=GRID!$B$1:$BI$1)*(КАЛЕНДАРЬ!$R20=GRID!$B$3:$BI$3), 0))*GRID!$B$66,
ROUNDUP(INDEX(GRID!$B$17:$BI$27,MATCH(W$7,GRID!$A$17:$A$27,0),MATCH(1,($U$2=GRID!$B$1:$BI$1)*(КАЛЕНДАРЬ!$R20=GRID!$B$3:$BI$3), 0))*GRID!$B$66*(1-GRID!$B$69),0))</f>
        <v>207740</v>
      </c>
    </row>
    <row r="90" spans="1:24" hidden="1" x14ac:dyDescent="0.2">
      <c r="A90" s="117" t="s">
        <v>45</v>
      </c>
      <c r="B90" s="117">
        <v>18</v>
      </c>
      <c r="C90" s="47" cm="1">
        <f t="array" ref="C90">IF($I$2="Раннее бронирование",
INDEX(GRID!$B$4:$BI$14,MATCH(C$7,GRID!$A$4:$A$14,0),MATCH(1,($U$2=GRID!$B$1:$BI$1)*(КАЛЕНДАРЬ!$R21=GRID!$B$3:$BI$3), 0))*GRID!$B$66,
ROUNDUP(INDEX(GRID!$B$4:$BI$14,MATCH(C$7,GRID!$A$4:$A$14,0),MATCH(1,($U$2=GRID!$B$1:$BI$1)*(КАЛЕНДАРЬ!$R21=GRID!$B$3:$BI$3),0))*GRID!$B$66*(1-GRID!$B$69),0))</f>
        <v>18700</v>
      </c>
      <c r="D90" s="48" cm="1">
        <f t="array" ref="D90">IF($I$2="Раннее бронирование",
INDEX(GRID!$B$17:$BI$27,MATCH(C$7,GRID!$A$17:$A$27,0),MATCH(1,($U$2=GRID!$B$1:$BI$1)*(КАЛЕНДАРЬ!$R21=GRID!$B$3:$BI$3), 0))*GRID!$B$66,
ROUNDUP(INDEX(GRID!$B$17:$BI$27,MATCH(C$7,GRID!$A$17:$A$27,0),MATCH(1,($U$2=GRID!$B$1:$BI$1)*(КАЛЕНДАРЬ!$R21=GRID!$B$3:$BI$3), 0))*GRID!$B$66*(1-GRID!$B$69),0))</f>
        <v>20400</v>
      </c>
      <c r="E90" s="47" cm="1">
        <f t="array" ref="E90">IF($I$2="Раннее бронирование",
INDEX(GRID!$B$4:$BI$14,MATCH(E$7,GRID!$A$4:$A$14,0),MATCH(1,($U$2=GRID!$B$1:$BI$1)*(КАЛЕНДАРЬ!$R21=GRID!$B$3:$BI$3), 0))*GRID!$B$66,
ROUNDUP(INDEX(GRID!$B$4:$BI$14,MATCH(E$7,GRID!$A$4:$A$14,0),MATCH(1,($U$2=GRID!$B$1:$BI$1)*(КАЛЕНДАРЬ!$R21=GRID!$B$3:$BI$3),0))*GRID!$B$66*(1-GRID!$B$69),0))</f>
        <v>20808</v>
      </c>
      <c r="F90" s="48" cm="1">
        <f t="array" ref="F90">IF($I$2="Раннее бронирование",
INDEX(GRID!$B$17:$BI$27,MATCH(E$7,GRID!$A$17:$A$27,0),MATCH(1,($U$2=GRID!$B$1:$BI$1)*(КАЛЕНДАРЬ!$R21=GRID!$B$3:$BI$3), 0))*GRID!$B$66,
ROUNDUP(INDEX(GRID!$B$17:$BI$27,MATCH(E$7,GRID!$A$17:$A$27,0),MATCH(1,($U$2=GRID!$B$1:$BI$1)*(КАЛЕНДАРЬ!$R21=GRID!$B$3:$BI$3), 0))*GRID!$B$66*(1-GRID!$B$69),0))</f>
        <v>22508</v>
      </c>
      <c r="G90" s="47" cm="1">
        <f t="array" ref="G90">IF($I$2="Раннее бронирование",
INDEX(GRID!$B$4:$BI$14,MATCH(G$7,GRID!$A$4:$A$14,0),MATCH(1,($U$2=GRID!$B$1:$BI$1)*(КАЛЕНДАРЬ!$R21=GRID!$B$3:$BI$3), 0))*GRID!$B$66,
ROUNDUP(INDEX(GRID!$B$4:$BI$14,MATCH(G$7,GRID!$A$4:$A$14,0),MATCH(1,($U$2=GRID!$B$1:$BI$1)*(КАЛЕНДАРЬ!$R21=GRID!$B$3:$BI$3),0))*GRID!$B$66*(1-GRID!$B$69),0))</f>
        <v>23188</v>
      </c>
      <c r="H90" s="48" cm="1">
        <f t="array" ref="H90">IF($I$2="Раннее бронирование",
INDEX(GRID!$B$17:$BI$27,MATCH(G$7,GRID!$A$17:$A$27,0),MATCH(1,($U$2=GRID!$B$1:$BI$1)*(КАЛЕНДАРЬ!$R21=GRID!$B$3:$BI$3), 0))*GRID!$B$66,
ROUNDUP(INDEX(GRID!$B$17:$BI$27,MATCH(G$7,GRID!$A$17:$A$27,0),MATCH(1,($U$2=GRID!$B$1:$BI$1)*(КАЛЕНДАРЬ!$R21=GRID!$B$3:$BI$3), 0))*GRID!$B$66*(1-GRID!$B$69),0))</f>
        <v>24888</v>
      </c>
      <c r="I90" s="47" cm="1">
        <f t="array" ref="I90">IF($I$2="Раннее бронирование",
INDEX(GRID!$B$4:$BI$14,MATCH(I$7,GRID!$A$4:$A$14,0),MATCH(1,($U$2=GRID!$B$1:$BI$1)*(КАЛЕНДАРЬ!$R21=GRID!$B$3:$BI$3), 0))*GRID!$B$66,
ROUNDUP(INDEX(GRID!$B$4:$BI$14,MATCH(I$7,GRID!$A$4:$A$14,0),MATCH(1,($U$2=GRID!$B$1:$BI$1)*(КАЛЕНДАРЬ!$R21=GRID!$B$3:$BI$3),0))*GRID!$B$66*(1-GRID!$B$69),0))</f>
        <v>25840</v>
      </c>
      <c r="J90" s="48" cm="1">
        <f t="array" ref="J90">IF($I$2="Раннее бронирование",
INDEX(GRID!$B$17:$BI$27,MATCH(I$7,GRID!$A$17:$A$27,0),MATCH(1,($U$2=GRID!$B$1:$BI$1)*(КАЛЕНДАРЬ!$R21=GRID!$B$3:$BI$3), 0))*GRID!$B$66,
ROUNDUP(INDEX(GRID!$B$17:$BI$27,MATCH(I$7,GRID!$A$17:$A$27,0),MATCH(1,($U$2=GRID!$B$1:$BI$1)*(КАЛЕНДАРЬ!$R21=GRID!$B$3:$BI$3), 0))*GRID!$B$66*(1-GRID!$B$69),0))</f>
        <v>27540</v>
      </c>
      <c r="K90" s="47" cm="1">
        <f t="array" ref="K90">IF($I$2="Раннее бронирование",
INDEX(GRID!$B$4:$BI$14,MATCH(K$7,GRID!$A$4:$A$14,0),MATCH(1,($U$2=GRID!$B$1:$BI$1)*(КАЛЕНДАРЬ!$R21=GRID!$B$3:$BI$3), 0))*GRID!$B$66,
ROUNDUP(INDEX(GRID!$B$4:$BI$14,MATCH(K$7,GRID!$A$4:$A$14,0),MATCH(1,($U$2=GRID!$B$1:$BI$1)*(КАЛЕНДАРЬ!$R21=GRID!$B$3:$BI$3),0))*GRID!$B$66*(1-GRID!$B$69),0))</f>
        <v>28764</v>
      </c>
      <c r="L90" s="48" cm="1">
        <f t="array" ref="L90">IF($I$2="Раннее бронирование",
INDEX(GRID!$B$17:$BI$27,MATCH(K$7,GRID!$A$17:$A$27,0),MATCH(1,($U$2=GRID!$B$1:$BI$1)*(КАЛЕНДАРЬ!$R21=GRID!$B$3:$BI$3), 0))*GRID!$B$66,
ROUNDUP(INDEX(GRID!$B$17:$BI$27,MATCH(K$7,GRID!$A$17:$A$27,0),MATCH(1,($U$2=GRID!$B$1:$BI$1)*(КАЛЕНДАРЬ!$R21=GRID!$B$3:$BI$3), 0))*GRID!$B$66*(1-GRID!$B$69),0))</f>
        <v>30464</v>
      </c>
      <c r="M90" s="47" cm="1">
        <f t="array" ref="M90">IF($I$2="Раннее бронирование",
INDEX(GRID!$B$4:$BI$14,MATCH(M$7,GRID!$A$4:$A$14,0),MATCH(1,($U$2=GRID!$B$1:$BI$1)*(КАЛЕНДАРЬ!$R21=GRID!$B$3:$BI$3), 0))*GRID!$B$66,
ROUNDUP(INDEX(GRID!$B$4:$BI$14,MATCH(M$7,GRID!$A$4:$A$14,0),MATCH(1,($U$2=GRID!$B$1:$BI$1)*(КАЛЕНДАРЬ!$R21=GRID!$B$3:$BI$3),0))*GRID!$B$66*(1-GRID!$B$69),0))</f>
        <v>32028</v>
      </c>
      <c r="N90" s="48" cm="1">
        <f t="array" ref="N90">IF($I$2="Раннее бронирование",
INDEX(GRID!$B$17:$BI$27,MATCH(M$7,GRID!$A$17:$A$27,0),MATCH(1,($U$2=GRID!$B$1:$BI$1)*(КАЛЕНДАРЬ!$R21=GRID!$B$3:$BI$3), 0))*GRID!$B$66,
ROUNDUP(INDEX(GRID!$B$17:$BI$27,MATCH(M$7,GRID!$A$17:$A$27,0),MATCH(1,($U$2=GRID!$B$1:$BI$1)*(КАЛЕНДАРЬ!$R21=GRID!$B$3:$BI$3), 0))*GRID!$B$66*(1-GRID!$B$69),0))</f>
        <v>33728</v>
      </c>
      <c r="O90" s="47" cm="1">
        <f t="array" ref="O90">IF($I$2="Раннее бронирование",
INDEX(GRID!$B$4:$BI$14,MATCH(O$7,GRID!$A$4:$A$14,0),MATCH(1,($U$2=GRID!$B$1:$BI$1)*(КАЛЕНДАРЬ!$R21=GRID!$B$3:$BI$3), 0))*GRID!$B$66,
ROUNDUP(INDEX(GRID!$B$4:$BI$14,MATCH(O$7,GRID!$A$4:$A$14,0),MATCH(1,($U$2=GRID!$B$1:$BI$1)*(КАЛЕНДАРЬ!$R21=GRID!$B$3:$BI$3),0))*GRID!$B$66*(1-GRID!$B$69),0))</f>
        <v>36380</v>
      </c>
      <c r="P90" s="48" cm="1">
        <f t="array" ref="P90">IF($I$2="Раннее бронирование",
INDEX(GRID!$B$17:$BI$27,MATCH(O$7,GRID!$A$17:$A$27,0),MATCH(1,($U$2=GRID!$B$1:$BI$1)*(КАЛЕНДАРЬ!$R21=GRID!$B$3:$BI$3), 0))*GRID!$B$66,
ROUNDUP(INDEX(GRID!$B$17:$BI$27,MATCH(O$7,GRID!$A$17:$A$27,0),MATCH(1,($U$2=GRID!$B$1:$BI$1)*(КАЛЕНДАРЬ!$R21=GRID!$B$3:$BI$3), 0))*GRID!$B$66*(1-GRID!$B$69),0))</f>
        <v>38080</v>
      </c>
      <c r="Q90" s="47" cm="1">
        <f t="array" ref="Q90">IF($I$2="Раннее бронирование",
INDEX(GRID!$B$4:$BI$14,MATCH(Q$7,GRID!$A$4:$A$14,0),MATCH(1,($U$2=GRID!$B$1:$BI$1)*(КАЛЕНДАРЬ!$R21=GRID!$B$3:$BI$3), 0))*GRID!$B$66,
ROUNDUP(INDEX(GRID!$B$4:$BI$14,MATCH(Q$7,GRID!$A$4:$A$14,0),MATCH(1,($U$2=GRID!$B$1:$BI$1)*(КАЛЕНДАРЬ!$R21=GRID!$B$3:$BI$3),0))*GRID!$B$66*(1-GRID!$B$69),0))</f>
        <v>41140</v>
      </c>
      <c r="R90" s="48" cm="1">
        <f t="array" ref="R90">IF($I$2="Раннее бронирование",
INDEX(GRID!$B$17:$BI$27,MATCH(Q$7,GRID!$A$17:$A$27,0),MATCH(1,($U$2=GRID!$B$1:$BI$1)*(КАЛЕНДАРЬ!$R21=GRID!$B$3:$BI$3), 0))*GRID!$B$66,
ROUNDUP(INDEX(GRID!$B$17:$BI$27,MATCH(Q$7,GRID!$A$17:$A$27,0),MATCH(1,($U$2=GRID!$B$1:$BI$1)*(КАЛЕНДАРЬ!$R21=GRID!$B$3:$BI$3), 0))*GRID!$B$66*(1-GRID!$B$69),0))</f>
        <v>42840</v>
      </c>
      <c r="S90" s="47" cm="1">
        <f t="array" ref="S90">IF($I$2="Раннее бронирование",
INDEX(GRID!$B$4:$BI$14,MATCH(S$7,GRID!$A$4:$A$14,0),MATCH(1,($U$2=GRID!$B$1:$BI$1)*(КАЛЕНДАРЬ!$R21=GRID!$B$3:$BI$3), 0))*GRID!$B$66,
ROUNDUP(INDEX(GRID!$B$4:$BI$14,MATCH(S$7,GRID!$A$4:$A$14,0),MATCH(1,($U$2=GRID!$B$1:$BI$1)*(КАЛЕНДАРЬ!$R21=GRID!$B$3:$BI$3),0))*GRID!$B$66*(1-GRID!$B$69),0))</f>
        <v>51068</v>
      </c>
      <c r="T90" s="48" cm="1">
        <f t="array" ref="T90">IF($I$2="Раннее бронирование",
INDEX(GRID!$B$17:$BI$27,MATCH(S$7,GRID!$A$17:$A$27,0),MATCH(1,($U$2=GRID!$B$1:$BI$1)*(КАЛЕНДАРЬ!$R21=GRID!$B$3:$BI$3), 0))*GRID!$B$66,
ROUNDUP(INDEX(GRID!$B$17:$BI$27,MATCH(S$7,GRID!$A$17:$A$27,0),MATCH(1,($U$2=GRID!$B$1:$BI$1)*(КАЛЕНДАРЬ!$R21=GRID!$B$3:$BI$3), 0))*GRID!$B$66*(1-GRID!$B$69),0))</f>
        <v>52768</v>
      </c>
      <c r="U90" s="47" cm="1">
        <f t="array" ref="U90">IF($I$2="Раннее бронирование",
INDEX(GRID!$B$4:$BI$14,MATCH(U$7,GRID!$A$4:$A$14,0),MATCH(1,($U$2=GRID!$B$1:$BI$1)*(КАЛЕНДАРЬ!$R21=GRID!$B$3:$BI$3), 0))*GRID!$B$66,
ROUNDUP(INDEX(GRID!$B$4:$BI$14,MATCH(U$7,GRID!$A$4:$A$14,0),MATCH(1,($U$2=GRID!$B$1:$BI$1)*(КАЛЕНДАРЬ!$R21=GRID!$B$3:$BI$3),0))*GRID!$B$66*(1-GRID!$B$69),0))</f>
        <v>56440</v>
      </c>
      <c r="V90" s="48" cm="1">
        <f t="array" ref="V90">IF($I$2="Раннее бронирование",
INDEX(GRID!$B$17:$BI$27,MATCH(U$7,GRID!$A$17:$A$27,0),MATCH(1,($U$2=GRID!$B$1:$BI$1)*(КАЛЕНДАРЬ!$R21=GRID!$B$3:$BI$3), 0))*GRID!$B$66,
ROUNDUP(INDEX(GRID!$B$17:$BI$27,MATCH(U$7,GRID!$A$17:$A$27,0),MATCH(1,($U$2=GRID!$B$1:$BI$1)*(КАЛЕНДАРЬ!$R21=GRID!$B$3:$BI$3), 0))*GRID!$B$66*(1-GRID!$B$69),0))</f>
        <v>58140</v>
      </c>
      <c r="W90" s="47" cm="1">
        <f t="array" ref="W90">IF($I$2="Раннее бронирование",
INDEX(GRID!$B$4:$BI$14,MATCH(W$7,GRID!$A$4:$A$14,0),MATCH(1,($U$2=GRID!$B$1:$BI$1)*(КАЛЕНДАРЬ!$R21=GRID!$B$3:$BI$3), 0))*GRID!$B$66,
ROUNDUP(INDEX(GRID!$B$4:$BI$14,MATCH(W$7,GRID!$A$4:$A$14,0),MATCH(1,($U$2=GRID!$B$1:$BI$1)*(КАЛЕНДАРЬ!$R21=GRID!$B$3:$BI$3),0))*GRID!$B$66*(1-GRID!$B$69),0))</f>
        <v>206040</v>
      </c>
      <c r="X90" s="48" cm="1">
        <f t="array" ref="X90">IF($I$2="Раннее бронирование",
INDEX(GRID!$B$17:$BI$27,MATCH(W$7,GRID!$A$17:$A$27,0),MATCH(1,($U$2=GRID!$B$1:$BI$1)*(КАЛЕНДАРЬ!$R21=GRID!$B$3:$BI$3), 0))*GRID!$B$66,
ROUNDUP(INDEX(GRID!$B$17:$BI$27,MATCH(W$7,GRID!$A$17:$A$27,0),MATCH(1,($U$2=GRID!$B$1:$BI$1)*(КАЛЕНДАРЬ!$R21=GRID!$B$3:$BI$3), 0))*GRID!$B$66*(1-GRID!$B$69),0))</f>
        <v>207740</v>
      </c>
    </row>
    <row r="91" spans="1:24" hidden="1" x14ac:dyDescent="0.2">
      <c r="A91" s="117" t="s">
        <v>46</v>
      </c>
      <c r="B91" s="117">
        <v>19</v>
      </c>
      <c r="C91" s="47" cm="1">
        <f t="array" ref="C91">IF($I$2="Раннее бронирование",
INDEX(GRID!$B$4:$BI$14,MATCH(C$7,GRID!$A$4:$A$14,0),MATCH(1,($U$2=GRID!$B$1:$BI$1)*(КАЛЕНДАРЬ!$R22=GRID!$B$3:$BI$3), 0))*GRID!$B$66,
ROUNDUP(INDEX(GRID!$B$4:$BI$14,MATCH(C$7,GRID!$A$4:$A$14,0),MATCH(1,($U$2=GRID!$B$1:$BI$1)*(КАЛЕНДАРЬ!$R22=GRID!$B$3:$BI$3),0))*GRID!$B$66*(1-GRID!$B$69),0))</f>
        <v>18700</v>
      </c>
      <c r="D91" s="48" cm="1">
        <f t="array" ref="D91">IF($I$2="Раннее бронирование",
INDEX(GRID!$B$17:$BI$27,MATCH(C$7,GRID!$A$17:$A$27,0),MATCH(1,($U$2=GRID!$B$1:$BI$1)*(КАЛЕНДАРЬ!$R22=GRID!$B$3:$BI$3), 0))*GRID!$B$66,
ROUNDUP(INDEX(GRID!$B$17:$BI$27,MATCH(C$7,GRID!$A$17:$A$27,0),MATCH(1,($U$2=GRID!$B$1:$BI$1)*(КАЛЕНДАРЬ!$R22=GRID!$B$3:$BI$3), 0))*GRID!$B$66*(1-GRID!$B$69),0))</f>
        <v>20400</v>
      </c>
      <c r="E91" s="47" cm="1">
        <f t="array" ref="E91">IF($I$2="Раннее бронирование",
INDEX(GRID!$B$4:$BI$14,MATCH(E$7,GRID!$A$4:$A$14,0),MATCH(1,($U$2=GRID!$B$1:$BI$1)*(КАЛЕНДАРЬ!$R22=GRID!$B$3:$BI$3), 0))*GRID!$B$66,
ROUNDUP(INDEX(GRID!$B$4:$BI$14,MATCH(E$7,GRID!$A$4:$A$14,0),MATCH(1,($U$2=GRID!$B$1:$BI$1)*(КАЛЕНДАРЬ!$R22=GRID!$B$3:$BI$3),0))*GRID!$B$66*(1-GRID!$B$69),0))</f>
        <v>20808</v>
      </c>
      <c r="F91" s="48" cm="1">
        <f t="array" ref="F91">IF($I$2="Раннее бронирование",
INDEX(GRID!$B$17:$BI$27,MATCH(E$7,GRID!$A$17:$A$27,0),MATCH(1,($U$2=GRID!$B$1:$BI$1)*(КАЛЕНДАРЬ!$R22=GRID!$B$3:$BI$3), 0))*GRID!$B$66,
ROUNDUP(INDEX(GRID!$B$17:$BI$27,MATCH(E$7,GRID!$A$17:$A$27,0),MATCH(1,($U$2=GRID!$B$1:$BI$1)*(КАЛЕНДАРЬ!$R22=GRID!$B$3:$BI$3), 0))*GRID!$B$66*(1-GRID!$B$69),0))</f>
        <v>22508</v>
      </c>
      <c r="G91" s="47" cm="1">
        <f t="array" ref="G91">IF($I$2="Раннее бронирование",
INDEX(GRID!$B$4:$BI$14,MATCH(G$7,GRID!$A$4:$A$14,0),MATCH(1,($U$2=GRID!$B$1:$BI$1)*(КАЛЕНДАРЬ!$R22=GRID!$B$3:$BI$3), 0))*GRID!$B$66,
ROUNDUP(INDEX(GRID!$B$4:$BI$14,MATCH(G$7,GRID!$A$4:$A$14,0),MATCH(1,($U$2=GRID!$B$1:$BI$1)*(КАЛЕНДАРЬ!$R22=GRID!$B$3:$BI$3),0))*GRID!$B$66*(1-GRID!$B$69),0))</f>
        <v>23188</v>
      </c>
      <c r="H91" s="48" cm="1">
        <f t="array" ref="H91">IF($I$2="Раннее бронирование",
INDEX(GRID!$B$17:$BI$27,MATCH(G$7,GRID!$A$17:$A$27,0),MATCH(1,($U$2=GRID!$B$1:$BI$1)*(КАЛЕНДАРЬ!$R22=GRID!$B$3:$BI$3), 0))*GRID!$B$66,
ROUNDUP(INDEX(GRID!$B$17:$BI$27,MATCH(G$7,GRID!$A$17:$A$27,0),MATCH(1,($U$2=GRID!$B$1:$BI$1)*(КАЛЕНДАРЬ!$R22=GRID!$B$3:$BI$3), 0))*GRID!$B$66*(1-GRID!$B$69),0))</f>
        <v>24888</v>
      </c>
      <c r="I91" s="47" cm="1">
        <f t="array" ref="I91">IF($I$2="Раннее бронирование",
INDEX(GRID!$B$4:$BI$14,MATCH(I$7,GRID!$A$4:$A$14,0),MATCH(1,($U$2=GRID!$B$1:$BI$1)*(КАЛЕНДАРЬ!$R22=GRID!$B$3:$BI$3), 0))*GRID!$B$66,
ROUNDUP(INDEX(GRID!$B$4:$BI$14,MATCH(I$7,GRID!$A$4:$A$14,0),MATCH(1,($U$2=GRID!$B$1:$BI$1)*(КАЛЕНДАРЬ!$R22=GRID!$B$3:$BI$3),0))*GRID!$B$66*(1-GRID!$B$69),0))</f>
        <v>25840</v>
      </c>
      <c r="J91" s="48" cm="1">
        <f t="array" ref="J91">IF($I$2="Раннее бронирование",
INDEX(GRID!$B$17:$BI$27,MATCH(I$7,GRID!$A$17:$A$27,0),MATCH(1,($U$2=GRID!$B$1:$BI$1)*(КАЛЕНДАРЬ!$R22=GRID!$B$3:$BI$3), 0))*GRID!$B$66,
ROUNDUP(INDEX(GRID!$B$17:$BI$27,MATCH(I$7,GRID!$A$17:$A$27,0),MATCH(1,($U$2=GRID!$B$1:$BI$1)*(КАЛЕНДАРЬ!$R22=GRID!$B$3:$BI$3), 0))*GRID!$B$66*(1-GRID!$B$69),0))</f>
        <v>27540</v>
      </c>
      <c r="K91" s="47" cm="1">
        <f t="array" ref="K91">IF($I$2="Раннее бронирование",
INDEX(GRID!$B$4:$BI$14,MATCH(K$7,GRID!$A$4:$A$14,0),MATCH(1,($U$2=GRID!$B$1:$BI$1)*(КАЛЕНДАРЬ!$R22=GRID!$B$3:$BI$3), 0))*GRID!$B$66,
ROUNDUP(INDEX(GRID!$B$4:$BI$14,MATCH(K$7,GRID!$A$4:$A$14,0),MATCH(1,($U$2=GRID!$B$1:$BI$1)*(КАЛЕНДАРЬ!$R22=GRID!$B$3:$BI$3),0))*GRID!$B$66*(1-GRID!$B$69),0))</f>
        <v>28764</v>
      </c>
      <c r="L91" s="48" cm="1">
        <f t="array" ref="L91">IF($I$2="Раннее бронирование",
INDEX(GRID!$B$17:$BI$27,MATCH(K$7,GRID!$A$17:$A$27,0),MATCH(1,($U$2=GRID!$B$1:$BI$1)*(КАЛЕНДАРЬ!$R22=GRID!$B$3:$BI$3), 0))*GRID!$B$66,
ROUNDUP(INDEX(GRID!$B$17:$BI$27,MATCH(K$7,GRID!$A$17:$A$27,0),MATCH(1,($U$2=GRID!$B$1:$BI$1)*(КАЛЕНДАРЬ!$R22=GRID!$B$3:$BI$3), 0))*GRID!$B$66*(1-GRID!$B$69),0))</f>
        <v>30464</v>
      </c>
      <c r="M91" s="47" cm="1">
        <f t="array" ref="M91">IF($I$2="Раннее бронирование",
INDEX(GRID!$B$4:$BI$14,MATCH(M$7,GRID!$A$4:$A$14,0),MATCH(1,($U$2=GRID!$B$1:$BI$1)*(КАЛЕНДАРЬ!$R22=GRID!$B$3:$BI$3), 0))*GRID!$B$66,
ROUNDUP(INDEX(GRID!$B$4:$BI$14,MATCH(M$7,GRID!$A$4:$A$14,0),MATCH(1,($U$2=GRID!$B$1:$BI$1)*(КАЛЕНДАРЬ!$R22=GRID!$B$3:$BI$3),0))*GRID!$B$66*(1-GRID!$B$69),0))</f>
        <v>32028</v>
      </c>
      <c r="N91" s="48" cm="1">
        <f t="array" ref="N91">IF($I$2="Раннее бронирование",
INDEX(GRID!$B$17:$BI$27,MATCH(M$7,GRID!$A$17:$A$27,0),MATCH(1,($U$2=GRID!$B$1:$BI$1)*(КАЛЕНДАРЬ!$R22=GRID!$B$3:$BI$3), 0))*GRID!$B$66,
ROUNDUP(INDEX(GRID!$B$17:$BI$27,MATCH(M$7,GRID!$A$17:$A$27,0),MATCH(1,($U$2=GRID!$B$1:$BI$1)*(КАЛЕНДАРЬ!$R22=GRID!$B$3:$BI$3), 0))*GRID!$B$66*(1-GRID!$B$69),0))</f>
        <v>33728</v>
      </c>
      <c r="O91" s="47" cm="1">
        <f t="array" ref="O91">IF($I$2="Раннее бронирование",
INDEX(GRID!$B$4:$BI$14,MATCH(O$7,GRID!$A$4:$A$14,0),MATCH(1,($U$2=GRID!$B$1:$BI$1)*(КАЛЕНДАРЬ!$R22=GRID!$B$3:$BI$3), 0))*GRID!$B$66,
ROUNDUP(INDEX(GRID!$B$4:$BI$14,MATCH(O$7,GRID!$A$4:$A$14,0),MATCH(1,($U$2=GRID!$B$1:$BI$1)*(КАЛЕНДАРЬ!$R22=GRID!$B$3:$BI$3),0))*GRID!$B$66*(1-GRID!$B$69),0))</f>
        <v>36380</v>
      </c>
      <c r="P91" s="48" cm="1">
        <f t="array" ref="P91">IF($I$2="Раннее бронирование",
INDEX(GRID!$B$17:$BI$27,MATCH(O$7,GRID!$A$17:$A$27,0),MATCH(1,($U$2=GRID!$B$1:$BI$1)*(КАЛЕНДАРЬ!$R22=GRID!$B$3:$BI$3), 0))*GRID!$B$66,
ROUNDUP(INDEX(GRID!$B$17:$BI$27,MATCH(O$7,GRID!$A$17:$A$27,0),MATCH(1,($U$2=GRID!$B$1:$BI$1)*(КАЛЕНДАРЬ!$R22=GRID!$B$3:$BI$3), 0))*GRID!$B$66*(1-GRID!$B$69),0))</f>
        <v>38080</v>
      </c>
      <c r="Q91" s="47" cm="1">
        <f t="array" ref="Q91">IF($I$2="Раннее бронирование",
INDEX(GRID!$B$4:$BI$14,MATCH(Q$7,GRID!$A$4:$A$14,0),MATCH(1,($U$2=GRID!$B$1:$BI$1)*(КАЛЕНДАРЬ!$R22=GRID!$B$3:$BI$3), 0))*GRID!$B$66,
ROUNDUP(INDEX(GRID!$B$4:$BI$14,MATCH(Q$7,GRID!$A$4:$A$14,0),MATCH(1,($U$2=GRID!$B$1:$BI$1)*(КАЛЕНДАРЬ!$R22=GRID!$B$3:$BI$3),0))*GRID!$B$66*(1-GRID!$B$69),0))</f>
        <v>41140</v>
      </c>
      <c r="R91" s="48" cm="1">
        <f t="array" ref="R91">IF($I$2="Раннее бронирование",
INDEX(GRID!$B$17:$BI$27,MATCH(Q$7,GRID!$A$17:$A$27,0),MATCH(1,($U$2=GRID!$B$1:$BI$1)*(КАЛЕНДАРЬ!$R22=GRID!$B$3:$BI$3), 0))*GRID!$B$66,
ROUNDUP(INDEX(GRID!$B$17:$BI$27,MATCH(Q$7,GRID!$A$17:$A$27,0),MATCH(1,($U$2=GRID!$B$1:$BI$1)*(КАЛЕНДАРЬ!$R22=GRID!$B$3:$BI$3), 0))*GRID!$B$66*(1-GRID!$B$69),0))</f>
        <v>42840</v>
      </c>
      <c r="S91" s="47" cm="1">
        <f t="array" ref="S91">IF($I$2="Раннее бронирование",
INDEX(GRID!$B$4:$BI$14,MATCH(S$7,GRID!$A$4:$A$14,0),MATCH(1,($U$2=GRID!$B$1:$BI$1)*(КАЛЕНДАРЬ!$R22=GRID!$B$3:$BI$3), 0))*GRID!$B$66,
ROUNDUP(INDEX(GRID!$B$4:$BI$14,MATCH(S$7,GRID!$A$4:$A$14,0),MATCH(1,($U$2=GRID!$B$1:$BI$1)*(КАЛЕНДАРЬ!$R22=GRID!$B$3:$BI$3),0))*GRID!$B$66*(1-GRID!$B$69),0))</f>
        <v>51068</v>
      </c>
      <c r="T91" s="48" cm="1">
        <f t="array" ref="T91">IF($I$2="Раннее бронирование",
INDEX(GRID!$B$17:$BI$27,MATCH(S$7,GRID!$A$17:$A$27,0),MATCH(1,($U$2=GRID!$B$1:$BI$1)*(КАЛЕНДАРЬ!$R22=GRID!$B$3:$BI$3), 0))*GRID!$B$66,
ROUNDUP(INDEX(GRID!$B$17:$BI$27,MATCH(S$7,GRID!$A$17:$A$27,0),MATCH(1,($U$2=GRID!$B$1:$BI$1)*(КАЛЕНДАРЬ!$R22=GRID!$B$3:$BI$3), 0))*GRID!$B$66*(1-GRID!$B$69),0))</f>
        <v>52768</v>
      </c>
      <c r="U91" s="47" cm="1">
        <f t="array" ref="U91">IF($I$2="Раннее бронирование",
INDEX(GRID!$B$4:$BI$14,MATCH(U$7,GRID!$A$4:$A$14,0),MATCH(1,($U$2=GRID!$B$1:$BI$1)*(КАЛЕНДАРЬ!$R22=GRID!$B$3:$BI$3), 0))*GRID!$B$66,
ROUNDUP(INDEX(GRID!$B$4:$BI$14,MATCH(U$7,GRID!$A$4:$A$14,0),MATCH(1,($U$2=GRID!$B$1:$BI$1)*(КАЛЕНДАРЬ!$R22=GRID!$B$3:$BI$3),0))*GRID!$B$66*(1-GRID!$B$69),0))</f>
        <v>56440</v>
      </c>
      <c r="V91" s="48" cm="1">
        <f t="array" ref="V91">IF($I$2="Раннее бронирование",
INDEX(GRID!$B$17:$BI$27,MATCH(U$7,GRID!$A$17:$A$27,0),MATCH(1,($U$2=GRID!$B$1:$BI$1)*(КАЛЕНДАРЬ!$R22=GRID!$B$3:$BI$3), 0))*GRID!$B$66,
ROUNDUP(INDEX(GRID!$B$17:$BI$27,MATCH(U$7,GRID!$A$17:$A$27,0),MATCH(1,($U$2=GRID!$B$1:$BI$1)*(КАЛЕНДАРЬ!$R22=GRID!$B$3:$BI$3), 0))*GRID!$B$66*(1-GRID!$B$69),0))</f>
        <v>58140</v>
      </c>
      <c r="W91" s="47" cm="1">
        <f t="array" ref="W91">IF($I$2="Раннее бронирование",
INDEX(GRID!$B$4:$BI$14,MATCH(W$7,GRID!$A$4:$A$14,0),MATCH(1,($U$2=GRID!$B$1:$BI$1)*(КАЛЕНДАРЬ!$R22=GRID!$B$3:$BI$3), 0))*GRID!$B$66,
ROUNDUP(INDEX(GRID!$B$4:$BI$14,MATCH(W$7,GRID!$A$4:$A$14,0),MATCH(1,($U$2=GRID!$B$1:$BI$1)*(КАЛЕНДАРЬ!$R22=GRID!$B$3:$BI$3),0))*GRID!$B$66*(1-GRID!$B$69),0))</f>
        <v>206040</v>
      </c>
      <c r="X91" s="48" cm="1">
        <f t="array" ref="X91">IF($I$2="Раннее бронирование",
INDEX(GRID!$B$17:$BI$27,MATCH(W$7,GRID!$A$17:$A$27,0),MATCH(1,($U$2=GRID!$B$1:$BI$1)*(КАЛЕНДАРЬ!$R22=GRID!$B$3:$BI$3), 0))*GRID!$B$66,
ROUNDUP(INDEX(GRID!$B$17:$BI$27,MATCH(W$7,GRID!$A$17:$A$27,0),MATCH(1,($U$2=GRID!$B$1:$BI$1)*(КАЛЕНДАРЬ!$R22=GRID!$B$3:$BI$3), 0))*GRID!$B$66*(1-GRID!$B$69),0))</f>
        <v>207740</v>
      </c>
    </row>
    <row r="92" spans="1:24" hidden="1" x14ac:dyDescent="0.2">
      <c r="A92" s="117" t="s">
        <v>47</v>
      </c>
      <c r="B92" s="117">
        <v>20</v>
      </c>
      <c r="C92" s="47" cm="1">
        <f t="array" ref="C92">IF($I$2="Раннее бронирование",
INDEX(GRID!$B$4:$BI$14,MATCH(C$7,GRID!$A$4:$A$14,0),MATCH(1,($U$2=GRID!$B$1:$BI$1)*(КАЛЕНДАРЬ!$R23=GRID!$B$3:$BI$3), 0))*GRID!$B$66,
ROUNDUP(INDEX(GRID!$B$4:$BI$14,MATCH(C$7,GRID!$A$4:$A$14,0),MATCH(1,($U$2=GRID!$B$1:$BI$1)*(КАЛЕНДАРЬ!$R23=GRID!$B$3:$BI$3),0))*GRID!$B$66*(1-GRID!$B$69),0))</f>
        <v>19720</v>
      </c>
      <c r="D92" s="48" cm="1">
        <f t="array" ref="D92">IF($I$2="Раннее бронирование",
INDEX(GRID!$B$17:$BI$27,MATCH(C$7,GRID!$A$17:$A$27,0),MATCH(1,($U$2=GRID!$B$1:$BI$1)*(КАЛЕНДАРЬ!$R23=GRID!$B$3:$BI$3), 0))*GRID!$B$66,
ROUNDUP(INDEX(GRID!$B$17:$BI$27,MATCH(C$7,GRID!$A$17:$A$27,0),MATCH(1,($U$2=GRID!$B$1:$BI$1)*(КАЛЕНДАРЬ!$R23=GRID!$B$3:$BI$3), 0))*GRID!$B$66*(1-GRID!$B$69),0))</f>
        <v>21420</v>
      </c>
      <c r="E92" s="47" cm="1">
        <f t="array" ref="E92">IF($I$2="Раннее бронирование",
INDEX(GRID!$B$4:$BI$14,MATCH(E$7,GRID!$A$4:$A$14,0),MATCH(1,($U$2=GRID!$B$1:$BI$1)*(КАЛЕНДАРЬ!$R23=GRID!$B$3:$BI$3), 0))*GRID!$B$66,
ROUNDUP(INDEX(GRID!$B$4:$BI$14,MATCH(E$7,GRID!$A$4:$A$14,0),MATCH(1,($U$2=GRID!$B$1:$BI$1)*(КАЛЕНДАРЬ!$R23=GRID!$B$3:$BI$3),0))*GRID!$B$66*(1-GRID!$B$69),0))</f>
        <v>22032</v>
      </c>
      <c r="F92" s="48" cm="1">
        <f t="array" ref="F92">IF($I$2="Раннее бронирование",
INDEX(GRID!$B$17:$BI$27,MATCH(E$7,GRID!$A$17:$A$27,0),MATCH(1,($U$2=GRID!$B$1:$BI$1)*(КАЛЕНДАРЬ!$R23=GRID!$B$3:$BI$3), 0))*GRID!$B$66,
ROUNDUP(INDEX(GRID!$B$17:$BI$27,MATCH(E$7,GRID!$A$17:$A$27,0),MATCH(1,($U$2=GRID!$B$1:$BI$1)*(КАЛЕНДАРЬ!$R23=GRID!$B$3:$BI$3), 0))*GRID!$B$66*(1-GRID!$B$69),0))</f>
        <v>23732</v>
      </c>
      <c r="G92" s="47" cm="1">
        <f t="array" ref="G92">IF($I$2="Раннее бронирование",
INDEX(GRID!$B$4:$BI$14,MATCH(G$7,GRID!$A$4:$A$14,0),MATCH(1,($U$2=GRID!$B$1:$BI$1)*(КАЛЕНДАРЬ!$R23=GRID!$B$3:$BI$3), 0))*GRID!$B$66,
ROUNDUP(INDEX(GRID!$B$4:$BI$14,MATCH(G$7,GRID!$A$4:$A$14,0),MATCH(1,($U$2=GRID!$B$1:$BI$1)*(КАЛЕНДАРЬ!$R23=GRID!$B$3:$BI$3),0))*GRID!$B$66*(1-GRID!$B$69),0))</f>
        <v>24480</v>
      </c>
      <c r="H92" s="48" cm="1">
        <f t="array" ref="H92">IF($I$2="Раннее бронирование",
INDEX(GRID!$B$17:$BI$27,MATCH(G$7,GRID!$A$17:$A$27,0),MATCH(1,($U$2=GRID!$B$1:$BI$1)*(КАЛЕНДАРЬ!$R23=GRID!$B$3:$BI$3), 0))*GRID!$B$66,
ROUNDUP(INDEX(GRID!$B$17:$BI$27,MATCH(G$7,GRID!$A$17:$A$27,0),MATCH(1,($U$2=GRID!$B$1:$BI$1)*(КАЛЕНДАРЬ!$R23=GRID!$B$3:$BI$3), 0))*GRID!$B$66*(1-GRID!$B$69),0))</f>
        <v>26180</v>
      </c>
      <c r="I92" s="47" cm="1">
        <f t="array" ref="I92">IF($I$2="Раннее бронирование",
INDEX(GRID!$B$4:$BI$14,MATCH(I$7,GRID!$A$4:$A$14,0),MATCH(1,($U$2=GRID!$B$1:$BI$1)*(КАЛЕНДАРЬ!$R23=GRID!$B$3:$BI$3), 0))*GRID!$B$66,
ROUNDUP(INDEX(GRID!$B$4:$BI$14,MATCH(I$7,GRID!$A$4:$A$14,0),MATCH(1,($U$2=GRID!$B$1:$BI$1)*(КАЛЕНДАРЬ!$R23=GRID!$B$3:$BI$3),0))*GRID!$B$66*(1-GRID!$B$69),0))</f>
        <v>27336</v>
      </c>
      <c r="J92" s="48" cm="1">
        <f t="array" ref="J92">IF($I$2="Раннее бронирование",
INDEX(GRID!$B$17:$BI$27,MATCH(I$7,GRID!$A$17:$A$27,0),MATCH(1,($U$2=GRID!$B$1:$BI$1)*(КАЛЕНДАРЬ!$R23=GRID!$B$3:$BI$3), 0))*GRID!$B$66,
ROUNDUP(INDEX(GRID!$B$17:$BI$27,MATCH(I$7,GRID!$A$17:$A$27,0),MATCH(1,($U$2=GRID!$B$1:$BI$1)*(КАЛЕНДАРЬ!$R23=GRID!$B$3:$BI$3), 0))*GRID!$B$66*(1-GRID!$B$69),0))</f>
        <v>29036</v>
      </c>
      <c r="K92" s="47" cm="1">
        <f t="array" ref="K92">IF($I$2="Раннее бронирование",
INDEX(GRID!$B$4:$BI$14,MATCH(K$7,GRID!$A$4:$A$14,0),MATCH(1,($U$2=GRID!$B$1:$BI$1)*(КАЛЕНДАРЬ!$R23=GRID!$B$3:$BI$3), 0))*GRID!$B$66,
ROUNDUP(INDEX(GRID!$B$4:$BI$14,MATCH(K$7,GRID!$A$4:$A$14,0),MATCH(1,($U$2=GRID!$B$1:$BI$1)*(КАЛЕНДАРЬ!$R23=GRID!$B$3:$BI$3),0))*GRID!$B$66*(1-GRID!$B$69),0))</f>
        <v>30464</v>
      </c>
      <c r="L92" s="48" cm="1">
        <f t="array" ref="L92">IF($I$2="Раннее бронирование",
INDEX(GRID!$B$17:$BI$27,MATCH(K$7,GRID!$A$17:$A$27,0),MATCH(1,($U$2=GRID!$B$1:$BI$1)*(КАЛЕНДАРЬ!$R23=GRID!$B$3:$BI$3), 0))*GRID!$B$66,
ROUNDUP(INDEX(GRID!$B$17:$BI$27,MATCH(K$7,GRID!$A$17:$A$27,0),MATCH(1,($U$2=GRID!$B$1:$BI$1)*(КАЛЕНДАРЬ!$R23=GRID!$B$3:$BI$3), 0))*GRID!$B$66*(1-GRID!$B$69),0))</f>
        <v>32164</v>
      </c>
      <c r="M92" s="47" cm="1">
        <f t="array" ref="M92">IF($I$2="Раннее бронирование",
INDEX(GRID!$B$4:$BI$14,MATCH(M$7,GRID!$A$4:$A$14,0),MATCH(1,($U$2=GRID!$B$1:$BI$1)*(КАЛЕНДАРЬ!$R23=GRID!$B$3:$BI$3), 0))*GRID!$B$66,
ROUNDUP(INDEX(GRID!$B$4:$BI$14,MATCH(M$7,GRID!$A$4:$A$14,0),MATCH(1,($U$2=GRID!$B$1:$BI$1)*(КАЛЕНДАРЬ!$R23=GRID!$B$3:$BI$3),0))*GRID!$B$66*(1-GRID!$B$69),0))</f>
        <v>34000</v>
      </c>
      <c r="N92" s="48" cm="1">
        <f t="array" ref="N92">IF($I$2="Раннее бронирование",
INDEX(GRID!$B$17:$BI$27,MATCH(M$7,GRID!$A$17:$A$27,0),MATCH(1,($U$2=GRID!$B$1:$BI$1)*(КАЛЕНДАРЬ!$R23=GRID!$B$3:$BI$3), 0))*GRID!$B$66,
ROUNDUP(INDEX(GRID!$B$17:$BI$27,MATCH(M$7,GRID!$A$17:$A$27,0),MATCH(1,($U$2=GRID!$B$1:$BI$1)*(КАЛЕНДАРЬ!$R23=GRID!$B$3:$BI$3), 0))*GRID!$B$66*(1-GRID!$B$69),0))</f>
        <v>35700</v>
      </c>
      <c r="O92" s="47" cm="1">
        <f t="array" ref="O92">IF($I$2="Раннее бронирование",
INDEX(GRID!$B$4:$BI$14,MATCH(O$7,GRID!$A$4:$A$14,0),MATCH(1,($U$2=GRID!$B$1:$BI$1)*(КАЛЕНДАРЬ!$R23=GRID!$B$3:$BI$3), 0))*GRID!$B$66,
ROUNDUP(INDEX(GRID!$B$4:$BI$14,MATCH(O$7,GRID!$A$4:$A$14,0),MATCH(1,($U$2=GRID!$B$1:$BI$1)*(КАЛЕНДАРЬ!$R23=GRID!$B$3:$BI$3),0))*GRID!$B$66*(1-GRID!$B$69),0))</f>
        <v>38420</v>
      </c>
      <c r="P92" s="48" cm="1">
        <f t="array" ref="P92">IF($I$2="Раннее бронирование",
INDEX(GRID!$B$17:$BI$27,MATCH(O$7,GRID!$A$17:$A$27,0),MATCH(1,($U$2=GRID!$B$1:$BI$1)*(КАЛЕНДАРЬ!$R23=GRID!$B$3:$BI$3), 0))*GRID!$B$66,
ROUNDUP(INDEX(GRID!$B$17:$BI$27,MATCH(O$7,GRID!$A$17:$A$27,0),MATCH(1,($U$2=GRID!$B$1:$BI$1)*(КАЛЕНДАРЬ!$R23=GRID!$B$3:$BI$3), 0))*GRID!$B$66*(1-GRID!$B$69),0))</f>
        <v>40120</v>
      </c>
      <c r="Q92" s="47" cm="1">
        <f t="array" ref="Q92">IF($I$2="Раннее бронирование",
INDEX(GRID!$B$4:$BI$14,MATCH(Q$7,GRID!$A$4:$A$14,0),MATCH(1,($U$2=GRID!$B$1:$BI$1)*(КАЛЕНДАРЬ!$R23=GRID!$B$3:$BI$3), 0))*GRID!$B$66,
ROUNDUP(INDEX(GRID!$B$4:$BI$14,MATCH(Q$7,GRID!$A$4:$A$14,0),MATCH(1,($U$2=GRID!$B$1:$BI$1)*(КАЛЕНДАРЬ!$R23=GRID!$B$3:$BI$3),0))*GRID!$B$66*(1-GRID!$B$69),0))</f>
        <v>43384</v>
      </c>
      <c r="R92" s="48" cm="1">
        <f t="array" ref="R92">IF($I$2="Раннее бронирование",
INDEX(GRID!$B$17:$BI$27,MATCH(Q$7,GRID!$A$17:$A$27,0),MATCH(1,($U$2=GRID!$B$1:$BI$1)*(КАЛЕНДАРЬ!$R23=GRID!$B$3:$BI$3), 0))*GRID!$B$66,
ROUNDUP(INDEX(GRID!$B$17:$BI$27,MATCH(Q$7,GRID!$A$17:$A$27,0),MATCH(1,($U$2=GRID!$B$1:$BI$1)*(КАЛЕНДАРЬ!$R23=GRID!$B$3:$BI$3), 0))*GRID!$B$66*(1-GRID!$B$69),0))</f>
        <v>45084</v>
      </c>
      <c r="S92" s="47" cm="1">
        <f t="array" ref="S92">IF($I$2="Раннее бронирование",
INDEX(GRID!$B$4:$BI$14,MATCH(S$7,GRID!$A$4:$A$14,0),MATCH(1,($U$2=GRID!$B$1:$BI$1)*(КАЛЕНДАРЬ!$R23=GRID!$B$3:$BI$3), 0))*GRID!$B$66,
ROUNDUP(INDEX(GRID!$B$4:$BI$14,MATCH(S$7,GRID!$A$4:$A$14,0),MATCH(1,($U$2=GRID!$B$1:$BI$1)*(КАЛЕНДАРЬ!$R23=GRID!$B$3:$BI$3),0))*GRID!$B$66*(1-GRID!$B$69),0))</f>
        <v>53856</v>
      </c>
      <c r="T92" s="48" cm="1">
        <f t="array" ref="T92">IF($I$2="Раннее бронирование",
INDEX(GRID!$B$17:$BI$27,MATCH(S$7,GRID!$A$17:$A$27,0),MATCH(1,($U$2=GRID!$B$1:$BI$1)*(КАЛЕНДАРЬ!$R23=GRID!$B$3:$BI$3), 0))*GRID!$B$66,
ROUNDUP(INDEX(GRID!$B$17:$BI$27,MATCH(S$7,GRID!$A$17:$A$27,0),MATCH(1,($U$2=GRID!$B$1:$BI$1)*(КАЛЕНДАРЬ!$R23=GRID!$B$3:$BI$3), 0))*GRID!$B$66*(1-GRID!$B$69),0))</f>
        <v>55556</v>
      </c>
      <c r="U92" s="47" cm="1">
        <f t="array" ref="U92">IF($I$2="Раннее бронирование",
INDEX(GRID!$B$4:$BI$14,MATCH(U$7,GRID!$A$4:$A$14,0),MATCH(1,($U$2=GRID!$B$1:$BI$1)*(КАЛЕНДАРЬ!$R23=GRID!$B$3:$BI$3), 0))*GRID!$B$66,
ROUNDUP(INDEX(GRID!$B$4:$BI$14,MATCH(U$7,GRID!$A$4:$A$14,0),MATCH(1,($U$2=GRID!$B$1:$BI$1)*(КАЛЕНДАРЬ!$R23=GRID!$B$3:$BI$3),0))*GRID!$B$66*(1-GRID!$B$69),0))</f>
        <v>59840</v>
      </c>
      <c r="V92" s="48" cm="1">
        <f t="array" ref="V92">IF($I$2="Раннее бронирование",
INDEX(GRID!$B$17:$BI$27,MATCH(U$7,GRID!$A$17:$A$27,0),MATCH(1,($U$2=GRID!$B$1:$BI$1)*(КАЛЕНДАРЬ!$R23=GRID!$B$3:$BI$3), 0))*GRID!$B$66,
ROUNDUP(INDEX(GRID!$B$17:$BI$27,MATCH(U$7,GRID!$A$17:$A$27,0),MATCH(1,($U$2=GRID!$B$1:$BI$1)*(КАЛЕНДАРЬ!$R23=GRID!$B$3:$BI$3), 0))*GRID!$B$66*(1-GRID!$B$69),0))</f>
        <v>61540</v>
      </c>
      <c r="W92" s="47" cm="1">
        <f t="array" ref="W92">IF($I$2="Раннее бронирование",
INDEX(GRID!$B$4:$BI$14,MATCH(W$7,GRID!$A$4:$A$14,0),MATCH(1,($U$2=GRID!$B$1:$BI$1)*(КАЛЕНДАРЬ!$R23=GRID!$B$3:$BI$3), 0))*GRID!$B$66,
ROUNDUP(INDEX(GRID!$B$4:$BI$14,MATCH(W$7,GRID!$A$4:$A$14,0),MATCH(1,($U$2=GRID!$B$1:$BI$1)*(КАЛЕНДАРЬ!$R23=GRID!$B$3:$BI$3),0))*GRID!$B$66*(1-GRID!$B$69),0))</f>
        <v>215560</v>
      </c>
      <c r="X92" s="48" cm="1">
        <f t="array" ref="X92">IF($I$2="Раннее бронирование",
INDEX(GRID!$B$17:$BI$27,MATCH(W$7,GRID!$A$17:$A$27,0),MATCH(1,($U$2=GRID!$B$1:$BI$1)*(КАЛЕНДАРЬ!$R23=GRID!$B$3:$BI$3), 0))*GRID!$B$66,
ROUNDUP(INDEX(GRID!$B$17:$BI$27,MATCH(W$7,GRID!$A$17:$A$27,0),MATCH(1,($U$2=GRID!$B$1:$BI$1)*(КАЛЕНДАРЬ!$R23=GRID!$B$3:$BI$3), 0))*GRID!$B$66*(1-GRID!$B$69),0))</f>
        <v>217260</v>
      </c>
    </row>
    <row r="93" spans="1:24" hidden="1" x14ac:dyDescent="0.2">
      <c r="A93" s="117" t="s">
        <v>48</v>
      </c>
      <c r="B93" s="117">
        <v>21</v>
      </c>
      <c r="C93" s="47" cm="1">
        <f t="array" ref="C93">IF($I$2="Раннее бронирование",
INDEX(GRID!$B$4:$BI$14,MATCH(C$7,GRID!$A$4:$A$14,0),MATCH(1,($U$2=GRID!$B$1:$BI$1)*(КАЛЕНДАРЬ!$R24=GRID!$B$3:$BI$3), 0))*GRID!$B$66,
ROUNDUP(INDEX(GRID!$B$4:$BI$14,MATCH(C$7,GRID!$A$4:$A$14,0),MATCH(1,($U$2=GRID!$B$1:$BI$1)*(КАЛЕНДАРЬ!$R24=GRID!$B$3:$BI$3),0))*GRID!$B$66*(1-GRID!$B$69),0))</f>
        <v>19720</v>
      </c>
      <c r="D93" s="48" cm="1">
        <f t="array" ref="D93">IF($I$2="Раннее бронирование",
INDEX(GRID!$B$17:$BI$27,MATCH(C$7,GRID!$A$17:$A$27,0),MATCH(1,($U$2=GRID!$B$1:$BI$1)*(КАЛЕНДАРЬ!$R24=GRID!$B$3:$BI$3), 0))*GRID!$B$66,
ROUNDUP(INDEX(GRID!$B$17:$BI$27,MATCH(C$7,GRID!$A$17:$A$27,0),MATCH(1,($U$2=GRID!$B$1:$BI$1)*(КАЛЕНДАРЬ!$R24=GRID!$B$3:$BI$3), 0))*GRID!$B$66*(1-GRID!$B$69),0))</f>
        <v>21420</v>
      </c>
      <c r="E93" s="47" cm="1">
        <f t="array" ref="E93">IF($I$2="Раннее бронирование",
INDEX(GRID!$B$4:$BI$14,MATCH(E$7,GRID!$A$4:$A$14,0),MATCH(1,($U$2=GRID!$B$1:$BI$1)*(КАЛЕНДАРЬ!$R24=GRID!$B$3:$BI$3), 0))*GRID!$B$66,
ROUNDUP(INDEX(GRID!$B$4:$BI$14,MATCH(E$7,GRID!$A$4:$A$14,0),MATCH(1,($U$2=GRID!$B$1:$BI$1)*(КАЛЕНДАРЬ!$R24=GRID!$B$3:$BI$3),0))*GRID!$B$66*(1-GRID!$B$69),0))</f>
        <v>22032</v>
      </c>
      <c r="F93" s="48" cm="1">
        <f t="array" ref="F93">IF($I$2="Раннее бронирование",
INDEX(GRID!$B$17:$BI$27,MATCH(E$7,GRID!$A$17:$A$27,0),MATCH(1,($U$2=GRID!$B$1:$BI$1)*(КАЛЕНДАРЬ!$R24=GRID!$B$3:$BI$3), 0))*GRID!$B$66,
ROUNDUP(INDEX(GRID!$B$17:$BI$27,MATCH(E$7,GRID!$A$17:$A$27,0),MATCH(1,($U$2=GRID!$B$1:$BI$1)*(КАЛЕНДАРЬ!$R24=GRID!$B$3:$BI$3), 0))*GRID!$B$66*(1-GRID!$B$69),0))</f>
        <v>23732</v>
      </c>
      <c r="G93" s="47" cm="1">
        <f t="array" ref="G93">IF($I$2="Раннее бронирование",
INDEX(GRID!$B$4:$BI$14,MATCH(G$7,GRID!$A$4:$A$14,0),MATCH(1,($U$2=GRID!$B$1:$BI$1)*(КАЛЕНДАРЬ!$R24=GRID!$B$3:$BI$3), 0))*GRID!$B$66,
ROUNDUP(INDEX(GRID!$B$4:$BI$14,MATCH(G$7,GRID!$A$4:$A$14,0),MATCH(1,($U$2=GRID!$B$1:$BI$1)*(КАЛЕНДАРЬ!$R24=GRID!$B$3:$BI$3),0))*GRID!$B$66*(1-GRID!$B$69),0))</f>
        <v>24480</v>
      </c>
      <c r="H93" s="48" cm="1">
        <f t="array" ref="H93">IF($I$2="Раннее бронирование",
INDEX(GRID!$B$17:$BI$27,MATCH(G$7,GRID!$A$17:$A$27,0),MATCH(1,($U$2=GRID!$B$1:$BI$1)*(КАЛЕНДАРЬ!$R24=GRID!$B$3:$BI$3), 0))*GRID!$B$66,
ROUNDUP(INDEX(GRID!$B$17:$BI$27,MATCH(G$7,GRID!$A$17:$A$27,0),MATCH(1,($U$2=GRID!$B$1:$BI$1)*(КАЛЕНДАРЬ!$R24=GRID!$B$3:$BI$3), 0))*GRID!$B$66*(1-GRID!$B$69),0))</f>
        <v>26180</v>
      </c>
      <c r="I93" s="47" cm="1">
        <f t="array" ref="I93">IF($I$2="Раннее бронирование",
INDEX(GRID!$B$4:$BI$14,MATCH(I$7,GRID!$A$4:$A$14,0),MATCH(1,($U$2=GRID!$B$1:$BI$1)*(КАЛЕНДАРЬ!$R24=GRID!$B$3:$BI$3), 0))*GRID!$B$66,
ROUNDUP(INDEX(GRID!$B$4:$BI$14,MATCH(I$7,GRID!$A$4:$A$14,0),MATCH(1,($U$2=GRID!$B$1:$BI$1)*(КАЛЕНДАРЬ!$R24=GRID!$B$3:$BI$3),0))*GRID!$B$66*(1-GRID!$B$69),0))</f>
        <v>27336</v>
      </c>
      <c r="J93" s="48" cm="1">
        <f t="array" ref="J93">IF($I$2="Раннее бронирование",
INDEX(GRID!$B$17:$BI$27,MATCH(I$7,GRID!$A$17:$A$27,0),MATCH(1,($U$2=GRID!$B$1:$BI$1)*(КАЛЕНДАРЬ!$R24=GRID!$B$3:$BI$3), 0))*GRID!$B$66,
ROUNDUP(INDEX(GRID!$B$17:$BI$27,MATCH(I$7,GRID!$A$17:$A$27,0),MATCH(1,($U$2=GRID!$B$1:$BI$1)*(КАЛЕНДАРЬ!$R24=GRID!$B$3:$BI$3), 0))*GRID!$B$66*(1-GRID!$B$69),0))</f>
        <v>29036</v>
      </c>
      <c r="K93" s="47" cm="1">
        <f t="array" ref="K93">IF($I$2="Раннее бронирование",
INDEX(GRID!$B$4:$BI$14,MATCH(K$7,GRID!$A$4:$A$14,0),MATCH(1,($U$2=GRID!$B$1:$BI$1)*(КАЛЕНДАРЬ!$R24=GRID!$B$3:$BI$3), 0))*GRID!$B$66,
ROUNDUP(INDEX(GRID!$B$4:$BI$14,MATCH(K$7,GRID!$A$4:$A$14,0),MATCH(1,($U$2=GRID!$B$1:$BI$1)*(КАЛЕНДАРЬ!$R24=GRID!$B$3:$BI$3),0))*GRID!$B$66*(1-GRID!$B$69),0))</f>
        <v>30464</v>
      </c>
      <c r="L93" s="48" cm="1">
        <f t="array" ref="L93">IF($I$2="Раннее бронирование",
INDEX(GRID!$B$17:$BI$27,MATCH(K$7,GRID!$A$17:$A$27,0),MATCH(1,($U$2=GRID!$B$1:$BI$1)*(КАЛЕНДАРЬ!$R24=GRID!$B$3:$BI$3), 0))*GRID!$B$66,
ROUNDUP(INDEX(GRID!$B$17:$BI$27,MATCH(K$7,GRID!$A$17:$A$27,0),MATCH(1,($U$2=GRID!$B$1:$BI$1)*(КАЛЕНДАРЬ!$R24=GRID!$B$3:$BI$3), 0))*GRID!$B$66*(1-GRID!$B$69),0))</f>
        <v>32164</v>
      </c>
      <c r="M93" s="47" cm="1">
        <f t="array" ref="M93">IF($I$2="Раннее бронирование",
INDEX(GRID!$B$4:$BI$14,MATCH(M$7,GRID!$A$4:$A$14,0),MATCH(1,($U$2=GRID!$B$1:$BI$1)*(КАЛЕНДАРЬ!$R24=GRID!$B$3:$BI$3), 0))*GRID!$B$66,
ROUNDUP(INDEX(GRID!$B$4:$BI$14,MATCH(M$7,GRID!$A$4:$A$14,0),MATCH(1,($U$2=GRID!$B$1:$BI$1)*(КАЛЕНДАРЬ!$R24=GRID!$B$3:$BI$3),0))*GRID!$B$66*(1-GRID!$B$69),0))</f>
        <v>34000</v>
      </c>
      <c r="N93" s="48" cm="1">
        <f t="array" ref="N93">IF($I$2="Раннее бронирование",
INDEX(GRID!$B$17:$BI$27,MATCH(M$7,GRID!$A$17:$A$27,0),MATCH(1,($U$2=GRID!$B$1:$BI$1)*(КАЛЕНДАРЬ!$R24=GRID!$B$3:$BI$3), 0))*GRID!$B$66,
ROUNDUP(INDEX(GRID!$B$17:$BI$27,MATCH(M$7,GRID!$A$17:$A$27,0),MATCH(1,($U$2=GRID!$B$1:$BI$1)*(КАЛЕНДАРЬ!$R24=GRID!$B$3:$BI$3), 0))*GRID!$B$66*(1-GRID!$B$69),0))</f>
        <v>35700</v>
      </c>
      <c r="O93" s="47" cm="1">
        <f t="array" ref="O93">IF($I$2="Раннее бронирование",
INDEX(GRID!$B$4:$BI$14,MATCH(O$7,GRID!$A$4:$A$14,0),MATCH(1,($U$2=GRID!$B$1:$BI$1)*(КАЛЕНДАРЬ!$R24=GRID!$B$3:$BI$3), 0))*GRID!$B$66,
ROUNDUP(INDEX(GRID!$B$4:$BI$14,MATCH(O$7,GRID!$A$4:$A$14,0),MATCH(1,($U$2=GRID!$B$1:$BI$1)*(КАЛЕНДАРЬ!$R24=GRID!$B$3:$BI$3),0))*GRID!$B$66*(1-GRID!$B$69),0))</f>
        <v>38420</v>
      </c>
      <c r="P93" s="48" cm="1">
        <f t="array" ref="P93">IF($I$2="Раннее бронирование",
INDEX(GRID!$B$17:$BI$27,MATCH(O$7,GRID!$A$17:$A$27,0),MATCH(1,($U$2=GRID!$B$1:$BI$1)*(КАЛЕНДАРЬ!$R24=GRID!$B$3:$BI$3), 0))*GRID!$B$66,
ROUNDUP(INDEX(GRID!$B$17:$BI$27,MATCH(O$7,GRID!$A$17:$A$27,0),MATCH(1,($U$2=GRID!$B$1:$BI$1)*(КАЛЕНДАРЬ!$R24=GRID!$B$3:$BI$3), 0))*GRID!$B$66*(1-GRID!$B$69),0))</f>
        <v>40120</v>
      </c>
      <c r="Q93" s="47" cm="1">
        <f t="array" ref="Q93">IF($I$2="Раннее бронирование",
INDEX(GRID!$B$4:$BI$14,MATCH(Q$7,GRID!$A$4:$A$14,0),MATCH(1,($U$2=GRID!$B$1:$BI$1)*(КАЛЕНДАРЬ!$R24=GRID!$B$3:$BI$3), 0))*GRID!$B$66,
ROUNDUP(INDEX(GRID!$B$4:$BI$14,MATCH(Q$7,GRID!$A$4:$A$14,0),MATCH(1,($U$2=GRID!$B$1:$BI$1)*(КАЛЕНДАРЬ!$R24=GRID!$B$3:$BI$3),0))*GRID!$B$66*(1-GRID!$B$69),0))</f>
        <v>43384</v>
      </c>
      <c r="R93" s="48" cm="1">
        <f t="array" ref="R93">IF($I$2="Раннее бронирование",
INDEX(GRID!$B$17:$BI$27,MATCH(Q$7,GRID!$A$17:$A$27,0),MATCH(1,($U$2=GRID!$B$1:$BI$1)*(КАЛЕНДАРЬ!$R24=GRID!$B$3:$BI$3), 0))*GRID!$B$66,
ROUNDUP(INDEX(GRID!$B$17:$BI$27,MATCH(Q$7,GRID!$A$17:$A$27,0),MATCH(1,($U$2=GRID!$B$1:$BI$1)*(КАЛЕНДАРЬ!$R24=GRID!$B$3:$BI$3), 0))*GRID!$B$66*(1-GRID!$B$69),0))</f>
        <v>45084</v>
      </c>
      <c r="S93" s="47" cm="1">
        <f t="array" ref="S93">IF($I$2="Раннее бронирование",
INDEX(GRID!$B$4:$BI$14,MATCH(S$7,GRID!$A$4:$A$14,0),MATCH(1,($U$2=GRID!$B$1:$BI$1)*(КАЛЕНДАРЬ!$R24=GRID!$B$3:$BI$3), 0))*GRID!$B$66,
ROUNDUP(INDEX(GRID!$B$4:$BI$14,MATCH(S$7,GRID!$A$4:$A$14,0),MATCH(1,($U$2=GRID!$B$1:$BI$1)*(КАЛЕНДАРЬ!$R24=GRID!$B$3:$BI$3),0))*GRID!$B$66*(1-GRID!$B$69),0))</f>
        <v>53856</v>
      </c>
      <c r="T93" s="48" cm="1">
        <f t="array" ref="T93">IF($I$2="Раннее бронирование",
INDEX(GRID!$B$17:$BI$27,MATCH(S$7,GRID!$A$17:$A$27,0),MATCH(1,($U$2=GRID!$B$1:$BI$1)*(КАЛЕНДАРЬ!$R24=GRID!$B$3:$BI$3), 0))*GRID!$B$66,
ROUNDUP(INDEX(GRID!$B$17:$BI$27,MATCH(S$7,GRID!$A$17:$A$27,0),MATCH(1,($U$2=GRID!$B$1:$BI$1)*(КАЛЕНДАРЬ!$R24=GRID!$B$3:$BI$3), 0))*GRID!$B$66*(1-GRID!$B$69),0))</f>
        <v>55556</v>
      </c>
      <c r="U93" s="47" cm="1">
        <f t="array" ref="U93">IF($I$2="Раннее бронирование",
INDEX(GRID!$B$4:$BI$14,MATCH(U$7,GRID!$A$4:$A$14,0),MATCH(1,($U$2=GRID!$B$1:$BI$1)*(КАЛЕНДАРЬ!$R24=GRID!$B$3:$BI$3), 0))*GRID!$B$66,
ROUNDUP(INDEX(GRID!$B$4:$BI$14,MATCH(U$7,GRID!$A$4:$A$14,0),MATCH(1,($U$2=GRID!$B$1:$BI$1)*(КАЛЕНДАРЬ!$R24=GRID!$B$3:$BI$3),0))*GRID!$B$66*(1-GRID!$B$69),0))</f>
        <v>59840</v>
      </c>
      <c r="V93" s="48" cm="1">
        <f t="array" ref="V93">IF($I$2="Раннее бронирование",
INDEX(GRID!$B$17:$BI$27,MATCH(U$7,GRID!$A$17:$A$27,0),MATCH(1,($U$2=GRID!$B$1:$BI$1)*(КАЛЕНДАРЬ!$R24=GRID!$B$3:$BI$3), 0))*GRID!$B$66,
ROUNDUP(INDEX(GRID!$B$17:$BI$27,MATCH(U$7,GRID!$A$17:$A$27,0),MATCH(1,($U$2=GRID!$B$1:$BI$1)*(КАЛЕНДАРЬ!$R24=GRID!$B$3:$BI$3), 0))*GRID!$B$66*(1-GRID!$B$69),0))</f>
        <v>61540</v>
      </c>
      <c r="W93" s="47" cm="1">
        <f t="array" ref="W93">IF($I$2="Раннее бронирование",
INDEX(GRID!$B$4:$BI$14,MATCH(W$7,GRID!$A$4:$A$14,0),MATCH(1,($U$2=GRID!$B$1:$BI$1)*(КАЛЕНДАРЬ!$R24=GRID!$B$3:$BI$3), 0))*GRID!$B$66,
ROUNDUP(INDEX(GRID!$B$4:$BI$14,MATCH(W$7,GRID!$A$4:$A$14,0),MATCH(1,($U$2=GRID!$B$1:$BI$1)*(КАЛЕНДАРЬ!$R24=GRID!$B$3:$BI$3),0))*GRID!$B$66*(1-GRID!$B$69),0))</f>
        <v>215560</v>
      </c>
      <c r="X93" s="48" cm="1">
        <f t="array" ref="X93">IF($I$2="Раннее бронирование",
INDEX(GRID!$B$17:$BI$27,MATCH(W$7,GRID!$A$17:$A$27,0),MATCH(1,($U$2=GRID!$B$1:$BI$1)*(КАЛЕНДАРЬ!$R24=GRID!$B$3:$BI$3), 0))*GRID!$B$66,
ROUNDUP(INDEX(GRID!$B$17:$BI$27,MATCH(W$7,GRID!$A$17:$A$27,0),MATCH(1,($U$2=GRID!$B$1:$BI$1)*(КАЛЕНДАРЬ!$R24=GRID!$B$3:$BI$3), 0))*GRID!$B$66*(1-GRID!$B$69),0))</f>
        <v>217260</v>
      </c>
    </row>
    <row r="94" spans="1:24" hidden="1" x14ac:dyDescent="0.2">
      <c r="A94" s="117" t="s">
        <v>42</v>
      </c>
      <c r="B94" s="117">
        <v>22</v>
      </c>
      <c r="C94" s="47" cm="1">
        <f t="array" ref="C94">IF($I$2="Раннее бронирование",
INDEX(GRID!$B$4:$BI$14,MATCH(C$7,GRID!$A$4:$A$14,0),MATCH(1,($U$2=GRID!$B$1:$BI$1)*(КАЛЕНДАРЬ!$R25=GRID!$B$3:$BI$3), 0))*GRID!$B$66,
ROUNDUP(INDEX(GRID!$B$4:$BI$14,MATCH(C$7,GRID!$A$4:$A$14,0),MATCH(1,($U$2=GRID!$B$1:$BI$1)*(КАЛЕНДАРЬ!$R25=GRID!$B$3:$BI$3),0))*GRID!$B$66*(1-GRID!$B$69),0))</f>
        <v>19720</v>
      </c>
      <c r="D94" s="48" cm="1">
        <f t="array" ref="D94">IF($I$2="Раннее бронирование",
INDEX(GRID!$B$17:$BI$27,MATCH(C$7,GRID!$A$17:$A$27,0),MATCH(1,($U$2=GRID!$B$1:$BI$1)*(КАЛЕНДАРЬ!$R25=GRID!$B$3:$BI$3), 0))*GRID!$B$66,
ROUNDUP(INDEX(GRID!$B$17:$BI$27,MATCH(C$7,GRID!$A$17:$A$27,0),MATCH(1,($U$2=GRID!$B$1:$BI$1)*(КАЛЕНДАРЬ!$R25=GRID!$B$3:$BI$3), 0))*GRID!$B$66*(1-GRID!$B$69),0))</f>
        <v>21420</v>
      </c>
      <c r="E94" s="47" cm="1">
        <f t="array" ref="E94">IF($I$2="Раннее бронирование",
INDEX(GRID!$B$4:$BI$14,MATCH(E$7,GRID!$A$4:$A$14,0),MATCH(1,($U$2=GRID!$B$1:$BI$1)*(КАЛЕНДАРЬ!$R25=GRID!$B$3:$BI$3), 0))*GRID!$B$66,
ROUNDUP(INDEX(GRID!$B$4:$BI$14,MATCH(E$7,GRID!$A$4:$A$14,0),MATCH(1,($U$2=GRID!$B$1:$BI$1)*(КАЛЕНДАРЬ!$R25=GRID!$B$3:$BI$3),0))*GRID!$B$66*(1-GRID!$B$69),0))</f>
        <v>22032</v>
      </c>
      <c r="F94" s="48" cm="1">
        <f t="array" ref="F94">IF($I$2="Раннее бронирование",
INDEX(GRID!$B$17:$BI$27,MATCH(E$7,GRID!$A$17:$A$27,0),MATCH(1,($U$2=GRID!$B$1:$BI$1)*(КАЛЕНДАРЬ!$R25=GRID!$B$3:$BI$3), 0))*GRID!$B$66,
ROUNDUP(INDEX(GRID!$B$17:$BI$27,MATCH(E$7,GRID!$A$17:$A$27,0),MATCH(1,($U$2=GRID!$B$1:$BI$1)*(КАЛЕНДАРЬ!$R25=GRID!$B$3:$BI$3), 0))*GRID!$B$66*(1-GRID!$B$69),0))</f>
        <v>23732</v>
      </c>
      <c r="G94" s="47" cm="1">
        <f t="array" ref="G94">IF($I$2="Раннее бронирование",
INDEX(GRID!$B$4:$BI$14,MATCH(G$7,GRID!$A$4:$A$14,0),MATCH(1,($U$2=GRID!$B$1:$BI$1)*(КАЛЕНДАРЬ!$R25=GRID!$B$3:$BI$3), 0))*GRID!$B$66,
ROUNDUP(INDEX(GRID!$B$4:$BI$14,MATCH(G$7,GRID!$A$4:$A$14,0),MATCH(1,($U$2=GRID!$B$1:$BI$1)*(КАЛЕНДАРЬ!$R25=GRID!$B$3:$BI$3),0))*GRID!$B$66*(1-GRID!$B$69),0))</f>
        <v>24480</v>
      </c>
      <c r="H94" s="48" cm="1">
        <f t="array" ref="H94">IF($I$2="Раннее бронирование",
INDEX(GRID!$B$17:$BI$27,MATCH(G$7,GRID!$A$17:$A$27,0),MATCH(1,($U$2=GRID!$B$1:$BI$1)*(КАЛЕНДАРЬ!$R25=GRID!$B$3:$BI$3), 0))*GRID!$B$66,
ROUNDUP(INDEX(GRID!$B$17:$BI$27,MATCH(G$7,GRID!$A$17:$A$27,0),MATCH(1,($U$2=GRID!$B$1:$BI$1)*(КАЛЕНДАРЬ!$R25=GRID!$B$3:$BI$3), 0))*GRID!$B$66*(1-GRID!$B$69),0))</f>
        <v>26180</v>
      </c>
      <c r="I94" s="47" cm="1">
        <f t="array" ref="I94">IF($I$2="Раннее бронирование",
INDEX(GRID!$B$4:$BI$14,MATCH(I$7,GRID!$A$4:$A$14,0),MATCH(1,($U$2=GRID!$B$1:$BI$1)*(КАЛЕНДАРЬ!$R25=GRID!$B$3:$BI$3), 0))*GRID!$B$66,
ROUNDUP(INDEX(GRID!$B$4:$BI$14,MATCH(I$7,GRID!$A$4:$A$14,0),MATCH(1,($U$2=GRID!$B$1:$BI$1)*(КАЛЕНДАРЬ!$R25=GRID!$B$3:$BI$3),0))*GRID!$B$66*(1-GRID!$B$69),0))</f>
        <v>27336</v>
      </c>
      <c r="J94" s="48" cm="1">
        <f t="array" ref="J94">IF($I$2="Раннее бронирование",
INDEX(GRID!$B$17:$BI$27,MATCH(I$7,GRID!$A$17:$A$27,0),MATCH(1,($U$2=GRID!$B$1:$BI$1)*(КАЛЕНДАРЬ!$R25=GRID!$B$3:$BI$3), 0))*GRID!$B$66,
ROUNDUP(INDEX(GRID!$B$17:$BI$27,MATCH(I$7,GRID!$A$17:$A$27,0),MATCH(1,($U$2=GRID!$B$1:$BI$1)*(КАЛЕНДАРЬ!$R25=GRID!$B$3:$BI$3), 0))*GRID!$B$66*(1-GRID!$B$69),0))</f>
        <v>29036</v>
      </c>
      <c r="K94" s="47" cm="1">
        <f t="array" ref="K94">IF($I$2="Раннее бронирование",
INDEX(GRID!$B$4:$BI$14,MATCH(K$7,GRID!$A$4:$A$14,0),MATCH(1,($U$2=GRID!$B$1:$BI$1)*(КАЛЕНДАРЬ!$R25=GRID!$B$3:$BI$3), 0))*GRID!$B$66,
ROUNDUP(INDEX(GRID!$B$4:$BI$14,MATCH(K$7,GRID!$A$4:$A$14,0),MATCH(1,($U$2=GRID!$B$1:$BI$1)*(КАЛЕНДАРЬ!$R25=GRID!$B$3:$BI$3),0))*GRID!$B$66*(1-GRID!$B$69),0))</f>
        <v>30464</v>
      </c>
      <c r="L94" s="48" cm="1">
        <f t="array" ref="L94">IF($I$2="Раннее бронирование",
INDEX(GRID!$B$17:$BI$27,MATCH(K$7,GRID!$A$17:$A$27,0),MATCH(1,($U$2=GRID!$B$1:$BI$1)*(КАЛЕНДАРЬ!$R25=GRID!$B$3:$BI$3), 0))*GRID!$B$66,
ROUNDUP(INDEX(GRID!$B$17:$BI$27,MATCH(K$7,GRID!$A$17:$A$27,0),MATCH(1,($U$2=GRID!$B$1:$BI$1)*(КАЛЕНДАРЬ!$R25=GRID!$B$3:$BI$3), 0))*GRID!$B$66*(1-GRID!$B$69),0))</f>
        <v>32164</v>
      </c>
      <c r="M94" s="47" cm="1">
        <f t="array" ref="M94">IF($I$2="Раннее бронирование",
INDEX(GRID!$B$4:$BI$14,MATCH(M$7,GRID!$A$4:$A$14,0),MATCH(1,($U$2=GRID!$B$1:$BI$1)*(КАЛЕНДАРЬ!$R25=GRID!$B$3:$BI$3), 0))*GRID!$B$66,
ROUNDUP(INDEX(GRID!$B$4:$BI$14,MATCH(M$7,GRID!$A$4:$A$14,0),MATCH(1,($U$2=GRID!$B$1:$BI$1)*(КАЛЕНДАРЬ!$R25=GRID!$B$3:$BI$3),0))*GRID!$B$66*(1-GRID!$B$69),0))</f>
        <v>34000</v>
      </c>
      <c r="N94" s="48" cm="1">
        <f t="array" ref="N94">IF($I$2="Раннее бронирование",
INDEX(GRID!$B$17:$BI$27,MATCH(M$7,GRID!$A$17:$A$27,0),MATCH(1,($U$2=GRID!$B$1:$BI$1)*(КАЛЕНДАРЬ!$R25=GRID!$B$3:$BI$3), 0))*GRID!$B$66,
ROUNDUP(INDEX(GRID!$B$17:$BI$27,MATCH(M$7,GRID!$A$17:$A$27,0),MATCH(1,($U$2=GRID!$B$1:$BI$1)*(КАЛЕНДАРЬ!$R25=GRID!$B$3:$BI$3), 0))*GRID!$B$66*(1-GRID!$B$69),0))</f>
        <v>35700</v>
      </c>
      <c r="O94" s="47" cm="1">
        <f t="array" ref="O94">IF($I$2="Раннее бронирование",
INDEX(GRID!$B$4:$BI$14,MATCH(O$7,GRID!$A$4:$A$14,0),MATCH(1,($U$2=GRID!$B$1:$BI$1)*(КАЛЕНДАРЬ!$R25=GRID!$B$3:$BI$3), 0))*GRID!$B$66,
ROUNDUP(INDEX(GRID!$B$4:$BI$14,MATCH(O$7,GRID!$A$4:$A$14,0),MATCH(1,($U$2=GRID!$B$1:$BI$1)*(КАЛЕНДАРЬ!$R25=GRID!$B$3:$BI$3),0))*GRID!$B$66*(1-GRID!$B$69),0))</f>
        <v>38420</v>
      </c>
      <c r="P94" s="48" cm="1">
        <f t="array" ref="P94">IF($I$2="Раннее бронирование",
INDEX(GRID!$B$17:$BI$27,MATCH(O$7,GRID!$A$17:$A$27,0),MATCH(1,($U$2=GRID!$B$1:$BI$1)*(КАЛЕНДАРЬ!$R25=GRID!$B$3:$BI$3), 0))*GRID!$B$66,
ROUNDUP(INDEX(GRID!$B$17:$BI$27,MATCH(O$7,GRID!$A$17:$A$27,0),MATCH(1,($U$2=GRID!$B$1:$BI$1)*(КАЛЕНДАРЬ!$R25=GRID!$B$3:$BI$3), 0))*GRID!$B$66*(1-GRID!$B$69),0))</f>
        <v>40120</v>
      </c>
      <c r="Q94" s="47" cm="1">
        <f t="array" ref="Q94">IF($I$2="Раннее бронирование",
INDEX(GRID!$B$4:$BI$14,MATCH(Q$7,GRID!$A$4:$A$14,0),MATCH(1,($U$2=GRID!$B$1:$BI$1)*(КАЛЕНДАРЬ!$R25=GRID!$B$3:$BI$3), 0))*GRID!$B$66,
ROUNDUP(INDEX(GRID!$B$4:$BI$14,MATCH(Q$7,GRID!$A$4:$A$14,0),MATCH(1,($U$2=GRID!$B$1:$BI$1)*(КАЛЕНДАРЬ!$R25=GRID!$B$3:$BI$3),0))*GRID!$B$66*(1-GRID!$B$69),0))</f>
        <v>43384</v>
      </c>
      <c r="R94" s="48" cm="1">
        <f t="array" ref="R94">IF($I$2="Раннее бронирование",
INDEX(GRID!$B$17:$BI$27,MATCH(Q$7,GRID!$A$17:$A$27,0),MATCH(1,($U$2=GRID!$B$1:$BI$1)*(КАЛЕНДАРЬ!$R25=GRID!$B$3:$BI$3), 0))*GRID!$B$66,
ROUNDUP(INDEX(GRID!$B$17:$BI$27,MATCH(Q$7,GRID!$A$17:$A$27,0),MATCH(1,($U$2=GRID!$B$1:$BI$1)*(КАЛЕНДАРЬ!$R25=GRID!$B$3:$BI$3), 0))*GRID!$B$66*(1-GRID!$B$69),0))</f>
        <v>45084</v>
      </c>
      <c r="S94" s="47" cm="1">
        <f t="array" ref="S94">IF($I$2="Раннее бронирование",
INDEX(GRID!$B$4:$BI$14,MATCH(S$7,GRID!$A$4:$A$14,0),MATCH(1,($U$2=GRID!$B$1:$BI$1)*(КАЛЕНДАРЬ!$R25=GRID!$B$3:$BI$3), 0))*GRID!$B$66,
ROUNDUP(INDEX(GRID!$B$4:$BI$14,MATCH(S$7,GRID!$A$4:$A$14,0),MATCH(1,($U$2=GRID!$B$1:$BI$1)*(КАЛЕНДАРЬ!$R25=GRID!$B$3:$BI$3),0))*GRID!$B$66*(1-GRID!$B$69),0))</f>
        <v>53856</v>
      </c>
      <c r="T94" s="48" cm="1">
        <f t="array" ref="T94">IF($I$2="Раннее бронирование",
INDEX(GRID!$B$17:$BI$27,MATCH(S$7,GRID!$A$17:$A$27,0),MATCH(1,($U$2=GRID!$B$1:$BI$1)*(КАЛЕНДАРЬ!$R25=GRID!$B$3:$BI$3), 0))*GRID!$B$66,
ROUNDUP(INDEX(GRID!$B$17:$BI$27,MATCH(S$7,GRID!$A$17:$A$27,0),MATCH(1,($U$2=GRID!$B$1:$BI$1)*(КАЛЕНДАРЬ!$R25=GRID!$B$3:$BI$3), 0))*GRID!$B$66*(1-GRID!$B$69),0))</f>
        <v>55556</v>
      </c>
      <c r="U94" s="47" cm="1">
        <f t="array" ref="U94">IF($I$2="Раннее бронирование",
INDEX(GRID!$B$4:$BI$14,MATCH(U$7,GRID!$A$4:$A$14,0),MATCH(1,($U$2=GRID!$B$1:$BI$1)*(КАЛЕНДАРЬ!$R25=GRID!$B$3:$BI$3), 0))*GRID!$B$66,
ROUNDUP(INDEX(GRID!$B$4:$BI$14,MATCH(U$7,GRID!$A$4:$A$14,0),MATCH(1,($U$2=GRID!$B$1:$BI$1)*(КАЛЕНДАРЬ!$R25=GRID!$B$3:$BI$3),0))*GRID!$B$66*(1-GRID!$B$69),0))</f>
        <v>59840</v>
      </c>
      <c r="V94" s="48" cm="1">
        <f t="array" ref="V94">IF($I$2="Раннее бронирование",
INDEX(GRID!$B$17:$BI$27,MATCH(U$7,GRID!$A$17:$A$27,0),MATCH(1,($U$2=GRID!$B$1:$BI$1)*(КАЛЕНДАРЬ!$R25=GRID!$B$3:$BI$3), 0))*GRID!$B$66,
ROUNDUP(INDEX(GRID!$B$17:$BI$27,MATCH(U$7,GRID!$A$17:$A$27,0),MATCH(1,($U$2=GRID!$B$1:$BI$1)*(КАЛЕНДАРЬ!$R25=GRID!$B$3:$BI$3), 0))*GRID!$B$66*(1-GRID!$B$69),0))</f>
        <v>61540</v>
      </c>
      <c r="W94" s="47" cm="1">
        <f t="array" ref="W94">IF($I$2="Раннее бронирование",
INDEX(GRID!$B$4:$BI$14,MATCH(W$7,GRID!$A$4:$A$14,0),MATCH(1,($U$2=GRID!$B$1:$BI$1)*(КАЛЕНДАРЬ!$R25=GRID!$B$3:$BI$3), 0))*GRID!$B$66,
ROUNDUP(INDEX(GRID!$B$4:$BI$14,MATCH(W$7,GRID!$A$4:$A$14,0),MATCH(1,($U$2=GRID!$B$1:$BI$1)*(КАЛЕНДАРЬ!$R25=GRID!$B$3:$BI$3),0))*GRID!$B$66*(1-GRID!$B$69),0))</f>
        <v>215560</v>
      </c>
      <c r="X94" s="48" cm="1">
        <f t="array" ref="X94">IF($I$2="Раннее бронирование",
INDEX(GRID!$B$17:$BI$27,MATCH(W$7,GRID!$A$17:$A$27,0),MATCH(1,($U$2=GRID!$B$1:$BI$1)*(КАЛЕНДАРЬ!$R25=GRID!$B$3:$BI$3), 0))*GRID!$B$66,
ROUNDUP(INDEX(GRID!$B$17:$BI$27,MATCH(W$7,GRID!$A$17:$A$27,0),MATCH(1,($U$2=GRID!$B$1:$BI$1)*(КАЛЕНДАРЬ!$R25=GRID!$B$3:$BI$3), 0))*GRID!$B$66*(1-GRID!$B$69),0))</f>
        <v>217260</v>
      </c>
    </row>
    <row r="95" spans="1:24" hidden="1" x14ac:dyDescent="0.2">
      <c r="A95" s="117" t="s">
        <v>43</v>
      </c>
      <c r="B95" s="117">
        <v>23</v>
      </c>
      <c r="C95" s="47" cm="1">
        <f t="array" ref="C95">IF($I$2="Раннее бронирование",
INDEX(GRID!$B$4:$BI$14,MATCH(C$7,GRID!$A$4:$A$14,0),MATCH(1,($U$2=GRID!$B$1:$BI$1)*(КАЛЕНДАРЬ!$R26=GRID!$B$3:$BI$3), 0))*GRID!$B$66,
ROUNDUP(INDEX(GRID!$B$4:$BI$14,MATCH(C$7,GRID!$A$4:$A$14,0),MATCH(1,($U$2=GRID!$B$1:$BI$1)*(КАЛЕНДАРЬ!$R26=GRID!$B$3:$BI$3),0))*GRID!$B$66*(1-GRID!$B$69),0))</f>
        <v>19720</v>
      </c>
      <c r="D95" s="48" cm="1">
        <f t="array" ref="D95">IF($I$2="Раннее бронирование",
INDEX(GRID!$B$17:$BI$27,MATCH(C$7,GRID!$A$17:$A$27,0),MATCH(1,($U$2=GRID!$B$1:$BI$1)*(КАЛЕНДАРЬ!$R26=GRID!$B$3:$BI$3), 0))*GRID!$B$66,
ROUNDUP(INDEX(GRID!$B$17:$BI$27,MATCH(C$7,GRID!$A$17:$A$27,0),MATCH(1,($U$2=GRID!$B$1:$BI$1)*(КАЛЕНДАРЬ!$R26=GRID!$B$3:$BI$3), 0))*GRID!$B$66*(1-GRID!$B$69),0))</f>
        <v>21420</v>
      </c>
      <c r="E95" s="47" cm="1">
        <f t="array" ref="E95">IF($I$2="Раннее бронирование",
INDEX(GRID!$B$4:$BI$14,MATCH(E$7,GRID!$A$4:$A$14,0),MATCH(1,($U$2=GRID!$B$1:$BI$1)*(КАЛЕНДАРЬ!$R26=GRID!$B$3:$BI$3), 0))*GRID!$B$66,
ROUNDUP(INDEX(GRID!$B$4:$BI$14,MATCH(E$7,GRID!$A$4:$A$14,0),MATCH(1,($U$2=GRID!$B$1:$BI$1)*(КАЛЕНДАРЬ!$R26=GRID!$B$3:$BI$3),0))*GRID!$B$66*(1-GRID!$B$69),0))</f>
        <v>22032</v>
      </c>
      <c r="F95" s="48" cm="1">
        <f t="array" ref="F95">IF($I$2="Раннее бронирование",
INDEX(GRID!$B$17:$BI$27,MATCH(E$7,GRID!$A$17:$A$27,0),MATCH(1,($U$2=GRID!$B$1:$BI$1)*(КАЛЕНДАРЬ!$R26=GRID!$B$3:$BI$3), 0))*GRID!$B$66,
ROUNDUP(INDEX(GRID!$B$17:$BI$27,MATCH(E$7,GRID!$A$17:$A$27,0),MATCH(1,($U$2=GRID!$B$1:$BI$1)*(КАЛЕНДАРЬ!$R26=GRID!$B$3:$BI$3), 0))*GRID!$B$66*(1-GRID!$B$69),0))</f>
        <v>23732</v>
      </c>
      <c r="G95" s="47" cm="1">
        <f t="array" ref="G95">IF($I$2="Раннее бронирование",
INDEX(GRID!$B$4:$BI$14,MATCH(G$7,GRID!$A$4:$A$14,0),MATCH(1,($U$2=GRID!$B$1:$BI$1)*(КАЛЕНДАРЬ!$R26=GRID!$B$3:$BI$3), 0))*GRID!$B$66,
ROUNDUP(INDEX(GRID!$B$4:$BI$14,MATCH(G$7,GRID!$A$4:$A$14,0),MATCH(1,($U$2=GRID!$B$1:$BI$1)*(КАЛЕНДАРЬ!$R26=GRID!$B$3:$BI$3),0))*GRID!$B$66*(1-GRID!$B$69),0))</f>
        <v>24480</v>
      </c>
      <c r="H95" s="48" cm="1">
        <f t="array" ref="H95">IF($I$2="Раннее бронирование",
INDEX(GRID!$B$17:$BI$27,MATCH(G$7,GRID!$A$17:$A$27,0),MATCH(1,($U$2=GRID!$B$1:$BI$1)*(КАЛЕНДАРЬ!$R26=GRID!$B$3:$BI$3), 0))*GRID!$B$66,
ROUNDUP(INDEX(GRID!$B$17:$BI$27,MATCH(G$7,GRID!$A$17:$A$27,0),MATCH(1,($U$2=GRID!$B$1:$BI$1)*(КАЛЕНДАРЬ!$R26=GRID!$B$3:$BI$3), 0))*GRID!$B$66*(1-GRID!$B$69),0))</f>
        <v>26180</v>
      </c>
      <c r="I95" s="47" cm="1">
        <f t="array" ref="I95">IF($I$2="Раннее бронирование",
INDEX(GRID!$B$4:$BI$14,MATCH(I$7,GRID!$A$4:$A$14,0),MATCH(1,($U$2=GRID!$B$1:$BI$1)*(КАЛЕНДАРЬ!$R26=GRID!$B$3:$BI$3), 0))*GRID!$B$66,
ROUNDUP(INDEX(GRID!$B$4:$BI$14,MATCH(I$7,GRID!$A$4:$A$14,0),MATCH(1,($U$2=GRID!$B$1:$BI$1)*(КАЛЕНДАРЬ!$R26=GRID!$B$3:$BI$3),0))*GRID!$B$66*(1-GRID!$B$69),0))</f>
        <v>27336</v>
      </c>
      <c r="J95" s="48" cm="1">
        <f t="array" ref="J95">IF($I$2="Раннее бронирование",
INDEX(GRID!$B$17:$BI$27,MATCH(I$7,GRID!$A$17:$A$27,0),MATCH(1,($U$2=GRID!$B$1:$BI$1)*(КАЛЕНДАРЬ!$R26=GRID!$B$3:$BI$3), 0))*GRID!$B$66,
ROUNDUP(INDEX(GRID!$B$17:$BI$27,MATCH(I$7,GRID!$A$17:$A$27,0),MATCH(1,($U$2=GRID!$B$1:$BI$1)*(КАЛЕНДАРЬ!$R26=GRID!$B$3:$BI$3), 0))*GRID!$B$66*(1-GRID!$B$69),0))</f>
        <v>29036</v>
      </c>
      <c r="K95" s="47" cm="1">
        <f t="array" ref="K95">IF($I$2="Раннее бронирование",
INDEX(GRID!$B$4:$BI$14,MATCH(K$7,GRID!$A$4:$A$14,0),MATCH(1,($U$2=GRID!$B$1:$BI$1)*(КАЛЕНДАРЬ!$R26=GRID!$B$3:$BI$3), 0))*GRID!$B$66,
ROUNDUP(INDEX(GRID!$B$4:$BI$14,MATCH(K$7,GRID!$A$4:$A$14,0),MATCH(1,($U$2=GRID!$B$1:$BI$1)*(КАЛЕНДАРЬ!$R26=GRID!$B$3:$BI$3),0))*GRID!$B$66*(1-GRID!$B$69),0))</f>
        <v>30464</v>
      </c>
      <c r="L95" s="48" cm="1">
        <f t="array" ref="L95">IF($I$2="Раннее бронирование",
INDEX(GRID!$B$17:$BI$27,MATCH(K$7,GRID!$A$17:$A$27,0),MATCH(1,($U$2=GRID!$B$1:$BI$1)*(КАЛЕНДАРЬ!$R26=GRID!$B$3:$BI$3), 0))*GRID!$B$66,
ROUNDUP(INDEX(GRID!$B$17:$BI$27,MATCH(K$7,GRID!$A$17:$A$27,0),MATCH(1,($U$2=GRID!$B$1:$BI$1)*(КАЛЕНДАРЬ!$R26=GRID!$B$3:$BI$3), 0))*GRID!$B$66*(1-GRID!$B$69),0))</f>
        <v>32164</v>
      </c>
      <c r="M95" s="47" cm="1">
        <f t="array" ref="M95">IF($I$2="Раннее бронирование",
INDEX(GRID!$B$4:$BI$14,MATCH(M$7,GRID!$A$4:$A$14,0),MATCH(1,($U$2=GRID!$B$1:$BI$1)*(КАЛЕНДАРЬ!$R26=GRID!$B$3:$BI$3), 0))*GRID!$B$66,
ROUNDUP(INDEX(GRID!$B$4:$BI$14,MATCH(M$7,GRID!$A$4:$A$14,0),MATCH(1,($U$2=GRID!$B$1:$BI$1)*(КАЛЕНДАРЬ!$R26=GRID!$B$3:$BI$3),0))*GRID!$B$66*(1-GRID!$B$69),0))</f>
        <v>34000</v>
      </c>
      <c r="N95" s="48" cm="1">
        <f t="array" ref="N95">IF($I$2="Раннее бронирование",
INDEX(GRID!$B$17:$BI$27,MATCH(M$7,GRID!$A$17:$A$27,0),MATCH(1,($U$2=GRID!$B$1:$BI$1)*(КАЛЕНДАРЬ!$R26=GRID!$B$3:$BI$3), 0))*GRID!$B$66,
ROUNDUP(INDEX(GRID!$B$17:$BI$27,MATCH(M$7,GRID!$A$17:$A$27,0),MATCH(1,($U$2=GRID!$B$1:$BI$1)*(КАЛЕНДАРЬ!$R26=GRID!$B$3:$BI$3), 0))*GRID!$B$66*(1-GRID!$B$69),0))</f>
        <v>35700</v>
      </c>
      <c r="O95" s="47" cm="1">
        <f t="array" ref="O95">IF($I$2="Раннее бронирование",
INDEX(GRID!$B$4:$BI$14,MATCH(O$7,GRID!$A$4:$A$14,0),MATCH(1,($U$2=GRID!$B$1:$BI$1)*(КАЛЕНДАРЬ!$R26=GRID!$B$3:$BI$3), 0))*GRID!$B$66,
ROUNDUP(INDEX(GRID!$B$4:$BI$14,MATCH(O$7,GRID!$A$4:$A$14,0),MATCH(1,($U$2=GRID!$B$1:$BI$1)*(КАЛЕНДАРЬ!$R26=GRID!$B$3:$BI$3),0))*GRID!$B$66*(1-GRID!$B$69),0))</f>
        <v>38420</v>
      </c>
      <c r="P95" s="48" cm="1">
        <f t="array" ref="P95">IF($I$2="Раннее бронирование",
INDEX(GRID!$B$17:$BI$27,MATCH(O$7,GRID!$A$17:$A$27,0),MATCH(1,($U$2=GRID!$B$1:$BI$1)*(КАЛЕНДАРЬ!$R26=GRID!$B$3:$BI$3), 0))*GRID!$B$66,
ROUNDUP(INDEX(GRID!$B$17:$BI$27,MATCH(O$7,GRID!$A$17:$A$27,0),MATCH(1,($U$2=GRID!$B$1:$BI$1)*(КАЛЕНДАРЬ!$R26=GRID!$B$3:$BI$3), 0))*GRID!$B$66*(1-GRID!$B$69),0))</f>
        <v>40120</v>
      </c>
      <c r="Q95" s="47" cm="1">
        <f t="array" ref="Q95">IF($I$2="Раннее бронирование",
INDEX(GRID!$B$4:$BI$14,MATCH(Q$7,GRID!$A$4:$A$14,0),MATCH(1,($U$2=GRID!$B$1:$BI$1)*(КАЛЕНДАРЬ!$R26=GRID!$B$3:$BI$3), 0))*GRID!$B$66,
ROUNDUP(INDEX(GRID!$B$4:$BI$14,MATCH(Q$7,GRID!$A$4:$A$14,0),MATCH(1,($U$2=GRID!$B$1:$BI$1)*(КАЛЕНДАРЬ!$R26=GRID!$B$3:$BI$3),0))*GRID!$B$66*(1-GRID!$B$69),0))</f>
        <v>43384</v>
      </c>
      <c r="R95" s="48" cm="1">
        <f t="array" ref="R95">IF($I$2="Раннее бронирование",
INDEX(GRID!$B$17:$BI$27,MATCH(Q$7,GRID!$A$17:$A$27,0),MATCH(1,($U$2=GRID!$B$1:$BI$1)*(КАЛЕНДАРЬ!$R26=GRID!$B$3:$BI$3), 0))*GRID!$B$66,
ROUNDUP(INDEX(GRID!$B$17:$BI$27,MATCH(Q$7,GRID!$A$17:$A$27,0),MATCH(1,($U$2=GRID!$B$1:$BI$1)*(КАЛЕНДАРЬ!$R26=GRID!$B$3:$BI$3), 0))*GRID!$B$66*(1-GRID!$B$69),0))</f>
        <v>45084</v>
      </c>
      <c r="S95" s="47" cm="1">
        <f t="array" ref="S95">IF($I$2="Раннее бронирование",
INDEX(GRID!$B$4:$BI$14,MATCH(S$7,GRID!$A$4:$A$14,0),MATCH(1,($U$2=GRID!$B$1:$BI$1)*(КАЛЕНДАРЬ!$R26=GRID!$B$3:$BI$3), 0))*GRID!$B$66,
ROUNDUP(INDEX(GRID!$B$4:$BI$14,MATCH(S$7,GRID!$A$4:$A$14,0),MATCH(1,($U$2=GRID!$B$1:$BI$1)*(КАЛЕНДАРЬ!$R26=GRID!$B$3:$BI$3),0))*GRID!$B$66*(1-GRID!$B$69),0))</f>
        <v>53856</v>
      </c>
      <c r="T95" s="48" cm="1">
        <f t="array" ref="T95">IF($I$2="Раннее бронирование",
INDEX(GRID!$B$17:$BI$27,MATCH(S$7,GRID!$A$17:$A$27,0),MATCH(1,($U$2=GRID!$B$1:$BI$1)*(КАЛЕНДАРЬ!$R26=GRID!$B$3:$BI$3), 0))*GRID!$B$66,
ROUNDUP(INDEX(GRID!$B$17:$BI$27,MATCH(S$7,GRID!$A$17:$A$27,0),MATCH(1,($U$2=GRID!$B$1:$BI$1)*(КАЛЕНДАРЬ!$R26=GRID!$B$3:$BI$3), 0))*GRID!$B$66*(1-GRID!$B$69),0))</f>
        <v>55556</v>
      </c>
      <c r="U95" s="47" cm="1">
        <f t="array" ref="U95">IF($I$2="Раннее бронирование",
INDEX(GRID!$B$4:$BI$14,MATCH(U$7,GRID!$A$4:$A$14,0),MATCH(1,($U$2=GRID!$B$1:$BI$1)*(КАЛЕНДАРЬ!$R26=GRID!$B$3:$BI$3), 0))*GRID!$B$66,
ROUNDUP(INDEX(GRID!$B$4:$BI$14,MATCH(U$7,GRID!$A$4:$A$14,0),MATCH(1,($U$2=GRID!$B$1:$BI$1)*(КАЛЕНДАРЬ!$R26=GRID!$B$3:$BI$3),0))*GRID!$B$66*(1-GRID!$B$69),0))</f>
        <v>59840</v>
      </c>
      <c r="V95" s="48" cm="1">
        <f t="array" ref="V95">IF($I$2="Раннее бронирование",
INDEX(GRID!$B$17:$BI$27,MATCH(U$7,GRID!$A$17:$A$27,0),MATCH(1,($U$2=GRID!$B$1:$BI$1)*(КАЛЕНДАРЬ!$R26=GRID!$B$3:$BI$3), 0))*GRID!$B$66,
ROUNDUP(INDEX(GRID!$B$17:$BI$27,MATCH(U$7,GRID!$A$17:$A$27,0),MATCH(1,($U$2=GRID!$B$1:$BI$1)*(КАЛЕНДАРЬ!$R26=GRID!$B$3:$BI$3), 0))*GRID!$B$66*(1-GRID!$B$69),0))</f>
        <v>61540</v>
      </c>
      <c r="W95" s="47" cm="1">
        <f t="array" ref="W95">IF($I$2="Раннее бронирование",
INDEX(GRID!$B$4:$BI$14,MATCH(W$7,GRID!$A$4:$A$14,0),MATCH(1,($U$2=GRID!$B$1:$BI$1)*(КАЛЕНДАРЬ!$R26=GRID!$B$3:$BI$3), 0))*GRID!$B$66,
ROUNDUP(INDEX(GRID!$B$4:$BI$14,MATCH(W$7,GRID!$A$4:$A$14,0),MATCH(1,($U$2=GRID!$B$1:$BI$1)*(КАЛЕНДАРЬ!$R26=GRID!$B$3:$BI$3),0))*GRID!$B$66*(1-GRID!$B$69),0))</f>
        <v>215560</v>
      </c>
      <c r="X95" s="48" cm="1">
        <f t="array" ref="X95">IF($I$2="Раннее бронирование",
INDEX(GRID!$B$17:$BI$27,MATCH(W$7,GRID!$A$17:$A$27,0),MATCH(1,($U$2=GRID!$B$1:$BI$1)*(КАЛЕНДАРЬ!$R26=GRID!$B$3:$BI$3), 0))*GRID!$B$66,
ROUNDUP(INDEX(GRID!$B$17:$BI$27,MATCH(W$7,GRID!$A$17:$A$27,0),MATCH(1,($U$2=GRID!$B$1:$BI$1)*(КАЛЕНДАРЬ!$R26=GRID!$B$3:$BI$3), 0))*GRID!$B$66*(1-GRID!$B$69),0))</f>
        <v>217260</v>
      </c>
    </row>
    <row r="96" spans="1:24" hidden="1" x14ac:dyDescent="0.2">
      <c r="A96" s="117" t="s">
        <v>44</v>
      </c>
      <c r="B96" s="117">
        <v>24</v>
      </c>
      <c r="C96" s="47" cm="1">
        <f t="array" ref="C96">IF($I$2="Раннее бронирование",
INDEX(GRID!$B$4:$BI$14,MATCH(C$7,GRID!$A$4:$A$14,0),MATCH(1,($U$2=GRID!$B$1:$BI$1)*(КАЛЕНДАРЬ!$R27=GRID!$B$3:$BI$3), 0))*GRID!$B$66,
ROUNDUP(INDEX(GRID!$B$4:$BI$14,MATCH(C$7,GRID!$A$4:$A$14,0),MATCH(1,($U$2=GRID!$B$1:$BI$1)*(КАЛЕНДАРЬ!$R27=GRID!$B$3:$BI$3),0))*GRID!$B$66*(1-GRID!$B$69),0))</f>
        <v>19720</v>
      </c>
      <c r="D96" s="48" cm="1">
        <f t="array" ref="D96">IF($I$2="Раннее бронирование",
INDEX(GRID!$B$17:$BI$27,MATCH(C$7,GRID!$A$17:$A$27,0),MATCH(1,($U$2=GRID!$B$1:$BI$1)*(КАЛЕНДАРЬ!$R27=GRID!$B$3:$BI$3), 0))*GRID!$B$66,
ROUNDUP(INDEX(GRID!$B$17:$BI$27,MATCH(C$7,GRID!$A$17:$A$27,0),MATCH(1,($U$2=GRID!$B$1:$BI$1)*(КАЛЕНДАРЬ!$R27=GRID!$B$3:$BI$3), 0))*GRID!$B$66*(1-GRID!$B$69),0))</f>
        <v>21420</v>
      </c>
      <c r="E96" s="47" cm="1">
        <f t="array" ref="E96">IF($I$2="Раннее бронирование",
INDEX(GRID!$B$4:$BI$14,MATCH(E$7,GRID!$A$4:$A$14,0),MATCH(1,($U$2=GRID!$B$1:$BI$1)*(КАЛЕНДАРЬ!$R27=GRID!$B$3:$BI$3), 0))*GRID!$B$66,
ROUNDUP(INDEX(GRID!$B$4:$BI$14,MATCH(E$7,GRID!$A$4:$A$14,0),MATCH(1,($U$2=GRID!$B$1:$BI$1)*(КАЛЕНДАРЬ!$R27=GRID!$B$3:$BI$3),0))*GRID!$B$66*(1-GRID!$B$69),0))</f>
        <v>22032</v>
      </c>
      <c r="F96" s="48" cm="1">
        <f t="array" ref="F96">IF($I$2="Раннее бронирование",
INDEX(GRID!$B$17:$BI$27,MATCH(E$7,GRID!$A$17:$A$27,0),MATCH(1,($U$2=GRID!$B$1:$BI$1)*(КАЛЕНДАРЬ!$R27=GRID!$B$3:$BI$3), 0))*GRID!$B$66,
ROUNDUP(INDEX(GRID!$B$17:$BI$27,MATCH(E$7,GRID!$A$17:$A$27,0),MATCH(1,($U$2=GRID!$B$1:$BI$1)*(КАЛЕНДАРЬ!$R27=GRID!$B$3:$BI$3), 0))*GRID!$B$66*(1-GRID!$B$69),0))</f>
        <v>23732</v>
      </c>
      <c r="G96" s="47" cm="1">
        <f t="array" ref="G96">IF($I$2="Раннее бронирование",
INDEX(GRID!$B$4:$BI$14,MATCH(G$7,GRID!$A$4:$A$14,0),MATCH(1,($U$2=GRID!$B$1:$BI$1)*(КАЛЕНДАРЬ!$R27=GRID!$B$3:$BI$3), 0))*GRID!$B$66,
ROUNDUP(INDEX(GRID!$B$4:$BI$14,MATCH(G$7,GRID!$A$4:$A$14,0),MATCH(1,($U$2=GRID!$B$1:$BI$1)*(КАЛЕНДАРЬ!$R27=GRID!$B$3:$BI$3),0))*GRID!$B$66*(1-GRID!$B$69),0))</f>
        <v>24480</v>
      </c>
      <c r="H96" s="48" cm="1">
        <f t="array" ref="H96">IF($I$2="Раннее бронирование",
INDEX(GRID!$B$17:$BI$27,MATCH(G$7,GRID!$A$17:$A$27,0),MATCH(1,($U$2=GRID!$B$1:$BI$1)*(КАЛЕНДАРЬ!$R27=GRID!$B$3:$BI$3), 0))*GRID!$B$66,
ROUNDUP(INDEX(GRID!$B$17:$BI$27,MATCH(G$7,GRID!$A$17:$A$27,0),MATCH(1,($U$2=GRID!$B$1:$BI$1)*(КАЛЕНДАРЬ!$R27=GRID!$B$3:$BI$3), 0))*GRID!$B$66*(1-GRID!$B$69),0))</f>
        <v>26180</v>
      </c>
      <c r="I96" s="47" cm="1">
        <f t="array" ref="I96">IF($I$2="Раннее бронирование",
INDEX(GRID!$B$4:$BI$14,MATCH(I$7,GRID!$A$4:$A$14,0),MATCH(1,($U$2=GRID!$B$1:$BI$1)*(КАЛЕНДАРЬ!$R27=GRID!$B$3:$BI$3), 0))*GRID!$B$66,
ROUNDUP(INDEX(GRID!$B$4:$BI$14,MATCH(I$7,GRID!$A$4:$A$14,0),MATCH(1,($U$2=GRID!$B$1:$BI$1)*(КАЛЕНДАРЬ!$R27=GRID!$B$3:$BI$3),0))*GRID!$B$66*(1-GRID!$B$69),0))</f>
        <v>27336</v>
      </c>
      <c r="J96" s="48" cm="1">
        <f t="array" ref="J96">IF($I$2="Раннее бронирование",
INDEX(GRID!$B$17:$BI$27,MATCH(I$7,GRID!$A$17:$A$27,0),MATCH(1,($U$2=GRID!$B$1:$BI$1)*(КАЛЕНДАРЬ!$R27=GRID!$B$3:$BI$3), 0))*GRID!$B$66,
ROUNDUP(INDEX(GRID!$B$17:$BI$27,MATCH(I$7,GRID!$A$17:$A$27,0),MATCH(1,($U$2=GRID!$B$1:$BI$1)*(КАЛЕНДАРЬ!$R27=GRID!$B$3:$BI$3), 0))*GRID!$B$66*(1-GRID!$B$69),0))</f>
        <v>29036</v>
      </c>
      <c r="K96" s="47" cm="1">
        <f t="array" ref="K96">IF($I$2="Раннее бронирование",
INDEX(GRID!$B$4:$BI$14,MATCH(K$7,GRID!$A$4:$A$14,0),MATCH(1,($U$2=GRID!$B$1:$BI$1)*(КАЛЕНДАРЬ!$R27=GRID!$B$3:$BI$3), 0))*GRID!$B$66,
ROUNDUP(INDEX(GRID!$B$4:$BI$14,MATCH(K$7,GRID!$A$4:$A$14,0),MATCH(1,($U$2=GRID!$B$1:$BI$1)*(КАЛЕНДАРЬ!$R27=GRID!$B$3:$BI$3),0))*GRID!$B$66*(1-GRID!$B$69),0))</f>
        <v>30464</v>
      </c>
      <c r="L96" s="48" cm="1">
        <f t="array" ref="L96">IF($I$2="Раннее бронирование",
INDEX(GRID!$B$17:$BI$27,MATCH(K$7,GRID!$A$17:$A$27,0),MATCH(1,($U$2=GRID!$B$1:$BI$1)*(КАЛЕНДАРЬ!$R27=GRID!$B$3:$BI$3), 0))*GRID!$B$66,
ROUNDUP(INDEX(GRID!$B$17:$BI$27,MATCH(K$7,GRID!$A$17:$A$27,0),MATCH(1,($U$2=GRID!$B$1:$BI$1)*(КАЛЕНДАРЬ!$R27=GRID!$B$3:$BI$3), 0))*GRID!$B$66*(1-GRID!$B$69),0))</f>
        <v>32164</v>
      </c>
      <c r="M96" s="47" cm="1">
        <f t="array" ref="M96">IF($I$2="Раннее бронирование",
INDEX(GRID!$B$4:$BI$14,MATCH(M$7,GRID!$A$4:$A$14,0),MATCH(1,($U$2=GRID!$B$1:$BI$1)*(КАЛЕНДАРЬ!$R27=GRID!$B$3:$BI$3), 0))*GRID!$B$66,
ROUNDUP(INDEX(GRID!$B$4:$BI$14,MATCH(M$7,GRID!$A$4:$A$14,0),MATCH(1,($U$2=GRID!$B$1:$BI$1)*(КАЛЕНДАРЬ!$R27=GRID!$B$3:$BI$3),0))*GRID!$B$66*(1-GRID!$B$69),0))</f>
        <v>34000</v>
      </c>
      <c r="N96" s="48" cm="1">
        <f t="array" ref="N96">IF($I$2="Раннее бронирование",
INDEX(GRID!$B$17:$BI$27,MATCH(M$7,GRID!$A$17:$A$27,0),MATCH(1,($U$2=GRID!$B$1:$BI$1)*(КАЛЕНДАРЬ!$R27=GRID!$B$3:$BI$3), 0))*GRID!$B$66,
ROUNDUP(INDEX(GRID!$B$17:$BI$27,MATCH(M$7,GRID!$A$17:$A$27,0),MATCH(1,($U$2=GRID!$B$1:$BI$1)*(КАЛЕНДАРЬ!$R27=GRID!$B$3:$BI$3), 0))*GRID!$B$66*(1-GRID!$B$69),0))</f>
        <v>35700</v>
      </c>
      <c r="O96" s="47" cm="1">
        <f t="array" ref="O96">IF($I$2="Раннее бронирование",
INDEX(GRID!$B$4:$BI$14,MATCH(O$7,GRID!$A$4:$A$14,0),MATCH(1,($U$2=GRID!$B$1:$BI$1)*(КАЛЕНДАРЬ!$R27=GRID!$B$3:$BI$3), 0))*GRID!$B$66,
ROUNDUP(INDEX(GRID!$B$4:$BI$14,MATCH(O$7,GRID!$A$4:$A$14,0),MATCH(1,($U$2=GRID!$B$1:$BI$1)*(КАЛЕНДАРЬ!$R27=GRID!$B$3:$BI$3),0))*GRID!$B$66*(1-GRID!$B$69),0))</f>
        <v>38420</v>
      </c>
      <c r="P96" s="48" cm="1">
        <f t="array" ref="P96">IF($I$2="Раннее бронирование",
INDEX(GRID!$B$17:$BI$27,MATCH(O$7,GRID!$A$17:$A$27,0),MATCH(1,($U$2=GRID!$B$1:$BI$1)*(КАЛЕНДАРЬ!$R27=GRID!$B$3:$BI$3), 0))*GRID!$B$66,
ROUNDUP(INDEX(GRID!$B$17:$BI$27,MATCH(O$7,GRID!$A$17:$A$27,0),MATCH(1,($U$2=GRID!$B$1:$BI$1)*(КАЛЕНДАРЬ!$R27=GRID!$B$3:$BI$3), 0))*GRID!$B$66*(1-GRID!$B$69),0))</f>
        <v>40120</v>
      </c>
      <c r="Q96" s="47" cm="1">
        <f t="array" ref="Q96">IF($I$2="Раннее бронирование",
INDEX(GRID!$B$4:$BI$14,MATCH(Q$7,GRID!$A$4:$A$14,0),MATCH(1,($U$2=GRID!$B$1:$BI$1)*(КАЛЕНДАРЬ!$R27=GRID!$B$3:$BI$3), 0))*GRID!$B$66,
ROUNDUP(INDEX(GRID!$B$4:$BI$14,MATCH(Q$7,GRID!$A$4:$A$14,0),MATCH(1,($U$2=GRID!$B$1:$BI$1)*(КАЛЕНДАРЬ!$R27=GRID!$B$3:$BI$3),0))*GRID!$B$66*(1-GRID!$B$69),0))</f>
        <v>43384</v>
      </c>
      <c r="R96" s="48" cm="1">
        <f t="array" ref="R96">IF($I$2="Раннее бронирование",
INDEX(GRID!$B$17:$BI$27,MATCH(Q$7,GRID!$A$17:$A$27,0),MATCH(1,($U$2=GRID!$B$1:$BI$1)*(КАЛЕНДАРЬ!$R27=GRID!$B$3:$BI$3), 0))*GRID!$B$66,
ROUNDUP(INDEX(GRID!$B$17:$BI$27,MATCH(Q$7,GRID!$A$17:$A$27,0),MATCH(1,($U$2=GRID!$B$1:$BI$1)*(КАЛЕНДАРЬ!$R27=GRID!$B$3:$BI$3), 0))*GRID!$B$66*(1-GRID!$B$69),0))</f>
        <v>45084</v>
      </c>
      <c r="S96" s="47" cm="1">
        <f t="array" ref="S96">IF($I$2="Раннее бронирование",
INDEX(GRID!$B$4:$BI$14,MATCH(S$7,GRID!$A$4:$A$14,0),MATCH(1,($U$2=GRID!$B$1:$BI$1)*(КАЛЕНДАРЬ!$R27=GRID!$B$3:$BI$3), 0))*GRID!$B$66,
ROUNDUP(INDEX(GRID!$B$4:$BI$14,MATCH(S$7,GRID!$A$4:$A$14,0),MATCH(1,($U$2=GRID!$B$1:$BI$1)*(КАЛЕНДАРЬ!$R27=GRID!$B$3:$BI$3),0))*GRID!$B$66*(1-GRID!$B$69),0))</f>
        <v>53856</v>
      </c>
      <c r="T96" s="48" cm="1">
        <f t="array" ref="T96">IF($I$2="Раннее бронирование",
INDEX(GRID!$B$17:$BI$27,MATCH(S$7,GRID!$A$17:$A$27,0),MATCH(1,($U$2=GRID!$B$1:$BI$1)*(КАЛЕНДАРЬ!$R27=GRID!$B$3:$BI$3), 0))*GRID!$B$66,
ROUNDUP(INDEX(GRID!$B$17:$BI$27,MATCH(S$7,GRID!$A$17:$A$27,0),MATCH(1,($U$2=GRID!$B$1:$BI$1)*(КАЛЕНДАРЬ!$R27=GRID!$B$3:$BI$3), 0))*GRID!$B$66*(1-GRID!$B$69),0))</f>
        <v>55556</v>
      </c>
      <c r="U96" s="47" cm="1">
        <f t="array" ref="U96">IF($I$2="Раннее бронирование",
INDEX(GRID!$B$4:$BI$14,MATCH(U$7,GRID!$A$4:$A$14,0),MATCH(1,($U$2=GRID!$B$1:$BI$1)*(КАЛЕНДАРЬ!$R27=GRID!$B$3:$BI$3), 0))*GRID!$B$66,
ROUNDUP(INDEX(GRID!$B$4:$BI$14,MATCH(U$7,GRID!$A$4:$A$14,0),MATCH(1,($U$2=GRID!$B$1:$BI$1)*(КАЛЕНДАРЬ!$R27=GRID!$B$3:$BI$3),0))*GRID!$B$66*(1-GRID!$B$69),0))</f>
        <v>59840</v>
      </c>
      <c r="V96" s="48" cm="1">
        <f t="array" ref="V96">IF($I$2="Раннее бронирование",
INDEX(GRID!$B$17:$BI$27,MATCH(U$7,GRID!$A$17:$A$27,0),MATCH(1,($U$2=GRID!$B$1:$BI$1)*(КАЛЕНДАРЬ!$R27=GRID!$B$3:$BI$3), 0))*GRID!$B$66,
ROUNDUP(INDEX(GRID!$B$17:$BI$27,MATCH(U$7,GRID!$A$17:$A$27,0),MATCH(1,($U$2=GRID!$B$1:$BI$1)*(КАЛЕНДАРЬ!$R27=GRID!$B$3:$BI$3), 0))*GRID!$B$66*(1-GRID!$B$69),0))</f>
        <v>61540</v>
      </c>
      <c r="W96" s="47" cm="1">
        <f t="array" ref="W96">IF($I$2="Раннее бронирование",
INDEX(GRID!$B$4:$BI$14,MATCH(W$7,GRID!$A$4:$A$14,0),MATCH(1,($U$2=GRID!$B$1:$BI$1)*(КАЛЕНДАРЬ!$R27=GRID!$B$3:$BI$3), 0))*GRID!$B$66,
ROUNDUP(INDEX(GRID!$B$4:$BI$14,MATCH(W$7,GRID!$A$4:$A$14,0),MATCH(1,($U$2=GRID!$B$1:$BI$1)*(КАЛЕНДАРЬ!$R27=GRID!$B$3:$BI$3),0))*GRID!$B$66*(1-GRID!$B$69),0))</f>
        <v>215560</v>
      </c>
      <c r="X96" s="48" cm="1">
        <f t="array" ref="X96">IF($I$2="Раннее бронирование",
INDEX(GRID!$B$17:$BI$27,MATCH(W$7,GRID!$A$17:$A$27,0),MATCH(1,($U$2=GRID!$B$1:$BI$1)*(КАЛЕНДАРЬ!$R27=GRID!$B$3:$BI$3), 0))*GRID!$B$66,
ROUNDUP(INDEX(GRID!$B$17:$BI$27,MATCH(W$7,GRID!$A$17:$A$27,0),MATCH(1,($U$2=GRID!$B$1:$BI$1)*(КАЛЕНДАРЬ!$R27=GRID!$B$3:$BI$3), 0))*GRID!$B$66*(1-GRID!$B$69),0))</f>
        <v>217260</v>
      </c>
    </row>
    <row r="97" spans="1:24" hidden="1" x14ac:dyDescent="0.2">
      <c r="A97" s="117" t="s">
        <v>45</v>
      </c>
      <c r="B97" s="117">
        <v>25</v>
      </c>
      <c r="C97" s="47" cm="1">
        <f t="array" ref="C97">IF($I$2="Раннее бронирование",
INDEX(GRID!$B$4:$BI$14,MATCH(C$7,GRID!$A$4:$A$14,0),MATCH(1,($U$2=GRID!$B$1:$BI$1)*(КАЛЕНДАРЬ!$R28=GRID!$B$3:$BI$3), 0))*GRID!$B$66,
ROUNDUP(INDEX(GRID!$B$4:$BI$14,MATCH(C$7,GRID!$A$4:$A$14,0),MATCH(1,($U$2=GRID!$B$1:$BI$1)*(КАЛЕНДАРЬ!$R28=GRID!$B$3:$BI$3),0))*GRID!$B$66*(1-GRID!$B$69),0))</f>
        <v>20740</v>
      </c>
      <c r="D97" s="48" cm="1">
        <f t="array" ref="D97">IF($I$2="Раннее бронирование",
INDEX(GRID!$B$17:$BI$27,MATCH(C$7,GRID!$A$17:$A$27,0),MATCH(1,($U$2=GRID!$B$1:$BI$1)*(КАЛЕНДАРЬ!$R28=GRID!$B$3:$BI$3), 0))*GRID!$B$66,
ROUNDUP(INDEX(GRID!$B$17:$BI$27,MATCH(C$7,GRID!$A$17:$A$27,0),MATCH(1,($U$2=GRID!$B$1:$BI$1)*(КАЛЕНДАРЬ!$R28=GRID!$B$3:$BI$3), 0))*GRID!$B$66*(1-GRID!$B$69),0))</f>
        <v>22440</v>
      </c>
      <c r="E97" s="47" cm="1">
        <f t="array" ref="E97">IF($I$2="Раннее бронирование",
INDEX(GRID!$B$4:$BI$14,MATCH(E$7,GRID!$A$4:$A$14,0),MATCH(1,($U$2=GRID!$B$1:$BI$1)*(КАЛЕНДАРЬ!$R28=GRID!$B$3:$BI$3), 0))*GRID!$B$66,
ROUNDUP(INDEX(GRID!$B$4:$BI$14,MATCH(E$7,GRID!$A$4:$A$14,0),MATCH(1,($U$2=GRID!$B$1:$BI$1)*(КАЛЕНДАРЬ!$R28=GRID!$B$3:$BI$3),0))*GRID!$B$66*(1-GRID!$B$69),0))</f>
        <v>23188</v>
      </c>
      <c r="F97" s="48" cm="1">
        <f t="array" ref="F97">IF($I$2="Раннее бронирование",
INDEX(GRID!$B$17:$BI$27,MATCH(E$7,GRID!$A$17:$A$27,0),MATCH(1,($U$2=GRID!$B$1:$BI$1)*(КАЛЕНДАРЬ!$R28=GRID!$B$3:$BI$3), 0))*GRID!$B$66,
ROUNDUP(INDEX(GRID!$B$17:$BI$27,MATCH(E$7,GRID!$A$17:$A$27,0),MATCH(1,($U$2=GRID!$B$1:$BI$1)*(КАЛЕНДАРЬ!$R28=GRID!$B$3:$BI$3), 0))*GRID!$B$66*(1-GRID!$B$69),0))</f>
        <v>24888</v>
      </c>
      <c r="G97" s="47" cm="1">
        <f t="array" ref="G97">IF($I$2="Раннее бронирование",
INDEX(GRID!$B$4:$BI$14,MATCH(G$7,GRID!$A$4:$A$14,0),MATCH(1,($U$2=GRID!$B$1:$BI$1)*(КАЛЕНДАРЬ!$R28=GRID!$B$3:$BI$3), 0))*GRID!$B$66,
ROUNDUP(INDEX(GRID!$B$4:$BI$14,MATCH(G$7,GRID!$A$4:$A$14,0),MATCH(1,($U$2=GRID!$B$1:$BI$1)*(КАЛЕНДАРЬ!$R28=GRID!$B$3:$BI$3),0))*GRID!$B$66*(1-GRID!$B$69),0))</f>
        <v>25840</v>
      </c>
      <c r="H97" s="48" cm="1">
        <f t="array" ref="H97">IF($I$2="Раннее бронирование",
INDEX(GRID!$B$17:$BI$27,MATCH(G$7,GRID!$A$17:$A$27,0),MATCH(1,($U$2=GRID!$B$1:$BI$1)*(КАЛЕНДАРЬ!$R28=GRID!$B$3:$BI$3), 0))*GRID!$B$66,
ROUNDUP(INDEX(GRID!$B$17:$BI$27,MATCH(G$7,GRID!$A$17:$A$27,0),MATCH(1,($U$2=GRID!$B$1:$BI$1)*(КАЛЕНДАРЬ!$R28=GRID!$B$3:$BI$3), 0))*GRID!$B$66*(1-GRID!$B$69),0))</f>
        <v>27540</v>
      </c>
      <c r="I97" s="47" cm="1">
        <f t="array" ref="I97">IF($I$2="Раннее бронирование",
INDEX(GRID!$B$4:$BI$14,MATCH(I$7,GRID!$A$4:$A$14,0),MATCH(1,($U$2=GRID!$B$1:$BI$1)*(КАЛЕНДАРЬ!$R28=GRID!$B$3:$BI$3), 0))*GRID!$B$66,
ROUNDUP(INDEX(GRID!$B$4:$BI$14,MATCH(I$7,GRID!$A$4:$A$14,0),MATCH(1,($U$2=GRID!$B$1:$BI$1)*(КАЛЕНДАРЬ!$R28=GRID!$B$3:$BI$3),0))*GRID!$B$66*(1-GRID!$B$69),0))</f>
        <v>28832</v>
      </c>
      <c r="J97" s="48" cm="1">
        <f t="array" ref="J97">IF($I$2="Раннее бронирование",
INDEX(GRID!$B$17:$BI$27,MATCH(I$7,GRID!$A$17:$A$27,0),MATCH(1,($U$2=GRID!$B$1:$BI$1)*(КАЛЕНДАРЬ!$R28=GRID!$B$3:$BI$3), 0))*GRID!$B$66,
ROUNDUP(INDEX(GRID!$B$17:$BI$27,MATCH(I$7,GRID!$A$17:$A$27,0),MATCH(1,($U$2=GRID!$B$1:$BI$1)*(КАЛЕНДАРЬ!$R28=GRID!$B$3:$BI$3), 0))*GRID!$B$66*(1-GRID!$B$69),0))</f>
        <v>30532</v>
      </c>
      <c r="K97" s="47" cm="1">
        <f t="array" ref="K97">IF($I$2="Раннее бронирование",
INDEX(GRID!$B$4:$BI$14,MATCH(K$7,GRID!$A$4:$A$14,0),MATCH(1,($U$2=GRID!$B$1:$BI$1)*(КАЛЕНДАРЬ!$R28=GRID!$B$3:$BI$3), 0))*GRID!$B$66,
ROUNDUP(INDEX(GRID!$B$4:$BI$14,MATCH(K$7,GRID!$A$4:$A$14,0),MATCH(1,($U$2=GRID!$B$1:$BI$1)*(КАЛЕНДАРЬ!$R28=GRID!$B$3:$BI$3),0))*GRID!$B$66*(1-GRID!$B$69),0))</f>
        <v>32164</v>
      </c>
      <c r="L97" s="48" cm="1">
        <f t="array" ref="L97">IF($I$2="Раннее бронирование",
INDEX(GRID!$B$17:$BI$27,MATCH(K$7,GRID!$A$17:$A$27,0),MATCH(1,($U$2=GRID!$B$1:$BI$1)*(КАЛЕНДАРЬ!$R28=GRID!$B$3:$BI$3), 0))*GRID!$B$66,
ROUNDUP(INDEX(GRID!$B$17:$BI$27,MATCH(K$7,GRID!$A$17:$A$27,0),MATCH(1,($U$2=GRID!$B$1:$BI$1)*(КАЛЕНДАРЬ!$R28=GRID!$B$3:$BI$3), 0))*GRID!$B$66*(1-GRID!$B$69),0))</f>
        <v>33864</v>
      </c>
      <c r="M97" s="47" cm="1">
        <f t="array" ref="M97">IF($I$2="Раннее бронирование",
INDEX(GRID!$B$4:$BI$14,MATCH(M$7,GRID!$A$4:$A$14,0),MATCH(1,($U$2=GRID!$B$1:$BI$1)*(КАЛЕНДАРЬ!$R28=GRID!$B$3:$BI$3), 0))*GRID!$B$66,
ROUNDUP(INDEX(GRID!$B$4:$BI$14,MATCH(M$7,GRID!$A$4:$A$14,0),MATCH(1,($U$2=GRID!$B$1:$BI$1)*(КАЛЕНДАРЬ!$R28=GRID!$B$3:$BI$3),0))*GRID!$B$66*(1-GRID!$B$69),0))</f>
        <v>35904</v>
      </c>
      <c r="N97" s="48" cm="1">
        <f t="array" ref="N97">IF($I$2="Раннее бронирование",
INDEX(GRID!$B$17:$BI$27,MATCH(M$7,GRID!$A$17:$A$27,0),MATCH(1,($U$2=GRID!$B$1:$BI$1)*(КАЛЕНДАРЬ!$R28=GRID!$B$3:$BI$3), 0))*GRID!$B$66,
ROUNDUP(INDEX(GRID!$B$17:$BI$27,MATCH(M$7,GRID!$A$17:$A$27,0),MATCH(1,($U$2=GRID!$B$1:$BI$1)*(КАЛЕНДАРЬ!$R28=GRID!$B$3:$BI$3), 0))*GRID!$B$66*(1-GRID!$B$69),0))</f>
        <v>37604</v>
      </c>
      <c r="O97" s="47" cm="1">
        <f t="array" ref="O97">IF($I$2="Раннее бронирование",
INDEX(GRID!$B$4:$BI$14,MATCH(O$7,GRID!$A$4:$A$14,0),MATCH(1,($U$2=GRID!$B$1:$BI$1)*(КАЛЕНДАРЬ!$R28=GRID!$B$3:$BI$3), 0))*GRID!$B$66,
ROUNDUP(INDEX(GRID!$B$4:$BI$14,MATCH(O$7,GRID!$A$4:$A$14,0),MATCH(1,($U$2=GRID!$B$1:$BI$1)*(КАЛЕНДАРЬ!$R28=GRID!$B$3:$BI$3),0))*GRID!$B$66*(1-GRID!$B$69),0))</f>
        <v>40392</v>
      </c>
      <c r="P97" s="48" cm="1">
        <f t="array" ref="P97">IF($I$2="Раннее бронирование",
INDEX(GRID!$B$17:$BI$27,MATCH(O$7,GRID!$A$17:$A$27,0),MATCH(1,($U$2=GRID!$B$1:$BI$1)*(КАЛЕНДАРЬ!$R28=GRID!$B$3:$BI$3), 0))*GRID!$B$66,
ROUNDUP(INDEX(GRID!$B$17:$BI$27,MATCH(O$7,GRID!$A$17:$A$27,0),MATCH(1,($U$2=GRID!$B$1:$BI$1)*(КАЛЕНДАРЬ!$R28=GRID!$B$3:$BI$3), 0))*GRID!$B$66*(1-GRID!$B$69),0))</f>
        <v>42092</v>
      </c>
      <c r="Q97" s="47" cm="1">
        <f t="array" ref="Q97">IF($I$2="Раннее бронирование",
INDEX(GRID!$B$4:$BI$14,MATCH(Q$7,GRID!$A$4:$A$14,0),MATCH(1,($U$2=GRID!$B$1:$BI$1)*(КАЛЕНДАРЬ!$R28=GRID!$B$3:$BI$3), 0))*GRID!$B$66,
ROUNDUP(INDEX(GRID!$B$4:$BI$14,MATCH(Q$7,GRID!$A$4:$A$14,0),MATCH(1,($U$2=GRID!$B$1:$BI$1)*(КАЛЕНДАРЬ!$R28=GRID!$B$3:$BI$3),0))*GRID!$B$66*(1-GRID!$B$69),0))</f>
        <v>45628</v>
      </c>
      <c r="R97" s="48" cm="1">
        <f t="array" ref="R97">IF($I$2="Раннее бронирование",
INDEX(GRID!$B$17:$BI$27,MATCH(Q$7,GRID!$A$17:$A$27,0),MATCH(1,($U$2=GRID!$B$1:$BI$1)*(КАЛЕНДАРЬ!$R28=GRID!$B$3:$BI$3), 0))*GRID!$B$66,
ROUNDUP(INDEX(GRID!$B$17:$BI$27,MATCH(Q$7,GRID!$A$17:$A$27,0),MATCH(1,($U$2=GRID!$B$1:$BI$1)*(КАЛЕНДАРЬ!$R28=GRID!$B$3:$BI$3), 0))*GRID!$B$66*(1-GRID!$B$69),0))</f>
        <v>47328</v>
      </c>
      <c r="S97" s="47" cm="1">
        <f t="array" ref="S97">IF($I$2="Раннее бронирование",
INDEX(GRID!$B$4:$BI$14,MATCH(S$7,GRID!$A$4:$A$14,0),MATCH(1,($U$2=GRID!$B$1:$BI$1)*(КАЛЕНДАРЬ!$R28=GRID!$B$3:$BI$3), 0))*GRID!$B$66,
ROUNDUP(INDEX(GRID!$B$4:$BI$14,MATCH(S$7,GRID!$A$4:$A$14,0),MATCH(1,($U$2=GRID!$B$1:$BI$1)*(КАЛЕНДАРЬ!$R28=GRID!$B$3:$BI$3),0))*GRID!$B$66*(1-GRID!$B$69),0))</f>
        <v>56848</v>
      </c>
      <c r="T97" s="48" cm="1">
        <f t="array" ref="T97">IF($I$2="Раннее бронирование",
INDEX(GRID!$B$17:$BI$27,MATCH(S$7,GRID!$A$17:$A$27,0),MATCH(1,($U$2=GRID!$B$1:$BI$1)*(КАЛЕНДАРЬ!$R28=GRID!$B$3:$BI$3), 0))*GRID!$B$66,
ROUNDUP(INDEX(GRID!$B$17:$BI$27,MATCH(S$7,GRID!$A$17:$A$27,0),MATCH(1,($U$2=GRID!$B$1:$BI$1)*(КАЛЕНДАРЬ!$R28=GRID!$B$3:$BI$3), 0))*GRID!$B$66*(1-GRID!$B$69),0))</f>
        <v>58548</v>
      </c>
      <c r="U97" s="47" cm="1">
        <f t="array" ref="U97">IF($I$2="Раннее бронирование",
INDEX(GRID!$B$4:$BI$14,MATCH(U$7,GRID!$A$4:$A$14,0),MATCH(1,($U$2=GRID!$B$1:$BI$1)*(КАЛЕНДАРЬ!$R28=GRID!$B$3:$BI$3), 0))*GRID!$B$66,
ROUNDUP(INDEX(GRID!$B$4:$BI$14,MATCH(U$7,GRID!$A$4:$A$14,0),MATCH(1,($U$2=GRID!$B$1:$BI$1)*(КАЛЕНДАРЬ!$R28=GRID!$B$3:$BI$3),0))*GRID!$B$66*(1-GRID!$B$69),0))</f>
        <v>62560</v>
      </c>
      <c r="V97" s="48" cm="1">
        <f t="array" ref="V97">IF($I$2="Раннее бронирование",
INDEX(GRID!$B$17:$BI$27,MATCH(U$7,GRID!$A$17:$A$27,0),MATCH(1,($U$2=GRID!$B$1:$BI$1)*(КАЛЕНДАРЬ!$R28=GRID!$B$3:$BI$3), 0))*GRID!$B$66,
ROUNDUP(INDEX(GRID!$B$17:$BI$27,MATCH(U$7,GRID!$A$17:$A$27,0),MATCH(1,($U$2=GRID!$B$1:$BI$1)*(КАЛЕНДАРЬ!$R28=GRID!$B$3:$BI$3), 0))*GRID!$B$66*(1-GRID!$B$69),0))</f>
        <v>64260</v>
      </c>
      <c r="W97" s="47" cm="1">
        <f t="array" ref="W97">IF($I$2="Раннее бронирование",
INDEX(GRID!$B$4:$BI$14,MATCH(W$7,GRID!$A$4:$A$14,0),MATCH(1,($U$2=GRID!$B$1:$BI$1)*(КАЛЕНДАРЬ!$R28=GRID!$B$3:$BI$3), 0))*GRID!$B$66,
ROUNDUP(INDEX(GRID!$B$4:$BI$14,MATCH(W$7,GRID!$A$4:$A$14,0),MATCH(1,($U$2=GRID!$B$1:$BI$1)*(КАЛЕНДАРЬ!$R28=GRID!$B$3:$BI$3),0))*GRID!$B$66*(1-GRID!$B$69),0))</f>
        <v>222360</v>
      </c>
      <c r="X97" s="48" cm="1">
        <f t="array" ref="X97">IF($I$2="Раннее бронирование",
INDEX(GRID!$B$17:$BI$27,MATCH(W$7,GRID!$A$17:$A$27,0),MATCH(1,($U$2=GRID!$B$1:$BI$1)*(КАЛЕНДАРЬ!$R28=GRID!$B$3:$BI$3), 0))*GRID!$B$66,
ROUNDUP(INDEX(GRID!$B$17:$BI$27,MATCH(W$7,GRID!$A$17:$A$27,0),MATCH(1,($U$2=GRID!$B$1:$BI$1)*(КАЛЕНДАРЬ!$R28=GRID!$B$3:$BI$3), 0))*GRID!$B$66*(1-GRID!$B$69),0))</f>
        <v>224060</v>
      </c>
    </row>
    <row r="98" spans="1:24" hidden="1" x14ac:dyDescent="0.2">
      <c r="A98" s="117" t="s">
        <v>46</v>
      </c>
      <c r="B98" s="117">
        <v>26</v>
      </c>
      <c r="C98" s="47" cm="1">
        <f t="array" ref="C98">IF($I$2="Раннее бронирование",
INDEX(GRID!$B$4:$BI$14,MATCH(C$7,GRID!$A$4:$A$14,0),MATCH(1,($U$2=GRID!$B$1:$BI$1)*(КАЛЕНДАРЬ!$R29=GRID!$B$3:$BI$3), 0))*GRID!$B$66,
ROUNDUP(INDEX(GRID!$B$4:$BI$14,MATCH(C$7,GRID!$A$4:$A$14,0),MATCH(1,($U$2=GRID!$B$1:$BI$1)*(КАЛЕНДАРЬ!$R29=GRID!$B$3:$BI$3),0))*GRID!$B$66*(1-GRID!$B$69),0))</f>
        <v>20740</v>
      </c>
      <c r="D98" s="48" cm="1">
        <f t="array" ref="D98">IF($I$2="Раннее бронирование",
INDEX(GRID!$B$17:$BI$27,MATCH(C$7,GRID!$A$17:$A$27,0),MATCH(1,($U$2=GRID!$B$1:$BI$1)*(КАЛЕНДАРЬ!$R29=GRID!$B$3:$BI$3), 0))*GRID!$B$66,
ROUNDUP(INDEX(GRID!$B$17:$BI$27,MATCH(C$7,GRID!$A$17:$A$27,0),MATCH(1,($U$2=GRID!$B$1:$BI$1)*(КАЛЕНДАРЬ!$R29=GRID!$B$3:$BI$3), 0))*GRID!$B$66*(1-GRID!$B$69),0))</f>
        <v>22440</v>
      </c>
      <c r="E98" s="47" cm="1">
        <f t="array" ref="E98">IF($I$2="Раннее бронирование",
INDEX(GRID!$B$4:$BI$14,MATCH(E$7,GRID!$A$4:$A$14,0),MATCH(1,($U$2=GRID!$B$1:$BI$1)*(КАЛЕНДАРЬ!$R29=GRID!$B$3:$BI$3), 0))*GRID!$B$66,
ROUNDUP(INDEX(GRID!$B$4:$BI$14,MATCH(E$7,GRID!$A$4:$A$14,0),MATCH(1,($U$2=GRID!$B$1:$BI$1)*(КАЛЕНДАРЬ!$R29=GRID!$B$3:$BI$3),0))*GRID!$B$66*(1-GRID!$B$69),0))</f>
        <v>23188</v>
      </c>
      <c r="F98" s="48" cm="1">
        <f t="array" ref="F98">IF($I$2="Раннее бронирование",
INDEX(GRID!$B$17:$BI$27,MATCH(E$7,GRID!$A$17:$A$27,0),MATCH(1,($U$2=GRID!$B$1:$BI$1)*(КАЛЕНДАРЬ!$R29=GRID!$B$3:$BI$3), 0))*GRID!$B$66,
ROUNDUP(INDEX(GRID!$B$17:$BI$27,MATCH(E$7,GRID!$A$17:$A$27,0),MATCH(1,($U$2=GRID!$B$1:$BI$1)*(КАЛЕНДАРЬ!$R29=GRID!$B$3:$BI$3), 0))*GRID!$B$66*(1-GRID!$B$69),0))</f>
        <v>24888</v>
      </c>
      <c r="G98" s="47" cm="1">
        <f t="array" ref="G98">IF($I$2="Раннее бронирование",
INDEX(GRID!$B$4:$BI$14,MATCH(G$7,GRID!$A$4:$A$14,0),MATCH(1,($U$2=GRID!$B$1:$BI$1)*(КАЛЕНДАРЬ!$R29=GRID!$B$3:$BI$3), 0))*GRID!$B$66,
ROUNDUP(INDEX(GRID!$B$4:$BI$14,MATCH(G$7,GRID!$A$4:$A$14,0),MATCH(1,($U$2=GRID!$B$1:$BI$1)*(КАЛЕНДАРЬ!$R29=GRID!$B$3:$BI$3),0))*GRID!$B$66*(1-GRID!$B$69),0))</f>
        <v>25840</v>
      </c>
      <c r="H98" s="48" cm="1">
        <f t="array" ref="H98">IF($I$2="Раннее бронирование",
INDEX(GRID!$B$17:$BI$27,MATCH(G$7,GRID!$A$17:$A$27,0),MATCH(1,($U$2=GRID!$B$1:$BI$1)*(КАЛЕНДАРЬ!$R29=GRID!$B$3:$BI$3), 0))*GRID!$B$66,
ROUNDUP(INDEX(GRID!$B$17:$BI$27,MATCH(G$7,GRID!$A$17:$A$27,0),MATCH(1,($U$2=GRID!$B$1:$BI$1)*(КАЛЕНДАРЬ!$R29=GRID!$B$3:$BI$3), 0))*GRID!$B$66*(1-GRID!$B$69),0))</f>
        <v>27540</v>
      </c>
      <c r="I98" s="47" cm="1">
        <f t="array" ref="I98">IF($I$2="Раннее бронирование",
INDEX(GRID!$B$4:$BI$14,MATCH(I$7,GRID!$A$4:$A$14,0),MATCH(1,($U$2=GRID!$B$1:$BI$1)*(КАЛЕНДАРЬ!$R29=GRID!$B$3:$BI$3), 0))*GRID!$B$66,
ROUNDUP(INDEX(GRID!$B$4:$BI$14,MATCH(I$7,GRID!$A$4:$A$14,0),MATCH(1,($U$2=GRID!$B$1:$BI$1)*(КАЛЕНДАРЬ!$R29=GRID!$B$3:$BI$3),0))*GRID!$B$66*(1-GRID!$B$69),0))</f>
        <v>28832</v>
      </c>
      <c r="J98" s="48" cm="1">
        <f t="array" ref="J98">IF($I$2="Раннее бронирование",
INDEX(GRID!$B$17:$BI$27,MATCH(I$7,GRID!$A$17:$A$27,0),MATCH(1,($U$2=GRID!$B$1:$BI$1)*(КАЛЕНДАРЬ!$R29=GRID!$B$3:$BI$3), 0))*GRID!$B$66,
ROUNDUP(INDEX(GRID!$B$17:$BI$27,MATCH(I$7,GRID!$A$17:$A$27,0),MATCH(1,($U$2=GRID!$B$1:$BI$1)*(КАЛЕНДАРЬ!$R29=GRID!$B$3:$BI$3), 0))*GRID!$B$66*(1-GRID!$B$69),0))</f>
        <v>30532</v>
      </c>
      <c r="K98" s="47" cm="1">
        <f t="array" ref="K98">IF($I$2="Раннее бронирование",
INDEX(GRID!$B$4:$BI$14,MATCH(K$7,GRID!$A$4:$A$14,0),MATCH(1,($U$2=GRID!$B$1:$BI$1)*(КАЛЕНДАРЬ!$R29=GRID!$B$3:$BI$3), 0))*GRID!$B$66,
ROUNDUP(INDEX(GRID!$B$4:$BI$14,MATCH(K$7,GRID!$A$4:$A$14,0),MATCH(1,($U$2=GRID!$B$1:$BI$1)*(КАЛЕНДАРЬ!$R29=GRID!$B$3:$BI$3),0))*GRID!$B$66*(1-GRID!$B$69),0))</f>
        <v>32164</v>
      </c>
      <c r="L98" s="48" cm="1">
        <f t="array" ref="L98">IF($I$2="Раннее бронирование",
INDEX(GRID!$B$17:$BI$27,MATCH(K$7,GRID!$A$17:$A$27,0),MATCH(1,($U$2=GRID!$B$1:$BI$1)*(КАЛЕНДАРЬ!$R29=GRID!$B$3:$BI$3), 0))*GRID!$B$66,
ROUNDUP(INDEX(GRID!$B$17:$BI$27,MATCH(K$7,GRID!$A$17:$A$27,0),MATCH(1,($U$2=GRID!$B$1:$BI$1)*(КАЛЕНДАРЬ!$R29=GRID!$B$3:$BI$3), 0))*GRID!$B$66*(1-GRID!$B$69),0))</f>
        <v>33864</v>
      </c>
      <c r="M98" s="47" cm="1">
        <f t="array" ref="M98">IF($I$2="Раннее бронирование",
INDEX(GRID!$B$4:$BI$14,MATCH(M$7,GRID!$A$4:$A$14,0),MATCH(1,($U$2=GRID!$B$1:$BI$1)*(КАЛЕНДАРЬ!$R29=GRID!$B$3:$BI$3), 0))*GRID!$B$66,
ROUNDUP(INDEX(GRID!$B$4:$BI$14,MATCH(M$7,GRID!$A$4:$A$14,0),MATCH(1,($U$2=GRID!$B$1:$BI$1)*(КАЛЕНДАРЬ!$R29=GRID!$B$3:$BI$3),0))*GRID!$B$66*(1-GRID!$B$69),0))</f>
        <v>35904</v>
      </c>
      <c r="N98" s="48" cm="1">
        <f t="array" ref="N98">IF($I$2="Раннее бронирование",
INDEX(GRID!$B$17:$BI$27,MATCH(M$7,GRID!$A$17:$A$27,0),MATCH(1,($U$2=GRID!$B$1:$BI$1)*(КАЛЕНДАРЬ!$R29=GRID!$B$3:$BI$3), 0))*GRID!$B$66,
ROUNDUP(INDEX(GRID!$B$17:$BI$27,MATCH(M$7,GRID!$A$17:$A$27,0),MATCH(1,($U$2=GRID!$B$1:$BI$1)*(КАЛЕНДАРЬ!$R29=GRID!$B$3:$BI$3), 0))*GRID!$B$66*(1-GRID!$B$69),0))</f>
        <v>37604</v>
      </c>
      <c r="O98" s="47" cm="1">
        <f t="array" ref="O98">IF($I$2="Раннее бронирование",
INDEX(GRID!$B$4:$BI$14,MATCH(O$7,GRID!$A$4:$A$14,0),MATCH(1,($U$2=GRID!$B$1:$BI$1)*(КАЛЕНДАРЬ!$R29=GRID!$B$3:$BI$3), 0))*GRID!$B$66,
ROUNDUP(INDEX(GRID!$B$4:$BI$14,MATCH(O$7,GRID!$A$4:$A$14,0),MATCH(1,($U$2=GRID!$B$1:$BI$1)*(КАЛЕНДАРЬ!$R29=GRID!$B$3:$BI$3),0))*GRID!$B$66*(1-GRID!$B$69),0))</f>
        <v>40392</v>
      </c>
      <c r="P98" s="48" cm="1">
        <f t="array" ref="P98">IF($I$2="Раннее бронирование",
INDEX(GRID!$B$17:$BI$27,MATCH(O$7,GRID!$A$17:$A$27,0),MATCH(1,($U$2=GRID!$B$1:$BI$1)*(КАЛЕНДАРЬ!$R29=GRID!$B$3:$BI$3), 0))*GRID!$B$66,
ROUNDUP(INDEX(GRID!$B$17:$BI$27,MATCH(O$7,GRID!$A$17:$A$27,0),MATCH(1,($U$2=GRID!$B$1:$BI$1)*(КАЛЕНДАРЬ!$R29=GRID!$B$3:$BI$3), 0))*GRID!$B$66*(1-GRID!$B$69),0))</f>
        <v>42092</v>
      </c>
      <c r="Q98" s="47" cm="1">
        <f t="array" ref="Q98">IF($I$2="Раннее бронирование",
INDEX(GRID!$B$4:$BI$14,MATCH(Q$7,GRID!$A$4:$A$14,0),MATCH(1,($U$2=GRID!$B$1:$BI$1)*(КАЛЕНДАРЬ!$R29=GRID!$B$3:$BI$3), 0))*GRID!$B$66,
ROUNDUP(INDEX(GRID!$B$4:$BI$14,MATCH(Q$7,GRID!$A$4:$A$14,0),MATCH(1,($U$2=GRID!$B$1:$BI$1)*(КАЛЕНДАРЬ!$R29=GRID!$B$3:$BI$3),0))*GRID!$B$66*(1-GRID!$B$69),0))</f>
        <v>45628</v>
      </c>
      <c r="R98" s="48" cm="1">
        <f t="array" ref="R98">IF($I$2="Раннее бронирование",
INDEX(GRID!$B$17:$BI$27,MATCH(Q$7,GRID!$A$17:$A$27,0),MATCH(1,($U$2=GRID!$B$1:$BI$1)*(КАЛЕНДАРЬ!$R29=GRID!$B$3:$BI$3), 0))*GRID!$B$66,
ROUNDUP(INDEX(GRID!$B$17:$BI$27,MATCH(Q$7,GRID!$A$17:$A$27,0),MATCH(1,($U$2=GRID!$B$1:$BI$1)*(КАЛЕНДАРЬ!$R29=GRID!$B$3:$BI$3), 0))*GRID!$B$66*(1-GRID!$B$69),0))</f>
        <v>47328</v>
      </c>
      <c r="S98" s="47" cm="1">
        <f t="array" ref="S98">IF($I$2="Раннее бронирование",
INDEX(GRID!$B$4:$BI$14,MATCH(S$7,GRID!$A$4:$A$14,0),MATCH(1,($U$2=GRID!$B$1:$BI$1)*(КАЛЕНДАРЬ!$R29=GRID!$B$3:$BI$3), 0))*GRID!$B$66,
ROUNDUP(INDEX(GRID!$B$4:$BI$14,MATCH(S$7,GRID!$A$4:$A$14,0),MATCH(1,($U$2=GRID!$B$1:$BI$1)*(КАЛЕНДАРЬ!$R29=GRID!$B$3:$BI$3),0))*GRID!$B$66*(1-GRID!$B$69),0))</f>
        <v>56848</v>
      </c>
      <c r="T98" s="48" cm="1">
        <f t="array" ref="T98">IF($I$2="Раннее бронирование",
INDEX(GRID!$B$17:$BI$27,MATCH(S$7,GRID!$A$17:$A$27,0),MATCH(1,($U$2=GRID!$B$1:$BI$1)*(КАЛЕНДАРЬ!$R29=GRID!$B$3:$BI$3), 0))*GRID!$B$66,
ROUNDUP(INDEX(GRID!$B$17:$BI$27,MATCH(S$7,GRID!$A$17:$A$27,0),MATCH(1,($U$2=GRID!$B$1:$BI$1)*(КАЛЕНДАРЬ!$R29=GRID!$B$3:$BI$3), 0))*GRID!$B$66*(1-GRID!$B$69),0))</f>
        <v>58548</v>
      </c>
      <c r="U98" s="47" cm="1">
        <f t="array" ref="U98">IF($I$2="Раннее бронирование",
INDEX(GRID!$B$4:$BI$14,MATCH(U$7,GRID!$A$4:$A$14,0),MATCH(1,($U$2=GRID!$B$1:$BI$1)*(КАЛЕНДАРЬ!$R29=GRID!$B$3:$BI$3), 0))*GRID!$B$66,
ROUNDUP(INDEX(GRID!$B$4:$BI$14,MATCH(U$7,GRID!$A$4:$A$14,0),MATCH(1,($U$2=GRID!$B$1:$BI$1)*(КАЛЕНДАРЬ!$R29=GRID!$B$3:$BI$3),0))*GRID!$B$66*(1-GRID!$B$69),0))</f>
        <v>62560</v>
      </c>
      <c r="V98" s="48" cm="1">
        <f t="array" ref="V98">IF($I$2="Раннее бронирование",
INDEX(GRID!$B$17:$BI$27,MATCH(U$7,GRID!$A$17:$A$27,0),MATCH(1,($U$2=GRID!$B$1:$BI$1)*(КАЛЕНДАРЬ!$R29=GRID!$B$3:$BI$3), 0))*GRID!$B$66,
ROUNDUP(INDEX(GRID!$B$17:$BI$27,MATCH(U$7,GRID!$A$17:$A$27,0),MATCH(1,($U$2=GRID!$B$1:$BI$1)*(КАЛЕНДАРЬ!$R29=GRID!$B$3:$BI$3), 0))*GRID!$B$66*(1-GRID!$B$69),0))</f>
        <v>64260</v>
      </c>
      <c r="W98" s="47" cm="1">
        <f t="array" ref="W98">IF($I$2="Раннее бронирование",
INDEX(GRID!$B$4:$BI$14,MATCH(W$7,GRID!$A$4:$A$14,0),MATCH(1,($U$2=GRID!$B$1:$BI$1)*(КАЛЕНДАРЬ!$R29=GRID!$B$3:$BI$3), 0))*GRID!$B$66,
ROUNDUP(INDEX(GRID!$B$4:$BI$14,MATCH(W$7,GRID!$A$4:$A$14,0),MATCH(1,($U$2=GRID!$B$1:$BI$1)*(КАЛЕНДАРЬ!$R29=GRID!$B$3:$BI$3),0))*GRID!$B$66*(1-GRID!$B$69),0))</f>
        <v>222360</v>
      </c>
      <c r="X98" s="48" cm="1">
        <f t="array" ref="X98">IF($I$2="Раннее бронирование",
INDEX(GRID!$B$17:$BI$27,MATCH(W$7,GRID!$A$17:$A$27,0),MATCH(1,($U$2=GRID!$B$1:$BI$1)*(КАЛЕНДАРЬ!$R29=GRID!$B$3:$BI$3), 0))*GRID!$B$66,
ROUNDUP(INDEX(GRID!$B$17:$BI$27,MATCH(W$7,GRID!$A$17:$A$27,0),MATCH(1,($U$2=GRID!$B$1:$BI$1)*(КАЛЕНДАРЬ!$R29=GRID!$B$3:$BI$3), 0))*GRID!$B$66*(1-GRID!$B$69),0))</f>
        <v>224060</v>
      </c>
    </row>
    <row r="99" spans="1:24" hidden="1" x14ac:dyDescent="0.2">
      <c r="A99" s="117" t="s">
        <v>47</v>
      </c>
      <c r="B99" s="117">
        <v>27</v>
      </c>
      <c r="C99" s="47" cm="1">
        <f t="array" ref="C99">IF($I$2="Раннее бронирование",
INDEX(GRID!$B$4:$BI$14,MATCH(C$7,GRID!$A$4:$A$14,0),MATCH(1,($U$2=GRID!$B$1:$BI$1)*(КАЛЕНДАРЬ!$R30=GRID!$B$3:$BI$3), 0))*GRID!$B$66,
ROUNDUP(INDEX(GRID!$B$4:$BI$14,MATCH(C$7,GRID!$A$4:$A$14,0),MATCH(1,($U$2=GRID!$B$1:$BI$1)*(КАЛЕНДАРЬ!$R30=GRID!$B$3:$BI$3),0))*GRID!$B$66*(1-GRID!$B$69),0))</f>
        <v>20740</v>
      </c>
      <c r="D99" s="48" cm="1">
        <f t="array" ref="D99">IF($I$2="Раннее бронирование",
INDEX(GRID!$B$17:$BI$27,MATCH(C$7,GRID!$A$17:$A$27,0),MATCH(1,($U$2=GRID!$B$1:$BI$1)*(КАЛЕНДАРЬ!$R30=GRID!$B$3:$BI$3), 0))*GRID!$B$66,
ROUNDUP(INDEX(GRID!$B$17:$BI$27,MATCH(C$7,GRID!$A$17:$A$27,0),MATCH(1,($U$2=GRID!$B$1:$BI$1)*(КАЛЕНДАРЬ!$R30=GRID!$B$3:$BI$3), 0))*GRID!$B$66*(1-GRID!$B$69),0))</f>
        <v>22440</v>
      </c>
      <c r="E99" s="47" cm="1">
        <f t="array" ref="E99">IF($I$2="Раннее бронирование",
INDEX(GRID!$B$4:$BI$14,MATCH(E$7,GRID!$A$4:$A$14,0),MATCH(1,($U$2=GRID!$B$1:$BI$1)*(КАЛЕНДАРЬ!$R30=GRID!$B$3:$BI$3), 0))*GRID!$B$66,
ROUNDUP(INDEX(GRID!$B$4:$BI$14,MATCH(E$7,GRID!$A$4:$A$14,0),MATCH(1,($U$2=GRID!$B$1:$BI$1)*(КАЛЕНДАРЬ!$R30=GRID!$B$3:$BI$3),0))*GRID!$B$66*(1-GRID!$B$69),0))</f>
        <v>23188</v>
      </c>
      <c r="F99" s="48" cm="1">
        <f t="array" ref="F99">IF($I$2="Раннее бронирование",
INDEX(GRID!$B$17:$BI$27,MATCH(E$7,GRID!$A$17:$A$27,0),MATCH(1,($U$2=GRID!$B$1:$BI$1)*(КАЛЕНДАРЬ!$R30=GRID!$B$3:$BI$3), 0))*GRID!$B$66,
ROUNDUP(INDEX(GRID!$B$17:$BI$27,MATCH(E$7,GRID!$A$17:$A$27,0),MATCH(1,($U$2=GRID!$B$1:$BI$1)*(КАЛЕНДАРЬ!$R30=GRID!$B$3:$BI$3), 0))*GRID!$B$66*(1-GRID!$B$69),0))</f>
        <v>24888</v>
      </c>
      <c r="G99" s="47" cm="1">
        <f t="array" ref="G99">IF($I$2="Раннее бронирование",
INDEX(GRID!$B$4:$BI$14,MATCH(G$7,GRID!$A$4:$A$14,0),MATCH(1,($U$2=GRID!$B$1:$BI$1)*(КАЛЕНДАРЬ!$R30=GRID!$B$3:$BI$3), 0))*GRID!$B$66,
ROUNDUP(INDEX(GRID!$B$4:$BI$14,MATCH(G$7,GRID!$A$4:$A$14,0),MATCH(1,($U$2=GRID!$B$1:$BI$1)*(КАЛЕНДАРЬ!$R30=GRID!$B$3:$BI$3),0))*GRID!$B$66*(1-GRID!$B$69),0))</f>
        <v>25840</v>
      </c>
      <c r="H99" s="48" cm="1">
        <f t="array" ref="H99">IF($I$2="Раннее бронирование",
INDEX(GRID!$B$17:$BI$27,MATCH(G$7,GRID!$A$17:$A$27,0),MATCH(1,($U$2=GRID!$B$1:$BI$1)*(КАЛЕНДАРЬ!$R30=GRID!$B$3:$BI$3), 0))*GRID!$B$66,
ROUNDUP(INDEX(GRID!$B$17:$BI$27,MATCH(G$7,GRID!$A$17:$A$27,0),MATCH(1,($U$2=GRID!$B$1:$BI$1)*(КАЛЕНДАРЬ!$R30=GRID!$B$3:$BI$3), 0))*GRID!$B$66*(1-GRID!$B$69),0))</f>
        <v>27540</v>
      </c>
      <c r="I99" s="47" cm="1">
        <f t="array" ref="I99">IF($I$2="Раннее бронирование",
INDEX(GRID!$B$4:$BI$14,MATCH(I$7,GRID!$A$4:$A$14,0),MATCH(1,($U$2=GRID!$B$1:$BI$1)*(КАЛЕНДАРЬ!$R30=GRID!$B$3:$BI$3), 0))*GRID!$B$66,
ROUNDUP(INDEX(GRID!$B$4:$BI$14,MATCH(I$7,GRID!$A$4:$A$14,0),MATCH(1,($U$2=GRID!$B$1:$BI$1)*(КАЛЕНДАРЬ!$R30=GRID!$B$3:$BI$3),0))*GRID!$B$66*(1-GRID!$B$69),0))</f>
        <v>28832</v>
      </c>
      <c r="J99" s="48" cm="1">
        <f t="array" ref="J99">IF($I$2="Раннее бронирование",
INDEX(GRID!$B$17:$BI$27,MATCH(I$7,GRID!$A$17:$A$27,0),MATCH(1,($U$2=GRID!$B$1:$BI$1)*(КАЛЕНДАРЬ!$R30=GRID!$B$3:$BI$3), 0))*GRID!$B$66,
ROUNDUP(INDEX(GRID!$B$17:$BI$27,MATCH(I$7,GRID!$A$17:$A$27,0),MATCH(1,($U$2=GRID!$B$1:$BI$1)*(КАЛЕНДАРЬ!$R30=GRID!$B$3:$BI$3), 0))*GRID!$B$66*(1-GRID!$B$69),0))</f>
        <v>30532</v>
      </c>
      <c r="K99" s="47" cm="1">
        <f t="array" ref="K99">IF($I$2="Раннее бронирование",
INDEX(GRID!$B$4:$BI$14,MATCH(K$7,GRID!$A$4:$A$14,0),MATCH(1,($U$2=GRID!$B$1:$BI$1)*(КАЛЕНДАРЬ!$R30=GRID!$B$3:$BI$3), 0))*GRID!$B$66,
ROUNDUP(INDEX(GRID!$B$4:$BI$14,MATCH(K$7,GRID!$A$4:$A$14,0),MATCH(1,($U$2=GRID!$B$1:$BI$1)*(КАЛЕНДАРЬ!$R30=GRID!$B$3:$BI$3),0))*GRID!$B$66*(1-GRID!$B$69),0))</f>
        <v>32164</v>
      </c>
      <c r="L99" s="48" cm="1">
        <f t="array" ref="L99">IF($I$2="Раннее бронирование",
INDEX(GRID!$B$17:$BI$27,MATCH(K$7,GRID!$A$17:$A$27,0),MATCH(1,($U$2=GRID!$B$1:$BI$1)*(КАЛЕНДАРЬ!$R30=GRID!$B$3:$BI$3), 0))*GRID!$B$66,
ROUNDUP(INDEX(GRID!$B$17:$BI$27,MATCH(K$7,GRID!$A$17:$A$27,0),MATCH(1,($U$2=GRID!$B$1:$BI$1)*(КАЛЕНДАРЬ!$R30=GRID!$B$3:$BI$3), 0))*GRID!$B$66*(1-GRID!$B$69),0))</f>
        <v>33864</v>
      </c>
      <c r="M99" s="47" cm="1">
        <f t="array" ref="M99">IF($I$2="Раннее бронирование",
INDEX(GRID!$B$4:$BI$14,MATCH(M$7,GRID!$A$4:$A$14,0),MATCH(1,($U$2=GRID!$B$1:$BI$1)*(КАЛЕНДАРЬ!$R30=GRID!$B$3:$BI$3), 0))*GRID!$B$66,
ROUNDUP(INDEX(GRID!$B$4:$BI$14,MATCH(M$7,GRID!$A$4:$A$14,0),MATCH(1,($U$2=GRID!$B$1:$BI$1)*(КАЛЕНДАРЬ!$R30=GRID!$B$3:$BI$3),0))*GRID!$B$66*(1-GRID!$B$69),0))</f>
        <v>35904</v>
      </c>
      <c r="N99" s="48" cm="1">
        <f t="array" ref="N99">IF($I$2="Раннее бронирование",
INDEX(GRID!$B$17:$BI$27,MATCH(M$7,GRID!$A$17:$A$27,0),MATCH(1,($U$2=GRID!$B$1:$BI$1)*(КАЛЕНДАРЬ!$R30=GRID!$B$3:$BI$3), 0))*GRID!$B$66,
ROUNDUP(INDEX(GRID!$B$17:$BI$27,MATCH(M$7,GRID!$A$17:$A$27,0),MATCH(1,($U$2=GRID!$B$1:$BI$1)*(КАЛЕНДАРЬ!$R30=GRID!$B$3:$BI$3), 0))*GRID!$B$66*(1-GRID!$B$69),0))</f>
        <v>37604</v>
      </c>
      <c r="O99" s="47" cm="1">
        <f t="array" ref="O99">IF($I$2="Раннее бронирование",
INDEX(GRID!$B$4:$BI$14,MATCH(O$7,GRID!$A$4:$A$14,0),MATCH(1,($U$2=GRID!$B$1:$BI$1)*(КАЛЕНДАРЬ!$R30=GRID!$B$3:$BI$3), 0))*GRID!$B$66,
ROUNDUP(INDEX(GRID!$B$4:$BI$14,MATCH(O$7,GRID!$A$4:$A$14,0),MATCH(1,($U$2=GRID!$B$1:$BI$1)*(КАЛЕНДАРЬ!$R30=GRID!$B$3:$BI$3),0))*GRID!$B$66*(1-GRID!$B$69),0))</f>
        <v>40392</v>
      </c>
      <c r="P99" s="48" cm="1">
        <f t="array" ref="P99">IF($I$2="Раннее бронирование",
INDEX(GRID!$B$17:$BI$27,MATCH(O$7,GRID!$A$17:$A$27,0),MATCH(1,($U$2=GRID!$B$1:$BI$1)*(КАЛЕНДАРЬ!$R30=GRID!$B$3:$BI$3), 0))*GRID!$B$66,
ROUNDUP(INDEX(GRID!$B$17:$BI$27,MATCH(O$7,GRID!$A$17:$A$27,0),MATCH(1,($U$2=GRID!$B$1:$BI$1)*(КАЛЕНДАРЬ!$R30=GRID!$B$3:$BI$3), 0))*GRID!$B$66*(1-GRID!$B$69),0))</f>
        <v>42092</v>
      </c>
      <c r="Q99" s="47" cm="1">
        <f t="array" ref="Q99">IF($I$2="Раннее бронирование",
INDEX(GRID!$B$4:$BI$14,MATCH(Q$7,GRID!$A$4:$A$14,0),MATCH(1,($U$2=GRID!$B$1:$BI$1)*(КАЛЕНДАРЬ!$R30=GRID!$B$3:$BI$3), 0))*GRID!$B$66,
ROUNDUP(INDEX(GRID!$B$4:$BI$14,MATCH(Q$7,GRID!$A$4:$A$14,0),MATCH(1,($U$2=GRID!$B$1:$BI$1)*(КАЛЕНДАРЬ!$R30=GRID!$B$3:$BI$3),0))*GRID!$B$66*(1-GRID!$B$69),0))</f>
        <v>45628</v>
      </c>
      <c r="R99" s="48" cm="1">
        <f t="array" ref="R99">IF($I$2="Раннее бронирование",
INDEX(GRID!$B$17:$BI$27,MATCH(Q$7,GRID!$A$17:$A$27,0),MATCH(1,($U$2=GRID!$B$1:$BI$1)*(КАЛЕНДАРЬ!$R30=GRID!$B$3:$BI$3), 0))*GRID!$B$66,
ROUNDUP(INDEX(GRID!$B$17:$BI$27,MATCH(Q$7,GRID!$A$17:$A$27,0),MATCH(1,($U$2=GRID!$B$1:$BI$1)*(КАЛЕНДАРЬ!$R30=GRID!$B$3:$BI$3), 0))*GRID!$B$66*(1-GRID!$B$69),0))</f>
        <v>47328</v>
      </c>
      <c r="S99" s="47" cm="1">
        <f t="array" ref="S99">IF($I$2="Раннее бронирование",
INDEX(GRID!$B$4:$BI$14,MATCH(S$7,GRID!$A$4:$A$14,0),MATCH(1,($U$2=GRID!$B$1:$BI$1)*(КАЛЕНДАРЬ!$R30=GRID!$B$3:$BI$3), 0))*GRID!$B$66,
ROUNDUP(INDEX(GRID!$B$4:$BI$14,MATCH(S$7,GRID!$A$4:$A$14,0),MATCH(1,($U$2=GRID!$B$1:$BI$1)*(КАЛЕНДАРЬ!$R30=GRID!$B$3:$BI$3),0))*GRID!$B$66*(1-GRID!$B$69),0))</f>
        <v>56848</v>
      </c>
      <c r="T99" s="48" cm="1">
        <f t="array" ref="T99">IF($I$2="Раннее бронирование",
INDEX(GRID!$B$17:$BI$27,MATCH(S$7,GRID!$A$17:$A$27,0),MATCH(1,($U$2=GRID!$B$1:$BI$1)*(КАЛЕНДАРЬ!$R30=GRID!$B$3:$BI$3), 0))*GRID!$B$66,
ROUNDUP(INDEX(GRID!$B$17:$BI$27,MATCH(S$7,GRID!$A$17:$A$27,0),MATCH(1,($U$2=GRID!$B$1:$BI$1)*(КАЛЕНДАРЬ!$R30=GRID!$B$3:$BI$3), 0))*GRID!$B$66*(1-GRID!$B$69),0))</f>
        <v>58548</v>
      </c>
      <c r="U99" s="47" cm="1">
        <f t="array" ref="U99">IF($I$2="Раннее бронирование",
INDEX(GRID!$B$4:$BI$14,MATCH(U$7,GRID!$A$4:$A$14,0),MATCH(1,($U$2=GRID!$B$1:$BI$1)*(КАЛЕНДАРЬ!$R30=GRID!$B$3:$BI$3), 0))*GRID!$B$66,
ROUNDUP(INDEX(GRID!$B$4:$BI$14,MATCH(U$7,GRID!$A$4:$A$14,0),MATCH(1,($U$2=GRID!$B$1:$BI$1)*(КАЛЕНДАРЬ!$R30=GRID!$B$3:$BI$3),0))*GRID!$B$66*(1-GRID!$B$69),0))</f>
        <v>62560</v>
      </c>
      <c r="V99" s="48" cm="1">
        <f t="array" ref="V99">IF($I$2="Раннее бронирование",
INDEX(GRID!$B$17:$BI$27,MATCH(U$7,GRID!$A$17:$A$27,0),MATCH(1,($U$2=GRID!$B$1:$BI$1)*(КАЛЕНДАРЬ!$R30=GRID!$B$3:$BI$3), 0))*GRID!$B$66,
ROUNDUP(INDEX(GRID!$B$17:$BI$27,MATCH(U$7,GRID!$A$17:$A$27,0),MATCH(1,($U$2=GRID!$B$1:$BI$1)*(КАЛЕНДАРЬ!$R30=GRID!$B$3:$BI$3), 0))*GRID!$B$66*(1-GRID!$B$69),0))</f>
        <v>64260</v>
      </c>
      <c r="W99" s="47" cm="1">
        <f t="array" ref="W99">IF($I$2="Раннее бронирование",
INDEX(GRID!$B$4:$BI$14,MATCH(W$7,GRID!$A$4:$A$14,0),MATCH(1,($U$2=GRID!$B$1:$BI$1)*(КАЛЕНДАРЬ!$R30=GRID!$B$3:$BI$3), 0))*GRID!$B$66,
ROUNDUP(INDEX(GRID!$B$4:$BI$14,MATCH(W$7,GRID!$A$4:$A$14,0),MATCH(1,($U$2=GRID!$B$1:$BI$1)*(КАЛЕНДАРЬ!$R30=GRID!$B$3:$BI$3),0))*GRID!$B$66*(1-GRID!$B$69),0))</f>
        <v>222360</v>
      </c>
      <c r="X99" s="48" cm="1">
        <f t="array" ref="X99">IF($I$2="Раннее бронирование",
INDEX(GRID!$B$17:$BI$27,MATCH(W$7,GRID!$A$17:$A$27,0),MATCH(1,($U$2=GRID!$B$1:$BI$1)*(КАЛЕНДАРЬ!$R30=GRID!$B$3:$BI$3), 0))*GRID!$B$66,
ROUNDUP(INDEX(GRID!$B$17:$BI$27,MATCH(W$7,GRID!$A$17:$A$27,0),MATCH(1,($U$2=GRID!$B$1:$BI$1)*(КАЛЕНДАРЬ!$R30=GRID!$B$3:$BI$3), 0))*GRID!$B$66*(1-GRID!$B$69),0))</f>
        <v>224060</v>
      </c>
    </row>
    <row r="100" spans="1:24" hidden="1" x14ac:dyDescent="0.2">
      <c r="A100" s="117" t="s">
        <v>48</v>
      </c>
      <c r="B100" s="117">
        <v>28</v>
      </c>
      <c r="C100" s="47" cm="1">
        <f t="array" ref="C100">IF($I$2="Раннее бронирование",
INDEX(GRID!$B$4:$BI$14,MATCH(C$7,GRID!$A$4:$A$14,0),MATCH(1,($U$2=GRID!$B$1:$BI$1)*(КАЛЕНДАРЬ!$R31=GRID!$B$3:$BI$3), 0))*GRID!$B$66,
ROUNDUP(INDEX(GRID!$B$4:$BI$14,MATCH(C$7,GRID!$A$4:$A$14,0),MATCH(1,($U$2=GRID!$B$1:$BI$1)*(КАЛЕНДАРЬ!$R31=GRID!$B$3:$BI$3),0))*GRID!$B$66*(1-GRID!$B$69),0))</f>
        <v>20740</v>
      </c>
      <c r="D100" s="48" cm="1">
        <f t="array" ref="D100">IF($I$2="Раннее бронирование",
INDEX(GRID!$B$17:$BI$27,MATCH(C$7,GRID!$A$17:$A$27,0),MATCH(1,($U$2=GRID!$B$1:$BI$1)*(КАЛЕНДАРЬ!$R31=GRID!$B$3:$BI$3), 0))*GRID!$B$66,
ROUNDUP(INDEX(GRID!$B$17:$BI$27,MATCH(C$7,GRID!$A$17:$A$27,0),MATCH(1,($U$2=GRID!$B$1:$BI$1)*(КАЛЕНДАРЬ!$R31=GRID!$B$3:$BI$3), 0))*GRID!$B$66*(1-GRID!$B$69),0))</f>
        <v>22440</v>
      </c>
      <c r="E100" s="47" cm="1">
        <f t="array" ref="E100">IF($I$2="Раннее бронирование",
INDEX(GRID!$B$4:$BI$14,MATCH(E$7,GRID!$A$4:$A$14,0),MATCH(1,($U$2=GRID!$B$1:$BI$1)*(КАЛЕНДАРЬ!$R31=GRID!$B$3:$BI$3), 0))*GRID!$B$66,
ROUNDUP(INDEX(GRID!$B$4:$BI$14,MATCH(E$7,GRID!$A$4:$A$14,0),MATCH(1,($U$2=GRID!$B$1:$BI$1)*(КАЛЕНДАРЬ!$R31=GRID!$B$3:$BI$3),0))*GRID!$B$66*(1-GRID!$B$69),0))</f>
        <v>23188</v>
      </c>
      <c r="F100" s="48" cm="1">
        <f t="array" ref="F100">IF($I$2="Раннее бронирование",
INDEX(GRID!$B$17:$BI$27,MATCH(E$7,GRID!$A$17:$A$27,0),MATCH(1,($U$2=GRID!$B$1:$BI$1)*(КАЛЕНДАРЬ!$R31=GRID!$B$3:$BI$3), 0))*GRID!$B$66,
ROUNDUP(INDEX(GRID!$B$17:$BI$27,MATCH(E$7,GRID!$A$17:$A$27,0),MATCH(1,($U$2=GRID!$B$1:$BI$1)*(КАЛЕНДАРЬ!$R31=GRID!$B$3:$BI$3), 0))*GRID!$B$66*(1-GRID!$B$69),0))</f>
        <v>24888</v>
      </c>
      <c r="G100" s="47" cm="1">
        <f t="array" ref="G100">IF($I$2="Раннее бронирование",
INDEX(GRID!$B$4:$BI$14,MATCH(G$7,GRID!$A$4:$A$14,0),MATCH(1,($U$2=GRID!$B$1:$BI$1)*(КАЛЕНДАРЬ!$R31=GRID!$B$3:$BI$3), 0))*GRID!$B$66,
ROUNDUP(INDEX(GRID!$B$4:$BI$14,MATCH(G$7,GRID!$A$4:$A$14,0),MATCH(1,($U$2=GRID!$B$1:$BI$1)*(КАЛЕНДАРЬ!$R31=GRID!$B$3:$BI$3),0))*GRID!$B$66*(1-GRID!$B$69),0))</f>
        <v>25840</v>
      </c>
      <c r="H100" s="48" cm="1">
        <f t="array" ref="H100">IF($I$2="Раннее бронирование",
INDEX(GRID!$B$17:$BI$27,MATCH(G$7,GRID!$A$17:$A$27,0),MATCH(1,($U$2=GRID!$B$1:$BI$1)*(КАЛЕНДАРЬ!$R31=GRID!$B$3:$BI$3), 0))*GRID!$B$66,
ROUNDUP(INDEX(GRID!$B$17:$BI$27,MATCH(G$7,GRID!$A$17:$A$27,0),MATCH(1,($U$2=GRID!$B$1:$BI$1)*(КАЛЕНДАРЬ!$R31=GRID!$B$3:$BI$3), 0))*GRID!$B$66*(1-GRID!$B$69),0))</f>
        <v>27540</v>
      </c>
      <c r="I100" s="47" cm="1">
        <f t="array" ref="I100">IF($I$2="Раннее бронирование",
INDEX(GRID!$B$4:$BI$14,MATCH(I$7,GRID!$A$4:$A$14,0),MATCH(1,($U$2=GRID!$B$1:$BI$1)*(КАЛЕНДАРЬ!$R31=GRID!$B$3:$BI$3), 0))*GRID!$B$66,
ROUNDUP(INDEX(GRID!$B$4:$BI$14,MATCH(I$7,GRID!$A$4:$A$14,0),MATCH(1,($U$2=GRID!$B$1:$BI$1)*(КАЛЕНДАРЬ!$R31=GRID!$B$3:$BI$3),0))*GRID!$B$66*(1-GRID!$B$69),0))</f>
        <v>28832</v>
      </c>
      <c r="J100" s="48" cm="1">
        <f t="array" ref="J100">IF($I$2="Раннее бронирование",
INDEX(GRID!$B$17:$BI$27,MATCH(I$7,GRID!$A$17:$A$27,0),MATCH(1,($U$2=GRID!$B$1:$BI$1)*(КАЛЕНДАРЬ!$R31=GRID!$B$3:$BI$3), 0))*GRID!$B$66,
ROUNDUP(INDEX(GRID!$B$17:$BI$27,MATCH(I$7,GRID!$A$17:$A$27,0),MATCH(1,($U$2=GRID!$B$1:$BI$1)*(КАЛЕНДАРЬ!$R31=GRID!$B$3:$BI$3), 0))*GRID!$B$66*(1-GRID!$B$69),0))</f>
        <v>30532</v>
      </c>
      <c r="K100" s="47" cm="1">
        <f t="array" ref="K100">IF($I$2="Раннее бронирование",
INDEX(GRID!$B$4:$BI$14,MATCH(K$7,GRID!$A$4:$A$14,0),MATCH(1,($U$2=GRID!$B$1:$BI$1)*(КАЛЕНДАРЬ!$R31=GRID!$B$3:$BI$3), 0))*GRID!$B$66,
ROUNDUP(INDEX(GRID!$B$4:$BI$14,MATCH(K$7,GRID!$A$4:$A$14,0),MATCH(1,($U$2=GRID!$B$1:$BI$1)*(КАЛЕНДАРЬ!$R31=GRID!$B$3:$BI$3),0))*GRID!$B$66*(1-GRID!$B$69),0))</f>
        <v>32164</v>
      </c>
      <c r="L100" s="48" cm="1">
        <f t="array" ref="L100">IF($I$2="Раннее бронирование",
INDEX(GRID!$B$17:$BI$27,MATCH(K$7,GRID!$A$17:$A$27,0),MATCH(1,($U$2=GRID!$B$1:$BI$1)*(КАЛЕНДАРЬ!$R31=GRID!$B$3:$BI$3), 0))*GRID!$B$66,
ROUNDUP(INDEX(GRID!$B$17:$BI$27,MATCH(K$7,GRID!$A$17:$A$27,0),MATCH(1,($U$2=GRID!$B$1:$BI$1)*(КАЛЕНДАРЬ!$R31=GRID!$B$3:$BI$3), 0))*GRID!$B$66*(1-GRID!$B$69),0))</f>
        <v>33864</v>
      </c>
      <c r="M100" s="47" cm="1">
        <f t="array" ref="M100">IF($I$2="Раннее бронирование",
INDEX(GRID!$B$4:$BI$14,MATCH(M$7,GRID!$A$4:$A$14,0),MATCH(1,($U$2=GRID!$B$1:$BI$1)*(КАЛЕНДАРЬ!$R31=GRID!$B$3:$BI$3), 0))*GRID!$B$66,
ROUNDUP(INDEX(GRID!$B$4:$BI$14,MATCH(M$7,GRID!$A$4:$A$14,0),MATCH(1,($U$2=GRID!$B$1:$BI$1)*(КАЛЕНДАРЬ!$R31=GRID!$B$3:$BI$3),0))*GRID!$B$66*(1-GRID!$B$69),0))</f>
        <v>35904</v>
      </c>
      <c r="N100" s="48" cm="1">
        <f t="array" ref="N100">IF($I$2="Раннее бронирование",
INDEX(GRID!$B$17:$BI$27,MATCH(M$7,GRID!$A$17:$A$27,0),MATCH(1,($U$2=GRID!$B$1:$BI$1)*(КАЛЕНДАРЬ!$R31=GRID!$B$3:$BI$3), 0))*GRID!$B$66,
ROUNDUP(INDEX(GRID!$B$17:$BI$27,MATCH(M$7,GRID!$A$17:$A$27,0),MATCH(1,($U$2=GRID!$B$1:$BI$1)*(КАЛЕНДАРЬ!$R31=GRID!$B$3:$BI$3), 0))*GRID!$B$66*(1-GRID!$B$69),0))</f>
        <v>37604</v>
      </c>
      <c r="O100" s="47" cm="1">
        <f t="array" ref="O100">IF($I$2="Раннее бронирование",
INDEX(GRID!$B$4:$BI$14,MATCH(O$7,GRID!$A$4:$A$14,0),MATCH(1,($U$2=GRID!$B$1:$BI$1)*(КАЛЕНДАРЬ!$R31=GRID!$B$3:$BI$3), 0))*GRID!$B$66,
ROUNDUP(INDEX(GRID!$B$4:$BI$14,MATCH(O$7,GRID!$A$4:$A$14,0),MATCH(1,($U$2=GRID!$B$1:$BI$1)*(КАЛЕНДАРЬ!$R31=GRID!$B$3:$BI$3),0))*GRID!$B$66*(1-GRID!$B$69),0))</f>
        <v>40392</v>
      </c>
      <c r="P100" s="48" cm="1">
        <f t="array" ref="P100">IF($I$2="Раннее бронирование",
INDEX(GRID!$B$17:$BI$27,MATCH(O$7,GRID!$A$17:$A$27,0),MATCH(1,($U$2=GRID!$B$1:$BI$1)*(КАЛЕНДАРЬ!$R31=GRID!$B$3:$BI$3), 0))*GRID!$B$66,
ROUNDUP(INDEX(GRID!$B$17:$BI$27,MATCH(O$7,GRID!$A$17:$A$27,0),MATCH(1,($U$2=GRID!$B$1:$BI$1)*(КАЛЕНДАРЬ!$R31=GRID!$B$3:$BI$3), 0))*GRID!$B$66*(1-GRID!$B$69),0))</f>
        <v>42092</v>
      </c>
      <c r="Q100" s="47" cm="1">
        <f t="array" ref="Q100">IF($I$2="Раннее бронирование",
INDEX(GRID!$B$4:$BI$14,MATCH(Q$7,GRID!$A$4:$A$14,0),MATCH(1,($U$2=GRID!$B$1:$BI$1)*(КАЛЕНДАРЬ!$R31=GRID!$B$3:$BI$3), 0))*GRID!$B$66,
ROUNDUP(INDEX(GRID!$B$4:$BI$14,MATCH(Q$7,GRID!$A$4:$A$14,0),MATCH(1,($U$2=GRID!$B$1:$BI$1)*(КАЛЕНДАРЬ!$R31=GRID!$B$3:$BI$3),0))*GRID!$B$66*(1-GRID!$B$69),0))</f>
        <v>45628</v>
      </c>
      <c r="R100" s="48" cm="1">
        <f t="array" ref="R100">IF($I$2="Раннее бронирование",
INDEX(GRID!$B$17:$BI$27,MATCH(Q$7,GRID!$A$17:$A$27,0),MATCH(1,($U$2=GRID!$B$1:$BI$1)*(КАЛЕНДАРЬ!$R31=GRID!$B$3:$BI$3), 0))*GRID!$B$66,
ROUNDUP(INDEX(GRID!$B$17:$BI$27,MATCH(Q$7,GRID!$A$17:$A$27,0),MATCH(1,($U$2=GRID!$B$1:$BI$1)*(КАЛЕНДАРЬ!$R31=GRID!$B$3:$BI$3), 0))*GRID!$B$66*(1-GRID!$B$69),0))</f>
        <v>47328</v>
      </c>
      <c r="S100" s="47" cm="1">
        <f t="array" ref="S100">IF($I$2="Раннее бронирование",
INDEX(GRID!$B$4:$BI$14,MATCH(S$7,GRID!$A$4:$A$14,0),MATCH(1,($U$2=GRID!$B$1:$BI$1)*(КАЛЕНДАРЬ!$R31=GRID!$B$3:$BI$3), 0))*GRID!$B$66,
ROUNDUP(INDEX(GRID!$B$4:$BI$14,MATCH(S$7,GRID!$A$4:$A$14,0),MATCH(1,($U$2=GRID!$B$1:$BI$1)*(КАЛЕНДАРЬ!$R31=GRID!$B$3:$BI$3),0))*GRID!$B$66*(1-GRID!$B$69),0))</f>
        <v>56848</v>
      </c>
      <c r="T100" s="48" cm="1">
        <f t="array" ref="T100">IF($I$2="Раннее бронирование",
INDEX(GRID!$B$17:$BI$27,MATCH(S$7,GRID!$A$17:$A$27,0),MATCH(1,($U$2=GRID!$B$1:$BI$1)*(КАЛЕНДАРЬ!$R31=GRID!$B$3:$BI$3), 0))*GRID!$B$66,
ROUNDUP(INDEX(GRID!$B$17:$BI$27,MATCH(S$7,GRID!$A$17:$A$27,0),MATCH(1,($U$2=GRID!$B$1:$BI$1)*(КАЛЕНДАРЬ!$R31=GRID!$B$3:$BI$3), 0))*GRID!$B$66*(1-GRID!$B$69),0))</f>
        <v>58548</v>
      </c>
      <c r="U100" s="47" cm="1">
        <f t="array" ref="U100">IF($I$2="Раннее бронирование",
INDEX(GRID!$B$4:$BI$14,MATCH(U$7,GRID!$A$4:$A$14,0),MATCH(1,($U$2=GRID!$B$1:$BI$1)*(КАЛЕНДАРЬ!$R31=GRID!$B$3:$BI$3), 0))*GRID!$B$66,
ROUNDUP(INDEX(GRID!$B$4:$BI$14,MATCH(U$7,GRID!$A$4:$A$14,0),MATCH(1,($U$2=GRID!$B$1:$BI$1)*(КАЛЕНДАРЬ!$R31=GRID!$B$3:$BI$3),0))*GRID!$B$66*(1-GRID!$B$69),0))</f>
        <v>62560</v>
      </c>
      <c r="V100" s="48" cm="1">
        <f t="array" ref="V100">IF($I$2="Раннее бронирование",
INDEX(GRID!$B$17:$BI$27,MATCH(U$7,GRID!$A$17:$A$27,0),MATCH(1,($U$2=GRID!$B$1:$BI$1)*(КАЛЕНДАРЬ!$R31=GRID!$B$3:$BI$3), 0))*GRID!$B$66,
ROUNDUP(INDEX(GRID!$B$17:$BI$27,MATCH(U$7,GRID!$A$17:$A$27,0),MATCH(1,($U$2=GRID!$B$1:$BI$1)*(КАЛЕНДАРЬ!$R31=GRID!$B$3:$BI$3), 0))*GRID!$B$66*(1-GRID!$B$69),0))</f>
        <v>64260</v>
      </c>
      <c r="W100" s="47" cm="1">
        <f t="array" ref="W100">IF($I$2="Раннее бронирование",
INDEX(GRID!$B$4:$BI$14,MATCH(W$7,GRID!$A$4:$A$14,0),MATCH(1,($U$2=GRID!$B$1:$BI$1)*(КАЛЕНДАРЬ!$R31=GRID!$B$3:$BI$3), 0))*GRID!$B$66,
ROUNDUP(INDEX(GRID!$B$4:$BI$14,MATCH(W$7,GRID!$A$4:$A$14,0),MATCH(1,($U$2=GRID!$B$1:$BI$1)*(КАЛЕНДАРЬ!$R31=GRID!$B$3:$BI$3),0))*GRID!$B$66*(1-GRID!$B$69),0))</f>
        <v>222360</v>
      </c>
      <c r="X100" s="48" cm="1">
        <f t="array" ref="X100">IF($I$2="Раннее бронирование",
INDEX(GRID!$B$17:$BI$27,MATCH(W$7,GRID!$A$17:$A$27,0),MATCH(1,($U$2=GRID!$B$1:$BI$1)*(КАЛЕНДАРЬ!$R31=GRID!$B$3:$BI$3), 0))*GRID!$B$66,
ROUNDUP(INDEX(GRID!$B$17:$BI$27,MATCH(W$7,GRID!$A$17:$A$27,0),MATCH(1,($U$2=GRID!$B$1:$BI$1)*(КАЛЕНДАРЬ!$R31=GRID!$B$3:$BI$3), 0))*GRID!$B$66*(1-GRID!$B$69),0))</f>
        <v>224060</v>
      </c>
    </row>
    <row r="101" spans="1:24" hidden="1" x14ac:dyDescent="0.2">
      <c r="A101" s="117" t="s">
        <v>42</v>
      </c>
      <c r="B101" s="117">
        <v>29</v>
      </c>
      <c r="C101" s="47" cm="1">
        <f t="array" ref="C101">IF($I$2="Раннее бронирование",
INDEX(GRID!$B$4:$BI$14,MATCH(C$7,GRID!$A$4:$A$14,0),MATCH(1,($U$2=GRID!$B$1:$BI$1)*(КАЛЕНДАРЬ!$R32=GRID!$B$3:$BI$3), 0))*GRID!$B$66,
ROUNDUP(INDEX(GRID!$B$4:$BI$14,MATCH(C$7,GRID!$A$4:$A$14,0),MATCH(1,($U$2=GRID!$B$1:$BI$1)*(КАЛЕНДАРЬ!$R32=GRID!$B$3:$BI$3),0))*GRID!$B$66*(1-GRID!$B$69),0))</f>
        <v>20740</v>
      </c>
      <c r="D101" s="48" cm="1">
        <f t="array" ref="D101">IF($I$2="Раннее бронирование",
INDEX(GRID!$B$17:$BI$27,MATCH(C$7,GRID!$A$17:$A$27,0),MATCH(1,($U$2=GRID!$B$1:$BI$1)*(КАЛЕНДАРЬ!$R32=GRID!$B$3:$BI$3), 0))*GRID!$B$66,
ROUNDUP(INDEX(GRID!$B$17:$BI$27,MATCH(C$7,GRID!$A$17:$A$27,0),MATCH(1,($U$2=GRID!$B$1:$BI$1)*(КАЛЕНДАРЬ!$R32=GRID!$B$3:$BI$3), 0))*GRID!$B$66*(1-GRID!$B$69),0))</f>
        <v>22440</v>
      </c>
      <c r="E101" s="47" cm="1">
        <f t="array" ref="E101">IF($I$2="Раннее бронирование",
INDEX(GRID!$B$4:$BI$14,MATCH(E$7,GRID!$A$4:$A$14,0),MATCH(1,($U$2=GRID!$B$1:$BI$1)*(КАЛЕНДАРЬ!$R32=GRID!$B$3:$BI$3), 0))*GRID!$B$66,
ROUNDUP(INDEX(GRID!$B$4:$BI$14,MATCH(E$7,GRID!$A$4:$A$14,0),MATCH(1,($U$2=GRID!$B$1:$BI$1)*(КАЛЕНДАРЬ!$R32=GRID!$B$3:$BI$3),0))*GRID!$B$66*(1-GRID!$B$69),0))</f>
        <v>23188</v>
      </c>
      <c r="F101" s="48" cm="1">
        <f t="array" ref="F101">IF($I$2="Раннее бронирование",
INDEX(GRID!$B$17:$BI$27,MATCH(E$7,GRID!$A$17:$A$27,0),MATCH(1,($U$2=GRID!$B$1:$BI$1)*(КАЛЕНДАРЬ!$R32=GRID!$B$3:$BI$3), 0))*GRID!$B$66,
ROUNDUP(INDEX(GRID!$B$17:$BI$27,MATCH(E$7,GRID!$A$17:$A$27,0),MATCH(1,($U$2=GRID!$B$1:$BI$1)*(КАЛЕНДАРЬ!$R32=GRID!$B$3:$BI$3), 0))*GRID!$B$66*(1-GRID!$B$69),0))</f>
        <v>24888</v>
      </c>
      <c r="G101" s="47" cm="1">
        <f t="array" ref="G101">IF($I$2="Раннее бронирование",
INDEX(GRID!$B$4:$BI$14,MATCH(G$7,GRID!$A$4:$A$14,0),MATCH(1,($U$2=GRID!$B$1:$BI$1)*(КАЛЕНДАРЬ!$R32=GRID!$B$3:$BI$3), 0))*GRID!$B$66,
ROUNDUP(INDEX(GRID!$B$4:$BI$14,MATCH(G$7,GRID!$A$4:$A$14,0),MATCH(1,($U$2=GRID!$B$1:$BI$1)*(КАЛЕНДАРЬ!$R32=GRID!$B$3:$BI$3),0))*GRID!$B$66*(1-GRID!$B$69),0))</f>
        <v>25840</v>
      </c>
      <c r="H101" s="48" cm="1">
        <f t="array" ref="H101">IF($I$2="Раннее бронирование",
INDEX(GRID!$B$17:$BI$27,MATCH(G$7,GRID!$A$17:$A$27,0),MATCH(1,($U$2=GRID!$B$1:$BI$1)*(КАЛЕНДАРЬ!$R32=GRID!$B$3:$BI$3), 0))*GRID!$B$66,
ROUNDUP(INDEX(GRID!$B$17:$BI$27,MATCH(G$7,GRID!$A$17:$A$27,0),MATCH(1,($U$2=GRID!$B$1:$BI$1)*(КАЛЕНДАРЬ!$R32=GRID!$B$3:$BI$3), 0))*GRID!$B$66*(1-GRID!$B$69),0))</f>
        <v>27540</v>
      </c>
      <c r="I101" s="47" cm="1">
        <f t="array" ref="I101">IF($I$2="Раннее бронирование",
INDEX(GRID!$B$4:$BI$14,MATCH(I$7,GRID!$A$4:$A$14,0),MATCH(1,($U$2=GRID!$B$1:$BI$1)*(КАЛЕНДАРЬ!$R32=GRID!$B$3:$BI$3), 0))*GRID!$B$66,
ROUNDUP(INDEX(GRID!$B$4:$BI$14,MATCH(I$7,GRID!$A$4:$A$14,0),MATCH(1,($U$2=GRID!$B$1:$BI$1)*(КАЛЕНДАРЬ!$R32=GRID!$B$3:$BI$3),0))*GRID!$B$66*(1-GRID!$B$69),0))</f>
        <v>28832</v>
      </c>
      <c r="J101" s="48" cm="1">
        <f t="array" ref="J101">IF($I$2="Раннее бронирование",
INDEX(GRID!$B$17:$BI$27,MATCH(I$7,GRID!$A$17:$A$27,0),MATCH(1,($U$2=GRID!$B$1:$BI$1)*(КАЛЕНДАРЬ!$R32=GRID!$B$3:$BI$3), 0))*GRID!$B$66,
ROUNDUP(INDEX(GRID!$B$17:$BI$27,MATCH(I$7,GRID!$A$17:$A$27,0),MATCH(1,($U$2=GRID!$B$1:$BI$1)*(КАЛЕНДАРЬ!$R32=GRID!$B$3:$BI$3), 0))*GRID!$B$66*(1-GRID!$B$69),0))</f>
        <v>30532</v>
      </c>
      <c r="K101" s="47" cm="1">
        <f t="array" ref="K101">IF($I$2="Раннее бронирование",
INDEX(GRID!$B$4:$BI$14,MATCH(K$7,GRID!$A$4:$A$14,0),MATCH(1,($U$2=GRID!$B$1:$BI$1)*(КАЛЕНДАРЬ!$R32=GRID!$B$3:$BI$3), 0))*GRID!$B$66,
ROUNDUP(INDEX(GRID!$B$4:$BI$14,MATCH(K$7,GRID!$A$4:$A$14,0),MATCH(1,($U$2=GRID!$B$1:$BI$1)*(КАЛЕНДАРЬ!$R32=GRID!$B$3:$BI$3),0))*GRID!$B$66*(1-GRID!$B$69),0))</f>
        <v>32164</v>
      </c>
      <c r="L101" s="48" cm="1">
        <f t="array" ref="L101">IF($I$2="Раннее бронирование",
INDEX(GRID!$B$17:$BI$27,MATCH(K$7,GRID!$A$17:$A$27,0),MATCH(1,($U$2=GRID!$B$1:$BI$1)*(КАЛЕНДАРЬ!$R32=GRID!$B$3:$BI$3), 0))*GRID!$B$66,
ROUNDUP(INDEX(GRID!$B$17:$BI$27,MATCH(K$7,GRID!$A$17:$A$27,0),MATCH(1,($U$2=GRID!$B$1:$BI$1)*(КАЛЕНДАРЬ!$R32=GRID!$B$3:$BI$3), 0))*GRID!$B$66*(1-GRID!$B$69),0))</f>
        <v>33864</v>
      </c>
      <c r="M101" s="47" cm="1">
        <f t="array" ref="M101">IF($I$2="Раннее бронирование",
INDEX(GRID!$B$4:$BI$14,MATCH(M$7,GRID!$A$4:$A$14,0),MATCH(1,($U$2=GRID!$B$1:$BI$1)*(КАЛЕНДАРЬ!$R32=GRID!$B$3:$BI$3), 0))*GRID!$B$66,
ROUNDUP(INDEX(GRID!$B$4:$BI$14,MATCH(M$7,GRID!$A$4:$A$14,0),MATCH(1,($U$2=GRID!$B$1:$BI$1)*(КАЛЕНДАРЬ!$R32=GRID!$B$3:$BI$3),0))*GRID!$B$66*(1-GRID!$B$69),0))</f>
        <v>35904</v>
      </c>
      <c r="N101" s="48" cm="1">
        <f t="array" ref="N101">IF($I$2="Раннее бронирование",
INDEX(GRID!$B$17:$BI$27,MATCH(M$7,GRID!$A$17:$A$27,0),MATCH(1,($U$2=GRID!$B$1:$BI$1)*(КАЛЕНДАРЬ!$R32=GRID!$B$3:$BI$3), 0))*GRID!$B$66,
ROUNDUP(INDEX(GRID!$B$17:$BI$27,MATCH(M$7,GRID!$A$17:$A$27,0),MATCH(1,($U$2=GRID!$B$1:$BI$1)*(КАЛЕНДАРЬ!$R32=GRID!$B$3:$BI$3), 0))*GRID!$B$66*(1-GRID!$B$69),0))</f>
        <v>37604</v>
      </c>
      <c r="O101" s="47" cm="1">
        <f t="array" ref="O101">IF($I$2="Раннее бронирование",
INDEX(GRID!$B$4:$BI$14,MATCH(O$7,GRID!$A$4:$A$14,0),MATCH(1,($U$2=GRID!$B$1:$BI$1)*(КАЛЕНДАРЬ!$R32=GRID!$B$3:$BI$3), 0))*GRID!$B$66,
ROUNDUP(INDEX(GRID!$B$4:$BI$14,MATCH(O$7,GRID!$A$4:$A$14,0),MATCH(1,($U$2=GRID!$B$1:$BI$1)*(КАЛЕНДАРЬ!$R32=GRID!$B$3:$BI$3),0))*GRID!$B$66*(1-GRID!$B$69),0))</f>
        <v>40392</v>
      </c>
      <c r="P101" s="48" cm="1">
        <f t="array" ref="P101">IF($I$2="Раннее бронирование",
INDEX(GRID!$B$17:$BI$27,MATCH(O$7,GRID!$A$17:$A$27,0),MATCH(1,($U$2=GRID!$B$1:$BI$1)*(КАЛЕНДАРЬ!$R32=GRID!$B$3:$BI$3), 0))*GRID!$B$66,
ROUNDUP(INDEX(GRID!$B$17:$BI$27,MATCH(O$7,GRID!$A$17:$A$27,0),MATCH(1,($U$2=GRID!$B$1:$BI$1)*(КАЛЕНДАРЬ!$R32=GRID!$B$3:$BI$3), 0))*GRID!$B$66*(1-GRID!$B$69),0))</f>
        <v>42092</v>
      </c>
      <c r="Q101" s="47" cm="1">
        <f t="array" ref="Q101">IF($I$2="Раннее бронирование",
INDEX(GRID!$B$4:$BI$14,MATCH(Q$7,GRID!$A$4:$A$14,0),MATCH(1,($U$2=GRID!$B$1:$BI$1)*(КАЛЕНДАРЬ!$R32=GRID!$B$3:$BI$3), 0))*GRID!$B$66,
ROUNDUP(INDEX(GRID!$B$4:$BI$14,MATCH(Q$7,GRID!$A$4:$A$14,0),MATCH(1,($U$2=GRID!$B$1:$BI$1)*(КАЛЕНДАРЬ!$R32=GRID!$B$3:$BI$3),0))*GRID!$B$66*(1-GRID!$B$69),0))</f>
        <v>45628</v>
      </c>
      <c r="R101" s="48" cm="1">
        <f t="array" ref="R101">IF($I$2="Раннее бронирование",
INDEX(GRID!$B$17:$BI$27,MATCH(Q$7,GRID!$A$17:$A$27,0),MATCH(1,($U$2=GRID!$B$1:$BI$1)*(КАЛЕНДАРЬ!$R32=GRID!$B$3:$BI$3), 0))*GRID!$B$66,
ROUNDUP(INDEX(GRID!$B$17:$BI$27,MATCH(Q$7,GRID!$A$17:$A$27,0),MATCH(1,($U$2=GRID!$B$1:$BI$1)*(КАЛЕНДАРЬ!$R32=GRID!$B$3:$BI$3), 0))*GRID!$B$66*(1-GRID!$B$69),0))</f>
        <v>47328</v>
      </c>
      <c r="S101" s="47" cm="1">
        <f t="array" ref="S101">IF($I$2="Раннее бронирование",
INDEX(GRID!$B$4:$BI$14,MATCH(S$7,GRID!$A$4:$A$14,0),MATCH(1,($U$2=GRID!$B$1:$BI$1)*(КАЛЕНДАРЬ!$R32=GRID!$B$3:$BI$3), 0))*GRID!$B$66,
ROUNDUP(INDEX(GRID!$B$4:$BI$14,MATCH(S$7,GRID!$A$4:$A$14,0),MATCH(1,($U$2=GRID!$B$1:$BI$1)*(КАЛЕНДАРЬ!$R32=GRID!$B$3:$BI$3),0))*GRID!$B$66*(1-GRID!$B$69),0))</f>
        <v>56848</v>
      </c>
      <c r="T101" s="48" cm="1">
        <f t="array" ref="T101">IF($I$2="Раннее бронирование",
INDEX(GRID!$B$17:$BI$27,MATCH(S$7,GRID!$A$17:$A$27,0),MATCH(1,($U$2=GRID!$B$1:$BI$1)*(КАЛЕНДАРЬ!$R32=GRID!$B$3:$BI$3), 0))*GRID!$B$66,
ROUNDUP(INDEX(GRID!$B$17:$BI$27,MATCH(S$7,GRID!$A$17:$A$27,0),MATCH(1,($U$2=GRID!$B$1:$BI$1)*(КАЛЕНДАРЬ!$R32=GRID!$B$3:$BI$3), 0))*GRID!$B$66*(1-GRID!$B$69),0))</f>
        <v>58548</v>
      </c>
      <c r="U101" s="47" cm="1">
        <f t="array" ref="U101">IF($I$2="Раннее бронирование",
INDEX(GRID!$B$4:$BI$14,MATCH(U$7,GRID!$A$4:$A$14,0),MATCH(1,($U$2=GRID!$B$1:$BI$1)*(КАЛЕНДАРЬ!$R32=GRID!$B$3:$BI$3), 0))*GRID!$B$66,
ROUNDUP(INDEX(GRID!$B$4:$BI$14,MATCH(U$7,GRID!$A$4:$A$14,0),MATCH(1,($U$2=GRID!$B$1:$BI$1)*(КАЛЕНДАРЬ!$R32=GRID!$B$3:$BI$3),0))*GRID!$B$66*(1-GRID!$B$69),0))</f>
        <v>62560</v>
      </c>
      <c r="V101" s="48" cm="1">
        <f t="array" ref="V101">IF($I$2="Раннее бронирование",
INDEX(GRID!$B$17:$BI$27,MATCH(U$7,GRID!$A$17:$A$27,0),MATCH(1,($U$2=GRID!$B$1:$BI$1)*(КАЛЕНДАРЬ!$R32=GRID!$B$3:$BI$3), 0))*GRID!$B$66,
ROUNDUP(INDEX(GRID!$B$17:$BI$27,MATCH(U$7,GRID!$A$17:$A$27,0),MATCH(1,($U$2=GRID!$B$1:$BI$1)*(КАЛЕНДАРЬ!$R32=GRID!$B$3:$BI$3), 0))*GRID!$B$66*(1-GRID!$B$69),0))</f>
        <v>64260</v>
      </c>
      <c r="W101" s="47" cm="1">
        <f t="array" ref="W101">IF($I$2="Раннее бронирование",
INDEX(GRID!$B$4:$BI$14,MATCH(W$7,GRID!$A$4:$A$14,0),MATCH(1,($U$2=GRID!$B$1:$BI$1)*(КАЛЕНДАРЬ!$R32=GRID!$B$3:$BI$3), 0))*GRID!$B$66,
ROUNDUP(INDEX(GRID!$B$4:$BI$14,MATCH(W$7,GRID!$A$4:$A$14,0),MATCH(1,($U$2=GRID!$B$1:$BI$1)*(КАЛЕНДАРЬ!$R32=GRID!$B$3:$BI$3),0))*GRID!$B$66*(1-GRID!$B$69),0))</f>
        <v>222360</v>
      </c>
      <c r="X101" s="48" cm="1">
        <f t="array" ref="X101">IF($I$2="Раннее бронирование",
INDEX(GRID!$B$17:$BI$27,MATCH(W$7,GRID!$A$17:$A$27,0),MATCH(1,($U$2=GRID!$B$1:$BI$1)*(КАЛЕНДАРЬ!$R32=GRID!$B$3:$BI$3), 0))*GRID!$B$66,
ROUNDUP(INDEX(GRID!$B$17:$BI$27,MATCH(W$7,GRID!$A$17:$A$27,0),MATCH(1,($U$2=GRID!$B$1:$BI$1)*(КАЛЕНДАРЬ!$R32=GRID!$B$3:$BI$3), 0))*GRID!$B$66*(1-GRID!$B$69),0))</f>
        <v>224060</v>
      </c>
    </row>
    <row r="102" spans="1:24" hidden="1" x14ac:dyDescent="0.2">
      <c r="A102" s="117" t="s">
        <v>43</v>
      </c>
      <c r="B102" s="117">
        <v>30</v>
      </c>
      <c r="C102" s="47" cm="1">
        <f t="array" ref="C102">IF($I$2="Раннее бронирование",
INDEX(GRID!$B$4:$BI$14,MATCH(C$7,GRID!$A$4:$A$14,0),MATCH(1,($U$2=GRID!$B$1:$BI$1)*(КАЛЕНДАРЬ!$R33=GRID!$B$3:$BI$3), 0))*GRID!$B$66,
ROUNDUP(INDEX(GRID!$B$4:$BI$14,MATCH(C$7,GRID!$A$4:$A$14,0),MATCH(1,($U$2=GRID!$B$1:$BI$1)*(КАЛЕНДАРЬ!$R33=GRID!$B$3:$BI$3),0))*GRID!$B$66*(1-GRID!$B$69),0))</f>
        <v>20740</v>
      </c>
      <c r="D102" s="48" cm="1">
        <f t="array" ref="D102">IF($I$2="Раннее бронирование",
INDEX(GRID!$B$17:$BI$27,MATCH(C$7,GRID!$A$17:$A$27,0),MATCH(1,($U$2=GRID!$B$1:$BI$1)*(КАЛЕНДАРЬ!$R33=GRID!$B$3:$BI$3), 0))*GRID!$B$66,
ROUNDUP(INDEX(GRID!$B$17:$BI$27,MATCH(C$7,GRID!$A$17:$A$27,0),MATCH(1,($U$2=GRID!$B$1:$BI$1)*(КАЛЕНДАРЬ!$R33=GRID!$B$3:$BI$3), 0))*GRID!$B$66*(1-GRID!$B$69),0))</f>
        <v>22440</v>
      </c>
      <c r="E102" s="47" cm="1">
        <f t="array" ref="E102">IF($I$2="Раннее бронирование",
INDEX(GRID!$B$4:$BI$14,MATCH(E$7,GRID!$A$4:$A$14,0),MATCH(1,($U$2=GRID!$B$1:$BI$1)*(КАЛЕНДАРЬ!$R33=GRID!$B$3:$BI$3), 0))*GRID!$B$66,
ROUNDUP(INDEX(GRID!$B$4:$BI$14,MATCH(E$7,GRID!$A$4:$A$14,0),MATCH(1,($U$2=GRID!$B$1:$BI$1)*(КАЛЕНДАРЬ!$R33=GRID!$B$3:$BI$3),0))*GRID!$B$66*(1-GRID!$B$69),0))</f>
        <v>23188</v>
      </c>
      <c r="F102" s="48" cm="1">
        <f t="array" ref="F102">IF($I$2="Раннее бронирование",
INDEX(GRID!$B$17:$BI$27,MATCH(E$7,GRID!$A$17:$A$27,0),MATCH(1,($U$2=GRID!$B$1:$BI$1)*(КАЛЕНДАРЬ!$R33=GRID!$B$3:$BI$3), 0))*GRID!$B$66,
ROUNDUP(INDEX(GRID!$B$17:$BI$27,MATCH(E$7,GRID!$A$17:$A$27,0),MATCH(1,($U$2=GRID!$B$1:$BI$1)*(КАЛЕНДАРЬ!$R33=GRID!$B$3:$BI$3), 0))*GRID!$B$66*(1-GRID!$B$69),0))</f>
        <v>24888</v>
      </c>
      <c r="G102" s="47" cm="1">
        <f t="array" ref="G102">IF($I$2="Раннее бронирование",
INDEX(GRID!$B$4:$BI$14,MATCH(G$7,GRID!$A$4:$A$14,0),MATCH(1,($U$2=GRID!$B$1:$BI$1)*(КАЛЕНДАРЬ!$R33=GRID!$B$3:$BI$3), 0))*GRID!$B$66,
ROUNDUP(INDEX(GRID!$B$4:$BI$14,MATCH(G$7,GRID!$A$4:$A$14,0),MATCH(1,($U$2=GRID!$B$1:$BI$1)*(КАЛЕНДАРЬ!$R33=GRID!$B$3:$BI$3),0))*GRID!$B$66*(1-GRID!$B$69),0))</f>
        <v>25840</v>
      </c>
      <c r="H102" s="48" cm="1">
        <f t="array" ref="H102">IF($I$2="Раннее бронирование",
INDEX(GRID!$B$17:$BI$27,MATCH(G$7,GRID!$A$17:$A$27,0),MATCH(1,($U$2=GRID!$B$1:$BI$1)*(КАЛЕНДАРЬ!$R33=GRID!$B$3:$BI$3), 0))*GRID!$B$66,
ROUNDUP(INDEX(GRID!$B$17:$BI$27,MATCH(G$7,GRID!$A$17:$A$27,0),MATCH(1,($U$2=GRID!$B$1:$BI$1)*(КАЛЕНДАРЬ!$R33=GRID!$B$3:$BI$3), 0))*GRID!$B$66*(1-GRID!$B$69),0))</f>
        <v>27540</v>
      </c>
      <c r="I102" s="47" cm="1">
        <f t="array" ref="I102">IF($I$2="Раннее бронирование",
INDEX(GRID!$B$4:$BI$14,MATCH(I$7,GRID!$A$4:$A$14,0),MATCH(1,($U$2=GRID!$B$1:$BI$1)*(КАЛЕНДАРЬ!$R33=GRID!$B$3:$BI$3), 0))*GRID!$B$66,
ROUNDUP(INDEX(GRID!$B$4:$BI$14,MATCH(I$7,GRID!$A$4:$A$14,0),MATCH(1,($U$2=GRID!$B$1:$BI$1)*(КАЛЕНДАРЬ!$R33=GRID!$B$3:$BI$3),0))*GRID!$B$66*(1-GRID!$B$69),0))</f>
        <v>28832</v>
      </c>
      <c r="J102" s="48" cm="1">
        <f t="array" ref="J102">IF($I$2="Раннее бронирование",
INDEX(GRID!$B$17:$BI$27,MATCH(I$7,GRID!$A$17:$A$27,0),MATCH(1,($U$2=GRID!$B$1:$BI$1)*(КАЛЕНДАРЬ!$R33=GRID!$B$3:$BI$3), 0))*GRID!$B$66,
ROUNDUP(INDEX(GRID!$B$17:$BI$27,MATCH(I$7,GRID!$A$17:$A$27,0),MATCH(1,($U$2=GRID!$B$1:$BI$1)*(КАЛЕНДАРЬ!$R33=GRID!$B$3:$BI$3), 0))*GRID!$B$66*(1-GRID!$B$69),0))</f>
        <v>30532</v>
      </c>
      <c r="K102" s="47" cm="1">
        <f t="array" ref="K102">IF($I$2="Раннее бронирование",
INDEX(GRID!$B$4:$BI$14,MATCH(K$7,GRID!$A$4:$A$14,0),MATCH(1,($U$2=GRID!$B$1:$BI$1)*(КАЛЕНДАРЬ!$R33=GRID!$B$3:$BI$3), 0))*GRID!$B$66,
ROUNDUP(INDEX(GRID!$B$4:$BI$14,MATCH(K$7,GRID!$A$4:$A$14,0),MATCH(1,($U$2=GRID!$B$1:$BI$1)*(КАЛЕНДАРЬ!$R33=GRID!$B$3:$BI$3),0))*GRID!$B$66*(1-GRID!$B$69),0))</f>
        <v>32164</v>
      </c>
      <c r="L102" s="48" cm="1">
        <f t="array" ref="L102">IF($I$2="Раннее бронирование",
INDEX(GRID!$B$17:$BI$27,MATCH(K$7,GRID!$A$17:$A$27,0),MATCH(1,($U$2=GRID!$B$1:$BI$1)*(КАЛЕНДАРЬ!$R33=GRID!$B$3:$BI$3), 0))*GRID!$B$66,
ROUNDUP(INDEX(GRID!$B$17:$BI$27,MATCH(K$7,GRID!$A$17:$A$27,0),MATCH(1,($U$2=GRID!$B$1:$BI$1)*(КАЛЕНДАРЬ!$R33=GRID!$B$3:$BI$3), 0))*GRID!$B$66*(1-GRID!$B$69),0))</f>
        <v>33864</v>
      </c>
      <c r="M102" s="47" cm="1">
        <f t="array" ref="M102">IF($I$2="Раннее бронирование",
INDEX(GRID!$B$4:$BI$14,MATCH(M$7,GRID!$A$4:$A$14,0),MATCH(1,($U$2=GRID!$B$1:$BI$1)*(КАЛЕНДАРЬ!$R33=GRID!$B$3:$BI$3), 0))*GRID!$B$66,
ROUNDUP(INDEX(GRID!$B$4:$BI$14,MATCH(M$7,GRID!$A$4:$A$14,0),MATCH(1,($U$2=GRID!$B$1:$BI$1)*(КАЛЕНДАРЬ!$R33=GRID!$B$3:$BI$3),0))*GRID!$B$66*(1-GRID!$B$69),0))</f>
        <v>35904</v>
      </c>
      <c r="N102" s="48" cm="1">
        <f t="array" ref="N102">IF($I$2="Раннее бронирование",
INDEX(GRID!$B$17:$BI$27,MATCH(M$7,GRID!$A$17:$A$27,0),MATCH(1,($U$2=GRID!$B$1:$BI$1)*(КАЛЕНДАРЬ!$R33=GRID!$B$3:$BI$3), 0))*GRID!$B$66,
ROUNDUP(INDEX(GRID!$B$17:$BI$27,MATCH(M$7,GRID!$A$17:$A$27,0),MATCH(1,($U$2=GRID!$B$1:$BI$1)*(КАЛЕНДАРЬ!$R33=GRID!$B$3:$BI$3), 0))*GRID!$B$66*(1-GRID!$B$69),0))</f>
        <v>37604</v>
      </c>
      <c r="O102" s="47" cm="1">
        <f t="array" ref="O102">IF($I$2="Раннее бронирование",
INDEX(GRID!$B$4:$BI$14,MATCH(O$7,GRID!$A$4:$A$14,0),MATCH(1,($U$2=GRID!$B$1:$BI$1)*(КАЛЕНДАРЬ!$R33=GRID!$B$3:$BI$3), 0))*GRID!$B$66,
ROUNDUP(INDEX(GRID!$B$4:$BI$14,MATCH(O$7,GRID!$A$4:$A$14,0),MATCH(1,($U$2=GRID!$B$1:$BI$1)*(КАЛЕНДАРЬ!$R33=GRID!$B$3:$BI$3),0))*GRID!$B$66*(1-GRID!$B$69),0))</f>
        <v>40392</v>
      </c>
      <c r="P102" s="48" cm="1">
        <f t="array" ref="P102">IF($I$2="Раннее бронирование",
INDEX(GRID!$B$17:$BI$27,MATCH(O$7,GRID!$A$17:$A$27,0),MATCH(1,($U$2=GRID!$B$1:$BI$1)*(КАЛЕНДАРЬ!$R33=GRID!$B$3:$BI$3), 0))*GRID!$B$66,
ROUNDUP(INDEX(GRID!$B$17:$BI$27,MATCH(O$7,GRID!$A$17:$A$27,0),MATCH(1,($U$2=GRID!$B$1:$BI$1)*(КАЛЕНДАРЬ!$R33=GRID!$B$3:$BI$3), 0))*GRID!$B$66*(1-GRID!$B$69),0))</f>
        <v>42092</v>
      </c>
      <c r="Q102" s="47" cm="1">
        <f t="array" ref="Q102">IF($I$2="Раннее бронирование",
INDEX(GRID!$B$4:$BI$14,MATCH(Q$7,GRID!$A$4:$A$14,0),MATCH(1,($U$2=GRID!$B$1:$BI$1)*(КАЛЕНДАРЬ!$R33=GRID!$B$3:$BI$3), 0))*GRID!$B$66,
ROUNDUP(INDEX(GRID!$B$4:$BI$14,MATCH(Q$7,GRID!$A$4:$A$14,0),MATCH(1,($U$2=GRID!$B$1:$BI$1)*(КАЛЕНДАРЬ!$R33=GRID!$B$3:$BI$3),0))*GRID!$B$66*(1-GRID!$B$69),0))</f>
        <v>45628</v>
      </c>
      <c r="R102" s="48" cm="1">
        <f t="array" ref="R102">IF($I$2="Раннее бронирование",
INDEX(GRID!$B$17:$BI$27,MATCH(Q$7,GRID!$A$17:$A$27,0),MATCH(1,($U$2=GRID!$B$1:$BI$1)*(КАЛЕНДАРЬ!$R33=GRID!$B$3:$BI$3), 0))*GRID!$B$66,
ROUNDUP(INDEX(GRID!$B$17:$BI$27,MATCH(Q$7,GRID!$A$17:$A$27,0),MATCH(1,($U$2=GRID!$B$1:$BI$1)*(КАЛЕНДАРЬ!$R33=GRID!$B$3:$BI$3), 0))*GRID!$B$66*(1-GRID!$B$69),0))</f>
        <v>47328</v>
      </c>
      <c r="S102" s="47" cm="1">
        <f t="array" ref="S102">IF($I$2="Раннее бронирование",
INDEX(GRID!$B$4:$BI$14,MATCH(S$7,GRID!$A$4:$A$14,0),MATCH(1,($U$2=GRID!$B$1:$BI$1)*(КАЛЕНДАРЬ!$R33=GRID!$B$3:$BI$3), 0))*GRID!$B$66,
ROUNDUP(INDEX(GRID!$B$4:$BI$14,MATCH(S$7,GRID!$A$4:$A$14,0),MATCH(1,($U$2=GRID!$B$1:$BI$1)*(КАЛЕНДАРЬ!$R33=GRID!$B$3:$BI$3),0))*GRID!$B$66*(1-GRID!$B$69),0))</f>
        <v>56848</v>
      </c>
      <c r="T102" s="48" cm="1">
        <f t="array" ref="T102">IF($I$2="Раннее бронирование",
INDEX(GRID!$B$17:$BI$27,MATCH(S$7,GRID!$A$17:$A$27,0),MATCH(1,($U$2=GRID!$B$1:$BI$1)*(КАЛЕНДАРЬ!$R33=GRID!$B$3:$BI$3), 0))*GRID!$B$66,
ROUNDUP(INDEX(GRID!$B$17:$BI$27,MATCH(S$7,GRID!$A$17:$A$27,0),MATCH(1,($U$2=GRID!$B$1:$BI$1)*(КАЛЕНДАРЬ!$R33=GRID!$B$3:$BI$3), 0))*GRID!$B$66*(1-GRID!$B$69),0))</f>
        <v>58548</v>
      </c>
      <c r="U102" s="47" cm="1">
        <f t="array" ref="U102">IF($I$2="Раннее бронирование",
INDEX(GRID!$B$4:$BI$14,MATCH(U$7,GRID!$A$4:$A$14,0),MATCH(1,($U$2=GRID!$B$1:$BI$1)*(КАЛЕНДАРЬ!$R33=GRID!$B$3:$BI$3), 0))*GRID!$B$66,
ROUNDUP(INDEX(GRID!$B$4:$BI$14,MATCH(U$7,GRID!$A$4:$A$14,0),MATCH(1,($U$2=GRID!$B$1:$BI$1)*(КАЛЕНДАРЬ!$R33=GRID!$B$3:$BI$3),0))*GRID!$B$66*(1-GRID!$B$69),0))</f>
        <v>62560</v>
      </c>
      <c r="V102" s="48" cm="1">
        <f t="array" ref="V102">IF($I$2="Раннее бронирование",
INDEX(GRID!$B$17:$BI$27,MATCH(U$7,GRID!$A$17:$A$27,0),MATCH(1,($U$2=GRID!$B$1:$BI$1)*(КАЛЕНДАРЬ!$R33=GRID!$B$3:$BI$3), 0))*GRID!$B$66,
ROUNDUP(INDEX(GRID!$B$17:$BI$27,MATCH(U$7,GRID!$A$17:$A$27,0),MATCH(1,($U$2=GRID!$B$1:$BI$1)*(КАЛЕНДАРЬ!$R33=GRID!$B$3:$BI$3), 0))*GRID!$B$66*(1-GRID!$B$69),0))</f>
        <v>64260</v>
      </c>
      <c r="W102" s="47" cm="1">
        <f t="array" ref="W102">IF($I$2="Раннее бронирование",
INDEX(GRID!$B$4:$BI$14,MATCH(W$7,GRID!$A$4:$A$14,0),MATCH(1,($U$2=GRID!$B$1:$BI$1)*(КАЛЕНДАРЬ!$R33=GRID!$B$3:$BI$3), 0))*GRID!$B$66,
ROUNDUP(INDEX(GRID!$B$4:$BI$14,MATCH(W$7,GRID!$A$4:$A$14,0),MATCH(1,($U$2=GRID!$B$1:$BI$1)*(КАЛЕНДАРЬ!$R33=GRID!$B$3:$BI$3),0))*GRID!$B$66*(1-GRID!$B$69),0))</f>
        <v>222360</v>
      </c>
      <c r="X102" s="48" cm="1">
        <f t="array" ref="X102">IF($I$2="Раннее бронирование",
INDEX(GRID!$B$17:$BI$27,MATCH(W$7,GRID!$A$17:$A$27,0),MATCH(1,($U$2=GRID!$B$1:$BI$1)*(КАЛЕНДАРЬ!$R33=GRID!$B$3:$BI$3), 0))*GRID!$B$66,
ROUNDUP(INDEX(GRID!$B$17:$BI$27,MATCH(W$7,GRID!$A$17:$A$27,0),MATCH(1,($U$2=GRID!$B$1:$BI$1)*(КАЛЕНДАРЬ!$R33=GRID!$B$3:$BI$3), 0))*GRID!$B$66*(1-GRID!$B$69),0))</f>
        <v>224060</v>
      </c>
    </row>
    <row r="103" spans="1:24" ht="13.5" hidden="1" customHeight="1" x14ac:dyDescent="0.2"/>
    <row r="104" spans="1:24" hidden="1" x14ac:dyDescent="0.2">
      <c r="A104" s="210" t="s">
        <v>38</v>
      </c>
      <c r="B104" s="210"/>
      <c r="C104" s="210"/>
      <c r="D104" s="210"/>
      <c r="E104" s="210"/>
      <c r="F104" s="210"/>
      <c r="G104" s="210"/>
      <c r="H104" s="210"/>
      <c r="I104" s="210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</row>
    <row r="105" spans="1:24" hidden="1" x14ac:dyDescent="0.2">
      <c r="A105" s="211" t="s">
        <v>59</v>
      </c>
      <c r="B105" s="212"/>
      <c r="C105" s="212"/>
      <c r="D105" s="212"/>
      <c r="E105" s="212"/>
      <c r="F105" s="212"/>
      <c r="G105" s="212"/>
      <c r="H105" s="212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</row>
    <row r="106" spans="1:24" ht="58.5" hidden="1" customHeight="1" x14ac:dyDescent="0.2">
      <c r="A106" s="213" t="s">
        <v>39</v>
      </c>
      <c r="B106" s="214"/>
      <c r="C106" s="217" t="s">
        <v>85</v>
      </c>
      <c r="D106" s="218"/>
      <c r="E106" s="219" t="s">
        <v>86</v>
      </c>
      <c r="F106" s="220"/>
      <c r="G106" s="221" t="s">
        <v>83</v>
      </c>
      <c r="H106" s="222"/>
      <c r="I106" s="223" t="s">
        <v>87</v>
      </c>
      <c r="J106" s="224"/>
      <c r="K106" s="225" t="s">
        <v>88</v>
      </c>
      <c r="L106" s="225"/>
      <c r="M106" s="226" t="s">
        <v>89</v>
      </c>
      <c r="N106" s="227"/>
      <c r="O106" s="228" t="s">
        <v>94</v>
      </c>
      <c r="P106" s="229"/>
      <c r="Q106" s="230" t="s">
        <v>95</v>
      </c>
      <c r="R106" s="230"/>
      <c r="S106" s="231" t="s">
        <v>90</v>
      </c>
      <c r="T106" s="231"/>
      <c r="U106" s="232" t="s">
        <v>91</v>
      </c>
      <c r="V106" s="233"/>
      <c r="W106" s="234" t="s">
        <v>96</v>
      </c>
      <c r="X106" s="235"/>
    </row>
    <row r="107" spans="1:24" hidden="1" x14ac:dyDescent="0.2">
      <c r="A107" s="215"/>
      <c r="B107" s="216"/>
      <c r="C107" s="45" t="s">
        <v>40</v>
      </c>
      <c r="D107" s="45" t="s">
        <v>41</v>
      </c>
      <c r="E107" s="45" t="s">
        <v>40</v>
      </c>
      <c r="F107" s="45" t="s">
        <v>41</v>
      </c>
      <c r="G107" s="45" t="s">
        <v>40</v>
      </c>
      <c r="H107" s="45" t="s">
        <v>41</v>
      </c>
      <c r="I107" s="45" t="s">
        <v>40</v>
      </c>
      <c r="J107" s="45" t="s">
        <v>41</v>
      </c>
      <c r="K107" s="45" t="s">
        <v>40</v>
      </c>
      <c r="L107" s="45" t="s">
        <v>41</v>
      </c>
      <c r="M107" s="45" t="s">
        <v>40</v>
      </c>
      <c r="N107" s="45" t="s">
        <v>41</v>
      </c>
      <c r="O107" s="45" t="s">
        <v>40</v>
      </c>
      <c r="P107" s="45" t="s">
        <v>41</v>
      </c>
      <c r="Q107" s="45" t="s">
        <v>40</v>
      </c>
      <c r="R107" s="45" t="s">
        <v>41</v>
      </c>
      <c r="S107" s="45" t="s">
        <v>40</v>
      </c>
      <c r="T107" s="45" t="s">
        <v>41</v>
      </c>
      <c r="U107" s="45" t="s">
        <v>40</v>
      </c>
      <c r="V107" s="45" t="s">
        <v>41</v>
      </c>
      <c r="W107" s="45" t="s">
        <v>40</v>
      </c>
      <c r="X107" s="45" t="s">
        <v>41</v>
      </c>
    </row>
    <row r="108" spans="1:24" hidden="1" x14ac:dyDescent="0.2">
      <c r="A108" s="117" t="s">
        <v>42</v>
      </c>
      <c r="B108" s="117">
        <v>1</v>
      </c>
      <c r="C108" s="47" cm="1">
        <f t="array" ref="C108">IF($I$2="Раннее бронирование",
INDEX(GRID!$B$4:$BI$14,MATCH(C$7,GRID!$A$4:$A$14,0),MATCH(1,($U$2=GRID!$B$1:$BI$1)*(КАЛЕНДАРЬ!$U4=GRID!$B$3:$BI$3), 0))*GRID!$B$66,
ROUNDUP(INDEX(GRID!$B$4:$BI$14,MATCH(C$7,GRID!$A$4:$A$14,0),MATCH(1,($U$2=GRID!$B$1:$BI$1)*(КАЛЕНДАРЬ!$U4=GRID!$B$3:$BI$3),0))*GRID!$B$66*(1-GRID!$B$69),0))</f>
        <v>20740</v>
      </c>
      <c r="D108" s="48" cm="1">
        <f t="array" ref="D108">IF($I$2="Раннее бронирование",
INDEX(GRID!$B$17:$BI$27,MATCH(C$7,GRID!$A$17:$A$27,0),MATCH(1,($U$2=GRID!$B$1:$BI$1)*(КАЛЕНДАРЬ!$U4=GRID!$B$3:$BI$3), 0))*GRID!$B$66,
ROUNDUP(INDEX(GRID!$B$17:$BI$27,MATCH(C$7,GRID!$A$17:$A$27,0),MATCH(1,($U$2=GRID!$B$1:$BI$1)*(КАЛЕНДАРЬ!$U4=GRID!$B$3:$BI$3), 0))*GRID!$B$66*(1-GRID!$B$69),0))</f>
        <v>22440</v>
      </c>
      <c r="E108" s="47" cm="1">
        <f t="array" ref="E108">IF($I$2="Раннее бронирование",
INDEX(GRID!$B$4:$BI$14,MATCH(E$7,GRID!$A$4:$A$14,0),MATCH(1,($U$2=GRID!$B$1:$BI$1)*(КАЛЕНДАРЬ!$U4=GRID!$B$3:$BI$3), 0))*GRID!$B$66,
ROUNDUP(INDEX(GRID!$B$4:$BI$14,MATCH(E$7,GRID!$A$4:$A$14,0),MATCH(1,($U$2=GRID!$B$1:$BI$1)*(КАЛЕНДАРЬ!$U4=GRID!$B$3:$BI$3),0))*GRID!$B$66*(1-GRID!$B$69),0))</f>
        <v>23188</v>
      </c>
      <c r="F108" s="48" cm="1">
        <f t="array" ref="F108">IF($I$2="Раннее бронирование",
INDEX(GRID!$B$17:$BI$27,MATCH(E$7,GRID!$A$17:$A$27,0),MATCH(1,($U$2=GRID!$B$1:$BI$1)*(КАЛЕНДАРЬ!$U4=GRID!$B$3:$BI$3), 0))*GRID!$B$66,
ROUNDUP(INDEX(GRID!$B$17:$BI$27,MATCH(E$7,GRID!$A$17:$A$27,0),MATCH(1,($U$2=GRID!$B$1:$BI$1)*(КАЛЕНДАРЬ!$U4=GRID!$B$3:$BI$3), 0))*GRID!$B$66*(1-GRID!$B$69),0))</f>
        <v>24888</v>
      </c>
      <c r="G108" s="47" cm="1">
        <f t="array" ref="G108">IF($I$2="Раннее бронирование",
INDEX(GRID!$B$4:$BI$14,MATCH(G$7,GRID!$A$4:$A$14,0),MATCH(1,($U$2=GRID!$B$1:$BI$1)*(КАЛЕНДАРЬ!$U4=GRID!$B$3:$BI$3), 0))*GRID!$B$66,
ROUNDUP(INDEX(GRID!$B$4:$BI$14,MATCH(G$7,GRID!$A$4:$A$14,0),MATCH(1,($U$2=GRID!$B$1:$BI$1)*(КАЛЕНДАРЬ!$U4=GRID!$B$3:$BI$3),0))*GRID!$B$66*(1-GRID!$B$69),0))</f>
        <v>25840</v>
      </c>
      <c r="H108" s="48" cm="1">
        <f t="array" ref="H108">IF($I$2="Раннее бронирование",
INDEX(GRID!$B$17:$BI$27,MATCH(G$7,GRID!$A$17:$A$27,0),MATCH(1,($U$2=GRID!$B$1:$BI$1)*(КАЛЕНДАРЬ!$U4=GRID!$B$3:$BI$3), 0))*GRID!$B$66,
ROUNDUP(INDEX(GRID!$B$17:$BI$27,MATCH(G$7,GRID!$A$17:$A$27,0),MATCH(1,($U$2=GRID!$B$1:$BI$1)*(КАЛЕНДАРЬ!$U4=GRID!$B$3:$BI$3), 0))*GRID!$B$66*(1-GRID!$B$69),0))</f>
        <v>27540</v>
      </c>
      <c r="I108" s="47" cm="1">
        <f t="array" ref="I108">IF($I$2="Раннее бронирование",
INDEX(GRID!$B$4:$BI$14,MATCH(I$7,GRID!$A$4:$A$14,0),MATCH(1,($U$2=GRID!$B$1:$BI$1)*(КАЛЕНДАРЬ!$U4=GRID!$B$3:$BI$3), 0))*GRID!$B$66,
ROUNDUP(INDEX(GRID!$B$4:$BI$14,MATCH(I$7,GRID!$A$4:$A$14,0),MATCH(1,($U$2=GRID!$B$1:$BI$1)*(КАЛЕНДАРЬ!$U4=GRID!$B$3:$BI$3),0))*GRID!$B$66*(1-GRID!$B$69),0))</f>
        <v>28832</v>
      </c>
      <c r="J108" s="48" cm="1">
        <f t="array" ref="J108">IF($I$2="Раннее бронирование",
INDEX(GRID!$B$17:$BI$27,MATCH(I$7,GRID!$A$17:$A$27,0),MATCH(1,($U$2=GRID!$B$1:$BI$1)*(КАЛЕНДАРЬ!$U4=GRID!$B$3:$BI$3), 0))*GRID!$B$66,
ROUNDUP(INDEX(GRID!$B$17:$BI$27,MATCH(I$7,GRID!$A$17:$A$27,0),MATCH(1,($U$2=GRID!$B$1:$BI$1)*(КАЛЕНДАРЬ!$U4=GRID!$B$3:$BI$3), 0))*GRID!$B$66*(1-GRID!$B$69),0))</f>
        <v>30532</v>
      </c>
      <c r="K108" s="47" cm="1">
        <f t="array" ref="K108">IF($I$2="Раннее бронирование",
INDEX(GRID!$B$4:$BI$14,MATCH(K$7,GRID!$A$4:$A$14,0),MATCH(1,($U$2=GRID!$B$1:$BI$1)*(КАЛЕНДАРЬ!$U4=GRID!$B$3:$BI$3), 0))*GRID!$B$66,
ROUNDUP(INDEX(GRID!$B$4:$BI$14,MATCH(K$7,GRID!$A$4:$A$14,0),MATCH(1,($U$2=GRID!$B$1:$BI$1)*(КАЛЕНДАРЬ!$U4=GRID!$B$3:$BI$3),0))*GRID!$B$66*(1-GRID!$B$69),0))</f>
        <v>32164</v>
      </c>
      <c r="L108" s="48" cm="1">
        <f t="array" ref="L108">IF($I$2="Раннее бронирование",
INDEX(GRID!$B$17:$BI$27,MATCH(K$7,GRID!$A$17:$A$27,0),MATCH(1,($U$2=GRID!$B$1:$BI$1)*(КАЛЕНДАРЬ!$U4=GRID!$B$3:$BI$3), 0))*GRID!$B$66,
ROUNDUP(INDEX(GRID!$B$17:$BI$27,MATCH(K$7,GRID!$A$17:$A$27,0),MATCH(1,($U$2=GRID!$B$1:$BI$1)*(КАЛЕНДАРЬ!$U4=GRID!$B$3:$BI$3), 0))*GRID!$B$66*(1-GRID!$B$69),0))</f>
        <v>33864</v>
      </c>
      <c r="M108" s="47" cm="1">
        <f t="array" ref="M108">IF($I$2="Раннее бронирование",
INDEX(GRID!$B$4:$BI$14,MATCH(M$7,GRID!$A$4:$A$14,0),MATCH(1,($U$2=GRID!$B$1:$BI$1)*(КАЛЕНДАРЬ!$U4=GRID!$B$3:$BI$3), 0))*GRID!$B$66,
ROUNDUP(INDEX(GRID!$B$4:$BI$14,MATCH(M$7,GRID!$A$4:$A$14,0),MATCH(1,($U$2=GRID!$B$1:$BI$1)*(КАЛЕНДАРЬ!$U4=GRID!$B$3:$BI$3),0))*GRID!$B$66*(1-GRID!$B$69),0))</f>
        <v>35904</v>
      </c>
      <c r="N108" s="48" cm="1">
        <f t="array" ref="N108">IF($I$2="Раннее бронирование",
INDEX(GRID!$B$17:$BI$27,MATCH(M$7,GRID!$A$17:$A$27,0),MATCH(1,($U$2=GRID!$B$1:$BI$1)*(КАЛЕНДАРЬ!$U4=GRID!$B$3:$BI$3), 0))*GRID!$B$66,
ROUNDUP(INDEX(GRID!$B$17:$BI$27,MATCH(M$7,GRID!$A$17:$A$27,0),MATCH(1,($U$2=GRID!$B$1:$BI$1)*(КАЛЕНДАРЬ!$U4=GRID!$B$3:$BI$3), 0))*GRID!$B$66*(1-GRID!$B$69),0))</f>
        <v>37604</v>
      </c>
      <c r="O108" s="47" cm="1">
        <f t="array" ref="O108">IF($I$2="Раннее бронирование",
INDEX(GRID!$B$4:$BI$14,MATCH(O$7,GRID!$A$4:$A$14,0),MATCH(1,($U$2=GRID!$B$1:$BI$1)*(КАЛЕНДАРЬ!$U4=GRID!$B$3:$BI$3), 0))*GRID!$B$66,
ROUNDUP(INDEX(GRID!$B$4:$BI$14,MATCH(O$7,GRID!$A$4:$A$14,0),MATCH(1,($U$2=GRID!$B$1:$BI$1)*(КАЛЕНДАРЬ!$U4=GRID!$B$3:$BI$3),0))*GRID!$B$66*(1-GRID!$B$69),0))</f>
        <v>40392</v>
      </c>
      <c r="P108" s="48" cm="1">
        <f t="array" ref="P108">IF($I$2="Раннее бронирование",
INDEX(GRID!$B$17:$BI$27,MATCH(O$7,GRID!$A$17:$A$27,0),MATCH(1,($U$2=GRID!$B$1:$BI$1)*(КАЛЕНДАРЬ!$U4=GRID!$B$3:$BI$3), 0))*GRID!$B$66,
ROUNDUP(INDEX(GRID!$B$17:$BI$27,MATCH(O$7,GRID!$A$17:$A$27,0),MATCH(1,($U$2=GRID!$B$1:$BI$1)*(КАЛЕНДАРЬ!$U4=GRID!$B$3:$BI$3), 0))*GRID!$B$66*(1-GRID!$B$69),0))</f>
        <v>42092</v>
      </c>
      <c r="Q108" s="47" cm="1">
        <f t="array" ref="Q108">IF($I$2="Раннее бронирование",
INDEX(GRID!$B$4:$BI$14,MATCH(Q$7,GRID!$A$4:$A$14,0),MATCH(1,($U$2=GRID!$B$1:$BI$1)*(КАЛЕНДАРЬ!$U4=GRID!$B$3:$BI$3), 0))*GRID!$B$66,
ROUNDUP(INDEX(GRID!$B$4:$BI$14,MATCH(Q$7,GRID!$A$4:$A$14,0),MATCH(1,($U$2=GRID!$B$1:$BI$1)*(КАЛЕНДАРЬ!$U4=GRID!$B$3:$BI$3),0))*GRID!$B$66*(1-GRID!$B$69),0))</f>
        <v>45628</v>
      </c>
      <c r="R108" s="48" cm="1">
        <f t="array" ref="R108">IF($I$2="Раннее бронирование",
INDEX(GRID!$B$17:$BI$27,MATCH(Q$7,GRID!$A$17:$A$27,0),MATCH(1,($U$2=GRID!$B$1:$BI$1)*(КАЛЕНДАРЬ!$U4=GRID!$B$3:$BI$3), 0))*GRID!$B$66,
ROUNDUP(INDEX(GRID!$B$17:$BI$27,MATCH(Q$7,GRID!$A$17:$A$27,0),MATCH(1,($U$2=GRID!$B$1:$BI$1)*(КАЛЕНДАРЬ!$U4=GRID!$B$3:$BI$3), 0))*GRID!$B$66*(1-GRID!$B$69),0))</f>
        <v>47328</v>
      </c>
      <c r="S108" s="47" cm="1">
        <f t="array" ref="S108">IF($I$2="Раннее бронирование",
INDEX(GRID!$B$4:$BI$14,MATCH(S$7,GRID!$A$4:$A$14,0),MATCH(1,($U$2=GRID!$B$1:$BI$1)*(КАЛЕНДАРЬ!$U4=GRID!$B$3:$BI$3), 0))*GRID!$B$66,
ROUNDUP(INDEX(GRID!$B$4:$BI$14,MATCH(S$7,GRID!$A$4:$A$14,0),MATCH(1,($U$2=GRID!$B$1:$BI$1)*(КАЛЕНДАРЬ!$U4=GRID!$B$3:$BI$3),0))*GRID!$B$66*(1-GRID!$B$69),0))</f>
        <v>56848</v>
      </c>
      <c r="T108" s="48" cm="1">
        <f t="array" ref="T108">IF($I$2="Раннее бронирование",
INDEX(GRID!$B$17:$BI$27,MATCH(S$7,GRID!$A$17:$A$27,0),MATCH(1,($U$2=GRID!$B$1:$BI$1)*(КАЛЕНДАРЬ!$U4=GRID!$B$3:$BI$3), 0))*GRID!$B$66,
ROUNDUP(INDEX(GRID!$B$17:$BI$27,MATCH(S$7,GRID!$A$17:$A$27,0),MATCH(1,($U$2=GRID!$B$1:$BI$1)*(КАЛЕНДАРЬ!$U4=GRID!$B$3:$BI$3), 0))*GRID!$B$66*(1-GRID!$B$69),0))</f>
        <v>58548</v>
      </c>
      <c r="U108" s="47" cm="1">
        <f t="array" ref="U108">IF($I$2="Раннее бронирование",
INDEX(GRID!$B$4:$BI$14,MATCH(U$7,GRID!$A$4:$A$14,0),MATCH(1,($U$2=GRID!$B$1:$BI$1)*(КАЛЕНДАРЬ!$U4=GRID!$B$3:$BI$3), 0))*GRID!$B$66,
ROUNDUP(INDEX(GRID!$B$4:$BI$14,MATCH(U$7,GRID!$A$4:$A$14,0),MATCH(1,($U$2=GRID!$B$1:$BI$1)*(КАЛЕНДАРЬ!$U4=GRID!$B$3:$BI$3),0))*GRID!$B$66*(1-GRID!$B$69),0))</f>
        <v>62560</v>
      </c>
      <c r="V108" s="48" cm="1">
        <f t="array" ref="V108">IF($I$2="Раннее бронирование",
INDEX(GRID!$B$17:$BI$27,MATCH(U$7,GRID!$A$17:$A$27,0),MATCH(1,($U$2=GRID!$B$1:$BI$1)*(КАЛЕНДАРЬ!$U4=GRID!$B$3:$BI$3), 0))*GRID!$B$66,
ROUNDUP(INDEX(GRID!$B$17:$BI$27,MATCH(U$7,GRID!$A$17:$A$27,0),MATCH(1,($U$2=GRID!$B$1:$BI$1)*(КАЛЕНДАРЬ!$U4=GRID!$B$3:$BI$3), 0))*GRID!$B$66*(1-GRID!$B$69),0))</f>
        <v>64260</v>
      </c>
      <c r="W108" s="47" cm="1">
        <f t="array" ref="W108">IF($I$2="Раннее бронирование",
INDEX(GRID!$B$4:$BI$14,MATCH(W$7,GRID!$A$4:$A$14,0),MATCH(1,($U$2=GRID!$B$1:$BI$1)*(КАЛЕНДАРЬ!$U4=GRID!$B$3:$BI$3), 0))*GRID!$B$66,
ROUNDUP(INDEX(GRID!$B$4:$BI$14,MATCH(W$7,GRID!$A$4:$A$14,0),MATCH(1,($U$2=GRID!$B$1:$BI$1)*(КАЛЕНДАРЬ!$U4=GRID!$B$3:$BI$3),0))*GRID!$B$66*(1-GRID!$B$69),0))</f>
        <v>222360</v>
      </c>
      <c r="X108" s="48" cm="1">
        <f t="array" ref="X108">IF($I$2="Раннее бронирование",
INDEX(GRID!$B$17:$BI$27,MATCH(W$7,GRID!$A$17:$A$27,0),MATCH(1,($U$2=GRID!$B$1:$BI$1)*(КАЛЕНДАРЬ!$U4=GRID!$B$3:$BI$3), 0))*GRID!$B$66,
ROUNDUP(INDEX(GRID!$B$17:$BI$27,MATCH(W$7,GRID!$A$17:$A$27,0),MATCH(1,($U$2=GRID!$B$1:$BI$1)*(КАЛЕНДАРЬ!$U4=GRID!$B$3:$BI$3), 0))*GRID!$B$66*(1-GRID!$B$69),0))</f>
        <v>224060</v>
      </c>
    </row>
    <row r="109" spans="1:24" hidden="1" x14ac:dyDescent="0.2">
      <c r="A109" s="117" t="s">
        <v>43</v>
      </c>
      <c r="B109" s="117">
        <v>2</v>
      </c>
      <c r="C109" s="47" cm="1">
        <f t="array" ref="C109">IF($I$2="Раннее бронирование",
INDEX(GRID!$B$4:$BI$14,MATCH(C$7,GRID!$A$4:$A$14,0),MATCH(1,($U$2=GRID!$B$1:$BI$1)*(КАЛЕНДАРЬ!$U5=GRID!$B$3:$BI$3), 0))*GRID!$B$66,
ROUNDUP(INDEX(GRID!$B$4:$BI$14,MATCH(C$7,GRID!$A$4:$A$14,0),MATCH(1,($U$2=GRID!$B$1:$BI$1)*(КАЛЕНДАРЬ!$U5=GRID!$B$3:$BI$3),0))*GRID!$B$66*(1-GRID!$B$69),0))</f>
        <v>20740</v>
      </c>
      <c r="D109" s="48" cm="1">
        <f t="array" ref="D109">IF($I$2="Раннее бронирование",
INDEX(GRID!$B$17:$BI$27,MATCH(C$7,GRID!$A$17:$A$27,0),MATCH(1,($U$2=GRID!$B$1:$BI$1)*(КАЛЕНДАРЬ!$U5=GRID!$B$3:$BI$3), 0))*GRID!$B$66,
ROUNDUP(INDEX(GRID!$B$17:$BI$27,MATCH(C$7,GRID!$A$17:$A$27,0),MATCH(1,($U$2=GRID!$B$1:$BI$1)*(КАЛЕНДАРЬ!$U5=GRID!$B$3:$BI$3), 0))*GRID!$B$66*(1-GRID!$B$69),0))</f>
        <v>22440</v>
      </c>
      <c r="E109" s="47" cm="1">
        <f t="array" ref="E109">IF($I$2="Раннее бронирование",
INDEX(GRID!$B$4:$BI$14,MATCH(E$7,GRID!$A$4:$A$14,0),MATCH(1,($U$2=GRID!$B$1:$BI$1)*(КАЛЕНДАРЬ!$U5=GRID!$B$3:$BI$3), 0))*GRID!$B$66,
ROUNDUP(INDEX(GRID!$B$4:$BI$14,MATCH(E$7,GRID!$A$4:$A$14,0),MATCH(1,($U$2=GRID!$B$1:$BI$1)*(КАЛЕНДАРЬ!$U5=GRID!$B$3:$BI$3),0))*GRID!$B$66*(1-GRID!$B$69),0))</f>
        <v>23188</v>
      </c>
      <c r="F109" s="48" cm="1">
        <f t="array" ref="F109">IF($I$2="Раннее бронирование",
INDEX(GRID!$B$17:$BI$27,MATCH(E$7,GRID!$A$17:$A$27,0),MATCH(1,($U$2=GRID!$B$1:$BI$1)*(КАЛЕНДАРЬ!$U5=GRID!$B$3:$BI$3), 0))*GRID!$B$66,
ROUNDUP(INDEX(GRID!$B$17:$BI$27,MATCH(E$7,GRID!$A$17:$A$27,0),MATCH(1,($U$2=GRID!$B$1:$BI$1)*(КАЛЕНДАРЬ!$U5=GRID!$B$3:$BI$3), 0))*GRID!$B$66*(1-GRID!$B$69),0))</f>
        <v>24888</v>
      </c>
      <c r="G109" s="47" cm="1">
        <f t="array" ref="G109">IF($I$2="Раннее бронирование",
INDEX(GRID!$B$4:$BI$14,MATCH(G$7,GRID!$A$4:$A$14,0),MATCH(1,($U$2=GRID!$B$1:$BI$1)*(КАЛЕНДАРЬ!$U5=GRID!$B$3:$BI$3), 0))*GRID!$B$66,
ROUNDUP(INDEX(GRID!$B$4:$BI$14,MATCH(G$7,GRID!$A$4:$A$14,0),MATCH(1,($U$2=GRID!$B$1:$BI$1)*(КАЛЕНДАРЬ!$U5=GRID!$B$3:$BI$3),0))*GRID!$B$66*(1-GRID!$B$69),0))</f>
        <v>25840</v>
      </c>
      <c r="H109" s="48" cm="1">
        <f t="array" ref="H109">IF($I$2="Раннее бронирование",
INDEX(GRID!$B$17:$BI$27,MATCH(G$7,GRID!$A$17:$A$27,0),MATCH(1,($U$2=GRID!$B$1:$BI$1)*(КАЛЕНДАРЬ!$U5=GRID!$B$3:$BI$3), 0))*GRID!$B$66,
ROUNDUP(INDEX(GRID!$B$17:$BI$27,MATCH(G$7,GRID!$A$17:$A$27,0),MATCH(1,($U$2=GRID!$B$1:$BI$1)*(КАЛЕНДАРЬ!$U5=GRID!$B$3:$BI$3), 0))*GRID!$B$66*(1-GRID!$B$69),0))</f>
        <v>27540</v>
      </c>
      <c r="I109" s="47" cm="1">
        <f t="array" ref="I109">IF($I$2="Раннее бронирование",
INDEX(GRID!$B$4:$BI$14,MATCH(I$7,GRID!$A$4:$A$14,0),MATCH(1,($U$2=GRID!$B$1:$BI$1)*(КАЛЕНДАРЬ!$U5=GRID!$B$3:$BI$3), 0))*GRID!$B$66,
ROUNDUP(INDEX(GRID!$B$4:$BI$14,MATCH(I$7,GRID!$A$4:$A$14,0),MATCH(1,($U$2=GRID!$B$1:$BI$1)*(КАЛЕНДАРЬ!$U5=GRID!$B$3:$BI$3),0))*GRID!$B$66*(1-GRID!$B$69),0))</f>
        <v>28832</v>
      </c>
      <c r="J109" s="48" cm="1">
        <f t="array" ref="J109">IF($I$2="Раннее бронирование",
INDEX(GRID!$B$17:$BI$27,MATCH(I$7,GRID!$A$17:$A$27,0),MATCH(1,($U$2=GRID!$B$1:$BI$1)*(КАЛЕНДАРЬ!$U5=GRID!$B$3:$BI$3), 0))*GRID!$B$66,
ROUNDUP(INDEX(GRID!$B$17:$BI$27,MATCH(I$7,GRID!$A$17:$A$27,0),MATCH(1,($U$2=GRID!$B$1:$BI$1)*(КАЛЕНДАРЬ!$U5=GRID!$B$3:$BI$3), 0))*GRID!$B$66*(1-GRID!$B$69),0))</f>
        <v>30532</v>
      </c>
      <c r="K109" s="47" cm="1">
        <f t="array" ref="K109">IF($I$2="Раннее бронирование",
INDEX(GRID!$B$4:$BI$14,MATCH(K$7,GRID!$A$4:$A$14,0),MATCH(1,($U$2=GRID!$B$1:$BI$1)*(КАЛЕНДАРЬ!$U5=GRID!$B$3:$BI$3), 0))*GRID!$B$66,
ROUNDUP(INDEX(GRID!$B$4:$BI$14,MATCH(K$7,GRID!$A$4:$A$14,0),MATCH(1,($U$2=GRID!$B$1:$BI$1)*(КАЛЕНДАРЬ!$U5=GRID!$B$3:$BI$3),0))*GRID!$B$66*(1-GRID!$B$69),0))</f>
        <v>32164</v>
      </c>
      <c r="L109" s="48" cm="1">
        <f t="array" ref="L109">IF($I$2="Раннее бронирование",
INDEX(GRID!$B$17:$BI$27,MATCH(K$7,GRID!$A$17:$A$27,0),MATCH(1,($U$2=GRID!$B$1:$BI$1)*(КАЛЕНДАРЬ!$U5=GRID!$B$3:$BI$3), 0))*GRID!$B$66,
ROUNDUP(INDEX(GRID!$B$17:$BI$27,MATCH(K$7,GRID!$A$17:$A$27,0),MATCH(1,($U$2=GRID!$B$1:$BI$1)*(КАЛЕНДАРЬ!$U5=GRID!$B$3:$BI$3), 0))*GRID!$B$66*(1-GRID!$B$69),0))</f>
        <v>33864</v>
      </c>
      <c r="M109" s="47" cm="1">
        <f t="array" ref="M109">IF($I$2="Раннее бронирование",
INDEX(GRID!$B$4:$BI$14,MATCH(M$7,GRID!$A$4:$A$14,0),MATCH(1,($U$2=GRID!$B$1:$BI$1)*(КАЛЕНДАРЬ!$U5=GRID!$B$3:$BI$3), 0))*GRID!$B$66,
ROUNDUP(INDEX(GRID!$B$4:$BI$14,MATCH(M$7,GRID!$A$4:$A$14,0),MATCH(1,($U$2=GRID!$B$1:$BI$1)*(КАЛЕНДАРЬ!$U5=GRID!$B$3:$BI$3),0))*GRID!$B$66*(1-GRID!$B$69),0))</f>
        <v>35904</v>
      </c>
      <c r="N109" s="48" cm="1">
        <f t="array" ref="N109">IF($I$2="Раннее бронирование",
INDEX(GRID!$B$17:$BI$27,MATCH(M$7,GRID!$A$17:$A$27,0),MATCH(1,($U$2=GRID!$B$1:$BI$1)*(КАЛЕНДАРЬ!$U5=GRID!$B$3:$BI$3), 0))*GRID!$B$66,
ROUNDUP(INDEX(GRID!$B$17:$BI$27,MATCH(M$7,GRID!$A$17:$A$27,0),MATCH(1,($U$2=GRID!$B$1:$BI$1)*(КАЛЕНДАРЬ!$U5=GRID!$B$3:$BI$3), 0))*GRID!$B$66*(1-GRID!$B$69),0))</f>
        <v>37604</v>
      </c>
      <c r="O109" s="47" cm="1">
        <f t="array" ref="O109">IF($I$2="Раннее бронирование",
INDEX(GRID!$B$4:$BI$14,MATCH(O$7,GRID!$A$4:$A$14,0),MATCH(1,($U$2=GRID!$B$1:$BI$1)*(КАЛЕНДАРЬ!$U5=GRID!$B$3:$BI$3), 0))*GRID!$B$66,
ROUNDUP(INDEX(GRID!$B$4:$BI$14,MATCH(O$7,GRID!$A$4:$A$14,0),MATCH(1,($U$2=GRID!$B$1:$BI$1)*(КАЛЕНДАРЬ!$U5=GRID!$B$3:$BI$3),0))*GRID!$B$66*(1-GRID!$B$69),0))</f>
        <v>40392</v>
      </c>
      <c r="P109" s="48" cm="1">
        <f t="array" ref="P109">IF($I$2="Раннее бронирование",
INDEX(GRID!$B$17:$BI$27,MATCH(O$7,GRID!$A$17:$A$27,0),MATCH(1,($U$2=GRID!$B$1:$BI$1)*(КАЛЕНДАРЬ!$U5=GRID!$B$3:$BI$3), 0))*GRID!$B$66,
ROUNDUP(INDEX(GRID!$B$17:$BI$27,MATCH(O$7,GRID!$A$17:$A$27,0),MATCH(1,($U$2=GRID!$B$1:$BI$1)*(КАЛЕНДАРЬ!$U5=GRID!$B$3:$BI$3), 0))*GRID!$B$66*(1-GRID!$B$69),0))</f>
        <v>42092</v>
      </c>
      <c r="Q109" s="47" cm="1">
        <f t="array" ref="Q109">IF($I$2="Раннее бронирование",
INDEX(GRID!$B$4:$BI$14,MATCH(Q$7,GRID!$A$4:$A$14,0),MATCH(1,($U$2=GRID!$B$1:$BI$1)*(КАЛЕНДАРЬ!$U5=GRID!$B$3:$BI$3), 0))*GRID!$B$66,
ROUNDUP(INDEX(GRID!$B$4:$BI$14,MATCH(Q$7,GRID!$A$4:$A$14,0),MATCH(1,($U$2=GRID!$B$1:$BI$1)*(КАЛЕНДАРЬ!$U5=GRID!$B$3:$BI$3),0))*GRID!$B$66*(1-GRID!$B$69),0))</f>
        <v>45628</v>
      </c>
      <c r="R109" s="48" cm="1">
        <f t="array" ref="R109">IF($I$2="Раннее бронирование",
INDEX(GRID!$B$17:$BI$27,MATCH(Q$7,GRID!$A$17:$A$27,0),MATCH(1,($U$2=GRID!$B$1:$BI$1)*(КАЛЕНДАРЬ!$U5=GRID!$B$3:$BI$3), 0))*GRID!$B$66,
ROUNDUP(INDEX(GRID!$B$17:$BI$27,MATCH(Q$7,GRID!$A$17:$A$27,0),MATCH(1,($U$2=GRID!$B$1:$BI$1)*(КАЛЕНДАРЬ!$U5=GRID!$B$3:$BI$3), 0))*GRID!$B$66*(1-GRID!$B$69),0))</f>
        <v>47328</v>
      </c>
      <c r="S109" s="47" cm="1">
        <f t="array" ref="S109">IF($I$2="Раннее бронирование",
INDEX(GRID!$B$4:$BI$14,MATCH(S$7,GRID!$A$4:$A$14,0),MATCH(1,($U$2=GRID!$B$1:$BI$1)*(КАЛЕНДАРЬ!$U5=GRID!$B$3:$BI$3), 0))*GRID!$B$66,
ROUNDUP(INDEX(GRID!$B$4:$BI$14,MATCH(S$7,GRID!$A$4:$A$14,0),MATCH(1,($U$2=GRID!$B$1:$BI$1)*(КАЛЕНДАРЬ!$U5=GRID!$B$3:$BI$3),0))*GRID!$B$66*(1-GRID!$B$69),0))</f>
        <v>56848</v>
      </c>
      <c r="T109" s="48" cm="1">
        <f t="array" ref="T109">IF($I$2="Раннее бронирование",
INDEX(GRID!$B$17:$BI$27,MATCH(S$7,GRID!$A$17:$A$27,0),MATCH(1,($U$2=GRID!$B$1:$BI$1)*(КАЛЕНДАРЬ!$U5=GRID!$B$3:$BI$3), 0))*GRID!$B$66,
ROUNDUP(INDEX(GRID!$B$17:$BI$27,MATCH(S$7,GRID!$A$17:$A$27,0),MATCH(1,($U$2=GRID!$B$1:$BI$1)*(КАЛЕНДАРЬ!$U5=GRID!$B$3:$BI$3), 0))*GRID!$B$66*(1-GRID!$B$69),0))</f>
        <v>58548</v>
      </c>
      <c r="U109" s="47" cm="1">
        <f t="array" ref="U109">IF($I$2="Раннее бронирование",
INDEX(GRID!$B$4:$BI$14,MATCH(U$7,GRID!$A$4:$A$14,0),MATCH(1,($U$2=GRID!$B$1:$BI$1)*(КАЛЕНДАРЬ!$U5=GRID!$B$3:$BI$3), 0))*GRID!$B$66,
ROUNDUP(INDEX(GRID!$B$4:$BI$14,MATCH(U$7,GRID!$A$4:$A$14,0),MATCH(1,($U$2=GRID!$B$1:$BI$1)*(КАЛЕНДАРЬ!$U5=GRID!$B$3:$BI$3),0))*GRID!$B$66*(1-GRID!$B$69),0))</f>
        <v>62560</v>
      </c>
      <c r="V109" s="48" cm="1">
        <f t="array" ref="V109">IF($I$2="Раннее бронирование",
INDEX(GRID!$B$17:$BI$27,MATCH(U$7,GRID!$A$17:$A$27,0),MATCH(1,($U$2=GRID!$B$1:$BI$1)*(КАЛЕНДАРЬ!$U5=GRID!$B$3:$BI$3), 0))*GRID!$B$66,
ROUNDUP(INDEX(GRID!$B$17:$BI$27,MATCH(U$7,GRID!$A$17:$A$27,0),MATCH(1,($U$2=GRID!$B$1:$BI$1)*(КАЛЕНДАРЬ!$U5=GRID!$B$3:$BI$3), 0))*GRID!$B$66*(1-GRID!$B$69),0))</f>
        <v>64260</v>
      </c>
      <c r="W109" s="47" cm="1">
        <f t="array" ref="W109">IF($I$2="Раннее бронирование",
INDEX(GRID!$B$4:$BI$14,MATCH(W$7,GRID!$A$4:$A$14,0),MATCH(1,($U$2=GRID!$B$1:$BI$1)*(КАЛЕНДАРЬ!$U5=GRID!$B$3:$BI$3), 0))*GRID!$B$66,
ROUNDUP(INDEX(GRID!$B$4:$BI$14,MATCH(W$7,GRID!$A$4:$A$14,0),MATCH(1,($U$2=GRID!$B$1:$BI$1)*(КАЛЕНДАРЬ!$U5=GRID!$B$3:$BI$3),0))*GRID!$B$66*(1-GRID!$B$69),0))</f>
        <v>222360</v>
      </c>
      <c r="X109" s="48" cm="1">
        <f t="array" ref="X109">IF($I$2="Раннее бронирование",
INDEX(GRID!$B$17:$BI$27,MATCH(W$7,GRID!$A$17:$A$27,0),MATCH(1,($U$2=GRID!$B$1:$BI$1)*(КАЛЕНДАРЬ!$U5=GRID!$B$3:$BI$3), 0))*GRID!$B$66,
ROUNDUP(INDEX(GRID!$B$17:$BI$27,MATCH(W$7,GRID!$A$17:$A$27,0),MATCH(1,($U$2=GRID!$B$1:$BI$1)*(КАЛЕНДАРЬ!$U5=GRID!$B$3:$BI$3), 0))*GRID!$B$66*(1-GRID!$B$69),0))</f>
        <v>224060</v>
      </c>
    </row>
    <row r="110" spans="1:24" hidden="1" x14ac:dyDescent="0.2">
      <c r="A110" s="117" t="s">
        <v>44</v>
      </c>
      <c r="B110" s="117">
        <v>3</v>
      </c>
      <c r="C110" s="47" cm="1">
        <f t="array" ref="C110">IF($I$2="Раннее бронирование",
INDEX(GRID!$B$4:$BI$14,MATCH(C$7,GRID!$A$4:$A$14,0),MATCH(1,($U$2=GRID!$B$1:$BI$1)*(КАЛЕНДАРЬ!$U6=GRID!$B$3:$BI$3), 0))*GRID!$B$66,
ROUNDUP(INDEX(GRID!$B$4:$BI$14,MATCH(C$7,GRID!$A$4:$A$14,0),MATCH(1,($U$2=GRID!$B$1:$BI$1)*(КАЛЕНДАРЬ!$U6=GRID!$B$3:$BI$3),0))*GRID!$B$66*(1-GRID!$B$69),0))</f>
        <v>20740</v>
      </c>
      <c r="D110" s="48" cm="1">
        <f t="array" ref="D110">IF($I$2="Раннее бронирование",
INDEX(GRID!$B$17:$BI$27,MATCH(C$7,GRID!$A$17:$A$27,0),MATCH(1,($U$2=GRID!$B$1:$BI$1)*(КАЛЕНДАРЬ!$U6=GRID!$B$3:$BI$3), 0))*GRID!$B$66,
ROUNDUP(INDEX(GRID!$B$17:$BI$27,MATCH(C$7,GRID!$A$17:$A$27,0),MATCH(1,($U$2=GRID!$B$1:$BI$1)*(КАЛЕНДАРЬ!$U6=GRID!$B$3:$BI$3), 0))*GRID!$B$66*(1-GRID!$B$69),0))</f>
        <v>22440</v>
      </c>
      <c r="E110" s="47" cm="1">
        <f t="array" ref="E110">IF($I$2="Раннее бронирование",
INDEX(GRID!$B$4:$BI$14,MATCH(E$7,GRID!$A$4:$A$14,0),MATCH(1,($U$2=GRID!$B$1:$BI$1)*(КАЛЕНДАРЬ!$U6=GRID!$B$3:$BI$3), 0))*GRID!$B$66,
ROUNDUP(INDEX(GRID!$B$4:$BI$14,MATCH(E$7,GRID!$A$4:$A$14,0),MATCH(1,($U$2=GRID!$B$1:$BI$1)*(КАЛЕНДАРЬ!$U6=GRID!$B$3:$BI$3),0))*GRID!$B$66*(1-GRID!$B$69),0))</f>
        <v>23188</v>
      </c>
      <c r="F110" s="48" cm="1">
        <f t="array" ref="F110">IF($I$2="Раннее бронирование",
INDEX(GRID!$B$17:$BI$27,MATCH(E$7,GRID!$A$17:$A$27,0),MATCH(1,($U$2=GRID!$B$1:$BI$1)*(КАЛЕНДАРЬ!$U6=GRID!$B$3:$BI$3), 0))*GRID!$B$66,
ROUNDUP(INDEX(GRID!$B$17:$BI$27,MATCH(E$7,GRID!$A$17:$A$27,0),MATCH(1,($U$2=GRID!$B$1:$BI$1)*(КАЛЕНДАРЬ!$U6=GRID!$B$3:$BI$3), 0))*GRID!$B$66*(1-GRID!$B$69),0))</f>
        <v>24888</v>
      </c>
      <c r="G110" s="47" cm="1">
        <f t="array" ref="G110">IF($I$2="Раннее бронирование",
INDEX(GRID!$B$4:$BI$14,MATCH(G$7,GRID!$A$4:$A$14,0),MATCH(1,($U$2=GRID!$B$1:$BI$1)*(КАЛЕНДАРЬ!$U6=GRID!$B$3:$BI$3), 0))*GRID!$B$66,
ROUNDUP(INDEX(GRID!$B$4:$BI$14,MATCH(G$7,GRID!$A$4:$A$14,0),MATCH(1,($U$2=GRID!$B$1:$BI$1)*(КАЛЕНДАРЬ!$U6=GRID!$B$3:$BI$3),0))*GRID!$B$66*(1-GRID!$B$69),0))</f>
        <v>25840</v>
      </c>
      <c r="H110" s="48" cm="1">
        <f t="array" ref="H110">IF($I$2="Раннее бронирование",
INDEX(GRID!$B$17:$BI$27,MATCH(G$7,GRID!$A$17:$A$27,0),MATCH(1,($U$2=GRID!$B$1:$BI$1)*(КАЛЕНДАРЬ!$U6=GRID!$B$3:$BI$3), 0))*GRID!$B$66,
ROUNDUP(INDEX(GRID!$B$17:$BI$27,MATCH(G$7,GRID!$A$17:$A$27,0),MATCH(1,($U$2=GRID!$B$1:$BI$1)*(КАЛЕНДАРЬ!$U6=GRID!$B$3:$BI$3), 0))*GRID!$B$66*(1-GRID!$B$69),0))</f>
        <v>27540</v>
      </c>
      <c r="I110" s="47" cm="1">
        <f t="array" ref="I110">IF($I$2="Раннее бронирование",
INDEX(GRID!$B$4:$BI$14,MATCH(I$7,GRID!$A$4:$A$14,0),MATCH(1,($U$2=GRID!$B$1:$BI$1)*(КАЛЕНДАРЬ!$U6=GRID!$B$3:$BI$3), 0))*GRID!$B$66,
ROUNDUP(INDEX(GRID!$B$4:$BI$14,MATCH(I$7,GRID!$A$4:$A$14,0),MATCH(1,($U$2=GRID!$B$1:$BI$1)*(КАЛЕНДАРЬ!$U6=GRID!$B$3:$BI$3),0))*GRID!$B$66*(1-GRID!$B$69),0))</f>
        <v>28832</v>
      </c>
      <c r="J110" s="48" cm="1">
        <f t="array" ref="J110">IF($I$2="Раннее бронирование",
INDEX(GRID!$B$17:$BI$27,MATCH(I$7,GRID!$A$17:$A$27,0),MATCH(1,($U$2=GRID!$B$1:$BI$1)*(КАЛЕНДАРЬ!$U6=GRID!$B$3:$BI$3), 0))*GRID!$B$66,
ROUNDUP(INDEX(GRID!$B$17:$BI$27,MATCH(I$7,GRID!$A$17:$A$27,0),MATCH(1,($U$2=GRID!$B$1:$BI$1)*(КАЛЕНДАРЬ!$U6=GRID!$B$3:$BI$3), 0))*GRID!$B$66*(1-GRID!$B$69),0))</f>
        <v>30532</v>
      </c>
      <c r="K110" s="47" cm="1">
        <f t="array" ref="K110">IF($I$2="Раннее бронирование",
INDEX(GRID!$B$4:$BI$14,MATCH(K$7,GRID!$A$4:$A$14,0),MATCH(1,($U$2=GRID!$B$1:$BI$1)*(КАЛЕНДАРЬ!$U6=GRID!$B$3:$BI$3), 0))*GRID!$B$66,
ROUNDUP(INDEX(GRID!$B$4:$BI$14,MATCH(K$7,GRID!$A$4:$A$14,0),MATCH(1,($U$2=GRID!$B$1:$BI$1)*(КАЛЕНДАРЬ!$U6=GRID!$B$3:$BI$3),0))*GRID!$B$66*(1-GRID!$B$69),0))</f>
        <v>32164</v>
      </c>
      <c r="L110" s="48" cm="1">
        <f t="array" ref="L110">IF($I$2="Раннее бронирование",
INDEX(GRID!$B$17:$BI$27,MATCH(K$7,GRID!$A$17:$A$27,0),MATCH(1,($U$2=GRID!$B$1:$BI$1)*(КАЛЕНДАРЬ!$U6=GRID!$B$3:$BI$3), 0))*GRID!$B$66,
ROUNDUP(INDEX(GRID!$B$17:$BI$27,MATCH(K$7,GRID!$A$17:$A$27,0),MATCH(1,($U$2=GRID!$B$1:$BI$1)*(КАЛЕНДАРЬ!$U6=GRID!$B$3:$BI$3), 0))*GRID!$B$66*(1-GRID!$B$69),0))</f>
        <v>33864</v>
      </c>
      <c r="M110" s="47" cm="1">
        <f t="array" ref="M110">IF($I$2="Раннее бронирование",
INDEX(GRID!$B$4:$BI$14,MATCH(M$7,GRID!$A$4:$A$14,0),MATCH(1,($U$2=GRID!$B$1:$BI$1)*(КАЛЕНДАРЬ!$U6=GRID!$B$3:$BI$3), 0))*GRID!$B$66,
ROUNDUP(INDEX(GRID!$B$4:$BI$14,MATCH(M$7,GRID!$A$4:$A$14,0),MATCH(1,($U$2=GRID!$B$1:$BI$1)*(КАЛЕНДАРЬ!$U6=GRID!$B$3:$BI$3),0))*GRID!$B$66*(1-GRID!$B$69),0))</f>
        <v>35904</v>
      </c>
      <c r="N110" s="48" cm="1">
        <f t="array" ref="N110">IF($I$2="Раннее бронирование",
INDEX(GRID!$B$17:$BI$27,MATCH(M$7,GRID!$A$17:$A$27,0),MATCH(1,($U$2=GRID!$B$1:$BI$1)*(КАЛЕНДАРЬ!$U6=GRID!$B$3:$BI$3), 0))*GRID!$B$66,
ROUNDUP(INDEX(GRID!$B$17:$BI$27,MATCH(M$7,GRID!$A$17:$A$27,0),MATCH(1,($U$2=GRID!$B$1:$BI$1)*(КАЛЕНДАРЬ!$U6=GRID!$B$3:$BI$3), 0))*GRID!$B$66*(1-GRID!$B$69),0))</f>
        <v>37604</v>
      </c>
      <c r="O110" s="47" cm="1">
        <f t="array" ref="O110">IF($I$2="Раннее бронирование",
INDEX(GRID!$B$4:$BI$14,MATCH(O$7,GRID!$A$4:$A$14,0),MATCH(1,($U$2=GRID!$B$1:$BI$1)*(КАЛЕНДАРЬ!$U6=GRID!$B$3:$BI$3), 0))*GRID!$B$66,
ROUNDUP(INDEX(GRID!$B$4:$BI$14,MATCH(O$7,GRID!$A$4:$A$14,0),MATCH(1,($U$2=GRID!$B$1:$BI$1)*(КАЛЕНДАРЬ!$U6=GRID!$B$3:$BI$3),0))*GRID!$B$66*(1-GRID!$B$69),0))</f>
        <v>40392</v>
      </c>
      <c r="P110" s="48" cm="1">
        <f t="array" ref="P110">IF($I$2="Раннее бронирование",
INDEX(GRID!$B$17:$BI$27,MATCH(O$7,GRID!$A$17:$A$27,0),MATCH(1,($U$2=GRID!$B$1:$BI$1)*(КАЛЕНДАРЬ!$U6=GRID!$B$3:$BI$3), 0))*GRID!$B$66,
ROUNDUP(INDEX(GRID!$B$17:$BI$27,MATCH(O$7,GRID!$A$17:$A$27,0),MATCH(1,($U$2=GRID!$B$1:$BI$1)*(КАЛЕНДАРЬ!$U6=GRID!$B$3:$BI$3), 0))*GRID!$B$66*(1-GRID!$B$69),0))</f>
        <v>42092</v>
      </c>
      <c r="Q110" s="47" cm="1">
        <f t="array" ref="Q110">IF($I$2="Раннее бронирование",
INDEX(GRID!$B$4:$BI$14,MATCH(Q$7,GRID!$A$4:$A$14,0),MATCH(1,($U$2=GRID!$B$1:$BI$1)*(КАЛЕНДАРЬ!$U6=GRID!$B$3:$BI$3), 0))*GRID!$B$66,
ROUNDUP(INDEX(GRID!$B$4:$BI$14,MATCH(Q$7,GRID!$A$4:$A$14,0),MATCH(1,($U$2=GRID!$B$1:$BI$1)*(КАЛЕНДАРЬ!$U6=GRID!$B$3:$BI$3),0))*GRID!$B$66*(1-GRID!$B$69),0))</f>
        <v>45628</v>
      </c>
      <c r="R110" s="48" cm="1">
        <f t="array" ref="R110">IF($I$2="Раннее бронирование",
INDEX(GRID!$B$17:$BI$27,MATCH(Q$7,GRID!$A$17:$A$27,0),MATCH(1,($U$2=GRID!$B$1:$BI$1)*(КАЛЕНДАРЬ!$U6=GRID!$B$3:$BI$3), 0))*GRID!$B$66,
ROUNDUP(INDEX(GRID!$B$17:$BI$27,MATCH(Q$7,GRID!$A$17:$A$27,0),MATCH(1,($U$2=GRID!$B$1:$BI$1)*(КАЛЕНДАРЬ!$U6=GRID!$B$3:$BI$3), 0))*GRID!$B$66*(1-GRID!$B$69),0))</f>
        <v>47328</v>
      </c>
      <c r="S110" s="47" cm="1">
        <f t="array" ref="S110">IF($I$2="Раннее бронирование",
INDEX(GRID!$B$4:$BI$14,MATCH(S$7,GRID!$A$4:$A$14,0),MATCH(1,($U$2=GRID!$B$1:$BI$1)*(КАЛЕНДАРЬ!$U6=GRID!$B$3:$BI$3), 0))*GRID!$B$66,
ROUNDUP(INDEX(GRID!$B$4:$BI$14,MATCH(S$7,GRID!$A$4:$A$14,0),MATCH(1,($U$2=GRID!$B$1:$BI$1)*(КАЛЕНДАРЬ!$U6=GRID!$B$3:$BI$3),0))*GRID!$B$66*(1-GRID!$B$69),0))</f>
        <v>56848</v>
      </c>
      <c r="T110" s="48" cm="1">
        <f t="array" ref="T110">IF($I$2="Раннее бронирование",
INDEX(GRID!$B$17:$BI$27,MATCH(S$7,GRID!$A$17:$A$27,0),MATCH(1,($U$2=GRID!$B$1:$BI$1)*(КАЛЕНДАРЬ!$U6=GRID!$B$3:$BI$3), 0))*GRID!$B$66,
ROUNDUP(INDEX(GRID!$B$17:$BI$27,MATCH(S$7,GRID!$A$17:$A$27,0),MATCH(1,($U$2=GRID!$B$1:$BI$1)*(КАЛЕНДАРЬ!$U6=GRID!$B$3:$BI$3), 0))*GRID!$B$66*(1-GRID!$B$69),0))</f>
        <v>58548</v>
      </c>
      <c r="U110" s="47" cm="1">
        <f t="array" ref="U110">IF($I$2="Раннее бронирование",
INDEX(GRID!$B$4:$BI$14,MATCH(U$7,GRID!$A$4:$A$14,0),MATCH(1,($U$2=GRID!$B$1:$BI$1)*(КАЛЕНДАРЬ!$U6=GRID!$B$3:$BI$3), 0))*GRID!$B$66,
ROUNDUP(INDEX(GRID!$B$4:$BI$14,MATCH(U$7,GRID!$A$4:$A$14,0),MATCH(1,($U$2=GRID!$B$1:$BI$1)*(КАЛЕНДАРЬ!$U6=GRID!$B$3:$BI$3),0))*GRID!$B$66*(1-GRID!$B$69),0))</f>
        <v>62560</v>
      </c>
      <c r="V110" s="48" cm="1">
        <f t="array" ref="V110">IF($I$2="Раннее бронирование",
INDEX(GRID!$B$17:$BI$27,MATCH(U$7,GRID!$A$17:$A$27,0),MATCH(1,($U$2=GRID!$B$1:$BI$1)*(КАЛЕНДАРЬ!$U6=GRID!$B$3:$BI$3), 0))*GRID!$B$66,
ROUNDUP(INDEX(GRID!$B$17:$BI$27,MATCH(U$7,GRID!$A$17:$A$27,0),MATCH(1,($U$2=GRID!$B$1:$BI$1)*(КАЛЕНДАРЬ!$U6=GRID!$B$3:$BI$3), 0))*GRID!$B$66*(1-GRID!$B$69),0))</f>
        <v>64260</v>
      </c>
      <c r="W110" s="47" cm="1">
        <f t="array" ref="W110">IF($I$2="Раннее бронирование",
INDEX(GRID!$B$4:$BI$14,MATCH(W$7,GRID!$A$4:$A$14,0),MATCH(1,($U$2=GRID!$B$1:$BI$1)*(КАЛЕНДАРЬ!$U6=GRID!$B$3:$BI$3), 0))*GRID!$B$66,
ROUNDUP(INDEX(GRID!$B$4:$BI$14,MATCH(W$7,GRID!$A$4:$A$14,0),MATCH(1,($U$2=GRID!$B$1:$BI$1)*(КАЛЕНДАРЬ!$U6=GRID!$B$3:$BI$3),0))*GRID!$B$66*(1-GRID!$B$69),0))</f>
        <v>222360</v>
      </c>
      <c r="X110" s="48" cm="1">
        <f t="array" ref="X110">IF($I$2="Раннее бронирование",
INDEX(GRID!$B$17:$BI$27,MATCH(W$7,GRID!$A$17:$A$27,0),MATCH(1,($U$2=GRID!$B$1:$BI$1)*(КАЛЕНДАРЬ!$U6=GRID!$B$3:$BI$3), 0))*GRID!$B$66,
ROUNDUP(INDEX(GRID!$B$17:$BI$27,MATCH(W$7,GRID!$A$17:$A$27,0),MATCH(1,($U$2=GRID!$B$1:$BI$1)*(КАЛЕНДАРЬ!$U6=GRID!$B$3:$BI$3), 0))*GRID!$B$66*(1-GRID!$B$69),0))</f>
        <v>224060</v>
      </c>
    </row>
    <row r="111" spans="1:24" hidden="1" x14ac:dyDescent="0.2">
      <c r="A111" s="117" t="s">
        <v>45</v>
      </c>
      <c r="B111" s="117">
        <v>4</v>
      </c>
      <c r="C111" s="47" cm="1">
        <f t="array" ref="C111">IF($I$2="Раннее бронирование",
INDEX(GRID!$B$4:$BI$14,MATCH(C$7,GRID!$A$4:$A$14,0),MATCH(1,($U$2=GRID!$B$1:$BI$1)*(КАЛЕНДАРЬ!$U7=GRID!$B$3:$BI$3), 0))*GRID!$B$66,
ROUNDUP(INDEX(GRID!$B$4:$BI$14,MATCH(C$7,GRID!$A$4:$A$14,0),MATCH(1,($U$2=GRID!$B$1:$BI$1)*(КАЛЕНДАРЬ!$U7=GRID!$B$3:$BI$3),0))*GRID!$B$66*(1-GRID!$B$69),0))</f>
        <v>21760</v>
      </c>
      <c r="D111" s="48" cm="1">
        <f t="array" ref="D111">IF($I$2="Раннее бронирование",
INDEX(GRID!$B$17:$BI$27,MATCH(C$7,GRID!$A$17:$A$27,0),MATCH(1,($U$2=GRID!$B$1:$BI$1)*(КАЛЕНДАРЬ!$U7=GRID!$B$3:$BI$3), 0))*GRID!$B$66,
ROUNDUP(INDEX(GRID!$B$17:$BI$27,MATCH(C$7,GRID!$A$17:$A$27,0),MATCH(1,($U$2=GRID!$B$1:$BI$1)*(КАЛЕНДАРЬ!$U7=GRID!$B$3:$BI$3), 0))*GRID!$B$66*(1-GRID!$B$69),0))</f>
        <v>23460</v>
      </c>
      <c r="E111" s="47" cm="1">
        <f t="array" ref="E111">IF($I$2="Раннее бронирование",
INDEX(GRID!$B$4:$BI$14,MATCH(E$7,GRID!$A$4:$A$14,0),MATCH(1,($U$2=GRID!$B$1:$BI$1)*(КАЛЕНДАРЬ!$U7=GRID!$B$3:$BI$3), 0))*GRID!$B$66,
ROUNDUP(INDEX(GRID!$B$4:$BI$14,MATCH(E$7,GRID!$A$4:$A$14,0),MATCH(1,($U$2=GRID!$B$1:$BI$1)*(КАЛЕНДАРЬ!$U7=GRID!$B$3:$BI$3),0))*GRID!$B$66*(1-GRID!$B$69),0))</f>
        <v>24344</v>
      </c>
      <c r="F111" s="48" cm="1">
        <f t="array" ref="F111">IF($I$2="Раннее бронирование",
INDEX(GRID!$B$17:$BI$27,MATCH(E$7,GRID!$A$17:$A$27,0),MATCH(1,($U$2=GRID!$B$1:$BI$1)*(КАЛЕНДАРЬ!$U7=GRID!$B$3:$BI$3), 0))*GRID!$B$66,
ROUNDUP(INDEX(GRID!$B$17:$BI$27,MATCH(E$7,GRID!$A$17:$A$27,0),MATCH(1,($U$2=GRID!$B$1:$BI$1)*(КАЛЕНДАРЬ!$U7=GRID!$B$3:$BI$3), 0))*GRID!$B$66*(1-GRID!$B$69),0))</f>
        <v>26044</v>
      </c>
      <c r="G111" s="47" cm="1">
        <f t="array" ref="G111">IF($I$2="Раннее бронирование",
INDEX(GRID!$B$4:$BI$14,MATCH(G$7,GRID!$A$4:$A$14,0),MATCH(1,($U$2=GRID!$B$1:$BI$1)*(КАЛЕНДАРЬ!$U7=GRID!$B$3:$BI$3), 0))*GRID!$B$66,
ROUNDUP(INDEX(GRID!$B$4:$BI$14,MATCH(G$7,GRID!$A$4:$A$14,0),MATCH(1,($U$2=GRID!$B$1:$BI$1)*(КАЛЕНДАРЬ!$U7=GRID!$B$3:$BI$3),0))*GRID!$B$66*(1-GRID!$B$69),0))</f>
        <v>27132</v>
      </c>
      <c r="H111" s="48" cm="1">
        <f t="array" ref="H111">IF($I$2="Раннее бронирование",
INDEX(GRID!$B$17:$BI$27,MATCH(G$7,GRID!$A$17:$A$27,0),MATCH(1,($U$2=GRID!$B$1:$BI$1)*(КАЛЕНДАРЬ!$U7=GRID!$B$3:$BI$3), 0))*GRID!$B$66,
ROUNDUP(INDEX(GRID!$B$17:$BI$27,MATCH(G$7,GRID!$A$17:$A$27,0),MATCH(1,($U$2=GRID!$B$1:$BI$1)*(КАЛЕНДАРЬ!$U7=GRID!$B$3:$BI$3), 0))*GRID!$B$66*(1-GRID!$B$69),0))</f>
        <v>28832</v>
      </c>
      <c r="I111" s="47" cm="1">
        <f t="array" ref="I111">IF($I$2="Раннее бронирование",
INDEX(GRID!$B$4:$BI$14,MATCH(I$7,GRID!$A$4:$A$14,0),MATCH(1,($U$2=GRID!$B$1:$BI$1)*(КАЛЕНДАРЬ!$U7=GRID!$B$3:$BI$3), 0))*GRID!$B$66,
ROUNDUP(INDEX(GRID!$B$4:$BI$14,MATCH(I$7,GRID!$A$4:$A$14,0),MATCH(1,($U$2=GRID!$B$1:$BI$1)*(КАЛЕНДАРЬ!$U7=GRID!$B$3:$BI$3),0))*GRID!$B$66*(1-GRID!$B$69),0))</f>
        <v>30328</v>
      </c>
      <c r="J111" s="48" cm="1">
        <f t="array" ref="J111">IF($I$2="Раннее бронирование",
INDEX(GRID!$B$17:$BI$27,MATCH(I$7,GRID!$A$17:$A$27,0),MATCH(1,($U$2=GRID!$B$1:$BI$1)*(КАЛЕНДАРЬ!$U7=GRID!$B$3:$BI$3), 0))*GRID!$B$66,
ROUNDUP(INDEX(GRID!$B$17:$BI$27,MATCH(I$7,GRID!$A$17:$A$27,0),MATCH(1,($U$2=GRID!$B$1:$BI$1)*(КАЛЕНДАРЬ!$U7=GRID!$B$3:$BI$3), 0))*GRID!$B$66*(1-GRID!$B$69),0))</f>
        <v>32028</v>
      </c>
      <c r="K111" s="47" cm="1">
        <f t="array" ref="K111">IF($I$2="Раннее бронирование",
INDEX(GRID!$B$4:$BI$14,MATCH(K$7,GRID!$A$4:$A$14,0),MATCH(1,($U$2=GRID!$B$1:$BI$1)*(КАЛЕНДАРЬ!$U7=GRID!$B$3:$BI$3), 0))*GRID!$B$66,
ROUNDUP(INDEX(GRID!$B$4:$BI$14,MATCH(K$7,GRID!$A$4:$A$14,0),MATCH(1,($U$2=GRID!$B$1:$BI$1)*(КАЛЕНДАРЬ!$U7=GRID!$B$3:$BI$3),0))*GRID!$B$66*(1-GRID!$B$69),0))</f>
        <v>33864</v>
      </c>
      <c r="L111" s="48" cm="1">
        <f t="array" ref="L111">IF($I$2="Раннее бронирование",
INDEX(GRID!$B$17:$BI$27,MATCH(K$7,GRID!$A$17:$A$27,0),MATCH(1,($U$2=GRID!$B$1:$BI$1)*(КАЛЕНДАРЬ!$U7=GRID!$B$3:$BI$3), 0))*GRID!$B$66,
ROUNDUP(INDEX(GRID!$B$17:$BI$27,MATCH(K$7,GRID!$A$17:$A$27,0),MATCH(1,($U$2=GRID!$B$1:$BI$1)*(КАЛЕНДАРЬ!$U7=GRID!$B$3:$BI$3), 0))*GRID!$B$66*(1-GRID!$B$69),0))</f>
        <v>35564</v>
      </c>
      <c r="M111" s="47" cm="1">
        <f t="array" ref="M111">IF($I$2="Раннее бронирование",
INDEX(GRID!$B$4:$BI$14,MATCH(M$7,GRID!$A$4:$A$14,0),MATCH(1,($U$2=GRID!$B$1:$BI$1)*(КАЛЕНДАРЬ!$U7=GRID!$B$3:$BI$3), 0))*GRID!$B$66,
ROUNDUP(INDEX(GRID!$B$4:$BI$14,MATCH(M$7,GRID!$A$4:$A$14,0),MATCH(1,($U$2=GRID!$B$1:$BI$1)*(КАЛЕНДАРЬ!$U7=GRID!$B$3:$BI$3),0))*GRID!$B$66*(1-GRID!$B$69),0))</f>
        <v>37808</v>
      </c>
      <c r="N111" s="48" cm="1">
        <f t="array" ref="N111">IF($I$2="Раннее бронирование",
INDEX(GRID!$B$17:$BI$27,MATCH(M$7,GRID!$A$17:$A$27,0),MATCH(1,($U$2=GRID!$B$1:$BI$1)*(КАЛЕНДАРЬ!$U7=GRID!$B$3:$BI$3), 0))*GRID!$B$66,
ROUNDUP(INDEX(GRID!$B$17:$BI$27,MATCH(M$7,GRID!$A$17:$A$27,0),MATCH(1,($U$2=GRID!$B$1:$BI$1)*(КАЛЕНДАРЬ!$U7=GRID!$B$3:$BI$3), 0))*GRID!$B$66*(1-GRID!$B$69),0))</f>
        <v>39508</v>
      </c>
      <c r="O111" s="47" cm="1">
        <f t="array" ref="O111">IF($I$2="Раннее бронирование",
INDEX(GRID!$B$4:$BI$14,MATCH(O$7,GRID!$A$4:$A$14,0),MATCH(1,($U$2=GRID!$B$1:$BI$1)*(КАЛЕНДАРЬ!$U7=GRID!$B$3:$BI$3), 0))*GRID!$B$66,
ROUNDUP(INDEX(GRID!$B$4:$BI$14,MATCH(O$7,GRID!$A$4:$A$14,0),MATCH(1,($U$2=GRID!$B$1:$BI$1)*(КАЛЕНДАРЬ!$U7=GRID!$B$3:$BI$3),0))*GRID!$B$66*(1-GRID!$B$69),0))</f>
        <v>42364</v>
      </c>
      <c r="P111" s="48" cm="1">
        <f t="array" ref="P111">IF($I$2="Раннее бронирование",
INDEX(GRID!$B$17:$BI$27,MATCH(O$7,GRID!$A$17:$A$27,0),MATCH(1,($U$2=GRID!$B$1:$BI$1)*(КАЛЕНДАРЬ!$U7=GRID!$B$3:$BI$3), 0))*GRID!$B$66,
ROUNDUP(INDEX(GRID!$B$17:$BI$27,MATCH(O$7,GRID!$A$17:$A$27,0),MATCH(1,($U$2=GRID!$B$1:$BI$1)*(КАЛЕНДАРЬ!$U7=GRID!$B$3:$BI$3), 0))*GRID!$B$66*(1-GRID!$B$69),0))</f>
        <v>44064</v>
      </c>
      <c r="Q111" s="47" cm="1">
        <f t="array" ref="Q111">IF($I$2="Раннее бронирование",
INDEX(GRID!$B$4:$BI$14,MATCH(Q$7,GRID!$A$4:$A$14,0),MATCH(1,($U$2=GRID!$B$1:$BI$1)*(КАЛЕНДАРЬ!$U7=GRID!$B$3:$BI$3), 0))*GRID!$B$66,
ROUNDUP(INDEX(GRID!$B$4:$BI$14,MATCH(Q$7,GRID!$A$4:$A$14,0),MATCH(1,($U$2=GRID!$B$1:$BI$1)*(КАЛЕНДАРЬ!$U7=GRID!$B$3:$BI$3),0))*GRID!$B$66*(1-GRID!$B$69),0))</f>
        <v>47872</v>
      </c>
      <c r="R111" s="48" cm="1">
        <f t="array" ref="R111">IF($I$2="Раннее бронирование",
INDEX(GRID!$B$17:$BI$27,MATCH(Q$7,GRID!$A$17:$A$27,0),MATCH(1,($U$2=GRID!$B$1:$BI$1)*(КАЛЕНДАРЬ!$U7=GRID!$B$3:$BI$3), 0))*GRID!$B$66,
ROUNDUP(INDEX(GRID!$B$17:$BI$27,MATCH(Q$7,GRID!$A$17:$A$27,0),MATCH(1,($U$2=GRID!$B$1:$BI$1)*(КАЛЕНДАРЬ!$U7=GRID!$B$3:$BI$3), 0))*GRID!$B$66*(1-GRID!$B$69),0))</f>
        <v>49572</v>
      </c>
      <c r="S111" s="47" cm="1">
        <f t="array" ref="S111">IF($I$2="Раннее бронирование",
INDEX(GRID!$B$4:$BI$14,MATCH(S$7,GRID!$A$4:$A$14,0),MATCH(1,($U$2=GRID!$B$1:$BI$1)*(КАЛЕНДАРЬ!$U7=GRID!$B$3:$BI$3), 0))*GRID!$B$66,
ROUNDUP(INDEX(GRID!$B$4:$BI$14,MATCH(S$7,GRID!$A$4:$A$14,0),MATCH(1,($U$2=GRID!$B$1:$BI$1)*(КАЛЕНДАРЬ!$U7=GRID!$B$3:$BI$3),0))*GRID!$B$66*(1-GRID!$B$69),0))</f>
        <v>59704</v>
      </c>
      <c r="T111" s="48" cm="1">
        <f t="array" ref="T111">IF($I$2="Раннее бронирование",
INDEX(GRID!$B$17:$BI$27,MATCH(S$7,GRID!$A$17:$A$27,0),MATCH(1,($U$2=GRID!$B$1:$BI$1)*(КАЛЕНДАРЬ!$U7=GRID!$B$3:$BI$3), 0))*GRID!$B$66,
ROUNDUP(INDEX(GRID!$B$17:$BI$27,MATCH(S$7,GRID!$A$17:$A$27,0),MATCH(1,($U$2=GRID!$B$1:$BI$1)*(КАЛЕНДАРЬ!$U7=GRID!$B$3:$BI$3), 0))*GRID!$B$66*(1-GRID!$B$69),0))</f>
        <v>61404</v>
      </c>
      <c r="U111" s="47" cm="1">
        <f t="array" ref="U111">IF($I$2="Раннее бронирование",
INDEX(GRID!$B$4:$BI$14,MATCH(U$7,GRID!$A$4:$A$14,0),MATCH(1,($U$2=GRID!$B$1:$BI$1)*(КАЛЕНДАРЬ!$U7=GRID!$B$3:$BI$3), 0))*GRID!$B$66,
ROUNDUP(INDEX(GRID!$B$4:$BI$14,MATCH(U$7,GRID!$A$4:$A$14,0),MATCH(1,($U$2=GRID!$B$1:$BI$1)*(КАЛЕНДАРЬ!$U7=GRID!$B$3:$BI$3),0))*GRID!$B$66*(1-GRID!$B$69),0))</f>
        <v>65960</v>
      </c>
      <c r="V111" s="48" cm="1">
        <f t="array" ref="V111">IF($I$2="Раннее бронирование",
INDEX(GRID!$B$17:$BI$27,MATCH(U$7,GRID!$A$17:$A$27,0),MATCH(1,($U$2=GRID!$B$1:$BI$1)*(КАЛЕНДАРЬ!$U7=GRID!$B$3:$BI$3), 0))*GRID!$B$66,
ROUNDUP(INDEX(GRID!$B$17:$BI$27,MATCH(U$7,GRID!$A$17:$A$27,0),MATCH(1,($U$2=GRID!$B$1:$BI$1)*(КАЛЕНДАРЬ!$U7=GRID!$B$3:$BI$3), 0))*GRID!$B$66*(1-GRID!$B$69),0))</f>
        <v>67660</v>
      </c>
      <c r="W111" s="47" cm="1">
        <f t="array" ref="W111">IF($I$2="Раннее бронирование",
INDEX(GRID!$B$4:$BI$14,MATCH(W$7,GRID!$A$4:$A$14,0),MATCH(1,($U$2=GRID!$B$1:$BI$1)*(КАЛЕНДАРЬ!$U7=GRID!$B$3:$BI$3), 0))*GRID!$B$66,
ROUNDUP(INDEX(GRID!$B$4:$BI$14,MATCH(W$7,GRID!$A$4:$A$14,0),MATCH(1,($U$2=GRID!$B$1:$BI$1)*(КАЛЕНДАРЬ!$U7=GRID!$B$3:$BI$3),0))*GRID!$B$66*(1-GRID!$B$69),0))</f>
        <v>231200</v>
      </c>
      <c r="X111" s="48" cm="1">
        <f t="array" ref="X111">IF($I$2="Раннее бронирование",
INDEX(GRID!$B$17:$BI$27,MATCH(W$7,GRID!$A$17:$A$27,0),MATCH(1,($U$2=GRID!$B$1:$BI$1)*(КАЛЕНДАРЬ!$U7=GRID!$B$3:$BI$3), 0))*GRID!$B$66,
ROUNDUP(INDEX(GRID!$B$17:$BI$27,MATCH(W$7,GRID!$A$17:$A$27,0),MATCH(1,($U$2=GRID!$B$1:$BI$1)*(КАЛЕНДАРЬ!$U7=GRID!$B$3:$BI$3), 0))*GRID!$B$66*(1-GRID!$B$69),0))</f>
        <v>232900</v>
      </c>
    </row>
    <row r="112" spans="1:24" hidden="1" x14ac:dyDescent="0.2">
      <c r="A112" s="117" t="s">
        <v>46</v>
      </c>
      <c r="B112" s="117">
        <v>5</v>
      </c>
      <c r="C112" s="47" cm="1">
        <f t="array" ref="C112">IF($I$2="Раннее бронирование",
INDEX(GRID!$B$4:$BI$14,MATCH(C$7,GRID!$A$4:$A$14,0),MATCH(1,($U$2=GRID!$B$1:$BI$1)*(КАЛЕНДАРЬ!$U8=GRID!$B$3:$BI$3), 0))*GRID!$B$66,
ROUNDUP(INDEX(GRID!$B$4:$BI$14,MATCH(C$7,GRID!$A$4:$A$14,0),MATCH(1,($U$2=GRID!$B$1:$BI$1)*(КАЛЕНДАРЬ!$U8=GRID!$B$3:$BI$3),0))*GRID!$B$66*(1-GRID!$B$69),0))</f>
        <v>21760</v>
      </c>
      <c r="D112" s="48" cm="1">
        <f t="array" ref="D112">IF($I$2="Раннее бронирование",
INDEX(GRID!$B$17:$BI$27,MATCH(C$7,GRID!$A$17:$A$27,0),MATCH(1,($U$2=GRID!$B$1:$BI$1)*(КАЛЕНДАРЬ!$U8=GRID!$B$3:$BI$3), 0))*GRID!$B$66,
ROUNDUP(INDEX(GRID!$B$17:$BI$27,MATCH(C$7,GRID!$A$17:$A$27,0),MATCH(1,($U$2=GRID!$B$1:$BI$1)*(КАЛЕНДАРЬ!$U8=GRID!$B$3:$BI$3), 0))*GRID!$B$66*(1-GRID!$B$69),0))</f>
        <v>23460</v>
      </c>
      <c r="E112" s="47" cm="1">
        <f t="array" ref="E112">IF($I$2="Раннее бронирование",
INDEX(GRID!$B$4:$BI$14,MATCH(E$7,GRID!$A$4:$A$14,0),MATCH(1,($U$2=GRID!$B$1:$BI$1)*(КАЛЕНДАРЬ!$U8=GRID!$B$3:$BI$3), 0))*GRID!$B$66,
ROUNDUP(INDEX(GRID!$B$4:$BI$14,MATCH(E$7,GRID!$A$4:$A$14,0),MATCH(1,($U$2=GRID!$B$1:$BI$1)*(КАЛЕНДАРЬ!$U8=GRID!$B$3:$BI$3),0))*GRID!$B$66*(1-GRID!$B$69),0))</f>
        <v>24344</v>
      </c>
      <c r="F112" s="48" cm="1">
        <f t="array" ref="F112">IF($I$2="Раннее бронирование",
INDEX(GRID!$B$17:$BI$27,MATCH(E$7,GRID!$A$17:$A$27,0),MATCH(1,($U$2=GRID!$B$1:$BI$1)*(КАЛЕНДАРЬ!$U8=GRID!$B$3:$BI$3), 0))*GRID!$B$66,
ROUNDUP(INDEX(GRID!$B$17:$BI$27,MATCH(E$7,GRID!$A$17:$A$27,0),MATCH(1,($U$2=GRID!$B$1:$BI$1)*(КАЛЕНДАРЬ!$U8=GRID!$B$3:$BI$3), 0))*GRID!$B$66*(1-GRID!$B$69),0))</f>
        <v>26044</v>
      </c>
      <c r="G112" s="47" cm="1">
        <f t="array" ref="G112">IF($I$2="Раннее бронирование",
INDEX(GRID!$B$4:$BI$14,MATCH(G$7,GRID!$A$4:$A$14,0),MATCH(1,($U$2=GRID!$B$1:$BI$1)*(КАЛЕНДАРЬ!$U8=GRID!$B$3:$BI$3), 0))*GRID!$B$66,
ROUNDUP(INDEX(GRID!$B$4:$BI$14,MATCH(G$7,GRID!$A$4:$A$14,0),MATCH(1,($U$2=GRID!$B$1:$BI$1)*(КАЛЕНДАРЬ!$U8=GRID!$B$3:$BI$3),0))*GRID!$B$66*(1-GRID!$B$69),0))</f>
        <v>27132</v>
      </c>
      <c r="H112" s="48" cm="1">
        <f t="array" ref="H112">IF($I$2="Раннее бронирование",
INDEX(GRID!$B$17:$BI$27,MATCH(G$7,GRID!$A$17:$A$27,0),MATCH(1,($U$2=GRID!$B$1:$BI$1)*(КАЛЕНДАРЬ!$U8=GRID!$B$3:$BI$3), 0))*GRID!$B$66,
ROUNDUP(INDEX(GRID!$B$17:$BI$27,MATCH(G$7,GRID!$A$17:$A$27,0),MATCH(1,($U$2=GRID!$B$1:$BI$1)*(КАЛЕНДАРЬ!$U8=GRID!$B$3:$BI$3), 0))*GRID!$B$66*(1-GRID!$B$69),0))</f>
        <v>28832</v>
      </c>
      <c r="I112" s="47" cm="1">
        <f t="array" ref="I112">IF($I$2="Раннее бронирование",
INDEX(GRID!$B$4:$BI$14,MATCH(I$7,GRID!$A$4:$A$14,0),MATCH(1,($U$2=GRID!$B$1:$BI$1)*(КАЛЕНДАРЬ!$U8=GRID!$B$3:$BI$3), 0))*GRID!$B$66,
ROUNDUP(INDEX(GRID!$B$4:$BI$14,MATCH(I$7,GRID!$A$4:$A$14,0),MATCH(1,($U$2=GRID!$B$1:$BI$1)*(КАЛЕНДАРЬ!$U8=GRID!$B$3:$BI$3),0))*GRID!$B$66*(1-GRID!$B$69),0))</f>
        <v>30328</v>
      </c>
      <c r="J112" s="48" cm="1">
        <f t="array" ref="J112">IF($I$2="Раннее бронирование",
INDEX(GRID!$B$17:$BI$27,MATCH(I$7,GRID!$A$17:$A$27,0),MATCH(1,($U$2=GRID!$B$1:$BI$1)*(КАЛЕНДАРЬ!$U8=GRID!$B$3:$BI$3), 0))*GRID!$B$66,
ROUNDUP(INDEX(GRID!$B$17:$BI$27,MATCH(I$7,GRID!$A$17:$A$27,0),MATCH(1,($U$2=GRID!$B$1:$BI$1)*(КАЛЕНДАРЬ!$U8=GRID!$B$3:$BI$3), 0))*GRID!$B$66*(1-GRID!$B$69),0))</f>
        <v>32028</v>
      </c>
      <c r="K112" s="47" cm="1">
        <f t="array" ref="K112">IF($I$2="Раннее бронирование",
INDEX(GRID!$B$4:$BI$14,MATCH(K$7,GRID!$A$4:$A$14,0),MATCH(1,($U$2=GRID!$B$1:$BI$1)*(КАЛЕНДАРЬ!$U8=GRID!$B$3:$BI$3), 0))*GRID!$B$66,
ROUNDUP(INDEX(GRID!$B$4:$BI$14,MATCH(K$7,GRID!$A$4:$A$14,0),MATCH(1,($U$2=GRID!$B$1:$BI$1)*(КАЛЕНДАРЬ!$U8=GRID!$B$3:$BI$3),0))*GRID!$B$66*(1-GRID!$B$69),0))</f>
        <v>33864</v>
      </c>
      <c r="L112" s="48" cm="1">
        <f t="array" ref="L112">IF($I$2="Раннее бронирование",
INDEX(GRID!$B$17:$BI$27,MATCH(K$7,GRID!$A$17:$A$27,0),MATCH(1,($U$2=GRID!$B$1:$BI$1)*(КАЛЕНДАРЬ!$U8=GRID!$B$3:$BI$3), 0))*GRID!$B$66,
ROUNDUP(INDEX(GRID!$B$17:$BI$27,MATCH(K$7,GRID!$A$17:$A$27,0),MATCH(1,($U$2=GRID!$B$1:$BI$1)*(КАЛЕНДАРЬ!$U8=GRID!$B$3:$BI$3), 0))*GRID!$B$66*(1-GRID!$B$69),0))</f>
        <v>35564</v>
      </c>
      <c r="M112" s="47" cm="1">
        <f t="array" ref="M112">IF($I$2="Раннее бронирование",
INDEX(GRID!$B$4:$BI$14,MATCH(M$7,GRID!$A$4:$A$14,0),MATCH(1,($U$2=GRID!$B$1:$BI$1)*(КАЛЕНДАРЬ!$U8=GRID!$B$3:$BI$3), 0))*GRID!$B$66,
ROUNDUP(INDEX(GRID!$B$4:$BI$14,MATCH(M$7,GRID!$A$4:$A$14,0),MATCH(1,($U$2=GRID!$B$1:$BI$1)*(КАЛЕНДАРЬ!$U8=GRID!$B$3:$BI$3),0))*GRID!$B$66*(1-GRID!$B$69),0))</f>
        <v>37808</v>
      </c>
      <c r="N112" s="48" cm="1">
        <f t="array" ref="N112">IF($I$2="Раннее бронирование",
INDEX(GRID!$B$17:$BI$27,MATCH(M$7,GRID!$A$17:$A$27,0),MATCH(1,($U$2=GRID!$B$1:$BI$1)*(КАЛЕНДАРЬ!$U8=GRID!$B$3:$BI$3), 0))*GRID!$B$66,
ROUNDUP(INDEX(GRID!$B$17:$BI$27,MATCH(M$7,GRID!$A$17:$A$27,0),MATCH(1,($U$2=GRID!$B$1:$BI$1)*(КАЛЕНДАРЬ!$U8=GRID!$B$3:$BI$3), 0))*GRID!$B$66*(1-GRID!$B$69),0))</f>
        <v>39508</v>
      </c>
      <c r="O112" s="47" cm="1">
        <f t="array" ref="O112">IF($I$2="Раннее бронирование",
INDEX(GRID!$B$4:$BI$14,MATCH(O$7,GRID!$A$4:$A$14,0),MATCH(1,($U$2=GRID!$B$1:$BI$1)*(КАЛЕНДАРЬ!$U8=GRID!$B$3:$BI$3), 0))*GRID!$B$66,
ROUNDUP(INDEX(GRID!$B$4:$BI$14,MATCH(O$7,GRID!$A$4:$A$14,0),MATCH(1,($U$2=GRID!$B$1:$BI$1)*(КАЛЕНДАРЬ!$U8=GRID!$B$3:$BI$3),0))*GRID!$B$66*(1-GRID!$B$69),0))</f>
        <v>42364</v>
      </c>
      <c r="P112" s="48" cm="1">
        <f t="array" ref="P112">IF($I$2="Раннее бронирование",
INDEX(GRID!$B$17:$BI$27,MATCH(O$7,GRID!$A$17:$A$27,0),MATCH(1,($U$2=GRID!$B$1:$BI$1)*(КАЛЕНДАРЬ!$U8=GRID!$B$3:$BI$3), 0))*GRID!$B$66,
ROUNDUP(INDEX(GRID!$B$17:$BI$27,MATCH(O$7,GRID!$A$17:$A$27,0),MATCH(1,($U$2=GRID!$B$1:$BI$1)*(КАЛЕНДАРЬ!$U8=GRID!$B$3:$BI$3), 0))*GRID!$B$66*(1-GRID!$B$69),0))</f>
        <v>44064</v>
      </c>
      <c r="Q112" s="47" cm="1">
        <f t="array" ref="Q112">IF($I$2="Раннее бронирование",
INDEX(GRID!$B$4:$BI$14,MATCH(Q$7,GRID!$A$4:$A$14,0),MATCH(1,($U$2=GRID!$B$1:$BI$1)*(КАЛЕНДАРЬ!$U8=GRID!$B$3:$BI$3), 0))*GRID!$B$66,
ROUNDUP(INDEX(GRID!$B$4:$BI$14,MATCH(Q$7,GRID!$A$4:$A$14,0),MATCH(1,($U$2=GRID!$B$1:$BI$1)*(КАЛЕНДАРЬ!$U8=GRID!$B$3:$BI$3),0))*GRID!$B$66*(1-GRID!$B$69),0))</f>
        <v>47872</v>
      </c>
      <c r="R112" s="48" cm="1">
        <f t="array" ref="R112">IF($I$2="Раннее бронирование",
INDEX(GRID!$B$17:$BI$27,MATCH(Q$7,GRID!$A$17:$A$27,0),MATCH(1,($U$2=GRID!$B$1:$BI$1)*(КАЛЕНДАРЬ!$U8=GRID!$B$3:$BI$3), 0))*GRID!$B$66,
ROUNDUP(INDEX(GRID!$B$17:$BI$27,MATCH(Q$7,GRID!$A$17:$A$27,0),MATCH(1,($U$2=GRID!$B$1:$BI$1)*(КАЛЕНДАРЬ!$U8=GRID!$B$3:$BI$3), 0))*GRID!$B$66*(1-GRID!$B$69),0))</f>
        <v>49572</v>
      </c>
      <c r="S112" s="47" cm="1">
        <f t="array" ref="S112">IF($I$2="Раннее бронирование",
INDEX(GRID!$B$4:$BI$14,MATCH(S$7,GRID!$A$4:$A$14,0),MATCH(1,($U$2=GRID!$B$1:$BI$1)*(КАЛЕНДАРЬ!$U8=GRID!$B$3:$BI$3), 0))*GRID!$B$66,
ROUNDUP(INDEX(GRID!$B$4:$BI$14,MATCH(S$7,GRID!$A$4:$A$14,0),MATCH(1,($U$2=GRID!$B$1:$BI$1)*(КАЛЕНДАРЬ!$U8=GRID!$B$3:$BI$3),0))*GRID!$B$66*(1-GRID!$B$69),0))</f>
        <v>59704</v>
      </c>
      <c r="T112" s="48" cm="1">
        <f t="array" ref="T112">IF($I$2="Раннее бронирование",
INDEX(GRID!$B$17:$BI$27,MATCH(S$7,GRID!$A$17:$A$27,0),MATCH(1,($U$2=GRID!$B$1:$BI$1)*(КАЛЕНДАРЬ!$U8=GRID!$B$3:$BI$3), 0))*GRID!$B$66,
ROUNDUP(INDEX(GRID!$B$17:$BI$27,MATCH(S$7,GRID!$A$17:$A$27,0),MATCH(1,($U$2=GRID!$B$1:$BI$1)*(КАЛЕНДАРЬ!$U8=GRID!$B$3:$BI$3), 0))*GRID!$B$66*(1-GRID!$B$69),0))</f>
        <v>61404</v>
      </c>
      <c r="U112" s="47" cm="1">
        <f t="array" ref="U112">IF($I$2="Раннее бронирование",
INDEX(GRID!$B$4:$BI$14,MATCH(U$7,GRID!$A$4:$A$14,0),MATCH(1,($U$2=GRID!$B$1:$BI$1)*(КАЛЕНДАРЬ!$U8=GRID!$B$3:$BI$3), 0))*GRID!$B$66,
ROUNDUP(INDEX(GRID!$B$4:$BI$14,MATCH(U$7,GRID!$A$4:$A$14,0),MATCH(1,($U$2=GRID!$B$1:$BI$1)*(КАЛЕНДАРЬ!$U8=GRID!$B$3:$BI$3),0))*GRID!$B$66*(1-GRID!$B$69),0))</f>
        <v>65960</v>
      </c>
      <c r="V112" s="48" cm="1">
        <f t="array" ref="V112">IF($I$2="Раннее бронирование",
INDEX(GRID!$B$17:$BI$27,MATCH(U$7,GRID!$A$17:$A$27,0),MATCH(1,($U$2=GRID!$B$1:$BI$1)*(КАЛЕНДАРЬ!$U8=GRID!$B$3:$BI$3), 0))*GRID!$B$66,
ROUNDUP(INDEX(GRID!$B$17:$BI$27,MATCH(U$7,GRID!$A$17:$A$27,0),MATCH(1,($U$2=GRID!$B$1:$BI$1)*(КАЛЕНДАРЬ!$U8=GRID!$B$3:$BI$3), 0))*GRID!$B$66*(1-GRID!$B$69),0))</f>
        <v>67660</v>
      </c>
      <c r="W112" s="47" cm="1">
        <f t="array" ref="W112">IF($I$2="Раннее бронирование",
INDEX(GRID!$B$4:$BI$14,MATCH(W$7,GRID!$A$4:$A$14,0),MATCH(1,($U$2=GRID!$B$1:$BI$1)*(КАЛЕНДАРЬ!$U8=GRID!$B$3:$BI$3), 0))*GRID!$B$66,
ROUNDUP(INDEX(GRID!$B$4:$BI$14,MATCH(W$7,GRID!$A$4:$A$14,0),MATCH(1,($U$2=GRID!$B$1:$BI$1)*(КАЛЕНДАРЬ!$U8=GRID!$B$3:$BI$3),0))*GRID!$B$66*(1-GRID!$B$69),0))</f>
        <v>231200</v>
      </c>
      <c r="X112" s="48" cm="1">
        <f t="array" ref="X112">IF($I$2="Раннее бронирование",
INDEX(GRID!$B$17:$BI$27,MATCH(W$7,GRID!$A$17:$A$27,0),MATCH(1,($U$2=GRID!$B$1:$BI$1)*(КАЛЕНДАРЬ!$U8=GRID!$B$3:$BI$3), 0))*GRID!$B$66,
ROUNDUP(INDEX(GRID!$B$17:$BI$27,MATCH(W$7,GRID!$A$17:$A$27,0),MATCH(1,($U$2=GRID!$B$1:$BI$1)*(КАЛЕНДАРЬ!$U8=GRID!$B$3:$BI$3), 0))*GRID!$B$66*(1-GRID!$B$69),0))</f>
        <v>232900</v>
      </c>
    </row>
    <row r="113" spans="1:24" hidden="1" x14ac:dyDescent="0.2">
      <c r="A113" s="117" t="s">
        <v>47</v>
      </c>
      <c r="B113" s="117">
        <v>6</v>
      </c>
      <c r="C113" s="47" cm="1">
        <f t="array" ref="C113">IF($I$2="Раннее бронирование",
INDEX(GRID!$B$4:$BI$14,MATCH(C$7,GRID!$A$4:$A$14,0),MATCH(1,($U$2=GRID!$B$1:$BI$1)*(КАЛЕНДАРЬ!$U9=GRID!$B$3:$BI$3), 0))*GRID!$B$66,
ROUNDUP(INDEX(GRID!$B$4:$BI$14,MATCH(C$7,GRID!$A$4:$A$14,0),MATCH(1,($U$2=GRID!$B$1:$BI$1)*(КАЛЕНДАРЬ!$U9=GRID!$B$3:$BI$3),0))*GRID!$B$66*(1-GRID!$B$69),0))</f>
        <v>21760</v>
      </c>
      <c r="D113" s="48" cm="1">
        <f t="array" ref="D113">IF($I$2="Раннее бронирование",
INDEX(GRID!$B$17:$BI$27,MATCH(C$7,GRID!$A$17:$A$27,0),MATCH(1,($U$2=GRID!$B$1:$BI$1)*(КАЛЕНДАРЬ!$U9=GRID!$B$3:$BI$3), 0))*GRID!$B$66,
ROUNDUP(INDEX(GRID!$B$17:$BI$27,MATCH(C$7,GRID!$A$17:$A$27,0),MATCH(1,($U$2=GRID!$B$1:$BI$1)*(КАЛЕНДАРЬ!$U9=GRID!$B$3:$BI$3), 0))*GRID!$B$66*(1-GRID!$B$69),0))</f>
        <v>23460</v>
      </c>
      <c r="E113" s="47" cm="1">
        <f t="array" ref="E113">IF($I$2="Раннее бронирование",
INDEX(GRID!$B$4:$BI$14,MATCH(E$7,GRID!$A$4:$A$14,0),MATCH(1,($U$2=GRID!$B$1:$BI$1)*(КАЛЕНДАРЬ!$U9=GRID!$B$3:$BI$3), 0))*GRID!$B$66,
ROUNDUP(INDEX(GRID!$B$4:$BI$14,MATCH(E$7,GRID!$A$4:$A$14,0),MATCH(1,($U$2=GRID!$B$1:$BI$1)*(КАЛЕНДАРЬ!$U9=GRID!$B$3:$BI$3),0))*GRID!$B$66*(1-GRID!$B$69),0))</f>
        <v>24344</v>
      </c>
      <c r="F113" s="48" cm="1">
        <f t="array" ref="F113">IF($I$2="Раннее бронирование",
INDEX(GRID!$B$17:$BI$27,MATCH(E$7,GRID!$A$17:$A$27,0),MATCH(1,($U$2=GRID!$B$1:$BI$1)*(КАЛЕНДАРЬ!$U9=GRID!$B$3:$BI$3), 0))*GRID!$B$66,
ROUNDUP(INDEX(GRID!$B$17:$BI$27,MATCH(E$7,GRID!$A$17:$A$27,0),MATCH(1,($U$2=GRID!$B$1:$BI$1)*(КАЛЕНДАРЬ!$U9=GRID!$B$3:$BI$3), 0))*GRID!$B$66*(1-GRID!$B$69),0))</f>
        <v>26044</v>
      </c>
      <c r="G113" s="47" cm="1">
        <f t="array" ref="G113">IF($I$2="Раннее бронирование",
INDEX(GRID!$B$4:$BI$14,MATCH(G$7,GRID!$A$4:$A$14,0),MATCH(1,($U$2=GRID!$B$1:$BI$1)*(КАЛЕНДАРЬ!$U9=GRID!$B$3:$BI$3), 0))*GRID!$B$66,
ROUNDUP(INDEX(GRID!$B$4:$BI$14,MATCH(G$7,GRID!$A$4:$A$14,0),MATCH(1,($U$2=GRID!$B$1:$BI$1)*(КАЛЕНДАРЬ!$U9=GRID!$B$3:$BI$3),0))*GRID!$B$66*(1-GRID!$B$69),0))</f>
        <v>27132</v>
      </c>
      <c r="H113" s="48" cm="1">
        <f t="array" ref="H113">IF($I$2="Раннее бронирование",
INDEX(GRID!$B$17:$BI$27,MATCH(G$7,GRID!$A$17:$A$27,0),MATCH(1,($U$2=GRID!$B$1:$BI$1)*(КАЛЕНДАРЬ!$U9=GRID!$B$3:$BI$3), 0))*GRID!$B$66,
ROUNDUP(INDEX(GRID!$B$17:$BI$27,MATCH(G$7,GRID!$A$17:$A$27,0),MATCH(1,($U$2=GRID!$B$1:$BI$1)*(КАЛЕНДАРЬ!$U9=GRID!$B$3:$BI$3), 0))*GRID!$B$66*(1-GRID!$B$69),0))</f>
        <v>28832</v>
      </c>
      <c r="I113" s="47" cm="1">
        <f t="array" ref="I113">IF($I$2="Раннее бронирование",
INDEX(GRID!$B$4:$BI$14,MATCH(I$7,GRID!$A$4:$A$14,0),MATCH(1,($U$2=GRID!$B$1:$BI$1)*(КАЛЕНДАРЬ!$U9=GRID!$B$3:$BI$3), 0))*GRID!$B$66,
ROUNDUP(INDEX(GRID!$B$4:$BI$14,MATCH(I$7,GRID!$A$4:$A$14,0),MATCH(1,($U$2=GRID!$B$1:$BI$1)*(КАЛЕНДАРЬ!$U9=GRID!$B$3:$BI$3),0))*GRID!$B$66*(1-GRID!$B$69),0))</f>
        <v>30328</v>
      </c>
      <c r="J113" s="48" cm="1">
        <f t="array" ref="J113">IF($I$2="Раннее бронирование",
INDEX(GRID!$B$17:$BI$27,MATCH(I$7,GRID!$A$17:$A$27,0),MATCH(1,($U$2=GRID!$B$1:$BI$1)*(КАЛЕНДАРЬ!$U9=GRID!$B$3:$BI$3), 0))*GRID!$B$66,
ROUNDUP(INDEX(GRID!$B$17:$BI$27,MATCH(I$7,GRID!$A$17:$A$27,0),MATCH(1,($U$2=GRID!$B$1:$BI$1)*(КАЛЕНДАРЬ!$U9=GRID!$B$3:$BI$3), 0))*GRID!$B$66*(1-GRID!$B$69),0))</f>
        <v>32028</v>
      </c>
      <c r="K113" s="47" cm="1">
        <f t="array" ref="K113">IF($I$2="Раннее бронирование",
INDEX(GRID!$B$4:$BI$14,MATCH(K$7,GRID!$A$4:$A$14,0),MATCH(1,($U$2=GRID!$B$1:$BI$1)*(КАЛЕНДАРЬ!$U9=GRID!$B$3:$BI$3), 0))*GRID!$B$66,
ROUNDUP(INDEX(GRID!$B$4:$BI$14,MATCH(K$7,GRID!$A$4:$A$14,0),MATCH(1,($U$2=GRID!$B$1:$BI$1)*(КАЛЕНДАРЬ!$U9=GRID!$B$3:$BI$3),0))*GRID!$B$66*(1-GRID!$B$69),0))</f>
        <v>33864</v>
      </c>
      <c r="L113" s="48" cm="1">
        <f t="array" ref="L113">IF($I$2="Раннее бронирование",
INDEX(GRID!$B$17:$BI$27,MATCH(K$7,GRID!$A$17:$A$27,0),MATCH(1,($U$2=GRID!$B$1:$BI$1)*(КАЛЕНДАРЬ!$U9=GRID!$B$3:$BI$3), 0))*GRID!$B$66,
ROUNDUP(INDEX(GRID!$B$17:$BI$27,MATCH(K$7,GRID!$A$17:$A$27,0),MATCH(1,($U$2=GRID!$B$1:$BI$1)*(КАЛЕНДАРЬ!$U9=GRID!$B$3:$BI$3), 0))*GRID!$B$66*(1-GRID!$B$69),0))</f>
        <v>35564</v>
      </c>
      <c r="M113" s="47" cm="1">
        <f t="array" ref="M113">IF($I$2="Раннее бронирование",
INDEX(GRID!$B$4:$BI$14,MATCH(M$7,GRID!$A$4:$A$14,0),MATCH(1,($U$2=GRID!$B$1:$BI$1)*(КАЛЕНДАРЬ!$U9=GRID!$B$3:$BI$3), 0))*GRID!$B$66,
ROUNDUP(INDEX(GRID!$B$4:$BI$14,MATCH(M$7,GRID!$A$4:$A$14,0),MATCH(1,($U$2=GRID!$B$1:$BI$1)*(КАЛЕНДАРЬ!$U9=GRID!$B$3:$BI$3),0))*GRID!$B$66*(1-GRID!$B$69),0))</f>
        <v>37808</v>
      </c>
      <c r="N113" s="48" cm="1">
        <f t="array" ref="N113">IF($I$2="Раннее бронирование",
INDEX(GRID!$B$17:$BI$27,MATCH(M$7,GRID!$A$17:$A$27,0),MATCH(1,($U$2=GRID!$B$1:$BI$1)*(КАЛЕНДАРЬ!$U9=GRID!$B$3:$BI$3), 0))*GRID!$B$66,
ROUNDUP(INDEX(GRID!$B$17:$BI$27,MATCH(M$7,GRID!$A$17:$A$27,0),MATCH(1,($U$2=GRID!$B$1:$BI$1)*(КАЛЕНДАРЬ!$U9=GRID!$B$3:$BI$3), 0))*GRID!$B$66*(1-GRID!$B$69),0))</f>
        <v>39508</v>
      </c>
      <c r="O113" s="47" cm="1">
        <f t="array" ref="O113">IF($I$2="Раннее бронирование",
INDEX(GRID!$B$4:$BI$14,MATCH(O$7,GRID!$A$4:$A$14,0),MATCH(1,($U$2=GRID!$B$1:$BI$1)*(КАЛЕНДАРЬ!$U9=GRID!$B$3:$BI$3), 0))*GRID!$B$66,
ROUNDUP(INDEX(GRID!$B$4:$BI$14,MATCH(O$7,GRID!$A$4:$A$14,0),MATCH(1,($U$2=GRID!$B$1:$BI$1)*(КАЛЕНДАРЬ!$U9=GRID!$B$3:$BI$3),0))*GRID!$B$66*(1-GRID!$B$69),0))</f>
        <v>42364</v>
      </c>
      <c r="P113" s="48" cm="1">
        <f t="array" ref="P113">IF($I$2="Раннее бронирование",
INDEX(GRID!$B$17:$BI$27,MATCH(O$7,GRID!$A$17:$A$27,0),MATCH(1,($U$2=GRID!$B$1:$BI$1)*(КАЛЕНДАРЬ!$U9=GRID!$B$3:$BI$3), 0))*GRID!$B$66,
ROUNDUP(INDEX(GRID!$B$17:$BI$27,MATCH(O$7,GRID!$A$17:$A$27,0),MATCH(1,($U$2=GRID!$B$1:$BI$1)*(КАЛЕНДАРЬ!$U9=GRID!$B$3:$BI$3), 0))*GRID!$B$66*(1-GRID!$B$69),0))</f>
        <v>44064</v>
      </c>
      <c r="Q113" s="47" cm="1">
        <f t="array" ref="Q113">IF($I$2="Раннее бронирование",
INDEX(GRID!$B$4:$BI$14,MATCH(Q$7,GRID!$A$4:$A$14,0),MATCH(1,($U$2=GRID!$B$1:$BI$1)*(КАЛЕНДАРЬ!$U9=GRID!$B$3:$BI$3), 0))*GRID!$B$66,
ROUNDUP(INDEX(GRID!$B$4:$BI$14,MATCH(Q$7,GRID!$A$4:$A$14,0),MATCH(1,($U$2=GRID!$B$1:$BI$1)*(КАЛЕНДАРЬ!$U9=GRID!$B$3:$BI$3),0))*GRID!$B$66*(1-GRID!$B$69),0))</f>
        <v>47872</v>
      </c>
      <c r="R113" s="48" cm="1">
        <f t="array" ref="R113">IF($I$2="Раннее бронирование",
INDEX(GRID!$B$17:$BI$27,MATCH(Q$7,GRID!$A$17:$A$27,0),MATCH(1,($U$2=GRID!$B$1:$BI$1)*(КАЛЕНДАРЬ!$U9=GRID!$B$3:$BI$3), 0))*GRID!$B$66,
ROUNDUP(INDEX(GRID!$B$17:$BI$27,MATCH(Q$7,GRID!$A$17:$A$27,0),MATCH(1,($U$2=GRID!$B$1:$BI$1)*(КАЛЕНДАРЬ!$U9=GRID!$B$3:$BI$3), 0))*GRID!$B$66*(1-GRID!$B$69),0))</f>
        <v>49572</v>
      </c>
      <c r="S113" s="47" cm="1">
        <f t="array" ref="S113">IF($I$2="Раннее бронирование",
INDEX(GRID!$B$4:$BI$14,MATCH(S$7,GRID!$A$4:$A$14,0),MATCH(1,($U$2=GRID!$B$1:$BI$1)*(КАЛЕНДАРЬ!$U9=GRID!$B$3:$BI$3), 0))*GRID!$B$66,
ROUNDUP(INDEX(GRID!$B$4:$BI$14,MATCH(S$7,GRID!$A$4:$A$14,0),MATCH(1,($U$2=GRID!$B$1:$BI$1)*(КАЛЕНДАРЬ!$U9=GRID!$B$3:$BI$3),0))*GRID!$B$66*(1-GRID!$B$69),0))</f>
        <v>59704</v>
      </c>
      <c r="T113" s="48" cm="1">
        <f t="array" ref="T113">IF($I$2="Раннее бронирование",
INDEX(GRID!$B$17:$BI$27,MATCH(S$7,GRID!$A$17:$A$27,0),MATCH(1,($U$2=GRID!$B$1:$BI$1)*(КАЛЕНДАРЬ!$U9=GRID!$B$3:$BI$3), 0))*GRID!$B$66,
ROUNDUP(INDEX(GRID!$B$17:$BI$27,MATCH(S$7,GRID!$A$17:$A$27,0),MATCH(1,($U$2=GRID!$B$1:$BI$1)*(КАЛЕНДАРЬ!$U9=GRID!$B$3:$BI$3), 0))*GRID!$B$66*(1-GRID!$B$69),0))</f>
        <v>61404</v>
      </c>
      <c r="U113" s="47" cm="1">
        <f t="array" ref="U113">IF($I$2="Раннее бронирование",
INDEX(GRID!$B$4:$BI$14,MATCH(U$7,GRID!$A$4:$A$14,0),MATCH(1,($U$2=GRID!$B$1:$BI$1)*(КАЛЕНДАРЬ!$U9=GRID!$B$3:$BI$3), 0))*GRID!$B$66,
ROUNDUP(INDEX(GRID!$B$4:$BI$14,MATCH(U$7,GRID!$A$4:$A$14,0),MATCH(1,($U$2=GRID!$B$1:$BI$1)*(КАЛЕНДАРЬ!$U9=GRID!$B$3:$BI$3),0))*GRID!$B$66*(1-GRID!$B$69),0))</f>
        <v>65960</v>
      </c>
      <c r="V113" s="48" cm="1">
        <f t="array" ref="V113">IF($I$2="Раннее бронирование",
INDEX(GRID!$B$17:$BI$27,MATCH(U$7,GRID!$A$17:$A$27,0),MATCH(1,($U$2=GRID!$B$1:$BI$1)*(КАЛЕНДАРЬ!$U9=GRID!$B$3:$BI$3), 0))*GRID!$B$66,
ROUNDUP(INDEX(GRID!$B$17:$BI$27,MATCH(U$7,GRID!$A$17:$A$27,0),MATCH(1,($U$2=GRID!$B$1:$BI$1)*(КАЛЕНДАРЬ!$U9=GRID!$B$3:$BI$3), 0))*GRID!$B$66*(1-GRID!$B$69),0))</f>
        <v>67660</v>
      </c>
      <c r="W113" s="47" cm="1">
        <f t="array" ref="W113">IF($I$2="Раннее бронирование",
INDEX(GRID!$B$4:$BI$14,MATCH(W$7,GRID!$A$4:$A$14,0),MATCH(1,($U$2=GRID!$B$1:$BI$1)*(КАЛЕНДАРЬ!$U9=GRID!$B$3:$BI$3), 0))*GRID!$B$66,
ROUNDUP(INDEX(GRID!$B$4:$BI$14,MATCH(W$7,GRID!$A$4:$A$14,0),MATCH(1,($U$2=GRID!$B$1:$BI$1)*(КАЛЕНДАРЬ!$U9=GRID!$B$3:$BI$3),0))*GRID!$B$66*(1-GRID!$B$69),0))</f>
        <v>231200</v>
      </c>
      <c r="X113" s="48" cm="1">
        <f t="array" ref="X113">IF($I$2="Раннее бронирование",
INDEX(GRID!$B$17:$BI$27,MATCH(W$7,GRID!$A$17:$A$27,0),MATCH(1,($U$2=GRID!$B$1:$BI$1)*(КАЛЕНДАРЬ!$U9=GRID!$B$3:$BI$3), 0))*GRID!$B$66,
ROUNDUP(INDEX(GRID!$B$17:$BI$27,MATCH(W$7,GRID!$A$17:$A$27,0),MATCH(1,($U$2=GRID!$B$1:$BI$1)*(КАЛЕНДАРЬ!$U9=GRID!$B$3:$BI$3), 0))*GRID!$B$66*(1-GRID!$B$69),0))</f>
        <v>232900</v>
      </c>
    </row>
    <row r="114" spans="1:24" hidden="1" x14ac:dyDescent="0.2">
      <c r="A114" s="117" t="s">
        <v>48</v>
      </c>
      <c r="B114" s="117">
        <v>7</v>
      </c>
      <c r="C114" s="47" cm="1">
        <f t="array" ref="C114">IF($I$2="Раннее бронирование",
INDEX(GRID!$B$4:$BI$14,MATCH(C$7,GRID!$A$4:$A$14,0),MATCH(1,($U$2=GRID!$B$1:$BI$1)*(КАЛЕНДАРЬ!$U10=GRID!$B$3:$BI$3), 0))*GRID!$B$66,
ROUNDUP(INDEX(GRID!$B$4:$BI$14,MATCH(C$7,GRID!$A$4:$A$14,0),MATCH(1,($U$2=GRID!$B$1:$BI$1)*(КАЛЕНДАРЬ!$U10=GRID!$B$3:$BI$3),0))*GRID!$B$66*(1-GRID!$B$69),0))</f>
        <v>21760</v>
      </c>
      <c r="D114" s="48" cm="1">
        <f t="array" ref="D114">IF($I$2="Раннее бронирование",
INDEX(GRID!$B$17:$BI$27,MATCH(C$7,GRID!$A$17:$A$27,0),MATCH(1,($U$2=GRID!$B$1:$BI$1)*(КАЛЕНДАРЬ!$U10=GRID!$B$3:$BI$3), 0))*GRID!$B$66,
ROUNDUP(INDEX(GRID!$B$17:$BI$27,MATCH(C$7,GRID!$A$17:$A$27,0),MATCH(1,($U$2=GRID!$B$1:$BI$1)*(КАЛЕНДАРЬ!$U10=GRID!$B$3:$BI$3), 0))*GRID!$B$66*(1-GRID!$B$69),0))</f>
        <v>23460</v>
      </c>
      <c r="E114" s="47" cm="1">
        <f t="array" ref="E114">IF($I$2="Раннее бронирование",
INDEX(GRID!$B$4:$BI$14,MATCH(E$7,GRID!$A$4:$A$14,0),MATCH(1,($U$2=GRID!$B$1:$BI$1)*(КАЛЕНДАРЬ!$U10=GRID!$B$3:$BI$3), 0))*GRID!$B$66,
ROUNDUP(INDEX(GRID!$B$4:$BI$14,MATCH(E$7,GRID!$A$4:$A$14,0),MATCH(1,($U$2=GRID!$B$1:$BI$1)*(КАЛЕНДАРЬ!$U10=GRID!$B$3:$BI$3),0))*GRID!$B$66*(1-GRID!$B$69),0))</f>
        <v>24344</v>
      </c>
      <c r="F114" s="48" cm="1">
        <f t="array" ref="F114">IF($I$2="Раннее бронирование",
INDEX(GRID!$B$17:$BI$27,MATCH(E$7,GRID!$A$17:$A$27,0),MATCH(1,($U$2=GRID!$B$1:$BI$1)*(КАЛЕНДАРЬ!$U10=GRID!$B$3:$BI$3), 0))*GRID!$B$66,
ROUNDUP(INDEX(GRID!$B$17:$BI$27,MATCH(E$7,GRID!$A$17:$A$27,0),MATCH(1,($U$2=GRID!$B$1:$BI$1)*(КАЛЕНДАРЬ!$U10=GRID!$B$3:$BI$3), 0))*GRID!$B$66*(1-GRID!$B$69),0))</f>
        <v>26044</v>
      </c>
      <c r="G114" s="47" cm="1">
        <f t="array" ref="G114">IF($I$2="Раннее бронирование",
INDEX(GRID!$B$4:$BI$14,MATCH(G$7,GRID!$A$4:$A$14,0),MATCH(1,($U$2=GRID!$B$1:$BI$1)*(КАЛЕНДАРЬ!$U10=GRID!$B$3:$BI$3), 0))*GRID!$B$66,
ROUNDUP(INDEX(GRID!$B$4:$BI$14,MATCH(G$7,GRID!$A$4:$A$14,0),MATCH(1,($U$2=GRID!$B$1:$BI$1)*(КАЛЕНДАРЬ!$U10=GRID!$B$3:$BI$3),0))*GRID!$B$66*(1-GRID!$B$69),0))</f>
        <v>27132</v>
      </c>
      <c r="H114" s="48" cm="1">
        <f t="array" ref="H114">IF($I$2="Раннее бронирование",
INDEX(GRID!$B$17:$BI$27,MATCH(G$7,GRID!$A$17:$A$27,0),MATCH(1,($U$2=GRID!$B$1:$BI$1)*(КАЛЕНДАРЬ!$U10=GRID!$B$3:$BI$3), 0))*GRID!$B$66,
ROUNDUP(INDEX(GRID!$B$17:$BI$27,MATCH(G$7,GRID!$A$17:$A$27,0),MATCH(1,($U$2=GRID!$B$1:$BI$1)*(КАЛЕНДАРЬ!$U10=GRID!$B$3:$BI$3), 0))*GRID!$B$66*(1-GRID!$B$69),0))</f>
        <v>28832</v>
      </c>
      <c r="I114" s="47" cm="1">
        <f t="array" ref="I114">IF($I$2="Раннее бронирование",
INDEX(GRID!$B$4:$BI$14,MATCH(I$7,GRID!$A$4:$A$14,0),MATCH(1,($U$2=GRID!$B$1:$BI$1)*(КАЛЕНДАРЬ!$U10=GRID!$B$3:$BI$3), 0))*GRID!$B$66,
ROUNDUP(INDEX(GRID!$B$4:$BI$14,MATCH(I$7,GRID!$A$4:$A$14,0),MATCH(1,($U$2=GRID!$B$1:$BI$1)*(КАЛЕНДАРЬ!$U10=GRID!$B$3:$BI$3),0))*GRID!$B$66*(1-GRID!$B$69),0))</f>
        <v>30328</v>
      </c>
      <c r="J114" s="48" cm="1">
        <f t="array" ref="J114">IF($I$2="Раннее бронирование",
INDEX(GRID!$B$17:$BI$27,MATCH(I$7,GRID!$A$17:$A$27,0),MATCH(1,($U$2=GRID!$B$1:$BI$1)*(КАЛЕНДАРЬ!$U10=GRID!$B$3:$BI$3), 0))*GRID!$B$66,
ROUNDUP(INDEX(GRID!$B$17:$BI$27,MATCH(I$7,GRID!$A$17:$A$27,0),MATCH(1,($U$2=GRID!$B$1:$BI$1)*(КАЛЕНДАРЬ!$U10=GRID!$B$3:$BI$3), 0))*GRID!$B$66*(1-GRID!$B$69),0))</f>
        <v>32028</v>
      </c>
      <c r="K114" s="47" cm="1">
        <f t="array" ref="K114">IF($I$2="Раннее бронирование",
INDEX(GRID!$B$4:$BI$14,MATCH(K$7,GRID!$A$4:$A$14,0),MATCH(1,($U$2=GRID!$B$1:$BI$1)*(КАЛЕНДАРЬ!$U10=GRID!$B$3:$BI$3), 0))*GRID!$B$66,
ROUNDUP(INDEX(GRID!$B$4:$BI$14,MATCH(K$7,GRID!$A$4:$A$14,0),MATCH(1,($U$2=GRID!$B$1:$BI$1)*(КАЛЕНДАРЬ!$U10=GRID!$B$3:$BI$3),0))*GRID!$B$66*(1-GRID!$B$69),0))</f>
        <v>33864</v>
      </c>
      <c r="L114" s="48" cm="1">
        <f t="array" ref="L114">IF($I$2="Раннее бронирование",
INDEX(GRID!$B$17:$BI$27,MATCH(K$7,GRID!$A$17:$A$27,0),MATCH(1,($U$2=GRID!$B$1:$BI$1)*(КАЛЕНДАРЬ!$U10=GRID!$B$3:$BI$3), 0))*GRID!$B$66,
ROUNDUP(INDEX(GRID!$B$17:$BI$27,MATCH(K$7,GRID!$A$17:$A$27,0),MATCH(1,($U$2=GRID!$B$1:$BI$1)*(КАЛЕНДАРЬ!$U10=GRID!$B$3:$BI$3), 0))*GRID!$B$66*(1-GRID!$B$69),0))</f>
        <v>35564</v>
      </c>
      <c r="M114" s="47" cm="1">
        <f t="array" ref="M114">IF($I$2="Раннее бронирование",
INDEX(GRID!$B$4:$BI$14,MATCH(M$7,GRID!$A$4:$A$14,0),MATCH(1,($U$2=GRID!$B$1:$BI$1)*(КАЛЕНДАРЬ!$U10=GRID!$B$3:$BI$3), 0))*GRID!$B$66,
ROUNDUP(INDEX(GRID!$B$4:$BI$14,MATCH(M$7,GRID!$A$4:$A$14,0),MATCH(1,($U$2=GRID!$B$1:$BI$1)*(КАЛЕНДАРЬ!$U10=GRID!$B$3:$BI$3),0))*GRID!$B$66*(1-GRID!$B$69),0))</f>
        <v>37808</v>
      </c>
      <c r="N114" s="48" cm="1">
        <f t="array" ref="N114">IF($I$2="Раннее бронирование",
INDEX(GRID!$B$17:$BI$27,MATCH(M$7,GRID!$A$17:$A$27,0),MATCH(1,($U$2=GRID!$B$1:$BI$1)*(КАЛЕНДАРЬ!$U10=GRID!$B$3:$BI$3), 0))*GRID!$B$66,
ROUNDUP(INDEX(GRID!$B$17:$BI$27,MATCH(M$7,GRID!$A$17:$A$27,0),MATCH(1,($U$2=GRID!$B$1:$BI$1)*(КАЛЕНДАРЬ!$U10=GRID!$B$3:$BI$3), 0))*GRID!$B$66*(1-GRID!$B$69),0))</f>
        <v>39508</v>
      </c>
      <c r="O114" s="47" cm="1">
        <f t="array" ref="O114">IF($I$2="Раннее бронирование",
INDEX(GRID!$B$4:$BI$14,MATCH(O$7,GRID!$A$4:$A$14,0),MATCH(1,($U$2=GRID!$B$1:$BI$1)*(КАЛЕНДАРЬ!$U10=GRID!$B$3:$BI$3), 0))*GRID!$B$66,
ROUNDUP(INDEX(GRID!$B$4:$BI$14,MATCH(O$7,GRID!$A$4:$A$14,0),MATCH(1,($U$2=GRID!$B$1:$BI$1)*(КАЛЕНДАРЬ!$U10=GRID!$B$3:$BI$3),0))*GRID!$B$66*(1-GRID!$B$69),0))</f>
        <v>42364</v>
      </c>
      <c r="P114" s="48" cm="1">
        <f t="array" ref="P114">IF($I$2="Раннее бронирование",
INDEX(GRID!$B$17:$BI$27,MATCH(O$7,GRID!$A$17:$A$27,0),MATCH(1,($U$2=GRID!$B$1:$BI$1)*(КАЛЕНДАРЬ!$U10=GRID!$B$3:$BI$3), 0))*GRID!$B$66,
ROUNDUP(INDEX(GRID!$B$17:$BI$27,MATCH(O$7,GRID!$A$17:$A$27,0),MATCH(1,($U$2=GRID!$B$1:$BI$1)*(КАЛЕНДАРЬ!$U10=GRID!$B$3:$BI$3), 0))*GRID!$B$66*(1-GRID!$B$69),0))</f>
        <v>44064</v>
      </c>
      <c r="Q114" s="47" cm="1">
        <f t="array" ref="Q114">IF($I$2="Раннее бронирование",
INDEX(GRID!$B$4:$BI$14,MATCH(Q$7,GRID!$A$4:$A$14,0),MATCH(1,($U$2=GRID!$B$1:$BI$1)*(КАЛЕНДАРЬ!$U10=GRID!$B$3:$BI$3), 0))*GRID!$B$66,
ROUNDUP(INDEX(GRID!$B$4:$BI$14,MATCH(Q$7,GRID!$A$4:$A$14,0),MATCH(1,($U$2=GRID!$B$1:$BI$1)*(КАЛЕНДАРЬ!$U10=GRID!$B$3:$BI$3),0))*GRID!$B$66*(1-GRID!$B$69),0))</f>
        <v>47872</v>
      </c>
      <c r="R114" s="48" cm="1">
        <f t="array" ref="R114">IF($I$2="Раннее бронирование",
INDEX(GRID!$B$17:$BI$27,MATCH(Q$7,GRID!$A$17:$A$27,0),MATCH(1,($U$2=GRID!$B$1:$BI$1)*(КАЛЕНДАРЬ!$U10=GRID!$B$3:$BI$3), 0))*GRID!$B$66,
ROUNDUP(INDEX(GRID!$B$17:$BI$27,MATCH(Q$7,GRID!$A$17:$A$27,0),MATCH(1,($U$2=GRID!$B$1:$BI$1)*(КАЛЕНДАРЬ!$U10=GRID!$B$3:$BI$3), 0))*GRID!$B$66*(1-GRID!$B$69),0))</f>
        <v>49572</v>
      </c>
      <c r="S114" s="47" cm="1">
        <f t="array" ref="S114">IF($I$2="Раннее бронирование",
INDEX(GRID!$B$4:$BI$14,MATCH(S$7,GRID!$A$4:$A$14,0),MATCH(1,($U$2=GRID!$B$1:$BI$1)*(КАЛЕНДАРЬ!$U10=GRID!$B$3:$BI$3), 0))*GRID!$B$66,
ROUNDUP(INDEX(GRID!$B$4:$BI$14,MATCH(S$7,GRID!$A$4:$A$14,0),MATCH(1,($U$2=GRID!$B$1:$BI$1)*(КАЛЕНДАРЬ!$U10=GRID!$B$3:$BI$3),0))*GRID!$B$66*(1-GRID!$B$69),0))</f>
        <v>59704</v>
      </c>
      <c r="T114" s="48" cm="1">
        <f t="array" ref="T114">IF($I$2="Раннее бронирование",
INDEX(GRID!$B$17:$BI$27,MATCH(S$7,GRID!$A$17:$A$27,0),MATCH(1,($U$2=GRID!$B$1:$BI$1)*(КАЛЕНДАРЬ!$U10=GRID!$B$3:$BI$3), 0))*GRID!$B$66,
ROUNDUP(INDEX(GRID!$B$17:$BI$27,MATCH(S$7,GRID!$A$17:$A$27,0),MATCH(1,($U$2=GRID!$B$1:$BI$1)*(КАЛЕНДАРЬ!$U10=GRID!$B$3:$BI$3), 0))*GRID!$B$66*(1-GRID!$B$69),0))</f>
        <v>61404</v>
      </c>
      <c r="U114" s="47" cm="1">
        <f t="array" ref="U114">IF($I$2="Раннее бронирование",
INDEX(GRID!$B$4:$BI$14,MATCH(U$7,GRID!$A$4:$A$14,0),MATCH(1,($U$2=GRID!$B$1:$BI$1)*(КАЛЕНДАРЬ!$U10=GRID!$B$3:$BI$3), 0))*GRID!$B$66,
ROUNDUP(INDEX(GRID!$B$4:$BI$14,MATCH(U$7,GRID!$A$4:$A$14,0),MATCH(1,($U$2=GRID!$B$1:$BI$1)*(КАЛЕНДАРЬ!$U10=GRID!$B$3:$BI$3),0))*GRID!$B$66*(1-GRID!$B$69),0))</f>
        <v>65960</v>
      </c>
      <c r="V114" s="48" cm="1">
        <f t="array" ref="V114">IF($I$2="Раннее бронирование",
INDEX(GRID!$B$17:$BI$27,MATCH(U$7,GRID!$A$17:$A$27,0),MATCH(1,($U$2=GRID!$B$1:$BI$1)*(КАЛЕНДАРЬ!$U10=GRID!$B$3:$BI$3), 0))*GRID!$B$66,
ROUNDUP(INDEX(GRID!$B$17:$BI$27,MATCH(U$7,GRID!$A$17:$A$27,0),MATCH(1,($U$2=GRID!$B$1:$BI$1)*(КАЛЕНДАРЬ!$U10=GRID!$B$3:$BI$3), 0))*GRID!$B$66*(1-GRID!$B$69),0))</f>
        <v>67660</v>
      </c>
      <c r="W114" s="47" cm="1">
        <f t="array" ref="W114">IF($I$2="Раннее бронирование",
INDEX(GRID!$B$4:$BI$14,MATCH(W$7,GRID!$A$4:$A$14,0),MATCH(1,($U$2=GRID!$B$1:$BI$1)*(КАЛЕНДАРЬ!$U10=GRID!$B$3:$BI$3), 0))*GRID!$B$66,
ROUNDUP(INDEX(GRID!$B$4:$BI$14,MATCH(W$7,GRID!$A$4:$A$14,0),MATCH(1,($U$2=GRID!$B$1:$BI$1)*(КАЛЕНДАРЬ!$U10=GRID!$B$3:$BI$3),0))*GRID!$B$66*(1-GRID!$B$69),0))</f>
        <v>231200</v>
      </c>
      <c r="X114" s="48" cm="1">
        <f t="array" ref="X114">IF($I$2="Раннее бронирование",
INDEX(GRID!$B$17:$BI$27,MATCH(W$7,GRID!$A$17:$A$27,0),MATCH(1,($U$2=GRID!$B$1:$BI$1)*(КАЛЕНДАРЬ!$U10=GRID!$B$3:$BI$3), 0))*GRID!$B$66,
ROUNDUP(INDEX(GRID!$B$17:$BI$27,MATCH(W$7,GRID!$A$17:$A$27,0),MATCH(1,($U$2=GRID!$B$1:$BI$1)*(КАЛЕНДАРЬ!$U10=GRID!$B$3:$BI$3), 0))*GRID!$B$66*(1-GRID!$B$69),0))</f>
        <v>232900</v>
      </c>
    </row>
    <row r="115" spans="1:24" hidden="1" x14ac:dyDescent="0.2">
      <c r="A115" s="117" t="s">
        <v>42</v>
      </c>
      <c r="B115" s="117">
        <v>8</v>
      </c>
      <c r="C115" s="47" cm="1">
        <f t="array" ref="C115">IF($I$2="Раннее бронирование",
INDEX(GRID!$B$4:$BI$14,MATCH(C$7,GRID!$A$4:$A$14,0),MATCH(1,($U$2=GRID!$B$1:$BI$1)*(КАЛЕНДАРЬ!$U11=GRID!$B$3:$BI$3), 0))*GRID!$B$66,
ROUNDUP(INDEX(GRID!$B$4:$BI$14,MATCH(C$7,GRID!$A$4:$A$14,0),MATCH(1,($U$2=GRID!$B$1:$BI$1)*(КАЛЕНДАРЬ!$U11=GRID!$B$3:$BI$3),0))*GRID!$B$66*(1-GRID!$B$69),0))</f>
        <v>21760</v>
      </c>
      <c r="D115" s="48" cm="1">
        <f t="array" ref="D115">IF($I$2="Раннее бронирование",
INDEX(GRID!$B$17:$BI$27,MATCH(C$7,GRID!$A$17:$A$27,0),MATCH(1,($U$2=GRID!$B$1:$BI$1)*(КАЛЕНДАРЬ!$U11=GRID!$B$3:$BI$3), 0))*GRID!$B$66,
ROUNDUP(INDEX(GRID!$B$17:$BI$27,MATCH(C$7,GRID!$A$17:$A$27,0),MATCH(1,($U$2=GRID!$B$1:$BI$1)*(КАЛЕНДАРЬ!$U11=GRID!$B$3:$BI$3), 0))*GRID!$B$66*(1-GRID!$B$69),0))</f>
        <v>23460</v>
      </c>
      <c r="E115" s="47" cm="1">
        <f t="array" ref="E115">IF($I$2="Раннее бронирование",
INDEX(GRID!$B$4:$BI$14,MATCH(E$7,GRID!$A$4:$A$14,0),MATCH(1,($U$2=GRID!$B$1:$BI$1)*(КАЛЕНДАРЬ!$U11=GRID!$B$3:$BI$3), 0))*GRID!$B$66,
ROUNDUP(INDEX(GRID!$B$4:$BI$14,MATCH(E$7,GRID!$A$4:$A$14,0),MATCH(1,($U$2=GRID!$B$1:$BI$1)*(КАЛЕНДАРЬ!$U11=GRID!$B$3:$BI$3),0))*GRID!$B$66*(1-GRID!$B$69),0))</f>
        <v>24344</v>
      </c>
      <c r="F115" s="48" cm="1">
        <f t="array" ref="F115">IF($I$2="Раннее бронирование",
INDEX(GRID!$B$17:$BI$27,MATCH(E$7,GRID!$A$17:$A$27,0),MATCH(1,($U$2=GRID!$B$1:$BI$1)*(КАЛЕНДАРЬ!$U11=GRID!$B$3:$BI$3), 0))*GRID!$B$66,
ROUNDUP(INDEX(GRID!$B$17:$BI$27,MATCH(E$7,GRID!$A$17:$A$27,0),MATCH(1,($U$2=GRID!$B$1:$BI$1)*(КАЛЕНДАРЬ!$U11=GRID!$B$3:$BI$3), 0))*GRID!$B$66*(1-GRID!$B$69),0))</f>
        <v>26044</v>
      </c>
      <c r="G115" s="47" cm="1">
        <f t="array" ref="G115">IF($I$2="Раннее бронирование",
INDEX(GRID!$B$4:$BI$14,MATCH(G$7,GRID!$A$4:$A$14,0),MATCH(1,($U$2=GRID!$B$1:$BI$1)*(КАЛЕНДАРЬ!$U11=GRID!$B$3:$BI$3), 0))*GRID!$B$66,
ROUNDUP(INDEX(GRID!$B$4:$BI$14,MATCH(G$7,GRID!$A$4:$A$14,0),MATCH(1,($U$2=GRID!$B$1:$BI$1)*(КАЛЕНДАРЬ!$U11=GRID!$B$3:$BI$3),0))*GRID!$B$66*(1-GRID!$B$69),0))</f>
        <v>27132</v>
      </c>
      <c r="H115" s="48" cm="1">
        <f t="array" ref="H115">IF($I$2="Раннее бронирование",
INDEX(GRID!$B$17:$BI$27,MATCH(G$7,GRID!$A$17:$A$27,0),MATCH(1,($U$2=GRID!$B$1:$BI$1)*(КАЛЕНДАРЬ!$U11=GRID!$B$3:$BI$3), 0))*GRID!$B$66,
ROUNDUP(INDEX(GRID!$B$17:$BI$27,MATCH(G$7,GRID!$A$17:$A$27,0),MATCH(1,($U$2=GRID!$B$1:$BI$1)*(КАЛЕНДАРЬ!$U11=GRID!$B$3:$BI$3), 0))*GRID!$B$66*(1-GRID!$B$69),0))</f>
        <v>28832</v>
      </c>
      <c r="I115" s="47" cm="1">
        <f t="array" ref="I115">IF($I$2="Раннее бронирование",
INDEX(GRID!$B$4:$BI$14,MATCH(I$7,GRID!$A$4:$A$14,0),MATCH(1,($U$2=GRID!$B$1:$BI$1)*(КАЛЕНДАРЬ!$U11=GRID!$B$3:$BI$3), 0))*GRID!$B$66,
ROUNDUP(INDEX(GRID!$B$4:$BI$14,MATCH(I$7,GRID!$A$4:$A$14,0),MATCH(1,($U$2=GRID!$B$1:$BI$1)*(КАЛЕНДАРЬ!$U11=GRID!$B$3:$BI$3),0))*GRID!$B$66*(1-GRID!$B$69),0))</f>
        <v>30328</v>
      </c>
      <c r="J115" s="48" cm="1">
        <f t="array" ref="J115">IF($I$2="Раннее бронирование",
INDEX(GRID!$B$17:$BI$27,MATCH(I$7,GRID!$A$17:$A$27,0),MATCH(1,($U$2=GRID!$B$1:$BI$1)*(КАЛЕНДАРЬ!$U11=GRID!$B$3:$BI$3), 0))*GRID!$B$66,
ROUNDUP(INDEX(GRID!$B$17:$BI$27,MATCH(I$7,GRID!$A$17:$A$27,0),MATCH(1,($U$2=GRID!$B$1:$BI$1)*(КАЛЕНДАРЬ!$U11=GRID!$B$3:$BI$3), 0))*GRID!$B$66*(1-GRID!$B$69),0))</f>
        <v>32028</v>
      </c>
      <c r="K115" s="47" cm="1">
        <f t="array" ref="K115">IF($I$2="Раннее бронирование",
INDEX(GRID!$B$4:$BI$14,MATCH(K$7,GRID!$A$4:$A$14,0),MATCH(1,($U$2=GRID!$B$1:$BI$1)*(КАЛЕНДАРЬ!$U11=GRID!$B$3:$BI$3), 0))*GRID!$B$66,
ROUNDUP(INDEX(GRID!$B$4:$BI$14,MATCH(K$7,GRID!$A$4:$A$14,0),MATCH(1,($U$2=GRID!$B$1:$BI$1)*(КАЛЕНДАРЬ!$U11=GRID!$B$3:$BI$3),0))*GRID!$B$66*(1-GRID!$B$69),0))</f>
        <v>33864</v>
      </c>
      <c r="L115" s="48" cm="1">
        <f t="array" ref="L115">IF($I$2="Раннее бронирование",
INDEX(GRID!$B$17:$BI$27,MATCH(K$7,GRID!$A$17:$A$27,0),MATCH(1,($U$2=GRID!$B$1:$BI$1)*(КАЛЕНДАРЬ!$U11=GRID!$B$3:$BI$3), 0))*GRID!$B$66,
ROUNDUP(INDEX(GRID!$B$17:$BI$27,MATCH(K$7,GRID!$A$17:$A$27,0),MATCH(1,($U$2=GRID!$B$1:$BI$1)*(КАЛЕНДАРЬ!$U11=GRID!$B$3:$BI$3), 0))*GRID!$B$66*(1-GRID!$B$69),0))</f>
        <v>35564</v>
      </c>
      <c r="M115" s="47" cm="1">
        <f t="array" ref="M115">IF($I$2="Раннее бронирование",
INDEX(GRID!$B$4:$BI$14,MATCH(M$7,GRID!$A$4:$A$14,0),MATCH(1,($U$2=GRID!$B$1:$BI$1)*(КАЛЕНДАРЬ!$U11=GRID!$B$3:$BI$3), 0))*GRID!$B$66,
ROUNDUP(INDEX(GRID!$B$4:$BI$14,MATCH(M$7,GRID!$A$4:$A$14,0),MATCH(1,($U$2=GRID!$B$1:$BI$1)*(КАЛЕНДАРЬ!$U11=GRID!$B$3:$BI$3),0))*GRID!$B$66*(1-GRID!$B$69),0))</f>
        <v>37808</v>
      </c>
      <c r="N115" s="48" cm="1">
        <f t="array" ref="N115">IF($I$2="Раннее бронирование",
INDEX(GRID!$B$17:$BI$27,MATCH(M$7,GRID!$A$17:$A$27,0),MATCH(1,($U$2=GRID!$B$1:$BI$1)*(КАЛЕНДАРЬ!$U11=GRID!$B$3:$BI$3), 0))*GRID!$B$66,
ROUNDUP(INDEX(GRID!$B$17:$BI$27,MATCH(M$7,GRID!$A$17:$A$27,0),MATCH(1,($U$2=GRID!$B$1:$BI$1)*(КАЛЕНДАРЬ!$U11=GRID!$B$3:$BI$3), 0))*GRID!$B$66*(1-GRID!$B$69),0))</f>
        <v>39508</v>
      </c>
      <c r="O115" s="47" cm="1">
        <f t="array" ref="O115">IF($I$2="Раннее бронирование",
INDEX(GRID!$B$4:$BI$14,MATCH(O$7,GRID!$A$4:$A$14,0),MATCH(1,($U$2=GRID!$B$1:$BI$1)*(КАЛЕНДАРЬ!$U11=GRID!$B$3:$BI$3), 0))*GRID!$B$66,
ROUNDUP(INDEX(GRID!$B$4:$BI$14,MATCH(O$7,GRID!$A$4:$A$14,0),MATCH(1,($U$2=GRID!$B$1:$BI$1)*(КАЛЕНДАРЬ!$U11=GRID!$B$3:$BI$3),0))*GRID!$B$66*(1-GRID!$B$69),0))</f>
        <v>42364</v>
      </c>
      <c r="P115" s="48" cm="1">
        <f t="array" ref="P115">IF($I$2="Раннее бронирование",
INDEX(GRID!$B$17:$BI$27,MATCH(O$7,GRID!$A$17:$A$27,0),MATCH(1,($U$2=GRID!$B$1:$BI$1)*(КАЛЕНДАРЬ!$U11=GRID!$B$3:$BI$3), 0))*GRID!$B$66,
ROUNDUP(INDEX(GRID!$B$17:$BI$27,MATCH(O$7,GRID!$A$17:$A$27,0),MATCH(1,($U$2=GRID!$B$1:$BI$1)*(КАЛЕНДАРЬ!$U11=GRID!$B$3:$BI$3), 0))*GRID!$B$66*(1-GRID!$B$69),0))</f>
        <v>44064</v>
      </c>
      <c r="Q115" s="47" cm="1">
        <f t="array" ref="Q115">IF($I$2="Раннее бронирование",
INDEX(GRID!$B$4:$BI$14,MATCH(Q$7,GRID!$A$4:$A$14,0),MATCH(1,($U$2=GRID!$B$1:$BI$1)*(КАЛЕНДАРЬ!$U11=GRID!$B$3:$BI$3), 0))*GRID!$B$66,
ROUNDUP(INDEX(GRID!$B$4:$BI$14,MATCH(Q$7,GRID!$A$4:$A$14,0),MATCH(1,($U$2=GRID!$B$1:$BI$1)*(КАЛЕНДАРЬ!$U11=GRID!$B$3:$BI$3),0))*GRID!$B$66*(1-GRID!$B$69),0))</f>
        <v>47872</v>
      </c>
      <c r="R115" s="48" cm="1">
        <f t="array" ref="R115">IF($I$2="Раннее бронирование",
INDEX(GRID!$B$17:$BI$27,MATCH(Q$7,GRID!$A$17:$A$27,0),MATCH(1,($U$2=GRID!$B$1:$BI$1)*(КАЛЕНДАРЬ!$U11=GRID!$B$3:$BI$3), 0))*GRID!$B$66,
ROUNDUP(INDEX(GRID!$B$17:$BI$27,MATCH(Q$7,GRID!$A$17:$A$27,0),MATCH(1,($U$2=GRID!$B$1:$BI$1)*(КАЛЕНДАРЬ!$U11=GRID!$B$3:$BI$3), 0))*GRID!$B$66*(1-GRID!$B$69),0))</f>
        <v>49572</v>
      </c>
      <c r="S115" s="47" cm="1">
        <f t="array" ref="S115">IF($I$2="Раннее бронирование",
INDEX(GRID!$B$4:$BI$14,MATCH(S$7,GRID!$A$4:$A$14,0),MATCH(1,($U$2=GRID!$B$1:$BI$1)*(КАЛЕНДАРЬ!$U11=GRID!$B$3:$BI$3), 0))*GRID!$B$66,
ROUNDUP(INDEX(GRID!$B$4:$BI$14,MATCH(S$7,GRID!$A$4:$A$14,0),MATCH(1,($U$2=GRID!$B$1:$BI$1)*(КАЛЕНДАРЬ!$U11=GRID!$B$3:$BI$3),0))*GRID!$B$66*(1-GRID!$B$69),0))</f>
        <v>59704</v>
      </c>
      <c r="T115" s="48" cm="1">
        <f t="array" ref="T115">IF($I$2="Раннее бронирование",
INDEX(GRID!$B$17:$BI$27,MATCH(S$7,GRID!$A$17:$A$27,0),MATCH(1,($U$2=GRID!$B$1:$BI$1)*(КАЛЕНДАРЬ!$U11=GRID!$B$3:$BI$3), 0))*GRID!$B$66,
ROUNDUP(INDEX(GRID!$B$17:$BI$27,MATCH(S$7,GRID!$A$17:$A$27,0),MATCH(1,($U$2=GRID!$B$1:$BI$1)*(КАЛЕНДАРЬ!$U11=GRID!$B$3:$BI$3), 0))*GRID!$B$66*(1-GRID!$B$69),0))</f>
        <v>61404</v>
      </c>
      <c r="U115" s="47" cm="1">
        <f t="array" ref="U115">IF($I$2="Раннее бронирование",
INDEX(GRID!$B$4:$BI$14,MATCH(U$7,GRID!$A$4:$A$14,0),MATCH(1,($U$2=GRID!$B$1:$BI$1)*(КАЛЕНДАРЬ!$U11=GRID!$B$3:$BI$3), 0))*GRID!$B$66,
ROUNDUP(INDEX(GRID!$B$4:$BI$14,MATCH(U$7,GRID!$A$4:$A$14,0),MATCH(1,($U$2=GRID!$B$1:$BI$1)*(КАЛЕНДАРЬ!$U11=GRID!$B$3:$BI$3),0))*GRID!$B$66*(1-GRID!$B$69),0))</f>
        <v>65960</v>
      </c>
      <c r="V115" s="48" cm="1">
        <f t="array" ref="V115">IF($I$2="Раннее бронирование",
INDEX(GRID!$B$17:$BI$27,MATCH(U$7,GRID!$A$17:$A$27,0),MATCH(1,($U$2=GRID!$B$1:$BI$1)*(КАЛЕНДАРЬ!$U11=GRID!$B$3:$BI$3), 0))*GRID!$B$66,
ROUNDUP(INDEX(GRID!$B$17:$BI$27,MATCH(U$7,GRID!$A$17:$A$27,0),MATCH(1,($U$2=GRID!$B$1:$BI$1)*(КАЛЕНДАРЬ!$U11=GRID!$B$3:$BI$3), 0))*GRID!$B$66*(1-GRID!$B$69),0))</f>
        <v>67660</v>
      </c>
      <c r="W115" s="47" cm="1">
        <f t="array" ref="W115">IF($I$2="Раннее бронирование",
INDEX(GRID!$B$4:$BI$14,MATCH(W$7,GRID!$A$4:$A$14,0),MATCH(1,($U$2=GRID!$B$1:$BI$1)*(КАЛЕНДАРЬ!$U11=GRID!$B$3:$BI$3), 0))*GRID!$B$66,
ROUNDUP(INDEX(GRID!$B$4:$BI$14,MATCH(W$7,GRID!$A$4:$A$14,0),MATCH(1,($U$2=GRID!$B$1:$BI$1)*(КАЛЕНДАРЬ!$U11=GRID!$B$3:$BI$3),0))*GRID!$B$66*(1-GRID!$B$69),0))</f>
        <v>231200</v>
      </c>
      <c r="X115" s="48" cm="1">
        <f t="array" ref="X115">IF($I$2="Раннее бронирование",
INDEX(GRID!$B$17:$BI$27,MATCH(W$7,GRID!$A$17:$A$27,0),MATCH(1,($U$2=GRID!$B$1:$BI$1)*(КАЛЕНДАРЬ!$U11=GRID!$B$3:$BI$3), 0))*GRID!$B$66,
ROUNDUP(INDEX(GRID!$B$17:$BI$27,MATCH(W$7,GRID!$A$17:$A$27,0),MATCH(1,($U$2=GRID!$B$1:$BI$1)*(КАЛЕНДАРЬ!$U11=GRID!$B$3:$BI$3), 0))*GRID!$B$66*(1-GRID!$B$69),0))</f>
        <v>232900</v>
      </c>
    </row>
    <row r="116" spans="1:24" hidden="1" x14ac:dyDescent="0.2">
      <c r="A116" s="117" t="s">
        <v>43</v>
      </c>
      <c r="B116" s="117">
        <v>9</v>
      </c>
      <c r="C116" s="47" cm="1">
        <f t="array" ref="C116">IF($I$2="Раннее бронирование",
INDEX(GRID!$B$4:$BI$14,MATCH(C$7,GRID!$A$4:$A$14,0),MATCH(1,($U$2=GRID!$B$1:$BI$1)*(КАЛЕНДАРЬ!$U12=GRID!$B$3:$BI$3), 0))*GRID!$B$66,
ROUNDUP(INDEX(GRID!$B$4:$BI$14,MATCH(C$7,GRID!$A$4:$A$14,0),MATCH(1,($U$2=GRID!$B$1:$BI$1)*(КАЛЕНДАРЬ!$U12=GRID!$B$3:$BI$3),0))*GRID!$B$66*(1-GRID!$B$69),0))</f>
        <v>21760</v>
      </c>
      <c r="D116" s="48" cm="1">
        <f t="array" ref="D116">IF($I$2="Раннее бронирование",
INDEX(GRID!$B$17:$BI$27,MATCH(C$7,GRID!$A$17:$A$27,0),MATCH(1,($U$2=GRID!$B$1:$BI$1)*(КАЛЕНДАРЬ!$U12=GRID!$B$3:$BI$3), 0))*GRID!$B$66,
ROUNDUP(INDEX(GRID!$B$17:$BI$27,MATCH(C$7,GRID!$A$17:$A$27,0),MATCH(1,($U$2=GRID!$B$1:$BI$1)*(КАЛЕНДАРЬ!$U12=GRID!$B$3:$BI$3), 0))*GRID!$B$66*(1-GRID!$B$69),0))</f>
        <v>23460</v>
      </c>
      <c r="E116" s="47" cm="1">
        <f t="array" ref="E116">IF($I$2="Раннее бронирование",
INDEX(GRID!$B$4:$BI$14,MATCH(E$7,GRID!$A$4:$A$14,0),MATCH(1,($U$2=GRID!$B$1:$BI$1)*(КАЛЕНДАРЬ!$U12=GRID!$B$3:$BI$3), 0))*GRID!$B$66,
ROUNDUP(INDEX(GRID!$B$4:$BI$14,MATCH(E$7,GRID!$A$4:$A$14,0),MATCH(1,($U$2=GRID!$B$1:$BI$1)*(КАЛЕНДАРЬ!$U12=GRID!$B$3:$BI$3),0))*GRID!$B$66*(1-GRID!$B$69),0))</f>
        <v>24344</v>
      </c>
      <c r="F116" s="48" cm="1">
        <f t="array" ref="F116">IF($I$2="Раннее бронирование",
INDEX(GRID!$B$17:$BI$27,MATCH(E$7,GRID!$A$17:$A$27,0),MATCH(1,($U$2=GRID!$B$1:$BI$1)*(КАЛЕНДАРЬ!$U12=GRID!$B$3:$BI$3), 0))*GRID!$B$66,
ROUNDUP(INDEX(GRID!$B$17:$BI$27,MATCH(E$7,GRID!$A$17:$A$27,0),MATCH(1,($U$2=GRID!$B$1:$BI$1)*(КАЛЕНДАРЬ!$U12=GRID!$B$3:$BI$3), 0))*GRID!$B$66*(1-GRID!$B$69),0))</f>
        <v>26044</v>
      </c>
      <c r="G116" s="47" cm="1">
        <f t="array" ref="G116">IF($I$2="Раннее бронирование",
INDEX(GRID!$B$4:$BI$14,MATCH(G$7,GRID!$A$4:$A$14,0),MATCH(1,($U$2=GRID!$B$1:$BI$1)*(КАЛЕНДАРЬ!$U12=GRID!$B$3:$BI$3), 0))*GRID!$B$66,
ROUNDUP(INDEX(GRID!$B$4:$BI$14,MATCH(G$7,GRID!$A$4:$A$14,0),MATCH(1,($U$2=GRID!$B$1:$BI$1)*(КАЛЕНДАРЬ!$U12=GRID!$B$3:$BI$3),0))*GRID!$B$66*(1-GRID!$B$69),0))</f>
        <v>27132</v>
      </c>
      <c r="H116" s="48" cm="1">
        <f t="array" ref="H116">IF($I$2="Раннее бронирование",
INDEX(GRID!$B$17:$BI$27,MATCH(G$7,GRID!$A$17:$A$27,0),MATCH(1,($U$2=GRID!$B$1:$BI$1)*(КАЛЕНДАРЬ!$U12=GRID!$B$3:$BI$3), 0))*GRID!$B$66,
ROUNDUP(INDEX(GRID!$B$17:$BI$27,MATCH(G$7,GRID!$A$17:$A$27,0),MATCH(1,($U$2=GRID!$B$1:$BI$1)*(КАЛЕНДАРЬ!$U12=GRID!$B$3:$BI$3), 0))*GRID!$B$66*(1-GRID!$B$69),0))</f>
        <v>28832</v>
      </c>
      <c r="I116" s="47" cm="1">
        <f t="array" ref="I116">IF($I$2="Раннее бронирование",
INDEX(GRID!$B$4:$BI$14,MATCH(I$7,GRID!$A$4:$A$14,0),MATCH(1,($U$2=GRID!$B$1:$BI$1)*(КАЛЕНДАРЬ!$U12=GRID!$B$3:$BI$3), 0))*GRID!$B$66,
ROUNDUP(INDEX(GRID!$B$4:$BI$14,MATCH(I$7,GRID!$A$4:$A$14,0),MATCH(1,($U$2=GRID!$B$1:$BI$1)*(КАЛЕНДАРЬ!$U12=GRID!$B$3:$BI$3),0))*GRID!$B$66*(1-GRID!$B$69),0))</f>
        <v>30328</v>
      </c>
      <c r="J116" s="48" cm="1">
        <f t="array" ref="J116">IF($I$2="Раннее бронирование",
INDEX(GRID!$B$17:$BI$27,MATCH(I$7,GRID!$A$17:$A$27,0),MATCH(1,($U$2=GRID!$B$1:$BI$1)*(КАЛЕНДАРЬ!$U12=GRID!$B$3:$BI$3), 0))*GRID!$B$66,
ROUNDUP(INDEX(GRID!$B$17:$BI$27,MATCH(I$7,GRID!$A$17:$A$27,0),MATCH(1,($U$2=GRID!$B$1:$BI$1)*(КАЛЕНДАРЬ!$U12=GRID!$B$3:$BI$3), 0))*GRID!$B$66*(1-GRID!$B$69),0))</f>
        <v>32028</v>
      </c>
      <c r="K116" s="47" cm="1">
        <f t="array" ref="K116">IF($I$2="Раннее бронирование",
INDEX(GRID!$B$4:$BI$14,MATCH(K$7,GRID!$A$4:$A$14,0),MATCH(1,($U$2=GRID!$B$1:$BI$1)*(КАЛЕНДАРЬ!$U12=GRID!$B$3:$BI$3), 0))*GRID!$B$66,
ROUNDUP(INDEX(GRID!$B$4:$BI$14,MATCH(K$7,GRID!$A$4:$A$14,0),MATCH(1,($U$2=GRID!$B$1:$BI$1)*(КАЛЕНДАРЬ!$U12=GRID!$B$3:$BI$3),0))*GRID!$B$66*(1-GRID!$B$69),0))</f>
        <v>33864</v>
      </c>
      <c r="L116" s="48" cm="1">
        <f t="array" ref="L116">IF($I$2="Раннее бронирование",
INDEX(GRID!$B$17:$BI$27,MATCH(K$7,GRID!$A$17:$A$27,0),MATCH(1,($U$2=GRID!$B$1:$BI$1)*(КАЛЕНДАРЬ!$U12=GRID!$B$3:$BI$3), 0))*GRID!$B$66,
ROUNDUP(INDEX(GRID!$B$17:$BI$27,MATCH(K$7,GRID!$A$17:$A$27,0),MATCH(1,($U$2=GRID!$B$1:$BI$1)*(КАЛЕНДАРЬ!$U12=GRID!$B$3:$BI$3), 0))*GRID!$B$66*(1-GRID!$B$69),0))</f>
        <v>35564</v>
      </c>
      <c r="M116" s="47" cm="1">
        <f t="array" ref="M116">IF($I$2="Раннее бронирование",
INDEX(GRID!$B$4:$BI$14,MATCH(M$7,GRID!$A$4:$A$14,0),MATCH(1,($U$2=GRID!$B$1:$BI$1)*(КАЛЕНДАРЬ!$U12=GRID!$B$3:$BI$3), 0))*GRID!$B$66,
ROUNDUP(INDEX(GRID!$B$4:$BI$14,MATCH(M$7,GRID!$A$4:$A$14,0),MATCH(1,($U$2=GRID!$B$1:$BI$1)*(КАЛЕНДАРЬ!$U12=GRID!$B$3:$BI$3),0))*GRID!$B$66*(1-GRID!$B$69),0))</f>
        <v>37808</v>
      </c>
      <c r="N116" s="48" cm="1">
        <f t="array" ref="N116">IF($I$2="Раннее бронирование",
INDEX(GRID!$B$17:$BI$27,MATCH(M$7,GRID!$A$17:$A$27,0),MATCH(1,($U$2=GRID!$B$1:$BI$1)*(КАЛЕНДАРЬ!$U12=GRID!$B$3:$BI$3), 0))*GRID!$B$66,
ROUNDUP(INDEX(GRID!$B$17:$BI$27,MATCH(M$7,GRID!$A$17:$A$27,0),MATCH(1,($U$2=GRID!$B$1:$BI$1)*(КАЛЕНДАРЬ!$U12=GRID!$B$3:$BI$3), 0))*GRID!$B$66*(1-GRID!$B$69),0))</f>
        <v>39508</v>
      </c>
      <c r="O116" s="47" cm="1">
        <f t="array" ref="O116">IF($I$2="Раннее бронирование",
INDEX(GRID!$B$4:$BI$14,MATCH(O$7,GRID!$A$4:$A$14,0),MATCH(1,($U$2=GRID!$B$1:$BI$1)*(КАЛЕНДАРЬ!$U12=GRID!$B$3:$BI$3), 0))*GRID!$B$66,
ROUNDUP(INDEX(GRID!$B$4:$BI$14,MATCH(O$7,GRID!$A$4:$A$14,0),MATCH(1,($U$2=GRID!$B$1:$BI$1)*(КАЛЕНДАРЬ!$U12=GRID!$B$3:$BI$3),0))*GRID!$B$66*(1-GRID!$B$69),0))</f>
        <v>42364</v>
      </c>
      <c r="P116" s="48" cm="1">
        <f t="array" ref="P116">IF($I$2="Раннее бронирование",
INDEX(GRID!$B$17:$BI$27,MATCH(O$7,GRID!$A$17:$A$27,0),MATCH(1,($U$2=GRID!$B$1:$BI$1)*(КАЛЕНДАРЬ!$U12=GRID!$B$3:$BI$3), 0))*GRID!$B$66,
ROUNDUP(INDEX(GRID!$B$17:$BI$27,MATCH(O$7,GRID!$A$17:$A$27,0),MATCH(1,($U$2=GRID!$B$1:$BI$1)*(КАЛЕНДАРЬ!$U12=GRID!$B$3:$BI$3), 0))*GRID!$B$66*(1-GRID!$B$69),0))</f>
        <v>44064</v>
      </c>
      <c r="Q116" s="47" cm="1">
        <f t="array" ref="Q116">IF($I$2="Раннее бронирование",
INDEX(GRID!$B$4:$BI$14,MATCH(Q$7,GRID!$A$4:$A$14,0),MATCH(1,($U$2=GRID!$B$1:$BI$1)*(КАЛЕНДАРЬ!$U12=GRID!$B$3:$BI$3), 0))*GRID!$B$66,
ROUNDUP(INDEX(GRID!$B$4:$BI$14,MATCH(Q$7,GRID!$A$4:$A$14,0),MATCH(1,($U$2=GRID!$B$1:$BI$1)*(КАЛЕНДАРЬ!$U12=GRID!$B$3:$BI$3),0))*GRID!$B$66*(1-GRID!$B$69),0))</f>
        <v>47872</v>
      </c>
      <c r="R116" s="48" cm="1">
        <f t="array" ref="R116">IF($I$2="Раннее бронирование",
INDEX(GRID!$B$17:$BI$27,MATCH(Q$7,GRID!$A$17:$A$27,0),MATCH(1,($U$2=GRID!$B$1:$BI$1)*(КАЛЕНДАРЬ!$U12=GRID!$B$3:$BI$3), 0))*GRID!$B$66,
ROUNDUP(INDEX(GRID!$B$17:$BI$27,MATCH(Q$7,GRID!$A$17:$A$27,0),MATCH(1,($U$2=GRID!$B$1:$BI$1)*(КАЛЕНДАРЬ!$U12=GRID!$B$3:$BI$3), 0))*GRID!$B$66*(1-GRID!$B$69),0))</f>
        <v>49572</v>
      </c>
      <c r="S116" s="47" cm="1">
        <f t="array" ref="S116">IF($I$2="Раннее бронирование",
INDEX(GRID!$B$4:$BI$14,MATCH(S$7,GRID!$A$4:$A$14,0),MATCH(1,($U$2=GRID!$B$1:$BI$1)*(КАЛЕНДАРЬ!$U12=GRID!$B$3:$BI$3), 0))*GRID!$B$66,
ROUNDUP(INDEX(GRID!$B$4:$BI$14,MATCH(S$7,GRID!$A$4:$A$14,0),MATCH(1,($U$2=GRID!$B$1:$BI$1)*(КАЛЕНДАРЬ!$U12=GRID!$B$3:$BI$3),0))*GRID!$B$66*(1-GRID!$B$69),0))</f>
        <v>59704</v>
      </c>
      <c r="T116" s="48" cm="1">
        <f t="array" ref="T116">IF($I$2="Раннее бронирование",
INDEX(GRID!$B$17:$BI$27,MATCH(S$7,GRID!$A$17:$A$27,0),MATCH(1,($U$2=GRID!$B$1:$BI$1)*(КАЛЕНДАРЬ!$U12=GRID!$B$3:$BI$3), 0))*GRID!$B$66,
ROUNDUP(INDEX(GRID!$B$17:$BI$27,MATCH(S$7,GRID!$A$17:$A$27,0),MATCH(1,($U$2=GRID!$B$1:$BI$1)*(КАЛЕНДАРЬ!$U12=GRID!$B$3:$BI$3), 0))*GRID!$B$66*(1-GRID!$B$69),0))</f>
        <v>61404</v>
      </c>
      <c r="U116" s="47" cm="1">
        <f t="array" ref="U116">IF($I$2="Раннее бронирование",
INDEX(GRID!$B$4:$BI$14,MATCH(U$7,GRID!$A$4:$A$14,0),MATCH(1,($U$2=GRID!$B$1:$BI$1)*(КАЛЕНДАРЬ!$U12=GRID!$B$3:$BI$3), 0))*GRID!$B$66,
ROUNDUP(INDEX(GRID!$B$4:$BI$14,MATCH(U$7,GRID!$A$4:$A$14,0),MATCH(1,($U$2=GRID!$B$1:$BI$1)*(КАЛЕНДАРЬ!$U12=GRID!$B$3:$BI$3),0))*GRID!$B$66*(1-GRID!$B$69),0))</f>
        <v>65960</v>
      </c>
      <c r="V116" s="48" cm="1">
        <f t="array" ref="V116">IF($I$2="Раннее бронирование",
INDEX(GRID!$B$17:$BI$27,MATCH(U$7,GRID!$A$17:$A$27,0),MATCH(1,($U$2=GRID!$B$1:$BI$1)*(КАЛЕНДАРЬ!$U12=GRID!$B$3:$BI$3), 0))*GRID!$B$66,
ROUNDUP(INDEX(GRID!$B$17:$BI$27,MATCH(U$7,GRID!$A$17:$A$27,0),MATCH(1,($U$2=GRID!$B$1:$BI$1)*(КАЛЕНДАРЬ!$U12=GRID!$B$3:$BI$3), 0))*GRID!$B$66*(1-GRID!$B$69),0))</f>
        <v>67660</v>
      </c>
      <c r="W116" s="47" cm="1">
        <f t="array" ref="W116">IF($I$2="Раннее бронирование",
INDEX(GRID!$B$4:$BI$14,MATCH(W$7,GRID!$A$4:$A$14,0),MATCH(1,($U$2=GRID!$B$1:$BI$1)*(КАЛЕНДАРЬ!$U12=GRID!$B$3:$BI$3), 0))*GRID!$B$66,
ROUNDUP(INDEX(GRID!$B$4:$BI$14,MATCH(W$7,GRID!$A$4:$A$14,0),MATCH(1,($U$2=GRID!$B$1:$BI$1)*(КАЛЕНДАРЬ!$U12=GRID!$B$3:$BI$3),0))*GRID!$B$66*(1-GRID!$B$69),0))</f>
        <v>231200</v>
      </c>
      <c r="X116" s="48" cm="1">
        <f t="array" ref="X116">IF($I$2="Раннее бронирование",
INDEX(GRID!$B$17:$BI$27,MATCH(W$7,GRID!$A$17:$A$27,0),MATCH(1,($U$2=GRID!$B$1:$BI$1)*(КАЛЕНДАРЬ!$U12=GRID!$B$3:$BI$3), 0))*GRID!$B$66,
ROUNDUP(INDEX(GRID!$B$17:$BI$27,MATCH(W$7,GRID!$A$17:$A$27,0),MATCH(1,($U$2=GRID!$B$1:$BI$1)*(КАЛЕНДАРЬ!$U12=GRID!$B$3:$BI$3), 0))*GRID!$B$66*(1-GRID!$B$69),0))</f>
        <v>232900</v>
      </c>
    </row>
    <row r="117" spans="1:24" hidden="1" x14ac:dyDescent="0.2">
      <c r="A117" s="117" t="s">
        <v>44</v>
      </c>
      <c r="B117" s="117">
        <v>10</v>
      </c>
      <c r="C117" s="47" cm="1">
        <f t="array" ref="C117">IF($I$2="Раннее бронирование",
INDEX(GRID!$B$4:$BI$14,MATCH(C$7,GRID!$A$4:$A$14,0),MATCH(1,($U$2=GRID!$B$1:$BI$1)*(КАЛЕНДАРЬ!$U13=GRID!$B$3:$BI$3), 0))*GRID!$B$66,
ROUNDUP(INDEX(GRID!$B$4:$BI$14,MATCH(C$7,GRID!$A$4:$A$14,0),MATCH(1,($U$2=GRID!$B$1:$BI$1)*(КАЛЕНДАРЬ!$U13=GRID!$B$3:$BI$3),0))*GRID!$B$66*(1-GRID!$B$69),0))</f>
        <v>21760</v>
      </c>
      <c r="D117" s="48" cm="1">
        <f t="array" ref="D117">IF($I$2="Раннее бронирование",
INDEX(GRID!$B$17:$BI$27,MATCH(C$7,GRID!$A$17:$A$27,0),MATCH(1,($U$2=GRID!$B$1:$BI$1)*(КАЛЕНДАРЬ!$U13=GRID!$B$3:$BI$3), 0))*GRID!$B$66,
ROUNDUP(INDEX(GRID!$B$17:$BI$27,MATCH(C$7,GRID!$A$17:$A$27,0),MATCH(1,($U$2=GRID!$B$1:$BI$1)*(КАЛЕНДАРЬ!$U13=GRID!$B$3:$BI$3), 0))*GRID!$B$66*(1-GRID!$B$69),0))</f>
        <v>23460</v>
      </c>
      <c r="E117" s="47" cm="1">
        <f t="array" ref="E117">IF($I$2="Раннее бронирование",
INDEX(GRID!$B$4:$BI$14,MATCH(E$7,GRID!$A$4:$A$14,0),MATCH(1,($U$2=GRID!$B$1:$BI$1)*(КАЛЕНДАРЬ!$U13=GRID!$B$3:$BI$3), 0))*GRID!$B$66,
ROUNDUP(INDEX(GRID!$B$4:$BI$14,MATCH(E$7,GRID!$A$4:$A$14,0),MATCH(1,($U$2=GRID!$B$1:$BI$1)*(КАЛЕНДАРЬ!$U13=GRID!$B$3:$BI$3),0))*GRID!$B$66*(1-GRID!$B$69),0))</f>
        <v>24344</v>
      </c>
      <c r="F117" s="48" cm="1">
        <f t="array" ref="F117">IF($I$2="Раннее бронирование",
INDEX(GRID!$B$17:$BI$27,MATCH(E$7,GRID!$A$17:$A$27,0),MATCH(1,($U$2=GRID!$B$1:$BI$1)*(КАЛЕНДАРЬ!$U13=GRID!$B$3:$BI$3), 0))*GRID!$B$66,
ROUNDUP(INDEX(GRID!$B$17:$BI$27,MATCH(E$7,GRID!$A$17:$A$27,0),MATCH(1,($U$2=GRID!$B$1:$BI$1)*(КАЛЕНДАРЬ!$U13=GRID!$B$3:$BI$3), 0))*GRID!$B$66*(1-GRID!$B$69),0))</f>
        <v>26044</v>
      </c>
      <c r="G117" s="47" cm="1">
        <f t="array" ref="G117">IF($I$2="Раннее бронирование",
INDEX(GRID!$B$4:$BI$14,MATCH(G$7,GRID!$A$4:$A$14,0),MATCH(1,($U$2=GRID!$B$1:$BI$1)*(КАЛЕНДАРЬ!$U13=GRID!$B$3:$BI$3), 0))*GRID!$B$66,
ROUNDUP(INDEX(GRID!$B$4:$BI$14,MATCH(G$7,GRID!$A$4:$A$14,0),MATCH(1,($U$2=GRID!$B$1:$BI$1)*(КАЛЕНДАРЬ!$U13=GRID!$B$3:$BI$3),0))*GRID!$B$66*(1-GRID!$B$69),0))</f>
        <v>27132</v>
      </c>
      <c r="H117" s="48" cm="1">
        <f t="array" ref="H117">IF($I$2="Раннее бронирование",
INDEX(GRID!$B$17:$BI$27,MATCH(G$7,GRID!$A$17:$A$27,0),MATCH(1,($U$2=GRID!$B$1:$BI$1)*(КАЛЕНДАРЬ!$U13=GRID!$B$3:$BI$3), 0))*GRID!$B$66,
ROUNDUP(INDEX(GRID!$B$17:$BI$27,MATCH(G$7,GRID!$A$17:$A$27,0),MATCH(1,($U$2=GRID!$B$1:$BI$1)*(КАЛЕНДАРЬ!$U13=GRID!$B$3:$BI$3), 0))*GRID!$B$66*(1-GRID!$B$69),0))</f>
        <v>28832</v>
      </c>
      <c r="I117" s="47" cm="1">
        <f t="array" ref="I117">IF($I$2="Раннее бронирование",
INDEX(GRID!$B$4:$BI$14,MATCH(I$7,GRID!$A$4:$A$14,0),MATCH(1,($U$2=GRID!$B$1:$BI$1)*(КАЛЕНДАРЬ!$U13=GRID!$B$3:$BI$3), 0))*GRID!$B$66,
ROUNDUP(INDEX(GRID!$B$4:$BI$14,MATCH(I$7,GRID!$A$4:$A$14,0),MATCH(1,($U$2=GRID!$B$1:$BI$1)*(КАЛЕНДАРЬ!$U13=GRID!$B$3:$BI$3),0))*GRID!$B$66*(1-GRID!$B$69),0))</f>
        <v>30328</v>
      </c>
      <c r="J117" s="48" cm="1">
        <f t="array" ref="J117">IF($I$2="Раннее бронирование",
INDEX(GRID!$B$17:$BI$27,MATCH(I$7,GRID!$A$17:$A$27,0),MATCH(1,($U$2=GRID!$B$1:$BI$1)*(КАЛЕНДАРЬ!$U13=GRID!$B$3:$BI$3), 0))*GRID!$B$66,
ROUNDUP(INDEX(GRID!$B$17:$BI$27,MATCH(I$7,GRID!$A$17:$A$27,0),MATCH(1,($U$2=GRID!$B$1:$BI$1)*(КАЛЕНДАРЬ!$U13=GRID!$B$3:$BI$3), 0))*GRID!$B$66*(1-GRID!$B$69),0))</f>
        <v>32028</v>
      </c>
      <c r="K117" s="47" cm="1">
        <f t="array" ref="K117">IF($I$2="Раннее бронирование",
INDEX(GRID!$B$4:$BI$14,MATCH(K$7,GRID!$A$4:$A$14,0),MATCH(1,($U$2=GRID!$B$1:$BI$1)*(КАЛЕНДАРЬ!$U13=GRID!$B$3:$BI$3), 0))*GRID!$B$66,
ROUNDUP(INDEX(GRID!$B$4:$BI$14,MATCH(K$7,GRID!$A$4:$A$14,0),MATCH(1,($U$2=GRID!$B$1:$BI$1)*(КАЛЕНДАРЬ!$U13=GRID!$B$3:$BI$3),0))*GRID!$B$66*(1-GRID!$B$69),0))</f>
        <v>33864</v>
      </c>
      <c r="L117" s="48" cm="1">
        <f t="array" ref="L117">IF($I$2="Раннее бронирование",
INDEX(GRID!$B$17:$BI$27,MATCH(K$7,GRID!$A$17:$A$27,0),MATCH(1,($U$2=GRID!$B$1:$BI$1)*(КАЛЕНДАРЬ!$U13=GRID!$B$3:$BI$3), 0))*GRID!$B$66,
ROUNDUP(INDEX(GRID!$B$17:$BI$27,MATCH(K$7,GRID!$A$17:$A$27,0),MATCH(1,($U$2=GRID!$B$1:$BI$1)*(КАЛЕНДАРЬ!$U13=GRID!$B$3:$BI$3), 0))*GRID!$B$66*(1-GRID!$B$69),0))</f>
        <v>35564</v>
      </c>
      <c r="M117" s="47" cm="1">
        <f t="array" ref="M117">IF($I$2="Раннее бронирование",
INDEX(GRID!$B$4:$BI$14,MATCH(M$7,GRID!$A$4:$A$14,0),MATCH(1,($U$2=GRID!$B$1:$BI$1)*(КАЛЕНДАРЬ!$U13=GRID!$B$3:$BI$3), 0))*GRID!$B$66,
ROUNDUP(INDEX(GRID!$B$4:$BI$14,MATCH(M$7,GRID!$A$4:$A$14,0),MATCH(1,($U$2=GRID!$B$1:$BI$1)*(КАЛЕНДАРЬ!$U13=GRID!$B$3:$BI$3),0))*GRID!$B$66*(1-GRID!$B$69),0))</f>
        <v>37808</v>
      </c>
      <c r="N117" s="48" cm="1">
        <f t="array" ref="N117">IF($I$2="Раннее бронирование",
INDEX(GRID!$B$17:$BI$27,MATCH(M$7,GRID!$A$17:$A$27,0),MATCH(1,($U$2=GRID!$B$1:$BI$1)*(КАЛЕНДАРЬ!$U13=GRID!$B$3:$BI$3), 0))*GRID!$B$66,
ROUNDUP(INDEX(GRID!$B$17:$BI$27,MATCH(M$7,GRID!$A$17:$A$27,0),MATCH(1,($U$2=GRID!$B$1:$BI$1)*(КАЛЕНДАРЬ!$U13=GRID!$B$3:$BI$3), 0))*GRID!$B$66*(1-GRID!$B$69),0))</f>
        <v>39508</v>
      </c>
      <c r="O117" s="47" cm="1">
        <f t="array" ref="O117">IF($I$2="Раннее бронирование",
INDEX(GRID!$B$4:$BI$14,MATCH(O$7,GRID!$A$4:$A$14,0),MATCH(1,($U$2=GRID!$B$1:$BI$1)*(КАЛЕНДАРЬ!$U13=GRID!$B$3:$BI$3), 0))*GRID!$B$66,
ROUNDUP(INDEX(GRID!$B$4:$BI$14,MATCH(O$7,GRID!$A$4:$A$14,0),MATCH(1,($U$2=GRID!$B$1:$BI$1)*(КАЛЕНДАРЬ!$U13=GRID!$B$3:$BI$3),0))*GRID!$B$66*(1-GRID!$B$69),0))</f>
        <v>42364</v>
      </c>
      <c r="P117" s="48" cm="1">
        <f t="array" ref="P117">IF($I$2="Раннее бронирование",
INDEX(GRID!$B$17:$BI$27,MATCH(O$7,GRID!$A$17:$A$27,0),MATCH(1,($U$2=GRID!$B$1:$BI$1)*(КАЛЕНДАРЬ!$U13=GRID!$B$3:$BI$3), 0))*GRID!$B$66,
ROUNDUP(INDEX(GRID!$B$17:$BI$27,MATCH(O$7,GRID!$A$17:$A$27,0),MATCH(1,($U$2=GRID!$B$1:$BI$1)*(КАЛЕНДАРЬ!$U13=GRID!$B$3:$BI$3), 0))*GRID!$B$66*(1-GRID!$B$69),0))</f>
        <v>44064</v>
      </c>
      <c r="Q117" s="47" cm="1">
        <f t="array" ref="Q117">IF($I$2="Раннее бронирование",
INDEX(GRID!$B$4:$BI$14,MATCH(Q$7,GRID!$A$4:$A$14,0),MATCH(1,($U$2=GRID!$B$1:$BI$1)*(КАЛЕНДАРЬ!$U13=GRID!$B$3:$BI$3), 0))*GRID!$B$66,
ROUNDUP(INDEX(GRID!$B$4:$BI$14,MATCH(Q$7,GRID!$A$4:$A$14,0),MATCH(1,($U$2=GRID!$B$1:$BI$1)*(КАЛЕНДАРЬ!$U13=GRID!$B$3:$BI$3),0))*GRID!$B$66*(1-GRID!$B$69),0))</f>
        <v>47872</v>
      </c>
      <c r="R117" s="48" cm="1">
        <f t="array" ref="R117">IF($I$2="Раннее бронирование",
INDEX(GRID!$B$17:$BI$27,MATCH(Q$7,GRID!$A$17:$A$27,0),MATCH(1,($U$2=GRID!$B$1:$BI$1)*(КАЛЕНДАРЬ!$U13=GRID!$B$3:$BI$3), 0))*GRID!$B$66,
ROUNDUP(INDEX(GRID!$B$17:$BI$27,MATCH(Q$7,GRID!$A$17:$A$27,0),MATCH(1,($U$2=GRID!$B$1:$BI$1)*(КАЛЕНДАРЬ!$U13=GRID!$B$3:$BI$3), 0))*GRID!$B$66*(1-GRID!$B$69),0))</f>
        <v>49572</v>
      </c>
      <c r="S117" s="47" cm="1">
        <f t="array" ref="S117">IF($I$2="Раннее бронирование",
INDEX(GRID!$B$4:$BI$14,MATCH(S$7,GRID!$A$4:$A$14,0),MATCH(1,($U$2=GRID!$B$1:$BI$1)*(КАЛЕНДАРЬ!$U13=GRID!$B$3:$BI$3), 0))*GRID!$B$66,
ROUNDUP(INDEX(GRID!$B$4:$BI$14,MATCH(S$7,GRID!$A$4:$A$14,0),MATCH(1,($U$2=GRID!$B$1:$BI$1)*(КАЛЕНДАРЬ!$U13=GRID!$B$3:$BI$3),0))*GRID!$B$66*(1-GRID!$B$69),0))</f>
        <v>59704</v>
      </c>
      <c r="T117" s="48" cm="1">
        <f t="array" ref="T117">IF($I$2="Раннее бронирование",
INDEX(GRID!$B$17:$BI$27,MATCH(S$7,GRID!$A$17:$A$27,0),MATCH(1,($U$2=GRID!$B$1:$BI$1)*(КАЛЕНДАРЬ!$U13=GRID!$B$3:$BI$3), 0))*GRID!$B$66,
ROUNDUP(INDEX(GRID!$B$17:$BI$27,MATCH(S$7,GRID!$A$17:$A$27,0),MATCH(1,($U$2=GRID!$B$1:$BI$1)*(КАЛЕНДАРЬ!$U13=GRID!$B$3:$BI$3), 0))*GRID!$B$66*(1-GRID!$B$69),0))</f>
        <v>61404</v>
      </c>
      <c r="U117" s="47" cm="1">
        <f t="array" ref="U117">IF($I$2="Раннее бронирование",
INDEX(GRID!$B$4:$BI$14,MATCH(U$7,GRID!$A$4:$A$14,0),MATCH(1,($U$2=GRID!$B$1:$BI$1)*(КАЛЕНДАРЬ!$U13=GRID!$B$3:$BI$3), 0))*GRID!$B$66,
ROUNDUP(INDEX(GRID!$B$4:$BI$14,MATCH(U$7,GRID!$A$4:$A$14,0),MATCH(1,($U$2=GRID!$B$1:$BI$1)*(КАЛЕНДАРЬ!$U13=GRID!$B$3:$BI$3),0))*GRID!$B$66*(1-GRID!$B$69),0))</f>
        <v>65960</v>
      </c>
      <c r="V117" s="48" cm="1">
        <f t="array" ref="V117">IF($I$2="Раннее бронирование",
INDEX(GRID!$B$17:$BI$27,MATCH(U$7,GRID!$A$17:$A$27,0),MATCH(1,($U$2=GRID!$B$1:$BI$1)*(КАЛЕНДАРЬ!$U13=GRID!$B$3:$BI$3), 0))*GRID!$B$66,
ROUNDUP(INDEX(GRID!$B$17:$BI$27,MATCH(U$7,GRID!$A$17:$A$27,0),MATCH(1,($U$2=GRID!$B$1:$BI$1)*(КАЛЕНДАРЬ!$U13=GRID!$B$3:$BI$3), 0))*GRID!$B$66*(1-GRID!$B$69),0))</f>
        <v>67660</v>
      </c>
      <c r="W117" s="47" cm="1">
        <f t="array" ref="W117">IF($I$2="Раннее бронирование",
INDEX(GRID!$B$4:$BI$14,MATCH(W$7,GRID!$A$4:$A$14,0),MATCH(1,($U$2=GRID!$B$1:$BI$1)*(КАЛЕНДАРЬ!$U13=GRID!$B$3:$BI$3), 0))*GRID!$B$66,
ROUNDUP(INDEX(GRID!$B$4:$BI$14,MATCH(W$7,GRID!$A$4:$A$14,0),MATCH(1,($U$2=GRID!$B$1:$BI$1)*(КАЛЕНДАРЬ!$U13=GRID!$B$3:$BI$3),0))*GRID!$B$66*(1-GRID!$B$69),0))</f>
        <v>231200</v>
      </c>
      <c r="X117" s="48" cm="1">
        <f t="array" ref="X117">IF($I$2="Раннее бронирование",
INDEX(GRID!$B$17:$BI$27,MATCH(W$7,GRID!$A$17:$A$27,0),MATCH(1,($U$2=GRID!$B$1:$BI$1)*(КАЛЕНДАРЬ!$U13=GRID!$B$3:$BI$3), 0))*GRID!$B$66,
ROUNDUP(INDEX(GRID!$B$17:$BI$27,MATCH(W$7,GRID!$A$17:$A$27,0),MATCH(1,($U$2=GRID!$B$1:$BI$1)*(КАЛЕНДАРЬ!$U13=GRID!$B$3:$BI$3), 0))*GRID!$B$66*(1-GRID!$B$69),0))</f>
        <v>232900</v>
      </c>
    </row>
    <row r="118" spans="1:24" hidden="1" x14ac:dyDescent="0.2">
      <c r="A118" s="117" t="s">
        <v>45</v>
      </c>
      <c r="B118" s="117">
        <v>11</v>
      </c>
      <c r="C118" s="47" cm="1">
        <f t="array" ref="C118">IF($I$2="Раннее бронирование",
INDEX(GRID!$B$4:$BI$14,MATCH(C$7,GRID!$A$4:$A$14,0),MATCH(1,($U$2=GRID!$B$1:$BI$1)*(КАЛЕНДАРЬ!$U14=GRID!$B$3:$BI$3), 0))*GRID!$B$66,
ROUNDUP(INDEX(GRID!$B$4:$BI$14,MATCH(C$7,GRID!$A$4:$A$14,0),MATCH(1,($U$2=GRID!$B$1:$BI$1)*(КАЛЕНДАРЬ!$U14=GRID!$B$3:$BI$3),0))*GRID!$B$66*(1-GRID!$B$69),0))</f>
        <v>20740</v>
      </c>
      <c r="D118" s="48" cm="1">
        <f t="array" ref="D118">IF($I$2="Раннее бронирование",
INDEX(GRID!$B$17:$BI$27,MATCH(C$7,GRID!$A$17:$A$27,0),MATCH(1,($U$2=GRID!$B$1:$BI$1)*(КАЛЕНДАРЬ!$U14=GRID!$B$3:$BI$3), 0))*GRID!$B$66,
ROUNDUP(INDEX(GRID!$B$17:$BI$27,MATCH(C$7,GRID!$A$17:$A$27,0),MATCH(1,($U$2=GRID!$B$1:$BI$1)*(КАЛЕНДАРЬ!$U14=GRID!$B$3:$BI$3), 0))*GRID!$B$66*(1-GRID!$B$69),0))</f>
        <v>22440</v>
      </c>
      <c r="E118" s="47" cm="1">
        <f t="array" ref="E118">IF($I$2="Раннее бронирование",
INDEX(GRID!$B$4:$BI$14,MATCH(E$7,GRID!$A$4:$A$14,0),MATCH(1,($U$2=GRID!$B$1:$BI$1)*(КАЛЕНДАРЬ!$U14=GRID!$B$3:$BI$3), 0))*GRID!$B$66,
ROUNDUP(INDEX(GRID!$B$4:$BI$14,MATCH(E$7,GRID!$A$4:$A$14,0),MATCH(1,($U$2=GRID!$B$1:$BI$1)*(КАЛЕНДАРЬ!$U14=GRID!$B$3:$BI$3),0))*GRID!$B$66*(1-GRID!$B$69),0))</f>
        <v>23188</v>
      </c>
      <c r="F118" s="48" cm="1">
        <f t="array" ref="F118">IF($I$2="Раннее бронирование",
INDEX(GRID!$B$17:$BI$27,MATCH(E$7,GRID!$A$17:$A$27,0),MATCH(1,($U$2=GRID!$B$1:$BI$1)*(КАЛЕНДАРЬ!$U14=GRID!$B$3:$BI$3), 0))*GRID!$B$66,
ROUNDUP(INDEX(GRID!$B$17:$BI$27,MATCH(E$7,GRID!$A$17:$A$27,0),MATCH(1,($U$2=GRID!$B$1:$BI$1)*(КАЛЕНДАРЬ!$U14=GRID!$B$3:$BI$3), 0))*GRID!$B$66*(1-GRID!$B$69),0))</f>
        <v>24888</v>
      </c>
      <c r="G118" s="47" cm="1">
        <f t="array" ref="G118">IF($I$2="Раннее бронирование",
INDEX(GRID!$B$4:$BI$14,MATCH(G$7,GRID!$A$4:$A$14,0),MATCH(1,($U$2=GRID!$B$1:$BI$1)*(КАЛЕНДАРЬ!$U14=GRID!$B$3:$BI$3), 0))*GRID!$B$66,
ROUNDUP(INDEX(GRID!$B$4:$BI$14,MATCH(G$7,GRID!$A$4:$A$14,0),MATCH(1,($U$2=GRID!$B$1:$BI$1)*(КАЛЕНДАРЬ!$U14=GRID!$B$3:$BI$3),0))*GRID!$B$66*(1-GRID!$B$69),0))</f>
        <v>25840</v>
      </c>
      <c r="H118" s="48" cm="1">
        <f t="array" ref="H118">IF($I$2="Раннее бронирование",
INDEX(GRID!$B$17:$BI$27,MATCH(G$7,GRID!$A$17:$A$27,0),MATCH(1,($U$2=GRID!$B$1:$BI$1)*(КАЛЕНДАРЬ!$U14=GRID!$B$3:$BI$3), 0))*GRID!$B$66,
ROUNDUP(INDEX(GRID!$B$17:$BI$27,MATCH(G$7,GRID!$A$17:$A$27,0),MATCH(1,($U$2=GRID!$B$1:$BI$1)*(КАЛЕНДАРЬ!$U14=GRID!$B$3:$BI$3), 0))*GRID!$B$66*(1-GRID!$B$69),0))</f>
        <v>27540</v>
      </c>
      <c r="I118" s="47" cm="1">
        <f t="array" ref="I118">IF($I$2="Раннее бронирование",
INDEX(GRID!$B$4:$BI$14,MATCH(I$7,GRID!$A$4:$A$14,0),MATCH(1,($U$2=GRID!$B$1:$BI$1)*(КАЛЕНДАРЬ!$U14=GRID!$B$3:$BI$3), 0))*GRID!$B$66,
ROUNDUP(INDEX(GRID!$B$4:$BI$14,MATCH(I$7,GRID!$A$4:$A$14,0),MATCH(1,($U$2=GRID!$B$1:$BI$1)*(КАЛЕНДАРЬ!$U14=GRID!$B$3:$BI$3),0))*GRID!$B$66*(1-GRID!$B$69),0))</f>
        <v>28832</v>
      </c>
      <c r="J118" s="48" cm="1">
        <f t="array" ref="J118">IF($I$2="Раннее бронирование",
INDEX(GRID!$B$17:$BI$27,MATCH(I$7,GRID!$A$17:$A$27,0),MATCH(1,($U$2=GRID!$B$1:$BI$1)*(КАЛЕНДАРЬ!$U14=GRID!$B$3:$BI$3), 0))*GRID!$B$66,
ROUNDUP(INDEX(GRID!$B$17:$BI$27,MATCH(I$7,GRID!$A$17:$A$27,0),MATCH(1,($U$2=GRID!$B$1:$BI$1)*(КАЛЕНДАРЬ!$U14=GRID!$B$3:$BI$3), 0))*GRID!$B$66*(1-GRID!$B$69),0))</f>
        <v>30532</v>
      </c>
      <c r="K118" s="47" cm="1">
        <f t="array" ref="K118">IF($I$2="Раннее бронирование",
INDEX(GRID!$B$4:$BI$14,MATCH(K$7,GRID!$A$4:$A$14,0),MATCH(1,($U$2=GRID!$B$1:$BI$1)*(КАЛЕНДАРЬ!$U14=GRID!$B$3:$BI$3), 0))*GRID!$B$66,
ROUNDUP(INDEX(GRID!$B$4:$BI$14,MATCH(K$7,GRID!$A$4:$A$14,0),MATCH(1,($U$2=GRID!$B$1:$BI$1)*(КАЛЕНДАРЬ!$U14=GRID!$B$3:$BI$3),0))*GRID!$B$66*(1-GRID!$B$69),0))</f>
        <v>32164</v>
      </c>
      <c r="L118" s="48" cm="1">
        <f t="array" ref="L118">IF($I$2="Раннее бронирование",
INDEX(GRID!$B$17:$BI$27,MATCH(K$7,GRID!$A$17:$A$27,0),MATCH(1,($U$2=GRID!$B$1:$BI$1)*(КАЛЕНДАРЬ!$U14=GRID!$B$3:$BI$3), 0))*GRID!$B$66,
ROUNDUP(INDEX(GRID!$B$17:$BI$27,MATCH(K$7,GRID!$A$17:$A$27,0),MATCH(1,($U$2=GRID!$B$1:$BI$1)*(КАЛЕНДАРЬ!$U14=GRID!$B$3:$BI$3), 0))*GRID!$B$66*(1-GRID!$B$69),0))</f>
        <v>33864</v>
      </c>
      <c r="M118" s="47" cm="1">
        <f t="array" ref="M118">IF($I$2="Раннее бронирование",
INDEX(GRID!$B$4:$BI$14,MATCH(M$7,GRID!$A$4:$A$14,0),MATCH(1,($U$2=GRID!$B$1:$BI$1)*(КАЛЕНДАРЬ!$U14=GRID!$B$3:$BI$3), 0))*GRID!$B$66,
ROUNDUP(INDEX(GRID!$B$4:$BI$14,MATCH(M$7,GRID!$A$4:$A$14,0),MATCH(1,($U$2=GRID!$B$1:$BI$1)*(КАЛЕНДАРЬ!$U14=GRID!$B$3:$BI$3),0))*GRID!$B$66*(1-GRID!$B$69),0))</f>
        <v>35904</v>
      </c>
      <c r="N118" s="48" cm="1">
        <f t="array" ref="N118">IF($I$2="Раннее бронирование",
INDEX(GRID!$B$17:$BI$27,MATCH(M$7,GRID!$A$17:$A$27,0),MATCH(1,($U$2=GRID!$B$1:$BI$1)*(КАЛЕНДАРЬ!$U14=GRID!$B$3:$BI$3), 0))*GRID!$B$66,
ROUNDUP(INDEX(GRID!$B$17:$BI$27,MATCH(M$7,GRID!$A$17:$A$27,0),MATCH(1,($U$2=GRID!$B$1:$BI$1)*(КАЛЕНДАРЬ!$U14=GRID!$B$3:$BI$3), 0))*GRID!$B$66*(1-GRID!$B$69),0))</f>
        <v>37604</v>
      </c>
      <c r="O118" s="47" cm="1">
        <f t="array" ref="O118">IF($I$2="Раннее бронирование",
INDEX(GRID!$B$4:$BI$14,MATCH(O$7,GRID!$A$4:$A$14,0),MATCH(1,($U$2=GRID!$B$1:$BI$1)*(КАЛЕНДАРЬ!$U14=GRID!$B$3:$BI$3), 0))*GRID!$B$66,
ROUNDUP(INDEX(GRID!$B$4:$BI$14,MATCH(O$7,GRID!$A$4:$A$14,0),MATCH(1,($U$2=GRID!$B$1:$BI$1)*(КАЛЕНДАРЬ!$U14=GRID!$B$3:$BI$3),0))*GRID!$B$66*(1-GRID!$B$69),0))</f>
        <v>40392</v>
      </c>
      <c r="P118" s="48" cm="1">
        <f t="array" ref="P118">IF($I$2="Раннее бронирование",
INDEX(GRID!$B$17:$BI$27,MATCH(O$7,GRID!$A$17:$A$27,0),MATCH(1,($U$2=GRID!$B$1:$BI$1)*(КАЛЕНДАРЬ!$U14=GRID!$B$3:$BI$3), 0))*GRID!$B$66,
ROUNDUP(INDEX(GRID!$B$17:$BI$27,MATCH(O$7,GRID!$A$17:$A$27,0),MATCH(1,($U$2=GRID!$B$1:$BI$1)*(КАЛЕНДАРЬ!$U14=GRID!$B$3:$BI$3), 0))*GRID!$B$66*(1-GRID!$B$69),0))</f>
        <v>42092</v>
      </c>
      <c r="Q118" s="47" cm="1">
        <f t="array" ref="Q118">IF($I$2="Раннее бронирование",
INDEX(GRID!$B$4:$BI$14,MATCH(Q$7,GRID!$A$4:$A$14,0),MATCH(1,($U$2=GRID!$B$1:$BI$1)*(КАЛЕНДАРЬ!$U14=GRID!$B$3:$BI$3), 0))*GRID!$B$66,
ROUNDUP(INDEX(GRID!$B$4:$BI$14,MATCH(Q$7,GRID!$A$4:$A$14,0),MATCH(1,($U$2=GRID!$B$1:$BI$1)*(КАЛЕНДАРЬ!$U14=GRID!$B$3:$BI$3),0))*GRID!$B$66*(1-GRID!$B$69),0))</f>
        <v>45628</v>
      </c>
      <c r="R118" s="48" cm="1">
        <f t="array" ref="R118">IF($I$2="Раннее бронирование",
INDEX(GRID!$B$17:$BI$27,MATCH(Q$7,GRID!$A$17:$A$27,0),MATCH(1,($U$2=GRID!$B$1:$BI$1)*(КАЛЕНДАРЬ!$U14=GRID!$B$3:$BI$3), 0))*GRID!$B$66,
ROUNDUP(INDEX(GRID!$B$17:$BI$27,MATCH(Q$7,GRID!$A$17:$A$27,0),MATCH(1,($U$2=GRID!$B$1:$BI$1)*(КАЛЕНДАРЬ!$U14=GRID!$B$3:$BI$3), 0))*GRID!$B$66*(1-GRID!$B$69),0))</f>
        <v>47328</v>
      </c>
      <c r="S118" s="47" cm="1">
        <f t="array" ref="S118">IF($I$2="Раннее бронирование",
INDEX(GRID!$B$4:$BI$14,MATCH(S$7,GRID!$A$4:$A$14,0),MATCH(1,($U$2=GRID!$B$1:$BI$1)*(КАЛЕНДАРЬ!$U14=GRID!$B$3:$BI$3), 0))*GRID!$B$66,
ROUNDUP(INDEX(GRID!$B$4:$BI$14,MATCH(S$7,GRID!$A$4:$A$14,0),MATCH(1,($U$2=GRID!$B$1:$BI$1)*(КАЛЕНДАРЬ!$U14=GRID!$B$3:$BI$3),0))*GRID!$B$66*(1-GRID!$B$69),0))</f>
        <v>56848</v>
      </c>
      <c r="T118" s="48" cm="1">
        <f t="array" ref="T118">IF($I$2="Раннее бронирование",
INDEX(GRID!$B$17:$BI$27,MATCH(S$7,GRID!$A$17:$A$27,0),MATCH(1,($U$2=GRID!$B$1:$BI$1)*(КАЛЕНДАРЬ!$U14=GRID!$B$3:$BI$3), 0))*GRID!$B$66,
ROUNDUP(INDEX(GRID!$B$17:$BI$27,MATCH(S$7,GRID!$A$17:$A$27,0),MATCH(1,($U$2=GRID!$B$1:$BI$1)*(КАЛЕНДАРЬ!$U14=GRID!$B$3:$BI$3), 0))*GRID!$B$66*(1-GRID!$B$69),0))</f>
        <v>58548</v>
      </c>
      <c r="U118" s="47" cm="1">
        <f t="array" ref="U118">IF($I$2="Раннее бронирование",
INDEX(GRID!$B$4:$BI$14,MATCH(U$7,GRID!$A$4:$A$14,0),MATCH(1,($U$2=GRID!$B$1:$BI$1)*(КАЛЕНДАРЬ!$U14=GRID!$B$3:$BI$3), 0))*GRID!$B$66,
ROUNDUP(INDEX(GRID!$B$4:$BI$14,MATCH(U$7,GRID!$A$4:$A$14,0),MATCH(1,($U$2=GRID!$B$1:$BI$1)*(КАЛЕНДАРЬ!$U14=GRID!$B$3:$BI$3),0))*GRID!$B$66*(1-GRID!$B$69),0))</f>
        <v>62560</v>
      </c>
      <c r="V118" s="48" cm="1">
        <f t="array" ref="V118">IF($I$2="Раннее бронирование",
INDEX(GRID!$B$17:$BI$27,MATCH(U$7,GRID!$A$17:$A$27,0),MATCH(1,($U$2=GRID!$B$1:$BI$1)*(КАЛЕНДАРЬ!$U14=GRID!$B$3:$BI$3), 0))*GRID!$B$66,
ROUNDUP(INDEX(GRID!$B$17:$BI$27,MATCH(U$7,GRID!$A$17:$A$27,0),MATCH(1,($U$2=GRID!$B$1:$BI$1)*(КАЛЕНДАРЬ!$U14=GRID!$B$3:$BI$3), 0))*GRID!$B$66*(1-GRID!$B$69),0))</f>
        <v>64260</v>
      </c>
      <c r="W118" s="47" cm="1">
        <f t="array" ref="W118">IF($I$2="Раннее бронирование",
INDEX(GRID!$B$4:$BI$14,MATCH(W$7,GRID!$A$4:$A$14,0),MATCH(1,($U$2=GRID!$B$1:$BI$1)*(КАЛЕНДАРЬ!$U14=GRID!$B$3:$BI$3), 0))*GRID!$B$66,
ROUNDUP(INDEX(GRID!$B$4:$BI$14,MATCH(W$7,GRID!$A$4:$A$14,0),MATCH(1,($U$2=GRID!$B$1:$BI$1)*(КАЛЕНДАРЬ!$U14=GRID!$B$3:$BI$3),0))*GRID!$B$66*(1-GRID!$B$69),0))</f>
        <v>222360</v>
      </c>
      <c r="X118" s="48" cm="1">
        <f t="array" ref="X118">IF($I$2="Раннее бронирование",
INDEX(GRID!$B$17:$BI$27,MATCH(W$7,GRID!$A$17:$A$27,0),MATCH(1,($U$2=GRID!$B$1:$BI$1)*(КАЛЕНДАРЬ!$U14=GRID!$B$3:$BI$3), 0))*GRID!$B$66,
ROUNDUP(INDEX(GRID!$B$17:$BI$27,MATCH(W$7,GRID!$A$17:$A$27,0),MATCH(1,($U$2=GRID!$B$1:$BI$1)*(КАЛЕНДАРЬ!$U14=GRID!$B$3:$BI$3), 0))*GRID!$B$66*(1-GRID!$B$69),0))</f>
        <v>224060</v>
      </c>
    </row>
    <row r="119" spans="1:24" hidden="1" x14ac:dyDescent="0.2">
      <c r="A119" s="117" t="s">
        <v>46</v>
      </c>
      <c r="B119" s="117">
        <v>12</v>
      </c>
      <c r="C119" s="47" cm="1">
        <f t="array" ref="C119">IF($I$2="Раннее бронирование",
INDEX(GRID!$B$4:$BI$14,MATCH(C$7,GRID!$A$4:$A$14,0),MATCH(1,($U$2=GRID!$B$1:$BI$1)*(КАЛЕНДАРЬ!$U15=GRID!$B$3:$BI$3), 0))*GRID!$B$66,
ROUNDUP(INDEX(GRID!$B$4:$BI$14,MATCH(C$7,GRID!$A$4:$A$14,0),MATCH(1,($U$2=GRID!$B$1:$BI$1)*(КАЛЕНДАРЬ!$U15=GRID!$B$3:$BI$3),0))*GRID!$B$66*(1-GRID!$B$69),0))</f>
        <v>20740</v>
      </c>
      <c r="D119" s="48" cm="1">
        <f t="array" ref="D119">IF($I$2="Раннее бронирование",
INDEX(GRID!$B$17:$BI$27,MATCH(C$7,GRID!$A$17:$A$27,0),MATCH(1,($U$2=GRID!$B$1:$BI$1)*(КАЛЕНДАРЬ!$U15=GRID!$B$3:$BI$3), 0))*GRID!$B$66,
ROUNDUP(INDEX(GRID!$B$17:$BI$27,MATCH(C$7,GRID!$A$17:$A$27,0),MATCH(1,($U$2=GRID!$B$1:$BI$1)*(КАЛЕНДАРЬ!$U15=GRID!$B$3:$BI$3), 0))*GRID!$B$66*(1-GRID!$B$69),0))</f>
        <v>22440</v>
      </c>
      <c r="E119" s="47" cm="1">
        <f t="array" ref="E119">IF($I$2="Раннее бронирование",
INDEX(GRID!$B$4:$BI$14,MATCH(E$7,GRID!$A$4:$A$14,0),MATCH(1,($U$2=GRID!$B$1:$BI$1)*(КАЛЕНДАРЬ!$U15=GRID!$B$3:$BI$3), 0))*GRID!$B$66,
ROUNDUP(INDEX(GRID!$B$4:$BI$14,MATCH(E$7,GRID!$A$4:$A$14,0),MATCH(1,($U$2=GRID!$B$1:$BI$1)*(КАЛЕНДАРЬ!$U15=GRID!$B$3:$BI$3),0))*GRID!$B$66*(1-GRID!$B$69),0))</f>
        <v>23188</v>
      </c>
      <c r="F119" s="48" cm="1">
        <f t="array" ref="F119">IF($I$2="Раннее бронирование",
INDEX(GRID!$B$17:$BI$27,MATCH(E$7,GRID!$A$17:$A$27,0),MATCH(1,($U$2=GRID!$B$1:$BI$1)*(КАЛЕНДАРЬ!$U15=GRID!$B$3:$BI$3), 0))*GRID!$B$66,
ROUNDUP(INDEX(GRID!$B$17:$BI$27,MATCH(E$7,GRID!$A$17:$A$27,0),MATCH(1,($U$2=GRID!$B$1:$BI$1)*(КАЛЕНДАРЬ!$U15=GRID!$B$3:$BI$3), 0))*GRID!$B$66*(1-GRID!$B$69),0))</f>
        <v>24888</v>
      </c>
      <c r="G119" s="47" cm="1">
        <f t="array" ref="G119">IF($I$2="Раннее бронирование",
INDEX(GRID!$B$4:$BI$14,MATCH(G$7,GRID!$A$4:$A$14,0),MATCH(1,($U$2=GRID!$B$1:$BI$1)*(КАЛЕНДАРЬ!$U15=GRID!$B$3:$BI$3), 0))*GRID!$B$66,
ROUNDUP(INDEX(GRID!$B$4:$BI$14,MATCH(G$7,GRID!$A$4:$A$14,0),MATCH(1,($U$2=GRID!$B$1:$BI$1)*(КАЛЕНДАРЬ!$U15=GRID!$B$3:$BI$3),0))*GRID!$B$66*(1-GRID!$B$69),0))</f>
        <v>25840</v>
      </c>
      <c r="H119" s="48" cm="1">
        <f t="array" ref="H119">IF($I$2="Раннее бронирование",
INDEX(GRID!$B$17:$BI$27,MATCH(G$7,GRID!$A$17:$A$27,0),MATCH(1,($U$2=GRID!$B$1:$BI$1)*(КАЛЕНДАРЬ!$U15=GRID!$B$3:$BI$3), 0))*GRID!$B$66,
ROUNDUP(INDEX(GRID!$B$17:$BI$27,MATCH(G$7,GRID!$A$17:$A$27,0),MATCH(1,($U$2=GRID!$B$1:$BI$1)*(КАЛЕНДАРЬ!$U15=GRID!$B$3:$BI$3), 0))*GRID!$B$66*(1-GRID!$B$69),0))</f>
        <v>27540</v>
      </c>
      <c r="I119" s="47" cm="1">
        <f t="array" ref="I119">IF($I$2="Раннее бронирование",
INDEX(GRID!$B$4:$BI$14,MATCH(I$7,GRID!$A$4:$A$14,0),MATCH(1,($U$2=GRID!$B$1:$BI$1)*(КАЛЕНДАРЬ!$U15=GRID!$B$3:$BI$3), 0))*GRID!$B$66,
ROUNDUP(INDEX(GRID!$B$4:$BI$14,MATCH(I$7,GRID!$A$4:$A$14,0),MATCH(1,($U$2=GRID!$B$1:$BI$1)*(КАЛЕНДАРЬ!$U15=GRID!$B$3:$BI$3),0))*GRID!$B$66*(1-GRID!$B$69),0))</f>
        <v>28832</v>
      </c>
      <c r="J119" s="48" cm="1">
        <f t="array" ref="J119">IF($I$2="Раннее бронирование",
INDEX(GRID!$B$17:$BI$27,MATCH(I$7,GRID!$A$17:$A$27,0),MATCH(1,($U$2=GRID!$B$1:$BI$1)*(КАЛЕНДАРЬ!$U15=GRID!$B$3:$BI$3), 0))*GRID!$B$66,
ROUNDUP(INDEX(GRID!$B$17:$BI$27,MATCH(I$7,GRID!$A$17:$A$27,0),MATCH(1,($U$2=GRID!$B$1:$BI$1)*(КАЛЕНДАРЬ!$U15=GRID!$B$3:$BI$3), 0))*GRID!$B$66*(1-GRID!$B$69),0))</f>
        <v>30532</v>
      </c>
      <c r="K119" s="47" cm="1">
        <f t="array" ref="K119">IF($I$2="Раннее бронирование",
INDEX(GRID!$B$4:$BI$14,MATCH(K$7,GRID!$A$4:$A$14,0),MATCH(1,($U$2=GRID!$B$1:$BI$1)*(КАЛЕНДАРЬ!$U15=GRID!$B$3:$BI$3), 0))*GRID!$B$66,
ROUNDUP(INDEX(GRID!$B$4:$BI$14,MATCH(K$7,GRID!$A$4:$A$14,0),MATCH(1,($U$2=GRID!$B$1:$BI$1)*(КАЛЕНДАРЬ!$U15=GRID!$B$3:$BI$3),0))*GRID!$B$66*(1-GRID!$B$69),0))</f>
        <v>32164</v>
      </c>
      <c r="L119" s="48" cm="1">
        <f t="array" ref="L119">IF($I$2="Раннее бронирование",
INDEX(GRID!$B$17:$BI$27,MATCH(K$7,GRID!$A$17:$A$27,0),MATCH(1,($U$2=GRID!$B$1:$BI$1)*(КАЛЕНДАРЬ!$U15=GRID!$B$3:$BI$3), 0))*GRID!$B$66,
ROUNDUP(INDEX(GRID!$B$17:$BI$27,MATCH(K$7,GRID!$A$17:$A$27,0),MATCH(1,($U$2=GRID!$B$1:$BI$1)*(КАЛЕНДАРЬ!$U15=GRID!$B$3:$BI$3), 0))*GRID!$B$66*(1-GRID!$B$69),0))</f>
        <v>33864</v>
      </c>
      <c r="M119" s="47" cm="1">
        <f t="array" ref="M119">IF($I$2="Раннее бронирование",
INDEX(GRID!$B$4:$BI$14,MATCH(M$7,GRID!$A$4:$A$14,0),MATCH(1,($U$2=GRID!$B$1:$BI$1)*(КАЛЕНДАРЬ!$U15=GRID!$B$3:$BI$3), 0))*GRID!$B$66,
ROUNDUP(INDEX(GRID!$B$4:$BI$14,MATCH(M$7,GRID!$A$4:$A$14,0),MATCH(1,($U$2=GRID!$B$1:$BI$1)*(КАЛЕНДАРЬ!$U15=GRID!$B$3:$BI$3),0))*GRID!$B$66*(1-GRID!$B$69),0))</f>
        <v>35904</v>
      </c>
      <c r="N119" s="48" cm="1">
        <f t="array" ref="N119">IF($I$2="Раннее бронирование",
INDEX(GRID!$B$17:$BI$27,MATCH(M$7,GRID!$A$17:$A$27,0),MATCH(1,($U$2=GRID!$B$1:$BI$1)*(КАЛЕНДАРЬ!$U15=GRID!$B$3:$BI$3), 0))*GRID!$B$66,
ROUNDUP(INDEX(GRID!$B$17:$BI$27,MATCH(M$7,GRID!$A$17:$A$27,0),MATCH(1,($U$2=GRID!$B$1:$BI$1)*(КАЛЕНДАРЬ!$U15=GRID!$B$3:$BI$3), 0))*GRID!$B$66*(1-GRID!$B$69),0))</f>
        <v>37604</v>
      </c>
      <c r="O119" s="47" cm="1">
        <f t="array" ref="O119">IF($I$2="Раннее бронирование",
INDEX(GRID!$B$4:$BI$14,MATCH(O$7,GRID!$A$4:$A$14,0),MATCH(1,($U$2=GRID!$B$1:$BI$1)*(КАЛЕНДАРЬ!$U15=GRID!$B$3:$BI$3), 0))*GRID!$B$66,
ROUNDUP(INDEX(GRID!$B$4:$BI$14,MATCH(O$7,GRID!$A$4:$A$14,0),MATCH(1,($U$2=GRID!$B$1:$BI$1)*(КАЛЕНДАРЬ!$U15=GRID!$B$3:$BI$3),0))*GRID!$B$66*(1-GRID!$B$69),0))</f>
        <v>40392</v>
      </c>
      <c r="P119" s="48" cm="1">
        <f t="array" ref="P119">IF($I$2="Раннее бронирование",
INDEX(GRID!$B$17:$BI$27,MATCH(O$7,GRID!$A$17:$A$27,0),MATCH(1,($U$2=GRID!$B$1:$BI$1)*(КАЛЕНДАРЬ!$U15=GRID!$B$3:$BI$3), 0))*GRID!$B$66,
ROUNDUP(INDEX(GRID!$B$17:$BI$27,MATCH(O$7,GRID!$A$17:$A$27,0),MATCH(1,($U$2=GRID!$B$1:$BI$1)*(КАЛЕНДАРЬ!$U15=GRID!$B$3:$BI$3), 0))*GRID!$B$66*(1-GRID!$B$69),0))</f>
        <v>42092</v>
      </c>
      <c r="Q119" s="47" cm="1">
        <f t="array" ref="Q119">IF($I$2="Раннее бронирование",
INDEX(GRID!$B$4:$BI$14,MATCH(Q$7,GRID!$A$4:$A$14,0),MATCH(1,($U$2=GRID!$B$1:$BI$1)*(КАЛЕНДАРЬ!$U15=GRID!$B$3:$BI$3), 0))*GRID!$B$66,
ROUNDUP(INDEX(GRID!$B$4:$BI$14,MATCH(Q$7,GRID!$A$4:$A$14,0),MATCH(1,($U$2=GRID!$B$1:$BI$1)*(КАЛЕНДАРЬ!$U15=GRID!$B$3:$BI$3),0))*GRID!$B$66*(1-GRID!$B$69),0))</f>
        <v>45628</v>
      </c>
      <c r="R119" s="48" cm="1">
        <f t="array" ref="R119">IF($I$2="Раннее бронирование",
INDEX(GRID!$B$17:$BI$27,MATCH(Q$7,GRID!$A$17:$A$27,0),MATCH(1,($U$2=GRID!$B$1:$BI$1)*(КАЛЕНДАРЬ!$U15=GRID!$B$3:$BI$3), 0))*GRID!$B$66,
ROUNDUP(INDEX(GRID!$B$17:$BI$27,MATCH(Q$7,GRID!$A$17:$A$27,0),MATCH(1,($U$2=GRID!$B$1:$BI$1)*(КАЛЕНДАРЬ!$U15=GRID!$B$3:$BI$3), 0))*GRID!$B$66*(1-GRID!$B$69),0))</f>
        <v>47328</v>
      </c>
      <c r="S119" s="47" cm="1">
        <f t="array" ref="S119">IF($I$2="Раннее бронирование",
INDEX(GRID!$B$4:$BI$14,MATCH(S$7,GRID!$A$4:$A$14,0),MATCH(1,($U$2=GRID!$B$1:$BI$1)*(КАЛЕНДАРЬ!$U15=GRID!$B$3:$BI$3), 0))*GRID!$B$66,
ROUNDUP(INDEX(GRID!$B$4:$BI$14,MATCH(S$7,GRID!$A$4:$A$14,0),MATCH(1,($U$2=GRID!$B$1:$BI$1)*(КАЛЕНДАРЬ!$U15=GRID!$B$3:$BI$3),0))*GRID!$B$66*(1-GRID!$B$69),0))</f>
        <v>56848</v>
      </c>
      <c r="T119" s="48" cm="1">
        <f t="array" ref="T119">IF($I$2="Раннее бронирование",
INDEX(GRID!$B$17:$BI$27,MATCH(S$7,GRID!$A$17:$A$27,0),MATCH(1,($U$2=GRID!$B$1:$BI$1)*(КАЛЕНДАРЬ!$U15=GRID!$B$3:$BI$3), 0))*GRID!$B$66,
ROUNDUP(INDEX(GRID!$B$17:$BI$27,MATCH(S$7,GRID!$A$17:$A$27,0),MATCH(1,($U$2=GRID!$B$1:$BI$1)*(КАЛЕНДАРЬ!$U15=GRID!$B$3:$BI$3), 0))*GRID!$B$66*(1-GRID!$B$69),0))</f>
        <v>58548</v>
      </c>
      <c r="U119" s="47" cm="1">
        <f t="array" ref="U119">IF($I$2="Раннее бронирование",
INDEX(GRID!$B$4:$BI$14,MATCH(U$7,GRID!$A$4:$A$14,0),MATCH(1,($U$2=GRID!$B$1:$BI$1)*(КАЛЕНДАРЬ!$U15=GRID!$B$3:$BI$3), 0))*GRID!$B$66,
ROUNDUP(INDEX(GRID!$B$4:$BI$14,MATCH(U$7,GRID!$A$4:$A$14,0),MATCH(1,($U$2=GRID!$B$1:$BI$1)*(КАЛЕНДАРЬ!$U15=GRID!$B$3:$BI$3),0))*GRID!$B$66*(1-GRID!$B$69),0))</f>
        <v>62560</v>
      </c>
      <c r="V119" s="48" cm="1">
        <f t="array" ref="V119">IF($I$2="Раннее бронирование",
INDEX(GRID!$B$17:$BI$27,MATCH(U$7,GRID!$A$17:$A$27,0),MATCH(1,($U$2=GRID!$B$1:$BI$1)*(КАЛЕНДАРЬ!$U15=GRID!$B$3:$BI$3), 0))*GRID!$B$66,
ROUNDUP(INDEX(GRID!$B$17:$BI$27,MATCH(U$7,GRID!$A$17:$A$27,0),MATCH(1,($U$2=GRID!$B$1:$BI$1)*(КАЛЕНДАРЬ!$U15=GRID!$B$3:$BI$3), 0))*GRID!$B$66*(1-GRID!$B$69),0))</f>
        <v>64260</v>
      </c>
      <c r="W119" s="47" cm="1">
        <f t="array" ref="W119">IF($I$2="Раннее бронирование",
INDEX(GRID!$B$4:$BI$14,MATCH(W$7,GRID!$A$4:$A$14,0),MATCH(1,($U$2=GRID!$B$1:$BI$1)*(КАЛЕНДАРЬ!$U15=GRID!$B$3:$BI$3), 0))*GRID!$B$66,
ROUNDUP(INDEX(GRID!$B$4:$BI$14,MATCH(W$7,GRID!$A$4:$A$14,0),MATCH(1,($U$2=GRID!$B$1:$BI$1)*(КАЛЕНДАРЬ!$U15=GRID!$B$3:$BI$3),0))*GRID!$B$66*(1-GRID!$B$69),0))</f>
        <v>222360</v>
      </c>
      <c r="X119" s="48" cm="1">
        <f t="array" ref="X119">IF($I$2="Раннее бронирование",
INDEX(GRID!$B$17:$BI$27,MATCH(W$7,GRID!$A$17:$A$27,0),MATCH(1,($U$2=GRID!$B$1:$BI$1)*(КАЛЕНДАРЬ!$U15=GRID!$B$3:$BI$3), 0))*GRID!$B$66,
ROUNDUP(INDEX(GRID!$B$17:$BI$27,MATCH(W$7,GRID!$A$17:$A$27,0),MATCH(1,($U$2=GRID!$B$1:$BI$1)*(КАЛЕНДАРЬ!$U15=GRID!$B$3:$BI$3), 0))*GRID!$B$66*(1-GRID!$B$69),0))</f>
        <v>224060</v>
      </c>
    </row>
    <row r="120" spans="1:24" hidden="1" x14ac:dyDescent="0.2">
      <c r="A120" s="117" t="s">
        <v>47</v>
      </c>
      <c r="B120" s="117">
        <v>13</v>
      </c>
      <c r="C120" s="47" cm="1">
        <f t="array" ref="C120">IF($I$2="Раннее бронирование",
INDEX(GRID!$B$4:$BI$14,MATCH(C$7,GRID!$A$4:$A$14,0),MATCH(1,($U$2=GRID!$B$1:$BI$1)*(КАЛЕНДАРЬ!$U16=GRID!$B$3:$BI$3), 0))*GRID!$B$66,
ROUNDUP(INDEX(GRID!$B$4:$BI$14,MATCH(C$7,GRID!$A$4:$A$14,0),MATCH(1,($U$2=GRID!$B$1:$BI$1)*(КАЛЕНДАРЬ!$U16=GRID!$B$3:$BI$3),0))*GRID!$B$66*(1-GRID!$B$69),0))</f>
        <v>21760</v>
      </c>
      <c r="D120" s="48" cm="1">
        <f t="array" ref="D120">IF($I$2="Раннее бронирование",
INDEX(GRID!$B$17:$BI$27,MATCH(C$7,GRID!$A$17:$A$27,0),MATCH(1,($U$2=GRID!$B$1:$BI$1)*(КАЛЕНДАРЬ!$U16=GRID!$B$3:$BI$3), 0))*GRID!$B$66,
ROUNDUP(INDEX(GRID!$B$17:$BI$27,MATCH(C$7,GRID!$A$17:$A$27,0),MATCH(1,($U$2=GRID!$B$1:$BI$1)*(КАЛЕНДАРЬ!$U16=GRID!$B$3:$BI$3), 0))*GRID!$B$66*(1-GRID!$B$69),0))</f>
        <v>23460</v>
      </c>
      <c r="E120" s="47" cm="1">
        <f t="array" ref="E120">IF($I$2="Раннее бронирование",
INDEX(GRID!$B$4:$BI$14,MATCH(E$7,GRID!$A$4:$A$14,0),MATCH(1,($U$2=GRID!$B$1:$BI$1)*(КАЛЕНДАРЬ!$U16=GRID!$B$3:$BI$3), 0))*GRID!$B$66,
ROUNDUP(INDEX(GRID!$B$4:$BI$14,MATCH(E$7,GRID!$A$4:$A$14,0),MATCH(1,($U$2=GRID!$B$1:$BI$1)*(КАЛЕНДАРЬ!$U16=GRID!$B$3:$BI$3),0))*GRID!$B$66*(1-GRID!$B$69),0))</f>
        <v>24344</v>
      </c>
      <c r="F120" s="48" cm="1">
        <f t="array" ref="F120">IF($I$2="Раннее бронирование",
INDEX(GRID!$B$17:$BI$27,MATCH(E$7,GRID!$A$17:$A$27,0),MATCH(1,($U$2=GRID!$B$1:$BI$1)*(КАЛЕНДАРЬ!$U16=GRID!$B$3:$BI$3), 0))*GRID!$B$66,
ROUNDUP(INDEX(GRID!$B$17:$BI$27,MATCH(E$7,GRID!$A$17:$A$27,0),MATCH(1,($U$2=GRID!$B$1:$BI$1)*(КАЛЕНДАРЬ!$U16=GRID!$B$3:$BI$3), 0))*GRID!$B$66*(1-GRID!$B$69),0))</f>
        <v>26044</v>
      </c>
      <c r="G120" s="47" cm="1">
        <f t="array" ref="G120">IF($I$2="Раннее бронирование",
INDEX(GRID!$B$4:$BI$14,MATCH(G$7,GRID!$A$4:$A$14,0),MATCH(1,($U$2=GRID!$B$1:$BI$1)*(КАЛЕНДАРЬ!$U16=GRID!$B$3:$BI$3), 0))*GRID!$B$66,
ROUNDUP(INDEX(GRID!$B$4:$BI$14,MATCH(G$7,GRID!$A$4:$A$14,0),MATCH(1,($U$2=GRID!$B$1:$BI$1)*(КАЛЕНДАРЬ!$U16=GRID!$B$3:$BI$3),0))*GRID!$B$66*(1-GRID!$B$69),0))</f>
        <v>27132</v>
      </c>
      <c r="H120" s="48" cm="1">
        <f t="array" ref="H120">IF($I$2="Раннее бронирование",
INDEX(GRID!$B$17:$BI$27,MATCH(G$7,GRID!$A$17:$A$27,0),MATCH(1,($U$2=GRID!$B$1:$BI$1)*(КАЛЕНДАРЬ!$U16=GRID!$B$3:$BI$3), 0))*GRID!$B$66,
ROUNDUP(INDEX(GRID!$B$17:$BI$27,MATCH(G$7,GRID!$A$17:$A$27,0),MATCH(1,($U$2=GRID!$B$1:$BI$1)*(КАЛЕНДАРЬ!$U16=GRID!$B$3:$BI$3), 0))*GRID!$B$66*(1-GRID!$B$69),0))</f>
        <v>28832</v>
      </c>
      <c r="I120" s="47" cm="1">
        <f t="array" ref="I120">IF($I$2="Раннее бронирование",
INDEX(GRID!$B$4:$BI$14,MATCH(I$7,GRID!$A$4:$A$14,0),MATCH(1,($U$2=GRID!$B$1:$BI$1)*(КАЛЕНДАРЬ!$U16=GRID!$B$3:$BI$3), 0))*GRID!$B$66,
ROUNDUP(INDEX(GRID!$B$4:$BI$14,MATCH(I$7,GRID!$A$4:$A$14,0),MATCH(1,($U$2=GRID!$B$1:$BI$1)*(КАЛЕНДАРЬ!$U16=GRID!$B$3:$BI$3),0))*GRID!$B$66*(1-GRID!$B$69),0))</f>
        <v>30328</v>
      </c>
      <c r="J120" s="48" cm="1">
        <f t="array" ref="J120">IF($I$2="Раннее бронирование",
INDEX(GRID!$B$17:$BI$27,MATCH(I$7,GRID!$A$17:$A$27,0),MATCH(1,($U$2=GRID!$B$1:$BI$1)*(КАЛЕНДАРЬ!$U16=GRID!$B$3:$BI$3), 0))*GRID!$B$66,
ROUNDUP(INDEX(GRID!$B$17:$BI$27,MATCH(I$7,GRID!$A$17:$A$27,0),MATCH(1,($U$2=GRID!$B$1:$BI$1)*(КАЛЕНДАРЬ!$U16=GRID!$B$3:$BI$3), 0))*GRID!$B$66*(1-GRID!$B$69),0))</f>
        <v>32028</v>
      </c>
      <c r="K120" s="47" cm="1">
        <f t="array" ref="K120">IF($I$2="Раннее бронирование",
INDEX(GRID!$B$4:$BI$14,MATCH(K$7,GRID!$A$4:$A$14,0),MATCH(1,($U$2=GRID!$B$1:$BI$1)*(КАЛЕНДАРЬ!$U16=GRID!$B$3:$BI$3), 0))*GRID!$B$66,
ROUNDUP(INDEX(GRID!$B$4:$BI$14,MATCH(K$7,GRID!$A$4:$A$14,0),MATCH(1,($U$2=GRID!$B$1:$BI$1)*(КАЛЕНДАРЬ!$U16=GRID!$B$3:$BI$3),0))*GRID!$B$66*(1-GRID!$B$69),0))</f>
        <v>33864</v>
      </c>
      <c r="L120" s="48" cm="1">
        <f t="array" ref="L120">IF($I$2="Раннее бронирование",
INDEX(GRID!$B$17:$BI$27,MATCH(K$7,GRID!$A$17:$A$27,0),MATCH(1,($U$2=GRID!$B$1:$BI$1)*(КАЛЕНДАРЬ!$U16=GRID!$B$3:$BI$3), 0))*GRID!$B$66,
ROUNDUP(INDEX(GRID!$B$17:$BI$27,MATCH(K$7,GRID!$A$17:$A$27,0),MATCH(1,($U$2=GRID!$B$1:$BI$1)*(КАЛЕНДАРЬ!$U16=GRID!$B$3:$BI$3), 0))*GRID!$B$66*(1-GRID!$B$69),0))</f>
        <v>35564</v>
      </c>
      <c r="M120" s="47" cm="1">
        <f t="array" ref="M120">IF($I$2="Раннее бронирование",
INDEX(GRID!$B$4:$BI$14,MATCH(M$7,GRID!$A$4:$A$14,0),MATCH(1,($U$2=GRID!$B$1:$BI$1)*(КАЛЕНДАРЬ!$U16=GRID!$B$3:$BI$3), 0))*GRID!$B$66,
ROUNDUP(INDEX(GRID!$B$4:$BI$14,MATCH(M$7,GRID!$A$4:$A$14,0),MATCH(1,($U$2=GRID!$B$1:$BI$1)*(КАЛЕНДАРЬ!$U16=GRID!$B$3:$BI$3),0))*GRID!$B$66*(1-GRID!$B$69),0))</f>
        <v>37808</v>
      </c>
      <c r="N120" s="48" cm="1">
        <f t="array" ref="N120">IF($I$2="Раннее бронирование",
INDEX(GRID!$B$17:$BI$27,MATCH(M$7,GRID!$A$17:$A$27,0),MATCH(1,($U$2=GRID!$B$1:$BI$1)*(КАЛЕНДАРЬ!$U16=GRID!$B$3:$BI$3), 0))*GRID!$B$66,
ROUNDUP(INDEX(GRID!$B$17:$BI$27,MATCH(M$7,GRID!$A$17:$A$27,0),MATCH(1,($U$2=GRID!$B$1:$BI$1)*(КАЛЕНДАРЬ!$U16=GRID!$B$3:$BI$3), 0))*GRID!$B$66*(1-GRID!$B$69),0))</f>
        <v>39508</v>
      </c>
      <c r="O120" s="47" cm="1">
        <f t="array" ref="O120">IF($I$2="Раннее бронирование",
INDEX(GRID!$B$4:$BI$14,MATCH(O$7,GRID!$A$4:$A$14,0),MATCH(1,($U$2=GRID!$B$1:$BI$1)*(КАЛЕНДАРЬ!$U16=GRID!$B$3:$BI$3), 0))*GRID!$B$66,
ROUNDUP(INDEX(GRID!$B$4:$BI$14,MATCH(O$7,GRID!$A$4:$A$14,0),MATCH(1,($U$2=GRID!$B$1:$BI$1)*(КАЛЕНДАРЬ!$U16=GRID!$B$3:$BI$3),0))*GRID!$B$66*(1-GRID!$B$69),0))</f>
        <v>42364</v>
      </c>
      <c r="P120" s="48" cm="1">
        <f t="array" ref="P120">IF($I$2="Раннее бронирование",
INDEX(GRID!$B$17:$BI$27,MATCH(O$7,GRID!$A$17:$A$27,0),MATCH(1,($U$2=GRID!$B$1:$BI$1)*(КАЛЕНДАРЬ!$U16=GRID!$B$3:$BI$3), 0))*GRID!$B$66,
ROUNDUP(INDEX(GRID!$B$17:$BI$27,MATCH(O$7,GRID!$A$17:$A$27,0),MATCH(1,($U$2=GRID!$B$1:$BI$1)*(КАЛЕНДАРЬ!$U16=GRID!$B$3:$BI$3), 0))*GRID!$B$66*(1-GRID!$B$69),0))</f>
        <v>44064</v>
      </c>
      <c r="Q120" s="47" cm="1">
        <f t="array" ref="Q120">IF($I$2="Раннее бронирование",
INDEX(GRID!$B$4:$BI$14,MATCH(Q$7,GRID!$A$4:$A$14,0),MATCH(1,($U$2=GRID!$B$1:$BI$1)*(КАЛЕНДАРЬ!$U16=GRID!$B$3:$BI$3), 0))*GRID!$B$66,
ROUNDUP(INDEX(GRID!$B$4:$BI$14,MATCH(Q$7,GRID!$A$4:$A$14,0),MATCH(1,($U$2=GRID!$B$1:$BI$1)*(КАЛЕНДАРЬ!$U16=GRID!$B$3:$BI$3),0))*GRID!$B$66*(1-GRID!$B$69),0))</f>
        <v>47872</v>
      </c>
      <c r="R120" s="48" cm="1">
        <f t="array" ref="R120">IF($I$2="Раннее бронирование",
INDEX(GRID!$B$17:$BI$27,MATCH(Q$7,GRID!$A$17:$A$27,0),MATCH(1,($U$2=GRID!$B$1:$BI$1)*(КАЛЕНДАРЬ!$U16=GRID!$B$3:$BI$3), 0))*GRID!$B$66,
ROUNDUP(INDEX(GRID!$B$17:$BI$27,MATCH(Q$7,GRID!$A$17:$A$27,0),MATCH(1,($U$2=GRID!$B$1:$BI$1)*(КАЛЕНДАРЬ!$U16=GRID!$B$3:$BI$3), 0))*GRID!$B$66*(1-GRID!$B$69),0))</f>
        <v>49572</v>
      </c>
      <c r="S120" s="47" cm="1">
        <f t="array" ref="S120">IF($I$2="Раннее бронирование",
INDEX(GRID!$B$4:$BI$14,MATCH(S$7,GRID!$A$4:$A$14,0),MATCH(1,($U$2=GRID!$B$1:$BI$1)*(КАЛЕНДАРЬ!$U16=GRID!$B$3:$BI$3), 0))*GRID!$B$66,
ROUNDUP(INDEX(GRID!$B$4:$BI$14,MATCH(S$7,GRID!$A$4:$A$14,0),MATCH(1,($U$2=GRID!$B$1:$BI$1)*(КАЛЕНДАРЬ!$U16=GRID!$B$3:$BI$3),0))*GRID!$B$66*(1-GRID!$B$69),0))</f>
        <v>59704</v>
      </c>
      <c r="T120" s="48" cm="1">
        <f t="array" ref="T120">IF($I$2="Раннее бронирование",
INDEX(GRID!$B$17:$BI$27,MATCH(S$7,GRID!$A$17:$A$27,0),MATCH(1,($U$2=GRID!$B$1:$BI$1)*(КАЛЕНДАРЬ!$U16=GRID!$B$3:$BI$3), 0))*GRID!$B$66,
ROUNDUP(INDEX(GRID!$B$17:$BI$27,MATCH(S$7,GRID!$A$17:$A$27,0),MATCH(1,($U$2=GRID!$B$1:$BI$1)*(КАЛЕНДАРЬ!$U16=GRID!$B$3:$BI$3), 0))*GRID!$B$66*(1-GRID!$B$69),0))</f>
        <v>61404</v>
      </c>
      <c r="U120" s="47" cm="1">
        <f t="array" ref="U120">IF($I$2="Раннее бронирование",
INDEX(GRID!$B$4:$BI$14,MATCH(U$7,GRID!$A$4:$A$14,0),MATCH(1,($U$2=GRID!$B$1:$BI$1)*(КАЛЕНДАРЬ!$U16=GRID!$B$3:$BI$3), 0))*GRID!$B$66,
ROUNDUP(INDEX(GRID!$B$4:$BI$14,MATCH(U$7,GRID!$A$4:$A$14,0),MATCH(1,($U$2=GRID!$B$1:$BI$1)*(КАЛЕНДАРЬ!$U16=GRID!$B$3:$BI$3),0))*GRID!$B$66*(1-GRID!$B$69),0))</f>
        <v>65960</v>
      </c>
      <c r="V120" s="48" cm="1">
        <f t="array" ref="V120">IF($I$2="Раннее бронирование",
INDEX(GRID!$B$17:$BI$27,MATCH(U$7,GRID!$A$17:$A$27,0),MATCH(1,($U$2=GRID!$B$1:$BI$1)*(КАЛЕНДАРЬ!$U16=GRID!$B$3:$BI$3), 0))*GRID!$B$66,
ROUNDUP(INDEX(GRID!$B$17:$BI$27,MATCH(U$7,GRID!$A$17:$A$27,0),MATCH(1,($U$2=GRID!$B$1:$BI$1)*(КАЛЕНДАРЬ!$U16=GRID!$B$3:$BI$3), 0))*GRID!$B$66*(1-GRID!$B$69),0))</f>
        <v>67660</v>
      </c>
      <c r="W120" s="47" cm="1">
        <f t="array" ref="W120">IF($I$2="Раннее бронирование",
INDEX(GRID!$B$4:$BI$14,MATCH(W$7,GRID!$A$4:$A$14,0),MATCH(1,($U$2=GRID!$B$1:$BI$1)*(КАЛЕНДАРЬ!$U16=GRID!$B$3:$BI$3), 0))*GRID!$B$66,
ROUNDUP(INDEX(GRID!$B$4:$BI$14,MATCH(W$7,GRID!$A$4:$A$14,0),MATCH(1,($U$2=GRID!$B$1:$BI$1)*(КАЛЕНДАРЬ!$U16=GRID!$B$3:$BI$3),0))*GRID!$B$66*(1-GRID!$B$69),0))</f>
        <v>231200</v>
      </c>
      <c r="X120" s="48" cm="1">
        <f t="array" ref="X120">IF($I$2="Раннее бронирование",
INDEX(GRID!$B$17:$BI$27,MATCH(W$7,GRID!$A$17:$A$27,0),MATCH(1,($U$2=GRID!$B$1:$BI$1)*(КАЛЕНДАРЬ!$U16=GRID!$B$3:$BI$3), 0))*GRID!$B$66,
ROUNDUP(INDEX(GRID!$B$17:$BI$27,MATCH(W$7,GRID!$A$17:$A$27,0),MATCH(1,($U$2=GRID!$B$1:$BI$1)*(КАЛЕНДАРЬ!$U16=GRID!$B$3:$BI$3), 0))*GRID!$B$66*(1-GRID!$B$69),0))</f>
        <v>232900</v>
      </c>
    </row>
    <row r="121" spans="1:24" hidden="1" x14ac:dyDescent="0.2">
      <c r="A121" s="117" t="s">
        <v>48</v>
      </c>
      <c r="B121" s="117">
        <v>14</v>
      </c>
      <c r="C121" s="47" cm="1">
        <f t="array" ref="C121">IF($I$2="Раннее бронирование",
INDEX(GRID!$B$4:$BI$14,MATCH(C$7,GRID!$A$4:$A$14,0),MATCH(1,($U$2=GRID!$B$1:$BI$1)*(КАЛЕНДАРЬ!$U17=GRID!$B$3:$BI$3), 0))*GRID!$B$66,
ROUNDUP(INDEX(GRID!$B$4:$BI$14,MATCH(C$7,GRID!$A$4:$A$14,0),MATCH(1,($U$2=GRID!$B$1:$BI$1)*(КАЛЕНДАРЬ!$U17=GRID!$B$3:$BI$3),0))*GRID!$B$66*(1-GRID!$B$69),0))</f>
        <v>21760</v>
      </c>
      <c r="D121" s="48" cm="1">
        <f t="array" ref="D121">IF($I$2="Раннее бронирование",
INDEX(GRID!$B$17:$BI$27,MATCH(C$7,GRID!$A$17:$A$27,0),MATCH(1,($U$2=GRID!$B$1:$BI$1)*(КАЛЕНДАРЬ!$U17=GRID!$B$3:$BI$3), 0))*GRID!$B$66,
ROUNDUP(INDEX(GRID!$B$17:$BI$27,MATCH(C$7,GRID!$A$17:$A$27,0),MATCH(1,($U$2=GRID!$B$1:$BI$1)*(КАЛЕНДАРЬ!$U17=GRID!$B$3:$BI$3), 0))*GRID!$B$66*(1-GRID!$B$69),0))</f>
        <v>23460</v>
      </c>
      <c r="E121" s="47" cm="1">
        <f t="array" ref="E121">IF($I$2="Раннее бронирование",
INDEX(GRID!$B$4:$BI$14,MATCH(E$7,GRID!$A$4:$A$14,0),MATCH(1,($U$2=GRID!$B$1:$BI$1)*(КАЛЕНДАРЬ!$U17=GRID!$B$3:$BI$3), 0))*GRID!$B$66,
ROUNDUP(INDEX(GRID!$B$4:$BI$14,MATCH(E$7,GRID!$A$4:$A$14,0),MATCH(1,($U$2=GRID!$B$1:$BI$1)*(КАЛЕНДАРЬ!$U17=GRID!$B$3:$BI$3),0))*GRID!$B$66*(1-GRID!$B$69),0))</f>
        <v>24344</v>
      </c>
      <c r="F121" s="48" cm="1">
        <f t="array" ref="F121">IF($I$2="Раннее бронирование",
INDEX(GRID!$B$17:$BI$27,MATCH(E$7,GRID!$A$17:$A$27,0),MATCH(1,($U$2=GRID!$B$1:$BI$1)*(КАЛЕНДАРЬ!$U17=GRID!$B$3:$BI$3), 0))*GRID!$B$66,
ROUNDUP(INDEX(GRID!$B$17:$BI$27,MATCH(E$7,GRID!$A$17:$A$27,0),MATCH(1,($U$2=GRID!$B$1:$BI$1)*(КАЛЕНДАРЬ!$U17=GRID!$B$3:$BI$3), 0))*GRID!$B$66*(1-GRID!$B$69),0))</f>
        <v>26044</v>
      </c>
      <c r="G121" s="47" cm="1">
        <f t="array" ref="G121">IF($I$2="Раннее бронирование",
INDEX(GRID!$B$4:$BI$14,MATCH(G$7,GRID!$A$4:$A$14,0),MATCH(1,($U$2=GRID!$B$1:$BI$1)*(КАЛЕНДАРЬ!$U17=GRID!$B$3:$BI$3), 0))*GRID!$B$66,
ROUNDUP(INDEX(GRID!$B$4:$BI$14,MATCH(G$7,GRID!$A$4:$A$14,0),MATCH(1,($U$2=GRID!$B$1:$BI$1)*(КАЛЕНДАРЬ!$U17=GRID!$B$3:$BI$3),0))*GRID!$B$66*(1-GRID!$B$69),0))</f>
        <v>27132</v>
      </c>
      <c r="H121" s="48" cm="1">
        <f t="array" ref="H121">IF($I$2="Раннее бронирование",
INDEX(GRID!$B$17:$BI$27,MATCH(G$7,GRID!$A$17:$A$27,0),MATCH(1,($U$2=GRID!$B$1:$BI$1)*(КАЛЕНДАРЬ!$U17=GRID!$B$3:$BI$3), 0))*GRID!$B$66,
ROUNDUP(INDEX(GRID!$B$17:$BI$27,MATCH(G$7,GRID!$A$17:$A$27,0),MATCH(1,($U$2=GRID!$B$1:$BI$1)*(КАЛЕНДАРЬ!$U17=GRID!$B$3:$BI$3), 0))*GRID!$B$66*(1-GRID!$B$69),0))</f>
        <v>28832</v>
      </c>
      <c r="I121" s="47" cm="1">
        <f t="array" ref="I121">IF($I$2="Раннее бронирование",
INDEX(GRID!$B$4:$BI$14,MATCH(I$7,GRID!$A$4:$A$14,0),MATCH(1,($U$2=GRID!$B$1:$BI$1)*(КАЛЕНДАРЬ!$U17=GRID!$B$3:$BI$3), 0))*GRID!$B$66,
ROUNDUP(INDEX(GRID!$B$4:$BI$14,MATCH(I$7,GRID!$A$4:$A$14,0),MATCH(1,($U$2=GRID!$B$1:$BI$1)*(КАЛЕНДАРЬ!$U17=GRID!$B$3:$BI$3),0))*GRID!$B$66*(1-GRID!$B$69),0))</f>
        <v>30328</v>
      </c>
      <c r="J121" s="48" cm="1">
        <f t="array" ref="J121">IF($I$2="Раннее бронирование",
INDEX(GRID!$B$17:$BI$27,MATCH(I$7,GRID!$A$17:$A$27,0),MATCH(1,($U$2=GRID!$B$1:$BI$1)*(КАЛЕНДАРЬ!$U17=GRID!$B$3:$BI$3), 0))*GRID!$B$66,
ROUNDUP(INDEX(GRID!$B$17:$BI$27,MATCH(I$7,GRID!$A$17:$A$27,0),MATCH(1,($U$2=GRID!$B$1:$BI$1)*(КАЛЕНДАРЬ!$U17=GRID!$B$3:$BI$3), 0))*GRID!$B$66*(1-GRID!$B$69),0))</f>
        <v>32028</v>
      </c>
      <c r="K121" s="47" cm="1">
        <f t="array" ref="K121">IF($I$2="Раннее бронирование",
INDEX(GRID!$B$4:$BI$14,MATCH(K$7,GRID!$A$4:$A$14,0),MATCH(1,($U$2=GRID!$B$1:$BI$1)*(КАЛЕНДАРЬ!$U17=GRID!$B$3:$BI$3), 0))*GRID!$B$66,
ROUNDUP(INDEX(GRID!$B$4:$BI$14,MATCH(K$7,GRID!$A$4:$A$14,0),MATCH(1,($U$2=GRID!$B$1:$BI$1)*(КАЛЕНДАРЬ!$U17=GRID!$B$3:$BI$3),0))*GRID!$B$66*(1-GRID!$B$69),0))</f>
        <v>33864</v>
      </c>
      <c r="L121" s="48" cm="1">
        <f t="array" ref="L121">IF($I$2="Раннее бронирование",
INDEX(GRID!$B$17:$BI$27,MATCH(K$7,GRID!$A$17:$A$27,0),MATCH(1,($U$2=GRID!$B$1:$BI$1)*(КАЛЕНДАРЬ!$U17=GRID!$B$3:$BI$3), 0))*GRID!$B$66,
ROUNDUP(INDEX(GRID!$B$17:$BI$27,MATCH(K$7,GRID!$A$17:$A$27,0),MATCH(1,($U$2=GRID!$B$1:$BI$1)*(КАЛЕНДАРЬ!$U17=GRID!$B$3:$BI$3), 0))*GRID!$B$66*(1-GRID!$B$69),0))</f>
        <v>35564</v>
      </c>
      <c r="M121" s="47" cm="1">
        <f t="array" ref="M121">IF($I$2="Раннее бронирование",
INDEX(GRID!$B$4:$BI$14,MATCH(M$7,GRID!$A$4:$A$14,0),MATCH(1,($U$2=GRID!$B$1:$BI$1)*(КАЛЕНДАРЬ!$U17=GRID!$B$3:$BI$3), 0))*GRID!$B$66,
ROUNDUP(INDEX(GRID!$B$4:$BI$14,MATCH(M$7,GRID!$A$4:$A$14,0),MATCH(1,($U$2=GRID!$B$1:$BI$1)*(КАЛЕНДАРЬ!$U17=GRID!$B$3:$BI$3),0))*GRID!$B$66*(1-GRID!$B$69),0))</f>
        <v>37808</v>
      </c>
      <c r="N121" s="48" cm="1">
        <f t="array" ref="N121">IF($I$2="Раннее бронирование",
INDEX(GRID!$B$17:$BI$27,MATCH(M$7,GRID!$A$17:$A$27,0),MATCH(1,($U$2=GRID!$B$1:$BI$1)*(КАЛЕНДАРЬ!$U17=GRID!$B$3:$BI$3), 0))*GRID!$B$66,
ROUNDUP(INDEX(GRID!$B$17:$BI$27,MATCH(M$7,GRID!$A$17:$A$27,0),MATCH(1,($U$2=GRID!$B$1:$BI$1)*(КАЛЕНДАРЬ!$U17=GRID!$B$3:$BI$3), 0))*GRID!$B$66*(1-GRID!$B$69),0))</f>
        <v>39508</v>
      </c>
      <c r="O121" s="47" cm="1">
        <f t="array" ref="O121">IF($I$2="Раннее бронирование",
INDEX(GRID!$B$4:$BI$14,MATCH(O$7,GRID!$A$4:$A$14,0),MATCH(1,($U$2=GRID!$B$1:$BI$1)*(КАЛЕНДАРЬ!$U17=GRID!$B$3:$BI$3), 0))*GRID!$B$66,
ROUNDUP(INDEX(GRID!$B$4:$BI$14,MATCH(O$7,GRID!$A$4:$A$14,0),MATCH(1,($U$2=GRID!$B$1:$BI$1)*(КАЛЕНДАРЬ!$U17=GRID!$B$3:$BI$3),0))*GRID!$B$66*(1-GRID!$B$69),0))</f>
        <v>42364</v>
      </c>
      <c r="P121" s="48" cm="1">
        <f t="array" ref="P121">IF($I$2="Раннее бронирование",
INDEX(GRID!$B$17:$BI$27,MATCH(O$7,GRID!$A$17:$A$27,0),MATCH(1,($U$2=GRID!$B$1:$BI$1)*(КАЛЕНДАРЬ!$U17=GRID!$B$3:$BI$3), 0))*GRID!$B$66,
ROUNDUP(INDEX(GRID!$B$17:$BI$27,MATCH(O$7,GRID!$A$17:$A$27,0),MATCH(1,($U$2=GRID!$B$1:$BI$1)*(КАЛЕНДАРЬ!$U17=GRID!$B$3:$BI$3), 0))*GRID!$B$66*(1-GRID!$B$69),0))</f>
        <v>44064</v>
      </c>
      <c r="Q121" s="47" cm="1">
        <f t="array" ref="Q121">IF($I$2="Раннее бронирование",
INDEX(GRID!$B$4:$BI$14,MATCH(Q$7,GRID!$A$4:$A$14,0),MATCH(1,($U$2=GRID!$B$1:$BI$1)*(КАЛЕНДАРЬ!$U17=GRID!$B$3:$BI$3), 0))*GRID!$B$66,
ROUNDUP(INDEX(GRID!$B$4:$BI$14,MATCH(Q$7,GRID!$A$4:$A$14,0),MATCH(1,($U$2=GRID!$B$1:$BI$1)*(КАЛЕНДАРЬ!$U17=GRID!$B$3:$BI$3),0))*GRID!$B$66*(1-GRID!$B$69),0))</f>
        <v>47872</v>
      </c>
      <c r="R121" s="48" cm="1">
        <f t="array" ref="R121">IF($I$2="Раннее бронирование",
INDEX(GRID!$B$17:$BI$27,MATCH(Q$7,GRID!$A$17:$A$27,0),MATCH(1,($U$2=GRID!$B$1:$BI$1)*(КАЛЕНДАРЬ!$U17=GRID!$B$3:$BI$3), 0))*GRID!$B$66,
ROUNDUP(INDEX(GRID!$B$17:$BI$27,MATCH(Q$7,GRID!$A$17:$A$27,0),MATCH(1,($U$2=GRID!$B$1:$BI$1)*(КАЛЕНДАРЬ!$U17=GRID!$B$3:$BI$3), 0))*GRID!$B$66*(1-GRID!$B$69),0))</f>
        <v>49572</v>
      </c>
      <c r="S121" s="47" cm="1">
        <f t="array" ref="S121">IF($I$2="Раннее бронирование",
INDEX(GRID!$B$4:$BI$14,MATCH(S$7,GRID!$A$4:$A$14,0),MATCH(1,($U$2=GRID!$B$1:$BI$1)*(КАЛЕНДАРЬ!$U17=GRID!$B$3:$BI$3), 0))*GRID!$B$66,
ROUNDUP(INDEX(GRID!$B$4:$BI$14,MATCH(S$7,GRID!$A$4:$A$14,0),MATCH(1,($U$2=GRID!$B$1:$BI$1)*(КАЛЕНДАРЬ!$U17=GRID!$B$3:$BI$3),0))*GRID!$B$66*(1-GRID!$B$69),0))</f>
        <v>59704</v>
      </c>
      <c r="T121" s="48" cm="1">
        <f t="array" ref="T121">IF($I$2="Раннее бронирование",
INDEX(GRID!$B$17:$BI$27,MATCH(S$7,GRID!$A$17:$A$27,0),MATCH(1,($U$2=GRID!$B$1:$BI$1)*(КАЛЕНДАРЬ!$U17=GRID!$B$3:$BI$3), 0))*GRID!$B$66,
ROUNDUP(INDEX(GRID!$B$17:$BI$27,MATCH(S$7,GRID!$A$17:$A$27,0),MATCH(1,($U$2=GRID!$B$1:$BI$1)*(КАЛЕНДАРЬ!$U17=GRID!$B$3:$BI$3), 0))*GRID!$B$66*(1-GRID!$B$69),0))</f>
        <v>61404</v>
      </c>
      <c r="U121" s="47" cm="1">
        <f t="array" ref="U121">IF($I$2="Раннее бронирование",
INDEX(GRID!$B$4:$BI$14,MATCH(U$7,GRID!$A$4:$A$14,0),MATCH(1,($U$2=GRID!$B$1:$BI$1)*(КАЛЕНДАРЬ!$U17=GRID!$B$3:$BI$3), 0))*GRID!$B$66,
ROUNDUP(INDEX(GRID!$B$4:$BI$14,MATCH(U$7,GRID!$A$4:$A$14,0),MATCH(1,($U$2=GRID!$B$1:$BI$1)*(КАЛЕНДАРЬ!$U17=GRID!$B$3:$BI$3),0))*GRID!$B$66*(1-GRID!$B$69),0))</f>
        <v>65960</v>
      </c>
      <c r="V121" s="48" cm="1">
        <f t="array" ref="V121">IF($I$2="Раннее бронирование",
INDEX(GRID!$B$17:$BI$27,MATCH(U$7,GRID!$A$17:$A$27,0),MATCH(1,($U$2=GRID!$B$1:$BI$1)*(КАЛЕНДАРЬ!$U17=GRID!$B$3:$BI$3), 0))*GRID!$B$66,
ROUNDUP(INDEX(GRID!$B$17:$BI$27,MATCH(U$7,GRID!$A$17:$A$27,0),MATCH(1,($U$2=GRID!$B$1:$BI$1)*(КАЛЕНДАРЬ!$U17=GRID!$B$3:$BI$3), 0))*GRID!$B$66*(1-GRID!$B$69),0))</f>
        <v>67660</v>
      </c>
      <c r="W121" s="47" cm="1">
        <f t="array" ref="W121">IF($I$2="Раннее бронирование",
INDEX(GRID!$B$4:$BI$14,MATCH(W$7,GRID!$A$4:$A$14,0),MATCH(1,($U$2=GRID!$B$1:$BI$1)*(КАЛЕНДАРЬ!$U17=GRID!$B$3:$BI$3), 0))*GRID!$B$66,
ROUNDUP(INDEX(GRID!$B$4:$BI$14,MATCH(W$7,GRID!$A$4:$A$14,0),MATCH(1,($U$2=GRID!$B$1:$BI$1)*(КАЛЕНДАРЬ!$U17=GRID!$B$3:$BI$3),0))*GRID!$B$66*(1-GRID!$B$69),0))</f>
        <v>231200</v>
      </c>
      <c r="X121" s="48" cm="1">
        <f t="array" ref="X121">IF($I$2="Раннее бронирование",
INDEX(GRID!$B$17:$BI$27,MATCH(W$7,GRID!$A$17:$A$27,0),MATCH(1,($U$2=GRID!$B$1:$BI$1)*(КАЛЕНДАРЬ!$U17=GRID!$B$3:$BI$3), 0))*GRID!$B$66,
ROUNDUP(INDEX(GRID!$B$17:$BI$27,MATCH(W$7,GRID!$A$17:$A$27,0),MATCH(1,($U$2=GRID!$B$1:$BI$1)*(КАЛЕНДАРЬ!$U17=GRID!$B$3:$BI$3), 0))*GRID!$B$66*(1-GRID!$B$69),0))</f>
        <v>232900</v>
      </c>
    </row>
    <row r="122" spans="1:24" hidden="1" x14ac:dyDescent="0.2">
      <c r="A122" s="117" t="s">
        <v>42</v>
      </c>
      <c r="B122" s="117">
        <v>15</v>
      </c>
      <c r="C122" s="47" cm="1">
        <f t="array" ref="C122">IF($I$2="Раннее бронирование",
INDEX(GRID!$B$4:$BI$14,MATCH(C$7,GRID!$A$4:$A$14,0),MATCH(1,($U$2=GRID!$B$1:$BI$1)*(КАЛЕНДАРЬ!$U18=GRID!$B$3:$BI$3), 0))*GRID!$B$66,
ROUNDUP(INDEX(GRID!$B$4:$BI$14,MATCH(C$7,GRID!$A$4:$A$14,0),MATCH(1,($U$2=GRID!$B$1:$BI$1)*(КАЛЕНДАРЬ!$U18=GRID!$B$3:$BI$3),0))*GRID!$B$66*(1-GRID!$B$69),0))</f>
        <v>21760</v>
      </c>
      <c r="D122" s="48" cm="1">
        <f t="array" ref="D122">IF($I$2="Раннее бронирование",
INDEX(GRID!$B$17:$BI$27,MATCH(C$7,GRID!$A$17:$A$27,0),MATCH(1,($U$2=GRID!$B$1:$BI$1)*(КАЛЕНДАРЬ!$U18=GRID!$B$3:$BI$3), 0))*GRID!$B$66,
ROUNDUP(INDEX(GRID!$B$17:$BI$27,MATCH(C$7,GRID!$A$17:$A$27,0),MATCH(1,($U$2=GRID!$B$1:$BI$1)*(КАЛЕНДАРЬ!$U18=GRID!$B$3:$BI$3), 0))*GRID!$B$66*(1-GRID!$B$69),0))</f>
        <v>23460</v>
      </c>
      <c r="E122" s="47" cm="1">
        <f t="array" ref="E122">IF($I$2="Раннее бронирование",
INDEX(GRID!$B$4:$BI$14,MATCH(E$7,GRID!$A$4:$A$14,0),MATCH(1,($U$2=GRID!$B$1:$BI$1)*(КАЛЕНДАРЬ!$U18=GRID!$B$3:$BI$3), 0))*GRID!$B$66,
ROUNDUP(INDEX(GRID!$B$4:$BI$14,MATCH(E$7,GRID!$A$4:$A$14,0),MATCH(1,($U$2=GRID!$B$1:$BI$1)*(КАЛЕНДАРЬ!$U18=GRID!$B$3:$BI$3),0))*GRID!$B$66*(1-GRID!$B$69),0))</f>
        <v>24344</v>
      </c>
      <c r="F122" s="48" cm="1">
        <f t="array" ref="F122">IF($I$2="Раннее бронирование",
INDEX(GRID!$B$17:$BI$27,MATCH(E$7,GRID!$A$17:$A$27,0),MATCH(1,($U$2=GRID!$B$1:$BI$1)*(КАЛЕНДАРЬ!$U18=GRID!$B$3:$BI$3), 0))*GRID!$B$66,
ROUNDUP(INDEX(GRID!$B$17:$BI$27,MATCH(E$7,GRID!$A$17:$A$27,0),MATCH(1,($U$2=GRID!$B$1:$BI$1)*(КАЛЕНДАРЬ!$U18=GRID!$B$3:$BI$3), 0))*GRID!$B$66*(1-GRID!$B$69),0))</f>
        <v>26044</v>
      </c>
      <c r="G122" s="47" cm="1">
        <f t="array" ref="G122">IF($I$2="Раннее бронирование",
INDEX(GRID!$B$4:$BI$14,MATCH(G$7,GRID!$A$4:$A$14,0),MATCH(1,($U$2=GRID!$B$1:$BI$1)*(КАЛЕНДАРЬ!$U18=GRID!$B$3:$BI$3), 0))*GRID!$B$66,
ROUNDUP(INDEX(GRID!$B$4:$BI$14,MATCH(G$7,GRID!$A$4:$A$14,0),MATCH(1,($U$2=GRID!$B$1:$BI$1)*(КАЛЕНДАРЬ!$U18=GRID!$B$3:$BI$3),0))*GRID!$B$66*(1-GRID!$B$69),0))</f>
        <v>27132</v>
      </c>
      <c r="H122" s="48" cm="1">
        <f t="array" ref="H122">IF($I$2="Раннее бронирование",
INDEX(GRID!$B$17:$BI$27,MATCH(G$7,GRID!$A$17:$A$27,0),MATCH(1,($U$2=GRID!$B$1:$BI$1)*(КАЛЕНДАРЬ!$U18=GRID!$B$3:$BI$3), 0))*GRID!$B$66,
ROUNDUP(INDEX(GRID!$B$17:$BI$27,MATCH(G$7,GRID!$A$17:$A$27,0),MATCH(1,($U$2=GRID!$B$1:$BI$1)*(КАЛЕНДАРЬ!$U18=GRID!$B$3:$BI$3), 0))*GRID!$B$66*(1-GRID!$B$69),0))</f>
        <v>28832</v>
      </c>
      <c r="I122" s="47" cm="1">
        <f t="array" ref="I122">IF($I$2="Раннее бронирование",
INDEX(GRID!$B$4:$BI$14,MATCH(I$7,GRID!$A$4:$A$14,0),MATCH(1,($U$2=GRID!$B$1:$BI$1)*(КАЛЕНДАРЬ!$U18=GRID!$B$3:$BI$3), 0))*GRID!$B$66,
ROUNDUP(INDEX(GRID!$B$4:$BI$14,MATCH(I$7,GRID!$A$4:$A$14,0),MATCH(1,($U$2=GRID!$B$1:$BI$1)*(КАЛЕНДАРЬ!$U18=GRID!$B$3:$BI$3),0))*GRID!$B$66*(1-GRID!$B$69),0))</f>
        <v>30328</v>
      </c>
      <c r="J122" s="48" cm="1">
        <f t="array" ref="J122">IF($I$2="Раннее бронирование",
INDEX(GRID!$B$17:$BI$27,MATCH(I$7,GRID!$A$17:$A$27,0),MATCH(1,($U$2=GRID!$B$1:$BI$1)*(КАЛЕНДАРЬ!$U18=GRID!$B$3:$BI$3), 0))*GRID!$B$66,
ROUNDUP(INDEX(GRID!$B$17:$BI$27,MATCH(I$7,GRID!$A$17:$A$27,0),MATCH(1,($U$2=GRID!$B$1:$BI$1)*(КАЛЕНДАРЬ!$U18=GRID!$B$3:$BI$3), 0))*GRID!$B$66*(1-GRID!$B$69),0))</f>
        <v>32028</v>
      </c>
      <c r="K122" s="47" cm="1">
        <f t="array" ref="K122">IF($I$2="Раннее бронирование",
INDEX(GRID!$B$4:$BI$14,MATCH(K$7,GRID!$A$4:$A$14,0),MATCH(1,($U$2=GRID!$B$1:$BI$1)*(КАЛЕНДАРЬ!$U18=GRID!$B$3:$BI$3), 0))*GRID!$B$66,
ROUNDUP(INDEX(GRID!$B$4:$BI$14,MATCH(K$7,GRID!$A$4:$A$14,0),MATCH(1,($U$2=GRID!$B$1:$BI$1)*(КАЛЕНДАРЬ!$U18=GRID!$B$3:$BI$3),0))*GRID!$B$66*(1-GRID!$B$69),0))</f>
        <v>33864</v>
      </c>
      <c r="L122" s="48" cm="1">
        <f t="array" ref="L122">IF($I$2="Раннее бронирование",
INDEX(GRID!$B$17:$BI$27,MATCH(K$7,GRID!$A$17:$A$27,0),MATCH(1,($U$2=GRID!$B$1:$BI$1)*(КАЛЕНДАРЬ!$U18=GRID!$B$3:$BI$3), 0))*GRID!$B$66,
ROUNDUP(INDEX(GRID!$B$17:$BI$27,MATCH(K$7,GRID!$A$17:$A$27,0),MATCH(1,($U$2=GRID!$B$1:$BI$1)*(КАЛЕНДАРЬ!$U18=GRID!$B$3:$BI$3), 0))*GRID!$B$66*(1-GRID!$B$69),0))</f>
        <v>35564</v>
      </c>
      <c r="M122" s="47" cm="1">
        <f t="array" ref="M122">IF($I$2="Раннее бронирование",
INDEX(GRID!$B$4:$BI$14,MATCH(M$7,GRID!$A$4:$A$14,0),MATCH(1,($U$2=GRID!$B$1:$BI$1)*(КАЛЕНДАРЬ!$U18=GRID!$B$3:$BI$3), 0))*GRID!$B$66,
ROUNDUP(INDEX(GRID!$B$4:$BI$14,MATCH(M$7,GRID!$A$4:$A$14,0),MATCH(1,($U$2=GRID!$B$1:$BI$1)*(КАЛЕНДАРЬ!$U18=GRID!$B$3:$BI$3),0))*GRID!$B$66*(1-GRID!$B$69),0))</f>
        <v>37808</v>
      </c>
      <c r="N122" s="48" cm="1">
        <f t="array" ref="N122">IF($I$2="Раннее бронирование",
INDEX(GRID!$B$17:$BI$27,MATCH(M$7,GRID!$A$17:$A$27,0),MATCH(1,($U$2=GRID!$B$1:$BI$1)*(КАЛЕНДАРЬ!$U18=GRID!$B$3:$BI$3), 0))*GRID!$B$66,
ROUNDUP(INDEX(GRID!$B$17:$BI$27,MATCH(M$7,GRID!$A$17:$A$27,0),MATCH(1,($U$2=GRID!$B$1:$BI$1)*(КАЛЕНДАРЬ!$U18=GRID!$B$3:$BI$3), 0))*GRID!$B$66*(1-GRID!$B$69),0))</f>
        <v>39508</v>
      </c>
      <c r="O122" s="47" cm="1">
        <f t="array" ref="O122">IF($I$2="Раннее бронирование",
INDEX(GRID!$B$4:$BI$14,MATCH(O$7,GRID!$A$4:$A$14,0),MATCH(1,($U$2=GRID!$B$1:$BI$1)*(КАЛЕНДАРЬ!$U18=GRID!$B$3:$BI$3), 0))*GRID!$B$66,
ROUNDUP(INDEX(GRID!$B$4:$BI$14,MATCH(O$7,GRID!$A$4:$A$14,0),MATCH(1,($U$2=GRID!$B$1:$BI$1)*(КАЛЕНДАРЬ!$U18=GRID!$B$3:$BI$3),0))*GRID!$B$66*(1-GRID!$B$69),0))</f>
        <v>42364</v>
      </c>
      <c r="P122" s="48" cm="1">
        <f t="array" ref="P122">IF($I$2="Раннее бронирование",
INDEX(GRID!$B$17:$BI$27,MATCH(O$7,GRID!$A$17:$A$27,0),MATCH(1,($U$2=GRID!$B$1:$BI$1)*(КАЛЕНДАРЬ!$U18=GRID!$B$3:$BI$3), 0))*GRID!$B$66,
ROUNDUP(INDEX(GRID!$B$17:$BI$27,MATCH(O$7,GRID!$A$17:$A$27,0),MATCH(1,($U$2=GRID!$B$1:$BI$1)*(КАЛЕНДАРЬ!$U18=GRID!$B$3:$BI$3), 0))*GRID!$B$66*(1-GRID!$B$69),0))</f>
        <v>44064</v>
      </c>
      <c r="Q122" s="47" cm="1">
        <f t="array" ref="Q122">IF($I$2="Раннее бронирование",
INDEX(GRID!$B$4:$BI$14,MATCH(Q$7,GRID!$A$4:$A$14,0),MATCH(1,($U$2=GRID!$B$1:$BI$1)*(КАЛЕНДАРЬ!$U18=GRID!$B$3:$BI$3), 0))*GRID!$B$66,
ROUNDUP(INDEX(GRID!$B$4:$BI$14,MATCH(Q$7,GRID!$A$4:$A$14,0),MATCH(1,($U$2=GRID!$B$1:$BI$1)*(КАЛЕНДАРЬ!$U18=GRID!$B$3:$BI$3),0))*GRID!$B$66*(1-GRID!$B$69),0))</f>
        <v>47872</v>
      </c>
      <c r="R122" s="48" cm="1">
        <f t="array" ref="R122">IF($I$2="Раннее бронирование",
INDEX(GRID!$B$17:$BI$27,MATCH(Q$7,GRID!$A$17:$A$27,0),MATCH(1,($U$2=GRID!$B$1:$BI$1)*(КАЛЕНДАРЬ!$U18=GRID!$B$3:$BI$3), 0))*GRID!$B$66,
ROUNDUP(INDEX(GRID!$B$17:$BI$27,MATCH(Q$7,GRID!$A$17:$A$27,0),MATCH(1,($U$2=GRID!$B$1:$BI$1)*(КАЛЕНДАРЬ!$U18=GRID!$B$3:$BI$3), 0))*GRID!$B$66*(1-GRID!$B$69),0))</f>
        <v>49572</v>
      </c>
      <c r="S122" s="47" cm="1">
        <f t="array" ref="S122">IF($I$2="Раннее бронирование",
INDEX(GRID!$B$4:$BI$14,MATCH(S$7,GRID!$A$4:$A$14,0),MATCH(1,($U$2=GRID!$B$1:$BI$1)*(КАЛЕНДАРЬ!$U18=GRID!$B$3:$BI$3), 0))*GRID!$B$66,
ROUNDUP(INDEX(GRID!$B$4:$BI$14,MATCH(S$7,GRID!$A$4:$A$14,0),MATCH(1,($U$2=GRID!$B$1:$BI$1)*(КАЛЕНДАРЬ!$U18=GRID!$B$3:$BI$3),0))*GRID!$B$66*(1-GRID!$B$69),0))</f>
        <v>59704</v>
      </c>
      <c r="T122" s="48" cm="1">
        <f t="array" ref="T122">IF($I$2="Раннее бронирование",
INDEX(GRID!$B$17:$BI$27,MATCH(S$7,GRID!$A$17:$A$27,0),MATCH(1,($U$2=GRID!$B$1:$BI$1)*(КАЛЕНДАРЬ!$U18=GRID!$B$3:$BI$3), 0))*GRID!$B$66,
ROUNDUP(INDEX(GRID!$B$17:$BI$27,MATCH(S$7,GRID!$A$17:$A$27,0),MATCH(1,($U$2=GRID!$B$1:$BI$1)*(КАЛЕНДАРЬ!$U18=GRID!$B$3:$BI$3), 0))*GRID!$B$66*(1-GRID!$B$69),0))</f>
        <v>61404</v>
      </c>
      <c r="U122" s="47" cm="1">
        <f t="array" ref="U122">IF($I$2="Раннее бронирование",
INDEX(GRID!$B$4:$BI$14,MATCH(U$7,GRID!$A$4:$A$14,0),MATCH(1,($U$2=GRID!$B$1:$BI$1)*(КАЛЕНДАРЬ!$U18=GRID!$B$3:$BI$3), 0))*GRID!$B$66,
ROUNDUP(INDEX(GRID!$B$4:$BI$14,MATCH(U$7,GRID!$A$4:$A$14,0),MATCH(1,($U$2=GRID!$B$1:$BI$1)*(КАЛЕНДАРЬ!$U18=GRID!$B$3:$BI$3),0))*GRID!$B$66*(1-GRID!$B$69),0))</f>
        <v>65960</v>
      </c>
      <c r="V122" s="48" cm="1">
        <f t="array" ref="V122">IF($I$2="Раннее бронирование",
INDEX(GRID!$B$17:$BI$27,MATCH(U$7,GRID!$A$17:$A$27,0),MATCH(1,($U$2=GRID!$B$1:$BI$1)*(КАЛЕНДАРЬ!$U18=GRID!$B$3:$BI$3), 0))*GRID!$B$66,
ROUNDUP(INDEX(GRID!$B$17:$BI$27,MATCH(U$7,GRID!$A$17:$A$27,0),MATCH(1,($U$2=GRID!$B$1:$BI$1)*(КАЛЕНДАРЬ!$U18=GRID!$B$3:$BI$3), 0))*GRID!$B$66*(1-GRID!$B$69),0))</f>
        <v>67660</v>
      </c>
      <c r="W122" s="47" cm="1">
        <f t="array" ref="W122">IF($I$2="Раннее бронирование",
INDEX(GRID!$B$4:$BI$14,MATCH(W$7,GRID!$A$4:$A$14,0),MATCH(1,($U$2=GRID!$B$1:$BI$1)*(КАЛЕНДАРЬ!$U18=GRID!$B$3:$BI$3), 0))*GRID!$B$66,
ROUNDUP(INDEX(GRID!$B$4:$BI$14,MATCH(W$7,GRID!$A$4:$A$14,0),MATCH(1,($U$2=GRID!$B$1:$BI$1)*(КАЛЕНДАРЬ!$U18=GRID!$B$3:$BI$3),0))*GRID!$B$66*(1-GRID!$B$69),0))</f>
        <v>231200</v>
      </c>
      <c r="X122" s="48" cm="1">
        <f t="array" ref="X122">IF($I$2="Раннее бронирование",
INDEX(GRID!$B$17:$BI$27,MATCH(W$7,GRID!$A$17:$A$27,0),MATCH(1,($U$2=GRID!$B$1:$BI$1)*(КАЛЕНДАРЬ!$U18=GRID!$B$3:$BI$3), 0))*GRID!$B$66,
ROUNDUP(INDEX(GRID!$B$17:$BI$27,MATCH(W$7,GRID!$A$17:$A$27,0),MATCH(1,($U$2=GRID!$B$1:$BI$1)*(КАЛЕНДАРЬ!$U18=GRID!$B$3:$BI$3), 0))*GRID!$B$66*(1-GRID!$B$69),0))</f>
        <v>232900</v>
      </c>
    </row>
    <row r="123" spans="1:24" hidden="1" x14ac:dyDescent="0.2">
      <c r="A123" s="117" t="s">
        <v>43</v>
      </c>
      <c r="B123" s="117">
        <v>16</v>
      </c>
      <c r="C123" s="47" cm="1">
        <f t="array" ref="C123">IF($I$2="Раннее бронирование",
INDEX(GRID!$B$4:$BI$14,MATCH(C$7,GRID!$A$4:$A$14,0),MATCH(1,($U$2=GRID!$B$1:$BI$1)*(КАЛЕНДАРЬ!$U19=GRID!$B$3:$BI$3), 0))*GRID!$B$66,
ROUNDUP(INDEX(GRID!$B$4:$BI$14,MATCH(C$7,GRID!$A$4:$A$14,0),MATCH(1,($U$2=GRID!$B$1:$BI$1)*(КАЛЕНДАРЬ!$U19=GRID!$B$3:$BI$3),0))*GRID!$B$66*(1-GRID!$B$69),0))</f>
        <v>21760</v>
      </c>
      <c r="D123" s="48" cm="1">
        <f t="array" ref="D123">IF($I$2="Раннее бронирование",
INDEX(GRID!$B$17:$BI$27,MATCH(C$7,GRID!$A$17:$A$27,0),MATCH(1,($U$2=GRID!$B$1:$BI$1)*(КАЛЕНДАРЬ!$U19=GRID!$B$3:$BI$3), 0))*GRID!$B$66,
ROUNDUP(INDEX(GRID!$B$17:$BI$27,MATCH(C$7,GRID!$A$17:$A$27,0),MATCH(1,($U$2=GRID!$B$1:$BI$1)*(КАЛЕНДАРЬ!$U19=GRID!$B$3:$BI$3), 0))*GRID!$B$66*(1-GRID!$B$69),0))</f>
        <v>23460</v>
      </c>
      <c r="E123" s="47" cm="1">
        <f t="array" ref="E123">IF($I$2="Раннее бронирование",
INDEX(GRID!$B$4:$BI$14,MATCH(E$7,GRID!$A$4:$A$14,0),MATCH(1,($U$2=GRID!$B$1:$BI$1)*(КАЛЕНДАРЬ!$U19=GRID!$B$3:$BI$3), 0))*GRID!$B$66,
ROUNDUP(INDEX(GRID!$B$4:$BI$14,MATCH(E$7,GRID!$A$4:$A$14,0),MATCH(1,($U$2=GRID!$B$1:$BI$1)*(КАЛЕНДАРЬ!$U19=GRID!$B$3:$BI$3),0))*GRID!$B$66*(1-GRID!$B$69),0))</f>
        <v>24344</v>
      </c>
      <c r="F123" s="48" cm="1">
        <f t="array" ref="F123">IF($I$2="Раннее бронирование",
INDEX(GRID!$B$17:$BI$27,MATCH(E$7,GRID!$A$17:$A$27,0),MATCH(1,($U$2=GRID!$B$1:$BI$1)*(КАЛЕНДАРЬ!$U19=GRID!$B$3:$BI$3), 0))*GRID!$B$66,
ROUNDUP(INDEX(GRID!$B$17:$BI$27,MATCH(E$7,GRID!$A$17:$A$27,0),MATCH(1,($U$2=GRID!$B$1:$BI$1)*(КАЛЕНДАРЬ!$U19=GRID!$B$3:$BI$3), 0))*GRID!$B$66*(1-GRID!$B$69),0))</f>
        <v>26044</v>
      </c>
      <c r="G123" s="47" cm="1">
        <f t="array" ref="G123">IF($I$2="Раннее бронирование",
INDEX(GRID!$B$4:$BI$14,MATCH(G$7,GRID!$A$4:$A$14,0),MATCH(1,($U$2=GRID!$B$1:$BI$1)*(КАЛЕНДАРЬ!$U19=GRID!$B$3:$BI$3), 0))*GRID!$B$66,
ROUNDUP(INDEX(GRID!$B$4:$BI$14,MATCH(G$7,GRID!$A$4:$A$14,0),MATCH(1,($U$2=GRID!$B$1:$BI$1)*(КАЛЕНДАРЬ!$U19=GRID!$B$3:$BI$3),0))*GRID!$B$66*(1-GRID!$B$69),0))</f>
        <v>27132</v>
      </c>
      <c r="H123" s="48" cm="1">
        <f t="array" ref="H123">IF($I$2="Раннее бронирование",
INDEX(GRID!$B$17:$BI$27,MATCH(G$7,GRID!$A$17:$A$27,0),MATCH(1,($U$2=GRID!$B$1:$BI$1)*(КАЛЕНДАРЬ!$U19=GRID!$B$3:$BI$3), 0))*GRID!$B$66,
ROUNDUP(INDEX(GRID!$B$17:$BI$27,MATCH(G$7,GRID!$A$17:$A$27,0),MATCH(1,($U$2=GRID!$B$1:$BI$1)*(КАЛЕНДАРЬ!$U19=GRID!$B$3:$BI$3), 0))*GRID!$B$66*(1-GRID!$B$69),0))</f>
        <v>28832</v>
      </c>
      <c r="I123" s="47" cm="1">
        <f t="array" ref="I123">IF($I$2="Раннее бронирование",
INDEX(GRID!$B$4:$BI$14,MATCH(I$7,GRID!$A$4:$A$14,0),MATCH(1,($U$2=GRID!$B$1:$BI$1)*(КАЛЕНДАРЬ!$U19=GRID!$B$3:$BI$3), 0))*GRID!$B$66,
ROUNDUP(INDEX(GRID!$B$4:$BI$14,MATCH(I$7,GRID!$A$4:$A$14,0),MATCH(1,($U$2=GRID!$B$1:$BI$1)*(КАЛЕНДАРЬ!$U19=GRID!$B$3:$BI$3),0))*GRID!$B$66*(1-GRID!$B$69),0))</f>
        <v>30328</v>
      </c>
      <c r="J123" s="48" cm="1">
        <f t="array" ref="J123">IF($I$2="Раннее бронирование",
INDEX(GRID!$B$17:$BI$27,MATCH(I$7,GRID!$A$17:$A$27,0),MATCH(1,($U$2=GRID!$B$1:$BI$1)*(КАЛЕНДАРЬ!$U19=GRID!$B$3:$BI$3), 0))*GRID!$B$66,
ROUNDUP(INDEX(GRID!$B$17:$BI$27,MATCH(I$7,GRID!$A$17:$A$27,0),MATCH(1,($U$2=GRID!$B$1:$BI$1)*(КАЛЕНДАРЬ!$U19=GRID!$B$3:$BI$3), 0))*GRID!$B$66*(1-GRID!$B$69),0))</f>
        <v>32028</v>
      </c>
      <c r="K123" s="47" cm="1">
        <f t="array" ref="K123">IF($I$2="Раннее бронирование",
INDEX(GRID!$B$4:$BI$14,MATCH(K$7,GRID!$A$4:$A$14,0),MATCH(1,($U$2=GRID!$B$1:$BI$1)*(КАЛЕНДАРЬ!$U19=GRID!$B$3:$BI$3), 0))*GRID!$B$66,
ROUNDUP(INDEX(GRID!$B$4:$BI$14,MATCH(K$7,GRID!$A$4:$A$14,0),MATCH(1,($U$2=GRID!$B$1:$BI$1)*(КАЛЕНДАРЬ!$U19=GRID!$B$3:$BI$3),0))*GRID!$B$66*(1-GRID!$B$69),0))</f>
        <v>33864</v>
      </c>
      <c r="L123" s="48" cm="1">
        <f t="array" ref="L123">IF($I$2="Раннее бронирование",
INDEX(GRID!$B$17:$BI$27,MATCH(K$7,GRID!$A$17:$A$27,0),MATCH(1,($U$2=GRID!$B$1:$BI$1)*(КАЛЕНДАРЬ!$U19=GRID!$B$3:$BI$3), 0))*GRID!$B$66,
ROUNDUP(INDEX(GRID!$B$17:$BI$27,MATCH(K$7,GRID!$A$17:$A$27,0),MATCH(1,($U$2=GRID!$B$1:$BI$1)*(КАЛЕНДАРЬ!$U19=GRID!$B$3:$BI$3), 0))*GRID!$B$66*(1-GRID!$B$69),0))</f>
        <v>35564</v>
      </c>
      <c r="M123" s="47" cm="1">
        <f t="array" ref="M123">IF($I$2="Раннее бронирование",
INDEX(GRID!$B$4:$BI$14,MATCH(M$7,GRID!$A$4:$A$14,0),MATCH(1,($U$2=GRID!$B$1:$BI$1)*(КАЛЕНДАРЬ!$U19=GRID!$B$3:$BI$3), 0))*GRID!$B$66,
ROUNDUP(INDEX(GRID!$B$4:$BI$14,MATCH(M$7,GRID!$A$4:$A$14,0),MATCH(1,($U$2=GRID!$B$1:$BI$1)*(КАЛЕНДАРЬ!$U19=GRID!$B$3:$BI$3),0))*GRID!$B$66*(1-GRID!$B$69),0))</f>
        <v>37808</v>
      </c>
      <c r="N123" s="48" cm="1">
        <f t="array" ref="N123">IF($I$2="Раннее бронирование",
INDEX(GRID!$B$17:$BI$27,MATCH(M$7,GRID!$A$17:$A$27,0),MATCH(1,($U$2=GRID!$B$1:$BI$1)*(КАЛЕНДАРЬ!$U19=GRID!$B$3:$BI$3), 0))*GRID!$B$66,
ROUNDUP(INDEX(GRID!$B$17:$BI$27,MATCH(M$7,GRID!$A$17:$A$27,0),MATCH(1,($U$2=GRID!$B$1:$BI$1)*(КАЛЕНДАРЬ!$U19=GRID!$B$3:$BI$3), 0))*GRID!$B$66*(1-GRID!$B$69),0))</f>
        <v>39508</v>
      </c>
      <c r="O123" s="47" cm="1">
        <f t="array" ref="O123">IF($I$2="Раннее бронирование",
INDEX(GRID!$B$4:$BI$14,MATCH(O$7,GRID!$A$4:$A$14,0),MATCH(1,($U$2=GRID!$B$1:$BI$1)*(КАЛЕНДАРЬ!$U19=GRID!$B$3:$BI$3), 0))*GRID!$B$66,
ROUNDUP(INDEX(GRID!$B$4:$BI$14,MATCH(O$7,GRID!$A$4:$A$14,0),MATCH(1,($U$2=GRID!$B$1:$BI$1)*(КАЛЕНДАРЬ!$U19=GRID!$B$3:$BI$3),0))*GRID!$B$66*(1-GRID!$B$69),0))</f>
        <v>42364</v>
      </c>
      <c r="P123" s="48" cm="1">
        <f t="array" ref="P123">IF($I$2="Раннее бронирование",
INDEX(GRID!$B$17:$BI$27,MATCH(O$7,GRID!$A$17:$A$27,0),MATCH(1,($U$2=GRID!$B$1:$BI$1)*(КАЛЕНДАРЬ!$U19=GRID!$B$3:$BI$3), 0))*GRID!$B$66,
ROUNDUP(INDEX(GRID!$B$17:$BI$27,MATCH(O$7,GRID!$A$17:$A$27,0),MATCH(1,($U$2=GRID!$B$1:$BI$1)*(КАЛЕНДАРЬ!$U19=GRID!$B$3:$BI$3), 0))*GRID!$B$66*(1-GRID!$B$69),0))</f>
        <v>44064</v>
      </c>
      <c r="Q123" s="47" cm="1">
        <f t="array" ref="Q123">IF($I$2="Раннее бронирование",
INDEX(GRID!$B$4:$BI$14,MATCH(Q$7,GRID!$A$4:$A$14,0),MATCH(1,($U$2=GRID!$B$1:$BI$1)*(КАЛЕНДАРЬ!$U19=GRID!$B$3:$BI$3), 0))*GRID!$B$66,
ROUNDUP(INDEX(GRID!$B$4:$BI$14,MATCH(Q$7,GRID!$A$4:$A$14,0),MATCH(1,($U$2=GRID!$B$1:$BI$1)*(КАЛЕНДАРЬ!$U19=GRID!$B$3:$BI$3),0))*GRID!$B$66*(1-GRID!$B$69),0))</f>
        <v>47872</v>
      </c>
      <c r="R123" s="48" cm="1">
        <f t="array" ref="R123">IF($I$2="Раннее бронирование",
INDEX(GRID!$B$17:$BI$27,MATCH(Q$7,GRID!$A$17:$A$27,0),MATCH(1,($U$2=GRID!$B$1:$BI$1)*(КАЛЕНДАРЬ!$U19=GRID!$B$3:$BI$3), 0))*GRID!$B$66,
ROUNDUP(INDEX(GRID!$B$17:$BI$27,MATCH(Q$7,GRID!$A$17:$A$27,0),MATCH(1,($U$2=GRID!$B$1:$BI$1)*(КАЛЕНДАРЬ!$U19=GRID!$B$3:$BI$3), 0))*GRID!$B$66*(1-GRID!$B$69),0))</f>
        <v>49572</v>
      </c>
      <c r="S123" s="47" cm="1">
        <f t="array" ref="S123">IF($I$2="Раннее бронирование",
INDEX(GRID!$B$4:$BI$14,MATCH(S$7,GRID!$A$4:$A$14,0),MATCH(1,($U$2=GRID!$B$1:$BI$1)*(КАЛЕНДАРЬ!$U19=GRID!$B$3:$BI$3), 0))*GRID!$B$66,
ROUNDUP(INDEX(GRID!$B$4:$BI$14,MATCH(S$7,GRID!$A$4:$A$14,0),MATCH(1,($U$2=GRID!$B$1:$BI$1)*(КАЛЕНДАРЬ!$U19=GRID!$B$3:$BI$3),0))*GRID!$B$66*(1-GRID!$B$69),0))</f>
        <v>59704</v>
      </c>
      <c r="T123" s="48" cm="1">
        <f t="array" ref="T123">IF($I$2="Раннее бронирование",
INDEX(GRID!$B$17:$BI$27,MATCH(S$7,GRID!$A$17:$A$27,0),MATCH(1,($U$2=GRID!$B$1:$BI$1)*(КАЛЕНДАРЬ!$U19=GRID!$B$3:$BI$3), 0))*GRID!$B$66,
ROUNDUP(INDEX(GRID!$B$17:$BI$27,MATCH(S$7,GRID!$A$17:$A$27,0),MATCH(1,($U$2=GRID!$B$1:$BI$1)*(КАЛЕНДАРЬ!$U19=GRID!$B$3:$BI$3), 0))*GRID!$B$66*(1-GRID!$B$69),0))</f>
        <v>61404</v>
      </c>
      <c r="U123" s="47" cm="1">
        <f t="array" ref="U123">IF($I$2="Раннее бронирование",
INDEX(GRID!$B$4:$BI$14,MATCH(U$7,GRID!$A$4:$A$14,0),MATCH(1,($U$2=GRID!$B$1:$BI$1)*(КАЛЕНДАРЬ!$U19=GRID!$B$3:$BI$3), 0))*GRID!$B$66,
ROUNDUP(INDEX(GRID!$B$4:$BI$14,MATCH(U$7,GRID!$A$4:$A$14,0),MATCH(1,($U$2=GRID!$B$1:$BI$1)*(КАЛЕНДАРЬ!$U19=GRID!$B$3:$BI$3),0))*GRID!$B$66*(1-GRID!$B$69),0))</f>
        <v>65960</v>
      </c>
      <c r="V123" s="48" cm="1">
        <f t="array" ref="V123">IF($I$2="Раннее бронирование",
INDEX(GRID!$B$17:$BI$27,MATCH(U$7,GRID!$A$17:$A$27,0),MATCH(1,($U$2=GRID!$B$1:$BI$1)*(КАЛЕНДАРЬ!$U19=GRID!$B$3:$BI$3), 0))*GRID!$B$66,
ROUNDUP(INDEX(GRID!$B$17:$BI$27,MATCH(U$7,GRID!$A$17:$A$27,0),MATCH(1,($U$2=GRID!$B$1:$BI$1)*(КАЛЕНДАРЬ!$U19=GRID!$B$3:$BI$3), 0))*GRID!$B$66*(1-GRID!$B$69),0))</f>
        <v>67660</v>
      </c>
      <c r="W123" s="47" cm="1">
        <f t="array" ref="W123">IF($I$2="Раннее бронирование",
INDEX(GRID!$B$4:$BI$14,MATCH(W$7,GRID!$A$4:$A$14,0),MATCH(1,($U$2=GRID!$B$1:$BI$1)*(КАЛЕНДАРЬ!$U19=GRID!$B$3:$BI$3), 0))*GRID!$B$66,
ROUNDUP(INDEX(GRID!$B$4:$BI$14,MATCH(W$7,GRID!$A$4:$A$14,0),MATCH(1,($U$2=GRID!$B$1:$BI$1)*(КАЛЕНДАРЬ!$U19=GRID!$B$3:$BI$3),0))*GRID!$B$66*(1-GRID!$B$69),0))</f>
        <v>231200</v>
      </c>
      <c r="X123" s="48" cm="1">
        <f t="array" ref="X123">IF($I$2="Раннее бронирование",
INDEX(GRID!$B$17:$BI$27,MATCH(W$7,GRID!$A$17:$A$27,0),MATCH(1,($U$2=GRID!$B$1:$BI$1)*(КАЛЕНДАРЬ!$U19=GRID!$B$3:$BI$3), 0))*GRID!$B$66,
ROUNDUP(INDEX(GRID!$B$17:$BI$27,MATCH(W$7,GRID!$A$17:$A$27,0),MATCH(1,($U$2=GRID!$B$1:$BI$1)*(КАЛЕНДАРЬ!$U19=GRID!$B$3:$BI$3), 0))*GRID!$B$66*(1-GRID!$B$69),0))</f>
        <v>232900</v>
      </c>
    </row>
    <row r="124" spans="1:24" hidden="1" x14ac:dyDescent="0.2">
      <c r="A124" s="117" t="s">
        <v>44</v>
      </c>
      <c r="B124" s="117">
        <v>17</v>
      </c>
      <c r="C124" s="47" cm="1">
        <f t="array" ref="C124">IF($I$2="Раннее бронирование",
INDEX(GRID!$B$4:$BI$14,MATCH(C$7,GRID!$A$4:$A$14,0),MATCH(1,($U$2=GRID!$B$1:$BI$1)*(КАЛЕНДАРЬ!$U20=GRID!$B$3:$BI$3), 0))*GRID!$B$66,
ROUNDUP(INDEX(GRID!$B$4:$BI$14,MATCH(C$7,GRID!$A$4:$A$14,0),MATCH(1,($U$2=GRID!$B$1:$BI$1)*(КАЛЕНДАРЬ!$U20=GRID!$B$3:$BI$3),0))*GRID!$B$66*(1-GRID!$B$69),0))</f>
        <v>21760</v>
      </c>
      <c r="D124" s="48" cm="1">
        <f t="array" ref="D124">IF($I$2="Раннее бронирование",
INDEX(GRID!$B$17:$BI$27,MATCH(C$7,GRID!$A$17:$A$27,0),MATCH(1,($U$2=GRID!$B$1:$BI$1)*(КАЛЕНДАРЬ!$U20=GRID!$B$3:$BI$3), 0))*GRID!$B$66,
ROUNDUP(INDEX(GRID!$B$17:$BI$27,MATCH(C$7,GRID!$A$17:$A$27,0),MATCH(1,($U$2=GRID!$B$1:$BI$1)*(КАЛЕНДАРЬ!$U20=GRID!$B$3:$BI$3), 0))*GRID!$B$66*(1-GRID!$B$69),0))</f>
        <v>23460</v>
      </c>
      <c r="E124" s="47" cm="1">
        <f t="array" ref="E124">IF($I$2="Раннее бронирование",
INDEX(GRID!$B$4:$BI$14,MATCH(E$7,GRID!$A$4:$A$14,0),MATCH(1,($U$2=GRID!$B$1:$BI$1)*(КАЛЕНДАРЬ!$U20=GRID!$B$3:$BI$3), 0))*GRID!$B$66,
ROUNDUP(INDEX(GRID!$B$4:$BI$14,MATCH(E$7,GRID!$A$4:$A$14,0),MATCH(1,($U$2=GRID!$B$1:$BI$1)*(КАЛЕНДАРЬ!$U20=GRID!$B$3:$BI$3),0))*GRID!$B$66*(1-GRID!$B$69),0))</f>
        <v>24344</v>
      </c>
      <c r="F124" s="48" cm="1">
        <f t="array" ref="F124">IF($I$2="Раннее бронирование",
INDEX(GRID!$B$17:$BI$27,MATCH(E$7,GRID!$A$17:$A$27,0),MATCH(1,($U$2=GRID!$B$1:$BI$1)*(КАЛЕНДАРЬ!$U20=GRID!$B$3:$BI$3), 0))*GRID!$B$66,
ROUNDUP(INDEX(GRID!$B$17:$BI$27,MATCH(E$7,GRID!$A$17:$A$27,0),MATCH(1,($U$2=GRID!$B$1:$BI$1)*(КАЛЕНДАРЬ!$U20=GRID!$B$3:$BI$3), 0))*GRID!$B$66*(1-GRID!$B$69),0))</f>
        <v>26044</v>
      </c>
      <c r="G124" s="47" cm="1">
        <f t="array" ref="G124">IF($I$2="Раннее бронирование",
INDEX(GRID!$B$4:$BI$14,MATCH(G$7,GRID!$A$4:$A$14,0),MATCH(1,($U$2=GRID!$B$1:$BI$1)*(КАЛЕНДАРЬ!$U20=GRID!$B$3:$BI$3), 0))*GRID!$B$66,
ROUNDUP(INDEX(GRID!$B$4:$BI$14,MATCH(G$7,GRID!$A$4:$A$14,0),MATCH(1,($U$2=GRID!$B$1:$BI$1)*(КАЛЕНДАРЬ!$U20=GRID!$B$3:$BI$3),0))*GRID!$B$66*(1-GRID!$B$69),0))</f>
        <v>27132</v>
      </c>
      <c r="H124" s="48" cm="1">
        <f t="array" ref="H124">IF($I$2="Раннее бронирование",
INDEX(GRID!$B$17:$BI$27,MATCH(G$7,GRID!$A$17:$A$27,0),MATCH(1,($U$2=GRID!$B$1:$BI$1)*(КАЛЕНДАРЬ!$U20=GRID!$B$3:$BI$3), 0))*GRID!$B$66,
ROUNDUP(INDEX(GRID!$B$17:$BI$27,MATCH(G$7,GRID!$A$17:$A$27,0),MATCH(1,($U$2=GRID!$B$1:$BI$1)*(КАЛЕНДАРЬ!$U20=GRID!$B$3:$BI$3), 0))*GRID!$B$66*(1-GRID!$B$69),0))</f>
        <v>28832</v>
      </c>
      <c r="I124" s="47" cm="1">
        <f t="array" ref="I124">IF($I$2="Раннее бронирование",
INDEX(GRID!$B$4:$BI$14,MATCH(I$7,GRID!$A$4:$A$14,0),MATCH(1,($U$2=GRID!$B$1:$BI$1)*(КАЛЕНДАРЬ!$U20=GRID!$B$3:$BI$3), 0))*GRID!$B$66,
ROUNDUP(INDEX(GRID!$B$4:$BI$14,MATCH(I$7,GRID!$A$4:$A$14,0),MATCH(1,($U$2=GRID!$B$1:$BI$1)*(КАЛЕНДАРЬ!$U20=GRID!$B$3:$BI$3),0))*GRID!$B$66*(1-GRID!$B$69),0))</f>
        <v>30328</v>
      </c>
      <c r="J124" s="48" cm="1">
        <f t="array" ref="J124">IF($I$2="Раннее бронирование",
INDEX(GRID!$B$17:$BI$27,MATCH(I$7,GRID!$A$17:$A$27,0),MATCH(1,($U$2=GRID!$B$1:$BI$1)*(КАЛЕНДАРЬ!$U20=GRID!$B$3:$BI$3), 0))*GRID!$B$66,
ROUNDUP(INDEX(GRID!$B$17:$BI$27,MATCH(I$7,GRID!$A$17:$A$27,0),MATCH(1,($U$2=GRID!$B$1:$BI$1)*(КАЛЕНДАРЬ!$U20=GRID!$B$3:$BI$3), 0))*GRID!$B$66*(1-GRID!$B$69),0))</f>
        <v>32028</v>
      </c>
      <c r="K124" s="47" cm="1">
        <f t="array" ref="K124">IF($I$2="Раннее бронирование",
INDEX(GRID!$B$4:$BI$14,MATCH(K$7,GRID!$A$4:$A$14,0),MATCH(1,($U$2=GRID!$B$1:$BI$1)*(КАЛЕНДАРЬ!$U20=GRID!$B$3:$BI$3), 0))*GRID!$B$66,
ROUNDUP(INDEX(GRID!$B$4:$BI$14,MATCH(K$7,GRID!$A$4:$A$14,0),MATCH(1,($U$2=GRID!$B$1:$BI$1)*(КАЛЕНДАРЬ!$U20=GRID!$B$3:$BI$3),0))*GRID!$B$66*(1-GRID!$B$69),0))</f>
        <v>33864</v>
      </c>
      <c r="L124" s="48" cm="1">
        <f t="array" ref="L124">IF($I$2="Раннее бронирование",
INDEX(GRID!$B$17:$BI$27,MATCH(K$7,GRID!$A$17:$A$27,0),MATCH(1,($U$2=GRID!$B$1:$BI$1)*(КАЛЕНДАРЬ!$U20=GRID!$B$3:$BI$3), 0))*GRID!$B$66,
ROUNDUP(INDEX(GRID!$B$17:$BI$27,MATCH(K$7,GRID!$A$17:$A$27,0),MATCH(1,($U$2=GRID!$B$1:$BI$1)*(КАЛЕНДАРЬ!$U20=GRID!$B$3:$BI$3), 0))*GRID!$B$66*(1-GRID!$B$69),0))</f>
        <v>35564</v>
      </c>
      <c r="M124" s="47" cm="1">
        <f t="array" ref="M124">IF($I$2="Раннее бронирование",
INDEX(GRID!$B$4:$BI$14,MATCH(M$7,GRID!$A$4:$A$14,0),MATCH(1,($U$2=GRID!$B$1:$BI$1)*(КАЛЕНДАРЬ!$U20=GRID!$B$3:$BI$3), 0))*GRID!$B$66,
ROUNDUP(INDEX(GRID!$B$4:$BI$14,MATCH(M$7,GRID!$A$4:$A$14,0),MATCH(1,($U$2=GRID!$B$1:$BI$1)*(КАЛЕНДАРЬ!$U20=GRID!$B$3:$BI$3),0))*GRID!$B$66*(1-GRID!$B$69),0))</f>
        <v>37808</v>
      </c>
      <c r="N124" s="48" cm="1">
        <f t="array" ref="N124">IF($I$2="Раннее бронирование",
INDEX(GRID!$B$17:$BI$27,MATCH(M$7,GRID!$A$17:$A$27,0),MATCH(1,($U$2=GRID!$B$1:$BI$1)*(КАЛЕНДАРЬ!$U20=GRID!$B$3:$BI$3), 0))*GRID!$B$66,
ROUNDUP(INDEX(GRID!$B$17:$BI$27,MATCH(M$7,GRID!$A$17:$A$27,0),MATCH(1,($U$2=GRID!$B$1:$BI$1)*(КАЛЕНДАРЬ!$U20=GRID!$B$3:$BI$3), 0))*GRID!$B$66*(1-GRID!$B$69),0))</f>
        <v>39508</v>
      </c>
      <c r="O124" s="47" cm="1">
        <f t="array" ref="O124">IF($I$2="Раннее бронирование",
INDEX(GRID!$B$4:$BI$14,MATCH(O$7,GRID!$A$4:$A$14,0),MATCH(1,($U$2=GRID!$B$1:$BI$1)*(КАЛЕНДАРЬ!$U20=GRID!$B$3:$BI$3), 0))*GRID!$B$66,
ROUNDUP(INDEX(GRID!$B$4:$BI$14,MATCH(O$7,GRID!$A$4:$A$14,0),MATCH(1,($U$2=GRID!$B$1:$BI$1)*(КАЛЕНДАРЬ!$U20=GRID!$B$3:$BI$3),0))*GRID!$B$66*(1-GRID!$B$69),0))</f>
        <v>42364</v>
      </c>
      <c r="P124" s="48" cm="1">
        <f t="array" ref="P124">IF($I$2="Раннее бронирование",
INDEX(GRID!$B$17:$BI$27,MATCH(O$7,GRID!$A$17:$A$27,0),MATCH(1,($U$2=GRID!$B$1:$BI$1)*(КАЛЕНДАРЬ!$U20=GRID!$B$3:$BI$3), 0))*GRID!$B$66,
ROUNDUP(INDEX(GRID!$B$17:$BI$27,MATCH(O$7,GRID!$A$17:$A$27,0),MATCH(1,($U$2=GRID!$B$1:$BI$1)*(КАЛЕНДАРЬ!$U20=GRID!$B$3:$BI$3), 0))*GRID!$B$66*(1-GRID!$B$69),0))</f>
        <v>44064</v>
      </c>
      <c r="Q124" s="47" cm="1">
        <f t="array" ref="Q124">IF($I$2="Раннее бронирование",
INDEX(GRID!$B$4:$BI$14,MATCH(Q$7,GRID!$A$4:$A$14,0),MATCH(1,($U$2=GRID!$B$1:$BI$1)*(КАЛЕНДАРЬ!$U20=GRID!$B$3:$BI$3), 0))*GRID!$B$66,
ROUNDUP(INDEX(GRID!$B$4:$BI$14,MATCH(Q$7,GRID!$A$4:$A$14,0),MATCH(1,($U$2=GRID!$B$1:$BI$1)*(КАЛЕНДАРЬ!$U20=GRID!$B$3:$BI$3),0))*GRID!$B$66*(1-GRID!$B$69),0))</f>
        <v>47872</v>
      </c>
      <c r="R124" s="48" cm="1">
        <f t="array" ref="R124">IF($I$2="Раннее бронирование",
INDEX(GRID!$B$17:$BI$27,MATCH(Q$7,GRID!$A$17:$A$27,0),MATCH(1,($U$2=GRID!$B$1:$BI$1)*(КАЛЕНДАРЬ!$U20=GRID!$B$3:$BI$3), 0))*GRID!$B$66,
ROUNDUP(INDEX(GRID!$B$17:$BI$27,MATCH(Q$7,GRID!$A$17:$A$27,0),MATCH(1,($U$2=GRID!$B$1:$BI$1)*(КАЛЕНДАРЬ!$U20=GRID!$B$3:$BI$3), 0))*GRID!$B$66*(1-GRID!$B$69),0))</f>
        <v>49572</v>
      </c>
      <c r="S124" s="47" cm="1">
        <f t="array" ref="S124">IF($I$2="Раннее бронирование",
INDEX(GRID!$B$4:$BI$14,MATCH(S$7,GRID!$A$4:$A$14,0),MATCH(1,($U$2=GRID!$B$1:$BI$1)*(КАЛЕНДАРЬ!$U20=GRID!$B$3:$BI$3), 0))*GRID!$B$66,
ROUNDUP(INDEX(GRID!$B$4:$BI$14,MATCH(S$7,GRID!$A$4:$A$14,0),MATCH(1,($U$2=GRID!$B$1:$BI$1)*(КАЛЕНДАРЬ!$U20=GRID!$B$3:$BI$3),0))*GRID!$B$66*(1-GRID!$B$69),0))</f>
        <v>59704</v>
      </c>
      <c r="T124" s="48" cm="1">
        <f t="array" ref="T124">IF($I$2="Раннее бронирование",
INDEX(GRID!$B$17:$BI$27,MATCH(S$7,GRID!$A$17:$A$27,0),MATCH(1,($U$2=GRID!$B$1:$BI$1)*(КАЛЕНДАРЬ!$U20=GRID!$B$3:$BI$3), 0))*GRID!$B$66,
ROUNDUP(INDEX(GRID!$B$17:$BI$27,MATCH(S$7,GRID!$A$17:$A$27,0),MATCH(1,($U$2=GRID!$B$1:$BI$1)*(КАЛЕНДАРЬ!$U20=GRID!$B$3:$BI$3), 0))*GRID!$B$66*(1-GRID!$B$69),0))</f>
        <v>61404</v>
      </c>
      <c r="U124" s="47" cm="1">
        <f t="array" ref="U124">IF($I$2="Раннее бронирование",
INDEX(GRID!$B$4:$BI$14,MATCH(U$7,GRID!$A$4:$A$14,0),MATCH(1,($U$2=GRID!$B$1:$BI$1)*(КАЛЕНДАРЬ!$U20=GRID!$B$3:$BI$3), 0))*GRID!$B$66,
ROUNDUP(INDEX(GRID!$B$4:$BI$14,MATCH(U$7,GRID!$A$4:$A$14,0),MATCH(1,($U$2=GRID!$B$1:$BI$1)*(КАЛЕНДАРЬ!$U20=GRID!$B$3:$BI$3),0))*GRID!$B$66*(1-GRID!$B$69),0))</f>
        <v>65960</v>
      </c>
      <c r="V124" s="48" cm="1">
        <f t="array" ref="V124">IF($I$2="Раннее бронирование",
INDEX(GRID!$B$17:$BI$27,MATCH(U$7,GRID!$A$17:$A$27,0),MATCH(1,($U$2=GRID!$B$1:$BI$1)*(КАЛЕНДАРЬ!$U20=GRID!$B$3:$BI$3), 0))*GRID!$B$66,
ROUNDUP(INDEX(GRID!$B$17:$BI$27,MATCH(U$7,GRID!$A$17:$A$27,0),MATCH(1,($U$2=GRID!$B$1:$BI$1)*(КАЛЕНДАРЬ!$U20=GRID!$B$3:$BI$3), 0))*GRID!$B$66*(1-GRID!$B$69),0))</f>
        <v>67660</v>
      </c>
      <c r="W124" s="47" cm="1">
        <f t="array" ref="W124">IF($I$2="Раннее бронирование",
INDEX(GRID!$B$4:$BI$14,MATCH(W$7,GRID!$A$4:$A$14,0),MATCH(1,($U$2=GRID!$B$1:$BI$1)*(КАЛЕНДАРЬ!$U20=GRID!$B$3:$BI$3), 0))*GRID!$B$66,
ROUNDUP(INDEX(GRID!$B$4:$BI$14,MATCH(W$7,GRID!$A$4:$A$14,0),MATCH(1,($U$2=GRID!$B$1:$BI$1)*(КАЛЕНДАРЬ!$U20=GRID!$B$3:$BI$3),0))*GRID!$B$66*(1-GRID!$B$69),0))</f>
        <v>231200</v>
      </c>
      <c r="X124" s="48" cm="1">
        <f t="array" ref="X124">IF($I$2="Раннее бронирование",
INDEX(GRID!$B$17:$BI$27,MATCH(W$7,GRID!$A$17:$A$27,0),MATCH(1,($U$2=GRID!$B$1:$BI$1)*(КАЛЕНДАРЬ!$U20=GRID!$B$3:$BI$3), 0))*GRID!$B$66,
ROUNDUP(INDEX(GRID!$B$17:$BI$27,MATCH(W$7,GRID!$A$17:$A$27,0),MATCH(1,($U$2=GRID!$B$1:$BI$1)*(КАЛЕНДАРЬ!$U20=GRID!$B$3:$BI$3), 0))*GRID!$B$66*(1-GRID!$B$69),0))</f>
        <v>232900</v>
      </c>
    </row>
    <row r="125" spans="1:24" hidden="1" x14ac:dyDescent="0.2">
      <c r="A125" s="117" t="s">
        <v>45</v>
      </c>
      <c r="B125" s="117">
        <v>18</v>
      </c>
      <c r="C125" s="47" cm="1">
        <f t="array" ref="C125">IF($I$2="Раннее бронирование",
INDEX(GRID!$B$4:$BI$14,MATCH(C$7,GRID!$A$4:$A$14,0),MATCH(1,($U$2=GRID!$B$1:$BI$1)*(КАЛЕНДАРЬ!$U21=GRID!$B$3:$BI$3), 0))*GRID!$B$66,
ROUNDUP(INDEX(GRID!$B$4:$BI$14,MATCH(C$7,GRID!$A$4:$A$14,0),MATCH(1,($U$2=GRID!$B$1:$BI$1)*(КАЛЕНДАРЬ!$U21=GRID!$B$3:$BI$3),0))*GRID!$B$66*(1-GRID!$B$69),0))</f>
        <v>21760</v>
      </c>
      <c r="D125" s="48" cm="1">
        <f t="array" ref="D125">IF($I$2="Раннее бронирование",
INDEX(GRID!$B$17:$BI$27,MATCH(C$7,GRID!$A$17:$A$27,0),MATCH(1,($U$2=GRID!$B$1:$BI$1)*(КАЛЕНДАРЬ!$U21=GRID!$B$3:$BI$3), 0))*GRID!$B$66,
ROUNDUP(INDEX(GRID!$B$17:$BI$27,MATCH(C$7,GRID!$A$17:$A$27,0),MATCH(1,($U$2=GRID!$B$1:$BI$1)*(КАЛЕНДАРЬ!$U21=GRID!$B$3:$BI$3), 0))*GRID!$B$66*(1-GRID!$B$69),0))</f>
        <v>23460</v>
      </c>
      <c r="E125" s="47" cm="1">
        <f t="array" ref="E125">IF($I$2="Раннее бронирование",
INDEX(GRID!$B$4:$BI$14,MATCH(E$7,GRID!$A$4:$A$14,0),MATCH(1,($U$2=GRID!$B$1:$BI$1)*(КАЛЕНДАРЬ!$U21=GRID!$B$3:$BI$3), 0))*GRID!$B$66,
ROUNDUP(INDEX(GRID!$B$4:$BI$14,MATCH(E$7,GRID!$A$4:$A$14,0),MATCH(1,($U$2=GRID!$B$1:$BI$1)*(КАЛЕНДАРЬ!$U21=GRID!$B$3:$BI$3),0))*GRID!$B$66*(1-GRID!$B$69),0))</f>
        <v>24344</v>
      </c>
      <c r="F125" s="48" cm="1">
        <f t="array" ref="F125">IF($I$2="Раннее бронирование",
INDEX(GRID!$B$17:$BI$27,MATCH(E$7,GRID!$A$17:$A$27,0),MATCH(1,($U$2=GRID!$B$1:$BI$1)*(КАЛЕНДАРЬ!$U21=GRID!$B$3:$BI$3), 0))*GRID!$B$66,
ROUNDUP(INDEX(GRID!$B$17:$BI$27,MATCH(E$7,GRID!$A$17:$A$27,0),MATCH(1,($U$2=GRID!$B$1:$BI$1)*(КАЛЕНДАРЬ!$U21=GRID!$B$3:$BI$3), 0))*GRID!$B$66*(1-GRID!$B$69),0))</f>
        <v>26044</v>
      </c>
      <c r="G125" s="47" cm="1">
        <f t="array" ref="G125">IF($I$2="Раннее бронирование",
INDEX(GRID!$B$4:$BI$14,MATCH(G$7,GRID!$A$4:$A$14,0),MATCH(1,($U$2=GRID!$B$1:$BI$1)*(КАЛЕНДАРЬ!$U21=GRID!$B$3:$BI$3), 0))*GRID!$B$66,
ROUNDUP(INDEX(GRID!$B$4:$BI$14,MATCH(G$7,GRID!$A$4:$A$14,0),MATCH(1,($U$2=GRID!$B$1:$BI$1)*(КАЛЕНДАРЬ!$U21=GRID!$B$3:$BI$3),0))*GRID!$B$66*(1-GRID!$B$69),0))</f>
        <v>27132</v>
      </c>
      <c r="H125" s="48" cm="1">
        <f t="array" ref="H125">IF($I$2="Раннее бронирование",
INDEX(GRID!$B$17:$BI$27,MATCH(G$7,GRID!$A$17:$A$27,0),MATCH(1,($U$2=GRID!$B$1:$BI$1)*(КАЛЕНДАРЬ!$U21=GRID!$B$3:$BI$3), 0))*GRID!$B$66,
ROUNDUP(INDEX(GRID!$B$17:$BI$27,MATCH(G$7,GRID!$A$17:$A$27,0),MATCH(1,($U$2=GRID!$B$1:$BI$1)*(КАЛЕНДАРЬ!$U21=GRID!$B$3:$BI$3), 0))*GRID!$B$66*(1-GRID!$B$69),0))</f>
        <v>28832</v>
      </c>
      <c r="I125" s="47" cm="1">
        <f t="array" ref="I125">IF($I$2="Раннее бронирование",
INDEX(GRID!$B$4:$BI$14,MATCH(I$7,GRID!$A$4:$A$14,0),MATCH(1,($U$2=GRID!$B$1:$BI$1)*(КАЛЕНДАРЬ!$U21=GRID!$B$3:$BI$3), 0))*GRID!$B$66,
ROUNDUP(INDEX(GRID!$B$4:$BI$14,MATCH(I$7,GRID!$A$4:$A$14,0),MATCH(1,($U$2=GRID!$B$1:$BI$1)*(КАЛЕНДАРЬ!$U21=GRID!$B$3:$BI$3),0))*GRID!$B$66*(1-GRID!$B$69),0))</f>
        <v>30328</v>
      </c>
      <c r="J125" s="48" cm="1">
        <f t="array" ref="J125">IF($I$2="Раннее бронирование",
INDEX(GRID!$B$17:$BI$27,MATCH(I$7,GRID!$A$17:$A$27,0),MATCH(1,($U$2=GRID!$B$1:$BI$1)*(КАЛЕНДАРЬ!$U21=GRID!$B$3:$BI$3), 0))*GRID!$B$66,
ROUNDUP(INDEX(GRID!$B$17:$BI$27,MATCH(I$7,GRID!$A$17:$A$27,0),MATCH(1,($U$2=GRID!$B$1:$BI$1)*(КАЛЕНДАРЬ!$U21=GRID!$B$3:$BI$3), 0))*GRID!$B$66*(1-GRID!$B$69),0))</f>
        <v>32028</v>
      </c>
      <c r="K125" s="47" cm="1">
        <f t="array" ref="K125">IF($I$2="Раннее бронирование",
INDEX(GRID!$B$4:$BI$14,MATCH(K$7,GRID!$A$4:$A$14,0),MATCH(1,($U$2=GRID!$B$1:$BI$1)*(КАЛЕНДАРЬ!$U21=GRID!$B$3:$BI$3), 0))*GRID!$B$66,
ROUNDUP(INDEX(GRID!$B$4:$BI$14,MATCH(K$7,GRID!$A$4:$A$14,0),MATCH(1,($U$2=GRID!$B$1:$BI$1)*(КАЛЕНДАРЬ!$U21=GRID!$B$3:$BI$3),0))*GRID!$B$66*(1-GRID!$B$69),0))</f>
        <v>33864</v>
      </c>
      <c r="L125" s="48" cm="1">
        <f t="array" ref="L125">IF($I$2="Раннее бронирование",
INDEX(GRID!$B$17:$BI$27,MATCH(K$7,GRID!$A$17:$A$27,0),MATCH(1,($U$2=GRID!$B$1:$BI$1)*(КАЛЕНДАРЬ!$U21=GRID!$B$3:$BI$3), 0))*GRID!$B$66,
ROUNDUP(INDEX(GRID!$B$17:$BI$27,MATCH(K$7,GRID!$A$17:$A$27,0),MATCH(1,($U$2=GRID!$B$1:$BI$1)*(КАЛЕНДАРЬ!$U21=GRID!$B$3:$BI$3), 0))*GRID!$B$66*(1-GRID!$B$69),0))</f>
        <v>35564</v>
      </c>
      <c r="M125" s="47" cm="1">
        <f t="array" ref="M125">IF($I$2="Раннее бронирование",
INDEX(GRID!$B$4:$BI$14,MATCH(M$7,GRID!$A$4:$A$14,0),MATCH(1,($U$2=GRID!$B$1:$BI$1)*(КАЛЕНДАРЬ!$U21=GRID!$B$3:$BI$3), 0))*GRID!$B$66,
ROUNDUP(INDEX(GRID!$B$4:$BI$14,MATCH(M$7,GRID!$A$4:$A$14,0),MATCH(1,($U$2=GRID!$B$1:$BI$1)*(КАЛЕНДАРЬ!$U21=GRID!$B$3:$BI$3),0))*GRID!$B$66*(1-GRID!$B$69),0))</f>
        <v>37808</v>
      </c>
      <c r="N125" s="48" cm="1">
        <f t="array" ref="N125">IF($I$2="Раннее бронирование",
INDEX(GRID!$B$17:$BI$27,MATCH(M$7,GRID!$A$17:$A$27,0),MATCH(1,($U$2=GRID!$B$1:$BI$1)*(КАЛЕНДАРЬ!$U21=GRID!$B$3:$BI$3), 0))*GRID!$B$66,
ROUNDUP(INDEX(GRID!$B$17:$BI$27,MATCH(M$7,GRID!$A$17:$A$27,0),MATCH(1,($U$2=GRID!$B$1:$BI$1)*(КАЛЕНДАРЬ!$U21=GRID!$B$3:$BI$3), 0))*GRID!$B$66*(1-GRID!$B$69),0))</f>
        <v>39508</v>
      </c>
      <c r="O125" s="47" cm="1">
        <f t="array" ref="O125">IF($I$2="Раннее бронирование",
INDEX(GRID!$B$4:$BI$14,MATCH(O$7,GRID!$A$4:$A$14,0),MATCH(1,($U$2=GRID!$B$1:$BI$1)*(КАЛЕНДАРЬ!$U21=GRID!$B$3:$BI$3), 0))*GRID!$B$66,
ROUNDUP(INDEX(GRID!$B$4:$BI$14,MATCH(O$7,GRID!$A$4:$A$14,0),MATCH(1,($U$2=GRID!$B$1:$BI$1)*(КАЛЕНДАРЬ!$U21=GRID!$B$3:$BI$3),0))*GRID!$B$66*(1-GRID!$B$69),0))</f>
        <v>42364</v>
      </c>
      <c r="P125" s="48" cm="1">
        <f t="array" ref="P125">IF($I$2="Раннее бронирование",
INDEX(GRID!$B$17:$BI$27,MATCH(O$7,GRID!$A$17:$A$27,0),MATCH(1,($U$2=GRID!$B$1:$BI$1)*(КАЛЕНДАРЬ!$U21=GRID!$B$3:$BI$3), 0))*GRID!$B$66,
ROUNDUP(INDEX(GRID!$B$17:$BI$27,MATCH(O$7,GRID!$A$17:$A$27,0),MATCH(1,($U$2=GRID!$B$1:$BI$1)*(КАЛЕНДАРЬ!$U21=GRID!$B$3:$BI$3), 0))*GRID!$B$66*(1-GRID!$B$69),0))</f>
        <v>44064</v>
      </c>
      <c r="Q125" s="47" cm="1">
        <f t="array" ref="Q125">IF($I$2="Раннее бронирование",
INDEX(GRID!$B$4:$BI$14,MATCH(Q$7,GRID!$A$4:$A$14,0),MATCH(1,($U$2=GRID!$B$1:$BI$1)*(КАЛЕНДАРЬ!$U21=GRID!$B$3:$BI$3), 0))*GRID!$B$66,
ROUNDUP(INDEX(GRID!$B$4:$BI$14,MATCH(Q$7,GRID!$A$4:$A$14,0),MATCH(1,($U$2=GRID!$B$1:$BI$1)*(КАЛЕНДАРЬ!$U21=GRID!$B$3:$BI$3),0))*GRID!$B$66*(1-GRID!$B$69),0))</f>
        <v>47872</v>
      </c>
      <c r="R125" s="48" cm="1">
        <f t="array" ref="R125">IF($I$2="Раннее бронирование",
INDEX(GRID!$B$17:$BI$27,MATCH(Q$7,GRID!$A$17:$A$27,0),MATCH(1,($U$2=GRID!$B$1:$BI$1)*(КАЛЕНДАРЬ!$U21=GRID!$B$3:$BI$3), 0))*GRID!$B$66,
ROUNDUP(INDEX(GRID!$B$17:$BI$27,MATCH(Q$7,GRID!$A$17:$A$27,0),MATCH(1,($U$2=GRID!$B$1:$BI$1)*(КАЛЕНДАРЬ!$U21=GRID!$B$3:$BI$3), 0))*GRID!$B$66*(1-GRID!$B$69),0))</f>
        <v>49572</v>
      </c>
      <c r="S125" s="47" cm="1">
        <f t="array" ref="S125">IF($I$2="Раннее бронирование",
INDEX(GRID!$B$4:$BI$14,MATCH(S$7,GRID!$A$4:$A$14,0),MATCH(1,($U$2=GRID!$B$1:$BI$1)*(КАЛЕНДАРЬ!$U21=GRID!$B$3:$BI$3), 0))*GRID!$B$66,
ROUNDUP(INDEX(GRID!$B$4:$BI$14,MATCH(S$7,GRID!$A$4:$A$14,0),MATCH(1,($U$2=GRID!$B$1:$BI$1)*(КАЛЕНДАРЬ!$U21=GRID!$B$3:$BI$3),0))*GRID!$B$66*(1-GRID!$B$69),0))</f>
        <v>59704</v>
      </c>
      <c r="T125" s="48" cm="1">
        <f t="array" ref="T125">IF($I$2="Раннее бронирование",
INDEX(GRID!$B$17:$BI$27,MATCH(S$7,GRID!$A$17:$A$27,0),MATCH(1,($U$2=GRID!$B$1:$BI$1)*(КАЛЕНДАРЬ!$U21=GRID!$B$3:$BI$3), 0))*GRID!$B$66,
ROUNDUP(INDEX(GRID!$B$17:$BI$27,MATCH(S$7,GRID!$A$17:$A$27,0),MATCH(1,($U$2=GRID!$B$1:$BI$1)*(КАЛЕНДАРЬ!$U21=GRID!$B$3:$BI$3), 0))*GRID!$B$66*(1-GRID!$B$69),0))</f>
        <v>61404</v>
      </c>
      <c r="U125" s="47" cm="1">
        <f t="array" ref="U125">IF($I$2="Раннее бронирование",
INDEX(GRID!$B$4:$BI$14,MATCH(U$7,GRID!$A$4:$A$14,0),MATCH(1,($U$2=GRID!$B$1:$BI$1)*(КАЛЕНДАРЬ!$U21=GRID!$B$3:$BI$3), 0))*GRID!$B$66,
ROUNDUP(INDEX(GRID!$B$4:$BI$14,MATCH(U$7,GRID!$A$4:$A$14,0),MATCH(1,($U$2=GRID!$B$1:$BI$1)*(КАЛЕНДАРЬ!$U21=GRID!$B$3:$BI$3),0))*GRID!$B$66*(1-GRID!$B$69),0))</f>
        <v>65960</v>
      </c>
      <c r="V125" s="48" cm="1">
        <f t="array" ref="V125">IF($I$2="Раннее бронирование",
INDEX(GRID!$B$17:$BI$27,MATCH(U$7,GRID!$A$17:$A$27,0),MATCH(1,($U$2=GRID!$B$1:$BI$1)*(КАЛЕНДАРЬ!$U21=GRID!$B$3:$BI$3), 0))*GRID!$B$66,
ROUNDUP(INDEX(GRID!$B$17:$BI$27,MATCH(U$7,GRID!$A$17:$A$27,0),MATCH(1,($U$2=GRID!$B$1:$BI$1)*(КАЛЕНДАРЬ!$U21=GRID!$B$3:$BI$3), 0))*GRID!$B$66*(1-GRID!$B$69),0))</f>
        <v>67660</v>
      </c>
      <c r="W125" s="47" cm="1">
        <f t="array" ref="W125">IF($I$2="Раннее бронирование",
INDEX(GRID!$B$4:$BI$14,MATCH(W$7,GRID!$A$4:$A$14,0),MATCH(1,($U$2=GRID!$B$1:$BI$1)*(КАЛЕНДАРЬ!$U21=GRID!$B$3:$BI$3), 0))*GRID!$B$66,
ROUNDUP(INDEX(GRID!$B$4:$BI$14,MATCH(W$7,GRID!$A$4:$A$14,0),MATCH(1,($U$2=GRID!$B$1:$BI$1)*(КАЛЕНДАРЬ!$U21=GRID!$B$3:$BI$3),0))*GRID!$B$66*(1-GRID!$B$69),0))</f>
        <v>231200</v>
      </c>
      <c r="X125" s="48" cm="1">
        <f t="array" ref="X125">IF($I$2="Раннее бронирование",
INDEX(GRID!$B$17:$BI$27,MATCH(W$7,GRID!$A$17:$A$27,0),MATCH(1,($U$2=GRID!$B$1:$BI$1)*(КАЛЕНДАРЬ!$U21=GRID!$B$3:$BI$3), 0))*GRID!$B$66,
ROUNDUP(INDEX(GRID!$B$17:$BI$27,MATCH(W$7,GRID!$A$17:$A$27,0),MATCH(1,($U$2=GRID!$B$1:$BI$1)*(КАЛЕНДАРЬ!$U21=GRID!$B$3:$BI$3), 0))*GRID!$B$66*(1-GRID!$B$69),0))</f>
        <v>232900</v>
      </c>
    </row>
    <row r="126" spans="1:24" hidden="1" x14ac:dyDescent="0.2">
      <c r="A126" s="117" t="s">
        <v>46</v>
      </c>
      <c r="B126" s="117">
        <v>19</v>
      </c>
      <c r="C126" s="47" cm="1">
        <f t="array" ref="C126">IF($I$2="Раннее бронирование",
INDEX(GRID!$B$4:$BI$14,MATCH(C$7,GRID!$A$4:$A$14,0),MATCH(1,($U$2=GRID!$B$1:$BI$1)*(КАЛЕНДАРЬ!$U22=GRID!$B$3:$BI$3), 0))*GRID!$B$66,
ROUNDUP(INDEX(GRID!$B$4:$BI$14,MATCH(C$7,GRID!$A$4:$A$14,0),MATCH(1,($U$2=GRID!$B$1:$BI$1)*(КАЛЕНДАРЬ!$U22=GRID!$B$3:$BI$3),0))*GRID!$B$66*(1-GRID!$B$69),0))</f>
        <v>21760</v>
      </c>
      <c r="D126" s="48" cm="1">
        <f t="array" ref="D126">IF($I$2="Раннее бронирование",
INDEX(GRID!$B$17:$BI$27,MATCH(C$7,GRID!$A$17:$A$27,0),MATCH(1,($U$2=GRID!$B$1:$BI$1)*(КАЛЕНДАРЬ!$U22=GRID!$B$3:$BI$3), 0))*GRID!$B$66,
ROUNDUP(INDEX(GRID!$B$17:$BI$27,MATCH(C$7,GRID!$A$17:$A$27,0),MATCH(1,($U$2=GRID!$B$1:$BI$1)*(КАЛЕНДАРЬ!$U22=GRID!$B$3:$BI$3), 0))*GRID!$B$66*(1-GRID!$B$69),0))</f>
        <v>23460</v>
      </c>
      <c r="E126" s="47" cm="1">
        <f t="array" ref="E126">IF($I$2="Раннее бронирование",
INDEX(GRID!$B$4:$BI$14,MATCH(E$7,GRID!$A$4:$A$14,0),MATCH(1,($U$2=GRID!$B$1:$BI$1)*(КАЛЕНДАРЬ!$U22=GRID!$B$3:$BI$3), 0))*GRID!$B$66,
ROUNDUP(INDEX(GRID!$B$4:$BI$14,MATCH(E$7,GRID!$A$4:$A$14,0),MATCH(1,($U$2=GRID!$B$1:$BI$1)*(КАЛЕНДАРЬ!$U22=GRID!$B$3:$BI$3),0))*GRID!$B$66*(1-GRID!$B$69),0))</f>
        <v>24344</v>
      </c>
      <c r="F126" s="48" cm="1">
        <f t="array" ref="F126">IF($I$2="Раннее бронирование",
INDEX(GRID!$B$17:$BI$27,MATCH(E$7,GRID!$A$17:$A$27,0),MATCH(1,($U$2=GRID!$B$1:$BI$1)*(КАЛЕНДАРЬ!$U22=GRID!$B$3:$BI$3), 0))*GRID!$B$66,
ROUNDUP(INDEX(GRID!$B$17:$BI$27,MATCH(E$7,GRID!$A$17:$A$27,0),MATCH(1,($U$2=GRID!$B$1:$BI$1)*(КАЛЕНДАРЬ!$U22=GRID!$B$3:$BI$3), 0))*GRID!$B$66*(1-GRID!$B$69),0))</f>
        <v>26044</v>
      </c>
      <c r="G126" s="47" cm="1">
        <f t="array" ref="G126">IF($I$2="Раннее бронирование",
INDEX(GRID!$B$4:$BI$14,MATCH(G$7,GRID!$A$4:$A$14,0),MATCH(1,($U$2=GRID!$B$1:$BI$1)*(КАЛЕНДАРЬ!$U22=GRID!$B$3:$BI$3), 0))*GRID!$B$66,
ROUNDUP(INDEX(GRID!$B$4:$BI$14,MATCH(G$7,GRID!$A$4:$A$14,0),MATCH(1,($U$2=GRID!$B$1:$BI$1)*(КАЛЕНДАРЬ!$U22=GRID!$B$3:$BI$3),0))*GRID!$B$66*(1-GRID!$B$69),0))</f>
        <v>27132</v>
      </c>
      <c r="H126" s="48" cm="1">
        <f t="array" ref="H126">IF($I$2="Раннее бронирование",
INDEX(GRID!$B$17:$BI$27,MATCH(G$7,GRID!$A$17:$A$27,0),MATCH(1,($U$2=GRID!$B$1:$BI$1)*(КАЛЕНДАРЬ!$U22=GRID!$B$3:$BI$3), 0))*GRID!$B$66,
ROUNDUP(INDEX(GRID!$B$17:$BI$27,MATCH(G$7,GRID!$A$17:$A$27,0),MATCH(1,($U$2=GRID!$B$1:$BI$1)*(КАЛЕНДАРЬ!$U22=GRID!$B$3:$BI$3), 0))*GRID!$B$66*(1-GRID!$B$69),0))</f>
        <v>28832</v>
      </c>
      <c r="I126" s="47" cm="1">
        <f t="array" ref="I126">IF($I$2="Раннее бронирование",
INDEX(GRID!$B$4:$BI$14,MATCH(I$7,GRID!$A$4:$A$14,0),MATCH(1,($U$2=GRID!$B$1:$BI$1)*(КАЛЕНДАРЬ!$U22=GRID!$B$3:$BI$3), 0))*GRID!$B$66,
ROUNDUP(INDEX(GRID!$B$4:$BI$14,MATCH(I$7,GRID!$A$4:$A$14,0),MATCH(1,($U$2=GRID!$B$1:$BI$1)*(КАЛЕНДАРЬ!$U22=GRID!$B$3:$BI$3),0))*GRID!$B$66*(1-GRID!$B$69),0))</f>
        <v>30328</v>
      </c>
      <c r="J126" s="48" cm="1">
        <f t="array" ref="J126">IF($I$2="Раннее бронирование",
INDEX(GRID!$B$17:$BI$27,MATCH(I$7,GRID!$A$17:$A$27,0),MATCH(1,($U$2=GRID!$B$1:$BI$1)*(КАЛЕНДАРЬ!$U22=GRID!$B$3:$BI$3), 0))*GRID!$B$66,
ROUNDUP(INDEX(GRID!$B$17:$BI$27,MATCH(I$7,GRID!$A$17:$A$27,0),MATCH(1,($U$2=GRID!$B$1:$BI$1)*(КАЛЕНДАРЬ!$U22=GRID!$B$3:$BI$3), 0))*GRID!$B$66*(1-GRID!$B$69),0))</f>
        <v>32028</v>
      </c>
      <c r="K126" s="47" cm="1">
        <f t="array" ref="K126">IF($I$2="Раннее бронирование",
INDEX(GRID!$B$4:$BI$14,MATCH(K$7,GRID!$A$4:$A$14,0),MATCH(1,($U$2=GRID!$B$1:$BI$1)*(КАЛЕНДАРЬ!$U22=GRID!$B$3:$BI$3), 0))*GRID!$B$66,
ROUNDUP(INDEX(GRID!$B$4:$BI$14,MATCH(K$7,GRID!$A$4:$A$14,0),MATCH(1,($U$2=GRID!$B$1:$BI$1)*(КАЛЕНДАРЬ!$U22=GRID!$B$3:$BI$3),0))*GRID!$B$66*(1-GRID!$B$69),0))</f>
        <v>33864</v>
      </c>
      <c r="L126" s="48" cm="1">
        <f t="array" ref="L126">IF($I$2="Раннее бронирование",
INDEX(GRID!$B$17:$BI$27,MATCH(K$7,GRID!$A$17:$A$27,0),MATCH(1,($U$2=GRID!$B$1:$BI$1)*(КАЛЕНДАРЬ!$U22=GRID!$B$3:$BI$3), 0))*GRID!$B$66,
ROUNDUP(INDEX(GRID!$B$17:$BI$27,MATCH(K$7,GRID!$A$17:$A$27,0),MATCH(1,($U$2=GRID!$B$1:$BI$1)*(КАЛЕНДАРЬ!$U22=GRID!$B$3:$BI$3), 0))*GRID!$B$66*(1-GRID!$B$69),0))</f>
        <v>35564</v>
      </c>
      <c r="M126" s="47" cm="1">
        <f t="array" ref="M126">IF($I$2="Раннее бронирование",
INDEX(GRID!$B$4:$BI$14,MATCH(M$7,GRID!$A$4:$A$14,0),MATCH(1,($U$2=GRID!$B$1:$BI$1)*(КАЛЕНДАРЬ!$U22=GRID!$B$3:$BI$3), 0))*GRID!$B$66,
ROUNDUP(INDEX(GRID!$B$4:$BI$14,MATCH(M$7,GRID!$A$4:$A$14,0),MATCH(1,($U$2=GRID!$B$1:$BI$1)*(КАЛЕНДАРЬ!$U22=GRID!$B$3:$BI$3),0))*GRID!$B$66*(1-GRID!$B$69),0))</f>
        <v>37808</v>
      </c>
      <c r="N126" s="48" cm="1">
        <f t="array" ref="N126">IF($I$2="Раннее бронирование",
INDEX(GRID!$B$17:$BI$27,MATCH(M$7,GRID!$A$17:$A$27,0),MATCH(1,($U$2=GRID!$B$1:$BI$1)*(КАЛЕНДАРЬ!$U22=GRID!$B$3:$BI$3), 0))*GRID!$B$66,
ROUNDUP(INDEX(GRID!$B$17:$BI$27,MATCH(M$7,GRID!$A$17:$A$27,0),MATCH(1,($U$2=GRID!$B$1:$BI$1)*(КАЛЕНДАРЬ!$U22=GRID!$B$3:$BI$3), 0))*GRID!$B$66*(1-GRID!$B$69),0))</f>
        <v>39508</v>
      </c>
      <c r="O126" s="47" cm="1">
        <f t="array" ref="O126">IF($I$2="Раннее бронирование",
INDEX(GRID!$B$4:$BI$14,MATCH(O$7,GRID!$A$4:$A$14,0),MATCH(1,($U$2=GRID!$B$1:$BI$1)*(КАЛЕНДАРЬ!$U22=GRID!$B$3:$BI$3), 0))*GRID!$B$66,
ROUNDUP(INDEX(GRID!$B$4:$BI$14,MATCH(O$7,GRID!$A$4:$A$14,0),MATCH(1,($U$2=GRID!$B$1:$BI$1)*(КАЛЕНДАРЬ!$U22=GRID!$B$3:$BI$3),0))*GRID!$B$66*(1-GRID!$B$69),0))</f>
        <v>42364</v>
      </c>
      <c r="P126" s="48" cm="1">
        <f t="array" ref="P126">IF($I$2="Раннее бронирование",
INDEX(GRID!$B$17:$BI$27,MATCH(O$7,GRID!$A$17:$A$27,0),MATCH(1,($U$2=GRID!$B$1:$BI$1)*(КАЛЕНДАРЬ!$U22=GRID!$B$3:$BI$3), 0))*GRID!$B$66,
ROUNDUP(INDEX(GRID!$B$17:$BI$27,MATCH(O$7,GRID!$A$17:$A$27,0),MATCH(1,($U$2=GRID!$B$1:$BI$1)*(КАЛЕНДАРЬ!$U22=GRID!$B$3:$BI$3), 0))*GRID!$B$66*(1-GRID!$B$69),0))</f>
        <v>44064</v>
      </c>
      <c r="Q126" s="47" cm="1">
        <f t="array" ref="Q126">IF($I$2="Раннее бронирование",
INDEX(GRID!$B$4:$BI$14,MATCH(Q$7,GRID!$A$4:$A$14,0),MATCH(1,($U$2=GRID!$B$1:$BI$1)*(КАЛЕНДАРЬ!$U22=GRID!$B$3:$BI$3), 0))*GRID!$B$66,
ROUNDUP(INDEX(GRID!$B$4:$BI$14,MATCH(Q$7,GRID!$A$4:$A$14,0),MATCH(1,($U$2=GRID!$B$1:$BI$1)*(КАЛЕНДАРЬ!$U22=GRID!$B$3:$BI$3),0))*GRID!$B$66*(1-GRID!$B$69),0))</f>
        <v>47872</v>
      </c>
      <c r="R126" s="48" cm="1">
        <f t="array" ref="R126">IF($I$2="Раннее бронирование",
INDEX(GRID!$B$17:$BI$27,MATCH(Q$7,GRID!$A$17:$A$27,0),MATCH(1,($U$2=GRID!$B$1:$BI$1)*(КАЛЕНДАРЬ!$U22=GRID!$B$3:$BI$3), 0))*GRID!$B$66,
ROUNDUP(INDEX(GRID!$B$17:$BI$27,MATCH(Q$7,GRID!$A$17:$A$27,0),MATCH(1,($U$2=GRID!$B$1:$BI$1)*(КАЛЕНДАРЬ!$U22=GRID!$B$3:$BI$3), 0))*GRID!$B$66*(1-GRID!$B$69),0))</f>
        <v>49572</v>
      </c>
      <c r="S126" s="47" cm="1">
        <f t="array" ref="S126">IF($I$2="Раннее бронирование",
INDEX(GRID!$B$4:$BI$14,MATCH(S$7,GRID!$A$4:$A$14,0),MATCH(1,($U$2=GRID!$B$1:$BI$1)*(КАЛЕНДАРЬ!$U22=GRID!$B$3:$BI$3), 0))*GRID!$B$66,
ROUNDUP(INDEX(GRID!$B$4:$BI$14,MATCH(S$7,GRID!$A$4:$A$14,0),MATCH(1,($U$2=GRID!$B$1:$BI$1)*(КАЛЕНДАРЬ!$U22=GRID!$B$3:$BI$3),0))*GRID!$B$66*(1-GRID!$B$69),0))</f>
        <v>59704</v>
      </c>
      <c r="T126" s="48" cm="1">
        <f t="array" ref="T126">IF($I$2="Раннее бронирование",
INDEX(GRID!$B$17:$BI$27,MATCH(S$7,GRID!$A$17:$A$27,0),MATCH(1,($U$2=GRID!$B$1:$BI$1)*(КАЛЕНДАРЬ!$U22=GRID!$B$3:$BI$3), 0))*GRID!$B$66,
ROUNDUP(INDEX(GRID!$B$17:$BI$27,MATCH(S$7,GRID!$A$17:$A$27,0),MATCH(1,($U$2=GRID!$B$1:$BI$1)*(КАЛЕНДАРЬ!$U22=GRID!$B$3:$BI$3), 0))*GRID!$B$66*(1-GRID!$B$69),0))</f>
        <v>61404</v>
      </c>
      <c r="U126" s="47" cm="1">
        <f t="array" ref="U126">IF($I$2="Раннее бронирование",
INDEX(GRID!$B$4:$BI$14,MATCH(U$7,GRID!$A$4:$A$14,0),MATCH(1,($U$2=GRID!$B$1:$BI$1)*(КАЛЕНДАРЬ!$U22=GRID!$B$3:$BI$3), 0))*GRID!$B$66,
ROUNDUP(INDEX(GRID!$B$4:$BI$14,MATCH(U$7,GRID!$A$4:$A$14,0),MATCH(1,($U$2=GRID!$B$1:$BI$1)*(КАЛЕНДАРЬ!$U22=GRID!$B$3:$BI$3),0))*GRID!$B$66*(1-GRID!$B$69),0))</f>
        <v>65960</v>
      </c>
      <c r="V126" s="48" cm="1">
        <f t="array" ref="V126">IF($I$2="Раннее бронирование",
INDEX(GRID!$B$17:$BI$27,MATCH(U$7,GRID!$A$17:$A$27,0),MATCH(1,($U$2=GRID!$B$1:$BI$1)*(КАЛЕНДАРЬ!$U22=GRID!$B$3:$BI$3), 0))*GRID!$B$66,
ROUNDUP(INDEX(GRID!$B$17:$BI$27,MATCH(U$7,GRID!$A$17:$A$27,0),MATCH(1,($U$2=GRID!$B$1:$BI$1)*(КАЛЕНДАРЬ!$U22=GRID!$B$3:$BI$3), 0))*GRID!$B$66*(1-GRID!$B$69),0))</f>
        <v>67660</v>
      </c>
      <c r="W126" s="47" cm="1">
        <f t="array" ref="W126">IF($I$2="Раннее бронирование",
INDEX(GRID!$B$4:$BI$14,MATCH(W$7,GRID!$A$4:$A$14,0),MATCH(1,($U$2=GRID!$B$1:$BI$1)*(КАЛЕНДАРЬ!$U22=GRID!$B$3:$BI$3), 0))*GRID!$B$66,
ROUNDUP(INDEX(GRID!$B$4:$BI$14,MATCH(W$7,GRID!$A$4:$A$14,0),MATCH(1,($U$2=GRID!$B$1:$BI$1)*(КАЛЕНДАРЬ!$U22=GRID!$B$3:$BI$3),0))*GRID!$B$66*(1-GRID!$B$69),0))</f>
        <v>231200</v>
      </c>
      <c r="X126" s="48" cm="1">
        <f t="array" ref="X126">IF($I$2="Раннее бронирование",
INDEX(GRID!$B$17:$BI$27,MATCH(W$7,GRID!$A$17:$A$27,0),MATCH(1,($U$2=GRID!$B$1:$BI$1)*(КАЛЕНДАРЬ!$U22=GRID!$B$3:$BI$3), 0))*GRID!$B$66,
ROUNDUP(INDEX(GRID!$B$17:$BI$27,MATCH(W$7,GRID!$A$17:$A$27,0),MATCH(1,($U$2=GRID!$B$1:$BI$1)*(КАЛЕНДАРЬ!$U22=GRID!$B$3:$BI$3), 0))*GRID!$B$66*(1-GRID!$B$69),0))</f>
        <v>232900</v>
      </c>
    </row>
    <row r="127" spans="1:24" hidden="1" x14ac:dyDescent="0.2">
      <c r="A127" s="117" t="s">
        <v>47</v>
      </c>
      <c r="B127" s="117">
        <v>20</v>
      </c>
      <c r="C127" s="47" cm="1">
        <f t="array" ref="C127">IF($I$2="Раннее бронирование",
INDEX(GRID!$B$4:$BI$14,MATCH(C$7,GRID!$A$4:$A$14,0),MATCH(1,($U$2=GRID!$B$1:$BI$1)*(КАЛЕНДАРЬ!$U23=GRID!$B$3:$BI$3), 0))*GRID!$B$66,
ROUNDUP(INDEX(GRID!$B$4:$BI$14,MATCH(C$7,GRID!$A$4:$A$14,0),MATCH(1,($U$2=GRID!$B$1:$BI$1)*(КАЛЕНДАРЬ!$U23=GRID!$B$3:$BI$3),0))*GRID!$B$66*(1-GRID!$B$69),0))</f>
        <v>21760</v>
      </c>
      <c r="D127" s="48" cm="1">
        <f t="array" ref="D127">IF($I$2="Раннее бронирование",
INDEX(GRID!$B$17:$BI$27,MATCH(C$7,GRID!$A$17:$A$27,0),MATCH(1,($U$2=GRID!$B$1:$BI$1)*(КАЛЕНДАРЬ!$U23=GRID!$B$3:$BI$3), 0))*GRID!$B$66,
ROUNDUP(INDEX(GRID!$B$17:$BI$27,MATCH(C$7,GRID!$A$17:$A$27,0),MATCH(1,($U$2=GRID!$B$1:$BI$1)*(КАЛЕНДАРЬ!$U23=GRID!$B$3:$BI$3), 0))*GRID!$B$66*(1-GRID!$B$69),0))</f>
        <v>23460</v>
      </c>
      <c r="E127" s="47" cm="1">
        <f t="array" ref="E127">IF($I$2="Раннее бронирование",
INDEX(GRID!$B$4:$BI$14,MATCH(E$7,GRID!$A$4:$A$14,0),MATCH(1,($U$2=GRID!$B$1:$BI$1)*(КАЛЕНДАРЬ!$U23=GRID!$B$3:$BI$3), 0))*GRID!$B$66,
ROUNDUP(INDEX(GRID!$B$4:$BI$14,MATCH(E$7,GRID!$A$4:$A$14,0),MATCH(1,($U$2=GRID!$B$1:$BI$1)*(КАЛЕНДАРЬ!$U23=GRID!$B$3:$BI$3),0))*GRID!$B$66*(1-GRID!$B$69),0))</f>
        <v>24344</v>
      </c>
      <c r="F127" s="48" cm="1">
        <f t="array" ref="F127">IF($I$2="Раннее бронирование",
INDEX(GRID!$B$17:$BI$27,MATCH(E$7,GRID!$A$17:$A$27,0),MATCH(1,($U$2=GRID!$B$1:$BI$1)*(КАЛЕНДАРЬ!$U23=GRID!$B$3:$BI$3), 0))*GRID!$B$66,
ROUNDUP(INDEX(GRID!$B$17:$BI$27,MATCH(E$7,GRID!$A$17:$A$27,0),MATCH(1,($U$2=GRID!$B$1:$BI$1)*(КАЛЕНДАРЬ!$U23=GRID!$B$3:$BI$3), 0))*GRID!$B$66*(1-GRID!$B$69),0))</f>
        <v>26044</v>
      </c>
      <c r="G127" s="47" cm="1">
        <f t="array" ref="G127">IF($I$2="Раннее бронирование",
INDEX(GRID!$B$4:$BI$14,MATCH(G$7,GRID!$A$4:$A$14,0),MATCH(1,($U$2=GRID!$B$1:$BI$1)*(КАЛЕНДАРЬ!$U23=GRID!$B$3:$BI$3), 0))*GRID!$B$66,
ROUNDUP(INDEX(GRID!$B$4:$BI$14,MATCH(G$7,GRID!$A$4:$A$14,0),MATCH(1,($U$2=GRID!$B$1:$BI$1)*(КАЛЕНДАРЬ!$U23=GRID!$B$3:$BI$3),0))*GRID!$B$66*(1-GRID!$B$69),0))</f>
        <v>27132</v>
      </c>
      <c r="H127" s="48" cm="1">
        <f t="array" ref="H127">IF($I$2="Раннее бронирование",
INDEX(GRID!$B$17:$BI$27,MATCH(G$7,GRID!$A$17:$A$27,0),MATCH(1,($U$2=GRID!$B$1:$BI$1)*(КАЛЕНДАРЬ!$U23=GRID!$B$3:$BI$3), 0))*GRID!$B$66,
ROUNDUP(INDEX(GRID!$B$17:$BI$27,MATCH(G$7,GRID!$A$17:$A$27,0),MATCH(1,($U$2=GRID!$B$1:$BI$1)*(КАЛЕНДАРЬ!$U23=GRID!$B$3:$BI$3), 0))*GRID!$B$66*(1-GRID!$B$69),0))</f>
        <v>28832</v>
      </c>
      <c r="I127" s="47" cm="1">
        <f t="array" ref="I127">IF($I$2="Раннее бронирование",
INDEX(GRID!$B$4:$BI$14,MATCH(I$7,GRID!$A$4:$A$14,0),MATCH(1,($U$2=GRID!$B$1:$BI$1)*(КАЛЕНДАРЬ!$U23=GRID!$B$3:$BI$3), 0))*GRID!$B$66,
ROUNDUP(INDEX(GRID!$B$4:$BI$14,MATCH(I$7,GRID!$A$4:$A$14,0),MATCH(1,($U$2=GRID!$B$1:$BI$1)*(КАЛЕНДАРЬ!$U23=GRID!$B$3:$BI$3),0))*GRID!$B$66*(1-GRID!$B$69),0))</f>
        <v>30328</v>
      </c>
      <c r="J127" s="48" cm="1">
        <f t="array" ref="J127">IF($I$2="Раннее бронирование",
INDEX(GRID!$B$17:$BI$27,MATCH(I$7,GRID!$A$17:$A$27,0),MATCH(1,($U$2=GRID!$B$1:$BI$1)*(КАЛЕНДАРЬ!$U23=GRID!$B$3:$BI$3), 0))*GRID!$B$66,
ROUNDUP(INDEX(GRID!$B$17:$BI$27,MATCH(I$7,GRID!$A$17:$A$27,0),MATCH(1,($U$2=GRID!$B$1:$BI$1)*(КАЛЕНДАРЬ!$U23=GRID!$B$3:$BI$3), 0))*GRID!$B$66*(1-GRID!$B$69),0))</f>
        <v>32028</v>
      </c>
      <c r="K127" s="47" cm="1">
        <f t="array" ref="K127">IF($I$2="Раннее бронирование",
INDEX(GRID!$B$4:$BI$14,MATCH(K$7,GRID!$A$4:$A$14,0),MATCH(1,($U$2=GRID!$B$1:$BI$1)*(КАЛЕНДАРЬ!$U23=GRID!$B$3:$BI$3), 0))*GRID!$B$66,
ROUNDUP(INDEX(GRID!$B$4:$BI$14,MATCH(K$7,GRID!$A$4:$A$14,0),MATCH(1,($U$2=GRID!$B$1:$BI$1)*(КАЛЕНДАРЬ!$U23=GRID!$B$3:$BI$3),0))*GRID!$B$66*(1-GRID!$B$69),0))</f>
        <v>33864</v>
      </c>
      <c r="L127" s="48" cm="1">
        <f t="array" ref="L127">IF($I$2="Раннее бронирование",
INDEX(GRID!$B$17:$BI$27,MATCH(K$7,GRID!$A$17:$A$27,0),MATCH(1,($U$2=GRID!$B$1:$BI$1)*(КАЛЕНДАРЬ!$U23=GRID!$B$3:$BI$3), 0))*GRID!$B$66,
ROUNDUP(INDEX(GRID!$B$17:$BI$27,MATCH(K$7,GRID!$A$17:$A$27,0),MATCH(1,($U$2=GRID!$B$1:$BI$1)*(КАЛЕНДАРЬ!$U23=GRID!$B$3:$BI$3), 0))*GRID!$B$66*(1-GRID!$B$69),0))</f>
        <v>35564</v>
      </c>
      <c r="M127" s="47" cm="1">
        <f t="array" ref="M127">IF($I$2="Раннее бронирование",
INDEX(GRID!$B$4:$BI$14,MATCH(M$7,GRID!$A$4:$A$14,0),MATCH(1,($U$2=GRID!$B$1:$BI$1)*(КАЛЕНДАРЬ!$U23=GRID!$B$3:$BI$3), 0))*GRID!$B$66,
ROUNDUP(INDEX(GRID!$B$4:$BI$14,MATCH(M$7,GRID!$A$4:$A$14,0),MATCH(1,($U$2=GRID!$B$1:$BI$1)*(КАЛЕНДАРЬ!$U23=GRID!$B$3:$BI$3),0))*GRID!$B$66*(1-GRID!$B$69),0))</f>
        <v>37808</v>
      </c>
      <c r="N127" s="48" cm="1">
        <f t="array" ref="N127">IF($I$2="Раннее бронирование",
INDEX(GRID!$B$17:$BI$27,MATCH(M$7,GRID!$A$17:$A$27,0),MATCH(1,($U$2=GRID!$B$1:$BI$1)*(КАЛЕНДАРЬ!$U23=GRID!$B$3:$BI$3), 0))*GRID!$B$66,
ROUNDUP(INDEX(GRID!$B$17:$BI$27,MATCH(M$7,GRID!$A$17:$A$27,0),MATCH(1,($U$2=GRID!$B$1:$BI$1)*(КАЛЕНДАРЬ!$U23=GRID!$B$3:$BI$3), 0))*GRID!$B$66*(1-GRID!$B$69),0))</f>
        <v>39508</v>
      </c>
      <c r="O127" s="47" cm="1">
        <f t="array" ref="O127">IF($I$2="Раннее бронирование",
INDEX(GRID!$B$4:$BI$14,MATCH(O$7,GRID!$A$4:$A$14,0),MATCH(1,($U$2=GRID!$B$1:$BI$1)*(КАЛЕНДАРЬ!$U23=GRID!$B$3:$BI$3), 0))*GRID!$B$66,
ROUNDUP(INDEX(GRID!$B$4:$BI$14,MATCH(O$7,GRID!$A$4:$A$14,0),MATCH(1,($U$2=GRID!$B$1:$BI$1)*(КАЛЕНДАРЬ!$U23=GRID!$B$3:$BI$3),0))*GRID!$B$66*(1-GRID!$B$69),0))</f>
        <v>42364</v>
      </c>
      <c r="P127" s="48" cm="1">
        <f t="array" ref="P127">IF($I$2="Раннее бронирование",
INDEX(GRID!$B$17:$BI$27,MATCH(O$7,GRID!$A$17:$A$27,0),MATCH(1,($U$2=GRID!$B$1:$BI$1)*(КАЛЕНДАРЬ!$U23=GRID!$B$3:$BI$3), 0))*GRID!$B$66,
ROUNDUP(INDEX(GRID!$B$17:$BI$27,MATCH(O$7,GRID!$A$17:$A$27,0),MATCH(1,($U$2=GRID!$B$1:$BI$1)*(КАЛЕНДАРЬ!$U23=GRID!$B$3:$BI$3), 0))*GRID!$B$66*(1-GRID!$B$69),0))</f>
        <v>44064</v>
      </c>
      <c r="Q127" s="47" cm="1">
        <f t="array" ref="Q127">IF($I$2="Раннее бронирование",
INDEX(GRID!$B$4:$BI$14,MATCH(Q$7,GRID!$A$4:$A$14,0),MATCH(1,($U$2=GRID!$B$1:$BI$1)*(КАЛЕНДАРЬ!$U23=GRID!$B$3:$BI$3), 0))*GRID!$B$66,
ROUNDUP(INDEX(GRID!$B$4:$BI$14,MATCH(Q$7,GRID!$A$4:$A$14,0),MATCH(1,($U$2=GRID!$B$1:$BI$1)*(КАЛЕНДАРЬ!$U23=GRID!$B$3:$BI$3),0))*GRID!$B$66*(1-GRID!$B$69),0))</f>
        <v>47872</v>
      </c>
      <c r="R127" s="48" cm="1">
        <f t="array" ref="R127">IF($I$2="Раннее бронирование",
INDEX(GRID!$B$17:$BI$27,MATCH(Q$7,GRID!$A$17:$A$27,0),MATCH(1,($U$2=GRID!$B$1:$BI$1)*(КАЛЕНДАРЬ!$U23=GRID!$B$3:$BI$3), 0))*GRID!$B$66,
ROUNDUP(INDEX(GRID!$B$17:$BI$27,MATCH(Q$7,GRID!$A$17:$A$27,0),MATCH(1,($U$2=GRID!$B$1:$BI$1)*(КАЛЕНДАРЬ!$U23=GRID!$B$3:$BI$3), 0))*GRID!$B$66*(1-GRID!$B$69),0))</f>
        <v>49572</v>
      </c>
      <c r="S127" s="47" cm="1">
        <f t="array" ref="S127">IF($I$2="Раннее бронирование",
INDEX(GRID!$B$4:$BI$14,MATCH(S$7,GRID!$A$4:$A$14,0),MATCH(1,($U$2=GRID!$B$1:$BI$1)*(КАЛЕНДАРЬ!$U23=GRID!$B$3:$BI$3), 0))*GRID!$B$66,
ROUNDUP(INDEX(GRID!$B$4:$BI$14,MATCH(S$7,GRID!$A$4:$A$14,0),MATCH(1,($U$2=GRID!$B$1:$BI$1)*(КАЛЕНДАРЬ!$U23=GRID!$B$3:$BI$3),0))*GRID!$B$66*(1-GRID!$B$69),0))</f>
        <v>59704</v>
      </c>
      <c r="T127" s="48" cm="1">
        <f t="array" ref="T127">IF($I$2="Раннее бронирование",
INDEX(GRID!$B$17:$BI$27,MATCH(S$7,GRID!$A$17:$A$27,0),MATCH(1,($U$2=GRID!$B$1:$BI$1)*(КАЛЕНДАРЬ!$U23=GRID!$B$3:$BI$3), 0))*GRID!$B$66,
ROUNDUP(INDEX(GRID!$B$17:$BI$27,MATCH(S$7,GRID!$A$17:$A$27,0),MATCH(1,($U$2=GRID!$B$1:$BI$1)*(КАЛЕНДАРЬ!$U23=GRID!$B$3:$BI$3), 0))*GRID!$B$66*(1-GRID!$B$69),0))</f>
        <v>61404</v>
      </c>
      <c r="U127" s="47" cm="1">
        <f t="array" ref="U127">IF($I$2="Раннее бронирование",
INDEX(GRID!$B$4:$BI$14,MATCH(U$7,GRID!$A$4:$A$14,0),MATCH(1,($U$2=GRID!$B$1:$BI$1)*(КАЛЕНДАРЬ!$U23=GRID!$B$3:$BI$3), 0))*GRID!$B$66,
ROUNDUP(INDEX(GRID!$B$4:$BI$14,MATCH(U$7,GRID!$A$4:$A$14,0),MATCH(1,($U$2=GRID!$B$1:$BI$1)*(КАЛЕНДАРЬ!$U23=GRID!$B$3:$BI$3),0))*GRID!$B$66*(1-GRID!$B$69),0))</f>
        <v>65960</v>
      </c>
      <c r="V127" s="48" cm="1">
        <f t="array" ref="V127">IF($I$2="Раннее бронирование",
INDEX(GRID!$B$17:$BI$27,MATCH(U$7,GRID!$A$17:$A$27,0),MATCH(1,($U$2=GRID!$B$1:$BI$1)*(КАЛЕНДАРЬ!$U23=GRID!$B$3:$BI$3), 0))*GRID!$B$66,
ROUNDUP(INDEX(GRID!$B$17:$BI$27,MATCH(U$7,GRID!$A$17:$A$27,0),MATCH(1,($U$2=GRID!$B$1:$BI$1)*(КАЛЕНДАРЬ!$U23=GRID!$B$3:$BI$3), 0))*GRID!$B$66*(1-GRID!$B$69),0))</f>
        <v>67660</v>
      </c>
      <c r="W127" s="47" cm="1">
        <f t="array" ref="W127">IF($I$2="Раннее бронирование",
INDEX(GRID!$B$4:$BI$14,MATCH(W$7,GRID!$A$4:$A$14,0),MATCH(1,($U$2=GRID!$B$1:$BI$1)*(КАЛЕНДАРЬ!$U23=GRID!$B$3:$BI$3), 0))*GRID!$B$66,
ROUNDUP(INDEX(GRID!$B$4:$BI$14,MATCH(W$7,GRID!$A$4:$A$14,0),MATCH(1,($U$2=GRID!$B$1:$BI$1)*(КАЛЕНДАРЬ!$U23=GRID!$B$3:$BI$3),0))*GRID!$B$66*(1-GRID!$B$69),0))</f>
        <v>231200</v>
      </c>
      <c r="X127" s="48" cm="1">
        <f t="array" ref="X127">IF($I$2="Раннее бронирование",
INDEX(GRID!$B$17:$BI$27,MATCH(W$7,GRID!$A$17:$A$27,0),MATCH(1,($U$2=GRID!$B$1:$BI$1)*(КАЛЕНДАРЬ!$U23=GRID!$B$3:$BI$3), 0))*GRID!$B$66,
ROUNDUP(INDEX(GRID!$B$17:$BI$27,MATCH(W$7,GRID!$A$17:$A$27,0),MATCH(1,($U$2=GRID!$B$1:$BI$1)*(КАЛЕНДАРЬ!$U23=GRID!$B$3:$BI$3), 0))*GRID!$B$66*(1-GRID!$B$69),0))</f>
        <v>232900</v>
      </c>
    </row>
    <row r="128" spans="1:24" hidden="1" x14ac:dyDescent="0.2">
      <c r="A128" s="117" t="s">
        <v>48</v>
      </c>
      <c r="B128" s="117">
        <v>21</v>
      </c>
      <c r="C128" s="47" cm="1">
        <f t="array" ref="C128">IF($I$2="Раннее бронирование",
INDEX(GRID!$B$4:$BI$14,MATCH(C$7,GRID!$A$4:$A$14,0),MATCH(1,($U$2=GRID!$B$1:$BI$1)*(КАЛЕНДАРЬ!$U24=GRID!$B$3:$BI$3), 0))*GRID!$B$66,
ROUNDUP(INDEX(GRID!$B$4:$BI$14,MATCH(C$7,GRID!$A$4:$A$14,0),MATCH(1,($U$2=GRID!$B$1:$BI$1)*(КАЛЕНДАРЬ!$U24=GRID!$B$3:$BI$3),0))*GRID!$B$66*(1-GRID!$B$69),0))</f>
        <v>21760</v>
      </c>
      <c r="D128" s="48" cm="1">
        <f t="array" ref="D128">IF($I$2="Раннее бронирование",
INDEX(GRID!$B$17:$BI$27,MATCH(C$7,GRID!$A$17:$A$27,0),MATCH(1,($U$2=GRID!$B$1:$BI$1)*(КАЛЕНДАРЬ!$U24=GRID!$B$3:$BI$3), 0))*GRID!$B$66,
ROUNDUP(INDEX(GRID!$B$17:$BI$27,MATCH(C$7,GRID!$A$17:$A$27,0),MATCH(1,($U$2=GRID!$B$1:$BI$1)*(КАЛЕНДАРЬ!$U24=GRID!$B$3:$BI$3), 0))*GRID!$B$66*(1-GRID!$B$69),0))</f>
        <v>23460</v>
      </c>
      <c r="E128" s="47" cm="1">
        <f t="array" ref="E128">IF($I$2="Раннее бронирование",
INDEX(GRID!$B$4:$BI$14,MATCH(E$7,GRID!$A$4:$A$14,0),MATCH(1,($U$2=GRID!$B$1:$BI$1)*(КАЛЕНДАРЬ!$U24=GRID!$B$3:$BI$3), 0))*GRID!$B$66,
ROUNDUP(INDEX(GRID!$B$4:$BI$14,MATCH(E$7,GRID!$A$4:$A$14,0),MATCH(1,($U$2=GRID!$B$1:$BI$1)*(КАЛЕНДАРЬ!$U24=GRID!$B$3:$BI$3),0))*GRID!$B$66*(1-GRID!$B$69),0))</f>
        <v>24344</v>
      </c>
      <c r="F128" s="48" cm="1">
        <f t="array" ref="F128">IF($I$2="Раннее бронирование",
INDEX(GRID!$B$17:$BI$27,MATCH(E$7,GRID!$A$17:$A$27,0),MATCH(1,($U$2=GRID!$B$1:$BI$1)*(КАЛЕНДАРЬ!$U24=GRID!$B$3:$BI$3), 0))*GRID!$B$66,
ROUNDUP(INDEX(GRID!$B$17:$BI$27,MATCH(E$7,GRID!$A$17:$A$27,0),MATCH(1,($U$2=GRID!$B$1:$BI$1)*(КАЛЕНДАРЬ!$U24=GRID!$B$3:$BI$3), 0))*GRID!$B$66*(1-GRID!$B$69),0))</f>
        <v>26044</v>
      </c>
      <c r="G128" s="47" cm="1">
        <f t="array" ref="G128">IF($I$2="Раннее бронирование",
INDEX(GRID!$B$4:$BI$14,MATCH(G$7,GRID!$A$4:$A$14,0),MATCH(1,($U$2=GRID!$B$1:$BI$1)*(КАЛЕНДАРЬ!$U24=GRID!$B$3:$BI$3), 0))*GRID!$B$66,
ROUNDUP(INDEX(GRID!$B$4:$BI$14,MATCH(G$7,GRID!$A$4:$A$14,0),MATCH(1,($U$2=GRID!$B$1:$BI$1)*(КАЛЕНДАРЬ!$U24=GRID!$B$3:$BI$3),0))*GRID!$B$66*(1-GRID!$B$69),0))</f>
        <v>27132</v>
      </c>
      <c r="H128" s="48" cm="1">
        <f t="array" ref="H128">IF($I$2="Раннее бронирование",
INDEX(GRID!$B$17:$BI$27,MATCH(G$7,GRID!$A$17:$A$27,0),MATCH(1,($U$2=GRID!$B$1:$BI$1)*(КАЛЕНДАРЬ!$U24=GRID!$B$3:$BI$3), 0))*GRID!$B$66,
ROUNDUP(INDEX(GRID!$B$17:$BI$27,MATCH(G$7,GRID!$A$17:$A$27,0),MATCH(1,($U$2=GRID!$B$1:$BI$1)*(КАЛЕНДАРЬ!$U24=GRID!$B$3:$BI$3), 0))*GRID!$B$66*(1-GRID!$B$69),0))</f>
        <v>28832</v>
      </c>
      <c r="I128" s="47" cm="1">
        <f t="array" ref="I128">IF($I$2="Раннее бронирование",
INDEX(GRID!$B$4:$BI$14,MATCH(I$7,GRID!$A$4:$A$14,0),MATCH(1,($U$2=GRID!$B$1:$BI$1)*(КАЛЕНДАРЬ!$U24=GRID!$B$3:$BI$3), 0))*GRID!$B$66,
ROUNDUP(INDEX(GRID!$B$4:$BI$14,MATCH(I$7,GRID!$A$4:$A$14,0),MATCH(1,($U$2=GRID!$B$1:$BI$1)*(КАЛЕНДАРЬ!$U24=GRID!$B$3:$BI$3),0))*GRID!$B$66*(1-GRID!$B$69),0))</f>
        <v>30328</v>
      </c>
      <c r="J128" s="48" cm="1">
        <f t="array" ref="J128">IF($I$2="Раннее бронирование",
INDEX(GRID!$B$17:$BI$27,MATCH(I$7,GRID!$A$17:$A$27,0),MATCH(1,($U$2=GRID!$B$1:$BI$1)*(КАЛЕНДАРЬ!$U24=GRID!$B$3:$BI$3), 0))*GRID!$B$66,
ROUNDUP(INDEX(GRID!$B$17:$BI$27,MATCH(I$7,GRID!$A$17:$A$27,0),MATCH(1,($U$2=GRID!$B$1:$BI$1)*(КАЛЕНДАРЬ!$U24=GRID!$B$3:$BI$3), 0))*GRID!$B$66*(1-GRID!$B$69),0))</f>
        <v>32028</v>
      </c>
      <c r="K128" s="47" cm="1">
        <f t="array" ref="K128">IF($I$2="Раннее бронирование",
INDEX(GRID!$B$4:$BI$14,MATCH(K$7,GRID!$A$4:$A$14,0),MATCH(1,($U$2=GRID!$B$1:$BI$1)*(КАЛЕНДАРЬ!$U24=GRID!$B$3:$BI$3), 0))*GRID!$B$66,
ROUNDUP(INDEX(GRID!$B$4:$BI$14,MATCH(K$7,GRID!$A$4:$A$14,0),MATCH(1,($U$2=GRID!$B$1:$BI$1)*(КАЛЕНДАРЬ!$U24=GRID!$B$3:$BI$3),0))*GRID!$B$66*(1-GRID!$B$69),0))</f>
        <v>33864</v>
      </c>
      <c r="L128" s="48" cm="1">
        <f t="array" ref="L128">IF($I$2="Раннее бронирование",
INDEX(GRID!$B$17:$BI$27,MATCH(K$7,GRID!$A$17:$A$27,0),MATCH(1,($U$2=GRID!$B$1:$BI$1)*(КАЛЕНДАРЬ!$U24=GRID!$B$3:$BI$3), 0))*GRID!$B$66,
ROUNDUP(INDEX(GRID!$B$17:$BI$27,MATCH(K$7,GRID!$A$17:$A$27,0),MATCH(1,($U$2=GRID!$B$1:$BI$1)*(КАЛЕНДАРЬ!$U24=GRID!$B$3:$BI$3), 0))*GRID!$B$66*(1-GRID!$B$69),0))</f>
        <v>35564</v>
      </c>
      <c r="M128" s="47" cm="1">
        <f t="array" ref="M128">IF($I$2="Раннее бронирование",
INDEX(GRID!$B$4:$BI$14,MATCH(M$7,GRID!$A$4:$A$14,0),MATCH(1,($U$2=GRID!$B$1:$BI$1)*(КАЛЕНДАРЬ!$U24=GRID!$B$3:$BI$3), 0))*GRID!$B$66,
ROUNDUP(INDEX(GRID!$B$4:$BI$14,MATCH(M$7,GRID!$A$4:$A$14,0),MATCH(1,($U$2=GRID!$B$1:$BI$1)*(КАЛЕНДАРЬ!$U24=GRID!$B$3:$BI$3),0))*GRID!$B$66*(1-GRID!$B$69),0))</f>
        <v>37808</v>
      </c>
      <c r="N128" s="48" cm="1">
        <f t="array" ref="N128">IF($I$2="Раннее бронирование",
INDEX(GRID!$B$17:$BI$27,MATCH(M$7,GRID!$A$17:$A$27,0),MATCH(1,($U$2=GRID!$B$1:$BI$1)*(КАЛЕНДАРЬ!$U24=GRID!$B$3:$BI$3), 0))*GRID!$B$66,
ROUNDUP(INDEX(GRID!$B$17:$BI$27,MATCH(M$7,GRID!$A$17:$A$27,0),MATCH(1,($U$2=GRID!$B$1:$BI$1)*(КАЛЕНДАРЬ!$U24=GRID!$B$3:$BI$3), 0))*GRID!$B$66*(1-GRID!$B$69),0))</f>
        <v>39508</v>
      </c>
      <c r="O128" s="47" cm="1">
        <f t="array" ref="O128">IF($I$2="Раннее бронирование",
INDEX(GRID!$B$4:$BI$14,MATCH(O$7,GRID!$A$4:$A$14,0),MATCH(1,($U$2=GRID!$B$1:$BI$1)*(КАЛЕНДАРЬ!$U24=GRID!$B$3:$BI$3), 0))*GRID!$B$66,
ROUNDUP(INDEX(GRID!$B$4:$BI$14,MATCH(O$7,GRID!$A$4:$A$14,0),MATCH(1,($U$2=GRID!$B$1:$BI$1)*(КАЛЕНДАРЬ!$U24=GRID!$B$3:$BI$3),0))*GRID!$B$66*(1-GRID!$B$69),0))</f>
        <v>42364</v>
      </c>
      <c r="P128" s="48" cm="1">
        <f t="array" ref="P128">IF($I$2="Раннее бронирование",
INDEX(GRID!$B$17:$BI$27,MATCH(O$7,GRID!$A$17:$A$27,0),MATCH(1,($U$2=GRID!$B$1:$BI$1)*(КАЛЕНДАРЬ!$U24=GRID!$B$3:$BI$3), 0))*GRID!$B$66,
ROUNDUP(INDEX(GRID!$B$17:$BI$27,MATCH(O$7,GRID!$A$17:$A$27,0),MATCH(1,($U$2=GRID!$B$1:$BI$1)*(КАЛЕНДАРЬ!$U24=GRID!$B$3:$BI$3), 0))*GRID!$B$66*(1-GRID!$B$69),0))</f>
        <v>44064</v>
      </c>
      <c r="Q128" s="47" cm="1">
        <f t="array" ref="Q128">IF($I$2="Раннее бронирование",
INDEX(GRID!$B$4:$BI$14,MATCH(Q$7,GRID!$A$4:$A$14,0),MATCH(1,($U$2=GRID!$B$1:$BI$1)*(КАЛЕНДАРЬ!$U24=GRID!$B$3:$BI$3), 0))*GRID!$B$66,
ROUNDUP(INDEX(GRID!$B$4:$BI$14,MATCH(Q$7,GRID!$A$4:$A$14,0),MATCH(1,($U$2=GRID!$B$1:$BI$1)*(КАЛЕНДАРЬ!$U24=GRID!$B$3:$BI$3),0))*GRID!$B$66*(1-GRID!$B$69),0))</f>
        <v>47872</v>
      </c>
      <c r="R128" s="48" cm="1">
        <f t="array" ref="R128">IF($I$2="Раннее бронирование",
INDEX(GRID!$B$17:$BI$27,MATCH(Q$7,GRID!$A$17:$A$27,0),MATCH(1,($U$2=GRID!$B$1:$BI$1)*(КАЛЕНДАРЬ!$U24=GRID!$B$3:$BI$3), 0))*GRID!$B$66,
ROUNDUP(INDEX(GRID!$B$17:$BI$27,MATCH(Q$7,GRID!$A$17:$A$27,0),MATCH(1,($U$2=GRID!$B$1:$BI$1)*(КАЛЕНДАРЬ!$U24=GRID!$B$3:$BI$3), 0))*GRID!$B$66*(1-GRID!$B$69),0))</f>
        <v>49572</v>
      </c>
      <c r="S128" s="47" cm="1">
        <f t="array" ref="S128">IF($I$2="Раннее бронирование",
INDEX(GRID!$B$4:$BI$14,MATCH(S$7,GRID!$A$4:$A$14,0),MATCH(1,($U$2=GRID!$B$1:$BI$1)*(КАЛЕНДАРЬ!$U24=GRID!$B$3:$BI$3), 0))*GRID!$B$66,
ROUNDUP(INDEX(GRID!$B$4:$BI$14,MATCH(S$7,GRID!$A$4:$A$14,0),MATCH(1,($U$2=GRID!$B$1:$BI$1)*(КАЛЕНДАРЬ!$U24=GRID!$B$3:$BI$3),0))*GRID!$B$66*(1-GRID!$B$69),0))</f>
        <v>59704</v>
      </c>
      <c r="T128" s="48" cm="1">
        <f t="array" ref="T128">IF($I$2="Раннее бронирование",
INDEX(GRID!$B$17:$BI$27,MATCH(S$7,GRID!$A$17:$A$27,0),MATCH(1,($U$2=GRID!$B$1:$BI$1)*(КАЛЕНДАРЬ!$U24=GRID!$B$3:$BI$3), 0))*GRID!$B$66,
ROUNDUP(INDEX(GRID!$B$17:$BI$27,MATCH(S$7,GRID!$A$17:$A$27,0),MATCH(1,($U$2=GRID!$B$1:$BI$1)*(КАЛЕНДАРЬ!$U24=GRID!$B$3:$BI$3), 0))*GRID!$B$66*(1-GRID!$B$69),0))</f>
        <v>61404</v>
      </c>
      <c r="U128" s="47" cm="1">
        <f t="array" ref="U128">IF($I$2="Раннее бронирование",
INDEX(GRID!$B$4:$BI$14,MATCH(U$7,GRID!$A$4:$A$14,0),MATCH(1,($U$2=GRID!$B$1:$BI$1)*(КАЛЕНДАРЬ!$U24=GRID!$B$3:$BI$3), 0))*GRID!$B$66,
ROUNDUP(INDEX(GRID!$B$4:$BI$14,MATCH(U$7,GRID!$A$4:$A$14,0),MATCH(1,($U$2=GRID!$B$1:$BI$1)*(КАЛЕНДАРЬ!$U24=GRID!$B$3:$BI$3),0))*GRID!$B$66*(1-GRID!$B$69),0))</f>
        <v>65960</v>
      </c>
      <c r="V128" s="48" cm="1">
        <f t="array" ref="V128">IF($I$2="Раннее бронирование",
INDEX(GRID!$B$17:$BI$27,MATCH(U$7,GRID!$A$17:$A$27,0),MATCH(1,($U$2=GRID!$B$1:$BI$1)*(КАЛЕНДАРЬ!$U24=GRID!$B$3:$BI$3), 0))*GRID!$B$66,
ROUNDUP(INDEX(GRID!$B$17:$BI$27,MATCH(U$7,GRID!$A$17:$A$27,0),MATCH(1,($U$2=GRID!$B$1:$BI$1)*(КАЛЕНДАРЬ!$U24=GRID!$B$3:$BI$3), 0))*GRID!$B$66*(1-GRID!$B$69),0))</f>
        <v>67660</v>
      </c>
      <c r="W128" s="47" cm="1">
        <f t="array" ref="W128">IF($I$2="Раннее бронирование",
INDEX(GRID!$B$4:$BI$14,MATCH(W$7,GRID!$A$4:$A$14,0),MATCH(1,($U$2=GRID!$B$1:$BI$1)*(КАЛЕНДАРЬ!$U24=GRID!$B$3:$BI$3), 0))*GRID!$B$66,
ROUNDUP(INDEX(GRID!$B$4:$BI$14,MATCH(W$7,GRID!$A$4:$A$14,0),MATCH(1,($U$2=GRID!$B$1:$BI$1)*(КАЛЕНДАРЬ!$U24=GRID!$B$3:$BI$3),0))*GRID!$B$66*(1-GRID!$B$69),0))</f>
        <v>231200</v>
      </c>
      <c r="X128" s="48" cm="1">
        <f t="array" ref="X128">IF($I$2="Раннее бронирование",
INDEX(GRID!$B$17:$BI$27,MATCH(W$7,GRID!$A$17:$A$27,0),MATCH(1,($U$2=GRID!$B$1:$BI$1)*(КАЛЕНДАРЬ!$U24=GRID!$B$3:$BI$3), 0))*GRID!$B$66,
ROUNDUP(INDEX(GRID!$B$17:$BI$27,MATCH(W$7,GRID!$A$17:$A$27,0),MATCH(1,($U$2=GRID!$B$1:$BI$1)*(КАЛЕНДАРЬ!$U24=GRID!$B$3:$BI$3), 0))*GRID!$B$66*(1-GRID!$B$69),0))</f>
        <v>232900</v>
      </c>
    </row>
    <row r="129" spans="1:24" hidden="1" x14ac:dyDescent="0.2">
      <c r="A129" s="117" t="s">
        <v>42</v>
      </c>
      <c r="B129" s="117">
        <v>22</v>
      </c>
      <c r="C129" s="47" cm="1">
        <f t="array" ref="C129">IF($I$2="Раннее бронирование",
INDEX(GRID!$B$4:$BI$14,MATCH(C$7,GRID!$A$4:$A$14,0),MATCH(1,($U$2=GRID!$B$1:$BI$1)*(КАЛЕНДАРЬ!$U25=GRID!$B$3:$BI$3), 0))*GRID!$B$66,
ROUNDUP(INDEX(GRID!$B$4:$BI$14,MATCH(C$7,GRID!$A$4:$A$14,0),MATCH(1,($U$2=GRID!$B$1:$BI$1)*(КАЛЕНДАРЬ!$U25=GRID!$B$3:$BI$3),0))*GRID!$B$66*(1-GRID!$B$69),0))</f>
        <v>21760</v>
      </c>
      <c r="D129" s="48" cm="1">
        <f t="array" ref="D129">IF($I$2="Раннее бронирование",
INDEX(GRID!$B$17:$BI$27,MATCH(C$7,GRID!$A$17:$A$27,0),MATCH(1,($U$2=GRID!$B$1:$BI$1)*(КАЛЕНДАРЬ!$U25=GRID!$B$3:$BI$3), 0))*GRID!$B$66,
ROUNDUP(INDEX(GRID!$B$17:$BI$27,MATCH(C$7,GRID!$A$17:$A$27,0),MATCH(1,($U$2=GRID!$B$1:$BI$1)*(КАЛЕНДАРЬ!$U25=GRID!$B$3:$BI$3), 0))*GRID!$B$66*(1-GRID!$B$69),0))</f>
        <v>23460</v>
      </c>
      <c r="E129" s="47" cm="1">
        <f t="array" ref="E129">IF($I$2="Раннее бронирование",
INDEX(GRID!$B$4:$BI$14,MATCH(E$7,GRID!$A$4:$A$14,0),MATCH(1,($U$2=GRID!$B$1:$BI$1)*(КАЛЕНДАРЬ!$U25=GRID!$B$3:$BI$3), 0))*GRID!$B$66,
ROUNDUP(INDEX(GRID!$B$4:$BI$14,MATCH(E$7,GRID!$A$4:$A$14,0),MATCH(1,($U$2=GRID!$B$1:$BI$1)*(КАЛЕНДАРЬ!$U25=GRID!$B$3:$BI$3),0))*GRID!$B$66*(1-GRID!$B$69),0))</f>
        <v>24344</v>
      </c>
      <c r="F129" s="48" cm="1">
        <f t="array" ref="F129">IF($I$2="Раннее бронирование",
INDEX(GRID!$B$17:$BI$27,MATCH(E$7,GRID!$A$17:$A$27,0),MATCH(1,($U$2=GRID!$B$1:$BI$1)*(КАЛЕНДАРЬ!$U25=GRID!$B$3:$BI$3), 0))*GRID!$B$66,
ROUNDUP(INDEX(GRID!$B$17:$BI$27,MATCH(E$7,GRID!$A$17:$A$27,0),MATCH(1,($U$2=GRID!$B$1:$BI$1)*(КАЛЕНДАРЬ!$U25=GRID!$B$3:$BI$3), 0))*GRID!$B$66*(1-GRID!$B$69),0))</f>
        <v>26044</v>
      </c>
      <c r="G129" s="47" cm="1">
        <f t="array" ref="G129">IF($I$2="Раннее бронирование",
INDEX(GRID!$B$4:$BI$14,MATCH(G$7,GRID!$A$4:$A$14,0),MATCH(1,($U$2=GRID!$B$1:$BI$1)*(КАЛЕНДАРЬ!$U25=GRID!$B$3:$BI$3), 0))*GRID!$B$66,
ROUNDUP(INDEX(GRID!$B$4:$BI$14,MATCH(G$7,GRID!$A$4:$A$14,0),MATCH(1,($U$2=GRID!$B$1:$BI$1)*(КАЛЕНДАРЬ!$U25=GRID!$B$3:$BI$3),0))*GRID!$B$66*(1-GRID!$B$69),0))</f>
        <v>27132</v>
      </c>
      <c r="H129" s="48" cm="1">
        <f t="array" ref="H129">IF($I$2="Раннее бронирование",
INDEX(GRID!$B$17:$BI$27,MATCH(G$7,GRID!$A$17:$A$27,0),MATCH(1,($U$2=GRID!$B$1:$BI$1)*(КАЛЕНДАРЬ!$U25=GRID!$B$3:$BI$3), 0))*GRID!$B$66,
ROUNDUP(INDEX(GRID!$B$17:$BI$27,MATCH(G$7,GRID!$A$17:$A$27,0),MATCH(1,($U$2=GRID!$B$1:$BI$1)*(КАЛЕНДАРЬ!$U25=GRID!$B$3:$BI$3), 0))*GRID!$B$66*(1-GRID!$B$69),0))</f>
        <v>28832</v>
      </c>
      <c r="I129" s="47" cm="1">
        <f t="array" ref="I129">IF($I$2="Раннее бронирование",
INDEX(GRID!$B$4:$BI$14,MATCH(I$7,GRID!$A$4:$A$14,0),MATCH(1,($U$2=GRID!$B$1:$BI$1)*(КАЛЕНДАРЬ!$U25=GRID!$B$3:$BI$3), 0))*GRID!$B$66,
ROUNDUP(INDEX(GRID!$B$4:$BI$14,MATCH(I$7,GRID!$A$4:$A$14,0),MATCH(1,($U$2=GRID!$B$1:$BI$1)*(КАЛЕНДАРЬ!$U25=GRID!$B$3:$BI$3),0))*GRID!$B$66*(1-GRID!$B$69),0))</f>
        <v>30328</v>
      </c>
      <c r="J129" s="48" cm="1">
        <f t="array" ref="J129">IF($I$2="Раннее бронирование",
INDEX(GRID!$B$17:$BI$27,MATCH(I$7,GRID!$A$17:$A$27,0),MATCH(1,($U$2=GRID!$B$1:$BI$1)*(КАЛЕНДАРЬ!$U25=GRID!$B$3:$BI$3), 0))*GRID!$B$66,
ROUNDUP(INDEX(GRID!$B$17:$BI$27,MATCH(I$7,GRID!$A$17:$A$27,0),MATCH(1,($U$2=GRID!$B$1:$BI$1)*(КАЛЕНДАРЬ!$U25=GRID!$B$3:$BI$3), 0))*GRID!$B$66*(1-GRID!$B$69),0))</f>
        <v>32028</v>
      </c>
      <c r="K129" s="47" cm="1">
        <f t="array" ref="K129">IF($I$2="Раннее бронирование",
INDEX(GRID!$B$4:$BI$14,MATCH(K$7,GRID!$A$4:$A$14,0),MATCH(1,($U$2=GRID!$B$1:$BI$1)*(КАЛЕНДАРЬ!$U25=GRID!$B$3:$BI$3), 0))*GRID!$B$66,
ROUNDUP(INDEX(GRID!$B$4:$BI$14,MATCH(K$7,GRID!$A$4:$A$14,0),MATCH(1,($U$2=GRID!$B$1:$BI$1)*(КАЛЕНДАРЬ!$U25=GRID!$B$3:$BI$3),0))*GRID!$B$66*(1-GRID!$B$69),0))</f>
        <v>33864</v>
      </c>
      <c r="L129" s="48" cm="1">
        <f t="array" ref="L129">IF($I$2="Раннее бронирование",
INDEX(GRID!$B$17:$BI$27,MATCH(K$7,GRID!$A$17:$A$27,0),MATCH(1,($U$2=GRID!$B$1:$BI$1)*(КАЛЕНДАРЬ!$U25=GRID!$B$3:$BI$3), 0))*GRID!$B$66,
ROUNDUP(INDEX(GRID!$B$17:$BI$27,MATCH(K$7,GRID!$A$17:$A$27,0),MATCH(1,($U$2=GRID!$B$1:$BI$1)*(КАЛЕНДАРЬ!$U25=GRID!$B$3:$BI$3), 0))*GRID!$B$66*(1-GRID!$B$69),0))</f>
        <v>35564</v>
      </c>
      <c r="M129" s="47" cm="1">
        <f t="array" ref="M129">IF($I$2="Раннее бронирование",
INDEX(GRID!$B$4:$BI$14,MATCH(M$7,GRID!$A$4:$A$14,0),MATCH(1,($U$2=GRID!$B$1:$BI$1)*(КАЛЕНДАРЬ!$U25=GRID!$B$3:$BI$3), 0))*GRID!$B$66,
ROUNDUP(INDEX(GRID!$B$4:$BI$14,MATCH(M$7,GRID!$A$4:$A$14,0),MATCH(1,($U$2=GRID!$B$1:$BI$1)*(КАЛЕНДАРЬ!$U25=GRID!$B$3:$BI$3),0))*GRID!$B$66*(1-GRID!$B$69),0))</f>
        <v>37808</v>
      </c>
      <c r="N129" s="48" cm="1">
        <f t="array" ref="N129">IF($I$2="Раннее бронирование",
INDEX(GRID!$B$17:$BI$27,MATCH(M$7,GRID!$A$17:$A$27,0),MATCH(1,($U$2=GRID!$B$1:$BI$1)*(КАЛЕНДАРЬ!$U25=GRID!$B$3:$BI$3), 0))*GRID!$B$66,
ROUNDUP(INDEX(GRID!$B$17:$BI$27,MATCH(M$7,GRID!$A$17:$A$27,0),MATCH(1,($U$2=GRID!$B$1:$BI$1)*(КАЛЕНДАРЬ!$U25=GRID!$B$3:$BI$3), 0))*GRID!$B$66*(1-GRID!$B$69),0))</f>
        <v>39508</v>
      </c>
      <c r="O129" s="47" cm="1">
        <f t="array" ref="O129">IF($I$2="Раннее бронирование",
INDEX(GRID!$B$4:$BI$14,MATCH(O$7,GRID!$A$4:$A$14,0),MATCH(1,($U$2=GRID!$B$1:$BI$1)*(КАЛЕНДАРЬ!$U25=GRID!$B$3:$BI$3), 0))*GRID!$B$66,
ROUNDUP(INDEX(GRID!$B$4:$BI$14,MATCH(O$7,GRID!$A$4:$A$14,0),MATCH(1,($U$2=GRID!$B$1:$BI$1)*(КАЛЕНДАРЬ!$U25=GRID!$B$3:$BI$3),0))*GRID!$B$66*(1-GRID!$B$69),0))</f>
        <v>42364</v>
      </c>
      <c r="P129" s="48" cm="1">
        <f t="array" ref="P129">IF($I$2="Раннее бронирование",
INDEX(GRID!$B$17:$BI$27,MATCH(O$7,GRID!$A$17:$A$27,0),MATCH(1,($U$2=GRID!$B$1:$BI$1)*(КАЛЕНДАРЬ!$U25=GRID!$B$3:$BI$3), 0))*GRID!$B$66,
ROUNDUP(INDEX(GRID!$B$17:$BI$27,MATCH(O$7,GRID!$A$17:$A$27,0),MATCH(1,($U$2=GRID!$B$1:$BI$1)*(КАЛЕНДАРЬ!$U25=GRID!$B$3:$BI$3), 0))*GRID!$B$66*(1-GRID!$B$69),0))</f>
        <v>44064</v>
      </c>
      <c r="Q129" s="47" cm="1">
        <f t="array" ref="Q129">IF($I$2="Раннее бронирование",
INDEX(GRID!$B$4:$BI$14,MATCH(Q$7,GRID!$A$4:$A$14,0),MATCH(1,($U$2=GRID!$B$1:$BI$1)*(КАЛЕНДАРЬ!$U25=GRID!$B$3:$BI$3), 0))*GRID!$B$66,
ROUNDUP(INDEX(GRID!$B$4:$BI$14,MATCH(Q$7,GRID!$A$4:$A$14,0),MATCH(1,($U$2=GRID!$B$1:$BI$1)*(КАЛЕНДАРЬ!$U25=GRID!$B$3:$BI$3),0))*GRID!$B$66*(1-GRID!$B$69),0))</f>
        <v>47872</v>
      </c>
      <c r="R129" s="48" cm="1">
        <f t="array" ref="R129">IF($I$2="Раннее бронирование",
INDEX(GRID!$B$17:$BI$27,MATCH(Q$7,GRID!$A$17:$A$27,0),MATCH(1,($U$2=GRID!$B$1:$BI$1)*(КАЛЕНДАРЬ!$U25=GRID!$B$3:$BI$3), 0))*GRID!$B$66,
ROUNDUP(INDEX(GRID!$B$17:$BI$27,MATCH(Q$7,GRID!$A$17:$A$27,0),MATCH(1,($U$2=GRID!$B$1:$BI$1)*(КАЛЕНДАРЬ!$U25=GRID!$B$3:$BI$3), 0))*GRID!$B$66*(1-GRID!$B$69),0))</f>
        <v>49572</v>
      </c>
      <c r="S129" s="47" cm="1">
        <f t="array" ref="S129">IF($I$2="Раннее бронирование",
INDEX(GRID!$B$4:$BI$14,MATCH(S$7,GRID!$A$4:$A$14,0),MATCH(1,($U$2=GRID!$B$1:$BI$1)*(КАЛЕНДАРЬ!$U25=GRID!$B$3:$BI$3), 0))*GRID!$B$66,
ROUNDUP(INDEX(GRID!$B$4:$BI$14,MATCH(S$7,GRID!$A$4:$A$14,0),MATCH(1,($U$2=GRID!$B$1:$BI$1)*(КАЛЕНДАРЬ!$U25=GRID!$B$3:$BI$3),0))*GRID!$B$66*(1-GRID!$B$69),0))</f>
        <v>59704</v>
      </c>
      <c r="T129" s="48" cm="1">
        <f t="array" ref="T129">IF($I$2="Раннее бронирование",
INDEX(GRID!$B$17:$BI$27,MATCH(S$7,GRID!$A$17:$A$27,0),MATCH(1,($U$2=GRID!$B$1:$BI$1)*(КАЛЕНДАРЬ!$U25=GRID!$B$3:$BI$3), 0))*GRID!$B$66,
ROUNDUP(INDEX(GRID!$B$17:$BI$27,MATCH(S$7,GRID!$A$17:$A$27,0),MATCH(1,($U$2=GRID!$B$1:$BI$1)*(КАЛЕНДАРЬ!$U25=GRID!$B$3:$BI$3), 0))*GRID!$B$66*(1-GRID!$B$69),0))</f>
        <v>61404</v>
      </c>
      <c r="U129" s="47" cm="1">
        <f t="array" ref="U129">IF($I$2="Раннее бронирование",
INDEX(GRID!$B$4:$BI$14,MATCH(U$7,GRID!$A$4:$A$14,0),MATCH(1,($U$2=GRID!$B$1:$BI$1)*(КАЛЕНДАРЬ!$U25=GRID!$B$3:$BI$3), 0))*GRID!$B$66,
ROUNDUP(INDEX(GRID!$B$4:$BI$14,MATCH(U$7,GRID!$A$4:$A$14,0),MATCH(1,($U$2=GRID!$B$1:$BI$1)*(КАЛЕНДАРЬ!$U25=GRID!$B$3:$BI$3),0))*GRID!$B$66*(1-GRID!$B$69),0))</f>
        <v>65960</v>
      </c>
      <c r="V129" s="48" cm="1">
        <f t="array" ref="V129">IF($I$2="Раннее бронирование",
INDEX(GRID!$B$17:$BI$27,MATCH(U$7,GRID!$A$17:$A$27,0),MATCH(1,($U$2=GRID!$B$1:$BI$1)*(КАЛЕНДАРЬ!$U25=GRID!$B$3:$BI$3), 0))*GRID!$B$66,
ROUNDUP(INDEX(GRID!$B$17:$BI$27,MATCH(U$7,GRID!$A$17:$A$27,0),MATCH(1,($U$2=GRID!$B$1:$BI$1)*(КАЛЕНДАРЬ!$U25=GRID!$B$3:$BI$3), 0))*GRID!$B$66*(1-GRID!$B$69),0))</f>
        <v>67660</v>
      </c>
      <c r="W129" s="47" cm="1">
        <f t="array" ref="W129">IF($I$2="Раннее бронирование",
INDEX(GRID!$B$4:$BI$14,MATCH(W$7,GRID!$A$4:$A$14,0),MATCH(1,($U$2=GRID!$B$1:$BI$1)*(КАЛЕНДАРЬ!$U25=GRID!$B$3:$BI$3), 0))*GRID!$B$66,
ROUNDUP(INDEX(GRID!$B$4:$BI$14,MATCH(W$7,GRID!$A$4:$A$14,0),MATCH(1,($U$2=GRID!$B$1:$BI$1)*(КАЛЕНДАРЬ!$U25=GRID!$B$3:$BI$3),0))*GRID!$B$66*(1-GRID!$B$69),0))</f>
        <v>231200</v>
      </c>
      <c r="X129" s="48" cm="1">
        <f t="array" ref="X129">IF($I$2="Раннее бронирование",
INDEX(GRID!$B$17:$BI$27,MATCH(W$7,GRID!$A$17:$A$27,0),MATCH(1,($U$2=GRID!$B$1:$BI$1)*(КАЛЕНДАРЬ!$U25=GRID!$B$3:$BI$3), 0))*GRID!$B$66,
ROUNDUP(INDEX(GRID!$B$17:$BI$27,MATCH(W$7,GRID!$A$17:$A$27,0),MATCH(1,($U$2=GRID!$B$1:$BI$1)*(КАЛЕНДАРЬ!$U25=GRID!$B$3:$BI$3), 0))*GRID!$B$66*(1-GRID!$B$69),0))</f>
        <v>232900</v>
      </c>
    </row>
    <row r="130" spans="1:24" hidden="1" x14ac:dyDescent="0.2">
      <c r="A130" s="117" t="s">
        <v>43</v>
      </c>
      <c r="B130" s="117">
        <v>23</v>
      </c>
      <c r="C130" s="47" cm="1">
        <f t="array" ref="C130">IF($I$2="Раннее бронирование",
INDEX(GRID!$B$4:$BI$14,MATCH(C$7,GRID!$A$4:$A$14,0),MATCH(1,($U$2=GRID!$B$1:$BI$1)*(КАЛЕНДАРЬ!$U26=GRID!$B$3:$BI$3), 0))*GRID!$B$66,
ROUNDUP(INDEX(GRID!$B$4:$BI$14,MATCH(C$7,GRID!$A$4:$A$14,0),MATCH(1,($U$2=GRID!$B$1:$BI$1)*(КАЛЕНДАРЬ!$U26=GRID!$B$3:$BI$3),0))*GRID!$B$66*(1-GRID!$B$69),0))</f>
        <v>21760</v>
      </c>
      <c r="D130" s="48" cm="1">
        <f t="array" ref="D130">IF($I$2="Раннее бронирование",
INDEX(GRID!$B$17:$BI$27,MATCH(C$7,GRID!$A$17:$A$27,0),MATCH(1,($U$2=GRID!$B$1:$BI$1)*(КАЛЕНДАРЬ!$U26=GRID!$B$3:$BI$3), 0))*GRID!$B$66,
ROUNDUP(INDEX(GRID!$B$17:$BI$27,MATCH(C$7,GRID!$A$17:$A$27,0),MATCH(1,($U$2=GRID!$B$1:$BI$1)*(КАЛЕНДАРЬ!$U26=GRID!$B$3:$BI$3), 0))*GRID!$B$66*(1-GRID!$B$69),0))</f>
        <v>23460</v>
      </c>
      <c r="E130" s="47" cm="1">
        <f t="array" ref="E130">IF($I$2="Раннее бронирование",
INDEX(GRID!$B$4:$BI$14,MATCH(E$7,GRID!$A$4:$A$14,0),MATCH(1,($U$2=GRID!$B$1:$BI$1)*(КАЛЕНДАРЬ!$U26=GRID!$B$3:$BI$3), 0))*GRID!$B$66,
ROUNDUP(INDEX(GRID!$B$4:$BI$14,MATCH(E$7,GRID!$A$4:$A$14,0),MATCH(1,($U$2=GRID!$B$1:$BI$1)*(КАЛЕНДАРЬ!$U26=GRID!$B$3:$BI$3),0))*GRID!$B$66*(1-GRID!$B$69),0))</f>
        <v>24344</v>
      </c>
      <c r="F130" s="48" cm="1">
        <f t="array" ref="F130">IF($I$2="Раннее бронирование",
INDEX(GRID!$B$17:$BI$27,MATCH(E$7,GRID!$A$17:$A$27,0),MATCH(1,($U$2=GRID!$B$1:$BI$1)*(КАЛЕНДАРЬ!$U26=GRID!$B$3:$BI$3), 0))*GRID!$B$66,
ROUNDUP(INDEX(GRID!$B$17:$BI$27,MATCH(E$7,GRID!$A$17:$A$27,0),MATCH(1,($U$2=GRID!$B$1:$BI$1)*(КАЛЕНДАРЬ!$U26=GRID!$B$3:$BI$3), 0))*GRID!$B$66*(1-GRID!$B$69),0))</f>
        <v>26044</v>
      </c>
      <c r="G130" s="47" cm="1">
        <f t="array" ref="G130">IF($I$2="Раннее бронирование",
INDEX(GRID!$B$4:$BI$14,MATCH(G$7,GRID!$A$4:$A$14,0),MATCH(1,($U$2=GRID!$B$1:$BI$1)*(КАЛЕНДАРЬ!$U26=GRID!$B$3:$BI$3), 0))*GRID!$B$66,
ROUNDUP(INDEX(GRID!$B$4:$BI$14,MATCH(G$7,GRID!$A$4:$A$14,0),MATCH(1,($U$2=GRID!$B$1:$BI$1)*(КАЛЕНДАРЬ!$U26=GRID!$B$3:$BI$3),0))*GRID!$B$66*(1-GRID!$B$69),0))</f>
        <v>27132</v>
      </c>
      <c r="H130" s="48" cm="1">
        <f t="array" ref="H130">IF($I$2="Раннее бронирование",
INDEX(GRID!$B$17:$BI$27,MATCH(G$7,GRID!$A$17:$A$27,0),MATCH(1,($U$2=GRID!$B$1:$BI$1)*(КАЛЕНДАРЬ!$U26=GRID!$B$3:$BI$3), 0))*GRID!$B$66,
ROUNDUP(INDEX(GRID!$B$17:$BI$27,MATCH(G$7,GRID!$A$17:$A$27,0),MATCH(1,($U$2=GRID!$B$1:$BI$1)*(КАЛЕНДАРЬ!$U26=GRID!$B$3:$BI$3), 0))*GRID!$B$66*(1-GRID!$B$69),0))</f>
        <v>28832</v>
      </c>
      <c r="I130" s="47" cm="1">
        <f t="array" ref="I130">IF($I$2="Раннее бронирование",
INDEX(GRID!$B$4:$BI$14,MATCH(I$7,GRID!$A$4:$A$14,0),MATCH(1,($U$2=GRID!$B$1:$BI$1)*(КАЛЕНДАРЬ!$U26=GRID!$B$3:$BI$3), 0))*GRID!$B$66,
ROUNDUP(INDEX(GRID!$B$4:$BI$14,MATCH(I$7,GRID!$A$4:$A$14,0),MATCH(1,($U$2=GRID!$B$1:$BI$1)*(КАЛЕНДАРЬ!$U26=GRID!$B$3:$BI$3),0))*GRID!$B$66*(1-GRID!$B$69),0))</f>
        <v>30328</v>
      </c>
      <c r="J130" s="48" cm="1">
        <f t="array" ref="J130">IF($I$2="Раннее бронирование",
INDEX(GRID!$B$17:$BI$27,MATCH(I$7,GRID!$A$17:$A$27,0),MATCH(1,($U$2=GRID!$B$1:$BI$1)*(КАЛЕНДАРЬ!$U26=GRID!$B$3:$BI$3), 0))*GRID!$B$66,
ROUNDUP(INDEX(GRID!$B$17:$BI$27,MATCH(I$7,GRID!$A$17:$A$27,0),MATCH(1,($U$2=GRID!$B$1:$BI$1)*(КАЛЕНДАРЬ!$U26=GRID!$B$3:$BI$3), 0))*GRID!$B$66*(1-GRID!$B$69),0))</f>
        <v>32028</v>
      </c>
      <c r="K130" s="47" cm="1">
        <f t="array" ref="K130">IF($I$2="Раннее бронирование",
INDEX(GRID!$B$4:$BI$14,MATCH(K$7,GRID!$A$4:$A$14,0),MATCH(1,($U$2=GRID!$B$1:$BI$1)*(КАЛЕНДАРЬ!$U26=GRID!$B$3:$BI$3), 0))*GRID!$B$66,
ROUNDUP(INDEX(GRID!$B$4:$BI$14,MATCH(K$7,GRID!$A$4:$A$14,0),MATCH(1,($U$2=GRID!$B$1:$BI$1)*(КАЛЕНДАРЬ!$U26=GRID!$B$3:$BI$3),0))*GRID!$B$66*(1-GRID!$B$69),0))</f>
        <v>33864</v>
      </c>
      <c r="L130" s="48" cm="1">
        <f t="array" ref="L130">IF($I$2="Раннее бронирование",
INDEX(GRID!$B$17:$BI$27,MATCH(K$7,GRID!$A$17:$A$27,0),MATCH(1,($U$2=GRID!$B$1:$BI$1)*(КАЛЕНДАРЬ!$U26=GRID!$B$3:$BI$3), 0))*GRID!$B$66,
ROUNDUP(INDEX(GRID!$B$17:$BI$27,MATCH(K$7,GRID!$A$17:$A$27,0),MATCH(1,($U$2=GRID!$B$1:$BI$1)*(КАЛЕНДАРЬ!$U26=GRID!$B$3:$BI$3), 0))*GRID!$B$66*(1-GRID!$B$69),0))</f>
        <v>35564</v>
      </c>
      <c r="M130" s="47" cm="1">
        <f t="array" ref="M130">IF($I$2="Раннее бронирование",
INDEX(GRID!$B$4:$BI$14,MATCH(M$7,GRID!$A$4:$A$14,0),MATCH(1,($U$2=GRID!$B$1:$BI$1)*(КАЛЕНДАРЬ!$U26=GRID!$B$3:$BI$3), 0))*GRID!$B$66,
ROUNDUP(INDEX(GRID!$B$4:$BI$14,MATCH(M$7,GRID!$A$4:$A$14,0),MATCH(1,($U$2=GRID!$B$1:$BI$1)*(КАЛЕНДАРЬ!$U26=GRID!$B$3:$BI$3),0))*GRID!$B$66*(1-GRID!$B$69),0))</f>
        <v>37808</v>
      </c>
      <c r="N130" s="48" cm="1">
        <f t="array" ref="N130">IF($I$2="Раннее бронирование",
INDEX(GRID!$B$17:$BI$27,MATCH(M$7,GRID!$A$17:$A$27,0),MATCH(1,($U$2=GRID!$B$1:$BI$1)*(КАЛЕНДАРЬ!$U26=GRID!$B$3:$BI$3), 0))*GRID!$B$66,
ROUNDUP(INDEX(GRID!$B$17:$BI$27,MATCH(M$7,GRID!$A$17:$A$27,0),MATCH(1,($U$2=GRID!$B$1:$BI$1)*(КАЛЕНДАРЬ!$U26=GRID!$B$3:$BI$3), 0))*GRID!$B$66*(1-GRID!$B$69),0))</f>
        <v>39508</v>
      </c>
      <c r="O130" s="47" cm="1">
        <f t="array" ref="O130">IF($I$2="Раннее бронирование",
INDEX(GRID!$B$4:$BI$14,MATCH(O$7,GRID!$A$4:$A$14,0),MATCH(1,($U$2=GRID!$B$1:$BI$1)*(КАЛЕНДАРЬ!$U26=GRID!$B$3:$BI$3), 0))*GRID!$B$66,
ROUNDUP(INDEX(GRID!$B$4:$BI$14,MATCH(O$7,GRID!$A$4:$A$14,0),MATCH(1,($U$2=GRID!$B$1:$BI$1)*(КАЛЕНДАРЬ!$U26=GRID!$B$3:$BI$3),0))*GRID!$B$66*(1-GRID!$B$69),0))</f>
        <v>42364</v>
      </c>
      <c r="P130" s="48" cm="1">
        <f t="array" ref="P130">IF($I$2="Раннее бронирование",
INDEX(GRID!$B$17:$BI$27,MATCH(O$7,GRID!$A$17:$A$27,0),MATCH(1,($U$2=GRID!$B$1:$BI$1)*(КАЛЕНДАРЬ!$U26=GRID!$B$3:$BI$3), 0))*GRID!$B$66,
ROUNDUP(INDEX(GRID!$B$17:$BI$27,MATCH(O$7,GRID!$A$17:$A$27,0),MATCH(1,($U$2=GRID!$B$1:$BI$1)*(КАЛЕНДАРЬ!$U26=GRID!$B$3:$BI$3), 0))*GRID!$B$66*(1-GRID!$B$69),0))</f>
        <v>44064</v>
      </c>
      <c r="Q130" s="47" cm="1">
        <f t="array" ref="Q130">IF($I$2="Раннее бронирование",
INDEX(GRID!$B$4:$BI$14,MATCH(Q$7,GRID!$A$4:$A$14,0),MATCH(1,($U$2=GRID!$B$1:$BI$1)*(КАЛЕНДАРЬ!$U26=GRID!$B$3:$BI$3), 0))*GRID!$B$66,
ROUNDUP(INDEX(GRID!$B$4:$BI$14,MATCH(Q$7,GRID!$A$4:$A$14,0),MATCH(1,($U$2=GRID!$B$1:$BI$1)*(КАЛЕНДАРЬ!$U26=GRID!$B$3:$BI$3),0))*GRID!$B$66*(1-GRID!$B$69),0))</f>
        <v>47872</v>
      </c>
      <c r="R130" s="48" cm="1">
        <f t="array" ref="R130">IF($I$2="Раннее бронирование",
INDEX(GRID!$B$17:$BI$27,MATCH(Q$7,GRID!$A$17:$A$27,0),MATCH(1,($U$2=GRID!$B$1:$BI$1)*(КАЛЕНДАРЬ!$U26=GRID!$B$3:$BI$3), 0))*GRID!$B$66,
ROUNDUP(INDEX(GRID!$B$17:$BI$27,MATCH(Q$7,GRID!$A$17:$A$27,0),MATCH(1,($U$2=GRID!$B$1:$BI$1)*(КАЛЕНДАРЬ!$U26=GRID!$B$3:$BI$3), 0))*GRID!$B$66*(1-GRID!$B$69),0))</f>
        <v>49572</v>
      </c>
      <c r="S130" s="47" cm="1">
        <f t="array" ref="S130">IF($I$2="Раннее бронирование",
INDEX(GRID!$B$4:$BI$14,MATCH(S$7,GRID!$A$4:$A$14,0),MATCH(1,($U$2=GRID!$B$1:$BI$1)*(КАЛЕНДАРЬ!$U26=GRID!$B$3:$BI$3), 0))*GRID!$B$66,
ROUNDUP(INDEX(GRID!$B$4:$BI$14,MATCH(S$7,GRID!$A$4:$A$14,0),MATCH(1,($U$2=GRID!$B$1:$BI$1)*(КАЛЕНДАРЬ!$U26=GRID!$B$3:$BI$3),0))*GRID!$B$66*(1-GRID!$B$69),0))</f>
        <v>59704</v>
      </c>
      <c r="T130" s="48" cm="1">
        <f t="array" ref="T130">IF($I$2="Раннее бронирование",
INDEX(GRID!$B$17:$BI$27,MATCH(S$7,GRID!$A$17:$A$27,0),MATCH(1,($U$2=GRID!$B$1:$BI$1)*(КАЛЕНДАРЬ!$U26=GRID!$B$3:$BI$3), 0))*GRID!$B$66,
ROUNDUP(INDEX(GRID!$B$17:$BI$27,MATCH(S$7,GRID!$A$17:$A$27,0),MATCH(1,($U$2=GRID!$B$1:$BI$1)*(КАЛЕНДАРЬ!$U26=GRID!$B$3:$BI$3), 0))*GRID!$B$66*(1-GRID!$B$69),0))</f>
        <v>61404</v>
      </c>
      <c r="U130" s="47" cm="1">
        <f t="array" ref="U130">IF($I$2="Раннее бронирование",
INDEX(GRID!$B$4:$BI$14,MATCH(U$7,GRID!$A$4:$A$14,0),MATCH(1,($U$2=GRID!$B$1:$BI$1)*(КАЛЕНДАРЬ!$U26=GRID!$B$3:$BI$3), 0))*GRID!$B$66,
ROUNDUP(INDEX(GRID!$B$4:$BI$14,MATCH(U$7,GRID!$A$4:$A$14,0),MATCH(1,($U$2=GRID!$B$1:$BI$1)*(КАЛЕНДАРЬ!$U26=GRID!$B$3:$BI$3),0))*GRID!$B$66*(1-GRID!$B$69),0))</f>
        <v>65960</v>
      </c>
      <c r="V130" s="48" cm="1">
        <f t="array" ref="V130">IF($I$2="Раннее бронирование",
INDEX(GRID!$B$17:$BI$27,MATCH(U$7,GRID!$A$17:$A$27,0),MATCH(1,($U$2=GRID!$B$1:$BI$1)*(КАЛЕНДАРЬ!$U26=GRID!$B$3:$BI$3), 0))*GRID!$B$66,
ROUNDUP(INDEX(GRID!$B$17:$BI$27,MATCH(U$7,GRID!$A$17:$A$27,0),MATCH(1,($U$2=GRID!$B$1:$BI$1)*(КАЛЕНДАРЬ!$U26=GRID!$B$3:$BI$3), 0))*GRID!$B$66*(1-GRID!$B$69),0))</f>
        <v>67660</v>
      </c>
      <c r="W130" s="47" cm="1">
        <f t="array" ref="W130">IF($I$2="Раннее бронирование",
INDEX(GRID!$B$4:$BI$14,MATCH(W$7,GRID!$A$4:$A$14,0),MATCH(1,($U$2=GRID!$B$1:$BI$1)*(КАЛЕНДАРЬ!$U26=GRID!$B$3:$BI$3), 0))*GRID!$B$66,
ROUNDUP(INDEX(GRID!$B$4:$BI$14,MATCH(W$7,GRID!$A$4:$A$14,0),MATCH(1,($U$2=GRID!$B$1:$BI$1)*(КАЛЕНДАРЬ!$U26=GRID!$B$3:$BI$3),0))*GRID!$B$66*(1-GRID!$B$69),0))</f>
        <v>231200</v>
      </c>
      <c r="X130" s="48" cm="1">
        <f t="array" ref="X130">IF($I$2="Раннее бронирование",
INDEX(GRID!$B$17:$BI$27,MATCH(W$7,GRID!$A$17:$A$27,0),MATCH(1,($U$2=GRID!$B$1:$BI$1)*(КАЛЕНДАРЬ!$U26=GRID!$B$3:$BI$3), 0))*GRID!$B$66,
ROUNDUP(INDEX(GRID!$B$17:$BI$27,MATCH(W$7,GRID!$A$17:$A$27,0),MATCH(1,($U$2=GRID!$B$1:$BI$1)*(КАЛЕНДАРЬ!$U26=GRID!$B$3:$BI$3), 0))*GRID!$B$66*(1-GRID!$B$69),0))</f>
        <v>232900</v>
      </c>
    </row>
    <row r="131" spans="1:24" hidden="1" x14ac:dyDescent="0.2">
      <c r="A131" s="117" t="s">
        <v>44</v>
      </c>
      <c r="B131" s="117">
        <v>24</v>
      </c>
      <c r="C131" s="47" cm="1">
        <f t="array" ref="C131">IF($I$2="Раннее бронирование",
INDEX(GRID!$B$4:$BI$14,MATCH(C$7,GRID!$A$4:$A$14,0),MATCH(1,($U$2=GRID!$B$1:$BI$1)*(КАЛЕНДАРЬ!$U27=GRID!$B$3:$BI$3), 0))*GRID!$B$66,
ROUNDUP(INDEX(GRID!$B$4:$BI$14,MATCH(C$7,GRID!$A$4:$A$14,0),MATCH(1,($U$2=GRID!$B$1:$BI$1)*(КАЛЕНДАРЬ!$U27=GRID!$B$3:$BI$3),0))*GRID!$B$66*(1-GRID!$B$69),0))</f>
        <v>20740</v>
      </c>
      <c r="D131" s="48" cm="1">
        <f t="array" ref="D131">IF($I$2="Раннее бронирование",
INDEX(GRID!$B$17:$BI$27,MATCH(C$7,GRID!$A$17:$A$27,0),MATCH(1,($U$2=GRID!$B$1:$BI$1)*(КАЛЕНДАРЬ!$U27=GRID!$B$3:$BI$3), 0))*GRID!$B$66,
ROUNDUP(INDEX(GRID!$B$17:$BI$27,MATCH(C$7,GRID!$A$17:$A$27,0),MATCH(1,($U$2=GRID!$B$1:$BI$1)*(КАЛЕНДАРЬ!$U27=GRID!$B$3:$BI$3), 0))*GRID!$B$66*(1-GRID!$B$69),0))</f>
        <v>22440</v>
      </c>
      <c r="E131" s="47" cm="1">
        <f t="array" ref="E131">IF($I$2="Раннее бронирование",
INDEX(GRID!$B$4:$BI$14,MATCH(E$7,GRID!$A$4:$A$14,0),MATCH(1,($U$2=GRID!$B$1:$BI$1)*(КАЛЕНДАРЬ!$U27=GRID!$B$3:$BI$3), 0))*GRID!$B$66,
ROUNDUP(INDEX(GRID!$B$4:$BI$14,MATCH(E$7,GRID!$A$4:$A$14,0),MATCH(1,($U$2=GRID!$B$1:$BI$1)*(КАЛЕНДАРЬ!$U27=GRID!$B$3:$BI$3),0))*GRID!$B$66*(1-GRID!$B$69),0))</f>
        <v>23188</v>
      </c>
      <c r="F131" s="48" cm="1">
        <f t="array" ref="F131">IF($I$2="Раннее бронирование",
INDEX(GRID!$B$17:$BI$27,MATCH(E$7,GRID!$A$17:$A$27,0),MATCH(1,($U$2=GRID!$B$1:$BI$1)*(КАЛЕНДАРЬ!$U27=GRID!$B$3:$BI$3), 0))*GRID!$B$66,
ROUNDUP(INDEX(GRID!$B$17:$BI$27,MATCH(E$7,GRID!$A$17:$A$27,0),MATCH(1,($U$2=GRID!$B$1:$BI$1)*(КАЛЕНДАРЬ!$U27=GRID!$B$3:$BI$3), 0))*GRID!$B$66*(1-GRID!$B$69),0))</f>
        <v>24888</v>
      </c>
      <c r="G131" s="47" cm="1">
        <f t="array" ref="G131">IF($I$2="Раннее бронирование",
INDEX(GRID!$B$4:$BI$14,MATCH(G$7,GRID!$A$4:$A$14,0),MATCH(1,($U$2=GRID!$B$1:$BI$1)*(КАЛЕНДАРЬ!$U27=GRID!$B$3:$BI$3), 0))*GRID!$B$66,
ROUNDUP(INDEX(GRID!$B$4:$BI$14,MATCH(G$7,GRID!$A$4:$A$14,0),MATCH(1,($U$2=GRID!$B$1:$BI$1)*(КАЛЕНДАРЬ!$U27=GRID!$B$3:$BI$3),0))*GRID!$B$66*(1-GRID!$B$69),0))</f>
        <v>25840</v>
      </c>
      <c r="H131" s="48" cm="1">
        <f t="array" ref="H131">IF($I$2="Раннее бронирование",
INDEX(GRID!$B$17:$BI$27,MATCH(G$7,GRID!$A$17:$A$27,0),MATCH(1,($U$2=GRID!$B$1:$BI$1)*(КАЛЕНДАРЬ!$U27=GRID!$B$3:$BI$3), 0))*GRID!$B$66,
ROUNDUP(INDEX(GRID!$B$17:$BI$27,MATCH(G$7,GRID!$A$17:$A$27,0),MATCH(1,($U$2=GRID!$B$1:$BI$1)*(КАЛЕНДАРЬ!$U27=GRID!$B$3:$BI$3), 0))*GRID!$B$66*(1-GRID!$B$69),0))</f>
        <v>27540</v>
      </c>
      <c r="I131" s="47" cm="1">
        <f t="array" ref="I131">IF($I$2="Раннее бронирование",
INDEX(GRID!$B$4:$BI$14,MATCH(I$7,GRID!$A$4:$A$14,0),MATCH(1,($U$2=GRID!$B$1:$BI$1)*(КАЛЕНДАРЬ!$U27=GRID!$B$3:$BI$3), 0))*GRID!$B$66,
ROUNDUP(INDEX(GRID!$B$4:$BI$14,MATCH(I$7,GRID!$A$4:$A$14,0),MATCH(1,($U$2=GRID!$B$1:$BI$1)*(КАЛЕНДАРЬ!$U27=GRID!$B$3:$BI$3),0))*GRID!$B$66*(1-GRID!$B$69),0))</f>
        <v>28832</v>
      </c>
      <c r="J131" s="48" cm="1">
        <f t="array" ref="J131">IF($I$2="Раннее бронирование",
INDEX(GRID!$B$17:$BI$27,MATCH(I$7,GRID!$A$17:$A$27,0),MATCH(1,($U$2=GRID!$B$1:$BI$1)*(КАЛЕНДАРЬ!$U27=GRID!$B$3:$BI$3), 0))*GRID!$B$66,
ROUNDUP(INDEX(GRID!$B$17:$BI$27,MATCH(I$7,GRID!$A$17:$A$27,0),MATCH(1,($U$2=GRID!$B$1:$BI$1)*(КАЛЕНДАРЬ!$U27=GRID!$B$3:$BI$3), 0))*GRID!$B$66*(1-GRID!$B$69),0))</f>
        <v>30532</v>
      </c>
      <c r="K131" s="47" cm="1">
        <f t="array" ref="K131">IF($I$2="Раннее бронирование",
INDEX(GRID!$B$4:$BI$14,MATCH(K$7,GRID!$A$4:$A$14,0),MATCH(1,($U$2=GRID!$B$1:$BI$1)*(КАЛЕНДАРЬ!$U27=GRID!$B$3:$BI$3), 0))*GRID!$B$66,
ROUNDUP(INDEX(GRID!$B$4:$BI$14,MATCH(K$7,GRID!$A$4:$A$14,0),MATCH(1,($U$2=GRID!$B$1:$BI$1)*(КАЛЕНДАРЬ!$U27=GRID!$B$3:$BI$3),0))*GRID!$B$66*(1-GRID!$B$69),0))</f>
        <v>32164</v>
      </c>
      <c r="L131" s="48" cm="1">
        <f t="array" ref="L131">IF($I$2="Раннее бронирование",
INDEX(GRID!$B$17:$BI$27,MATCH(K$7,GRID!$A$17:$A$27,0),MATCH(1,($U$2=GRID!$B$1:$BI$1)*(КАЛЕНДАРЬ!$U27=GRID!$B$3:$BI$3), 0))*GRID!$B$66,
ROUNDUP(INDEX(GRID!$B$17:$BI$27,MATCH(K$7,GRID!$A$17:$A$27,0),MATCH(1,($U$2=GRID!$B$1:$BI$1)*(КАЛЕНДАРЬ!$U27=GRID!$B$3:$BI$3), 0))*GRID!$B$66*(1-GRID!$B$69),0))</f>
        <v>33864</v>
      </c>
      <c r="M131" s="47" cm="1">
        <f t="array" ref="M131">IF($I$2="Раннее бронирование",
INDEX(GRID!$B$4:$BI$14,MATCH(M$7,GRID!$A$4:$A$14,0),MATCH(1,($U$2=GRID!$B$1:$BI$1)*(КАЛЕНДАРЬ!$U27=GRID!$B$3:$BI$3), 0))*GRID!$B$66,
ROUNDUP(INDEX(GRID!$B$4:$BI$14,MATCH(M$7,GRID!$A$4:$A$14,0),MATCH(1,($U$2=GRID!$B$1:$BI$1)*(КАЛЕНДАРЬ!$U27=GRID!$B$3:$BI$3),0))*GRID!$B$66*(1-GRID!$B$69),0))</f>
        <v>35904</v>
      </c>
      <c r="N131" s="48" cm="1">
        <f t="array" ref="N131">IF($I$2="Раннее бронирование",
INDEX(GRID!$B$17:$BI$27,MATCH(M$7,GRID!$A$17:$A$27,0),MATCH(1,($U$2=GRID!$B$1:$BI$1)*(КАЛЕНДАРЬ!$U27=GRID!$B$3:$BI$3), 0))*GRID!$B$66,
ROUNDUP(INDEX(GRID!$B$17:$BI$27,MATCH(M$7,GRID!$A$17:$A$27,0),MATCH(1,($U$2=GRID!$B$1:$BI$1)*(КАЛЕНДАРЬ!$U27=GRID!$B$3:$BI$3), 0))*GRID!$B$66*(1-GRID!$B$69),0))</f>
        <v>37604</v>
      </c>
      <c r="O131" s="47" cm="1">
        <f t="array" ref="O131">IF($I$2="Раннее бронирование",
INDEX(GRID!$B$4:$BI$14,MATCH(O$7,GRID!$A$4:$A$14,0),MATCH(1,($U$2=GRID!$B$1:$BI$1)*(КАЛЕНДАРЬ!$U27=GRID!$B$3:$BI$3), 0))*GRID!$B$66,
ROUNDUP(INDEX(GRID!$B$4:$BI$14,MATCH(O$7,GRID!$A$4:$A$14,0),MATCH(1,($U$2=GRID!$B$1:$BI$1)*(КАЛЕНДАРЬ!$U27=GRID!$B$3:$BI$3),0))*GRID!$B$66*(1-GRID!$B$69),0))</f>
        <v>40392</v>
      </c>
      <c r="P131" s="48" cm="1">
        <f t="array" ref="P131">IF($I$2="Раннее бронирование",
INDEX(GRID!$B$17:$BI$27,MATCH(O$7,GRID!$A$17:$A$27,0),MATCH(1,($U$2=GRID!$B$1:$BI$1)*(КАЛЕНДАРЬ!$U27=GRID!$B$3:$BI$3), 0))*GRID!$B$66,
ROUNDUP(INDEX(GRID!$B$17:$BI$27,MATCH(O$7,GRID!$A$17:$A$27,0),MATCH(1,($U$2=GRID!$B$1:$BI$1)*(КАЛЕНДАРЬ!$U27=GRID!$B$3:$BI$3), 0))*GRID!$B$66*(1-GRID!$B$69),0))</f>
        <v>42092</v>
      </c>
      <c r="Q131" s="47" cm="1">
        <f t="array" ref="Q131">IF($I$2="Раннее бронирование",
INDEX(GRID!$B$4:$BI$14,MATCH(Q$7,GRID!$A$4:$A$14,0),MATCH(1,($U$2=GRID!$B$1:$BI$1)*(КАЛЕНДАРЬ!$U27=GRID!$B$3:$BI$3), 0))*GRID!$B$66,
ROUNDUP(INDEX(GRID!$B$4:$BI$14,MATCH(Q$7,GRID!$A$4:$A$14,0),MATCH(1,($U$2=GRID!$B$1:$BI$1)*(КАЛЕНДАРЬ!$U27=GRID!$B$3:$BI$3),0))*GRID!$B$66*(1-GRID!$B$69),0))</f>
        <v>45628</v>
      </c>
      <c r="R131" s="48" cm="1">
        <f t="array" ref="R131">IF($I$2="Раннее бронирование",
INDEX(GRID!$B$17:$BI$27,MATCH(Q$7,GRID!$A$17:$A$27,0),MATCH(1,($U$2=GRID!$B$1:$BI$1)*(КАЛЕНДАРЬ!$U27=GRID!$B$3:$BI$3), 0))*GRID!$B$66,
ROUNDUP(INDEX(GRID!$B$17:$BI$27,MATCH(Q$7,GRID!$A$17:$A$27,0),MATCH(1,($U$2=GRID!$B$1:$BI$1)*(КАЛЕНДАРЬ!$U27=GRID!$B$3:$BI$3), 0))*GRID!$B$66*(1-GRID!$B$69),0))</f>
        <v>47328</v>
      </c>
      <c r="S131" s="47" cm="1">
        <f t="array" ref="S131">IF($I$2="Раннее бронирование",
INDEX(GRID!$B$4:$BI$14,MATCH(S$7,GRID!$A$4:$A$14,0),MATCH(1,($U$2=GRID!$B$1:$BI$1)*(КАЛЕНДАРЬ!$U27=GRID!$B$3:$BI$3), 0))*GRID!$B$66,
ROUNDUP(INDEX(GRID!$B$4:$BI$14,MATCH(S$7,GRID!$A$4:$A$14,0),MATCH(1,($U$2=GRID!$B$1:$BI$1)*(КАЛЕНДАРЬ!$U27=GRID!$B$3:$BI$3),0))*GRID!$B$66*(1-GRID!$B$69),0))</f>
        <v>56848</v>
      </c>
      <c r="T131" s="48" cm="1">
        <f t="array" ref="T131">IF($I$2="Раннее бронирование",
INDEX(GRID!$B$17:$BI$27,MATCH(S$7,GRID!$A$17:$A$27,0),MATCH(1,($U$2=GRID!$B$1:$BI$1)*(КАЛЕНДАРЬ!$U27=GRID!$B$3:$BI$3), 0))*GRID!$B$66,
ROUNDUP(INDEX(GRID!$B$17:$BI$27,MATCH(S$7,GRID!$A$17:$A$27,0),MATCH(1,($U$2=GRID!$B$1:$BI$1)*(КАЛЕНДАРЬ!$U27=GRID!$B$3:$BI$3), 0))*GRID!$B$66*(1-GRID!$B$69),0))</f>
        <v>58548</v>
      </c>
      <c r="U131" s="47" cm="1">
        <f t="array" ref="U131">IF($I$2="Раннее бронирование",
INDEX(GRID!$B$4:$BI$14,MATCH(U$7,GRID!$A$4:$A$14,0),MATCH(1,($U$2=GRID!$B$1:$BI$1)*(КАЛЕНДАРЬ!$U27=GRID!$B$3:$BI$3), 0))*GRID!$B$66,
ROUNDUP(INDEX(GRID!$B$4:$BI$14,MATCH(U$7,GRID!$A$4:$A$14,0),MATCH(1,($U$2=GRID!$B$1:$BI$1)*(КАЛЕНДАРЬ!$U27=GRID!$B$3:$BI$3),0))*GRID!$B$66*(1-GRID!$B$69),0))</f>
        <v>62560</v>
      </c>
      <c r="V131" s="48" cm="1">
        <f t="array" ref="V131">IF($I$2="Раннее бронирование",
INDEX(GRID!$B$17:$BI$27,MATCH(U$7,GRID!$A$17:$A$27,0),MATCH(1,($U$2=GRID!$B$1:$BI$1)*(КАЛЕНДАРЬ!$U27=GRID!$B$3:$BI$3), 0))*GRID!$B$66,
ROUNDUP(INDEX(GRID!$B$17:$BI$27,MATCH(U$7,GRID!$A$17:$A$27,0),MATCH(1,($U$2=GRID!$B$1:$BI$1)*(КАЛЕНДАРЬ!$U27=GRID!$B$3:$BI$3), 0))*GRID!$B$66*(1-GRID!$B$69),0))</f>
        <v>64260</v>
      </c>
      <c r="W131" s="47" cm="1">
        <f t="array" ref="W131">IF($I$2="Раннее бронирование",
INDEX(GRID!$B$4:$BI$14,MATCH(W$7,GRID!$A$4:$A$14,0),MATCH(1,($U$2=GRID!$B$1:$BI$1)*(КАЛЕНДАРЬ!$U27=GRID!$B$3:$BI$3), 0))*GRID!$B$66,
ROUNDUP(INDEX(GRID!$B$4:$BI$14,MATCH(W$7,GRID!$A$4:$A$14,0),MATCH(1,($U$2=GRID!$B$1:$BI$1)*(КАЛЕНДАРЬ!$U27=GRID!$B$3:$BI$3),0))*GRID!$B$66*(1-GRID!$B$69),0))</f>
        <v>222360</v>
      </c>
      <c r="X131" s="48" cm="1">
        <f t="array" ref="X131">IF($I$2="Раннее бронирование",
INDEX(GRID!$B$17:$BI$27,MATCH(W$7,GRID!$A$17:$A$27,0),MATCH(1,($U$2=GRID!$B$1:$BI$1)*(КАЛЕНДАРЬ!$U27=GRID!$B$3:$BI$3), 0))*GRID!$B$66,
ROUNDUP(INDEX(GRID!$B$17:$BI$27,MATCH(W$7,GRID!$A$17:$A$27,0),MATCH(1,($U$2=GRID!$B$1:$BI$1)*(КАЛЕНДАРЬ!$U27=GRID!$B$3:$BI$3), 0))*GRID!$B$66*(1-GRID!$B$69),0))</f>
        <v>224060</v>
      </c>
    </row>
    <row r="132" spans="1:24" hidden="1" x14ac:dyDescent="0.2">
      <c r="A132" s="117" t="s">
        <v>45</v>
      </c>
      <c r="B132" s="117">
        <v>25</v>
      </c>
      <c r="C132" s="47" cm="1">
        <f t="array" ref="C132">IF($I$2="Раннее бронирование",
INDEX(GRID!$B$4:$BI$14,MATCH(C$7,GRID!$A$4:$A$14,0),MATCH(1,($U$2=GRID!$B$1:$BI$1)*(КАЛЕНДАРЬ!$U28=GRID!$B$3:$BI$3), 0))*GRID!$B$66,
ROUNDUP(INDEX(GRID!$B$4:$BI$14,MATCH(C$7,GRID!$A$4:$A$14,0),MATCH(1,($U$2=GRID!$B$1:$BI$1)*(КАЛЕНДАРЬ!$U28=GRID!$B$3:$BI$3),0))*GRID!$B$66*(1-GRID!$B$69),0))</f>
        <v>20740</v>
      </c>
      <c r="D132" s="48" cm="1">
        <f t="array" ref="D132">IF($I$2="Раннее бронирование",
INDEX(GRID!$B$17:$BI$27,MATCH(C$7,GRID!$A$17:$A$27,0),MATCH(1,($U$2=GRID!$B$1:$BI$1)*(КАЛЕНДАРЬ!$U28=GRID!$B$3:$BI$3), 0))*GRID!$B$66,
ROUNDUP(INDEX(GRID!$B$17:$BI$27,MATCH(C$7,GRID!$A$17:$A$27,0),MATCH(1,($U$2=GRID!$B$1:$BI$1)*(КАЛЕНДАРЬ!$U28=GRID!$B$3:$BI$3), 0))*GRID!$B$66*(1-GRID!$B$69),0))</f>
        <v>22440</v>
      </c>
      <c r="E132" s="47" cm="1">
        <f t="array" ref="E132">IF($I$2="Раннее бронирование",
INDEX(GRID!$B$4:$BI$14,MATCH(E$7,GRID!$A$4:$A$14,0),MATCH(1,($U$2=GRID!$B$1:$BI$1)*(КАЛЕНДАРЬ!$U28=GRID!$B$3:$BI$3), 0))*GRID!$B$66,
ROUNDUP(INDEX(GRID!$B$4:$BI$14,MATCH(E$7,GRID!$A$4:$A$14,0),MATCH(1,($U$2=GRID!$B$1:$BI$1)*(КАЛЕНДАРЬ!$U28=GRID!$B$3:$BI$3),0))*GRID!$B$66*(1-GRID!$B$69),0))</f>
        <v>23188</v>
      </c>
      <c r="F132" s="48" cm="1">
        <f t="array" ref="F132">IF($I$2="Раннее бронирование",
INDEX(GRID!$B$17:$BI$27,MATCH(E$7,GRID!$A$17:$A$27,0),MATCH(1,($U$2=GRID!$B$1:$BI$1)*(КАЛЕНДАРЬ!$U28=GRID!$B$3:$BI$3), 0))*GRID!$B$66,
ROUNDUP(INDEX(GRID!$B$17:$BI$27,MATCH(E$7,GRID!$A$17:$A$27,0),MATCH(1,($U$2=GRID!$B$1:$BI$1)*(КАЛЕНДАРЬ!$U28=GRID!$B$3:$BI$3), 0))*GRID!$B$66*(1-GRID!$B$69),0))</f>
        <v>24888</v>
      </c>
      <c r="G132" s="47" cm="1">
        <f t="array" ref="G132">IF($I$2="Раннее бронирование",
INDEX(GRID!$B$4:$BI$14,MATCH(G$7,GRID!$A$4:$A$14,0),MATCH(1,($U$2=GRID!$B$1:$BI$1)*(КАЛЕНДАРЬ!$U28=GRID!$B$3:$BI$3), 0))*GRID!$B$66,
ROUNDUP(INDEX(GRID!$B$4:$BI$14,MATCH(G$7,GRID!$A$4:$A$14,0),MATCH(1,($U$2=GRID!$B$1:$BI$1)*(КАЛЕНДАРЬ!$U28=GRID!$B$3:$BI$3),0))*GRID!$B$66*(1-GRID!$B$69),0))</f>
        <v>25840</v>
      </c>
      <c r="H132" s="48" cm="1">
        <f t="array" ref="H132">IF($I$2="Раннее бронирование",
INDEX(GRID!$B$17:$BI$27,MATCH(G$7,GRID!$A$17:$A$27,0),MATCH(1,($U$2=GRID!$B$1:$BI$1)*(КАЛЕНДАРЬ!$U28=GRID!$B$3:$BI$3), 0))*GRID!$B$66,
ROUNDUP(INDEX(GRID!$B$17:$BI$27,MATCH(G$7,GRID!$A$17:$A$27,0),MATCH(1,($U$2=GRID!$B$1:$BI$1)*(КАЛЕНДАРЬ!$U28=GRID!$B$3:$BI$3), 0))*GRID!$B$66*(1-GRID!$B$69),0))</f>
        <v>27540</v>
      </c>
      <c r="I132" s="47" cm="1">
        <f t="array" ref="I132">IF($I$2="Раннее бронирование",
INDEX(GRID!$B$4:$BI$14,MATCH(I$7,GRID!$A$4:$A$14,0),MATCH(1,($U$2=GRID!$B$1:$BI$1)*(КАЛЕНДАРЬ!$U28=GRID!$B$3:$BI$3), 0))*GRID!$B$66,
ROUNDUP(INDEX(GRID!$B$4:$BI$14,MATCH(I$7,GRID!$A$4:$A$14,0),MATCH(1,($U$2=GRID!$B$1:$BI$1)*(КАЛЕНДАРЬ!$U28=GRID!$B$3:$BI$3),0))*GRID!$B$66*(1-GRID!$B$69),0))</f>
        <v>28832</v>
      </c>
      <c r="J132" s="48" cm="1">
        <f t="array" ref="J132">IF($I$2="Раннее бронирование",
INDEX(GRID!$B$17:$BI$27,MATCH(I$7,GRID!$A$17:$A$27,0),MATCH(1,($U$2=GRID!$B$1:$BI$1)*(КАЛЕНДАРЬ!$U28=GRID!$B$3:$BI$3), 0))*GRID!$B$66,
ROUNDUP(INDEX(GRID!$B$17:$BI$27,MATCH(I$7,GRID!$A$17:$A$27,0),MATCH(1,($U$2=GRID!$B$1:$BI$1)*(КАЛЕНДАРЬ!$U28=GRID!$B$3:$BI$3), 0))*GRID!$B$66*(1-GRID!$B$69),0))</f>
        <v>30532</v>
      </c>
      <c r="K132" s="47" cm="1">
        <f t="array" ref="K132">IF($I$2="Раннее бронирование",
INDEX(GRID!$B$4:$BI$14,MATCH(K$7,GRID!$A$4:$A$14,0),MATCH(1,($U$2=GRID!$B$1:$BI$1)*(КАЛЕНДАРЬ!$U28=GRID!$B$3:$BI$3), 0))*GRID!$B$66,
ROUNDUP(INDEX(GRID!$B$4:$BI$14,MATCH(K$7,GRID!$A$4:$A$14,0),MATCH(1,($U$2=GRID!$B$1:$BI$1)*(КАЛЕНДАРЬ!$U28=GRID!$B$3:$BI$3),0))*GRID!$B$66*(1-GRID!$B$69),0))</f>
        <v>32164</v>
      </c>
      <c r="L132" s="48" cm="1">
        <f t="array" ref="L132">IF($I$2="Раннее бронирование",
INDEX(GRID!$B$17:$BI$27,MATCH(K$7,GRID!$A$17:$A$27,0),MATCH(1,($U$2=GRID!$B$1:$BI$1)*(КАЛЕНДАРЬ!$U28=GRID!$B$3:$BI$3), 0))*GRID!$B$66,
ROUNDUP(INDEX(GRID!$B$17:$BI$27,MATCH(K$7,GRID!$A$17:$A$27,0),MATCH(1,($U$2=GRID!$B$1:$BI$1)*(КАЛЕНДАРЬ!$U28=GRID!$B$3:$BI$3), 0))*GRID!$B$66*(1-GRID!$B$69),0))</f>
        <v>33864</v>
      </c>
      <c r="M132" s="47" cm="1">
        <f t="array" ref="M132">IF($I$2="Раннее бронирование",
INDEX(GRID!$B$4:$BI$14,MATCH(M$7,GRID!$A$4:$A$14,0),MATCH(1,($U$2=GRID!$B$1:$BI$1)*(КАЛЕНДАРЬ!$U28=GRID!$B$3:$BI$3), 0))*GRID!$B$66,
ROUNDUP(INDEX(GRID!$B$4:$BI$14,MATCH(M$7,GRID!$A$4:$A$14,0),MATCH(1,($U$2=GRID!$B$1:$BI$1)*(КАЛЕНДАРЬ!$U28=GRID!$B$3:$BI$3),0))*GRID!$B$66*(1-GRID!$B$69),0))</f>
        <v>35904</v>
      </c>
      <c r="N132" s="48" cm="1">
        <f t="array" ref="N132">IF($I$2="Раннее бронирование",
INDEX(GRID!$B$17:$BI$27,MATCH(M$7,GRID!$A$17:$A$27,0),MATCH(1,($U$2=GRID!$B$1:$BI$1)*(КАЛЕНДАРЬ!$U28=GRID!$B$3:$BI$3), 0))*GRID!$B$66,
ROUNDUP(INDEX(GRID!$B$17:$BI$27,MATCH(M$7,GRID!$A$17:$A$27,0),MATCH(1,($U$2=GRID!$B$1:$BI$1)*(КАЛЕНДАРЬ!$U28=GRID!$B$3:$BI$3), 0))*GRID!$B$66*(1-GRID!$B$69),0))</f>
        <v>37604</v>
      </c>
      <c r="O132" s="47" cm="1">
        <f t="array" ref="O132">IF($I$2="Раннее бронирование",
INDEX(GRID!$B$4:$BI$14,MATCH(O$7,GRID!$A$4:$A$14,0),MATCH(1,($U$2=GRID!$B$1:$BI$1)*(КАЛЕНДАРЬ!$U28=GRID!$B$3:$BI$3), 0))*GRID!$B$66,
ROUNDUP(INDEX(GRID!$B$4:$BI$14,MATCH(O$7,GRID!$A$4:$A$14,0),MATCH(1,($U$2=GRID!$B$1:$BI$1)*(КАЛЕНДАРЬ!$U28=GRID!$B$3:$BI$3),0))*GRID!$B$66*(1-GRID!$B$69),0))</f>
        <v>40392</v>
      </c>
      <c r="P132" s="48" cm="1">
        <f t="array" ref="P132">IF($I$2="Раннее бронирование",
INDEX(GRID!$B$17:$BI$27,MATCH(O$7,GRID!$A$17:$A$27,0),MATCH(1,($U$2=GRID!$B$1:$BI$1)*(КАЛЕНДАРЬ!$U28=GRID!$B$3:$BI$3), 0))*GRID!$B$66,
ROUNDUP(INDEX(GRID!$B$17:$BI$27,MATCH(O$7,GRID!$A$17:$A$27,0),MATCH(1,($U$2=GRID!$B$1:$BI$1)*(КАЛЕНДАРЬ!$U28=GRID!$B$3:$BI$3), 0))*GRID!$B$66*(1-GRID!$B$69),0))</f>
        <v>42092</v>
      </c>
      <c r="Q132" s="47" cm="1">
        <f t="array" ref="Q132">IF($I$2="Раннее бронирование",
INDEX(GRID!$B$4:$BI$14,MATCH(Q$7,GRID!$A$4:$A$14,0),MATCH(1,($U$2=GRID!$B$1:$BI$1)*(КАЛЕНДАРЬ!$U28=GRID!$B$3:$BI$3), 0))*GRID!$B$66,
ROUNDUP(INDEX(GRID!$B$4:$BI$14,MATCH(Q$7,GRID!$A$4:$A$14,0),MATCH(1,($U$2=GRID!$B$1:$BI$1)*(КАЛЕНДАРЬ!$U28=GRID!$B$3:$BI$3),0))*GRID!$B$66*(1-GRID!$B$69),0))</f>
        <v>45628</v>
      </c>
      <c r="R132" s="48" cm="1">
        <f t="array" ref="R132">IF($I$2="Раннее бронирование",
INDEX(GRID!$B$17:$BI$27,MATCH(Q$7,GRID!$A$17:$A$27,0),MATCH(1,($U$2=GRID!$B$1:$BI$1)*(КАЛЕНДАРЬ!$U28=GRID!$B$3:$BI$3), 0))*GRID!$B$66,
ROUNDUP(INDEX(GRID!$B$17:$BI$27,MATCH(Q$7,GRID!$A$17:$A$27,0),MATCH(1,($U$2=GRID!$B$1:$BI$1)*(КАЛЕНДАРЬ!$U28=GRID!$B$3:$BI$3), 0))*GRID!$B$66*(1-GRID!$B$69),0))</f>
        <v>47328</v>
      </c>
      <c r="S132" s="47" cm="1">
        <f t="array" ref="S132">IF($I$2="Раннее бронирование",
INDEX(GRID!$B$4:$BI$14,MATCH(S$7,GRID!$A$4:$A$14,0),MATCH(1,($U$2=GRID!$B$1:$BI$1)*(КАЛЕНДАРЬ!$U28=GRID!$B$3:$BI$3), 0))*GRID!$B$66,
ROUNDUP(INDEX(GRID!$B$4:$BI$14,MATCH(S$7,GRID!$A$4:$A$14,0),MATCH(1,($U$2=GRID!$B$1:$BI$1)*(КАЛЕНДАРЬ!$U28=GRID!$B$3:$BI$3),0))*GRID!$B$66*(1-GRID!$B$69),0))</f>
        <v>56848</v>
      </c>
      <c r="T132" s="48" cm="1">
        <f t="array" ref="T132">IF($I$2="Раннее бронирование",
INDEX(GRID!$B$17:$BI$27,MATCH(S$7,GRID!$A$17:$A$27,0),MATCH(1,($U$2=GRID!$B$1:$BI$1)*(КАЛЕНДАРЬ!$U28=GRID!$B$3:$BI$3), 0))*GRID!$B$66,
ROUNDUP(INDEX(GRID!$B$17:$BI$27,MATCH(S$7,GRID!$A$17:$A$27,0),MATCH(1,($U$2=GRID!$B$1:$BI$1)*(КАЛЕНДАРЬ!$U28=GRID!$B$3:$BI$3), 0))*GRID!$B$66*(1-GRID!$B$69),0))</f>
        <v>58548</v>
      </c>
      <c r="U132" s="47" cm="1">
        <f t="array" ref="U132">IF($I$2="Раннее бронирование",
INDEX(GRID!$B$4:$BI$14,MATCH(U$7,GRID!$A$4:$A$14,0),MATCH(1,($U$2=GRID!$B$1:$BI$1)*(КАЛЕНДАРЬ!$U28=GRID!$B$3:$BI$3), 0))*GRID!$B$66,
ROUNDUP(INDEX(GRID!$B$4:$BI$14,MATCH(U$7,GRID!$A$4:$A$14,0),MATCH(1,($U$2=GRID!$B$1:$BI$1)*(КАЛЕНДАРЬ!$U28=GRID!$B$3:$BI$3),0))*GRID!$B$66*(1-GRID!$B$69),0))</f>
        <v>62560</v>
      </c>
      <c r="V132" s="48" cm="1">
        <f t="array" ref="V132">IF($I$2="Раннее бронирование",
INDEX(GRID!$B$17:$BI$27,MATCH(U$7,GRID!$A$17:$A$27,0),MATCH(1,($U$2=GRID!$B$1:$BI$1)*(КАЛЕНДАРЬ!$U28=GRID!$B$3:$BI$3), 0))*GRID!$B$66,
ROUNDUP(INDEX(GRID!$B$17:$BI$27,MATCH(U$7,GRID!$A$17:$A$27,0),MATCH(1,($U$2=GRID!$B$1:$BI$1)*(КАЛЕНДАРЬ!$U28=GRID!$B$3:$BI$3), 0))*GRID!$B$66*(1-GRID!$B$69),0))</f>
        <v>64260</v>
      </c>
      <c r="W132" s="47" cm="1">
        <f t="array" ref="W132">IF($I$2="Раннее бронирование",
INDEX(GRID!$B$4:$BI$14,MATCH(W$7,GRID!$A$4:$A$14,0),MATCH(1,($U$2=GRID!$B$1:$BI$1)*(КАЛЕНДАРЬ!$U28=GRID!$B$3:$BI$3), 0))*GRID!$B$66,
ROUNDUP(INDEX(GRID!$B$4:$BI$14,MATCH(W$7,GRID!$A$4:$A$14,0),MATCH(1,($U$2=GRID!$B$1:$BI$1)*(КАЛЕНДАРЬ!$U28=GRID!$B$3:$BI$3),0))*GRID!$B$66*(1-GRID!$B$69),0))</f>
        <v>222360</v>
      </c>
      <c r="X132" s="48" cm="1">
        <f t="array" ref="X132">IF($I$2="Раннее бронирование",
INDEX(GRID!$B$17:$BI$27,MATCH(W$7,GRID!$A$17:$A$27,0),MATCH(1,($U$2=GRID!$B$1:$BI$1)*(КАЛЕНДАРЬ!$U28=GRID!$B$3:$BI$3), 0))*GRID!$B$66,
ROUNDUP(INDEX(GRID!$B$17:$BI$27,MATCH(W$7,GRID!$A$17:$A$27,0),MATCH(1,($U$2=GRID!$B$1:$BI$1)*(КАЛЕНДАРЬ!$U28=GRID!$B$3:$BI$3), 0))*GRID!$B$66*(1-GRID!$B$69),0))</f>
        <v>224060</v>
      </c>
    </row>
    <row r="133" spans="1:24" hidden="1" x14ac:dyDescent="0.2">
      <c r="A133" s="117" t="s">
        <v>46</v>
      </c>
      <c r="B133" s="117">
        <v>26</v>
      </c>
      <c r="C133" s="47" cm="1">
        <f t="array" ref="C133">IF($I$2="Раннее бронирование",
INDEX(GRID!$B$4:$BI$14,MATCH(C$7,GRID!$A$4:$A$14,0),MATCH(1,($U$2=GRID!$B$1:$BI$1)*(КАЛЕНДАРЬ!$U29=GRID!$B$3:$BI$3), 0))*GRID!$B$66,
ROUNDUP(INDEX(GRID!$B$4:$BI$14,MATCH(C$7,GRID!$A$4:$A$14,0),MATCH(1,($U$2=GRID!$B$1:$BI$1)*(КАЛЕНДАРЬ!$U29=GRID!$B$3:$BI$3),0))*GRID!$B$66*(1-GRID!$B$69),0))</f>
        <v>20740</v>
      </c>
      <c r="D133" s="48" cm="1">
        <f t="array" ref="D133">IF($I$2="Раннее бронирование",
INDEX(GRID!$B$17:$BI$27,MATCH(C$7,GRID!$A$17:$A$27,0),MATCH(1,($U$2=GRID!$B$1:$BI$1)*(КАЛЕНДАРЬ!$U29=GRID!$B$3:$BI$3), 0))*GRID!$B$66,
ROUNDUP(INDEX(GRID!$B$17:$BI$27,MATCH(C$7,GRID!$A$17:$A$27,0),MATCH(1,($U$2=GRID!$B$1:$BI$1)*(КАЛЕНДАРЬ!$U29=GRID!$B$3:$BI$3), 0))*GRID!$B$66*(1-GRID!$B$69),0))</f>
        <v>22440</v>
      </c>
      <c r="E133" s="47" cm="1">
        <f t="array" ref="E133">IF($I$2="Раннее бронирование",
INDEX(GRID!$B$4:$BI$14,MATCH(E$7,GRID!$A$4:$A$14,0),MATCH(1,($U$2=GRID!$B$1:$BI$1)*(КАЛЕНДАРЬ!$U29=GRID!$B$3:$BI$3), 0))*GRID!$B$66,
ROUNDUP(INDEX(GRID!$B$4:$BI$14,MATCH(E$7,GRID!$A$4:$A$14,0),MATCH(1,($U$2=GRID!$B$1:$BI$1)*(КАЛЕНДАРЬ!$U29=GRID!$B$3:$BI$3),0))*GRID!$B$66*(1-GRID!$B$69),0))</f>
        <v>23188</v>
      </c>
      <c r="F133" s="48" cm="1">
        <f t="array" ref="F133">IF($I$2="Раннее бронирование",
INDEX(GRID!$B$17:$BI$27,MATCH(E$7,GRID!$A$17:$A$27,0),MATCH(1,($U$2=GRID!$B$1:$BI$1)*(КАЛЕНДАРЬ!$U29=GRID!$B$3:$BI$3), 0))*GRID!$B$66,
ROUNDUP(INDEX(GRID!$B$17:$BI$27,MATCH(E$7,GRID!$A$17:$A$27,0),MATCH(1,($U$2=GRID!$B$1:$BI$1)*(КАЛЕНДАРЬ!$U29=GRID!$B$3:$BI$3), 0))*GRID!$B$66*(1-GRID!$B$69),0))</f>
        <v>24888</v>
      </c>
      <c r="G133" s="47" cm="1">
        <f t="array" ref="G133">IF($I$2="Раннее бронирование",
INDEX(GRID!$B$4:$BI$14,MATCH(G$7,GRID!$A$4:$A$14,0),MATCH(1,($U$2=GRID!$B$1:$BI$1)*(КАЛЕНДАРЬ!$U29=GRID!$B$3:$BI$3), 0))*GRID!$B$66,
ROUNDUP(INDEX(GRID!$B$4:$BI$14,MATCH(G$7,GRID!$A$4:$A$14,0),MATCH(1,($U$2=GRID!$B$1:$BI$1)*(КАЛЕНДАРЬ!$U29=GRID!$B$3:$BI$3),0))*GRID!$B$66*(1-GRID!$B$69),0))</f>
        <v>25840</v>
      </c>
      <c r="H133" s="48" cm="1">
        <f t="array" ref="H133">IF($I$2="Раннее бронирование",
INDEX(GRID!$B$17:$BI$27,MATCH(G$7,GRID!$A$17:$A$27,0),MATCH(1,($U$2=GRID!$B$1:$BI$1)*(КАЛЕНДАРЬ!$U29=GRID!$B$3:$BI$3), 0))*GRID!$B$66,
ROUNDUP(INDEX(GRID!$B$17:$BI$27,MATCH(G$7,GRID!$A$17:$A$27,0),MATCH(1,($U$2=GRID!$B$1:$BI$1)*(КАЛЕНДАРЬ!$U29=GRID!$B$3:$BI$3), 0))*GRID!$B$66*(1-GRID!$B$69),0))</f>
        <v>27540</v>
      </c>
      <c r="I133" s="47" cm="1">
        <f t="array" ref="I133">IF($I$2="Раннее бронирование",
INDEX(GRID!$B$4:$BI$14,MATCH(I$7,GRID!$A$4:$A$14,0),MATCH(1,($U$2=GRID!$B$1:$BI$1)*(КАЛЕНДАРЬ!$U29=GRID!$B$3:$BI$3), 0))*GRID!$B$66,
ROUNDUP(INDEX(GRID!$B$4:$BI$14,MATCH(I$7,GRID!$A$4:$A$14,0),MATCH(1,($U$2=GRID!$B$1:$BI$1)*(КАЛЕНДАРЬ!$U29=GRID!$B$3:$BI$3),0))*GRID!$B$66*(1-GRID!$B$69),0))</f>
        <v>28832</v>
      </c>
      <c r="J133" s="48" cm="1">
        <f t="array" ref="J133">IF($I$2="Раннее бронирование",
INDEX(GRID!$B$17:$BI$27,MATCH(I$7,GRID!$A$17:$A$27,0),MATCH(1,($U$2=GRID!$B$1:$BI$1)*(КАЛЕНДАРЬ!$U29=GRID!$B$3:$BI$3), 0))*GRID!$B$66,
ROUNDUP(INDEX(GRID!$B$17:$BI$27,MATCH(I$7,GRID!$A$17:$A$27,0),MATCH(1,($U$2=GRID!$B$1:$BI$1)*(КАЛЕНДАРЬ!$U29=GRID!$B$3:$BI$3), 0))*GRID!$B$66*(1-GRID!$B$69),0))</f>
        <v>30532</v>
      </c>
      <c r="K133" s="47" cm="1">
        <f t="array" ref="K133">IF($I$2="Раннее бронирование",
INDEX(GRID!$B$4:$BI$14,MATCH(K$7,GRID!$A$4:$A$14,0),MATCH(1,($U$2=GRID!$B$1:$BI$1)*(КАЛЕНДАРЬ!$U29=GRID!$B$3:$BI$3), 0))*GRID!$B$66,
ROUNDUP(INDEX(GRID!$B$4:$BI$14,MATCH(K$7,GRID!$A$4:$A$14,0),MATCH(1,($U$2=GRID!$B$1:$BI$1)*(КАЛЕНДАРЬ!$U29=GRID!$B$3:$BI$3),0))*GRID!$B$66*(1-GRID!$B$69),0))</f>
        <v>32164</v>
      </c>
      <c r="L133" s="48" cm="1">
        <f t="array" ref="L133">IF($I$2="Раннее бронирование",
INDEX(GRID!$B$17:$BI$27,MATCH(K$7,GRID!$A$17:$A$27,0),MATCH(1,($U$2=GRID!$B$1:$BI$1)*(КАЛЕНДАРЬ!$U29=GRID!$B$3:$BI$3), 0))*GRID!$B$66,
ROUNDUP(INDEX(GRID!$B$17:$BI$27,MATCH(K$7,GRID!$A$17:$A$27,0),MATCH(1,($U$2=GRID!$B$1:$BI$1)*(КАЛЕНДАРЬ!$U29=GRID!$B$3:$BI$3), 0))*GRID!$B$66*(1-GRID!$B$69),0))</f>
        <v>33864</v>
      </c>
      <c r="M133" s="47" cm="1">
        <f t="array" ref="M133">IF($I$2="Раннее бронирование",
INDEX(GRID!$B$4:$BI$14,MATCH(M$7,GRID!$A$4:$A$14,0),MATCH(1,($U$2=GRID!$B$1:$BI$1)*(КАЛЕНДАРЬ!$U29=GRID!$B$3:$BI$3), 0))*GRID!$B$66,
ROUNDUP(INDEX(GRID!$B$4:$BI$14,MATCH(M$7,GRID!$A$4:$A$14,0),MATCH(1,($U$2=GRID!$B$1:$BI$1)*(КАЛЕНДАРЬ!$U29=GRID!$B$3:$BI$3),0))*GRID!$B$66*(1-GRID!$B$69),0))</f>
        <v>35904</v>
      </c>
      <c r="N133" s="48" cm="1">
        <f t="array" ref="N133">IF($I$2="Раннее бронирование",
INDEX(GRID!$B$17:$BI$27,MATCH(M$7,GRID!$A$17:$A$27,0),MATCH(1,($U$2=GRID!$B$1:$BI$1)*(КАЛЕНДАРЬ!$U29=GRID!$B$3:$BI$3), 0))*GRID!$B$66,
ROUNDUP(INDEX(GRID!$B$17:$BI$27,MATCH(M$7,GRID!$A$17:$A$27,0),MATCH(1,($U$2=GRID!$B$1:$BI$1)*(КАЛЕНДАРЬ!$U29=GRID!$B$3:$BI$3), 0))*GRID!$B$66*(1-GRID!$B$69),0))</f>
        <v>37604</v>
      </c>
      <c r="O133" s="47" cm="1">
        <f t="array" ref="O133">IF($I$2="Раннее бронирование",
INDEX(GRID!$B$4:$BI$14,MATCH(O$7,GRID!$A$4:$A$14,0),MATCH(1,($U$2=GRID!$B$1:$BI$1)*(КАЛЕНДАРЬ!$U29=GRID!$B$3:$BI$3), 0))*GRID!$B$66,
ROUNDUP(INDEX(GRID!$B$4:$BI$14,MATCH(O$7,GRID!$A$4:$A$14,0),MATCH(1,($U$2=GRID!$B$1:$BI$1)*(КАЛЕНДАРЬ!$U29=GRID!$B$3:$BI$3),0))*GRID!$B$66*(1-GRID!$B$69),0))</f>
        <v>40392</v>
      </c>
      <c r="P133" s="48" cm="1">
        <f t="array" ref="P133">IF($I$2="Раннее бронирование",
INDEX(GRID!$B$17:$BI$27,MATCH(O$7,GRID!$A$17:$A$27,0),MATCH(1,($U$2=GRID!$B$1:$BI$1)*(КАЛЕНДАРЬ!$U29=GRID!$B$3:$BI$3), 0))*GRID!$B$66,
ROUNDUP(INDEX(GRID!$B$17:$BI$27,MATCH(O$7,GRID!$A$17:$A$27,0),MATCH(1,($U$2=GRID!$B$1:$BI$1)*(КАЛЕНДАРЬ!$U29=GRID!$B$3:$BI$3), 0))*GRID!$B$66*(1-GRID!$B$69),0))</f>
        <v>42092</v>
      </c>
      <c r="Q133" s="47" cm="1">
        <f t="array" ref="Q133">IF($I$2="Раннее бронирование",
INDEX(GRID!$B$4:$BI$14,MATCH(Q$7,GRID!$A$4:$A$14,0),MATCH(1,($U$2=GRID!$B$1:$BI$1)*(КАЛЕНДАРЬ!$U29=GRID!$B$3:$BI$3), 0))*GRID!$B$66,
ROUNDUP(INDEX(GRID!$B$4:$BI$14,MATCH(Q$7,GRID!$A$4:$A$14,0),MATCH(1,($U$2=GRID!$B$1:$BI$1)*(КАЛЕНДАРЬ!$U29=GRID!$B$3:$BI$3),0))*GRID!$B$66*(1-GRID!$B$69),0))</f>
        <v>45628</v>
      </c>
      <c r="R133" s="48" cm="1">
        <f t="array" ref="R133">IF($I$2="Раннее бронирование",
INDEX(GRID!$B$17:$BI$27,MATCH(Q$7,GRID!$A$17:$A$27,0),MATCH(1,($U$2=GRID!$B$1:$BI$1)*(КАЛЕНДАРЬ!$U29=GRID!$B$3:$BI$3), 0))*GRID!$B$66,
ROUNDUP(INDEX(GRID!$B$17:$BI$27,MATCH(Q$7,GRID!$A$17:$A$27,0),MATCH(1,($U$2=GRID!$B$1:$BI$1)*(КАЛЕНДАРЬ!$U29=GRID!$B$3:$BI$3), 0))*GRID!$B$66*(1-GRID!$B$69),0))</f>
        <v>47328</v>
      </c>
      <c r="S133" s="47" cm="1">
        <f t="array" ref="S133">IF($I$2="Раннее бронирование",
INDEX(GRID!$B$4:$BI$14,MATCH(S$7,GRID!$A$4:$A$14,0),MATCH(1,($U$2=GRID!$B$1:$BI$1)*(КАЛЕНДАРЬ!$U29=GRID!$B$3:$BI$3), 0))*GRID!$B$66,
ROUNDUP(INDEX(GRID!$B$4:$BI$14,MATCH(S$7,GRID!$A$4:$A$14,0),MATCH(1,($U$2=GRID!$B$1:$BI$1)*(КАЛЕНДАРЬ!$U29=GRID!$B$3:$BI$3),0))*GRID!$B$66*(1-GRID!$B$69),0))</f>
        <v>56848</v>
      </c>
      <c r="T133" s="48" cm="1">
        <f t="array" ref="T133">IF($I$2="Раннее бронирование",
INDEX(GRID!$B$17:$BI$27,MATCH(S$7,GRID!$A$17:$A$27,0),MATCH(1,($U$2=GRID!$B$1:$BI$1)*(КАЛЕНДАРЬ!$U29=GRID!$B$3:$BI$3), 0))*GRID!$B$66,
ROUNDUP(INDEX(GRID!$B$17:$BI$27,MATCH(S$7,GRID!$A$17:$A$27,0),MATCH(1,($U$2=GRID!$B$1:$BI$1)*(КАЛЕНДАРЬ!$U29=GRID!$B$3:$BI$3), 0))*GRID!$B$66*(1-GRID!$B$69),0))</f>
        <v>58548</v>
      </c>
      <c r="U133" s="47" cm="1">
        <f t="array" ref="U133">IF($I$2="Раннее бронирование",
INDEX(GRID!$B$4:$BI$14,MATCH(U$7,GRID!$A$4:$A$14,0),MATCH(1,($U$2=GRID!$B$1:$BI$1)*(КАЛЕНДАРЬ!$U29=GRID!$B$3:$BI$3), 0))*GRID!$B$66,
ROUNDUP(INDEX(GRID!$B$4:$BI$14,MATCH(U$7,GRID!$A$4:$A$14,0),MATCH(1,($U$2=GRID!$B$1:$BI$1)*(КАЛЕНДАРЬ!$U29=GRID!$B$3:$BI$3),0))*GRID!$B$66*(1-GRID!$B$69),0))</f>
        <v>62560</v>
      </c>
      <c r="V133" s="48" cm="1">
        <f t="array" ref="V133">IF($I$2="Раннее бронирование",
INDEX(GRID!$B$17:$BI$27,MATCH(U$7,GRID!$A$17:$A$27,0),MATCH(1,($U$2=GRID!$B$1:$BI$1)*(КАЛЕНДАРЬ!$U29=GRID!$B$3:$BI$3), 0))*GRID!$B$66,
ROUNDUP(INDEX(GRID!$B$17:$BI$27,MATCH(U$7,GRID!$A$17:$A$27,0),MATCH(1,($U$2=GRID!$B$1:$BI$1)*(КАЛЕНДАРЬ!$U29=GRID!$B$3:$BI$3), 0))*GRID!$B$66*(1-GRID!$B$69),0))</f>
        <v>64260</v>
      </c>
      <c r="W133" s="47" cm="1">
        <f t="array" ref="W133">IF($I$2="Раннее бронирование",
INDEX(GRID!$B$4:$BI$14,MATCH(W$7,GRID!$A$4:$A$14,0),MATCH(1,($U$2=GRID!$B$1:$BI$1)*(КАЛЕНДАРЬ!$U29=GRID!$B$3:$BI$3), 0))*GRID!$B$66,
ROUNDUP(INDEX(GRID!$B$4:$BI$14,MATCH(W$7,GRID!$A$4:$A$14,0),MATCH(1,($U$2=GRID!$B$1:$BI$1)*(КАЛЕНДАРЬ!$U29=GRID!$B$3:$BI$3),0))*GRID!$B$66*(1-GRID!$B$69),0))</f>
        <v>222360</v>
      </c>
      <c r="X133" s="48" cm="1">
        <f t="array" ref="X133">IF($I$2="Раннее бронирование",
INDEX(GRID!$B$17:$BI$27,MATCH(W$7,GRID!$A$17:$A$27,0),MATCH(1,($U$2=GRID!$B$1:$BI$1)*(КАЛЕНДАРЬ!$U29=GRID!$B$3:$BI$3), 0))*GRID!$B$66,
ROUNDUP(INDEX(GRID!$B$17:$BI$27,MATCH(W$7,GRID!$A$17:$A$27,0),MATCH(1,($U$2=GRID!$B$1:$BI$1)*(КАЛЕНДАРЬ!$U29=GRID!$B$3:$BI$3), 0))*GRID!$B$66*(1-GRID!$B$69),0))</f>
        <v>224060</v>
      </c>
    </row>
    <row r="134" spans="1:24" hidden="1" x14ac:dyDescent="0.2">
      <c r="A134" s="117" t="s">
        <v>47</v>
      </c>
      <c r="B134" s="117">
        <v>27</v>
      </c>
      <c r="C134" s="47" cm="1">
        <f t="array" ref="C134">IF($I$2="Раннее бронирование",
INDEX(GRID!$B$4:$BI$14,MATCH(C$7,GRID!$A$4:$A$14,0),MATCH(1,($U$2=GRID!$B$1:$BI$1)*(КАЛЕНДАРЬ!$U30=GRID!$B$3:$BI$3), 0))*GRID!$B$66,
ROUNDUP(INDEX(GRID!$B$4:$BI$14,MATCH(C$7,GRID!$A$4:$A$14,0),MATCH(1,($U$2=GRID!$B$1:$BI$1)*(КАЛЕНДАРЬ!$U30=GRID!$B$3:$BI$3),0))*GRID!$B$66*(1-GRID!$B$69),0))</f>
        <v>20740</v>
      </c>
      <c r="D134" s="48" cm="1">
        <f t="array" ref="D134">IF($I$2="Раннее бронирование",
INDEX(GRID!$B$17:$BI$27,MATCH(C$7,GRID!$A$17:$A$27,0),MATCH(1,($U$2=GRID!$B$1:$BI$1)*(КАЛЕНДАРЬ!$U30=GRID!$B$3:$BI$3), 0))*GRID!$B$66,
ROUNDUP(INDEX(GRID!$B$17:$BI$27,MATCH(C$7,GRID!$A$17:$A$27,0),MATCH(1,($U$2=GRID!$B$1:$BI$1)*(КАЛЕНДАРЬ!$U30=GRID!$B$3:$BI$3), 0))*GRID!$B$66*(1-GRID!$B$69),0))</f>
        <v>22440</v>
      </c>
      <c r="E134" s="47" cm="1">
        <f t="array" ref="E134">IF($I$2="Раннее бронирование",
INDEX(GRID!$B$4:$BI$14,MATCH(E$7,GRID!$A$4:$A$14,0),MATCH(1,($U$2=GRID!$B$1:$BI$1)*(КАЛЕНДАРЬ!$U30=GRID!$B$3:$BI$3), 0))*GRID!$B$66,
ROUNDUP(INDEX(GRID!$B$4:$BI$14,MATCH(E$7,GRID!$A$4:$A$14,0),MATCH(1,($U$2=GRID!$B$1:$BI$1)*(КАЛЕНДАРЬ!$U30=GRID!$B$3:$BI$3),0))*GRID!$B$66*(1-GRID!$B$69),0))</f>
        <v>23188</v>
      </c>
      <c r="F134" s="48" cm="1">
        <f t="array" ref="F134">IF($I$2="Раннее бронирование",
INDEX(GRID!$B$17:$BI$27,MATCH(E$7,GRID!$A$17:$A$27,0),MATCH(1,($U$2=GRID!$B$1:$BI$1)*(КАЛЕНДАРЬ!$U30=GRID!$B$3:$BI$3), 0))*GRID!$B$66,
ROUNDUP(INDEX(GRID!$B$17:$BI$27,MATCH(E$7,GRID!$A$17:$A$27,0),MATCH(1,($U$2=GRID!$B$1:$BI$1)*(КАЛЕНДАРЬ!$U30=GRID!$B$3:$BI$3), 0))*GRID!$B$66*(1-GRID!$B$69),0))</f>
        <v>24888</v>
      </c>
      <c r="G134" s="47" cm="1">
        <f t="array" ref="G134">IF($I$2="Раннее бронирование",
INDEX(GRID!$B$4:$BI$14,MATCH(G$7,GRID!$A$4:$A$14,0),MATCH(1,($U$2=GRID!$B$1:$BI$1)*(КАЛЕНДАРЬ!$U30=GRID!$B$3:$BI$3), 0))*GRID!$B$66,
ROUNDUP(INDEX(GRID!$B$4:$BI$14,MATCH(G$7,GRID!$A$4:$A$14,0),MATCH(1,($U$2=GRID!$B$1:$BI$1)*(КАЛЕНДАРЬ!$U30=GRID!$B$3:$BI$3),0))*GRID!$B$66*(1-GRID!$B$69),0))</f>
        <v>25840</v>
      </c>
      <c r="H134" s="48" cm="1">
        <f t="array" ref="H134">IF($I$2="Раннее бронирование",
INDEX(GRID!$B$17:$BI$27,MATCH(G$7,GRID!$A$17:$A$27,0),MATCH(1,($U$2=GRID!$B$1:$BI$1)*(КАЛЕНДАРЬ!$U30=GRID!$B$3:$BI$3), 0))*GRID!$B$66,
ROUNDUP(INDEX(GRID!$B$17:$BI$27,MATCH(G$7,GRID!$A$17:$A$27,0),MATCH(1,($U$2=GRID!$B$1:$BI$1)*(КАЛЕНДАРЬ!$U30=GRID!$B$3:$BI$3), 0))*GRID!$B$66*(1-GRID!$B$69),0))</f>
        <v>27540</v>
      </c>
      <c r="I134" s="47" cm="1">
        <f t="array" ref="I134">IF($I$2="Раннее бронирование",
INDEX(GRID!$B$4:$BI$14,MATCH(I$7,GRID!$A$4:$A$14,0),MATCH(1,($U$2=GRID!$B$1:$BI$1)*(КАЛЕНДАРЬ!$U30=GRID!$B$3:$BI$3), 0))*GRID!$B$66,
ROUNDUP(INDEX(GRID!$B$4:$BI$14,MATCH(I$7,GRID!$A$4:$A$14,0),MATCH(1,($U$2=GRID!$B$1:$BI$1)*(КАЛЕНДАРЬ!$U30=GRID!$B$3:$BI$3),0))*GRID!$B$66*(1-GRID!$B$69),0))</f>
        <v>28832</v>
      </c>
      <c r="J134" s="48" cm="1">
        <f t="array" ref="J134">IF($I$2="Раннее бронирование",
INDEX(GRID!$B$17:$BI$27,MATCH(I$7,GRID!$A$17:$A$27,0),MATCH(1,($U$2=GRID!$B$1:$BI$1)*(КАЛЕНДАРЬ!$U30=GRID!$B$3:$BI$3), 0))*GRID!$B$66,
ROUNDUP(INDEX(GRID!$B$17:$BI$27,MATCH(I$7,GRID!$A$17:$A$27,0),MATCH(1,($U$2=GRID!$B$1:$BI$1)*(КАЛЕНДАРЬ!$U30=GRID!$B$3:$BI$3), 0))*GRID!$B$66*(1-GRID!$B$69),0))</f>
        <v>30532</v>
      </c>
      <c r="K134" s="47" cm="1">
        <f t="array" ref="K134">IF($I$2="Раннее бронирование",
INDEX(GRID!$B$4:$BI$14,MATCH(K$7,GRID!$A$4:$A$14,0),MATCH(1,($U$2=GRID!$B$1:$BI$1)*(КАЛЕНДАРЬ!$U30=GRID!$B$3:$BI$3), 0))*GRID!$B$66,
ROUNDUP(INDEX(GRID!$B$4:$BI$14,MATCH(K$7,GRID!$A$4:$A$14,0),MATCH(1,($U$2=GRID!$B$1:$BI$1)*(КАЛЕНДАРЬ!$U30=GRID!$B$3:$BI$3),0))*GRID!$B$66*(1-GRID!$B$69),0))</f>
        <v>32164</v>
      </c>
      <c r="L134" s="48" cm="1">
        <f t="array" ref="L134">IF($I$2="Раннее бронирование",
INDEX(GRID!$B$17:$BI$27,MATCH(K$7,GRID!$A$17:$A$27,0),MATCH(1,($U$2=GRID!$B$1:$BI$1)*(КАЛЕНДАРЬ!$U30=GRID!$B$3:$BI$3), 0))*GRID!$B$66,
ROUNDUP(INDEX(GRID!$B$17:$BI$27,MATCH(K$7,GRID!$A$17:$A$27,0),MATCH(1,($U$2=GRID!$B$1:$BI$1)*(КАЛЕНДАРЬ!$U30=GRID!$B$3:$BI$3), 0))*GRID!$B$66*(1-GRID!$B$69),0))</f>
        <v>33864</v>
      </c>
      <c r="M134" s="47" cm="1">
        <f t="array" ref="M134">IF($I$2="Раннее бронирование",
INDEX(GRID!$B$4:$BI$14,MATCH(M$7,GRID!$A$4:$A$14,0),MATCH(1,($U$2=GRID!$B$1:$BI$1)*(КАЛЕНДАРЬ!$U30=GRID!$B$3:$BI$3), 0))*GRID!$B$66,
ROUNDUP(INDEX(GRID!$B$4:$BI$14,MATCH(M$7,GRID!$A$4:$A$14,0),MATCH(1,($U$2=GRID!$B$1:$BI$1)*(КАЛЕНДАРЬ!$U30=GRID!$B$3:$BI$3),0))*GRID!$B$66*(1-GRID!$B$69),0))</f>
        <v>35904</v>
      </c>
      <c r="N134" s="48" cm="1">
        <f t="array" ref="N134">IF($I$2="Раннее бронирование",
INDEX(GRID!$B$17:$BI$27,MATCH(M$7,GRID!$A$17:$A$27,0),MATCH(1,($U$2=GRID!$B$1:$BI$1)*(КАЛЕНДАРЬ!$U30=GRID!$B$3:$BI$3), 0))*GRID!$B$66,
ROUNDUP(INDEX(GRID!$B$17:$BI$27,MATCH(M$7,GRID!$A$17:$A$27,0),MATCH(1,($U$2=GRID!$B$1:$BI$1)*(КАЛЕНДАРЬ!$U30=GRID!$B$3:$BI$3), 0))*GRID!$B$66*(1-GRID!$B$69),0))</f>
        <v>37604</v>
      </c>
      <c r="O134" s="47" cm="1">
        <f t="array" ref="O134">IF($I$2="Раннее бронирование",
INDEX(GRID!$B$4:$BI$14,MATCH(O$7,GRID!$A$4:$A$14,0),MATCH(1,($U$2=GRID!$B$1:$BI$1)*(КАЛЕНДАРЬ!$U30=GRID!$B$3:$BI$3), 0))*GRID!$B$66,
ROUNDUP(INDEX(GRID!$B$4:$BI$14,MATCH(O$7,GRID!$A$4:$A$14,0),MATCH(1,($U$2=GRID!$B$1:$BI$1)*(КАЛЕНДАРЬ!$U30=GRID!$B$3:$BI$3),0))*GRID!$B$66*(1-GRID!$B$69),0))</f>
        <v>40392</v>
      </c>
      <c r="P134" s="48" cm="1">
        <f t="array" ref="P134">IF($I$2="Раннее бронирование",
INDEX(GRID!$B$17:$BI$27,MATCH(O$7,GRID!$A$17:$A$27,0),MATCH(1,($U$2=GRID!$B$1:$BI$1)*(КАЛЕНДАРЬ!$U30=GRID!$B$3:$BI$3), 0))*GRID!$B$66,
ROUNDUP(INDEX(GRID!$B$17:$BI$27,MATCH(O$7,GRID!$A$17:$A$27,0),MATCH(1,($U$2=GRID!$B$1:$BI$1)*(КАЛЕНДАРЬ!$U30=GRID!$B$3:$BI$3), 0))*GRID!$B$66*(1-GRID!$B$69),0))</f>
        <v>42092</v>
      </c>
      <c r="Q134" s="47" cm="1">
        <f t="array" ref="Q134">IF($I$2="Раннее бронирование",
INDEX(GRID!$B$4:$BI$14,MATCH(Q$7,GRID!$A$4:$A$14,0),MATCH(1,($U$2=GRID!$B$1:$BI$1)*(КАЛЕНДАРЬ!$U30=GRID!$B$3:$BI$3), 0))*GRID!$B$66,
ROUNDUP(INDEX(GRID!$B$4:$BI$14,MATCH(Q$7,GRID!$A$4:$A$14,0),MATCH(1,($U$2=GRID!$B$1:$BI$1)*(КАЛЕНДАРЬ!$U30=GRID!$B$3:$BI$3),0))*GRID!$B$66*(1-GRID!$B$69),0))</f>
        <v>45628</v>
      </c>
      <c r="R134" s="48" cm="1">
        <f t="array" ref="R134">IF($I$2="Раннее бронирование",
INDEX(GRID!$B$17:$BI$27,MATCH(Q$7,GRID!$A$17:$A$27,0),MATCH(1,($U$2=GRID!$B$1:$BI$1)*(КАЛЕНДАРЬ!$U30=GRID!$B$3:$BI$3), 0))*GRID!$B$66,
ROUNDUP(INDEX(GRID!$B$17:$BI$27,MATCH(Q$7,GRID!$A$17:$A$27,0),MATCH(1,($U$2=GRID!$B$1:$BI$1)*(КАЛЕНДАРЬ!$U30=GRID!$B$3:$BI$3), 0))*GRID!$B$66*(1-GRID!$B$69),0))</f>
        <v>47328</v>
      </c>
      <c r="S134" s="47" cm="1">
        <f t="array" ref="S134">IF($I$2="Раннее бронирование",
INDEX(GRID!$B$4:$BI$14,MATCH(S$7,GRID!$A$4:$A$14,0),MATCH(1,($U$2=GRID!$B$1:$BI$1)*(КАЛЕНДАРЬ!$U30=GRID!$B$3:$BI$3), 0))*GRID!$B$66,
ROUNDUP(INDEX(GRID!$B$4:$BI$14,MATCH(S$7,GRID!$A$4:$A$14,0),MATCH(1,($U$2=GRID!$B$1:$BI$1)*(КАЛЕНДАРЬ!$U30=GRID!$B$3:$BI$3),0))*GRID!$B$66*(1-GRID!$B$69),0))</f>
        <v>56848</v>
      </c>
      <c r="T134" s="48" cm="1">
        <f t="array" ref="T134">IF($I$2="Раннее бронирование",
INDEX(GRID!$B$17:$BI$27,MATCH(S$7,GRID!$A$17:$A$27,0),MATCH(1,($U$2=GRID!$B$1:$BI$1)*(КАЛЕНДАРЬ!$U30=GRID!$B$3:$BI$3), 0))*GRID!$B$66,
ROUNDUP(INDEX(GRID!$B$17:$BI$27,MATCH(S$7,GRID!$A$17:$A$27,0),MATCH(1,($U$2=GRID!$B$1:$BI$1)*(КАЛЕНДАРЬ!$U30=GRID!$B$3:$BI$3), 0))*GRID!$B$66*(1-GRID!$B$69),0))</f>
        <v>58548</v>
      </c>
      <c r="U134" s="47" cm="1">
        <f t="array" ref="U134">IF($I$2="Раннее бронирование",
INDEX(GRID!$B$4:$BI$14,MATCH(U$7,GRID!$A$4:$A$14,0),MATCH(1,($U$2=GRID!$B$1:$BI$1)*(КАЛЕНДАРЬ!$U30=GRID!$B$3:$BI$3), 0))*GRID!$B$66,
ROUNDUP(INDEX(GRID!$B$4:$BI$14,MATCH(U$7,GRID!$A$4:$A$14,0),MATCH(1,($U$2=GRID!$B$1:$BI$1)*(КАЛЕНДАРЬ!$U30=GRID!$B$3:$BI$3),0))*GRID!$B$66*(1-GRID!$B$69),0))</f>
        <v>62560</v>
      </c>
      <c r="V134" s="48" cm="1">
        <f t="array" ref="V134">IF($I$2="Раннее бронирование",
INDEX(GRID!$B$17:$BI$27,MATCH(U$7,GRID!$A$17:$A$27,0),MATCH(1,($U$2=GRID!$B$1:$BI$1)*(КАЛЕНДАРЬ!$U30=GRID!$B$3:$BI$3), 0))*GRID!$B$66,
ROUNDUP(INDEX(GRID!$B$17:$BI$27,MATCH(U$7,GRID!$A$17:$A$27,0),MATCH(1,($U$2=GRID!$B$1:$BI$1)*(КАЛЕНДАРЬ!$U30=GRID!$B$3:$BI$3), 0))*GRID!$B$66*(1-GRID!$B$69),0))</f>
        <v>64260</v>
      </c>
      <c r="W134" s="47" cm="1">
        <f t="array" ref="W134">IF($I$2="Раннее бронирование",
INDEX(GRID!$B$4:$BI$14,MATCH(W$7,GRID!$A$4:$A$14,0),MATCH(1,($U$2=GRID!$B$1:$BI$1)*(КАЛЕНДАРЬ!$U30=GRID!$B$3:$BI$3), 0))*GRID!$B$66,
ROUNDUP(INDEX(GRID!$B$4:$BI$14,MATCH(W$7,GRID!$A$4:$A$14,0),MATCH(1,($U$2=GRID!$B$1:$BI$1)*(КАЛЕНДАРЬ!$U30=GRID!$B$3:$BI$3),0))*GRID!$B$66*(1-GRID!$B$69),0))</f>
        <v>222360</v>
      </c>
      <c r="X134" s="48" cm="1">
        <f t="array" ref="X134">IF($I$2="Раннее бронирование",
INDEX(GRID!$B$17:$BI$27,MATCH(W$7,GRID!$A$17:$A$27,0),MATCH(1,($U$2=GRID!$B$1:$BI$1)*(КАЛЕНДАРЬ!$U30=GRID!$B$3:$BI$3), 0))*GRID!$B$66,
ROUNDUP(INDEX(GRID!$B$17:$BI$27,MATCH(W$7,GRID!$A$17:$A$27,0),MATCH(1,($U$2=GRID!$B$1:$BI$1)*(КАЛЕНДАРЬ!$U30=GRID!$B$3:$BI$3), 0))*GRID!$B$66*(1-GRID!$B$69),0))</f>
        <v>224060</v>
      </c>
    </row>
    <row r="135" spans="1:24" hidden="1" x14ac:dyDescent="0.2">
      <c r="A135" s="117" t="s">
        <v>48</v>
      </c>
      <c r="B135" s="117">
        <v>28</v>
      </c>
      <c r="C135" s="47" cm="1">
        <f t="array" ref="C135">IF($I$2="Раннее бронирование",
INDEX(GRID!$B$4:$BI$14,MATCH(C$7,GRID!$A$4:$A$14,0),MATCH(1,($U$2=GRID!$B$1:$BI$1)*(КАЛЕНДАРЬ!$U31=GRID!$B$3:$BI$3), 0))*GRID!$B$66,
ROUNDUP(INDEX(GRID!$B$4:$BI$14,MATCH(C$7,GRID!$A$4:$A$14,0),MATCH(1,($U$2=GRID!$B$1:$BI$1)*(КАЛЕНДАРЬ!$U31=GRID!$B$3:$BI$3),0))*GRID!$B$66*(1-GRID!$B$69),0))</f>
        <v>20740</v>
      </c>
      <c r="D135" s="48" cm="1">
        <f t="array" ref="D135">IF($I$2="Раннее бронирование",
INDEX(GRID!$B$17:$BI$27,MATCH(C$7,GRID!$A$17:$A$27,0),MATCH(1,($U$2=GRID!$B$1:$BI$1)*(КАЛЕНДАРЬ!$U31=GRID!$B$3:$BI$3), 0))*GRID!$B$66,
ROUNDUP(INDEX(GRID!$B$17:$BI$27,MATCH(C$7,GRID!$A$17:$A$27,0),MATCH(1,($U$2=GRID!$B$1:$BI$1)*(КАЛЕНДАРЬ!$U31=GRID!$B$3:$BI$3), 0))*GRID!$B$66*(1-GRID!$B$69),0))</f>
        <v>22440</v>
      </c>
      <c r="E135" s="47" cm="1">
        <f t="array" ref="E135">IF($I$2="Раннее бронирование",
INDEX(GRID!$B$4:$BI$14,MATCH(E$7,GRID!$A$4:$A$14,0),MATCH(1,($U$2=GRID!$B$1:$BI$1)*(КАЛЕНДАРЬ!$U31=GRID!$B$3:$BI$3), 0))*GRID!$B$66,
ROUNDUP(INDEX(GRID!$B$4:$BI$14,MATCH(E$7,GRID!$A$4:$A$14,0),MATCH(1,($U$2=GRID!$B$1:$BI$1)*(КАЛЕНДАРЬ!$U31=GRID!$B$3:$BI$3),0))*GRID!$B$66*(1-GRID!$B$69),0))</f>
        <v>23188</v>
      </c>
      <c r="F135" s="48" cm="1">
        <f t="array" ref="F135">IF($I$2="Раннее бронирование",
INDEX(GRID!$B$17:$BI$27,MATCH(E$7,GRID!$A$17:$A$27,0),MATCH(1,($U$2=GRID!$B$1:$BI$1)*(КАЛЕНДАРЬ!$U31=GRID!$B$3:$BI$3), 0))*GRID!$B$66,
ROUNDUP(INDEX(GRID!$B$17:$BI$27,MATCH(E$7,GRID!$A$17:$A$27,0),MATCH(1,($U$2=GRID!$B$1:$BI$1)*(КАЛЕНДАРЬ!$U31=GRID!$B$3:$BI$3), 0))*GRID!$B$66*(1-GRID!$B$69),0))</f>
        <v>24888</v>
      </c>
      <c r="G135" s="47" cm="1">
        <f t="array" ref="G135">IF($I$2="Раннее бронирование",
INDEX(GRID!$B$4:$BI$14,MATCH(G$7,GRID!$A$4:$A$14,0),MATCH(1,($U$2=GRID!$B$1:$BI$1)*(КАЛЕНДАРЬ!$U31=GRID!$B$3:$BI$3), 0))*GRID!$B$66,
ROUNDUP(INDEX(GRID!$B$4:$BI$14,MATCH(G$7,GRID!$A$4:$A$14,0),MATCH(1,($U$2=GRID!$B$1:$BI$1)*(КАЛЕНДАРЬ!$U31=GRID!$B$3:$BI$3),0))*GRID!$B$66*(1-GRID!$B$69),0))</f>
        <v>25840</v>
      </c>
      <c r="H135" s="48" cm="1">
        <f t="array" ref="H135">IF($I$2="Раннее бронирование",
INDEX(GRID!$B$17:$BI$27,MATCH(G$7,GRID!$A$17:$A$27,0),MATCH(1,($U$2=GRID!$B$1:$BI$1)*(КАЛЕНДАРЬ!$U31=GRID!$B$3:$BI$3), 0))*GRID!$B$66,
ROUNDUP(INDEX(GRID!$B$17:$BI$27,MATCH(G$7,GRID!$A$17:$A$27,0),MATCH(1,($U$2=GRID!$B$1:$BI$1)*(КАЛЕНДАРЬ!$U31=GRID!$B$3:$BI$3), 0))*GRID!$B$66*(1-GRID!$B$69),0))</f>
        <v>27540</v>
      </c>
      <c r="I135" s="47" cm="1">
        <f t="array" ref="I135">IF($I$2="Раннее бронирование",
INDEX(GRID!$B$4:$BI$14,MATCH(I$7,GRID!$A$4:$A$14,0),MATCH(1,($U$2=GRID!$B$1:$BI$1)*(КАЛЕНДАРЬ!$U31=GRID!$B$3:$BI$3), 0))*GRID!$B$66,
ROUNDUP(INDEX(GRID!$B$4:$BI$14,MATCH(I$7,GRID!$A$4:$A$14,0),MATCH(1,($U$2=GRID!$B$1:$BI$1)*(КАЛЕНДАРЬ!$U31=GRID!$B$3:$BI$3),0))*GRID!$B$66*(1-GRID!$B$69),0))</f>
        <v>28832</v>
      </c>
      <c r="J135" s="48" cm="1">
        <f t="array" ref="J135">IF($I$2="Раннее бронирование",
INDEX(GRID!$B$17:$BI$27,MATCH(I$7,GRID!$A$17:$A$27,0),MATCH(1,($U$2=GRID!$B$1:$BI$1)*(КАЛЕНДАРЬ!$U31=GRID!$B$3:$BI$3), 0))*GRID!$B$66,
ROUNDUP(INDEX(GRID!$B$17:$BI$27,MATCH(I$7,GRID!$A$17:$A$27,0),MATCH(1,($U$2=GRID!$B$1:$BI$1)*(КАЛЕНДАРЬ!$U31=GRID!$B$3:$BI$3), 0))*GRID!$B$66*(1-GRID!$B$69),0))</f>
        <v>30532</v>
      </c>
      <c r="K135" s="47" cm="1">
        <f t="array" ref="K135">IF($I$2="Раннее бронирование",
INDEX(GRID!$B$4:$BI$14,MATCH(K$7,GRID!$A$4:$A$14,0),MATCH(1,($U$2=GRID!$B$1:$BI$1)*(КАЛЕНДАРЬ!$U31=GRID!$B$3:$BI$3), 0))*GRID!$B$66,
ROUNDUP(INDEX(GRID!$B$4:$BI$14,MATCH(K$7,GRID!$A$4:$A$14,0),MATCH(1,($U$2=GRID!$B$1:$BI$1)*(КАЛЕНДАРЬ!$U31=GRID!$B$3:$BI$3),0))*GRID!$B$66*(1-GRID!$B$69),0))</f>
        <v>32164</v>
      </c>
      <c r="L135" s="48" cm="1">
        <f t="array" ref="L135">IF($I$2="Раннее бронирование",
INDEX(GRID!$B$17:$BI$27,MATCH(K$7,GRID!$A$17:$A$27,0),MATCH(1,($U$2=GRID!$B$1:$BI$1)*(КАЛЕНДАРЬ!$U31=GRID!$B$3:$BI$3), 0))*GRID!$B$66,
ROUNDUP(INDEX(GRID!$B$17:$BI$27,MATCH(K$7,GRID!$A$17:$A$27,0),MATCH(1,($U$2=GRID!$B$1:$BI$1)*(КАЛЕНДАРЬ!$U31=GRID!$B$3:$BI$3), 0))*GRID!$B$66*(1-GRID!$B$69),0))</f>
        <v>33864</v>
      </c>
      <c r="M135" s="47" cm="1">
        <f t="array" ref="M135">IF($I$2="Раннее бронирование",
INDEX(GRID!$B$4:$BI$14,MATCH(M$7,GRID!$A$4:$A$14,0),MATCH(1,($U$2=GRID!$B$1:$BI$1)*(КАЛЕНДАРЬ!$U31=GRID!$B$3:$BI$3), 0))*GRID!$B$66,
ROUNDUP(INDEX(GRID!$B$4:$BI$14,MATCH(M$7,GRID!$A$4:$A$14,0),MATCH(1,($U$2=GRID!$B$1:$BI$1)*(КАЛЕНДАРЬ!$U31=GRID!$B$3:$BI$3),0))*GRID!$B$66*(1-GRID!$B$69),0))</f>
        <v>35904</v>
      </c>
      <c r="N135" s="48" cm="1">
        <f t="array" ref="N135">IF($I$2="Раннее бронирование",
INDEX(GRID!$B$17:$BI$27,MATCH(M$7,GRID!$A$17:$A$27,0),MATCH(1,($U$2=GRID!$B$1:$BI$1)*(КАЛЕНДАРЬ!$U31=GRID!$B$3:$BI$3), 0))*GRID!$B$66,
ROUNDUP(INDEX(GRID!$B$17:$BI$27,MATCH(M$7,GRID!$A$17:$A$27,0),MATCH(1,($U$2=GRID!$B$1:$BI$1)*(КАЛЕНДАРЬ!$U31=GRID!$B$3:$BI$3), 0))*GRID!$B$66*(1-GRID!$B$69),0))</f>
        <v>37604</v>
      </c>
      <c r="O135" s="47" cm="1">
        <f t="array" ref="O135">IF($I$2="Раннее бронирование",
INDEX(GRID!$B$4:$BI$14,MATCH(O$7,GRID!$A$4:$A$14,0),MATCH(1,($U$2=GRID!$B$1:$BI$1)*(КАЛЕНДАРЬ!$U31=GRID!$B$3:$BI$3), 0))*GRID!$B$66,
ROUNDUP(INDEX(GRID!$B$4:$BI$14,MATCH(O$7,GRID!$A$4:$A$14,0),MATCH(1,($U$2=GRID!$B$1:$BI$1)*(КАЛЕНДАРЬ!$U31=GRID!$B$3:$BI$3),0))*GRID!$B$66*(1-GRID!$B$69),0))</f>
        <v>40392</v>
      </c>
      <c r="P135" s="48" cm="1">
        <f t="array" ref="P135">IF($I$2="Раннее бронирование",
INDEX(GRID!$B$17:$BI$27,MATCH(O$7,GRID!$A$17:$A$27,0),MATCH(1,($U$2=GRID!$B$1:$BI$1)*(КАЛЕНДАРЬ!$U31=GRID!$B$3:$BI$3), 0))*GRID!$B$66,
ROUNDUP(INDEX(GRID!$B$17:$BI$27,MATCH(O$7,GRID!$A$17:$A$27,0),MATCH(1,($U$2=GRID!$B$1:$BI$1)*(КАЛЕНДАРЬ!$U31=GRID!$B$3:$BI$3), 0))*GRID!$B$66*(1-GRID!$B$69),0))</f>
        <v>42092</v>
      </c>
      <c r="Q135" s="47" cm="1">
        <f t="array" ref="Q135">IF($I$2="Раннее бронирование",
INDEX(GRID!$B$4:$BI$14,MATCH(Q$7,GRID!$A$4:$A$14,0),MATCH(1,($U$2=GRID!$B$1:$BI$1)*(КАЛЕНДАРЬ!$U31=GRID!$B$3:$BI$3), 0))*GRID!$B$66,
ROUNDUP(INDEX(GRID!$B$4:$BI$14,MATCH(Q$7,GRID!$A$4:$A$14,0),MATCH(1,($U$2=GRID!$B$1:$BI$1)*(КАЛЕНДАРЬ!$U31=GRID!$B$3:$BI$3),0))*GRID!$B$66*(1-GRID!$B$69),0))</f>
        <v>45628</v>
      </c>
      <c r="R135" s="48" cm="1">
        <f t="array" ref="R135">IF($I$2="Раннее бронирование",
INDEX(GRID!$B$17:$BI$27,MATCH(Q$7,GRID!$A$17:$A$27,0),MATCH(1,($U$2=GRID!$B$1:$BI$1)*(КАЛЕНДАРЬ!$U31=GRID!$B$3:$BI$3), 0))*GRID!$B$66,
ROUNDUP(INDEX(GRID!$B$17:$BI$27,MATCH(Q$7,GRID!$A$17:$A$27,0),MATCH(1,($U$2=GRID!$B$1:$BI$1)*(КАЛЕНДАРЬ!$U31=GRID!$B$3:$BI$3), 0))*GRID!$B$66*(1-GRID!$B$69),0))</f>
        <v>47328</v>
      </c>
      <c r="S135" s="47" cm="1">
        <f t="array" ref="S135">IF($I$2="Раннее бронирование",
INDEX(GRID!$B$4:$BI$14,MATCH(S$7,GRID!$A$4:$A$14,0),MATCH(1,($U$2=GRID!$B$1:$BI$1)*(КАЛЕНДАРЬ!$U31=GRID!$B$3:$BI$3), 0))*GRID!$B$66,
ROUNDUP(INDEX(GRID!$B$4:$BI$14,MATCH(S$7,GRID!$A$4:$A$14,0),MATCH(1,($U$2=GRID!$B$1:$BI$1)*(КАЛЕНДАРЬ!$U31=GRID!$B$3:$BI$3),0))*GRID!$B$66*(1-GRID!$B$69),0))</f>
        <v>56848</v>
      </c>
      <c r="T135" s="48" cm="1">
        <f t="array" ref="T135">IF($I$2="Раннее бронирование",
INDEX(GRID!$B$17:$BI$27,MATCH(S$7,GRID!$A$17:$A$27,0),MATCH(1,($U$2=GRID!$B$1:$BI$1)*(КАЛЕНДАРЬ!$U31=GRID!$B$3:$BI$3), 0))*GRID!$B$66,
ROUNDUP(INDEX(GRID!$B$17:$BI$27,MATCH(S$7,GRID!$A$17:$A$27,0),MATCH(1,($U$2=GRID!$B$1:$BI$1)*(КАЛЕНДАРЬ!$U31=GRID!$B$3:$BI$3), 0))*GRID!$B$66*(1-GRID!$B$69),0))</f>
        <v>58548</v>
      </c>
      <c r="U135" s="47" cm="1">
        <f t="array" ref="U135">IF($I$2="Раннее бронирование",
INDEX(GRID!$B$4:$BI$14,MATCH(U$7,GRID!$A$4:$A$14,0),MATCH(1,($U$2=GRID!$B$1:$BI$1)*(КАЛЕНДАРЬ!$U31=GRID!$B$3:$BI$3), 0))*GRID!$B$66,
ROUNDUP(INDEX(GRID!$B$4:$BI$14,MATCH(U$7,GRID!$A$4:$A$14,0),MATCH(1,($U$2=GRID!$B$1:$BI$1)*(КАЛЕНДАРЬ!$U31=GRID!$B$3:$BI$3),0))*GRID!$B$66*(1-GRID!$B$69),0))</f>
        <v>62560</v>
      </c>
      <c r="V135" s="48" cm="1">
        <f t="array" ref="V135">IF($I$2="Раннее бронирование",
INDEX(GRID!$B$17:$BI$27,MATCH(U$7,GRID!$A$17:$A$27,0),MATCH(1,($U$2=GRID!$B$1:$BI$1)*(КАЛЕНДАРЬ!$U31=GRID!$B$3:$BI$3), 0))*GRID!$B$66,
ROUNDUP(INDEX(GRID!$B$17:$BI$27,MATCH(U$7,GRID!$A$17:$A$27,0),MATCH(1,($U$2=GRID!$B$1:$BI$1)*(КАЛЕНДАРЬ!$U31=GRID!$B$3:$BI$3), 0))*GRID!$B$66*(1-GRID!$B$69),0))</f>
        <v>64260</v>
      </c>
      <c r="W135" s="47" cm="1">
        <f t="array" ref="W135">IF($I$2="Раннее бронирование",
INDEX(GRID!$B$4:$BI$14,MATCH(W$7,GRID!$A$4:$A$14,0),MATCH(1,($U$2=GRID!$B$1:$BI$1)*(КАЛЕНДАРЬ!$U31=GRID!$B$3:$BI$3), 0))*GRID!$B$66,
ROUNDUP(INDEX(GRID!$B$4:$BI$14,MATCH(W$7,GRID!$A$4:$A$14,0),MATCH(1,($U$2=GRID!$B$1:$BI$1)*(КАЛЕНДАРЬ!$U31=GRID!$B$3:$BI$3),0))*GRID!$B$66*(1-GRID!$B$69),0))</f>
        <v>222360</v>
      </c>
      <c r="X135" s="48" cm="1">
        <f t="array" ref="X135">IF($I$2="Раннее бронирование",
INDEX(GRID!$B$17:$BI$27,MATCH(W$7,GRID!$A$17:$A$27,0),MATCH(1,($U$2=GRID!$B$1:$BI$1)*(КАЛЕНДАРЬ!$U31=GRID!$B$3:$BI$3), 0))*GRID!$B$66,
ROUNDUP(INDEX(GRID!$B$17:$BI$27,MATCH(W$7,GRID!$A$17:$A$27,0),MATCH(1,($U$2=GRID!$B$1:$BI$1)*(КАЛЕНДАРЬ!$U31=GRID!$B$3:$BI$3), 0))*GRID!$B$66*(1-GRID!$B$69),0))</f>
        <v>224060</v>
      </c>
    </row>
    <row r="136" spans="1:24" hidden="1" x14ac:dyDescent="0.2">
      <c r="A136" s="117" t="s">
        <v>42</v>
      </c>
      <c r="B136" s="117">
        <v>29</v>
      </c>
      <c r="C136" s="47" cm="1">
        <f t="array" ref="C136">IF($I$2="Раннее бронирование",
INDEX(GRID!$B$4:$BI$14,MATCH(C$7,GRID!$A$4:$A$14,0),MATCH(1,($U$2=GRID!$B$1:$BI$1)*(КАЛЕНДАРЬ!$U32=GRID!$B$3:$BI$3), 0))*GRID!$B$66,
ROUNDUP(INDEX(GRID!$B$4:$BI$14,MATCH(C$7,GRID!$A$4:$A$14,0),MATCH(1,($U$2=GRID!$B$1:$BI$1)*(КАЛЕНДАРЬ!$U32=GRID!$B$3:$BI$3),0))*GRID!$B$66*(1-GRID!$B$69),0))</f>
        <v>20740</v>
      </c>
      <c r="D136" s="48" cm="1">
        <f t="array" ref="D136">IF($I$2="Раннее бронирование",
INDEX(GRID!$B$17:$BI$27,MATCH(C$7,GRID!$A$17:$A$27,0),MATCH(1,($U$2=GRID!$B$1:$BI$1)*(КАЛЕНДАРЬ!$U32=GRID!$B$3:$BI$3), 0))*GRID!$B$66,
ROUNDUP(INDEX(GRID!$B$17:$BI$27,MATCH(C$7,GRID!$A$17:$A$27,0),MATCH(1,($U$2=GRID!$B$1:$BI$1)*(КАЛЕНДАРЬ!$U32=GRID!$B$3:$BI$3), 0))*GRID!$B$66*(1-GRID!$B$69),0))</f>
        <v>22440</v>
      </c>
      <c r="E136" s="47" cm="1">
        <f t="array" ref="E136">IF($I$2="Раннее бронирование",
INDEX(GRID!$B$4:$BI$14,MATCH(E$7,GRID!$A$4:$A$14,0),MATCH(1,($U$2=GRID!$B$1:$BI$1)*(КАЛЕНДАРЬ!$U32=GRID!$B$3:$BI$3), 0))*GRID!$B$66,
ROUNDUP(INDEX(GRID!$B$4:$BI$14,MATCH(E$7,GRID!$A$4:$A$14,0),MATCH(1,($U$2=GRID!$B$1:$BI$1)*(КАЛЕНДАРЬ!$U32=GRID!$B$3:$BI$3),0))*GRID!$B$66*(1-GRID!$B$69),0))</f>
        <v>23188</v>
      </c>
      <c r="F136" s="48" cm="1">
        <f t="array" ref="F136">IF($I$2="Раннее бронирование",
INDEX(GRID!$B$17:$BI$27,MATCH(E$7,GRID!$A$17:$A$27,0),MATCH(1,($U$2=GRID!$B$1:$BI$1)*(КАЛЕНДАРЬ!$U32=GRID!$B$3:$BI$3), 0))*GRID!$B$66,
ROUNDUP(INDEX(GRID!$B$17:$BI$27,MATCH(E$7,GRID!$A$17:$A$27,0),MATCH(1,($U$2=GRID!$B$1:$BI$1)*(КАЛЕНДАРЬ!$U32=GRID!$B$3:$BI$3), 0))*GRID!$B$66*(1-GRID!$B$69),0))</f>
        <v>24888</v>
      </c>
      <c r="G136" s="47" cm="1">
        <f t="array" ref="G136">IF($I$2="Раннее бронирование",
INDEX(GRID!$B$4:$BI$14,MATCH(G$7,GRID!$A$4:$A$14,0),MATCH(1,($U$2=GRID!$B$1:$BI$1)*(КАЛЕНДАРЬ!$U32=GRID!$B$3:$BI$3), 0))*GRID!$B$66,
ROUNDUP(INDEX(GRID!$B$4:$BI$14,MATCH(G$7,GRID!$A$4:$A$14,0),MATCH(1,($U$2=GRID!$B$1:$BI$1)*(КАЛЕНДАРЬ!$U32=GRID!$B$3:$BI$3),0))*GRID!$B$66*(1-GRID!$B$69),0))</f>
        <v>25840</v>
      </c>
      <c r="H136" s="48" cm="1">
        <f t="array" ref="H136">IF($I$2="Раннее бронирование",
INDEX(GRID!$B$17:$BI$27,MATCH(G$7,GRID!$A$17:$A$27,0),MATCH(1,($U$2=GRID!$B$1:$BI$1)*(КАЛЕНДАРЬ!$U32=GRID!$B$3:$BI$3), 0))*GRID!$B$66,
ROUNDUP(INDEX(GRID!$B$17:$BI$27,MATCH(G$7,GRID!$A$17:$A$27,0),MATCH(1,($U$2=GRID!$B$1:$BI$1)*(КАЛЕНДАРЬ!$U32=GRID!$B$3:$BI$3), 0))*GRID!$B$66*(1-GRID!$B$69),0))</f>
        <v>27540</v>
      </c>
      <c r="I136" s="47" cm="1">
        <f t="array" ref="I136">IF($I$2="Раннее бронирование",
INDEX(GRID!$B$4:$BI$14,MATCH(I$7,GRID!$A$4:$A$14,0),MATCH(1,($U$2=GRID!$B$1:$BI$1)*(КАЛЕНДАРЬ!$U32=GRID!$B$3:$BI$3), 0))*GRID!$B$66,
ROUNDUP(INDEX(GRID!$B$4:$BI$14,MATCH(I$7,GRID!$A$4:$A$14,0),MATCH(1,($U$2=GRID!$B$1:$BI$1)*(КАЛЕНДАРЬ!$U32=GRID!$B$3:$BI$3),0))*GRID!$B$66*(1-GRID!$B$69),0))</f>
        <v>28832</v>
      </c>
      <c r="J136" s="48" cm="1">
        <f t="array" ref="J136">IF($I$2="Раннее бронирование",
INDEX(GRID!$B$17:$BI$27,MATCH(I$7,GRID!$A$17:$A$27,0),MATCH(1,($U$2=GRID!$B$1:$BI$1)*(КАЛЕНДАРЬ!$U32=GRID!$B$3:$BI$3), 0))*GRID!$B$66,
ROUNDUP(INDEX(GRID!$B$17:$BI$27,MATCH(I$7,GRID!$A$17:$A$27,0),MATCH(1,($U$2=GRID!$B$1:$BI$1)*(КАЛЕНДАРЬ!$U32=GRID!$B$3:$BI$3), 0))*GRID!$B$66*(1-GRID!$B$69),0))</f>
        <v>30532</v>
      </c>
      <c r="K136" s="47" cm="1">
        <f t="array" ref="K136">IF($I$2="Раннее бронирование",
INDEX(GRID!$B$4:$BI$14,MATCH(K$7,GRID!$A$4:$A$14,0),MATCH(1,($U$2=GRID!$B$1:$BI$1)*(КАЛЕНДАРЬ!$U32=GRID!$B$3:$BI$3), 0))*GRID!$B$66,
ROUNDUP(INDEX(GRID!$B$4:$BI$14,MATCH(K$7,GRID!$A$4:$A$14,0),MATCH(1,($U$2=GRID!$B$1:$BI$1)*(КАЛЕНДАРЬ!$U32=GRID!$B$3:$BI$3),0))*GRID!$B$66*(1-GRID!$B$69),0))</f>
        <v>32164</v>
      </c>
      <c r="L136" s="48" cm="1">
        <f t="array" ref="L136">IF($I$2="Раннее бронирование",
INDEX(GRID!$B$17:$BI$27,MATCH(K$7,GRID!$A$17:$A$27,0),MATCH(1,($U$2=GRID!$B$1:$BI$1)*(КАЛЕНДАРЬ!$U32=GRID!$B$3:$BI$3), 0))*GRID!$B$66,
ROUNDUP(INDEX(GRID!$B$17:$BI$27,MATCH(K$7,GRID!$A$17:$A$27,0),MATCH(1,($U$2=GRID!$B$1:$BI$1)*(КАЛЕНДАРЬ!$U32=GRID!$B$3:$BI$3), 0))*GRID!$B$66*(1-GRID!$B$69),0))</f>
        <v>33864</v>
      </c>
      <c r="M136" s="47" cm="1">
        <f t="array" ref="M136">IF($I$2="Раннее бронирование",
INDEX(GRID!$B$4:$BI$14,MATCH(M$7,GRID!$A$4:$A$14,0),MATCH(1,($U$2=GRID!$B$1:$BI$1)*(КАЛЕНДАРЬ!$U32=GRID!$B$3:$BI$3), 0))*GRID!$B$66,
ROUNDUP(INDEX(GRID!$B$4:$BI$14,MATCH(M$7,GRID!$A$4:$A$14,0),MATCH(1,($U$2=GRID!$B$1:$BI$1)*(КАЛЕНДАРЬ!$U32=GRID!$B$3:$BI$3),0))*GRID!$B$66*(1-GRID!$B$69),0))</f>
        <v>35904</v>
      </c>
      <c r="N136" s="48" cm="1">
        <f t="array" ref="N136">IF($I$2="Раннее бронирование",
INDEX(GRID!$B$17:$BI$27,MATCH(M$7,GRID!$A$17:$A$27,0),MATCH(1,($U$2=GRID!$B$1:$BI$1)*(КАЛЕНДАРЬ!$U32=GRID!$B$3:$BI$3), 0))*GRID!$B$66,
ROUNDUP(INDEX(GRID!$B$17:$BI$27,MATCH(M$7,GRID!$A$17:$A$27,0),MATCH(1,($U$2=GRID!$B$1:$BI$1)*(КАЛЕНДАРЬ!$U32=GRID!$B$3:$BI$3), 0))*GRID!$B$66*(1-GRID!$B$69),0))</f>
        <v>37604</v>
      </c>
      <c r="O136" s="47" cm="1">
        <f t="array" ref="O136">IF($I$2="Раннее бронирование",
INDEX(GRID!$B$4:$BI$14,MATCH(O$7,GRID!$A$4:$A$14,0),MATCH(1,($U$2=GRID!$B$1:$BI$1)*(КАЛЕНДАРЬ!$U32=GRID!$B$3:$BI$3), 0))*GRID!$B$66,
ROUNDUP(INDEX(GRID!$B$4:$BI$14,MATCH(O$7,GRID!$A$4:$A$14,0),MATCH(1,($U$2=GRID!$B$1:$BI$1)*(КАЛЕНДАРЬ!$U32=GRID!$B$3:$BI$3),0))*GRID!$B$66*(1-GRID!$B$69),0))</f>
        <v>40392</v>
      </c>
      <c r="P136" s="48" cm="1">
        <f t="array" ref="P136">IF($I$2="Раннее бронирование",
INDEX(GRID!$B$17:$BI$27,MATCH(O$7,GRID!$A$17:$A$27,0),MATCH(1,($U$2=GRID!$B$1:$BI$1)*(КАЛЕНДАРЬ!$U32=GRID!$B$3:$BI$3), 0))*GRID!$B$66,
ROUNDUP(INDEX(GRID!$B$17:$BI$27,MATCH(O$7,GRID!$A$17:$A$27,0),MATCH(1,($U$2=GRID!$B$1:$BI$1)*(КАЛЕНДАРЬ!$U32=GRID!$B$3:$BI$3), 0))*GRID!$B$66*(1-GRID!$B$69),0))</f>
        <v>42092</v>
      </c>
      <c r="Q136" s="47" cm="1">
        <f t="array" ref="Q136">IF($I$2="Раннее бронирование",
INDEX(GRID!$B$4:$BI$14,MATCH(Q$7,GRID!$A$4:$A$14,0),MATCH(1,($U$2=GRID!$B$1:$BI$1)*(КАЛЕНДАРЬ!$U32=GRID!$B$3:$BI$3), 0))*GRID!$B$66,
ROUNDUP(INDEX(GRID!$B$4:$BI$14,MATCH(Q$7,GRID!$A$4:$A$14,0),MATCH(1,($U$2=GRID!$B$1:$BI$1)*(КАЛЕНДАРЬ!$U32=GRID!$B$3:$BI$3),0))*GRID!$B$66*(1-GRID!$B$69),0))</f>
        <v>45628</v>
      </c>
      <c r="R136" s="48" cm="1">
        <f t="array" ref="R136">IF($I$2="Раннее бронирование",
INDEX(GRID!$B$17:$BI$27,MATCH(Q$7,GRID!$A$17:$A$27,0),MATCH(1,($U$2=GRID!$B$1:$BI$1)*(КАЛЕНДАРЬ!$U32=GRID!$B$3:$BI$3), 0))*GRID!$B$66,
ROUNDUP(INDEX(GRID!$B$17:$BI$27,MATCH(Q$7,GRID!$A$17:$A$27,0),MATCH(1,($U$2=GRID!$B$1:$BI$1)*(КАЛЕНДАРЬ!$U32=GRID!$B$3:$BI$3), 0))*GRID!$B$66*(1-GRID!$B$69),0))</f>
        <v>47328</v>
      </c>
      <c r="S136" s="47" cm="1">
        <f t="array" ref="S136">IF($I$2="Раннее бронирование",
INDEX(GRID!$B$4:$BI$14,MATCH(S$7,GRID!$A$4:$A$14,0),MATCH(1,($U$2=GRID!$B$1:$BI$1)*(КАЛЕНДАРЬ!$U32=GRID!$B$3:$BI$3), 0))*GRID!$B$66,
ROUNDUP(INDEX(GRID!$B$4:$BI$14,MATCH(S$7,GRID!$A$4:$A$14,0),MATCH(1,($U$2=GRID!$B$1:$BI$1)*(КАЛЕНДАРЬ!$U32=GRID!$B$3:$BI$3),0))*GRID!$B$66*(1-GRID!$B$69),0))</f>
        <v>56848</v>
      </c>
      <c r="T136" s="48" cm="1">
        <f t="array" ref="T136">IF($I$2="Раннее бронирование",
INDEX(GRID!$B$17:$BI$27,MATCH(S$7,GRID!$A$17:$A$27,0),MATCH(1,($U$2=GRID!$B$1:$BI$1)*(КАЛЕНДАРЬ!$U32=GRID!$B$3:$BI$3), 0))*GRID!$B$66,
ROUNDUP(INDEX(GRID!$B$17:$BI$27,MATCH(S$7,GRID!$A$17:$A$27,0),MATCH(1,($U$2=GRID!$B$1:$BI$1)*(КАЛЕНДАРЬ!$U32=GRID!$B$3:$BI$3), 0))*GRID!$B$66*(1-GRID!$B$69),0))</f>
        <v>58548</v>
      </c>
      <c r="U136" s="47" cm="1">
        <f t="array" ref="U136">IF($I$2="Раннее бронирование",
INDEX(GRID!$B$4:$BI$14,MATCH(U$7,GRID!$A$4:$A$14,0),MATCH(1,($U$2=GRID!$B$1:$BI$1)*(КАЛЕНДАРЬ!$U32=GRID!$B$3:$BI$3), 0))*GRID!$B$66,
ROUNDUP(INDEX(GRID!$B$4:$BI$14,MATCH(U$7,GRID!$A$4:$A$14,0),MATCH(1,($U$2=GRID!$B$1:$BI$1)*(КАЛЕНДАРЬ!$U32=GRID!$B$3:$BI$3),0))*GRID!$B$66*(1-GRID!$B$69),0))</f>
        <v>62560</v>
      </c>
      <c r="V136" s="48" cm="1">
        <f t="array" ref="V136">IF($I$2="Раннее бронирование",
INDEX(GRID!$B$17:$BI$27,MATCH(U$7,GRID!$A$17:$A$27,0),MATCH(1,($U$2=GRID!$B$1:$BI$1)*(КАЛЕНДАРЬ!$U32=GRID!$B$3:$BI$3), 0))*GRID!$B$66,
ROUNDUP(INDEX(GRID!$B$17:$BI$27,MATCH(U$7,GRID!$A$17:$A$27,0),MATCH(1,($U$2=GRID!$B$1:$BI$1)*(КАЛЕНДАРЬ!$U32=GRID!$B$3:$BI$3), 0))*GRID!$B$66*(1-GRID!$B$69),0))</f>
        <v>64260</v>
      </c>
      <c r="W136" s="47" cm="1">
        <f t="array" ref="W136">IF($I$2="Раннее бронирование",
INDEX(GRID!$B$4:$BI$14,MATCH(W$7,GRID!$A$4:$A$14,0),MATCH(1,($U$2=GRID!$B$1:$BI$1)*(КАЛЕНДАРЬ!$U32=GRID!$B$3:$BI$3), 0))*GRID!$B$66,
ROUNDUP(INDEX(GRID!$B$4:$BI$14,MATCH(W$7,GRID!$A$4:$A$14,0),MATCH(1,($U$2=GRID!$B$1:$BI$1)*(КАЛЕНДАРЬ!$U32=GRID!$B$3:$BI$3),0))*GRID!$B$66*(1-GRID!$B$69),0))</f>
        <v>222360</v>
      </c>
      <c r="X136" s="48" cm="1">
        <f t="array" ref="X136">IF($I$2="Раннее бронирование",
INDEX(GRID!$B$17:$BI$27,MATCH(W$7,GRID!$A$17:$A$27,0),MATCH(1,($U$2=GRID!$B$1:$BI$1)*(КАЛЕНДАРЬ!$U32=GRID!$B$3:$BI$3), 0))*GRID!$B$66,
ROUNDUP(INDEX(GRID!$B$17:$BI$27,MATCH(W$7,GRID!$A$17:$A$27,0),MATCH(1,($U$2=GRID!$B$1:$BI$1)*(КАЛЕНДАРЬ!$U32=GRID!$B$3:$BI$3), 0))*GRID!$B$66*(1-GRID!$B$69),0))</f>
        <v>224060</v>
      </c>
    </row>
    <row r="137" spans="1:24" hidden="1" x14ac:dyDescent="0.2">
      <c r="A137" s="117" t="s">
        <v>43</v>
      </c>
      <c r="B137" s="117">
        <v>30</v>
      </c>
      <c r="C137" s="47" cm="1">
        <f t="array" ref="C137">IF($I$2="Раннее бронирование",
INDEX(GRID!$B$4:$BI$14,MATCH(C$7,GRID!$A$4:$A$14,0),MATCH(1,($U$2=GRID!$B$1:$BI$1)*(КАЛЕНДАРЬ!$U33=GRID!$B$3:$BI$3), 0))*GRID!$B$66,
ROUNDUP(INDEX(GRID!$B$4:$BI$14,MATCH(C$7,GRID!$A$4:$A$14,0),MATCH(1,($U$2=GRID!$B$1:$BI$1)*(КАЛЕНДАРЬ!$U33=GRID!$B$3:$BI$3),0))*GRID!$B$66*(1-GRID!$B$69),0))</f>
        <v>20740</v>
      </c>
      <c r="D137" s="48" cm="1">
        <f t="array" ref="D137">IF($I$2="Раннее бронирование",
INDEX(GRID!$B$17:$BI$27,MATCH(C$7,GRID!$A$17:$A$27,0),MATCH(1,($U$2=GRID!$B$1:$BI$1)*(КАЛЕНДАРЬ!$U33=GRID!$B$3:$BI$3), 0))*GRID!$B$66,
ROUNDUP(INDEX(GRID!$B$17:$BI$27,MATCH(C$7,GRID!$A$17:$A$27,0),MATCH(1,($U$2=GRID!$B$1:$BI$1)*(КАЛЕНДАРЬ!$U33=GRID!$B$3:$BI$3), 0))*GRID!$B$66*(1-GRID!$B$69),0))</f>
        <v>22440</v>
      </c>
      <c r="E137" s="47" cm="1">
        <f t="array" ref="E137">IF($I$2="Раннее бронирование",
INDEX(GRID!$B$4:$BI$14,MATCH(E$7,GRID!$A$4:$A$14,0),MATCH(1,($U$2=GRID!$B$1:$BI$1)*(КАЛЕНДАРЬ!$U33=GRID!$B$3:$BI$3), 0))*GRID!$B$66,
ROUNDUP(INDEX(GRID!$B$4:$BI$14,MATCH(E$7,GRID!$A$4:$A$14,0),MATCH(1,($U$2=GRID!$B$1:$BI$1)*(КАЛЕНДАРЬ!$U33=GRID!$B$3:$BI$3),0))*GRID!$B$66*(1-GRID!$B$69),0))</f>
        <v>23188</v>
      </c>
      <c r="F137" s="48" cm="1">
        <f t="array" ref="F137">IF($I$2="Раннее бронирование",
INDEX(GRID!$B$17:$BI$27,MATCH(E$7,GRID!$A$17:$A$27,0),MATCH(1,($U$2=GRID!$B$1:$BI$1)*(КАЛЕНДАРЬ!$U33=GRID!$B$3:$BI$3), 0))*GRID!$B$66,
ROUNDUP(INDEX(GRID!$B$17:$BI$27,MATCH(E$7,GRID!$A$17:$A$27,0),MATCH(1,($U$2=GRID!$B$1:$BI$1)*(КАЛЕНДАРЬ!$U33=GRID!$B$3:$BI$3), 0))*GRID!$B$66*(1-GRID!$B$69),0))</f>
        <v>24888</v>
      </c>
      <c r="G137" s="47" cm="1">
        <f t="array" ref="G137">IF($I$2="Раннее бронирование",
INDEX(GRID!$B$4:$BI$14,MATCH(G$7,GRID!$A$4:$A$14,0),MATCH(1,($U$2=GRID!$B$1:$BI$1)*(КАЛЕНДАРЬ!$U33=GRID!$B$3:$BI$3), 0))*GRID!$B$66,
ROUNDUP(INDEX(GRID!$B$4:$BI$14,MATCH(G$7,GRID!$A$4:$A$14,0),MATCH(1,($U$2=GRID!$B$1:$BI$1)*(КАЛЕНДАРЬ!$U33=GRID!$B$3:$BI$3),0))*GRID!$B$66*(1-GRID!$B$69),0))</f>
        <v>25840</v>
      </c>
      <c r="H137" s="48" cm="1">
        <f t="array" ref="H137">IF($I$2="Раннее бронирование",
INDEX(GRID!$B$17:$BI$27,MATCH(G$7,GRID!$A$17:$A$27,0),MATCH(1,($U$2=GRID!$B$1:$BI$1)*(КАЛЕНДАРЬ!$U33=GRID!$B$3:$BI$3), 0))*GRID!$B$66,
ROUNDUP(INDEX(GRID!$B$17:$BI$27,MATCH(G$7,GRID!$A$17:$A$27,0),MATCH(1,($U$2=GRID!$B$1:$BI$1)*(КАЛЕНДАРЬ!$U33=GRID!$B$3:$BI$3), 0))*GRID!$B$66*(1-GRID!$B$69),0))</f>
        <v>27540</v>
      </c>
      <c r="I137" s="47" cm="1">
        <f t="array" ref="I137">IF($I$2="Раннее бронирование",
INDEX(GRID!$B$4:$BI$14,MATCH(I$7,GRID!$A$4:$A$14,0),MATCH(1,($U$2=GRID!$B$1:$BI$1)*(КАЛЕНДАРЬ!$U33=GRID!$B$3:$BI$3), 0))*GRID!$B$66,
ROUNDUP(INDEX(GRID!$B$4:$BI$14,MATCH(I$7,GRID!$A$4:$A$14,0),MATCH(1,($U$2=GRID!$B$1:$BI$1)*(КАЛЕНДАРЬ!$U33=GRID!$B$3:$BI$3),0))*GRID!$B$66*(1-GRID!$B$69),0))</f>
        <v>28832</v>
      </c>
      <c r="J137" s="48" cm="1">
        <f t="array" ref="J137">IF($I$2="Раннее бронирование",
INDEX(GRID!$B$17:$BI$27,MATCH(I$7,GRID!$A$17:$A$27,0),MATCH(1,($U$2=GRID!$B$1:$BI$1)*(КАЛЕНДАРЬ!$U33=GRID!$B$3:$BI$3), 0))*GRID!$B$66,
ROUNDUP(INDEX(GRID!$B$17:$BI$27,MATCH(I$7,GRID!$A$17:$A$27,0),MATCH(1,($U$2=GRID!$B$1:$BI$1)*(КАЛЕНДАРЬ!$U33=GRID!$B$3:$BI$3), 0))*GRID!$B$66*(1-GRID!$B$69),0))</f>
        <v>30532</v>
      </c>
      <c r="K137" s="47" cm="1">
        <f t="array" ref="K137">IF($I$2="Раннее бронирование",
INDEX(GRID!$B$4:$BI$14,MATCH(K$7,GRID!$A$4:$A$14,0),MATCH(1,($U$2=GRID!$B$1:$BI$1)*(КАЛЕНДАРЬ!$U33=GRID!$B$3:$BI$3), 0))*GRID!$B$66,
ROUNDUP(INDEX(GRID!$B$4:$BI$14,MATCH(K$7,GRID!$A$4:$A$14,0),MATCH(1,($U$2=GRID!$B$1:$BI$1)*(КАЛЕНДАРЬ!$U33=GRID!$B$3:$BI$3),0))*GRID!$B$66*(1-GRID!$B$69),0))</f>
        <v>32164</v>
      </c>
      <c r="L137" s="48" cm="1">
        <f t="array" ref="L137">IF($I$2="Раннее бронирование",
INDEX(GRID!$B$17:$BI$27,MATCH(K$7,GRID!$A$17:$A$27,0),MATCH(1,($U$2=GRID!$B$1:$BI$1)*(КАЛЕНДАРЬ!$U33=GRID!$B$3:$BI$3), 0))*GRID!$B$66,
ROUNDUP(INDEX(GRID!$B$17:$BI$27,MATCH(K$7,GRID!$A$17:$A$27,0),MATCH(1,($U$2=GRID!$B$1:$BI$1)*(КАЛЕНДАРЬ!$U33=GRID!$B$3:$BI$3), 0))*GRID!$B$66*(1-GRID!$B$69),0))</f>
        <v>33864</v>
      </c>
      <c r="M137" s="47" cm="1">
        <f t="array" ref="M137">IF($I$2="Раннее бронирование",
INDEX(GRID!$B$4:$BI$14,MATCH(M$7,GRID!$A$4:$A$14,0),MATCH(1,($U$2=GRID!$B$1:$BI$1)*(КАЛЕНДАРЬ!$U33=GRID!$B$3:$BI$3), 0))*GRID!$B$66,
ROUNDUP(INDEX(GRID!$B$4:$BI$14,MATCH(M$7,GRID!$A$4:$A$14,0),MATCH(1,($U$2=GRID!$B$1:$BI$1)*(КАЛЕНДАРЬ!$U33=GRID!$B$3:$BI$3),0))*GRID!$B$66*(1-GRID!$B$69),0))</f>
        <v>35904</v>
      </c>
      <c r="N137" s="48" cm="1">
        <f t="array" ref="N137">IF($I$2="Раннее бронирование",
INDEX(GRID!$B$17:$BI$27,MATCH(M$7,GRID!$A$17:$A$27,0),MATCH(1,($U$2=GRID!$B$1:$BI$1)*(КАЛЕНДАРЬ!$U33=GRID!$B$3:$BI$3), 0))*GRID!$B$66,
ROUNDUP(INDEX(GRID!$B$17:$BI$27,MATCH(M$7,GRID!$A$17:$A$27,0),MATCH(1,($U$2=GRID!$B$1:$BI$1)*(КАЛЕНДАРЬ!$U33=GRID!$B$3:$BI$3), 0))*GRID!$B$66*(1-GRID!$B$69),0))</f>
        <v>37604</v>
      </c>
      <c r="O137" s="47" cm="1">
        <f t="array" ref="O137">IF($I$2="Раннее бронирование",
INDEX(GRID!$B$4:$BI$14,MATCH(O$7,GRID!$A$4:$A$14,0),MATCH(1,($U$2=GRID!$B$1:$BI$1)*(КАЛЕНДАРЬ!$U33=GRID!$B$3:$BI$3), 0))*GRID!$B$66,
ROUNDUP(INDEX(GRID!$B$4:$BI$14,MATCH(O$7,GRID!$A$4:$A$14,0),MATCH(1,($U$2=GRID!$B$1:$BI$1)*(КАЛЕНДАРЬ!$U33=GRID!$B$3:$BI$3),0))*GRID!$B$66*(1-GRID!$B$69),0))</f>
        <v>40392</v>
      </c>
      <c r="P137" s="48" cm="1">
        <f t="array" ref="P137">IF($I$2="Раннее бронирование",
INDEX(GRID!$B$17:$BI$27,MATCH(O$7,GRID!$A$17:$A$27,0),MATCH(1,($U$2=GRID!$B$1:$BI$1)*(КАЛЕНДАРЬ!$U33=GRID!$B$3:$BI$3), 0))*GRID!$B$66,
ROUNDUP(INDEX(GRID!$B$17:$BI$27,MATCH(O$7,GRID!$A$17:$A$27,0),MATCH(1,($U$2=GRID!$B$1:$BI$1)*(КАЛЕНДАРЬ!$U33=GRID!$B$3:$BI$3), 0))*GRID!$B$66*(1-GRID!$B$69),0))</f>
        <v>42092</v>
      </c>
      <c r="Q137" s="47" cm="1">
        <f t="array" ref="Q137">IF($I$2="Раннее бронирование",
INDEX(GRID!$B$4:$BI$14,MATCH(Q$7,GRID!$A$4:$A$14,0),MATCH(1,($U$2=GRID!$B$1:$BI$1)*(КАЛЕНДАРЬ!$U33=GRID!$B$3:$BI$3), 0))*GRID!$B$66,
ROUNDUP(INDEX(GRID!$B$4:$BI$14,MATCH(Q$7,GRID!$A$4:$A$14,0),MATCH(1,($U$2=GRID!$B$1:$BI$1)*(КАЛЕНДАРЬ!$U33=GRID!$B$3:$BI$3),0))*GRID!$B$66*(1-GRID!$B$69),0))</f>
        <v>45628</v>
      </c>
      <c r="R137" s="48" cm="1">
        <f t="array" ref="R137">IF($I$2="Раннее бронирование",
INDEX(GRID!$B$17:$BI$27,MATCH(Q$7,GRID!$A$17:$A$27,0),MATCH(1,($U$2=GRID!$B$1:$BI$1)*(КАЛЕНДАРЬ!$U33=GRID!$B$3:$BI$3), 0))*GRID!$B$66,
ROUNDUP(INDEX(GRID!$B$17:$BI$27,MATCH(Q$7,GRID!$A$17:$A$27,0),MATCH(1,($U$2=GRID!$B$1:$BI$1)*(КАЛЕНДАРЬ!$U33=GRID!$B$3:$BI$3), 0))*GRID!$B$66*(1-GRID!$B$69),0))</f>
        <v>47328</v>
      </c>
      <c r="S137" s="47" cm="1">
        <f t="array" ref="S137">IF($I$2="Раннее бронирование",
INDEX(GRID!$B$4:$BI$14,MATCH(S$7,GRID!$A$4:$A$14,0),MATCH(1,($U$2=GRID!$B$1:$BI$1)*(КАЛЕНДАРЬ!$U33=GRID!$B$3:$BI$3), 0))*GRID!$B$66,
ROUNDUP(INDEX(GRID!$B$4:$BI$14,MATCH(S$7,GRID!$A$4:$A$14,0),MATCH(1,($U$2=GRID!$B$1:$BI$1)*(КАЛЕНДАРЬ!$U33=GRID!$B$3:$BI$3),0))*GRID!$B$66*(1-GRID!$B$69),0))</f>
        <v>56848</v>
      </c>
      <c r="T137" s="48" cm="1">
        <f t="array" ref="T137">IF($I$2="Раннее бронирование",
INDEX(GRID!$B$17:$BI$27,MATCH(S$7,GRID!$A$17:$A$27,0),MATCH(1,($U$2=GRID!$B$1:$BI$1)*(КАЛЕНДАРЬ!$U33=GRID!$B$3:$BI$3), 0))*GRID!$B$66,
ROUNDUP(INDEX(GRID!$B$17:$BI$27,MATCH(S$7,GRID!$A$17:$A$27,0),MATCH(1,($U$2=GRID!$B$1:$BI$1)*(КАЛЕНДАРЬ!$U33=GRID!$B$3:$BI$3), 0))*GRID!$B$66*(1-GRID!$B$69),0))</f>
        <v>58548</v>
      </c>
      <c r="U137" s="47" cm="1">
        <f t="array" ref="U137">IF($I$2="Раннее бронирование",
INDEX(GRID!$B$4:$BI$14,MATCH(U$7,GRID!$A$4:$A$14,0),MATCH(1,($U$2=GRID!$B$1:$BI$1)*(КАЛЕНДАРЬ!$U33=GRID!$B$3:$BI$3), 0))*GRID!$B$66,
ROUNDUP(INDEX(GRID!$B$4:$BI$14,MATCH(U$7,GRID!$A$4:$A$14,0),MATCH(1,($U$2=GRID!$B$1:$BI$1)*(КАЛЕНДАРЬ!$U33=GRID!$B$3:$BI$3),0))*GRID!$B$66*(1-GRID!$B$69),0))</f>
        <v>62560</v>
      </c>
      <c r="V137" s="48" cm="1">
        <f t="array" ref="V137">IF($I$2="Раннее бронирование",
INDEX(GRID!$B$17:$BI$27,MATCH(U$7,GRID!$A$17:$A$27,0),MATCH(1,($U$2=GRID!$B$1:$BI$1)*(КАЛЕНДАРЬ!$U33=GRID!$B$3:$BI$3), 0))*GRID!$B$66,
ROUNDUP(INDEX(GRID!$B$17:$BI$27,MATCH(U$7,GRID!$A$17:$A$27,0),MATCH(1,($U$2=GRID!$B$1:$BI$1)*(КАЛЕНДАРЬ!$U33=GRID!$B$3:$BI$3), 0))*GRID!$B$66*(1-GRID!$B$69),0))</f>
        <v>64260</v>
      </c>
      <c r="W137" s="47" cm="1">
        <f t="array" ref="W137">IF($I$2="Раннее бронирование",
INDEX(GRID!$B$4:$BI$14,MATCH(W$7,GRID!$A$4:$A$14,0),MATCH(1,($U$2=GRID!$B$1:$BI$1)*(КАЛЕНДАРЬ!$U33=GRID!$B$3:$BI$3), 0))*GRID!$B$66,
ROUNDUP(INDEX(GRID!$B$4:$BI$14,MATCH(W$7,GRID!$A$4:$A$14,0),MATCH(1,($U$2=GRID!$B$1:$BI$1)*(КАЛЕНДАРЬ!$U33=GRID!$B$3:$BI$3),0))*GRID!$B$66*(1-GRID!$B$69),0))</f>
        <v>222360</v>
      </c>
      <c r="X137" s="48" cm="1">
        <f t="array" ref="X137">IF($I$2="Раннее бронирование",
INDEX(GRID!$B$17:$BI$27,MATCH(W$7,GRID!$A$17:$A$27,0),MATCH(1,($U$2=GRID!$B$1:$BI$1)*(КАЛЕНДАРЬ!$U33=GRID!$B$3:$BI$3), 0))*GRID!$B$66,
ROUNDUP(INDEX(GRID!$B$17:$BI$27,MATCH(W$7,GRID!$A$17:$A$27,0),MATCH(1,($U$2=GRID!$B$1:$BI$1)*(КАЛЕНДАРЬ!$U33=GRID!$B$3:$BI$3), 0))*GRID!$B$66*(1-GRID!$B$69),0))</f>
        <v>224060</v>
      </c>
    </row>
    <row r="138" spans="1:24" hidden="1" x14ac:dyDescent="0.2">
      <c r="A138" s="117" t="s">
        <v>44</v>
      </c>
      <c r="B138" s="117">
        <v>31</v>
      </c>
      <c r="C138" s="47" cm="1">
        <f t="array" ref="C138">IF($I$2="Раннее бронирование",
INDEX(GRID!$B$4:$BI$14,MATCH(C$7,GRID!$A$4:$A$14,0),MATCH(1,($U$2=GRID!$B$1:$BI$1)*(КАЛЕНДАРЬ!$U34=GRID!$B$3:$BI$3), 0))*GRID!$B$66,
ROUNDUP(INDEX(GRID!$B$4:$BI$14,MATCH(C$7,GRID!$A$4:$A$14,0),MATCH(1,($U$2=GRID!$B$1:$BI$1)*(КАЛЕНДАРЬ!$U34=GRID!$B$3:$BI$3),0))*GRID!$B$66*(1-GRID!$B$69),0))</f>
        <v>20740</v>
      </c>
      <c r="D138" s="48" cm="1">
        <f t="array" ref="D138">IF($I$2="Раннее бронирование",
INDEX(GRID!$B$17:$BI$27,MATCH(C$7,GRID!$A$17:$A$27,0),MATCH(1,($U$2=GRID!$B$1:$BI$1)*(КАЛЕНДАРЬ!$U34=GRID!$B$3:$BI$3), 0))*GRID!$B$66,
ROUNDUP(INDEX(GRID!$B$17:$BI$27,MATCH(C$7,GRID!$A$17:$A$27,0),MATCH(1,($U$2=GRID!$B$1:$BI$1)*(КАЛЕНДАРЬ!$U34=GRID!$B$3:$BI$3), 0))*GRID!$B$66*(1-GRID!$B$69),0))</f>
        <v>22440</v>
      </c>
      <c r="E138" s="47" cm="1">
        <f t="array" ref="E138">IF($I$2="Раннее бронирование",
INDEX(GRID!$B$4:$BI$14,MATCH(E$7,GRID!$A$4:$A$14,0),MATCH(1,($U$2=GRID!$B$1:$BI$1)*(КАЛЕНДАРЬ!$U34=GRID!$B$3:$BI$3), 0))*GRID!$B$66,
ROUNDUP(INDEX(GRID!$B$4:$BI$14,MATCH(E$7,GRID!$A$4:$A$14,0),MATCH(1,($U$2=GRID!$B$1:$BI$1)*(КАЛЕНДАРЬ!$U34=GRID!$B$3:$BI$3),0))*GRID!$B$66*(1-GRID!$B$69),0))</f>
        <v>23188</v>
      </c>
      <c r="F138" s="48" cm="1">
        <f t="array" ref="F138">IF($I$2="Раннее бронирование",
INDEX(GRID!$B$17:$BI$27,MATCH(E$7,GRID!$A$17:$A$27,0),MATCH(1,($U$2=GRID!$B$1:$BI$1)*(КАЛЕНДАРЬ!$U34=GRID!$B$3:$BI$3), 0))*GRID!$B$66,
ROUNDUP(INDEX(GRID!$B$17:$BI$27,MATCH(E$7,GRID!$A$17:$A$27,0),MATCH(1,($U$2=GRID!$B$1:$BI$1)*(КАЛЕНДАРЬ!$U34=GRID!$B$3:$BI$3), 0))*GRID!$B$66*(1-GRID!$B$69),0))</f>
        <v>24888</v>
      </c>
      <c r="G138" s="47" cm="1">
        <f t="array" ref="G138">IF($I$2="Раннее бронирование",
INDEX(GRID!$B$4:$BI$14,MATCH(G$7,GRID!$A$4:$A$14,0),MATCH(1,($U$2=GRID!$B$1:$BI$1)*(КАЛЕНДАРЬ!$U34=GRID!$B$3:$BI$3), 0))*GRID!$B$66,
ROUNDUP(INDEX(GRID!$B$4:$BI$14,MATCH(G$7,GRID!$A$4:$A$14,0),MATCH(1,($U$2=GRID!$B$1:$BI$1)*(КАЛЕНДАРЬ!$U34=GRID!$B$3:$BI$3),0))*GRID!$B$66*(1-GRID!$B$69),0))</f>
        <v>25840</v>
      </c>
      <c r="H138" s="48" cm="1">
        <f t="array" ref="H138">IF($I$2="Раннее бронирование",
INDEX(GRID!$B$17:$BI$27,MATCH(G$7,GRID!$A$17:$A$27,0),MATCH(1,($U$2=GRID!$B$1:$BI$1)*(КАЛЕНДАРЬ!$U34=GRID!$B$3:$BI$3), 0))*GRID!$B$66,
ROUNDUP(INDEX(GRID!$B$17:$BI$27,MATCH(G$7,GRID!$A$17:$A$27,0),MATCH(1,($U$2=GRID!$B$1:$BI$1)*(КАЛЕНДАРЬ!$U34=GRID!$B$3:$BI$3), 0))*GRID!$B$66*(1-GRID!$B$69),0))</f>
        <v>27540</v>
      </c>
      <c r="I138" s="47" cm="1">
        <f t="array" ref="I138">IF($I$2="Раннее бронирование",
INDEX(GRID!$B$4:$BI$14,MATCH(I$7,GRID!$A$4:$A$14,0),MATCH(1,($U$2=GRID!$B$1:$BI$1)*(КАЛЕНДАРЬ!$U34=GRID!$B$3:$BI$3), 0))*GRID!$B$66,
ROUNDUP(INDEX(GRID!$B$4:$BI$14,MATCH(I$7,GRID!$A$4:$A$14,0),MATCH(1,($U$2=GRID!$B$1:$BI$1)*(КАЛЕНДАРЬ!$U34=GRID!$B$3:$BI$3),0))*GRID!$B$66*(1-GRID!$B$69),0))</f>
        <v>28832</v>
      </c>
      <c r="J138" s="48" cm="1">
        <f t="array" ref="J138">IF($I$2="Раннее бронирование",
INDEX(GRID!$B$17:$BI$27,MATCH(I$7,GRID!$A$17:$A$27,0),MATCH(1,($U$2=GRID!$B$1:$BI$1)*(КАЛЕНДАРЬ!$U34=GRID!$B$3:$BI$3), 0))*GRID!$B$66,
ROUNDUP(INDEX(GRID!$B$17:$BI$27,MATCH(I$7,GRID!$A$17:$A$27,0),MATCH(1,($U$2=GRID!$B$1:$BI$1)*(КАЛЕНДАРЬ!$U34=GRID!$B$3:$BI$3), 0))*GRID!$B$66*(1-GRID!$B$69),0))</f>
        <v>30532</v>
      </c>
      <c r="K138" s="47" cm="1">
        <f t="array" ref="K138">IF($I$2="Раннее бронирование",
INDEX(GRID!$B$4:$BI$14,MATCH(K$7,GRID!$A$4:$A$14,0),MATCH(1,($U$2=GRID!$B$1:$BI$1)*(КАЛЕНДАРЬ!$U34=GRID!$B$3:$BI$3), 0))*GRID!$B$66,
ROUNDUP(INDEX(GRID!$B$4:$BI$14,MATCH(K$7,GRID!$A$4:$A$14,0),MATCH(1,($U$2=GRID!$B$1:$BI$1)*(КАЛЕНДАРЬ!$U34=GRID!$B$3:$BI$3),0))*GRID!$B$66*(1-GRID!$B$69),0))</f>
        <v>32164</v>
      </c>
      <c r="L138" s="48" cm="1">
        <f t="array" ref="L138">IF($I$2="Раннее бронирование",
INDEX(GRID!$B$17:$BI$27,MATCH(K$7,GRID!$A$17:$A$27,0),MATCH(1,($U$2=GRID!$B$1:$BI$1)*(КАЛЕНДАРЬ!$U34=GRID!$B$3:$BI$3), 0))*GRID!$B$66,
ROUNDUP(INDEX(GRID!$B$17:$BI$27,MATCH(K$7,GRID!$A$17:$A$27,0),MATCH(1,($U$2=GRID!$B$1:$BI$1)*(КАЛЕНДАРЬ!$U34=GRID!$B$3:$BI$3), 0))*GRID!$B$66*(1-GRID!$B$69),0))</f>
        <v>33864</v>
      </c>
      <c r="M138" s="47" cm="1">
        <f t="array" ref="M138">IF($I$2="Раннее бронирование",
INDEX(GRID!$B$4:$BI$14,MATCH(M$7,GRID!$A$4:$A$14,0),MATCH(1,($U$2=GRID!$B$1:$BI$1)*(КАЛЕНДАРЬ!$U34=GRID!$B$3:$BI$3), 0))*GRID!$B$66,
ROUNDUP(INDEX(GRID!$B$4:$BI$14,MATCH(M$7,GRID!$A$4:$A$14,0),MATCH(1,($U$2=GRID!$B$1:$BI$1)*(КАЛЕНДАРЬ!$U34=GRID!$B$3:$BI$3),0))*GRID!$B$66*(1-GRID!$B$69),0))</f>
        <v>35904</v>
      </c>
      <c r="N138" s="48" cm="1">
        <f t="array" ref="N138">IF($I$2="Раннее бронирование",
INDEX(GRID!$B$17:$BI$27,MATCH(M$7,GRID!$A$17:$A$27,0),MATCH(1,($U$2=GRID!$B$1:$BI$1)*(КАЛЕНДАРЬ!$U34=GRID!$B$3:$BI$3), 0))*GRID!$B$66,
ROUNDUP(INDEX(GRID!$B$17:$BI$27,MATCH(M$7,GRID!$A$17:$A$27,0),MATCH(1,($U$2=GRID!$B$1:$BI$1)*(КАЛЕНДАРЬ!$U34=GRID!$B$3:$BI$3), 0))*GRID!$B$66*(1-GRID!$B$69),0))</f>
        <v>37604</v>
      </c>
      <c r="O138" s="47" cm="1">
        <f t="array" ref="O138">IF($I$2="Раннее бронирование",
INDEX(GRID!$B$4:$BI$14,MATCH(O$7,GRID!$A$4:$A$14,0),MATCH(1,($U$2=GRID!$B$1:$BI$1)*(КАЛЕНДАРЬ!$U34=GRID!$B$3:$BI$3), 0))*GRID!$B$66,
ROUNDUP(INDEX(GRID!$B$4:$BI$14,MATCH(O$7,GRID!$A$4:$A$14,0),MATCH(1,($U$2=GRID!$B$1:$BI$1)*(КАЛЕНДАРЬ!$U34=GRID!$B$3:$BI$3),0))*GRID!$B$66*(1-GRID!$B$69),0))</f>
        <v>40392</v>
      </c>
      <c r="P138" s="48" cm="1">
        <f t="array" ref="P138">IF($I$2="Раннее бронирование",
INDEX(GRID!$B$17:$BI$27,MATCH(O$7,GRID!$A$17:$A$27,0),MATCH(1,($U$2=GRID!$B$1:$BI$1)*(КАЛЕНДАРЬ!$U34=GRID!$B$3:$BI$3), 0))*GRID!$B$66,
ROUNDUP(INDEX(GRID!$B$17:$BI$27,MATCH(O$7,GRID!$A$17:$A$27,0),MATCH(1,($U$2=GRID!$B$1:$BI$1)*(КАЛЕНДАРЬ!$U34=GRID!$B$3:$BI$3), 0))*GRID!$B$66*(1-GRID!$B$69),0))</f>
        <v>42092</v>
      </c>
      <c r="Q138" s="47" cm="1">
        <f t="array" ref="Q138">IF($I$2="Раннее бронирование",
INDEX(GRID!$B$4:$BI$14,MATCH(Q$7,GRID!$A$4:$A$14,0),MATCH(1,($U$2=GRID!$B$1:$BI$1)*(КАЛЕНДАРЬ!$U34=GRID!$B$3:$BI$3), 0))*GRID!$B$66,
ROUNDUP(INDEX(GRID!$B$4:$BI$14,MATCH(Q$7,GRID!$A$4:$A$14,0),MATCH(1,($U$2=GRID!$B$1:$BI$1)*(КАЛЕНДАРЬ!$U34=GRID!$B$3:$BI$3),0))*GRID!$B$66*(1-GRID!$B$69),0))</f>
        <v>45628</v>
      </c>
      <c r="R138" s="48" cm="1">
        <f t="array" ref="R138">IF($I$2="Раннее бронирование",
INDEX(GRID!$B$17:$BI$27,MATCH(Q$7,GRID!$A$17:$A$27,0),MATCH(1,($U$2=GRID!$B$1:$BI$1)*(КАЛЕНДАРЬ!$U34=GRID!$B$3:$BI$3), 0))*GRID!$B$66,
ROUNDUP(INDEX(GRID!$B$17:$BI$27,MATCH(Q$7,GRID!$A$17:$A$27,0),MATCH(1,($U$2=GRID!$B$1:$BI$1)*(КАЛЕНДАРЬ!$U34=GRID!$B$3:$BI$3), 0))*GRID!$B$66*(1-GRID!$B$69),0))</f>
        <v>47328</v>
      </c>
      <c r="S138" s="47" cm="1">
        <f t="array" ref="S138">IF($I$2="Раннее бронирование",
INDEX(GRID!$B$4:$BI$14,MATCH(S$7,GRID!$A$4:$A$14,0),MATCH(1,($U$2=GRID!$B$1:$BI$1)*(КАЛЕНДАРЬ!$U34=GRID!$B$3:$BI$3), 0))*GRID!$B$66,
ROUNDUP(INDEX(GRID!$B$4:$BI$14,MATCH(S$7,GRID!$A$4:$A$14,0),MATCH(1,($U$2=GRID!$B$1:$BI$1)*(КАЛЕНДАРЬ!$U34=GRID!$B$3:$BI$3),0))*GRID!$B$66*(1-GRID!$B$69),0))</f>
        <v>56848</v>
      </c>
      <c r="T138" s="48" cm="1">
        <f t="array" ref="T138">IF($I$2="Раннее бронирование",
INDEX(GRID!$B$17:$BI$27,MATCH(S$7,GRID!$A$17:$A$27,0),MATCH(1,($U$2=GRID!$B$1:$BI$1)*(КАЛЕНДАРЬ!$U34=GRID!$B$3:$BI$3), 0))*GRID!$B$66,
ROUNDUP(INDEX(GRID!$B$17:$BI$27,MATCH(S$7,GRID!$A$17:$A$27,0),MATCH(1,($U$2=GRID!$B$1:$BI$1)*(КАЛЕНДАРЬ!$U34=GRID!$B$3:$BI$3), 0))*GRID!$B$66*(1-GRID!$B$69),0))</f>
        <v>58548</v>
      </c>
      <c r="U138" s="47" cm="1">
        <f t="array" ref="U138">IF($I$2="Раннее бронирование",
INDEX(GRID!$B$4:$BI$14,MATCH(U$7,GRID!$A$4:$A$14,0),MATCH(1,($U$2=GRID!$B$1:$BI$1)*(КАЛЕНДАРЬ!$U34=GRID!$B$3:$BI$3), 0))*GRID!$B$66,
ROUNDUP(INDEX(GRID!$B$4:$BI$14,MATCH(U$7,GRID!$A$4:$A$14,0),MATCH(1,($U$2=GRID!$B$1:$BI$1)*(КАЛЕНДАРЬ!$U34=GRID!$B$3:$BI$3),0))*GRID!$B$66*(1-GRID!$B$69),0))</f>
        <v>62560</v>
      </c>
      <c r="V138" s="48" cm="1">
        <f t="array" ref="V138">IF($I$2="Раннее бронирование",
INDEX(GRID!$B$17:$BI$27,MATCH(U$7,GRID!$A$17:$A$27,0),MATCH(1,($U$2=GRID!$B$1:$BI$1)*(КАЛЕНДАРЬ!$U34=GRID!$B$3:$BI$3), 0))*GRID!$B$66,
ROUNDUP(INDEX(GRID!$B$17:$BI$27,MATCH(U$7,GRID!$A$17:$A$27,0),MATCH(1,($U$2=GRID!$B$1:$BI$1)*(КАЛЕНДАРЬ!$U34=GRID!$B$3:$BI$3), 0))*GRID!$B$66*(1-GRID!$B$69),0))</f>
        <v>64260</v>
      </c>
      <c r="W138" s="47" cm="1">
        <f t="array" ref="W138">IF($I$2="Раннее бронирование",
INDEX(GRID!$B$4:$BI$14,MATCH(W$7,GRID!$A$4:$A$14,0),MATCH(1,($U$2=GRID!$B$1:$BI$1)*(КАЛЕНДАРЬ!$U34=GRID!$B$3:$BI$3), 0))*GRID!$B$66,
ROUNDUP(INDEX(GRID!$B$4:$BI$14,MATCH(W$7,GRID!$A$4:$A$14,0),MATCH(1,($U$2=GRID!$B$1:$BI$1)*(КАЛЕНДАРЬ!$U34=GRID!$B$3:$BI$3),0))*GRID!$B$66*(1-GRID!$B$69),0))</f>
        <v>222360</v>
      </c>
      <c r="X138" s="48" cm="1">
        <f t="array" ref="X138">IF($I$2="Раннее бронирование",
INDEX(GRID!$B$17:$BI$27,MATCH(W$7,GRID!$A$17:$A$27,0),MATCH(1,($U$2=GRID!$B$1:$BI$1)*(КАЛЕНДАРЬ!$U34=GRID!$B$3:$BI$3), 0))*GRID!$B$66,
ROUNDUP(INDEX(GRID!$B$17:$BI$27,MATCH(W$7,GRID!$A$17:$A$27,0),MATCH(1,($U$2=GRID!$B$1:$BI$1)*(КАЛЕНДАРЬ!$U34=GRID!$B$3:$BI$3), 0))*GRID!$B$66*(1-GRID!$B$69),0))</f>
        <v>224060</v>
      </c>
    </row>
    <row r="139" spans="1:24" ht="13.5" hidden="1" customHeight="1" x14ac:dyDescent="0.2"/>
    <row r="140" spans="1:24" hidden="1" x14ac:dyDescent="0.2">
      <c r="A140" s="210" t="s">
        <v>38</v>
      </c>
      <c r="B140" s="210"/>
      <c r="C140" s="210"/>
      <c r="D140" s="210"/>
      <c r="E140" s="210"/>
      <c r="F140" s="210"/>
      <c r="G140" s="210"/>
      <c r="H140" s="210"/>
      <c r="I140" s="210"/>
      <c r="J140" s="210"/>
      <c r="K140" s="210"/>
      <c r="L140" s="210"/>
      <c r="M140" s="210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</row>
    <row r="141" spans="1:24" hidden="1" x14ac:dyDescent="0.2">
      <c r="A141" s="211" t="s">
        <v>60</v>
      </c>
      <c r="B141" s="212"/>
      <c r="C141" s="212"/>
      <c r="D141" s="212"/>
      <c r="E141" s="212"/>
      <c r="F141" s="212"/>
      <c r="G141" s="212"/>
      <c r="H141" s="212"/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</row>
    <row r="142" spans="1:24" ht="58.5" hidden="1" customHeight="1" x14ac:dyDescent="0.2">
      <c r="A142" s="213" t="s">
        <v>39</v>
      </c>
      <c r="B142" s="214"/>
      <c r="C142" s="217" t="s">
        <v>85</v>
      </c>
      <c r="D142" s="218"/>
      <c r="E142" s="219" t="s">
        <v>86</v>
      </c>
      <c r="F142" s="220"/>
      <c r="G142" s="221" t="s">
        <v>83</v>
      </c>
      <c r="H142" s="222"/>
      <c r="I142" s="223" t="s">
        <v>87</v>
      </c>
      <c r="J142" s="224"/>
      <c r="K142" s="225" t="s">
        <v>88</v>
      </c>
      <c r="L142" s="225"/>
      <c r="M142" s="226" t="s">
        <v>89</v>
      </c>
      <c r="N142" s="227"/>
      <c r="O142" s="228" t="s">
        <v>94</v>
      </c>
      <c r="P142" s="229"/>
      <c r="Q142" s="230" t="s">
        <v>95</v>
      </c>
      <c r="R142" s="230"/>
      <c r="S142" s="231" t="s">
        <v>90</v>
      </c>
      <c r="T142" s="231"/>
      <c r="U142" s="232" t="s">
        <v>91</v>
      </c>
      <c r="V142" s="233"/>
      <c r="W142" s="234" t="s">
        <v>96</v>
      </c>
      <c r="X142" s="235"/>
    </row>
    <row r="143" spans="1:24" hidden="1" x14ac:dyDescent="0.2">
      <c r="A143" s="215"/>
      <c r="B143" s="216"/>
      <c r="C143" s="45" t="s">
        <v>40</v>
      </c>
      <c r="D143" s="45" t="s">
        <v>41</v>
      </c>
      <c r="E143" s="45" t="s">
        <v>40</v>
      </c>
      <c r="F143" s="45" t="s">
        <v>41</v>
      </c>
      <c r="G143" s="45" t="s">
        <v>40</v>
      </c>
      <c r="H143" s="45" t="s">
        <v>41</v>
      </c>
      <c r="I143" s="45" t="s">
        <v>40</v>
      </c>
      <c r="J143" s="45" t="s">
        <v>41</v>
      </c>
      <c r="K143" s="45" t="s">
        <v>40</v>
      </c>
      <c r="L143" s="45" t="s">
        <v>41</v>
      </c>
      <c r="M143" s="45" t="s">
        <v>40</v>
      </c>
      <c r="N143" s="45" t="s">
        <v>41</v>
      </c>
      <c r="O143" s="45" t="s">
        <v>40</v>
      </c>
      <c r="P143" s="45" t="s">
        <v>41</v>
      </c>
      <c r="Q143" s="45" t="s">
        <v>40</v>
      </c>
      <c r="R143" s="45" t="s">
        <v>41</v>
      </c>
      <c r="S143" s="45" t="s">
        <v>40</v>
      </c>
      <c r="T143" s="45" t="s">
        <v>41</v>
      </c>
      <c r="U143" s="45" t="s">
        <v>40</v>
      </c>
      <c r="V143" s="45" t="s">
        <v>41</v>
      </c>
      <c r="W143" s="45" t="s">
        <v>40</v>
      </c>
      <c r="X143" s="45" t="s">
        <v>41</v>
      </c>
    </row>
    <row r="144" spans="1:24" hidden="1" x14ac:dyDescent="0.2">
      <c r="A144" s="117" t="s">
        <v>42</v>
      </c>
      <c r="B144" s="117">
        <v>1</v>
      </c>
      <c r="C144" s="47" cm="1">
        <f t="array" ref="C144">IF($I$2="Раннее бронирование",
INDEX(GRID!$B$4:$BI$14,MATCH(C$7,GRID!$A$4:$A$14,0),MATCH(1,($U$2=GRID!$B$1:$BI$1)*(КАЛЕНДАРЬ!$X4=GRID!$B$3:$BI$3), 0))*GRID!$B$66,
ROUNDUP(INDEX(GRID!$B$4:$BI$14,MATCH(C$7,GRID!$A$4:$A$14,0),MATCH(1,($U$2=GRID!$B$1:$BI$1)*(КАЛЕНДАРЬ!$X4=GRID!$B$3:$BI$3),0))*GRID!$B$66*(1-GRID!$B$69),0))</f>
        <v>19720</v>
      </c>
      <c r="D144" s="48" cm="1">
        <f t="array" ref="D144">IF($I$2="Раннее бронирование",
INDEX(GRID!$B$17:$BI$27,MATCH(C$7,GRID!$A$17:$A$27,0),MATCH(1,($U$2=GRID!$B$1:$BI$1)*(КАЛЕНДАРЬ!$X4=GRID!$B$3:$BI$3), 0))*GRID!$B$66,
ROUNDUP(INDEX(GRID!$B$17:$BI$27,MATCH(C$7,GRID!$A$17:$A$27,0),MATCH(1,($U$2=GRID!$B$1:$BI$1)*(КАЛЕНДАРЬ!$X4=GRID!$B$3:$BI$3), 0))*GRID!$B$66*(1-GRID!$B$69),0))</f>
        <v>21420</v>
      </c>
      <c r="E144" s="47" cm="1">
        <f t="array" ref="E144">IF($I$2="Раннее бронирование",
INDEX(GRID!$B$4:$BI$14,MATCH(E$7,GRID!$A$4:$A$14,0),MATCH(1,($U$2=GRID!$B$1:$BI$1)*(КАЛЕНДАРЬ!$X4=GRID!$B$3:$BI$3), 0))*GRID!$B$66,
ROUNDUP(INDEX(GRID!$B$4:$BI$14,MATCH(E$7,GRID!$A$4:$A$14,0),MATCH(1,($U$2=GRID!$B$1:$BI$1)*(КАЛЕНДАРЬ!$X4=GRID!$B$3:$BI$3),0))*GRID!$B$66*(1-GRID!$B$69),0))</f>
        <v>22032</v>
      </c>
      <c r="F144" s="48" cm="1">
        <f t="array" ref="F144">IF($I$2="Раннее бронирование",
INDEX(GRID!$B$17:$BI$27,MATCH(E$7,GRID!$A$17:$A$27,0),MATCH(1,($U$2=GRID!$B$1:$BI$1)*(КАЛЕНДАРЬ!$X4=GRID!$B$3:$BI$3), 0))*GRID!$B$66,
ROUNDUP(INDEX(GRID!$B$17:$BI$27,MATCH(E$7,GRID!$A$17:$A$27,0),MATCH(1,($U$2=GRID!$B$1:$BI$1)*(КАЛЕНДАРЬ!$X4=GRID!$B$3:$BI$3), 0))*GRID!$B$66*(1-GRID!$B$69),0))</f>
        <v>23732</v>
      </c>
      <c r="G144" s="47" cm="1">
        <f t="array" ref="G144">IF($I$2="Раннее бронирование",
INDEX(GRID!$B$4:$BI$14,MATCH(G$7,GRID!$A$4:$A$14,0),MATCH(1,($U$2=GRID!$B$1:$BI$1)*(КАЛЕНДАРЬ!$X4=GRID!$B$3:$BI$3), 0))*GRID!$B$66,
ROUNDUP(INDEX(GRID!$B$4:$BI$14,MATCH(G$7,GRID!$A$4:$A$14,0),MATCH(1,($U$2=GRID!$B$1:$BI$1)*(КАЛЕНДАРЬ!$X4=GRID!$B$3:$BI$3),0))*GRID!$B$66*(1-GRID!$B$69),0))</f>
        <v>24480</v>
      </c>
      <c r="H144" s="48" cm="1">
        <f t="array" ref="H144">IF($I$2="Раннее бронирование",
INDEX(GRID!$B$17:$BI$27,MATCH(G$7,GRID!$A$17:$A$27,0),MATCH(1,($U$2=GRID!$B$1:$BI$1)*(КАЛЕНДАРЬ!$X4=GRID!$B$3:$BI$3), 0))*GRID!$B$66,
ROUNDUP(INDEX(GRID!$B$17:$BI$27,MATCH(G$7,GRID!$A$17:$A$27,0),MATCH(1,($U$2=GRID!$B$1:$BI$1)*(КАЛЕНДАРЬ!$X4=GRID!$B$3:$BI$3), 0))*GRID!$B$66*(1-GRID!$B$69),0))</f>
        <v>26180</v>
      </c>
      <c r="I144" s="47" cm="1">
        <f t="array" ref="I144">IF($I$2="Раннее бронирование",
INDEX(GRID!$B$4:$BI$14,MATCH(I$7,GRID!$A$4:$A$14,0),MATCH(1,($U$2=GRID!$B$1:$BI$1)*(КАЛЕНДАРЬ!$X4=GRID!$B$3:$BI$3), 0))*GRID!$B$66,
ROUNDUP(INDEX(GRID!$B$4:$BI$14,MATCH(I$7,GRID!$A$4:$A$14,0),MATCH(1,($U$2=GRID!$B$1:$BI$1)*(КАЛЕНДАРЬ!$X4=GRID!$B$3:$BI$3),0))*GRID!$B$66*(1-GRID!$B$69),0))</f>
        <v>27336</v>
      </c>
      <c r="J144" s="48" cm="1">
        <f t="array" ref="J144">IF($I$2="Раннее бронирование",
INDEX(GRID!$B$17:$BI$27,MATCH(I$7,GRID!$A$17:$A$27,0),MATCH(1,($U$2=GRID!$B$1:$BI$1)*(КАЛЕНДАРЬ!$X4=GRID!$B$3:$BI$3), 0))*GRID!$B$66,
ROUNDUP(INDEX(GRID!$B$17:$BI$27,MATCH(I$7,GRID!$A$17:$A$27,0),MATCH(1,($U$2=GRID!$B$1:$BI$1)*(КАЛЕНДАРЬ!$X4=GRID!$B$3:$BI$3), 0))*GRID!$B$66*(1-GRID!$B$69),0))</f>
        <v>29036</v>
      </c>
      <c r="K144" s="47" cm="1">
        <f t="array" ref="K144">IF($I$2="Раннее бронирование",
INDEX(GRID!$B$4:$BI$14,MATCH(K$7,GRID!$A$4:$A$14,0),MATCH(1,($U$2=GRID!$B$1:$BI$1)*(КАЛЕНДАРЬ!$X4=GRID!$B$3:$BI$3), 0))*GRID!$B$66,
ROUNDUP(INDEX(GRID!$B$4:$BI$14,MATCH(K$7,GRID!$A$4:$A$14,0),MATCH(1,($U$2=GRID!$B$1:$BI$1)*(КАЛЕНДАРЬ!$X4=GRID!$B$3:$BI$3),0))*GRID!$B$66*(1-GRID!$B$69),0))</f>
        <v>30464</v>
      </c>
      <c r="L144" s="48" cm="1">
        <f t="array" ref="L144">IF($I$2="Раннее бронирование",
INDEX(GRID!$B$17:$BI$27,MATCH(K$7,GRID!$A$17:$A$27,0),MATCH(1,($U$2=GRID!$B$1:$BI$1)*(КАЛЕНДАРЬ!$X4=GRID!$B$3:$BI$3), 0))*GRID!$B$66,
ROUNDUP(INDEX(GRID!$B$17:$BI$27,MATCH(K$7,GRID!$A$17:$A$27,0),MATCH(1,($U$2=GRID!$B$1:$BI$1)*(КАЛЕНДАРЬ!$X4=GRID!$B$3:$BI$3), 0))*GRID!$B$66*(1-GRID!$B$69),0))</f>
        <v>32164</v>
      </c>
      <c r="M144" s="47" cm="1">
        <f t="array" ref="M144">IF($I$2="Раннее бронирование",
INDEX(GRID!$B$4:$BI$14,MATCH(M$7,GRID!$A$4:$A$14,0),MATCH(1,($U$2=GRID!$B$1:$BI$1)*(КАЛЕНДАРЬ!$X4=GRID!$B$3:$BI$3), 0))*GRID!$B$66,
ROUNDUP(INDEX(GRID!$B$4:$BI$14,MATCH(M$7,GRID!$A$4:$A$14,0),MATCH(1,($U$2=GRID!$B$1:$BI$1)*(КАЛЕНДАРЬ!$X4=GRID!$B$3:$BI$3),0))*GRID!$B$66*(1-GRID!$B$69),0))</f>
        <v>34000</v>
      </c>
      <c r="N144" s="48" cm="1">
        <f t="array" ref="N144">IF($I$2="Раннее бронирование",
INDEX(GRID!$B$17:$BI$27,MATCH(M$7,GRID!$A$17:$A$27,0),MATCH(1,($U$2=GRID!$B$1:$BI$1)*(КАЛЕНДАРЬ!$X4=GRID!$B$3:$BI$3), 0))*GRID!$B$66,
ROUNDUP(INDEX(GRID!$B$17:$BI$27,MATCH(M$7,GRID!$A$17:$A$27,0),MATCH(1,($U$2=GRID!$B$1:$BI$1)*(КАЛЕНДАРЬ!$X4=GRID!$B$3:$BI$3), 0))*GRID!$B$66*(1-GRID!$B$69),0))</f>
        <v>35700</v>
      </c>
      <c r="O144" s="47" cm="1">
        <f t="array" ref="O144">IF($I$2="Раннее бронирование",
INDEX(GRID!$B$4:$BI$14,MATCH(O$7,GRID!$A$4:$A$14,0),MATCH(1,($U$2=GRID!$B$1:$BI$1)*(КАЛЕНДАРЬ!$X4=GRID!$B$3:$BI$3), 0))*GRID!$B$66,
ROUNDUP(INDEX(GRID!$B$4:$BI$14,MATCH(O$7,GRID!$A$4:$A$14,0),MATCH(1,($U$2=GRID!$B$1:$BI$1)*(КАЛЕНДАРЬ!$X4=GRID!$B$3:$BI$3),0))*GRID!$B$66*(1-GRID!$B$69),0))</f>
        <v>38420</v>
      </c>
      <c r="P144" s="48" cm="1">
        <f t="array" ref="P144">IF($I$2="Раннее бронирование",
INDEX(GRID!$B$17:$BI$27,MATCH(O$7,GRID!$A$17:$A$27,0),MATCH(1,($U$2=GRID!$B$1:$BI$1)*(КАЛЕНДАРЬ!$X4=GRID!$B$3:$BI$3), 0))*GRID!$B$66,
ROUNDUP(INDEX(GRID!$B$17:$BI$27,MATCH(O$7,GRID!$A$17:$A$27,0),MATCH(1,($U$2=GRID!$B$1:$BI$1)*(КАЛЕНДАРЬ!$X4=GRID!$B$3:$BI$3), 0))*GRID!$B$66*(1-GRID!$B$69),0))</f>
        <v>40120</v>
      </c>
      <c r="Q144" s="47" cm="1">
        <f t="array" ref="Q144">IF($I$2="Раннее бронирование",
INDEX(GRID!$B$4:$BI$14,MATCH(Q$7,GRID!$A$4:$A$14,0),MATCH(1,($U$2=GRID!$B$1:$BI$1)*(КАЛЕНДАРЬ!$X4=GRID!$B$3:$BI$3), 0))*GRID!$B$66,
ROUNDUP(INDEX(GRID!$B$4:$BI$14,MATCH(Q$7,GRID!$A$4:$A$14,0),MATCH(1,($U$2=GRID!$B$1:$BI$1)*(КАЛЕНДАРЬ!$X4=GRID!$B$3:$BI$3),0))*GRID!$B$66*(1-GRID!$B$69),0))</f>
        <v>43384</v>
      </c>
      <c r="R144" s="48" cm="1">
        <f t="array" ref="R144">IF($I$2="Раннее бронирование",
INDEX(GRID!$B$17:$BI$27,MATCH(Q$7,GRID!$A$17:$A$27,0),MATCH(1,($U$2=GRID!$B$1:$BI$1)*(КАЛЕНДАРЬ!$X4=GRID!$B$3:$BI$3), 0))*GRID!$B$66,
ROUNDUP(INDEX(GRID!$B$17:$BI$27,MATCH(Q$7,GRID!$A$17:$A$27,0),MATCH(1,($U$2=GRID!$B$1:$BI$1)*(КАЛЕНДАРЬ!$X4=GRID!$B$3:$BI$3), 0))*GRID!$B$66*(1-GRID!$B$69),0))</f>
        <v>45084</v>
      </c>
      <c r="S144" s="47" cm="1">
        <f t="array" ref="S144">IF($I$2="Раннее бронирование",
INDEX(GRID!$B$4:$BI$14,MATCH(S$7,GRID!$A$4:$A$14,0),MATCH(1,($U$2=GRID!$B$1:$BI$1)*(КАЛЕНДАРЬ!$X4=GRID!$B$3:$BI$3), 0))*GRID!$B$66,
ROUNDUP(INDEX(GRID!$B$4:$BI$14,MATCH(S$7,GRID!$A$4:$A$14,0),MATCH(1,($U$2=GRID!$B$1:$BI$1)*(КАЛЕНДАРЬ!$X4=GRID!$B$3:$BI$3),0))*GRID!$B$66*(1-GRID!$B$69),0))</f>
        <v>53856</v>
      </c>
      <c r="T144" s="48" cm="1">
        <f t="array" ref="T144">IF($I$2="Раннее бронирование",
INDEX(GRID!$B$17:$BI$27,MATCH(S$7,GRID!$A$17:$A$27,0),MATCH(1,($U$2=GRID!$B$1:$BI$1)*(КАЛЕНДАРЬ!$X4=GRID!$B$3:$BI$3), 0))*GRID!$B$66,
ROUNDUP(INDEX(GRID!$B$17:$BI$27,MATCH(S$7,GRID!$A$17:$A$27,0),MATCH(1,($U$2=GRID!$B$1:$BI$1)*(КАЛЕНДАРЬ!$X4=GRID!$B$3:$BI$3), 0))*GRID!$B$66*(1-GRID!$B$69),0))</f>
        <v>55556</v>
      </c>
      <c r="U144" s="47" cm="1">
        <f t="array" ref="U144">IF($I$2="Раннее бронирование",
INDEX(GRID!$B$4:$BI$14,MATCH(U$7,GRID!$A$4:$A$14,0),MATCH(1,($U$2=GRID!$B$1:$BI$1)*(КАЛЕНДАРЬ!$X4=GRID!$B$3:$BI$3), 0))*GRID!$B$66,
ROUNDUP(INDEX(GRID!$B$4:$BI$14,MATCH(U$7,GRID!$A$4:$A$14,0),MATCH(1,($U$2=GRID!$B$1:$BI$1)*(КАЛЕНДАРЬ!$X4=GRID!$B$3:$BI$3),0))*GRID!$B$66*(1-GRID!$B$69),0))</f>
        <v>59840</v>
      </c>
      <c r="V144" s="48" cm="1">
        <f t="array" ref="V144">IF($I$2="Раннее бронирование",
INDEX(GRID!$B$17:$BI$27,MATCH(U$7,GRID!$A$17:$A$27,0),MATCH(1,($U$2=GRID!$B$1:$BI$1)*(КАЛЕНДАРЬ!$X4=GRID!$B$3:$BI$3), 0))*GRID!$B$66,
ROUNDUP(INDEX(GRID!$B$17:$BI$27,MATCH(U$7,GRID!$A$17:$A$27,0),MATCH(1,($U$2=GRID!$B$1:$BI$1)*(КАЛЕНДАРЬ!$X4=GRID!$B$3:$BI$3), 0))*GRID!$B$66*(1-GRID!$B$69),0))</f>
        <v>61540</v>
      </c>
      <c r="W144" s="47" cm="1">
        <f t="array" ref="W144">IF($I$2="Раннее бронирование",
INDEX(GRID!$B$4:$BI$14,MATCH(W$7,GRID!$A$4:$A$14,0),MATCH(1,($U$2=GRID!$B$1:$BI$1)*(КАЛЕНДАРЬ!$X4=GRID!$B$3:$BI$3), 0))*GRID!$B$66,
ROUNDUP(INDEX(GRID!$B$4:$BI$14,MATCH(W$7,GRID!$A$4:$A$14,0),MATCH(1,($U$2=GRID!$B$1:$BI$1)*(КАЛЕНДАРЬ!$X4=GRID!$B$3:$BI$3),0))*GRID!$B$66*(1-GRID!$B$69),0))</f>
        <v>215560</v>
      </c>
      <c r="X144" s="48" cm="1">
        <f t="array" ref="X144">IF($I$2="Раннее бронирование",
INDEX(GRID!$B$17:$BI$27,MATCH(W$7,GRID!$A$17:$A$27,0),MATCH(1,($U$2=GRID!$B$1:$BI$1)*(КАЛЕНДАРЬ!$X4=GRID!$B$3:$BI$3), 0))*GRID!$B$66,
ROUNDUP(INDEX(GRID!$B$17:$BI$27,MATCH(W$7,GRID!$A$17:$A$27,0),MATCH(1,($U$2=GRID!$B$1:$BI$1)*(КАЛЕНДАРЬ!$X4=GRID!$B$3:$BI$3), 0))*GRID!$B$66*(1-GRID!$B$69),0))</f>
        <v>217260</v>
      </c>
    </row>
    <row r="145" spans="1:24" hidden="1" x14ac:dyDescent="0.2">
      <c r="A145" s="117" t="s">
        <v>43</v>
      </c>
      <c r="B145" s="117">
        <v>2</v>
      </c>
      <c r="C145" s="47" cm="1">
        <f t="array" ref="C145">IF($I$2="Раннее бронирование",
INDEX(GRID!$B$4:$BI$14,MATCH(C$7,GRID!$A$4:$A$14,0),MATCH(1,($U$2=GRID!$B$1:$BI$1)*(КАЛЕНДАРЬ!$X5=GRID!$B$3:$BI$3), 0))*GRID!$B$66,
ROUNDUP(INDEX(GRID!$B$4:$BI$14,MATCH(C$7,GRID!$A$4:$A$14,0),MATCH(1,($U$2=GRID!$B$1:$BI$1)*(КАЛЕНДАРЬ!$X5=GRID!$B$3:$BI$3),0))*GRID!$B$66*(1-GRID!$B$69),0))</f>
        <v>19720</v>
      </c>
      <c r="D145" s="48" cm="1">
        <f t="array" ref="D145">IF($I$2="Раннее бронирование",
INDEX(GRID!$B$17:$BI$27,MATCH(C$7,GRID!$A$17:$A$27,0),MATCH(1,($U$2=GRID!$B$1:$BI$1)*(КАЛЕНДАРЬ!$X5=GRID!$B$3:$BI$3), 0))*GRID!$B$66,
ROUNDUP(INDEX(GRID!$B$17:$BI$27,MATCH(C$7,GRID!$A$17:$A$27,0),MATCH(1,($U$2=GRID!$B$1:$BI$1)*(КАЛЕНДАРЬ!$X5=GRID!$B$3:$BI$3), 0))*GRID!$B$66*(1-GRID!$B$69),0))</f>
        <v>21420</v>
      </c>
      <c r="E145" s="47" cm="1">
        <f t="array" ref="E145">IF($I$2="Раннее бронирование",
INDEX(GRID!$B$4:$BI$14,MATCH(E$7,GRID!$A$4:$A$14,0),MATCH(1,($U$2=GRID!$B$1:$BI$1)*(КАЛЕНДАРЬ!$X5=GRID!$B$3:$BI$3), 0))*GRID!$B$66,
ROUNDUP(INDEX(GRID!$B$4:$BI$14,MATCH(E$7,GRID!$A$4:$A$14,0),MATCH(1,($U$2=GRID!$B$1:$BI$1)*(КАЛЕНДАРЬ!$X5=GRID!$B$3:$BI$3),0))*GRID!$B$66*(1-GRID!$B$69),0))</f>
        <v>22032</v>
      </c>
      <c r="F145" s="48" cm="1">
        <f t="array" ref="F145">IF($I$2="Раннее бронирование",
INDEX(GRID!$B$17:$BI$27,MATCH(E$7,GRID!$A$17:$A$27,0),MATCH(1,($U$2=GRID!$B$1:$BI$1)*(КАЛЕНДАРЬ!$X5=GRID!$B$3:$BI$3), 0))*GRID!$B$66,
ROUNDUP(INDEX(GRID!$B$17:$BI$27,MATCH(E$7,GRID!$A$17:$A$27,0),MATCH(1,($U$2=GRID!$B$1:$BI$1)*(КАЛЕНДАРЬ!$X5=GRID!$B$3:$BI$3), 0))*GRID!$B$66*(1-GRID!$B$69),0))</f>
        <v>23732</v>
      </c>
      <c r="G145" s="47" cm="1">
        <f t="array" ref="G145">IF($I$2="Раннее бронирование",
INDEX(GRID!$B$4:$BI$14,MATCH(G$7,GRID!$A$4:$A$14,0),MATCH(1,($U$2=GRID!$B$1:$BI$1)*(КАЛЕНДАРЬ!$X5=GRID!$B$3:$BI$3), 0))*GRID!$B$66,
ROUNDUP(INDEX(GRID!$B$4:$BI$14,MATCH(G$7,GRID!$A$4:$A$14,0),MATCH(1,($U$2=GRID!$B$1:$BI$1)*(КАЛЕНДАРЬ!$X5=GRID!$B$3:$BI$3),0))*GRID!$B$66*(1-GRID!$B$69),0))</f>
        <v>24480</v>
      </c>
      <c r="H145" s="48" cm="1">
        <f t="array" ref="H145">IF($I$2="Раннее бронирование",
INDEX(GRID!$B$17:$BI$27,MATCH(G$7,GRID!$A$17:$A$27,0),MATCH(1,($U$2=GRID!$B$1:$BI$1)*(КАЛЕНДАРЬ!$X5=GRID!$B$3:$BI$3), 0))*GRID!$B$66,
ROUNDUP(INDEX(GRID!$B$17:$BI$27,MATCH(G$7,GRID!$A$17:$A$27,0),MATCH(1,($U$2=GRID!$B$1:$BI$1)*(КАЛЕНДАРЬ!$X5=GRID!$B$3:$BI$3), 0))*GRID!$B$66*(1-GRID!$B$69),0))</f>
        <v>26180</v>
      </c>
      <c r="I145" s="47" cm="1">
        <f t="array" ref="I145">IF($I$2="Раннее бронирование",
INDEX(GRID!$B$4:$BI$14,MATCH(I$7,GRID!$A$4:$A$14,0),MATCH(1,($U$2=GRID!$B$1:$BI$1)*(КАЛЕНДАРЬ!$X5=GRID!$B$3:$BI$3), 0))*GRID!$B$66,
ROUNDUP(INDEX(GRID!$B$4:$BI$14,MATCH(I$7,GRID!$A$4:$A$14,0),MATCH(1,($U$2=GRID!$B$1:$BI$1)*(КАЛЕНДАРЬ!$X5=GRID!$B$3:$BI$3),0))*GRID!$B$66*(1-GRID!$B$69),0))</f>
        <v>27336</v>
      </c>
      <c r="J145" s="48" cm="1">
        <f t="array" ref="J145">IF($I$2="Раннее бронирование",
INDEX(GRID!$B$17:$BI$27,MATCH(I$7,GRID!$A$17:$A$27,0),MATCH(1,($U$2=GRID!$B$1:$BI$1)*(КАЛЕНДАРЬ!$X5=GRID!$B$3:$BI$3), 0))*GRID!$B$66,
ROUNDUP(INDEX(GRID!$B$17:$BI$27,MATCH(I$7,GRID!$A$17:$A$27,0),MATCH(1,($U$2=GRID!$B$1:$BI$1)*(КАЛЕНДАРЬ!$X5=GRID!$B$3:$BI$3), 0))*GRID!$B$66*(1-GRID!$B$69),0))</f>
        <v>29036</v>
      </c>
      <c r="K145" s="47" cm="1">
        <f t="array" ref="K145">IF($I$2="Раннее бронирование",
INDEX(GRID!$B$4:$BI$14,MATCH(K$7,GRID!$A$4:$A$14,0),MATCH(1,($U$2=GRID!$B$1:$BI$1)*(КАЛЕНДАРЬ!$X5=GRID!$B$3:$BI$3), 0))*GRID!$B$66,
ROUNDUP(INDEX(GRID!$B$4:$BI$14,MATCH(K$7,GRID!$A$4:$A$14,0),MATCH(1,($U$2=GRID!$B$1:$BI$1)*(КАЛЕНДАРЬ!$X5=GRID!$B$3:$BI$3),0))*GRID!$B$66*(1-GRID!$B$69),0))</f>
        <v>30464</v>
      </c>
      <c r="L145" s="48" cm="1">
        <f t="array" ref="L145">IF($I$2="Раннее бронирование",
INDEX(GRID!$B$17:$BI$27,MATCH(K$7,GRID!$A$17:$A$27,0),MATCH(1,($U$2=GRID!$B$1:$BI$1)*(КАЛЕНДАРЬ!$X5=GRID!$B$3:$BI$3), 0))*GRID!$B$66,
ROUNDUP(INDEX(GRID!$B$17:$BI$27,MATCH(K$7,GRID!$A$17:$A$27,0),MATCH(1,($U$2=GRID!$B$1:$BI$1)*(КАЛЕНДАРЬ!$X5=GRID!$B$3:$BI$3), 0))*GRID!$B$66*(1-GRID!$B$69),0))</f>
        <v>32164</v>
      </c>
      <c r="M145" s="47" cm="1">
        <f t="array" ref="M145">IF($I$2="Раннее бронирование",
INDEX(GRID!$B$4:$BI$14,MATCH(M$7,GRID!$A$4:$A$14,0),MATCH(1,($U$2=GRID!$B$1:$BI$1)*(КАЛЕНДАРЬ!$X5=GRID!$B$3:$BI$3), 0))*GRID!$B$66,
ROUNDUP(INDEX(GRID!$B$4:$BI$14,MATCH(M$7,GRID!$A$4:$A$14,0),MATCH(1,($U$2=GRID!$B$1:$BI$1)*(КАЛЕНДАРЬ!$X5=GRID!$B$3:$BI$3),0))*GRID!$B$66*(1-GRID!$B$69),0))</f>
        <v>34000</v>
      </c>
      <c r="N145" s="48" cm="1">
        <f t="array" ref="N145">IF($I$2="Раннее бронирование",
INDEX(GRID!$B$17:$BI$27,MATCH(M$7,GRID!$A$17:$A$27,0),MATCH(1,($U$2=GRID!$B$1:$BI$1)*(КАЛЕНДАРЬ!$X5=GRID!$B$3:$BI$3), 0))*GRID!$B$66,
ROUNDUP(INDEX(GRID!$B$17:$BI$27,MATCH(M$7,GRID!$A$17:$A$27,0),MATCH(1,($U$2=GRID!$B$1:$BI$1)*(КАЛЕНДАРЬ!$X5=GRID!$B$3:$BI$3), 0))*GRID!$B$66*(1-GRID!$B$69),0))</f>
        <v>35700</v>
      </c>
      <c r="O145" s="47" cm="1">
        <f t="array" ref="O145">IF($I$2="Раннее бронирование",
INDEX(GRID!$B$4:$BI$14,MATCH(O$7,GRID!$A$4:$A$14,0),MATCH(1,($U$2=GRID!$B$1:$BI$1)*(КАЛЕНДАРЬ!$X5=GRID!$B$3:$BI$3), 0))*GRID!$B$66,
ROUNDUP(INDEX(GRID!$B$4:$BI$14,MATCH(O$7,GRID!$A$4:$A$14,0),MATCH(1,($U$2=GRID!$B$1:$BI$1)*(КАЛЕНДАРЬ!$X5=GRID!$B$3:$BI$3),0))*GRID!$B$66*(1-GRID!$B$69),0))</f>
        <v>38420</v>
      </c>
      <c r="P145" s="48" cm="1">
        <f t="array" ref="P145">IF($I$2="Раннее бронирование",
INDEX(GRID!$B$17:$BI$27,MATCH(O$7,GRID!$A$17:$A$27,0),MATCH(1,($U$2=GRID!$B$1:$BI$1)*(КАЛЕНДАРЬ!$X5=GRID!$B$3:$BI$3), 0))*GRID!$B$66,
ROUNDUP(INDEX(GRID!$B$17:$BI$27,MATCH(O$7,GRID!$A$17:$A$27,0),MATCH(1,($U$2=GRID!$B$1:$BI$1)*(КАЛЕНДАРЬ!$X5=GRID!$B$3:$BI$3), 0))*GRID!$B$66*(1-GRID!$B$69),0))</f>
        <v>40120</v>
      </c>
      <c r="Q145" s="47" cm="1">
        <f t="array" ref="Q145">IF($I$2="Раннее бронирование",
INDEX(GRID!$B$4:$BI$14,MATCH(Q$7,GRID!$A$4:$A$14,0),MATCH(1,($U$2=GRID!$B$1:$BI$1)*(КАЛЕНДАРЬ!$X5=GRID!$B$3:$BI$3), 0))*GRID!$B$66,
ROUNDUP(INDEX(GRID!$B$4:$BI$14,MATCH(Q$7,GRID!$A$4:$A$14,0),MATCH(1,($U$2=GRID!$B$1:$BI$1)*(КАЛЕНДАРЬ!$X5=GRID!$B$3:$BI$3),0))*GRID!$B$66*(1-GRID!$B$69),0))</f>
        <v>43384</v>
      </c>
      <c r="R145" s="48" cm="1">
        <f t="array" ref="R145">IF($I$2="Раннее бронирование",
INDEX(GRID!$B$17:$BI$27,MATCH(Q$7,GRID!$A$17:$A$27,0),MATCH(1,($U$2=GRID!$B$1:$BI$1)*(КАЛЕНДАРЬ!$X5=GRID!$B$3:$BI$3), 0))*GRID!$B$66,
ROUNDUP(INDEX(GRID!$B$17:$BI$27,MATCH(Q$7,GRID!$A$17:$A$27,0),MATCH(1,($U$2=GRID!$B$1:$BI$1)*(КАЛЕНДАРЬ!$X5=GRID!$B$3:$BI$3), 0))*GRID!$B$66*(1-GRID!$B$69),0))</f>
        <v>45084</v>
      </c>
      <c r="S145" s="47" cm="1">
        <f t="array" ref="S145">IF($I$2="Раннее бронирование",
INDEX(GRID!$B$4:$BI$14,MATCH(S$7,GRID!$A$4:$A$14,0),MATCH(1,($U$2=GRID!$B$1:$BI$1)*(КАЛЕНДАРЬ!$X5=GRID!$B$3:$BI$3), 0))*GRID!$B$66,
ROUNDUP(INDEX(GRID!$B$4:$BI$14,MATCH(S$7,GRID!$A$4:$A$14,0),MATCH(1,($U$2=GRID!$B$1:$BI$1)*(КАЛЕНДАРЬ!$X5=GRID!$B$3:$BI$3),0))*GRID!$B$66*(1-GRID!$B$69),0))</f>
        <v>53856</v>
      </c>
      <c r="T145" s="48" cm="1">
        <f t="array" ref="T145">IF($I$2="Раннее бронирование",
INDEX(GRID!$B$17:$BI$27,MATCH(S$7,GRID!$A$17:$A$27,0),MATCH(1,($U$2=GRID!$B$1:$BI$1)*(КАЛЕНДАРЬ!$X5=GRID!$B$3:$BI$3), 0))*GRID!$B$66,
ROUNDUP(INDEX(GRID!$B$17:$BI$27,MATCH(S$7,GRID!$A$17:$A$27,0),MATCH(1,($U$2=GRID!$B$1:$BI$1)*(КАЛЕНДАРЬ!$X5=GRID!$B$3:$BI$3), 0))*GRID!$B$66*(1-GRID!$B$69),0))</f>
        <v>55556</v>
      </c>
      <c r="U145" s="47" cm="1">
        <f t="array" ref="U145">IF($I$2="Раннее бронирование",
INDEX(GRID!$B$4:$BI$14,MATCH(U$7,GRID!$A$4:$A$14,0),MATCH(1,($U$2=GRID!$B$1:$BI$1)*(КАЛЕНДАРЬ!$X5=GRID!$B$3:$BI$3), 0))*GRID!$B$66,
ROUNDUP(INDEX(GRID!$B$4:$BI$14,MATCH(U$7,GRID!$A$4:$A$14,0),MATCH(1,($U$2=GRID!$B$1:$BI$1)*(КАЛЕНДАРЬ!$X5=GRID!$B$3:$BI$3),0))*GRID!$B$66*(1-GRID!$B$69),0))</f>
        <v>59840</v>
      </c>
      <c r="V145" s="48" cm="1">
        <f t="array" ref="V145">IF($I$2="Раннее бронирование",
INDEX(GRID!$B$17:$BI$27,MATCH(U$7,GRID!$A$17:$A$27,0),MATCH(1,($U$2=GRID!$B$1:$BI$1)*(КАЛЕНДАРЬ!$X5=GRID!$B$3:$BI$3), 0))*GRID!$B$66,
ROUNDUP(INDEX(GRID!$B$17:$BI$27,MATCH(U$7,GRID!$A$17:$A$27,0),MATCH(1,($U$2=GRID!$B$1:$BI$1)*(КАЛЕНДАРЬ!$X5=GRID!$B$3:$BI$3), 0))*GRID!$B$66*(1-GRID!$B$69),0))</f>
        <v>61540</v>
      </c>
      <c r="W145" s="47" cm="1">
        <f t="array" ref="W145">IF($I$2="Раннее бронирование",
INDEX(GRID!$B$4:$BI$14,MATCH(W$7,GRID!$A$4:$A$14,0),MATCH(1,($U$2=GRID!$B$1:$BI$1)*(КАЛЕНДАРЬ!$X5=GRID!$B$3:$BI$3), 0))*GRID!$B$66,
ROUNDUP(INDEX(GRID!$B$4:$BI$14,MATCH(W$7,GRID!$A$4:$A$14,0),MATCH(1,($U$2=GRID!$B$1:$BI$1)*(КАЛЕНДАРЬ!$X5=GRID!$B$3:$BI$3),0))*GRID!$B$66*(1-GRID!$B$69),0))</f>
        <v>215560</v>
      </c>
      <c r="X145" s="48" cm="1">
        <f t="array" ref="X145">IF($I$2="Раннее бронирование",
INDEX(GRID!$B$17:$BI$27,MATCH(W$7,GRID!$A$17:$A$27,0),MATCH(1,($U$2=GRID!$B$1:$BI$1)*(КАЛЕНДАРЬ!$X5=GRID!$B$3:$BI$3), 0))*GRID!$B$66,
ROUNDUP(INDEX(GRID!$B$17:$BI$27,MATCH(W$7,GRID!$A$17:$A$27,0),MATCH(1,($U$2=GRID!$B$1:$BI$1)*(КАЛЕНДАРЬ!$X5=GRID!$B$3:$BI$3), 0))*GRID!$B$66*(1-GRID!$B$69),0))</f>
        <v>217260</v>
      </c>
    </row>
    <row r="146" spans="1:24" hidden="1" x14ac:dyDescent="0.2">
      <c r="A146" s="117" t="s">
        <v>44</v>
      </c>
      <c r="B146" s="117">
        <v>3</v>
      </c>
      <c r="C146" s="47" cm="1">
        <f t="array" ref="C146">IF($I$2="Раннее бронирование",
INDEX(GRID!$B$4:$BI$14,MATCH(C$7,GRID!$A$4:$A$14,0),MATCH(1,($U$2=GRID!$B$1:$BI$1)*(КАЛЕНДАРЬ!$X6=GRID!$B$3:$BI$3), 0))*GRID!$B$66,
ROUNDUP(INDEX(GRID!$B$4:$BI$14,MATCH(C$7,GRID!$A$4:$A$14,0),MATCH(1,($U$2=GRID!$B$1:$BI$1)*(КАЛЕНДАРЬ!$X6=GRID!$B$3:$BI$3),0))*GRID!$B$66*(1-GRID!$B$69),0))</f>
        <v>19720</v>
      </c>
      <c r="D146" s="48" cm="1">
        <f t="array" ref="D146">IF($I$2="Раннее бронирование",
INDEX(GRID!$B$17:$BI$27,MATCH(C$7,GRID!$A$17:$A$27,0),MATCH(1,($U$2=GRID!$B$1:$BI$1)*(КАЛЕНДАРЬ!$X6=GRID!$B$3:$BI$3), 0))*GRID!$B$66,
ROUNDUP(INDEX(GRID!$B$17:$BI$27,MATCH(C$7,GRID!$A$17:$A$27,0),MATCH(1,($U$2=GRID!$B$1:$BI$1)*(КАЛЕНДАРЬ!$X6=GRID!$B$3:$BI$3), 0))*GRID!$B$66*(1-GRID!$B$69),0))</f>
        <v>21420</v>
      </c>
      <c r="E146" s="47" cm="1">
        <f t="array" ref="E146">IF($I$2="Раннее бронирование",
INDEX(GRID!$B$4:$BI$14,MATCH(E$7,GRID!$A$4:$A$14,0),MATCH(1,($U$2=GRID!$B$1:$BI$1)*(КАЛЕНДАРЬ!$X6=GRID!$B$3:$BI$3), 0))*GRID!$B$66,
ROUNDUP(INDEX(GRID!$B$4:$BI$14,MATCH(E$7,GRID!$A$4:$A$14,0),MATCH(1,($U$2=GRID!$B$1:$BI$1)*(КАЛЕНДАРЬ!$X6=GRID!$B$3:$BI$3),0))*GRID!$B$66*(1-GRID!$B$69),0))</f>
        <v>22032</v>
      </c>
      <c r="F146" s="48" cm="1">
        <f t="array" ref="F146">IF($I$2="Раннее бронирование",
INDEX(GRID!$B$17:$BI$27,MATCH(E$7,GRID!$A$17:$A$27,0),MATCH(1,($U$2=GRID!$B$1:$BI$1)*(КАЛЕНДАРЬ!$X6=GRID!$B$3:$BI$3), 0))*GRID!$B$66,
ROUNDUP(INDEX(GRID!$B$17:$BI$27,MATCH(E$7,GRID!$A$17:$A$27,0),MATCH(1,($U$2=GRID!$B$1:$BI$1)*(КАЛЕНДАРЬ!$X6=GRID!$B$3:$BI$3), 0))*GRID!$B$66*(1-GRID!$B$69),0))</f>
        <v>23732</v>
      </c>
      <c r="G146" s="47" cm="1">
        <f t="array" ref="G146">IF($I$2="Раннее бронирование",
INDEX(GRID!$B$4:$BI$14,MATCH(G$7,GRID!$A$4:$A$14,0),MATCH(1,($U$2=GRID!$B$1:$BI$1)*(КАЛЕНДАРЬ!$X6=GRID!$B$3:$BI$3), 0))*GRID!$B$66,
ROUNDUP(INDEX(GRID!$B$4:$BI$14,MATCH(G$7,GRID!$A$4:$A$14,0),MATCH(1,($U$2=GRID!$B$1:$BI$1)*(КАЛЕНДАРЬ!$X6=GRID!$B$3:$BI$3),0))*GRID!$B$66*(1-GRID!$B$69),0))</f>
        <v>24480</v>
      </c>
      <c r="H146" s="48" cm="1">
        <f t="array" ref="H146">IF($I$2="Раннее бронирование",
INDEX(GRID!$B$17:$BI$27,MATCH(G$7,GRID!$A$17:$A$27,0),MATCH(1,($U$2=GRID!$B$1:$BI$1)*(КАЛЕНДАРЬ!$X6=GRID!$B$3:$BI$3), 0))*GRID!$B$66,
ROUNDUP(INDEX(GRID!$B$17:$BI$27,MATCH(G$7,GRID!$A$17:$A$27,0),MATCH(1,($U$2=GRID!$B$1:$BI$1)*(КАЛЕНДАРЬ!$X6=GRID!$B$3:$BI$3), 0))*GRID!$B$66*(1-GRID!$B$69),0))</f>
        <v>26180</v>
      </c>
      <c r="I146" s="47" cm="1">
        <f t="array" ref="I146">IF($I$2="Раннее бронирование",
INDEX(GRID!$B$4:$BI$14,MATCH(I$7,GRID!$A$4:$A$14,0),MATCH(1,($U$2=GRID!$B$1:$BI$1)*(КАЛЕНДАРЬ!$X6=GRID!$B$3:$BI$3), 0))*GRID!$B$66,
ROUNDUP(INDEX(GRID!$B$4:$BI$14,MATCH(I$7,GRID!$A$4:$A$14,0),MATCH(1,($U$2=GRID!$B$1:$BI$1)*(КАЛЕНДАРЬ!$X6=GRID!$B$3:$BI$3),0))*GRID!$B$66*(1-GRID!$B$69),0))</f>
        <v>27336</v>
      </c>
      <c r="J146" s="48" cm="1">
        <f t="array" ref="J146">IF($I$2="Раннее бронирование",
INDEX(GRID!$B$17:$BI$27,MATCH(I$7,GRID!$A$17:$A$27,0),MATCH(1,($U$2=GRID!$B$1:$BI$1)*(КАЛЕНДАРЬ!$X6=GRID!$B$3:$BI$3), 0))*GRID!$B$66,
ROUNDUP(INDEX(GRID!$B$17:$BI$27,MATCH(I$7,GRID!$A$17:$A$27,0),MATCH(1,($U$2=GRID!$B$1:$BI$1)*(КАЛЕНДАРЬ!$X6=GRID!$B$3:$BI$3), 0))*GRID!$B$66*(1-GRID!$B$69),0))</f>
        <v>29036</v>
      </c>
      <c r="K146" s="47" cm="1">
        <f t="array" ref="K146">IF($I$2="Раннее бронирование",
INDEX(GRID!$B$4:$BI$14,MATCH(K$7,GRID!$A$4:$A$14,0),MATCH(1,($U$2=GRID!$B$1:$BI$1)*(КАЛЕНДАРЬ!$X6=GRID!$B$3:$BI$3), 0))*GRID!$B$66,
ROUNDUP(INDEX(GRID!$B$4:$BI$14,MATCH(K$7,GRID!$A$4:$A$14,0),MATCH(1,($U$2=GRID!$B$1:$BI$1)*(КАЛЕНДАРЬ!$X6=GRID!$B$3:$BI$3),0))*GRID!$B$66*(1-GRID!$B$69),0))</f>
        <v>30464</v>
      </c>
      <c r="L146" s="48" cm="1">
        <f t="array" ref="L146">IF($I$2="Раннее бронирование",
INDEX(GRID!$B$17:$BI$27,MATCH(K$7,GRID!$A$17:$A$27,0),MATCH(1,($U$2=GRID!$B$1:$BI$1)*(КАЛЕНДАРЬ!$X6=GRID!$B$3:$BI$3), 0))*GRID!$B$66,
ROUNDUP(INDEX(GRID!$B$17:$BI$27,MATCH(K$7,GRID!$A$17:$A$27,0),MATCH(1,($U$2=GRID!$B$1:$BI$1)*(КАЛЕНДАРЬ!$X6=GRID!$B$3:$BI$3), 0))*GRID!$B$66*(1-GRID!$B$69),0))</f>
        <v>32164</v>
      </c>
      <c r="M146" s="47" cm="1">
        <f t="array" ref="M146">IF($I$2="Раннее бронирование",
INDEX(GRID!$B$4:$BI$14,MATCH(M$7,GRID!$A$4:$A$14,0),MATCH(1,($U$2=GRID!$B$1:$BI$1)*(КАЛЕНДАРЬ!$X6=GRID!$B$3:$BI$3), 0))*GRID!$B$66,
ROUNDUP(INDEX(GRID!$B$4:$BI$14,MATCH(M$7,GRID!$A$4:$A$14,0),MATCH(1,($U$2=GRID!$B$1:$BI$1)*(КАЛЕНДАРЬ!$X6=GRID!$B$3:$BI$3),0))*GRID!$B$66*(1-GRID!$B$69),0))</f>
        <v>34000</v>
      </c>
      <c r="N146" s="48" cm="1">
        <f t="array" ref="N146">IF($I$2="Раннее бронирование",
INDEX(GRID!$B$17:$BI$27,MATCH(M$7,GRID!$A$17:$A$27,0),MATCH(1,($U$2=GRID!$B$1:$BI$1)*(КАЛЕНДАРЬ!$X6=GRID!$B$3:$BI$3), 0))*GRID!$B$66,
ROUNDUP(INDEX(GRID!$B$17:$BI$27,MATCH(M$7,GRID!$A$17:$A$27,0),MATCH(1,($U$2=GRID!$B$1:$BI$1)*(КАЛЕНДАРЬ!$X6=GRID!$B$3:$BI$3), 0))*GRID!$B$66*(1-GRID!$B$69),0))</f>
        <v>35700</v>
      </c>
      <c r="O146" s="47" cm="1">
        <f t="array" ref="O146">IF($I$2="Раннее бронирование",
INDEX(GRID!$B$4:$BI$14,MATCH(O$7,GRID!$A$4:$A$14,0),MATCH(1,($U$2=GRID!$B$1:$BI$1)*(КАЛЕНДАРЬ!$X6=GRID!$B$3:$BI$3), 0))*GRID!$B$66,
ROUNDUP(INDEX(GRID!$B$4:$BI$14,MATCH(O$7,GRID!$A$4:$A$14,0),MATCH(1,($U$2=GRID!$B$1:$BI$1)*(КАЛЕНДАРЬ!$X6=GRID!$B$3:$BI$3),0))*GRID!$B$66*(1-GRID!$B$69),0))</f>
        <v>38420</v>
      </c>
      <c r="P146" s="48" cm="1">
        <f t="array" ref="P146">IF($I$2="Раннее бронирование",
INDEX(GRID!$B$17:$BI$27,MATCH(O$7,GRID!$A$17:$A$27,0),MATCH(1,($U$2=GRID!$B$1:$BI$1)*(КАЛЕНДАРЬ!$X6=GRID!$B$3:$BI$3), 0))*GRID!$B$66,
ROUNDUP(INDEX(GRID!$B$17:$BI$27,MATCH(O$7,GRID!$A$17:$A$27,0),MATCH(1,($U$2=GRID!$B$1:$BI$1)*(КАЛЕНДАРЬ!$X6=GRID!$B$3:$BI$3), 0))*GRID!$B$66*(1-GRID!$B$69),0))</f>
        <v>40120</v>
      </c>
      <c r="Q146" s="47" cm="1">
        <f t="array" ref="Q146">IF($I$2="Раннее бронирование",
INDEX(GRID!$B$4:$BI$14,MATCH(Q$7,GRID!$A$4:$A$14,0),MATCH(1,($U$2=GRID!$B$1:$BI$1)*(КАЛЕНДАРЬ!$X6=GRID!$B$3:$BI$3), 0))*GRID!$B$66,
ROUNDUP(INDEX(GRID!$B$4:$BI$14,MATCH(Q$7,GRID!$A$4:$A$14,0),MATCH(1,($U$2=GRID!$B$1:$BI$1)*(КАЛЕНДАРЬ!$X6=GRID!$B$3:$BI$3),0))*GRID!$B$66*(1-GRID!$B$69),0))</f>
        <v>43384</v>
      </c>
      <c r="R146" s="48" cm="1">
        <f t="array" ref="R146">IF($I$2="Раннее бронирование",
INDEX(GRID!$B$17:$BI$27,MATCH(Q$7,GRID!$A$17:$A$27,0),MATCH(1,($U$2=GRID!$B$1:$BI$1)*(КАЛЕНДАРЬ!$X6=GRID!$B$3:$BI$3), 0))*GRID!$B$66,
ROUNDUP(INDEX(GRID!$B$17:$BI$27,MATCH(Q$7,GRID!$A$17:$A$27,0),MATCH(1,($U$2=GRID!$B$1:$BI$1)*(КАЛЕНДАРЬ!$X6=GRID!$B$3:$BI$3), 0))*GRID!$B$66*(1-GRID!$B$69),0))</f>
        <v>45084</v>
      </c>
      <c r="S146" s="47" cm="1">
        <f t="array" ref="S146">IF($I$2="Раннее бронирование",
INDEX(GRID!$B$4:$BI$14,MATCH(S$7,GRID!$A$4:$A$14,0),MATCH(1,($U$2=GRID!$B$1:$BI$1)*(КАЛЕНДАРЬ!$X6=GRID!$B$3:$BI$3), 0))*GRID!$B$66,
ROUNDUP(INDEX(GRID!$B$4:$BI$14,MATCH(S$7,GRID!$A$4:$A$14,0),MATCH(1,($U$2=GRID!$B$1:$BI$1)*(КАЛЕНДАРЬ!$X6=GRID!$B$3:$BI$3),0))*GRID!$B$66*(1-GRID!$B$69),0))</f>
        <v>53856</v>
      </c>
      <c r="T146" s="48" cm="1">
        <f t="array" ref="T146">IF($I$2="Раннее бронирование",
INDEX(GRID!$B$17:$BI$27,MATCH(S$7,GRID!$A$17:$A$27,0),MATCH(1,($U$2=GRID!$B$1:$BI$1)*(КАЛЕНДАРЬ!$X6=GRID!$B$3:$BI$3), 0))*GRID!$B$66,
ROUNDUP(INDEX(GRID!$B$17:$BI$27,MATCH(S$7,GRID!$A$17:$A$27,0),MATCH(1,($U$2=GRID!$B$1:$BI$1)*(КАЛЕНДАРЬ!$X6=GRID!$B$3:$BI$3), 0))*GRID!$B$66*(1-GRID!$B$69),0))</f>
        <v>55556</v>
      </c>
      <c r="U146" s="47" cm="1">
        <f t="array" ref="U146">IF($I$2="Раннее бронирование",
INDEX(GRID!$B$4:$BI$14,MATCH(U$7,GRID!$A$4:$A$14,0),MATCH(1,($U$2=GRID!$B$1:$BI$1)*(КАЛЕНДАРЬ!$X6=GRID!$B$3:$BI$3), 0))*GRID!$B$66,
ROUNDUP(INDEX(GRID!$B$4:$BI$14,MATCH(U$7,GRID!$A$4:$A$14,0),MATCH(1,($U$2=GRID!$B$1:$BI$1)*(КАЛЕНДАРЬ!$X6=GRID!$B$3:$BI$3),0))*GRID!$B$66*(1-GRID!$B$69),0))</f>
        <v>59840</v>
      </c>
      <c r="V146" s="48" cm="1">
        <f t="array" ref="V146">IF($I$2="Раннее бронирование",
INDEX(GRID!$B$17:$BI$27,MATCH(U$7,GRID!$A$17:$A$27,0),MATCH(1,($U$2=GRID!$B$1:$BI$1)*(КАЛЕНДАРЬ!$X6=GRID!$B$3:$BI$3), 0))*GRID!$B$66,
ROUNDUP(INDEX(GRID!$B$17:$BI$27,MATCH(U$7,GRID!$A$17:$A$27,0),MATCH(1,($U$2=GRID!$B$1:$BI$1)*(КАЛЕНДАРЬ!$X6=GRID!$B$3:$BI$3), 0))*GRID!$B$66*(1-GRID!$B$69),0))</f>
        <v>61540</v>
      </c>
      <c r="W146" s="47" cm="1">
        <f t="array" ref="W146">IF($I$2="Раннее бронирование",
INDEX(GRID!$B$4:$BI$14,MATCH(W$7,GRID!$A$4:$A$14,0),MATCH(1,($U$2=GRID!$B$1:$BI$1)*(КАЛЕНДАРЬ!$X6=GRID!$B$3:$BI$3), 0))*GRID!$B$66,
ROUNDUP(INDEX(GRID!$B$4:$BI$14,MATCH(W$7,GRID!$A$4:$A$14,0),MATCH(1,($U$2=GRID!$B$1:$BI$1)*(КАЛЕНДАРЬ!$X6=GRID!$B$3:$BI$3),0))*GRID!$B$66*(1-GRID!$B$69),0))</f>
        <v>215560</v>
      </c>
      <c r="X146" s="48" cm="1">
        <f t="array" ref="X146">IF($I$2="Раннее бронирование",
INDEX(GRID!$B$17:$BI$27,MATCH(W$7,GRID!$A$17:$A$27,0),MATCH(1,($U$2=GRID!$B$1:$BI$1)*(КАЛЕНДАРЬ!$X6=GRID!$B$3:$BI$3), 0))*GRID!$B$66,
ROUNDUP(INDEX(GRID!$B$17:$BI$27,MATCH(W$7,GRID!$A$17:$A$27,0),MATCH(1,($U$2=GRID!$B$1:$BI$1)*(КАЛЕНДАРЬ!$X6=GRID!$B$3:$BI$3), 0))*GRID!$B$66*(1-GRID!$B$69),0))</f>
        <v>217260</v>
      </c>
    </row>
    <row r="147" spans="1:24" hidden="1" x14ac:dyDescent="0.2">
      <c r="A147" s="117" t="s">
        <v>45</v>
      </c>
      <c r="B147" s="117">
        <v>4</v>
      </c>
      <c r="C147" s="47" cm="1">
        <f t="array" ref="C147">IF($I$2="Раннее бронирование",
INDEX(GRID!$B$4:$BI$14,MATCH(C$7,GRID!$A$4:$A$14,0),MATCH(1,($U$2=GRID!$B$1:$BI$1)*(КАЛЕНДАРЬ!$X7=GRID!$B$3:$BI$3), 0))*GRID!$B$66,
ROUNDUP(INDEX(GRID!$B$4:$BI$14,MATCH(C$7,GRID!$A$4:$A$14,0),MATCH(1,($U$2=GRID!$B$1:$BI$1)*(КАЛЕНДАРЬ!$X7=GRID!$B$3:$BI$3),0))*GRID!$B$66*(1-GRID!$B$69),0))</f>
        <v>19720</v>
      </c>
      <c r="D147" s="48" cm="1">
        <f t="array" ref="D147">IF($I$2="Раннее бронирование",
INDEX(GRID!$B$17:$BI$27,MATCH(C$7,GRID!$A$17:$A$27,0),MATCH(1,($U$2=GRID!$B$1:$BI$1)*(КАЛЕНДАРЬ!$X7=GRID!$B$3:$BI$3), 0))*GRID!$B$66,
ROUNDUP(INDEX(GRID!$B$17:$BI$27,MATCH(C$7,GRID!$A$17:$A$27,0),MATCH(1,($U$2=GRID!$B$1:$BI$1)*(КАЛЕНДАРЬ!$X7=GRID!$B$3:$BI$3), 0))*GRID!$B$66*(1-GRID!$B$69),0))</f>
        <v>21420</v>
      </c>
      <c r="E147" s="47" cm="1">
        <f t="array" ref="E147">IF($I$2="Раннее бронирование",
INDEX(GRID!$B$4:$BI$14,MATCH(E$7,GRID!$A$4:$A$14,0),MATCH(1,($U$2=GRID!$B$1:$BI$1)*(КАЛЕНДАРЬ!$X7=GRID!$B$3:$BI$3), 0))*GRID!$B$66,
ROUNDUP(INDEX(GRID!$B$4:$BI$14,MATCH(E$7,GRID!$A$4:$A$14,0),MATCH(1,($U$2=GRID!$B$1:$BI$1)*(КАЛЕНДАРЬ!$X7=GRID!$B$3:$BI$3),0))*GRID!$B$66*(1-GRID!$B$69),0))</f>
        <v>22032</v>
      </c>
      <c r="F147" s="48" cm="1">
        <f t="array" ref="F147">IF($I$2="Раннее бронирование",
INDEX(GRID!$B$17:$BI$27,MATCH(E$7,GRID!$A$17:$A$27,0),MATCH(1,($U$2=GRID!$B$1:$BI$1)*(КАЛЕНДАРЬ!$X7=GRID!$B$3:$BI$3), 0))*GRID!$B$66,
ROUNDUP(INDEX(GRID!$B$17:$BI$27,MATCH(E$7,GRID!$A$17:$A$27,0),MATCH(1,($U$2=GRID!$B$1:$BI$1)*(КАЛЕНДАРЬ!$X7=GRID!$B$3:$BI$3), 0))*GRID!$B$66*(1-GRID!$B$69),0))</f>
        <v>23732</v>
      </c>
      <c r="G147" s="47" cm="1">
        <f t="array" ref="G147">IF($I$2="Раннее бронирование",
INDEX(GRID!$B$4:$BI$14,MATCH(G$7,GRID!$A$4:$A$14,0),MATCH(1,($U$2=GRID!$B$1:$BI$1)*(КАЛЕНДАРЬ!$X7=GRID!$B$3:$BI$3), 0))*GRID!$B$66,
ROUNDUP(INDEX(GRID!$B$4:$BI$14,MATCH(G$7,GRID!$A$4:$A$14,0),MATCH(1,($U$2=GRID!$B$1:$BI$1)*(КАЛЕНДАРЬ!$X7=GRID!$B$3:$BI$3),0))*GRID!$B$66*(1-GRID!$B$69),0))</f>
        <v>24480</v>
      </c>
      <c r="H147" s="48" cm="1">
        <f t="array" ref="H147">IF($I$2="Раннее бронирование",
INDEX(GRID!$B$17:$BI$27,MATCH(G$7,GRID!$A$17:$A$27,0),MATCH(1,($U$2=GRID!$B$1:$BI$1)*(КАЛЕНДАРЬ!$X7=GRID!$B$3:$BI$3), 0))*GRID!$B$66,
ROUNDUP(INDEX(GRID!$B$17:$BI$27,MATCH(G$7,GRID!$A$17:$A$27,0),MATCH(1,($U$2=GRID!$B$1:$BI$1)*(КАЛЕНДАРЬ!$X7=GRID!$B$3:$BI$3), 0))*GRID!$B$66*(1-GRID!$B$69),0))</f>
        <v>26180</v>
      </c>
      <c r="I147" s="47" cm="1">
        <f t="array" ref="I147">IF($I$2="Раннее бронирование",
INDEX(GRID!$B$4:$BI$14,MATCH(I$7,GRID!$A$4:$A$14,0),MATCH(1,($U$2=GRID!$B$1:$BI$1)*(КАЛЕНДАРЬ!$X7=GRID!$B$3:$BI$3), 0))*GRID!$B$66,
ROUNDUP(INDEX(GRID!$B$4:$BI$14,MATCH(I$7,GRID!$A$4:$A$14,0),MATCH(1,($U$2=GRID!$B$1:$BI$1)*(КАЛЕНДАРЬ!$X7=GRID!$B$3:$BI$3),0))*GRID!$B$66*(1-GRID!$B$69),0))</f>
        <v>27336</v>
      </c>
      <c r="J147" s="48" cm="1">
        <f t="array" ref="J147">IF($I$2="Раннее бронирование",
INDEX(GRID!$B$17:$BI$27,MATCH(I$7,GRID!$A$17:$A$27,0),MATCH(1,($U$2=GRID!$B$1:$BI$1)*(КАЛЕНДАРЬ!$X7=GRID!$B$3:$BI$3), 0))*GRID!$B$66,
ROUNDUP(INDEX(GRID!$B$17:$BI$27,MATCH(I$7,GRID!$A$17:$A$27,0),MATCH(1,($U$2=GRID!$B$1:$BI$1)*(КАЛЕНДАРЬ!$X7=GRID!$B$3:$BI$3), 0))*GRID!$B$66*(1-GRID!$B$69),0))</f>
        <v>29036</v>
      </c>
      <c r="K147" s="47" cm="1">
        <f t="array" ref="K147">IF($I$2="Раннее бронирование",
INDEX(GRID!$B$4:$BI$14,MATCH(K$7,GRID!$A$4:$A$14,0),MATCH(1,($U$2=GRID!$B$1:$BI$1)*(КАЛЕНДАРЬ!$X7=GRID!$B$3:$BI$3), 0))*GRID!$B$66,
ROUNDUP(INDEX(GRID!$B$4:$BI$14,MATCH(K$7,GRID!$A$4:$A$14,0),MATCH(1,($U$2=GRID!$B$1:$BI$1)*(КАЛЕНДАРЬ!$X7=GRID!$B$3:$BI$3),0))*GRID!$B$66*(1-GRID!$B$69),0))</f>
        <v>30464</v>
      </c>
      <c r="L147" s="48" cm="1">
        <f t="array" ref="L147">IF($I$2="Раннее бронирование",
INDEX(GRID!$B$17:$BI$27,MATCH(K$7,GRID!$A$17:$A$27,0),MATCH(1,($U$2=GRID!$B$1:$BI$1)*(КАЛЕНДАРЬ!$X7=GRID!$B$3:$BI$3), 0))*GRID!$B$66,
ROUNDUP(INDEX(GRID!$B$17:$BI$27,MATCH(K$7,GRID!$A$17:$A$27,0),MATCH(1,($U$2=GRID!$B$1:$BI$1)*(КАЛЕНДАРЬ!$X7=GRID!$B$3:$BI$3), 0))*GRID!$B$66*(1-GRID!$B$69),0))</f>
        <v>32164</v>
      </c>
      <c r="M147" s="47" cm="1">
        <f t="array" ref="M147">IF($I$2="Раннее бронирование",
INDEX(GRID!$B$4:$BI$14,MATCH(M$7,GRID!$A$4:$A$14,0),MATCH(1,($U$2=GRID!$B$1:$BI$1)*(КАЛЕНДАРЬ!$X7=GRID!$B$3:$BI$3), 0))*GRID!$B$66,
ROUNDUP(INDEX(GRID!$B$4:$BI$14,MATCH(M$7,GRID!$A$4:$A$14,0),MATCH(1,($U$2=GRID!$B$1:$BI$1)*(КАЛЕНДАРЬ!$X7=GRID!$B$3:$BI$3),0))*GRID!$B$66*(1-GRID!$B$69),0))</f>
        <v>34000</v>
      </c>
      <c r="N147" s="48" cm="1">
        <f t="array" ref="N147">IF($I$2="Раннее бронирование",
INDEX(GRID!$B$17:$BI$27,MATCH(M$7,GRID!$A$17:$A$27,0),MATCH(1,($U$2=GRID!$B$1:$BI$1)*(КАЛЕНДАРЬ!$X7=GRID!$B$3:$BI$3), 0))*GRID!$B$66,
ROUNDUP(INDEX(GRID!$B$17:$BI$27,MATCH(M$7,GRID!$A$17:$A$27,0),MATCH(1,($U$2=GRID!$B$1:$BI$1)*(КАЛЕНДАРЬ!$X7=GRID!$B$3:$BI$3), 0))*GRID!$B$66*(1-GRID!$B$69),0))</f>
        <v>35700</v>
      </c>
      <c r="O147" s="47" cm="1">
        <f t="array" ref="O147">IF($I$2="Раннее бронирование",
INDEX(GRID!$B$4:$BI$14,MATCH(O$7,GRID!$A$4:$A$14,0),MATCH(1,($U$2=GRID!$B$1:$BI$1)*(КАЛЕНДАРЬ!$X7=GRID!$B$3:$BI$3), 0))*GRID!$B$66,
ROUNDUP(INDEX(GRID!$B$4:$BI$14,MATCH(O$7,GRID!$A$4:$A$14,0),MATCH(1,($U$2=GRID!$B$1:$BI$1)*(КАЛЕНДАРЬ!$X7=GRID!$B$3:$BI$3),0))*GRID!$B$66*(1-GRID!$B$69),0))</f>
        <v>38420</v>
      </c>
      <c r="P147" s="48" cm="1">
        <f t="array" ref="P147">IF($I$2="Раннее бронирование",
INDEX(GRID!$B$17:$BI$27,MATCH(O$7,GRID!$A$17:$A$27,0),MATCH(1,($U$2=GRID!$B$1:$BI$1)*(КАЛЕНДАРЬ!$X7=GRID!$B$3:$BI$3), 0))*GRID!$B$66,
ROUNDUP(INDEX(GRID!$B$17:$BI$27,MATCH(O$7,GRID!$A$17:$A$27,0),MATCH(1,($U$2=GRID!$B$1:$BI$1)*(КАЛЕНДАРЬ!$X7=GRID!$B$3:$BI$3), 0))*GRID!$B$66*(1-GRID!$B$69),0))</f>
        <v>40120</v>
      </c>
      <c r="Q147" s="47" cm="1">
        <f t="array" ref="Q147">IF($I$2="Раннее бронирование",
INDEX(GRID!$B$4:$BI$14,MATCH(Q$7,GRID!$A$4:$A$14,0),MATCH(1,($U$2=GRID!$B$1:$BI$1)*(КАЛЕНДАРЬ!$X7=GRID!$B$3:$BI$3), 0))*GRID!$B$66,
ROUNDUP(INDEX(GRID!$B$4:$BI$14,MATCH(Q$7,GRID!$A$4:$A$14,0),MATCH(1,($U$2=GRID!$B$1:$BI$1)*(КАЛЕНДАРЬ!$X7=GRID!$B$3:$BI$3),0))*GRID!$B$66*(1-GRID!$B$69),0))</f>
        <v>43384</v>
      </c>
      <c r="R147" s="48" cm="1">
        <f t="array" ref="R147">IF($I$2="Раннее бронирование",
INDEX(GRID!$B$17:$BI$27,MATCH(Q$7,GRID!$A$17:$A$27,0),MATCH(1,($U$2=GRID!$B$1:$BI$1)*(КАЛЕНДАРЬ!$X7=GRID!$B$3:$BI$3), 0))*GRID!$B$66,
ROUNDUP(INDEX(GRID!$B$17:$BI$27,MATCH(Q$7,GRID!$A$17:$A$27,0),MATCH(1,($U$2=GRID!$B$1:$BI$1)*(КАЛЕНДАРЬ!$X7=GRID!$B$3:$BI$3), 0))*GRID!$B$66*(1-GRID!$B$69),0))</f>
        <v>45084</v>
      </c>
      <c r="S147" s="47" cm="1">
        <f t="array" ref="S147">IF($I$2="Раннее бронирование",
INDEX(GRID!$B$4:$BI$14,MATCH(S$7,GRID!$A$4:$A$14,0),MATCH(1,($U$2=GRID!$B$1:$BI$1)*(КАЛЕНДАРЬ!$X7=GRID!$B$3:$BI$3), 0))*GRID!$B$66,
ROUNDUP(INDEX(GRID!$B$4:$BI$14,MATCH(S$7,GRID!$A$4:$A$14,0),MATCH(1,($U$2=GRID!$B$1:$BI$1)*(КАЛЕНДАРЬ!$X7=GRID!$B$3:$BI$3),0))*GRID!$B$66*(1-GRID!$B$69),0))</f>
        <v>53856</v>
      </c>
      <c r="T147" s="48" cm="1">
        <f t="array" ref="T147">IF($I$2="Раннее бронирование",
INDEX(GRID!$B$17:$BI$27,MATCH(S$7,GRID!$A$17:$A$27,0),MATCH(1,($U$2=GRID!$B$1:$BI$1)*(КАЛЕНДАРЬ!$X7=GRID!$B$3:$BI$3), 0))*GRID!$B$66,
ROUNDUP(INDEX(GRID!$B$17:$BI$27,MATCH(S$7,GRID!$A$17:$A$27,0),MATCH(1,($U$2=GRID!$B$1:$BI$1)*(КАЛЕНДАРЬ!$X7=GRID!$B$3:$BI$3), 0))*GRID!$B$66*(1-GRID!$B$69),0))</f>
        <v>55556</v>
      </c>
      <c r="U147" s="47" cm="1">
        <f t="array" ref="U147">IF($I$2="Раннее бронирование",
INDEX(GRID!$B$4:$BI$14,MATCH(U$7,GRID!$A$4:$A$14,0),MATCH(1,($U$2=GRID!$B$1:$BI$1)*(КАЛЕНДАРЬ!$X7=GRID!$B$3:$BI$3), 0))*GRID!$B$66,
ROUNDUP(INDEX(GRID!$B$4:$BI$14,MATCH(U$7,GRID!$A$4:$A$14,0),MATCH(1,($U$2=GRID!$B$1:$BI$1)*(КАЛЕНДАРЬ!$X7=GRID!$B$3:$BI$3),0))*GRID!$B$66*(1-GRID!$B$69),0))</f>
        <v>59840</v>
      </c>
      <c r="V147" s="48" cm="1">
        <f t="array" ref="V147">IF($I$2="Раннее бронирование",
INDEX(GRID!$B$17:$BI$27,MATCH(U$7,GRID!$A$17:$A$27,0),MATCH(1,($U$2=GRID!$B$1:$BI$1)*(КАЛЕНДАРЬ!$X7=GRID!$B$3:$BI$3), 0))*GRID!$B$66,
ROUNDUP(INDEX(GRID!$B$17:$BI$27,MATCH(U$7,GRID!$A$17:$A$27,0),MATCH(1,($U$2=GRID!$B$1:$BI$1)*(КАЛЕНДАРЬ!$X7=GRID!$B$3:$BI$3), 0))*GRID!$B$66*(1-GRID!$B$69),0))</f>
        <v>61540</v>
      </c>
      <c r="W147" s="47" cm="1">
        <f t="array" ref="W147">IF($I$2="Раннее бронирование",
INDEX(GRID!$B$4:$BI$14,MATCH(W$7,GRID!$A$4:$A$14,0),MATCH(1,($U$2=GRID!$B$1:$BI$1)*(КАЛЕНДАРЬ!$X7=GRID!$B$3:$BI$3), 0))*GRID!$B$66,
ROUNDUP(INDEX(GRID!$B$4:$BI$14,MATCH(W$7,GRID!$A$4:$A$14,0),MATCH(1,($U$2=GRID!$B$1:$BI$1)*(КАЛЕНДАРЬ!$X7=GRID!$B$3:$BI$3),0))*GRID!$B$66*(1-GRID!$B$69),0))</f>
        <v>215560</v>
      </c>
      <c r="X147" s="48" cm="1">
        <f t="array" ref="X147">IF($I$2="Раннее бронирование",
INDEX(GRID!$B$17:$BI$27,MATCH(W$7,GRID!$A$17:$A$27,0),MATCH(1,($U$2=GRID!$B$1:$BI$1)*(КАЛЕНДАРЬ!$X7=GRID!$B$3:$BI$3), 0))*GRID!$B$66,
ROUNDUP(INDEX(GRID!$B$17:$BI$27,MATCH(W$7,GRID!$A$17:$A$27,0),MATCH(1,($U$2=GRID!$B$1:$BI$1)*(КАЛЕНДАРЬ!$X7=GRID!$B$3:$BI$3), 0))*GRID!$B$66*(1-GRID!$B$69),0))</f>
        <v>217260</v>
      </c>
    </row>
    <row r="148" spans="1:24" hidden="1" x14ac:dyDescent="0.2">
      <c r="A148" s="117" t="s">
        <v>46</v>
      </c>
      <c r="B148" s="117">
        <v>5</v>
      </c>
      <c r="C148" s="47" cm="1">
        <f t="array" ref="C148">IF($I$2="Раннее бронирование",
INDEX(GRID!$B$4:$BI$14,MATCH(C$7,GRID!$A$4:$A$14,0),MATCH(1,($U$2=GRID!$B$1:$BI$1)*(КАЛЕНДАРЬ!$X8=GRID!$B$3:$BI$3), 0))*GRID!$B$66,
ROUNDUP(INDEX(GRID!$B$4:$BI$14,MATCH(C$7,GRID!$A$4:$A$14,0),MATCH(1,($U$2=GRID!$B$1:$BI$1)*(КАЛЕНДАРЬ!$X8=GRID!$B$3:$BI$3),0))*GRID!$B$66*(1-GRID!$B$69),0))</f>
        <v>19720</v>
      </c>
      <c r="D148" s="48" cm="1">
        <f t="array" ref="D148">IF($I$2="Раннее бронирование",
INDEX(GRID!$B$17:$BI$27,MATCH(C$7,GRID!$A$17:$A$27,0),MATCH(1,($U$2=GRID!$B$1:$BI$1)*(КАЛЕНДАРЬ!$X8=GRID!$B$3:$BI$3), 0))*GRID!$B$66,
ROUNDUP(INDEX(GRID!$B$17:$BI$27,MATCH(C$7,GRID!$A$17:$A$27,0),MATCH(1,($U$2=GRID!$B$1:$BI$1)*(КАЛЕНДАРЬ!$X8=GRID!$B$3:$BI$3), 0))*GRID!$B$66*(1-GRID!$B$69),0))</f>
        <v>21420</v>
      </c>
      <c r="E148" s="47" cm="1">
        <f t="array" ref="E148">IF($I$2="Раннее бронирование",
INDEX(GRID!$B$4:$BI$14,MATCH(E$7,GRID!$A$4:$A$14,0),MATCH(1,($U$2=GRID!$B$1:$BI$1)*(КАЛЕНДАРЬ!$X8=GRID!$B$3:$BI$3), 0))*GRID!$B$66,
ROUNDUP(INDEX(GRID!$B$4:$BI$14,MATCH(E$7,GRID!$A$4:$A$14,0),MATCH(1,($U$2=GRID!$B$1:$BI$1)*(КАЛЕНДАРЬ!$X8=GRID!$B$3:$BI$3),0))*GRID!$B$66*(1-GRID!$B$69),0))</f>
        <v>22032</v>
      </c>
      <c r="F148" s="48" cm="1">
        <f t="array" ref="F148">IF($I$2="Раннее бронирование",
INDEX(GRID!$B$17:$BI$27,MATCH(E$7,GRID!$A$17:$A$27,0),MATCH(1,($U$2=GRID!$B$1:$BI$1)*(КАЛЕНДАРЬ!$X8=GRID!$B$3:$BI$3), 0))*GRID!$B$66,
ROUNDUP(INDEX(GRID!$B$17:$BI$27,MATCH(E$7,GRID!$A$17:$A$27,0),MATCH(1,($U$2=GRID!$B$1:$BI$1)*(КАЛЕНДАРЬ!$X8=GRID!$B$3:$BI$3), 0))*GRID!$B$66*(1-GRID!$B$69),0))</f>
        <v>23732</v>
      </c>
      <c r="G148" s="47" cm="1">
        <f t="array" ref="G148">IF($I$2="Раннее бронирование",
INDEX(GRID!$B$4:$BI$14,MATCH(G$7,GRID!$A$4:$A$14,0),MATCH(1,($U$2=GRID!$B$1:$BI$1)*(КАЛЕНДАРЬ!$X8=GRID!$B$3:$BI$3), 0))*GRID!$B$66,
ROUNDUP(INDEX(GRID!$B$4:$BI$14,MATCH(G$7,GRID!$A$4:$A$14,0),MATCH(1,($U$2=GRID!$B$1:$BI$1)*(КАЛЕНДАРЬ!$X8=GRID!$B$3:$BI$3),0))*GRID!$B$66*(1-GRID!$B$69),0))</f>
        <v>24480</v>
      </c>
      <c r="H148" s="48" cm="1">
        <f t="array" ref="H148">IF($I$2="Раннее бронирование",
INDEX(GRID!$B$17:$BI$27,MATCH(G$7,GRID!$A$17:$A$27,0),MATCH(1,($U$2=GRID!$B$1:$BI$1)*(КАЛЕНДАРЬ!$X8=GRID!$B$3:$BI$3), 0))*GRID!$B$66,
ROUNDUP(INDEX(GRID!$B$17:$BI$27,MATCH(G$7,GRID!$A$17:$A$27,0),MATCH(1,($U$2=GRID!$B$1:$BI$1)*(КАЛЕНДАРЬ!$X8=GRID!$B$3:$BI$3), 0))*GRID!$B$66*(1-GRID!$B$69),0))</f>
        <v>26180</v>
      </c>
      <c r="I148" s="47" cm="1">
        <f t="array" ref="I148">IF($I$2="Раннее бронирование",
INDEX(GRID!$B$4:$BI$14,MATCH(I$7,GRID!$A$4:$A$14,0),MATCH(1,($U$2=GRID!$B$1:$BI$1)*(КАЛЕНДАРЬ!$X8=GRID!$B$3:$BI$3), 0))*GRID!$B$66,
ROUNDUP(INDEX(GRID!$B$4:$BI$14,MATCH(I$7,GRID!$A$4:$A$14,0),MATCH(1,($U$2=GRID!$B$1:$BI$1)*(КАЛЕНДАРЬ!$X8=GRID!$B$3:$BI$3),0))*GRID!$B$66*(1-GRID!$B$69),0))</f>
        <v>27336</v>
      </c>
      <c r="J148" s="48" cm="1">
        <f t="array" ref="J148">IF($I$2="Раннее бронирование",
INDEX(GRID!$B$17:$BI$27,MATCH(I$7,GRID!$A$17:$A$27,0),MATCH(1,($U$2=GRID!$B$1:$BI$1)*(КАЛЕНДАРЬ!$X8=GRID!$B$3:$BI$3), 0))*GRID!$B$66,
ROUNDUP(INDEX(GRID!$B$17:$BI$27,MATCH(I$7,GRID!$A$17:$A$27,0),MATCH(1,($U$2=GRID!$B$1:$BI$1)*(КАЛЕНДАРЬ!$X8=GRID!$B$3:$BI$3), 0))*GRID!$B$66*(1-GRID!$B$69),0))</f>
        <v>29036</v>
      </c>
      <c r="K148" s="47" cm="1">
        <f t="array" ref="K148">IF($I$2="Раннее бронирование",
INDEX(GRID!$B$4:$BI$14,MATCH(K$7,GRID!$A$4:$A$14,0),MATCH(1,($U$2=GRID!$B$1:$BI$1)*(КАЛЕНДАРЬ!$X8=GRID!$B$3:$BI$3), 0))*GRID!$B$66,
ROUNDUP(INDEX(GRID!$B$4:$BI$14,MATCH(K$7,GRID!$A$4:$A$14,0),MATCH(1,($U$2=GRID!$B$1:$BI$1)*(КАЛЕНДАРЬ!$X8=GRID!$B$3:$BI$3),0))*GRID!$B$66*(1-GRID!$B$69),0))</f>
        <v>30464</v>
      </c>
      <c r="L148" s="48" cm="1">
        <f t="array" ref="L148">IF($I$2="Раннее бронирование",
INDEX(GRID!$B$17:$BI$27,MATCH(K$7,GRID!$A$17:$A$27,0),MATCH(1,($U$2=GRID!$B$1:$BI$1)*(КАЛЕНДАРЬ!$X8=GRID!$B$3:$BI$3), 0))*GRID!$B$66,
ROUNDUP(INDEX(GRID!$B$17:$BI$27,MATCH(K$7,GRID!$A$17:$A$27,0),MATCH(1,($U$2=GRID!$B$1:$BI$1)*(КАЛЕНДАРЬ!$X8=GRID!$B$3:$BI$3), 0))*GRID!$B$66*(1-GRID!$B$69),0))</f>
        <v>32164</v>
      </c>
      <c r="M148" s="47" cm="1">
        <f t="array" ref="M148">IF($I$2="Раннее бронирование",
INDEX(GRID!$B$4:$BI$14,MATCH(M$7,GRID!$A$4:$A$14,0),MATCH(1,($U$2=GRID!$B$1:$BI$1)*(КАЛЕНДАРЬ!$X8=GRID!$B$3:$BI$3), 0))*GRID!$B$66,
ROUNDUP(INDEX(GRID!$B$4:$BI$14,MATCH(M$7,GRID!$A$4:$A$14,0),MATCH(1,($U$2=GRID!$B$1:$BI$1)*(КАЛЕНДАРЬ!$X8=GRID!$B$3:$BI$3),0))*GRID!$B$66*(1-GRID!$B$69),0))</f>
        <v>34000</v>
      </c>
      <c r="N148" s="48" cm="1">
        <f t="array" ref="N148">IF($I$2="Раннее бронирование",
INDEX(GRID!$B$17:$BI$27,MATCH(M$7,GRID!$A$17:$A$27,0),MATCH(1,($U$2=GRID!$B$1:$BI$1)*(КАЛЕНДАРЬ!$X8=GRID!$B$3:$BI$3), 0))*GRID!$B$66,
ROUNDUP(INDEX(GRID!$B$17:$BI$27,MATCH(M$7,GRID!$A$17:$A$27,0),MATCH(1,($U$2=GRID!$B$1:$BI$1)*(КАЛЕНДАРЬ!$X8=GRID!$B$3:$BI$3), 0))*GRID!$B$66*(1-GRID!$B$69),0))</f>
        <v>35700</v>
      </c>
      <c r="O148" s="47" cm="1">
        <f t="array" ref="O148">IF($I$2="Раннее бронирование",
INDEX(GRID!$B$4:$BI$14,MATCH(O$7,GRID!$A$4:$A$14,0),MATCH(1,($U$2=GRID!$B$1:$BI$1)*(КАЛЕНДАРЬ!$X8=GRID!$B$3:$BI$3), 0))*GRID!$B$66,
ROUNDUP(INDEX(GRID!$B$4:$BI$14,MATCH(O$7,GRID!$A$4:$A$14,0),MATCH(1,($U$2=GRID!$B$1:$BI$1)*(КАЛЕНДАРЬ!$X8=GRID!$B$3:$BI$3),0))*GRID!$B$66*(1-GRID!$B$69),0))</f>
        <v>38420</v>
      </c>
      <c r="P148" s="48" cm="1">
        <f t="array" ref="P148">IF($I$2="Раннее бронирование",
INDEX(GRID!$B$17:$BI$27,MATCH(O$7,GRID!$A$17:$A$27,0),MATCH(1,($U$2=GRID!$B$1:$BI$1)*(КАЛЕНДАРЬ!$X8=GRID!$B$3:$BI$3), 0))*GRID!$B$66,
ROUNDUP(INDEX(GRID!$B$17:$BI$27,MATCH(O$7,GRID!$A$17:$A$27,0),MATCH(1,($U$2=GRID!$B$1:$BI$1)*(КАЛЕНДАРЬ!$X8=GRID!$B$3:$BI$3), 0))*GRID!$B$66*(1-GRID!$B$69),0))</f>
        <v>40120</v>
      </c>
      <c r="Q148" s="47" cm="1">
        <f t="array" ref="Q148">IF($I$2="Раннее бронирование",
INDEX(GRID!$B$4:$BI$14,MATCH(Q$7,GRID!$A$4:$A$14,0),MATCH(1,($U$2=GRID!$B$1:$BI$1)*(КАЛЕНДАРЬ!$X8=GRID!$B$3:$BI$3), 0))*GRID!$B$66,
ROUNDUP(INDEX(GRID!$B$4:$BI$14,MATCH(Q$7,GRID!$A$4:$A$14,0),MATCH(1,($U$2=GRID!$B$1:$BI$1)*(КАЛЕНДАРЬ!$X8=GRID!$B$3:$BI$3),0))*GRID!$B$66*(1-GRID!$B$69),0))</f>
        <v>43384</v>
      </c>
      <c r="R148" s="48" cm="1">
        <f t="array" ref="R148">IF($I$2="Раннее бронирование",
INDEX(GRID!$B$17:$BI$27,MATCH(Q$7,GRID!$A$17:$A$27,0),MATCH(1,($U$2=GRID!$B$1:$BI$1)*(КАЛЕНДАРЬ!$X8=GRID!$B$3:$BI$3), 0))*GRID!$B$66,
ROUNDUP(INDEX(GRID!$B$17:$BI$27,MATCH(Q$7,GRID!$A$17:$A$27,0),MATCH(1,($U$2=GRID!$B$1:$BI$1)*(КАЛЕНДАРЬ!$X8=GRID!$B$3:$BI$3), 0))*GRID!$B$66*(1-GRID!$B$69),0))</f>
        <v>45084</v>
      </c>
      <c r="S148" s="47" cm="1">
        <f t="array" ref="S148">IF($I$2="Раннее бронирование",
INDEX(GRID!$B$4:$BI$14,MATCH(S$7,GRID!$A$4:$A$14,0),MATCH(1,($U$2=GRID!$B$1:$BI$1)*(КАЛЕНДАРЬ!$X8=GRID!$B$3:$BI$3), 0))*GRID!$B$66,
ROUNDUP(INDEX(GRID!$B$4:$BI$14,MATCH(S$7,GRID!$A$4:$A$14,0),MATCH(1,($U$2=GRID!$B$1:$BI$1)*(КАЛЕНДАРЬ!$X8=GRID!$B$3:$BI$3),0))*GRID!$B$66*(1-GRID!$B$69),0))</f>
        <v>53856</v>
      </c>
      <c r="T148" s="48" cm="1">
        <f t="array" ref="T148">IF($I$2="Раннее бронирование",
INDEX(GRID!$B$17:$BI$27,MATCH(S$7,GRID!$A$17:$A$27,0),MATCH(1,($U$2=GRID!$B$1:$BI$1)*(КАЛЕНДАРЬ!$X8=GRID!$B$3:$BI$3), 0))*GRID!$B$66,
ROUNDUP(INDEX(GRID!$B$17:$BI$27,MATCH(S$7,GRID!$A$17:$A$27,0),MATCH(1,($U$2=GRID!$B$1:$BI$1)*(КАЛЕНДАРЬ!$X8=GRID!$B$3:$BI$3), 0))*GRID!$B$66*(1-GRID!$B$69),0))</f>
        <v>55556</v>
      </c>
      <c r="U148" s="47" cm="1">
        <f t="array" ref="U148">IF($I$2="Раннее бронирование",
INDEX(GRID!$B$4:$BI$14,MATCH(U$7,GRID!$A$4:$A$14,0),MATCH(1,($U$2=GRID!$B$1:$BI$1)*(КАЛЕНДАРЬ!$X8=GRID!$B$3:$BI$3), 0))*GRID!$B$66,
ROUNDUP(INDEX(GRID!$B$4:$BI$14,MATCH(U$7,GRID!$A$4:$A$14,0),MATCH(1,($U$2=GRID!$B$1:$BI$1)*(КАЛЕНДАРЬ!$X8=GRID!$B$3:$BI$3),0))*GRID!$B$66*(1-GRID!$B$69),0))</f>
        <v>59840</v>
      </c>
      <c r="V148" s="48" cm="1">
        <f t="array" ref="V148">IF($I$2="Раннее бронирование",
INDEX(GRID!$B$17:$BI$27,MATCH(U$7,GRID!$A$17:$A$27,0),MATCH(1,($U$2=GRID!$B$1:$BI$1)*(КАЛЕНДАРЬ!$X8=GRID!$B$3:$BI$3), 0))*GRID!$B$66,
ROUNDUP(INDEX(GRID!$B$17:$BI$27,MATCH(U$7,GRID!$A$17:$A$27,0),MATCH(1,($U$2=GRID!$B$1:$BI$1)*(КАЛЕНДАРЬ!$X8=GRID!$B$3:$BI$3), 0))*GRID!$B$66*(1-GRID!$B$69),0))</f>
        <v>61540</v>
      </c>
      <c r="W148" s="47" cm="1">
        <f t="array" ref="W148">IF($I$2="Раннее бронирование",
INDEX(GRID!$B$4:$BI$14,MATCH(W$7,GRID!$A$4:$A$14,0),MATCH(1,($U$2=GRID!$B$1:$BI$1)*(КАЛЕНДАРЬ!$X8=GRID!$B$3:$BI$3), 0))*GRID!$B$66,
ROUNDUP(INDEX(GRID!$B$4:$BI$14,MATCH(W$7,GRID!$A$4:$A$14,0),MATCH(1,($U$2=GRID!$B$1:$BI$1)*(КАЛЕНДАРЬ!$X8=GRID!$B$3:$BI$3),0))*GRID!$B$66*(1-GRID!$B$69),0))</f>
        <v>215560</v>
      </c>
      <c r="X148" s="48" cm="1">
        <f t="array" ref="X148">IF($I$2="Раннее бронирование",
INDEX(GRID!$B$17:$BI$27,MATCH(W$7,GRID!$A$17:$A$27,0),MATCH(1,($U$2=GRID!$B$1:$BI$1)*(КАЛЕНДАРЬ!$X8=GRID!$B$3:$BI$3), 0))*GRID!$B$66,
ROUNDUP(INDEX(GRID!$B$17:$BI$27,MATCH(W$7,GRID!$A$17:$A$27,0),MATCH(1,($U$2=GRID!$B$1:$BI$1)*(КАЛЕНДАРЬ!$X8=GRID!$B$3:$BI$3), 0))*GRID!$B$66*(1-GRID!$B$69),0))</f>
        <v>217260</v>
      </c>
    </row>
    <row r="149" spans="1:24" hidden="1" x14ac:dyDescent="0.2">
      <c r="A149" s="117" t="s">
        <v>47</v>
      </c>
      <c r="B149" s="117">
        <v>6</v>
      </c>
      <c r="C149" s="47" cm="1">
        <f t="array" ref="C149">IF($I$2="Раннее бронирование",
INDEX(GRID!$B$4:$BI$14,MATCH(C$7,GRID!$A$4:$A$14,0),MATCH(1,($U$2=GRID!$B$1:$BI$1)*(КАЛЕНДАРЬ!$X9=GRID!$B$3:$BI$3), 0))*GRID!$B$66,
ROUNDUP(INDEX(GRID!$B$4:$BI$14,MATCH(C$7,GRID!$A$4:$A$14,0),MATCH(1,($U$2=GRID!$B$1:$BI$1)*(КАЛЕНДАРЬ!$X9=GRID!$B$3:$BI$3),0))*GRID!$B$66*(1-GRID!$B$69),0))</f>
        <v>19720</v>
      </c>
      <c r="D149" s="48" cm="1">
        <f t="array" ref="D149">IF($I$2="Раннее бронирование",
INDEX(GRID!$B$17:$BI$27,MATCH(C$7,GRID!$A$17:$A$27,0),MATCH(1,($U$2=GRID!$B$1:$BI$1)*(КАЛЕНДАРЬ!$X9=GRID!$B$3:$BI$3), 0))*GRID!$B$66,
ROUNDUP(INDEX(GRID!$B$17:$BI$27,MATCH(C$7,GRID!$A$17:$A$27,0),MATCH(1,($U$2=GRID!$B$1:$BI$1)*(КАЛЕНДАРЬ!$X9=GRID!$B$3:$BI$3), 0))*GRID!$B$66*(1-GRID!$B$69),0))</f>
        <v>21420</v>
      </c>
      <c r="E149" s="47" cm="1">
        <f t="array" ref="E149">IF($I$2="Раннее бронирование",
INDEX(GRID!$B$4:$BI$14,MATCH(E$7,GRID!$A$4:$A$14,0),MATCH(1,($U$2=GRID!$B$1:$BI$1)*(КАЛЕНДАРЬ!$X9=GRID!$B$3:$BI$3), 0))*GRID!$B$66,
ROUNDUP(INDEX(GRID!$B$4:$BI$14,MATCH(E$7,GRID!$A$4:$A$14,0),MATCH(1,($U$2=GRID!$B$1:$BI$1)*(КАЛЕНДАРЬ!$X9=GRID!$B$3:$BI$3),0))*GRID!$B$66*(1-GRID!$B$69),0))</f>
        <v>22032</v>
      </c>
      <c r="F149" s="48" cm="1">
        <f t="array" ref="F149">IF($I$2="Раннее бронирование",
INDEX(GRID!$B$17:$BI$27,MATCH(E$7,GRID!$A$17:$A$27,0),MATCH(1,($U$2=GRID!$B$1:$BI$1)*(КАЛЕНДАРЬ!$X9=GRID!$B$3:$BI$3), 0))*GRID!$B$66,
ROUNDUP(INDEX(GRID!$B$17:$BI$27,MATCH(E$7,GRID!$A$17:$A$27,0),MATCH(1,($U$2=GRID!$B$1:$BI$1)*(КАЛЕНДАРЬ!$X9=GRID!$B$3:$BI$3), 0))*GRID!$B$66*(1-GRID!$B$69),0))</f>
        <v>23732</v>
      </c>
      <c r="G149" s="47" cm="1">
        <f t="array" ref="G149">IF($I$2="Раннее бронирование",
INDEX(GRID!$B$4:$BI$14,MATCH(G$7,GRID!$A$4:$A$14,0),MATCH(1,($U$2=GRID!$B$1:$BI$1)*(КАЛЕНДАРЬ!$X9=GRID!$B$3:$BI$3), 0))*GRID!$B$66,
ROUNDUP(INDEX(GRID!$B$4:$BI$14,MATCH(G$7,GRID!$A$4:$A$14,0),MATCH(1,($U$2=GRID!$B$1:$BI$1)*(КАЛЕНДАРЬ!$X9=GRID!$B$3:$BI$3),0))*GRID!$B$66*(1-GRID!$B$69),0))</f>
        <v>24480</v>
      </c>
      <c r="H149" s="48" cm="1">
        <f t="array" ref="H149">IF($I$2="Раннее бронирование",
INDEX(GRID!$B$17:$BI$27,MATCH(G$7,GRID!$A$17:$A$27,0),MATCH(1,($U$2=GRID!$B$1:$BI$1)*(КАЛЕНДАРЬ!$X9=GRID!$B$3:$BI$3), 0))*GRID!$B$66,
ROUNDUP(INDEX(GRID!$B$17:$BI$27,MATCH(G$7,GRID!$A$17:$A$27,0),MATCH(1,($U$2=GRID!$B$1:$BI$1)*(КАЛЕНДАРЬ!$X9=GRID!$B$3:$BI$3), 0))*GRID!$B$66*(1-GRID!$B$69),0))</f>
        <v>26180</v>
      </c>
      <c r="I149" s="47" cm="1">
        <f t="array" ref="I149">IF($I$2="Раннее бронирование",
INDEX(GRID!$B$4:$BI$14,MATCH(I$7,GRID!$A$4:$A$14,0),MATCH(1,($U$2=GRID!$B$1:$BI$1)*(КАЛЕНДАРЬ!$X9=GRID!$B$3:$BI$3), 0))*GRID!$B$66,
ROUNDUP(INDEX(GRID!$B$4:$BI$14,MATCH(I$7,GRID!$A$4:$A$14,0),MATCH(1,($U$2=GRID!$B$1:$BI$1)*(КАЛЕНДАРЬ!$X9=GRID!$B$3:$BI$3),0))*GRID!$B$66*(1-GRID!$B$69),0))</f>
        <v>27336</v>
      </c>
      <c r="J149" s="48" cm="1">
        <f t="array" ref="J149">IF($I$2="Раннее бронирование",
INDEX(GRID!$B$17:$BI$27,MATCH(I$7,GRID!$A$17:$A$27,0),MATCH(1,($U$2=GRID!$B$1:$BI$1)*(КАЛЕНДАРЬ!$X9=GRID!$B$3:$BI$3), 0))*GRID!$B$66,
ROUNDUP(INDEX(GRID!$B$17:$BI$27,MATCH(I$7,GRID!$A$17:$A$27,0),MATCH(1,($U$2=GRID!$B$1:$BI$1)*(КАЛЕНДАРЬ!$X9=GRID!$B$3:$BI$3), 0))*GRID!$B$66*(1-GRID!$B$69),0))</f>
        <v>29036</v>
      </c>
      <c r="K149" s="47" cm="1">
        <f t="array" ref="K149">IF($I$2="Раннее бронирование",
INDEX(GRID!$B$4:$BI$14,MATCH(K$7,GRID!$A$4:$A$14,0),MATCH(1,($U$2=GRID!$B$1:$BI$1)*(КАЛЕНДАРЬ!$X9=GRID!$B$3:$BI$3), 0))*GRID!$B$66,
ROUNDUP(INDEX(GRID!$B$4:$BI$14,MATCH(K$7,GRID!$A$4:$A$14,0),MATCH(1,($U$2=GRID!$B$1:$BI$1)*(КАЛЕНДАРЬ!$X9=GRID!$B$3:$BI$3),0))*GRID!$B$66*(1-GRID!$B$69),0))</f>
        <v>30464</v>
      </c>
      <c r="L149" s="48" cm="1">
        <f t="array" ref="L149">IF($I$2="Раннее бронирование",
INDEX(GRID!$B$17:$BI$27,MATCH(K$7,GRID!$A$17:$A$27,0),MATCH(1,($U$2=GRID!$B$1:$BI$1)*(КАЛЕНДАРЬ!$X9=GRID!$B$3:$BI$3), 0))*GRID!$B$66,
ROUNDUP(INDEX(GRID!$B$17:$BI$27,MATCH(K$7,GRID!$A$17:$A$27,0),MATCH(1,($U$2=GRID!$B$1:$BI$1)*(КАЛЕНДАРЬ!$X9=GRID!$B$3:$BI$3), 0))*GRID!$B$66*(1-GRID!$B$69),0))</f>
        <v>32164</v>
      </c>
      <c r="M149" s="47" cm="1">
        <f t="array" ref="M149">IF($I$2="Раннее бронирование",
INDEX(GRID!$B$4:$BI$14,MATCH(M$7,GRID!$A$4:$A$14,0),MATCH(1,($U$2=GRID!$B$1:$BI$1)*(КАЛЕНДАРЬ!$X9=GRID!$B$3:$BI$3), 0))*GRID!$B$66,
ROUNDUP(INDEX(GRID!$B$4:$BI$14,MATCH(M$7,GRID!$A$4:$A$14,0),MATCH(1,($U$2=GRID!$B$1:$BI$1)*(КАЛЕНДАРЬ!$X9=GRID!$B$3:$BI$3),0))*GRID!$B$66*(1-GRID!$B$69),0))</f>
        <v>34000</v>
      </c>
      <c r="N149" s="48" cm="1">
        <f t="array" ref="N149">IF($I$2="Раннее бронирование",
INDEX(GRID!$B$17:$BI$27,MATCH(M$7,GRID!$A$17:$A$27,0),MATCH(1,($U$2=GRID!$B$1:$BI$1)*(КАЛЕНДАРЬ!$X9=GRID!$B$3:$BI$3), 0))*GRID!$B$66,
ROUNDUP(INDEX(GRID!$B$17:$BI$27,MATCH(M$7,GRID!$A$17:$A$27,0),MATCH(1,($U$2=GRID!$B$1:$BI$1)*(КАЛЕНДАРЬ!$X9=GRID!$B$3:$BI$3), 0))*GRID!$B$66*(1-GRID!$B$69),0))</f>
        <v>35700</v>
      </c>
      <c r="O149" s="47" cm="1">
        <f t="array" ref="O149">IF($I$2="Раннее бронирование",
INDEX(GRID!$B$4:$BI$14,MATCH(O$7,GRID!$A$4:$A$14,0),MATCH(1,($U$2=GRID!$B$1:$BI$1)*(КАЛЕНДАРЬ!$X9=GRID!$B$3:$BI$3), 0))*GRID!$B$66,
ROUNDUP(INDEX(GRID!$B$4:$BI$14,MATCH(O$7,GRID!$A$4:$A$14,0),MATCH(1,($U$2=GRID!$B$1:$BI$1)*(КАЛЕНДАРЬ!$X9=GRID!$B$3:$BI$3),0))*GRID!$B$66*(1-GRID!$B$69),0))</f>
        <v>38420</v>
      </c>
      <c r="P149" s="48" cm="1">
        <f t="array" ref="P149">IF($I$2="Раннее бронирование",
INDEX(GRID!$B$17:$BI$27,MATCH(O$7,GRID!$A$17:$A$27,0),MATCH(1,($U$2=GRID!$B$1:$BI$1)*(КАЛЕНДАРЬ!$X9=GRID!$B$3:$BI$3), 0))*GRID!$B$66,
ROUNDUP(INDEX(GRID!$B$17:$BI$27,MATCH(O$7,GRID!$A$17:$A$27,0),MATCH(1,($U$2=GRID!$B$1:$BI$1)*(КАЛЕНДАРЬ!$X9=GRID!$B$3:$BI$3), 0))*GRID!$B$66*(1-GRID!$B$69),0))</f>
        <v>40120</v>
      </c>
      <c r="Q149" s="47" cm="1">
        <f t="array" ref="Q149">IF($I$2="Раннее бронирование",
INDEX(GRID!$B$4:$BI$14,MATCH(Q$7,GRID!$A$4:$A$14,0),MATCH(1,($U$2=GRID!$B$1:$BI$1)*(КАЛЕНДАРЬ!$X9=GRID!$B$3:$BI$3), 0))*GRID!$B$66,
ROUNDUP(INDEX(GRID!$B$4:$BI$14,MATCH(Q$7,GRID!$A$4:$A$14,0),MATCH(1,($U$2=GRID!$B$1:$BI$1)*(КАЛЕНДАРЬ!$X9=GRID!$B$3:$BI$3),0))*GRID!$B$66*(1-GRID!$B$69),0))</f>
        <v>43384</v>
      </c>
      <c r="R149" s="48" cm="1">
        <f t="array" ref="R149">IF($I$2="Раннее бронирование",
INDEX(GRID!$B$17:$BI$27,MATCH(Q$7,GRID!$A$17:$A$27,0),MATCH(1,($U$2=GRID!$B$1:$BI$1)*(КАЛЕНДАРЬ!$X9=GRID!$B$3:$BI$3), 0))*GRID!$B$66,
ROUNDUP(INDEX(GRID!$B$17:$BI$27,MATCH(Q$7,GRID!$A$17:$A$27,0),MATCH(1,($U$2=GRID!$B$1:$BI$1)*(КАЛЕНДАРЬ!$X9=GRID!$B$3:$BI$3), 0))*GRID!$B$66*(1-GRID!$B$69),0))</f>
        <v>45084</v>
      </c>
      <c r="S149" s="47" cm="1">
        <f t="array" ref="S149">IF($I$2="Раннее бронирование",
INDEX(GRID!$B$4:$BI$14,MATCH(S$7,GRID!$A$4:$A$14,0),MATCH(1,($U$2=GRID!$B$1:$BI$1)*(КАЛЕНДАРЬ!$X9=GRID!$B$3:$BI$3), 0))*GRID!$B$66,
ROUNDUP(INDEX(GRID!$B$4:$BI$14,MATCH(S$7,GRID!$A$4:$A$14,0),MATCH(1,($U$2=GRID!$B$1:$BI$1)*(КАЛЕНДАРЬ!$X9=GRID!$B$3:$BI$3),0))*GRID!$B$66*(1-GRID!$B$69),0))</f>
        <v>53856</v>
      </c>
      <c r="T149" s="48" cm="1">
        <f t="array" ref="T149">IF($I$2="Раннее бронирование",
INDEX(GRID!$B$17:$BI$27,MATCH(S$7,GRID!$A$17:$A$27,0),MATCH(1,($U$2=GRID!$B$1:$BI$1)*(КАЛЕНДАРЬ!$X9=GRID!$B$3:$BI$3), 0))*GRID!$B$66,
ROUNDUP(INDEX(GRID!$B$17:$BI$27,MATCH(S$7,GRID!$A$17:$A$27,0),MATCH(1,($U$2=GRID!$B$1:$BI$1)*(КАЛЕНДАРЬ!$X9=GRID!$B$3:$BI$3), 0))*GRID!$B$66*(1-GRID!$B$69),0))</f>
        <v>55556</v>
      </c>
      <c r="U149" s="47" cm="1">
        <f t="array" ref="U149">IF($I$2="Раннее бронирование",
INDEX(GRID!$B$4:$BI$14,MATCH(U$7,GRID!$A$4:$A$14,0),MATCH(1,($U$2=GRID!$B$1:$BI$1)*(КАЛЕНДАРЬ!$X9=GRID!$B$3:$BI$3), 0))*GRID!$B$66,
ROUNDUP(INDEX(GRID!$B$4:$BI$14,MATCH(U$7,GRID!$A$4:$A$14,0),MATCH(1,($U$2=GRID!$B$1:$BI$1)*(КАЛЕНДАРЬ!$X9=GRID!$B$3:$BI$3),0))*GRID!$B$66*(1-GRID!$B$69),0))</f>
        <v>59840</v>
      </c>
      <c r="V149" s="48" cm="1">
        <f t="array" ref="V149">IF($I$2="Раннее бронирование",
INDEX(GRID!$B$17:$BI$27,MATCH(U$7,GRID!$A$17:$A$27,0),MATCH(1,($U$2=GRID!$B$1:$BI$1)*(КАЛЕНДАРЬ!$X9=GRID!$B$3:$BI$3), 0))*GRID!$B$66,
ROUNDUP(INDEX(GRID!$B$17:$BI$27,MATCH(U$7,GRID!$A$17:$A$27,0),MATCH(1,($U$2=GRID!$B$1:$BI$1)*(КАЛЕНДАРЬ!$X9=GRID!$B$3:$BI$3), 0))*GRID!$B$66*(1-GRID!$B$69),0))</f>
        <v>61540</v>
      </c>
      <c r="W149" s="47" cm="1">
        <f t="array" ref="W149">IF($I$2="Раннее бронирование",
INDEX(GRID!$B$4:$BI$14,MATCH(W$7,GRID!$A$4:$A$14,0),MATCH(1,($U$2=GRID!$B$1:$BI$1)*(КАЛЕНДАРЬ!$X9=GRID!$B$3:$BI$3), 0))*GRID!$B$66,
ROUNDUP(INDEX(GRID!$B$4:$BI$14,MATCH(W$7,GRID!$A$4:$A$14,0),MATCH(1,($U$2=GRID!$B$1:$BI$1)*(КАЛЕНДАРЬ!$X9=GRID!$B$3:$BI$3),0))*GRID!$B$66*(1-GRID!$B$69),0))</f>
        <v>215560</v>
      </c>
      <c r="X149" s="48" cm="1">
        <f t="array" ref="X149">IF($I$2="Раннее бронирование",
INDEX(GRID!$B$17:$BI$27,MATCH(W$7,GRID!$A$17:$A$27,0),MATCH(1,($U$2=GRID!$B$1:$BI$1)*(КАЛЕНДАРЬ!$X9=GRID!$B$3:$BI$3), 0))*GRID!$B$66,
ROUNDUP(INDEX(GRID!$B$17:$BI$27,MATCH(W$7,GRID!$A$17:$A$27,0),MATCH(1,($U$2=GRID!$B$1:$BI$1)*(КАЛЕНДАРЬ!$X9=GRID!$B$3:$BI$3), 0))*GRID!$B$66*(1-GRID!$B$69),0))</f>
        <v>217260</v>
      </c>
    </row>
    <row r="150" spans="1:24" hidden="1" x14ac:dyDescent="0.2">
      <c r="A150" s="117" t="s">
        <v>48</v>
      </c>
      <c r="B150" s="117">
        <v>7</v>
      </c>
      <c r="C150" s="47" cm="1">
        <f t="array" ref="C150">IF($I$2="Раннее бронирование",
INDEX(GRID!$B$4:$BI$14,MATCH(C$7,GRID!$A$4:$A$14,0),MATCH(1,($U$2=GRID!$B$1:$BI$1)*(КАЛЕНДАРЬ!$X10=GRID!$B$3:$BI$3), 0))*GRID!$B$66,
ROUNDUP(INDEX(GRID!$B$4:$BI$14,MATCH(C$7,GRID!$A$4:$A$14,0),MATCH(1,($U$2=GRID!$B$1:$BI$1)*(КАЛЕНДАРЬ!$X10=GRID!$B$3:$BI$3),0))*GRID!$B$66*(1-GRID!$B$69),0))</f>
        <v>19720</v>
      </c>
      <c r="D150" s="48" cm="1">
        <f t="array" ref="D150">IF($I$2="Раннее бронирование",
INDEX(GRID!$B$17:$BI$27,MATCH(C$7,GRID!$A$17:$A$27,0),MATCH(1,($U$2=GRID!$B$1:$BI$1)*(КАЛЕНДАРЬ!$X10=GRID!$B$3:$BI$3), 0))*GRID!$B$66,
ROUNDUP(INDEX(GRID!$B$17:$BI$27,MATCH(C$7,GRID!$A$17:$A$27,0),MATCH(1,($U$2=GRID!$B$1:$BI$1)*(КАЛЕНДАРЬ!$X10=GRID!$B$3:$BI$3), 0))*GRID!$B$66*(1-GRID!$B$69),0))</f>
        <v>21420</v>
      </c>
      <c r="E150" s="47" cm="1">
        <f t="array" ref="E150">IF($I$2="Раннее бронирование",
INDEX(GRID!$B$4:$BI$14,MATCH(E$7,GRID!$A$4:$A$14,0),MATCH(1,($U$2=GRID!$B$1:$BI$1)*(КАЛЕНДАРЬ!$X10=GRID!$B$3:$BI$3), 0))*GRID!$B$66,
ROUNDUP(INDEX(GRID!$B$4:$BI$14,MATCH(E$7,GRID!$A$4:$A$14,0),MATCH(1,($U$2=GRID!$B$1:$BI$1)*(КАЛЕНДАРЬ!$X10=GRID!$B$3:$BI$3),0))*GRID!$B$66*(1-GRID!$B$69),0))</f>
        <v>22032</v>
      </c>
      <c r="F150" s="48" cm="1">
        <f t="array" ref="F150">IF($I$2="Раннее бронирование",
INDEX(GRID!$B$17:$BI$27,MATCH(E$7,GRID!$A$17:$A$27,0),MATCH(1,($U$2=GRID!$B$1:$BI$1)*(КАЛЕНДАРЬ!$X10=GRID!$B$3:$BI$3), 0))*GRID!$B$66,
ROUNDUP(INDEX(GRID!$B$17:$BI$27,MATCH(E$7,GRID!$A$17:$A$27,0),MATCH(1,($U$2=GRID!$B$1:$BI$1)*(КАЛЕНДАРЬ!$X10=GRID!$B$3:$BI$3), 0))*GRID!$B$66*(1-GRID!$B$69),0))</f>
        <v>23732</v>
      </c>
      <c r="G150" s="47" cm="1">
        <f t="array" ref="G150">IF($I$2="Раннее бронирование",
INDEX(GRID!$B$4:$BI$14,MATCH(G$7,GRID!$A$4:$A$14,0),MATCH(1,($U$2=GRID!$B$1:$BI$1)*(КАЛЕНДАРЬ!$X10=GRID!$B$3:$BI$3), 0))*GRID!$B$66,
ROUNDUP(INDEX(GRID!$B$4:$BI$14,MATCH(G$7,GRID!$A$4:$A$14,0),MATCH(1,($U$2=GRID!$B$1:$BI$1)*(КАЛЕНДАРЬ!$X10=GRID!$B$3:$BI$3),0))*GRID!$B$66*(1-GRID!$B$69),0))</f>
        <v>24480</v>
      </c>
      <c r="H150" s="48" cm="1">
        <f t="array" ref="H150">IF($I$2="Раннее бронирование",
INDEX(GRID!$B$17:$BI$27,MATCH(G$7,GRID!$A$17:$A$27,0),MATCH(1,($U$2=GRID!$B$1:$BI$1)*(КАЛЕНДАРЬ!$X10=GRID!$B$3:$BI$3), 0))*GRID!$B$66,
ROUNDUP(INDEX(GRID!$B$17:$BI$27,MATCH(G$7,GRID!$A$17:$A$27,0),MATCH(1,($U$2=GRID!$B$1:$BI$1)*(КАЛЕНДАРЬ!$X10=GRID!$B$3:$BI$3), 0))*GRID!$B$66*(1-GRID!$B$69),0))</f>
        <v>26180</v>
      </c>
      <c r="I150" s="47" cm="1">
        <f t="array" ref="I150">IF($I$2="Раннее бронирование",
INDEX(GRID!$B$4:$BI$14,MATCH(I$7,GRID!$A$4:$A$14,0),MATCH(1,($U$2=GRID!$B$1:$BI$1)*(КАЛЕНДАРЬ!$X10=GRID!$B$3:$BI$3), 0))*GRID!$B$66,
ROUNDUP(INDEX(GRID!$B$4:$BI$14,MATCH(I$7,GRID!$A$4:$A$14,0),MATCH(1,($U$2=GRID!$B$1:$BI$1)*(КАЛЕНДАРЬ!$X10=GRID!$B$3:$BI$3),0))*GRID!$B$66*(1-GRID!$B$69),0))</f>
        <v>27336</v>
      </c>
      <c r="J150" s="48" cm="1">
        <f t="array" ref="J150">IF($I$2="Раннее бронирование",
INDEX(GRID!$B$17:$BI$27,MATCH(I$7,GRID!$A$17:$A$27,0),MATCH(1,($U$2=GRID!$B$1:$BI$1)*(КАЛЕНДАРЬ!$X10=GRID!$B$3:$BI$3), 0))*GRID!$B$66,
ROUNDUP(INDEX(GRID!$B$17:$BI$27,MATCH(I$7,GRID!$A$17:$A$27,0),MATCH(1,($U$2=GRID!$B$1:$BI$1)*(КАЛЕНДАРЬ!$X10=GRID!$B$3:$BI$3), 0))*GRID!$B$66*(1-GRID!$B$69),0))</f>
        <v>29036</v>
      </c>
      <c r="K150" s="47" cm="1">
        <f t="array" ref="K150">IF($I$2="Раннее бронирование",
INDEX(GRID!$B$4:$BI$14,MATCH(K$7,GRID!$A$4:$A$14,0),MATCH(1,($U$2=GRID!$B$1:$BI$1)*(КАЛЕНДАРЬ!$X10=GRID!$B$3:$BI$3), 0))*GRID!$B$66,
ROUNDUP(INDEX(GRID!$B$4:$BI$14,MATCH(K$7,GRID!$A$4:$A$14,0),MATCH(1,($U$2=GRID!$B$1:$BI$1)*(КАЛЕНДАРЬ!$X10=GRID!$B$3:$BI$3),0))*GRID!$B$66*(1-GRID!$B$69),0))</f>
        <v>30464</v>
      </c>
      <c r="L150" s="48" cm="1">
        <f t="array" ref="L150">IF($I$2="Раннее бронирование",
INDEX(GRID!$B$17:$BI$27,MATCH(K$7,GRID!$A$17:$A$27,0),MATCH(1,($U$2=GRID!$B$1:$BI$1)*(КАЛЕНДАРЬ!$X10=GRID!$B$3:$BI$3), 0))*GRID!$B$66,
ROUNDUP(INDEX(GRID!$B$17:$BI$27,MATCH(K$7,GRID!$A$17:$A$27,0),MATCH(1,($U$2=GRID!$B$1:$BI$1)*(КАЛЕНДАРЬ!$X10=GRID!$B$3:$BI$3), 0))*GRID!$B$66*(1-GRID!$B$69),0))</f>
        <v>32164</v>
      </c>
      <c r="M150" s="47" cm="1">
        <f t="array" ref="M150">IF($I$2="Раннее бронирование",
INDEX(GRID!$B$4:$BI$14,MATCH(M$7,GRID!$A$4:$A$14,0),MATCH(1,($U$2=GRID!$B$1:$BI$1)*(КАЛЕНДАРЬ!$X10=GRID!$B$3:$BI$3), 0))*GRID!$B$66,
ROUNDUP(INDEX(GRID!$B$4:$BI$14,MATCH(M$7,GRID!$A$4:$A$14,0),MATCH(1,($U$2=GRID!$B$1:$BI$1)*(КАЛЕНДАРЬ!$X10=GRID!$B$3:$BI$3),0))*GRID!$B$66*(1-GRID!$B$69),0))</f>
        <v>34000</v>
      </c>
      <c r="N150" s="48" cm="1">
        <f t="array" ref="N150">IF($I$2="Раннее бронирование",
INDEX(GRID!$B$17:$BI$27,MATCH(M$7,GRID!$A$17:$A$27,0),MATCH(1,($U$2=GRID!$B$1:$BI$1)*(КАЛЕНДАРЬ!$X10=GRID!$B$3:$BI$3), 0))*GRID!$B$66,
ROUNDUP(INDEX(GRID!$B$17:$BI$27,MATCH(M$7,GRID!$A$17:$A$27,0),MATCH(1,($U$2=GRID!$B$1:$BI$1)*(КАЛЕНДАРЬ!$X10=GRID!$B$3:$BI$3), 0))*GRID!$B$66*(1-GRID!$B$69),0))</f>
        <v>35700</v>
      </c>
      <c r="O150" s="47" cm="1">
        <f t="array" ref="O150">IF($I$2="Раннее бронирование",
INDEX(GRID!$B$4:$BI$14,MATCH(O$7,GRID!$A$4:$A$14,0),MATCH(1,($U$2=GRID!$B$1:$BI$1)*(КАЛЕНДАРЬ!$X10=GRID!$B$3:$BI$3), 0))*GRID!$B$66,
ROUNDUP(INDEX(GRID!$B$4:$BI$14,MATCH(O$7,GRID!$A$4:$A$14,0),MATCH(1,($U$2=GRID!$B$1:$BI$1)*(КАЛЕНДАРЬ!$X10=GRID!$B$3:$BI$3),0))*GRID!$B$66*(1-GRID!$B$69),0))</f>
        <v>38420</v>
      </c>
      <c r="P150" s="48" cm="1">
        <f t="array" ref="P150">IF($I$2="Раннее бронирование",
INDEX(GRID!$B$17:$BI$27,MATCH(O$7,GRID!$A$17:$A$27,0),MATCH(1,($U$2=GRID!$B$1:$BI$1)*(КАЛЕНДАРЬ!$X10=GRID!$B$3:$BI$3), 0))*GRID!$B$66,
ROUNDUP(INDEX(GRID!$B$17:$BI$27,MATCH(O$7,GRID!$A$17:$A$27,0),MATCH(1,($U$2=GRID!$B$1:$BI$1)*(КАЛЕНДАРЬ!$X10=GRID!$B$3:$BI$3), 0))*GRID!$B$66*(1-GRID!$B$69),0))</f>
        <v>40120</v>
      </c>
      <c r="Q150" s="47" cm="1">
        <f t="array" ref="Q150">IF($I$2="Раннее бронирование",
INDEX(GRID!$B$4:$BI$14,MATCH(Q$7,GRID!$A$4:$A$14,0),MATCH(1,($U$2=GRID!$B$1:$BI$1)*(КАЛЕНДАРЬ!$X10=GRID!$B$3:$BI$3), 0))*GRID!$B$66,
ROUNDUP(INDEX(GRID!$B$4:$BI$14,MATCH(Q$7,GRID!$A$4:$A$14,0),MATCH(1,($U$2=GRID!$B$1:$BI$1)*(КАЛЕНДАРЬ!$X10=GRID!$B$3:$BI$3),0))*GRID!$B$66*(1-GRID!$B$69),0))</f>
        <v>43384</v>
      </c>
      <c r="R150" s="48" cm="1">
        <f t="array" ref="R150">IF($I$2="Раннее бронирование",
INDEX(GRID!$B$17:$BI$27,MATCH(Q$7,GRID!$A$17:$A$27,0),MATCH(1,($U$2=GRID!$B$1:$BI$1)*(КАЛЕНДАРЬ!$X10=GRID!$B$3:$BI$3), 0))*GRID!$B$66,
ROUNDUP(INDEX(GRID!$B$17:$BI$27,MATCH(Q$7,GRID!$A$17:$A$27,0),MATCH(1,($U$2=GRID!$B$1:$BI$1)*(КАЛЕНДАРЬ!$X10=GRID!$B$3:$BI$3), 0))*GRID!$B$66*(1-GRID!$B$69),0))</f>
        <v>45084</v>
      </c>
      <c r="S150" s="47" cm="1">
        <f t="array" ref="S150">IF($I$2="Раннее бронирование",
INDEX(GRID!$B$4:$BI$14,MATCH(S$7,GRID!$A$4:$A$14,0),MATCH(1,($U$2=GRID!$B$1:$BI$1)*(КАЛЕНДАРЬ!$X10=GRID!$B$3:$BI$3), 0))*GRID!$B$66,
ROUNDUP(INDEX(GRID!$B$4:$BI$14,MATCH(S$7,GRID!$A$4:$A$14,0),MATCH(1,($U$2=GRID!$B$1:$BI$1)*(КАЛЕНДАРЬ!$X10=GRID!$B$3:$BI$3),0))*GRID!$B$66*(1-GRID!$B$69),0))</f>
        <v>53856</v>
      </c>
      <c r="T150" s="48" cm="1">
        <f t="array" ref="T150">IF($I$2="Раннее бронирование",
INDEX(GRID!$B$17:$BI$27,MATCH(S$7,GRID!$A$17:$A$27,0),MATCH(1,($U$2=GRID!$B$1:$BI$1)*(КАЛЕНДАРЬ!$X10=GRID!$B$3:$BI$3), 0))*GRID!$B$66,
ROUNDUP(INDEX(GRID!$B$17:$BI$27,MATCH(S$7,GRID!$A$17:$A$27,0),MATCH(1,($U$2=GRID!$B$1:$BI$1)*(КАЛЕНДАРЬ!$X10=GRID!$B$3:$BI$3), 0))*GRID!$B$66*(1-GRID!$B$69),0))</f>
        <v>55556</v>
      </c>
      <c r="U150" s="47" cm="1">
        <f t="array" ref="U150">IF($I$2="Раннее бронирование",
INDEX(GRID!$B$4:$BI$14,MATCH(U$7,GRID!$A$4:$A$14,0),MATCH(1,($U$2=GRID!$B$1:$BI$1)*(КАЛЕНДАРЬ!$X10=GRID!$B$3:$BI$3), 0))*GRID!$B$66,
ROUNDUP(INDEX(GRID!$B$4:$BI$14,MATCH(U$7,GRID!$A$4:$A$14,0),MATCH(1,($U$2=GRID!$B$1:$BI$1)*(КАЛЕНДАРЬ!$X10=GRID!$B$3:$BI$3),0))*GRID!$B$66*(1-GRID!$B$69),0))</f>
        <v>59840</v>
      </c>
      <c r="V150" s="48" cm="1">
        <f t="array" ref="V150">IF($I$2="Раннее бронирование",
INDEX(GRID!$B$17:$BI$27,MATCH(U$7,GRID!$A$17:$A$27,0),MATCH(1,($U$2=GRID!$B$1:$BI$1)*(КАЛЕНДАРЬ!$X10=GRID!$B$3:$BI$3), 0))*GRID!$B$66,
ROUNDUP(INDEX(GRID!$B$17:$BI$27,MATCH(U$7,GRID!$A$17:$A$27,0),MATCH(1,($U$2=GRID!$B$1:$BI$1)*(КАЛЕНДАРЬ!$X10=GRID!$B$3:$BI$3), 0))*GRID!$B$66*(1-GRID!$B$69),0))</f>
        <v>61540</v>
      </c>
      <c r="W150" s="47" cm="1">
        <f t="array" ref="W150">IF($I$2="Раннее бронирование",
INDEX(GRID!$B$4:$BI$14,MATCH(W$7,GRID!$A$4:$A$14,0),MATCH(1,($U$2=GRID!$B$1:$BI$1)*(КАЛЕНДАРЬ!$X10=GRID!$B$3:$BI$3), 0))*GRID!$B$66,
ROUNDUP(INDEX(GRID!$B$4:$BI$14,MATCH(W$7,GRID!$A$4:$A$14,0),MATCH(1,($U$2=GRID!$B$1:$BI$1)*(КАЛЕНДАРЬ!$X10=GRID!$B$3:$BI$3),0))*GRID!$B$66*(1-GRID!$B$69),0))</f>
        <v>215560</v>
      </c>
      <c r="X150" s="48" cm="1">
        <f t="array" ref="X150">IF($I$2="Раннее бронирование",
INDEX(GRID!$B$17:$BI$27,MATCH(W$7,GRID!$A$17:$A$27,0),MATCH(1,($U$2=GRID!$B$1:$BI$1)*(КАЛЕНДАРЬ!$X10=GRID!$B$3:$BI$3), 0))*GRID!$B$66,
ROUNDUP(INDEX(GRID!$B$17:$BI$27,MATCH(W$7,GRID!$A$17:$A$27,0),MATCH(1,($U$2=GRID!$B$1:$BI$1)*(КАЛЕНДАРЬ!$X10=GRID!$B$3:$BI$3), 0))*GRID!$B$66*(1-GRID!$B$69),0))</f>
        <v>217260</v>
      </c>
    </row>
    <row r="151" spans="1:24" hidden="1" x14ac:dyDescent="0.2">
      <c r="A151" s="117" t="s">
        <v>42</v>
      </c>
      <c r="B151" s="117">
        <v>8</v>
      </c>
      <c r="C151" s="47" cm="1">
        <f t="array" ref="C151">IF($I$2="Раннее бронирование",
INDEX(GRID!$B$4:$BI$14,MATCH(C$7,GRID!$A$4:$A$14,0),MATCH(1,($U$2=GRID!$B$1:$BI$1)*(КАЛЕНДАРЬ!$X11=GRID!$B$3:$BI$3), 0))*GRID!$B$66,
ROUNDUP(INDEX(GRID!$B$4:$BI$14,MATCH(C$7,GRID!$A$4:$A$14,0),MATCH(1,($U$2=GRID!$B$1:$BI$1)*(КАЛЕНДАРЬ!$X11=GRID!$B$3:$BI$3),0))*GRID!$B$66*(1-GRID!$B$69),0))</f>
        <v>19720</v>
      </c>
      <c r="D151" s="48" cm="1">
        <f t="array" ref="D151">IF($I$2="Раннее бронирование",
INDEX(GRID!$B$17:$BI$27,MATCH(C$7,GRID!$A$17:$A$27,0),MATCH(1,($U$2=GRID!$B$1:$BI$1)*(КАЛЕНДАРЬ!$X11=GRID!$B$3:$BI$3), 0))*GRID!$B$66,
ROUNDUP(INDEX(GRID!$B$17:$BI$27,MATCH(C$7,GRID!$A$17:$A$27,0),MATCH(1,($U$2=GRID!$B$1:$BI$1)*(КАЛЕНДАРЬ!$X11=GRID!$B$3:$BI$3), 0))*GRID!$B$66*(1-GRID!$B$69),0))</f>
        <v>21420</v>
      </c>
      <c r="E151" s="47" cm="1">
        <f t="array" ref="E151">IF($I$2="Раннее бронирование",
INDEX(GRID!$B$4:$BI$14,MATCH(E$7,GRID!$A$4:$A$14,0),MATCH(1,($U$2=GRID!$B$1:$BI$1)*(КАЛЕНДАРЬ!$X11=GRID!$B$3:$BI$3), 0))*GRID!$B$66,
ROUNDUP(INDEX(GRID!$B$4:$BI$14,MATCH(E$7,GRID!$A$4:$A$14,0),MATCH(1,($U$2=GRID!$B$1:$BI$1)*(КАЛЕНДАРЬ!$X11=GRID!$B$3:$BI$3),0))*GRID!$B$66*(1-GRID!$B$69),0))</f>
        <v>22032</v>
      </c>
      <c r="F151" s="48" cm="1">
        <f t="array" ref="F151">IF($I$2="Раннее бронирование",
INDEX(GRID!$B$17:$BI$27,MATCH(E$7,GRID!$A$17:$A$27,0),MATCH(1,($U$2=GRID!$B$1:$BI$1)*(КАЛЕНДАРЬ!$X11=GRID!$B$3:$BI$3), 0))*GRID!$B$66,
ROUNDUP(INDEX(GRID!$B$17:$BI$27,MATCH(E$7,GRID!$A$17:$A$27,0),MATCH(1,($U$2=GRID!$B$1:$BI$1)*(КАЛЕНДАРЬ!$X11=GRID!$B$3:$BI$3), 0))*GRID!$B$66*(1-GRID!$B$69),0))</f>
        <v>23732</v>
      </c>
      <c r="G151" s="47" cm="1">
        <f t="array" ref="G151">IF($I$2="Раннее бронирование",
INDEX(GRID!$B$4:$BI$14,MATCH(G$7,GRID!$A$4:$A$14,0),MATCH(1,($U$2=GRID!$B$1:$BI$1)*(КАЛЕНДАРЬ!$X11=GRID!$B$3:$BI$3), 0))*GRID!$B$66,
ROUNDUP(INDEX(GRID!$B$4:$BI$14,MATCH(G$7,GRID!$A$4:$A$14,0),MATCH(1,($U$2=GRID!$B$1:$BI$1)*(КАЛЕНДАРЬ!$X11=GRID!$B$3:$BI$3),0))*GRID!$B$66*(1-GRID!$B$69),0))</f>
        <v>24480</v>
      </c>
      <c r="H151" s="48" cm="1">
        <f t="array" ref="H151">IF($I$2="Раннее бронирование",
INDEX(GRID!$B$17:$BI$27,MATCH(G$7,GRID!$A$17:$A$27,0),MATCH(1,($U$2=GRID!$B$1:$BI$1)*(КАЛЕНДАРЬ!$X11=GRID!$B$3:$BI$3), 0))*GRID!$B$66,
ROUNDUP(INDEX(GRID!$B$17:$BI$27,MATCH(G$7,GRID!$A$17:$A$27,0),MATCH(1,($U$2=GRID!$B$1:$BI$1)*(КАЛЕНДАРЬ!$X11=GRID!$B$3:$BI$3), 0))*GRID!$B$66*(1-GRID!$B$69),0))</f>
        <v>26180</v>
      </c>
      <c r="I151" s="47" cm="1">
        <f t="array" ref="I151">IF($I$2="Раннее бронирование",
INDEX(GRID!$B$4:$BI$14,MATCH(I$7,GRID!$A$4:$A$14,0),MATCH(1,($U$2=GRID!$B$1:$BI$1)*(КАЛЕНДАРЬ!$X11=GRID!$B$3:$BI$3), 0))*GRID!$B$66,
ROUNDUP(INDEX(GRID!$B$4:$BI$14,MATCH(I$7,GRID!$A$4:$A$14,0),MATCH(1,($U$2=GRID!$B$1:$BI$1)*(КАЛЕНДАРЬ!$X11=GRID!$B$3:$BI$3),0))*GRID!$B$66*(1-GRID!$B$69),0))</f>
        <v>27336</v>
      </c>
      <c r="J151" s="48" cm="1">
        <f t="array" ref="J151">IF($I$2="Раннее бронирование",
INDEX(GRID!$B$17:$BI$27,MATCH(I$7,GRID!$A$17:$A$27,0),MATCH(1,($U$2=GRID!$B$1:$BI$1)*(КАЛЕНДАРЬ!$X11=GRID!$B$3:$BI$3), 0))*GRID!$B$66,
ROUNDUP(INDEX(GRID!$B$17:$BI$27,MATCH(I$7,GRID!$A$17:$A$27,0),MATCH(1,($U$2=GRID!$B$1:$BI$1)*(КАЛЕНДАРЬ!$X11=GRID!$B$3:$BI$3), 0))*GRID!$B$66*(1-GRID!$B$69),0))</f>
        <v>29036</v>
      </c>
      <c r="K151" s="47" cm="1">
        <f t="array" ref="K151">IF($I$2="Раннее бронирование",
INDEX(GRID!$B$4:$BI$14,MATCH(K$7,GRID!$A$4:$A$14,0),MATCH(1,($U$2=GRID!$B$1:$BI$1)*(КАЛЕНДАРЬ!$X11=GRID!$B$3:$BI$3), 0))*GRID!$B$66,
ROUNDUP(INDEX(GRID!$B$4:$BI$14,MATCH(K$7,GRID!$A$4:$A$14,0),MATCH(1,($U$2=GRID!$B$1:$BI$1)*(КАЛЕНДАРЬ!$X11=GRID!$B$3:$BI$3),0))*GRID!$B$66*(1-GRID!$B$69),0))</f>
        <v>30464</v>
      </c>
      <c r="L151" s="48" cm="1">
        <f t="array" ref="L151">IF($I$2="Раннее бронирование",
INDEX(GRID!$B$17:$BI$27,MATCH(K$7,GRID!$A$17:$A$27,0),MATCH(1,($U$2=GRID!$B$1:$BI$1)*(КАЛЕНДАРЬ!$X11=GRID!$B$3:$BI$3), 0))*GRID!$B$66,
ROUNDUP(INDEX(GRID!$B$17:$BI$27,MATCH(K$7,GRID!$A$17:$A$27,0),MATCH(1,($U$2=GRID!$B$1:$BI$1)*(КАЛЕНДАРЬ!$X11=GRID!$B$3:$BI$3), 0))*GRID!$B$66*(1-GRID!$B$69),0))</f>
        <v>32164</v>
      </c>
      <c r="M151" s="47" cm="1">
        <f t="array" ref="M151">IF($I$2="Раннее бронирование",
INDEX(GRID!$B$4:$BI$14,MATCH(M$7,GRID!$A$4:$A$14,0),MATCH(1,($U$2=GRID!$B$1:$BI$1)*(КАЛЕНДАРЬ!$X11=GRID!$B$3:$BI$3), 0))*GRID!$B$66,
ROUNDUP(INDEX(GRID!$B$4:$BI$14,MATCH(M$7,GRID!$A$4:$A$14,0),MATCH(1,($U$2=GRID!$B$1:$BI$1)*(КАЛЕНДАРЬ!$X11=GRID!$B$3:$BI$3),0))*GRID!$B$66*(1-GRID!$B$69),0))</f>
        <v>34000</v>
      </c>
      <c r="N151" s="48" cm="1">
        <f t="array" ref="N151">IF($I$2="Раннее бронирование",
INDEX(GRID!$B$17:$BI$27,MATCH(M$7,GRID!$A$17:$A$27,0),MATCH(1,($U$2=GRID!$B$1:$BI$1)*(КАЛЕНДАРЬ!$X11=GRID!$B$3:$BI$3), 0))*GRID!$B$66,
ROUNDUP(INDEX(GRID!$B$17:$BI$27,MATCH(M$7,GRID!$A$17:$A$27,0),MATCH(1,($U$2=GRID!$B$1:$BI$1)*(КАЛЕНДАРЬ!$X11=GRID!$B$3:$BI$3), 0))*GRID!$B$66*(1-GRID!$B$69),0))</f>
        <v>35700</v>
      </c>
      <c r="O151" s="47" cm="1">
        <f t="array" ref="O151">IF($I$2="Раннее бронирование",
INDEX(GRID!$B$4:$BI$14,MATCH(O$7,GRID!$A$4:$A$14,0),MATCH(1,($U$2=GRID!$B$1:$BI$1)*(КАЛЕНДАРЬ!$X11=GRID!$B$3:$BI$3), 0))*GRID!$B$66,
ROUNDUP(INDEX(GRID!$B$4:$BI$14,MATCH(O$7,GRID!$A$4:$A$14,0),MATCH(1,($U$2=GRID!$B$1:$BI$1)*(КАЛЕНДАРЬ!$X11=GRID!$B$3:$BI$3),0))*GRID!$B$66*(1-GRID!$B$69),0))</f>
        <v>38420</v>
      </c>
      <c r="P151" s="48" cm="1">
        <f t="array" ref="P151">IF($I$2="Раннее бронирование",
INDEX(GRID!$B$17:$BI$27,MATCH(O$7,GRID!$A$17:$A$27,0),MATCH(1,($U$2=GRID!$B$1:$BI$1)*(КАЛЕНДАРЬ!$X11=GRID!$B$3:$BI$3), 0))*GRID!$B$66,
ROUNDUP(INDEX(GRID!$B$17:$BI$27,MATCH(O$7,GRID!$A$17:$A$27,0),MATCH(1,($U$2=GRID!$B$1:$BI$1)*(КАЛЕНДАРЬ!$X11=GRID!$B$3:$BI$3), 0))*GRID!$B$66*(1-GRID!$B$69),0))</f>
        <v>40120</v>
      </c>
      <c r="Q151" s="47" cm="1">
        <f t="array" ref="Q151">IF($I$2="Раннее бронирование",
INDEX(GRID!$B$4:$BI$14,MATCH(Q$7,GRID!$A$4:$A$14,0),MATCH(1,($U$2=GRID!$B$1:$BI$1)*(КАЛЕНДАРЬ!$X11=GRID!$B$3:$BI$3), 0))*GRID!$B$66,
ROUNDUP(INDEX(GRID!$B$4:$BI$14,MATCH(Q$7,GRID!$A$4:$A$14,0),MATCH(1,($U$2=GRID!$B$1:$BI$1)*(КАЛЕНДАРЬ!$X11=GRID!$B$3:$BI$3),0))*GRID!$B$66*(1-GRID!$B$69),0))</f>
        <v>43384</v>
      </c>
      <c r="R151" s="48" cm="1">
        <f t="array" ref="R151">IF($I$2="Раннее бронирование",
INDEX(GRID!$B$17:$BI$27,MATCH(Q$7,GRID!$A$17:$A$27,0),MATCH(1,($U$2=GRID!$B$1:$BI$1)*(КАЛЕНДАРЬ!$X11=GRID!$B$3:$BI$3), 0))*GRID!$B$66,
ROUNDUP(INDEX(GRID!$B$17:$BI$27,MATCH(Q$7,GRID!$A$17:$A$27,0),MATCH(1,($U$2=GRID!$B$1:$BI$1)*(КАЛЕНДАРЬ!$X11=GRID!$B$3:$BI$3), 0))*GRID!$B$66*(1-GRID!$B$69),0))</f>
        <v>45084</v>
      </c>
      <c r="S151" s="47" cm="1">
        <f t="array" ref="S151">IF($I$2="Раннее бронирование",
INDEX(GRID!$B$4:$BI$14,MATCH(S$7,GRID!$A$4:$A$14,0),MATCH(1,($U$2=GRID!$B$1:$BI$1)*(КАЛЕНДАРЬ!$X11=GRID!$B$3:$BI$3), 0))*GRID!$B$66,
ROUNDUP(INDEX(GRID!$B$4:$BI$14,MATCH(S$7,GRID!$A$4:$A$14,0),MATCH(1,($U$2=GRID!$B$1:$BI$1)*(КАЛЕНДАРЬ!$X11=GRID!$B$3:$BI$3),0))*GRID!$B$66*(1-GRID!$B$69),0))</f>
        <v>53856</v>
      </c>
      <c r="T151" s="48" cm="1">
        <f t="array" ref="T151">IF($I$2="Раннее бронирование",
INDEX(GRID!$B$17:$BI$27,MATCH(S$7,GRID!$A$17:$A$27,0),MATCH(1,($U$2=GRID!$B$1:$BI$1)*(КАЛЕНДАРЬ!$X11=GRID!$B$3:$BI$3), 0))*GRID!$B$66,
ROUNDUP(INDEX(GRID!$B$17:$BI$27,MATCH(S$7,GRID!$A$17:$A$27,0),MATCH(1,($U$2=GRID!$B$1:$BI$1)*(КАЛЕНДАРЬ!$X11=GRID!$B$3:$BI$3), 0))*GRID!$B$66*(1-GRID!$B$69),0))</f>
        <v>55556</v>
      </c>
      <c r="U151" s="47" cm="1">
        <f t="array" ref="U151">IF($I$2="Раннее бронирование",
INDEX(GRID!$B$4:$BI$14,MATCH(U$7,GRID!$A$4:$A$14,0),MATCH(1,($U$2=GRID!$B$1:$BI$1)*(КАЛЕНДАРЬ!$X11=GRID!$B$3:$BI$3), 0))*GRID!$B$66,
ROUNDUP(INDEX(GRID!$B$4:$BI$14,MATCH(U$7,GRID!$A$4:$A$14,0),MATCH(1,($U$2=GRID!$B$1:$BI$1)*(КАЛЕНДАРЬ!$X11=GRID!$B$3:$BI$3),0))*GRID!$B$66*(1-GRID!$B$69),0))</f>
        <v>59840</v>
      </c>
      <c r="V151" s="48" cm="1">
        <f t="array" ref="V151">IF($I$2="Раннее бронирование",
INDEX(GRID!$B$17:$BI$27,MATCH(U$7,GRID!$A$17:$A$27,0),MATCH(1,($U$2=GRID!$B$1:$BI$1)*(КАЛЕНДАРЬ!$X11=GRID!$B$3:$BI$3), 0))*GRID!$B$66,
ROUNDUP(INDEX(GRID!$B$17:$BI$27,MATCH(U$7,GRID!$A$17:$A$27,0),MATCH(1,($U$2=GRID!$B$1:$BI$1)*(КАЛЕНДАРЬ!$X11=GRID!$B$3:$BI$3), 0))*GRID!$B$66*(1-GRID!$B$69),0))</f>
        <v>61540</v>
      </c>
      <c r="W151" s="47" cm="1">
        <f t="array" ref="W151">IF($I$2="Раннее бронирование",
INDEX(GRID!$B$4:$BI$14,MATCH(W$7,GRID!$A$4:$A$14,0),MATCH(1,($U$2=GRID!$B$1:$BI$1)*(КАЛЕНДАРЬ!$X11=GRID!$B$3:$BI$3), 0))*GRID!$B$66,
ROUNDUP(INDEX(GRID!$B$4:$BI$14,MATCH(W$7,GRID!$A$4:$A$14,0),MATCH(1,($U$2=GRID!$B$1:$BI$1)*(КАЛЕНДАРЬ!$X11=GRID!$B$3:$BI$3),0))*GRID!$B$66*(1-GRID!$B$69),0))</f>
        <v>215560</v>
      </c>
      <c r="X151" s="48" cm="1">
        <f t="array" ref="X151">IF($I$2="Раннее бронирование",
INDEX(GRID!$B$17:$BI$27,MATCH(W$7,GRID!$A$17:$A$27,0),MATCH(1,($U$2=GRID!$B$1:$BI$1)*(КАЛЕНДАРЬ!$X11=GRID!$B$3:$BI$3), 0))*GRID!$B$66,
ROUNDUP(INDEX(GRID!$B$17:$BI$27,MATCH(W$7,GRID!$A$17:$A$27,0),MATCH(1,($U$2=GRID!$B$1:$BI$1)*(КАЛЕНДАРЬ!$X11=GRID!$B$3:$BI$3), 0))*GRID!$B$66*(1-GRID!$B$69),0))</f>
        <v>217260</v>
      </c>
    </row>
    <row r="152" spans="1:24" hidden="1" x14ac:dyDescent="0.2">
      <c r="A152" s="117" t="s">
        <v>43</v>
      </c>
      <c r="B152" s="117">
        <v>9</v>
      </c>
      <c r="C152" s="47" cm="1">
        <f t="array" ref="C152">IF($I$2="Раннее бронирование",
INDEX(GRID!$B$4:$BI$14,MATCH(C$7,GRID!$A$4:$A$14,0),MATCH(1,($U$2=GRID!$B$1:$BI$1)*(КАЛЕНДАРЬ!$X12=GRID!$B$3:$BI$3), 0))*GRID!$B$66,
ROUNDUP(INDEX(GRID!$B$4:$BI$14,MATCH(C$7,GRID!$A$4:$A$14,0),MATCH(1,($U$2=GRID!$B$1:$BI$1)*(КАЛЕНДАРЬ!$X12=GRID!$B$3:$BI$3),0))*GRID!$B$66*(1-GRID!$B$69),0))</f>
        <v>19720</v>
      </c>
      <c r="D152" s="48" cm="1">
        <f t="array" ref="D152">IF($I$2="Раннее бронирование",
INDEX(GRID!$B$17:$BI$27,MATCH(C$7,GRID!$A$17:$A$27,0),MATCH(1,($U$2=GRID!$B$1:$BI$1)*(КАЛЕНДАРЬ!$X12=GRID!$B$3:$BI$3), 0))*GRID!$B$66,
ROUNDUP(INDEX(GRID!$B$17:$BI$27,MATCH(C$7,GRID!$A$17:$A$27,0),MATCH(1,($U$2=GRID!$B$1:$BI$1)*(КАЛЕНДАРЬ!$X12=GRID!$B$3:$BI$3), 0))*GRID!$B$66*(1-GRID!$B$69),0))</f>
        <v>21420</v>
      </c>
      <c r="E152" s="47" cm="1">
        <f t="array" ref="E152">IF($I$2="Раннее бронирование",
INDEX(GRID!$B$4:$BI$14,MATCH(E$7,GRID!$A$4:$A$14,0),MATCH(1,($U$2=GRID!$B$1:$BI$1)*(КАЛЕНДАРЬ!$X12=GRID!$B$3:$BI$3), 0))*GRID!$B$66,
ROUNDUP(INDEX(GRID!$B$4:$BI$14,MATCH(E$7,GRID!$A$4:$A$14,0),MATCH(1,($U$2=GRID!$B$1:$BI$1)*(КАЛЕНДАРЬ!$X12=GRID!$B$3:$BI$3),0))*GRID!$B$66*(1-GRID!$B$69),0))</f>
        <v>22032</v>
      </c>
      <c r="F152" s="48" cm="1">
        <f t="array" ref="F152">IF($I$2="Раннее бронирование",
INDEX(GRID!$B$17:$BI$27,MATCH(E$7,GRID!$A$17:$A$27,0),MATCH(1,($U$2=GRID!$B$1:$BI$1)*(КАЛЕНДАРЬ!$X12=GRID!$B$3:$BI$3), 0))*GRID!$B$66,
ROUNDUP(INDEX(GRID!$B$17:$BI$27,MATCH(E$7,GRID!$A$17:$A$27,0),MATCH(1,($U$2=GRID!$B$1:$BI$1)*(КАЛЕНДАРЬ!$X12=GRID!$B$3:$BI$3), 0))*GRID!$B$66*(1-GRID!$B$69),0))</f>
        <v>23732</v>
      </c>
      <c r="G152" s="47" cm="1">
        <f t="array" ref="G152">IF($I$2="Раннее бронирование",
INDEX(GRID!$B$4:$BI$14,MATCH(G$7,GRID!$A$4:$A$14,0),MATCH(1,($U$2=GRID!$B$1:$BI$1)*(КАЛЕНДАРЬ!$X12=GRID!$B$3:$BI$3), 0))*GRID!$B$66,
ROUNDUP(INDEX(GRID!$B$4:$BI$14,MATCH(G$7,GRID!$A$4:$A$14,0),MATCH(1,($U$2=GRID!$B$1:$BI$1)*(КАЛЕНДАРЬ!$X12=GRID!$B$3:$BI$3),0))*GRID!$B$66*(1-GRID!$B$69),0))</f>
        <v>24480</v>
      </c>
      <c r="H152" s="48" cm="1">
        <f t="array" ref="H152">IF($I$2="Раннее бронирование",
INDEX(GRID!$B$17:$BI$27,MATCH(G$7,GRID!$A$17:$A$27,0),MATCH(1,($U$2=GRID!$B$1:$BI$1)*(КАЛЕНДАРЬ!$X12=GRID!$B$3:$BI$3), 0))*GRID!$B$66,
ROUNDUP(INDEX(GRID!$B$17:$BI$27,MATCH(G$7,GRID!$A$17:$A$27,0),MATCH(1,($U$2=GRID!$B$1:$BI$1)*(КАЛЕНДАРЬ!$X12=GRID!$B$3:$BI$3), 0))*GRID!$B$66*(1-GRID!$B$69),0))</f>
        <v>26180</v>
      </c>
      <c r="I152" s="47" cm="1">
        <f t="array" ref="I152">IF($I$2="Раннее бронирование",
INDEX(GRID!$B$4:$BI$14,MATCH(I$7,GRID!$A$4:$A$14,0),MATCH(1,($U$2=GRID!$B$1:$BI$1)*(КАЛЕНДАРЬ!$X12=GRID!$B$3:$BI$3), 0))*GRID!$B$66,
ROUNDUP(INDEX(GRID!$B$4:$BI$14,MATCH(I$7,GRID!$A$4:$A$14,0),MATCH(1,($U$2=GRID!$B$1:$BI$1)*(КАЛЕНДАРЬ!$X12=GRID!$B$3:$BI$3),0))*GRID!$B$66*(1-GRID!$B$69),0))</f>
        <v>27336</v>
      </c>
      <c r="J152" s="48" cm="1">
        <f t="array" ref="J152">IF($I$2="Раннее бронирование",
INDEX(GRID!$B$17:$BI$27,MATCH(I$7,GRID!$A$17:$A$27,0),MATCH(1,($U$2=GRID!$B$1:$BI$1)*(КАЛЕНДАРЬ!$X12=GRID!$B$3:$BI$3), 0))*GRID!$B$66,
ROUNDUP(INDEX(GRID!$B$17:$BI$27,MATCH(I$7,GRID!$A$17:$A$27,0),MATCH(1,($U$2=GRID!$B$1:$BI$1)*(КАЛЕНДАРЬ!$X12=GRID!$B$3:$BI$3), 0))*GRID!$B$66*(1-GRID!$B$69),0))</f>
        <v>29036</v>
      </c>
      <c r="K152" s="47" cm="1">
        <f t="array" ref="K152">IF($I$2="Раннее бронирование",
INDEX(GRID!$B$4:$BI$14,MATCH(K$7,GRID!$A$4:$A$14,0),MATCH(1,($U$2=GRID!$B$1:$BI$1)*(КАЛЕНДАРЬ!$X12=GRID!$B$3:$BI$3), 0))*GRID!$B$66,
ROUNDUP(INDEX(GRID!$B$4:$BI$14,MATCH(K$7,GRID!$A$4:$A$14,0),MATCH(1,($U$2=GRID!$B$1:$BI$1)*(КАЛЕНДАРЬ!$X12=GRID!$B$3:$BI$3),0))*GRID!$B$66*(1-GRID!$B$69),0))</f>
        <v>30464</v>
      </c>
      <c r="L152" s="48" cm="1">
        <f t="array" ref="L152">IF($I$2="Раннее бронирование",
INDEX(GRID!$B$17:$BI$27,MATCH(K$7,GRID!$A$17:$A$27,0),MATCH(1,($U$2=GRID!$B$1:$BI$1)*(КАЛЕНДАРЬ!$X12=GRID!$B$3:$BI$3), 0))*GRID!$B$66,
ROUNDUP(INDEX(GRID!$B$17:$BI$27,MATCH(K$7,GRID!$A$17:$A$27,0),MATCH(1,($U$2=GRID!$B$1:$BI$1)*(КАЛЕНДАРЬ!$X12=GRID!$B$3:$BI$3), 0))*GRID!$B$66*(1-GRID!$B$69),0))</f>
        <v>32164</v>
      </c>
      <c r="M152" s="47" cm="1">
        <f t="array" ref="M152">IF($I$2="Раннее бронирование",
INDEX(GRID!$B$4:$BI$14,MATCH(M$7,GRID!$A$4:$A$14,0),MATCH(1,($U$2=GRID!$B$1:$BI$1)*(КАЛЕНДАРЬ!$X12=GRID!$B$3:$BI$3), 0))*GRID!$B$66,
ROUNDUP(INDEX(GRID!$B$4:$BI$14,MATCH(M$7,GRID!$A$4:$A$14,0),MATCH(1,($U$2=GRID!$B$1:$BI$1)*(КАЛЕНДАРЬ!$X12=GRID!$B$3:$BI$3),0))*GRID!$B$66*(1-GRID!$B$69),0))</f>
        <v>34000</v>
      </c>
      <c r="N152" s="48" cm="1">
        <f t="array" ref="N152">IF($I$2="Раннее бронирование",
INDEX(GRID!$B$17:$BI$27,MATCH(M$7,GRID!$A$17:$A$27,0),MATCH(1,($U$2=GRID!$B$1:$BI$1)*(КАЛЕНДАРЬ!$X12=GRID!$B$3:$BI$3), 0))*GRID!$B$66,
ROUNDUP(INDEX(GRID!$B$17:$BI$27,MATCH(M$7,GRID!$A$17:$A$27,0),MATCH(1,($U$2=GRID!$B$1:$BI$1)*(КАЛЕНДАРЬ!$X12=GRID!$B$3:$BI$3), 0))*GRID!$B$66*(1-GRID!$B$69),0))</f>
        <v>35700</v>
      </c>
      <c r="O152" s="47" cm="1">
        <f t="array" ref="O152">IF($I$2="Раннее бронирование",
INDEX(GRID!$B$4:$BI$14,MATCH(O$7,GRID!$A$4:$A$14,0),MATCH(1,($U$2=GRID!$B$1:$BI$1)*(КАЛЕНДАРЬ!$X12=GRID!$B$3:$BI$3), 0))*GRID!$B$66,
ROUNDUP(INDEX(GRID!$B$4:$BI$14,MATCH(O$7,GRID!$A$4:$A$14,0),MATCH(1,($U$2=GRID!$B$1:$BI$1)*(КАЛЕНДАРЬ!$X12=GRID!$B$3:$BI$3),0))*GRID!$B$66*(1-GRID!$B$69),0))</f>
        <v>38420</v>
      </c>
      <c r="P152" s="48" cm="1">
        <f t="array" ref="P152">IF($I$2="Раннее бронирование",
INDEX(GRID!$B$17:$BI$27,MATCH(O$7,GRID!$A$17:$A$27,0),MATCH(1,($U$2=GRID!$B$1:$BI$1)*(КАЛЕНДАРЬ!$X12=GRID!$B$3:$BI$3), 0))*GRID!$B$66,
ROUNDUP(INDEX(GRID!$B$17:$BI$27,MATCH(O$7,GRID!$A$17:$A$27,0),MATCH(1,($U$2=GRID!$B$1:$BI$1)*(КАЛЕНДАРЬ!$X12=GRID!$B$3:$BI$3), 0))*GRID!$B$66*(1-GRID!$B$69),0))</f>
        <v>40120</v>
      </c>
      <c r="Q152" s="47" cm="1">
        <f t="array" ref="Q152">IF($I$2="Раннее бронирование",
INDEX(GRID!$B$4:$BI$14,MATCH(Q$7,GRID!$A$4:$A$14,0),MATCH(1,($U$2=GRID!$B$1:$BI$1)*(КАЛЕНДАРЬ!$X12=GRID!$B$3:$BI$3), 0))*GRID!$B$66,
ROUNDUP(INDEX(GRID!$B$4:$BI$14,MATCH(Q$7,GRID!$A$4:$A$14,0),MATCH(1,($U$2=GRID!$B$1:$BI$1)*(КАЛЕНДАРЬ!$X12=GRID!$B$3:$BI$3),0))*GRID!$B$66*(1-GRID!$B$69),0))</f>
        <v>43384</v>
      </c>
      <c r="R152" s="48" cm="1">
        <f t="array" ref="R152">IF($I$2="Раннее бронирование",
INDEX(GRID!$B$17:$BI$27,MATCH(Q$7,GRID!$A$17:$A$27,0),MATCH(1,($U$2=GRID!$B$1:$BI$1)*(КАЛЕНДАРЬ!$X12=GRID!$B$3:$BI$3), 0))*GRID!$B$66,
ROUNDUP(INDEX(GRID!$B$17:$BI$27,MATCH(Q$7,GRID!$A$17:$A$27,0),MATCH(1,($U$2=GRID!$B$1:$BI$1)*(КАЛЕНДАРЬ!$X12=GRID!$B$3:$BI$3), 0))*GRID!$B$66*(1-GRID!$B$69),0))</f>
        <v>45084</v>
      </c>
      <c r="S152" s="47" cm="1">
        <f t="array" ref="S152">IF($I$2="Раннее бронирование",
INDEX(GRID!$B$4:$BI$14,MATCH(S$7,GRID!$A$4:$A$14,0),MATCH(1,($U$2=GRID!$B$1:$BI$1)*(КАЛЕНДАРЬ!$X12=GRID!$B$3:$BI$3), 0))*GRID!$B$66,
ROUNDUP(INDEX(GRID!$B$4:$BI$14,MATCH(S$7,GRID!$A$4:$A$14,0),MATCH(1,($U$2=GRID!$B$1:$BI$1)*(КАЛЕНДАРЬ!$X12=GRID!$B$3:$BI$3),0))*GRID!$B$66*(1-GRID!$B$69),0))</f>
        <v>53856</v>
      </c>
      <c r="T152" s="48" cm="1">
        <f t="array" ref="T152">IF($I$2="Раннее бронирование",
INDEX(GRID!$B$17:$BI$27,MATCH(S$7,GRID!$A$17:$A$27,0),MATCH(1,($U$2=GRID!$B$1:$BI$1)*(КАЛЕНДАРЬ!$X12=GRID!$B$3:$BI$3), 0))*GRID!$B$66,
ROUNDUP(INDEX(GRID!$B$17:$BI$27,MATCH(S$7,GRID!$A$17:$A$27,0),MATCH(1,($U$2=GRID!$B$1:$BI$1)*(КАЛЕНДАРЬ!$X12=GRID!$B$3:$BI$3), 0))*GRID!$B$66*(1-GRID!$B$69),0))</f>
        <v>55556</v>
      </c>
      <c r="U152" s="47" cm="1">
        <f t="array" ref="U152">IF($I$2="Раннее бронирование",
INDEX(GRID!$B$4:$BI$14,MATCH(U$7,GRID!$A$4:$A$14,0),MATCH(1,($U$2=GRID!$B$1:$BI$1)*(КАЛЕНДАРЬ!$X12=GRID!$B$3:$BI$3), 0))*GRID!$B$66,
ROUNDUP(INDEX(GRID!$B$4:$BI$14,MATCH(U$7,GRID!$A$4:$A$14,0),MATCH(1,($U$2=GRID!$B$1:$BI$1)*(КАЛЕНДАРЬ!$X12=GRID!$B$3:$BI$3),0))*GRID!$B$66*(1-GRID!$B$69),0))</f>
        <v>59840</v>
      </c>
      <c r="V152" s="48" cm="1">
        <f t="array" ref="V152">IF($I$2="Раннее бронирование",
INDEX(GRID!$B$17:$BI$27,MATCH(U$7,GRID!$A$17:$A$27,0),MATCH(1,($U$2=GRID!$B$1:$BI$1)*(КАЛЕНДАРЬ!$X12=GRID!$B$3:$BI$3), 0))*GRID!$B$66,
ROUNDUP(INDEX(GRID!$B$17:$BI$27,MATCH(U$7,GRID!$A$17:$A$27,0),MATCH(1,($U$2=GRID!$B$1:$BI$1)*(КАЛЕНДАРЬ!$X12=GRID!$B$3:$BI$3), 0))*GRID!$B$66*(1-GRID!$B$69),0))</f>
        <v>61540</v>
      </c>
      <c r="W152" s="47" cm="1">
        <f t="array" ref="W152">IF($I$2="Раннее бронирование",
INDEX(GRID!$B$4:$BI$14,MATCH(W$7,GRID!$A$4:$A$14,0),MATCH(1,($U$2=GRID!$B$1:$BI$1)*(КАЛЕНДАРЬ!$X12=GRID!$B$3:$BI$3), 0))*GRID!$B$66,
ROUNDUP(INDEX(GRID!$B$4:$BI$14,MATCH(W$7,GRID!$A$4:$A$14,0),MATCH(1,($U$2=GRID!$B$1:$BI$1)*(КАЛЕНДАРЬ!$X12=GRID!$B$3:$BI$3),0))*GRID!$B$66*(1-GRID!$B$69),0))</f>
        <v>215560</v>
      </c>
      <c r="X152" s="48" cm="1">
        <f t="array" ref="X152">IF($I$2="Раннее бронирование",
INDEX(GRID!$B$17:$BI$27,MATCH(W$7,GRID!$A$17:$A$27,0),MATCH(1,($U$2=GRID!$B$1:$BI$1)*(КАЛЕНДАРЬ!$X12=GRID!$B$3:$BI$3), 0))*GRID!$B$66,
ROUNDUP(INDEX(GRID!$B$17:$BI$27,MATCH(W$7,GRID!$A$17:$A$27,0),MATCH(1,($U$2=GRID!$B$1:$BI$1)*(КАЛЕНДАРЬ!$X12=GRID!$B$3:$BI$3), 0))*GRID!$B$66*(1-GRID!$B$69),0))</f>
        <v>217260</v>
      </c>
    </row>
    <row r="153" spans="1:24" hidden="1" x14ac:dyDescent="0.2">
      <c r="A153" s="117" t="s">
        <v>44</v>
      </c>
      <c r="B153" s="117">
        <v>10</v>
      </c>
      <c r="C153" s="47" cm="1">
        <f t="array" ref="C153">IF($I$2="Раннее бронирование",
INDEX(GRID!$B$4:$BI$14,MATCH(C$7,GRID!$A$4:$A$14,0),MATCH(1,($U$2=GRID!$B$1:$BI$1)*(КАЛЕНДАРЬ!$X13=GRID!$B$3:$BI$3), 0))*GRID!$B$66,
ROUNDUP(INDEX(GRID!$B$4:$BI$14,MATCH(C$7,GRID!$A$4:$A$14,0),MATCH(1,($U$2=GRID!$B$1:$BI$1)*(КАЛЕНДАРЬ!$X13=GRID!$B$3:$BI$3),0))*GRID!$B$66*(1-GRID!$B$69),0))</f>
        <v>19720</v>
      </c>
      <c r="D153" s="48" cm="1">
        <f t="array" ref="D153">IF($I$2="Раннее бронирование",
INDEX(GRID!$B$17:$BI$27,MATCH(C$7,GRID!$A$17:$A$27,0),MATCH(1,($U$2=GRID!$B$1:$BI$1)*(КАЛЕНДАРЬ!$X13=GRID!$B$3:$BI$3), 0))*GRID!$B$66,
ROUNDUP(INDEX(GRID!$B$17:$BI$27,MATCH(C$7,GRID!$A$17:$A$27,0),MATCH(1,($U$2=GRID!$B$1:$BI$1)*(КАЛЕНДАРЬ!$X13=GRID!$B$3:$BI$3), 0))*GRID!$B$66*(1-GRID!$B$69),0))</f>
        <v>21420</v>
      </c>
      <c r="E153" s="47" cm="1">
        <f t="array" ref="E153">IF($I$2="Раннее бронирование",
INDEX(GRID!$B$4:$BI$14,MATCH(E$7,GRID!$A$4:$A$14,0),MATCH(1,($U$2=GRID!$B$1:$BI$1)*(КАЛЕНДАРЬ!$X13=GRID!$B$3:$BI$3), 0))*GRID!$B$66,
ROUNDUP(INDEX(GRID!$B$4:$BI$14,MATCH(E$7,GRID!$A$4:$A$14,0),MATCH(1,($U$2=GRID!$B$1:$BI$1)*(КАЛЕНДАРЬ!$X13=GRID!$B$3:$BI$3),0))*GRID!$B$66*(1-GRID!$B$69),0))</f>
        <v>22032</v>
      </c>
      <c r="F153" s="48" cm="1">
        <f t="array" ref="F153">IF($I$2="Раннее бронирование",
INDEX(GRID!$B$17:$BI$27,MATCH(E$7,GRID!$A$17:$A$27,0),MATCH(1,($U$2=GRID!$B$1:$BI$1)*(КАЛЕНДАРЬ!$X13=GRID!$B$3:$BI$3), 0))*GRID!$B$66,
ROUNDUP(INDEX(GRID!$B$17:$BI$27,MATCH(E$7,GRID!$A$17:$A$27,0),MATCH(1,($U$2=GRID!$B$1:$BI$1)*(КАЛЕНДАРЬ!$X13=GRID!$B$3:$BI$3), 0))*GRID!$B$66*(1-GRID!$B$69),0))</f>
        <v>23732</v>
      </c>
      <c r="G153" s="47" cm="1">
        <f t="array" ref="G153">IF($I$2="Раннее бронирование",
INDEX(GRID!$B$4:$BI$14,MATCH(G$7,GRID!$A$4:$A$14,0),MATCH(1,($U$2=GRID!$B$1:$BI$1)*(КАЛЕНДАРЬ!$X13=GRID!$B$3:$BI$3), 0))*GRID!$B$66,
ROUNDUP(INDEX(GRID!$B$4:$BI$14,MATCH(G$7,GRID!$A$4:$A$14,0),MATCH(1,($U$2=GRID!$B$1:$BI$1)*(КАЛЕНДАРЬ!$X13=GRID!$B$3:$BI$3),0))*GRID!$B$66*(1-GRID!$B$69),0))</f>
        <v>24480</v>
      </c>
      <c r="H153" s="48" cm="1">
        <f t="array" ref="H153">IF($I$2="Раннее бронирование",
INDEX(GRID!$B$17:$BI$27,MATCH(G$7,GRID!$A$17:$A$27,0),MATCH(1,($U$2=GRID!$B$1:$BI$1)*(КАЛЕНДАРЬ!$X13=GRID!$B$3:$BI$3), 0))*GRID!$B$66,
ROUNDUP(INDEX(GRID!$B$17:$BI$27,MATCH(G$7,GRID!$A$17:$A$27,0),MATCH(1,($U$2=GRID!$B$1:$BI$1)*(КАЛЕНДАРЬ!$X13=GRID!$B$3:$BI$3), 0))*GRID!$B$66*(1-GRID!$B$69),0))</f>
        <v>26180</v>
      </c>
      <c r="I153" s="47" cm="1">
        <f t="array" ref="I153">IF($I$2="Раннее бронирование",
INDEX(GRID!$B$4:$BI$14,MATCH(I$7,GRID!$A$4:$A$14,0),MATCH(1,($U$2=GRID!$B$1:$BI$1)*(КАЛЕНДАРЬ!$X13=GRID!$B$3:$BI$3), 0))*GRID!$B$66,
ROUNDUP(INDEX(GRID!$B$4:$BI$14,MATCH(I$7,GRID!$A$4:$A$14,0),MATCH(1,($U$2=GRID!$B$1:$BI$1)*(КАЛЕНДАРЬ!$X13=GRID!$B$3:$BI$3),0))*GRID!$B$66*(1-GRID!$B$69),0))</f>
        <v>27336</v>
      </c>
      <c r="J153" s="48" cm="1">
        <f t="array" ref="J153">IF($I$2="Раннее бронирование",
INDEX(GRID!$B$17:$BI$27,MATCH(I$7,GRID!$A$17:$A$27,0),MATCH(1,($U$2=GRID!$B$1:$BI$1)*(КАЛЕНДАРЬ!$X13=GRID!$B$3:$BI$3), 0))*GRID!$B$66,
ROUNDUP(INDEX(GRID!$B$17:$BI$27,MATCH(I$7,GRID!$A$17:$A$27,0),MATCH(1,($U$2=GRID!$B$1:$BI$1)*(КАЛЕНДАРЬ!$X13=GRID!$B$3:$BI$3), 0))*GRID!$B$66*(1-GRID!$B$69),0))</f>
        <v>29036</v>
      </c>
      <c r="K153" s="47" cm="1">
        <f t="array" ref="K153">IF($I$2="Раннее бронирование",
INDEX(GRID!$B$4:$BI$14,MATCH(K$7,GRID!$A$4:$A$14,0),MATCH(1,($U$2=GRID!$B$1:$BI$1)*(КАЛЕНДАРЬ!$X13=GRID!$B$3:$BI$3), 0))*GRID!$B$66,
ROUNDUP(INDEX(GRID!$B$4:$BI$14,MATCH(K$7,GRID!$A$4:$A$14,0),MATCH(1,($U$2=GRID!$B$1:$BI$1)*(КАЛЕНДАРЬ!$X13=GRID!$B$3:$BI$3),0))*GRID!$B$66*(1-GRID!$B$69),0))</f>
        <v>30464</v>
      </c>
      <c r="L153" s="48" cm="1">
        <f t="array" ref="L153">IF($I$2="Раннее бронирование",
INDEX(GRID!$B$17:$BI$27,MATCH(K$7,GRID!$A$17:$A$27,0),MATCH(1,($U$2=GRID!$B$1:$BI$1)*(КАЛЕНДАРЬ!$X13=GRID!$B$3:$BI$3), 0))*GRID!$B$66,
ROUNDUP(INDEX(GRID!$B$17:$BI$27,MATCH(K$7,GRID!$A$17:$A$27,0),MATCH(1,($U$2=GRID!$B$1:$BI$1)*(КАЛЕНДАРЬ!$X13=GRID!$B$3:$BI$3), 0))*GRID!$B$66*(1-GRID!$B$69),0))</f>
        <v>32164</v>
      </c>
      <c r="M153" s="47" cm="1">
        <f t="array" ref="M153">IF($I$2="Раннее бронирование",
INDEX(GRID!$B$4:$BI$14,MATCH(M$7,GRID!$A$4:$A$14,0),MATCH(1,($U$2=GRID!$B$1:$BI$1)*(КАЛЕНДАРЬ!$X13=GRID!$B$3:$BI$3), 0))*GRID!$B$66,
ROUNDUP(INDEX(GRID!$B$4:$BI$14,MATCH(M$7,GRID!$A$4:$A$14,0),MATCH(1,($U$2=GRID!$B$1:$BI$1)*(КАЛЕНДАРЬ!$X13=GRID!$B$3:$BI$3),0))*GRID!$B$66*(1-GRID!$B$69),0))</f>
        <v>34000</v>
      </c>
      <c r="N153" s="48" cm="1">
        <f t="array" ref="N153">IF($I$2="Раннее бронирование",
INDEX(GRID!$B$17:$BI$27,MATCH(M$7,GRID!$A$17:$A$27,0),MATCH(1,($U$2=GRID!$B$1:$BI$1)*(КАЛЕНДАРЬ!$X13=GRID!$B$3:$BI$3), 0))*GRID!$B$66,
ROUNDUP(INDEX(GRID!$B$17:$BI$27,MATCH(M$7,GRID!$A$17:$A$27,0),MATCH(1,($U$2=GRID!$B$1:$BI$1)*(КАЛЕНДАРЬ!$X13=GRID!$B$3:$BI$3), 0))*GRID!$B$66*(1-GRID!$B$69),0))</f>
        <v>35700</v>
      </c>
      <c r="O153" s="47" cm="1">
        <f t="array" ref="O153">IF($I$2="Раннее бронирование",
INDEX(GRID!$B$4:$BI$14,MATCH(O$7,GRID!$A$4:$A$14,0),MATCH(1,($U$2=GRID!$B$1:$BI$1)*(КАЛЕНДАРЬ!$X13=GRID!$B$3:$BI$3), 0))*GRID!$B$66,
ROUNDUP(INDEX(GRID!$B$4:$BI$14,MATCH(O$7,GRID!$A$4:$A$14,0),MATCH(1,($U$2=GRID!$B$1:$BI$1)*(КАЛЕНДАРЬ!$X13=GRID!$B$3:$BI$3),0))*GRID!$B$66*(1-GRID!$B$69),0))</f>
        <v>38420</v>
      </c>
      <c r="P153" s="48" cm="1">
        <f t="array" ref="P153">IF($I$2="Раннее бронирование",
INDEX(GRID!$B$17:$BI$27,MATCH(O$7,GRID!$A$17:$A$27,0),MATCH(1,($U$2=GRID!$B$1:$BI$1)*(КАЛЕНДАРЬ!$X13=GRID!$B$3:$BI$3), 0))*GRID!$B$66,
ROUNDUP(INDEX(GRID!$B$17:$BI$27,MATCH(O$7,GRID!$A$17:$A$27,0),MATCH(1,($U$2=GRID!$B$1:$BI$1)*(КАЛЕНДАРЬ!$X13=GRID!$B$3:$BI$3), 0))*GRID!$B$66*(1-GRID!$B$69),0))</f>
        <v>40120</v>
      </c>
      <c r="Q153" s="47" cm="1">
        <f t="array" ref="Q153">IF($I$2="Раннее бронирование",
INDEX(GRID!$B$4:$BI$14,MATCH(Q$7,GRID!$A$4:$A$14,0),MATCH(1,($U$2=GRID!$B$1:$BI$1)*(КАЛЕНДАРЬ!$X13=GRID!$B$3:$BI$3), 0))*GRID!$B$66,
ROUNDUP(INDEX(GRID!$B$4:$BI$14,MATCH(Q$7,GRID!$A$4:$A$14,0),MATCH(1,($U$2=GRID!$B$1:$BI$1)*(КАЛЕНДАРЬ!$X13=GRID!$B$3:$BI$3),0))*GRID!$B$66*(1-GRID!$B$69),0))</f>
        <v>43384</v>
      </c>
      <c r="R153" s="48" cm="1">
        <f t="array" ref="R153">IF($I$2="Раннее бронирование",
INDEX(GRID!$B$17:$BI$27,MATCH(Q$7,GRID!$A$17:$A$27,0),MATCH(1,($U$2=GRID!$B$1:$BI$1)*(КАЛЕНДАРЬ!$X13=GRID!$B$3:$BI$3), 0))*GRID!$B$66,
ROUNDUP(INDEX(GRID!$B$17:$BI$27,MATCH(Q$7,GRID!$A$17:$A$27,0),MATCH(1,($U$2=GRID!$B$1:$BI$1)*(КАЛЕНДАРЬ!$X13=GRID!$B$3:$BI$3), 0))*GRID!$B$66*(1-GRID!$B$69),0))</f>
        <v>45084</v>
      </c>
      <c r="S153" s="47" cm="1">
        <f t="array" ref="S153">IF($I$2="Раннее бронирование",
INDEX(GRID!$B$4:$BI$14,MATCH(S$7,GRID!$A$4:$A$14,0),MATCH(1,($U$2=GRID!$B$1:$BI$1)*(КАЛЕНДАРЬ!$X13=GRID!$B$3:$BI$3), 0))*GRID!$B$66,
ROUNDUP(INDEX(GRID!$B$4:$BI$14,MATCH(S$7,GRID!$A$4:$A$14,0),MATCH(1,($U$2=GRID!$B$1:$BI$1)*(КАЛЕНДАРЬ!$X13=GRID!$B$3:$BI$3),0))*GRID!$B$66*(1-GRID!$B$69),0))</f>
        <v>53856</v>
      </c>
      <c r="T153" s="48" cm="1">
        <f t="array" ref="T153">IF($I$2="Раннее бронирование",
INDEX(GRID!$B$17:$BI$27,MATCH(S$7,GRID!$A$17:$A$27,0),MATCH(1,($U$2=GRID!$B$1:$BI$1)*(КАЛЕНДАРЬ!$X13=GRID!$B$3:$BI$3), 0))*GRID!$B$66,
ROUNDUP(INDEX(GRID!$B$17:$BI$27,MATCH(S$7,GRID!$A$17:$A$27,0),MATCH(1,($U$2=GRID!$B$1:$BI$1)*(КАЛЕНДАРЬ!$X13=GRID!$B$3:$BI$3), 0))*GRID!$B$66*(1-GRID!$B$69),0))</f>
        <v>55556</v>
      </c>
      <c r="U153" s="47" cm="1">
        <f t="array" ref="U153">IF($I$2="Раннее бронирование",
INDEX(GRID!$B$4:$BI$14,MATCH(U$7,GRID!$A$4:$A$14,0),MATCH(1,($U$2=GRID!$B$1:$BI$1)*(КАЛЕНДАРЬ!$X13=GRID!$B$3:$BI$3), 0))*GRID!$B$66,
ROUNDUP(INDEX(GRID!$B$4:$BI$14,MATCH(U$7,GRID!$A$4:$A$14,0),MATCH(1,($U$2=GRID!$B$1:$BI$1)*(КАЛЕНДАРЬ!$X13=GRID!$B$3:$BI$3),0))*GRID!$B$66*(1-GRID!$B$69),0))</f>
        <v>59840</v>
      </c>
      <c r="V153" s="48" cm="1">
        <f t="array" ref="V153">IF($I$2="Раннее бронирование",
INDEX(GRID!$B$17:$BI$27,MATCH(U$7,GRID!$A$17:$A$27,0),MATCH(1,($U$2=GRID!$B$1:$BI$1)*(КАЛЕНДАРЬ!$X13=GRID!$B$3:$BI$3), 0))*GRID!$B$66,
ROUNDUP(INDEX(GRID!$B$17:$BI$27,MATCH(U$7,GRID!$A$17:$A$27,0),MATCH(1,($U$2=GRID!$B$1:$BI$1)*(КАЛЕНДАРЬ!$X13=GRID!$B$3:$BI$3), 0))*GRID!$B$66*(1-GRID!$B$69),0))</f>
        <v>61540</v>
      </c>
      <c r="W153" s="47" cm="1">
        <f t="array" ref="W153">IF($I$2="Раннее бронирование",
INDEX(GRID!$B$4:$BI$14,MATCH(W$7,GRID!$A$4:$A$14,0),MATCH(1,($U$2=GRID!$B$1:$BI$1)*(КАЛЕНДАРЬ!$X13=GRID!$B$3:$BI$3), 0))*GRID!$B$66,
ROUNDUP(INDEX(GRID!$B$4:$BI$14,MATCH(W$7,GRID!$A$4:$A$14,0),MATCH(1,($U$2=GRID!$B$1:$BI$1)*(КАЛЕНДАРЬ!$X13=GRID!$B$3:$BI$3),0))*GRID!$B$66*(1-GRID!$B$69),0))</f>
        <v>215560</v>
      </c>
      <c r="X153" s="48" cm="1">
        <f t="array" ref="X153">IF($I$2="Раннее бронирование",
INDEX(GRID!$B$17:$BI$27,MATCH(W$7,GRID!$A$17:$A$27,0),MATCH(1,($U$2=GRID!$B$1:$BI$1)*(КАЛЕНДАРЬ!$X13=GRID!$B$3:$BI$3), 0))*GRID!$B$66,
ROUNDUP(INDEX(GRID!$B$17:$BI$27,MATCH(W$7,GRID!$A$17:$A$27,0),MATCH(1,($U$2=GRID!$B$1:$BI$1)*(КАЛЕНДАРЬ!$X13=GRID!$B$3:$BI$3), 0))*GRID!$B$66*(1-GRID!$B$69),0))</f>
        <v>217260</v>
      </c>
    </row>
    <row r="154" spans="1:24" hidden="1" x14ac:dyDescent="0.2">
      <c r="A154" s="117" t="s">
        <v>45</v>
      </c>
      <c r="B154" s="117">
        <v>11</v>
      </c>
      <c r="C154" s="47" cm="1">
        <f t="array" ref="C154">IF($I$2="Раннее бронирование",
INDEX(GRID!$B$4:$BI$14,MATCH(C$7,GRID!$A$4:$A$14,0),MATCH(1,($U$2=GRID!$B$1:$BI$1)*(КАЛЕНДАРЬ!$X14=GRID!$B$3:$BI$3), 0))*GRID!$B$66,
ROUNDUP(INDEX(GRID!$B$4:$BI$14,MATCH(C$7,GRID!$A$4:$A$14,0),MATCH(1,($U$2=GRID!$B$1:$BI$1)*(КАЛЕНДАРЬ!$X14=GRID!$B$3:$BI$3),0))*GRID!$B$66*(1-GRID!$B$69),0))</f>
        <v>19720</v>
      </c>
      <c r="D154" s="48" cm="1">
        <f t="array" ref="D154">IF($I$2="Раннее бронирование",
INDEX(GRID!$B$17:$BI$27,MATCH(C$7,GRID!$A$17:$A$27,0),MATCH(1,($U$2=GRID!$B$1:$BI$1)*(КАЛЕНДАРЬ!$X14=GRID!$B$3:$BI$3), 0))*GRID!$B$66,
ROUNDUP(INDEX(GRID!$B$17:$BI$27,MATCH(C$7,GRID!$A$17:$A$27,0),MATCH(1,($U$2=GRID!$B$1:$BI$1)*(КАЛЕНДАРЬ!$X14=GRID!$B$3:$BI$3), 0))*GRID!$B$66*(1-GRID!$B$69),0))</f>
        <v>21420</v>
      </c>
      <c r="E154" s="47" cm="1">
        <f t="array" ref="E154">IF($I$2="Раннее бронирование",
INDEX(GRID!$B$4:$BI$14,MATCH(E$7,GRID!$A$4:$A$14,0),MATCH(1,($U$2=GRID!$B$1:$BI$1)*(КАЛЕНДАРЬ!$X14=GRID!$B$3:$BI$3), 0))*GRID!$B$66,
ROUNDUP(INDEX(GRID!$B$4:$BI$14,MATCH(E$7,GRID!$A$4:$A$14,0),MATCH(1,($U$2=GRID!$B$1:$BI$1)*(КАЛЕНДАРЬ!$X14=GRID!$B$3:$BI$3),0))*GRID!$B$66*(1-GRID!$B$69),0))</f>
        <v>22032</v>
      </c>
      <c r="F154" s="48" cm="1">
        <f t="array" ref="F154">IF($I$2="Раннее бронирование",
INDEX(GRID!$B$17:$BI$27,MATCH(E$7,GRID!$A$17:$A$27,0),MATCH(1,($U$2=GRID!$B$1:$BI$1)*(КАЛЕНДАРЬ!$X14=GRID!$B$3:$BI$3), 0))*GRID!$B$66,
ROUNDUP(INDEX(GRID!$B$17:$BI$27,MATCH(E$7,GRID!$A$17:$A$27,0),MATCH(1,($U$2=GRID!$B$1:$BI$1)*(КАЛЕНДАРЬ!$X14=GRID!$B$3:$BI$3), 0))*GRID!$B$66*(1-GRID!$B$69),0))</f>
        <v>23732</v>
      </c>
      <c r="G154" s="47" cm="1">
        <f t="array" ref="G154">IF($I$2="Раннее бронирование",
INDEX(GRID!$B$4:$BI$14,MATCH(G$7,GRID!$A$4:$A$14,0),MATCH(1,($U$2=GRID!$B$1:$BI$1)*(КАЛЕНДАРЬ!$X14=GRID!$B$3:$BI$3), 0))*GRID!$B$66,
ROUNDUP(INDEX(GRID!$B$4:$BI$14,MATCH(G$7,GRID!$A$4:$A$14,0),MATCH(1,($U$2=GRID!$B$1:$BI$1)*(КАЛЕНДАРЬ!$X14=GRID!$B$3:$BI$3),0))*GRID!$B$66*(1-GRID!$B$69),0))</f>
        <v>24480</v>
      </c>
      <c r="H154" s="48" cm="1">
        <f t="array" ref="H154">IF($I$2="Раннее бронирование",
INDEX(GRID!$B$17:$BI$27,MATCH(G$7,GRID!$A$17:$A$27,0),MATCH(1,($U$2=GRID!$B$1:$BI$1)*(КАЛЕНДАРЬ!$X14=GRID!$B$3:$BI$3), 0))*GRID!$B$66,
ROUNDUP(INDEX(GRID!$B$17:$BI$27,MATCH(G$7,GRID!$A$17:$A$27,0),MATCH(1,($U$2=GRID!$B$1:$BI$1)*(КАЛЕНДАРЬ!$X14=GRID!$B$3:$BI$3), 0))*GRID!$B$66*(1-GRID!$B$69),0))</f>
        <v>26180</v>
      </c>
      <c r="I154" s="47" cm="1">
        <f t="array" ref="I154">IF($I$2="Раннее бронирование",
INDEX(GRID!$B$4:$BI$14,MATCH(I$7,GRID!$A$4:$A$14,0),MATCH(1,($U$2=GRID!$B$1:$BI$1)*(КАЛЕНДАРЬ!$X14=GRID!$B$3:$BI$3), 0))*GRID!$B$66,
ROUNDUP(INDEX(GRID!$B$4:$BI$14,MATCH(I$7,GRID!$A$4:$A$14,0),MATCH(1,($U$2=GRID!$B$1:$BI$1)*(КАЛЕНДАРЬ!$X14=GRID!$B$3:$BI$3),0))*GRID!$B$66*(1-GRID!$B$69),0))</f>
        <v>27336</v>
      </c>
      <c r="J154" s="48" cm="1">
        <f t="array" ref="J154">IF($I$2="Раннее бронирование",
INDEX(GRID!$B$17:$BI$27,MATCH(I$7,GRID!$A$17:$A$27,0),MATCH(1,($U$2=GRID!$B$1:$BI$1)*(КАЛЕНДАРЬ!$X14=GRID!$B$3:$BI$3), 0))*GRID!$B$66,
ROUNDUP(INDEX(GRID!$B$17:$BI$27,MATCH(I$7,GRID!$A$17:$A$27,0),MATCH(1,($U$2=GRID!$B$1:$BI$1)*(КАЛЕНДАРЬ!$X14=GRID!$B$3:$BI$3), 0))*GRID!$B$66*(1-GRID!$B$69),0))</f>
        <v>29036</v>
      </c>
      <c r="K154" s="47" cm="1">
        <f t="array" ref="K154">IF($I$2="Раннее бронирование",
INDEX(GRID!$B$4:$BI$14,MATCH(K$7,GRID!$A$4:$A$14,0),MATCH(1,($U$2=GRID!$B$1:$BI$1)*(КАЛЕНДАРЬ!$X14=GRID!$B$3:$BI$3), 0))*GRID!$B$66,
ROUNDUP(INDEX(GRID!$B$4:$BI$14,MATCH(K$7,GRID!$A$4:$A$14,0),MATCH(1,($U$2=GRID!$B$1:$BI$1)*(КАЛЕНДАРЬ!$X14=GRID!$B$3:$BI$3),0))*GRID!$B$66*(1-GRID!$B$69),0))</f>
        <v>30464</v>
      </c>
      <c r="L154" s="48" cm="1">
        <f t="array" ref="L154">IF($I$2="Раннее бронирование",
INDEX(GRID!$B$17:$BI$27,MATCH(K$7,GRID!$A$17:$A$27,0),MATCH(1,($U$2=GRID!$B$1:$BI$1)*(КАЛЕНДАРЬ!$X14=GRID!$B$3:$BI$3), 0))*GRID!$B$66,
ROUNDUP(INDEX(GRID!$B$17:$BI$27,MATCH(K$7,GRID!$A$17:$A$27,0),MATCH(1,($U$2=GRID!$B$1:$BI$1)*(КАЛЕНДАРЬ!$X14=GRID!$B$3:$BI$3), 0))*GRID!$B$66*(1-GRID!$B$69),0))</f>
        <v>32164</v>
      </c>
      <c r="M154" s="47" cm="1">
        <f t="array" ref="M154">IF($I$2="Раннее бронирование",
INDEX(GRID!$B$4:$BI$14,MATCH(M$7,GRID!$A$4:$A$14,0),MATCH(1,($U$2=GRID!$B$1:$BI$1)*(КАЛЕНДАРЬ!$X14=GRID!$B$3:$BI$3), 0))*GRID!$B$66,
ROUNDUP(INDEX(GRID!$B$4:$BI$14,MATCH(M$7,GRID!$A$4:$A$14,0),MATCH(1,($U$2=GRID!$B$1:$BI$1)*(КАЛЕНДАРЬ!$X14=GRID!$B$3:$BI$3),0))*GRID!$B$66*(1-GRID!$B$69),0))</f>
        <v>34000</v>
      </c>
      <c r="N154" s="48" cm="1">
        <f t="array" ref="N154">IF($I$2="Раннее бронирование",
INDEX(GRID!$B$17:$BI$27,MATCH(M$7,GRID!$A$17:$A$27,0),MATCH(1,($U$2=GRID!$B$1:$BI$1)*(КАЛЕНДАРЬ!$X14=GRID!$B$3:$BI$3), 0))*GRID!$B$66,
ROUNDUP(INDEX(GRID!$B$17:$BI$27,MATCH(M$7,GRID!$A$17:$A$27,0),MATCH(1,($U$2=GRID!$B$1:$BI$1)*(КАЛЕНДАРЬ!$X14=GRID!$B$3:$BI$3), 0))*GRID!$B$66*(1-GRID!$B$69),0))</f>
        <v>35700</v>
      </c>
      <c r="O154" s="47" cm="1">
        <f t="array" ref="O154">IF($I$2="Раннее бронирование",
INDEX(GRID!$B$4:$BI$14,MATCH(O$7,GRID!$A$4:$A$14,0),MATCH(1,($U$2=GRID!$B$1:$BI$1)*(КАЛЕНДАРЬ!$X14=GRID!$B$3:$BI$3), 0))*GRID!$B$66,
ROUNDUP(INDEX(GRID!$B$4:$BI$14,MATCH(O$7,GRID!$A$4:$A$14,0),MATCH(1,($U$2=GRID!$B$1:$BI$1)*(КАЛЕНДАРЬ!$X14=GRID!$B$3:$BI$3),0))*GRID!$B$66*(1-GRID!$B$69),0))</f>
        <v>38420</v>
      </c>
      <c r="P154" s="48" cm="1">
        <f t="array" ref="P154">IF($I$2="Раннее бронирование",
INDEX(GRID!$B$17:$BI$27,MATCH(O$7,GRID!$A$17:$A$27,0),MATCH(1,($U$2=GRID!$B$1:$BI$1)*(КАЛЕНДАРЬ!$X14=GRID!$B$3:$BI$3), 0))*GRID!$B$66,
ROUNDUP(INDEX(GRID!$B$17:$BI$27,MATCH(O$7,GRID!$A$17:$A$27,0),MATCH(1,($U$2=GRID!$B$1:$BI$1)*(КАЛЕНДАРЬ!$X14=GRID!$B$3:$BI$3), 0))*GRID!$B$66*(1-GRID!$B$69),0))</f>
        <v>40120</v>
      </c>
      <c r="Q154" s="47" cm="1">
        <f t="array" ref="Q154">IF($I$2="Раннее бронирование",
INDEX(GRID!$B$4:$BI$14,MATCH(Q$7,GRID!$A$4:$A$14,0),MATCH(1,($U$2=GRID!$B$1:$BI$1)*(КАЛЕНДАРЬ!$X14=GRID!$B$3:$BI$3), 0))*GRID!$B$66,
ROUNDUP(INDEX(GRID!$B$4:$BI$14,MATCH(Q$7,GRID!$A$4:$A$14,0),MATCH(1,($U$2=GRID!$B$1:$BI$1)*(КАЛЕНДАРЬ!$X14=GRID!$B$3:$BI$3),0))*GRID!$B$66*(1-GRID!$B$69),0))</f>
        <v>43384</v>
      </c>
      <c r="R154" s="48" cm="1">
        <f t="array" ref="R154">IF($I$2="Раннее бронирование",
INDEX(GRID!$B$17:$BI$27,MATCH(Q$7,GRID!$A$17:$A$27,0),MATCH(1,($U$2=GRID!$B$1:$BI$1)*(КАЛЕНДАРЬ!$X14=GRID!$B$3:$BI$3), 0))*GRID!$B$66,
ROUNDUP(INDEX(GRID!$B$17:$BI$27,MATCH(Q$7,GRID!$A$17:$A$27,0),MATCH(1,($U$2=GRID!$B$1:$BI$1)*(КАЛЕНДАРЬ!$X14=GRID!$B$3:$BI$3), 0))*GRID!$B$66*(1-GRID!$B$69),0))</f>
        <v>45084</v>
      </c>
      <c r="S154" s="47" cm="1">
        <f t="array" ref="S154">IF($I$2="Раннее бронирование",
INDEX(GRID!$B$4:$BI$14,MATCH(S$7,GRID!$A$4:$A$14,0),MATCH(1,($U$2=GRID!$B$1:$BI$1)*(КАЛЕНДАРЬ!$X14=GRID!$B$3:$BI$3), 0))*GRID!$B$66,
ROUNDUP(INDEX(GRID!$B$4:$BI$14,MATCH(S$7,GRID!$A$4:$A$14,0),MATCH(1,($U$2=GRID!$B$1:$BI$1)*(КАЛЕНДАРЬ!$X14=GRID!$B$3:$BI$3),0))*GRID!$B$66*(1-GRID!$B$69),0))</f>
        <v>53856</v>
      </c>
      <c r="T154" s="48" cm="1">
        <f t="array" ref="T154">IF($I$2="Раннее бронирование",
INDEX(GRID!$B$17:$BI$27,MATCH(S$7,GRID!$A$17:$A$27,0),MATCH(1,($U$2=GRID!$B$1:$BI$1)*(КАЛЕНДАРЬ!$X14=GRID!$B$3:$BI$3), 0))*GRID!$B$66,
ROUNDUP(INDEX(GRID!$B$17:$BI$27,MATCH(S$7,GRID!$A$17:$A$27,0),MATCH(1,($U$2=GRID!$B$1:$BI$1)*(КАЛЕНДАРЬ!$X14=GRID!$B$3:$BI$3), 0))*GRID!$B$66*(1-GRID!$B$69),0))</f>
        <v>55556</v>
      </c>
      <c r="U154" s="47" cm="1">
        <f t="array" ref="U154">IF($I$2="Раннее бронирование",
INDEX(GRID!$B$4:$BI$14,MATCH(U$7,GRID!$A$4:$A$14,0),MATCH(1,($U$2=GRID!$B$1:$BI$1)*(КАЛЕНДАРЬ!$X14=GRID!$B$3:$BI$3), 0))*GRID!$B$66,
ROUNDUP(INDEX(GRID!$B$4:$BI$14,MATCH(U$7,GRID!$A$4:$A$14,0),MATCH(1,($U$2=GRID!$B$1:$BI$1)*(КАЛЕНДАРЬ!$X14=GRID!$B$3:$BI$3),0))*GRID!$B$66*(1-GRID!$B$69),0))</f>
        <v>59840</v>
      </c>
      <c r="V154" s="48" cm="1">
        <f t="array" ref="V154">IF($I$2="Раннее бронирование",
INDEX(GRID!$B$17:$BI$27,MATCH(U$7,GRID!$A$17:$A$27,0),MATCH(1,($U$2=GRID!$B$1:$BI$1)*(КАЛЕНДАРЬ!$X14=GRID!$B$3:$BI$3), 0))*GRID!$B$66,
ROUNDUP(INDEX(GRID!$B$17:$BI$27,MATCH(U$7,GRID!$A$17:$A$27,0),MATCH(1,($U$2=GRID!$B$1:$BI$1)*(КАЛЕНДАРЬ!$X14=GRID!$B$3:$BI$3), 0))*GRID!$B$66*(1-GRID!$B$69),0))</f>
        <v>61540</v>
      </c>
      <c r="W154" s="47" cm="1">
        <f t="array" ref="W154">IF($I$2="Раннее бронирование",
INDEX(GRID!$B$4:$BI$14,MATCH(W$7,GRID!$A$4:$A$14,0),MATCH(1,($U$2=GRID!$B$1:$BI$1)*(КАЛЕНДАРЬ!$X14=GRID!$B$3:$BI$3), 0))*GRID!$B$66,
ROUNDUP(INDEX(GRID!$B$4:$BI$14,MATCH(W$7,GRID!$A$4:$A$14,0),MATCH(1,($U$2=GRID!$B$1:$BI$1)*(КАЛЕНДАРЬ!$X14=GRID!$B$3:$BI$3),0))*GRID!$B$66*(1-GRID!$B$69),0))</f>
        <v>215560</v>
      </c>
      <c r="X154" s="48" cm="1">
        <f t="array" ref="X154">IF($I$2="Раннее бронирование",
INDEX(GRID!$B$17:$BI$27,MATCH(W$7,GRID!$A$17:$A$27,0),MATCH(1,($U$2=GRID!$B$1:$BI$1)*(КАЛЕНДАРЬ!$X14=GRID!$B$3:$BI$3), 0))*GRID!$B$66,
ROUNDUP(INDEX(GRID!$B$17:$BI$27,MATCH(W$7,GRID!$A$17:$A$27,0),MATCH(1,($U$2=GRID!$B$1:$BI$1)*(КАЛЕНДАРЬ!$X14=GRID!$B$3:$BI$3), 0))*GRID!$B$66*(1-GRID!$B$69),0))</f>
        <v>217260</v>
      </c>
    </row>
    <row r="155" spans="1:24" hidden="1" x14ac:dyDescent="0.2">
      <c r="A155" s="117" t="s">
        <v>46</v>
      </c>
      <c r="B155" s="117">
        <v>12</v>
      </c>
      <c r="C155" s="47" cm="1">
        <f t="array" ref="C155">IF($I$2="Раннее бронирование",
INDEX(GRID!$B$4:$BI$14,MATCH(C$7,GRID!$A$4:$A$14,0),MATCH(1,($U$2=GRID!$B$1:$BI$1)*(КАЛЕНДАРЬ!$X15=GRID!$B$3:$BI$3), 0))*GRID!$B$66,
ROUNDUP(INDEX(GRID!$B$4:$BI$14,MATCH(C$7,GRID!$A$4:$A$14,0),MATCH(1,($U$2=GRID!$B$1:$BI$1)*(КАЛЕНДАРЬ!$X15=GRID!$B$3:$BI$3),0))*GRID!$B$66*(1-GRID!$B$69),0))</f>
        <v>19720</v>
      </c>
      <c r="D155" s="48" cm="1">
        <f t="array" ref="D155">IF($I$2="Раннее бронирование",
INDEX(GRID!$B$17:$BI$27,MATCH(C$7,GRID!$A$17:$A$27,0),MATCH(1,($U$2=GRID!$B$1:$BI$1)*(КАЛЕНДАРЬ!$X15=GRID!$B$3:$BI$3), 0))*GRID!$B$66,
ROUNDUP(INDEX(GRID!$B$17:$BI$27,MATCH(C$7,GRID!$A$17:$A$27,0),MATCH(1,($U$2=GRID!$B$1:$BI$1)*(КАЛЕНДАРЬ!$X15=GRID!$B$3:$BI$3), 0))*GRID!$B$66*(1-GRID!$B$69),0))</f>
        <v>21420</v>
      </c>
      <c r="E155" s="47" cm="1">
        <f t="array" ref="E155">IF($I$2="Раннее бронирование",
INDEX(GRID!$B$4:$BI$14,MATCH(E$7,GRID!$A$4:$A$14,0),MATCH(1,($U$2=GRID!$B$1:$BI$1)*(КАЛЕНДАРЬ!$X15=GRID!$B$3:$BI$3), 0))*GRID!$B$66,
ROUNDUP(INDEX(GRID!$B$4:$BI$14,MATCH(E$7,GRID!$A$4:$A$14,0),MATCH(1,($U$2=GRID!$B$1:$BI$1)*(КАЛЕНДАРЬ!$X15=GRID!$B$3:$BI$3),0))*GRID!$B$66*(1-GRID!$B$69),0))</f>
        <v>22032</v>
      </c>
      <c r="F155" s="48" cm="1">
        <f t="array" ref="F155">IF($I$2="Раннее бронирование",
INDEX(GRID!$B$17:$BI$27,MATCH(E$7,GRID!$A$17:$A$27,0),MATCH(1,($U$2=GRID!$B$1:$BI$1)*(КАЛЕНДАРЬ!$X15=GRID!$B$3:$BI$3), 0))*GRID!$B$66,
ROUNDUP(INDEX(GRID!$B$17:$BI$27,MATCH(E$7,GRID!$A$17:$A$27,0),MATCH(1,($U$2=GRID!$B$1:$BI$1)*(КАЛЕНДАРЬ!$X15=GRID!$B$3:$BI$3), 0))*GRID!$B$66*(1-GRID!$B$69),0))</f>
        <v>23732</v>
      </c>
      <c r="G155" s="47" cm="1">
        <f t="array" ref="G155">IF($I$2="Раннее бронирование",
INDEX(GRID!$B$4:$BI$14,MATCH(G$7,GRID!$A$4:$A$14,0),MATCH(1,($U$2=GRID!$B$1:$BI$1)*(КАЛЕНДАРЬ!$X15=GRID!$B$3:$BI$3), 0))*GRID!$B$66,
ROUNDUP(INDEX(GRID!$B$4:$BI$14,MATCH(G$7,GRID!$A$4:$A$14,0),MATCH(1,($U$2=GRID!$B$1:$BI$1)*(КАЛЕНДАРЬ!$X15=GRID!$B$3:$BI$3),0))*GRID!$B$66*(1-GRID!$B$69),0))</f>
        <v>24480</v>
      </c>
      <c r="H155" s="48" cm="1">
        <f t="array" ref="H155">IF($I$2="Раннее бронирование",
INDEX(GRID!$B$17:$BI$27,MATCH(G$7,GRID!$A$17:$A$27,0),MATCH(1,($U$2=GRID!$B$1:$BI$1)*(КАЛЕНДАРЬ!$X15=GRID!$B$3:$BI$3), 0))*GRID!$B$66,
ROUNDUP(INDEX(GRID!$B$17:$BI$27,MATCH(G$7,GRID!$A$17:$A$27,0),MATCH(1,($U$2=GRID!$B$1:$BI$1)*(КАЛЕНДАРЬ!$X15=GRID!$B$3:$BI$3), 0))*GRID!$B$66*(1-GRID!$B$69),0))</f>
        <v>26180</v>
      </c>
      <c r="I155" s="47" cm="1">
        <f t="array" ref="I155">IF($I$2="Раннее бронирование",
INDEX(GRID!$B$4:$BI$14,MATCH(I$7,GRID!$A$4:$A$14,0),MATCH(1,($U$2=GRID!$B$1:$BI$1)*(КАЛЕНДАРЬ!$X15=GRID!$B$3:$BI$3), 0))*GRID!$B$66,
ROUNDUP(INDEX(GRID!$B$4:$BI$14,MATCH(I$7,GRID!$A$4:$A$14,0),MATCH(1,($U$2=GRID!$B$1:$BI$1)*(КАЛЕНДАРЬ!$X15=GRID!$B$3:$BI$3),0))*GRID!$B$66*(1-GRID!$B$69),0))</f>
        <v>27336</v>
      </c>
      <c r="J155" s="48" cm="1">
        <f t="array" ref="J155">IF($I$2="Раннее бронирование",
INDEX(GRID!$B$17:$BI$27,MATCH(I$7,GRID!$A$17:$A$27,0),MATCH(1,($U$2=GRID!$B$1:$BI$1)*(КАЛЕНДАРЬ!$X15=GRID!$B$3:$BI$3), 0))*GRID!$B$66,
ROUNDUP(INDEX(GRID!$B$17:$BI$27,MATCH(I$7,GRID!$A$17:$A$27,0),MATCH(1,($U$2=GRID!$B$1:$BI$1)*(КАЛЕНДАРЬ!$X15=GRID!$B$3:$BI$3), 0))*GRID!$B$66*(1-GRID!$B$69),0))</f>
        <v>29036</v>
      </c>
      <c r="K155" s="47" cm="1">
        <f t="array" ref="K155">IF($I$2="Раннее бронирование",
INDEX(GRID!$B$4:$BI$14,MATCH(K$7,GRID!$A$4:$A$14,0),MATCH(1,($U$2=GRID!$B$1:$BI$1)*(КАЛЕНДАРЬ!$X15=GRID!$B$3:$BI$3), 0))*GRID!$B$66,
ROUNDUP(INDEX(GRID!$B$4:$BI$14,MATCH(K$7,GRID!$A$4:$A$14,0),MATCH(1,($U$2=GRID!$B$1:$BI$1)*(КАЛЕНДАРЬ!$X15=GRID!$B$3:$BI$3),0))*GRID!$B$66*(1-GRID!$B$69),0))</f>
        <v>30464</v>
      </c>
      <c r="L155" s="48" cm="1">
        <f t="array" ref="L155">IF($I$2="Раннее бронирование",
INDEX(GRID!$B$17:$BI$27,MATCH(K$7,GRID!$A$17:$A$27,0),MATCH(1,($U$2=GRID!$B$1:$BI$1)*(КАЛЕНДАРЬ!$X15=GRID!$B$3:$BI$3), 0))*GRID!$B$66,
ROUNDUP(INDEX(GRID!$B$17:$BI$27,MATCH(K$7,GRID!$A$17:$A$27,0),MATCH(1,($U$2=GRID!$B$1:$BI$1)*(КАЛЕНДАРЬ!$X15=GRID!$B$3:$BI$3), 0))*GRID!$B$66*(1-GRID!$B$69),0))</f>
        <v>32164</v>
      </c>
      <c r="M155" s="47" cm="1">
        <f t="array" ref="M155">IF($I$2="Раннее бронирование",
INDEX(GRID!$B$4:$BI$14,MATCH(M$7,GRID!$A$4:$A$14,0),MATCH(1,($U$2=GRID!$B$1:$BI$1)*(КАЛЕНДАРЬ!$X15=GRID!$B$3:$BI$3), 0))*GRID!$B$66,
ROUNDUP(INDEX(GRID!$B$4:$BI$14,MATCH(M$7,GRID!$A$4:$A$14,0),MATCH(1,($U$2=GRID!$B$1:$BI$1)*(КАЛЕНДАРЬ!$X15=GRID!$B$3:$BI$3),0))*GRID!$B$66*(1-GRID!$B$69),0))</f>
        <v>34000</v>
      </c>
      <c r="N155" s="48" cm="1">
        <f t="array" ref="N155">IF($I$2="Раннее бронирование",
INDEX(GRID!$B$17:$BI$27,MATCH(M$7,GRID!$A$17:$A$27,0),MATCH(1,($U$2=GRID!$B$1:$BI$1)*(КАЛЕНДАРЬ!$X15=GRID!$B$3:$BI$3), 0))*GRID!$B$66,
ROUNDUP(INDEX(GRID!$B$17:$BI$27,MATCH(M$7,GRID!$A$17:$A$27,0),MATCH(1,($U$2=GRID!$B$1:$BI$1)*(КАЛЕНДАРЬ!$X15=GRID!$B$3:$BI$3), 0))*GRID!$B$66*(1-GRID!$B$69),0))</f>
        <v>35700</v>
      </c>
      <c r="O155" s="47" cm="1">
        <f t="array" ref="O155">IF($I$2="Раннее бронирование",
INDEX(GRID!$B$4:$BI$14,MATCH(O$7,GRID!$A$4:$A$14,0),MATCH(1,($U$2=GRID!$B$1:$BI$1)*(КАЛЕНДАРЬ!$X15=GRID!$B$3:$BI$3), 0))*GRID!$B$66,
ROUNDUP(INDEX(GRID!$B$4:$BI$14,MATCH(O$7,GRID!$A$4:$A$14,0),MATCH(1,($U$2=GRID!$B$1:$BI$1)*(КАЛЕНДАРЬ!$X15=GRID!$B$3:$BI$3),0))*GRID!$B$66*(1-GRID!$B$69),0))</f>
        <v>38420</v>
      </c>
      <c r="P155" s="48" cm="1">
        <f t="array" ref="P155">IF($I$2="Раннее бронирование",
INDEX(GRID!$B$17:$BI$27,MATCH(O$7,GRID!$A$17:$A$27,0),MATCH(1,($U$2=GRID!$B$1:$BI$1)*(КАЛЕНДАРЬ!$X15=GRID!$B$3:$BI$3), 0))*GRID!$B$66,
ROUNDUP(INDEX(GRID!$B$17:$BI$27,MATCH(O$7,GRID!$A$17:$A$27,0),MATCH(1,($U$2=GRID!$B$1:$BI$1)*(КАЛЕНДАРЬ!$X15=GRID!$B$3:$BI$3), 0))*GRID!$B$66*(1-GRID!$B$69),0))</f>
        <v>40120</v>
      </c>
      <c r="Q155" s="47" cm="1">
        <f t="array" ref="Q155">IF($I$2="Раннее бронирование",
INDEX(GRID!$B$4:$BI$14,MATCH(Q$7,GRID!$A$4:$A$14,0),MATCH(1,($U$2=GRID!$B$1:$BI$1)*(КАЛЕНДАРЬ!$X15=GRID!$B$3:$BI$3), 0))*GRID!$B$66,
ROUNDUP(INDEX(GRID!$B$4:$BI$14,MATCH(Q$7,GRID!$A$4:$A$14,0),MATCH(1,($U$2=GRID!$B$1:$BI$1)*(КАЛЕНДАРЬ!$X15=GRID!$B$3:$BI$3),0))*GRID!$B$66*(1-GRID!$B$69),0))</f>
        <v>43384</v>
      </c>
      <c r="R155" s="48" cm="1">
        <f t="array" ref="R155">IF($I$2="Раннее бронирование",
INDEX(GRID!$B$17:$BI$27,MATCH(Q$7,GRID!$A$17:$A$27,0),MATCH(1,($U$2=GRID!$B$1:$BI$1)*(КАЛЕНДАРЬ!$X15=GRID!$B$3:$BI$3), 0))*GRID!$B$66,
ROUNDUP(INDEX(GRID!$B$17:$BI$27,MATCH(Q$7,GRID!$A$17:$A$27,0),MATCH(1,($U$2=GRID!$B$1:$BI$1)*(КАЛЕНДАРЬ!$X15=GRID!$B$3:$BI$3), 0))*GRID!$B$66*(1-GRID!$B$69),0))</f>
        <v>45084</v>
      </c>
      <c r="S155" s="47" cm="1">
        <f t="array" ref="S155">IF($I$2="Раннее бронирование",
INDEX(GRID!$B$4:$BI$14,MATCH(S$7,GRID!$A$4:$A$14,0),MATCH(1,($U$2=GRID!$B$1:$BI$1)*(КАЛЕНДАРЬ!$X15=GRID!$B$3:$BI$3), 0))*GRID!$B$66,
ROUNDUP(INDEX(GRID!$B$4:$BI$14,MATCH(S$7,GRID!$A$4:$A$14,0),MATCH(1,($U$2=GRID!$B$1:$BI$1)*(КАЛЕНДАРЬ!$X15=GRID!$B$3:$BI$3),0))*GRID!$B$66*(1-GRID!$B$69),0))</f>
        <v>53856</v>
      </c>
      <c r="T155" s="48" cm="1">
        <f t="array" ref="T155">IF($I$2="Раннее бронирование",
INDEX(GRID!$B$17:$BI$27,MATCH(S$7,GRID!$A$17:$A$27,0),MATCH(1,($U$2=GRID!$B$1:$BI$1)*(КАЛЕНДАРЬ!$X15=GRID!$B$3:$BI$3), 0))*GRID!$B$66,
ROUNDUP(INDEX(GRID!$B$17:$BI$27,MATCH(S$7,GRID!$A$17:$A$27,0),MATCH(1,($U$2=GRID!$B$1:$BI$1)*(КАЛЕНДАРЬ!$X15=GRID!$B$3:$BI$3), 0))*GRID!$B$66*(1-GRID!$B$69),0))</f>
        <v>55556</v>
      </c>
      <c r="U155" s="47" cm="1">
        <f t="array" ref="U155">IF($I$2="Раннее бронирование",
INDEX(GRID!$B$4:$BI$14,MATCH(U$7,GRID!$A$4:$A$14,0),MATCH(1,($U$2=GRID!$B$1:$BI$1)*(КАЛЕНДАРЬ!$X15=GRID!$B$3:$BI$3), 0))*GRID!$B$66,
ROUNDUP(INDEX(GRID!$B$4:$BI$14,MATCH(U$7,GRID!$A$4:$A$14,0),MATCH(1,($U$2=GRID!$B$1:$BI$1)*(КАЛЕНДАРЬ!$X15=GRID!$B$3:$BI$3),0))*GRID!$B$66*(1-GRID!$B$69),0))</f>
        <v>59840</v>
      </c>
      <c r="V155" s="48" cm="1">
        <f t="array" ref="V155">IF($I$2="Раннее бронирование",
INDEX(GRID!$B$17:$BI$27,MATCH(U$7,GRID!$A$17:$A$27,0),MATCH(1,($U$2=GRID!$B$1:$BI$1)*(КАЛЕНДАРЬ!$X15=GRID!$B$3:$BI$3), 0))*GRID!$B$66,
ROUNDUP(INDEX(GRID!$B$17:$BI$27,MATCH(U$7,GRID!$A$17:$A$27,0),MATCH(1,($U$2=GRID!$B$1:$BI$1)*(КАЛЕНДАРЬ!$X15=GRID!$B$3:$BI$3), 0))*GRID!$B$66*(1-GRID!$B$69),0))</f>
        <v>61540</v>
      </c>
      <c r="W155" s="47" cm="1">
        <f t="array" ref="W155">IF($I$2="Раннее бронирование",
INDEX(GRID!$B$4:$BI$14,MATCH(W$7,GRID!$A$4:$A$14,0),MATCH(1,($U$2=GRID!$B$1:$BI$1)*(КАЛЕНДАРЬ!$X15=GRID!$B$3:$BI$3), 0))*GRID!$B$66,
ROUNDUP(INDEX(GRID!$B$4:$BI$14,MATCH(W$7,GRID!$A$4:$A$14,0),MATCH(1,($U$2=GRID!$B$1:$BI$1)*(КАЛЕНДАРЬ!$X15=GRID!$B$3:$BI$3),0))*GRID!$B$66*(1-GRID!$B$69),0))</f>
        <v>215560</v>
      </c>
      <c r="X155" s="48" cm="1">
        <f t="array" ref="X155">IF($I$2="Раннее бронирование",
INDEX(GRID!$B$17:$BI$27,MATCH(W$7,GRID!$A$17:$A$27,0),MATCH(1,($U$2=GRID!$B$1:$BI$1)*(КАЛЕНДАРЬ!$X15=GRID!$B$3:$BI$3), 0))*GRID!$B$66,
ROUNDUP(INDEX(GRID!$B$17:$BI$27,MATCH(W$7,GRID!$A$17:$A$27,0),MATCH(1,($U$2=GRID!$B$1:$BI$1)*(КАЛЕНДАРЬ!$X15=GRID!$B$3:$BI$3), 0))*GRID!$B$66*(1-GRID!$B$69),0))</f>
        <v>217260</v>
      </c>
    </row>
    <row r="156" spans="1:24" hidden="1" x14ac:dyDescent="0.2">
      <c r="A156" s="117" t="s">
        <v>47</v>
      </c>
      <c r="B156" s="117">
        <v>13</v>
      </c>
      <c r="C156" s="47" cm="1">
        <f t="array" ref="C156">IF($I$2="Раннее бронирование",
INDEX(GRID!$B$4:$BI$14,MATCH(C$7,GRID!$A$4:$A$14,0),MATCH(1,($U$2=GRID!$B$1:$BI$1)*(КАЛЕНДАРЬ!$X16=GRID!$B$3:$BI$3), 0))*GRID!$B$66,
ROUNDUP(INDEX(GRID!$B$4:$BI$14,MATCH(C$7,GRID!$A$4:$A$14,0),MATCH(1,($U$2=GRID!$B$1:$BI$1)*(КАЛЕНДАРЬ!$X16=GRID!$B$3:$BI$3),0))*GRID!$B$66*(1-GRID!$B$69),0))</f>
        <v>19720</v>
      </c>
      <c r="D156" s="48" cm="1">
        <f t="array" ref="D156">IF($I$2="Раннее бронирование",
INDEX(GRID!$B$17:$BI$27,MATCH(C$7,GRID!$A$17:$A$27,0),MATCH(1,($U$2=GRID!$B$1:$BI$1)*(КАЛЕНДАРЬ!$X16=GRID!$B$3:$BI$3), 0))*GRID!$B$66,
ROUNDUP(INDEX(GRID!$B$17:$BI$27,MATCH(C$7,GRID!$A$17:$A$27,0),MATCH(1,($U$2=GRID!$B$1:$BI$1)*(КАЛЕНДАРЬ!$X16=GRID!$B$3:$BI$3), 0))*GRID!$B$66*(1-GRID!$B$69),0))</f>
        <v>21420</v>
      </c>
      <c r="E156" s="47" cm="1">
        <f t="array" ref="E156">IF($I$2="Раннее бронирование",
INDEX(GRID!$B$4:$BI$14,MATCH(E$7,GRID!$A$4:$A$14,0),MATCH(1,($U$2=GRID!$B$1:$BI$1)*(КАЛЕНДАРЬ!$X16=GRID!$B$3:$BI$3), 0))*GRID!$B$66,
ROUNDUP(INDEX(GRID!$B$4:$BI$14,MATCH(E$7,GRID!$A$4:$A$14,0),MATCH(1,($U$2=GRID!$B$1:$BI$1)*(КАЛЕНДАРЬ!$X16=GRID!$B$3:$BI$3),0))*GRID!$B$66*(1-GRID!$B$69),0))</f>
        <v>22032</v>
      </c>
      <c r="F156" s="48" cm="1">
        <f t="array" ref="F156">IF($I$2="Раннее бронирование",
INDEX(GRID!$B$17:$BI$27,MATCH(E$7,GRID!$A$17:$A$27,0),MATCH(1,($U$2=GRID!$B$1:$BI$1)*(КАЛЕНДАРЬ!$X16=GRID!$B$3:$BI$3), 0))*GRID!$B$66,
ROUNDUP(INDEX(GRID!$B$17:$BI$27,MATCH(E$7,GRID!$A$17:$A$27,0),MATCH(1,($U$2=GRID!$B$1:$BI$1)*(КАЛЕНДАРЬ!$X16=GRID!$B$3:$BI$3), 0))*GRID!$B$66*(1-GRID!$B$69),0))</f>
        <v>23732</v>
      </c>
      <c r="G156" s="47" cm="1">
        <f t="array" ref="G156">IF($I$2="Раннее бронирование",
INDEX(GRID!$B$4:$BI$14,MATCH(G$7,GRID!$A$4:$A$14,0),MATCH(1,($U$2=GRID!$B$1:$BI$1)*(КАЛЕНДАРЬ!$X16=GRID!$B$3:$BI$3), 0))*GRID!$B$66,
ROUNDUP(INDEX(GRID!$B$4:$BI$14,MATCH(G$7,GRID!$A$4:$A$14,0),MATCH(1,($U$2=GRID!$B$1:$BI$1)*(КАЛЕНДАРЬ!$X16=GRID!$B$3:$BI$3),0))*GRID!$B$66*(1-GRID!$B$69),0))</f>
        <v>24480</v>
      </c>
      <c r="H156" s="48" cm="1">
        <f t="array" ref="H156">IF($I$2="Раннее бронирование",
INDEX(GRID!$B$17:$BI$27,MATCH(G$7,GRID!$A$17:$A$27,0),MATCH(1,($U$2=GRID!$B$1:$BI$1)*(КАЛЕНДАРЬ!$X16=GRID!$B$3:$BI$3), 0))*GRID!$B$66,
ROUNDUP(INDEX(GRID!$B$17:$BI$27,MATCH(G$7,GRID!$A$17:$A$27,0),MATCH(1,($U$2=GRID!$B$1:$BI$1)*(КАЛЕНДАРЬ!$X16=GRID!$B$3:$BI$3), 0))*GRID!$B$66*(1-GRID!$B$69),0))</f>
        <v>26180</v>
      </c>
      <c r="I156" s="47" cm="1">
        <f t="array" ref="I156">IF($I$2="Раннее бронирование",
INDEX(GRID!$B$4:$BI$14,MATCH(I$7,GRID!$A$4:$A$14,0),MATCH(1,($U$2=GRID!$B$1:$BI$1)*(КАЛЕНДАРЬ!$X16=GRID!$B$3:$BI$3), 0))*GRID!$B$66,
ROUNDUP(INDEX(GRID!$B$4:$BI$14,MATCH(I$7,GRID!$A$4:$A$14,0),MATCH(1,($U$2=GRID!$B$1:$BI$1)*(КАЛЕНДАРЬ!$X16=GRID!$B$3:$BI$3),0))*GRID!$B$66*(1-GRID!$B$69),0))</f>
        <v>27336</v>
      </c>
      <c r="J156" s="48" cm="1">
        <f t="array" ref="J156">IF($I$2="Раннее бронирование",
INDEX(GRID!$B$17:$BI$27,MATCH(I$7,GRID!$A$17:$A$27,0),MATCH(1,($U$2=GRID!$B$1:$BI$1)*(КАЛЕНДАРЬ!$X16=GRID!$B$3:$BI$3), 0))*GRID!$B$66,
ROUNDUP(INDEX(GRID!$B$17:$BI$27,MATCH(I$7,GRID!$A$17:$A$27,0),MATCH(1,($U$2=GRID!$B$1:$BI$1)*(КАЛЕНДАРЬ!$X16=GRID!$B$3:$BI$3), 0))*GRID!$B$66*(1-GRID!$B$69),0))</f>
        <v>29036</v>
      </c>
      <c r="K156" s="47" cm="1">
        <f t="array" ref="K156">IF($I$2="Раннее бронирование",
INDEX(GRID!$B$4:$BI$14,MATCH(K$7,GRID!$A$4:$A$14,0),MATCH(1,($U$2=GRID!$B$1:$BI$1)*(КАЛЕНДАРЬ!$X16=GRID!$B$3:$BI$3), 0))*GRID!$B$66,
ROUNDUP(INDEX(GRID!$B$4:$BI$14,MATCH(K$7,GRID!$A$4:$A$14,0),MATCH(1,($U$2=GRID!$B$1:$BI$1)*(КАЛЕНДАРЬ!$X16=GRID!$B$3:$BI$3),0))*GRID!$B$66*(1-GRID!$B$69),0))</f>
        <v>30464</v>
      </c>
      <c r="L156" s="48" cm="1">
        <f t="array" ref="L156">IF($I$2="Раннее бронирование",
INDEX(GRID!$B$17:$BI$27,MATCH(K$7,GRID!$A$17:$A$27,0),MATCH(1,($U$2=GRID!$B$1:$BI$1)*(КАЛЕНДАРЬ!$X16=GRID!$B$3:$BI$3), 0))*GRID!$B$66,
ROUNDUP(INDEX(GRID!$B$17:$BI$27,MATCH(K$7,GRID!$A$17:$A$27,0),MATCH(1,($U$2=GRID!$B$1:$BI$1)*(КАЛЕНДАРЬ!$X16=GRID!$B$3:$BI$3), 0))*GRID!$B$66*(1-GRID!$B$69),0))</f>
        <v>32164</v>
      </c>
      <c r="M156" s="47" cm="1">
        <f t="array" ref="M156">IF($I$2="Раннее бронирование",
INDEX(GRID!$B$4:$BI$14,MATCH(M$7,GRID!$A$4:$A$14,0),MATCH(1,($U$2=GRID!$B$1:$BI$1)*(КАЛЕНДАРЬ!$X16=GRID!$B$3:$BI$3), 0))*GRID!$B$66,
ROUNDUP(INDEX(GRID!$B$4:$BI$14,MATCH(M$7,GRID!$A$4:$A$14,0),MATCH(1,($U$2=GRID!$B$1:$BI$1)*(КАЛЕНДАРЬ!$X16=GRID!$B$3:$BI$3),0))*GRID!$B$66*(1-GRID!$B$69),0))</f>
        <v>34000</v>
      </c>
      <c r="N156" s="48" cm="1">
        <f t="array" ref="N156">IF($I$2="Раннее бронирование",
INDEX(GRID!$B$17:$BI$27,MATCH(M$7,GRID!$A$17:$A$27,0),MATCH(1,($U$2=GRID!$B$1:$BI$1)*(КАЛЕНДАРЬ!$X16=GRID!$B$3:$BI$3), 0))*GRID!$B$66,
ROUNDUP(INDEX(GRID!$B$17:$BI$27,MATCH(M$7,GRID!$A$17:$A$27,0),MATCH(1,($U$2=GRID!$B$1:$BI$1)*(КАЛЕНДАРЬ!$X16=GRID!$B$3:$BI$3), 0))*GRID!$B$66*(1-GRID!$B$69),0))</f>
        <v>35700</v>
      </c>
      <c r="O156" s="47" cm="1">
        <f t="array" ref="O156">IF($I$2="Раннее бронирование",
INDEX(GRID!$B$4:$BI$14,MATCH(O$7,GRID!$A$4:$A$14,0),MATCH(1,($U$2=GRID!$B$1:$BI$1)*(КАЛЕНДАРЬ!$X16=GRID!$B$3:$BI$3), 0))*GRID!$B$66,
ROUNDUP(INDEX(GRID!$B$4:$BI$14,MATCH(O$7,GRID!$A$4:$A$14,0),MATCH(1,($U$2=GRID!$B$1:$BI$1)*(КАЛЕНДАРЬ!$X16=GRID!$B$3:$BI$3),0))*GRID!$B$66*(1-GRID!$B$69),0))</f>
        <v>38420</v>
      </c>
      <c r="P156" s="48" cm="1">
        <f t="array" ref="P156">IF($I$2="Раннее бронирование",
INDEX(GRID!$B$17:$BI$27,MATCH(O$7,GRID!$A$17:$A$27,0),MATCH(1,($U$2=GRID!$B$1:$BI$1)*(КАЛЕНДАРЬ!$X16=GRID!$B$3:$BI$3), 0))*GRID!$B$66,
ROUNDUP(INDEX(GRID!$B$17:$BI$27,MATCH(O$7,GRID!$A$17:$A$27,0),MATCH(1,($U$2=GRID!$B$1:$BI$1)*(КАЛЕНДАРЬ!$X16=GRID!$B$3:$BI$3), 0))*GRID!$B$66*(1-GRID!$B$69),0))</f>
        <v>40120</v>
      </c>
      <c r="Q156" s="47" cm="1">
        <f t="array" ref="Q156">IF($I$2="Раннее бронирование",
INDEX(GRID!$B$4:$BI$14,MATCH(Q$7,GRID!$A$4:$A$14,0),MATCH(1,($U$2=GRID!$B$1:$BI$1)*(КАЛЕНДАРЬ!$X16=GRID!$B$3:$BI$3), 0))*GRID!$B$66,
ROUNDUP(INDEX(GRID!$B$4:$BI$14,MATCH(Q$7,GRID!$A$4:$A$14,0),MATCH(1,($U$2=GRID!$B$1:$BI$1)*(КАЛЕНДАРЬ!$X16=GRID!$B$3:$BI$3),0))*GRID!$B$66*(1-GRID!$B$69),0))</f>
        <v>43384</v>
      </c>
      <c r="R156" s="48" cm="1">
        <f t="array" ref="R156">IF($I$2="Раннее бронирование",
INDEX(GRID!$B$17:$BI$27,MATCH(Q$7,GRID!$A$17:$A$27,0),MATCH(1,($U$2=GRID!$B$1:$BI$1)*(КАЛЕНДАРЬ!$X16=GRID!$B$3:$BI$3), 0))*GRID!$B$66,
ROUNDUP(INDEX(GRID!$B$17:$BI$27,MATCH(Q$7,GRID!$A$17:$A$27,0),MATCH(1,($U$2=GRID!$B$1:$BI$1)*(КАЛЕНДАРЬ!$X16=GRID!$B$3:$BI$3), 0))*GRID!$B$66*(1-GRID!$B$69),0))</f>
        <v>45084</v>
      </c>
      <c r="S156" s="47" cm="1">
        <f t="array" ref="S156">IF($I$2="Раннее бронирование",
INDEX(GRID!$B$4:$BI$14,MATCH(S$7,GRID!$A$4:$A$14,0),MATCH(1,($U$2=GRID!$B$1:$BI$1)*(КАЛЕНДАРЬ!$X16=GRID!$B$3:$BI$3), 0))*GRID!$B$66,
ROUNDUP(INDEX(GRID!$B$4:$BI$14,MATCH(S$7,GRID!$A$4:$A$14,0),MATCH(1,($U$2=GRID!$B$1:$BI$1)*(КАЛЕНДАРЬ!$X16=GRID!$B$3:$BI$3),0))*GRID!$B$66*(1-GRID!$B$69),0))</f>
        <v>53856</v>
      </c>
      <c r="T156" s="48" cm="1">
        <f t="array" ref="T156">IF($I$2="Раннее бронирование",
INDEX(GRID!$B$17:$BI$27,MATCH(S$7,GRID!$A$17:$A$27,0),MATCH(1,($U$2=GRID!$B$1:$BI$1)*(КАЛЕНДАРЬ!$X16=GRID!$B$3:$BI$3), 0))*GRID!$B$66,
ROUNDUP(INDEX(GRID!$B$17:$BI$27,MATCH(S$7,GRID!$A$17:$A$27,0),MATCH(1,($U$2=GRID!$B$1:$BI$1)*(КАЛЕНДАРЬ!$X16=GRID!$B$3:$BI$3), 0))*GRID!$B$66*(1-GRID!$B$69),0))</f>
        <v>55556</v>
      </c>
      <c r="U156" s="47" cm="1">
        <f t="array" ref="U156">IF($I$2="Раннее бронирование",
INDEX(GRID!$B$4:$BI$14,MATCH(U$7,GRID!$A$4:$A$14,0),MATCH(1,($U$2=GRID!$B$1:$BI$1)*(КАЛЕНДАРЬ!$X16=GRID!$B$3:$BI$3), 0))*GRID!$B$66,
ROUNDUP(INDEX(GRID!$B$4:$BI$14,MATCH(U$7,GRID!$A$4:$A$14,0),MATCH(1,($U$2=GRID!$B$1:$BI$1)*(КАЛЕНДАРЬ!$X16=GRID!$B$3:$BI$3),0))*GRID!$B$66*(1-GRID!$B$69),0))</f>
        <v>59840</v>
      </c>
      <c r="V156" s="48" cm="1">
        <f t="array" ref="V156">IF($I$2="Раннее бронирование",
INDEX(GRID!$B$17:$BI$27,MATCH(U$7,GRID!$A$17:$A$27,0),MATCH(1,($U$2=GRID!$B$1:$BI$1)*(КАЛЕНДАРЬ!$X16=GRID!$B$3:$BI$3), 0))*GRID!$B$66,
ROUNDUP(INDEX(GRID!$B$17:$BI$27,MATCH(U$7,GRID!$A$17:$A$27,0),MATCH(1,($U$2=GRID!$B$1:$BI$1)*(КАЛЕНДАРЬ!$X16=GRID!$B$3:$BI$3), 0))*GRID!$B$66*(1-GRID!$B$69),0))</f>
        <v>61540</v>
      </c>
      <c r="W156" s="47" cm="1">
        <f t="array" ref="W156">IF($I$2="Раннее бронирование",
INDEX(GRID!$B$4:$BI$14,MATCH(W$7,GRID!$A$4:$A$14,0),MATCH(1,($U$2=GRID!$B$1:$BI$1)*(КАЛЕНДАРЬ!$X16=GRID!$B$3:$BI$3), 0))*GRID!$B$66,
ROUNDUP(INDEX(GRID!$B$4:$BI$14,MATCH(W$7,GRID!$A$4:$A$14,0),MATCH(1,($U$2=GRID!$B$1:$BI$1)*(КАЛЕНДАРЬ!$X16=GRID!$B$3:$BI$3),0))*GRID!$B$66*(1-GRID!$B$69),0))</f>
        <v>215560</v>
      </c>
      <c r="X156" s="48" cm="1">
        <f t="array" ref="X156">IF($I$2="Раннее бронирование",
INDEX(GRID!$B$17:$BI$27,MATCH(W$7,GRID!$A$17:$A$27,0),MATCH(1,($U$2=GRID!$B$1:$BI$1)*(КАЛЕНДАРЬ!$X16=GRID!$B$3:$BI$3), 0))*GRID!$B$66,
ROUNDUP(INDEX(GRID!$B$17:$BI$27,MATCH(W$7,GRID!$A$17:$A$27,0),MATCH(1,($U$2=GRID!$B$1:$BI$1)*(КАЛЕНДАРЬ!$X16=GRID!$B$3:$BI$3), 0))*GRID!$B$66*(1-GRID!$B$69),0))</f>
        <v>217260</v>
      </c>
    </row>
    <row r="157" spans="1:24" hidden="1" x14ac:dyDescent="0.2">
      <c r="A157" s="117" t="s">
        <v>48</v>
      </c>
      <c r="B157" s="117">
        <v>14</v>
      </c>
      <c r="C157" s="47" cm="1">
        <f t="array" ref="C157">IF($I$2="Раннее бронирование",
INDEX(GRID!$B$4:$BI$14,MATCH(C$7,GRID!$A$4:$A$14,0),MATCH(1,($U$2=GRID!$B$1:$BI$1)*(КАЛЕНДАРЬ!$X17=GRID!$B$3:$BI$3), 0))*GRID!$B$66,
ROUNDUP(INDEX(GRID!$B$4:$BI$14,MATCH(C$7,GRID!$A$4:$A$14,0),MATCH(1,($U$2=GRID!$B$1:$BI$1)*(КАЛЕНДАРЬ!$X17=GRID!$B$3:$BI$3),0))*GRID!$B$66*(1-GRID!$B$69),0))</f>
        <v>19720</v>
      </c>
      <c r="D157" s="48" cm="1">
        <f t="array" ref="D157">IF($I$2="Раннее бронирование",
INDEX(GRID!$B$17:$BI$27,MATCH(C$7,GRID!$A$17:$A$27,0),MATCH(1,($U$2=GRID!$B$1:$BI$1)*(КАЛЕНДАРЬ!$X17=GRID!$B$3:$BI$3), 0))*GRID!$B$66,
ROUNDUP(INDEX(GRID!$B$17:$BI$27,MATCH(C$7,GRID!$A$17:$A$27,0),MATCH(1,($U$2=GRID!$B$1:$BI$1)*(КАЛЕНДАРЬ!$X17=GRID!$B$3:$BI$3), 0))*GRID!$B$66*(1-GRID!$B$69),0))</f>
        <v>21420</v>
      </c>
      <c r="E157" s="47" cm="1">
        <f t="array" ref="E157">IF($I$2="Раннее бронирование",
INDEX(GRID!$B$4:$BI$14,MATCH(E$7,GRID!$A$4:$A$14,0),MATCH(1,($U$2=GRID!$B$1:$BI$1)*(КАЛЕНДАРЬ!$X17=GRID!$B$3:$BI$3), 0))*GRID!$B$66,
ROUNDUP(INDEX(GRID!$B$4:$BI$14,MATCH(E$7,GRID!$A$4:$A$14,0),MATCH(1,($U$2=GRID!$B$1:$BI$1)*(КАЛЕНДАРЬ!$X17=GRID!$B$3:$BI$3),0))*GRID!$B$66*(1-GRID!$B$69),0))</f>
        <v>22032</v>
      </c>
      <c r="F157" s="48" cm="1">
        <f t="array" ref="F157">IF($I$2="Раннее бронирование",
INDEX(GRID!$B$17:$BI$27,MATCH(E$7,GRID!$A$17:$A$27,0),MATCH(1,($U$2=GRID!$B$1:$BI$1)*(КАЛЕНДАРЬ!$X17=GRID!$B$3:$BI$3), 0))*GRID!$B$66,
ROUNDUP(INDEX(GRID!$B$17:$BI$27,MATCH(E$7,GRID!$A$17:$A$27,0),MATCH(1,($U$2=GRID!$B$1:$BI$1)*(КАЛЕНДАРЬ!$X17=GRID!$B$3:$BI$3), 0))*GRID!$B$66*(1-GRID!$B$69),0))</f>
        <v>23732</v>
      </c>
      <c r="G157" s="47" cm="1">
        <f t="array" ref="G157">IF($I$2="Раннее бронирование",
INDEX(GRID!$B$4:$BI$14,MATCH(G$7,GRID!$A$4:$A$14,0),MATCH(1,($U$2=GRID!$B$1:$BI$1)*(КАЛЕНДАРЬ!$X17=GRID!$B$3:$BI$3), 0))*GRID!$B$66,
ROUNDUP(INDEX(GRID!$B$4:$BI$14,MATCH(G$7,GRID!$A$4:$A$14,0),MATCH(1,($U$2=GRID!$B$1:$BI$1)*(КАЛЕНДАРЬ!$X17=GRID!$B$3:$BI$3),0))*GRID!$B$66*(1-GRID!$B$69),0))</f>
        <v>24480</v>
      </c>
      <c r="H157" s="48" cm="1">
        <f t="array" ref="H157">IF($I$2="Раннее бронирование",
INDEX(GRID!$B$17:$BI$27,MATCH(G$7,GRID!$A$17:$A$27,0),MATCH(1,($U$2=GRID!$B$1:$BI$1)*(КАЛЕНДАРЬ!$X17=GRID!$B$3:$BI$3), 0))*GRID!$B$66,
ROUNDUP(INDEX(GRID!$B$17:$BI$27,MATCH(G$7,GRID!$A$17:$A$27,0),MATCH(1,($U$2=GRID!$B$1:$BI$1)*(КАЛЕНДАРЬ!$X17=GRID!$B$3:$BI$3), 0))*GRID!$B$66*(1-GRID!$B$69),0))</f>
        <v>26180</v>
      </c>
      <c r="I157" s="47" cm="1">
        <f t="array" ref="I157">IF($I$2="Раннее бронирование",
INDEX(GRID!$B$4:$BI$14,MATCH(I$7,GRID!$A$4:$A$14,0),MATCH(1,($U$2=GRID!$B$1:$BI$1)*(КАЛЕНДАРЬ!$X17=GRID!$B$3:$BI$3), 0))*GRID!$B$66,
ROUNDUP(INDEX(GRID!$B$4:$BI$14,MATCH(I$7,GRID!$A$4:$A$14,0),MATCH(1,($U$2=GRID!$B$1:$BI$1)*(КАЛЕНДАРЬ!$X17=GRID!$B$3:$BI$3),0))*GRID!$B$66*(1-GRID!$B$69),0))</f>
        <v>27336</v>
      </c>
      <c r="J157" s="48" cm="1">
        <f t="array" ref="J157">IF($I$2="Раннее бронирование",
INDEX(GRID!$B$17:$BI$27,MATCH(I$7,GRID!$A$17:$A$27,0),MATCH(1,($U$2=GRID!$B$1:$BI$1)*(КАЛЕНДАРЬ!$X17=GRID!$B$3:$BI$3), 0))*GRID!$B$66,
ROUNDUP(INDEX(GRID!$B$17:$BI$27,MATCH(I$7,GRID!$A$17:$A$27,0),MATCH(1,($U$2=GRID!$B$1:$BI$1)*(КАЛЕНДАРЬ!$X17=GRID!$B$3:$BI$3), 0))*GRID!$B$66*(1-GRID!$B$69),0))</f>
        <v>29036</v>
      </c>
      <c r="K157" s="47" cm="1">
        <f t="array" ref="K157">IF($I$2="Раннее бронирование",
INDEX(GRID!$B$4:$BI$14,MATCH(K$7,GRID!$A$4:$A$14,0),MATCH(1,($U$2=GRID!$B$1:$BI$1)*(КАЛЕНДАРЬ!$X17=GRID!$B$3:$BI$3), 0))*GRID!$B$66,
ROUNDUP(INDEX(GRID!$B$4:$BI$14,MATCH(K$7,GRID!$A$4:$A$14,0),MATCH(1,($U$2=GRID!$B$1:$BI$1)*(КАЛЕНДАРЬ!$X17=GRID!$B$3:$BI$3),0))*GRID!$B$66*(1-GRID!$B$69),0))</f>
        <v>30464</v>
      </c>
      <c r="L157" s="48" cm="1">
        <f t="array" ref="L157">IF($I$2="Раннее бронирование",
INDEX(GRID!$B$17:$BI$27,MATCH(K$7,GRID!$A$17:$A$27,0),MATCH(1,($U$2=GRID!$B$1:$BI$1)*(КАЛЕНДАРЬ!$X17=GRID!$B$3:$BI$3), 0))*GRID!$B$66,
ROUNDUP(INDEX(GRID!$B$17:$BI$27,MATCH(K$7,GRID!$A$17:$A$27,0),MATCH(1,($U$2=GRID!$B$1:$BI$1)*(КАЛЕНДАРЬ!$X17=GRID!$B$3:$BI$3), 0))*GRID!$B$66*(1-GRID!$B$69),0))</f>
        <v>32164</v>
      </c>
      <c r="M157" s="47" cm="1">
        <f t="array" ref="M157">IF($I$2="Раннее бронирование",
INDEX(GRID!$B$4:$BI$14,MATCH(M$7,GRID!$A$4:$A$14,0),MATCH(1,($U$2=GRID!$B$1:$BI$1)*(КАЛЕНДАРЬ!$X17=GRID!$B$3:$BI$3), 0))*GRID!$B$66,
ROUNDUP(INDEX(GRID!$B$4:$BI$14,MATCH(M$7,GRID!$A$4:$A$14,0),MATCH(1,($U$2=GRID!$B$1:$BI$1)*(КАЛЕНДАРЬ!$X17=GRID!$B$3:$BI$3),0))*GRID!$B$66*(1-GRID!$B$69),0))</f>
        <v>34000</v>
      </c>
      <c r="N157" s="48" cm="1">
        <f t="array" ref="N157">IF($I$2="Раннее бронирование",
INDEX(GRID!$B$17:$BI$27,MATCH(M$7,GRID!$A$17:$A$27,0),MATCH(1,($U$2=GRID!$B$1:$BI$1)*(КАЛЕНДАРЬ!$X17=GRID!$B$3:$BI$3), 0))*GRID!$B$66,
ROUNDUP(INDEX(GRID!$B$17:$BI$27,MATCH(M$7,GRID!$A$17:$A$27,0),MATCH(1,($U$2=GRID!$B$1:$BI$1)*(КАЛЕНДАРЬ!$X17=GRID!$B$3:$BI$3), 0))*GRID!$B$66*(1-GRID!$B$69),0))</f>
        <v>35700</v>
      </c>
      <c r="O157" s="47" cm="1">
        <f t="array" ref="O157">IF($I$2="Раннее бронирование",
INDEX(GRID!$B$4:$BI$14,MATCH(O$7,GRID!$A$4:$A$14,0),MATCH(1,($U$2=GRID!$B$1:$BI$1)*(КАЛЕНДАРЬ!$X17=GRID!$B$3:$BI$3), 0))*GRID!$B$66,
ROUNDUP(INDEX(GRID!$B$4:$BI$14,MATCH(O$7,GRID!$A$4:$A$14,0),MATCH(1,($U$2=GRID!$B$1:$BI$1)*(КАЛЕНДАРЬ!$X17=GRID!$B$3:$BI$3),0))*GRID!$B$66*(1-GRID!$B$69),0))</f>
        <v>38420</v>
      </c>
      <c r="P157" s="48" cm="1">
        <f t="array" ref="P157">IF($I$2="Раннее бронирование",
INDEX(GRID!$B$17:$BI$27,MATCH(O$7,GRID!$A$17:$A$27,0),MATCH(1,($U$2=GRID!$B$1:$BI$1)*(КАЛЕНДАРЬ!$X17=GRID!$B$3:$BI$3), 0))*GRID!$B$66,
ROUNDUP(INDEX(GRID!$B$17:$BI$27,MATCH(O$7,GRID!$A$17:$A$27,0),MATCH(1,($U$2=GRID!$B$1:$BI$1)*(КАЛЕНДАРЬ!$X17=GRID!$B$3:$BI$3), 0))*GRID!$B$66*(1-GRID!$B$69),0))</f>
        <v>40120</v>
      </c>
      <c r="Q157" s="47" cm="1">
        <f t="array" ref="Q157">IF($I$2="Раннее бронирование",
INDEX(GRID!$B$4:$BI$14,MATCH(Q$7,GRID!$A$4:$A$14,0),MATCH(1,($U$2=GRID!$B$1:$BI$1)*(КАЛЕНДАРЬ!$X17=GRID!$B$3:$BI$3), 0))*GRID!$B$66,
ROUNDUP(INDEX(GRID!$B$4:$BI$14,MATCH(Q$7,GRID!$A$4:$A$14,0),MATCH(1,($U$2=GRID!$B$1:$BI$1)*(КАЛЕНДАРЬ!$X17=GRID!$B$3:$BI$3),0))*GRID!$B$66*(1-GRID!$B$69),0))</f>
        <v>43384</v>
      </c>
      <c r="R157" s="48" cm="1">
        <f t="array" ref="R157">IF($I$2="Раннее бронирование",
INDEX(GRID!$B$17:$BI$27,MATCH(Q$7,GRID!$A$17:$A$27,0),MATCH(1,($U$2=GRID!$B$1:$BI$1)*(КАЛЕНДАРЬ!$X17=GRID!$B$3:$BI$3), 0))*GRID!$B$66,
ROUNDUP(INDEX(GRID!$B$17:$BI$27,MATCH(Q$7,GRID!$A$17:$A$27,0),MATCH(1,($U$2=GRID!$B$1:$BI$1)*(КАЛЕНДАРЬ!$X17=GRID!$B$3:$BI$3), 0))*GRID!$B$66*(1-GRID!$B$69),0))</f>
        <v>45084</v>
      </c>
      <c r="S157" s="47" cm="1">
        <f t="array" ref="S157">IF($I$2="Раннее бронирование",
INDEX(GRID!$B$4:$BI$14,MATCH(S$7,GRID!$A$4:$A$14,0),MATCH(1,($U$2=GRID!$B$1:$BI$1)*(КАЛЕНДАРЬ!$X17=GRID!$B$3:$BI$3), 0))*GRID!$B$66,
ROUNDUP(INDEX(GRID!$B$4:$BI$14,MATCH(S$7,GRID!$A$4:$A$14,0),MATCH(1,($U$2=GRID!$B$1:$BI$1)*(КАЛЕНДАРЬ!$X17=GRID!$B$3:$BI$3),0))*GRID!$B$66*(1-GRID!$B$69),0))</f>
        <v>53856</v>
      </c>
      <c r="T157" s="48" cm="1">
        <f t="array" ref="T157">IF($I$2="Раннее бронирование",
INDEX(GRID!$B$17:$BI$27,MATCH(S$7,GRID!$A$17:$A$27,0),MATCH(1,($U$2=GRID!$B$1:$BI$1)*(КАЛЕНДАРЬ!$X17=GRID!$B$3:$BI$3), 0))*GRID!$B$66,
ROUNDUP(INDEX(GRID!$B$17:$BI$27,MATCH(S$7,GRID!$A$17:$A$27,0),MATCH(1,($U$2=GRID!$B$1:$BI$1)*(КАЛЕНДАРЬ!$X17=GRID!$B$3:$BI$3), 0))*GRID!$B$66*(1-GRID!$B$69),0))</f>
        <v>55556</v>
      </c>
      <c r="U157" s="47" cm="1">
        <f t="array" ref="U157">IF($I$2="Раннее бронирование",
INDEX(GRID!$B$4:$BI$14,MATCH(U$7,GRID!$A$4:$A$14,0),MATCH(1,($U$2=GRID!$B$1:$BI$1)*(КАЛЕНДАРЬ!$X17=GRID!$B$3:$BI$3), 0))*GRID!$B$66,
ROUNDUP(INDEX(GRID!$B$4:$BI$14,MATCH(U$7,GRID!$A$4:$A$14,0),MATCH(1,($U$2=GRID!$B$1:$BI$1)*(КАЛЕНДАРЬ!$X17=GRID!$B$3:$BI$3),0))*GRID!$B$66*(1-GRID!$B$69),0))</f>
        <v>59840</v>
      </c>
      <c r="V157" s="48" cm="1">
        <f t="array" ref="V157">IF($I$2="Раннее бронирование",
INDEX(GRID!$B$17:$BI$27,MATCH(U$7,GRID!$A$17:$A$27,0),MATCH(1,($U$2=GRID!$B$1:$BI$1)*(КАЛЕНДАРЬ!$X17=GRID!$B$3:$BI$3), 0))*GRID!$B$66,
ROUNDUP(INDEX(GRID!$B$17:$BI$27,MATCH(U$7,GRID!$A$17:$A$27,0),MATCH(1,($U$2=GRID!$B$1:$BI$1)*(КАЛЕНДАРЬ!$X17=GRID!$B$3:$BI$3), 0))*GRID!$B$66*(1-GRID!$B$69),0))</f>
        <v>61540</v>
      </c>
      <c r="W157" s="47" cm="1">
        <f t="array" ref="W157">IF($I$2="Раннее бронирование",
INDEX(GRID!$B$4:$BI$14,MATCH(W$7,GRID!$A$4:$A$14,0),MATCH(1,($U$2=GRID!$B$1:$BI$1)*(КАЛЕНДАРЬ!$X17=GRID!$B$3:$BI$3), 0))*GRID!$B$66,
ROUNDUP(INDEX(GRID!$B$4:$BI$14,MATCH(W$7,GRID!$A$4:$A$14,0),MATCH(1,($U$2=GRID!$B$1:$BI$1)*(КАЛЕНДАРЬ!$X17=GRID!$B$3:$BI$3),0))*GRID!$B$66*(1-GRID!$B$69),0))</f>
        <v>215560</v>
      </c>
      <c r="X157" s="48" cm="1">
        <f t="array" ref="X157">IF($I$2="Раннее бронирование",
INDEX(GRID!$B$17:$BI$27,MATCH(W$7,GRID!$A$17:$A$27,0),MATCH(1,($U$2=GRID!$B$1:$BI$1)*(КАЛЕНДАРЬ!$X17=GRID!$B$3:$BI$3), 0))*GRID!$B$66,
ROUNDUP(INDEX(GRID!$B$17:$BI$27,MATCH(W$7,GRID!$A$17:$A$27,0),MATCH(1,($U$2=GRID!$B$1:$BI$1)*(КАЛЕНДАРЬ!$X17=GRID!$B$3:$BI$3), 0))*GRID!$B$66*(1-GRID!$B$69),0))</f>
        <v>217260</v>
      </c>
    </row>
    <row r="158" spans="1:24" hidden="1" x14ac:dyDescent="0.2">
      <c r="A158" s="117" t="s">
        <v>42</v>
      </c>
      <c r="B158" s="117">
        <v>15</v>
      </c>
      <c r="C158" s="47" cm="1">
        <f t="array" ref="C158">IF($I$2="Раннее бронирование",
INDEX(GRID!$B$4:$BI$14,MATCH(C$7,GRID!$A$4:$A$14,0),MATCH(1,($U$2=GRID!$B$1:$BI$1)*(КАЛЕНДАРЬ!$X18=GRID!$B$3:$BI$3), 0))*GRID!$B$66,
ROUNDUP(INDEX(GRID!$B$4:$BI$14,MATCH(C$7,GRID!$A$4:$A$14,0),MATCH(1,($U$2=GRID!$B$1:$BI$1)*(КАЛЕНДАРЬ!$X18=GRID!$B$3:$BI$3),0))*GRID!$B$66*(1-GRID!$B$69),0))</f>
        <v>19720</v>
      </c>
      <c r="D158" s="48" cm="1">
        <f t="array" ref="D158">IF($I$2="Раннее бронирование",
INDEX(GRID!$B$17:$BI$27,MATCH(C$7,GRID!$A$17:$A$27,0),MATCH(1,($U$2=GRID!$B$1:$BI$1)*(КАЛЕНДАРЬ!$X18=GRID!$B$3:$BI$3), 0))*GRID!$B$66,
ROUNDUP(INDEX(GRID!$B$17:$BI$27,MATCH(C$7,GRID!$A$17:$A$27,0),MATCH(1,($U$2=GRID!$B$1:$BI$1)*(КАЛЕНДАРЬ!$X18=GRID!$B$3:$BI$3), 0))*GRID!$B$66*(1-GRID!$B$69),0))</f>
        <v>21420</v>
      </c>
      <c r="E158" s="47" cm="1">
        <f t="array" ref="E158">IF($I$2="Раннее бронирование",
INDEX(GRID!$B$4:$BI$14,MATCH(E$7,GRID!$A$4:$A$14,0),MATCH(1,($U$2=GRID!$B$1:$BI$1)*(КАЛЕНДАРЬ!$X18=GRID!$B$3:$BI$3), 0))*GRID!$B$66,
ROUNDUP(INDEX(GRID!$B$4:$BI$14,MATCH(E$7,GRID!$A$4:$A$14,0),MATCH(1,($U$2=GRID!$B$1:$BI$1)*(КАЛЕНДАРЬ!$X18=GRID!$B$3:$BI$3),0))*GRID!$B$66*(1-GRID!$B$69),0))</f>
        <v>22032</v>
      </c>
      <c r="F158" s="48" cm="1">
        <f t="array" ref="F158">IF($I$2="Раннее бронирование",
INDEX(GRID!$B$17:$BI$27,MATCH(E$7,GRID!$A$17:$A$27,0),MATCH(1,($U$2=GRID!$B$1:$BI$1)*(КАЛЕНДАРЬ!$X18=GRID!$B$3:$BI$3), 0))*GRID!$B$66,
ROUNDUP(INDEX(GRID!$B$17:$BI$27,MATCH(E$7,GRID!$A$17:$A$27,0),MATCH(1,($U$2=GRID!$B$1:$BI$1)*(КАЛЕНДАРЬ!$X18=GRID!$B$3:$BI$3), 0))*GRID!$B$66*(1-GRID!$B$69),0))</f>
        <v>23732</v>
      </c>
      <c r="G158" s="47" cm="1">
        <f t="array" ref="G158">IF($I$2="Раннее бронирование",
INDEX(GRID!$B$4:$BI$14,MATCH(G$7,GRID!$A$4:$A$14,0),MATCH(1,($U$2=GRID!$B$1:$BI$1)*(КАЛЕНДАРЬ!$X18=GRID!$B$3:$BI$3), 0))*GRID!$B$66,
ROUNDUP(INDEX(GRID!$B$4:$BI$14,MATCH(G$7,GRID!$A$4:$A$14,0),MATCH(1,($U$2=GRID!$B$1:$BI$1)*(КАЛЕНДАРЬ!$X18=GRID!$B$3:$BI$3),0))*GRID!$B$66*(1-GRID!$B$69),0))</f>
        <v>24480</v>
      </c>
      <c r="H158" s="48" cm="1">
        <f t="array" ref="H158">IF($I$2="Раннее бронирование",
INDEX(GRID!$B$17:$BI$27,MATCH(G$7,GRID!$A$17:$A$27,0),MATCH(1,($U$2=GRID!$B$1:$BI$1)*(КАЛЕНДАРЬ!$X18=GRID!$B$3:$BI$3), 0))*GRID!$B$66,
ROUNDUP(INDEX(GRID!$B$17:$BI$27,MATCH(G$7,GRID!$A$17:$A$27,0),MATCH(1,($U$2=GRID!$B$1:$BI$1)*(КАЛЕНДАРЬ!$X18=GRID!$B$3:$BI$3), 0))*GRID!$B$66*(1-GRID!$B$69),0))</f>
        <v>26180</v>
      </c>
      <c r="I158" s="47" cm="1">
        <f t="array" ref="I158">IF($I$2="Раннее бронирование",
INDEX(GRID!$B$4:$BI$14,MATCH(I$7,GRID!$A$4:$A$14,0),MATCH(1,($U$2=GRID!$B$1:$BI$1)*(КАЛЕНДАРЬ!$X18=GRID!$B$3:$BI$3), 0))*GRID!$B$66,
ROUNDUP(INDEX(GRID!$B$4:$BI$14,MATCH(I$7,GRID!$A$4:$A$14,0),MATCH(1,($U$2=GRID!$B$1:$BI$1)*(КАЛЕНДАРЬ!$X18=GRID!$B$3:$BI$3),0))*GRID!$B$66*(1-GRID!$B$69),0))</f>
        <v>27336</v>
      </c>
      <c r="J158" s="48" cm="1">
        <f t="array" ref="J158">IF($I$2="Раннее бронирование",
INDEX(GRID!$B$17:$BI$27,MATCH(I$7,GRID!$A$17:$A$27,0),MATCH(1,($U$2=GRID!$B$1:$BI$1)*(КАЛЕНДАРЬ!$X18=GRID!$B$3:$BI$3), 0))*GRID!$B$66,
ROUNDUP(INDEX(GRID!$B$17:$BI$27,MATCH(I$7,GRID!$A$17:$A$27,0),MATCH(1,($U$2=GRID!$B$1:$BI$1)*(КАЛЕНДАРЬ!$X18=GRID!$B$3:$BI$3), 0))*GRID!$B$66*(1-GRID!$B$69),0))</f>
        <v>29036</v>
      </c>
      <c r="K158" s="47" cm="1">
        <f t="array" ref="K158">IF($I$2="Раннее бронирование",
INDEX(GRID!$B$4:$BI$14,MATCH(K$7,GRID!$A$4:$A$14,0),MATCH(1,($U$2=GRID!$B$1:$BI$1)*(КАЛЕНДАРЬ!$X18=GRID!$B$3:$BI$3), 0))*GRID!$B$66,
ROUNDUP(INDEX(GRID!$B$4:$BI$14,MATCH(K$7,GRID!$A$4:$A$14,0),MATCH(1,($U$2=GRID!$B$1:$BI$1)*(КАЛЕНДАРЬ!$X18=GRID!$B$3:$BI$3),0))*GRID!$B$66*(1-GRID!$B$69),0))</f>
        <v>30464</v>
      </c>
      <c r="L158" s="48" cm="1">
        <f t="array" ref="L158">IF($I$2="Раннее бронирование",
INDEX(GRID!$B$17:$BI$27,MATCH(K$7,GRID!$A$17:$A$27,0),MATCH(1,($U$2=GRID!$B$1:$BI$1)*(КАЛЕНДАРЬ!$X18=GRID!$B$3:$BI$3), 0))*GRID!$B$66,
ROUNDUP(INDEX(GRID!$B$17:$BI$27,MATCH(K$7,GRID!$A$17:$A$27,0),MATCH(1,($U$2=GRID!$B$1:$BI$1)*(КАЛЕНДАРЬ!$X18=GRID!$B$3:$BI$3), 0))*GRID!$B$66*(1-GRID!$B$69),0))</f>
        <v>32164</v>
      </c>
      <c r="M158" s="47" cm="1">
        <f t="array" ref="M158">IF($I$2="Раннее бронирование",
INDEX(GRID!$B$4:$BI$14,MATCH(M$7,GRID!$A$4:$A$14,0),MATCH(1,($U$2=GRID!$B$1:$BI$1)*(КАЛЕНДАРЬ!$X18=GRID!$B$3:$BI$3), 0))*GRID!$B$66,
ROUNDUP(INDEX(GRID!$B$4:$BI$14,MATCH(M$7,GRID!$A$4:$A$14,0),MATCH(1,($U$2=GRID!$B$1:$BI$1)*(КАЛЕНДАРЬ!$X18=GRID!$B$3:$BI$3),0))*GRID!$B$66*(1-GRID!$B$69),0))</f>
        <v>34000</v>
      </c>
      <c r="N158" s="48" cm="1">
        <f t="array" ref="N158">IF($I$2="Раннее бронирование",
INDEX(GRID!$B$17:$BI$27,MATCH(M$7,GRID!$A$17:$A$27,0),MATCH(1,($U$2=GRID!$B$1:$BI$1)*(КАЛЕНДАРЬ!$X18=GRID!$B$3:$BI$3), 0))*GRID!$B$66,
ROUNDUP(INDEX(GRID!$B$17:$BI$27,MATCH(M$7,GRID!$A$17:$A$27,0),MATCH(1,($U$2=GRID!$B$1:$BI$1)*(КАЛЕНДАРЬ!$X18=GRID!$B$3:$BI$3), 0))*GRID!$B$66*(1-GRID!$B$69),0))</f>
        <v>35700</v>
      </c>
      <c r="O158" s="47" cm="1">
        <f t="array" ref="O158">IF($I$2="Раннее бронирование",
INDEX(GRID!$B$4:$BI$14,MATCH(O$7,GRID!$A$4:$A$14,0),MATCH(1,($U$2=GRID!$B$1:$BI$1)*(КАЛЕНДАРЬ!$X18=GRID!$B$3:$BI$3), 0))*GRID!$B$66,
ROUNDUP(INDEX(GRID!$B$4:$BI$14,MATCH(O$7,GRID!$A$4:$A$14,0),MATCH(1,($U$2=GRID!$B$1:$BI$1)*(КАЛЕНДАРЬ!$X18=GRID!$B$3:$BI$3),0))*GRID!$B$66*(1-GRID!$B$69),0))</f>
        <v>38420</v>
      </c>
      <c r="P158" s="48" cm="1">
        <f t="array" ref="P158">IF($I$2="Раннее бронирование",
INDEX(GRID!$B$17:$BI$27,MATCH(O$7,GRID!$A$17:$A$27,0),MATCH(1,($U$2=GRID!$B$1:$BI$1)*(КАЛЕНДАРЬ!$X18=GRID!$B$3:$BI$3), 0))*GRID!$B$66,
ROUNDUP(INDEX(GRID!$B$17:$BI$27,MATCH(O$7,GRID!$A$17:$A$27,0),MATCH(1,($U$2=GRID!$B$1:$BI$1)*(КАЛЕНДАРЬ!$X18=GRID!$B$3:$BI$3), 0))*GRID!$B$66*(1-GRID!$B$69),0))</f>
        <v>40120</v>
      </c>
      <c r="Q158" s="47" cm="1">
        <f t="array" ref="Q158">IF($I$2="Раннее бронирование",
INDEX(GRID!$B$4:$BI$14,MATCH(Q$7,GRID!$A$4:$A$14,0),MATCH(1,($U$2=GRID!$B$1:$BI$1)*(КАЛЕНДАРЬ!$X18=GRID!$B$3:$BI$3), 0))*GRID!$B$66,
ROUNDUP(INDEX(GRID!$B$4:$BI$14,MATCH(Q$7,GRID!$A$4:$A$14,0),MATCH(1,($U$2=GRID!$B$1:$BI$1)*(КАЛЕНДАРЬ!$X18=GRID!$B$3:$BI$3),0))*GRID!$B$66*(1-GRID!$B$69),0))</f>
        <v>43384</v>
      </c>
      <c r="R158" s="48" cm="1">
        <f t="array" ref="R158">IF($I$2="Раннее бронирование",
INDEX(GRID!$B$17:$BI$27,MATCH(Q$7,GRID!$A$17:$A$27,0),MATCH(1,($U$2=GRID!$B$1:$BI$1)*(КАЛЕНДАРЬ!$X18=GRID!$B$3:$BI$3), 0))*GRID!$B$66,
ROUNDUP(INDEX(GRID!$B$17:$BI$27,MATCH(Q$7,GRID!$A$17:$A$27,0),MATCH(1,($U$2=GRID!$B$1:$BI$1)*(КАЛЕНДАРЬ!$X18=GRID!$B$3:$BI$3), 0))*GRID!$B$66*(1-GRID!$B$69),0))</f>
        <v>45084</v>
      </c>
      <c r="S158" s="47" cm="1">
        <f t="array" ref="S158">IF($I$2="Раннее бронирование",
INDEX(GRID!$B$4:$BI$14,MATCH(S$7,GRID!$A$4:$A$14,0),MATCH(1,($U$2=GRID!$B$1:$BI$1)*(КАЛЕНДАРЬ!$X18=GRID!$B$3:$BI$3), 0))*GRID!$B$66,
ROUNDUP(INDEX(GRID!$B$4:$BI$14,MATCH(S$7,GRID!$A$4:$A$14,0),MATCH(1,($U$2=GRID!$B$1:$BI$1)*(КАЛЕНДАРЬ!$X18=GRID!$B$3:$BI$3),0))*GRID!$B$66*(1-GRID!$B$69),0))</f>
        <v>53856</v>
      </c>
      <c r="T158" s="48" cm="1">
        <f t="array" ref="T158">IF($I$2="Раннее бронирование",
INDEX(GRID!$B$17:$BI$27,MATCH(S$7,GRID!$A$17:$A$27,0),MATCH(1,($U$2=GRID!$B$1:$BI$1)*(КАЛЕНДАРЬ!$X18=GRID!$B$3:$BI$3), 0))*GRID!$B$66,
ROUNDUP(INDEX(GRID!$B$17:$BI$27,MATCH(S$7,GRID!$A$17:$A$27,0),MATCH(1,($U$2=GRID!$B$1:$BI$1)*(КАЛЕНДАРЬ!$X18=GRID!$B$3:$BI$3), 0))*GRID!$B$66*(1-GRID!$B$69),0))</f>
        <v>55556</v>
      </c>
      <c r="U158" s="47" cm="1">
        <f t="array" ref="U158">IF($I$2="Раннее бронирование",
INDEX(GRID!$B$4:$BI$14,MATCH(U$7,GRID!$A$4:$A$14,0),MATCH(1,($U$2=GRID!$B$1:$BI$1)*(КАЛЕНДАРЬ!$X18=GRID!$B$3:$BI$3), 0))*GRID!$B$66,
ROUNDUP(INDEX(GRID!$B$4:$BI$14,MATCH(U$7,GRID!$A$4:$A$14,0),MATCH(1,($U$2=GRID!$B$1:$BI$1)*(КАЛЕНДАРЬ!$X18=GRID!$B$3:$BI$3),0))*GRID!$B$66*(1-GRID!$B$69),0))</f>
        <v>59840</v>
      </c>
      <c r="V158" s="48" cm="1">
        <f t="array" ref="V158">IF($I$2="Раннее бронирование",
INDEX(GRID!$B$17:$BI$27,MATCH(U$7,GRID!$A$17:$A$27,0),MATCH(1,($U$2=GRID!$B$1:$BI$1)*(КАЛЕНДАРЬ!$X18=GRID!$B$3:$BI$3), 0))*GRID!$B$66,
ROUNDUP(INDEX(GRID!$B$17:$BI$27,MATCH(U$7,GRID!$A$17:$A$27,0),MATCH(1,($U$2=GRID!$B$1:$BI$1)*(КАЛЕНДАРЬ!$X18=GRID!$B$3:$BI$3), 0))*GRID!$B$66*(1-GRID!$B$69),0))</f>
        <v>61540</v>
      </c>
      <c r="W158" s="47" cm="1">
        <f t="array" ref="W158">IF($I$2="Раннее бронирование",
INDEX(GRID!$B$4:$BI$14,MATCH(W$7,GRID!$A$4:$A$14,0),MATCH(1,($U$2=GRID!$B$1:$BI$1)*(КАЛЕНДАРЬ!$X18=GRID!$B$3:$BI$3), 0))*GRID!$B$66,
ROUNDUP(INDEX(GRID!$B$4:$BI$14,MATCH(W$7,GRID!$A$4:$A$14,0),MATCH(1,($U$2=GRID!$B$1:$BI$1)*(КАЛЕНДАРЬ!$X18=GRID!$B$3:$BI$3),0))*GRID!$B$66*(1-GRID!$B$69),0))</f>
        <v>215560</v>
      </c>
      <c r="X158" s="48" cm="1">
        <f t="array" ref="X158">IF($I$2="Раннее бронирование",
INDEX(GRID!$B$17:$BI$27,MATCH(W$7,GRID!$A$17:$A$27,0),MATCH(1,($U$2=GRID!$B$1:$BI$1)*(КАЛЕНДАРЬ!$X18=GRID!$B$3:$BI$3), 0))*GRID!$B$66,
ROUNDUP(INDEX(GRID!$B$17:$BI$27,MATCH(W$7,GRID!$A$17:$A$27,0),MATCH(1,($U$2=GRID!$B$1:$BI$1)*(КАЛЕНДАРЬ!$X18=GRID!$B$3:$BI$3), 0))*GRID!$B$66*(1-GRID!$B$69),0))</f>
        <v>217260</v>
      </c>
    </row>
    <row r="159" spans="1:24" hidden="1" x14ac:dyDescent="0.2">
      <c r="A159" s="117" t="s">
        <v>43</v>
      </c>
      <c r="B159" s="117">
        <v>16</v>
      </c>
      <c r="C159" s="47" cm="1">
        <f t="array" ref="C159">IF($I$2="Раннее бронирование",
INDEX(GRID!$B$4:$BI$14,MATCH(C$7,GRID!$A$4:$A$14,0),MATCH(1,($U$2=GRID!$B$1:$BI$1)*(КАЛЕНДАРЬ!$X19=GRID!$B$3:$BI$3), 0))*GRID!$B$66,
ROUNDUP(INDEX(GRID!$B$4:$BI$14,MATCH(C$7,GRID!$A$4:$A$14,0),MATCH(1,($U$2=GRID!$B$1:$BI$1)*(КАЛЕНДАРЬ!$X19=GRID!$B$3:$BI$3),0))*GRID!$B$66*(1-GRID!$B$69),0))</f>
        <v>19720</v>
      </c>
      <c r="D159" s="48" cm="1">
        <f t="array" ref="D159">IF($I$2="Раннее бронирование",
INDEX(GRID!$B$17:$BI$27,MATCH(C$7,GRID!$A$17:$A$27,0),MATCH(1,($U$2=GRID!$B$1:$BI$1)*(КАЛЕНДАРЬ!$X19=GRID!$B$3:$BI$3), 0))*GRID!$B$66,
ROUNDUP(INDEX(GRID!$B$17:$BI$27,MATCH(C$7,GRID!$A$17:$A$27,0),MATCH(1,($U$2=GRID!$B$1:$BI$1)*(КАЛЕНДАРЬ!$X19=GRID!$B$3:$BI$3), 0))*GRID!$B$66*(1-GRID!$B$69),0))</f>
        <v>21420</v>
      </c>
      <c r="E159" s="47" cm="1">
        <f t="array" ref="E159">IF($I$2="Раннее бронирование",
INDEX(GRID!$B$4:$BI$14,MATCH(E$7,GRID!$A$4:$A$14,0),MATCH(1,($U$2=GRID!$B$1:$BI$1)*(КАЛЕНДАРЬ!$X19=GRID!$B$3:$BI$3), 0))*GRID!$B$66,
ROUNDUP(INDEX(GRID!$B$4:$BI$14,MATCH(E$7,GRID!$A$4:$A$14,0),MATCH(1,($U$2=GRID!$B$1:$BI$1)*(КАЛЕНДАРЬ!$X19=GRID!$B$3:$BI$3),0))*GRID!$B$66*(1-GRID!$B$69),0))</f>
        <v>22032</v>
      </c>
      <c r="F159" s="48" cm="1">
        <f t="array" ref="F159">IF($I$2="Раннее бронирование",
INDEX(GRID!$B$17:$BI$27,MATCH(E$7,GRID!$A$17:$A$27,0),MATCH(1,($U$2=GRID!$B$1:$BI$1)*(КАЛЕНДАРЬ!$X19=GRID!$B$3:$BI$3), 0))*GRID!$B$66,
ROUNDUP(INDEX(GRID!$B$17:$BI$27,MATCH(E$7,GRID!$A$17:$A$27,0),MATCH(1,($U$2=GRID!$B$1:$BI$1)*(КАЛЕНДАРЬ!$X19=GRID!$B$3:$BI$3), 0))*GRID!$B$66*(1-GRID!$B$69),0))</f>
        <v>23732</v>
      </c>
      <c r="G159" s="47" cm="1">
        <f t="array" ref="G159">IF($I$2="Раннее бронирование",
INDEX(GRID!$B$4:$BI$14,MATCH(G$7,GRID!$A$4:$A$14,0),MATCH(1,($U$2=GRID!$B$1:$BI$1)*(КАЛЕНДАРЬ!$X19=GRID!$B$3:$BI$3), 0))*GRID!$B$66,
ROUNDUP(INDEX(GRID!$B$4:$BI$14,MATCH(G$7,GRID!$A$4:$A$14,0),MATCH(1,($U$2=GRID!$B$1:$BI$1)*(КАЛЕНДАРЬ!$X19=GRID!$B$3:$BI$3),0))*GRID!$B$66*(1-GRID!$B$69),0))</f>
        <v>24480</v>
      </c>
      <c r="H159" s="48" cm="1">
        <f t="array" ref="H159">IF($I$2="Раннее бронирование",
INDEX(GRID!$B$17:$BI$27,MATCH(G$7,GRID!$A$17:$A$27,0),MATCH(1,($U$2=GRID!$B$1:$BI$1)*(КАЛЕНДАРЬ!$X19=GRID!$B$3:$BI$3), 0))*GRID!$B$66,
ROUNDUP(INDEX(GRID!$B$17:$BI$27,MATCH(G$7,GRID!$A$17:$A$27,0),MATCH(1,($U$2=GRID!$B$1:$BI$1)*(КАЛЕНДАРЬ!$X19=GRID!$B$3:$BI$3), 0))*GRID!$B$66*(1-GRID!$B$69),0))</f>
        <v>26180</v>
      </c>
      <c r="I159" s="47" cm="1">
        <f t="array" ref="I159">IF($I$2="Раннее бронирование",
INDEX(GRID!$B$4:$BI$14,MATCH(I$7,GRID!$A$4:$A$14,0),MATCH(1,($U$2=GRID!$B$1:$BI$1)*(КАЛЕНДАРЬ!$X19=GRID!$B$3:$BI$3), 0))*GRID!$B$66,
ROUNDUP(INDEX(GRID!$B$4:$BI$14,MATCH(I$7,GRID!$A$4:$A$14,0),MATCH(1,($U$2=GRID!$B$1:$BI$1)*(КАЛЕНДАРЬ!$X19=GRID!$B$3:$BI$3),0))*GRID!$B$66*(1-GRID!$B$69),0))</f>
        <v>27336</v>
      </c>
      <c r="J159" s="48" cm="1">
        <f t="array" ref="J159">IF($I$2="Раннее бронирование",
INDEX(GRID!$B$17:$BI$27,MATCH(I$7,GRID!$A$17:$A$27,0),MATCH(1,($U$2=GRID!$B$1:$BI$1)*(КАЛЕНДАРЬ!$X19=GRID!$B$3:$BI$3), 0))*GRID!$B$66,
ROUNDUP(INDEX(GRID!$B$17:$BI$27,MATCH(I$7,GRID!$A$17:$A$27,0),MATCH(1,($U$2=GRID!$B$1:$BI$1)*(КАЛЕНДАРЬ!$X19=GRID!$B$3:$BI$3), 0))*GRID!$B$66*(1-GRID!$B$69),0))</f>
        <v>29036</v>
      </c>
      <c r="K159" s="47" cm="1">
        <f t="array" ref="K159">IF($I$2="Раннее бронирование",
INDEX(GRID!$B$4:$BI$14,MATCH(K$7,GRID!$A$4:$A$14,0),MATCH(1,($U$2=GRID!$B$1:$BI$1)*(КАЛЕНДАРЬ!$X19=GRID!$B$3:$BI$3), 0))*GRID!$B$66,
ROUNDUP(INDEX(GRID!$B$4:$BI$14,MATCH(K$7,GRID!$A$4:$A$14,0),MATCH(1,($U$2=GRID!$B$1:$BI$1)*(КАЛЕНДАРЬ!$X19=GRID!$B$3:$BI$3),0))*GRID!$B$66*(1-GRID!$B$69),0))</f>
        <v>30464</v>
      </c>
      <c r="L159" s="48" cm="1">
        <f t="array" ref="L159">IF($I$2="Раннее бронирование",
INDEX(GRID!$B$17:$BI$27,MATCH(K$7,GRID!$A$17:$A$27,0),MATCH(1,($U$2=GRID!$B$1:$BI$1)*(КАЛЕНДАРЬ!$X19=GRID!$B$3:$BI$3), 0))*GRID!$B$66,
ROUNDUP(INDEX(GRID!$B$17:$BI$27,MATCH(K$7,GRID!$A$17:$A$27,0),MATCH(1,($U$2=GRID!$B$1:$BI$1)*(КАЛЕНДАРЬ!$X19=GRID!$B$3:$BI$3), 0))*GRID!$B$66*(1-GRID!$B$69),0))</f>
        <v>32164</v>
      </c>
      <c r="M159" s="47" cm="1">
        <f t="array" ref="M159">IF($I$2="Раннее бронирование",
INDEX(GRID!$B$4:$BI$14,MATCH(M$7,GRID!$A$4:$A$14,0),MATCH(1,($U$2=GRID!$B$1:$BI$1)*(КАЛЕНДАРЬ!$X19=GRID!$B$3:$BI$3), 0))*GRID!$B$66,
ROUNDUP(INDEX(GRID!$B$4:$BI$14,MATCH(M$7,GRID!$A$4:$A$14,0),MATCH(1,($U$2=GRID!$B$1:$BI$1)*(КАЛЕНДАРЬ!$X19=GRID!$B$3:$BI$3),0))*GRID!$B$66*(1-GRID!$B$69),0))</f>
        <v>34000</v>
      </c>
      <c r="N159" s="48" cm="1">
        <f t="array" ref="N159">IF($I$2="Раннее бронирование",
INDEX(GRID!$B$17:$BI$27,MATCH(M$7,GRID!$A$17:$A$27,0),MATCH(1,($U$2=GRID!$B$1:$BI$1)*(КАЛЕНДАРЬ!$X19=GRID!$B$3:$BI$3), 0))*GRID!$B$66,
ROUNDUP(INDEX(GRID!$B$17:$BI$27,MATCH(M$7,GRID!$A$17:$A$27,0),MATCH(1,($U$2=GRID!$B$1:$BI$1)*(КАЛЕНДАРЬ!$X19=GRID!$B$3:$BI$3), 0))*GRID!$B$66*(1-GRID!$B$69),0))</f>
        <v>35700</v>
      </c>
      <c r="O159" s="47" cm="1">
        <f t="array" ref="O159">IF($I$2="Раннее бронирование",
INDEX(GRID!$B$4:$BI$14,MATCH(O$7,GRID!$A$4:$A$14,0),MATCH(1,($U$2=GRID!$B$1:$BI$1)*(КАЛЕНДАРЬ!$X19=GRID!$B$3:$BI$3), 0))*GRID!$B$66,
ROUNDUP(INDEX(GRID!$B$4:$BI$14,MATCH(O$7,GRID!$A$4:$A$14,0),MATCH(1,($U$2=GRID!$B$1:$BI$1)*(КАЛЕНДАРЬ!$X19=GRID!$B$3:$BI$3),0))*GRID!$B$66*(1-GRID!$B$69),0))</f>
        <v>38420</v>
      </c>
      <c r="P159" s="48" cm="1">
        <f t="array" ref="P159">IF($I$2="Раннее бронирование",
INDEX(GRID!$B$17:$BI$27,MATCH(O$7,GRID!$A$17:$A$27,0),MATCH(1,($U$2=GRID!$B$1:$BI$1)*(КАЛЕНДАРЬ!$X19=GRID!$B$3:$BI$3), 0))*GRID!$B$66,
ROUNDUP(INDEX(GRID!$B$17:$BI$27,MATCH(O$7,GRID!$A$17:$A$27,0),MATCH(1,($U$2=GRID!$B$1:$BI$1)*(КАЛЕНДАРЬ!$X19=GRID!$B$3:$BI$3), 0))*GRID!$B$66*(1-GRID!$B$69),0))</f>
        <v>40120</v>
      </c>
      <c r="Q159" s="47" cm="1">
        <f t="array" ref="Q159">IF($I$2="Раннее бронирование",
INDEX(GRID!$B$4:$BI$14,MATCH(Q$7,GRID!$A$4:$A$14,0),MATCH(1,($U$2=GRID!$B$1:$BI$1)*(КАЛЕНДАРЬ!$X19=GRID!$B$3:$BI$3), 0))*GRID!$B$66,
ROUNDUP(INDEX(GRID!$B$4:$BI$14,MATCH(Q$7,GRID!$A$4:$A$14,0),MATCH(1,($U$2=GRID!$B$1:$BI$1)*(КАЛЕНДАРЬ!$X19=GRID!$B$3:$BI$3),0))*GRID!$B$66*(1-GRID!$B$69),0))</f>
        <v>43384</v>
      </c>
      <c r="R159" s="48" cm="1">
        <f t="array" ref="R159">IF($I$2="Раннее бронирование",
INDEX(GRID!$B$17:$BI$27,MATCH(Q$7,GRID!$A$17:$A$27,0),MATCH(1,($U$2=GRID!$B$1:$BI$1)*(КАЛЕНДАРЬ!$X19=GRID!$B$3:$BI$3), 0))*GRID!$B$66,
ROUNDUP(INDEX(GRID!$B$17:$BI$27,MATCH(Q$7,GRID!$A$17:$A$27,0),MATCH(1,($U$2=GRID!$B$1:$BI$1)*(КАЛЕНДАРЬ!$X19=GRID!$B$3:$BI$3), 0))*GRID!$B$66*(1-GRID!$B$69),0))</f>
        <v>45084</v>
      </c>
      <c r="S159" s="47" cm="1">
        <f t="array" ref="S159">IF($I$2="Раннее бронирование",
INDEX(GRID!$B$4:$BI$14,MATCH(S$7,GRID!$A$4:$A$14,0),MATCH(1,($U$2=GRID!$B$1:$BI$1)*(КАЛЕНДАРЬ!$X19=GRID!$B$3:$BI$3), 0))*GRID!$B$66,
ROUNDUP(INDEX(GRID!$B$4:$BI$14,MATCH(S$7,GRID!$A$4:$A$14,0),MATCH(1,($U$2=GRID!$B$1:$BI$1)*(КАЛЕНДАРЬ!$X19=GRID!$B$3:$BI$3),0))*GRID!$B$66*(1-GRID!$B$69),0))</f>
        <v>53856</v>
      </c>
      <c r="T159" s="48" cm="1">
        <f t="array" ref="T159">IF($I$2="Раннее бронирование",
INDEX(GRID!$B$17:$BI$27,MATCH(S$7,GRID!$A$17:$A$27,0),MATCH(1,($U$2=GRID!$B$1:$BI$1)*(КАЛЕНДАРЬ!$X19=GRID!$B$3:$BI$3), 0))*GRID!$B$66,
ROUNDUP(INDEX(GRID!$B$17:$BI$27,MATCH(S$7,GRID!$A$17:$A$27,0),MATCH(1,($U$2=GRID!$B$1:$BI$1)*(КАЛЕНДАРЬ!$X19=GRID!$B$3:$BI$3), 0))*GRID!$B$66*(1-GRID!$B$69),0))</f>
        <v>55556</v>
      </c>
      <c r="U159" s="47" cm="1">
        <f t="array" ref="U159">IF($I$2="Раннее бронирование",
INDEX(GRID!$B$4:$BI$14,MATCH(U$7,GRID!$A$4:$A$14,0),MATCH(1,($U$2=GRID!$B$1:$BI$1)*(КАЛЕНДАРЬ!$X19=GRID!$B$3:$BI$3), 0))*GRID!$B$66,
ROUNDUP(INDEX(GRID!$B$4:$BI$14,MATCH(U$7,GRID!$A$4:$A$14,0),MATCH(1,($U$2=GRID!$B$1:$BI$1)*(КАЛЕНДАРЬ!$X19=GRID!$B$3:$BI$3),0))*GRID!$B$66*(1-GRID!$B$69),0))</f>
        <v>59840</v>
      </c>
      <c r="V159" s="48" cm="1">
        <f t="array" ref="V159">IF($I$2="Раннее бронирование",
INDEX(GRID!$B$17:$BI$27,MATCH(U$7,GRID!$A$17:$A$27,0),MATCH(1,($U$2=GRID!$B$1:$BI$1)*(КАЛЕНДАРЬ!$X19=GRID!$B$3:$BI$3), 0))*GRID!$B$66,
ROUNDUP(INDEX(GRID!$B$17:$BI$27,MATCH(U$7,GRID!$A$17:$A$27,0),MATCH(1,($U$2=GRID!$B$1:$BI$1)*(КАЛЕНДАРЬ!$X19=GRID!$B$3:$BI$3), 0))*GRID!$B$66*(1-GRID!$B$69),0))</f>
        <v>61540</v>
      </c>
      <c r="W159" s="47" cm="1">
        <f t="array" ref="W159">IF($I$2="Раннее бронирование",
INDEX(GRID!$B$4:$BI$14,MATCH(W$7,GRID!$A$4:$A$14,0),MATCH(1,($U$2=GRID!$B$1:$BI$1)*(КАЛЕНДАРЬ!$X19=GRID!$B$3:$BI$3), 0))*GRID!$B$66,
ROUNDUP(INDEX(GRID!$B$4:$BI$14,MATCH(W$7,GRID!$A$4:$A$14,0),MATCH(1,($U$2=GRID!$B$1:$BI$1)*(КАЛЕНДАРЬ!$X19=GRID!$B$3:$BI$3),0))*GRID!$B$66*(1-GRID!$B$69),0))</f>
        <v>215560</v>
      </c>
      <c r="X159" s="48" cm="1">
        <f t="array" ref="X159">IF($I$2="Раннее бронирование",
INDEX(GRID!$B$17:$BI$27,MATCH(W$7,GRID!$A$17:$A$27,0),MATCH(1,($U$2=GRID!$B$1:$BI$1)*(КАЛЕНДАРЬ!$X19=GRID!$B$3:$BI$3), 0))*GRID!$B$66,
ROUNDUP(INDEX(GRID!$B$17:$BI$27,MATCH(W$7,GRID!$A$17:$A$27,0),MATCH(1,($U$2=GRID!$B$1:$BI$1)*(КАЛЕНДАРЬ!$X19=GRID!$B$3:$BI$3), 0))*GRID!$B$66*(1-GRID!$B$69),0))</f>
        <v>217260</v>
      </c>
    </row>
    <row r="160" spans="1:24" hidden="1" x14ac:dyDescent="0.2">
      <c r="A160" s="117" t="s">
        <v>44</v>
      </c>
      <c r="B160" s="117">
        <v>17</v>
      </c>
      <c r="C160" s="47" cm="1">
        <f t="array" ref="C160">IF($I$2="Раннее бронирование",
INDEX(GRID!$B$4:$BI$14,MATCH(C$7,GRID!$A$4:$A$14,0),MATCH(1,($U$2=GRID!$B$1:$BI$1)*(КАЛЕНДАРЬ!$X20=GRID!$B$3:$BI$3), 0))*GRID!$B$66,
ROUNDUP(INDEX(GRID!$B$4:$BI$14,MATCH(C$7,GRID!$A$4:$A$14,0),MATCH(1,($U$2=GRID!$B$1:$BI$1)*(КАЛЕНДАРЬ!$X20=GRID!$B$3:$BI$3),0))*GRID!$B$66*(1-GRID!$B$69),0))</f>
        <v>18700</v>
      </c>
      <c r="D160" s="48" cm="1">
        <f t="array" ref="D160">IF($I$2="Раннее бронирование",
INDEX(GRID!$B$17:$BI$27,MATCH(C$7,GRID!$A$17:$A$27,0),MATCH(1,($U$2=GRID!$B$1:$BI$1)*(КАЛЕНДАРЬ!$X20=GRID!$B$3:$BI$3), 0))*GRID!$B$66,
ROUNDUP(INDEX(GRID!$B$17:$BI$27,MATCH(C$7,GRID!$A$17:$A$27,0),MATCH(1,($U$2=GRID!$B$1:$BI$1)*(КАЛЕНДАРЬ!$X20=GRID!$B$3:$BI$3), 0))*GRID!$B$66*(1-GRID!$B$69),0))</f>
        <v>20400</v>
      </c>
      <c r="E160" s="47" cm="1">
        <f t="array" ref="E160">IF($I$2="Раннее бронирование",
INDEX(GRID!$B$4:$BI$14,MATCH(E$7,GRID!$A$4:$A$14,0),MATCH(1,($U$2=GRID!$B$1:$BI$1)*(КАЛЕНДАРЬ!$X20=GRID!$B$3:$BI$3), 0))*GRID!$B$66,
ROUNDUP(INDEX(GRID!$B$4:$BI$14,MATCH(E$7,GRID!$A$4:$A$14,0),MATCH(1,($U$2=GRID!$B$1:$BI$1)*(КАЛЕНДАРЬ!$X20=GRID!$B$3:$BI$3),0))*GRID!$B$66*(1-GRID!$B$69),0))</f>
        <v>20808</v>
      </c>
      <c r="F160" s="48" cm="1">
        <f t="array" ref="F160">IF($I$2="Раннее бронирование",
INDEX(GRID!$B$17:$BI$27,MATCH(E$7,GRID!$A$17:$A$27,0),MATCH(1,($U$2=GRID!$B$1:$BI$1)*(КАЛЕНДАРЬ!$X20=GRID!$B$3:$BI$3), 0))*GRID!$B$66,
ROUNDUP(INDEX(GRID!$B$17:$BI$27,MATCH(E$7,GRID!$A$17:$A$27,0),MATCH(1,($U$2=GRID!$B$1:$BI$1)*(КАЛЕНДАРЬ!$X20=GRID!$B$3:$BI$3), 0))*GRID!$B$66*(1-GRID!$B$69),0))</f>
        <v>22508</v>
      </c>
      <c r="G160" s="47" cm="1">
        <f t="array" ref="G160">IF($I$2="Раннее бронирование",
INDEX(GRID!$B$4:$BI$14,MATCH(G$7,GRID!$A$4:$A$14,0),MATCH(1,($U$2=GRID!$B$1:$BI$1)*(КАЛЕНДАРЬ!$X20=GRID!$B$3:$BI$3), 0))*GRID!$B$66,
ROUNDUP(INDEX(GRID!$B$4:$BI$14,MATCH(G$7,GRID!$A$4:$A$14,0),MATCH(1,($U$2=GRID!$B$1:$BI$1)*(КАЛЕНДАРЬ!$X20=GRID!$B$3:$BI$3),0))*GRID!$B$66*(1-GRID!$B$69),0))</f>
        <v>23188</v>
      </c>
      <c r="H160" s="48" cm="1">
        <f t="array" ref="H160">IF($I$2="Раннее бронирование",
INDEX(GRID!$B$17:$BI$27,MATCH(G$7,GRID!$A$17:$A$27,0),MATCH(1,($U$2=GRID!$B$1:$BI$1)*(КАЛЕНДАРЬ!$X20=GRID!$B$3:$BI$3), 0))*GRID!$B$66,
ROUNDUP(INDEX(GRID!$B$17:$BI$27,MATCH(G$7,GRID!$A$17:$A$27,0),MATCH(1,($U$2=GRID!$B$1:$BI$1)*(КАЛЕНДАРЬ!$X20=GRID!$B$3:$BI$3), 0))*GRID!$B$66*(1-GRID!$B$69),0))</f>
        <v>24888</v>
      </c>
      <c r="I160" s="47" cm="1">
        <f t="array" ref="I160">IF($I$2="Раннее бронирование",
INDEX(GRID!$B$4:$BI$14,MATCH(I$7,GRID!$A$4:$A$14,0),MATCH(1,($U$2=GRID!$B$1:$BI$1)*(КАЛЕНДАРЬ!$X20=GRID!$B$3:$BI$3), 0))*GRID!$B$66,
ROUNDUP(INDEX(GRID!$B$4:$BI$14,MATCH(I$7,GRID!$A$4:$A$14,0),MATCH(1,($U$2=GRID!$B$1:$BI$1)*(КАЛЕНДАРЬ!$X20=GRID!$B$3:$BI$3),0))*GRID!$B$66*(1-GRID!$B$69),0))</f>
        <v>25840</v>
      </c>
      <c r="J160" s="48" cm="1">
        <f t="array" ref="J160">IF($I$2="Раннее бронирование",
INDEX(GRID!$B$17:$BI$27,MATCH(I$7,GRID!$A$17:$A$27,0),MATCH(1,($U$2=GRID!$B$1:$BI$1)*(КАЛЕНДАРЬ!$X20=GRID!$B$3:$BI$3), 0))*GRID!$B$66,
ROUNDUP(INDEX(GRID!$B$17:$BI$27,MATCH(I$7,GRID!$A$17:$A$27,0),MATCH(1,($U$2=GRID!$B$1:$BI$1)*(КАЛЕНДАРЬ!$X20=GRID!$B$3:$BI$3), 0))*GRID!$B$66*(1-GRID!$B$69),0))</f>
        <v>27540</v>
      </c>
      <c r="K160" s="47" cm="1">
        <f t="array" ref="K160">IF($I$2="Раннее бронирование",
INDEX(GRID!$B$4:$BI$14,MATCH(K$7,GRID!$A$4:$A$14,0),MATCH(1,($U$2=GRID!$B$1:$BI$1)*(КАЛЕНДАРЬ!$X20=GRID!$B$3:$BI$3), 0))*GRID!$B$66,
ROUNDUP(INDEX(GRID!$B$4:$BI$14,MATCH(K$7,GRID!$A$4:$A$14,0),MATCH(1,($U$2=GRID!$B$1:$BI$1)*(КАЛЕНДАРЬ!$X20=GRID!$B$3:$BI$3),0))*GRID!$B$66*(1-GRID!$B$69),0))</f>
        <v>28764</v>
      </c>
      <c r="L160" s="48" cm="1">
        <f t="array" ref="L160">IF($I$2="Раннее бронирование",
INDEX(GRID!$B$17:$BI$27,MATCH(K$7,GRID!$A$17:$A$27,0),MATCH(1,($U$2=GRID!$B$1:$BI$1)*(КАЛЕНДАРЬ!$X20=GRID!$B$3:$BI$3), 0))*GRID!$B$66,
ROUNDUP(INDEX(GRID!$B$17:$BI$27,MATCH(K$7,GRID!$A$17:$A$27,0),MATCH(1,($U$2=GRID!$B$1:$BI$1)*(КАЛЕНДАРЬ!$X20=GRID!$B$3:$BI$3), 0))*GRID!$B$66*(1-GRID!$B$69),0))</f>
        <v>30464</v>
      </c>
      <c r="M160" s="47" cm="1">
        <f t="array" ref="M160">IF($I$2="Раннее бронирование",
INDEX(GRID!$B$4:$BI$14,MATCH(M$7,GRID!$A$4:$A$14,0),MATCH(1,($U$2=GRID!$B$1:$BI$1)*(КАЛЕНДАРЬ!$X20=GRID!$B$3:$BI$3), 0))*GRID!$B$66,
ROUNDUP(INDEX(GRID!$B$4:$BI$14,MATCH(M$7,GRID!$A$4:$A$14,0),MATCH(1,($U$2=GRID!$B$1:$BI$1)*(КАЛЕНДАРЬ!$X20=GRID!$B$3:$BI$3),0))*GRID!$B$66*(1-GRID!$B$69),0))</f>
        <v>32028</v>
      </c>
      <c r="N160" s="48" cm="1">
        <f t="array" ref="N160">IF($I$2="Раннее бронирование",
INDEX(GRID!$B$17:$BI$27,MATCH(M$7,GRID!$A$17:$A$27,0),MATCH(1,($U$2=GRID!$B$1:$BI$1)*(КАЛЕНДАРЬ!$X20=GRID!$B$3:$BI$3), 0))*GRID!$B$66,
ROUNDUP(INDEX(GRID!$B$17:$BI$27,MATCH(M$7,GRID!$A$17:$A$27,0),MATCH(1,($U$2=GRID!$B$1:$BI$1)*(КАЛЕНДАРЬ!$X20=GRID!$B$3:$BI$3), 0))*GRID!$B$66*(1-GRID!$B$69),0))</f>
        <v>33728</v>
      </c>
      <c r="O160" s="47" cm="1">
        <f t="array" ref="O160">IF($I$2="Раннее бронирование",
INDEX(GRID!$B$4:$BI$14,MATCH(O$7,GRID!$A$4:$A$14,0),MATCH(1,($U$2=GRID!$B$1:$BI$1)*(КАЛЕНДАРЬ!$X20=GRID!$B$3:$BI$3), 0))*GRID!$B$66,
ROUNDUP(INDEX(GRID!$B$4:$BI$14,MATCH(O$7,GRID!$A$4:$A$14,0),MATCH(1,($U$2=GRID!$B$1:$BI$1)*(КАЛЕНДАРЬ!$X20=GRID!$B$3:$BI$3),0))*GRID!$B$66*(1-GRID!$B$69),0))</f>
        <v>36380</v>
      </c>
      <c r="P160" s="48" cm="1">
        <f t="array" ref="P160">IF($I$2="Раннее бронирование",
INDEX(GRID!$B$17:$BI$27,MATCH(O$7,GRID!$A$17:$A$27,0),MATCH(1,($U$2=GRID!$B$1:$BI$1)*(КАЛЕНДАРЬ!$X20=GRID!$B$3:$BI$3), 0))*GRID!$B$66,
ROUNDUP(INDEX(GRID!$B$17:$BI$27,MATCH(O$7,GRID!$A$17:$A$27,0),MATCH(1,($U$2=GRID!$B$1:$BI$1)*(КАЛЕНДАРЬ!$X20=GRID!$B$3:$BI$3), 0))*GRID!$B$66*(1-GRID!$B$69),0))</f>
        <v>38080</v>
      </c>
      <c r="Q160" s="47" cm="1">
        <f t="array" ref="Q160">IF($I$2="Раннее бронирование",
INDEX(GRID!$B$4:$BI$14,MATCH(Q$7,GRID!$A$4:$A$14,0),MATCH(1,($U$2=GRID!$B$1:$BI$1)*(КАЛЕНДАРЬ!$X20=GRID!$B$3:$BI$3), 0))*GRID!$B$66,
ROUNDUP(INDEX(GRID!$B$4:$BI$14,MATCH(Q$7,GRID!$A$4:$A$14,0),MATCH(1,($U$2=GRID!$B$1:$BI$1)*(КАЛЕНДАРЬ!$X20=GRID!$B$3:$BI$3),0))*GRID!$B$66*(1-GRID!$B$69),0))</f>
        <v>41140</v>
      </c>
      <c r="R160" s="48" cm="1">
        <f t="array" ref="R160">IF($I$2="Раннее бронирование",
INDEX(GRID!$B$17:$BI$27,MATCH(Q$7,GRID!$A$17:$A$27,0),MATCH(1,($U$2=GRID!$B$1:$BI$1)*(КАЛЕНДАРЬ!$X20=GRID!$B$3:$BI$3), 0))*GRID!$B$66,
ROUNDUP(INDEX(GRID!$B$17:$BI$27,MATCH(Q$7,GRID!$A$17:$A$27,0),MATCH(1,($U$2=GRID!$B$1:$BI$1)*(КАЛЕНДАРЬ!$X20=GRID!$B$3:$BI$3), 0))*GRID!$B$66*(1-GRID!$B$69),0))</f>
        <v>42840</v>
      </c>
      <c r="S160" s="47" cm="1">
        <f t="array" ref="S160">IF($I$2="Раннее бронирование",
INDEX(GRID!$B$4:$BI$14,MATCH(S$7,GRID!$A$4:$A$14,0),MATCH(1,($U$2=GRID!$B$1:$BI$1)*(КАЛЕНДАРЬ!$X20=GRID!$B$3:$BI$3), 0))*GRID!$B$66,
ROUNDUP(INDEX(GRID!$B$4:$BI$14,MATCH(S$7,GRID!$A$4:$A$14,0),MATCH(1,($U$2=GRID!$B$1:$BI$1)*(КАЛЕНДАРЬ!$X20=GRID!$B$3:$BI$3),0))*GRID!$B$66*(1-GRID!$B$69),0))</f>
        <v>51068</v>
      </c>
      <c r="T160" s="48" cm="1">
        <f t="array" ref="T160">IF($I$2="Раннее бронирование",
INDEX(GRID!$B$17:$BI$27,MATCH(S$7,GRID!$A$17:$A$27,0),MATCH(1,($U$2=GRID!$B$1:$BI$1)*(КАЛЕНДАРЬ!$X20=GRID!$B$3:$BI$3), 0))*GRID!$B$66,
ROUNDUP(INDEX(GRID!$B$17:$BI$27,MATCH(S$7,GRID!$A$17:$A$27,0),MATCH(1,($U$2=GRID!$B$1:$BI$1)*(КАЛЕНДАРЬ!$X20=GRID!$B$3:$BI$3), 0))*GRID!$B$66*(1-GRID!$B$69),0))</f>
        <v>52768</v>
      </c>
      <c r="U160" s="47" cm="1">
        <f t="array" ref="U160">IF($I$2="Раннее бронирование",
INDEX(GRID!$B$4:$BI$14,MATCH(U$7,GRID!$A$4:$A$14,0),MATCH(1,($U$2=GRID!$B$1:$BI$1)*(КАЛЕНДАРЬ!$X20=GRID!$B$3:$BI$3), 0))*GRID!$B$66,
ROUNDUP(INDEX(GRID!$B$4:$BI$14,MATCH(U$7,GRID!$A$4:$A$14,0),MATCH(1,($U$2=GRID!$B$1:$BI$1)*(КАЛЕНДАРЬ!$X20=GRID!$B$3:$BI$3),0))*GRID!$B$66*(1-GRID!$B$69),0))</f>
        <v>56440</v>
      </c>
      <c r="V160" s="48" cm="1">
        <f t="array" ref="V160">IF($I$2="Раннее бронирование",
INDEX(GRID!$B$17:$BI$27,MATCH(U$7,GRID!$A$17:$A$27,0),MATCH(1,($U$2=GRID!$B$1:$BI$1)*(КАЛЕНДАРЬ!$X20=GRID!$B$3:$BI$3), 0))*GRID!$B$66,
ROUNDUP(INDEX(GRID!$B$17:$BI$27,MATCH(U$7,GRID!$A$17:$A$27,0),MATCH(1,($U$2=GRID!$B$1:$BI$1)*(КАЛЕНДАРЬ!$X20=GRID!$B$3:$BI$3), 0))*GRID!$B$66*(1-GRID!$B$69),0))</f>
        <v>58140</v>
      </c>
      <c r="W160" s="47" cm="1">
        <f t="array" ref="W160">IF($I$2="Раннее бронирование",
INDEX(GRID!$B$4:$BI$14,MATCH(W$7,GRID!$A$4:$A$14,0),MATCH(1,($U$2=GRID!$B$1:$BI$1)*(КАЛЕНДАРЬ!$X20=GRID!$B$3:$BI$3), 0))*GRID!$B$66,
ROUNDUP(INDEX(GRID!$B$4:$BI$14,MATCH(W$7,GRID!$A$4:$A$14,0),MATCH(1,($U$2=GRID!$B$1:$BI$1)*(КАЛЕНДАРЬ!$X20=GRID!$B$3:$BI$3),0))*GRID!$B$66*(1-GRID!$B$69),0))</f>
        <v>206040</v>
      </c>
      <c r="X160" s="48" cm="1">
        <f t="array" ref="X160">IF($I$2="Раннее бронирование",
INDEX(GRID!$B$17:$BI$27,MATCH(W$7,GRID!$A$17:$A$27,0),MATCH(1,($U$2=GRID!$B$1:$BI$1)*(КАЛЕНДАРЬ!$X20=GRID!$B$3:$BI$3), 0))*GRID!$B$66,
ROUNDUP(INDEX(GRID!$B$17:$BI$27,MATCH(W$7,GRID!$A$17:$A$27,0),MATCH(1,($U$2=GRID!$B$1:$BI$1)*(КАЛЕНДАРЬ!$X20=GRID!$B$3:$BI$3), 0))*GRID!$B$66*(1-GRID!$B$69),0))</f>
        <v>207740</v>
      </c>
    </row>
    <row r="161" spans="1:24" hidden="1" x14ac:dyDescent="0.2">
      <c r="A161" s="117" t="s">
        <v>45</v>
      </c>
      <c r="B161" s="117">
        <v>18</v>
      </c>
      <c r="C161" s="47" cm="1">
        <f t="array" ref="C161">IF($I$2="Раннее бронирование",
INDEX(GRID!$B$4:$BI$14,MATCH(C$7,GRID!$A$4:$A$14,0),MATCH(1,($U$2=GRID!$B$1:$BI$1)*(КАЛЕНДАРЬ!$X21=GRID!$B$3:$BI$3), 0))*GRID!$B$66,
ROUNDUP(INDEX(GRID!$B$4:$BI$14,MATCH(C$7,GRID!$A$4:$A$14,0),MATCH(1,($U$2=GRID!$B$1:$BI$1)*(КАЛЕНДАРЬ!$X21=GRID!$B$3:$BI$3),0))*GRID!$B$66*(1-GRID!$B$69),0))</f>
        <v>18700</v>
      </c>
      <c r="D161" s="48" cm="1">
        <f t="array" ref="D161">IF($I$2="Раннее бронирование",
INDEX(GRID!$B$17:$BI$27,MATCH(C$7,GRID!$A$17:$A$27,0),MATCH(1,($U$2=GRID!$B$1:$BI$1)*(КАЛЕНДАРЬ!$X21=GRID!$B$3:$BI$3), 0))*GRID!$B$66,
ROUNDUP(INDEX(GRID!$B$17:$BI$27,MATCH(C$7,GRID!$A$17:$A$27,0),MATCH(1,($U$2=GRID!$B$1:$BI$1)*(КАЛЕНДАРЬ!$X21=GRID!$B$3:$BI$3), 0))*GRID!$B$66*(1-GRID!$B$69),0))</f>
        <v>20400</v>
      </c>
      <c r="E161" s="47" cm="1">
        <f t="array" ref="E161">IF($I$2="Раннее бронирование",
INDEX(GRID!$B$4:$BI$14,MATCH(E$7,GRID!$A$4:$A$14,0),MATCH(1,($U$2=GRID!$B$1:$BI$1)*(КАЛЕНДАРЬ!$X21=GRID!$B$3:$BI$3), 0))*GRID!$B$66,
ROUNDUP(INDEX(GRID!$B$4:$BI$14,MATCH(E$7,GRID!$A$4:$A$14,0),MATCH(1,($U$2=GRID!$B$1:$BI$1)*(КАЛЕНДАРЬ!$X21=GRID!$B$3:$BI$3),0))*GRID!$B$66*(1-GRID!$B$69),0))</f>
        <v>20808</v>
      </c>
      <c r="F161" s="48" cm="1">
        <f t="array" ref="F161">IF($I$2="Раннее бронирование",
INDEX(GRID!$B$17:$BI$27,MATCH(E$7,GRID!$A$17:$A$27,0),MATCH(1,($U$2=GRID!$B$1:$BI$1)*(КАЛЕНДАРЬ!$X21=GRID!$B$3:$BI$3), 0))*GRID!$B$66,
ROUNDUP(INDEX(GRID!$B$17:$BI$27,MATCH(E$7,GRID!$A$17:$A$27,0),MATCH(1,($U$2=GRID!$B$1:$BI$1)*(КАЛЕНДАРЬ!$X21=GRID!$B$3:$BI$3), 0))*GRID!$B$66*(1-GRID!$B$69),0))</f>
        <v>22508</v>
      </c>
      <c r="G161" s="47" cm="1">
        <f t="array" ref="G161">IF($I$2="Раннее бронирование",
INDEX(GRID!$B$4:$BI$14,MATCH(G$7,GRID!$A$4:$A$14,0),MATCH(1,($U$2=GRID!$B$1:$BI$1)*(КАЛЕНДАРЬ!$X21=GRID!$B$3:$BI$3), 0))*GRID!$B$66,
ROUNDUP(INDEX(GRID!$B$4:$BI$14,MATCH(G$7,GRID!$A$4:$A$14,0),MATCH(1,($U$2=GRID!$B$1:$BI$1)*(КАЛЕНДАРЬ!$X21=GRID!$B$3:$BI$3),0))*GRID!$B$66*(1-GRID!$B$69),0))</f>
        <v>23188</v>
      </c>
      <c r="H161" s="48" cm="1">
        <f t="array" ref="H161">IF($I$2="Раннее бронирование",
INDEX(GRID!$B$17:$BI$27,MATCH(G$7,GRID!$A$17:$A$27,0),MATCH(1,($U$2=GRID!$B$1:$BI$1)*(КАЛЕНДАРЬ!$X21=GRID!$B$3:$BI$3), 0))*GRID!$B$66,
ROUNDUP(INDEX(GRID!$B$17:$BI$27,MATCH(G$7,GRID!$A$17:$A$27,0),MATCH(1,($U$2=GRID!$B$1:$BI$1)*(КАЛЕНДАРЬ!$X21=GRID!$B$3:$BI$3), 0))*GRID!$B$66*(1-GRID!$B$69),0))</f>
        <v>24888</v>
      </c>
      <c r="I161" s="47" cm="1">
        <f t="array" ref="I161">IF($I$2="Раннее бронирование",
INDEX(GRID!$B$4:$BI$14,MATCH(I$7,GRID!$A$4:$A$14,0),MATCH(1,($U$2=GRID!$B$1:$BI$1)*(КАЛЕНДАРЬ!$X21=GRID!$B$3:$BI$3), 0))*GRID!$B$66,
ROUNDUP(INDEX(GRID!$B$4:$BI$14,MATCH(I$7,GRID!$A$4:$A$14,0),MATCH(1,($U$2=GRID!$B$1:$BI$1)*(КАЛЕНДАРЬ!$X21=GRID!$B$3:$BI$3),0))*GRID!$B$66*(1-GRID!$B$69),0))</f>
        <v>25840</v>
      </c>
      <c r="J161" s="48" cm="1">
        <f t="array" ref="J161">IF($I$2="Раннее бронирование",
INDEX(GRID!$B$17:$BI$27,MATCH(I$7,GRID!$A$17:$A$27,0),MATCH(1,($U$2=GRID!$B$1:$BI$1)*(КАЛЕНДАРЬ!$X21=GRID!$B$3:$BI$3), 0))*GRID!$B$66,
ROUNDUP(INDEX(GRID!$B$17:$BI$27,MATCH(I$7,GRID!$A$17:$A$27,0),MATCH(1,($U$2=GRID!$B$1:$BI$1)*(КАЛЕНДАРЬ!$X21=GRID!$B$3:$BI$3), 0))*GRID!$B$66*(1-GRID!$B$69),0))</f>
        <v>27540</v>
      </c>
      <c r="K161" s="47" cm="1">
        <f t="array" ref="K161">IF($I$2="Раннее бронирование",
INDEX(GRID!$B$4:$BI$14,MATCH(K$7,GRID!$A$4:$A$14,0),MATCH(1,($U$2=GRID!$B$1:$BI$1)*(КАЛЕНДАРЬ!$X21=GRID!$B$3:$BI$3), 0))*GRID!$B$66,
ROUNDUP(INDEX(GRID!$B$4:$BI$14,MATCH(K$7,GRID!$A$4:$A$14,0),MATCH(1,($U$2=GRID!$B$1:$BI$1)*(КАЛЕНДАРЬ!$X21=GRID!$B$3:$BI$3),0))*GRID!$B$66*(1-GRID!$B$69),0))</f>
        <v>28764</v>
      </c>
      <c r="L161" s="48" cm="1">
        <f t="array" ref="L161">IF($I$2="Раннее бронирование",
INDEX(GRID!$B$17:$BI$27,MATCH(K$7,GRID!$A$17:$A$27,0),MATCH(1,($U$2=GRID!$B$1:$BI$1)*(КАЛЕНДАРЬ!$X21=GRID!$B$3:$BI$3), 0))*GRID!$B$66,
ROUNDUP(INDEX(GRID!$B$17:$BI$27,MATCH(K$7,GRID!$A$17:$A$27,0),MATCH(1,($U$2=GRID!$B$1:$BI$1)*(КАЛЕНДАРЬ!$X21=GRID!$B$3:$BI$3), 0))*GRID!$B$66*(1-GRID!$B$69),0))</f>
        <v>30464</v>
      </c>
      <c r="M161" s="47" cm="1">
        <f t="array" ref="M161">IF($I$2="Раннее бронирование",
INDEX(GRID!$B$4:$BI$14,MATCH(M$7,GRID!$A$4:$A$14,0),MATCH(1,($U$2=GRID!$B$1:$BI$1)*(КАЛЕНДАРЬ!$X21=GRID!$B$3:$BI$3), 0))*GRID!$B$66,
ROUNDUP(INDEX(GRID!$B$4:$BI$14,MATCH(M$7,GRID!$A$4:$A$14,0),MATCH(1,($U$2=GRID!$B$1:$BI$1)*(КАЛЕНДАРЬ!$X21=GRID!$B$3:$BI$3),0))*GRID!$B$66*(1-GRID!$B$69),0))</f>
        <v>32028</v>
      </c>
      <c r="N161" s="48" cm="1">
        <f t="array" ref="N161">IF($I$2="Раннее бронирование",
INDEX(GRID!$B$17:$BI$27,MATCH(M$7,GRID!$A$17:$A$27,0),MATCH(1,($U$2=GRID!$B$1:$BI$1)*(КАЛЕНДАРЬ!$X21=GRID!$B$3:$BI$3), 0))*GRID!$B$66,
ROUNDUP(INDEX(GRID!$B$17:$BI$27,MATCH(M$7,GRID!$A$17:$A$27,0),MATCH(1,($U$2=GRID!$B$1:$BI$1)*(КАЛЕНДАРЬ!$X21=GRID!$B$3:$BI$3), 0))*GRID!$B$66*(1-GRID!$B$69),0))</f>
        <v>33728</v>
      </c>
      <c r="O161" s="47" cm="1">
        <f t="array" ref="O161">IF($I$2="Раннее бронирование",
INDEX(GRID!$B$4:$BI$14,MATCH(O$7,GRID!$A$4:$A$14,0),MATCH(1,($U$2=GRID!$B$1:$BI$1)*(КАЛЕНДАРЬ!$X21=GRID!$B$3:$BI$3), 0))*GRID!$B$66,
ROUNDUP(INDEX(GRID!$B$4:$BI$14,MATCH(O$7,GRID!$A$4:$A$14,0),MATCH(1,($U$2=GRID!$B$1:$BI$1)*(КАЛЕНДАРЬ!$X21=GRID!$B$3:$BI$3),0))*GRID!$B$66*(1-GRID!$B$69),0))</f>
        <v>36380</v>
      </c>
      <c r="P161" s="48" cm="1">
        <f t="array" ref="P161">IF($I$2="Раннее бронирование",
INDEX(GRID!$B$17:$BI$27,MATCH(O$7,GRID!$A$17:$A$27,0),MATCH(1,($U$2=GRID!$B$1:$BI$1)*(КАЛЕНДАРЬ!$X21=GRID!$B$3:$BI$3), 0))*GRID!$B$66,
ROUNDUP(INDEX(GRID!$B$17:$BI$27,MATCH(O$7,GRID!$A$17:$A$27,0),MATCH(1,($U$2=GRID!$B$1:$BI$1)*(КАЛЕНДАРЬ!$X21=GRID!$B$3:$BI$3), 0))*GRID!$B$66*(1-GRID!$B$69),0))</f>
        <v>38080</v>
      </c>
      <c r="Q161" s="47" cm="1">
        <f t="array" ref="Q161">IF($I$2="Раннее бронирование",
INDEX(GRID!$B$4:$BI$14,MATCH(Q$7,GRID!$A$4:$A$14,0),MATCH(1,($U$2=GRID!$B$1:$BI$1)*(КАЛЕНДАРЬ!$X21=GRID!$B$3:$BI$3), 0))*GRID!$B$66,
ROUNDUP(INDEX(GRID!$B$4:$BI$14,MATCH(Q$7,GRID!$A$4:$A$14,0),MATCH(1,($U$2=GRID!$B$1:$BI$1)*(КАЛЕНДАРЬ!$X21=GRID!$B$3:$BI$3),0))*GRID!$B$66*(1-GRID!$B$69),0))</f>
        <v>41140</v>
      </c>
      <c r="R161" s="48" cm="1">
        <f t="array" ref="R161">IF($I$2="Раннее бронирование",
INDEX(GRID!$B$17:$BI$27,MATCH(Q$7,GRID!$A$17:$A$27,0),MATCH(1,($U$2=GRID!$B$1:$BI$1)*(КАЛЕНДАРЬ!$X21=GRID!$B$3:$BI$3), 0))*GRID!$B$66,
ROUNDUP(INDEX(GRID!$B$17:$BI$27,MATCH(Q$7,GRID!$A$17:$A$27,0),MATCH(1,($U$2=GRID!$B$1:$BI$1)*(КАЛЕНДАРЬ!$X21=GRID!$B$3:$BI$3), 0))*GRID!$B$66*(1-GRID!$B$69),0))</f>
        <v>42840</v>
      </c>
      <c r="S161" s="47" cm="1">
        <f t="array" ref="S161">IF($I$2="Раннее бронирование",
INDEX(GRID!$B$4:$BI$14,MATCH(S$7,GRID!$A$4:$A$14,0),MATCH(1,($U$2=GRID!$B$1:$BI$1)*(КАЛЕНДАРЬ!$X21=GRID!$B$3:$BI$3), 0))*GRID!$B$66,
ROUNDUP(INDEX(GRID!$B$4:$BI$14,MATCH(S$7,GRID!$A$4:$A$14,0),MATCH(1,($U$2=GRID!$B$1:$BI$1)*(КАЛЕНДАРЬ!$X21=GRID!$B$3:$BI$3),0))*GRID!$B$66*(1-GRID!$B$69),0))</f>
        <v>51068</v>
      </c>
      <c r="T161" s="48" cm="1">
        <f t="array" ref="T161">IF($I$2="Раннее бронирование",
INDEX(GRID!$B$17:$BI$27,MATCH(S$7,GRID!$A$17:$A$27,0),MATCH(1,($U$2=GRID!$B$1:$BI$1)*(КАЛЕНДАРЬ!$X21=GRID!$B$3:$BI$3), 0))*GRID!$B$66,
ROUNDUP(INDEX(GRID!$B$17:$BI$27,MATCH(S$7,GRID!$A$17:$A$27,0),MATCH(1,($U$2=GRID!$B$1:$BI$1)*(КАЛЕНДАРЬ!$X21=GRID!$B$3:$BI$3), 0))*GRID!$B$66*(1-GRID!$B$69),0))</f>
        <v>52768</v>
      </c>
      <c r="U161" s="47" cm="1">
        <f t="array" ref="U161">IF($I$2="Раннее бронирование",
INDEX(GRID!$B$4:$BI$14,MATCH(U$7,GRID!$A$4:$A$14,0),MATCH(1,($U$2=GRID!$B$1:$BI$1)*(КАЛЕНДАРЬ!$X21=GRID!$B$3:$BI$3), 0))*GRID!$B$66,
ROUNDUP(INDEX(GRID!$B$4:$BI$14,MATCH(U$7,GRID!$A$4:$A$14,0),MATCH(1,($U$2=GRID!$B$1:$BI$1)*(КАЛЕНДАРЬ!$X21=GRID!$B$3:$BI$3),0))*GRID!$B$66*(1-GRID!$B$69),0))</f>
        <v>56440</v>
      </c>
      <c r="V161" s="48" cm="1">
        <f t="array" ref="V161">IF($I$2="Раннее бронирование",
INDEX(GRID!$B$17:$BI$27,MATCH(U$7,GRID!$A$17:$A$27,0),MATCH(1,($U$2=GRID!$B$1:$BI$1)*(КАЛЕНДАРЬ!$X21=GRID!$B$3:$BI$3), 0))*GRID!$B$66,
ROUNDUP(INDEX(GRID!$B$17:$BI$27,MATCH(U$7,GRID!$A$17:$A$27,0),MATCH(1,($U$2=GRID!$B$1:$BI$1)*(КАЛЕНДАРЬ!$X21=GRID!$B$3:$BI$3), 0))*GRID!$B$66*(1-GRID!$B$69),0))</f>
        <v>58140</v>
      </c>
      <c r="W161" s="47" cm="1">
        <f t="array" ref="W161">IF($I$2="Раннее бронирование",
INDEX(GRID!$B$4:$BI$14,MATCH(W$7,GRID!$A$4:$A$14,0),MATCH(1,($U$2=GRID!$B$1:$BI$1)*(КАЛЕНДАРЬ!$X21=GRID!$B$3:$BI$3), 0))*GRID!$B$66,
ROUNDUP(INDEX(GRID!$B$4:$BI$14,MATCH(W$7,GRID!$A$4:$A$14,0),MATCH(1,($U$2=GRID!$B$1:$BI$1)*(КАЛЕНДАРЬ!$X21=GRID!$B$3:$BI$3),0))*GRID!$B$66*(1-GRID!$B$69),0))</f>
        <v>206040</v>
      </c>
      <c r="X161" s="48" cm="1">
        <f t="array" ref="X161">IF($I$2="Раннее бронирование",
INDEX(GRID!$B$17:$BI$27,MATCH(W$7,GRID!$A$17:$A$27,0),MATCH(1,($U$2=GRID!$B$1:$BI$1)*(КАЛЕНДАРЬ!$X21=GRID!$B$3:$BI$3), 0))*GRID!$B$66,
ROUNDUP(INDEX(GRID!$B$17:$BI$27,MATCH(W$7,GRID!$A$17:$A$27,0),MATCH(1,($U$2=GRID!$B$1:$BI$1)*(КАЛЕНДАРЬ!$X21=GRID!$B$3:$BI$3), 0))*GRID!$B$66*(1-GRID!$B$69),0))</f>
        <v>207740</v>
      </c>
    </row>
    <row r="162" spans="1:24" hidden="1" x14ac:dyDescent="0.2">
      <c r="A162" s="117" t="s">
        <v>46</v>
      </c>
      <c r="B162" s="117">
        <v>19</v>
      </c>
      <c r="C162" s="47" cm="1">
        <f t="array" ref="C162">IF($I$2="Раннее бронирование",
INDEX(GRID!$B$4:$BI$14,MATCH(C$7,GRID!$A$4:$A$14,0),MATCH(1,($U$2=GRID!$B$1:$BI$1)*(КАЛЕНДАРЬ!$X22=GRID!$B$3:$BI$3), 0))*GRID!$B$66,
ROUNDUP(INDEX(GRID!$B$4:$BI$14,MATCH(C$7,GRID!$A$4:$A$14,0),MATCH(1,($U$2=GRID!$B$1:$BI$1)*(КАЛЕНДАРЬ!$X22=GRID!$B$3:$BI$3),0))*GRID!$B$66*(1-GRID!$B$69),0))</f>
        <v>18700</v>
      </c>
      <c r="D162" s="48" cm="1">
        <f t="array" ref="D162">IF($I$2="Раннее бронирование",
INDEX(GRID!$B$17:$BI$27,MATCH(C$7,GRID!$A$17:$A$27,0),MATCH(1,($U$2=GRID!$B$1:$BI$1)*(КАЛЕНДАРЬ!$X22=GRID!$B$3:$BI$3), 0))*GRID!$B$66,
ROUNDUP(INDEX(GRID!$B$17:$BI$27,MATCH(C$7,GRID!$A$17:$A$27,0),MATCH(1,($U$2=GRID!$B$1:$BI$1)*(КАЛЕНДАРЬ!$X22=GRID!$B$3:$BI$3), 0))*GRID!$B$66*(1-GRID!$B$69),0))</f>
        <v>20400</v>
      </c>
      <c r="E162" s="47" cm="1">
        <f t="array" ref="E162">IF($I$2="Раннее бронирование",
INDEX(GRID!$B$4:$BI$14,MATCH(E$7,GRID!$A$4:$A$14,0),MATCH(1,($U$2=GRID!$B$1:$BI$1)*(КАЛЕНДАРЬ!$X22=GRID!$B$3:$BI$3), 0))*GRID!$B$66,
ROUNDUP(INDEX(GRID!$B$4:$BI$14,MATCH(E$7,GRID!$A$4:$A$14,0),MATCH(1,($U$2=GRID!$B$1:$BI$1)*(КАЛЕНДАРЬ!$X22=GRID!$B$3:$BI$3),0))*GRID!$B$66*(1-GRID!$B$69),0))</f>
        <v>20808</v>
      </c>
      <c r="F162" s="48" cm="1">
        <f t="array" ref="F162">IF($I$2="Раннее бронирование",
INDEX(GRID!$B$17:$BI$27,MATCH(E$7,GRID!$A$17:$A$27,0),MATCH(1,($U$2=GRID!$B$1:$BI$1)*(КАЛЕНДАРЬ!$X22=GRID!$B$3:$BI$3), 0))*GRID!$B$66,
ROUNDUP(INDEX(GRID!$B$17:$BI$27,MATCH(E$7,GRID!$A$17:$A$27,0),MATCH(1,($U$2=GRID!$B$1:$BI$1)*(КАЛЕНДАРЬ!$X22=GRID!$B$3:$BI$3), 0))*GRID!$B$66*(1-GRID!$B$69),0))</f>
        <v>22508</v>
      </c>
      <c r="G162" s="47" cm="1">
        <f t="array" ref="G162">IF($I$2="Раннее бронирование",
INDEX(GRID!$B$4:$BI$14,MATCH(G$7,GRID!$A$4:$A$14,0),MATCH(1,($U$2=GRID!$B$1:$BI$1)*(КАЛЕНДАРЬ!$X22=GRID!$B$3:$BI$3), 0))*GRID!$B$66,
ROUNDUP(INDEX(GRID!$B$4:$BI$14,MATCH(G$7,GRID!$A$4:$A$14,0),MATCH(1,($U$2=GRID!$B$1:$BI$1)*(КАЛЕНДАРЬ!$X22=GRID!$B$3:$BI$3),0))*GRID!$B$66*(1-GRID!$B$69),0))</f>
        <v>23188</v>
      </c>
      <c r="H162" s="48" cm="1">
        <f t="array" ref="H162">IF($I$2="Раннее бронирование",
INDEX(GRID!$B$17:$BI$27,MATCH(G$7,GRID!$A$17:$A$27,0),MATCH(1,($U$2=GRID!$B$1:$BI$1)*(КАЛЕНДАРЬ!$X22=GRID!$B$3:$BI$3), 0))*GRID!$B$66,
ROUNDUP(INDEX(GRID!$B$17:$BI$27,MATCH(G$7,GRID!$A$17:$A$27,0),MATCH(1,($U$2=GRID!$B$1:$BI$1)*(КАЛЕНДАРЬ!$X22=GRID!$B$3:$BI$3), 0))*GRID!$B$66*(1-GRID!$B$69),0))</f>
        <v>24888</v>
      </c>
      <c r="I162" s="47" cm="1">
        <f t="array" ref="I162">IF($I$2="Раннее бронирование",
INDEX(GRID!$B$4:$BI$14,MATCH(I$7,GRID!$A$4:$A$14,0),MATCH(1,($U$2=GRID!$B$1:$BI$1)*(КАЛЕНДАРЬ!$X22=GRID!$B$3:$BI$3), 0))*GRID!$B$66,
ROUNDUP(INDEX(GRID!$B$4:$BI$14,MATCH(I$7,GRID!$A$4:$A$14,0),MATCH(1,($U$2=GRID!$B$1:$BI$1)*(КАЛЕНДАРЬ!$X22=GRID!$B$3:$BI$3),0))*GRID!$B$66*(1-GRID!$B$69),0))</f>
        <v>25840</v>
      </c>
      <c r="J162" s="48" cm="1">
        <f t="array" ref="J162">IF($I$2="Раннее бронирование",
INDEX(GRID!$B$17:$BI$27,MATCH(I$7,GRID!$A$17:$A$27,0),MATCH(1,($U$2=GRID!$B$1:$BI$1)*(КАЛЕНДАРЬ!$X22=GRID!$B$3:$BI$3), 0))*GRID!$B$66,
ROUNDUP(INDEX(GRID!$B$17:$BI$27,MATCH(I$7,GRID!$A$17:$A$27,0),MATCH(1,($U$2=GRID!$B$1:$BI$1)*(КАЛЕНДАРЬ!$X22=GRID!$B$3:$BI$3), 0))*GRID!$B$66*(1-GRID!$B$69),0))</f>
        <v>27540</v>
      </c>
      <c r="K162" s="47" cm="1">
        <f t="array" ref="K162">IF($I$2="Раннее бронирование",
INDEX(GRID!$B$4:$BI$14,MATCH(K$7,GRID!$A$4:$A$14,0),MATCH(1,($U$2=GRID!$B$1:$BI$1)*(КАЛЕНДАРЬ!$X22=GRID!$B$3:$BI$3), 0))*GRID!$B$66,
ROUNDUP(INDEX(GRID!$B$4:$BI$14,MATCH(K$7,GRID!$A$4:$A$14,0),MATCH(1,($U$2=GRID!$B$1:$BI$1)*(КАЛЕНДАРЬ!$X22=GRID!$B$3:$BI$3),0))*GRID!$B$66*(1-GRID!$B$69),0))</f>
        <v>28764</v>
      </c>
      <c r="L162" s="48" cm="1">
        <f t="array" ref="L162">IF($I$2="Раннее бронирование",
INDEX(GRID!$B$17:$BI$27,MATCH(K$7,GRID!$A$17:$A$27,0),MATCH(1,($U$2=GRID!$B$1:$BI$1)*(КАЛЕНДАРЬ!$X22=GRID!$B$3:$BI$3), 0))*GRID!$B$66,
ROUNDUP(INDEX(GRID!$B$17:$BI$27,MATCH(K$7,GRID!$A$17:$A$27,0),MATCH(1,($U$2=GRID!$B$1:$BI$1)*(КАЛЕНДАРЬ!$X22=GRID!$B$3:$BI$3), 0))*GRID!$B$66*(1-GRID!$B$69),0))</f>
        <v>30464</v>
      </c>
      <c r="M162" s="47" cm="1">
        <f t="array" ref="M162">IF($I$2="Раннее бронирование",
INDEX(GRID!$B$4:$BI$14,MATCH(M$7,GRID!$A$4:$A$14,0),MATCH(1,($U$2=GRID!$B$1:$BI$1)*(КАЛЕНДАРЬ!$X22=GRID!$B$3:$BI$3), 0))*GRID!$B$66,
ROUNDUP(INDEX(GRID!$B$4:$BI$14,MATCH(M$7,GRID!$A$4:$A$14,0),MATCH(1,($U$2=GRID!$B$1:$BI$1)*(КАЛЕНДАРЬ!$X22=GRID!$B$3:$BI$3),0))*GRID!$B$66*(1-GRID!$B$69),0))</f>
        <v>32028</v>
      </c>
      <c r="N162" s="48" cm="1">
        <f t="array" ref="N162">IF($I$2="Раннее бронирование",
INDEX(GRID!$B$17:$BI$27,MATCH(M$7,GRID!$A$17:$A$27,0),MATCH(1,($U$2=GRID!$B$1:$BI$1)*(КАЛЕНДАРЬ!$X22=GRID!$B$3:$BI$3), 0))*GRID!$B$66,
ROUNDUP(INDEX(GRID!$B$17:$BI$27,MATCH(M$7,GRID!$A$17:$A$27,0),MATCH(1,($U$2=GRID!$B$1:$BI$1)*(КАЛЕНДАРЬ!$X22=GRID!$B$3:$BI$3), 0))*GRID!$B$66*(1-GRID!$B$69),0))</f>
        <v>33728</v>
      </c>
      <c r="O162" s="47" cm="1">
        <f t="array" ref="O162">IF($I$2="Раннее бронирование",
INDEX(GRID!$B$4:$BI$14,MATCH(O$7,GRID!$A$4:$A$14,0),MATCH(1,($U$2=GRID!$B$1:$BI$1)*(КАЛЕНДАРЬ!$X22=GRID!$B$3:$BI$3), 0))*GRID!$B$66,
ROUNDUP(INDEX(GRID!$B$4:$BI$14,MATCH(O$7,GRID!$A$4:$A$14,0),MATCH(1,($U$2=GRID!$B$1:$BI$1)*(КАЛЕНДАРЬ!$X22=GRID!$B$3:$BI$3),0))*GRID!$B$66*(1-GRID!$B$69),0))</f>
        <v>36380</v>
      </c>
      <c r="P162" s="48" cm="1">
        <f t="array" ref="P162">IF($I$2="Раннее бронирование",
INDEX(GRID!$B$17:$BI$27,MATCH(O$7,GRID!$A$17:$A$27,0),MATCH(1,($U$2=GRID!$B$1:$BI$1)*(КАЛЕНДАРЬ!$X22=GRID!$B$3:$BI$3), 0))*GRID!$B$66,
ROUNDUP(INDEX(GRID!$B$17:$BI$27,MATCH(O$7,GRID!$A$17:$A$27,0),MATCH(1,($U$2=GRID!$B$1:$BI$1)*(КАЛЕНДАРЬ!$X22=GRID!$B$3:$BI$3), 0))*GRID!$B$66*(1-GRID!$B$69),0))</f>
        <v>38080</v>
      </c>
      <c r="Q162" s="47" cm="1">
        <f t="array" ref="Q162">IF($I$2="Раннее бронирование",
INDEX(GRID!$B$4:$BI$14,MATCH(Q$7,GRID!$A$4:$A$14,0),MATCH(1,($U$2=GRID!$B$1:$BI$1)*(КАЛЕНДАРЬ!$X22=GRID!$B$3:$BI$3), 0))*GRID!$B$66,
ROUNDUP(INDEX(GRID!$B$4:$BI$14,MATCH(Q$7,GRID!$A$4:$A$14,0),MATCH(1,($U$2=GRID!$B$1:$BI$1)*(КАЛЕНДАРЬ!$X22=GRID!$B$3:$BI$3),0))*GRID!$B$66*(1-GRID!$B$69),0))</f>
        <v>41140</v>
      </c>
      <c r="R162" s="48" cm="1">
        <f t="array" ref="R162">IF($I$2="Раннее бронирование",
INDEX(GRID!$B$17:$BI$27,MATCH(Q$7,GRID!$A$17:$A$27,0),MATCH(1,($U$2=GRID!$B$1:$BI$1)*(КАЛЕНДАРЬ!$X22=GRID!$B$3:$BI$3), 0))*GRID!$B$66,
ROUNDUP(INDEX(GRID!$B$17:$BI$27,MATCH(Q$7,GRID!$A$17:$A$27,0),MATCH(1,($U$2=GRID!$B$1:$BI$1)*(КАЛЕНДАРЬ!$X22=GRID!$B$3:$BI$3), 0))*GRID!$B$66*(1-GRID!$B$69),0))</f>
        <v>42840</v>
      </c>
      <c r="S162" s="47" cm="1">
        <f t="array" ref="S162">IF($I$2="Раннее бронирование",
INDEX(GRID!$B$4:$BI$14,MATCH(S$7,GRID!$A$4:$A$14,0),MATCH(1,($U$2=GRID!$B$1:$BI$1)*(КАЛЕНДАРЬ!$X22=GRID!$B$3:$BI$3), 0))*GRID!$B$66,
ROUNDUP(INDEX(GRID!$B$4:$BI$14,MATCH(S$7,GRID!$A$4:$A$14,0),MATCH(1,($U$2=GRID!$B$1:$BI$1)*(КАЛЕНДАРЬ!$X22=GRID!$B$3:$BI$3),0))*GRID!$B$66*(1-GRID!$B$69),0))</f>
        <v>51068</v>
      </c>
      <c r="T162" s="48" cm="1">
        <f t="array" ref="T162">IF($I$2="Раннее бронирование",
INDEX(GRID!$B$17:$BI$27,MATCH(S$7,GRID!$A$17:$A$27,0),MATCH(1,($U$2=GRID!$B$1:$BI$1)*(КАЛЕНДАРЬ!$X22=GRID!$B$3:$BI$3), 0))*GRID!$B$66,
ROUNDUP(INDEX(GRID!$B$17:$BI$27,MATCH(S$7,GRID!$A$17:$A$27,0),MATCH(1,($U$2=GRID!$B$1:$BI$1)*(КАЛЕНДАРЬ!$X22=GRID!$B$3:$BI$3), 0))*GRID!$B$66*(1-GRID!$B$69),0))</f>
        <v>52768</v>
      </c>
      <c r="U162" s="47" cm="1">
        <f t="array" ref="U162">IF($I$2="Раннее бронирование",
INDEX(GRID!$B$4:$BI$14,MATCH(U$7,GRID!$A$4:$A$14,0),MATCH(1,($U$2=GRID!$B$1:$BI$1)*(КАЛЕНДАРЬ!$X22=GRID!$B$3:$BI$3), 0))*GRID!$B$66,
ROUNDUP(INDEX(GRID!$B$4:$BI$14,MATCH(U$7,GRID!$A$4:$A$14,0),MATCH(1,($U$2=GRID!$B$1:$BI$1)*(КАЛЕНДАРЬ!$X22=GRID!$B$3:$BI$3),0))*GRID!$B$66*(1-GRID!$B$69),0))</f>
        <v>56440</v>
      </c>
      <c r="V162" s="48" cm="1">
        <f t="array" ref="V162">IF($I$2="Раннее бронирование",
INDEX(GRID!$B$17:$BI$27,MATCH(U$7,GRID!$A$17:$A$27,0),MATCH(1,($U$2=GRID!$B$1:$BI$1)*(КАЛЕНДАРЬ!$X22=GRID!$B$3:$BI$3), 0))*GRID!$B$66,
ROUNDUP(INDEX(GRID!$B$17:$BI$27,MATCH(U$7,GRID!$A$17:$A$27,0),MATCH(1,($U$2=GRID!$B$1:$BI$1)*(КАЛЕНДАРЬ!$X22=GRID!$B$3:$BI$3), 0))*GRID!$B$66*(1-GRID!$B$69),0))</f>
        <v>58140</v>
      </c>
      <c r="W162" s="47" cm="1">
        <f t="array" ref="W162">IF($I$2="Раннее бронирование",
INDEX(GRID!$B$4:$BI$14,MATCH(W$7,GRID!$A$4:$A$14,0),MATCH(1,($U$2=GRID!$B$1:$BI$1)*(КАЛЕНДАРЬ!$X22=GRID!$B$3:$BI$3), 0))*GRID!$B$66,
ROUNDUP(INDEX(GRID!$B$4:$BI$14,MATCH(W$7,GRID!$A$4:$A$14,0),MATCH(1,($U$2=GRID!$B$1:$BI$1)*(КАЛЕНДАРЬ!$X22=GRID!$B$3:$BI$3),0))*GRID!$B$66*(1-GRID!$B$69),0))</f>
        <v>206040</v>
      </c>
      <c r="X162" s="48" cm="1">
        <f t="array" ref="X162">IF($I$2="Раннее бронирование",
INDEX(GRID!$B$17:$BI$27,MATCH(W$7,GRID!$A$17:$A$27,0),MATCH(1,($U$2=GRID!$B$1:$BI$1)*(КАЛЕНДАРЬ!$X22=GRID!$B$3:$BI$3), 0))*GRID!$B$66,
ROUNDUP(INDEX(GRID!$B$17:$BI$27,MATCH(W$7,GRID!$A$17:$A$27,0),MATCH(1,($U$2=GRID!$B$1:$BI$1)*(КАЛЕНДАРЬ!$X22=GRID!$B$3:$BI$3), 0))*GRID!$B$66*(1-GRID!$B$69),0))</f>
        <v>207740</v>
      </c>
    </row>
    <row r="163" spans="1:24" hidden="1" x14ac:dyDescent="0.2">
      <c r="A163" s="117" t="s">
        <v>47</v>
      </c>
      <c r="B163" s="117">
        <v>20</v>
      </c>
      <c r="C163" s="47" cm="1">
        <f t="array" ref="C163">IF($I$2="Раннее бронирование",
INDEX(GRID!$B$4:$BI$14,MATCH(C$7,GRID!$A$4:$A$14,0),MATCH(1,($U$2=GRID!$B$1:$BI$1)*(КАЛЕНДАРЬ!$X23=GRID!$B$3:$BI$3), 0))*GRID!$B$66,
ROUNDUP(INDEX(GRID!$B$4:$BI$14,MATCH(C$7,GRID!$A$4:$A$14,0),MATCH(1,($U$2=GRID!$B$1:$BI$1)*(КАЛЕНДАРЬ!$X23=GRID!$B$3:$BI$3),0))*GRID!$B$66*(1-GRID!$B$69),0))</f>
        <v>18700</v>
      </c>
      <c r="D163" s="48" cm="1">
        <f t="array" ref="D163">IF($I$2="Раннее бронирование",
INDEX(GRID!$B$17:$BI$27,MATCH(C$7,GRID!$A$17:$A$27,0),MATCH(1,($U$2=GRID!$B$1:$BI$1)*(КАЛЕНДАРЬ!$X23=GRID!$B$3:$BI$3), 0))*GRID!$B$66,
ROUNDUP(INDEX(GRID!$B$17:$BI$27,MATCH(C$7,GRID!$A$17:$A$27,0),MATCH(1,($U$2=GRID!$B$1:$BI$1)*(КАЛЕНДАРЬ!$X23=GRID!$B$3:$BI$3), 0))*GRID!$B$66*(1-GRID!$B$69),0))</f>
        <v>20400</v>
      </c>
      <c r="E163" s="47" cm="1">
        <f t="array" ref="E163">IF($I$2="Раннее бронирование",
INDEX(GRID!$B$4:$BI$14,MATCH(E$7,GRID!$A$4:$A$14,0),MATCH(1,($U$2=GRID!$B$1:$BI$1)*(КАЛЕНДАРЬ!$X23=GRID!$B$3:$BI$3), 0))*GRID!$B$66,
ROUNDUP(INDEX(GRID!$B$4:$BI$14,MATCH(E$7,GRID!$A$4:$A$14,0),MATCH(1,($U$2=GRID!$B$1:$BI$1)*(КАЛЕНДАРЬ!$X23=GRID!$B$3:$BI$3),0))*GRID!$B$66*(1-GRID!$B$69),0))</f>
        <v>20808</v>
      </c>
      <c r="F163" s="48" cm="1">
        <f t="array" ref="F163">IF($I$2="Раннее бронирование",
INDEX(GRID!$B$17:$BI$27,MATCH(E$7,GRID!$A$17:$A$27,0),MATCH(1,($U$2=GRID!$B$1:$BI$1)*(КАЛЕНДАРЬ!$X23=GRID!$B$3:$BI$3), 0))*GRID!$B$66,
ROUNDUP(INDEX(GRID!$B$17:$BI$27,MATCH(E$7,GRID!$A$17:$A$27,0),MATCH(1,($U$2=GRID!$B$1:$BI$1)*(КАЛЕНДАРЬ!$X23=GRID!$B$3:$BI$3), 0))*GRID!$B$66*(1-GRID!$B$69),0))</f>
        <v>22508</v>
      </c>
      <c r="G163" s="47" cm="1">
        <f t="array" ref="G163">IF($I$2="Раннее бронирование",
INDEX(GRID!$B$4:$BI$14,MATCH(G$7,GRID!$A$4:$A$14,0),MATCH(1,($U$2=GRID!$B$1:$BI$1)*(КАЛЕНДАРЬ!$X23=GRID!$B$3:$BI$3), 0))*GRID!$B$66,
ROUNDUP(INDEX(GRID!$B$4:$BI$14,MATCH(G$7,GRID!$A$4:$A$14,0),MATCH(1,($U$2=GRID!$B$1:$BI$1)*(КАЛЕНДАРЬ!$X23=GRID!$B$3:$BI$3),0))*GRID!$B$66*(1-GRID!$B$69),0))</f>
        <v>23188</v>
      </c>
      <c r="H163" s="48" cm="1">
        <f t="array" ref="H163">IF($I$2="Раннее бронирование",
INDEX(GRID!$B$17:$BI$27,MATCH(G$7,GRID!$A$17:$A$27,0),MATCH(1,($U$2=GRID!$B$1:$BI$1)*(КАЛЕНДАРЬ!$X23=GRID!$B$3:$BI$3), 0))*GRID!$B$66,
ROUNDUP(INDEX(GRID!$B$17:$BI$27,MATCH(G$7,GRID!$A$17:$A$27,0),MATCH(1,($U$2=GRID!$B$1:$BI$1)*(КАЛЕНДАРЬ!$X23=GRID!$B$3:$BI$3), 0))*GRID!$B$66*(1-GRID!$B$69),0))</f>
        <v>24888</v>
      </c>
      <c r="I163" s="47" cm="1">
        <f t="array" ref="I163">IF($I$2="Раннее бронирование",
INDEX(GRID!$B$4:$BI$14,MATCH(I$7,GRID!$A$4:$A$14,0),MATCH(1,($U$2=GRID!$B$1:$BI$1)*(КАЛЕНДАРЬ!$X23=GRID!$B$3:$BI$3), 0))*GRID!$B$66,
ROUNDUP(INDEX(GRID!$B$4:$BI$14,MATCH(I$7,GRID!$A$4:$A$14,0),MATCH(1,($U$2=GRID!$B$1:$BI$1)*(КАЛЕНДАРЬ!$X23=GRID!$B$3:$BI$3),0))*GRID!$B$66*(1-GRID!$B$69),0))</f>
        <v>25840</v>
      </c>
      <c r="J163" s="48" cm="1">
        <f t="array" ref="J163">IF($I$2="Раннее бронирование",
INDEX(GRID!$B$17:$BI$27,MATCH(I$7,GRID!$A$17:$A$27,0),MATCH(1,($U$2=GRID!$B$1:$BI$1)*(КАЛЕНДАРЬ!$X23=GRID!$B$3:$BI$3), 0))*GRID!$B$66,
ROUNDUP(INDEX(GRID!$B$17:$BI$27,MATCH(I$7,GRID!$A$17:$A$27,0),MATCH(1,($U$2=GRID!$B$1:$BI$1)*(КАЛЕНДАРЬ!$X23=GRID!$B$3:$BI$3), 0))*GRID!$B$66*(1-GRID!$B$69),0))</f>
        <v>27540</v>
      </c>
      <c r="K163" s="47" cm="1">
        <f t="array" ref="K163">IF($I$2="Раннее бронирование",
INDEX(GRID!$B$4:$BI$14,MATCH(K$7,GRID!$A$4:$A$14,0),MATCH(1,($U$2=GRID!$B$1:$BI$1)*(КАЛЕНДАРЬ!$X23=GRID!$B$3:$BI$3), 0))*GRID!$B$66,
ROUNDUP(INDEX(GRID!$B$4:$BI$14,MATCH(K$7,GRID!$A$4:$A$14,0),MATCH(1,($U$2=GRID!$B$1:$BI$1)*(КАЛЕНДАРЬ!$X23=GRID!$B$3:$BI$3),0))*GRID!$B$66*(1-GRID!$B$69),0))</f>
        <v>28764</v>
      </c>
      <c r="L163" s="48" cm="1">
        <f t="array" ref="L163">IF($I$2="Раннее бронирование",
INDEX(GRID!$B$17:$BI$27,MATCH(K$7,GRID!$A$17:$A$27,0),MATCH(1,($U$2=GRID!$B$1:$BI$1)*(КАЛЕНДАРЬ!$X23=GRID!$B$3:$BI$3), 0))*GRID!$B$66,
ROUNDUP(INDEX(GRID!$B$17:$BI$27,MATCH(K$7,GRID!$A$17:$A$27,0),MATCH(1,($U$2=GRID!$B$1:$BI$1)*(КАЛЕНДАРЬ!$X23=GRID!$B$3:$BI$3), 0))*GRID!$B$66*(1-GRID!$B$69),0))</f>
        <v>30464</v>
      </c>
      <c r="M163" s="47" cm="1">
        <f t="array" ref="M163">IF($I$2="Раннее бронирование",
INDEX(GRID!$B$4:$BI$14,MATCH(M$7,GRID!$A$4:$A$14,0),MATCH(1,($U$2=GRID!$B$1:$BI$1)*(КАЛЕНДАРЬ!$X23=GRID!$B$3:$BI$3), 0))*GRID!$B$66,
ROUNDUP(INDEX(GRID!$B$4:$BI$14,MATCH(M$7,GRID!$A$4:$A$14,0),MATCH(1,($U$2=GRID!$B$1:$BI$1)*(КАЛЕНДАРЬ!$X23=GRID!$B$3:$BI$3),0))*GRID!$B$66*(1-GRID!$B$69),0))</f>
        <v>32028</v>
      </c>
      <c r="N163" s="48" cm="1">
        <f t="array" ref="N163">IF($I$2="Раннее бронирование",
INDEX(GRID!$B$17:$BI$27,MATCH(M$7,GRID!$A$17:$A$27,0),MATCH(1,($U$2=GRID!$B$1:$BI$1)*(КАЛЕНДАРЬ!$X23=GRID!$B$3:$BI$3), 0))*GRID!$B$66,
ROUNDUP(INDEX(GRID!$B$17:$BI$27,MATCH(M$7,GRID!$A$17:$A$27,0),MATCH(1,($U$2=GRID!$B$1:$BI$1)*(КАЛЕНДАРЬ!$X23=GRID!$B$3:$BI$3), 0))*GRID!$B$66*(1-GRID!$B$69),0))</f>
        <v>33728</v>
      </c>
      <c r="O163" s="47" cm="1">
        <f t="array" ref="O163">IF($I$2="Раннее бронирование",
INDEX(GRID!$B$4:$BI$14,MATCH(O$7,GRID!$A$4:$A$14,0),MATCH(1,($U$2=GRID!$B$1:$BI$1)*(КАЛЕНДАРЬ!$X23=GRID!$B$3:$BI$3), 0))*GRID!$B$66,
ROUNDUP(INDEX(GRID!$B$4:$BI$14,MATCH(O$7,GRID!$A$4:$A$14,0),MATCH(1,($U$2=GRID!$B$1:$BI$1)*(КАЛЕНДАРЬ!$X23=GRID!$B$3:$BI$3),0))*GRID!$B$66*(1-GRID!$B$69),0))</f>
        <v>36380</v>
      </c>
      <c r="P163" s="48" cm="1">
        <f t="array" ref="P163">IF($I$2="Раннее бронирование",
INDEX(GRID!$B$17:$BI$27,MATCH(O$7,GRID!$A$17:$A$27,0),MATCH(1,($U$2=GRID!$B$1:$BI$1)*(КАЛЕНДАРЬ!$X23=GRID!$B$3:$BI$3), 0))*GRID!$B$66,
ROUNDUP(INDEX(GRID!$B$17:$BI$27,MATCH(O$7,GRID!$A$17:$A$27,0),MATCH(1,($U$2=GRID!$B$1:$BI$1)*(КАЛЕНДАРЬ!$X23=GRID!$B$3:$BI$3), 0))*GRID!$B$66*(1-GRID!$B$69),0))</f>
        <v>38080</v>
      </c>
      <c r="Q163" s="47" cm="1">
        <f t="array" ref="Q163">IF($I$2="Раннее бронирование",
INDEX(GRID!$B$4:$BI$14,MATCH(Q$7,GRID!$A$4:$A$14,0),MATCH(1,($U$2=GRID!$B$1:$BI$1)*(КАЛЕНДАРЬ!$X23=GRID!$B$3:$BI$3), 0))*GRID!$B$66,
ROUNDUP(INDEX(GRID!$B$4:$BI$14,MATCH(Q$7,GRID!$A$4:$A$14,0),MATCH(1,($U$2=GRID!$B$1:$BI$1)*(КАЛЕНДАРЬ!$X23=GRID!$B$3:$BI$3),0))*GRID!$B$66*(1-GRID!$B$69),0))</f>
        <v>41140</v>
      </c>
      <c r="R163" s="48" cm="1">
        <f t="array" ref="R163">IF($I$2="Раннее бронирование",
INDEX(GRID!$B$17:$BI$27,MATCH(Q$7,GRID!$A$17:$A$27,0),MATCH(1,($U$2=GRID!$B$1:$BI$1)*(КАЛЕНДАРЬ!$X23=GRID!$B$3:$BI$3), 0))*GRID!$B$66,
ROUNDUP(INDEX(GRID!$B$17:$BI$27,MATCH(Q$7,GRID!$A$17:$A$27,0),MATCH(1,($U$2=GRID!$B$1:$BI$1)*(КАЛЕНДАРЬ!$X23=GRID!$B$3:$BI$3), 0))*GRID!$B$66*(1-GRID!$B$69),0))</f>
        <v>42840</v>
      </c>
      <c r="S163" s="47" cm="1">
        <f t="array" ref="S163">IF($I$2="Раннее бронирование",
INDEX(GRID!$B$4:$BI$14,MATCH(S$7,GRID!$A$4:$A$14,0),MATCH(1,($U$2=GRID!$B$1:$BI$1)*(КАЛЕНДАРЬ!$X23=GRID!$B$3:$BI$3), 0))*GRID!$B$66,
ROUNDUP(INDEX(GRID!$B$4:$BI$14,MATCH(S$7,GRID!$A$4:$A$14,0),MATCH(1,($U$2=GRID!$B$1:$BI$1)*(КАЛЕНДАРЬ!$X23=GRID!$B$3:$BI$3),0))*GRID!$B$66*(1-GRID!$B$69),0))</f>
        <v>51068</v>
      </c>
      <c r="T163" s="48" cm="1">
        <f t="array" ref="T163">IF($I$2="Раннее бронирование",
INDEX(GRID!$B$17:$BI$27,MATCH(S$7,GRID!$A$17:$A$27,0),MATCH(1,($U$2=GRID!$B$1:$BI$1)*(КАЛЕНДАРЬ!$X23=GRID!$B$3:$BI$3), 0))*GRID!$B$66,
ROUNDUP(INDEX(GRID!$B$17:$BI$27,MATCH(S$7,GRID!$A$17:$A$27,0),MATCH(1,($U$2=GRID!$B$1:$BI$1)*(КАЛЕНДАРЬ!$X23=GRID!$B$3:$BI$3), 0))*GRID!$B$66*(1-GRID!$B$69),0))</f>
        <v>52768</v>
      </c>
      <c r="U163" s="47" cm="1">
        <f t="array" ref="U163">IF($I$2="Раннее бронирование",
INDEX(GRID!$B$4:$BI$14,MATCH(U$7,GRID!$A$4:$A$14,0),MATCH(1,($U$2=GRID!$B$1:$BI$1)*(КАЛЕНДАРЬ!$X23=GRID!$B$3:$BI$3), 0))*GRID!$B$66,
ROUNDUP(INDEX(GRID!$B$4:$BI$14,MATCH(U$7,GRID!$A$4:$A$14,0),MATCH(1,($U$2=GRID!$B$1:$BI$1)*(КАЛЕНДАРЬ!$X23=GRID!$B$3:$BI$3),0))*GRID!$B$66*(1-GRID!$B$69),0))</f>
        <v>56440</v>
      </c>
      <c r="V163" s="48" cm="1">
        <f t="array" ref="V163">IF($I$2="Раннее бронирование",
INDEX(GRID!$B$17:$BI$27,MATCH(U$7,GRID!$A$17:$A$27,0),MATCH(1,($U$2=GRID!$B$1:$BI$1)*(КАЛЕНДАРЬ!$X23=GRID!$B$3:$BI$3), 0))*GRID!$B$66,
ROUNDUP(INDEX(GRID!$B$17:$BI$27,MATCH(U$7,GRID!$A$17:$A$27,0),MATCH(1,($U$2=GRID!$B$1:$BI$1)*(КАЛЕНДАРЬ!$X23=GRID!$B$3:$BI$3), 0))*GRID!$B$66*(1-GRID!$B$69),0))</f>
        <v>58140</v>
      </c>
      <c r="W163" s="47" cm="1">
        <f t="array" ref="W163">IF($I$2="Раннее бронирование",
INDEX(GRID!$B$4:$BI$14,MATCH(W$7,GRID!$A$4:$A$14,0),MATCH(1,($U$2=GRID!$B$1:$BI$1)*(КАЛЕНДАРЬ!$X23=GRID!$B$3:$BI$3), 0))*GRID!$B$66,
ROUNDUP(INDEX(GRID!$B$4:$BI$14,MATCH(W$7,GRID!$A$4:$A$14,0),MATCH(1,($U$2=GRID!$B$1:$BI$1)*(КАЛЕНДАРЬ!$X23=GRID!$B$3:$BI$3),0))*GRID!$B$66*(1-GRID!$B$69),0))</f>
        <v>206040</v>
      </c>
      <c r="X163" s="48" cm="1">
        <f t="array" ref="X163">IF($I$2="Раннее бронирование",
INDEX(GRID!$B$17:$BI$27,MATCH(W$7,GRID!$A$17:$A$27,0),MATCH(1,($U$2=GRID!$B$1:$BI$1)*(КАЛЕНДАРЬ!$X23=GRID!$B$3:$BI$3), 0))*GRID!$B$66,
ROUNDUP(INDEX(GRID!$B$17:$BI$27,MATCH(W$7,GRID!$A$17:$A$27,0),MATCH(1,($U$2=GRID!$B$1:$BI$1)*(КАЛЕНДАРЬ!$X23=GRID!$B$3:$BI$3), 0))*GRID!$B$66*(1-GRID!$B$69),0))</f>
        <v>207740</v>
      </c>
    </row>
    <row r="164" spans="1:24" hidden="1" x14ac:dyDescent="0.2">
      <c r="A164" s="117" t="s">
        <v>48</v>
      </c>
      <c r="B164" s="117">
        <v>21</v>
      </c>
      <c r="C164" s="47" cm="1">
        <f t="array" ref="C164">IF($I$2="Раннее бронирование",
INDEX(GRID!$B$4:$BI$14,MATCH(C$7,GRID!$A$4:$A$14,0),MATCH(1,($U$2=GRID!$B$1:$BI$1)*(КАЛЕНДАРЬ!$X24=GRID!$B$3:$BI$3), 0))*GRID!$B$66,
ROUNDUP(INDEX(GRID!$B$4:$BI$14,MATCH(C$7,GRID!$A$4:$A$14,0),MATCH(1,($U$2=GRID!$B$1:$BI$1)*(КАЛЕНДАРЬ!$X24=GRID!$B$3:$BI$3),0))*GRID!$B$66*(1-GRID!$B$69),0))</f>
        <v>18700</v>
      </c>
      <c r="D164" s="48" cm="1">
        <f t="array" ref="D164">IF($I$2="Раннее бронирование",
INDEX(GRID!$B$17:$BI$27,MATCH(C$7,GRID!$A$17:$A$27,0),MATCH(1,($U$2=GRID!$B$1:$BI$1)*(КАЛЕНДАРЬ!$X24=GRID!$B$3:$BI$3), 0))*GRID!$B$66,
ROUNDUP(INDEX(GRID!$B$17:$BI$27,MATCH(C$7,GRID!$A$17:$A$27,0),MATCH(1,($U$2=GRID!$B$1:$BI$1)*(КАЛЕНДАРЬ!$X24=GRID!$B$3:$BI$3), 0))*GRID!$B$66*(1-GRID!$B$69),0))</f>
        <v>20400</v>
      </c>
      <c r="E164" s="47" cm="1">
        <f t="array" ref="E164">IF($I$2="Раннее бронирование",
INDEX(GRID!$B$4:$BI$14,MATCH(E$7,GRID!$A$4:$A$14,0),MATCH(1,($U$2=GRID!$B$1:$BI$1)*(КАЛЕНДАРЬ!$X24=GRID!$B$3:$BI$3), 0))*GRID!$B$66,
ROUNDUP(INDEX(GRID!$B$4:$BI$14,MATCH(E$7,GRID!$A$4:$A$14,0),MATCH(1,($U$2=GRID!$B$1:$BI$1)*(КАЛЕНДАРЬ!$X24=GRID!$B$3:$BI$3),0))*GRID!$B$66*(1-GRID!$B$69),0))</f>
        <v>20808</v>
      </c>
      <c r="F164" s="48" cm="1">
        <f t="array" ref="F164">IF($I$2="Раннее бронирование",
INDEX(GRID!$B$17:$BI$27,MATCH(E$7,GRID!$A$17:$A$27,0),MATCH(1,($U$2=GRID!$B$1:$BI$1)*(КАЛЕНДАРЬ!$X24=GRID!$B$3:$BI$3), 0))*GRID!$B$66,
ROUNDUP(INDEX(GRID!$B$17:$BI$27,MATCH(E$7,GRID!$A$17:$A$27,0),MATCH(1,($U$2=GRID!$B$1:$BI$1)*(КАЛЕНДАРЬ!$X24=GRID!$B$3:$BI$3), 0))*GRID!$B$66*(1-GRID!$B$69),0))</f>
        <v>22508</v>
      </c>
      <c r="G164" s="47" cm="1">
        <f t="array" ref="G164">IF($I$2="Раннее бронирование",
INDEX(GRID!$B$4:$BI$14,MATCH(G$7,GRID!$A$4:$A$14,0),MATCH(1,($U$2=GRID!$B$1:$BI$1)*(КАЛЕНДАРЬ!$X24=GRID!$B$3:$BI$3), 0))*GRID!$B$66,
ROUNDUP(INDEX(GRID!$B$4:$BI$14,MATCH(G$7,GRID!$A$4:$A$14,0),MATCH(1,($U$2=GRID!$B$1:$BI$1)*(КАЛЕНДАРЬ!$X24=GRID!$B$3:$BI$3),0))*GRID!$B$66*(1-GRID!$B$69),0))</f>
        <v>23188</v>
      </c>
      <c r="H164" s="48" cm="1">
        <f t="array" ref="H164">IF($I$2="Раннее бронирование",
INDEX(GRID!$B$17:$BI$27,MATCH(G$7,GRID!$A$17:$A$27,0),MATCH(1,($U$2=GRID!$B$1:$BI$1)*(КАЛЕНДАРЬ!$X24=GRID!$B$3:$BI$3), 0))*GRID!$B$66,
ROUNDUP(INDEX(GRID!$B$17:$BI$27,MATCH(G$7,GRID!$A$17:$A$27,0),MATCH(1,($U$2=GRID!$B$1:$BI$1)*(КАЛЕНДАРЬ!$X24=GRID!$B$3:$BI$3), 0))*GRID!$B$66*(1-GRID!$B$69),0))</f>
        <v>24888</v>
      </c>
      <c r="I164" s="47" cm="1">
        <f t="array" ref="I164">IF($I$2="Раннее бронирование",
INDEX(GRID!$B$4:$BI$14,MATCH(I$7,GRID!$A$4:$A$14,0),MATCH(1,($U$2=GRID!$B$1:$BI$1)*(КАЛЕНДАРЬ!$X24=GRID!$B$3:$BI$3), 0))*GRID!$B$66,
ROUNDUP(INDEX(GRID!$B$4:$BI$14,MATCH(I$7,GRID!$A$4:$A$14,0),MATCH(1,($U$2=GRID!$B$1:$BI$1)*(КАЛЕНДАРЬ!$X24=GRID!$B$3:$BI$3),0))*GRID!$B$66*(1-GRID!$B$69),0))</f>
        <v>25840</v>
      </c>
      <c r="J164" s="48" cm="1">
        <f t="array" ref="J164">IF($I$2="Раннее бронирование",
INDEX(GRID!$B$17:$BI$27,MATCH(I$7,GRID!$A$17:$A$27,0),MATCH(1,($U$2=GRID!$B$1:$BI$1)*(КАЛЕНДАРЬ!$X24=GRID!$B$3:$BI$3), 0))*GRID!$B$66,
ROUNDUP(INDEX(GRID!$B$17:$BI$27,MATCH(I$7,GRID!$A$17:$A$27,0),MATCH(1,($U$2=GRID!$B$1:$BI$1)*(КАЛЕНДАРЬ!$X24=GRID!$B$3:$BI$3), 0))*GRID!$B$66*(1-GRID!$B$69),0))</f>
        <v>27540</v>
      </c>
      <c r="K164" s="47" cm="1">
        <f t="array" ref="K164">IF($I$2="Раннее бронирование",
INDEX(GRID!$B$4:$BI$14,MATCH(K$7,GRID!$A$4:$A$14,0),MATCH(1,($U$2=GRID!$B$1:$BI$1)*(КАЛЕНДАРЬ!$X24=GRID!$B$3:$BI$3), 0))*GRID!$B$66,
ROUNDUP(INDEX(GRID!$B$4:$BI$14,MATCH(K$7,GRID!$A$4:$A$14,0),MATCH(1,($U$2=GRID!$B$1:$BI$1)*(КАЛЕНДАРЬ!$X24=GRID!$B$3:$BI$3),0))*GRID!$B$66*(1-GRID!$B$69),0))</f>
        <v>28764</v>
      </c>
      <c r="L164" s="48" cm="1">
        <f t="array" ref="L164">IF($I$2="Раннее бронирование",
INDEX(GRID!$B$17:$BI$27,MATCH(K$7,GRID!$A$17:$A$27,0),MATCH(1,($U$2=GRID!$B$1:$BI$1)*(КАЛЕНДАРЬ!$X24=GRID!$B$3:$BI$3), 0))*GRID!$B$66,
ROUNDUP(INDEX(GRID!$B$17:$BI$27,MATCH(K$7,GRID!$A$17:$A$27,0),MATCH(1,($U$2=GRID!$B$1:$BI$1)*(КАЛЕНДАРЬ!$X24=GRID!$B$3:$BI$3), 0))*GRID!$B$66*(1-GRID!$B$69),0))</f>
        <v>30464</v>
      </c>
      <c r="M164" s="47" cm="1">
        <f t="array" ref="M164">IF($I$2="Раннее бронирование",
INDEX(GRID!$B$4:$BI$14,MATCH(M$7,GRID!$A$4:$A$14,0),MATCH(1,($U$2=GRID!$B$1:$BI$1)*(КАЛЕНДАРЬ!$X24=GRID!$B$3:$BI$3), 0))*GRID!$B$66,
ROUNDUP(INDEX(GRID!$B$4:$BI$14,MATCH(M$7,GRID!$A$4:$A$14,0),MATCH(1,($U$2=GRID!$B$1:$BI$1)*(КАЛЕНДАРЬ!$X24=GRID!$B$3:$BI$3),0))*GRID!$B$66*(1-GRID!$B$69),0))</f>
        <v>32028</v>
      </c>
      <c r="N164" s="48" cm="1">
        <f t="array" ref="N164">IF($I$2="Раннее бронирование",
INDEX(GRID!$B$17:$BI$27,MATCH(M$7,GRID!$A$17:$A$27,0),MATCH(1,($U$2=GRID!$B$1:$BI$1)*(КАЛЕНДАРЬ!$X24=GRID!$B$3:$BI$3), 0))*GRID!$B$66,
ROUNDUP(INDEX(GRID!$B$17:$BI$27,MATCH(M$7,GRID!$A$17:$A$27,0),MATCH(1,($U$2=GRID!$B$1:$BI$1)*(КАЛЕНДАРЬ!$X24=GRID!$B$3:$BI$3), 0))*GRID!$B$66*(1-GRID!$B$69),0))</f>
        <v>33728</v>
      </c>
      <c r="O164" s="47" cm="1">
        <f t="array" ref="O164">IF($I$2="Раннее бронирование",
INDEX(GRID!$B$4:$BI$14,MATCH(O$7,GRID!$A$4:$A$14,0),MATCH(1,($U$2=GRID!$B$1:$BI$1)*(КАЛЕНДАРЬ!$X24=GRID!$B$3:$BI$3), 0))*GRID!$B$66,
ROUNDUP(INDEX(GRID!$B$4:$BI$14,MATCH(O$7,GRID!$A$4:$A$14,0),MATCH(1,($U$2=GRID!$B$1:$BI$1)*(КАЛЕНДАРЬ!$X24=GRID!$B$3:$BI$3),0))*GRID!$B$66*(1-GRID!$B$69),0))</f>
        <v>36380</v>
      </c>
      <c r="P164" s="48" cm="1">
        <f t="array" ref="P164">IF($I$2="Раннее бронирование",
INDEX(GRID!$B$17:$BI$27,MATCH(O$7,GRID!$A$17:$A$27,0),MATCH(1,($U$2=GRID!$B$1:$BI$1)*(КАЛЕНДАРЬ!$X24=GRID!$B$3:$BI$3), 0))*GRID!$B$66,
ROUNDUP(INDEX(GRID!$B$17:$BI$27,MATCH(O$7,GRID!$A$17:$A$27,0),MATCH(1,($U$2=GRID!$B$1:$BI$1)*(КАЛЕНДАРЬ!$X24=GRID!$B$3:$BI$3), 0))*GRID!$B$66*(1-GRID!$B$69),0))</f>
        <v>38080</v>
      </c>
      <c r="Q164" s="47" cm="1">
        <f t="array" ref="Q164">IF($I$2="Раннее бронирование",
INDEX(GRID!$B$4:$BI$14,MATCH(Q$7,GRID!$A$4:$A$14,0),MATCH(1,($U$2=GRID!$B$1:$BI$1)*(КАЛЕНДАРЬ!$X24=GRID!$B$3:$BI$3), 0))*GRID!$B$66,
ROUNDUP(INDEX(GRID!$B$4:$BI$14,MATCH(Q$7,GRID!$A$4:$A$14,0),MATCH(1,($U$2=GRID!$B$1:$BI$1)*(КАЛЕНДАРЬ!$X24=GRID!$B$3:$BI$3),0))*GRID!$B$66*(1-GRID!$B$69),0))</f>
        <v>41140</v>
      </c>
      <c r="R164" s="48" cm="1">
        <f t="array" ref="R164">IF($I$2="Раннее бронирование",
INDEX(GRID!$B$17:$BI$27,MATCH(Q$7,GRID!$A$17:$A$27,0),MATCH(1,($U$2=GRID!$B$1:$BI$1)*(КАЛЕНДАРЬ!$X24=GRID!$B$3:$BI$3), 0))*GRID!$B$66,
ROUNDUP(INDEX(GRID!$B$17:$BI$27,MATCH(Q$7,GRID!$A$17:$A$27,0),MATCH(1,($U$2=GRID!$B$1:$BI$1)*(КАЛЕНДАРЬ!$X24=GRID!$B$3:$BI$3), 0))*GRID!$B$66*(1-GRID!$B$69),0))</f>
        <v>42840</v>
      </c>
      <c r="S164" s="47" cm="1">
        <f t="array" ref="S164">IF($I$2="Раннее бронирование",
INDEX(GRID!$B$4:$BI$14,MATCH(S$7,GRID!$A$4:$A$14,0),MATCH(1,($U$2=GRID!$B$1:$BI$1)*(КАЛЕНДАРЬ!$X24=GRID!$B$3:$BI$3), 0))*GRID!$B$66,
ROUNDUP(INDEX(GRID!$B$4:$BI$14,MATCH(S$7,GRID!$A$4:$A$14,0),MATCH(1,($U$2=GRID!$B$1:$BI$1)*(КАЛЕНДАРЬ!$X24=GRID!$B$3:$BI$3),0))*GRID!$B$66*(1-GRID!$B$69),0))</f>
        <v>51068</v>
      </c>
      <c r="T164" s="48" cm="1">
        <f t="array" ref="T164">IF($I$2="Раннее бронирование",
INDEX(GRID!$B$17:$BI$27,MATCH(S$7,GRID!$A$17:$A$27,0),MATCH(1,($U$2=GRID!$B$1:$BI$1)*(КАЛЕНДАРЬ!$X24=GRID!$B$3:$BI$3), 0))*GRID!$B$66,
ROUNDUP(INDEX(GRID!$B$17:$BI$27,MATCH(S$7,GRID!$A$17:$A$27,0),MATCH(1,($U$2=GRID!$B$1:$BI$1)*(КАЛЕНДАРЬ!$X24=GRID!$B$3:$BI$3), 0))*GRID!$B$66*(1-GRID!$B$69),0))</f>
        <v>52768</v>
      </c>
      <c r="U164" s="47" cm="1">
        <f t="array" ref="U164">IF($I$2="Раннее бронирование",
INDEX(GRID!$B$4:$BI$14,MATCH(U$7,GRID!$A$4:$A$14,0),MATCH(1,($U$2=GRID!$B$1:$BI$1)*(КАЛЕНДАРЬ!$X24=GRID!$B$3:$BI$3), 0))*GRID!$B$66,
ROUNDUP(INDEX(GRID!$B$4:$BI$14,MATCH(U$7,GRID!$A$4:$A$14,0),MATCH(1,($U$2=GRID!$B$1:$BI$1)*(КАЛЕНДАРЬ!$X24=GRID!$B$3:$BI$3),0))*GRID!$B$66*(1-GRID!$B$69),0))</f>
        <v>56440</v>
      </c>
      <c r="V164" s="48" cm="1">
        <f t="array" ref="V164">IF($I$2="Раннее бронирование",
INDEX(GRID!$B$17:$BI$27,MATCH(U$7,GRID!$A$17:$A$27,0),MATCH(1,($U$2=GRID!$B$1:$BI$1)*(КАЛЕНДАРЬ!$X24=GRID!$B$3:$BI$3), 0))*GRID!$B$66,
ROUNDUP(INDEX(GRID!$B$17:$BI$27,MATCH(U$7,GRID!$A$17:$A$27,0),MATCH(1,($U$2=GRID!$B$1:$BI$1)*(КАЛЕНДАРЬ!$X24=GRID!$B$3:$BI$3), 0))*GRID!$B$66*(1-GRID!$B$69),0))</f>
        <v>58140</v>
      </c>
      <c r="W164" s="47" cm="1">
        <f t="array" ref="W164">IF($I$2="Раннее бронирование",
INDEX(GRID!$B$4:$BI$14,MATCH(W$7,GRID!$A$4:$A$14,0),MATCH(1,($U$2=GRID!$B$1:$BI$1)*(КАЛЕНДАРЬ!$X24=GRID!$B$3:$BI$3), 0))*GRID!$B$66,
ROUNDUP(INDEX(GRID!$B$4:$BI$14,MATCH(W$7,GRID!$A$4:$A$14,0),MATCH(1,($U$2=GRID!$B$1:$BI$1)*(КАЛЕНДАРЬ!$X24=GRID!$B$3:$BI$3),0))*GRID!$B$66*(1-GRID!$B$69),0))</f>
        <v>206040</v>
      </c>
      <c r="X164" s="48" cm="1">
        <f t="array" ref="X164">IF($I$2="Раннее бронирование",
INDEX(GRID!$B$17:$BI$27,MATCH(W$7,GRID!$A$17:$A$27,0),MATCH(1,($U$2=GRID!$B$1:$BI$1)*(КАЛЕНДАРЬ!$X24=GRID!$B$3:$BI$3), 0))*GRID!$B$66,
ROUNDUP(INDEX(GRID!$B$17:$BI$27,MATCH(W$7,GRID!$A$17:$A$27,0),MATCH(1,($U$2=GRID!$B$1:$BI$1)*(КАЛЕНДАРЬ!$X24=GRID!$B$3:$BI$3), 0))*GRID!$B$66*(1-GRID!$B$69),0))</f>
        <v>207740</v>
      </c>
    </row>
    <row r="165" spans="1:24" hidden="1" x14ac:dyDescent="0.2">
      <c r="A165" s="117" t="s">
        <v>42</v>
      </c>
      <c r="B165" s="117">
        <v>22</v>
      </c>
      <c r="C165" s="47" cm="1">
        <f t="array" ref="C165">IF($I$2="Раннее бронирование",
INDEX(GRID!$B$4:$BI$14,MATCH(C$7,GRID!$A$4:$A$14,0),MATCH(1,($U$2=GRID!$B$1:$BI$1)*(КАЛЕНДАРЬ!$X25=GRID!$B$3:$BI$3), 0))*GRID!$B$66,
ROUNDUP(INDEX(GRID!$B$4:$BI$14,MATCH(C$7,GRID!$A$4:$A$14,0),MATCH(1,($U$2=GRID!$B$1:$BI$1)*(КАЛЕНДАРЬ!$X25=GRID!$B$3:$BI$3),0))*GRID!$B$66*(1-GRID!$B$69),0))</f>
        <v>18700</v>
      </c>
      <c r="D165" s="48" cm="1">
        <f t="array" ref="D165">IF($I$2="Раннее бронирование",
INDEX(GRID!$B$17:$BI$27,MATCH(C$7,GRID!$A$17:$A$27,0),MATCH(1,($U$2=GRID!$B$1:$BI$1)*(КАЛЕНДАРЬ!$X25=GRID!$B$3:$BI$3), 0))*GRID!$B$66,
ROUNDUP(INDEX(GRID!$B$17:$BI$27,MATCH(C$7,GRID!$A$17:$A$27,0),MATCH(1,($U$2=GRID!$B$1:$BI$1)*(КАЛЕНДАРЬ!$X25=GRID!$B$3:$BI$3), 0))*GRID!$B$66*(1-GRID!$B$69),0))</f>
        <v>20400</v>
      </c>
      <c r="E165" s="47" cm="1">
        <f t="array" ref="E165">IF($I$2="Раннее бронирование",
INDEX(GRID!$B$4:$BI$14,MATCH(E$7,GRID!$A$4:$A$14,0),MATCH(1,($U$2=GRID!$B$1:$BI$1)*(КАЛЕНДАРЬ!$X25=GRID!$B$3:$BI$3), 0))*GRID!$B$66,
ROUNDUP(INDEX(GRID!$B$4:$BI$14,MATCH(E$7,GRID!$A$4:$A$14,0),MATCH(1,($U$2=GRID!$B$1:$BI$1)*(КАЛЕНДАРЬ!$X25=GRID!$B$3:$BI$3),0))*GRID!$B$66*(1-GRID!$B$69),0))</f>
        <v>20808</v>
      </c>
      <c r="F165" s="48" cm="1">
        <f t="array" ref="F165">IF($I$2="Раннее бронирование",
INDEX(GRID!$B$17:$BI$27,MATCH(E$7,GRID!$A$17:$A$27,0),MATCH(1,($U$2=GRID!$B$1:$BI$1)*(КАЛЕНДАРЬ!$X25=GRID!$B$3:$BI$3), 0))*GRID!$B$66,
ROUNDUP(INDEX(GRID!$B$17:$BI$27,MATCH(E$7,GRID!$A$17:$A$27,0),MATCH(1,($U$2=GRID!$B$1:$BI$1)*(КАЛЕНДАРЬ!$X25=GRID!$B$3:$BI$3), 0))*GRID!$B$66*(1-GRID!$B$69),0))</f>
        <v>22508</v>
      </c>
      <c r="G165" s="47" cm="1">
        <f t="array" ref="G165">IF($I$2="Раннее бронирование",
INDEX(GRID!$B$4:$BI$14,MATCH(G$7,GRID!$A$4:$A$14,0),MATCH(1,($U$2=GRID!$B$1:$BI$1)*(КАЛЕНДАРЬ!$X25=GRID!$B$3:$BI$3), 0))*GRID!$B$66,
ROUNDUP(INDEX(GRID!$B$4:$BI$14,MATCH(G$7,GRID!$A$4:$A$14,0),MATCH(1,($U$2=GRID!$B$1:$BI$1)*(КАЛЕНДАРЬ!$X25=GRID!$B$3:$BI$3),0))*GRID!$B$66*(1-GRID!$B$69),0))</f>
        <v>23188</v>
      </c>
      <c r="H165" s="48" cm="1">
        <f t="array" ref="H165">IF($I$2="Раннее бронирование",
INDEX(GRID!$B$17:$BI$27,MATCH(G$7,GRID!$A$17:$A$27,0),MATCH(1,($U$2=GRID!$B$1:$BI$1)*(КАЛЕНДАРЬ!$X25=GRID!$B$3:$BI$3), 0))*GRID!$B$66,
ROUNDUP(INDEX(GRID!$B$17:$BI$27,MATCH(G$7,GRID!$A$17:$A$27,0),MATCH(1,($U$2=GRID!$B$1:$BI$1)*(КАЛЕНДАРЬ!$X25=GRID!$B$3:$BI$3), 0))*GRID!$B$66*(1-GRID!$B$69),0))</f>
        <v>24888</v>
      </c>
      <c r="I165" s="47" cm="1">
        <f t="array" ref="I165">IF($I$2="Раннее бронирование",
INDEX(GRID!$B$4:$BI$14,MATCH(I$7,GRID!$A$4:$A$14,0),MATCH(1,($U$2=GRID!$B$1:$BI$1)*(КАЛЕНДАРЬ!$X25=GRID!$B$3:$BI$3), 0))*GRID!$B$66,
ROUNDUP(INDEX(GRID!$B$4:$BI$14,MATCH(I$7,GRID!$A$4:$A$14,0),MATCH(1,($U$2=GRID!$B$1:$BI$1)*(КАЛЕНДАРЬ!$X25=GRID!$B$3:$BI$3),0))*GRID!$B$66*(1-GRID!$B$69),0))</f>
        <v>25840</v>
      </c>
      <c r="J165" s="48" cm="1">
        <f t="array" ref="J165">IF($I$2="Раннее бронирование",
INDEX(GRID!$B$17:$BI$27,MATCH(I$7,GRID!$A$17:$A$27,0),MATCH(1,($U$2=GRID!$B$1:$BI$1)*(КАЛЕНДАРЬ!$X25=GRID!$B$3:$BI$3), 0))*GRID!$B$66,
ROUNDUP(INDEX(GRID!$B$17:$BI$27,MATCH(I$7,GRID!$A$17:$A$27,0),MATCH(1,($U$2=GRID!$B$1:$BI$1)*(КАЛЕНДАРЬ!$X25=GRID!$B$3:$BI$3), 0))*GRID!$B$66*(1-GRID!$B$69),0))</f>
        <v>27540</v>
      </c>
      <c r="K165" s="47" cm="1">
        <f t="array" ref="K165">IF($I$2="Раннее бронирование",
INDEX(GRID!$B$4:$BI$14,MATCH(K$7,GRID!$A$4:$A$14,0),MATCH(1,($U$2=GRID!$B$1:$BI$1)*(КАЛЕНДАРЬ!$X25=GRID!$B$3:$BI$3), 0))*GRID!$B$66,
ROUNDUP(INDEX(GRID!$B$4:$BI$14,MATCH(K$7,GRID!$A$4:$A$14,0),MATCH(1,($U$2=GRID!$B$1:$BI$1)*(КАЛЕНДАРЬ!$X25=GRID!$B$3:$BI$3),0))*GRID!$B$66*(1-GRID!$B$69),0))</f>
        <v>28764</v>
      </c>
      <c r="L165" s="48" cm="1">
        <f t="array" ref="L165">IF($I$2="Раннее бронирование",
INDEX(GRID!$B$17:$BI$27,MATCH(K$7,GRID!$A$17:$A$27,0),MATCH(1,($U$2=GRID!$B$1:$BI$1)*(КАЛЕНДАРЬ!$X25=GRID!$B$3:$BI$3), 0))*GRID!$B$66,
ROUNDUP(INDEX(GRID!$B$17:$BI$27,MATCH(K$7,GRID!$A$17:$A$27,0),MATCH(1,($U$2=GRID!$B$1:$BI$1)*(КАЛЕНДАРЬ!$X25=GRID!$B$3:$BI$3), 0))*GRID!$B$66*(1-GRID!$B$69),0))</f>
        <v>30464</v>
      </c>
      <c r="M165" s="47" cm="1">
        <f t="array" ref="M165">IF($I$2="Раннее бронирование",
INDEX(GRID!$B$4:$BI$14,MATCH(M$7,GRID!$A$4:$A$14,0),MATCH(1,($U$2=GRID!$B$1:$BI$1)*(КАЛЕНДАРЬ!$X25=GRID!$B$3:$BI$3), 0))*GRID!$B$66,
ROUNDUP(INDEX(GRID!$B$4:$BI$14,MATCH(M$7,GRID!$A$4:$A$14,0),MATCH(1,($U$2=GRID!$B$1:$BI$1)*(КАЛЕНДАРЬ!$X25=GRID!$B$3:$BI$3),0))*GRID!$B$66*(1-GRID!$B$69),0))</f>
        <v>32028</v>
      </c>
      <c r="N165" s="48" cm="1">
        <f t="array" ref="N165">IF($I$2="Раннее бронирование",
INDEX(GRID!$B$17:$BI$27,MATCH(M$7,GRID!$A$17:$A$27,0),MATCH(1,($U$2=GRID!$B$1:$BI$1)*(КАЛЕНДАРЬ!$X25=GRID!$B$3:$BI$3), 0))*GRID!$B$66,
ROUNDUP(INDEX(GRID!$B$17:$BI$27,MATCH(M$7,GRID!$A$17:$A$27,0),MATCH(1,($U$2=GRID!$B$1:$BI$1)*(КАЛЕНДАРЬ!$X25=GRID!$B$3:$BI$3), 0))*GRID!$B$66*(1-GRID!$B$69),0))</f>
        <v>33728</v>
      </c>
      <c r="O165" s="47" cm="1">
        <f t="array" ref="O165">IF($I$2="Раннее бронирование",
INDEX(GRID!$B$4:$BI$14,MATCH(O$7,GRID!$A$4:$A$14,0),MATCH(1,($U$2=GRID!$B$1:$BI$1)*(КАЛЕНДАРЬ!$X25=GRID!$B$3:$BI$3), 0))*GRID!$B$66,
ROUNDUP(INDEX(GRID!$B$4:$BI$14,MATCH(O$7,GRID!$A$4:$A$14,0),MATCH(1,($U$2=GRID!$B$1:$BI$1)*(КАЛЕНДАРЬ!$X25=GRID!$B$3:$BI$3),0))*GRID!$B$66*(1-GRID!$B$69),0))</f>
        <v>36380</v>
      </c>
      <c r="P165" s="48" cm="1">
        <f t="array" ref="P165">IF($I$2="Раннее бронирование",
INDEX(GRID!$B$17:$BI$27,MATCH(O$7,GRID!$A$17:$A$27,0),MATCH(1,($U$2=GRID!$B$1:$BI$1)*(КАЛЕНДАРЬ!$X25=GRID!$B$3:$BI$3), 0))*GRID!$B$66,
ROUNDUP(INDEX(GRID!$B$17:$BI$27,MATCH(O$7,GRID!$A$17:$A$27,0),MATCH(1,($U$2=GRID!$B$1:$BI$1)*(КАЛЕНДАРЬ!$X25=GRID!$B$3:$BI$3), 0))*GRID!$B$66*(1-GRID!$B$69),0))</f>
        <v>38080</v>
      </c>
      <c r="Q165" s="47" cm="1">
        <f t="array" ref="Q165">IF($I$2="Раннее бронирование",
INDEX(GRID!$B$4:$BI$14,MATCH(Q$7,GRID!$A$4:$A$14,0),MATCH(1,($U$2=GRID!$B$1:$BI$1)*(КАЛЕНДАРЬ!$X25=GRID!$B$3:$BI$3), 0))*GRID!$B$66,
ROUNDUP(INDEX(GRID!$B$4:$BI$14,MATCH(Q$7,GRID!$A$4:$A$14,0),MATCH(1,($U$2=GRID!$B$1:$BI$1)*(КАЛЕНДАРЬ!$X25=GRID!$B$3:$BI$3),0))*GRID!$B$66*(1-GRID!$B$69),0))</f>
        <v>41140</v>
      </c>
      <c r="R165" s="48" cm="1">
        <f t="array" ref="R165">IF($I$2="Раннее бронирование",
INDEX(GRID!$B$17:$BI$27,MATCH(Q$7,GRID!$A$17:$A$27,0),MATCH(1,($U$2=GRID!$B$1:$BI$1)*(КАЛЕНДАРЬ!$X25=GRID!$B$3:$BI$3), 0))*GRID!$B$66,
ROUNDUP(INDEX(GRID!$B$17:$BI$27,MATCH(Q$7,GRID!$A$17:$A$27,0),MATCH(1,($U$2=GRID!$B$1:$BI$1)*(КАЛЕНДАРЬ!$X25=GRID!$B$3:$BI$3), 0))*GRID!$B$66*(1-GRID!$B$69),0))</f>
        <v>42840</v>
      </c>
      <c r="S165" s="47" cm="1">
        <f t="array" ref="S165">IF($I$2="Раннее бронирование",
INDEX(GRID!$B$4:$BI$14,MATCH(S$7,GRID!$A$4:$A$14,0),MATCH(1,($U$2=GRID!$B$1:$BI$1)*(КАЛЕНДАРЬ!$X25=GRID!$B$3:$BI$3), 0))*GRID!$B$66,
ROUNDUP(INDEX(GRID!$B$4:$BI$14,MATCH(S$7,GRID!$A$4:$A$14,0),MATCH(1,($U$2=GRID!$B$1:$BI$1)*(КАЛЕНДАРЬ!$X25=GRID!$B$3:$BI$3),0))*GRID!$B$66*(1-GRID!$B$69),0))</f>
        <v>51068</v>
      </c>
      <c r="T165" s="48" cm="1">
        <f t="array" ref="T165">IF($I$2="Раннее бронирование",
INDEX(GRID!$B$17:$BI$27,MATCH(S$7,GRID!$A$17:$A$27,0),MATCH(1,($U$2=GRID!$B$1:$BI$1)*(КАЛЕНДАРЬ!$X25=GRID!$B$3:$BI$3), 0))*GRID!$B$66,
ROUNDUP(INDEX(GRID!$B$17:$BI$27,MATCH(S$7,GRID!$A$17:$A$27,0),MATCH(1,($U$2=GRID!$B$1:$BI$1)*(КАЛЕНДАРЬ!$X25=GRID!$B$3:$BI$3), 0))*GRID!$B$66*(1-GRID!$B$69),0))</f>
        <v>52768</v>
      </c>
      <c r="U165" s="47" cm="1">
        <f t="array" ref="U165">IF($I$2="Раннее бронирование",
INDEX(GRID!$B$4:$BI$14,MATCH(U$7,GRID!$A$4:$A$14,0),MATCH(1,($U$2=GRID!$B$1:$BI$1)*(КАЛЕНДАРЬ!$X25=GRID!$B$3:$BI$3), 0))*GRID!$B$66,
ROUNDUP(INDEX(GRID!$B$4:$BI$14,MATCH(U$7,GRID!$A$4:$A$14,0),MATCH(1,($U$2=GRID!$B$1:$BI$1)*(КАЛЕНДАРЬ!$X25=GRID!$B$3:$BI$3),0))*GRID!$B$66*(1-GRID!$B$69),0))</f>
        <v>56440</v>
      </c>
      <c r="V165" s="48" cm="1">
        <f t="array" ref="V165">IF($I$2="Раннее бронирование",
INDEX(GRID!$B$17:$BI$27,MATCH(U$7,GRID!$A$17:$A$27,0),MATCH(1,($U$2=GRID!$B$1:$BI$1)*(КАЛЕНДАРЬ!$X25=GRID!$B$3:$BI$3), 0))*GRID!$B$66,
ROUNDUP(INDEX(GRID!$B$17:$BI$27,MATCH(U$7,GRID!$A$17:$A$27,0),MATCH(1,($U$2=GRID!$B$1:$BI$1)*(КАЛЕНДАРЬ!$X25=GRID!$B$3:$BI$3), 0))*GRID!$B$66*(1-GRID!$B$69),0))</f>
        <v>58140</v>
      </c>
      <c r="W165" s="47" cm="1">
        <f t="array" ref="W165">IF($I$2="Раннее бронирование",
INDEX(GRID!$B$4:$BI$14,MATCH(W$7,GRID!$A$4:$A$14,0),MATCH(1,($U$2=GRID!$B$1:$BI$1)*(КАЛЕНДАРЬ!$X25=GRID!$B$3:$BI$3), 0))*GRID!$B$66,
ROUNDUP(INDEX(GRID!$B$4:$BI$14,MATCH(W$7,GRID!$A$4:$A$14,0),MATCH(1,($U$2=GRID!$B$1:$BI$1)*(КАЛЕНДАРЬ!$X25=GRID!$B$3:$BI$3),0))*GRID!$B$66*(1-GRID!$B$69),0))</f>
        <v>206040</v>
      </c>
      <c r="X165" s="48" cm="1">
        <f t="array" ref="X165">IF($I$2="Раннее бронирование",
INDEX(GRID!$B$17:$BI$27,MATCH(W$7,GRID!$A$17:$A$27,0),MATCH(1,($U$2=GRID!$B$1:$BI$1)*(КАЛЕНДАРЬ!$X25=GRID!$B$3:$BI$3), 0))*GRID!$B$66,
ROUNDUP(INDEX(GRID!$B$17:$BI$27,MATCH(W$7,GRID!$A$17:$A$27,0),MATCH(1,($U$2=GRID!$B$1:$BI$1)*(КАЛЕНДАРЬ!$X25=GRID!$B$3:$BI$3), 0))*GRID!$B$66*(1-GRID!$B$69),0))</f>
        <v>207740</v>
      </c>
    </row>
    <row r="166" spans="1:24" hidden="1" x14ac:dyDescent="0.2">
      <c r="A166" s="117" t="s">
        <v>43</v>
      </c>
      <c r="B166" s="117">
        <v>23</v>
      </c>
      <c r="C166" s="47" cm="1">
        <f t="array" ref="C166">IF($I$2="Раннее бронирование",
INDEX(GRID!$B$4:$BI$14,MATCH(C$7,GRID!$A$4:$A$14,0),MATCH(1,($U$2=GRID!$B$1:$BI$1)*(КАЛЕНДАРЬ!$X26=GRID!$B$3:$BI$3), 0))*GRID!$B$66,
ROUNDUP(INDEX(GRID!$B$4:$BI$14,MATCH(C$7,GRID!$A$4:$A$14,0),MATCH(1,($U$2=GRID!$B$1:$BI$1)*(КАЛЕНДАРЬ!$X26=GRID!$B$3:$BI$3),0))*GRID!$B$66*(1-GRID!$B$69),0))</f>
        <v>19720</v>
      </c>
      <c r="D166" s="48" cm="1">
        <f t="array" ref="D166">IF($I$2="Раннее бронирование",
INDEX(GRID!$B$17:$BI$27,MATCH(C$7,GRID!$A$17:$A$27,0),MATCH(1,($U$2=GRID!$B$1:$BI$1)*(КАЛЕНДАРЬ!$X26=GRID!$B$3:$BI$3), 0))*GRID!$B$66,
ROUNDUP(INDEX(GRID!$B$17:$BI$27,MATCH(C$7,GRID!$A$17:$A$27,0),MATCH(1,($U$2=GRID!$B$1:$BI$1)*(КАЛЕНДАРЬ!$X26=GRID!$B$3:$BI$3), 0))*GRID!$B$66*(1-GRID!$B$69),0))</f>
        <v>21420</v>
      </c>
      <c r="E166" s="47" cm="1">
        <f t="array" ref="E166">IF($I$2="Раннее бронирование",
INDEX(GRID!$B$4:$BI$14,MATCH(E$7,GRID!$A$4:$A$14,0),MATCH(1,($U$2=GRID!$B$1:$BI$1)*(КАЛЕНДАРЬ!$X26=GRID!$B$3:$BI$3), 0))*GRID!$B$66,
ROUNDUP(INDEX(GRID!$B$4:$BI$14,MATCH(E$7,GRID!$A$4:$A$14,0),MATCH(1,($U$2=GRID!$B$1:$BI$1)*(КАЛЕНДАРЬ!$X26=GRID!$B$3:$BI$3),0))*GRID!$B$66*(1-GRID!$B$69),0))</f>
        <v>22032</v>
      </c>
      <c r="F166" s="48" cm="1">
        <f t="array" ref="F166">IF($I$2="Раннее бронирование",
INDEX(GRID!$B$17:$BI$27,MATCH(E$7,GRID!$A$17:$A$27,0),MATCH(1,($U$2=GRID!$B$1:$BI$1)*(КАЛЕНДАРЬ!$X26=GRID!$B$3:$BI$3), 0))*GRID!$B$66,
ROUNDUP(INDEX(GRID!$B$17:$BI$27,MATCH(E$7,GRID!$A$17:$A$27,0),MATCH(1,($U$2=GRID!$B$1:$BI$1)*(КАЛЕНДАРЬ!$X26=GRID!$B$3:$BI$3), 0))*GRID!$B$66*(1-GRID!$B$69),0))</f>
        <v>23732</v>
      </c>
      <c r="G166" s="47" cm="1">
        <f t="array" ref="G166">IF($I$2="Раннее бронирование",
INDEX(GRID!$B$4:$BI$14,MATCH(G$7,GRID!$A$4:$A$14,0),MATCH(1,($U$2=GRID!$B$1:$BI$1)*(КАЛЕНДАРЬ!$X26=GRID!$B$3:$BI$3), 0))*GRID!$B$66,
ROUNDUP(INDEX(GRID!$B$4:$BI$14,MATCH(G$7,GRID!$A$4:$A$14,0),MATCH(1,($U$2=GRID!$B$1:$BI$1)*(КАЛЕНДАРЬ!$X26=GRID!$B$3:$BI$3),0))*GRID!$B$66*(1-GRID!$B$69),0))</f>
        <v>24480</v>
      </c>
      <c r="H166" s="48" cm="1">
        <f t="array" ref="H166">IF($I$2="Раннее бронирование",
INDEX(GRID!$B$17:$BI$27,MATCH(G$7,GRID!$A$17:$A$27,0),MATCH(1,($U$2=GRID!$B$1:$BI$1)*(КАЛЕНДАРЬ!$X26=GRID!$B$3:$BI$3), 0))*GRID!$B$66,
ROUNDUP(INDEX(GRID!$B$17:$BI$27,MATCH(G$7,GRID!$A$17:$A$27,0),MATCH(1,($U$2=GRID!$B$1:$BI$1)*(КАЛЕНДАРЬ!$X26=GRID!$B$3:$BI$3), 0))*GRID!$B$66*(1-GRID!$B$69),0))</f>
        <v>26180</v>
      </c>
      <c r="I166" s="47" cm="1">
        <f t="array" ref="I166">IF($I$2="Раннее бронирование",
INDEX(GRID!$B$4:$BI$14,MATCH(I$7,GRID!$A$4:$A$14,0),MATCH(1,($U$2=GRID!$B$1:$BI$1)*(КАЛЕНДАРЬ!$X26=GRID!$B$3:$BI$3), 0))*GRID!$B$66,
ROUNDUP(INDEX(GRID!$B$4:$BI$14,MATCH(I$7,GRID!$A$4:$A$14,0),MATCH(1,($U$2=GRID!$B$1:$BI$1)*(КАЛЕНДАРЬ!$X26=GRID!$B$3:$BI$3),0))*GRID!$B$66*(1-GRID!$B$69),0))</f>
        <v>27336</v>
      </c>
      <c r="J166" s="48" cm="1">
        <f t="array" ref="J166">IF($I$2="Раннее бронирование",
INDEX(GRID!$B$17:$BI$27,MATCH(I$7,GRID!$A$17:$A$27,0),MATCH(1,($U$2=GRID!$B$1:$BI$1)*(КАЛЕНДАРЬ!$X26=GRID!$B$3:$BI$3), 0))*GRID!$B$66,
ROUNDUP(INDEX(GRID!$B$17:$BI$27,MATCH(I$7,GRID!$A$17:$A$27,0),MATCH(1,($U$2=GRID!$B$1:$BI$1)*(КАЛЕНДАРЬ!$X26=GRID!$B$3:$BI$3), 0))*GRID!$B$66*(1-GRID!$B$69),0))</f>
        <v>29036</v>
      </c>
      <c r="K166" s="47" cm="1">
        <f t="array" ref="K166">IF($I$2="Раннее бронирование",
INDEX(GRID!$B$4:$BI$14,MATCH(K$7,GRID!$A$4:$A$14,0),MATCH(1,($U$2=GRID!$B$1:$BI$1)*(КАЛЕНДАРЬ!$X26=GRID!$B$3:$BI$3), 0))*GRID!$B$66,
ROUNDUP(INDEX(GRID!$B$4:$BI$14,MATCH(K$7,GRID!$A$4:$A$14,0),MATCH(1,($U$2=GRID!$B$1:$BI$1)*(КАЛЕНДАРЬ!$X26=GRID!$B$3:$BI$3),0))*GRID!$B$66*(1-GRID!$B$69),0))</f>
        <v>30464</v>
      </c>
      <c r="L166" s="48" cm="1">
        <f t="array" ref="L166">IF($I$2="Раннее бронирование",
INDEX(GRID!$B$17:$BI$27,MATCH(K$7,GRID!$A$17:$A$27,0),MATCH(1,($U$2=GRID!$B$1:$BI$1)*(КАЛЕНДАРЬ!$X26=GRID!$B$3:$BI$3), 0))*GRID!$B$66,
ROUNDUP(INDEX(GRID!$B$17:$BI$27,MATCH(K$7,GRID!$A$17:$A$27,0),MATCH(1,($U$2=GRID!$B$1:$BI$1)*(КАЛЕНДАРЬ!$X26=GRID!$B$3:$BI$3), 0))*GRID!$B$66*(1-GRID!$B$69),0))</f>
        <v>32164</v>
      </c>
      <c r="M166" s="47" cm="1">
        <f t="array" ref="M166">IF($I$2="Раннее бронирование",
INDEX(GRID!$B$4:$BI$14,MATCH(M$7,GRID!$A$4:$A$14,0),MATCH(1,($U$2=GRID!$B$1:$BI$1)*(КАЛЕНДАРЬ!$X26=GRID!$B$3:$BI$3), 0))*GRID!$B$66,
ROUNDUP(INDEX(GRID!$B$4:$BI$14,MATCH(M$7,GRID!$A$4:$A$14,0),MATCH(1,($U$2=GRID!$B$1:$BI$1)*(КАЛЕНДАРЬ!$X26=GRID!$B$3:$BI$3),0))*GRID!$B$66*(1-GRID!$B$69),0))</f>
        <v>34000</v>
      </c>
      <c r="N166" s="48" cm="1">
        <f t="array" ref="N166">IF($I$2="Раннее бронирование",
INDEX(GRID!$B$17:$BI$27,MATCH(M$7,GRID!$A$17:$A$27,0),MATCH(1,($U$2=GRID!$B$1:$BI$1)*(КАЛЕНДАРЬ!$X26=GRID!$B$3:$BI$3), 0))*GRID!$B$66,
ROUNDUP(INDEX(GRID!$B$17:$BI$27,MATCH(M$7,GRID!$A$17:$A$27,0),MATCH(1,($U$2=GRID!$B$1:$BI$1)*(КАЛЕНДАРЬ!$X26=GRID!$B$3:$BI$3), 0))*GRID!$B$66*(1-GRID!$B$69),0))</f>
        <v>35700</v>
      </c>
      <c r="O166" s="47" cm="1">
        <f t="array" ref="O166">IF($I$2="Раннее бронирование",
INDEX(GRID!$B$4:$BI$14,MATCH(O$7,GRID!$A$4:$A$14,0),MATCH(1,($U$2=GRID!$B$1:$BI$1)*(КАЛЕНДАРЬ!$X26=GRID!$B$3:$BI$3), 0))*GRID!$B$66,
ROUNDUP(INDEX(GRID!$B$4:$BI$14,MATCH(O$7,GRID!$A$4:$A$14,0),MATCH(1,($U$2=GRID!$B$1:$BI$1)*(КАЛЕНДАРЬ!$X26=GRID!$B$3:$BI$3),0))*GRID!$B$66*(1-GRID!$B$69),0))</f>
        <v>38420</v>
      </c>
      <c r="P166" s="48" cm="1">
        <f t="array" ref="P166">IF($I$2="Раннее бронирование",
INDEX(GRID!$B$17:$BI$27,MATCH(O$7,GRID!$A$17:$A$27,0),MATCH(1,($U$2=GRID!$B$1:$BI$1)*(КАЛЕНДАРЬ!$X26=GRID!$B$3:$BI$3), 0))*GRID!$B$66,
ROUNDUP(INDEX(GRID!$B$17:$BI$27,MATCH(O$7,GRID!$A$17:$A$27,0),MATCH(1,($U$2=GRID!$B$1:$BI$1)*(КАЛЕНДАРЬ!$X26=GRID!$B$3:$BI$3), 0))*GRID!$B$66*(1-GRID!$B$69),0))</f>
        <v>40120</v>
      </c>
      <c r="Q166" s="47" cm="1">
        <f t="array" ref="Q166">IF($I$2="Раннее бронирование",
INDEX(GRID!$B$4:$BI$14,MATCH(Q$7,GRID!$A$4:$A$14,0),MATCH(1,($U$2=GRID!$B$1:$BI$1)*(КАЛЕНДАРЬ!$X26=GRID!$B$3:$BI$3), 0))*GRID!$B$66,
ROUNDUP(INDEX(GRID!$B$4:$BI$14,MATCH(Q$7,GRID!$A$4:$A$14,0),MATCH(1,($U$2=GRID!$B$1:$BI$1)*(КАЛЕНДАРЬ!$X26=GRID!$B$3:$BI$3),0))*GRID!$B$66*(1-GRID!$B$69),0))</f>
        <v>43384</v>
      </c>
      <c r="R166" s="48" cm="1">
        <f t="array" ref="R166">IF($I$2="Раннее бронирование",
INDEX(GRID!$B$17:$BI$27,MATCH(Q$7,GRID!$A$17:$A$27,0),MATCH(1,($U$2=GRID!$B$1:$BI$1)*(КАЛЕНДАРЬ!$X26=GRID!$B$3:$BI$3), 0))*GRID!$B$66,
ROUNDUP(INDEX(GRID!$B$17:$BI$27,MATCH(Q$7,GRID!$A$17:$A$27,0),MATCH(1,($U$2=GRID!$B$1:$BI$1)*(КАЛЕНДАРЬ!$X26=GRID!$B$3:$BI$3), 0))*GRID!$B$66*(1-GRID!$B$69),0))</f>
        <v>45084</v>
      </c>
      <c r="S166" s="47" cm="1">
        <f t="array" ref="S166">IF($I$2="Раннее бронирование",
INDEX(GRID!$B$4:$BI$14,MATCH(S$7,GRID!$A$4:$A$14,0),MATCH(1,($U$2=GRID!$B$1:$BI$1)*(КАЛЕНДАРЬ!$X26=GRID!$B$3:$BI$3), 0))*GRID!$B$66,
ROUNDUP(INDEX(GRID!$B$4:$BI$14,MATCH(S$7,GRID!$A$4:$A$14,0),MATCH(1,($U$2=GRID!$B$1:$BI$1)*(КАЛЕНДАРЬ!$X26=GRID!$B$3:$BI$3),0))*GRID!$B$66*(1-GRID!$B$69),0))</f>
        <v>53856</v>
      </c>
      <c r="T166" s="48" cm="1">
        <f t="array" ref="T166">IF($I$2="Раннее бронирование",
INDEX(GRID!$B$17:$BI$27,MATCH(S$7,GRID!$A$17:$A$27,0),MATCH(1,($U$2=GRID!$B$1:$BI$1)*(КАЛЕНДАРЬ!$X26=GRID!$B$3:$BI$3), 0))*GRID!$B$66,
ROUNDUP(INDEX(GRID!$B$17:$BI$27,MATCH(S$7,GRID!$A$17:$A$27,0),MATCH(1,($U$2=GRID!$B$1:$BI$1)*(КАЛЕНДАРЬ!$X26=GRID!$B$3:$BI$3), 0))*GRID!$B$66*(1-GRID!$B$69),0))</f>
        <v>55556</v>
      </c>
      <c r="U166" s="47" cm="1">
        <f t="array" ref="U166">IF($I$2="Раннее бронирование",
INDEX(GRID!$B$4:$BI$14,MATCH(U$7,GRID!$A$4:$A$14,0),MATCH(1,($U$2=GRID!$B$1:$BI$1)*(КАЛЕНДАРЬ!$X26=GRID!$B$3:$BI$3), 0))*GRID!$B$66,
ROUNDUP(INDEX(GRID!$B$4:$BI$14,MATCH(U$7,GRID!$A$4:$A$14,0),MATCH(1,($U$2=GRID!$B$1:$BI$1)*(КАЛЕНДАРЬ!$X26=GRID!$B$3:$BI$3),0))*GRID!$B$66*(1-GRID!$B$69),0))</f>
        <v>59840</v>
      </c>
      <c r="V166" s="48" cm="1">
        <f t="array" ref="V166">IF($I$2="Раннее бронирование",
INDEX(GRID!$B$17:$BI$27,MATCH(U$7,GRID!$A$17:$A$27,0),MATCH(1,($U$2=GRID!$B$1:$BI$1)*(КАЛЕНДАРЬ!$X26=GRID!$B$3:$BI$3), 0))*GRID!$B$66,
ROUNDUP(INDEX(GRID!$B$17:$BI$27,MATCH(U$7,GRID!$A$17:$A$27,0),MATCH(1,($U$2=GRID!$B$1:$BI$1)*(КАЛЕНДАРЬ!$X26=GRID!$B$3:$BI$3), 0))*GRID!$B$66*(1-GRID!$B$69),0))</f>
        <v>61540</v>
      </c>
      <c r="W166" s="47" cm="1">
        <f t="array" ref="W166">IF($I$2="Раннее бронирование",
INDEX(GRID!$B$4:$BI$14,MATCH(W$7,GRID!$A$4:$A$14,0),MATCH(1,($U$2=GRID!$B$1:$BI$1)*(КАЛЕНДАРЬ!$X26=GRID!$B$3:$BI$3), 0))*GRID!$B$66,
ROUNDUP(INDEX(GRID!$B$4:$BI$14,MATCH(W$7,GRID!$A$4:$A$14,0),MATCH(1,($U$2=GRID!$B$1:$BI$1)*(КАЛЕНДАРЬ!$X26=GRID!$B$3:$BI$3),0))*GRID!$B$66*(1-GRID!$B$69),0))</f>
        <v>215560</v>
      </c>
      <c r="X166" s="48" cm="1">
        <f t="array" ref="X166">IF($I$2="Раннее бронирование",
INDEX(GRID!$B$17:$BI$27,MATCH(W$7,GRID!$A$17:$A$27,0),MATCH(1,($U$2=GRID!$B$1:$BI$1)*(КАЛЕНДАРЬ!$X26=GRID!$B$3:$BI$3), 0))*GRID!$B$66,
ROUNDUP(INDEX(GRID!$B$17:$BI$27,MATCH(W$7,GRID!$A$17:$A$27,0),MATCH(1,($U$2=GRID!$B$1:$BI$1)*(КАЛЕНДАРЬ!$X26=GRID!$B$3:$BI$3), 0))*GRID!$B$66*(1-GRID!$B$69),0))</f>
        <v>217260</v>
      </c>
    </row>
    <row r="167" spans="1:24" hidden="1" x14ac:dyDescent="0.2">
      <c r="A167" s="117" t="s">
        <v>44</v>
      </c>
      <c r="B167" s="117">
        <v>24</v>
      </c>
      <c r="C167" s="47" cm="1">
        <f t="array" ref="C167">IF($I$2="Раннее бронирование",
INDEX(GRID!$B$4:$BI$14,MATCH(C$7,GRID!$A$4:$A$14,0),MATCH(1,($U$2=GRID!$B$1:$BI$1)*(КАЛЕНДАРЬ!$X27=GRID!$B$3:$BI$3), 0))*GRID!$B$66,
ROUNDUP(INDEX(GRID!$B$4:$BI$14,MATCH(C$7,GRID!$A$4:$A$14,0),MATCH(1,($U$2=GRID!$B$1:$BI$1)*(КАЛЕНДАРЬ!$X27=GRID!$B$3:$BI$3),0))*GRID!$B$66*(1-GRID!$B$69),0))</f>
        <v>19720</v>
      </c>
      <c r="D167" s="48" cm="1">
        <f t="array" ref="D167">IF($I$2="Раннее бронирование",
INDEX(GRID!$B$17:$BI$27,MATCH(C$7,GRID!$A$17:$A$27,0),MATCH(1,($U$2=GRID!$B$1:$BI$1)*(КАЛЕНДАРЬ!$X27=GRID!$B$3:$BI$3), 0))*GRID!$B$66,
ROUNDUP(INDEX(GRID!$B$17:$BI$27,MATCH(C$7,GRID!$A$17:$A$27,0),MATCH(1,($U$2=GRID!$B$1:$BI$1)*(КАЛЕНДАРЬ!$X27=GRID!$B$3:$BI$3), 0))*GRID!$B$66*(1-GRID!$B$69),0))</f>
        <v>21420</v>
      </c>
      <c r="E167" s="47" cm="1">
        <f t="array" ref="E167">IF($I$2="Раннее бронирование",
INDEX(GRID!$B$4:$BI$14,MATCH(E$7,GRID!$A$4:$A$14,0),MATCH(1,($U$2=GRID!$B$1:$BI$1)*(КАЛЕНДАРЬ!$X27=GRID!$B$3:$BI$3), 0))*GRID!$B$66,
ROUNDUP(INDEX(GRID!$B$4:$BI$14,MATCH(E$7,GRID!$A$4:$A$14,0),MATCH(1,($U$2=GRID!$B$1:$BI$1)*(КАЛЕНДАРЬ!$X27=GRID!$B$3:$BI$3),0))*GRID!$B$66*(1-GRID!$B$69),0))</f>
        <v>22032</v>
      </c>
      <c r="F167" s="48" cm="1">
        <f t="array" ref="F167">IF($I$2="Раннее бронирование",
INDEX(GRID!$B$17:$BI$27,MATCH(E$7,GRID!$A$17:$A$27,0),MATCH(1,($U$2=GRID!$B$1:$BI$1)*(КАЛЕНДАРЬ!$X27=GRID!$B$3:$BI$3), 0))*GRID!$B$66,
ROUNDUP(INDEX(GRID!$B$17:$BI$27,MATCH(E$7,GRID!$A$17:$A$27,0),MATCH(1,($U$2=GRID!$B$1:$BI$1)*(КАЛЕНДАРЬ!$X27=GRID!$B$3:$BI$3), 0))*GRID!$B$66*(1-GRID!$B$69),0))</f>
        <v>23732</v>
      </c>
      <c r="G167" s="47" cm="1">
        <f t="array" ref="G167">IF($I$2="Раннее бронирование",
INDEX(GRID!$B$4:$BI$14,MATCH(G$7,GRID!$A$4:$A$14,0),MATCH(1,($U$2=GRID!$B$1:$BI$1)*(КАЛЕНДАРЬ!$X27=GRID!$B$3:$BI$3), 0))*GRID!$B$66,
ROUNDUP(INDEX(GRID!$B$4:$BI$14,MATCH(G$7,GRID!$A$4:$A$14,0),MATCH(1,($U$2=GRID!$B$1:$BI$1)*(КАЛЕНДАРЬ!$X27=GRID!$B$3:$BI$3),0))*GRID!$B$66*(1-GRID!$B$69),0))</f>
        <v>24480</v>
      </c>
      <c r="H167" s="48" cm="1">
        <f t="array" ref="H167">IF($I$2="Раннее бронирование",
INDEX(GRID!$B$17:$BI$27,MATCH(G$7,GRID!$A$17:$A$27,0),MATCH(1,($U$2=GRID!$B$1:$BI$1)*(КАЛЕНДАРЬ!$X27=GRID!$B$3:$BI$3), 0))*GRID!$B$66,
ROUNDUP(INDEX(GRID!$B$17:$BI$27,MATCH(G$7,GRID!$A$17:$A$27,0),MATCH(1,($U$2=GRID!$B$1:$BI$1)*(КАЛЕНДАРЬ!$X27=GRID!$B$3:$BI$3), 0))*GRID!$B$66*(1-GRID!$B$69),0))</f>
        <v>26180</v>
      </c>
      <c r="I167" s="47" cm="1">
        <f t="array" ref="I167">IF($I$2="Раннее бронирование",
INDEX(GRID!$B$4:$BI$14,MATCH(I$7,GRID!$A$4:$A$14,0),MATCH(1,($U$2=GRID!$B$1:$BI$1)*(КАЛЕНДАРЬ!$X27=GRID!$B$3:$BI$3), 0))*GRID!$B$66,
ROUNDUP(INDEX(GRID!$B$4:$BI$14,MATCH(I$7,GRID!$A$4:$A$14,0),MATCH(1,($U$2=GRID!$B$1:$BI$1)*(КАЛЕНДАРЬ!$X27=GRID!$B$3:$BI$3),0))*GRID!$B$66*(1-GRID!$B$69),0))</f>
        <v>27336</v>
      </c>
      <c r="J167" s="48" cm="1">
        <f t="array" ref="J167">IF($I$2="Раннее бронирование",
INDEX(GRID!$B$17:$BI$27,MATCH(I$7,GRID!$A$17:$A$27,0),MATCH(1,($U$2=GRID!$B$1:$BI$1)*(КАЛЕНДАРЬ!$X27=GRID!$B$3:$BI$3), 0))*GRID!$B$66,
ROUNDUP(INDEX(GRID!$B$17:$BI$27,MATCH(I$7,GRID!$A$17:$A$27,0),MATCH(1,($U$2=GRID!$B$1:$BI$1)*(КАЛЕНДАРЬ!$X27=GRID!$B$3:$BI$3), 0))*GRID!$B$66*(1-GRID!$B$69),0))</f>
        <v>29036</v>
      </c>
      <c r="K167" s="47" cm="1">
        <f t="array" ref="K167">IF($I$2="Раннее бронирование",
INDEX(GRID!$B$4:$BI$14,MATCH(K$7,GRID!$A$4:$A$14,0),MATCH(1,($U$2=GRID!$B$1:$BI$1)*(КАЛЕНДАРЬ!$X27=GRID!$B$3:$BI$3), 0))*GRID!$B$66,
ROUNDUP(INDEX(GRID!$B$4:$BI$14,MATCH(K$7,GRID!$A$4:$A$14,0),MATCH(1,($U$2=GRID!$B$1:$BI$1)*(КАЛЕНДАРЬ!$X27=GRID!$B$3:$BI$3),0))*GRID!$B$66*(1-GRID!$B$69),0))</f>
        <v>30464</v>
      </c>
      <c r="L167" s="48" cm="1">
        <f t="array" ref="L167">IF($I$2="Раннее бронирование",
INDEX(GRID!$B$17:$BI$27,MATCH(K$7,GRID!$A$17:$A$27,0),MATCH(1,($U$2=GRID!$B$1:$BI$1)*(КАЛЕНДАРЬ!$X27=GRID!$B$3:$BI$3), 0))*GRID!$B$66,
ROUNDUP(INDEX(GRID!$B$17:$BI$27,MATCH(K$7,GRID!$A$17:$A$27,0),MATCH(1,($U$2=GRID!$B$1:$BI$1)*(КАЛЕНДАРЬ!$X27=GRID!$B$3:$BI$3), 0))*GRID!$B$66*(1-GRID!$B$69),0))</f>
        <v>32164</v>
      </c>
      <c r="M167" s="47" cm="1">
        <f t="array" ref="M167">IF($I$2="Раннее бронирование",
INDEX(GRID!$B$4:$BI$14,MATCH(M$7,GRID!$A$4:$A$14,0),MATCH(1,($U$2=GRID!$B$1:$BI$1)*(КАЛЕНДАРЬ!$X27=GRID!$B$3:$BI$3), 0))*GRID!$B$66,
ROUNDUP(INDEX(GRID!$B$4:$BI$14,MATCH(M$7,GRID!$A$4:$A$14,0),MATCH(1,($U$2=GRID!$B$1:$BI$1)*(КАЛЕНДАРЬ!$X27=GRID!$B$3:$BI$3),0))*GRID!$B$66*(1-GRID!$B$69),0))</f>
        <v>34000</v>
      </c>
      <c r="N167" s="48" cm="1">
        <f t="array" ref="N167">IF($I$2="Раннее бронирование",
INDEX(GRID!$B$17:$BI$27,MATCH(M$7,GRID!$A$17:$A$27,0),MATCH(1,($U$2=GRID!$B$1:$BI$1)*(КАЛЕНДАРЬ!$X27=GRID!$B$3:$BI$3), 0))*GRID!$B$66,
ROUNDUP(INDEX(GRID!$B$17:$BI$27,MATCH(M$7,GRID!$A$17:$A$27,0),MATCH(1,($U$2=GRID!$B$1:$BI$1)*(КАЛЕНДАРЬ!$X27=GRID!$B$3:$BI$3), 0))*GRID!$B$66*(1-GRID!$B$69),0))</f>
        <v>35700</v>
      </c>
      <c r="O167" s="47" cm="1">
        <f t="array" ref="O167">IF($I$2="Раннее бронирование",
INDEX(GRID!$B$4:$BI$14,MATCH(O$7,GRID!$A$4:$A$14,0),MATCH(1,($U$2=GRID!$B$1:$BI$1)*(КАЛЕНДАРЬ!$X27=GRID!$B$3:$BI$3), 0))*GRID!$B$66,
ROUNDUP(INDEX(GRID!$B$4:$BI$14,MATCH(O$7,GRID!$A$4:$A$14,0),MATCH(1,($U$2=GRID!$B$1:$BI$1)*(КАЛЕНДАРЬ!$X27=GRID!$B$3:$BI$3),0))*GRID!$B$66*(1-GRID!$B$69),0))</f>
        <v>38420</v>
      </c>
      <c r="P167" s="48" cm="1">
        <f t="array" ref="P167">IF($I$2="Раннее бронирование",
INDEX(GRID!$B$17:$BI$27,MATCH(O$7,GRID!$A$17:$A$27,0),MATCH(1,($U$2=GRID!$B$1:$BI$1)*(КАЛЕНДАРЬ!$X27=GRID!$B$3:$BI$3), 0))*GRID!$B$66,
ROUNDUP(INDEX(GRID!$B$17:$BI$27,MATCH(O$7,GRID!$A$17:$A$27,0),MATCH(1,($U$2=GRID!$B$1:$BI$1)*(КАЛЕНДАРЬ!$X27=GRID!$B$3:$BI$3), 0))*GRID!$B$66*(1-GRID!$B$69),0))</f>
        <v>40120</v>
      </c>
      <c r="Q167" s="47" cm="1">
        <f t="array" ref="Q167">IF($I$2="Раннее бронирование",
INDEX(GRID!$B$4:$BI$14,MATCH(Q$7,GRID!$A$4:$A$14,0),MATCH(1,($U$2=GRID!$B$1:$BI$1)*(КАЛЕНДАРЬ!$X27=GRID!$B$3:$BI$3), 0))*GRID!$B$66,
ROUNDUP(INDEX(GRID!$B$4:$BI$14,MATCH(Q$7,GRID!$A$4:$A$14,0),MATCH(1,($U$2=GRID!$B$1:$BI$1)*(КАЛЕНДАРЬ!$X27=GRID!$B$3:$BI$3),0))*GRID!$B$66*(1-GRID!$B$69),0))</f>
        <v>43384</v>
      </c>
      <c r="R167" s="48" cm="1">
        <f t="array" ref="R167">IF($I$2="Раннее бронирование",
INDEX(GRID!$B$17:$BI$27,MATCH(Q$7,GRID!$A$17:$A$27,0),MATCH(1,($U$2=GRID!$B$1:$BI$1)*(КАЛЕНДАРЬ!$X27=GRID!$B$3:$BI$3), 0))*GRID!$B$66,
ROUNDUP(INDEX(GRID!$B$17:$BI$27,MATCH(Q$7,GRID!$A$17:$A$27,0),MATCH(1,($U$2=GRID!$B$1:$BI$1)*(КАЛЕНДАРЬ!$X27=GRID!$B$3:$BI$3), 0))*GRID!$B$66*(1-GRID!$B$69),0))</f>
        <v>45084</v>
      </c>
      <c r="S167" s="47" cm="1">
        <f t="array" ref="S167">IF($I$2="Раннее бронирование",
INDEX(GRID!$B$4:$BI$14,MATCH(S$7,GRID!$A$4:$A$14,0),MATCH(1,($U$2=GRID!$B$1:$BI$1)*(КАЛЕНДАРЬ!$X27=GRID!$B$3:$BI$3), 0))*GRID!$B$66,
ROUNDUP(INDEX(GRID!$B$4:$BI$14,MATCH(S$7,GRID!$A$4:$A$14,0),MATCH(1,($U$2=GRID!$B$1:$BI$1)*(КАЛЕНДАРЬ!$X27=GRID!$B$3:$BI$3),0))*GRID!$B$66*(1-GRID!$B$69),0))</f>
        <v>53856</v>
      </c>
      <c r="T167" s="48" cm="1">
        <f t="array" ref="T167">IF($I$2="Раннее бронирование",
INDEX(GRID!$B$17:$BI$27,MATCH(S$7,GRID!$A$17:$A$27,0),MATCH(1,($U$2=GRID!$B$1:$BI$1)*(КАЛЕНДАРЬ!$X27=GRID!$B$3:$BI$3), 0))*GRID!$B$66,
ROUNDUP(INDEX(GRID!$B$17:$BI$27,MATCH(S$7,GRID!$A$17:$A$27,0),MATCH(1,($U$2=GRID!$B$1:$BI$1)*(КАЛЕНДАРЬ!$X27=GRID!$B$3:$BI$3), 0))*GRID!$B$66*(1-GRID!$B$69),0))</f>
        <v>55556</v>
      </c>
      <c r="U167" s="47" cm="1">
        <f t="array" ref="U167">IF($I$2="Раннее бронирование",
INDEX(GRID!$B$4:$BI$14,MATCH(U$7,GRID!$A$4:$A$14,0),MATCH(1,($U$2=GRID!$B$1:$BI$1)*(КАЛЕНДАРЬ!$X27=GRID!$B$3:$BI$3), 0))*GRID!$B$66,
ROUNDUP(INDEX(GRID!$B$4:$BI$14,MATCH(U$7,GRID!$A$4:$A$14,0),MATCH(1,($U$2=GRID!$B$1:$BI$1)*(КАЛЕНДАРЬ!$X27=GRID!$B$3:$BI$3),0))*GRID!$B$66*(1-GRID!$B$69),0))</f>
        <v>59840</v>
      </c>
      <c r="V167" s="48" cm="1">
        <f t="array" ref="V167">IF($I$2="Раннее бронирование",
INDEX(GRID!$B$17:$BI$27,MATCH(U$7,GRID!$A$17:$A$27,0),MATCH(1,($U$2=GRID!$B$1:$BI$1)*(КАЛЕНДАРЬ!$X27=GRID!$B$3:$BI$3), 0))*GRID!$B$66,
ROUNDUP(INDEX(GRID!$B$17:$BI$27,MATCH(U$7,GRID!$A$17:$A$27,0),MATCH(1,($U$2=GRID!$B$1:$BI$1)*(КАЛЕНДАРЬ!$X27=GRID!$B$3:$BI$3), 0))*GRID!$B$66*(1-GRID!$B$69),0))</f>
        <v>61540</v>
      </c>
      <c r="W167" s="47" cm="1">
        <f t="array" ref="W167">IF($I$2="Раннее бронирование",
INDEX(GRID!$B$4:$BI$14,MATCH(W$7,GRID!$A$4:$A$14,0),MATCH(1,($U$2=GRID!$B$1:$BI$1)*(КАЛЕНДАРЬ!$X27=GRID!$B$3:$BI$3), 0))*GRID!$B$66,
ROUNDUP(INDEX(GRID!$B$4:$BI$14,MATCH(W$7,GRID!$A$4:$A$14,0),MATCH(1,($U$2=GRID!$B$1:$BI$1)*(КАЛЕНДАРЬ!$X27=GRID!$B$3:$BI$3),0))*GRID!$B$66*(1-GRID!$B$69),0))</f>
        <v>215560</v>
      </c>
      <c r="X167" s="48" cm="1">
        <f t="array" ref="X167">IF($I$2="Раннее бронирование",
INDEX(GRID!$B$17:$BI$27,MATCH(W$7,GRID!$A$17:$A$27,0),MATCH(1,($U$2=GRID!$B$1:$BI$1)*(КАЛЕНДАРЬ!$X27=GRID!$B$3:$BI$3), 0))*GRID!$B$66,
ROUNDUP(INDEX(GRID!$B$17:$BI$27,MATCH(W$7,GRID!$A$17:$A$27,0),MATCH(1,($U$2=GRID!$B$1:$BI$1)*(КАЛЕНДАРЬ!$X27=GRID!$B$3:$BI$3), 0))*GRID!$B$66*(1-GRID!$B$69),0))</f>
        <v>217260</v>
      </c>
    </row>
    <row r="168" spans="1:24" hidden="1" x14ac:dyDescent="0.2">
      <c r="A168" s="117" t="s">
        <v>45</v>
      </c>
      <c r="B168" s="117">
        <v>25</v>
      </c>
      <c r="C168" s="47" cm="1">
        <f t="array" ref="C168">IF($I$2="Раннее бронирование",
INDEX(GRID!$B$4:$BI$14,MATCH(C$7,GRID!$A$4:$A$14,0),MATCH(1,($U$2=GRID!$B$1:$BI$1)*(КАЛЕНДАРЬ!$X28=GRID!$B$3:$BI$3), 0))*GRID!$B$66,
ROUNDUP(INDEX(GRID!$B$4:$BI$14,MATCH(C$7,GRID!$A$4:$A$14,0),MATCH(1,($U$2=GRID!$B$1:$BI$1)*(КАЛЕНДАРЬ!$X28=GRID!$B$3:$BI$3),0))*GRID!$B$66*(1-GRID!$B$69),0))</f>
        <v>19720</v>
      </c>
      <c r="D168" s="48" cm="1">
        <f t="array" ref="D168">IF($I$2="Раннее бронирование",
INDEX(GRID!$B$17:$BI$27,MATCH(C$7,GRID!$A$17:$A$27,0),MATCH(1,($U$2=GRID!$B$1:$BI$1)*(КАЛЕНДАРЬ!$X28=GRID!$B$3:$BI$3), 0))*GRID!$B$66,
ROUNDUP(INDEX(GRID!$B$17:$BI$27,MATCH(C$7,GRID!$A$17:$A$27,0),MATCH(1,($U$2=GRID!$B$1:$BI$1)*(КАЛЕНДАРЬ!$X28=GRID!$B$3:$BI$3), 0))*GRID!$B$66*(1-GRID!$B$69),0))</f>
        <v>21420</v>
      </c>
      <c r="E168" s="47" cm="1">
        <f t="array" ref="E168">IF($I$2="Раннее бронирование",
INDEX(GRID!$B$4:$BI$14,MATCH(E$7,GRID!$A$4:$A$14,0),MATCH(1,($U$2=GRID!$B$1:$BI$1)*(КАЛЕНДАРЬ!$X28=GRID!$B$3:$BI$3), 0))*GRID!$B$66,
ROUNDUP(INDEX(GRID!$B$4:$BI$14,MATCH(E$7,GRID!$A$4:$A$14,0),MATCH(1,($U$2=GRID!$B$1:$BI$1)*(КАЛЕНДАРЬ!$X28=GRID!$B$3:$BI$3),0))*GRID!$B$66*(1-GRID!$B$69),0))</f>
        <v>22032</v>
      </c>
      <c r="F168" s="48" cm="1">
        <f t="array" ref="F168">IF($I$2="Раннее бронирование",
INDEX(GRID!$B$17:$BI$27,MATCH(E$7,GRID!$A$17:$A$27,0),MATCH(1,($U$2=GRID!$B$1:$BI$1)*(КАЛЕНДАРЬ!$X28=GRID!$B$3:$BI$3), 0))*GRID!$B$66,
ROUNDUP(INDEX(GRID!$B$17:$BI$27,MATCH(E$7,GRID!$A$17:$A$27,0),MATCH(1,($U$2=GRID!$B$1:$BI$1)*(КАЛЕНДАРЬ!$X28=GRID!$B$3:$BI$3), 0))*GRID!$B$66*(1-GRID!$B$69),0))</f>
        <v>23732</v>
      </c>
      <c r="G168" s="47" cm="1">
        <f t="array" ref="G168">IF($I$2="Раннее бронирование",
INDEX(GRID!$B$4:$BI$14,MATCH(G$7,GRID!$A$4:$A$14,0),MATCH(1,($U$2=GRID!$B$1:$BI$1)*(КАЛЕНДАРЬ!$X28=GRID!$B$3:$BI$3), 0))*GRID!$B$66,
ROUNDUP(INDEX(GRID!$B$4:$BI$14,MATCH(G$7,GRID!$A$4:$A$14,0),MATCH(1,($U$2=GRID!$B$1:$BI$1)*(КАЛЕНДАРЬ!$X28=GRID!$B$3:$BI$3),0))*GRID!$B$66*(1-GRID!$B$69),0))</f>
        <v>24480</v>
      </c>
      <c r="H168" s="48" cm="1">
        <f t="array" ref="H168">IF($I$2="Раннее бронирование",
INDEX(GRID!$B$17:$BI$27,MATCH(G$7,GRID!$A$17:$A$27,0),MATCH(1,($U$2=GRID!$B$1:$BI$1)*(КАЛЕНДАРЬ!$X28=GRID!$B$3:$BI$3), 0))*GRID!$B$66,
ROUNDUP(INDEX(GRID!$B$17:$BI$27,MATCH(G$7,GRID!$A$17:$A$27,0),MATCH(1,($U$2=GRID!$B$1:$BI$1)*(КАЛЕНДАРЬ!$X28=GRID!$B$3:$BI$3), 0))*GRID!$B$66*(1-GRID!$B$69),0))</f>
        <v>26180</v>
      </c>
      <c r="I168" s="47" cm="1">
        <f t="array" ref="I168">IF($I$2="Раннее бронирование",
INDEX(GRID!$B$4:$BI$14,MATCH(I$7,GRID!$A$4:$A$14,0),MATCH(1,($U$2=GRID!$B$1:$BI$1)*(КАЛЕНДАРЬ!$X28=GRID!$B$3:$BI$3), 0))*GRID!$B$66,
ROUNDUP(INDEX(GRID!$B$4:$BI$14,MATCH(I$7,GRID!$A$4:$A$14,0),MATCH(1,($U$2=GRID!$B$1:$BI$1)*(КАЛЕНДАРЬ!$X28=GRID!$B$3:$BI$3),0))*GRID!$B$66*(1-GRID!$B$69),0))</f>
        <v>27336</v>
      </c>
      <c r="J168" s="48" cm="1">
        <f t="array" ref="J168">IF($I$2="Раннее бронирование",
INDEX(GRID!$B$17:$BI$27,MATCH(I$7,GRID!$A$17:$A$27,0),MATCH(1,($U$2=GRID!$B$1:$BI$1)*(КАЛЕНДАРЬ!$X28=GRID!$B$3:$BI$3), 0))*GRID!$B$66,
ROUNDUP(INDEX(GRID!$B$17:$BI$27,MATCH(I$7,GRID!$A$17:$A$27,0),MATCH(1,($U$2=GRID!$B$1:$BI$1)*(КАЛЕНДАРЬ!$X28=GRID!$B$3:$BI$3), 0))*GRID!$B$66*(1-GRID!$B$69),0))</f>
        <v>29036</v>
      </c>
      <c r="K168" s="47" cm="1">
        <f t="array" ref="K168">IF($I$2="Раннее бронирование",
INDEX(GRID!$B$4:$BI$14,MATCH(K$7,GRID!$A$4:$A$14,0),MATCH(1,($U$2=GRID!$B$1:$BI$1)*(КАЛЕНДАРЬ!$X28=GRID!$B$3:$BI$3), 0))*GRID!$B$66,
ROUNDUP(INDEX(GRID!$B$4:$BI$14,MATCH(K$7,GRID!$A$4:$A$14,0),MATCH(1,($U$2=GRID!$B$1:$BI$1)*(КАЛЕНДАРЬ!$X28=GRID!$B$3:$BI$3),0))*GRID!$B$66*(1-GRID!$B$69),0))</f>
        <v>30464</v>
      </c>
      <c r="L168" s="48" cm="1">
        <f t="array" ref="L168">IF($I$2="Раннее бронирование",
INDEX(GRID!$B$17:$BI$27,MATCH(K$7,GRID!$A$17:$A$27,0),MATCH(1,($U$2=GRID!$B$1:$BI$1)*(КАЛЕНДАРЬ!$X28=GRID!$B$3:$BI$3), 0))*GRID!$B$66,
ROUNDUP(INDEX(GRID!$B$17:$BI$27,MATCH(K$7,GRID!$A$17:$A$27,0),MATCH(1,($U$2=GRID!$B$1:$BI$1)*(КАЛЕНДАРЬ!$X28=GRID!$B$3:$BI$3), 0))*GRID!$B$66*(1-GRID!$B$69),0))</f>
        <v>32164</v>
      </c>
      <c r="M168" s="47" cm="1">
        <f t="array" ref="M168">IF($I$2="Раннее бронирование",
INDEX(GRID!$B$4:$BI$14,MATCH(M$7,GRID!$A$4:$A$14,0),MATCH(1,($U$2=GRID!$B$1:$BI$1)*(КАЛЕНДАРЬ!$X28=GRID!$B$3:$BI$3), 0))*GRID!$B$66,
ROUNDUP(INDEX(GRID!$B$4:$BI$14,MATCH(M$7,GRID!$A$4:$A$14,0),MATCH(1,($U$2=GRID!$B$1:$BI$1)*(КАЛЕНДАРЬ!$X28=GRID!$B$3:$BI$3),0))*GRID!$B$66*(1-GRID!$B$69),0))</f>
        <v>34000</v>
      </c>
      <c r="N168" s="48" cm="1">
        <f t="array" ref="N168">IF($I$2="Раннее бронирование",
INDEX(GRID!$B$17:$BI$27,MATCH(M$7,GRID!$A$17:$A$27,0),MATCH(1,($U$2=GRID!$B$1:$BI$1)*(КАЛЕНДАРЬ!$X28=GRID!$B$3:$BI$3), 0))*GRID!$B$66,
ROUNDUP(INDEX(GRID!$B$17:$BI$27,MATCH(M$7,GRID!$A$17:$A$27,0),MATCH(1,($U$2=GRID!$B$1:$BI$1)*(КАЛЕНДАРЬ!$X28=GRID!$B$3:$BI$3), 0))*GRID!$B$66*(1-GRID!$B$69),0))</f>
        <v>35700</v>
      </c>
      <c r="O168" s="47" cm="1">
        <f t="array" ref="O168">IF($I$2="Раннее бронирование",
INDEX(GRID!$B$4:$BI$14,MATCH(O$7,GRID!$A$4:$A$14,0),MATCH(1,($U$2=GRID!$B$1:$BI$1)*(КАЛЕНДАРЬ!$X28=GRID!$B$3:$BI$3), 0))*GRID!$B$66,
ROUNDUP(INDEX(GRID!$B$4:$BI$14,MATCH(O$7,GRID!$A$4:$A$14,0),MATCH(1,($U$2=GRID!$B$1:$BI$1)*(КАЛЕНДАРЬ!$X28=GRID!$B$3:$BI$3),0))*GRID!$B$66*(1-GRID!$B$69),0))</f>
        <v>38420</v>
      </c>
      <c r="P168" s="48" cm="1">
        <f t="array" ref="P168">IF($I$2="Раннее бронирование",
INDEX(GRID!$B$17:$BI$27,MATCH(O$7,GRID!$A$17:$A$27,0),MATCH(1,($U$2=GRID!$B$1:$BI$1)*(КАЛЕНДАРЬ!$X28=GRID!$B$3:$BI$3), 0))*GRID!$B$66,
ROUNDUP(INDEX(GRID!$B$17:$BI$27,MATCH(O$7,GRID!$A$17:$A$27,0),MATCH(1,($U$2=GRID!$B$1:$BI$1)*(КАЛЕНДАРЬ!$X28=GRID!$B$3:$BI$3), 0))*GRID!$B$66*(1-GRID!$B$69),0))</f>
        <v>40120</v>
      </c>
      <c r="Q168" s="47" cm="1">
        <f t="array" ref="Q168">IF($I$2="Раннее бронирование",
INDEX(GRID!$B$4:$BI$14,MATCH(Q$7,GRID!$A$4:$A$14,0),MATCH(1,($U$2=GRID!$B$1:$BI$1)*(КАЛЕНДАРЬ!$X28=GRID!$B$3:$BI$3), 0))*GRID!$B$66,
ROUNDUP(INDEX(GRID!$B$4:$BI$14,MATCH(Q$7,GRID!$A$4:$A$14,0),MATCH(1,($U$2=GRID!$B$1:$BI$1)*(КАЛЕНДАРЬ!$X28=GRID!$B$3:$BI$3),0))*GRID!$B$66*(1-GRID!$B$69),0))</f>
        <v>43384</v>
      </c>
      <c r="R168" s="48" cm="1">
        <f t="array" ref="R168">IF($I$2="Раннее бронирование",
INDEX(GRID!$B$17:$BI$27,MATCH(Q$7,GRID!$A$17:$A$27,0),MATCH(1,($U$2=GRID!$B$1:$BI$1)*(КАЛЕНДАРЬ!$X28=GRID!$B$3:$BI$3), 0))*GRID!$B$66,
ROUNDUP(INDEX(GRID!$B$17:$BI$27,MATCH(Q$7,GRID!$A$17:$A$27,0),MATCH(1,($U$2=GRID!$B$1:$BI$1)*(КАЛЕНДАРЬ!$X28=GRID!$B$3:$BI$3), 0))*GRID!$B$66*(1-GRID!$B$69),0))</f>
        <v>45084</v>
      </c>
      <c r="S168" s="47" cm="1">
        <f t="array" ref="S168">IF($I$2="Раннее бронирование",
INDEX(GRID!$B$4:$BI$14,MATCH(S$7,GRID!$A$4:$A$14,0),MATCH(1,($U$2=GRID!$B$1:$BI$1)*(КАЛЕНДАРЬ!$X28=GRID!$B$3:$BI$3), 0))*GRID!$B$66,
ROUNDUP(INDEX(GRID!$B$4:$BI$14,MATCH(S$7,GRID!$A$4:$A$14,0),MATCH(1,($U$2=GRID!$B$1:$BI$1)*(КАЛЕНДАРЬ!$X28=GRID!$B$3:$BI$3),0))*GRID!$B$66*(1-GRID!$B$69),0))</f>
        <v>53856</v>
      </c>
      <c r="T168" s="48" cm="1">
        <f t="array" ref="T168">IF($I$2="Раннее бронирование",
INDEX(GRID!$B$17:$BI$27,MATCH(S$7,GRID!$A$17:$A$27,0),MATCH(1,($U$2=GRID!$B$1:$BI$1)*(КАЛЕНДАРЬ!$X28=GRID!$B$3:$BI$3), 0))*GRID!$B$66,
ROUNDUP(INDEX(GRID!$B$17:$BI$27,MATCH(S$7,GRID!$A$17:$A$27,0),MATCH(1,($U$2=GRID!$B$1:$BI$1)*(КАЛЕНДАРЬ!$X28=GRID!$B$3:$BI$3), 0))*GRID!$B$66*(1-GRID!$B$69),0))</f>
        <v>55556</v>
      </c>
      <c r="U168" s="47" cm="1">
        <f t="array" ref="U168">IF($I$2="Раннее бронирование",
INDEX(GRID!$B$4:$BI$14,MATCH(U$7,GRID!$A$4:$A$14,0),MATCH(1,($U$2=GRID!$B$1:$BI$1)*(КАЛЕНДАРЬ!$X28=GRID!$B$3:$BI$3), 0))*GRID!$B$66,
ROUNDUP(INDEX(GRID!$B$4:$BI$14,MATCH(U$7,GRID!$A$4:$A$14,0),MATCH(1,($U$2=GRID!$B$1:$BI$1)*(КАЛЕНДАРЬ!$X28=GRID!$B$3:$BI$3),0))*GRID!$B$66*(1-GRID!$B$69),0))</f>
        <v>59840</v>
      </c>
      <c r="V168" s="48" cm="1">
        <f t="array" ref="V168">IF($I$2="Раннее бронирование",
INDEX(GRID!$B$17:$BI$27,MATCH(U$7,GRID!$A$17:$A$27,0),MATCH(1,($U$2=GRID!$B$1:$BI$1)*(КАЛЕНДАРЬ!$X28=GRID!$B$3:$BI$3), 0))*GRID!$B$66,
ROUNDUP(INDEX(GRID!$B$17:$BI$27,MATCH(U$7,GRID!$A$17:$A$27,0),MATCH(1,($U$2=GRID!$B$1:$BI$1)*(КАЛЕНДАРЬ!$X28=GRID!$B$3:$BI$3), 0))*GRID!$B$66*(1-GRID!$B$69),0))</f>
        <v>61540</v>
      </c>
      <c r="W168" s="47" cm="1">
        <f t="array" ref="W168">IF($I$2="Раннее бронирование",
INDEX(GRID!$B$4:$BI$14,MATCH(W$7,GRID!$A$4:$A$14,0),MATCH(1,($U$2=GRID!$B$1:$BI$1)*(КАЛЕНДАРЬ!$X28=GRID!$B$3:$BI$3), 0))*GRID!$B$66,
ROUNDUP(INDEX(GRID!$B$4:$BI$14,MATCH(W$7,GRID!$A$4:$A$14,0),MATCH(1,($U$2=GRID!$B$1:$BI$1)*(КАЛЕНДАРЬ!$X28=GRID!$B$3:$BI$3),0))*GRID!$B$66*(1-GRID!$B$69),0))</f>
        <v>215560</v>
      </c>
      <c r="X168" s="48" cm="1">
        <f t="array" ref="X168">IF($I$2="Раннее бронирование",
INDEX(GRID!$B$17:$BI$27,MATCH(W$7,GRID!$A$17:$A$27,0),MATCH(1,($U$2=GRID!$B$1:$BI$1)*(КАЛЕНДАРЬ!$X28=GRID!$B$3:$BI$3), 0))*GRID!$B$66,
ROUNDUP(INDEX(GRID!$B$17:$BI$27,MATCH(W$7,GRID!$A$17:$A$27,0),MATCH(1,($U$2=GRID!$B$1:$BI$1)*(КАЛЕНДАРЬ!$X28=GRID!$B$3:$BI$3), 0))*GRID!$B$66*(1-GRID!$B$69),0))</f>
        <v>217260</v>
      </c>
    </row>
    <row r="169" spans="1:24" hidden="1" x14ac:dyDescent="0.2">
      <c r="A169" s="117" t="s">
        <v>46</v>
      </c>
      <c r="B169" s="117">
        <v>26</v>
      </c>
      <c r="C169" s="47" cm="1">
        <f t="array" ref="C169">IF($I$2="Раннее бронирование",
INDEX(GRID!$B$4:$BI$14,MATCH(C$7,GRID!$A$4:$A$14,0),MATCH(1,($U$2=GRID!$B$1:$BI$1)*(КАЛЕНДАРЬ!$X29=GRID!$B$3:$BI$3), 0))*GRID!$B$66,
ROUNDUP(INDEX(GRID!$B$4:$BI$14,MATCH(C$7,GRID!$A$4:$A$14,0),MATCH(1,($U$2=GRID!$B$1:$BI$1)*(КАЛЕНДАРЬ!$X29=GRID!$B$3:$BI$3),0))*GRID!$B$66*(1-GRID!$B$69),0))</f>
        <v>19720</v>
      </c>
      <c r="D169" s="48" cm="1">
        <f t="array" ref="D169">IF($I$2="Раннее бронирование",
INDEX(GRID!$B$17:$BI$27,MATCH(C$7,GRID!$A$17:$A$27,0),MATCH(1,($U$2=GRID!$B$1:$BI$1)*(КАЛЕНДАРЬ!$X29=GRID!$B$3:$BI$3), 0))*GRID!$B$66,
ROUNDUP(INDEX(GRID!$B$17:$BI$27,MATCH(C$7,GRID!$A$17:$A$27,0),MATCH(1,($U$2=GRID!$B$1:$BI$1)*(КАЛЕНДАРЬ!$X29=GRID!$B$3:$BI$3), 0))*GRID!$B$66*(1-GRID!$B$69),0))</f>
        <v>21420</v>
      </c>
      <c r="E169" s="47" cm="1">
        <f t="array" ref="E169">IF($I$2="Раннее бронирование",
INDEX(GRID!$B$4:$BI$14,MATCH(E$7,GRID!$A$4:$A$14,0),MATCH(1,($U$2=GRID!$B$1:$BI$1)*(КАЛЕНДАРЬ!$X29=GRID!$B$3:$BI$3), 0))*GRID!$B$66,
ROUNDUP(INDEX(GRID!$B$4:$BI$14,MATCH(E$7,GRID!$A$4:$A$14,0),MATCH(1,($U$2=GRID!$B$1:$BI$1)*(КАЛЕНДАРЬ!$X29=GRID!$B$3:$BI$3),0))*GRID!$B$66*(1-GRID!$B$69),0))</f>
        <v>22032</v>
      </c>
      <c r="F169" s="48" cm="1">
        <f t="array" ref="F169">IF($I$2="Раннее бронирование",
INDEX(GRID!$B$17:$BI$27,MATCH(E$7,GRID!$A$17:$A$27,0),MATCH(1,($U$2=GRID!$B$1:$BI$1)*(КАЛЕНДАРЬ!$X29=GRID!$B$3:$BI$3), 0))*GRID!$B$66,
ROUNDUP(INDEX(GRID!$B$17:$BI$27,MATCH(E$7,GRID!$A$17:$A$27,0),MATCH(1,($U$2=GRID!$B$1:$BI$1)*(КАЛЕНДАРЬ!$X29=GRID!$B$3:$BI$3), 0))*GRID!$B$66*(1-GRID!$B$69),0))</f>
        <v>23732</v>
      </c>
      <c r="G169" s="47" cm="1">
        <f t="array" ref="G169">IF($I$2="Раннее бронирование",
INDEX(GRID!$B$4:$BI$14,MATCH(G$7,GRID!$A$4:$A$14,0),MATCH(1,($U$2=GRID!$B$1:$BI$1)*(КАЛЕНДАРЬ!$X29=GRID!$B$3:$BI$3), 0))*GRID!$B$66,
ROUNDUP(INDEX(GRID!$B$4:$BI$14,MATCH(G$7,GRID!$A$4:$A$14,0),MATCH(1,($U$2=GRID!$B$1:$BI$1)*(КАЛЕНДАРЬ!$X29=GRID!$B$3:$BI$3),0))*GRID!$B$66*(1-GRID!$B$69),0))</f>
        <v>24480</v>
      </c>
      <c r="H169" s="48" cm="1">
        <f t="array" ref="H169">IF($I$2="Раннее бронирование",
INDEX(GRID!$B$17:$BI$27,MATCH(G$7,GRID!$A$17:$A$27,0),MATCH(1,($U$2=GRID!$B$1:$BI$1)*(КАЛЕНДАРЬ!$X29=GRID!$B$3:$BI$3), 0))*GRID!$B$66,
ROUNDUP(INDEX(GRID!$B$17:$BI$27,MATCH(G$7,GRID!$A$17:$A$27,0),MATCH(1,($U$2=GRID!$B$1:$BI$1)*(КАЛЕНДАРЬ!$X29=GRID!$B$3:$BI$3), 0))*GRID!$B$66*(1-GRID!$B$69),0))</f>
        <v>26180</v>
      </c>
      <c r="I169" s="47" cm="1">
        <f t="array" ref="I169">IF($I$2="Раннее бронирование",
INDEX(GRID!$B$4:$BI$14,MATCH(I$7,GRID!$A$4:$A$14,0),MATCH(1,($U$2=GRID!$B$1:$BI$1)*(КАЛЕНДАРЬ!$X29=GRID!$B$3:$BI$3), 0))*GRID!$B$66,
ROUNDUP(INDEX(GRID!$B$4:$BI$14,MATCH(I$7,GRID!$A$4:$A$14,0),MATCH(1,($U$2=GRID!$B$1:$BI$1)*(КАЛЕНДАРЬ!$X29=GRID!$B$3:$BI$3),0))*GRID!$B$66*(1-GRID!$B$69),0))</f>
        <v>27336</v>
      </c>
      <c r="J169" s="48" cm="1">
        <f t="array" ref="J169">IF($I$2="Раннее бронирование",
INDEX(GRID!$B$17:$BI$27,MATCH(I$7,GRID!$A$17:$A$27,0),MATCH(1,($U$2=GRID!$B$1:$BI$1)*(КАЛЕНДАРЬ!$X29=GRID!$B$3:$BI$3), 0))*GRID!$B$66,
ROUNDUP(INDEX(GRID!$B$17:$BI$27,MATCH(I$7,GRID!$A$17:$A$27,0),MATCH(1,($U$2=GRID!$B$1:$BI$1)*(КАЛЕНДАРЬ!$X29=GRID!$B$3:$BI$3), 0))*GRID!$B$66*(1-GRID!$B$69),0))</f>
        <v>29036</v>
      </c>
      <c r="K169" s="47" cm="1">
        <f t="array" ref="K169">IF($I$2="Раннее бронирование",
INDEX(GRID!$B$4:$BI$14,MATCH(K$7,GRID!$A$4:$A$14,0),MATCH(1,($U$2=GRID!$B$1:$BI$1)*(КАЛЕНДАРЬ!$X29=GRID!$B$3:$BI$3), 0))*GRID!$B$66,
ROUNDUP(INDEX(GRID!$B$4:$BI$14,MATCH(K$7,GRID!$A$4:$A$14,0),MATCH(1,($U$2=GRID!$B$1:$BI$1)*(КАЛЕНДАРЬ!$X29=GRID!$B$3:$BI$3),0))*GRID!$B$66*(1-GRID!$B$69),0))</f>
        <v>30464</v>
      </c>
      <c r="L169" s="48" cm="1">
        <f t="array" ref="L169">IF($I$2="Раннее бронирование",
INDEX(GRID!$B$17:$BI$27,MATCH(K$7,GRID!$A$17:$A$27,0),MATCH(1,($U$2=GRID!$B$1:$BI$1)*(КАЛЕНДАРЬ!$X29=GRID!$B$3:$BI$3), 0))*GRID!$B$66,
ROUNDUP(INDEX(GRID!$B$17:$BI$27,MATCH(K$7,GRID!$A$17:$A$27,0),MATCH(1,($U$2=GRID!$B$1:$BI$1)*(КАЛЕНДАРЬ!$X29=GRID!$B$3:$BI$3), 0))*GRID!$B$66*(1-GRID!$B$69),0))</f>
        <v>32164</v>
      </c>
      <c r="M169" s="47" cm="1">
        <f t="array" ref="M169">IF($I$2="Раннее бронирование",
INDEX(GRID!$B$4:$BI$14,MATCH(M$7,GRID!$A$4:$A$14,0),MATCH(1,($U$2=GRID!$B$1:$BI$1)*(КАЛЕНДАРЬ!$X29=GRID!$B$3:$BI$3), 0))*GRID!$B$66,
ROUNDUP(INDEX(GRID!$B$4:$BI$14,MATCH(M$7,GRID!$A$4:$A$14,0),MATCH(1,($U$2=GRID!$B$1:$BI$1)*(КАЛЕНДАРЬ!$X29=GRID!$B$3:$BI$3),0))*GRID!$B$66*(1-GRID!$B$69),0))</f>
        <v>34000</v>
      </c>
      <c r="N169" s="48" cm="1">
        <f t="array" ref="N169">IF($I$2="Раннее бронирование",
INDEX(GRID!$B$17:$BI$27,MATCH(M$7,GRID!$A$17:$A$27,0),MATCH(1,($U$2=GRID!$B$1:$BI$1)*(КАЛЕНДАРЬ!$X29=GRID!$B$3:$BI$3), 0))*GRID!$B$66,
ROUNDUP(INDEX(GRID!$B$17:$BI$27,MATCH(M$7,GRID!$A$17:$A$27,0),MATCH(1,($U$2=GRID!$B$1:$BI$1)*(КАЛЕНДАРЬ!$X29=GRID!$B$3:$BI$3), 0))*GRID!$B$66*(1-GRID!$B$69),0))</f>
        <v>35700</v>
      </c>
      <c r="O169" s="47" cm="1">
        <f t="array" ref="O169">IF($I$2="Раннее бронирование",
INDEX(GRID!$B$4:$BI$14,MATCH(O$7,GRID!$A$4:$A$14,0),MATCH(1,($U$2=GRID!$B$1:$BI$1)*(КАЛЕНДАРЬ!$X29=GRID!$B$3:$BI$3), 0))*GRID!$B$66,
ROUNDUP(INDEX(GRID!$B$4:$BI$14,MATCH(O$7,GRID!$A$4:$A$14,0),MATCH(1,($U$2=GRID!$B$1:$BI$1)*(КАЛЕНДАРЬ!$X29=GRID!$B$3:$BI$3),0))*GRID!$B$66*(1-GRID!$B$69),0))</f>
        <v>38420</v>
      </c>
      <c r="P169" s="48" cm="1">
        <f t="array" ref="P169">IF($I$2="Раннее бронирование",
INDEX(GRID!$B$17:$BI$27,MATCH(O$7,GRID!$A$17:$A$27,0),MATCH(1,($U$2=GRID!$B$1:$BI$1)*(КАЛЕНДАРЬ!$X29=GRID!$B$3:$BI$3), 0))*GRID!$B$66,
ROUNDUP(INDEX(GRID!$B$17:$BI$27,MATCH(O$7,GRID!$A$17:$A$27,0),MATCH(1,($U$2=GRID!$B$1:$BI$1)*(КАЛЕНДАРЬ!$X29=GRID!$B$3:$BI$3), 0))*GRID!$B$66*(1-GRID!$B$69),0))</f>
        <v>40120</v>
      </c>
      <c r="Q169" s="47" cm="1">
        <f t="array" ref="Q169">IF($I$2="Раннее бронирование",
INDEX(GRID!$B$4:$BI$14,MATCH(Q$7,GRID!$A$4:$A$14,0),MATCH(1,($U$2=GRID!$B$1:$BI$1)*(КАЛЕНДАРЬ!$X29=GRID!$B$3:$BI$3), 0))*GRID!$B$66,
ROUNDUP(INDEX(GRID!$B$4:$BI$14,MATCH(Q$7,GRID!$A$4:$A$14,0),MATCH(1,($U$2=GRID!$B$1:$BI$1)*(КАЛЕНДАРЬ!$X29=GRID!$B$3:$BI$3),0))*GRID!$B$66*(1-GRID!$B$69),0))</f>
        <v>43384</v>
      </c>
      <c r="R169" s="48" cm="1">
        <f t="array" ref="R169">IF($I$2="Раннее бронирование",
INDEX(GRID!$B$17:$BI$27,MATCH(Q$7,GRID!$A$17:$A$27,0),MATCH(1,($U$2=GRID!$B$1:$BI$1)*(КАЛЕНДАРЬ!$X29=GRID!$B$3:$BI$3), 0))*GRID!$B$66,
ROUNDUP(INDEX(GRID!$B$17:$BI$27,MATCH(Q$7,GRID!$A$17:$A$27,0),MATCH(1,($U$2=GRID!$B$1:$BI$1)*(КАЛЕНДАРЬ!$X29=GRID!$B$3:$BI$3), 0))*GRID!$B$66*(1-GRID!$B$69),0))</f>
        <v>45084</v>
      </c>
      <c r="S169" s="47" cm="1">
        <f t="array" ref="S169">IF($I$2="Раннее бронирование",
INDEX(GRID!$B$4:$BI$14,MATCH(S$7,GRID!$A$4:$A$14,0),MATCH(1,($U$2=GRID!$B$1:$BI$1)*(КАЛЕНДАРЬ!$X29=GRID!$B$3:$BI$3), 0))*GRID!$B$66,
ROUNDUP(INDEX(GRID!$B$4:$BI$14,MATCH(S$7,GRID!$A$4:$A$14,0),MATCH(1,($U$2=GRID!$B$1:$BI$1)*(КАЛЕНДАРЬ!$X29=GRID!$B$3:$BI$3),0))*GRID!$B$66*(1-GRID!$B$69),0))</f>
        <v>53856</v>
      </c>
      <c r="T169" s="48" cm="1">
        <f t="array" ref="T169">IF($I$2="Раннее бронирование",
INDEX(GRID!$B$17:$BI$27,MATCH(S$7,GRID!$A$17:$A$27,0),MATCH(1,($U$2=GRID!$B$1:$BI$1)*(КАЛЕНДАРЬ!$X29=GRID!$B$3:$BI$3), 0))*GRID!$B$66,
ROUNDUP(INDEX(GRID!$B$17:$BI$27,MATCH(S$7,GRID!$A$17:$A$27,0),MATCH(1,($U$2=GRID!$B$1:$BI$1)*(КАЛЕНДАРЬ!$X29=GRID!$B$3:$BI$3), 0))*GRID!$B$66*(1-GRID!$B$69),0))</f>
        <v>55556</v>
      </c>
      <c r="U169" s="47" cm="1">
        <f t="array" ref="U169">IF($I$2="Раннее бронирование",
INDEX(GRID!$B$4:$BI$14,MATCH(U$7,GRID!$A$4:$A$14,0),MATCH(1,($U$2=GRID!$B$1:$BI$1)*(КАЛЕНДАРЬ!$X29=GRID!$B$3:$BI$3), 0))*GRID!$B$66,
ROUNDUP(INDEX(GRID!$B$4:$BI$14,MATCH(U$7,GRID!$A$4:$A$14,0),MATCH(1,($U$2=GRID!$B$1:$BI$1)*(КАЛЕНДАРЬ!$X29=GRID!$B$3:$BI$3),0))*GRID!$B$66*(1-GRID!$B$69),0))</f>
        <v>59840</v>
      </c>
      <c r="V169" s="48" cm="1">
        <f t="array" ref="V169">IF($I$2="Раннее бронирование",
INDEX(GRID!$B$17:$BI$27,MATCH(U$7,GRID!$A$17:$A$27,0),MATCH(1,($U$2=GRID!$B$1:$BI$1)*(КАЛЕНДАРЬ!$X29=GRID!$B$3:$BI$3), 0))*GRID!$B$66,
ROUNDUP(INDEX(GRID!$B$17:$BI$27,MATCH(U$7,GRID!$A$17:$A$27,0),MATCH(1,($U$2=GRID!$B$1:$BI$1)*(КАЛЕНДАРЬ!$X29=GRID!$B$3:$BI$3), 0))*GRID!$B$66*(1-GRID!$B$69),0))</f>
        <v>61540</v>
      </c>
      <c r="W169" s="47" cm="1">
        <f t="array" ref="W169">IF($I$2="Раннее бронирование",
INDEX(GRID!$B$4:$BI$14,MATCH(W$7,GRID!$A$4:$A$14,0),MATCH(1,($U$2=GRID!$B$1:$BI$1)*(КАЛЕНДАРЬ!$X29=GRID!$B$3:$BI$3), 0))*GRID!$B$66,
ROUNDUP(INDEX(GRID!$B$4:$BI$14,MATCH(W$7,GRID!$A$4:$A$14,0),MATCH(1,($U$2=GRID!$B$1:$BI$1)*(КАЛЕНДАРЬ!$X29=GRID!$B$3:$BI$3),0))*GRID!$B$66*(1-GRID!$B$69),0))</f>
        <v>215560</v>
      </c>
      <c r="X169" s="48" cm="1">
        <f t="array" ref="X169">IF($I$2="Раннее бронирование",
INDEX(GRID!$B$17:$BI$27,MATCH(W$7,GRID!$A$17:$A$27,0),MATCH(1,($U$2=GRID!$B$1:$BI$1)*(КАЛЕНДАРЬ!$X29=GRID!$B$3:$BI$3), 0))*GRID!$B$66,
ROUNDUP(INDEX(GRID!$B$17:$BI$27,MATCH(W$7,GRID!$A$17:$A$27,0),MATCH(1,($U$2=GRID!$B$1:$BI$1)*(КАЛЕНДАРЬ!$X29=GRID!$B$3:$BI$3), 0))*GRID!$B$66*(1-GRID!$B$69),0))</f>
        <v>217260</v>
      </c>
    </row>
    <row r="170" spans="1:24" hidden="1" x14ac:dyDescent="0.2">
      <c r="A170" s="117" t="s">
        <v>47</v>
      </c>
      <c r="B170" s="117">
        <v>27</v>
      </c>
      <c r="C170" s="47" cm="1">
        <f t="array" ref="C170">IF($I$2="Раннее бронирование",
INDEX(GRID!$B$4:$BI$14,MATCH(C$7,GRID!$A$4:$A$14,0),MATCH(1,($U$2=GRID!$B$1:$BI$1)*(КАЛЕНДАРЬ!$X30=GRID!$B$3:$BI$3), 0))*GRID!$B$66,
ROUNDUP(INDEX(GRID!$B$4:$BI$14,MATCH(C$7,GRID!$A$4:$A$14,0),MATCH(1,($U$2=GRID!$B$1:$BI$1)*(КАЛЕНДАРЬ!$X30=GRID!$B$3:$BI$3),0))*GRID!$B$66*(1-GRID!$B$69),0))</f>
        <v>19720</v>
      </c>
      <c r="D170" s="48" cm="1">
        <f t="array" ref="D170">IF($I$2="Раннее бронирование",
INDEX(GRID!$B$17:$BI$27,MATCH(C$7,GRID!$A$17:$A$27,0),MATCH(1,($U$2=GRID!$B$1:$BI$1)*(КАЛЕНДАРЬ!$X30=GRID!$B$3:$BI$3), 0))*GRID!$B$66,
ROUNDUP(INDEX(GRID!$B$17:$BI$27,MATCH(C$7,GRID!$A$17:$A$27,0),MATCH(1,($U$2=GRID!$B$1:$BI$1)*(КАЛЕНДАРЬ!$X30=GRID!$B$3:$BI$3), 0))*GRID!$B$66*(1-GRID!$B$69),0))</f>
        <v>21420</v>
      </c>
      <c r="E170" s="47" cm="1">
        <f t="array" ref="E170">IF($I$2="Раннее бронирование",
INDEX(GRID!$B$4:$BI$14,MATCH(E$7,GRID!$A$4:$A$14,0),MATCH(1,($U$2=GRID!$B$1:$BI$1)*(КАЛЕНДАРЬ!$X30=GRID!$B$3:$BI$3), 0))*GRID!$B$66,
ROUNDUP(INDEX(GRID!$B$4:$BI$14,MATCH(E$7,GRID!$A$4:$A$14,0),MATCH(1,($U$2=GRID!$B$1:$BI$1)*(КАЛЕНДАРЬ!$X30=GRID!$B$3:$BI$3),0))*GRID!$B$66*(1-GRID!$B$69),0))</f>
        <v>22032</v>
      </c>
      <c r="F170" s="48" cm="1">
        <f t="array" ref="F170">IF($I$2="Раннее бронирование",
INDEX(GRID!$B$17:$BI$27,MATCH(E$7,GRID!$A$17:$A$27,0),MATCH(1,($U$2=GRID!$B$1:$BI$1)*(КАЛЕНДАРЬ!$X30=GRID!$B$3:$BI$3), 0))*GRID!$B$66,
ROUNDUP(INDEX(GRID!$B$17:$BI$27,MATCH(E$7,GRID!$A$17:$A$27,0),MATCH(1,($U$2=GRID!$B$1:$BI$1)*(КАЛЕНДАРЬ!$X30=GRID!$B$3:$BI$3), 0))*GRID!$B$66*(1-GRID!$B$69),0))</f>
        <v>23732</v>
      </c>
      <c r="G170" s="47" cm="1">
        <f t="array" ref="G170">IF($I$2="Раннее бронирование",
INDEX(GRID!$B$4:$BI$14,MATCH(G$7,GRID!$A$4:$A$14,0),MATCH(1,($U$2=GRID!$B$1:$BI$1)*(КАЛЕНДАРЬ!$X30=GRID!$B$3:$BI$3), 0))*GRID!$B$66,
ROUNDUP(INDEX(GRID!$B$4:$BI$14,MATCH(G$7,GRID!$A$4:$A$14,0),MATCH(1,($U$2=GRID!$B$1:$BI$1)*(КАЛЕНДАРЬ!$X30=GRID!$B$3:$BI$3),0))*GRID!$B$66*(1-GRID!$B$69),0))</f>
        <v>24480</v>
      </c>
      <c r="H170" s="48" cm="1">
        <f t="array" ref="H170">IF($I$2="Раннее бронирование",
INDEX(GRID!$B$17:$BI$27,MATCH(G$7,GRID!$A$17:$A$27,0),MATCH(1,($U$2=GRID!$B$1:$BI$1)*(КАЛЕНДАРЬ!$X30=GRID!$B$3:$BI$3), 0))*GRID!$B$66,
ROUNDUP(INDEX(GRID!$B$17:$BI$27,MATCH(G$7,GRID!$A$17:$A$27,0),MATCH(1,($U$2=GRID!$B$1:$BI$1)*(КАЛЕНДАРЬ!$X30=GRID!$B$3:$BI$3), 0))*GRID!$B$66*(1-GRID!$B$69),0))</f>
        <v>26180</v>
      </c>
      <c r="I170" s="47" cm="1">
        <f t="array" ref="I170">IF($I$2="Раннее бронирование",
INDEX(GRID!$B$4:$BI$14,MATCH(I$7,GRID!$A$4:$A$14,0),MATCH(1,($U$2=GRID!$B$1:$BI$1)*(КАЛЕНДАРЬ!$X30=GRID!$B$3:$BI$3), 0))*GRID!$B$66,
ROUNDUP(INDEX(GRID!$B$4:$BI$14,MATCH(I$7,GRID!$A$4:$A$14,0),MATCH(1,($U$2=GRID!$B$1:$BI$1)*(КАЛЕНДАРЬ!$X30=GRID!$B$3:$BI$3),0))*GRID!$B$66*(1-GRID!$B$69),0))</f>
        <v>27336</v>
      </c>
      <c r="J170" s="48" cm="1">
        <f t="array" ref="J170">IF($I$2="Раннее бронирование",
INDEX(GRID!$B$17:$BI$27,MATCH(I$7,GRID!$A$17:$A$27,0),MATCH(1,($U$2=GRID!$B$1:$BI$1)*(КАЛЕНДАРЬ!$X30=GRID!$B$3:$BI$3), 0))*GRID!$B$66,
ROUNDUP(INDEX(GRID!$B$17:$BI$27,MATCH(I$7,GRID!$A$17:$A$27,0),MATCH(1,($U$2=GRID!$B$1:$BI$1)*(КАЛЕНДАРЬ!$X30=GRID!$B$3:$BI$3), 0))*GRID!$B$66*(1-GRID!$B$69),0))</f>
        <v>29036</v>
      </c>
      <c r="K170" s="47" cm="1">
        <f t="array" ref="K170">IF($I$2="Раннее бронирование",
INDEX(GRID!$B$4:$BI$14,MATCH(K$7,GRID!$A$4:$A$14,0),MATCH(1,($U$2=GRID!$B$1:$BI$1)*(КАЛЕНДАРЬ!$X30=GRID!$B$3:$BI$3), 0))*GRID!$B$66,
ROUNDUP(INDEX(GRID!$B$4:$BI$14,MATCH(K$7,GRID!$A$4:$A$14,0),MATCH(1,($U$2=GRID!$B$1:$BI$1)*(КАЛЕНДАРЬ!$X30=GRID!$B$3:$BI$3),0))*GRID!$B$66*(1-GRID!$B$69),0))</f>
        <v>30464</v>
      </c>
      <c r="L170" s="48" cm="1">
        <f t="array" ref="L170">IF($I$2="Раннее бронирование",
INDEX(GRID!$B$17:$BI$27,MATCH(K$7,GRID!$A$17:$A$27,0),MATCH(1,($U$2=GRID!$B$1:$BI$1)*(КАЛЕНДАРЬ!$X30=GRID!$B$3:$BI$3), 0))*GRID!$B$66,
ROUNDUP(INDEX(GRID!$B$17:$BI$27,MATCH(K$7,GRID!$A$17:$A$27,0),MATCH(1,($U$2=GRID!$B$1:$BI$1)*(КАЛЕНДАРЬ!$X30=GRID!$B$3:$BI$3), 0))*GRID!$B$66*(1-GRID!$B$69),0))</f>
        <v>32164</v>
      </c>
      <c r="M170" s="47" cm="1">
        <f t="array" ref="M170">IF($I$2="Раннее бронирование",
INDEX(GRID!$B$4:$BI$14,MATCH(M$7,GRID!$A$4:$A$14,0),MATCH(1,($U$2=GRID!$B$1:$BI$1)*(КАЛЕНДАРЬ!$X30=GRID!$B$3:$BI$3), 0))*GRID!$B$66,
ROUNDUP(INDEX(GRID!$B$4:$BI$14,MATCH(M$7,GRID!$A$4:$A$14,0),MATCH(1,($U$2=GRID!$B$1:$BI$1)*(КАЛЕНДАРЬ!$X30=GRID!$B$3:$BI$3),0))*GRID!$B$66*(1-GRID!$B$69),0))</f>
        <v>34000</v>
      </c>
      <c r="N170" s="48" cm="1">
        <f t="array" ref="N170">IF($I$2="Раннее бронирование",
INDEX(GRID!$B$17:$BI$27,MATCH(M$7,GRID!$A$17:$A$27,0),MATCH(1,($U$2=GRID!$B$1:$BI$1)*(КАЛЕНДАРЬ!$X30=GRID!$B$3:$BI$3), 0))*GRID!$B$66,
ROUNDUP(INDEX(GRID!$B$17:$BI$27,MATCH(M$7,GRID!$A$17:$A$27,0),MATCH(1,($U$2=GRID!$B$1:$BI$1)*(КАЛЕНДАРЬ!$X30=GRID!$B$3:$BI$3), 0))*GRID!$B$66*(1-GRID!$B$69),0))</f>
        <v>35700</v>
      </c>
      <c r="O170" s="47" cm="1">
        <f t="array" ref="O170">IF($I$2="Раннее бронирование",
INDEX(GRID!$B$4:$BI$14,MATCH(O$7,GRID!$A$4:$A$14,0),MATCH(1,($U$2=GRID!$B$1:$BI$1)*(КАЛЕНДАРЬ!$X30=GRID!$B$3:$BI$3), 0))*GRID!$B$66,
ROUNDUP(INDEX(GRID!$B$4:$BI$14,MATCH(O$7,GRID!$A$4:$A$14,0),MATCH(1,($U$2=GRID!$B$1:$BI$1)*(КАЛЕНДАРЬ!$X30=GRID!$B$3:$BI$3),0))*GRID!$B$66*(1-GRID!$B$69),0))</f>
        <v>38420</v>
      </c>
      <c r="P170" s="48" cm="1">
        <f t="array" ref="P170">IF($I$2="Раннее бронирование",
INDEX(GRID!$B$17:$BI$27,MATCH(O$7,GRID!$A$17:$A$27,0),MATCH(1,($U$2=GRID!$B$1:$BI$1)*(КАЛЕНДАРЬ!$X30=GRID!$B$3:$BI$3), 0))*GRID!$B$66,
ROUNDUP(INDEX(GRID!$B$17:$BI$27,MATCH(O$7,GRID!$A$17:$A$27,0),MATCH(1,($U$2=GRID!$B$1:$BI$1)*(КАЛЕНДАРЬ!$X30=GRID!$B$3:$BI$3), 0))*GRID!$B$66*(1-GRID!$B$69),0))</f>
        <v>40120</v>
      </c>
      <c r="Q170" s="47" cm="1">
        <f t="array" ref="Q170">IF($I$2="Раннее бронирование",
INDEX(GRID!$B$4:$BI$14,MATCH(Q$7,GRID!$A$4:$A$14,0),MATCH(1,($U$2=GRID!$B$1:$BI$1)*(КАЛЕНДАРЬ!$X30=GRID!$B$3:$BI$3), 0))*GRID!$B$66,
ROUNDUP(INDEX(GRID!$B$4:$BI$14,MATCH(Q$7,GRID!$A$4:$A$14,0),MATCH(1,($U$2=GRID!$B$1:$BI$1)*(КАЛЕНДАРЬ!$X30=GRID!$B$3:$BI$3),0))*GRID!$B$66*(1-GRID!$B$69),0))</f>
        <v>43384</v>
      </c>
      <c r="R170" s="48" cm="1">
        <f t="array" ref="R170">IF($I$2="Раннее бронирование",
INDEX(GRID!$B$17:$BI$27,MATCH(Q$7,GRID!$A$17:$A$27,0),MATCH(1,($U$2=GRID!$B$1:$BI$1)*(КАЛЕНДАРЬ!$X30=GRID!$B$3:$BI$3), 0))*GRID!$B$66,
ROUNDUP(INDEX(GRID!$B$17:$BI$27,MATCH(Q$7,GRID!$A$17:$A$27,0),MATCH(1,($U$2=GRID!$B$1:$BI$1)*(КАЛЕНДАРЬ!$X30=GRID!$B$3:$BI$3), 0))*GRID!$B$66*(1-GRID!$B$69),0))</f>
        <v>45084</v>
      </c>
      <c r="S170" s="47" cm="1">
        <f t="array" ref="S170">IF($I$2="Раннее бронирование",
INDEX(GRID!$B$4:$BI$14,MATCH(S$7,GRID!$A$4:$A$14,0),MATCH(1,($U$2=GRID!$B$1:$BI$1)*(КАЛЕНДАРЬ!$X30=GRID!$B$3:$BI$3), 0))*GRID!$B$66,
ROUNDUP(INDEX(GRID!$B$4:$BI$14,MATCH(S$7,GRID!$A$4:$A$14,0),MATCH(1,($U$2=GRID!$B$1:$BI$1)*(КАЛЕНДАРЬ!$X30=GRID!$B$3:$BI$3),0))*GRID!$B$66*(1-GRID!$B$69),0))</f>
        <v>53856</v>
      </c>
      <c r="T170" s="48" cm="1">
        <f t="array" ref="T170">IF($I$2="Раннее бронирование",
INDEX(GRID!$B$17:$BI$27,MATCH(S$7,GRID!$A$17:$A$27,0),MATCH(1,($U$2=GRID!$B$1:$BI$1)*(КАЛЕНДАРЬ!$X30=GRID!$B$3:$BI$3), 0))*GRID!$B$66,
ROUNDUP(INDEX(GRID!$B$17:$BI$27,MATCH(S$7,GRID!$A$17:$A$27,0),MATCH(1,($U$2=GRID!$B$1:$BI$1)*(КАЛЕНДАРЬ!$X30=GRID!$B$3:$BI$3), 0))*GRID!$B$66*(1-GRID!$B$69),0))</f>
        <v>55556</v>
      </c>
      <c r="U170" s="47" cm="1">
        <f t="array" ref="U170">IF($I$2="Раннее бронирование",
INDEX(GRID!$B$4:$BI$14,MATCH(U$7,GRID!$A$4:$A$14,0),MATCH(1,($U$2=GRID!$B$1:$BI$1)*(КАЛЕНДАРЬ!$X30=GRID!$B$3:$BI$3), 0))*GRID!$B$66,
ROUNDUP(INDEX(GRID!$B$4:$BI$14,MATCH(U$7,GRID!$A$4:$A$14,0),MATCH(1,($U$2=GRID!$B$1:$BI$1)*(КАЛЕНДАРЬ!$X30=GRID!$B$3:$BI$3),0))*GRID!$B$66*(1-GRID!$B$69),0))</f>
        <v>59840</v>
      </c>
      <c r="V170" s="48" cm="1">
        <f t="array" ref="V170">IF($I$2="Раннее бронирование",
INDEX(GRID!$B$17:$BI$27,MATCH(U$7,GRID!$A$17:$A$27,0),MATCH(1,($U$2=GRID!$B$1:$BI$1)*(КАЛЕНДАРЬ!$X30=GRID!$B$3:$BI$3), 0))*GRID!$B$66,
ROUNDUP(INDEX(GRID!$B$17:$BI$27,MATCH(U$7,GRID!$A$17:$A$27,0),MATCH(1,($U$2=GRID!$B$1:$BI$1)*(КАЛЕНДАРЬ!$X30=GRID!$B$3:$BI$3), 0))*GRID!$B$66*(1-GRID!$B$69),0))</f>
        <v>61540</v>
      </c>
      <c r="W170" s="47" cm="1">
        <f t="array" ref="W170">IF($I$2="Раннее бронирование",
INDEX(GRID!$B$4:$BI$14,MATCH(W$7,GRID!$A$4:$A$14,0),MATCH(1,($U$2=GRID!$B$1:$BI$1)*(КАЛЕНДАРЬ!$X30=GRID!$B$3:$BI$3), 0))*GRID!$B$66,
ROUNDUP(INDEX(GRID!$B$4:$BI$14,MATCH(W$7,GRID!$A$4:$A$14,0),MATCH(1,($U$2=GRID!$B$1:$BI$1)*(КАЛЕНДАРЬ!$X30=GRID!$B$3:$BI$3),0))*GRID!$B$66*(1-GRID!$B$69),0))</f>
        <v>215560</v>
      </c>
      <c r="X170" s="48" cm="1">
        <f t="array" ref="X170">IF($I$2="Раннее бронирование",
INDEX(GRID!$B$17:$BI$27,MATCH(W$7,GRID!$A$17:$A$27,0),MATCH(1,($U$2=GRID!$B$1:$BI$1)*(КАЛЕНДАРЬ!$X30=GRID!$B$3:$BI$3), 0))*GRID!$B$66,
ROUNDUP(INDEX(GRID!$B$17:$BI$27,MATCH(W$7,GRID!$A$17:$A$27,0),MATCH(1,($U$2=GRID!$B$1:$BI$1)*(КАЛЕНДАРЬ!$X30=GRID!$B$3:$BI$3), 0))*GRID!$B$66*(1-GRID!$B$69),0))</f>
        <v>217260</v>
      </c>
    </row>
    <row r="171" spans="1:24" hidden="1" x14ac:dyDescent="0.2">
      <c r="A171" s="117" t="s">
        <v>48</v>
      </c>
      <c r="B171" s="117">
        <v>28</v>
      </c>
      <c r="C171" s="47" cm="1">
        <f t="array" ref="C171">IF($I$2="Раннее бронирование",
INDEX(GRID!$B$4:$BI$14,MATCH(C$7,GRID!$A$4:$A$14,0),MATCH(1,($U$2=GRID!$B$1:$BI$1)*(КАЛЕНДАРЬ!$X31=GRID!$B$3:$BI$3), 0))*GRID!$B$66,
ROUNDUP(INDEX(GRID!$B$4:$BI$14,MATCH(C$7,GRID!$A$4:$A$14,0),MATCH(1,($U$2=GRID!$B$1:$BI$1)*(КАЛЕНДАРЬ!$X31=GRID!$B$3:$BI$3),0))*GRID!$B$66*(1-GRID!$B$69),0))</f>
        <v>19720</v>
      </c>
      <c r="D171" s="48" cm="1">
        <f t="array" ref="D171">IF($I$2="Раннее бронирование",
INDEX(GRID!$B$17:$BI$27,MATCH(C$7,GRID!$A$17:$A$27,0),MATCH(1,($U$2=GRID!$B$1:$BI$1)*(КАЛЕНДАРЬ!$X31=GRID!$B$3:$BI$3), 0))*GRID!$B$66,
ROUNDUP(INDEX(GRID!$B$17:$BI$27,MATCH(C$7,GRID!$A$17:$A$27,0),MATCH(1,($U$2=GRID!$B$1:$BI$1)*(КАЛЕНДАРЬ!$X31=GRID!$B$3:$BI$3), 0))*GRID!$B$66*(1-GRID!$B$69),0))</f>
        <v>21420</v>
      </c>
      <c r="E171" s="47" cm="1">
        <f t="array" ref="E171">IF($I$2="Раннее бронирование",
INDEX(GRID!$B$4:$BI$14,MATCH(E$7,GRID!$A$4:$A$14,0),MATCH(1,($U$2=GRID!$B$1:$BI$1)*(КАЛЕНДАРЬ!$X31=GRID!$B$3:$BI$3), 0))*GRID!$B$66,
ROUNDUP(INDEX(GRID!$B$4:$BI$14,MATCH(E$7,GRID!$A$4:$A$14,0),MATCH(1,($U$2=GRID!$B$1:$BI$1)*(КАЛЕНДАРЬ!$X31=GRID!$B$3:$BI$3),0))*GRID!$B$66*(1-GRID!$B$69),0))</f>
        <v>22032</v>
      </c>
      <c r="F171" s="48" cm="1">
        <f t="array" ref="F171">IF($I$2="Раннее бронирование",
INDEX(GRID!$B$17:$BI$27,MATCH(E$7,GRID!$A$17:$A$27,0),MATCH(1,($U$2=GRID!$B$1:$BI$1)*(КАЛЕНДАРЬ!$X31=GRID!$B$3:$BI$3), 0))*GRID!$B$66,
ROUNDUP(INDEX(GRID!$B$17:$BI$27,MATCH(E$7,GRID!$A$17:$A$27,0),MATCH(1,($U$2=GRID!$B$1:$BI$1)*(КАЛЕНДАРЬ!$X31=GRID!$B$3:$BI$3), 0))*GRID!$B$66*(1-GRID!$B$69),0))</f>
        <v>23732</v>
      </c>
      <c r="G171" s="47" cm="1">
        <f t="array" ref="G171">IF($I$2="Раннее бронирование",
INDEX(GRID!$B$4:$BI$14,MATCH(G$7,GRID!$A$4:$A$14,0),MATCH(1,($U$2=GRID!$B$1:$BI$1)*(КАЛЕНДАРЬ!$X31=GRID!$B$3:$BI$3), 0))*GRID!$B$66,
ROUNDUP(INDEX(GRID!$B$4:$BI$14,MATCH(G$7,GRID!$A$4:$A$14,0),MATCH(1,($U$2=GRID!$B$1:$BI$1)*(КАЛЕНДАРЬ!$X31=GRID!$B$3:$BI$3),0))*GRID!$B$66*(1-GRID!$B$69),0))</f>
        <v>24480</v>
      </c>
      <c r="H171" s="48" cm="1">
        <f t="array" ref="H171">IF($I$2="Раннее бронирование",
INDEX(GRID!$B$17:$BI$27,MATCH(G$7,GRID!$A$17:$A$27,0),MATCH(1,($U$2=GRID!$B$1:$BI$1)*(КАЛЕНДАРЬ!$X31=GRID!$B$3:$BI$3), 0))*GRID!$B$66,
ROUNDUP(INDEX(GRID!$B$17:$BI$27,MATCH(G$7,GRID!$A$17:$A$27,0),MATCH(1,($U$2=GRID!$B$1:$BI$1)*(КАЛЕНДАРЬ!$X31=GRID!$B$3:$BI$3), 0))*GRID!$B$66*(1-GRID!$B$69),0))</f>
        <v>26180</v>
      </c>
      <c r="I171" s="47" cm="1">
        <f t="array" ref="I171">IF($I$2="Раннее бронирование",
INDEX(GRID!$B$4:$BI$14,MATCH(I$7,GRID!$A$4:$A$14,0),MATCH(1,($U$2=GRID!$B$1:$BI$1)*(КАЛЕНДАРЬ!$X31=GRID!$B$3:$BI$3), 0))*GRID!$B$66,
ROUNDUP(INDEX(GRID!$B$4:$BI$14,MATCH(I$7,GRID!$A$4:$A$14,0),MATCH(1,($U$2=GRID!$B$1:$BI$1)*(КАЛЕНДАРЬ!$X31=GRID!$B$3:$BI$3),0))*GRID!$B$66*(1-GRID!$B$69),0))</f>
        <v>27336</v>
      </c>
      <c r="J171" s="48" cm="1">
        <f t="array" ref="J171">IF($I$2="Раннее бронирование",
INDEX(GRID!$B$17:$BI$27,MATCH(I$7,GRID!$A$17:$A$27,0),MATCH(1,($U$2=GRID!$B$1:$BI$1)*(КАЛЕНДАРЬ!$X31=GRID!$B$3:$BI$3), 0))*GRID!$B$66,
ROUNDUP(INDEX(GRID!$B$17:$BI$27,MATCH(I$7,GRID!$A$17:$A$27,0),MATCH(1,($U$2=GRID!$B$1:$BI$1)*(КАЛЕНДАРЬ!$X31=GRID!$B$3:$BI$3), 0))*GRID!$B$66*(1-GRID!$B$69),0))</f>
        <v>29036</v>
      </c>
      <c r="K171" s="47" cm="1">
        <f t="array" ref="K171">IF($I$2="Раннее бронирование",
INDEX(GRID!$B$4:$BI$14,MATCH(K$7,GRID!$A$4:$A$14,0),MATCH(1,($U$2=GRID!$B$1:$BI$1)*(КАЛЕНДАРЬ!$X31=GRID!$B$3:$BI$3), 0))*GRID!$B$66,
ROUNDUP(INDEX(GRID!$B$4:$BI$14,MATCH(K$7,GRID!$A$4:$A$14,0),MATCH(1,($U$2=GRID!$B$1:$BI$1)*(КАЛЕНДАРЬ!$X31=GRID!$B$3:$BI$3),0))*GRID!$B$66*(1-GRID!$B$69),0))</f>
        <v>30464</v>
      </c>
      <c r="L171" s="48" cm="1">
        <f t="array" ref="L171">IF($I$2="Раннее бронирование",
INDEX(GRID!$B$17:$BI$27,MATCH(K$7,GRID!$A$17:$A$27,0),MATCH(1,($U$2=GRID!$B$1:$BI$1)*(КАЛЕНДАРЬ!$X31=GRID!$B$3:$BI$3), 0))*GRID!$B$66,
ROUNDUP(INDEX(GRID!$B$17:$BI$27,MATCH(K$7,GRID!$A$17:$A$27,0),MATCH(1,($U$2=GRID!$B$1:$BI$1)*(КАЛЕНДАРЬ!$X31=GRID!$B$3:$BI$3), 0))*GRID!$B$66*(1-GRID!$B$69),0))</f>
        <v>32164</v>
      </c>
      <c r="M171" s="47" cm="1">
        <f t="array" ref="M171">IF($I$2="Раннее бронирование",
INDEX(GRID!$B$4:$BI$14,MATCH(M$7,GRID!$A$4:$A$14,0),MATCH(1,($U$2=GRID!$B$1:$BI$1)*(КАЛЕНДАРЬ!$X31=GRID!$B$3:$BI$3), 0))*GRID!$B$66,
ROUNDUP(INDEX(GRID!$B$4:$BI$14,MATCH(M$7,GRID!$A$4:$A$14,0),MATCH(1,($U$2=GRID!$B$1:$BI$1)*(КАЛЕНДАРЬ!$X31=GRID!$B$3:$BI$3),0))*GRID!$B$66*(1-GRID!$B$69),0))</f>
        <v>34000</v>
      </c>
      <c r="N171" s="48" cm="1">
        <f t="array" ref="N171">IF($I$2="Раннее бронирование",
INDEX(GRID!$B$17:$BI$27,MATCH(M$7,GRID!$A$17:$A$27,0),MATCH(1,($U$2=GRID!$B$1:$BI$1)*(КАЛЕНДАРЬ!$X31=GRID!$B$3:$BI$3), 0))*GRID!$B$66,
ROUNDUP(INDEX(GRID!$B$17:$BI$27,MATCH(M$7,GRID!$A$17:$A$27,0),MATCH(1,($U$2=GRID!$B$1:$BI$1)*(КАЛЕНДАРЬ!$X31=GRID!$B$3:$BI$3), 0))*GRID!$B$66*(1-GRID!$B$69),0))</f>
        <v>35700</v>
      </c>
      <c r="O171" s="47" cm="1">
        <f t="array" ref="O171">IF($I$2="Раннее бронирование",
INDEX(GRID!$B$4:$BI$14,MATCH(O$7,GRID!$A$4:$A$14,0),MATCH(1,($U$2=GRID!$B$1:$BI$1)*(КАЛЕНДАРЬ!$X31=GRID!$B$3:$BI$3), 0))*GRID!$B$66,
ROUNDUP(INDEX(GRID!$B$4:$BI$14,MATCH(O$7,GRID!$A$4:$A$14,0),MATCH(1,($U$2=GRID!$B$1:$BI$1)*(КАЛЕНДАРЬ!$X31=GRID!$B$3:$BI$3),0))*GRID!$B$66*(1-GRID!$B$69),0))</f>
        <v>38420</v>
      </c>
      <c r="P171" s="48" cm="1">
        <f t="array" ref="P171">IF($I$2="Раннее бронирование",
INDEX(GRID!$B$17:$BI$27,MATCH(O$7,GRID!$A$17:$A$27,0),MATCH(1,($U$2=GRID!$B$1:$BI$1)*(КАЛЕНДАРЬ!$X31=GRID!$B$3:$BI$3), 0))*GRID!$B$66,
ROUNDUP(INDEX(GRID!$B$17:$BI$27,MATCH(O$7,GRID!$A$17:$A$27,0),MATCH(1,($U$2=GRID!$B$1:$BI$1)*(КАЛЕНДАРЬ!$X31=GRID!$B$3:$BI$3), 0))*GRID!$B$66*(1-GRID!$B$69),0))</f>
        <v>40120</v>
      </c>
      <c r="Q171" s="47" cm="1">
        <f t="array" ref="Q171">IF($I$2="Раннее бронирование",
INDEX(GRID!$B$4:$BI$14,MATCH(Q$7,GRID!$A$4:$A$14,0),MATCH(1,($U$2=GRID!$B$1:$BI$1)*(КАЛЕНДАРЬ!$X31=GRID!$B$3:$BI$3), 0))*GRID!$B$66,
ROUNDUP(INDEX(GRID!$B$4:$BI$14,MATCH(Q$7,GRID!$A$4:$A$14,0),MATCH(1,($U$2=GRID!$B$1:$BI$1)*(КАЛЕНДАРЬ!$X31=GRID!$B$3:$BI$3),0))*GRID!$B$66*(1-GRID!$B$69),0))</f>
        <v>43384</v>
      </c>
      <c r="R171" s="48" cm="1">
        <f t="array" ref="R171">IF($I$2="Раннее бронирование",
INDEX(GRID!$B$17:$BI$27,MATCH(Q$7,GRID!$A$17:$A$27,0),MATCH(1,($U$2=GRID!$B$1:$BI$1)*(КАЛЕНДАРЬ!$X31=GRID!$B$3:$BI$3), 0))*GRID!$B$66,
ROUNDUP(INDEX(GRID!$B$17:$BI$27,MATCH(Q$7,GRID!$A$17:$A$27,0),MATCH(1,($U$2=GRID!$B$1:$BI$1)*(КАЛЕНДАРЬ!$X31=GRID!$B$3:$BI$3), 0))*GRID!$B$66*(1-GRID!$B$69),0))</f>
        <v>45084</v>
      </c>
      <c r="S171" s="47" cm="1">
        <f t="array" ref="S171">IF($I$2="Раннее бронирование",
INDEX(GRID!$B$4:$BI$14,MATCH(S$7,GRID!$A$4:$A$14,0),MATCH(1,($U$2=GRID!$B$1:$BI$1)*(КАЛЕНДАРЬ!$X31=GRID!$B$3:$BI$3), 0))*GRID!$B$66,
ROUNDUP(INDEX(GRID!$B$4:$BI$14,MATCH(S$7,GRID!$A$4:$A$14,0),MATCH(1,($U$2=GRID!$B$1:$BI$1)*(КАЛЕНДАРЬ!$X31=GRID!$B$3:$BI$3),0))*GRID!$B$66*(1-GRID!$B$69),0))</f>
        <v>53856</v>
      </c>
      <c r="T171" s="48" cm="1">
        <f t="array" ref="T171">IF($I$2="Раннее бронирование",
INDEX(GRID!$B$17:$BI$27,MATCH(S$7,GRID!$A$17:$A$27,0),MATCH(1,($U$2=GRID!$B$1:$BI$1)*(КАЛЕНДАРЬ!$X31=GRID!$B$3:$BI$3), 0))*GRID!$B$66,
ROUNDUP(INDEX(GRID!$B$17:$BI$27,MATCH(S$7,GRID!$A$17:$A$27,0),MATCH(1,($U$2=GRID!$B$1:$BI$1)*(КАЛЕНДАРЬ!$X31=GRID!$B$3:$BI$3), 0))*GRID!$B$66*(1-GRID!$B$69),0))</f>
        <v>55556</v>
      </c>
      <c r="U171" s="47" cm="1">
        <f t="array" ref="U171">IF($I$2="Раннее бронирование",
INDEX(GRID!$B$4:$BI$14,MATCH(U$7,GRID!$A$4:$A$14,0),MATCH(1,($U$2=GRID!$B$1:$BI$1)*(КАЛЕНДАРЬ!$X31=GRID!$B$3:$BI$3), 0))*GRID!$B$66,
ROUNDUP(INDEX(GRID!$B$4:$BI$14,MATCH(U$7,GRID!$A$4:$A$14,0),MATCH(1,($U$2=GRID!$B$1:$BI$1)*(КАЛЕНДАРЬ!$X31=GRID!$B$3:$BI$3),0))*GRID!$B$66*(1-GRID!$B$69),0))</f>
        <v>59840</v>
      </c>
      <c r="V171" s="48" cm="1">
        <f t="array" ref="V171">IF($I$2="Раннее бронирование",
INDEX(GRID!$B$17:$BI$27,MATCH(U$7,GRID!$A$17:$A$27,0),MATCH(1,($U$2=GRID!$B$1:$BI$1)*(КАЛЕНДАРЬ!$X31=GRID!$B$3:$BI$3), 0))*GRID!$B$66,
ROUNDUP(INDEX(GRID!$B$17:$BI$27,MATCH(U$7,GRID!$A$17:$A$27,0),MATCH(1,($U$2=GRID!$B$1:$BI$1)*(КАЛЕНДАРЬ!$X31=GRID!$B$3:$BI$3), 0))*GRID!$B$66*(1-GRID!$B$69),0))</f>
        <v>61540</v>
      </c>
      <c r="W171" s="47" cm="1">
        <f t="array" ref="W171">IF($I$2="Раннее бронирование",
INDEX(GRID!$B$4:$BI$14,MATCH(W$7,GRID!$A$4:$A$14,0),MATCH(1,($U$2=GRID!$B$1:$BI$1)*(КАЛЕНДАРЬ!$X31=GRID!$B$3:$BI$3), 0))*GRID!$B$66,
ROUNDUP(INDEX(GRID!$B$4:$BI$14,MATCH(W$7,GRID!$A$4:$A$14,0),MATCH(1,($U$2=GRID!$B$1:$BI$1)*(КАЛЕНДАРЬ!$X31=GRID!$B$3:$BI$3),0))*GRID!$B$66*(1-GRID!$B$69),0))</f>
        <v>215560</v>
      </c>
      <c r="X171" s="48" cm="1">
        <f t="array" ref="X171">IF($I$2="Раннее бронирование",
INDEX(GRID!$B$17:$BI$27,MATCH(W$7,GRID!$A$17:$A$27,0),MATCH(1,($U$2=GRID!$B$1:$BI$1)*(КАЛЕНДАРЬ!$X31=GRID!$B$3:$BI$3), 0))*GRID!$B$66,
ROUNDUP(INDEX(GRID!$B$17:$BI$27,MATCH(W$7,GRID!$A$17:$A$27,0),MATCH(1,($U$2=GRID!$B$1:$BI$1)*(КАЛЕНДАРЬ!$X31=GRID!$B$3:$BI$3), 0))*GRID!$B$66*(1-GRID!$B$69),0))</f>
        <v>217260</v>
      </c>
    </row>
    <row r="172" spans="1:24" hidden="1" x14ac:dyDescent="0.2">
      <c r="A172" s="117" t="s">
        <v>42</v>
      </c>
      <c r="B172" s="117">
        <v>29</v>
      </c>
      <c r="C172" s="47" cm="1">
        <f t="array" ref="C172">IF($I$2="Раннее бронирование",
INDEX(GRID!$B$4:$BI$14,MATCH(C$7,GRID!$A$4:$A$14,0),MATCH(1,($U$2=GRID!$B$1:$BI$1)*(КАЛЕНДАРЬ!$X32=GRID!$B$3:$BI$3), 0))*GRID!$B$66,
ROUNDUP(INDEX(GRID!$B$4:$BI$14,MATCH(C$7,GRID!$A$4:$A$14,0),MATCH(1,($U$2=GRID!$B$1:$BI$1)*(КАЛЕНДАРЬ!$X32=GRID!$B$3:$BI$3),0))*GRID!$B$66*(1-GRID!$B$69),0))</f>
        <v>19720</v>
      </c>
      <c r="D172" s="48" cm="1">
        <f t="array" ref="D172">IF($I$2="Раннее бронирование",
INDEX(GRID!$B$17:$BI$27,MATCH(C$7,GRID!$A$17:$A$27,0),MATCH(1,($U$2=GRID!$B$1:$BI$1)*(КАЛЕНДАРЬ!$X32=GRID!$B$3:$BI$3), 0))*GRID!$B$66,
ROUNDUP(INDEX(GRID!$B$17:$BI$27,MATCH(C$7,GRID!$A$17:$A$27,0),MATCH(1,($U$2=GRID!$B$1:$BI$1)*(КАЛЕНДАРЬ!$X32=GRID!$B$3:$BI$3), 0))*GRID!$B$66*(1-GRID!$B$69),0))</f>
        <v>21420</v>
      </c>
      <c r="E172" s="47" cm="1">
        <f t="array" ref="E172">IF($I$2="Раннее бронирование",
INDEX(GRID!$B$4:$BI$14,MATCH(E$7,GRID!$A$4:$A$14,0),MATCH(1,($U$2=GRID!$B$1:$BI$1)*(КАЛЕНДАРЬ!$X32=GRID!$B$3:$BI$3), 0))*GRID!$B$66,
ROUNDUP(INDEX(GRID!$B$4:$BI$14,MATCH(E$7,GRID!$A$4:$A$14,0),MATCH(1,($U$2=GRID!$B$1:$BI$1)*(КАЛЕНДАРЬ!$X32=GRID!$B$3:$BI$3),0))*GRID!$B$66*(1-GRID!$B$69),0))</f>
        <v>22032</v>
      </c>
      <c r="F172" s="48" cm="1">
        <f t="array" ref="F172">IF($I$2="Раннее бронирование",
INDEX(GRID!$B$17:$BI$27,MATCH(E$7,GRID!$A$17:$A$27,0),MATCH(1,($U$2=GRID!$B$1:$BI$1)*(КАЛЕНДАРЬ!$X32=GRID!$B$3:$BI$3), 0))*GRID!$B$66,
ROUNDUP(INDEX(GRID!$B$17:$BI$27,MATCH(E$7,GRID!$A$17:$A$27,0),MATCH(1,($U$2=GRID!$B$1:$BI$1)*(КАЛЕНДАРЬ!$X32=GRID!$B$3:$BI$3), 0))*GRID!$B$66*(1-GRID!$B$69),0))</f>
        <v>23732</v>
      </c>
      <c r="G172" s="47" cm="1">
        <f t="array" ref="G172">IF($I$2="Раннее бронирование",
INDEX(GRID!$B$4:$BI$14,MATCH(G$7,GRID!$A$4:$A$14,0),MATCH(1,($U$2=GRID!$B$1:$BI$1)*(КАЛЕНДАРЬ!$X32=GRID!$B$3:$BI$3), 0))*GRID!$B$66,
ROUNDUP(INDEX(GRID!$B$4:$BI$14,MATCH(G$7,GRID!$A$4:$A$14,0),MATCH(1,($U$2=GRID!$B$1:$BI$1)*(КАЛЕНДАРЬ!$X32=GRID!$B$3:$BI$3),0))*GRID!$B$66*(1-GRID!$B$69),0))</f>
        <v>24480</v>
      </c>
      <c r="H172" s="48" cm="1">
        <f t="array" ref="H172">IF($I$2="Раннее бронирование",
INDEX(GRID!$B$17:$BI$27,MATCH(G$7,GRID!$A$17:$A$27,0),MATCH(1,($U$2=GRID!$B$1:$BI$1)*(КАЛЕНДАРЬ!$X32=GRID!$B$3:$BI$3), 0))*GRID!$B$66,
ROUNDUP(INDEX(GRID!$B$17:$BI$27,MATCH(G$7,GRID!$A$17:$A$27,0),MATCH(1,($U$2=GRID!$B$1:$BI$1)*(КАЛЕНДАРЬ!$X32=GRID!$B$3:$BI$3), 0))*GRID!$B$66*(1-GRID!$B$69),0))</f>
        <v>26180</v>
      </c>
      <c r="I172" s="47" cm="1">
        <f t="array" ref="I172">IF($I$2="Раннее бронирование",
INDEX(GRID!$B$4:$BI$14,MATCH(I$7,GRID!$A$4:$A$14,0),MATCH(1,($U$2=GRID!$B$1:$BI$1)*(КАЛЕНДАРЬ!$X32=GRID!$B$3:$BI$3), 0))*GRID!$B$66,
ROUNDUP(INDEX(GRID!$B$4:$BI$14,MATCH(I$7,GRID!$A$4:$A$14,0),MATCH(1,($U$2=GRID!$B$1:$BI$1)*(КАЛЕНДАРЬ!$X32=GRID!$B$3:$BI$3),0))*GRID!$B$66*(1-GRID!$B$69),0))</f>
        <v>27336</v>
      </c>
      <c r="J172" s="48" cm="1">
        <f t="array" ref="J172">IF($I$2="Раннее бронирование",
INDEX(GRID!$B$17:$BI$27,MATCH(I$7,GRID!$A$17:$A$27,0),MATCH(1,($U$2=GRID!$B$1:$BI$1)*(КАЛЕНДАРЬ!$X32=GRID!$B$3:$BI$3), 0))*GRID!$B$66,
ROUNDUP(INDEX(GRID!$B$17:$BI$27,MATCH(I$7,GRID!$A$17:$A$27,0),MATCH(1,($U$2=GRID!$B$1:$BI$1)*(КАЛЕНДАРЬ!$X32=GRID!$B$3:$BI$3), 0))*GRID!$B$66*(1-GRID!$B$69),0))</f>
        <v>29036</v>
      </c>
      <c r="K172" s="47" cm="1">
        <f t="array" ref="K172">IF($I$2="Раннее бронирование",
INDEX(GRID!$B$4:$BI$14,MATCH(K$7,GRID!$A$4:$A$14,0),MATCH(1,($U$2=GRID!$B$1:$BI$1)*(КАЛЕНДАРЬ!$X32=GRID!$B$3:$BI$3), 0))*GRID!$B$66,
ROUNDUP(INDEX(GRID!$B$4:$BI$14,MATCH(K$7,GRID!$A$4:$A$14,0),MATCH(1,($U$2=GRID!$B$1:$BI$1)*(КАЛЕНДАРЬ!$X32=GRID!$B$3:$BI$3),0))*GRID!$B$66*(1-GRID!$B$69),0))</f>
        <v>30464</v>
      </c>
      <c r="L172" s="48" cm="1">
        <f t="array" ref="L172">IF($I$2="Раннее бронирование",
INDEX(GRID!$B$17:$BI$27,MATCH(K$7,GRID!$A$17:$A$27,0),MATCH(1,($U$2=GRID!$B$1:$BI$1)*(КАЛЕНДАРЬ!$X32=GRID!$B$3:$BI$3), 0))*GRID!$B$66,
ROUNDUP(INDEX(GRID!$B$17:$BI$27,MATCH(K$7,GRID!$A$17:$A$27,0),MATCH(1,($U$2=GRID!$B$1:$BI$1)*(КАЛЕНДАРЬ!$X32=GRID!$B$3:$BI$3), 0))*GRID!$B$66*(1-GRID!$B$69),0))</f>
        <v>32164</v>
      </c>
      <c r="M172" s="47" cm="1">
        <f t="array" ref="M172">IF($I$2="Раннее бронирование",
INDEX(GRID!$B$4:$BI$14,MATCH(M$7,GRID!$A$4:$A$14,0),MATCH(1,($U$2=GRID!$B$1:$BI$1)*(КАЛЕНДАРЬ!$X32=GRID!$B$3:$BI$3), 0))*GRID!$B$66,
ROUNDUP(INDEX(GRID!$B$4:$BI$14,MATCH(M$7,GRID!$A$4:$A$14,0),MATCH(1,($U$2=GRID!$B$1:$BI$1)*(КАЛЕНДАРЬ!$X32=GRID!$B$3:$BI$3),0))*GRID!$B$66*(1-GRID!$B$69),0))</f>
        <v>34000</v>
      </c>
      <c r="N172" s="48" cm="1">
        <f t="array" ref="N172">IF($I$2="Раннее бронирование",
INDEX(GRID!$B$17:$BI$27,MATCH(M$7,GRID!$A$17:$A$27,0),MATCH(1,($U$2=GRID!$B$1:$BI$1)*(КАЛЕНДАРЬ!$X32=GRID!$B$3:$BI$3), 0))*GRID!$B$66,
ROUNDUP(INDEX(GRID!$B$17:$BI$27,MATCH(M$7,GRID!$A$17:$A$27,0),MATCH(1,($U$2=GRID!$B$1:$BI$1)*(КАЛЕНДАРЬ!$X32=GRID!$B$3:$BI$3), 0))*GRID!$B$66*(1-GRID!$B$69),0))</f>
        <v>35700</v>
      </c>
      <c r="O172" s="47" cm="1">
        <f t="array" ref="O172">IF($I$2="Раннее бронирование",
INDEX(GRID!$B$4:$BI$14,MATCH(O$7,GRID!$A$4:$A$14,0),MATCH(1,($U$2=GRID!$B$1:$BI$1)*(КАЛЕНДАРЬ!$X32=GRID!$B$3:$BI$3), 0))*GRID!$B$66,
ROUNDUP(INDEX(GRID!$B$4:$BI$14,MATCH(O$7,GRID!$A$4:$A$14,0),MATCH(1,($U$2=GRID!$B$1:$BI$1)*(КАЛЕНДАРЬ!$X32=GRID!$B$3:$BI$3),0))*GRID!$B$66*(1-GRID!$B$69),0))</f>
        <v>38420</v>
      </c>
      <c r="P172" s="48" cm="1">
        <f t="array" ref="P172">IF($I$2="Раннее бронирование",
INDEX(GRID!$B$17:$BI$27,MATCH(O$7,GRID!$A$17:$A$27,0),MATCH(1,($U$2=GRID!$B$1:$BI$1)*(КАЛЕНДАРЬ!$X32=GRID!$B$3:$BI$3), 0))*GRID!$B$66,
ROUNDUP(INDEX(GRID!$B$17:$BI$27,MATCH(O$7,GRID!$A$17:$A$27,0),MATCH(1,($U$2=GRID!$B$1:$BI$1)*(КАЛЕНДАРЬ!$X32=GRID!$B$3:$BI$3), 0))*GRID!$B$66*(1-GRID!$B$69),0))</f>
        <v>40120</v>
      </c>
      <c r="Q172" s="47" cm="1">
        <f t="array" ref="Q172">IF($I$2="Раннее бронирование",
INDEX(GRID!$B$4:$BI$14,MATCH(Q$7,GRID!$A$4:$A$14,0),MATCH(1,($U$2=GRID!$B$1:$BI$1)*(КАЛЕНДАРЬ!$X32=GRID!$B$3:$BI$3), 0))*GRID!$B$66,
ROUNDUP(INDEX(GRID!$B$4:$BI$14,MATCH(Q$7,GRID!$A$4:$A$14,0),MATCH(1,($U$2=GRID!$B$1:$BI$1)*(КАЛЕНДАРЬ!$X32=GRID!$B$3:$BI$3),0))*GRID!$B$66*(1-GRID!$B$69),0))</f>
        <v>43384</v>
      </c>
      <c r="R172" s="48" cm="1">
        <f t="array" ref="R172">IF($I$2="Раннее бронирование",
INDEX(GRID!$B$17:$BI$27,MATCH(Q$7,GRID!$A$17:$A$27,0),MATCH(1,($U$2=GRID!$B$1:$BI$1)*(КАЛЕНДАРЬ!$X32=GRID!$B$3:$BI$3), 0))*GRID!$B$66,
ROUNDUP(INDEX(GRID!$B$17:$BI$27,MATCH(Q$7,GRID!$A$17:$A$27,0),MATCH(1,($U$2=GRID!$B$1:$BI$1)*(КАЛЕНДАРЬ!$X32=GRID!$B$3:$BI$3), 0))*GRID!$B$66*(1-GRID!$B$69),0))</f>
        <v>45084</v>
      </c>
      <c r="S172" s="47" cm="1">
        <f t="array" ref="S172">IF($I$2="Раннее бронирование",
INDEX(GRID!$B$4:$BI$14,MATCH(S$7,GRID!$A$4:$A$14,0),MATCH(1,($U$2=GRID!$B$1:$BI$1)*(КАЛЕНДАРЬ!$X32=GRID!$B$3:$BI$3), 0))*GRID!$B$66,
ROUNDUP(INDEX(GRID!$B$4:$BI$14,MATCH(S$7,GRID!$A$4:$A$14,0),MATCH(1,($U$2=GRID!$B$1:$BI$1)*(КАЛЕНДАРЬ!$X32=GRID!$B$3:$BI$3),0))*GRID!$B$66*(1-GRID!$B$69),0))</f>
        <v>53856</v>
      </c>
      <c r="T172" s="48" cm="1">
        <f t="array" ref="T172">IF($I$2="Раннее бронирование",
INDEX(GRID!$B$17:$BI$27,MATCH(S$7,GRID!$A$17:$A$27,0),MATCH(1,($U$2=GRID!$B$1:$BI$1)*(КАЛЕНДАРЬ!$X32=GRID!$B$3:$BI$3), 0))*GRID!$B$66,
ROUNDUP(INDEX(GRID!$B$17:$BI$27,MATCH(S$7,GRID!$A$17:$A$27,0),MATCH(1,($U$2=GRID!$B$1:$BI$1)*(КАЛЕНДАРЬ!$X32=GRID!$B$3:$BI$3), 0))*GRID!$B$66*(1-GRID!$B$69),0))</f>
        <v>55556</v>
      </c>
      <c r="U172" s="47" cm="1">
        <f t="array" ref="U172">IF($I$2="Раннее бронирование",
INDEX(GRID!$B$4:$BI$14,MATCH(U$7,GRID!$A$4:$A$14,0),MATCH(1,($U$2=GRID!$B$1:$BI$1)*(КАЛЕНДАРЬ!$X32=GRID!$B$3:$BI$3), 0))*GRID!$B$66,
ROUNDUP(INDEX(GRID!$B$4:$BI$14,MATCH(U$7,GRID!$A$4:$A$14,0),MATCH(1,($U$2=GRID!$B$1:$BI$1)*(КАЛЕНДАРЬ!$X32=GRID!$B$3:$BI$3),0))*GRID!$B$66*(1-GRID!$B$69),0))</f>
        <v>59840</v>
      </c>
      <c r="V172" s="48" cm="1">
        <f t="array" ref="V172">IF($I$2="Раннее бронирование",
INDEX(GRID!$B$17:$BI$27,MATCH(U$7,GRID!$A$17:$A$27,0),MATCH(1,($U$2=GRID!$B$1:$BI$1)*(КАЛЕНДАРЬ!$X32=GRID!$B$3:$BI$3), 0))*GRID!$B$66,
ROUNDUP(INDEX(GRID!$B$17:$BI$27,MATCH(U$7,GRID!$A$17:$A$27,0),MATCH(1,($U$2=GRID!$B$1:$BI$1)*(КАЛЕНДАРЬ!$X32=GRID!$B$3:$BI$3), 0))*GRID!$B$66*(1-GRID!$B$69),0))</f>
        <v>61540</v>
      </c>
      <c r="W172" s="47" cm="1">
        <f t="array" ref="W172">IF($I$2="Раннее бронирование",
INDEX(GRID!$B$4:$BI$14,MATCH(W$7,GRID!$A$4:$A$14,0),MATCH(1,($U$2=GRID!$B$1:$BI$1)*(КАЛЕНДАРЬ!$X32=GRID!$B$3:$BI$3), 0))*GRID!$B$66,
ROUNDUP(INDEX(GRID!$B$4:$BI$14,MATCH(W$7,GRID!$A$4:$A$14,0),MATCH(1,($U$2=GRID!$B$1:$BI$1)*(КАЛЕНДАРЬ!$X32=GRID!$B$3:$BI$3),0))*GRID!$B$66*(1-GRID!$B$69),0))</f>
        <v>215560</v>
      </c>
      <c r="X172" s="48" cm="1">
        <f t="array" ref="X172">IF($I$2="Раннее бронирование",
INDEX(GRID!$B$17:$BI$27,MATCH(W$7,GRID!$A$17:$A$27,0),MATCH(1,($U$2=GRID!$B$1:$BI$1)*(КАЛЕНДАРЬ!$X32=GRID!$B$3:$BI$3), 0))*GRID!$B$66,
ROUNDUP(INDEX(GRID!$B$17:$BI$27,MATCH(W$7,GRID!$A$17:$A$27,0),MATCH(1,($U$2=GRID!$B$1:$BI$1)*(КАЛЕНДАРЬ!$X32=GRID!$B$3:$BI$3), 0))*GRID!$B$66*(1-GRID!$B$69),0))</f>
        <v>217260</v>
      </c>
    </row>
    <row r="173" spans="1:24" hidden="1" x14ac:dyDescent="0.2">
      <c r="A173" s="117" t="s">
        <v>43</v>
      </c>
      <c r="B173" s="117">
        <v>30</v>
      </c>
      <c r="C173" s="47" cm="1">
        <f t="array" ref="C173">IF($I$2="Раннее бронирование",
INDEX(GRID!$B$4:$BI$14,MATCH(C$7,GRID!$A$4:$A$14,0),MATCH(1,($U$2=GRID!$B$1:$BI$1)*(КАЛЕНДАРЬ!$X33=GRID!$B$3:$BI$3), 0))*GRID!$B$66,
ROUNDUP(INDEX(GRID!$B$4:$BI$14,MATCH(C$7,GRID!$A$4:$A$14,0),MATCH(1,($U$2=GRID!$B$1:$BI$1)*(КАЛЕНДАРЬ!$X33=GRID!$B$3:$BI$3),0))*GRID!$B$66*(1-GRID!$B$69),0))</f>
        <v>14280</v>
      </c>
      <c r="D173" s="48" cm="1">
        <f t="array" ref="D173">IF($I$2="Раннее бронирование",
INDEX(GRID!$B$17:$BI$27,MATCH(C$7,GRID!$A$17:$A$27,0),MATCH(1,($U$2=GRID!$B$1:$BI$1)*(КАЛЕНДАРЬ!$X33=GRID!$B$3:$BI$3), 0))*GRID!$B$66,
ROUNDUP(INDEX(GRID!$B$17:$BI$27,MATCH(C$7,GRID!$A$17:$A$27,0),MATCH(1,($U$2=GRID!$B$1:$BI$1)*(КАЛЕНДАРЬ!$X33=GRID!$B$3:$BI$3), 0))*GRID!$B$66*(1-GRID!$B$69),0))</f>
        <v>15980</v>
      </c>
      <c r="E173" s="47" cm="1">
        <f t="array" ref="E173">IF($I$2="Раннее бронирование",
INDEX(GRID!$B$4:$BI$14,MATCH(E$7,GRID!$A$4:$A$14,0),MATCH(1,($U$2=GRID!$B$1:$BI$1)*(КАЛЕНДАРЬ!$X33=GRID!$B$3:$BI$3), 0))*GRID!$B$66,
ROUNDUP(INDEX(GRID!$B$4:$BI$14,MATCH(E$7,GRID!$A$4:$A$14,0),MATCH(1,($U$2=GRID!$B$1:$BI$1)*(КАЛЕНДАРЬ!$X33=GRID!$B$3:$BI$3),0))*GRID!$B$66*(1-GRID!$B$69),0))</f>
        <v>15776</v>
      </c>
      <c r="F173" s="48" cm="1">
        <f t="array" ref="F173">IF($I$2="Раннее бронирование",
INDEX(GRID!$B$17:$BI$27,MATCH(E$7,GRID!$A$17:$A$27,0),MATCH(1,($U$2=GRID!$B$1:$BI$1)*(КАЛЕНДАРЬ!$X33=GRID!$B$3:$BI$3), 0))*GRID!$B$66,
ROUNDUP(INDEX(GRID!$B$17:$BI$27,MATCH(E$7,GRID!$A$17:$A$27,0),MATCH(1,($U$2=GRID!$B$1:$BI$1)*(КАЛЕНДАРЬ!$X33=GRID!$B$3:$BI$3), 0))*GRID!$B$66*(1-GRID!$B$69),0))</f>
        <v>17476</v>
      </c>
      <c r="G173" s="47" cm="1">
        <f t="array" ref="G173">IF($I$2="Раннее бронирование",
INDEX(GRID!$B$4:$BI$14,MATCH(G$7,GRID!$A$4:$A$14,0),MATCH(1,($U$2=GRID!$B$1:$BI$1)*(КАЛЕНДАРЬ!$X33=GRID!$B$3:$BI$3), 0))*GRID!$B$66,
ROUNDUP(INDEX(GRID!$B$4:$BI$14,MATCH(G$7,GRID!$A$4:$A$14,0),MATCH(1,($U$2=GRID!$B$1:$BI$1)*(КАЛЕНДАРЬ!$X33=GRID!$B$3:$BI$3),0))*GRID!$B$66*(1-GRID!$B$69),0))</f>
        <v>17408</v>
      </c>
      <c r="H173" s="48" cm="1">
        <f t="array" ref="H173">IF($I$2="Раннее бронирование",
INDEX(GRID!$B$17:$BI$27,MATCH(G$7,GRID!$A$17:$A$27,0),MATCH(1,($U$2=GRID!$B$1:$BI$1)*(КАЛЕНДАРЬ!$X33=GRID!$B$3:$BI$3), 0))*GRID!$B$66,
ROUNDUP(INDEX(GRID!$B$17:$BI$27,MATCH(G$7,GRID!$A$17:$A$27,0),MATCH(1,($U$2=GRID!$B$1:$BI$1)*(КАЛЕНДАРЬ!$X33=GRID!$B$3:$BI$3), 0))*GRID!$B$66*(1-GRID!$B$69),0))</f>
        <v>19108</v>
      </c>
      <c r="I173" s="47" cm="1">
        <f t="array" ref="I173">IF($I$2="Раннее бронирование",
INDEX(GRID!$B$4:$BI$14,MATCH(I$7,GRID!$A$4:$A$14,0),MATCH(1,($U$2=GRID!$B$1:$BI$1)*(КАЛЕНДАРЬ!$X33=GRID!$B$3:$BI$3), 0))*GRID!$B$66,
ROUNDUP(INDEX(GRID!$B$4:$BI$14,MATCH(I$7,GRID!$A$4:$A$14,0),MATCH(1,($U$2=GRID!$B$1:$BI$1)*(КАЛЕНДАРЬ!$X33=GRID!$B$3:$BI$3),0))*GRID!$B$66*(1-GRID!$B$69),0))</f>
        <v>19244</v>
      </c>
      <c r="J173" s="48" cm="1">
        <f t="array" ref="J173">IF($I$2="Раннее бронирование",
INDEX(GRID!$B$17:$BI$27,MATCH(I$7,GRID!$A$17:$A$27,0),MATCH(1,($U$2=GRID!$B$1:$BI$1)*(КАЛЕНДАРЬ!$X33=GRID!$B$3:$BI$3), 0))*GRID!$B$66,
ROUNDUP(INDEX(GRID!$B$17:$BI$27,MATCH(I$7,GRID!$A$17:$A$27,0),MATCH(1,($U$2=GRID!$B$1:$BI$1)*(КАЛЕНДАРЬ!$X33=GRID!$B$3:$BI$3), 0))*GRID!$B$66*(1-GRID!$B$69),0))</f>
        <v>20944</v>
      </c>
      <c r="K173" s="47" cm="1">
        <f t="array" ref="K173">IF($I$2="Раннее бронирование",
INDEX(GRID!$B$4:$BI$14,MATCH(K$7,GRID!$A$4:$A$14,0),MATCH(1,($U$2=GRID!$B$1:$BI$1)*(КАЛЕНДАРЬ!$X33=GRID!$B$3:$BI$3), 0))*GRID!$B$66,
ROUNDUP(INDEX(GRID!$B$4:$BI$14,MATCH(K$7,GRID!$A$4:$A$14,0),MATCH(1,($U$2=GRID!$B$1:$BI$1)*(КАЛЕНДАРЬ!$X33=GRID!$B$3:$BI$3),0))*GRID!$B$66*(1-GRID!$B$69),0))</f>
        <v>21216</v>
      </c>
      <c r="L173" s="48" cm="1">
        <f t="array" ref="L173">IF($I$2="Раннее бронирование",
INDEX(GRID!$B$17:$BI$27,MATCH(K$7,GRID!$A$17:$A$27,0),MATCH(1,($U$2=GRID!$B$1:$BI$1)*(КАЛЕНДАРЬ!$X33=GRID!$B$3:$BI$3), 0))*GRID!$B$66,
ROUNDUP(INDEX(GRID!$B$17:$BI$27,MATCH(K$7,GRID!$A$17:$A$27,0),MATCH(1,($U$2=GRID!$B$1:$BI$1)*(КАЛЕНДАРЬ!$X33=GRID!$B$3:$BI$3), 0))*GRID!$B$66*(1-GRID!$B$69),0))</f>
        <v>22916</v>
      </c>
      <c r="M173" s="47" cm="1">
        <f t="array" ref="M173">IF($I$2="Раннее бронирование",
INDEX(GRID!$B$4:$BI$14,MATCH(M$7,GRID!$A$4:$A$14,0),MATCH(1,($U$2=GRID!$B$1:$BI$1)*(КАЛЕНДАРЬ!$X33=GRID!$B$3:$BI$3), 0))*GRID!$B$66,
ROUNDUP(INDEX(GRID!$B$4:$BI$14,MATCH(M$7,GRID!$A$4:$A$14,0),MATCH(1,($U$2=GRID!$B$1:$BI$1)*(КАЛЕНДАРЬ!$X33=GRID!$B$3:$BI$3),0))*GRID!$B$66*(1-GRID!$B$69),0))</f>
        <v>23392</v>
      </c>
      <c r="N173" s="48" cm="1">
        <f t="array" ref="N173">IF($I$2="Раннее бронирование",
INDEX(GRID!$B$17:$BI$27,MATCH(M$7,GRID!$A$17:$A$27,0),MATCH(1,($U$2=GRID!$B$1:$BI$1)*(КАЛЕНДАРЬ!$X33=GRID!$B$3:$BI$3), 0))*GRID!$B$66,
ROUNDUP(INDEX(GRID!$B$17:$BI$27,MATCH(M$7,GRID!$A$17:$A$27,0),MATCH(1,($U$2=GRID!$B$1:$BI$1)*(КАЛЕНДАРЬ!$X33=GRID!$B$3:$BI$3), 0))*GRID!$B$66*(1-GRID!$B$69),0))</f>
        <v>25092</v>
      </c>
      <c r="O173" s="47" cm="1">
        <f t="array" ref="O173">IF($I$2="Раннее бронирование",
INDEX(GRID!$B$4:$BI$14,MATCH(O$7,GRID!$A$4:$A$14,0),MATCH(1,($U$2=GRID!$B$1:$BI$1)*(КАЛЕНДАРЬ!$X33=GRID!$B$3:$BI$3), 0))*GRID!$B$66,
ROUNDUP(INDEX(GRID!$B$4:$BI$14,MATCH(O$7,GRID!$A$4:$A$14,0),MATCH(1,($U$2=GRID!$B$1:$BI$1)*(КАЛЕНДАРЬ!$X33=GRID!$B$3:$BI$3),0))*GRID!$B$66*(1-GRID!$B$69),0))</f>
        <v>27948</v>
      </c>
      <c r="P173" s="48" cm="1">
        <f t="array" ref="P173">IF($I$2="Раннее бронирование",
INDEX(GRID!$B$17:$BI$27,MATCH(O$7,GRID!$A$17:$A$27,0),MATCH(1,($U$2=GRID!$B$1:$BI$1)*(КАЛЕНДАРЬ!$X33=GRID!$B$3:$BI$3), 0))*GRID!$B$66,
ROUNDUP(INDEX(GRID!$B$17:$BI$27,MATCH(O$7,GRID!$A$17:$A$27,0),MATCH(1,($U$2=GRID!$B$1:$BI$1)*(КАЛЕНДАРЬ!$X33=GRID!$B$3:$BI$3), 0))*GRID!$B$66*(1-GRID!$B$69),0))</f>
        <v>29648</v>
      </c>
      <c r="Q173" s="47" cm="1">
        <f t="array" ref="Q173">IF($I$2="Раннее бронирование",
INDEX(GRID!$B$4:$BI$14,MATCH(Q$7,GRID!$A$4:$A$14,0),MATCH(1,($U$2=GRID!$B$1:$BI$1)*(КАЛЕНДАРЬ!$X33=GRID!$B$3:$BI$3), 0))*GRID!$B$66,
ROUNDUP(INDEX(GRID!$B$4:$BI$14,MATCH(Q$7,GRID!$A$4:$A$14,0),MATCH(1,($U$2=GRID!$B$1:$BI$1)*(КАЛЕНДАРЬ!$X33=GRID!$B$3:$BI$3),0))*GRID!$B$66*(1-GRID!$B$69),0))</f>
        <v>31416</v>
      </c>
      <c r="R173" s="48" cm="1">
        <f t="array" ref="R173">IF($I$2="Раннее бронирование",
INDEX(GRID!$B$17:$BI$27,MATCH(Q$7,GRID!$A$17:$A$27,0),MATCH(1,($U$2=GRID!$B$1:$BI$1)*(КАЛЕНДАРЬ!$X33=GRID!$B$3:$BI$3), 0))*GRID!$B$66,
ROUNDUP(INDEX(GRID!$B$17:$BI$27,MATCH(Q$7,GRID!$A$17:$A$27,0),MATCH(1,($U$2=GRID!$B$1:$BI$1)*(КАЛЕНДАРЬ!$X33=GRID!$B$3:$BI$3), 0))*GRID!$B$66*(1-GRID!$B$69),0))</f>
        <v>33116</v>
      </c>
      <c r="S173" s="47" cm="1">
        <f t="array" ref="S173">IF($I$2="Раннее бронирование",
INDEX(GRID!$B$4:$BI$14,MATCH(S$7,GRID!$A$4:$A$14,0),MATCH(1,($U$2=GRID!$B$1:$BI$1)*(КАЛЕНДАРЬ!$X33=GRID!$B$3:$BI$3), 0))*GRID!$B$66,
ROUNDUP(INDEX(GRID!$B$4:$BI$14,MATCH(S$7,GRID!$A$4:$A$14,0),MATCH(1,($U$2=GRID!$B$1:$BI$1)*(КАЛЕНДАРЬ!$X33=GRID!$B$3:$BI$3),0))*GRID!$B$66*(1-GRID!$B$69),0))</f>
        <v>38352</v>
      </c>
      <c r="T173" s="48" cm="1">
        <f t="array" ref="T173">IF($I$2="Раннее бронирование",
INDEX(GRID!$B$17:$BI$27,MATCH(S$7,GRID!$A$17:$A$27,0),MATCH(1,($U$2=GRID!$B$1:$BI$1)*(КАЛЕНДАРЬ!$X33=GRID!$B$3:$BI$3), 0))*GRID!$B$66,
ROUNDUP(INDEX(GRID!$B$17:$BI$27,MATCH(S$7,GRID!$A$17:$A$27,0),MATCH(1,($U$2=GRID!$B$1:$BI$1)*(КАЛЕНДАРЬ!$X33=GRID!$B$3:$BI$3), 0))*GRID!$B$66*(1-GRID!$B$69),0))</f>
        <v>40052</v>
      </c>
      <c r="U173" s="47" cm="1">
        <f t="array" ref="U173">IF($I$2="Раннее бронирование",
INDEX(GRID!$B$4:$BI$14,MATCH(U$7,GRID!$A$4:$A$14,0),MATCH(1,($U$2=GRID!$B$1:$BI$1)*(КАЛЕНДАРЬ!$X33=GRID!$B$3:$BI$3), 0))*GRID!$B$66,
ROUNDUP(INDEX(GRID!$B$4:$BI$14,MATCH(U$7,GRID!$A$4:$A$14,0),MATCH(1,($U$2=GRID!$B$1:$BI$1)*(КАЛЕНДАРЬ!$X33=GRID!$B$3:$BI$3),0))*GRID!$B$66*(1-GRID!$B$69),0))</f>
        <v>43520</v>
      </c>
      <c r="V173" s="48" cm="1">
        <f t="array" ref="V173">IF($I$2="Раннее бронирование",
INDEX(GRID!$B$17:$BI$27,MATCH(U$7,GRID!$A$17:$A$27,0),MATCH(1,($U$2=GRID!$B$1:$BI$1)*(КАЛЕНДАРЬ!$X33=GRID!$B$3:$BI$3), 0))*GRID!$B$66,
ROUNDUP(INDEX(GRID!$B$17:$BI$27,MATCH(U$7,GRID!$A$17:$A$27,0),MATCH(1,($U$2=GRID!$B$1:$BI$1)*(КАЛЕНДАРЬ!$X33=GRID!$B$3:$BI$3), 0))*GRID!$B$66*(1-GRID!$B$69),0))</f>
        <v>45220</v>
      </c>
      <c r="W173" s="47" cm="1">
        <f t="array" ref="W173">IF($I$2="Раннее бронирование",
INDEX(GRID!$B$4:$BI$14,MATCH(W$7,GRID!$A$4:$A$14,0),MATCH(1,($U$2=GRID!$B$1:$BI$1)*(КАЛЕНДАРЬ!$X33=GRID!$B$3:$BI$3), 0))*GRID!$B$66,
ROUNDUP(INDEX(GRID!$B$4:$BI$14,MATCH(W$7,GRID!$A$4:$A$14,0),MATCH(1,($U$2=GRID!$B$1:$BI$1)*(КАЛЕНДАРЬ!$X33=GRID!$B$3:$BI$3),0))*GRID!$B$66*(1-GRID!$B$69),0))</f>
        <v>170000</v>
      </c>
      <c r="X173" s="48" cm="1">
        <f t="array" ref="X173">IF($I$2="Раннее бронирование",
INDEX(GRID!$B$17:$BI$27,MATCH(W$7,GRID!$A$17:$A$27,0),MATCH(1,($U$2=GRID!$B$1:$BI$1)*(КАЛЕНДАРЬ!$X33=GRID!$B$3:$BI$3), 0))*GRID!$B$66,
ROUNDUP(INDEX(GRID!$B$17:$BI$27,MATCH(W$7,GRID!$A$17:$A$27,0),MATCH(1,($U$2=GRID!$B$1:$BI$1)*(КАЛЕНДАРЬ!$X33=GRID!$B$3:$BI$3), 0))*GRID!$B$66*(1-GRID!$B$69),0))</f>
        <v>171700</v>
      </c>
    </row>
    <row r="174" spans="1:24" hidden="1" x14ac:dyDescent="0.2">
      <c r="A174" s="117" t="s">
        <v>44</v>
      </c>
      <c r="B174" s="117">
        <v>31</v>
      </c>
      <c r="C174" s="47" cm="1">
        <f t="array" ref="C174">IF($I$2="Раннее бронирование",
INDEX(GRID!$B$4:$BI$14,MATCH(C$7,GRID!$A$4:$A$14,0),MATCH(1,($U$2=GRID!$B$1:$BI$1)*(КАЛЕНДАРЬ!$X34=GRID!$B$3:$BI$3), 0))*GRID!$B$66,
ROUNDUP(INDEX(GRID!$B$4:$BI$14,MATCH(C$7,GRID!$A$4:$A$14,0),MATCH(1,($U$2=GRID!$B$1:$BI$1)*(КАЛЕНДАРЬ!$X34=GRID!$B$3:$BI$3),0))*GRID!$B$66*(1-GRID!$B$69),0))</f>
        <v>14960</v>
      </c>
      <c r="D174" s="48" cm="1">
        <f t="array" ref="D174">IF($I$2="Раннее бронирование",
INDEX(GRID!$B$17:$BI$27,MATCH(C$7,GRID!$A$17:$A$27,0),MATCH(1,($U$2=GRID!$B$1:$BI$1)*(КАЛЕНДАРЬ!$X34=GRID!$B$3:$BI$3), 0))*GRID!$B$66,
ROUNDUP(INDEX(GRID!$B$17:$BI$27,MATCH(C$7,GRID!$A$17:$A$27,0),MATCH(1,($U$2=GRID!$B$1:$BI$1)*(КАЛЕНДАРЬ!$X34=GRID!$B$3:$BI$3), 0))*GRID!$B$66*(1-GRID!$B$69),0))</f>
        <v>16660</v>
      </c>
      <c r="E174" s="47" cm="1">
        <f t="array" ref="E174">IF($I$2="Раннее бронирование",
INDEX(GRID!$B$4:$BI$14,MATCH(E$7,GRID!$A$4:$A$14,0),MATCH(1,($U$2=GRID!$B$1:$BI$1)*(КАЛЕНДАРЬ!$X34=GRID!$B$3:$BI$3), 0))*GRID!$B$66,
ROUNDUP(INDEX(GRID!$B$4:$BI$14,MATCH(E$7,GRID!$A$4:$A$14,0),MATCH(1,($U$2=GRID!$B$1:$BI$1)*(КАЛЕНДАРЬ!$X34=GRID!$B$3:$BI$3),0))*GRID!$B$66*(1-GRID!$B$69),0))</f>
        <v>16524</v>
      </c>
      <c r="F174" s="48" cm="1">
        <f t="array" ref="F174">IF($I$2="Раннее бронирование",
INDEX(GRID!$B$17:$BI$27,MATCH(E$7,GRID!$A$17:$A$27,0),MATCH(1,($U$2=GRID!$B$1:$BI$1)*(КАЛЕНДАРЬ!$X34=GRID!$B$3:$BI$3), 0))*GRID!$B$66,
ROUNDUP(INDEX(GRID!$B$17:$BI$27,MATCH(E$7,GRID!$A$17:$A$27,0),MATCH(1,($U$2=GRID!$B$1:$BI$1)*(КАЛЕНДАРЬ!$X34=GRID!$B$3:$BI$3), 0))*GRID!$B$66*(1-GRID!$B$69),0))</f>
        <v>18224</v>
      </c>
      <c r="G174" s="47" cm="1">
        <f t="array" ref="G174">IF($I$2="Раннее бронирование",
INDEX(GRID!$B$4:$BI$14,MATCH(G$7,GRID!$A$4:$A$14,0),MATCH(1,($U$2=GRID!$B$1:$BI$1)*(КАЛЕНДАРЬ!$X34=GRID!$B$3:$BI$3), 0))*GRID!$B$66,
ROUNDUP(INDEX(GRID!$B$4:$BI$14,MATCH(G$7,GRID!$A$4:$A$14,0),MATCH(1,($U$2=GRID!$B$1:$BI$1)*(КАЛЕНДАРЬ!$X34=GRID!$B$3:$BI$3),0))*GRID!$B$66*(1-GRID!$B$69),0))</f>
        <v>18292</v>
      </c>
      <c r="H174" s="48" cm="1">
        <f t="array" ref="H174">IF($I$2="Раннее бронирование",
INDEX(GRID!$B$17:$BI$27,MATCH(G$7,GRID!$A$17:$A$27,0),MATCH(1,($U$2=GRID!$B$1:$BI$1)*(КАЛЕНДАРЬ!$X34=GRID!$B$3:$BI$3), 0))*GRID!$B$66,
ROUNDUP(INDEX(GRID!$B$17:$BI$27,MATCH(G$7,GRID!$A$17:$A$27,0),MATCH(1,($U$2=GRID!$B$1:$BI$1)*(КАЛЕНДАРЬ!$X34=GRID!$B$3:$BI$3), 0))*GRID!$B$66*(1-GRID!$B$69),0))</f>
        <v>19992</v>
      </c>
      <c r="I174" s="47" cm="1">
        <f t="array" ref="I174">IF($I$2="Раннее бронирование",
INDEX(GRID!$B$4:$BI$14,MATCH(I$7,GRID!$A$4:$A$14,0),MATCH(1,($U$2=GRID!$B$1:$BI$1)*(КАЛЕНДАРЬ!$X34=GRID!$B$3:$BI$3), 0))*GRID!$B$66,
ROUNDUP(INDEX(GRID!$B$4:$BI$14,MATCH(I$7,GRID!$A$4:$A$14,0),MATCH(1,($U$2=GRID!$B$1:$BI$1)*(КАЛЕНДАРЬ!$X34=GRID!$B$3:$BI$3),0))*GRID!$B$66*(1-GRID!$B$69),0))</f>
        <v>20196</v>
      </c>
      <c r="J174" s="48" cm="1">
        <f t="array" ref="J174">IF($I$2="Раннее бронирование",
INDEX(GRID!$B$17:$BI$27,MATCH(I$7,GRID!$A$17:$A$27,0),MATCH(1,($U$2=GRID!$B$1:$BI$1)*(КАЛЕНДАРЬ!$X34=GRID!$B$3:$BI$3), 0))*GRID!$B$66,
ROUNDUP(INDEX(GRID!$B$17:$BI$27,MATCH(I$7,GRID!$A$17:$A$27,0),MATCH(1,($U$2=GRID!$B$1:$BI$1)*(КАЛЕНДАРЬ!$X34=GRID!$B$3:$BI$3), 0))*GRID!$B$66*(1-GRID!$B$69),0))</f>
        <v>21896</v>
      </c>
      <c r="K174" s="47" cm="1">
        <f t="array" ref="K174">IF($I$2="Раннее бронирование",
INDEX(GRID!$B$4:$BI$14,MATCH(K$7,GRID!$A$4:$A$14,0),MATCH(1,($U$2=GRID!$B$1:$BI$1)*(КАЛЕНДАРЬ!$X34=GRID!$B$3:$BI$3), 0))*GRID!$B$66,
ROUNDUP(INDEX(GRID!$B$4:$BI$14,MATCH(K$7,GRID!$A$4:$A$14,0),MATCH(1,($U$2=GRID!$B$1:$BI$1)*(КАЛЕНДАРЬ!$X34=GRID!$B$3:$BI$3),0))*GRID!$B$66*(1-GRID!$B$69),0))</f>
        <v>22304</v>
      </c>
      <c r="L174" s="48" cm="1">
        <f t="array" ref="L174">IF($I$2="Раннее бронирование",
INDEX(GRID!$B$17:$BI$27,MATCH(K$7,GRID!$A$17:$A$27,0),MATCH(1,($U$2=GRID!$B$1:$BI$1)*(КАЛЕНДАРЬ!$X34=GRID!$B$3:$BI$3), 0))*GRID!$B$66,
ROUNDUP(INDEX(GRID!$B$17:$BI$27,MATCH(K$7,GRID!$A$17:$A$27,0),MATCH(1,($U$2=GRID!$B$1:$BI$1)*(КАЛЕНДАРЬ!$X34=GRID!$B$3:$BI$3), 0))*GRID!$B$66*(1-GRID!$B$69),0))</f>
        <v>24004</v>
      </c>
      <c r="M174" s="47" cm="1">
        <f t="array" ref="M174">IF($I$2="Раннее бронирование",
INDEX(GRID!$B$4:$BI$14,MATCH(M$7,GRID!$A$4:$A$14,0),MATCH(1,($U$2=GRID!$B$1:$BI$1)*(КАЛЕНДАРЬ!$X34=GRID!$B$3:$BI$3), 0))*GRID!$B$66,
ROUNDUP(INDEX(GRID!$B$4:$BI$14,MATCH(M$7,GRID!$A$4:$A$14,0),MATCH(1,($U$2=GRID!$B$1:$BI$1)*(КАЛЕНДАРЬ!$X34=GRID!$B$3:$BI$3),0))*GRID!$B$66*(1-GRID!$B$69),0))</f>
        <v>24684</v>
      </c>
      <c r="N174" s="48" cm="1">
        <f t="array" ref="N174">IF($I$2="Раннее бронирование",
INDEX(GRID!$B$17:$BI$27,MATCH(M$7,GRID!$A$17:$A$27,0),MATCH(1,($U$2=GRID!$B$1:$BI$1)*(КАЛЕНДАРЬ!$X34=GRID!$B$3:$BI$3), 0))*GRID!$B$66,
ROUNDUP(INDEX(GRID!$B$17:$BI$27,MATCH(M$7,GRID!$A$17:$A$27,0),MATCH(1,($U$2=GRID!$B$1:$BI$1)*(КАЛЕНДАРЬ!$X34=GRID!$B$3:$BI$3), 0))*GRID!$B$66*(1-GRID!$B$69),0))</f>
        <v>26384</v>
      </c>
      <c r="O174" s="47" cm="1">
        <f t="array" ref="O174">IF($I$2="Раннее бронирование",
INDEX(GRID!$B$4:$BI$14,MATCH(O$7,GRID!$A$4:$A$14,0),MATCH(1,($U$2=GRID!$B$1:$BI$1)*(КАЛЕНДАРЬ!$X34=GRID!$B$3:$BI$3), 0))*GRID!$B$66,
ROUNDUP(INDEX(GRID!$B$4:$BI$14,MATCH(O$7,GRID!$A$4:$A$14,0),MATCH(1,($U$2=GRID!$B$1:$BI$1)*(КАЛЕНДАРЬ!$X34=GRID!$B$3:$BI$3),0))*GRID!$B$66*(1-GRID!$B$69),0))</f>
        <v>29240</v>
      </c>
      <c r="P174" s="48" cm="1">
        <f t="array" ref="P174">IF($I$2="Раннее бронирование",
INDEX(GRID!$B$17:$BI$27,MATCH(O$7,GRID!$A$17:$A$27,0),MATCH(1,($U$2=GRID!$B$1:$BI$1)*(КАЛЕНДАРЬ!$X34=GRID!$B$3:$BI$3), 0))*GRID!$B$66,
ROUNDUP(INDEX(GRID!$B$17:$BI$27,MATCH(O$7,GRID!$A$17:$A$27,0),MATCH(1,($U$2=GRID!$B$1:$BI$1)*(КАЛЕНДАРЬ!$X34=GRID!$B$3:$BI$3), 0))*GRID!$B$66*(1-GRID!$B$69),0))</f>
        <v>30940</v>
      </c>
      <c r="Q174" s="47" cm="1">
        <f t="array" ref="Q174">IF($I$2="Раннее бронирование",
INDEX(GRID!$B$4:$BI$14,MATCH(Q$7,GRID!$A$4:$A$14,0),MATCH(1,($U$2=GRID!$B$1:$BI$1)*(КАЛЕНДАРЬ!$X34=GRID!$B$3:$BI$3), 0))*GRID!$B$66,
ROUNDUP(INDEX(GRID!$B$4:$BI$14,MATCH(Q$7,GRID!$A$4:$A$14,0),MATCH(1,($U$2=GRID!$B$1:$BI$1)*(КАЛЕНДАРЬ!$X34=GRID!$B$3:$BI$3),0))*GRID!$B$66*(1-GRID!$B$69),0))</f>
        <v>32912</v>
      </c>
      <c r="R174" s="48" cm="1">
        <f t="array" ref="R174">IF($I$2="Раннее бронирование",
INDEX(GRID!$B$17:$BI$27,MATCH(Q$7,GRID!$A$17:$A$27,0),MATCH(1,($U$2=GRID!$B$1:$BI$1)*(КАЛЕНДАРЬ!$X34=GRID!$B$3:$BI$3), 0))*GRID!$B$66,
ROUNDUP(INDEX(GRID!$B$17:$BI$27,MATCH(Q$7,GRID!$A$17:$A$27,0),MATCH(1,($U$2=GRID!$B$1:$BI$1)*(КАЛЕНДАРЬ!$X34=GRID!$B$3:$BI$3), 0))*GRID!$B$66*(1-GRID!$B$69),0))</f>
        <v>34612</v>
      </c>
      <c r="S174" s="47" cm="1">
        <f t="array" ref="S174">IF($I$2="Раннее бронирование",
INDEX(GRID!$B$4:$BI$14,MATCH(S$7,GRID!$A$4:$A$14,0),MATCH(1,($U$2=GRID!$B$1:$BI$1)*(КАЛЕНДАРЬ!$X34=GRID!$B$3:$BI$3), 0))*GRID!$B$66,
ROUNDUP(INDEX(GRID!$B$4:$BI$14,MATCH(S$7,GRID!$A$4:$A$14,0),MATCH(1,($U$2=GRID!$B$1:$BI$1)*(КАЛЕНДАРЬ!$X34=GRID!$B$3:$BI$3),0))*GRID!$B$66*(1-GRID!$B$69),0))</f>
        <v>40256</v>
      </c>
      <c r="T174" s="48" cm="1">
        <f t="array" ref="T174">IF($I$2="Раннее бронирование",
INDEX(GRID!$B$17:$BI$27,MATCH(S$7,GRID!$A$17:$A$27,0),MATCH(1,($U$2=GRID!$B$1:$BI$1)*(КАЛЕНДАРЬ!$X34=GRID!$B$3:$BI$3), 0))*GRID!$B$66,
ROUNDUP(INDEX(GRID!$B$17:$BI$27,MATCH(S$7,GRID!$A$17:$A$27,0),MATCH(1,($U$2=GRID!$B$1:$BI$1)*(КАЛЕНДАРЬ!$X34=GRID!$B$3:$BI$3), 0))*GRID!$B$66*(1-GRID!$B$69),0))</f>
        <v>41956</v>
      </c>
      <c r="U174" s="47" cm="1">
        <f t="array" ref="U174">IF($I$2="Раннее бронирование",
INDEX(GRID!$B$4:$BI$14,MATCH(U$7,GRID!$A$4:$A$14,0),MATCH(1,($U$2=GRID!$B$1:$BI$1)*(КАЛЕНДАРЬ!$X34=GRID!$B$3:$BI$3), 0))*GRID!$B$66,
ROUNDUP(INDEX(GRID!$B$4:$BI$14,MATCH(U$7,GRID!$A$4:$A$14,0),MATCH(1,($U$2=GRID!$B$1:$BI$1)*(КАЛЕНДАРЬ!$X34=GRID!$B$3:$BI$3),0))*GRID!$B$66*(1-GRID!$B$69),0))</f>
        <v>45560</v>
      </c>
      <c r="V174" s="48" cm="1">
        <f t="array" ref="V174">IF($I$2="Раннее бронирование",
INDEX(GRID!$B$17:$BI$27,MATCH(U$7,GRID!$A$17:$A$27,0),MATCH(1,($U$2=GRID!$B$1:$BI$1)*(КАЛЕНДАРЬ!$X34=GRID!$B$3:$BI$3), 0))*GRID!$B$66,
ROUNDUP(INDEX(GRID!$B$17:$BI$27,MATCH(U$7,GRID!$A$17:$A$27,0),MATCH(1,($U$2=GRID!$B$1:$BI$1)*(КАЛЕНДАРЬ!$X34=GRID!$B$3:$BI$3), 0))*GRID!$B$66*(1-GRID!$B$69),0))</f>
        <v>47260</v>
      </c>
      <c r="W174" s="47" cm="1">
        <f t="array" ref="W174">IF($I$2="Раннее бронирование",
INDEX(GRID!$B$4:$BI$14,MATCH(W$7,GRID!$A$4:$A$14,0),MATCH(1,($U$2=GRID!$B$1:$BI$1)*(КАЛЕНДАРЬ!$X34=GRID!$B$3:$BI$3), 0))*GRID!$B$66,
ROUNDUP(INDEX(GRID!$B$4:$BI$14,MATCH(W$7,GRID!$A$4:$A$14,0),MATCH(1,($U$2=GRID!$B$1:$BI$1)*(КАЛЕНДАРЬ!$X34=GRID!$B$3:$BI$3),0))*GRID!$B$66*(1-GRID!$B$69),0))</f>
        <v>175440</v>
      </c>
      <c r="X174" s="48" cm="1">
        <f t="array" ref="X174">IF($I$2="Раннее бронирование",
INDEX(GRID!$B$17:$BI$27,MATCH(W$7,GRID!$A$17:$A$27,0),MATCH(1,($U$2=GRID!$B$1:$BI$1)*(КАЛЕНДАРЬ!$X34=GRID!$B$3:$BI$3), 0))*GRID!$B$66,
ROUNDUP(INDEX(GRID!$B$17:$BI$27,MATCH(W$7,GRID!$A$17:$A$27,0),MATCH(1,($U$2=GRID!$B$1:$BI$1)*(КАЛЕНДАРЬ!$X34=GRID!$B$3:$BI$3), 0))*GRID!$B$66*(1-GRID!$B$69),0))</f>
        <v>177140</v>
      </c>
    </row>
    <row r="175" spans="1:24" ht="16.5" hidden="1" customHeight="1" x14ac:dyDescent="0.2"/>
    <row r="176" spans="1:24" hidden="1" x14ac:dyDescent="0.2">
      <c r="A176" s="210" t="s">
        <v>38</v>
      </c>
      <c r="B176" s="210"/>
      <c r="C176" s="210"/>
      <c r="D176" s="210"/>
      <c r="E176" s="210"/>
      <c r="F176" s="210"/>
      <c r="G176" s="210"/>
      <c r="H176" s="210"/>
      <c r="I176" s="210"/>
      <c r="J176" s="210"/>
      <c r="K176" s="210"/>
      <c r="L176" s="210"/>
      <c r="M176" s="210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</row>
    <row r="177" spans="1:24" hidden="1" x14ac:dyDescent="0.2">
      <c r="A177" s="211" t="s">
        <v>61</v>
      </c>
      <c r="B177" s="212"/>
      <c r="C177" s="212"/>
      <c r="D177" s="212"/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</row>
    <row r="178" spans="1:24" ht="58.5" hidden="1" customHeight="1" x14ac:dyDescent="0.2">
      <c r="A178" s="213" t="s">
        <v>39</v>
      </c>
      <c r="B178" s="214"/>
      <c r="C178" s="217" t="s">
        <v>85</v>
      </c>
      <c r="D178" s="218"/>
      <c r="E178" s="219" t="s">
        <v>86</v>
      </c>
      <c r="F178" s="220"/>
      <c r="G178" s="221" t="s">
        <v>83</v>
      </c>
      <c r="H178" s="222"/>
      <c r="I178" s="223" t="s">
        <v>87</v>
      </c>
      <c r="J178" s="224"/>
      <c r="K178" s="225" t="s">
        <v>88</v>
      </c>
      <c r="L178" s="225"/>
      <c r="M178" s="226" t="s">
        <v>89</v>
      </c>
      <c r="N178" s="227"/>
      <c r="O178" s="228" t="s">
        <v>94</v>
      </c>
      <c r="P178" s="229"/>
      <c r="Q178" s="230" t="s">
        <v>95</v>
      </c>
      <c r="R178" s="230"/>
      <c r="S178" s="231" t="s">
        <v>90</v>
      </c>
      <c r="T178" s="231"/>
      <c r="U178" s="232" t="s">
        <v>91</v>
      </c>
      <c r="V178" s="233"/>
      <c r="W178" s="234" t="s">
        <v>96</v>
      </c>
      <c r="X178" s="235"/>
    </row>
    <row r="179" spans="1:24" hidden="1" x14ac:dyDescent="0.2">
      <c r="A179" s="215"/>
      <c r="B179" s="216"/>
      <c r="C179" s="45" t="s">
        <v>40</v>
      </c>
      <c r="D179" s="45" t="s">
        <v>41</v>
      </c>
      <c r="E179" s="45" t="s">
        <v>40</v>
      </c>
      <c r="F179" s="45" t="s">
        <v>41</v>
      </c>
      <c r="G179" s="45" t="s">
        <v>40</v>
      </c>
      <c r="H179" s="45" t="s">
        <v>41</v>
      </c>
      <c r="I179" s="45" t="s">
        <v>40</v>
      </c>
      <c r="J179" s="45" t="s">
        <v>41</v>
      </c>
      <c r="K179" s="45" t="s">
        <v>40</v>
      </c>
      <c r="L179" s="45" t="s">
        <v>41</v>
      </c>
      <c r="M179" s="45" t="s">
        <v>40</v>
      </c>
      <c r="N179" s="45" t="s">
        <v>41</v>
      </c>
      <c r="O179" s="45" t="s">
        <v>40</v>
      </c>
      <c r="P179" s="45" t="s">
        <v>41</v>
      </c>
      <c r="Q179" s="45" t="s">
        <v>40</v>
      </c>
      <c r="R179" s="45" t="s">
        <v>41</v>
      </c>
      <c r="S179" s="45" t="s">
        <v>40</v>
      </c>
      <c r="T179" s="45" t="s">
        <v>41</v>
      </c>
      <c r="U179" s="45" t="s">
        <v>40</v>
      </c>
      <c r="V179" s="45" t="s">
        <v>41</v>
      </c>
      <c r="W179" s="45" t="s">
        <v>40</v>
      </c>
      <c r="X179" s="45" t="s">
        <v>41</v>
      </c>
    </row>
    <row r="180" spans="1:24" hidden="1" x14ac:dyDescent="0.2">
      <c r="A180" s="117" t="s">
        <v>42</v>
      </c>
      <c r="B180" s="117">
        <v>1</v>
      </c>
      <c r="C180" s="47" cm="1">
        <f t="array" ref="C180">IF($I$2="Раннее бронирование",
INDEX(GRID!$B$4:$BI$14,MATCH(C$7,GRID!$A$4:$A$14,0),MATCH(1,($U$2=GRID!$B$1:$BI$1)*(КАЛЕНДАРЬ!$AA4=GRID!$B$3:$BI$3), 0))*GRID!$B$66,
ROUNDUP(INDEX(GRID!$B$4:$BI$14,MATCH(C$7,GRID!$A$4:$A$14,0),MATCH(1,($U$2=GRID!$B$1:$BI$1)*(КАЛЕНДАРЬ!$AA4=GRID!$B$3:$BI$3),0))*GRID!$B$66*(1-GRID!$B$69),0))</f>
        <v>14960</v>
      </c>
      <c r="D180" s="48" cm="1">
        <f t="array" ref="D180">IF($I$2="Раннее бронирование",
INDEX(GRID!$B$17:$BI$27,MATCH(C$7,GRID!$A$17:$A$27,0),MATCH(1,($U$2=GRID!$B$1:$BI$1)*(КАЛЕНДАРЬ!$AA4=GRID!$B$3:$BI$3), 0))*GRID!$B$66,
ROUNDUP(INDEX(GRID!$B$17:$BI$27,MATCH(C$7,GRID!$A$17:$A$27,0),MATCH(1,($U$2=GRID!$B$1:$BI$1)*(КАЛЕНДАРЬ!$AA4=GRID!$B$3:$BI$3), 0))*GRID!$B$66*(1-GRID!$B$69),0))</f>
        <v>16660</v>
      </c>
      <c r="E180" s="47" cm="1">
        <f t="array" ref="E180">IF($I$2="Раннее бронирование",
INDEX(GRID!$B$4:$BI$14,MATCH(E$7,GRID!$A$4:$A$14,0),MATCH(1,($U$2=GRID!$B$1:$BI$1)*(КАЛЕНДАРЬ!$AA4=GRID!$B$3:$BI$3), 0))*GRID!$B$66,
ROUNDUP(INDEX(GRID!$B$4:$BI$14,MATCH(E$7,GRID!$A$4:$A$14,0),MATCH(1,($U$2=GRID!$B$1:$BI$1)*(КАЛЕНДАРЬ!$AA4=GRID!$B$3:$BI$3),0))*GRID!$B$66*(1-GRID!$B$69),0))</f>
        <v>16524</v>
      </c>
      <c r="F180" s="48" cm="1">
        <f t="array" ref="F180">IF($I$2="Раннее бронирование",
INDEX(GRID!$B$17:$BI$27,MATCH(E$7,GRID!$A$17:$A$27,0),MATCH(1,($U$2=GRID!$B$1:$BI$1)*(КАЛЕНДАРЬ!$AA4=GRID!$B$3:$BI$3), 0))*GRID!$B$66,
ROUNDUP(INDEX(GRID!$B$17:$BI$27,MATCH(E$7,GRID!$A$17:$A$27,0),MATCH(1,($U$2=GRID!$B$1:$BI$1)*(КАЛЕНДАРЬ!$AA4=GRID!$B$3:$BI$3), 0))*GRID!$B$66*(1-GRID!$B$69),0))</f>
        <v>18224</v>
      </c>
      <c r="G180" s="47" cm="1">
        <f t="array" ref="G180">IF($I$2="Раннее бронирование",
INDEX(GRID!$B$4:$BI$14,MATCH(G$7,GRID!$A$4:$A$14,0),MATCH(1,($U$2=GRID!$B$1:$BI$1)*(КАЛЕНДАРЬ!$AA4=GRID!$B$3:$BI$3), 0))*GRID!$B$66,
ROUNDUP(INDEX(GRID!$B$4:$BI$14,MATCH(G$7,GRID!$A$4:$A$14,0),MATCH(1,($U$2=GRID!$B$1:$BI$1)*(КАЛЕНДАРЬ!$AA4=GRID!$B$3:$BI$3),0))*GRID!$B$66*(1-GRID!$B$69),0))</f>
        <v>18292</v>
      </c>
      <c r="H180" s="48" cm="1">
        <f t="array" ref="H180">IF($I$2="Раннее бронирование",
INDEX(GRID!$B$17:$BI$27,MATCH(G$7,GRID!$A$17:$A$27,0),MATCH(1,($U$2=GRID!$B$1:$BI$1)*(КАЛЕНДАРЬ!$AA4=GRID!$B$3:$BI$3), 0))*GRID!$B$66,
ROUNDUP(INDEX(GRID!$B$17:$BI$27,MATCH(G$7,GRID!$A$17:$A$27,0),MATCH(1,($U$2=GRID!$B$1:$BI$1)*(КАЛЕНДАРЬ!$AA4=GRID!$B$3:$BI$3), 0))*GRID!$B$66*(1-GRID!$B$69),0))</f>
        <v>19992</v>
      </c>
      <c r="I180" s="47" cm="1">
        <f t="array" ref="I180">IF($I$2="Раннее бронирование",
INDEX(GRID!$B$4:$BI$14,MATCH(I$7,GRID!$A$4:$A$14,0),MATCH(1,($U$2=GRID!$B$1:$BI$1)*(КАЛЕНДАРЬ!$AA4=GRID!$B$3:$BI$3), 0))*GRID!$B$66,
ROUNDUP(INDEX(GRID!$B$4:$BI$14,MATCH(I$7,GRID!$A$4:$A$14,0),MATCH(1,($U$2=GRID!$B$1:$BI$1)*(КАЛЕНДАРЬ!$AA4=GRID!$B$3:$BI$3),0))*GRID!$B$66*(1-GRID!$B$69),0))</f>
        <v>20196</v>
      </c>
      <c r="J180" s="48" cm="1">
        <f t="array" ref="J180">IF($I$2="Раннее бронирование",
INDEX(GRID!$B$17:$BI$27,MATCH(I$7,GRID!$A$17:$A$27,0),MATCH(1,($U$2=GRID!$B$1:$BI$1)*(КАЛЕНДАРЬ!$AA4=GRID!$B$3:$BI$3), 0))*GRID!$B$66,
ROUNDUP(INDEX(GRID!$B$17:$BI$27,MATCH(I$7,GRID!$A$17:$A$27,0),MATCH(1,($U$2=GRID!$B$1:$BI$1)*(КАЛЕНДАРЬ!$AA4=GRID!$B$3:$BI$3), 0))*GRID!$B$66*(1-GRID!$B$69),0))</f>
        <v>21896</v>
      </c>
      <c r="K180" s="47" cm="1">
        <f t="array" ref="K180">IF($I$2="Раннее бронирование",
INDEX(GRID!$B$4:$BI$14,MATCH(K$7,GRID!$A$4:$A$14,0),MATCH(1,($U$2=GRID!$B$1:$BI$1)*(КАЛЕНДАРЬ!$AA4=GRID!$B$3:$BI$3), 0))*GRID!$B$66,
ROUNDUP(INDEX(GRID!$B$4:$BI$14,MATCH(K$7,GRID!$A$4:$A$14,0),MATCH(1,($U$2=GRID!$B$1:$BI$1)*(КАЛЕНДАРЬ!$AA4=GRID!$B$3:$BI$3),0))*GRID!$B$66*(1-GRID!$B$69),0))</f>
        <v>22304</v>
      </c>
      <c r="L180" s="48" cm="1">
        <f t="array" ref="L180">IF($I$2="Раннее бронирование",
INDEX(GRID!$B$17:$BI$27,MATCH(K$7,GRID!$A$17:$A$27,0),MATCH(1,($U$2=GRID!$B$1:$BI$1)*(КАЛЕНДАРЬ!$AA4=GRID!$B$3:$BI$3), 0))*GRID!$B$66,
ROUNDUP(INDEX(GRID!$B$17:$BI$27,MATCH(K$7,GRID!$A$17:$A$27,0),MATCH(1,($U$2=GRID!$B$1:$BI$1)*(КАЛЕНДАРЬ!$AA4=GRID!$B$3:$BI$3), 0))*GRID!$B$66*(1-GRID!$B$69),0))</f>
        <v>24004</v>
      </c>
      <c r="M180" s="47" cm="1">
        <f t="array" ref="M180">IF($I$2="Раннее бронирование",
INDEX(GRID!$B$4:$BI$14,MATCH(M$7,GRID!$A$4:$A$14,0),MATCH(1,($U$2=GRID!$B$1:$BI$1)*(КАЛЕНДАРЬ!$AA4=GRID!$B$3:$BI$3), 0))*GRID!$B$66,
ROUNDUP(INDEX(GRID!$B$4:$BI$14,MATCH(M$7,GRID!$A$4:$A$14,0),MATCH(1,($U$2=GRID!$B$1:$BI$1)*(КАЛЕНДАРЬ!$AA4=GRID!$B$3:$BI$3),0))*GRID!$B$66*(1-GRID!$B$69),0))</f>
        <v>24684</v>
      </c>
      <c r="N180" s="48" cm="1">
        <f t="array" ref="N180">IF($I$2="Раннее бронирование",
INDEX(GRID!$B$17:$BI$27,MATCH(M$7,GRID!$A$17:$A$27,0),MATCH(1,($U$2=GRID!$B$1:$BI$1)*(КАЛЕНДАРЬ!$AA4=GRID!$B$3:$BI$3), 0))*GRID!$B$66,
ROUNDUP(INDEX(GRID!$B$17:$BI$27,MATCH(M$7,GRID!$A$17:$A$27,0),MATCH(1,($U$2=GRID!$B$1:$BI$1)*(КАЛЕНДАРЬ!$AA4=GRID!$B$3:$BI$3), 0))*GRID!$B$66*(1-GRID!$B$69),0))</f>
        <v>26384</v>
      </c>
      <c r="O180" s="47" cm="1">
        <f t="array" ref="O180">IF($I$2="Раннее бронирование",
INDEX(GRID!$B$4:$BI$14,MATCH(O$7,GRID!$A$4:$A$14,0),MATCH(1,($U$2=GRID!$B$1:$BI$1)*(КАЛЕНДАРЬ!$AA4=GRID!$B$3:$BI$3), 0))*GRID!$B$66,
ROUNDUP(INDEX(GRID!$B$4:$BI$14,MATCH(O$7,GRID!$A$4:$A$14,0),MATCH(1,($U$2=GRID!$B$1:$BI$1)*(КАЛЕНДАРЬ!$AA4=GRID!$B$3:$BI$3),0))*GRID!$B$66*(1-GRID!$B$69),0))</f>
        <v>29240</v>
      </c>
      <c r="P180" s="48" cm="1">
        <f t="array" ref="P180">IF($I$2="Раннее бронирование",
INDEX(GRID!$B$17:$BI$27,MATCH(O$7,GRID!$A$17:$A$27,0),MATCH(1,($U$2=GRID!$B$1:$BI$1)*(КАЛЕНДАРЬ!$AA4=GRID!$B$3:$BI$3), 0))*GRID!$B$66,
ROUNDUP(INDEX(GRID!$B$17:$BI$27,MATCH(O$7,GRID!$A$17:$A$27,0),MATCH(1,($U$2=GRID!$B$1:$BI$1)*(КАЛЕНДАРЬ!$AA4=GRID!$B$3:$BI$3), 0))*GRID!$B$66*(1-GRID!$B$69),0))</f>
        <v>30940</v>
      </c>
      <c r="Q180" s="47" cm="1">
        <f t="array" ref="Q180">IF($I$2="Раннее бронирование",
INDEX(GRID!$B$4:$BI$14,MATCH(Q$7,GRID!$A$4:$A$14,0),MATCH(1,($U$2=GRID!$B$1:$BI$1)*(КАЛЕНДАРЬ!$AA4=GRID!$B$3:$BI$3), 0))*GRID!$B$66,
ROUNDUP(INDEX(GRID!$B$4:$BI$14,MATCH(Q$7,GRID!$A$4:$A$14,0),MATCH(1,($U$2=GRID!$B$1:$BI$1)*(КАЛЕНДАРЬ!$AA4=GRID!$B$3:$BI$3),0))*GRID!$B$66*(1-GRID!$B$69),0))</f>
        <v>32912</v>
      </c>
      <c r="R180" s="48" cm="1">
        <f t="array" ref="R180">IF($I$2="Раннее бронирование",
INDEX(GRID!$B$17:$BI$27,MATCH(Q$7,GRID!$A$17:$A$27,0),MATCH(1,($U$2=GRID!$B$1:$BI$1)*(КАЛЕНДАРЬ!$AA4=GRID!$B$3:$BI$3), 0))*GRID!$B$66,
ROUNDUP(INDEX(GRID!$B$17:$BI$27,MATCH(Q$7,GRID!$A$17:$A$27,0),MATCH(1,($U$2=GRID!$B$1:$BI$1)*(КАЛЕНДАРЬ!$AA4=GRID!$B$3:$BI$3), 0))*GRID!$B$66*(1-GRID!$B$69),0))</f>
        <v>34612</v>
      </c>
      <c r="S180" s="47" cm="1">
        <f t="array" ref="S180">IF($I$2="Раннее бронирование",
INDEX(GRID!$B$4:$BI$14,MATCH(S$7,GRID!$A$4:$A$14,0),MATCH(1,($U$2=GRID!$B$1:$BI$1)*(КАЛЕНДАРЬ!$AA4=GRID!$B$3:$BI$3), 0))*GRID!$B$66,
ROUNDUP(INDEX(GRID!$B$4:$BI$14,MATCH(S$7,GRID!$A$4:$A$14,0),MATCH(1,($U$2=GRID!$B$1:$BI$1)*(КАЛЕНДАРЬ!$AA4=GRID!$B$3:$BI$3),0))*GRID!$B$66*(1-GRID!$B$69),0))</f>
        <v>40256</v>
      </c>
      <c r="T180" s="48" cm="1">
        <f t="array" ref="T180">IF($I$2="Раннее бронирование",
INDEX(GRID!$B$17:$BI$27,MATCH(S$7,GRID!$A$17:$A$27,0),MATCH(1,($U$2=GRID!$B$1:$BI$1)*(КАЛЕНДАРЬ!$AA4=GRID!$B$3:$BI$3), 0))*GRID!$B$66,
ROUNDUP(INDEX(GRID!$B$17:$BI$27,MATCH(S$7,GRID!$A$17:$A$27,0),MATCH(1,($U$2=GRID!$B$1:$BI$1)*(КАЛЕНДАРЬ!$AA4=GRID!$B$3:$BI$3), 0))*GRID!$B$66*(1-GRID!$B$69),0))</f>
        <v>41956</v>
      </c>
      <c r="U180" s="47" cm="1">
        <f t="array" ref="U180">IF($I$2="Раннее бронирование",
INDEX(GRID!$B$4:$BI$14,MATCH(U$7,GRID!$A$4:$A$14,0),MATCH(1,($U$2=GRID!$B$1:$BI$1)*(КАЛЕНДАРЬ!$AA4=GRID!$B$3:$BI$3), 0))*GRID!$B$66,
ROUNDUP(INDEX(GRID!$B$4:$BI$14,MATCH(U$7,GRID!$A$4:$A$14,0),MATCH(1,($U$2=GRID!$B$1:$BI$1)*(КАЛЕНДАРЬ!$AA4=GRID!$B$3:$BI$3),0))*GRID!$B$66*(1-GRID!$B$69),0))</f>
        <v>45560</v>
      </c>
      <c r="V180" s="48" cm="1">
        <f t="array" ref="V180">IF($I$2="Раннее бронирование",
INDEX(GRID!$B$17:$BI$27,MATCH(U$7,GRID!$A$17:$A$27,0),MATCH(1,($U$2=GRID!$B$1:$BI$1)*(КАЛЕНДАРЬ!$AA4=GRID!$B$3:$BI$3), 0))*GRID!$B$66,
ROUNDUP(INDEX(GRID!$B$17:$BI$27,MATCH(U$7,GRID!$A$17:$A$27,0),MATCH(1,($U$2=GRID!$B$1:$BI$1)*(КАЛЕНДАРЬ!$AA4=GRID!$B$3:$BI$3), 0))*GRID!$B$66*(1-GRID!$B$69),0))</f>
        <v>47260</v>
      </c>
      <c r="W180" s="47" cm="1">
        <f t="array" ref="W180">IF($I$2="Раннее бронирование",
INDEX(GRID!$B$4:$BI$14,MATCH(W$7,GRID!$A$4:$A$14,0),MATCH(1,($U$2=GRID!$B$1:$BI$1)*(КАЛЕНДАРЬ!$AA4=GRID!$B$3:$BI$3), 0))*GRID!$B$66,
ROUNDUP(INDEX(GRID!$B$4:$BI$14,MATCH(W$7,GRID!$A$4:$A$14,0),MATCH(1,($U$2=GRID!$B$1:$BI$1)*(КАЛЕНДАРЬ!$AA4=GRID!$B$3:$BI$3),0))*GRID!$B$66*(1-GRID!$B$69),0))</f>
        <v>175440</v>
      </c>
      <c r="X180" s="48" cm="1">
        <f t="array" ref="X180">IF($I$2="Раннее бронирование",
INDEX(GRID!$B$17:$BI$27,MATCH(W$7,GRID!$A$17:$A$27,0),MATCH(1,($U$2=GRID!$B$1:$BI$1)*(КАЛЕНДАРЬ!$AA4=GRID!$B$3:$BI$3), 0))*GRID!$B$66,
ROUNDUP(INDEX(GRID!$B$17:$BI$27,MATCH(W$7,GRID!$A$17:$A$27,0),MATCH(1,($U$2=GRID!$B$1:$BI$1)*(КАЛЕНДАРЬ!$AA4=GRID!$B$3:$BI$3), 0))*GRID!$B$66*(1-GRID!$B$69),0))</f>
        <v>177140</v>
      </c>
    </row>
    <row r="181" spans="1:24" hidden="1" x14ac:dyDescent="0.2">
      <c r="A181" s="117" t="s">
        <v>43</v>
      </c>
      <c r="B181" s="117">
        <v>2</v>
      </c>
      <c r="C181" s="47" cm="1">
        <f t="array" ref="C181">IF($I$2="Раннее бронирование",
INDEX(GRID!$B$4:$BI$14,MATCH(C$7,GRID!$A$4:$A$14,0),MATCH(1,($U$2=GRID!$B$1:$BI$1)*(КАЛЕНДАРЬ!$AA5=GRID!$B$3:$BI$3), 0))*GRID!$B$66,
ROUNDUP(INDEX(GRID!$B$4:$BI$14,MATCH(C$7,GRID!$A$4:$A$14,0),MATCH(1,($U$2=GRID!$B$1:$BI$1)*(КАЛЕНДАРЬ!$AA5=GRID!$B$3:$BI$3),0))*GRID!$B$66*(1-GRID!$B$69),0))</f>
        <v>14960</v>
      </c>
      <c r="D181" s="48" cm="1">
        <f t="array" ref="D181">IF($I$2="Раннее бронирование",
INDEX(GRID!$B$17:$BI$27,MATCH(C$7,GRID!$A$17:$A$27,0),MATCH(1,($U$2=GRID!$B$1:$BI$1)*(КАЛЕНДАРЬ!$AA5=GRID!$B$3:$BI$3), 0))*GRID!$B$66,
ROUNDUP(INDEX(GRID!$B$17:$BI$27,MATCH(C$7,GRID!$A$17:$A$27,0),MATCH(1,($U$2=GRID!$B$1:$BI$1)*(КАЛЕНДАРЬ!$AA5=GRID!$B$3:$BI$3), 0))*GRID!$B$66*(1-GRID!$B$69),0))</f>
        <v>16660</v>
      </c>
      <c r="E181" s="47" cm="1">
        <f t="array" ref="E181">IF($I$2="Раннее бронирование",
INDEX(GRID!$B$4:$BI$14,MATCH(E$7,GRID!$A$4:$A$14,0),MATCH(1,($U$2=GRID!$B$1:$BI$1)*(КАЛЕНДАРЬ!$AA5=GRID!$B$3:$BI$3), 0))*GRID!$B$66,
ROUNDUP(INDEX(GRID!$B$4:$BI$14,MATCH(E$7,GRID!$A$4:$A$14,0),MATCH(1,($U$2=GRID!$B$1:$BI$1)*(КАЛЕНДАРЬ!$AA5=GRID!$B$3:$BI$3),0))*GRID!$B$66*(1-GRID!$B$69),0))</f>
        <v>16524</v>
      </c>
      <c r="F181" s="48" cm="1">
        <f t="array" ref="F181">IF($I$2="Раннее бронирование",
INDEX(GRID!$B$17:$BI$27,MATCH(E$7,GRID!$A$17:$A$27,0),MATCH(1,($U$2=GRID!$B$1:$BI$1)*(КАЛЕНДАРЬ!$AA5=GRID!$B$3:$BI$3), 0))*GRID!$B$66,
ROUNDUP(INDEX(GRID!$B$17:$BI$27,MATCH(E$7,GRID!$A$17:$A$27,0),MATCH(1,($U$2=GRID!$B$1:$BI$1)*(КАЛЕНДАРЬ!$AA5=GRID!$B$3:$BI$3), 0))*GRID!$B$66*(1-GRID!$B$69),0))</f>
        <v>18224</v>
      </c>
      <c r="G181" s="47" cm="1">
        <f t="array" ref="G181">IF($I$2="Раннее бронирование",
INDEX(GRID!$B$4:$BI$14,MATCH(G$7,GRID!$A$4:$A$14,0),MATCH(1,($U$2=GRID!$B$1:$BI$1)*(КАЛЕНДАРЬ!$AA5=GRID!$B$3:$BI$3), 0))*GRID!$B$66,
ROUNDUP(INDEX(GRID!$B$4:$BI$14,MATCH(G$7,GRID!$A$4:$A$14,0),MATCH(1,($U$2=GRID!$B$1:$BI$1)*(КАЛЕНДАРЬ!$AA5=GRID!$B$3:$BI$3),0))*GRID!$B$66*(1-GRID!$B$69),0))</f>
        <v>18292</v>
      </c>
      <c r="H181" s="48" cm="1">
        <f t="array" ref="H181">IF($I$2="Раннее бронирование",
INDEX(GRID!$B$17:$BI$27,MATCH(G$7,GRID!$A$17:$A$27,0),MATCH(1,($U$2=GRID!$B$1:$BI$1)*(КАЛЕНДАРЬ!$AA5=GRID!$B$3:$BI$3), 0))*GRID!$B$66,
ROUNDUP(INDEX(GRID!$B$17:$BI$27,MATCH(G$7,GRID!$A$17:$A$27,0),MATCH(1,($U$2=GRID!$B$1:$BI$1)*(КАЛЕНДАРЬ!$AA5=GRID!$B$3:$BI$3), 0))*GRID!$B$66*(1-GRID!$B$69),0))</f>
        <v>19992</v>
      </c>
      <c r="I181" s="47" cm="1">
        <f t="array" ref="I181">IF($I$2="Раннее бронирование",
INDEX(GRID!$B$4:$BI$14,MATCH(I$7,GRID!$A$4:$A$14,0),MATCH(1,($U$2=GRID!$B$1:$BI$1)*(КАЛЕНДАРЬ!$AA5=GRID!$B$3:$BI$3), 0))*GRID!$B$66,
ROUNDUP(INDEX(GRID!$B$4:$BI$14,MATCH(I$7,GRID!$A$4:$A$14,0),MATCH(1,($U$2=GRID!$B$1:$BI$1)*(КАЛЕНДАРЬ!$AA5=GRID!$B$3:$BI$3),0))*GRID!$B$66*(1-GRID!$B$69),0))</f>
        <v>20196</v>
      </c>
      <c r="J181" s="48" cm="1">
        <f t="array" ref="J181">IF($I$2="Раннее бронирование",
INDEX(GRID!$B$17:$BI$27,MATCH(I$7,GRID!$A$17:$A$27,0),MATCH(1,($U$2=GRID!$B$1:$BI$1)*(КАЛЕНДАРЬ!$AA5=GRID!$B$3:$BI$3), 0))*GRID!$B$66,
ROUNDUP(INDEX(GRID!$B$17:$BI$27,MATCH(I$7,GRID!$A$17:$A$27,0),MATCH(1,($U$2=GRID!$B$1:$BI$1)*(КАЛЕНДАРЬ!$AA5=GRID!$B$3:$BI$3), 0))*GRID!$B$66*(1-GRID!$B$69),0))</f>
        <v>21896</v>
      </c>
      <c r="K181" s="47" cm="1">
        <f t="array" ref="K181">IF($I$2="Раннее бронирование",
INDEX(GRID!$B$4:$BI$14,MATCH(K$7,GRID!$A$4:$A$14,0),MATCH(1,($U$2=GRID!$B$1:$BI$1)*(КАЛЕНДАРЬ!$AA5=GRID!$B$3:$BI$3), 0))*GRID!$B$66,
ROUNDUP(INDEX(GRID!$B$4:$BI$14,MATCH(K$7,GRID!$A$4:$A$14,0),MATCH(1,($U$2=GRID!$B$1:$BI$1)*(КАЛЕНДАРЬ!$AA5=GRID!$B$3:$BI$3),0))*GRID!$B$66*(1-GRID!$B$69),0))</f>
        <v>22304</v>
      </c>
      <c r="L181" s="48" cm="1">
        <f t="array" ref="L181">IF($I$2="Раннее бронирование",
INDEX(GRID!$B$17:$BI$27,MATCH(K$7,GRID!$A$17:$A$27,0),MATCH(1,($U$2=GRID!$B$1:$BI$1)*(КАЛЕНДАРЬ!$AA5=GRID!$B$3:$BI$3), 0))*GRID!$B$66,
ROUNDUP(INDEX(GRID!$B$17:$BI$27,MATCH(K$7,GRID!$A$17:$A$27,0),MATCH(1,($U$2=GRID!$B$1:$BI$1)*(КАЛЕНДАРЬ!$AA5=GRID!$B$3:$BI$3), 0))*GRID!$B$66*(1-GRID!$B$69),0))</f>
        <v>24004</v>
      </c>
      <c r="M181" s="47" cm="1">
        <f t="array" ref="M181">IF($I$2="Раннее бронирование",
INDEX(GRID!$B$4:$BI$14,MATCH(M$7,GRID!$A$4:$A$14,0),MATCH(1,($U$2=GRID!$B$1:$BI$1)*(КАЛЕНДАРЬ!$AA5=GRID!$B$3:$BI$3), 0))*GRID!$B$66,
ROUNDUP(INDEX(GRID!$B$4:$BI$14,MATCH(M$7,GRID!$A$4:$A$14,0),MATCH(1,($U$2=GRID!$B$1:$BI$1)*(КАЛЕНДАРЬ!$AA5=GRID!$B$3:$BI$3),0))*GRID!$B$66*(1-GRID!$B$69),0))</f>
        <v>24684</v>
      </c>
      <c r="N181" s="48" cm="1">
        <f t="array" ref="N181">IF($I$2="Раннее бронирование",
INDEX(GRID!$B$17:$BI$27,MATCH(M$7,GRID!$A$17:$A$27,0),MATCH(1,($U$2=GRID!$B$1:$BI$1)*(КАЛЕНДАРЬ!$AA5=GRID!$B$3:$BI$3), 0))*GRID!$B$66,
ROUNDUP(INDEX(GRID!$B$17:$BI$27,MATCH(M$7,GRID!$A$17:$A$27,0),MATCH(1,($U$2=GRID!$B$1:$BI$1)*(КАЛЕНДАРЬ!$AA5=GRID!$B$3:$BI$3), 0))*GRID!$B$66*(1-GRID!$B$69),0))</f>
        <v>26384</v>
      </c>
      <c r="O181" s="47" cm="1">
        <f t="array" ref="O181">IF($I$2="Раннее бронирование",
INDEX(GRID!$B$4:$BI$14,MATCH(O$7,GRID!$A$4:$A$14,0),MATCH(1,($U$2=GRID!$B$1:$BI$1)*(КАЛЕНДАРЬ!$AA5=GRID!$B$3:$BI$3), 0))*GRID!$B$66,
ROUNDUP(INDEX(GRID!$B$4:$BI$14,MATCH(O$7,GRID!$A$4:$A$14,0),MATCH(1,($U$2=GRID!$B$1:$BI$1)*(КАЛЕНДАРЬ!$AA5=GRID!$B$3:$BI$3),0))*GRID!$B$66*(1-GRID!$B$69),0))</f>
        <v>29240</v>
      </c>
      <c r="P181" s="48" cm="1">
        <f t="array" ref="P181">IF($I$2="Раннее бронирование",
INDEX(GRID!$B$17:$BI$27,MATCH(O$7,GRID!$A$17:$A$27,0),MATCH(1,($U$2=GRID!$B$1:$BI$1)*(КАЛЕНДАРЬ!$AA5=GRID!$B$3:$BI$3), 0))*GRID!$B$66,
ROUNDUP(INDEX(GRID!$B$17:$BI$27,MATCH(O$7,GRID!$A$17:$A$27,0),MATCH(1,($U$2=GRID!$B$1:$BI$1)*(КАЛЕНДАРЬ!$AA5=GRID!$B$3:$BI$3), 0))*GRID!$B$66*(1-GRID!$B$69),0))</f>
        <v>30940</v>
      </c>
      <c r="Q181" s="47" cm="1">
        <f t="array" ref="Q181">IF($I$2="Раннее бронирование",
INDEX(GRID!$B$4:$BI$14,MATCH(Q$7,GRID!$A$4:$A$14,0),MATCH(1,($U$2=GRID!$B$1:$BI$1)*(КАЛЕНДАРЬ!$AA5=GRID!$B$3:$BI$3), 0))*GRID!$B$66,
ROUNDUP(INDEX(GRID!$B$4:$BI$14,MATCH(Q$7,GRID!$A$4:$A$14,0),MATCH(1,($U$2=GRID!$B$1:$BI$1)*(КАЛЕНДАРЬ!$AA5=GRID!$B$3:$BI$3),0))*GRID!$B$66*(1-GRID!$B$69),0))</f>
        <v>32912</v>
      </c>
      <c r="R181" s="48" cm="1">
        <f t="array" ref="R181">IF($I$2="Раннее бронирование",
INDEX(GRID!$B$17:$BI$27,MATCH(Q$7,GRID!$A$17:$A$27,0),MATCH(1,($U$2=GRID!$B$1:$BI$1)*(КАЛЕНДАРЬ!$AA5=GRID!$B$3:$BI$3), 0))*GRID!$B$66,
ROUNDUP(INDEX(GRID!$B$17:$BI$27,MATCH(Q$7,GRID!$A$17:$A$27,0),MATCH(1,($U$2=GRID!$B$1:$BI$1)*(КАЛЕНДАРЬ!$AA5=GRID!$B$3:$BI$3), 0))*GRID!$B$66*(1-GRID!$B$69),0))</f>
        <v>34612</v>
      </c>
      <c r="S181" s="47" cm="1">
        <f t="array" ref="S181">IF($I$2="Раннее бронирование",
INDEX(GRID!$B$4:$BI$14,MATCH(S$7,GRID!$A$4:$A$14,0),MATCH(1,($U$2=GRID!$B$1:$BI$1)*(КАЛЕНДАРЬ!$AA5=GRID!$B$3:$BI$3), 0))*GRID!$B$66,
ROUNDUP(INDEX(GRID!$B$4:$BI$14,MATCH(S$7,GRID!$A$4:$A$14,0),MATCH(1,($U$2=GRID!$B$1:$BI$1)*(КАЛЕНДАРЬ!$AA5=GRID!$B$3:$BI$3),0))*GRID!$B$66*(1-GRID!$B$69),0))</f>
        <v>40256</v>
      </c>
      <c r="T181" s="48" cm="1">
        <f t="array" ref="T181">IF($I$2="Раннее бронирование",
INDEX(GRID!$B$17:$BI$27,MATCH(S$7,GRID!$A$17:$A$27,0),MATCH(1,($U$2=GRID!$B$1:$BI$1)*(КАЛЕНДАРЬ!$AA5=GRID!$B$3:$BI$3), 0))*GRID!$B$66,
ROUNDUP(INDEX(GRID!$B$17:$BI$27,MATCH(S$7,GRID!$A$17:$A$27,0),MATCH(1,($U$2=GRID!$B$1:$BI$1)*(КАЛЕНДАРЬ!$AA5=GRID!$B$3:$BI$3), 0))*GRID!$B$66*(1-GRID!$B$69),0))</f>
        <v>41956</v>
      </c>
      <c r="U181" s="47" cm="1">
        <f t="array" ref="U181">IF($I$2="Раннее бронирование",
INDEX(GRID!$B$4:$BI$14,MATCH(U$7,GRID!$A$4:$A$14,0),MATCH(1,($U$2=GRID!$B$1:$BI$1)*(КАЛЕНДАРЬ!$AA5=GRID!$B$3:$BI$3), 0))*GRID!$B$66,
ROUNDUP(INDEX(GRID!$B$4:$BI$14,MATCH(U$7,GRID!$A$4:$A$14,0),MATCH(1,($U$2=GRID!$B$1:$BI$1)*(КАЛЕНДАРЬ!$AA5=GRID!$B$3:$BI$3),0))*GRID!$B$66*(1-GRID!$B$69),0))</f>
        <v>45560</v>
      </c>
      <c r="V181" s="48" cm="1">
        <f t="array" ref="V181">IF($I$2="Раннее бронирование",
INDEX(GRID!$B$17:$BI$27,MATCH(U$7,GRID!$A$17:$A$27,0),MATCH(1,($U$2=GRID!$B$1:$BI$1)*(КАЛЕНДАРЬ!$AA5=GRID!$B$3:$BI$3), 0))*GRID!$B$66,
ROUNDUP(INDEX(GRID!$B$17:$BI$27,MATCH(U$7,GRID!$A$17:$A$27,0),MATCH(1,($U$2=GRID!$B$1:$BI$1)*(КАЛЕНДАРЬ!$AA5=GRID!$B$3:$BI$3), 0))*GRID!$B$66*(1-GRID!$B$69),0))</f>
        <v>47260</v>
      </c>
      <c r="W181" s="47" cm="1">
        <f t="array" ref="W181">IF($I$2="Раннее бронирование",
INDEX(GRID!$B$4:$BI$14,MATCH(W$7,GRID!$A$4:$A$14,0),MATCH(1,($U$2=GRID!$B$1:$BI$1)*(КАЛЕНДАРЬ!$AA5=GRID!$B$3:$BI$3), 0))*GRID!$B$66,
ROUNDUP(INDEX(GRID!$B$4:$BI$14,MATCH(W$7,GRID!$A$4:$A$14,0),MATCH(1,($U$2=GRID!$B$1:$BI$1)*(КАЛЕНДАРЬ!$AA5=GRID!$B$3:$BI$3),0))*GRID!$B$66*(1-GRID!$B$69),0))</f>
        <v>175440</v>
      </c>
      <c r="X181" s="48" cm="1">
        <f t="array" ref="X181">IF($I$2="Раннее бронирование",
INDEX(GRID!$B$17:$BI$27,MATCH(W$7,GRID!$A$17:$A$27,0),MATCH(1,($U$2=GRID!$B$1:$BI$1)*(КАЛЕНДАРЬ!$AA5=GRID!$B$3:$BI$3), 0))*GRID!$B$66,
ROUNDUP(INDEX(GRID!$B$17:$BI$27,MATCH(W$7,GRID!$A$17:$A$27,0),MATCH(1,($U$2=GRID!$B$1:$BI$1)*(КАЛЕНДАРЬ!$AA5=GRID!$B$3:$BI$3), 0))*GRID!$B$66*(1-GRID!$B$69),0))</f>
        <v>177140</v>
      </c>
    </row>
    <row r="182" spans="1:24" hidden="1" x14ac:dyDescent="0.2">
      <c r="A182" s="117" t="s">
        <v>44</v>
      </c>
      <c r="B182" s="117">
        <v>3</v>
      </c>
      <c r="C182" s="47" cm="1">
        <f t="array" ref="C182">IF($I$2="Раннее бронирование",
INDEX(GRID!$B$4:$BI$14,MATCH(C$7,GRID!$A$4:$A$14,0),MATCH(1,($U$2=GRID!$B$1:$BI$1)*(КАЛЕНДАРЬ!$AA6=GRID!$B$3:$BI$3), 0))*GRID!$B$66,
ROUNDUP(INDEX(GRID!$B$4:$BI$14,MATCH(C$7,GRID!$A$4:$A$14,0),MATCH(1,($U$2=GRID!$B$1:$BI$1)*(КАЛЕНДАРЬ!$AA6=GRID!$B$3:$BI$3),0))*GRID!$B$66*(1-GRID!$B$69),0))</f>
        <v>14960</v>
      </c>
      <c r="D182" s="48" cm="1">
        <f t="array" ref="D182">IF($I$2="Раннее бронирование",
INDEX(GRID!$B$17:$BI$27,MATCH(C$7,GRID!$A$17:$A$27,0),MATCH(1,($U$2=GRID!$B$1:$BI$1)*(КАЛЕНДАРЬ!$AA6=GRID!$B$3:$BI$3), 0))*GRID!$B$66,
ROUNDUP(INDEX(GRID!$B$17:$BI$27,MATCH(C$7,GRID!$A$17:$A$27,0),MATCH(1,($U$2=GRID!$B$1:$BI$1)*(КАЛЕНДАРЬ!$AA6=GRID!$B$3:$BI$3), 0))*GRID!$B$66*(1-GRID!$B$69),0))</f>
        <v>16660</v>
      </c>
      <c r="E182" s="47" cm="1">
        <f t="array" ref="E182">IF($I$2="Раннее бронирование",
INDEX(GRID!$B$4:$BI$14,MATCH(E$7,GRID!$A$4:$A$14,0),MATCH(1,($U$2=GRID!$B$1:$BI$1)*(КАЛЕНДАРЬ!$AA6=GRID!$B$3:$BI$3), 0))*GRID!$B$66,
ROUNDUP(INDEX(GRID!$B$4:$BI$14,MATCH(E$7,GRID!$A$4:$A$14,0),MATCH(1,($U$2=GRID!$B$1:$BI$1)*(КАЛЕНДАРЬ!$AA6=GRID!$B$3:$BI$3),0))*GRID!$B$66*(1-GRID!$B$69),0))</f>
        <v>16524</v>
      </c>
      <c r="F182" s="48" cm="1">
        <f t="array" ref="F182">IF($I$2="Раннее бронирование",
INDEX(GRID!$B$17:$BI$27,MATCH(E$7,GRID!$A$17:$A$27,0),MATCH(1,($U$2=GRID!$B$1:$BI$1)*(КАЛЕНДАРЬ!$AA6=GRID!$B$3:$BI$3), 0))*GRID!$B$66,
ROUNDUP(INDEX(GRID!$B$17:$BI$27,MATCH(E$7,GRID!$A$17:$A$27,0),MATCH(1,($U$2=GRID!$B$1:$BI$1)*(КАЛЕНДАРЬ!$AA6=GRID!$B$3:$BI$3), 0))*GRID!$B$66*(1-GRID!$B$69),0))</f>
        <v>18224</v>
      </c>
      <c r="G182" s="47" cm="1">
        <f t="array" ref="G182">IF($I$2="Раннее бронирование",
INDEX(GRID!$B$4:$BI$14,MATCH(G$7,GRID!$A$4:$A$14,0),MATCH(1,($U$2=GRID!$B$1:$BI$1)*(КАЛЕНДАРЬ!$AA6=GRID!$B$3:$BI$3), 0))*GRID!$B$66,
ROUNDUP(INDEX(GRID!$B$4:$BI$14,MATCH(G$7,GRID!$A$4:$A$14,0),MATCH(1,($U$2=GRID!$B$1:$BI$1)*(КАЛЕНДАРЬ!$AA6=GRID!$B$3:$BI$3),0))*GRID!$B$66*(1-GRID!$B$69),0))</f>
        <v>18292</v>
      </c>
      <c r="H182" s="48" cm="1">
        <f t="array" ref="H182">IF($I$2="Раннее бронирование",
INDEX(GRID!$B$17:$BI$27,MATCH(G$7,GRID!$A$17:$A$27,0),MATCH(1,($U$2=GRID!$B$1:$BI$1)*(КАЛЕНДАРЬ!$AA6=GRID!$B$3:$BI$3), 0))*GRID!$B$66,
ROUNDUP(INDEX(GRID!$B$17:$BI$27,MATCH(G$7,GRID!$A$17:$A$27,0),MATCH(1,($U$2=GRID!$B$1:$BI$1)*(КАЛЕНДАРЬ!$AA6=GRID!$B$3:$BI$3), 0))*GRID!$B$66*(1-GRID!$B$69),0))</f>
        <v>19992</v>
      </c>
      <c r="I182" s="47" cm="1">
        <f t="array" ref="I182">IF($I$2="Раннее бронирование",
INDEX(GRID!$B$4:$BI$14,MATCH(I$7,GRID!$A$4:$A$14,0),MATCH(1,($U$2=GRID!$B$1:$BI$1)*(КАЛЕНДАРЬ!$AA6=GRID!$B$3:$BI$3), 0))*GRID!$B$66,
ROUNDUP(INDEX(GRID!$B$4:$BI$14,MATCH(I$7,GRID!$A$4:$A$14,0),MATCH(1,($U$2=GRID!$B$1:$BI$1)*(КАЛЕНДАРЬ!$AA6=GRID!$B$3:$BI$3),0))*GRID!$B$66*(1-GRID!$B$69),0))</f>
        <v>20196</v>
      </c>
      <c r="J182" s="48" cm="1">
        <f t="array" ref="J182">IF($I$2="Раннее бронирование",
INDEX(GRID!$B$17:$BI$27,MATCH(I$7,GRID!$A$17:$A$27,0),MATCH(1,($U$2=GRID!$B$1:$BI$1)*(КАЛЕНДАРЬ!$AA6=GRID!$B$3:$BI$3), 0))*GRID!$B$66,
ROUNDUP(INDEX(GRID!$B$17:$BI$27,MATCH(I$7,GRID!$A$17:$A$27,0),MATCH(1,($U$2=GRID!$B$1:$BI$1)*(КАЛЕНДАРЬ!$AA6=GRID!$B$3:$BI$3), 0))*GRID!$B$66*(1-GRID!$B$69),0))</f>
        <v>21896</v>
      </c>
      <c r="K182" s="47" cm="1">
        <f t="array" ref="K182">IF($I$2="Раннее бронирование",
INDEX(GRID!$B$4:$BI$14,MATCH(K$7,GRID!$A$4:$A$14,0),MATCH(1,($U$2=GRID!$B$1:$BI$1)*(КАЛЕНДАРЬ!$AA6=GRID!$B$3:$BI$3), 0))*GRID!$B$66,
ROUNDUP(INDEX(GRID!$B$4:$BI$14,MATCH(K$7,GRID!$A$4:$A$14,0),MATCH(1,($U$2=GRID!$B$1:$BI$1)*(КАЛЕНДАРЬ!$AA6=GRID!$B$3:$BI$3),0))*GRID!$B$66*(1-GRID!$B$69),0))</f>
        <v>22304</v>
      </c>
      <c r="L182" s="48" cm="1">
        <f t="array" ref="L182">IF($I$2="Раннее бронирование",
INDEX(GRID!$B$17:$BI$27,MATCH(K$7,GRID!$A$17:$A$27,0),MATCH(1,($U$2=GRID!$B$1:$BI$1)*(КАЛЕНДАРЬ!$AA6=GRID!$B$3:$BI$3), 0))*GRID!$B$66,
ROUNDUP(INDEX(GRID!$B$17:$BI$27,MATCH(K$7,GRID!$A$17:$A$27,0),MATCH(1,($U$2=GRID!$B$1:$BI$1)*(КАЛЕНДАРЬ!$AA6=GRID!$B$3:$BI$3), 0))*GRID!$B$66*(1-GRID!$B$69),0))</f>
        <v>24004</v>
      </c>
      <c r="M182" s="47" cm="1">
        <f t="array" ref="M182">IF($I$2="Раннее бронирование",
INDEX(GRID!$B$4:$BI$14,MATCH(M$7,GRID!$A$4:$A$14,0),MATCH(1,($U$2=GRID!$B$1:$BI$1)*(КАЛЕНДАРЬ!$AA6=GRID!$B$3:$BI$3), 0))*GRID!$B$66,
ROUNDUP(INDEX(GRID!$B$4:$BI$14,MATCH(M$7,GRID!$A$4:$A$14,0),MATCH(1,($U$2=GRID!$B$1:$BI$1)*(КАЛЕНДАРЬ!$AA6=GRID!$B$3:$BI$3),0))*GRID!$B$66*(1-GRID!$B$69),0))</f>
        <v>24684</v>
      </c>
      <c r="N182" s="48" cm="1">
        <f t="array" ref="N182">IF($I$2="Раннее бронирование",
INDEX(GRID!$B$17:$BI$27,MATCH(M$7,GRID!$A$17:$A$27,0),MATCH(1,($U$2=GRID!$B$1:$BI$1)*(КАЛЕНДАРЬ!$AA6=GRID!$B$3:$BI$3), 0))*GRID!$B$66,
ROUNDUP(INDEX(GRID!$B$17:$BI$27,MATCH(M$7,GRID!$A$17:$A$27,0),MATCH(1,($U$2=GRID!$B$1:$BI$1)*(КАЛЕНДАРЬ!$AA6=GRID!$B$3:$BI$3), 0))*GRID!$B$66*(1-GRID!$B$69),0))</f>
        <v>26384</v>
      </c>
      <c r="O182" s="47" cm="1">
        <f t="array" ref="O182">IF($I$2="Раннее бронирование",
INDEX(GRID!$B$4:$BI$14,MATCH(O$7,GRID!$A$4:$A$14,0),MATCH(1,($U$2=GRID!$B$1:$BI$1)*(КАЛЕНДАРЬ!$AA6=GRID!$B$3:$BI$3), 0))*GRID!$B$66,
ROUNDUP(INDEX(GRID!$B$4:$BI$14,MATCH(O$7,GRID!$A$4:$A$14,0),MATCH(1,($U$2=GRID!$B$1:$BI$1)*(КАЛЕНДАРЬ!$AA6=GRID!$B$3:$BI$3),0))*GRID!$B$66*(1-GRID!$B$69),0))</f>
        <v>29240</v>
      </c>
      <c r="P182" s="48" cm="1">
        <f t="array" ref="P182">IF($I$2="Раннее бронирование",
INDEX(GRID!$B$17:$BI$27,MATCH(O$7,GRID!$A$17:$A$27,0),MATCH(1,($U$2=GRID!$B$1:$BI$1)*(КАЛЕНДАРЬ!$AA6=GRID!$B$3:$BI$3), 0))*GRID!$B$66,
ROUNDUP(INDEX(GRID!$B$17:$BI$27,MATCH(O$7,GRID!$A$17:$A$27,0),MATCH(1,($U$2=GRID!$B$1:$BI$1)*(КАЛЕНДАРЬ!$AA6=GRID!$B$3:$BI$3), 0))*GRID!$B$66*(1-GRID!$B$69),0))</f>
        <v>30940</v>
      </c>
      <c r="Q182" s="47" cm="1">
        <f t="array" ref="Q182">IF($I$2="Раннее бронирование",
INDEX(GRID!$B$4:$BI$14,MATCH(Q$7,GRID!$A$4:$A$14,0),MATCH(1,($U$2=GRID!$B$1:$BI$1)*(КАЛЕНДАРЬ!$AA6=GRID!$B$3:$BI$3), 0))*GRID!$B$66,
ROUNDUP(INDEX(GRID!$B$4:$BI$14,MATCH(Q$7,GRID!$A$4:$A$14,0),MATCH(1,($U$2=GRID!$B$1:$BI$1)*(КАЛЕНДАРЬ!$AA6=GRID!$B$3:$BI$3),0))*GRID!$B$66*(1-GRID!$B$69),0))</f>
        <v>32912</v>
      </c>
      <c r="R182" s="48" cm="1">
        <f t="array" ref="R182">IF($I$2="Раннее бронирование",
INDEX(GRID!$B$17:$BI$27,MATCH(Q$7,GRID!$A$17:$A$27,0),MATCH(1,($U$2=GRID!$B$1:$BI$1)*(КАЛЕНДАРЬ!$AA6=GRID!$B$3:$BI$3), 0))*GRID!$B$66,
ROUNDUP(INDEX(GRID!$B$17:$BI$27,MATCH(Q$7,GRID!$A$17:$A$27,0),MATCH(1,($U$2=GRID!$B$1:$BI$1)*(КАЛЕНДАРЬ!$AA6=GRID!$B$3:$BI$3), 0))*GRID!$B$66*(1-GRID!$B$69),0))</f>
        <v>34612</v>
      </c>
      <c r="S182" s="47" cm="1">
        <f t="array" ref="S182">IF($I$2="Раннее бронирование",
INDEX(GRID!$B$4:$BI$14,MATCH(S$7,GRID!$A$4:$A$14,0),MATCH(1,($U$2=GRID!$B$1:$BI$1)*(КАЛЕНДАРЬ!$AA6=GRID!$B$3:$BI$3), 0))*GRID!$B$66,
ROUNDUP(INDEX(GRID!$B$4:$BI$14,MATCH(S$7,GRID!$A$4:$A$14,0),MATCH(1,($U$2=GRID!$B$1:$BI$1)*(КАЛЕНДАРЬ!$AA6=GRID!$B$3:$BI$3),0))*GRID!$B$66*(1-GRID!$B$69),0))</f>
        <v>40256</v>
      </c>
      <c r="T182" s="48" cm="1">
        <f t="array" ref="T182">IF($I$2="Раннее бронирование",
INDEX(GRID!$B$17:$BI$27,MATCH(S$7,GRID!$A$17:$A$27,0),MATCH(1,($U$2=GRID!$B$1:$BI$1)*(КАЛЕНДАРЬ!$AA6=GRID!$B$3:$BI$3), 0))*GRID!$B$66,
ROUNDUP(INDEX(GRID!$B$17:$BI$27,MATCH(S$7,GRID!$A$17:$A$27,0),MATCH(1,($U$2=GRID!$B$1:$BI$1)*(КАЛЕНДАРЬ!$AA6=GRID!$B$3:$BI$3), 0))*GRID!$B$66*(1-GRID!$B$69),0))</f>
        <v>41956</v>
      </c>
      <c r="U182" s="47" cm="1">
        <f t="array" ref="U182">IF($I$2="Раннее бронирование",
INDEX(GRID!$B$4:$BI$14,MATCH(U$7,GRID!$A$4:$A$14,0),MATCH(1,($U$2=GRID!$B$1:$BI$1)*(КАЛЕНДАРЬ!$AA6=GRID!$B$3:$BI$3), 0))*GRID!$B$66,
ROUNDUP(INDEX(GRID!$B$4:$BI$14,MATCH(U$7,GRID!$A$4:$A$14,0),MATCH(1,($U$2=GRID!$B$1:$BI$1)*(КАЛЕНДАРЬ!$AA6=GRID!$B$3:$BI$3),0))*GRID!$B$66*(1-GRID!$B$69),0))</f>
        <v>45560</v>
      </c>
      <c r="V182" s="48" cm="1">
        <f t="array" ref="V182">IF($I$2="Раннее бронирование",
INDEX(GRID!$B$17:$BI$27,MATCH(U$7,GRID!$A$17:$A$27,0),MATCH(1,($U$2=GRID!$B$1:$BI$1)*(КАЛЕНДАРЬ!$AA6=GRID!$B$3:$BI$3), 0))*GRID!$B$66,
ROUNDUP(INDEX(GRID!$B$17:$BI$27,MATCH(U$7,GRID!$A$17:$A$27,0),MATCH(1,($U$2=GRID!$B$1:$BI$1)*(КАЛЕНДАРЬ!$AA6=GRID!$B$3:$BI$3), 0))*GRID!$B$66*(1-GRID!$B$69),0))</f>
        <v>47260</v>
      </c>
      <c r="W182" s="47" cm="1">
        <f t="array" ref="W182">IF($I$2="Раннее бронирование",
INDEX(GRID!$B$4:$BI$14,MATCH(W$7,GRID!$A$4:$A$14,0),MATCH(1,($U$2=GRID!$B$1:$BI$1)*(КАЛЕНДАРЬ!$AA6=GRID!$B$3:$BI$3), 0))*GRID!$B$66,
ROUNDUP(INDEX(GRID!$B$4:$BI$14,MATCH(W$7,GRID!$A$4:$A$14,0),MATCH(1,($U$2=GRID!$B$1:$BI$1)*(КАЛЕНДАРЬ!$AA6=GRID!$B$3:$BI$3),0))*GRID!$B$66*(1-GRID!$B$69),0))</f>
        <v>175440</v>
      </c>
      <c r="X182" s="48" cm="1">
        <f t="array" ref="X182">IF($I$2="Раннее бронирование",
INDEX(GRID!$B$17:$BI$27,MATCH(W$7,GRID!$A$17:$A$27,0),MATCH(1,($U$2=GRID!$B$1:$BI$1)*(КАЛЕНДАРЬ!$AA6=GRID!$B$3:$BI$3), 0))*GRID!$B$66,
ROUNDUP(INDEX(GRID!$B$17:$BI$27,MATCH(W$7,GRID!$A$17:$A$27,0),MATCH(1,($U$2=GRID!$B$1:$BI$1)*(КАЛЕНДАРЬ!$AA6=GRID!$B$3:$BI$3), 0))*GRID!$B$66*(1-GRID!$B$69),0))</f>
        <v>177140</v>
      </c>
    </row>
    <row r="183" spans="1:24" hidden="1" x14ac:dyDescent="0.2">
      <c r="A183" s="117" t="s">
        <v>45</v>
      </c>
      <c r="B183" s="117">
        <v>4</v>
      </c>
      <c r="C183" s="47" cm="1">
        <f t="array" ref="C183">IF($I$2="Раннее бронирование",
INDEX(GRID!$B$4:$BI$14,MATCH(C$7,GRID!$A$4:$A$14,0),MATCH(1,($U$2=GRID!$B$1:$BI$1)*(КАЛЕНДАРЬ!$AA7=GRID!$B$3:$BI$3), 0))*GRID!$B$66,
ROUNDUP(INDEX(GRID!$B$4:$BI$14,MATCH(C$7,GRID!$A$4:$A$14,0),MATCH(1,($U$2=GRID!$B$1:$BI$1)*(КАЛЕНДАРЬ!$AA7=GRID!$B$3:$BI$3),0))*GRID!$B$66*(1-GRID!$B$69),0))</f>
        <v>14960</v>
      </c>
      <c r="D183" s="48" cm="1">
        <f t="array" ref="D183">IF($I$2="Раннее бронирование",
INDEX(GRID!$B$17:$BI$27,MATCH(C$7,GRID!$A$17:$A$27,0),MATCH(1,($U$2=GRID!$B$1:$BI$1)*(КАЛЕНДАРЬ!$AA7=GRID!$B$3:$BI$3), 0))*GRID!$B$66,
ROUNDUP(INDEX(GRID!$B$17:$BI$27,MATCH(C$7,GRID!$A$17:$A$27,0),MATCH(1,($U$2=GRID!$B$1:$BI$1)*(КАЛЕНДАРЬ!$AA7=GRID!$B$3:$BI$3), 0))*GRID!$B$66*(1-GRID!$B$69),0))</f>
        <v>16660</v>
      </c>
      <c r="E183" s="47" cm="1">
        <f t="array" ref="E183">IF($I$2="Раннее бронирование",
INDEX(GRID!$B$4:$BI$14,MATCH(E$7,GRID!$A$4:$A$14,0),MATCH(1,($U$2=GRID!$B$1:$BI$1)*(КАЛЕНДАРЬ!$AA7=GRID!$B$3:$BI$3), 0))*GRID!$B$66,
ROUNDUP(INDEX(GRID!$B$4:$BI$14,MATCH(E$7,GRID!$A$4:$A$14,0),MATCH(1,($U$2=GRID!$B$1:$BI$1)*(КАЛЕНДАРЬ!$AA7=GRID!$B$3:$BI$3),0))*GRID!$B$66*(1-GRID!$B$69),0))</f>
        <v>16524</v>
      </c>
      <c r="F183" s="48" cm="1">
        <f t="array" ref="F183">IF($I$2="Раннее бронирование",
INDEX(GRID!$B$17:$BI$27,MATCH(E$7,GRID!$A$17:$A$27,0),MATCH(1,($U$2=GRID!$B$1:$BI$1)*(КАЛЕНДАРЬ!$AA7=GRID!$B$3:$BI$3), 0))*GRID!$B$66,
ROUNDUP(INDEX(GRID!$B$17:$BI$27,MATCH(E$7,GRID!$A$17:$A$27,0),MATCH(1,($U$2=GRID!$B$1:$BI$1)*(КАЛЕНДАРЬ!$AA7=GRID!$B$3:$BI$3), 0))*GRID!$B$66*(1-GRID!$B$69),0))</f>
        <v>18224</v>
      </c>
      <c r="G183" s="47" cm="1">
        <f t="array" ref="G183">IF($I$2="Раннее бронирование",
INDEX(GRID!$B$4:$BI$14,MATCH(G$7,GRID!$A$4:$A$14,0),MATCH(1,($U$2=GRID!$B$1:$BI$1)*(КАЛЕНДАРЬ!$AA7=GRID!$B$3:$BI$3), 0))*GRID!$B$66,
ROUNDUP(INDEX(GRID!$B$4:$BI$14,MATCH(G$7,GRID!$A$4:$A$14,0),MATCH(1,($U$2=GRID!$B$1:$BI$1)*(КАЛЕНДАРЬ!$AA7=GRID!$B$3:$BI$3),0))*GRID!$B$66*(1-GRID!$B$69),0))</f>
        <v>18292</v>
      </c>
      <c r="H183" s="48" cm="1">
        <f t="array" ref="H183">IF($I$2="Раннее бронирование",
INDEX(GRID!$B$17:$BI$27,MATCH(G$7,GRID!$A$17:$A$27,0),MATCH(1,($U$2=GRID!$B$1:$BI$1)*(КАЛЕНДАРЬ!$AA7=GRID!$B$3:$BI$3), 0))*GRID!$B$66,
ROUNDUP(INDEX(GRID!$B$17:$BI$27,MATCH(G$7,GRID!$A$17:$A$27,0),MATCH(1,($U$2=GRID!$B$1:$BI$1)*(КАЛЕНДАРЬ!$AA7=GRID!$B$3:$BI$3), 0))*GRID!$B$66*(1-GRID!$B$69),0))</f>
        <v>19992</v>
      </c>
      <c r="I183" s="47" cm="1">
        <f t="array" ref="I183">IF($I$2="Раннее бронирование",
INDEX(GRID!$B$4:$BI$14,MATCH(I$7,GRID!$A$4:$A$14,0),MATCH(1,($U$2=GRID!$B$1:$BI$1)*(КАЛЕНДАРЬ!$AA7=GRID!$B$3:$BI$3), 0))*GRID!$B$66,
ROUNDUP(INDEX(GRID!$B$4:$BI$14,MATCH(I$7,GRID!$A$4:$A$14,0),MATCH(1,($U$2=GRID!$B$1:$BI$1)*(КАЛЕНДАРЬ!$AA7=GRID!$B$3:$BI$3),0))*GRID!$B$66*(1-GRID!$B$69),0))</f>
        <v>20196</v>
      </c>
      <c r="J183" s="48" cm="1">
        <f t="array" ref="J183">IF($I$2="Раннее бронирование",
INDEX(GRID!$B$17:$BI$27,MATCH(I$7,GRID!$A$17:$A$27,0),MATCH(1,($U$2=GRID!$B$1:$BI$1)*(КАЛЕНДАРЬ!$AA7=GRID!$B$3:$BI$3), 0))*GRID!$B$66,
ROUNDUP(INDEX(GRID!$B$17:$BI$27,MATCH(I$7,GRID!$A$17:$A$27,0),MATCH(1,($U$2=GRID!$B$1:$BI$1)*(КАЛЕНДАРЬ!$AA7=GRID!$B$3:$BI$3), 0))*GRID!$B$66*(1-GRID!$B$69),0))</f>
        <v>21896</v>
      </c>
      <c r="K183" s="47" cm="1">
        <f t="array" ref="K183">IF($I$2="Раннее бронирование",
INDEX(GRID!$B$4:$BI$14,MATCH(K$7,GRID!$A$4:$A$14,0),MATCH(1,($U$2=GRID!$B$1:$BI$1)*(КАЛЕНДАРЬ!$AA7=GRID!$B$3:$BI$3), 0))*GRID!$B$66,
ROUNDUP(INDEX(GRID!$B$4:$BI$14,MATCH(K$7,GRID!$A$4:$A$14,0),MATCH(1,($U$2=GRID!$B$1:$BI$1)*(КАЛЕНДАРЬ!$AA7=GRID!$B$3:$BI$3),0))*GRID!$B$66*(1-GRID!$B$69),0))</f>
        <v>22304</v>
      </c>
      <c r="L183" s="48" cm="1">
        <f t="array" ref="L183">IF($I$2="Раннее бронирование",
INDEX(GRID!$B$17:$BI$27,MATCH(K$7,GRID!$A$17:$A$27,0),MATCH(1,($U$2=GRID!$B$1:$BI$1)*(КАЛЕНДАРЬ!$AA7=GRID!$B$3:$BI$3), 0))*GRID!$B$66,
ROUNDUP(INDEX(GRID!$B$17:$BI$27,MATCH(K$7,GRID!$A$17:$A$27,0),MATCH(1,($U$2=GRID!$B$1:$BI$1)*(КАЛЕНДАРЬ!$AA7=GRID!$B$3:$BI$3), 0))*GRID!$B$66*(1-GRID!$B$69),0))</f>
        <v>24004</v>
      </c>
      <c r="M183" s="47" cm="1">
        <f t="array" ref="M183">IF($I$2="Раннее бронирование",
INDEX(GRID!$B$4:$BI$14,MATCH(M$7,GRID!$A$4:$A$14,0),MATCH(1,($U$2=GRID!$B$1:$BI$1)*(КАЛЕНДАРЬ!$AA7=GRID!$B$3:$BI$3), 0))*GRID!$B$66,
ROUNDUP(INDEX(GRID!$B$4:$BI$14,MATCH(M$7,GRID!$A$4:$A$14,0),MATCH(1,($U$2=GRID!$B$1:$BI$1)*(КАЛЕНДАРЬ!$AA7=GRID!$B$3:$BI$3),0))*GRID!$B$66*(1-GRID!$B$69),0))</f>
        <v>24684</v>
      </c>
      <c r="N183" s="48" cm="1">
        <f t="array" ref="N183">IF($I$2="Раннее бронирование",
INDEX(GRID!$B$17:$BI$27,MATCH(M$7,GRID!$A$17:$A$27,0),MATCH(1,($U$2=GRID!$B$1:$BI$1)*(КАЛЕНДАРЬ!$AA7=GRID!$B$3:$BI$3), 0))*GRID!$B$66,
ROUNDUP(INDEX(GRID!$B$17:$BI$27,MATCH(M$7,GRID!$A$17:$A$27,0),MATCH(1,($U$2=GRID!$B$1:$BI$1)*(КАЛЕНДАРЬ!$AA7=GRID!$B$3:$BI$3), 0))*GRID!$B$66*(1-GRID!$B$69),0))</f>
        <v>26384</v>
      </c>
      <c r="O183" s="47" cm="1">
        <f t="array" ref="O183">IF($I$2="Раннее бронирование",
INDEX(GRID!$B$4:$BI$14,MATCH(O$7,GRID!$A$4:$A$14,0),MATCH(1,($U$2=GRID!$B$1:$BI$1)*(КАЛЕНДАРЬ!$AA7=GRID!$B$3:$BI$3), 0))*GRID!$B$66,
ROUNDUP(INDEX(GRID!$B$4:$BI$14,MATCH(O$7,GRID!$A$4:$A$14,0),MATCH(1,($U$2=GRID!$B$1:$BI$1)*(КАЛЕНДАРЬ!$AA7=GRID!$B$3:$BI$3),0))*GRID!$B$66*(1-GRID!$B$69),0))</f>
        <v>29240</v>
      </c>
      <c r="P183" s="48" cm="1">
        <f t="array" ref="P183">IF($I$2="Раннее бронирование",
INDEX(GRID!$B$17:$BI$27,MATCH(O$7,GRID!$A$17:$A$27,0),MATCH(1,($U$2=GRID!$B$1:$BI$1)*(КАЛЕНДАРЬ!$AA7=GRID!$B$3:$BI$3), 0))*GRID!$B$66,
ROUNDUP(INDEX(GRID!$B$17:$BI$27,MATCH(O$7,GRID!$A$17:$A$27,0),MATCH(1,($U$2=GRID!$B$1:$BI$1)*(КАЛЕНДАРЬ!$AA7=GRID!$B$3:$BI$3), 0))*GRID!$B$66*(1-GRID!$B$69),0))</f>
        <v>30940</v>
      </c>
      <c r="Q183" s="47" cm="1">
        <f t="array" ref="Q183">IF($I$2="Раннее бронирование",
INDEX(GRID!$B$4:$BI$14,MATCH(Q$7,GRID!$A$4:$A$14,0),MATCH(1,($U$2=GRID!$B$1:$BI$1)*(КАЛЕНДАРЬ!$AA7=GRID!$B$3:$BI$3), 0))*GRID!$B$66,
ROUNDUP(INDEX(GRID!$B$4:$BI$14,MATCH(Q$7,GRID!$A$4:$A$14,0),MATCH(1,($U$2=GRID!$B$1:$BI$1)*(КАЛЕНДАРЬ!$AA7=GRID!$B$3:$BI$3),0))*GRID!$B$66*(1-GRID!$B$69),0))</f>
        <v>32912</v>
      </c>
      <c r="R183" s="48" cm="1">
        <f t="array" ref="R183">IF($I$2="Раннее бронирование",
INDEX(GRID!$B$17:$BI$27,MATCH(Q$7,GRID!$A$17:$A$27,0),MATCH(1,($U$2=GRID!$B$1:$BI$1)*(КАЛЕНДАРЬ!$AA7=GRID!$B$3:$BI$3), 0))*GRID!$B$66,
ROUNDUP(INDEX(GRID!$B$17:$BI$27,MATCH(Q$7,GRID!$A$17:$A$27,0),MATCH(1,($U$2=GRID!$B$1:$BI$1)*(КАЛЕНДАРЬ!$AA7=GRID!$B$3:$BI$3), 0))*GRID!$B$66*(1-GRID!$B$69),0))</f>
        <v>34612</v>
      </c>
      <c r="S183" s="47" cm="1">
        <f t="array" ref="S183">IF($I$2="Раннее бронирование",
INDEX(GRID!$B$4:$BI$14,MATCH(S$7,GRID!$A$4:$A$14,0),MATCH(1,($U$2=GRID!$B$1:$BI$1)*(КАЛЕНДАРЬ!$AA7=GRID!$B$3:$BI$3), 0))*GRID!$B$66,
ROUNDUP(INDEX(GRID!$B$4:$BI$14,MATCH(S$7,GRID!$A$4:$A$14,0),MATCH(1,($U$2=GRID!$B$1:$BI$1)*(КАЛЕНДАРЬ!$AA7=GRID!$B$3:$BI$3),0))*GRID!$B$66*(1-GRID!$B$69),0))</f>
        <v>40256</v>
      </c>
      <c r="T183" s="48" cm="1">
        <f t="array" ref="T183">IF($I$2="Раннее бронирование",
INDEX(GRID!$B$17:$BI$27,MATCH(S$7,GRID!$A$17:$A$27,0),MATCH(1,($U$2=GRID!$B$1:$BI$1)*(КАЛЕНДАРЬ!$AA7=GRID!$B$3:$BI$3), 0))*GRID!$B$66,
ROUNDUP(INDEX(GRID!$B$17:$BI$27,MATCH(S$7,GRID!$A$17:$A$27,0),MATCH(1,($U$2=GRID!$B$1:$BI$1)*(КАЛЕНДАРЬ!$AA7=GRID!$B$3:$BI$3), 0))*GRID!$B$66*(1-GRID!$B$69),0))</f>
        <v>41956</v>
      </c>
      <c r="U183" s="47" cm="1">
        <f t="array" ref="U183">IF($I$2="Раннее бронирование",
INDEX(GRID!$B$4:$BI$14,MATCH(U$7,GRID!$A$4:$A$14,0),MATCH(1,($U$2=GRID!$B$1:$BI$1)*(КАЛЕНДАРЬ!$AA7=GRID!$B$3:$BI$3), 0))*GRID!$B$66,
ROUNDUP(INDEX(GRID!$B$4:$BI$14,MATCH(U$7,GRID!$A$4:$A$14,0),MATCH(1,($U$2=GRID!$B$1:$BI$1)*(КАЛЕНДАРЬ!$AA7=GRID!$B$3:$BI$3),0))*GRID!$B$66*(1-GRID!$B$69),0))</f>
        <v>45560</v>
      </c>
      <c r="V183" s="48" cm="1">
        <f t="array" ref="V183">IF($I$2="Раннее бронирование",
INDEX(GRID!$B$17:$BI$27,MATCH(U$7,GRID!$A$17:$A$27,0),MATCH(1,($U$2=GRID!$B$1:$BI$1)*(КАЛЕНДАРЬ!$AA7=GRID!$B$3:$BI$3), 0))*GRID!$B$66,
ROUNDUP(INDEX(GRID!$B$17:$BI$27,MATCH(U$7,GRID!$A$17:$A$27,0),MATCH(1,($U$2=GRID!$B$1:$BI$1)*(КАЛЕНДАРЬ!$AA7=GRID!$B$3:$BI$3), 0))*GRID!$B$66*(1-GRID!$B$69),0))</f>
        <v>47260</v>
      </c>
      <c r="W183" s="47" cm="1">
        <f t="array" ref="W183">IF($I$2="Раннее бронирование",
INDEX(GRID!$B$4:$BI$14,MATCH(W$7,GRID!$A$4:$A$14,0),MATCH(1,($U$2=GRID!$B$1:$BI$1)*(КАЛЕНДАРЬ!$AA7=GRID!$B$3:$BI$3), 0))*GRID!$B$66,
ROUNDUP(INDEX(GRID!$B$4:$BI$14,MATCH(W$7,GRID!$A$4:$A$14,0),MATCH(1,($U$2=GRID!$B$1:$BI$1)*(КАЛЕНДАРЬ!$AA7=GRID!$B$3:$BI$3),0))*GRID!$B$66*(1-GRID!$B$69),0))</f>
        <v>175440</v>
      </c>
      <c r="X183" s="48" cm="1">
        <f t="array" ref="X183">IF($I$2="Раннее бронирование",
INDEX(GRID!$B$17:$BI$27,MATCH(W$7,GRID!$A$17:$A$27,0),MATCH(1,($U$2=GRID!$B$1:$BI$1)*(КАЛЕНДАРЬ!$AA7=GRID!$B$3:$BI$3), 0))*GRID!$B$66,
ROUNDUP(INDEX(GRID!$B$17:$BI$27,MATCH(W$7,GRID!$A$17:$A$27,0),MATCH(1,($U$2=GRID!$B$1:$BI$1)*(КАЛЕНДАРЬ!$AA7=GRID!$B$3:$BI$3), 0))*GRID!$B$66*(1-GRID!$B$69),0))</f>
        <v>177140</v>
      </c>
    </row>
    <row r="184" spans="1:24" hidden="1" x14ac:dyDescent="0.2">
      <c r="A184" s="117" t="s">
        <v>46</v>
      </c>
      <c r="B184" s="117">
        <v>5</v>
      </c>
      <c r="C184" s="47" cm="1">
        <f t="array" ref="C184">IF($I$2="Раннее бронирование",
INDEX(GRID!$B$4:$BI$14,MATCH(C$7,GRID!$A$4:$A$14,0),MATCH(1,($U$2=GRID!$B$1:$BI$1)*(КАЛЕНДАРЬ!$AA8=GRID!$B$3:$BI$3), 0))*GRID!$B$66,
ROUNDUP(INDEX(GRID!$B$4:$BI$14,MATCH(C$7,GRID!$A$4:$A$14,0),MATCH(1,($U$2=GRID!$B$1:$BI$1)*(КАЛЕНДАРЬ!$AA8=GRID!$B$3:$BI$3),0))*GRID!$B$66*(1-GRID!$B$69),0))</f>
        <v>15640</v>
      </c>
      <c r="D184" s="48" cm="1">
        <f t="array" ref="D184">IF($I$2="Раннее бронирование",
INDEX(GRID!$B$17:$BI$27,MATCH(C$7,GRID!$A$17:$A$27,0),MATCH(1,($U$2=GRID!$B$1:$BI$1)*(КАЛЕНДАРЬ!$AA8=GRID!$B$3:$BI$3), 0))*GRID!$B$66,
ROUNDUP(INDEX(GRID!$B$17:$BI$27,MATCH(C$7,GRID!$A$17:$A$27,0),MATCH(1,($U$2=GRID!$B$1:$BI$1)*(КАЛЕНДАРЬ!$AA8=GRID!$B$3:$BI$3), 0))*GRID!$B$66*(1-GRID!$B$69),0))</f>
        <v>17340</v>
      </c>
      <c r="E184" s="47" cm="1">
        <f t="array" ref="E184">IF($I$2="Раннее бронирование",
INDEX(GRID!$B$4:$BI$14,MATCH(E$7,GRID!$A$4:$A$14,0),MATCH(1,($U$2=GRID!$B$1:$BI$1)*(КАЛЕНДАРЬ!$AA8=GRID!$B$3:$BI$3), 0))*GRID!$B$66,
ROUNDUP(INDEX(GRID!$B$4:$BI$14,MATCH(E$7,GRID!$A$4:$A$14,0),MATCH(1,($U$2=GRID!$B$1:$BI$1)*(КАЛЕНДАРЬ!$AA8=GRID!$B$3:$BI$3),0))*GRID!$B$66*(1-GRID!$B$69),0))</f>
        <v>17340</v>
      </c>
      <c r="F184" s="48" cm="1">
        <f t="array" ref="F184">IF($I$2="Раннее бронирование",
INDEX(GRID!$B$17:$BI$27,MATCH(E$7,GRID!$A$17:$A$27,0),MATCH(1,($U$2=GRID!$B$1:$BI$1)*(КАЛЕНДАРЬ!$AA8=GRID!$B$3:$BI$3), 0))*GRID!$B$66,
ROUNDUP(INDEX(GRID!$B$17:$BI$27,MATCH(E$7,GRID!$A$17:$A$27,0),MATCH(1,($U$2=GRID!$B$1:$BI$1)*(КАЛЕНДАРЬ!$AA8=GRID!$B$3:$BI$3), 0))*GRID!$B$66*(1-GRID!$B$69),0))</f>
        <v>19040</v>
      </c>
      <c r="G184" s="47" cm="1">
        <f t="array" ref="G184">IF($I$2="Раннее бронирование",
INDEX(GRID!$B$4:$BI$14,MATCH(G$7,GRID!$A$4:$A$14,0),MATCH(1,($U$2=GRID!$B$1:$BI$1)*(КАЛЕНДАРЬ!$AA8=GRID!$B$3:$BI$3), 0))*GRID!$B$66,
ROUNDUP(INDEX(GRID!$B$4:$BI$14,MATCH(G$7,GRID!$A$4:$A$14,0),MATCH(1,($U$2=GRID!$B$1:$BI$1)*(КАЛЕНДАРЬ!$AA8=GRID!$B$3:$BI$3),0))*GRID!$B$66*(1-GRID!$B$69),0))</f>
        <v>19176</v>
      </c>
      <c r="H184" s="48" cm="1">
        <f t="array" ref="H184">IF($I$2="Раннее бронирование",
INDEX(GRID!$B$17:$BI$27,MATCH(G$7,GRID!$A$17:$A$27,0),MATCH(1,($U$2=GRID!$B$1:$BI$1)*(КАЛЕНДАРЬ!$AA8=GRID!$B$3:$BI$3), 0))*GRID!$B$66,
ROUNDUP(INDEX(GRID!$B$17:$BI$27,MATCH(G$7,GRID!$A$17:$A$27,0),MATCH(1,($U$2=GRID!$B$1:$BI$1)*(КАЛЕНДАРЬ!$AA8=GRID!$B$3:$BI$3), 0))*GRID!$B$66*(1-GRID!$B$69),0))</f>
        <v>20876</v>
      </c>
      <c r="I184" s="47" cm="1">
        <f t="array" ref="I184">IF($I$2="Раннее бронирование",
INDEX(GRID!$B$4:$BI$14,MATCH(I$7,GRID!$A$4:$A$14,0),MATCH(1,($U$2=GRID!$B$1:$BI$1)*(КАЛЕНДАРЬ!$AA8=GRID!$B$3:$BI$3), 0))*GRID!$B$66,
ROUNDUP(INDEX(GRID!$B$4:$BI$14,MATCH(I$7,GRID!$A$4:$A$14,0),MATCH(1,($U$2=GRID!$B$1:$BI$1)*(КАЛЕНДАРЬ!$AA8=GRID!$B$3:$BI$3),0))*GRID!$B$66*(1-GRID!$B$69),0))</f>
        <v>21216</v>
      </c>
      <c r="J184" s="48" cm="1">
        <f t="array" ref="J184">IF($I$2="Раннее бронирование",
INDEX(GRID!$B$17:$BI$27,MATCH(I$7,GRID!$A$17:$A$27,0),MATCH(1,($U$2=GRID!$B$1:$BI$1)*(КАЛЕНДАРЬ!$AA8=GRID!$B$3:$BI$3), 0))*GRID!$B$66,
ROUNDUP(INDEX(GRID!$B$17:$BI$27,MATCH(I$7,GRID!$A$17:$A$27,0),MATCH(1,($U$2=GRID!$B$1:$BI$1)*(КАЛЕНДАРЬ!$AA8=GRID!$B$3:$BI$3), 0))*GRID!$B$66*(1-GRID!$B$69),0))</f>
        <v>22916</v>
      </c>
      <c r="K184" s="47" cm="1">
        <f t="array" ref="K184">IF($I$2="Раннее бронирование",
INDEX(GRID!$B$4:$BI$14,MATCH(K$7,GRID!$A$4:$A$14,0),MATCH(1,($U$2=GRID!$B$1:$BI$1)*(КАЛЕНДАРЬ!$AA8=GRID!$B$3:$BI$3), 0))*GRID!$B$66,
ROUNDUP(INDEX(GRID!$B$4:$BI$14,MATCH(K$7,GRID!$A$4:$A$14,0),MATCH(1,($U$2=GRID!$B$1:$BI$1)*(КАЛЕНДАРЬ!$AA8=GRID!$B$3:$BI$3),0))*GRID!$B$66*(1-GRID!$B$69),0))</f>
        <v>23528</v>
      </c>
      <c r="L184" s="48" cm="1">
        <f t="array" ref="L184">IF($I$2="Раннее бронирование",
INDEX(GRID!$B$17:$BI$27,MATCH(K$7,GRID!$A$17:$A$27,0),MATCH(1,($U$2=GRID!$B$1:$BI$1)*(КАЛЕНДАРЬ!$AA8=GRID!$B$3:$BI$3), 0))*GRID!$B$66,
ROUNDUP(INDEX(GRID!$B$17:$BI$27,MATCH(K$7,GRID!$A$17:$A$27,0),MATCH(1,($U$2=GRID!$B$1:$BI$1)*(КАЛЕНДАРЬ!$AA8=GRID!$B$3:$BI$3), 0))*GRID!$B$66*(1-GRID!$B$69),0))</f>
        <v>25228</v>
      </c>
      <c r="M184" s="47" cm="1">
        <f t="array" ref="M184">IF($I$2="Раннее бронирование",
INDEX(GRID!$B$4:$BI$14,MATCH(M$7,GRID!$A$4:$A$14,0),MATCH(1,($U$2=GRID!$B$1:$BI$1)*(КАЛЕНДАРЬ!$AA8=GRID!$B$3:$BI$3), 0))*GRID!$B$66,
ROUNDUP(INDEX(GRID!$B$4:$BI$14,MATCH(M$7,GRID!$A$4:$A$14,0),MATCH(1,($U$2=GRID!$B$1:$BI$1)*(КАЛЕНДАРЬ!$AA8=GRID!$B$3:$BI$3),0))*GRID!$B$66*(1-GRID!$B$69),0))</f>
        <v>26044</v>
      </c>
      <c r="N184" s="48" cm="1">
        <f t="array" ref="N184">IF($I$2="Раннее бронирование",
INDEX(GRID!$B$17:$BI$27,MATCH(M$7,GRID!$A$17:$A$27,0),MATCH(1,($U$2=GRID!$B$1:$BI$1)*(КАЛЕНДАРЬ!$AA8=GRID!$B$3:$BI$3), 0))*GRID!$B$66,
ROUNDUP(INDEX(GRID!$B$17:$BI$27,MATCH(M$7,GRID!$A$17:$A$27,0),MATCH(1,($U$2=GRID!$B$1:$BI$1)*(КАЛЕНДАРЬ!$AA8=GRID!$B$3:$BI$3), 0))*GRID!$B$66*(1-GRID!$B$69),0))</f>
        <v>27744</v>
      </c>
      <c r="O184" s="47" cm="1">
        <f t="array" ref="O184">IF($I$2="Раннее бронирование",
INDEX(GRID!$B$4:$BI$14,MATCH(O$7,GRID!$A$4:$A$14,0),MATCH(1,($U$2=GRID!$B$1:$BI$1)*(КАЛЕНДАРЬ!$AA8=GRID!$B$3:$BI$3), 0))*GRID!$B$66,
ROUNDUP(INDEX(GRID!$B$4:$BI$14,MATCH(O$7,GRID!$A$4:$A$14,0),MATCH(1,($U$2=GRID!$B$1:$BI$1)*(КАЛЕНДАРЬ!$AA8=GRID!$B$3:$BI$3),0))*GRID!$B$66*(1-GRID!$B$69),0))</f>
        <v>30464</v>
      </c>
      <c r="P184" s="48" cm="1">
        <f t="array" ref="P184">IF($I$2="Раннее бронирование",
INDEX(GRID!$B$17:$BI$27,MATCH(O$7,GRID!$A$17:$A$27,0),MATCH(1,($U$2=GRID!$B$1:$BI$1)*(КАЛЕНДАРЬ!$AA8=GRID!$B$3:$BI$3), 0))*GRID!$B$66,
ROUNDUP(INDEX(GRID!$B$17:$BI$27,MATCH(O$7,GRID!$A$17:$A$27,0),MATCH(1,($U$2=GRID!$B$1:$BI$1)*(КАЛЕНДАРЬ!$AA8=GRID!$B$3:$BI$3), 0))*GRID!$B$66*(1-GRID!$B$69),0))</f>
        <v>32164</v>
      </c>
      <c r="Q184" s="47" cm="1">
        <f t="array" ref="Q184">IF($I$2="Раннее бронирование",
INDEX(GRID!$B$4:$BI$14,MATCH(Q$7,GRID!$A$4:$A$14,0),MATCH(1,($U$2=GRID!$B$1:$BI$1)*(КАЛЕНДАРЬ!$AA8=GRID!$B$3:$BI$3), 0))*GRID!$B$66,
ROUNDUP(INDEX(GRID!$B$4:$BI$14,MATCH(Q$7,GRID!$A$4:$A$14,0),MATCH(1,($U$2=GRID!$B$1:$BI$1)*(КАЛЕНДАРЬ!$AA8=GRID!$B$3:$BI$3),0))*GRID!$B$66*(1-GRID!$B$69),0))</f>
        <v>34408</v>
      </c>
      <c r="R184" s="48" cm="1">
        <f t="array" ref="R184">IF($I$2="Раннее бронирование",
INDEX(GRID!$B$17:$BI$27,MATCH(Q$7,GRID!$A$17:$A$27,0),MATCH(1,($U$2=GRID!$B$1:$BI$1)*(КАЛЕНДАРЬ!$AA8=GRID!$B$3:$BI$3), 0))*GRID!$B$66,
ROUNDUP(INDEX(GRID!$B$17:$BI$27,MATCH(Q$7,GRID!$A$17:$A$27,0),MATCH(1,($U$2=GRID!$B$1:$BI$1)*(КАЛЕНДАРЬ!$AA8=GRID!$B$3:$BI$3), 0))*GRID!$B$66*(1-GRID!$B$69),0))</f>
        <v>36108</v>
      </c>
      <c r="S184" s="47" cm="1">
        <f t="array" ref="S184">IF($I$2="Раннее бронирование",
INDEX(GRID!$B$4:$BI$14,MATCH(S$7,GRID!$A$4:$A$14,0),MATCH(1,($U$2=GRID!$B$1:$BI$1)*(КАЛЕНДАРЬ!$AA8=GRID!$B$3:$BI$3), 0))*GRID!$B$66,
ROUNDUP(INDEX(GRID!$B$4:$BI$14,MATCH(S$7,GRID!$A$4:$A$14,0),MATCH(1,($U$2=GRID!$B$1:$BI$1)*(КАЛЕНДАРЬ!$AA8=GRID!$B$3:$BI$3),0))*GRID!$B$66*(1-GRID!$B$69),0))</f>
        <v>42228</v>
      </c>
      <c r="T184" s="48" cm="1">
        <f t="array" ref="T184">IF($I$2="Раннее бронирование",
INDEX(GRID!$B$17:$BI$27,MATCH(S$7,GRID!$A$17:$A$27,0),MATCH(1,($U$2=GRID!$B$1:$BI$1)*(КАЛЕНДАРЬ!$AA8=GRID!$B$3:$BI$3), 0))*GRID!$B$66,
ROUNDUP(INDEX(GRID!$B$17:$BI$27,MATCH(S$7,GRID!$A$17:$A$27,0),MATCH(1,($U$2=GRID!$B$1:$BI$1)*(КАЛЕНДАРЬ!$AA8=GRID!$B$3:$BI$3), 0))*GRID!$B$66*(1-GRID!$B$69),0))</f>
        <v>43928</v>
      </c>
      <c r="U184" s="47" cm="1">
        <f t="array" ref="U184">IF($I$2="Раннее бронирование",
INDEX(GRID!$B$4:$BI$14,MATCH(U$7,GRID!$A$4:$A$14,0),MATCH(1,($U$2=GRID!$B$1:$BI$1)*(КАЛЕНДАРЬ!$AA8=GRID!$B$3:$BI$3), 0))*GRID!$B$66,
ROUNDUP(INDEX(GRID!$B$4:$BI$14,MATCH(U$7,GRID!$A$4:$A$14,0),MATCH(1,($U$2=GRID!$B$1:$BI$1)*(КАЛЕНДАРЬ!$AA8=GRID!$B$3:$BI$3),0))*GRID!$B$66*(1-GRID!$B$69),0))</f>
        <v>47600</v>
      </c>
      <c r="V184" s="48" cm="1">
        <f t="array" ref="V184">IF($I$2="Раннее бронирование",
INDEX(GRID!$B$17:$BI$27,MATCH(U$7,GRID!$A$17:$A$27,0),MATCH(1,($U$2=GRID!$B$1:$BI$1)*(КАЛЕНДАРЬ!$AA8=GRID!$B$3:$BI$3), 0))*GRID!$B$66,
ROUNDUP(INDEX(GRID!$B$17:$BI$27,MATCH(U$7,GRID!$A$17:$A$27,0),MATCH(1,($U$2=GRID!$B$1:$BI$1)*(КАЛЕНДАРЬ!$AA8=GRID!$B$3:$BI$3), 0))*GRID!$B$66*(1-GRID!$B$69),0))</f>
        <v>49300</v>
      </c>
      <c r="W184" s="47" cm="1">
        <f t="array" ref="W184">IF($I$2="Раннее бронирование",
INDEX(GRID!$B$4:$BI$14,MATCH(W$7,GRID!$A$4:$A$14,0),MATCH(1,($U$2=GRID!$B$1:$BI$1)*(КАЛЕНДАРЬ!$AA8=GRID!$B$3:$BI$3), 0))*GRID!$B$66,
ROUNDUP(INDEX(GRID!$B$4:$BI$14,MATCH(W$7,GRID!$A$4:$A$14,0),MATCH(1,($U$2=GRID!$B$1:$BI$1)*(КАЛЕНДАРЬ!$AA8=GRID!$B$3:$BI$3),0))*GRID!$B$66*(1-GRID!$B$69),0))</f>
        <v>180880</v>
      </c>
      <c r="X184" s="48" cm="1">
        <f t="array" ref="X184">IF($I$2="Раннее бронирование",
INDEX(GRID!$B$17:$BI$27,MATCH(W$7,GRID!$A$17:$A$27,0),MATCH(1,($U$2=GRID!$B$1:$BI$1)*(КАЛЕНДАРЬ!$AA8=GRID!$B$3:$BI$3), 0))*GRID!$B$66,
ROUNDUP(INDEX(GRID!$B$17:$BI$27,MATCH(W$7,GRID!$A$17:$A$27,0),MATCH(1,($U$2=GRID!$B$1:$BI$1)*(КАЛЕНДАРЬ!$AA8=GRID!$B$3:$BI$3), 0))*GRID!$B$66*(1-GRID!$B$69),0))</f>
        <v>182580</v>
      </c>
    </row>
    <row r="185" spans="1:24" hidden="1" x14ac:dyDescent="0.2">
      <c r="A185" s="117" t="s">
        <v>47</v>
      </c>
      <c r="B185" s="117">
        <v>6</v>
      </c>
      <c r="C185" s="47" cm="1">
        <f t="array" ref="C185">IF($I$2="Раннее бронирование",
INDEX(GRID!$B$4:$BI$14,MATCH(C$7,GRID!$A$4:$A$14,0),MATCH(1,($U$2=GRID!$B$1:$BI$1)*(КАЛЕНДАРЬ!$AA9=GRID!$B$3:$BI$3), 0))*GRID!$B$66,
ROUNDUP(INDEX(GRID!$B$4:$BI$14,MATCH(C$7,GRID!$A$4:$A$14,0),MATCH(1,($U$2=GRID!$B$1:$BI$1)*(КАЛЕНДАРЬ!$AA9=GRID!$B$3:$BI$3),0))*GRID!$B$66*(1-GRID!$B$69),0))</f>
        <v>15640</v>
      </c>
      <c r="D185" s="48" cm="1">
        <f t="array" ref="D185">IF($I$2="Раннее бронирование",
INDEX(GRID!$B$17:$BI$27,MATCH(C$7,GRID!$A$17:$A$27,0),MATCH(1,($U$2=GRID!$B$1:$BI$1)*(КАЛЕНДАРЬ!$AA9=GRID!$B$3:$BI$3), 0))*GRID!$B$66,
ROUNDUP(INDEX(GRID!$B$17:$BI$27,MATCH(C$7,GRID!$A$17:$A$27,0),MATCH(1,($U$2=GRID!$B$1:$BI$1)*(КАЛЕНДАРЬ!$AA9=GRID!$B$3:$BI$3), 0))*GRID!$B$66*(1-GRID!$B$69),0))</f>
        <v>17340</v>
      </c>
      <c r="E185" s="47" cm="1">
        <f t="array" ref="E185">IF($I$2="Раннее бронирование",
INDEX(GRID!$B$4:$BI$14,MATCH(E$7,GRID!$A$4:$A$14,0),MATCH(1,($U$2=GRID!$B$1:$BI$1)*(КАЛЕНДАРЬ!$AA9=GRID!$B$3:$BI$3), 0))*GRID!$B$66,
ROUNDUP(INDEX(GRID!$B$4:$BI$14,MATCH(E$7,GRID!$A$4:$A$14,0),MATCH(1,($U$2=GRID!$B$1:$BI$1)*(КАЛЕНДАРЬ!$AA9=GRID!$B$3:$BI$3),0))*GRID!$B$66*(1-GRID!$B$69),0))</f>
        <v>17340</v>
      </c>
      <c r="F185" s="48" cm="1">
        <f t="array" ref="F185">IF($I$2="Раннее бронирование",
INDEX(GRID!$B$17:$BI$27,MATCH(E$7,GRID!$A$17:$A$27,0),MATCH(1,($U$2=GRID!$B$1:$BI$1)*(КАЛЕНДАРЬ!$AA9=GRID!$B$3:$BI$3), 0))*GRID!$B$66,
ROUNDUP(INDEX(GRID!$B$17:$BI$27,MATCH(E$7,GRID!$A$17:$A$27,0),MATCH(1,($U$2=GRID!$B$1:$BI$1)*(КАЛЕНДАРЬ!$AA9=GRID!$B$3:$BI$3), 0))*GRID!$B$66*(1-GRID!$B$69),0))</f>
        <v>19040</v>
      </c>
      <c r="G185" s="47" cm="1">
        <f t="array" ref="G185">IF($I$2="Раннее бронирование",
INDEX(GRID!$B$4:$BI$14,MATCH(G$7,GRID!$A$4:$A$14,0),MATCH(1,($U$2=GRID!$B$1:$BI$1)*(КАЛЕНДАРЬ!$AA9=GRID!$B$3:$BI$3), 0))*GRID!$B$66,
ROUNDUP(INDEX(GRID!$B$4:$BI$14,MATCH(G$7,GRID!$A$4:$A$14,0),MATCH(1,($U$2=GRID!$B$1:$BI$1)*(КАЛЕНДАРЬ!$AA9=GRID!$B$3:$BI$3),0))*GRID!$B$66*(1-GRID!$B$69),0))</f>
        <v>19176</v>
      </c>
      <c r="H185" s="48" cm="1">
        <f t="array" ref="H185">IF($I$2="Раннее бронирование",
INDEX(GRID!$B$17:$BI$27,MATCH(G$7,GRID!$A$17:$A$27,0),MATCH(1,($U$2=GRID!$B$1:$BI$1)*(КАЛЕНДАРЬ!$AA9=GRID!$B$3:$BI$3), 0))*GRID!$B$66,
ROUNDUP(INDEX(GRID!$B$17:$BI$27,MATCH(G$7,GRID!$A$17:$A$27,0),MATCH(1,($U$2=GRID!$B$1:$BI$1)*(КАЛЕНДАРЬ!$AA9=GRID!$B$3:$BI$3), 0))*GRID!$B$66*(1-GRID!$B$69),0))</f>
        <v>20876</v>
      </c>
      <c r="I185" s="47" cm="1">
        <f t="array" ref="I185">IF($I$2="Раннее бронирование",
INDEX(GRID!$B$4:$BI$14,MATCH(I$7,GRID!$A$4:$A$14,0),MATCH(1,($U$2=GRID!$B$1:$BI$1)*(КАЛЕНДАРЬ!$AA9=GRID!$B$3:$BI$3), 0))*GRID!$B$66,
ROUNDUP(INDEX(GRID!$B$4:$BI$14,MATCH(I$7,GRID!$A$4:$A$14,0),MATCH(1,($U$2=GRID!$B$1:$BI$1)*(КАЛЕНДАРЬ!$AA9=GRID!$B$3:$BI$3),0))*GRID!$B$66*(1-GRID!$B$69),0))</f>
        <v>21216</v>
      </c>
      <c r="J185" s="48" cm="1">
        <f t="array" ref="J185">IF($I$2="Раннее бронирование",
INDEX(GRID!$B$17:$BI$27,MATCH(I$7,GRID!$A$17:$A$27,0),MATCH(1,($U$2=GRID!$B$1:$BI$1)*(КАЛЕНДАРЬ!$AA9=GRID!$B$3:$BI$3), 0))*GRID!$B$66,
ROUNDUP(INDEX(GRID!$B$17:$BI$27,MATCH(I$7,GRID!$A$17:$A$27,0),MATCH(1,($U$2=GRID!$B$1:$BI$1)*(КАЛЕНДАРЬ!$AA9=GRID!$B$3:$BI$3), 0))*GRID!$B$66*(1-GRID!$B$69),0))</f>
        <v>22916</v>
      </c>
      <c r="K185" s="47" cm="1">
        <f t="array" ref="K185">IF($I$2="Раннее бронирование",
INDEX(GRID!$B$4:$BI$14,MATCH(K$7,GRID!$A$4:$A$14,0),MATCH(1,($U$2=GRID!$B$1:$BI$1)*(КАЛЕНДАРЬ!$AA9=GRID!$B$3:$BI$3), 0))*GRID!$B$66,
ROUNDUP(INDEX(GRID!$B$4:$BI$14,MATCH(K$7,GRID!$A$4:$A$14,0),MATCH(1,($U$2=GRID!$B$1:$BI$1)*(КАЛЕНДАРЬ!$AA9=GRID!$B$3:$BI$3),0))*GRID!$B$66*(1-GRID!$B$69),0))</f>
        <v>23528</v>
      </c>
      <c r="L185" s="48" cm="1">
        <f t="array" ref="L185">IF($I$2="Раннее бронирование",
INDEX(GRID!$B$17:$BI$27,MATCH(K$7,GRID!$A$17:$A$27,0),MATCH(1,($U$2=GRID!$B$1:$BI$1)*(КАЛЕНДАРЬ!$AA9=GRID!$B$3:$BI$3), 0))*GRID!$B$66,
ROUNDUP(INDEX(GRID!$B$17:$BI$27,MATCH(K$7,GRID!$A$17:$A$27,0),MATCH(1,($U$2=GRID!$B$1:$BI$1)*(КАЛЕНДАРЬ!$AA9=GRID!$B$3:$BI$3), 0))*GRID!$B$66*(1-GRID!$B$69),0))</f>
        <v>25228</v>
      </c>
      <c r="M185" s="47" cm="1">
        <f t="array" ref="M185">IF($I$2="Раннее бронирование",
INDEX(GRID!$B$4:$BI$14,MATCH(M$7,GRID!$A$4:$A$14,0),MATCH(1,($U$2=GRID!$B$1:$BI$1)*(КАЛЕНДАРЬ!$AA9=GRID!$B$3:$BI$3), 0))*GRID!$B$66,
ROUNDUP(INDEX(GRID!$B$4:$BI$14,MATCH(M$7,GRID!$A$4:$A$14,0),MATCH(1,($U$2=GRID!$B$1:$BI$1)*(КАЛЕНДАРЬ!$AA9=GRID!$B$3:$BI$3),0))*GRID!$B$66*(1-GRID!$B$69),0))</f>
        <v>26044</v>
      </c>
      <c r="N185" s="48" cm="1">
        <f t="array" ref="N185">IF($I$2="Раннее бронирование",
INDEX(GRID!$B$17:$BI$27,MATCH(M$7,GRID!$A$17:$A$27,0),MATCH(1,($U$2=GRID!$B$1:$BI$1)*(КАЛЕНДАРЬ!$AA9=GRID!$B$3:$BI$3), 0))*GRID!$B$66,
ROUNDUP(INDEX(GRID!$B$17:$BI$27,MATCH(M$7,GRID!$A$17:$A$27,0),MATCH(1,($U$2=GRID!$B$1:$BI$1)*(КАЛЕНДАРЬ!$AA9=GRID!$B$3:$BI$3), 0))*GRID!$B$66*(1-GRID!$B$69),0))</f>
        <v>27744</v>
      </c>
      <c r="O185" s="47" cm="1">
        <f t="array" ref="O185">IF($I$2="Раннее бронирование",
INDEX(GRID!$B$4:$BI$14,MATCH(O$7,GRID!$A$4:$A$14,0),MATCH(1,($U$2=GRID!$B$1:$BI$1)*(КАЛЕНДАРЬ!$AA9=GRID!$B$3:$BI$3), 0))*GRID!$B$66,
ROUNDUP(INDEX(GRID!$B$4:$BI$14,MATCH(O$7,GRID!$A$4:$A$14,0),MATCH(1,($U$2=GRID!$B$1:$BI$1)*(КАЛЕНДАРЬ!$AA9=GRID!$B$3:$BI$3),0))*GRID!$B$66*(1-GRID!$B$69),0))</f>
        <v>30464</v>
      </c>
      <c r="P185" s="48" cm="1">
        <f t="array" ref="P185">IF($I$2="Раннее бронирование",
INDEX(GRID!$B$17:$BI$27,MATCH(O$7,GRID!$A$17:$A$27,0),MATCH(1,($U$2=GRID!$B$1:$BI$1)*(КАЛЕНДАРЬ!$AA9=GRID!$B$3:$BI$3), 0))*GRID!$B$66,
ROUNDUP(INDEX(GRID!$B$17:$BI$27,MATCH(O$7,GRID!$A$17:$A$27,0),MATCH(1,($U$2=GRID!$B$1:$BI$1)*(КАЛЕНДАРЬ!$AA9=GRID!$B$3:$BI$3), 0))*GRID!$B$66*(1-GRID!$B$69),0))</f>
        <v>32164</v>
      </c>
      <c r="Q185" s="47" cm="1">
        <f t="array" ref="Q185">IF($I$2="Раннее бронирование",
INDEX(GRID!$B$4:$BI$14,MATCH(Q$7,GRID!$A$4:$A$14,0),MATCH(1,($U$2=GRID!$B$1:$BI$1)*(КАЛЕНДАРЬ!$AA9=GRID!$B$3:$BI$3), 0))*GRID!$B$66,
ROUNDUP(INDEX(GRID!$B$4:$BI$14,MATCH(Q$7,GRID!$A$4:$A$14,0),MATCH(1,($U$2=GRID!$B$1:$BI$1)*(КАЛЕНДАРЬ!$AA9=GRID!$B$3:$BI$3),0))*GRID!$B$66*(1-GRID!$B$69),0))</f>
        <v>34408</v>
      </c>
      <c r="R185" s="48" cm="1">
        <f t="array" ref="R185">IF($I$2="Раннее бронирование",
INDEX(GRID!$B$17:$BI$27,MATCH(Q$7,GRID!$A$17:$A$27,0),MATCH(1,($U$2=GRID!$B$1:$BI$1)*(КАЛЕНДАРЬ!$AA9=GRID!$B$3:$BI$3), 0))*GRID!$B$66,
ROUNDUP(INDEX(GRID!$B$17:$BI$27,MATCH(Q$7,GRID!$A$17:$A$27,0),MATCH(1,($U$2=GRID!$B$1:$BI$1)*(КАЛЕНДАРЬ!$AA9=GRID!$B$3:$BI$3), 0))*GRID!$B$66*(1-GRID!$B$69),0))</f>
        <v>36108</v>
      </c>
      <c r="S185" s="47" cm="1">
        <f t="array" ref="S185">IF($I$2="Раннее бронирование",
INDEX(GRID!$B$4:$BI$14,MATCH(S$7,GRID!$A$4:$A$14,0),MATCH(1,($U$2=GRID!$B$1:$BI$1)*(КАЛЕНДАРЬ!$AA9=GRID!$B$3:$BI$3), 0))*GRID!$B$66,
ROUNDUP(INDEX(GRID!$B$4:$BI$14,MATCH(S$7,GRID!$A$4:$A$14,0),MATCH(1,($U$2=GRID!$B$1:$BI$1)*(КАЛЕНДАРЬ!$AA9=GRID!$B$3:$BI$3),0))*GRID!$B$66*(1-GRID!$B$69),0))</f>
        <v>42228</v>
      </c>
      <c r="T185" s="48" cm="1">
        <f t="array" ref="T185">IF($I$2="Раннее бронирование",
INDEX(GRID!$B$17:$BI$27,MATCH(S$7,GRID!$A$17:$A$27,0),MATCH(1,($U$2=GRID!$B$1:$BI$1)*(КАЛЕНДАРЬ!$AA9=GRID!$B$3:$BI$3), 0))*GRID!$B$66,
ROUNDUP(INDEX(GRID!$B$17:$BI$27,MATCH(S$7,GRID!$A$17:$A$27,0),MATCH(1,($U$2=GRID!$B$1:$BI$1)*(КАЛЕНДАРЬ!$AA9=GRID!$B$3:$BI$3), 0))*GRID!$B$66*(1-GRID!$B$69),0))</f>
        <v>43928</v>
      </c>
      <c r="U185" s="47" cm="1">
        <f t="array" ref="U185">IF($I$2="Раннее бронирование",
INDEX(GRID!$B$4:$BI$14,MATCH(U$7,GRID!$A$4:$A$14,0),MATCH(1,($U$2=GRID!$B$1:$BI$1)*(КАЛЕНДАРЬ!$AA9=GRID!$B$3:$BI$3), 0))*GRID!$B$66,
ROUNDUP(INDEX(GRID!$B$4:$BI$14,MATCH(U$7,GRID!$A$4:$A$14,0),MATCH(1,($U$2=GRID!$B$1:$BI$1)*(КАЛЕНДАРЬ!$AA9=GRID!$B$3:$BI$3),0))*GRID!$B$66*(1-GRID!$B$69),0))</f>
        <v>47600</v>
      </c>
      <c r="V185" s="48" cm="1">
        <f t="array" ref="V185">IF($I$2="Раннее бронирование",
INDEX(GRID!$B$17:$BI$27,MATCH(U$7,GRID!$A$17:$A$27,0),MATCH(1,($U$2=GRID!$B$1:$BI$1)*(КАЛЕНДАРЬ!$AA9=GRID!$B$3:$BI$3), 0))*GRID!$B$66,
ROUNDUP(INDEX(GRID!$B$17:$BI$27,MATCH(U$7,GRID!$A$17:$A$27,0),MATCH(1,($U$2=GRID!$B$1:$BI$1)*(КАЛЕНДАРЬ!$AA9=GRID!$B$3:$BI$3), 0))*GRID!$B$66*(1-GRID!$B$69),0))</f>
        <v>49300</v>
      </c>
      <c r="W185" s="47" cm="1">
        <f t="array" ref="W185">IF($I$2="Раннее бронирование",
INDEX(GRID!$B$4:$BI$14,MATCH(W$7,GRID!$A$4:$A$14,0),MATCH(1,($U$2=GRID!$B$1:$BI$1)*(КАЛЕНДАРЬ!$AA9=GRID!$B$3:$BI$3), 0))*GRID!$B$66,
ROUNDUP(INDEX(GRID!$B$4:$BI$14,MATCH(W$7,GRID!$A$4:$A$14,0),MATCH(1,($U$2=GRID!$B$1:$BI$1)*(КАЛЕНДАРЬ!$AA9=GRID!$B$3:$BI$3),0))*GRID!$B$66*(1-GRID!$B$69),0))</f>
        <v>180880</v>
      </c>
      <c r="X185" s="48" cm="1">
        <f t="array" ref="X185">IF($I$2="Раннее бронирование",
INDEX(GRID!$B$17:$BI$27,MATCH(W$7,GRID!$A$17:$A$27,0),MATCH(1,($U$2=GRID!$B$1:$BI$1)*(КАЛЕНДАРЬ!$AA9=GRID!$B$3:$BI$3), 0))*GRID!$B$66,
ROUNDUP(INDEX(GRID!$B$17:$BI$27,MATCH(W$7,GRID!$A$17:$A$27,0),MATCH(1,($U$2=GRID!$B$1:$BI$1)*(КАЛЕНДАРЬ!$AA9=GRID!$B$3:$BI$3), 0))*GRID!$B$66*(1-GRID!$B$69),0))</f>
        <v>182580</v>
      </c>
    </row>
    <row r="186" spans="1:24" hidden="1" x14ac:dyDescent="0.2">
      <c r="A186" s="117" t="s">
        <v>48</v>
      </c>
      <c r="B186" s="117">
        <v>7</v>
      </c>
      <c r="C186" s="47" cm="1">
        <f t="array" ref="C186">IF($I$2="Раннее бронирование",
INDEX(GRID!$B$4:$BI$14,MATCH(C$7,GRID!$A$4:$A$14,0),MATCH(1,($U$2=GRID!$B$1:$BI$1)*(КАЛЕНДАРЬ!$AA10=GRID!$B$3:$BI$3), 0))*GRID!$B$66,
ROUNDUP(INDEX(GRID!$B$4:$BI$14,MATCH(C$7,GRID!$A$4:$A$14,0),MATCH(1,($U$2=GRID!$B$1:$BI$1)*(КАЛЕНДАРЬ!$AA10=GRID!$B$3:$BI$3),0))*GRID!$B$66*(1-GRID!$B$69),0))</f>
        <v>14960</v>
      </c>
      <c r="D186" s="48" cm="1">
        <f t="array" ref="D186">IF($I$2="Раннее бронирование",
INDEX(GRID!$B$17:$BI$27,MATCH(C$7,GRID!$A$17:$A$27,0),MATCH(1,($U$2=GRID!$B$1:$BI$1)*(КАЛЕНДАРЬ!$AA10=GRID!$B$3:$BI$3), 0))*GRID!$B$66,
ROUNDUP(INDEX(GRID!$B$17:$BI$27,MATCH(C$7,GRID!$A$17:$A$27,0),MATCH(1,($U$2=GRID!$B$1:$BI$1)*(КАЛЕНДАРЬ!$AA10=GRID!$B$3:$BI$3), 0))*GRID!$B$66*(1-GRID!$B$69),0))</f>
        <v>16660</v>
      </c>
      <c r="E186" s="47" cm="1">
        <f t="array" ref="E186">IF($I$2="Раннее бронирование",
INDEX(GRID!$B$4:$BI$14,MATCH(E$7,GRID!$A$4:$A$14,0),MATCH(1,($U$2=GRID!$B$1:$BI$1)*(КАЛЕНДАРЬ!$AA10=GRID!$B$3:$BI$3), 0))*GRID!$B$66,
ROUNDUP(INDEX(GRID!$B$4:$BI$14,MATCH(E$7,GRID!$A$4:$A$14,0),MATCH(1,($U$2=GRID!$B$1:$BI$1)*(КАЛЕНДАРЬ!$AA10=GRID!$B$3:$BI$3),0))*GRID!$B$66*(1-GRID!$B$69),0))</f>
        <v>16524</v>
      </c>
      <c r="F186" s="48" cm="1">
        <f t="array" ref="F186">IF($I$2="Раннее бронирование",
INDEX(GRID!$B$17:$BI$27,MATCH(E$7,GRID!$A$17:$A$27,0),MATCH(1,($U$2=GRID!$B$1:$BI$1)*(КАЛЕНДАРЬ!$AA10=GRID!$B$3:$BI$3), 0))*GRID!$B$66,
ROUNDUP(INDEX(GRID!$B$17:$BI$27,MATCH(E$7,GRID!$A$17:$A$27,0),MATCH(1,($U$2=GRID!$B$1:$BI$1)*(КАЛЕНДАРЬ!$AA10=GRID!$B$3:$BI$3), 0))*GRID!$B$66*(1-GRID!$B$69),0))</f>
        <v>18224</v>
      </c>
      <c r="G186" s="47" cm="1">
        <f t="array" ref="G186">IF($I$2="Раннее бронирование",
INDEX(GRID!$B$4:$BI$14,MATCH(G$7,GRID!$A$4:$A$14,0),MATCH(1,($U$2=GRID!$B$1:$BI$1)*(КАЛЕНДАРЬ!$AA10=GRID!$B$3:$BI$3), 0))*GRID!$B$66,
ROUNDUP(INDEX(GRID!$B$4:$BI$14,MATCH(G$7,GRID!$A$4:$A$14,0),MATCH(1,($U$2=GRID!$B$1:$BI$1)*(КАЛЕНДАРЬ!$AA10=GRID!$B$3:$BI$3),0))*GRID!$B$66*(1-GRID!$B$69),0))</f>
        <v>18292</v>
      </c>
      <c r="H186" s="48" cm="1">
        <f t="array" ref="H186">IF($I$2="Раннее бронирование",
INDEX(GRID!$B$17:$BI$27,MATCH(G$7,GRID!$A$17:$A$27,0),MATCH(1,($U$2=GRID!$B$1:$BI$1)*(КАЛЕНДАРЬ!$AA10=GRID!$B$3:$BI$3), 0))*GRID!$B$66,
ROUNDUP(INDEX(GRID!$B$17:$BI$27,MATCH(G$7,GRID!$A$17:$A$27,0),MATCH(1,($U$2=GRID!$B$1:$BI$1)*(КАЛЕНДАРЬ!$AA10=GRID!$B$3:$BI$3), 0))*GRID!$B$66*(1-GRID!$B$69),0))</f>
        <v>19992</v>
      </c>
      <c r="I186" s="47" cm="1">
        <f t="array" ref="I186">IF($I$2="Раннее бронирование",
INDEX(GRID!$B$4:$BI$14,MATCH(I$7,GRID!$A$4:$A$14,0),MATCH(1,($U$2=GRID!$B$1:$BI$1)*(КАЛЕНДАРЬ!$AA10=GRID!$B$3:$BI$3), 0))*GRID!$B$66,
ROUNDUP(INDEX(GRID!$B$4:$BI$14,MATCH(I$7,GRID!$A$4:$A$14,0),MATCH(1,($U$2=GRID!$B$1:$BI$1)*(КАЛЕНДАРЬ!$AA10=GRID!$B$3:$BI$3),0))*GRID!$B$66*(1-GRID!$B$69),0))</f>
        <v>20196</v>
      </c>
      <c r="J186" s="48" cm="1">
        <f t="array" ref="J186">IF($I$2="Раннее бронирование",
INDEX(GRID!$B$17:$BI$27,MATCH(I$7,GRID!$A$17:$A$27,0),MATCH(1,($U$2=GRID!$B$1:$BI$1)*(КАЛЕНДАРЬ!$AA10=GRID!$B$3:$BI$3), 0))*GRID!$B$66,
ROUNDUP(INDEX(GRID!$B$17:$BI$27,MATCH(I$7,GRID!$A$17:$A$27,0),MATCH(1,($U$2=GRID!$B$1:$BI$1)*(КАЛЕНДАРЬ!$AA10=GRID!$B$3:$BI$3), 0))*GRID!$B$66*(1-GRID!$B$69),0))</f>
        <v>21896</v>
      </c>
      <c r="K186" s="47" cm="1">
        <f t="array" ref="K186">IF($I$2="Раннее бронирование",
INDEX(GRID!$B$4:$BI$14,MATCH(K$7,GRID!$A$4:$A$14,0),MATCH(1,($U$2=GRID!$B$1:$BI$1)*(КАЛЕНДАРЬ!$AA10=GRID!$B$3:$BI$3), 0))*GRID!$B$66,
ROUNDUP(INDEX(GRID!$B$4:$BI$14,MATCH(K$7,GRID!$A$4:$A$14,0),MATCH(1,($U$2=GRID!$B$1:$BI$1)*(КАЛЕНДАРЬ!$AA10=GRID!$B$3:$BI$3),0))*GRID!$B$66*(1-GRID!$B$69),0))</f>
        <v>22304</v>
      </c>
      <c r="L186" s="48" cm="1">
        <f t="array" ref="L186">IF($I$2="Раннее бронирование",
INDEX(GRID!$B$17:$BI$27,MATCH(K$7,GRID!$A$17:$A$27,0),MATCH(1,($U$2=GRID!$B$1:$BI$1)*(КАЛЕНДАРЬ!$AA10=GRID!$B$3:$BI$3), 0))*GRID!$B$66,
ROUNDUP(INDEX(GRID!$B$17:$BI$27,MATCH(K$7,GRID!$A$17:$A$27,0),MATCH(1,($U$2=GRID!$B$1:$BI$1)*(КАЛЕНДАРЬ!$AA10=GRID!$B$3:$BI$3), 0))*GRID!$B$66*(1-GRID!$B$69),0))</f>
        <v>24004</v>
      </c>
      <c r="M186" s="47" cm="1">
        <f t="array" ref="M186">IF($I$2="Раннее бронирование",
INDEX(GRID!$B$4:$BI$14,MATCH(M$7,GRID!$A$4:$A$14,0),MATCH(1,($U$2=GRID!$B$1:$BI$1)*(КАЛЕНДАРЬ!$AA10=GRID!$B$3:$BI$3), 0))*GRID!$B$66,
ROUNDUP(INDEX(GRID!$B$4:$BI$14,MATCH(M$7,GRID!$A$4:$A$14,0),MATCH(1,($U$2=GRID!$B$1:$BI$1)*(КАЛЕНДАРЬ!$AA10=GRID!$B$3:$BI$3),0))*GRID!$B$66*(1-GRID!$B$69),0))</f>
        <v>24684</v>
      </c>
      <c r="N186" s="48" cm="1">
        <f t="array" ref="N186">IF($I$2="Раннее бронирование",
INDEX(GRID!$B$17:$BI$27,MATCH(M$7,GRID!$A$17:$A$27,0),MATCH(1,($U$2=GRID!$B$1:$BI$1)*(КАЛЕНДАРЬ!$AA10=GRID!$B$3:$BI$3), 0))*GRID!$B$66,
ROUNDUP(INDEX(GRID!$B$17:$BI$27,MATCH(M$7,GRID!$A$17:$A$27,0),MATCH(1,($U$2=GRID!$B$1:$BI$1)*(КАЛЕНДАРЬ!$AA10=GRID!$B$3:$BI$3), 0))*GRID!$B$66*(1-GRID!$B$69),0))</f>
        <v>26384</v>
      </c>
      <c r="O186" s="47" cm="1">
        <f t="array" ref="O186">IF($I$2="Раннее бронирование",
INDEX(GRID!$B$4:$BI$14,MATCH(O$7,GRID!$A$4:$A$14,0),MATCH(1,($U$2=GRID!$B$1:$BI$1)*(КАЛЕНДАРЬ!$AA10=GRID!$B$3:$BI$3), 0))*GRID!$B$66,
ROUNDUP(INDEX(GRID!$B$4:$BI$14,MATCH(O$7,GRID!$A$4:$A$14,0),MATCH(1,($U$2=GRID!$B$1:$BI$1)*(КАЛЕНДАРЬ!$AA10=GRID!$B$3:$BI$3),0))*GRID!$B$66*(1-GRID!$B$69),0))</f>
        <v>29240</v>
      </c>
      <c r="P186" s="48" cm="1">
        <f t="array" ref="P186">IF($I$2="Раннее бронирование",
INDEX(GRID!$B$17:$BI$27,MATCH(O$7,GRID!$A$17:$A$27,0),MATCH(1,($U$2=GRID!$B$1:$BI$1)*(КАЛЕНДАРЬ!$AA10=GRID!$B$3:$BI$3), 0))*GRID!$B$66,
ROUNDUP(INDEX(GRID!$B$17:$BI$27,MATCH(O$7,GRID!$A$17:$A$27,0),MATCH(1,($U$2=GRID!$B$1:$BI$1)*(КАЛЕНДАРЬ!$AA10=GRID!$B$3:$BI$3), 0))*GRID!$B$66*(1-GRID!$B$69),0))</f>
        <v>30940</v>
      </c>
      <c r="Q186" s="47" cm="1">
        <f t="array" ref="Q186">IF($I$2="Раннее бронирование",
INDEX(GRID!$B$4:$BI$14,MATCH(Q$7,GRID!$A$4:$A$14,0),MATCH(1,($U$2=GRID!$B$1:$BI$1)*(КАЛЕНДАРЬ!$AA10=GRID!$B$3:$BI$3), 0))*GRID!$B$66,
ROUNDUP(INDEX(GRID!$B$4:$BI$14,MATCH(Q$7,GRID!$A$4:$A$14,0),MATCH(1,($U$2=GRID!$B$1:$BI$1)*(КАЛЕНДАРЬ!$AA10=GRID!$B$3:$BI$3),0))*GRID!$B$66*(1-GRID!$B$69),0))</f>
        <v>32912</v>
      </c>
      <c r="R186" s="48" cm="1">
        <f t="array" ref="R186">IF($I$2="Раннее бронирование",
INDEX(GRID!$B$17:$BI$27,MATCH(Q$7,GRID!$A$17:$A$27,0),MATCH(1,($U$2=GRID!$B$1:$BI$1)*(КАЛЕНДАРЬ!$AA10=GRID!$B$3:$BI$3), 0))*GRID!$B$66,
ROUNDUP(INDEX(GRID!$B$17:$BI$27,MATCH(Q$7,GRID!$A$17:$A$27,0),MATCH(1,($U$2=GRID!$B$1:$BI$1)*(КАЛЕНДАРЬ!$AA10=GRID!$B$3:$BI$3), 0))*GRID!$B$66*(1-GRID!$B$69),0))</f>
        <v>34612</v>
      </c>
      <c r="S186" s="47" cm="1">
        <f t="array" ref="S186">IF($I$2="Раннее бронирование",
INDEX(GRID!$B$4:$BI$14,MATCH(S$7,GRID!$A$4:$A$14,0),MATCH(1,($U$2=GRID!$B$1:$BI$1)*(КАЛЕНДАРЬ!$AA10=GRID!$B$3:$BI$3), 0))*GRID!$B$66,
ROUNDUP(INDEX(GRID!$B$4:$BI$14,MATCH(S$7,GRID!$A$4:$A$14,0),MATCH(1,($U$2=GRID!$B$1:$BI$1)*(КАЛЕНДАРЬ!$AA10=GRID!$B$3:$BI$3),0))*GRID!$B$66*(1-GRID!$B$69),0))</f>
        <v>40256</v>
      </c>
      <c r="T186" s="48" cm="1">
        <f t="array" ref="T186">IF($I$2="Раннее бронирование",
INDEX(GRID!$B$17:$BI$27,MATCH(S$7,GRID!$A$17:$A$27,0),MATCH(1,($U$2=GRID!$B$1:$BI$1)*(КАЛЕНДАРЬ!$AA10=GRID!$B$3:$BI$3), 0))*GRID!$B$66,
ROUNDUP(INDEX(GRID!$B$17:$BI$27,MATCH(S$7,GRID!$A$17:$A$27,0),MATCH(1,($U$2=GRID!$B$1:$BI$1)*(КАЛЕНДАРЬ!$AA10=GRID!$B$3:$BI$3), 0))*GRID!$B$66*(1-GRID!$B$69),0))</f>
        <v>41956</v>
      </c>
      <c r="U186" s="47" cm="1">
        <f t="array" ref="U186">IF($I$2="Раннее бронирование",
INDEX(GRID!$B$4:$BI$14,MATCH(U$7,GRID!$A$4:$A$14,0),MATCH(1,($U$2=GRID!$B$1:$BI$1)*(КАЛЕНДАРЬ!$AA10=GRID!$B$3:$BI$3), 0))*GRID!$B$66,
ROUNDUP(INDEX(GRID!$B$4:$BI$14,MATCH(U$7,GRID!$A$4:$A$14,0),MATCH(1,($U$2=GRID!$B$1:$BI$1)*(КАЛЕНДАРЬ!$AA10=GRID!$B$3:$BI$3),0))*GRID!$B$66*(1-GRID!$B$69),0))</f>
        <v>45560</v>
      </c>
      <c r="V186" s="48" cm="1">
        <f t="array" ref="V186">IF($I$2="Раннее бронирование",
INDEX(GRID!$B$17:$BI$27,MATCH(U$7,GRID!$A$17:$A$27,0),MATCH(1,($U$2=GRID!$B$1:$BI$1)*(КАЛЕНДАРЬ!$AA10=GRID!$B$3:$BI$3), 0))*GRID!$B$66,
ROUNDUP(INDEX(GRID!$B$17:$BI$27,MATCH(U$7,GRID!$A$17:$A$27,0),MATCH(1,($U$2=GRID!$B$1:$BI$1)*(КАЛЕНДАРЬ!$AA10=GRID!$B$3:$BI$3), 0))*GRID!$B$66*(1-GRID!$B$69),0))</f>
        <v>47260</v>
      </c>
      <c r="W186" s="47" cm="1">
        <f t="array" ref="W186">IF($I$2="Раннее бронирование",
INDEX(GRID!$B$4:$BI$14,MATCH(W$7,GRID!$A$4:$A$14,0),MATCH(1,($U$2=GRID!$B$1:$BI$1)*(КАЛЕНДАРЬ!$AA10=GRID!$B$3:$BI$3), 0))*GRID!$B$66,
ROUNDUP(INDEX(GRID!$B$4:$BI$14,MATCH(W$7,GRID!$A$4:$A$14,0),MATCH(1,($U$2=GRID!$B$1:$BI$1)*(КАЛЕНДАРЬ!$AA10=GRID!$B$3:$BI$3),0))*GRID!$B$66*(1-GRID!$B$69),0))</f>
        <v>175440</v>
      </c>
      <c r="X186" s="48" cm="1">
        <f t="array" ref="X186">IF($I$2="Раннее бронирование",
INDEX(GRID!$B$17:$BI$27,MATCH(W$7,GRID!$A$17:$A$27,0),MATCH(1,($U$2=GRID!$B$1:$BI$1)*(КАЛЕНДАРЬ!$AA10=GRID!$B$3:$BI$3), 0))*GRID!$B$66,
ROUNDUP(INDEX(GRID!$B$17:$BI$27,MATCH(W$7,GRID!$A$17:$A$27,0),MATCH(1,($U$2=GRID!$B$1:$BI$1)*(КАЛЕНДАРЬ!$AA10=GRID!$B$3:$BI$3), 0))*GRID!$B$66*(1-GRID!$B$69),0))</f>
        <v>177140</v>
      </c>
    </row>
    <row r="187" spans="1:24" hidden="1" x14ac:dyDescent="0.2">
      <c r="A187" s="117" t="s">
        <v>42</v>
      </c>
      <c r="B187" s="117">
        <v>8</v>
      </c>
      <c r="C187" s="47" cm="1">
        <f t="array" ref="C187">IF($I$2="Раннее бронирование",
INDEX(GRID!$B$4:$BI$14,MATCH(C$7,GRID!$A$4:$A$14,0),MATCH(1,($U$2=GRID!$B$1:$BI$1)*(КАЛЕНДАРЬ!$AA11=GRID!$B$3:$BI$3), 0))*GRID!$B$66,
ROUNDUP(INDEX(GRID!$B$4:$BI$14,MATCH(C$7,GRID!$A$4:$A$14,0),MATCH(1,($U$2=GRID!$B$1:$BI$1)*(КАЛЕНДАРЬ!$AA11=GRID!$B$3:$BI$3),0))*GRID!$B$66*(1-GRID!$B$69),0))</f>
        <v>14960</v>
      </c>
      <c r="D187" s="48" cm="1">
        <f t="array" ref="D187">IF($I$2="Раннее бронирование",
INDEX(GRID!$B$17:$BI$27,MATCH(C$7,GRID!$A$17:$A$27,0),MATCH(1,($U$2=GRID!$B$1:$BI$1)*(КАЛЕНДАРЬ!$AA11=GRID!$B$3:$BI$3), 0))*GRID!$B$66,
ROUNDUP(INDEX(GRID!$B$17:$BI$27,MATCH(C$7,GRID!$A$17:$A$27,0),MATCH(1,($U$2=GRID!$B$1:$BI$1)*(КАЛЕНДАРЬ!$AA11=GRID!$B$3:$BI$3), 0))*GRID!$B$66*(1-GRID!$B$69),0))</f>
        <v>16660</v>
      </c>
      <c r="E187" s="47" cm="1">
        <f t="array" ref="E187">IF($I$2="Раннее бронирование",
INDEX(GRID!$B$4:$BI$14,MATCH(E$7,GRID!$A$4:$A$14,0),MATCH(1,($U$2=GRID!$B$1:$BI$1)*(КАЛЕНДАРЬ!$AA11=GRID!$B$3:$BI$3), 0))*GRID!$B$66,
ROUNDUP(INDEX(GRID!$B$4:$BI$14,MATCH(E$7,GRID!$A$4:$A$14,0),MATCH(1,($U$2=GRID!$B$1:$BI$1)*(КАЛЕНДАРЬ!$AA11=GRID!$B$3:$BI$3),0))*GRID!$B$66*(1-GRID!$B$69),0))</f>
        <v>16524</v>
      </c>
      <c r="F187" s="48" cm="1">
        <f t="array" ref="F187">IF($I$2="Раннее бронирование",
INDEX(GRID!$B$17:$BI$27,MATCH(E$7,GRID!$A$17:$A$27,0),MATCH(1,($U$2=GRID!$B$1:$BI$1)*(КАЛЕНДАРЬ!$AA11=GRID!$B$3:$BI$3), 0))*GRID!$B$66,
ROUNDUP(INDEX(GRID!$B$17:$BI$27,MATCH(E$7,GRID!$A$17:$A$27,0),MATCH(1,($U$2=GRID!$B$1:$BI$1)*(КАЛЕНДАРЬ!$AA11=GRID!$B$3:$BI$3), 0))*GRID!$B$66*(1-GRID!$B$69),0))</f>
        <v>18224</v>
      </c>
      <c r="G187" s="47" cm="1">
        <f t="array" ref="G187">IF($I$2="Раннее бронирование",
INDEX(GRID!$B$4:$BI$14,MATCH(G$7,GRID!$A$4:$A$14,0),MATCH(1,($U$2=GRID!$B$1:$BI$1)*(КАЛЕНДАРЬ!$AA11=GRID!$B$3:$BI$3), 0))*GRID!$B$66,
ROUNDUP(INDEX(GRID!$B$4:$BI$14,MATCH(G$7,GRID!$A$4:$A$14,0),MATCH(1,($U$2=GRID!$B$1:$BI$1)*(КАЛЕНДАРЬ!$AA11=GRID!$B$3:$BI$3),0))*GRID!$B$66*(1-GRID!$B$69),0))</f>
        <v>18292</v>
      </c>
      <c r="H187" s="48" cm="1">
        <f t="array" ref="H187">IF($I$2="Раннее бронирование",
INDEX(GRID!$B$17:$BI$27,MATCH(G$7,GRID!$A$17:$A$27,0),MATCH(1,($U$2=GRID!$B$1:$BI$1)*(КАЛЕНДАРЬ!$AA11=GRID!$B$3:$BI$3), 0))*GRID!$B$66,
ROUNDUP(INDEX(GRID!$B$17:$BI$27,MATCH(G$7,GRID!$A$17:$A$27,0),MATCH(1,($U$2=GRID!$B$1:$BI$1)*(КАЛЕНДАРЬ!$AA11=GRID!$B$3:$BI$3), 0))*GRID!$B$66*(1-GRID!$B$69),0))</f>
        <v>19992</v>
      </c>
      <c r="I187" s="47" cm="1">
        <f t="array" ref="I187">IF($I$2="Раннее бронирование",
INDEX(GRID!$B$4:$BI$14,MATCH(I$7,GRID!$A$4:$A$14,0),MATCH(1,($U$2=GRID!$B$1:$BI$1)*(КАЛЕНДАРЬ!$AA11=GRID!$B$3:$BI$3), 0))*GRID!$B$66,
ROUNDUP(INDEX(GRID!$B$4:$BI$14,MATCH(I$7,GRID!$A$4:$A$14,0),MATCH(1,($U$2=GRID!$B$1:$BI$1)*(КАЛЕНДАРЬ!$AA11=GRID!$B$3:$BI$3),0))*GRID!$B$66*(1-GRID!$B$69),0))</f>
        <v>20196</v>
      </c>
      <c r="J187" s="48" cm="1">
        <f t="array" ref="J187">IF($I$2="Раннее бронирование",
INDEX(GRID!$B$17:$BI$27,MATCH(I$7,GRID!$A$17:$A$27,0),MATCH(1,($U$2=GRID!$B$1:$BI$1)*(КАЛЕНДАРЬ!$AA11=GRID!$B$3:$BI$3), 0))*GRID!$B$66,
ROUNDUP(INDEX(GRID!$B$17:$BI$27,MATCH(I$7,GRID!$A$17:$A$27,0),MATCH(1,($U$2=GRID!$B$1:$BI$1)*(КАЛЕНДАРЬ!$AA11=GRID!$B$3:$BI$3), 0))*GRID!$B$66*(1-GRID!$B$69),0))</f>
        <v>21896</v>
      </c>
      <c r="K187" s="47" cm="1">
        <f t="array" ref="K187">IF($I$2="Раннее бронирование",
INDEX(GRID!$B$4:$BI$14,MATCH(K$7,GRID!$A$4:$A$14,0),MATCH(1,($U$2=GRID!$B$1:$BI$1)*(КАЛЕНДАРЬ!$AA11=GRID!$B$3:$BI$3), 0))*GRID!$B$66,
ROUNDUP(INDEX(GRID!$B$4:$BI$14,MATCH(K$7,GRID!$A$4:$A$14,0),MATCH(1,($U$2=GRID!$B$1:$BI$1)*(КАЛЕНДАРЬ!$AA11=GRID!$B$3:$BI$3),0))*GRID!$B$66*(1-GRID!$B$69),0))</f>
        <v>22304</v>
      </c>
      <c r="L187" s="48" cm="1">
        <f t="array" ref="L187">IF($I$2="Раннее бронирование",
INDEX(GRID!$B$17:$BI$27,MATCH(K$7,GRID!$A$17:$A$27,0),MATCH(1,($U$2=GRID!$B$1:$BI$1)*(КАЛЕНДАРЬ!$AA11=GRID!$B$3:$BI$3), 0))*GRID!$B$66,
ROUNDUP(INDEX(GRID!$B$17:$BI$27,MATCH(K$7,GRID!$A$17:$A$27,0),MATCH(1,($U$2=GRID!$B$1:$BI$1)*(КАЛЕНДАРЬ!$AA11=GRID!$B$3:$BI$3), 0))*GRID!$B$66*(1-GRID!$B$69),0))</f>
        <v>24004</v>
      </c>
      <c r="M187" s="47" cm="1">
        <f t="array" ref="M187">IF($I$2="Раннее бронирование",
INDEX(GRID!$B$4:$BI$14,MATCH(M$7,GRID!$A$4:$A$14,0),MATCH(1,($U$2=GRID!$B$1:$BI$1)*(КАЛЕНДАРЬ!$AA11=GRID!$B$3:$BI$3), 0))*GRID!$B$66,
ROUNDUP(INDEX(GRID!$B$4:$BI$14,MATCH(M$7,GRID!$A$4:$A$14,0),MATCH(1,($U$2=GRID!$B$1:$BI$1)*(КАЛЕНДАРЬ!$AA11=GRID!$B$3:$BI$3),0))*GRID!$B$66*(1-GRID!$B$69),0))</f>
        <v>24684</v>
      </c>
      <c r="N187" s="48" cm="1">
        <f t="array" ref="N187">IF($I$2="Раннее бронирование",
INDEX(GRID!$B$17:$BI$27,MATCH(M$7,GRID!$A$17:$A$27,0),MATCH(1,($U$2=GRID!$B$1:$BI$1)*(КАЛЕНДАРЬ!$AA11=GRID!$B$3:$BI$3), 0))*GRID!$B$66,
ROUNDUP(INDEX(GRID!$B$17:$BI$27,MATCH(M$7,GRID!$A$17:$A$27,0),MATCH(1,($U$2=GRID!$B$1:$BI$1)*(КАЛЕНДАРЬ!$AA11=GRID!$B$3:$BI$3), 0))*GRID!$B$66*(1-GRID!$B$69),0))</f>
        <v>26384</v>
      </c>
      <c r="O187" s="47" cm="1">
        <f t="array" ref="O187">IF($I$2="Раннее бронирование",
INDEX(GRID!$B$4:$BI$14,MATCH(O$7,GRID!$A$4:$A$14,0),MATCH(1,($U$2=GRID!$B$1:$BI$1)*(КАЛЕНДАРЬ!$AA11=GRID!$B$3:$BI$3), 0))*GRID!$B$66,
ROUNDUP(INDEX(GRID!$B$4:$BI$14,MATCH(O$7,GRID!$A$4:$A$14,0),MATCH(1,($U$2=GRID!$B$1:$BI$1)*(КАЛЕНДАРЬ!$AA11=GRID!$B$3:$BI$3),0))*GRID!$B$66*(1-GRID!$B$69),0))</f>
        <v>29240</v>
      </c>
      <c r="P187" s="48" cm="1">
        <f t="array" ref="P187">IF($I$2="Раннее бронирование",
INDEX(GRID!$B$17:$BI$27,MATCH(O$7,GRID!$A$17:$A$27,0),MATCH(1,($U$2=GRID!$B$1:$BI$1)*(КАЛЕНДАРЬ!$AA11=GRID!$B$3:$BI$3), 0))*GRID!$B$66,
ROUNDUP(INDEX(GRID!$B$17:$BI$27,MATCH(O$7,GRID!$A$17:$A$27,0),MATCH(1,($U$2=GRID!$B$1:$BI$1)*(КАЛЕНДАРЬ!$AA11=GRID!$B$3:$BI$3), 0))*GRID!$B$66*(1-GRID!$B$69),0))</f>
        <v>30940</v>
      </c>
      <c r="Q187" s="47" cm="1">
        <f t="array" ref="Q187">IF($I$2="Раннее бронирование",
INDEX(GRID!$B$4:$BI$14,MATCH(Q$7,GRID!$A$4:$A$14,0),MATCH(1,($U$2=GRID!$B$1:$BI$1)*(КАЛЕНДАРЬ!$AA11=GRID!$B$3:$BI$3), 0))*GRID!$B$66,
ROUNDUP(INDEX(GRID!$B$4:$BI$14,MATCH(Q$7,GRID!$A$4:$A$14,0),MATCH(1,($U$2=GRID!$B$1:$BI$1)*(КАЛЕНДАРЬ!$AA11=GRID!$B$3:$BI$3),0))*GRID!$B$66*(1-GRID!$B$69),0))</f>
        <v>32912</v>
      </c>
      <c r="R187" s="48" cm="1">
        <f t="array" ref="R187">IF($I$2="Раннее бронирование",
INDEX(GRID!$B$17:$BI$27,MATCH(Q$7,GRID!$A$17:$A$27,0),MATCH(1,($U$2=GRID!$B$1:$BI$1)*(КАЛЕНДАРЬ!$AA11=GRID!$B$3:$BI$3), 0))*GRID!$B$66,
ROUNDUP(INDEX(GRID!$B$17:$BI$27,MATCH(Q$7,GRID!$A$17:$A$27,0),MATCH(1,($U$2=GRID!$B$1:$BI$1)*(КАЛЕНДАРЬ!$AA11=GRID!$B$3:$BI$3), 0))*GRID!$B$66*(1-GRID!$B$69),0))</f>
        <v>34612</v>
      </c>
      <c r="S187" s="47" cm="1">
        <f t="array" ref="S187">IF($I$2="Раннее бронирование",
INDEX(GRID!$B$4:$BI$14,MATCH(S$7,GRID!$A$4:$A$14,0),MATCH(1,($U$2=GRID!$B$1:$BI$1)*(КАЛЕНДАРЬ!$AA11=GRID!$B$3:$BI$3), 0))*GRID!$B$66,
ROUNDUP(INDEX(GRID!$B$4:$BI$14,MATCH(S$7,GRID!$A$4:$A$14,0),MATCH(1,($U$2=GRID!$B$1:$BI$1)*(КАЛЕНДАРЬ!$AA11=GRID!$B$3:$BI$3),0))*GRID!$B$66*(1-GRID!$B$69),0))</f>
        <v>40256</v>
      </c>
      <c r="T187" s="48" cm="1">
        <f t="array" ref="T187">IF($I$2="Раннее бронирование",
INDEX(GRID!$B$17:$BI$27,MATCH(S$7,GRID!$A$17:$A$27,0),MATCH(1,($U$2=GRID!$B$1:$BI$1)*(КАЛЕНДАРЬ!$AA11=GRID!$B$3:$BI$3), 0))*GRID!$B$66,
ROUNDUP(INDEX(GRID!$B$17:$BI$27,MATCH(S$7,GRID!$A$17:$A$27,0),MATCH(1,($U$2=GRID!$B$1:$BI$1)*(КАЛЕНДАРЬ!$AA11=GRID!$B$3:$BI$3), 0))*GRID!$B$66*(1-GRID!$B$69),0))</f>
        <v>41956</v>
      </c>
      <c r="U187" s="47" cm="1">
        <f t="array" ref="U187">IF($I$2="Раннее бронирование",
INDEX(GRID!$B$4:$BI$14,MATCH(U$7,GRID!$A$4:$A$14,0),MATCH(1,($U$2=GRID!$B$1:$BI$1)*(КАЛЕНДАРЬ!$AA11=GRID!$B$3:$BI$3), 0))*GRID!$B$66,
ROUNDUP(INDEX(GRID!$B$4:$BI$14,MATCH(U$7,GRID!$A$4:$A$14,0),MATCH(1,($U$2=GRID!$B$1:$BI$1)*(КАЛЕНДАРЬ!$AA11=GRID!$B$3:$BI$3),0))*GRID!$B$66*(1-GRID!$B$69),0))</f>
        <v>45560</v>
      </c>
      <c r="V187" s="48" cm="1">
        <f t="array" ref="V187">IF($I$2="Раннее бронирование",
INDEX(GRID!$B$17:$BI$27,MATCH(U$7,GRID!$A$17:$A$27,0),MATCH(1,($U$2=GRID!$B$1:$BI$1)*(КАЛЕНДАРЬ!$AA11=GRID!$B$3:$BI$3), 0))*GRID!$B$66,
ROUNDUP(INDEX(GRID!$B$17:$BI$27,MATCH(U$7,GRID!$A$17:$A$27,0),MATCH(1,($U$2=GRID!$B$1:$BI$1)*(КАЛЕНДАРЬ!$AA11=GRID!$B$3:$BI$3), 0))*GRID!$B$66*(1-GRID!$B$69),0))</f>
        <v>47260</v>
      </c>
      <c r="W187" s="47" cm="1">
        <f t="array" ref="W187">IF($I$2="Раннее бронирование",
INDEX(GRID!$B$4:$BI$14,MATCH(W$7,GRID!$A$4:$A$14,0),MATCH(1,($U$2=GRID!$B$1:$BI$1)*(КАЛЕНДАРЬ!$AA11=GRID!$B$3:$BI$3), 0))*GRID!$B$66,
ROUNDUP(INDEX(GRID!$B$4:$BI$14,MATCH(W$7,GRID!$A$4:$A$14,0),MATCH(1,($U$2=GRID!$B$1:$BI$1)*(КАЛЕНДАРЬ!$AA11=GRID!$B$3:$BI$3),0))*GRID!$B$66*(1-GRID!$B$69),0))</f>
        <v>175440</v>
      </c>
      <c r="X187" s="48" cm="1">
        <f t="array" ref="X187">IF($I$2="Раннее бронирование",
INDEX(GRID!$B$17:$BI$27,MATCH(W$7,GRID!$A$17:$A$27,0),MATCH(1,($U$2=GRID!$B$1:$BI$1)*(КАЛЕНДАРЬ!$AA11=GRID!$B$3:$BI$3), 0))*GRID!$B$66,
ROUNDUP(INDEX(GRID!$B$17:$BI$27,MATCH(W$7,GRID!$A$17:$A$27,0),MATCH(1,($U$2=GRID!$B$1:$BI$1)*(КАЛЕНДАРЬ!$AA11=GRID!$B$3:$BI$3), 0))*GRID!$B$66*(1-GRID!$B$69),0))</f>
        <v>177140</v>
      </c>
    </row>
    <row r="188" spans="1:24" hidden="1" x14ac:dyDescent="0.2">
      <c r="A188" s="117" t="s">
        <v>43</v>
      </c>
      <c r="B188" s="117">
        <v>9</v>
      </c>
      <c r="C188" s="47" cm="1">
        <f t="array" ref="C188">IF($I$2="Раннее бронирование",
INDEX(GRID!$B$4:$BI$14,MATCH(C$7,GRID!$A$4:$A$14,0),MATCH(1,($U$2=GRID!$B$1:$BI$1)*(КАЛЕНДАРЬ!$AA12=GRID!$B$3:$BI$3), 0))*GRID!$B$66,
ROUNDUP(INDEX(GRID!$B$4:$BI$14,MATCH(C$7,GRID!$A$4:$A$14,0),MATCH(1,($U$2=GRID!$B$1:$BI$1)*(КАЛЕНДАРЬ!$AA12=GRID!$B$3:$BI$3),0))*GRID!$B$66*(1-GRID!$B$69),0))</f>
        <v>14960</v>
      </c>
      <c r="D188" s="48" cm="1">
        <f t="array" ref="D188">IF($I$2="Раннее бронирование",
INDEX(GRID!$B$17:$BI$27,MATCH(C$7,GRID!$A$17:$A$27,0),MATCH(1,($U$2=GRID!$B$1:$BI$1)*(КАЛЕНДАРЬ!$AA12=GRID!$B$3:$BI$3), 0))*GRID!$B$66,
ROUNDUP(INDEX(GRID!$B$17:$BI$27,MATCH(C$7,GRID!$A$17:$A$27,0),MATCH(1,($U$2=GRID!$B$1:$BI$1)*(КАЛЕНДАРЬ!$AA12=GRID!$B$3:$BI$3), 0))*GRID!$B$66*(1-GRID!$B$69),0))</f>
        <v>16660</v>
      </c>
      <c r="E188" s="47" cm="1">
        <f t="array" ref="E188">IF($I$2="Раннее бронирование",
INDEX(GRID!$B$4:$BI$14,MATCH(E$7,GRID!$A$4:$A$14,0),MATCH(1,($U$2=GRID!$B$1:$BI$1)*(КАЛЕНДАРЬ!$AA12=GRID!$B$3:$BI$3), 0))*GRID!$B$66,
ROUNDUP(INDEX(GRID!$B$4:$BI$14,MATCH(E$7,GRID!$A$4:$A$14,0),MATCH(1,($U$2=GRID!$B$1:$BI$1)*(КАЛЕНДАРЬ!$AA12=GRID!$B$3:$BI$3),0))*GRID!$B$66*(1-GRID!$B$69),0))</f>
        <v>16524</v>
      </c>
      <c r="F188" s="48" cm="1">
        <f t="array" ref="F188">IF($I$2="Раннее бронирование",
INDEX(GRID!$B$17:$BI$27,MATCH(E$7,GRID!$A$17:$A$27,0),MATCH(1,($U$2=GRID!$B$1:$BI$1)*(КАЛЕНДАРЬ!$AA12=GRID!$B$3:$BI$3), 0))*GRID!$B$66,
ROUNDUP(INDEX(GRID!$B$17:$BI$27,MATCH(E$7,GRID!$A$17:$A$27,0),MATCH(1,($U$2=GRID!$B$1:$BI$1)*(КАЛЕНДАРЬ!$AA12=GRID!$B$3:$BI$3), 0))*GRID!$B$66*(1-GRID!$B$69),0))</f>
        <v>18224</v>
      </c>
      <c r="G188" s="47" cm="1">
        <f t="array" ref="G188">IF($I$2="Раннее бронирование",
INDEX(GRID!$B$4:$BI$14,MATCH(G$7,GRID!$A$4:$A$14,0),MATCH(1,($U$2=GRID!$B$1:$BI$1)*(КАЛЕНДАРЬ!$AA12=GRID!$B$3:$BI$3), 0))*GRID!$B$66,
ROUNDUP(INDEX(GRID!$B$4:$BI$14,MATCH(G$7,GRID!$A$4:$A$14,0),MATCH(1,($U$2=GRID!$B$1:$BI$1)*(КАЛЕНДАРЬ!$AA12=GRID!$B$3:$BI$3),0))*GRID!$B$66*(1-GRID!$B$69),0))</f>
        <v>18292</v>
      </c>
      <c r="H188" s="48" cm="1">
        <f t="array" ref="H188">IF($I$2="Раннее бронирование",
INDEX(GRID!$B$17:$BI$27,MATCH(G$7,GRID!$A$17:$A$27,0),MATCH(1,($U$2=GRID!$B$1:$BI$1)*(КАЛЕНДАРЬ!$AA12=GRID!$B$3:$BI$3), 0))*GRID!$B$66,
ROUNDUP(INDEX(GRID!$B$17:$BI$27,MATCH(G$7,GRID!$A$17:$A$27,0),MATCH(1,($U$2=GRID!$B$1:$BI$1)*(КАЛЕНДАРЬ!$AA12=GRID!$B$3:$BI$3), 0))*GRID!$B$66*(1-GRID!$B$69),0))</f>
        <v>19992</v>
      </c>
      <c r="I188" s="47" cm="1">
        <f t="array" ref="I188">IF($I$2="Раннее бронирование",
INDEX(GRID!$B$4:$BI$14,MATCH(I$7,GRID!$A$4:$A$14,0),MATCH(1,($U$2=GRID!$B$1:$BI$1)*(КАЛЕНДАРЬ!$AA12=GRID!$B$3:$BI$3), 0))*GRID!$B$66,
ROUNDUP(INDEX(GRID!$B$4:$BI$14,MATCH(I$7,GRID!$A$4:$A$14,0),MATCH(1,($U$2=GRID!$B$1:$BI$1)*(КАЛЕНДАРЬ!$AA12=GRID!$B$3:$BI$3),0))*GRID!$B$66*(1-GRID!$B$69),0))</f>
        <v>20196</v>
      </c>
      <c r="J188" s="48" cm="1">
        <f t="array" ref="J188">IF($I$2="Раннее бронирование",
INDEX(GRID!$B$17:$BI$27,MATCH(I$7,GRID!$A$17:$A$27,0),MATCH(1,($U$2=GRID!$B$1:$BI$1)*(КАЛЕНДАРЬ!$AA12=GRID!$B$3:$BI$3), 0))*GRID!$B$66,
ROUNDUP(INDEX(GRID!$B$17:$BI$27,MATCH(I$7,GRID!$A$17:$A$27,0),MATCH(1,($U$2=GRID!$B$1:$BI$1)*(КАЛЕНДАРЬ!$AA12=GRID!$B$3:$BI$3), 0))*GRID!$B$66*(1-GRID!$B$69),0))</f>
        <v>21896</v>
      </c>
      <c r="K188" s="47" cm="1">
        <f t="array" ref="K188">IF($I$2="Раннее бронирование",
INDEX(GRID!$B$4:$BI$14,MATCH(K$7,GRID!$A$4:$A$14,0),MATCH(1,($U$2=GRID!$B$1:$BI$1)*(КАЛЕНДАРЬ!$AA12=GRID!$B$3:$BI$3), 0))*GRID!$B$66,
ROUNDUP(INDEX(GRID!$B$4:$BI$14,MATCH(K$7,GRID!$A$4:$A$14,0),MATCH(1,($U$2=GRID!$B$1:$BI$1)*(КАЛЕНДАРЬ!$AA12=GRID!$B$3:$BI$3),0))*GRID!$B$66*(1-GRID!$B$69),0))</f>
        <v>22304</v>
      </c>
      <c r="L188" s="48" cm="1">
        <f t="array" ref="L188">IF($I$2="Раннее бронирование",
INDEX(GRID!$B$17:$BI$27,MATCH(K$7,GRID!$A$17:$A$27,0),MATCH(1,($U$2=GRID!$B$1:$BI$1)*(КАЛЕНДАРЬ!$AA12=GRID!$B$3:$BI$3), 0))*GRID!$B$66,
ROUNDUP(INDEX(GRID!$B$17:$BI$27,MATCH(K$7,GRID!$A$17:$A$27,0),MATCH(1,($U$2=GRID!$B$1:$BI$1)*(КАЛЕНДАРЬ!$AA12=GRID!$B$3:$BI$3), 0))*GRID!$B$66*(1-GRID!$B$69),0))</f>
        <v>24004</v>
      </c>
      <c r="M188" s="47" cm="1">
        <f t="array" ref="M188">IF($I$2="Раннее бронирование",
INDEX(GRID!$B$4:$BI$14,MATCH(M$7,GRID!$A$4:$A$14,0),MATCH(1,($U$2=GRID!$B$1:$BI$1)*(КАЛЕНДАРЬ!$AA12=GRID!$B$3:$BI$3), 0))*GRID!$B$66,
ROUNDUP(INDEX(GRID!$B$4:$BI$14,MATCH(M$7,GRID!$A$4:$A$14,0),MATCH(1,($U$2=GRID!$B$1:$BI$1)*(КАЛЕНДАРЬ!$AA12=GRID!$B$3:$BI$3),0))*GRID!$B$66*(1-GRID!$B$69),0))</f>
        <v>24684</v>
      </c>
      <c r="N188" s="48" cm="1">
        <f t="array" ref="N188">IF($I$2="Раннее бронирование",
INDEX(GRID!$B$17:$BI$27,MATCH(M$7,GRID!$A$17:$A$27,0),MATCH(1,($U$2=GRID!$B$1:$BI$1)*(КАЛЕНДАРЬ!$AA12=GRID!$B$3:$BI$3), 0))*GRID!$B$66,
ROUNDUP(INDEX(GRID!$B$17:$BI$27,MATCH(M$7,GRID!$A$17:$A$27,0),MATCH(1,($U$2=GRID!$B$1:$BI$1)*(КАЛЕНДАРЬ!$AA12=GRID!$B$3:$BI$3), 0))*GRID!$B$66*(1-GRID!$B$69),0))</f>
        <v>26384</v>
      </c>
      <c r="O188" s="47" cm="1">
        <f t="array" ref="O188">IF($I$2="Раннее бронирование",
INDEX(GRID!$B$4:$BI$14,MATCH(O$7,GRID!$A$4:$A$14,0),MATCH(1,($U$2=GRID!$B$1:$BI$1)*(КАЛЕНДАРЬ!$AA12=GRID!$B$3:$BI$3), 0))*GRID!$B$66,
ROUNDUP(INDEX(GRID!$B$4:$BI$14,MATCH(O$7,GRID!$A$4:$A$14,0),MATCH(1,($U$2=GRID!$B$1:$BI$1)*(КАЛЕНДАРЬ!$AA12=GRID!$B$3:$BI$3),0))*GRID!$B$66*(1-GRID!$B$69),0))</f>
        <v>29240</v>
      </c>
      <c r="P188" s="48" cm="1">
        <f t="array" ref="P188">IF($I$2="Раннее бронирование",
INDEX(GRID!$B$17:$BI$27,MATCH(O$7,GRID!$A$17:$A$27,0),MATCH(1,($U$2=GRID!$B$1:$BI$1)*(КАЛЕНДАРЬ!$AA12=GRID!$B$3:$BI$3), 0))*GRID!$B$66,
ROUNDUP(INDEX(GRID!$B$17:$BI$27,MATCH(O$7,GRID!$A$17:$A$27,0),MATCH(1,($U$2=GRID!$B$1:$BI$1)*(КАЛЕНДАРЬ!$AA12=GRID!$B$3:$BI$3), 0))*GRID!$B$66*(1-GRID!$B$69),0))</f>
        <v>30940</v>
      </c>
      <c r="Q188" s="47" cm="1">
        <f t="array" ref="Q188">IF($I$2="Раннее бронирование",
INDEX(GRID!$B$4:$BI$14,MATCH(Q$7,GRID!$A$4:$A$14,0),MATCH(1,($U$2=GRID!$B$1:$BI$1)*(КАЛЕНДАРЬ!$AA12=GRID!$B$3:$BI$3), 0))*GRID!$B$66,
ROUNDUP(INDEX(GRID!$B$4:$BI$14,MATCH(Q$7,GRID!$A$4:$A$14,0),MATCH(1,($U$2=GRID!$B$1:$BI$1)*(КАЛЕНДАРЬ!$AA12=GRID!$B$3:$BI$3),0))*GRID!$B$66*(1-GRID!$B$69),0))</f>
        <v>32912</v>
      </c>
      <c r="R188" s="48" cm="1">
        <f t="array" ref="R188">IF($I$2="Раннее бронирование",
INDEX(GRID!$B$17:$BI$27,MATCH(Q$7,GRID!$A$17:$A$27,0),MATCH(1,($U$2=GRID!$B$1:$BI$1)*(КАЛЕНДАРЬ!$AA12=GRID!$B$3:$BI$3), 0))*GRID!$B$66,
ROUNDUP(INDEX(GRID!$B$17:$BI$27,MATCH(Q$7,GRID!$A$17:$A$27,0),MATCH(1,($U$2=GRID!$B$1:$BI$1)*(КАЛЕНДАРЬ!$AA12=GRID!$B$3:$BI$3), 0))*GRID!$B$66*(1-GRID!$B$69),0))</f>
        <v>34612</v>
      </c>
      <c r="S188" s="47" cm="1">
        <f t="array" ref="S188">IF($I$2="Раннее бронирование",
INDEX(GRID!$B$4:$BI$14,MATCH(S$7,GRID!$A$4:$A$14,0),MATCH(1,($U$2=GRID!$B$1:$BI$1)*(КАЛЕНДАРЬ!$AA12=GRID!$B$3:$BI$3), 0))*GRID!$B$66,
ROUNDUP(INDEX(GRID!$B$4:$BI$14,MATCH(S$7,GRID!$A$4:$A$14,0),MATCH(1,($U$2=GRID!$B$1:$BI$1)*(КАЛЕНДАРЬ!$AA12=GRID!$B$3:$BI$3),0))*GRID!$B$66*(1-GRID!$B$69),0))</f>
        <v>40256</v>
      </c>
      <c r="T188" s="48" cm="1">
        <f t="array" ref="T188">IF($I$2="Раннее бронирование",
INDEX(GRID!$B$17:$BI$27,MATCH(S$7,GRID!$A$17:$A$27,0),MATCH(1,($U$2=GRID!$B$1:$BI$1)*(КАЛЕНДАРЬ!$AA12=GRID!$B$3:$BI$3), 0))*GRID!$B$66,
ROUNDUP(INDEX(GRID!$B$17:$BI$27,MATCH(S$7,GRID!$A$17:$A$27,0),MATCH(1,($U$2=GRID!$B$1:$BI$1)*(КАЛЕНДАРЬ!$AA12=GRID!$B$3:$BI$3), 0))*GRID!$B$66*(1-GRID!$B$69),0))</f>
        <v>41956</v>
      </c>
      <c r="U188" s="47" cm="1">
        <f t="array" ref="U188">IF($I$2="Раннее бронирование",
INDEX(GRID!$B$4:$BI$14,MATCH(U$7,GRID!$A$4:$A$14,0),MATCH(1,($U$2=GRID!$B$1:$BI$1)*(КАЛЕНДАРЬ!$AA12=GRID!$B$3:$BI$3), 0))*GRID!$B$66,
ROUNDUP(INDEX(GRID!$B$4:$BI$14,MATCH(U$7,GRID!$A$4:$A$14,0),MATCH(1,($U$2=GRID!$B$1:$BI$1)*(КАЛЕНДАРЬ!$AA12=GRID!$B$3:$BI$3),0))*GRID!$B$66*(1-GRID!$B$69),0))</f>
        <v>45560</v>
      </c>
      <c r="V188" s="48" cm="1">
        <f t="array" ref="V188">IF($I$2="Раннее бронирование",
INDEX(GRID!$B$17:$BI$27,MATCH(U$7,GRID!$A$17:$A$27,0),MATCH(1,($U$2=GRID!$B$1:$BI$1)*(КАЛЕНДАРЬ!$AA12=GRID!$B$3:$BI$3), 0))*GRID!$B$66,
ROUNDUP(INDEX(GRID!$B$17:$BI$27,MATCH(U$7,GRID!$A$17:$A$27,0),MATCH(1,($U$2=GRID!$B$1:$BI$1)*(КАЛЕНДАРЬ!$AA12=GRID!$B$3:$BI$3), 0))*GRID!$B$66*(1-GRID!$B$69),0))</f>
        <v>47260</v>
      </c>
      <c r="W188" s="47" cm="1">
        <f t="array" ref="W188">IF($I$2="Раннее бронирование",
INDEX(GRID!$B$4:$BI$14,MATCH(W$7,GRID!$A$4:$A$14,0),MATCH(1,($U$2=GRID!$B$1:$BI$1)*(КАЛЕНДАРЬ!$AA12=GRID!$B$3:$BI$3), 0))*GRID!$B$66,
ROUNDUP(INDEX(GRID!$B$4:$BI$14,MATCH(W$7,GRID!$A$4:$A$14,0),MATCH(1,($U$2=GRID!$B$1:$BI$1)*(КАЛЕНДАРЬ!$AA12=GRID!$B$3:$BI$3),0))*GRID!$B$66*(1-GRID!$B$69),0))</f>
        <v>175440</v>
      </c>
      <c r="X188" s="48" cm="1">
        <f t="array" ref="X188">IF($I$2="Раннее бронирование",
INDEX(GRID!$B$17:$BI$27,MATCH(W$7,GRID!$A$17:$A$27,0),MATCH(1,($U$2=GRID!$B$1:$BI$1)*(КАЛЕНДАРЬ!$AA12=GRID!$B$3:$BI$3), 0))*GRID!$B$66,
ROUNDUP(INDEX(GRID!$B$17:$BI$27,MATCH(W$7,GRID!$A$17:$A$27,0),MATCH(1,($U$2=GRID!$B$1:$BI$1)*(КАЛЕНДАРЬ!$AA12=GRID!$B$3:$BI$3), 0))*GRID!$B$66*(1-GRID!$B$69),0))</f>
        <v>177140</v>
      </c>
    </row>
    <row r="189" spans="1:24" hidden="1" x14ac:dyDescent="0.2">
      <c r="A189" s="117" t="s">
        <v>44</v>
      </c>
      <c r="B189" s="117">
        <v>10</v>
      </c>
      <c r="C189" s="47" cm="1">
        <f t="array" ref="C189">IF($I$2="Раннее бронирование",
INDEX(GRID!$B$4:$BI$14,MATCH(C$7,GRID!$A$4:$A$14,0),MATCH(1,($U$2=GRID!$B$1:$BI$1)*(КАЛЕНДАРЬ!$AA13=GRID!$B$3:$BI$3), 0))*GRID!$B$66,
ROUNDUP(INDEX(GRID!$B$4:$BI$14,MATCH(C$7,GRID!$A$4:$A$14,0),MATCH(1,($U$2=GRID!$B$1:$BI$1)*(КАЛЕНДАРЬ!$AA13=GRID!$B$3:$BI$3),0))*GRID!$B$66*(1-GRID!$B$69),0))</f>
        <v>14960</v>
      </c>
      <c r="D189" s="48" cm="1">
        <f t="array" ref="D189">IF($I$2="Раннее бронирование",
INDEX(GRID!$B$17:$BI$27,MATCH(C$7,GRID!$A$17:$A$27,0),MATCH(1,($U$2=GRID!$B$1:$BI$1)*(КАЛЕНДАРЬ!$AA13=GRID!$B$3:$BI$3), 0))*GRID!$B$66,
ROUNDUP(INDEX(GRID!$B$17:$BI$27,MATCH(C$7,GRID!$A$17:$A$27,0),MATCH(1,($U$2=GRID!$B$1:$BI$1)*(КАЛЕНДАРЬ!$AA13=GRID!$B$3:$BI$3), 0))*GRID!$B$66*(1-GRID!$B$69),0))</f>
        <v>16660</v>
      </c>
      <c r="E189" s="47" cm="1">
        <f t="array" ref="E189">IF($I$2="Раннее бронирование",
INDEX(GRID!$B$4:$BI$14,MATCH(E$7,GRID!$A$4:$A$14,0),MATCH(1,($U$2=GRID!$B$1:$BI$1)*(КАЛЕНДАРЬ!$AA13=GRID!$B$3:$BI$3), 0))*GRID!$B$66,
ROUNDUP(INDEX(GRID!$B$4:$BI$14,MATCH(E$7,GRID!$A$4:$A$14,0),MATCH(1,($U$2=GRID!$B$1:$BI$1)*(КАЛЕНДАРЬ!$AA13=GRID!$B$3:$BI$3),0))*GRID!$B$66*(1-GRID!$B$69),0))</f>
        <v>16524</v>
      </c>
      <c r="F189" s="48" cm="1">
        <f t="array" ref="F189">IF($I$2="Раннее бронирование",
INDEX(GRID!$B$17:$BI$27,MATCH(E$7,GRID!$A$17:$A$27,0),MATCH(1,($U$2=GRID!$B$1:$BI$1)*(КАЛЕНДАРЬ!$AA13=GRID!$B$3:$BI$3), 0))*GRID!$B$66,
ROUNDUP(INDEX(GRID!$B$17:$BI$27,MATCH(E$7,GRID!$A$17:$A$27,0),MATCH(1,($U$2=GRID!$B$1:$BI$1)*(КАЛЕНДАРЬ!$AA13=GRID!$B$3:$BI$3), 0))*GRID!$B$66*(1-GRID!$B$69),0))</f>
        <v>18224</v>
      </c>
      <c r="G189" s="47" cm="1">
        <f t="array" ref="G189">IF($I$2="Раннее бронирование",
INDEX(GRID!$B$4:$BI$14,MATCH(G$7,GRID!$A$4:$A$14,0),MATCH(1,($U$2=GRID!$B$1:$BI$1)*(КАЛЕНДАРЬ!$AA13=GRID!$B$3:$BI$3), 0))*GRID!$B$66,
ROUNDUP(INDEX(GRID!$B$4:$BI$14,MATCH(G$7,GRID!$A$4:$A$14,0),MATCH(1,($U$2=GRID!$B$1:$BI$1)*(КАЛЕНДАРЬ!$AA13=GRID!$B$3:$BI$3),0))*GRID!$B$66*(1-GRID!$B$69),0))</f>
        <v>18292</v>
      </c>
      <c r="H189" s="48" cm="1">
        <f t="array" ref="H189">IF($I$2="Раннее бронирование",
INDEX(GRID!$B$17:$BI$27,MATCH(G$7,GRID!$A$17:$A$27,0),MATCH(1,($U$2=GRID!$B$1:$BI$1)*(КАЛЕНДАРЬ!$AA13=GRID!$B$3:$BI$3), 0))*GRID!$B$66,
ROUNDUP(INDEX(GRID!$B$17:$BI$27,MATCH(G$7,GRID!$A$17:$A$27,0),MATCH(1,($U$2=GRID!$B$1:$BI$1)*(КАЛЕНДАРЬ!$AA13=GRID!$B$3:$BI$3), 0))*GRID!$B$66*(1-GRID!$B$69),0))</f>
        <v>19992</v>
      </c>
      <c r="I189" s="47" cm="1">
        <f t="array" ref="I189">IF($I$2="Раннее бронирование",
INDEX(GRID!$B$4:$BI$14,MATCH(I$7,GRID!$A$4:$A$14,0),MATCH(1,($U$2=GRID!$B$1:$BI$1)*(КАЛЕНДАРЬ!$AA13=GRID!$B$3:$BI$3), 0))*GRID!$B$66,
ROUNDUP(INDEX(GRID!$B$4:$BI$14,MATCH(I$7,GRID!$A$4:$A$14,0),MATCH(1,($U$2=GRID!$B$1:$BI$1)*(КАЛЕНДАРЬ!$AA13=GRID!$B$3:$BI$3),0))*GRID!$B$66*(1-GRID!$B$69),0))</f>
        <v>20196</v>
      </c>
      <c r="J189" s="48" cm="1">
        <f t="array" ref="J189">IF($I$2="Раннее бронирование",
INDEX(GRID!$B$17:$BI$27,MATCH(I$7,GRID!$A$17:$A$27,0),MATCH(1,($U$2=GRID!$B$1:$BI$1)*(КАЛЕНДАРЬ!$AA13=GRID!$B$3:$BI$3), 0))*GRID!$B$66,
ROUNDUP(INDEX(GRID!$B$17:$BI$27,MATCH(I$7,GRID!$A$17:$A$27,0),MATCH(1,($U$2=GRID!$B$1:$BI$1)*(КАЛЕНДАРЬ!$AA13=GRID!$B$3:$BI$3), 0))*GRID!$B$66*(1-GRID!$B$69),0))</f>
        <v>21896</v>
      </c>
      <c r="K189" s="47" cm="1">
        <f t="array" ref="K189">IF($I$2="Раннее бронирование",
INDEX(GRID!$B$4:$BI$14,MATCH(K$7,GRID!$A$4:$A$14,0),MATCH(1,($U$2=GRID!$B$1:$BI$1)*(КАЛЕНДАРЬ!$AA13=GRID!$B$3:$BI$3), 0))*GRID!$B$66,
ROUNDUP(INDEX(GRID!$B$4:$BI$14,MATCH(K$7,GRID!$A$4:$A$14,0),MATCH(1,($U$2=GRID!$B$1:$BI$1)*(КАЛЕНДАРЬ!$AA13=GRID!$B$3:$BI$3),0))*GRID!$B$66*(1-GRID!$B$69),0))</f>
        <v>22304</v>
      </c>
      <c r="L189" s="48" cm="1">
        <f t="array" ref="L189">IF($I$2="Раннее бронирование",
INDEX(GRID!$B$17:$BI$27,MATCH(K$7,GRID!$A$17:$A$27,0),MATCH(1,($U$2=GRID!$B$1:$BI$1)*(КАЛЕНДАРЬ!$AA13=GRID!$B$3:$BI$3), 0))*GRID!$B$66,
ROUNDUP(INDEX(GRID!$B$17:$BI$27,MATCH(K$7,GRID!$A$17:$A$27,0),MATCH(1,($U$2=GRID!$B$1:$BI$1)*(КАЛЕНДАРЬ!$AA13=GRID!$B$3:$BI$3), 0))*GRID!$B$66*(1-GRID!$B$69),0))</f>
        <v>24004</v>
      </c>
      <c r="M189" s="47" cm="1">
        <f t="array" ref="M189">IF($I$2="Раннее бронирование",
INDEX(GRID!$B$4:$BI$14,MATCH(M$7,GRID!$A$4:$A$14,0),MATCH(1,($U$2=GRID!$B$1:$BI$1)*(КАЛЕНДАРЬ!$AA13=GRID!$B$3:$BI$3), 0))*GRID!$B$66,
ROUNDUP(INDEX(GRID!$B$4:$BI$14,MATCH(M$7,GRID!$A$4:$A$14,0),MATCH(1,($U$2=GRID!$B$1:$BI$1)*(КАЛЕНДАРЬ!$AA13=GRID!$B$3:$BI$3),0))*GRID!$B$66*(1-GRID!$B$69),0))</f>
        <v>24684</v>
      </c>
      <c r="N189" s="48" cm="1">
        <f t="array" ref="N189">IF($I$2="Раннее бронирование",
INDEX(GRID!$B$17:$BI$27,MATCH(M$7,GRID!$A$17:$A$27,0),MATCH(1,($U$2=GRID!$B$1:$BI$1)*(КАЛЕНДАРЬ!$AA13=GRID!$B$3:$BI$3), 0))*GRID!$B$66,
ROUNDUP(INDEX(GRID!$B$17:$BI$27,MATCH(M$7,GRID!$A$17:$A$27,0),MATCH(1,($U$2=GRID!$B$1:$BI$1)*(КАЛЕНДАРЬ!$AA13=GRID!$B$3:$BI$3), 0))*GRID!$B$66*(1-GRID!$B$69),0))</f>
        <v>26384</v>
      </c>
      <c r="O189" s="47" cm="1">
        <f t="array" ref="O189">IF($I$2="Раннее бронирование",
INDEX(GRID!$B$4:$BI$14,MATCH(O$7,GRID!$A$4:$A$14,0),MATCH(1,($U$2=GRID!$B$1:$BI$1)*(КАЛЕНДАРЬ!$AA13=GRID!$B$3:$BI$3), 0))*GRID!$B$66,
ROUNDUP(INDEX(GRID!$B$4:$BI$14,MATCH(O$7,GRID!$A$4:$A$14,0),MATCH(1,($U$2=GRID!$B$1:$BI$1)*(КАЛЕНДАРЬ!$AA13=GRID!$B$3:$BI$3),0))*GRID!$B$66*(1-GRID!$B$69),0))</f>
        <v>29240</v>
      </c>
      <c r="P189" s="48" cm="1">
        <f t="array" ref="P189">IF($I$2="Раннее бронирование",
INDEX(GRID!$B$17:$BI$27,MATCH(O$7,GRID!$A$17:$A$27,0),MATCH(1,($U$2=GRID!$B$1:$BI$1)*(КАЛЕНДАРЬ!$AA13=GRID!$B$3:$BI$3), 0))*GRID!$B$66,
ROUNDUP(INDEX(GRID!$B$17:$BI$27,MATCH(O$7,GRID!$A$17:$A$27,0),MATCH(1,($U$2=GRID!$B$1:$BI$1)*(КАЛЕНДАРЬ!$AA13=GRID!$B$3:$BI$3), 0))*GRID!$B$66*(1-GRID!$B$69),0))</f>
        <v>30940</v>
      </c>
      <c r="Q189" s="47" cm="1">
        <f t="array" ref="Q189">IF($I$2="Раннее бронирование",
INDEX(GRID!$B$4:$BI$14,MATCH(Q$7,GRID!$A$4:$A$14,0),MATCH(1,($U$2=GRID!$B$1:$BI$1)*(КАЛЕНДАРЬ!$AA13=GRID!$B$3:$BI$3), 0))*GRID!$B$66,
ROUNDUP(INDEX(GRID!$B$4:$BI$14,MATCH(Q$7,GRID!$A$4:$A$14,0),MATCH(1,($U$2=GRID!$B$1:$BI$1)*(КАЛЕНДАРЬ!$AA13=GRID!$B$3:$BI$3),0))*GRID!$B$66*(1-GRID!$B$69),0))</f>
        <v>32912</v>
      </c>
      <c r="R189" s="48" cm="1">
        <f t="array" ref="R189">IF($I$2="Раннее бронирование",
INDEX(GRID!$B$17:$BI$27,MATCH(Q$7,GRID!$A$17:$A$27,0),MATCH(1,($U$2=GRID!$B$1:$BI$1)*(КАЛЕНДАРЬ!$AA13=GRID!$B$3:$BI$3), 0))*GRID!$B$66,
ROUNDUP(INDEX(GRID!$B$17:$BI$27,MATCH(Q$7,GRID!$A$17:$A$27,0),MATCH(1,($U$2=GRID!$B$1:$BI$1)*(КАЛЕНДАРЬ!$AA13=GRID!$B$3:$BI$3), 0))*GRID!$B$66*(1-GRID!$B$69),0))</f>
        <v>34612</v>
      </c>
      <c r="S189" s="47" cm="1">
        <f t="array" ref="S189">IF($I$2="Раннее бронирование",
INDEX(GRID!$B$4:$BI$14,MATCH(S$7,GRID!$A$4:$A$14,0),MATCH(1,($U$2=GRID!$B$1:$BI$1)*(КАЛЕНДАРЬ!$AA13=GRID!$B$3:$BI$3), 0))*GRID!$B$66,
ROUNDUP(INDEX(GRID!$B$4:$BI$14,MATCH(S$7,GRID!$A$4:$A$14,0),MATCH(1,($U$2=GRID!$B$1:$BI$1)*(КАЛЕНДАРЬ!$AA13=GRID!$B$3:$BI$3),0))*GRID!$B$66*(1-GRID!$B$69),0))</f>
        <v>40256</v>
      </c>
      <c r="T189" s="48" cm="1">
        <f t="array" ref="T189">IF($I$2="Раннее бронирование",
INDEX(GRID!$B$17:$BI$27,MATCH(S$7,GRID!$A$17:$A$27,0),MATCH(1,($U$2=GRID!$B$1:$BI$1)*(КАЛЕНДАРЬ!$AA13=GRID!$B$3:$BI$3), 0))*GRID!$B$66,
ROUNDUP(INDEX(GRID!$B$17:$BI$27,MATCH(S$7,GRID!$A$17:$A$27,0),MATCH(1,($U$2=GRID!$B$1:$BI$1)*(КАЛЕНДАРЬ!$AA13=GRID!$B$3:$BI$3), 0))*GRID!$B$66*(1-GRID!$B$69),0))</f>
        <v>41956</v>
      </c>
      <c r="U189" s="47" cm="1">
        <f t="array" ref="U189">IF($I$2="Раннее бронирование",
INDEX(GRID!$B$4:$BI$14,MATCH(U$7,GRID!$A$4:$A$14,0),MATCH(1,($U$2=GRID!$B$1:$BI$1)*(КАЛЕНДАРЬ!$AA13=GRID!$B$3:$BI$3), 0))*GRID!$B$66,
ROUNDUP(INDEX(GRID!$B$4:$BI$14,MATCH(U$7,GRID!$A$4:$A$14,0),MATCH(1,($U$2=GRID!$B$1:$BI$1)*(КАЛЕНДАРЬ!$AA13=GRID!$B$3:$BI$3),0))*GRID!$B$66*(1-GRID!$B$69),0))</f>
        <v>45560</v>
      </c>
      <c r="V189" s="48" cm="1">
        <f t="array" ref="V189">IF($I$2="Раннее бронирование",
INDEX(GRID!$B$17:$BI$27,MATCH(U$7,GRID!$A$17:$A$27,0),MATCH(1,($U$2=GRID!$B$1:$BI$1)*(КАЛЕНДАРЬ!$AA13=GRID!$B$3:$BI$3), 0))*GRID!$B$66,
ROUNDUP(INDEX(GRID!$B$17:$BI$27,MATCH(U$7,GRID!$A$17:$A$27,0),MATCH(1,($U$2=GRID!$B$1:$BI$1)*(КАЛЕНДАРЬ!$AA13=GRID!$B$3:$BI$3), 0))*GRID!$B$66*(1-GRID!$B$69),0))</f>
        <v>47260</v>
      </c>
      <c r="W189" s="47" cm="1">
        <f t="array" ref="W189">IF($I$2="Раннее бронирование",
INDEX(GRID!$B$4:$BI$14,MATCH(W$7,GRID!$A$4:$A$14,0),MATCH(1,($U$2=GRID!$B$1:$BI$1)*(КАЛЕНДАРЬ!$AA13=GRID!$B$3:$BI$3), 0))*GRID!$B$66,
ROUNDUP(INDEX(GRID!$B$4:$BI$14,MATCH(W$7,GRID!$A$4:$A$14,0),MATCH(1,($U$2=GRID!$B$1:$BI$1)*(КАЛЕНДАРЬ!$AA13=GRID!$B$3:$BI$3),0))*GRID!$B$66*(1-GRID!$B$69),0))</f>
        <v>175440</v>
      </c>
      <c r="X189" s="48" cm="1">
        <f t="array" ref="X189">IF($I$2="Раннее бронирование",
INDEX(GRID!$B$17:$BI$27,MATCH(W$7,GRID!$A$17:$A$27,0),MATCH(1,($U$2=GRID!$B$1:$BI$1)*(КАЛЕНДАРЬ!$AA13=GRID!$B$3:$BI$3), 0))*GRID!$B$66,
ROUNDUP(INDEX(GRID!$B$17:$BI$27,MATCH(W$7,GRID!$A$17:$A$27,0),MATCH(1,($U$2=GRID!$B$1:$BI$1)*(КАЛЕНДАРЬ!$AA13=GRID!$B$3:$BI$3), 0))*GRID!$B$66*(1-GRID!$B$69),0))</f>
        <v>177140</v>
      </c>
    </row>
    <row r="190" spans="1:24" hidden="1" x14ac:dyDescent="0.2">
      <c r="A190" s="117" t="s">
        <v>45</v>
      </c>
      <c r="B190" s="117">
        <v>11</v>
      </c>
      <c r="C190" s="47" cm="1">
        <f t="array" ref="C190">IF($I$2="Раннее бронирование",
INDEX(GRID!$B$4:$BI$14,MATCH(C$7,GRID!$A$4:$A$14,0),MATCH(1,($U$2=GRID!$B$1:$BI$1)*(КАЛЕНДАРЬ!$AA14=GRID!$B$3:$BI$3), 0))*GRID!$B$66,
ROUNDUP(INDEX(GRID!$B$4:$BI$14,MATCH(C$7,GRID!$A$4:$A$14,0),MATCH(1,($U$2=GRID!$B$1:$BI$1)*(КАЛЕНДАРЬ!$AA14=GRID!$B$3:$BI$3),0))*GRID!$B$66*(1-GRID!$B$69),0))</f>
        <v>14960</v>
      </c>
      <c r="D190" s="48" cm="1">
        <f t="array" ref="D190">IF($I$2="Раннее бронирование",
INDEX(GRID!$B$17:$BI$27,MATCH(C$7,GRID!$A$17:$A$27,0),MATCH(1,($U$2=GRID!$B$1:$BI$1)*(КАЛЕНДАРЬ!$AA14=GRID!$B$3:$BI$3), 0))*GRID!$B$66,
ROUNDUP(INDEX(GRID!$B$17:$BI$27,MATCH(C$7,GRID!$A$17:$A$27,0),MATCH(1,($U$2=GRID!$B$1:$BI$1)*(КАЛЕНДАРЬ!$AA14=GRID!$B$3:$BI$3), 0))*GRID!$B$66*(1-GRID!$B$69),0))</f>
        <v>16660</v>
      </c>
      <c r="E190" s="47" cm="1">
        <f t="array" ref="E190">IF($I$2="Раннее бронирование",
INDEX(GRID!$B$4:$BI$14,MATCH(E$7,GRID!$A$4:$A$14,0),MATCH(1,($U$2=GRID!$B$1:$BI$1)*(КАЛЕНДАРЬ!$AA14=GRID!$B$3:$BI$3), 0))*GRID!$B$66,
ROUNDUP(INDEX(GRID!$B$4:$BI$14,MATCH(E$7,GRID!$A$4:$A$14,0),MATCH(1,($U$2=GRID!$B$1:$BI$1)*(КАЛЕНДАРЬ!$AA14=GRID!$B$3:$BI$3),0))*GRID!$B$66*(1-GRID!$B$69),0))</f>
        <v>16524</v>
      </c>
      <c r="F190" s="48" cm="1">
        <f t="array" ref="F190">IF($I$2="Раннее бронирование",
INDEX(GRID!$B$17:$BI$27,MATCH(E$7,GRID!$A$17:$A$27,0),MATCH(1,($U$2=GRID!$B$1:$BI$1)*(КАЛЕНДАРЬ!$AA14=GRID!$B$3:$BI$3), 0))*GRID!$B$66,
ROUNDUP(INDEX(GRID!$B$17:$BI$27,MATCH(E$7,GRID!$A$17:$A$27,0),MATCH(1,($U$2=GRID!$B$1:$BI$1)*(КАЛЕНДАРЬ!$AA14=GRID!$B$3:$BI$3), 0))*GRID!$B$66*(1-GRID!$B$69),0))</f>
        <v>18224</v>
      </c>
      <c r="G190" s="47" cm="1">
        <f t="array" ref="G190">IF($I$2="Раннее бронирование",
INDEX(GRID!$B$4:$BI$14,MATCH(G$7,GRID!$A$4:$A$14,0),MATCH(1,($U$2=GRID!$B$1:$BI$1)*(КАЛЕНДАРЬ!$AA14=GRID!$B$3:$BI$3), 0))*GRID!$B$66,
ROUNDUP(INDEX(GRID!$B$4:$BI$14,MATCH(G$7,GRID!$A$4:$A$14,0),MATCH(1,($U$2=GRID!$B$1:$BI$1)*(КАЛЕНДАРЬ!$AA14=GRID!$B$3:$BI$3),0))*GRID!$B$66*(1-GRID!$B$69),0))</f>
        <v>18292</v>
      </c>
      <c r="H190" s="48" cm="1">
        <f t="array" ref="H190">IF($I$2="Раннее бронирование",
INDEX(GRID!$B$17:$BI$27,MATCH(G$7,GRID!$A$17:$A$27,0),MATCH(1,($U$2=GRID!$B$1:$BI$1)*(КАЛЕНДАРЬ!$AA14=GRID!$B$3:$BI$3), 0))*GRID!$B$66,
ROUNDUP(INDEX(GRID!$B$17:$BI$27,MATCH(G$7,GRID!$A$17:$A$27,0),MATCH(1,($U$2=GRID!$B$1:$BI$1)*(КАЛЕНДАРЬ!$AA14=GRID!$B$3:$BI$3), 0))*GRID!$B$66*(1-GRID!$B$69),0))</f>
        <v>19992</v>
      </c>
      <c r="I190" s="47" cm="1">
        <f t="array" ref="I190">IF($I$2="Раннее бронирование",
INDEX(GRID!$B$4:$BI$14,MATCH(I$7,GRID!$A$4:$A$14,0),MATCH(1,($U$2=GRID!$B$1:$BI$1)*(КАЛЕНДАРЬ!$AA14=GRID!$B$3:$BI$3), 0))*GRID!$B$66,
ROUNDUP(INDEX(GRID!$B$4:$BI$14,MATCH(I$7,GRID!$A$4:$A$14,0),MATCH(1,($U$2=GRID!$B$1:$BI$1)*(КАЛЕНДАРЬ!$AA14=GRID!$B$3:$BI$3),0))*GRID!$B$66*(1-GRID!$B$69),0))</f>
        <v>20196</v>
      </c>
      <c r="J190" s="48" cm="1">
        <f t="array" ref="J190">IF($I$2="Раннее бронирование",
INDEX(GRID!$B$17:$BI$27,MATCH(I$7,GRID!$A$17:$A$27,0),MATCH(1,($U$2=GRID!$B$1:$BI$1)*(КАЛЕНДАРЬ!$AA14=GRID!$B$3:$BI$3), 0))*GRID!$B$66,
ROUNDUP(INDEX(GRID!$B$17:$BI$27,MATCH(I$7,GRID!$A$17:$A$27,0),MATCH(1,($U$2=GRID!$B$1:$BI$1)*(КАЛЕНДАРЬ!$AA14=GRID!$B$3:$BI$3), 0))*GRID!$B$66*(1-GRID!$B$69),0))</f>
        <v>21896</v>
      </c>
      <c r="K190" s="47" cm="1">
        <f t="array" ref="K190">IF($I$2="Раннее бронирование",
INDEX(GRID!$B$4:$BI$14,MATCH(K$7,GRID!$A$4:$A$14,0),MATCH(1,($U$2=GRID!$B$1:$BI$1)*(КАЛЕНДАРЬ!$AA14=GRID!$B$3:$BI$3), 0))*GRID!$B$66,
ROUNDUP(INDEX(GRID!$B$4:$BI$14,MATCH(K$7,GRID!$A$4:$A$14,0),MATCH(1,($U$2=GRID!$B$1:$BI$1)*(КАЛЕНДАРЬ!$AA14=GRID!$B$3:$BI$3),0))*GRID!$B$66*(1-GRID!$B$69),0))</f>
        <v>22304</v>
      </c>
      <c r="L190" s="48" cm="1">
        <f t="array" ref="L190">IF($I$2="Раннее бронирование",
INDEX(GRID!$B$17:$BI$27,MATCH(K$7,GRID!$A$17:$A$27,0),MATCH(1,($U$2=GRID!$B$1:$BI$1)*(КАЛЕНДАРЬ!$AA14=GRID!$B$3:$BI$3), 0))*GRID!$B$66,
ROUNDUP(INDEX(GRID!$B$17:$BI$27,MATCH(K$7,GRID!$A$17:$A$27,0),MATCH(1,($U$2=GRID!$B$1:$BI$1)*(КАЛЕНДАРЬ!$AA14=GRID!$B$3:$BI$3), 0))*GRID!$B$66*(1-GRID!$B$69),0))</f>
        <v>24004</v>
      </c>
      <c r="M190" s="47" cm="1">
        <f t="array" ref="M190">IF($I$2="Раннее бронирование",
INDEX(GRID!$B$4:$BI$14,MATCH(M$7,GRID!$A$4:$A$14,0),MATCH(1,($U$2=GRID!$B$1:$BI$1)*(КАЛЕНДАРЬ!$AA14=GRID!$B$3:$BI$3), 0))*GRID!$B$66,
ROUNDUP(INDEX(GRID!$B$4:$BI$14,MATCH(M$7,GRID!$A$4:$A$14,0),MATCH(1,($U$2=GRID!$B$1:$BI$1)*(КАЛЕНДАРЬ!$AA14=GRID!$B$3:$BI$3),0))*GRID!$B$66*(1-GRID!$B$69),0))</f>
        <v>24684</v>
      </c>
      <c r="N190" s="48" cm="1">
        <f t="array" ref="N190">IF($I$2="Раннее бронирование",
INDEX(GRID!$B$17:$BI$27,MATCH(M$7,GRID!$A$17:$A$27,0),MATCH(1,($U$2=GRID!$B$1:$BI$1)*(КАЛЕНДАРЬ!$AA14=GRID!$B$3:$BI$3), 0))*GRID!$B$66,
ROUNDUP(INDEX(GRID!$B$17:$BI$27,MATCH(M$7,GRID!$A$17:$A$27,0),MATCH(1,($U$2=GRID!$B$1:$BI$1)*(КАЛЕНДАРЬ!$AA14=GRID!$B$3:$BI$3), 0))*GRID!$B$66*(1-GRID!$B$69),0))</f>
        <v>26384</v>
      </c>
      <c r="O190" s="47" cm="1">
        <f t="array" ref="O190">IF($I$2="Раннее бронирование",
INDEX(GRID!$B$4:$BI$14,MATCH(O$7,GRID!$A$4:$A$14,0),MATCH(1,($U$2=GRID!$B$1:$BI$1)*(КАЛЕНДАРЬ!$AA14=GRID!$B$3:$BI$3), 0))*GRID!$B$66,
ROUNDUP(INDEX(GRID!$B$4:$BI$14,MATCH(O$7,GRID!$A$4:$A$14,0),MATCH(1,($U$2=GRID!$B$1:$BI$1)*(КАЛЕНДАРЬ!$AA14=GRID!$B$3:$BI$3),0))*GRID!$B$66*(1-GRID!$B$69),0))</f>
        <v>29240</v>
      </c>
      <c r="P190" s="48" cm="1">
        <f t="array" ref="P190">IF($I$2="Раннее бронирование",
INDEX(GRID!$B$17:$BI$27,MATCH(O$7,GRID!$A$17:$A$27,0),MATCH(1,($U$2=GRID!$B$1:$BI$1)*(КАЛЕНДАРЬ!$AA14=GRID!$B$3:$BI$3), 0))*GRID!$B$66,
ROUNDUP(INDEX(GRID!$B$17:$BI$27,MATCH(O$7,GRID!$A$17:$A$27,0),MATCH(1,($U$2=GRID!$B$1:$BI$1)*(КАЛЕНДАРЬ!$AA14=GRID!$B$3:$BI$3), 0))*GRID!$B$66*(1-GRID!$B$69),0))</f>
        <v>30940</v>
      </c>
      <c r="Q190" s="47" cm="1">
        <f t="array" ref="Q190">IF($I$2="Раннее бронирование",
INDEX(GRID!$B$4:$BI$14,MATCH(Q$7,GRID!$A$4:$A$14,0),MATCH(1,($U$2=GRID!$B$1:$BI$1)*(КАЛЕНДАРЬ!$AA14=GRID!$B$3:$BI$3), 0))*GRID!$B$66,
ROUNDUP(INDEX(GRID!$B$4:$BI$14,MATCH(Q$7,GRID!$A$4:$A$14,0),MATCH(1,($U$2=GRID!$B$1:$BI$1)*(КАЛЕНДАРЬ!$AA14=GRID!$B$3:$BI$3),0))*GRID!$B$66*(1-GRID!$B$69),0))</f>
        <v>32912</v>
      </c>
      <c r="R190" s="48" cm="1">
        <f t="array" ref="R190">IF($I$2="Раннее бронирование",
INDEX(GRID!$B$17:$BI$27,MATCH(Q$7,GRID!$A$17:$A$27,0),MATCH(1,($U$2=GRID!$B$1:$BI$1)*(КАЛЕНДАРЬ!$AA14=GRID!$B$3:$BI$3), 0))*GRID!$B$66,
ROUNDUP(INDEX(GRID!$B$17:$BI$27,MATCH(Q$7,GRID!$A$17:$A$27,0),MATCH(1,($U$2=GRID!$B$1:$BI$1)*(КАЛЕНДАРЬ!$AA14=GRID!$B$3:$BI$3), 0))*GRID!$B$66*(1-GRID!$B$69),0))</f>
        <v>34612</v>
      </c>
      <c r="S190" s="47" cm="1">
        <f t="array" ref="S190">IF($I$2="Раннее бронирование",
INDEX(GRID!$B$4:$BI$14,MATCH(S$7,GRID!$A$4:$A$14,0),MATCH(1,($U$2=GRID!$B$1:$BI$1)*(КАЛЕНДАРЬ!$AA14=GRID!$B$3:$BI$3), 0))*GRID!$B$66,
ROUNDUP(INDEX(GRID!$B$4:$BI$14,MATCH(S$7,GRID!$A$4:$A$14,0),MATCH(1,($U$2=GRID!$B$1:$BI$1)*(КАЛЕНДАРЬ!$AA14=GRID!$B$3:$BI$3),0))*GRID!$B$66*(1-GRID!$B$69),0))</f>
        <v>40256</v>
      </c>
      <c r="T190" s="48" cm="1">
        <f t="array" ref="T190">IF($I$2="Раннее бронирование",
INDEX(GRID!$B$17:$BI$27,MATCH(S$7,GRID!$A$17:$A$27,0),MATCH(1,($U$2=GRID!$B$1:$BI$1)*(КАЛЕНДАРЬ!$AA14=GRID!$B$3:$BI$3), 0))*GRID!$B$66,
ROUNDUP(INDEX(GRID!$B$17:$BI$27,MATCH(S$7,GRID!$A$17:$A$27,0),MATCH(1,($U$2=GRID!$B$1:$BI$1)*(КАЛЕНДАРЬ!$AA14=GRID!$B$3:$BI$3), 0))*GRID!$B$66*(1-GRID!$B$69),0))</f>
        <v>41956</v>
      </c>
      <c r="U190" s="47" cm="1">
        <f t="array" ref="U190">IF($I$2="Раннее бронирование",
INDEX(GRID!$B$4:$BI$14,MATCH(U$7,GRID!$A$4:$A$14,0),MATCH(1,($U$2=GRID!$B$1:$BI$1)*(КАЛЕНДАРЬ!$AA14=GRID!$B$3:$BI$3), 0))*GRID!$B$66,
ROUNDUP(INDEX(GRID!$B$4:$BI$14,MATCH(U$7,GRID!$A$4:$A$14,0),MATCH(1,($U$2=GRID!$B$1:$BI$1)*(КАЛЕНДАРЬ!$AA14=GRID!$B$3:$BI$3),0))*GRID!$B$66*(1-GRID!$B$69),0))</f>
        <v>45560</v>
      </c>
      <c r="V190" s="48" cm="1">
        <f t="array" ref="V190">IF($I$2="Раннее бронирование",
INDEX(GRID!$B$17:$BI$27,MATCH(U$7,GRID!$A$17:$A$27,0),MATCH(1,($U$2=GRID!$B$1:$BI$1)*(КАЛЕНДАРЬ!$AA14=GRID!$B$3:$BI$3), 0))*GRID!$B$66,
ROUNDUP(INDEX(GRID!$B$17:$BI$27,MATCH(U$7,GRID!$A$17:$A$27,0),MATCH(1,($U$2=GRID!$B$1:$BI$1)*(КАЛЕНДАРЬ!$AA14=GRID!$B$3:$BI$3), 0))*GRID!$B$66*(1-GRID!$B$69),0))</f>
        <v>47260</v>
      </c>
      <c r="W190" s="47" cm="1">
        <f t="array" ref="W190">IF($I$2="Раннее бронирование",
INDEX(GRID!$B$4:$BI$14,MATCH(W$7,GRID!$A$4:$A$14,0),MATCH(1,($U$2=GRID!$B$1:$BI$1)*(КАЛЕНДАРЬ!$AA14=GRID!$B$3:$BI$3), 0))*GRID!$B$66,
ROUNDUP(INDEX(GRID!$B$4:$BI$14,MATCH(W$7,GRID!$A$4:$A$14,0),MATCH(1,($U$2=GRID!$B$1:$BI$1)*(КАЛЕНДАРЬ!$AA14=GRID!$B$3:$BI$3),0))*GRID!$B$66*(1-GRID!$B$69),0))</f>
        <v>175440</v>
      </c>
      <c r="X190" s="48" cm="1">
        <f t="array" ref="X190">IF($I$2="Раннее бронирование",
INDEX(GRID!$B$17:$BI$27,MATCH(W$7,GRID!$A$17:$A$27,0),MATCH(1,($U$2=GRID!$B$1:$BI$1)*(КАЛЕНДАРЬ!$AA14=GRID!$B$3:$BI$3), 0))*GRID!$B$66,
ROUNDUP(INDEX(GRID!$B$17:$BI$27,MATCH(W$7,GRID!$A$17:$A$27,0),MATCH(1,($U$2=GRID!$B$1:$BI$1)*(КАЛЕНДАРЬ!$AA14=GRID!$B$3:$BI$3), 0))*GRID!$B$66*(1-GRID!$B$69),0))</f>
        <v>177140</v>
      </c>
    </row>
    <row r="191" spans="1:24" hidden="1" x14ac:dyDescent="0.2">
      <c r="A191" s="117" t="s">
        <v>46</v>
      </c>
      <c r="B191" s="117">
        <v>12</v>
      </c>
      <c r="C191" s="47" cm="1">
        <f t="array" ref="C191">IF($I$2="Раннее бронирование",
INDEX(GRID!$B$4:$BI$14,MATCH(C$7,GRID!$A$4:$A$14,0),MATCH(1,($U$2=GRID!$B$1:$BI$1)*(КАЛЕНДАРЬ!$AA15=GRID!$B$3:$BI$3), 0))*GRID!$B$66,
ROUNDUP(INDEX(GRID!$B$4:$BI$14,MATCH(C$7,GRID!$A$4:$A$14,0),MATCH(1,($U$2=GRID!$B$1:$BI$1)*(КАЛЕНДАРЬ!$AA15=GRID!$B$3:$BI$3),0))*GRID!$B$66*(1-GRID!$B$69),0))</f>
        <v>14960</v>
      </c>
      <c r="D191" s="48" cm="1">
        <f t="array" ref="D191">IF($I$2="Раннее бронирование",
INDEX(GRID!$B$17:$BI$27,MATCH(C$7,GRID!$A$17:$A$27,0),MATCH(1,($U$2=GRID!$B$1:$BI$1)*(КАЛЕНДАРЬ!$AA15=GRID!$B$3:$BI$3), 0))*GRID!$B$66,
ROUNDUP(INDEX(GRID!$B$17:$BI$27,MATCH(C$7,GRID!$A$17:$A$27,0),MATCH(1,($U$2=GRID!$B$1:$BI$1)*(КАЛЕНДАРЬ!$AA15=GRID!$B$3:$BI$3), 0))*GRID!$B$66*(1-GRID!$B$69),0))</f>
        <v>16660</v>
      </c>
      <c r="E191" s="47" cm="1">
        <f t="array" ref="E191">IF($I$2="Раннее бронирование",
INDEX(GRID!$B$4:$BI$14,MATCH(E$7,GRID!$A$4:$A$14,0),MATCH(1,($U$2=GRID!$B$1:$BI$1)*(КАЛЕНДАРЬ!$AA15=GRID!$B$3:$BI$3), 0))*GRID!$B$66,
ROUNDUP(INDEX(GRID!$B$4:$BI$14,MATCH(E$7,GRID!$A$4:$A$14,0),MATCH(1,($U$2=GRID!$B$1:$BI$1)*(КАЛЕНДАРЬ!$AA15=GRID!$B$3:$BI$3),0))*GRID!$B$66*(1-GRID!$B$69),0))</f>
        <v>16524</v>
      </c>
      <c r="F191" s="48" cm="1">
        <f t="array" ref="F191">IF($I$2="Раннее бронирование",
INDEX(GRID!$B$17:$BI$27,MATCH(E$7,GRID!$A$17:$A$27,0),MATCH(1,($U$2=GRID!$B$1:$BI$1)*(КАЛЕНДАРЬ!$AA15=GRID!$B$3:$BI$3), 0))*GRID!$B$66,
ROUNDUP(INDEX(GRID!$B$17:$BI$27,MATCH(E$7,GRID!$A$17:$A$27,0),MATCH(1,($U$2=GRID!$B$1:$BI$1)*(КАЛЕНДАРЬ!$AA15=GRID!$B$3:$BI$3), 0))*GRID!$B$66*(1-GRID!$B$69),0))</f>
        <v>18224</v>
      </c>
      <c r="G191" s="47" cm="1">
        <f t="array" ref="G191">IF($I$2="Раннее бронирование",
INDEX(GRID!$B$4:$BI$14,MATCH(G$7,GRID!$A$4:$A$14,0),MATCH(1,($U$2=GRID!$B$1:$BI$1)*(КАЛЕНДАРЬ!$AA15=GRID!$B$3:$BI$3), 0))*GRID!$B$66,
ROUNDUP(INDEX(GRID!$B$4:$BI$14,MATCH(G$7,GRID!$A$4:$A$14,0),MATCH(1,($U$2=GRID!$B$1:$BI$1)*(КАЛЕНДАРЬ!$AA15=GRID!$B$3:$BI$3),0))*GRID!$B$66*(1-GRID!$B$69),0))</f>
        <v>18292</v>
      </c>
      <c r="H191" s="48" cm="1">
        <f t="array" ref="H191">IF($I$2="Раннее бронирование",
INDEX(GRID!$B$17:$BI$27,MATCH(G$7,GRID!$A$17:$A$27,0),MATCH(1,($U$2=GRID!$B$1:$BI$1)*(КАЛЕНДАРЬ!$AA15=GRID!$B$3:$BI$3), 0))*GRID!$B$66,
ROUNDUP(INDEX(GRID!$B$17:$BI$27,MATCH(G$7,GRID!$A$17:$A$27,0),MATCH(1,($U$2=GRID!$B$1:$BI$1)*(КАЛЕНДАРЬ!$AA15=GRID!$B$3:$BI$3), 0))*GRID!$B$66*(1-GRID!$B$69),0))</f>
        <v>19992</v>
      </c>
      <c r="I191" s="47" cm="1">
        <f t="array" ref="I191">IF($I$2="Раннее бронирование",
INDEX(GRID!$B$4:$BI$14,MATCH(I$7,GRID!$A$4:$A$14,0),MATCH(1,($U$2=GRID!$B$1:$BI$1)*(КАЛЕНДАРЬ!$AA15=GRID!$B$3:$BI$3), 0))*GRID!$B$66,
ROUNDUP(INDEX(GRID!$B$4:$BI$14,MATCH(I$7,GRID!$A$4:$A$14,0),MATCH(1,($U$2=GRID!$B$1:$BI$1)*(КАЛЕНДАРЬ!$AA15=GRID!$B$3:$BI$3),0))*GRID!$B$66*(1-GRID!$B$69),0))</f>
        <v>20196</v>
      </c>
      <c r="J191" s="48" cm="1">
        <f t="array" ref="J191">IF($I$2="Раннее бронирование",
INDEX(GRID!$B$17:$BI$27,MATCH(I$7,GRID!$A$17:$A$27,0),MATCH(1,($U$2=GRID!$B$1:$BI$1)*(КАЛЕНДАРЬ!$AA15=GRID!$B$3:$BI$3), 0))*GRID!$B$66,
ROUNDUP(INDEX(GRID!$B$17:$BI$27,MATCH(I$7,GRID!$A$17:$A$27,0),MATCH(1,($U$2=GRID!$B$1:$BI$1)*(КАЛЕНДАРЬ!$AA15=GRID!$B$3:$BI$3), 0))*GRID!$B$66*(1-GRID!$B$69),0))</f>
        <v>21896</v>
      </c>
      <c r="K191" s="47" cm="1">
        <f t="array" ref="K191">IF($I$2="Раннее бронирование",
INDEX(GRID!$B$4:$BI$14,MATCH(K$7,GRID!$A$4:$A$14,0),MATCH(1,($U$2=GRID!$B$1:$BI$1)*(КАЛЕНДАРЬ!$AA15=GRID!$B$3:$BI$3), 0))*GRID!$B$66,
ROUNDUP(INDEX(GRID!$B$4:$BI$14,MATCH(K$7,GRID!$A$4:$A$14,0),MATCH(1,($U$2=GRID!$B$1:$BI$1)*(КАЛЕНДАРЬ!$AA15=GRID!$B$3:$BI$3),0))*GRID!$B$66*(1-GRID!$B$69),0))</f>
        <v>22304</v>
      </c>
      <c r="L191" s="48" cm="1">
        <f t="array" ref="L191">IF($I$2="Раннее бронирование",
INDEX(GRID!$B$17:$BI$27,MATCH(K$7,GRID!$A$17:$A$27,0),MATCH(1,($U$2=GRID!$B$1:$BI$1)*(КАЛЕНДАРЬ!$AA15=GRID!$B$3:$BI$3), 0))*GRID!$B$66,
ROUNDUP(INDEX(GRID!$B$17:$BI$27,MATCH(K$7,GRID!$A$17:$A$27,0),MATCH(1,($U$2=GRID!$B$1:$BI$1)*(КАЛЕНДАРЬ!$AA15=GRID!$B$3:$BI$3), 0))*GRID!$B$66*(1-GRID!$B$69),0))</f>
        <v>24004</v>
      </c>
      <c r="M191" s="47" cm="1">
        <f t="array" ref="M191">IF($I$2="Раннее бронирование",
INDEX(GRID!$B$4:$BI$14,MATCH(M$7,GRID!$A$4:$A$14,0),MATCH(1,($U$2=GRID!$B$1:$BI$1)*(КАЛЕНДАРЬ!$AA15=GRID!$B$3:$BI$3), 0))*GRID!$B$66,
ROUNDUP(INDEX(GRID!$B$4:$BI$14,MATCH(M$7,GRID!$A$4:$A$14,0),MATCH(1,($U$2=GRID!$B$1:$BI$1)*(КАЛЕНДАРЬ!$AA15=GRID!$B$3:$BI$3),0))*GRID!$B$66*(1-GRID!$B$69),0))</f>
        <v>24684</v>
      </c>
      <c r="N191" s="48" cm="1">
        <f t="array" ref="N191">IF($I$2="Раннее бронирование",
INDEX(GRID!$B$17:$BI$27,MATCH(M$7,GRID!$A$17:$A$27,0),MATCH(1,($U$2=GRID!$B$1:$BI$1)*(КАЛЕНДАРЬ!$AA15=GRID!$B$3:$BI$3), 0))*GRID!$B$66,
ROUNDUP(INDEX(GRID!$B$17:$BI$27,MATCH(M$7,GRID!$A$17:$A$27,0),MATCH(1,($U$2=GRID!$B$1:$BI$1)*(КАЛЕНДАРЬ!$AA15=GRID!$B$3:$BI$3), 0))*GRID!$B$66*(1-GRID!$B$69),0))</f>
        <v>26384</v>
      </c>
      <c r="O191" s="47" cm="1">
        <f t="array" ref="O191">IF($I$2="Раннее бронирование",
INDEX(GRID!$B$4:$BI$14,MATCH(O$7,GRID!$A$4:$A$14,0),MATCH(1,($U$2=GRID!$B$1:$BI$1)*(КАЛЕНДАРЬ!$AA15=GRID!$B$3:$BI$3), 0))*GRID!$B$66,
ROUNDUP(INDEX(GRID!$B$4:$BI$14,MATCH(O$7,GRID!$A$4:$A$14,0),MATCH(1,($U$2=GRID!$B$1:$BI$1)*(КАЛЕНДАРЬ!$AA15=GRID!$B$3:$BI$3),0))*GRID!$B$66*(1-GRID!$B$69),0))</f>
        <v>29240</v>
      </c>
      <c r="P191" s="48" cm="1">
        <f t="array" ref="P191">IF($I$2="Раннее бронирование",
INDEX(GRID!$B$17:$BI$27,MATCH(O$7,GRID!$A$17:$A$27,0),MATCH(1,($U$2=GRID!$B$1:$BI$1)*(КАЛЕНДАРЬ!$AA15=GRID!$B$3:$BI$3), 0))*GRID!$B$66,
ROUNDUP(INDEX(GRID!$B$17:$BI$27,MATCH(O$7,GRID!$A$17:$A$27,0),MATCH(1,($U$2=GRID!$B$1:$BI$1)*(КАЛЕНДАРЬ!$AA15=GRID!$B$3:$BI$3), 0))*GRID!$B$66*(1-GRID!$B$69),0))</f>
        <v>30940</v>
      </c>
      <c r="Q191" s="47" cm="1">
        <f t="array" ref="Q191">IF($I$2="Раннее бронирование",
INDEX(GRID!$B$4:$BI$14,MATCH(Q$7,GRID!$A$4:$A$14,0),MATCH(1,($U$2=GRID!$B$1:$BI$1)*(КАЛЕНДАРЬ!$AA15=GRID!$B$3:$BI$3), 0))*GRID!$B$66,
ROUNDUP(INDEX(GRID!$B$4:$BI$14,MATCH(Q$7,GRID!$A$4:$A$14,0),MATCH(1,($U$2=GRID!$B$1:$BI$1)*(КАЛЕНДАРЬ!$AA15=GRID!$B$3:$BI$3),0))*GRID!$B$66*(1-GRID!$B$69),0))</f>
        <v>32912</v>
      </c>
      <c r="R191" s="48" cm="1">
        <f t="array" ref="R191">IF($I$2="Раннее бронирование",
INDEX(GRID!$B$17:$BI$27,MATCH(Q$7,GRID!$A$17:$A$27,0),MATCH(1,($U$2=GRID!$B$1:$BI$1)*(КАЛЕНДАРЬ!$AA15=GRID!$B$3:$BI$3), 0))*GRID!$B$66,
ROUNDUP(INDEX(GRID!$B$17:$BI$27,MATCH(Q$7,GRID!$A$17:$A$27,0),MATCH(1,($U$2=GRID!$B$1:$BI$1)*(КАЛЕНДАРЬ!$AA15=GRID!$B$3:$BI$3), 0))*GRID!$B$66*(1-GRID!$B$69),0))</f>
        <v>34612</v>
      </c>
      <c r="S191" s="47" cm="1">
        <f t="array" ref="S191">IF($I$2="Раннее бронирование",
INDEX(GRID!$B$4:$BI$14,MATCH(S$7,GRID!$A$4:$A$14,0),MATCH(1,($U$2=GRID!$B$1:$BI$1)*(КАЛЕНДАРЬ!$AA15=GRID!$B$3:$BI$3), 0))*GRID!$B$66,
ROUNDUP(INDEX(GRID!$B$4:$BI$14,MATCH(S$7,GRID!$A$4:$A$14,0),MATCH(1,($U$2=GRID!$B$1:$BI$1)*(КАЛЕНДАРЬ!$AA15=GRID!$B$3:$BI$3),0))*GRID!$B$66*(1-GRID!$B$69),0))</f>
        <v>40256</v>
      </c>
      <c r="T191" s="48" cm="1">
        <f t="array" ref="T191">IF($I$2="Раннее бронирование",
INDEX(GRID!$B$17:$BI$27,MATCH(S$7,GRID!$A$17:$A$27,0),MATCH(1,($U$2=GRID!$B$1:$BI$1)*(КАЛЕНДАРЬ!$AA15=GRID!$B$3:$BI$3), 0))*GRID!$B$66,
ROUNDUP(INDEX(GRID!$B$17:$BI$27,MATCH(S$7,GRID!$A$17:$A$27,0),MATCH(1,($U$2=GRID!$B$1:$BI$1)*(КАЛЕНДАРЬ!$AA15=GRID!$B$3:$BI$3), 0))*GRID!$B$66*(1-GRID!$B$69),0))</f>
        <v>41956</v>
      </c>
      <c r="U191" s="47" cm="1">
        <f t="array" ref="U191">IF($I$2="Раннее бронирование",
INDEX(GRID!$B$4:$BI$14,MATCH(U$7,GRID!$A$4:$A$14,0),MATCH(1,($U$2=GRID!$B$1:$BI$1)*(КАЛЕНДАРЬ!$AA15=GRID!$B$3:$BI$3), 0))*GRID!$B$66,
ROUNDUP(INDEX(GRID!$B$4:$BI$14,MATCH(U$7,GRID!$A$4:$A$14,0),MATCH(1,($U$2=GRID!$B$1:$BI$1)*(КАЛЕНДАРЬ!$AA15=GRID!$B$3:$BI$3),0))*GRID!$B$66*(1-GRID!$B$69),0))</f>
        <v>45560</v>
      </c>
      <c r="V191" s="48" cm="1">
        <f t="array" ref="V191">IF($I$2="Раннее бронирование",
INDEX(GRID!$B$17:$BI$27,MATCH(U$7,GRID!$A$17:$A$27,0),MATCH(1,($U$2=GRID!$B$1:$BI$1)*(КАЛЕНДАРЬ!$AA15=GRID!$B$3:$BI$3), 0))*GRID!$B$66,
ROUNDUP(INDEX(GRID!$B$17:$BI$27,MATCH(U$7,GRID!$A$17:$A$27,0),MATCH(1,($U$2=GRID!$B$1:$BI$1)*(КАЛЕНДАРЬ!$AA15=GRID!$B$3:$BI$3), 0))*GRID!$B$66*(1-GRID!$B$69),0))</f>
        <v>47260</v>
      </c>
      <c r="W191" s="47" cm="1">
        <f t="array" ref="W191">IF($I$2="Раннее бронирование",
INDEX(GRID!$B$4:$BI$14,MATCH(W$7,GRID!$A$4:$A$14,0),MATCH(1,($U$2=GRID!$B$1:$BI$1)*(КАЛЕНДАРЬ!$AA15=GRID!$B$3:$BI$3), 0))*GRID!$B$66,
ROUNDUP(INDEX(GRID!$B$4:$BI$14,MATCH(W$7,GRID!$A$4:$A$14,0),MATCH(1,($U$2=GRID!$B$1:$BI$1)*(КАЛЕНДАРЬ!$AA15=GRID!$B$3:$BI$3),0))*GRID!$B$66*(1-GRID!$B$69),0))</f>
        <v>175440</v>
      </c>
      <c r="X191" s="48" cm="1">
        <f t="array" ref="X191">IF($I$2="Раннее бронирование",
INDEX(GRID!$B$17:$BI$27,MATCH(W$7,GRID!$A$17:$A$27,0),MATCH(1,($U$2=GRID!$B$1:$BI$1)*(КАЛЕНДАРЬ!$AA15=GRID!$B$3:$BI$3), 0))*GRID!$B$66,
ROUNDUP(INDEX(GRID!$B$17:$BI$27,MATCH(W$7,GRID!$A$17:$A$27,0),MATCH(1,($U$2=GRID!$B$1:$BI$1)*(КАЛЕНДАРЬ!$AA15=GRID!$B$3:$BI$3), 0))*GRID!$B$66*(1-GRID!$B$69),0))</f>
        <v>177140</v>
      </c>
    </row>
    <row r="192" spans="1:24" hidden="1" x14ac:dyDescent="0.2">
      <c r="A192" s="117" t="s">
        <v>47</v>
      </c>
      <c r="B192" s="117">
        <v>13</v>
      </c>
      <c r="C192" s="47" cm="1">
        <f t="array" ref="C192">IF($I$2="Раннее бронирование",
INDEX(GRID!$B$4:$BI$14,MATCH(C$7,GRID!$A$4:$A$14,0),MATCH(1,($U$2=GRID!$B$1:$BI$1)*(КАЛЕНДАРЬ!$AA16=GRID!$B$3:$BI$3), 0))*GRID!$B$66,
ROUNDUP(INDEX(GRID!$B$4:$BI$14,MATCH(C$7,GRID!$A$4:$A$14,0),MATCH(1,($U$2=GRID!$B$1:$BI$1)*(КАЛЕНДАРЬ!$AA16=GRID!$B$3:$BI$3),0))*GRID!$B$66*(1-GRID!$B$69),0))</f>
        <v>14960</v>
      </c>
      <c r="D192" s="48" cm="1">
        <f t="array" ref="D192">IF($I$2="Раннее бронирование",
INDEX(GRID!$B$17:$BI$27,MATCH(C$7,GRID!$A$17:$A$27,0),MATCH(1,($U$2=GRID!$B$1:$BI$1)*(КАЛЕНДАРЬ!$AA16=GRID!$B$3:$BI$3), 0))*GRID!$B$66,
ROUNDUP(INDEX(GRID!$B$17:$BI$27,MATCH(C$7,GRID!$A$17:$A$27,0),MATCH(1,($U$2=GRID!$B$1:$BI$1)*(КАЛЕНДАРЬ!$AA16=GRID!$B$3:$BI$3), 0))*GRID!$B$66*(1-GRID!$B$69),0))</f>
        <v>16660</v>
      </c>
      <c r="E192" s="47" cm="1">
        <f t="array" ref="E192">IF($I$2="Раннее бронирование",
INDEX(GRID!$B$4:$BI$14,MATCH(E$7,GRID!$A$4:$A$14,0),MATCH(1,($U$2=GRID!$B$1:$BI$1)*(КАЛЕНДАРЬ!$AA16=GRID!$B$3:$BI$3), 0))*GRID!$B$66,
ROUNDUP(INDEX(GRID!$B$4:$BI$14,MATCH(E$7,GRID!$A$4:$A$14,0),MATCH(1,($U$2=GRID!$B$1:$BI$1)*(КАЛЕНДАРЬ!$AA16=GRID!$B$3:$BI$3),0))*GRID!$B$66*(1-GRID!$B$69),0))</f>
        <v>16524</v>
      </c>
      <c r="F192" s="48" cm="1">
        <f t="array" ref="F192">IF($I$2="Раннее бронирование",
INDEX(GRID!$B$17:$BI$27,MATCH(E$7,GRID!$A$17:$A$27,0),MATCH(1,($U$2=GRID!$B$1:$BI$1)*(КАЛЕНДАРЬ!$AA16=GRID!$B$3:$BI$3), 0))*GRID!$B$66,
ROUNDUP(INDEX(GRID!$B$17:$BI$27,MATCH(E$7,GRID!$A$17:$A$27,0),MATCH(1,($U$2=GRID!$B$1:$BI$1)*(КАЛЕНДАРЬ!$AA16=GRID!$B$3:$BI$3), 0))*GRID!$B$66*(1-GRID!$B$69),0))</f>
        <v>18224</v>
      </c>
      <c r="G192" s="47" cm="1">
        <f t="array" ref="G192">IF($I$2="Раннее бронирование",
INDEX(GRID!$B$4:$BI$14,MATCH(G$7,GRID!$A$4:$A$14,0),MATCH(1,($U$2=GRID!$B$1:$BI$1)*(КАЛЕНДАРЬ!$AA16=GRID!$B$3:$BI$3), 0))*GRID!$B$66,
ROUNDUP(INDEX(GRID!$B$4:$BI$14,MATCH(G$7,GRID!$A$4:$A$14,0),MATCH(1,($U$2=GRID!$B$1:$BI$1)*(КАЛЕНДАРЬ!$AA16=GRID!$B$3:$BI$3),0))*GRID!$B$66*(1-GRID!$B$69),0))</f>
        <v>18292</v>
      </c>
      <c r="H192" s="48" cm="1">
        <f t="array" ref="H192">IF($I$2="Раннее бронирование",
INDEX(GRID!$B$17:$BI$27,MATCH(G$7,GRID!$A$17:$A$27,0),MATCH(1,($U$2=GRID!$B$1:$BI$1)*(КАЛЕНДАРЬ!$AA16=GRID!$B$3:$BI$3), 0))*GRID!$B$66,
ROUNDUP(INDEX(GRID!$B$17:$BI$27,MATCH(G$7,GRID!$A$17:$A$27,0),MATCH(1,($U$2=GRID!$B$1:$BI$1)*(КАЛЕНДАРЬ!$AA16=GRID!$B$3:$BI$3), 0))*GRID!$B$66*(1-GRID!$B$69),0))</f>
        <v>19992</v>
      </c>
      <c r="I192" s="47" cm="1">
        <f t="array" ref="I192">IF($I$2="Раннее бронирование",
INDEX(GRID!$B$4:$BI$14,MATCH(I$7,GRID!$A$4:$A$14,0),MATCH(1,($U$2=GRID!$B$1:$BI$1)*(КАЛЕНДАРЬ!$AA16=GRID!$B$3:$BI$3), 0))*GRID!$B$66,
ROUNDUP(INDEX(GRID!$B$4:$BI$14,MATCH(I$7,GRID!$A$4:$A$14,0),MATCH(1,($U$2=GRID!$B$1:$BI$1)*(КАЛЕНДАРЬ!$AA16=GRID!$B$3:$BI$3),0))*GRID!$B$66*(1-GRID!$B$69),0))</f>
        <v>20196</v>
      </c>
      <c r="J192" s="48" cm="1">
        <f t="array" ref="J192">IF($I$2="Раннее бронирование",
INDEX(GRID!$B$17:$BI$27,MATCH(I$7,GRID!$A$17:$A$27,0),MATCH(1,($U$2=GRID!$B$1:$BI$1)*(КАЛЕНДАРЬ!$AA16=GRID!$B$3:$BI$3), 0))*GRID!$B$66,
ROUNDUP(INDEX(GRID!$B$17:$BI$27,MATCH(I$7,GRID!$A$17:$A$27,0),MATCH(1,($U$2=GRID!$B$1:$BI$1)*(КАЛЕНДАРЬ!$AA16=GRID!$B$3:$BI$3), 0))*GRID!$B$66*(1-GRID!$B$69),0))</f>
        <v>21896</v>
      </c>
      <c r="K192" s="47" cm="1">
        <f t="array" ref="K192">IF($I$2="Раннее бронирование",
INDEX(GRID!$B$4:$BI$14,MATCH(K$7,GRID!$A$4:$A$14,0),MATCH(1,($U$2=GRID!$B$1:$BI$1)*(КАЛЕНДАРЬ!$AA16=GRID!$B$3:$BI$3), 0))*GRID!$B$66,
ROUNDUP(INDEX(GRID!$B$4:$BI$14,MATCH(K$7,GRID!$A$4:$A$14,0),MATCH(1,($U$2=GRID!$B$1:$BI$1)*(КАЛЕНДАРЬ!$AA16=GRID!$B$3:$BI$3),0))*GRID!$B$66*(1-GRID!$B$69),0))</f>
        <v>22304</v>
      </c>
      <c r="L192" s="48" cm="1">
        <f t="array" ref="L192">IF($I$2="Раннее бронирование",
INDEX(GRID!$B$17:$BI$27,MATCH(K$7,GRID!$A$17:$A$27,0),MATCH(1,($U$2=GRID!$B$1:$BI$1)*(КАЛЕНДАРЬ!$AA16=GRID!$B$3:$BI$3), 0))*GRID!$B$66,
ROUNDUP(INDEX(GRID!$B$17:$BI$27,MATCH(K$7,GRID!$A$17:$A$27,0),MATCH(1,($U$2=GRID!$B$1:$BI$1)*(КАЛЕНДАРЬ!$AA16=GRID!$B$3:$BI$3), 0))*GRID!$B$66*(1-GRID!$B$69),0))</f>
        <v>24004</v>
      </c>
      <c r="M192" s="47" cm="1">
        <f t="array" ref="M192">IF($I$2="Раннее бронирование",
INDEX(GRID!$B$4:$BI$14,MATCH(M$7,GRID!$A$4:$A$14,0),MATCH(1,($U$2=GRID!$B$1:$BI$1)*(КАЛЕНДАРЬ!$AA16=GRID!$B$3:$BI$3), 0))*GRID!$B$66,
ROUNDUP(INDEX(GRID!$B$4:$BI$14,MATCH(M$7,GRID!$A$4:$A$14,0),MATCH(1,($U$2=GRID!$B$1:$BI$1)*(КАЛЕНДАРЬ!$AA16=GRID!$B$3:$BI$3),0))*GRID!$B$66*(1-GRID!$B$69),0))</f>
        <v>24684</v>
      </c>
      <c r="N192" s="48" cm="1">
        <f t="array" ref="N192">IF($I$2="Раннее бронирование",
INDEX(GRID!$B$17:$BI$27,MATCH(M$7,GRID!$A$17:$A$27,0),MATCH(1,($U$2=GRID!$B$1:$BI$1)*(КАЛЕНДАРЬ!$AA16=GRID!$B$3:$BI$3), 0))*GRID!$B$66,
ROUNDUP(INDEX(GRID!$B$17:$BI$27,MATCH(M$7,GRID!$A$17:$A$27,0),MATCH(1,($U$2=GRID!$B$1:$BI$1)*(КАЛЕНДАРЬ!$AA16=GRID!$B$3:$BI$3), 0))*GRID!$B$66*(1-GRID!$B$69),0))</f>
        <v>26384</v>
      </c>
      <c r="O192" s="47" cm="1">
        <f t="array" ref="O192">IF($I$2="Раннее бронирование",
INDEX(GRID!$B$4:$BI$14,MATCH(O$7,GRID!$A$4:$A$14,0),MATCH(1,($U$2=GRID!$B$1:$BI$1)*(КАЛЕНДАРЬ!$AA16=GRID!$B$3:$BI$3), 0))*GRID!$B$66,
ROUNDUP(INDEX(GRID!$B$4:$BI$14,MATCH(O$7,GRID!$A$4:$A$14,0),MATCH(1,($U$2=GRID!$B$1:$BI$1)*(КАЛЕНДАРЬ!$AA16=GRID!$B$3:$BI$3),0))*GRID!$B$66*(1-GRID!$B$69),0))</f>
        <v>29240</v>
      </c>
      <c r="P192" s="48" cm="1">
        <f t="array" ref="P192">IF($I$2="Раннее бронирование",
INDEX(GRID!$B$17:$BI$27,MATCH(O$7,GRID!$A$17:$A$27,0),MATCH(1,($U$2=GRID!$B$1:$BI$1)*(КАЛЕНДАРЬ!$AA16=GRID!$B$3:$BI$3), 0))*GRID!$B$66,
ROUNDUP(INDEX(GRID!$B$17:$BI$27,MATCH(O$7,GRID!$A$17:$A$27,0),MATCH(1,($U$2=GRID!$B$1:$BI$1)*(КАЛЕНДАРЬ!$AA16=GRID!$B$3:$BI$3), 0))*GRID!$B$66*(1-GRID!$B$69),0))</f>
        <v>30940</v>
      </c>
      <c r="Q192" s="47" cm="1">
        <f t="array" ref="Q192">IF($I$2="Раннее бронирование",
INDEX(GRID!$B$4:$BI$14,MATCH(Q$7,GRID!$A$4:$A$14,0),MATCH(1,($U$2=GRID!$B$1:$BI$1)*(КАЛЕНДАРЬ!$AA16=GRID!$B$3:$BI$3), 0))*GRID!$B$66,
ROUNDUP(INDEX(GRID!$B$4:$BI$14,MATCH(Q$7,GRID!$A$4:$A$14,0),MATCH(1,($U$2=GRID!$B$1:$BI$1)*(КАЛЕНДАРЬ!$AA16=GRID!$B$3:$BI$3),0))*GRID!$B$66*(1-GRID!$B$69),0))</f>
        <v>32912</v>
      </c>
      <c r="R192" s="48" cm="1">
        <f t="array" ref="R192">IF($I$2="Раннее бронирование",
INDEX(GRID!$B$17:$BI$27,MATCH(Q$7,GRID!$A$17:$A$27,0),MATCH(1,($U$2=GRID!$B$1:$BI$1)*(КАЛЕНДАРЬ!$AA16=GRID!$B$3:$BI$3), 0))*GRID!$B$66,
ROUNDUP(INDEX(GRID!$B$17:$BI$27,MATCH(Q$7,GRID!$A$17:$A$27,0),MATCH(1,($U$2=GRID!$B$1:$BI$1)*(КАЛЕНДАРЬ!$AA16=GRID!$B$3:$BI$3), 0))*GRID!$B$66*(1-GRID!$B$69),0))</f>
        <v>34612</v>
      </c>
      <c r="S192" s="47" cm="1">
        <f t="array" ref="S192">IF($I$2="Раннее бронирование",
INDEX(GRID!$B$4:$BI$14,MATCH(S$7,GRID!$A$4:$A$14,0),MATCH(1,($U$2=GRID!$B$1:$BI$1)*(КАЛЕНДАРЬ!$AA16=GRID!$B$3:$BI$3), 0))*GRID!$B$66,
ROUNDUP(INDEX(GRID!$B$4:$BI$14,MATCH(S$7,GRID!$A$4:$A$14,0),MATCH(1,($U$2=GRID!$B$1:$BI$1)*(КАЛЕНДАРЬ!$AA16=GRID!$B$3:$BI$3),0))*GRID!$B$66*(1-GRID!$B$69),0))</f>
        <v>40256</v>
      </c>
      <c r="T192" s="48" cm="1">
        <f t="array" ref="T192">IF($I$2="Раннее бронирование",
INDEX(GRID!$B$17:$BI$27,MATCH(S$7,GRID!$A$17:$A$27,0),MATCH(1,($U$2=GRID!$B$1:$BI$1)*(КАЛЕНДАРЬ!$AA16=GRID!$B$3:$BI$3), 0))*GRID!$B$66,
ROUNDUP(INDEX(GRID!$B$17:$BI$27,MATCH(S$7,GRID!$A$17:$A$27,0),MATCH(1,($U$2=GRID!$B$1:$BI$1)*(КАЛЕНДАРЬ!$AA16=GRID!$B$3:$BI$3), 0))*GRID!$B$66*(1-GRID!$B$69),0))</f>
        <v>41956</v>
      </c>
      <c r="U192" s="47" cm="1">
        <f t="array" ref="U192">IF($I$2="Раннее бронирование",
INDEX(GRID!$B$4:$BI$14,MATCH(U$7,GRID!$A$4:$A$14,0),MATCH(1,($U$2=GRID!$B$1:$BI$1)*(КАЛЕНДАРЬ!$AA16=GRID!$B$3:$BI$3), 0))*GRID!$B$66,
ROUNDUP(INDEX(GRID!$B$4:$BI$14,MATCH(U$7,GRID!$A$4:$A$14,0),MATCH(1,($U$2=GRID!$B$1:$BI$1)*(КАЛЕНДАРЬ!$AA16=GRID!$B$3:$BI$3),0))*GRID!$B$66*(1-GRID!$B$69),0))</f>
        <v>45560</v>
      </c>
      <c r="V192" s="48" cm="1">
        <f t="array" ref="V192">IF($I$2="Раннее бронирование",
INDEX(GRID!$B$17:$BI$27,MATCH(U$7,GRID!$A$17:$A$27,0),MATCH(1,($U$2=GRID!$B$1:$BI$1)*(КАЛЕНДАРЬ!$AA16=GRID!$B$3:$BI$3), 0))*GRID!$B$66,
ROUNDUP(INDEX(GRID!$B$17:$BI$27,MATCH(U$7,GRID!$A$17:$A$27,0),MATCH(1,($U$2=GRID!$B$1:$BI$1)*(КАЛЕНДАРЬ!$AA16=GRID!$B$3:$BI$3), 0))*GRID!$B$66*(1-GRID!$B$69),0))</f>
        <v>47260</v>
      </c>
      <c r="W192" s="47" cm="1">
        <f t="array" ref="W192">IF($I$2="Раннее бронирование",
INDEX(GRID!$B$4:$BI$14,MATCH(W$7,GRID!$A$4:$A$14,0),MATCH(1,($U$2=GRID!$B$1:$BI$1)*(КАЛЕНДАРЬ!$AA16=GRID!$B$3:$BI$3), 0))*GRID!$B$66,
ROUNDUP(INDEX(GRID!$B$4:$BI$14,MATCH(W$7,GRID!$A$4:$A$14,0),MATCH(1,($U$2=GRID!$B$1:$BI$1)*(КАЛЕНДАРЬ!$AA16=GRID!$B$3:$BI$3),0))*GRID!$B$66*(1-GRID!$B$69),0))</f>
        <v>175440</v>
      </c>
      <c r="X192" s="48" cm="1">
        <f t="array" ref="X192">IF($I$2="Раннее бронирование",
INDEX(GRID!$B$17:$BI$27,MATCH(W$7,GRID!$A$17:$A$27,0),MATCH(1,($U$2=GRID!$B$1:$BI$1)*(КАЛЕНДАРЬ!$AA16=GRID!$B$3:$BI$3), 0))*GRID!$B$66,
ROUNDUP(INDEX(GRID!$B$17:$BI$27,MATCH(W$7,GRID!$A$17:$A$27,0),MATCH(1,($U$2=GRID!$B$1:$BI$1)*(КАЛЕНДАРЬ!$AA16=GRID!$B$3:$BI$3), 0))*GRID!$B$66*(1-GRID!$B$69),0))</f>
        <v>177140</v>
      </c>
    </row>
    <row r="193" spans="1:24" hidden="1" x14ac:dyDescent="0.2">
      <c r="A193" s="117" t="s">
        <v>48</v>
      </c>
      <c r="B193" s="117">
        <v>14</v>
      </c>
      <c r="C193" s="47" cm="1">
        <f t="array" ref="C193">IF($I$2="Раннее бронирование",
INDEX(GRID!$B$4:$BI$14,MATCH(C$7,GRID!$A$4:$A$14,0),MATCH(1,($U$2=GRID!$B$1:$BI$1)*(КАЛЕНДАРЬ!$AA17=GRID!$B$3:$BI$3), 0))*GRID!$B$66,
ROUNDUP(INDEX(GRID!$B$4:$BI$14,MATCH(C$7,GRID!$A$4:$A$14,0),MATCH(1,($U$2=GRID!$B$1:$BI$1)*(КАЛЕНДАРЬ!$AA17=GRID!$B$3:$BI$3),0))*GRID!$B$66*(1-GRID!$B$69),0))</f>
        <v>17680</v>
      </c>
      <c r="D193" s="48" cm="1">
        <f t="array" ref="D193">IF($I$2="Раннее бронирование",
INDEX(GRID!$B$17:$BI$27,MATCH(C$7,GRID!$A$17:$A$27,0),MATCH(1,($U$2=GRID!$B$1:$BI$1)*(КАЛЕНДАРЬ!$AA17=GRID!$B$3:$BI$3), 0))*GRID!$B$66,
ROUNDUP(INDEX(GRID!$B$17:$BI$27,MATCH(C$7,GRID!$A$17:$A$27,0),MATCH(1,($U$2=GRID!$B$1:$BI$1)*(КАЛЕНДАРЬ!$AA17=GRID!$B$3:$BI$3), 0))*GRID!$B$66*(1-GRID!$B$69),0))</f>
        <v>19380</v>
      </c>
      <c r="E193" s="47" cm="1">
        <f t="array" ref="E193">IF($I$2="Раннее бронирование",
INDEX(GRID!$B$4:$BI$14,MATCH(E$7,GRID!$A$4:$A$14,0),MATCH(1,($U$2=GRID!$B$1:$BI$1)*(КАЛЕНДАРЬ!$AA17=GRID!$B$3:$BI$3), 0))*GRID!$B$66,
ROUNDUP(INDEX(GRID!$B$4:$BI$14,MATCH(E$7,GRID!$A$4:$A$14,0),MATCH(1,($U$2=GRID!$B$1:$BI$1)*(КАЛЕНДАРЬ!$AA17=GRID!$B$3:$BI$3),0))*GRID!$B$66*(1-GRID!$B$69),0))</f>
        <v>19652</v>
      </c>
      <c r="F193" s="48" cm="1">
        <f t="array" ref="F193">IF($I$2="Раннее бронирование",
INDEX(GRID!$B$17:$BI$27,MATCH(E$7,GRID!$A$17:$A$27,0),MATCH(1,($U$2=GRID!$B$1:$BI$1)*(КАЛЕНДАРЬ!$AA17=GRID!$B$3:$BI$3), 0))*GRID!$B$66,
ROUNDUP(INDEX(GRID!$B$17:$BI$27,MATCH(E$7,GRID!$A$17:$A$27,0),MATCH(1,($U$2=GRID!$B$1:$BI$1)*(КАЛЕНДАРЬ!$AA17=GRID!$B$3:$BI$3), 0))*GRID!$B$66*(1-GRID!$B$69),0))</f>
        <v>21352</v>
      </c>
      <c r="G193" s="47" cm="1">
        <f t="array" ref="G193">IF($I$2="Раннее бронирование",
INDEX(GRID!$B$4:$BI$14,MATCH(G$7,GRID!$A$4:$A$14,0),MATCH(1,($U$2=GRID!$B$1:$BI$1)*(КАЛЕНДАРЬ!$AA17=GRID!$B$3:$BI$3), 0))*GRID!$B$66,
ROUNDUP(INDEX(GRID!$B$4:$BI$14,MATCH(G$7,GRID!$A$4:$A$14,0),MATCH(1,($U$2=GRID!$B$1:$BI$1)*(КАЛЕНДАРЬ!$AA17=GRID!$B$3:$BI$3),0))*GRID!$B$66*(1-GRID!$B$69),0))</f>
        <v>21828</v>
      </c>
      <c r="H193" s="48" cm="1">
        <f t="array" ref="H193">IF($I$2="Раннее бронирование",
INDEX(GRID!$B$17:$BI$27,MATCH(G$7,GRID!$A$17:$A$27,0),MATCH(1,($U$2=GRID!$B$1:$BI$1)*(КАЛЕНДАРЬ!$AA17=GRID!$B$3:$BI$3), 0))*GRID!$B$66,
ROUNDUP(INDEX(GRID!$B$17:$BI$27,MATCH(G$7,GRID!$A$17:$A$27,0),MATCH(1,($U$2=GRID!$B$1:$BI$1)*(КАЛЕНДАРЬ!$AA17=GRID!$B$3:$BI$3), 0))*GRID!$B$66*(1-GRID!$B$69),0))</f>
        <v>23528</v>
      </c>
      <c r="I193" s="47" cm="1">
        <f t="array" ref="I193">IF($I$2="Раннее бронирование",
INDEX(GRID!$B$4:$BI$14,MATCH(I$7,GRID!$A$4:$A$14,0),MATCH(1,($U$2=GRID!$B$1:$BI$1)*(КАЛЕНДАРЬ!$AA17=GRID!$B$3:$BI$3), 0))*GRID!$B$66,
ROUNDUP(INDEX(GRID!$B$4:$BI$14,MATCH(I$7,GRID!$A$4:$A$14,0),MATCH(1,($U$2=GRID!$B$1:$BI$1)*(КАЛЕНДАРЬ!$AA17=GRID!$B$3:$BI$3),0))*GRID!$B$66*(1-GRID!$B$69),0))</f>
        <v>24276</v>
      </c>
      <c r="J193" s="48" cm="1">
        <f t="array" ref="J193">IF($I$2="Раннее бронирование",
INDEX(GRID!$B$17:$BI$27,MATCH(I$7,GRID!$A$17:$A$27,0),MATCH(1,($U$2=GRID!$B$1:$BI$1)*(КАЛЕНДАРЬ!$AA17=GRID!$B$3:$BI$3), 0))*GRID!$B$66,
ROUNDUP(INDEX(GRID!$B$17:$BI$27,MATCH(I$7,GRID!$A$17:$A$27,0),MATCH(1,($U$2=GRID!$B$1:$BI$1)*(КАЛЕНДАРЬ!$AA17=GRID!$B$3:$BI$3), 0))*GRID!$B$66*(1-GRID!$B$69),0))</f>
        <v>25976</v>
      </c>
      <c r="K193" s="47" cm="1">
        <f t="array" ref="K193">IF($I$2="Раннее бронирование",
INDEX(GRID!$B$4:$BI$14,MATCH(K$7,GRID!$A$4:$A$14,0),MATCH(1,($U$2=GRID!$B$1:$BI$1)*(КАЛЕНДАРЬ!$AA17=GRID!$B$3:$BI$3), 0))*GRID!$B$66,
ROUNDUP(INDEX(GRID!$B$4:$BI$14,MATCH(K$7,GRID!$A$4:$A$14,0),MATCH(1,($U$2=GRID!$B$1:$BI$1)*(КАЛЕНДАРЬ!$AA17=GRID!$B$3:$BI$3),0))*GRID!$B$66*(1-GRID!$B$69),0))</f>
        <v>26996</v>
      </c>
      <c r="L193" s="48" cm="1">
        <f t="array" ref="L193">IF($I$2="Раннее бронирование",
INDEX(GRID!$B$17:$BI$27,MATCH(K$7,GRID!$A$17:$A$27,0),MATCH(1,($U$2=GRID!$B$1:$BI$1)*(КАЛЕНДАРЬ!$AA17=GRID!$B$3:$BI$3), 0))*GRID!$B$66,
ROUNDUP(INDEX(GRID!$B$17:$BI$27,MATCH(K$7,GRID!$A$17:$A$27,0),MATCH(1,($U$2=GRID!$B$1:$BI$1)*(КАЛЕНДАРЬ!$AA17=GRID!$B$3:$BI$3), 0))*GRID!$B$66*(1-GRID!$B$69),0))</f>
        <v>28696</v>
      </c>
      <c r="M193" s="47" cm="1">
        <f t="array" ref="M193">IF($I$2="Раннее бронирование",
INDEX(GRID!$B$4:$BI$14,MATCH(M$7,GRID!$A$4:$A$14,0),MATCH(1,($U$2=GRID!$B$1:$BI$1)*(КАЛЕНДАРЬ!$AA17=GRID!$B$3:$BI$3), 0))*GRID!$B$66,
ROUNDUP(INDEX(GRID!$B$4:$BI$14,MATCH(M$7,GRID!$A$4:$A$14,0),MATCH(1,($U$2=GRID!$B$1:$BI$1)*(КАЛЕНДАРЬ!$AA17=GRID!$B$3:$BI$3),0))*GRID!$B$66*(1-GRID!$B$69),0))</f>
        <v>29988</v>
      </c>
      <c r="N193" s="48" cm="1">
        <f t="array" ref="N193">IF($I$2="Раннее бронирование",
INDEX(GRID!$B$17:$BI$27,MATCH(M$7,GRID!$A$17:$A$27,0),MATCH(1,($U$2=GRID!$B$1:$BI$1)*(КАЛЕНДАРЬ!$AA17=GRID!$B$3:$BI$3), 0))*GRID!$B$66,
ROUNDUP(INDEX(GRID!$B$17:$BI$27,MATCH(M$7,GRID!$A$17:$A$27,0),MATCH(1,($U$2=GRID!$B$1:$BI$1)*(КАЛЕНДАРЬ!$AA17=GRID!$B$3:$BI$3), 0))*GRID!$B$66*(1-GRID!$B$69),0))</f>
        <v>31688</v>
      </c>
      <c r="O193" s="47" cm="1">
        <f t="array" ref="O193">IF($I$2="Раннее бронирование",
INDEX(GRID!$B$4:$BI$14,MATCH(O$7,GRID!$A$4:$A$14,0),MATCH(1,($U$2=GRID!$B$1:$BI$1)*(КАЛЕНДАРЬ!$AA17=GRID!$B$3:$BI$3), 0))*GRID!$B$66,
ROUNDUP(INDEX(GRID!$B$4:$BI$14,MATCH(O$7,GRID!$A$4:$A$14,0),MATCH(1,($U$2=GRID!$B$1:$BI$1)*(КАЛЕНДАРЬ!$AA17=GRID!$B$3:$BI$3),0))*GRID!$B$66*(1-GRID!$B$69),0))</f>
        <v>34408</v>
      </c>
      <c r="P193" s="48" cm="1">
        <f t="array" ref="P193">IF($I$2="Раннее бронирование",
INDEX(GRID!$B$17:$BI$27,MATCH(O$7,GRID!$A$17:$A$27,0),MATCH(1,($U$2=GRID!$B$1:$BI$1)*(КАЛЕНДАРЬ!$AA17=GRID!$B$3:$BI$3), 0))*GRID!$B$66,
ROUNDUP(INDEX(GRID!$B$17:$BI$27,MATCH(O$7,GRID!$A$17:$A$27,0),MATCH(1,($U$2=GRID!$B$1:$BI$1)*(КАЛЕНДАРЬ!$AA17=GRID!$B$3:$BI$3), 0))*GRID!$B$66*(1-GRID!$B$69),0))</f>
        <v>36108</v>
      </c>
      <c r="Q193" s="47" cm="1">
        <f t="array" ref="Q193">IF($I$2="Раннее бронирование",
INDEX(GRID!$B$4:$BI$14,MATCH(Q$7,GRID!$A$4:$A$14,0),MATCH(1,($U$2=GRID!$B$1:$BI$1)*(КАЛЕНДАРЬ!$AA17=GRID!$B$3:$BI$3), 0))*GRID!$B$66,
ROUNDUP(INDEX(GRID!$B$4:$BI$14,MATCH(Q$7,GRID!$A$4:$A$14,0),MATCH(1,($U$2=GRID!$B$1:$BI$1)*(КАЛЕНДАРЬ!$AA17=GRID!$B$3:$BI$3),0))*GRID!$B$66*(1-GRID!$B$69),0))</f>
        <v>38896</v>
      </c>
      <c r="R193" s="48" cm="1">
        <f t="array" ref="R193">IF($I$2="Раннее бронирование",
INDEX(GRID!$B$17:$BI$27,MATCH(Q$7,GRID!$A$17:$A$27,0),MATCH(1,($U$2=GRID!$B$1:$BI$1)*(КАЛЕНДАРЬ!$AA17=GRID!$B$3:$BI$3), 0))*GRID!$B$66,
ROUNDUP(INDEX(GRID!$B$17:$BI$27,MATCH(Q$7,GRID!$A$17:$A$27,0),MATCH(1,($U$2=GRID!$B$1:$BI$1)*(КАЛЕНДАРЬ!$AA17=GRID!$B$3:$BI$3), 0))*GRID!$B$66*(1-GRID!$B$69),0))</f>
        <v>40596</v>
      </c>
      <c r="S193" s="47" cm="1">
        <f t="array" ref="S193">IF($I$2="Раннее бронирование",
INDEX(GRID!$B$4:$BI$14,MATCH(S$7,GRID!$A$4:$A$14,0),MATCH(1,($U$2=GRID!$B$1:$BI$1)*(КАЛЕНДАРЬ!$AA17=GRID!$B$3:$BI$3), 0))*GRID!$B$66,
ROUNDUP(INDEX(GRID!$B$4:$BI$14,MATCH(S$7,GRID!$A$4:$A$14,0),MATCH(1,($U$2=GRID!$B$1:$BI$1)*(КАЛЕНДАРЬ!$AA17=GRID!$B$3:$BI$3),0))*GRID!$B$66*(1-GRID!$B$69),0))</f>
        <v>48076</v>
      </c>
      <c r="T193" s="48" cm="1">
        <f t="array" ref="T193">IF($I$2="Раннее бронирование",
INDEX(GRID!$B$17:$BI$27,MATCH(S$7,GRID!$A$17:$A$27,0),MATCH(1,($U$2=GRID!$B$1:$BI$1)*(КАЛЕНДАРЬ!$AA17=GRID!$B$3:$BI$3), 0))*GRID!$B$66,
ROUNDUP(INDEX(GRID!$B$17:$BI$27,MATCH(S$7,GRID!$A$17:$A$27,0),MATCH(1,($U$2=GRID!$B$1:$BI$1)*(КАЛЕНДАРЬ!$AA17=GRID!$B$3:$BI$3), 0))*GRID!$B$66*(1-GRID!$B$69),0))</f>
        <v>49776</v>
      </c>
      <c r="U193" s="47" cm="1">
        <f t="array" ref="U193">IF($I$2="Раннее бронирование",
INDEX(GRID!$B$4:$BI$14,MATCH(U$7,GRID!$A$4:$A$14,0),MATCH(1,($U$2=GRID!$B$1:$BI$1)*(КАЛЕНДАРЬ!$AA17=GRID!$B$3:$BI$3), 0))*GRID!$B$66,
ROUNDUP(INDEX(GRID!$B$4:$BI$14,MATCH(U$7,GRID!$A$4:$A$14,0),MATCH(1,($U$2=GRID!$B$1:$BI$1)*(КАЛЕНДАРЬ!$AA17=GRID!$B$3:$BI$3),0))*GRID!$B$66*(1-GRID!$B$69),0))</f>
        <v>53720</v>
      </c>
      <c r="V193" s="48" cm="1">
        <f t="array" ref="V193">IF($I$2="Раннее бронирование",
INDEX(GRID!$B$17:$BI$27,MATCH(U$7,GRID!$A$17:$A$27,0),MATCH(1,($U$2=GRID!$B$1:$BI$1)*(КАЛЕНДАРЬ!$AA17=GRID!$B$3:$BI$3), 0))*GRID!$B$66,
ROUNDUP(INDEX(GRID!$B$17:$BI$27,MATCH(U$7,GRID!$A$17:$A$27,0),MATCH(1,($U$2=GRID!$B$1:$BI$1)*(КАЛЕНДАРЬ!$AA17=GRID!$B$3:$BI$3), 0))*GRID!$B$66*(1-GRID!$B$69),0))</f>
        <v>55420</v>
      </c>
      <c r="W193" s="47" cm="1">
        <f t="array" ref="W193">IF($I$2="Раннее бронирование",
INDEX(GRID!$B$4:$BI$14,MATCH(W$7,GRID!$A$4:$A$14,0),MATCH(1,($U$2=GRID!$B$1:$BI$1)*(КАЛЕНДАРЬ!$AA17=GRID!$B$3:$BI$3), 0))*GRID!$B$66,
ROUNDUP(INDEX(GRID!$B$4:$BI$14,MATCH(W$7,GRID!$A$4:$A$14,0),MATCH(1,($U$2=GRID!$B$1:$BI$1)*(КАЛЕНДАРЬ!$AA17=GRID!$B$3:$BI$3),0))*GRID!$B$66*(1-GRID!$B$69),0))</f>
        <v>199240</v>
      </c>
      <c r="X193" s="48" cm="1">
        <f t="array" ref="X193">IF($I$2="Раннее бронирование",
INDEX(GRID!$B$17:$BI$27,MATCH(W$7,GRID!$A$17:$A$27,0),MATCH(1,($U$2=GRID!$B$1:$BI$1)*(КАЛЕНДАРЬ!$AA17=GRID!$B$3:$BI$3), 0))*GRID!$B$66,
ROUNDUP(INDEX(GRID!$B$17:$BI$27,MATCH(W$7,GRID!$A$17:$A$27,0),MATCH(1,($U$2=GRID!$B$1:$BI$1)*(КАЛЕНДАРЬ!$AA17=GRID!$B$3:$BI$3), 0))*GRID!$B$66*(1-GRID!$B$69),0))</f>
        <v>200940</v>
      </c>
    </row>
    <row r="194" spans="1:24" hidden="1" x14ac:dyDescent="0.2">
      <c r="A194" s="117" t="s">
        <v>42</v>
      </c>
      <c r="B194" s="117">
        <v>15</v>
      </c>
      <c r="C194" s="47" cm="1">
        <f t="array" ref="C194">IF($I$2="Раннее бронирование",
INDEX(GRID!$B$4:$BI$14,MATCH(C$7,GRID!$A$4:$A$14,0),MATCH(1,($U$2=GRID!$B$1:$BI$1)*(КАЛЕНДАРЬ!$AA18=GRID!$B$3:$BI$3), 0))*GRID!$B$66,
ROUNDUP(INDEX(GRID!$B$4:$BI$14,MATCH(C$7,GRID!$A$4:$A$14,0),MATCH(1,($U$2=GRID!$B$1:$BI$1)*(КАЛЕНДАРЬ!$AA18=GRID!$B$3:$BI$3),0))*GRID!$B$66*(1-GRID!$B$69),0))</f>
        <v>18700</v>
      </c>
      <c r="D194" s="48" cm="1">
        <f t="array" ref="D194">IF($I$2="Раннее бронирование",
INDEX(GRID!$B$17:$BI$27,MATCH(C$7,GRID!$A$17:$A$27,0),MATCH(1,($U$2=GRID!$B$1:$BI$1)*(КАЛЕНДАРЬ!$AA18=GRID!$B$3:$BI$3), 0))*GRID!$B$66,
ROUNDUP(INDEX(GRID!$B$17:$BI$27,MATCH(C$7,GRID!$A$17:$A$27,0),MATCH(1,($U$2=GRID!$B$1:$BI$1)*(КАЛЕНДАРЬ!$AA18=GRID!$B$3:$BI$3), 0))*GRID!$B$66*(1-GRID!$B$69),0))</f>
        <v>20400</v>
      </c>
      <c r="E194" s="47" cm="1">
        <f t="array" ref="E194">IF($I$2="Раннее бронирование",
INDEX(GRID!$B$4:$BI$14,MATCH(E$7,GRID!$A$4:$A$14,0),MATCH(1,($U$2=GRID!$B$1:$BI$1)*(КАЛЕНДАРЬ!$AA18=GRID!$B$3:$BI$3), 0))*GRID!$B$66,
ROUNDUP(INDEX(GRID!$B$4:$BI$14,MATCH(E$7,GRID!$A$4:$A$14,0),MATCH(1,($U$2=GRID!$B$1:$BI$1)*(КАЛЕНДАРЬ!$AA18=GRID!$B$3:$BI$3),0))*GRID!$B$66*(1-GRID!$B$69),0))</f>
        <v>20808</v>
      </c>
      <c r="F194" s="48" cm="1">
        <f t="array" ref="F194">IF($I$2="Раннее бронирование",
INDEX(GRID!$B$17:$BI$27,MATCH(E$7,GRID!$A$17:$A$27,0),MATCH(1,($U$2=GRID!$B$1:$BI$1)*(КАЛЕНДАРЬ!$AA18=GRID!$B$3:$BI$3), 0))*GRID!$B$66,
ROUNDUP(INDEX(GRID!$B$17:$BI$27,MATCH(E$7,GRID!$A$17:$A$27,0),MATCH(1,($U$2=GRID!$B$1:$BI$1)*(КАЛЕНДАРЬ!$AA18=GRID!$B$3:$BI$3), 0))*GRID!$B$66*(1-GRID!$B$69),0))</f>
        <v>22508</v>
      </c>
      <c r="G194" s="47" cm="1">
        <f t="array" ref="G194">IF($I$2="Раннее бронирование",
INDEX(GRID!$B$4:$BI$14,MATCH(G$7,GRID!$A$4:$A$14,0),MATCH(1,($U$2=GRID!$B$1:$BI$1)*(КАЛЕНДАРЬ!$AA18=GRID!$B$3:$BI$3), 0))*GRID!$B$66,
ROUNDUP(INDEX(GRID!$B$4:$BI$14,MATCH(G$7,GRID!$A$4:$A$14,0),MATCH(1,($U$2=GRID!$B$1:$BI$1)*(КАЛЕНДАРЬ!$AA18=GRID!$B$3:$BI$3),0))*GRID!$B$66*(1-GRID!$B$69),0))</f>
        <v>23188</v>
      </c>
      <c r="H194" s="48" cm="1">
        <f t="array" ref="H194">IF($I$2="Раннее бронирование",
INDEX(GRID!$B$17:$BI$27,MATCH(G$7,GRID!$A$17:$A$27,0),MATCH(1,($U$2=GRID!$B$1:$BI$1)*(КАЛЕНДАРЬ!$AA18=GRID!$B$3:$BI$3), 0))*GRID!$B$66,
ROUNDUP(INDEX(GRID!$B$17:$BI$27,MATCH(G$7,GRID!$A$17:$A$27,0),MATCH(1,($U$2=GRID!$B$1:$BI$1)*(КАЛЕНДАРЬ!$AA18=GRID!$B$3:$BI$3), 0))*GRID!$B$66*(1-GRID!$B$69),0))</f>
        <v>24888</v>
      </c>
      <c r="I194" s="47" cm="1">
        <f t="array" ref="I194">IF($I$2="Раннее бронирование",
INDEX(GRID!$B$4:$BI$14,MATCH(I$7,GRID!$A$4:$A$14,0),MATCH(1,($U$2=GRID!$B$1:$BI$1)*(КАЛЕНДАРЬ!$AA18=GRID!$B$3:$BI$3), 0))*GRID!$B$66,
ROUNDUP(INDEX(GRID!$B$4:$BI$14,MATCH(I$7,GRID!$A$4:$A$14,0),MATCH(1,($U$2=GRID!$B$1:$BI$1)*(КАЛЕНДАРЬ!$AA18=GRID!$B$3:$BI$3),0))*GRID!$B$66*(1-GRID!$B$69),0))</f>
        <v>25840</v>
      </c>
      <c r="J194" s="48" cm="1">
        <f t="array" ref="J194">IF($I$2="Раннее бронирование",
INDEX(GRID!$B$17:$BI$27,MATCH(I$7,GRID!$A$17:$A$27,0),MATCH(1,($U$2=GRID!$B$1:$BI$1)*(КАЛЕНДАРЬ!$AA18=GRID!$B$3:$BI$3), 0))*GRID!$B$66,
ROUNDUP(INDEX(GRID!$B$17:$BI$27,MATCH(I$7,GRID!$A$17:$A$27,0),MATCH(1,($U$2=GRID!$B$1:$BI$1)*(КАЛЕНДАРЬ!$AA18=GRID!$B$3:$BI$3), 0))*GRID!$B$66*(1-GRID!$B$69),0))</f>
        <v>27540</v>
      </c>
      <c r="K194" s="47" cm="1">
        <f t="array" ref="K194">IF($I$2="Раннее бронирование",
INDEX(GRID!$B$4:$BI$14,MATCH(K$7,GRID!$A$4:$A$14,0),MATCH(1,($U$2=GRID!$B$1:$BI$1)*(КАЛЕНДАРЬ!$AA18=GRID!$B$3:$BI$3), 0))*GRID!$B$66,
ROUNDUP(INDEX(GRID!$B$4:$BI$14,MATCH(K$7,GRID!$A$4:$A$14,0),MATCH(1,($U$2=GRID!$B$1:$BI$1)*(КАЛЕНДАРЬ!$AA18=GRID!$B$3:$BI$3),0))*GRID!$B$66*(1-GRID!$B$69),0))</f>
        <v>28764</v>
      </c>
      <c r="L194" s="48" cm="1">
        <f t="array" ref="L194">IF($I$2="Раннее бронирование",
INDEX(GRID!$B$17:$BI$27,MATCH(K$7,GRID!$A$17:$A$27,0),MATCH(1,($U$2=GRID!$B$1:$BI$1)*(КАЛЕНДАРЬ!$AA18=GRID!$B$3:$BI$3), 0))*GRID!$B$66,
ROUNDUP(INDEX(GRID!$B$17:$BI$27,MATCH(K$7,GRID!$A$17:$A$27,0),MATCH(1,($U$2=GRID!$B$1:$BI$1)*(КАЛЕНДАРЬ!$AA18=GRID!$B$3:$BI$3), 0))*GRID!$B$66*(1-GRID!$B$69),0))</f>
        <v>30464</v>
      </c>
      <c r="M194" s="47" cm="1">
        <f t="array" ref="M194">IF($I$2="Раннее бронирование",
INDEX(GRID!$B$4:$BI$14,MATCH(M$7,GRID!$A$4:$A$14,0),MATCH(1,($U$2=GRID!$B$1:$BI$1)*(КАЛЕНДАРЬ!$AA18=GRID!$B$3:$BI$3), 0))*GRID!$B$66,
ROUNDUP(INDEX(GRID!$B$4:$BI$14,MATCH(M$7,GRID!$A$4:$A$14,0),MATCH(1,($U$2=GRID!$B$1:$BI$1)*(КАЛЕНДАРЬ!$AA18=GRID!$B$3:$BI$3),0))*GRID!$B$66*(1-GRID!$B$69),0))</f>
        <v>32028</v>
      </c>
      <c r="N194" s="48" cm="1">
        <f t="array" ref="N194">IF($I$2="Раннее бронирование",
INDEX(GRID!$B$17:$BI$27,MATCH(M$7,GRID!$A$17:$A$27,0),MATCH(1,($U$2=GRID!$B$1:$BI$1)*(КАЛЕНДАРЬ!$AA18=GRID!$B$3:$BI$3), 0))*GRID!$B$66,
ROUNDUP(INDEX(GRID!$B$17:$BI$27,MATCH(M$7,GRID!$A$17:$A$27,0),MATCH(1,($U$2=GRID!$B$1:$BI$1)*(КАЛЕНДАРЬ!$AA18=GRID!$B$3:$BI$3), 0))*GRID!$B$66*(1-GRID!$B$69),0))</f>
        <v>33728</v>
      </c>
      <c r="O194" s="47" cm="1">
        <f t="array" ref="O194">IF($I$2="Раннее бронирование",
INDEX(GRID!$B$4:$BI$14,MATCH(O$7,GRID!$A$4:$A$14,0),MATCH(1,($U$2=GRID!$B$1:$BI$1)*(КАЛЕНДАРЬ!$AA18=GRID!$B$3:$BI$3), 0))*GRID!$B$66,
ROUNDUP(INDEX(GRID!$B$4:$BI$14,MATCH(O$7,GRID!$A$4:$A$14,0),MATCH(1,($U$2=GRID!$B$1:$BI$1)*(КАЛЕНДАРЬ!$AA18=GRID!$B$3:$BI$3),0))*GRID!$B$66*(1-GRID!$B$69),0))</f>
        <v>36380</v>
      </c>
      <c r="P194" s="48" cm="1">
        <f t="array" ref="P194">IF($I$2="Раннее бронирование",
INDEX(GRID!$B$17:$BI$27,MATCH(O$7,GRID!$A$17:$A$27,0),MATCH(1,($U$2=GRID!$B$1:$BI$1)*(КАЛЕНДАРЬ!$AA18=GRID!$B$3:$BI$3), 0))*GRID!$B$66,
ROUNDUP(INDEX(GRID!$B$17:$BI$27,MATCH(O$7,GRID!$A$17:$A$27,0),MATCH(1,($U$2=GRID!$B$1:$BI$1)*(КАЛЕНДАРЬ!$AA18=GRID!$B$3:$BI$3), 0))*GRID!$B$66*(1-GRID!$B$69),0))</f>
        <v>38080</v>
      </c>
      <c r="Q194" s="47" cm="1">
        <f t="array" ref="Q194">IF($I$2="Раннее бронирование",
INDEX(GRID!$B$4:$BI$14,MATCH(Q$7,GRID!$A$4:$A$14,0),MATCH(1,($U$2=GRID!$B$1:$BI$1)*(КАЛЕНДАРЬ!$AA18=GRID!$B$3:$BI$3), 0))*GRID!$B$66,
ROUNDUP(INDEX(GRID!$B$4:$BI$14,MATCH(Q$7,GRID!$A$4:$A$14,0),MATCH(1,($U$2=GRID!$B$1:$BI$1)*(КАЛЕНДАРЬ!$AA18=GRID!$B$3:$BI$3),0))*GRID!$B$66*(1-GRID!$B$69),0))</f>
        <v>41140</v>
      </c>
      <c r="R194" s="48" cm="1">
        <f t="array" ref="R194">IF($I$2="Раннее бронирование",
INDEX(GRID!$B$17:$BI$27,MATCH(Q$7,GRID!$A$17:$A$27,0),MATCH(1,($U$2=GRID!$B$1:$BI$1)*(КАЛЕНДАРЬ!$AA18=GRID!$B$3:$BI$3), 0))*GRID!$B$66,
ROUNDUP(INDEX(GRID!$B$17:$BI$27,MATCH(Q$7,GRID!$A$17:$A$27,0),MATCH(1,($U$2=GRID!$B$1:$BI$1)*(КАЛЕНДАРЬ!$AA18=GRID!$B$3:$BI$3), 0))*GRID!$B$66*(1-GRID!$B$69),0))</f>
        <v>42840</v>
      </c>
      <c r="S194" s="47" cm="1">
        <f t="array" ref="S194">IF($I$2="Раннее бронирование",
INDEX(GRID!$B$4:$BI$14,MATCH(S$7,GRID!$A$4:$A$14,0),MATCH(1,($U$2=GRID!$B$1:$BI$1)*(КАЛЕНДАРЬ!$AA18=GRID!$B$3:$BI$3), 0))*GRID!$B$66,
ROUNDUP(INDEX(GRID!$B$4:$BI$14,MATCH(S$7,GRID!$A$4:$A$14,0),MATCH(1,($U$2=GRID!$B$1:$BI$1)*(КАЛЕНДАРЬ!$AA18=GRID!$B$3:$BI$3),0))*GRID!$B$66*(1-GRID!$B$69),0))</f>
        <v>51068</v>
      </c>
      <c r="T194" s="48" cm="1">
        <f t="array" ref="T194">IF($I$2="Раннее бронирование",
INDEX(GRID!$B$17:$BI$27,MATCH(S$7,GRID!$A$17:$A$27,0),MATCH(1,($U$2=GRID!$B$1:$BI$1)*(КАЛЕНДАРЬ!$AA18=GRID!$B$3:$BI$3), 0))*GRID!$B$66,
ROUNDUP(INDEX(GRID!$B$17:$BI$27,MATCH(S$7,GRID!$A$17:$A$27,0),MATCH(1,($U$2=GRID!$B$1:$BI$1)*(КАЛЕНДАРЬ!$AA18=GRID!$B$3:$BI$3), 0))*GRID!$B$66*(1-GRID!$B$69),0))</f>
        <v>52768</v>
      </c>
      <c r="U194" s="47" cm="1">
        <f t="array" ref="U194">IF($I$2="Раннее бронирование",
INDEX(GRID!$B$4:$BI$14,MATCH(U$7,GRID!$A$4:$A$14,0),MATCH(1,($U$2=GRID!$B$1:$BI$1)*(КАЛЕНДАРЬ!$AA18=GRID!$B$3:$BI$3), 0))*GRID!$B$66,
ROUNDUP(INDEX(GRID!$B$4:$BI$14,MATCH(U$7,GRID!$A$4:$A$14,0),MATCH(1,($U$2=GRID!$B$1:$BI$1)*(КАЛЕНДАРЬ!$AA18=GRID!$B$3:$BI$3),0))*GRID!$B$66*(1-GRID!$B$69),0))</f>
        <v>56440</v>
      </c>
      <c r="V194" s="48" cm="1">
        <f t="array" ref="V194">IF($I$2="Раннее бронирование",
INDEX(GRID!$B$17:$BI$27,MATCH(U$7,GRID!$A$17:$A$27,0),MATCH(1,($U$2=GRID!$B$1:$BI$1)*(КАЛЕНДАРЬ!$AA18=GRID!$B$3:$BI$3), 0))*GRID!$B$66,
ROUNDUP(INDEX(GRID!$B$17:$BI$27,MATCH(U$7,GRID!$A$17:$A$27,0),MATCH(1,($U$2=GRID!$B$1:$BI$1)*(КАЛЕНДАРЬ!$AA18=GRID!$B$3:$BI$3), 0))*GRID!$B$66*(1-GRID!$B$69),0))</f>
        <v>58140</v>
      </c>
      <c r="W194" s="47" cm="1">
        <f t="array" ref="W194">IF($I$2="Раннее бронирование",
INDEX(GRID!$B$4:$BI$14,MATCH(W$7,GRID!$A$4:$A$14,0),MATCH(1,($U$2=GRID!$B$1:$BI$1)*(КАЛЕНДАРЬ!$AA18=GRID!$B$3:$BI$3), 0))*GRID!$B$66,
ROUNDUP(INDEX(GRID!$B$4:$BI$14,MATCH(W$7,GRID!$A$4:$A$14,0),MATCH(1,($U$2=GRID!$B$1:$BI$1)*(КАЛЕНДАРЬ!$AA18=GRID!$B$3:$BI$3),0))*GRID!$B$66*(1-GRID!$B$69),0))</f>
        <v>206040</v>
      </c>
      <c r="X194" s="48" cm="1">
        <f t="array" ref="X194">IF($I$2="Раннее бронирование",
INDEX(GRID!$B$17:$BI$27,MATCH(W$7,GRID!$A$17:$A$27,0),MATCH(1,($U$2=GRID!$B$1:$BI$1)*(КАЛЕНДАРЬ!$AA18=GRID!$B$3:$BI$3), 0))*GRID!$B$66,
ROUNDUP(INDEX(GRID!$B$17:$BI$27,MATCH(W$7,GRID!$A$17:$A$27,0),MATCH(1,($U$2=GRID!$B$1:$BI$1)*(КАЛЕНДАРЬ!$AA18=GRID!$B$3:$BI$3), 0))*GRID!$B$66*(1-GRID!$B$69),0))</f>
        <v>207740</v>
      </c>
    </row>
    <row r="195" spans="1:24" hidden="1" x14ac:dyDescent="0.2">
      <c r="A195" s="117" t="s">
        <v>43</v>
      </c>
      <c r="B195" s="117">
        <v>16</v>
      </c>
      <c r="C195" s="47" cm="1">
        <f t="array" ref="C195">IF($I$2="Раннее бронирование",
INDEX(GRID!$B$4:$BI$14,MATCH(C$7,GRID!$A$4:$A$14,0),MATCH(1,($U$2=GRID!$B$1:$BI$1)*(КАЛЕНДАРЬ!$AA19=GRID!$B$3:$BI$3), 0))*GRID!$B$66,
ROUNDUP(INDEX(GRID!$B$4:$BI$14,MATCH(C$7,GRID!$A$4:$A$14,0),MATCH(1,($U$2=GRID!$B$1:$BI$1)*(КАЛЕНДАРЬ!$AA19=GRID!$B$3:$BI$3),0))*GRID!$B$66*(1-GRID!$B$69),0))</f>
        <v>18700</v>
      </c>
      <c r="D195" s="48" cm="1">
        <f t="array" ref="D195">IF($I$2="Раннее бронирование",
INDEX(GRID!$B$17:$BI$27,MATCH(C$7,GRID!$A$17:$A$27,0),MATCH(1,($U$2=GRID!$B$1:$BI$1)*(КАЛЕНДАРЬ!$AA19=GRID!$B$3:$BI$3), 0))*GRID!$B$66,
ROUNDUP(INDEX(GRID!$B$17:$BI$27,MATCH(C$7,GRID!$A$17:$A$27,0),MATCH(1,($U$2=GRID!$B$1:$BI$1)*(КАЛЕНДАРЬ!$AA19=GRID!$B$3:$BI$3), 0))*GRID!$B$66*(1-GRID!$B$69),0))</f>
        <v>20400</v>
      </c>
      <c r="E195" s="47" cm="1">
        <f t="array" ref="E195">IF($I$2="Раннее бронирование",
INDEX(GRID!$B$4:$BI$14,MATCH(E$7,GRID!$A$4:$A$14,0),MATCH(1,($U$2=GRID!$B$1:$BI$1)*(КАЛЕНДАРЬ!$AA19=GRID!$B$3:$BI$3), 0))*GRID!$B$66,
ROUNDUP(INDEX(GRID!$B$4:$BI$14,MATCH(E$7,GRID!$A$4:$A$14,0),MATCH(1,($U$2=GRID!$B$1:$BI$1)*(КАЛЕНДАРЬ!$AA19=GRID!$B$3:$BI$3),0))*GRID!$B$66*(1-GRID!$B$69),0))</f>
        <v>20808</v>
      </c>
      <c r="F195" s="48" cm="1">
        <f t="array" ref="F195">IF($I$2="Раннее бронирование",
INDEX(GRID!$B$17:$BI$27,MATCH(E$7,GRID!$A$17:$A$27,0),MATCH(1,($U$2=GRID!$B$1:$BI$1)*(КАЛЕНДАРЬ!$AA19=GRID!$B$3:$BI$3), 0))*GRID!$B$66,
ROUNDUP(INDEX(GRID!$B$17:$BI$27,MATCH(E$7,GRID!$A$17:$A$27,0),MATCH(1,($U$2=GRID!$B$1:$BI$1)*(КАЛЕНДАРЬ!$AA19=GRID!$B$3:$BI$3), 0))*GRID!$B$66*(1-GRID!$B$69),0))</f>
        <v>22508</v>
      </c>
      <c r="G195" s="47" cm="1">
        <f t="array" ref="G195">IF($I$2="Раннее бронирование",
INDEX(GRID!$B$4:$BI$14,MATCH(G$7,GRID!$A$4:$A$14,0),MATCH(1,($U$2=GRID!$B$1:$BI$1)*(КАЛЕНДАРЬ!$AA19=GRID!$B$3:$BI$3), 0))*GRID!$B$66,
ROUNDUP(INDEX(GRID!$B$4:$BI$14,MATCH(G$7,GRID!$A$4:$A$14,0),MATCH(1,($U$2=GRID!$B$1:$BI$1)*(КАЛЕНДАРЬ!$AA19=GRID!$B$3:$BI$3),0))*GRID!$B$66*(1-GRID!$B$69),0))</f>
        <v>23188</v>
      </c>
      <c r="H195" s="48" cm="1">
        <f t="array" ref="H195">IF($I$2="Раннее бронирование",
INDEX(GRID!$B$17:$BI$27,MATCH(G$7,GRID!$A$17:$A$27,0),MATCH(1,($U$2=GRID!$B$1:$BI$1)*(КАЛЕНДАРЬ!$AA19=GRID!$B$3:$BI$3), 0))*GRID!$B$66,
ROUNDUP(INDEX(GRID!$B$17:$BI$27,MATCH(G$7,GRID!$A$17:$A$27,0),MATCH(1,($U$2=GRID!$B$1:$BI$1)*(КАЛЕНДАРЬ!$AA19=GRID!$B$3:$BI$3), 0))*GRID!$B$66*(1-GRID!$B$69),0))</f>
        <v>24888</v>
      </c>
      <c r="I195" s="47" cm="1">
        <f t="array" ref="I195">IF($I$2="Раннее бронирование",
INDEX(GRID!$B$4:$BI$14,MATCH(I$7,GRID!$A$4:$A$14,0),MATCH(1,($U$2=GRID!$B$1:$BI$1)*(КАЛЕНДАРЬ!$AA19=GRID!$B$3:$BI$3), 0))*GRID!$B$66,
ROUNDUP(INDEX(GRID!$B$4:$BI$14,MATCH(I$7,GRID!$A$4:$A$14,0),MATCH(1,($U$2=GRID!$B$1:$BI$1)*(КАЛЕНДАРЬ!$AA19=GRID!$B$3:$BI$3),0))*GRID!$B$66*(1-GRID!$B$69),0))</f>
        <v>25840</v>
      </c>
      <c r="J195" s="48" cm="1">
        <f t="array" ref="J195">IF($I$2="Раннее бронирование",
INDEX(GRID!$B$17:$BI$27,MATCH(I$7,GRID!$A$17:$A$27,0),MATCH(1,($U$2=GRID!$B$1:$BI$1)*(КАЛЕНДАРЬ!$AA19=GRID!$B$3:$BI$3), 0))*GRID!$B$66,
ROUNDUP(INDEX(GRID!$B$17:$BI$27,MATCH(I$7,GRID!$A$17:$A$27,0),MATCH(1,($U$2=GRID!$B$1:$BI$1)*(КАЛЕНДАРЬ!$AA19=GRID!$B$3:$BI$3), 0))*GRID!$B$66*(1-GRID!$B$69),0))</f>
        <v>27540</v>
      </c>
      <c r="K195" s="47" cm="1">
        <f t="array" ref="K195">IF($I$2="Раннее бронирование",
INDEX(GRID!$B$4:$BI$14,MATCH(K$7,GRID!$A$4:$A$14,0),MATCH(1,($U$2=GRID!$B$1:$BI$1)*(КАЛЕНДАРЬ!$AA19=GRID!$B$3:$BI$3), 0))*GRID!$B$66,
ROUNDUP(INDEX(GRID!$B$4:$BI$14,MATCH(K$7,GRID!$A$4:$A$14,0),MATCH(1,($U$2=GRID!$B$1:$BI$1)*(КАЛЕНДАРЬ!$AA19=GRID!$B$3:$BI$3),0))*GRID!$B$66*(1-GRID!$B$69),0))</f>
        <v>28764</v>
      </c>
      <c r="L195" s="48" cm="1">
        <f t="array" ref="L195">IF($I$2="Раннее бронирование",
INDEX(GRID!$B$17:$BI$27,MATCH(K$7,GRID!$A$17:$A$27,0),MATCH(1,($U$2=GRID!$B$1:$BI$1)*(КАЛЕНДАРЬ!$AA19=GRID!$B$3:$BI$3), 0))*GRID!$B$66,
ROUNDUP(INDEX(GRID!$B$17:$BI$27,MATCH(K$7,GRID!$A$17:$A$27,0),MATCH(1,($U$2=GRID!$B$1:$BI$1)*(КАЛЕНДАРЬ!$AA19=GRID!$B$3:$BI$3), 0))*GRID!$B$66*(1-GRID!$B$69),0))</f>
        <v>30464</v>
      </c>
      <c r="M195" s="47" cm="1">
        <f t="array" ref="M195">IF($I$2="Раннее бронирование",
INDEX(GRID!$B$4:$BI$14,MATCH(M$7,GRID!$A$4:$A$14,0),MATCH(1,($U$2=GRID!$B$1:$BI$1)*(КАЛЕНДАРЬ!$AA19=GRID!$B$3:$BI$3), 0))*GRID!$B$66,
ROUNDUP(INDEX(GRID!$B$4:$BI$14,MATCH(M$7,GRID!$A$4:$A$14,0),MATCH(1,($U$2=GRID!$B$1:$BI$1)*(КАЛЕНДАРЬ!$AA19=GRID!$B$3:$BI$3),0))*GRID!$B$66*(1-GRID!$B$69),0))</f>
        <v>32028</v>
      </c>
      <c r="N195" s="48" cm="1">
        <f t="array" ref="N195">IF($I$2="Раннее бронирование",
INDEX(GRID!$B$17:$BI$27,MATCH(M$7,GRID!$A$17:$A$27,0),MATCH(1,($U$2=GRID!$B$1:$BI$1)*(КАЛЕНДАРЬ!$AA19=GRID!$B$3:$BI$3), 0))*GRID!$B$66,
ROUNDUP(INDEX(GRID!$B$17:$BI$27,MATCH(M$7,GRID!$A$17:$A$27,0),MATCH(1,($U$2=GRID!$B$1:$BI$1)*(КАЛЕНДАРЬ!$AA19=GRID!$B$3:$BI$3), 0))*GRID!$B$66*(1-GRID!$B$69),0))</f>
        <v>33728</v>
      </c>
      <c r="O195" s="47" cm="1">
        <f t="array" ref="O195">IF($I$2="Раннее бронирование",
INDEX(GRID!$B$4:$BI$14,MATCH(O$7,GRID!$A$4:$A$14,0),MATCH(1,($U$2=GRID!$B$1:$BI$1)*(КАЛЕНДАРЬ!$AA19=GRID!$B$3:$BI$3), 0))*GRID!$B$66,
ROUNDUP(INDEX(GRID!$B$4:$BI$14,MATCH(O$7,GRID!$A$4:$A$14,0),MATCH(1,($U$2=GRID!$B$1:$BI$1)*(КАЛЕНДАРЬ!$AA19=GRID!$B$3:$BI$3),0))*GRID!$B$66*(1-GRID!$B$69),0))</f>
        <v>36380</v>
      </c>
      <c r="P195" s="48" cm="1">
        <f t="array" ref="P195">IF($I$2="Раннее бронирование",
INDEX(GRID!$B$17:$BI$27,MATCH(O$7,GRID!$A$17:$A$27,0),MATCH(1,($U$2=GRID!$B$1:$BI$1)*(КАЛЕНДАРЬ!$AA19=GRID!$B$3:$BI$3), 0))*GRID!$B$66,
ROUNDUP(INDEX(GRID!$B$17:$BI$27,MATCH(O$7,GRID!$A$17:$A$27,0),MATCH(1,($U$2=GRID!$B$1:$BI$1)*(КАЛЕНДАРЬ!$AA19=GRID!$B$3:$BI$3), 0))*GRID!$B$66*(1-GRID!$B$69),0))</f>
        <v>38080</v>
      </c>
      <c r="Q195" s="47" cm="1">
        <f t="array" ref="Q195">IF($I$2="Раннее бронирование",
INDEX(GRID!$B$4:$BI$14,MATCH(Q$7,GRID!$A$4:$A$14,0),MATCH(1,($U$2=GRID!$B$1:$BI$1)*(КАЛЕНДАРЬ!$AA19=GRID!$B$3:$BI$3), 0))*GRID!$B$66,
ROUNDUP(INDEX(GRID!$B$4:$BI$14,MATCH(Q$7,GRID!$A$4:$A$14,0),MATCH(1,($U$2=GRID!$B$1:$BI$1)*(КАЛЕНДАРЬ!$AA19=GRID!$B$3:$BI$3),0))*GRID!$B$66*(1-GRID!$B$69),0))</f>
        <v>41140</v>
      </c>
      <c r="R195" s="48" cm="1">
        <f t="array" ref="R195">IF($I$2="Раннее бронирование",
INDEX(GRID!$B$17:$BI$27,MATCH(Q$7,GRID!$A$17:$A$27,0),MATCH(1,($U$2=GRID!$B$1:$BI$1)*(КАЛЕНДАРЬ!$AA19=GRID!$B$3:$BI$3), 0))*GRID!$B$66,
ROUNDUP(INDEX(GRID!$B$17:$BI$27,MATCH(Q$7,GRID!$A$17:$A$27,0),MATCH(1,($U$2=GRID!$B$1:$BI$1)*(КАЛЕНДАРЬ!$AA19=GRID!$B$3:$BI$3), 0))*GRID!$B$66*(1-GRID!$B$69),0))</f>
        <v>42840</v>
      </c>
      <c r="S195" s="47" cm="1">
        <f t="array" ref="S195">IF($I$2="Раннее бронирование",
INDEX(GRID!$B$4:$BI$14,MATCH(S$7,GRID!$A$4:$A$14,0),MATCH(1,($U$2=GRID!$B$1:$BI$1)*(КАЛЕНДАРЬ!$AA19=GRID!$B$3:$BI$3), 0))*GRID!$B$66,
ROUNDUP(INDEX(GRID!$B$4:$BI$14,MATCH(S$7,GRID!$A$4:$A$14,0),MATCH(1,($U$2=GRID!$B$1:$BI$1)*(КАЛЕНДАРЬ!$AA19=GRID!$B$3:$BI$3),0))*GRID!$B$66*(1-GRID!$B$69),0))</f>
        <v>51068</v>
      </c>
      <c r="T195" s="48" cm="1">
        <f t="array" ref="T195">IF($I$2="Раннее бронирование",
INDEX(GRID!$B$17:$BI$27,MATCH(S$7,GRID!$A$17:$A$27,0),MATCH(1,($U$2=GRID!$B$1:$BI$1)*(КАЛЕНДАРЬ!$AA19=GRID!$B$3:$BI$3), 0))*GRID!$B$66,
ROUNDUP(INDEX(GRID!$B$17:$BI$27,MATCH(S$7,GRID!$A$17:$A$27,0),MATCH(1,($U$2=GRID!$B$1:$BI$1)*(КАЛЕНДАРЬ!$AA19=GRID!$B$3:$BI$3), 0))*GRID!$B$66*(1-GRID!$B$69),0))</f>
        <v>52768</v>
      </c>
      <c r="U195" s="47" cm="1">
        <f t="array" ref="U195">IF($I$2="Раннее бронирование",
INDEX(GRID!$B$4:$BI$14,MATCH(U$7,GRID!$A$4:$A$14,0),MATCH(1,($U$2=GRID!$B$1:$BI$1)*(КАЛЕНДАРЬ!$AA19=GRID!$B$3:$BI$3), 0))*GRID!$B$66,
ROUNDUP(INDEX(GRID!$B$4:$BI$14,MATCH(U$7,GRID!$A$4:$A$14,0),MATCH(1,($U$2=GRID!$B$1:$BI$1)*(КАЛЕНДАРЬ!$AA19=GRID!$B$3:$BI$3),0))*GRID!$B$66*(1-GRID!$B$69),0))</f>
        <v>56440</v>
      </c>
      <c r="V195" s="48" cm="1">
        <f t="array" ref="V195">IF($I$2="Раннее бронирование",
INDEX(GRID!$B$17:$BI$27,MATCH(U$7,GRID!$A$17:$A$27,0),MATCH(1,($U$2=GRID!$B$1:$BI$1)*(КАЛЕНДАРЬ!$AA19=GRID!$B$3:$BI$3), 0))*GRID!$B$66,
ROUNDUP(INDEX(GRID!$B$17:$BI$27,MATCH(U$7,GRID!$A$17:$A$27,0),MATCH(1,($U$2=GRID!$B$1:$BI$1)*(КАЛЕНДАРЬ!$AA19=GRID!$B$3:$BI$3), 0))*GRID!$B$66*(1-GRID!$B$69),0))</f>
        <v>58140</v>
      </c>
      <c r="W195" s="47" cm="1">
        <f t="array" ref="W195">IF($I$2="Раннее бронирование",
INDEX(GRID!$B$4:$BI$14,MATCH(W$7,GRID!$A$4:$A$14,0),MATCH(1,($U$2=GRID!$B$1:$BI$1)*(КАЛЕНДАРЬ!$AA19=GRID!$B$3:$BI$3), 0))*GRID!$B$66,
ROUNDUP(INDEX(GRID!$B$4:$BI$14,MATCH(W$7,GRID!$A$4:$A$14,0),MATCH(1,($U$2=GRID!$B$1:$BI$1)*(КАЛЕНДАРЬ!$AA19=GRID!$B$3:$BI$3),0))*GRID!$B$66*(1-GRID!$B$69),0))</f>
        <v>206040</v>
      </c>
      <c r="X195" s="48" cm="1">
        <f t="array" ref="X195">IF($I$2="Раннее бронирование",
INDEX(GRID!$B$17:$BI$27,MATCH(W$7,GRID!$A$17:$A$27,0),MATCH(1,($U$2=GRID!$B$1:$BI$1)*(КАЛЕНДАРЬ!$AA19=GRID!$B$3:$BI$3), 0))*GRID!$B$66,
ROUNDUP(INDEX(GRID!$B$17:$BI$27,MATCH(W$7,GRID!$A$17:$A$27,0),MATCH(1,($U$2=GRID!$B$1:$BI$1)*(КАЛЕНДАРЬ!$AA19=GRID!$B$3:$BI$3), 0))*GRID!$B$66*(1-GRID!$B$69),0))</f>
        <v>207740</v>
      </c>
    </row>
    <row r="196" spans="1:24" hidden="1" x14ac:dyDescent="0.2">
      <c r="A196" s="117" t="s">
        <v>44</v>
      </c>
      <c r="B196" s="117">
        <v>17</v>
      </c>
      <c r="C196" s="47" cm="1">
        <f t="array" ref="C196">IF($I$2="Раннее бронирование",
INDEX(GRID!$B$4:$BI$14,MATCH(C$7,GRID!$A$4:$A$14,0),MATCH(1,($U$2=GRID!$B$1:$BI$1)*(КАЛЕНДАРЬ!$AA20=GRID!$B$3:$BI$3), 0))*GRID!$B$66,
ROUNDUP(INDEX(GRID!$B$4:$BI$14,MATCH(C$7,GRID!$A$4:$A$14,0),MATCH(1,($U$2=GRID!$B$1:$BI$1)*(КАЛЕНДАРЬ!$AA20=GRID!$B$3:$BI$3),0))*GRID!$B$66*(1-GRID!$B$69),0))</f>
        <v>18700</v>
      </c>
      <c r="D196" s="48" cm="1">
        <f t="array" ref="D196">IF($I$2="Раннее бронирование",
INDEX(GRID!$B$17:$BI$27,MATCH(C$7,GRID!$A$17:$A$27,0),MATCH(1,($U$2=GRID!$B$1:$BI$1)*(КАЛЕНДАРЬ!$AA20=GRID!$B$3:$BI$3), 0))*GRID!$B$66,
ROUNDUP(INDEX(GRID!$B$17:$BI$27,MATCH(C$7,GRID!$A$17:$A$27,0),MATCH(1,($U$2=GRID!$B$1:$BI$1)*(КАЛЕНДАРЬ!$AA20=GRID!$B$3:$BI$3), 0))*GRID!$B$66*(1-GRID!$B$69),0))</f>
        <v>20400</v>
      </c>
      <c r="E196" s="47" cm="1">
        <f t="array" ref="E196">IF($I$2="Раннее бронирование",
INDEX(GRID!$B$4:$BI$14,MATCH(E$7,GRID!$A$4:$A$14,0),MATCH(1,($U$2=GRID!$B$1:$BI$1)*(КАЛЕНДАРЬ!$AA20=GRID!$B$3:$BI$3), 0))*GRID!$B$66,
ROUNDUP(INDEX(GRID!$B$4:$BI$14,MATCH(E$7,GRID!$A$4:$A$14,0),MATCH(1,($U$2=GRID!$B$1:$BI$1)*(КАЛЕНДАРЬ!$AA20=GRID!$B$3:$BI$3),0))*GRID!$B$66*(1-GRID!$B$69),0))</f>
        <v>20808</v>
      </c>
      <c r="F196" s="48" cm="1">
        <f t="array" ref="F196">IF($I$2="Раннее бронирование",
INDEX(GRID!$B$17:$BI$27,MATCH(E$7,GRID!$A$17:$A$27,0),MATCH(1,($U$2=GRID!$B$1:$BI$1)*(КАЛЕНДАРЬ!$AA20=GRID!$B$3:$BI$3), 0))*GRID!$B$66,
ROUNDUP(INDEX(GRID!$B$17:$BI$27,MATCH(E$7,GRID!$A$17:$A$27,0),MATCH(1,($U$2=GRID!$B$1:$BI$1)*(КАЛЕНДАРЬ!$AA20=GRID!$B$3:$BI$3), 0))*GRID!$B$66*(1-GRID!$B$69),0))</f>
        <v>22508</v>
      </c>
      <c r="G196" s="47" cm="1">
        <f t="array" ref="G196">IF($I$2="Раннее бронирование",
INDEX(GRID!$B$4:$BI$14,MATCH(G$7,GRID!$A$4:$A$14,0),MATCH(1,($U$2=GRID!$B$1:$BI$1)*(КАЛЕНДАРЬ!$AA20=GRID!$B$3:$BI$3), 0))*GRID!$B$66,
ROUNDUP(INDEX(GRID!$B$4:$BI$14,MATCH(G$7,GRID!$A$4:$A$14,0),MATCH(1,($U$2=GRID!$B$1:$BI$1)*(КАЛЕНДАРЬ!$AA20=GRID!$B$3:$BI$3),0))*GRID!$B$66*(1-GRID!$B$69),0))</f>
        <v>23188</v>
      </c>
      <c r="H196" s="48" cm="1">
        <f t="array" ref="H196">IF($I$2="Раннее бронирование",
INDEX(GRID!$B$17:$BI$27,MATCH(G$7,GRID!$A$17:$A$27,0),MATCH(1,($U$2=GRID!$B$1:$BI$1)*(КАЛЕНДАРЬ!$AA20=GRID!$B$3:$BI$3), 0))*GRID!$B$66,
ROUNDUP(INDEX(GRID!$B$17:$BI$27,MATCH(G$7,GRID!$A$17:$A$27,0),MATCH(1,($U$2=GRID!$B$1:$BI$1)*(КАЛЕНДАРЬ!$AA20=GRID!$B$3:$BI$3), 0))*GRID!$B$66*(1-GRID!$B$69),0))</f>
        <v>24888</v>
      </c>
      <c r="I196" s="47" cm="1">
        <f t="array" ref="I196">IF($I$2="Раннее бронирование",
INDEX(GRID!$B$4:$BI$14,MATCH(I$7,GRID!$A$4:$A$14,0),MATCH(1,($U$2=GRID!$B$1:$BI$1)*(КАЛЕНДАРЬ!$AA20=GRID!$B$3:$BI$3), 0))*GRID!$B$66,
ROUNDUP(INDEX(GRID!$B$4:$BI$14,MATCH(I$7,GRID!$A$4:$A$14,0),MATCH(1,($U$2=GRID!$B$1:$BI$1)*(КАЛЕНДАРЬ!$AA20=GRID!$B$3:$BI$3),0))*GRID!$B$66*(1-GRID!$B$69),0))</f>
        <v>25840</v>
      </c>
      <c r="J196" s="48" cm="1">
        <f t="array" ref="J196">IF($I$2="Раннее бронирование",
INDEX(GRID!$B$17:$BI$27,MATCH(I$7,GRID!$A$17:$A$27,0),MATCH(1,($U$2=GRID!$B$1:$BI$1)*(КАЛЕНДАРЬ!$AA20=GRID!$B$3:$BI$3), 0))*GRID!$B$66,
ROUNDUP(INDEX(GRID!$B$17:$BI$27,MATCH(I$7,GRID!$A$17:$A$27,0),MATCH(1,($U$2=GRID!$B$1:$BI$1)*(КАЛЕНДАРЬ!$AA20=GRID!$B$3:$BI$3), 0))*GRID!$B$66*(1-GRID!$B$69),0))</f>
        <v>27540</v>
      </c>
      <c r="K196" s="47" cm="1">
        <f t="array" ref="K196">IF($I$2="Раннее бронирование",
INDEX(GRID!$B$4:$BI$14,MATCH(K$7,GRID!$A$4:$A$14,0),MATCH(1,($U$2=GRID!$B$1:$BI$1)*(КАЛЕНДАРЬ!$AA20=GRID!$B$3:$BI$3), 0))*GRID!$B$66,
ROUNDUP(INDEX(GRID!$B$4:$BI$14,MATCH(K$7,GRID!$A$4:$A$14,0),MATCH(1,($U$2=GRID!$B$1:$BI$1)*(КАЛЕНДАРЬ!$AA20=GRID!$B$3:$BI$3),0))*GRID!$B$66*(1-GRID!$B$69),0))</f>
        <v>28764</v>
      </c>
      <c r="L196" s="48" cm="1">
        <f t="array" ref="L196">IF($I$2="Раннее бронирование",
INDEX(GRID!$B$17:$BI$27,MATCH(K$7,GRID!$A$17:$A$27,0),MATCH(1,($U$2=GRID!$B$1:$BI$1)*(КАЛЕНДАРЬ!$AA20=GRID!$B$3:$BI$3), 0))*GRID!$B$66,
ROUNDUP(INDEX(GRID!$B$17:$BI$27,MATCH(K$7,GRID!$A$17:$A$27,0),MATCH(1,($U$2=GRID!$B$1:$BI$1)*(КАЛЕНДАРЬ!$AA20=GRID!$B$3:$BI$3), 0))*GRID!$B$66*(1-GRID!$B$69),0))</f>
        <v>30464</v>
      </c>
      <c r="M196" s="47" cm="1">
        <f t="array" ref="M196">IF($I$2="Раннее бронирование",
INDEX(GRID!$B$4:$BI$14,MATCH(M$7,GRID!$A$4:$A$14,0),MATCH(1,($U$2=GRID!$B$1:$BI$1)*(КАЛЕНДАРЬ!$AA20=GRID!$B$3:$BI$3), 0))*GRID!$B$66,
ROUNDUP(INDEX(GRID!$B$4:$BI$14,MATCH(M$7,GRID!$A$4:$A$14,0),MATCH(1,($U$2=GRID!$B$1:$BI$1)*(КАЛЕНДАРЬ!$AA20=GRID!$B$3:$BI$3),0))*GRID!$B$66*(1-GRID!$B$69),0))</f>
        <v>32028</v>
      </c>
      <c r="N196" s="48" cm="1">
        <f t="array" ref="N196">IF($I$2="Раннее бронирование",
INDEX(GRID!$B$17:$BI$27,MATCH(M$7,GRID!$A$17:$A$27,0),MATCH(1,($U$2=GRID!$B$1:$BI$1)*(КАЛЕНДАРЬ!$AA20=GRID!$B$3:$BI$3), 0))*GRID!$B$66,
ROUNDUP(INDEX(GRID!$B$17:$BI$27,MATCH(M$7,GRID!$A$17:$A$27,0),MATCH(1,($U$2=GRID!$B$1:$BI$1)*(КАЛЕНДАРЬ!$AA20=GRID!$B$3:$BI$3), 0))*GRID!$B$66*(1-GRID!$B$69),0))</f>
        <v>33728</v>
      </c>
      <c r="O196" s="47" cm="1">
        <f t="array" ref="O196">IF($I$2="Раннее бронирование",
INDEX(GRID!$B$4:$BI$14,MATCH(O$7,GRID!$A$4:$A$14,0),MATCH(1,($U$2=GRID!$B$1:$BI$1)*(КАЛЕНДАРЬ!$AA20=GRID!$B$3:$BI$3), 0))*GRID!$B$66,
ROUNDUP(INDEX(GRID!$B$4:$BI$14,MATCH(O$7,GRID!$A$4:$A$14,0),MATCH(1,($U$2=GRID!$B$1:$BI$1)*(КАЛЕНДАРЬ!$AA20=GRID!$B$3:$BI$3),0))*GRID!$B$66*(1-GRID!$B$69),0))</f>
        <v>36380</v>
      </c>
      <c r="P196" s="48" cm="1">
        <f t="array" ref="P196">IF($I$2="Раннее бронирование",
INDEX(GRID!$B$17:$BI$27,MATCH(O$7,GRID!$A$17:$A$27,0),MATCH(1,($U$2=GRID!$B$1:$BI$1)*(КАЛЕНДАРЬ!$AA20=GRID!$B$3:$BI$3), 0))*GRID!$B$66,
ROUNDUP(INDEX(GRID!$B$17:$BI$27,MATCH(O$7,GRID!$A$17:$A$27,0),MATCH(1,($U$2=GRID!$B$1:$BI$1)*(КАЛЕНДАРЬ!$AA20=GRID!$B$3:$BI$3), 0))*GRID!$B$66*(1-GRID!$B$69),0))</f>
        <v>38080</v>
      </c>
      <c r="Q196" s="47" cm="1">
        <f t="array" ref="Q196">IF($I$2="Раннее бронирование",
INDEX(GRID!$B$4:$BI$14,MATCH(Q$7,GRID!$A$4:$A$14,0),MATCH(1,($U$2=GRID!$B$1:$BI$1)*(КАЛЕНДАРЬ!$AA20=GRID!$B$3:$BI$3), 0))*GRID!$B$66,
ROUNDUP(INDEX(GRID!$B$4:$BI$14,MATCH(Q$7,GRID!$A$4:$A$14,0),MATCH(1,($U$2=GRID!$B$1:$BI$1)*(КАЛЕНДАРЬ!$AA20=GRID!$B$3:$BI$3),0))*GRID!$B$66*(1-GRID!$B$69),0))</f>
        <v>41140</v>
      </c>
      <c r="R196" s="48" cm="1">
        <f t="array" ref="R196">IF($I$2="Раннее бронирование",
INDEX(GRID!$B$17:$BI$27,MATCH(Q$7,GRID!$A$17:$A$27,0),MATCH(1,($U$2=GRID!$B$1:$BI$1)*(КАЛЕНДАРЬ!$AA20=GRID!$B$3:$BI$3), 0))*GRID!$B$66,
ROUNDUP(INDEX(GRID!$B$17:$BI$27,MATCH(Q$7,GRID!$A$17:$A$27,0),MATCH(1,($U$2=GRID!$B$1:$BI$1)*(КАЛЕНДАРЬ!$AA20=GRID!$B$3:$BI$3), 0))*GRID!$B$66*(1-GRID!$B$69),0))</f>
        <v>42840</v>
      </c>
      <c r="S196" s="47" cm="1">
        <f t="array" ref="S196">IF($I$2="Раннее бронирование",
INDEX(GRID!$B$4:$BI$14,MATCH(S$7,GRID!$A$4:$A$14,0),MATCH(1,($U$2=GRID!$B$1:$BI$1)*(КАЛЕНДАРЬ!$AA20=GRID!$B$3:$BI$3), 0))*GRID!$B$66,
ROUNDUP(INDEX(GRID!$B$4:$BI$14,MATCH(S$7,GRID!$A$4:$A$14,0),MATCH(1,($U$2=GRID!$B$1:$BI$1)*(КАЛЕНДАРЬ!$AA20=GRID!$B$3:$BI$3),0))*GRID!$B$66*(1-GRID!$B$69),0))</f>
        <v>51068</v>
      </c>
      <c r="T196" s="48" cm="1">
        <f t="array" ref="T196">IF($I$2="Раннее бронирование",
INDEX(GRID!$B$17:$BI$27,MATCH(S$7,GRID!$A$17:$A$27,0),MATCH(1,($U$2=GRID!$B$1:$BI$1)*(КАЛЕНДАРЬ!$AA20=GRID!$B$3:$BI$3), 0))*GRID!$B$66,
ROUNDUP(INDEX(GRID!$B$17:$BI$27,MATCH(S$7,GRID!$A$17:$A$27,0),MATCH(1,($U$2=GRID!$B$1:$BI$1)*(КАЛЕНДАРЬ!$AA20=GRID!$B$3:$BI$3), 0))*GRID!$B$66*(1-GRID!$B$69),0))</f>
        <v>52768</v>
      </c>
      <c r="U196" s="47" cm="1">
        <f t="array" ref="U196">IF($I$2="Раннее бронирование",
INDEX(GRID!$B$4:$BI$14,MATCH(U$7,GRID!$A$4:$A$14,0),MATCH(1,($U$2=GRID!$B$1:$BI$1)*(КАЛЕНДАРЬ!$AA20=GRID!$B$3:$BI$3), 0))*GRID!$B$66,
ROUNDUP(INDEX(GRID!$B$4:$BI$14,MATCH(U$7,GRID!$A$4:$A$14,0),MATCH(1,($U$2=GRID!$B$1:$BI$1)*(КАЛЕНДАРЬ!$AA20=GRID!$B$3:$BI$3),0))*GRID!$B$66*(1-GRID!$B$69),0))</f>
        <v>56440</v>
      </c>
      <c r="V196" s="48" cm="1">
        <f t="array" ref="V196">IF($I$2="Раннее бронирование",
INDEX(GRID!$B$17:$BI$27,MATCH(U$7,GRID!$A$17:$A$27,0),MATCH(1,($U$2=GRID!$B$1:$BI$1)*(КАЛЕНДАРЬ!$AA20=GRID!$B$3:$BI$3), 0))*GRID!$B$66,
ROUNDUP(INDEX(GRID!$B$17:$BI$27,MATCH(U$7,GRID!$A$17:$A$27,0),MATCH(1,($U$2=GRID!$B$1:$BI$1)*(КАЛЕНДАРЬ!$AA20=GRID!$B$3:$BI$3), 0))*GRID!$B$66*(1-GRID!$B$69),0))</f>
        <v>58140</v>
      </c>
      <c r="W196" s="47" cm="1">
        <f t="array" ref="W196">IF($I$2="Раннее бронирование",
INDEX(GRID!$B$4:$BI$14,MATCH(W$7,GRID!$A$4:$A$14,0),MATCH(1,($U$2=GRID!$B$1:$BI$1)*(КАЛЕНДАРЬ!$AA20=GRID!$B$3:$BI$3), 0))*GRID!$B$66,
ROUNDUP(INDEX(GRID!$B$4:$BI$14,MATCH(W$7,GRID!$A$4:$A$14,0),MATCH(1,($U$2=GRID!$B$1:$BI$1)*(КАЛЕНДАРЬ!$AA20=GRID!$B$3:$BI$3),0))*GRID!$B$66*(1-GRID!$B$69),0))</f>
        <v>206040</v>
      </c>
      <c r="X196" s="48" cm="1">
        <f t="array" ref="X196">IF($I$2="Раннее бронирование",
INDEX(GRID!$B$17:$BI$27,MATCH(W$7,GRID!$A$17:$A$27,0),MATCH(1,($U$2=GRID!$B$1:$BI$1)*(КАЛЕНДАРЬ!$AA20=GRID!$B$3:$BI$3), 0))*GRID!$B$66,
ROUNDUP(INDEX(GRID!$B$17:$BI$27,MATCH(W$7,GRID!$A$17:$A$27,0),MATCH(1,($U$2=GRID!$B$1:$BI$1)*(КАЛЕНДАРЬ!$AA20=GRID!$B$3:$BI$3), 0))*GRID!$B$66*(1-GRID!$B$69),0))</f>
        <v>207740</v>
      </c>
    </row>
    <row r="197" spans="1:24" hidden="1" x14ac:dyDescent="0.2">
      <c r="A197" s="117" t="s">
        <v>45</v>
      </c>
      <c r="B197" s="117">
        <v>18</v>
      </c>
      <c r="C197" s="47" cm="1">
        <f t="array" ref="C197">IF($I$2="Раннее бронирование",
INDEX(GRID!$B$4:$BI$14,MATCH(C$7,GRID!$A$4:$A$14,0),MATCH(1,($U$2=GRID!$B$1:$BI$1)*(КАЛЕНДАРЬ!$AA21=GRID!$B$3:$BI$3), 0))*GRID!$B$66,
ROUNDUP(INDEX(GRID!$B$4:$BI$14,MATCH(C$7,GRID!$A$4:$A$14,0),MATCH(1,($U$2=GRID!$B$1:$BI$1)*(КАЛЕНДАРЬ!$AA21=GRID!$B$3:$BI$3),0))*GRID!$B$66*(1-GRID!$B$69),0))</f>
        <v>18700</v>
      </c>
      <c r="D197" s="48" cm="1">
        <f t="array" ref="D197">IF($I$2="Раннее бронирование",
INDEX(GRID!$B$17:$BI$27,MATCH(C$7,GRID!$A$17:$A$27,0),MATCH(1,($U$2=GRID!$B$1:$BI$1)*(КАЛЕНДАРЬ!$AA21=GRID!$B$3:$BI$3), 0))*GRID!$B$66,
ROUNDUP(INDEX(GRID!$B$17:$BI$27,MATCH(C$7,GRID!$A$17:$A$27,0),MATCH(1,($U$2=GRID!$B$1:$BI$1)*(КАЛЕНДАРЬ!$AA21=GRID!$B$3:$BI$3), 0))*GRID!$B$66*(1-GRID!$B$69),0))</f>
        <v>20400</v>
      </c>
      <c r="E197" s="47" cm="1">
        <f t="array" ref="E197">IF($I$2="Раннее бронирование",
INDEX(GRID!$B$4:$BI$14,MATCH(E$7,GRID!$A$4:$A$14,0),MATCH(1,($U$2=GRID!$B$1:$BI$1)*(КАЛЕНДАРЬ!$AA21=GRID!$B$3:$BI$3), 0))*GRID!$B$66,
ROUNDUP(INDEX(GRID!$B$4:$BI$14,MATCH(E$7,GRID!$A$4:$A$14,0),MATCH(1,($U$2=GRID!$B$1:$BI$1)*(КАЛЕНДАРЬ!$AA21=GRID!$B$3:$BI$3),0))*GRID!$B$66*(1-GRID!$B$69),0))</f>
        <v>20808</v>
      </c>
      <c r="F197" s="48" cm="1">
        <f t="array" ref="F197">IF($I$2="Раннее бронирование",
INDEX(GRID!$B$17:$BI$27,MATCH(E$7,GRID!$A$17:$A$27,0),MATCH(1,($U$2=GRID!$B$1:$BI$1)*(КАЛЕНДАРЬ!$AA21=GRID!$B$3:$BI$3), 0))*GRID!$B$66,
ROUNDUP(INDEX(GRID!$B$17:$BI$27,MATCH(E$7,GRID!$A$17:$A$27,0),MATCH(1,($U$2=GRID!$B$1:$BI$1)*(КАЛЕНДАРЬ!$AA21=GRID!$B$3:$BI$3), 0))*GRID!$B$66*(1-GRID!$B$69),0))</f>
        <v>22508</v>
      </c>
      <c r="G197" s="47" cm="1">
        <f t="array" ref="G197">IF($I$2="Раннее бронирование",
INDEX(GRID!$B$4:$BI$14,MATCH(G$7,GRID!$A$4:$A$14,0),MATCH(1,($U$2=GRID!$B$1:$BI$1)*(КАЛЕНДАРЬ!$AA21=GRID!$B$3:$BI$3), 0))*GRID!$B$66,
ROUNDUP(INDEX(GRID!$B$4:$BI$14,MATCH(G$7,GRID!$A$4:$A$14,0),MATCH(1,($U$2=GRID!$B$1:$BI$1)*(КАЛЕНДАРЬ!$AA21=GRID!$B$3:$BI$3),0))*GRID!$B$66*(1-GRID!$B$69),0))</f>
        <v>23188</v>
      </c>
      <c r="H197" s="48" cm="1">
        <f t="array" ref="H197">IF($I$2="Раннее бронирование",
INDEX(GRID!$B$17:$BI$27,MATCH(G$7,GRID!$A$17:$A$27,0),MATCH(1,($U$2=GRID!$B$1:$BI$1)*(КАЛЕНДАРЬ!$AA21=GRID!$B$3:$BI$3), 0))*GRID!$B$66,
ROUNDUP(INDEX(GRID!$B$17:$BI$27,MATCH(G$7,GRID!$A$17:$A$27,0),MATCH(1,($U$2=GRID!$B$1:$BI$1)*(КАЛЕНДАРЬ!$AA21=GRID!$B$3:$BI$3), 0))*GRID!$B$66*(1-GRID!$B$69),0))</f>
        <v>24888</v>
      </c>
      <c r="I197" s="47" cm="1">
        <f t="array" ref="I197">IF($I$2="Раннее бронирование",
INDEX(GRID!$B$4:$BI$14,MATCH(I$7,GRID!$A$4:$A$14,0),MATCH(1,($U$2=GRID!$B$1:$BI$1)*(КАЛЕНДАРЬ!$AA21=GRID!$B$3:$BI$3), 0))*GRID!$B$66,
ROUNDUP(INDEX(GRID!$B$4:$BI$14,MATCH(I$7,GRID!$A$4:$A$14,0),MATCH(1,($U$2=GRID!$B$1:$BI$1)*(КАЛЕНДАРЬ!$AA21=GRID!$B$3:$BI$3),0))*GRID!$B$66*(1-GRID!$B$69),0))</f>
        <v>25840</v>
      </c>
      <c r="J197" s="48" cm="1">
        <f t="array" ref="J197">IF($I$2="Раннее бронирование",
INDEX(GRID!$B$17:$BI$27,MATCH(I$7,GRID!$A$17:$A$27,0),MATCH(1,($U$2=GRID!$B$1:$BI$1)*(КАЛЕНДАРЬ!$AA21=GRID!$B$3:$BI$3), 0))*GRID!$B$66,
ROUNDUP(INDEX(GRID!$B$17:$BI$27,MATCH(I$7,GRID!$A$17:$A$27,0),MATCH(1,($U$2=GRID!$B$1:$BI$1)*(КАЛЕНДАРЬ!$AA21=GRID!$B$3:$BI$3), 0))*GRID!$B$66*(1-GRID!$B$69),0))</f>
        <v>27540</v>
      </c>
      <c r="K197" s="47" cm="1">
        <f t="array" ref="K197">IF($I$2="Раннее бронирование",
INDEX(GRID!$B$4:$BI$14,MATCH(K$7,GRID!$A$4:$A$14,0),MATCH(1,($U$2=GRID!$B$1:$BI$1)*(КАЛЕНДАРЬ!$AA21=GRID!$B$3:$BI$3), 0))*GRID!$B$66,
ROUNDUP(INDEX(GRID!$B$4:$BI$14,MATCH(K$7,GRID!$A$4:$A$14,0),MATCH(1,($U$2=GRID!$B$1:$BI$1)*(КАЛЕНДАРЬ!$AA21=GRID!$B$3:$BI$3),0))*GRID!$B$66*(1-GRID!$B$69),0))</f>
        <v>28764</v>
      </c>
      <c r="L197" s="48" cm="1">
        <f t="array" ref="L197">IF($I$2="Раннее бронирование",
INDEX(GRID!$B$17:$BI$27,MATCH(K$7,GRID!$A$17:$A$27,0),MATCH(1,($U$2=GRID!$B$1:$BI$1)*(КАЛЕНДАРЬ!$AA21=GRID!$B$3:$BI$3), 0))*GRID!$B$66,
ROUNDUP(INDEX(GRID!$B$17:$BI$27,MATCH(K$7,GRID!$A$17:$A$27,0),MATCH(1,($U$2=GRID!$B$1:$BI$1)*(КАЛЕНДАРЬ!$AA21=GRID!$B$3:$BI$3), 0))*GRID!$B$66*(1-GRID!$B$69),0))</f>
        <v>30464</v>
      </c>
      <c r="M197" s="47" cm="1">
        <f t="array" ref="M197">IF($I$2="Раннее бронирование",
INDEX(GRID!$B$4:$BI$14,MATCH(M$7,GRID!$A$4:$A$14,0),MATCH(1,($U$2=GRID!$B$1:$BI$1)*(КАЛЕНДАРЬ!$AA21=GRID!$B$3:$BI$3), 0))*GRID!$B$66,
ROUNDUP(INDEX(GRID!$B$4:$BI$14,MATCH(M$7,GRID!$A$4:$A$14,0),MATCH(1,($U$2=GRID!$B$1:$BI$1)*(КАЛЕНДАРЬ!$AA21=GRID!$B$3:$BI$3),0))*GRID!$B$66*(1-GRID!$B$69),0))</f>
        <v>32028</v>
      </c>
      <c r="N197" s="48" cm="1">
        <f t="array" ref="N197">IF($I$2="Раннее бронирование",
INDEX(GRID!$B$17:$BI$27,MATCH(M$7,GRID!$A$17:$A$27,0),MATCH(1,($U$2=GRID!$B$1:$BI$1)*(КАЛЕНДАРЬ!$AA21=GRID!$B$3:$BI$3), 0))*GRID!$B$66,
ROUNDUP(INDEX(GRID!$B$17:$BI$27,MATCH(M$7,GRID!$A$17:$A$27,0),MATCH(1,($U$2=GRID!$B$1:$BI$1)*(КАЛЕНДАРЬ!$AA21=GRID!$B$3:$BI$3), 0))*GRID!$B$66*(1-GRID!$B$69),0))</f>
        <v>33728</v>
      </c>
      <c r="O197" s="47" cm="1">
        <f t="array" ref="O197">IF($I$2="Раннее бронирование",
INDEX(GRID!$B$4:$BI$14,MATCH(O$7,GRID!$A$4:$A$14,0),MATCH(1,($U$2=GRID!$B$1:$BI$1)*(КАЛЕНДАРЬ!$AA21=GRID!$B$3:$BI$3), 0))*GRID!$B$66,
ROUNDUP(INDEX(GRID!$B$4:$BI$14,MATCH(O$7,GRID!$A$4:$A$14,0),MATCH(1,($U$2=GRID!$B$1:$BI$1)*(КАЛЕНДАРЬ!$AA21=GRID!$B$3:$BI$3),0))*GRID!$B$66*(1-GRID!$B$69),0))</f>
        <v>36380</v>
      </c>
      <c r="P197" s="48" cm="1">
        <f t="array" ref="P197">IF($I$2="Раннее бронирование",
INDEX(GRID!$B$17:$BI$27,MATCH(O$7,GRID!$A$17:$A$27,0),MATCH(1,($U$2=GRID!$B$1:$BI$1)*(КАЛЕНДАРЬ!$AA21=GRID!$B$3:$BI$3), 0))*GRID!$B$66,
ROUNDUP(INDEX(GRID!$B$17:$BI$27,MATCH(O$7,GRID!$A$17:$A$27,0),MATCH(1,($U$2=GRID!$B$1:$BI$1)*(КАЛЕНДАРЬ!$AA21=GRID!$B$3:$BI$3), 0))*GRID!$B$66*(1-GRID!$B$69),0))</f>
        <v>38080</v>
      </c>
      <c r="Q197" s="47" cm="1">
        <f t="array" ref="Q197">IF($I$2="Раннее бронирование",
INDEX(GRID!$B$4:$BI$14,MATCH(Q$7,GRID!$A$4:$A$14,0),MATCH(1,($U$2=GRID!$B$1:$BI$1)*(КАЛЕНДАРЬ!$AA21=GRID!$B$3:$BI$3), 0))*GRID!$B$66,
ROUNDUP(INDEX(GRID!$B$4:$BI$14,MATCH(Q$7,GRID!$A$4:$A$14,0),MATCH(1,($U$2=GRID!$B$1:$BI$1)*(КАЛЕНДАРЬ!$AA21=GRID!$B$3:$BI$3),0))*GRID!$B$66*(1-GRID!$B$69),0))</f>
        <v>41140</v>
      </c>
      <c r="R197" s="48" cm="1">
        <f t="array" ref="R197">IF($I$2="Раннее бронирование",
INDEX(GRID!$B$17:$BI$27,MATCH(Q$7,GRID!$A$17:$A$27,0),MATCH(1,($U$2=GRID!$B$1:$BI$1)*(КАЛЕНДАРЬ!$AA21=GRID!$B$3:$BI$3), 0))*GRID!$B$66,
ROUNDUP(INDEX(GRID!$B$17:$BI$27,MATCH(Q$7,GRID!$A$17:$A$27,0),MATCH(1,($U$2=GRID!$B$1:$BI$1)*(КАЛЕНДАРЬ!$AA21=GRID!$B$3:$BI$3), 0))*GRID!$B$66*(1-GRID!$B$69),0))</f>
        <v>42840</v>
      </c>
      <c r="S197" s="47" cm="1">
        <f t="array" ref="S197">IF($I$2="Раннее бронирование",
INDEX(GRID!$B$4:$BI$14,MATCH(S$7,GRID!$A$4:$A$14,0),MATCH(1,($U$2=GRID!$B$1:$BI$1)*(КАЛЕНДАРЬ!$AA21=GRID!$B$3:$BI$3), 0))*GRID!$B$66,
ROUNDUP(INDEX(GRID!$B$4:$BI$14,MATCH(S$7,GRID!$A$4:$A$14,0),MATCH(1,($U$2=GRID!$B$1:$BI$1)*(КАЛЕНДАРЬ!$AA21=GRID!$B$3:$BI$3),0))*GRID!$B$66*(1-GRID!$B$69),0))</f>
        <v>51068</v>
      </c>
      <c r="T197" s="48" cm="1">
        <f t="array" ref="T197">IF($I$2="Раннее бронирование",
INDEX(GRID!$B$17:$BI$27,MATCH(S$7,GRID!$A$17:$A$27,0),MATCH(1,($U$2=GRID!$B$1:$BI$1)*(КАЛЕНДАРЬ!$AA21=GRID!$B$3:$BI$3), 0))*GRID!$B$66,
ROUNDUP(INDEX(GRID!$B$17:$BI$27,MATCH(S$7,GRID!$A$17:$A$27,0),MATCH(1,($U$2=GRID!$B$1:$BI$1)*(КАЛЕНДАРЬ!$AA21=GRID!$B$3:$BI$3), 0))*GRID!$B$66*(1-GRID!$B$69),0))</f>
        <v>52768</v>
      </c>
      <c r="U197" s="47" cm="1">
        <f t="array" ref="U197">IF($I$2="Раннее бронирование",
INDEX(GRID!$B$4:$BI$14,MATCH(U$7,GRID!$A$4:$A$14,0),MATCH(1,($U$2=GRID!$B$1:$BI$1)*(КАЛЕНДАРЬ!$AA21=GRID!$B$3:$BI$3), 0))*GRID!$B$66,
ROUNDUP(INDEX(GRID!$B$4:$BI$14,MATCH(U$7,GRID!$A$4:$A$14,0),MATCH(1,($U$2=GRID!$B$1:$BI$1)*(КАЛЕНДАРЬ!$AA21=GRID!$B$3:$BI$3),0))*GRID!$B$66*(1-GRID!$B$69),0))</f>
        <v>56440</v>
      </c>
      <c r="V197" s="48" cm="1">
        <f t="array" ref="V197">IF($I$2="Раннее бронирование",
INDEX(GRID!$B$17:$BI$27,MATCH(U$7,GRID!$A$17:$A$27,0),MATCH(1,($U$2=GRID!$B$1:$BI$1)*(КАЛЕНДАРЬ!$AA21=GRID!$B$3:$BI$3), 0))*GRID!$B$66,
ROUNDUP(INDEX(GRID!$B$17:$BI$27,MATCH(U$7,GRID!$A$17:$A$27,0),MATCH(1,($U$2=GRID!$B$1:$BI$1)*(КАЛЕНДАРЬ!$AA21=GRID!$B$3:$BI$3), 0))*GRID!$B$66*(1-GRID!$B$69),0))</f>
        <v>58140</v>
      </c>
      <c r="W197" s="47" cm="1">
        <f t="array" ref="W197">IF($I$2="Раннее бронирование",
INDEX(GRID!$B$4:$BI$14,MATCH(W$7,GRID!$A$4:$A$14,0),MATCH(1,($U$2=GRID!$B$1:$BI$1)*(КАЛЕНДАРЬ!$AA21=GRID!$B$3:$BI$3), 0))*GRID!$B$66,
ROUNDUP(INDEX(GRID!$B$4:$BI$14,MATCH(W$7,GRID!$A$4:$A$14,0),MATCH(1,($U$2=GRID!$B$1:$BI$1)*(КАЛЕНДАРЬ!$AA21=GRID!$B$3:$BI$3),0))*GRID!$B$66*(1-GRID!$B$69),0))</f>
        <v>206040</v>
      </c>
      <c r="X197" s="48" cm="1">
        <f t="array" ref="X197">IF($I$2="Раннее бронирование",
INDEX(GRID!$B$17:$BI$27,MATCH(W$7,GRID!$A$17:$A$27,0),MATCH(1,($U$2=GRID!$B$1:$BI$1)*(КАЛЕНДАРЬ!$AA21=GRID!$B$3:$BI$3), 0))*GRID!$B$66,
ROUNDUP(INDEX(GRID!$B$17:$BI$27,MATCH(W$7,GRID!$A$17:$A$27,0),MATCH(1,($U$2=GRID!$B$1:$BI$1)*(КАЛЕНДАРЬ!$AA21=GRID!$B$3:$BI$3), 0))*GRID!$B$66*(1-GRID!$B$69),0))</f>
        <v>207740</v>
      </c>
    </row>
    <row r="198" spans="1:24" hidden="1" x14ac:dyDescent="0.2">
      <c r="A198" s="117" t="s">
        <v>46</v>
      </c>
      <c r="B198" s="117">
        <v>19</v>
      </c>
      <c r="C198" s="47" cm="1">
        <f t="array" ref="C198">IF($I$2="Раннее бронирование",
INDEX(GRID!$B$4:$BI$14,MATCH(C$7,GRID!$A$4:$A$14,0),MATCH(1,($U$2=GRID!$B$1:$BI$1)*(КАЛЕНДАРЬ!$AA22=GRID!$B$3:$BI$3), 0))*GRID!$B$66,
ROUNDUP(INDEX(GRID!$B$4:$BI$14,MATCH(C$7,GRID!$A$4:$A$14,0),MATCH(1,($U$2=GRID!$B$1:$BI$1)*(КАЛЕНДАРЬ!$AA22=GRID!$B$3:$BI$3),0))*GRID!$B$66*(1-GRID!$B$69),0))</f>
        <v>14960</v>
      </c>
      <c r="D198" s="48" cm="1">
        <f t="array" ref="D198">IF($I$2="Раннее бронирование",
INDEX(GRID!$B$17:$BI$27,MATCH(C$7,GRID!$A$17:$A$27,0),MATCH(1,($U$2=GRID!$B$1:$BI$1)*(КАЛЕНДАРЬ!$AA22=GRID!$B$3:$BI$3), 0))*GRID!$B$66,
ROUNDUP(INDEX(GRID!$B$17:$BI$27,MATCH(C$7,GRID!$A$17:$A$27,0),MATCH(1,($U$2=GRID!$B$1:$BI$1)*(КАЛЕНДАРЬ!$AA22=GRID!$B$3:$BI$3), 0))*GRID!$B$66*(1-GRID!$B$69),0))</f>
        <v>16660</v>
      </c>
      <c r="E198" s="47" cm="1">
        <f t="array" ref="E198">IF($I$2="Раннее бронирование",
INDEX(GRID!$B$4:$BI$14,MATCH(E$7,GRID!$A$4:$A$14,0),MATCH(1,($U$2=GRID!$B$1:$BI$1)*(КАЛЕНДАРЬ!$AA22=GRID!$B$3:$BI$3), 0))*GRID!$B$66,
ROUNDUP(INDEX(GRID!$B$4:$BI$14,MATCH(E$7,GRID!$A$4:$A$14,0),MATCH(1,($U$2=GRID!$B$1:$BI$1)*(КАЛЕНДАРЬ!$AA22=GRID!$B$3:$BI$3),0))*GRID!$B$66*(1-GRID!$B$69),0))</f>
        <v>16524</v>
      </c>
      <c r="F198" s="48" cm="1">
        <f t="array" ref="F198">IF($I$2="Раннее бронирование",
INDEX(GRID!$B$17:$BI$27,MATCH(E$7,GRID!$A$17:$A$27,0),MATCH(1,($U$2=GRID!$B$1:$BI$1)*(КАЛЕНДАРЬ!$AA22=GRID!$B$3:$BI$3), 0))*GRID!$B$66,
ROUNDUP(INDEX(GRID!$B$17:$BI$27,MATCH(E$7,GRID!$A$17:$A$27,0),MATCH(1,($U$2=GRID!$B$1:$BI$1)*(КАЛЕНДАРЬ!$AA22=GRID!$B$3:$BI$3), 0))*GRID!$B$66*(1-GRID!$B$69),0))</f>
        <v>18224</v>
      </c>
      <c r="G198" s="47" cm="1">
        <f t="array" ref="G198">IF($I$2="Раннее бронирование",
INDEX(GRID!$B$4:$BI$14,MATCH(G$7,GRID!$A$4:$A$14,0),MATCH(1,($U$2=GRID!$B$1:$BI$1)*(КАЛЕНДАРЬ!$AA22=GRID!$B$3:$BI$3), 0))*GRID!$B$66,
ROUNDUP(INDEX(GRID!$B$4:$BI$14,MATCH(G$7,GRID!$A$4:$A$14,0),MATCH(1,($U$2=GRID!$B$1:$BI$1)*(КАЛЕНДАРЬ!$AA22=GRID!$B$3:$BI$3),0))*GRID!$B$66*(1-GRID!$B$69),0))</f>
        <v>18292</v>
      </c>
      <c r="H198" s="48" cm="1">
        <f t="array" ref="H198">IF($I$2="Раннее бронирование",
INDEX(GRID!$B$17:$BI$27,MATCH(G$7,GRID!$A$17:$A$27,0),MATCH(1,($U$2=GRID!$B$1:$BI$1)*(КАЛЕНДАРЬ!$AA22=GRID!$B$3:$BI$3), 0))*GRID!$B$66,
ROUNDUP(INDEX(GRID!$B$17:$BI$27,MATCH(G$7,GRID!$A$17:$A$27,0),MATCH(1,($U$2=GRID!$B$1:$BI$1)*(КАЛЕНДАРЬ!$AA22=GRID!$B$3:$BI$3), 0))*GRID!$B$66*(1-GRID!$B$69),0))</f>
        <v>19992</v>
      </c>
      <c r="I198" s="47" cm="1">
        <f t="array" ref="I198">IF($I$2="Раннее бронирование",
INDEX(GRID!$B$4:$BI$14,MATCH(I$7,GRID!$A$4:$A$14,0),MATCH(1,($U$2=GRID!$B$1:$BI$1)*(КАЛЕНДАРЬ!$AA22=GRID!$B$3:$BI$3), 0))*GRID!$B$66,
ROUNDUP(INDEX(GRID!$B$4:$BI$14,MATCH(I$7,GRID!$A$4:$A$14,0),MATCH(1,($U$2=GRID!$B$1:$BI$1)*(КАЛЕНДАРЬ!$AA22=GRID!$B$3:$BI$3),0))*GRID!$B$66*(1-GRID!$B$69),0))</f>
        <v>20196</v>
      </c>
      <c r="J198" s="48" cm="1">
        <f t="array" ref="J198">IF($I$2="Раннее бронирование",
INDEX(GRID!$B$17:$BI$27,MATCH(I$7,GRID!$A$17:$A$27,0),MATCH(1,($U$2=GRID!$B$1:$BI$1)*(КАЛЕНДАРЬ!$AA22=GRID!$B$3:$BI$3), 0))*GRID!$B$66,
ROUNDUP(INDEX(GRID!$B$17:$BI$27,MATCH(I$7,GRID!$A$17:$A$27,0),MATCH(1,($U$2=GRID!$B$1:$BI$1)*(КАЛЕНДАРЬ!$AA22=GRID!$B$3:$BI$3), 0))*GRID!$B$66*(1-GRID!$B$69),0))</f>
        <v>21896</v>
      </c>
      <c r="K198" s="47" cm="1">
        <f t="array" ref="K198">IF($I$2="Раннее бронирование",
INDEX(GRID!$B$4:$BI$14,MATCH(K$7,GRID!$A$4:$A$14,0),MATCH(1,($U$2=GRID!$B$1:$BI$1)*(КАЛЕНДАРЬ!$AA22=GRID!$B$3:$BI$3), 0))*GRID!$B$66,
ROUNDUP(INDEX(GRID!$B$4:$BI$14,MATCH(K$7,GRID!$A$4:$A$14,0),MATCH(1,($U$2=GRID!$B$1:$BI$1)*(КАЛЕНДАРЬ!$AA22=GRID!$B$3:$BI$3),0))*GRID!$B$66*(1-GRID!$B$69),0))</f>
        <v>22304</v>
      </c>
      <c r="L198" s="48" cm="1">
        <f t="array" ref="L198">IF($I$2="Раннее бронирование",
INDEX(GRID!$B$17:$BI$27,MATCH(K$7,GRID!$A$17:$A$27,0),MATCH(1,($U$2=GRID!$B$1:$BI$1)*(КАЛЕНДАРЬ!$AA22=GRID!$B$3:$BI$3), 0))*GRID!$B$66,
ROUNDUP(INDEX(GRID!$B$17:$BI$27,MATCH(K$7,GRID!$A$17:$A$27,0),MATCH(1,($U$2=GRID!$B$1:$BI$1)*(КАЛЕНДАРЬ!$AA22=GRID!$B$3:$BI$3), 0))*GRID!$B$66*(1-GRID!$B$69),0))</f>
        <v>24004</v>
      </c>
      <c r="M198" s="47" cm="1">
        <f t="array" ref="M198">IF($I$2="Раннее бронирование",
INDEX(GRID!$B$4:$BI$14,MATCH(M$7,GRID!$A$4:$A$14,0),MATCH(1,($U$2=GRID!$B$1:$BI$1)*(КАЛЕНДАРЬ!$AA22=GRID!$B$3:$BI$3), 0))*GRID!$B$66,
ROUNDUP(INDEX(GRID!$B$4:$BI$14,MATCH(M$7,GRID!$A$4:$A$14,0),MATCH(1,($U$2=GRID!$B$1:$BI$1)*(КАЛЕНДАРЬ!$AA22=GRID!$B$3:$BI$3),0))*GRID!$B$66*(1-GRID!$B$69),0))</f>
        <v>24684</v>
      </c>
      <c r="N198" s="48" cm="1">
        <f t="array" ref="N198">IF($I$2="Раннее бронирование",
INDEX(GRID!$B$17:$BI$27,MATCH(M$7,GRID!$A$17:$A$27,0),MATCH(1,($U$2=GRID!$B$1:$BI$1)*(КАЛЕНДАРЬ!$AA22=GRID!$B$3:$BI$3), 0))*GRID!$B$66,
ROUNDUP(INDEX(GRID!$B$17:$BI$27,MATCH(M$7,GRID!$A$17:$A$27,0),MATCH(1,($U$2=GRID!$B$1:$BI$1)*(КАЛЕНДАРЬ!$AA22=GRID!$B$3:$BI$3), 0))*GRID!$B$66*(1-GRID!$B$69),0))</f>
        <v>26384</v>
      </c>
      <c r="O198" s="47" cm="1">
        <f t="array" ref="O198">IF($I$2="Раннее бронирование",
INDEX(GRID!$B$4:$BI$14,MATCH(O$7,GRID!$A$4:$A$14,0),MATCH(1,($U$2=GRID!$B$1:$BI$1)*(КАЛЕНДАРЬ!$AA22=GRID!$B$3:$BI$3), 0))*GRID!$B$66,
ROUNDUP(INDEX(GRID!$B$4:$BI$14,MATCH(O$7,GRID!$A$4:$A$14,0),MATCH(1,($U$2=GRID!$B$1:$BI$1)*(КАЛЕНДАРЬ!$AA22=GRID!$B$3:$BI$3),0))*GRID!$B$66*(1-GRID!$B$69),0))</f>
        <v>29240</v>
      </c>
      <c r="P198" s="48" cm="1">
        <f t="array" ref="P198">IF($I$2="Раннее бронирование",
INDEX(GRID!$B$17:$BI$27,MATCH(O$7,GRID!$A$17:$A$27,0),MATCH(1,($U$2=GRID!$B$1:$BI$1)*(КАЛЕНДАРЬ!$AA22=GRID!$B$3:$BI$3), 0))*GRID!$B$66,
ROUNDUP(INDEX(GRID!$B$17:$BI$27,MATCH(O$7,GRID!$A$17:$A$27,0),MATCH(1,($U$2=GRID!$B$1:$BI$1)*(КАЛЕНДАРЬ!$AA22=GRID!$B$3:$BI$3), 0))*GRID!$B$66*(1-GRID!$B$69),0))</f>
        <v>30940</v>
      </c>
      <c r="Q198" s="47" cm="1">
        <f t="array" ref="Q198">IF($I$2="Раннее бронирование",
INDEX(GRID!$B$4:$BI$14,MATCH(Q$7,GRID!$A$4:$A$14,0),MATCH(1,($U$2=GRID!$B$1:$BI$1)*(КАЛЕНДАРЬ!$AA22=GRID!$B$3:$BI$3), 0))*GRID!$B$66,
ROUNDUP(INDEX(GRID!$B$4:$BI$14,MATCH(Q$7,GRID!$A$4:$A$14,0),MATCH(1,($U$2=GRID!$B$1:$BI$1)*(КАЛЕНДАРЬ!$AA22=GRID!$B$3:$BI$3),0))*GRID!$B$66*(1-GRID!$B$69),0))</f>
        <v>32912</v>
      </c>
      <c r="R198" s="48" cm="1">
        <f t="array" ref="R198">IF($I$2="Раннее бронирование",
INDEX(GRID!$B$17:$BI$27,MATCH(Q$7,GRID!$A$17:$A$27,0),MATCH(1,($U$2=GRID!$B$1:$BI$1)*(КАЛЕНДАРЬ!$AA22=GRID!$B$3:$BI$3), 0))*GRID!$B$66,
ROUNDUP(INDEX(GRID!$B$17:$BI$27,MATCH(Q$7,GRID!$A$17:$A$27,0),MATCH(1,($U$2=GRID!$B$1:$BI$1)*(КАЛЕНДАРЬ!$AA22=GRID!$B$3:$BI$3), 0))*GRID!$B$66*(1-GRID!$B$69),0))</f>
        <v>34612</v>
      </c>
      <c r="S198" s="47" cm="1">
        <f t="array" ref="S198">IF($I$2="Раннее бронирование",
INDEX(GRID!$B$4:$BI$14,MATCH(S$7,GRID!$A$4:$A$14,0),MATCH(1,($U$2=GRID!$B$1:$BI$1)*(КАЛЕНДАРЬ!$AA22=GRID!$B$3:$BI$3), 0))*GRID!$B$66,
ROUNDUP(INDEX(GRID!$B$4:$BI$14,MATCH(S$7,GRID!$A$4:$A$14,0),MATCH(1,($U$2=GRID!$B$1:$BI$1)*(КАЛЕНДАРЬ!$AA22=GRID!$B$3:$BI$3),0))*GRID!$B$66*(1-GRID!$B$69),0))</f>
        <v>40256</v>
      </c>
      <c r="T198" s="48" cm="1">
        <f t="array" ref="T198">IF($I$2="Раннее бронирование",
INDEX(GRID!$B$17:$BI$27,MATCH(S$7,GRID!$A$17:$A$27,0),MATCH(1,($U$2=GRID!$B$1:$BI$1)*(КАЛЕНДАРЬ!$AA22=GRID!$B$3:$BI$3), 0))*GRID!$B$66,
ROUNDUP(INDEX(GRID!$B$17:$BI$27,MATCH(S$7,GRID!$A$17:$A$27,0),MATCH(1,($U$2=GRID!$B$1:$BI$1)*(КАЛЕНДАРЬ!$AA22=GRID!$B$3:$BI$3), 0))*GRID!$B$66*(1-GRID!$B$69),0))</f>
        <v>41956</v>
      </c>
      <c r="U198" s="47" cm="1">
        <f t="array" ref="U198">IF($I$2="Раннее бронирование",
INDEX(GRID!$B$4:$BI$14,MATCH(U$7,GRID!$A$4:$A$14,0),MATCH(1,($U$2=GRID!$B$1:$BI$1)*(КАЛЕНДАРЬ!$AA22=GRID!$B$3:$BI$3), 0))*GRID!$B$66,
ROUNDUP(INDEX(GRID!$B$4:$BI$14,MATCH(U$7,GRID!$A$4:$A$14,0),MATCH(1,($U$2=GRID!$B$1:$BI$1)*(КАЛЕНДАРЬ!$AA22=GRID!$B$3:$BI$3),0))*GRID!$B$66*(1-GRID!$B$69),0))</f>
        <v>45560</v>
      </c>
      <c r="V198" s="48" cm="1">
        <f t="array" ref="V198">IF($I$2="Раннее бронирование",
INDEX(GRID!$B$17:$BI$27,MATCH(U$7,GRID!$A$17:$A$27,0),MATCH(1,($U$2=GRID!$B$1:$BI$1)*(КАЛЕНДАРЬ!$AA22=GRID!$B$3:$BI$3), 0))*GRID!$B$66,
ROUNDUP(INDEX(GRID!$B$17:$BI$27,MATCH(U$7,GRID!$A$17:$A$27,0),MATCH(1,($U$2=GRID!$B$1:$BI$1)*(КАЛЕНДАРЬ!$AA22=GRID!$B$3:$BI$3), 0))*GRID!$B$66*(1-GRID!$B$69),0))</f>
        <v>47260</v>
      </c>
      <c r="W198" s="47" cm="1">
        <f t="array" ref="W198">IF($I$2="Раннее бронирование",
INDEX(GRID!$B$4:$BI$14,MATCH(W$7,GRID!$A$4:$A$14,0),MATCH(1,($U$2=GRID!$B$1:$BI$1)*(КАЛЕНДАРЬ!$AA22=GRID!$B$3:$BI$3), 0))*GRID!$B$66,
ROUNDUP(INDEX(GRID!$B$4:$BI$14,MATCH(W$7,GRID!$A$4:$A$14,0),MATCH(1,($U$2=GRID!$B$1:$BI$1)*(КАЛЕНДАРЬ!$AA22=GRID!$B$3:$BI$3),0))*GRID!$B$66*(1-GRID!$B$69),0))</f>
        <v>175440</v>
      </c>
      <c r="X198" s="48" cm="1">
        <f t="array" ref="X198">IF($I$2="Раннее бронирование",
INDEX(GRID!$B$17:$BI$27,MATCH(W$7,GRID!$A$17:$A$27,0),MATCH(1,($U$2=GRID!$B$1:$BI$1)*(КАЛЕНДАРЬ!$AA22=GRID!$B$3:$BI$3), 0))*GRID!$B$66,
ROUNDUP(INDEX(GRID!$B$17:$BI$27,MATCH(W$7,GRID!$A$17:$A$27,0),MATCH(1,($U$2=GRID!$B$1:$BI$1)*(КАЛЕНДАРЬ!$AA22=GRID!$B$3:$BI$3), 0))*GRID!$B$66*(1-GRID!$B$69),0))</f>
        <v>177140</v>
      </c>
    </row>
    <row r="199" spans="1:24" hidden="1" x14ac:dyDescent="0.2">
      <c r="A199" s="117" t="s">
        <v>47</v>
      </c>
      <c r="B199" s="117">
        <v>20</v>
      </c>
      <c r="C199" s="47" cm="1">
        <f t="array" ref="C199">IF($I$2="Раннее бронирование",
INDEX(GRID!$B$4:$BI$14,MATCH(C$7,GRID!$A$4:$A$14,0),MATCH(1,($U$2=GRID!$B$1:$BI$1)*(КАЛЕНДАРЬ!$AA23=GRID!$B$3:$BI$3), 0))*GRID!$B$66,
ROUNDUP(INDEX(GRID!$B$4:$BI$14,MATCH(C$7,GRID!$A$4:$A$14,0),MATCH(1,($U$2=GRID!$B$1:$BI$1)*(КАЛЕНДАРЬ!$AA23=GRID!$B$3:$BI$3),0))*GRID!$B$66*(1-GRID!$B$69),0))</f>
        <v>14960</v>
      </c>
      <c r="D199" s="48" cm="1">
        <f t="array" ref="D199">IF($I$2="Раннее бронирование",
INDEX(GRID!$B$17:$BI$27,MATCH(C$7,GRID!$A$17:$A$27,0),MATCH(1,($U$2=GRID!$B$1:$BI$1)*(КАЛЕНДАРЬ!$AA23=GRID!$B$3:$BI$3), 0))*GRID!$B$66,
ROUNDUP(INDEX(GRID!$B$17:$BI$27,MATCH(C$7,GRID!$A$17:$A$27,0),MATCH(1,($U$2=GRID!$B$1:$BI$1)*(КАЛЕНДАРЬ!$AA23=GRID!$B$3:$BI$3), 0))*GRID!$B$66*(1-GRID!$B$69),0))</f>
        <v>16660</v>
      </c>
      <c r="E199" s="47" cm="1">
        <f t="array" ref="E199">IF($I$2="Раннее бронирование",
INDEX(GRID!$B$4:$BI$14,MATCH(E$7,GRID!$A$4:$A$14,0),MATCH(1,($U$2=GRID!$B$1:$BI$1)*(КАЛЕНДАРЬ!$AA23=GRID!$B$3:$BI$3), 0))*GRID!$B$66,
ROUNDUP(INDEX(GRID!$B$4:$BI$14,MATCH(E$7,GRID!$A$4:$A$14,0),MATCH(1,($U$2=GRID!$B$1:$BI$1)*(КАЛЕНДАРЬ!$AA23=GRID!$B$3:$BI$3),0))*GRID!$B$66*(1-GRID!$B$69),0))</f>
        <v>16524</v>
      </c>
      <c r="F199" s="48" cm="1">
        <f t="array" ref="F199">IF($I$2="Раннее бронирование",
INDEX(GRID!$B$17:$BI$27,MATCH(E$7,GRID!$A$17:$A$27,0),MATCH(1,($U$2=GRID!$B$1:$BI$1)*(КАЛЕНДАРЬ!$AA23=GRID!$B$3:$BI$3), 0))*GRID!$B$66,
ROUNDUP(INDEX(GRID!$B$17:$BI$27,MATCH(E$7,GRID!$A$17:$A$27,0),MATCH(1,($U$2=GRID!$B$1:$BI$1)*(КАЛЕНДАРЬ!$AA23=GRID!$B$3:$BI$3), 0))*GRID!$B$66*(1-GRID!$B$69),0))</f>
        <v>18224</v>
      </c>
      <c r="G199" s="47" cm="1">
        <f t="array" ref="G199">IF($I$2="Раннее бронирование",
INDEX(GRID!$B$4:$BI$14,MATCH(G$7,GRID!$A$4:$A$14,0),MATCH(1,($U$2=GRID!$B$1:$BI$1)*(КАЛЕНДАРЬ!$AA23=GRID!$B$3:$BI$3), 0))*GRID!$B$66,
ROUNDUP(INDEX(GRID!$B$4:$BI$14,MATCH(G$7,GRID!$A$4:$A$14,0),MATCH(1,($U$2=GRID!$B$1:$BI$1)*(КАЛЕНДАРЬ!$AA23=GRID!$B$3:$BI$3),0))*GRID!$B$66*(1-GRID!$B$69),0))</f>
        <v>18292</v>
      </c>
      <c r="H199" s="48" cm="1">
        <f t="array" ref="H199">IF($I$2="Раннее бронирование",
INDEX(GRID!$B$17:$BI$27,MATCH(G$7,GRID!$A$17:$A$27,0),MATCH(1,($U$2=GRID!$B$1:$BI$1)*(КАЛЕНДАРЬ!$AA23=GRID!$B$3:$BI$3), 0))*GRID!$B$66,
ROUNDUP(INDEX(GRID!$B$17:$BI$27,MATCH(G$7,GRID!$A$17:$A$27,0),MATCH(1,($U$2=GRID!$B$1:$BI$1)*(КАЛЕНДАРЬ!$AA23=GRID!$B$3:$BI$3), 0))*GRID!$B$66*(1-GRID!$B$69),0))</f>
        <v>19992</v>
      </c>
      <c r="I199" s="47" cm="1">
        <f t="array" ref="I199">IF($I$2="Раннее бронирование",
INDEX(GRID!$B$4:$BI$14,MATCH(I$7,GRID!$A$4:$A$14,0),MATCH(1,($U$2=GRID!$B$1:$BI$1)*(КАЛЕНДАРЬ!$AA23=GRID!$B$3:$BI$3), 0))*GRID!$B$66,
ROUNDUP(INDEX(GRID!$B$4:$BI$14,MATCH(I$7,GRID!$A$4:$A$14,0),MATCH(1,($U$2=GRID!$B$1:$BI$1)*(КАЛЕНДАРЬ!$AA23=GRID!$B$3:$BI$3),0))*GRID!$B$66*(1-GRID!$B$69),0))</f>
        <v>20196</v>
      </c>
      <c r="J199" s="48" cm="1">
        <f t="array" ref="J199">IF($I$2="Раннее бронирование",
INDEX(GRID!$B$17:$BI$27,MATCH(I$7,GRID!$A$17:$A$27,0),MATCH(1,($U$2=GRID!$B$1:$BI$1)*(КАЛЕНДАРЬ!$AA23=GRID!$B$3:$BI$3), 0))*GRID!$B$66,
ROUNDUP(INDEX(GRID!$B$17:$BI$27,MATCH(I$7,GRID!$A$17:$A$27,0),MATCH(1,($U$2=GRID!$B$1:$BI$1)*(КАЛЕНДАРЬ!$AA23=GRID!$B$3:$BI$3), 0))*GRID!$B$66*(1-GRID!$B$69),0))</f>
        <v>21896</v>
      </c>
      <c r="K199" s="47" cm="1">
        <f t="array" ref="K199">IF($I$2="Раннее бронирование",
INDEX(GRID!$B$4:$BI$14,MATCH(K$7,GRID!$A$4:$A$14,0),MATCH(1,($U$2=GRID!$B$1:$BI$1)*(КАЛЕНДАРЬ!$AA23=GRID!$B$3:$BI$3), 0))*GRID!$B$66,
ROUNDUP(INDEX(GRID!$B$4:$BI$14,MATCH(K$7,GRID!$A$4:$A$14,0),MATCH(1,($U$2=GRID!$B$1:$BI$1)*(КАЛЕНДАРЬ!$AA23=GRID!$B$3:$BI$3),0))*GRID!$B$66*(1-GRID!$B$69),0))</f>
        <v>22304</v>
      </c>
      <c r="L199" s="48" cm="1">
        <f t="array" ref="L199">IF($I$2="Раннее бронирование",
INDEX(GRID!$B$17:$BI$27,MATCH(K$7,GRID!$A$17:$A$27,0),MATCH(1,($U$2=GRID!$B$1:$BI$1)*(КАЛЕНДАРЬ!$AA23=GRID!$B$3:$BI$3), 0))*GRID!$B$66,
ROUNDUP(INDEX(GRID!$B$17:$BI$27,MATCH(K$7,GRID!$A$17:$A$27,0),MATCH(1,($U$2=GRID!$B$1:$BI$1)*(КАЛЕНДАРЬ!$AA23=GRID!$B$3:$BI$3), 0))*GRID!$B$66*(1-GRID!$B$69),0))</f>
        <v>24004</v>
      </c>
      <c r="M199" s="47" cm="1">
        <f t="array" ref="M199">IF($I$2="Раннее бронирование",
INDEX(GRID!$B$4:$BI$14,MATCH(M$7,GRID!$A$4:$A$14,0),MATCH(1,($U$2=GRID!$B$1:$BI$1)*(КАЛЕНДАРЬ!$AA23=GRID!$B$3:$BI$3), 0))*GRID!$B$66,
ROUNDUP(INDEX(GRID!$B$4:$BI$14,MATCH(M$7,GRID!$A$4:$A$14,0),MATCH(1,($U$2=GRID!$B$1:$BI$1)*(КАЛЕНДАРЬ!$AA23=GRID!$B$3:$BI$3),0))*GRID!$B$66*(1-GRID!$B$69),0))</f>
        <v>24684</v>
      </c>
      <c r="N199" s="48" cm="1">
        <f t="array" ref="N199">IF($I$2="Раннее бронирование",
INDEX(GRID!$B$17:$BI$27,MATCH(M$7,GRID!$A$17:$A$27,0),MATCH(1,($U$2=GRID!$B$1:$BI$1)*(КАЛЕНДАРЬ!$AA23=GRID!$B$3:$BI$3), 0))*GRID!$B$66,
ROUNDUP(INDEX(GRID!$B$17:$BI$27,MATCH(M$7,GRID!$A$17:$A$27,0),MATCH(1,($U$2=GRID!$B$1:$BI$1)*(КАЛЕНДАРЬ!$AA23=GRID!$B$3:$BI$3), 0))*GRID!$B$66*(1-GRID!$B$69),0))</f>
        <v>26384</v>
      </c>
      <c r="O199" s="47" cm="1">
        <f t="array" ref="O199">IF($I$2="Раннее бронирование",
INDEX(GRID!$B$4:$BI$14,MATCH(O$7,GRID!$A$4:$A$14,0),MATCH(1,($U$2=GRID!$B$1:$BI$1)*(КАЛЕНДАРЬ!$AA23=GRID!$B$3:$BI$3), 0))*GRID!$B$66,
ROUNDUP(INDEX(GRID!$B$4:$BI$14,MATCH(O$7,GRID!$A$4:$A$14,0),MATCH(1,($U$2=GRID!$B$1:$BI$1)*(КАЛЕНДАРЬ!$AA23=GRID!$B$3:$BI$3),0))*GRID!$B$66*(1-GRID!$B$69),0))</f>
        <v>29240</v>
      </c>
      <c r="P199" s="48" cm="1">
        <f t="array" ref="P199">IF($I$2="Раннее бронирование",
INDEX(GRID!$B$17:$BI$27,MATCH(O$7,GRID!$A$17:$A$27,0),MATCH(1,($U$2=GRID!$B$1:$BI$1)*(КАЛЕНДАРЬ!$AA23=GRID!$B$3:$BI$3), 0))*GRID!$B$66,
ROUNDUP(INDEX(GRID!$B$17:$BI$27,MATCH(O$7,GRID!$A$17:$A$27,0),MATCH(1,($U$2=GRID!$B$1:$BI$1)*(КАЛЕНДАРЬ!$AA23=GRID!$B$3:$BI$3), 0))*GRID!$B$66*(1-GRID!$B$69),0))</f>
        <v>30940</v>
      </c>
      <c r="Q199" s="47" cm="1">
        <f t="array" ref="Q199">IF($I$2="Раннее бронирование",
INDEX(GRID!$B$4:$BI$14,MATCH(Q$7,GRID!$A$4:$A$14,0),MATCH(1,($U$2=GRID!$B$1:$BI$1)*(КАЛЕНДАРЬ!$AA23=GRID!$B$3:$BI$3), 0))*GRID!$B$66,
ROUNDUP(INDEX(GRID!$B$4:$BI$14,MATCH(Q$7,GRID!$A$4:$A$14,0),MATCH(1,($U$2=GRID!$B$1:$BI$1)*(КАЛЕНДАРЬ!$AA23=GRID!$B$3:$BI$3),0))*GRID!$B$66*(1-GRID!$B$69),0))</f>
        <v>32912</v>
      </c>
      <c r="R199" s="48" cm="1">
        <f t="array" ref="R199">IF($I$2="Раннее бронирование",
INDEX(GRID!$B$17:$BI$27,MATCH(Q$7,GRID!$A$17:$A$27,0),MATCH(1,($U$2=GRID!$B$1:$BI$1)*(КАЛЕНДАРЬ!$AA23=GRID!$B$3:$BI$3), 0))*GRID!$B$66,
ROUNDUP(INDEX(GRID!$B$17:$BI$27,MATCH(Q$7,GRID!$A$17:$A$27,0),MATCH(1,($U$2=GRID!$B$1:$BI$1)*(КАЛЕНДАРЬ!$AA23=GRID!$B$3:$BI$3), 0))*GRID!$B$66*(1-GRID!$B$69),0))</f>
        <v>34612</v>
      </c>
      <c r="S199" s="47" cm="1">
        <f t="array" ref="S199">IF($I$2="Раннее бронирование",
INDEX(GRID!$B$4:$BI$14,MATCH(S$7,GRID!$A$4:$A$14,0),MATCH(1,($U$2=GRID!$B$1:$BI$1)*(КАЛЕНДАРЬ!$AA23=GRID!$B$3:$BI$3), 0))*GRID!$B$66,
ROUNDUP(INDEX(GRID!$B$4:$BI$14,MATCH(S$7,GRID!$A$4:$A$14,0),MATCH(1,($U$2=GRID!$B$1:$BI$1)*(КАЛЕНДАРЬ!$AA23=GRID!$B$3:$BI$3),0))*GRID!$B$66*(1-GRID!$B$69),0))</f>
        <v>40256</v>
      </c>
      <c r="T199" s="48" cm="1">
        <f t="array" ref="T199">IF($I$2="Раннее бронирование",
INDEX(GRID!$B$17:$BI$27,MATCH(S$7,GRID!$A$17:$A$27,0),MATCH(1,($U$2=GRID!$B$1:$BI$1)*(КАЛЕНДАРЬ!$AA23=GRID!$B$3:$BI$3), 0))*GRID!$B$66,
ROUNDUP(INDEX(GRID!$B$17:$BI$27,MATCH(S$7,GRID!$A$17:$A$27,0),MATCH(1,($U$2=GRID!$B$1:$BI$1)*(КАЛЕНДАРЬ!$AA23=GRID!$B$3:$BI$3), 0))*GRID!$B$66*(1-GRID!$B$69),0))</f>
        <v>41956</v>
      </c>
      <c r="U199" s="47" cm="1">
        <f t="array" ref="U199">IF($I$2="Раннее бронирование",
INDEX(GRID!$B$4:$BI$14,MATCH(U$7,GRID!$A$4:$A$14,0),MATCH(1,($U$2=GRID!$B$1:$BI$1)*(КАЛЕНДАРЬ!$AA23=GRID!$B$3:$BI$3), 0))*GRID!$B$66,
ROUNDUP(INDEX(GRID!$B$4:$BI$14,MATCH(U$7,GRID!$A$4:$A$14,0),MATCH(1,($U$2=GRID!$B$1:$BI$1)*(КАЛЕНДАРЬ!$AA23=GRID!$B$3:$BI$3),0))*GRID!$B$66*(1-GRID!$B$69),0))</f>
        <v>45560</v>
      </c>
      <c r="V199" s="48" cm="1">
        <f t="array" ref="V199">IF($I$2="Раннее бронирование",
INDEX(GRID!$B$17:$BI$27,MATCH(U$7,GRID!$A$17:$A$27,0),MATCH(1,($U$2=GRID!$B$1:$BI$1)*(КАЛЕНДАРЬ!$AA23=GRID!$B$3:$BI$3), 0))*GRID!$B$66,
ROUNDUP(INDEX(GRID!$B$17:$BI$27,MATCH(U$7,GRID!$A$17:$A$27,0),MATCH(1,($U$2=GRID!$B$1:$BI$1)*(КАЛЕНДАРЬ!$AA23=GRID!$B$3:$BI$3), 0))*GRID!$B$66*(1-GRID!$B$69),0))</f>
        <v>47260</v>
      </c>
      <c r="W199" s="47" cm="1">
        <f t="array" ref="W199">IF($I$2="Раннее бронирование",
INDEX(GRID!$B$4:$BI$14,MATCH(W$7,GRID!$A$4:$A$14,0),MATCH(1,($U$2=GRID!$B$1:$BI$1)*(КАЛЕНДАРЬ!$AA23=GRID!$B$3:$BI$3), 0))*GRID!$B$66,
ROUNDUP(INDEX(GRID!$B$4:$BI$14,MATCH(W$7,GRID!$A$4:$A$14,0),MATCH(1,($U$2=GRID!$B$1:$BI$1)*(КАЛЕНДАРЬ!$AA23=GRID!$B$3:$BI$3),0))*GRID!$B$66*(1-GRID!$B$69),0))</f>
        <v>175440</v>
      </c>
      <c r="X199" s="48" cm="1">
        <f t="array" ref="X199">IF($I$2="Раннее бронирование",
INDEX(GRID!$B$17:$BI$27,MATCH(W$7,GRID!$A$17:$A$27,0),MATCH(1,($U$2=GRID!$B$1:$BI$1)*(КАЛЕНДАРЬ!$AA23=GRID!$B$3:$BI$3), 0))*GRID!$B$66,
ROUNDUP(INDEX(GRID!$B$17:$BI$27,MATCH(W$7,GRID!$A$17:$A$27,0),MATCH(1,($U$2=GRID!$B$1:$BI$1)*(КАЛЕНДАРЬ!$AA23=GRID!$B$3:$BI$3), 0))*GRID!$B$66*(1-GRID!$B$69),0))</f>
        <v>177140</v>
      </c>
    </row>
    <row r="200" spans="1:24" ht="12.75" hidden="1" customHeight="1" x14ac:dyDescent="0.2">
      <c r="A200" s="117" t="s">
        <v>48</v>
      </c>
      <c r="B200" s="117">
        <v>21</v>
      </c>
      <c r="C200" s="47" cm="1">
        <f t="array" ref="C200">IF($I$2="Раннее бронирование",
INDEX(GRID!$B$4:$BI$14,MATCH(C$7,GRID!$A$4:$A$14,0),MATCH(1,($U$2=GRID!$B$1:$BI$1)*(КАЛЕНДАРЬ!$AA24=GRID!$B$3:$BI$3), 0))*GRID!$B$66,
ROUNDUP(INDEX(GRID!$B$4:$BI$14,MATCH(C$7,GRID!$A$4:$A$14,0),MATCH(1,($U$2=GRID!$B$1:$BI$1)*(КАЛЕНДАРЬ!$AA24=GRID!$B$3:$BI$3),0))*GRID!$B$66*(1-GRID!$B$69),0))</f>
        <v>18700</v>
      </c>
      <c r="D200" s="48" cm="1">
        <f t="array" ref="D200">IF($I$2="Раннее бронирование",
INDEX(GRID!$B$17:$BI$27,MATCH(C$7,GRID!$A$17:$A$27,0),MATCH(1,($U$2=GRID!$B$1:$BI$1)*(КАЛЕНДАРЬ!$AA24=GRID!$B$3:$BI$3), 0))*GRID!$B$66,
ROUNDUP(INDEX(GRID!$B$17:$BI$27,MATCH(C$7,GRID!$A$17:$A$27,0),MATCH(1,($U$2=GRID!$B$1:$BI$1)*(КАЛЕНДАРЬ!$AA24=GRID!$B$3:$BI$3), 0))*GRID!$B$66*(1-GRID!$B$69),0))</f>
        <v>20400</v>
      </c>
      <c r="E200" s="47" cm="1">
        <f t="array" ref="E200">IF($I$2="Раннее бронирование",
INDEX(GRID!$B$4:$BI$14,MATCH(E$7,GRID!$A$4:$A$14,0),MATCH(1,($U$2=GRID!$B$1:$BI$1)*(КАЛЕНДАРЬ!$AA24=GRID!$B$3:$BI$3), 0))*GRID!$B$66,
ROUNDUP(INDEX(GRID!$B$4:$BI$14,MATCH(E$7,GRID!$A$4:$A$14,0),MATCH(1,($U$2=GRID!$B$1:$BI$1)*(КАЛЕНДАРЬ!$AA24=GRID!$B$3:$BI$3),0))*GRID!$B$66*(1-GRID!$B$69),0))</f>
        <v>20808</v>
      </c>
      <c r="F200" s="48" cm="1">
        <f t="array" ref="F200">IF($I$2="Раннее бронирование",
INDEX(GRID!$B$17:$BI$27,MATCH(E$7,GRID!$A$17:$A$27,0),MATCH(1,($U$2=GRID!$B$1:$BI$1)*(КАЛЕНДАРЬ!$AA24=GRID!$B$3:$BI$3), 0))*GRID!$B$66,
ROUNDUP(INDEX(GRID!$B$17:$BI$27,MATCH(E$7,GRID!$A$17:$A$27,0),MATCH(1,($U$2=GRID!$B$1:$BI$1)*(КАЛЕНДАРЬ!$AA24=GRID!$B$3:$BI$3), 0))*GRID!$B$66*(1-GRID!$B$69),0))</f>
        <v>22508</v>
      </c>
      <c r="G200" s="47" cm="1">
        <f t="array" ref="G200">IF($I$2="Раннее бронирование",
INDEX(GRID!$B$4:$BI$14,MATCH(G$7,GRID!$A$4:$A$14,0),MATCH(1,($U$2=GRID!$B$1:$BI$1)*(КАЛЕНДАРЬ!$AA24=GRID!$B$3:$BI$3), 0))*GRID!$B$66,
ROUNDUP(INDEX(GRID!$B$4:$BI$14,MATCH(G$7,GRID!$A$4:$A$14,0),MATCH(1,($U$2=GRID!$B$1:$BI$1)*(КАЛЕНДАРЬ!$AA24=GRID!$B$3:$BI$3),0))*GRID!$B$66*(1-GRID!$B$69),0))</f>
        <v>23188</v>
      </c>
      <c r="H200" s="48" cm="1">
        <f t="array" ref="H200">IF($I$2="Раннее бронирование",
INDEX(GRID!$B$17:$BI$27,MATCH(G$7,GRID!$A$17:$A$27,0),MATCH(1,($U$2=GRID!$B$1:$BI$1)*(КАЛЕНДАРЬ!$AA24=GRID!$B$3:$BI$3), 0))*GRID!$B$66,
ROUNDUP(INDEX(GRID!$B$17:$BI$27,MATCH(G$7,GRID!$A$17:$A$27,0),MATCH(1,($U$2=GRID!$B$1:$BI$1)*(КАЛЕНДАРЬ!$AA24=GRID!$B$3:$BI$3), 0))*GRID!$B$66*(1-GRID!$B$69),0))</f>
        <v>24888</v>
      </c>
      <c r="I200" s="47" cm="1">
        <f t="array" ref="I200">IF($I$2="Раннее бронирование",
INDEX(GRID!$B$4:$BI$14,MATCH(I$7,GRID!$A$4:$A$14,0),MATCH(1,($U$2=GRID!$B$1:$BI$1)*(КАЛЕНДАРЬ!$AA24=GRID!$B$3:$BI$3), 0))*GRID!$B$66,
ROUNDUP(INDEX(GRID!$B$4:$BI$14,MATCH(I$7,GRID!$A$4:$A$14,0),MATCH(1,($U$2=GRID!$B$1:$BI$1)*(КАЛЕНДАРЬ!$AA24=GRID!$B$3:$BI$3),0))*GRID!$B$66*(1-GRID!$B$69),0))</f>
        <v>25840</v>
      </c>
      <c r="J200" s="48" cm="1">
        <f t="array" ref="J200">IF($I$2="Раннее бронирование",
INDEX(GRID!$B$17:$BI$27,MATCH(I$7,GRID!$A$17:$A$27,0),MATCH(1,($U$2=GRID!$B$1:$BI$1)*(КАЛЕНДАРЬ!$AA24=GRID!$B$3:$BI$3), 0))*GRID!$B$66,
ROUNDUP(INDEX(GRID!$B$17:$BI$27,MATCH(I$7,GRID!$A$17:$A$27,0),MATCH(1,($U$2=GRID!$B$1:$BI$1)*(КАЛЕНДАРЬ!$AA24=GRID!$B$3:$BI$3), 0))*GRID!$B$66*(1-GRID!$B$69),0))</f>
        <v>27540</v>
      </c>
      <c r="K200" s="47" cm="1">
        <f t="array" ref="K200">IF($I$2="Раннее бронирование",
INDEX(GRID!$B$4:$BI$14,MATCH(K$7,GRID!$A$4:$A$14,0),MATCH(1,($U$2=GRID!$B$1:$BI$1)*(КАЛЕНДАРЬ!$AA24=GRID!$B$3:$BI$3), 0))*GRID!$B$66,
ROUNDUP(INDEX(GRID!$B$4:$BI$14,MATCH(K$7,GRID!$A$4:$A$14,0),MATCH(1,($U$2=GRID!$B$1:$BI$1)*(КАЛЕНДАРЬ!$AA24=GRID!$B$3:$BI$3),0))*GRID!$B$66*(1-GRID!$B$69),0))</f>
        <v>28764</v>
      </c>
      <c r="L200" s="48" cm="1">
        <f t="array" ref="L200">IF($I$2="Раннее бронирование",
INDEX(GRID!$B$17:$BI$27,MATCH(K$7,GRID!$A$17:$A$27,0),MATCH(1,($U$2=GRID!$B$1:$BI$1)*(КАЛЕНДАРЬ!$AA24=GRID!$B$3:$BI$3), 0))*GRID!$B$66,
ROUNDUP(INDEX(GRID!$B$17:$BI$27,MATCH(K$7,GRID!$A$17:$A$27,0),MATCH(1,($U$2=GRID!$B$1:$BI$1)*(КАЛЕНДАРЬ!$AA24=GRID!$B$3:$BI$3), 0))*GRID!$B$66*(1-GRID!$B$69),0))</f>
        <v>30464</v>
      </c>
      <c r="M200" s="47" cm="1">
        <f t="array" ref="M200">IF($I$2="Раннее бронирование",
INDEX(GRID!$B$4:$BI$14,MATCH(M$7,GRID!$A$4:$A$14,0),MATCH(1,($U$2=GRID!$B$1:$BI$1)*(КАЛЕНДАРЬ!$AA24=GRID!$B$3:$BI$3), 0))*GRID!$B$66,
ROUNDUP(INDEX(GRID!$B$4:$BI$14,MATCH(M$7,GRID!$A$4:$A$14,0),MATCH(1,($U$2=GRID!$B$1:$BI$1)*(КАЛЕНДАРЬ!$AA24=GRID!$B$3:$BI$3),0))*GRID!$B$66*(1-GRID!$B$69),0))</f>
        <v>32028</v>
      </c>
      <c r="N200" s="48" cm="1">
        <f t="array" ref="N200">IF($I$2="Раннее бронирование",
INDEX(GRID!$B$17:$BI$27,MATCH(M$7,GRID!$A$17:$A$27,0),MATCH(1,($U$2=GRID!$B$1:$BI$1)*(КАЛЕНДАРЬ!$AA24=GRID!$B$3:$BI$3), 0))*GRID!$B$66,
ROUNDUP(INDEX(GRID!$B$17:$BI$27,MATCH(M$7,GRID!$A$17:$A$27,0),MATCH(1,($U$2=GRID!$B$1:$BI$1)*(КАЛЕНДАРЬ!$AA24=GRID!$B$3:$BI$3), 0))*GRID!$B$66*(1-GRID!$B$69),0))</f>
        <v>33728</v>
      </c>
      <c r="O200" s="47" cm="1">
        <f t="array" ref="O200">IF($I$2="Раннее бронирование",
INDEX(GRID!$B$4:$BI$14,MATCH(O$7,GRID!$A$4:$A$14,0),MATCH(1,($U$2=GRID!$B$1:$BI$1)*(КАЛЕНДАРЬ!$AA24=GRID!$B$3:$BI$3), 0))*GRID!$B$66,
ROUNDUP(INDEX(GRID!$B$4:$BI$14,MATCH(O$7,GRID!$A$4:$A$14,0),MATCH(1,($U$2=GRID!$B$1:$BI$1)*(КАЛЕНДАРЬ!$AA24=GRID!$B$3:$BI$3),0))*GRID!$B$66*(1-GRID!$B$69),0))</f>
        <v>36380</v>
      </c>
      <c r="P200" s="48" cm="1">
        <f t="array" ref="P200">IF($I$2="Раннее бронирование",
INDEX(GRID!$B$17:$BI$27,MATCH(O$7,GRID!$A$17:$A$27,0),MATCH(1,($U$2=GRID!$B$1:$BI$1)*(КАЛЕНДАРЬ!$AA24=GRID!$B$3:$BI$3), 0))*GRID!$B$66,
ROUNDUP(INDEX(GRID!$B$17:$BI$27,MATCH(O$7,GRID!$A$17:$A$27,0),MATCH(1,($U$2=GRID!$B$1:$BI$1)*(КАЛЕНДАРЬ!$AA24=GRID!$B$3:$BI$3), 0))*GRID!$B$66*(1-GRID!$B$69),0))</f>
        <v>38080</v>
      </c>
      <c r="Q200" s="47" cm="1">
        <f t="array" ref="Q200">IF($I$2="Раннее бронирование",
INDEX(GRID!$B$4:$BI$14,MATCH(Q$7,GRID!$A$4:$A$14,0),MATCH(1,($U$2=GRID!$B$1:$BI$1)*(КАЛЕНДАРЬ!$AA24=GRID!$B$3:$BI$3), 0))*GRID!$B$66,
ROUNDUP(INDEX(GRID!$B$4:$BI$14,MATCH(Q$7,GRID!$A$4:$A$14,0),MATCH(1,($U$2=GRID!$B$1:$BI$1)*(КАЛЕНДАРЬ!$AA24=GRID!$B$3:$BI$3),0))*GRID!$B$66*(1-GRID!$B$69),0))</f>
        <v>41140</v>
      </c>
      <c r="R200" s="48" cm="1">
        <f t="array" ref="R200">IF($I$2="Раннее бронирование",
INDEX(GRID!$B$17:$BI$27,MATCH(Q$7,GRID!$A$17:$A$27,0),MATCH(1,($U$2=GRID!$B$1:$BI$1)*(КАЛЕНДАРЬ!$AA24=GRID!$B$3:$BI$3), 0))*GRID!$B$66,
ROUNDUP(INDEX(GRID!$B$17:$BI$27,MATCH(Q$7,GRID!$A$17:$A$27,0),MATCH(1,($U$2=GRID!$B$1:$BI$1)*(КАЛЕНДАРЬ!$AA24=GRID!$B$3:$BI$3), 0))*GRID!$B$66*(1-GRID!$B$69),0))</f>
        <v>42840</v>
      </c>
      <c r="S200" s="47" cm="1">
        <f t="array" ref="S200">IF($I$2="Раннее бронирование",
INDEX(GRID!$B$4:$BI$14,MATCH(S$7,GRID!$A$4:$A$14,0),MATCH(1,($U$2=GRID!$B$1:$BI$1)*(КАЛЕНДАРЬ!$AA24=GRID!$B$3:$BI$3), 0))*GRID!$B$66,
ROUNDUP(INDEX(GRID!$B$4:$BI$14,MATCH(S$7,GRID!$A$4:$A$14,0),MATCH(1,($U$2=GRID!$B$1:$BI$1)*(КАЛЕНДАРЬ!$AA24=GRID!$B$3:$BI$3),0))*GRID!$B$66*(1-GRID!$B$69),0))</f>
        <v>51068</v>
      </c>
      <c r="T200" s="48" cm="1">
        <f t="array" ref="T200">IF($I$2="Раннее бронирование",
INDEX(GRID!$B$17:$BI$27,MATCH(S$7,GRID!$A$17:$A$27,0),MATCH(1,($U$2=GRID!$B$1:$BI$1)*(КАЛЕНДАРЬ!$AA24=GRID!$B$3:$BI$3), 0))*GRID!$B$66,
ROUNDUP(INDEX(GRID!$B$17:$BI$27,MATCH(S$7,GRID!$A$17:$A$27,0),MATCH(1,($U$2=GRID!$B$1:$BI$1)*(КАЛЕНДАРЬ!$AA24=GRID!$B$3:$BI$3), 0))*GRID!$B$66*(1-GRID!$B$69),0))</f>
        <v>52768</v>
      </c>
      <c r="U200" s="47" cm="1">
        <f t="array" ref="U200">IF($I$2="Раннее бронирование",
INDEX(GRID!$B$4:$BI$14,MATCH(U$7,GRID!$A$4:$A$14,0),MATCH(1,($U$2=GRID!$B$1:$BI$1)*(КАЛЕНДАРЬ!$AA24=GRID!$B$3:$BI$3), 0))*GRID!$B$66,
ROUNDUP(INDEX(GRID!$B$4:$BI$14,MATCH(U$7,GRID!$A$4:$A$14,0),MATCH(1,($U$2=GRID!$B$1:$BI$1)*(КАЛЕНДАРЬ!$AA24=GRID!$B$3:$BI$3),0))*GRID!$B$66*(1-GRID!$B$69),0))</f>
        <v>56440</v>
      </c>
      <c r="V200" s="48" cm="1">
        <f t="array" ref="V200">IF($I$2="Раннее бронирование",
INDEX(GRID!$B$17:$BI$27,MATCH(U$7,GRID!$A$17:$A$27,0),MATCH(1,($U$2=GRID!$B$1:$BI$1)*(КАЛЕНДАРЬ!$AA24=GRID!$B$3:$BI$3), 0))*GRID!$B$66,
ROUNDUP(INDEX(GRID!$B$17:$BI$27,MATCH(U$7,GRID!$A$17:$A$27,0),MATCH(1,($U$2=GRID!$B$1:$BI$1)*(КАЛЕНДАРЬ!$AA24=GRID!$B$3:$BI$3), 0))*GRID!$B$66*(1-GRID!$B$69),0))</f>
        <v>58140</v>
      </c>
      <c r="W200" s="47" cm="1">
        <f t="array" ref="W200">IF($I$2="Раннее бронирование",
INDEX(GRID!$B$4:$BI$14,MATCH(W$7,GRID!$A$4:$A$14,0),MATCH(1,($U$2=GRID!$B$1:$BI$1)*(КАЛЕНДАРЬ!$AA24=GRID!$B$3:$BI$3), 0))*GRID!$B$66,
ROUNDUP(INDEX(GRID!$B$4:$BI$14,MATCH(W$7,GRID!$A$4:$A$14,0),MATCH(1,($U$2=GRID!$B$1:$BI$1)*(КАЛЕНДАРЬ!$AA24=GRID!$B$3:$BI$3),0))*GRID!$B$66*(1-GRID!$B$69),0))</f>
        <v>206040</v>
      </c>
      <c r="X200" s="48" cm="1">
        <f t="array" ref="X200">IF($I$2="Раннее бронирование",
INDEX(GRID!$B$17:$BI$27,MATCH(W$7,GRID!$A$17:$A$27,0),MATCH(1,($U$2=GRID!$B$1:$BI$1)*(КАЛЕНДАРЬ!$AA24=GRID!$B$3:$BI$3), 0))*GRID!$B$66,
ROUNDUP(INDEX(GRID!$B$17:$BI$27,MATCH(W$7,GRID!$A$17:$A$27,0),MATCH(1,($U$2=GRID!$B$1:$BI$1)*(КАЛЕНДАРЬ!$AA24=GRID!$B$3:$BI$3), 0))*GRID!$B$66*(1-GRID!$B$69),0))</f>
        <v>207740</v>
      </c>
    </row>
    <row r="201" spans="1:24" hidden="1" x14ac:dyDescent="0.2">
      <c r="A201" s="117" t="s">
        <v>42</v>
      </c>
      <c r="B201" s="117">
        <v>22</v>
      </c>
      <c r="C201" s="47" cm="1">
        <f t="array" ref="C201">IF($I$2="Раннее бронирование",
INDEX(GRID!$B$4:$BI$14,MATCH(C$7,GRID!$A$4:$A$14,0),MATCH(1,($U$2=GRID!$B$1:$BI$1)*(КАЛЕНДАРЬ!$AA25=GRID!$B$3:$BI$3), 0))*GRID!$B$66,
ROUNDUP(INDEX(GRID!$B$4:$BI$14,MATCH(C$7,GRID!$A$4:$A$14,0),MATCH(1,($U$2=GRID!$B$1:$BI$1)*(КАЛЕНДАРЬ!$AA25=GRID!$B$3:$BI$3),0))*GRID!$B$66*(1-GRID!$B$69),0))</f>
        <v>18700</v>
      </c>
      <c r="D201" s="48" cm="1">
        <f t="array" ref="D201">IF($I$2="Раннее бронирование",
INDEX(GRID!$B$17:$BI$27,MATCH(C$7,GRID!$A$17:$A$27,0),MATCH(1,($U$2=GRID!$B$1:$BI$1)*(КАЛЕНДАРЬ!$AA25=GRID!$B$3:$BI$3), 0))*GRID!$B$66,
ROUNDUP(INDEX(GRID!$B$17:$BI$27,MATCH(C$7,GRID!$A$17:$A$27,0),MATCH(1,($U$2=GRID!$B$1:$BI$1)*(КАЛЕНДАРЬ!$AA25=GRID!$B$3:$BI$3), 0))*GRID!$B$66*(1-GRID!$B$69),0))</f>
        <v>20400</v>
      </c>
      <c r="E201" s="47" cm="1">
        <f t="array" ref="E201">IF($I$2="Раннее бронирование",
INDEX(GRID!$B$4:$BI$14,MATCH(E$7,GRID!$A$4:$A$14,0),MATCH(1,($U$2=GRID!$B$1:$BI$1)*(КАЛЕНДАРЬ!$AA25=GRID!$B$3:$BI$3), 0))*GRID!$B$66,
ROUNDUP(INDEX(GRID!$B$4:$BI$14,MATCH(E$7,GRID!$A$4:$A$14,0),MATCH(1,($U$2=GRID!$B$1:$BI$1)*(КАЛЕНДАРЬ!$AA25=GRID!$B$3:$BI$3),0))*GRID!$B$66*(1-GRID!$B$69),0))</f>
        <v>20808</v>
      </c>
      <c r="F201" s="48" cm="1">
        <f t="array" ref="F201">IF($I$2="Раннее бронирование",
INDEX(GRID!$B$17:$BI$27,MATCH(E$7,GRID!$A$17:$A$27,0),MATCH(1,($U$2=GRID!$B$1:$BI$1)*(КАЛЕНДАРЬ!$AA25=GRID!$B$3:$BI$3), 0))*GRID!$B$66,
ROUNDUP(INDEX(GRID!$B$17:$BI$27,MATCH(E$7,GRID!$A$17:$A$27,0),MATCH(1,($U$2=GRID!$B$1:$BI$1)*(КАЛЕНДАРЬ!$AA25=GRID!$B$3:$BI$3), 0))*GRID!$B$66*(1-GRID!$B$69),0))</f>
        <v>22508</v>
      </c>
      <c r="G201" s="47" cm="1">
        <f t="array" ref="G201">IF($I$2="Раннее бронирование",
INDEX(GRID!$B$4:$BI$14,MATCH(G$7,GRID!$A$4:$A$14,0),MATCH(1,($U$2=GRID!$B$1:$BI$1)*(КАЛЕНДАРЬ!$AA25=GRID!$B$3:$BI$3), 0))*GRID!$B$66,
ROUNDUP(INDEX(GRID!$B$4:$BI$14,MATCH(G$7,GRID!$A$4:$A$14,0),MATCH(1,($U$2=GRID!$B$1:$BI$1)*(КАЛЕНДАРЬ!$AA25=GRID!$B$3:$BI$3),0))*GRID!$B$66*(1-GRID!$B$69),0))</f>
        <v>23188</v>
      </c>
      <c r="H201" s="48" cm="1">
        <f t="array" ref="H201">IF($I$2="Раннее бронирование",
INDEX(GRID!$B$17:$BI$27,MATCH(G$7,GRID!$A$17:$A$27,0),MATCH(1,($U$2=GRID!$B$1:$BI$1)*(КАЛЕНДАРЬ!$AA25=GRID!$B$3:$BI$3), 0))*GRID!$B$66,
ROUNDUP(INDEX(GRID!$B$17:$BI$27,MATCH(G$7,GRID!$A$17:$A$27,0),MATCH(1,($U$2=GRID!$B$1:$BI$1)*(КАЛЕНДАРЬ!$AA25=GRID!$B$3:$BI$3), 0))*GRID!$B$66*(1-GRID!$B$69),0))</f>
        <v>24888</v>
      </c>
      <c r="I201" s="47" cm="1">
        <f t="array" ref="I201">IF($I$2="Раннее бронирование",
INDEX(GRID!$B$4:$BI$14,MATCH(I$7,GRID!$A$4:$A$14,0),MATCH(1,($U$2=GRID!$B$1:$BI$1)*(КАЛЕНДАРЬ!$AA25=GRID!$B$3:$BI$3), 0))*GRID!$B$66,
ROUNDUP(INDEX(GRID!$B$4:$BI$14,MATCH(I$7,GRID!$A$4:$A$14,0),MATCH(1,($U$2=GRID!$B$1:$BI$1)*(КАЛЕНДАРЬ!$AA25=GRID!$B$3:$BI$3),0))*GRID!$B$66*(1-GRID!$B$69),0))</f>
        <v>25840</v>
      </c>
      <c r="J201" s="48" cm="1">
        <f t="array" ref="J201">IF($I$2="Раннее бронирование",
INDEX(GRID!$B$17:$BI$27,MATCH(I$7,GRID!$A$17:$A$27,0),MATCH(1,($U$2=GRID!$B$1:$BI$1)*(КАЛЕНДАРЬ!$AA25=GRID!$B$3:$BI$3), 0))*GRID!$B$66,
ROUNDUP(INDEX(GRID!$B$17:$BI$27,MATCH(I$7,GRID!$A$17:$A$27,0),MATCH(1,($U$2=GRID!$B$1:$BI$1)*(КАЛЕНДАРЬ!$AA25=GRID!$B$3:$BI$3), 0))*GRID!$B$66*(1-GRID!$B$69),0))</f>
        <v>27540</v>
      </c>
      <c r="K201" s="47" cm="1">
        <f t="array" ref="K201">IF($I$2="Раннее бронирование",
INDEX(GRID!$B$4:$BI$14,MATCH(K$7,GRID!$A$4:$A$14,0),MATCH(1,($U$2=GRID!$B$1:$BI$1)*(КАЛЕНДАРЬ!$AA25=GRID!$B$3:$BI$3), 0))*GRID!$B$66,
ROUNDUP(INDEX(GRID!$B$4:$BI$14,MATCH(K$7,GRID!$A$4:$A$14,0),MATCH(1,($U$2=GRID!$B$1:$BI$1)*(КАЛЕНДАРЬ!$AA25=GRID!$B$3:$BI$3),0))*GRID!$B$66*(1-GRID!$B$69),0))</f>
        <v>28764</v>
      </c>
      <c r="L201" s="48" cm="1">
        <f t="array" ref="L201">IF($I$2="Раннее бронирование",
INDEX(GRID!$B$17:$BI$27,MATCH(K$7,GRID!$A$17:$A$27,0),MATCH(1,($U$2=GRID!$B$1:$BI$1)*(КАЛЕНДАРЬ!$AA25=GRID!$B$3:$BI$3), 0))*GRID!$B$66,
ROUNDUP(INDEX(GRID!$B$17:$BI$27,MATCH(K$7,GRID!$A$17:$A$27,0),MATCH(1,($U$2=GRID!$B$1:$BI$1)*(КАЛЕНДАРЬ!$AA25=GRID!$B$3:$BI$3), 0))*GRID!$B$66*(1-GRID!$B$69),0))</f>
        <v>30464</v>
      </c>
      <c r="M201" s="47" cm="1">
        <f t="array" ref="M201">IF($I$2="Раннее бронирование",
INDEX(GRID!$B$4:$BI$14,MATCH(M$7,GRID!$A$4:$A$14,0),MATCH(1,($U$2=GRID!$B$1:$BI$1)*(КАЛЕНДАРЬ!$AA25=GRID!$B$3:$BI$3), 0))*GRID!$B$66,
ROUNDUP(INDEX(GRID!$B$4:$BI$14,MATCH(M$7,GRID!$A$4:$A$14,0),MATCH(1,($U$2=GRID!$B$1:$BI$1)*(КАЛЕНДАРЬ!$AA25=GRID!$B$3:$BI$3),0))*GRID!$B$66*(1-GRID!$B$69),0))</f>
        <v>32028</v>
      </c>
      <c r="N201" s="48" cm="1">
        <f t="array" ref="N201">IF($I$2="Раннее бронирование",
INDEX(GRID!$B$17:$BI$27,MATCH(M$7,GRID!$A$17:$A$27,0),MATCH(1,($U$2=GRID!$B$1:$BI$1)*(КАЛЕНДАРЬ!$AA25=GRID!$B$3:$BI$3), 0))*GRID!$B$66,
ROUNDUP(INDEX(GRID!$B$17:$BI$27,MATCH(M$7,GRID!$A$17:$A$27,0),MATCH(1,($U$2=GRID!$B$1:$BI$1)*(КАЛЕНДАРЬ!$AA25=GRID!$B$3:$BI$3), 0))*GRID!$B$66*(1-GRID!$B$69),0))</f>
        <v>33728</v>
      </c>
      <c r="O201" s="47" cm="1">
        <f t="array" ref="O201">IF($I$2="Раннее бронирование",
INDEX(GRID!$B$4:$BI$14,MATCH(O$7,GRID!$A$4:$A$14,0),MATCH(1,($U$2=GRID!$B$1:$BI$1)*(КАЛЕНДАРЬ!$AA25=GRID!$B$3:$BI$3), 0))*GRID!$B$66,
ROUNDUP(INDEX(GRID!$B$4:$BI$14,MATCH(O$7,GRID!$A$4:$A$14,0),MATCH(1,($U$2=GRID!$B$1:$BI$1)*(КАЛЕНДАРЬ!$AA25=GRID!$B$3:$BI$3),0))*GRID!$B$66*(1-GRID!$B$69),0))</f>
        <v>36380</v>
      </c>
      <c r="P201" s="48" cm="1">
        <f t="array" ref="P201">IF($I$2="Раннее бронирование",
INDEX(GRID!$B$17:$BI$27,MATCH(O$7,GRID!$A$17:$A$27,0),MATCH(1,($U$2=GRID!$B$1:$BI$1)*(КАЛЕНДАРЬ!$AA25=GRID!$B$3:$BI$3), 0))*GRID!$B$66,
ROUNDUP(INDEX(GRID!$B$17:$BI$27,MATCH(O$7,GRID!$A$17:$A$27,0),MATCH(1,($U$2=GRID!$B$1:$BI$1)*(КАЛЕНДАРЬ!$AA25=GRID!$B$3:$BI$3), 0))*GRID!$B$66*(1-GRID!$B$69),0))</f>
        <v>38080</v>
      </c>
      <c r="Q201" s="47" cm="1">
        <f t="array" ref="Q201">IF($I$2="Раннее бронирование",
INDEX(GRID!$B$4:$BI$14,MATCH(Q$7,GRID!$A$4:$A$14,0),MATCH(1,($U$2=GRID!$B$1:$BI$1)*(КАЛЕНДАРЬ!$AA25=GRID!$B$3:$BI$3), 0))*GRID!$B$66,
ROUNDUP(INDEX(GRID!$B$4:$BI$14,MATCH(Q$7,GRID!$A$4:$A$14,0),MATCH(1,($U$2=GRID!$B$1:$BI$1)*(КАЛЕНДАРЬ!$AA25=GRID!$B$3:$BI$3),0))*GRID!$B$66*(1-GRID!$B$69),0))</f>
        <v>41140</v>
      </c>
      <c r="R201" s="48" cm="1">
        <f t="array" ref="R201">IF($I$2="Раннее бронирование",
INDEX(GRID!$B$17:$BI$27,MATCH(Q$7,GRID!$A$17:$A$27,0),MATCH(1,($U$2=GRID!$B$1:$BI$1)*(КАЛЕНДАРЬ!$AA25=GRID!$B$3:$BI$3), 0))*GRID!$B$66,
ROUNDUP(INDEX(GRID!$B$17:$BI$27,MATCH(Q$7,GRID!$A$17:$A$27,0),MATCH(1,($U$2=GRID!$B$1:$BI$1)*(КАЛЕНДАРЬ!$AA25=GRID!$B$3:$BI$3), 0))*GRID!$B$66*(1-GRID!$B$69),0))</f>
        <v>42840</v>
      </c>
      <c r="S201" s="47" cm="1">
        <f t="array" ref="S201">IF($I$2="Раннее бронирование",
INDEX(GRID!$B$4:$BI$14,MATCH(S$7,GRID!$A$4:$A$14,0),MATCH(1,($U$2=GRID!$B$1:$BI$1)*(КАЛЕНДАРЬ!$AA25=GRID!$B$3:$BI$3), 0))*GRID!$B$66,
ROUNDUP(INDEX(GRID!$B$4:$BI$14,MATCH(S$7,GRID!$A$4:$A$14,0),MATCH(1,($U$2=GRID!$B$1:$BI$1)*(КАЛЕНДАРЬ!$AA25=GRID!$B$3:$BI$3),0))*GRID!$B$66*(1-GRID!$B$69),0))</f>
        <v>51068</v>
      </c>
      <c r="T201" s="48" cm="1">
        <f t="array" ref="T201">IF($I$2="Раннее бронирование",
INDEX(GRID!$B$17:$BI$27,MATCH(S$7,GRID!$A$17:$A$27,0),MATCH(1,($U$2=GRID!$B$1:$BI$1)*(КАЛЕНДАРЬ!$AA25=GRID!$B$3:$BI$3), 0))*GRID!$B$66,
ROUNDUP(INDEX(GRID!$B$17:$BI$27,MATCH(S$7,GRID!$A$17:$A$27,0),MATCH(1,($U$2=GRID!$B$1:$BI$1)*(КАЛЕНДАРЬ!$AA25=GRID!$B$3:$BI$3), 0))*GRID!$B$66*(1-GRID!$B$69),0))</f>
        <v>52768</v>
      </c>
      <c r="U201" s="47" cm="1">
        <f t="array" ref="U201">IF($I$2="Раннее бронирование",
INDEX(GRID!$B$4:$BI$14,MATCH(U$7,GRID!$A$4:$A$14,0),MATCH(1,($U$2=GRID!$B$1:$BI$1)*(КАЛЕНДАРЬ!$AA25=GRID!$B$3:$BI$3), 0))*GRID!$B$66,
ROUNDUP(INDEX(GRID!$B$4:$BI$14,MATCH(U$7,GRID!$A$4:$A$14,0),MATCH(1,($U$2=GRID!$B$1:$BI$1)*(КАЛЕНДАРЬ!$AA25=GRID!$B$3:$BI$3),0))*GRID!$B$66*(1-GRID!$B$69),0))</f>
        <v>56440</v>
      </c>
      <c r="V201" s="48" cm="1">
        <f t="array" ref="V201">IF($I$2="Раннее бронирование",
INDEX(GRID!$B$17:$BI$27,MATCH(U$7,GRID!$A$17:$A$27,0),MATCH(1,($U$2=GRID!$B$1:$BI$1)*(КАЛЕНДАРЬ!$AA25=GRID!$B$3:$BI$3), 0))*GRID!$B$66,
ROUNDUP(INDEX(GRID!$B$17:$BI$27,MATCH(U$7,GRID!$A$17:$A$27,0),MATCH(1,($U$2=GRID!$B$1:$BI$1)*(КАЛЕНДАРЬ!$AA25=GRID!$B$3:$BI$3), 0))*GRID!$B$66*(1-GRID!$B$69),0))</f>
        <v>58140</v>
      </c>
      <c r="W201" s="47" cm="1">
        <f t="array" ref="W201">IF($I$2="Раннее бронирование",
INDEX(GRID!$B$4:$BI$14,MATCH(W$7,GRID!$A$4:$A$14,0),MATCH(1,($U$2=GRID!$B$1:$BI$1)*(КАЛЕНДАРЬ!$AA25=GRID!$B$3:$BI$3), 0))*GRID!$B$66,
ROUNDUP(INDEX(GRID!$B$4:$BI$14,MATCH(W$7,GRID!$A$4:$A$14,0),MATCH(1,($U$2=GRID!$B$1:$BI$1)*(КАЛЕНДАРЬ!$AA25=GRID!$B$3:$BI$3),0))*GRID!$B$66*(1-GRID!$B$69),0))</f>
        <v>206040</v>
      </c>
      <c r="X201" s="48" cm="1">
        <f t="array" ref="X201">IF($I$2="Раннее бронирование",
INDEX(GRID!$B$17:$BI$27,MATCH(W$7,GRID!$A$17:$A$27,0),MATCH(1,($U$2=GRID!$B$1:$BI$1)*(КАЛЕНДАРЬ!$AA25=GRID!$B$3:$BI$3), 0))*GRID!$B$66,
ROUNDUP(INDEX(GRID!$B$17:$BI$27,MATCH(W$7,GRID!$A$17:$A$27,0),MATCH(1,($U$2=GRID!$B$1:$BI$1)*(КАЛЕНДАРЬ!$AA25=GRID!$B$3:$BI$3), 0))*GRID!$B$66*(1-GRID!$B$69),0))</f>
        <v>207740</v>
      </c>
    </row>
    <row r="202" spans="1:24" hidden="1" x14ac:dyDescent="0.2">
      <c r="A202" s="117" t="s">
        <v>43</v>
      </c>
      <c r="B202" s="117">
        <v>23</v>
      </c>
      <c r="C202" s="47" cm="1">
        <f t="array" ref="C202">IF($I$2="Раннее бронирование",
INDEX(GRID!$B$4:$BI$14,MATCH(C$7,GRID!$A$4:$A$14,0),MATCH(1,($U$2=GRID!$B$1:$BI$1)*(КАЛЕНДАРЬ!$AA26=GRID!$B$3:$BI$3), 0))*GRID!$B$66,
ROUNDUP(INDEX(GRID!$B$4:$BI$14,MATCH(C$7,GRID!$A$4:$A$14,0),MATCH(1,($U$2=GRID!$B$1:$BI$1)*(КАЛЕНДАРЬ!$AA26=GRID!$B$3:$BI$3),0))*GRID!$B$66*(1-GRID!$B$69),0))</f>
        <v>18700</v>
      </c>
      <c r="D202" s="48" cm="1">
        <f t="array" ref="D202">IF($I$2="Раннее бронирование",
INDEX(GRID!$B$17:$BI$27,MATCH(C$7,GRID!$A$17:$A$27,0),MATCH(1,($U$2=GRID!$B$1:$BI$1)*(КАЛЕНДАРЬ!$AA26=GRID!$B$3:$BI$3), 0))*GRID!$B$66,
ROUNDUP(INDEX(GRID!$B$17:$BI$27,MATCH(C$7,GRID!$A$17:$A$27,0),MATCH(1,($U$2=GRID!$B$1:$BI$1)*(КАЛЕНДАРЬ!$AA26=GRID!$B$3:$BI$3), 0))*GRID!$B$66*(1-GRID!$B$69),0))</f>
        <v>20400</v>
      </c>
      <c r="E202" s="47" cm="1">
        <f t="array" ref="E202">IF($I$2="Раннее бронирование",
INDEX(GRID!$B$4:$BI$14,MATCH(E$7,GRID!$A$4:$A$14,0),MATCH(1,($U$2=GRID!$B$1:$BI$1)*(КАЛЕНДАРЬ!$AA26=GRID!$B$3:$BI$3), 0))*GRID!$B$66,
ROUNDUP(INDEX(GRID!$B$4:$BI$14,MATCH(E$7,GRID!$A$4:$A$14,0),MATCH(1,($U$2=GRID!$B$1:$BI$1)*(КАЛЕНДАРЬ!$AA26=GRID!$B$3:$BI$3),0))*GRID!$B$66*(1-GRID!$B$69),0))</f>
        <v>20808</v>
      </c>
      <c r="F202" s="48" cm="1">
        <f t="array" ref="F202">IF($I$2="Раннее бронирование",
INDEX(GRID!$B$17:$BI$27,MATCH(E$7,GRID!$A$17:$A$27,0),MATCH(1,($U$2=GRID!$B$1:$BI$1)*(КАЛЕНДАРЬ!$AA26=GRID!$B$3:$BI$3), 0))*GRID!$B$66,
ROUNDUP(INDEX(GRID!$B$17:$BI$27,MATCH(E$7,GRID!$A$17:$A$27,0),MATCH(1,($U$2=GRID!$B$1:$BI$1)*(КАЛЕНДАРЬ!$AA26=GRID!$B$3:$BI$3), 0))*GRID!$B$66*(1-GRID!$B$69),0))</f>
        <v>22508</v>
      </c>
      <c r="G202" s="47" cm="1">
        <f t="array" ref="G202">IF($I$2="Раннее бронирование",
INDEX(GRID!$B$4:$BI$14,MATCH(G$7,GRID!$A$4:$A$14,0),MATCH(1,($U$2=GRID!$B$1:$BI$1)*(КАЛЕНДАРЬ!$AA26=GRID!$B$3:$BI$3), 0))*GRID!$B$66,
ROUNDUP(INDEX(GRID!$B$4:$BI$14,MATCH(G$7,GRID!$A$4:$A$14,0),MATCH(1,($U$2=GRID!$B$1:$BI$1)*(КАЛЕНДАРЬ!$AA26=GRID!$B$3:$BI$3),0))*GRID!$B$66*(1-GRID!$B$69),0))</f>
        <v>23188</v>
      </c>
      <c r="H202" s="48" cm="1">
        <f t="array" ref="H202">IF($I$2="Раннее бронирование",
INDEX(GRID!$B$17:$BI$27,MATCH(G$7,GRID!$A$17:$A$27,0),MATCH(1,($U$2=GRID!$B$1:$BI$1)*(КАЛЕНДАРЬ!$AA26=GRID!$B$3:$BI$3), 0))*GRID!$B$66,
ROUNDUP(INDEX(GRID!$B$17:$BI$27,MATCH(G$7,GRID!$A$17:$A$27,0),MATCH(1,($U$2=GRID!$B$1:$BI$1)*(КАЛЕНДАРЬ!$AA26=GRID!$B$3:$BI$3), 0))*GRID!$B$66*(1-GRID!$B$69),0))</f>
        <v>24888</v>
      </c>
      <c r="I202" s="47" cm="1">
        <f t="array" ref="I202">IF($I$2="Раннее бронирование",
INDEX(GRID!$B$4:$BI$14,MATCH(I$7,GRID!$A$4:$A$14,0),MATCH(1,($U$2=GRID!$B$1:$BI$1)*(КАЛЕНДАРЬ!$AA26=GRID!$B$3:$BI$3), 0))*GRID!$B$66,
ROUNDUP(INDEX(GRID!$B$4:$BI$14,MATCH(I$7,GRID!$A$4:$A$14,0),MATCH(1,($U$2=GRID!$B$1:$BI$1)*(КАЛЕНДАРЬ!$AA26=GRID!$B$3:$BI$3),0))*GRID!$B$66*(1-GRID!$B$69),0))</f>
        <v>25840</v>
      </c>
      <c r="J202" s="48" cm="1">
        <f t="array" ref="J202">IF($I$2="Раннее бронирование",
INDEX(GRID!$B$17:$BI$27,MATCH(I$7,GRID!$A$17:$A$27,0),MATCH(1,($U$2=GRID!$B$1:$BI$1)*(КАЛЕНДАРЬ!$AA26=GRID!$B$3:$BI$3), 0))*GRID!$B$66,
ROUNDUP(INDEX(GRID!$B$17:$BI$27,MATCH(I$7,GRID!$A$17:$A$27,0),MATCH(1,($U$2=GRID!$B$1:$BI$1)*(КАЛЕНДАРЬ!$AA26=GRID!$B$3:$BI$3), 0))*GRID!$B$66*(1-GRID!$B$69),0))</f>
        <v>27540</v>
      </c>
      <c r="K202" s="47" cm="1">
        <f t="array" ref="K202">IF($I$2="Раннее бронирование",
INDEX(GRID!$B$4:$BI$14,MATCH(K$7,GRID!$A$4:$A$14,0),MATCH(1,($U$2=GRID!$B$1:$BI$1)*(КАЛЕНДАРЬ!$AA26=GRID!$B$3:$BI$3), 0))*GRID!$B$66,
ROUNDUP(INDEX(GRID!$B$4:$BI$14,MATCH(K$7,GRID!$A$4:$A$14,0),MATCH(1,($U$2=GRID!$B$1:$BI$1)*(КАЛЕНДАРЬ!$AA26=GRID!$B$3:$BI$3),0))*GRID!$B$66*(1-GRID!$B$69),0))</f>
        <v>28764</v>
      </c>
      <c r="L202" s="48" cm="1">
        <f t="array" ref="L202">IF($I$2="Раннее бронирование",
INDEX(GRID!$B$17:$BI$27,MATCH(K$7,GRID!$A$17:$A$27,0),MATCH(1,($U$2=GRID!$B$1:$BI$1)*(КАЛЕНДАРЬ!$AA26=GRID!$B$3:$BI$3), 0))*GRID!$B$66,
ROUNDUP(INDEX(GRID!$B$17:$BI$27,MATCH(K$7,GRID!$A$17:$A$27,0),MATCH(1,($U$2=GRID!$B$1:$BI$1)*(КАЛЕНДАРЬ!$AA26=GRID!$B$3:$BI$3), 0))*GRID!$B$66*(1-GRID!$B$69),0))</f>
        <v>30464</v>
      </c>
      <c r="M202" s="47" cm="1">
        <f t="array" ref="M202">IF($I$2="Раннее бронирование",
INDEX(GRID!$B$4:$BI$14,MATCH(M$7,GRID!$A$4:$A$14,0),MATCH(1,($U$2=GRID!$B$1:$BI$1)*(КАЛЕНДАРЬ!$AA26=GRID!$B$3:$BI$3), 0))*GRID!$B$66,
ROUNDUP(INDEX(GRID!$B$4:$BI$14,MATCH(M$7,GRID!$A$4:$A$14,0),MATCH(1,($U$2=GRID!$B$1:$BI$1)*(КАЛЕНДАРЬ!$AA26=GRID!$B$3:$BI$3),0))*GRID!$B$66*(1-GRID!$B$69),0))</f>
        <v>32028</v>
      </c>
      <c r="N202" s="48" cm="1">
        <f t="array" ref="N202">IF($I$2="Раннее бронирование",
INDEX(GRID!$B$17:$BI$27,MATCH(M$7,GRID!$A$17:$A$27,0),MATCH(1,($U$2=GRID!$B$1:$BI$1)*(КАЛЕНДАРЬ!$AA26=GRID!$B$3:$BI$3), 0))*GRID!$B$66,
ROUNDUP(INDEX(GRID!$B$17:$BI$27,MATCH(M$7,GRID!$A$17:$A$27,0),MATCH(1,($U$2=GRID!$B$1:$BI$1)*(КАЛЕНДАРЬ!$AA26=GRID!$B$3:$BI$3), 0))*GRID!$B$66*(1-GRID!$B$69),0))</f>
        <v>33728</v>
      </c>
      <c r="O202" s="47" cm="1">
        <f t="array" ref="O202">IF($I$2="Раннее бронирование",
INDEX(GRID!$B$4:$BI$14,MATCH(O$7,GRID!$A$4:$A$14,0),MATCH(1,($U$2=GRID!$B$1:$BI$1)*(КАЛЕНДАРЬ!$AA26=GRID!$B$3:$BI$3), 0))*GRID!$B$66,
ROUNDUP(INDEX(GRID!$B$4:$BI$14,MATCH(O$7,GRID!$A$4:$A$14,0),MATCH(1,($U$2=GRID!$B$1:$BI$1)*(КАЛЕНДАРЬ!$AA26=GRID!$B$3:$BI$3),0))*GRID!$B$66*(1-GRID!$B$69),0))</f>
        <v>36380</v>
      </c>
      <c r="P202" s="48" cm="1">
        <f t="array" ref="P202">IF($I$2="Раннее бронирование",
INDEX(GRID!$B$17:$BI$27,MATCH(O$7,GRID!$A$17:$A$27,0),MATCH(1,($U$2=GRID!$B$1:$BI$1)*(КАЛЕНДАРЬ!$AA26=GRID!$B$3:$BI$3), 0))*GRID!$B$66,
ROUNDUP(INDEX(GRID!$B$17:$BI$27,MATCH(O$7,GRID!$A$17:$A$27,0),MATCH(1,($U$2=GRID!$B$1:$BI$1)*(КАЛЕНДАРЬ!$AA26=GRID!$B$3:$BI$3), 0))*GRID!$B$66*(1-GRID!$B$69),0))</f>
        <v>38080</v>
      </c>
      <c r="Q202" s="47" cm="1">
        <f t="array" ref="Q202">IF($I$2="Раннее бронирование",
INDEX(GRID!$B$4:$BI$14,MATCH(Q$7,GRID!$A$4:$A$14,0),MATCH(1,($U$2=GRID!$B$1:$BI$1)*(КАЛЕНДАРЬ!$AA26=GRID!$B$3:$BI$3), 0))*GRID!$B$66,
ROUNDUP(INDEX(GRID!$B$4:$BI$14,MATCH(Q$7,GRID!$A$4:$A$14,0),MATCH(1,($U$2=GRID!$B$1:$BI$1)*(КАЛЕНДАРЬ!$AA26=GRID!$B$3:$BI$3),0))*GRID!$B$66*(1-GRID!$B$69),0))</f>
        <v>41140</v>
      </c>
      <c r="R202" s="48" cm="1">
        <f t="array" ref="R202">IF($I$2="Раннее бронирование",
INDEX(GRID!$B$17:$BI$27,MATCH(Q$7,GRID!$A$17:$A$27,0),MATCH(1,($U$2=GRID!$B$1:$BI$1)*(КАЛЕНДАРЬ!$AA26=GRID!$B$3:$BI$3), 0))*GRID!$B$66,
ROUNDUP(INDEX(GRID!$B$17:$BI$27,MATCH(Q$7,GRID!$A$17:$A$27,0),MATCH(1,($U$2=GRID!$B$1:$BI$1)*(КАЛЕНДАРЬ!$AA26=GRID!$B$3:$BI$3), 0))*GRID!$B$66*(1-GRID!$B$69),0))</f>
        <v>42840</v>
      </c>
      <c r="S202" s="47" cm="1">
        <f t="array" ref="S202">IF($I$2="Раннее бронирование",
INDEX(GRID!$B$4:$BI$14,MATCH(S$7,GRID!$A$4:$A$14,0),MATCH(1,($U$2=GRID!$B$1:$BI$1)*(КАЛЕНДАРЬ!$AA26=GRID!$B$3:$BI$3), 0))*GRID!$B$66,
ROUNDUP(INDEX(GRID!$B$4:$BI$14,MATCH(S$7,GRID!$A$4:$A$14,0),MATCH(1,($U$2=GRID!$B$1:$BI$1)*(КАЛЕНДАРЬ!$AA26=GRID!$B$3:$BI$3),0))*GRID!$B$66*(1-GRID!$B$69),0))</f>
        <v>51068</v>
      </c>
      <c r="T202" s="48" cm="1">
        <f t="array" ref="T202">IF($I$2="Раннее бронирование",
INDEX(GRID!$B$17:$BI$27,MATCH(S$7,GRID!$A$17:$A$27,0),MATCH(1,($U$2=GRID!$B$1:$BI$1)*(КАЛЕНДАРЬ!$AA26=GRID!$B$3:$BI$3), 0))*GRID!$B$66,
ROUNDUP(INDEX(GRID!$B$17:$BI$27,MATCH(S$7,GRID!$A$17:$A$27,0),MATCH(1,($U$2=GRID!$B$1:$BI$1)*(КАЛЕНДАРЬ!$AA26=GRID!$B$3:$BI$3), 0))*GRID!$B$66*(1-GRID!$B$69),0))</f>
        <v>52768</v>
      </c>
      <c r="U202" s="47" cm="1">
        <f t="array" ref="U202">IF($I$2="Раннее бронирование",
INDEX(GRID!$B$4:$BI$14,MATCH(U$7,GRID!$A$4:$A$14,0),MATCH(1,($U$2=GRID!$B$1:$BI$1)*(КАЛЕНДАРЬ!$AA26=GRID!$B$3:$BI$3), 0))*GRID!$B$66,
ROUNDUP(INDEX(GRID!$B$4:$BI$14,MATCH(U$7,GRID!$A$4:$A$14,0),MATCH(1,($U$2=GRID!$B$1:$BI$1)*(КАЛЕНДАРЬ!$AA26=GRID!$B$3:$BI$3),0))*GRID!$B$66*(1-GRID!$B$69),0))</f>
        <v>56440</v>
      </c>
      <c r="V202" s="48" cm="1">
        <f t="array" ref="V202">IF($I$2="Раннее бронирование",
INDEX(GRID!$B$17:$BI$27,MATCH(U$7,GRID!$A$17:$A$27,0),MATCH(1,($U$2=GRID!$B$1:$BI$1)*(КАЛЕНДАРЬ!$AA26=GRID!$B$3:$BI$3), 0))*GRID!$B$66,
ROUNDUP(INDEX(GRID!$B$17:$BI$27,MATCH(U$7,GRID!$A$17:$A$27,0),MATCH(1,($U$2=GRID!$B$1:$BI$1)*(КАЛЕНДАРЬ!$AA26=GRID!$B$3:$BI$3), 0))*GRID!$B$66*(1-GRID!$B$69),0))</f>
        <v>58140</v>
      </c>
      <c r="W202" s="47" cm="1">
        <f t="array" ref="W202">IF($I$2="Раннее бронирование",
INDEX(GRID!$B$4:$BI$14,MATCH(W$7,GRID!$A$4:$A$14,0),MATCH(1,($U$2=GRID!$B$1:$BI$1)*(КАЛЕНДАРЬ!$AA26=GRID!$B$3:$BI$3), 0))*GRID!$B$66,
ROUNDUP(INDEX(GRID!$B$4:$BI$14,MATCH(W$7,GRID!$A$4:$A$14,0),MATCH(1,($U$2=GRID!$B$1:$BI$1)*(КАЛЕНДАРЬ!$AA26=GRID!$B$3:$BI$3),0))*GRID!$B$66*(1-GRID!$B$69),0))</f>
        <v>206040</v>
      </c>
      <c r="X202" s="48" cm="1">
        <f t="array" ref="X202">IF($I$2="Раннее бронирование",
INDEX(GRID!$B$17:$BI$27,MATCH(W$7,GRID!$A$17:$A$27,0),MATCH(1,($U$2=GRID!$B$1:$BI$1)*(КАЛЕНДАРЬ!$AA26=GRID!$B$3:$BI$3), 0))*GRID!$B$66,
ROUNDUP(INDEX(GRID!$B$17:$BI$27,MATCH(W$7,GRID!$A$17:$A$27,0),MATCH(1,($U$2=GRID!$B$1:$BI$1)*(КАЛЕНДАРЬ!$AA26=GRID!$B$3:$BI$3), 0))*GRID!$B$66*(1-GRID!$B$69),0))</f>
        <v>207740</v>
      </c>
    </row>
    <row r="203" spans="1:24" ht="15" hidden="1" customHeight="1" x14ac:dyDescent="0.2">
      <c r="A203" s="117" t="s">
        <v>44</v>
      </c>
      <c r="B203" s="117">
        <v>24</v>
      </c>
      <c r="C203" s="47" cm="1">
        <f t="array" ref="C203">IF($I$2="Раннее бронирование",
INDEX(GRID!$B$4:$BI$14,MATCH(C$7,GRID!$A$4:$A$14,0),MATCH(1,($U$2=GRID!$B$1:$BI$1)*(КАЛЕНДАРЬ!$AA27=GRID!$B$3:$BI$3), 0))*GRID!$B$66,
ROUNDUP(INDEX(GRID!$B$4:$BI$14,MATCH(C$7,GRID!$A$4:$A$14,0),MATCH(1,($U$2=GRID!$B$1:$BI$1)*(КАЛЕНДАРЬ!$AA27=GRID!$B$3:$BI$3),0))*GRID!$B$66*(1-GRID!$B$69),0))</f>
        <v>18700</v>
      </c>
      <c r="D203" s="48" cm="1">
        <f t="array" ref="D203">IF($I$2="Раннее бронирование",
INDEX(GRID!$B$17:$BI$27,MATCH(C$7,GRID!$A$17:$A$27,0),MATCH(1,($U$2=GRID!$B$1:$BI$1)*(КАЛЕНДАРЬ!$AA27=GRID!$B$3:$BI$3), 0))*GRID!$B$66,
ROUNDUP(INDEX(GRID!$B$17:$BI$27,MATCH(C$7,GRID!$A$17:$A$27,0),MATCH(1,($U$2=GRID!$B$1:$BI$1)*(КАЛЕНДАРЬ!$AA27=GRID!$B$3:$BI$3), 0))*GRID!$B$66*(1-GRID!$B$69),0))</f>
        <v>20400</v>
      </c>
      <c r="E203" s="47" cm="1">
        <f t="array" ref="E203">IF($I$2="Раннее бронирование",
INDEX(GRID!$B$4:$BI$14,MATCH(E$7,GRID!$A$4:$A$14,0),MATCH(1,($U$2=GRID!$B$1:$BI$1)*(КАЛЕНДАРЬ!$AA27=GRID!$B$3:$BI$3), 0))*GRID!$B$66,
ROUNDUP(INDEX(GRID!$B$4:$BI$14,MATCH(E$7,GRID!$A$4:$A$14,0),MATCH(1,($U$2=GRID!$B$1:$BI$1)*(КАЛЕНДАРЬ!$AA27=GRID!$B$3:$BI$3),0))*GRID!$B$66*(1-GRID!$B$69),0))</f>
        <v>20808</v>
      </c>
      <c r="F203" s="48" cm="1">
        <f t="array" ref="F203">IF($I$2="Раннее бронирование",
INDEX(GRID!$B$17:$BI$27,MATCH(E$7,GRID!$A$17:$A$27,0),MATCH(1,($U$2=GRID!$B$1:$BI$1)*(КАЛЕНДАРЬ!$AA27=GRID!$B$3:$BI$3), 0))*GRID!$B$66,
ROUNDUP(INDEX(GRID!$B$17:$BI$27,MATCH(E$7,GRID!$A$17:$A$27,0),MATCH(1,($U$2=GRID!$B$1:$BI$1)*(КАЛЕНДАРЬ!$AA27=GRID!$B$3:$BI$3), 0))*GRID!$B$66*(1-GRID!$B$69),0))</f>
        <v>22508</v>
      </c>
      <c r="G203" s="47" cm="1">
        <f t="array" ref="G203">IF($I$2="Раннее бронирование",
INDEX(GRID!$B$4:$BI$14,MATCH(G$7,GRID!$A$4:$A$14,0),MATCH(1,($U$2=GRID!$B$1:$BI$1)*(КАЛЕНДАРЬ!$AA27=GRID!$B$3:$BI$3), 0))*GRID!$B$66,
ROUNDUP(INDEX(GRID!$B$4:$BI$14,MATCH(G$7,GRID!$A$4:$A$14,0),MATCH(1,($U$2=GRID!$B$1:$BI$1)*(КАЛЕНДАРЬ!$AA27=GRID!$B$3:$BI$3),0))*GRID!$B$66*(1-GRID!$B$69),0))</f>
        <v>23188</v>
      </c>
      <c r="H203" s="48" cm="1">
        <f t="array" ref="H203">IF($I$2="Раннее бронирование",
INDEX(GRID!$B$17:$BI$27,MATCH(G$7,GRID!$A$17:$A$27,0),MATCH(1,($U$2=GRID!$B$1:$BI$1)*(КАЛЕНДАРЬ!$AA27=GRID!$B$3:$BI$3), 0))*GRID!$B$66,
ROUNDUP(INDEX(GRID!$B$17:$BI$27,MATCH(G$7,GRID!$A$17:$A$27,0),MATCH(1,($U$2=GRID!$B$1:$BI$1)*(КАЛЕНДАРЬ!$AA27=GRID!$B$3:$BI$3), 0))*GRID!$B$66*(1-GRID!$B$69),0))</f>
        <v>24888</v>
      </c>
      <c r="I203" s="47" cm="1">
        <f t="array" ref="I203">IF($I$2="Раннее бронирование",
INDEX(GRID!$B$4:$BI$14,MATCH(I$7,GRID!$A$4:$A$14,0),MATCH(1,($U$2=GRID!$B$1:$BI$1)*(КАЛЕНДАРЬ!$AA27=GRID!$B$3:$BI$3), 0))*GRID!$B$66,
ROUNDUP(INDEX(GRID!$B$4:$BI$14,MATCH(I$7,GRID!$A$4:$A$14,0),MATCH(1,($U$2=GRID!$B$1:$BI$1)*(КАЛЕНДАРЬ!$AA27=GRID!$B$3:$BI$3),0))*GRID!$B$66*(1-GRID!$B$69),0))</f>
        <v>25840</v>
      </c>
      <c r="J203" s="48" cm="1">
        <f t="array" ref="J203">IF($I$2="Раннее бронирование",
INDEX(GRID!$B$17:$BI$27,MATCH(I$7,GRID!$A$17:$A$27,0),MATCH(1,($U$2=GRID!$B$1:$BI$1)*(КАЛЕНДАРЬ!$AA27=GRID!$B$3:$BI$3), 0))*GRID!$B$66,
ROUNDUP(INDEX(GRID!$B$17:$BI$27,MATCH(I$7,GRID!$A$17:$A$27,0),MATCH(1,($U$2=GRID!$B$1:$BI$1)*(КАЛЕНДАРЬ!$AA27=GRID!$B$3:$BI$3), 0))*GRID!$B$66*(1-GRID!$B$69),0))</f>
        <v>27540</v>
      </c>
      <c r="K203" s="47" cm="1">
        <f t="array" ref="K203">IF($I$2="Раннее бронирование",
INDEX(GRID!$B$4:$BI$14,MATCH(K$7,GRID!$A$4:$A$14,0),MATCH(1,($U$2=GRID!$B$1:$BI$1)*(КАЛЕНДАРЬ!$AA27=GRID!$B$3:$BI$3), 0))*GRID!$B$66,
ROUNDUP(INDEX(GRID!$B$4:$BI$14,MATCH(K$7,GRID!$A$4:$A$14,0),MATCH(1,($U$2=GRID!$B$1:$BI$1)*(КАЛЕНДАРЬ!$AA27=GRID!$B$3:$BI$3),0))*GRID!$B$66*(1-GRID!$B$69),0))</f>
        <v>28764</v>
      </c>
      <c r="L203" s="48" cm="1">
        <f t="array" ref="L203">IF($I$2="Раннее бронирование",
INDEX(GRID!$B$17:$BI$27,MATCH(K$7,GRID!$A$17:$A$27,0),MATCH(1,($U$2=GRID!$B$1:$BI$1)*(КАЛЕНДАРЬ!$AA27=GRID!$B$3:$BI$3), 0))*GRID!$B$66,
ROUNDUP(INDEX(GRID!$B$17:$BI$27,MATCH(K$7,GRID!$A$17:$A$27,0),MATCH(1,($U$2=GRID!$B$1:$BI$1)*(КАЛЕНДАРЬ!$AA27=GRID!$B$3:$BI$3), 0))*GRID!$B$66*(1-GRID!$B$69),0))</f>
        <v>30464</v>
      </c>
      <c r="M203" s="47" cm="1">
        <f t="array" ref="M203">IF($I$2="Раннее бронирование",
INDEX(GRID!$B$4:$BI$14,MATCH(M$7,GRID!$A$4:$A$14,0),MATCH(1,($U$2=GRID!$B$1:$BI$1)*(КАЛЕНДАРЬ!$AA27=GRID!$B$3:$BI$3), 0))*GRID!$B$66,
ROUNDUP(INDEX(GRID!$B$4:$BI$14,MATCH(M$7,GRID!$A$4:$A$14,0),MATCH(1,($U$2=GRID!$B$1:$BI$1)*(КАЛЕНДАРЬ!$AA27=GRID!$B$3:$BI$3),0))*GRID!$B$66*(1-GRID!$B$69),0))</f>
        <v>32028</v>
      </c>
      <c r="N203" s="48" cm="1">
        <f t="array" ref="N203">IF($I$2="Раннее бронирование",
INDEX(GRID!$B$17:$BI$27,MATCH(M$7,GRID!$A$17:$A$27,0),MATCH(1,($U$2=GRID!$B$1:$BI$1)*(КАЛЕНДАРЬ!$AA27=GRID!$B$3:$BI$3), 0))*GRID!$B$66,
ROUNDUP(INDEX(GRID!$B$17:$BI$27,MATCH(M$7,GRID!$A$17:$A$27,0),MATCH(1,($U$2=GRID!$B$1:$BI$1)*(КАЛЕНДАРЬ!$AA27=GRID!$B$3:$BI$3), 0))*GRID!$B$66*(1-GRID!$B$69),0))</f>
        <v>33728</v>
      </c>
      <c r="O203" s="47" cm="1">
        <f t="array" ref="O203">IF($I$2="Раннее бронирование",
INDEX(GRID!$B$4:$BI$14,MATCH(O$7,GRID!$A$4:$A$14,0),MATCH(1,($U$2=GRID!$B$1:$BI$1)*(КАЛЕНДАРЬ!$AA27=GRID!$B$3:$BI$3), 0))*GRID!$B$66,
ROUNDUP(INDEX(GRID!$B$4:$BI$14,MATCH(O$7,GRID!$A$4:$A$14,0),MATCH(1,($U$2=GRID!$B$1:$BI$1)*(КАЛЕНДАРЬ!$AA27=GRID!$B$3:$BI$3),0))*GRID!$B$66*(1-GRID!$B$69),0))</f>
        <v>36380</v>
      </c>
      <c r="P203" s="48" cm="1">
        <f t="array" ref="P203">IF($I$2="Раннее бронирование",
INDEX(GRID!$B$17:$BI$27,MATCH(O$7,GRID!$A$17:$A$27,0),MATCH(1,($U$2=GRID!$B$1:$BI$1)*(КАЛЕНДАРЬ!$AA27=GRID!$B$3:$BI$3), 0))*GRID!$B$66,
ROUNDUP(INDEX(GRID!$B$17:$BI$27,MATCH(O$7,GRID!$A$17:$A$27,0),MATCH(1,($U$2=GRID!$B$1:$BI$1)*(КАЛЕНДАРЬ!$AA27=GRID!$B$3:$BI$3), 0))*GRID!$B$66*(1-GRID!$B$69),0))</f>
        <v>38080</v>
      </c>
      <c r="Q203" s="47" cm="1">
        <f t="array" ref="Q203">IF($I$2="Раннее бронирование",
INDEX(GRID!$B$4:$BI$14,MATCH(Q$7,GRID!$A$4:$A$14,0),MATCH(1,($U$2=GRID!$B$1:$BI$1)*(КАЛЕНДАРЬ!$AA27=GRID!$B$3:$BI$3), 0))*GRID!$B$66,
ROUNDUP(INDEX(GRID!$B$4:$BI$14,MATCH(Q$7,GRID!$A$4:$A$14,0),MATCH(1,($U$2=GRID!$B$1:$BI$1)*(КАЛЕНДАРЬ!$AA27=GRID!$B$3:$BI$3),0))*GRID!$B$66*(1-GRID!$B$69),0))</f>
        <v>41140</v>
      </c>
      <c r="R203" s="48" cm="1">
        <f t="array" ref="R203">IF($I$2="Раннее бронирование",
INDEX(GRID!$B$17:$BI$27,MATCH(Q$7,GRID!$A$17:$A$27,0),MATCH(1,($U$2=GRID!$B$1:$BI$1)*(КАЛЕНДАРЬ!$AA27=GRID!$B$3:$BI$3), 0))*GRID!$B$66,
ROUNDUP(INDEX(GRID!$B$17:$BI$27,MATCH(Q$7,GRID!$A$17:$A$27,0),MATCH(1,($U$2=GRID!$B$1:$BI$1)*(КАЛЕНДАРЬ!$AA27=GRID!$B$3:$BI$3), 0))*GRID!$B$66*(1-GRID!$B$69),0))</f>
        <v>42840</v>
      </c>
      <c r="S203" s="47" cm="1">
        <f t="array" ref="S203">IF($I$2="Раннее бронирование",
INDEX(GRID!$B$4:$BI$14,MATCH(S$7,GRID!$A$4:$A$14,0),MATCH(1,($U$2=GRID!$B$1:$BI$1)*(КАЛЕНДАРЬ!$AA27=GRID!$B$3:$BI$3), 0))*GRID!$B$66,
ROUNDUP(INDEX(GRID!$B$4:$BI$14,MATCH(S$7,GRID!$A$4:$A$14,0),MATCH(1,($U$2=GRID!$B$1:$BI$1)*(КАЛЕНДАРЬ!$AA27=GRID!$B$3:$BI$3),0))*GRID!$B$66*(1-GRID!$B$69),0))</f>
        <v>51068</v>
      </c>
      <c r="T203" s="48" cm="1">
        <f t="array" ref="T203">IF($I$2="Раннее бронирование",
INDEX(GRID!$B$17:$BI$27,MATCH(S$7,GRID!$A$17:$A$27,0),MATCH(1,($U$2=GRID!$B$1:$BI$1)*(КАЛЕНДАРЬ!$AA27=GRID!$B$3:$BI$3), 0))*GRID!$B$66,
ROUNDUP(INDEX(GRID!$B$17:$BI$27,MATCH(S$7,GRID!$A$17:$A$27,0),MATCH(1,($U$2=GRID!$B$1:$BI$1)*(КАЛЕНДАРЬ!$AA27=GRID!$B$3:$BI$3), 0))*GRID!$B$66*(1-GRID!$B$69),0))</f>
        <v>52768</v>
      </c>
      <c r="U203" s="47" cm="1">
        <f t="array" ref="U203">IF($I$2="Раннее бронирование",
INDEX(GRID!$B$4:$BI$14,MATCH(U$7,GRID!$A$4:$A$14,0),MATCH(1,($U$2=GRID!$B$1:$BI$1)*(КАЛЕНДАРЬ!$AA27=GRID!$B$3:$BI$3), 0))*GRID!$B$66,
ROUNDUP(INDEX(GRID!$B$4:$BI$14,MATCH(U$7,GRID!$A$4:$A$14,0),MATCH(1,($U$2=GRID!$B$1:$BI$1)*(КАЛЕНДАРЬ!$AA27=GRID!$B$3:$BI$3),0))*GRID!$B$66*(1-GRID!$B$69),0))</f>
        <v>56440</v>
      </c>
      <c r="V203" s="48" cm="1">
        <f t="array" ref="V203">IF($I$2="Раннее бронирование",
INDEX(GRID!$B$17:$BI$27,MATCH(U$7,GRID!$A$17:$A$27,0),MATCH(1,($U$2=GRID!$B$1:$BI$1)*(КАЛЕНДАРЬ!$AA27=GRID!$B$3:$BI$3), 0))*GRID!$B$66,
ROUNDUP(INDEX(GRID!$B$17:$BI$27,MATCH(U$7,GRID!$A$17:$A$27,0),MATCH(1,($U$2=GRID!$B$1:$BI$1)*(КАЛЕНДАРЬ!$AA27=GRID!$B$3:$BI$3), 0))*GRID!$B$66*(1-GRID!$B$69),0))</f>
        <v>58140</v>
      </c>
      <c r="W203" s="47" cm="1">
        <f t="array" ref="W203">IF($I$2="Раннее бронирование",
INDEX(GRID!$B$4:$BI$14,MATCH(W$7,GRID!$A$4:$A$14,0),MATCH(1,($U$2=GRID!$B$1:$BI$1)*(КАЛЕНДАРЬ!$AA27=GRID!$B$3:$BI$3), 0))*GRID!$B$66,
ROUNDUP(INDEX(GRID!$B$4:$BI$14,MATCH(W$7,GRID!$A$4:$A$14,0),MATCH(1,($U$2=GRID!$B$1:$BI$1)*(КАЛЕНДАРЬ!$AA27=GRID!$B$3:$BI$3),0))*GRID!$B$66*(1-GRID!$B$69),0))</f>
        <v>206040</v>
      </c>
      <c r="X203" s="48" cm="1">
        <f t="array" ref="X203">IF($I$2="Раннее бронирование",
INDEX(GRID!$B$17:$BI$27,MATCH(W$7,GRID!$A$17:$A$27,0),MATCH(1,($U$2=GRID!$B$1:$BI$1)*(КАЛЕНДАРЬ!$AA27=GRID!$B$3:$BI$3), 0))*GRID!$B$66,
ROUNDUP(INDEX(GRID!$B$17:$BI$27,MATCH(W$7,GRID!$A$17:$A$27,0),MATCH(1,($U$2=GRID!$B$1:$BI$1)*(КАЛЕНДАРЬ!$AA27=GRID!$B$3:$BI$3), 0))*GRID!$B$66*(1-GRID!$B$69),0))</f>
        <v>207740</v>
      </c>
    </row>
    <row r="204" spans="1:24" hidden="1" x14ac:dyDescent="0.2">
      <c r="A204" s="117" t="s">
        <v>45</v>
      </c>
      <c r="B204" s="117">
        <v>25</v>
      </c>
      <c r="C204" s="47" cm="1">
        <f t="array" ref="C204">IF($I$2="Раннее бронирование",
INDEX(GRID!$B$4:$BI$14,MATCH(C$7,GRID!$A$4:$A$14,0),MATCH(1,($U$2=GRID!$B$1:$BI$1)*(КАЛЕНДАРЬ!$AA28=GRID!$B$3:$BI$3), 0))*GRID!$B$66,
ROUNDUP(INDEX(GRID!$B$4:$BI$14,MATCH(C$7,GRID!$A$4:$A$14,0),MATCH(1,($U$2=GRID!$B$1:$BI$1)*(КАЛЕНДАРЬ!$AA28=GRID!$B$3:$BI$3),0))*GRID!$B$66*(1-GRID!$B$69),0))</f>
        <v>18700</v>
      </c>
      <c r="D204" s="48" cm="1">
        <f t="array" ref="D204">IF($I$2="Раннее бронирование",
INDEX(GRID!$B$17:$BI$27,MATCH(C$7,GRID!$A$17:$A$27,0),MATCH(1,($U$2=GRID!$B$1:$BI$1)*(КАЛЕНДАРЬ!$AA28=GRID!$B$3:$BI$3), 0))*GRID!$B$66,
ROUNDUP(INDEX(GRID!$B$17:$BI$27,MATCH(C$7,GRID!$A$17:$A$27,0),MATCH(1,($U$2=GRID!$B$1:$BI$1)*(КАЛЕНДАРЬ!$AA28=GRID!$B$3:$BI$3), 0))*GRID!$B$66*(1-GRID!$B$69),0))</f>
        <v>20400</v>
      </c>
      <c r="E204" s="47" cm="1">
        <f t="array" ref="E204">IF($I$2="Раннее бронирование",
INDEX(GRID!$B$4:$BI$14,MATCH(E$7,GRID!$A$4:$A$14,0),MATCH(1,($U$2=GRID!$B$1:$BI$1)*(КАЛЕНДАРЬ!$AA28=GRID!$B$3:$BI$3), 0))*GRID!$B$66,
ROUNDUP(INDEX(GRID!$B$4:$BI$14,MATCH(E$7,GRID!$A$4:$A$14,0),MATCH(1,($U$2=GRID!$B$1:$BI$1)*(КАЛЕНДАРЬ!$AA28=GRID!$B$3:$BI$3),0))*GRID!$B$66*(1-GRID!$B$69),0))</f>
        <v>20808</v>
      </c>
      <c r="F204" s="48" cm="1">
        <f t="array" ref="F204">IF($I$2="Раннее бронирование",
INDEX(GRID!$B$17:$BI$27,MATCH(E$7,GRID!$A$17:$A$27,0),MATCH(1,($U$2=GRID!$B$1:$BI$1)*(КАЛЕНДАРЬ!$AA28=GRID!$B$3:$BI$3), 0))*GRID!$B$66,
ROUNDUP(INDEX(GRID!$B$17:$BI$27,MATCH(E$7,GRID!$A$17:$A$27,0),MATCH(1,($U$2=GRID!$B$1:$BI$1)*(КАЛЕНДАРЬ!$AA28=GRID!$B$3:$BI$3), 0))*GRID!$B$66*(1-GRID!$B$69),0))</f>
        <v>22508</v>
      </c>
      <c r="G204" s="47" cm="1">
        <f t="array" ref="G204">IF($I$2="Раннее бронирование",
INDEX(GRID!$B$4:$BI$14,MATCH(G$7,GRID!$A$4:$A$14,0),MATCH(1,($U$2=GRID!$B$1:$BI$1)*(КАЛЕНДАРЬ!$AA28=GRID!$B$3:$BI$3), 0))*GRID!$B$66,
ROUNDUP(INDEX(GRID!$B$4:$BI$14,MATCH(G$7,GRID!$A$4:$A$14,0),MATCH(1,($U$2=GRID!$B$1:$BI$1)*(КАЛЕНДАРЬ!$AA28=GRID!$B$3:$BI$3),0))*GRID!$B$66*(1-GRID!$B$69),0))</f>
        <v>23188</v>
      </c>
      <c r="H204" s="48" cm="1">
        <f t="array" ref="H204">IF($I$2="Раннее бронирование",
INDEX(GRID!$B$17:$BI$27,MATCH(G$7,GRID!$A$17:$A$27,0),MATCH(1,($U$2=GRID!$B$1:$BI$1)*(КАЛЕНДАРЬ!$AA28=GRID!$B$3:$BI$3), 0))*GRID!$B$66,
ROUNDUP(INDEX(GRID!$B$17:$BI$27,MATCH(G$7,GRID!$A$17:$A$27,0),MATCH(1,($U$2=GRID!$B$1:$BI$1)*(КАЛЕНДАРЬ!$AA28=GRID!$B$3:$BI$3), 0))*GRID!$B$66*(1-GRID!$B$69),0))</f>
        <v>24888</v>
      </c>
      <c r="I204" s="47" cm="1">
        <f t="array" ref="I204">IF($I$2="Раннее бронирование",
INDEX(GRID!$B$4:$BI$14,MATCH(I$7,GRID!$A$4:$A$14,0),MATCH(1,($U$2=GRID!$B$1:$BI$1)*(КАЛЕНДАРЬ!$AA28=GRID!$B$3:$BI$3), 0))*GRID!$B$66,
ROUNDUP(INDEX(GRID!$B$4:$BI$14,MATCH(I$7,GRID!$A$4:$A$14,0),MATCH(1,($U$2=GRID!$B$1:$BI$1)*(КАЛЕНДАРЬ!$AA28=GRID!$B$3:$BI$3),0))*GRID!$B$66*(1-GRID!$B$69),0))</f>
        <v>25840</v>
      </c>
      <c r="J204" s="48" cm="1">
        <f t="array" ref="J204">IF($I$2="Раннее бронирование",
INDEX(GRID!$B$17:$BI$27,MATCH(I$7,GRID!$A$17:$A$27,0),MATCH(1,($U$2=GRID!$B$1:$BI$1)*(КАЛЕНДАРЬ!$AA28=GRID!$B$3:$BI$3), 0))*GRID!$B$66,
ROUNDUP(INDEX(GRID!$B$17:$BI$27,MATCH(I$7,GRID!$A$17:$A$27,0),MATCH(1,($U$2=GRID!$B$1:$BI$1)*(КАЛЕНДАРЬ!$AA28=GRID!$B$3:$BI$3), 0))*GRID!$B$66*(1-GRID!$B$69),0))</f>
        <v>27540</v>
      </c>
      <c r="K204" s="47" cm="1">
        <f t="array" ref="K204">IF($I$2="Раннее бронирование",
INDEX(GRID!$B$4:$BI$14,MATCH(K$7,GRID!$A$4:$A$14,0),MATCH(1,($U$2=GRID!$B$1:$BI$1)*(КАЛЕНДАРЬ!$AA28=GRID!$B$3:$BI$3), 0))*GRID!$B$66,
ROUNDUP(INDEX(GRID!$B$4:$BI$14,MATCH(K$7,GRID!$A$4:$A$14,0),MATCH(1,($U$2=GRID!$B$1:$BI$1)*(КАЛЕНДАРЬ!$AA28=GRID!$B$3:$BI$3),0))*GRID!$B$66*(1-GRID!$B$69),0))</f>
        <v>28764</v>
      </c>
      <c r="L204" s="48" cm="1">
        <f t="array" ref="L204">IF($I$2="Раннее бронирование",
INDEX(GRID!$B$17:$BI$27,MATCH(K$7,GRID!$A$17:$A$27,0),MATCH(1,($U$2=GRID!$B$1:$BI$1)*(КАЛЕНДАРЬ!$AA28=GRID!$B$3:$BI$3), 0))*GRID!$B$66,
ROUNDUP(INDEX(GRID!$B$17:$BI$27,MATCH(K$7,GRID!$A$17:$A$27,0),MATCH(1,($U$2=GRID!$B$1:$BI$1)*(КАЛЕНДАРЬ!$AA28=GRID!$B$3:$BI$3), 0))*GRID!$B$66*(1-GRID!$B$69),0))</f>
        <v>30464</v>
      </c>
      <c r="M204" s="47" cm="1">
        <f t="array" ref="M204">IF($I$2="Раннее бронирование",
INDEX(GRID!$B$4:$BI$14,MATCH(M$7,GRID!$A$4:$A$14,0),MATCH(1,($U$2=GRID!$B$1:$BI$1)*(КАЛЕНДАРЬ!$AA28=GRID!$B$3:$BI$3), 0))*GRID!$B$66,
ROUNDUP(INDEX(GRID!$B$4:$BI$14,MATCH(M$7,GRID!$A$4:$A$14,0),MATCH(1,($U$2=GRID!$B$1:$BI$1)*(КАЛЕНДАРЬ!$AA28=GRID!$B$3:$BI$3),0))*GRID!$B$66*(1-GRID!$B$69),0))</f>
        <v>32028</v>
      </c>
      <c r="N204" s="48" cm="1">
        <f t="array" ref="N204">IF($I$2="Раннее бронирование",
INDEX(GRID!$B$17:$BI$27,MATCH(M$7,GRID!$A$17:$A$27,0),MATCH(1,($U$2=GRID!$B$1:$BI$1)*(КАЛЕНДАРЬ!$AA28=GRID!$B$3:$BI$3), 0))*GRID!$B$66,
ROUNDUP(INDEX(GRID!$B$17:$BI$27,MATCH(M$7,GRID!$A$17:$A$27,0),MATCH(1,($U$2=GRID!$B$1:$BI$1)*(КАЛЕНДАРЬ!$AA28=GRID!$B$3:$BI$3), 0))*GRID!$B$66*(1-GRID!$B$69),0))</f>
        <v>33728</v>
      </c>
      <c r="O204" s="47" cm="1">
        <f t="array" ref="O204">IF($I$2="Раннее бронирование",
INDEX(GRID!$B$4:$BI$14,MATCH(O$7,GRID!$A$4:$A$14,0),MATCH(1,($U$2=GRID!$B$1:$BI$1)*(КАЛЕНДАРЬ!$AA28=GRID!$B$3:$BI$3), 0))*GRID!$B$66,
ROUNDUP(INDEX(GRID!$B$4:$BI$14,MATCH(O$7,GRID!$A$4:$A$14,0),MATCH(1,($U$2=GRID!$B$1:$BI$1)*(КАЛЕНДАРЬ!$AA28=GRID!$B$3:$BI$3),0))*GRID!$B$66*(1-GRID!$B$69),0))</f>
        <v>36380</v>
      </c>
      <c r="P204" s="48" cm="1">
        <f t="array" ref="P204">IF($I$2="Раннее бронирование",
INDEX(GRID!$B$17:$BI$27,MATCH(O$7,GRID!$A$17:$A$27,0),MATCH(1,($U$2=GRID!$B$1:$BI$1)*(КАЛЕНДАРЬ!$AA28=GRID!$B$3:$BI$3), 0))*GRID!$B$66,
ROUNDUP(INDEX(GRID!$B$17:$BI$27,MATCH(O$7,GRID!$A$17:$A$27,0),MATCH(1,($U$2=GRID!$B$1:$BI$1)*(КАЛЕНДАРЬ!$AA28=GRID!$B$3:$BI$3), 0))*GRID!$B$66*(1-GRID!$B$69),0))</f>
        <v>38080</v>
      </c>
      <c r="Q204" s="47" cm="1">
        <f t="array" ref="Q204">IF($I$2="Раннее бронирование",
INDEX(GRID!$B$4:$BI$14,MATCH(Q$7,GRID!$A$4:$A$14,0),MATCH(1,($U$2=GRID!$B$1:$BI$1)*(КАЛЕНДАРЬ!$AA28=GRID!$B$3:$BI$3), 0))*GRID!$B$66,
ROUNDUP(INDEX(GRID!$B$4:$BI$14,MATCH(Q$7,GRID!$A$4:$A$14,0),MATCH(1,($U$2=GRID!$B$1:$BI$1)*(КАЛЕНДАРЬ!$AA28=GRID!$B$3:$BI$3),0))*GRID!$B$66*(1-GRID!$B$69),0))</f>
        <v>41140</v>
      </c>
      <c r="R204" s="48" cm="1">
        <f t="array" ref="R204">IF($I$2="Раннее бронирование",
INDEX(GRID!$B$17:$BI$27,MATCH(Q$7,GRID!$A$17:$A$27,0),MATCH(1,($U$2=GRID!$B$1:$BI$1)*(КАЛЕНДАРЬ!$AA28=GRID!$B$3:$BI$3), 0))*GRID!$B$66,
ROUNDUP(INDEX(GRID!$B$17:$BI$27,MATCH(Q$7,GRID!$A$17:$A$27,0),MATCH(1,($U$2=GRID!$B$1:$BI$1)*(КАЛЕНДАРЬ!$AA28=GRID!$B$3:$BI$3), 0))*GRID!$B$66*(1-GRID!$B$69),0))</f>
        <v>42840</v>
      </c>
      <c r="S204" s="47" cm="1">
        <f t="array" ref="S204">IF($I$2="Раннее бронирование",
INDEX(GRID!$B$4:$BI$14,MATCH(S$7,GRID!$A$4:$A$14,0),MATCH(1,($U$2=GRID!$B$1:$BI$1)*(КАЛЕНДАРЬ!$AA28=GRID!$B$3:$BI$3), 0))*GRID!$B$66,
ROUNDUP(INDEX(GRID!$B$4:$BI$14,MATCH(S$7,GRID!$A$4:$A$14,0),MATCH(1,($U$2=GRID!$B$1:$BI$1)*(КАЛЕНДАРЬ!$AA28=GRID!$B$3:$BI$3),0))*GRID!$B$66*(1-GRID!$B$69),0))</f>
        <v>51068</v>
      </c>
      <c r="T204" s="48" cm="1">
        <f t="array" ref="T204">IF($I$2="Раннее бронирование",
INDEX(GRID!$B$17:$BI$27,MATCH(S$7,GRID!$A$17:$A$27,0),MATCH(1,($U$2=GRID!$B$1:$BI$1)*(КАЛЕНДАРЬ!$AA28=GRID!$B$3:$BI$3), 0))*GRID!$B$66,
ROUNDUP(INDEX(GRID!$B$17:$BI$27,MATCH(S$7,GRID!$A$17:$A$27,0),MATCH(1,($U$2=GRID!$B$1:$BI$1)*(КАЛЕНДАРЬ!$AA28=GRID!$B$3:$BI$3), 0))*GRID!$B$66*(1-GRID!$B$69),0))</f>
        <v>52768</v>
      </c>
      <c r="U204" s="47" cm="1">
        <f t="array" ref="U204">IF($I$2="Раннее бронирование",
INDEX(GRID!$B$4:$BI$14,MATCH(U$7,GRID!$A$4:$A$14,0),MATCH(1,($U$2=GRID!$B$1:$BI$1)*(КАЛЕНДАРЬ!$AA28=GRID!$B$3:$BI$3), 0))*GRID!$B$66,
ROUNDUP(INDEX(GRID!$B$4:$BI$14,MATCH(U$7,GRID!$A$4:$A$14,0),MATCH(1,($U$2=GRID!$B$1:$BI$1)*(КАЛЕНДАРЬ!$AA28=GRID!$B$3:$BI$3),0))*GRID!$B$66*(1-GRID!$B$69),0))</f>
        <v>56440</v>
      </c>
      <c r="V204" s="48" cm="1">
        <f t="array" ref="V204">IF($I$2="Раннее бронирование",
INDEX(GRID!$B$17:$BI$27,MATCH(U$7,GRID!$A$17:$A$27,0),MATCH(1,($U$2=GRID!$B$1:$BI$1)*(КАЛЕНДАРЬ!$AA28=GRID!$B$3:$BI$3), 0))*GRID!$B$66,
ROUNDUP(INDEX(GRID!$B$17:$BI$27,MATCH(U$7,GRID!$A$17:$A$27,0),MATCH(1,($U$2=GRID!$B$1:$BI$1)*(КАЛЕНДАРЬ!$AA28=GRID!$B$3:$BI$3), 0))*GRID!$B$66*(1-GRID!$B$69),0))</f>
        <v>58140</v>
      </c>
      <c r="W204" s="47" cm="1">
        <f t="array" ref="W204">IF($I$2="Раннее бронирование",
INDEX(GRID!$B$4:$BI$14,MATCH(W$7,GRID!$A$4:$A$14,0),MATCH(1,($U$2=GRID!$B$1:$BI$1)*(КАЛЕНДАРЬ!$AA28=GRID!$B$3:$BI$3), 0))*GRID!$B$66,
ROUNDUP(INDEX(GRID!$B$4:$BI$14,MATCH(W$7,GRID!$A$4:$A$14,0),MATCH(1,($U$2=GRID!$B$1:$BI$1)*(КАЛЕНДАРЬ!$AA28=GRID!$B$3:$BI$3),0))*GRID!$B$66*(1-GRID!$B$69),0))</f>
        <v>206040</v>
      </c>
      <c r="X204" s="48" cm="1">
        <f t="array" ref="X204">IF($I$2="Раннее бронирование",
INDEX(GRID!$B$17:$BI$27,MATCH(W$7,GRID!$A$17:$A$27,0),MATCH(1,($U$2=GRID!$B$1:$BI$1)*(КАЛЕНДАРЬ!$AA28=GRID!$B$3:$BI$3), 0))*GRID!$B$66,
ROUNDUP(INDEX(GRID!$B$17:$BI$27,MATCH(W$7,GRID!$A$17:$A$27,0),MATCH(1,($U$2=GRID!$B$1:$BI$1)*(КАЛЕНДАРЬ!$AA28=GRID!$B$3:$BI$3), 0))*GRID!$B$66*(1-GRID!$B$69),0))</f>
        <v>207740</v>
      </c>
    </row>
    <row r="205" spans="1:24" hidden="1" x14ac:dyDescent="0.2">
      <c r="A205" s="117" t="s">
        <v>46</v>
      </c>
      <c r="B205" s="117">
        <v>26</v>
      </c>
      <c r="C205" s="47" cm="1">
        <f t="array" ref="C205">IF($I$2="Раннее бронирование",
INDEX(GRID!$B$4:$BI$14,MATCH(C$7,GRID!$A$4:$A$14,0),MATCH(1,($U$2=GRID!$B$1:$BI$1)*(КАЛЕНДАРЬ!$AA29=GRID!$B$3:$BI$3), 0))*GRID!$B$66,
ROUNDUP(INDEX(GRID!$B$4:$BI$14,MATCH(C$7,GRID!$A$4:$A$14,0),MATCH(1,($U$2=GRID!$B$1:$BI$1)*(КАЛЕНДАРЬ!$AA29=GRID!$B$3:$BI$3),0))*GRID!$B$66*(1-GRID!$B$69),0))</f>
        <v>18700</v>
      </c>
      <c r="D205" s="48" cm="1">
        <f t="array" ref="D205">IF($I$2="Раннее бронирование",
INDEX(GRID!$B$17:$BI$27,MATCH(C$7,GRID!$A$17:$A$27,0),MATCH(1,($U$2=GRID!$B$1:$BI$1)*(КАЛЕНДАРЬ!$AA29=GRID!$B$3:$BI$3), 0))*GRID!$B$66,
ROUNDUP(INDEX(GRID!$B$17:$BI$27,MATCH(C$7,GRID!$A$17:$A$27,0),MATCH(1,($U$2=GRID!$B$1:$BI$1)*(КАЛЕНДАРЬ!$AA29=GRID!$B$3:$BI$3), 0))*GRID!$B$66*(1-GRID!$B$69),0))</f>
        <v>20400</v>
      </c>
      <c r="E205" s="47" cm="1">
        <f t="array" ref="E205">IF($I$2="Раннее бронирование",
INDEX(GRID!$B$4:$BI$14,MATCH(E$7,GRID!$A$4:$A$14,0),MATCH(1,($U$2=GRID!$B$1:$BI$1)*(КАЛЕНДАРЬ!$AA29=GRID!$B$3:$BI$3), 0))*GRID!$B$66,
ROUNDUP(INDEX(GRID!$B$4:$BI$14,MATCH(E$7,GRID!$A$4:$A$14,0),MATCH(1,($U$2=GRID!$B$1:$BI$1)*(КАЛЕНДАРЬ!$AA29=GRID!$B$3:$BI$3),0))*GRID!$B$66*(1-GRID!$B$69),0))</f>
        <v>20808</v>
      </c>
      <c r="F205" s="48" cm="1">
        <f t="array" ref="F205">IF($I$2="Раннее бронирование",
INDEX(GRID!$B$17:$BI$27,MATCH(E$7,GRID!$A$17:$A$27,0),MATCH(1,($U$2=GRID!$B$1:$BI$1)*(КАЛЕНДАРЬ!$AA29=GRID!$B$3:$BI$3), 0))*GRID!$B$66,
ROUNDUP(INDEX(GRID!$B$17:$BI$27,MATCH(E$7,GRID!$A$17:$A$27,0),MATCH(1,($U$2=GRID!$B$1:$BI$1)*(КАЛЕНДАРЬ!$AA29=GRID!$B$3:$BI$3), 0))*GRID!$B$66*(1-GRID!$B$69),0))</f>
        <v>22508</v>
      </c>
      <c r="G205" s="47" cm="1">
        <f t="array" ref="G205">IF($I$2="Раннее бронирование",
INDEX(GRID!$B$4:$BI$14,MATCH(G$7,GRID!$A$4:$A$14,0),MATCH(1,($U$2=GRID!$B$1:$BI$1)*(КАЛЕНДАРЬ!$AA29=GRID!$B$3:$BI$3), 0))*GRID!$B$66,
ROUNDUP(INDEX(GRID!$B$4:$BI$14,MATCH(G$7,GRID!$A$4:$A$14,0),MATCH(1,($U$2=GRID!$B$1:$BI$1)*(КАЛЕНДАРЬ!$AA29=GRID!$B$3:$BI$3),0))*GRID!$B$66*(1-GRID!$B$69),0))</f>
        <v>23188</v>
      </c>
      <c r="H205" s="48" cm="1">
        <f t="array" ref="H205">IF($I$2="Раннее бронирование",
INDEX(GRID!$B$17:$BI$27,MATCH(G$7,GRID!$A$17:$A$27,0),MATCH(1,($U$2=GRID!$B$1:$BI$1)*(КАЛЕНДАРЬ!$AA29=GRID!$B$3:$BI$3), 0))*GRID!$B$66,
ROUNDUP(INDEX(GRID!$B$17:$BI$27,MATCH(G$7,GRID!$A$17:$A$27,0),MATCH(1,($U$2=GRID!$B$1:$BI$1)*(КАЛЕНДАРЬ!$AA29=GRID!$B$3:$BI$3), 0))*GRID!$B$66*(1-GRID!$B$69),0))</f>
        <v>24888</v>
      </c>
      <c r="I205" s="47" cm="1">
        <f t="array" ref="I205">IF($I$2="Раннее бронирование",
INDEX(GRID!$B$4:$BI$14,MATCH(I$7,GRID!$A$4:$A$14,0),MATCH(1,($U$2=GRID!$B$1:$BI$1)*(КАЛЕНДАРЬ!$AA29=GRID!$B$3:$BI$3), 0))*GRID!$B$66,
ROUNDUP(INDEX(GRID!$B$4:$BI$14,MATCH(I$7,GRID!$A$4:$A$14,0),MATCH(1,($U$2=GRID!$B$1:$BI$1)*(КАЛЕНДАРЬ!$AA29=GRID!$B$3:$BI$3),0))*GRID!$B$66*(1-GRID!$B$69),0))</f>
        <v>25840</v>
      </c>
      <c r="J205" s="48" cm="1">
        <f t="array" ref="J205">IF($I$2="Раннее бронирование",
INDEX(GRID!$B$17:$BI$27,MATCH(I$7,GRID!$A$17:$A$27,0),MATCH(1,($U$2=GRID!$B$1:$BI$1)*(КАЛЕНДАРЬ!$AA29=GRID!$B$3:$BI$3), 0))*GRID!$B$66,
ROUNDUP(INDEX(GRID!$B$17:$BI$27,MATCH(I$7,GRID!$A$17:$A$27,0),MATCH(1,($U$2=GRID!$B$1:$BI$1)*(КАЛЕНДАРЬ!$AA29=GRID!$B$3:$BI$3), 0))*GRID!$B$66*(1-GRID!$B$69),0))</f>
        <v>27540</v>
      </c>
      <c r="K205" s="47" cm="1">
        <f t="array" ref="K205">IF($I$2="Раннее бронирование",
INDEX(GRID!$B$4:$BI$14,MATCH(K$7,GRID!$A$4:$A$14,0),MATCH(1,($U$2=GRID!$B$1:$BI$1)*(КАЛЕНДАРЬ!$AA29=GRID!$B$3:$BI$3), 0))*GRID!$B$66,
ROUNDUP(INDEX(GRID!$B$4:$BI$14,MATCH(K$7,GRID!$A$4:$A$14,0),MATCH(1,($U$2=GRID!$B$1:$BI$1)*(КАЛЕНДАРЬ!$AA29=GRID!$B$3:$BI$3),0))*GRID!$B$66*(1-GRID!$B$69),0))</f>
        <v>28764</v>
      </c>
      <c r="L205" s="48" cm="1">
        <f t="array" ref="L205">IF($I$2="Раннее бронирование",
INDEX(GRID!$B$17:$BI$27,MATCH(K$7,GRID!$A$17:$A$27,0),MATCH(1,($U$2=GRID!$B$1:$BI$1)*(КАЛЕНДАРЬ!$AA29=GRID!$B$3:$BI$3), 0))*GRID!$B$66,
ROUNDUP(INDEX(GRID!$B$17:$BI$27,MATCH(K$7,GRID!$A$17:$A$27,0),MATCH(1,($U$2=GRID!$B$1:$BI$1)*(КАЛЕНДАРЬ!$AA29=GRID!$B$3:$BI$3), 0))*GRID!$B$66*(1-GRID!$B$69),0))</f>
        <v>30464</v>
      </c>
      <c r="M205" s="47" cm="1">
        <f t="array" ref="M205">IF($I$2="Раннее бронирование",
INDEX(GRID!$B$4:$BI$14,MATCH(M$7,GRID!$A$4:$A$14,0),MATCH(1,($U$2=GRID!$B$1:$BI$1)*(КАЛЕНДАРЬ!$AA29=GRID!$B$3:$BI$3), 0))*GRID!$B$66,
ROUNDUP(INDEX(GRID!$B$4:$BI$14,MATCH(M$7,GRID!$A$4:$A$14,0),MATCH(1,($U$2=GRID!$B$1:$BI$1)*(КАЛЕНДАРЬ!$AA29=GRID!$B$3:$BI$3),0))*GRID!$B$66*(1-GRID!$B$69),0))</f>
        <v>32028</v>
      </c>
      <c r="N205" s="48" cm="1">
        <f t="array" ref="N205">IF($I$2="Раннее бронирование",
INDEX(GRID!$B$17:$BI$27,MATCH(M$7,GRID!$A$17:$A$27,0),MATCH(1,($U$2=GRID!$B$1:$BI$1)*(КАЛЕНДАРЬ!$AA29=GRID!$B$3:$BI$3), 0))*GRID!$B$66,
ROUNDUP(INDEX(GRID!$B$17:$BI$27,MATCH(M$7,GRID!$A$17:$A$27,0),MATCH(1,($U$2=GRID!$B$1:$BI$1)*(КАЛЕНДАРЬ!$AA29=GRID!$B$3:$BI$3), 0))*GRID!$B$66*(1-GRID!$B$69),0))</f>
        <v>33728</v>
      </c>
      <c r="O205" s="47" cm="1">
        <f t="array" ref="O205">IF($I$2="Раннее бронирование",
INDEX(GRID!$B$4:$BI$14,MATCH(O$7,GRID!$A$4:$A$14,0),MATCH(1,($U$2=GRID!$B$1:$BI$1)*(КАЛЕНДАРЬ!$AA29=GRID!$B$3:$BI$3), 0))*GRID!$B$66,
ROUNDUP(INDEX(GRID!$B$4:$BI$14,MATCH(O$7,GRID!$A$4:$A$14,0),MATCH(1,($U$2=GRID!$B$1:$BI$1)*(КАЛЕНДАРЬ!$AA29=GRID!$B$3:$BI$3),0))*GRID!$B$66*(1-GRID!$B$69),0))</f>
        <v>36380</v>
      </c>
      <c r="P205" s="48" cm="1">
        <f t="array" ref="P205">IF($I$2="Раннее бронирование",
INDEX(GRID!$B$17:$BI$27,MATCH(O$7,GRID!$A$17:$A$27,0),MATCH(1,($U$2=GRID!$B$1:$BI$1)*(КАЛЕНДАРЬ!$AA29=GRID!$B$3:$BI$3), 0))*GRID!$B$66,
ROUNDUP(INDEX(GRID!$B$17:$BI$27,MATCH(O$7,GRID!$A$17:$A$27,0),MATCH(1,($U$2=GRID!$B$1:$BI$1)*(КАЛЕНДАРЬ!$AA29=GRID!$B$3:$BI$3), 0))*GRID!$B$66*(1-GRID!$B$69),0))</f>
        <v>38080</v>
      </c>
      <c r="Q205" s="47" cm="1">
        <f t="array" ref="Q205">IF($I$2="Раннее бронирование",
INDEX(GRID!$B$4:$BI$14,MATCH(Q$7,GRID!$A$4:$A$14,0),MATCH(1,($U$2=GRID!$B$1:$BI$1)*(КАЛЕНДАРЬ!$AA29=GRID!$B$3:$BI$3), 0))*GRID!$B$66,
ROUNDUP(INDEX(GRID!$B$4:$BI$14,MATCH(Q$7,GRID!$A$4:$A$14,0),MATCH(1,($U$2=GRID!$B$1:$BI$1)*(КАЛЕНДАРЬ!$AA29=GRID!$B$3:$BI$3),0))*GRID!$B$66*(1-GRID!$B$69),0))</f>
        <v>41140</v>
      </c>
      <c r="R205" s="48" cm="1">
        <f t="array" ref="R205">IF($I$2="Раннее бронирование",
INDEX(GRID!$B$17:$BI$27,MATCH(Q$7,GRID!$A$17:$A$27,0),MATCH(1,($U$2=GRID!$B$1:$BI$1)*(КАЛЕНДАРЬ!$AA29=GRID!$B$3:$BI$3), 0))*GRID!$B$66,
ROUNDUP(INDEX(GRID!$B$17:$BI$27,MATCH(Q$7,GRID!$A$17:$A$27,0),MATCH(1,($U$2=GRID!$B$1:$BI$1)*(КАЛЕНДАРЬ!$AA29=GRID!$B$3:$BI$3), 0))*GRID!$B$66*(1-GRID!$B$69),0))</f>
        <v>42840</v>
      </c>
      <c r="S205" s="47" cm="1">
        <f t="array" ref="S205">IF($I$2="Раннее бронирование",
INDEX(GRID!$B$4:$BI$14,MATCH(S$7,GRID!$A$4:$A$14,0),MATCH(1,($U$2=GRID!$B$1:$BI$1)*(КАЛЕНДАРЬ!$AA29=GRID!$B$3:$BI$3), 0))*GRID!$B$66,
ROUNDUP(INDEX(GRID!$B$4:$BI$14,MATCH(S$7,GRID!$A$4:$A$14,0),MATCH(1,($U$2=GRID!$B$1:$BI$1)*(КАЛЕНДАРЬ!$AA29=GRID!$B$3:$BI$3),0))*GRID!$B$66*(1-GRID!$B$69),0))</f>
        <v>51068</v>
      </c>
      <c r="T205" s="48" cm="1">
        <f t="array" ref="T205">IF($I$2="Раннее бронирование",
INDEX(GRID!$B$17:$BI$27,MATCH(S$7,GRID!$A$17:$A$27,0),MATCH(1,($U$2=GRID!$B$1:$BI$1)*(КАЛЕНДАРЬ!$AA29=GRID!$B$3:$BI$3), 0))*GRID!$B$66,
ROUNDUP(INDEX(GRID!$B$17:$BI$27,MATCH(S$7,GRID!$A$17:$A$27,0),MATCH(1,($U$2=GRID!$B$1:$BI$1)*(КАЛЕНДАРЬ!$AA29=GRID!$B$3:$BI$3), 0))*GRID!$B$66*(1-GRID!$B$69),0))</f>
        <v>52768</v>
      </c>
      <c r="U205" s="47" cm="1">
        <f t="array" ref="U205">IF($I$2="Раннее бронирование",
INDEX(GRID!$B$4:$BI$14,MATCH(U$7,GRID!$A$4:$A$14,0),MATCH(1,($U$2=GRID!$B$1:$BI$1)*(КАЛЕНДАРЬ!$AA29=GRID!$B$3:$BI$3), 0))*GRID!$B$66,
ROUNDUP(INDEX(GRID!$B$4:$BI$14,MATCH(U$7,GRID!$A$4:$A$14,0),MATCH(1,($U$2=GRID!$B$1:$BI$1)*(КАЛЕНДАРЬ!$AA29=GRID!$B$3:$BI$3),0))*GRID!$B$66*(1-GRID!$B$69),0))</f>
        <v>56440</v>
      </c>
      <c r="V205" s="48" cm="1">
        <f t="array" ref="V205">IF($I$2="Раннее бронирование",
INDEX(GRID!$B$17:$BI$27,MATCH(U$7,GRID!$A$17:$A$27,0),MATCH(1,($U$2=GRID!$B$1:$BI$1)*(КАЛЕНДАРЬ!$AA29=GRID!$B$3:$BI$3), 0))*GRID!$B$66,
ROUNDUP(INDEX(GRID!$B$17:$BI$27,MATCH(U$7,GRID!$A$17:$A$27,0),MATCH(1,($U$2=GRID!$B$1:$BI$1)*(КАЛЕНДАРЬ!$AA29=GRID!$B$3:$BI$3), 0))*GRID!$B$66*(1-GRID!$B$69),0))</f>
        <v>58140</v>
      </c>
      <c r="W205" s="47" cm="1">
        <f t="array" ref="W205">IF($I$2="Раннее бронирование",
INDEX(GRID!$B$4:$BI$14,MATCH(W$7,GRID!$A$4:$A$14,0),MATCH(1,($U$2=GRID!$B$1:$BI$1)*(КАЛЕНДАРЬ!$AA29=GRID!$B$3:$BI$3), 0))*GRID!$B$66,
ROUNDUP(INDEX(GRID!$B$4:$BI$14,MATCH(W$7,GRID!$A$4:$A$14,0),MATCH(1,($U$2=GRID!$B$1:$BI$1)*(КАЛЕНДАРЬ!$AA29=GRID!$B$3:$BI$3),0))*GRID!$B$66*(1-GRID!$B$69),0))</f>
        <v>206040</v>
      </c>
      <c r="X205" s="48" cm="1">
        <f t="array" ref="X205">IF($I$2="Раннее бронирование",
INDEX(GRID!$B$17:$BI$27,MATCH(W$7,GRID!$A$17:$A$27,0),MATCH(1,($U$2=GRID!$B$1:$BI$1)*(КАЛЕНДАРЬ!$AA29=GRID!$B$3:$BI$3), 0))*GRID!$B$66,
ROUNDUP(INDEX(GRID!$B$17:$BI$27,MATCH(W$7,GRID!$A$17:$A$27,0),MATCH(1,($U$2=GRID!$B$1:$BI$1)*(КАЛЕНДАРЬ!$AA29=GRID!$B$3:$BI$3), 0))*GRID!$B$66*(1-GRID!$B$69),0))</f>
        <v>207740</v>
      </c>
    </row>
    <row r="206" spans="1:24" hidden="1" x14ac:dyDescent="0.2">
      <c r="A206" s="117" t="s">
        <v>47</v>
      </c>
      <c r="B206" s="117">
        <v>27</v>
      </c>
      <c r="C206" s="47" cm="1">
        <f t="array" ref="C206">IF($I$2="Раннее бронирование",
INDEX(GRID!$B$4:$BI$14,MATCH(C$7,GRID!$A$4:$A$14,0),MATCH(1,($U$2=GRID!$B$1:$BI$1)*(КАЛЕНДАРЬ!$AA30=GRID!$B$3:$BI$3), 0))*GRID!$B$66,
ROUNDUP(INDEX(GRID!$B$4:$BI$14,MATCH(C$7,GRID!$A$4:$A$14,0),MATCH(1,($U$2=GRID!$B$1:$BI$1)*(КАЛЕНДАРЬ!$AA30=GRID!$B$3:$BI$3),0))*GRID!$B$66*(1-GRID!$B$69),0))</f>
        <v>12920</v>
      </c>
      <c r="D206" s="48" cm="1">
        <f t="array" ref="D206">IF($I$2="Раннее бронирование",
INDEX(GRID!$B$17:$BI$27,MATCH(C$7,GRID!$A$17:$A$27,0),MATCH(1,($U$2=GRID!$B$1:$BI$1)*(КАЛЕНДАРЬ!$AA30=GRID!$B$3:$BI$3), 0))*GRID!$B$66,
ROUNDUP(INDEX(GRID!$B$17:$BI$27,MATCH(C$7,GRID!$A$17:$A$27,0),MATCH(1,($U$2=GRID!$B$1:$BI$1)*(КАЛЕНДАРЬ!$AA30=GRID!$B$3:$BI$3), 0))*GRID!$B$66*(1-GRID!$B$69),0))</f>
        <v>14620</v>
      </c>
      <c r="E206" s="47" cm="1">
        <f t="array" ref="E206">IF($I$2="Раннее бронирование",
INDEX(GRID!$B$4:$BI$14,MATCH(E$7,GRID!$A$4:$A$14,0),MATCH(1,($U$2=GRID!$B$1:$BI$1)*(КАЛЕНДАРЬ!$AA30=GRID!$B$3:$BI$3), 0))*GRID!$B$66,
ROUNDUP(INDEX(GRID!$B$4:$BI$14,MATCH(E$7,GRID!$A$4:$A$14,0),MATCH(1,($U$2=GRID!$B$1:$BI$1)*(КАЛЕНДАРЬ!$AA30=GRID!$B$3:$BI$3),0))*GRID!$B$66*(1-GRID!$B$69),0))</f>
        <v>14212</v>
      </c>
      <c r="F206" s="48" cm="1">
        <f t="array" ref="F206">IF($I$2="Раннее бронирование",
INDEX(GRID!$B$17:$BI$27,MATCH(E$7,GRID!$A$17:$A$27,0),MATCH(1,($U$2=GRID!$B$1:$BI$1)*(КАЛЕНДАРЬ!$AA30=GRID!$B$3:$BI$3), 0))*GRID!$B$66,
ROUNDUP(INDEX(GRID!$B$17:$BI$27,MATCH(E$7,GRID!$A$17:$A$27,0),MATCH(1,($U$2=GRID!$B$1:$BI$1)*(КАЛЕНДАРЬ!$AA30=GRID!$B$3:$BI$3), 0))*GRID!$B$66*(1-GRID!$B$69),0))</f>
        <v>15912</v>
      </c>
      <c r="G206" s="47" cm="1">
        <f t="array" ref="G206">IF($I$2="Раннее бронирование",
INDEX(GRID!$B$4:$BI$14,MATCH(G$7,GRID!$A$4:$A$14,0),MATCH(1,($U$2=GRID!$B$1:$BI$1)*(КАЛЕНДАРЬ!$AA30=GRID!$B$3:$BI$3), 0))*GRID!$B$66,
ROUNDUP(INDEX(GRID!$B$4:$BI$14,MATCH(G$7,GRID!$A$4:$A$14,0),MATCH(1,($U$2=GRID!$B$1:$BI$1)*(КАЛЕНДАРЬ!$AA30=GRID!$B$3:$BI$3),0))*GRID!$B$66*(1-GRID!$B$69),0))</f>
        <v>15572</v>
      </c>
      <c r="H206" s="48" cm="1">
        <f t="array" ref="H206">IF($I$2="Раннее бронирование",
INDEX(GRID!$B$17:$BI$27,MATCH(G$7,GRID!$A$17:$A$27,0),MATCH(1,($U$2=GRID!$B$1:$BI$1)*(КАЛЕНДАРЬ!$AA30=GRID!$B$3:$BI$3), 0))*GRID!$B$66,
ROUNDUP(INDEX(GRID!$B$17:$BI$27,MATCH(G$7,GRID!$A$17:$A$27,0),MATCH(1,($U$2=GRID!$B$1:$BI$1)*(КАЛЕНДАРЬ!$AA30=GRID!$B$3:$BI$3), 0))*GRID!$B$66*(1-GRID!$B$69),0))</f>
        <v>17272</v>
      </c>
      <c r="I206" s="47" cm="1">
        <f t="array" ref="I206">IF($I$2="Раннее бронирование",
INDEX(GRID!$B$4:$BI$14,MATCH(I$7,GRID!$A$4:$A$14,0),MATCH(1,($U$2=GRID!$B$1:$BI$1)*(КАЛЕНДАРЬ!$AA30=GRID!$B$3:$BI$3), 0))*GRID!$B$66,
ROUNDUP(INDEX(GRID!$B$4:$BI$14,MATCH(I$7,GRID!$A$4:$A$14,0),MATCH(1,($U$2=GRID!$B$1:$BI$1)*(КАЛЕНДАРЬ!$AA30=GRID!$B$3:$BI$3),0))*GRID!$B$66*(1-GRID!$B$69),0))</f>
        <v>17068</v>
      </c>
      <c r="J206" s="48" cm="1">
        <f t="array" ref="J206">IF($I$2="Раннее бронирование",
INDEX(GRID!$B$17:$BI$27,MATCH(I$7,GRID!$A$17:$A$27,0),MATCH(1,($U$2=GRID!$B$1:$BI$1)*(КАЛЕНДАРЬ!$AA30=GRID!$B$3:$BI$3), 0))*GRID!$B$66,
ROUNDUP(INDEX(GRID!$B$17:$BI$27,MATCH(I$7,GRID!$A$17:$A$27,0),MATCH(1,($U$2=GRID!$B$1:$BI$1)*(КАЛЕНДАРЬ!$AA30=GRID!$B$3:$BI$3), 0))*GRID!$B$66*(1-GRID!$B$69),0))</f>
        <v>18768</v>
      </c>
      <c r="K206" s="47" cm="1">
        <f t="array" ref="K206">IF($I$2="Раннее бронирование",
INDEX(GRID!$B$4:$BI$14,MATCH(K$7,GRID!$A$4:$A$14,0),MATCH(1,($U$2=GRID!$B$1:$BI$1)*(КАЛЕНДАРЬ!$AA30=GRID!$B$3:$BI$3), 0))*GRID!$B$66,
ROUNDUP(INDEX(GRID!$B$4:$BI$14,MATCH(K$7,GRID!$A$4:$A$14,0),MATCH(1,($U$2=GRID!$B$1:$BI$1)*(КАЛЕНДАРЬ!$AA30=GRID!$B$3:$BI$3),0))*GRID!$B$66*(1-GRID!$B$69),0))</f>
        <v>18768</v>
      </c>
      <c r="L206" s="48" cm="1">
        <f t="array" ref="L206">IF($I$2="Раннее бронирование",
INDEX(GRID!$B$17:$BI$27,MATCH(K$7,GRID!$A$17:$A$27,0),MATCH(1,($U$2=GRID!$B$1:$BI$1)*(КАЛЕНДАРЬ!$AA30=GRID!$B$3:$BI$3), 0))*GRID!$B$66,
ROUNDUP(INDEX(GRID!$B$17:$BI$27,MATCH(K$7,GRID!$A$17:$A$27,0),MATCH(1,($U$2=GRID!$B$1:$BI$1)*(КАЛЕНДАРЬ!$AA30=GRID!$B$3:$BI$3), 0))*GRID!$B$66*(1-GRID!$B$69),0))</f>
        <v>20468</v>
      </c>
      <c r="M206" s="47" cm="1">
        <f t="array" ref="M206">IF($I$2="Раннее бронирование",
INDEX(GRID!$B$4:$BI$14,MATCH(M$7,GRID!$A$4:$A$14,0),MATCH(1,($U$2=GRID!$B$1:$BI$1)*(КАЛЕНДАРЬ!$AA30=GRID!$B$3:$BI$3), 0))*GRID!$B$66,
ROUNDUP(INDEX(GRID!$B$4:$BI$14,MATCH(M$7,GRID!$A$4:$A$14,0),MATCH(1,($U$2=GRID!$B$1:$BI$1)*(КАЛЕНДАРЬ!$AA30=GRID!$B$3:$BI$3),0))*GRID!$B$66*(1-GRID!$B$69),0))</f>
        <v>20604</v>
      </c>
      <c r="N206" s="48" cm="1">
        <f t="array" ref="N206">IF($I$2="Раннее бронирование",
INDEX(GRID!$B$17:$BI$27,MATCH(M$7,GRID!$A$17:$A$27,0),MATCH(1,($U$2=GRID!$B$1:$BI$1)*(КАЛЕНДАРЬ!$AA30=GRID!$B$3:$BI$3), 0))*GRID!$B$66,
ROUNDUP(INDEX(GRID!$B$17:$BI$27,MATCH(M$7,GRID!$A$17:$A$27,0),MATCH(1,($U$2=GRID!$B$1:$BI$1)*(КАЛЕНДАРЬ!$AA30=GRID!$B$3:$BI$3), 0))*GRID!$B$66*(1-GRID!$B$69),0))</f>
        <v>22304</v>
      </c>
      <c r="O206" s="47" cm="1">
        <f t="array" ref="O206">IF($I$2="Раннее бронирование",
INDEX(GRID!$B$4:$BI$14,MATCH(O$7,GRID!$A$4:$A$14,0),MATCH(1,($U$2=GRID!$B$1:$BI$1)*(КАЛЕНДАРЬ!$AA30=GRID!$B$3:$BI$3), 0))*GRID!$B$66,
ROUNDUP(INDEX(GRID!$B$4:$BI$14,MATCH(O$7,GRID!$A$4:$A$14,0),MATCH(1,($U$2=GRID!$B$1:$BI$1)*(КАЛЕНДАРЬ!$AA30=GRID!$B$3:$BI$3),0))*GRID!$B$66*(1-GRID!$B$69),0))</f>
        <v>25364</v>
      </c>
      <c r="P206" s="48" cm="1">
        <f t="array" ref="P206">IF($I$2="Раннее бронирование",
INDEX(GRID!$B$17:$BI$27,MATCH(O$7,GRID!$A$17:$A$27,0),MATCH(1,($U$2=GRID!$B$1:$BI$1)*(КАЛЕНДАРЬ!$AA30=GRID!$B$3:$BI$3), 0))*GRID!$B$66,
ROUNDUP(INDEX(GRID!$B$17:$BI$27,MATCH(O$7,GRID!$A$17:$A$27,0),MATCH(1,($U$2=GRID!$B$1:$BI$1)*(КАЛЕНДАРЬ!$AA30=GRID!$B$3:$BI$3), 0))*GRID!$B$66*(1-GRID!$B$69),0))</f>
        <v>27064</v>
      </c>
      <c r="Q206" s="47" cm="1">
        <f t="array" ref="Q206">IF($I$2="Раннее бронирование",
INDEX(GRID!$B$4:$BI$14,MATCH(Q$7,GRID!$A$4:$A$14,0),MATCH(1,($U$2=GRID!$B$1:$BI$1)*(КАЛЕНДАРЬ!$AA30=GRID!$B$3:$BI$3), 0))*GRID!$B$66,
ROUNDUP(INDEX(GRID!$B$4:$BI$14,MATCH(Q$7,GRID!$A$4:$A$14,0),MATCH(1,($U$2=GRID!$B$1:$BI$1)*(КАЛЕНДАРЬ!$AA30=GRID!$B$3:$BI$3),0))*GRID!$B$66*(1-GRID!$B$69),0))</f>
        <v>28424</v>
      </c>
      <c r="R206" s="48" cm="1">
        <f t="array" ref="R206">IF($I$2="Раннее бронирование",
INDEX(GRID!$B$17:$BI$27,MATCH(Q$7,GRID!$A$17:$A$27,0),MATCH(1,($U$2=GRID!$B$1:$BI$1)*(КАЛЕНДАРЬ!$AA30=GRID!$B$3:$BI$3), 0))*GRID!$B$66,
ROUNDUP(INDEX(GRID!$B$17:$BI$27,MATCH(Q$7,GRID!$A$17:$A$27,0),MATCH(1,($U$2=GRID!$B$1:$BI$1)*(КАЛЕНДАРЬ!$AA30=GRID!$B$3:$BI$3), 0))*GRID!$B$66*(1-GRID!$B$69),0))</f>
        <v>30124</v>
      </c>
      <c r="S206" s="47" cm="1">
        <f t="array" ref="S206">IF($I$2="Раннее бронирование",
INDEX(GRID!$B$4:$BI$14,MATCH(S$7,GRID!$A$4:$A$14,0),MATCH(1,($U$2=GRID!$B$1:$BI$1)*(КАЛЕНДАРЬ!$AA30=GRID!$B$3:$BI$3), 0))*GRID!$B$66,
ROUNDUP(INDEX(GRID!$B$4:$BI$14,MATCH(S$7,GRID!$A$4:$A$14,0),MATCH(1,($U$2=GRID!$B$1:$BI$1)*(КАЛЕНДАРЬ!$AA30=GRID!$B$3:$BI$3),0))*GRID!$B$66*(1-GRID!$B$69),0))</f>
        <v>34272</v>
      </c>
      <c r="T206" s="48" cm="1">
        <f t="array" ref="T206">IF($I$2="Раннее бронирование",
INDEX(GRID!$B$17:$BI$27,MATCH(S$7,GRID!$A$17:$A$27,0),MATCH(1,($U$2=GRID!$B$1:$BI$1)*(КАЛЕНДАРЬ!$AA30=GRID!$B$3:$BI$3), 0))*GRID!$B$66,
ROUNDUP(INDEX(GRID!$B$17:$BI$27,MATCH(S$7,GRID!$A$17:$A$27,0),MATCH(1,($U$2=GRID!$B$1:$BI$1)*(КАЛЕНДАРЬ!$AA30=GRID!$B$3:$BI$3), 0))*GRID!$B$66*(1-GRID!$B$69),0))</f>
        <v>35972</v>
      </c>
      <c r="U206" s="47" cm="1">
        <f t="array" ref="U206">IF($I$2="Раннее бронирование",
INDEX(GRID!$B$4:$BI$14,MATCH(U$7,GRID!$A$4:$A$14,0),MATCH(1,($U$2=GRID!$B$1:$BI$1)*(КАЛЕНДАРЬ!$AA30=GRID!$B$3:$BI$3), 0))*GRID!$B$66,
ROUNDUP(INDEX(GRID!$B$4:$BI$14,MATCH(U$7,GRID!$A$4:$A$14,0),MATCH(1,($U$2=GRID!$B$1:$BI$1)*(КАЛЕНДАРЬ!$AA30=GRID!$B$3:$BI$3),0))*GRID!$B$66*(1-GRID!$B$69),0))</f>
        <v>39440</v>
      </c>
      <c r="V206" s="48" cm="1">
        <f t="array" ref="V206">IF($I$2="Раннее бронирование",
INDEX(GRID!$B$17:$BI$27,MATCH(U$7,GRID!$A$17:$A$27,0),MATCH(1,($U$2=GRID!$B$1:$BI$1)*(КАЛЕНДАРЬ!$AA30=GRID!$B$3:$BI$3), 0))*GRID!$B$66,
ROUNDUP(INDEX(GRID!$B$17:$BI$27,MATCH(U$7,GRID!$A$17:$A$27,0),MATCH(1,($U$2=GRID!$B$1:$BI$1)*(КАЛЕНДАРЬ!$AA30=GRID!$B$3:$BI$3), 0))*GRID!$B$66*(1-GRID!$B$69),0))</f>
        <v>41140</v>
      </c>
      <c r="W206" s="47" cm="1">
        <f t="array" ref="W206">IF($I$2="Раннее бронирование",
INDEX(GRID!$B$4:$BI$14,MATCH(W$7,GRID!$A$4:$A$14,0),MATCH(1,($U$2=GRID!$B$1:$BI$1)*(КАЛЕНДАРЬ!$AA30=GRID!$B$3:$BI$3), 0))*GRID!$B$66,
ROUNDUP(INDEX(GRID!$B$4:$BI$14,MATCH(W$7,GRID!$A$4:$A$14,0),MATCH(1,($U$2=GRID!$B$1:$BI$1)*(КАЛЕНДАРЬ!$AA30=GRID!$B$3:$BI$3),0))*GRID!$B$66*(1-GRID!$B$69),0))</f>
        <v>157760</v>
      </c>
      <c r="X206" s="48" cm="1">
        <f t="array" ref="X206">IF($I$2="Раннее бронирование",
INDEX(GRID!$B$17:$BI$27,MATCH(W$7,GRID!$A$17:$A$27,0),MATCH(1,($U$2=GRID!$B$1:$BI$1)*(КАЛЕНДАРЬ!$AA30=GRID!$B$3:$BI$3), 0))*GRID!$B$66,
ROUNDUP(INDEX(GRID!$B$17:$BI$27,MATCH(W$7,GRID!$A$17:$A$27,0),MATCH(1,($U$2=GRID!$B$1:$BI$1)*(КАЛЕНДАРЬ!$AA30=GRID!$B$3:$BI$3), 0))*GRID!$B$66*(1-GRID!$B$69),0))</f>
        <v>159460</v>
      </c>
    </row>
    <row r="207" spans="1:24" hidden="1" x14ac:dyDescent="0.2">
      <c r="A207" s="117" t="s">
        <v>48</v>
      </c>
      <c r="B207" s="117">
        <v>28</v>
      </c>
      <c r="C207" s="47" cm="1">
        <f t="array" ref="C207">IF($I$2="Раннее бронирование",
INDEX(GRID!$B$4:$BI$14,MATCH(C$7,GRID!$A$4:$A$14,0),MATCH(1,($U$2=GRID!$B$1:$BI$1)*(КАЛЕНДАРЬ!$AA31=GRID!$B$3:$BI$3), 0))*GRID!$B$66,
ROUNDUP(INDEX(GRID!$B$4:$BI$14,MATCH(C$7,GRID!$A$4:$A$14,0),MATCH(1,($U$2=GRID!$B$1:$BI$1)*(КАЛЕНДАРЬ!$AA31=GRID!$B$3:$BI$3),0))*GRID!$B$66*(1-GRID!$B$69),0))</f>
        <v>12240</v>
      </c>
      <c r="D207" s="48" cm="1">
        <f t="array" ref="D207">IF($I$2="Раннее бронирование",
INDEX(GRID!$B$17:$BI$27,MATCH(C$7,GRID!$A$17:$A$27,0),MATCH(1,($U$2=GRID!$B$1:$BI$1)*(КАЛЕНДАРЬ!$AA31=GRID!$B$3:$BI$3), 0))*GRID!$B$66,
ROUNDUP(INDEX(GRID!$B$17:$BI$27,MATCH(C$7,GRID!$A$17:$A$27,0),MATCH(1,($U$2=GRID!$B$1:$BI$1)*(КАЛЕНДАРЬ!$AA31=GRID!$B$3:$BI$3), 0))*GRID!$B$66*(1-GRID!$B$69),0))</f>
        <v>13940</v>
      </c>
      <c r="E207" s="47" cm="1">
        <f t="array" ref="E207">IF($I$2="Раннее бронирование",
INDEX(GRID!$B$4:$BI$14,MATCH(E$7,GRID!$A$4:$A$14,0),MATCH(1,($U$2=GRID!$B$1:$BI$1)*(КАЛЕНДАРЬ!$AA31=GRID!$B$3:$BI$3), 0))*GRID!$B$66,
ROUNDUP(INDEX(GRID!$B$4:$BI$14,MATCH(E$7,GRID!$A$4:$A$14,0),MATCH(1,($U$2=GRID!$B$1:$BI$1)*(КАЛЕНДАРЬ!$AA31=GRID!$B$3:$BI$3),0))*GRID!$B$66*(1-GRID!$B$69),0))</f>
        <v>13396</v>
      </c>
      <c r="F207" s="48" cm="1">
        <f t="array" ref="F207">IF($I$2="Раннее бронирование",
INDEX(GRID!$B$17:$BI$27,MATCH(E$7,GRID!$A$17:$A$27,0),MATCH(1,($U$2=GRID!$B$1:$BI$1)*(КАЛЕНДАРЬ!$AA31=GRID!$B$3:$BI$3), 0))*GRID!$B$66,
ROUNDUP(INDEX(GRID!$B$17:$BI$27,MATCH(E$7,GRID!$A$17:$A$27,0),MATCH(1,($U$2=GRID!$B$1:$BI$1)*(КАЛЕНДАРЬ!$AA31=GRID!$B$3:$BI$3), 0))*GRID!$B$66*(1-GRID!$B$69),0))</f>
        <v>15096</v>
      </c>
      <c r="G207" s="47" cm="1">
        <f t="array" ref="G207">IF($I$2="Раннее бронирование",
INDEX(GRID!$B$4:$BI$14,MATCH(G$7,GRID!$A$4:$A$14,0),MATCH(1,($U$2=GRID!$B$1:$BI$1)*(КАЛЕНДАРЬ!$AA31=GRID!$B$3:$BI$3), 0))*GRID!$B$66,
ROUNDUP(INDEX(GRID!$B$4:$BI$14,MATCH(G$7,GRID!$A$4:$A$14,0),MATCH(1,($U$2=GRID!$B$1:$BI$1)*(КАЛЕНДАРЬ!$AA31=GRID!$B$3:$BI$3),0))*GRID!$B$66*(1-GRID!$B$69),0))</f>
        <v>14688</v>
      </c>
      <c r="H207" s="48" cm="1">
        <f t="array" ref="H207">IF($I$2="Раннее бронирование",
INDEX(GRID!$B$17:$BI$27,MATCH(G$7,GRID!$A$17:$A$27,0),MATCH(1,($U$2=GRID!$B$1:$BI$1)*(КАЛЕНДАРЬ!$AA31=GRID!$B$3:$BI$3), 0))*GRID!$B$66,
ROUNDUP(INDEX(GRID!$B$17:$BI$27,MATCH(G$7,GRID!$A$17:$A$27,0),MATCH(1,($U$2=GRID!$B$1:$BI$1)*(КАЛЕНДАРЬ!$AA31=GRID!$B$3:$BI$3), 0))*GRID!$B$66*(1-GRID!$B$69),0))</f>
        <v>16388</v>
      </c>
      <c r="I207" s="47" cm="1">
        <f t="array" ref="I207">IF($I$2="Раннее бронирование",
INDEX(GRID!$B$4:$BI$14,MATCH(I$7,GRID!$A$4:$A$14,0),MATCH(1,($U$2=GRID!$B$1:$BI$1)*(КАЛЕНДАРЬ!$AA31=GRID!$B$3:$BI$3), 0))*GRID!$B$66,
ROUNDUP(INDEX(GRID!$B$4:$BI$14,MATCH(I$7,GRID!$A$4:$A$14,0),MATCH(1,($U$2=GRID!$B$1:$BI$1)*(КАЛЕНДАРЬ!$AA31=GRID!$B$3:$BI$3),0))*GRID!$B$66*(1-GRID!$B$69),0))</f>
        <v>16116</v>
      </c>
      <c r="J207" s="48" cm="1">
        <f t="array" ref="J207">IF($I$2="Раннее бронирование",
INDEX(GRID!$B$17:$BI$27,MATCH(I$7,GRID!$A$17:$A$27,0),MATCH(1,($U$2=GRID!$B$1:$BI$1)*(КАЛЕНДАРЬ!$AA31=GRID!$B$3:$BI$3), 0))*GRID!$B$66,
ROUNDUP(INDEX(GRID!$B$17:$BI$27,MATCH(I$7,GRID!$A$17:$A$27,0),MATCH(1,($U$2=GRID!$B$1:$BI$1)*(КАЛЕНДАРЬ!$AA31=GRID!$B$3:$BI$3), 0))*GRID!$B$66*(1-GRID!$B$69),0))</f>
        <v>17816</v>
      </c>
      <c r="K207" s="47" cm="1">
        <f t="array" ref="K207">IF($I$2="Раннее бронирование",
INDEX(GRID!$B$4:$BI$14,MATCH(K$7,GRID!$A$4:$A$14,0),MATCH(1,($U$2=GRID!$B$1:$BI$1)*(КАЛЕНДАРЬ!$AA31=GRID!$B$3:$BI$3), 0))*GRID!$B$66,
ROUNDUP(INDEX(GRID!$B$4:$BI$14,MATCH(K$7,GRID!$A$4:$A$14,0),MATCH(1,($U$2=GRID!$B$1:$BI$1)*(КАЛЕНДАРЬ!$AA31=GRID!$B$3:$BI$3),0))*GRID!$B$66*(1-GRID!$B$69),0))</f>
        <v>17680</v>
      </c>
      <c r="L207" s="48" cm="1">
        <f t="array" ref="L207">IF($I$2="Раннее бронирование",
INDEX(GRID!$B$17:$BI$27,MATCH(K$7,GRID!$A$17:$A$27,0),MATCH(1,($U$2=GRID!$B$1:$BI$1)*(КАЛЕНДАРЬ!$AA31=GRID!$B$3:$BI$3), 0))*GRID!$B$66,
ROUNDUP(INDEX(GRID!$B$17:$BI$27,MATCH(K$7,GRID!$A$17:$A$27,0),MATCH(1,($U$2=GRID!$B$1:$BI$1)*(КАЛЕНДАРЬ!$AA31=GRID!$B$3:$BI$3), 0))*GRID!$B$66*(1-GRID!$B$69),0))</f>
        <v>19380</v>
      </c>
      <c r="M207" s="47" cm="1">
        <f t="array" ref="M207">IF($I$2="Раннее бронирование",
INDEX(GRID!$B$4:$BI$14,MATCH(M$7,GRID!$A$4:$A$14,0),MATCH(1,($U$2=GRID!$B$1:$BI$1)*(КАЛЕНДАРЬ!$AA31=GRID!$B$3:$BI$3), 0))*GRID!$B$66,
ROUNDUP(INDEX(GRID!$B$4:$BI$14,MATCH(M$7,GRID!$A$4:$A$14,0),MATCH(1,($U$2=GRID!$B$1:$BI$1)*(КАЛЕНДАРЬ!$AA31=GRID!$B$3:$BI$3),0))*GRID!$B$66*(1-GRID!$B$69),0))</f>
        <v>19380</v>
      </c>
      <c r="N207" s="48" cm="1">
        <f t="array" ref="N207">IF($I$2="Раннее бронирование",
INDEX(GRID!$B$17:$BI$27,MATCH(M$7,GRID!$A$17:$A$27,0),MATCH(1,($U$2=GRID!$B$1:$BI$1)*(КАЛЕНДАРЬ!$AA31=GRID!$B$3:$BI$3), 0))*GRID!$B$66,
ROUNDUP(INDEX(GRID!$B$17:$BI$27,MATCH(M$7,GRID!$A$17:$A$27,0),MATCH(1,($U$2=GRID!$B$1:$BI$1)*(КАЛЕНДАРЬ!$AA31=GRID!$B$3:$BI$3), 0))*GRID!$B$66*(1-GRID!$B$69),0))</f>
        <v>21080</v>
      </c>
      <c r="O207" s="47" cm="1">
        <f t="array" ref="O207">IF($I$2="Раннее бронирование",
INDEX(GRID!$B$4:$BI$14,MATCH(O$7,GRID!$A$4:$A$14,0),MATCH(1,($U$2=GRID!$B$1:$BI$1)*(КАЛЕНДАРЬ!$AA31=GRID!$B$3:$BI$3), 0))*GRID!$B$66,
ROUNDUP(INDEX(GRID!$B$4:$BI$14,MATCH(O$7,GRID!$A$4:$A$14,0),MATCH(1,($U$2=GRID!$B$1:$BI$1)*(КАЛЕНДАРЬ!$AA31=GRID!$B$3:$BI$3),0))*GRID!$B$66*(1-GRID!$B$69),0))</f>
        <v>24072</v>
      </c>
      <c r="P207" s="48" cm="1">
        <f t="array" ref="P207">IF($I$2="Раннее бронирование",
INDEX(GRID!$B$17:$BI$27,MATCH(O$7,GRID!$A$17:$A$27,0),MATCH(1,($U$2=GRID!$B$1:$BI$1)*(КАЛЕНДАРЬ!$AA31=GRID!$B$3:$BI$3), 0))*GRID!$B$66,
ROUNDUP(INDEX(GRID!$B$17:$BI$27,MATCH(O$7,GRID!$A$17:$A$27,0),MATCH(1,($U$2=GRID!$B$1:$BI$1)*(КАЛЕНДАРЬ!$AA31=GRID!$B$3:$BI$3), 0))*GRID!$B$66*(1-GRID!$B$69),0))</f>
        <v>25772</v>
      </c>
      <c r="Q207" s="47" cm="1">
        <f t="array" ref="Q207">IF($I$2="Раннее бронирование",
INDEX(GRID!$B$4:$BI$14,MATCH(Q$7,GRID!$A$4:$A$14,0),MATCH(1,($U$2=GRID!$B$1:$BI$1)*(КАЛЕНДАРЬ!$AA31=GRID!$B$3:$BI$3), 0))*GRID!$B$66,
ROUNDUP(INDEX(GRID!$B$4:$BI$14,MATCH(Q$7,GRID!$A$4:$A$14,0),MATCH(1,($U$2=GRID!$B$1:$BI$1)*(КАЛЕНДАРЬ!$AA31=GRID!$B$3:$BI$3),0))*GRID!$B$66*(1-GRID!$B$69),0))</f>
        <v>26928</v>
      </c>
      <c r="R207" s="48" cm="1">
        <f t="array" ref="R207">IF($I$2="Раннее бронирование",
INDEX(GRID!$B$17:$BI$27,MATCH(Q$7,GRID!$A$17:$A$27,0),MATCH(1,($U$2=GRID!$B$1:$BI$1)*(КАЛЕНДАРЬ!$AA31=GRID!$B$3:$BI$3), 0))*GRID!$B$66,
ROUNDUP(INDEX(GRID!$B$17:$BI$27,MATCH(Q$7,GRID!$A$17:$A$27,0),MATCH(1,($U$2=GRID!$B$1:$BI$1)*(КАЛЕНДАРЬ!$AA31=GRID!$B$3:$BI$3), 0))*GRID!$B$66*(1-GRID!$B$69),0))</f>
        <v>28628</v>
      </c>
      <c r="S207" s="47" cm="1">
        <f t="array" ref="S207">IF($I$2="Раннее бронирование",
INDEX(GRID!$B$4:$BI$14,MATCH(S$7,GRID!$A$4:$A$14,0),MATCH(1,($U$2=GRID!$B$1:$BI$1)*(КАЛЕНДАРЬ!$AA31=GRID!$B$3:$BI$3), 0))*GRID!$B$66,
ROUNDUP(INDEX(GRID!$B$4:$BI$14,MATCH(S$7,GRID!$A$4:$A$14,0),MATCH(1,($U$2=GRID!$B$1:$BI$1)*(КАЛЕНДАРЬ!$AA31=GRID!$B$3:$BI$3),0))*GRID!$B$66*(1-GRID!$B$69),0))</f>
        <v>32368</v>
      </c>
      <c r="T207" s="48" cm="1">
        <f t="array" ref="T207">IF($I$2="Раннее бронирование",
INDEX(GRID!$B$17:$BI$27,MATCH(S$7,GRID!$A$17:$A$27,0),MATCH(1,($U$2=GRID!$B$1:$BI$1)*(КАЛЕНДАРЬ!$AA31=GRID!$B$3:$BI$3), 0))*GRID!$B$66,
ROUNDUP(INDEX(GRID!$B$17:$BI$27,MATCH(S$7,GRID!$A$17:$A$27,0),MATCH(1,($U$2=GRID!$B$1:$BI$1)*(КАЛЕНДАРЬ!$AA31=GRID!$B$3:$BI$3), 0))*GRID!$B$66*(1-GRID!$B$69),0))</f>
        <v>34068</v>
      </c>
      <c r="U207" s="47" cm="1">
        <f t="array" ref="U207">IF($I$2="Раннее бронирование",
INDEX(GRID!$B$4:$BI$14,MATCH(U$7,GRID!$A$4:$A$14,0),MATCH(1,($U$2=GRID!$B$1:$BI$1)*(КАЛЕНДАРЬ!$AA31=GRID!$B$3:$BI$3), 0))*GRID!$B$66,
ROUNDUP(INDEX(GRID!$B$4:$BI$14,MATCH(U$7,GRID!$A$4:$A$14,0),MATCH(1,($U$2=GRID!$B$1:$BI$1)*(КАЛЕНДАРЬ!$AA31=GRID!$B$3:$BI$3),0))*GRID!$B$66*(1-GRID!$B$69),0))</f>
        <v>37400</v>
      </c>
      <c r="V207" s="48" cm="1">
        <f t="array" ref="V207">IF($I$2="Раннее бронирование",
INDEX(GRID!$B$17:$BI$27,MATCH(U$7,GRID!$A$17:$A$27,0),MATCH(1,($U$2=GRID!$B$1:$BI$1)*(КАЛЕНДАРЬ!$AA31=GRID!$B$3:$BI$3), 0))*GRID!$B$66,
ROUNDUP(INDEX(GRID!$B$17:$BI$27,MATCH(U$7,GRID!$A$17:$A$27,0),MATCH(1,($U$2=GRID!$B$1:$BI$1)*(КАЛЕНДАРЬ!$AA31=GRID!$B$3:$BI$3), 0))*GRID!$B$66*(1-GRID!$B$69),0))</f>
        <v>39100</v>
      </c>
      <c r="W207" s="47" cm="1">
        <f t="array" ref="W207">IF($I$2="Раннее бронирование",
INDEX(GRID!$B$4:$BI$14,MATCH(W$7,GRID!$A$4:$A$14,0),MATCH(1,($U$2=GRID!$B$1:$BI$1)*(КАЛЕНДАРЬ!$AA31=GRID!$B$3:$BI$3), 0))*GRID!$B$66,
ROUNDUP(INDEX(GRID!$B$4:$BI$14,MATCH(W$7,GRID!$A$4:$A$14,0),MATCH(1,($U$2=GRID!$B$1:$BI$1)*(КАЛЕНДАРЬ!$AA31=GRID!$B$3:$BI$3),0))*GRID!$B$66*(1-GRID!$B$69),0))</f>
        <v>151640</v>
      </c>
      <c r="X207" s="48" cm="1">
        <f t="array" ref="X207">IF($I$2="Раннее бронирование",
INDEX(GRID!$B$17:$BI$27,MATCH(W$7,GRID!$A$17:$A$27,0),MATCH(1,($U$2=GRID!$B$1:$BI$1)*(КАЛЕНДАРЬ!$AA31=GRID!$B$3:$BI$3), 0))*GRID!$B$66,
ROUNDUP(INDEX(GRID!$B$17:$BI$27,MATCH(W$7,GRID!$A$17:$A$27,0),MATCH(1,($U$2=GRID!$B$1:$BI$1)*(КАЛЕНДАРЬ!$AA31=GRID!$B$3:$BI$3), 0))*GRID!$B$66*(1-GRID!$B$69),0))</f>
        <v>153340</v>
      </c>
    </row>
    <row r="208" spans="1:24" hidden="1" x14ac:dyDescent="0.2">
      <c r="A208" s="117" t="s">
        <v>42</v>
      </c>
      <c r="B208" s="117">
        <v>29</v>
      </c>
      <c r="C208" s="47" cm="1">
        <f t="array" ref="C208">IF($I$2="Раннее бронирование",
INDEX(GRID!$B$4:$BI$14,MATCH(C$7,GRID!$A$4:$A$14,0),MATCH(1,($U$2=GRID!$B$1:$BI$1)*(КАЛЕНДАРЬ!$AA32=GRID!$B$3:$BI$3), 0))*GRID!$B$66,
ROUNDUP(INDEX(GRID!$B$4:$BI$14,MATCH(C$7,GRID!$A$4:$A$14,0),MATCH(1,($U$2=GRID!$B$1:$BI$1)*(КАЛЕНДАРЬ!$AA32=GRID!$B$3:$BI$3),0))*GRID!$B$66*(1-GRID!$B$69),0))</f>
        <v>12240</v>
      </c>
      <c r="D208" s="48" cm="1">
        <f t="array" ref="D208">IF($I$2="Раннее бронирование",
INDEX(GRID!$B$17:$BI$27,MATCH(C$7,GRID!$A$17:$A$27,0),MATCH(1,($U$2=GRID!$B$1:$BI$1)*(КАЛЕНДАРЬ!$AA32=GRID!$B$3:$BI$3), 0))*GRID!$B$66,
ROUNDUP(INDEX(GRID!$B$17:$BI$27,MATCH(C$7,GRID!$A$17:$A$27,0),MATCH(1,($U$2=GRID!$B$1:$BI$1)*(КАЛЕНДАРЬ!$AA32=GRID!$B$3:$BI$3), 0))*GRID!$B$66*(1-GRID!$B$69),0))</f>
        <v>13940</v>
      </c>
      <c r="E208" s="47" cm="1">
        <f t="array" ref="E208">IF($I$2="Раннее бронирование",
INDEX(GRID!$B$4:$BI$14,MATCH(E$7,GRID!$A$4:$A$14,0),MATCH(1,($U$2=GRID!$B$1:$BI$1)*(КАЛЕНДАРЬ!$AA32=GRID!$B$3:$BI$3), 0))*GRID!$B$66,
ROUNDUP(INDEX(GRID!$B$4:$BI$14,MATCH(E$7,GRID!$A$4:$A$14,0),MATCH(1,($U$2=GRID!$B$1:$BI$1)*(КАЛЕНДАРЬ!$AA32=GRID!$B$3:$BI$3),0))*GRID!$B$66*(1-GRID!$B$69),0))</f>
        <v>13396</v>
      </c>
      <c r="F208" s="48" cm="1">
        <f t="array" ref="F208">IF($I$2="Раннее бронирование",
INDEX(GRID!$B$17:$BI$27,MATCH(E$7,GRID!$A$17:$A$27,0),MATCH(1,($U$2=GRID!$B$1:$BI$1)*(КАЛЕНДАРЬ!$AA32=GRID!$B$3:$BI$3), 0))*GRID!$B$66,
ROUNDUP(INDEX(GRID!$B$17:$BI$27,MATCH(E$7,GRID!$A$17:$A$27,0),MATCH(1,($U$2=GRID!$B$1:$BI$1)*(КАЛЕНДАРЬ!$AA32=GRID!$B$3:$BI$3), 0))*GRID!$B$66*(1-GRID!$B$69),0))</f>
        <v>15096</v>
      </c>
      <c r="G208" s="47" cm="1">
        <f t="array" ref="G208">IF($I$2="Раннее бронирование",
INDEX(GRID!$B$4:$BI$14,MATCH(G$7,GRID!$A$4:$A$14,0),MATCH(1,($U$2=GRID!$B$1:$BI$1)*(КАЛЕНДАРЬ!$AA32=GRID!$B$3:$BI$3), 0))*GRID!$B$66,
ROUNDUP(INDEX(GRID!$B$4:$BI$14,MATCH(G$7,GRID!$A$4:$A$14,0),MATCH(1,($U$2=GRID!$B$1:$BI$1)*(КАЛЕНДАРЬ!$AA32=GRID!$B$3:$BI$3),0))*GRID!$B$66*(1-GRID!$B$69),0))</f>
        <v>14688</v>
      </c>
      <c r="H208" s="48" cm="1">
        <f t="array" ref="H208">IF($I$2="Раннее бронирование",
INDEX(GRID!$B$17:$BI$27,MATCH(G$7,GRID!$A$17:$A$27,0),MATCH(1,($U$2=GRID!$B$1:$BI$1)*(КАЛЕНДАРЬ!$AA32=GRID!$B$3:$BI$3), 0))*GRID!$B$66,
ROUNDUP(INDEX(GRID!$B$17:$BI$27,MATCH(G$7,GRID!$A$17:$A$27,0),MATCH(1,($U$2=GRID!$B$1:$BI$1)*(КАЛЕНДАРЬ!$AA32=GRID!$B$3:$BI$3), 0))*GRID!$B$66*(1-GRID!$B$69),0))</f>
        <v>16388</v>
      </c>
      <c r="I208" s="47" cm="1">
        <f t="array" ref="I208">IF($I$2="Раннее бронирование",
INDEX(GRID!$B$4:$BI$14,MATCH(I$7,GRID!$A$4:$A$14,0),MATCH(1,($U$2=GRID!$B$1:$BI$1)*(КАЛЕНДАРЬ!$AA32=GRID!$B$3:$BI$3), 0))*GRID!$B$66,
ROUNDUP(INDEX(GRID!$B$4:$BI$14,MATCH(I$7,GRID!$A$4:$A$14,0),MATCH(1,($U$2=GRID!$B$1:$BI$1)*(КАЛЕНДАРЬ!$AA32=GRID!$B$3:$BI$3),0))*GRID!$B$66*(1-GRID!$B$69),0))</f>
        <v>16116</v>
      </c>
      <c r="J208" s="48" cm="1">
        <f t="array" ref="J208">IF($I$2="Раннее бронирование",
INDEX(GRID!$B$17:$BI$27,MATCH(I$7,GRID!$A$17:$A$27,0),MATCH(1,($U$2=GRID!$B$1:$BI$1)*(КАЛЕНДАРЬ!$AA32=GRID!$B$3:$BI$3), 0))*GRID!$B$66,
ROUNDUP(INDEX(GRID!$B$17:$BI$27,MATCH(I$7,GRID!$A$17:$A$27,0),MATCH(1,($U$2=GRID!$B$1:$BI$1)*(КАЛЕНДАРЬ!$AA32=GRID!$B$3:$BI$3), 0))*GRID!$B$66*(1-GRID!$B$69),0))</f>
        <v>17816</v>
      </c>
      <c r="K208" s="47" cm="1">
        <f t="array" ref="K208">IF($I$2="Раннее бронирование",
INDEX(GRID!$B$4:$BI$14,MATCH(K$7,GRID!$A$4:$A$14,0),MATCH(1,($U$2=GRID!$B$1:$BI$1)*(КАЛЕНДАРЬ!$AA32=GRID!$B$3:$BI$3), 0))*GRID!$B$66,
ROUNDUP(INDEX(GRID!$B$4:$BI$14,MATCH(K$7,GRID!$A$4:$A$14,0),MATCH(1,($U$2=GRID!$B$1:$BI$1)*(КАЛЕНДАРЬ!$AA32=GRID!$B$3:$BI$3),0))*GRID!$B$66*(1-GRID!$B$69),0))</f>
        <v>17680</v>
      </c>
      <c r="L208" s="48" cm="1">
        <f t="array" ref="L208">IF($I$2="Раннее бронирование",
INDEX(GRID!$B$17:$BI$27,MATCH(K$7,GRID!$A$17:$A$27,0),MATCH(1,($U$2=GRID!$B$1:$BI$1)*(КАЛЕНДАРЬ!$AA32=GRID!$B$3:$BI$3), 0))*GRID!$B$66,
ROUNDUP(INDEX(GRID!$B$17:$BI$27,MATCH(K$7,GRID!$A$17:$A$27,0),MATCH(1,($U$2=GRID!$B$1:$BI$1)*(КАЛЕНДАРЬ!$AA32=GRID!$B$3:$BI$3), 0))*GRID!$B$66*(1-GRID!$B$69),0))</f>
        <v>19380</v>
      </c>
      <c r="M208" s="47" cm="1">
        <f t="array" ref="M208">IF($I$2="Раннее бронирование",
INDEX(GRID!$B$4:$BI$14,MATCH(M$7,GRID!$A$4:$A$14,0),MATCH(1,($U$2=GRID!$B$1:$BI$1)*(КАЛЕНДАРЬ!$AA32=GRID!$B$3:$BI$3), 0))*GRID!$B$66,
ROUNDUP(INDEX(GRID!$B$4:$BI$14,MATCH(M$7,GRID!$A$4:$A$14,0),MATCH(1,($U$2=GRID!$B$1:$BI$1)*(КАЛЕНДАРЬ!$AA32=GRID!$B$3:$BI$3),0))*GRID!$B$66*(1-GRID!$B$69),0))</f>
        <v>19380</v>
      </c>
      <c r="N208" s="48" cm="1">
        <f t="array" ref="N208">IF($I$2="Раннее бронирование",
INDEX(GRID!$B$17:$BI$27,MATCH(M$7,GRID!$A$17:$A$27,0),MATCH(1,($U$2=GRID!$B$1:$BI$1)*(КАЛЕНДАРЬ!$AA32=GRID!$B$3:$BI$3), 0))*GRID!$B$66,
ROUNDUP(INDEX(GRID!$B$17:$BI$27,MATCH(M$7,GRID!$A$17:$A$27,0),MATCH(1,($U$2=GRID!$B$1:$BI$1)*(КАЛЕНДАРЬ!$AA32=GRID!$B$3:$BI$3), 0))*GRID!$B$66*(1-GRID!$B$69),0))</f>
        <v>21080</v>
      </c>
      <c r="O208" s="47" cm="1">
        <f t="array" ref="O208">IF($I$2="Раннее бронирование",
INDEX(GRID!$B$4:$BI$14,MATCH(O$7,GRID!$A$4:$A$14,0),MATCH(1,($U$2=GRID!$B$1:$BI$1)*(КАЛЕНДАРЬ!$AA32=GRID!$B$3:$BI$3), 0))*GRID!$B$66,
ROUNDUP(INDEX(GRID!$B$4:$BI$14,MATCH(O$7,GRID!$A$4:$A$14,0),MATCH(1,($U$2=GRID!$B$1:$BI$1)*(КАЛЕНДАРЬ!$AA32=GRID!$B$3:$BI$3),0))*GRID!$B$66*(1-GRID!$B$69),0))</f>
        <v>24072</v>
      </c>
      <c r="P208" s="48" cm="1">
        <f t="array" ref="P208">IF($I$2="Раннее бронирование",
INDEX(GRID!$B$17:$BI$27,MATCH(O$7,GRID!$A$17:$A$27,0),MATCH(1,($U$2=GRID!$B$1:$BI$1)*(КАЛЕНДАРЬ!$AA32=GRID!$B$3:$BI$3), 0))*GRID!$B$66,
ROUNDUP(INDEX(GRID!$B$17:$BI$27,MATCH(O$7,GRID!$A$17:$A$27,0),MATCH(1,($U$2=GRID!$B$1:$BI$1)*(КАЛЕНДАРЬ!$AA32=GRID!$B$3:$BI$3), 0))*GRID!$B$66*(1-GRID!$B$69),0))</f>
        <v>25772</v>
      </c>
      <c r="Q208" s="47" cm="1">
        <f t="array" ref="Q208">IF($I$2="Раннее бронирование",
INDEX(GRID!$B$4:$BI$14,MATCH(Q$7,GRID!$A$4:$A$14,0),MATCH(1,($U$2=GRID!$B$1:$BI$1)*(КАЛЕНДАРЬ!$AA32=GRID!$B$3:$BI$3), 0))*GRID!$B$66,
ROUNDUP(INDEX(GRID!$B$4:$BI$14,MATCH(Q$7,GRID!$A$4:$A$14,0),MATCH(1,($U$2=GRID!$B$1:$BI$1)*(КАЛЕНДАРЬ!$AA32=GRID!$B$3:$BI$3),0))*GRID!$B$66*(1-GRID!$B$69),0))</f>
        <v>26928</v>
      </c>
      <c r="R208" s="48" cm="1">
        <f t="array" ref="R208">IF($I$2="Раннее бронирование",
INDEX(GRID!$B$17:$BI$27,MATCH(Q$7,GRID!$A$17:$A$27,0),MATCH(1,($U$2=GRID!$B$1:$BI$1)*(КАЛЕНДАРЬ!$AA32=GRID!$B$3:$BI$3), 0))*GRID!$B$66,
ROUNDUP(INDEX(GRID!$B$17:$BI$27,MATCH(Q$7,GRID!$A$17:$A$27,0),MATCH(1,($U$2=GRID!$B$1:$BI$1)*(КАЛЕНДАРЬ!$AA32=GRID!$B$3:$BI$3), 0))*GRID!$B$66*(1-GRID!$B$69),0))</f>
        <v>28628</v>
      </c>
      <c r="S208" s="47" cm="1">
        <f t="array" ref="S208">IF($I$2="Раннее бронирование",
INDEX(GRID!$B$4:$BI$14,MATCH(S$7,GRID!$A$4:$A$14,0),MATCH(1,($U$2=GRID!$B$1:$BI$1)*(КАЛЕНДАРЬ!$AA32=GRID!$B$3:$BI$3), 0))*GRID!$B$66,
ROUNDUP(INDEX(GRID!$B$4:$BI$14,MATCH(S$7,GRID!$A$4:$A$14,0),MATCH(1,($U$2=GRID!$B$1:$BI$1)*(КАЛЕНДАРЬ!$AA32=GRID!$B$3:$BI$3),0))*GRID!$B$66*(1-GRID!$B$69),0))</f>
        <v>32368</v>
      </c>
      <c r="T208" s="48" cm="1">
        <f t="array" ref="T208">IF($I$2="Раннее бронирование",
INDEX(GRID!$B$17:$BI$27,MATCH(S$7,GRID!$A$17:$A$27,0),MATCH(1,($U$2=GRID!$B$1:$BI$1)*(КАЛЕНДАРЬ!$AA32=GRID!$B$3:$BI$3), 0))*GRID!$B$66,
ROUNDUP(INDEX(GRID!$B$17:$BI$27,MATCH(S$7,GRID!$A$17:$A$27,0),MATCH(1,($U$2=GRID!$B$1:$BI$1)*(КАЛЕНДАРЬ!$AA32=GRID!$B$3:$BI$3), 0))*GRID!$B$66*(1-GRID!$B$69),0))</f>
        <v>34068</v>
      </c>
      <c r="U208" s="47" cm="1">
        <f t="array" ref="U208">IF($I$2="Раннее бронирование",
INDEX(GRID!$B$4:$BI$14,MATCH(U$7,GRID!$A$4:$A$14,0),MATCH(1,($U$2=GRID!$B$1:$BI$1)*(КАЛЕНДАРЬ!$AA32=GRID!$B$3:$BI$3), 0))*GRID!$B$66,
ROUNDUP(INDEX(GRID!$B$4:$BI$14,MATCH(U$7,GRID!$A$4:$A$14,0),MATCH(1,($U$2=GRID!$B$1:$BI$1)*(КАЛЕНДАРЬ!$AA32=GRID!$B$3:$BI$3),0))*GRID!$B$66*(1-GRID!$B$69),0))</f>
        <v>37400</v>
      </c>
      <c r="V208" s="48" cm="1">
        <f t="array" ref="V208">IF($I$2="Раннее бронирование",
INDEX(GRID!$B$17:$BI$27,MATCH(U$7,GRID!$A$17:$A$27,0),MATCH(1,($U$2=GRID!$B$1:$BI$1)*(КАЛЕНДАРЬ!$AA32=GRID!$B$3:$BI$3), 0))*GRID!$B$66,
ROUNDUP(INDEX(GRID!$B$17:$BI$27,MATCH(U$7,GRID!$A$17:$A$27,0),MATCH(1,($U$2=GRID!$B$1:$BI$1)*(КАЛЕНДАРЬ!$AA32=GRID!$B$3:$BI$3), 0))*GRID!$B$66*(1-GRID!$B$69),0))</f>
        <v>39100</v>
      </c>
      <c r="W208" s="47" cm="1">
        <f t="array" ref="W208">IF($I$2="Раннее бронирование",
INDEX(GRID!$B$4:$BI$14,MATCH(W$7,GRID!$A$4:$A$14,0),MATCH(1,($U$2=GRID!$B$1:$BI$1)*(КАЛЕНДАРЬ!$AA32=GRID!$B$3:$BI$3), 0))*GRID!$B$66,
ROUNDUP(INDEX(GRID!$B$4:$BI$14,MATCH(W$7,GRID!$A$4:$A$14,0),MATCH(1,($U$2=GRID!$B$1:$BI$1)*(КАЛЕНДАРЬ!$AA32=GRID!$B$3:$BI$3),0))*GRID!$B$66*(1-GRID!$B$69),0))</f>
        <v>151640</v>
      </c>
      <c r="X208" s="48" cm="1">
        <f t="array" ref="X208">IF($I$2="Раннее бронирование",
INDEX(GRID!$B$17:$BI$27,MATCH(W$7,GRID!$A$17:$A$27,0),MATCH(1,($U$2=GRID!$B$1:$BI$1)*(КАЛЕНДАРЬ!$AA32=GRID!$B$3:$BI$3), 0))*GRID!$B$66,
ROUNDUP(INDEX(GRID!$B$17:$BI$27,MATCH(W$7,GRID!$A$17:$A$27,0),MATCH(1,($U$2=GRID!$B$1:$BI$1)*(КАЛЕНДАРЬ!$AA32=GRID!$B$3:$BI$3), 0))*GRID!$B$66*(1-GRID!$B$69),0))</f>
        <v>153340</v>
      </c>
    </row>
    <row r="209" spans="1:24" hidden="1" x14ac:dyDescent="0.2">
      <c r="A209" s="117" t="s">
        <v>43</v>
      </c>
      <c r="B209" s="117">
        <v>30</v>
      </c>
      <c r="C209" s="47" cm="1">
        <f t="array" ref="C209">IF($I$2="Раннее бронирование",
INDEX(GRID!$B$4:$BI$14,MATCH(C$7,GRID!$A$4:$A$14,0),MATCH(1,($U$2=GRID!$B$1:$BI$1)*(КАЛЕНДАРЬ!$AA33=GRID!$B$3:$BI$3), 0))*GRID!$B$66,
ROUNDUP(INDEX(GRID!$B$4:$BI$14,MATCH(C$7,GRID!$A$4:$A$14,0),MATCH(1,($U$2=GRID!$B$1:$BI$1)*(КАЛЕНДАРЬ!$AA33=GRID!$B$3:$BI$3),0))*GRID!$B$66*(1-GRID!$B$69),0))</f>
        <v>12240</v>
      </c>
      <c r="D209" s="48" cm="1">
        <f t="array" ref="D209">IF($I$2="Раннее бронирование",
INDEX(GRID!$B$17:$BI$27,MATCH(C$7,GRID!$A$17:$A$27,0),MATCH(1,($U$2=GRID!$B$1:$BI$1)*(КАЛЕНДАРЬ!$AA33=GRID!$B$3:$BI$3), 0))*GRID!$B$66,
ROUNDUP(INDEX(GRID!$B$17:$BI$27,MATCH(C$7,GRID!$A$17:$A$27,0),MATCH(1,($U$2=GRID!$B$1:$BI$1)*(КАЛЕНДАРЬ!$AA33=GRID!$B$3:$BI$3), 0))*GRID!$B$66*(1-GRID!$B$69),0))</f>
        <v>13940</v>
      </c>
      <c r="E209" s="47" cm="1">
        <f t="array" ref="E209">IF($I$2="Раннее бронирование",
INDEX(GRID!$B$4:$BI$14,MATCH(E$7,GRID!$A$4:$A$14,0),MATCH(1,($U$2=GRID!$B$1:$BI$1)*(КАЛЕНДАРЬ!$AA33=GRID!$B$3:$BI$3), 0))*GRID!$B$66,
ROUNDUP(INDEX(GRID!$B$4:$BI$14,MATCH(E$7,GRID!$A$4:$A$14,0),MATCH(1,($U$2=GRID!$B$1:$BI$1)*(КАЛЕНДАРЬ!$AA33=GRID!$B$3:$BI$3),0))*GRID!$B$66*(1-GRID!$B$69),0))</f>
        <v>13396</v>
      </c>
      <c r="F209" s="48" cm="1">
        <f t="array" ref="F209">IF($I$2="Раннее бронирование",
INDEX(GRID!$B$17:$BI$27,MATCH(E$7,GRID!$A$17:$A$27,0),MATCH(1,($U$2=GRID!$B$1:$BI$1)*(КАЛЕНДАРЬ!$AA33=GRID!$B$3:$BI$3), 0))*GRID!$B$66,
ROUNDUP(INDEX(GRID!$B$17:$BI$27,MATCH(E$7,GRID!$A$17:$A$27,0),MATCH(1,($U$2=GRID!$B$1:$BI$1)*(КАЛЕНДАРЬ!$AA33=GRID!$B$3:$BI$3), 0))*GRID!$B$66*(1-GRID!$B$69),0))</f>
        <v>15096</v>
      </c>
      <c r="G209" s="47" cm="1">
        <f t="array" ref="G209">IF($I$2="Раннее бронирование",
INDEX(GRID!$B$4:$BI$14,MATCH(G$7,GRID!$A$4:$A$14,0),MATCH(1,($U$2=GRID!$B$1:$BI$1)*(КАЛЕНДАРЬ!$AA33=GRID!$B$3:$BI$3), 0))*GRID!$B$66,
ROUNDUP(INDEX(GRID!$B$4:$BI$14,MATCH(G$7,GRID!$A$4:$A$14,0),MATCH(1,($U$2=GRID!$B$1:$BI$1)*(КАЛЕНДАРЬ!$AA33=GRID!$B$3:$BI$3),0))*GRID!$B$66*(1-GRID!$B$69),0))</f>
        <v>14688</v>
      </c>
      <c r="H209" s="48" cm="1">
        <f t="array" ref="H209">IF($I$2="Раннее бронирование",
INDEX(GRID!$B$17:$BI$27,MATCH(G$7,GRID!$A$17:$A$27,0),MATCH(1,($U$2=GRID!$B$1:$BI$1)*(КАЛЕНДАРЬ!$AA33=GRID!$B$3:$BI$3), 0))*GRID!$B$66,
ROUNDUP(INDEX(GRID!$B$17:$BI$27,MATCH(G$7,GRID!$A$17:$A$27,0),MATCH(1,($U$2=GRID!$B$1:$BI$1)*(КАЛЕНДАРЬ!$AA33=GRID!$B$3:$BI$3), 0))*GRID!$B$66*(1-GRID!$B$69),0))</f>
        <v>16388</v>
      </c>
      <c r="I209" s="47" cm="1">
        <f t="array" ref="I209">IF($I$2="Раннее бронирование",
INDEX(GRID!$B$4:$BI$14,MATCH(I$7,GRID!$A$4:$A$14,0),MATCH(1,($U$2=GRID!$B$1:$BI$1)*(КАЛЕНДАРЬ!$AA33=GRID!$B$3:$BI$3), 0))*GRID!$B$66,
ROUNDUP(INDEX(GRID!$B$4:$BI$14,MATCH(I$7,GRID!$A$4:$A$14,0),MATCH(1,($U$2=GRID!$B$1:$BI$1)*(КАЛЕНДАРЬ!$AA33=GRID!$B$3:$BI$3),0))*GRID!$B$66*(1-GRID!$B$69),0))</f>
        <v>16116</v>
      </c>
      <c r="J209" s="48" cm="1">
        <f t="array" ref="J209">IF($I$2="Раннее бронирование",
INDEX(GRID!$B$17:$BI$27,MATCH(I$7,GRID!$A$17:$A$27,0),MATCH(1,($U$2=GRID!$B$1:$BI$1)*(КАЛЕНДАРЬ!$AA33=GRID!$B$3:$BI$3), 0))*GRID!$B$66,
ROUNDUP(INDEX(GRID!$B$17:$BI$27,MATCH(I$7,GRID!$A$17:$A$27,0),MATCH(1,($U$2=GRID!$B$1:$BI$1)*(КАЛЕНДАРЬ!$AA33=GRID!$B$3:$BI$3), 0))*GRID!$B$66*(1-GRID!$B$69),0))</f>
        <v>17816</v>
      </c>
      <c r="K209" s="47" cm="1">
        <f t="array" ref="K209">IF($I$2="Раннее бронирование",
INDEX(GRID!$B$4:$BI$14,MATCH(K$7,GRID!$A$4:$A$14,0),MATCH(1,($U$2=GRID!$B$1:$BI$1)*(КАЛЕНДАРЬ!$AA33=GRID!$B$3:$BI$3), 0))*GRID!$B$66,
ROUNDUP(INDEX(GRID!$B$4:$BI$14,MATCH(K$7,GRID!$A$4:$A$14,0),MATCH(1,($U$2=GRID!$B$1:$BI$1)*(КАЛЕНДАРЬ!$AA33=GRID!$B$3:$BI$3),0))*GRID!$B$66*(1-GRID!$B$69),0))</f>
        <v>17680</v>
      </c>
      <c r="L209" s="48" cm="1">
        <f t="array" ref="L209">IF($I$2="Раннее бронирование",
INDEX(GRID!$B$17:$BI$27,MATCH(K$7,GRID!$A$17:$A$27,0),MATCH(1,($U$2=GRID!$B$1:$BI$1)*(КАЛЕНДАРЬ!$AA33=GRID!$B$3:$BI$3), 0))*GRID!$B$66,
ROUNDUP(INDEX(GRID!$B$17:$BI$27,MATCH(K$7,GRID!$A$17:$A$27,0),MATCH(1,($U$2=GRID!$B$1:$BI$1)*(КАЛЕНДАРЬ!$AA33=GRID!$B$3:$BI$3), 0))*GRID!$B$66*(1-GRID!$B$69),0))</f>
        <v>19380</v>
      </c>
      <c r="M209" s="47" cm="1">
        <f t="array" ref="M209">IF($I$2="Раннее бронирование",
INDEX(GRID!$B$4:$BI$14,MATCH(M$7,GRID!$A$4:$A$14,0),MATCH(1,($U$2=GRID!$B$1:$BI$1)*(КАЛЕНДАРЬ!$AA33=GRID!$B$3:$BI$3), 0))*GRID!$B$66,
ROUNDUP(INDEX(GRID!$B$4:$BI$14,MATCH(M$7,GRID!$A$4:$A$14,0),MATCH(1,($U$2=GRID!$B$1:$BI$1)*(КАЛЕНДАРЬ!$AA33=GRID!$B$3:$BI$3),0))*GRID!$B$66*(1-GRID!$B$69),0))</f>
        <v>19380</v>
      </c>
      <c r="N209" s="48" cm="1">
        <f t="array" ref="N209">IF($I$2="Раннее бронирование",
INDEX(GRID!$B$17:$BI$27,MATCH(M$7,GRID!$A$17:$A$27,0),MATCH(1,($U$2=GRID!$B$1:$BI$1)*(КАЛЕНДАРЬ!$AA33=GRID!$B$3:$BI$3), 0))*GRID!$B$66,
ROUNDUP(INDEX(GRID!$B$17:$BI$27,MATCH(M$7,GRID!$A$17:$A$27,0),MATCH(1,($U$2=GRID!$B$1:$BI$1)*(КАЛЕНДАРЬ!$AA33=GRID!$B$3:$BI$3), 0))*GRID!$B$66*(1-GRID!$B$69),0))</f>
        <v>21080</v>
      </c>
      <c r="O209" s="47" cm="1">
        <f t="array" ref="O209">IF($I$2="Раннее бронирование",
INDEX(GRID!$B$4:$BI$14,MATCH(O$7,GRID!$A$4:$A$14,0),MATCH(1,($U$2=GRID!$B$1:$BI$1)*(КАЛЕНДАРЬ!$AA33=GRID!$B$3:$BI$3), 0))*GRID!$B$66,
ROUNDUP(INDEX(GRID!$B$4:$BI$14,MATCH(O$7,GRID!$A$4:$A$14,0),MATCH(1,($U$2=GRID!$B$1:$BI$1)*(КАЛЕНДАРЬ!$AA33=GRID!$B$3:$BI$3),0))*GRID!$B$66*(1-GRID!$B$69),0))</f>
        <v>24072</v>
      </c>
      <c r="P209" s="48" cm="1">
        <f t="array" ref="P209">IF($I$2="Раннее бронирование",
INDEX(GRID!$B$17:$BI$27,MATCH(O$7,GRID!$A$17:$A$27,0),MATCH(1,($U$2=GRID!$B$1:$BI$1)*(КАЛЕНДАРЬ!$AA33=GRID!$B$3:$BI$3), 0))*GRID!$B$66,
ROUNDUP(INDEX(GRID!$B$17:$BI$27,MATCH(O$7,GRID!$A$17:$A$27,0),MATCH(1,($U$2=GRID!$B$1:$BI$1)*(КАЛЕНДАРЬ!$AA33=GRID!$B$3:$BI$3), 0))*GRID!$B$66*(1-GRID!$B$69),0))</f>
        <v>25772</v>
      </c>
      <c r="Q209" s="47" cm="1">
        <f t="array" ref="Q209">IF($I$2="Раннее бронирование",
INDEX(GRID!$B$4:$BI$14,MATCH(Q$7,GRID!$A$4:$A$14,0),MATCH(1,($U$2=GRID!$B$1:$BI$1)*(КАЛЕНДАРЬ!$AA33=GRID!$B$3:$BI$3), 0))*GRID!$B$66,
ROUNDUP(INDEX(GRID!$B$4:$BI$14,MATCH(Q$7,GRID!$A$4:$A$14,0),MATCH(1,($U$2=GRID!$B$1:$BI$1)*(КАЛЕНДАРЬ!$AA33=GRID!$B$3:$BI$3),0))*GRID!$B$66*(1-GRID!$B$69),0))</f>
        <v>26928</v>
      </c>
      <c r="R209" s="48" cm="1">
        <f t="array" ref="R209">IF($I$2="Раннее бронирование",
INDEX(GRID!$B$17:$BI$27,MATCH(Q$7,GRID!$A$17:$A$27,0),MATCH(1,($U$2=GRID!$B$1:$BI$1)*(КАЛЕНДАРЬ!$AA33=GRID!$B$3:$BI$3), 0))*GRID!$B$66,
ROUNDUP(INDEX(GRID!$B$17:$BI$27,MATCH(Q$7,GRID!$A$17:$A$27,0),MATCH(1,($U$2=GRID!$B$1:$BI$1)*(КАЛЕНДАРЬ!$AA33=GRID!$B$3:$BI$3), 0))*GRID!$B$66*(1-GRID!$B$69),0))</f>
        <v>28628</v>
      </c>
      <c r="S209" s="47" cm="1">
        <f t="array" ref="S209">IF($I$2="Раннее бронирование",
INDEX(GRID!$B$4:$BI$14,MATCH(S$7,GRID!$A$4:$A$14,0),MATCH(1,($U$2=GRID!$B$1:$BI$1)*(КАЛЕНДАРЬ!$AA33=GRID!$B$3:$BI$3), 0))*GRID!$B$66,
ROUNDUP(INDEX(GRID!$B$4:$BI$14,MATCH(S$7,GRID!$A$4:$A$14,0),MATCH(1,($U$2=GRID!$B$1:$BI$1)*(КАЛЕНДАРЬ!$AA33=GRID!$B$3:$BI$3),0))*GRID!$B$66*(1-GRID!$B$69),0))</f>
        <v>32368</v>
      </c>
      <c r="T209" s="48" cm="1">
        <f t="array" ref="T209">IF($I$2="Раннее бронирование",
INDEX(GRID!$B$17:$BI$27,MATCH(S$7,GRID!$A$17:$A$27,0),MATCH(1,($U$2=GRID!$B$1:$BI$1)*(КАЛЕНДАРЬ!$AA33=GRID!$B$3:$BI$3), 0))*GRID!$B$66,
ROUNDUP(INDEX(GRID!$B$17:$BI$27,MATCH(S$7,GRID!$A$17:$A$27,0),MATCH(1,($U$2=GRID!$B$1:$BI$1)*(КАЛЕНДАРЬ!$AA33=GRID!$B$3:$BI$3), 0))*GRID!$B$66*(1-GRID!$B$69),0))</f>
        <v>34068</v>
      </c>
      <c r="U209" s="47" cm="1">
        <f t="array" ref="U209">IF($I$2="Раннее бронирование",
INDEX(GRID!$B$4:$BI$14,MATCH(U$7,GRID!$A$4:$A$14,0),MATCH(1,($U$2=GRID!$B$1:$BI$1)*(КАЛЕНДАРЬ!$AA33=GRID!$B$3:$BI$3), 0))*GRID!$B$66,
ROUNDUP(INDEX(GRID!$B$4:$BI$14,MATCH(U$7,GRID!$A$4:$A$14,0),MATCH(1,($U$2=GRID!$B$1:$BI$1)*(КАЛЕНДАРЬ!$AA33=GRID!$B$3:$BI$3),0))*GRID!$B$66*(1-GRID!$B$69),0))</f>
        <v>37400</v>
      </c>
      <c r="V209" s="48" cm="1">
        <f t="array" ref="V209">IF($I$2="Раннее бронирование",
INDEX(GRID!$B$17:$BI$27,MATCH(U$7,GRID!$A$17:$A$27,0),MATCH(1,($U$2=GRID!$B$1:$BI$1)*(КАЛЕНДАРЬ!$AA33=GRID!$B$3:$BI$3), 0))*GRID!$B$66,
ROUNDUP(INDEX(GRID!$B$17:$BI$27,MATCH(U$7,GRID!$A$17:$A$27,0),MATCH(1,($U$2=GRID!$B$1:$BI$1)*(КАЛЕНДАРЬ!$AA33=GRID!$B$3:$BI$3), 0))*GRID!$B$66*(1-GRID!$B$69),0))</f>
        <v>39100</v>
      </c>
      <c r="W209" s="47" cm="1">
        <f t="array" ref="W209">IF($I$2="Раннее бронирование",
INDEX(GRID!$B$4:$BI$14,MATCH(W$7,GRID!$A$4:$A$14,0),MATCH(1,($U$2=GRID!$B$1:$BI$1)*(КАЛЕНДАРЬ!$AA33=GRID!$B$3:$BI$3), 0))*GRID!$B$66,
ROUNDUP(INDEX(GRID!$B$4:$BI$14,MATCH(W$7,GRID!$A$4:$A$14,0),MATCH(1,($U$2=GRID!$B$1:$BI$1)*(КАЛЕНДАРЬ!$AA33=GRID!$B$3:$BI$3),0))*GRID!$B$66*(1-GRID!$B$69),0))</f>
        <v>151640</v>
      </c>
      <c r="X209" s="48" cm="1">
        <f t="array" ref="X209">IF($I$2="Раннее бронирование",
INDEX(GRID!$B$17:$BI$27,MATCH(W$7,GRID!$A$17:$A$27,0),MATCH(1,($U$2=GRID!$B$1:$BI$1)*(КАЛЕНДАРЬ!$AA33=GRID!$B$3:$BI$3), 0))*GRID!$B$66,
ROUNDUP(INDEX(GRID!$B$17:$BI$27,MATCH(W$7,GRID!$A$17:$A$27,0),MATCH(1,($U$2=GRID!$B$1:$BI$1)*(КАЛЕНДАРЬ!$AA33=GRID!$B$3:$BI$3), 0))*GRID!$B$66*(1-GRID!$B$69),0))</f>
        <v>153340</v>
      </c>
    </row>
    <row r="210" spans="1:24" hidden="1" x14ac:dyDescent="0.2">
      <c r="A210" s="124"/>
      <c r="B210" s="124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</row>
    <row r="211" spans="1:24" hidden="1" x14ac:dyDescent="0.2">
      <c r="A211" s="210" t="s">
        <v>38</v>
      </c>
      <c r="B211" s="210"/>
      <c r="C211" s="210"/>
      <c r="D211" s="210"/>
      <c r="E211" s="210"/>
      <c r="F211" s="210"/>
      <c r="G211" s="210"/>
      <c r="H211" s="210"/>
      <c r="I211" s="210"/>
      <c r="J211" s="210"/>
      <c r="K211" s="210"/>
      <c r="L211" s="210"/>
      <c r="M211" s="210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</row>
    <row r="212" spans="1:24" hidden="1" x14ac:dyDescent="0.2">
      <c r="A212" s="211" t="s">
        <v>106</v>
      </c>
      <c r="B212" s="212"/>
      <c r="C212" s="212"/>
      <c r="D212" s="212"/>
      <c r="E212" s="212"/>
      <c r="F212" s="212"/>
      <c r="G212" s="212"/>
      <c r="H212" s="212"/>
      <c r="I212" s="212"/>
      <c r="J212" s="212"/>
      <c r="K212" s="212"/>
      <c r="L212" s="212"/>
      <c r="M212" s="212"/>
      <c r="N212" s="212"/>
      <c r="O212" s="212"/>
      <c r="P212" s="212"/>
      <c r="Q212" s="212"/>
      <c r="R212" s="212"/>
      <c r="S212" s="212"/>
      <c r="T212" s="212"/>
      <c r="U212" s="212"/>
      <c r="V212" s="212"/>
      <c r="W212" s="212"/>
      <c r="X212" s="212"/>
    </row>
    <row r="213" spans="1:24" ht="58.5" hidden="1" customHeight="1" x14ac:dyDescent="0.2">
      <c r="A213" s="213" t="s">
        <v>39</v>
      </c>
      <c r="B213" s="214"/>
      <c r="C213" s="217" t="s">
        <v>85</v>
      </c>
      <c r="D213" s="218"/>
      <c r="E213" s="219" t="s">
        <v>86</v>
      </c>
      <c r="F213" s="220"/>
      <c r="G213" s="221" t="s">
        <v>83</v>
      </c>
      <c r="H213" s="222"/>
      <c r="I213" s="223" t="s">
        <v>87</v>
      </c>
      <c r="J213" s="224"/>
      <c r="K213" s="225" t="s">
        <v>88</v>
      </c>
      <c r="L213" s="225"/>
      <c r="M213" s="226" t="s">
        <v>89</v>
      </c>
      <c r="N213" s="227"/>
      <c r="O213" s="250" t="s">
        <v>94</v>
      </c>
      <c r="P213" s="250"/>
      <c r="Q213" s="230" t="s">
        <v>95</v>
      </c>
      <c r="R213" s="230"/>
      <c r="S213" s="231" t="s">
        <v>90</v>
      </c>
      <c r="T213" s="231"/>
      <c r="U213" s="232" t="s">
        <v>91</v>
      </c>
      <c r="V213" s="233"/>
      <c r="W213" s="234" t="s">
        <v>96</v>
      </c>
      <c r="X213" s="235"/>
    </row>
    <row r="214" spans="1:24" ht="12" hidden="1" customHeight="1" x14ac:dyDescent="0.2">
      <c r="A214" s="215"/>
      <c r="B214" s="216"/>
      <c r="C214" s="45" t="s">
        <v>40</v>
      </c>
      <c r="D214" s="45" t="s">
        <v>41</v>
      </c>
      <c r="E214" s="45" t="s">
        <v>40</v>
      </c>
      <c r="F214" s="45" t="s">
        <v>41</v>
      </c>
      <c r="G214" s="45" t="s">
        <v>40</v>
      </c>
      <c r="H214" s="45" t="s">
        <v>41</v>
      </c>
      <c r="I214" s="45" t="s">
        <v>40</v>
      </c>
      <c r="J214" s="45" t="s">
        <v>41</v>
      </c>
      <c r="K214" s="45" t="s">
        <v>40</v>
      </c>
      <c r="L214" s="45" t="s">
        <v>41</v>
      </c>
      <c r="M214" s="45" t="s">
        <v>40</v>
      </c>
      <c r="N214" s="45" t="s">
        <v>41</v>
      </c>
      <c r="O214" s="45" t="s">
        <v>40</v>
      </c>
      <c r="P214" s="45" t="s">
        <v>41</v>
      </c>
      <c r="Q214" s="45" t="s">
        <v>40</v>
      </c>
      <c r="R214" s="45" t="s">
        <v>41</v>
      </c>
      <c r="S214" s="45" t="s">
        <v>40</v>
      </c>
      <c r="T214" s="45" t="s">
        <v>41</v>
      </c>
      <c r="U214" s="45" t="s">
        <v>40</v>
      </c>
      <c r="V214" s="45" t="s">
        <v>41</v>
      </c>
      <c r="W214" s="45" t="s">
        <v>40</v>
      </c>
      <c r="X214" s="45" t="s">
        <v>41</v>
      </c>
    </row>
    <row r="215" spans="1:24" ht="11.25" hidden="1" customHeight="1" x14ac:dyDescent="0.2">
      <c r="A215" s="117" t="s">
        <v>42</v>
      </c>
      <c r="B215" s="117">
        <v>1</v>
      </c>
      <c r="C215" s="47" cm="1">
        <f t="array" ref="C215">IF($I$2="Раннее бронирование",
INDEX(GRID!$B$4:$BI$14,MATCH(C$7,GRID!$A$4:$A$14,0),MATCH(1,($U$2=GRID!$B$1:$BI$1)*(КАЛЕНДАРЬ!$AD4=GRID!$B$3:$BI$3), 0))*GRID!$B$66,
ROUNDUP(INDEX(GRID!$B$4:$BI$14,MATCH(C$7,GRID!$A$4:$A$14,0),MATCH(1,($U$2=GRID!$B$1:$BI$1)*(КАЛЕНДАРЬ!$AD4=GRID!$B$3:$BI$3),0))*GRID!$B$66*(1-GRID!$B$69),0))</f>
        <v>12920</v>
      </c>
      <c r="D215" s="48" cm="1">
        <f t="array" ref="D215">IF($I$2="Раннее бронирование",
INDEX(GRID!$B$17:$BI$27,MATCH(C$7,GRID!$A$17:$A$27,0),MATCH(1,($U$2=GRID!$B$1:$BI$1)*(КАЛЕНДАРЬ!$AD4=GRID!$B$3:$BI$3), 0))*GRID!$B$66,
ROUNDUP(INDEX(GRID!$B$17:$BI$27,MATCH(C$7,GRID!$A$17:$A$27,0),MATCH(1,($U$2=GRID!$B$1:$BI$1)*(КАЛЕНДАРЬ!$AD4=GRID!$B$3:$BI$3), 0))*GRID!$B$66*(1-GRID!$B$69),0))</f>
        <v>14620</v>
      </c>
      <c r="E215" s="47" cm="1">
        <f t="array" ref="E215">IF($I$2="Раннее бронирование",
INDEX(GRID!$B$4:$BI$14,MATCH(E$7,GRID!$A$4:$A$14,0),MATCH(1,($U$2=GRID!$B$1:$BI$1)*(КАЛЕНДАРЬ!$AD4=GRID!$B$3:$BI$3), 0))*GRID!$B$66,
ROUNDUP(INDEX(GRID!$B$4:$BI$14,MATCH(E$7,GRID!$A$4:$A$14,0),MATCH(1,($U$2=GRID!$B$1:$BI$1)*(КАЛЕНДАРЬ!$AD4=GRID!$B$3:$BI$3),0))*GRID!$B$66*(1-GRID!$B$69),0))</f>
        <v>14212</v>
      </c>
      <c r="F215" s="48" cm="1">
        <f t="array" ref="F215">IF($I$2="Раннее бронирование",
INDEX(GRID!$B$17:$BI$27,MATCH(E$7,GRID!$A$17:$A$27,0),MATCH(1,($U$2=GRID!$B$1:$BI$1)*(КАЛЕНДАРЬ!$AD4=GRID!$B$3:$BI$3), 0))*GRID!$B$66,
ROUNDUP(INDEX(GRID!$B$17:$BI$27,MATCH(E$7,GRID!$A$17:$A$27,0),MATCH(1,($U$2=GRID!$B$1:$BI$1)*(КАЛЕНДАРЬ!$AD4=GRID!$B$3:$BI$3), 0))*GRID!$B$66*(1-GRID!$B$69),0))</f>
        <v>15912</v>
      </c>
      <c r="G215" s="47" cm="1">
        <f t="array" ref="G215">IF($I$2="Раннее бронирование",
INDEX(GRID!$B$4:$BI$14,MATCH(G$7,GRID!$A$4:$A$14,0),MATCH(1,($U$2=GRID!$B$1:$BI$1)*(КАЛЕНДАРЬ!$AD4=GRID!$B$3:$BI$3), 0))*GRID!$B$66,
ROUNDUP(INDEX(GRID!$B$4:$BI$14,MATCH(G$7,GRID!$A$4:$A$14,0),MATCH(1,($U$2=GRID!$B$1:$BI$1)*(КАЛЕНДАРЬ!$AD4=GRID!$B$3:$BI$3),0))*GRID!$B$66*(1-GRID!$B$69),0))</f>
        <v>15572</v>
      </c>
      <c r="H215" s="48" cm="1">
        <f t="array" ref="H215">IF($I$2="Раннее бронирование",
INDEX(GRID!$B$17:$BI$27,MATCH(G$7,GRID!$A$17:$A$27,0),MATCH(1,($U$2=GRID!$B$1:$BI$1)*(КАЛЕНДАРЬ!$AD4=GRID!$B$3:$BI$3), 0))*GRID!$B$66,
ROUNDUP(INDEX(GRID!$B$17:$BI$27,MATCH(G$7,GRID!$A$17:$A$27,0),MATCH(1,($U$2=GRID!$B$1:$BI$1)*(КАЛЕНДАРЬ!$AD4=GRID!$B$3:$BI$3), 0))*GRID!$B$66*(1-GRID!$B$69),0))</f>
        <v>17272</v>
      </c>
      <c r="I215" s="47" cm="1">
        <f t="array" ref="I215">IF($I$2="Раннее бронирование",
INDEX(GRID!$B$4:$BI$14,MATCH(I$7,GRID!$A$4:$A$14,0),MATCH(1,($U$2=GRID!$B$1:$BI$1)*(КАЛЕНДАРЬ!$AD4=GRID!$B$3:$BI$3), 0))*GRID!$B$66,
ROUNDUP(INDEX(GRID!$B$4:$BI$14,MATCH(I$7,GRID!$A$4:$A$14,0),MATCH(1,($U$2=GRID!$B$1:$BI$1)*(КАЛЕНДАРЬ!$AD4=GRID!$B$3:$BI$3),0))*GRID!$B$66*(1-GRID!$B$69),0))</f>
        <v>17068</v>
      </c>
      <c r="J215" s="48" cm="1">
        <f t="array" ref="J215">IF($I$2="Раннее бронирование",
INDEX(GRID!$B$17:$BI$27,MATCH(I$7,GRID!$A$17:$A$27,0),MATCH(1,($U$2=GRID!$B$1:$BI$1)*(КАЛЕНДАРЬ!$AD4=GRID!$B$3:$BI$3), 0))*GRID!$B$66,
ROUNDUP(INDEX(GRID!$B$17:$BI$27,MATCH(I$7,GRID!$A$17:$A$27,0),MATCH(1,($U$2=GRID!$B$1:$BI$1)*(КАЛЕНДАРЬ!$AD4=GRID!$B$3:$BI$3), 0))*GRID!$B$66*(1-GRID!$B$69),0))</f>
        <v>18768</v>
      </c>
      <c r="K215" s="47" cm="1">
        <f t="array" ref="K215">IF($I$2="Раннее бронирование",
INDEX(GRID!$B$4:$BI$14,MATCH(K$7,GRID!$A$4:$A$14,0),MATCH(1,($U$2=GRID!$B$1:$BI$1)*(КАЛЕНДАРЬ!$AD4=GRID!$B$3:$BI$3), 0))*GRID!$B$66,
ROUNDUP(INDEX(GRID!$B$4:$BI$14,MATCH(K$7,GRID!$A$4:$A$14,0),MATCH(1,($U$2=GRID!$B$1:$BI$1)*(КАЛЕНДАРЬ!$AD4=GRID!$B$3:$BI$3),0))*GRID!$B$66*(1-GRID!$B$69),0))</f>
        <v>18768</v>
      </c>
      <c r="L215" s="48" cm="1">
        <f t="array" ref="L215">IF($I$2="Раннее бронирование",
INDEX(GRID!$B$17:$BI$27,MATCH(K$7,GRID!$A$17:$A$27,0),MATCH(1,($U$2=GRID!$B$1:$BI$1)*(КАЛЕНДАРЬ!$AD4=GRID!$B$3:$BI$3), 0))*GRID!$B$66,
ROUNDUP(INDEX(GRID!$B$17:$BI$27,MATCH(K$7,GRID!$A$17:$A$27,0),MATCH(1,($U$2=GRID!$B$1:$BI$1)*(КАЛЕНДАРЬ!$AD4=GRID!$B$3:$BI$3), 0))*GRID!$B$66*(1-GRID!$B$69),0))</f>
        <v>20468</v>
      </c>
      <c r="M215" s="47" cm="1">
        <f t="array" ref="M215">IF($I$2="Раннее бронирование",
INDEX(GRID!$B$4:$BI$14,MATCH(M$7,GRID!$A$4:$A$14,0),MATCH(1,($U$2=GRID!$B$1:$BI$1)*(КАЛЕНДАРЬ!$AD4=GRID!$B$3:$BI$3), 0))*GRID!$B$66,
ROUNDUP(INDEX(GRID!$B$4:$BI$14,MATCH(M$7,GRID!$A$4:$A$14,0),MATCH(1,($U$2=GRID!$B$1:$BI$1)*(КАЛЕНДАРЬ!$AD4=GRID!$B$3:$BI$3),0))*GRID!$B$66*(1-GRID!$B$69),0))</f>
        <v>20604</v>
      </c>
      <c r="N215" s="48" cm="1">
        <f t="array" ref="N215">IF($I$2="Раннее бронирование",
INDEX(GRID!$B$17:$BI$27,MATCH(M$7,GRID!$A$17:$A$27,0),MATCH(1,($U$2=GRID!$B$1:$BI$1)*(КАЛЕНДАРЬ!$AD4=GRID!$B$3:$BI$3), 0))*GRID!$B$66,
ROUNDUP(INDEX(GRID!$B$17:$BI$27,MATCH(M$7,GRID!$A$17:$A$27,0),MATCH(1,($U$2=GRID!$B$1:$BI$1)*(КАЛЕНДАРЬ!$AD4=GRID!$B$3:$BI$3), 0))*GRID!$B$66*(1-GRID!$B$69),0))</f>
        <v>22304</v>
      </c>
      <c r="O215" s="47" cm="1">
        <f t="array" ref="O215">IF($I$2="Раннее бронирование",
INDEX(GRID!$B$4:$BI$14,MATCH(O$7,GRID!$A$4:$A$14,0),MATCH(1,($U$2=GRID!$B$1:$BI$1)*(КАЛЕНДАРЬ!$AD4=GRID!$B$3:$BI$3), 0))*GRID!$B$66,
ROUNDUP(INDEX(GRID!$B$4:$BI$14,MATCH(O$7,GRID!$A$4:$A$14,0),MATCH(1,($U$2=GRID!$B$1:$BI$1)*(КАЛЕНДАРЬ!$AD4=GRID!$B$3:$BI$3),0))*GRID!$B$66*(1-GRID!$B$69),0))</f>
        <v>25364</v>
      </c>
      <c r="P215" s="48" cm="1">
        <f t="array" ref="P215">IF($I$2="Раннее бронирование",
INDEX(GRID!$B$17:$BI$27,MATCH(O$7,GRID!$A$17:$A$27,0),MATCH(1,($U$2=GRID!$B$1:$BI$1)*(КАЛЕНДАРЬ!$AD4=GRID!$B$3:$BI$3), 0))*GRID!$B$66,
ROUNDUP(INDEX(GRID!$B$17:$BI$27,MATCH(O$7,GRID!$A$17:$A$27,0),MATCH(1,($U$2=GRID!$B$1:$BI$1)*(КАЛЕНДАРЬ!$AD4=GRID!$B$3:$BI$3), 0))*GRID!$B$66*(1-GRID!$B$69),0))</f>
        <v>27064</v>
      </c>
      <c r="Q215" s="47" cm="1">
        <f t="array" ref="Q215">IF($I$2="Раннее бронирование",
INDEX(GRID!$B$4:$BI$14,MATCH(Q$7,GRID!$A$4:$A$14,0),MATCH(1,($U$2=GRID!$B$1:$BI$1)*(КАЛЕНДАРЬ!$AD4=GRID!$B$3:$BI$3), 0))*GRID!$B$66,
ROUNDUP(INDEX(GRID!$B$4:$BI$14,MATCH(Q$7,GRID!$A$4:$A$14,0),MATCH(1,($U$2=GRID!$B$1:$BI$1)*(КАЛЕНДАРЬ!$AD4=GRID!$B$3:$BI$3),0))*GRID!$B$66*(1-GRID!$B$69),0))</f>
        <v>28424</v>
      </c>
      <c r="R215" s="48" cm="1">
        <f t="array" ref="R215">IF($I$2="Раннее бронирование",
INDEX(GRID!$B$17:$BI$27,MATCH(Q$7,GRID!$A$17:$A$27,0),MATCH(1,($U$2=GRID!$B$1:$BI$1)*(КАЛЕНДАРЬ!$AD4=GRID!$B$3:$BI$3), 0))*GRID!$B$66,
ROUNDUP(INDEX(GRID!$B$17:$BI$27,MATCH(Q$7,GRID!$A$17:$A$27,0),MATCH(1,($U$2=GRID!$B$1:$BI$1)*(КАЛЕНДАРЬ!$AD4=GRID!$B$3:$BI$3), 0))*GRID!$B$66*(1-GRID!$B$69),0))</f>
        <v>30124</v>
      </c>
      <c r="S215" s="47" cm="1">
        <f t="array" ref="S215">IF($I$2="Раннее бронирование",
INDEX(GRID!$B$4:$BI$14,MATCH(S$7,GRID!$A$4:$A$14,0),MATCH(1,($U$2=GRID!$B$1:$BI$1)*(КАЛЕНДАРЬ!$AD4=GRID!$B$3:$BI$3), 0))*GRID!$B$66,
ROUNDUP(INDEX(GRID!$B$4:$BI$14,MATCH(S$7,GRID!$A$4:$A$14,0),MATCH(1,($U$2=GRID!$B$1:$BI$1)*(КАЛЕНДАРЬ!$AD4=GRID!$B$3:$BI$3),0))*GRID!$B$66*(1-GRID!$B$69),0))</f>
        <v>34272</v>
      </c>
      <c r="T215" s="48" cm="1">
        <f t="array" ref="T215">IF($I$2="Раннее бронирование",
INDEX(GRID!$B$17:$BI$27,MATCH(S$7,GRID!$A$17:$A$27,0),MATCH(1,($U$2=GRID!$B$1:$BI$1)*(КАЛЕНДАРЬ!$AD4=GRID!$B$3:$BI$3), 0))*GRID!$B$66,
ROUNDUP(INDEX(GRID!$B$17:$BI$27,MATCH(S$7,GRID!$A$17:$A$27,0),MATCH(1,($U$2=GRID!$B$1:$BI$1)*(КАЛЕНДАРЬ!$AD4=GRID!$B$3:$BI$3), 0))*GRID!$B$66*(1-GRID!$B$69),0))</f>
        <v>35972</v>
      </c>
      <c r="U215" s="47" cm="1">
        <f t="array" ref="U215">IF($I$2="Раннее бронирование",
INDEX(GRID!$B$4:$BI$14,MATCH(U$7,GRID!$A$4:$A$14,0),MATCH(1,($U$2=GRID!$B$1:$BI$1)*(КАЛЕНДАРЬ!$AD4=GRID!$B$3:$BI$3), 0))*GRID!$B$66,
ROUNDUP(INDEX(GRID!$B$4:$BI$14,MATCH(U$7,GRID!$A$4:$A$14,0),MATCH(1,($U$2=GRID!$B$1:$BI$1)*(КАЛЕНДАРЬ!$AD4=GRID!$B$3:$BI$3),0))*GRID!$B$66*(1-GRID!$B$69),0))</f>
        <v>39440</v>
      </c>
      <c r="V215" s="48" cm="1">
        <f t="array" ref="V215">IF($I$2="Раннее бронирование",
INDEX(GRID!$B$17:$BI$27,MATCH(U$7,GRID!$A$17:$A$27,0),MATCH(1,($U$2=GRID!$B$1:$BI$1)*(КАЛЕНДАРЬ!$AD4=GRID!$B$3:$BI$3), 0))*GRID!$B$66,
ROUNDUP(INDEX(GRID!$B$17:$BI$27,MATCH(U$7,GRID!$A$17:$A$27,0),MATCH(1,($U$2=GRID!$B$1:$BI$1)*(КАЛЕНДАРЬ!$AD4=GRID!$B$3:$BI$3), 0))*GRID!$B$66*(1-GRID!$B$69),0))</f>
        <v>41140</v>
      </c>
      <c r="W215" s="47" cm="1">
        <f t="array" ref="W215">IF($I$2="Раннее бронирование",
INDEX(GRID!$B$4:$BI$14,MATCH(W$7,GRID!$A$4:$A$14,0),MATCH(1,($U$2=GRID!$B$1:$BI$1)*(КАЛЕНДАРЬ!$AD4=GRID!$B$3:$BI$3), 0))*GRID!$B$66,
ROUNDUP(INDEX(GRID!$B$4:$BI$14,MATCH(W$7,GRID!$A$4:$A$14,0),MATCH(1,($U$2=GRID!$B$1:$BI$1)*(КАЛЕНДАРЬ!$AD4=GRID!$B$3:$BI$3),0))*GRID!$B$66*(1-GRID!$B$69),0))</f>
        <v>157760</v>
      </c>
      <c r="X215" s="48" cm="1">
        <f t="array" ref="X215">IF($I$2="Раннее бронирование",
INDEX(GRID!$B$17:$BI$27,MATCH(W$7,GRID!$A$17:$A$27,0),MATCH(1,($U$2=GRID!$B$1:$BI$1)*(КАЛЕНДАРЬ!$AD4=GRID!$B$3:$BI$3), 0))*GRID!$B$66,
ROUNDUP(INDEX(GRID!$B$17:$BI$27,MATCH(W$7,GRID!$A$17:$A$27,0),MATCH(1,($U$2=GRID!$B$1:$BI$1)*(КАЛЕНДАРЬ!$AD4=GRID!$B$3:$BI$3), 0))*GRID!$B$66*(1-GRID!$B$69),0))</f>
        <v>159460</v>
      </c>
    </row>
    <row r="216" spans="1:24" ht="12.75" hidden="1" customHeight="1" x14ac:dyDescent="0.2">
      <c r="A216" s="117" t="s">
        <v>43</v>
      </c>
      <c r="B216" s="117">
        <v>2</v>
      </c>
      <c r="C216" s="47" cm="1">
        <f t="array" ref="C216">IF($I$2="Раннее бронирование",
INDEX(GRID!$B$4:$BI$14,MATCH(C$7,GRID!$A$4:$A$14,0),MATCH(1,($U$2=GRID!$B$1:$BI$1)*(КАЛЕНДАРЬ!$AD5=GRID!$B$3:$BI$3), 0))*GRID!$B$66,
ROUNDUP(INDEX(GRID!$B$4:$BI$14,MATCH(C$7,GRID!$A$4:$A$14,0),MATCH(1,($U$2=GRID!$B$1:$BI$1)*(КАЛЕНДАРЬ!$AD5=GRID!$B$3:$BI$3),0))*GRID!$B$66*(1-GRID!$B$69),0))</f>
        <v>14280</v>
      </c>
      <c r="D216" s="48" cm="1">
        <f t="array" ref="D216">IF($I$2="Раннее бронирование",
INDEX(GRID!$B$17:$BI$27,MATCH(C$7,GRID!$A$17:$A$27,0),MATCH(1,($U$2=GRID!$B$1:$BI$1)*(КАЛЕНДАРЬ!$AD5=GRID!$B$3:$BI$3), 0))*GRID!$B$66,
ROUNDUP(INDEX(GRID!$B$17:$BI$27,MATCH(C$7,GRID!$A$17:$A$27,0),MATCH(1,($U$2=GRID!$B$1:$BI$1)*(КАЛЕНДАРЬ!$AD5=GRID!$B$3:$BI$3), 0))*GRID!$B$66*(1-GRID!$B$69),0))</f>
        <v>15980</v>
      </c>
      <c r="E216" s="47" cm="1">
        <f t="array" ref="E216">IF($I$2="Раннее бронирование",
INDEX(GRID!$B$4:$BI$14,MATCH(E$7,GRID!$A$4:$A$14,0),MATCH(1,($U$2=GRID!$B$1:$BI$1)*(КАЛЕНДАРЬ!$AD5=GRID!$B$3:$BI$3), 0))*GRID!$B$66,
ROUNDUP(INDEX(GRID!$B$4:$BI$14,MATCH(E$7,GRID!$A$4:$A$14,0),MATCH(1,($U$2=GRID!$B$1:$BI$1)*(КАЛЕНДАРЬ!$AD5=GRID!$B$3:$BI$3),0))*GRID!$B$66*(1-GRID!$B$69),0))</f>
        <v>15776</v>
      </c>
      <c r="F216" s="48" cm="1">
        <f t="array" ref="F216">IF($I$2="Раннее бронирование",
INDEX(GRID!$B$17:$BI$27,MATCH(E$7,GRID!$A$17:$A$27,0),MATCH(1,($U$2=GRID!$B$1:$BI$1)*(КАЛЕНДАРЬ!$AD5=GRID!$B$3:$BI$3), 0))*GRID!$B$66,
ROUNDUP(INDEX(GRID!$B$17:$BI$27,MATCH(E$7,GRID!$A$17:$A$27,0),MATCH(1,($U$2=GRID!$B$1:$BI$1)*(КАЛЕНДАРЬ!$AD5=GRID!$B$3:$BI$3), 0))*GRID!$B$66*(1-GRID!$B$69),0))</f>
        <v>17476</v>
      </c>
      <c r="G216" s="47" cm="1">
        <f t="array" ref="G216">IF($I$2="Раннее бронирование",
INDEX(GRID!$B$4:$BI$14,MATCH(G$7,GRID!$A$4:$A$14,0),MATCH(1,($U$2=GRID!$B$1:$BI$1)*(КАЛЕНДАРЬ!$AD5=GRID!$B$3:$BI$3), 0))*GRID!$B$66,
ROUNDUP(INDEX(GRID!$B$4:$BI$14,MATCH(G$7,GRID!$A$4:$A$14,0),MATCH(1,($U$2=GRID!$B$1:$BI$1)*(КАЛЕНДАРЬ!$AD5=GRID!$B$3:$BI$3),0))*GRID!$B$66*(1-GRID!$B$69),0))</f>
        <v>17408</v>
      </c>
      <c r="H216" s="48" cm="1">
        <f t="array" ref="H216">IF($I$2="Раннее бронирование",
INDEX(GRID!$B$17:$BI$27,MATCH(G$7,GRID!$A$17:$A$27,0),MATCH(1,($U$2=GRID!$B$1:$BI$1)*(КАЛЕНДАРЬ!$AD5=GRID!$B$3:$BI$3), 0))*GRID!$B$66,
ROUNDUP(INDEX(GRID!$B$17:$BI$27,MATCH(G$7,GRID!$A$17:$A$27,0),MATCH(1,($U$2=GRID!$B$1:$BI$1)*(КАЛЕНДАРЬ!$AD5=GRID!$B$3:$BI$3), 0))*GRID!$B$66*(1-GRID!$B$69),0))</f>
        <v>19108</v>
      </c>
      <c r="I216" s="47" cm="1">
        <f t="array" ref="I216">IF($I$2="Раннее бронирование",
INDEX(GRID!$B$4:$BI$14,MATCH(I$7,GRID!$A$4:$A$14,0),MATCH(1,($U$2=GRID!$B$1:$BI$1)*(КАЛЕНДАРЬ!$AD5=GRID!$B$3:$BI$3), 0))*GRID!$B$66,
ROUNDUP(INDEX(GRID!$B$4:$BI$14,MATCH(I$7,GRID!$A$4:$A$14,0),MATCH(1,($U$2=GRID!$B$1:$BI$1)*(КАЛЕНДАРЬ!$AD5=GRID!$B$3:$BI$3),0))*GRID!$B$66*(1-GRID!$B$69),0))</f>
        <v>19244</v>
      </c>
      <c r="J216" s="48" cm="1">
        <f t="array" ref="J216">IF($I$2="Раннее бронирование",
INDEX(GRID!$B$17:$BI$27,MATCH(I$7,GRID!$A$17:$A$27,0),MATCH(1,($U$2=GRID!$B$1:$BI$1)*(КАЛЕНДАРЬ!$AD5=GRID!$B$3:$BI$3), 0))*GRID!$B$66,
ROUNDUP(INDEX(GRID!$B$17:$BI$27,MATCH(I$7,GRID!$A$17:$A$27,0),MATCH(1,($U$2=GRID!$B$1:$BI$1)*(КАЛЕНДАРЬ!$AD5=GRID!$B$3:$BI$3), 0))*GRID!$B$66*(1-GRID!$B$69),0))</f>
        <v>20944</v>
      </c>
      <c r="K216" s="47" cm="1">
        <f t="array" ref="K216">IF($I$2="Раннее бронирование",
INDEX(GRID!$B$4:$BI$14,MATCH(K$7,GRID!$A$4:$A$14,0),MATCH(1,($U$2=GRID!$B$1:$BI$1)*(КАЛЕНДАРЬ!$AD5=GRID!$B$3:$BI$3), 0))*GRID!$B$66,
ROUNDUP(INDEX(GRID!$B$4:$BI$14,MATCH(K$7,GRID!$A$4:$A$14,0),MATCH(1,($U$2=GRID!$B$1:$BI$1)*(КАЛЕНДАРЬ!$AD5=GRID!$B$3:$BI$3),0))*GRID!$B$66*(1-GRID!$B$69),0))</f>
        <v>21216</v>
      </c>
      <c r="L216" s="48" cm="1">
        <f t="array" ref="L216">IF($I$2="Раннее бронирование",
INDEX(GRID!$B$17:$BI$27,MATCH(K$7,GRID!$A$17:$A$27,0),MATCH(1,($U$2=GRID!$B$1:$BI$1)*(КАЛЕНДАРЬ!$AD5=GRID!$B$3:$BI$3), 0))*GRID!$B$66,
ROUNDUP(INDEX(GRID!$B$17:$BI$27,MATCH(K$7,GRID!$A$17:$A$27,0),MATCH(1,($U$2=GRID!$B$1:$BI$1)*(КАЛЕНДАРЬ!$AD5=GRID!$B$3:$BI$3), 0))*GRID!$B$66*(1-GRID!$B$69),0))</f>
        <v>22916</v>
      </c>
      <c r="M216" s="47" cm="1">
        <f t="array" ref="M216">IF($I$2="Раннее бронирование",
INDEX(GRID!$B$4:$BI$14,MATCH(M$7,GRID!$A$4:$A$14,0),MATCH(1,($U$2=GRID!$B$1:$BI$1)*(КАЛЕНДАРЬ!$AD5=GRID!$B$3:$BI$3), 0))*GRID!$B$66,
ROUNDUP(INDEX(GRID!$B$4:$BI$14,MATCH(M$7,GRID!$A$4:$A$14,0),MATCH(1,($U$2=GRID!$B$1:$BI$1)*(КАЛЕНДАРЬ!$AD5=GRID!$B$3:$BI$3),0))*GRID!$B$66*(1-GRID!$B$69),0))</f>
        <v>23392</v>
      </c>
      <c r="N216" s="48" cm="1">
        <f t="array" ref="N216">IF($I$2="Раннее бронирование",
INDEX(GRID!$B$17:$BI$27,MATCH(M$7,GRID!$A$17:$A$27,0),MATCH(1,($U$2=GRID!$B$1:$BI$1)*(КАЛЕНДАРЬ!$AD5=GRID!$B$3:$BI$3), 0))*GRID!$B$66,
ROUNDUP(INDEX(GRID!$B$17:$BI$27,MATCH(M$7,GRID!$A$17:$A$27,0),MATCH(1,($U$2=GRID!$B$1:$BI$1)*(КАЛЕНДАРЬ!$AD5=GRID!$B$3:$BI$3), 0))*GRID!$B$66*(1-GRID!$B$69),0))</f>
        <v>25092</v>
      </c>
      <c r="O216" s="47" cm="1">
        <f t="array" ref="O216">IF($I$2="Раннее бронирование",
INDEX(GRID!$B$4:$BI$14,MATCH(O$7,GRID!$A$4:$A$14,0),MATCH(1,($U$2=GRID!$B$1:$BI$1)*(КАЛЕНДАРЬ!$AD5=GRID!$B$3:$BI$3), 0))*GRID!$B$66,
ROUNDUP(INDEX(GRID!$B$4:$BI$14,MATCH(O$7,GRID!$A$4:$A$14,0),MATCH(1,($U$2=GRID!$B$1:$BI$1)*(КАЛЕНДАРЬ!$AD5=GRID!$B$3:$BI$3),0))*GRID!$B$66*(1-GRID!$B$69),0))</f>
        <v>27948</v>
      </c>
      <c r="P216" s="48" cm="1">
        <f t="array" ref="P216">IF($I$2="Раннее бронирование",
INDEX(GRID!$B$17:$BI$27,MATCH(O$7,GRID!$A$17:$A$27,0),MATCH(1,($U$2=GRID!$B$1:$BI$1)*(КАЛЕНДАРЬ!$AD5=GRID!$B$3:$BI$3), 0))*GRID!$B$66,
ROUNDUP(INDEX(GRID!$B$17:$BI$27,MATCH(O$7,GRID!$A$17:$A$27,0),MATCH(1,($U$2=GRID!$B$1:$BI$1)*(КАЛЕНДАРЬ!$AD5=GRID!$B$3:$BI$3), 0))*GRID!$B$66*(1-GRID!$B$69),0))</f>
        <v>29648</v>
      </c>
      <c r="Q216" s="47" cm="1">
        <f t="array" ref="Q216">IF($I$2="Раннее бронирование",
INDEX(GRID!$B$4:$BI$14,MATCH(Q$7,GRID!$A$4:$A$14,0),MATCH(1,($U$2=GRID!$B$1:$BI$1)*(КАЛЕНДАРЬ!$AD5=GRID!$B$3:$BI$3), 0))*GRID!$B$66,
ROUNDUP(INDEX(GRID!$B$4:$BI$14,MATCH(Q$7,GRID!$A$4:$A$14,0),MATCH(1,($U$2=GRID!$B$1:$BI$1)*(КАЛЕНДАРЬ!$AD5=GRID!$B$3:$BI$3),0))*GRID!$B$66*(1-GRID!$B$69),0))</f>
        <v>31416</v>
      </c>
      <c r="R216" s="48" cm="1">
        <f t="array" ref="R216">IF($I$2="Раннее бронирование",
INDEX(GRID!$B$17:$BI$27,MATCH(Q$7,GRID!$A$17:$A$27,0),MATCH(1,($U$2=GRID!$B$1:$BI$1)*(КАЛЕНДАРЬ!$AD5=GRID!$B$3:$BI$3), 0))*GRID!$B$66,
ROUNDUP(INDEX(GRID!$B$17:$BI$27,MATCH(Q$7,GRID!$A$17:$A$27,0),MATCH(1,($U$2=GRID!$B$1:$BI$1)*(КАЛЕНДАРЬ!$AD5=GRID!$B$3:$BI$3), 0))*GRID!$B$66*(1-GRID!$B$69),0))</f>
        <v>33116</v>
      </c>
      <c r="S216" s="47" cm="1">
        <f t="array" ref="S216">IF($I$2="Раннее бронирование",
INDEX(GRID!$B$4:$BI$14,MATCH(S$7,GRID!$A$4:$A$14,0),MATCH(1,($U$2=GRID!$B$1:$BI$1)*(КАЛЕНДАРЬ!$AD5=GRID!$B$3:$BI$3), 0))*GRID!$B$66,
ROUNDUP(INDEX(GRID!$B$4:$BI$14,MATCH(S$7,GRID!$A$4:$A$14,0),MATCH(1,($U$2=GRID!$B$1:$BI$1)*(КАЛЕНДАРЬ!$AD5=GRID!$B$3:$BI$3),0))*GRID!$B$66*(1-GRID!$B$69),0))</f>
        <v>38352</v>
      </c>
      <c r="T216" s="48" cm="1">
        <f t="array" ref="T216">IF($I$2="Раннее бронирование",
INDEX(GRID!$B$17:$BI$27,MATCH(S$7,GRID!$A$17:$A$27,0),MATCH(1,($U$2=GRID!$B$1:$BI$1)*(КАЛЕНДАРЬ!$AD5=GRID!$B$3:$BI$3), 0))*GRID!$B$66,
ROUNDUP(INDEX(GRID!$B$17:$BI$27,MATCH(S$7,GRID!$A$17:$A$27,0),MATCH(1,($U$2=GRID!$B$1:$BI$1)*(КАЛЕНДАРЬ!$AD5=GRID!$B$3:$BI$3), 0))*GRID!$B$66*(1-GRID!$B$69),0))</f>
        <v>40052</v>
      </c>
      <c r="U216" s="47" cm="1">
        <f t="array" ref="U216">IF($I$2="Раннее бронирование",
INDEX(GRID!$B$4:$BI$14,MATCH(U$7,GRID!$A$4:$A$14,0),MATCH(1,($U$2=GRID!$B$1:$BI$1)*(КАЛЕНДАРЬ!$AD5=GRID!$B$3:$BI$3), 0))*GRID!$B$66,
ROUNDUP(INDEX(GRID!$B$4:$BI$14,MATCH(U$7,GRID!$A$4:$A$14,0),MATCH(1,($U$2=GRID!$B$1:$BI$1)*(КАЛЕНДАРЬ!$AD5=GRID!$B$3:$BI$3),0))*GRID!$B$66*(1-GRID!$B$69),0))</f>
        <v>43520</v>
      </c>
      <c r="V216" s="48" cm="1">
        <f t="array" ref="V216">IF($I$2="Раннее бронирование",
INDEX(GRID!$B$17:$BI$27,MATCH(U$7,GRID!$A$17:$A$27,0),MATCH(1,($U$2=GRID!$B$1:$BI$1)*(КАЛЕНДАРЬ!$AD5=GRID!$B$3:$BI$3), 0))*GRID!$B$66,
ROUNDUP(INDEX(GRID!$B$17:$BI$27,MATCH(U$7,GRID!$A$17:$A$27,0),MATCH(1,($U$2=GRID!$B$1:$BI$1)*(КАЛЕНДАРЬ!$AD5=GRID!$B$3:$BI$3), 0))*GRID!$B$66*(1-GRID!$B$69),0))</f>
        <v>45220</v>
      </c>
      <c r="W216" s="47" cm="1">
        <f t="array" ref="W216">IF($I$2="Раннее бронирование",
INDEX(GRID!$B$4:$BI$14,MATCH(W$7,GRID!$A$4:$A$14,0),MATCH(1,($U$2=GRID!$B$1:$BI$1)*(КАЛЕНДАРЬ!$AD5=GRID!$B$3:$BI$3), 0))*GRID!$B$66,
ROUNDUP(INDEX(GRID!$B$4:$BI$14,MATCH(W$7,GRID!$A$4:$A$14,0),MATCH(1,($U$2=GRID!$B$1:$BI$1)*(КАЛЕНДАРЬ!$AD5=GRID!$B$3:$BI$3),0))*GRID!$B$66*(1-GRID!$B$69),0))</f>
        <v>170000</v>
      </c>
      <c r="X216" s="48" cm="1">
        <f t="array" ref="X216">IF($I$2="Раннее бронирование",
INDEX(GRID!$B$17:$BI$27,MATCH(W$7,GRID!$A$17:$A$27,0),MATCH(1,($U$2=GRID!$B$1:$BI$1)*(КАЛЕНДАРЬ!$AD5=GRID!$B$3:$BI$3), 0))*GRID!$B$66,
ROUNDUP(INDEX(GRID!$B$17:$BI$27,MATCH(W$7,GRID!$A$17:$A$27,0),MATCH(1,($U$2=GRID!$B$1:$BI$1)*(КАЛЕНДАРЬ!$AD5=GRID!$B$3:$BI$3), 0))*GRID!$B$66*(1-GRID!$B$69),0))</f>
        <v>171700</v>
      </c>
    </row>
    <row r="217" spans="1:24" ht="12.75" hidden="1" customHeight="1" x14ac:dyDescent="0.2">
      <c r="A217" s="117" t="s">
        <v>44</v>
      </c>
      <c r="B217" s="117">
        <v>3</v>
      </c>
      <c r="C217" s="47" cm="1">
        <f t="array" ref="C217">IF($I$2="Раннее бронирование",
INDEX(GRID!$B$4:$BI$14,MATCH(C$7,GRID!$A$4:$A$14,0),MATCH(1,($U$2=GRID!$B$1:$BI$1)*(КАЛЕНДАРЬ!$AD6=GRID!$B$3:$BI$3), 0))*GRID!$B$66,
ROUNDUP(INDEX(GRID!$B$4:$BI$14,MATCH(C$7,GRID!$A$4:$A$14,0),MATCH(1,($U$2=GRID!$B$1:$BI$1)*(КАЛЕНДАРЬ!$AD6=GRID!$B$3:$BI$3),0))*GRID!$B$66*(1-GRID!$B$69),0))</f>
        <v>14280</v>
      </c>
      <c r="D217" s="48" cm="1">
        <f t="array" ref="D217">IF($I$2="Раннее бронирование",
INDEX(GRID!$B$17:$BI$27,MATCH(C$7,GRID!$A$17:$A$27,0),MATCH(1,($U$2=GRID!$B$1:$BI$1)*(КАЛЕНДАРЬ!$AD6=GRID!$B$3:$BI$3), 0))*GRID!$B$66,
ROUNDUP(INDEX(GRID!$B$17:$BI$27,MATCH(C$7,GRID!$A$17:$A$27,0),MATCH(1,($U$2=GRID!$B$1:$BI$1)*(КАЛЕНДАРЬ!$AD6=GRID!$B$3:$BI$3), 0))*GRID!$B$66*(1-GRID!$B$69),0))</f>
        <v>15980</v>
      </c>
      <c r="E217" s="47" cm="1">
        <f t="array" ref="E217">IF($I$2="Раннее бронирование",
INDEX(GRID!$B$4:$BI$14,MATCH(E$7,GRID!$A$4:$A$14,0),MATCH(1,($U$2=GRID!$B$1:$BI$1)*(КАЛЕНДАРЬ!$AD6=GRID!$B$3:$BI$3), 0))*GRID!$B$66,
ROUNDUP(INDEX(GRID!$B$4:$BI$14,MATCH(E$7,GRID!$A$4:$A$14,0),MATCH(1,($U$2=GRID!$B$1:$BI$1)*(КАЛЕНДАРЬ!$AD6=GRID!$B$3:$BI$3),0))*GRID!$B$66*(1-GRID!$B$69),0))</f>
        <v>15776</v>
      </c>
      <c r="F217" s="48" cm="1">
        <f t="array" ref="F217">IF($I$2="Раннее бронирование",
INDEX(GRID!$B$17:$BI$27,MATCH(E$7,GRID!$A$17:$A$27,0),MATCH(1,($U$2=GRID!$B$1:$BI$1)*(КАЛЕНДАРЬ!$AD6=GRID!$B$3:$BI$3), 0))*GRID!$B$66,
ROUNDUP(INDEX(GRID!$B$17:$BI$27,MATCH(E$7,GRID!$A$17:$A$27,0),MATCH(1,($U$2=GRID!$B$1:$BI$1)*(КАЛЕНДАРЬ!$AD6=GRID!$B$3:$BI$3), 0))*GRID!$B$66*(1-GRID!$B$69),0))</f>
        <v>17476</v>
      </c>
      <c r="G217" s="47" cm="1">
        <f t="array" ref="G217">IF($I$2="Раннее бронирование",
INDEX(GRID!$B$4:$BI$14,MATCH(G$7,GRID!$A$4:$A$14,0),MATCH(1,($U$2=GRID!$B$1:$BI$1)*(КАЛЕНДАРЬ!$AD6=GRID!$B$3:$BI$3), 0))*GRID!$B$66,
ROUNDUP(INDEX(GRID!$B$4:$BI$14,MATCH(G$7,GRID!$A$4:$A$14,0),MATCH(1,($U$2=GRID!$B$1:$BI$1)*(КАЛЕНДАРЬ!$AD6=GRID!$B$3:$BI$3),0))*GRID!$B$66*(1-GRID!$B$69),0))</f>
        <v>17408</v>
      </c>
      <c r="H217" s="48" cm="1">
        <f t="array" ref="H217">IF($I$2="Раннее бронирование",
INDEX(GRID!$B$17:$BI$27,MATCH(G$7,GRID!$A$17:$A$27,0),MATCH(1,($U$2=GRID!$B$1:$BI$1)*(КАЛЕНДАРЬ!$AD6=GRID!$B$3:$BI$3), 0))*GRID!$B$66,
ROUNDUP(INDEX(GRID!$B$17:$BI$27,MATCH(G$7,GRID!$A$17:$A$27,0),MATCH(1,($U$2=GRID!$B$1:$BI$1)*(КАЛЕНДАРЬ!$AD6=GRID!$B$3:$BI$3), 0))*GRID!$B$66*(1-GRID!$B$69),0))</f>
        <v>19108</v>
      </c>
      <c r="I217" s="47" cm="1">
        <f t="array" ref="I217">IF($I$2="Раннее бронирование",
INDEX(GRID!$B$4:$BI$14,MATCH(I$7,GRID!$A$4:$A$14,0),MATCH(1,($U$2=GRID!$B$1:$BI$1)*(КАЛЕНДАРЬ!$AD6=GRID!$B$3:$BI$3), 0))*GRID!$B$66,
ROUNDUP(INDEX(GRID!$B$4:$BI$14,MATCH(I$7,GRID!$A$4:$A$14,0),MATCH(1,($U$2=GRID!$B$1:$BI$1)*(КАЛЕНДАРЬ!$AD6=GRID!$B$3:$BI$3),0))*GRID!$B$66*(1-GRID!$B$69),0))</f>
        <v>19244</v>
      </c>
      <c r="J217" s="48" cm="1">
        <f t="array" ref="J217">IF($I$2="Раннее бронирование",
INDEX(GRID!$B$17:$BI$27,MATCH(I$7,GRID!$A$17:$A$27,0),MATCH(1,($U$2=GRID!$B$1:$BI$1)*(КАЛЕНДАРЬ!$AD6=GRID!$B$3:$BI$3), 0))*GRID!$B$66,
ROUNDUP(INDEX(GRID!$B$17:$BI$27,MATCH(I$7,GRID!$A$17:$A$27,0),MATCH(1,($U$2=GRID!$B$1:$BI$1)*(КАЛЕНДАРЬ!$AD6=GRID!$B$3:$BI$3), 0))*GRID!$B$66*(1-GRID!$B$69),0))</f>
        <v>20944</v>
      </c>
      <c r="K217" s="47" cm="1">
        <f t="array" ref="K217">IF($I$2="Раннее бронирование",
INDEX(GRID!$B$4:$BI$14,MATCH(K$7,GRID!$A$4:$A$14,0),MATCH(1,($U$2=GRID!$B$1:$BI$1)*(КАЛЕНДАРЬ!$AD6=GRID!$B$3:$BI$3), 0))*GRID!$B$66,
ROUNDUP(INDEX(GRID!$B$4:$BI$14,MATCH(K$7,GRID!$A$4:$A$14,0),MATCH(1,($U$2=GRID!$B$1:$BI$1)*(КАЛЕНДАРЬ!$AD6=GRID!$B$3:$BI$3),0))*GRID!$B$66*(1-GRID!$B$69),0))</f>
        <v>21216</v>
      </c>
      <c r="L217" s="48" cm="1">
        <f t="array" ref="L217">IF($I$2="Раннее бронирование",
INDEX(GRID!$B$17:$BI$27,MATCH(K$7,GRID!$A$17:$A$27,0),MATCH(1,($U$2=GRID!$B$1:$BI$1)*(КАЛЕНДАРЬ!$AD6=GRID!$B$3:$BI$3), 0))*GRID!$B$66,
ROUNDUP(INDEX(GRID!$B$17:$BI$27,MATCH(K$7,GRID!$A$17:$A$27,0),MATCH(1,($U$2=GRID!$B$1:$BI$1)*(КАЛЕНДАРЬ!$AD6=GRID!$B$3:$BI$3), 0))*GRID!$B$66*(1-GRID!$B$69),0))</f>
        <v>22916</v>
      </c>
      <c r="M217" s="47" cm="1">
        <f t="array" ref="M217">IF($I$2="Раннее бронирование",
INDEX(GRID!$B$4:$BI$14,MATCH(M$7,GRID!$A$4:$A$14,0),MATCH(1,($U$2=GRID!$B$1:$BI$1)*(КАЛЕНДАРЬ!$AD6=GRID!$B$3:$BI$3), 0))*GRID!$B$66,
ROUNDUP(INDEX(GRID!$B$4:$BI$14,MATCH(M$7,GRID!$A$4:$A$14,0),MATCH(1,($U$2=GRID!$B$1:$BI$1)*(КАЛЕНДАРЬ!$AD6=GRID!$B$3:$BI$3),0))*GRID!$B$66*(1-GRID!$B$69),0))</f>
        <v>23392</v>
      </c>
      <c r="N217" s="48" cm="1">
        <f t="array" ref="N217">IF($I$2="Раннее бронирование",
INDEX(GRID!$B$17:$BI$27,MATCH(M$7,GRID!$A$17:$A$27,0),MATCH(1,($U$2=GRID!$B$1:$BI$1)*(КАЛЕНДАРЬ!$AD6=GRID!$B$3:$BI$3), 0))*GRID!$B$66,
ROUNDUP(INDEX(GRID!$B$17:$BI$27,MATCH(M$7,GRID!$A$17:$A$27,0),MATCH(1,($U$2=GRID!$B$1:$BI$1)*(КАЛЕНДАРЬ!$AD6=GRID!$B$3:$BI$3), 0))*GRID!$B$66*(1-GRID!$B$69),0))</f>
        <v>25092</v>
      </c>
      <c r="O217" s="47" cm="1">
        <f t="array" ref="O217">IF($I$2="Раннее бронирование",
INDEX(GRID!$B$4:$BI$14,MATCH(O$7,GRID!$A$4:$A$14,0),MATCH(1,($U$2=GRID!$B$1:$BI$1)*(КАЛЕНДАРЬ!$AD6=GRID!$B$3:$BI$3), 0))*GRID!$B$66,
ROUNDUP(INDEX(GRID!$B$4:$BI$14,MATCH(O$7,GRID!$A$4:$A$14,0),MATCH(1,($U$2=GRID!$B$1:$BI$1)*(КАЛЕНДАРЬ!$AD6=GRID!$B$3:$BI$3),0))*GRID!$B$66*(1-GRID!$B$69),0))</f>
        <v>27948</v>
      </c>
      <c r="P217" s="48" cm="1">
        <f t="array" ref="P217">IF($I$2="Раннее бронирование",
INDEX(GRID!$B$17:$BI$27,MATCH(O$7,GRID!$A$17:$A$27,0),MATCH(1,($U$2=GRID!$B$1:$BI$1)*(КАЛЕНДАРЬ!$AD6=GRID!$B$3:$BI$3), 0))*GRID!$B$66,
ROUNDUP(INDEX(GRID!$B$17:$BI$27,MATCH(O$7,GRID!$A$17:$A$27,0),MATCH(1,($U$2=GRID!$B$1:$BI$1)*(КАЛЕНДАРЬ!$AD6=GRID!$B$3:$BI$3), 0))*GRID!$B$66*(1-GRID!$B$69),0))</f>
        <v>29648</v>
      </c>
      <c r="Q217" s="47" cm="1">
        <f t="array" ref="Q217">IF($I$2="Раннее бронирование",
INDEX(GRID!$B$4:$BI$14,MATCH(Q$7,GRID!$A$4:$A$14,0),MATCH(1,($U$2=GRID!$B$1:$BI$1)*(КАЛЕНДАРЬ!$AD6=GRID!$B$3:$BI$3), 0))*GRID!$B$66,
ROUNDUP(INDEX(GRID!$B$4:$BI$14,MATCH(Q$7,GRID!$A$4:$A$14,0),MATCH(1,($U$2=GRID!$B$1:$BI$1)*(КАЛЕНДАРЬ!$AD6=GRID!$B$3:$BI$3),0))*GRID!$B$66*(1-GRID!$B$69),0))</f>
        <v>31416</v>
      </c>
      <c r="R217" s="48" cm="1">
        <f t="array" ref="R217">IF($I$2="Раннее бронирование",
INDEX(GRID!$B$17:$BI$27,MATCH(Q$7,GRID!$A$17:$A$27,0),MATCH(1,($U$2=GRID!$B$1:$BI$1)*(КАЛЕНДАРЬ!$AD6=GRID!$B$3:$BI$3), 0))*GRID!$B$66,
ROUNDUP(INDEX(GRID!$B$17:$BI$27,MATCH(Q$7,GRID!$A$17:$A$27,0),MATCH(1,($U$2=GRID!$B$1:$BI$1)*(КАЛЕНДАРЬ!$AD6=GRID!$B$3:$BI$3), 0))*GRID!$B$66*(1-GRID!$B$69),0))</f>
        <v>33116</v>
      </c>
      <c r="S217" s="47" cm="1">
        <f t="array" ref="S217">IF($I$2="Раннее бронирование",
INDEX(GRID!$B$4:$BI$14,MATCH(S$7,GRID!$A$4:$A$14,0),MATCH(1,($U$2=GRID!$B$1:$BI$1)*(КАЛЕНДАРЬ!$AD6=GRID!$B$3:$BI$3), 0))*GRID!$B$66,
ROUNDUP(INDEX(GRID!$B$4:$BI$14,MATCH(S$7,GRID!$A$4:$A$14,0),MATCH(1,($U$2=GRID!$B$1:$BI$1)*(КАЛЕНДАРЬ!$AD6=GRID!$B$3:$BI$3),0))*GRID!$B$66*(1-GRID!$B$69),0))</f>
        <v>38352</v>
      </c>
      <c r="T217" s="48" cm="1">
        <f t="array" ref="T217">IF($I$2="Раннее бронирование",
INDEX(GRID!$B$17:$BI$27,MATCH(S$7,GRID!$A$17:$A$27,0),MATCH(1,($U$2=GRID!$B$1:$BI$1)*(КАЛЕНДАРЬ!$AD6=GRID!$B$3:$BI$3), 0))*GRID!$B$66,
ROUNDUP(INDEX(GRID!$B$17:$BI$27,MATCH(S$7,GRID!$A$17:$A$27,0),MATCH(1,($U$2=GRID!$B$1:$BI$1)*(КАЛЕНДАРЬ!$AD6=GRID!$B$3:$BI$3), 0))*GRID!$B$66*(1-GRID!$B$69),0))</f>
        <v>40052</v>
      </c>
      <c r="U217" s="47" cm="1">
        <f t="array" ref="U217">IF($I$2="Раннее бронирование",
INDEX(GRID!$B$4:$BI$14,MATCH(U$7,GRID!$A$4:$A$14,0),MATCH(1,($U$2=GRID!$B$1:$BI$1)*(КАЛЕНДАРЬ!$AD6=GRID!$B$3:$BI$3), 0))*GRID!$B$66,
ROUNDUP(INDEX(GRID!$B$4:$BI$14,MATCH(U$7,GRID!$A$4:$A$14,0),MATCH(1,($U$2=GRID!$B$1:$BI$1)*(КАЛЕНДАРЬ!$AD6=GRID!$B$3:$BI$3),0))*GRID!$B$66*(1-GRID!$B$69),0))</f>
        <v>43520</v>
      </c>
      <c r="V217" s="48" cm="1">
        <f t="array" ref="V217">IF($I$2="Раннее бронирование",
INDEX(GRID!$B$17:$BI$27,MATCH(U$7,GRID!$A$17:$A$27,0),MATCH(1,($U$2=GRID!$B$1:$BI$1)*(КАЛЕНДАРЬ!$AD6=GRID!$B$3:$BI$3), 0))*GRID!$B$66,
ROUNDUP(INDEX(GRID!$B$17:$BI$27,MATCH(U$7,GRID!$A$17:$A$27,0),MATCH(1,($U$2=GRID!$B$1:$BI$1)*(КАЛЕНДАРЬ!$AD6=GRID!$B$3:$BI$3), 0))*GRID!$B$66*(1-GRID!$B$69),0))</f>
        <v>45220</v>
      </c>
      <c r="W217" s="47" cm="1">
        <f t="array" ref="W217">IF($I$2="Раннее бронирование",
INDEX(GRID!$B$4:$BI$14,MATCH(W$7,GRID!$A$4:$A$14,0),MATCH(1,($U$2=GRID!$B$1:$BI$1)*(КАЛЕНДАРЬ!$AD6=GRID!$B$3:$BI$3), 0))*GRID!$B$66,
ROUNDUP(INDEX(GRID!$B$4:$BI$14,MATCH(W$7,GRID!$A$4:$A$14,0),MATCH(1,($U$2=GRID!$B$1:$BI$1)*(КАЛЕНДАРЬ!$AD6=GRID!$B$3:$BI$3),0))*GRID!$B$66*(1-GRID!$B$69),0))</f>
        <v>170000</v>
      </c>
      <c r="X217" s="48" cm="1">
        <f t="array" ref="X217">IF($I$2="Раннее бронирование",
INDEX(GRID!$B$17:$BI$27,MATCH(W$7,GRID!$A$17:$A$27,0),MATCH(1,($U$2=GRID!$B$1:$BI$1)*(КАЛЕНДАРЬ!$AD6=GRID!$B$3:$BI$3), 0))*GRID!$B$66,
ROUNDUP(INDEX(GRID!$B$17:$BI$27,MATCH(W$7,GRID!$A$17:$A$27,0),MATCH(1,($U$2=GRID!$B$1:$BI$1)*(КАЛЕНДАРЬ!$AD6=GRID!$B$3:$BI$3), 0))*GRID!$B$66*(1-GRID!$B$69),0))</f>
        <v>171700</v>
      </c>
    </row>
    <row r="218" spans="1:24" ht="12.75" hidden="1" customHeight="1" x14ac:dyDescent="0.2">
      <c r="A218" s="117" t="s">
        <v>45</v>
      </c>
      <c r="B218" s="117">
        <v>4</v>
      </c>
      <c r="C218" s="47" cm="1">
        <f t="array" ref="C218">IF($I$2="Раннее бронирование",
INDEX(GRID!$B$4:$BI$14,MATCH(C$7,GRID!$A$4:$A$14,0),MATCH(1,($U$2=GRID!$B$1:$BI$1)*(КАЛЕНДАРЬ!$AD7=GRID!$B$3:$BI$3), 0))*GRID!$B$66,
ROUNDUP(INDEX(GRID!$B$4:$BI$14,MATCH(C$7,GRID!$A$4:$A$14,0),MATCH(1,($U$2=GRID!$B$1:$BI$1)*(КАЛЕНДАРЬ!$AD7=GRID!$B$3:$BI$3),0))*GRID!$B$66*(1-GRID!$B$69),0))</f>
        <v>14280</v>
      </c>
      <c r="D218" s="48" cm="1">
        <f t="array" ref="D218">IF($I$2="Раннее бронирование",
INDEX(GRID!$B$17:$BI$27,MATCH(C$7,GRID!$A$17:$A$27,0),MATCH(1,($U$2=GRID!$B$1:$BI$1)*(КАЛЕНДАРЬ!$AD7=GRID!$B$3:$BI$3), 0))*GRID!$B$66,
ROUNDUP(INDEX(GRID!$B$17:$BI$27,MATCH(C$7,GRID!$A$17:$A$27,0),MATCH(1,($U$2=GRID!$B$1:$BI$1)*(КАЛЕНДАРЬ!$AD7=GRID!$B$3:$BI$3), 0))*GRID!$B$66*(1-GRID!$B$69),0))</f>
        <v>15980</v>
      </c>
      <c r="E218" s="47" cm="1">
        <f t="array" ref="E218">IF($I$2="Раннее бронирование",
INDEX(GRID!$B$4:$BI$14,MATCH(E$7,GRID!$A$4:$A$14,0),MATCH(1,($U$2=GRID!$B$1:$BI$1)*(КАЛЕНДАРЬ!$AD7=GRID!$B$3:$BI$3), 0))*GRID!$B$66,
ROUNDUP(INDEX(GRID!$B$4:$BI$14,MATCH(E$7,GRID!$A$4:$A$14,0),MATCH(1,($U$2=GRID!$B$1:$BI$1)*(КАЛЕНДАРЬ!$AD7=GRID!$B$3:$BI$3),0))*GRID!$B$66*(1-GRID!$B$69),0))</f>
        <v>15776</v>
      </c>
      <c r="F218" s="48" cm="1">
        <f t="array" ref="F218">IF($I$2="Раннее бронирование",
INDEX(GRID!$B$17:$BI$27,MATCH(E$7,GRID!$A$17:$A$27,0),MATCH(1,($U$2=GRID!$B$1:$BI$1)*(КАЛЕНДАРЬ!$AD7=GRID!$B$3:$BI$3), 0))*GRID!$B$66,
ROUNDUP(INDEX(GRID!$B$17:$BI$27,MATCH(E$7,GRID!$A$17:$A$27,0),MATCH(1,($U$2=GRID!$B$1:$BI$1)*(КАЛЕНДАРЬ!$AD7=GRID!$B$3:$BI$3), 0))*GRID!$B$66*(1-GRID!$B$69),0))</f>
        <v>17476</v>
      </c>
      <c r="G218" s="47" cm="1">
        <f t="array" ref="G218">IF($I$2="Раннее бронирование",
INDEX(GRID!$B$4:$BI$14,MATCH(G$7,GRID!$A$4:$A$14,0),MATCH(1,($U$2=GRID!$B$1:$BI$1)*(КАЛЕНДАРЬ!$AD7=GRID!$B$3:$BI$3), 0))*GRID!$B$66,
ROUNDUP(INDEX(GRID!$B$4:$BI$14,MATCH(G$7,GRID!$A$4:$A$14,0),MATCH(1,($U$2=GRID!$B$1:$BI$1)*(КАЛЕНДАРЬ!$AD7=GRID!$B$3:$BI$3),0))*GRID!$B$66*(1-GRID!$B$69),0))</f>
        <v>17408</v>
      </c>
      <c r="H218" s="48" cm="1">
        <f t="array" ref="H218">IF($I$2="Раннее бронирование",
INDEX(GRID!$B$17:$BI$27,MATCH(G$7,GRID!$A$17:$A$27,0),MATCH(1,($U$2=GRID!$B$1:$BI$1)*(КАЛЕНДАРЬ!$AD7=GRID!$B$3:$BI$3), 0))*GRID!$B$66,
ROUNDUP(INDEX(GRID!$B$17:$BI$27,MATCH(G$7,GRID!$A$17:$A$27,0),MATCH(1,($U$2=GRID!$B$1:$BI$1)*(КАЛЕНДАРЬ!$AD7=GRID!$B$3:$BI$3), 0))*GRID!$B$66*(1-GRID!$B$69),0))</f>
        <v>19108</v>
      </c>
      <c r="I218" s="47" cm="1">
        <f t="array" ref="I218">IF($I$2="Раннее бронирование",
INDEX(GRID!$B$4:$BI$14,MATCH(I$7,GRID!$A$4:$A$14,0),MATCH(1,($U$2=GRID!$B$1:$BI$1)*(КАЛЕНДАРЬ!$AD7=GRID!$B$3:$BI$3), 0))*GRID!$B$66,
ROUNDUP(INDEX(GRID!$B$4:$BI$14,MATCH(I$7,GRID!$A$4:$A$14,0),MATCH(1,($U$2=GRID!$B$1:$BI$1)*(КАЛЕНДАРЬ!$AD7=GRID!$B$3:$BI$3),0))*GRID!$B$66*(1-GRID!$B$69),0))</f>
        <v>19244</v>
      </c>
      <c r="J218" s="48" cm="1">
        <f t="array" ref="J218">IF($I$2="Раннее бронирование",
INDEX(GRID!$B$17:$BI$27,MATCH(I$7,GRID!$A$17:$A$27,0),MATCH(1,($U$2=GRID!$B$1:$BI$1)*(КАЛЕНДАРЬ!$AD7=GRID!$B$3:$BI$3), 0))*GRID!$B$66,
ROUNDUP(INDEX(GRID!$B$17:$BI$27,MATCH(I$7,GRID!$A$17:$A$27,0),MATCH(1,($U$2=GRID!$B$1:$BI$1)*(КАЛЕНДАРЬ!$AD7=GRID!$B$3:$BI$3), 0))*GRID!$B$66*(1-GRID!$B$69),0))</f>
        <v>20944</v>
      </c>
      <c r="K218" s="47" cm="1">
        <f t="array" ref="K218">IF($I$2="Раннее бронирование",
INDEX(GRID!$B$4:$BI$14,MATCH(K$7,GRID!$A$4:$A$14,0),MATCH(1,($U$2=GRID!$B$1:$BI$1)*(КАЛЕНДАРЬ!$AD7=GRID!$B$3:$BI$3), 0))*GRID!$B$66,
ROUNDUP(INDEX(GRID!$B$4:$BI$14,MATCH(K$7,GRID!$A$4:$A$14,0),MATCH(1,($U$2=GRID!$B$1:$BI$1)*(КАЛЕНДАРЬ!$AD7=GRID!$B$3:$BI$3),0))*GRID!$B$66*(1-GRID!$B$69),0))</f>
        <v>21216</v>
      </c>
      <c r="L218" s="48" cm="1">
        <f t="array" ref="L218">IF($I$2="Раннее бронирование",
INDEX(GRID!$B$17:$BI$27,MATCH(K$7,GRID!$A$17:$A$27,0),MATCH(1,($U$2=GRID!$B$1:$BI$1)*(КАЛЕНДАРЬ!$AD7=GRID!$B$3:$BI$3), 0))*GRID!$B$66,
ROUNDUP(INDEX(GRID!$B$17:$BI$27,MATCH(K$7,GRID!$A$17:$A$27,0),MATCH(1,($U$2=GRID!$B$1:$BI$1)*(КАЛЕНДАРЬ!$AD7=GRID!$B$3:$BI$3), 0))*GRID!$B$66*(1-GRID!$B$69),0))</f>
        <v>22916</v>
      </c>
      <c r="M218" s="47" cm="1">
        <f t="array" ref="M218">IF($I$2="Раннее бронирование",
INDEX(GRID!$B$4:$BI$14,MATCH(M$7,GRID!$A$4:$A$14,0),MATCH(1,($U$2=GRID!$B$1:$BI$1)*(КАЛЕНДАРЬ!$AD7=GRID!$B$3:$BI$3), 0))*GRID!$B$66,
ROUNDUP(INDEX(GRID!$B$4:$BI$14,MATCH(M$7,GRID!$A$4:$A$14,0),MATCH(1,($U$2=GRID!$B$1:$BI$1)*(КАЛЕНДАРЬ!$AD7=GRID!$B$3:$BI$3),0))*GRID!$B$66*(1-GRID!$B$69),0))</f>
        <v>23392</v>
      </c>
      <c r="N218" s="48" cm="1">
        <f t="array" ref="N218">IF($I$2="Раннее бронирование",
INDEX(GRID!$B$17:$BI$27,MATCH(M$7,GRID!$A$17:$A$27,0),MATCH(1,($U$2=GRID!$B$1:$BI$1)*(КАЛЕНДАРЬ!$AD7=GRID!$B$3:$BI$3), 0))*GRID!$B$66,
ROUNDUP(INDEX(GRID!$B$17:$BI$27,MATCH(M$7,GRID!$A$17:$A$27,0),MATCH(1,($U$2=GRID!$B$1:$BI$1)*(КАЛЕНДАРЬ!$AD7=GRID!$B$3:$BI$3), 0))*GRID!$B$66*(1-GRID!$B$69),0))</f>
        <v>25092</v>
      </c>
      <c r="O218" s="47" cm="1">
        <f t="array" ref="O218">IF($I$2="Раннее бронирование",
INDEX(GRID!$B$4:$BI$14,MATCH(O$7,GRID!$A$4:$A$14,0),MATCH(1,($U$2=GRID!$B$1:$BI$1)*(КАЛЕНДАРЬ!$AD7=GRID!$B$3:$BI$3), 0))*GRID!$B$66,
ROUNDUP(INDEX(GRID!$B$4:$BI$14,MATCH(O$7,GRID!$A$4:$A$14,0),MATCH(1,($U$2=GRID!$B$1:$BI$1)*(КАЛЕНДАРЬ!$AD7=GRID!$B$3:$BI$3),0))*GRID!$B$66*(1-GRID!$B$69),0))</f>
        <v>27948</v>
      </c>
      <c r="P218" s="48" cm="1">
        <f t="array" ref="P218">IF($I$2="Раннее бронирование",
INDEX(GRID!$B$17:$BI$27,MATCH(O$7,GRID!$A$17:$A$27,0),MATCH(1,($U$2=GRID!$B$1:$BI$1)*(КАЛЕНДАРЬ!$AD7=GRID!$B$3:$BI$3), 0))*GRID!$B$66,
ROUNDUP(INDEX(GRID!$B$17:$BI$27,MATCH(O$7,GRID!$A$17:$A$27,0),MATCH(1,($U$2=GRID!$B$1:$BI$1)*(КАЛЕНДАРЬ!$AD7=GRID!$B$3:$BI$3), 0))*GRID!$B$66*(1-GRID!$B$69),0))</f>
        <v>29648</v>
      </c>
      <c r="Q218" s="47" cm="1">
        <f t="array" ref="Q218">IF($I$2="Раннее бронирование",
INDEX(GRID!$B$4:$BI$14,MATCH(Q$7,GRID!$A$4:$A$14,0),MATCH(1,($U$2=GRID!$B$1:$BI$1)*(КАЛЕНДАРЬ!$AD7=GRID!$B$3:$BI$3), 0))*GRID!$B$66,
ROUNDUP(INDEX(GRID!$B$4:$BI$14,MATCH(Q$7,GRID!$A$4:$A$14,0),MATCH(1,($U$2=GRID!$B$1:$BI$1)*(КАЛЕНДАРЬ!$AD7=GRID!$B$3:$BI$3),0))*GRID!$B$66*(1-GRID!$B$69),0))</f>
        <v>31416</v>
      </c>
      <c r="R218" s="48" cm="1">
        <f t="array" ref="R218">IF($I$2="Раннее бронирование",
INDEX(GRID!$B$17:$BI$27,MATCH(Q$7,GRID!$A$17:$A$27,0),MATCH(1,($U$2=GRID!$B$1:$BI$1)*(КАЛЕНДАРЬ!$AD7=GRID!$B$3:$BI$3), 0))*GRID!$B$66,
ROUNDUP(INDEX(GRID!$B$17:$BI$27,MATCH(Q$7,GRID!$A$17:$A$27,0),MATCH(1,($U$2=GRID!$B$1:$BI$1)*(КАЛЕНДАРЬ!$AD7=GRID!$B$3:$BI$3), 0))*GRID!$B$66*(1-GRID!$B$69),0))</f>
        <v>33116</v>
      </c>
      <c r="S218" s="47" cm="1">
        <f t="array" ref="S218">IF($I$2="Раннее бронирование",
INDEX(GRID!$B$4:$BI$14,MATCH(S$7,GRID!$A$4:$A$14,0),MATCH(1,($U$2=GRID!$B$1:$BI$1)*(КАЛЕНДАРЬ!$AD7=GRID!$B$3:$BI$3), 0))*GRID!$B$66,
ROUNDUP(INDEX(GRID!$B$4:$BI$14,MATCH(S$7,GRID!$A$4:$A$14,0),MATCH(1,($U$2=GRID!$B$1:$BI$1)*(КАЛЕНДАРЬ!$AD7=GRID!$B$3:$BI$3),0))*GRID!$B$66*(1-GRID!$B$69),0))</f>
        <v>38352</v>
      </c>
      <c r="T218" s="48" cm="1">
        <f t="array" ref="T218">IF($I$2="Раннее бронирование",
INDEX(GRID!$B$17:$BI$27,MATCH(S$7,GRID!$A$17:$A$27,0),MATCH(1,($U$2=GRID!$B$1:$BI$1)*(КАЛЕНДАРЬ!$AD7=GRID!$B$3:$BI$3), 0))*GRID!$B$66,
ROUNDUP(INDEX(GRID!$B$17:$BI$27,MATCH(S$7,GRID!$A$17:$A$27,0),MATCH(1,($U$2=GRID!$B$1:$BI$1)*(КАЛЕНДАРЬ!$AD7=GRID!$B$3:$BI$3), 0))*GRID!$B$66*(1-GRID!$B$69),0))</f>
        <v>40052</v>
      </c>
      <c r="U218" s="47" cm="1">
        <f t="array" ref="U218">IF($I$2="Раннее бронирование",
INDEX(GRID!$B$4:$BI$14,MATCH(U$7,GRID!$A$4:$A$14,0),MATCH(1,($U$2=GRID!$B$1:$BI$1)*(КАЛЕНДАРЬ!$AD7=GRID!$B$3:$BI$3), 0))*GRID!$B$66,
ROUNDUP(INDEX(GRID!$B$4:$BI$14,MATCH(U$7,GRID!$A$4:$A$14,0),MATCH(1,($U$2=GRID!$B$1:$BI$1)*(КАЛЕНДАРЬ!$AD7=GRID!$B$3:$BI$3),0))*GRID!$B$66*(1-GRID!$B$69),0))</f>
        <v>43520</v>
      </c>
      <c r="V218" s="48" cm="1">
        <f t="array" ref="V218">IF($I$2="Раннее бронирование",
INDEX(GRID!$B$17:$BI$27,MATCH(U$7,GRID!$A$17:$A$27,0),MATCH(1,($U$2=GRID!$B$1:$BI$1)*(КАЛЕНДАРЬ!$AD7=GRID!$B$3:$BI$3), 0))*GRID!$B$66,
ROUNDUP(INDEX(GRID!$B$17:$BI$27,MATCH(U$7,GRID!$A$17:$A$27,0),MATCH(1,($U$2=GRID!$B$1:$BI$1)*(КАЛЕНДАРЬ!$AD7=GRID!$B$3:$BI$3), 0))*GRID!$B$66*(1-GRID!$B$69),0))</f>
        <v>45220</v>
      </c>
      <c r="W218" s="47" cm="1">
        <f t="array" ref="W218">IF($I$2="Раннее бронирование",
INDEX(GRID!$B$4:$BI$14,MATCH(W$7,GRID!$A$4:$A$14,0),MATCH(1,($U$2=GRID!$B$1:$BI$1)*(КАЛЕНДАРЬ!$AD7=GRID!$B$3:$BI$3), 0))*GRID!$B$66,
ROUNDUP(INDEX(GRID!$B$4:$BI$14,MATCH(W$7,GRID!$A$4:$A$14,0),MATCH(1,($U$2=GRID!$B$1:$BI$1)*(КАЛЕНДАРЬ!$AD7=GRID!$B$3:$BI$3),0))*GRID!$B$66*(1-GRID!$B$69),0))</f>
        <v>170000</v>
      </c>
      <c r="X218" s="48" cm="1">
        <f t="array" ref="X218">IF($I$2="Раннее бронирование",
INDEX(GRID!$B$17:$BI$27,MATCH(W$7,GRID!$A$17:$A$27,0),MATCH(1,($U$2=GRID!$B$1:$BI$1)*(КАЛЕНДАРЬ!$AD7=GRID!$B$3:$BI$3), 0))*GRID!$B$66,
ROUNDUP(INDEX(GRID!$B$17:$BI$27,MATCH(W$7,GRID!$A$17:$A$27,0),MATCH(1,($U$2=GRID!$B$1:$BI$1)*(КАЛЕНДАРЬ!$AD7=GRID!$B$3:$BI$3), 0))*GRID!$B$66*(1-GRID!$B$69),0))</f>
        <v>171700</v>
      </c>
    </row>
    <row r="219" spans="1:24" ht="12.75" hidden="1" customHeight="1" x14ac:dyDescent="0.2">
      <c r="A219" s="117" t="s">
        <v>46</v>
      </c>
      <c r="B219" s="117">
        <v>5</v>
      </c>
      <c r="C219" s="47" cm="1">
        <f t="array" ref="C219">IF($I$2="Раннее бронирование",
INDEX(GRID!$B$4:$BI$14,MATCH(C$7,GRID!$A$4:$A$14,0),MATCH(1,($U$2=GRID!$B$1:$BI$1)*(КАЛЕНДАРЬ!$AD8=GRID!$B$3:$BI$3), 0))*GRID!$B$66,
ROUNDUP(INDEX(GRID!$B$4:$BI$14,MATCH(C$7,GRID!$A$4:$A$14,0),MATCH(1,($U$2=GRID!$B$1:$BI$1)*(КАЛЕНДАРЬ!$AD8=GRID!$B$3:$BI$3),0))*GRID!$B$66*(1-GRID!$B$69),0))</f>
        <v>14280</v>
      </c>
      <c r="D219" s="48" cm="1">
        <f t="array" ref="D219">IF($I$2="Раннее бронирование",
INDEX(GRID!$B$17:$BI$27,MATCH(C$7,GRID!$A$17:$A$27,0),MATCH(1,($U$2=GRID!$B$1:$BI$1)*(КАЛЕНДАРЬ!$AD8=GRID!$B$3:$BI$3), 0))*GRID!$B$66,
ROUNDUP(INDEX(GRID!$B$17:$BI$27,MATCH(C$7,GRID!$A$17:$A$27,0),MATCH(1,($U$2=GRID!$B$1:$BI$1)*(КАЛЕНДАРЬ!$AD8=GRID!$B$3:$BI$3), 0))*GRID!$B$66*(1-GRID!$B$69),0))</f>
        <v>15980</v>
      </c>
      <c r="E219" s="47" cm="1">
        <f t="array" ref="E219">IF($I$2="Раннее бронирование",
INDEX(GRID!$B$4:$BI$14,MATCH(E$7,GRID!$A$4:$A$14,0),MATCH(1,($U$2=GRID!$B$1:$BI$1)*(КАЛЕНДАРЬ!$AD8=GRID!$B$3:$BI$3), 0))*GRID!$B$66,
ROUNDUP(INDEX(GRID!$B$4:$BI$14,MATCH(E$7,GRID!$A$4:$A$14,0),MATCH(1,($U$2=GRID!$B$1:$BI$1)*(КАЛЕНДАРЬ!$AD8=GRID!$B$3:$BI$3),0))*GRID!$B$66*(1-GRID!$B$69),0))</f>
        <v>15776</v>
      </c>
      <c r="F219" s="48" cm="1">
        <f t="array" ref="F219">IF($I$2="Раннее бронирование",
INDEX(GRID!$B$17:$BI$27,MATCH(E$7,GRID!$A$17:$A$27,0),MATCH(1,($U$2=GRID!$B$1:$BI$1)*(КАЛЕНДАРЬ!$AD8=GRID!$B$3:$BI$3), 0))*GRID!$B$66,
ROUNDUP(INDEX(GRID!$B$17:$BI$27,MATCH(E$7,GRID!$A$17:$A$27,0),MATCH(1,($U$2=GRID!$B$1:$BI$1)*(КАЛЕНДАРЬ!$AD8=GRID!$B$3:$BI$3), 0))*GRID!$B$66*(1-GRID!$B$69),0))</f>
        <v>17476</v>
      </c>
      <c r="G219" s="47" cm="1">
        <f t="array" ref="G219">IF($I$2="Раннее бронирование",
INDEX(GRID!$B$4:$BI$14,MATCH(G$7,GRID!$A$4:$A$14,0),MATCH(1,($U$2=GRID!$B$1:$BI$1)*(КАЛЕНДАРЬ!$AD8=GRID!$B$3:$BI$3), 0))*GRID!$B$66,
ROUNDUP(INDEX(GRID!$B$4:$BI$14,MATCH(G$7,GRID!$A$4:$A$14,0),MATCH(1,($U$2=GRID!$B$1:$BI$1)*(КАЛЕНДАРЬ!$AD8=GRID!$B$3:$BI$3),0))*GRID!$B$66*(1-GRID!$B$69),0))</f>
        <v>17408</v>
      </c>
      <c r="H219" s="48" cm="1">
        <f t="array" ref="H219">IF($I$2="Раннее бронирование",
INDEX(GRID!$B$17:$BI$27,MATCH(G$7,GRID!$A$17:$A$27,0),MATCH(1,($U$2=GRID!$B$1:$BI$1)*(КАЛЕНДАРЬ!$AD8=GRID!$B$3:$BI$3), 0))*GRID!$B$66,
ROUNDUP(INDEX(GRID!$B$17:$BI$27,MATCH(G$7,GRID!$A$17:$A$27,0),MATCH(1,($U$2=GRID!$B$1:$BI$1)*(КАЛЕНДАРЬ!$AD8=GRID!$B$3:$BI$3), 0))*GRID!$B$66*(1-GRID!$B$69),0))</f>
        <v>19108</v>
      </c>
      <c r="I219" s="47" cm="1">
        <f t="array" ref="I219">IF($I$2="Раннее бронирование",
INDEX(GRID!$B$4:$BI$14,MATCH(I$7,GRID!$A$4:$A$14,0),MATCH(1,($U$2=GRID!$B$1:$BI$1)*(КАЛЕНДАРЬ!$AD8=GRID!$B$3:$BI$3), 0))*GRID!$B$66,
ROUNDUP(INDEX(GRID!$B$4:$BI$14,MATCH(I$7,GRID!$A$4:$A$14,0),MATCH(1,($U$2=GRID!$B$1:$BI$1)*(КАЛЕНДАРЬ!$AD8=GRID!$B$3:$BI$3),0))*GRID!$B$66*(1-GRID!$B$69),0))</f>
        <v>19244</v>
      </c>
      <c r="J219" s="48" cm="1">
        <f t="array" ref="J219">IF($I$2="Раннее бронирование",
INDEX(GRID!$B$17:$BI$27,MATCH(I$7,GRID!$A$17:$A$27,0),MATCH(1,($U$2=GRID!$B$1:$BI$1)*(КАЛЕНДАРЬ!$AD8=GRID!$B$3:$BI$3), 0))*GRID!$B$66,
ROUNDUP(INDEX(GRID!$B$17:$BI$27,MATCH(I$7,GRID!$A$17:$A$27,0),MATCH(1,($U$2=GRID!$B$1:$BI$1)*(КАЛЕНДАРЬ!$AD8=GRID!$B$3:$BI$3), 0))*GRID!$B$66*(1-GRID!$B$69),0))</f>
        <v>20944</v>
      </c>
      <c r="K219" s="47" cm="1">
        <f t="array" ref="K219">IF($I$2="Раннее бронирование",
INDEX(GRID!$B$4:$BI$14,MATCH(K$7,GRID!$A$4:$A$14,0),MATCH(1,($U$2=GRID!$B$1:$BI$1)*(КАЛЕНДАРЬ!$AD8=GRID!$B$3:$BI$3), 0))*GRID!$B$66,
ROUNDUP(INDEX(GRID!$B$4:$BI$14,MATCH(K$7,GRID!$A$4:$A$14,0),MATCH(1,($U$2=GRID!$B$1:$BI$1)*(КАЛЕНДАРЬ!$AD8=GRID!$B$3:$BI$3),0))*GRID!$B$66*(1-GRID!$B$69),0))</f>
        <v>21216</v>
      </c>
      <c r="L219" s="48" cm="1">
        <f t="array" ref="L219">IF($I$2="Раннее бронирование",
INDEX(GRID!$B$17:$BI$27,MATCH(K$7,GRID!$A$17:$A$27,0),MATCH(1,($U$2=GRID!$B$1:$BI$1)*(КАЛЕНДАРЬ!$AD8=GRID!$B$3:$BI$3), 0))*GRID!$B$66,
ROUNDUP(INDEX(GRID!$B$17:$BI$27,MATCH(K$7,GRID!$A$17:$A$27,0),MATCH(1,($U$2=GRID!$B$1:$BI$1)*(КАЛЕНДАРЬ!$AD8=GRID!$B$3:$BI$3), 0))*GRID!$B$66*(1-GRID!$B$69),0))</f>
        <v>22916</v>
      </c>
      <c r="M219" s="47" cm="1">
        <f t="array" ref="M219">IF($I$2="Раннее бронирование",
INDEX(GRID!$B$4:$BI$14,MATCH(M$7,GRID!$A$4:$A$14,0),MATCH(1,($U$2=GRID!$B$1:$BI$1)*(КАЛЕНДАРЬ!$AD8=GRID!$B$3:$BI$3), 0))*GRID!$B$66,
ROUNDUP(INDEX(GRID!$B$4:$BI$14,MATCH(M$7,GRID!$A$4:$A$14,0),MATCH(1,($U$2=GRID!$B$1:$BI$1)*(КАЛЕНДАРЬ!$AD8=GRID!$B$3:$BI$3),0))*GRID!$B$66*(1-GRID!$B$69),0))</f>
        <v>23392</v>
      </c>
      <c r="N219" s="48" cm="1">
        <f t="array" ref="N219">IF($I$2="Раннее бронирование",
INDEX(GRID!$B$17:$BI$27,MATCH(M$7,GRID!$A$17:$A$27,0),MATCH(1,($U$2=GRID!$B$1:$BI$1)*(КАЛЕНДАРЬ!$AD8=GRID!$B$3:$BI$3), 0))*GRID!$B$66,
ROUNDUP(INDEX(GRID!$B$17:$BI$27,MATCH(M$7,GRID!$A$17:$A$27,0),MATCH(1,($U$2=GRID!$B$1:$BI$1)*(КАЛЕНДАРЬ!$AD8=GRID!$B$3:$BI$3), 0))*GRID!$B$66*(1-GRID!$B$69),0))</f>
        <v>25092</v>
      </c>
      <c r="O219" s="47" cm="1">
        <f t="array" ref="O219">IF($I$2="Раннее бронирование",
INDEX(GRID!$B$4:$BI$14,MATCH(O$7,GRID!$A$4:$A$14,0),MATCH(1,($U$2=GRID!$B$1:$BI$1)*(КАЛЕНДАРЬ!$AD8=GRID!$B$3:$BI$3), 0))*GRID!$B$66,
ROUNDUP(INDEX(GRID!$B$4:$BI$14,MATCH(O$7,GRID!$A$4:$A$14,0),MATCH(1,($U$2=GRID!$B$1:$BI$1)*(КАЛЕНДАРЬ!$AD8=GRID!$B$3:$BI$3),0))*GRID!$B$66*(1-GRID!$B$69),0))</f>
        <v>27948</v>
      </c>
      <c r="P219" s="48" cm="1">
        <f t="array" ref="P219">IF($I$2="Раннее бронирование",
INDEX(GRID!$B$17:$BI$27,MATCH(O$7,GRID!$A$17:$A$27,0),MATCH(1,($U$2=GRID!$B$1:$BI$1)*(КАЛЕНДАРЬ!$AD8=GRID!$B$3:$BI$3), 0))*GRID!$B$66,
ROUNDUP(INDEX(GRID!$B$17:$BI$27,MATCH(O$7,GRID!$A$17:$A$27,0),MATCH(1,($U$2=GRID!$B$1:$BI$1)*(КАЛЕНДАРЬ!$AD8=GRID!$B$3:$BI$3), 0))*GRID!$B$66*(1-GRID!$B$69),0))</f>
        <v>29648</v>
      </c>
      <c r="Q219" s="47" cm="1">
        <f t="array" ref="Q219">IF($I$2="Раннее бронирование",
INDEX(GRID!$B$4:$BI$14,MATCH(Q$7,GRID!$A$4:$A$14,0),MATCH(1,($U$2=GRID!$B$1:$BI$1)*(КАЛЕНДАРЬ!$AD8=GRID!$B$3:$BI$3), 0))*GRID!$B$66,
ROUNDUP(INDEX(GRID!$B$4:$BI$14,MATCH(Q$7,GRID!$A$4:$A$14,0),MATCH(1,($U$2=GRID!$B$1:$BI$1)*(КАЛЕНДАРЬ!$AD8=GRID!$B$3:$BI$3),0))*GRID!$B$66*(1-GRID!$B$69),0))</f>
        <v>31416</v>
      </c>
      <c r="R219" s="48" cm="1">
        <f t="array" ref="R219">IF($I$2="Раннее бронирование",
INDEX(GRID!$B$17:$BI$27,MATCH(Q$7,GRID!$A$17:$A$27,0),MATCH(1,($U$2=GRID!$B$1:$BI$1)*(КАЛЕНДАРЬ!$AD8=GRID!$B$3:$BI$3), 0))*GRID!$B$66,
ROUNDUP(INDEX(GRID!$B$17:$BI$27,MATCH(Q$7,GRID!$A$17:$A$27,0),MATCH(1,($U$2=GRID!$B$1:$BI$1)*(КАЛЕНДАРЬ!$AD8=GRID!$B$3:$BI$3), 0))*GRID!$B$66*(1-GRID!$B$69),0))</f>
        <v>33116</v>
      </c>
      <c r="S219" s="47" cm="1">
        <f t="array" ref="S219">IF($I$2="Раннее бронирование",
INDEX(GRID!$B$4:$BI$14,MATCH(S$7,GRID!$A$4:$A$14,0),MATCH(1,($U$2=GRID!$B$1:$BI$1)*(КАЛЕНДАРЬ!$AD8=GRID!$B$3:$BI$3), 0))*GRID!$B$66,
ROUNDUP(INDEX(GRID!$B$4:$BI$14,MATCH(S$7,GRID!$A$4:$A$14,0),MATCH(1,($U$2=GRID!$B$1:$BI$1)*(КАЛЕНДАРЬ!$AD8=GRID!$B$3:$BI$3),0))*GRID!$B$66*(1-GRID!$B$69),0))</f>
        <v>38352</v>
      </c>
      <c r="T219" s="48" cm="1">
        <f t="array" ref="T219">IF($I$2="Раннее бронирование",
INDEX(GRID!$B$17:$BI$27,MATCH(S$7,GRID!$A$17:$A$27,0),MATCH(1,($U$2=GRID!$B$1:$BI$1)*(КАЛЕНДАРЬ!$AD8=GRID!$B$3:$BI$3), 0))*GRID!$B$66,
ROUNDUP(INDEX(GRID!$B$17:$BI$27,MATCH(S$7,GRID!$A$17:$A$27,0),MATCH(1,($U$2=GRID!$B$1:$BI$1)*(КАЛЕНДАРЬ!$AD8=GRID!$B$3:$BI$3), 0))*GRID!$B$66*(1-GRID!$B$69),0))</f>
        <v>40052</v>
      </c>
      <c r="U219" s="47" cm="1">
        <f t="array" ref="U219">IF($I$2="Раннее бронирование",
INDEX(GRID!$B$4:$BI$14,MATCH(U$7,GRID!$A$4:$A$14,0),MATCH(1,($U$2=GRID!$B$1:$BI$1)*(КАЛЕНДАРЬ!$AD8=GRID!$B$3:$BI$3), 0))*GRID!$B$66,
ROUNDUP(INDEX(GRID!$B$4:$BI$14,MATCH(U$7,GRID!$A$4:$A$14,0),MATCH(1,($U$2=GRID!$B$1:$BI$1)*(КАЛЕНДАРЬ!$AD8=GRID!$B$3:$BI$3),0))*GRID!$B$66*(1-GRID!$B$69),0))</f>
        <v>43520</v>
      </c>
      <c r="V219" s="48" cm="1">
        <f t="array" ref="V219">IF($I$2="Раннее бронирование",
INDEX(GRID!$B$17:$BI$27,MATCH(U$7,GRID!$A$17:$A$27,0),MATCH(1,($U$2=GRID!$B$1:$BI$1)*(КАЛЕНДАРЬ!$AD8=GRID!$B$3:$BI$3), 0))*GRID!$B$66,
ROUNDUP(INDEX(GRID!$B$17:$BI$27,MATCH(U$7,GRID!$A$17:$A$27,0),MATCH(1,($U$2=GRID!$B$1:$BI$1)*(КАЛЕНДАРЬ!$AD8=GRID!$B$3:$BI$3), 0))*GRID!$B$66*(1-GRID!$B$69),0))</f>
        <v>45220</v>
      </c>
      <c r="W219" s="47" cm="1">
        <f t="array" ref="W219">IF($I$2="Раннее бронирование",
INDEX(GRID!$B$4:$BI$14,MATCH(W$7,GRID!$A$4:$A$14,0),MATCH(1,($U$2=GRID!$B$1:$BI$1)*(КАЛЕНДАРЬ!$AD8=GRID!$B$3:$BI$3), 0))*GRID!$B$66,
ROUNDUP(INDEX(GRID!$B$4:$BI$14,MATCH(W$7,GRID!$A$4:$A$14,0),MATCH(1,($U$2=GRID!$B$1:$BI$1)*(КАЛЕНДАРЬ!$AD8=GRID!$B$3:$BI$3),0))*GRID!$B$66*(1-GRID!$B$69),0))</f>
        <v>170000</v>
      </c>
      <c r="X219" s="48" cm="1">
        <f t="array" ref="X219">IF($I$2="Раннее бронирование",
INDEX(GRID!$B$17:$BI$27,MATCH(W$7,GRID!$A$17:$A$27,0),MATCH(1,($U$2=GRID!$B$1:$BI$1)*(КАЛЕНДАРЬ!$AD8=GRID!$B$3:$BI$3), 0))*GRID!$B$66,
ROUNDUP(INDEX(GRID!$B$17:$BI$27,MATCH(W$7,GRID!$A$17:$A$27,0),MATCH(1,($U$2=GRID!$B$1:$BI$1)*(КАЛЕНДАРЬ!$AD8=GRID!$B$3:$BI$3), 0))*GRID!$B$66*(1-GRID!$B$69),0))</f>
        <v>171700</v>
      </c>
    </row>
    <row r="220" spans="1:24" ht="12.75" hidden="1" customHeight="1" x14ac:dyDescent="0.2">
      <c r="A220" s="117" t="s">
        <v>47</v>
      </c>
      <c r="B220" s="117">
        <v>6</v>
      </c>
      <c r="C220" s="47" cm="1">
        <f t="array" ref="C220">IF($I$2="Раннее бронирование",
INDEX(GRID!$B$4:$BI$14,MATCH(C$7,GRID!$A$4:$A$14,0),MATCH(1,($U$2=GRID!$B$1:$BI$1)*(КАЛЕНДАРЬ!$AD9=GRID!$B$3:$BI$3), 0))*GRID!$B$66,
ROUNDUP(INDEX(GRID!$B$4:$BI$14,MATCH(C$7,GRID!$A$4:$A$14,0),MATCH(1,($U$2=GRID!$B$1:$BI$1)*(КАЛЕНДАРЬ!$AD9=GRID!$B$3:$BI$3),0))*GRID!$B$66*(1-GRID!$B$69),0))</f>
        <v>12920</v>
      </c>
      <c r="D220" s="48" cm="1">
        <f t="array" ref="D220">IF($I$2="Раннее бронирование",
INDEX(GRID!$B$17:$BI$27,MATCH(C$7,GRID!$A$17:$A$27,0),MATCH(1,($U$2=GRID!$B$1:$BI$1)*(КАЛЕНДАРЬ!$AD9=GRID!$B$3:$BI$3), 0))*GRID!$B$66,
ROUNDUP(INDEX(GRID!$B$17:$BI$27,MATCH(C$7,GRID!$A$17:$A$27,0),MATCH(1,($U$2=GRID!$B$1:$BI$1)*(КАЛЕНДАРЬ!$AD9=GRID!$B$3:$BI$3), 0))*GRID!$B$66*(1-GRID!$B$69),0))</f>
        <v>14620</v>
      </c>
      <c r="E220" s="47" cm="1">
        <f t="array" ref="E220">IF($I$2="Раннее бронирование",
INDEX(GRID!$B$4:$BI$14,MATCH(E$7,GRID!$A$4:$A$14,0),MATCH(1,($U$2=GRID!$B$1:$BI$1)*(КАЛЕНДАРЬ!$AD9=GRID!$B$3:$BI$3), 0))*GRID!$B$66,
ROUNDUP(INDEX(GRID!$B$4:$BI$14,MATCH(E$7,GRID!$A$4:$A$14,0),MATCH(1,($U$2=GRID!$B$1:$BI$1)*(КАЛЕНДАРЬ!$AD9=GRID!$B$3:$BI$3),0))*GRID!$B$66*(1-GRID!$B$69),0))</f>
        <v>14212</v>
      </c>
      <c r="F220" s="48" cm="1">
        <f t="array" ref="F220">IF($I$2="Раннее бронирование",
INDEX(GRID!$B$17:$BI$27,MATCH(E$7,GRID!$A$17:$A$27,0),MATCH(1,($U$2=GRID!$B$1:$BI$1)*(КАЛЕНДАРЬ!$AD9=GRID!$B$3:$BI$3), 0))*GRID!$B$66,
ROUNDUP(INDEX(GRID!$B$17:$BI$27,MATCH(E$7,GRID!$A$17:$A$27,0),MATCH(1,($U$2=GRID!$B$1:$BI$1)*(КАЛЕНДАРЬ!$AD9=GRID!$B$3:$BI$3), 0))*GRID!$B$66*(1-GRID!$B$69),0))</f>
        <v>15912</v>
      </c>
      <c r="G220" s="47" cm="1">
        <f t="array" ref="G220">IF($I$2="Раннее бронирование",
INDEX(GRID!$B$4:$BI$14,MATCH(G$7,GRID!$A$4:$A$14,0),MATCH(1,($U$2=GRID!$B$1:$BI$1)*(КАЛЕНДАРЬ!$AD9=GRID!$B$3:$BI$3), 0))*GRID!$B$66,
ROUNDUP(INDEX(GRID!$B$4:$BI$14,MATCH(G$7,GRID!$A$4:$A$14,0),MATCH(1,($U$2=GRID!$B$1:$BI$1)*(КАЛЕНДАРЬ!$AD9=GRID!$B$3:$BI$3),0))*GRID!$B$66*(1-GRID!$B$69),0))</f>
        <v>15572</v>
      </c>
      <c r="H220" s="48" cm="1">
        <f t="array" ref="H220">IF($I$2="Раннее бронирование",
INDEX(GRID!$B$17:$BI$27,MATCH(G$7,GRID!$A$17:$A$27,0),MATCH(1,($U$2=GRID!$B$1:$BI$1)*(КАЛЕНДАРЬ!$AD9=GRID!$B$3:$BI$3), 0))*GRID!$B$66,
ROUNDUP(INDEX(GRID!$B$17:$BI$27,MATCH(G$7,GRID!$A$17:$A$27,0),MATCH(1,($U$2=GRID!$B$1:$BI$1)*(КАЛЕНДАРЬ!$AD9=GRID!$B$3:$BI$3), 0))*GRID!$B$66*(1-GRID!$B$69),0))</f>
        <v>17272</v>
      </c>
      <c r="I220" s="47" cm="1">
        <f t="array" ref="I220">IF($I$2="Раннее бронирование",
INDEX(GRID!$B$4:$BI$14,MATCH(I$7,GRID!$A$4:$A$14,0),MATCH(1,($U$2=GRID!$B$1:$BI$1)*(КАЛЕНДАРЬ!$AD9=GRID!$B$3:$BI$3), 0))*GRID!$B$66,
ROUNDUP(INDEX(GRID!$B$4:$BI$14,MATCH(I$7,GRID!$A$4:$A$14,0),MATCH(1,($U$2=GRID!$B$1:$BI$1)*(КАЛЕНДАРЬ!$AD9=GRID!$B$3:$BI$3),0))*GRID!$B$66*(1-GRID!$B$69),0))</f>
        <v>17068</v>
      </c>
      <c r="J220" s="48" cm="1">
        <f t="array" ref="J220">IF($I$2="Раннее бронирование",
INDEX(GRID!$B$17:$BI$27,MATCH(I$7,GRID!$A$17:$A$27,0),MATCH(1,($U$2=GRID!$B$1:$BI$1)*(КАЛЕНДАРЬ!$AD9=GRID!$B$3:$BI$3), 0))*GRID!$B$66,
ROUNDUP(INDEX(GRID!$B$17:$BI$27,MATCH(I$7,GRID!$A$17:$A$27,0),MATCH(1,($U$2=GRID!$B$1:$BI$1)*(КАЛЕНДАРЬ!$AD9=GRID!$B$3:$BI$3), 0))*GRID!$B$66*(1-GRID!$B$69),0))</f>
        <v>18768</v>
      </c>
      <c r="K220" s="47" cm="1">
        <f t="array" ref="K220">IF($I$2="Раннее бронирование",
INDEX(GRID!$B$4:$BI$14,MATCH(K$7,GRID!$A$4:$A$14,0),MATCH(1,($U$2=GRID!$B$1:$BI$1)*(КАЛЕНДАРЬ!$AD9=GRID!$B$3:$BI$3), 0))*GRID!$B$66,
ROUNDUP(INDEX(GRID!$B$4:$BI$14,MATCH(K$7,GRID!$A$4:$A$14,0),MATCH(1,($U$2=GRID!$B$1:$BI$1)*(КАЛЕНДАРЬ!$AD9=GRID!$B$3:$BI$3),0))*GRID!$B$66*(1-GRID!$B$69),0))</f>
        <v>18768</v>
      </c>
      <c r="L220" s="48" cm="1">
        <f t="array" ref="L220">IF($I$2="Раннее бронирование",
INDEX(GRID!$B$17:$BI$27,MATCH(K$7,GRID!$A$17:$A$27,0),MATCH(1,($U$2=GRID!$B$1:$BI$1)*(КАЛЕНДАРЬ!$AD9=GRID!$B$3:$BI$3), 0))*GRID!$B$66,
ROUNDUP(INDEX(GRID!$B$17:$BI$27,MATCH(K$7,GRID!$A$17:$A$27,0),MATCH(1,($U$2=GRID!$B$1:$BI$1)*(КАЛЕНДАРЬ!$AD9=GRID!$B$3:$BI$3), 0))*GRID!$B$66*(1-GRID!$B$69),0))</f>
        <v>20468</v>
      </c>
      <c r="M220" s="47" cm="1">
        <f t="array" ref="M220">IF($I$2="Раннее бронирование",
INDEX(GRID!$B$4:$BI$14,MATCH(M$7,GRID!$A$4:$A$14,0),MATCH(1,($U$2=GRID!$B$1:$BI$1)*(КАЛЕНДАРЬ!$AD9=GRID!$B$3:$BI$3), 0))*GRID!$B$66,
ROUNDUP(INDEX(GRID!$B$4:$BI$14,MATCH(M$7,GRID!$A$4:$A$14,0),MATCH(1,($U$2=GRID!$B$1:$BI$1)*(КАЛЕНДАРЬ!$AD9=GRID!$B$3:$BI$3),0))*GRID!$B$66*(1-GRID!$B$69),0))</f>
        <v>20604</v>
      </c>
      <c r="N220" s="48" cm="1">
        <f t="array" ref="N220">IF($I$2="Раннее бронирование",
INDEX(GRID!$B$17:$BI$27,MATCH(M$7,GRID!$A$17:$A$27,0),MATCH(1,($U$2=GRID!$B$1:$BI$1)*(КАЛЕНДАРЬ!$AD9=GRID!$B$3:$BI$3), 0))*GRID!$B$66,
ROUNDUP(INDEX(GRID!$B$17:$BI$27,MATCH(M$7,GRID!$A$17:$A$27,0),MATCH(1,($U$2=GRID!$B$1:$BI$1)*(КАЛЕНДАРЬ!$AD9=GRID!$B$3:$BI$3), 0))*GRID!$B$66*(1-GRID!$B$69),0))</f>
        <v>22304</v>
      </c>
      <c r="O220" s="47" cm="1">
        <f t="array" ref="O220">IF($I$2="Раннее бронирование",
INDEX(GRID!$B$4:$BI$14,MATCH(O$7,GRID!$A$4:$A$14,0),MATCH(1,($U$2=GRID!$B$1:$BI$1)*(КАЛЕНДАРЬ!$AD9=GRID!$B$3:$BI$3), 0))*GRID!$B$66,
ROUNDUP(INDEX(GRID!$B$4:$BI$14,MATCH(O$7,GRID!$A$4:$A$14,0),MATCH(1,($U$2=GRID!$B$1:$BI$1)*(КАЛЕНДАРЬ!$AD9=GRID!$B$3:$BI$3),0))*GRID!$B$66*(1-GRID!$B$69),0))</f>
        <v>25364</v>
      </c>
      <c r="P220" s="48" cm="1">
        <f t="array" ref="P220">IF($I$2="Раннее бронирование",
INDEX(GRID!$B$17:$BI$27,MATCH(O$7,GRID!$A$17:$A$27,0),MATCH(1,($U$2=GRID!$B$1:$BI$1)*(КАЛЕНДАРЬ!$AD9=GRID!$B$3:$BI$3), 0))*GRID!$B$66,
ROUNDUP(INDEX(GRID!$B$17:$BI$27,MATCH(O$7,GRID!$A$17:$A$27,0),MATCH(1,($U$2=GRID!$B$1:$BI$1)*(КАЛЕНДАРЬ!$AD9=GRID!$B$3:$BI$3), 0))*GRID!$B$66*(1-GRID!$B$69),0))</f>
        <v>27064</v>
      </c>
      <c r="Q220" s="47" cm="1">
        <f t="array" ref="Q220">IF($I$2="Раннее бронирование",
INDEX(GRID!$B$4:$BI$14,MATCH(Q$7,GRID!$A$4:$A$14,0),MATCH(1,($U$2=GRID!$B$1:$BI$1)*(КАЛЕНДАРЬ!$AD9=GRID!$B$3:$BI$3), 0))*GRID!$B$66,
ROUNDUP(INDEX(GRID!$B$4:$BI$14,MATCH(Q$7,GRID!$A$4:$A$14,0),MATCH(1,($U$2=GRID!$B$1:$BI$1)*(КАЛЕНДАРЬ!$AD9=GRID!$B$3:$BI$3),0))*GRID!$B$66*(1-GRID!$B$69),0))</f>
        <v>28424</v>
      </c>
      <c r="R220" s="48" cm="1">
        <f t="array" ref="R220">IF($I$2="Раннее бронирование",
INDEX(GRID!$B$17:$BI$27,MATCH(Q$7,GRID!$A$17:$A$27,0),MATCH(1,($U$2=GRID!$B$1:$BI$1)*(КАЛЕНДАРЬ!$AD9=GRID!$B$3:$BI$3), 0))*GRID!$B$66,
ROUNDUP(INDEX(GRID!$B$17:$BI$27,MATCH(Q$7,GRID!$A$17:$A$27,0),MATCH(1,($U$2=GRID!$B$1:$BI$1)*(КАЛЕНДАРЬ!$AD9=GRID!$B$3:$BI$3), 0))*GRID!$B$66*(1-GRID!$B$69),0))</f>
        <v>30124</v>
      </c>
      <c r="S220" s="47" cm="1">
        <f t="array" ref="S220">IF($I$2="Раннее бронирование",
INDEX(GRID!$B$4:$BI$14,MATCH(S$7,GRID!$A$4:$A$14,0),MATCH(1,($U$2=GRID!$B$1:$BI$1)*(КАЛЕНДАРЬ!$AD9=GRID!$B$3:$BI$3), 0))*GRID!$B$66,
ROUNDUP(INDEX(GRID!$B$4:$BI$14,MATCH(S$7,GRID!$A$4:$A$14,0),MATCH(1,($U$2=GRID!$B$1:$BI$1)*(КАЛЕНДАРЬ!$AD9=GRID!$B$3:$BI$3),0))*GRID!$B$66*(1-GRID!$B$69),0))</f>
        <v>34272</v>
      </c>
      <c r="T220" s="48" cm="1">
        <f t="array" ref="T220">IF($I$2="Раннее бронирование",
INDEX(GRID!$B$17:$BI$27,MATCH(S$7,GRID!$A$17:$A$27,0),MATCH(1,($U$2=GRID!$B$1:$BI$1)*(КАЛЕНДАРЬ!$AD9=GRID!$B$3:$BI$3), 0))*GRID!$B$66,
ROUNDUP(INDEX(GRID!$B$17:$BI$27,MATCH(S$7,GRID!$A$17:$A$27,0),MATCH(1,($U$2=GRID!$B$1:$BI$1)*(КАЛЕНДАРЬ!$AD9=GRID!$B$3:$BI$3), 0))*GRID!$B$66*(1-GRID!$B$69),0))</f>
        <v>35972</v>
      </c>
      <c r="U220" s="47" cm="1">
        <f t="array" ref="U220">IF($I$2="Раннее бронирование",
INDEX(GRID!$B$4:$BI$14,MATCH(U$7,GRID!$A$4:$A$14,0),MATCH(1,($U$2=GRID!$B$1:$BI$1)*(КАЛЕНДАРЬ!$AD9=GRID!$B$3:$BI$3), 0))*GRID!$B$66,
ROUNDUP(INDEX(GRID!$B$4:$BI$14,MATCH(U$7,GRID!$A$4:$A$14,0),MATCH(1,($U$2=GRID!$B$1:$BI$1)*(КАЛЕНДАРЬ!$AD9=GRID!$B$3:$BI$3),0))*GRID!$B$66*(1-GRID!$B$69),0))</f>
        <v>39440</v>
      </c>
      <c r="V220" s="48" cm="1">
        <f t="array" ref="V220">IF($I$2="Раннее бронирование",
INDEX(GRID!$B$17:$BI$27,MATCH(U$7,GRID!$A$17:$A$27,0),MATCH(1,($U$2=GRID!$B$1:$BI$1)*(КАЛЕНДАРЬ!$AD9=GRID!$B$3:$BI$3), 0))*GRID!$B$66,
ROUNDUP(INDEX(GRID!$B$17:$BI$27,MATCH(U$7,GRID!$A$17:$A$27,0),MATCH(1,($U$2=GRID!$B$1:$BI$1)*(КАЛЕНДАРЬ!$AD9=GRID!$B$3:$BI$3), 0))*GRID!$B$66*(1-GRID!$B$69),0))</f>
        <v>41140</v>
      </c>
      <c r="W220" s="47" cm="1">
        <f t="array" ref="W220">IF($I$2="Раннее бронирование",
INDEX(GRID!$B$4:$BI$14,MATCH(W$7,GRID!$A$4:$A$14,0),MATCH(1,($U$2=GRID!$B$1:$BI$1)*(КАЛЕНДАРЬ!$AD9=GRID!$B$3:$BI$3), 0))*GRID!$B$66,
ROUNDUP(INDEX(GRID!$B$4:$BI$14,MATCH(W$7,GRID!$A$4:$A$14,0),MATCH(1,($U$2=GRID!$B$1:$BI$1)*(КАЛЕНДАРЬ!$AD9=GRID!$B$3:$BI$3),0))*GRID!$B$66*(1-GRID!$B$69),0))</f>
        <v>157760</v>
      </c>
      <c r="X220" s="48" cm="1">
        <f t="array" ref="X220">IF($I$2="Раннее бронирование",
INDEX(GRID!$B$17:$BI$27,MATCH(W$7,GRID!$A$17:$A$27,0),MATCH(1,($U$2=GRID!$B$1:$BI$1)*(КАЛЕНДАРЬ!$AD9=GRID!$B$3:$BI$3), 0))*GRID!$B$66,
ROUNDUP(INDEX(GRID!$B$17:$BI$27,MATCH(W$7,GRID!$A$17:$A$27,0),MATCH(1,($U$2=GRID!$B$1:$BI$1)*(КАЛЕНДАРЬ!$AD9=GRID!$B$3:$BI$3), 0))*GRID!$B$66*(1-GRID!$B$69),0))</f>
        <v>159460</v>
      </c>
    </row>
    <row r="221" spans="1:24" ht="12.75" hidden="1" customHeight="1" x14ac:dyDescent="0.2">
      <c r="A221" s="117" t="s">
        <v>48</v>
      </c>
      <c r="B221" s="117">
        <v>7</v>
      </c>
      <c r="C221" s="47" cm="1">
        <f t="array" ref="C221">IF($I$2="Раннее бронирование",
INDEX(GRID!$B$4:$BI$14,MATCH(C$7,GRID!$A$4:$A$14,0),MATCH(1,($U$2=GRID!$B$1:$BI$1)*(КАЛЕНДАРЬ!$AD10=GRID!$B$3:$BI$3), 0))*GRID!$B$66,
ROUNDUP(INDEX(GRID!$B$4:$BI$14,MATCH(C$7,GRID!$A$4:$A$14,0),MATCH(1,($U$2=GRID!$B$1:$BI$1)*(КАЛЕНДАРЬ!$AD10=GRID!$B$3:$BI$3),0))*GRID!$B$66*(1-GRID!$B$69),0))</f>
        <v>24004</v>
      </c>
      <c r="D221" s="48" cm="1">
        <f t="array" ref="D221">IF($I$2="Раннее бронирование",
INDEX(GRID!$B$17:$BI$27,MATCH(C$7,GRID!$A$17:$A$27,0),MATCH(1,($U$2=GRID!$B$1:$BI$1)*(КАЛЕНДАРЬ!$AD10=GRID!$B$3:$BI$3), 0))*GRID!$B$66,
ROUNDUP(INDEX(GRID!$B$17:$BI$27,MATCH(C$7,GRID!$A$17:$A$27,0),MATCH(1,($U$2=GRID!$B$1:$BI$1)*(КАЛЕНДАРЬ!$AD10=GRID!$B$3:$BI$3), 0))*GRID!$B$66*(1-GRID!$B$69),0))</f>
        <v>25704</v>
      </c>
      <c r="E221" s="47" cm="1">
        <f t="array" ref="E221">IF($I$2="Раннее бронирование",
INDEX(GRID!$B$4:$BI$14,MATCH(E$7,GRID!$A$4:$A$14,0),MATCH(1,($U$2=GRID!$B$1:$BI$1)*(КАЛЕНДАРЬ!$AD10=GRID!$B$3:$BI$3), 0))*GRID!$B$66,
ROUNDUP(INDEX(GRID!$B$4:$BI$14,MATCH(E$7,GRID!$A$4:$A$14,0),MATCH(1,($U$2=GRID!$B$1:$BI$1)*(КАЛЕНДАРЬ!$AD10=GRID!$B$3:$BI$3),0))*GRID!$B$66*(1-GRID!$B$69),0))</f>
        <v>26792</v>
      </c>
      <c r="F221" s="48" cm="1">
        <f t="array" ref="F221">IF($I$2="Раннее бронирование",
INDEX(GRID!$B$17:$BI$27,MATCH(E$7,GRID!$A$17:$A$27,0),MATCH(1,($U$2=GRID!$B$1:$BI$1)*(КАЛЕНДАРЬ!$AD10=GRID!$B$3:$BI$3), 0))*GRID!$B$66,
ROUNDUP(INDEX(GRID!$B$17:$BI$27,MATCH(E$7,GRID!$A$17:$A$27,0),MATCH(1,($U$2=GRID!$B$1:$BI$1)*(КАЛЕНДАРЬ!$AD10=GRID!$B$3:$BI$3), 0))*GRID!$B$66*(1-GRID!$B$69),0))</f>
        <v>28492</v>
      </c>
      <c r="G221" s="47" cm="1">
        <f t="array" ref="G221">IF($I$2="Раннее бронирование",
INDEX(GRID!$B$4:$BI$14,MATCH(G$7,GRID!$A$4:$A$14,0),MATCH(1,($U$2=GRID!$B$1:$BI$1)*(КАЛЕНДАРЬ!$AD10=GRID!$B$3:$BI$3), 0))*GRID!$B$66,
ROUNDUP(INDEX(GRID!$B$4:$BI$14,MATCH(G$7,GRID!$A$4:$A$14,0),MATCH(1,($U$2=GRID!$B$1:$BI$1)*(КАЛЕНДАРЬ!$AD10=GRID!$B$3:$BI$3),0))*GRID!$B$66*(1-GRID!$B$69),0))</f>
        <v>29920</v>
      </c>
      <c r="H221" s="48" cm="1">
        <f t="array" ref="H221">IF($I$2="Раннее бронирование",
INDEX(GRID!$B$17:$BI$27,MATCH(G$7,GRID!$A$17:$A$27,0),MATCH(1,($U$2=GRID!$B$1:$BI$1)*(КАЛЕНДАРЬ!$AD10=GRID!$B$3:$BI$3), 0))*GRID!$B$66,
ROUNDUP(INDEX(GRID!$B$17:$BI$27,MATCH(G$7,GRID!$A$17:$A$27,0),MATCH(1,($U$2=GRID!$B$1:$BI$1)*(КАЛЕНДАРЬ!$AD10=GRID!$B$3:$BI$3), 0))*GRID!$B$66*(1-GRID!$B$69),0))</f>
        <v>31620</v>
      </c>
      <c r="I221" s="47" cm="1">
        <f t="array" ref="I221">IF($I$2="Раннее бронирование",
INDEX(GRID!$B$4:$BI$14,MATCH(I$7,GRID!$A$4:$A$14,0),MATCH(1,($U$2=GRID!$B$1:$BI$1)*(КАЛЕНДАРЬ!$AD10=GRID!$B$3:$BI$3), 0))*GRID!$B$66,
ROUNDUP(INDEX(GRID!$B$4:$BI$14,MATCH(I$7,GRID!$A$4:$A$14,0),MATCH(1,($U$2=GRID!$B$1:$BI$1)*(КАЛЕНДАРЬ!$AD10=GRID!$B$3:$BI$3),0))*GRID!$B$66*(1-GRID!$B$69),0))</f>
        <v>33456</v>
      </c>
      <c r="J221" s="48" cm="1">
        <f t="array" ref="J221">IF($I$2="Раннее бронирование",
INDEX(GRID!$B$17:$BI$27,MATCH(I$7,GRID!$A$17:$A$27,0),MATCH(1,($U$2=GRID!$B$1:$BI$1)*(КАЛЕНДАРЬ!$AD10=GRID!$B$3:$BI$3), 0))*GRID!$B$66,
ROUNDUP(INDEX(GRID!$B$17:$BI$27,MATCH(I$7,GRID!$A$17:$A$27,0),MATCH(1,($U$2=GRID!$B$1:$BI$1)*(КАЛЕНДАРЬ!$AD10=GRID!$B$3:$BI$3), 0))*GRID!$B$66*(1-GRID!$B$69),0))</f>
        <v>35156</v>
      </c>
      <c r="K221" s="47" cm="1">
        <f t="array" ref="K221">IF($I$2="Раннее бронирование",
INDEX(GRID!$B$4:$BI$14,MATCH(K$7,GRID!$A$4:$A$14,0),MATCH(1,($U$2=GRID!$B$1:$BI$1)*(КАЛЕНДАРЬ!$AD10=GRID!$B$3:$BI$3), 0))*GRID!$B$66,
ROUNDUP(INDEX(GRID!$B$4:$BI$14,MATCH(K$7,GRID!$A$4:$A$14,0),MATCH(1,($U$2=GRID!$B$1:$BI$1)*(КАЛЕНДАРЬ!$AD10=GRID!$B$3:$BI$3),0))*GRID!$B$66*(1-GRID!$B$69),0))</f>
        <v>37400</v>
      </c>
      <c r="L221" s="48" cm="1">
        <f t="array" ref="L221">IF($I$2="Раннее бронирование",
INDEX(GRID!$B$17:$BI$27,MATCH(K$7,GRID!$A$17:$A$27,0),MATCH(1,($U$2=GRID!$B$1:$BI$1)*(КАЛЕНДАРЬ!$AD10=GRID!$B$3:$BI$3), 0))*GRID!$B$66,
ROUNDUP(INDEX(GRID!$B$17:$BI$27,MATCH(K$7,GRID!$A$17:$A$27,0),MATCH(1,($U$2=GRID!$B$1:$BI$1)*(КАЛЕНДАРЬ!$AD10=GRID!$B$3:$BI$3), 0))*GRID!$B$66*(1-GRID!$B$69),0))</f>
        <v>39100</v>
      </c>
      <c r="M221" s="47" cm="1">
        <f t="array" ref="M221">IF($I$2="Раннее бронирование",
INDEX(GRID!$B$4:$BI$14,MATCH(M$7,GRID!$A$4:$A$14,0),MATCH(1,($U$2=GRID!$B$1:$BI$1)*(КАЛЕНДАРЬ!$AD10=GRID!$B$3:$BI$3), 0))*GRID!$B$66,
ROUNDUP(INDEX(GRID!$B$4:$BI$14,MATCH(M$7,GRID!$A$4:$A$14,0),MATCH(1,($U$2=GRID!$B$1:$BI$1)*(КАЛЕНДАРЬ!$AD10=GRID!$B$3:$BI$3),0))*GRID!$B$66*(1-GRID!$B$69),0))</f>
        <v>41752</v>
      </c>
      <c r="N221" s="48" cm="1">
        <f t="array" ref="N221">IF($I$2="Раннее бронирование",
INDEX(GRID!$B$17:$BI$27,MATCH(M$7,GRID!$A$17:$A$27,0),MATCH(1,($U$2=GRID!$B$1:$BI$1)*(КАЛЕНДАРЬ!$AD10=GRID!$B$3:$BI$3), 0))*GRID!$B$66,
ROUNDUP(INDEX(GRID!$B$17:$BI$27,MATCH(M$7,GRID!$A$17:$A$27,0),MATCH(1,($U$2=GRID!$B$1:$BI$1)*(КАЛЕНДАРЬ!$AD10=GRID!$B$3:$BI$3), 0))*GRID!$B$66*(1-GRID!$B$69),0))</f>
        <v>43452</v>
      </c>
      <c r="O221" s="47" cm="1">
        <f t="array" ref="O221">IF($I$2="Раннее бронирование",
INDEX(GRID!$B$4:$BI$14,MATCH(O$7,GRID!$A$4:$A$14,0),MATCH(1,($U$2=GRID!$B$1:$BI$1)*(КАЛЕНДАРЬ!$AD10=GRID!$B$3:$BI$3), 0))*GRID!$B$66,
ROUNDUP(INDEX(GRID!$B$4:$BI$14,MATCH(O$7,GRID!$A$4:$A$14,0),MATCH(1,($U$2=GRID!$B$1:$BI$1)*(КАЛЕНДАРЬ!$AD10=GRID!$B$3:$BI$3),0))*GRID!$B$66*(1-GRID!$B$69),0))</f>
        <v>46580</v>
      </c>
      <c r="P221" s="48" cm="1">
        <f t="array" ref="P221">IF($I$2="Раннее бронирование",
INDEX(GRID!$B$17:$BI$27,MATCH(O$7,GRID!$A$17:$A$27,0),MATCH(1,($U$2=GRID!$B$1:$BI$1)*(КАЛЕНДАРЬ!$AD10=GRID!$B$3:$BI$3), 0))*GRID!$B$66,
ROUNDUP(INDEX(GRID!$B$17:$BI$27,MATCH(O$7,GRID!$A$17:$A$27,0),MATCH(1,($U$2=GRID!$B$1:$BI$1)*(КАЛЕНДАРЬ!$AD10=GRID!$B$3:$BI$3), 0))*GRID!$B$66*(1-GRID!$B$69),0))</f>
        <v>48280</v>
      </c>
      <c r="Q221" s="47" cm="1">
        <f t="array" ref="Q221">IF($I$2="Раннее бронирование",
INDEX(GRID!$B$4:$BI$14,MATCH(Q$7,GRID!$A$4:$A$14,0),MATCH(1,($U$2=GRID!$B$1:$BI$1)*(КАЛЕНДАРЬ!$AD10=GRID!$B$3:$BI$3), 0))*GRID!$B$66,
ROUNDUP(INDEX(GRID!$B$4:$BI$14,MATCH(Q$7,GRID!$A$4:$A$14,0),MATCH(1,($U$2=GRID!$B$1:$BI$1)*(КАЛЕНДАРЬ!$AD10=GRID!$B$3:$BI$3),0))*GRID!$B$66*(1-GRID!$B$69),0))</f>
        <v>52836</v>
      </c>
      <c r="R221" s="48" cm="1">
        <f t="array" ref="R221">IF($I$2="Раннее бронирование",
INDEX(GRID!$B$17:$BI$27,MATCH(Q$7,GRID!$A$17:$A$27,0),MATCH(1,($U$2=GRID!$B$1:$BI$1)*(КАЛЕНДАРЬ!$AD10=GRID!$B$3:$BI$3), 0))*GRID!$B$66,
ROUNDUP(INDEX(GRID!$B$17:$BI$27,MATCH(Q$7,GRID!$A$17:$A$27,0),MATCH(1,($U$2=GRID!$B$1:$BI$1)*(КАЛЕНДАРЬ!$AD10=GRID!$B$3:$BI$3), 0))*GRID!$B$66*(1-GRID!$B$69),0))</f>
        <v>54536</v>
      </c>
      <c r="S221" s="47" cm="1">
        <f t="array" ref="S221">IF($I$2="Раннее бронирование",
INDEX(GRID!$B$4:$BI$14,MATCH(S$7,GRID!$A$4:$A$14,0),MATCH(1,($U$2=GRID!$B$1:$BI$1)*(КАЛЕНДАРЬ!$AD10=GRID!$B$3:$BI$3), 0))*GRID!$B$66,
ROUNDUP(INDEX(GRID!$B$4:$BI$14,MATCH(S$7,GRID!$A$4:$A$14,0),MATCH(1,($U$2=GRID!$B$1:$BI$1)*(КАЛЕНДАРЬ!$AD10=GRID!$B$3:$BI$3),0))*GRID!$B$66*(1-GRID!$B$69),0))</f>
        <v>65824</v>
      </c>
      <c r="T221" s="48" cm="1">
        <f t="array" ref="T221">IF($I$2="Раннее бронирование",
INDEX(GRID!$B$17:$BI$27,MATCH(S$7,GRID!$A$17:$A$27,0),MATCH(1,($U$2=GRID!$B$1:$BI$1)*(КАЛЕНДАРЬ!$AD10=GRID!$B$3:$BI$3), 0))*GRID!$B$66,
ROUNDUP(INDEX(GRID!$B$17:$BI$27,MATCH(S$7,GRID!$A$17:$A$27,0),MATCH(1,($U$2=GRID!$B$1:$BI$1)*(КАЛЕНДАРЬ!$AD10=GRID!$B$3:$BI$3), 0))*GRID!$B$66*(1-GRID!$B$69),0))</f>
        <v>67524</v>
      </c>
      <c r="U221" s="47" cm="1">
        <f t="array" ref="U221">IF($I$2="Раннее бронирование",
INDEX(GRID!$B$4:$BI$14,MATCH(U$7,GRID!$A$4:$A$14,0),MATCH(1,($U$2=GRID!$B$1:$BI$1)*(КАЛЕНДАРЬ!$AD10=GRID!$B$3:$BI$3), 0))*GRID!$B$66,
ROUNDUP(INDEX(GRID!$B$4:$BI$14,MATCH(U$7,GRID!$A$4:$A$14,0),MATCH(1,($U$2=GRID!$B$1:$BI$1)*(КАЛЕНДАРЬ!$AD10=GRID!$B$3:$BI$3),0))*GRID!$B$66*(1-GRID!$B$69),0))</f>
        <v>72080</v>
      </c>
      <c r="V221" s="48" cm="1">
        <f t="array" ref="V221">IF($I$2="Раннее бронирование",
INDEX(GRID!$B$17:$BI$27,MATCH(U$7,GRID!$A$17:$A$27,0),MATCH(1,($U$2=GRID!$B$1:$BI$1)*(КАЛЕНДАРЬ!$AD10=GRID!$B$3:$BI$3), 0))*GRID!$B$66,
ROUNDUP(INDEX(GRID!$B$17:$BI$27,MATCH(U$7,GRID!$A$17:$A$27,0),MATCH(1,($U$2=GRID!$B$1:$BI$1)*(КАЛЕНДАРЬ!$AD10=GRID!$B$3:$BI$3), 0))*GRID!$B$66*(1-GRID!$B$69),0))</f>
        <v>73780</v>
      </c>
      <c r="W221" s="47" cm="1">
        <f t="array" ref="W221">IF($I$2="Раннее бронирование",
INDEX(GRID!$B$4:$BI$14,MATCH(W$7,GRID!$A$4:$A$14,0),MATCH(1,($U$2=GRID!$B$1:$BI$1)*(КАЛЕНДАРЬ!$AD10=GRID!$B$3:$BI$3), 0))*GRID!$B$66,
ROUNDUP(INDEX(GRID!$B$4:$BI$14,MATCH(W$7,GRID!$A$4:$A$14,0),MATCH(1,($U$2=GRID!$B$1:$BI$1)*(КАЛЕНДАРЬ!$AD10=GRID!$B$3:$BI$3),0))*GRID!$B$66*(1-GRID!$B$69),0))</f>
        <v>245480</v>
      </c>
      <c r="X221" s="48" cm="1">
        <f t="array" ref="X221">IF($I$2="Раннее бронирование",
INDEX(GRID!$B$17:$BI$27,MATCH(W$7,GRID!$A$17:$A$27,0),MATCH(1,($U$2=GRID!$B$1:$BI$1)*(КАЛЕНДАРЬ!$AD10=GRID!$B$3:$BI$3), 0))*GRID!$B$66,
ROUNDUP(INDEX(GRID!$B$17:$BI$27,MATCH(W$7,GRID!$A$17:$A$27,0),MATCH(1,($U$2=GRID!$B$1:$BI$1)*(КАЛЕНДАРЬ!$AD10=GRID!$B$3:$BI$3), 0))*GRID!$B$66*(1-GRID!$B$69),0))</f>
        <v>247180</v>
      </c>
    </row>
    <row r="222" spans="1:24" ht="12.75" hidden="1" customHeight="1" x14ac:dyDescent="0.2">
      <c r="A222" s="117" t="s">
        <v>42</v>
      </c>
      <c r="B222" s="117">
        <v>8</v>
      </c>
      <c r="C222" s="47" cm="1">
        <f t="array" ref="C222">IF($I$2="Раннее бронирование",
INDEX(GRID!$B$4:$BI$14,MATCH(C$7,GRID!$A$4:$A$14,0),MATCH(1,($U$2=GRID!$B$1:$BI$1)*(КАЛЕНДАРЬ!$AD11=GRID!$B$3:$BI$3), 0))*GRID!$B$66,
ROUNDUP(INDEX(GRID!$B$4:$BI$14,MATCH(C$7,GRID!$A$4:$A$14,0),MATCH(1,($U$2=GRID!$B$1:$BI$1)*(КАЛЕНДАРЬ!$AD11=GRID!$B$3:$BI$3),0))*GRID!$B$66*(1-GRID!$B$69),0))</f>
        <v>24004</v>
      </c>
      <c r="D222" s="48" cm="1">
        <f t="array" ref="D222">IF($I$2="Раннее бронирование",
INDEX(GRID!$B$17:$BI$27,MATCH(C$7,GRID!$A$17:$A$27,0),MATCH(1,($U$2=GRID!$B$1:$BI$1)*(КАЛЕНДАРЬ!$AD11=GRID!$B$3:$BI$3), 0))*GRID!$B$66,
ROUNDUP(INDEX(GRID!$B$17:$BI$27,MATCH(C$7,GRID!$A$17:$A$27,0),MATCH(1,($U$2=GRID!$B$1:$BI$1)*(КАЛЕНДАРЬ!$AD11=GRID!$B$3:$BI$3), 0))*GRID!$B$66*(1-GRID!$B$69),0))</f>
        <v>25704</v>
      </c>
      <c r="E222" s="47" cm="1">
        <f t="array" ref="E222">IF($I$2="Раннее бронирование",
INDEX(GRID!$B$4:$BI$14,MATCH(E$7,GRID!$A$4:$A$14,0),MATCH(1,($U$2=GRID!$B$1:$BI$1)*(КАЛЕНДАРЬ!$AD11=GRID!$B$3:$BI$3), 0))*GRID!$B$66,
ROUNDUP(INDEX(GRID!$B$4:$BI$14,MATCH(E$7,GRID!$A$4:$A$14,0),MATCH(1,($U$2=GRID!$B$1:$BI$1)*(КАЛЕНДАРЬ!$AD11=GRID!$B$3:$BI$3),0))*GRID!$B$66*(1-GRID!$B$69),0))</f>
        <v>26792</v>
      </c>
      <c r="F222" s="48" cm="1">
        <f t="array" ref="F222">IF($I$2="Раннее бронирование",
INDEX(GRID!$B$17:$BI$27,MATCH(E$7,GRID!$A$17:$A$27,0),MATCH(1,($U$2=GRID!$B$1:$BI$1)*(КАЛЕНДАРЬ!$AD11=GRID!$B$3:$BI$3), 0))*GRID!$B$66,
ROUNDUP(INDEX(GRID!$B$17:$BI$27,MATCH(E$7,GRID!$A$17:$A$27,0),MATCH(1,($U$2=GRID!$B$1:$BI$1)*(КАЛЕНДАРЬ!$AD11=GRID!$B$3:$BI$3), 0))*GRID!$B$66*(1-GRID!$B$69),0))</f>
        <v>28492</v>
      </c>
      <c r="G222" s="47" cm="1">
        <f t="array" ref="G222">IF($I$2="Раннее бронирование",
INDEX(GRID!$B$4:$BI$14,MATCH(G$7,GRID!$A$4:$A$14,0),MATCH(1,($U$2=GRID!$B$1:$BI$1)*(КАЛЕНДАРЬ!$AD11=GRID!$B$3:$BI$3), 0))*GRID!$B$66,
ROUNDUP(INDEX(GRID!$B$4:$BI$14,MATCH(G$7,GRID!$A$4:$A$14,0),MATCH(1,($U$2=GRID!$B$1:$BI$1)*(КАЛЕНДАРЬ!$AD11=GRID!$B$3:$BI$3),0))*GRID!$B$66*(1-GRID!$B$69),0))</f>
        <v>29920</v>
      </c>
      <c r="H222" s="48" cm="1">
        <f t="array" ref="H222">IF($I$2="Раннее бронирование",
INDEX(GRID!$B$17:$BI$27,MATCH(G$7,GRID!$A$17:$A$27,0),MATCH(1,($U$2=GRID!$B$1:$BI$1)*(КАЛЕНДАРЬ!$AD11=GRID!$B$3:$BI$3), 0))*GRID!$B$66,
ROUNDUP(INDEX(GRID!$B$17:$BI$27,MATCH(G$7,GRID!$A$17:$A$27,0),MATCH(1,($U$2=GRID!$B$1:$BI$1)*(КАЛЕНДАРЬ!$AD11=GRID!$B$3:$BI$3), 0))*GRID!$B$66*(1-GRID!$B$69),0))</f>
        <v>31620</v>
      </c>
      <c r="I222" s="47" cm="1">
        <f t="array" ref="I222">IF($I$2="Раннее бронирование",
INDEX(GRID!$B$4:$BI$14,MATCH(I$7,GRID!$A$4:$A$14,0),MATCH(1,($U$2=GRID!$B$1:$BI$1)*(КАЛЕНДАРЬ!$AD11=GRID!$B$3:$BI$3), 0))*GRID!$B$66,
ROUNDUP(INDEX(GRID!$B$4:$BI$14,MATCH(I$7,GRID!$A$4:$A$14,0),MATCH(1,($U$2=GRID!$B$1:$BI$1)*(КАЛЕНДАРЬ!$AD11=GRID!$B$3:$BI$3),0))*GRID!$B$66*(1-GRID!$B$69),0))</f>
        <v>33456</v>
      </c>
      <c r="J222" s="48" cm="1">
        <f t="array" ref="J222">IF($I$2="Раннее бронирование",
INDEX(GRID!$B$17:$BI$27,MATCH(I$7,GRID!$A$17:$A$27,0),MATCH(1,($U$2=GRID!$B$1:$BI$1)*(КАЛЕНДАРЬ!$AD11=GRID!$B$3:$BI$3), 0))*GRID!$B$66,
ROUNDUP(INDEX(GRID!$B$17:$BI$27,MATCH(I$7,GRID!$A$17:$A$27,0),MATCH(1,($U$2=GRID!$B$1:$BI$1)*(КАЛЕНДАРЬ!$AD11=GRID!$B$3:$BI$3), 0))*GRID!$B$66*(1-GRID!$B$69),0))</f>
        <v>35156</v>
      </c>
      <c r="K222" s="47" cm="1">
        <f t="array" ref="K222">IF($I$2="Раннее бронирование",
INDEX(GRID!$B$4:$BI$14,MATCH(K$7,GRID!$A$4:$A$14,0),MATCH(1,($U$2=GRID!$B$1:$BI$1)*(КАЛЕНДАРЬ!$AD11=GRID!$B$3:$BI$3), 0))*GRID!$B$66,
ROUNDUP(INDEX(GRID!$B$4:$BI$14,MATCH(K$7,GRID!$A$4:$A$14,0),MATCH(1,($U$2=GRID!$B$1:$BI$1)*(КАЛЕНДАРЬ!$AD11=GRID!$B$3:$BI$3),0))*GRID!$B$66*(1-GRID!$B$69),0))</f>
        <v>37400</v>
      </c>
      <c r="L222" s="48" cm="1">
        <f t="array" ref="L222">IF($I$2="Раннее бронирование",
INDEX(GRID!$B$17:$BI$27,MATCH(K$7,GRID!$A$17:$A$27,0),MATCH(1,($U$2=GRID!$B$1:$BI$1)*(КАЛЕНДАРЬ!$AD11=GRID!$B$3:$BI$3), 0))*GRID!$B$66,
ROUNDUP(INDEX(GRID!$B$17:$BI$27,MATCH(K$7,GRID!$A$17:$A$27,0),MATCH(1,($U$2=GRID!$B$1:$BI$1)*(КАЛЕНДАРЬ!$AD11=GRID!$B$3:$BI$3), 0))*GRID!$B$66*(1-GRID!$B$69),0))</f>
        <v>39100</v>
      </c>
      <c r="M222" s="47" cm="1">
        <f t="array" ref="M222">IF($I$2="Раннее бронирование",
INDEX(GRID!$B$4:$BI$14,MATCH(M$7,GRID!$A$4:$A$14,0),MATCH(1,($U$2=GRID!$B$1:$BI$1)*(КАЛЕНДАРЬ!$AD11=GRID!$B$3:$BI$3), 0))*GRID!$B$66,
ROUNDUP(INDEX(GRID!$B$4:$BI$14,MATCH(M$7,GRID!$A$4:$A$14,0),MATCH(1,($U$2=GRID!$B$1:$BI$1)*(КАЛЕНДАРЬ!$AD11=GRID!$B$3:$BI$3),0))*GRID!$B$66*(1-GRID!$B$69),0))</f>
        <v>41752</v>
      </c>
      <c r="N222" s="48" cm="1">
        <f t="array" ref="N222">IF($I$2="Раннее бронирование",
INDEX(GRID!$B$17:$BI$27,MATCH(M$7,GRID!$A$17:$A$27,0),MATCH(1,($U$2=GRID!$B$1:$BI$1)*(КАЛЕНДАРЬ!$AD11=GRID!$B$3:$BI$3), 0))*GRID!$B$66,
ROUNDUP(INDEX(GRID!$B$17:$BI$27,MATCH(M$7,GRID!$A$17:$A$27,0),MATCH(1,($U$2=GRID!$B$1:$BI$1)*(КАЛЕНДАРЬ!$AD11=GRID!$B$3:$BI$3), 0))*GRID!$B$66*(1-GRID!$B$69),0))</f>
        <v>43452</v>
      </c>
      <c r="O222" s="47" cm="1">
        <f t="array" ref="O222">IF($I$2="Раннее бронирование",
INDEX(GRID!$B$4:$BI$14,MATCH(O$7,GRID!$A$4:$A$14,0),MATCH(1,($U$2=GRID!$B$1:$BI$1)*(КАЛЕНДАРЬ!$AD11=GRID!$B$3:$BI$3), 0))*GRID!$B$66,
ROUNDUP(INDEX(GRID!$B$4:$BI$14,MATCH(O$7,GRID!$A$4:$A$14,0),MATCH(1,($U$2=GRID!$B$1:$BI$1)*(КАЛЕНДАРЬ!$AD11=GRID!$B$3:$BI$3),0))*GRID!$B$66*(1-GRID!$B$69),0))</f>
        <v>46580</v>
      </c>
      <c r="P222" s="48" cm="1">
        <f t="array" ref="P222">IF($I$2="Раннее бронирование",
INDEX(GRID!$B$17:$BI$27,MATCH(O$7,GRID!$A$17:$A$27,0),MATCH(1,($U$2=GRID!$B$1:$BI$1)*(КАЛЕНДАРЬ!$AD11=GRID!$B$3:$BI$3), 0))*GRID!$B$66,
ROUNDUP(INDEX(GRID!$B$17:$BI$27,MATCH(O$7,GRID!$A$17:$A$27,0),MATCH(1,($U$2=GRID!$B$1:$BI$1)*(КАЛЕНДАРЬ!$AD11=GRID!$B$3:$BI$3), 0))*GRID!$B$66*(1-GRID!$B$69),0))</f>
        <v>48280</v>
      </c>
      <c r="Q222" s="47" cm="1">
        <f t="array" ref="Q222">IF($I$2="Раннее бронирование",
INDEX(GRID!$B$4:$BI$14,MATCH(Q$7,GRID!$A$4:$A$14,0),MATCH(1,($U$2=GRID!$B$1:$BI$1)*(КАЛЕНДАРЬ!$AD11=GRID!$B$3:$BI$3), 0))*GRID!$B$66,
ROUNDUP(INDEX(GRID!$B$4:$BI$14,MATCH(Q$7,GRID!$A$4:$A$14,0),MATCH(1,($U$2=GRID!$B$1:$BI$1)*(КАЛЕНДАРЬ!$AD11=GRID!$B$3:$BI$3),0))*GRID!$B$66*(1-GRID!$B$69),0))</f>
        <v>52836</v>
      </c>
      <c r="R222" s="48" cm="1">
        <f t="array" ref="R222">IF($I$2="Раннее бронирование",
INDEX(GRID!$B$17:$BI$27,MATCH(Q$7,GRID!$A$17:$A$27,0),MATCH(1,($U$2=GRID!$B$1:$BI$1)*(КАЛЕНДАРЬ!$AD11=GRID!$B$3:$BI$3), 0))*GRID!$B$66,
ROUNDUP(INDEX(GRID!$B$17:$BI$27,MATCH(Q$7,GRID!$A$17:$A$27,0),MATCH(1,($U$2=GRID!$B$1:$BI$1)*(КАЛЕНДАРЬ!$AD11=GRID!$B$3:$BI$3), 0))*GRID!$B$66*(1-GRID!$B$69),0))</f>
        <v>54536</v>
      </c>
      <c r="S222" s="47" cm="1">
        <f t="array" ref="S222">IF($I$2="Раннее бронирование",
INDEX(GRID!$B$4:$BI$14,MATCH(S$7,GRID!$A$4:$A$14,0),MATCH(1,($U$2=GRID!$B$1:$BI$1)*(КАЛЕНДАРЬ!$AD11=GRID!$B$3:$BI$3), 0))*GRID!$B$66,
ROUNDUP(INDEX(GRID!$B$4:$BI$14,MATCH(S$7,GRID!$A$4:$A$14,0),MATCH(1,($U$2=GRID!$B$1:$BI$1)*(КАЛЕНДАРЬ!$AD11=GRID!$B$3:$BI$3),0))*GRID!$B$66*(1-GRID!$B$69),0))</f>
        <v>65824</v>
      </c>
      <c r="T222" s="48" cm="1">
        <f t="array" ref="T222">IF($I$2="Раннее бронирование",
INDEX(GRID!$B$17:$BI$27,MATCH(S$7,GRID!$A$17:$A$27,0),MATCH(1,($U$2=GRID!$B$1:$BI$1)*(КАЛЕНДАРЬ!$AD11=GRID!$B$3:$BI$3), 0))*GRID!$B$66,
ROUNDUP(INDEX(GRID!$B$17:$BI$27,MATCH(S$7,GRID!$A$17:$A$27,0),MATCH(1,($U$2=GRID!$B$1:$BI$1)*(КАЛЕНДАРЬ!$AD11=GRID!$B$3:$BI$3), 0))*GRID!$B$66*(1-GRID!$B$69),0))</f>
        <v>67524</v>
      </c>
      <c r="U222" s="47" cm="1">
        <f t="array" ref="U222">IF($I$2="Раннее бронирование",
INDEX(GRID!$B$4:$BI$14,MATCH(U$7,GRID!$A$4:$A$14,0),MATCH(1,($U$2=GRID!$B$1:$BI$1)*(КАЛЕНДАРЬ!$AD11=GRID!$B$3:$BI$3), 0))*GRID!$B$66,
ROUNDUP(INDEX(GRID!$B$4:$BI$14,MATCH(U$7,GRID!$A$4:$A$14,0),MATCH(1,($U$2=GRID!$B$1:$BI$1)*(КАЛЕНДАРЬ!$AD11=GRID!$B$3:$BI$3),0))*GRID!$B$66*(1-GRID!$B$69),0))</f>
        <v>72080</v>
      </c>
      <c r="V222" s="48" cm="1">
        <f t="array" ref="V222">IF($I$2="Раннее бронирование",
INDEX(GRID!$B$17:$BI$27,MATCH(U$7,GRID!$A$17:$A$27,0),MATCH(1,($U$2=GRID!$B$1:$BI$1)*(КАЛЕНДАРЬ!$AD11=GRID!$B$3:$BI$3), 0))*GRID!$B$66,
ROUNDUP(INDEX(GRID!$B$17:$BI$27,MATCH(U$7,GRID!$A$17:$A$27,0),MATCH(1,($U$2=GRID!$B$1:$BI$1)*(КАЛЕНДАРЬ!$AD11=GRID!$B$3:$BI$3), 0))*GRID!$B$66*(1-GRID!$B$69),0))</f>
        <v>73780</v>
      </c>
      <c r="W222" s="47" cm="1">
        <f t="array" ref="W222">IF($I$2="Раннее бронирование",
INDEX(GRID!$B$4:$BI$14,MATCH(W$7,GRID!$A$4:$A$14,0),MATCH(1,($U$2=GRID!$B$1:$BI$1)*(КАЛЕНДАРЬ!$AD11=GRID!$B$3:$BI$3), 0))*GRID!$B$66,
ROUNDUP(INDEX(GRID!$B$4:$BI$14,MATCH(W$7,GRID!$A$4:$A$14,0),MATCH(1,($U$2=GRID!$B$1:$BI$1)*(КАЛЕНДАРЬ!$AD11=GRID!$B$3:$BI$3),0))*GRID!$B$66*(1-GRID!$B$69),0))</f>
        <v>245480</v>
      </c>
      <c r="X222" s="48" cm="1">
        <f t="array" ref="X222">IF($I$2="Раннее бронирование",
INDEX(GRID!$B$17:$BI$27,MATCH(W$7,GRID!$A$17:$A$27,0),MATCH(1,($U$2=GRID!$B$1:$BI$1)*(КАЛЕНДАРЬ!$AD11=GRID!$B$3:$BI$3), 0))*GRID!$B$66,
ROUNDUP(INDEX(GRID!$B$17:$BI$27,MATCH(W$7,GRID!$A$17:$A$27,0),MATCH(1,($U$2=GRID!$B$1:$BI$1)*(КАЛЕНДАРЬ!$AD11=GRID!$B$3:$BI$3), 0))*GRID!$B$66*(1-GRID!$B$69),0))</f>
        <v>247180</v>
      </c>
    </row>
    <row r="223" spans="1:24" ht="12.75" hidden="1" customHeight="1" x14ac:dyDescent="0.2">
      <c r="A223" s="117" t="s">
        <v>43</v>
      </c>
      <c r="B223" s="117">
        <v>9</v>
      </c>
      <c r="C223" s="47" cm="1">
        <f t="array" ref="C223">IF($I$2="Раннее бронирование",
INDEX(GRID!$B$4:$BI$14,MATCH(C$7,GRID!$A$4:$A$14,0),MATCH(1,($U$2=GRID!$B$1:$BI$1)*(КАЛЕНДАРЬ!$AD12=GRID!$B$3:$BI$3), 0))*GRID!$B$66,
ROUNDUP(INDEX(GRID!$B$4:$BI$14,MATCH(C$7,GRID!$A$4:$A$14,0),MATCH(1,($U$2=GRID!$B$1:$BI$1)*(КАЛЕНДАРЬ!$AD12=GRID!$B$3:$BI$3),0))*GRID!$B$66*(1-GRID!$B$69),0))</f>
        <v>24004</v>
      </c>
      <c r="D223" s="48" cm="1">
        <f t="array" ref="D223">IF($I$2="Раннее бронирование",
INDEX(GRID!$B$17:$BI$27,MATCH(C$7,GRID!$A$17:$A$27,0),MATCH(1,($U$2=GRID!$B$1:$BI$1)*(КАЛЕНДАРЬ!$AD12=GRID!$B$3:$BI$3), 0))*GRID!$B$66,
ROUNDUP(INDEX(GRID!$B$17:$BI$27,MATCH(C$7,GRID!$A$17:$A$27,0),MATCH(1,($U$2=GRID!$B$1:$BI$1)*(КАЛЕНДАРЬ!$AD12=GRID!$B$3:$BI$3), 0))*GRID!$B$66*(1-GRID!$B$69),0))</f>
        <v>25704</v>
      </c>
      <c r="E223" s="47" cm="1">
        <f t="array" ref="E223">IF($I$2="Раннее бронирование",
INDEX(GRID!$B$4:$BI$14,MATCH(E$7,GRID!$A$4:$A$14,0),MATCH(1,($U$2=GRID!$B$1:$BI$1)*(КАЛЕНДАРЬ!$AD12=GRID!$B$3:$BI$3), 0))*GRID!$B$66,
ROUNDUP(INDEX(GRID!$B$4:$BI$14,MATCH(E$7,GRID!$A$4:$A$14,0),MATCH(1,($U$2=GRID!$B$1:$BI$1)*(КАЛЕНДАРЬ!$AD12=GRID!$B$3:$BI$3),0))*GRID!$B$66*(1-GRID!$B$69),0))</f>
        <v>26792</v>
      </c>
      <c r="F223" s="48" cm="1">
        <f t="array" ref="F223">IF($I$2="Раннее бронирование",
INDEX(GRID!$B$17:$BI$27,MATCH(E$7,GRID!$A$17:$A$27,0),MATCH(1,($U$2=GRID!$B$1:$BI$1)*(КАЛЕНДАРЬ!$AD12=GRID!$B$3:$BI$3), 0))*GRID!$B$66,
ROUNDUP(INDEX(GRID!$B$17:$BI$27,MATCH(E$7,GRID!$A$17:$A$27,0),MATCH(1,($U$2=GRID!$B$1:$BI$1)*(КАЛЕНДАРЬ!$AD12=GRID!$B$3:$BI$3), 0))*GRID!$B$66*(1-GRID!$B$69),0))</f>
        <v>28492</v>
      </c>
      <c r="G223" s="47" cm="1">
        <f t="array" ref="G223">IF($I$2="Раннее бронирование",
INDEX(GRID!$B$4:$BI$14,MATCH(G$7,GRID!$A$4:$A$14,0),MATCH(1,($U$2=GRID!$B$1:$BI$1)*(КАЛЕНДАРЬ!$AD12=GRID!$B$3:$BI$3), 0))*GRID!$B$66,
ROUNDUP(INDEX(GRID!$B$4:$BI$14,MATCH(G$7,GRID!$A$4:$A$14,0),MATCH(1,($U$2=GRID!$B$1:$BI$1)*(КАЛЕНДАРЬ!$AD12=GRID!$B$3:$BI$3),0))*GRID!$B$66*(1-GRID!$B$69),0))</f>
        <v>29920</v>
      </c>
      <c r="H223" s="48" cm="1">
        <f t="array" ref="H223">IF($I$2="Раннее бронирование",
INDEX(GRID!$B$17:$BI$27,MATCH(G$7,GRID!$A$17:$A$27,0),MATCH(1,($U$2=GRID!$B$1:$BI$1)*(КАЛЕНДАРЬ!$AD12=GRID!$B$3:$BI$3), 0))*GRID!$B$66,
ROUNDUP(INDEX(GRID!$B$17:$BI$27,MATCH(G$7,GRID!$A$17:$A$27,0),MATCH(1,($U$2=GRID!$B$1:$BI$1)*(КАЛЕНДАРЬ!$AD12=GRID!$B$3:$BI$3), 0))*GRID!$B$66*(1-GRID!$B$69),0))</f>
        <v>31620</v>
      </c>
      <c r="I223" s="47" cm="1">
        <f t="array" ref="I223">IF($I$2="Раннее бронирование",
INDEX(GRID!$B$4:$BI$14,MATCH(I$7,GRID!$A$4:$A$14,0),MATCH(1,($U$2=GRID!$B$1:$BI$1)*(КАЛЕНДАРЬ!$AD12=GRID!$B$3:$BI$3), 0))*GRID!$B$66,
ROUNDUP(INDEX(GRID!$B$4:$BI$14,MATCH(I$7,GRID!$A$4:$A$14,0),MATCH(1,($U$2=GRID!$B$1:$BI$1)*(КАЛЕНДАРЬ!$AD12=GRID!$B$3:$BI$3),0))*GRID!$B$66*(1-GRID!$B$69),0))</f>
        <v>33456</v>
      </c>
      <c r="J223" s="48" cm="1">
        <f t="array" ref="J223">IF($I$2="Раннее бронирование",
INDEX(GRID!$B$17:$BI$27,MATCH(I$7,GRID!$A$17:$A$27,0),MATCH(1,($U$2=GRID!$B$1:$BI$1)*(КАЛЕНДАРЬ!$AD12=GRID!$B$3:$BI$3), 0))*GRID!$B$66,
ROUNDUP(INDEX(GRID!$B$17:$BI$27,MATCH(I$7,GRID!$A$17:$A$27,0),MATCH(1,($U$2=GRID!$B$1:$BI$1)*(КАЛЕНДАРЬ!$AD12=GRID!$B$3:$BI$3), 0))*GRID!$B$66*(1-GRID!$B$69),0))</f>
        <v>35156</v>
      </c>
      <c r="K223" s="47" cm="1">
        <f t="array" ref="K223">IF($I$2="Раннее бронирование",
INDEX(GRID!$B$4:$BI$14,MATCH(K$7,GRID!$A$4:$A$14,0),MATCH(1,($U$2=GRID!$B$1:$BI$1)*(КАЛЕНДАРЬ!$AD12=GRID!$B$3:$BI$3), 0))*GRID!$B$66,
ROUNDUP(INDEX(GRID!$B$4:$BI$14,MATCH(K$7,GRID!$A$4:$A$14,0),MATCH(1,($U$2=GRID!$B$1:$BI$1)*(КАЛЕНДАРЬ!$AD12=GRID!$B$3:$BI$3),0))*GRID!$B$66*(1-GRID!$B$69),0))</f>
        <v>37400</v>
      </c>
      <c r="L223" s="48" cm="1">
        <f t="array" ref="L223">IF($I$2="Раннее бронирование",
INDEX(GRID!$B$17:$BI$27,MATCH(K$7,GRID!$A$17:$A$27,0),MATCH(1,($U$2=GRID!$B$1:$BI$1)*(КАЛЕНДАРЬ!$AD12=GRID!$B$3:$BI$3), 0))*GRID!$B$66,
ROUNDUP(INDEX(GRID!$B$17:$BI$27,MATCH(K$7,GRID!$A$17:$A$27,0),MATCH(1,($U$2=GRID!$B$1:$BI$1)*(КАЛЕНДАРЬ!$AD12=GRID!$B$3:$BI$3), 0))*GRID!$B$66*(1-GRID!$B$69),0))</f>
        <v>39100</v>
      </c>
      <c r="M223" s="47" cm="1">
        <f t="array" ref="M223">IF($I$2="Раннее бронирование",
INDEX(GRID!$B$4:$BI$14,MATCH(M$7,GRID!$A$4:$A$14,0),MATCH(1,($U$2=GRID!$B$1:$BI$1)*(КАЛЕНДАРЬ!$AD12=GRID!$B$3:$BI$3), 0))*GRID!$B$66,
ROUNDUP(INDEX(GRID!$B$4:$BI$14,MATCH(M$7,GRID!$A$4:$A$14,0),MATCH(1,($U$2=GRID!$B$1:$BI$1)*(КАЛЕНДАРЬ!$AD12=GRID!$B$3:$BI$3),0))*GRID!$B$66*(1-GRID!$B$69),0))</f>
        <v>41752</v>
      </c>
      <c r="N223" s="48" cm="1">
        <f t="array" ref="N223">IF($I$2="Раннее бронирование",
INDEX(GRID!$B$17:$BI$27,MATCH(M$7,GRID!$A$17:$A$27,0),MATCH(1,($U$2=GRID!$B$1:$BI$1)*(КАЛЕНДАРЬ!$AD12=GRID!$B$3:$BI$3), 0))*GRID!$B$66,
ROUNDUP(INDEX(GRID!$B$17:$BI$27,MATCH(M$7,GRID!$A$17:$A$27,0),MATCH(1,($U$2=GRID!$B$1:$BI$1)*(КАЛЕНДАРЬ!$AD12=GRID!$B$3:$BI$3), 0))*GRID!$B$66*(1-GRID!$B$69),0))</f>
        <v>43452</v>
      </c>
      <c r="O223" s="47" cm="1">
        <f t="array" ref="O223">IF($I$2="Раннее бронирование",
INDEX(GRID!$B$4:$BI$14,MATCH(O$7,GRID!$A$4:$A$14,0),MATCH(1,($U$2=GRID!$B$1:$BI$1)*(КАЛЕНДАРЬ!$AD12=GRID!$B$3:$BI$3), 0))*GRID!$B$66,
ROUNDUP(INDEX(GRID!$B$4:$BI$14,MATCH(O$7,GRID!$A$4:$A$14,0),MATCH(1,($U$2=GRID!$B$1:$BI$1)*(КАЛЕНДАРЬ!$AD12=GRID!$B$3:$BI$3),0))*GRID!$B$66*(1-GRID!$B$69),0))</f>
        <v>46580</v>
      </c>
      <c r="P223" s="48" cm="1">
        <f t="array" ref="P223">IF($I$2="Раннее бронирование",
INDEX(GRID!$B$17:$BI$27,MATCH(O$7,GRID!$A$17:$A$27,0),MATCH(1,($U$2=GRID!$B$1:$BI$1)*(КАЛЕНДАРЬ!$AD12=GRID!$B$3:$BI$3), 0))*GRID!$B$66,
ROUNDUP(INDEX(GRID!$B$17:$BI$27,MATCH(O$7,GRID!$A$17:$A$27,0),MATCH(1,($U$2=GRID!$B$1:$BI$1)*(КАЛЕНДАРЬ!$AD12=GRID!$B$3:$BI$3), 0))*GRID!$B$66*(1-GRID!$B$69),0))</f>
        <v>48280</v>
      </c>
      <c r="Q223" s="47" cm="1">
        <f t="array" ref="Q223">IF($I$2="Раннее бронирование",
INDEX(GRID!$B$4:$BI$14,MATCH(Q$7,GRID!$A$4:$A$14,0),MATCH(1,($U$2=GRID!$B$1:$BI$1)*(КАЛЕНДАРЬ!$AD12=GRID!$B$3:$BI$3), 0))*GRID!$B$66,
ROUNDUP(INDEX(GRID!$B$4:$BI$14,MATCH(Q$7,GRID!$A$4:$A$14,0),MATCH(1,($U$2=GRID!$B$1:$BI$1)*(КАЛЕНДАРЬ!$AD12=GRID!$B$3:$BI$3),0))*GRID!$B$66*(1-GRID!$B$69),0))</f>
        <v>52836</v>
      </c>
      <c r="R223" s="48" cm="1">
        <f t="array" ref="R223">IF($I$2="Раннее бронирование",
INDEX(GRID!$B$17:$BI$27,MATCH(Q$7,GRID!$A$17:$A$27,0),MATCH(1,($U$2=GRID!$B$1:$BI$1)*(КАЛЕНДАРЬ!$AD12=GRID!$B$3:$BI$3), 0))*GRID!$B$66,
ROUNDUP(INDEX(GRID!$B$17:$BI$27,MATCH(Q$7,GRID!$A$17:$A$27,0),MATCH(1,($U$2=GRID!$B$1:$BI$1)*(КАЛЕНДАРЬ!$AD12=GRID!$B$3:$BI$3), 0))*GRID!$B$66*(1-GRID!$B$69),0))</f>
        <v>54536</v>
      </c>
      <c r="S223" s="47" cm="1">
        <f t="array" ref="S223">IF($I$2="Раннее бронирование",
INDEX(GRID!$B$4:$BI$14,MATCH(S$7,GRID!$A$4:$A$14,0),MATCH(1,($U$2=GRID!$B$1:$BI$1)*(КАЛЕНДАРЬ!$AD12=GRID!$B$3:$BI$3), 0))*GRID!$B$66,
ROUNDUP(INDEX(GRID!$B$4:$BI$14,MATCH(S$7,GRID!$A$4:$A$14,0),MATCH(1,($U$2=GRID!$B$1:$BI$1)*(КАЛЕНДАРЬ!$AD12=GRID!$B$3:$BI$3),0))*GRID!$B$66*(1-GRID!$B$69),0))</f>
        <v>65824</v>
      </c>
      <c r="T223" s="48" cm="1">
        <f t="array" ref="T223">IF($I$2="Раннее бронирование",
INDEX(GRID!$B$17:$BI$27,MATCH(S$7,GRID!$A$17:$A$27,0),MATCH(1,($U$2=GRID!$B$1:$BI$1)*(КАЛЕНДАРЬ!$AD12=GRID!$B$3:$BI$3), 0))*GRID!$B$66,
ROUNDUP(INDEX(GRID!$B$17:$BI$27,MATCH(S$7,GRID!$A$17:$A$27,0),MATCH(1,($U$2=GRID!$B$1:$BI$1)*(КАЛЕНДАРЬ!$AD12=GRID!$B$3:$BI$3), 0))*GRID!$B$66*(1-GRID!$B$69),0))</f>
        <v>67524</v>
      </c>
      <c r="U223" s="47" cm="1">
        <f t="array" ref="U223">IF($I$2="Раннее бронирование",
INDEX(GRID!$B$4:$BI$14,MATCH(U$7,GRID!$A$4:$A$14,0),MATCH(1,($U$2=GRID!$B$1:$BI$1)*(КАЛЕНДАРЬ!$AD12=GRID!$B$3:$BI$3), 0))*GRID!$B$66,
ROUNDUP(INDEX(GRID!$B$4:$BI$14,MATCH(U$7,GRID!$A$4:$A$14,0),MATCH(1,($U$2=GRID!$B$1:$BI$1)*(КАЛЕНДАРЬ!$AD12=GRID!$B$3:$BI$3),0))*GRID!$B$66*(1-GRID!$B$69),0))</f>
        <v>72080</v>
      </c>
      <c r="V223" s="48" cm="1">
        <f t="array" ref="V223">IF($I$2="Раннее бронирование",
INDEX(GRID!$B$17:$BI$27,MATCH(U$7,GRID!$A$17:$A$27,0),MATCH(1,($U$2=GRID!$B$1:$BI$1)*(КАЛЕНДАРЬ!$AD12=GRID!$B$3:$BI$3), 0))*GRID!$B$66,
ROUNDUP(INDEX(GRID!$B$17:$BI$27,MATCH(U$7,GRID!$A$17:$A$27,0),MATCH(1,($U$2=GRID!$B$1:$BI$1)*(КАЛЕНДАРЬ!$AD12=GRID!$B$3:$BI$3), 0))*GRID!$B$66*(1-GRID!$B$69),0))</f>
        <v>73780</v>
      </c>
      <c r="W223" s="47" cm="1">
        <f t="array" ref="W223">IF($I$2="Раннее бронирование",
INDEX(GRID!$B$4:$BI$14,MATCH(W$7,GRID!$A$4:$A$14,0),MATCH(1,($U$2=GRID!$B$1:$BI$1)*(КАЛЕНДАРЬ!$AD12=GRID!$B$3:$BI$3), 0))*GRID!$B$66,
ROUNDUP(INDEX(GRID!$B$4:$BI$14,MATCH(W$7,GRID!$A$4:$A$14,0),MATCH(1,($U$2=GRID!$B$1:$BI$1)*(КАЛЕНДАРЬ!$AD12=GRID!$B$3:$BI$3),0))*GRID!$B$66*(1-GRID!$B$69),0))</f>
        <v>245480</v>
      </c>
      <c r="X223" s="48" cm="1">
        <f t="array" ref="X223">IF($I$2="Раннее бронирование",
INDEX(GRID!$B$17:$BI$27,MATCH(W$7,GRID!$A$17:$A$27,0),MATCH(1,($U$2=GRID!$B$1:$BI$1)*(КАЛЕНДАРЬ!$AD12=GRID!$B$3:$BI$3), 0))*GRID!$B$66,
ROUNDUP(INDEX(GRID!$B$17:$BI$27,MATCH(W$7,GRID!$A$17:$A$27,0),MATCH(1,($U$2=GRID!$B$1:$BI$1)*(КАЛЕНДАРЬ!$AD12=GRID!$B$3:$BI$3), 0))*GRID!$B$66*(1-GRID!$B$69),0))</f>
        <v>247180</v>
      </c>
    </row>
    <row r="224" spans="1:24" ht="12.75" hidden="1" customHeight="1" x14ac:dyDescent="0.2">
      <c r="A224" s="117" t="s">
        <v>44</v>
      </c>
      <c r="B224" s="117">
        <v>10</v>
      </c>
      <c r="C224" s="47" cm="1">
        <f t="array" ref="C224">IF($I$2="Раннее бронирование",
INDEX(GRID!$B$4:$BI$14,MATCH(C$7,GRID!$A$4:$A$14,0),MATCH(1,($U$2=GRID!$B$1:$BI$1)*(КАЛЕНДАРЬ!$AD13=GRID!$B$3:$BI$3), 0))*GRID!$B$66,
ROUNDUP(INDEX(GRID!$B$4:$BI$14,MATCH(C$7,GRID!$A$4:$A$14,0),MATCH(1,($U$2=GRID!$B$1:$BI$1)*(КАЛЕНДАРЬ!$AD13=GRID!$B$3:$BI$3),0))*GRID!$B$66*(1-GRID!$B$69),0))</f>
        <v>20740</v>
      </c>
      <c r="D224" s="48" cm="1">
        <f t="array" ref="D224">IF($I$2="Раннее бронирование",
INDEX(GRID!$B$17:$BI$27,MATCH(C$7,GRID!$A$17:$A$27,0),MATCH(1,($U$2=GRID!$B$1:$BI$1)*(КАЛЕНДАРЬ!$AD13=GRID!$B$3:$BI$3), 0))*GRID!$B$66,
ROUNDUP(INDEX(GRID!$B$17:$BI$27,MATCH(C$7,GRID!$A$17:$A$27,0),MATCH(1,($U$2=GRID!$B$1:$BI$1)*(КАЛЕНДАРЬ!$AD13=GRID!$B$3:$BI$3), 0))*GRID!$B$66*(1-GRID!$B$69),0))</f>
        <v>22440</v>
      </c>
      <c r="E224" s="47" cm="1">
        <f t="array" ref="E224">IF($I$2="Раннее бронирование",
INDEX(GRID!$B$4:$BI$14,MATCH(E$7,GRID!$A$4:$A$14,0),MATCH(1,($U$2=GRID!$B$1:$BI$1)*(КАЛЕНДАРЬ!$AD13=GRID!$B$3:$BI$3), 0))*GRID!$B$66,
ROUNDUP(INDEX(GRID!$B$4:$BI$14,MATCH(E$7,GRID!$A$4:$A$14,0),MATCH(1,($U$2=GRID!$B$1:$BI$1)*(КАЛЕНДАРЬ!$AD13=GRID!$B$3:$BI$3),0))*GRID!$B$66*(1-GRID!$B$69),0))</f>
        <v>23188</v>
      </c>
      <c r="F224" s="48" cm="1">
        <f t="array" ref="F224">IF($I$2="Раннее бронирование",
INDEX(GRID!$B$17:$BI$27,MATCH(E$7,GRID!$A$17:$A$27,0),MATCH(1,($U$2=GRID!$B$1:$BI$1)*(КАЛЕНДАРЬ!$AD13=GRID!$B$3:$BI$3), 0))*GRID!$B$66,
ROUNDUP(INDEX(GRID!$B$17:$BI$27,MATCH(E$7,GRID!$A$17:$A$27,0),MATCH(1,($U$2=GRID!$B$1:$BI$1)*(КАЛЕНДАРЬ!$AD13=GRID!$B$3:$BI$3), 0))*GRID!$B$66*(1-GRID!$B$69),0))</f>
        <v>24888</v>
      </c>
      <c r="G224" s="47" cm="1">
        <f t="array" ref="G224">IF($I$2="Раннее бронирование",
INDEX(GRID!$B$4:$BI$14,MATCH(G$7,GRID!$A$4:$A$14,0),MATCH(1,($U$2=GRID!$B$1:$BI$1)*(КАЛЕНДАРЬ!$AD13=GRID!$B$3:$BI$3), 0))*GRID!$B$66,
ROUNDUP(INDEX(GRID!$B$4:$BI$14,MATCH(G$7,GRID!$A$4:$A$14,0),MATCH(1,($U$2=GRID!$B$1:$BI$1)*(КАЛЕНДАРЬ!$AD13=GRID!$B$3:$BI$3),0))*GRID!$B$66*(1-GRID!$B$69),0))</f>
        <v>25840</v>
      </c>
      <c r="H224" s="48" cm="1">
        <f t="array" ref="H224">IF($I$2="Раннее бронирование",
INDEX(GRID!$B$17:$BI$27,MATCH(G$7,GRID!$A$17:$A$27,0),MATCH(1,($U$2=GRID!$B$1:$BI$1)*(КАЛЕНДАРЬ!$AD13=GRID!$B$3:$BI$3), 0))*GRID!$B$66,
ROUNDUP(INDEX(GRID!$B$17:$BI$27,MATCH(G$7,GRID!$A$17:$A$27,0),MATCH(1,($U$2=GRID!$B$1:$BI$1)*(КАЛЕНДАРЬ!$AD13=GRID!$B$3:$BI$3), 0))*GRID!$B$66*(1-GRID!$B$69),0))</f>
        <v>27540</v>
      </c>
      <c r="I224" s="47" cm="1">
        <f t="array" ref="I224">IF($I$2="Раннее бронирование",
INDEX(GRID!$B$4:$BI$14,MATCH(I$7,GRID!$A$4:$A$14,0),MATCH(1,($U$2=GRID!$B$1:$BI$1)*(КАЛЕНДАРЬ!$AD13=GRID!$B$3:$BI$3), 0))*GRID!$B$66,
ROUNDUP(INDEX(GRID!$B$4:$BI$14,MATCH(I$7,GRID!$A$4:$A$14,0),MATCH(1,($U$2=GRID!$B$1:$BI$1)*(КАЛЕНДАРЬ!$AD13=GRID!$B$3:$BI$3),0))*GRID!$B$66*(1-GRID!$B$69),0))</f>
        <v>28832</v>
      </c>
      <c r="J224" s="48" cm="1">
        <f t="array" ref="J224">IF($I$2="Раннее бронирование",
INDEX(GRID!$B$17:$BI$27,MATCH(I$7,GRID!$A$17:$A$27,0),MATCH(1,($U$2=GRID!$B$1:$BI$1)*(КАЛЕНДАРЬ!$AD13=GRID!$B$3:$BI$3), 0))*GRID!$B$66,
ROUNDUP(INDEX(GRID!$B$17:$BI$27,MATCH(I$7,GRID!$A$17:$A$27,0),MATCH(1,($U$2=GRID!$B$1:$BI$1)*(КАЛЕНДАРЬ!$AD13=GRID!$B$3:$BI$3), 0))*GRID!$B$66*(1-GRID!$B$69),0))</f>
        <v>30532</v>
      </c>
      <c r="K224" s="47" cm="1">
        <f t="array" ref="K224">IF($I$2="Раннее бронирование",
INDEX(GRID!$B$4:$BI$14,MATCH(K$7,GRID!$A$4:$A$14,0),MATCH(1,($U$2=GRID!$B$1:$BI$1)*(КАЛЕНДАРЬ!$AD13=GRID!$B$3:$BI$3), 0))*GRID!$B$66,
ROUNDUP(INDEX(GRID!$B$4:$BI$14,MATCH(K$7,GRID!$A$4:$A$14,0),MATCH(1,($U$2=GRID!$B$1:$BI$1)*(КАЛЕНДАРЬ!$AD13=GRID!$B$3:$BI$3),0))*GRID!$B$66*(1-GRID!$B$69),0))</f>
        <v>32164</v>
      </c>
      <c r="L224" s="48" cm="1">
        <f t="array" ref="L224">IF($I$2="Раннее бронирование",
INDEX(GRID!$B$17:$BI$27,MATCH(K$7,GRID!$A$17:$A$27,0),MATCH(1,($U$2=GRID!$B$1:$BI$1)*(КАЛЕНДАРЬ!$AD13=GRID!$B$3:$BI$3), 0))*GRID!$B$66,
ROUNDUP(INDEX(GRID!$B$17:$BI$27,MATCH(K$7,GRID!$A$17:$A$27,0),MATCH(1,($U$2=GRID!$B$1:$BI$1)*(КАЛЕНДАРЬ!$AD13=GRID!$B$3:$BI$3), 0))*GRID!$B$66*(1-GRID!$B$69),0))</f>
        <v>33864</v>
      </c>
      <c r="M224" s="47" cm="1">
        <f t="array" ref="M224">IF($I$2="Раннее бронирование",
INDEX(GRID!$B$4:$BI$14,MATCH(M$7,GRID!$A$4:$A$14,0),MATCH(1,($U$2=GRID!$B$1:$BI$1)*(КАЛЕНДАРЬ!$AD13=GRID!$B$3:$BI$3), 0))*GRID!$B$66,
ROUNDUP(INDEX(GRID!$B$4:$BI$14,MATCH(M$7,GRID!$A$4:$A$14,0),MATCH(1,($U$2=GRID!$B$1:$BI$1)*(КАЛЕНДАРЬ!$AD13=GRID!$B$3:$BI$3),0))*GRID!$B$66*(1-GRID!$B$69),0))</f>
        <v>35904</v>
      </c>
      <c r="N224" s="48" cm="1">
        <f t="array" ref="N224">IF($I$2="Раннее бронирование",
INDEX(GRID!$B$17:$BI$27,MATCH(M$7,GRID!$A$17:$A$27,0),MATCH(1,($U$2=GRID!$B$1:$BI$1)*(КАЛЕНДАРЬ!$AD13=GRID!$B$3:$BI$3), 0))*GRID!$B$66,
ROUNDUP(INDEX(GRID!$B$17:$BI$27,MATCH(M$7,GRID!$A$17:$A$27,0),MATCH(1,($U$2=GRID!$B$1:$BI$1)*(КАЛЕНДАРЬ!$AD13=GRID!$B$3:$BI$3), 0))*GRID!$B$66*(1-GRID!$B$69),0))</f>
        <v>37604</v>
      </c>
      <c r="O224" s="47" cm="1">
        <f t="array" ref="O224">IF($I$2="Раннее бронирование",
INDEX(GRID!$B$4:$BI$14,MATCH(O$7,GRID!$A$4:$A$14,0),MATCH(1,($U$2=GRID!$B$1:$BI$1)*(КАЛЕНДАРЬ!$AD13=GRID!$B$3:$BI$3), 0))*GRID!$B$66,
ROUNDUP(INDEX(GRID!$B$4:$BI$14,MATCH(O$7,GRID!$A$4:$A$14,0),MATCH(1,($U$2=GRID!$B$1:$BI$1)*(КАЛЕНДАРЬ!$AD13=GRID!$B$3:$BI$3),0))*GRID!$B$66*(1-GRID!$B$69),0))</f>
        <v>40392</v>
      </c>
      <c r="P224" s="48" cm="1">
        <f t="array" ref="P224">IF($I$2="Раннее бронирование",
INDEX(GRID!$B$17:$BI$27,MATCH(O$7,GRID!$A$17:$A$27,0),MATCH(1,($U$2=GRID!$B$1:$BI$1)*(КАЛЕНДАРЬ!$AD13=GRID!$B$3:$BI$3), 0))*GRID!$B$66,
ROUNDUP(INDEX(GRID!$B$17:$BI$27,MATCH(O$7,GRID!$A$17:$A$27,0),MATCH(1,($U$2=GRID!$B$1:$BI$1)*(КАЛЕНДАРЬ!$AD13=GRID!$B$3:$BI$3), 0))*GRID!$B$66*(1-GRID!$B$69),0))</f>
        <v>42092</v>
      </c>
      <c r="Q224" s="47" cm="1">
        <f t="array" ref="Q224">IF($I$2="Раннее бронирование",
INDEX(GRID!$B$4:$BI$14,MATCH(Q$7,GRID!$A$4:$A$14,0),MATCH(1,($U$2=GRID!$B$1:$BI$1)*(КАЛЕНДАРЬ!$AD13=GRID!$B$3:$BI$3), 0))*GRID!$B$66,
ROUNDUP(INDEX(GRID!$B$4:$BI$14,MATCH(Q$7,GRID!$A$4:$A$14,0),MATCH(1,($U$2=GRID!$B$1:$BI$1)*(КАЛЕНДАРЬ!$AD13=GRID!$B$3:$BI$3),0))*GRID!$B$66*(1-GRID!$B$69),0))</f>
        <v>45628</v>
      </c>
      <c r="R224" s="48" cm="1">
        <f t="array" ref="R224">IF($I$2="Раннее бронирование",
INDEX(GRID!$B$17:$BI$27,MATCH(Q$7,GRID!$A$17:$A$27,0),MATCH(1,($U$2=GRID!$B$1:$BI$1)*(КАЛЕНДАРЬ!$AD13=GRID!$B$3:$BI$3), 0))*GRID!$B$66,
ROUNDUP(INDEX(GRID!$B$17:$BI$27,MATCH(Q$7,GRID!$A$17:$A$27,0),MATCH(1,($U$2=GRID!$B$1:$BI$1)*(КАЛЕНДАРЬ!$AD13=GRID!$B$3:$BI$3), 0))*GRID!$B$66*(1-GRID!$B$69),0))</f>
        <v>47328</v>
      </c>
      <c r="S224" s="47" cm="1">
        <f t="array" ref="S224">IF($I$2="Раннее бронирование",
INDEX(GRID!$B$4:$BI$14,MATCH(S$7,GRID!$A$4:$A$14,0),MATCH(1,($U$2=GRID!$B$1:$BI$1)*(КАЛЕНДАРЬ!$AD13=GRID!$B$3:$BI$3), 0))*GRID!$B$66,
ROUNDUP(INDEX(GRID!$B$4:$BI$14,MATCH(S$7,GRID!$A$4:$A$14,0),MATCH(1,($U$2=GRID!$B$1:$BI$1)*(КАЛЕНДАРЬ!$AD13=GRID!$B$3:$BI$3),0))*GRID!$B$66*(1-GRID!$B$69),0))</f>
        <v>56848</v>
      </c>
      <c r="T224" s="48" cm="1">
        <f t="array" ref="T224">IF($I$2="Раннее бронирование",
INDEX(GRID!$B$17:$BI$27,MATCH(S$7,GRID!$A$17:$A$27,0),MATCH(1,($U$2=GRID!$B$1:$BI$1)*(КАЛЕНДАРЬ!$AD13=GRID!$B$3:$BI$3), 0))*GRID!$B$66,
ROUNDUP(INDEX(GRID!$B$17:$BI$27,MATCH(S$7,GRID!$A$17:$A$27,0),MATCH(1,($U$2=GRID!$B$1:$BI$1)*(КАЛЕНДАРЬ!$AD13=GRID!$B$3:$BI$3), 0))*GRID!$B$66*(1-GRID!$B$69),0))</f>
        <v>58548</v>
      </c>
      <c r="U224" s="47" cm="1">
        <f t="array" ref="U224">IF($I$2="Раннее бронирование",
INDEX(GRID!$B$4:$BI$14,MATCH(U$7,GRID!$A$4:$A$14,0),MATCH(1,($U$2=GRID!$B$1:$BI$1)*(КАЛЕНДАРЬ!$AD13=GRID!$B$3:$BI$3), 0))*GRID!$B$66,
ROUNDUP(INDEX(GRID!$B$4:$BI$14,MATCH(U$7,GRID!$A$4:$A$14,0),MATCH(1,($U$2=GRID!$B$1:$BI$1)*(КАЛЕНДАРЬ!$AD13=GRID!$B$3:$BI$3),0))*GRID!$B$66*(1-GRID!$B$69),0))</f>
        <v>62560</v>
      </c>
      <c r="V224" s="48" cm="1">
        <f t="array" ref="V224">IF($I$2="Раннее бронирование",
INDEX(GRID!$B$17:$BI$27,MATCH(U$7,GRID!$A$17:$A$27,0),MATCH(1,($U$2=GRID!$B$1:$BI$1)*(КАЛЕНДАРЬ!$AD13=GRID!$B$3:$BI$3), 0))*GRID!$B$66,
ROUNDUP(INDEX(GRID!$B$17:$BI$27,MATCH(U$7,GRID!$A$17:$A$27,0),MATCH(1,($U$2=GRID!$B$1:$BI$1)*(КАЛЕНДАРЬ!$AD13=GRID!$B$3:$BI$3), 0))*GRID!$B$66*(1-GRID!$B$69),0))</f>
        <v>64260</v>
      </c>
      <c r="W224" s="47" cm="1">
        <f t="array" ref="W224">IF($I$2="Раннее бронирование",
INDEX(GRID!$B$4:$BI$14,MATCH(W$7,GRID!$A$4:$A$14,0),MATCH(1,($U$2=GRID!$B$1:$BI$1)*(КАЛЕНДАРЬ!$AD13=GRID!$B$3:$BI$3), 0))*GRID!$B$66,
ROUNDUP(INDEX(GRID!$B$4:$BI$14,MATCH(W$7,GRID!$A$4:$A$14,0),MATCH(1,($U$2=GRID!$B$1:$BI$1)*(КАЛЕНДАРЬ!$AD13=GRID!$B$3:$BI$3),0))*GRID!$B$66*(1-GRID!$B$69),0))</f>
        <v>222360</v>
      </c>
      <c r="X224" s="48" cm="1">
        <f t="array" ref="X224">IF($I$2="Раннее бронирование",
INDEX(GRID!$B$17:$BI$27,MATCH(W$7,GRID!$A$17:$A$27,0),MATCH(1,($U$2=GRID!$B$1:$BI$1)*(КАЛЕНДАРЬ!$AD13=GRID!$B$3:$BI$3), 0))*GRID!$B$66,
ROUNDUP(INDEX(GRID!$B$17:$BI$27,MATCH(W$7,GRID!$A$17:$A$27,0),MATCH(1,($U$2=GRID!$B$1:$BI$1)*(КАЛЕНДАРЬ!$AD13=GRID!$B$3:$BI$3), 0))*GRID!$B$66*(1-GRID!$B$69),0))</f>
        <v>224060</v>
      </c>
    </row>
    <row r="225" spans="1:24" ht="12.75" hidden="1" customHeight="1" x14ac:dyDescent="0.2">
      <c r="A225" s="117" t="s">
        <v>45</v>
      </c>
      <c r="B225" s="117">
        <v>11</v>
      </c>
      <c r="C225" s="47" cm="1">
        <f t="array" ref="C225">IF($I$2="Раннее бронирование",
INDEX(GRID!$B$4:$BI$14,MATCH(C$7,GRID!$A$4:$A$14,0),MATCH(1,($U$2=GRID!$B$1:$BI$1)*(КАЛЕНДАРЬ!$AD14=GRID!$B$3:$BI$3), 0))*GRID!$B$66,
ROUNDUP(INDEX(GRID!$B$4:$BI$14,MATCH(C$7,GRID!$A$4:$A$14,0),MATCH(1,($U$2=GRID!$B$1:$BI$1)*(КАЛЕНДАРЬ!$AD14=GRID!$B$3:$BI$3),0))*GRID!$B$66*(1-GRID!$B$69),0))</f>
        <v>14280</v>
      </c>
      <c r="D225" s="48" cm="1">
        <f t="array" ref="D225">IF($I$2="Раннее бронирование",
INDEX(GRID!$B$17:$BI$27,MATCH(C$7,GRID!$A$17:$A$27,0),MATCH(1,($U$2=GRID!$B$1:$BI$1)*(КАЛЕНДАРЬ!$AD14=GRID!$B$3:$BI$3), 0))*GRID!$B$66,
ROUNDUP(INDEX(GRID!$B$17:$BI$27,MATCH(C$7,GRID!$A$17:$A$27,0),MATCH(1,($U$2=GRID!$B$1:$BI$1)*(КАЛЕНДАРЬ!$AD14=GRID!$B$3:$BI$3), 0))*GRID!$B$66*(1-GRID!$B$69),0))</f>
        <v>15980</v>
      </c>
      <c r="E225" s="47" cm="1">
        <f t="array" ref="E225">IF($I$2="Раннее бронирование",
INDEX(GRID!$B$4:$BI$14,MATCH(E$7,GRID!$A$4:$A$14,0),MATCH(1,($U$2=GRID!$B$1:$BI$1)*(КАЛЕНДАРЬ!$AD14=GRID!$B$3:$BI$3), 0))*GRID!$B$66,
ROUNDUP(INDEX(GRID!$B$4:$BI$14,MATCH(E$7,GRID!$A$4:$A$14,0),MATCH(1,($U$2=GRID!$B$1:$BI$1)*(КАЛЕНДАРЬ!$AD14=GRID!$B$3:$BI$3),0))*GRID!$B$66*(1-GRID!$B$69),0))</f>
        <v>15776</v>
      </c>
      <c r="F225" s="48" cm="1">
        <f t="array" ref="F225">IF($I$2="Раннее бронирование",
INDEX(GRID!$B$17:$BI$27,MATCH(E$7,GRID!$A$17:$A$27,0),MATCH(1,($U$2=GRID!$B$1:$BI$1)*(КАЛЕНДАРЬ!$AD14=GRID!$B$3:$BI$3), 0))*GRID!$B$66,
ROUNDUP(INDEX(GRID!$B$17:$BI$27,MATCH(E$7,GRID!$A$17:$A$27,0),MATCH(1,($U$2=GRID!$B$1:$BI$1)*(КАЛЕНДАРЬ!$AD14=GRID!$B$3:$BI$3), 0))*GRID!$B$66*(1-GRID!$B$69),0))</f>
        <v>17476</v>
      </c>
      <c r="G225" s="47" cm="1">
        <f t="array" ref="G225">IF($I$2="Раннее бронирование",
INDEX(GRID!$B$4:$BI$14,MATCH(G$7,GRID!$A$4:$A$14,0),MATCH(1,($U$2=GRID!$B$1:$BI$1)*(КАЛЕНДАРЬ!$AD14=GRID!$B$3:$BI$3), 0))*GRID!$B$66,
ROUNDUP(INDEX(GRID!$B$4:$BI$14,MATCH(G$7,GRID!$A$4:$A$14,0),MATCH(1,($U$2=GRID!$B$1:$BI$1)*(КАЛЕНДАРЬ!$AD14=GRID!$B$3:$BI$3),0))*GRID!$B$66*(1-GRID!$B$69),0))</f>
        <v>17408</v>
      </c>
      <c r="H225" s="48" cm="1">
        <f t="array" ref="H225">IF($I$2="Раннее бронирование",
INDEX(GRID!$B$17:$BI$27,MATCH(G$7,GRID!$A$17:$A$27,0),MATCH(1,($U$2=GRID!$B$1:$BI$1)*(КАЛЕНДАРЬ!$AD14=GRID!$B$3:$BI$3), 0))*GRID!$B$66,
ROUNDUP(INDEX(GRID!$B$17:$BI$27,MATCH(G$7,GRID!$A$17:$A$27,0),MATCH(1,($U$2=GRID!$B$1:$BI$1)*(КАЛЕНДАРЬ!$AD14=GRID!$B$3:$BI$3), 0))*GRID!$B$66*(1-GRID!$B$69),0))</f>
        <v>19108</v>
      </c>
      <c r="I225" s="47" cm="1">
        <f t="array" ref="I225">IF($I$2="Раннее бронирование",
INDEX(GRID!$B$4:$BI$14,MATCH(I$7,GRID!$A$4:$A$14,0),MATCH(1,($U$2=GRID!$B$1:$BI$1)*(КАЛЕНДАРЬ!$AD14=GRID!$B$3:$BI$3), 0))*GRID!$B$66,
ROUNDUP(INDEX(GRID!$B$4:$BI$14,MATCH(I$7,GRID!$A$4:$A$14,0),MATCH(1,($U$2=GRID!$B$1:$BI$1)*(КАЛЕНДАРЬ!$AD14=GRID!$B$3:$BI$3),0))*GRID!$B$66*(1-GRID!$B$69),0))</f>
        <v>19244</v>
      </c>
      <c r="J225" s="48" cm="1">
        <f t="array" ref="J225">IF($I$2="Раннее бронирование",
INDEX(GRID!$B$17:$BI$27,MATCH(I$7,GRID!$A$17:$A$27,0),MATCH(1,($U$2=GRID!$B$1:$BI$1)*(КАЛЕНДАРЬ!$AD14=GRID!$B$3:$BI$3), 0))*GRID!$B$66,
ROUNDUP(INDEX(GRID!$B$17:$BI$27,MATCH(I$7,GRID!$A$17:$A$27,0),MATCH(1,($U$2=GRID!$B$1:$BI$1)*(КАЛЕНДАРЬ!$AD14=GRID!$B$3:$BI$3), 0))*GRID!$B$66*(1-GRID!$B$69),0))</f>
        <v>20944</v>
      </c>
      <c r="K225" s="47" cm="1">
        <f t="array" ref="K225">IF($I$2="Раннее бронирование",
INDEX(GRID!$B$4:$BI$14,MATCH(K$7,GRID!$A$4:$A$14,0),MATCH(1,($U$2=GRID!$B$1:$BI$1)*(КАЛЕНДАРЬ!$AD14=GRID!$B$3:$BI$3), 0))*GRID!$B$66,
ROUNDUP(INDEX(GRID!$B$4:$BI$14,MATCH(K$7,GRID!$A$4:$A$14,0),MATCH(1,($U$2=GRID!$B$1:$BI$1)*(КАЛЕНДАРЬ!$AD14=GRID!$B$3:$BI$3),0))*GRID!$B$66*(1-GRID!$B$69),0))</f>
        <v>21216</v>
      </c>
      <c r="L225" s="48" cm="1">
        <f t="array" ref="L225">IF($I$2="Раннее бронирование",
INDEX(GRID!$B$17:$BI$27,MATCH(K$7,GRID!$A$17:$A$27,0),MATCH(1,($U$2=GRID!$B$1:$BI$1)*(КАЛЕНДАРЬ!$AD14=GRID!$B$3:$BI$3), 0))*GRID!$B$66,
ROUNDUP(INDEX(GRID!$B$17:$BI$27,MATCH(K$7,GRID!$A$17:$A$27,0),MATCH(1,($U$2=GRID!$B$1:$BI$1)*(КАЛЕНДАРЬ!$AD14=GRID!$B$3:$BI$3), 0))*GRID!$B$66*(1-GRID!$B$69),0))</f>
        <v>22916</v>
      </c>
      <c r="M225" s="47" cm="1">
        <f t="array" ref="M225">IF($I$2="Раннее бронирование",
INDEX(GRID!$B$4:$BI$14,MATCH(M$7,GRID!$A$4:$A$14,0),MATCH(1,($U$2=GRID!$B$1:$BI$1)*(КАЛЕНДАРЬ!$AD14=GRID!$B$3:$BI$3), 0))*GRID!$B$66,
ROUNDUP(INDEX(GRID!$B$4:$BI$14,MATCH(M$7,GRID!$A$4:$A$14,0),MATCH(1,($U$2=GRID!$B$1:$BI$1)*(КАЛЕНДАРЬ!$AD14=GRID!$B$3:$BI$3),0))*GRID!$B$66*(1-GRID!$B$69),0))</f>
        <v>23392</v>
      </c>
      <c r="N225" s="48" cm="1">
        <f t="array" ref="N225">IF($I$2="Раннее бронирование",
INDEX(GRID!$B$17:$BI$27,MATCH(M$7,GRID!$A$17:$A$27,0),MATCH(1,($U$2=GRID!$B$1:$BI$1)*(КАЛЕНДАРЬ!$AD14=GRID!$B$3:$BI$3), 0))*GRID!$B$66,
ROUNDUP(INDEX(GRID!$B$17:$BI$27,MATCH(M$7,GRID!$A$17:$A$27,0),MATCH(1,($U$2=GRID!$B$1:$BI$1)*(КАЛЕНДАРЬ!$AD14=GRID!$B$3:$BI$3), 0))*GRID!$B$66*(1-GRID!$B$69),0))</f>
        <v>25092</v>
      </c>
      <c r="O225" s="47" cm="1">
        <f t="array" ref="O225">IF($I$2="Раннее бронирование",
INDEX(GRID!$B$4:$BI$14,MATCH(O$7,GRID!$A$4:$A$14,0),MATCH(1,($U$2=GRID!$B$1:$BI$1)*(КАЛЕНДАРЬ!$AD14=GRID!$B$3:$BI$3), 0))*GRID!$B$66,
ROUNDUP(INDEX(GRID!$B$4:$BI$14,MATCH(O$7,GRID!$A$4:$A$14,0),MATCH(1,($U$2=GRID!$B$1:$BI$1)*(КАЛЕНДАРЬ!$AD14=GRID!$B$3:$BI$3),0))*GRID!$B$66*(1-GRID!$B$69),0))</f>
        <v>27948</v>
      </c>
      <c r="P225" s="48" cm="1">
        <f t="array" ref="P225">IF($I$2="Раннее бронирование",
INDEX(GRID!$B$17:$BI$27,MATCH(O$7,GRID!$A$17:$A$27,0),MATCH(1,($U$2=GRID!$B$1:$BI$1)*(КАЛЕНДАРЬ!$AD14=GRID!$B$3:$BI$3), 0))*GRID!$B$66,
ROUNDUP(INDEX(GRID!$B$17:$BI$27,MATCH(O$7,GRID!$A$17:$A$27,0),MATCH(1,($U$2=GRID!$B$1:$BI$1)*(КАЛЕНДАРЬ!$AD14=GRID!$B$3:$BI$3), 0))*GRID!$B$66*(1-GRID!$B$69),0))</f>
        <v>29648</v>
      </c>
      <c r="Q225" s="47" cm="1">
        <f t="array" ref="Q225">IF($I$2="Раннее бронирование",
INDEX(GRID!$B$4:$BI$14,MATCH(Q$7,GRID!$A$4:$A$14,0),MATCH(1,($U$2=GRID!$B$1:$BI$1)*(КАЛЕНДАРЬ!$AD14=GRID!$B$3:$BI$3), 0))*GRID!$B$66,
ROUNDUP(INDEX(GRID!$B$4:$BI$14,MATCH(Q$7,GRID!$A$4:$A$14,0),MATCH(1,($U$2=GRID!$B$1:$BI$1)*(КАЛЕНДАРЬ!$AD14=GRID!$B$3:$BI$3),0))*GRID!$B$66*(1-GRID!$B$69),0))</f>
        <v>31416</v>
      </c>
      <c r="R225" s="48" cm="1">
        <f t="array" ref="R225">IF($I$2="Раннее бронирование",
INDEX(GRID!$B$17:$BI$27,MATCH(Q$7,GRID!$A$17:$A$27,0),MATCH(1,($U$2=GRID!$B$1:$BI$1)*(КАЛЕНДАРЬ!$AD14=GRID!$B$3:$BI$3), 0))*GRID!$B$66,
ROUNDUP(INDEX(GRID!$B$17:$BI$27,MATCH(Q$7,GRID!$A$17:$A$27,0),MATCH(1,($U$2=GRID!$B$1:$BI$1)*(КАЛЕНДАРЬ!$AD14=GRID!$B$3:$BI$3), 0))*GRID!$B$66*(1-GRID!$B$69),0))</f>
        <v>33116</v>
      </c>
      <c r="S225" s="47" cm="1">
        <f t="array" ref="S225">IF($I$2="Раннее бронирование",
INDEX(GRID!$B$4:$BI$14,MATCH(S$7,GRID!$A$4:$A$14,0),MATCH(1,($U$2=GRID!$B$1:$BI$1)*(КАЛЕНДАРЬ!$AD14=GRID!$B$3:$BI$3), 0))*GRID!$B$66,
ROUNDUP(INDEX(GRID!$B$4:$BI$14,MATCH(S$7,GRID!$A$4:$A$14,0),MATCH(1,($U$2=GRID!$B$1:$BI$1)*(КАЛЕНДАРЬ!$AD14=GRID!$B$3:$BI$3),0))*GRID!$B$66*(1-GRID!$B$69),0))</f>
        <v>38352</v>
      </c>
      <c r="T225" s="48" cm="1">
        <f t="array" ref="T225">IF($I$2="Раннее бронирование",
INDEX(GRID!$B$17:$BI$27,MATCH(S$7,GRID!$A$17:$A$27,0),MATCH(1,($U$2=GRID!$B$1:$BI$1)*(КАЛЕНДАРЬ!$AD14=GRID!$B$3:$BI$3), 0))*GRID!$B$66,
ROUNDUP(INDEX(GRID!$B$17:$BI$27,MATCH(S$7,GRID!$A$17:$A$27,0),MATCH(1,($U$2=GRID!$B$1:$BI$1)*(КАЛЕНДАРЬ!$AD14=GRID!$B$3:$BI$3), 0))*GRID!$B$66*(1-GRID!$B$69),0))</f>
        <v>40052</v>
      </c>
      <c r="U225" s="47" cm="1">
        <f t="array" ref="U225">IF($I$2="Раннее бронирование",
INDEX(GRID!$B$4:$BI$14,MATCH(U$7,GRID!$A$4:$A$14,0),MATCH(1,($U$2=GRID!$B$1:$BI$1)*(КАЛЕНДАРЬ!$AD14=GRID!$B$3:$BI$3), 0))*GRID!$B$66,
ROUNDUP(INDEX(GRID!$B$4:$BI$14,MATCH(U$7,GRID!$A$4:$A$14,0),MATCH(1,($U$2=GRID!$B$1:$BI$1)*(КАЛЕНДАРЬ!$AD14=GRID!$B$3:$BI$3),0))*GRID!$B$66*(1-GRID!$B$69),0))</f>
        <v>43520</v>
      </c>
      <c r="V225" s="48" cm="1">
        <f t="array" ref="V225">IF($I$2="Раннее бронирование",
INDEX(GRID!$B$17:$BI$27,MATCH(U$7,GRID!$A$17:$A$27,0),MATCH(1,($U$2=GRID!$B$1:$BI$1)*(КАЛЕНДАРЬ!$AD14=GRID!$B$3:$BI$3), 0))*GRID!$B$66,
ROUNDUP(INDEX(GRID!$B$17:$BI$27,MATCH(U$7,GRID!$A$17:$A$27,0),MATCH(1,($U$2=GRID!$B$1:$BI$1)*(КАЛЕНДАРЬ!$AD14=GRID!$B$3:$BI$3), 0))*GRID!$B$66*(1-GRID!$B$69),0))</f>
        <v>45220</v>
      </c>
      <c r="W225" s="47" cm="1">
        <f t="array" ref="W225">IF($I$2="Раннее бронирование",
INDEX(GRID!$B$4:$BI$14,MATCH(W$7,GRID!$A$4:$A$14,0),MATCH(1,($U$2=GRID!$B$1:$BI$1)*(КАЛЕНДАРЬ!$AD14=GRID!$B$3:$BI$3), 0))*GRID!$B$66,
ROUNDUP(INDEX(GRID!$B$4:$BI$14,MATCH(W$7,GRID!$A$4:$A$14,0),MATCH(1,($U$2=GRID!$B$1:$BI$1)*(КАЛЕНДАРЬ!$AD14=GRID!$B$3:$BI$3),0))*GRID!$B$66*(1-GRID!$B$69),0))</f>
        <v>170000</v>
      </c>
      <c r="X225" s="48" cm="1">
        <f t="array" ref="X225">IF($I$2="Раннее бронирование",
INDEX(GRID!$B$17:$BI$27,MATCH(W$7,GRID!$A$17:$A$27,0),MATCH(1,($U$2=GRID!$B$1:$BI$1)*(КАЛЕНДАРЬ!$AD14=GRID!$B$3:$BI$3), 0))*GRID!$B$66,
ROUNDUP(INDEX(GRID!$B$17:$BI$27,MATCH(W$7,GRID!$A$17:$A$27,0),MATCH(1,($U$2=GRID!$B$1:$BI$1)*(КАЛЕНДАРЬ!$AD14=GRID!$B$3:$BI$3), 0))*GRID!$B$66*(1-GRID!$B$69),0))</f>
        <v>171700</v>
      </c>
    </row>
    <row r="226" spans="1:24" ht="12.75" hidden="1" customHeight="1" x14ac:dyDescent="0.2">
      <c r="A226" s="117" t="s">
        <v>46</v>
      </c>
      <c r="B226" s="117">
        <v>12</v>
      </c>
      <c r="C226" s="47" cm="1">
        <f t="array" ref="C226">IF($I$2="Раннее бронирование",
INDEX(GRID!$B$4:$BI$14,MATCH(C$7,GRID!$A$4:$A$14,0),MATCH(1,($U$2=GRID!$B$1:$BI$1)*(КАЛЕНДАРЬ!$AD15=GRID!$B$3:$BI$3), 0))*GRID!$B$66,
ROUNDUP(INDEX(GRID!$B$4:$BI$14,MATCH(C$7,GRID!$A$4:$A$14,0),MATCH(1,($U$2=GRID!$B$1:$BI$1)*(КАЛЕНДАРЬ!$AD15=GRID!$B$3:$BI$3),0))*GRID!$B$66*(1-GRID!$B$69),0))</f>
        <v>12240</v>
      </c>
      <c r="D226" s="48" cm="1">
        <f t="array" ref="D226">IF($I$2="Раннее бронирование",
INDEX(GRID!$B$17:$BI$27,MATCH(C$7,GRID!$A$17:$A$27,0),MATCH(1,($U$2=GRID!$B$1:$BI$1)*(КАЛЕНДАРЬ!$AD15=GRID!$B$3:$BI$3), 0))*GRID!$B$66,
ROUNDUP(INDEX(GRID!$B$17:$BI$27,MATCH(C$7,GRID!$A$17:$A$27,0),MATCH(1,($U$2=GRID!$B$1:$BI$1)*(КАЛЕНДАРЬ!$AD15=GRID!$B$3:$BI$3), 0))*GRID!$B$66*(1-GRID!$B$69),0))</f>
        <v>13940</v>
      </c>
      <c r="E226" s="47" cm="1">
        <f t="array" ref="E226">IF($I$2="Раннее бронирование",
INDEX(GRID!$B$4:$BI$14,MATCH(E$7,GRID!$A$4:$A$14,0),MATCH(1,($U$2=GRID!$B$1:$BI$1)*(КАЛЕНДАРЬ!$AD15=GRID!$B$3:$BI$3), 0))*GRID!$B$66,
ROUNDUP(INDEX(GRID!$B$4:$BI$14,MATCH(E$7,GRID!$A$4:$A$14,0),MATCH(1,($U$2=GRID!$B$1:$BI$1)*(КАЛЕНДАРЬ!$AD15=GRID!$B$3:$BI$3),0))*GRID!$B$66*(1-GRID!$B$69),0))</f>
        <v>13396</v>
      </c>
      <c r="F226" s="48" cm="1">
        <f t="array" ref="F226">IF($I$2="Раннее бронирование",
INDEX(GRID!$B$17:$BI$27,MATCH(E$7,GRID!$A$17:$A$27,0),MATCH(1,($U$2=GRID!$B$1:$BI$1)*(КАЛЕНДАРЬ!$AD15=GRID!$B$3:$BI$3), 0))*GRID!$B$66,
ROUNDUP(INDEX(GRID!$B$17:$BI$27,MATCH(E$7,GRID!$A$17:$A$27,0),MATCH(1,($U$2=GRID!$B$1:$BI$1)*(КАЛЕНДАРЬ!$AD15=GRID!$B$3:$BI$3), 0))*GRID!$B$66*(1-GRID!$B$69),0))</f>
        <v>15096</v>
      </c>
      <c r="G226" s="47" cm="1">
        <f t="array" ref="G226">IF($I$2="Раннее бронирование",
INDEX(GRID!$B$4:$BI$14,MATCH(G$7,GRID!$A$4:$A$14,0),MATCH(1,($U$2=GRID!$B$1:$BI$1)*(КАЛЕНДАРЬ!$AD15=GRID!$B$3:$BI$3), 0))*GRID!$B$66,
ROUNDUP(INDEX(GRID!$B$4:$BI$14,MATCH(G$7,GRID!$A$4:$A$14,0),MATCH(1,($U$2=GRID!$B$1:$BI$1)*(КАЛЕНДАРЬ!$AD15=GRID!$B$3:$BI$3),0))*GRID!$B$66*(1-GRID!$B$69),0))</f>
        <v>14688</v>
      </c>
      <c r="H226" s="48" cm="1">
        <f t="array" ref="H226">IF($I$2="Раннее бронирование",
INDEX(GRID!$B$17:$BI$27,MATCH(G$7,GRID!$A$17:$A$27,0),MATCH(1,($U$2=GRID!$B$1:$BI$1)*(КАЛЕНДАРЬ!$AD15=GRID!$B$3:$BI$3), 0))*GRID!$B$66,
ROUNDUP(INDEX(GRID!$B$17:$BI$27,MATCH(G$7,GRID!$A$17:$A$27,0),MATCH(1,($U$2=GRID!$B$1:$BI$1)*(КАЛЕНДАРЬ!$AD15=GRID!$B$3:$BI$3), 0))*GRID!$B$66*(1-GRID!$B$69),0))</f>
        <v>16388</v>
      </c>
      <c r="I226" s="47" cm="1">
        <f t="array" ref="I226">IF($I$2="Раннее бронирование",
INDEX(GRID!$B$4:$BI$14,MATCH(I$7,GRID!$A$4:$A$14,0),MATCH(1,($U$2=GRID!$B$1:$BI$1)*(КАЛЕНДАРЬ!$AD15=GRID!$B$3:$BI$3), 0))*GRID!$B$66,
ROUNDUP(INDEX(GRID!$B$4:$BI$14,MATCH(I$7,GRID!$A$4:$A$14,0),MATCH(1,($U$2=GRID!$B$1:$BI$1)*(КАЛЕНДАРЬ!$AD15=GRID!$B$3:$BI$3),0))*GRID!$B$66*(1-GRID!$B$69),0))</f>
        <v>16116</v>
      </c>
      <c r="J226" s="48" cm="1">
        <f t="array" ref="J226">IF($I$2="Раннее бронирование",
INDEX(GRID!$B$17:$BI$27,MATCH(I$7,GRID!$A$17:$A$27,0),MATCH(1,($U$2=GRID!$B$1:$BI$1)*(КАЛЕНДАРЬ!$AD15=GRID!$B$3:$BI$3), 0))*GRID!$B$66,
ROUNDUP(INDEX(GRID!$B$17:$BI$27,MATCH(I$7,GRID!$A$17:$A$27,0),MATCH(1,($U$2=GRID!$B$1:$BI$1)*(КАЛЕНДАРЬ!$AD15=GRID!$B$3:$BI$3), 0))*GRID!$B$66*(1-GRID!$B$69),0))</f>
        <v>17816</v>
      </c>
      <c r="K226" s="47" cm="1">
        <f t="array" ref="K226">IF($I$2="Раннее бронирование",
INDEX(GRID!$B$4:$BI$14,MATCH(K$7,GRID!$A$4:$A$14,0),MATCH(1,($U$2=GRID!$B$1:$BI$1)*(КАЛЕНДАРЬ!$AD15=GRID!$B$3:$BI$3), 0))*GRID!$B$66,
ROUNDUP(INDEX(GRID!$B$4:$BI$14,MATCH(K$7,GRID!$A$4:$A$14,0),MATCH(1,($U$2=GRID!$B$1:$BI$1)*(КАЛЕНДАРЬ!$AD15=GRID!$B$3:$BI$3),0))*GRID!$B$66*(1-GRID!$B$69),0))</f>
        <v>17680</v>
      </c>
      <c r="L226" s="48" cm="1">
        <f t="array" ref="L226">IF($I$2="Раннее бронирование",
INDEX(GRID!$B$17:$BI$27,MATCH(K$7,GRID!$A$17:$A$27,0),MATCH(1,($U$2=GRID!$B$1:$BI$1)*(КАЛЕНДАРЬ!$AD15=GRID!$B$3:$BI$3), 0))*GRID!$B$66,
ROUNDUP(INDEX(GRID!$B$17:$BI$27,MATCH(K$7,GRID!$A$17:$A$27,0),MATCH(1,($U$2=GRID!$B$1:$BI$1)*(КАЛЕНДАРЬ!$AD15=GRID!$B$3:$BI$3), 0))*GRID!$B$66*(1-GRID!$B$69),0))</f>
        <v>19380</v>
      </c>
      <c r="M226" s="47" cm="1">
        <f t="array" ref="M226">IF($I$2="Раннее бронирование",
INDEX(GRID!$B$4:$BI$14,MATCH(M$7,GRID!$A$4:$A$14,0),MATCH(1,($U$2=GRID!$B$1:$BI$1)*(КАЛЕНДАРЬ!$AD15=GRID!$B$3:$BI$3), 0))*GRID!$B$66,
ROUNDUP(INDEX(GRID!$B$4:$BI$14,MATCH(M$7,GRID!$A$4:$A$14,0),MATCH(1,($U$2=GRID!$B$1:$BI$1)*(КАЛЕНДАРЬ!$AD15=GRID!$B$3:$BI$3),0))*GRID!$B$66*(1-GRID!$B$69),0))</f>
        <v>19380</v>
      </c>
      <c r="N226" s="48" cm="1">
        <f t="array" ref="N226">IF($I$2="Раннее бронирование",
INDEX(GRID!$B$17:$BI$27,MATCH(M$7,GRID!$A$17:$A$27,0),MATCH(1,($U$2=GRID!$B$1:$BI$1)*(КАЛЕНДАРЬ!$AD15=GRID!$B$3:$BI$3), 0))*GRID!$B$66,
ROUNDUP(INDEX(GRID!$B$17:$BI$27,MATCH(M$7,GRID!$A$17:$A$27,0),MATCH(1,($U$2=GRID!$B$1:$BI$1)*(КАЛЕНДАРЬ!$AD15=GRID!$B$3:$BI$3), 0))*GRID!$B$66*(1-GRID!$B$69),0))</f>
        <v>21080</v>
      </c>
      <c r="O226" s="47" cm="1">
        <f t="array" ref="O226">IF($I$2="Раннее бронирование",
INDEX(GRID!$B$4:$BI$14,MATCH(O$7,GRID!$A$4:$A$14,0),MATCH(1,($U$2=GRID!$B$1:$BI$1)*(КАЛЕНДАРЬ!$AD15=GRID!$B$3:$BI$3), 0))*GRID!$B$66,
ROUNDUP(INDEX(GRID!$B$4:$BI$14,MATCH(O$7,GRID!$A$4:$A$14,0),MATCH(1,($U$2=GRID!$B$1:$BI$1)*(КАЛЕНДАРЬ!$AD15=GRID!$B$3:$BI$3),0))*GRID!$B$66*(1-GRID!$B$69),0))</f>
        <v>24072</v>
      </c>
      <c r="P226" s="48" cm="1">
        <f t="array" ref="P226">IF($I$2="Раннее бронирование",
INDEX(GRID!$B$17:$BI$27,MATCH(O$7,GRID!$A$17:$A$27,0),MATCH(1,($U$2=GRID!$B$1:$BI$1)*(КАЛЕНДАРЬ!$AD15=GRID!$B$3:$BI$3), 0))*GRID!$B$66,
ROUNDUP(INDEX(GRID!$B$17:$BI$27,MATCH(O$7,GRID!$A$17:$A$27,0),MATCH(1,($U$2=GRID!$B$1:$BI$1)*(КАЛЕНДАРЬ!$AD15=GRID!$B$3:$BI$3), 0))*GRID!$B$66*(1-GRID!$B$69),0))</f>
        <v>25772</v>
      </c>
      <c r="Q226" s="47" cm="1">
        <f t="array" ref="Q226">IF($I$2="Раннее бронирование",
INDEX(GRID!$B$4:$BI$14,MATCH(Q$7,GRID!$A$4:$A$14,0),MATCH(1,($U$2=GRID!$B$1:$BI$1)*(КАЛЕНДАРЬ!$AD15=GRID!$B$3:$BI$3), 0))*GRID!$B$66,
ROUNDUP(INDEX(GRID!$B$4:$BI$14,MATCH(Q$7,GRID!$A$4:$A$14,0),MATCH(1,($U$2=GRID!$B$1:$BI$1)*(КАЛЕНДАРЬ!$AD15=GRID!$B$3:$BI$3),0))*GRID!$B$66*(1-GRID!$B$69),0))</f>
        <v>26928</v>
      </c>
      <c r="R226" s="48" cm="1">
        <f t="array" ref="R226">IF($I$2="Раннее бронирование",
INDEX(GRID!$B$17:$BI$27,MATCH(Q$7,GRID!$A$17:$A$27,0),MATCH(1,($U$2=GRID!$B$1:$BI$1)*(КАЛЕНДАРЬ!$AD15=GRID!$B$3:$BI$3), 0))*GRID!$B$66,
ROUNDUP(INDEX(GRID!$B$17:$BI$27,MATCH(Q$7,GRID!$A$17:$A$27,0),MATCH(1,($U$2=GRID!$B$1:$BI$1)*(КАЛЕНДАРЬ!$AD15=GRID!$B$3:$BI$3), 0))*GRID!$B$66*(1-GRID!$B$69),0))</f>
        <v>28628</v>
      </c>
      <c r="S226" s="47" cm="1">
        <f t="array" ref="S226">IF($I$2="Раннее бронирование",
INDEX(GRID!$B$4:$BI$14,MATCH(S$7,GRID!$A$4:$A$14,0),MATCH(1,($U$2=GRID!$B$1:$BI$1)*(КАЛЕНДАРЬ!$AD15=GRID!$B$3:$BI$3), 0))*GRID!$B$66,
ROUNDUP(INDEX(GRID!$B$4:$BI$14,MATCH(S$7,GRID!$A$4:$A$14,0),MATCH(1,($U$2=GRID!$B$1:$BI$1)*(КАЛЕНДАРЬ!$AD15=GRID!$B$3:$BI$3),0))*GRID!$B$66*(1-GRID!$B$69),0))</f>
        <v>32368</v>
      </c>
      <c r="T226" s="48" cm="1">
        <f t="array" ref="T226">IF($I$2="Раннее бронирование",
INDEX(GRID!$B$17:$BI$27,MATCH(S$7,GRID!$A$17:$A$27,0),MATCH(1,($U$2=GRID!$B$1:$BI$1)*(КАЛЕНДАРЬ!$AD15=GRID!$B$3:$BI$3), 0))*GRID!$B$66,
ROUNDUP(INDEX(GRID!$B$17:$BI$27,MATCH(S$7,GRID!$A$17:$A$27,0),MATCH(1,($U$2=GRID!$B$1:$BI$1)*(КАЛЕНДАРЬ!$AD15=GRID!$B$3:$BI$3), 0))*GRID!$B$66*(1-GRID!$B$69),0))</f>
        <v>34068</v>
      </c>
      <c r="U226" s="47" cm="1">
        <f t="array" ref="U226">IF($I$2="Раннее бронирование",
INDEX(GRID!$B$4:$BI$14,MATCH(U$7,GRID!$A$4:$A$14,0),MATCH(1,($U$2=GRID!$B$1:$BI$1)*(КАЛЕНДАРЬ!$AD15=GRID!$B$3:$BI$3), 0))*GRID!$B$66,
ROUNDUP(INDEX(GRID!$B$4:$BI$14,MATCH(U$7,GRID!$A$4:$A$14,0),MATCH(1,($U$2=GRID!$B$1:$BI$1)*(КАЛЕНДАРЬ!$AD15=GRID!$B$3:$BI$3),0))*GRID!$B$66*(1-GRID!$B$69),0))</f>
        <v>37400</v>
      </c>
      <c r="V226" s="48" cm="1">
        <f t="array" ref="V226">IF($I$2="Раннее бронирование",
INDEX(GRID!$B$17:$BI$27,MATCH(U$7,GRID!$A$17:$A$27,0),MATCH(1,($U$2=GRID!$B$1:$BI$1)*(КАЛЕНДАРЬ!$AD15=GRID!$B$3:$BI$3), 0))*GRID!$B$66,
ROUNDUP(INDEX(GRID!$B$17:$BI$27,MATCH(U$7,GRID!$A$17:$A$27,0),MATCH(1,($U$2=GRID!$B$1:$BI$1)*(КАЛЕНДАРЬ!$AD15=GRID!$B$3:$BI$3), 0))*GRID!$B$66*(1-GRID!$B$69),0))</f>
        <v>39100</v>
      </c>
      <c r="W226" s="47" cm="1">
        <f t="array" ref="W226">IF($I$2="Раннее бронирование",
INDEX(GRID!$B$4:$BI$14,MATCH(W$7,GRID!$A$4:$A$14,0),MATCH(1,($U$2=GRID!$B$1:$BI$1)*(КАЛЕНДАРЬ!$AD15=GRID!$B$3:$BI$3), 0))*GRID!$B$66,
ROUNDUP(INDEX(GRID!$B$4:$BI$14,MATCH(W$7,GRID!$A$4:$A$14,0),MATCH(1,($U$2=GRID!$B$1:$BI$1)*(КАЛЕНДАРЬ!$AD15=GRID!$B$3:$BI$3),0))*GRID!$B$66*(1-GRID!$B$69),0))</f>
        <v>151640</v>
      </c>
      <c r="X226" s="48" cm="1">
        <f t="array" ref="X226">IF($I$2="Раннее бронирование",
INDEX(GRID!$B$17:$BI$27,MATCH(W$7,GRID!$A$17:$A$27,0),MATCH(1,($U$2=GRID!$B$1:$BI$1)*(КАЛЕНДАРЬ!$AD15=GRID!$B$3:$BI$3), 0))*GRID!$B$66,
ROUNDUP(INDEX(GRID!$B$17:$BI$27,MATCH(W$7,GRID!$A$17:$A$27,0),MATCH(1,($U$2=GRID!$B$1:$BI$1)*(КАЛЕНДАРЬ!$AD15=GRID!$B$3:$BI$3), 0))*GRID!$B$66*(1-GRID!$B$69),0))</f>
        <v>153340</v>
      </c>
    </row>
    <row r="227" spans="1:24" hidden="1" x14ac:dyDescent="0.2">
      <c r="A227" s="117" t="s">
        <v>47</v>
      </c>
      <c r="B227" s="117">
        <v>13</v>
      </c>
      <c r="C227" s="47" cm="1">
        <f t="array" ref="C227">IF($I$2="Раннее бронирование",
INDEX(GRID!$B$4:$BI$14,MATCH(C$7,GRID!$A$4:$A$14,0),MATCH(1,($U$2=GRID!$B$1:$BI$1)*(КАЛЕНДАРЬ!$AD16=GRID!$B$3:$BI$3), 0))*GRID!$B$66,
ROUNDUP(INDEX(GRID!$B$4:$BI$14,MATCH(C$7,GRID!$A$4:$A$14,0),MATCH(1,($U$2=GRID!$B$1:$BI$1)*(КАЛЕНДАРЬ!$AD16=GRID!$B$3:$BI$3),0))*GRID!$B$66*(1-GRID!$B$69),0))</f>
        <v>12240</v>
      </c>
      <c r="D227" s="48" cm="1">
        <f t="array" ref="D227">IF($I$2="Раннее бронирование",
INDEX(GRID!$B$17:$BI$27,MATCH(C$7,GRID!$A$17:$A$27,0),MATCH(1,($U$2=GRID!$B$1:$BI$1)*(КАЛЕНДАРЬ!$AD16=GRID!$B$3:$BI$3), 0))*GRID!$B$66,
ROUNDUP(INDEX(GRID!$B$17:$BI$27,MATCH(C$7,GRID!$A$17:$A$27,0),MATCH(1,($U$2=GRID!$B$1:$BI$1)*(КАЛЕНДАРЬ!$AD16=GRID!$B$3:$BI$3), 0))*GRID!$B$66*(1-GRID!$B$69),0))</f>
        <v>13940</v>
      </c>
      <c r="E227" s="47" cm="1">
        <f t="array" ref="E227">IF($I$2="Раннее бронирование",
INDEX(GRID!$B$4:$BI$14,MATCH(E$7,GRID!$A$4:$A$14,0),MATCH(1,($U$2=GRID!$B$1:$BI$1)*(КАЛЕНДАРЬ!$AD16=GRID!$B$3:$BI$3), 0))*GRID!$B$66,
ROUNDUP(INDEX(GRID!$B$4:$BI$14,MATCH(E$7,GRID!$A$4:$A$14,0),MATCH(1,($U$2=GRID!$B$1:$BI$1)*(КАЛЕНДАРЬ!$AD16=GRID!$B$3:$BI$3),0))*GRID!$B$66*(1-GRID!$B$69),0))</f>
        <v>13396</v>
      </c>
      <c r="F227" s="48" cm="1">
        <f t="array" ref="F227">IF($I$2="Раннее бронирование",
INDEX(GRID!$B$17:$BI$27,MATCH(E$7,GRID!$A$17:$A$27,0),MATCH(1,($U$2=GRID!$B$1:$BI$1)*(КАЛЕНДАРЬ!$AD16=GRID!$B$3:$BI$3), 0))*GRID!$B$66,
ROUNDUP(INDEX(GRID!$B$17:$BI$27,MATCH(E$7,GRID!$A$17:$A$27,0),MATCH(1,($U$2=GRID!$B$1:$BI$1)*(КАЛЕНДАРЬ!$AD16=GRID!$B$3:$BI$3), 0))*GRID!$B$66*(1-GRID!$B$69),0))</f>
        <v>15096</v>
      </c>
      <c r="G227" s="47" cm="1">
        <f t="array" ref="G227">IF($I$2="Раннее бронирование",
INDEX(GRID!$B$4:$BI$14,MATCH(G$7,GRID!$A$4:$A$14,0),MATCH(1,($U$2=GRID!$B$1:$BI$1)*(КАЛЕНДАРЬ!$AD16=GRID!$B$3:$BI$3), 0))*GRID!$B$66,
ROUNDUP(INDEX(GRID!$B$4:$BI$14,MATCH(G$7,GRID!$A$4:$A$14,0),MATCH(1,($U$2=GRID!$B$1:$BI$1)*(КАЛЕНДАРЬ!$AD16=GRID!$B$3:$BI$3),0))*GRID!$B$66*(1-GRID!$B$69),0))</f>
        <v>14688</v>
      </c>
      <c r="H227" s="48" cm="1">
        <f t="array" ref="H227">IF($I$2="Раннее бронирование",
INDEX(GRID!$B$17:$BI$27,MATCH(G$7,GRID!$A$17:$A$27,0),MATCH(1,($U$2=GRID!$B$1:$BI$1)*(КАЛЕНДАРЬ!$AD16=GRID!$B$3:$BI$3), 0))*GRID!$B$66,
ROUNDUP(INDEX(GRID!$B$17:$BI$27,MATCH(G$7,GRID!$A$17:$A$27,0),MATCH(1,($U$2=GRID!$B$1:$BI$1)*(КАЛЕНДАРЬ!$AD16=GRID!$B$3:$BI$3), 0))*GRID!$B$66*(1-GRID!$B$69),0))</f>
        <v>16388</v>
      </c>
      <c r="I227" s="47" cm="1">
        <f t="array" ref="I227">IF($I$2="Раннее бронирование",
INDEX(GRID!$B$4:$BI$14,MATCH(I$7,GRID!$A$4:$A$14,0),MATCH(1,($U$2=GRID!$B$1:$BI$1)*(КАЛЕНДАРЬ!$AD16=GRID!$B$3:$BI$3), 0))*GRID!$B$66,
ROUNDUP(INDEX(GRID!$B$4:$BI$14,MATCH(I$7,GRID!$A$4:$A$14,0),MATCH(1,($U$2=GRID!$B$1:$BI$1)*(КАЛЕНДАРЬ!$AD16=GRID!$B$3:$BI$3),0))*GRID!$B$66*(1-GRID!$B$69),0))</f>
        <v>16116</v>
      </c>
      <c r="J227" s="48" cm="1">
        <f t="array" ref="J227">IF($I$2="Раннее бронирование",
INDEX(GRID!$B$17:$BI$27,MATCH(I$7,GRID!$A$17:$A$27,0),MATCH(1,($U$2=GRID!$B$1:$BI$1)*(КАЛЕНДАРЬ!$AD16=GRID!$B$3:$BI$3), 0))*GRID!$B$66,
ROUNDUP(INDEX(GRID!$B$17:$BI$27,MATCH(I$7,GRID!$A$17:$A$27,0),MATCH(1,($U$2=GRID!$B$1:$BI$1)*(КАЛЕНДАРЬ!$AD16=GRID!$B$3:$BI$3), 0))*GRID!$B$66*(1-GRID!$B$69),0))</f>
        <v>17816</v>
      </c>
      <c r="K227" s="47" cm="1">
        <f t="array" ref="K227">IF($I$2="Раннее бронирование",
INDEX(GRID!$B$4:$BI$14,MATCH(K$7,GRID!$A$4:$A$14,0),MATCH(1,($U$2=GRID!$B$1:$BI$1)*(КАЛЕНДАРЬ!$AD16=GRID!$B$3:$BI$3), 0))*GRID!$B$66,
ROUNDUP(INDEX(GRID!$B$4:$BI$14,MATCH(K$7,GRID!$A$4:$A$14,0),MATCH(1,($U$2=GRID!$B$1:$BI$1)*(КАЛЕНДАРЬ!$AD16=GRID!$B$3:$BI$3),0))*GRID!$B$66*(1-GRID!$B$69),0))</f>
        <v>17680</v>
      </c>
      <c r="L227" s="48" cm="1">
        <f t="array" ref="L227">IF($I$2="Раннее бронирование",
INDEX(GRID!$B$17:$BI$27,MATCH(K$7,GRID!$A$17:$A$27,0),MATCH(1,($U$2=GRID!$B$1:$BI$1)*(КАЛЕНДАРЬ!$AD16=GRID!$B$3:$BI$3), 0))*GRID!$B$66,
ROUNDUP(INDEX(GRID!$B$17:$BI$27,MATCH(K$7,GRID!$A$17:$A$27,0),MATCH(1,($U$2=GRID!$B$1:$BI$1)*(КАЛЕНДАРЬ!$AD16=GRID!$B$3:$BI$3), 0))*GRID!$B$66*(1-GRID!$B$69),0))</f>
        <v>19380</v>
      </c>
      <c r="M227" s="47" cm="1">
        <f t="array" ref="M227">IF($I$2="Раннее бронирование",
INDEX(GRID!$B$4:$BI$14,MATCH(M$7,GRID!$A$4:$A$14,0),MATCH(1,($U$2=GRID!$B$1:$BI$1)*(КАЛЕНДАРЬ!$AD16=GRID!$B$3:$BI$3), 0))*GRID!$B$66,
ROUNDUP(INDEX(GRID!$B$4:$BI$14,MATCH(M$7,GRID!$A$4:$A$14,0),MATCH(1,($U$2=GRID!$B$1:$BI$1)*(КАЛЕНДАРЬ!$AD16=GRID!$B$3:$BI$3),0))*GRID!$B$66*(1-GRID!$B$69),0))</f>
        <v>19380</v>
      </c>
      <c r="N227" s="48" cm="1">
        <f t="array" ref="N227">IF($I$2="Раннее бронирование",
INDEX(GRID!$B$17:$BI$27,MATCH(M$7,GRID!$A$17:$A$27,0),MATCH(1,($U$2=GRID!$B$1:$BI$1)*(КАЛЕНДАРЬ!$AD16=GRID!$B$3:$BI$3), 0))*GRID!$B$66,
ROUNDUP(INDEX(GRID!$B$17:$BI$27,MATCH(M$7,GRID!$A$17:$A$27,0),MATCH(1,($U$2=GRID!$B$1:$BI$1)*(КАЛЕНДАРЬ!$AD16=GRID!$B$3:$BI$3), 0))*GRID!$B$66*(1-GRID!$B$69),0))</f>
        <v>21080</v>
      </c>
      <c r="O227" s="47" cm="1">
        <f t="array" ref="O227">IF($I$2="Раннее бронирование",
INDEX(GRID!$B$4:$BI$14,MATCH(O$7,GRID!$A$4:$A$14,0),MATCH(1,($U$2=GRID!$B$1:$BI$1)*(КАЛЕНДАРЬ!$AD16=GRID!$B$3:$BI$3), 0))*GRID!$B$66,
ROUNDUP(INDEX(GRID!$B$4:$BI$14,MATCH(O$7,GRID!$A$4:$A$14,0),MATCH(1,($U$2=GRID!$B$1:$BI$1)*(КАЛЕНДАРЬ!$AD16=GRID!$B$3:$BI$3),0))*GRID!$B$66*(1-GRID!$B$69),0))</f>
        <v>24072</v>
      </c>
      <c r="P227" s="48" cm="1">
        <f t="array" ref="P227">IF($I$2="Раннее бронирование",
INDEX(GRID!$B$17:$BI$27,MATCH(O$7,GRID!$A$17:$A$27,0),MATCH(1,($U$2=GRID!$B$1:$BI$1)*(КАЛЕНДАРЬ!$AD16=GRID!$B$3:$BI$3), 0))*GRID!$B$66,
ROUNDUP(INDEX(GRID!$B$17:$BI$27,MATCH(O$7,GRID!$A$17:$A$27,0),MATCH(1,($U$2=GRID!$B$1:$BI$1)*(КАЛЕНДАРЬ!$AD16=GRID!$B$3:$BI$3), 0))*GRID!$B$66*(1-GRID!$B$69),0))</f>
        <v>25772</v>
      </c>
      <c r="Q227" s="47" cm="1">
        <f t="array" ref="Q227">IF($I$2="Раннее бронирование",
INDEX(GRID!$B$4:$BI$14,MATCH(Q$7,GRID!$A$4:$A$14,0),MATCH(1,($U$2=GRID!$B$1:$BI$1)*(КАЛЕНДАРЬ!$AD16=GRID!$B$3:$BI$3), 0))*GRID!$B$66,
ROUNDUP(INDEX(GRID!$B$4:$BI$14,MATCH(Q$7,GRID!$A$4:$A$14,0),MATCH(1,($U$2=GRID!$B$1:$BI$1)*(КАЛЕНДАРЬ!$AD16=GRID!$B$3:$BI$3),0))*GRID!$B$66*(1-GRID!$B$69),0))</f>
        <v>26928</v>
      </c>
      <c r="R227" s="48" cm="1">
        <f t="array" ref="R227">IF($I$2="Раннее бронирование",
INDEX(GRID!$B$17:$BI$27,MATCH(Q$7,GRID!$A$17:$A$27,0),MATCH(1,($U$2=GRID!$B$1:$BI$1)*(КАЛЕНДАРЬ!$AD16=GRID!$B$3:$BI$3), 0))*GRID!$B$66,
ROUNDUP(INDEX(GRID!$B$17:$BI$27,MATCH(Q$7,GRID!$A$17:$A$27,0),MATCH(1,($U$2=GRID!$B$1:$BI$1)*(КАЛЕНДАРЬ!$AD16=GRID!$B$3:$BI$3), 0))*GRID!$B$66*(1-GRID!$B$69),0))</f>
        <v>28628</v>
      </c>
      <c r="S227" s="47" cm="1">
        <f t="array" ref="S227">IF($I$2="Раннее бронирование",
INDEX(GRID!$B$4:$BI$14,MATCH(S$7,GRID!$A$4:$A$14,0),MATCH(1,($U$2=GRID!$B$1:$BI$1)*(КАЛЕНДАРЬ!$AD16=GRID!$B$3:$BI$3), 0))*GRID!$B$66,
ROUNDUP(INDEX(GRID!$B$4:$BI$14,MATCH(S$7,GRID!$A$4:$A$14,0),MATCH(1,($U$2=GRID!$B$1:$BI$1)*(КАЛЕНДАРЬ!$AD16=GRID!$B$3:$BI$3),0))*GRID!$B$66*(1-GRID!$B$69),0))</f>
        <v>32368</v>
      </c>
      <c r="T227" s="48" cm="1">
        <f t="array" ref="T227">IF($I$2="Раннее бронирование",
INDEX(GRID!$B$17:$BI$27,MATCH(S$7,GRID!$A$17:$A$27,0),MATCH(1,($U$2=GRID!$B$1:$BI$1)*(КАЛЕНДАРЬ!$AD16=GRID!$B$3:$BI$3), 0))*GRID!$B$66,
ROUNDUP(INDEX(GRID!$B$17:$BI$27,MATCH(S$7,GRID!$A$17:$A$27,0),MATCH(1,($U$2=GRID!$B$1:$BI$1)*(КАЛЕНДАРЬ!$AD16=GRID!$B$3:$BI$3), 0))*GRID!$B$66*(1-GRID!$B$69),0))</f>
        <v>34068</v>
      </c>
      <c r="U227" s="47" cm="1">
        <f t="array" ref="U227">IF($I$2="Раннее бронирование",
INDEX(GRID!$B$4:$BI$14,MATCH(U$7,GRID!$A$4:$A$14,0),MATCH(1,($U$2=GRID!$B$1:$BI$1)*(КАЛЕНДАРЬ!$AD16=GRID!$B$3:$BI$3), 0))*GRID!$B$66,
ROUNDUP(INDEX(GRID!$B$4:$BI$14,MATCH(U$7,GRID!$A$4:$A$14,0),MATCH(1,($U$2=GRID!$B$1:$BI$1)*(КАЛЕНДАРЬ!$AD16=GRID!$B$3:$BI$3),0))*GRID!$B$66*(1-GRID!$B$69),0))</f>
        <v>37400</v>
      </c>
      <c r="V227" s="48" cm="1">
        <f t="array" ref="V227">IF($I$2="Раннее бронирование",
INDEX(GRID!$B$17:$BI$27,MATCH(U$7,GRID!$A$17:$A$27,0),MATCH(1,($U$2=GRID!$B$1:$BI$1)*(КАЛЕНДАРЬ!$AD16=GRID!$B$3:$BI$3), 0))*GRID!$B$66,
ROUNDUP(INDEX(GRID!$B$17:$BI$27,MATCH(U$7,GRID!$A$17:$A$27,0),MATCH(1,($U$2=GRID!$B$1:$BI$1)*(КАЛЕНДАРЬ!$AD16=GRID!$B$3:$BI$3), 0))*GRID!$B$66*(1-GRID!$B$69),0))</f>
        <v>39100</v>
      </c>
      <c r="W227" s="47" cm="1">
        <f t="array" ref="W227">IF($I$2="Раннее бронирование",
INDEX(GRID!$B$4:$BI$14,MATCH(W$7,GRID!$A$4:$A$14,0),MATCH(1,($U$2=GRID!$B$1:$BI$1)*(КАЛЕНДАРЬ!$AD16=GRID!$B$3:$BI$3), 0))*GRID!$B$66,
ROUNDUP(INDEX(GRID!$B$4:$BI$14,MATCH(W$7,GRID!$A$4:$A$14,0),MATCH(1,($U$2=GRID!$B$1:$BI$1)*(КАЛЕНДАРЬ!$AD16=GRID!$B$3:$BI$3),0))*GRID!$B$66*(1-GRID!$B$69),0))</f>
        <v>151640</v>
      </c>
      <c r="X227" s="48" cm="1">
        <f t="array" ref="X227">IF($I$2="Раннее бронирование",
INDEX(GRID!$B$17:$BI$27,MATCH(W$7,GRID!$A$17:$A$27,0),MATCH(1,($U$2=GRID!$B$1:$BI$1)*(КАЛЕНДАРЬ!$AD16=GRID!$B$3:$BI$3), 0))*GRID!$B$66,
ROUNDUP(INDEX(GRID!$B$17:$BI$27,MATCH(W$7,GRID!$A$17:$A$27,0),MATCH(1,($U$2=GRID!$B$1:$BI$1)*(КАЛЕНДАРЬ!$AD16=GRID!$B$3:$BI$3), 0))*GRID!$B$66*(1-GRID!$B$69),0))</f>
        <v>153340</v>
      </c>
    </row>
    <row r="228" spans="1:24" hidden="1" x14ac:dyDescent="0.2">
      <c r="A228" s="117" t="s">
        <v>48</v>
      </c>
      <c r="B228" s="117">
        <v>14</v>
      </c>
      <c r="C228" s="47" cm="1">
        <f t="array" ref="C228">IF($I$2="Раннее бронирование",
INDEX(GRID!$B$4:$BI$14,MATCH(C$7,GRID!$A$4:$A$14,0),MATCH(1,($U$2=GRID!$B$1:$BI$1)*(КАЛЕНДАРЬ!$AD17=GRID!$B$3:$BI$3), 0))*GRID!$B$66,
ROUNDUP(INDEX(GRID!$B$4:$BI$14,MATCH(C$7,GRID!$A$4:$A$14,0),MATCH(1,($U$2=GRID!$B$1:$BI$1)*(КАЛЕНДАРЬ!$AD17=GRID!$B$3:$BI$3),0))*GRID!$B$66*(1-GRID!$B$69),0))</f>
        <v>12240</v>
      </c>
      <c r="D228" s="48" cm="1">
        <f t="array" ref="D228">IF($I$2="Раннее бронирование",
INDEX(GRID!$B$17:$BI$27,MATCH(C$7,GRID!$A$17:$A$27,0),MATCH(1,($U$2=GRID!$B$1:$BI$1)*(КАЛЕНДАРЬ!$AD17=GRID!$B$3:$BI$3), 0))*GRID!$B$66,
ROUNDUP(INDEX(GRID!$B$17:$BI$27,MATCH(C$7,GRID!$A$17:$A$27,0),MATCH(1,($U$2=GRID!$B$1:$BI$1)*(КАЛЕНДАРЬ!$AD17=GRID!$B$3:$BI$3), 0))*GRID!$B$66*(1-GRID!$B$69),0))</f>
        <v>13940</v>
      </c>
      <c r="E228" s="47" cm="1">
        <f t="array" ref="E228">IF($I$2="Раннее бронирование",
INDEX(GRID!$B$4:$BI$14,MATCH(E$7,GRID!$A$4:$A$14,0),MATCH(1,($U$2=GRID!$B$1:$BI$1)*(КАЛЕНДАРЬ!$AD17=GRID!$B$3:$BI$3), 0))*GRID!$B$66,
ROUNDUP(INDEX(GRID!$B$4:$BI$14,MATCH(E$7,GRID!$A$4:$A$14,0),MATCH(1,($U$2=GRID!$B$1:$BI$1)*(КАЛЕНДАРЬ!$AD17=GRID!$B$3:$BI$3),0))*GRID!$B$66*(1-GRID!$B$69),0))</f>
        <v>13396</v>
      </c>
      <c r="F228" s="48" cm="1">
        <f t="array" ref="F228">IF($I$2="Раннее бронирование",
INDEX(GRID!$B$17:$BI$27,MATCH(E$7,GRID!$A$17:$A$27,0),MATCH(1,($U$2=GRID!$B$1:$BI$1)*(КАЛЕНДАРЬ!$AD17=GRID!$B$3:$BI$3), 0))*GRID!$B$66,
ROUNDUP(INDEX(GRID!$B$17:$BI$27,MATCH(E$7,GRID!$A$17:$A$27,0),MATCH(1,($U$2=GRID!$B$1:$BI$1)*(КАЛЕНДАРЬ!$AD17=GRID!$B$3:$BI$3), 0))*GRID!$B$66*(1-GRID!$B$69),0))</f>
        <v>15096</v>
      </c>
      <c r="G228" s="47" cm="1">
        <f t="array" ref="G228">IF($I$2="Раннее бронирование",
INDEX(GRID!$B$4:$BI$14,MATCH(G$7,GRID!$A$4:$A$14,0),MATCH(1,($U$2=GRID!$B$1:$BI$1)*(КАЛЕНДАРЬ!$AD17=GRID!$B$3:$BI$3), 0))*GRID!$B$66,
ROUNDUP(INDEX(GRID!$B$4:$BI$14,MATCH(G$7,GRID!$A$4:$A$14,0),MATCH(1,($U$2=GRID!$B$1:$BI$1)*(КАЛЕНДАРЬ!$AD17=GRID!$B$3:$BI$3),0))*GRID!$B$66*(1-GRID!$B$69),0))</f>
        <v>14688</v>
      </c>
      <c r="H228" s="48" cm="1">
        <f t="array" ref="H228">IF($I$2="Раннее бронирование",
INDEX(GRID!$B$17:$BI$27,MATCH(G$7,GRID!$A$17:$A$27,0),MATCH(1,($U$2=GRID!$B$1:$BI$1)*(КАЛЕНДАРЬ!$AD17=GRID!$B$3:$BI$3), 0))*GRID!$B$66,
ROUNDUP(INDEX(GRID!$B$17:$BI$27,MATCH(G$7,GRID!$A$17:$A$27,0),MATCH(1,($U$2=GRID!$B$1:$BI$1)*(КАЛЕНДАРЬ!$AD17=GRID!$B$3:$BI$3), 0))*GRID!$B$66*(1-GRID!$B$69),0))</f>
        <v>16388</v>
      </c>
      <c r="I228" s="47" cm="1">
        <f t="array" ref="I228">IF($I$2="Раннее бронирование",
INDEX(GRID!$B$4:$BI$14,MATCH(I$7,GRID!$A$4:$A$14,0),MATCH(1,($U$2=GRID!$B$1:$BI$1)*(КАЛЕНДАРЬ!$AD17=GRID!$B$3:$BI$3), 0))*GRID!$B$66,
ROUNDUP(INDEX(GRID!$B$4:$BI$14,MATCH(I$7,GRID!$A$4:$A$14,0),MATCH(1,($U$2=GRID!$B$1:$BI$1)*(КАЛЕНДАРЬ!$AD17=GRID!$B$3:$BI$3),0))*GRID!$B$66*(1-GRID!$B$69),0))</f>
        <v>16116</v>
      </c>
      <c r="J228" s="48" cm="1">
        <f t="array" ref="J228">IF($I$2="Раннее бронирование",
INDEX(GRID!$B$17:$BI$27,MATCH(I$7,GRID!$A$17:$A$27,0),MATCH(1,($U$2=GRID!$B$1:$BI$1)*(КАЛЕНДАРЬ!$AD17=GRID!$B$3:$BI$3), 0))*GRID!$B$66,
ROUNDUP(INDEX(GRID!$B$17:$BI$27,MATCH(I$7,GRID!$A$17:$A$27,0),MATCH(1,($U$2=GRID!$B$1:$BI$1)*(КАЛЕНДАРЬ!$AD17=GRID!$B$3:$BI$3), 0))*GRID!$B$66*(1-GRID!$B$69),0))</f>
        <v>17816</v>
      </c>
      <c r="K228" s="47" cm="1">
        <f t="array" ref="K228">IF($I$2="Раннее бронирование",
INDEX(GRID!$B$4:$BI$14,MATCH(K$7,GRID!$A$4:$A$14,0),MATCH(1,($U$2=GRID!$B$1:$BI$1)*(КАЛЕНДАРЬ!$AD17=GRID!$B$3:$BI$3), 0))*GRID!$B$66,
ROUNDUP(INDEX(GRID!$B$4:$BI$14,MATCH(K$7,GRID!$A$4:$A$14,0),MATCH(1,($U$2=GRID!$B$1:$BI$1)*(КАЛЕНДАРЬ!$AD17=GRID!$B$3:$BI$3),0))*GRID!$B$66*(1-GRID!$B$69),0))</f>
        <v>17680</v>
      </c>
      <c r="L228" s="48" cm="1">
        <f t="array" ref="L228">IF($I$2="Раннее бронирование",
INDEX(GRID!$B$17:$BI$27,MATCH(K$7,GRID!$A$17:$A$27,0),MATCH(1,($U$2=GRID!$B$1:$BI$1)*(КАЛЕНДАРЬ!$AD17=GRID!$B$3:$BI$3), 0))*GRID!$B$66,
ROUNDUP(INDEX(GRID!$B$17:$BI$27,MATCH(K$7,GRID!$A$17:$A$27,0),MATCH(1,($U$2=GRID!$B$1:$BI$1)*(КАЛЕНДАРЬ!$AD17=GRID!$B$3:$BI$3), 0))*GRID!$B$66*(1-GRID!$B$69),0))</f>
        <v>19380</v>
      </c>
      <c r="M228" s="47" cm="1">
        <f t="array" ref="M228">IF($I$2="Раннее бронирование",
INDEX(GRID!$B$4:$BI$14,MATCH(M$7,GRID!$A$4:$A$14,0),MATCH(1,($U$2=GRID!$B$1:$BI$1)*(КАЛЕНДАРЬ!$AD17=GRID!$B$3:$BI$3), 0))*GRID!$B$66,
ROUNDUP(INDEX(GRID!$B$4:$BI$14,MATCH(M$7,GRID!$A$4:$A$14,0),MATCH(1,($U$2=GRID!$B$1:$BI$1)*(КАЛЕНДАРЬ!$AD17=GRID!$B$3:$BI$3),0))*GRID!$B$66*(1-GRID!$B$69),0))</f>
        <v>19380</v>
      </c>
      <c r="N228" s="48" cm="1">
        <f t="array" ref="N228">IF($I$2="Раннее бронирование",
INDEX(GRID!$B$17:$BI$27,MATCH(M$7,GRID!$A$17:$A$27,0),MATCH(1,($U$2=GRID!$B$1:$BI$1)*(КАЛЕНДАРЬ!$AD17=GRID!$B$3:$BI$3), 0))*GRID!$B$66,
ROUNDUP(INDEX(GRID!$B$17:$BI$27,MATCH(M$7,GRID!$A$17:$A$27,0),MATCH(1,($U$2=GRID!$B$1:$BI$1)*(КАЛЕНДАРЬ!$AD17=GRID!$B$3:$BI$3), 0))*GRID!$B$66*(1-GRID!$B$69),0))</f>
        <v>21080</v>
      </c>
      <c r="O228" s="47" cm="1">
        <f t="array" ref="O228">IF($I$2="Раннее бронирование",
INDEX(GRID!$B$4:$BI$14,MATCH(O$7,GRID!$A$4:$A$14,0),MATCH(1,($U$2=GRID!$B$1:$BI$1)*(КАЛЕНДАРЬ!$AD17=GRID!$B$3:$BI$3), 0))*GRID!$B$66,
ROUNDUP(INDEX(GRID!$B$4:$BI$14,MATCH(O$7,GRID!$A$4:$A$14,0),MATCH(1,($U$2=GRID!$B$1:$BI$1)*(КАЛЕНДАРЬ!$AD17=GRID!$B$3:$BI$3),0))*GRID!$B$66*(1-GRID!$B$69),0))</f>
        <v>24072</v>
      </c>
      <c r="P228" s="48" cm="1">
        <f t="array" ref="P228">IF($I$2="Раннее бронирование",
INDEX(GRID!$B$17:$BI$27,MATCH(O$7,GRID!$A$17:$A$27,0),MATCH(1,($U$2=GRID!$B$1:$BI$1)*(КАЛЕНДАРЬ!$AD17=GRID!$B$3:$BI$3), 0))*GRID!$B$66,
ROUNDUP(INDEX(GRID!$B$17:$BI$27,MATCH(O$7,GRID!$A$17:$A$27,0),MATCH(1,($U$2=GRID!$B$1:$BI$1)*(КАЛЕНДАРЬ!$AD17=GRID!$B$3:$BI$3), 0))*GRID!$B$66*(1-GRID!$B$69),0))</f>
        <v>25772</v>
      </c>
      <c r="Q228" s="47" cm="1">
        <f t="array" ref="Q228">IF($I$2="Раннее бронирование",
INDEX(GRID!$B$4:$BI$14,MATCH(Q$7,GRID!$A$4:$A$14,0),MATCH(1,($U$2=GRID!$B$1:$BI$1)*(КАЛЕНДАРЬ!$AD17=GRID!$B$3:$BI$3), 0))*GRID!$B$66,
ROUNDUP(INDEX(GRID!$B$4:$BI$14,MATCH(Q$7,GRID!$A$4:$A$14,0),MATCH(1,($U$2=GRID!$B$1:$BI$1)*(КАЛЕНДАРЬ!$AD17=GRID!$B$3:$BI$3),0))*GRID!$B$66*(1-GRID!$B$69),0))</f>
        <v>26928</v>
      </c>
      <c r="R228" s="48" cm="1">
        <f t="array" ref="R228">IF($I$2="Раннее бронирование",
INDEX(GRID!$B$17:$BI$27,MATCH(Q$7,GRID!$A$17:$A$27,0),MATCH(1,($U$2=GRID!$B$1:$BI$1)*(КАЛЕНДАРЬ!$AD17=GRID!$B$3:$BI$3), 0))*GRID!$B$66,
ROUNDUP(INDEX(GRID!$B$17:$BI$27,MATCH(Q$7,GRID!$A$17:$A$27,0),MATCH(1,($U$2=GRID!$B$1:$BI$1)*(КАЛЕНДАРЬ!$AD17=GRID!$B$3:$BI$3), 0))*GRID!$B$66*(1-GRID!$B$69),0))</f>
        <v>28628</v>
      </c>
      <c r="S228" s="47" cm="1">
        <f t="array" ref="S228">IF($I$2="Раннее бронирование",
INDEX(GRID!$B$4:$BI$14,MATCH(S$7,GRID!$A$4:$A$14,0),MATCH(1,($U$2=GRID!$B$1:$BI$1)*(КАЛЕНДАРЬ!$AD17=GRID!$B$3:$BI$3), 0))*GRID!$B$66,
ROUNDUP(INDEX(GRID!$B$4:$BI$14,MATCH(S$7,GRID!$A$4:$A$14,0),MATCH(1,($U$2=GRID!$B$1:$BI$1)*(КАЛЕНДАРЬ!$AD17=GRID!$B$3:$BI$3),0))*GRID!$B$66*(1-GRID!$B$69),0))</f>
        <v>32368</v>
      </c>
      <c r="T228" s="48" cm="1">
        <f t="array" ref="T228">IF($I$2="Раннее бронирование",
INDEX(GRID!$B$17:$BI$27,MATCH(S$7,GRID!$A$17:$A$27,0),MATCH(1,($U$2=GRID!$B$1:$BI$1)*(КАЛЕНДАРЬ!$AD17=GRID!$B$3:$BI$3), 0))*GRID!$B$66,
ROUNDUP(INDEX(GRID!$B$17:$BI$27,MATCH(S$7,GRID!$A$17:$A$27,0),MATCH(1,($U$2=GRID!$B$1:$BI$1)*(КАЛЕНДАРЬ!$AD17=GRID!$B$3:$BI$3), 0))*GRID!$B$66*(1-GRID!$B$69),0))</f>
        <v>34068</v>
      </c>
      <c r="U228" s="47" cm="1">
        <f t="array" ref="U228">IF($I$2="Раннее бронирование",
INDEX(GRID!$B$4:$BI$14,MATCH(U$7,GRID!$A$4:$A$14,0),MATCH(1,($U$2=GRID!$B$1:$BI$1)*(КАЛЕНДАРЬ!$AD17=GRID!$B$3:$BI$3), 0))*GRID!$B$66,
ROUNDUP(INDEX(GRID!$B$4:$BI$14,MATCH(U$7,GRID!$A$4:$A$14,0),MATCH(1,($U$2=GRID!$B$1:$BI$1)*(КАЛЕНДАРЬ!$AD17=GRID!$B$3:$BI$3),0))*GRID!$B$66*(1-GRID!$B$69),0))</f>
        <v>37400</v>
      </c>
      <c r="V228" s="48" cm="1">
        <f t="array" ref="V228">IF($I$2="Раннее бронирование",
INDEX(GRID!$B$17:$BI$27,MATCH(U$7,GRID!$A$17:$A$27,0),MATCH(1,($U$2=GRID!$B$1:$BI$1)*(КАЛЕНДАРЬ!$AD17=GRID!$B$3:$BI$3), 0))*GRID!$B$66,
ROUNDUP(INDEX(GRID!$B$17:$BI$27,MATCH(U$7,GRID!$A$17:$A$27,0),MATCH(1,($U$2=GRID!$B$1:$BI$1)*(КАЛЕНДАРЬ!$AD17=GRID!$B$3:$BI$3), 0))*GRID!$B$66*(1-GRID!$B$69),0))</f>
        <v>39100</v>
      </c>
      <c r="W228" s="47" cm="1">
        <f t="array" ref="W228">IF($I$2="Раннее бронирование",
INDEX(GRID!$B$4:$BI$14,MATCH(W$7,GRID!$A$4:$A$14,0),MATCH(1,($U$2=GRID!$B$1:$BI$1)*(КАЛЕНДАРЬ!$AD17=GRID!$B$3:$BI$3), 0))*GRID!$B$66,
ROUNDUP(INDEX(GRID!$B$4:$BI$14,MATCH(W$7,GRID!$A$4:$A$14,0),MATCH(1,($U$2=GRID!$B$1:$BI$1)*(КАЛЕНДАРЬ!$AD17=GRID!$B$3:$BI$3),0))*GRID!$B$66*(1-GRID!$B$69),0))</f>
        <v>151640</v>
      </c>
      <c r="X228" s="48" cm="1">
        <f t="array" ref="X228">IF($I$2="Раннее бронирование",
INDEX(GRID!$B$17:$BI$27,MATCH(W$7,GRID!$A$17:$A$27,0),MATCH(1,($U$2=GRID!$B$1:$BI$1)*(КАЛЕНДАРЬ!$AD17=GRID!$B$3:$BI$3), 0))*GRID!$B$66,
ROUNDUP(INDEX(GRID!$B$17:$BI$27,MATCH(W$7,GRID!$A$17:$A$27,0),MATCH(1,($U$2=GRID!$B$1:$BI$1)*(КАЛЕНДАРЬ!$AD17=GRID!$B$3:$BI$3), 0))*GRID!$B$66*(1-GRID!$B$69),0))</f>
        <v>153340</v>
      </c>
    </row>
    <row r="229" spans="1:24" hidden="1" x14ac:dyDescent="0.2">
      <c r="A229" s="117" t="s">
        <v>45</v>
      </c>
      <c r="B229" s="117">
        <v>15</v>
      </c>
      <c r="C229" s="47" cm="1">
        <f t="array" ref="C229">IF($I$2="Раннее бронирование",
INDEX(GRID!$B$4:$BI$14,MATCH(C$7,GRID!$A$4:$A$14,0),MATCH(1,($U$2=GRID!$B$1:$BI$1)*(КАЛЕНДАРЬ!$AD18=GRID!$B$3:$BI$3), 0))*GRID!$B$66,
ROUNDUP(INDEX(GRID!$B$4:$BI$14,MATCH(C$7,GRID!$A$4:$A$14,0),MATCH(1,($U$2=GRID!$B$1:$BI$1)*(КАЛЕНДАРЬ!$AD18=GRID!$B$3:$BI$3),0))*GRID!$B$66*(1-GRID!$B$69),0))</f>
        <v>13600</v>
      </c>
      <c r="D229" s="48" cm="1">
        <f t="array" ref="D229">IF($I$2="Раннее бронирование",
INDEX(GRID!$B$17:$BI$27,MATCH(C$7,GRID!$A$17:$A$27,0),MATCH(1,($U$2=GRID!$B$1:$BI$1)*(КАЛЕНДАРЬ!$AD18=GRID!$B$3:$BI$3), 0))*GRID!$B$66,
ROUNDUP(INDEX(GRID!$B$17:$BI$27,MATCH(C$7,GRID!$A$17:$A$27,0),MATCH(1,($U$2=GRID!$B$1:$BI$1)*(КАЛЕНДАРЬ!$AD18=GRID!$B$3:$BI$3), 0))*GRID!$B$66*(1-GRID!$B$69),0))</f>
        <v>15300</v>
      </c>
      <c r="E229" s="47" cm="1">
        <f t="array" ref="E229">IF($I$2="Раннее бронирование",
INDEX(GRID!$B$4:$BI$14,MATCH(E$7,GRID!$A$4:$A$14,0),MATCH(1,($U$2=GRID!$B$1:$BI$1)*(КАЛЕНДАРЬ!$AD18=GRID!$B$3:$BI$3), 0))*GRID!$B$66,
ROUNDUP(INDEX(GRID!$B$4:$BI$14,MATCH(E$7,GRID!$A$4:$A$14,0),MATCH(1,($U$2=GRID!$B$1:$BI$1)*(КАЛЕНДАРЬ!$AD18=GRID!$B$3:$BI$3),0))*GRID!$B$66*(1-GRID!$B$69),0))</f>
        <v>14960</v>
      </c>
      <c r="F229" s="48" cm="1">
        <f t="array" ref="F229">IF($I$2="Раннее бронирование",
INDEX(GRID!$B$17:$BI$27,MATCH(E$7,GRID!$A$17:$A$27,0),MATCH(1,($U$2=GRID!$B$1:$BI$1)*(КАЛЕНДАРЬ!$AD18=GRID!$B$3:$BI$3), 0))*GRID!$B$66,
ROUNDUP(INDEX(GRID!$B$17:$BI$27,MATCH(E$7,GRID!$A$17:$A$27,0),MATCH(1,($U$2=GRID!$B$1:$BI$1)*(КАЛЕНДАРЬ!$AD18=GRID!$B$3:$BI$3), 0))*GRID!$B$66*(1-GRID!$B$69),0))</f>
        <v>16660</v>
      </c>
      <c r="G229" s="47" cm="1">
        <f t="array" ref="G229">IF($I$2="Раннее бронирование",
INDEX(GRID!$B$4:$BI$14,MATCH(G$7,GRID!$A$4:$A$14,0),MATCH(1,($U$2=GRID!$B$1:$BI$1)*(КАЛЕНДАРЬ!$AD18=GRID!$B$3:$BI$3), 0))*GRID!$B$66,
ROUNDUP(INDEX(GRID!$B$4:$BI$14,MATCH(G$7,GRID!$A$4:$A$14,0),MATCH(1,($U$2=GRID!$B$1:$BI$1)*(КАЛЕНДАРЬ!$AD18=GRID!$B$3:$BI$3),0))*GRID!$B$66*(1-GRID!$B$69),0))</f>
        <v>16456</v>
      </c>
      <c r="H229" s="48" cm="1">
        <f t="array" ref="H229">IF($I$2="Раннее бронирование",
INDEX(GRID!$B$17:$BI$27,MATCH(G$7,GRID!$A$17:$A$27,0),MATCH(1,($U$2=GRID!$B$1:$BI$1)*(КАЛЕНДАРЬ!$AD18=GRID!$B$3:$BI$3), 0))*GRID!$B$66,
ROUNDUP(INDEX(GRID!$B$17:$BI$27,MATCH(G$7,GRID!$A$17:$A$27,0),MATCH(1,($U$2=GRID!$B$1:$BI$1)*(КАЛЕНДАРЬ!$AD18=GRID!$B$3:$BI$3), 0))*GRID!$B$66*(1-GRID!$B$69),0))</f>
        <v>18156</v>
      </c>
      <c r="I229" s="47" cm="1">
        <f t="array" ref="I229">IF($I$2="Раннее бронирование",
INDEX(GRID!$B$4:$BI$14,MATCH(I$7,GRID!$A$4:$A$14,0),MATCH(1,($U$2=GRID!$B$1:$BI$1)*(КАЛЕНДАРЬ!$AD18=GRID!$B$3:$BI$3), 0))*GRID!$B$66,
ROUNDUP(INDEX(GRID!$B$4:$BI$14,MATCH(I$7,GRID!$A$4:$A$14,0),MATCH(1,($U$2=GRID!$B$1:$BI$1)*(КАЛЕНДАРЬ!$AD18=GRID!$B$3:$BI$3),0))*GRID!$B$66*(1-GRID!$B$69),0))</f>
        <v>18088</v>
      </c>
      <c r="J229" s="48" cm="1">
        <f t="array" ref="J229">IF($I$2="Раннее бронирование",
INDEX(GRID!$B$17:$BI$27,MATCH(I$7,GRID!$A$17:$A$27,0),MATCH(1,($U$2=GRID!$B$1:$BI$1)*(КАЛЕНДАРЬ!$AD18=GRID!$B$3:$BI$3), 0))*GRID!$B$66,
ROUNDUP(INDEX(GRID!$B$17:$BI$27,MATCH(I$7,GRID!$A$17:$A$27,0),MATCH(1,($U$2=GRID!$B$1:$BI$1)*(КАЛЕНДАРЬ!$AD18=GRID!$B$3:$BI$3), 0))*GRID!$B$66*(1-GRID!$B$69),0))</f>
        <v>19788</v>
      </c>
      <c r="K229" s="47" cm="1">
        <f t="array" ref="K229">IF($I$2="Раннее бронирование",
INDEX(GRID!$B$4:$BI$14,MATCH(K$7,GRID!$A$4:$A$14,0),MATCH(1,($U$2=GRID!$B$1:$BI$1)*(КАЛЕНДАРЬ!$AD18=GRID!$B$3:$BI$3), 0))*GRID!$B$66,
ROUNDUP(INDEX(GRID!$B$4:$BI$14,MATCH(K$7,GRID!$A$4:$A$14,0),MATCH(1,($U$2=GRID!$B$1:$BI$1)*(КАЛЕНДАРЬ!$AD18=GRID!$B$3:$BI$3),0))*GRID!$B$66*(1-GRID!$B$69),0))</f>
        <v>19924</v>
      </c>
      <c r="L229" s="48" cm="1">
        <f t="array" ref="L229">IF($I$2="Раннее бронирование",
INDEX(GRID!$B$17:$BI$27,MATCH(K$7,GRID!$A$17:$A$27,0),MATCH(1,($U$2=GRID!$B$1:$BI$1)*(КАЛЕНДАРЬ!$AD18=GRID!$B$3:$BI$3), 0))*GRID!$B$66,
ROUNDUP(INDEX(GRID!$B$17:$BI$27,MATCH(K$7,GRID!$A$17:$A$27,0),MATCH(1,($U$2=GRID!$B$1:$BI$1)*(КАЛЕНДАРЬ!$AD18=GRID!$B$3:$BI$3), 0))*GRID!$B$66*(1-GRID!$B$69),0))</f>
        <v>21624</v>
      </c>
      <c r="M229" s="47" cm="1">
        <f t="array" ref="M229">IF($I$2="Раннее бронирование",
INDEX(GRID!$B$4:$BI$14,MATCH(M$7,GRID!$A$4:$A$14,0),MATCH(1,($U$2=GRID!$B$1:$BI$1)*(КАЛЕНДАРЬ!$AD18=GRID!$B$3:$BI$3), 0))*GRID!$B$66,
ROUNDUP(INDEX(GRID!$B$4:$BI$14,MATCH(M$7,GRID!$A$4:$A$14,0),MATCH(1,($U$2=GRID!$B$1:$BI$1)*(КАЛЕНДАРЬ!$AD18=GRID!$B$3:$BI$3),0))*GRID!$B$66*(1-GRID!$B$69),0))</f>
        <v>21964</v>
      </c>
      <c r="N229" s="48" cm="1">
        <f t="array" ref="N229">IF($I$2="Раннее бронирование",
INDEX(GRID!$B$17:$BI$27,MATCH(M$7,GRID!$A$17:$A$27,0),MATCH(1,($U$2=GRID!$B$1:$BI$1)*(КАЛЕНДАРЬ!$AD18=GRID!$B$3:$BI$3), 0))*GRID!$B$66,
ROUNDUP(INDEX(GRID!$B$17:$BI$27,MATCH(M$7,GRID!$A$17:$A$27,0),MATCH(1,($U$2=GRID!$B$1:$BI$1)*(КАЛЕНДАРЬ!$AD18=GRID!$B$3:$BI$3), 0))*GRID!$B$66*(1-GRID!$B$69),0))</f>
        <v>23664</v>
      </c>
      <c r="O229" s="47" cm="1">
        <f t="array" ref="O229">IF($I$2="Раннее бронирование",
INDEX(GRID!$B$4:$BI$14,MATCH(O$7,GRID!$A$4:$A$14,0),MATCH(1,($U$2=GRID!$B$1:$BI$1)*(КАЛЕНДАРЬ!$AD18=GRID!$B$3:$BI$3), 0))*GRID!$B$66,
ROUNDUP(INDEX(GRID!$B$4:$BI$14,MATCH(O$7,GRID!$A$4:$A$14,0),MATCH(1,($U$2=GRID!$B$1:$BI$1)*(КАЛЕНДАРЬ!$AD18=GRID!$B$3:$BI$3),0))*GRID!$B$66*(1-GRID!$B$69),0))</f>
        <v>26656</v>
      </c>
      <c r="P229" s="48" cm="1">
        <f t="array" ref="P229">IF($I$2="Раннее бронирование",
INDEX(GRID!$B$17:$BI$27,MATCH(O$7,GRID!$A$17:$A$27,0),MATCH(1,($U$2=GRID!$B$1:$BI$1)*(КАЛЕНДАРЬ!$AD18=GRID!$B$3:$BI$3), 0))*GRID!$B$66,
ROUNDUP(INDEX(GRID!$B$17:$BI$27,MATCH(O$7,GRID!$A$17:$A$27,0),MATCH(1,($U$2=GRID!$B$1:$BI$1)*(КАЛЕНДАРЬ!$AD18=GRID!$B$3:$BI$3), 0))*GRID!$B$66*(1-GRID!$B$69),0))</f>
        <v>28356</v>
      </c>
      <c r="Q229" s="47" cm="1">
        <f t="array" ref="Q229">IF($I$2="Раннее бронирование",
INDEX(GRID!$B$4:$BI$14,MATCH(Q$7,GRID!$A$4:$A$14,0),MATCH(1,($U$2=GRID!$B$1:$BI$1)*(КАЛЕНДАРЬ!$AD18=GRID!$B$3:$BI$3), 0))*GRID!$B$66,
ROUNDUP(INDEX(GRID!$B$4:$BI$14,MATCH(Q$7,GRID!$A$4:$A$14,0),MATCH(1,($U$2=GRID!$B$1:$BI$1)*(КАЛЕНДАРЬ!$AD18=GRID!$B$3:$BI$3),0))*GRID!$B$66*(1-GRID!$B$69),0))</f>
        <v>29920</v>
      </c>
      <c r="R229" s="48" cm="1">
        <f t="array" ref="R229">IF($I$2="Раннее бронирование",
INDEX(GRID!$B$17:$BI$27,MATCH(Q$7,GRID!$A$17:$A$27,0),MATCH(1,($U$2=GRID!$B$1:$BI$1)*(КАЛЕНДАРЬ!$AD18=GRID!$B$3:$BI$3), 0))*GRID!$B$66,
ROUNDUP(INDEX(GRID!$B$17:$BI$27,MATCH(Q$7,GRID!$A$17:$A$27,0),MATCH(1,($U$2=GRID!$B$1:$BI$1)*(КАЛЕНДАРЬ!$AD18=GRID!$B$3:$BI$3), 0))*GRID!$B$66*(1-GRID!$B$69),0))</f>
        <v>31620</v>
      </c>
      <c r="S229" s="47" cm="1">
        <f t="array" ref="S229">IF($I$2="Раннее бронирование",
INDEX(GRID!$B$4:$BI$14,MATCH(S$7,GRID!$A$4:$A$14,0),MATCH(1,($U$2=GRID!$B$1:$BI$1)*(КАЛЕНДАРЬ!$AD18=GRID!$B$3:$BI$3), 0))*GRID!$B$66,
ROUNDUP(INDEX(GRID!$B$4:$BI$14,MATCH(S$7,GRID!$A$4:$A$14,0),MATCH(1,($U$2=GRID!$B$1:$BI$1)*(КАЛЕНДАРЬ!$AD18=GRID!$B$3:$BI$3),0))*GRID!$B$66*(1-GRID!$B$69),0))</f>
        <v>36244</v>
      </c>
      <c r="T229" s="48" cm="1">
        <f t="array" ref="T229">IF($I$2="Раннее бронирование",
INDEX(GRID!$B$17:$BI$27,MATCH(S$7,GRID!$A$17:$A$27,0),MATCH(1,($U$2=GRID!$B$1:$BI$1)*(КАЛЕНДАРЬ!$AD18=GRID!$B$3:$BI$3), 0))*GRID!$B$66,
ROUNDUP(INDEX(GRID!$B$17:$BI$27,MATCH(S$7,GRID!$A$17:$A$27,0),MATCH(1,($U$2=GRID!$B$1:$BI$1)*(КАЛЕНДАРЬ!$AD18=GRID!$B$3:$BI$3), 0))*GRID!$B$66*(1-GRID!$B$69),0))</f>
        <v>37944</v>
      </c>
      <c r="U229" s="47" cm="1">
        <f t="array" ref="U229">IF($I$2="Раннее бронирование",
INDEX(GRID!$B$4:$BI$14,MATCH(U$7,GRID!$A$4:$A$14,0),MATCH(1,($U$2=GRID!$B$1:$BI$1)*(КАЛЕНДАРЬ!$AD18=GRID!$B$3:$BI$3), 0))*GRID!$B$66,
ROUNDUP(INDEX(GRID!$B$4:$BI$14,MATCH(U$7,GRID!$A$4:$A$14,0),MATCH(1,($U$2=GRID!$B$1:$BI$1)*(КАЛЕНДАРЬ!$AD18=GRID!$B$3:$BI$3),0))*GRID!$B$66*(1-GRID!$B$69),0))</f>
        <v>41480</v>
      </c>
      <c r="V229" s="48" cm="1">
        <f t="array" ref="V229">IF($I$2="Раннее бронирование",
INDEX(GRID!$B$17:$BI$27,MATCH(U$7,GRID!$A$17:$A$27,0),MATCH(1,($U$2=GRID!$B$1:$BI$1)*(КАЛЕНДАРЬ!$AD18=GRID!$B$3:$BI$3), 0))*GRID!$B$66,
ROUNDUP(INDEX(GRID!$B$17:$BI$27,MATCH(U$7,GRID!$A$17:$A$27,0),MATCH(1,($U$2=GRID!$B$1:$BI$1)*(КАЛЕНДАРЬ!$AD18=GRID!$B$3:$BI$3), 0))*GRID!$B$66*(1-GRID!$B$69),0))</f>
        <v>43180</v>
      </c>
      <c r="W229" s="47" cm="1">
        <f t="array" ref="W229">IF($I$2="Раннее бронирование",
INDEX(GRID!$B$4:$BI$14,MATCH(W$7,GRID!$A$4:$A$14,0),MATCH(1,($U$2=GRID!$B$1:$BI$1)*(КАЛЕНДАРЬ!$AD18=GRID!$B$3:$BI$3), 0))*GRID!$B$66,
ROUNDUP(INDEX(GRID!$B$4:$BI$14,MATCH(W$7,GRID!$A$4:$A$14,0),MATCH(1,($U$2=GRID!$B$1:$BI$1)*(КАЛЕНДАРЬ!$AD18=GRID!$B$3:$BI$3),0))*GRID!$B$66*(1-GRID!$B$69),0))</f>
        <v>163880</v>
      </c>
      <c r="X229" s="48" cm="1">
        <f t="array" ref="X229">IF($I$2="Раннее бронирование",
INDEX(GRID!$B$17:$BI$27,MATCH(W$7,GRID!$A$17:$A$27,0),MATCH(1,($U$2=GRID!$B$1:$BI$1)*(КАЛЕНДАРЬ!$AD18=GRID!$B$3:$BI$3), 0))*GRID!$B$66,
ROUNDUP(INDEX(GRID!$B$17:$BI$27,MATCH(W$7,GRID!$A$17:$A$27,0),MATCH(1,($U$2=GRID!$B$1:$BI$1)*(КАЛЕНДАРЬ!$AD18=GRID!$B$3:$BI$3), 0))*GRID!$B$66*(1-GRID!$B$69),0))</f>
        <v>165580</v>
      </c>
    </row>
    <row r="230" spans="1:24" hidden="1" x14ac:dyDescent="0.2">
      <c r="A230" s="117" t="s">
        <v>46</v>
      </c>
      <c r="B230" s="117">
        <v>16</v>
      </c>
      <c r="C230" s="47" cm="1">
        <f t="array" ref="C230">IF($I$2="Раннее бронирование",
INDEX(GRID!$B$4:$BI$14,MATCH(C$7,GRID!$A$4:$A$14,0),MATCH(1,($U$2=GRID!$B$1:$BI$1)*(КАЛЕНДАРЬ!$AD19=GRID!$B$3:$BI$3), 0))*GRID!$B$66,
ROUNDUP(INDEX(GRID!$B$4:$BI$14,MATCH(C$7,GRID!$A$4:$A$14,0),MATCH(1,($U$2=GRID!$B$1:$BI$1)*(КАЛЕНДАРЬ!$AD19=GRID!$B$3:$BI$3),0))*GRID!$B$66*(1-GRID!$B$69),0))</f>
        <v>13600</v>
      </c>
      <c r="D230" s="48" cm="1">
        <f t="array" ref="D230">IF($I$2="Раннее бронирование",
INDEX(GRID!$B$17:$BI$27,MATCH(C$7,GRID!$A$17:$A$27,0),MATCH(1,($U$2=GRID!$B$1:$BI$1)*(КАЛЕНДАРЬ!$AD19=GRID!$B$3:$BI$3), 0))*GRID!$B$66,
ROUNDUP(INDEX(GRID!$B$17:$BI$27,MATCH(C$7,GRID!$A$17:$A$27,0),MATCH(1,($U$2=GRID!$B$1:$BI$1)*(КАЛЕНДАРЬ!$AD19=GRID!$B$3:$BI$3), 0))*GRID!$B$66*(1-GRID!$B$69),0))</f>
        <v>15300</v>
      </c>
      <c r="E230" s="47" cm="1">
        <f t="array" ref="E230">IF($I$2="Раннее бронирование",
INDEX(GRID!$B$4:$BI$14,MATCH(E$7,GRID!$A$4:$A$14,0),MATCH(1,($U$2=GRID!$B$1:$BI$1)*(КАЛЕНДАРЬ!$AD19=GRID!$B$3:$BI$3), 0))*GRID!$B$66,
ROUNDUP(INDEX(GRID!$B$4:$BI$14,MATCH(E$7,GRID!$A$4:$A$14,0),MATCH(1,($U$2=GRID!$B$1:$BI$1)*(КАЛЕНДАРЬ!$AD19=GRID!$B$3:$BI$3),0))*GRID!$B$66*(1-GRID!$B$69),0))</f>
        <v>14960</v>
      </c>
      <c r="F230" s="48" cm="1">
        <f t="array" ref="F230">IF($I$2="Раннее бронирование",
INDEX(GRID!$B$17:$BI$27,MATCH(E$7,GRID!$A$17:$A$27,0),MATCH(1,($U$2=GRID!$B$1:$BI$1)*(КАЛЕНДАРЬ!$AD19=GRID!$B$3:$BI$3), 0))*GRID!$B$66,
ROUNDUP(INDEX(GRID!$B$17:$BI$27,MATCH(E$7,GRID!$A$17:$A$27,0),MATCH(1,($U$2=GRID!$B$1:$BI$1)*(КАЛЕНДАРЬ!$AD19=GRID!$B$3:$BI$3), 0))*GRID!$B$66*(1-GRID!$B$69),0))</f>
        <v>16660</v>
      </c>
      <c r="G230" s="47" cm="1">
        <f t="array" ref="G230">IF($I$2="Раннее бронирование",
INDEX(GRID!$B$4:$BI$14,MATCH(G$7,GRID!$A$4:$A$14,0),MATCH(1,($U$2=GRID!$B$1:$BI$1)*(КАЛЕНДАРЬ!$AD19=GRID!$B$3:$BI$3), 0))*GRID!$B$66,
ROUNDUP(INDEX(GRID!$B$4:$BI$14,MATCH(G$7,GRID!$A$4:$A$14,0),MATCH(1,($U$2=GRID!$B$1:$BI$1)*(КАЛЕНДАРЬ!$AD19=GRID!$B$3:$BI$3),0))*GRID!$B$66*(1-GRID!$B$69),0))</f>
        <v>16456</v>
      </c>
      <c r="H230" s="48" cm="1">
        <f t="array" ref="H230">IF($I$2="Раннее бронирование",
INDEX(GRID!$B$17:$BI$27,MATCH(G$7,GRID!$A$17:$A$27,0),MATCH(1,($U$2=GRID!$B$1:$BI$1)*(КАЛЕНДАРЬ!$AD19=GRID!$B$3:$BI$3), 0))*GRID!$B$66,
ROUNDUP(INDEX(GRID!$B$17:$BI$27,MATCH(G$7,GRID!$A$17:$A$27,0),MATCH(1,($U$2=GRID!$B$1:$BI$1)*(КАЛЕНДАРЬ!$AD19=GRID!$B$3:$BI$3), 0))*GRID!$B$66*(1-GRID!$B$69),0))</f>
        <v>18156</v>
      </c>
      <c r="I230" s="47" cm="1">
        <f t="array" ref="I230">IF($I$2="Раннее бронирование",
INDEX(GRID!$B$4:$BI$14,MATCH(I$7,GRID!$A$4:$A$14,0),MATCH(1,($U$2=GRID!$B$1:$BI$1)*(КАЛЕНДАРЬ!$AD19=GRID!$B$3:$BI$3), 0))*GRID!$B$66,
ROUNDUP(INDEX(GRID!$B$4:$BI$14,MATCH(I$7,GRID!$A$4:$A$14,0),MATCH(1,($U$2=GRID!$B$1:$BI$1)*(КАЛЕНДАРЬ!$AD19=GRID!$B$3:$BI$3),0))*GRID!$B$66*(1-GRID!$B$69),0))</f>
        <v>18088</v>
      </c>
      <c r="J230" s="48" cm="1">
        <f t="array" ref="J230">IF($I$2="Раннее бронирование",
INDEX(GRID!$B$17:$BI$27,MATCH(I$7,GRID!$A$17:$A$27,0),MATCH(1,($U$2=GRID!$B$1:$BI$1)*(КАЛЕНДАРЬ!$AD19=GRID!$B$3:$BI$3), 0))*GRID!$B$66,
ROUNDUP(INDEX(GRID!$B$17:$BI$27,MATCH(I$7,GRID!$A$17:$A$27,0),MATCH(1,($U$2=GRID!$B$1:$BI$1)*(КАЛЕНДАРЬ!$AD19=GRID!$B$3:$BI$3), 0))*GRID!$B$66*(1-GRID!$B$69),0))</f>
        <v>19788</v>
      </c>
      <c r="K230" s="47" cm="1">
        <f t="array" ref="K230">IF($I$2="Раннее бронирование",
INDEX(GRID!$B$4:$BI$14,MATCH(K$7,GRID!$A$4:$A$14,0),MATCH(1,($U$2=GRID!$B$1:$BI$1)*(КАЛЕНДАРЬ!$AD19=GRID!$B$3:$BI$3), 0))*GRID!$B$66,
ROUNDUP(INDEX(GRID!$B$4:$BI$14,MATCH(K$7,GRID!$A$4:$A$14,0),MATCH(1,($U$2=GRID!$B$1:$BI$1)*(КАЛЕНДАРЬ!$AD19=GRID!$B$3:$BI$3),0))*GRID!$B$66*(1-GRID!$B$69),0))</f>
        <v>19924</v>
      </c>
      <c r="L230" s="48" cm="1">
        <f t="array" ref="L230">IF($I$2="Раннее бронирование",
INDEX(GRID!$B$17:$BI$27,MATCH(K$7,GRID!$A$17:$A$27,0),MATCH(1,($U$2=GRID!$B$1:$BI$1)*(КАЛЕНДАРЬ!$AD19=GRID!$B$3:$BI$3), 0))*GRID!$B$66,
ROUNDUP(INDEX(GRID!$B$17:$BI$27,MATCH(K$7,GRID!$A$17:$A$27,0),MATCH(1,($U$2=GRID!$B$1:$BI$1)*(КАЛЕНДАРЬ!$AD19=GRID!$B$3:$BI$3), 0))*GRID!$B$66*(1-GRID!$B$69),0))</f>
        <v>21624</v>
      </c>
      <c r="M230" s="47" cm="1">
        <f t="array" ref="M230">IF($I$2="Раннее бронирование",
INDEX(GRID!$B$4:$BI$14,MATCH(M$7,GRID!$A$4:$A$14,0),MATCH(1,($U$2=GRID!$B$1:$BI$1)*(КАЛЕНДАРЬ!$AD19=GRID!$B$3:$BI$3), 0))*GRID!$B$66,
ROUNDUP(INDEX(GRID!$B$4:$BI$14,MATCH(M$7,GRID!$A$4:$A$14,0),MATCH(1,($U$2=GRID!$B$1:$BI$1)*(КАЛЕНДАРЬ!$AD19=GRID!$B$3:$BI$3),0))*GRID!$B$66*(1-GRID!$B$69),0))</f>
        <v>21964</v>
      </c>
      <c r="N230" s="48" cm="1">
        <f t="array" ref="N230">IF($I$2="Раннее бронирование",
INDEX(GRID!$B$17:$BI$27,MATCH(M$7,GRID!$A$17:$A$27,0),MATCH(1,($U$2=GRID!$B$1:$BI$1)*(КАЛЕНДАРЬ!$AD19=GRID!$B$3:$BI$3), 0))*GRID!$B$66,
ROUNDUP(INDEX(GRID!$B$17:$BI$27,MATCH(M$7,GRID!$A$17:$A$27,0),MATCH(1,($U$2=GRID!$B$1:$BI$1)*(КАЛЕНДАРЬ!$AD19=GRID!$B$3:$BI$3), 0))*GRID!$B$66*(1-GRID!$B$69),0))</f>
        <v>23664</v>
      </c>
      <c r="O230" s="47" cm="1">
        <f t="array" ref="O230">IF($I$2="Раннее бронирование",
INDEX(GRID!$B$4:$BI$14,MATCH(O$7,GRID!$A$4:$A$14,0),MATCH(1,($U$2=GRID!$B$1:$BI$1)*(КАЛЕНДАРЬ!$AD19=GRID!$B$3:$BI$3), 0))*GRID!$B$66,
ROUNDUP(INDEX(GRID!$B$4:$BI$14,MATCH(O$7,GRID!$A$4:$A$14,0),MATCH(1,($U$2=GRID!$B$1:$BI$1)*(КАЛЕНДАРЬ!$AD19=GRID!$B$3:$BI$3),0))*GRID!$B$66*(1-GRID!$B$69),0))</f>
        <v>26656</v>
      </c>
      <c r="P230" s="48" cm="1">
        <f t="array" ref="P230">IF($I$2="Раннее бронирование",
INDEX(GRID!$B$17:$BI$27,MATCH(O$7,GRID!$A$17:$A$27,0),MATCH(1,($U$2=GRID!$B$1:$BI$1)*(КАЛЕНДАРЬ!$AD19=GRID!$B$3:$BI$3), 0))*GRID!$B$66,
ROUNDUP(INDEX(GRID!$B$17:$BI$27,MATCH(O$7,GRID!$A$17:$A$27,0),MATCH(1,($U$2=GRID!$B$1:$BI$1)*(КАЛЕНДАРЬ!$AD19=GRID!$B$3:$BI$3), 0))*GRID!$B$66*(1-GRID!$B$69),0))</f>
        <v>28356</v>
      </c>
      <c r="Q230" s="47" cm="1">
        <f t="array" ref="Q230">IF($I$2="Раннее бронирование",
INDEX(GRID!$B$4:$BI$14,MATCH(Q$7,GRID!$A$4:$A$14,0),MATCH(1,($U$2=GRID!$B$1:$BI$1)*(КАЛЕНДАРЬ!$AD19=GRID!$B$3:$BI$3), 0))*GRID!$B$66,
ROUNDUP(INDEX(GRID!$B$4:$BI$14,MATCH(Q$7,GRID!$A$4:$A$14,0),MATCH(1,($U$2=GRID!$B$1:$BI$1)*(КАЛЕНДАРЬ!$AD19=GRID!$B$3:$BI$3),0))*GRID!$B$66*(1-GRID!$B$69),0))</f>
        <v>29920</v>
      </c>
      <c r="R230" s="48" cm="1">
        <f t="array" ref="R230">IF($I$2="Раннее бронирование",
INDEX(GRID!$B$17:$BI$27,MATCH(Q$7,GRID!$A$17:$A$27,0),MATCH(1,($U$2=GRID!$B$1:$BI$1)*(КАЛЕНДАРЬ!$AD19=GRID!$B$3:$BI$3), 0))*GRID!$B$66,
ROUNDUP(INDEX(GRID!$B$17:$BI$27,MATCH(Q$7,GRID!$A$17:$A$27,0),MATCH(1,($U$2=GRID!$B$1:$BI$1)*(КАЛЕНДАРЬ!$AD19=GRID!$B$3:$BI$3), 0))*GRID!$B$66*(1-GRID!$B$69),0))</f>
        <v>31620</v>
      </c>
      <c r="S230" s="47" cm="1">
        <f t="array" ref="S230">IF($I$2="Раннее бронирование",
INDEX(GRID!$B$4:$BI$14,MATCH(S$7,GRID!$A$4:$A$14,0),MATCH(1,($U$2=GRID!$B$1:$BI$1)*(КАЛЕНДАРЬ!$AD19=GRID!$B$3:$BI$3), 0))*GRID!$B$66,
ROUNDUP(INDEX(GRID!$B$4:$BI$14,MATCH(S$7,GRID!$A$4:$A$14,0),MATCH(1,($U$2=GRID!$B$1:$BI$1)*(КАЛЕНДАРЬ!$AD19=GRID!$B$3:$BI$3),0))*GRID!$B$66*(1-GRID!$B$69),0))</f>
        <v>36244</v>
      </c>
      <c r="T230" s="48" cm="1">
        <f t="array" ref="T230">IF($I$2="Раннее бронирование",
INDEX(GRID!$B$17:$BI$27,MATCH(S$7,GRID!$A$17:$A$27,0),MATCH(1,($U$2=GRID!$B$1:$BI$1)*(КАЛЕНДАРЬ!$AD19=GRID!$B$3:$BI$3), 0))*GRID!$B$66,
ROUNDUP(INDEX(GRID!$B$17:$BI$27,MATCH(S$7,GRID!$A$17:$A$27,0),MATCH(1,($U$2=GRID!$B$1:$BI$1)*(КАЛЕНДАРЬ!$AD19=GRID!$B$3:$BI$3), 0))*GRID!$B$66*(1-GRID!$B$69),0))</f>
        <v>37944</v>
      </c>
      <c r="U230" s="47" cm="1">
        <f t="array" ref="U230">IF($I$2="Раннее бронирование",
INDEX(GRID!$B$4:$BI$14,MATCH(U$7,GRID!$A$4:$A$14,0),MATCH(1,($U$2=GRID!$B$1:$BI$1)*(КАЛЕНДАРЬ!$AD19=GRID!$B$3:$BI$3), 0))*GRID!$B$66,
ROUNDUP(INDEX(GRID!$B$4:$BI$14,MATCH(U$7,GRID!$A$4:$A$14,0),MATCH(1,($U$2=GRID!$B$1:$BI$1)*(КАЛЕНДАРЬ!$AD19=GRID!$B$3:$BI$3),0))*GRID!$B$66*(1-GRID!$B$69),0))</f>
        <v>41480</v>
      </c>
      <c r="V230" s="48" cm="1">
        <f t="array" ref="V230">IF($I$2="Раннее бронирование",
INDEX(GRID!$B$17:$BI$27,MATCH(U$7,GRID!$A$17:$A$27,0),MATCH(1,($U$2=GRID!$B$1:$BI$1)*(КАЛЕНДАРЬ!$AD19=GRID!$B$3:$BI$3), 0))*GRID!$B$66,
ROUNDUP(INDEX(GRID!$B$17:$BI$27,MATCH(U$7,GRID!$A$17:$A$27,0),MATCH(1,($U$2=GRID!$B$1:$BI$1)*(КАЛЕНДАРЬ!$AD19=GRID!$B$3:$BI$3), 0))*GRID!$B$66*(1-GRID!$B$69),0))</f>
        <v>43180</v>
      </c>
      <c r="W230" s="47" cm="1">
        <f t="array" ref="W230">IF($I$2="Раннее бронирование",
INDEX(GRID!$B$4:$BI$14,MATCH(W$7,GRID!$A$4:$A$14,0),MATCH(1,($U$2=GRID!$B$1:$BI$1)*(КАЛЕНДАРЬ!$AD19=GRID!$B$3:$BI$3), 0))*GRID!$B$66,
ROUNDUP(INDEX(GRID!$B$4:$BI$14,MATCH(W$7,GRID!$A$4:$A$14,0),MATCH(1,($U$2=GRID!$B$1:$BI$1)*(КАЛЕНДАРЬ!$AD19=GRID!$B$3:$BI$3),0))*GRID!$B$66*(1-GRID!$B$69),0))</f>
        <v>163880</v>
      </c>
      <c r="X230" s="48" cm="1">
        <f t="array" ref="X230">IF($I$2="Раннее бронирование",
INDEX(GRID!$B$17:$BI$27,MATCH(W$7,GRID!$A$17:$A$27,0),MATCH(1,($U$2=GRID!$B$1:$BI$1)*(КАЛЕНДАРЬ!$AD19=GRID!$B$3:$BI$3), 0))*GRID!$B$66,
ROUNDUP(INDEX(GRID!$B$17:$BI$27,MATCH(W$7,GRID!$A$17:$A$27,0),MATCH(1,($U$2=GRID!$B$1:$BI$1)*(КАЛЕНДАРЬ!$AD19=GRID!$B$3:$BI$3), 0))*GRID!$B$66*(1-GRID!$B$69),0))</f>
        <v>165580</v>
      </c>
    </row>
    <row r="231" spans="1:24" hidden="1" x14ac:dyDescent="0.2">
      <c r="A231" s="117" t="s">
        <v>47</v>
      </c>
      <c r="B231" s="117">
        <v>17</v>
      </c>
      <c r="C231" s="47" cm="1">
        <f t="array" ref="C231">IF($I$2="Раннее бронирование",
INDEX(GRID!$B$4:$BI$14,MATCH(C$7,GRID!$A$4:$A$14,0),MATCH(1,($U$2=GRID!$B$1:$BI$1)*(КАЛЕНДАРЬ!$AD20=GRID!$B$3:$BI$3), 0))*GRID!$B$66,
ROUNDUP(INDEX(GRID!$B$4:$BI$14,MATCH(C$7,GRID!$A$4:$A$14,0),MATCH(1,($U$2=GRID!$B$1:$BI$1)*(КАЛЕНДАРЬ!$AD20=GRID!$B$3:$BI$3),0))*GRID!$B$66*(1-GRID!$B$69),0))</f>
        <v>13600</v>
      </c>
      <c r="D231" s="48" cm="1">
        <f t="array" ref="D231">IF($I$2="Раннее бронирование",
INDEX(GRID!$B$17:$BI$27,MATCH(C$7,GRID!$A$17:$A$27,0),MATCH(1,($U$2=GRID!$B$1:$BI$1)*(КАЛЕНДАРЬ!$AD20=GRID!$B$3:$BI$3), 0))*GRID!$B$66,
ROUNDUP(INDEX(GRID!$B$17:$BI$27,MATCH(C$7,GRID!$A$17:$A$27,0),MATCH(1,($U$2=GRID!$B$1:$BI$1)*(КАЛЕНДАРЬ!$AD20=GRID!$B$3:$BI$3), 0))*GRID!$B$66*(1-GRID!$B$69),0))</f>
        <v>15300</v>
      </c>
      <c r="E231" s="47" cm="1">
        <f t="array" ref="E231">IF($I$2="Раннее бронирование",
INDEX(GRID!$B$4:$BI$14,MATCH(E$7,GRID!$A$4:$A$14,0),MATCH(1,($U$2=GRID!$B$1:$BI$1)*(КАЛЕНДАРЬ!$AD20=GRID!$B$3:$BI$3), 0))*GRID!$B$66,
ROUNDUP(INDEX(GRID!$B$4:$BI$14,MATCH(E$7,GRID!$A$4:$A$14,0),MATCH(1,($U$2=GRID!$B$1:$BI$1)*(КАЛЕНДАРЬ!$AD20=GRID!$B$3:$BI$3),0))*GRID!$B$66*(1-GRID!$B$69),0))</f>
        <v>14960</v>
      </c>
      <c r="F231" s="48" cm="1">
        <f t="array" ref="F231">IF($I$2="Раннее бронирование",
INDEX(GRID!$B$17:$BI$27,MATCH(E$7,GRID!$A$17:$A$27,0),MATCH(1,($U$2=GRID!$B$1:$BI$1)*(КАЛЕНДАРЬ!$AD20=GRID!$B$3:$BI$3), 0))*GRID!$B$66,
ROUNDUP(INDEX(GRID!$B$17:$BI$27,MATCH(E$7,GRID!$A$17:$A$27,0),MATCH(1,($U$2=GRID!$B$1:$BI$1)*(КАЛЕНДАРЬ!$AD20=GRID!$B$3:$BI$3), 0))*GRID!$B$66*(1-GRID!$B$69),0))</f>
        <v>16660</v>
      </c>
      <c r="G231" s="47" cm="1">
        <f t="array" ref="G231">IF($I$2="Раннее бронирование",
INDEX(GRID!$B$4:$BI$14,MATCH(G$7,GRID!$A$4:$A$14,0),MATCH(1,($U$2=GRID!$B$1:$BI$1)*(КАЛЕНДАРЬ!$AD20=GRID!$B$3:$BI$3), 0))*GRID!$B$66,
ROUNDUP(INDEX(GRID!$B$4:$BI$14,MATCH(G$7,GRID!$A$4:$A$14,0),MATCH(1,($U$2=GRID!$B$1:$BI$1)*(КАЛЕНДАРЬ!$AD20=GRID!$B$3:$BI$3),0))*GRID!$B$66*(1-GRID!$B$69),0))</f>
        <v>16456</v>
      </c>
      <c r="H231" s="48" cm="1">
        <f t="array" ref="H231">IF($I$2="Раннее бронирование",
INDEX(GRID!$B$17:$BI$27,MATCH(G$7,GRID!$A$17:$A$27,0),MATCH(1,($U$2=GRID!$B$1:$BI$1)*(КАЛЕНДАРЬ!$AD20=GRID!$B$3:$BI$3), 0))*GRID!$B$66,
ROUNDUP(INDEX(GRID!$B$17:$BI$27,MATCH(G$7,GRID!$A$17:$A$27,0),MATCH(1,($U$2=GRID!$B$1:$BI$1)*(КАЛЕНДАРЬ!$AD20=GRID!$B$3:$BI$3), 0))*GRID!$B$66*(1-GRID!$B$69),0))</f>
        <v>18156</v>
      </c>
      <c r="I231" s="47" cm="1">
        <f t="array" ref="I231">IF($I$2="Раннее бронирование",
INDEX(GRID!$B$4:$BI$14,MATCH(I$7,GRID!$A$4:$A$14,0),MATCH(1,($U$2=GRID!$B$1:$BI$1)*(КАЛЕНДАРЬ!$AD20=GRID!$B$3:$BI$3), 0))*GRID!$B$66,
ROUNDUP(INDEX(GRID!$B$4:$BI$14,MATCH(I$7,GRID!$A$4:$A$14,0),MATCH(1,($U$2=GRID!$B$1:$BI$1)*(КАЛЕНДАРЬ!$AD20=GRID!$B$3:$BI$3),0))*GRID!$B$66*(1-GRID!$B$69),0))</f>
        <v>18088</v>
      </c>
      <c r="J231" s="48" cm="1">
        <f t="array" ref="J231">IF($I$2="Раннее бронирование",
INDEX(GRID!$B$17:$BI$27,MATCH(I$7,GRID!$A$17:$A$27,0),MATCH(1,($U$2=GRID!$B$1:$BI$1)*(КАЛЕНДАРЬ!$AD20=GRID!$B$3:$BI$3), 0))*GRID!$B$66,
ROUNDUP(INDEX(GRID!$B$17:$BI$27,MATCH(I$7,GRID!$A$17:$A$27,0),MATCH(1,($U$2=GRID!$B$1:$BI$1)*(КАЛЕНДАРЬ!$AD20=GRID!$B$3:$BI$3), 0))*GRID!$B$66*(1-GRID!$B$69),0))</f>
        <v>19788</v>
      </c>
      <c r="K231" s="47" cm="1">
        <f t="array" ref="K231">IF($I$2="Раннее бронирование",
INDEX(GRID!$B$4:$BI$14,MATCH(K$7,GRID!$A$4:$A$14,0),MATCH(1,($U$2=GRID!$B$1:$BI$1)*(КАЛЕНДАРЬ!$AD20=GRID!$B$3:$BI$3), 0))*GRID!$B$66,
ROUNDUP(INDEX(GRID!$B$4:$BI$14,MATCH(K$7,GRID!$A$4:$A$14,0),MATCH(1,($U$2=GRID!$B$1:$BI$1)*(КАЛЕНДАРЬ!$AD20=GRID!$B$3:$BI$3),0))*GRID!$B$66*(1-GRID!$B$69),0))</f>
        <v>19924</v>
      </c>
      <c r="L231" s="48" cm="1">
        <f t="array" ref="L231">IF($I$2="Раннее бронирование",
INDEX(GRID!$B$17:$BI$27,MATCH(K$7,GRID!$A$17:$A$27,0),MATCH(1,($U$2=GRID!$B$1:$BI$1)*(КАЛЕНДАРЬ!$AD20=GRID!$B$3:$BI$3), 0))*GRID!$B$66,
ROUNDUP(INDEX(GRID!$B$17:$BI$27,MATCH(K$7,GRID!$A$17:$A$27,0),MATCH(1,($U$2=GRID!$B$1:$BI$1)*(КАЛЕНДАРЬ!$AD20=GRID!$B$3:$BI$3), 0))*GRID!$B$66*(1-GRID!$B$69),0))</f>
        <v>21624</v>
      </c>
      <c r="M231" s="47" cm="1">
        <f t="array" ref="M231">IF($I$2="Раннее бронирование",
INDEX(GRID!$B$4:$BI$14,MATCH(M$7,GRID!$A$4:$A$14,0),MATCH(1,($U$2=GRID!$B$1:$BI$1)*(КАЛЕНДАРЬ!$AD20=GRID!$B$3:$BI$3), 0))*GRID!$B$66,
ROUNDUP(INDEX(GRID!$B$4:$BI$14,MATCH(M$7,GRID!$A$4:$A$14,0),MATCH(1,($U$2=GRID!$B$1:$BI$1)*(КАЛЕНДАРЬ!$AD20=GRID!$B$3:$BI$3),0))*GRID!$B$66*(1-GRID!$B$69),0))</f>
        <v>21964</v>
      </c>
      <c r="N231" s="48" cm="1">
        <f t="array" ref="N231">IF($I$2="Раннее бронирование",
INDEX(GRID!$B$17:$BI$27,MATCH(M$7,GRID!$A$17:$A$27,0),MATCH(1,($U$2=GRID!$B$1:$BI$1)*(КАЛЕНДАРЬ!$AD20=GRID!$B$3:$BI$3), 0))*GRID!$B$66,
ROUNDUP(INDEX(GRID!$B$17:$BI$27,MATCH(M$7,GRID!$A$17:$A$27,0),MATCH(1,($U$2=GRID!$B$1:$BI$1)*(КАЛЕНДАРЬ!$AD20=GRID!$B$3:$BI$3), 0))*GRID!$B$66*(1-GRID!$B$69),0))</f>
        <v>23664</v>
      </c>
      <c r="O231" s="47" cm="1">
        <f t="array" ref="O231">IF($I$2="Раннее бронирование",
INDEX(GRID!$B$4:$BI$14,MATCH(O$7,GRID!$A$4:$A$14,0),MATCH(1,($U$2=GRID!$B$1:$BI$1)*(КАЛЕНДАРЬ!$AD20=GRID!$B$3:$BI$3), 0))*GRID!$B$66,
ROUNDUP(INDEX(GRID!$B$4:$BI$14,MATCH(O$7,GRID!$A$4:$A$14,0),MATCH(1,($U$2=GRID!$B$1:$BI$1)*(КАЛЕНДАРЬ!$AD20=GRID!$B$3:$BI$3),0))*GRID!$B$66*(1-GRID!$B$69),0))</f>
        <v>26656</v>
      </c>
      <c r="P231" s="48" cm="1">
        <f t="array" ref="P231">IF($I$2="Раннее бронирование",
INDEX(GRID!$B$17:$BI$27,MATCH(O$7,GRID!$A$17:$A$27,0),MATCH(1,($U$2=GRID!$B$1:$BI$1)*(КАЛЕНДАРЬ!$AD20=GRID!$B$3:$BI$3), 0))*GRID!$B$66,
ROUNDUP(INDEX(GRID!$B$17:$BI$27,MATCH(O$7,GRID!$A$17:$A$27,0),MATCH(1,($U$2=GRID!$B$1:$BI$1)*(КАЛЕНДАРЬ!$AD20=GRID!$B$3:$BI$3), 0))*GRID!$B$66*(1-GRID!$B$69),0))</f>
        <v>28356</v>
      </c>
      <c r="Q231" s="47" cm="1">
        <f t="array" ref="Q231">IF($I$2="Раннее бронирование",
INDEX(GRID!$B$4:$BI$14,MATCH(Q$7,GRID!$A$4:$A$14,0),MATCH(1,($U$2=GRID!$B$1:$BI$1)*(КАЛЕНДАРЬ!$AD20=GRID!$B$3:$BI$3), 0))*GRID!$B$66,
ROUNDUP(INDEX(GRID!$B$4:$BI$14,MATCH(Q$7,GRID!$A$4:$A$14,0),MATCH(1,($U$2=GRID!$B$1:$BI$1)*(КАЛЕНДАРЬ!$AD20=GRID!$B$3:$BI$3),0))*GRID!$B$66*(1-GRID!$B$69),0))</f>
        <v>29920</v>
      </c>
      <c r="R231" s="48" cm="1">
        <f t="array" ref="R231">IF($I$2="Раннее бронирование",
INDEX(GRID!$B$17:$BI$27,MATCH(Q$7,GRID!$A$17:$A$27,0),MATCH(1,($U$2=GRID!$B$1:$BI$1)*(КАЛЕНДАРЬ!$AD20=GRID!$B$3:$BI$3), 0))*GRID!$B$66,
ROUNDUP(INDEX(GRID!$B$17:$BI$27,MATCH(Q$7,GRID!$A$17:$A$27,0),MATCH(1,($U$2=GRID!$B$1:$BI$1)*(КАЛЕНДАРЬ!$AD20=GRID!$B$3:$BI$3), 0))*GRID!$B$66*(1-GRID!$B$69),0))</f>
        <v>31620</v>
      </c>
      <c r="S231" s="47" cm="1">
        <f t="array" ref="S231">IF($I$2="Раннее бронирование",
INDEX(GRID!$B$4:$BI$14,MATCH(S$7,GRID!$A$4:$A$14,0),MATCH(1,($U$2=GRID!$B$1:$BI$1)*(КАЛЕНДАРЬ!$AD20=GRID!$B$3:$BI$3), 0))*GRID!$B$66,
ROUNDUP(INDEX(GRID!$B$4:$BI$14,MATCH(S$7,GRID!$A$4:$A$14,0),MATCH(1,($U$2=GRID!$B$1:$BI$1)*(КАЛЕНДАРЬ!$AD20=GRID!$B$3:$BI$3),0))*GRID!$B$66*(1-GRID!$B$69),0))</f>
        <v>36244</v>
      </c>
      <c r="T231" s="48" cm="1">
        <f t="array" ref="T231">IF($I$2="Раннее бронирование",
INDEX(GRID!$B$17:$BI$27,MATCH(S$7,GRID!$A$17:$A$27,0),MATCH(1,($U$2=GRID!$B$1:$BI$1)*(КАЛЕНДАРЬ!$AD20=GRID!$B$3:$BI$3), 0))*GRID!$B$66,
ROUNDUP(INDEX(GRID!$B$17:$BI$27,MATCH(S$7,GRID!$A$17:$A$27,0),MATCH(1,($U$2=GRID!$B$1:$BI$1)*(КАЛЕНДАРЬ!$AD20=GRID!$B$3:$BI$3), 0))*GRID!$B$66*(1-GRID!$B$69),0))</f>
        <v>37944</v>
      </c>
      <c r="U231" s="47" cm="1">
        <f t="array" ref="U231">IF($I$2="Раннее бронирование",
INDEX(GRID!$B$4:$BI$14,MATCH(U$7,GRID!$A$4:$A$14,0),MATCH(1,($U$2=GRID!$B$1:$BI$1)*(КАЛЕНДАРЬ!$AD20=GRID!$B$3:$BI$3), 0))*GRID!$B$66,
ROUNDUP(INDEX(GRID!$B$4:$BI$14,MATCH(U$7,GRID!$A$4:$A$14,0),MATCH(1,($U$2=GRID!$B$1:$BI$1)*(КАЛЕНДАРЬ!$AD20=GRID!$B$3:$BI$3),0))*GRID!$B$66*(1-GRID!$B$69),0))</f>
        <v>41480</v>
      </c>
      <c r="V231" s="48" cm="1">
        <f t="array" ref="V231">IF($I$2="Раннее бронирование",
INDEX(GRID!$B$17:$BI$27,MATCH(U$7,GRID!$A$17:$A$27,0),MATCH(1,($U$2=GRID!$B$1:$BI$1)*(КАЛЕНДАРЬ!$AD20=GRID!$B$3:$BI$3), 0))*GRID!$B$66,
ROUNDUP(INDEX(GRID!$B$17:$BI$27,MATCH(U$7,GRID!$A$17:$A$27,0),MATCH(1,($U$2=GRID!$B$1:$BI$1)*(КАЛЕНДАРЬ!$AD20=GRID!$B$3:$BI$3), 0))*GRID!$B$66*(1-GRID!$B$69),0))</f>
        <v>43180</v>
      </c>
      <c r="W231" s="47" cm="1">
        <f t="array" ref="W231">IF($I$2="Раннее бронирование",
INDEX(GRID!$B$4:$BI$14,MATCH(W$7,GRID!$A$4:$A$14,0),MATCH(1,($U$2=GRID!$B$1:$BI$1)*(КАЛЕНДАРЬ!$AD20=GRID!$B$3:$BI$3), 0))*GRID!$B$66,
ROUNDUP(INDEX(GRID!$B$4:$BI$14,MATCH(W$7,GRID!$A$4:$A$14,0),MATCH(1,($U$2=GRID!$B$1:$BI$1)*(КАЛЕНДАРЬ!$AD20=GRID!$B$3:$BI$3),0))*GRID!$B$66*(1-GRID!$B$69),0))</f>
        <v>163880</v>
      </c>
      <c r="X231" s="48" cm="1">
        <f t="array" ref="X231">IF($I$2="Раннее бронирование",
INDEX(GRID!$B$17:$BI$27,MATCH(W$7,GRID!$A$17:$A$27,0),MATCH(1,($U$2=GRID!$B$1:$BI$1)*(КАЛЕНДАРЬ!$AD20=GRID!$B$3:$BI$3), 0))*GRID!$B$66,
ROUNDUP(INDEX(GRID!$B$17:$BI$27,MATCH(W$7,GRID!$A$17:$A$27,0),MATCH(1,($U$2=GRID!$B$1:$BI$1)*(КАЛЕНДАРЬ!$AD20=GRID!$B$3:$BI$3), 0))*GRID!$B$66*(1-GRID!$B$69),0))</f>
        <v>165580</v>
      </c>
    </row>
    <row r="232" spans="1:24" hidden="1" x14ac:dyDescent="0.2">
      <c r="A232" s="117" t="s">
        <v>48</v>
      </c>
      <c r="B232" s="117">
        <v>18</v>
      </c>
      <c r="C232" s="47" cm="1">
        <f t="array" ref="C232">IF($I$2="Раннее бронирование",
INDEX(GRID!$B$4:$BI$14,MATCH(C$7,GRID!$A$4:$A$14,0),MATCH(1,($U$2=GRID!$B$1:$BI$1)*(КАЛЕНДАРЬ!$AD21=GRID!$B$3:$BI$3), 0))*GRID!$B$66,
ROUNDUP(INDEX(GRID!$B$4:$BI$14,MATCH(C$7,GRID!$A$4:$A$14,0),MATCH(1,($U$2=GRID!$B$1:$BI$1)*(КАЛЕНДАРЬ!$AD21=GRID!$B$3:$BI$3),0))*GRID!$B$66*(1-GRID!$B$69),0))</f>
        <v>13600</v>
      </c>
      <c r="D232" s="48" cm="1">
        <f t="array" ref="D232">IF($I$2="Раннее бронирование",
INDEX(GRID!$B$17:$BI$27,MATCH(C$7,GRID!$A$17:$A$27,0),MATCH(1,($U$2=GRID!$B$1:$BI$1)*(КАЛЕНДАРЬ!$AD21=GRID!$B$3:$BI$3), 0))*GRID!$B$66,
ROUNDUP(INDEX(GRID!$B$17:$BI$27,MATCH(C$7,GRID!$A$17:$A$27,0),MATCH(1,($U$2=GRID!$B$1:$BI$1)*(КАЛЕНДАРЬ!$AD21=GRID!$B$3:$BI$3), 0))*GRID!$B$66*(1-GRID!$B$69),0))</f>
        <v>15300</v>
      </c>
      <c r="E232" s="47" cm="1">
        <f t="array" ref="E232">IF($I$2="Раннее бронирование",
INDEX(GRID!$B$4:$BI$14,MATCH(E$7,GRID!$A$4:$A$14,0),MATCH(1,($U$2=GRID!$B$1:$BI$1)*(КАЛЕНДАРЬ!$AD21=GRID!$B$3:$BI$3), 0))*GRID!$B$66,
ROUNDUP(INDEX(GRID!$B$4:$BI$14,MATCH(E$7,GRID!$A$4:$A$14,0),MATCH(1,($U$2=GRID!$B$1:$BI$1)*(КАЛЕНДАРЬ!$AD21=GRID!$B$3:$BI$3),0))*GRID!$B$66*(1-GRID!$B$69),0))</f>
        <v>14960</v>
      </c>
      <c r="F232" s="48" cm="1">
        <f t="array" ref="F232">IF($I$2="Раннее бронирование",
INDEX(GRID!$B$17:$BI$27,MATCH(E$7,GRID!$A$17:$A$27,0),MATCH(1,($U$2=GRID!$B$1:$BI$1)*(КАЛЕНДАРЬ!$AD21=GRID!$B$3:$BI$3), 0))*GRID!$B$66,
ROUNDUP(INDEX(GRID!$B$17:$BI$27,MATCH(E$7,GRID!$A$17:$A$27,0),MATCH(1,($U$2=GRID!$B$1:$BI$1)*(КАЛЕНДАРЬ!$AD21=GRID!$B$3:$BI$3), 0))*GRID!$B$66*(1-GRID!$B$69),0))</f>
        <v>16660</v>
      </c>
      <c r="G232" s="47" cm="1">
        <f t="array" ref="G232">IF($I$2="Раннее бронирование",
INDEX(GRID!$B$4:$BI$14,MATCH(G$7,GRID!$A$4:$A$14,0),MATCH(1,($U$2=GRID!$B$1:$BI$1)*(КАЛЕНДАРЬ!$AD21=GRID!$B$3:$BI$3), 0))*GRID!$B$66,
ROUNDUP(INDEX(GRID!$B$4:$BI$14,MATCH(G$7,GRID!$A$4:$A$14,0),MATCH(1,($U$2=GRID!$B$1:$BI$1)*(КАЛЕНДАРЬ!$AD21=GRID!$B$3:$BI$3),0))*GRID!$B$66*(1-GRID!$B$69),0))</f>
        <v>16456</v>
      </c>
      <c r="H232" s="48" cm="1">
        <f t="array" ref="H232">IF($I$2="Раннее бронирование",
INDEX(GRID!$B$17:$BI$27,MATCH(G$7,GRID!$A$17:$A$27,0),MATCH(1,($U$2=GRID!$B$1:$BI$1)*(КАЛЕНДАРЬ!$AD21=GRID!$B$3:$BI$3), 0))*GRID!$B$66,
ROUNDUP(INDEX(GRID!$B$17:$BI$27,MATCH(G$7,GRID!$A$17:$A$27,0),MATCH(1,($U$2=GRID!$B$1:$BI$1)*(КАЛЕНДАРЬ!$AD21=GRID!$B$3:$BI$3), 0))*GRID!$B$66*(1-GRID!$B$69),0))</f>
        <v>18156</v>
      </c>
      <c r="I232" s="47" cm="1">
        <f t="array" ref="I232">IF($I$2="Раннее бронирование",
INDEX(GRID!$B$4:$BI$14,MATCH(I$7,GRID!$A$4:$A$14,0),MATCH(1,($U$2=GRID!$B$1:$BI$1)*(КАЛЕНДАРЬ!$AD21=GRID!$B$3:$BI$3), 0))*GRID!$B$66,
ROUNDUP(INDEX(GRID!$B$4:$BI$14,MATCH(I$7,GRID!$A$4:$A$14,0),MATCH(1,($U$2=GRID!$B$1:$BI$1)*(КАЛЕНДАРЬ!$AD21=GRID!$B$3:$BI$3),0))*GRID!$B$66*(1-GRID!$B$69),0))</f>
        <v>18088</v>
      </c>
      <c r="J232" s="48" cm="1">
        <f t="array" ref="J232">IF($I$2="Раннее бронирование",
INDEX(GRID!$B$17:$BI$27,MATCH(I$7,GRID!$A$17:$A$27,0),MATCH(1,($U$2=GRID!$B$1:$BI$1)*(КАЛЕНДАРЬ!$AD21=GRID!$B$3:$BI$3), 0))*GRID!$B$66,
ROUNDUP(INDEX(GRID!$B$17:$BI$27,MATCH(I$7,GRID!$A$17:$A$27,0),MATCH(1,($U$2=GRID!$B$1:$BI$1)*(КАЛЕНДАРЬ!$AD21=GRID!$B$3:$BI$3), 0))*GRID!$B$66*(1-GRID!$B$69),0))</f>
        <v>19788</v>
      </c>
      <c r="K232" s="47" cm="1">
        <f t="array" ref="K232">IF($I$2="Раннее бронирование",
INDEX(GRID!$B$4:$BI$14,MATCH(K$7,GRID!$A$4:$A$14,0),MATCH(1,($U$2=GRID!$B$1:$BI$1)*(КАЛЕНДАРЬ!$AD21=GRID!$B$3:$BI$3), 0))*GRID!$B$66,
ROUNDUP(INDEX(GRID!$B$4:$BI$14,MATCH(K$7,GRID!$A$4:$A$14,0),MATCH(1,($U$2=GRID!$B$1:$BI$1)*(КАЛЕНДАРЬ!$AD21=GRID!$B$3:$BI$3),0))*GRID!$B$66*(1-GRID!$B$69),0))</f>
        <v>19924</v>
      </c>
      <c r="L232" s="48" cm="1">
        <f t="array" ref="L232">IF($I$2="Раннее бронирование",
INDEX(GRID!$B$17:$BI$27,MATCH(K$7,GRID!$A$17:$A$27,0),MATCH(1,($U$2=GRID!$B$1:$BI$1)*(КАЛЕНДАРЬ!$AD21=GRID!$B$3:$BI$3), 0))*GRID!$B$66,
ROUNDUP(INDEX(GRID!$B$17:$BI$27,MATCH(K$7,GRID!$A$17:$A$27,0),MATCH(1,($U$2=GRID!$B$1:$BI$1)*(КАЛЕНДАРЬ!$AD21=GRID!$B$3:$BI$3), 0))*GRID!$B$66*(1-GRID!$B$69),0))</f>
        <v>21624</v>
      </c>
      <c r="M232" s="47" cm="1">
        <f t="array" ref="M232">IF($I$2="Раннее бронирование",
INDEX(GRID!$B$4:$BI$14,MATCH(M$7,GRID!$A$4:$A$14,0),MATCH(1,($U$2=GRID!$B$1:$BI$1)*(КАЛЕНДАРЬ!$AD21=GRID!$B$3:$BI$3), 0))*GRID!$B$66,
ROUNDUP(INDEX(GRID!$B$4:$BI$14,MATCH(M$7,GRID!$A$4:$A$14,0),MATCH(1,($U$2=GRID!$B$1:$BI$1)*(КАЛЕНДАРЬ!$AD21=GRID!$B$3:$BI$3),0))*GRID!$B$66*(1-GRID!$B$69),0))</f>
        <v>21964</v>
      </c>
      <c r="N232" s="48" cm="1">
        <f t="array" ref="N232">IF($I$2="Раннее бронирование",
INDEX(GRID!$B$17:$BI$27,MATCH(M$7,GRID!$A$17:$A$27,0),MATCH(1,($U$2=GRID!$B$1:$BI$1)*(КАЛЕНДАРЬ!$AD21=GRID!$B$3:$BI$3), 0))*GRID!$B$66,
ROUNDUP(INDEX(GRID!$B$17:$BI$27,MATCH(M$7,GRID!$A$17:$A$27,0),MATCH(1,($U$2=GRID!$B$1:$BI$1)*(КАЛЕНДАРЬ!$AD21=GRID!$B$3:$BI$3), 0))*GRID!$B$66*(1-GRID!$B$69),0))</f>
        <v>23664</v>
      </c>
      <c r="O232" s="47" cm="1">
        <f t="array" ref="O232">IF($I$2="Раннее бронирование",
INDEX(GRID!$B$4:$BI$14,MATCH(O$7,GRID!$A$4:$A$14,0),MATCH(1,($U$2=GRID!$B$1:$BI$1)*(КАЛЕНДАРЬ!$AD21=GRID!$B$3:$BI$3), 0))*GRID!$B$66,
ROUNDUP(INDEX(GRID!$B$4:$BI$14,MATCH(O$7,GRID!$A$4:$A$14,0),MATCH(1,($U$2=GRID!$B$1:$BI$1)*(КАЛЕНДАРЬ!$AD21=GRID!$B$3:$BI$3),0))*GRID!$B$66*(1-GRID!$B$69),0))</f>
        <v>26656</v>
      </c>
      <c r="P232" s="48" cm="1">
        <f t="array" ref="P232">IF($I$2="Раннее бронирование",
INDEX(GRID!$B$17:$BI$27,MATCH(O$7,GRID!$A$17:$A$27,0),MATCH(1,($U$2=GRID!$B$1:$BI$1)*(КАЛЕНДАРЬ!$AD21=GRID!$B$3:$BI$3), 0))*GRID!$B$66,
ROUNDUP(INDEX(GRID!$B$17:$BI$27,MATCH(O$7,GRID!$A$17:$A$27,0),MATCH(1,($U$2=GRID!$B$1:$BI$1)*(КАЛЕНДАРЬ!$AD21=GRID!$B$3:$BI$3), 0))*GRID!$B$66*(1-GRID!$B$69),0))</f>
        <v>28356</v>
      </c>
      <c r="Q232" s="47" cm="1">
        <f t="array" ref="Q232">IF($I$2="Раннее бронирование",
INDEX(GRID!$B$4:$BI$14,MATCH(Q$7,GRID!$A$4:$A$14,0),MATCH(1,($U$2=GRID!$B$1:$BI$1)*(КАЛЕНДАРЬ!$AD21=GRID!$B$3:$BI$3), 0))*GRID!$B$66,
ROUNDUP(INDEX(GRID!$B$4:$BI$14,MATCH(Q$7,GRID!$A$4:$A$14,0),MATCH(1,($U$2=GRID!$B$1:$BI$1)*(КАЛЕНДАРЬ!$AD21=GRID!$B$3:$BI$3),0))*GRID!$B$66*(1-GRID!$B$69),0))</f>
        <v>29920</v>
      </c>
      <c r="R232" s="48" cm="1">
        <f t="array" ref="R232">IF($I$2="Раннее бронирование",
INDEX(GRID!$B$17:$BI$27,MATCH(Q$7,GRID!$A$17:$A$27,0),MATCH(1,($U$2=GRID!$B$1:$BI$1)*(КАЛЕНДАРЬ!$AD21=GRID!$B$3:$BI$3), 0))*GRID!$B$66,
ROUNDUP(INDEX(GRID!$B$17:$BI$27,MATCH(Q$7,GRID!$A$17:$A$27,0),MATCH(1,($U$2=GRID!$B$1:$BI$1)*(КАЛЕНДАРЬ!$AD21=GRID!$B$3:$BI$3), 0))*GRID!$B$66*(1-GRID!$B$69),0))</f>
        <v>31620</v>
      </c>
      <c r="S232" s="47" cm="1">
        <f t="array" ref="S232">IF($I$2="Раннее бронирование",
INDEX(GRID!$B$4:$BI$14,MATCH(S$7,GRID!$A$4:$A$14,0),MATCH(1,($U$2=GRID!$B$1:$BI$1)*(КАЛЕНДАРЬ!$AD21=GRID!$B$3:$BI$3), 0))*GRID!$B$66,
ROUNDUP(INDEX(GRID!$B$4:$BI$14,MATCH(S$7,GRID!$A$4:$A$14,0),MATCH(1,($U$2=GRID!$B$1:$BI$1)*(КАЛЕНДАРЬ!$AD21=GRID!$B$3:$BI$3),0))*GRID!$B$66*(1-GRID!$B$69),0))</f>
        <v>36244</v>
      </c>
      <c r="T232" s="48" cm="1">
        <f t="array" ref="T232">IF($I$2="Раннее бронирование",
INDEX(GRID!$B$17:$BI$27,MATCH(S$7,GRID!$A$17:$A$27,0),MATCH(1,($U$2=GRID!$B$1:$BI$1)*(КАЛЕНДАРЬ!$AD21=GRID!$B$3:$BI$3), 0))*GRID!$B$66,
ROUNDUP(INDEX(GRID!$B$17:$BI$27,MATCH(S$7,GRID!$A$17:$A$27,0),MATCH(1,($U$2=GRID!$B$1:$BI$1)*(КАЛЕНДАРЬ!$AD21=GRID!$B$3:$BI$3), 0))*GRID!$B$66*(1-GRID!$B$69),0))</f>
        <v>37944</v>
      </c>
      <c r="U232" s="47" cm="1">
        <f t="array" ref="U232">IF($I$2="Раннее бронирование",
INDEX(GRID!$B$4:$BI$14,MATCH(U$7,GRID!$A$4:$A$14,0),MATCH(1,($U$2=GRID!$B$1:$BI$1)*(КАЛЕНДАРЬ!$AD21=GRID!$B$3:$BI$3), 0))*GRID!$B$66,
ROUNDUP(INDEX(GRID!$B$4:$BI$14,MATCH(U$7,GRID!$A$4:$A$14,0),MATCH(1,($U$2=GRID!$B$1:$BI$1)*(КАЛЕНДАРЬ!$AD21=GRID!$B$3:$BI$3),0))*GRID!$B$66*(1-GRID!$B$69),0))</f>
        <v>41480</v>
      </c>
      <c r="V232" s="48" cm="1">
        <f t="array" ref="V232">IF($I$2="Раннее бронирование",
INDEX(GRID!$B$17:$BI$27,MATCH(U$7,GRID!$A$17:$A$27,0),MATCH(1,($U$2=GRID!$B$1:$BI$1)*(КАЛЕНДАРЬ!$AD21=GRID!$B$3:$BI$3), 0))*GRID!$B$66,
ROUNDUP(INDEX(GRID!$B$17:$BI$27,MATCH(U$7,GRID!$A$17:$A$27,0),MATCH(1,($U$2=GRID!$B$1:$BI$1)*(КАЛЕНДАРЬ!$AD21=GRID!$B$3:$BI$3), 0))*GRID!$B$66*(1-GRID!$B$69),0))</f>
        <v>43180</v>
      </c>
      <c r="W232" s="47" cm="1">
        <f t="array" ref="W232">IF($I$2="Раннее бронирование",
INDEX(GRID!$B$4:$BI$14,MATCH(W$7,GRID!$A$4:$A$14,0),MATCH(1,($U$2=GRID!$B$1:$BI$1)*(КАЛЕНДАРЬ!$AD21=GRID!$B$3:$BI$3), 0))*GRID!$B$66,
ROUNDUP(INDEX(GRID!$B$4:$BI$14,MATCH(W$7,GRID!$A$4:$A$14,0),MATCH(1,($U$2=GRID!$B$1:$BI$1)*(КАЛЕНДАРЬ!$AD21=GRID!$B$3:$BI$3),0))*GRID!$B$66*(1-GRID!$B$69),0))</f>
        <v>163880</v>
      </c>
      <c r="X232" s="48" cm="1">
        <f t="array" ref="X232">IF($I$2="Раннее бронирование",
INDEX(GRID!$B$17:$BI$27,MATCH(W$7,GRID!$A$17:$A$27,0),MATCH(1,($U$2=GRID!$B$1:$BI$1)*(КАЛЕНДАРЬ!$AD21=GRID!$B$3:$BI$3), 0))*GRID!$B$66,
ROUNDUP(INDEX(GRID!$B$17:$BI$27,MATCH(W$7,GRID!$A$17:$A$27,0),MATCH(1,($U$2=GRID!$B$1:$BI$1)*(КАЛЕНДАРЬ!$AD21=GRID!$B$3:$BI$3), 0))*GRID!$B$66*(1-GRID!$B$69),0))</f>
        <v>165580</v>
      </c>
    </row>
    <row r="233" spans="1:24" hidden="1" x14ac:dyDescent="0.2">
      <c r="A233" s="117" t="s">
        <v>42</v>
      </c>
      <c r="B233" s="117">
        <v>19</v>
      </c>
      <c r="C233" s="47" cm="1">
        <f t="array" ref="C233">IF($I$2="Раннее бронирование",
INDEX(GRID!$B$4:$BI$14,MATCH(C$7,GRID!$A$4:$A$14,0),MATCH(1,($U$2=GRID!$B$1:$BI$1)*(КАЛЕНДАРЬ!$AD22=GRID!$B$3:$BI$3), 0))*GRID!$B$66,
ROUNDUP(INDEX(GRID!$B$4:$BI$14,MATCH(C$7,GRID!$A$4:$A$14,0),MATCH(1,($U$2=GRID!$B$1:$BI$1)*(КАЛЕНДАРЬ!$AD22=GRID!$B$3:$BI$3),0))*GRID!$B$66*(1-GRID!$B$69),0))</f>
        <v>12920</v>
      </c>
      <c r="D233" s="48" cm="1">
        <f t="array" ref="D233">IF($I$2="Раннее бронирование",
INDEX(GRID!$B$17:$BI$27,MATCH(C$7,GRID!$A$17:$A$27,0),MATCH(1,($U$2=GRID!$B$1:$BI$1)*(КАЛЕНДАРЬ!$AD22=GRID!$B$3:$BI$3), 0))*GRID!$B$66,
ROUNDUP(INDEX(GRID!$B$17:$BI$27,MATCH(C$7,GRID!$A$17:$A$27,0),MATCH(1,($U$2=GRID!$B$1:$BI$1)*(КАЛЕНДАРЬ!$AD22=GRID!$B$3:$BI$3), 0))*GRID!$B$66*(1-GRID!$B$69),0))</f>
        <v>14620</v>
      </c>
      <c r="E233" s="47" cm="1">
        <f t="array" ref="E233">IF($I$2="Раннее бронирование",
INDEX(GRID!$B$4:$BI$14,MATCH(E$7,GRID!$A$4:$A$14,0),MATCH(1,($U$2=GRID!$B$1:$BI$1)*(КАЛЕНДАРЬ!$AD22=GRID!$B$3:$BI$3), 0))*GRID!$B$66,
ROUNDUP(INDEX(GRID!$B$4:$BI$14,MATCH(E$7,GRID!$A$4:$A$14,0),MATCH(1,($U$2=GRID!$B$1:$BI$1)*(КАЛЕНДАРЬ!$AD22=GRID!$B$3:$BI$3),0))*GRID!$B$66*(1-GRID!$B$69),0))</f>
        <v>14212</v>
      </c>
      <c r="F233" s="48" cm="1">
        <f t="array" ref="F233">IF($I$2="Раннее бронирование",
INDEX(GRID!$B$17:$BI$27,MATCH(E$7,GRID!$A$17:$A$27,0),MATCH(1,($U$2=GRID!$B$1:$BI$1)*(КАЛЕНДАРЬ!$AD22=GRID!$B$3:$BI$3), 0))*GRID!$B$66,
ROUNDUP(INDEX(GRID!$B$17:$BI$27,MATCH(E$7,GRID!$A$17:$A$27,0),MATCH(1,($U$2=GRID!$B$1:$BI$1)*(КАЛЕНДАРЬ!$AD22=GRID!$B$3:$BI$3), 0))*GRID!$B$66*(1-GRID!$B$69),0))</f>
        <v>15912</v>
      </c>
      <c r="G233" s="47" cm="1">
        <f t="array" ref="G233">IF($I$2="Раннее бронирование",
INDEX(GRID!$B$4:$BI$14,MATCH(G$7,GRID!$A$4:$A$14,0),MATCH(1,($U$2=GRID!$B$1:$BI$1)*(КАЛЕНДАРЬ!$AD22=GRID!$B$3:$BI$3), 0))*GRID!$B$66,
ROUNDUP(INDEX(GRID!$B$4:$BI$14,MATCH(G$7,GRID!$A$4:$A$14,0),MATCH(1,($U$2=GRID!$B$1:$BI$1)*(КАЛЕНДАРЬ!$AD22=GRID!$B$3:$BI$3),0))*GRID!$B$66*(1-GRID!$B$69),0))</f>
        <v>15572</v>
      </c>
      <c r="H233" s="48" cm="1">
        <f t="array" ref="H233">IF($I$2="Раннее бронирование",
INDEX(GRID!$B$17:$BI$27,MATCH(G$7,GRID!$A$17:$A$27,0),MATCH(1,($U$2=GRID!$B$1:$BI$1)*(КАЛЕНДАРЬ!$AD22=GRID!$B$3:$BI$3), 0))*GRID!$B$66,
ROUNDUP(INDEX(GRID!$B$17:$BI$27,MATCH(G$7,GRID!$A$17:$A$27,0),MATCH(1,($U$2=GRID!$B$1:$BI$1)*(КАЛЕНДАРЬ!$AD22=GRID!$B$3:$BI$3), 0))*GRID!$B$66*(1-GRID!$B$69),0))</f>
        <v>17272</v>
      </c>
      <c r="I233" s="47" cm="1">
        <f t="array" ref="I233">IF($I$2="Раннее бронирование",
INDEX(GRID!$B$4:$BI$14,MATCH(I$7,GRID!$A$4:$A$14,0),MATCH(1,($U$2=GRID!$B$1:$BI$1)*(КАЛЕНДАРЬ!$AD22=GRID!$B$3:$BI$3), 0))*GRID!$B$66,
ROUNDUP(INDEX(GRID!$B$4:$BI$14,MATCH(I$7,GRID!$A$4:$A$14,0),MATCH(1,($U$2=GRID!$B$1:$BI$1)*(КАЛЕНДАРЬ!$AD22=GRID!$B$3:$BI$3),0))*GRID!$B$66*(1-GRID!$B$69),0))</f>
        <v>17068</v>
      </c>
      <c r="J233" s="48" cm="1">
        <f t="array" ref="J233">IF($I$2="Раннее бронирование",
INDEX(GRID!$B$17:$BI$27,MATCH(I$7,GRID!$A$17:$A$27,0),MATCH(1,($U$2=GRID!$B$1:$BI$1)*(КАЛЕНДАРЬ!$AD22=GRID!$B$3:$BI$3), 0))*GRID!$B$66,
ROUNDUP(INDEX(GRID!$B$17:$BI$27,MATCH(I$7,GRID!$A$17:$A$27,0),MATCH(1,($U$2=GRID!$B$1:$BI$1)*(КАЛЕНДАРЬ!$AD22=GRID!$B$3:$BI$3), 0))*GRID!$B$66*(1-GRID!$B$69),0))</f>
        <v>18768</v>
      </c>
      <c r="K233" s="47" cm="1">
        <f t="array" ref="K233">IF($I$2="Раннее бронирование",
INDEX(GRID!$B$4:$BI$14,MATCH(K$7,GRID!$A$4:$A$14,0),MATCH(1,($U$2=GRID!$B$1:$BI$1)*(КАЛЕНДАРЬ!$AD22=GRID!$B$3:$BI$3), 0))*GRID!$B$66,
ROUNDUP(INDEX(GRID!$B$4:$BI$14,MATCH(K$7,GRID!$A$4:$A$14,0),MATCH(1,($U$2=GRID!$B$1:$BI$1)*(КАЛЕНДАРЬ!$AD22=GRID!$B$3:$BI$3),0))*GRID!$B$66*(1-GRID!$B$69),0))</f>
        <v>18768</v>
      </c>
      <c r="L233" s="48" cm="1">
        <f t="array" ref="L233">IF($I$2="Раннее бронирование",
INDEX(GRID!$B$17:$BI$27,MATCH(K$7,GRID!$A$17:$A$27,0),MATCH(1,($U$2=GRID!$B$1:$BI$1)*(КАЛЕНДАРЬ!$AD22=GRID!$B$3:$BI$3), 0))*GRID!$B$66,
ROUNDUP(INDEX(GRID!$B$17:$BI$27,MATCH(K$7,GRID!$A$17:$A$27,0),MATCH(1,($U$2=GRID!$B$1:$BI$1)*(КАЛЕНДАРЬ!$AD22=GRID!$B$3:$BI$3), 0))*GRID!$B$66*(1-GRID!$B$69),0))</f>
        <v>20468</v>
      </c>
      <c r="M233" s="47" cm="1">
        <f t="array" ref="M233">IF($I$2="Раннее бронирование",
INDEX(GRID!$B$4:$BI$14,MATCH(M$7,GRID!$A$4:$A$14,0),MATCH(1,($U$2=GRID!$B$1:$BI$1)*(КАЛЕНДАРЬ!$AD22=GRID!$B$3:$BI$3), 0))*GRID!$B$66,
ROUNDUP(INDEX(GRID!$B$4:$BI$14,MATCH(M$7,GRID!$A$4:$A$14,0),MATCH(1,($U$2=GRID!$B$1:$BI$1)*(КАЛЕНДАРЬ!$AD22=GRID!$B$3:$BI$3),0))*GRID!$B$66*(1-GRID!$B$69),0))</f>
        <v>20604</v>
      </c>
      <c r="N233" s="48" cm="1">
        <f t="array" ref="N233">IF($I$2="Раннее бронирование",
INDEX(GRID!$B$17:$BI$27,MATCH(M$7,GRID!$A$17:$A$27,0),MATCH(1,($U$2=GRID!$B$1:$BI$1)*(КАЛЕНДАРЬ!$AD22=GRID!$B$3:$BI$3), 0))*GRID!$B$66,
ROUNDUP(INDEX(GRID!$B$17:$BI$27,MATCH(M$7,GRID!$A$17:$A$27,0),MATCH(1,($U$2=GRID!$B$1:$BI$1)*(КАЛЕНДАРЬ!$AD22=GRID!$B$3:$BI$3), 0))*GRID!$B$66*(1-GRID!$B$69),0))</f>
        <v>22304</v>
      </c>
      <c r="O233" s="47" cm="1">
        <f t="array" ref="O233">IF($I$2="Раннее бронирование",
INDEX(GRID!$B$4:$BI$14,MATCH(O$7,GRID!$A$4:$A$14,0),MATCH(1,($U$2=GRID!$B$1:$BI$1)*(КАЛЕНДАРЬ!$AD22=GRID!$B$3:$BI$3), 0))*GRID!$B$66,
ROUNDUP(INDEX(GRID!$B$4:$BI$14,MATCH(O$7,GRID!$A$4:$A$14,0),MATCH(1,($U$2=GRID!$B$1:$BI$1)*(КАЛЕНДАРЬ!$AD22=GRID!$B$3:$BI$3),0))*GRID!$B$66*(1-GRID!$B$69),0))</f>
        <v>25364</v>
      </c>
      <c r="P233" s="48" cm="1">
        <f t="array" ref="P233">IF($I$2="Раннее бронирование",
INDEX(GRID!$B$17:$BI$27,MATCH(O$7,GRID!$A$17:$A$27,0),MATCH(1,($U$2=GRID!$B$1:$BI$1)*(КАЛЕНДАРЬ!$AD22=GRID!$B$3:$BI$3), 0))*GRID!$B$66,
ROUNDUP(INDEX(GRID!$B$17:$BI$27,MATCH(O$7,GRID!$A$17:$A$27,0),MATCH(1,($U$2=GRID!$B$1:$BI$1)*(КАЛЕНДАРЬ!$AD22=GRID!$B$3:$BI$3), 0))*GRID!$B$66*(1-GRID!$B$69),0))</f>
        <v>27064</v>
      </c>
      <c r="Q233" s="47" cm="1">
        <f t="array" ref="Q233">IF($I$2="Раннее бронирование",
INDEX(GRID!$B$4:$BI$14,MATCH(Q$7,GRID!$A$4:$A$14,0),MATCH(1,($U$2=GRID!$B$1:$BI$1)*(КАЛЕНДАРЬ!$AD22=GRID!$B$3:$BI$3), 0))*GRID!$B$66,
ROUNDUP(INDEX(GRID!$B$4:$BI$14,MATCH(Q$7,GRID!$A$4:$A$14,0),MATCH(1,($U$2=GRID!$B$1:$BI$1)*(КАЛЕНДАРЬ!$AD22=GRID!$B$3:$BI$3),0))*GRID!$B$66*(1-GRID!$B$69),0))</f>
        <v>28424</v>
      </c>
      <c r="R233" s="48" cm="1">
        <f t="array" ref="R233">IF($I$2="Раннее бронирование",
INDEX(GRID!$B$17:$BI$27,MATCH(Q$7,GRID!$A$17:$A$27,0),MATCH(1,($U$2=GRID!$B$1:$BI$1)*(КАЛЕНДАРЬ!$AD22=GRID!$B$3:$BI$3), 0))*GRID!$B$66,
ROUNDUP(INDEX(GRID!$B$17:$BI$27,MATCH(Q$7,GRID!$A$17:$A$27,0),MATCH(1,($U$2=GRID!$B$1:$BI$1)*(КАЛЕНДАРЬ!$AD22=GRID!$B$3:$BI$3), 0))*GRID!$B$66*(1-GRID!$B$69),0))</f>
        <v>30124</v>
      </c>
      <c r="S233" s="47" cm="1">
        <f t="array" ref="S233">IF($I$2="Раннее бронирование",
INDEX(GRID!$B$4:$BI$14,MATCH(S$7,GRID!$A$4:$A$14,0),MATCH(1,($U$2=GRID!$B$1:$BI$1)*(КАЛЕНДАРЬ!$AD22=GRID!$B$3:$BI$3), 0))*GRID!$B$66,
ROUNDUP(INDEX(GRID!$B$4:$BI$14,MATCH(S$7,GRID!$A$4:$A$14,0),MATCH(1,($U$2=GRID!$B$1:$BI$1)*(КАЛЕНДАРЬ!$AD22=GRID!$B$3:$BI$3),0))*GRID!$B$66*(1-GRID!$B$69),0))</f>
        <v>34272</v>
      </c>
      <c r="T233" s="48" cm="1">
        <f t="array" ref="T233">IF($I$2="Раннее бронирование",
INDEX(GRID!$B$17:$BI$27,MATCH(S$7,GRID!$A$17:$A$27,0),MATCH(1,($U$2=GRID!$B$1:$BI$1)*(КАЛЕНДАРЬ!$AD22=GRID!$B$3:$BI$3), 0))*GRID!$B$66,
ROUNDUP(INDEX(GRID!$B$17:$BI$27,MATCH(S$7,GRID!$A$17:$A$27,0),MATCH(1,($U$2=GRID!$B$1:$BI$1)*(КАЛЕНДАРЬ!$AD22=GRID!$B$3:$BI$3), 0))*GRID!$B$66*(1-GRID!$B$69),0))</f>
        <v>35972</v>
      </c>
      <c r="U233" s="47" cm="1">
        <f t="array" ref="U233">IF($I$2="Раннее бронирование",
INDEX(GRID!$B$4:$BI$14,MATCH(U$7,GRID!$A$4:$A$14,0),MATCH(1,($U$2=GRID!$B$1:$BI$1)*(КАЛЕНДАРЬ!$AD22=GRID!$B$3:$BI$3), 0))*GRID!$B$66,
ROUNDUP(INDEX(GRID!$B$4:$BI$14,MATCH(U$7,GRID!$A$4:$A$14,0),MATCH(1,($U$2=GRID!$B$1:$BI$1)*(КАЛЕНДАРЬ!$AD22=GRID!$B$3:$BI$3),0))*GRID!$B$66*(1-GRID!$B$69),0))</f>
        <v>39440</v>
      </c>
      <c r="V233" s="48" cm="1">
        <f t="array" ref="V233">IF($I$2="Раннее бронирование",
INDEX(GRID!$B$17:$BI$27,MATCH(U$7,GRID!$A$17:$A$27,0),MATCH(1,($U$2=GRID!$B$1:$BI$1)*(КАЛЕНДАРЬ!$AD22=GRID!$B$3:$BI$3), 0))*GRID!$B$66,
ROUNDUP(INDEX(GRID!$B$17:$BI$27,MATCH(U$7,GRID!$A$17:$A$27,0),MATCH(1,($U$2=GRID!$B$1:$BI$1)*(КАЛЕНДАРЬ!$AD22=GRID!$B$3:$BI$3), 0))*GRID!$B$66*(1-GRID!$B$69),0))</f>
        <v>41140</v>
      </c>
      <c r="W233" s="47" cm="1">
        <f t="array" ref="W233">IF($I$2="Раннее бронирование",
INDEX(GRID!$B$4:$BI$14,MATCH(W$7,GRID!$A$4:$A$14,0),MATCH(1,($U$2=GRID!$B$1:$BI$1)*(КАЛЕНДАРЬ!$AD22=GRID!$B$3:$BI$3), 0))*GRID!$B$66,
ROUNDUP(INDEX(GRID!$B$4:$BI$14,MATCH(W$7,GRID!$A$4:$A$14,0),MATCH(1,($U$2=GRID!$B$1:$BI$1)*(КАЛЕНДАРЬ!$AD22=GRID!$B$3:$BI$3),0))*GRID!$B$66*(1-GRID!$B$69),0))</f>
        <v>157760</v>
      </c>
      <c r="X233" s="48" cm="1">
        <f t="array" ref="X233">IF($I$2="Раннее бронирование",
INDEX(GRID!$B$17:$BI$27,MATCH(W$7,GRID!$A$17:$A$27,0),MATCH(1,($U$2=GRID!$B$1:$BI$1)*(КАЛЕНДАРЬ!$AD22=GRID!$B$3:$BI$3), 0))*GRID!$B$66,
ROUNDUP(INDEX(GRID!$B$17:$BI$27,MATCH(W$7,GRID!$A$17:$A$27,0),MATCH(1,($U$2=GRID!$B$1:$BI$1)*(КАЛЕНДАРЬ!$AD22=GRID!$B$3:$BI$3), 0))*GRID!$B$66*(1-GRID!$B$69),0))</f>
        <v>159460</v>
      </c>
    </row>
    <row r="234" spans="1:24" hidden="1" x14ac:dyDescent="0.2">
      <c r="A234" s="117" t="s">
        <v>43</v>
      </c>
      <c r="B234" s="117">
        <v>20</v>
      </c>
      <c r="C234" s="47" cm="1">
        <f t="array" ref="C234">IF($I$2="Раннее бронирование",
INDEX(GRID!$B$4:$BI$14,MATCH(C$7,GRID!$A$4:$A$14,0),MATCH(1,($U$2=GRID!$B$1:$BI$1)*(КАЛЕНДАРЬ!$AD23=GRID!$B$3:$BI$3), 0))*GRID!$B$66,
ROUNDUP(INDEX(GRID!$B$4:$BI$14,MATCH(C$7,GRID!$A$4:$A$14,0),MATCH(1,($U$2=GRID!$B$1:$BI$1)*(КАЛЕНДАРЬ!$AD23=GRID!$B$3:$BI$3),0))*GRID!$B$66*(1-GRID!$B$69),0))</f>
        <v>12920</v>
      </c>
      <c r="D234" s="48" cm="1">
        <f t="array" ref="D234">IF($I$2="Раннее бронирование",
INDEX(GRID!$B$17:$BI$27,MATCH(C$7,GRID!$A$17:$A$27,0),MATCH(1,($U$2=GRID!$B$1:$BI$1)*(КАЛЕНДАРЬ!$AD23=GRID!$B$3:$BI$3), 0))*GRID!$B$66,
ROUNDUP(INDEX(GRID!$B$17:$BI$27,MATCH(C$7,GRID!$A$17:$A$27,0),MATCH(1,($U$2=GRID!$B$1:$BI$1)*(КАЛЕНДАРЬ!$AD23=GRID!$B$3:$BI$3), 0))*GRID!$B$66*(1-GRID!$B$69),0))</f>
        <v>14620</v>
      </c>
      <c r="E234" s="47" cm="1">
        <f t="array" ref="E234">IF($I$2="Раннее бронирование",
INDEX(GRID!$B$4:$BI$14,MATCH(E$7,GRID!$A$4:$A$14,0),MATCH(1,($U$2=GRID!$B$1:$BI$1)*(КАЛЕНДАРЬ!$AD23=GRID!$B$3:$BI$3), 0))*GRID!$B$66,
ROUNDUP(INDEX(GRID!$B$4:$BI$14,MATCH(E$7,GRID!$A$4:$A$14,0),MATCH(1,($U$2=GRID!$B$1:$BI$1)*(КАЛЕНДАРЬ!$AD23=GRID!$B$3:$BI$3),0))*GRID!$B$66*(1-GRID!$B$69),0))</f>
        <v>14212</v>
      </c>
      <c r="F234" s="48" cm="1">
        <f t="array" ref="F234">IF($I$2="Раннее бронирование",
INDEX(GRID!$B$17:$BI$27,MATCH(E$7,GRID!$A$17:$A$27,0),MATCH(1,($U$2=GRID!$B$1:$BI$1)*(КАЛЕНДАРЬ!$AD23=GRID!$B$3:$BI$3), 0))*GRID!$B$66,
ROUNDUP(INDEX(GRID!$B$17:$BI$27,MATCH(E$7,GRID!$A$17:$A$27,0),MATCH(1,($U$2=GRID!$B$1:$BI$1)*(КАЛЕНДАРЬ!$AD23=GRID!$B$3:$BI$3), 0))*GRID!$B$66*(1-GRID!$B$69),0))</f>
        <v>15912</v>
      </c>
      <c r="G234" s="47" cm="1">
        <f t="array" ref="G234">IF($I$2="Раннее бронирование",
INDEX(GRID!$B$4:$BI$14,MATCH(G$7,GRID!$A$4:$A$14,0),MATCH(1,($U$2=GRID!$B$1:$BI$1)*(КАЛЕНДАРЬ!$AD23=GRID!$B$3:$BI$3), 0))*GRID!$B$66,
ROUNDUP(INDEX(GRID!$B$4:$BI$14,MATCH(G$7,GRID!$A$4:$A$14,0),MATCH(1,($U$2=GRID!$B$1:$BI$1)*(КАЛЕНДАРЬ!$AD23=GRID!$B$3:$BI$3),0))*GRID!$B$66*(1-GRID!$B$69),0))</f>
        <v>15572</v>
      </c>
      <c r="H234" s="48" cm="1">
        <f t="array" ref="H234">IF($I$2="Раннее бронирование",
INDEX(GRID!$B$17:$BI$27,MATCH(G$7,GRID!$A$17:$A$27,0),MATCH(1,($U$2=GRID!$B$1:$BI$1)*(КАЛЕНДАРЬ!$AD23=GRID!$B$3:$BI$3), 0))*GRID!$B$66,
ROUNDUP(INDEX(GRID!$B$17:$BI$27,MATCH(G$7,GRID!$A$17:$A$27,0),MATCH(1,($U$2=GRID!$B$1:$BI$1)*(КАЛЕНДАРЬ!$AD23=GRID!$B$3:$BI$3), 0))*GRID!$B$66*(1-GRID!$B$69),0))</f>
        <v>17272</v>
      </c>
      <c r="I234" s="47" cm="1">
        <f t="array" ref="I234">IF($I$2="Раннее бронирование",
INDEX(GRID!$B$4:$BI$14,MATCH(I$7,GRID!$A$4:$A$14,0),MATCH(1,($U$2=GRID!$B$1:$BI$1)*(КАЛЕНДАРЬ!$AD23=GRID!$B$3:$BI$3), 0))*GRID!$B$66,
ROUNDUP(INDEX(GRID!$B$4:$BI$14,MATCH(I$7,GRID!$A$4:$A$14,0),MATCH(1,($U$2=GRID!$B$1:$BI$1)*(КАЛЕНДАРЬ!$AD23=GRID!$B$3:$BI$3),0))*GRID!$B$66*(1-GRID!$B$69),0))</f>
        <v>17068</v>
      </c>
      <c r="J234" s="48" cm="1">
        <f t="array" ref="J234">IF($I$2="Раннее бронирование",
INDEX(GRID!$B$17:$BI$27,MATCH(I$7,GRID!$A$17:$A$27,0),MATCH(1,($U$2=GRID!$B$1:$BI$1)*(КАЛЕНДАРЬ!$AD23=GRID!$B$3:$BI$3), 0))*GRID!$B$66,
ROUNDUP(INDEX(GRID!$B$17:$BI$27,MATCH(I$7,GRID!$A$17:$A$27,0),MATCH(1,($U$2=GRID!$B$1:$BI$1)*(КАЛЕНДАРЬ!$AD23=GRID!$B$3:$BI$3), 0))*GRID!$B$66*(1-GRID!$B$69),0))</f>
        <v>18768</v>
      </c>
      <c r="K234" s="47" cm="1">
        <f t="array" ref="K234">IF($I$2="Раннее бронирование",
INDEX(GRID!$B$4:$BI$14,MATCH(K$7,GRID!$A$4:$A$14,0),MATCH(1,($U$2=GRID!$B$1:$BI$1)*(КАЛЕНДАРЬ!$AD23=GRID!$B$3:$BI$3), 0))*GRID!$B$66,
ROUNDUP(INDEX(GRID!$B$4:$BI$14,MATCH(K$7,GRID!$A$4:$A$14,0),MATCH(1,($U$2=GRID!$B$1:$BI$1)*(КАЛЕНДАРЬ!$AD23=GRID!$B$3:$BI$3),0))*GRID!$B$66*(1-GRID!$B$69),0))</f>
        <v>18768</v>
      </c>
      <c r="L234" s="48" cm="1">
        <f t="array" ref="L234">IF($I$2="Раннее бронирование",
INDEX(GRID!$B$17:$BI$27,MATCH(K$7,GRID!$A$17:$A$27,0),MATCH(1,($U$2=GRID!$B$1:$BI$1)*(КАЛЕНДАРЬ!$AD23=GRID!$B$3:$BI$3), 0))*GRID!$B$66,
ROUNDUP(INDEX(GRID!$B$17:$BI$27,MATCH(K$7,GRID!$A$17:$A$27,0),MATCH(1,($U$2=GRID!$B$1:$BI$1)*(КАЛЕНДАРЬ!$AD23=GRID!$B$3:$BI$3), 0))*GRID!$B$66*(1-GRID!$B$69),0))</f>
        <v>20468</v>
      </c>
      <c r="M234" s="47" cm="1">
        <f t="array" ref="M234">IF($I$2="Раннее бронирование",
INDEX(GRID!$B$4:$BI$14,MATCH(M$7,GRID!$A$4:$A$14,0),MATCH(1,($U$2=GRID!$B$1:$BI$1)*(КАЛЕНДАРЬ!$AD23=GRID!$B$3:$BI$3), 0))*GRID!$B$66,
ROUNDUP(INDEX(GRID!$B$4:$BI$14,MATCH(M$7,GRID!$A$4:$A$14,0),MATCH(1,($U$2=GRID!$B$1:$BI$1)*(КАЛЕНДАРЬ!$AD23=GRID!$B$3:$BI$3),0))*GRID!$B$66*(1-GRID!$B$69),0))</f>
        <v>20604</v>
      </c>
      <c r="N234" s="48" cm="1">
        <f t="array" ref="N234">IF($I$2="Раннее бронирование",
INDEX(GRID!$B$17:$BI$27,MATCH(M$7,GRID!$A$17:$A$27,0),MATCH(1,($U$2=GRID!$B$1:$BI$1)*(КАЛЕНДАРЬ!$AD23=GRID!$B$3:$BI$3), 0))*GRID!$B$66,
ROUNDUP(INDEX(GRID!$B$17:$BI$27,MATCH(M$7,GRID!$A$17:$A$27,0),MATCH(1,($U$2=GRID!$B$1:$BI$1)*(КАЛЕНДАРЬ!$AD23=GRID!$B$3:$BI$3), 0))*GRID!$B$66*(1-GRID!$B$69),0))</f>
        <v>22304</v>
      </c>
      <c r="O234" s="47" cm="1">
        <f t="array" ref="O234">IF($I$2="Раннее бронирование",
INDEX(GRID!$B$4:$BI$14,MATCH(O$7,GRID!$A$4:$A$14,0),MATCH(1,($U$2=GRID!$B$1:$BI$1)*(КАЛЕНДАРЬ!$AD23=GRID!$B$3:$BI$3), 0))*GRID!$B$66,
ROUNDUP(INDEX(GRID!$B$4:$BI$14,MATCH(O$7,GRID!$A$4:$A$14,0),MATCH(1,($U$2=GRID!$B$1:$BI$1)*(КАЛЕНДАРЬ!$AD23=GRID!$B$3:$BI$3),0))*GRID!$B$66*(1-GRID!$B$69),0))</f>
        <v>25364</v>
      </c>
      <c r="P234" s="48" cm="1">
        <f t="array" ref="P234">IF($I$2="Раннее бронирование",
INDEX(GRID!$B$17:$BI$27,MATCH(O$7,GRID!$A$17:$A$27,0),MATCH(1,($U$2=GRID!$B$1:$BI$1)*(КАЛЕНДАРЬ!$AD23=GRID!$B$3:$BI$3), 0))*GRID!$B$66,
ROUNDUP(INDEX(GRID!$B$17:$BI$27,MATCH(O$7,GRID!$A$17:$A$27,0),MATCH(1,($U$2=GRID!$B$1:$BI$1)*(КАЛЕНДАРЬ!$AD23=GRID!$B$3:$BI$3), 0))*GRID!$B$66*(1-GRID!$B$69),0))</f>
        <v>27064</v>
      </c>
      <c r="Q234" s="47" cm="1">
        <f t="array" ref="Q234">IF($I$2="Раннее бронирование",
INDEX(GRID!$B$4:$BI$14,MATCH(Q$7,GRID!$A$4:$A$14,0),MATCH(1,($U$2=GRID!$B$1:$BI$1)*(КАЛЕНДАРЬ!$AD23=GRID!$B$3:$BI$3), 0))*GRID!$B$66,
ROUNDUP(INDEX(GRID!$B$4:$BI$14,MATCH(Q$7,GRID!$A$4:$A$14,0),MATCH(1,($U$2=GRID!$B$1:$BI$1)*(КАЛЕНДАРЬ!$AD23=GRID!$B$3:$BI$3),0))*GRID!$B$66*(1-GRID!$B$69),0))</f>
        <v>28424</v>
      </c>
      <c r="R234" s="48" cm="1">
        <f t="array" ref="R234">IF($I$2="Раннее бронирование",
INDEX(GRID!$B$17:$BI$27,MATCH(Q$7,GRID!$A$17:$A$27,0),MATCH(1,($U$2=GRID!$B$1:$BI$1)*(КАЛЕНДАРЬ!$AD23=GRID!$B$3:$BI$3), 0))*GRID!$B$66,
ROUNDUP(INDEX(GRID!$B$17:$BI$27,MATCH(Q$7,GRID!$A$17:$A$27,0),MATCH(1,($U$2=GRID!$B$1:$BI$1)*(КАЛЕНДАРЬ!$AD23=GRID!$B$3:$BI$3), 0))*GRID!$B$66*(1-GRID!$B$69),0))</f>
        <v>30124</v>
      </c>
      <c r="S234" s="47" cm="1">
        <f t="array" ref="S234">IF($I$2="Раннее бронирование",
INDEX(GRID!$B$4:$BI$14,MATCH(S$7,GRID!$A$4:$A$14,0),MATCH(1,($U$2=GRID!$B$1:$BI$1)*(КАЛЕНДАРЬ!$AD23=GRID!$B$3:$BI$3), 0))*GRID!$B$66,
ROUNDUP(INDEX(GRID!$B$4:$BI$14,MATCH(S$7,GRID!$A$4:$A$14,0),MATCH(1,($U$2=GRID!$B$1:$BI$1)*(КАЛЕНДАРЬ!$AD23=GRID!$B$3:$BI$3),0))*GRID!$B$66*(1-GRID!$B$69),0))</f>
        <v>34272</v>
      </c>
      <c r="T234" s="48" cm="1">
        <f t="array" ref="T234">IF($I$2="Раннее бронирование",
INDEX(GRID!$B$17:$BI$27,MATCH(S$7,GRID!$A$17:$A$27,0),MATCH(1,($U$2=GRID!$B$1:$BI$1)*(КАЛЕНДАРЬ!$AD23=GRID!$B$3:$BI$3), 0))*GRID!$B$66,
ROUNDUP(INDEX(GRID!$B$17:$BI$27,MATCH(S$7,GRID!$A$17:$A$27,0),MATCH(1,($U$2=GRID!$B$1:$BI$1)*(КАЛЕНДАРЬ!$AD23=GRID!$B$3:$BI$3), 0))*GRID!$B$66*(1-GRID!$B$69),0))</f>
        <v>35972</v>
      </c>
      <c r="U234" s="47" cm="1">
        <f t="array" ref="U234">IF($I$2="Раннее бронирование",
INDEX(GRID!$B$4:$BI$14,MATCH(U$7,GRID!$A$4:$A$14,0),MATCH(1,($U$2=GRID!$B$1:$BI$1)*(КАЛЕНДАРЬ!$AD23=GRID!$B$3:$BI$3), 0))*GRID!$B$66,
ROUNDUP(INDEX(GRID!$B$4:$BI$14,MATCH(U$7,GRID!$A$4:$A$14,0),MATCH(1,($U$2=GRID!$B$1:$BI$1)*(КАЛЕНДАРЬ!$AD23=GRID!$B$3:$BI$3),0))*GRID!$B$66*(1-GRID!$B$69),0))</f>
        <v>39440</v>
      </c>
      <c r="V234" s="48" cm="1">
        <f t="array" ref="V234">IF($I$2="Раннее бронирование",
INDEX(GRID!$B$17:$BI$27,MATCH(U$7,GRID!$A$17:$A$27,0),MATCH(1,($U$2=GRID!$B$1:$BI$1)*(КАЛЕНДАРЬ!$AD23=GRID!$B$3:$BI$3), 0))*GRID!$B$66,
ROUNDUP(INDEX(GRID!$B$17:$BI$27,MATCH(U$7,GRID!$A$17:$A$27,0),MATCH(1,($U$2=GRID!$B$1:$BI$1)*(КАЛЕНДАРЬ!$AD23=GRID!$B$3:$BI$3), 0))*GRID!$B$66*(1-GRID!$B$69),0))</f>
        <v>41140</v>
      </c>
      <c r="W234" s="47" cm="1">
        <f t="array" ref="W234">IF($I$2="Раннее бронирование",
INDEX(GRID!$B$4:$BI$14,MATCH(W$7,GRID!$A$4:$A$14,0),MATCH(1,($U$2=GRID!$B$1:$BI$1)*(КАЛЕНДАРЬ!$AD23=GRID!$B$3:$BI$3), 0))*GRID!$B$66,
ROUNDUP(INDEX(GRID!$B$4:$BI$14,MATCH(W$7,GRID!$A$4:$A$14,0),MATCH(1,($U$2=GRID!$B$1:$BI$1)*(КАЛЕНДАРЬ!$AD23=GRID!$B$3:$BI$3),0))*GRID!$B$66*(1-GRID!$B$69),0))</f>
        <v>157760</v>
      </c>
      <c r="X234" s="48" cm="1">
        <f t="array" ref="X234">IF($I$2="Раннее бронирование",
INDEX(GRID!$B$17:$BI$27,MATCH(W$7,GRID!$A$17:$A$27,0),MATCH(1,($U$2=GRID!$B$1:$BI$1)*(КАЛЕНДАРЬ!$AD23=GRID!$B$3:$BI$3), 0))*GRID!$B$66,
ROUNDUP(INDEX(GRID!$B$17:$BI$27,MATCH(W$7,GRID!$A$17:$A$27,0),MATCH(1,($U$2=GRID!$B$1:$BI$1)*(КАЛЕНДАРЬ!$AD23=GRID!$B$3:$BI$3), 0))*GRID!$B$66*(1-GRID!$B$69),0))</f>
        <v>159460</v>
      </c>
    </row>
    <row r="235" spans="1:24" hidden="1" x14ac:dyDescent="0.2">
      <c r="A235" s="117" t="s">
        <v>44</v>
      </c>
      <c r="B235" s="117">
        <v>21</v>
      </c>
      <c r="C235" s="47" cm="1">
        <f t="array" ref="C235">IF($I$2="Раннее бронирование",
INDEX(GRID!$B$4:$BI$14,MATCH(C$7,GRID!$A$4:$A$14,0),MATCH(1,($U$2=GRID!$B$1:$BI$1)*(КАЛЕНДАРЬ!$AD24=GRID!$B$3:$BI$3), 0))*GRID!$B$66,
ROUNDUP(INDEX(GRID!$B$4:$BI$14,MATCH(C$7,GRID!$A$4:$A$14,0),MATCH(1,($U$2=GRID!$B$1:$BI$1)*(КАЛЕНДАРЬ!$AD24=GRID!$B$3:$BI$3),0))*GRID!$B$66*(1-GRID!$B$69),0))</f>
        <v>12920</v>
      </c>
      <c r="D235" s="48" cm="1">
        <f t="array" ref="D235">IF($I$2="Раннее бронирование",
INDEX(GRID!$B$17:$BI$27,MATCH(C$7,GRID!$A$17:$A$27,0),MATCH(1,($U$2=GRID!$B$1:$BI$1)*(КАЛЕНДАРЬ!$AD24=GRID!$B$3:$BI$3), 0))*GRID!$B$66,
ROUNDUP(INDEX(GRID!$B$17:$BI$27,MATCH(C$7,GRID!$A$17:$A$27,0),MATCH(1,($U$2=GRID!$B$1:$BI$1)*(КАЛЕНДАРЬ!$AD24=GRID!$B$3:$BI$3), 0))*GRID!$B$66*(1-GRID!$B$69),0))</f>
        <v>14620</v>
      </c>
      <c r="E235" s="47" cm="1">
        <f t="array" ref="E235">IF($I$2="Раннее бронирование",
INDEX(GRID!$B$4:$BI$14,MATCH(E$7,GRID!$A$4:$A$14,0),MATCH(1,($U$2=GRID!$B$1:$BI$1)*(КАЛЕНДАРЬ!$AD24=GRID!$B$3:$BI$3), 0))*GRID!$B$66,
ROUNDUP(INDEX(GRID!$B$4:$BI$14,MATCH(E$7,GRID!$A$4:$A$14,0),MATCH(1,($U$2=GRID!$B$1:$BI$1)*(КАЛЕНДАРЬ!$AD24=GRID!$B$3:$BI$3),0))*GRID!$B$66*(1-GRID!$B$69),0))</f>
        <v>14212</v>
      </c>
      <c r="F235" s="48" cm="1">
        <f t="array" ref="F235">IF($I$2="Раннее бронирование",
INDEX(GRID!$B$17:$BI$27,MATCH(E$7,GRID!$A$17:$A$27,0),MATCH(1,($U$2=GRID!$B$1:$BI$1)*(КАЛЕНДАРЬ!$AD24=GRID!$B$3:$BI$3), 0))*GRID!$B$66,
ROUNDUP(INDEX(GRID!$B$17:$BI$27,MATCH(E$7,GRID!$A$17:$A$27,0),MATCH(1,($U$2=GRID!$B$1:$BI$1)*(КАЛЕНДАРЬ!$AD24=GRID!$B$3:$BI$3), 0))*GRID!$B$66*(1-GRID!$B$69),0))</f>
        <v>15912</v>
      </c>
      <c r="G235" s="47" cm="1">
        <f t="array" ref="G235">IF($I$2="Раннее бронирование",
INDEX(GRID!$B$4:$BI$14,MATCH(G$7,GRID!$A$4:$A$14,0),MATCH(1,($U$2=GRID!$B$1:$BI$1)*(КАЛЕНДАРЬ!$AD24=GRID!$B$3:$BI$3), 0))*GRID!$B$66,
ROUNDUP(INDEX(GRID!$B$4:$BI$14,MATCH(G$7,GRID!$A$4:$A$14,0),MATCH(1,($U$2=GRID!$B$1:$BI$1)*(КАЛЕНДАРЬ!$AD24=GRID!$B$3:$BI$3),0))*GRID!$B$66*(1-GRID!$B$69),0))</f>
        <v>15572</v>
      </c>
      <c r="H235" s="48" cm="1">
        <f t="array" ref="H235">IF($I$2="Раннее бронирование",
INDEX(GRID!$B$17:$BI$27,MATCH(G$7,GRID!$A$17:$A$27,0),MATCH(1,($U$2=GRID!$B$1:$BI$1)*(КАЛЕНДАРЬ!$AD24=GRID!$B$3:$BI$3), 0))*GRID!$B$66,
ROUNDUP(INDEX(GRID!$B$17:$BI$27,MATCH(G$7,GRID!$A$17:$A$27,0),MATCH(1,($U$2=GRID!$B$1:$BI$1)*(КАЛЕНДАРЬ!$AD24=GRID!$B$3:$BI$3), 0))*GRID!$B$66*(1-GRID!$B$69),0))</f>
        <v>17272</v>
      </c>
      <c r="I235" s="47" cm="1">
        <f t="array" ref="I235">IF($I$2="Раннее бронирование",
INDEX(GRID!$B$4:$BI$14,MATCH(I$7,GRID!$A$4:$A$14,0),MATCH(1,($U$2=GRID!$B$1:$BI$1)*(КАЛЕНДАРЬ!$AD24=GRID!$B$3:$BI$3), 0))*GRID!$B$66,
ROUNDUP(INDEX(GRID!$B$4:$BI$14,MATCH(I$7,GRID!$A$4:$A$14,0),MATCH(1,($U$2=GRID!$B$1:$BI$1)*(КАЛЕНДАРЬ!$AD24=GRID!$B$3:$BI$3),0))*GRID!$B$66*(1-GRID!$B$69),0))</f>
        <v>17068</v>
      </c>
      <c r="J235" s="48" cm="1">
        <f t="array" ref="J235">IF($I$2="Раннее бронирование",
INDEX(GRID!$B$17:$BI$27,MATCH(I$7,GRID!$A$17:$A$27,0),MATCH(1,($U$2=GRID!$B$1:$BI$1)*(КАЛЕНДАРЬ!$AD24=GRID!$B$3:$BI$3), 0))*GRID!$B$66,
ROUNDUP(INDEX(GRID!$B$17:$BI$27,MATCH(I$7,GRID!$A$17:$A$27,0),MATCH(1,($U$2=GRID!$B$1:$BI$1)*(КАЛЕНДАРЬ!$AD24=GRID!$B$3:$BI$3), 0))*GRID!$B$66*(1-GRID!$B$69),0))</f>
        <v>18768</v>
      </c>
      <c r="K235" s="47" cm="1">
        <f t="array" ref="K235">IF($I$2="Раннее бронирование",
INDEX(GRID!$B$4:$BI$14,MATCH(K$7,GRID!$A$4:$A$14,0),MATCH(1,($U$2=GRID!$B$1:$BI$1)*(КАЛЕНДАРЬ!$AD24=GRID!$B$3:$BI$3), 0))*GRID!$B$66,
ROUNDUP(INDEX(GRID!$B$4:$BI$14,MATCH(K$7,GRID!$A$4:$A$14,0),MATCH(1,($U$2=GRID!$B$1:$BI$1)*(КАЛЕНДАРЬ!$AD24=GRID!$B$3:$BI$3),0))*GRID!$B$66*(1-GRID!$B$69),0))</f>
        <v>18768</v>
      </c>
      <c r="L235" s="48" cm="1">
        <f t="array" ref="L235">IF($I$2="Раннее бронирование",
INDEX(GRID!$B$17:$BI$27,MATCH(K$7,GRID!$A$17:$A$27,0),MATCH(1,($U$2=GRID!$B$1:$BI$1)*(КАЛЕНДАРЬ!$AD24=GRID!$B$3:$BI$3), 0))*GRID!$B$66,
ROUNDUP(INDEX(GRID!$B$17:$BI$27,MATCH(K$7,GRID!$A$17:$A$27,0),MATCH(1,($U$2=GRID!$B$1:$BI$1)*(КАЛЕНДАРЬ!$AD24=GRID!$B$3:$BI$3), 0))*GRID!$B$66*(1-GRID!$B$69),0))</f>
        <v>20468</v>
      </c>
      <c r="M235" s="47" cm="1">
        <f t="array" ref="M235">IF($I$2="Раннее бронирование",
INDEX(GRID!$B$4:$BI$14,MATCH(M$7,GRID!$A$4:$A$14,0),MATCH(1,($U$2=GRID!$B$1:$BI$1)*(КАЛЕНДАРЬ!$AD24=GRID!$B$3:$BI$3), 0))*GRID!$B$66,
ROUNDUP(INDEX(GRID!$B$4:$BI$14,MATCH(M$7,GRID!$A$4:$A$14,0),MATCH(1,($U$2=GRID!$B$1:$BI$1)*(КАЛЕНДАРЬ!$AD24=GRID!$B$3:$BI$3),0))*GRID!$B$66*(1-GRID!$B$69),0))</f>
        <v>20604</v>
      </c>
      <c r="N235" s="48" cm="1">
        <f t="array" ref="N235">IF($I$2="Раннее бронирование",
INDEX(GRID!$B$17:$BI$27,MATCH(M$7,GRID!$A$17:$A$27,0),MATCH(1,($U$2=GRID!$B$1:$BI$1)*(КАЛЕНДАРЬ!$AD24=GRID!$B$3:$BI$3), 0))*GRID!$B$66,
ROUNDUP(INDEX(GRID!$B$17:$BI$27,MATCH(M$7,GRID!$A$17:$A$27,0),MATCH(1,($U$2=GRID!$B$1:$BI$1)*(КАЛЕНДАРЬ!$AD24=GRID!$B$3:$BI$3), 0))*GRID!$B$66*(1-GRID!$B$69),0))</f>
        <v>22304</v>
      </c>
      <c r="O235" s="47" cm="1">
        <f t="array" ref="O235">IF($I$2="Раннее бронирование",
INDEX(GRID!$B$4:$BI$14,MATCH(O$7,GRID!$A$4:$A$14,0),MATCH(1,($U$2=GRID!$B$1:$BI$1)*(КАЛЕНДАРЬ!$AD24=GRID!$B$3:$BI$3), 0))*GRID!$B$66,
ROUNDUP(INDEX(GRID!$B$4:$BI$14,MATCH(O$7,GRID!$A$4:$A$14,0),MATCH(1,($U$2=GRID!$B$1:$BI$1)*(КАЛЕНДАРЬ!$AD24=GRID!$B$3:$BI$3),0))*GRID!$B$66*(1-GRID!$B$69),0))</f>
        <v>25364</v>
      </c>
      <c r="P235" s="48" cm="1">
        <f t="array" ref="P235">IF($I$2="Раннее бронирование",
INDEX(GRID!$B$17:$BI$27,MATCH(O$7,GRID!$A$17:$A$27,0),MATCH(1,($U$2=GRID!$B$1:$BI$1)*(КАЛЕНДАРЬ!$AD24=GRID!$B$3:$BI$3), 0))*GRID!$B$66,
ROUNDUP(INDEX(GRID!$B$17:$BI$27,MATCH(O$7,GRID!$A$17:$A$27,0),MATCH(1,($U$2=GRID!$B$1:$BI$1)*(КАЛЕНДАРЬ!$AD24=GRID!$B$3:$BI$3), 0))*GRID!$B$66*(1-GRID!$B$69),0))</f>
        <v>27064</v>
      </c>
      <c r="Q235" s="47" cm="1">
        <f t="array" ref="Q235">IF($I$2="Раннее бронирование",
INDEX(GRID!$B$4:$BI$14,MATCH(Q$7,GRID!$A$4:$A$14,0),MATCH(1,($U$2=GRID!$B$1:$BI$1)*(КАЛЕНДАРЬ!$AD24=GRID!$B$3:$BI$3), 0))*GRID!$B$66,
ROUNDUP(INDEX(GRID!$B$4:$BI$14,MATCH(Q$7,GRID!$A$4:$A$14,0),MATCH(1,($U$2=GRID!$B$1:$BI$1)*(КАЛЕНДАРЬ!$AD24=GRID!$B$3:$BI$3),0))*GRID!$B$66*(1-GRID!$B$69),0))</f>
        <v>28424</v>
      </c>
      <c r="R235" s="48" cm="1">
        <f t="array" ref="R235">IF($I$2="Раннее бронирование",
INDEX(GRID!$B$17:$BI$27,MATCH(Q$7,GRID!$A$17:$A$27,0),MATCH(1,($U$2=GRID!$B$1:$BI$1)*(КАЛЕНДАРЬ!$AD24=GRID!$B$3:$BI$3), 0))*GRID!$B$66,
ROUNDUP(INDEX(GRID!$B$17:$BI$27,MATCH(Q$7,GRID!$A$17:$A$27,0),MATCH(1,($U$2=GRID!$B$1:$BI$1)*(КАЛЕНДАРЬ!$AD24=GRID!$B$3:$BI$3), 0))*GRID!$B$66*(1-GRID!$B$69),0))</f>
        <v>30124</v>
      </c>
      <c r="S235" s="47" cm="1">
        <f t="array" ref="S235">IF($I$2="Раннее бронирование",
INDEX(GRID!$B$4:$BI$14,MATCH(S$7,GRID!$A$4:$A$14,0),MATCH(1,($U$2=GRID!$B$1:$BI$1)*(КАЛЕНДАРЬ!$AD24=GRID!$B$3:$BI$3), 0))*GRID!$B$66,
ROUNDUP(INDEX(GRID!$B$4:$BI$14,MATCH(S$7,GRID!$A$4:$A$14,0),MATCH(1,($U$2=GRID!$B$1:$BI$1)*(КАЛЕНДАРЬ!$AD24=GRID!$B$3:$BI$3),0))*GRID!$B$66*(1-GRID!$B$69),0))</f>
        <v>34272</v>
      </c>
      <c r="T235" s="48" cm="1">
        <f t="array" ref="T235">IF($I$2="Раннее бронирование",
INDEX(GRID!$B$17:$BI$27,MATCH(S$7,GRID!$A$17:$A$27,0),MATCH(1,($U$2=GRID!$B$1:$BI$1)*(КАЛЕНДАРЬ!$AD24=GRID!$B$3:$BI$3), 0))*GRID!$B$66,
ROUNDUP(INDEX(GRID!$B$17:$BI$27,MATCH(S$7,GRID!$A$17:$A$27,0),MATCH(1,($U$2=GRID!$B$1:$BI$1)*(КАЛЕНДАРЬ!$AD24=GRID!$B$3:$BI$3), 0))*GRID!$B$66*(1-GRID!$B$69),0))</f>
        <v>35972</v>
      </c>
      <c r="U235" s="47" cm="1">
        <f t="array" ref="U235">IF($I$2="Раннее бронирование",
INDEX(GRID!$B$4:$BI$14,MATCH(U$7,GRID!$A$4:$A$14,0),MATCH(1,($U$2=GRID!$B$1:$BI$1)*(КАЛЕНДАРЬ!$AD24=GRID!$B$3:$BI$3), 0))*GRID!$B$66,
ROUNDUP(INDEX(GRID!$B$4:$BI$14,MATCH(U$7,GRID!$A$4:$A$14,0),MATCH(1,($U$2=GRID!$B$1:$BI$1)*(КАЛЕНДАРЬ!$AD24=GRID!$B$3:$BI$3),0))*GRID!$B$66*(1-GRID!$B$69),0))</f>
        <v>39440</v>
      </c>
      <c r="V235" s="48" cm="1">
        <f t="array" ref="V235">IF($I$2="Раннее бронирование",
INDEX(GRID!$B$17:$BI$27,MATCH(U$7,GRID!$A$17:$A$27,0),MATCH(1,($U$2=GRID!$B$1:$BI$1)*(КАЛЕНДАРЬ!$AD24=GRID!$B$3:$BI$3), 0))*GRID!$B$66,
ROUNDUP(INDEX(GRID!$B$17:$BI$27,MATCH(U$7,GRID!$A$17:$A$27,0),MATCH(1,($U$2=GRID!$B$1:$BI$1)*(КАЛЕНДАРЬ!$AD24=GRID!$B$3:$BI$3), 0))*GRID!$B$66*(1-GRID!$B$69),0))</f>
        <v>41140</v>
      </c>
      <c r="W235" s="47" cm="1">
        <f t="array" ref="W235">IF($I$2="Раннее бронирование",
INDEX(GRID!$B$4:$BI$14,MATCH(W$7,GRID!$A$4:$A$14,0),MATCH(1,($U$2=GRID!$B$1:$BI$1)*(КАЛЕНДАРЬ!$AD24=GRID!$B$3:$BI$3), 0))*GRID!$B$66,
ROUNDUP(INDEX(GRID!$B$4:$BI$14,MATCH(W$7,GRID!$A$4:$A$14,0),MATCH(1,($U$2=GRID!$B$1:$BI$1)*(КАЛЕНДАРЬ!$AD24=GRID!$B$3:$BI$3),0))*GRID!$B$66*(1-GRID!$B$69),0))</f>
        <v>157760</v>
      </c>
      <c r="X235" s="48" cm="1">
        <f t="array" ref="X235">IF($I$2="Раннее бронирование",
INDEX(GRID!$B$17:$BI$27,MATCH(W$7,GRID!$A$17:$A$27,0),MATCH(1,($U$2=GRID!$B$1:$BI$1)*(КАЛЕНДАРЬ!$AD24=GRID!$B$3:$BI$3), 0))*GRID!$B$66,
ROUNDUP(INDEX(GRID!$B$17:$BI$27,MATCH(W$7,GRID!$A$17:$A$27,0),MATCH(1,($U$2=GRID!$B$1:$BI$1)*(КАЛЕНДАРЬ!$AD24=GRID!$B$3:$BI$3), 0))*GRID!$B$66*(1-GRID!$B$69),0))</f>
        <v>159460</v>
      </c>
    </row>
    <row r="236" spans="1:24" hidden="1" x14ac:dyDescent="0.2">
      <c r="A236" s="117" t="s">
        <v>45</v>
      </c>
      <c r="B236" s="117">
        <v>22</v>
      </c>
      <c r="C236" s="47" cm="1">
        <f t="array" ref="C236">IF($I$2="Раннее бронирование",
INDEX(GRID!$B$4:$BI$14,MATCH(C$7,GRID!$A$4:$A$14,0),MATCH(1,($U$2=GRID!$B$1:$BI$1)*(КАЛЕНДАРЬ!$AD25=GRID!$B$3:$BI$3), 0))*GRID!$B$66,
ROUNDUP(INDEX(GRID!$B$4:$BI$14,MATCH(C$7,GRID!$A$4:$A$14,0),MATCH(1,($U$2=GRID!$B$1:$BI$1)*(КАЛЕНДАРЬ!$AD25=GRID!$B$3:$BI$3),0))*GRID!$B$66*(1-GRID!$B$69),0))</f>
        <v>12920</v>
      </c>
      <c r="D236" s="48" cm="1">
        <f t="array" ref="D236">IF($I$2="Раннее бронирование",
INDEX(GRID!$B$17:$BI$27,MATCH(C$7,GRID!$A$17:$A$27,0),MATCH(1,($U$2=GRID!$B$1:$BI$1)*(КАЛЕНДАРЬ!$AD25=GRID!$B$3:$BI$3), 0))*GRID!$B$66,
ROUNDUP(INDEX(GRID!$B$17:$BI$27,MATCH(C$7,GRID!$A$17:$A$27,0),MATCH(1,($U$2=GRID!$B$1:$BI$1)*(КАЛЕНДАРЬ!$AD25=GRID!$B$3:$BI$3), 0))*GRID!$B$66*(1-GRID!$B$69),0))</f>
        <v>14620</v>
      </c>
      <c r="E236" s="47" cm="1">
        <f t="array" ref="E236">IF($I$2="Раннее бронирование",
INDEX(GRID!$B$4:$BI$14,MATCH(E$7,GRID!$A$4:$A$14,0),MATCH(1,($U$2=GRID!$B$1:$BI$1)*(КАЛЕНДАРЬ!$AD25=GRID!$B$3:$BI$3), 0))*GRID!$B$66,
ROUNDUP(INDEX(GRID!$B$4:$BI$14,MATCH(E$7,GRID!$A$4:$A$14,0),MATCH(1,($U$2=GRID!$B$1:$BI$1)*(КАЛЕНДАРЬ!$AD25=GRID!$B$3:$BI$3),0))*GRID!$B$66*(1-GRID!$B$69),0))</f>
        <v>14212</v>
      </c>
      <c r="F236" s="48" cm="1">
        <f t="array" ref="F236">IF($I$2="Раннее бронирование",
INDEX(GRID!$B$17:$BI$27,MATCH(E$7,GRID!$A$17:$A$27,0),MATCH(1,($U$2=GRID!$B$1:$BI$1)*(КАЛЕНДАРЬ!$AD25=GRID!$B$3:$BI$3), 0))*GRID!$B$66,
ROUNDUP(INDEX(GRID!$B$17:$BI$27,MATCH(E$7,GRID!$A$17:$A$27,0),MATCH(1,($U$2=GRID!$B$1:$BI$1)*(КАЛЕНДАРЬ!$AD25=GRID!$B$3:$BI$3), 0))*GRID!$B$66*(1-GRID!$B$69),0))</f>
        <v>15912</v>
      </c>
      <c r="G236" s="47" cm="1">
        <f t="array" ref="G236">IF($I$2="Раннее бронирование",
INDEX(GRID!$B$4:$BI$14,MATCH(G$7,GRID!$A$4:$A$14,0),MATCH(1,($U$2=GRID!$B$1:$BI$1)*(КАЛЕНДАРЬ!$AD25=GRID!$B$3:$BI$3), 0))*GRID!$B$66,
ROUNDUP(INDEX(GRID!$B$4:$BI$14,MATCH(G$7,GRID!$A$4:$A$14,0),MATCH(1,($U$2=GRID!$B$1:$BI$1)*(КАЛЕНДАРЬ!$AD25=GRID!$B$3:$BI$3),0))*GRID!$B$66*(1-GRID!$B$69),0))</f>
        <v>15572</v>
      </c>
      <c r="H236" s="48" cm="1">
        <f t="array" ref="H236">IF($I$2="Раннее бронирование",
INDEX(GRID!$B$17:$BI$27,MATCH(G$7,GRID!$A$17:$A$27,0),MATCH(1,($U$2=GRID!$B$1:$BI$1)*(КАЛЕНДАРЬ!$AD25=GRID!$B$3:$BI$3), 0))*GRID!$B$66,
ROUNDUP(INDEX(GRID!$B$17:$BI$27,MATCH(G$7,GRID!$A$17:$A$27,0),MATCH(1,($U$2=GRID!$B$1:$BI$1)*(КАЛЕНДАРЬ!$AD25=GRID!$B$3:$BI$3), 0))*GRID!$B$66*(1-GRID!$B$69),0))</f>
        <v>17272</v>
      </c>
      <c r="I236" s="47" cm="1">
        <f t="array" ref="I236">IF($I$2="Раннее бронирование",
INDEX(GRID!$B$4:$BI$14,MATCH(I$7,GRID!$A$4:$A$14,0),MATCH(1,($U$2=GRID!$B$1:$BI$1)*(КАЛЕНДАРЬ!$AD25=GRID!$B$3:$BI$3), 0))*GRID!$B$66,
ROUNDUP(INDEX(GRID!$B$4:$BI$14,MATCH(I$7,GRID!$A$4:$A$14,0),MATCH(1,($U$2=GRID!$B$1:$BI$1)*(КАЛЕНДАРЬ!$AD25=GRID!$B$3:$BI$3),0))*GRID!$B$66*(1-GRID!$B$69),0))</f>
        <v>17068</v>
      </c>
      <c r="J236" s="48" cm="1">
        <f t="array" ref="J236">IF($I$2="Раннее бронирование",
INDEX(GRID!$B$17:$BI$27,MATCH(I$7,GRID!$A$17:$A$27,0),MATCH(1,($U$2=GRID!$B$1:$BI$1)*(КАЛЕНДАРЬ!$AD25=GRID!$B$3:$BI$3), 0))*GRID!$B$66,
ROUNDUP(INDEX(GRID!$B$17:$BI$27,MATCH(I$7,GRID!$A$17:$A$27,0),MATCH(1,($U$2=GRID!$B$1:$BI$1)*(КАЛЕНДАРЬ!$AD25=GRID!$B$3:$BI$3), 0))*GRID!$B$66*(1-GRID!$B$69),0))</f>
        <v>18768</v>
      </c>
      <c r="K236" s="47" cm="1">
        <f t="array" ref="K236">IF($I$2="Раннее бронирование",
INDEX(GRID!$B$4:$BI$14,MATCH(K$7,GRID!$A$4:$A$14,0),MATCH(1,($U$2=GRID!$B$1:$BI$1)*(КАЛЕНДАРЬ!$AD25=GRID!$B$3:$BI$3), 0))*GRID!$B$66,
ROUNDUP(INDEX(GRID!$B$4:$BI$14,MATCH(K$7,GRID!$A$4:$A$14,0),MATCH(1,($U$2=GRID!$B$1:$BI$1)*(КАЛЕНДАРЬ!$AD25=GRID!$B$3:$BI$3),0))*GRID!$B$66*(1-GRID!$B$69),0))</f>
        <v>18768</v>
      </c>
      <c r="L236" s="48" cm="1">
        <f t="array" ref="L236">IF($I$2="Раннее бронирование",
INDEX(GRID!$B$17:$BI$27,MATCH(K$7,GRID!$A$17:$A$27,0),MATCH(1,($U$2=GRID!$B$1:$BI$1)*(КАЛЕНДАРЬ!$AD25=GRID!$B$3:$BI$3), 0))*GRID!$B$66,
ROUNDUP(INDEX(GRID!$B$17:$BI$27,MATCH(K$7,GRID!$A$17:$A$27,0),MATCH(1,($U$2=GRID!$B$1:$BI$1)*(КАЛЕНДАРЬ!$AD25=GRID!$B$3:$BI$3), 0))*GRID!$B$66*(1-GRID!$B$69),0))</f>
        <v>20468</v>
      </c>
      <c r="M236" s="47" cm="1">
        <f t="array" ref="M236">IF($I$2="Раннее бронирование",
INDEX(GRID!$B$4:$BI$14,MATCH(M$7,GRID!$A$4:$A$14,0),MATCH(1,($U$2=GRID!$B$1:$BI$1)*(КАЛЕНДАРЬ!$AD25=GRID!$B$3:$BI$3), 0))*GRID!$B$66,
ROUNDUP(INDEX(GRID!$B$4:$BI$14,MATCH(M$7,GRID!$A$4:$A$14,0),MATCH(1,($U$2=GRID!$B$1:$BI$1)*(КАЛЕНДАРЬ!$AD25=GRID!$B$3:$BI$3),0))*GRID!$B$66*(1-GRID!$B$69),0))</f>
        <v>20604</v>
      </c>
      <c r="N236" s="48" cm="1">
        <f t="array" ref="N236">IF($I$2="Раннее бронирование",
INDEX(GRID!$B$17:$BI$27,MATCH(M$7,GRID!$A$17:$A$27,0),MATCH(1,($U$2=GRID!$B$1:$BI$1)*(КАЛЕНДАРЬ!$AD25=GRID!$B$3:$BI$3), 0))*GRID!$B$66,
ROUNDUP(INDEX(GRID!$B$17:$BI$27,MATCH(M$7,GRID!$A$17:$A$27,0),MATCH(1,($U$2=GRID!$B$1:$BI$1)*(КАЛЕНДАРЬ!$AD25=GRID!$B$3:$BI$3), 0))*GRID!$B$66*(1-GRID!$B$69),0))</f>
        <v>22304</v>
      </c>
      <c r="O236" s="47" cm="1">
        <f t="array" ref="O236">IF($I$2="Раннее бронирование",
INDEX(GRID!$B$4:$BI$14,MATCH(O$7,GRID!$A$4:$A$14,0),MATCH(1,($U$2=GRID!$B$1:$BI$1)*(КАЛЕНДАРЬ!$AD25=GRID!$B$3:$BI$3), 0))*GRID!$B$66,
ROUNDUP(INDEX(GRID!$B$4:$BI$14,MATCH(O$7,GRID!$A$4:$A$14,0),MATCH(1,($U$2=GRID!$B$1:$BI$1)*(КАЛЕНДАРЬ!$AD25=GRID!$B$3:$BI$3),0))*GRID!$B$66*(1-GRID!$B$69),0))</f>
        <v>25364</v>
      </c>
      <c r="P236" s="48" cm="1">
        <f t="array" ref="P236">IF($I$2="Раннее бронирование",
INDEX(GRID!$B$17:$BI$27,MATCH(O$7,GRID!$A$17:$A$27,0),MATCH(1,($U$2=GRID!$B$1:$BI$1)*(КАЛЕНДАРЬ!$AD25=GRID!$B$3:$BI$3), 0))*GRID!$B$66,
ROUNDUP(INDEX(GRID!$B$17:$BI$27,MATCH(O$7,GRID!$A$17:$A$27,0),MATCH(1,($U$2=GRID!$B$1:$BI$1)*(КАЛЕНДАРЬ!$AD25=GRID!$B$3:$BI$3), 0))*GRID!$B$66*(1-GRID!$B$69),0))</f>
        <v>27064</v>
      </c>
      <c r="Q236" s="47" cm="1">
        <f t="array" ref="Q236">IF($I$2="Раннее бронирование",
INDEX(GRID!$B$4:$BI$14,MATCH(Q$7,GRID!$A$4:$A$14,0),MATCH(1,($U$2=GRID!$B$1:$BI$1)*(КАЛЕНДАРЬ!$AD25=GRID!$B$3:$BI$3), 0))*GRID!$B$66,
ROUNDUP(INDEX(GRID!$B$4:$BI$14,MATCH(Q$7,GRID!$A$4:$A$14,0),MATCH(1,($U$2=GRID!$B$1:$BI$1)*(КАЛЕНДАРЬ!$AD25=GRID!$B$3:$BI$3),0))*GRID!$B$66*(1-GRID!$B$69),0))</f>
        <v>28424</v>
      </c>
      <c r="R236" s="48" cm="1">
        <f t="array" ref="R236">IF($I$2="Раннее бронирование",
INDEX(GRID!$B$17:$BI$27,MATCH(Q$7,GRID!$A$17:$A$27,0),MATCH(1,($U$2=GRID!$B$1:$BI$1)*(КАЛЕНДАРЬ!$AD25=GRID!$B$3:$BI$3), 0))*GRID!$B$66,
ROUNDUP(INDEX(GRID!$B$17:$BI$27,MATCH(Q$7,GRID!$A$17:$A$27,0),MATCH(1,($U$2=GRID!$B$1:$BI$1)*(КАЛЕНДАРЬ!$AD25=GRID!$B$3:$BI$3), 0))*GRID!$B$66*(1-GRID!$B$69),0))</f>
        <v>30124</v>
      </c>
      <c r="S236" s="47" cm="1">
        <f t="array" ref="S236">IF($I$2="Раннее бронирование",
INDEX(GRID!$B$4:$BI$14,MATCH(S$7,GRID!$A$4:$A$14,0),MATCH(1,($U$2=GRID!$B$1:$BI$1)*(КАЛЕНДАРЬ!$AD25=GRID!$B$3:$BI$3), 0))*GRID!$B$66,
ROUNDUP(INDEX(GRID!$B$4:$BI$14,MATCH(S$7,GRID!$A$4:$A$14,0),MATCH(1,($U$2=GRID!$B$1:$BI$1)*(КАЛЕНДАРЬ!$AD25=GRID!$B$3:$BI$3),0))*GRID!$B$66*(1-GRID!$B$69),0))</f>
        <v>34272</v>
      </c>
      <c r="T236" s="48" cm="1">
        <f t="array" ref="T236">IF($I$2="Раннее бронирование",
INDEX(GRID!$B$17:$BI$27,MATCH(S$7,GRID!$A$17:$A$27,0),MATCH(1,($U$2=GRID!$B$1:$BI$1)*(КАЛЕНДАРЬ!$AD25=GRID!$B$3:$BI$3), 0))*GRID!$B$66,
ROUNDUP(INDEX(GRID!$B$17:$BI$27,MATCH(S$7,GRID!$A$17:$A$27,0),MATCH(1,($U$2=GRID!$B$1:$BI$1)*(КАЛЕНДАРЬ!$AD25=GRID!$B$3:$BI$3), 0))*GRID!$B$66*(1-GRID!$B$69),0))</f>
        <v>35972</v>
      </c>
      <c r="U236" s="47" cm="1">
        <f t="array" ref="U236">IF($I$2="Раннее бронирование",
INDEX(GRID!$B$4:$BI$14,MATCH(U$7,GRID!$A$4:$A$14,0),MATCH(1,($U$2=GRID!$B$1:$BI$1)*(КАЛЕНДАРЬ!$AD25=GRID!$B$3:$BI$3), 0))*GRID!$B$66,
ROUNDUP(INDEX(GRID!$B$4:$BI$14,MATCH(U$7,GRID!$A$4:$A$14,0),MATCH(1,($U$2=GRID!$B$1:$BI$1)*(КАЛЕНДАРЬ!$AD25=GRID!$B$3:$BI$3),0))*GRID!$B$66*(1-GRID!$B$69),0))</f>
        <v>39440</v>
      </c>
      <c r="V236" s="48" cm="1">
        <f t="array" ref="V236">IF($I$2="Раннее бронирование",
INDEX(GRID!$B$17:$BI$27,MATCH(U$7,GRID!$A$17:$A$27,0),MATCH(1,($U$2=GRID!$B$1:$BI$1)*(КАЛЕНДАРЬ!$AD25=GRID!$B$3:$BI$3), 0))*GRID!$B$66,
ROUNDUP(INDEX(GRID!$B$17:$BI$27,MATCH(U$7,GRID!$A$17:$A$27,0),MATCH(1,($U$2=GRID!$B$1:$BI$1)*(КАЛЕНДАРЬ!$AD25=GRID!$B$3:$BI$3), 0))*GRID!$B$66*(1-GRID!$B$69),0))</f>
        <v>41140</v>
      </c>
      <c r="W236" s="47" cm="1">
        <f t="array" ref="W236">IF($I$2="Раннее бронирование",
INDEX(GRID!$B$4:$BI$14,MATCH(W$7,GRID!$A$4:$A$14,0),MATCH(1,($U$2=GRID!$B$1:$BI$1)*(КАЛЕНДАРЬ!$AD25=GRID!$B$3:$BI$3), 0))*GRID!$B$66,
ROUNDUP(INDEX(GRID!$B$4:$BI$14,MATCH(W$7,GRID!$A$4:$A$14,0),MATCH(1,($U$2=GRID!$B$1:$BI$1)*(КАЛЕНДАРЬ!$AD25=GRID!$B$3:$BI$3),0))*GRID!$B$66*(1-GRID!$B$69),0))</f>
        <v>157760</v>
      </c>
      <c r="X236" s="48" cm="1">
        <f t="array" ref="X236">IF($I$2="Раннее бронирование",
INDEX(GRID!$B$17:$BI$27,MATCH(W$7,GRID!$A$17:$A$27,0),MATCH(1,($U$2=GRID!$B$1:$BI$1)*(КАЛЕНДАРЬ!$AD25=GRID!$B$3:$BI$3), 0))*GRID!$B$66,
ROUNDUP(INDEX(GRID!$B$17:$BI$27,MATCH(W$7,GRID!$A$17:$A$27,0),MATCH(1,($U$2=GRID!$B$1:$BI$1)*(КАЛЕНДАРЬ!$AD25=GRID!$B$3:$BI$3), 0))*GRID!$B$66*(1-GRID!$B$69),0))</f>
        <v>159460</v>
      </c>
    </row>
    <row r="237" spans="1:24" hidden="1" x14ac:dyDescent="0.2">
      <c r="A237" s="117" t="s">
        <v>46</v>
      </c>
      <c r="B237" s="117">
        <v>23</v>
      </c>
      <c r="C237" s="47" cm="1">
        <f t="array" ref="C237">IF($I$2="Раннее бронирование",
INDEX(GRID!$B$4:$BI$14,MATCH(C$7,GRID!$A$4:$A$14,0),MATCH(1,($U$2=GRID!$B$1:$BI$1)*(КАЛЕНДАРЬ!$AD26=GRID!$B$3:$BI$3), 0))*GRID!$B$66,
ROUNDUP(INDEX(GRID!$B$4:$BI$14,MATCH(C$7,GRID!$A$4:$A$14,0),MATCH(1,($U$2=GRID!$B$1:$BI$1)*(КАЛЕНДАРЬ!$AD26=GRID!$B$3:$BI$3),0))*GRID!$B$66*(1-GRID!$B$69),0))</f>
        <v>12920</v>
      </c>
      <c r="D237" s="48" cm="1">
        <f t="array" ref="D237">IF($I$2="Раннее бронирование",
INDEX(GRID!$B$17:$BI$27,MATCH(C$7,GRID!$A$17:$A$27,0),MATCH(1,($U$2=GRID!$B$1:$BI$1)*(КАЛЕНДАРЬ!$AD26=GRID!$B$3:$BI$3), 0))*GRID!$B$66,
ROUNDUP(INDEX(GRID!$B$17:$BI$27,MATCH(C$7,GRID!$A$17:$A$27,0),MATCH(1,($U$2=GRID!$B$1:$BI$1)*(КАЛЕНДАРЬ!$AD26=GRID!$B$3:$BI$3), 0))*GRID!$B$66*(1-GRID!$B$69),0))</f>
        <v>14620</v>
      </c>
      <c r="E237" s="47" cm="1">
        <f t="array" ref="E237">IF($I$2="Раннее бронирование",
INDEX(GRID!$B$4:$BI$14,MATCH(E$7,GRID!$A$4:$A$14,0),MATCH(1,($U$2=GRID!$B$1:$BI$1)*(КАЛЕНДАРЬ!$AD26=GRID!$B$3:$BI$3), 0))*GRID!$B$66,
ROUNDUP(INDEX(GRID!$B$4:$BI$14,MATCH(E$7,GRID!$A$4:$A$14,0),MATCH(1,($U$2=GRID!$B$1:$BI$1)*(КАЛЕНДАРЬ!$AD26=GRID!$B$3:$BI$3),0))*GRID!$B$66*(1-GRID!$B$69),0))</f>
        <v>14212</v>
      </c>
      <c r="F237" s="48" cm="1">
        <f t="array" ref="F237">IF($I$2="Раннее бронирование",
INDEX(GRID!$B$17:$BI$27,MATCH(E$7,GRID!$A$17:$A$27,0),MATCH(1,($U$2=GRID!$B$1:$BI$1)*(КАЛЕНДАРЬ!$AD26=GRID!$B$3:$BI$3), 0))*GRID!$B$66,
ROUNDUP(INDEX(GRID!$B$17:$BI$27,MATCH(E$7,GRID!$A$17:$A$27,0),MATCH(1,($U$2=GRID!$B$1:$BI$1)*(КАЛЕНДАРЬ!$AD26=GRID!$B$3:$BI$3), 0))*GRID!$B$66*(1-GRID!$B$69),0))</f>
        <v>15912</v>
      </c>
      <c r="G237" s="47" cm="1">
        <f t="array" ref="G237">IF($I$2="Раннее бронирование",
INDEX(GRID!$B$4:$BI$14,MATCH(G$7,GRID!$A$4:$A$14,0),MATCH(1,($U$2=GRID!$B$1:$BI$1)*(КАЛЕНДАРЬ!$AD26=GRID!$B$3:$BI$3), 0))*GRID!$B$66,
ROUNDUP(INDEX(GRID!$B$4:$BI$14,MATCH(G$7,GRID!$A$4:$A$14,0),MATCH(1,($U$2=GRID!$B$1:$BI$1)*(КАЛЕНДАРЬ!$AD26=GRID!$B$3:$BI$3),0))*GRID!$B$66*(1-GRID!$B$69),0))</f>
        <v>15572</v>
      </c>
      <c r="H237" s="48" cm="1">
        <f t="array" ref="H237">IF($I$2="Раннее бронирование",
INDEX(GRID!$B$17:$BI$27,MATCH(G$7,GRID!$A$17:$A$27,0),MATCH(1,($U$2=GRID!$B$1:$BI$1)*(КАЛЕНДАРЬ!$AD26=GRID!$B$3:$BI$3), 0))*GRID!$B$66,
ROUNDUP(INDEX(GRID!$B$17:$BI$27,MATCH(G$7,GRID!$A$17:$A$27,0),MATCH(1,($U$2=GRID!$B$1:$BI$1)*(КАЛЕНДАРЬ!$AD26=GRID!$B$3:$BI$3), 0))*GRID!$B$66*(1-GRID!$B$69),0))</f>
        <v>17272</v>
      </c>
      <c r="I237" s="47" cm="1">
        <f t="array" ref="I237">IF($I$2="Раннее бронирование",
INDEX(GRID!$B$4:$BI$14,MATCH(I$7,GRID!$A$4:$A$14,0),MATCH(1,($U$2=GRID!$B$1:$BI$1)*(КАЛЕНДАРЬ!$AD26=GRID!$B$3:$BI$3), 0))*GRID!$B$66,
ROUNDUP(INDEX(GRID!$B$4:$BI$14,MATCH(I$7,GRID!$A$4:$A$14,0),MATCH(1,($U$2=GRID!$B$1:$BI$1)*(КАЛЕНДАРЬ!$AD26=GRID!$B$3:$BI$3),0))*GRID!$B$66*(1-GRID!$B$69),0))</f>
        <v>17068</v>
      </c>
      <c r="J237" s="48" cm="1">
        <f t="array" ref="J237">IF($I$2="Раннее бронирование",
INDEX(GRID!$B$17:$BI$27,MATCH(I$7,GRID!$A$17:$A$27,0),MATCH(1,($U$2=GRID!$B$1:$BI$1)*(КАЛЕНДАРЬ!$AD26=GRID!$B$3:$BI$3), 0))*GRID!$B$66,
ROUNDUP(INDEX(GRID!$B$17:$BI$27,MATCH(I$7,GRID!$A$17:$A$27,0),MATCH(1,($U$2=GRID!$B$1:$BI$1)*(КАЛЕНДАРЬ!$AD26=GRID!$B$3:$BI$3), 0))*GRID!$B$66*(1-GRID!$B$69),0))</f>
        <v>18768</v>
      </c>
      <c r="K237" s="47" cm="1">
        <f t="array" ref="K237">IF($I$2="Раннее бронирование",
INDEX(GRID!$B$4:$BI$14,MATCH(K$7,GRID!$A$4:$A$14,0),MATCH(1,($U$2=GRID!$B$1:$BI$1)*(КАЛЕНДАРЬ!$AD26=GRID!$B$3:$BI$3), 0))*GRID!$B$66,
ROUNDUP(INDEX(GRID!$B$4:$BI$14,MATCH(K$7,GRID!$A$4:$A$14,0),MATCH(1,($U$2=GRID!$B$1:$BI$1)*(КАЛЕНДАРЬ!$AD26=GRID!$B$3:$BI$3),0))*GRID!$B$66*(1-GRID!$B$69),0))</f>
        <v>18768</v>
      </c>
      <c r="L237" s="48" cm="1">
        <f t="array" ref="L237">IF($I$2="Раннее бронирование",
INDEX(GRID!$B$17:$BI$27,MATCH(K$7,GRID!$A$17:$A$27,0),MATCH(1,($U$2=GRID!$B$1:$BI$1)*(КАЛЕНДАРЬ!$AD26=GRID!$B$3:$BI$3), 0))*GRID!$B$66,
ROUNDUP(INDEX(GRID!$B$17:$BI$27,MATCH(K$7,GRID!$A$17:$A$27,0),MATCH(1,($U$2=GRID!$B$1:$BI$1)*(КАЛЕНДАРЬ!$AD26=GRID!$B$3:$BI$3), 0))*GRID!$B$66*(1-GRID!$B$69),0))</f>
        <v>20468</v>
      </c>
      <c r="M237" s="47" cm="1">
        <f t="array" ref="M237">IF($I$2="Раннее бронирование",
INDEX(GRID!$B$4:$BI$14,MATCH(M$7,GRID!$A$4:$A$14,0),MATCH(1,($U$2=GRID!$B$1:$BI$1)*(КАЛЕНДАРЬ!$AD26=GRID!$B$3:$BI$3), 0))*GRID!$B$66,
ROUNDUP(INDEX(GRID!$B$4:$BI$14,MATCH(M$7,GRID!$A$4:$A$14,0),MATCH(1,($U$2=GRID!$B$1:$BI$1)*(КАЛЕНДАРЬ!$AD26=GRID!$B$3:$BI$3),0))*GRID!$B$66*(1-GRID!$B$69),0))</f>
        <v>20604</v>
      </c>
      <c r="N237" s="48" cm="1">
        <f t="array" ref="N237">IF($I$2="Раннее бронирование",
INDEX(GRID!$B$17:$BI$27,MATCH(M$7,GRID!$A$17:$A$27,0),MATCH(1,($U$2=GRID!$B$1:$BI$1)*(КАЛЕНДАРЬ!$AD26=GRID!$B$3:$BI$3), 0))*GRID!$B$66,
ROUNDUP(INDEX(GRID!$B$17:$BI$27,MATCH(M$7,GRID!$A$17:$A$27,0),MATCH(1,($U$2=GRID!$B$1:$BI$1)*(КАЛЕНДАРЬ!$AD26=GRID!$B$3:$BI$3), 0))*GRID!$B$66*(1-GRID!$B$69),0))</f>
        <v>22304</v>
      </c>
      <c r="O237" s="47" cm="1">
        <f t="array" ref="O237">IF($I$2="Раннее бронирование",
INDEX(GRID!$B$4:$BI$14,MATCH(O$7,GRID!$A$4:$A$14,0),MATCH(1,($U$2=GRID!$B$1:$BI$1)*(КАЛЕНДАРЬ!$AD26=GRID!$B$3:$BI$3), 0))*GRID!$B$66,
ROUNDUP(INDEX(GRID!$B$4:$BI$14,MATCH(O$7,GRID!$A$4:$A$14,0),MATCH(1,($U$2=GRID!$B$1:$BI$1)*(КАЛЕНДАРЬ!$AD26=GRID!$B$3:$BI$3),0))*GRID!$B$66*(1-GRID!$B$69),0))</f>
        <v>25364</v>
      </c>
      <c r="P237" s="48" cm="1">
        <f t="array" ref="P237">IF($I$2="Раннее бронирование",
INDEX(GRID!$B$17:$BI$27,MATCH(O$7,GRID!$A$17:$A$27,0),MATCH(1,($U$2=GRID!$B$1:$BI$1)*(КАЛЕНДАРЬ!$AD26=GRID!$B$3:$BI$3), 0))*GRID!$B$66,
ROUNDUP(INDEX(GRID!$B$17:$BI$27,MATCH(O$7,GRID!$A$17:$A$27,0),MATCH(1,($U$2=GRID!$B$1:$BI$1)*(КАЛЕНДАРЬ!$AD26=GRID!$B$3:$BI$3), 0))*GRID!$B$66*(1-GRID!$B$69),0))</f>
        <v>27064</v>
      </c>
      <c r="Q237" s="47" cm="1">
        <f t="array" ref="Q237">IF($I$2="Раннее бронирование",
INDEX(GRID!$B$4:$BI$14,MATCH(Q$7,GRID!$A$4:$A$14,0),MATCH(1,($U$2=GRID!$B$1:$BI$1)*(КАЛЕНДАРЬ!$AD26=GRID!$B$3:$BI$3), 0))*GRID!$B$66,
ROUNDUP(INDEX(GRID!$B$4:$BI$14,MATCH(Q$7,GRID!$A$4:$A$14,0),MATCH(1,($U$2=GRID!$B$1:$BI$1)*(КАЛЕНДАРЬ!$AD26=GRID!$B$3:$BI$3),0))*GRID!$B$66*(1-GRID!$B$69),0))</f>
        <v>28424</v>
      </c>
      <c r="R237" s="48" cm="1">
        <f t="array" ref="R237">IF($I$2="Раннее бронирование",
INDEX(GRID!$B$17:$BI$27,MATCH(Q$7,GRID!$A$17:$A$27,0),MATCH(1,($U$2=GRID!$B$1:$BI$1)*(КАЛЕНДАРЬ!$AD26=GRID!$B$3:$BI$3), 0))*GRID!$B$66,
ROUNDUP(INDEX(GRID!$B$17:$BI$27,MATCH(Q$7,GRID!$A$17:$A$27,0),MATCH(1,($U$2=GRID!$B$1:$BI$1)*(КАЛЕНДАРЬ!$AD26=GRID!$B$3:$BI$3), 0))*GRID!$B$66*(1-GRID!$B$69),0))</f>
        <v>30124</v>
      </c>
      <c r="S237" s="47" cm="1">
        <f t="array" ref="S237">IF($I$2="Раннее бронирование",
INDEX(GRID!$B$4:$BI$14,MATCH(S$7,GRID!$A$4:$A$14,0),MATCH(1,($U$2=GRID!$B$1:$BI$1)*(КАЛЕНДАРЬ!$AD26=GRID!$B$3:$BI$3), 0))*GRID!$B$66,
ROUNDUP(INDEX(GRID!$B$4:$BI$14,MATCH(S$7,GRID!$A$4:$A$14,0),MATCH(1,($U$2=GRID!$B$1:$BI$1)*(КАЛЕНДАРЬ!$AD26=GRID!$B$3:$BI$3),0))*GRID!$B$66*(1-GRID!$B$69),0))</f>
        <v>34272</v>
      </c>
      <c r="T237" s="48" cm="1">
        <f t="array" ref="T237">IF($I$2="Раннее бронирование",
INDEX(GRID!$B$17:$BI$27,MATCH(S$7,GRID!$A$17:$A$27,0),MATCH(1,($U$2=GRID!$B$1:$BI$1)*(КАЛЕНДАРЬ!$AD26=GRID!$B$3:$BI$3), 0))*GRID!$B$66,
ROUNDUP(INDEX(GRID!$B$17:$BI$27,MATCH(S$7,GRID!$A$17:$A$27,0),MATCH(1,($U$2=GRID!$B$1:$BI$1)*(КАЛЕНДАРЬ!$AD26=GRID!$B$3:$BI$3), 0))*GRID!$B$66*(1-GRID!$B$69),0))</f>
        <v>35972</v>
      </c>
      <c r="U237" s="47" cm="1">
        <f t="array" ref="U237">IF($I$2="Раннее бронирование",
INDEX(GRID!$B$4:$BI$14,MATCH(U$7,GRID!$A$4:$A$14,0),MATCH(1,($U$2=GRID!$B$1:$BI$1)*(КАЛЕНДАРЬ!$AD26=GRID!$B$3:$BI$3), 0))*GRID!$B$66,
ROUNDUP(INDEX(GRID!$B$4:$BI$14,MATCH(U$7,GRID!$A$4:$A$14,0),MATCH(1,($U$2=GRID!$B$1:$BI$1)*(КАЛЕНДАРЬ!$AD26=GRID!$B$3:$BI$3),0))*GRID!$B$66*(1-GRID!$B$69),0))</f>
        <v>39440</v>
      </c>
      <c r="V237" s="48" cm="1">
        <f t="array" ref="V237">IF($I$2="Раннее бронирование",
INDEX(GRID!$B$17:$BI$27,MATCH(U$7,GRID!$A$17:$A$27,0),MATCH(1,($U$2=GRID!$B$1:$BI$1)*(КАЛЕНДАРЬ!$AD26=GRID!$B$3:$BI$3), 0))*GRID!$B$66,
ROUNDUP(INDEX(GRID!$B$17:$BI$27,MATCH(U$7,GRID!$A$17:$A$27,0),MATCH(1,($U$2=GRID!$B$1:$BI$1)*(КАЛЕНДАРЬ!$AD26=GRID!$B$3:$BI$3), 0))*GRID!$B$66*(1-GRID!$B$69),0))</f>
        <v>41140</v>
      </c>
      <c r="W237" s="47" cm="1">
        <f t="array" ref="W237">IF($I$2="Раннее бронирование",
INDEX(GRID!$B$4:$BI$14,MATCH(W$7,GRID!$A$4:$A$14,0),MATCH(1,($U$2=GRID!$B$1:$BI$1)*(КАЛЕНДАРЬ!$AD26=GRID!$B$3:$BI$3), 0))*GRID!$B$66,
ROUNDUP(INDEX(GRID!$B$4:$BI$14,MATCH(W$7,GRID!$A$4:$A$14,0),MATCH(1,($U$2=GRID!$B$1:$BI$1)*(КАЛЕНДАРЬ!$AD26=GRID!$B$3:$BI$3),0))*GRID!$B$66*(1-GRID!$B$69),0))</f>
        <v>157760</v>
      </c>
      <c r="X237" s="48" cm="1">
        <f t="array" ref="X237">IF($I$2="Раннее бронирование",
INDEX(GRID!$B$17:$BI$27,MATCH(W$7,GRID!$A$17:$A$27,0),MATCH(1,($U$2=GRID!$B$1:$BI$1)*(КАЛЕНДАРЬ!$AD26=GRID!$B$3:$BI$3), 0))*GRID!$B$66,
ROUNDUP(INDEX(GRID!$B$17:$BI$27,MATCH(W$7,GRID!$A$17:$A$27,0),MATCH(1,($U$2=GRID!$B$1:$BI$1)*(КАЛЕНДАРЬ!$AD26=GRID!$B$3:$BI$3), 0))*GRID!$B$66*(1-GRID!$B$69),0))</f>
        <v>159460</v>
      </c>
    </row>
    <row r="238" spans="1:24" hidden="1" x14ac:dyDescent="0.2">
      <c r="A238" s="117" t="s">
        <v>47</v>
      </c>
      <c r="B238" s="117">
        <v>24</v>
      </c>
      <c r="C238" s="47" cm="1">
        <f t="array" ref="C238">IF($I$2="Раннее бронирование",
INDEX(GRID!$B$4:$BI$14,MATCH(C$7,GRID!$A$4:$A$14,0),MATCH(1,($U$2=GRID!$B$1:$BI$1)*(КАЛЕНДАРЬ!$AD27=GRID!$B$3:$BI$3), 0))*GRID!$B$66,
ROUNDUP(INDEX(GRID!$B$4:$BI$14,MATCH(C$7,GRID!$A$4:$A$14,0),MATCH(1,($U$2=GRID!$B$1:$BI$1)*(КАЛЕНДАРЬ!$AD27=GRID!$B$3:$BI$3),0))*GRID!$B$66*(1-GRID!$B$69),0))</f>
        <v>13600</v>
      </c>
      <c r="D238" s="48" cm="1">
        <f t="array" ref="D238">IF($I$2="Раннее бронирование",
INDEX(GRID!$B$17:$BI$27,MATCH(C$7,GRID!$A$17:$A$27,0),MATCH(1,($U$2=GRID!$B$1:$BI$1)*(КАЛЕНДАРЬ!$AD27=GRID!$B$3:$BI$3), 0))*GRID!$B$66,
ROUNDUP(INDEX(GRID!$B$17:$BI$27,MATCH(C$7,GRID!$A$17:$A$27,0),MATCH(1,($U$2=GRID!$B$1:$BI$1)*(КАЛЕНДАРЬ!$AD27=GRID!$B$3:$BI$3), 0))*GRID!$B$66*(1-GRID!$B$69),0))</f>
        <v>15300</v>
      </c>
      <c r="E238" s="47" cm="1">
        <f t="array" ref="E238">IF($I$2="Раннее бронирование",
INDEX(GRID!$B$4:$BI$14,MATCH(E$7,GRID!$A$4:$A$14,0),MATCH(1,($U$2=GRID!$B$1:$BI$1)*(КАЛЕНДАРЬ!$AD27=GRID!$B$3:$BI$3), 0))*GRID!$B$66,
ROUNDUP(INDEX(GRID!$B$4:$BI$14,MATCH(E$7,GRID!$A$4:$A$14,0),MATCH(1,($U$2=GRID!$B$1:$BI$1)*(КАЛЕНДАРЬ!$AD27=GRID!$B$3:$BI$3),0))*GRID!$B$66*(1-GRID!$B$69),0))</f>
        <v>14960</v>
      </c>
      <c r="F238" s="48" cm="1">
        <f t="array" ref="F238">IF($I$2="Раннее бронирование",
INDEX(GRID!$B$17:$BI$27,MATCH(E$7,GRID!$A$17:$A$27,0),MATCH(1,($U$2=GRID!$B$1:$BI$1)*(КАЛЕНДАРЬ!$AD27=GRID!$B$3:$BI$3), 0))*GRID!$B$66,
ROUNDUP(INDEX(GRID!$B$17:$BI$27,MATCH(E$7,GRID!$A$17:$A$27,0),MATCH(1,($U$2=GRID!$B$1:$BI$1)*(КАЛЕНДАРЬ!$AD27=GRID!$B$3:$BI$3), 0))*GRID!$B$66*(1-GRID!$B$69),0))</f>
        <v>16660</v>
      </c>
      <c r="G238" s="47" cm="1">
        <f t="array" ref="G238">IF($I$2="Раннее бронирование",
INDEX(GRID!$B$4:$BI$14,MATCH(G$7,GRID!$A$4:$A$14,0),MATCH(1,($U$2=GRID!$B$1:$BI$1)*(КАЛЕНДАРЬ!$AD27=GRID!$B$3:$BI$3), 0))*GRID!$B$66,
ROUNDUP(INDEX(GRID!$B$4:$BI$14,MATCH(G$7,GRID!$A$4:$A$14,0),MATCH(1,($U$2=GRID!$B$1:$BI$1)*(КАЛЕНДАРЬ!$AD27=GRID!$B$3:$BI$3),0))*GRID!$B$66*(1-GRID!$B$69),0))</f>
        <v>16456</v>
      </c>
      <c r="H238" s="48" cm="1">
        <f t="array" ref="H238">IF($I$2="Раннее бронирование",
INDEX(GRID!$B$17:$BI$27,MATCH(G$7,GRID!$A$17:$A$27,0),MATCH(1,($U$2=GRID!$B$1:$BI$1)*(КАЛЕНДАРЬ!$AD27=GRID!$B$3:$BI$3), 0))*GRID!$B$66,
ROUNDUP(INDEX(GRID!$B$17:$BI$27,MATCH(G$7,GRID!$A$17:$A$27,0),MATCH(1,($U$2=GRID!$B$1:$BI$1)*(КАЛЕНДАРЬ!$AD27=GRID!$B$3:$BI$3), 0))*GRID!$B$66*(1-GRID!$B$69),0))</f>
        <v>18156</v>
      </c>
      <c r="I238" s="47" cm="1">
        <f t="array" ref="I238">IF($I$2="Раннее бронирование",
INDEX(GRID!$B$4:$BI$14,MATCH(I$7,GRID!$A$4:$A$14,0),MATCH(1,($U$2=GRID!$B$1:$BI$1)*(КАЛЕНДАРЬ!$AD27=GRID!$B$3:$BI$3), 0))*GRID!$B$66,
ROUNDUP(INDEX(GRID!$B$4:$BI$14,MATCH(I$7,GRID!$A$4:$A$14,0),MATCH(1,($U$2=GRID!$B$1:$BI$1)*(КАЛЕНДАРЬ!$AD27=GRID!$B$3:$BI$3),0))*GRID!$B$66*(1-GRID!$B$69),0))</f>
        <v>18088</v>
      </c>
      <c r="J238" s="48" cm="1">
        <f t="array" ref="J238">IF($I$2="Раннее бронирование",
INDEX(GRID!$B$17:$BI$27,MATCH(I$7,GRID!$A$17:$A$27,0),MATCH(1,($U$2=GRID!$B$1:$BI$1)*(КАЛЕНДАРЬ!$AD27=GRID!$B$3:$BI$3), 0))*GRID!$B$66,
ROUNDUP(INDEX(GRID!$B$17:$BI$27,MATCH(I$7,GRID!$A$17:$A$27,0),MATCH(1,($U$2=GRID!$B$1:$BI$1)*(КАЛЕНДАРЬ!$AD27=GRID!$B$3:$BI$3), 0))*GRID!$B$66*(1-GRID!$B$69),0))</f>
        <v>19788</v>
      </c>
      <c r="K238" s="47" cm="1">
        <f t="array" ref="K238">IF($I$2="Раннее бронирование",
INDEX(GRID!$B$4:$BI$14,MATCH(K$7,GRID!$A$4:$A$14,0),MATCH(1,($U$2=GRID!$B$1:$BI$1)*(КАЛЕНДАРЬ!$AD27=GRID!$B$3:$BI$3), 0))*GRID!$B$66,
ROUNDUP(INDEX(GRID!$B$4:$BI$14,MATCH(K$7,GRID!$A$4:$A$14,0),MATCH(1,($U$2=GRID!$B$1:$BI$1)*(КАЛЕНДАРЬ!$AD27=GRID!$B$3:$BI$3),0))*GRID!$B$66*(1-GRID!$B$69),0))</f>
        <v>19924</v>
      </c>
      <c r="L238" s="48" cm="1">
        <f t="array" ref="L238">IF($I$2="Раннее бронирование",
INDEX(GRID!$B$17:$BI$27,MATCH(K$7,GRID!$A$17:$A$27,0),MATCH(1,($U$2=GRID!$B$1:$BI$1)*(КАЛЕНДАРЬ!$AD27=GRID!$B$3:$BI$3), 0))*GRID!$B$66,
ROUNDUP(INDEX(GRID!$B$17:$BI$27,MATCH(K$7,GRID!$A$17:$A$27,0),MATCH(1,($U$2=GRID!$B$1:$BI$1)*(КАЛЕНДАРЬ!$AD27=GRID!$B$3:$BI$3), 0))*GRID!$B$66*(1-GRID!$B$69),0))</f>
        <v>21624</v>
      </c>
      <c r="M238" s="47" cm="1">
        <f t="array" ref="M238">IF($I$2="Раннее бронирование",
INDEX(GRID!$B$4:$BI$14,MATCH(M$7,GRID!$A$4:$A$14,0),MATCH(1,($U$2=GRID!$B$1:$BI$1)*(КАЛЕНДАРЬ!$AD27=GRID!$B$3:$BI$3), 0))*GRID!$B$66,
ROUNDUP(INDEX(GRID!$B$4:$BI$14,MATCH(M$7,GRID!$A$4:$A$14,0),MATCH(1,($U$2=GRID!$B$1:$BI$1)*(КАЛЕНДАРЬ!$AD27=GRID!$B$3:$BI$3),0))*GRID!$B$66*(1-GRID!$B$69),0))</f>
        <v>21964</v>
      </c>
      <c r="N238" s="48" cm="1">
        <f t="array" ref="N238">IF($I$2="Раннее бронирование",
INDEX(GRID!$B$17:$BI$27,MATCH(M$7,GRID!$A$17:$A$27,0),MATCH(1,($U$2=GRID!$B$1:$BI$1)*(КАЛЕНДАРЬ!$AD27=GRID!$B$3:$BI$3), 0))*GRID!$B$66,
ROUNDUP(INDEX(GRID!$B$17:$BI$27,MATCH(M$7,GRID!$A$17:$A$27,0),MATCH(1,($U$2=GRID!$B$1:$BI$1)*(КАЛЕНДАРЬ!$AD27=GRID!$B$3:$BI$3), 0))*GRID!$B$66*(1-GRID!$B$69),0))</f>
        <v>23664</v>
      </c>
      <c r="O238" s="47" cm="1">
        <f t="array" ref="O238">IF($I$2="Раннее бронирование",
INDEX(GRID!$B$4:$BI$14,MATCH(O$7,GRID!$A$4:$A$14,0),MATCH(1,($U$2=GRID!$B$1:$BI$1)*(КАЛЕНДАРЬ!$AD27=GRID!$B$3:$BI$3), 0))*GRID!$B$66,
ROUNDUP(INDEX(GRID!$B$4:$BI$14,MATCH(O$7,GRID!$A$4:$A$14,0),MATCH(1,($U$2=GRID!$B$1:$BI$1)*(КАЛЕНДАРЬ!$AD27=GRID!$B$3:$BI$3),0))*GRID!$B$66*(1-GRID!$B$69),0))</f>
        <v>26656</v>
      </c>
      <c r="P238" s="48" cm="1">
        <f t="array" ref="P238">IF($I$2="Раннее бронирование",
INDEX(GRID!$B$17:$BI$27,MATCH(O$7,GRID!$A$17:$A$27,0),MATCH(1,($U$2=GRID!$B$1:$BI$1)*(КАЛЕНДАРЬ!$AD27=GRID!$B$3:$BI$3), 0))*GRID!$B$66,
ROUNDUP(INDEX(GRID!$B$17:$BI$27,MATCH(O$7,GRID!$A$17:$A$27,0),MATCH(1,($U$2=GRID!$B$1:$BI$1)*(КАЛЕНДАРЬ!$AD27=GRID!$B$3:$BI$3), 0))*GRID!$B$66*(1-GRID!$B$69),0))</f>
        <v>28356</v>
      </c>
      <c r="Q238" s="47" cm="1">
        <f t="array" ref="Q238">IF($I$2="Раннее бронирование",
INDEX(GRID!$B$4:$BI$14,MATCH(Q$7,GRID!$A$4:$A$14,0),MATCH(1,($U$2=GRID!$B$1:$BI$1)*(КАЛЕНДАРЬ!$AD27=GRID!$B$3:$BI$3), 0))*GRID!$B$66,
ROUNDUP(INDEX(GRID!$B$4:$BI$14,MATCH(Q$7,GRID!$A$4:$A$14,0),MATCH(1,($U$2=GRID!$B$1:$BI$1)*(КАЛЕНДАРЬ!$AD27=GRID!$B$3:$BI$3),0))*GRID!$B$66*(1-GRID!$B$69),0))</f>
        <v>29920</v>
      </c>
      <c r="R238" s="48" cm="1">
        <f t="array" ref="R238">IF($I$2="Раннее бронирование",
INDEX(GRID!$B$17:$BI$27,MATCH(Q$7,GRID!$A$17:$A$27,0),MATCH(1,($U$2=GRID!$B$1:$BI$1)*(КАЛЕНДАРЬ!$AD27=GRID!$B$3:$BI$3), 0))*GRID!$B$66,
ROUNDUP(INDEX(GRID!$B$17:$BI$27,MATCH(Q$7,GRID!$A$17:$A$27,0),MATCH(1,($U$2=GRID!$B$1:$BI$1)*(КАЛЕНДАРЬ!$AD27=GRID!$B$3:$BI$3), 0))*GRID!$B$66*(1-GRID!$B$69),0))</f>
        <v>31620</v>
      </c>
      <c r="S238" s="47" cm="1">
        <f t="array" ref="S238">IF($I$2="Раннее бронирование",
INDEX(GRID!$B$4:$BI$14,MATCH(S$7,GRID!$A$4:$A$14,0),MATCH(1,($U$2=GRID!$B$1:$BI$1)*(КАЛЕНДАРЬ!$AD27=GRID!$B$3:$BI$3), 0))*GRID!$B$66,
ROUNDUP(INDEX(GRID!$B$4:$BI$14,MATCH(S$7,GRID!$A$4:$A$14,0),MATCH(1,($U$2=GRID!$B$1:$BI$1)*(КАЛЕНДАРЬ!$AD27=GRID!$B$3:$BI$3),0))*GRID!$B$66*(1-GRID!$B$69),0))</f>
        <v>36244</v>
      </c>
      <c r="T238" s="48" cm="1">
        <f t="array" ref="T238">IF($I$2="Раннее бронирование",
INDEX(GRID!$B$17:$BI$27,MATCH(S$7,GRID!$A$17:$A$27,0),MATCH(1,($U$2=GRID!$B$1:$BI$1)*(КАЛЕНДАРЬ!$AD27=GRID!$B$3:$BI$3), 0))*GRID!$B$66,
ROUNDUP(INDEX(GRID!$B$17:$BI$27,MATCH(S$7,GRID!$A$17:$A$27,0),MATCH(1,($U$2=GRID!$B$1:$BI$1)*(КАЛЕНДАРЬ!$AD27=GRID!$B$3:$BI$3), 0))*GRID!$B$66*(1-GRID!$B$69),0))</f>
        <v>37944</v>
      </c>
      <c r="U238" s="47" cm="1">
        <f t="array" ref="U238">IF($I$2="Раннее бронирование",
INDEX(GRID!$B$4:$BI$14,MATCH(U$7,GRID!$A$4:$A$14,0),MATCH(1,($U$2=GRID!$B$1:$BI$1)*(КАЛЕНДАРЬ!$AD27=GRID!$B$3:$BI$3), 0))*GRID!$B$66,
ROUNDUP(INDEX(GRID!$B$4:$BI$14,MATCH(U$7,GRID!$A$4:$A$14,0),MATCH(1,($U$2=GRID!$B$1:$BI$1)*(КАЛЕНДАРЬ!$AD27=GRID!$B$3:$BI$3),0))*GRID!$B$66*(1-GRID!$B$69),0))</f>
        <v>41480</v>
      </c>
      <c r="V238" s="48" cm="1">
        <f t="array" ref="V238">IF($I$2="Раннее бронирование",
INDEX(GRID!$B$17:$BI$27,MATCH(U$7,GRID!$A$17:$A$27,0),MATCH(1,($U$2=GRID!$B$1:$BI$1)*(КАЛЕНДАРЬ!$AD27=GRID!$B$3:$BI$3), 0))*GRID!$B$66,
ROUNDUP(INDEX(GRID!$B$17:$BI$27,MATCH(U$7,GRID!$A$17:$A$27,0),MATCH(1,($U$2=GRID!$B$1:$BI$1)*(КАЛЕНДАРЬ!$AD27=GRID!$B$3:$BI$3), 0))*GRID!$B$66*(1-GRID!$B$69),0))</f>
        <v>43180</v>
      </c>
      <c r="W238" s="47" cm="1">
        <f t="array" ref="W238">IF($I$2="Раннее бронирование",
INDEX(GRID!$B$4:$BI$14,MATCH(W$7,GRID!$A$4:$A$14,0),MATCH(1,($U$2=GRID!$B$1:$BI$1)*(КАЛЕНДАРЬ!$AD27=GRID!$B$3:$BI$3), 0))*GRID!$B$66,
ROUNDUP(INDEX(GRID!$B$4:$BI$14,MATCH(W$7,GRID!$A$4:$A$14,0),MATCH(1,($U$2=GRID!$B$1:$BI$1)*(КАЛЕНДАРЬ!$AD27=GRID!$B$3:$BI$3),0))*GRID!$B$66*(1-GRID!$B$69),0))</f>
        <v>163880</v>
      </c>
      <c r="X238" s="48" cm="1">
        <f t="array" ref="X238">IF($I$2="Раннее бронирование",
INDEX(GRID!$B$17:$BI$27,MATCH(W$7,GRID!$A$17:$A$27,0),MATCH(1,($U$2=GRID!$B$1:$BI$1)*(КАЛЕНДАРЬ!$AD27=GRID!$B$3:$BI$3), 0))*GRID!$B$66,
ROUNDUP(INDEX(GRID!$B$17:$BI$27,MATCH(W$7,GRID!$A$17:$A$27,0),MATCH(1,($U$2=GRID!$B$1:$BI$1)*(КАЛЕНДАРЬ!$AD27=GRID!$B$3:$BI$3), 0))*GRID!$B$66*(1-GRID!$B$69),0))</f>
        <v>165580</v>
      </c>
    </row>
    <row r="239" spans="1:24" hidden="1" x14ac:dyDescent="0.2">
      <c r="A239" s="117" t="s">
        <v>48</v>
      </c>
      <c r="B239" s="117">
        <v>25</v>
      </c>
      <c r="C239" s="47" cm="1">
        <f t="array" ref="C239">IF($I$2="Раннее бронирование",
INDEX(GRID!$B$4:$BI$14,MATCH(C$7,GRID!$A$4:$A$14,0),MATCH(1,($U$2=GRID!$B$1:$BI$1)*(КАЛЕНДАРЬ!$AD28=GRID!$B$3:$BI$3), 0))*GRID!$B$66,
ROUNDUP(INDEX(GRID!$B$4:$BI$14,MATCH(C$7,GRID!$A$4:$A$14,0),MATCH(1,($U$2=GRID!$B$1:$BI$1)*(КАЛЕНДАРЬ!$AD28=GRID!$B$3:$BI$3),0))*GRID!$B$66*(1-GRID!$B$69),0))</f>
        <v>13600</v>
      </c>
      <c r="D239" s="48" cm="1">
        <f t="array" ref="D239">IF($I$2="Раннее бронирование",
INDEX(GRID!$B$17:$BI$27,MATCH(C$7,GRID!$A$17:$A$27,0),MATCH(1,($U$2=GRID!$B$1:$BI$1)*(КАЛЕНДАРЬ!$AD28=GRID!$B$3:$BI$3), 0))*GRID!$B$66,
ROUNDUP(INDEX(GRID!$B$17:$BI$27,MATCH(C$7,GRID!$A$17:$A$27,0),MATCH(1,($U$2=GRID!$B$1:$BI$1)*(КАЛЕНДАРЬ!$AD28=GRID!$B$3:$BI$3), 0))*GRID!$B$66*(1-GRID!$B$69),0))</f>
        <v>15300</v>
      </c>
      <c r="E239" s="47" cm="1">
        <f t="array" ref="E239">IF($I$2="Раннее бронирование",
INDEX(GRID!$B$4:$BI$14,MATCH(E$7,GRID!$A$4:$A$14,0),MATCH(1,($U$2=GRID!$B$1:$BI$1)*(КАЛЕНДАРЬ!$AD28=GRID!$B$3:$BI$3), 0))*GRID!$B$66,
ROUNDUP(INDEX(GRID!$B$4:$BI$14,MATCH(E$7,GRID!$A$4:$A$14,0),MATCH(1,($U$2=GRID!$B$1:$BI$1)*(КАЛЕНДАРЬ!$AD28=GRID!$B$3:$BI$3),0))*GRID!$B$66*(1-GRID!$B$69),0))</f>
        <v>14960</v>
      </c>
      <c r="F239" s="48" cm="1">
        <f t="array" ref="F239">IF($I$2="Раннее бронирование",
INDEX(GRID!$B$17:$BI$27,MATCH(E$7,GRID!$A$17:$A$27,0),MATCH(1,($U$2=GRID!$B$1:$BI$1)*(КАЛЕНДАРЬ!$AD28=GRID!$B$3:$BI$3), 0))*GRID!$B$66,
ROUNDUP(INDEX(GRID!$B$17:$BI$27,MATCH(E$7,GRID!$A$17:$A$27,0),MATCH(1,($U$2=GRID!$B$1:$BI$1)*(КАЛЕНДАРЬ!$AD28=GRID!$B$3:$BI$3), 0))*GRID!$B$66*(1-GRID!$B$69),0))</f>
        <v>16660</v>
      </c>
      <c r="G239" s="47" cm="1">
        <f t="array" ref="G239">IF($I$2="Раннее бронирование",
INDEX(GRID!$B$4:$BI$14,MATCH(G$7,GRID!$A$4:$A$14,0),MATCH(1,($U$2=GRID!$B$1:$BI$1)*(КАЛЕНДАРЬ!$AD28=GRID!$B$3:$BI$3), 0))*GRID!$B$66,
ROUNDUP(INDEX(GRID!$B$4:$BI$14,MATCH(G$7,GRID!$A$4:$A$14,0),MATCH(1,($U$2=GRID!$B$1:$BI$1)*(КАЛЕНДАРЬ!$AD28=GRID!$B$3:$BI$3),0))*GRID!$B$66*(1-GRID!$B$69),0))</f>
        <v>16456</v>
      </c>
      <c r="H239" s="48" cm="1">
        <f t="array" ref="H239">IF($I$2="Раннее бронирование",
INDEX(GRID!$B$17:$BI$27,MATCH(G$7,GRID!$A$17:$A$27,0),MATCH(1,($U$2=GRID!$B$1:$BI$1)*(КАЛЕНДАРЬ!$AD28=GRID!$B$3:$BI$3), 0))*GRID!$B$66,
ROUNDUP(INDEX(GRID!$B$17:$BI$27,MATCH(G$7,GRID!$A$17:$A$27,0),MATCH(1,($U$2=GRID!$B$1:$BI$1)*(КАЛЕНДАРЬ!$AD28=GRID!$B$3:$BI$3), 0))*GRID!$B$66*(1-GRID!$B$69),0))</f>
        <v>18156</v>
      </c>
      <c r="I239" s="47" cm="1">
        <f t="array" ref="I239">IF($I$2="Раннее бронирование",
INDEX(GRID!$B$4:$BI$14,MATCH(I$7,GRID!$A$4:$A$14,0),MATCH(1,($U$2=GRID!$B$1:$BI$1)*(КАЛЕНДАРЬ!$AD28=GRID!$B$3:$BI$3), 0))*GRID!$B$66,
ROUNDUP(INDEX(GRID!$B$4:$BI$14,MATCH(I$7,GRID!$A$4:$A$14,0),MATCH(1,($U$2=GRID!$B$1:$BI$1)*(КАЛЕНДАРЬ!$AD28=GRID!$B$3:$BI$3),0))*GRID!$B$66*(1-GRID!$B$69),0))</f>
        <v>18088</v>
      </c>
      <c r="J239" s="48" cm="1">
        <f t="array" ref="J239">IF($I$2="Раннее бронирование",
INDEX(GRID!$B$17:$BI$27,MATCH(I$7,GRID!$A$17:$A$27,0),MATCH(1,($U$2=GRID!$B$1:$BI$1)*(КАЛЕНДАРЬ!$AD28=GRID!$B$3:$BI$3), 0))*GRID!$B$66,
ROUNDUP(INDEX(GRID!$B$17:$BI$27,MATCH(I$7,GRID!$A$17:$A$27,0),MATCH(1,($U$2=GRID!$B$1:$BI$1)*(КАЛЕНДАРЬ!$AD28=GRID!$B$3:$BI$3), 0))*GRID!$B$66*(1-GRID!$B$69),0))</f>
        <v>19788</v>
      </c>
      <c r="K239" s="47" cm="1">
        <f t="array" ref="K239">IF($I$2="Раннее бронирование",
INDEX(GRID!$B$4:$BI$14,MATCH(K$7,GRID!$A$4:$A$14,0),MATCH(1,($U$2=GRID!$B$1:$BI$1)*(КАЛЕНДАРЬ!$AD28=GRID!$B$3:$BI$3), 0))*GRID!$B$66,
ROUNDUP(INDEX(GRID!$B$4:$BI$14,MATCH(K$7,GRID!$A$4:$A$14,0),MATCH(1,($U$2=GRID!$B$1:$BI$1)*(КАЛЕНДАРЬ!$AD28=GRID!$B$3:$BI$3),0))*GRID!$B$66*(1-GRID!$B$69),0))</f>
        <v>19924</v>
      </c>
      <c r="L239" s="48" cm="1">
        <f t="array" ref="L239">IF($I$2="Раннее бронирование",
INDEX(GRID!$B$17:$BI$27,MATCH(K$7,GRID!$A$17:$A$27,0),MATCH(1,($U$2=GRID!$B$1:$BI$1)*(КАЛЕНДАРЬ!$AD28=GRID!$B$3:$BI$3), 0))*GRID!$B$66,
ROUNDUP(INDEX(GRID!$B$17:$BI$27,MATCH(K$7,GRID!$A$17:$A$27,0),MATCH(1,($U$2=GRID!$B$1:$BI$1)*(КАЛЕНДАРЬ!$AD28=GRID!$B$3:$BI$3), 0))*GRID!$B$66*(1-GRID!$B$69),0))</f>
        <v>21624</v>
      </c>
      <c r="M239" s="47" cm="1">
        <f t="array" ref="M239">IF($I$2="Раннее бронирование",
INDEX(GRID!$B$4:$BI$14,MATCH(M$7,GRID!$A$4:$A$14,0),MATCH(1,($U$2=GRID!$B$1:$BI$1)*(КАЛЕНДАРЬ!$AD28=GRID!$B$3:$BI$3), 0))*GRID!$B$66,
ROUNDUP(INDEX(GRID!$B$4:$BI$14,MATCH(M$7,GRID!$A$4:$A$14,0),MATCH(1,($U$2=GRID!$B$1:$BI$1)*(КАЛЕНДАРЬ!$AD28=GRID!$B$3:$BI$3),0))*GRID!$B$66*(1-GRID!$B$69),0))</f>
        <v>21964</v>
      </c>
      <c r="N239" s="48" cm="1">
        <f t="array" ref="N239">IF($I$2="Раннее бронирование",
INDEX(GRID!$B$17:$BI$27,MATCH(M$7,GRID!$A$17:$A$27,0),MATCH(1,($U$2=GRID!$B$1:$BI$1)*(КАЛЕНДАРЬ!$AD28=GRID!$B$3:$BI$3), 0))*GRID!$B$66,
ROUNDUP(INDEX(GRID!$B$17:$BI$27,MATCH(M$7,GRID!$A$17:$A$27,0),MATCH(1,($U$2=GRID!$B$1:$BI$1)*(КАЛЕНДАРЬ!$AD28=GRID!$B$3:$BI$3), 0))*GRID!$B$66*(1-GRID!$B$69),0))</f>
        <v>23664</v>
      </c>
      <c r="O239" s="47" cm="1">
        <f t="array" ref="O239">IF($I$2="Раннее бронирование",
INDEX(GRID!$B$4:$BI$14,MATCH(O$7,GRID!$A$4:$A$14,0),MATCH(1,($U$2=GRID!$B$1:$BI$1)*(КАЛЕНДАРЬ!$AD28=GRID!$B$3:$BI$3), 0))*GRID!$B$66,
ROUNDUP(INDEX(GRID!$B$4:$BI$14,MATCH(O$7,GRID!$A$4:$A$14,0),MATCH(1,($U$2=GRID!$B$1:$BI$1)*(КАЛЕНДАРЬ!$AD28=GRID!$B$3:$BI$3),0))*GRID!$B$66*(1-GRID!$B$69),0))</f>
        <v>26656</v>
      </c>
      <c r="P239" s="48" cm="1">
        <f t="array" ref="P239">IF($I$2="Раннее бронирование",
INDEX(GRID!$B$17:$BI$27,MATCH(O$7,GRID!$A$17:$A$27,0),MATCH(1,($U$2=GRID!$B$1:$BI$1)*(КАЛЕНДАРЬ!$AD28=GRID!$B$3:$BI$3), 0))*GRID!$B$66,
ROUNDUP(INDEX(GRID!$B$17:$BI$27,MATCH(O$7,GRID!$A$17:$A$27,0),MATCH(1,($U$2=GRID!$B$1:$BI$1)*(КАЛЕНДАРЬ!$AD28=GRID!$B$3:$BI$3), 0))*GRID!$B$66*(1-GRID!$B$69),0))</f>
        <v>28356</v>
      </c>
      <c r="Q239" s="47" cm="1">
        <f t="array" ref="Q239">IF($I$2="Раннее бронирование",
INDEX(GRID!$B$4:$BI$14,MATCH(Q$7,GRID!$A$4:$A$14,0),MATCH(1,($U$2=GRID!$B$1:$BI$1)*(КАЛЕНДАРЬ!$AD28=GRID!$B$3:$BI$3), 0))*GRID!$B$66,
ROUNDUP(INDEX(GRID!$B$4:$BI$14,MATCH(Q$7,GRID!$A$4:$A$14,0),MATCH(1,($U$2=GRID!$B$1:$BI$1)*(КАЛЕНДАРЬ!$AD28=GRID!$B$3:$BI$3),0))*GRID!$B$66*(1-GRID!$B$69),0))</f>
        <v>29920</v>
      </c>
      <c r="R239" s="48" cm="1">
        <f t="array" ref="R239">IF($I$2="Раннее бронирование",
INDEX(GRID!$B$17:$BI$27,MATCH(Q$7,GRID!$A$17:$A$27,0),MATCH(1,($U$2=GRID!$B$1:$BI$1)*(КАЛЕНДАРЬ!$AD28=GRID!$B$3:$BI$3), 0))*GRID!$B$66,
ROUNDUP(INDEX(GRID!$B$17:$BI$27,MATCH(Q$7,GRID!$A$17:$A$27,0),MATCH(1,($U$2=GRID!$B$1:$BI$1)*(КАЛЕНДАРЬ!$AD28=GRID!$B$3:$BI$3), 0))*GRID!$B$66*(1-GRID!$B$69),0))</f>
        <v>31620</v>
      </c>
      <c r="S239" s="47" cm="1">
        <f t="array" ref="S239">IF($I$2="Раннее бронирование",
INDEX(GRID!$B$4:$BI$14,MATCH(S$7,GRID!$A$4:$A$14,0),MATCH(1,($U$2=GRID!$B$1:$BI$1)*(КАЛЕНДАРЬ!$AD28=GRID!$B$3:$BI$3), 0))*GRID!$B$66,
ROUNDUP(INDEX(GRID!$B$4:$BI$14,MATCH(S$7,GRID!$A$4:$A$14,0),MATCH(1,($U$2=GRID!$B$1:$BI$1)*(КАЛЕНДАРЬ!$AD28=GRID!$B$3:$BI$3),0))*GRID!$B$66*(1-GRID!$B$69),0))</f>
        <v>36244</v>
      </c>
      <c r="T239" s="48" cm="1">
        <f t="array" ref="T239">IF($I$2="Раннее бронирование",
INDEX(GRID!$B$17:$BI$27,MATCH(S$7,GRID!$A$17:$A$27,0),MATCH(1,($U$2=GRID!$B$1:$BI$1)*(КАЛЕНДАРЬ!$AD28=GRID!$B$3:$BI$3), 0))*GRID!$B$66,
ROUNDUP(INDEX(GRID!$B$17:$BI$27,MATCH(S$7,GRID!$A$17:$A$27,0),MATCH(1,($U$2=GRID!$B$1:$BI$1)*(КАЛЕНДАРЬ!$AD28=GRID!$B$3:$BI$3), 0))*GRID!$B$66*(1-GRID!$B$69),0))</f>
        <v>37944</v>
      </c>
      <c r="U239" s="47" cm="1">
        <f t="array" ref="U239">IF($I$2="Раннее бронирование",
INDEX(GRID!$B$4:$BI$14,MATCH(U$7,GRID!$A$4:$A$14,0),MATCH(1,($U$2=GRID!$B$1:$BI$1)*(КАЛЕНДАРЬ!$AD28=GRID!$B$3:$BI$3), 0))*GRID!$B$66,
ROUNDUP(INDEX(GRID!$B$4:$BI$14,MATCH(U$7,GRID!$A$4:$A$14,0),MATCH(1,($U$2=GRID!$B$1:$BI$1)*(КАЛЕНДАРЬ!$AD28=GRID!$B$3:$BI$3),0))*GRID!$B$66*(1-GRID!$B$69),0))</f>
        <v>41480</v>
      </c>
      <c r="V239" s="48" cm="1">
        <f t="array" ref="V239">IF($I$2="Раннее бронирование",
INDEX(GRID!$B$17:$BI$27,MATCH(U$7,GRID!$A$17:$A$27,0),MATCH(1,($U$2=GRID!$B$1:$BI$1)*(КАЛЕНДАРЬ!$AD28=GRID!$B$3:$BI$3), 0))*GRID!$B$66,
ROUNDUP(INDEX(GRID!$B$17:$BI$27,MATCH(U$7,GRID!$A$17:$A$27,0),MATCH(1,($U$2=GRID!$B$1:$BI$1)*(КАЛЕНДАРЬ!$AD28=GRID!$B$3:$BI$3), 0))*GRID!$B$66*(1-GRID!$B$69),0))</f>
        <v>43180</v>
      </c>
      <c r="W239" s="47" cm="1">
        <f t="array" ref="W239">IF($I$2="Раннее бронирование",
INDEX(GRID!$B$4:$BI$14,MATCH(W$7,GRID!$A$4:$A$14,0),MATCH(1,($U$2=GRID!$B$1:$BI$1)*(КАЛЕНДАРЬ!$AD28=GRID!$B$3:$BI$3), 0))*GRID!$B$66,
ROUNDUP(INDEX(GRID!$B$4:$BI$14,MATCH(W$7,GRID!$A$4:$A$14,0),MATCH(1,($U$2=GRID!$B$1:$BI$1)*(КАЛЕНДАРЬ!$AD28=GRID!$B$3:$BI$3),0))*GRID!$B$66*(1-GRID!$B$69),0))</f>
        <v>163880</v>
      </c>
      <c r="X239" s="48" cm="1">
        <f t="array" ref="X239">IF($I$2="Раннее бронирование",
INDEX(GRID!$B$17:$BI$27,MATCH(W$7,GRID!$A$17:$A$27,0),MATCH(1,($U$2=GRID!$B$1:$BI$1)*(КАЛЕНДАРЬ!$AD28=GRID!$B$3:$BI$3), 0))*GRID!$B$66,
ROUNDUP(INDEX(GRID!$B$17:$BI$27,MATCH(W$7,GRID!$A$17:$A$27,0),MATCH(1,($U$2=GRID!$B$1:$BI$1)*(КАЛЕНДАРЬ!$AD28=GRID!$B$3:$BI$3), 0))*GRID!$B$66*(1-GRID!$B$69),0))</f>
        <v>165580</v>
      </c>
    </row>
    <row r="240" spans="1:24" hidden="1" x14ac:dyDescent="0.2">
      <c r="A240" s="117" t="s">
        <v>42</v>
      </c>
      <c r="B240" s="117">
        <v>26</v>
      </c>
      <c r="C240" s="47" cm="1">
        <f t="array" ref="C240">IF($I$2="Раннее бронирование",
INDEX(GRID!$B$4:$BI$14,MATCH(C$7,GRID!$A$4:$A$14,0),MATCH(1,($U$2=GRID!$B$1:$BI$1)*(КАЛЕНДАРЬ!$AD29=GRID!$B$3:$BI$3), 0))*GRID!$B$66,
ROUNDUP(INDEX(GRID!$B$4:$BI$14,MATCH(C$7,GRID!$A$4:$A$14,0),MATCH(1,($U$2=GRID!$B$1:$BI$1)*(КАЛЕНДАРЬ!$AD29=GRID!$B$3:$BI$3),0))*GRID!$B$66*(1-GRID!$B$69),0))</f>
        <v>12920</v>
      </c>
      <c r="D240" s="48" cm="1">
        <f t="array" ref="D240">IF($I$2="Раннее бронирование",
INDEX(GRID!$B$17:$BI$27,MATCH(C$7,GRID!$A$17:$A$27,0),MATCH(1,($U$2=GRID!$B$1:$BI$1)*(КАЛЕНДАРЬ!$AD29=GRID!$B$3:$BI$3), 0))*GRID!$B$66,
ROUNDUP(INDEX(GRID!$B$17:$BI$27,MATCH(C$7,GRID!$A$17:$A$27,0),MATCH(1,($U$2=GRID!$B$1:$BI$1)*(КАЛЕНДАРЬ!$AD29=GRID!$B$3:$BI$3), 0))*GRID!$B$66*(1-GRID!$B$69),0))</f>
        <v>14620</v>
      </c>
      <c r="E240" s="47" cm="1">
        <f t="array" ref="E240">IF($I$2="Раннее бронирование",
INDEX(GRID!$B$4:$BI$14,MATCH(E$7,GRID!$A$4:$A$14,0),MATCH(1,($U$2=GRID!$B$1:$BI$1)*(КАЛЕНДАРЬ!$AD29=GRID!$B$3:$BI$3), 0))*GRID!$B$66,
ROUNDUP(INDEX(GRID!$B$4:$BI$14,MATCH(E$7,GRID!$A$4:$A$14,0),MATCH(1,($U$2=GRID!$B$1:$BI$1)*(КАЛЕНДАРЬ!$AD29=GRID!$B$3:$BI$3),0))*GRID!$B$66*(1-GRID!$B$69),0))</f>
        <v>14212</v>
      </c>
      <c r="F240" s="48" cm="1">
        <f t="array" ref="F240">IF($I$2="Раннее бронирование",
INDEX(GRID!$B$17:$BI$27,MATCH(E$7,GRID!$A$17:$A$27,0),MATCH(1,($U$2=GRID!$B$1:$BI$1)*(КАЛЕНДАРЬ!$AD29=GRID!$B$3:$BI$3), 0))*GRID!$B$66,
ROUNDUP(INDEX(GRID!$B$17:$BI$27,MATCH(E$7,GRID!$A$17:$A$27,0),MATCH(1,($U$2=GRID!$B$1:$BI$1)*(КАЛЕНДАРЬ!$AD29=GRID!$B$3:$BI$3), 0))*GRID!$B$66*(1-GRID!$B$69),0))</f>
        <v>15912</v>
      </c>
      <c r="G240" s="47" cm="1">
        <f t="array" ref="G240">IF($I$2="Раннее бронирование",
INDEX(GRID!$B$4:$BI$14,MATCH(G$7,GRID!$A$4:$A$14,0),MATCH(1,($U$2=GRID!$B$1:$BI$1)*(КАЛЕНДАРЬ!$AD29=GRID!$B$3:$BI$3), 0))*GRID!$B$66,
ROUNDUP(INDEX(GRID!$B$4:$BI$14,MATCH(G$7,GRID!$A$4:$A$14,0),MATCH(1,($U$2=GRID!$B$1:$BI$1)*(КАЛЕНДАРЬ!$AD29=GRID!$B$3:$BI$3),0))*GRID!$B$66*(1-GRID!$B$69),0))</f>
        <v>15572</v>
      </c>
      <c r="H240" s="48" cm="1">
        <f t="array" ref="H240">IF($I$2="Раннее бронирование",
INDEX(GRID!$B$17:$BI$27,MATCH(G$7,GRID!$A$17:$A$27,0),MATCH(1,($U$2=GRID!$B$1:$BI$1)*(КАЛЕНДАРЬ!$AD29=GRID!$B$3:$BI$3), 0))*GRID!$B$66,
ROUNDUP(INDEX(GRID!$B$17:$BI$27,MATCH(G$7,GRID!$A$17:$A$27,0),MATCH(1,($U$2=GRID!$B$1:$BI$1)*(КАЛЕНДАРЬ!$AD29=GRID!$B$3:$BI$3), 0))*GRID!$B$66*(1-GRID!$B$69),0))</f>
        <v>17272</v>
      </c>
      <c r="I240" s="47" cm="1">
        <f t="array" ref="I240">IF($I$2="Раннее бронирование",
INDEX(GRID!$B$4:$BI$14,MATCH(I$7,GRID!$A$4:$A$14,0),MATCH(1,($U$2=GRID!$B$1:$BI$1)*(КАЛЕНДАРЬ!$AD29=GRID!$B$3:$BI$3), 0))*GRID!$B$66,
ROUNDUP(INDEX(GRID!$B$4:$BI$14,MATCH(I$7,GRID!$A$4:$A$14,0),MATCH(1,($U$2=GRID!$B$1:$BI$1)*(КАЛЕНДАРЬ!$AD29=GRID!$B$3:$BI$3),0))*GRID!$B$66*(1-GRID!$B$69),0))</f>
        <v>17068</v>
      </c>
      <c r="J240" s="48" cm="1">
        <f t="array" ref="J240">IF($I$2="Раннее бронирование",
INDEX(GRID!$B$17:$BI$27,MATCH(I$7,GRID!$A$17:$A$27,0),MATCH(1,($U$2=GRID!$B$1:$BI$1)*(КАЛЕНДАРЬ!$AD29=GRID!$B$3:$BI$3), 0))*GRID!$B$66,
ROUNDUP(INDEX(GRID!$B$17:$BI$27,MATCH(I$7,GRID!$A$17:$A$27,0),MATCH(1,($U$2=GRID!$B$1:$BI$1)*(КАЛЕНДАРЬ!$AD29=GRID!$B$3:$BI$3), 0))*GRID!$B$66*(1-GRID!$B$69),0))</f>
        <v>18768</v>
      </c>
      <c r="K240" s="47" cm="1">
        <f t="array" ref="K240">IF($I$2="Раннее бронирование",
INDEX(GRID!$B$4:$BI$14,MATCH(K$7,GRID!$A$4:$A$14,0),MATCH(1,($U$2=GRID!$B$1:$BI$1)*(КАЛЕНДАРЬ!$AD29=GRID!$B$3:$BI$3), 0))*GRID!$B$66,
ROUNDUP(INDEX(GRID!$B$4:$BI$14,MATCH(K$7,GRID!$A$4:$A$14,0),MATCH(1,($U$2=GRID!$B$1:$BI$1)*(КАЛЕНДАРЬ!$AD29=GRID!$B$3:$BI$3),0))*GRID!$B$66*(1-GRID!$B$69),0))</f>
        <v>18768</v>
      </c>
      <c r="L240" s="48" cm="1">
        <f t="array" ref="L240">IF($I$2="Раннее бронирование",
INDEX(GRID!$B$17:$BI$27,MATCH(K$7,GRID!$A$17:$A$27,0),MATCH(1,($U$2=GRID!$B$1:$BI$1)*(КАЛЕНДАРЬ!$AD29=GRID!$B$3:$BI$3), 0))*GRID!$B$66,
ROUNDUP(INDEX(GRID!$B$17:$BI$27,MATCH(K$7,GRID!$A$17:$A$27,0),MATCH(1,($U$2=GRID!$B$1:$BI$1)*(КАЛЕНДАРЬ!$AD29=GRID!$B$3:$BI$3), 0))*GRID!$B$66*(1-GRID!$B$69),0))</f>
        <v>20468</v>
      </c>
      <c r="M240" s="47" cm="1">
        <f t="array" ref="M240">IF($I$2="Раннее бронирование",
INDEX(GRID!$B$4:$BI$14,MATCH(M$7,GRID!$A$4:$A$14,0),MATCH(1,($U$2=GRID!$B$1:$BI$1)*(КАЛЕНДАРЬ!$AD29=GRID!$B$3:$BI$3), 0))*GRID!$B$66,
ROUNDUP(INDEX(GRID!$B$4:$BI$14,MATCH(M$7,GRID!$A$4:$A$14,0),MATCH(1,($U$2=GRID!$B$1:$BI$1)*(КАЛЕНДАРЬ!$AD29=GRID!$B$3:$BI$3),0))*GRID!$B$66*(1-GRID!$B$69),0))</f>
        <v>20604</v>
      </c>
      <c r="N240" s="48" cm="1">
        <f t="array" ref="N240">IF($I$2="Раннее бронирование",
INDEX(GRID!$B$17:$BI$27,MATCH(M$7,GRID!$A$17:$A$27,0),MATCH(1,($U$2=GRID!$B$1:$BI$1)*(КАЛЕНДАРЬ!$AD29=GRID!$B$3:$BI$3), 0))*GRID!$B$66,
ROUNDUP(INDEX(GRID!$B$17:$BI$27,MATCH(M$7,GRID!$A$17:$A$27,0),MATCH(1,($U$2=GRID!$B$1:$BI$1)*(КАЛЕНДАРЬ!$AD29=GRID!$B$3:$BI$3), 0))*GRID!$B$66*(1-GRID!$B$69),0))</f>
        <v>22304</v>
      </c>
      <c r="O240" s="47" cm="1">
        <f t="array" ref="O240">IF($I$2="Раннее бронирование",
INDEX(GRID!$B$4:$BI$14,MATCH(O$7,GRID!$A$4:$A$14,0),MATCH(1,($U$2=GRID!$B$1:$BI$1)*(КАЛЕНДАРЬ!$AD29=GRID!$B$3:$BI$3), 0))*GRID!$B$66,
ROUNDUP(INDEX(GRID!$B$4:$BI$14,MATCH(O$7,GRID!$A$4:$A$14,0),MATCH(1,($U$2=GRID!$B$1:$BI$1)*(КАЛЕНДАРЬ!$AD29=GRID!$B$3:$BI$3),0))*GRID!$B$66*(1-GRID!$B$69),0))</f>
        <v>25364</v>
      </c>
      <c r="P240" s="48" cm="1">
        <f t="array" ref="P240">IF($I$2="Раннее бронирование",
INDEX(GRID!$B$17:$BI$27,MATCH(O$7,GRID!$A$17:$A$27,0),MATCH(1,($U$2=GRID!$B$1:$BI$1)*(КАЛЕНДАРЬ!$AD29=GRID!$B$3:$BI$3), 0))*GRID!$B$66,
ROUNDUP(INDEX(GRID!$B$17:$BI$27,MATCH(O$7,GRID!$A$17:$A$27,0),MATCH(1,($U$2=GRID!$B$1:$BI$1)*(КАЛЕНДАРЬ!$AD29=GRID!$B$3:$BI$3), 0))*GRID!$B$66*(1-GRID!$B$69),0))</f>
        <v>27064</v>
      </c>
      <c r="Q240" s="47" cm="1">
        <f t="array" ref="Q240">IF($I$2="Раннее бронирование",
INDEX(GRID!$B$4:$BI$14,MATCH(Q$7,GRID!$A$4:$A$14,0),MATCH(1,($U$2=GRID!$B$1:$BI$1)*(КАЛЕНДАРЬ!$AD29=GRID!$B$3:$BI$3), 0))*GRID!$B$66,
ROUNDUP(INDEX(GRID!$B$4:$BI$14,MATCH(Q$7,GRID!$A$4:$A$14,0),MATCH(1,($U$2=GRID!$B$1:$BI$1)*(КАЛЕНДАРЬ!$AD29=GRID!$B$3:$BI$3),0))*GRID!$B$66*(1-GRID!$B$69),0))</f>
        <v>28424</v>
      </c>
      <c r="R240" s="48" cm="1">
        <f t="array" ref="R240">IF($I$2="Раннее бронирование",
INDEX(GRID!$B$17:$BI$27,MATCH(Q$7,GRID!$A$17:$A$27,0),MATCH(1,($U$2=GRID!$B$1:$BI$1)*(КАЛЕНДАРЬ!$AD29=GRID!$B$3:$BI$3), 0))*GRID!$B$66,
ROUNDUP(INDEX(GRID!$B$17:$BI$27,MATCH(Q$7,GRID!$A$17:$A$27,0),MATCH(1,($U$2=GRID!$B$1:$BI$1)*(КАЛЕНДАРЬ!$AD29=GRID!$B$3:$BI$3), 0))*GRID!$B$66*(1-GRID!$B$69),0))</f>
        <v>30124</v>
      </c>
      <c r="S240" s="47" cm="1">
        <f t="array" ref="S240">IF($I$2="Раннее бронирование",
INDEX(GRID!$B$4:$BI$14,MATCH(S$7,GRID!$A$4:$A$14,0),MATCH(1,($U$2=GRID!$B$1:$BI$1)*(КАЛЕНДАРЬ!$AD29=GRID!$B$3:$BI$3), 0))*GRID!$B$66,
ROUNDUP(INDEX(GRID!$B$4:$BI$14,MATCH(S$7,GRID!$A$4:$A$14,0),MATCH(1,($U$2=GRID!$B$1:$BI$1)*(КАЛЕНДАРЬ!$AD29=GRID!$B$3:$BI$3),0))*GRID!$B$66*(1-GRID!$B$69),0))</f>
        <v>34272</v>
      </c>
      <c r="T240" s="48" cm="1">
        <f t="array" ref="T240">IF($I$2="Раннее бронирование",
INDEX(GRID!$B$17:$BI$27,MATCH(S$7,GRID!$A$17:$A$27,0),MATCH(1,($U$2=GRID!$B$1:$BI$1)*(КАЛЕНДАРЬ!$AD29=GRID!$B$3:$BI$3), 0))*GRID!$B$66,
ROUNDUP(INDEX(GRID!$B$17:$BI$27,MATCH(S$7,GRID!$A$17:$A$27,0),MATCH(1,($U$2=GRID!$B$1:$BI$1)*(КАЛЕНДАРЬ!$AD29=GRID!$B$3:$BI$3), 0))*GRID!$B$66*(1-GRID!$B$69),0))</f>
        <v>35972</v>
      </c>
      <c r="U240" s="47" cm="1">
        <f t="array" ref="U240">IF($I$2="Раннее бронирование",
INDEX(GRID!$B$4:$BI$14,MATCH(U$7,GRID!$A$4:$A$14,0),MATCH(1,($U$2=GRID!$B$1:$BI$1)*(КАЛЕНДАРЬ!$AD29=GRID!$B$3:$BI$3), 0))*GRID!$B$66,
ROUNDUP(INDEX(GRID!$B$4:$BI$14,MATCH(U$7,GRID!$A$4:$A$14,0),MATCH(1,($U$2=GRID!$B$1:$BI$1)*(КАЛЕНДАРЬ!$AD29=GRID!$B$3:$BI$3),0))*GRID!$B$66*(1-GRID!$B$69),0))</f>
        <v>39440</v>
      </c>
      <c r="V240" s="48" cm="1">
        <f t="array" ref="V240">IF($I$2="Раннее бронирование",
INDEX(GRID!$B$17:$BI$27,MATCH(U$7,GRID!$A$17:$A$27,0),MATCH(1,($U$2=GRID!$B$1:$BI$1)*(КАЛЕНДАРЬ!$AD29=GRID!$B$3:$BI$3), 0))*GRID!$B$66,
ROUNDUP(INDEX(GRID!$B$17:$BI$27,MATCH(U$7,GRID!$A$17:$A$27,0),MATCH(1,($U$2=GRID!$B$1:$BI$1)*(КАЛЕНДАРЬ!$AD29=GRID!$B$3:$BI$3), 0))*GRID!$B$66*(1-GRID!$B$69),0))</f>
        <v>41140</v>
      </c>
      <c r="W240" s="47" cm="1">
        <f t="array" ref="W240">IF($I$2="Раннее бронирование",
INDEX(GRID!$B$4:$BI$14,MATCH(W$7,GRID!$A$4:$A$14,0),MATCH(1,($U$2=GRID!$B$1:$BI$1)*(КАЛЕНДАРЬ!$AD29=GRID!$B$3:$BI$3), 0))*GRID!$B$66,
ROUNDUP(INDEX(GRID!$B$4:$BI$14,MATCH(W$7,GRID!$A$4:$A$14,0),MATCH(1,($U$2=GRID!$B$1:$BI$1)*(КАЛЕНДАРЬ!$AD29=GRID!$B$3:$BI$3),0))*GRID!$B$66*(1-GRID!$B$69),0))</f>
        <v>157760</v>
      </c>
      <c r="X240" s="48" cm="1">
        <f t="array" ref="X240">IF($I$2="Раннее бронирование",
INDEX(GRID!$B$17:$BI$27,MATCH(W$7,GRID!$A$17:$A$27,0),MATCH(1,($U$2=GRID!$B$1:$BI$1)*(КАЛЕНДАРЬ!$AD29=GRID!$B$3:$BI$3), 0))*GRID!$B$66,
ROUNDUP(INDEX(GRID!$B$17:$BI$27,MATCH(W$7,GRID!$A$17:$A$27,0),MATCH(1,($U$2=GRID!$B$1:$BI$1)*(КАЛЕНДАРЬ!$AD29=GRID!$B$3:$BI$3), 0))*GRID!$B$66*(1-GRID!$B$69),0))</f>
        <v>159460</v>
      </c>
    </row>
    <row r="241" spans="1:24" hidden="1" x14ac:dyDescent="0.2">
      <c r="A241" s="117" t="s">
        <v>43</v>
      </c>
      <c r="B241" s="117">
        <v>27</v>
      </c>
      <c r="C241" s="47" cm="1">
        <f t="array" ref="C241">IF($I$2="Раннее бронирование",
INDEX(GRID!$B$4:$BI$14,MATCH(C$7,GRID!$A$4:$A$14,0),MATCH(1,($U$2=GRID!$B$1:$BI$1)*(КАЛЕНДАРЬ!$AD30=GRID!$B$3:$BI$3), 0))*GRID!$B$66,
ROUNDUP(INDEX(GRID!$B$4:$BI$14,MATCH(C$7,GRID!$A$4:$A$14,0),MATCH(1,($U$2=GRID!$B$1:$BI$1)*(КАЛЕНДАРЬ!$AD30=GRID!$B$3:$BI$3),0))*GRID!$B$66*(1-GRID!$B$69),0))</f>
        <v>12920</v>
      </c>
      <c r="D241" s="48" cm="1">
        <f t="array" ref="D241">IF($I$2="Раннее бронирование",
INDEX(GRID!$B$17:$BI$27,MATCH(C$7,GRID!$A$17:$A$27,0),MATCH(1,($U$2=GRID!$B$1:$BI$1)*(КАЛЕНДАРЬ!$AD30=GRID!$B$3:$BI$3), 0))*GRID!$B$66,
ROUNDUP(INDEX(GRID!$B$17:$BI$27,MATCH(C$7,GRID!$A$17:$A$27,0),MATCH(1,($U$2=GRID!$B$1:$BI$1)*(КАЛЕНДАРЬ!$AD30=GRID!$B$3:$BI$3), 0))*GRID!$B$66*(1-GRID!$B$69),0))</f>
        <v>14620</v>
      </c>
      <c r="E241" s="47" cm="1">
        <f t="array" ref="E241">IF($I$2="Раннее бронирование",
INDEX(GRID!$B$4:$BI$14,MATCH(E$7,GRID!$A$4:$A$14,0),MATCH(1,($U$2=GRID!$B$1:$BI$1)*(КАЛЕНДАРЬ!$AD30=GRID!$B$3:$BI$3), 0))*GRID!$B$66,
ROUNDUP(INDEX(GRID!$B$4:$BI$14,MATCH(E$7,GRID!$A$4:$A$14,0),MATCH(1,($U$2=GRID!$B$1:$BI$1)*(КАЛЕНДАРЬ!$AD30=GRID!$B$3:$BI$3),0))*GRID!$B$66*(1-GRID!$B$69),0))</f>
        <v>14212</v>
      </c>
      <c r="F241" s="48" cm="1">
        <f t="array" ref="F241">IF($I$2="Раннее бронирование",
INDEX(GRID!$B$17:$BI$27,MATCH(E$7,GRID!$A$17:$A$27,0),MATCH(1,($U$2=GRID!$B$1:$BI$1)*(КАЛЕНДАРЬ!$AD30=GRID!$B$3:$BI$3), 0))*GRID!$B$66,
ROUNDUP(INDEX(GRID!$B$17:$BI$27,MATCH(E$7,GRID!$A$17:$A$27,0),MATCH(1,($U$2=GRID!$B$1:$BI$1)*(КАЛЕНДАРЬ!$AD30=GRID!$B$3:$BI$3), 0))*GRID!$B$66*(1-GRID!$B$69),0))</f>
        <v>15912</v>
      </c>
      <c r="G241" s="47" cm="1">
        <f t="array" ref="G241">IF($I$2="Раннее бронирование",
INDEX(GRID!$B$4:$BI$14,MATCH(G$7,GRID!$A$4:$A$14,0),MATCH(1,($U$2=GRID!$B$1:$BI$1)*(КАЛЕНДАРЬ!$AD30=GRID!$B$3:$BI$3), 0))*GRID!$B$66,
ROUNDUP(INDEX(GRID!$B$4:$BI$14,MATCH(G$7,GRID!$A$4:$A$14,0),MATCH(1,($U$2=GRID!$B$1:$BI$1)*(КАЛЕНДАРЬ!$AD30=GRID!$B$3:$BI$3),0))*GRID!$B$66*(1-GRID!$B$69),0))</f>
        <v>15572</v>
      </c>
      <c r="H241" s="48" cm="1">
        <f t="array" ref="H241">IF($I$2="Раннее бронирование",
INDEX(GRID!$B$17:$BI$27,MATCH(G$7,GRID!$A$17:$A$27,0),MATCH(1,($U$2=GRID!$B$1:$BI$1)*(КАЛЕНДАРЬ!$AD30=GRID!$B$3:$BI$3), 0))*GRID!$B$66,
ROUNDUP(INDEX(GRID!$B$17:$BI$27,MATCH(G$7,GRID!$A$17:$A$27,0),MATCH(1,($U$2=GRID!$B$1:$BI$1)*(КАЛЕНДАРЬ!$AD30=GRID!$B$3:$BI$3), 0))*GRID!$B$66*(1-GRID!$B$69),0))</f>
        <v>17272</v>
      </c>
      <c r="I241" s="47" cm="1">
        <f t="array" ref="I241">IF($I$2="Раннее бронирование",
INDEX(GRID!$B$4:$BI$14,MATCH(I$7,GRID!$A$4:$A$14,0),MATCH(1,($U$2=GRID!$B$1:$BI$1)*(КАЛЕНДАРЬ!$AD30=GRID!$B$3:$BI$3), 0))*GRID!$B$66,
ROUNDUP(INDEX(GRID!$B$4:$BI$14,MATCH(I$7,GRID!$A$4:$A$14,0),MATCH(1,($U$2=GRID!$B$1:$BI$1)*(КАЛЕНДАРЬ!$AD30=GRID!$B$3:$BI$3),0))*GRID!$B$66*(1-GRID!$B$69),0))</f>
        <v>17068</v>
      </c>
      <c r="J241" s="48" cm="1">
        <f t="array" ref="J241">IF($I$2="Раннее бронирование",
INDEX(GRID!$B$17:$BI$27,MATCH(I$7,GRID!$A$17:$A$27,0),MATCH(1,($U$2=GRID!$B$1:$BI$1)*(КАЛЕНДАРЬ!$AD30=GRID!$B$3:$BI$3), 0))*GRID!$B$66,
ROUNDUP(INDEX(GRID!$B$17:$BI$27,MATCH(I$7,GRID!$A$17:$A$27,0),MATCH(1,($U$2=GRID!$B$1:$BI$1)*(КАЛЕНДАРЬ!$AD30=GRID!$B$3:$BI$3), 0))*GRID!$B$66*(1-GRID!$B$69),0))</f>
        <v>18768</v>
      </c>
      <c r="K241" s="47" cm="1">
        <f t="array" ref="K241">IF($I$2="Раннее бронирование",
INDEX(GRID!$B$4:$BI$14,MATCH(K$7,GRID!$A$4:$A$14,0),MATCH(1,($U$2=GRID!$B$1:$BI$1)*(КАЛЕНДАРЬ!$AD30=GRID!$B$3:$BI$3), 0))*GRID!$B$66,
ROUNDUP(INDEX(GRID!$B$4:$BI$14,MATCH(K$7,GRID!$A$4:$A$14,0),MATCH(1,($U$2=GRID!$B$1:$BI$1)*(КАЛЕНДАРЬ!$AD30=GRID!$B$3:$BI$3),0))*GRID!$B$66*(1-GRID!$B$69),0))</f>
        <v>18768</v>
      </c>
      <c r="L241" s="48" cm="1">
        <f t="array" ref="L241">IF($I$2="Раннее бронирование",
INDEX(GRID!$B$17:$BI$27,MATCH(K$7,GRID!$A$17:$A$27,0),MATCH(1,($U$2=GRID!$B$1:$BI$1)*(КАЛЕНДАРЬ!$AD30=GRID!$B$3:$BI$3), 0))*GRID!$B$66,
ROUNDUP(INDEX(GRID!$B$17:$BI$27,MATCH(K$7,GRID!$A$17:$A$27,0),MATCH(1,($U$2=GRID!$B$1:$BI$1)*(КАЛЕНДАРЬ!$AD30=GRID!$B$3:$BI$3), 0))*GRID!$B$66*(1-GRID!$B$69),0))</f>
        <v>20468</v>
      </c>
      <c r="M241" s="47" cm="1">
        <f t="array" ref="M241">IF($I$2="Раннее бронирование",
INDEX(GRID!$B$4:$BI$14,MATCH(M$7,GRID!$A$4:$A$14,0),MATCH(1,($U$2=GRID!$B$1:$BI$1)*(КАЛЕНДАРЬ!$AD30=GRID!$B$3:$BI$3), 0))*GRID!$B$66,
ROUNDUP(INDEX(GRID!$B$4:$BI$14,MATCH(M$7,GRID!$A$4:$A$14,0),MATCH(1,($U$2=GRID!$B$1:$BI$1)*(КАЛЕНДАРЬ!$AD30=GRID!$B$3:$BI$3),0))*GRID!$B$66*(1-GRID!$B$69),0))</f>
        <v>20604</v>
      </c>
      <c r="N241" s="48" cm="1">
        <f t="array" ref="N241">IF($I$2="Раннее бронирование",
INDEX(GRID!$B$17:$BI$27,MATCH(M$7,GRID!$A$17:$A$27,0),MATCH(1,($U$2=GRID!$B$1:$BI$1)*(КАЛЕНДАРЬ!$AD30=GRID!$B$3:$BI$3), 0))*GRID!$B$66,
ROUNDUP(INDEX(GRID!$B$17:$BI$27,MATCH(M$7,GRID!$A$17:$A$27,0),MATCH(1,($U$2=GRID!$B$1:$BI$1)*(КАЛЕНДАРЬ!$AD30=GRID!$B$3:$BI$3), 0))*GRID!$B$66*(1-GRID!$B$69),0))</f>
        <v>22304</v>
      </c>
      <c r="O241" s="47" cm="1">
        <f t="array" ref="O241">IF($I$2="Раннее бронирование",
INDEX(GRID!$B$4:$BI$14,MATCH(O$7,GRID!$A$4:$A$14,0),MATCH(1,($U$2=GRID!$B$1:$BI$1)*(КАЛЕНДАРЬ!$AD30=GRID!$B$3:$BI$3), 0))*GRID!$B$66,
ROUNDUP(INDEX(GRID!$B$4:$BI$14,MATCH(O$7,GRID!$A$4:$A$14,0),MATCH(1,($U$2=GRID!$B$1:$BI$1)*(КАЛЕНДАРЬ!$AD30=GRID!$B$3:$BI$3),0))*GRID!$B$66*(1-GRID!$B$69),0))</f>
        <v>25364</v>
      </c>
      <c r="P241" s="48" cm="1">
        <f t="array" ref="P241">IF($I$2="Раннее бронирование",
INDEX(GRID!$B$17:$BI$27,MATCH(O$7,GRID!$A$17:$A$27,0),MATCH(1,($U$2=GRID!$B$1:$BI$1)*(КАЛЕНДАРЬ!$AD30=GRID!$B$3:$BI$3), 0))*GRID!$B$66,
ROUNDUP(INDEX(GRID!$B$17:$BI$27,MATCH(O$7,GRID!$A$17:$A$27,0),MATCH(1,($U$2=GRID!$B$1:$BI$1)*(КАЛЕНДАРЬ!$AD30=GRID!$B$3:$BI$3), 0))*GRID!$B$66*(1-GRID!$B$69),0))</f>
        <v>27064</v>
      </c>
      <c r="Q241" s="47" cm="1">
        <f t="array" ref="Q241">IF($I$2="Раннее бронирование",
INDEX(GRID!$B$4:$BI$14,MATCH(Q$7,GRID!$A$4:$A$14,0),MATCH(1,($U$2=GRID!$B$1:$BI$1)*(КАЛЕНДАРЬ!$AD30=GRID!$B$3:$BI$3), 0))*GRID!$B$66,
ROUNDUP(INDEX(GRID!$B$4:$BI$14,MATCH(Q$7,GRID!$A$4:$A$14,0),MATCH(1,($U$2=GRID!$B$1:$BI$1)*(КАЛЕНДАРЬ!$AD30=GRID!$B$3:$BI$3),0))*GRID!$B$66*(1-GRID!$B$69),0))</f>
        <v>28424</v>
      </c>
      <c r="R241" s="48" cm="1">
        <f t="array" ref="R241">IF($I$2="Раннее бронирование",
INDEX(GRID!$B$17:$BI$27,MATCH(Q$7,GRID!$A$17:$A$27,0),MATCH(1,($U$2=GRID!$B$1:$BI$1)*(КАЛЕНДАРЬ!$AD30=GRID!$B$3:$BI$3), 0))*GRID!$B$66,
ROUNDUP(INDEX(GRID!$B$17:$BI$27,MATCH(Q$7,GRID!$A$17:$A$27,0),MATCH(1,($U$2=GRID!$B$1:$BI$1)*(КАЛЕНДАРЬ!$AD30=GRID!$B$3:$BI$3), 0))*GRID!$B$66*(1-GRID!$B$69),0))</f>
        <v>30124</v>
      </c>
      <c r="S241" s="47" cm="1">
        <f t="array" ref="S241">IF($I$2="Раннее бронирование",
INDEX(GRID!$B$4:$BI$14,MATCH(S$7,GRID!$A$4:$A$14,0),MATCH(1,($U$2=GRID!$B$1:$BI$1)*(КАЛЕНДАРЬ!$AD30=GRID!$B$3:$BI$3), 0))*GRID!$B$66,
ROUNDUP(INDEX(GRID!$B$4:$BI$14,MATCH(S$7,GRID!$A$4:$A$14,0),MATCH(1,($U$2=GRID!$B$1:$BI$1)*(КАЛЕНДАРЬ!$AD30=GRID!$B$3:$BI$3),0))*GRID!$B$66*(1-GRID!$B$69),0))</f>
        <v>34272</v>
      </c>
      <c r="T241" s="48" cm="1">
        <f t="array" ref="T241">IF($I$2="Раннее бронирование",
INDEX(GRID!$B$17:$BI$27,MATCH(S$7,GRID!$A$17:$A$27,0),MATCH(1,($U$2=GRID!$B$1:$BI$1)*(КАЛЕНДАРЬ!$AD30=GRID!$B$3:$BI$3), 0))*GRID!$B$66,
ROUNDUP(INDEX(GRID!$B$17:$BI$27,MATCH(S$7,GRID!$A$17:$A$27,0),MATCH(1,($U$2=GRID!$B$1:$BI$1)*(КАЛЕНДАРЬ!$AD30=GRID!$B$3:$BI$3), 0))*GRID!$B$66*(1-GRID!$B$69),0))</f>
        <v>35972</v>
      </c>
      <c r="U241" s="47" cm="1">
        <f t="array" ref="U241">IF($I$2="Раннее бронирование",
INDEX(GRID!$B$4:$BI$14,MATCH(U$7,GRID!$A$4:$A$14,0),MATCH(1,($U$2=GRID!$B$1:$BI$1)*(КАЛЕНДАРЬ!$AD30=GRID!$B$3:$BI$3), 0))*GRID!$B$66,
ROUNDUP(INDEX(GRID!$B$4:$BI$14,MATCH(U$7,GRID!$A$4:$A$14,0),MATCH(1,($U$2=GRID!$B$1:$BI$1)*(КАЛЕНДАРЬ!$AD30=GRID!$B$3:$BI$3),0))*GRID!$B$66*(1-GRID!$B$69),0))</f>
        <v>39440</v>
      </c>
      <c r="V241" s="48" cm="1">
        <f t="array" ref="V241">IF($I$2="Раннее бронирование",
INDEX(GRID!$B$17:$BI$27,MATCH(U$7,GRID!$A$17:$A$27,0),MATCH(1,($U$2=GRID!$B$1:$BI$1)*(КАЛЕНДАРЬ!$AD30=GRID!$B$3:$BI$3), 0))*GRID!$B$66,
ROUNDUP(INDEX(GRID!$B$17:$BI$27,MATCH(U$7,GRID!$A$17:$A$27,0),MATCH(1,($U$2=GRID!$B$1:$BI$1)*(КАЛЕНДАРЬ!$AD30=GRID!$B$3:$BI$3), 0))*GRID!$B$66*(1-GRID!$B$69),0))</f>
        <v>41140</v>
      </c>
      <c r="W241" s="47" cm="1">
        <f t="array" ref="W241">IF($I$2="Раннее бронирование",
INDEX(GRID!$B$4:$BI$14,MATCH(W$7,GRID!$A$4:$A$14,0),MATCH(1,($U$2=GRID!$B$1:$BI$1)*(КАЛЕНДАРЬ!$AD30=GRID!$B$3:$BI$3), 0))*GRID!$B$66,
ROUNDUP(INDEX(GRID!$B$4:$BI$14,MATCH(W$7,GRID!$A$4:$A$14,0),MATCH(1,($U$2=GRID!$B$1:$BI$1)*(КАЛЕНДАРЬ!$AD30=GRID!$B$3:$BI$3),0))*GRID!$B$66*(1-GRID!$B$69),0))</f>
        <v>157760</v>
      </c>
      <c r="X241" s="48" cm="1">
        <f t="array" ref="X241">IF($I$2="Раннее бронирование",
INDEX(GRID!$B$17:$BI$27,MATCH(W$7,GRID!$A$17:$A$27,0),MATCH(1,($U$2=GRID!$B$1:$BI$1)*(КАЛЕНДАРЬ!$AD30=GRID!$B$3:$BI$3), 0))*GRID!$B$66,
ROUNDUP(INDEX(GRID!$B$17:$BI$27,MATCH(W$7,GRID!$A$17:$A$27,0),MATCH(1,($U$2=GRID!$B$1:$BI$1)*(КАЛЕНДАРЬ!$AD30=GRID!$B$3:$BI$3), 0))*GRID!$B$66*(1-GRID!$B$69),0))</f>
        <v>159460</v>
      </c>
    </row>
    <row r="242" spans="1:24" hidden="1" x14ac:dyDescent="0.2">
      <c r="A242" s="117" t="s">
        <v>44</v>
      </c>
      <c r="B242" s="117">
        <v>28</v>
      </c>
      <c r="C242" s="47" cm="1">
        <f t="array" ref="C242">IF($I$2="Раннее бронирование",
INDEX(GRID!$B$4:$BI$14,MATCH(C$7,GRID!$A$4:$A$14,0),MATCH(1,($U$2=GRID!$B$1:$BI$1)*(КАЛЕНДАРЬ!$AD31=GRID!$B$3:$BI$3), 0))*GRID!$B$66,
ROUNDUP(INDEX(GRID!$B$4:$BI$14,MATCH(C$7,GRID!$A$4:$A$14,0),MATCH(1,($U$2=GRID!$B$1:$BI$1)*(КАЛЕНДАРЬ!$AD31=GRID!$B$3:$BI$3),0))*GRID!$B$66*(1-GRID!$B$69),0))</f>
        <v>12920</v>
      </c>
      <c r="D242" s="48" cm="1">
        <f t="array" ref="D242">IF($I$2="Раннее бронирование",
INDEX(GRID!$B$17:$BI$27,MATCH(C$7,GRID!$A$17:$A$27,0),MATCH(1,($U$2=GRID!$B$1:$BI$1)*(КАЛЕНДАРЬ!$AD31=GRID!$B$3:$BI$3), 0))*GRID!$B$66,
ROUNDUP(INDEX(GRID!$B$17:$BI$27,MATCH(C$7,GRID!$A$17:$A$27,0),MATCH(1,($U$2=GRID!$B$1:$BI$1)*(КАЛЕНДАРЬ!$AD31=GRID!$B$3:$BI$3), 0))*GRID!$B$66*(1-GRID!$B$69),0))</f>
        <v>14620</v>
      </c>
      <c r="E242" s="47" cm="1">
        <f t="array" ref="E242">IF($I$2="Раннее бронирование",
INDEX(GRID!$B$4:$BI$14,MATCH(E$7,GRID!$A$4:$A$14,0),MATCH(1,($U$2=GRID!$B$1:$BI$1)*(КАЛЕНДАРЬ!$AD31=GRID!$B$3:$BI$3), 0))*GRID!$B$66,
ROUNDUP(INDEX(GRID!$B$4:$BI$14,MATCH(E$7,GRID!$A$4:$A$14,0),MATCH(1,($U$2=GRID!$B$1:$BI$1)*(КАЛЕНДАРЬ!$AD31=GRID!$B$3:$BI$3),0))*GRID!$B$66*(1-GRID!$B$69),0))</f>
        <v>14212</v>
      </c>
      <c r="F242" s="48" cm="1">
        <f t="array" ref="F242">IF($I$2="Раннее бронирование",
INDEX(GRID!$B$17:$BI$27,MATCH(E$7,GRID!$A$17:$A$27,0),MATCH(1,($U$2=GRID!$B$1:$BI$1)*(КАЛЕНДАРЬ!$AD31=GRID!$B$3:$BI$3), 0))*GRID!$B$66,
ROUNDUP(INDEX(GRID!$B$17:$BI$27,MATCH(E$7,GRID!$A$17:$A$27,0),MATCH(1,($U$2=GRID!$B$1:$BI$1)*(КАЛЕНДАРЬ!$AD31=GRID!$B$3:$BI$3), 0))*GRID!$B$66*(1-GRID!$B$69),0))</f>
        <v>15912</v>
      </c>
      <c r="G242" s="47" cm="1">
        <f t="array" ref="G242">IF($I$2="Раннее бронирование",
INDEX(GRID!$B$4:$BI$14,MATCH(G$7,GRID!$A$4:$A$14,0),MATCH(1,($U$2=GRID!$B$1:$BI$1)*(КАЛЕНДАРЬ!$AD31=GRID!$B$3:$BI$3), 0))*GRID!$B$66,
ROUNDUP(INDEX(GRID!$B$4:$BI$14,MATCH(G$7,GRID!$A$4:$A$14,0),MATCH(1,($U$2=GRID!$B$1:$BI$1)*(КАЛЕНДАРЬ!$AD31=GRID!$B$3:$BI$3),0))*GRID!$B$66*(1-GRID!$B$69),0))</f>
        <v>15572</v>
      </c>
      <c r="H242" s="48" cm="1">
        <f t="array" ref="H242">IF($I$2="Раннее бронирование",
INDEX(GRID!$B$17:$BI$27,MATCH(G$7,GRID!$A$17:$A$27,0),MATCH(1,($U$2=GRID!$B$1:$BI$1)*(КАЛЕНДАРЬ!$AD31=GRID!$B$3:$BI$3), 0))*GRID!$B$66,
ROUNDUP(INDEX(GRID!$B$17:$BI$27,MATCH(G$7,GRID!$A$17:$A$27,0),MATCH(1,($U$2=GRID!$B$1:$BI$1)*(КАЛЕНДАРЬ!$AD31=GRID!$B$3:$BI$3), 0))*GRID!$B$66*(1-GRID!$B$69),0))</f>
        <v>17272</v>
      </c>
      <c r="I242" s="47" cm="1">
        <f t="array" ref="I242">IF($I$2="Раннее бронирование",
INDEX(GRID!$B$4:$BI$14,MATCH(I$7,GRID!$A$4:$A$14,0),MATCH(1,($U$2=GRID!$B$1:$BI$1)*(КАЛЕНДАРЬ!$AD31=GRID!$B$3:$BI$3), 0))*GRID!$B$66,
ROUNDUP(INDEX(GRID!$B$4:$BI$14,MATCH(I$7,GRID!$A$4:$A$14,0),MATCH(1,($U$2=GRID!$B$1:$BI$1)*(КАЛЕНДАРЬ!$AD31=GRID!$B$3:$BI$3),0))*GRID!$B$66*(1-GRID!$B$69),0))</f>
        <v>17068</v>
      </c>
      <c r="J242" s="48" cm="1">
        <f t="array" ref="J242">IF($I$2="Раннее бронирование",
INDEX(GRID!$B$17:$BI$27,MATCH(I$7,GRID!$A$17:$A$27,0),MATCH(1,($U$2=GRID!$B$1:$BI$1)*(КАЛЕНДАРЬ!$AD31=GRID!$B$3:$BI$3), 0))*GRID!$B$66,
ROUNDUP(INDEX(GRID!$B$17:$BI$27,MATCH(I$7,GRID!$A$17:$A$27,0),MATCH(1,($U$2=GRID!$B$1:$BI$1)*(КАЛЕНДАРЬ!$AD31=GRID!$B$3:$BI$3), 0))*GRID!$B$66*(1-GRID!$B$69),0))</f>
        <v>18768</v>
      </c>
      <c r="K242" s="47" cm="1">
        <f t="array" ref="K242">IF($I$2="Раннее бронирование",
INDEX(GRID!$B$4:$BI$14,MATCH(K$7,GRID!$A$4:$A$14,0),MATCH(1,($U$2=GRID!$B$1:$BI$1)*(КАЛЕНДАРЬ!$AD31=GRID!$B$3:$BI$3), 0))*GRID!$B$66,
ROUNDUP(INDEX(GRID!$B$4:$BI$14,MATCH(K$7,GRID!$A$4:$A$14,0),MATCH(1,($U$2=GRID!$B$1:$BI$1)*(КАЛЕНДАРЬ!$AD31=GRID!$B$3:$BI$3),0))*GRID!$B$66*(1-GRID!$B$69),0))</f>
        <v>18768</v>
      </c>
      <c r="L242" s="48" cm="1">
        <f t="array" ref="L242">IF($I$2="Раннее бронирование",
INDEX(GRID!$B$17:$BI$27,MATCH(K$7,GRID!$A$17:$A$27,0),MATCH(1,($U$2=GRID!$B$1:$BI$1)*(КАЛЕНДАРЬ!$AD31=GRID!$B$3:$BI$3), 0))*GRID!$B$66,
ROUNDUP(INDEX(GRID!$B$17:$BI$27,MATCH(K$7,GRID!$A$17:$A$27,0),MATCH(1,($U$2=GRID!$B$1:$BI$1)*(КАЛЕНДАРЬ!$AD31=GRID!$B$3:$BI$3), 0))*GRID!$B$66*(1-GRID!$B$69),0))</f>
        <v>20468</v>
      </c>
      <c r="M242" s="47" cm="1">
        <f t="array" ref="M242">IF($I$2="Раннее бронирование",
INDEX(GRID!$B$4:$BI$14,MATCH(M$7,GRID!$A$4:$A$14,0),MATCH(1,($U$2=GRID!$B$1:$BI$1)*(КАЛЕНДАРЬ!$AD31=GRID!$B$3:$BI$3), 0))*GRID!$B$66,
ROUNDUP(INDEX(GRID!$B$4:$BI$14,MATCH(M$7,GRID!$A$4:$A$14,0),MATCH(1,($U$2=GRID!$B$1:$BI$1)*(КАЛЕНДАРЬ!$AD31=GRID!$B$3:$BI$3),0))*GRID!$B$66*(1-GRID!$B$69),0))</f>
        <v>20604</v>
      </c>
      <c r="N242" s="48" cm="1">
        <f t="array" ref="N242">IF($I$2="Раннее бронирование",
INDEX(GRID!$B$17:$BI$27,MATCH(M$7,GRID!$A$17:$A$27,0),MATCH(1,($U$2=GRID!$B$1:$BI$1)*(КАЛЕНДАРЬ!$AD31=GRID!$B$3:$BI$3), 0))*GRID!$B$66,
ROUNDUP(INDEX(GRID!$B$17:$BI$27,MATCH(M$7,GRID!$A$17:$A$27,0),MATCH(1,($U$2=GRID!$B$1:$BI$1)*(КАЛЕНДАРЬ!$AD31=GRID!$B$3:$BI$3), 0))*GRID!$B$66*(1-GRID!$B$69),0))</f>
        <v>22304</v>
      </c>
      <c r="O242" s="47" cm="1">
        <f t="array" ref="O242">IF($I$2="Раннее бронирование",
INDEX(GRID!$B$4:$BI$14,MATCH(O$7,GRID!$A$4:$A$14,0),MATCH(1,($U$2=GRID!$B$1:$BI$1)*(КАЛЕНДАРЬ!$AD31=GRID!$B$3:$BI$3), 0))*GRID!$B$66,
ROUNDUP(INDEX(GRID!$B$4:$BI$14,MATCH(O$7,GRID!$A$4:$A$14,0),MATCH(1,($U$2=GRID!$B$1:$BI$1)*(КАЛЕНДАРЬ!$AD31=GRID!$B$3:$BI$3),0))*GRID!$B$66*(1-GRID!$B$69),0))</f>
        <v>25364</v>
      </c>
      <c r="P242" s="48" cm="1">
        <f t="array" ref="P242">IF($I$2="Раннее бронирование",
INDEX(GRID!$B$17:$BI$27,MATCH(O$7,GRID!$A$17:$A$27,0),MATCH(1,($U$2=GRID!$B$1:$BI$1)*(КАЛЕНДАРЬ!$AD31=GRID!$B$3:$BI$3), 0))*GRID!$B$66,
ROUNDUP(INDEX(GRID!$B$17:$BI$27,MATCH(O$7,GRID!$A$17:$A$27,0),MATCH(1,($U$2=GRID!$B$1:$BI$1)*(КАЛЕНДАРЬ!$AD31=GRID!$B$3:$BI$3), 0))*GRID!$B$66*(1-GRID!$B$69),0))</f>
        <v>27064</v>
      </c>
      <c r="Q242" s="47" cm="1">
        <f t="array" ref="Q242">IF($I$2="Раннее бронирование",
INDEX(GRID!$B$4:$BI$14,MATCH(Q$7,GRID!$A$4:$A$14,0),MATCH(1,($U$2=GRID!$B$1:$BI$1)*(КАЛЕНДАРЬ!$AD31=GRID!$B$3:$BI$3), 0))*GRID!$B$66,
ROUNDUP(INDEX(GRID!$B$4:$BI$14,MATCH(Q$7,GRID!$A$4:$A$14,0),MATCH(1,($U$2=GRID!$B$1:$BI$1)*(КАЛЕНДАРЬ!$AD31=GRID!$B$3:$BI$3),0))*GRID!$B$66*(1-GRID!$B$69),0))</f>
        <v>28424</v>
      </c>
      <c r="R242" s="48" cm="1">
        <f t="array" ref="R242">IF($I$2="Раннее бронирование",
INDEX(GRID!$B$17:$BI$27,MATCH(Q$7,GRID!$A$17:$A$27,0),MATCH(1,($U$2=GRID!$B$1:$BI$1)*(КАЛЕНДАРЬ!$AD31=GRID!$B$3:$BI$3), 0))*GRID!$B$66,
ROUNDUP(INDEX(GRID!$B$17:$BI$27,MATCH(Q$7,GRID!$A$17:$A$27,0),MATCH(1,($U$2=GRID!$B$1:$BI$1)*(КАЛЕНДАРЬ!$AD31=GRID!$B$3:$BI$3), 0))*GRID!$B$66*(1-GRID!$B$69),0))</f>
        <v>30124</v>
      </c>
      <c r="S242" s="47" cm="1">
        <f t="array" ref="S242">IF($I$2="Раннее бронирование",
INDEX(GRID!$B$4:$BI$14,MATCH(S$7,GRID!$A$4:$A$14,0),MATCH(1,($U$2=GRID!$B$1:$BI$1)*(КАЛЕНДАРЬ!$AD31=GRID!$B$3:$BI$3), 0))*GRID!$B$66,
ROUNDUP(INDEX(GRID!$B$4:$BI$14,MATCH(S$7,GRID!$A$4:$A$14,0),MATCH(1,($U$2=GRID!$B$1:$BI$1)*(КАЛЕНДАРЬ!$AD31=GRID!$B$3:$BI$3),0))*GRID!$B$66*(1-GRID!$B$69),0))</f>
        <v>34272</v>
      </c>
      <c r="T242" s="48" cm="1">
        <f t="array" ref="T242">IF($I$2="Раннее бронирование",
INDEX(GRID!$B$17:$BI$27,MATCH(S$7,GRID!$A$17:$A$27,0),MATCH(1,($U$2=GRID!$B$1:$BI$1)*(КАЛЕНДАРЬ!$AD31=GRID!$B$3:$BI$3), 0))*GRID!$B$66,
ROUNDUP(INDEX(GRID!$B$17:$BI$27,MATCH(S$7,GRID!$A$17:$A$27,0),MATCH(1,($U$2=GRID!$B$1:$BI$1)*(КАЛЕНДАРЬ!$AD31=GRID!$B$3:$BI$3), 0))*GRID!$B$66*(1-GRID!$B$69),0))</f>
        <v>35972</v>
      </c>
      <c r="U242" s="47" cm="1">
        <f t="array" ref="U242">IF($I$2="Раннее бронирование",
INDEX(GRID!$B$4:$BI$14,MATCH(U$7,GRID!$A$4:$A$14,0),MATCH(1,($U$2=GRID!$B$1:$BI$1)*(КАЛЕНДАРЬ!$AD31=GRID!$B$3:$BI$3), 0))*GRID!$B$66,
ROUNDUP(INDEX(GRID!$B$4:$BI$14,MATCH(U$7,GRID!$A$4:$A$14,0),MATCH(1,($U$2=GRID!$B$1:$BI$1)*(КАЛЕНДАРЬ!$AD31=GRID!$B$3:$BI$3),0))*GRID!$B$66*(1-GRID!$B$69),0))</f>
        <v>39440</v>
      </c>
      <c r="V242" s="48" cm="1">
        <f t="array" ref="V242">IF($I$2="Раннее бронирование",
INDEX(GRID!$B$17:$BI$27,MATCH(U$7,GRID!$A$17:$A$27,0),MATCH(1,($U$2=GRID!$B$1:$BI$1)*(КАЛЕНДАРЬ!$AD31=GRID!$B$3:$BI$3), 0))*GRID!$B$66,
ROUNDUP(INDEX(GRID!$B$17:$BI$27,MATCH(U$7,GRID!$A$17:$A$27,0),MATCH(1,($U$2=GRID!$B$1:$BI$1)*(КАЛЕНДАРЬ!$AD31=GRID!$B$3:$BI$3), 0))*GRID!$B$66*(1-GRID!$B$69),0))</f>
        <v>41140</v>
      </c>
      <c r="W242" s="47" cm="1">
        <f t="array" ref="W242">IF($I$2="Раннее бронирование",
INDEX(GRID!$B$4:$BI$14,MATCH(W$7,GRID!$A$4:$A$14,0),MATCH(1,($U$2=GRID!$B$1:$BI$1)*(КАЛЕНДАРЬ!$AD31=GRID!$B$3:$BI$3), 0))*GRID!$B$66,
ROUNDUP(INDEX(GRID!$B$4:$BI$14,MATCH(W$7,GRID!$A$4:$A$14,0),MATCH(1,($U$2=GRID!$B$1:$BI$1)*(КАЛЕНДАРЬ!$AD31=GRID!$B$3:$BI$3),0))*GRID!$B$66*(1-GRID!$B$69),0))</f>
        <v>157760</v>
      </c>
      <c r="X242" s="48" cm="1">
        <f t="array" ref="X242">IF($I$2="Раннее бронирование",
INDEX(GRID!$B$17:$BI$27,MATCH(W$7,GRID!$A$17:$A$27,0),MATCH(1,($U$2=GRID!$B$1:$BI$1)*(КАЛЕНДАРЬ!$AD31=GRID!$B$3:$BI$3), 0))*GRID!$B$66,
ROUNDUP(INDEX(GRID!$B$17:$BI$27,MATCH(W$7,GRID!$A$17:$A$27,0),MATCH(1,($U$2=GRID!$B$1:$BI$1)*(КАЛЕНДАРЬ!$AD31=GRID!$B$3:$BI$3), 0))*GRID!$B$66*(1-GRID!$B$69),0))</f>
        <v>159460</v>
      </c>
    </row>
    <row r="243" spans="1:24" hidden="1" x14ac:dyDescent="0.2">
      <c r="A243" s="117" t="s">
        <v>45</v>
      </c>
      <c r="B243" s="117">
        <v>29</v>
      </c>
      <c r="C243" s="47" cm="1">
        <f t="array" ref="C243">IF($I$2="Раннее бронирование",
INDEX(GRID!$B$4:$BI$14,MATCH(C$7,GRID!$A$4:$A$14,0),MATCH(1,($U$2=GRID!$B$1:$BI$1)*(КАЛЕНДАРЬ!$AD32=GRID!$B$3:$BI$3), 0))*GRID!$B$66,
ROUNDUP(INDEX(GRID!$B$4:$BI$14,MATCH(C$7,GRID!$A$4:$A$14,0),MATCH(1,($U$2=GRID!$B$1:$BI$1)*(КАЛЕНДАРЬ!$AD32=GRID!$B$3:$BI$3),0))*GRID!$B$66*(1-GRID!$B$69),0))</f>
        <v>12920</v>
      </c>
      <c r="D243" s="48" cm="1">
        <f t="array" ref="D243">IF($I$2="Раннее бронирование",
INDEX(GRID!$B$17:$BI$27,MATCH(C$7,GRID!$A$17:$A$27,0),MATCH(1,($U$2=GRID!$B$1:$BI$1)*(КАЛЕНДАРЬ!$AD32=GRID!$B$3:$BI$3), 0))*GRID!$B$66,
ROUNDUP(INDEX(GRID!$B$17:$BI$27,MATCH(C$7,GRID!$A$17:$A$27,0),MATCH(1,($U$2=GRID!$B$1:$BI$1)*(КАЛЕНДАРЬ!$AD32=GRID!$B$3:$BI$3), 0))*GRID!$B$66*(1-GRID!$B$69),0))</f>
        <v>14620</v>
      </c>
      <c r="E243" s="47" cm="1">
        <f t="array" ref="E243">IF($I$2="Раннее бронирование",
INDEX(GRID!$B$4:$BI$14,MATCH(E$7,GRID!$A$4:$A$14,0),MATCH(1,($U$2=GRID!$B$1:$BI$1)*(КАЛЕНДАРЬ!$AD32=GRID!$B$3:$BI$3), 0))*GRID!$B$66,
ROUNDUP(INDEX(GRID!$B$4:$BI$14,MATCH(E$7,GRID!$A$4:$A$14,0),MATCH(1,($U$2=GRID!$B$1:$BI$1)*(КАЛЕНДАРЬ!$AD32=GRID!$B$3:$BI$3),0))*GRID!$B$66*(1-GRID!$B$69),0))</f>
        <v>14212</v>
      </c>
      <c r="F243" s="48" cm="1">
        <f t="array" ref="F243">IF($I$2="Раннее бронирование",
INDEX(GRID!$B$17:$BI$27,MATCH(E$7,GRID!$A$17:$A$27,0),MATCH(1,($U$2=GRID!$B$1:$BI$1)*(КАЛЕНДАРЬ!$AD32=GRID!$B$3:$BI$3), 0))*GRID!$B$66,
ROUNDUP(INDEX(GRID!$B$17:$BI$27,MATCH(E$7,GRID!$A$17:$A$27,0),MATCH(1,($U$2=GRID!$B$1:$BI$1)*(КАЛЕНДАРЬ!$AD32=GRID!$B$3:$BI$3), 0))*GRID!$B$66*(1-GRID!$B$69),0))</f>
        <v>15912</v>
      </c>
      <c r="G243" s="47" cm="1">
        <f t="array" ref="G243">IF($I$2="Раннее бронирование",
INDEX(GRID!$B$4:$BI$14,MATCH(G$7,GRID!$A$4:$A$14,0),MATCH(1,($U$2=GRID!$B$1:$BI$1)*(КАЛЕНДАРЬ!$AD32=GRID!$B$3:$BI$3), 0))*GRID!$B$66,
ROUNDUP(INDEX(GRID!$B$4:$BI$14,MATCH(G$7,GRID!$A$4:$A$14,0),MATCH(1,($U$2=GRID!$B$1:$BI$1)*(КАЛЕНДАРЬ!$AD32=GRID!$B$3:$BI$3),0))*GRID!$B$66*(1-GRID!$B$69),0))</f>
        <v>15572</v>
      </c>
      <c r="H243" s="48" cm="1">
        <f t="array" ref="H243">IF($I$2="Раннее бронирование",
INDEX(GRID!$B$17:$BI$27,MATCH(G$7,GRID!$A$17:$A$27,0),MATCH(1,($U$2=GRID!$B$1:$BI$1)*(КАЛЕНДАРЬ!$AD32=GRID!$B$3:$BI$3), 0))*GRID!$B$66,
ROUNDUP(INDEX(GRID!$B$17:$BI$27,MATCH(G$7,GRID!$A$17:$A$27,0),MATCH(1,($U$2=GRID!$B$1:$BI$1)*(КАЛЕНДАРЬ!$AD32=GRID!$B$3:$BI$3), 0))*GRID!$B$66*(1-GRID!$B$69),0))</f>
        <v>17272</v>
      </c>
      <c r="I243" s="47" cm="1">
        <f t="array" ref="I243">IF($I$2="Раннее бронирование",
INDEX(GRID!$B$4:$BI$14,MATCH(I$7,GRID!$A$4:$A$14,0),MATCH(1,($U$2=GRID!$B$1:$BI$1)*(КАЛЕНДАРЬ!$AD32=GRID!$B$3:$BI$3), 0))*GRID!$B$66,
ROUNDUP(INDEX(GRID!$B$4:$BI$14,MATCH(I$7,GRID!$A$4:$A$14,0),MATCH(1,($U$2=GRID!$B$1:$BI$1)*(КАЛЕНДАРЬ!$AD32=GRID!$B$3:$BI$3),0))*GRID!$B$66*(1-GRID!$B$69),0))</f>
        <v>17068</v>
      </c>
      <c r="J243" s="48" cm="1">
        <f t="array" ref="J243">IF($I$2="Раннее бронирование",
INDEX(GRID!$B$17:$BI$27,MATCH(I$7,GRID!$A$17:$A$27,0),MATCH(1,($U$2=GRID!$B$1:$BI$1)*(КАЛЕНДАРЬ!$AD32=GRID!$B$3:$BI$3), 0))*GRID!$B$66,
ROUNDUP(INDEX(GRID!$B$17:$BI$27,MATCH(I$7,GRID!$A$17:$A$27,0),MATCH(1,($U$2=GRID!$B$1:$BI$1)*(КАЛЕНДАРЬ!$AD32=GRID!$B$3:$BI$3), 0))*GRID!$B$66*(1-GRID!$B$69),0))</f>
        <v>18768</v>
      </c>
      <c r="K243" s="47" cm="1">
        <f t="array" ref="K243">IF($I$2="Раннее бронирование",
INDEX(GRID!$B$4:$BI$14,MATCH(K$7,GRID!$A$4:$A$14,0),MATCH(1,($U$2=GRID!$B$1:$BI$1)*(КАЛЕНДАРЬ!$AD32=GRID!$B$3:$BI$3), 0))*GRID!$B$66,
ROUNDUP(INDEX(GRID!$B$4:$BI$14,MATCH(K$7,GRID!$A$4:$A$14,0),MATCH(1,($U$2=GRID!$B$1:$BI$1)*(КАЛЕНДАРЬ!$AD32=GRID!$B$3:$BI$3),0))*GRID!$B$66*(1-GRID!$B$69),0))</f>
        <v>18768</v>
      </c>
      <c r="L243" s="48" cm="1">
        <f t="array" ref="L243">IF($I$2="Раннее бронирование",
INDEX(GRID!$B$17:$BI$27,MATCH(K$7,GRID!$A$17:$A$27,0),MATCH(1,($U$2=GRID!$B$1:$BI$1)*(КАЛЕНДАРЬ!$AD32=GRID!$B$3:$BI$3), 0))*GRID!$B$66,
ROUNDUP(INDEX(GRID!$B$17:$BI$27,MATCH(K$7,GRID!$A$17:$A$27,0),MATCH(1,($U$2=GRID!$B$1:$BI$1)*(КАЛЕНДАРЬ!$AD32=GRID!$B$3:$BI$3), 0))*GRID!$B$66*(1-GRID!$B$69),0))</f>
        <v>20468</v>
      </c>
      <c r="M243" s="47" cm="1">
        <f t="array" ref="M243">IF($I$2="Раннее бронирование",
INDEX(GRID!$B$4:$BI$14,MATCH(M$7,GRID!$A$4:$A$14,0),MATCH(1,($U$2=GRID!$B$1:$BI$1)*(КАЛЕНДАРЬ!$AD32=GRID!$B$3:$BI$3), 0))*GRID!$B$66,
ROUNDUP(INDEX(GRID!$B$4:$BI$14,MATCH(M$7,GRID!$A$4:$A$14,0),MATCH(1,($U$2=GRID!$B$1:$BI$1)*(КАЛЕНДАРЬ!$AD32=GRID!$B$3:$BI$3),0))*GRID!$B$66*(1-GRID!$B$69),0))</f>
        <v>20604</v>
      </c>
      <c r="N243" s="48" cm="1">
        <f t="array" ref="N243">IF($I$2="Раннее бронирование",
INDEX(GRID!$B$17:$BI$27,MATCH(M$7,GRID!$A$17:$A$27,0),MATCH(1,($U$2=GRID!$B$1:$BI$1)*(КАЛЕНДАРЬ!$AD32=GRID!$B$3:$BI$3), 0))*GRID!$B$66,
ROUNDUP(INDEX(GRID!$B$17:$BI$27,MATCH(M$7,GRID!$A$17:$A$27,0),MATCH(1,($U$2=GRID!$B$1:$BI$1)*(КАЛЕНДАРЬ!$AD32=GRID!$B$3:$BI$3), 0))*GRID!$B$66*(1-GRID!$B$69),0))</f>
        <v>22304</v>
      </c>
      <c r="O243" s="47" cm="1">
        <f t="array" ref="O243">IF($I$2="Раннее бронирование",
INDEX(GRID!$B$4:$BI$14,MATCH(O$7,GRID!$A$4:$A$14,0),MATCH(1,($U$2=GRID!$B$1:$BI$1)*(КАЛЕНДАРЬ!$AD32=GRID!$B$3:$BI$3), 0))*GRID!$B$66,
ROUNDUP(INDEX(GRID!$B$4:$BI$14,MATCH(O$7,GRID!$A$4:$A$14,0),MATCH(1,($U$2=GRID!$B$1:$BI$1)*(КАЛЕНДАРЬ!$AD32=GRID!$B$3:$BI$3),0))*GRID!$B$66*(1-GRID!$B$69),0))</f>
        <v>25364</v>
      </c>
      <c r="P243" s="48" cm="1">
        <f t="array" ref="P243">IF($I$2="Раннее бронирование",
INDEX(GRID!$B$17:$BI$27,MATCH(O$7,GRID!$A$17:$A$27,0),MATCH(1,($U$2=GRID!$B$1:$BI$1)*(КАЛЕНДАРЬ!$AD32=GRID!$B$3:$BI$3), 0))*GRID!$B$66,
ROUNDUP(INDEX(GRID!$B$17:$BI$27,MATCH(O$7,GRID!$A$17:$A$27,0),MATCH(1,($U$2=GRID!$B$1:$BI$1)*(КАЛЕНДАРЬ!$AD32=GRID!$B$3:$BI$3), 0))*GRID!$B$66*(1-GRID!$B$69),0))</f>
        <v>27064</v>
      </c>
      <c r="Q243" s="47" cm="1">
        <f t="array" ref="Q243">IF($I$2="Раннее бронирование",
INDEX(GRID!$B$4:$BI$14,MATCH(Q$7,GRID!$A$4:$A$14,0),MATCH(1,($U$2=GRID!$B$1:$BI$1)*(КАЛЕНДАРЬ!$AD32=GRID!$B$3:$BI$3), 0))*GRID!$B$66,
ROUNDUP(INDEX(GRID!$B$4:$BI$14,MATCH(Q$7,GRID!$A$4:$A$14,0),MATCH(1,($U$2=GRID!$B$1:$BI$1)*(КАЛЕНДАРЬ!$AD32=GRID!$B$3:$BI$3),0))*GRID!$B$66*(1-GRID!$B$69),0))</f>
        <v>28424</v>
      </c>
      <c r="R243" s="48" cm="1">
        <f t="array" ref="R243">IF($I$2="Раннее бронирование",
INDEX(GRID!$B$17:$BI$27,MATCH(Q$7,GRID!$A$17:$A$27,0),MATCH(1,($U$2=GRID!$B$1:$BI$1)*(КАЛЕНДАРЬ!$AD32=GRID!$B$3:$BI$3), 0))*GRID!$B$66,
ROUNDUP(INDEX(GRID!$B$17:$BI$27,MATCH(Q$7,GRID!$A$17:$A$27,0),MATCH(1,($U$2=GRID!$B$1:$BI$1)*(КАЛЕНДАРЬ!$AD32=GRID!$B$3:$BI$3), 0))*GRID!$B$66*(1-GRID!$B$69),0))</f>
        <v>30124</v>
      </c>
      <c r="S243" s="47" cm="1">
        <f t="array" ref="S243">IF($I$2="Раннее бронирование",
INDEX(GRID!$B$4:$BI$14,MATCH(S$7,GRID!$A$4:$A$14,0),MATCH(1,($U$2=GRID!$B$1:$BI$1)*(КАЛЕНДАРЬ!$AD32=GRID!$B$3:$BI$3), 0))*GRID!$B$66,
ROUNDUP(INDEX(GRID!$B$4:$BI$14,MATCH(S$7,GRID!$A$4:$A$14,0),MATCH(1,($U$2=GRID!$B$1:$BI$1)*(КАЛЕНДАРЬ!$AD32=GRID!$B$3:$BI$3),0))*GRID!$B$66*(1-GRID!$B$69),0))</f>
        <v>34272</v>
      </c>
      <c r="T243" s="48" cm="1">
        <f t="array" ref="T243">IF($I$2="Раннее бронирование",
INDEX(GRID!$B$17:$BI$27,MATCH(S$7,GRID!$A$17:$A$27,0),MATCH(1,($U$2=GRID!$B$1:$BI$1)*(КАЛЕНДАРЬ!$AD32=GRID!$B$3:$BI$3), 0))*GRID!$B$66,
ROUNDUP(INDEX(GRID!$B$17:$BI$27,MATCH(S$7,GRID!$A$17:$A$27,0),MATCH(1,($U$2=GRID!$B$1:$BI$1)*(КАЛЕНДАРЬ!$AD32=GRID!$B$3:$BI$3), 0))*GRID!$B$66*(1-GRID!$B$69),0))</f>
        <v>35972</v>
      </c>
      <c r="U243" s="47" cm="1">
        <f t="array" ref="U243">IF($I$2="Раннее бронирование",
INDEX(GRID!$B$4:$BI$14,MATCH(U$7,GRID!$A$4:$A$14,0),MATCH(1,($U$2=GRID!$B$1:$BI$1)*(КАЛЕНДАРЬ!$AD32=GRID!$B$3:$BI$3), 0))*GRID!$B$66,
ROUNDUP(INDEX(GRID!$B$4:$BI$14,MATCH(U$7,GRID!$A$4:$A$14,0),MATCH(1,($U$2=GRID!$B$1:$BI$1)*(КАЛЕНДАРЬ!$AD32=GRID!$B$3:$BI$3),0))*GRID!$B$66*(1-GRID!$B$69),0))</f>
        <v>39440</v>
      </c>
      <c r="V243" s="48" cm="1">
        <f t="array" ref="V243">IF($I$2="Раннее бронирование",
INDEX(GRID!$B$17:$BI$27,MATCH(U$7,GRID!$A$17:$A$27,0),MATCH(1,($U$2=GRID!$B$1:$BI$1)*(КАЛЕНДАРЬ!$AD32=GRID!$B$3:$BI$3), 0))*GRID!$B$66,
ROUNDUP(INDEX(GRID!$B$17:$BI$27,MATCH(U$7,GRID!$A$17:$A$27,0),MATCH(1,($U$2=GRID!$B$1:$BI$1)*(КАЛЕНДАРЬ!$AD32=GRID!$B$3:$BI$3), 0))*GRID!$B$66*(1-GRID!$B$69),0))</f>
        <v>41140</v>
      </c>
      <c r="W243" s="47" cm="1">
        <f t="array" ref="W243">IF($I$2="Раннее бронирование",
INDEX(GRID!$B$4:$BI$14,MATCH(W$7,GRID!$A$4:$A$14,0),MATCH(1,($U$2=GRID!$B$1:$BI$1)*(КАЛЕНДАРЬ!$AD32=GRID!$B$3:$BI$3), 0))*GRID!$B$66,
ROUNDUP(INDEX(GRID!$B$4:$BI$14,MATCH(W$7,GRID!$A$4:$A$14,0),MATCH(1,($U$2=GRID!$B$1:$BI$1)*(КАЛЕНДАРЬ!$AD32=GRID!$B$3:$BI$3),0))*GRID!$B$66*(1-GRID!$B$69),0))</f>
        <v>157760</v>
      </c>
      <c r="X243" s="48" cm="1">
        <f t="array" ref="X243">IF($I$2="Раннее бронирование",
INDEX(GRID!$B$17:$BI$27,MATCH(W$7,GRID!$A$17:$A$27,0),MATCH(1,($U$2=GRID!$B$1:$BI$1)*(КАЛЕНДАРЬ!$AD32=GRID!$B$3:$BI$3), 0))*GRID!$B$66,
ROUNDUP(INDEX(GRID!$B$17:$BI$27,MATCH(W$7,GRID!$A$17:$A$27,0),MATCH(1,($U$2=GRID!$B$1:$BI$1)*(КАЛЕНДАРЬ!$AD32=GRID!$B$3:$BI$3), 0))*GRID!$B$66*(1-GRID!$B$69),0))</f>
        <v>159460</v>
      </c>
    </row>
    <row r="244" spans="1:24" hidden="1" x14ac:dyDescent="0.2">
      <c r="A244" s="117" t="s">
        <v>46</v>
      </c>
      <c r="B244" s="117">
        <v>30</v>
      </c>
      <c r="C244" s="47" cm="1">
        <f t="array" ref="C244">IF($I$2="Раннее бронирование",
INDEX(GRID!$B$4:$BI$14,MATCH(C$7,GRID!$A$4:$A$14,0),MATCH(1,($U$2=GRID!$B$1:$BI$1)*(КАЛЕНДАРЬ!$AD33=GRID!$B$3:$BI$3), 0))*GRID!$B$66,
ROUNDUP(INDEX(GRID!$B$4:$BI$14,MATCH(C$7,GRID!$A$4:$A$14,0),MATCH(1,($U$2=GRID!$B$1:$BI$1)*(КАЛЕНДАРЬ!$AD33=GRID!$B$3:$BI$3),0))*GRID!$B$66*(1-GRID!$B$69),0))</f>
        <v>12920</v>
      </c>
      <c r="D244" s="48" cm="1">
        <f t="array" ref="D244">IF($I$2="Раннее бронирование",
INDEX(GRID!$B$17:$BI$27,MATCH(C$7,GRID!$A$17:$A$27,0),MATCH(1,($U$2=GRID!$B$1:$BI$1)*(КАЛЕНДАРЬ!$AD33=GRID!$B$3:$BI$3), 0))*GRID!$B$66,
ROUNDUP(INDEX(GRID!$B$17:$BI$27,MATCH(C$7,GRID!$A$17:$A$27,0),MATCH(1,($U$2=GRID!$B$1:$BI$1)*(КАЛЕНДАРЬ!$AD33=GRID!$B$3:$BI$3), 0))*GRID!$B$66*(1-GRID!$B$69),0))</f>
        <v>14620</v>
      </c>
      <c r="E244" s="47" cm="1">
        <f t="array" ref="E244">IF($I$2="Раннее бронирование",
INDEX(GRID!$B$4:$BI$14,MATCH(E$7,GRID!$A$4:$A$14,0),MATCH(1,($U$2=GRID!$B$1:$BI$1)*(КАЛЕНДАРЬ!$AD33=GRID!$B$3:$BI$3), 0))*GRID!$B$66,
ROUNDUP(INDEX(GRID!$B$4:$BI$14,MATCH(E$7,GRID!$A$4:$A$14,0),MATCH(1,($U$2=GRID!$B$1:$BI$1)*(КАЛЕНДАРЬ!$AD33=GRID!$B$3:$BI$3),0))*GRID!$B$66*(1-GRID!$B$69),0))</f>
        <v>14212</v>
      </c>
      <c r="F244" s="48" cm="1">
        <f t="array" ref="F244">IF($I$2="Раннее бронирование",
INDEX(GRID!$B$17:$BI$27,MATCH(E$7,GRID!$A$17:$A$27,0),MATCH(1,($U$2=GRID!$B$1:$BI$1)*(КАЛЕНДАРЬ!$AD33=GRID!$B$3:$BI$3), 0))*GRID!$B$66,
ROUNDUP(INDEX(GRID!$B$17:$BI$27,MATCH(E$7,GRID!$A$17:$A$27,0),MATCH(1,($U$2=GRID!$B$1:$BI$1)*(КАЛЕНДАРЬ!$AD33=GRID!$B$3:$BI$3), 0))*GRID!$B$66*(1-GRID!$B$69),0))</f>
        <v>15912</v>
      </c>
      <c r="G244" s="47" cm="1">
        <f t="array" ref="G244">IF($I$2="Раннее бронирование",
INDEX(GRID!$B$4:$BI$14,MATCH(G$7,GRID!$A$4:$A$14,0),MATCH(1,($U$2=GRID!$B$1:$BI$1)*(КАЛЕНДАРЬ!$AD33=GRID!$B$3:$BI$3), 0))*GRID!$B$66,
ROUNDUP(INDEX(GRID!$B$4:$BI$14,MATCH(G$7,GRID!$A$4:$A$14,0),MATCH(1,($U$2=GRID!$B$1:$BI$1)*(КАЛЕНДАРЬ!$AD33=GRID!$B$3:$BI$3),0))*GRID!$B$66*(1-GRID!$B$69),0))</f>
        <v>15572</v>
      </c>
      <c r="H244" s="48" cm="1">
        <f t="array" ref="H244">IF($I$2="Раннее бронирование",
INDEX(GRID!$B$17:$BI$27,MATCH(G$7,GRID!$A$17:$A$27,0),MATCH(1,($U$2=GRID!$B$1:$BI$1)*(КАЛЕНДАРЬ!$AD33=GRID!$B$3:$BI$3), 0))*GRID!$B$66,
ROUNDUP(INDEX(GRID!$B$17:$BI$27,MATCH(G$7,GRID!$A$17:$A$27,0),MATCH(1,($U$2=GRID!$B$1:$BI$1)*(КАЛЕНДАРЬ!$AD33=GRID!$B$3:$BI$3), 0))*GRID!$B$66*(1-GRID!$B$69),0))</f>
        <v>17272</v>
      </c>
      <c r="I244" s="47" cm="1">
        <f t="array" ref="I244">IF($I$2="Раннее бронирование",
INDEX(GRID!$B$4:$BI$14,MATCH(I$7,GRID!$A$4:$A$14,0),MATCH(1,($U$2=GRID!$B$1:$BI$1)*(КАЛЕНДАРЬ!$AD33=GRID!$B$3:$BI$3), 0))*GRID!$B$66,
ROUNDUP(INDEX(GRID!$B$4:$BI$14,MATCH(I$7,GRID!$A$4:$A$14,0),MATCH(1,($U$2=GRID!$B$1:$BI$1)*(КАЛЕНДАРЬ!$AD33=GRID!$B$3:$BI$3),0))*GRID!$B$66*(1-GRID!$B$69),0))</f>
        <v>17068</v>
      </c>
      <c r="J244" s="48" cm="1">
        <f t="array" ref="J244">IF($I$2="Раннее бронирование",
INDEX(GRID!$B$17:$BI$27,MATCH(I$7,GRID!$A$17:$A$27,0),MATCH(1,($U$2=GRID!$B$1:$BI$1)*(КАЛЕНДАРЬ!$AD33=GRID!$B$3:$BI$3), 0))*GRID!$B$66,
ROUNDUP(INDEX(GRID!$B$17:$BI$27,MATCH(I$7,GRID!$A$17:$A$27,0),MATCH(1,($U$2=GRID!$B$1:$BI$1)*(КАЛЕНДАРЬ!$AD33=GRID!$B$3:$BI$3), 0))*GRID!$B$66*(1-GRID!$B$69),0))</f>
        <v>18768</v>
      </c>
      <c r="K244" s="47" cm="1">
        <f t="array" ref="K244">IF($I$2="Раннее бронирование",
INDEX(GRID!$B$4:$BI$14,MATCH(K$7,GRID!$A$4:$A$14,0),MATCH(1,($U$2=GRID!$B$1:$BI$1)*(КАЛЕНДАРЬ!$AD33=GRID!$B$3:$BI$3), 0))*GRID!$B$66,
ROUNDUP(INDEX(GRID!$B$4:$BI$14,MATCH(K$7,GRID!$A$4:$A$14,0),MATCH(1,($U$2=GRID!$B$1:$BI$1)*(КАЛЕНДАРЬ!$AD33=GRID!$B$3:$BI$3),0))*GRID!$B$66*(1-GRID!$B$69),0))</f>
        <v>18768</v>
      </c>
      <c r="L244" s="48" cm="1">
        <f t="array" ref="L244">IF($I$2="Раннее бронирование",
INDEX(GRID!$B$17:$BI$27,MATCH(K$7,GRID!$A$17:$A$27,0),MATCH(1,($U$2=GRID!$B$1:$BI$1)*(КАЛЕНДАРЬ!$AD33=GRID!$B$3:$BI$3), 0))*GRID!$B$66,
ROUNDUP(INDEX(GRID!$B$17:$BI$27,MATCH(K$7,GRID!$A$17:$A$27,0),MATCH(1,($U$2=GRID!$B$1:$BI$1)*(КАЛЕНДАРЬ!$AD33=GRID!$B$3:$BI$3), 0))*GRID!$B$66*(1-GRID!$B$69),0))</f>
        <v>20468</v>
      </c>
      <c r="M244" s="47" cm="1">
        <f t="array" ref="M244">IF($I$2="Раннее бронирование",
INDEX(GRID!$B$4:$BI$14,MATCH(M$7,GRID!$A$4:$A$14,0),MATCH(1,($U$2=GRID!$B$1:$BI$1)*(КАЛЕНДАРЬ!$AD33=GRID!$B$3:$BI$3), 0))*GRID!$B$66,
ROUNDUP(INDEX(GRID!$B$4:$BI$14,MATCH(M$7,GRID!$A$4:$A$14,0),MATCH(1,($U$2=GRID!$B$1:$BI$1)*(КАЛЕНДАРЬ!$AD33=GRID!$B$3:$BI$3),0))*GRID!$B$66*(1-GRID!$B$69),0))</f>
        <v>20604</v>
      </c>
      <c r="N244" s="48" cm="1">
        <f t="array" ref="N244">IF($I$2="Раннее бронирование",
INDEX(GRID!$B$17:$BI$27,MATCH(M$7,GRID!$A$17:$A$27,0),MATCH(1,($U$2=GRID!$B$1:$BI$1)*(КАЛЕНДАРЬ!$AD33=GRID!$B$3:$BI$3), 0))*GRID!$B$66,
ROUNDUP(INDEX(GRID!$B$17:$BI$27,MATCH(M$7,GRID!$A$17:$A$27,0),MATCH(1,($U$2=GRID!$B$1:$BI$1)*(КАЛЕНДАРЬ!$AD33=GRID!$B$3:$BI$3), 0))*GRID!$B$66*(1-GRID!$B$69),0))</f>
        <v>22304</v>
      </c>
      <c r="O244" s="47" cm="1">
        <f t="array" ref="O244">IF($I$2="Раннее бронирование",
INDEX(GRID!$B$4:$BI$14,MATCH(O$7,GRID!$A$4:$A$14,0),MATCH(1,($U$2=GRID!$B$1:$BI$1)*(КАЛЕНДАРЬ!$AD33=GRID!$B$3:$BI$3), 0))*GRID!$B$66,
ROUNDUP(INDEX(GRID!$B$4:$BI$14,MATCH(O$7,GRID!$A$4:$A$14,0),MATCH(1,($U$2=GRID!$B$1:$BI$1)*(КАЛЕНДАРЬ!$AD33=GRID!$B$3:$BI$3),0))*GRID!$B$66*(1-GRID!$B$69),0))</f>
        <v>25364</v>
      </c>
      <c r="P244" s="48" cm="1">
        <f t="array" ref="P244">IF($I$2="Раннее бронирование",
INDEX(GRID!$B$17:$BI$27,MATCH(O$7,GRID!$A$17:$A$27,0),MATCH(1,($U$2=GRID!$B$1:$BI$1)*(КАЛЕНДАРЬ!$AD33=GRID!$B$3:$BI$3), 0))*GRID!$B$66,
ROUNDUP(INDEX(GRID!$B$17:$BI$27,MATCH(O$7,GRID!$A$17:$A$27,0),MATCH(1,($U$2=GRID!$B$1:$BI$1)*(КАЛЕНДАРЬ!$AD33=GRID!$B$3:$BI$3), 0))*GRID!$B$66*(1-GRID!$B$69),0))</f>
        <v>27064</v>
      </c>
      <c r="Q244" s="47" cm="1">
        <f t="array" ref="Q244">IF($I$2="Раннее бронирование",
INDEX(GRID!$B$4:$BI$14,MATCH(Q$7,GRID!$A$4:$A$14,0),MATCH(1,($U$2=GRID!$B$1:$BI$1)*(КАЛЕНДАРЬ!$AD33=GRID!$B$3:$BI$3), 0))*GRID!$B$66,
ROUNDUP(INDEX(GRID!$B$4:$BI$14,MATCH(Q$7,GRID!$A$4:$A$14,0),MATCH(1,($U$2=GRID!$B$1:$BI$1)*(КАЛЕНДАРЬ!$AD33=GRID!$B$3:$BI$3),0))*GRID!$B$66*(1-GRID!$B$69),0))</f>
        <v>28424</v>
      </c>
      <c r="R244" s="48" cm="1">
        <f t="array" ref="R244">IF($I$2="Раннее бронирование",
INDEX(GRID!$B$17:$BI$27,MATCH(Q$7,GRID!$A$17:$A$27,0),MATCH(1,($U$2=GRID!$B$1:$BI$1)*(КАЛЕНДАРЬ!$AD33=GRID!$B$3:$BI$3), 0))*GRID!$B$66,
ROUNDUP(INDEX(GRID!$B$17:$BI$27,MATCH(Q$7,GRID!$A$17:$A$27,0),MATCH(1,($U$2=GRID!$B$1:$BI$1)*(КАЛЕНДАРЬ!$AD33=GRID!$B$3:$BI$3), 0))*GRID!$B$66*(1-GRID!$B$69),0))</f>
        <v>30124</v>
      </c>
      <c r="S244" s="47" cm="1">
        <f t="array" ref="S244">IF($I$2="Раннее бронирование",
INDEX(GRID!$B$4:$BI$14,MATCH(S$7,GRID!$A$4:$A$14,0),MATCH(1,($U$2=GRID!$B$1:$BI$1)*(КАЛЕНДАРЬ!$AD33=GRID!$B$3:$BI$3), 0))*GRID!$B$66,
ROUNDUP(INDEX(GRID!$B$4:$BI$14,MATCH(S$7,GRID!$A$4:$A$14,0),MATCH(1,($U$2=GRID!$B$1:$BI$1)*(КАЛЕНДАРЬ!$AD33=GRID!$B$3:$BI$3),0))*GRID!$B$66*(1-GRID!$B$69),0))</f>
        <v>34272</v>
      </c>
      <c r="T244" s="48" cm="1">
        <f t="array" ref="T244">IF($I$2="Раннее бронирование",
INDEX(GRID!$B$17:$BI$27,MATCH(S$7,GRID!$A$17:$A$27,0),MATCH(1,($U$2=GRID!$B$1:$BI$1)*(КАЛЕНДАРЬ!$AD33=GRID!$B$3:$BI$3), 0))*GRID!$B$66,
ROUNDUP(INDEX(GRID!$B$17:$BI$27,MATCH(S$7,GRID!$A$17:$A$27,0),MATCH(1,($U$2=GRID!$B$1:$BI$1)*(КАЛЕНДАРЬ!$AD33=GRID!$B$3:$BI$3), 0))*GRID!$B$66*(1-GRID!$B$69),0))</f>
        <v>35972</v>
      </c>
      <c r="U244" s="47" cm="1">
        <f t="array" ref="U244">IF($I$2="Раннее бронирование",
INDEX(GRID!$B$4:$BI$14,MATCH(U$7,GRID!$A$4:$A$14,0),MATCH(1,($U$2=GRID!$B$1:$BI$1)*(КАЛЕНДАРЬ!$AD33=GRID!$B$3:$BI$3), 0))*GRID!$B$66,
ROUNDUP(INDEX(GRID!$B$4:$BI$14,MATCH(U$7,GRID!$A$4:$A$14,0),MATCH(1,($U$2=GRID!$B$1:$BI$1)*(КАЛЕНДАРЬ!$AD33=GRID!$B$3:$BI$3),0))*GRID!$B$66*(1-GRID!$B$69),0))</f>
        <v>39440</v>
      </c>
      <c r="V244" s="48" cm="1">
        <f t="array" ref="V244">IF($I$2="Раннее бронирование",
INDEX(GRID!$B$17:$BI$27,MATCH(U$7,GRID!$A$17:$A$27,0),MATCH(1,($U$2=GRID!$B$1:$BI$1)*(КАЛЕНДАРЬ!$AD33=GRID!$B$3:$BI$3), 0))*GRID!$B$66,
ROUNDUP(INDEX(GRID!$B$17:$BI$27,MATCH(U$7,GRID!$A$17:$A$27,0),MATCH(1,($U$2=GRID!$B$1:$BI$1)*(КАЛЕНДАРЬ!$AD33=GRID!$B$3:$BI$3), 0))*GRID!$B$66*(1-GRID!$B$69),0))</f>
        <v>41140</v>
      </c>
      <c r="W244" s="47" cm="1">
        <f t="array" ref="W244">IF($I$2="Раннее бронирование",
INDEX(GRID!$B$4:$BI$14,MATCH(W$7,GRID!$A$4:$A$14,0),MATCH(1,($U$2=GRID!$B$1:$BI$1)*(КАЛЕНДАРЬ!$AD33=GRID!$B$3:$BI$3), 0))*GRID!$B$66,
ROUNDUP(INDEX(GRID!$B$4:$BI$14,MATCH(W$7,GRID!$A$4:$A$14,0),MATCH(1,($U$2=GRID!$B$1:$BI$1)*(КАЛЕНДАРЬ!$AD33=GRID!$B$3:$BI$3),0))*GRID!$B$66*(1-GRID!$B$69),0))</f>
        <v>157760</v>
      </c>
      <c r="X244" s="48" cm="1">
        <f t="array" ref="X244">IF($I$2="Раннее бронирование",
INDEX(GRID!$B$17:$BI$27,MATCH(W$7,GRID!$A$17:$A$27,0),MATCH(1,($U$2=GRID!$B$1:$BI$1)*(КАЛЕНДАРЬ!$AD33=GRID!$B$3:$BI$3), 0))*GRID!$B$66,
ROUNDUP(INDEX(GRID!$B$17:$BI$27,MATCH(W$7,GRID!$A$17:$A$27,0),MATCH(1,($U$2=GRID!$B$1:$BI$1)*(КАЛЕНДАРЬ!$AD33=GRID!$B$3:$BI$3), 0))*GRID!$B$66*(1-GRID!$B$69),0))</f>
        <v>159460</v>
      </c>
    </row>
    <row r="245" spans="1:24" hidden="1" x14ac:dyDescent="0.2">
      <c r="A245" s="117" t="s">
        <v>47</v>
      </c>
      <c r="B245" s="117">
        <v>31</v>
      </c>
      <c r="C245" s="47" cm="1">
        <f t="array" ref="C245">IF($I$2="Раннее бронирование",
INDEX(GRID!$B$4:$BI$14,MATCH(C$7,GRID!$A$4:$A$14,0),MATCH(1,($U$2=GRID!$B$1:$BI$1)*(КАЛЕНДАРЬ!$AD34=GRID!$B$3:$BI$3), 0))*GRID!$B$66,
ROUNDUP(INDEX(GRID!$B$4:$BI$14,MATCH(C$7,GRID!$A$4:$A$14,0),MATCH(1,($U$2=GRID!$B$1:$BI$1)*(КАЛЕНДАРЬ!$AD34=GRID!$B$3:$BI$3),0))*GRID!$B$66*(1-GRID!$B$69),0))</f>
        <v>12920</v>
      </c>
      <c r="D245" s="48" cm="1">
        <f t="array" ref="D245">IF($I$2="Раннее бронирование",
INDEX(GRID!$B$17:$BI$27,MATCH(C$7,GRID!$A$17:$A$27,0),MATCH(1,($U$2=GRID!$B$1:$BI$1)*(КАЛЕНДАРЬ!$AD34=GRID!$B$3:$BI$3), 0))*GRID!$B$66,
ROUNDUP(INDEX(GRID!$B$17:$BI$27,MATCH(C$7,GRID!$A$17:$A$27,0),MATCH(1,($U$2=GRID!$B$1:$BI$1)*(КАЛЕНДАРЬ!$AD34=GRID!$B$3:$BI$3), 0))*GRID!$B$66*(1-GRID!$B$69),0))</f>
        <v>14620</v>
      </c>
      <c r="E245" s="47" cm="1">
        <f t="array" ref="E245">IF($I$2="Раннее бронирование",
INDEX(GRID!$B$4:$BI$14,MATCH(E$7,GRID!$A$4:$A$14,0),MATCH(1,($U$2=GRID!$B$1:$BI$1)*(КАЛЕНДАРЬ!$AD34=GRID!$B$3:$BI$3), 0))*GRID!$B$66,
ROUNDUP(INDEX(GRID!$B$4:$BI$14,MATCH(E$7,GRID!$A$4:$A$14,0),MATCH(1,($U$2=GRID!$B$1:$BI$1)*(КАЛЕНДАРЬ!$AD34=GRID!$B$3:$BI$3),0))*GRID!$B$66*(1-GRID!$B$69),0))</f>
        <v>14212</v>
      </c>
      <c r="F245" s="48" cm="1">
        <f t="array" ref="F245">IF($I$2="Раннее бронирование",
INDEX(GRID!$B$17:$BI$27,MATCH(E$7,GRID!$A$17:$A$27,0),MATCH(1,($U$2=GRID!$B$1:$BI$1)*(КАЛЕНДАРЬ!$AD34=GRID!$B$3:$BI$3), 0))*GRID!$B$66,
ROUNDUP(INDEX(GRID!$B$17:$BI$27,MATCH(E$7,GRID!$A$17:$A$27,0),MATCH(1,($U$2=GRID!$B$1:$BI$1)*(КАЛЕНДАРЬ!$AD34=GRID!$B$3:$BI$3), 0))*GRID!$B$66*(1-GRID!$B$69),0))</f>
        <v>15912</v>
      </c>
      <c r="G245" s="47" cm="1">
        <f t="array" ref="G245">IF($I$2="Раннее бронирование",
INDEX(GRID!$B$4:$BI$14,MATCH(G$7,GRID!$A$4:$A$14,0),MATCH(1,($U$2=GRID!$B$1:$BI$1)*(КАЛЕНДАРЬ!$AD34=GRID!$B$3:$BI$3), 0))*GRID!$B$66,
ROUNDUP(INDEX(GRID!$B$4:$BI$14,MATCH(G$7,GRID!$A$4:$A$14,0),MATCH(1,($U$2=GRID!$B$1:$BI$1)*(КАЛЕНДАРЬ!$AD34=GRID!$B$3:$BI$3),0))*GRID!$B$66*(1-GRID!$B$69),0))</f>
        <v>15572</v>
      </c>
      <c r="H245" s="48" cm="1">
        <f t="array" ref="H245">IF($I$2="Раннее бронирование",
INDEX(GRID!$B$17:$BI$27,MATCH(G$7,GRID!$A$17:$A$27,0),MATCH(1,($U$2=GRID!$B$1:$BI$1)*(КАЛЕНДАРЬ!$AD34=GRID!$B$3:$BI$3), 0))*GRID!$B$66,
ROUNDUP(INDEX(GRID!$B$17:$BI$27,MATCH(G$7,GRID!$A$17:$A$27,0),MATCH(1,($U$2=GRID!$B$1:$BI$1)*(КАЛЕНДАРЬ!$AD34=GRID!$B$3:$BI$3), 0))*GRID!$B$66*(1-GRID!$B$69),0))</f>
        <v>17272</v>
      </c>
      <c r="I245" s="47" cm="1">
        <f t="array" ref="I245">IF($I$2="Раннее бронирование",
INDEX(GRID!$B$4:$BI$14,MATCH(I$7,GRID!$A$4:$A$14,0),MATCH(1,($U$2=GRID!$B$1:$BI$1)*(КАЛЕНДАРЬ!$AD34=GRID!$B$3:$BI$3), 0))*GRID!$B$66,
ROUNDUP(INDEX(GRID!$B$4:$BI$14,MATCH(I$7,GRID!$A$4:$A$14,0),MATCH(1,($U$2=GRID!$B$1:$BI$1)*(КАЛЕНДАРЬ!$AD34=GRID!$B$3:$BI$3),0))*GRID!$B$66*(1-GRID!$B$69),0))</f>
        <v>17068</v>
      </c>
      <c r="J245" s="48" cm="1">
        <f t="array" ref="J245">IF($I$2="Раннее бронирование",
INDEX(GRID!$B$17:$BI$27,MATCH(I$7,GRID!$A$17:$A$27,0),MATCH(1,($U$2=GRID!$B$1:$BI$1)*(КАЛЕНДАРЬ!$AD34=GRID!$B$3:$BI$3), 0))*GRID!$B$66,
ROUNDUP(INDEX(GRID!$B$17:$BI$27,MATCH(I$7,GRID!$A$17:$A$27,0),MATCH(1,($U$2=GRID!$B$1:$BI$1)*(КАЛЕНДАРЬ!$AD34=GRID!$B$3:$BI$3), 0))*GRID!$B$66*(1-GRID!$B$69),0))</f>
        <v>18768</v>
      </c>
      <c r="K245" s="47" cm="1">
        <f t="array" ref="K245">IF($I$2="Раннее бронирование",
INDEX(GRID!$B$4:$BI$14,MATCH(K$7,GRID!$A$4:$A$14,0),MATCH(1,($U$2=GRID!$B$1:$BI$1)*(КАЛЕНДАРЬ!$AD34=GRID!$B$3:$BI$3), 0))*GRID!$B$66,
ROUNDUP(INDEX(GRID!$B$4:$BI$14,MATCH(K$7,GRID!$A$4:$A$14,0),MATCH(1,($U$2=GRID!$B$1:$BI$1)*(КАЛЕНДАРЬ!$AD34=GRID!$B$3:$BI$3),0))*GRID!$B$66*(1-GRID!$B$69),0))</f>
        <v>18768</v>
      </c>
      <c r="L245" s="48" cm="1">
        <f t="array" ref="L245">IF($I$2="Раннее бронирование",
INDEX(GRID!$B$17:$BI$27,MATCH(K$7,GRID!$A$17:$A$27,0),MATCH(1,($U$2=GRID!$B$1:$BI$1)*(КАЛЕНДАРЬ!$AD34=GRID!$B$3:$BI$3), 0))*GRID!$B$66,
ROUNDUP(INDEX(GRID!$B$17:$BI$27,MATCH(K$7,GRID!$A$17:$A$27,0),MATCH(1,($U$2=GRID!$B$1:$BI$1)*(КАЛЕНДАРЬ!$AD34=GRID!$B$3:$BI$3), 0))*GRID!$B$66*(1-GRID!$B$69),0))</f>
        <v>20468</v>
      </c>
      <c r="M245" s="47" cm="1">
        <f t="array" ref="M245">IF($I$2="Раннее бронирование",
INDEX(GRID!$B$4:$BI$14,MATCH(M$7,GRID!$A$4:$A$14,0),MATCH(1,($U$2=GRID!$B$1:$BI$1)*(КАЛЕНДАРЬ!$AD34=GRID!$B$3:$BI$3), 0))*GRID!$B$66,
ROUNDUP(INDEX(GRID!$B$4:$BI$14,MATCH(M$7,GRID!$A$4:$A$14,0),MATCH(1,($U$2=GRID!$B$1:$BI$1)*(КАЛЕНДАРЬ!$AD34=GRID!$B$3:$BI$3),0))*GRID!$B$66*(1-GRID!$B$69),0))</f>
        <v>20604</v>
      </c>
      <c r="N245" s="48" cm="1">
        <f t="array" ref="N245">IF($I$2="Раннее бронирование",
INDEX(GRID!$B$17:$BI$27,MATCH(M$7,GRID!$A$17:$A$27,0),MATCH(1,($U$2=GRID!$B$1:$BI$1)*(КАЛЕНДАРЬ!$AD34=GRID!$B$3:$BI$3), 0))*GRID!$B$66,
ROUNDUP(INDEX(GRID!$B$17:$BI$27,MATCH(M$7,GRID!$A$17:$A$27,0),MATCH(1,($U$2=GRID!$B$1:$BI$1)*(КАЛЕНДАРЬ!$AD34=GRID!$B$3:$BI$3), 0))*GRID!$B$66*(1-GRID!$B$69),0))</f>
        <v>22304</v>
      </c>
      <c r="O245" s="47" cm="1">
        <f t="array" ref="O245">IF($I$2="Раннее бронирование",
INDEX(GRID!$B$4:$BI$14,MATCH(O$7,GRID!$A$4:$A$14,0),MATCH(1,($U$2=GRID!$B$1:$BI$1)*(КАЛЕНДАРЬ!$AD34=GRID!$B$3:$BI$3), 0))*GRID!$B$66,
ROUNDUP(INDEX(GRID!$B$4:$BI$14,MATCH(O$7,GRID!$A$4:$A$14,0),MATCH(1,($U$2=GRID!$B$1:$BI$1)*(КАЛЕНДАРЬ!$AD34=GRID!$B$3:$BI$3),0))*GRID!$B$66*(1-GRID!$B$69),0))</f>
        <v>25364</v>
      </c>
      <c r="P245" s="48" cm="1">
        <f t="array" ref="P245">IF($I$2="Раннее бронирование",
INDEX(GRID!$B$17:$BI$27,MATCH(O$7,GRID!$A$17:$A$27,0),MATCH(1,($U$2=GRID!$B$1:$BI$1)*(КАЛЕНДАРЬ!$AD34=GRID!$B$3:$BI$3), 0))*GRID!$B$66,
ROUNDUP(INDEX(GRID!$B$17:$BI$27,MATCH(O$7,GRID!$A$17:$A$27,0),MATCH(1,($U$2=GRID!$B$1:$BI$1)*(КАЛЕНДАРЬ!$AD34=GRID!$B$3:$BI$3), 0))*GRID!$B$66*(1-GRID!$B$69),0))</f>
        <v>27064</v>
      </c>
      <c r="Q245" s="47" cm="1">
        <f t="array" ref="Q245">IF($I$2="Раннее бронирование",
INDEX(GRID!$B$4:$BI$14,MATCH(Q$7,GRID!$A$4:$A$14,0),MATCH(1,($U$2=GRID!$B$1:$BI$1)*(КАЛЕНДАРЬ!$AD34=GRID!$B$3:$BI$3), 0))*GRID!$B$66,
ROUNDUP(INDEX(GRID!$B$4:$BI$14,MATCH(Q$7,GRID!$A$4:$A$14,0),MATCH(1,($U$2=GRID!$B$1:$BI$1)*(КАЛЕНДАРЬ!$AD34=GRID!$B$3:$BI$3),0))*GRID!$B$66*(1-GRID!$B$69),0))</f>
        <v>28424</v>
      </c>
      <c r="R245" s="48" cm="1">
        <f t="array" ref="R245">IF($I$2="Раннее бронирование",
INDEX(GRID!$B$17:$BI$27,MATCH(Q$7,GRID!$A$17:$A$27,0),MATCH(1,($U$2=GRID!$B$1:$BI$1)*(КАЛЕНДАРЬ!$AD34=GRID!$B$3:$BI$3), 0))*GRID!$B$66,
ROUNDUP(INDEX(GRID!$B$17:$BI$27,MATCH(Q$7,GRID!$A$17:$A$27,0),MATCH(1,($U$2=GRID!$B$1:$BI$1)*(КАЛЕНДАРЬ!$AD34=GRID!$B$3:$BI$3), 0))*GRID!$B$66*(1-GRID!$B$69),0))</f>
        <v>30124</v>
      </c>
      <c r="S245" s="47" cm="1">
        <f t="array" ref="S245">IF($I$2="Раннее бронирование",
INDEX(GRID!$B$4:$BI$14,MATCH(S$7,GRID!$A$4:$A$14,0),MATCH(1,($U$2=GRID!$B$1:$BI$1)*(КАЛЕНДАРЬ!$AD34=GRID!$B$3:$BI$3), 0))*GRID!$B$66,
ROUNDUP(INDEX(GRID!$B$4:$BI$14,MATCH(S$7,GRID!$A$4:$A$14,0),MATCH(1,($U$2=GRID!$B$1:$BI$1)*(КАЛЕНДАРЬ!$AD34=GRID!$B$3:$BI$3),0))*GRID!$B$66*(1-GRID!$B$69),0))</f>
        <v>34272</v>
      </c>
      <c r="T245" s="48" cm="1">
        <f t="array" ref="T245">IF($I$2="Раннее бронирование",
INDEX(GRID!$B$17:$BI$27,MATCH(S$7,GRID!$A$17:$A$27,0),MATCH(1,($U$2=GRID!$B$1:$BI$1)*(КАЛЕНДАРЬ!$AD34=GRID!$B$3:$BI$3), 0))*GRID!$B$66,
ROUNDUP(INDEX(GRID!$B$17:$BI$27,MATCH(S$7,GRID!$A$17:$A$27,0),MATCH(1,($U$2=GRID!$B$1:$BI$1)*(КАЛЕНДАРЬ!$AD34=GRID!$B$3:$BI$3), 0))*GRID!$B$66*(1-GRID!$B$69),0))</f>
        <v>35972</v>
      </c>
      <c r="U245" s="47" cm="1">
        <f t="array" ref="U245">IF($I$2="Раннее бронирование",
INDEX(GRID!$B$4:$BI$14,MATCH(U$7,GRID!$A$4:$A$14,0),MATCH(1,($U$2=GRID!$B$1:$BI$1)*(КАЛЕНДАРЬ!$AD34=GRID!$B$3:$BI$3), 0))*GRID!$B$66,
ROUNDUP(INDEX(GRID!$B$4:$BI$14,MATCH(U$7,GRID!$A$4:$A$14,0),MATCH(1,($U$2=GRID!$B$1:$BI$1)*(КАЛЕНДАРЬ!$AD34=GRID!$B$3:$BI$3),0))*GRID!$B$66*(1-GRID!$B$69),0))</f>
        <v>39440</v>
      </c>
      <c r="V245" s="48" cm="1">
        <f t="array" ref="V245">IF($I$2="Раннее бронирование",
INDEX(GRID!$B$17:$BI$27,MATCH(U$7,GRID!$A$17:$A$27,0),MATCH(1,($U$2=GRID!$B$1:$BI$1)*(КАЛЕНДАРЬ!$AD34=GRID!$B$3:$BI$3), 0))*GRID!$B$66,
ROUNDUP(INDEX(GRID!$B$17:$BI$27,MATCH(U$7,GRID!$A$17:$A$27,0),MATCH(1,($U$2=GRID!$B$1:$BI$1)*(КАЛЕНДАРЬ!$AD34=GRID!$B$3:$BI$3), 0))*GRID!$B$66*(1-GRID!$B$69),0))</f>
        <v>41140</v>
      </c>
      <c r="W245" s="47" cm="1">
        <f t="array" ref="W245">IF($I$2="Раннее бронирование",
INDEX(GRID!$B$4:$BI$14,MATCH(W$7,GRID!$A$4:$A$14,0),MATCH(1,($U$2=GRID!$B$1:$BI$1)*(КАЛЕНДАРЬ!$AD34=GRID!$B$3:$BI$3), 0))*GRID!$B$66,
ROUNDUP(INDEX(GRID!$B$4:$BI$14,MATCH(W$7,GRID!$A$4:$A$14,0),MATCH(1,($U$2=GRID!$B$1:$BI$1)*(КАЛЕНДАРЬ!$AD34=GRID!$B$3:$BI$3),0))*GRID!$B$66*(1-GRID!$B$69),0))</f>
        <v>157760</v>
      </c>
      <c r="X245" s="48" cm="1">
        <f t="array" ref="X245">IF($I$2="Раннее бронирование",
INDEX(GRID!$B$17:$BI$27,MATCH(W$7,GRID!$A$17:$A$27,0),MATCH(1,($U$2=GRID!$B$1:$BI$1)*(КАЛЕНДАРЬ!$AD34=GRID!$B$3:$BI$3), 0))*GRID!$B$66,
ROUNDUP(INDEX(GRID!$B$17:$BI$27,MATCH(W$7,GRID!$A$17:$A$27,0),MATCH(1,($U$2=GRID!$B$1:$BI$1)*(КАЛЕНДАРЬ!$AD34=GRID!$B$3:$BI$3), 0))*GRID!$B$66*(1-GRID!$B$69),0))</f>
        <v>159460</v>
      </c>
    </row>
    <row r="246" spans="1:24" x14ac:dyDescent="0.2">
      <c r="A246" s="123"/>
      <c r="B246" s="123"/>
      <c r="G246" s="40"/>
      <c r="K246" s="40"/>
      <c r="P246" s="40"/>
    </row>
    <row r="247" spans="1:24" hidden="1" x14ac:dyDescent="0.2">
      <c r="A247" s="210" t="s">
        <v>38</v>
      </c>
      <c r="B247" s="210"/>
      <c r="C247" s="210"/>
      <c r="D247" s="210"/>
      <c r="E247" s="210"/>
      <c r="F247" s="210"/>
      <c r="G247" s="210"/>
      <c r="H247" s="210"/>
      <c r="I247" s="210"/>
      <c r="J247" s="210"/>
      <c r="K247" s="210"/>
      <c r="L247" s="210"/>
      <c r="M247" s="210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</row>
    <row r="248" spans="1:24" hidden="1" x14ac:dyDescent="0.2">
      <c r="A248" s="211" t="s">
        <v>107</v>
      </c>
      <c r="B248" s="212"/>
      <c r="C248" s="212"/>
      <c r="D248" s="212"/>
      <c r="E248" s="212"/>
      <c r="F248" s="212"/>
      <c r="G248" s="212"/>
      <c r="H248" s="212"/>
      <c r="I248" s="212"/>
      <c r="J248" s="212"/>
      <c r="K248" s="212"/>
      <c r="L248" s="212"/>
      <c r="M248" s="212"/>
      <c r="N248" s="212"/>
      <c r="O248" s="212"/>
      <c r="P248" s="212"/>
      <c r="Q248" s="212"/>
      <c r="R248" s="212"/>
      <c r="S248" s="212"/>
      <c r="T248" s="212"/>
      <c r="U248" s="212"/>
      <c r="V248" s="212"/>
      <c r="W248" s="212"/>
      <c r="X248" s="212"/>
    </row>
    <row r="249" spans="1:24" ht="58.5" hidden="1" customHeight="1" x14ac:dyDescent="0.2">
      <c r="A249" s="213" t="s">
        <v>39</v>
      </c>
      <c r="B249" s="214"/>
      <c r="C249" s="217" t="s">
        <v>85</v>
      </c>
      <c r="D249" s="218"/>
      <c r="E249" s="219" t="s">
        <v>86</v>
      </c>
      <c r="F249" s="220"/>
      <c r="G249" s="221" t="s">
        <v>83</v>
      </c>
      <c r="H249" s="222"/>
      <c r="I249" s="223" t="s">
        <v>87</v>
      </c>
      <c r="J249" s="224"/>
      <c r="K249" s="225" t="s">
        <v>88</v>
      </c>
      <c r="L249" s="225"/>
      <c r="M249" s="226" t="s">
        <v>89</v>
      </c>
      <c r="N249" s="227"/>
      <c r="O249" s="250" t="s">
        <v>94</v>
      </c>
      <c r="P249" s="250"/>
      <c r="Q249" s="230" t="s">
        <v>95</v>
      </c>
      <c r="R249" s="230"/>
      <c r="S249" s="231" t="s">
        <v>90</v>
      </c>
      <c r="T249" s="231"/>
      <c r="U249" s="232" t="s">
        <v>91</v>
      </c>
      <c r="V249" s="233"/>
      <c r="W249" s="234" t="s">
        <v>96</v>
      </c>
      <c r="X249" s="235"/>
    </row>
    <row r="250" spans="1:24" hidden="1" x14ac:dyDescent="0.2">
      <c r="A250" s="215"/>
      <c r="B250" s="216"/>
      <c r="C250" s="45" t="s">
        <v>40</v>
      </c>
      <c r="D250" s="45" t="s">
        <v>41</v>
      </c>
      <c r="E250" s="45" t="s">
        <v>40</v>
      </c>
      <c r="F250" s="45" t="s">
        <v>41</v>
      </c>
      <c r="G250" s="45" t="s">
        <v>40</v>
      </c>
      <c r="H250" s="45" t="s">
        <v>41</v>
      </c>
      <c r="I250" s="45" t="s">
        <v>40</v>
      </c>
      <c r="J250" s="45" t="s">
        <v>41</v>
      </c>
      <c r="K250" s="45" t="s">
        <v>40</v>
      </c>
      <c r="L250" s="45" t="s">
        <v>41</v>
      </c>
      <c r="M250" s="45" t="s">
        <v>40</v>
      </c>
      <c r="N250" s="45" t="s">
        <v>41</v>
      </c>
      <c r="O250" s="45" t="s">
        <v>40</v>
      </c>
      <c r="P250" s="45" t="s">
        <v>41</v>
      </c>
      <c r="Q250" s="45" t="s">
        <v>40</v>
      </c>
      <c r="R250" s="45" t="s">
        <v>41</v>
      </c>
      <c r="S250" s="45" t="s">
        <v>40</v>
      </c>
      <c r="T250" s="45" t="s">
        <v>41</v>
      </c>
      <c r="U250" s="45" t="s">
        <v>40</v>
      </c>
      <c r="V250" s="45" t="s">
        <v>41</v>
      </c>
      <c r="W250" s="45" t="s">
        <v>40</v>
      </c>
      <c r="X250" s="45" t="s">
        <v>41</v>
      </c>
    </row>
    <row r="251" spans="1:24" hidden="1" x14ac:dyDescent="0.2">
      <c r="A251" s="117" t="s">
        <v>42</v>
      </c>
      <c r="B251" s="117">
        <v>1</v>
      </c>
      <c r="C251" s="49" t="s">
        <v>101</v>
      </c>
      <c r="D251" s="49" t="s">
        <v>101</v>
      </c>
      <c r="E251" s="49" t="s">
        <v>101</v>
      </c>
      <c r="F251" s="49" t="s">
        <v>101</v>
      </c>
      <c r="G251" s="49" t="s">
        <v>101</v>
      </c>
      <c r="H251" s="49" t="s">
        <v>101</v>
      </c>
      <c r="I251" s="49" t="s">
        <v>101</v>
      </c>
      <c r="J251" s="49" t="s">
        <v>101</v>
      </c>
      <c r="K251" s="49" t="s">
        <v>101</v>
      </c>
      <c r="L251" s="49" t="s">
        <v>101</v>
      </c>
      <c r="M251" s="49" t="s">
        <v>101</v>
      </c>
      <c r="N251" s="49" t="s">
        <v>101</v>
      </c>
      <c r="O251" s="49" t="s">
        <v>101</v>
      </c>
      <c r="P251" s="49" t="s">
        <v>101</v>
      </c>
      <c r="Q251" s="49" t="s">
        <v>101</v>
      </c>
      <c r="R251" s="49" t="s">
        <v>101</v>
      </c>
      <c r="S251" s="49" t="s">
        <v>101</v>
      </c>
      <c r="T251" s="49" t="s">
        <v>101</v>
      </c>
      <c r="U251" s="49" t="s">
        <v>101</v>
      </c>
      <c r="V251" s="49" t="s">
        <v>101</v>
      </c>
      <c r="W251" s="49" t="s">
        <v>101</v>
      </c>
      <c r="X251" s="49" t="s">
        <v>101</v>
      </c>
    </row>
    <row r="252" spans="1:24" hidden="1" x14ac:dyDescent="0.2">
      <c r="A252" s="117" t="s">
        <v>43</v>
      </c>
      <c r="B252" s="117">
        <v>2</v>
      </c>
      <c r="C252" s="49" t="s">
        <v>101</v>
      </c>
      <c r="D252" s="49" t="s">
        <v>101</v>
      </c>
      <c r="E252" s="49" t="s">
        <v>101</v>
      </c>
      <c r="F252" s="49" t="s">
        <v>101</v>
      </c>
      <c r="G252" s="49" t="s">
        <v>101</v>
      </c>
      <c r="H252" s="49" t="s">
        <v>101</v>
      </c>
      <c r="I252" s="49" t="s">
        <v>101</v>
      </c>
      <c r="J252" s="49" t="s">
        <v>101</v>
      </c>
      <c r="K252" s="49" t="s">
        <v>101</v>
      </c>
      <c r="L252" s="49" t="s">
        <v>101</v>
      </c>
      <c r="M252" s="49" t="s">
        <v>101</v>
      </c>
      <c r="N252" s="49" t="s">
        <v>101</v>
      </c>
      <c r="O252" s="49" t="s">
        <v>101</v>
      </c>
      <c r="P252" s="49" t="s">
        <v>101</v>
      </c>
      <c r="Q252" s="49" t="s">
        <v>101</v>
      </c>
      <c r="R252" s="49" t="s">
        <v>101</v>
      </c>
      <c r="S252" s="49" t="s">
        <v>101</v>
      </c>
      <c r="T252" s="49" t="s">
        <v>101</v>
      </c>
      <c r="U252" s="49" t="s">
        <v>101</v>
      </c>
      <c r="V252" s="49" t="s">
        <v>101</v>
      </c>
      <c r="W252" s="49" t="s">
        <v>101</v>
      </c>
      <c r="X252" s="49" t="s">
        <v>101</v>
      </c>
    </row>
    <row r="253" spans="1:24" hidden="1" x14ac:dyDescent="0.2">
      <c r="A253" s="117" t="s">
        <v>44</v>
      </c>
      <c r="B253" s="117">
        <v>3</v>
      </c>
      <c r="C253" s="49" t="s">
        <v>101</v>
      </c>
      <c r="D253" s="49" t="s">
        <v>101</v>
      </c>
      <c r="E253" s="49" t="s">
        <v>101</v>
      </c>
      <c r="F253" s="49" t="s">
        <v>101</v>
      </c>
      <c r="G253" s="49" t="s">
        <v>101</v>
      </c>
      <c r="H253" s="49" t="s">
        <v>101</v>
      </c>
      <c r="I253" s="49" t="s">
        <v>101</v>
      </c>
      <c r="J253" s="49" t="s">
        <v>101</v>
      </c>
      <c r="K253" s="49" t="s">
        <v>101</v>
      </c>
      <c r="L253" s="49" t="s">
        <v>101</v>
      </c>
      <c r="M253" s="49" t="s">
        <v>101</v>
      </c>
      <c r="N253" s="49" t="s">
        <v>101</v>
      </c>
      <c r="O253" s="49" t="s">
        <v>101</v>
      </c>
      <c r="P253" s="49" t="s">
        <v>101</v>
      </c>
      <c r="Q253" s="49" t="s">
        <v>101</v>
      </c>
      <c r="R253" s="49" t="s">
        <v>101</v>
      </c>
      <c r="S253" s="49" t="s">
        <v>101</v>
      </c>
      <c r="T253" s="49" t="s">
        <v>101</v>
      </c>
      <c r="U253" s="49" t="s">
        <v>101</v>
      </c>
      <c r="V253" s="49" t="s">
        <v>101</v>
      </c>
      <c r="W253" s="49" t="s">
        <v>101</v>
      </c>
      <c r="X253" s="49" t="s">
        <v>101</v>
      </c>
    </row>
    <row r="254" spans="1:24" hidden="1" x14ac:dyDescent="0.2">
      <c r="A254" s="117" t="s">
        <v>45</v>
      </c>
      <c r="B254" s="117">
        <v>4</v>
      </c>
      <c r="C254" s="49" t="s">
        <v>101</v>
      </c>
      <c r="D254" s="49" t="s">
        <v>101</v>
      </c>
      <c r="E254" s="49" t="s">
        <v>101</v>
      </c>
      <c r="F254" s="49" t="s">
        <v>101</v>
      </c>
      <c r="G254" s="49" t="s">
        <v>101</v>
      </c>
      <c r="H254" s="49" t="s">
        <v>101</v>
      </c>
      <c r="I254" s="49" t="s">
        <v>101</v>
      </c>
      <c r="J254" s="49" t="s">
        <v>101</v>
      </c>
      <c r="K254" s="49" t="s">
        <v>101</v>
      </c>
      <c r="L254" s="49" t="s">
        <v>101</v>
      </c>
      <c r="M254" s="49" t="s">
        <v>101</v>
      </c>
      <c r="N254" s="49" t="s">
        <v>101</v>
      </c>
      <c r="O254" s="49" t="s">
        <v>101</v>
      </c>
      <c r="P254" s="49" t="s">
        <v>101</v>
      </c>
      <c r="Q254" s="49" t="s">
        <v>101</v>
      </c>
      <c r="R254" s="49" t="s">
        <v>101</v>
      </c>
      <c r="S254" s="49" t="s">
        <v>101</v>
      </c>
      <c r="T254" s="49" t="s">
        <v>101</v>
      </c>
      <c r="U254" s="49" t="s">
        <v>101</v>
      </c>
      <c r="V254" s="49" t="s">
        <v>101</v>
      </c>
      <c r="W254" s="49" t="s">
        <v>101</v>
      </c>
      <c r="X254" s="49" t="s">
        <v>101</v>
      </c>
    </row>
    <row r="255" spans="1:24" hidden="1" x14ac:dyDescent="0.2">
      <c r="A255" s="117" t="s">
        <v>46</v>
      </c>
      <c r="B255" s="117">
        <v>5</v>
      </c>
      <c r="C255" s="49" t="s">
        <v>101</v>
      </c>
      <c r="D255" s="49" t="s">
        <v>101</v>
      </c>
      <c r="E255" s="49" t="s">
        <v>101</v>
      </c>
      <c r="F255" s="49" t="s">
        <v>101</v>
      </c>
      <c r="G255" s="49" t="s">
        <v>101</v>
      </c>
      <c r="H255" s="49" t="s">
        <v>101</v>
      </c>
      <c r="I255" s="49" t="s">
        <v>101</v>
      </c>
      <c r="J255" s="49" t="s">
        <v>101</v>
      </c>
      <c r="K255" s="49" t="s">
        <v>101</v>
      </c>
      <c r="L255" s="49" t="s">
        <v>101</v>
      </c>
      <c r="M255" s="49" t="s">
        <v>101</v>
      </c>
      <c r="N255" s="49" t="s">
        <v>101</v>
      </c>
      <c r="O255" s="47" cm="1">
        <f t="array" ref="O255">IF($I$2="Премиум проживание",
INDEX(GRID!$CN$4:$DQ$14,MATCH(O$7,GRID!$A$4:$A$14,0),MATCH(1,($U$2=GRID!$CN$1:$DQ$1)*(КАЛЕНДАРЬ!$AG8=GRID!$CN$3:$DQ$3), 0)),
ROUNDUP(INDEX(GRID!$CN$4:$DQ$14,MATCH(O$7,GRID!$A$4:$A$14,0),MATCH(1,($U$2=GRID!$CN$1:$DQ$1)*(КАЛЕНДАРЬ!$AG8=GRID!$CN$3:$DQ$3),0))*(1-GRID!$B$69),0))</f>
        <v>27100</v>
      </c>
      <c r="P255" s="48" cm="1">
        <f t="array" ref="P255">IF($I$2="Премиум проживание",
INDEX(GRID!$CN$17:$DQ$27,MATCH(O$7,GRID!$A$17:$A$27,0),MATCH(1,($U$2=GRID!$CN$1:$DQ$1)*(КАЛЕНДАРЬ!$AG8=GRID!$CN$3:$DQ$3), 0)),
ROUNDUP(INDEX(GRID!$CN$17:$DQ$27,MATCH(O$7,GRID!$A$17:$A$27,0),MATCH(1,($U$2=GRID!$CN$1:$DQ$1)*(КАЛЕНДАРЬ!$AG8=GRID!$CN$3:$DQ$3), 0))*(1-GRID!$B$69),0))</f>
        <v>29100</v>
      </c>
      <c r="Q255" s="47" cm="1">
        <f t="array" ref="Q255">IF($I$2="Премиум проживание",
INDEX(GRID!$CN$4:$DQ$14,MATCH(Q$249,GRID!$A$4:$A$14,0),MATCH(1,($U$2=GRID!$CN$1:$DQ$1)*(КАЛЕНДАРЬ!$AG8=GRID!$CN$3:$DQ$3), 0)),
ROUNDUP(INDEX(GRID!$CN$4:$DQ$14,MATCH(Q$249,GRID!$A$4:$A$14,0),MATCH(1,($U$2=GRID!$CN$1:$DQ$1)*(КАЛЕНДАРЬ!$AG8=GRID!$CN$3:$DQ$3),0))*(1-GRID!$B$69),0))</f>
        <v>28400</v>
      </c>
      <c r="R255" s="48" cm="1">
        <f t="array" ref="R255">IF($I$2="Премиум проживание",
INDEX(GRID!$CN$17:$DQ$27,MATCH(Q$249,GRID!$A$17:$A$27,0),MATCH(1,($U$2=GRID!$CN$1:$DQ$1)*(КАЛЕНДАРЬ!$AG8=GRID!$CN$3:$DQ$3), 0)),
ROUNDUP(INDEX(GRID!$CN$17:$DQ$27,MATCH(Q$249,GRID!$A$17:$A$27,0),MATCH(1,($U$2=GRID!$CN$1:$DQ$1)*(КАЛЕНДАРЬ!$AG8=GRID!$CN$3:$DQ$3), 0))*(1-GRID!$B$69),0))</f>
        <v>30400</v>
      </c>
      <c r="S255" s="47" cm="1">
        <f t="array" ref="S255">IF($I$2="Премиум проживание",
INDEX(GRID!$CN$4:$DQ$14,MATCH(S$7,GRID!$A$4:$A$14,0),MATCH(1,($U$2=GRID!$CN$1:$DQ$1)*(КАЛЕНДАРЬ!$AG8=GRID!$CN$3:$DQ$3), 0)),
ROUNDUP(INDEX(GRID!$CN$4:$DQ$14,MATCH(S$7,GRID!$A$4:$A$14,0),MATCH(1,($U$2=GRID!$CN$1:$DQ$1)*(КАЛЕНДАРЬ!$AG8=GRID!$CN$3:$DQ$3),0))*(1-GRID!$B$69),0))</f>
        <v>29900</v>
      </c>
      <c r="T255" s="48" cm="1">
        <f t="array" ref="T255">IF($I$2="Премиум проживание",
INDEX(GRID!$CN$17:$DQ$27,MATCH(S$7,GRID!$A$17:$A$27,0),MATCH(1,($U$2=GRID!$CN$1:$DQ$1)*(КАЛЕНДАРЬ!$AG8=GRID!$CN$3:$DQ$3), 0)),
ROUNDUP(INDEX(GRID!$CN$17:$DQ$27,MATCH(S$7,GRID!$A$17:$A$27,0),MATCH(1,($U$2=GRID!$CN$1:$DQ$1)*(КАЛЕНДАРЬ!$AG8=GRID!$CN$3:$DQ$3), 0))*(1-GRID!$B$69),0))</f>
        <v>31900</v>
      </c>
      <c r="U255" s="47" cm="1">
        <f t="array" ref="U255">IF($I$2="Премиум проживание",
INDEX(GRID!$CN$4:$DQ$14,MATCH(U$7,GRID!$A$4:$A$14,0),MATCH(1,($U$2=GRID!$CN$1:$DQ$1)*(КАЛЕНДАРЬ!$AG8=GRID!$CN$3:$DQ$3), 0)),
ROUNDUP(INDEX(GRID!$CN$4:$DQ$14,MATCH(U$7,GRID!$A$4:$A$14,0),MATCH(1,($U$2=GRID!$CN$1:$DQ$1)*(КАЛЕНДАРЬ!$AG8=GRID!$CN$3:$DQ$3),0))*(1-GRID!$B$69),0))</f>
        <v>33400</v>
      </c>
      <c r="V255" s="48" cm="1">
        <f t="array" ref="V255">IF($I$2="Премиум проживание",
INDEX(GRID!$CN$17:$DQ$27,MATCH(U$7,GRID!$A$17:$A$27,0),MATCH(1,($U$2=GRID!$CN$1:$DQ$1)*(КАЛЕНДАРЬ!$AG8=GRID!$CN$3:$DQ$3), 0)),
ROUNDUP(INDEX(GRID!$CN$17:$DQ$27,MATCH(U$7,GRID!$A$17:$A$27,0),MATCH(1,($U$2=GRID!$CN$1:$DQ$1)*(КАЛЕНДАРЬ!$AG8=GRID!$CN$3:$DQ$3), 0))*(1-GRID!$B$69),0))</f>
        <v>35400</v>
      </c>
      <c r="W255" s="49" t="s">
        <v>101</v>
      </c>
      <c r="X255" s="49" t="s">
        <v>101</v>
      </c>
    </row>
    <row r="256" spans="1:24" hidden="1" x14ac:dyDescent="0.2">
      <c r="A256" s="117" t="s">
        <v>46</v>
      </c>
      <c r="B256" s="117">
        <v>6</v>
      </c>
      <c r="C256" s="49" t="s">
        <v>101</v>
      </c>
      <c r="D256" s="49" t="s">
        <v>101</v>
      </c>
      <c r="E256" s="49" t="s">
        <v>101</v>
      </c>
      <c r="F256" s="49" t="s">
        <v>101</v>
      </c>
      <c r="G256" s="49" t="s">
        <v>101</v>
      </c>
      <c r="H256" s="49" t="s">
        <v>101</v>
      </c>
      <c r="I256" s="49" t="s">
        <v>101</v>
      </c>
      <c r="J256" s="49" t="s">
        <v>101</v>
      </c>
      <c r="K256" s="49" t="s">
        <v>101</v>
      </c>
      <c r="L256" s="49" t="s">
        <v>101</v>
      </c>
      <c r="M256" s="49" t="s">
        <v>101</v>
      </c>
      <c r="N256" s="49" t="s">
        <v>101</v>
      </c>
      <c r="O256" s="47" cm="1">
        <f t="array" ref="O256">IF($I$2="Премиум проживание",
INDEX(GRID!$CN$4:$DQ$14,MATCH(O$7,GRID!$A$4:$A$14,0),MATCH(1,($U$2=GRID!$CN$1:$DQ$1)*(КАЛЕНДАРЬ!$AG9=GRID!$CN$3:$DQ$3), 0)),
ROUNDUP(INDEX(GRID!$CN$4:$DQ$14,MATCH(O$7,GRID!$A$4:$A$14,0),MATCH(1,($U$2=GRID!$CN$1:$DQ$1)*(КАЛЕНДАРЬ!$AG9=GRID!$CN$3:$DQ$3),0))*(1-GRID!$B$69),0))</f>
        <v>27100</v>
      </c>
      <c r="P256" s="48" cm="1">
        <f t="array" ref="P256">IF($I$2="Премиум проживание",
INDEX(GRID!$CN$17:$DQ$27,MATCH(O$7,GRID!$A$17:$A$27,0),MATCH(1,($U$2=GRID!$CN$1:$DQ$1)*(КАЛЕНДАРЬ!$AG9=GRID!$CN$3:$DQ$3), 0)),
ROUNDUP(INDEX(GRID!$CN$17:$DQ$27,MATCH(O$7,GRID!$A$17:$A$27,0),MATCH(1,($U$2=GRID!$CN$1:$DQ$1)*(КАЛЕНДАРЬ!$AG9=GRID!$CN$3:$DQ$3), 0))*(1-GRID!$B$69),0))</f>
        <v>29100</v>
      </c>
      <c r="Q256" s="47" cm="1">
        <f t="array" ref="Q256">IF($I$2="Премиум проживание",
INDEX(GRID!$CN$4:$DQ$14,MATCH(Q$249,GRID!$A$4:$A$14,0),MATCH(1,($U$2=GRID!$CN$1:$DQ$1)*(КАЛЕНДАРЬ!$AG9=GRID!$CN$3:$DQ$3), 0)),
ROUNDUP(INDEX(GRID!$CN$4:$DQ$14,MATCH(Q$249,GRID!$A$4:$A$14,0),MATCH(1,($U$2=GRID!$CN$1:$DQ$1)*(КАЛЕНДАРЬ!$AG9=GRID!$CN$3:$DQ$3),0))*(1-GRID!$B$69),0))</f>
        <v>28400</v>
      </c>
      <c r="R256" s="48" cm="1">
        <f t="array" ref="R256">IF($I$2="Премиум проживание",
INDEX(GRID!$CN$17:$DQ$27,MATCH(Q$249,GRID!$A$17:$A$27,0),MATCH(1,($U$2=GRID!$CN$1:$DQ$1)*(КАЛЕНДАРЬ!$AG9=GRID!$CN$3:$DQ$3), 0)),
ROUNDUP(INDEX(GRID!$CN$17:$DQ$27,MATCH(Q$249,GRID!$A$17:$A$27,0),MATCH(1,($U$2=GRID!$CN$1:$DQ$1)*(КАЛЕНДАРЬ!$AG9=GRID!$CN$3:$DQ$3), 0))*(1-GRID!$B$69),0))</f>
        <v>30400</v>
      </c>
      <c r="S256" s="47" cm="1">
        <f t="array" ref="S256">IF($I$2="Премиум проживание",
INDEX(GRID!$CN$4:$DQ$14,MATCH(S$7,GRID!$A$4:$A$14,0),MATCH(1,($U$2=GRID!$CN$1:$DQ$1)*(КАЛЕНДАРЬ!$AG9=GRID!$CN$3:$DQ$3), 0)),
ROUNDUP(INDEX(GRID!$CN$4:$DQ$14,MATCH(S$7,GRID!$A$4:$A$14,0),MATCH(1,($U$2=GRID!$CN$1:$DQ$1)*(КАЛЕНДАРЬ!$AG9=GRID!$CN$3:$DQ$3),0))*(1-GRID!$B$69),0))</f>
        <v>29900</v>
      </c>
      <c r="T256" s="48" cm="1">
        <f t="array" ref="T256">IF($I$2="Премиум проживание",
INDEX(GRID!$CN$17:$DQ$27,MATCH(S$7,GRID!$A$17:$A$27,0),MATCH(1,($U$2=GRID!$CN$1:$DQ$1)*(КАЛЕНДАРЬ!$AG9=GRID!$CN$3:$DQ$3), 0)),
ROUNDUP(INDEX(GRID!$CN$17:$DQ$27,MATCH(S$7,GRID!$A$17:$A$27,0),MATCH(1,($U$2=GRID!$CN$1:$DQ$1)*(КАЛЕНДАРЬ!$AG9=GRID!$CN$3:$DQ$3), 0))*(1-GRID!$B$69),0))</f>
        <v>31900</v>
      </c>
      <c r="U256" s="47" cm="1">
        <f t="array" ref="U256">IF($I$2="Премиум проживание",
INDEX(GRID!$CN$4:$DQ$14,MATCH(U$7,GRID!$A$4:$A$14,0),MATCH(1,($U$2=GRID!$CN$1:$DQ$1)*(КАЛЕНДАРЬ!$AG9=GRID!$CN$3:$DQ$3), 0)),
ROUNDUP(INDEX(GRID!$CN$4:$DQ$14,MATCH(U$7,GRID!$A$4:$A$14,0),MATCH(1,($U$2=GRID!$CN$1:$DQ$1)*(КАЛЕНДАРЬ!$AG9=GRID!$CN$3:$DQ$3),0))*(1-GRID!$B$69),0))</f>
        <v>33400</v>
      </c>
      <c r="V256" s="48" cm="1">
        <f t="array" ref="V256">IF($I$2="Премиум проживание",
INDEX(GRID!$CN$17:$DQ$27,MATCH(U$7,GRID!$A$17:$A$27,0),MATCH(1,($U$2=GRID!$CN$1:$DQ$1)*(КАЛЕНДАРЬ!$AG9=GRID!$CN$3:$DQ$3), 0)),
ROUNDUP(INDEX(GRID!$CN$17:$DQ$27,MATCH(U$7,GRID!$A$17:$A$27,0),MATCH(1,($U$2=GRID!$CN$1:$DQ$1)*(КАЛЕНДАРЬ!$AG9=GRID!$CN$3:$DQ$3), 0))*(1-GRID!$B$69),0))</f>
        <v>35400</v>
      </c>
      <c r="W256" s="49" t="s">
        <v>101</v>
      </c>
      <c r="X256" s="49" t="s">
        <v>101</v>
      </c>
    </row>
    <row r="257" spans="1:24" hidden="1" x14ac:dyDescent="0.2">
      <c r="A257" s="117" t="s">
        <v>47</v>
      </c>
      <c r="B257" s="117">
        <v>7</v>
      </c>
      <c r="C257" s="49" t="s">
        <v>101</v>
      </c>
      <c r="D257" s="49" t="s">
        <v>101</v>
      </c>
      <c r="E257" s="49" t="s">
        <v>101</v>
      </c>
      <c r="F257" s="49" t="s">
        <v>101</v>
      </c>
      <c r="G257" s="49" t="s">
        <v>101</v>
      </c>
      <c r="H257" s="49" t="s">
        <v>101</v>
      </c>
      <c r="I257" s="49" t="s">
        <v>101</v>
      </c>
      <c r="J257" s="49" t="s">
        <v>101</v>
      </c>
      <c r="K257" s="49" t="s">
        <v>101</v>
      </c>
      <c r="L257" s="49" t="s">
        <v>101</v>
      </c>
      <c r="M257" s="49" t="s">
        <v>101</v>
      </c>
      <c r="N257" s="49" t="s">
        <v>101</v>
      </c>
      <c r="O257" s="47" cm="1">
        <f t="array" ref="O257">IF($I$2="Премиум проживание",
INDEX(GRID!$CN$4:$DQ$14,MATCH(O$7,GRID!$A$4:$A$14,0),MATCH(1,($U$2=GRID!$CN$1:$DQ$1)*(КАЛЕНДАРЬ!$AG10=GRID!$CN$3:$DQ$3), 0)),
ROUNDUP(INDEX(GRID!$CN$4:$DQ$14,MATCH(O$7,GRID!$A$4:$A$14,0),MATCH(1,($U$2=GRID!$CN$1:$DQ$1)*(КАЛЕНДАРЬ!$AG10=GRID!$CN$3:$DQ$3),0))*(1-GRID!$B$69),0))</f>
        <v>28300</v>
      </c>
      <c r="P257" s="48" cm="1">
        <f t="array" ref="P257">IF($I$2="Премиум проживание",
INDEX(GRID!$CN$17:$DQ$27,MATCH(O$7,GRID!$A$17:$A$27,0),MATCH(1,($U$2=GRID!$CN$1:$DQ$1)*(КАЛЕНДАРЬ!$AG10=GRID!$CN$3:$DQ$3), 0)),
ROUNDUP(INDEX(GRID!$CN$17:$DQ$27,MATCH(O$7,GRID!$A$17:$A$27,0),MATCH(1,($U$2=GRID!$CN$1:$DQ$1)*(КАЛЕНДАРЬ!$AG10=GRID!$CN$3:$DQ$3), 0))*(1-GRID!$B$69),0))</f>
        <v>30300</v>
      </c>
      <c r="Q257" s="47" cm="1">
        <f t="array" ref="Q257">IF($I$2="Премиум проживание",
INDEX(GRID!$CN$4:$DQ$14,MATCH(Q$249,GRID!$A$4:$A$14,0),MATCH(1,($U$2=GRID!$CN$1:$DQ$1)*(КАЛЕНДАРЬ!$AG10=GRID!$CN$3:$DQ$3), 0)),
ROUNDUP(INDEX(GRID!$CN$4:$DQ$14,MATCH(Q$249,GRID!$A$4:$A$14,0),MATCH(1,($U$2=GRID!$CN$1:$DQ$1)*(КАЛЕНДАРЬ!$AG10=GRID!$CN$3:$DQ$3),0))*(1-GRID!$B$69),0))</f>
        <v>29700</v>
      </c>
      <c r="R257" s="48" cm="1">
        <f t="array" ref="R257">IF($I$2="Премиум проживание",
INDEX(GRID!$CN$17:$DQ$27,MATCH(Q$249,GRID!$A$17:$A$27,0),MATCH(1,($U$2=GRID!$CN$1:$DQ$1)*(КАЛЕНДАРЬ!$AG10=GRID!$CN$3:$DQ$3), 0)),
ROUNDUP(INDEX(GRID!$CN$17:$DQ$27,MATCH(Q$249,GRID!$A$17:$A$27,0),MATCH(1,($U$2=GRID!$CN$1:$DQ$1)*(КАЛЕНДАРЬ!$AG10=GRID!$CN$3:$DQ$3), 0))*(1-GRID!$B$69),0))</f>
        <v>31700</v>
      </c>
      <c r="S257" s="47" cm="1">
        <f t="array" ref="S257">IF($I$2="Премиум проживание",
INDEX(GRID!$CN$4:$DQ$14,MATCH(S$7,GRID!$A$4:$A$14,0),MATCH(1,($U$2=GRID!$CN$1:$DQ$1)*(КАЛЕНДАРЬ!$AG10=GRID!$CN$3:$DQ$3), 0)),
ROUNDUP(INDEX(GRID!$CN$4:$DQ$14,MATCH(S$7,GRID!$A$4:$A$14,0),MATCH(1,($U$2=GRID!$CN$1:$DQ$1)*(КАЛЕНДАРЬ!$AG10=GRID!$CN$3:$DQ$3),0))*(1-GRID!$B$69),0))</f>
        <v>31200</v>
      </c>
      <c r="T257" s="48" cm="1">
        <f t="array" ref="T257">IF($I$2="Премиум проживание",
INDEX(GRID!$CN$17:$DQ$27,MATCH(S$7,GRID!$A$17:$A$27,0),MATCH(1,($U$2=GRID!$CN$1:$DQ$1)*(КАЛЕНДАРЬ!$AG10=GRID!$CN$3:$DQ$3), 0)),
ROUNDUP(INDEX(GRID!$CN$17:$DQ$27,MATCH(S$7,GRID!$A$17:$A$27,0),MATCH(1,($U$2=GRID!$CN$1:$DQ$1)*(КАЛЕНДАРЬ!$AG10=GRID!$CN$3:$DQ$3), 0))*(1-GRID!$B$69),0))</f>
        <v>33200</v>
      </c>
      <c r="U257" s="47" cm="1">
        <f t="array" ref="U257">IF($I$2="Премиум проживание",
INDEX(GRID!$CN$4:$DQ$14,MATCH(U$7,GRID!$A$4:$A$14,0),MATCH(1,($U$2=GRID!$CN$1:$DQ$1)*(КАЛЕНДАРЬ!$AG10=GRID!$CN$3:$DQ$3), 0)),
ROUNDUP(INDEX(GRID!$CN$4:$DQ$14,MATCH(U$7,GRID!$A$4:$A$14,0),MATCH(1,($U$2=GRID!$CN$1:$DQ$1)*(КАЛЕНДАРЬ!$AG10=GRID!$CN$3:$DQ$3),0))*(1-GRID!$B$69),0))</f>
        <v>34700</v>
      </c>
      <c r="V257" s="48" cm="1">
        <f t="array" ref="V257">IF($I$2="Премиум проживание",
INDEX(GRID!$CN$17:$DQ$27,MATCH(U$7,GRID!$A$17:$A$27,0),MATCH(1,($U$2=GRID!$CN$1:$DQ$1)*(КАЛЕНДАРЬ!$AG10=GRID!$CN$3:$DQ$3), 0)),
ROUNDUP(INDEX(GRID!$CN$17:$DQ$27,MATCH(U$7,GRID!$A$17:$A$27,0),MATCH(1,($U$2=GRID!$CN$1:$DQ$1)*(КАЛЕНДАРЬ!$AG10=GRID!$CN$3:$DQ$3), 0))*(1-GRID!$B$69),0))</f>
        <v>36700</v>
      </c>
      <c r="W257" s="49" t="s">
        <v>101</v>
      </c>
      <c r="X257" s="49" t="s">
        <v>101</v>
      </c>
    </row>
    <row r="258" spans="1:24" hidden="1" x14ac:dyDescent="0.2">
      <c r="A258" s="117" t="s">
        <v>48</v>
      </c>
      <c r="B258" s="117">
        <v>8</v>
      </c>
      <c r="C258" s="49" t="s">
        <v>101</v>
      </c>
      <c r="D258" s="49" t="s">
        <v>101</v>
      </c>
      <c r="E258" s="49" t="s">
        <v>101</v>
      </c>
      <c r="F258" s="49" t="s">
        <v>101</v>
      </c>
      <c r="G258" s="49" t="s">
        <v>101</v>
      </c>
      <c r="H258" s="49" t="s">
        <v>101</v>
      </c>
      <c r="I258" s="49" t="s">
        <v>101</v>
      </c>
      <c r="J258" s="49" t="s">
        <v>101</v>
      </c>
      <c r="K258" s="49" t="s">
        <v>101</v>
      </c>
      <c r="L258" s="49" t="s">
        <v>101</v>
      </c>
      <c r="M258" s="49" t="s">
        <v>101</v>
      </c>
      <c r="N258" s="49" t="s">
        <v>101</v>
      </c>
      <c r="O258" s="47" cm="1">
        <f t="array" ref="O258">IF($I$2="Премиум проживание",
INDEX(GRID!$CN$4:$DQ$14,MATCH(O$7,GRID!$A$4:$A$14,0),MATCH(1,($U$2=GRID!$CN$1:$DQ$1)*(КАЛЕНДАРЬ!$AG11=GRID!$CN$3:$DQ$3), 0)),
ROUNDUP(INDEX(GRID!$CN$4:$DQ$14,MATCH(O$7,GRID!$A$4:$A$14,0),MATCH(1,($U$2=GRID!$CN$1:$DQ$1)*(КАЛЕНДАРЬ!$AG11=GRID!$CN$3:$DQ$3),0))*(1-GRID!$B$69),0))</f>
        <v>28300</v>
      </c>
      <c r="P258" s="48" cm="1">
        <f t="array" ref="P258">IF($I$2="Премиум проживание",
INDEX(GRID!$CN$17:$DQ$27,MATCH(O$7,GRID!$A$17:$A$27,0),MATCH(1,($U$2=GRID!$CN$1:$DQ$1)*(КАЛЕНДАРЬ!$AG11=GRID!$CN$3:$DQ$3), 0)),
ROUNDUP(INDEX(GRID!$CN$17:$DQ$27,MATCH(O$7,GRID!$A$17:$A$27,0),MATCH(1,($U$2=GRID!$CN$1:$DQ$1)*(КАЛЕНДАРЬ!$AG11=GRID!$CN$3:$DQ$3), 0))*(1-GRID!$B$69),0))</f>
        <v>30300</v>
      </c>
      <c r="Q258" s="47" cm="1">
        <f t="array" ref="Q258">IF($I$2="Премиум проживание",
INDEX(GRID!$CN$4:$DQ$14,MATCH(Q$249,GRID!$A$4:$A$14,0),MATCH(1,($U$2=GRID!$CN$1:$DQ$1)*(КАЛЕНДАРЬ!$AG11=GRID!$CN$3:$DQ$3), 0)),
ROUNDUP(INDEX(GRID!$CN$4:$DQ$14,MATCH(Q$249,GRID!$A$4:$A$14,0),MATCH(1,($U$2=GRID!$CN$1:$DQ$1)*(КАЛЕНДАРЬ!$AG11=GRID!$CN$3:$DQ$3),0))*(1-GRID!$B$69),0))</f>
        <v>29700</v>
      </c>
      <c r="R258" s="48" cm="1">
        <f t="array" ref="R258">IF($I$2="Премиум проживание",
INDEX(GRID!$CN$17:$DQ$27,MATCH(Q$249,GRID!$A$17:$A$27,0),MATCH(1,($U$2=GRID!$CN$1:$DQ$1)*(КАЛЕНДАРЬ!$AG11=GRID!$CN$3:$DQ$3), 0)),
ROUNDUP(INDEX(GRID!$CN$17:$DQ$27,MATCH(Q$249,GRID!$A$17:$A$27,0),MATCH(1,($U$2=GRID!$CN$1:$DQ$1)*(КАЛЕНДАРЬ!$AG11=GRID!$CN$3:$DQ$3), 0))*(1-GRID!$B$69),0))</f>
        <v>31700</v>
      </c>
      <c r="S258" s="47" cm="1">
        <f t="array" ref="S258">IF($I$2="Премиум проживание",
INDEX(GRID!$CN$4:$DQ$14,MATCH(S$7,GRID!$A$4:$A$14,0),MATCH(1,($U$2=GRID!$CN$1:$DQ$1)*(КАЛЕНДАРЬ!$AG11=GRID!$CN$3:$DQ$3), 0)),
ROUNDUP(INDEX(GRID!$CN$4:$DQ$14,MATCH(S$7,GRID!$A$4:$A$14,0),MATCH(1,($U$2=GRID!$CN$1:$DQ$1)*(КАЛЕНДАРЬ!$AG11=GRID!$CN$3:$DQ$3),0))*(1-GRID!$B$69),0))</f>
        <v>31200</v>
      </c>
      <c r="T258" s="48" cm="1">
        <f t="array" ref="T258">IF($I$2="Премиум проживание",
INDEX(GRID!$CN$17:$DQ$27,MATCH(S$7,GRID!$A$17:$A$27,0),MATCH(1,($U$2=GRID!$CN$1:$DQ$1)*(КАЛЕНДАРЬ!$AG11=GRID!$CN$3:$DQ$3), 0)),
ROUNDUP(INDEX(GRID!$CN$17:$DQ$27,MATCH(S$7,GRID!$A$17:$A$27,0),MATCH(1,($U$2=GRID!$CN$1:$DQ$1)*(КАЛЕНДАРЬ!$AG11=GRID!$CN$3:$DQ$3), 0))*(1-GRID!$B$69),0))</f>
        <v>33200</v>
      </c>
      <c r="U258" s="47" cm="1">
        <f t="array" ref="U258">IF($I$2="Премиум проживание",
INDEX(GRID!$CN$4:$DQ$14,MATCH(U$7,GRID!$A$4:$A$14,0),MATCH(1,($U$2=GRID!$CN$1:$DQ$1)*(КАЛЕНДАРЬ!$AG11=GRID!$CN$3:$DQ$3), 0)),
ROUNDUP(INDEX(GRID!$CN$4:$DQ$14,MATCH(U$7,GRID!$A$4:$A$14,0),MATCH(1,($U$2=GRID!$CN$1:$DQ$1)*(КАЛЕНДАРЬ!$AG11=GRID!$CN$3:$DQ$3),0))*(1-GRID!$B$69),0))</f>
        <v>34700</v>
      </c>
      <c r="V258" s="48" cm="1">
        <f t="array" ref="V258">IF($I$2="Премиум проживание",
INDEX(GRID!$CN$17:$DQ$27,MATCH(U$7,GRID!$A$17:$A$27,0),MATCH(1,($U$2=GRID!$CN$1:$DQ$1)*(КАЛЕНДАРЬ!$AG11=GRID!$CN$3:$DQ$3), 0)),
ROUNDUP(INDEX(GRID!$CN$17:$DQ$27,MATCH(U$7,GRID!$A$17:$A$27,0),MATCH(1,($U$2=GRID!$CN$1:$DQ$1)*(КАЛЕНДАРЬ!$AG11=GRID!$CN$3:$DQ$3), 0))*(1-GRID!$B$69),0))</f>
        <v>36700</v>
      </c>
      <c r="W258" s="49" t="s">
        <v>101</v>
      </c>
      <c r="X258" s="49" t="s">
        <v>101</v>
      </c>
    </row>
    <row r="259" spans="1:24" hidden="1" x14ac:dyDescent="0.2">
      <c r="A259" s="117" t="s">
        <v>42</v>
      </c>
      <c r="B259" s="117">
        <v>9</v>
      </c>
      <c r="C259" s="49" t="s">
        <v>101</v>
      </c>
      <c r="D259" s="49" t="s">
        <v>101</v>
      </c>
      <c r="E259" s="49" t="s">
        <v>101</v>
      </c>
      <c r="F259" s="49" t="s">
        <v>101</v>
      </c>
      <c r="G259" s="49" t="s">
        <v>101</v>
      </c>
      <c r="H259" s="49" t="s">
        <v>101</v>
      </c>
      <c r="I259" s="49" t="s">
        <v>101</v>
      </c>
      <c r="J259" s="49" t="s">
        <v>101</v>
      </c>
      <c r="K259" s="49" t="s">
        <v>101</v>
      </c>
      <c r="L259" s="49" t="s">
        <v>101</v>
      </c>
      <c r="M259" s="49" t="s">
        <v>101</v>
      </c>
      <c r="N259" s="49" t="s">
        <v>101</v>
      </c>
      <c r="O259" s="47" cm="1">
        <f t="array" ref="O259">IF($I$2="Премиум проживание",
INDEX(GRID!$CN$4:$DQ$14,MATCH(O$7,GRID!$A$4:$A$14,0),MATCH(1,($U$2=GRID!$CN$1:$DQ$1)*(КАЛЕНДАРЬ!$AG12=GRID!$CN$3:$DQ$3), 0)),
ROUNDUP(INDEX(GRID!$CN$4:$DQ$14,MATCH(O$7,GRID!$A$4:$A$14,0),MATCH(1,($U$2=GRID!$CN$1:$DQ$1)*(КАЛЕНДАРЬ!$AG12=GRID!$CN$3:$DQ$3),0))*(1-GRID!$B$69),0))</f>
        <v>24700</v>
      </c>
      <c r="P259" s="48" cm="1">
        <f t="array" ref="P259">IF($I$2="Премиум проживание",
INDEX(GRID!$CN$17:$DQ$27,MATCH(O$7,GRID!$A$17:$A$27,0),MATCH(1,($U$2=GRID!$CN$1:$DQ$1)*(КАЛЕНДАРЬ!$AG12=GRID!$CN$3:$DQ$3), 0)),
ROUNDUP(INDEX(GRID!$CN$17:$DQ$27,MATCH(O$7,GRID!$A$17:$A$27,0),MATCH(1,($U$2=GRID!$CN$1:$DQ$1)*(КАЛЕНДАРЬ!$AG12=GRID!$CN$3:$DQ$3), 0))*(1-GRID!$B$69),0))</f>
        <v>26700</v>
      </c>
      <c r="Q259" s="47" cm="1">
        <f t="array" ref="Q259">IF($I$2="Премиум проживание",
INDEX(GRID!$CN$4:$DQ$14,MATCH(Q$249,GRID!$A$4:$A$14,0),MATCH(1,($U$2=GRID!$CN$1:$DQ$1)*(КАЛЕНДАРЬ!$AG12=GRID!$CN$3:$DQ$3), 0)),
ROUNDUP(INDEX(GRID!$CN$4:$DQ$14,MATCH(Q$249,GRID!$A$4:$A$14,0),MATCH(1,($U$2=GRID!$CN$1:$DQ$1)*(КАЛЕНДАРЬ!$AG12=GRID!$CN$3:$DQ$3),0))*(1-GRID!$B$69),0))</f>
        <v>26000</v>
      </c>
      <c r="R259" s="48" cm="1">
        <f t="array" ref="R259">IF($I$2="Премиум проживание",
INDEX(GRID!$CN$17:$DQ$27,MATCH(Q$249,GRID!$A$17:$A$27,0),MATCH(1,($U$2=GRID!$CN$1:$DQ$1)*(КАЛЕНДАРЬ!$AG12=GRID!$CN$3:$DQ$3), 0)),
ROUNDUP(INDEX(GRID!$CN$17:$DQ$27,MATCH(Q$249,GRID!$A$17:$A$27,0),MATCH(1,($U$2=GRID!$CN$1:$DQ$1)*(КАЛЕНДАРЬ!$AG12=GRID!$CN$3:$DQ$3), 0))*(1-GRID!$B$69),0))</f>
        <v>28000</v>
      </c>
      <c r="S259" s="47" cm="1">
        <f t="array" ref="S259">IF($I$2="Премиум проживание",
INDEX(GRID!$CN$4:$DQ$14,MATCH(S$7,GRID!$A$4:$A$14,0),MATCH(1,($U$2=GRID!$CN$1:$DQ$1)*(КАЛЕНДАРЬ!$AG12=GRID!$CN$3:$DQ$3), 0)),
ROUNDUP(INDEX(GRID!$CN$4:$DQ$14,MATCH(S$7,GRID!$A$4:$A$14,0),MATCH(1,($U$2=GRID!$CN$1:$DQ$1)*(КАЛЕНДАРЬ!$AG12=GRID!$CN$3:$DQ$3),0))*(1-GRID!$B$69),0))</f>
        <v>27500</v>
      </c>
      <c r="T259" s="48" cm="1">
        <f t="array" ref="T259">IF($I$2="Премиум проживание",
INDEX(GRID!$CN$17:$DQ$27,MATCH(S$7,GRID!$A$17:$A$27,0),MATCH(1,($U$2=GRID!$CN$1:$DQ$1)*(КАЛЕНДАРЬ!$AG12=GRID!$CN$3:$DQ$3), 0)),
ROUNDUP(INDEX(GRID!$CN$17:$DQ$27,MATCH(S$7,GRID!$A$17:$A$27,0),MATCH(1,($U$2=GRID!$CN$1:$DQ$1)*(КАЛЕНДАРЬ!$AG12=GRID!$CN$3:$DQ$3), 0))*(1-GRID!$B$69),0))</f>
        <v>29500</v>
      </c>
      <c r="U259" s="47" cm="1">
        <f t="array" ref="U259">IF($I$2="Премиум проживание",
INDEX(GRID!$CN$4:$DQ$14,MATCH(U$7,GRID!$A$4:$A$14,0),MATCH(1,($U$2=GRID!$CN$1:$DQ$1)*(КАЛЕНДАРЬ!$AG12=GRID!$CN$3:$DQ$3), 0)),
ROUNDUP(INDEX(GRID!$CN$4:$DQ$14,MATCH(U$7,GRID!$A$4:$A$14,0),MATCH(1,($U$2=GRID!$CN$1:$DQ$1)*(КАЛЕНДАРЬ!$AG12=GRID!$CN$3:$DQ$3),0))*(1-GRID!$B$69),0))</f>
        <v>31000</v>
      </c>
      <c r="V259" s="48" cm="1">
        <f t="array" ref="V259">IF($I$2="Премиум проживание",
INDEX(GRID!$CN$17:$DQ$27,MATCH(U$7,GRID!$A$17:$A$27,0),MATCH(1,($U$2=GRID!$CN$1:$DQ$1)*(КАЛЕНДАРЬ!$AG12=GRID!$CN$3:$DQ$3), 0)),
ROUNDUP(INDEX(GRID!$CN$17:$DQ$27,MATCH(U$7,GRID!$A$17:$A$27,0),MATCH(1,($U$2=GRID!$CN$1:$DQ$1)*(КАЛЕНДАРЬ!$AG12=GRID!$CN$3:$DQ$3), 0))*(1-GRID!$B$69),0))</f>
        <v>33000</v>
      </c>
      <c r="W259" s="49" t="s">
        <v>101</v>
      </c>
      <c r="X259" s="49" t="s">
        <v>101</v>
      </c>
    </row>
    <row r="260" spans="1:24" hidden="1" x14ac:dyDescent="0.2">
      <c r="A260" s="117" t="s">
        <v>43</v>
      </c>
      <c r="B260" s="117">
        <v>10</v>
      </c>
      <c r="C260" s="49" t="s">
        <v>101</v>
      </c>
      <c r="D260" s="49" t="s">
        <v>101</v>
      </c>
      <c r="E260" s="49" t="s">
        <v>101</v>
      </c>
      <c r="F260" s="49" t="s">
        <v>101</v>
      </c>
      <c r="G260" s="49" t="s">
        <v>101</v>
      </c>
      <c r="H260" s="49" t="s">
        <v>101</v>
      </c>
      <c r="I260" s="49" t="s">
        <v>101</v>
      </c>
      <c r="J260" s="49" t="s">
        <v>101</v>
      </c>
      <c r="K260" s="49" t="s">
        <v>101</v>
      </c>
      <c r="L260" s="49" t="s">
        <v>101</v>
      </c>
      <c r="M260" s="49" t="s">
        <v>101</v>
      </c>
      <c r="N260" s="49" t="s">
        <v>101</v>
      </c>
      <c r="O260" s="47" cm="1">
        <f t="array" ref="O260">IF($I$2="Премиум проживание",
INDEX(GRID!$CN$4:$DQ$14,MATCH(O$7,GRID!$A$4:$A$14,0),MATCH(1,($U$2=GRID!$CN$1:$DQ$1)*(КАЛЕНДАРЬ!$AG13=GRID!$CN$3:$DQ$3), 0)),
ROUNDUP(INDEX(GRID!$CN$4:$DQ$14,MATCH(O$7,GRID!$A$4:$A$14,0),MATCH(1,($U$2=GRID!$CN$1:$DQ$1)*(КАЛЕНДАРЬ!$AG13=GRID!$CN$3:$DQ$3),0))*(1-GRID!$B$69),0))</f>
        <v>25900</v>
      </c>
      <c r="P260" s="48" cm="1">
        <f t="array" ref="P260">IF($I$2="Премиум проживание",
INDEX(GRID!$CN$17:$DQ$27,MATCH(O$7,GRID!$A$17:$A$27,0),MATCH(1,($U$2=GRID!$CN$1:$DQ$1)*(КАЛЕНДАРЬ!$AG13=GRID!$CN$3:$DQ$3), 0)),
ROUNDUP(INDEX(GRID!$CN$17:$DQ$27,MATCH(O$7,GRID!$A$17:$A$27,0),MATCH(1,($U$2=GRID!$CN$1:$DQ$1)*(КАЛЕНДАРЬ!$AG13=GRID!$CN$3:$DQ$3), 0))*(1-GRID!$B$69),0))</f>
        <v>27900</v>
      </c>
      <c r="Q260" s="47" cm="1">
        <f t="array" ref="Q260">IF($I$2="Премиум проживание",
INDEX(GRID!$CN$4:$DQ$14,MATCH(Q$249,GRID!$A$4:$A$14,0),MATCH(1,($U$2=GRID!$CN$1:$DQ$1)*(КАЛЕНДАРЬ!$AG13=GRID!$CN$3:$DQ$3), 0)),
ROUNDUP(INDEX(GRID!$CN$4:$DQ$14,MATCH(Q$249,GRID!$A$4:$A$14,0),MATCH(1,($U$2=GRID!$CN$1:$DQ$1)*(КАЛЕНДАРЬ!$AG13=GRID!$CN$3:$DQ$3),0))*(1-GRID!$B$69),0))</f>
        <v>27200</v>
      </c>
      <c r="R260" s="48" cm="1">
        <f t="array" ref="R260">IF($I$2="Премиум проживание",
INDEX(GRID!$CN$17:$DQ$27,MATCH(Q$249,GRID!$A$17:$A$27,0),MATCH(1,($U$2=GRID!$CN$1:$DQ$1)*(КАЛЕНДАРЬ!$AG13=GRID!$CN$3:$DQ$3), 0)),
ROUNDUP(INDEX(GRID!$CN$17:$DQ$27,MATCH(Q$249,GRID!$A$17:$A$27,0),MATCH(1,($U$2=GRID!$CN$1:$DQ$1)*(КАЛЕНДАРЬ!$AG13=GRID!$CN$3:$DQ$3), 0))*(1-GRID!$B$69),0))</f>
        <v>29200</v>
      </c>
      <c r="S260" s="47" cm="1">
        <f t="array" ref="S260">IF($I$2="Премиум проживание",
INDEX(GRID!$CN$4:$DQ$14,MATCH(S$7,GRID!$A$4:$A$14,0),MATCH(1,($U$2=GRID!$CN$1:$DQ$1)*(КАЛЕНДАРЬ!$AG13=GRID!$CN$3:$DQ$3), 0)),
ROUNDUP(INDEX(GRID!$CN$4:$DQ$14,MATCH(S$7,GRID!$A$4:$A$14,0),MATCH(1,($U$2=GRID!$CN$1:$DQ$1)*(КАЛЕНДАРЬ!$AG13=GRID!$CN$3:$DQ$3),0))*(1-GRID!$B$69),0))</f>
        <v>28700</v>
      </c>
      <c r="T260" s="48" cm="1">
        <f t="array" ref="T260">IF($I$2="Премиум проживание",
INDEX(GRID!$CN$17:$DQ$27,MATCH(S$7,GRID!$A$17:$A$27,0),MATCH(1,($U$2=GRID!$CN$1:$DQ$1)*(КАЛЕНДАРЬ!$AG13=GRID!$CN$3:$DQ$3), 0)),
ROUNDUP(INDEX(GRID!$CN$17:$DQ$27,MATCH(S$7,GRID!$A$17:$A$27,0),MATCH(1,($U$2=GRID!$CN$1:$DQ$1)*(КАЛЕНДАРЬ!$AG13=GRID!$CN$3:$DQ$3), 0))*(1-GRID!$B$69),0))</f>
        <v>30700</v>
      </c>
      <c r="U260" s="47" cm="1">
        <f t="array" ref="U260">IF($I$2="Премиум проживание",
INDEX(GRID!$CN$4:$DQ$14,MATCH(U$7,GRID!$A$4:$A$14,0),MATCH(1,($U$2=GRID!$CN$1:$DQ$1)*(КАЛЕНДАРЬ!$AG13=GRID!$CN$3:$DQ$3), 0)),
ROUNDUP(INDEX(GRID!$CN$4:$DQ$14,MATCH(U$7,GRID!$A$4:$A$14,0),MATCH(1,($U$2=GRID!$CN$1:$DQ$1)*(КАЛЕНДАРЬ!$AG13=GRID!$CN$3:$DQ$3),0))*(1-GRID!$B$69),0))</f>
        <v>32200</v>
      </c>
      <c r="V260" s="48" cm="1">
        <f t="array" ref="V260">IF($I$2="Премиум проживание",
INDEX(GRID!$CN$17:$DQ$27,MATCH(U$7,GRID!$A$17:$A$27,0),MATCH(1,($U$2=GRID!$CN$1:$DQ$1)*(КАЛЕНДАРЬ!$AG13=GRID!$CN$3:$DQ$3), 0)),
ROUNDUP(INDEX(GRID!$CN$17:$DQ$27,MATCH(U$7,GRID!$A$17:$A$27,0),MATCH(1,($U$2=GRID!$CN$1:$DQ$1)*(КАЛЕНДАРЬ!$AG13=GRID!$CN$3:$DQ$3), 0))*(1-GRID!$B$69),0))</f>
        <v>34200</v>
      </c>
      <c r="W260" s="49" t="s">
        <v>101</v>
      </c>
      <c r="X260" s="49" t="s">
        <v>101</v>
      </c>
    </row>
    <row r="261" spans="1:24" hidden="1" x14ac:dyDescent="0.2">
      <c r="A261" s="117" t="s">
        <v>44</v>
      </c>
      <c r="B261" s="117">
        <v>11</v>
      </c>
      <c r="C261" s="49" t="s">
        <v>101</v>
      </c>
      <c r="D261" s="49" t="s">
        <v>101</v>
      </c>
      <c r="E261" s="49" t="s">
        <v>101</v>
      </c>
      <c r="F261" s="49" t="s">
        <v>101</v>
      </c>
      <c r="G261" s="49" t="s">
        <v>101</v>
      </c>
      <c r="H261" s="49" t="s">
        <v>101</v>
      </c>
      <c r="I261" s="49" t="s">
        <v>101</v>
      </c>
      <c r="J261" s="49" t="s">
        <v>101</v>
      </c>
      <c r="K261" s="49" t="s">
        <v>101</v>
      </c>
      <c r="L261" s="49" t="s">
        <v>101</v>
      </c>
      <c r="M261" s="49" t="s">
        <v>101</v>
      </c>
      <c r="N261" s="49" t="s">
        <v>101</v>
      </c>
      <c r="O261" s="47" cm="1">
        <f t="array" ref="O261">IF($I$2="Премиум проживание",
INDEX(GRID!$CN$4:$DQ$14,MATCH(O$7,GRID!$A$4:$A$14,0),MATCH(1,($U$2=GRID!$CN$1:$DQ$1)*(КАЛЕНДАРЬ!$AG14=GRID!$CN$3:$DQ$3), 0)),
ROUNDUP(INDEX(GRID!$CN$4:$DQ$14,MATCH(O$7,GRID!$A$4:$A$14,0),MATCH(1,($U$2=GRID!$CN$1:$DQ$1)*(КАЛЕНДАРЬ!$AG14=GRID!$CN$3:$DQ$3),0))*(1-GRID!$B$69),0))</f>
        <v>25900</v>
      </c>
      <c r="P261" s="48" cm="1">
        <f t="array" ref="P261">IF($I$2="Премиум проживание",
INDEX(GRID!$CN$17:$DQ$27,MATCH(O$7,GRID!$A$17:$A$27,0),MATCH(1,($U$2=GRID!$CN$1:$DQ$1)*(КАЛЕНДАРЬ!$AG14=GRID!$CN$3:$DQ$3), 0)),
ROUNDUP(INDEX(GRID!$CN$17:$DQ$27,MATCH(O$7,GRID!$A$17:$A$27,0),MATCH(1,($U$2=GRID!$CN$1:$DQ$1)*(КАЛЕНДАРЬ!$AG14=GRID!$CN$3:$DQ$3), 0))*(1-GRID!$B$69),0))</f>
        <v>27900</v>
      </c>
      <c r="Q261" s="47" cm="1">
        <f t="array" ref="Q261">IF($I$2="Премиум проживание",
INDEX(GRID!$CN$4:$DQ$14,MATCH(Q$249,GRID!$A$4:$A$14,0),MATCH(1,($U$2=GRID!$CN$1:$DQ$1)*(КАЛЕНДАРЬ!$AG14=GRID!$CN$3:$DQ$3), 0)),
ROUNDUP(INDEX(GRID!$CN$4:$DQ$14,MATCH(Q$249,GRID!$A$4:$A$14,0),MATCH(1,($U$2=GRID!$CN$1:$DQ$1)*(КАЛЕНДАРЬ!$AG14=GRID!$CN$3:$DQ$3),0))*(1-GRID!$B$69),0))</f>
        <v>27200</v>
      </c>
      <c r="R261" s="48" cm="1">
        <f t="array" ref="R261">IF($I$2="Премиум проживание",
INDEX(GRID!$CN$17:$DQ$27,MATCH(Q$249,GRID!$A$17:$A$27,0),MATCH(1,($U$2=GRID!$CN$1:$DQ$1)*(КАЛЕНДАРЬ!$AG14=GRID!$CN$3:$DQ$3), 0)),
ROUNDUP(INDEX(GRID!$CN$17:$DQ$27,MATCH(Q$249,GRID!$A$17:$A$27,0),MATCH(1,($U$2=GRID!$CN$1:$DQ$1)*(КАЛЕНДАРЬ!$AG14=GRID!$CN$3:$DQ$3), 0))*(1-GRID!$B$69),0))</f>
        <v>29200</v>
      </c>
      <c r="S261" s="47" cm="1">
        <f t="array" ref="S261">IF($I$2="Премиум проживание",
INDEX(GRID!$CN$4:$DQ$14,MATCH(S$7,GRID!$A$4:$A$14,0),MATCH(1,($U$2=GRID!$CN$1:$DQ$1)*(КАЛЕНДАРЬ!$AG14=GRID!$CN$3:$DQ$3), 0)),
ROUNDUP(INDEX(GRID!$CN$4:$DQ$14,MATCH(S$7,GRID!$A$4:$A$14,0),MATCH(1,($U$2=GRID!$CN$1:$DQ$1)*(КАЛЕНДАРЬ!$AG14=GRID!$CN$3:$DQ$3),0))*(1-GRID!$B$69),0))</f>
        <v>28700</v>
      </c>
      <c r="T261" s="48" cm="1">
        <f t="array" ref="T261">IF($I$2="Премиум проживание",
INDEX(GRID!$CN$17:$DQ$27,MATCH(S$7,GRID!$A$17:$A$27,0),MATCH(1,($U$2=GRID!$CN$1:$DQ$1)*(КАЛЕНДАРЬ!$AG14=GRID!$CN$3:$DQ$3), 0)),
ROUNDUP(INDEX(GRID!$CN$17:$DQ$27,MATCH(S$7,GRID!$A$17:$A$27,0),MATCH(1,($U$2=GRID!$CN$1:$DQ$1)*(КАЛЕНДАРЬ!$AG14=GRID!$CN$3:$DQ$3), 0))*(1-GRID!$B$69),0))</f>
        <v>30700</v>
      </c>
      <c r="U261" s="47" cm="1">
        <f t="array" ref="U261">IF($I$2="Премиум проживание",
INDEX(GRID!$CN$4:$DQ$14,MATCH(U$7,GRID!$A$4:$A$14,0),MATCH(1,($U$2=GRID!$CN$1:$DQ$1)*(КАЛЕНДАРЬ!$AG14=GRID!$CN$3:$DQ$3), 0)),
ROUNDUP(INDEX(GRID!$CN$4:$DQ$14,MATCH(U$7,GRID!$A$4:$A$14,0),MATCH(1,($U$2=GRID!$CN$1:$DQ$1)*(КАЛЕНДАРЬ!$AG14=GRID!$CN$3:$DQ$3),0))*(1-GRID!$B$69),0))</f>
        <v>32200</v>
      </c>
      <c r="V261" s="48" cm="1">
        <f t="array" ref="V261">IF($I$2="Премиум проживание",
INDEX(GRID!$CN$17:$DQ$27,MATCH(U$7,GRID!$A$17:$A$27,0),MATCH(1,($U$2=GRID!$CN$1:$DQ$1)*(КАЛЕНДАРЬ!$AG14=GRID!$CN$3:$DQ$3), 0)),
ROUNDUP(INDEX(GRID!$CN$17:$DQ$27,MATCH(U$7,GRID!$A$17:$A$27,0),MATCH(1,($U$2=GRID!$CN$1:$DQ$1)*(КАЛЕНДАРЬ!$AG14=GRID!$CN$3:$DQ$3), 0))*(1-GRID!$B$69),0))</f>
        <v>34200</v>
      </c>
      <c r="W261" s="49" t="s">
        <v>101</v>
      </c>
      <c r="X261" s="49" t="s">
        <v>101</v>
      </c>
    </row>
    <row r="262" spans="1:24" hidden="1" x14ac:dyDescent="0.2">
      <c r="A262" s="117" t="s">
        <v>45</v>
      </c>
      <c r="B262" s="117">
        <v>12</v>
      </c>
      <c r="C262" s="49" t="s">
        <v>101</v>
      </c>
      <c r="D262" s="49" t="s">
        <v>101</v>
      </c>
      <c r="E262" s="49" t="s">
        <v>101</v>
      </c>
      <c r="F262" s="49" t="s">
        <v>101</v>
      </c>
      <c r="G262" s="49" t="s">
        <v>101</v>
      </c>
      <c r="H262" s="49" t="s">
        <v>101</v>
      </c>
      <c r="I262" s="49" t="s">
        <v>101</v>
      </c>
      <c r="J262" s="49" t="s">
        <v>101</v>
      </c>
      <c r="K262" s="49" t="s">
        <v>101</v>
      </c>
      <c r="L262" s="49" t="s">
        <v>101</v>
      </c>
      <c r="M262" s="49" t="s">
        <v>101</v>
      </c>
      <c r="N262" s="49" t="s">
        <v>101</v>
      </c>
      <c r="O262" s="47" cm="1">
        <f t="array" ref="O262">IF($I$2="Премиум проживание",
INDEX(GRID!$CN$4:$DQ$14,MATCH(O$7,GRID!$A$4:$A$14,0),MATCH(1,($U$2=GRID!$CN$1:$DQ$1)*(КАЛЕНДАРЬ!$AG15=GRID!$CN$3:$DQ$3), 0)),
ROUNDUP(INDEX(GRID!$CN$4:$DQ$14,MATCH(O$7,GRID!$A$4:$A$14,0),MATCH(1,($U$2=GRID!$CN$1:$DQ$1)*(КАЛЕНДАРЬ!$AG15=GRID!$CN$3:$DQ$3),0))*(1-GRID!$B$69),0))</f>
        <v>25900</v>
      </c>
      <c r="P262" s="48" cm="1">
        <f t="array" ref="P262">IF($I$2="Премиум проживание",
INDEX(GRID!$CN$17:$DQ$27,MATCH(O$7,GRID!$A$17:$A$27,0),MATCH(1,($U$2=GRID!$CN$1:$DQ$1)*(КАЛЕНДАРЬ!$AG15=GRID!$CN$3:$DQ$3), 0)),
ROUNDUP(INDEX(GRID!$CN$17:$DQ$27,MATCH(O$7,GRID!$A$17:$A$27,0),MATCH(1,($U$2=GRID!$CN$1:$DQ$1)*(КАЛЕНДАРЬ!$AG15=GRID!$CN$3:$DQ$3), 0))*(1-GRID!$B$69),0))</f>
        <v>27900</v>
      </c>
      <c r="Q262" s="47" cm="1">
        <f t="array" ref="Q262">IF($I$2="Премиум проживание",
INDEX(GRID!$CN$4:$DQ$14,MATCH(Q$249,GRID!$A$4:$A$14,0),MATCH(1,($U$2=GRID!$CN$1:$DQ$1)*(КАЛЕНДАРЬ!$AG15=GRID!$CN$3:$DQ$3), 0)),
ROUNDUP(INDEX(GRID!$CN$4:$DQ$14,MATCH(Q$249,GRID!$A$4:$A$14,0),MATCH(1,($U$2=GRID!$CN$1:$DQ$1)*(КАЛЕНДАРЬ!$AG15=GRID!$CN$3:$DQ$3),0))*(1-GRID!$B$69),0))</f>
        <v>27200</v>
      </c>
      <c r="R262" s="48" cm="1">
        <f t="array" ref="R262">IF($I$2="Премиум проживание",
INDEX(GRID!$CN$17:$DQ$27,MATCH(Q$249,GRID!$A$17:$A$27,0),MATCH(1,($U$2=GRID!$CN$1:$DQ$1)*(КАЛЕНДАРЬ!$AG15=GRID!$CN$3:$DQ$3), 0)),
ROUNDUP(INDEX(GRID!$CN$17:$DQ$27,MATCH(Q$249,GRID!$A$17:$A$27,0),MATCH(1,($U$2=GRID!$CN$1:$DQ$1)*(КАЛЕНДАРЬ!$AG15=GRID!$CN$3:$DQ$3), 0))*(1-GRID!$B$69),0))</f>
        <v>29200</v>
      </c>
      <c r="S262" s="47" cm="1">
        <f t="array" ref="S262">IF($I$2="Премиум проживание",
INDEX(GRID!$CN$4:$DQ$14,MATCH(S$7,GRID!$A$4:$A$14,0),MATCH(1,($U$2=GRID!$CN$1:$DQ$1)*(КАЛЕНДАРЬ!$AG15=GRID!$CN$3:$DQ$3), 0)),
ROUNDUP(INDEX(GRID!$CN$4:$DQ$14,MATCH(S$7,GRID!$A$4:$A$14,0),MATCH(1,($U$2=GRID!$CN$1:$DQ$1)*(КАЛЕНДАРЬ!$AG15=GRID!$CN$3:$DQ$3),0))*(1-GRID!$B$69),0))</f>
        <v>28700</v>
      </c>
      <c r="T262" s="48" cm="1">
        <f t="array" ref="T262">IF($I$2="Премиум проживание",
INDEX(GRID!$CN$17:$DQ$27,MATCH(S$7,GRID!$A$17:$A$27,0),MATCH(1,($U$2=GRID!$CN$1:$DQ$1)*(КАЛЕНДАРЬ!$AG15=GRID!$CN$3:$DQ$3), 0)),
ROUNDUP(INDEX(GRID!$CN$17:$DQ$27,MATCH(S$7,GRID!$A$17:$A$27,0),MATCH(1,($U$2=GRID!$CN$1:$DQ$1)*(КАЛЕНДАРЬ!$AG15=GRID!$CN$3:$DQ$3), 0))*(1-GRID!$B$69),0))</f>
        <v>30700</v>
      </c>
      <c r="U262" s="47" cm="1">
        <f t="array" ref="U262">IF($I$2="Премиум проживание",
INDEX(GRID!$CN$4:$DQ$14,MATCH(U$7,GRID!$A$4:$A$14,0),MATCH(1,($U$2=GRID!$CN$1:$DQ$1)*(КАЛЕНДАРЬ!$AG15=GRID!$CN$3:$DQ$3), 0)),
ROUNDUP(INDEX(GRID!$CN$4:$DQ$14,MATCH(U$7,GRID!$A$4:$A$14,0),MATCH(1,($U$2=GRID!$CN$1:$DQ$1)*(КАЛЕНДАРЬ!$AG15=GRID!$CN$3:$DQ$3),0))*(1-GRID!$B$69),0))</f>
        <v>32200</v>
      </c>
      <c r="V262" s="48" cm="1">
        <f t="array" ref="V262">IF($I$2="Премиум проживание",
INDEX(GRID!$CN$17:$DQ$27,MATCH(U$7,GRID!$A$17:$A$27,0),MATCH(1,($U$2=GRID!$CN$1:$DQ$1)*(КАЛЕНДАРЬ!$AG15=GRID!$CN$3:$DQ$3), 0)),
ROUNDUP(INDEX(GRID!$CN$17:$DQ$27,MATCH(U$7,GRID!$A$17:$A$27,0),MATCH(1,($U$2=GRID!$CN$1:$DQ$1)*(КАЛЕНДАРЬ!$AG15=GRID!$CN$3:$DQ$3), 0))*(1-GRID!$B$69),0))</f>
        <v>34200</v>
      </c>
      <c r="W262" s="49" t="s">
        <v>101</v>
      </c>
      <c r="X262" s="49" t="s">
        <v>101</v>
      </c>
    </row>
    <row r="263" spans="1:24" hidden="1" x14ac:dyDescent="0.2">
      <c r="A263" s="117" t="s">
        <v>46</v>
      </c>
      <c r="B263" s="117">
        <v>13</v>
      </c>
      <c r="C263" s="49" t="s">
        <v>101</v>
      </c>
      <c r="D263" s="49" t="s">
        <v>101</v>
      </c>
      <c r="E263" s="49" t="s">
        <v>101</v>
      </c>
      <c r="F263" s="49" t="s">
        <v>101</v>
      </c>
      <c r="G263" s="49" t="s">
        <v>101</v>
      </c>
      <c r="H263" s="49" t="s">
        <v>101</v>
      </c>
      <c r="I263" s="49" t="s">
        <v>101</v>
      </c>
      <c r="J263" s="49" t="s">
        <v>101</v>
      </c>
      <c r="K263" s="49" t="s">
        <v>101</v>
      </c>
      <c r="L263" s="49" t="s">
        <v>101</v>
      </c>
      <c r="M263" s="49" t="s">
        <v>101</v>
      </c>
      <c r="N263" s="49" t="s">
        <v>101</v>
      </c>
      <c r="O263" s="47" cm="1">
        <f t="array" ref="O263">IF($I$2="Премиум проживание",
INDEX(GRID!$CN$4:$DQ$14,MATCH(O$7,GRID!$A$4:$A$14,0),MATCH(1,($U$2=GRID!$CN$1:$DQ$1)*(КАЛЕНДАРЬ!$AG16=GRID!$CN$3:$DQ$3), 0)),
ROUNDUP(INDEX(GRID!$CN$4:$DQ$14,MATCH(O$7,GRID!$A$4:$A$14,0),MATCH(1,($U$2=GRID!$CN$1:$DQ$1)*(КАЛЕНДАРЬ!$AG16=GRID!$CN$3:$DQ$3),0))*(1-GRID!$B$69),0))</f>
        <v>24700</v>
      </c>
      <c r="P263" s="48" cm="1">
        <f t="array" ref="P263">IF($I$2="Премиум проживание",
INDEX(GRID!$CN$17:$DQ$27,MATCH(O$7,GRID!$A$17:$A$27,0),MATCH(1,($U$2=GRID!$CN$1:$DQ$1)*(КАЛЕНДАРЬ!$AG16=GRID!$CN$3:$DQ$3), 0)),
ROUNDUP(INDEX(GRID!$CN$17:$DQ$27,MATCH(O$7,GRID!$A$17:$A$27,0),MATCH(1,($U$2=GRID!$CN$1:$DQ$1)*(КАЛЕНДАРЬ!$AG16=GRID!$CN$3:$DQ$3), 0))*(1-GRID!$B$69),0))</f>
        <v>26700</v>
      </c>
      <c r="Q263" s="47" cm="1">
        <f t="array" ref="Q263">IF($I$2="Премиум проживание",
INDEX(GRID!$CN$4:$DQ$14,MATCH(Q$249,GRID!$A$4:$A$14,0),MATCH(1,($U$2=GRID!$CN$1:$DQ$1)*(КАЛЕНДАРЬ!$AG16=GRID!$CN$3:$DQ$3), 0)),
ROUNDUP(INDEX(GRID!$CN$4:$DQ$14,MATCH(Q$249,GRID!$A$4:$A$14,0),MATCH(1,($U$2=GRID!$CN$1:$DQ$1)*(КАЛЕНДАРЬ!$AG16=GRID!$CN$3:$DQ$3),0))*(1-GRID!$B$69),0))</f>
        <v>26000</v>
      </c>
      <c r="R263" s="48" cm="1">
        <f t="array" ref="R263">IF($I$2="Премиум проживание",
INDEX(GRID!$CN$17:$DQ$27,MATCH(Q$249,GRID!$A$17:$A$27,0),MATCH(1,($U$2=GRID!$CN$1:$DQ$1)*(КАЛЕНДАРЬ!$AG16=GRID!$CN$3:$DQ$3), 0)),
ROUNDUP(INDEX(GRID!$CN$17:$DQ$27,MATCH(Q$249,GRID!$A$17:$A$27,0),MATCH(1,($U$2=GRID!$CN$1:$DQ$1)*(КАЛЕНДАРЬ!$AG16=GRID!$CN$3:$DQ$3), 0))*(1-GRID!$B$69),0))</f>
        <v>28000</v>
      </c>
      <c r="S263" s="47" cm="1">
        <f t="array" ref="S263">IF($I$2="Премиум проживание",
INDEX(GRID!$CN$4:$DQ$14,MATCH(S$7,GRID!$A$4:$A$14,0),MATCH(1,($U$2=GRID!$CN$1:$DQ$1)*(КАЛЕНДАРЬ!$AG16=GRID!$CN$3:$DQ$3), 0)),
ROUNDUP(INDEX(GRID!$CN$4:$DQ$14,MATCH(S$7,GRID!$A$4:$A$14,0),MATCH(1,($U$2=GRID!$CN$1:$DQ$1)*(КАЛЕНДАРЬ!$AG16=GRID!$CN$3:$DQ$3),0))*(1-GRID!$B$69),0))</f>
        <v>27500</v>
      </c>
      <c r="T263" s="48" cm="1">
        <f t="array" ref="T263">IF($I$2="Премиум проживание",
INDEX(GRID!$CN$17:$DQ$27,MATCH(S$7,GRID!$A$17:$A$27,0),MATCH(1,($U$2=GRID!$CN$1:$DQ$1)*(КАЛЕНДАРЬ!$AG16=GRID!$CN$3:$DQ$3), 0)),
ROUNDUP(INDEX(GRID!$CN$17:$DQ$27,MATCH(S$7,GRID!$A$17:$A$27,0),MATCH(1,($U$2=GRID!$CN$1:$DQ$1)*(КАЛЕНДАРЬ!$AG16=GRID!$CN$3:$DQ$3), 0))*(1-GRID!$B$69),0))</f>
        <v>29500</v>
      </c>
      <c r="U263" s="47" cm="1">
        <f t="array" ref="U263">IF($I$2="Премиум проживание",
INDEX(GRID!$CN$4:$DQ$14,MATCH(U$7,GRID!$A$4:$A$14,0),MATCH(1,($U$2=GRID!$CN$1:$DQ$1)*(КАЛЕНДАРЬ!$AG16=GRID!$CN$3:$DQ$3), 0)),
ROUNDUP(INDEX(GRID!$CN$4:$DQ$14,MATCH(U$7,GRID!$A$4:$A$14,0),MATCH(1,($U$2=GRID!$CN$1:$DQ$1)*(КАЛЕНДАРЬ!$AG16=GRID!$CN$3:$DQ$3),0))*(1-GRID!$B$69),0))</f>
        <v>31000</v>
      </c>
      <c r="V263" s="48" cm="1">
        <f t="array" ref="V263">IF($I$2="Премиум проживание",
INDEX(GRID!$CN$17:$DQ$27,MATCH(U$7,GRID!$A$17:$A$27,0),MATCH(1,($U$2=GRID!$CN$1:$DQ$1)*(КАЛЕНДАРЬ!$AG16=GRID!$CN$3:$DQ$3), 0)),
ROUNDUP(INDEX(GRID!$CN$17:$DQ$27,MATCH(U$7,GRID!$A$17:$A$27,0),MATCH(1,($U$2=GRID!$CN$1:$DQ$1)*(КАЛЕНДАРЬ!$AG16=GRID!$CN$3:$DQ$3), 0))*(1-GRID!$B$69),0))</f>
        <v>33000</v>
      </c>
      <c r="W263" s="49" t="s">
        <v>101</v>
      </c>
      <c r="X263" s="49" t="s">
        <v>101</v>
      </c>
    </row>
    <row r="264" spans="1:24" hidden="1" x14ac:dyDescent="0.2">
      <c r="A264" s="117" t="s">
        <v>47</v>
      </c>
      <c r="B264" s="117">
        <v>14</v>
      </c>
      <c r="C264" s="49" t="s">
        <v>101</v>
      </c>
      <c r="D264" s="49" t="s">
        <v>101</v>
      </c>
      <c r="E264" s="49" t="s">
        <v>101</v>
      </c>
      <c r="F264" s="49" t="s">
        <v>101</v>
      </c>
      <c r="G264" s="49" t="s">
        <v>101</v>
      </c>
      <c r="H264" s="49" t="s">
        <v>101</v>
      </c>
      <c r="I264" s="49" t="s">
        <v>101</v>
      </c>
      <c r="J264" s="49" t="s">
        <v>101</v>
      </c>
      <c r="K264" s="49" t="s">
        <v>101</v>
      </c>
      <c r="L264" s="49" t="s">
        <v>101</v>
      </c>
      <c r="M264" s="49" t="s">
        <v>101</v>
      </c>
      <c r="N264" s="49" t="s">
        <v>101</v>
      </c>
      <c r="O264" s="47" cm="1">
        <f t="array" ref="O264">IF($I$2="Премиум проживание",
INDEX(GRID!$CN$4:$DQ$14,MATCH(O$7,GRID!$A$4:$A$14,0),MATCH(1,($U$2=GRID!$CN$1:$DQ$1)*(КАЛЕНДАРЬ!$AG17=GRID!$CN$3:$DQ$3), 0)),
ROUNDUP(INDEX(GRID!$CN$4:$DQ$14,MATCH(O$7,GRID!$A$4:$A$14,0),MATCH(1,($U$2=GRID!$CN$1:$DQ$1)*(КАЛЕНДАРЬ!$AG17=GRID!$CN$3:$DQ$3),0))*(1-GRID!$B$69),0))</f>
        <v>28300</v>
      </c>
      <c r="P264" s="48" cm="1">
        <f t="array" ref="P264">IF($I$2="Премиум проживание",
INDEX(GRID!$CN$17:$DQ$27,MATCH(O$7,GRID!$A$17:$A$27,0),MATCH(1,($U$2=GRID!$CN$1:$DQ$1)*(КАЛЕНДАРЬ!$AG17=GRID!$CN$3:$DQ$3), 0)),
ROUNDUP(INDEX(GRID!$CN$17:$DQ$27,MATCH(O$7,GRID!$A$17:$A$27,0),MATCH(1,($U$2=GRID!$CN$1:$DQ$1)*(КАЛЕНДАРЬ!$AG17=GRID!$CN$3:$DQ$3), 0))*(1-GRID!$B$69),0))</f>
        <v>30300</v>
      </c>
      <c r="Q264" s="47" cm="1">
        <f t="array" ref="Q264">IF($I$2="Премиум проживание",
INDEX(GRID!$CN$4:$DQ$14,MATCH(Q$249,GRID!$A$4:$A$14,0),MATCH(1,($U$2=GRID!$CN$1:$DQ$1)*(КАЛЕНДАРЬ!$AG17=GRID!$CN$3:$DQ$3), 0)),
ROUNDUP(INDEX(GRID!$CN$4:$DQ$14,MATCH(Q$249,GRID!$A$4:$A$14,0),MATCH(1,($U$2=GRID!$CN$1:$DQ$1)*(КАЛЕНДАРЬ!$AG17=GRID!$CN$3:$DQ$3),0))*(1-GRID!$B$69),0))</f>
        <v>29700</v>
      </c>
      <c r="R264" s="48" cm="1">
        <f t="array" ref="R264">IF($I$2="Премиум проживание",
INDEX(GRID!$CN$17:$DQ$27,MATCH(Q$249,GRID!$A$17:$A$27,0),MATCH(1,($U$2=GRID!$CN$1:$DQ$1)*(КАЛЕНДАРЬ!$AG17=GRID!$CN$3:$DQ$3), 0)),
ROUNDUP(INDEX(GRID!$CN$17:$DQ$27,MATCH(Q$249,GRID!$A$17:$A$27,0),MATCH(1,($U$2=GRID!$CN$1:$DQ$1)*(КАЛЕНДАРЬ!$AG17=GRID!$CN$3:$DQ$3), 0))*(1-GRID!$B$69),0))</f>
        <v>31700</v>
      </c>
      <c r="S264" s="47" cm="1">
        <f t="array" ref="S264">IF($I$2="Премиум проживание",
INDEX(GRID!$CN$4:$DQ$14,MATCH(S$7,GRID!$A$4:$A$14,0),MATCH(1,($U$2=GRID!$CN$1:$DQ$1)*(КАЛЕНДАРЬ!$AG17=GRID!$CN$3:$DQ$3), 0)),
ROUNDUP(INDEX(GRID!$CN$4:$DQ$14,MATCH(S$7,GRID!$A$4:$A$14,0),MATCH(1,($U$2=GRID!$CN$1:$DQ$1)*(КАЛЕНДАРЬ!$AG17=GRID!$CN$3:$DQ$3),0))*(1-GRID!$B$69),0))</f>
        <v>31200</v>
      </c>
      <c r="T264" s="48" cm="1">
        <f t="array" ref="T264">IF($I$2="Премиум проживание",
INDEX(GRID!$CN$17:$DQ$27,MATCH(S$7,GRID!$A$17:$A$27,0),MATCH(1,($U$2=GRID!$CN$1:$DQ$1)*(КАЛЕНДАРЬ!$AG17=GRID!$CN$3:$DQ$3), 0)),
ROUNDUP(INDEX(GRID!$CN$17:$DQ$27,MATCH(S$7,GRID!$A$17:$A$27,0),MATCH(1,($U$2=GRID!$CN$1:$DQ$1)*(КАЛЕНДАРЬ!$AG17=GRID!$CN$3:$DQ$3), 0))*(1-GRID!$B$69),0))</f>
        <v>33200</v>
      </c>
      <c r="U264" s="47" cm="1">
        <f t="array" ref="U264">IF($I$2="Премиум проживание",
INDEX(GRID!$CN$4:$DQ$14,MATCH(U$7,GRID!$A$4:$A$14,0),MATCH(1,($U$2=GRID!$CN$1:$DQ$1)*(КАЛЕНДАРЬ!$AG17=GRID!$CN$3:$DQ$3), 0)),
ROUNDUP(INDEX(GRID!$CN$4:$DQ$14,MATCH(U$7,GRID!$A$4:$A$14,0),MATCH(1,($U$2=GRID!$CN$1:$DQ$1)*(КАЛЕНДАРЬ!$AG17=GRID!$CN$3:$DQ$3),0))*(1-GRID!$B$69),0))</f>
        <v>34700</v>
      </c>
      <c r="V264" s="48" cm="1">
        <f t="array" ref="V264">IF($I$2="Премиум проживание",
INDEX(GRID!$CN$17:$DQ$27,MATCH(U$7,GRID!$A$17:$A$27,0),MATCH(1,($U$2=GRID!$CN$1:$DQ$1)*(КАЛЕНДАРЬ!$AG17=GRID!$CN$3:$DQ$3), 0)),
ROUNDUP(INDEX(GRID!$CN$17:$DQ$27,MATCH(U$7,GRID!$A$17:$A$27,0),MATCH(1,($U$2=GRID!$CN$1:$DQ$1)*(КАЛЕНДАРЬ!$AG17=GRID!$CN$3:$DQ$3), 0))*(1-GRID!$B$69),0))</f>
        <v>36700</v>
      </c>
      <c r="W264" s="49" t="s">
        <v>101</v>
      </c>
      <c r="X264" s="49" t="s">
        <v>101</v>
      </c>
    </row>
    <row r="265" spans="1:24" hidden="1" x14ac:dyDescent="0.2">
      <c r="A265" s="117" t="s">
        <v>48</v>
      </c>
      <c r="B265" s="117">
        <v>15</v>
      </c>
      <c r="C265" s="49" t="s">
        <v>101</v>
      </c>
      <c r="D265" s="49" t="s">
        <v>101</v>
      </c>
      <c r="E265" s="49" t="s">
        <v>101</v>
      </c>
      <c r="F265" s="49" t="s">
        <v>101</v>
      </c>
      <c r="G265" s="49" t="s">
        <v>101</v>
      </c>
      <c r="H265" s="49" t="s">
        <v>101</v>
      </c>
      <c r="I265" s="49" t="s">
        <v>101</v>
      </c>
      <c r="J265" s="49" t="s">
        <v>101</v>
      </c>
      <c r="K265" s="49" t="s">
        <v>101</v>
      </c>
      <c r="L265" s="49" t="s">
        <v>101</v>
      </c>
      <c r="M265" s="49" t="s">
        <v>101</v>
      </c>
      <c r="N265" s="49" t="s">
        <v>101</v>
      </c>
      <c r="O265" s="47" cm="1">
        <f t="array" ref="O265">IF($I$2="Премиум проживание",
INDEX(GRID!$CN$4:$DQ$14,MATCH(O$7,GRID!$A$4:$A$14,0),MATCH(1,($U$2=GRID!$CN$1:$DQ$1)*(КАЛЕНДАРЬ!$AG18=GRID!$CN$3:$DQ$3), 0)),
ROUNDUP(INDEX(GRID!$CN$4:$DQ$14,MATCH(O$7,GRID!$A$4:$A$14,0),MATCH(1,($U$2=GRID!$CN$1:$DQ$1)*(КАЛЕНДАРЬ!$AG18=GRID!$CN$3:$DQ$3),0))*(1-GRID!$B$69),0))</f>
        <v>28300</v>
      </c>
      <c r="P265" s="48" cm="1">
        <f t="array" ref="P265">IF($I$2="Премиум проживание",
INDEX(GRID!$CN$17:$DQ$27,MATCH(O$7,GRID!$A$17:$A$27,0),MATCH(1,($U$2=GRID!$CN$1:$DQ$1)*(КАЛЕНДАРЬ!$AG18=GRID!$CN$3:$DQ$3), 0)),
ROUNDUP(INDEX(GRID!$CN$17:$DQ$27,MATCH(O$7,GRID!$A$17:$A$27,0),MATCH(1,($U$2=GRID!$CN$1:$DQ$1)*(КАЛЕНДАРЬ!$AG18=GRID!$CN$3:$DQ$3), 0))*(1-GRID!$B$69),0))</f>
        <v>30300</v>
      </c>
      <c r="Q265" s="47" cm="1">
        <f t="array" ref="Q265">IF($I$2="Премиум проживание",
INDEX(GRID!$CN$4:$DQ$14,MATCH(Q$249,GRID!$A$4:$A$14,0),MATCH(1,($U$2=GRID!$CN$1:$DQ$1)*(КАЛЕНДАРЬ!$AG18=GRID!$CN$3:$DQ$3), 0)),
ROUNDUP(INDEX(GRID!$CN$4:$DQ$14,MATCH(Q$249,GRID!$A$4:$A$14,0),MATCH(1,($U$2=GRID!$CN$1:$DQ$1)*(КАЛЕНДАРЬ!$AG18=GRID!$CN$3:$DQ$3),0))*(1-GRID!$B$69),0))</f>
        <v>29700</v>
      </c>
      <c r="R265" s="48" cm="1">
        <f t="array" ref="R265">IF($I$2="Премиум проживание",
INDEX(GRID!$CN$17:$DQ$27,MATCH(Q$249,GRID!$A$17:$A$27,0),MATCH(1,($U$2=GRID!$CN$1:$DQ$1)*(КАЛЕНДАРЬ!$AG18=GRID!$CN$3:$DQ$3), 0)),
ROUNDUP(INDEX(GRID!$CN$17:$DQ$27,MATCH(Q$249,GRID!$A$17:$A$27,0),MATCH(1,($U$2=GRID!$CN$1:$DQ$1)*(КАЛЕНДАРЬ!$AG18=GRID!$CN$3:$DQ$3), 0))*(1-GRID!$B$69),0))</f>
        <v>31700</v>
      </c>
      <c r="S265" s="47" cm="1">
        <f t="array" ref="S265">IF($I$2="Премиум проживание",
INDEX(GRID!$CN$4:$DQ$14,MATCH(S$7,GRID!$A$4:$A$14,0),MATCH(1,($U$2=GRID!$CN$1:$DQ$1)*(КАЛЕНДАРЬ!$AG18=GRID!$CN$3:$DQ$3), 0)),
ROUNDUP(INDEX(GRID!$CN$4:$DQ$14,MATCH(S$7,GRID!$A$4:$A$14,0),MATCH(1,($U$2=GRID!$CN$1:$DQ$1)*(КАЛЕНДАРЬ!$AG18=GRID!$CN$3:$DQ$3),0))*(1-GRID!$B$69),0))</f>
        <v>31200</v>
      </c>
      <c r="T265" s="48" cm="1">
        <f t="array" ref="T265">IF($I$2="Премиум проживание",
INDEX(GRID!$CN$17:$DQ$27,MATCH(S$7,GRID!$A$17:$A$27,0),MATCH(1,($U$2=GRID!$CN$1:$DQ$1)*(КАЛЕНДАРЬ!$AG18=GRID!$CN$3:$DQ$3), 0)),
ROUNDUP(INDEX(GRID!$CN$17:$DQ$27,MATCH(S$7,GRID!$A$17:$A$27,0),MATCH(1,($U$2=GRID!$CN$1:$DQ$1)*(КАЛЕНДАРЬ!$AG18=GRID!$CN$3:$DQ$3), 0))*(1-GRID!$B$69),0))</f>
        <v>33200</v>
      </c>
      <c r="U265" s="47" cm="1">
        <f t="array" ref="U265">IF($I$2="Премиум проживание",
INDEX(GRID!$CN$4:$DQ$14,MATCH(U$7,GRID!$A$4:$A$14,0),MATCH(1,($U$2=GRID!$CN$1:$DQ$1)*(КАЛЕНДАРЬ!$AG18=GRID!$CN$3:$DQ$3), 0)),
ROUNDUP(INDEX(GRID!$CN$4:$DQ$14,MATCH(U$7,GRID!$A$4:$A$14,0),MATCH(1,($U$2=GRID!$CN$1:$DQ$1)*(КАЛЕНДАРЬ!$AG18=GRID!$CN$3:$DQ$3),0))*(1-GRID!$B$69),0))</f>
        <v>34700</v>
      </c>
      <c r="V265" s="48" cm="1">
        <f t="array" ref="V265">IF($I$2="Премиум проживание",
INDEX(GRID!$CN$17:$DQ$27,MATCH(U$7,GRID!$A$17:$A$27,0),MATCH(1,($U$2=GRID!$CN$1:$DQ$1)*(КАЛЕНДАРЬ!$AG18=GRID!$CN$3:$DQ$3), 0)),
ROUNDUP(INDEX(GRID!$CN$17:$DQ$27,MATCH(U$7,GRID!$A$17:$A$27,0),MATCH(1,($U$2=GRID!$CN$1:$DQ$1)*(КАЛЕНДАРЬ!$AG18=GRID!$CN$3:$DQ$3), 0))*(1-GRID!$B$69),0))</f>
        <v>36700</v>
      </c>
      <c r="W265" s="49" t="s">
        <v>101</v>
      </c>
      <c r="X265" s="49" t="s">
        <v>101</v>
      </c>
    </row>
    <row r="266" spans="1:24" hidden="1" x14ac:dyDescent="0.2">
      <c r="A266" s="117" t="s">
        <v>42</v>
      </c>
      <c r="B266" s="117">
        <v>16</v>
      </c>
      <c r="C266" s="49" t="s">
        <v>101</v>
      </c>
      <c r="D266" s="49" t="s">
        <v>101</v>
      </c>
      <c r="E266" s="49" t="s">
        <v>101</v>
      </c>
      <c r="F266" s="49" t="s">
        <v>101</v>
      </c>
      <c r="G266" s="49" t="s">
        <v>101</v>
      </c>
      <c r="H266" s="49" t="s">
        <v>101</v>
      </c>
      <c r="I266" s="49" t="s">
        <v>101</v>
      </c>
      <c r="J266" s="49" t="s">
        <v>101</v>
      </c>
      <c r="K266" s="49" t="s">
        <v>101</v>
      </c>
      <c r="L266" s="49" t="s">
        <v>101</v>
      </c>
      <c r="M266" s="49" t="s">
        <v>101</v>
      </c>
      <c r="N266" s="49" t="s">
        <v>101</v>
      </c>
      <c r="O266" s="47" cm="1">
        <f t="array" ref="O266">IF($I$2="Премиум проживание",
INDEX(GRID!$CN$4:$DQ$14,MATCH(O$7,GRID!$A$4:$A$14,0),MATCH(1,($U$2=GRID!$CN$1:$DQ$1)*(КАЛЕНДАРЬ!$AG19=GRID!$CN$3:$DQ$3), 0)),
ROUNDUP(INDEX(GRID!$CN$4:$DQ$14,MATCH(O$7,GRID!$A$4:$A$14,0),MATCH(1,($U$2=GRID!$CN$1:$DQ$1)*(КАЛЕНДАРЬ!$AG19=GRID!$CN$3:$DQ$3),0))*(1-GRID!$B$69),0))</f>
        <v>23700</v>
      </c>
      <c r="P266" s="48" cm="1">
        <f t="array" ref="P266">IF($I$2="Премиум проживание",
INDEX(GRID!$CN$17:$DQ$27,MATCH(O$7,GRID!$A$17:$A$27,0),MATCH(1,($U$2=GRID!$CN$1:$DQ$1)*(КАЛЕНДАРЬ!$AG19=GRID!$CN$3:$DQ$3), 0)),
ROUNDUP(INDEX(GRID!$CN$17:$DQ$27,MATCH(O$7,GRID!$A$17:$A$27,0),MATCH(1,($U$2=GRID!$CN$1:$DQ$1)*(КАЛЕНДАРЬ!$AG19=GRID!$CN$3:$DQ$3), 0))*(1-GRID!$B$69),0))</f>
        <v>25700</v>
      </c>
      <c r="Q266" s="47" cm="1">
        <f t="array" ref="Q266">IF($I$2="Премиум проживание",
INDEX(GRID!$CN$4:$DQ$14,MATCH(Q$249,GRID!$A$4:$A$14,0),MATCH(1,($U$2=GRID!$CN$1:$DQ$1)*(КАЛЕНДАРЬ!$AG19=GRID!$CN$3:$DQ$3), 0)),
ROUNDUP(INDEX(GRID!$CN$4:$DQ$14,MATCH(Q$249,GRID!$A$4:$A$14,0),MATCH(1,($U$2=GRID!$CN$1:$DQ$1)*(КАЛЕНДАРЬ!$AG19=GRID!$CN$3:$DQ$3),0))*(1-GRID!$B$69),0))</f>
        <v>25000</v>
      </c>
      <c r="R266" s="48" cm="1">
        <f t="array" ref="R266">IF($I$2="Премиум проживание",
INDEX(GRID!$CN$17:$DQ$27,MATCH(Q$249,GRID!$A$17:$A$27,0),MATCH(1,($U$2=GRID!$CN$1:$DQ$1)*(КАЛЕНДАРЬ!$AG19=GRID!$CN$3:$DQ$3), 0)),
ROUNDUP(INDEX(GRID!$CN$17:$DQ$27,MATCH(Q$249,GRID!$A$17:$A$27,0),MATCH(1,($U$2=GRID!$CN$1:$DQ$1)*(КАЛЕНДАРЬ!$AG19=GRID!$CN$3:$DQ$3), 0))*(1-GRID!$B$69),0))</f>
        <v>27000</v>
      </c>
      <c r="S266" s="47" cm="1">
        <f t="array" ref="S266">IF($I$2="Премиум проживание",
INDEX(GRID!$CN$4:$DQ$14,MATCH(S$7,GRID!$A$4:$A$14,0),MATCH(1,($U$2=GRID!$CN$1:$DQ$1)*(КАЛЕНДАРЬ!$AG19=GRID!$CN$3:$DQ$3), 0)),
ROUNDUP(INDEX(GRID!$CN$4:$DQ$14,MATCH(S$7,GRID!$A$4:$A$14,0),MATCH(1,($U$2=GRID!$CN$1:$DQ$1)*(КАЛЕНДАРЬ!$AG19=GRID!$CN$3:$DQ$3),0))*(1-GRID!$B$69),0))</f>
        <v>26500</v>
      </c>
      <c r="T266" s="48" cm="1">
        <f t="array" ref="T266">IF($I$2="Премиум проживание",
INDEX(GRID!$CN$17:$DQ$27,MATCH(S$7,GRID!$A$17:$A$27,0),MATCH(1,($U$2=GRID!$CN$1:$DQ$1)*(КАЛЕНДАРЬ!$AG19=GRID!$CN$3:$DQ$3), 0)),
ROUNDUP(INDEX(GRID!$CN$17:$DQ$27,MATCH(S$7,GRID!$A$17:$A$27,0),MATCH(1,($U$2=GRID!$CN$1:$DQ$1)*(КАЛЕНДАРЬ!$AG19=GRID!$CN$3:$DQ$3), 0))*(1-GRID!$B$69),0))</f>
        <v>28500</v>
      </c>
      <c r="U266" s="47" cm="1">
        <f t="array" ref="U266">IF($I$2="Премиум проживание",
INDEX(GRID!$CN$4:$DQ$14,MATCH(U$7,GRID!$A$4:$A$14,0),MATCH(1,($U$2=GRID!$CN$1:$DQ$1)*(КАЛЕНДАРЬ!$AG19=GRID!$CN$3:$DQ$3), 0)),
ROUNDUP(INDEX(GRID!$CN$4:$DQ$14,MATCH(U$7,GRID!$A$4:$A$14,0),MATCH(1,($U$2=GRID!$CN$1:$DQ$1)*(КАЛЕНДАРЬ!$AG19=GRID!$CN$3:$DQ$3),0))*(1-GRID!$B$69),0))</f>
        <v>30000</v>
      </c>
      <c r="V266" s="48" cm="1">
        <f t="array" ref="V266">IF($I$2="Премиум проживание",
INDEX(GRID!$CN$17:$DQ$27,MATCH(U$7,GRID!$A$17:$A$27,0),MATCH(1,($U$2=GRID!$CN$1:$DQ$1)*(КАЛЕНДАРЬ!$AG19=GRID!$CN$3:$DQ$3), 0)),
ROUNDUP(INDEX(GRID!$CN$17:$DQ$27,MATCH(U$7,GRID!$A$17:$A$27,0),MATCH(1,($U$2=GRID!$CN$1:$DQ$1)*(КАЛЕНДАРЬ!$AG19=GRID!$CN$3:$DQ$3), 0))*(1-GRID!$B$69),0))</f>
        <v>32000</v>
      </c>
      <c r="W266" s="49" t="s">
        <v>101</v>
      </c>
      <c r="X266" s="49" t="s">
        <v>101</v>
      </c>
    </row>
    <row r="267" spans="1:24" hidden="1" x14ac:dyDescent="0.2">
      <c r="A267" s="117" t="s">
        <v>43</v>
      </c>
      <c r="B267" s="117">
        <v>17</v>
      </c>
      <c r="C267" s="49" t="s">
        <v>101</v>
      </c>
      <c r="D267" s="49" t="s">
        <v>101</v>
      </c>
      <c r="E267" s="49" t="s">
        <v>101</v>
      </c>
      <c r="F267" s="49" t="s">
        <v>101</v>
      </c>
      <c r="G267" s="49" t="s">
        <v>101</v>
      </c>
      <c r="H267" s="49" t="s">
        <v>101</v>
      </c>
      <c r="I267" s="49" t="s">
        <v>101</v>
      </c>
      <c r="J267" s="49" t="s">
        <v>101</v>
      </c>
      <c r="K267" s="49" t="s">
        <v>101</v>
      </c>
      <c r="L267" s="49" t="s">
        <v>101</v>
      </c>
      <c r="M267" s="49" t="s">
        <v>101</v>
      </c>
      <c r="N267" s="49" t="s">
        <v>101</v>
      </c>
      <c r="O267" s="47" cm="1">
        <f t="array" ref="O267">IF($I$2="Премиум проживание",
INDEX(GRID!$CN$4:$DQ$14,MATCH(O$7,GRID!$A$4:$A$14,0),MATCH(1,($U$2=GRID!$CN$1:$DQ$1)*(КАЛЕНДАРЬ!$AG20=GRID!$CN$3:$DQ$3), 0)),
ROUNDUP(INDEX(GRID!$CN$4:$DQ$14,MATCH(O$7,GRID!$A$4:$A$14,0),MATCH(1,($U$2=GRID!$CN$1:$DQ$1)*(КАЛЕНДАРЬ!$AG20=GRID!$CN$3:$DQ$3),0))*(1-GRID!$B$69),0))</f>
        <v>23700</v>
      </c>
      <c r="P267" s="48" cm="1">
        <f t="array" ref="P267">IF($I$2="Премиум проживание",
INDEX(GRID!$CN$17:$DQ$27,MATCH(O$7,GRID!$A$17:$A$27,0),MATCH(1,($U$2=GRID!$CN$1:$DQ$1)*(КАЛЕНДАРЬ!$AG20=GRID!$CN$3:$DQ$3), 0)),
ROUNDUP(INDEX(GRID!$CN$17:$DQ$27,MATCH(O$7,GRID!$A$17:$A$27,0),MATCH(1,($U$2=GRID!$CN$1:$DQ$1)*(КАЛЕНДАРЬ!$AG20=GRID!$CN$3:$DQ$3), 0))*(1-GRID!$B$69),0))</f>
        <v>25700</v>
      </c>
      <c r="Q267" s="47" cm="1">
        <f t="array" ref="Q267">IF($I$2="Премиум проживание",
INDEX(GRID!$CN$4:$DQ$14,MATCH(Q$249,GRID!$A$4:$A$14,0),MATCH(1,($U$2=GRID!$CN$1:$DQ$1)*(КАЛЕНДАРЬ!$AG20=GRID!$CN$3:$DQ$3), 0)),
ROUNDUP(INDEX(GRID!$CN$4:$DQ$14,MATCH(Q$249,GRID!$A$4:$A$14,0),MATCH(1,($U$2=GRID!$CN$1:$DQ$1)*(КАЛЕНДАРЬ!$AG20=GRID!$CN$3:$DQ$3),0))*(1-GRID!$B$69),0))</f>
        <v>25000</v>
      </c>
      <c r="R267" s="48" cm="1">
        <f t="array" ref="R267">IF($I$2="Премиум проживание",
INDEX(GRID!$CN$17:$DQ$27,MATCH(Q$249,GRID!$A$17:$A$27,0),MATCH(1,($U$2=GRID!$CN$1:$DQ$1)*(КАЛЕНДАРЬ!$AG20=GRID!$CN$3:$DQ$3), 0)),
ROUNDUP(INDEX(GRID!$CN$17:$DQ$27,MATCH(Q$249,GRID!$A$17:$A$27,0),MATCH(1,($U$2=GRID!$CN$1:$DQ$1)*(КАЛЕНДАРЬ!$AG20=GRID!$CN$3:$DQ$3), 0))*(1-GRID!$B$69),0))</f>
        <v>27000</v>
      </c>
      <c r="S267" s="47" cm="1">
        <f t="array" ref="S267">IF($I$2="Премиум проживание",
INDEX(GRID!$CN$4:$DQ$14,MATCH(S$7,GRID!$A$4:$A$14,0),MATCH(1,($U$2=GRID!$CN$1:$DQ$1)*(КАЛЕНДАРЬ!$AG20=GRID!$CN$3:$DQ$3), 0)),
ROUNDUP(INDEX(GRID!$CN$4:$DQ$14,MATCH(S$7,GRID!$A$4:$A$14,0),MATCH(1,($U$2=GRID!$CN$1:$DQ$1)*(КАЛЕНДАРЬ!$AG20=GRID!$CN$3:$DQ$3),0))*(1-GRID!$B$69),0))</f>
        <v>26500</v>
      </c>
      <c r="T267" s="48" cm="1">
        <f t="array" ref="T267">IF($I$2="Премиум проживание",
INDEX(GRID!$CN$17:$DQ$27,MATCH(S$7,GRID!$A$17:$A$27,0),MATCH(1,($U$2=GRID!$CN$1:$DQ$1)*(КАЛЕНДАРЬ!$AG20=GRID!$CN$3:$DQ$3), 0)),
ROUNDUP(INDEX(GRID!$CN$17:$DQ$27,MATCH(S$7,GRID!$A$17:$A$27,0),MATCH(1,($U$2=GRID!$CN$1:$DQ$1)*(КАЛЕНДАРЬ!$AG20=GRID!$CN$3:$DQ$3), 0))*(1-GRID!$B$69),0))</f>
        <v>28500</v>
      </c>
      <c r="U267" s="47" cm="1">
        <f t="array" ref="U267">IF($I$2="Премиум проживание",
INDEX(GRID!$CN$4:$DQ$14,MATCH(U$7,GRID!$A$4:$A$14,0),MATCH(1,($U$2=GRID!$CN$1:$DQ$1)*(КАЛЕНДАРЬ!$AG20=GRID!$CN$3:$DQ$3), 0)),
ROUNDUP(INDEX(GRID!$CN$4:$DQ$14,MATCH(U$7,GRID!$A$4:$A$14,0),MATCH(1,($U$2=GRID!$CN$1:$DQ$1)*(КАЛЕНДАРЬ!$AG20=GRID!$CN$3:$DQ$3),0))*(1-GRID!$B$69),0))</f>
        <v>30000</v>
      </c>
      <c r="V267" s="48" cm="1">
        <f t="array" ref="V267">IF($I$2="Премиум проживание",
INDEX(GRID!$CN$17:$DQ$27,MATCH(U$7,GRID!$A$17:$A$27,0),MATCH(1,($U$2=GRID!$CN$1:$DQ$1)*(КАЛЕНДАРЬ!$AG20=GRID!$CN$3:$DQ$3), 0)),
ROUNDUP(INDEX(GRID!$CN$17:$DQ$27,MATCH(U$7,GRID!$A$17:$A$27,0),MATCH(1,($U$2=GRID!$CN$1:$DQ$1)*(КАЛЕНДАРЬ!$AG20=GRID!$CN$3:$DQ$3), 0))*(1-GRID!$B$69),0))</f>
        <v>32000</v>
      </c>
      <c r="W267" s="49" t="s">
        <v>101</v>
      </c>
      <c r="X267" s="49" t="s">
        <v>101</v>
      </c>
    </row>
    <row r="268" spans="1:24" hidden="1" x14ac:dyDescent="0.2">
      <c r="A268" s="117" t="s">
        <v>44</v>
      </c>
      <c r="B268" s="117">
        <v>18</v>
      </c>
      <c r="C268" s="49" t="s">
        <v>101</v>
      </c>
      <c r="D268" s="49" t="s">
        <v>101</v>
      </c>
      <c r="E268" s="49" t="s">
        <v>101</v>
      </c>
      <c r="F268" s="49" t="s">
        <v>101</v>
      </c>
      <c r="G268" s="49" t="s">
        <v>101</v>
      </c>
      <c r="H268" s="49" t="s">
        <v>101</v>
      </c>
      <c r="I268" s="49" t="s">
        <v>101</v>
      </c>
      <c r="J268" s="49" t="s">
        <v>101</v>
      </c>
      <c r="K268" s="49" t="s">
        <v>101</v>
      </c>
      <c r="L268" s="49" t="s">
        <v>101</v>
      </c>
      <c r="M268" s="49" t="s">
        <v>101</v>
      </c>
      <c r="N268" s="49" t="s">
        <v>101</v>
      </c>
      <c r="O268" s="47" cm="1">
        <f t="array" ref="O268">IF($I$2="Премиум проживание",
INDEX(GRID!$CN$4:$DQ$14,MATCH(O$7,GRID!$A$4:$A$14,0),MATCH(1,($U$2=GRID!$CN$1:$DQ$1)*(КАЛЕНДАРЬ!$AG21=GRID!$CN$3:$DQ$3), 0)),
ROUNDUP(INDEX(GRID!$CN$4:$DQ$14,MATCH(O$7,GRID!$A$4:$A$14,0),MATCH(1,($U$2=GRID!$CN$1:$DQ$1)*(КАЛЕНДАРЬ!$AG21=GRID!$CN$3:$DQ$3),0))*(1-GRID!$B$69),0))</f>
        <v>23700</v>
      </c>
      <c r="P268" s="48" cm="1">
        <f t="array" ref="P268">IF($I$2="Премиум проживание",
INDEX(GRID!$CN$17:$DQ$27,MATCH(O$7,GRID!$A$17:$A$27,0),MATCH(1,($U$2=GRID!$CN$1:$DQ$1)*(КАЛЕНДАРЬ!$AG21=GRID!$CN$3:$DQ$3), 0)),
ROUNDUP(INDEX(GRID!$CN$17:$DQ$27,MATCH(O$7,GRID!$A$17:$A$27,0),MATCH(1,($U$2=GRID!$CN$1:$DQ$1)*(КАЛЕНДАРЬ!$AG21=GRID!$CN$3:$DQ$3), 0))*(1-GRID!$B$69),0))</f>
        <v>25700</v>
      </c>
      <c r="Q268" s="47" cm="1">
        <f t="array" ref="Q268">IF($I$2="Премиум проживание",
INDEX(GRID!$CN$4:$DQ$14,MATCH(Q$249,GRID!$A$4:$A$14,0),MATCH(1,($U$2=GRID!$CN$1:$DQ$1)*(КАЛЕНДАРЬ!$AG21=GRID!$CN$3:$DQ$3), 0)),
ROUNDUP(INDEX(GRID!$CN$4:$DQ$14,MATCH(Q$249,GRID!$A$4:$A$14,0),MATCH(1,($U$2=GRID!$CN$1:$DQ$1)*(КАЛЕНДАРЬ!$AG21=GRID!$CN$3:$DQ$3),0))*(1-GRID!$B$69),0))</f>
        <v>25000</v>
      </c>
      <c r="R268" s="48" cm="1">
        <f t="array" ref="R268">IF($I$2="Премиум проживание",
INDEX(GRID!$CN$17:$DQ$27,MATCH(Q$249,GRID!$A$17:$A$27,0),MATCH(1,($U$2=GRID!$CN$1:$DQ$1)*(КАЛЕНДАРЬ!$AG21=GRID!$CN$3:$DQ$3), 0)),
ROUNDUP(INDEX(GRID!$CN$17:$DQ$27,MATCH(Q$249,GRID!$A$17:$A$27,0),MATCH(1,($U$2=GRID!$CN$1:$DQ$1)*(КАЛЕНДАРЬ!$AG21=GRID!$CN$3:$DQ$3), 0))*(1-GRID!$B$69),0))</f>
        <v>27000</v>
      </c>
      <c r="S268" s="47" cm="1">
        <f t="array" ref="S268">IF($I$2="Премиум проживание",
INDEX(GRID!$CN$4:$DQ$14,MATCH(S$7,GRID!$A$4:$A$14,0),MATCH(1,($U$2=GRID!$CN$1:$DQ$1)*(КАЛЕНДАРЬ!$AG21=GRID!$CN$3:$DQ$3), 0)),
ROUNDUP(INDEX(GRID!$CN$4:$DQ$14,MATCH(S$7,GRID!$A$4:$A$14,0),MATCH(1,($U$2=GRID!$CN$1:$DQ$1)*(КАЛЕНДАРЬ!$AG21=GRID!$CN$3:$DQ$3),0))*(1-GRID!$B$69),0))</f>
        <v>26500</v>
      </c>
      <c r="T268" s="48" cm="1">
        <f t="array" ref="T268">IF($I$2="Премиум проживание",
INDEX(GRID!$CN$17:$DQ$27,MATCH(S$7,GRID!$A$17:$A$27,0),MATCH(1,($U$2=GRID!$CN$1:$DQ$1)*(КАЛЕНДАРЬ!$AG21=GRID!$CN$3:$DQ$3), 0)),
ROUNDUP(INDEX(GRID!$CN$17:$DQ$27,MATCH(S$7,GRID!$A$17:$A$27,0),MATCH(1,($U$2=GRID!$CN$1:$DQ$1)*(КАЛЕНДАРЬ!$AG21=GRID!$CN$3:$DQ$3), 0))*(1-GRID!$B$69),0))</f>
        <v>28500</v>
      </c>
      <c r="U268" s="47" cm="1">
        <f t="array" ref="U268">IF($I$2="Премиум проживание",
INDEX(GRID!$CN$4:$DQ$14,MATCH(U$7,GRID!$A$4:$A$14,0),MATCH(1,($U$2=GRID!$CN$1:$DQ$1)*(КАЛЕНДАРЬ!$AG21=GRID!$CN$3:$DQ$3), 0)),
ROUNDUP(INDEX(GRID!$CN$4:$DQ$14,MATCH(U$7,GRID!$A$4:$A$14,0),MATCH(1,($U$2=GRID!$CN$1:$DQ$1)*(КАЛЕНДАРЬ!$AG21=GRID!$CN$3:$DQ$3),0))*(1-GRID!$B$69),0))</f>
        <v>30000</v>
      </c>
      <c r="V268" s="48" cm="1">
        <f t="array" ref="V268">IF($I$2="Премиум проживание",
INDEX(GRID!$CN$17:$DQ$27,MATCH(U$7,GRID!$A$17:$A$27,0),MATCH(1,($U$2=GRID!$CN$1:$DQ$1)*(КАЛЕНДАРЬ!$AG21=GRID!$CN$3:$DQ$3), 0)),
ROUNDUP(INDEX(GRID!$CN$17:$DQ$27,MATCH(U$7,GRID!$A$17:$A$27,0),MATCH(1,($U$2=GRID!$CN$1:$DQ$1)*(КАЛЕНДАРЬ!$AG21=GRID!$CN$3:$DQ$3), 0))*(1-GRID!$B$69),0))</f>
        <v>32000</v>
      </c>
      <c r="W268" s="49" t="s">
        <v>101</v>
      </c>
      <c r="X268" s="49" t="s">
        <v>101</v>
      </c>
    </row>
    <row r="269" spans="1:24" hidden="1" x14ac:dyDescent="0.2">
      <c r="A269" s="117" t="s">
        <v>45</v>
      </c>
      <c r="B269" s="117">
        <v>19</v>
      </c>
      <c r="C269" s="49" t="s">
        <v>101</v>
      </c>
      <c r="D269" s="49" t="s">
        <v>101</v>
      </c>
      <c r="E269" s="49" t="s">
        <v>101</v>
      </c>
      <c r="F269" s="49" t="s">
        <v>101</v>
      </c>
      <c r="G269" s="49" t="s">
        <v>101</v>
      </c>
      <c r="H269" s="49" t="s">
        <v>101</v>
      </c>
      <c r="I269" s="49" t="s">
        <v>101</v>
      </c>
      <c r="J269" s="49" t="s">
        <v>101</v>
      </c>
      <c r="K269" s="49" t="s">
        <v>101</v>
      </c>
      <c r="L269" s="49" t="s">
        <v>101</v>
      </c>
      <c r="M269" s="49" t="s">
        <v>101</v>
      </c>
      <c r="N269" s="49" t="s">
        <v>101</v>
      </c>
      <c r="O269" s="47" cm="1">
        <f t="array" ref="O269">IF($I$2="Премиум проживание",
INDEX(GRID!$CN$4:$DQ$14,MATCH(O$7,GRID!$A$4:$A$14,0),MATCH(1,($U$2=GRID!$CN$1:$DQ$1)*(КАЛЕНДАРЬ!$AG22=GRID!$CN$3:$DQ$3), 0)),
ROUNDUP(INDEX(GRID!$CN$4:$DQ$14,MATCH(O$7,GRID!$A$4:$A$14,0),MATCH(1,($U$2=GRID!$CN$1:$DQ$1)*(КАЛЕНДАРЬ!$AG22=GRID!$CN$3:$DQ$3),0))*(1-GRID!$B$69),0))</f>
        <v>23700</v>
      </c>
      <c r="P269" s="48" cm="1">
        <f t="array" ref="P269">IF($I$2="Премиум проживание",
INDEX(GRID!$CN$17:$DQ$27,MATCH(O$7,GRID!$A$17:$A$27,0),MATCH(1,($U$2=GRID!$CN$1:$DQ$1)*(КАЛЕНДАРЬ!$AG22=GRID!$CN$3:$DQ$3), 0)),
ROUNDUP(INDEX(GRID!$CN$17:$DQ$27,MATCH(O$7,GRID!$A$17:$A$27,0),MATCH(1,($U$2=GRID!$CN$1:$DQ$1)*(КАЛЕНДАРЬ!$AG22=GRID!$CN$3:$DQ$3), 0))*(1-GRID!$B$69),0))</f>
        <v>25700</v>
      </c>
      <c r="Q269" s="47" cm="1">
        <f t="array" ref="Q269">IF($I$2="Премиум проживание",
INDEX(GRID!$CN$4:$DQ$14,MATCH(Q$249,GRID!$A$4:$A$14,0),MATCH(1,($U$2=GRID!$CN$1:$DQ$1)*(КАЛЕНДАРЬ!$AG22=GRID!$CN$3:$DQ$3), 0)),
ROUNDUP(INDEX(GRID!$CN$4:$DQ$14,MATCH(Q$249,GRID!$A$4:$A$14,0),MATCH(1,($U$2=GRID!$CN$1:$DQ$1)*(КАЛЕНДАРЬ!$AG22=GRID!$CN$3:$DQ$3),0))*(1-GRID!$B$69),0))</f>
        <v>25000</v>
      </c>
      <c r="R269" s="48" cm="1">
        <f t="array" ref="R269">IF($I$2="Премиум проживание",
INDEX(GRID!$CN$17:$DQ$27,MATCH(Q$249,GRID!$A$17:$A$27,0),MATCH(1,($U$2=GRID!$CN$1:$DQ$1)*(КАЛЕНДАРЬ!$AG22=GRID!$CN$3:$DQ$3), 0)),
ROUNDUP(INDEX(GRID!$CN$17:$DQ$27,MATCH(Q$249,GRID!$A$17:$A$27,0),MATCH(1,($U$2=GRID!$CN$1:$DQ$1)*(КАЛЕНДАРЬ!$AG22=GRID!$CN$3:$DQ$3), 0))*(1-GRID!$B$69),0))</f>
        <v>27000</v>
      </c>
      <c r="S269" s="47" cm="1">
        <f t="array" ref="S269">IF($I$2="Премиум проживание",
INDEX(GRID!$CN$4:$DQ$14,MATCH(S$7,GRID!$A$4:$A$14,0),MATCH(1,($U$2=GRID!$CN$1:$DQ$1)*(КАЛЕНДАРЬ!$AG22=GRID!$CN$3:$DQ$3), 0)),
ROUNDUP(INDEX(GRID!$CN$4:$DQ$14,MATCH(S$7,GRID!$A$4:$A$14,0),MATCH(1,($U$2=GRID!$CN$1:$DQ$1)*(КАЛЕНДАРЬ!$AG22=GRID!$CN$3:$DQ$3),0))*(1-GRID!$B$69),0))</f>
        <v>26500</v>
      </c>
      <c r="T269" s="48" cm="1">
        <f t="array" ref="T269">IF($I$2="Премиум проживание",
INDEX(GRID!$CN$17:$DQ$27,MATCH(S$7,GRID!$A$17:$A$27,0),MATCH(1,($U$2=GRID!$CN$1:$DQ$1)*(КАЛЕНДАРЬ!$AG22=GRID!$CN$3:$DQ$3), 0)),
ROUNDUP(INDEX(GRID!$CN$17:$DQ$27,MATCH(S$7,GRID!$A$17:$A$27,0),MATCH(1,($U$2=GRID!$CN$1:$DQ$1)*(КАЛЕНДАРЬ!$AG22=GRID!$CN$3:$DQ$3), 0))*(1-GRID!$B$69),0))</f>
        <v>28500</v>
      </c>
      <c r="U269" s="47" cm="1">
        <f t="array" ref="U269">IF($I$2="Премиум проживание",
INDEX(GRID!$CN$4:$DQ$14,MATCH(U$7,GRID!$A$4:$A$14,0),MATCH(1,($U$2=GRID!$CN$1:$DQ$1)*(КАЛЕНДАРЬ!$AG22=GRID!$CN$3:$DQ$3), 0)),
ROUNDUP(INDEX(GRID!$CN$4:$DQ$14,MATCH(U$7,GRID!$A$4:$A$14,0),MATCH(1,($U$2=GRID!$CN$1:$DQ$1)*(КАЛЕНДАРЬ!$AG22=GRID!$CN$3:$DQ$3),0))*(1-GRID!$B$69),0))</f>
        <v>30000</v>
      </c>
      <c r="V269" s="48" cm="1">
        <f t="array" ref="V269">IF($I$2="Премиум проживание",
INDEX(GRID!$CN$17:$DQ$27,MATCH(U$7,GRID!$A$17:$A$27,0),MATCH(1,($U$2=GRID!$CN$1:$DQ$1)*(КАЛЕНДАРЬ!$AG22=GRID!$CN$3:$DQ$3), 0)),
ROUNDUP(INDEX(GRID!$CN$17:$DQ$27,MATCH(U$7,GRID!$A$17:$A$27,0),MATCH(1,($U$2=GRID!$CN$1:$DQ$1)*(КАЛЕНДАРЬ!$AG22=GRID!$CN$3:$DQ$3), 0))*(1-GRID!$B$69),0))</f>
        <v>32000</v>
      </c>
      <c r="W269" s="49" t="s">
        <v>101</v>
      </c>
      <c r="X269" s="49" t="s">
        <v>101</v>
      </c>
    </row>
    <row r="270" spans="1:24" hidden="1" x14ac:dyDescent="0.2">
      <c r="A270" s="117" t="s">
        <v>46</v>
      </c>
      <c r="B270" s="117">
        <v>20</v>
      </c>
      <c r="C270" s="49" t="s">
        <v>101</v>
      </c>
      <c r="D270" s="49" t="s">
        <v>101</v>
      </c>
      <c r="E270" s="49" t="s">
        <v>101</v>
      </c>
      <c r="F270" s="49" t="s">
        <v>101</v>
      </c>
      <c r="G270" s="49" t="s">
        <v>101</v>
      </c>
      <c r="H270" s="49" t="s">
        <v>101</v>
      </c>
      <c r="I270" s="49" t="s">
        <v>101</v>
      </c>
      <c r="J270" s="49" t="s">
        <v>101</v>
      </c>
      <c r="K270" s="49" t="s">
        <v>101</v>
      </c>
      <c r="L270" s="49" t="s">
        <v>101</v>
      </c>
      <c r="M270" s="49" t="s">
        <v>101</v>
      </c>
      <c r="N270" s="49" t="s">
        <v>101</v>
      </c>
      <c r="O270" s="47" cm="1">
        <f t="array" ref="O270">IF($I$2="Премиум проживание",
INDEX(GRID!$CN$4:$DQ$14,MATCH(O$7,GRID!$A$4:$A$14,0),MATCH(1,($U$2=GRID!$CN$1:$DQ$1)*(КАЛЕНДАРЬ!$AG23=GRID!$CN$3:$DQ$3), 0)),
ROUNDUP(INDEX(GRID!$CN$4:$DQ$14,MATCH(O$7,GRID!$A$4:$A$14,0),MATCH(1,($U$2=GRID!$CN$1:$DQ$1)*(КАЛЕНДАРЬ!$AG23=GRID!$CN$3:$DQ$3),0))*(1-GRID!$B$69),0))</f>
        <v>23700</v>
      </c>
      <c r="P270" s="48" cm="1">
        <f t="array" ref="P270">IF($I$2="Премиум проживание",
INDEX(GRID!$CN$17:$DQ$27,MATCH(O$7,GRID!$A$17:$A$27,0),MATCH(1,($U$2=GRID!$CN$1:$DQ$1)*(КАЛЕНДАРЬ!$AG23=GRID!$CN$3:$DQ$3), 0)),
ROUNDUP(INDEX(GRID!$CN$17:$DQ$27,MATCH(O$7,GRID!$A$17:$A$27,0),MATCH(1,($U$2=GRID!$CN$1:$DQ$1)*(КАЛЕНДАРЬ!$AG23=GRID!$CN$3:$DQ$3), 0))*(1-GRID!$B$69),0))</f>
        <v>25700</v>
      </c>
      <c r="Q270" s="47" cm="1">
        <f t="array" ref="Q270">IF($I$2="Премиум проживание",
INDEX(GRID!$CN$4:$DQ$14,MATCH(Q$249,GRID!$A$4:$A$14,0),MATCH(1,($U$2=GRID!$CN$1:$DQ$1)*(КАЛЕНДАРЬ!$AG23=GRID!$CN$3:$DQ$3), 0)),
ROUNDUP(INDEX(GRID!$CN$4:$DQ$14,MATCH(Q$249,GRID!$A$4:$A$14,0),MATCH(1,($U$2=GRID!$CN$1:$DQ$1)*(КАЛЕНДАРЬ!$AG23=GRID!$CN$3:$DQ$3),0))*(1-GRID!$B$69),0))</f>
        <v>25000</v>
      </c>
      <c r="R270" s="48" cm="1">
        <f t="array" ref="R270">IF($I$2="Премиум проживание",
INDEX(GRID!$CN$17:$DQ$27,MATCH(Q$249,GRID!$A$17:$A$27,0),MATCH(1,($U$2=GRID!$CN$1:$DQ$1)*(КАЛЕНДАРЬ!$AG23=GRID!$CN$3:$DQ$3), 0)),
ROUNDUP(INDEX(GRID!$CN$17:$DQ$27,MATCH(Q$249,GRID!$A$17:$A$27,0),MATCH(1,($U$2=GRID!$CN$1:$DQ$1)*(КАЛЕНДАРЬ!$AG23=GRID!$CN$3:$DQ$3), 0))*(1-GRID!$B$69),0))</f>
        <v>27000</v>
      </c>
      <c r="S270" s="47" cm="1">
        <f t="array" ref="S270">IF($I$2="Премиум проживание",
INDEX(GRID!$CN$4:$DQ$14,MATCH(S$7,GRID!$A$4:$A$14,0),MATCH(1,($U$2=GRID!$CN$1:$DQ$1)*(КАЛЕНДАРЬ!$AG23=GRID!$CN$3:$DQ$3), 0)),
ROUNDUP(INDEX(GRID!$CN$4:$DQ$14,MATCH(S$7,GRID!$A$4:$A$14,0),MATCH(1,($U$2=GRID!$CN$1:$DQ$1)*(КАЛЕНДАРЬ!$AG23=GRID!$CN$3:$DQ$3),0))*(1-GRID!$B$69),0))</f>
        <v>26500</v>
      </c>
      <c r="T270" s="48" cm="1">
        <f t="array" ref="T270">IF($I$2="Премиум проживание",
INDEX(GRID!$CN$17:$DQ$27,MATCH(S$7,GRID!$A$17:$A$27,0),MATCH(1,($U$2=GRID!$CN$1:$DQ$1)*(КАЛЕНДАРЬ!$AG23=GRID!$CN$3:$DQ$3), 0)),
ROUNDUP(INDEX(GRID!$CN$17:$DQ$27,MATCH(S$7,GRID!$A$17:$A$27,0),MATCH(1,($U$2=GRID!$CN$1:$DQ$1)*(КАЛЕНДАРЬ!$AG23=GRID!$CN$3:$DQ$3), 0))*(1-GRID!$B$69),0))</f>
        <v>28500</v>
      </c>
      <c r="U270" s="47" cm="1">
        <f t="array" ref="U270">IF($I$2="Премиум проживание",
INDEX(GRID!$CN$4:$DQ$14,MATCH(U$7,GRID!$A$4:$A$14,0),MATCH(1,($U$2=GRID!$CN$1:$DQ$1)*(КАЛЕНДАРЬ!$AG23=GRID!$CN$3:$DQ$3), 0)),
ROUNDUP(INDEX(GRID!$CN$4:$DQ$14,MATCH(U$7,GRID!$A$4:$A$14,0),MATCH(1,($U$2=GRID!$CN$1:$DQ$1)*(КАЛЕНДАРЬ!$AG23=GRID!$CN$3:$DQ$3),0))*(1-GRID!$B$69),0))</f>
        <v>30000</v>
      </c>
      <c r="V270" s="48" cm="1">
        <f t="array" ref="V270">IF($I$2="Премиум проживание",
INDEX(GRID!$CN$17:$DQ$27,MATCH(U$7,GRID!$A$17:$A$27,0),MATCH(1,($U$2=GRID!$CN$1:$DQ$1)*(КАЛЕНДАРЬ!$AG23=GRID!$CN$3:$DQ$3), 0)),
ROUNDUP(INDEX(GRID!$CN$17:$DQ$27,MATCH(U$7,GRID!$A$17:$A$27,0),MATCH(1,($U$2=GRID!$CN$1:$DQ$1)*(КАЛЕНДАРЬ!$AG23=GRID!$CN$3:$DQ$3), 0))*(1-GRID!$B$69),0))</f>
        <v>32000</v>
      </c>
      <c r="W270" s="49" t="s">
        <v>101</v>
      </c>
      <c r="X270" s="49" t="s">
        <v>101</v>
      </c>
    </row>
    <row r="271" spans="1:24" hidden="1" x14ac:dyDescent="0.2">
      <c r="A271" s="117" t="s">
        <v>47</v>
      </c>
      <c r="B271" s="117">
        <v>21</v>
      </c>
      <c r="C271" s="49" t="s">
        <v>101</v>
      </c>
      <c r="D271" s="49" t="s">
        <v>101</v>
      </c>
      <c r="E271" s="49" t="s">
        <v>101</v>
      </c>
      <c r="F271" s="49" t="s">
        <v>101</v>
      </c>
      <c r="G271" s="49" t="s">
        <v>101</v>
      </c>
      <c r="H271" s="49" t="s">
        <v>101</v>
      </c>
      <c r="I271" s="49" t="s">
        <v>101</v>
      </c>
      <c r="J271" s="49" t="s">
        <v>101</v>
      </c>
      <c r="K271" s="49" t="s">
        <v>101</v>
      </c>
      <c r="L271" s="49" t="s">
        <v>101</v>
      </c>
      <c r="M271" s="49" t="s">
        <v>101</v>
      </c>
      <c r="N271" s="49" t="s">
        <v>101</v>
      </c>
      <c r="O271" s="47" cm="1">
        <f t="array" ref="O271">IF($I$2="Премиум проживание",
INDEX(GRID!$CN$4:$DQ$14,MATCH(O$7,GRID!$A$4:$A$14,0),MATCH(1,($U$2=GRID!$CN$1:$DQ$1)*(КАЛЕНДАРЬ!$AG24=GRID!$CN$3:$DQ$3), 0)),
ROUNDUP(INDEX(GRID!$CN$4:$DQ$14,MATCH(O$7,GRID!$A$4:$A$14,0),MATCH(1,($U$2=GRID!$CN$1:$DQ$1)*(КАЛЕНДАРЬ!$AG24=GRID!$CN$3:$DQ$3),0))*(1-GRID!$B$69),0))</f>
        <v>25900</v>
      </c>
      <c r="P271" s="48" cm="1">
        <f t="array" ref="P271">IF($I$2="Премиум проживание",
INDEX(GRID!$CN$17:$DQ$27,MATCH(O$7,GRID!$A$17:$A$27,0),MATCH(1,($U$2=GRID!$CN$1:$DQ$1)*(КАЛЕНДАРЬ!$AG24=GRID!$CN$3:$DQ$3), 0)),
ROUNDUP(INDEX(GRID!$CN$17:$DQ$27,MATCH(O$7,GRID!$A$17:$A$27,0),MATCH(1,($U$2=GRID!$CN$1:$DQ$1)*(КАЛЕНДАРЬ!$AG24=GRID!$CN$3:$DQ$3), 0))*(1-GRID!$B$69),0))</f>
        <v>27900</v>
      </c>
      <c r="Q271" s="47" cm="1">
        <f t="array" ref="Q271">IF($I$2="Премиум проживание",
INDEX(GRID!$CN$4:$DQ$14,MATCH(Q$249,GRID!$A$4:$A$14,0),MATCH(1,($U$2=GRID!$CN$1:$DQ$1)*(КАЛЕНДАРЬ!$AG24=GRID!$CN$3:$DQ$3), 0)),
ROUNDUP(INDEX(GRID!$CN$4:$DQ$14,MATCH(Q$249,GRID!$A$4:$A$14,0),MATCH(1,($U$2=GRID!$CN$1:$DQ$1)*(КАЛЕНДАРЬ!$AG24=GRID!$CN$3:$DQ$3),0))*(1-GRID!$B$69),0))</f>
        <v>27200</v>
      </c>
      <c r="R271" s="48" cm="1">
        <f t="array" ref="R271">IF($I$2="Премиум проживание",
INDEX(GRID!$CN$17:$DQ$27,MATCH(Q$249,GRID!$A$17:$A$27,0),MATCH(1,($U$2=GRID!$CN$1:$DQ$1)*(КАЛЕНДАРЬ!$AG24=GRID!$CN$3:$DQ$3), 0)),
ROUNDUP(INDEX(GRID!$CN$17:$DQ$27,MATCH(Q$249,GRID!$A$17:$A$27,0),MATCH(1,($U$2=GRID!$CN$1:$DQ$1)*(КАЛЕНДАРЬ!$AG24=GRID!$CN$3:$DQ$3), 0))*(1-GRID!$B$69),0))</f>
        <v>29200</v>
      </c>
      <c r="S271" s="47" cm="1">
        <f t="array" ref="S271">IF($I$2="Премиум проживание",
INDEX(GRID!$CN$4:$DQ$14,MATCH(S$7,GRID!$A$4:$A$14,0),MATCH(1,($U$2=GRID!$CN$1:$DQ$1)*(КАЛЕНДАРЬ!$AG24=GRID!$CN$3:$DQ$3), 0)),
ROUNDUP(INDEX(GRID!$CN$4:$DQ$14,MATCH(S$7,GRID!$A$4:$A$14,0),MATCH(1,($U$2=GRID!$CN$1:$DQ$1)*(КАЛЕНДАРЬ!$AG24=GRID!$CN$3:$DQ$3),0))*(1-GRID!$B$69),0))</f>
        <v>28700</v>
      </c>
      <c r="T271" s="48" cm="1">
        <f t="array" ref="T271">IF($I$2="Премиум проживание",
INDEX(GRID!$CN$17:$DQ$27,MATCH(S$7,GRID!$A$17:$A$27,0),MATCH(1,($U$2=GRID!$CN$1:$DQ$1)*(КАЛЕНДАРЬ!$AG24=GRID!$CN$3:$DQ$3), 0)),
ROUNDUP(INDEX(GRID!$CN$17:$DQ$27,MATCH(S$7,GRID!$A$17:$A$27,0),MATCH(1,($U$2=GRID!$CN$1:$DQ$1)*(КАЛЕНДАРЬ!$AG24=GRID!$CN$3:$DQ$3), 0))*(1-GRID!$B$69),0))</f>
        <v>30700</v>
      </c>
      <c r="U271" s="47" cm="1">
        <f t="array" ref="U271">IF($I$2="Премиум проживание",
INDEX(GRID!$CN$4:$DQ$14,MATCH(U$7,GRID!$A$4:$A$14,0),MATCH(1,($U$2=GRID!$CN$1:$DQ$1)*(КАЛЕНДАРЬ!$AG24=GRID!$CN$3:$DQ$3), 0)),
ROUNDUP(INDEX(GRID!$CN$4:$DQ$14,MATCH(U$7,GRID!$A$4:$A$14,0),MATCH(1,($U$2=GRID!$CN$1:$DQ$1)*(КАЛЕНДАРЬ!$AG24=GRID!$CN$3:$DQ$3),0))*(1-GRID!$B$69),0))</f>
        <v>32200</v>
      </c>
      <c r="V271" s="48" cm="1">
        <f t="array" ref="V271">IF($I$2="Премиум проживание",
INDEX(GRID!$CN$17:$DQ$27,MATCH(U$7,GRID!$A$17:$A$27,0),MATCH(1,($U$2=GRID!$CN$1:$DQ$1)*(КАЛЕНДАРЬ!$AG24=GRID!$CN$3:$DQ$3), 0)),
ROUNDUP(INDEX(GRID!$CN$17:$DQ$27,MATCH(U$7,GRID!$A$17:$A$27,0),MATCH(1,($U$2=GRID!$CN$1:$DQ$1)*(КАЛЕНДАРЬ!$AG24=GRID!$CN$3:$DQ$3), 0))*(1-GRID!$B$69),0))</f>
        <v>34200</v>
      </c>
      <c r="W271" s="49" t="s">
        <v>101</v>
      </c>
      <c r="X271" s="49" t="s">
        <v>101</v>
      </c>
    </row>
    <row r="272" spans="1:24" hidden="1" x14ac:dyDescent="0.2">
      <c r="A272" s="117" t="s">
        <v>48</v>
      </c>
      <c r="B272" s="117">
        <v>22</v>
      </c>
      <c r="C272" s="49" t="s">
        <v>101</v>
      </c>
      <c r="D272" s="49" t="s">
        <v>101</v>
      </c>
      <c r="E272" s="49" t="s">
        <v>101</v>
      </c>
      <c r="F272" s="49" t="s">
        <v>101</v>
      </c>
      <c r="G272" s="49" t="s">
        <v>101</v>
      </c>
      <c r="H272" s="49" t="s">
        <v>101</v>
      </c>
      <c r="I272" s="49" t="s">
        <v>101</v>
      </c>
      <c r="J272" s="49" t="s">
        <v>101</v>
      </c>
      <c r="K272" s="49" t="s">
        <v>101</v>
      </c>
      <c r="L272" s="49" t="s">
        <v>101</v>
      </c>
      <c r="M272" s="49" t="s">
        <v>101</v>
      </c>
      <c r="N272" s="49" t="s">
        <v>101</v>
      </c>
      <c r="O272" s="47" cm="1">
        <f t="array" ref="O272">IF($I$2="Премиум проживание",
INDEX(GRID!$CN$4:$DQ$14,MATCH(O$7,GRID!$A$4:$A$14,0),MATCH(1,($U$2=GRID!$CN$1:$DQ$1)*(КАЛЕНДАРЬ!$AG25=GRID!$CN$3:$DQ$3), 0)),
ROUNDUP(INDEX(GRID!$CN$4:$DQ$14,MATCH(O$7,GRID!$A$4:$A$14,0),MATCH(1,($U$2=GRID!$CN$1:$DQ$1)*(КАЛЕНДАРЬ!$AG25=GRID!$CN$3:$DQ$3),0))*(1-GRID!$B$69),0))</f>
        <v>25900</v>
      </c>
      <c r="P272" s="48" cm="1">
        <f t="array" ref="P272">IF($I$2="Премиум проживание",
INDEX(GRID!$CN$17:$DQ$27,MATCH(O$7,GRID!$A$17:$A$27,0),MATCH(1,($U$2=GRID!$CN$1:$DQ$1)*(КАЛЕНДАРЬ!$AG25=GRID!$CN$3:$DQ$3), 0)),
ROUNDUP(INDEX(GRID!$CN$17:$DQ$27,MATCH(O$7,GRID!$A$17:$A$27,0),MATCH(1,($U$2=GRID!$CN$1:$DQ$1)*(КАЛЕНДАРЬ!$AG25=GRID!$CN$3:$DQ$3), 0))*(1-GRID!$B$69),0))</f>
        <v>27900</v>
      </c>
      <c r="Q272" s="47" cm="1">
        <f t="array" ref="Q272">IF($I$2="Премиум проживание",
INDEX(GRID!$CN$4:$DQ$14,MATCH(Q$249,GRID!$A$4:$A$14,0),MATCH(1,($U$2=GRID!$CN$1:$DQ$1)*(КАЛЕНДАРЬ!$AG25=GRID!$CN$3:$DQ$3), 0)),
ROUNDUP(INDEX(GRID!$CN$4:$DQ$14,MATCH(Q$249,GRID!$A$4:$A$14,0),MATCH(1,($U$2=GRID!$CN$1:$DQ$1)*(КАЛЕНДАРЬ!$AG25=GRID!$CN$3:$DQ$3),0))*(1-GRID!$B$69),0))</f>
        <v>27200</v>
      </c>
      <c r="R272" s="48" cm="1">
        <f t="array" ref="R272">IF($I$2="Премиум проживание",
INDEX(GRID!$CN$17:$DQ$27,MATCH(Q$249,GRID!$A$17:$A$27,0),MATCH(1,($U$2=GRID!$CN$1:$DQ$1)*(КАЛЕНДАРЬ!$AG25=GRID!$CN$3:$DQ$3), 0)),
ROUNDUP(INDEX(GRID!$CN$17:$DQ$27,MATCH(Q$249,GRID!$A$17:$A$27,0),MATCH(1,($U$2=GRID!$CN$1:$DQ$1)*(КАЛЕНДАРЬ!$AG25=GRID!$CN$3:$DQ$3), 0))*(1-GRID!$B$69),0))</f>
        <v>29200</v>
      </c>
      <c r="S272" s="47" cm="1">
        <f t="array" ref="S272">IF($I$2="Премиум проживание",
INDEX(GRID!$CN$4:$DQ$14,MATCH(S$7,GRID!$A$4:$A$14,0),MATCH(1,($U$2=GRID!$CN$1:$DQ$1)*(КАЛЕНДАРЬ!$AG25=GRID!$CN$3:$DQ$3), 0)),
ROUNDUP(INDEX(GRID!$CN$4:$DQ$14,MATCH(S$7,GRID!$A$4:$A$14,0),MATCH(1,($U$2=GRID!$CN$1:$DQ$1)*(КАЛЕНДАРЬ!$AG25=GRID!$CN$3:$DQ$3),0))*(1-GRID!$B$69),0))</f>
        <v>28700</v>
      </c>
      <c r="T272" s="48" cm="1">
        <f t="array" ref="T272">IF($I$2="Премиум проживание",
INDEX(GRID!$CN$17:$DQ$27,MATCH(S$7,GRID!$A$17:$A$27,0),MATCH(1,($U$2=GRID!$CN$1:$DQ$1)*(КАЛЕНДАРЬ!$AG25=GRID!$CN$3:$DQ$3), 0)),
ROUNDUP(INDEX(GRID!$CN$17:$DQ$27,MATCH(S$7,GRID!$A$17:$A$27,0),MATCH(1,($U$2=GRID!$CN$1:$DQ$1)*(КАЛЕНДАРЬ!$AG25=GRID!$CN$3:$DQ$3), 0))*(1-GRID!$B$69),0))</f>
        <v>30700</v>
      </c>
      <c r="U272" s="47" cm="1">
        <f t="array" ref="U272">IF($I$2="Премиум проживание",
INDEX(GRID!$CN$4:$DQ$14,MATCH(U$7,GRID!$A$4:$A$14,0),MATCH(1,($U$2=GRID!$CN$1:$DQ$1)*(КАЛЕНДАРЬ!$AG25=GRID!$CN$3:$DQ$3), 0)),
ROUNDUP(INDEX(GRID!$CN$4:$DQ$14,MATCH(U$7,GRID!$A$4:$A$14,0),MATCH(1,($U$2=GRID!$CN$1:$DQ$1)*(КАЛЕНДАРЬ!$AG25=GRID!$CN$3:$DQ$3),0))*(1-GRID!$B$69),0))</f>
        <v>32200</v>
      </c>
      <c r="V272" s="48" cm="1">
        <f t="array" ref="V272">IF($I$2="Премиум проживание",
INDEX(GRID!$CN$17:$DQ$27,MATCH(U$7,GRID!$A$17:$A$27,0),MATCH(1,($U$2=GRID!$CN$1:$DQ$1)*(КАЛЕНДАРЬ!$AG25=GRID!$CN$3:$DQ$3), 0)),
ROUNDUP(INDEX(GRID!$CN$17:$DQ$27,MATCH(U$7,GRID!$A$17:$A$27,0),MATCH(1,($U$2=GRID!$CN$1:$DQ$1)*(КАЛЕНДАРЬ!$AG25=GRID!$CN$3:$DQ$3), 0))*(1-GRID!$B$69),0))</f>
        <v>34200</v>
      </c>
      <c r="W272" s="49" t="s">
        <v>101</v>
      </c>
      <c r="X272" s="49" t="s">
        <v>101</v>
      </c>
    </row>
    <row r="273" spans="1:24" hidden="1" x14ac:dyDescent="0.2">
      <c r="A273" s="117" t="s">
        <v>42</v>
      </c>
      <c r="B273" s="117">
        <v>23</v>
      </c>
      <c r="C273" s="49" t="s">
        <v>101</v>
      </c>
      <c r="D273" s="49" t="s">
        <v>101</v>
      </c>
      <c r="E273" s="49" t="s">
        <v>101</v>
      </c>
      <c r="F273" s="49" t="s">
        <v>101</v>
      </c>
      <c r="G273" s="49" t="s">
        <v>101</v>
      </c>
      <c r="H273" s="49" t="s">
        <v>101</v>
      </c>
      <c r="I273" s="49" t="s">
        <v>101</v>
      </c>
      <c r="J273" s="49" t="s">
        <v>101</v>
      </c>
      <c r="K273" s="49" t="s">
        <v>101</v>
      </c>
      <c r="L273" s="49" t="s">
        <v>101</v>
      </c>
      <c r="M273" s="49" t="s">
        <v>101</v>
      </c>
      <c r="N273" s="49" t="s">
        <v>101</v>
      </c>
      <c r="O273" s="47" cm="1">
        <f t="array" ref="O273">IF($I$2="Премиум проживание",
INDEX(GRID!$CN$4:$DQ$14,MATCH(O$7,GRID!$A$4:$A$14,0),MATCH(1,($U$2=GRID!$CN$1:$DQ$1)*(КАЛЕНДАРЬ!$AG26=GRID!$CN$3:$DQ$3), 0)),
ROUNDUP(INDEX(GRID!$CN$4:$DQ$14,MATCH(O$7,GRID!$A$4:$A$14,0),MATCH(1,($U$2=GRID!$CN$1:$DQ$1)*(КАЛЕНДАРЬ!$AG26=GRID!$CN$3:$DQ$3),0))*(1-GRID!$B$69),0))</f>
        <v>22700</v>
      </c>
      <c r="P273" s="48" cm="1">
        <f t="array" ref="P273">IF($I$2="Премиум проживание",
INDEX(GRID!$CN$17:$DQ$27,MATCH(O$7,GRID!$A$17:$A$27,0),MATCH(1,($U$2=GRID!$CN$1:$DQ$1)*(КАЛЕНДАРЬ!$AG26=GRID!$CN$3:$DQ$3), 0)),
ROUNDUP(INDEX(GRID!$CN$17:$DQ$27,MATCH(O$7,GRID!$A$17:$A$27,0),MATCH(1,($U$2=GRID!$CN$1:$DQ$1)*(КАЛЕНДАРЬ!$AG26=GRID!$CN$3:$DQ$3), 0))*(1-GRID!$B$69),0))</f>
        <v>24700</v>
      </c>
      <c r="Q273" s="47" cm="1">
        <f t="array" ref="Q273">IF($I$2="Премиум проживание",
INDEX(GRID!$CN$4:$DQ$14,MATCH(Q$249,GRID!$A$4:$A$14,0),MATCH(1,($U$2=GRID!$CN$1:$DQ$1)*(КАЛЕНДАРЬ!$AG26=GRID!$CN$3:$DQ$3), 0)),
ROUNDUP(INDEX(GRID!$CN$4:$DQ$14,MATCH(Q$249,GRID!$A$4:$A$14,0),MATCH(1,($U$2=GRID!$CN$1:$DQ$1)*(КАЛЕНДАРЬ!$AG26=GRID!$CN$3:$DQ$3),0))*(1-GRID!$B$69),0))</f>
        <v>24000</v>
      </c>
      <c r="R273" s="48" cm="1">
        <f t="array" ref="R273">IF($I$2="Премиум проживание",
INDEX(GRID!$CN$17:$DQ$27,MATCH(Q$249,GRID!$A$17:$A$27,0),MATCH(1,($U$2=GRID!$CN$1:$DQ$1)*(КАЛЕНДАРЬ!$AG26=GRID!$CN$3:$DQ$3), 0)),
ROUNDUP(INDEX(GRID!$CN$17:$DQ$27,MATCH(Q$249,GRID!$A$17:$A$27,0),MATCH(1,($U$2=GRID!$CN$1:$DQ$1)*(КАЛЕНДАРЬ!$AG26=GRID!$CN$3:$DQ$3), 0))*(1-GRID!$B$69),0))</f>
        <v>26000</v>
      </c>
      <c r="S273" s="47" cm="1">
        <f t="array" ref="S273">IF($I$2="Премиум проживание",
INDEX(GRID!$CN$4:$DQ$14,MATCH(S$7,GRID!$A$4:$A$14,0),MATCH(1,($U$2=GRID!$CN$1:$DQ$1)*(КАЛЕНДАРЬ!$AG26=GRID!$CN$3:$DQ$3), 0)),
ROUNDUP(INDEX(GRID!$CN$4:$DQ$14,MATCH(S$7,GRID!$A$4:$A$14,0),MATCH(1,($U$2=GRID!$CN$1:$DQ$1)*(КАЛЕНДАРЬ!$AG26=GRID!$CN$3:$DQ$3),0))*(1-GRID!$B$69),0))</f>
        <v>25500</v>
      </c>
      <c r="T273" s="48" cm="1">
        <f t="array" ref="T273">IF($I$2="Премиум проживание",
INDEX(GRID!$CN$17:$DQ$27,MATCH(S$7,GRID!$A$17:$A$27,0),MATCH(1,($U$2=GRID!$CN$1:$DQ$1)*(КАЛЕНДАРЬ!$AG26=GRID!$CN$3:$DQ$3), 0)),
ROUNDUP(INDEX(GRID!$CN$17:$DQ$27,MATCH(S$7,GRID!$A$17:$A$27,0),MATCH(1,($U$2=GRID!$CN$1:$DQ$1)*(КАЛЕНДАРЬ!$AG26=GRID!$CN$3:$DQ$3), 0))*(1-GRID!$B$69),0))</f>
        <v>27500</v>
      </c>
      <c r="U273" s="47" cm="1">
        <f t="array" ref="U273">IF($I$2="Премиум проживание",
INDEX(GRID!$CN$4:$DQ$14,MATCH(U$7,GRID!$A$4:$A$14,0),MATCH(1,($U$2=GRID!$CN$1:$DQ$1)*(КАЛЕНДАРЬ!$AG26=GRID!$CN$3:$DQ$3), 0)),
ROUNDUP(INDEX(GRID!$CN$4:$DQ$14,MATCH(U$7,GRID!$A$4:$A$14,0),MATCH(1,($U$2=GRID!$CN$1:$DQ$1)*(КАЛЕНДАРЬ!$AG26=GRID!$CN$3:$DQ$3),0))*(1-GRID!$B$69),0))</f>
        <v>29000</v>
      </c>
      <c r="V273" s="48" cm="1">
        <f t="array" ref="V273">IF($I$2="Премиум проживание",
INDEX(GRID!$CN$17:$DQ$27,MATCH(U$7,GRID!$A$17:$A$27,0),MATCH(1,($U$2=GRID!$CN$1:$DQ$1)*(КАЛЕНДАРЬ!$AG26=GRID!$CN$3:$DQ$3), 0)),
ROUNDUP(INDEX(GRID!$CN$17:$DQ$27,MATCH(U$7,GRID!$A$17:$A$27,0),MATCH(1,($U$2=GRID!$CN$1:$DQ$1)*(КАЛЕНДАРЬ!$AG26=GRID!$CN$3:$DQ$3), 0))*(1-GRID!$B$69),0))</f>
        <v>31000</v>
      </c>
      <c r="W273" s="49" t="s">
        <v>101</v>
      </c>
      <c r="X273" s="49" t="s">
        <v>101</v>
      </c>
    </row>
    <row r="274" spans="1:24" hidden="1" x14ac:dyDescent="0.2">
      <c r="A274" s="117" t="s">
        <v>43</v>
      </c>
      <c r="B274" s="117">
        <v>24</v>
      </c>
      <c r="C274" s="49" t="s">
        <v>101</v>
      </c>
      <c r="D274" s="49" t="s">
        <v>101</v>
      </c>
      <c r="E274" s="49" t="s">
        <v>101</v>
      </c>
      <c r="F274" s="49" t="s">
        <v>101</v>
      </c>
      <c r="G274" s="49" t="s">
        <v>101</v>
      </c>
      <c r="H274" s="49" t="s">
        <v>101</v>
      </c>
      <c r="I274" s="49" t="s">
        <v>101</v>
      </c>
      <c r="J274" s="49" t="s">
        <v>101</v>
      </c>
      <c r="K274" s="49" t="s">
        <v>101</v>
      </c>
      <c r="L274" s="49" t="s">
        <v>101</v>
      </c>
      <c r="M274" s="49" t="s">
        <v>101</v>
      </c>
      <c r="N274" s="49" t="s">
        <v>101</v>
      </c>
      <c r="O274" s="47" cm="1">
        <f t="array" ref="O274">IF($I$2="Премиум проживание",
INDEX(GRID!$CN$4:$DQ$14,MATCH(O$7,GRID!$A$4:$A$14,0),MATCH(1,($U$2=GRID!$CN$1:$DQ$1)*(КАЛЕНДАРЬ!$AG27=GRID!$CN$3:$DQ$3), 0)),
ROUNDUP(INDEX(GRID!$CN$4:$DQ$14,MATCH(O$7,GRID!$A$4:$A$14,0),MATCH(1,($U$2=GRID!$CN$1:$DQ$1)*(КАЛЕНДАРЬ!$AG27=GRID!$CN$3:$DQ$3),0))*(1-GRID!$B$69),0))</f>
        <v>22700</v>
      </c>
      <c r="P274" s="48" cm="1">
        <f t="array" ref="P274">IF($I$2="Премиум проживание",
INDEX(GRID!$CN$17:$DQ$27,MATCH(O$7,GRID!$A$17:$A$27,0),MATCH(1,($U$2=GRID!$CN$1:$DQ$1)*(КАЛЕНДАРЬ!$AG27=GRID!$CN$3:$DQ$3), 0)),
ROUNDUP(INDEX(GRID!$CN$17:$DQ$27,MATCH(O$7,GRID!$A$17:$A$27,0),MATCH(1,($U$2=GRID!$CN$1:$DQ$1)*(КАЛЕНДАРЬ!$AG27=GRID!$CN$3:$DQ$3), 0))*(1-GRID!$B$69),0))</f>
        <v>24700</v>
      </c>
      <c r="Q274" s="47" cm="1">
        <f t="array" ref="Q274">IF($I$2="Премиум проживание",
INDEX(GRID!$CN$4:$DQ$14,MATCH(Q$249,GRID!$A$4:$A$14,0),MATCH(1,($U$2=GRID!$CN$1:$DQ$1)*(КАЛЕНДАРЬ!$AG27=GRID!$CN$3:$DQ$3), 0)),
ROUNDUP(INDEX(GRID!$CN$4:$DQ$14,MATCH(Q$249,GRID!$A$4:$A$14,0),MATCH(1,($U$2=GRID!$CN$1:$DQ$1)*(КАЛЕНДАРЬ!$AG27=GRID!$CN$3:$DQ$3),0))*(1-GRID!$B$69),0))</f>
        <v>24000</v>
      </c>
      <c r="R274" s="48" cm="1">
        <f t="array" ref="R274">IF($I$2="Премиум проживание",
INDEX(GRID!$CN$17:$DQ$27,MATCH(Q$249,GRID!$A$17:$A$27,0),MATCH(1,($U$2=GRID!$CN$1:$DQ$1)*(КАЛЕНДАРЬ!$AG27=GRID!$CN$3:$DQ$3), 0)),
ROUNDUP(INDEX(GRID!$CN$17:$DQ$27,MATCH(Q$249,GRID!$A$17:$A$27,0),MATCH(1,($U$2=GRID!$CN$1:$DQ$1)*(КАЛЕНДАРЬ!$AG27=GRID!$CN$3:$DQ$3), 0))*(1-GRID!$B$69),0))</f>
        <v>26000</v>
      </c>
      <c r="S274" s="47" cm="1">
        <f t="array" ref="S274">IF($I$2="Премиум проживание",
INDEX(GRID!$CN$4:$DQ$14,MATCH(S$7,GRID!$A$4:$A$14,0),MATCH(1,($U$2=GRID!$CN$1:$DQ$1)*(КАЛЕНДАРЬ!$AG27=GRID!$CN$3:$DQ$3), 0)),
ROUNDUP(INDEX(GRID!$CN$4:$DQ$14,MATCH(S$7,GRID!$A$4:$A$14,0),MATCH(1,($U$2=GRID!$CN$1:$DQ$1)*(КАЛЕНДАРЬ!$AG27=GRID!$CN$3:$DQ$3),0))*(1-GRID!$B$69),0))</f>
        <v>25500</v>
      </c>
      <c r="T274" s="48" cm="1">
        <f t="array" ref="T274">IF($I$2="Премиум проживание",
INDEX(GRID!$CN$17:$DQ$27,MATCH(S$7,GRID!$A$17:$A$27,0),MATCH(1,($U$2=GRID!$CN$1:$DQ$1)*(КАЛЕНДАРЬ!$AG27=GRID!$CN$3:$DQ$3), 0)),
ROUNDUP(INDEX(GRID!$CN$17:$DQ$27,MATCH(S$7,GRID!$A$17:$A$27,0),MATCH(1,($U$2=GRID!$CN$1:$DQ$1)*(КАЛЕНДАРЬ!$AG27=GRID!$CN$3:$DQ$3), 0))*(1-GRID!$B$69),0))</f>
        <v>27500</v>
      </c>
      <c r="U274" s="47" cm="1">
        <f t="array" ref="U274">IF($I$2="Премиум проживание",
INDEX(GRID!$CN$4:$DQ$14,MATCH(U$7,GRID!$A$4:$A$14,0),MATCH(1,($U$2=GRID!$CN$1:$DQ$1)*(КАЛЕНДАРЬ!$AG27=GRID!$CN$3:$DQ$3), 0)),
ROUNDUP(INDEX(GRID!$CN$4:$DQ$14,MATCH(U$7,GRID!$A$4:$A$14,0),MATCH(1,($U$2=GRID!$CN$1:$DQ$1)*(КАЛЕНДАРЬ!$AG27=GRID!$CN$3:$DQ$3),0))*(1-GRID!$B$69),0))</f>
        <v>29000</v>
      </c>
      <c r="V274" s="48" cm="1">
        <f t="array" ref="V274">IF($I$2="Премиум проживание",
INDEX(GRID!$CN$17:$DQ$27,MATCH(U$7,GRID!$A$17:$A$27,0),MATCH(1,($U$2=GRID!$CN$1:$DQ$1)*(КАЛЕНДАРЬ!$AG27=GRID!$CN$3:$DQ$3), 0)),
ROUNDUP(INDEX(GRID!$CN$17:$DQ$27,MATCH(U$7,GRID!$A$17:$A$27,0),MATCH(1,($U$2=GRID!$CN$1:$DQ$1)*(КАЛЕНДАРЬ!$AG27=GRID!$CN$3:$DQ$3), 0))*(1-GRID!$B$69),0))</f>
        <v>31000</v>
      </c>
      <c r="W274" s="49" t="s">
        <v>101</v>
      </c>
      <c r="X274" s="49" t="s">
        <v>101</v>
      </c>
    </row>
    <row r="275" spans="1:24" hidden="1" x14ac:dyDescent="0.2">
      <c r="A275" s="117" t="s">
        <v>44</v>
      </c>
      <c r="B275" s="117">
        <v>25</v>
      </c>
      <c r="C275" s="49" t="s">
        <v>101</v>
      </c>
      <c r="D275" s="49" t="s">
        <v>101</v>
      </c>
      <c r="E275" s="49" t="s">
        <v>101</v>
      </c>
      <c r="F275" s="49" t="s">
        <v>101</v>
      </c>
      <c r="G275" s="49" t="s">
        <v>101</v>
      </c>
      <c r="H275" s="49" t="s">
        <v>101</v>
      </c>
      <c r="I275" s="49" t="s">
        <v>101</v>
      </c>
      <c r="J275" s="49" t="s">
        <v>101</v>
      </c>
      <c r="K275" s="49" t="s">
        <v>101</v>
      </c>
      <c r="L275" s="49" t="s">
        <v>101</v>
      </c>
      <c r="M275" s="49" t="s">
        <v>101</v>
      </c>
      <c r="N275" s="49" t="s">
        <v>101</v>
      </c>
      <c r="O275" s="47" cm="1">
        <f t="array" ref="O275">IF($I$2="Премиум проживание",
INDEX(GRID!$CN$4:$DQ$14,MATCH(O$7,GRID!$A$4:$A$14,0),MATCH(1,($U$2=GRID!$CN$1:$DQ$1)*(КАЛЕНДАРЬ!$AG28=GRID!$CN$3:$DQ$3), 0)),
ROUNDUP(INDEX(GRID!$CN$4:$DQ$14,MATCH(O$7,GRID!$A$4:$A$14,0),MATCH(1,($U$2=GRID!$CN$1:$DQ$1)*(КАЛЕНДАРЬ!$AG28=GRID!$CN$3:$DQ$3),0))*(1-GRID!$B$69),0))</f>
        <v>29700</v>
      </c>
      <c r="P275" s="48" cm="1">
        <f t="array" ref="P275">IF($I$2="Премиум проживание",
INDEX(GRID!$CN$17:$DQ$27,MATCH(O$7,GRID!$A$17:$A$27,0),MATCH(1,($U$2=GRID!$CN$1:$DQ$1)*(КАЛЕНДАРЬ!$AG28=GRID!$CN$3:$DQ$3), 0)),
ROUNDUP(INDEX(GRID!$CN$17:$DQ$27,MATCH(O$7,GRID!$A$17:$A$27,0),MATCH(1,($U$2=GRID!$CN$1:$DQ$1)*(КАЛЕНДАРЬ!$AG28=GRID!$CN$3:$DQ$3), 0))*(1-GRID!$B$69),0))</f>
        <v>31700</v>
      </c>
      <c r="Q275" s="47" cm="1">
        <f t="array" ref="Q275">IF($I$2="Премиум проживание",
INDEX(GRID!$CN$4:$DQ$14,MATCH(Q$249,GRID!$A$4:$A$14,0),MATCH(1,($U$2=GRID!$CN$1:$DQ$1)*(КАЛЕНДАРЬ!$AG28=GRID!$CN$3:$DQ$3), 0)),
ROUNDUP(INDEX(GRID!$CN$4:$DQ$14,MATCH(Q$249,GRID!$A$4:$A$14,0),MATCH(1,($U$2=GRID!$CN$1:$DQ$1)*(КАЛЕНДАРЬ!$AG28=GRID!$CN$3:$DQ$3),0))*(1-GRID!$B$69),0))</f>
        <v>31200</v>
      </c>
      <c r="R275" s="48" cm="1">
        <f t="array" ref="R275">IF($I$2="Премиум проживание",
INDEX(GRID!$CN$17:$DQ$27,MATCH(Q$249,GRID!$A$17:$A$27,0),MATCH(1,($U$2=GRID!$CN$1:$DQ$1)*(КАЛЕНДАРЬ!$AG28=GRID!$CN$3:$DQ$3), 0)),
ROUNDUP(INDEX(GRID!$CN$17:$DQ$27,MATCH(Q$249,GRID!$A$17:$A$27,0),MATCH(1,($U$2=GRID!$CN$1:$DQ$1)*(КАЛЕНДАРЬ!$AG28=GRID!$CN$3:$DQ$3), 0))*(1-GRID!$B$69),0))</f>
        <v>33200</v>
      </c>
      <c r="S275" s="47" cm="1">
        <f t="array" ref="S275">IF($I$2="Премиум проживание",
INDEX(GRID!$CN$4:$DQ$14,MATCH(S$7,GRID!$A$4:$A$14,0),MATCH(1,($U$2=GRID!$CN$1:$DQ$1)*(КАЛЕНДАРЬ!$AG28=GRID!$CN$3:$DQ$3), 0)),
ROUNDUP(INDEX(GRID!$CN$4:$DQ$14,MATCH(S$7,GRID!$A$4:$A$14,0),MATCH(1,($U$2=GRID!$CN$1:$DQ$1)*(КАЛЕНДАРЬ!$AG28=GRID!$CN$3:$DQ$3),0))*(1-GRID!$B$69),0))</f>
        <v>32700</v>
      </c>
      <c r="T275" s="48" cm="1">
        <f t="array" ref="T275">IF($I$2="Премиум проживание",
INDEX(GRID!$CN$17:$DQ$27,MATCH(S$7,GRID!$A$17:$A$27,0),MATCH(1,($U$2=GRID!$CN$1:$DQ$1)*(КАЛЕНДАРЬ!$AG28=GRID!$CN$3:$DQ$3), 0)),
ROUNDUP(INDEX(GRID!$CN$17:$DQ$27,MATCH(S$7,GRID!$A$17:$A$27,0),MATCH(1,($U$2=GRID!$CN$1:$DQ$1)*(КАЛЕНДАРЬ!$AG28=GRID!$CN$3:$DQ$3), 0))*(1-GRID!$B$69),0))</f>
        <v>34700</v>
      </c>
      <c r="U275" s="47" cm="1">
        <f t="array" ref="U275">IF($I$2="Премиум проживание",
INDEX(GRID!$CN$4:$DQ$14,MATCH(U$7,GRID!$A$4:$A$14,0),MATCH(1,($U$2=GRID!$CN$1:$DQ$1)*(КАЛЕНДАРЬ!$AG28=GRID!$CN$3:$DQ$3), 0)),
ROUNDUP(INDEX(GRID!$CN$4:$DQ$14,MATCH(U$7,GRID!$A$4:$A$14,0),MATCH(1,($U$2=GRID!$CN$1:$DQ$1)*(КАЛЕНДАРЬ!$AG28=GRID!$CN$3:$DQ$3),0))*(1-GRID!$B$69),0))</f>
        <v>36700</v>
      </c>
      <c r="V275" s="48" cm="1">
        <f t="array" ref="V275">IF($I$2="Премиум проживание",
INDEX(GRID!$CN$17:$DQ$27,MATCH(U$7,GRID!$A$17:$A$27,0),MATCH(1,($U$2=GRID!$CN$1:$DQ$1)*(КАЛЕНДАРЬ!$AG28=GRID!$CN$3:$DQ$3), 0)),
ROUNDUP(INDEX(GRID!$CN$17:$DQ$27,MATCH(U$7,GRID!$A$17:$A$27,0),MATCH(1,($U$2=GRID!$CN$1:$DQ$1)*(КАЛЕНДАРЬ!$AG28=GRID!$CN$3:$DQ$3), 0))*(1-GRID!$B$69),0))</f>
        <v>38700</v>
      </c>
      <c r="W275" s="49" t="s">
        <v>101</v>
      </c>
      <c r="X275" s="49" t="s">
        <v>101</v>
      </c>
    </row>
    <row r="276" spans="1:24" hidden="1" x14ac:dyDescent="0.2">
      <c r="A276" s="117" t="s">
        <v>45</v>
      </c>
      <c r="B276" s="117">
        <v>26</v>
      </c>
      <c r="C276" s="49" t="s">
        <v>101</v>
      </c>
      <c r="D276" s="49" t="s">
        <v>101</v>
      </c>
      <c r="E276" s="49" t="s">
        <v>101</v>
      </c>
      <c r="F276" s="49" t="s">
        <v>101</v>
      </c>
      <c r="G276" s="49" t="s">
        <v>101</v>
      </c>
      <c r="H276" s="49" t="s">
        <v>101</v>
      </c>
      <c r="I276" s="49" t="s">
        <v>101</v>
      </c>
      <c r="J276" s="49" t="s">
        <v>101</v>
      </c>
      <c r="K276" s="49" t="s">
        <v>101</v>
      </c>
      <c r="L276" s="49" t="s">
        <v>101</v>
      </c>
      <c r="M276" s="49" t="s">
        <v>101</v>
      </c>
      <c r="N276" s="49" t="s">
        <v>101</v>
      </c>
      <c r="O276" s="47" cm="1">
        <f t="array" ref="O276">IF($I$2="Премиум проживание",
INDEX(GRID!$CN$4:$DQ$14,MATCH(O$7,GRID!$A$4:$A$14,0),MATCH(1,($U$2=GRID!$CN$1:$DQ$1)*(КАЛЕНДАРЬ!$AG29=GRID!$CN$3:$DQ$3), 0)),
ROUNDUP(INDEX(GRID!$CN$4:$DQ$14,MATCH(O$7,GRID!$A$4:$A$14,0),MATCH(1,($U$2=GRID!$CN$1:$DQ$1)*(КАЛЕНДАРЬ!$AG29=GRID!$CN$3:$DQ$3),0))*(1-GRID!$B$69),0))</f>
        <v>29700</v>
      </c>
      <c r="P276" s="48" cm="1">
        <f t="array" ref="P276">IF($I$2="Премиум проживание",
INDEX(GRID!$CN$17:$DQ$27,MATCH(O$7,GRID!$A$17:$A$27,0),MATCH(1,($U$2=GRID!$CN$1:$DQ$1)*(КАЛЕНДАРЬ!$AG29=GRID!$CN$3:$DQ$3), 0)),
ROUNDUP(INDEX(GRID!$CN$17:$DQ$27,MATCH(O$7,GRID!$A$17:$A$27,0),MATCH(1,($U$2=GRID!$CN$1:$DQ$1)*(КАЛЕНДАРЬ!$AG29=GRID!$CN$3:$DQ$3), 0))*(1-GRID!$B$69),0))</f>
        <v>31700</v>
      </c>
      <c r="Q276" s="47" cm="1">
        <f t="array" ref="Q276">IF($I$2="Премиум проживание",
INDEX(GRID!$CN$4:$DQ$14,MATCH(Q$249,GRID!$A$4:$A$14,0),MATCH(1,($U$2=GRID!$CN$1:$DQ$1)*(КАЛЕНДАРЬ!$AG29=GRID!$CN$3:$DQ$3), 0)),
ROUNDUP(INDEX(GRID!$CN$4:$DQ$14,MATCH(Q$249,GRID!$A$4:$A$14,0),MATCH(1,($U$2=GRID!$CN$1:$DQ$1)*(КАЛЕНДАРЬ!$AG29=GRID!$CN$3:$DQ$3),0))*(1-GRID!$B$69),0))</f>
        <v>31200</v>
      </c>
      <c r="R276" s="48" cm="1">
        <f t="array" ref="R276">IF($I$2="Премиум проживание",
INDEX(GRID!$CN$17:$DQ$27,MATCH(Q$249,GRID!$A$17:$A$27,0),MATCH(1,($U$2=GRID!$CN$1:$DQ$1)*(КАЛЕНДАРЬ!$AG29=GRID!$CN$3:$DQ$3), 0)),
ROUNDUP(INDEX(GRID!$CN$17:$DQ$27,MATCH(Q$249,GRID!$A$17:$A$27,0),MATCH(1,($U$2=GRID!$CN$1:$DQ$1)*(КАЛЕНДАРЬ!$AG29=GRID!$CN$3:$DQ$3), 0))*(1-GRID!$B$69),0))</f>
        <v>33200</v>
      </c>
      <c r="S276" s="47" cm="1">
        <f t="array" ref="S276">IF($I$2="Премиум проживание",
INDEX(GRID!$CN$4:$DQ$14,MATCH(S$7,GRID!$A$4:$A$14,0),MATCH(1,($U$2=GRID!$CN$1:$DQ$1)*(КАЛЕНДАРЬ!$AG29=GRID!$CN$3:$DQ$3), 0)),
ROUNDUP(INDEX(GRID!$CN$4:$DQ$14,MATCH(S$7,GRID!$A$4:$A$14,0),MATCH(1,($U$2=GRID!$CN$1:$DQ$1)*(КАЛЕНДАРЬ!$AG29=GRID!$CN$3:$DQ$3),0))*(1-GRID!$B$69),0))</f>
        <v>32700</v>
      </c>
      <c r="T276" s="48" cm="1">
        <f t="array" ref="T276">IF($I$2="Премиум проживание",
INDEX(GRID!$CN$17:$DQ$27,MATCH(S$7,GRID!$A$17:$A$27,0),MATCH(1,($U$2=GRID!$CN$1:$DQ$1)*(КАЛЕНДАРЬ!$AG29=GRID!$CN$3:$DQ$3), 0)),
ROUNDUP(INDEX(GRID!$CN$17:$DQ$27,MATCH(S$7,GRID!$A$17:$A$27,0),MATCH(1,($U$2=GRID!$CN$1:$DQ$1)*(КАЛЕНДАРЬ!$AG29=GRID!$CN$3:$DQ$3), 0))*(1-GRID!$B$69),0))</f>
        <v>34700</v>
      </c>
      <c r="U276" s="47" cm="1">
        <f t="array" ref="U276">IF($I$2="Премиум проживание",
INDEX(GRID!$CN$4:$DQ$14,MATCH(U$7,GRID!$A$4:$A$14,0),MATCH(1,($U$2=GRID!$CN$1:$DQ$1)*(КАЛЕНДАРЬ!$AG29=GRID!$CN$3:$DQ$3), 0)),
ROUNDUP(INDEX(GRID!$CN$4:$DQ$14,MATCH(U$7,GRID!$A$4:$A$14,0),MATCH(1,($U$2=GRID!$CN$1:$DQ$1)*(КАЛЕНДАРЬ!$AG29=GRID!$CN$3:$DQ$3),0))*(1-GRID!$B$69),0))</f>
        <v>36700</v>
      </c>
      <c r="V276" s="48" cm="1">
        <f t="array" ref="V276">IF($I$2="Премиум проживание",
INDEX(GRID!$CN$17:$DQ$27,MATCH(U$7,GRID!$A$17:$A$27,0),MATCH(1,($U$2=GRID!$CN$1:$DQ$1)*(КАЛЕНДАРЬ!$AG29=GRID!$CN$3:$DQ$3), 0)),
ROUNDUP(INDEX(GRID!$CN$17:$DQ$27,MATCH(U$7,GRID!$A$17:$A$27,0),MATCH(1,($U$2=GRID!$CN$1:$DQ$1)*(КАЛЕНДАРЬ!$AG29=GRID!$CN$3:$DQ$3), 0))*(1-GRID!$B$69),0))</f>
        <v>38700</v>
      </c>
      <c r="W276" s="49" t="s">
        <v>101</v>
      </c>
      <c r="X276" s="49" t="s">
        <v>101</v>
      </c>
    </row>
    <row r="277" spans="1:24" hidden="1" x14ac:dyDescent="0.2">
      <c r="A277" s="117" t="s">
        <v>46</v>
      </c>
      <c r="B277" s="117">
        <v>27</v>
      </c>
      <c r="C277" s="49" t="s">
        <v>101</v>
      </c>
      <c r="D277" s="49" t="s">
        <v>101</v>
      </c>
      <c r="E277" s="49" t="s">
        <v>101</v>
      </c>
      <c r="F277" s="49" t="s">
        <v>101</v>
      </c>
      <c r="G277" s="49" t="s">
        <v>101</v>
      </c>
      <c r="H277" s="49" t="s">
        <v>101</v>
      </c>
      <c r="I277" s="49" t="s">
        <v>101</v>
      </c>
      <c r="J277" s="49" t="s">
        <v>101</v>
      </c>
      <c r="K277" s="49" t="s">
        <v>101</v>
      </c>
      <c r="L277" s="49" t="s">
        <v>101</v>
      </c>
      <c r="M277" s="49" t="s">
        <v>101</v>
      </c>
      <c r="N277" s="49" t="s">
        <v>101</v>
      </c>
      <c r="O277" s="47" cm="1">
        <f t="array" ref="O277">IF($I$2="Премиум проживание",
INDEX(GRID!$CN$4:$DQ$14,MATCH(O$7,GRID!$A$4:$A$14,0),MATCH(1,($U$2=GRID!$CN$1:$DQ$1)*(КАЛЕНДАРЬ!$AG30=GRID!$CN$3:$DQ$3), 0)),
ROUNDUP(INDEX(GRID!$CN$4:$DQ$14,MATCH(O$7,GRID!$A$4:$A$14,0),MATCH(1,($U$2=GRID!$CN$1:$DQ$1)*(КАЛЕНДАРЬ!$AG30=GRID!$CN$3:$DQ$3),0))*(1-GRID!$B$69),0))</f>
        <v>29700</v>
      </c>
      <c r="P277" s="48" cm="1">
        <f t="array" ref="P277">IF($I$2="Премиум проживание",
INDEX(GRID!$CN$17:$DQ$27,MATCH(O$7,GRID!$A$17:$A$27,0),MATCH(1,($U$2=GRID!$CN$1:$DQ$1)*(КАЛЕНДАРЬ!$AG30=GRID!$CN$3:$DQ$3), 0)),
ROUNDUP(INDEX(GRID!$CN$17:$DQ$27,MATCH(O$7,GRID!$A$17:$A$27,0),MATCH(1,($U$2=GRID!$CN$1:$DQ$1)*(КАЛЕНДАРЬ!$AG30=GRID!$CN$3:$DQ$3), 0))*(1-GRID!$B$69),0))</f>
        <v>31700</v>
      </c>
      <c r="Q277" s="47" cm="1">
        <f t="array" ref="Q277">IF($I$2="Премиум проживание",
INDEX(GRID!$CN$4:$DQ$14,MATCH(Q$249,GRID!$A$4:$A$14,0),MATCH(1,($U$2=GRID!$CN$1:$DQ$1)*(КАЛЕНДАРЬ!$AG30=GRID!$CN$3:$DQ$3), 0)),
ROUNDUP(INDEX(GRID!$CN$4:$DQ$14,MATCH(Q$249,GRID!$A$4:$A$14,0),MATCH(1,($U$2=GRID!$CN$1:$DQ$1)*(КАЛЕНДАРЬ!$AG30=GRID!$CN$3:$DQ$3),0))*(1-GRID!$B$69),0))</f>
        <v>31200</v>
      </c>
      <c r="R277" s="48" cm="1">
        <f t="array" ref="R277">IF($I$2="Премиум проживание",
INDEX(GRID!$CN$17:$DQ$27,MATCH(Q$249,GRID!$A$17:$A$27,0),MATCH(1,($U$2=GRID!$CN$1:$DQ$1)*(КАЛЕНДАРЬ!$AG30=GRID!$CN$3:$DQ$3), 0)),
ROUNDUP(INDEX(GRID!$CN$17:$DQ$27,MATCH(Q$249,GRID!$A$17:$A$27,0),MATCH(1,($U$2=GRID!$CN$1:$DQ$1)*(КАЛЕНДАРЬ!$AG30=GRID!$CN$3:$DQ$3), 0))*(1-GRID!$B$69),0))</f>
        <v>33200</v>
      </c>
      <c r="S277" s="47" cm="1">
        <f t="array" ref="S277">IF($I$2="Премиум проживание",
INDEX(GRID!$CN$4:$DQ$14,MATCH(S$7,GRID!$A$4:$A$14,0),MATCH(1,($U$2=GRID!$CN$1:$DQ$1)*(КАЛЕНДАРЬ!$AG30=GRID!$CN$3:$DQ$3), 0)),
ROUNDUP(INDEX(GRID!$CN$4:$DQ$14,MATCH(S$7,GRID!$A$4:$A$14,0),MATCH(1,($U$2=GRID!$CN$1:$DQ$1)*(КАЛЕНДАРЬ!$AG30=GRID!$CN$3:$DQ$3),0))*(1-GRID!$B$69),0))</f>
        <v>32700</v>
      </c>
      <c r="T277" s="48" cm="1">
        <f t="array" ref="T277">IF($I$2="Премиум проживание",
INDEX(GRID!$CN$17:$DQ$27,MATCH(S$7,GRID!$A$17:$A$27,0),MATCH(1,($U$2=GRID!$CN$1:$DQ$1)*(КАЛЕНДАРЬ!$AG30=GRID!$CN$3:$DQ$3), 0)),
ROUNDUP(INDEX(GRID!$CN$17:$DQ$27,MATCH(S$7,GRID!$A$17:$A$27,0),MATCH(1,($U$2=GRID!$CN$1:$DQ$1)*(КАЛЕНДАРЬ!$AG30=GRID!$CN$3:$DQ$3), 0))*(1-GRID!$B$69),0))</f>
        <v>34700</v>
      </c>
      <c r="U277" s="47" cm="1">
        <f t="array" ref="U277">IF($I$2="Премиум проживание",
INDEX(GRID!$CN$4:$DQ$14,MATCH(U$7,GRID!$A$4:$A$14,0),MATCH(1,($U$2=GRID!$CN$1:$DQ$1)*(КАЛЕНДАРЬ!$AG30=GRID!$CN$3:$DQ$3), 0)),
ROUNDUP(INDEX(GRID!$CN$4:$DQ$14,MATCH(U$7,GRID!$A$4:$A$14,0),MATCH(1,($U$2=GRID!$CN$1:$DQ$1)*(КАЛЕНДАРЬ!$AG30=GRID!$CN$3:$DQ$3),0))*(1-GRID!$B$69),0))</f>
        <v>36700</v>
      </c>
      <c r="V277" s="48" cm="1">
        <f t="array" ref="V277">IF($I$2="Премиум проживание",
INDEX(GRID!$CN$17:$DQ$27,MATCH(U$7,GRID!$A$17:$A$27,0),MATCH(1,($U$2=GRID!$CN$1:$DQ$1)*(КАЛЕНДАРЬ!$AG30=GRID!$CN$3:$DQ$3), 0)),
ROUNDUP(INDEX(GRID!$CN$17:$DQ$27,MATCH(U$7,GRID!$A$17:$A$27,0),MATCH(1,($U$2=GRID!$CN$1:$DQ$1)*(КАЛЕНДАРЬ!$AG30=GRID!$CN$3:$DQ$3), 0))*(1-GRID!$B$69),0))</f>
        <v>38700</v>
      </c>
      <c r="W277" s="49" t="s">
        <v>101</v>
      </c>
      <c r="X277" s="49" t="s">
        <v>101</v>
      </c>
    </row>
    <row r="278" spans="1:24" hidden="1" x14ac:dyDescent="0.2">
      <c r="A278" s="117" t="s">
        <v>47</v>
      </c>
      <c r="B278" s="117">
        <v>28</v>
      </c>
      <c r="C278" s="49" t="s">
        <v>101</v>
      </c>
      <c r="D278" s="49" t="s">
        <v>101</v>
      </c>
      <c r="E278" s="49" t="s">
        <v>101</v>
      </c>
      <c r="F278" s="49" t="s">
        <v>101</v>
      </c>
      <c r="G278" s="49" t="s">
        <v>101</v>
      </c>
      <c r="H278" s="49" t="s">
        <v>101</v>
      </c>
      <c r="I278" s="49" t="s">
        <v>101</v>
      </c>
      <c r="J278" s="49" t="s">
        <v>101</v>
      </c>
      <c r="K278" s="49" t="s">
        <v>101</v>
      </c>
      <c r="L278" s="49" t="s">
        <v>101</v>
      </c>
      <c r="M278" s="49" t="s">
        <v>101</v>
      </c>
      <c r="N278" s="49" t="s">
        <v>101</v>
      </c>
      <c r="O278" s="47" cm="1">
        <f t="array" ref="O278">IF($I$2="Премиум проживание",
INDEX(GRID!$CN$4:$DQ$14,MATCH(O$7,GRID!$A$4:$A$14,0),MATCH(1,($U$2=GRID!$CN$1:$DQ$1)*(КАЛЕНДАРЬ!$AG31=GRID!$CN$3:$DQ$3), 0)),
ROUNDUP(INDEX(GRID!$CN$4:$DQ$14,MATCH(O$7,GRID!$A$4:$A$14,0),MATCH(1,($U$2=GRID!$CN$1:$DQ$1)*(КАЛЕНДАРЬ!$AG31=GRID!$CN$3:$DQ$3),0))*(1-GRID!$B$69),0))</f>
        <v>24700</v>
      </c>
      <c r="P278" s="48" cm="1">
        <f t="array" ref="P278">IF($I$2="Премиум проживание",
INDEX(GRID!$CN$17:$DQ$27,MATCH(O$7,GRID!$A$17:$A$27,0),MATCH(1,($U$2=GRID!$CN$1:$DQ$1)*(КАЛЕНДАРЬ!$AG31=GRID!$CN$3:$DQ$3), 0)),
ROUNDUP(INDEX(GRID!$CN$17:$DQ$27,MATCH(O$7,GRID!$A$17:$A$27,0),MATCH(1,($U$2=GRID!$CN$1:$DQ$1)*(КАЛЕНДАРЬ!$AG31=GRID!$CN$3:$DQ$3), 0))*(1-GRID!$B$69),0))</f>
        <v>26700</v>
      </c>
      <c r="Q278" s="47" cm="1">
        <f t="array" ref="Q278">IF($I$2="Премиум проживание",
INDEX(GRID!$CN$4:$DQ$14,MATCH(Q$249,GRID!$A$4:$A$14,0),MATCH(1,($U$2=GRID!$CN$1:$DQ$1)*(КАЛЕНДАРЬ!$AG31=GRID!$CN$3:$DQ$3), 0)),
ROUNDUP(INDEX(GRID!$CN$4:$DQ$14,MATCH(Q$249,GRID!$A$4:$A$14,0),MATCH(1,($U$2=GRID!$CN$1:$DQ$1)*(КАЛЕНДАРЬ!$AG31=GRID!$CN$3:$DQ$3),0))*(1-GRID!$B$69),0))</f>
        <v>26000</v>
      </c>
      <c r="R278" s="48" cm="1">
        <f t="array" ref="R278">IF($I$2="Премиум проживание",
INDEX(GRID!$CN$17:$DQ$27,MATCH(Q$249,GRID!$A$17:$A$27,0),MATCH(1,($U$2=GRID!$CN$1:$DQ$1)*(КАЛЕНДАРЬ!$AG31=GRID!$CN$3:$DQ$3), 0)),
ROUNDUP(INDEX(GRID!$CN$17:$DQ$27,MATCH(Q$249,GRID!$A$17:$A$27,0),MATCH(1,($U$2=GRID!$CN$1:$DQ$1)*(КАЛЕНДАРЬ!$AG31=GRID!$CN$3:$DQ$3), 0))*(1-GRID!$B$69),0))</f>
        <v>28000</v>
      </c>
      <c r="S278" s="47" cm="1">
        <f t="array" ref="S278">IF($I$2="Премиум проживание",
INDEX(GRID!$CN$4:$DQ$14,MATCH(S$7,GRID!$A$4:$A$14,0),MATCH(1,($U$2=GRID!$CN$1:$DQ$1)*(КАЛЕНДАРЬ!$AG31=GRID!$CN$3:$DQ$3), 0)),
ROUNDUP(INDEX(GRID!$CN$4:$DQ$14,MATCH(S$7,GRID!$A$4:$A$14,0),MATCH(1,($U$2=GRID!$CN$1:$DQ$1)*(КАЛЕНДАРЬ!$AG31=GRID!$CN$3:$DQ$3),0))*(1-GRID!$B$69),0))</f>
        <v>27500</v>
      </c>
      <c r="T278" s="48" cm="1">
        <f t="array" ref="T278">IF($I$2="Премиум проживание",
INDEX(GRID!$CN$17:$DQ$27,MATCH(S$7,GRID!$A$17:$A$27,0),MATCH(1,($U$2=GRID!$CN$1:$DQ$1)*(КАЛЕНДАРЬ!$AG31=GRID!$CN$3:$DQ$3), 0)),
ROUNDUP(INDEX(GRID!$CN$17:$DQ$27,MATCH(S$7,GRID!$A$17:$A$27,0),MATCH(1,($U$2=GRID!$CN$1:$DQ$1)*(КАЛЕНДАРЬ!$AG31=GRID!$CN$3:$DQ$3), 0))*(1-GRID!$B$69),0))</f>
        <v>29500</v>
      </c>
      <c r="U278" s="47" cm="1">
        <f t="array" ref="U278">IF($I$2="Премиум проживание",
INDEX(GRID!$CN$4:$DQ$14,MATCH(U$7,GRID!$A$4:$A$14,0),MATCH(1,($U$2=GRID!$CN$1:$DQ$1)*(КАЛЕНДАРЬ!$AG31=GRID!$CN$3:$DQ$3), 0)),
ROUNDUP(INDEX(GRID!$CN$4:$DQ$14,MATCH(U$7,GRID!$A$4:$A$14,0),MATCH(1,($U$2=GRID!$CN$1:$DQ$1)*(КАЛЕНДАРЬ!$AG31=GRID!$CN$3:$DQ$3),0))*(1-GRID!$B$69),0))</f>
        <v>31000</v>
      </c>
      <c r="V278" s="48" cm="1">
        <f t="array" ref="V278">IF($I$2="Премиум проживание",
INDEX(GRID!$CN$17:$DQ$27,MATCH(U$7,GRID!$A$17:$A$27,0),MATCH(1,($U$2=GRID!$CN$1:$DQ$1)*(КАЛЕНДАРЬ!$AG31=GRID!$CN$3:$DQ$3), 0)),
ROUNDUP(INDEX(GRID!$CN$17:$DQ$27,MATCH(U$7,GRID!$A$17:$A$27,0),MATCH(1,($U$2=GRID!$CN$1:$DQ$1)*(КАЛЕНДАРЬ!$AG31=GRID!$CN$3:$DQ$3), 0))*(1-GRID!$B$69),0))</f>
        <v>33000</v>
      </c>
      <c r="W278" s="49" t="s">
        <v>101</v>
      </c>
      <c r="X278" s="49" t="s">
        <v>101</v>
      </c>
    </row>
    <row r="279" spans="1:24" hidden="1" x14ac:dyDescent="0.2">
      <c r="A279" s="117" t="s">
        <v>48</v>
      </c>
      <c r="B279" s="117">
        <v>29</v>
      </c>
      <c r="C279" s="49" t="s">
        <v>101</v>
      </c>
      <c r="D279" s="49" t="s">
        <v>101</v>
      </c>
      <c r="E279" s="49" t="s">
        <v>101</v>
      </c>
      <c r="F279" s="49" t="s">
        <v>101</v>
      </c>
      <c r="G279" s="49" t="s">
        <v>101</v>
      </c>
      <c r="H279" s="49" t="s">
        <v>101</v>
      </c>
      <c r="I279" s="49" t="s">
        <v>101</v>
      </c>
      <c r="J279" s="49" t="s">
        <v>101</v>
      </c>
      <c r="K279" s="49" t="s">
        <v>101</v>
      </c>
      <c r="L279" s="49" t="s">
        <v>101</v>
      </c>
      <c r="M279" s="49" t="s">
        <v>101</v>
      </c>
      <c r="N279" s="49" t="s">
        <v>101</v>
      </c>
      <c r="O279" s="47" cm="1">
        <f t="array" ref="O279">IF($I$2="Премиум проживание",
INDEX(GRID!$CN$4:$DQ$14,MATCH(O$7,GRID!$A$4:$A$14,0),MATCH(1,($U$2=GRID!$CN$1:$DQ$1)*(КАЛЕНДАРЬ!$AG32=GRID!$CN$3:$DQ$3), 0)),
ROUNDUP(INDEX(GRID!$CN$4:$DQ$14,MATCH(O$7,GRID!$A$4:$A$14,0),MATCH(1,($U$2=GRID!$CN$1:$DQ$1)*(КАЛЕНДАРЬ!$AG32=GRID!$CN$3:$DQ$3),0))*(1-GRID!$B$69),0))</f>
        <v>22700</v>
      </c>
      <c r="P279" s="48" cm="1">
        <f t="array" ref="P279">IF($I$2="Премиум проживание",
INDEX(GRID!$CN$17:$DQ$27,MATCH(O$7,GRID!$A$17:$A$27,0),MATCH(1,($U$2=GRID!$CN$1:$DQ$1)*(КАЛЕНДАРЬ!$AG32=GRID!$CN$3:$DQ$3), 0)),
ROUNDUP(INDEX(GRID!$CN$17:$DQ$27,MATCH(O$7,GRID!$A$17:$A$27,0),MATCH(1,($U$2=GRID!$CN$1:$DQ$1)*(КАЛЕНДАРЬ!$AG32=GRID!$CN$3:$DQ$3), 0))*(1-GRID!$B$69),0))</f>
        <v>24700</v>
      </c>
      <c r="Q279" s="47" cm="1">
        <f t="array" ref="Q279">IF($I$2="Премиум проживание",
INDEX(GRID!$CN$4:$DQ$14,MATCH(Q$249,GRID!$A$4:$A$14,0),MATCH(1,($U$2=GRID!$CN$1:$DQ$1)*(КАЛЕНДАРЬ!$AG32=GRID!$CN$3:$DQ$3), 0)),
ROUNDUP(INDEX(GRID!$CN$4:$DQ$14,MATCH(Q$249,GRID!$A$4:$A$14,0),MATCH(1,($U$2=GRID!$CN$1:$DQ$1)*(КАЛЕНДАРЬ!$AG32=GRID!$CN$3:$DQ$3),0))*(1-GRID!$B$69),0))</f>
        <v>24000</v>
      </c>
      <c r="R279" s="48" cm="1">
        <f t="array" ref="R279">IF($I$2="Премиум проживание",
INDEX(GRID!$CN$17:$DQ$27,MATCH(Q$249,GRID!$A$17:$A$27,0),MATCH(1,($U$2=GRID!$CN$1:$DQ$1)*(КАЛЕНДАРЬ!$AG32=GRID!$CN$3:$DQ$3), 0)),
ROUNDUP(INDEX(GRID!$CN$17:$DQ$27,MATCH(Q$249,GRID!$A$17:$A$27,0),MATCH(1,($U$2=GRID!$CN$1:$DQ$1)*(КАЛЕНДАРЬ!$AG32=GRID!$CN$3:$DQ$3), 0))*(1-GRID!$B$69),0))</f>
        <v>26000</v>
      </c>
      <c r="S279" s="47" cm="1">
        <f t="array" ref="S279">IF($I$2="Премиум проживание",
INDEX(GRID!$CN$4:$DQ$14,MATCH(S$7,GRID!$A$4:$A$14,0),MATCH(1,($U$2=GRID!$CN$1:$DQ$1)*(КАЛЕНДАРЬ!$AG32=GRID!$CN$3:$DQ$3), 0)),
ROUNDUP(INDEX(GRID!$CN$4:$DQ$14,MATCH(S$7,GRID!$A$4:$A$14,0),MATCH(1,($U$2=GRID!$CN$1:$DQ$1)*(КАЛЕНДАРЬ!$AG32=GRID!$CN$3:$DQ$3),0))*(1-GRID!$B$69),0))</f>
        <v>25500</v>
      </c>
      <c r="T279" s="48" cm="1">
        <f t="array" ref="T279">IF($I$2="Премиум проживание",
INDEX(GRID!$CN$17:$DQ$27,MATCH(S$7,GRID!$A$17:$A$27,0),MATCH(1,($U$2=GRID!$CN$1:$DQ$1)*(КАЛЕНДАРЬ!$AG32=GRID!$CN$3:$DQ$3), 0)),
ROUNDUP(INDEX(GRID!$CN$17:$DQ$27,MATCH(S$7,GRID!$A$17:$A$27,0),MATCH(1,($U$2=GRID!$CN$1:$DQ$1)*(КАЛЕНДАРЬ!$AG32=GRID!$CN$3:$DQ$3), 0))*(1-GRID!$B$69),0))</f>
        <v>27500</v>
      </c>
      <c r="U279" s="47" cm="1">
        <f t="array" ref="U279">IF($I$2="Премиум проживание",
INDEX(GRID!$CN$4:$DQ$14,MATCH(U$7,GRID!$A$4:$A$14,0),MATCH(1,($U$2=GRID!$CN$1:$DQ$1)*(КАЛЕНДАРЬ!$AG32=GRID!$CN$3:$DQ$3), 0)),
ROUNDUP(INDEX(GRID!$CN$4:$DQ$14,MATCH(U$7,GRID!$A$4:$A$14,0),MATCH(1,($U$2=GRID!$CN$1:$DQ$1)*(КАЛЕНДАРЬ!$AG32=GRID!$CN$3:$DQ$3),0))*(1-GRID!$B$69),0))</f>
        <v>29000</v>
      </c>
      <c r="V279" s="48" cm="1">
        <f t="array" ref="V279">IF($I$2="Премиум проживание",
INDEX(GRID!$CN$17:$DQ$27,MATCH(U$7,GRID!$A$17:$A$27,0),MATCH(1,($U$2=GRID!$CN$1:$DQ$1)*(КАЛЕНДАРЬ!$AG32=GRID!$CN$3:$DQ$3), 0)),
ROUNDUP(INDEX(GRID!$CN$17:$DQ$27,MATCH(U$7,GRID!$A$17:$A$27,0),MATCH(1,($U$2=GRID!$CN$1:$DQ$1)*(КАЛЕНДАРЬ!$AG32=GRID!$CN$3:$DQ$3), 0))*(1-GRID!$B$69),0))</f>
        <v>31000</v>
      </c>
      <c r="W279" s="49" t="s">
        <v>101</v>
      </c>
      <c r="X279" s="49" t="s">
        <v>101</v>
      </c>
    </row>
    <row r="280" spans="1:24" hidden="1" x14ac:dyDescent="0.2">
      <c r="A280" s="117" t="s">
        <v>42</v>
      </c>
      <c r="B280" s="117">
        <v>30</v>
      </c>
      <c r="C280" s="49" t="s">
        <v>101</v>
      </c>
      <c r="D280" s="49" t="s">
        <v>101</v>
      </c>
      <c r="E280" s="49" t="s">
        <v>101</v>
      </c>
      <c r="F280" s="49" t="s">
        <v>101</v>
      </c>
      <c r="G280" s="49" t="s">
        <v>101</v>
      </c>
      <c r="H280" s="49" t="s">
        <v>101</v>
      </c>
      <c r="I280" s="49" t="s">
        <v>101</v>
      </c>
      <c r="J280" s="49" t="s">
        <v>101</v>
      </c>
      <c r="K280" s="49" t="s">
        <v>101</v>
      </c>
      <c r="L280" s="49" t="s">
        <v>101</v>
      </c>
      <c r="M280" s="49" t="s">
        <v>101</v>
      </c>
      <c r="N280" s="49" t="s">
        <v>101</v>
      </c>
      <c r="O280" s="47" cm="1">
        <f t="array" ref="O280">IF($I$2="Премиум проживание",
INDEX(GRID!$CN$4:$DQ$14,MATCH(O$7,GRID!$A$4:$A$14,0),MATCH(1,($U$2=GRID!$CN$1:$DQ$1)*(КАЛЕНДАРЬ!$AG33=GRID!$CN$3:$DQ$3), 0)),
ROUNDUP(INDEX(GRID!$CN$4:$DQ$14,MATCH(O$7,GRID!$A$4:$A$14,0),MATCH(1,($U$2=GRID!$CN$1:$DQ$1)*(КАЛЕНДАРЬ!$AG33=GRID!$CN$3:$DQ$3),0))*(1-GRID!$B$69),0))</f>
        <v>22700</v>
      </c>
      <c r="P280" s="48" cm="1">
        <f t="array" ref="P280">IF($I$2="Премиум проживание",
INDEX(GRID!$CN$17:$DQ$27,MATCH(O$7,GRID!$A$17:$A$27,0),MATCH(1,($U$2=GRID!$CN$1:$DQ$1)*(КАЛЕНДАРЬ!$AG33=GRID!$CN$3:$DQ$3), 0)),
ROUNDUP(INDEX(GRID!$CN$17:$DQ$27,MATCH(O$7,GRID!$A$17:$A$27,0),MATCH(1,($U$2=GRID!$CN$1:$DQ$1)*(КАЛЕНДАРЬ!$AG33=GRID!$CN$3:$DQ$3), 0))*(1-GRID!$B$69),0))</f>
        <v>24700</v>
      </c>
      <c r="Q280" s="47" cm="1">
        <f t="array" ref="Q280">IF($I$2="Премиум проживание",
INDEX(GRID!$CN$4:$DQ$14,MATCH(Q$249,GRID!$A$4:$A$14,0),MATCH(1,($U$2=GRID!$CN$1:$DQ$1)*(КАЛЕНДАРЬ!$AG33=GRID!$CN$3:$DQ$3), 0)),
ROUNDUP(INDEX(GRID!$CN$4:$DQ$14,MATCH(Q$249,GRID!$A$4:$A$14,0),MATCH(1,($U$2=GRID!$CN$1:$DQ$1)*(КАЛЕНДАРЬ!$AG33=GRID!$CN$3:$DQ$3),0))*(1-GRID!$B$69),0))</f>
        <v>24000</v>
      </c>
      <c r="R280" s="48" cm="1">
        <f t="array" ref="R280">IF($I$2="Премиум проживание",
INDEX(GRID!$CN$17:$DQ$27,MATCH(Q$249,GRID!$A$17:$A$27,0),MATCH(1,($U$2=GRID!$CN$1:$DQ$1)*(КАЛЕНДАРЬ!$AG33=GRID!$CN$3:$DQ$3), 0)),
ROUNDUP(INDEX(GRID!$CN$17:$DQ$27,MATCH(Q$249,GRID!$A$17:$A$27,0),MATCH(1,($U$2=GRID!$CN$1:$DQ$1)*(КАЛЕНДАРЬ!$AG33=GRID!$CN$3:$DQ$3), 0))*(1-GRID!$B$69),0))</f>
        <v>26000</v>
      </c>
      <c r="S280" s="47" cm="1">
        <f t="array" ref="S280">IF($I$2="Премиум проживание",
INDEX(GRID!$CN$4:$DQ$14,MATCH(S$7,GRID!$A$4:$A$14,0),MATCH(1,($U$2=GRID!$CN$1:$DQ$1)*(КАЛЕНДАРЬ!$AG33=GRID!$CN$3:$DQ$3), 0)),
ROUNDUP(INDEX(GRID!$CN$4:$DQ$14,MATCH(S$7,GRID!$A$4:$A$14,0),MATCH(1,($U$2=GRID!$CN$1:$DQ$1)*(КАЛЕНДАРЬ!$AG33=GRID!$CN$3:$DQ$3),0))*(1-GRID!$B$69),0))</f>
        <v>25500</v>
      </c>
      <c r="T280" s="48" cm="1">
        <f t="array" ref="T280">IF($I$2="Премиум проживание",
INDEX(GRID!$CN$17:$DQ$27,MATCH(S$7,GRID!$A$17:$A$27,0),MATCH(1,($U$2=GRID!$CN$1:$DQ$1)*(КАЛЕНДАРЬ!$AG33=GRID!$CN$3:$DQ$3), 0)),
ROUNDUP(INDEX(GRID!$CN$17:$DQ$27,MATCH(S$7,GRID!$A$17:$A$27,0),MATCH(1,($U$2=GRID!$CN$1:$DQ$1)*(КАЛЕНДАРЬ!$AG33=GRID!$CN$3:$DQ$3), 0))*(1-GRID!$B$69),0))</f>
        <v>27500</v>
      </c>
      <c r="U280" s="47" cm="1">
        <f t="array" ref="U280">IF($I$2="Премиум проживание",
INDEX(GRID!$CN$4:$DQ$14,MATCH(U$7,GRID!$A$4:$A$14,0),MATCH(1,($U$2=GRID!$CN$1:$DQ$1)*(КАЛЕНДАРЬ!$AG33=GRID!$CN$3:$DQ$3), 0)),
ROUNDUP(INDEX(GRID!$CN$4:$DQ$14,MATCH(U$7,GRID!$A$4:$A$14,0),MATCH(1,($U$2=GRID!$CN$1:$DQ$1)*(КАЛЕНДАРЬ!$AG33=GRID!$CN$3:$DQ$3),0))*(1-GRID!$B$69),0))</f>
        <v>29000</v>
      </c>
      <c r="V280" s="48" cm="1">
        <f t="array" ref="V280">IF($I$2="Премиум проживание",
INDEX(GRID!$CN$17:$DQ$27,MATCH(U$7,GRID!$A$17:$A$27,0),MATCH(1,($U$2=GRID!$CN$1:$DQ$1)*(КАЛЕНДАРЬ!$AG33=GRID!$CN$3:$DQ$3), 0)),
ROUNDUP(INDEX(GRID!$CN$17:$DQ$27,MATCH(U$7,GRID!$A$17:$A$27,0),MATCH(1,($U$2=GRID!$CN$1:$DQ$1)*(КАЛЕНДАРЬ!$AG33=GRID!$CN$3:$DQ$3), 0))*(1-GRID!$B$69),0))</f>
        <v>31000</v>
      </c>
      <c r="W280" s="49" t="s">
        <v>101</v>
      </c>
      <c r="X280" s="49" t="s">
        <v>101</v>
      </c>
    </row>
    <row r="281" spans="1:24" x14ac:dyDescent="0.2">
      <c r="A281" s="123"/>
      <c r="B281" s="123"/>
      <c r="G281" s="40"/>
      <c r="K281" s="40"/>
      <c r="P281" s="40"/>
    </row>
    <row r="282" spans="1:24" x14ac:dyDescent="0.2">
      <c r="A282" s="210" t="s">
        <v>38</v>
      </c>
      <c r="B282" s="210"/>
      <c r="C282" s="210"/>
      <c r="D282" s="210"/>
      <c r="E282" s="210"/>
      <c r="F282" s="210"/>
      <c r="G282" s="210"/>
      <c r="H282" s="210"/>
      <c r="I282" s="210"/>
      <c r="J282" s="210"/>
      <c r="K282" s="210"/>
      <c r="L282" s="210"/>
      <c r="M282" s="210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</row>
    <row r="283" spans="1:24" x14ac:dyDescent="0.2">
      <c r="A283" s="211" t="s">
        <v>108</v>
      </c>
      <c r="B283" s="212"/>
      <c r="C283" s="212"/>
      <c r="D283" s="212"/>
      <c r="E283" s="212"/>
      <c r="F283" s="212"/>
      <c r="G283" s="212"/>
      <c r="H283" s="212"/>
      <c r="I283" s="212"/>
      <c r="J283" s="212"/>
      <c r="K283" s="212"/>
      <c r="L283" s="212"/>
      <c r="M283" s="212"/>
      <c r="N283" s="212"/>
      <c r="O283" s="212"/>
      <c r="P283" s="212"/>
      <c r="Q283" s="212"/>
      <c r="R283" s="212"/>
      <c r="S283" s="212"/>
      <c r="T283" s="212"/>
      <c r="U283" s="212"/>
      <c r="V283" s="212"/>
      <c r="W283" s="212"/>
      <c r="X283" s="212"/>
    </row>
    <row r="284" spans="1:24" ht="58.5" customHeight="1" x14ac:dyDescent="0.2">
      <c r="A284" s="213" t="s">
        <v>39</v>
      </c>
      <c r="B284" s="214"/>
      <c r="C284" s="217" t="s">
        <v>85</v>
      </c>
      <c r="D284" s="218"/>
      <c r="E284" s="219" t="s">
        <v>86</v>
      </c>
      <c r="F284" s="220"/>
      <c r="G284" s="221" t="s">
        <v>83</v>
      </c>
      <c r="H284" s="222"/>
      <c r="I284" s="223" t="s">
        <v>87</v>
      </c>
      <c r="J284" s="224"/>
      <c r="K284" s="225" t="s">
        <v>88</v>
      </c>
      <c r="L284" s="225"/>
      <c r="M284" s="226" t="s">
        <v>89</v>
      </c>
      <c r="N284" s="227"/>
      <c r="O284" s="250" t="s">
        <v>94</v>
      </c>
      <c r="P284" s="250"/>
      <c r="Q284" s="230" t="s">
        <v>95</v>
      </c>
      <c r="R284" s="230"/>
      <c r="S284" s="231" t="s">
        <v>90</v>
      </c>
      <c r="T284" s="231"/>
      <c r="U284" s="232" t="s">
        <v>91</v>
      </c>
      <c r="V284" s="233"/>
      <c r="W284" s="234" t="s">
        <v>96</v>
      </c>
      <c r="X284" s="235"/>
    </row>
    <row r="285" spans="1:24" x14ac:dyDescent="0.2">
      <c r="A285" s="215"/>
      <c r="B285" s="216"/>
      <c r="C285" s="45" t="s">
        <v>40</v>
      </c>
      <c r="D285" s="45" t="s">
        <v>41</v>
      </c>
      <c r="E285" s="45" t="s">
        <v>40</v>
      </c>
      <c r="F285" s="45" t="s">
        <v>41</v>
      </c>
      <c r="G285" s="45" t="s">
        <v>40</v>
      </c>
      <c r="H285" s="45" t="s">
        <v>41</v>
      </c>
      <c r="I285" s="45" t="s">
        <v>40</v>
      </c>
      <c r="J285" s="45" t="s">
        <v>41</v>
      </c>
      <c r="K285" s="45" t="s">
        <v>40</v>
      </c>
      <c r="L285" s="45" t="s">
        <v>41</v>
      </c>
      <c r="M285" s="45" t="s">
        <v>40</v>
      </c>
      <c r="N285" s="45" t="s">
        <v>41</v>
      </c>
      <c r="O285" s="45" t="s">
        <v>40</v>
      </c>
      <c r="P285" s="45" t="s">
        <v>41</v>
      </c>
      <c r="Q285" s="45" t="s">
        <v>40</v>
      </c>
      <c r="R285" s="45" t="s">
        <v>41</v>
      </c>
      <c r="S285" s="45" t="s">
        <v>40</v>
      </c>
      <c r="T285" s="45" t="s">
        <v>41</v>
      </c>
      <c r="U285" s="45" t="s">
        <v>40</v>
      </c>
      <c r="V285" s="45" t="s">
        <v>41</v>
      </c>
      <c r="W285" s="45" t="s">
        <v>40</v>
      </c>
      <c r="X285" s="45" t="s">
        <v>41</v>
      </c>
    </row>
    <row r="286" spans="1:24" hidden="1" x14ac:dyDescent="0.2">
      <c r="A286" s="117" t="s">
        <v>43</v>
      </c>
      <c r="B286" s="117">
        <v>1</v>
      </c>
      <c r="C286" s="49" t="s">
        <v>101</v>
      </c>
      <c r="D286" s="49" t="s">
        <v>101</v>
      </c>
      <c r="E286" s="49" t="s">
        <v>101</v>
      </c>
      <c r="F286" s="49" t="s">
        <v>101</v>
      </c>
      <c r="G286" s="49" t="s">
        <v>101</v>
      </c>
      <c r="H286" s="49" t="s">
        <v>101</v>
      </c>
      <c r="I286" s="49" t="s">
        <v>101</v>
      </c>
      <c r="J286" s="49" t="s">
        <v>101</v>
      </c>
      <c r="K286" s="49" t="s">
        <v>101</v>
      </c>
      <c r="L286" s="49" t="s">
        <v>101</v>
      </c>
      <c r="M286" s="49" t="s">
        <v>101</v>
      </c>
      <c r="N286" s="49" t="s">
        <v>101</v>
      </c>
      <c r="O286" s="47" cm="1">
        <f t="array" ref="O286">IF($I$2="Премиум проживание",
INDEX(GRID!$CN$4:$DQ$14,MATCH(O$7,GRID!$A$4:$A$14,0),MATCH(1,($U$2=GRID!$CN$1:$DQ$1)*(КАЛЕНДАРЬ!$AJ4=GRID!$CN$3:$DQ$3), 0)),
ROUNDUP(INDEX(GRID!$CN$4:$DQ$14,MATCH(O$7,GRID!$A$4:$A$14,0),MATCH(1,($U$2=GRID!$CN$1:$DQ$1)*(КАЛЕНДАРЬ!$AJ4=GRID!$CN$3:$DQ$3),0))*(1-GRID!$B$69),0))</f>
        <v>22700</v>
      </c>
      <c r="P286" s="48" cm="1">
        <f t="array" ref="P286">IF($I$2="Премиум проживание",
INDEX(GRID!$CN$17:$DQ$27,MATCH(O$7,GRID!$A$17:$A$27,0),MATCH(1,($U$2=GRID!$CN$1:$DQ$1)*(КАЛЕНДАРЬ!$AJ4=GRID!$CN$3:$DQ$3), 0)),
ROUNDUP(INDEX(GRID!$CN$17:$DQ$27,MATCH(O$7,GRID!$A$17:$A$27,0),MATCH(1,($U$2=GRID!$CN$1:$DQ$1)*(КАЛЕНДАРЬ!$AJ4=GRID!$CN$3:$DQ$3), 0))*(1-GRID!$B$69),0))</f>
        <v>24700</v>
      </c>
      <c r="Q286" s="47" cm="1">
        <f t="array" ref="Q286">IF($I$2="Премиум проживание",
INDEX(GRID!$CN$4:$DQ$14,MATCH(Q$249,GRID!$A$4:$A$14,0),MATCH(1,($U$2=GRID!$CN$1:$DQ$1)*(КАЛЕНДАРЬ!$AJ4=GRID!$CN$3:$DQ$3), 0)),
ROUNDUP(INDEX(GRID!$CN$4:$DQ$14,MATCH(Q$249,GRID!$A$4:$A$14,0),MATCH(1,($U$2=GRID!$CN$1:$DQ$1)*(КАЛЕНДАРЬ!$AJ4=GRID!$CN$3:$DQ$3),0))*(1-GRID!$B$69),0))</f>
        <v>24000</v>
      </c>
      <c r="R286" s="48" cm="1">
        <f t="array" ref="R286">IF($I$2="Премиум проживание",
INDEX(GRID!$CN$17:$DQ$27,MATCH(Q$249,GRID!$A$17:$A$27,0),MATCH(1,($U$2=GRID!$CN$1:$DQ$1)*(КАЛЕНДАРЬ!$AJ4=GRID!$CN$3:$DQ$3), 0)),
ROUNDUP(INDEX(GRID!$CN$17:$DQ$27,MATCH(Q$249,GRID!$A$17:$A$27,0),MATCH(1,($U$2=GRID!$CN$1:$DQ$1)*(КАЛЕНДАРЬ!$AJ4=GRID!$CN$3:$DQ$3), 0))*(1-GRID!$B$69),0))</f>
        <v>26000</v>
      </c>
      <c r="S286" s="47" cm="1">
        <f t="array" ref="S286">IF($I$2="Премиум проживание",
INDEX(GRID!$CN$4:$DQ$14,MATCH(S$7,GRID!$A$4:$A$14,0),MATCH(1,($U$2=GRID!$CN$1:$DQ$1)*(КАЛЕНДАРЬ!$AJ4=GRID!$CN$3:$DQ$3), 0)),
ROUNDUP(INDEX(GRID!$CN$4:$DQ$14,MATCH(S$7,GRID!$A$4:$A$14,0),MATCH(1,($U$2=GRID!$CN$1:$DQ$1)*(КАЛЕНДАРЬ!$AJ4=GRID!$CN$3:$DQ$3),0))*(1-GRID!$B$69),0))</f>
        <v>25500</v>
      </c>
      <c r="T286" s="48" cm="1">
        <f t="array" ref="T286">IF($I$2="Премиум проживание",
INDEX(GRID!$CN$17:$DQ$27,MATCH(S$7,GRID!$A$17:$A$27,0),MATCH(1,($U$2=GRID!$CN$1:$DQ$1)*(КАЛЕНДАРЬ!$AJ4=GRID!$CN$3:$DQ$3), 0)),
ROUNDUP(INDEX(GRID!$CN$17:$DQ$27,MATCH(S$7,GRID!$A$17:$A$27,0),MATCH(1,($U$2=GRID!$CN$1:$DQ$1)*(КАЛЕНДАРЬ!$AJ4=GRID!$CN$3:$DQ$3), 0))*(1-GRID!$B$69),0))</f>
        <v>27500</v>
      </c>
      <c r="U286" s="47" cm="1">
        <f t="array" ref="U286">IF($I$2="Премиум проживание",
INDEX(GRID!$CN$4:$DQ$14,MATCH(U$7,GRID!$A$4:$A$14,0),MATCH(1,($U$2=GRID!$CN$1:$DQ$1)*(КАЛЕНДАРЬ!$AJ4=GRID!$CN$3:$DQ$3), 0)),
ROUNDUP(INDEX(GRID!$CN$4:$DQ$14,MATCH(U$7,GRID!$A$4:$A$14,0),MATCH(1,($U$2=GRID!$CN$1:$DQ$1)*(КАЛЕНДАРЬ!$AJ4=GRID!$CN$3:$DQ$3),0))*(1-GRID!$B$69),0))</f>
        <v>29000</v>
      </c>
      <c r="V286" s="48" cm="1">
        <f t="array" ref="V286">IF($I$2="Премиум проживание",
INDEX(GRID!$CN$17:$DQ$27,MATCH(U$7,GRID!$A$17:$A$27,0),MATCH(1,($U$2=GRID!$CN$1:$DQ$1)*(КАЛЕНДАРЬ!$AJ4=GRID!$CN$3:$DQ$3), 0)),
ROUNDUP(INDEX(GRID!$CN$17:$DQ$27,MATCH(U$7,GRID!$A$17:$A$27,0),MATCH(1,($U$2=GRID!$CN$1:$DQ$1)*(КАЛЕНДАРЬ!$AJ4=GRID!$CN$3:$DQ$3), 0))*(1-GRID!$B$69),0))</f>
        <v>31000</v>
      </c>
      <c r="W286" s="49" t="s">
        <v>101</v>
      </c>
      <c r="X286" s="49" t="s">
        <v>101</v>
      </c>
    </row>
    <row r="287" spans="1:24" hidden="1" x14ac:dyDescent="0.2">
      <c r="A287" s="117" t="s">
        <v>44</v>
      </c>
      <c r="B287" s="117">
        <v>2</v>
      </c>
      <c r="C287" s="49" t="s">
        <v>101</v>
      </c>
      <c r="D287" s="49" t="s">
        <v>101</v>
      </c>
      <c r="E287" s="49" t="s">
        <v>101</v>
      </c>
      <c r="F287" s="49" t="s">
        <v>101</v>
      </c>
      <c r="G287" s="49" t="s">
        <v>101</v>
      </c>
      <c r="H287" s="49" t="s">
        <v>101</v>
      </c>
      <c r="I287" s="49" t="s">
        <v>101</v>
      </c>
      <c r="J287" s="49" t="s">
        <v>101</v>
      </c>
      <c r="K287" s="49" t="s">
        <v>101</v>
      </c>
      <c r="L287" s="49" t="s">
        <v>101</v>
      </c>
      <c r="M287" s="49" t="s">
        <v>101</v>
      </c>
      <c r="N287" s="49" t="s">
        <v>101</v>
      </c>
      <c r="O287" s="47" cm="1">
        <f t="array" ref="O287">IF($I$2="Премиум проживание",
INDEX(GRID!$CN$4:$DQ$14,MATCH(O$7,GRID!$A$4:$A$14,0),MATCH(1,($U$2=GRID!$CN$1:$DQ$1)*(КАЛЕНДАРЬ!$AJ5=GRID!$CN$3:$DQ$3), 0)),
ROUNDUP(INDEX(GRID!$CN$4:$DQ$14,MATCH(O$7,GRID!$A$4:$A$14,0),MATCH(1,($U$2=GRID!$CN$1:$DQ$1)*(КАЛЕНДАРЬ!$AJ5=GRID!$CN$3:$DQ$3),0))*(1-GRID!$B$69),0))</f>
        <v>22700</v>
      </c>
      <c r="P287" s="48" cm="1">
        <f t="array" ref="P287">IF($I$2="Премиум проживание",
INDEX(GRID!$CN$17:$DQ$27,MATCH(O$7,GRID!$A$17:$A$27,0),MATCH(1,($U$2=GRID!$CN$1:$DQ$1)*(КАЛЕНДАРЬ!$AJ5=GRID!$CN$3:$DQ$3), 0)),
ROUNDUP(INDEX(GRID!$CN$17:$DQ$27,MATCH(O$7,GRID!$A$17:$A$27,0),MATCH(1,($U$2=GRID!$CN$1:$DQ$1)*(КАЛЕНДАРЬ!$AJ5=GRID!$CN$3:$DQ$3), 0))*(1-GRID!$B$69),0))</f>
        <v>24700</v>
      </c>
      <c r="Q287" s="47" cm="1">
        <f t="array" ref="Q287">IF($I$2="Премиум проживание",
INDEX(GRID!$CN$4:$DQ$14,MATCH(Q$249,GRID!$A$4:$A$14,0),MATCH(1,($U$2=GRID!$CN$1:$DQ$1)*(КАЛЕНДАРЬ!$AJ5=GRID!$CN$3:$DQ$3), 0)),
ROUNDUP(INDEX(GRID!$CN$4:$DQ$14,MATCH(Q$249,GRID!$A$4:$A$14,0),MATCH(1,($U$2=GRID!$CN$1:$DQ$1)*(КАЛЕНДАРЬ!$AJ5=GRID!$CN$3:$DQ$3),0))*(1-GRID!$B$69),0))</f>
        <v>24000</v>
      </c>
      <c r="R287" s="48" cm="1">
        <f t="array" ref="R287">IF($I$2="Премиум проживание",
INDEX(GRID!$CN$17:$DQ$27,MATCH(Q$249,GRID!$A$17:$A$27,0),MATCH(1,($U$2=GRID!$CN$1:$DQ$1)*(КАЛЕНДАРЬ!$AJ5=GRID!$CN$3:$DQ$3), 0)),
ROUNDUP(INDEX(GRID!$CN$17:$DQ$27,MATCH(Q$249,GRID!$A$17:$A$27,0),MATCH(1,($U$2=GRID!$CN$1:$DQ$1)*(КАЛЕНДАРЬ!$AJ5=GRID!$CN$3:$DQ$3), 0))*(1-GRID!$B$69),0))</f>
        <v>26000</v>
      </c>
      <c r="S287" s="47" cm="1">
        <f t="array" ref="S287">IF($I$2="Премиум проживание",
INDEX(GRID!$CN$4:$DQ$14,MATCH(S$7,GRID!$A$4:$A$14,0),MATCH(1,($U$2=GRID!$CN$1:$DQ$1)*(КАЛЕНДАРЬ!$AJ5=GRID!$CN$3:$DQ$3), 0)),
ROUNDUP(INDEX(GRID!$CN$4:$DQ$14,MATCH(S$7,GRID!$A$4:$A$14,0),MATCH(1,($U$2=GRID!$CN$1:$DQ$1)*(КАЛЕНДАРЬ!$AJ5=GRID!$CN$3:$DQ$3),0))*(1-GRID!$B$69),0))</f>
        <v>25500</v>
      </c>
      <c r="T287" s="48" cm="1">
        <f t="array" ref="T287">IF($I$2="Премиум проживание",
INDEX(GRID!$CN$17:$DQ$27,MATCH(S$7,GRID!$A$17:$A$27,0),MATCH(1,($U$2=GRID!$CN$1:$DQ$1)*(КАЛЕНДАРЬ!$AJ5=GRID!$CN$3:$DQ$3), 0)),
ROUNDUP(INDEX(GRID!$CN$17:$DQ$27,MATCH(S$7,GRID!$A$17:$A$27,0),MATCH(1,($U$2=GRID!$CN$1:$DQ$1)*(КАЛЕНДАРЬ!$AJ5=GRID!$CN$3:$DQ$3), 0))*(1-GRID!$B$69),0))</f>
        <v>27500</v>
      </c>
      <c r="U287" s="47" cm="1">
        <f t="array" ref="U287">IF($I$2="Премиум проживание",
INDEX(GRID!$CN$4:$DQ$14,MATCH(U$7,GRID!$A$4:$A$14,0),MATCH(1,($U$2=GRID!$CN$1:$DQ$1)*(КАЛЕНДАРЬ!$AJ5=GRID!$CN$3:$DQ$3), 0)),
ROUNDUP(INDEX(GRID!$CN$4:$DQ$14,MATCH(U$7,GRID!$A$4:$A$14,0),MATCH(1,($U$2=GRID!$CN$1:$DQ$1)*(КАЛЕНДАРЬ!$AJ5=GRID!$CN$3:$DQ$3),0))*(1-GRID!$B$69),0))</f>
        <v>29000</v>
      </c>
      <c r="V287" s="48" cm="1">
        <f t="array" ref="V287">IF($I$2="Премиум проживание",
INDEX(GRID!$CN$17:$DQ$27,MATCH(U$7,GRID!$A$17:$A$27,0),MATCH(1,($U$2=GRID!$CN$1:$DQ$1)*(КАЛЕНДАРЬ!$AJ5=GRID!$CN$3:$DQ$3), 0)),
ROUNDUP(INDEX(GRID!$CN$17:$DQ$27,MATCH(U$7,GRID!$A$17:$A$27,0),MATCH(1,($U$2=GRID!$CN$1:$DQ$1)*(КАЛЕНДАРЬ!$AJ5=GRID!$CN$3:$DQ$3), 0))*(1-GRID!$B$69),0))</f>
        <v>31000</v>
      </c>
      <c r="W287" s="49" t="s">
        <v>101</v>
      </c>
      <c r="X287" s="49" t="s">
        <v>101</v>
      </c>
    </row>
    <row r="288" spans="1:24" hidden="1" x14ac:dyDescent="0.2">
      <c r="A288" s="117" t="s">
        <v>45</v>
      </c>
      <c r="B288" s="117">
        <v>3</v>
      </c>
      <c r="C288" s="49" t="s">
        <v>101</v>
      </c>
      <c r="D288" s="49" t="s">
        <v>101</v>
      </c>
      <c r="E288" s="49" t="s">
        <v>101</v>
      </c>
      <c r="F288" s="49" t="s">
        <v>101</v>
      </c>
      <c r="G288" s="49" t="s">
        <v>101</v>
      </c>
      <c r="H288" s="49" t="s">
        <v>101</v>
      </c>
      <c r="I288" s="49" t="s">
        <v>101</v>
      </c>
      <c r="J288" s="49" t="s">
        <v>101</v>
      </c>
      <c r="K288" s="49" t="s">
        <v>101</v>
      </c>
      <c r="L288" s="49" t="s">
        <v>101</v>
      </c>
      <c r="M288" s="49" t="s">
        <v>101</v>
      </c>
      <c r="N288" s="49" t="s">
        <v>101</v>
      </c>
      <c r="O288" s="47" cm="1">
        <f t="array" ref="O288">IF($I$2="Премиум проживание",
INDEX(GRID!$CN$4:$DQ$14,MATCH(O$7,GRID!$A$4:$A$14,0),MATCH(1,($U$2=GRID!$CN$1:$DQ$1)*(КАЛЕНДАРЬ!$AJ6=GRID!$CN$3:$DQ$3), 0)),
ROUNDUP(INDEX(GRID!$CN$4:$DQ$14,MATCH(O$7,GRID!$A$4:$A$14,0),MATCH(1,($U$2=GRID!$CN$1:$DQ$1)*(КАЛЕНДАРЬ!$AJ6=GRID!$CN$3:$DQ$3),0))*(1-GRID!$B$69),0))</f>
        <v>22700</v>
      </c>
      <c r="P288" s="48" cm="1">
        <f t="array" ref="P288">IF($I$2="Премиум проживание",
INDEX(GRID!$CN$17:$DQ$27,MATCH(O$7,GRID!$A$17:$A$27,0),MATCH(1,($U$2=GRID!$CN$1:$DQ$1)*(КАЛЕНДАРЬ!$AJ6=GRID!$CN$3:$DQ$3), 0)),
ROUNDUP(INDEX(GRID!$CN$17:$DQ$27,MATCH(O$7,GRID!$A$17:$A$27,0),MATCH(1,($U$2=GRID!$CN$1:$DQ$1)*(КАЛЕНДАРЬ!$AJ6=GRID!$CN$3:$DQ$3), 0))*(1-GRID!$B$69),0))</f>
        <v>24700</v>
      </c>
      <c r="Q288" s="47" cm="1">
        <f t="array" ref="Q288">IF($I$2="Премиум проживание",
INDEX(GRID!$CN$4:$DQ$14,MATCH(Q$249,GRID!$A$4:$A$14,0),MATCH(1,($U$2=GRID!$CN$1:$DQ$1)*(КАЛЕНДАРЬ!$AJ6=GRID!$CN$3:$DQ$3), 0)),
ROUNDUP(INDEX(GRID!$CN$4:$DQ$14,MATCH(Q$249,GRID!$A$4:$A$14,0),MATCH(1,($U$2=GRID!$CN$1:$DQ$1)*(КАЛЕНДАРЬ!$AJ6=GRID!$CN$3:$DQ$3),0))*(1-GRID!$B$69),0))</f>
        <v>24000</v>
      </c>
      <c r="R288" s="48" cm="1">
        <f t="array" ref="R288">IF($I$2="Премиум проживание",
INDEX(GRID!$CN$17:$DQ$27,MATCH(Q$249,GRID!$A$17:$A$27,0),MATCH(1,($U$2=GRID!$CN$1:$DQ$1)*(КАЛЕНДАРЬ!$AJ6=GRID!$CN$3:$DQ$3), 0)),
ROUNDUP(INDEX(GRID!$CN$17:$DQ$27,MATCH(Q$249,GRID!$A$17:$A$27,0),MATCH(1,($U$2=GRID!$CN$1:$DQ$1)*(КАЛЕНДАРЬ!$AJ6=GRID!$CN$3:$DQ$3), 0))*(1-GRID!$B$69),0))</f>
        <v>26000</v>
      </c>
      <c r="S288" s="47" cm="1">
        <f t="array" ref="S288">IF($I$2="Премиум проживание",
INDEX(GRID!$CN$4:$DQ$14,MATCH(S$7,GRID!$A$4:$A$14,0),MATCH(1,($U$2=GRID!$CN$1:$DQ$1)*(КАЛЕНДАРЬ!$AJ6=GRID!$CN$3:$DQ$3), 0)),
ROUNDUP(INDEX(GRID!$CN$4:$DQ$14,MATCH(S$7,GRID!$A$4:$A$14,0),MATCH(1,($U$2=GRID!$CN$1:$DQ$1)*(КАЛЕНДАРЬ!$AJ6=GRID!$CN$3:$DQ$3),0))*(1-GRID!$B$69),0))</f>
        <v>25500</v>
      </c>
      <c r="T288" s="48" cm="1">
        <f t="array" ref="T288">IF($I$2="Премиум проживание",
INDEX(GRID!$CN$17:$DQ$27,MATCH(S$7,GRID!$A$17:$A$27,0),MATCH(1,($U$2=GRID!$CN$1:$DQ$1)*(КАЛЕНДАРЬ!$AJ6=GRID!$CN$3:$DQ$3), 0)),
ROUNDUP(INDEX(GRID!$CN$17:$DQ$27,MATCH(S$7,GRID!$A$17:$A$27,0),MATCH(1,($U$2=GRID!$CN$1:$DQ$1)*(КАЛЕНДАРЬ!$AJ6=GRID!$CN$3:$DQ$3), 0))*(1-GRID!$B$69),0))</f>
        <v>27500</v>
      </c>
      <c r="U288" s="47" cm="1">
        <f t="array" ref="U288">IF($I$2="Премиум проживание",
INDEX(GRID!$CN$4:$DQ$14,MATCH(U$7,GRID!$A$4:$A$14,0),MATCH(1,($U$2=GRID!$CN$1:$DQ$1)*(КАЛЕНДАРЬ!$AJ6=GRID!$CN$3:$DQ$3), 0)),
ROUNDUP(INDEX(GRID!$CN$4:$DQ$14,MATCH(U$7,GRID!$A$4:$A$14,0),MATCH(1,($U$2=GRID!$CN$1:$DQ$1)*(КАЛЕНДАРЬ!$AJ6=GRID!$CN$3:$DQ$3),0))*(1-GRID!$B$69),0))</f>
        <v>29000</v>
      </c>
      <c r="V288" s="48" cm="1">
        <f t="array" ref="V288">IF($I$2="Премиум проживание",
INDEX(GRID!$CN$17:$DQ$27,MATCH(U$7,GRID!$A$17:$A$27,0),MATCH(1,($U$2=GRID!$CN$1:$DQ$1)*(КАЛЕНДАРЬ!$AJ6=GRID!$CN$3:$DQ$3), 0)),
ROUNDUP(INDEX(GRID!$CN$17:$DQ$27,MATCH(U$7,GRID!$A$17:$A$27,0),MATCH(1,($U$2=GRID!$CN$1:$DQ$1)*(КАЛЕНДАРЬ!$AJ6=GRID!$CN$3:$DQ$3), 0))*(1-GRID!$B$69),0))</f>
        <v>31000</v>
      </c>
      <c r="W288" s="49" t="s">
        <v>101</v>
      </c>
      <c r="X288" s="49" t="s">
        <v>101</v>
      </c>
    </row>
    <row r="289" spans="1:24" hidden="1" x14ac:dyDescent="0.2">
      <c r="A289" s="117" t="s">
        <v>46</v>
      </c>
      <c r="B289" s="117">
        <v>4</v>
      </c>
      <c r="C289" s="49" t="s">
        <v>101</v>
      </c>
      <c r="D289" s="49" t="s">
        <v>101</v>
      </c>
      <c r="E289" s="49" t="s">
        <v>101</v>
      </c>
      <c r="F289" s="49" t="s">
        <v>101</v>
      </c>
      <c r="G289" s="49" t="s">
        <v>101</v>
      </c>
      <c r="H289" s="49" t="s">
        <v>101</v>
      </c>
      <c r="I289" s="49" t="s">
        <v>101</v>
      </c>
      <c r="J289" s="49" t="s">
        <v>101</v>
      </c>
      <c r="K289" s="49" t="s">
        <v>101</v>
      </c>
      <c r="L289" s="49" t="s">
        <v>101</v>
      </c>
      <c r="M289" s="49" t="s">
        <v>101</v>
      </c>
      <c r="N289" s="49" t="s">
        <v>101</v>
      </c>
      <c r="O289" s="47" cm="1">
        <f t="array" ref="O289">IF($I$2="Премиум проживание",
INDEX(GRID!$CN$4:$DQ$14,MATCH(O$7,GRID!$A$4:$A$14,0),MATCH(1,($U$2=GRID!$CN$1:$DQ$1)*(КАЛЕНДАРЬ!$AJ7=GRID!$CN$3:$DQ$3), 0)),
ROUNDUP(INDEX(GRID!$CN$4:$DQ$14,MATCH(O$7,GRID!$A$4:$A$14,0),MATCH(1,($U$2=GRID!$CN$1:$DQ$1)*(КАЛЕНДАРЬ!$AJ7=GRID!$CN$3:$DQ$3),0))*(1-GRID!$B$69),0))</f>
        <v>23700</v>
      </c>
      <c r="P289" s="48" cm="1">
        <f t="array" ref="P289">IF($I$2="Премиум проживание",
INDEX(GRID!$CN$17:$DQ$27,MATCH(O$7,GRID!$A$17:$A$27,0),MATCH(1,($U$2=GRID!$CN$1:$DQ$1)*(КАЛЕНДАРЬ!$AJ7=GRID!$CN$3:$DQ$3), 0)),
ROUNDUP(INDEX(GRID!$CN$17:$DQ$27,MATCH(O$7,GRID!$A$17:$A$27,0),MATCH(1,($U$2=GRID!$CN$1:$DQ$1)*(КАЛЕНДАРЬ!$AJ7=GRID!$CN$3:$DQ$3), 0))*(1-GRID!$B$69),0))</f>
        <v>25700</v>
      </c>
      <c r="Q289" s="47" cm="1">
        <f t="array" ref="Q289">IF($I$2="Премиум проживание",
INDEX(GRID!$CN$4:$DQ$14,MATCH(Q$249,GRID!$A$4:$A$14,0),MATCH(1,($U$2=GRID!$CN$1:$DQ$1)*(КАЛЕНДАРЬ!$AJ7=GRID!$CN$3:$DQ$3), 0)),
ROUNDUP(INDEX(GRID!$CN$4:$DQ$14,MATCH(Q$249,GRID!$A$4:$A$14,0),MATCH(1,($U$2=GRID!$CN$1:$DQ$1)*(КАЛЕНДАРЬ!$AJ7=GRID!$CN$3:$DQ$3),0))*(1-GRID!$B$69),0))</f>
        <v>25000</v>
      </c>
      <c r="R289" s="48" cm="1">
        <f t="array" ref="R289">IF($I$2="Премиум проживание",
INDEX(GRID!$CN$17:$DQ$27,MATCH(Q$249,GRID!$A$17:$A$27,0),MATCH(1,($U$2=GRID!$CN$1:$DQ$1)*(КАЛЕНДАРЬ!$AJ7=GRID!$CN$3:$DQ$3), 0)),
ROUNDUP(INDEX(GRID!$CN$17:$DQ$27,MATCH(Q$249,GRID!$A$17:$A$27,0),MATCH(1,($U$2=GRID!$CN$1:$DQ$1)*(КАЛЕНДАРЬ!$AJ7=GRID!$CN$3:$DQ$3), 0))*(1-GRID!$B$69),0))</f>
        <v>27000</v>
      </c>
      <c r="S289" s="47" cm="1">
        <f t="array" ref="S289">IF($I$2="Премиум проживание",
INDEX(GRID!$CN$4:$DQ$14,MATCH(S$7,GRID!$A$4:$A$14,0),MATCH(1,($U$2=GRID!$CN$1:$DQ$1)*(КАЛЕНДАРЬ!$AJ7=GRID!$CN$3:$DQ$3), 0)),
ROUNDUP(INDEX(GRID!$CN$4:$DQ$14,MATCH(S$7,GRID!$A$4:$A$14,0),MATCH(1,($U$2=GRID!$CN$1:$DQ$1)*(КАЛЕНДАРЬ!$AJ7=GRID!$CN$3:$DQ$3),0))*(1-GRID!$B$69),0))</f>
        <v>26500</v>
      </c>
      <c r="T289" s="48" cm="1">
        <f t="array" ref="T289">IF($I$2="Премиум проживание",
INDEX(GRID!$CN$17:$DQ$27,MATCH(S$7,GRID!$A$17:$A$27,0),MATCH(1,($U$2=GRID!$CN$1:$DQ$1)*(КАЛЕНДАРЬ!$AJ7=GRID!$CN$3:$DQ$3), 0)),
ROUNDUP(INDEX(GRID!$CN$17:$DQ$27,MATCH(S$7,GRID!$A$17:$A$27,0),MATCH(1,($U$2=GRID!$CN$1:$DQ$1)*(КАЛЕНДАРЬ!$AJ7=GRID!$CN$3:$DQ$3), 0))*(1-GRID!$B$69),0))</f>
        <v>28500</v>
      </c>
      <c r="U289" s="47" cm="1">
        <f t="array" ref="U289">IF($I$2="Премиум проживание",
INDEX(GRID!$CN$4:$DQ$14,MATCH(U$7,GRID!$A$4:$A$14,0),MATCH(1,($U$2=GRID!$CN$1:$DQ$1)*(КАЛЕНДАРЬ!$AJ7=GRID!$CN$3:$DQ$3), 0)),
ROUNDUP(INDEX(GRID!$CN$4:$DQ$14,MATCH(U$7,GRID!$A$4:$A$14,0),MATCH(1,($U$2=GRID!$CN$1:$DQ$1)*(КАЛЕНДАРЬ!$AJ7=GRID!$CN$3:$DQ$3),0))*(1-GRID!$B$69),0))</f>
        <v>30000</v>
      </c>
      <c r="V289" s="48" cm="1">
        <f t="array" ref="V289">IF($I$2="Премиум проживание",
INDEX(GRID!$CN$17:$DQ$27,MATCH(U$7,GRID!$A$17:$A$27,0),MATCH(1,($U$2=GRID!$CN$1:$DQ$1)*(КАЛЕНДАРЬ!$AJ7=GRID!$CN$3:$DQ$3), 0)),
ROUNDUP(INDEX(GRID!$CN$17:$DQ$27,MATCH(U$7,GRID!$A$17:$A$27,0),MATCH(1,($U$2=GRID!$CN$1:$DQ$1)*(КАЛЕНДАРЬ!$AJ7=GRID!$CN$3:$DQ$3), 0))*(1-GRID!$B$69),0))</f>
        <v>32000</v>
      </c>
      <c r="W289" s="49" t="s">
        <v>101</v>
      </c>
      <c r="X289" s="49" t="s">
        <v>101</v>
      </c>
    </row>
    <row r="290" spans="1:24" hidden="1" x14ac:dyDescent="0.2">
      <c r="A290" s="117" t="s">
        <v>47</v>
      </c>
      <c r="B290" s="117">
        <v>5</v>
      </c>
      <c r="C290" s="49" t="s">
        <v>101</v>
      </c>
      <c r="D290" s="49" t="s">
        <v>101</v>
      </c>
      <c r="E290" s="49" t="s">
        <v>101</v>
      </c>
      <c r="F290" s="49" t="s">
        <v>101</v>
      </c>
      <c r="G290" s="49" t="s">
        <v>101</v>
      </c>
      <c r="H290" s="49" t="s">
        <v>101</v>
      </c>
      <c r="I290" s="49" t="s">
        <v>101</v>
      </c>
      <c r="J290" s="49" t="s">
        <v>101</v>
      </c>
      <c r="K290" s="49" t="s">
        <v>101</v>
      </c>
      <c r="L290" s="49" t="s">
        <v>101</v>
      </c>
      <c r="M290" s="49" t="s">
        <v>101</v>
      </c>
      <c r="N290" s="49" t="s">
        <v>101</v>
      </c>
      <c r="O290" s="47" cm="1">
        <f t="array" ref="O290">IF($I$2="Премиум проживание",
INDEX(GRID!$CN$4:$DQ$14,MATCH(O$7,GRID!$A$4:$A$14,0),MATCH(1,($U$2=GRID!$CN$1:$DQ$1)*(КАЛЕНДАРЬ!$AJ8=GRID!$CN$3:$DQ$3), 0)),
ROUNDUP(INDEX(GRID!$CN$4:$DQ$14,MATCH(O$7,GRID!$A$4:$A$14,0),MATCH(1,($U$2=GRID!$CN$1:$DQ$1)*(КАЛЕНДАРЬ!$AJ8=GRID!$CN$3:$DQ$3),0))*(1-GRID!$B$69),0))</f>
        <v>23700</v>
      </c>
      <c r="P290" s="48" cm="1">
        <f t="array" ref="P290">IF($I$2="Премиум проживание",
INDEX(GRID!$CN$17:$DQ$27,MATCH(O$7,GRID!$A$17:$A$27,0),MATCH(1,($U$2=GRID!$CN$1:$DQ$1)*(КАЛЕНДАРЬ!$AJ8=GRID!$CN$3:$DQ$3), 0)),
ROUNDUP(INDEX(GRID!$CN$17:$DQ$27,MATCH(O$7,GRID!$A$17:$A$27,0),MATCH(1,($U$2=GRID!$CN$1:$DQ$1)*(КАЛЕНДАРЬ!$AJ8=GRID!$CN$3:$DQ$3), 0))*(1-GRID!$B$69),0))</f>
        <v>25700</v>
      </c>
      <c r="Q290" s="47" cm="1">
        <f t="array" ref="Q290">IF($I$2="Премиум проживание",
INDEX(GRID!$CN$4:$DQ$14,MATCH(Q$249,GRID!$A$4:$A$14,0),MATCH(1,($U$2=GRID!$CN$1:$DQ$1)*(КАЛЕНДАРЬ!$AJ8=GRID!$CN$3:$DQ$3), 0)),
ROUNDUP(INDEX(GRID!$CN$4:$DQ$14,MATCH(Q$249,GRID!$A$4:$A$14,0),MATCH(1,($U$2=GRID!$CN$1:$DQ$1)*(КАЛЕНДАРЬ!$AJ8=GRID!$CN$3:$DQ$3),0))*(1-GRID!$B$69),0))</f>
        <v>25000</v>
      </c>
      <c r="R290" s="48" cm="1">
        <f t="array" ref="R290">IF($I$2="Премиум проживание",
INDEX(GRID!$CN$17:$DQ$27,MATCH(Q$249,GRID!$A$17:$A$27,0),MATCH(1,($U$2=GRID!$CN$1:$DQ$1)*(КАЛЕНДАРЬ!$AJ8=GRID!$CN$3:$DQ$3), 0)),
ROUNDUP(INDEX(GRID!$CN$17:$DQ$27,MATCH(Q$249,GRID!$A$17:$A$27,0),MATCH(1,($U$2=GRID!$CN$1:$DQ$1)*(КАЛЕНДАРЬ!$AJ8=GRID!$CN$3:$DQ$3), 0))*(1-GRID!$B$69),0))</f>
        <v>27000</v>
      </c>
      <c r="S290" s="47" cm="1">
        <f t="array" ref="S290">IF($I$2="Премиум проживание",
INDEX(GRID!$CN$4:$DQ$14,MATCH(S$7,GRID!$A$4:$A$14,0),MATCH(1,($U$2=GRID!$CN$1:$DQ$1)*(КАЛЕНДАРЬ!$AJ8=GRID!$CN$3:$DQ$3), 0)),
ROUNDUP(INDEX(GRID!$CN$4:$DQ$14,MATCH(S$7,GRID!$A$4:$A$14,0),MATCH(1,($U$2=GRID!$CN$1:$DQ$1)*(КАЛЕНДАРЬ!$AJ8=GRID!$CN$3:$DQ$3),0))*(1-GRID!$B$69),0))</f>
        <v>26500</v>
      </c>
      <c r="T290" s="48" cm="1">
        <f t="array" ref="T290">IF($I$2="Премиум проживание",
INDEX(GRID!$CN$17:$DQ$27,MATCH(S$7,GRID!$A$17:$A$27,0),MATCH(1,($U$2=GRID!$CN$1:$DQ$1)*(КАЛЕНДАРЬ!$AJ8=GRID!$CN$3:$DQ$3), 0)),
ROUNDUP(INDEX(GRID!$CN$17:$DQ$27,MATCH(S$7,GRID!$A$17:$A$27,0),MATCH(1,($U$2=GRID!$CN$1:$DQ$1)*(КАЛЕНДАРЬ!$AJ8=GRID!$CN$3:$DQ$3), 0))*(1-GRID!$B$69),0))</f>
        <v>28500</v>
      </c>
      <c r="U290" s="47" cm="1">
        <f t="array" ref="U290">IF($I$2="Премиум проживание",
INDEX(GRID!$CN$4:$DQ$14,MATCH(U$7,GRID!$A$4:$A$14,0),MATCH(1,($U$2=GRID!$CN$1:$DQ$1)*(КАЛЕНДАРЬ!$AJ8=GRID!$CN$3:$DQ$3), 0)),
ROUNDUP(INDEX(GRID!$CN$4:$DQ$14,MATCH(U$7,GRID!$A$4:$A$14,0),MATCH(1,($U$2=GRID!$CN$1:$DQ$1)*(КАЛЕНДАРЬ!$AJ8=GRID!$CN$3:$DQ$3),0))*(1-GRID!$B$69),0))</f>
        <v>30000</v>
      </c>
      <c r="V290" s="48" cm="1">
        <f t="array" ref="V290">IF($I$2="Премиум проживание",
INDEX(GRID!$CN$17:$DQ$27,MATCH(U$7,GRID!$A$17:$A$27,0),MATCH(1,($U$2=GRID!$CN$1:$DQ$1)*(КАЛЕНДАРЬ!$AJ8=GRID!$CN$3:$DQ$3), 0)),
ROUNDUP(INDEX(GRID!$CN$17:$DQ$27,MATCH(U$7,GRID!$A$17:$A$27,0),MATCH(1,($U$2=GRID!$CN$1:$DQ$1)*(КАЛЕНДАРЬ!$AJ8=GRID!$CN$3:$DQ$3), 0))*(1-GRID!$B$69),0))</f>
        <v>32000</v>
      </c>
      <c r="W290" s="49" t="s">
        <v>101</v>
      </c>
      <c r="X290" s="49" t="s">
        <v>101</v>
      </c>
    </row>
    <row r="291" spans="1:24" hidden="1" x14ac:dyDescent="0.2">
      <c r="A291" s="117" t="s">
        <v>48</v>
      </c>
      <c r="B291" s="117">
        <v>6</v>
      </c>
      <c r="C291" s="49" t="s">
        <v>101</v>
      </c>
      <c r="D291" s="49" t="s">
        <v>101</v>
      </c>
      <c r="E291" s="49" t="s">
        <v>101</v>
      </c>
      <c r="F291" s="49" t="s">
        <v>101</v>
      </c>
      <c r="G291" s="49" t="s">
        <v>101</v>
      </c>
      <c r="H291" s="49" t="s">
        <v>101</v>
      </c>
      <c r="I291" s="49" t="s">
        <v>101</v>
      </c>
      <c r="J291" s="49" t="s">
        <v>101</v>
      </c>
      <c r="K291" s="49" t="s">
        <v>101</v>
      </c>
      <c r="L291" s="49" t="s">
        <v>101</v>
      </c>
      <c r="M291" s="49" t="s">
        <v>101</v>
      </c>
      <c r="N291" s="49" t="s">
        <v>101</v>
      </c>
      <c r="O291" s="47" cm="1">
        <f t="array" ref="O291">IF($I$2="Премиум проживание",
INDEX(GRID!$CN$4:$DQ$14,MATCH(O$7,GRID!$A$4:$A$14,0),MATCH(1,($U$2=GRID!$CN$1:$DQ$1)*(КАЛЕНДАРЬ!$AJ9=GRID!$CN$3:$DQ$3), 0)),
ROUNDUP(INDEX(GRID!$CN$4:$DQ$14,MATCH(O$7,GRID!$A$4:$A$14,0),MATCH(1,($U$2=GRID!$CN$1:$DQ$1)*(КАЛЕНДАРЬ!$AJ9=GRID!$CN$3:$DQ$3),0))*(1-GRID!$B$69),0))</f>
        <v>23700</v>
      </c>
      <c r="P291" s="48" cm="1">
        <f t="array" ref="P291">IF($I$2="Премиум проживание",
INDEX(GRID!$CN$17:$DQ$27,MATCH(O$7,GRID!$A$17:$A$27,0),MATCH(1,($U$2=GRID!$CN$1:$DQ$1)*(КАЛЕНДАРЬ!$AJ9=GRID!$CN$3:$DQ$3), 0)),
ROUNDUP(INDEX(GRID!$CN$17:$DQ$27,MATCH(O$7,GRID!$A$17:$A$27,0),MATCH(1,($U$2=GRID!$CN$1:$DQ$1)*(КАЛЕНДАРЬ!$AJ9=GRID!$CN$3:$DQ$3), 0))*(1-GRID!$B$69),0))</f>
        <v>25700</v>
      </c>
      <c r="Q291" s="47" cm="1">
        <f t="array" ref="Q291">IF($I$2="Премиум проживание",
INDEX(GRID!$CN$4:$DQ$14,MATCH(Q$249,GRID!$A$4:$A$14,0),MATCH(1,($U$2=GRID!$CN$1:$DQ$1)*(КАЛЕНДАРЬ!$AJ9=GRID!$CN$3:$DQ$3), 0)),
ROUNDUP(INDEX(GRID!$CN$4:$DQ$14,MATCH(Q$249,GRID!$A$4:$A$14,0),MATCH(1,($U$2=GRID!$CN$1:$DQ$1)*(КАЛЕНДАРЬ!$AJ9=GRID!$CN$3:$DQ$3),0))*(1-GRID!$B$69),0))</f>
        <v>25000</v>
      </c>
      <c r="R291" s="48" cm="1">
        <f t="array" ref="R291">IF($I$2="Премиум проживание",
INDEX(GRID!$CN$17:$DQ$27,MATCH(Q$249,GRID!$A$17:$A$27,0),MATCH(1,($U$2=GRID!$CN$1:$DQ$1)*(КАЛЕНДАРЬ!$AJ9=GRID!$CN$3:$DQ$3), 0)),
ROUNDUP(INDEX(GRID!$CN$17:$DQ$27,MATCH(Q$249,GRID!$A$17:$A$27,0),MATCH(1,($U$2=GRID!$CN$1:$DQ$1)*(КАЛЕНДАРЬ!$AJ9=GRID!$CN$3:$DQ$3), 0))*(1-GRID!$B$69),0))</f>
        <v>27000</v>
      </c>
      <c r="S291" s="47" cm="1">
        <f t="array" ref="S291">IF($I$2="Премиум проживание",
INDEX(GRID!$CN$4:$DQ$14,MATCH(S$7,GRID!$A$4:$A$14,0),MATCH(1,($U$2=GRID!$CN$1:$DQ$1)*(КАЛЕНДАРЬ!$AJ9=GRID!$CN$3:$DQ$3), 0)),
ROUNDUP(INDEX(GRID!$CN$4:$DQ$14,MATCH(S$7,GRID!$A$4:$A$14,0),MATCH(1,($U$2=GRID!$CN$1:$DQ$1)*(КАЛЕНДАРЬ!$AJ9=GRID!$CN$3:$DQ$3),0))*(1-GRID!$B$69),0))</f>
        <v>26500</v>
      </c>
      <c r="T291" s="48" cm="1">
        <f t="array" ref="T291">IF($I$2="Премиум проживание",
INDEX(GRID!$CN$17:$DQ$27,MATCH(S$7,GRID!$A$17:$A$27,0),MATCH(1,($U$2=GRID!$CN$1:$DQ$1)*(КАЛЕНДАРЬ!$AJ9=GRID!$CN$3:$DQ$3), 0)),
ROUNDUP(INDEX(GRID!$CN$17:$DQ$27,MATCH(S$7,GRID!$A$17:$A$27,0),MATCH(1,($U$2=GRID!$CN$1:$DQ$1)*(КАЛЕНДАРЬ!$AJ9=GRID!$CN$3:$DQ$3), 0))*(1-GRID!$B$69),0))</f>
        <v>28500</v>
      </c>
      <c r="U291" s="47" cm="1">
        <f t="array" ref="U291">IF($I$2="Премиум проживание",
INDEX(GRID!$CN$4:$DQ$14,MATCH(U$7,GRID!$A$4:$A$14,0),MATCH(1,($U$2=GRID!$CN$1:$DQ$1)*(КАЛЕНДАРЬ!$AJ9=GRID!$CN$3:$DQ$3), 0)),
ROUNDUP(INDEX(GRID!$CN$4:$DQ$14,MATCH(U$7,GRID!$A$4:$A$14,0),MATCH(1,($U$2=GRID!$CN$1:$DQ$1)*(КАЛЕНДАРЬ!$AJ9=GRID!$CN$3:$DQ$3),0))*(1-GRID!$B$69),0))</f>
        <v>30000</v>
      </c>
      <c r="V291" s="48" cm="1">
        <f t="array" ref="V291">IF($I$2="Премиум проживание",
INDEX(GRID!$CN$17:$DQ$27,MATCH(U$7,GRID!$A$17:$A$27,0),MATCH(1,($U$2=GRID!$CN$1:$DQ$1)*(КАЛЕНДАРЬ!$AJ9=GRID!$CN$3:$DQ$3), 0)),
ROUNDUP(INDEX(GRID!$CN$17:$DQ$27,MATCH(U$7,GRID!$A$17:$A$27,0),MATCH(1,($U$2=GRID!$CN$1:$DQ$1)*(КАЛЕНДАРЬ!$AJ9=GRID!$CN$3:$DQ$3), 0))*(1-GRID!$B$69),0))</f>
        <v>32000</v>
      </c>
      <c r="W291" s="49" t="s">
        <v>101</v>
      </c>
      <c r="X291" s="49" t="s">
        <v>101</v>
      </c>
    </row>
    <row r="292" spans="1:24" hidden="1" x14ac:dyDescent="0.2">
      <c r="A292" s="117" t="s">
        <v>42</v>
      </c>
      <c r="B292" s="117">
        <v>7</v>
      </c>
      <c r="C292" s="49" t="s">
        <v>101</v>
      </c>
      <c r="D292" s="49" t="s">
        <v>101</v>
      </c>
      <c r="E292" s="49" t="s">
        <v>101</v>
      </c>
      <c r="F292" s="49" t="s">
        <v>101</v>
      </c>
      <c r="G292" s="49" t="s">
        <v>101</v>
      </c>
      <c r="H292" s="49" t="s">
        <v>101</v>
      </c>
      <c r="I292" s="49" t="s">
        <v>101</v>
      </c>
      <c r="J292" s="49" t="s">
        <v>101</v>
      </c>
      <c r="K292" s="49" t="s">
        <v>101</v>
      </c>
      <c r="L292" s="49" t="s">
        <v>101</v>
      </c>
      <c r="M292" s="49" t="s">
        <v>101</v>
      </c>
      <c r="N292" s="49" t="s">
        <v>101</v>
      </c>
      <c r="O292" s="47" cm="1">
        <f t="array" ref="O292">IF($I$2="Премиум проживание",
INDEX(GRID!$CN$4:$DQ$14,MATCH(O$7,GRID!$A$4:$A$14,0),MATCH(1,($U$2=GRID!$CN$1:$DQ$1)*(КАЛЕНДАРЬ!$AJ10=GRID!$CN$3:$DQ$3), 0)),
ROUNDUP(INDEX(GRID!$CN$4:$DQ$14,MATCH(O$7,GRID!$A$4:$A$14,0),MATCH(1,($U$2=GRID!$CN$1:$DQ$1)*(КАЛЕНДАРЬ!$AJ10=GRID!$CN$3:$DQ$3),0))*(1-GRID!$B$69),0))</f>
        <v>22700</v>
      </c>
      <c r="P292" s="48" cm="1">
        <f t="array" ref="P292">IF($I$2="Премиум проживание",
INDEX(GRID!$CN$17:$DQ$27,MATCH(O$7,GRID!$A$17:$A$27,0),MATCH(1,($U$2=GRID!$CN$1:$DQ$1)*(КАЛЕНДАРЬ!$AJ10=GRID!$CN$3:$DQ$3), 0)),
ROUNDUP(INDEX(GRID!$CN$17:$DQ$27,MATCH(O$7,GRID!$A$17:$A$27,0),MATCH(1,($U$2=GRID!$CN$1:$DQ$1)*(КАЛЕНДАРЬ!$AJ10=GRID!$CN$3:$DQ$3), 0))*(1-GRID!$B$69),0))</f>
        <v>24700</v>
      </c>
      <c r="Q292" s="47" cm="1">
        <f t="array" ref="Q292">IF($I$2="Премиум проживание",
INDEX(GRID!$CN$4:$DQ$14,MATCH(Q$249,GRID!$A$4:$A$14,0),MATCH(1,($U$2=GRID!$CN$1:$DQ$1)*(КАЛЕНДАРЬ!$AJ10=GRID!$CN$3:$DQ$3), 0)),
ROUNDUP(INDEX(GRID!$CN$4:$DQ$14,MATCH(Q$249,GRID!$A$4:$A$14,0),MATCH(1,($U$2=GRID!$CN$1:$DQ$1)*(КАЛЕНДАРЬ!$AJ10=GRID!$CN$3:$DQ$3),0))*(1-GRID!$B$69),0))</f>
        <v>24000</v>
      </c>
      <c r="R292" s="48" cm="1">
        <f t="array" ref="R292">IF($I$2="Премиум проживание",
INDEX(GRID!$CN$17:$DQ$27,MATCH(Q$249,GRID!$A$17:$A$27,0),MATCH(1,($U$2=GRID!$CN$1:$DQ$1)*(КАЛЕНДАРЬ!$AJ10=GRID!$CN$3:$DQ$3), 0)),
ROUNDUP(INDEX(GRID!$CN$17:$DQ$27,MATCH(Q$249,GRID!$A$17:$A$27,0),MATCH(1,($U$2=GRID!$CN$1:$DQ$1)*(КАЛЕНДАРЬ!$AJ10=GRID!$CN$3:$DQ$3), 0))*(1-GRID!$B$69),0))</f>
        <v>26000</v>
      </c>
      <c r="S292" s="47" cm="1">
        <f t="array" ref="S292">IF($I$2="Премиум проживание",
INDEX(GRID!$CN$4:$DQ$14,MATCH(S$7,GRID!$A$4:$A$14,0),MATCH(1,($U$2=GRID!$CN$1:$DQ$1)*(КАЛЕНДАРЬ!$AJ10=GRID!$CN$3:$DQ$3), 0)),
ROUNDUP(INDEX(GRID!$CN$4:$DQ$14,MATCH(S$7,GRID!$A$4:$A$14,0),MATCH(1,($U$2=GRID!$CN$1:$DQ$1)*(КАЛЕНДАРЬ!$AJ10=GRID!$CN$3:$DQ$3),0))*(1-GRID!$B$69),0))</f>
        <v>25500</v>
      </c>
      <c r="T292" s="48" cm="1">
        <f t="array" ref="T292">IF($I$2="Премиум проживание",
INDEX(GRID!$CN$17:$DQ$27,MATCH(S$7,GRID!$A$17:$A$27,0),MATCH(1,($U$2=GRID!$CN$1:$DQ$1)*(КАЛЕНДАРЬ!$AJ10=GRID!$CN$3:$DQ$3), 0)),
ROUNDUP(INDEX(GRID!$CN$17:$DQ$27,MATCH(S$7,GRID!$A$17:$A$27,0),MATCH(1,($U$2=GRID!$CN$1:$DQ$1)*(КАЛЕНДАРЬ!$AJ10=GRID!$CN$3:$DQ$3), 0))*(1-GRID!$B$69),0))</f>
        <v>27500</v>
      </c>
      <c r="U292" s="47" cm="1">
        <f t="array" ref="U292">IF($I$2="Премиум проживание",
INDEX(GRID!$CN$4:$DQ$14,MATCH(U$7,GRID!$A$4:$A$14,0),MATCH(1,($U$2=GRID!$CN$1:$DQ$1)*(КАЛЕНДАРЬ!$AJ10=GRID!$CN$3:$DQ$3), 0)),
ROUNDUP(INDEX(GRID!$CN$4:$DQ$14,MATCH(U$7,GRID!$A$4:$A$14,0),MATCH(1,($U$2=GRID!$CN$1:$DQ$1)*(КАЛЕНДАРЬ!$AJ10=GRID!$CN$3:$DQ$3),0))*(1-GRID!$B$69),0))</f>
        <v>29000</v>
      </c>
      <c r="V292" s="48" cm="1">
        <f t="array" ref="V292">IF($I$2="Премиум проживание",
INDEX(GRID!$CN$17:$DQ$27,MATCH(U$7,GRID!$A$17:$A$27,0),MATCH(1,($U$2=GRID!$CN$1:$DQ$1)*(КАЛЕНДАРЬ!$AJ10=GRID!$CN$3:$DQ$3), 0)),
ROUNDUP(INDEX(GRID!$CN$17:$DQ$27,MATCH(U$7,GRID!$A$17:$A$27,0),MATCH(1,($U$2=GRID!$CN$1:$DQ$1)*(КАЛЕНДАРЬ!$AJ10=GRID!$CN$3:$DQ$3), 0))*(1-GRID!$B$69),0))</f>
        <v>31000</v>
      </c>
      <c r="W292" s="49" t="s">
        <v>101</v>
      </c>
      <c r="X292" s="49" t="s">
        <v>101</v>
      </c>
    </row>
    <row r="293" spans="1:24" hidden="1" x14ac:dyDescent="0.2">
      <c r="A293" s="117" t="s">
        <v>43</v>
      </c>
      <c r="B293" s="117">
        <v>8</v>
      </c>
      <c r="C293" s="49" t="s">
        <v>101</v>
      </c>
      <c r="D293" s="49" t="s">
        <v>101</v>
      </c>
      <c r="E293" s="49" t="s">
        <v>101</v>
      </c>
      <c r="F293" s="49" t="s">
        <v>101</v>
      </c>
      <c r="G293" s="49" t="s">
        <v>101</v>
      </c>
      <c r="H293" s="49" t="s">
        <v>101</v>
      </c>
      <c r="I293" s="49" t="s">
        <v>101</v>
      </c>
      <c r="J293" s="49" t="s">
        <v>101</v>
      </c>
      <c r="K293" s="49" t="s">
        <v>101</v>
      </c>
      <c r="L293" s="49" t="s">
        <v>101</v>
      </c>
      <c r="M293" s="49" t="s">
        <v>101</v>
      </c>
      <c r="N293" s="49" t="s">
        <v>101</v>
      </c>
      <c r="O293" s="47" cm="1">
        <f t="array" ref="O293">IF($I$2="Премиум проживание",
INDEX(GRID!$CN$4:$DQ$14,MATCH(O$7,GRID!$A$4:$A$14,0),MATCH(1,($U$2=GRID!$CN$1:$DQ$1)*(КАЛЕНДАРЬ!$AJ11=GRID!$CN$3:$DQ$3), 0)),
ROUNDUP(INDEX(GRID!$CN$4:$DQ$14,MATCH(O$7,GRID!$A$4:$A$14,0),MATCH(1,($U$2=GRID!$CN$1:$DQ$1)*(КАЛЕНДАРЬ!$AJ11=GRID!$CN$3:$DQ$3),0))*(1-GRID!$B$69),0))</f>
        <v>22700</v>
      </c>
      <c r="P293" s="48" cm="1">
        <f t="array" ref="P293">IF($I$2="Премиум проживание",
INDEX(GRID!$CN$17:$DQ$27,MATCH(O$7,GRID!$A$17:$A$27,0),MATCH(1,($U$2=GRID!$CN$1:$DQ$1)*(КАЛЕНДАРЬ!$AJ11=GRID!$CN$3:$DQ$3), 0)),
ROUNDUP(INDEX(GRID!$CN$17:$DQ$27,MATCH(O$7,GRID!$A$17:$A$27,0),MATCH(1,($U$2=GRID!$CN$1:$DQ$1)*(КАЛЕНДАРЬ!$AJ11=GRID!$CN$3:$DQ$3), 0))*(1-GRID!$B$69),0))</f>
        <v>24700</v>
      </c>
      <c r="Q293" s="47" cm="1">
        <f t="array" ref="Q293">IF($I$2="Премиум проживание",
INDEX(GRID!$CN$4:$DQ$14,MATCH(Q$249,GRID!$A$4:$A$14,0),MATCH(1,($U$2=GRID!$CN$1:$DQ$1)*(КАЛЕНДАРЬ!$AJ11=GRID!$CN$3:$DQ$3), 0)),
ROUNDUP(INDEX(GRID!$CN$4:$DQ$14,MATCH(Q$249,GRID!$A$4:$A$14,0),MATCH(1,($U$2=GRID!$CN$1:$DQ$1)*(КАЛЕНДАРЬ!$AJ11=GRID!$CN$3:$DQ$3),0))*(1-GRID!$B$69),0))</f>
        <v>24000</v>
      </c>
      <c r="R293" s="48" cm="1">
        <f t="array" ref="R293">IF($I$2="Премиум проживание",
INDEX(GRID!$CN$17:$DQ$27,MATCH(Q$249,GRID!$A$17:$A$27,0),MATCH(1,($U$2=GRID!$CN$1:$DQ$1)*(КАЛЕНДАРЬ!$AJ11=GRID!$CN$3:$DQ$3), 0)),
ROUNDUP(INDEX(GRID!$CN$17:$DQ$27,MATCH(Q$249,GRID!$A$17:$A$27,0),MATCH(1,($U$2=GRID!$CN$1:$DQ$1)*(КАЛЕНДАРЬ!$AJ11=GRID!$CN$3:$DQ$3), 0))*(1-GRID!$B$69),0))</f>
        <v>26000</v>
      </c>
      <c r="S293" s="47" cm="1">
        <f t="array" ref="S293">IF($I$2="Премиум проживание",
INDEX(GRID!$CN$4:$DQ$14,MATCH(S$7,GRID!$A$4:$A$14,0),MATCH(1,($U$2=GRID!$CN$1:$DQ$1)*(КАЛЕНДАРЬ!$AJ11=GRID!$CN$3:$DQ$3), 0)),
ROUNDUP(INDEX(GRID!$CN$4:$DQ$14,MATCH(S$7,GRID!$A$4:$A$14,0),MATCH(1,($U$2=GRID!$CN$1:$DQ$1)*(КАЛЕНДАРЬ!$AJ11=GRID!$CN$3:$DQ$3),0))*(1-GRID!$B$69),0))</f>
        <v>25500</v>
      </c>
      <c r="T293" s="48" cm="1">
        <f t="array" ref="T293">IF($I$2="Премиум проживание",
INDEX(GRID!$CN$17:$DQ$27,MATCH(S$7,GRID!$A$17:$A$27,0),MATCH(1,($U$2=GRID!$CN$1:$DQ$1)*(КАЛЕНДАРЬ!$AJ11=GRID!$CN$3:$DQ$3), 0)),
ROUNDUP(INDEX(GRID!$CN$17:$DQ$27,MATCH(S$7,GRID!$A$17:$A$27,0),MATCH(1,($U$2=GRID!$CN$1:$DQ$1)*(КАЛЕНДАРЬ!$AJ11=GRID!$CN$3:$DQ$3), 0))*(1-GRID!$B$69),0))</f>
        <v>27500</v>
      </c>
      <c r="U293" s="47" cm="1">
        <f t="array" ref="U293">IF($I$2="Премиум проживание",
INDEX(GRID!$CN$4:$DQ$14,MATCH(U$7,GRID!$A$4:$A$14,0),MATCH(1,($U$2=GRID!$CN$1:$DQ$1)*(КАЛЕНДАРЬ!$AJ11=GRID!$CN$3:$DQ$3), 0)),
ROUNDUP(INDEX(GRID!$CN$4:$DQ$14,MATCH(U$7,GRID!$A$4:$A$14,0),MATCH(1,($U$2=GRID!$CN$1:$DQ$1)*(КАЛЕНДАРЬ!$AJ11=GRID!$CN$3:$DQ$3),0))*(1-GRID!$B$69),0))</f>
        <v>29000</v>
      </c>
      <c r="V293" s="48" cm="1">
        <f t="array" ref="V293">IF($I$2="Премиум проживание",
INDEX(GRID!$CN$17:$DQ$27,MATCH(U$7,GRID!$A$17:$A$27,0),MATCH(1,($U$2=GRID!$CN$1:$DQ$1)*(КАЛЕНДАРЬ!$AJ11=GRID!$CN$3:$DQ$3), 0)),
ROUNDUP(INDEX(GRID!$CN$17:$DQ$27,MATCH(U$7,GRID!$A$17:$A$27,0),MATCH(1,($U$2=GRID!$CN$1:$DQ$1)*(КАЛЕНДАРЬ!$AJ11=GRID!$CN$3:$DQ$3), 0))*(1-GRID!$B$69),0))</f>
        <v>31000</v>
      </c>
      <c r="W293" s="49" t="s">
        <v>101</v>
      </c>
      <c r="X293" s="49" t="s">
        <v>101</v>
      </c>
    </row>
    <row r="294" spans="1:24" hidden="1" x14ac:dyDescent="0.2">
      <c r="A294" s="117" t="s">
        <v>44</v>
      </c>
      <c r="B294" s="117">
        <v>9</v>
      </c>
      <c r="C294" s="49" t="s">
        <v>101</v>
      </c>
      <c r="D294" s="49" t="s">
        <v>101</v>
      </c>
      <c r="E294" s="49" t="s">
        <v>101</v>
      </c>
      <c r="F294" s="49" t="s">
        <v>101</v>
      </c>
      <c r="G294" s="49" t="s">
        <v>101</v>
      </c>
      <c r="H294" s="49" t="s">
        <v>101</v>
      </c>
      <c r="I294" s="49" t="s">
        <v>101</v>
      </c>
      <c r="J294" s="49" t="s">
        <v>101</v>
      </c>
      <c r="K294" s="49" t="s">
        <v>101</v>
      </c>
      <c r="L294" s="49" t="s">
        <v>101</v>
      </c>
      <c r="M294" s="49" t="s">
        <v>101</v>
      </c>
      <c r="N294" s="49" t="s">
        <v>101</v>
      </c>
      <c r="O294" s="47" cm="1">
        <f t="array" ref="O294">IF($I$2="Премиум проживание",
INDEX(GRID!$CN$4:$DQ$14,MATCH(O$7,GRID!$A$4:$A$14,0),MATCH(1,($U$2=GRID!$CN$1:$DQ$1)*(КАЛЕНДАРЬ!$AJ12=GRID!$CN$3:$DQ$3), 0)),
ROUNDUP(INDEX(GRID!$CN$4:$DQ$14,MATCH(O$7,GRID!$A$4:$A$14,0),MATCH(1,($U$2=GRID!$CN$1:$DQ$1)*(КАЛЕНДАРЬ!$AJ12=GRID!$CN$3:$DQ$3),0))*(1-GRID!$B$69),0))</f>
        <v>22700</v>
      </c>
      <c r="P294" s="48" cm="1">
        <f t="array" ref="P294">IF($I$2="Премиум проживание",
INDEX(GRID!$CN$17:$DQ$27,MATCH(O$7,GRID!$A$17:$A$27,0),MATCH(1,($U$2=GRID!$CN$1:$DQ$1)*(КАЛЕНДАРЬ!$AJ12=GRID!$CN$3:$DQ$3), 0)),
ROUNDUP(INDEX(GRID!$CN$17:$DQ$27,MATCH(O$7,GRID!$A$17:$A$27,0),MATCH(1,($U$2=GRID!$CN$1:$DQ$1)*(КАЛЕНДАРЬ!$AJ12=GRID!$CN$3:$DQ$3), 0))*(1-GRID!$B$69),0))</f>
        <v>24700</v>
      </c>
      <c r="Q294" s="47" cm="1">
        <f t="array" ref="Q294">IF($I$2="Премиум проживание",
INDEX(GRID!$CN$4:$DQ$14,MATCH(Q$249,GRID!$A$4:$A$14,0),MATCH(1,($U$2=GRID!$CN$1:$DQ$1)*(КАЛЕНДАРЬ!$AJ12=GRID!$CN$3:$DQ$3), 0)),
ROUNDUP(INDEX(GRID!$CN$4:$DQ$14,MATCH(Q$249,GRID!$A$4:$A$14,0),MATCH(1,($U$2=GRID!$CN$1:$DQ$1)*(КАЛЕНДАРЬ!$AJ12=GRID!$CN$3:$DQ$3),0))*(1-GRID!$B$69),0))</f>
        <v>24000</v>
      </c>
      <c r="R294" s="48" cm="1">
        <f t="array" ref="R294">IF($I$2="Премиум проживание",
INDEX(GRID!$CN$17:$DQ$27,MATCH(Q$249,GRID!$A$17:$A$27,0),MATCH(1,($U$2=GRID!$CN$1:$DQ$1)*(КАЛЕНДАРЬ!$AJ12=GRID!$CN$3:$DQ$3), 0)),
ROUNDUP(INDEX(GRID!$CN$17:$DQ$27,MATCH(Q$249,GRID!$A$17:$A$27,0),MATCH(1,($U$2=GRID!$CN$1:$DQ$1)*(КАЛЕНДАРЬ!$AJ12=GRID!$CN$3:$DQ$3), 0))*(1-GRID!$B$69),0))</f>
        <v>26000</v>
      </c>
      <c r="S294" s="47" cm="1">
        <f t="array" ref="S294">IF($I$2="Премиум проживание",
INDEX(GRID!$CN$4:$DQ$14,MATCH(S$7,GRID!$A$4:$A$14,0),MATCH(1,($U$2=GRID!$CN$1:$DQ$1)*(КАЛЕНДАРЬ!$AJ12=GRID!$CN$3:$DQ$3), 0)),
ROUNDUP(INDEX(GRID!$CN$4:$DQ$14,MATCH(S$7,GRID!$A$4:$A$14,0),MATCH(1,($U$2=GRID!$CN$1:$DQ$1)*(КАЛЕНДАРЬ!$AJ12=GRID!$CN$3:$DQ$3),0))*(1-GRID!$B$69),0))</f>
        <v>25500</v>
      </c>
      <c r="T294" s="48" cm="1">
        <f t="array" ref="T294">IF($I$2="Премиум проживание",
INDEX(GRID!$CN$17:$DQ$27,MATCH(S$7,GRID!$A$17:$A$27,0),MATCH(1,($U$2=GRID!$CN$1:$DQ$1)*(КАЛЕНДАРЬ!$AJ12=GRID!$CN$3:$DQ$3), 0)),
ROUNDUP(INDEX(GRID!$CN$17:$DQ$27,MATCH(S$7,GRID!$A$17:$A$27,0),MATCH(1,($U$2=GRID!$CN$1:$DQ$1)*(КАЛЕНДАРЬ!$AJ12=GRID!$CN$3:$DQ$3), 0))*(1-GRID!$B$69),0))</f>
        <v>27500</v>
      </c>
      <c r="U294" s="47" cm="1">
        <f t="array" ref="U294">IF($I$2="Премиум проживание",
INDEX(GRID!$CN$4:$DQ$14,MATCH(U$7,GRID!$A$4:$A$14,0),MATCH(1,($U$2=GRID!$CN$1:$DQ$1)*(КАЛЕНДАРЬ!$AJ12=GRID!$CN$3:$DQ$3), 0)),
ROUNDUP(INDEX(GRID!$CN$4:$DQ$14,MATCH(U$7,GRID!$A$4:$A$14,0),MATCH(1,($U$2=GRID!$CN$1:$DQ$1)*(КАЛЕНДАРЬ!$AJ12=GRID!$CN$3:$DQ$3),0))*(1-GRID!$B$69),0))</f>
        <v>29000</v>
      </c>
      <c r="V294" s="48" cm="1">
        <f t="array" ref="V294">IF($I$2="Премиум проживание",
INDEX(GRID!$CN$17:$DQ$27,MATCH(U$7,GRID!$A$17:$A$27,0),MATCH(1,($U$2=GRID!$CN$1:$DQ$1)*(КАЛЕНДАРЬ!$AJ12=GRID!$CN$3:$DQ$3), 0)),
ROUNDUP(INDEX(GRID!$CN$17:$DQ$27,MATCH(U$7,GRID!$A$17:$A$27,0),MATCH(1,($U$2=GRID!$CN$1:$DQ$1)*(КАЛЕНДАРЬ!$AJ12=GRID!$CN$3:$DQ$3), 0))*(1-GRID!$B$69),0))</f>
        <v>31000</v>
      </c>
      <c r="W294" s="49" t="s">
        <v>101</v>
      </c>
      <c r="X294" s="49" t="s">
        <v>101</v>
      </c>
    </row>
    <row r="295" spans="1:24" hidden="1" x14ac:dyDescent="0.2">
      <c r="A295" s="117" t="s">
        <v>45</v>
      </c>
      <c r="B295" s="117">
        <v>10</v>
      </c>
      <c r="C295" s="49" t="s">
        <v>101</v>
      </c>
      <c r="D295" s="49" t="s">
        <v>101</v>
      </c>
      <c r="E295" s="49" t="s">
        <v>101</v>
      </c>
      <c r="F295" s="49" t="s">
        <v>101</v>
      </c>
      <c r="G295" s="49" t="s">
        <v>101</v>
      </c>
      <c r="H295" s="49" t="s">
        <v>101</v>
      </c>
      <c r="I295" s="49" t="s">
        <v>101</v>
      </c>
      <c r="J295" s="49" t="s">
        <v>101</v>
      </c>
      <c r="K295" s="49" t="s">
        <v>101</v>
      </c>
      <c r="L295" s="49" t="s">
        <v>101</v>
      </c>
      <c r="M295" s="49" t="s">
        <v>101</v>
      </c>
      <c r="N295" s="49" t="s">
        <v>101</v>
      </c>
      <c r="O295" s="47" cm="1">
        <f t="array" ref="O295">IF($I$2="Премиум проживание",
INDEX(GRID!$CN$4:$DQ$14,MATCH(O$7,GRID!$A$4:$A$14,0),MATCH(1,($U$2=GRID!$CN$1:$DQ$1)*(КАЛЕНДАРЬ!$AJ13=GRID!$CN$3:$DQ$3), 0)),
ROUNDUP(INDEX(GRID!$CN$4:$DQ$14,MATCH(O$7,GRID!$A$4:$A$14,0),MATCH(1,($U$2=GRID!$CN$1:$DQ$1)*(КАЛЕНДАРЬ!$AJ13=GRID!$CN$3:$DQ$3),0))*(1-GRID!$B$69),0))</f>
        <v>22700</v>
      </c>
      <c r="P295" s="48" cm="1">
        <f t="array" ref="P295">IF($I$2="Премиум проживание",
INDEX(GRID!$CN$17:$DQ$27,MATCH(O$7,GRID!$A$17:$A$27,0),MATCH(1,($U$2=GRID!$CN$1:$DQ$1)*(КАЛЕНДАРЬ!$AJ13=GRID!$CN$3:$DQ$3), 0)),
ROUNDUP(INDEX(GRID!$CN$17:$DQ$27,MATCH(O$7,GRID!$A$17:$A$27,0),MATCH(1,($U$2=GRID!$CN$1:$DQ$1)*(КАЛЕНДАРЬ!$AJ13=GRID!$CN$3:$DQ$3), 0))*(1-GRID!$B$69),0))</f>
        <v>24700</v>
      </c>
      <c r="Q295" s="47" cm="1">
        <f t="array" ref="Q295">IF($I$2="Премиум проживание",
INDEX(GRID!$CN$4:$DQ$14,MATCH(Q$249,GRID!$A$4:$A$14,0),MATCH(1,($U$2=GRID!$CN$1:$DQ$1)*(КАЛЕНДАРЬ!$AJ13=GRID!$CN$3:$DQ$3), 0)),
ROUNDUP(INDEX(GRID!$CN$4:$DQ$14,MATCH(Q$249,GRID!$A$4:$A$14,0),MATCH(1,($U$2=GRID!$CN$1:$DQ$1)*(КАЛЕНДАРЬ!$AJ13=GRID!$CN$3:$DQ$3),0))*(1-GRID!$B$69),0))</f>
        <v>24000</v>
      </c>
      <c r="R295" s="48" cm="1">
        <f t="array" ref="R295">IF($I$2="Премиум проживание",
INDEX(GRID!$CN$17:$DQ$27,MATCH(Q$249,GRID!$A$17:$A$27,0),MATCH(1,($U$2=GRID!$CN$1:$DQ$1)*(КАЛЕНДАРЬ!$AJ13=GRID!$CN$3:$DQ$3), 0)),
ROUNDUP(INDEX(GRID!$CN$17:$DQ$27,MATCH(Q$249,GRID!$A$17:$A$27,0),MATCH(1,($U$2=GRID!$CN$1:$DQ$1)*(КАЛЕНДАРЬ!$AJ13=GRID!$CN$3:$DQ$3), 0))*(1-GRID!$B$69),0))</f>
        <v>26000</v>
      </c>
      <c r="S295" s="47" cm="1">
        <f t="array" ref="S295">IF($I$2="Премиум проживание",
INDEX(GRID!$CN$4:$DQ$14,MATCH(S$7,GRID!$A$4:$A$14,0),MATCH(1,($U$2=GRID!$CN$1:$DQ$1)*(КАЛЕНДАРЬ!$AJ13=GRID!$CN$3:$DQ$3), 0)),
ROUNDUP(INDEX(GRID!$CN$4:$DQ$14,MATCH(S$7,GRID!$A$4:$A$14,0),MATCH(1,($U$2=GRID!$CN$1:$DQ$1)*(КАЛЕНДАРЬ!$AJ13=GRID!$CN$3:$DQ$3),0))*(1-GRID!$B$69),0))</f>
        <v>25500</v>
      </c>
      <c r="T295" s="48" cm="1">
        <f t="array" ref="T295">IF($I$2="Премиум проживание",
INDEX(GRID!$CN$17:$DQ$27,MATCH(S$7,GRID!$A$17:$A$27,0),MATCH(1,($U$2=GRID!$CN$1:$DQ$1)*(КАЛЕНДАРЬ!$AJ13=GRID!$CN$3:$DQ$3), 0)),
ROUNDUP(INDEX(GRID!$CN$17:$DQ$27,MATCH(S$7,GRID!$A$17:$A$27,0),MATCH(1,($U$2=GRID!$CN$1:$DQ$1)*(КАЛЕНДАРЬ!$AJ13=GRID!$CN$3:$DQ$3), 0))*(1-GRID!$B$69),0))</f>
        <v>27500</v>
      </c>
      <c r="U295" s="47" cm="1">
        <f t="array" ref="U295">IF($I$2="Премиум проживание",
INDEX(GRID!$CN$4:$DQ$14,MATCH(U$7,GRID!$A$4:$A$14,0),MATCH(1,($U$2=GRID!$CN$1:$DQ$1)*(КАЛЕНДАРЬ!$AJ13=GRID!$CN$3:$DQ$3), 0)),
ROUNDUP(INDEX(GRID!$CN$4:$DQ$14,MATCH(U$7,GRID!$A$4:$A$14,0),MATCH(1,($U$2=GRID!$CN$1:$DQ$1)*(КАЛЕНДАРЬ!$AJ13=GRID!$CN$3:$DQ$3),0))*(1-GRID!$B$69),0))</f>
        <v>29000</v>
      </c>
      <c r="V295" s="48" cm="1">
        <f t="array" ref="V295">IF($I$2="Премиум проживание",
INDEX(GRID!$CN$17:$DQ$27,MATCH(U$7,GRID!$A$17:$A$27,0),MATCH(1,($U$2=GRID!$CN$1:$DQ$1)*(КАЛЕНДАРЬ!$AJ13=GRID!$CN$3:$DQ$3), 0)),
ROUNDUP(INDEX(GRID!$CN$17:$DQ$27,MATCH(U$7,GRID!$A$17:$A$27,0),MATCH(1,($U$2=GRID!$CN$1:$DQ$1)*(КАЛЕНДАРЬ!$AJ13=GRID!$CN$3:$DQ$3), 0))*(1-GRID!$B$69),0))</f>
        <v>31000</v>
      </c>
      <c r="W295" s="49" t="s">
        <v>101</v>
      </c>
      <c r="X295" s="49" t="s">
        <v>101</v>
      </c>
    </row>
    <row r="296" spans="1:24" hidden="1" x14ac:dyDescent="0.2">
      <c r="A296" s="117" t="s">
        <v>46</v>
      </c>
      <c r="B296" s="117">
        <v>11</v>
      </c>
      <c r="C296" s="49" t="s">
        <v>101</v>
      </c>
      <c r="D296" s="49" t="s">
        <v>101</v>
      </c>
      <c r="E296" s="49" t="s">
        <v>101</v>
      </c>
      <c r="F296" s="49" t="s">
        <v>101</v>
      </c>
      <c r="G296" s="49" t="s">
        <v>101</v>
      </c>
      <c r="H296" s="49" t="s">
        <v>101</v>
      </c>
      <c r="I296" s="49" t="s">
        <v>101</v>
      </c>
      <c r="J296" s="49" t="s">
        <v>101</v>
      </c>
      <c r="K296" s="49" t="s">
        <v>101</v>
      </c>
      <c r="L296" s="49" t="s">
        <v>101</v>
      </c>
      <c r="M296" s="49" t="s">
        <v>101</v>
      </c>
      <c r="N296" s="49" t="s">
        <v>101</v>
      </c>
      <c r="O296" s="47" cm="1">
        <f t="array" ref="O296">IF($I$2="Премиум проживание",
INDEX(GRID!$CN$4:$DQ$14,MATCH(O$7,GRID!$A$4:$A$14,0),MATCH(1,($U$2=GRID!$CN$1:$DQ$1)*(КАЛЕНДАРЬ!$AJ14=GRID!$CN$3:$DQ$3), 0)),
ROUNDUP(INDEX(GRID!$CN$4:$DQ$14,MATCH(O$7,GRID!$A$4:$A$14,0),MATCH(1,($U$2=GRID!$CN$1:$DQ$1)*(КАЛЕНДАРЬ!$AJ14=GRID!$CN$3:$DQ$3),0))*(1-GRID!$B$69),0))</f>
        <v>22700</v>
      </c>
      <c r="P296" s="48" cm="1">
        <f t="array" ref="P296">IF($I$2="Премиум проживание",
INDEX(GRID!$CN$17:$DQ$27,MATCH(O$7,GRID!$A$17:$A$27,0),MATCH(1,($U$2=GRID!$CN$1:$DQ$1)*(КАЛЕНДАРЬ!$AJ14=GRID!$CN$3:$DQ$3), 0)),
ROUNDUP(INDEX(GRID!$CN$17:$DQ$27,MATCH(O$7,GRID!$A$17:$A$27,0),MATCH(1,($U$2=GRID!$CN$1:$DQ$1)*(КАЛЕНДАРЬ!$AJ14=GRID!$CN$3:$DQ$3), 0))*(1-GRID!$B$69),0))</f>
        <v>24700</v>
      </c>
      <c r="Q296" s="47" cm="1">
        <f t="array" ref="Q296">IF($I$2="Премиум проживание",
INDEX(GRID!$CN$4:$DQ$14,MATCH(Q$249,GRID!$A$4:$A$14,0),MATCH(1,($U$2=GRID!$CN$1:$DQ$1)*(КАЛЕНДАРЬ!$AJ14=GRID!$CN$3:$DQ$3), 0)),
ROUNDUP(INDEX(GRID!$CN$4:$DQ$14,MATCH(Q$249,GRID!$A$4:$A$14,0),MATCH(1,($U$2=GRID!$CN$1:$DQ$1)*(КАЛЕНДАРЬ!$AJ14=GRID!$CN$3:$DQ$3),0))*(1-GRID!$B$69),0))</f>
        <v>24000</v>
      </c>
      <c r="R296" s="48" cm="1">
        <f t="array" ref="R296">IF($I$2="Премиум проживание",
INDEX(GRID!$CN$17:$DQ$27,MATCH(Q$249,GRID!$A$17:$A$27,0),MATCH(1,($U$2=GRID!$CN$1:$DQ$1)*(КАЛЕНДАРЬ!$AJ14=GRID!$CN$3:$DQ$3), 0)),
ROUNDUP(INDEX(GRID!$CN$17:$DQ$27,MATCH(Q$249,GRID!$A$17:$A$27,0),MATCH(1,($U$2=GRID!$CN$1:$DQ$1)*(КАЛЕНДАРЬ!$AJ14=GRID!$CN$3:$DQ$3), 0))*(1-GRID!$B$69),0))</f>
        <v>26000</v>
      </c>
      <c r="S296" s="47" cm="1">
        <f t="array" ref="S296">IF($I$2="Премиум проживание",
INDEX(GRID!$CN$4:$DQ$14,MATCH(S$7,GRID!$A$4:$A$14,0),MATCH(1,($U$2=GRID!$CN$1:$DQ$1)*(КАЛЕНДАРЬ!$AJ14=GRID!$CN$3:$DQ$3), 0)),
ROUNDUP(INDEX(GRID!$CN$4:$DQ$14,MATCH(S$7,GRID!$A$4:$A$14,0),MATCH(1,($U$2=GRID!$CN$1:$DQ$1)*(КАЛЕНДАРЬ!$AJ14=GRID!$CN$3:$DQ$3),0))*(1-GRID!$B$69),0))</f>
        <v>25500</v>
      </c>
      <c r="T296" s="48" cm="1">
        <f t="array" ref="T296">IF($I$2="Премиум проживание",
INDEX(GRID!$CN$17:$DQ$27,MATCH(S$7,GRID!$A$17:$A$27,0),MATCH(1,($U$2=GRID!$CN$1:$DQ$1)*(КАЛЕНДАРЬ!$AJ14=GRID!$CN$3:$DQ$3), 0)),
ROUNDUP(INDEX(GRID!$CN$17:$DQ$27,MATCH(S$7,GRID!$A$17:$A$27,0),MATCH(1,($U$2=GRID!$CN$1:$DQ$1)*(КАЛЕНДАРЬ!$AJ14=GRID!$CN$3:$DQ$3), 0))*(1-GRID!$B$69),0))</f>
        <v>27500</v>
      </c>
      <c r="U296" s="47" cm="1">
        <f t="array" ref="U296">IF($I$2="Премиум проживание",
INDEX(GRID!$CN$4:$DQ$14,MATCH(U$7,GRID!$A$4:$A$14,0),MATCH(1,($U$2=GRID!$CN$1:$DQ$1)*(КАЛЕНДАРЬ!$AJ14=GRID!$CN$3:$DQ$3), 0)),
ROUNDUP(INDEX(GRID!$CN$4:$DQ$14,MATCH(U$7,GRID!$A$4:$A$14,0),MATCH(1,($U$2=GRID!$CN$1:$DQ$1)*(КАЛЕНДАРЬ!$AJ14=GRID!$CN$3:$DQ$3),0))*(1-GRID!$B$69),0))</f>
        <v>29000</v>
      </c>
      <c r="V296" s="48" cm="1">
        <f t="array" ref="V296">IF($I$2="Премиум проживание",
INDEX(GRID!$CN$17:$DQ$27,MATCH(U$7,GRID!$A$17:$A$27,0),MATCH(1,($U$2=GRID!$CN$1:$DQ$1)*(КАЛЕНДАРЬ!$AJ14=GRID!$CN$3:$DQ$3), 0)),
ROUNDUP(INDEX(GRID!$CN$17:$DQ$27,MATCH(U$7,GRID!$A$17:$A$27,0),MATCH(1,($U$2=GRID!$CN$1:$DQ$1)*(КАЛЕНДАРЬ!$AJ14=GRID!$CN$3:$DQ$3), 0))*(1-GRID!$B$69),0))</f>
        <v>31000</v>
      </c>
      <c r="W296" s="49" t="s">
        <v>101</v>
      </c>
      <c r="X296" s="49" t="s">
        <v>101</v>
      </c>
    </row>
    <row r="297" spans="1:24" hidden="1" x14ac:dyDescent="0.2">
      <c r="A297" s="117" t="s">
        <v>47</v>
      </c>
      <c r="B297" s="117">
        <v>12</v>
      </c>
      <c r="C297" s="49" t="s">
        <v>101</v>
      </c>
      <c r="D297" s="49" t="s">
        <v>101</v>
      </c>
      <c r="E297" s="49" t="s">
        <v>101</v>
      </c>
      <c r="F297" s="49" t="s">
        <v>101</v>
      </c>
      <c r="G297" s="49" t="s">
        <v>101</v>
      </c>
      <c r="H297" s="49" t="s">
        <v>101</v>
      </c>
      <c r="I297" s="49" t="s">
        <v>101</v>
      </c>
      <c r="J297" s="49" t="s">
        <v>101</v>
      </c>
      <c r="K297" s="49" t="s">
        <v>101</v>
      </c>
      <c r="L297" s="49" t="s">
        <v>101</v>
      </c>
      <c r="M297" s="49" t="s">
        <v>101</v>
      </c>
      <c r="N297" s="49" t="s">
        <v>101</v>
      </c>
      <c r="O297" s="47" cm="1">
        <f t="array" ref="O297">IF($I$2="Премиум проживание",
INDEX(GRID!$CN$4:$DQ$14,MATCH(O$7,GRID!$A$4:$A$14,0),MATCH(1,($U$2=GRID!$CN$1:$DQ$1)*(КАЛЕНДАРЬ!$AJ15=GRID!$CN$3:$DQ$3), 0)),
ROUNDUP(INDEX(GRID!$CN$4:$DQ$14,MATCH(O$7,GRID!$A$4:$A$14,0),MATCH(1,($U$2=GRID!$CN$1:$DQ$1)*(КАЛЕНДАРЬ!$AJ15=GRID!$CN$3:$DQ$3),0))*(1-GRID!$B$69),0))</f>
        <v>22700</v>
      </c>
      <c r="P297" s="48" cm="1">
        <f t="array" ref="P297">IF($I$2="Премиум проживание",
INDEX(GRID!$CN$17:$DQ$27,MATCH(O$7,GRID!$A$17:$A$27,0),MATCH(1,($U$2=GRID!$CN$1:$DQ$1)*(КАЛЕНДАРЬ!$AJ15=GRID!$CN$3:$DQ$3), 0)),
ROUNDUP(INDEX(GRID!$CN$17:$DQ$27,MATCH(O$7,GRID!$A$17:$A$27,0),MATCH(1,($U$2=GRID!$CN$1:$DQ$1)*(КАЛЕНДАРЬ!$AJ15=GRID!$CN$3:$DQ$3), 0))*(1-GRID!$B$69),0))</f>
        <v>24700</v>
      </c>
      <c r="Q297" s="47" cm="1">
        <f t="array" ref="Q297">IF($I$2="Премиум проживание",
INDEX(GRID!$CN$4:$DQ$14,MATCH(Q$249,GRID!$A$4:$A$14,0),MATCH(1,($U$2=GRID!$CN$1:$DQ$1)*(КАЛЕНДАРЬ!$AJ15=GRID!$CN$3:$DQ$3), 0)),
ROUNDUP(INDEX(GRID!$CN$4:$DQ$14,MATCH(Q$249,GRID!$A$4:$A$14,0),MATCH(1,($U$2=GRID!$CN$1:$DQ$1)*(КАЛЕНДАРЬ!$AJ15=GRID!$CN$3:$DQ$3),0))*(1-GRID!$B$69),0))</f>
        <v>24000</v>
      </c>
      <c r="R297" s="48" cm="1">
        <f t="array" ref="R297">IF($I$2="Премиум проживание",
INDEX(GRID!$CN$17:$DQ$27,MATCH(Q$249,GRID!$A$17:$A$27,0),MATCH(1,($U$2=GRID!$CN$1:$DQ$1)*(КАЛЕНДАРЬ!$AJ15=GRID!$CN$3:$DQ$3), 0)),
ROUNDUP(INDEX(GRID!$CN$17:$DQ$27,MATCH(Q$249,GRID!$A$17:$A$27,0),MATCH(1,($U$2=GRID!$CN$1:$DQ$1)*(КАЛЕНДАРЬ!$AJ15=GRID!$CN$3:$DQ$3), 0))*(1-GRID!$B$69),0))</f>
        <v>26000</v>
      </c>
      <c r="S297" s="47" cm="1">
        <f t="array" ref="S297">IF($I$2="Премиум проживание",
INDEX(GRID!$CN$4:$DQ$14,MATCH(S$7,GRID!$A$4:$A$14,0),MATCH(1,($U$2=GRID!$CN$1:$DQ$1)*(КАЛЕНДАРЬ!$AJ15=GRID!$CN$3:$DQ$3), 0)),
ROUNDUP(INDEX(GRID!$CN$4:$DQ$14,MATCH(S$7,GRID!$A$4:$A$14,0),MATCH(1,($U$2=GRID!$CN$1:$DQ$1)*(КАЛЕНДАРЬ!$AJ15=GRID!$CN$3:$DQ$3),0))*(1-GRID!$B$69),0))</f>
        <v>25500</v>
      </c>
      <c r="T297" s="48" cm="1">
        <f t="array" ref="T297">IF($I$2="Премиум проживание",
INDEX(GRID!$CN$17:$DQ$27,MATCH(S$7,GRID!$A$17:$A$27,0),MATCH(1,($U$2=GRID!$CN$1:$DQ$1)*(КАЛЕНДАРЬ!$AJ15=GRID!$CN$3:$DQ$3), 0)),
ROUNDUP(INDEX(GRID!$CN$17:$DQ$27,MATCH(S$7,GRID!$A$17:$A$27,0),MATCH(1,($U$2=GRID!$CN$1:$DQ$1)*(КАЛЕНДАРЬ!$AJ15=GRID!$CN$3:$DQ$3), 0))*(1-GRID!$B$69),0))</f>
        <v>27500</v>
      </c>
      <c r="U297" s="47" cm="1">
        <f t="array" ref="U297">IF($I$2="Премиум проживание",
INDEX(GRID!$CN$4:$DQ$14,MATCH(U$7,GRID!$A$4:$A$14,0),MATCH(1,($U$2=GRID!$CN$1:$DQ$1)*(КАЛЕНДАРЬ!$AJ15=GRID!$CN$3:$DQ$3), 0)),
ROUNDUP(INDEX(GRID!$CN$4:$DQ$14,MATCH(U$7,GRID!$A$4:$A$14,0),MATCH(1,($U$2=GRID!$CN$1:$DQ$1)*(КАЛЕНДАРЬ!$AJ15=GRID!$CN$3:$DQ$3),0))*(1-GRID!$B$69),0))</f>
        <v>29000</v>
      </c>
      <c r="V297" s="48" cm="1">
        <f t="array" ref="V297">IF($I$2="Премиум проживание",
INDEX(GRID!$CN$17:$DQ$27,MATCH(U$7,GRID!$A$17:$A$27,0),MATCH(1,($U$2=GRID!$CN$1:$DQ$1)*(КАЛЕНДАРЬ!$AJ15=GRID!$CN$3:$DQ$3), 0)),
ROUNDUP(INDEX(GRID!$CN$17:$DQ$27,MATCH(U$7,GRID!$A$17:$A$27,0),MATCH(1,($U$2=GRID!$CN$1:$DQ$1)*(КАЛЕНДАРЬ!$AJ15=GRID!$CN$3:$DQ$3), 0))*(1-GRID!$B$69),0))</f>
        <v>31000</v>
      </c>
      <c r="W297" s="49" t="s">
        <v>101</v>
      </c>
      <c r="X297" s="49" t="s">
        <v>101</v>
      </c>
    </row>
    <row r="298" spans="1:24" hidden="1" x14ac:dyDescent="0.2">
      <c r="A298" s="117" t="s">
        <v>48</v>
      </c>
      <c r="B298" s="117">
        <v>13</v>
      </c>
      <c r="C298" s="49" t="s">
        <v>101</v>
      </c>
      <c r="D298" s="49" t="s">
        <v>101</v>
      </c>
      <c r="E298" s="49" t="s">
        <v>101</v>
      </c>
      <c r="F298" s="49" t="s">
        <v>101</v>
      </c>
      <c r="G298" s="49" t="s">
        <v>101</v>
      </c>
      <c r="H298" s="49" t="s">
        <v>101</v>
      </c>
      <c r="I298" s="49" t="s">
        <v>101</v>
      </c>
      <c r="J298" s="49" t="s">
        <v>101</v>
      </c>
      <c r="K298" s="49" t="s">
        <v>101</v>
      </c>
      <c r="L298" s="49" t="s">
        <v>101</v>
      </c>
      <c r="M298" s="49" t="s">
        <v>101</v>
      </c>
      <c r="N298" s="49" t="s">
        <v>101</v>
      </c>
      <c r="O298" s="47" cm="1">
        <f t="array" ref="O298">IF($I$2="Премиум проживание",
INDEX(GRID!$CN$4:$DQ$14,MATCH(O$7,GRID!$A$4:$A$14,0),MATCH(1,($U$2=GRID!$CN$1:$DQ$1)*(КАЛЕНДАРЬ!$AJ16=GRID!$CN$3:$DQ$3), 0)),
ROUNDUP(INDEX(GRID!$CN$4:$DQ$14,MATCH(O$7,GRID!$A$4:$A$14,0),MATCH(1,($U$2=GRID!$CN$1:$DQ$1)*(КАЛЕНДАРЬ!$AJ16=GRID!$CN$3:$DQ$3),0))*(1-GRID!$B$69),0))</f>
        <v>22700</v>
      </c>
      <c r="P298" s="48" cm="1">
        <f t="array" ref="P298">IF($I$2="Премиум проживание",
INDEX(GRID!$CN$17:$DQ$27,MATCH(O$7,GRID!$A$17:$A$27,0),MATCH(1,($U$2=GRID!$CN$1:$DQ$1)*(КАЛЕНДАРЬ!$AJ16=GRID!$CN$3:$DQ$3), 0)),
ROUNDUP(INDEX(GRID!$CN$17:$DQ$27,MATCH(O$7,GRID!$A$17:$A$27,0),MATCH(1,($U$2=GRID!$CN$1:$DQ$1)*(КАЛЕНДАРЬ!$AJ16=GRID!$CN$3:$DQ$3), 0))*(1-GRID!$B$69),0))</f>
        <v>24700</v>
      </c>
      <c r="Q298" s="47" cm="1">
        <f t="array" ref="Q298">IF($I$2="Премиум проживание",
INDEX(GRID!$CN$4:$DQ$14,MATCH(Q$249,GRID!$A$4:$A$14,0),MATCH(1,($U$2=GRID!$CN$1:$DQ$1)*(КАЛЕНДАРЬ!$AJ16=GRID!$CN$3:$DQ$3), 0)),
ROUNDUP(INDEX(GRID!$CN$4:$DQ$14,MATCH(Q$249,GRID!$A$4:$A$14,0),MATCH(1,($U$2=GRID!$CN$1:$DQ$1)*(КАЛЕНДАРЬ!$AJ16=GRID!$CN$3:$DQ$3),0))*(1-GRID!$B$69),0))</f>
        <v>24000</v>
      </c>
      <c r="R298" s="48" cm="1">
        <f t="array" ref="R298">IF($I$2="Премиум проживание",
INDEX(GRID!$CN$17:$DQ$27,MATCH(Q$249,GRID!$A$17:$A$27,0),MATCH(1,($U$2=GRID!$CN$1:$DQ$1)*(КАЛЕНДАРЬ!$AJ16=GRID!$CN$3:$DQ$3), 0)),
ROUNDUP(INDEX(GRID!$CN$17:$DQ$27,MATCH(Q$249,GRID!$A$17:$A$27,0),MATCH(1,($U$2=GRID!$CN$1:$DQ$1)*(КАЛЕНДАРЬ!$AJ16=GRID!$CN$3:$DQ$3), 0))*(1-GRID!$B$69),0))</f>
        <v>26000</v>
      </c>
      <c r="S298" s="47" cm="1">
        <f t="array" ref="S298">IF($I$2="Премиум проживание",
INDEX(GRID!$CN$4:$DQ$14,MATCH(S$7,GRID!$A$4:$A$14,0),MATCH(1,($U$2=GRID!$CN$1:$DQ$1)*(КАЛЕНДАРЬ!$AJ16=GRID!$CN$3:$DQ$3), 0)),
ROUNDUP(INDEX(GRID!$CN$4:$DQ$14,MATCH(S$7,GRID!$A$4:$A$14,0),MATCH(1,($U$2=GRID!$CN$1:$DQ$1)*(КАЛЕНДАРЬ!$AJ16=GRID!$CN$3:$DQ$3),0))*(1-GRID!$B$69),0))</f>
        <v>25500</v>
      </c>
      <c r="T298" s="48" cm="1">
        <f t="array" ref="T298">IF($I$2="Премиум проживание",
INDEX(GRID!$CN$17:$DQ$27,MATCH(S$7,GRID!$A$17:$A$27,0),MATCH(1,($U$2=GRID!$CN$1:$DQ$1)*(КАЛЕНДАРЬ!$AJ16=GRID!$CN$3:$DQ$3), 0)),
ROUNDUP(INDEX(GRID!$CN$17:$DQ$27,MATCH(S$7,GRID!$A$17:$A$27,0),MATCH(1,($U$2=GRID!$CN$1:$DQ$1)*(КАЛЕНДАРЬ!$AJ16=GRID!$CN$3:$DQ$3), 0))*(1-GRID!$B$69),0))</f>
        <v>27500</v>
      </c>
      <c r="U298" s="47" cm="1">
        <f t="array" ref="U298">IF($I$2="Премиум проживание",
INDEX(GRID!$CN$4:$DQ$14,MATCH(U$7,GRID!$A$4:$A$14,0),MATCH(1,($U$2=GRID!$CN$1:$DQ$1)*(КАЛЕНДАРЬ!$AJ16=GRID!$CN$3:$DQ$3), 0)),
ROUNDUP(INDEX(GRID!$CN$4:$DQ$14,MATCH(U$7,GRID!$A$4:$A$14,0),MATCH(1,($U$2=GRID!$CN$1:$DQ$1)*(КАЛЕНДАРЬ!$AJ16=GRID!$CN$3:$DQ$3),0))*(1-GRID!$B$69),0))</f>
        <v>29000</v>
      </c>
      <c r="V298" s="48" cm="1">
        <f t="array" ref="V298">IF($I$2="Премиум проживание",
INDEX(GRID!$CN$17:$DQ$27,MATCH(U$7,GRID!$A$17:$A$27,0),MATCH(1,($U$2=GRID!$CN$1:$DQ$1)*(КАЛЕНДАРЬ!$AJ16=GRID!$CN$3:$DQ$3), 0)),
ROUNDUP(INDEX(GRID!$CN$17:$DQ$27,MATCH(U$7,GRID!$A$17:$A$27,0),MATCH(1,($U$2=GRID!$CN$1:$DQ$1)*(КАЛЕНДАРЬ!$AJ16=GRID!$CN$3:$DQ$3), 0))*(1-GRID!$B$69),0))</f>
        <v>31000</v>
      </c>
      <c r="W298" s="49" t="s">
        <v>101</v>
      </c>
      <c r="X298" s="49" t="s">
        <v>101</v>
      </c>
    </row>
    <row r="299" spans="1:24" hidden="1" x14ac:dyDescent="0.2">
      <c r="A299" s="117" t="s">
        <v>42</v>
      </c>
      <c r="B299" s="117">
        <v>14</v>
      </c>
      <c r="C299" s="49" t="s">
        <v>101</v>
      </c>
      <c r="D299" s="49" t="s">
        <v>101</v>
      </c>
      <c r="E299" s="49" t="s">
        <v>101</v>
      </c>
      <c r="F299" s="49" t="s">
        <v>101</v>
      </c>
      <c r="G299" s="49" t="s">
        <v>101</v>
      </c>
      <c r="H299" s="49" t="s">
        <v>101</v>
      </c>
      <c r="I299" s="49" t="s">
        <v>101</v>
      </c>
      <c r="J299" s="49" t="s">
        <v>101</v>
      </c>
      <c r="K299" s="49" t="s">
        <v>101</v>
      </c>
      <c r="L299" s="49" t="s">
        <v>101</v>
      </c>
      <c r="M299" s="49" t="s">
        <v>101</v>
      </c>
      <c r="N299" s="49" t="s">
        <v>101</v>
      </c>
      <c r="O299" s="47" cm="1">
        <f t="array" ref="O299">IF($I$2="Премиум проживание",
INDEX(GRID!$CN$4:$DQ$14,MATCH(O$7,GRID!$A$4:$A$14,0),MATCH(1,($U$2=GRID!$CN$1:$DQ$1)*(КАЛЕНДАРЬ!$AJ17=GRID!$CN$3:$DQ$3), 0)),
ROUNDUP(INDEX(GRID!$CN$4:$DQ$14,MATCH(O$7,GRID!$A$4:$A$14,0),MATCH(1,($U$2=GRID!$CN$1:$DQ$1)*(КАЛЕНДАРЬ!$AJ17=GRID!$CN$3:$DQ$3),0))*(1-GRID!$B$69),0))</f>
        <v>22700</v>
      </c>
      <c r="P299" s="48" cm="1">
        <f t="array" ref="P299">IF($I$2="Премиум проживание",
INDEX(GRID!$CN$17:$DQ$27,MATCH(O$7,GRID!$A$17:$A$27,0),MATCH(1,($U$2=GRID!$CN$1:$DQ$1)*(КАЛЕНДАРЬ!$AJ17=GRID!$CN$3:$DQ$3), 0)),
ROUNDUP(INDEX(GRID!$CN$17:$DQ$27,MATCH(O$7,GRID!$A$17:$A$27,0),MATCH(1,($U$2=GRID!$CN$1:$DQ$1)*(КАЛЕНДАРЬ!$AJ17=GRID!$CN$3:$DQ$3), 0))*(1-GRID!$B$69),0))</f>
        <v>24700</v>
      </c>
      <c r="Q299" s="47" cm="1">
        <f t="array" ref="Q299">IF($I$2="Премиум проживание",
INDEX(GRID!$CN$4:$DQ$14,MATCH(Q$249,GRID!$A$4:$A$14,0),MATCH(1,($U$2=GRID!$CN$1:$DQ$1)*(КАЛЕНДАРЬ!$AJ17=GRID!$CN$3:$DQ$3), 0)),
ROUNDUP(INDEX(GRID!$CN$4:$DQ$14,MATCH(Q$249,GRID!$A$4:$A$14,0),MATCH(1,($U$2=GRID!$CN$1:$DQ$1)*(КАЛЕНДАРЬ!$AJ17=GRID!$CN$3:$DQ$3),0))*(1-GRID!$B$69),0))</f>
        <v>24000</v>
      </c>
      <c r="R299" s="48" cm="1">
        <f t="array" ref="R299">IF($I$2="Премиум проживание",
INDEX(GRID!$CN$17:$DQ$27,MATCH(Q$249,GRID!$A$17:$A$27,0),MATCH(1,($U$2=GRID!$CN$1:$DQ$1)*(КАЛЕНДАРЬ!$AJ17=GRID!$CN$3:$DQ$3), 0)),
ROUNDUP(INDEX(GRID!$CN$17:$DQ$27,MATCH(Q$249,GRID!$A$17:$A$27,0),MATCH(1,($U$2=GRID!$CN$1:$DQ$1)*(КАЛЕНДАРЬ!$AJ17=GRID!$CN$3:$DQ$3), 0))*(1-GRID!$B$69),0))</f>
        <v>26000</v>
      </c>
      <c r="S299" s="47" cm="1">
        <f t="array" ref="S299">IF($I$2="Премиум проживание",
INDEX(GRID!$CN$4:$DQ$14,MATCH(S$7,GRID!$A$4:$A$14,0),MATCH(1,($U$2=GRID!$CN$1:$DQ$1)*(КАЛЕНДАРЬ!$AJ17=GRID!$CN$3:$DQ$3), 0)),
ROUNDUP(INDEX(GRID!$CN$4:$DQ$14,MATCH(S$7,GRID!$A$4:$A$14,0),MATCH(1,($U$2=GRID!$CN$1:$DQ$1)*(КАЛЕНДАРЬ!$AJ17=GRID!$CN$3:$DQ$3),0))*(1-GRID!$B$69),0))</f>
        <v>25500</v>
      </c>
      <c r="T299" s="48" cm="1">
        <f t="array" ref="T299">IF($I$2="Премиум проживание",
INDEX(GRID!$CN$17:$DQ$27,MATCH(S$7,GRID!$A$17:$A$27,0),MATCH(1,($U$2=GRID!$CN$1:$DQ$1)*(КАЛЕНДАРЬ!$AJ17=GRID!$CN$3:$DQ$3), 0)),
ROUNDUP(INDEX(GRID!$CN$17:$DQ$27,MATCH(S$7,GRID!$A$17:$A$27,0),MATCH(1,($U$2=GRID!$CN$1:$DQ$1)*(КАЛЕНДАРЬ!$AJ17=GRID!$CN$3:$DQ$3), 0))*(1-GRID!$B$69),0))</f>
        <v>27500</v>
      </c>
      <c r="U299" s="47" cm="1">
        <f t="array" ref="U299">IF($I$2="Премиум проживание",
INDEX(GRID!$CN$4:$DQ$14,MATCH(U$7,GRID!$A$4:$A$14,0),MATCH(1,($U$2=GRID!$CN$1:$DQ$1)*(КАЛЕНДАРЬ!$AJ17=GRID!$CN$3:$DQ$3), 0)),
ROUNDUP(INDEX(GRID!$CN$4:$DQ$14,MATCH(U$7,GRID!$A$4:$A$14,0),MATCH(1,($U$2=GRID!$CN$1:$DQ$1)*(КАЛЕНДАРЬ!$AJ17=GRID!$CN$3:$DQ$3),0))*(1-GRID!$B$69),0))</f>
        <v>29000</v>
      </c>
      <c r="V299" s="48" cm="1">
        <f t="array" ref="V299">IF($I$2="Премиум проживание",
INDEX(GRID!$CN$17:$DQ$27,MATCH(U$7,GRID!$A$17:$A$27,0),MATCH(1,($U$2=GRID!$CN$1:$DQ$1)*(КАЛЕНДАРЬ!$AJ17=GRID!$CN$3:$DQ$3), 0)),
ROUNDUP(INDEX(GRID!$CN$17:$DQ$27,MATCH(U$7,GRID!$A$17:$A$27,0),MATCH(1,($U$2=GRID!$CN$1:$DQ$1)*(КАЛЕНДАРЬ!$AJ17=GRID!$CN$3:$DQ$3), 0))*(1-GRID!$B$69),0))</f>
        <v>31000</v>
      </c>
      <c r="W299" s="49" t="s">
        <v>101</v>
      </c>
      <c r="X299" s="49" t="s">
        <v>101</v>
      </c>
    </row>
    <row r="300" spans="1:24" hidden="1" x14ac:dyDescent="0.2">
      <c r="A300" s="117" t="s">
        <v>43</v>
      </c>
      <c r="B300" s="117">
        <v>15</v>
      </c>
      <c r="C300" s="49" t="s">
        <v>101</v>
      </c>
      <c r="D300" s="49" t="s">
        <v>101</v>
      </c>
      <c r="E300" s="49" t="s">
        <v>101</v>
      </c>
      <c r="F300" s="49" t="s">
        <v>101</v>
      </c>
      <c r="G300" s="49" t="s">
        <v>101</v>
      </c>
      <c r="H300" s="49" t="s">
        <v>101</v>
      </c>
      <c r="I300" s="49" t="s">
        <v>101</v>
      </c>
      <c r="J300" s="49" t="s">
        <v>101</v>
      </c>
      <c r="K300" s="49" t="s">
        <v>101</v>
      </c>
      <c r="L300" s="49" t="s">
        <v>101</v>
      </c>
      <c r="M300" s="49" t="s">
        <v>101</v>
      </c>
      <c r="N300" s="49" t="s">
        <v>101</v>
      </c>
      <c r="O300" s="47" cm="1">
        <f t="array" ref="O300">IF($I$2="Премиум проживание",
INDEX(GRID!$CN$4:$DQ$14,MATCH(O$7,GRID!$A$4:$A$14,0),MATCH(1,($U$2=GRID!$CN$1:$DQ$1)*(КАЛЕНДАРЬ!$AJ18=GRID!$CN$3:$DQ$3), 0)),
ROUNDUP(INDEX(GRID!$CN$4:$DQ$14,MATCH(O$7,GRID!$A$4:$A$14,0),MATCH(1,($U$2=GRID!$CN$1:$DQ$1)*(КАЛЕНДАРЬ!$AJ18=GRID!$CN$3:$DQ$3),0))*(1-GRID!$B$69),0))</f>
        <v>22700</v>
      </c>
      <c r="P300" s="48" cm="1">
        <f t="array" ref="P300">IF($I$2="Премиум проживание",
INDEX(GRID!$CN$17:$DQ$27,MATCH(O$7,GRID!$A$17:$A$27,0),MATCH(1,($U$2=GRID!$CN$1:$DQ$1)*(КАЛЕНДАРЬ!$AJ18=GRID!$CN$3:$DQ$3), 0)),
ROUNDUP(INDEX(GRID!$CN$17:$DQ$27,MATCH(O$7,GRID!$A$17:$A$27,0),MATCH(1,($U$2=GRID!$CN$1:$DQ$1)*(КАЛЕНДАРЬ!$AJ18=GRID!$CN$3:$DQ$3), 0))*(1-GRID!$B$69),0))</f>
        <v>24700</v>
      </c>
      <c r="Q300" s="47" cm="1">
        <f t="array" ref="Q300">IF($I$2="Премиум проживание",
INDEX(GRID!$CN$4:$DQ$14,MATCH(Q$249,GRID!$A$4:$A$14,0),MATCH(1,($U$2=GRID!$CN$1:$DQ$1)*(КАЛЕНДАРЬ!$AJ18=GRID!$CN$3:$DQ$3), 0)),
ROUNDUP(INDEX(GRID!$CN$4:$DQ$14,MATCH(Q$249,GRID!$A$4:$A$14,0),MATCH(1,($U$2=GRID!$CN$1:$DQ$1)*(КАЛЕНДАРЬ!$AJ18=GRID!$CN$3:$DQ$3),0))*(1-GRID!$B$69),0))</f>
        <v>24000</v>
      </c>
      <c r="R300" s="48" cm="1">
        <f t="array" ref="R300">IF($I$2="Премиум проживание",
INDEX(GRID!$CN$17:$DQ$27,MATCH(Q$249,GRID!$A$17:$A$27,0),MATCH(1,($U$2=GRID!$CN$1:$DQ$1)*(КАЛЕНДАРЬ!$AJ18=GRID!$CN$3:$DQ$3), 0)),
ROUNDUP(INDEX(GRID!$CN$17:$DQ$27,MATCH(Q$249,GRID!$A$17:$A$27,0),MATCH(1,($U$2=GRID!$CN$1:$DQ$1)*(КАЛЕНДАРЬ!$AJ18=GRID!$CN$3:$DQ$3), 0))*(1-GRID!$B$69),0))</f>
        <v>26000</v>
      </c>
      <c r="S300" s="47" cm="1">
        <f t="array" ref="S300">IF($I$2="Премиум проживание",
INDEX(GRID!$CN$4:$DQ$14,MATCH(S$7,GRID!$A$4:$A$14,0),MATCH(1,($U$2=GRID!$CN$1:$DQ$1)*(КАЛЕНДАРЬ!$AJ18=GRID!$CN$3:$DQ$3), 0)),
ROUNDUP(INDEX(GRID!$CN$4:$DQ$14,MATCH(S$7,GRID!$A$4:$A$14,0),MATCH(1,($U$2=GRID!$CN$1:$DQ$1)*(КАЛЕНДАРЬ!$AJ18=GRID!$CN$3:$DQ$3),0))*(1-GRID!$B$69),0))</f>
        <v>25500</v>
      </c>
      <c r="T300" s="48" cm="1">
        <f t="array" ref="T300">IF($I$2="Премиум проживание",
INDEX(GRID!$CN$17:$DQ$27,MATCH(S$7,GRID!$A$17:$A$27,0),MATCH(1,($U$2=GRID!$CN$1:$DQ$1)*(КАЛЕНДАРЬ!$AJ18=GRID!$CN$3:$DQ$3), 0)),
ROUNDUP(INDEX(GRID!$CN$17:$DQ$27,MATCH(S$7,GRID!$A$17:$A$27,0),MATCH(1,($U$2=GRID!$CN$1:$DQ$1)*(КАЛЕНДАРЬ!$AJ18=GRID!$CN$3:$DQ$3), 0))*(1-GRID!$B$69),0))</f>
        <v>27500</v>
      </c>
      <c r="U300" s="47" cm="1">
        <f t="array" ref="U300">IF($I$2="Премиум проживание",
INDEX(GRID!$CN$4:$DQ$14,MATCH(U$7,GRID!$A$4:$A$14,0),MATCH(1,($U$2=GRID!$CN$1:$DQ$1)*(КАЛЕНДАРЬ!$AJ18=GRID!$CN$3:$DQ$3), 0)),
ROUNDUP(INDEX(GRID!$CN$4:$DQ$14,MATCH(U$7,GRID!$A$4:$A$14,0),MATCH(1,($U$2=GRID!$CN$1:$DQ$1)*(КАЛЕНДАРЬ!$AJ18=GRID!$CN$3:$DQ$3),0))*(1-GRID!$B$69),0))</f>
        <v>29000</v>
      </c>
      <c r="V300" s="48" cm="1">
        <f t="array" ref="V300">IF($I$2="Премиум проживание",
INDEX(GRID!$CN$17:$DQ$27,MATCH(U$7,GRID!$A$17:$A$27,0),MATCH(1,($U$2=GRID!$CN$1:$DQ$1)*(КАЛЕНДАРЬ!$AJ18=GRID!$CN$3:$DQ$3), 0)),
ROUNDUP(INDEX(GRID!$CN$17:$DQ$27,MATCH(U$7,GRID!$A$17:$A$27,0),MATCH(1,($U$2=GRID!$CN$1:$DQ$1)*(КАЛЕНДАРЬ!$AJ18=GRID!$CN$3:$DQ$3), 0))*(1-GRID!$B$69),0))</f>
        <v>31000</v>
      </c>
      <c r="W300" s="49" t="s">
        <v>101</v>
      </c>
      <c r="X300" s="49" t="s">
        <v>101</v>
      </c>
    </row>
    <row r="301" spans="1:24" hidden="1" x14ac:dyDescent="0.2">
      <c r="A301" s="117" t="s">
        <v>44</v>
      </c>
      <c r="B301" s="117">
        <v>16</v>
      </c>
      <c r="C301" s="49" t="s">
        <v>101</v>
      </c>
      <c r="D301" s="49" t="s">
        <v>101</v>
      </c>
      <c r="E301" s="49" t="s">
        <v>101</v>
      </c>
      <c r="F301" s="49" t="s">
        <v>101</v>
      </c>
      <c r="G301" s="49" t="s">
        <v>101</v>
      </c>
      <c r="H301" s="49" t="s">
        <v>101</v>
      </c>
      <c r="I301" s="49" t="s">
        <v>101</v>
      </c>
      <c r="J301" s="49" t="s">
        <v>101</v>
      </c>
      <c r="K301" s="49" t="s">
        <v>101</v>
      </c>
      <c r="L301" s="49" t="s">
        <v>101</v>
      </c>
      <c r="M301" s="49" t="s">
        <v>101</v>
      </c>
      <c r="N301" s="49" t="s">
        <v>101</v>
      </c>
      <c r="O301" s="47" cm="1">
        <f t="array" ref="O301">IF($I$2="Премиум проживание",
INDEX(GRID!$CN$4:$DQ$14,MATCH(O$7,GRID!$A$4:$A$14,0),MATCH(1,($U$2=GRID!$CN$1:$DQ$1)*(КАЛЕНДАРЬ!$AJ19=GRID!$CN$3:$DQ$3), 0)),
ROUNDUP(INDEX(GRID!$CN$4:$DQ$14,MATCH(O$7,GRID!$A$4:$A$14,0),MATCH(1,($U$2=GRID!$CN$1:$DQ$1)*(КАЛЕНДАРЬ!$AJ19=GRID!$CN$3:$DQ$3),0))*(1-GRID!$B$69),0))</f>
        <v>22700</v>
      </c>
      <c r="P301" s="48" cm="1">
        <f t="array" ref="P301">IF($I$2="Премиум проживание",
INDEX(GRID!$CN$17:$DQ$27,MATCH(O$7,GRID!$A$17:$A$27,0),MATCH(1,($U$2=GRID!$CN$1:$DQ$1)*(КАЛЕНДАРЬ!$AJ19=GRID!$CN$3:$DQ$3), 0)),
ROUNDUP(INDEX(GRID!$CN$17:$DQ$27,MATCH(O$7,GRID!$A$17:$A$27,0),MATCH(1,($U$2=GRID!$CN$1:$DQ$1)*(КАЛЕНДАРЬ!$AJ19=GRID!$CN$3:$DQ$3), 0))*(1-GRID!$B$69),0))</f>
        <v>24700</v>
      </c>
      <c r="Q301" s="47" cm="1">
        <f t="array" ref="Q301">IF($I$2="Премиум проживание",
INDEX(GRID!$CN$4:$DQ$14,MATCH(Q$249,GRID!$A$4:$A$14,0),MATCH(1,($U$2=GRID!$CN$1:$DQ$1)*(КАЛЕНДАРЬ!$AJ19=GRID!$CN$3:$DQ$3), 0)),
ROUNDUP(INDEX(GRID!$CN$4:$DQ$14,MATCH(Q$249,GRID!$A$4:$A$14,0),MATCH(1,($U$2=GRID!$CN$1:$DQ$1)*(КАЛЕНДАРЬ!$AJ19=GRID!$CN$3:$DQ$3),0))*(1-GRID!$B$69),0))</f>
        <v>24000</v>
      </c>
      <c r="R301" s="48" cm="1">
        <f t="array" ref="R301">IF($I$2="Премиум проживание",
INDEX(GRID!$CN$17:$DQ$27,MATCH(Q$249,GRID!$A$17:$A$27,0),MATCH(1,($U$2=GRID!$CN$1:$DQ$1)*(КАЛЕНДАРЬ!$AJ19=GRID!$CN$3:$DQ$3), 0)),
ROUNDUP(INDEX(GRID!$CN$17:$DQ$27,MATCH(Q$249,GRID!$A$17:$A$27,0),MATCH(1,($U$2=GRID!$CN$1:$DQ$1)*(КАЛЕНДАРЬ!$AJ19=GRID!$CN$3:$DQ$3), 0))*(1-GRID!$B$69),0))</f>
        <v>26000</v>
      </c>
      <c r="S301" s="47" cm="1">
        <f t="array" ref="S301">IF($I$2="Премиум проживание",
INDEX(GRID!$CN$4:$DQ$14,MATCH(S$7,GRID!$A$4:$A$14,0),MATCH(1,($U$2=GRID!$CN$1:$DQ$1)*(КАЛЕНДАРЬ!$AJ19=GRID!$CN$3:$DQ$3), 0)),
ROUNDUP(INDEX(GRID!$CN$4:$DQ$14,MATCH(S$7,GRID!$A$4:$A$14,0),MATCH(1,($U$2=GRID!$CN$1:$DQ$1)*(КАЛЕНДАРЬ!$AJ19=GRID!$CN$3:$DQ$3),0))*(1-GRID!$B$69),0))</f>
        <v>25500</v>
      </c>
      <c r="T301" s="48" cm="1">
        <f t="array" ref="T301">IF($I$2="Премиум проживание",
INDEX(GRID!$CN$17:$DQ$27,MATCH(S$7,GRID!$A$17:$A$27,0),MATCH(1,($U$2=GRID!$CN$1:$DQ$1)*(КАЛЕНДАРЬ!$AJ19=GRID!$CN$3:$DQ$3), 0)),
ROUNDUP(INDEX(GRID!$CN$17:$DQ$27,MATCH(S$7,GRID!$A$17:$A$27,0),MATCH(1,($U$2=GRID!$CN$1:$DQ$1)*(КАЛЕНДАРЬ!$AJ19=GRID!$CN$3:$DQ$3), 0))*(1-GRID!$B$69),0))</f>
        <v>27500</v>
      </c>
      <c r="U301" s="47" cm="1">
        <f t="array" ref="U301">IF($I$2="Премиум проживание",
INDEX(GRID!$CN$4:$DQ$14,MATCH(U$7,GRID!$A$4:$A$14,0),MATCH(1,($U$2=GRID!$CN$1:$DQ$1)*(КАЛЕНДАРЬ!$AJ19=GRID!$CN$3:$DQ$3), 0)),
ROUNDUP(INDEX(GRID!$CN$4:$DQ$14,MATCH(U$7,GRID!$A$4:$A$14,0),MATCH(1,($U$2=GRID!$CN$1:$DQ$1)*(КАЛЕНДАРЬ!$AJ19=GRID!$CN$3:$DQ$3),0))*(1-GRID!$B$69),0))</f>
        <v>29000</v>
      </c>
      <c r="V301" s="48" cm="1">
        <f t="array" ref="V301">IF($I$2="Премиум проживание",
INDEX(GRID!$CN$17:$DQ$27,MATCH(U$7,GRID!$A$17:$A$27,0),MATCH(1,($U$2=GRID!$CN$1:$DQ$1)*(КАЛЕНДАРЬ!$AJ19=GRID!$CN$3:$DQ$3), 0)),
ROUNDUP(INDEX(GRID!$CN$17:$DQ$27,MATCH(U$7,GRID!$A$17:$A$27,0),MATCH(1,($U$2=GRID!$CN$1:$DQ$1)*(КАЛЕНДАРЬ!$AJ19=GRID!$CN$3:$DQ$3), 0))*(1-GRID!$B$69),0))</f>
        <v>31000</v>
      </c>
      <c r="W301" s="49" t="s">
        <v>101</v>
      </c>
      <c r="X301" s="49" t="s">
        <v>101</v>
      </c>
    </row>
    <row r="302" spans="1:24" hidden="1" x14ac:dyDescent="0.2">
      <c r="A302" s="117" t="s">
        <v>45</v>
      </c>
      <c r="B302" s="117">
        <v>17</v>
      </c>
      <c r="C302" s="49" t="s">
        <v>101</v>
      </c>
      <c r="D302" s="49" t="s">
        <v>101</v>
      </c>
      <c r="E302" s="49" t="s">
        <v>101</v>
      </c>
      <c r="F302" s="49" t="s">
        <v>101</v>
      </c>
      <c r="G302" s="49" t="s">
        <v>101</v>
      </c>
      <c r="H302" s="49" t="s">
        <v>101</v>
      </c>
      <c r="I302" s="49" t="s">
        <v>101</v>
      </c>
      <c r="J302" s="49" t="s">
        <v>101</v>
      </c>
      <c r="K302" s="49" t="s">
        <v>101</v>
      </c>
      <c r="L302" s="49" t="s">
        <v>101</v>
      </c>
      <c r="M302" s="49" t="s">
        <v>101</v>
      </c>
      <c r="N302" s="49" t="s">
        <v>101</v>
      </c>
      <c r="O302" s="47" cm="1">
        <f t="array" ref="O302">IF($I$2="Премиум проживание",
INDEX(GRID!$CN$4:$DQ$14,MATCH(O$7,GRID!$A$4:$A$14,0),MATCH(1,($U$2=GRID!$CN$1:$DQ$1)*(КАЛЕНДАРЬ!$AJ20=GRID!$CN$3:$DQ$3), 0)),
ROUNDUP(INDEX(GRID!$CN$4:$DQ$14,MATCH(O$7,GRID!$A$4:$A$14,0),MATCH(1,($U$2=GRID!$CN$1:$DQ$1)*(КАЛЕНДАРЬ!$AJ20=GRID!$CN$3:$DQ$3),0))*(1-GRID!$B$69),0))</f>
        <v>22700</v>
      </c>
      <c r="P302" s="48" cm="1">
        <f t="array" ref="P302">IF($I$2="Премиум проживание",
INDEX(GRID!$CN$17:$DQ$27,MATCH(O$7,GRID!$A$17:$A$27,0),MATCH(1,($U$2=GRID!$CN$1:$DQ$1)*(КАЛЕНДАРЬ!$AJ20=GRID!$CN$3:$DQ$3), 0)),
ROUNDUP(INDEX(GRID!$CN$17:$DQ$27,MATCH(O$7,GRID!$A$17:$A$27,0),MATCH(1,($U$2=GRID!$CN$1:$DQ$1)*(КАЛЕНДАРЬ!$AJ20=GRID!$CN$3:$DQ$3), 0))*(1-GRID!$B$69),0))</f>
        <v>24700</v>
      </c>
      <c r="Q302" s="47" cm="1">
        <f t="array" ref="Q302">IF($I$2="Премиум проживание",
INDEX(GRID!$CN$4:$DQ$14,MATCH(Q$249,GRID!$A$4:$A$14,0),MATCH(1,($U$2=GRID!$CN$1:$DQ$1)*(КАЛЕНДАРЬ!$AJ20=GRID!$CN$3:$DQ$3), 0)),
ROUNDUP(INDEX(GRID!$CN$4:$DQ$14,MATCH(Q$249,GRID!$A$4:$A$14,0),MATCH(1,($U$2=GRID!$CN$1:$DQ$1)*(КАЛЕНДАРЬ!$AJ20=GRID!$CN$3:$DQ$3),0))*(1-GRID!$B$69),0))</f>
        <v>24000</v>
      </c>
      <c r="R302" s="48" cm="1">
        <f t="array" ref="R302">IF($I$2="Премиум проживание",
INDEX(GRID!$CN$17:$DQ$27,MATCH(Q$249,GRID!$A$17:$A$27,0),MATCH(1,($U$2=GRID!$CN$1:$DQ$1)*(КАЛЕНДАРЬ!$AJ20=GRID!$CN$3:$DQ$3), 0)),
ROUNDUP(INDEX(GRID!$CN$17:$DQ$27,MATCH(Q$249,GRID!$A$17:$A$27,0),MATCH(1,($U$2=GRID!$CN$1:$DQ$1)*(КАЛЕНДАРЬ!$AJ20=GRID!$CN$3:$DQ$3), 0))*(1-GRID!$B$69),0))</f>
        <v>26000</v>
      </c>
      <c r="S302" s="47" cm="1">
        <f t="array" ref="S302">IF($I$2="Премиум проживание",
INDEX(GRID!$CN$4:$DQ$14,MATCH(S$7,GRID!$A$4:$A$14,0),MATCH(1,($U$2=GRID!$CN$1:$DQ$1)*(КАЛЕНДАРЬ!$AJ20=GRID!$CN$3:$DQ$3), 0)),
ROUNDUP(INDEX(GRID!$CN$4:$DQ$14,MATCH(S$7,GRID!$A$4:$A$14,0),MATCH(1,($U$2=GRID!$CN$1:$DQ$1)*(КАЛЕНДАРЬ!$AJ20=GRID!$CN$3:$DQ$3),0))*(1-GRID!$B$69),0))</f>
        <v>25500</v>
      </c>
      <c r="T302" s="48" cm="1">
        <f t="array" ref="T302">IF($I$2="Премиум проживание",
INDEX(GRID!$CN$17:$DQ$27,MATCH(S$7,GRID!$A$17:$A$27,0),MATCH(1,($U$2=GRID!$CN$1:$DQ$1)*(КАЛЕНДАРЬ!$AJ20=GRID!$CN$3:$DQ$3), 0)),
ROUNDUP(INDEX(GRID!$CN$17:$DQ$27,MATCH(S$7,GRID!$A$17:$A$27,0),MATCH(1,($U$2=GRID!$CN$1:$DQ$1)*(КАЛЕНДАРЬ!$AJ20=GRID!$CN$3:$DQ$3), 0))*(1-GRID!$B$69),0))</f>
        <v>27500</v>
      </c>
      <c r="U302" s="47" cm="1">
        <f t="array" ref="U302">IF($I$2="Премиум проживание",
INDEX(GRID!$CN$4:$DQ$14,MATCH(U$7,GRID!$A$4:$A$14,0),MATCH(1,($U$2=GRID!$CN$1:$DQ$1)*(КАЛЕНДАРЬ!$AJ20=GRID!$CN$3:$DQ$3), 0)),
ROUNDUP(INDEX(GRID!$CN$4:$DQ$14,MATCH(U$7,GRID!$A$4:$A$14,0),MATCH(1,($U$2=GRID!$CN$1:$DQ$1)*(КАЛЕНДАРЬ!$AJ20=GRID!$CN$3:$DQ$3),0))*(1-GRID!$B$69),0))</f>
        <v>29000</v>
      </c>
      <c r="V302" s="48" cm="1">
        <f t="array" ref="V302">IF($I$2="Премиум проживание",
INDEX(GRID!$CN$17:$DQ$27,MATCH(U$7,GRID!$A$17:$A$27,0),MATCH(1,($U$2=GRID!$CN$1:$DQ$1)*(КАЛЕНДАРЬ!$AJ20=GRID!$CN$3:$DQ$3), 0)),
ROUNDUP(INDEX(GRID!$CN$17:$DQ$27,MATCH(U$7,GRID!$A$17:$A$27,0),MATCH(1,($U$2=GRID!$CN$1:$DQ$1)*(КАЛЕНДАРЬ!$AJ20=GRID!$CN$3:$DQ$3), 0))*(1-GRID!$B$69),0))</f>
        <v>31000</v>
      </c>
      <c r="W302" s="49" t="s">
        <v>101</v>
      </c>
      <c r="X302" s="49" t="s">
        <v>101</v>
      </c>
    </row>
    <row r="303" spans="1:24" hidden="1" x14ac:dyDescent="0.2">
      <c r="A303" s="117" t="s">
        <v>46</v>
      </c>
      <c r="B303" s="117">
        <v>18</v>
      </c>
      <c r="C303" s="49" t="s">
        <v>101</v>
      </c>
      <c r="D303" s="49" t="s">
        <v>101</v>
      </c>
      <c r="E303" s="49" t="s">
        <v>101</v>
      </c>
      <c r="F303" s="49" t="s">
        <v>101</v>
      </c>
      <c r="G303" s="49" t="s">
        <v>101</v>
      </c>
      <c r="H303" s="49" t="s">
        <v>101</v>
      </c>
      <c r="I303" s="49" t="s">
        <v>101</v>
      </c>
      <c r="J303" s="49" t="s">
        <v>101</v>
      </c>
      <c r="K303" s="49" t="s">
        <v>101</v>
      </c>
      <c r="L303" s="49" t="s">
        <v>101</v>
      </c>
      <c r="M303" s="49" t="s">
        <v>101</v>
      </c>
      <c r="N303" s="49" t="s">
        <v>101</v>
      </c>
      <c r="O303" s="47" cm="1">
        <f t="array" ref="O303">IF($I$2="Премиум проживание",
INDEX(GRID!$CN$4:$DQ$14,MATCH(O$7,GRID!$A$4:$A$14,0),MATCH(1,($U$2=GRID!$CN$1:$DQ$1)*(КАЛЕНДАРЬ!$AJ21=GRID!$CN$3:$DQ$3), 0)),
ROUNDUP(INDEX(GRID!$CN$4:$DQ$14,MATCH(O$7,GRID!$A$4:$A$14,0),MATCH(1,($U$2=GRID!$CN$1:$DQ$1)*(КАЛЕНДАРЬ!$AJ21=GRID!$CN$3:$DQ$3),0))*(1-GRID!$B$69),0))</f>
        <v>22700</v>
      </c>
      <c r="P303" s="48" cm="1">
        <f t="array" ref="P303">IF($I$2="Премиум проживание",
INDEX(GRID!$CN$17:$DQ$27,MATCH(O$7,GRID!$A$17:$A$27,0),MATCH(1,($U$2=GRID!$CN$1:$DQ$1)*(КАЛЕНДАРЬ!$AJ21=GRID!$CN$3:$DQ$3), 0)),
ROUNDUP(INDEX(GRID!$CN$17:$DQ$27,MATCH(O$7,GRID!$A$17:$A$27,0),MATCH(1,($U$2=GRID!$CN$1:$DQ$1)*(КАЛЕНДАРЬ!$AJ21=GRID!$CN$3:$DQ$3), 0))*(1-GRID!$B$69),0))</f>
        <v>24700</v>
      </c>
      <c r="Q303" s="47" cm="1">
        <f t="array" ref="Q303">IF($I$2="Премиум проживание",
INDEX(GRID!$CN$4:$DQ$14,MATCH(Q$249,GRID!$A$4:$A$14,0),MATCH(1,($U$2=GRID!$CN$1:$DQ$1)*(КАЛЕНДАРЬ!$AJ21=GRID!$CN$3:$DQ$3), 0)),
ROUNDUP(INDEX(GRID!$CN$4:$DQ$14,MATCH(Q$249,GRID!$A$4:$A$14,0),MATCH(1,($U$2=GRID!$CN$1:$DQ$1)*(КАЛЕНДАРЬ!$AJ21=GRID!$CN$3:$DQ$3),0))*(1-GRID!$B$69),0))</f>
        <v>24000</v>
      </c>
      <c r="R303" s="48" cm="1">
        <f t="array" ref="R303">IF($I$2="Премиум проживание",
INDEX(GRID!$CN$17:$DQ$27,MATCH(Q$249,GRID!$A$17:$A$27,0),MATCH(1,($U$2=GRID!$CN$1:$DQ$1)*(КАЛЕНДАРЬ!$AJ21=GRID!$CN$3:$DQ$3), 0)),
ROUNDUP(INDEX(GRID!$CN$17:$DQ$27,MATCH(Q$249,GRID!$A$17:$A$27,0),MATCH(1,($U$2=GRID!$CN$1:$DQ$1)*(КАЛЕНДАРЬ!$AJ21=GRID!$CN$3:$DQ$3), 0))*(1-GRID!$B$69),0))</f>
        <v>26000</v>
      </c>
      <c r="S303" s="47" cm="1">
        <f t="array" ref="S303">IF($I$2="Премиум проживание",
INDEX(GRID!$CN$4:$DQ$14,MATCH(S$7,GRID!$A$4:$A$14,0),MATCH(1,($U$2=GRID!$CN$1:$DQ$1)*(КАЛЕНДАРЬ!$AJ21=GRID!$CN$3:$DQ$3), 0)),
ROUNDUP(INDEX(GRID!$CN$4:$DQ$14,MATCH(S$7,GRID!$A$4:$A$14,0),MATCH(1,($U$2=GRID!$CN$1:$DQ$1)*(КАЛЕНДАРЬ!$AJ21=GRID!$CN$3:$DQ$3),0))*(1-GRID!$B$69),0))</f>
        <v>25500</v>
      </c>
      <c r="T303" s="48" cm="1">
        <f t="array" ref="T303">IF($I$2="Премиум проживание",
INDEX(GRID!$CN$17:$DQ$27,MATCH(S$7,GRID!$A$17:$A$27,0),MATCH(1,($U$2=GRID!$CN$1:$DQ$1)*(КАЛЕНДАРЬ!$AJ21=GRID!$CN$3:$DQ$3), 0)),
ROUNDUP(INDEX(GRID!$CN$17:$DQ$27,MATCH(S$7,GRID!$A$17:$A$27,0),MATCH(1,($U$2=GRID!$CN$1:$DQ$1)*(КАЛЕНДАРЬ!$AJ21=GRID!$CN$3:$DQ$3), 0))*(1-GRID!$B$69),0))</f>
        <v>27500</v>
      </c>
      <c r="U303" s="47" cm="1">
        <f t="array" ref="U303">IF($I$2="Премиум проживание",
INDEX(GRID!$CN$4:$DQ$14,MATCH(U$7,GRID!$A$4:$A$14,0),MATCH(1,($U$2=GRID!$CN$1:$DQ$1)*(КАЛЕНДАРЬ!$AJ21=GRID!$CN$3:$DQ$3), 0)),
ROUNDUP(INDEX(GRID!$CN$4:$DQ$14,MATCH(U$7,GRID!$A$4:$A$14,0),MATCH(1,($U$2=GRID!$CN$1:$DQ$1)*(КАЛЕНДАРЬ!$AJ21=GRID!$CN$3:$DQ$3),0))*(1-GRID!$B$69),0))</f>
        <v>29000</v>
      </c>
      <c r="V303" s="48" cm="1">
        <f t="array" ref="V303">IF($I$2="Премиум проживание",
INDEX(GRID!$CN$17:$DQ$27,MATCH(U$7,GRID!$A$17:$A$27,0),MATCH(1,($U$2=GRID!$CN$1:$DQ$1)*(КАЛЕНДАРЬ!$AJ21=GRID!$CN$3:$DQ$3), 0)),
ROUNDUP(INDEX(GRID!$CN$17:$DQ$27,MATCH(U$7,GRID!$A$17:$A$27,0),MATCH(1,($U$2=GRID!$CN$1:$DQ$1)*(КАЛЕНДАРЬ!$AJ21=GRID!$CN$3:$DQ$3), 0))*(1-GRID!$B$69),0))</f>
        <v>31000</v>
      </c>
      <c r="W303" s="49" t="s">
        <v>101</v>
      </c>
      <c r="X303" s="49" t="s">
        <v>101</v>
      </c>
    </row>
    <row r="304" spans="1:24" hidden="1" x14ac:dyDescent="0.2">
      <c r="A304" s="117" t="s">
        <v>47</v>
      </c>
      <c r="B304" s="117">
        <v>19</v>
      </c>
      <c r="C304" s="49" t="s">
        <v>101</v>
      </c>
      <c r="D304" s="49" t="s">
        <v>101</v>
      </c>
      <c r="E304" s="49" t="s">
        <v>101</v>
      </c>
      <c r="F304" s="49" t="s">
        <v>101</v>
      </c>
      <c r="G304" s="49" t="s">
        <v>101</v>
      </c>
      <c r="H304" s="49" t="s">
        <v>101</v>
      </c>
      <c r="I304" s="49" t="s">
        <v>101</v>
      </c>
      <c r="J304" s="49" t="s">
        <v>101</v>
      </c>
      <c r="K304" s="49" t="s">
        <v>101</v>
      </c>
      <c r="L304" s="49" t="s">
        <v>101</v>
      </c>
      <c r="M304" s="49" t="s">
        <v>101</v>
      </c>
      <c r="N304" s="49" t="s">
        <v>101</v>
      </c>
      <c r="O304" s="47" cm="1">
        <f t="array" ref="O304">IF($I$2="Премиум проживание",
INDEX(GRID!$CN$4:$DQ$14,MATCH(O$7,GRID!$A$4:$A$14,0),MATCH(1,($U$2=GRID!$CN$1:$DQ$1)*(КАЛЕНДАРЬ!$AJ22=GRID!$CN$3:$DQ$3), 0)),
ROUNDUP(INDEX(GRID!$CN$4:$DQ$14,MATCH(O$7,GRID!$A$4:$A$14,0),MATCH(1,($U$2=GRID!$CN$1:$DQ$1)*(КАЛЕНДАРЬ!$AJ22=GRID!$CN$3:$DQ$3),0))*(1-GRID!$B$69),0))</f>
        <v>22700</v>
      </c>
      <c r="P304" s="48" cm="1">
        <f t="array" ref="P304">IF($I$2="Премиум проживание",
INDEX(GRID!$CN$17:$DQ$27,MATCH(O$7,GRID!$A$17:$A$27,0),MATCH(1,($U$2=GRID!$CN$1:$DQ$1)*(КАЛЕНДАРЬ!$AJ22=GRID!$CN$3:$DQ$3), 0)),
ROUNDUP(INDEX(GRID!$CN$17:$DQ$27,MATCH(O$7,GRID!$A$17:$A$27,0),MATCH(1,($U$2=GRID!$CN$1:$DQ$1)*(КАЛЕНДАРЬ!$AJ22=GRID!$CN$3:$DQ$3), 0))*(1-GRID!$B$69),0))</f>
        <v>24700</v>
      </c>
      <c r="Q304" s="47" cm="1">
        <f t="array" ref="Q304">IF($I$2="Премиум проживание",
INDEX(GRID!$CN$4:$DQ$14,MATCH(Q$249,GRID!$A$4:$A$14,0),MATCH(1,($U$2=GRID!$CN$1:$DQ$1)*(КАЛЕНДАРЬ!$AJ22=GRID!$CN$3:$DQ$3), 0)),
ROUNDUP(INDEX(GRID!$CN$4:$DQ$14,MATCH(Q$249,GRID!$A$4:$A$14,0),MATCH(1,($U$2=GRID!$CN$1:$DQ$1)*(КАЛЕНДАРЬ!$AJ22=GRID!$CN$3:$DQ$3),0))*(1-GRID!$B$69),0))</f>
        <v>24000</v>
      </c>
      <c r="R304" s="48" cm="1">
        <f t="array" ref="R304">IF($I$2="Премиум проживание",
INDEX(GRID!$CN$17:$DQ$27,MATCH(Q$249,GRID!$A$17:$A$27,0),MATCH(1,($U$2=GRID!$CN$1:$DQ$1)*(КАЛЕНДАРЬ!$AJ22=GRID!$CN$3:$DQ$3), 0)),
ROUNDUP(INDEX(GRID!$CN$17:$DQ$27,MATCH(Q$249,GRID!$A$17:$A$27,0),MATCH(1,($U$2=GRID!$CN$1:$DQ$1)*(КАЛЕНДАРЬ!$AJ22=GRID!$CN$3:$DQ$3), 0))*(1-GRID!$B$69),0))</f>
        <v>26000</v>
      </c>
      <c r="S304" s="47" cm="1">
        <f t="array" ref="S304">IF($I$2="Премиум проживание",
INDEX(GRID!$CN$4:$DQ$14,MATCH(S$7,GRID!$A$4:$A$14,0),MATCH(1,($U$2=GRID!$CN$1:$DQ$1)*(КАЛЕНДАРЬ!$AJ22=GRID!$CN$3:$DQ$3), 0)),
ROUNDUP(INDEX(GRID!$CN$4:$DQ$14,MATCH(S$7,GRID!$A$4:$A$14,0),MATCH(1,($U$2=GRID!$CN$1:$DQ$1)*(КАЛЕНДАРЬ!$AJ22=GRID!$CN$3:$DQ$3),0))*(1-GRID!$B$69),0))</f>
        <v>25500</v>
      </c>
      <c r="T304" s="48" cm="1">
        <f t="array" ref="T304">IF($I$2="Премиум проживание",
INDEX(GRID!$CN$17:$DQ$27,MATCH(S$7,GRID!$A$17:$A$27,0),MATCH(1,($U$2=GRID!$CN$1:$DQ$1)*(КАЛЕНДАРЬ!$AJ22=GRID!$CN$3:$DQ$3), 0)),
ROUNDUP(INDEX(GRID!$CN$17:$DQ$27,MATCH(S$7,GRID!$A$17:$A$27,0),MATCH(1,($U$2=GRID!$CN$1:$DQ$1)*(КАЛЕНДАРЬ!$AJ22=GRID!$CN$3:$DQ$3), 0))*(1-GRID!$B$69),0))</f>
        <v>27500</v>
      </c>
      <c r="U304" s="47" cm="1">
        <f t="array" ref="U304">IF($I$2="Премиум проживание",
INDEX(GRID!$CN$4:$DQ$14,MATCH(U$7,GRID!$A$4:$A$14,0),MATCH(1,($U$2=GRID!$CN$1:$DQ$1)*(КАЛЕНДАРЬ!$AJ22=GRID!$CN$3:$DQ$3), 0)),
ROUNDUP(INDEX(GRID!$CN$4:$DQ$14,MATCH(U$7,GRID!$A$4:$A$14,0),MATCH(1,($U$2=GRID!$CN$1:$DQ$1)*(КАЛЕНДАРЬ!$AJ22=GRID!$CN$3:$DQ$3),0))*(1-GRID!$B$69),0))</f>
        <v>29000</v>
      </c>
      <c r="V304" s="48" cm="1">
        <f t="array" ref="V304">IF($I$2="Премиум проживание",
INDEX(GRID!$CN$17:$DQ$27,MATCH(U$7,GRID!$A$17:$A$27,0),MATCH(1,($U$2=GRID!$CN$1:$DQ$1)*(КАЛЕНДАРЬ!$AJ22=GRID!$CN$3:$DQ$3), 0)),
ROUNDUP(INDEX(GRID!$CN$17:$DQ$27,MATCH(U$7,GRID!$A$17:$A$27,0),MATCH(1,($U$2=GRID!$CN$1:$DQ$1)*(КАЛЕНДАРЬ!$AJ22=GRID!$CN$3:$DQ$3), 0))*(1-GRID!$B$69),0))</f>
        <v>31000</v>
      </c>
      <c r="W304" s="49" t="s">
        <v>101</v>
      </c>
      <c r="X304" s="49" t="s">
        <v>101</v>
      </c>
    </row>
    <row r="305" spans="1:24" hidden="1" x14ac:dyDescent="0.2">
      <c r="A305" s="117" t="s">
        <v>48</v>
      </c>
      <c r="B305" s="117">
        <v>20</v>
      </c>
      <c r="C305" s="49" t="s">
        <v>101</v>
      </c>
      <c r="D305" s="49" t="s">
        <v>101</v>
      </c>
      <c r="E305" s="49" t="s">
        <v>101</v>
      </c>
      <c r="F305" s="49" t="s">
        <v>101</v>
      </c>
      <c r="G305" s="49" t="s">
        <v>101</v>
      </c>
      <c r="H305" s="49" t="s">
        <v>101</v>
      </c>
      <c r="I305" s="49" t="s">
        <v>101</v>
      </c>
      <c r="J305" s="49" t="s">
        <v>101</v>
      </c>
      <c r="K305" s="49" t="s">
        <v>101</v>
      </c>
      <c r="L305" s="49" t="s">
        <v>101</v>
      </c>
      <c r="M305" s="49" t="s">
        <v>101</v>
      </c>
      <c r="N305" s="49" t="s">
        <v>101</v>
      </c>
      <c r="O305" s="47" cm="1">
        <f t="array" ref="O305">IF($I$2="Премиум проживание",
INDEX(GRID!$CN$4:$DQ$14,MATCH(O$7,GRID!$A$4:$A$14,0),MATCH(1,($U$2=GRID!$CN$1:$DQ$1)*(КАЛЕНДАРЬ!$AJ23=GRID!$CN$3:$DQ$3), 0)),
ROUNDUP(INDEX(GRID!$CN$4:$DQ$14,MATCH(O$7,GRID!$A$4:$A$14,0),MATCH(1,($U$2=GRID!$CN$1:$DQ$1)*(КАЛЕНДАРЬ!$AJ23=GRID!$CN$3:$DQ$3),0))*(1-GRID!$B$69),0))</f>
        <v>22700</v>
      </c>
      <c r="P305" s="48" cm="1">
        <f t="array" ref="P305">IF($I$2="Премиум проживание",
INDEX(GRID!$CN$17:$DQ$27,MATCH(O$7,GRID!$A$17:$A$27,0),MATCH(1,($U$2=GRID!$CN$1:$DQ$1)*(КАЛЕНДАРЬ!$AJ23=GRID!$CN$3:$DQ$3), 0)),
ROUNDUP(INDEX(GRID!$CN$17:$DQ$27,MATCH(O$7,GRID!$A$17:$A$27,0),MATCH(1,($U$2=GRID!$CN$1:$DQ$1)*(КАЛЕНДАРЬ!$AJ23=GRID!$CN$3:$DQ$3), 0))*(1-GRID!$B$69),0))</f>
        <v>24700</v>
      </c>
      <c r="Q305" s="47" cm="1">
        <f t="array" ref="Q305">IF($I$2="Премиум проживание",
INDEX(GRID!$CN$4:$DQ$14,MATCH(Q$249,GRID!$A$4:$A$14,0),MATCH(1,($U$2=GRID!$CN$1:$DQ$1)*(КАЛЕНДАРЬ!$AJ23=GRID!$CN$3:$DQ$3), 0)),
ROUNDUP(INDEX(GRID!$CN$4:$DQ$14,MATCH(Q$249,GRID!$A$4:$A$14,0),MATCH(1,($U$2=GRID!$CN$1:$DQ$1)*(КАЛЕНДАРЬ!$AJ23=GRID!$CN$3:$DQ$3),0))*(1-GRID!$B$69),0))</f>
        <v>24000</v>
      </c>
      <c r="R305" s="48" cm="1">
        <f t="array" ref="R305">IF($I$2="Премиум проживание",
INDEX(GRID!$CN$17:$DQ$27,MATCH(Q$249,GRID!$A$17:$A$27,0),MATCH(1,($U$2=GRID!$CN$1:$DQ$1)*(КАЛЕНДАРЬ!$AJ23=GRID!$CN$3:$DQ$3), 0)),
ROUNDUP(INDEX(GRID!$CN$17:$DQ$27,MATCH(Q$249,GRID!$A$17:$A$27,0),MATCH(1,($U$2=GRID!$CN$1:$DQ$1)*(КАЛЕНДАРЬ!$AJ23=GRID!$CN$3:$DQ$3), 0))*(1-GRID!$B$69),0))</f>
        <v>26000</v>
      </c>
      <c r="S305" s="47" cm="1">
        <f t="array" ref="S305">IF($I$2="Премиум проживание",
INDEX(GRID!$CN$4:$DQ$14,MATCH(S$7,GRID!$A$4:$A$14,0),MATCH(1,($U$2=GRID!$CN$1:$DQ$1)*(КАЛЕНДАРЬ!$AJ23=GRID!$CN$3:$DQ$3), 0)),
ROUNDUP(INDEX(GRID!$CN$4:$DQ$14,MATCH(S$7,GRID!$A$4:$A$14,0),MATCH(1,($U$2=GRID!$CN$1:$DQ$1)*(КАЛЕНДАРЬ!$AJ23=GRID!$CN$3:$DQ$3),0))*(1-GRID!$B$69),0))</f>
        <v>25500</v>
      </c>
      <c r="T305" s="48" cm="1">
        <f t="array" ref="T305">IF($I$2="Премиум проживание",
INDEX(GRID!$CN$17:$DQ$27,MATCH(S$7,GRID!$A$17:$A$27,0),MATCH(1,($U$2=GRID!$CN$1:$DQ$1)*(КАЛЕНДАРЬ!$AJ23=GRID!$CN$3:$DQ$3), 0)),
ROUNDUP(INDEX(GRID!$CN$17:$DQ$27,MATCH(S$7,GRID!$A$17:$A$27,0),MATCH(1,($U$2=GRID!$CN$1:$DQ$1)*(КАЛЕНДАРЬ!$AJ23=GRID!$CN$3:$DQ$3), 0))*(1-GRID!$B$69),0))</f>
        <v>27500</v>
      </c>
      <c r="U305" s="47" cm="1">
        <f t="array" ref="U305">IF($I$2="Премиум проживание",
INDEX(GRID!$CN$4:$DQ$14,MATCH(U$7,GRID!$A$4:$A$14,0),MATCH(1,($U$2=GRID!$CN$1:$DQ$1)*(КАЛЕНДАРЬ!$AJ23=GRID!$CN$3:$DQ$3), 0)),
ROUNDUP(INDEX(GRID!$CN$4:$DQ$14,MATCH(U$7,GRID!$A$4:$A$14,0),MATCH(1,($U$2=GRID!$CN$1:$DQ$1)*(КАЛЕНДАРЬ!$AJ23=GRID!$CN$3:$DQ$3),0))*(1-GRID!$B$69),0))</f>
        <v>29000</v>
      </c>
      <c r="V305" s="48" cm="1">
        <f t="array" ref="V305">IF($I$2="Премиум проживание",
INDEX(GRID!$CN$17:$DQ$27,MATCH(U$7,GRID!$A$17:$A$27,0),MATCH(1,($U$2=GRID!$CN$1:$DQ$1)*(КАЛЕНДАРЬ!$AJ23=GRID!$CN$3:$DQ$3), 0)),
ROUNDUP(INDEX(GRID!$CN$17:$DQ$27,MATCH(U$7,GRID!$A$17:$A$27,0),MATCH(1,($U$2=GRID!$CN$1:$DQ$1)*(КАЛЕНДАРЬ!$AJ23=GRID!$CN$3:$DQ$3), 0))*(1-GRID!$B$69),0))</f>
        <v>31000</v>
      </c>
      <c r="W305" s="49" t="s">
        <v>101</v>
      </c>
      <c r="X305" s="49" t="s">
        <v>101</v>
      </c>
    </row>
    <row r="306" spans="1:24" hidden="1" x14ac:dyDescent="0.2">
      <c r="A306" s="117" t="s">
        <v>42</v>
      </c>
      <c r="B306" s="117">
        <v>21</v>
      </c>
      <c r="C306" s="49" t="s">
        <v>101</v>
      </c>
      <c r="D306" s="49" t="s">
        <v>101</v>
      </c>
      <c r="E306" s="49" t="s">
        <v>101</v>
      </c>
      <c r="F306" s="49" t="s">
        <v>101</v>
      </c>
      <c r="G306" s="49" t="s">
        <v>101</v>
      </c>
      <c r="H306" s="49" t="s">
        <v>101</v>
      </c>
      <c r="I306" s="49" t="s">
        <v>101</v>
      </c>
      <c r="J306" s="49" t="s">
        <v>101</v>
      </c>
      <c r="K306" s="49" t="s">
        <v>101</v>
      </c>
      <c r="L306" s="49" t="s">
        <v>101</v>
      </c>
      <c r="M306" s="49" t="s">
        <v>101</v>
      </c>
      <c r="N306" s="49" t="s">
        <v>101</v>
      </c>
      <c r="O306" s="47" cm="1">
        <f t="array" ref="O306">IF($I$2="Премиум проживание",
INDEX(GRID!$CN$4:$DQ$14,MATCH(O$7,GRID!$A$4:$A$14,0),MATCH(1,($U$2=GRID!$CN$1:$DQ$1)*(КАЛЕНДАРЬ!$AJ24=GRID!$CN$3:$DQ$3), 0)),
ROUNDUP(INDEX(GRID!$CN$4:$DQ$14,MATCH(O$7,GRID!$A$4:$A$14,0),MATCH(1,($U$2=GRID!$CN$1:$DQ$1)*(КАЛЕНДАРЬ!$AJ24=GRID!$CN$3:$DQ$3),0))*(1-GRID!$B$69),0))</f>
        <v>22700</v>
      </c>
      <c r="P306" s="48" cm="1">
        <f t="array" ref="P306">IF($I$2="Премиум проживание",
INDEX(GRID!$CN$17:$DQ$27,MATCH(O$7,GRID!$A$17:$A$27,0),MATCH(1,($U$2=GRID!$CN$1:$DQ$1)*(КАЛЕНДАРЬ!$AJ24=GRID!$CN$3:$DQ$3), 0)),
ROUNDUP(INDEX(GRID!$CN$17:$DQ$27,MATCH(O$7,GRID!$A$17:$A$27,0),MATCH(1,($U$2=GRID!$CN$1:$DQ$1)*(КАЛЕНДАРЬ!$AJ24=GRID!$CN$3:$DQ$3), 0))*(1-GRID!$B$69),0))</f>
        <v>24700</v>
      </c>
      <c r="Q306" s="47" cm="1">
        <f t="array" ref="Q306">IF($I$2="Премиум проживание",
INDEX(GRID!$CN$4:$DQ$14,MATCH(Q$249,GRID!$A$4:$A$14,0),MATCH(1,($U$2=GRID!$CN$1:$DQ$1)*(КАЛЕНДАРЬ!$AJ24=GRID!$CN$3:$DQ$3), 0)),
ROUNDUP(INDEX(GRID!$CN$4:$DQ$14,MATCH(Q$249,GRID!$A$4:$A$14,0),MATCH(1,($U$2=GRID!$CN$1:$DQ$1)*(КАЛЕНДАРЬ!$AJ24=GRID!$CN$3:$DQ$3),0))*(1-GRID!$B$69),0))</f>
        <v>24000</v>
      </c>
      <c r="R306" s="48" cm="1">
        <f t="array" ref="R306">IF($I$2="Премиум проживание",
INDEX(GRID!$CN$17:$DQ$27,MATCH(Q$249,GRID!$A$17:$A$27,0),MATCH(1,($U$2=GRID!$CN$1:$DQ$1)*(КАЛЕНДАРЬ!$AJ24=GRID!$CN$3:$DQ$3), 0)),
ROUNDUP(INDEX(GRID!$CN$17:$DQ$27,MATCH(Q$249,GRID!$A$17:$A$27,0),MATCH(1,($U$2=GRID!$CN$1:$DQ$1)*(КАЛЕНДАРЬ!$AJ24=GRID!$CN$3:$DQ$3), 0))*(1-GRID!$B$69),0))</f>
        <v>26000</v>
      </c>
      <c r="S306" s="47" cm="1">
        <f t="array" ref="S306">IF($I$2="Премиум проживание",
INDEX(GRID!$CN$4:$DQ$14,MATCH(S$7,GRID!$A$4:$A$14,0),MATCH(1,($U$2=GRID!$CN$1:$DQ$1)*(КАЛЕНДАРЬ!$AJ24=GRID!$CN$3:$DQ$3), 0)),
ROUNDUP(INDEX(GRID!$CN$4:$DQ$14,MATCH(S$7,GRID!$A$4:$A$14,0),MATCH(1,($U$2=GRID!$CN$1:$DQ$1)*(КАЛЕНДАРЬ!$AJ24=GRID!$CN$3:$DQ$3),0))*(1-GRID!$B$69),0))</f>
        <v>25500</v>
      </c>
      <c r="T306" s="48" cm="1">
        <f t="array" ref="T306">IF($I$2="Премиум проживание",
INDEX(GRID!$CN$17:$DQ$27,MATCH(S$7,GRID!$A$17:$A$27,0),MATCH(1,($U$2=GRID!$CN$1:$DQ$1)*(КАЛЕНДАРЬ!$AJ24=GRID!$CN$3:$DQ$3), 0)),
ROUNDUP(INDEX(GRID!$CN$17:$DQ$27,MATCH(S$7,GRID!$A$17:$A$27,0),MATCH(1,($U$2=GRID!$CN$1:$DQ$1)*(КАЛЕНДАРЬ!$AJ24=GRID!$CN$3:$DQ$3), 0))*(1-GRID!$B$69),0))</f>
        <v>27500</v>
      </c>
      <c r="U306" s="47" cm="1">
        <f t="array" ref="U306">IF($I$2="Премиум проживание",
INDEX(GRID!$CN$4:$DQ$14,MATCH(U$7,GRID!$A$4:$A$14,0),MATCH(1,($U$2=GRID!$CN$1:$DQ$1)*(КАЛЕНДАРЬ!$AJ24=GRID!$CN$3:$DQ$3), 0)),
ROUNDUP(INDEX(GRID!$CN$4:$DQ$14,MATCH(U$7,GRID!$A$4:$A$14,0),MATCH(1,($U$2=GRID!$CN$1:$DQ$1)*(КАЛЕНДАРЬ!$AJ24=GRID!$CN$3:$DQ$3),0))*(1-GRID!$B$69),0))</f>
        <v>29000</v>
      </c>
      <c r="V306" s="48" cm="1">
        <f t="array" ref="V306">IF($I$2="Премиум проживание",
INDEX(GRID!$CN$17:$DQ$27,MATCH(U$7,GRID!$A$17:$A$27,0),MATCH(1,($U$2=GRID!$CN$1:$DQ$1)*(КАЛЕНДАРЬ!$AJ24=GRID!$CN$3:$DQ$3), 0)),
ROUNDUP(INDEX(GRID!$CN$17:$DQ$27,MATCH(U$7,GRID!$A$17:$A$27,0),MATCH(1,($U$2=GRID!$CN$1:$DQ$1)*(КАЛЕНДАРЬ!$AJ24=GRID!$CN$3:$DQ$3), 0))*(1-GRID!$B$69),0))</f>
        <v>31000</v>
      </c>
      <c r="W306" s="49" t="s">
        <v>101</v>
      </c>
      <c r="X306" s="49" t="s">
        <v>101</v>
      </c>
    </row>
    <row r="307" spans="1:24" hidden="1" x14ac:dyDescent="0.2">
      <c r="A307" s="117" t="s">
        <v>43</v>
      </c>
      <c r="B307" s="117">
        <v>22</v>
      </c>
      <c r="C307" s="49" t="s">
        <v>101</v>
      </c>
      <c r="D307" s="49" t="s">
        <v>101</v>
      </c>
      <c r="E307" s="49" t="s">
        <v>101</v>
      </c>
      <c r="F307" s="49" t="s">
        <v>101</v>
      </c>
      <c r="G307" s="49" t="s">
        <v>101</v>
      </c>
      <c r="H307" s="49" t="s">
        <v>101</v>
      </c>
      <c r="I307" s="49" t="s">
        <v>101</v>
      </c>
      <c r="J307" s="49" t="s">
        <v>101</v>
      </c>
      <c r="K307" s="49" t="s">
        <v>101</v>
      </c>
      <c r="L307" s="49" t="s">
        <v>101</v>
      </c>
      <c r="M307" s="49" t="s">
        <v>101</v>
      </c>
      <c r="N307" s="49" t="s">
        <v>101</v>
      </c>
      <c r="O307" s="47" cm="1">
        <f t="array" ref="O307">IF($I$2="Премиум проживание",
INDEX(GRID!$CN$4:$DQ$14,MATCH(O$7,GRID!$A$4:$A$14,0),MATCH(1,($U$2=GRID!$CN$1:$DQ$1)*(КАЛЕНДАРЬ!$AJ25=GRID!$CN$3:$DQ$3), 0)),
ROUNDUP(INDEX(GRID!$CN$4:$DQ$14,MATCH(O$7,GRID!$A$4:$A$14,0),MATCH(1,($U$2=GRID!$CN$1:$DQ$1)*(КАЛЕНДАРЬ!$AJ25=GRID!$CN$3:$DQ$3),0))*(1-GRID!$B$69),0))</f>
        <v>22700</v>
      </c>
      <c r="P307" s="48" cm="1">
        <f t="array" ref="P307">IF($I$2="Премиум проживание",
INDEX(GRID!$CN$17:$DQ$27,MATCH(O$7,GRID!$A$17:$A$27,0),MATCH(1,($U$2=GRID!$CN$1:$DQ$1)*(КАЛЕНДАРЬ!$AJ25=GRID!$CN$3:$DQ$3), 0)),
ROUNDUP(INDEX(GRID!$CN$17:$DQ$27,MATCH(O$7,GRID!$A$17:$A$27,0),MATCH(1,($U$2=GRID!$CN$1:$DQ$1)*(КАЛЕНДАРЬ!$AJ25=GRID!$CN$3:$DQ$3), 0))*(1-GRID!$B$69),0))</f>
        <v>24700</v>
      </c>
      <c r="Q307" s="47" cm="1">
        <f t="array" ref="Q307">IF($I$2="Премиум проживание",
INDEX(GRID!$CN$4:$DQ$14,MATCH(Q$249,GRID!$A$4:$A$14,0),MATCH(1,($U$2=GRID!$CN$1:$DQ$1)*(КАЛЕНДАРЬ!$AJ25=GRID!$CN$3:$DQ$3), 0)),
ROUNDUP(INDEX(GRID!$CN$4:$DQ$14,MATCH(Q$249,GRID!$A$4:$A$14,0),MATCH(1,($U$2=GRID!$CN$1:$DQ$1)*(КАЛЕНДАРЬ!$AJ25=GRID!$CN$3:$DQ$3),0))*(1-GRID!$B$69),0))</f>
        <v>24000</v>
      </c>
      <c r="R307" s="48" cm="1">
        <f t="array" ref="R307">IF($I$2="Премиум проживание",
INDEX(GRID!$CN$17:$DQ$27,MATCH(Q$249,GRID!$A$17:$A$27,0),MATCH(1,($U$2=GRID!$CN$1:$DQ$1)*(КАЛЕНДАРЬ!$AJ25=GRID!$CN$3:$DQ$3), 0)),
ROUNDUP(INDEX(GRID!$CN$17:$DQ$27,MATCH(Q$249,GRID!$A$17:$A$27,0),MATCH(1,($U$2=GRID!$CN$1:$DQ$1)*(КАЛЕНДАРЬ!$AJ25=GRID!$CN$3:$DQ$3), 0))*(1-GRID!$B$69),0))</f>
        <v>26000</v>
      </c>
      <c r="S307" s="47" cm="1">
        <f t="array" ref="S307">IF($I$2="Премиум проживание",
INDEX(GRID!$CN$4:$DQ$14,MATCH(S$7,GRID!$A$4:$A$14,0),MATCH(1,($U$2=GRID!$CN$1:$DQ$1)*(КАЛЕНДАРЬ!$AJ25=GRID!$CN$3:$DQ$3), 0)),
ROUNDUP(INDEX(GRID!$CN$4:$DQ$14,MATCH(S$7,GRID!$A$4:$A$14,0),MATCH(1,($U$2=GRID!$CN$1:$DQ$1)*(КАЛЕНДАРЬ!$AJ25=GRID!$CN$3:$DQ$3),0))*(1-GRID!$B$69),0))</f>
        <v>25500</v>
      </c>
      <c r="T307" s="48" cm="1">
        <f t="array" ref="T307">IF($I$2="Премиум проживание",
INDEX(GRID!$CN$17:$DQ$27,MATCH(S$7,GRID!$A$17:$A$27,0),MATCH(1,($U$2=GRID!$CN$1:$DQ$1)*(КАЛЕНДАРЬ!$AJ25=GRID!$CN$3:$DQ$3), 0)),
ROUNDUP(INDEX(GRID!$CN$17:$DQ$27,MATCH(S$7,GRID!$A$17:$A$27,0),MATCH(1,($U$2=GRID!$CN$1:$DQ$1)*(КАЛЕНДАРЬ!$AJ25=GRID!$CN$3:$DQ$3), 0))*(1-GRID!$B$69),0))</f>
        <v>27500</v>
      </c>
      <c r="U307" s="47" cm="1">
        <f t="array" ref="U307">IF($I$2="Премиум проживание",
INDEX(GRID!$CN$4:$DQ$14,MATCH(U$7,GRID!$A$4:$A$14,0),MATCH(1,($U$2=GRID!$CN$1:$DQ$1)*(КАЛЕНДАРЬ!$AJ25=GRID!$CN$3:$DQ$3), 0)),
ROUNDUP(INDEX(GRID!$CN$4:$DQ$14,MATCH(U$7,GRID!$A$4:$A$14,0),MATCH(1,($U$2=GRID!$CN$1:$DQ$1)*(КАЛЕНДАРЬ!$AJ25=GRID!$CN$3:$DQ$3),0))*(1-GRID!$B$69),0))</f>
        <v>29000</v>
      </c>
      <c r="V307" s="48" cm="1">
        <f t="array" ref="V307">IF($I$2="Премиум проживание",
INDEX(GRID!$CN$17:$DQ$27,MATCH(U$7,GRID!$A$17:$A$27,0),MATCH(1,($U$2=GRID!$CN$1:$DQ$1)*(КАЛЕНДАРЬ!$AJ25=GRID!$CN$3:$DQ$3), 0)),
ROUNDUP(INDEX(GRID!$CN$17:$DQ$27,MATCH(U$7,GRID!$A$17:$A$27,0),MATCH(1,($U$2=GRID!$CN$1:$DQ$1)*(КАЛЕНДАРЬ!$AJ25=GRID!$CN$3:$DQ$3), 0))*(1-GRID!$B$69),0))</f>
        <v>31000</v>
      </c>
      <c r="W307" s="49" t="s">
        <v>101</v>
      </c>
      <c r="X307" s="49" t="s">
        <v>101</v>
      </c>
    </row>
    <row r="308" spans="1:24" hidden="1" x14ac:dyDescent="0.2">
      <c r="A308" s="117" t="s">
        <v>44</v>
      </c>
      <c r="B308" s="117">
        <v>23</v>
      </c>
      <c r="C308" s="49" t="s">
        <v>101</v>
      </c>
      <c r="D308" s="49" t="s">
        <v>101</v>
      </c>
      <c r="E308" s="49" t="s">
        <v>101</v>
      </c>
      <c r="F308" s="49" t="s">
        <v>101</v>
      </c>
      <c r="G308" s="49" t="s">
        <v>101</v>
      </c>
      <c r="H308" s="49" t="s">
        <v>101</v>
      </c>
      <c r="I308" s="49" t="s">
        <v>101</v>
      </c>
      <c r="J308" s="49" t="s">
        <v>101</v>
      </c>
      <c r="K308" s="49" t="s">
        <v>101</v>
      </c>
      <c r="L308" s="49" t="s">
        <v>101</v>
      </c>
      <c r="M308" s="49" t="s">
        <v>101</v>
      </c>
      <c r="N308" s="49" t="s">
        <v>101</v>
      </c>
      <c r="O308" s="47" cm="1">
        <f t="array" ref="O308">IF($I$2="Премиум проживание",
INDEX(GRID!$CN$4:$DQ$14,MATCH(O$7,GRID!$A$4:$A$14,0),MATCH(1,($U$2=GRID!$CN$1:$DQ$1)*(КАЛЕНДАРЬ!$AJ26=GRID!$CN$3:$DQ$3), 0)),
ROUNDUP(INDEX(GRID!$CN$4:$DQ$14,MATCH(O$7,GRID!$A$4:$A$14,0),MATCH(1,($U$2=GRID!$CN$1:$DQ$1)*(КАЛЕНДАРЬ!$AJ26=GRID!$CN$3:$DQ$3),0))*(1-GRID!$B$69),0))</f>
        <v>22700</v>
      </c>
      <c r="P308" s="48" cm="1">
        <f t="array" ref="P308">IF($I$2="Премиум проживание",
INDEX(GRID!$CN$17:$DQ$27,MATCH(O$7,GRID!$A$17:$A$27,0),MATCH(1,($U$2=GRID!$CN$1:$DQ$1)*(КАЛЕНДАРЬ!$AJ26=GRID!$CN$3:$DQ$3), 0)),
ROUNDUP(INDEX(GRID!$CN$17:$DQ$27,MATCH(O$7,GRID!$A$17:$A$27,0),MATCH(1,($U$2=GRID!$CN$1:$DQ$1)*(КАЛЕНДАРЬ!$AJ26=GRID!$CN$3:$DQ$3), 0))*(1-GRID!$B$69),0))</f>
        <v>24700</v>
      </c>
      <c r="Q308" s="47" cm="1">
        <f t="array" ref="Q308">IF($I$2="Премиум проживание",
INDEX(GRID!$CN$4:$DQ$14,MATCH(Q$249,GRID!$A$4:$A$14,0),MATCH(1,($U$2=GRID!$CN$1:$DQ$1)*(КАЛЕНДАРЬ!$AJ26=GRID!$CN$3:$DQ$3), 0)),
ROUNDUP(INDEX(GRID!$CN$4:$DQ$14,MATCH(Q$249,GRID!$A$4:$A$14,0),MATCH(1,($U$2=GRID!$CN$1:$DQ$1)*(КАЛЕНДАРЬ!$AJ26=GRID!$CN$3:$DQ$3),0))*(1-GRID!$B$69),0))</f>
        <v>24000</v>
      </c>
      <c r="R308" s="48" cm="1">
        <f t="array" ref="R308">IF($I$2="Премиум проживание",
INDEX(GRID!$CN$17:$DQ$27,MATCH(Q$249,GRID!$A$17:$A$27,0),MATCH(1,($U$2=GRID!$CN$1:$DQ$1)*(КАЛЕНДАРЬ!$AJ26=GRID!$CN$3:$DQ$3), 0)),
ROUNDUP(INDEX(GRID!$CN$17:$DQ$27,MATCH(Q$249,GRID!$A$17:$A$27,0),MATCH(1,($U$2=GRID!$CN$1:$DQ$1)*(КАЛЕНДАРЬ!$AJ26=GRID!$CN$3:$DQ$3), 0))*(1-GRID!$B$69),0))</f>
        <v>26000</v>
      </c>
      <c r="S308" s="47" cm="1">
        <f t="array" ref="S308">IF($I$2="Премиум проживание",
INDEX(GRID!$CN$4:$DQ$14,MATCH(S$7,GRID!$A$4:$A$14,0),MATCH(1,($U$2=GRID!$CN$1:$DQ$1)*(КАЛЕНДАРЬ!$AJ26=GRID!$CN$3:$DQ$3), 0)),
ROUNDUP(INDEX(GRID!$CN$4:$DQ$14,MATCH(S$7,GRID!$A$4:$A$14,0),MATCH(1,($U$2=GRID!$CN$1:$DQ$1)*(КАЛЕНДАРЬ!$AJ26=GRID!$CN$3:$DQ$3),0))*(1-GRID!$B$69),0))</f>
        <v>25500</v>
      </c>
      <c r="T308" s="48" cm="1">
        <f t="array" ref="T308">IF($I$2="Премиум проживание",
INDEX(GRID!$CN$17:$DQ$27,MATCH(S$7,GRID!$A$17:$A$27,0),MATCH(1,($U$2=GRID!$CN$1:$DQ$1)*(КАЛЕНДАРЬ!$AJ26=GRID!$CN$3:$DQ$3), 0)),
ROUNDUP(INDEX(GRID!$CN$17:$DQ$27,MATCH(S$7,GRID!$A$17:$A$27,0),MATCH(1,($U$2=GRID!$CN$1:$DQ$1)*(КАЛЕНДАРЬ!$AJ26=GRID!$CN$3:$DQ$3), 0))*(1-GRID!$B$69),0))</f>
        <v>27500</v>
      </c>
      <c r="U308" s="47" cm="1">
        <f t="array" ref="U308">IF($I$2="Премиум проживание",
INDEX(GRID!$CN$4:$DQ$14,MATCH(U$7,GRID!$A$4:$A$14,0),MATCH(1,($U$2=GRID!$CN$1:$DQ$1)*(КАЛЕНДАРЬ!$AJ26=GRID!$CN$3:$DQ$3), 0)),
ROUNDUP(INDEX(GRID!$CN$4:$DQ$14,MATCH(U$7,GRID!$A$4:$A$14,0),MATCH(1,($U$2=GRID!$CN$1:$DQ$1)*(КАЛЕНДАРЬ!$AJ26=GRID!$CN$3:$DQ$3),0))*(1-GRID!$B$69),0))</f>
        <v>29000</v>
      </c>
      <c r="V308" s="48" cm="1">
        <f t="array" ref="V308">IF($I$2="Премиум проживание",
INDEX(GRID!$CN$17:$DQ$27,MATCH(U$7,GRID!$A$17:$A$27,0),MATCH(1,($U$2=GRID!$CN$1:$DQ$1)*(КАЛЕНДАРЬ!$AJ26=GRID!$CN$3:$DQ$3), 0)),
ROUNDUP(INDEX(GRID!$CN$17:$DQ$27,MATCH(U$7,GRID!$A$17:$A$27,0),MATCH(1,($U$2=GRID!$CN$1:$DQ$1)*(КАЛЕНДАРЬ!$AJ26=GRID!$CN$3:$DQ$3), 0))*(1-GRID!$B$69),0))</f>
        <v>31000</v>
      </c>
      <c r="W308" s="49" t="s">
        <v>101</v>
      </c>
      <c r="X308" s="49" t="s">
        <v>101</v>
      </c>
    </row>
    <row r="309" spans="1:24" hidden="1" x14ac:dyDescent="0.2">
      <c r="A309" s="117" t="s">
        <v>45</v>
      </c>
      <c r="B309" s="117">
        <v>24</v>
      </c>
      <c r="C309" s="49" t="s">
        <v>101</v>
      </c>
      <c r="D309" s="49" t="s">
        <v>101</v>
      </c>
      <c r="E309" s="49" t="s">
        <v>101</v>
      </c>
      <c r="F309" s="49" t="s">
        <v>101</v>
      </c>
      <c r="G309" s="49" t="s">
        <v>101</v>
      </c>
      <c r="H309" s="49" t="s">
        <v>101</v>
      </c>
      <c r="I309" s="49" t="s">
        <v>101</v>
      </c>
      <c r="J309" s="49" t="s">
        <v>101</v>
      </c>
      <c r="K309" s="49" t="s">
        <v>101</v>
      </c>
      <c r="L309" s="49" t="s">
        <v>101</v>
      </c>
      <c r="M309" s="49" t="s">
        <v>101</v>
      </c>
      <c r="N309" s="49" t="s">
        <v>101</v>
      </c>
      <c r="O309" s="47" cm="1">
        <f t="array" ref="O309">IF($I$2="Премиум проживание",
INDEX(GRID!$CN$4:$DQ$14,MATCH(O$7,GRID!$A$4:$A$14,0),MATCH(1,($U$2=GRID!$CN$1:$DQ$1)*(КАЛЕНДАРЬ!$AJ27=GRID!$CN$3:$DQ$3), 0)),
ROUNDUP(INDEX(GRID!$CN$4:$DQ$14,MATCH(O$7,GRID!$A$4:$A$14,0),MATCH(1,($U$2=GRID!$CN$1:$DQ$1)*(КАЛЕНДАРЬ!$AJ27=GRID!$CN$3:$DQ$3),0))*(1-GRID!$B$69),0))</f>
        <v>22700</v>
      </c>
      <c r="P309" s="48" cm="1">
        <f t="array" ref="P309">IF($I$2="Премиум проживание",
INDEX(GRID!$CN$17:$DQ$27,MATCH(O$7,GRID!$A$17:$A$27,0),MATCH(1,($U$2=GRID!$CN$1:$DQ$1)*(КАЛЕНДАРЬ!$AJ27=GRID!$CN$3:$DQ$3), 0)),
ROUNDUP(INDEX(GRID!$CN$17:$DQ$27,MATCH(O$7,GRID!$A$17:$A$27,0),MATCH(1,($U$2=GRID!$CN$1:$DQ$1)*(КАЛЕНДАРЬ!$AJ27=GRID!$CN$3:$DQ$3), 0))*(1-GRID!$B$69),0))</f>
        <v>24700</v>
      </c>
      <c r="Q309" s="47" cm="1">
        <f t="array" ref="Q309">IF($I$2="Премиум проживание",
INDEX(GRID!$CN$4:$DQ$14,MATCH(Q$249,GRID!$A$4:$A$14,0),MATCH(1,($U$2=GRID!$CN$1:$DQ$1)*(КАЛЕНДАРЬ!$AJ27=GRID!$CN$3:$DQ$3), 0)),
ROUNDUP(INDEX(GRID!$CN$4:$DQ$14,MATCH(Q$249,GRID!$A$4:$A$14,0),MATCH(1,($U$2=GRID!$CN$1:$DQ$1)*(КАЛЕНДАРЬ!$AJ27=GRID!$CN$3:$DQ$3),0))*(1-GRID!$B$69),0))</f>
        <v>24000</v>
      </c>
      <c r="R309" s="48" cm="1">
        <f t="array" ref="R309">IF($I$2="Премиум проживание",
INDEX(GRID!$CN$17:$DQ$27,MATCH(Q$249,GRID!$A$17:$A$27,0),MATCH(1,($U$2=GRID!$CN$1:$DQ$1)*(КАЛЕНДАРЬ!$AJ27=GRID!$CN$3:$DQ$3), 0)),
ROUNDUP(INDEX(GRID!$CN$17:$DQ$27,MATCH(Q$249,GRID!$A$17:$A$27,0),MATCH(1,($U$2=GRID!$CN$1:$DQ$1)*(КАЛЕНДАРЬ!$AJ27=GRID!$CN$3:$DQ$3), 0))*(1-GRID!$B$69),0))</f>
        <v>26000</v>
      </c>
      <c r="S309" s="47" cm="1">
        <f t="array" ref="S309">IF($I$2="Премиум проживание",
INDEX(GRID!$CN$4:$DQ$14,MATCH(S$7,GRID!$A$4:$A$14,0),MATCH(1,($U$2=GRID!$CN$1:$DQ$1)*(КАЛЕНДАРЬ!$AJ27=GRID!$CN$3:$DQ$3), 0)),
ROUNDUP(INDEX(GRID!$CN$4:$DQ$14,MATCH(S$7,GRID!$A$4:$A$14,0),MATCH(1,($U$2=GRID!$CN$1:$DQ$1)*(КАЛЕНДАРЬ!$AJ27=GRID!$CN$3:$DQ$3),0))*(1-GRID!$B$69),0))</f>
        <v>25500</v>
      </c>
      <c r="T309" s="48" cm="1">
        <f t="array" ref="T309">IF($I$2="Премиум проживание",
INDEX(GRID!$CN$17:$DQ$27,MATCH(S$7,GRID!$A$17:$A$27,0),MATCH(1,($U$2=GRID!$CN$1:$DQ$1)*(КАЛЕНДАРЬ!$AJ27=GRID!$CN$3:$DQ$3), 0)),
ROUNDUP(INDEX(GRID!$CN$17:$DQ$27,MATCH(S$7,GRID!$A$17:$A$27,0),MATCH(1,($U$2=GRID!$CN$1:$DQ$1)*(КАЛЕНДАРЬ!$AJ27=GRID!$CN$3:$DQ$3), 0))*(1-GRID!$B$69),0))</f>
        <v>27500</v>
      </c>
      <c r="U309" s="47" cm="1">
        <f t="array" ref="U309">IF($I$2="Премиум проживание",
INDEX(GRID!$CN$4:$DQ$14,MATCH(U$7,GRID!$A$4:$A$14,0),MATCH(1,($U$2=GRID!$CN$1:$DQ$1)*(КАЛЕНДАРЬ!$AJ27=GRID!$CN$3:$DQ$3), 0)),
ROUNDUP(INDEX(GRID!$CN$4:$DQ$14,MATCH(U$7,GRID!$A$4:$A$14,0),MATCH(1,($U$2=GRID!$CN$1:$DQ$1)*(КАЛЕНДАРЬ!$AJ27=GRID!$CN$3:$DQ$3),0))*(1-GRID!$B$69),0))</f>
        <v>29000</v>
      </c>
      <c r="V309" s="48" cm="1">
        <f t="array" ref="V309">IF($I$2="Премиум проживание",
INDEX(GRID!$CN$17:$DQ$27,MATCH(U$7,GRID!$A$17:$A$27,0),MATCH(1,($U$2=GRID!$CN$1:$DQ$1)*(КАЛЕНДАРЬ!$AJ27=GRID!$CN$3:$DQ$3), 0)),
ROUNDUP(INDEX(GRID!$CN$17:$DQ$27,MATCH(U$7,GRID!$A$17:$A$27,0),MATCH(1,($U$2=GRID!$CN$1:$DQ$1)*(КАЛЕНДАРЬ!$AJ27=GRID!$CN$3:$DQ$3), 0))*(1-GRID!$B$69),0))</f>
        <v>31000</v>
      </c>
      <c r="W309" s="49" t="s">
        <v>101</v>
      </c>
      <c r="X309" s="49" t="s">
        <v>101</v>
      </c>
    </row>
    <row r="310" spans="1:24" x14ac:dyDescent="0.2">
      <c r="A310" s="117" t="s">
        <v>46</v>
      </c>
      <c r="B310" s="117">
        <v>25</v>
      </c>
      <c r="C310" s="49" t="s">
        <v>101</v>
      </c>
      <c r="D310" s="49" t="s">
        <v>101</v>
      </c>
      <c r="E310" s="49" t="s">
        <v>101</v>
      </c>
      <c r="F310" s="49" t="s">
        <v>101</v>
      </c>
      <c r="G310" s="49" t="s">
        <v>101</v>
      </c>
      <c r="H310" s="49" t="s">
        <v>101</v>
      </c>
      <c r="I310" s="49" t="s">
        <v>101</v>
      </c>
      <c r="J310" s="49" t="s">
        <v>101</v>
      </c>
      <c r="K310" s="49" t="s">
        <v>101</v>
      </c>
      <c r="L310" s="49" t="s">
        <v>101</v>
      </c>
      <c r="M310" s="49" t="s">
        <v>101</v>
      </c>
      <c r="N310" s="49" t="s">
        <v>101</v>
      </c>
      <c r="O310" s="47" cm="1">
        <f t="array" ref="O310">IF($I$2="Премиум проживание",
INDEX(GRID!$CN$4:$DQ$14,MATCH(O$7,GRID!$A$4:$A$14,0),MATCH(1,($U$2=GRID!$CN$1:$DQ$1)*(КАЛЕНДАРЬ!$AJ28=GRID!$CN$3:$DQ$3), 0)),
ROUNDUP(INDEX(GRID!$CN$4:$DQ$14,MATCH(O$7,GRID!$A$4:$A$14,0),MATCH(1,($U$2=GRID!$CN$1:$DQ$1)*(КАЛЕНДАРЬ!$AJ28=GRID!$CN$3:$DQ$3),0))*(1-GRID!$B$69),0))</f>
        <v>22700</v>
      </c>
      <c r="P310" s="48" cm="1">
        <f t="array" ref="P310">IF($I$2="Премиум проживание",
INDEX(GRID!$CN$17:$DQ$27,MATCH(O$7,GRID!$A$17:$A$27,0),MATCH(1,($U$2=GRID!$CN$1:$DQ$1)*(КАЛЕНДАРЬ!$AJ28=GRID!$CN$3:$DQ$3), 0)),
ROUNDUP(INDEX(GRID!$CN$17:$DQ$27,MATCH(O$7,GRID!$A$17:$A$27,0),MATCH(1,($U$2=GRID!$CN$1:$DQ$1)*(КАЛЕНДАРЬ!$AJ28=GRID!$CN$3:$DQ$3), 0))*(1-GRID!$B$69),0))</f>
        <v>24700</v>
      </c>
      <c r="Q310" s="47" cm="1">
        <f t="array" ref="Q310">IF($I$2="Премиум проживание",
INDEX(GRID!$CN$4:$DQ$14,MATCH(Q$249,GRID!$A$4:$A$14,0),MATCH(1,($U$2=GRID!$CN$1:$DQ$1)*(КАЛЕНДАРЬ!$AJ28=GRID!$CN$3:$DQ$3), 0)),
ROUNDUP(INDEX(GRID!$CN$4:$DQ$14,MATCH(Q$249,GRID!$A$4:$A$14,0),MATCH(1,($U$2=GRID!$CN$1:$DQ$1)*(КАЛЕНДАРЬ!$AJ28=GRID!$CN$3:$DQ$3),0))*(1-GRID!$B$69),0))</f>
        <v>24000</v>
      </c>
      <c r="R310" s="48" cm="1">
        <f t="array" ref="R310">IF($I$2="Премиум проживание",
INDEX(GRID!$CN$17:$DQ$27,MATCH(Q$249,GRID!$A$17:$A$27,0),MATCH(1,($U$2=GRID!$CN$1:$DQ$1)*(КАЛЕНДАРЬ!$AJ28=GRID!$CN$3:$DQ$3), 0)),
ROUNDUP(INDEX(GRID!$CN$17:$DQ$27,MATCH(Q$249,GRID!$A$17:$A$27,0),MATCH(1,($U$2=GRID!$CN$1:$DQ$1)*(КАЛЕНДАРЬ!$AJ28=GRID!$CN$3:$DQ$3), 0))*(1-GRID!$B$69),0))</f>
        <v>26000</v>
      </c>
      <c r="S310" s="47" cm="1">
        <f t="array" ref="S310">IF($I$2="Премиум проживание",
INDEX(GRID!$CN$4:$DQ$14,MATCH(S$7,GRID!$A$4:$A$14,0),MATCH(1,($U$2=GRID!$CN$1:$DQ$1)*(КАЛЕНДАРЬ!$AJ28=GRID!$CN$3:$DQ$3), 0)),
ROUNDUP(INDEX(GRID!$CN$4:$DQ$14,MATCH(S$7,GRID!$A$4:$A$14,0),MATCH(1,($U$2=GRID!$CN$1:$DQ$1)*(КАЛЕНДАРЬ!$AJ28=GRID!$CN$3:$DQ$3),0))*(1-GRID!$B$69),0))</f>
        <v>25500</v>
      </c>
      <c r="T310" s="48" cm="1">
        <f t="array" ref="T310">IF($I$2="Премиум проживание",
INDEX(GRID!$CN$17:$DQ$27,MATCH(S$7,GRID!$A$17:$A$27,0),MATCH(1,($U$2=GRID!$CN$1:$DQ$1)*(КАЛЕНДАРЬ!$AJ28=GRID!$CN$3:$DQ$3), 0)),
ROUNDUP(INDEX(GRID!$CN$17:$DQ$27,MATCH(S$7,GRID!$A$17:$A$27,0),MATCH(1,($U$2=GRID!$CN$1:$DQ$1)*(КАЛЕНДАРЬ!$AJ28=GRID!$CN$3:$DQ$3), 0))*(1-GRID!$B$69),0))</f>
        <v>27500</v>
      </c>
      <c r="U310" s="47" cm="1">
        <f t="array" ref="U310">IF($I$2="Премиум проживание",
INDEX(GRID!$CN$4:$DQ$14,MATCH(U$7,GRID!$A$4:$A$14,0),MATCH(1,($U$2=GRID!$CN$1:$DQ$1)*(КАЛЕНДАРЬ!$AJ28=GRID!$CN$3:$DQ$3), 0)),
ROUNDUP(INDEX(GRID!$CN$4:$DQ$14,MATCH(U$7,GRID!$A$4:$A$14,0),MATCH(1,($U$2=GRID!$CN$1:$DQ$1)*(КАЛЕНДАРЬ!$AJ28=GRID!$CN$3:$DQ$3),0))*(1-GRID!$B$69),0))</f>
        <v>29000</v>
      </c>
      <c r="V310" s="48" cm="1">
        <f t="array" ref="V310">IF($I$2="Премиум проживание",
INDEX(GRID!$CN$17:$DQ$27,MATCH(U$7,GRID!$A$17:$A$27,0),MATCH(1,($U$2=GRID!$CN$1:$DQ$1)*(КАЛЕНДАРЬ!$AJ28=GRID!$CN$3:$DQ$3), 0)),
ROUNDUP(INDEX(GRID!$CN$17:$DQ$27,MATCH(U$7,GRID!$A$17:$A$27,0),MATCH(1,($U$2=GRID!$CN$1:$DQ$1)*(КАЛЕНДАРЬ!$AJ28=GRID!$CN$3:$DQ$3), 0))*(1-GRID!$B$69),0))</f>
        <v>31000</v>
      </c>
      <c r="W310" s="49" t="s">
        <v>101</v>
      </c>
      <c r="X310" s="49" t="s">
        <v>101</v>
      </c>
    </row>
    <row r="311" spans="1:24" ht="13.5" customHeight="1" x14ac:dyDescent="0.2">
      <c r="A311" s="117" t="s">
        <v>47</v>
      </c>
      <c r="B311" s="117">
        <v>26</v>
      </c>
      <c r="C311" s="49" t="s">
        <v>101</v>
      </c>
      <c r="D311" s="49" t="s">
        <v>101</v>
      </c>
      <c r="E311" s="49" t="s">
        <v>101</v>
      </c>
      <c r="F311" s="49" t="s">
        <v>101</v>
      </c>
      <c r="G311" s="49" t="s">
        <v>101</v>
      </c>
      <c r="H311" s="49" t="s">
        <v>101</v>
      </c>
      <c r="I311" s="49" t="s">
        <v>101</v>
      </c>
      <c r="J311" s="49" t="s">
        <v>101</v>
      </c>
      <c r="K311" s="49" t="s">
        <v>101</v>
      </c>
      <c r="L311" s="49" t="s">
        <v>101</v>
      </c>
      <c r="M311" s="49" t="s">
        <v>101</v>
      </c>
      <c r="N311" s="49" t="s">
        <v>101</v>
      </c>
      <c r="O311" s="47" cm="1">
        <f t="array" ref="O311">IF($I$2="Премиум проживание",
INDEX(GRID!$CN$4:$DQ$14,MATCH(O$7,GRID!$A$4:$A$14,0),MATCH(1,($U$2=GRID!$CN$1:$DQ$1)*(КАЛЕНДАРЬ!$AJ29=GRID!$CN$3:$DQ$3), 0)),
ROUNDUP(INDEX(GRID!$CN$4:$DQ$14,MATCH(O$7,GRID!$A$4:$A$14,0),MATCH(1,($U$2=GRID!$CN$1:$DQ$1)*(КАЛЕНДАРЬ!$AJ29=GRID!$CN$3:$DQ$3),0))*(1-GRID!$B$69),0))</f>
        <v>22700</v>
      </c>
      <c r="P311" s="48" cm="1">
        <f t="array" ref="P311">IF($I$2="Премиум проживание",
INDEX(GRID!$CN$17:$DQ$27,MATCH(O$7,GRID!$A$17:$A$27,0),MATCH(1,($U$2=GRID!$CN$1:$DQ$1)*(КАЛЕНДАРЬ!$AJ29=GRID!$CN$3:$DQ$3), 0)),
ROUNDUP(INDEX(GRID!$CN$17:$DQ$27,MATCH(O$7,GRID!$A$17:$A$27,0),MATCH(1,($U$2=GRID!$CN$1:$DQ$1)*(КАЛЕНДАРЬ!$AJ29=GRID!$CN$3:$DQ$3), 0))*(1-GRID!$B$69),0))</f>
        <v>24700</v>
      </c>
      <c r="Q311" s="47" cm="1">
        <f t="array" ref="Q311">IF($I$2="Премиум проживание",
INDEX(GRID!$CN$4:$DQ$14,MATCH(Q$249,GRID!$A$4:$A$14,0),MATCH(1,($U$2=GRID!$CN$1:$DQ$1)*(КАЛЕНДАРЬ!$AJ29=GRID!$CN$3:$DQ$3), 0)),
ROUNDUP(INDEX(GRID!$CN$4:$DQ$14,MATCH(Q$249,GRID!$A$4:$A$14,0),MATCH(1,($U$2=GRID!$CN$1:$DQ$1)*(КАЛЕНДАРЬ!$AJ29=GRID!$CN$3:$DQ$3),0))*(1-GRID!$B$69),0))</f>
        <v>24000</v>
      </c>
      <c r="R311" s="48" cm="1">
        <f t="array" ref="R311">IF($I$2="Премиум проживание",
INDEX(GRID!$CN$17:$DQ$27,MATCH(Q$249,GRID!$A$17:$A$27,0),MATCH(1,($U$2=GRID!$CN$1:$DQ$1)*(КАЛЕНДАРЬ!$AJ29=GRID!$CN$3:$DQ$3), 0)),
ROUNDUP(INDEX(GRID!$CN$17:$DQ$27,MATCH(Q$249,GRID!$A$17:$A$27,0),MATCH(1,($U$2=GRID!$CN$1:$DQ$1)*(КАЛЕНДАРЬ!$AJ29=GRID!$CN$3:$DQ$3), 0))*(1-GRID!$B$69),0))</f>
        <v>26000</v>
      </c>
      <c r="S311" s="47" cm="1">
        <f t="array" ref="S311">IF($I$2="Премиум проживание",
INDEX(GRID!$CN$4:$DQ$14,MATCH(S$7,GRID!$A$4:$A$14,0),MATCH(1,($U$2=GRID!$CN$1:$DQ$1)*(КАЛЕНДАРЬ!$AJ29=GRID!$CN$3:$DQ$3), 0)),
ROUNDUP(INDEX(GRID!$CN$4:$DQ$14,MATCH(S$7,GRID!$A$4:$A$14,0),MATCH(1,($U$2=GRID!$CN$1:$DQ$1)*(КАЛЕНДАРЬ!$AJ29=GRID!$CN$3:$DQ$3),0))*(1-GRID!$B$69),0))</f>
        <v>25500</v>
      </c>
      <c r="T311" s="48" cm="1">
        <f t="array" ref="T311">IF($I$2="Премиум проживание",
INDEX(GRID!$CN$17:$DQ$27,MATCH(S$7,GRID!$A$17:$A$27,0),MATCH(1,($U$2=GRID!$CN$1:$DQ$1)*(КАЛЕНДАРЬ!$AJ29=GRID!$CN$3:$DQ$3), 0)),
ROUNDUP(INDEX(GRID!$CN$17:$DQ$27,MATCH(S$7,GRID!$A$17:$A$27,0),MATCH(1,($U$2=GRID!$CN$1:$DQ$1)*(КАЛЕНДАРЬ!$AJ29=GRID!$CN$3:$DQ$3), 0))*(1-GRID!$B$69),0))</f>
        <v>27500</v>
      </c>
      <c r="U311" s="47" cm="1">
        <f t="array" ref="U311">IF($I$2="Премиум проживание",
INDEX(GRID!$CN$4:$DQ$14,MATCH(U$7,GRID!$A$4:$A$14,0),MATCH(1,($U$2=GRID!$CN$1:$DQ$1)*(КАЛЕНДАРЬ!$AJ29=GRID!$CN$3:$DQ$3), 0)),
ROUNDUP(INDEX(GRID!$CN$4:$DQ$14,MATCH(U$7,GRID!$A$4:$A$14,0),MATCH(1,($U$2=GRID!$CN$1:$DQ$1)*(КАЛЕНДАРЬ!$AJ29=GRID!$CN$3:$DQ$3),0))*(1-GRID!$B$69),0))</f>
        <v>29000</v>
      </c>
      <c r="V311" s="48" cm="1">
        <f t="array" ref="V311">IF($I$2="Премиум проживание",
INDEX(GRID!$CN$17:$DQ$27,MATCH(U$7,GRID!$A$17:$A$27,0),MATCH(1,($U$2=GRID!$CN$1:$DQ$1)*(КАЛЕНДАРЬ!$AJ29=GRID!$CN$3:$DQ$3), 0)),
ROUNDUP(INDEX(GRID!$CN$17:$DQ$27,MATCH(U$7,GRID!$A$17:$A$27,0),MATCH(1,($U$2=GRID!$CN$1:$DQ$1)*(КАЛЕНДАРЬ!$AJ29=GRID!$CN$3:$DQ$3), 0))*(1-GRID!$B$69),0))</f>
        <v>31000</v>
      </c>
      <c r="W311" s="49" t="s">
        <v>101</v>
      </c>
      <c r="X311" s="49" t="s">
        <v>101</v>
      </c>
    </row>
    <row r="312" spans="1:24" ht="13.5" customHeight="1" x14ac:dyDescent="0.2">
      <c r="A312" s="117" t="s">
        <v>48</v>
      </c>
      <c r="B312" s="117">
        <v>27</v>
      </c>
      <c r="C312" s="49" t="s">
        <v>101</v>
      </c>
      <c r="D312" s="49" t="s">
        <v>101</v>
      </c>
      <c r="E312" s="49" t="s">
        <v>101</v>
      </c>
      <c r="F312" s="49" t="s">
        <v>101</v>
      </c>
      <c r="G312" s="49" t="s">
        <v>101</v>
      </c>
      <c r="H312" s="49" t="s">
        <v>101</v>
      </c>
      <c r="I312" s="49" t="s">
        <v>101</v>
      </c>
      <c r="J312" s="49" t="s">
        <v>101</v>
      </c>
      <c r="K312" s="49" t="s">
        <v>101</v>
      </c>
      <c r="L312" s="49" t="s">
        <v>101</v>
      </c>
      <c r="M312" s="49" t="s">
        <v>101</v>
      </c>
      <c r="N312" s="49" t="s">
        <v>101</v>
      </c>
      <c r="O312" s="47" cm="1">
        <f t="array" ref="O312">IF($I$2="Премиум проживание",
INDEX(GRID!$CN$4:$DQ$14,MATCH(O$7,GRID!$A$4:$A$14,0),MATCH(1,($U$2=GRID!$CN$1:$DQ$1)*(КАЛЕНДАРЬ!$AJ30=GRID!$CN$3:$DQ$3), 0)),
ROUNDUP(INDEX(GRID!$CN$4:$DQ$14,MATCH(O$7,GRID!$A$4:$A$14,0),MATCH(1,($U$2=GRID!$CN$1:$DQ$1)*(КАЛЕНДАРЬ!$AJ30=GRID!$CN$3:$DQ$3),0))*(1-GRID!$B$69),0))</f>
        <v>22700</v>
      </c>
      <c r="P312" s="48" cm="1">
        <f t="array" ref="P312">IF($I$2="Премиум проживание",
INDEX(GRID!$CN$17:$DQ$27,MATCH(O$7,GRID!$A$17:$A$27,0),MATCH(1,($U$2=GRID!$CN$1:$DQ$1)*(КАЛЕНДАРЬ!$AJ30=GRID!$CN$3:$DQ$3), 0)),
ROUNDUP(INDEX(GRID!$CN$17:$DQ$27,MATCH(O$7,GRID!$A$17:$A$27,0),MATCH(1,($U$2=GRID!$CN$1:$DQ$1)*(КАЛЕНДАРЬ!$AJ30=GRID!$CN$3:$DQ$3), 0))*(1-GRID!$B$69),0))</f>
        <v>24700</v>
      </c>
      <c r="Q312" s="47" cm="1">
        <f t="array" ref="Q312">IF($I$2="Премиум проживание",
INDEX(GRID!$CN$4:$DQ$14,MATCH(Q$249,GRID!$A$4:$A$14,0),MATCH(1,($U$2=GRID!$CN$1:$DQ$1)*(КАЛЕНДАРЬ!$AJ30=GRID!$CN$3:$DQ$3), 0)),
ROUNDUP(INDEX(GRID!$CN$4:$DQ$14,MATCH(Q$249,GRID!$A$4:$A$14,0),MATCH(1,($U$2=GRID!$CN$1:$DQ$1)*(КАЛЕНДАРЬ!$AJ30=GRID!$CN$3:$DQ$3),0))*(1-GRID!$B$69),0))</f>
        <v>24000</v>
      </c>
      <c r="R312" s="48" cm="1">
        <f t="array" ref="R312">IF($I$2="Премиум проживание",
INDEX(GRID!$CN$17:$DQ$27,MATCH(Q$249,GRID!$A$17:$A$27,0),MATCH(1,($U$2=GRID!$CN$1:$DQ$1)*(КАЛЕНДАРЬ!$AJ30=GRID!$CN$3:$DQ$3), 0)),
ROUNDUP(INDEX(GRID!$CN$17:$DQ$27,MATCH(Q$249,GRID!$A$17:$A$27,0),MATCH(1,($U$2=GRID!$CN$1:$DQ$1)*(КАЛЕНДАРЬ!$AJ30=GRID!$CN$3:$DQ$3), 0))*(1-GRID!$B$69),0))</f>
        <v>26000</v>
      </c>
      <c r="S312" s="47" cm="1">
        <f t="array" ref="S312">IF($I$2="Премиум проживание",
INDEX(GRID!$CN$4:$DQ$14,MATCH(S$7,GRID!$A$4:$A$14,0),MATCH(1,($U$2=GRID!$CN$1:$DQ$1)*(КАЛЕНДАРЬ!$AJ30=GRID!$CN$3:$DQ$3), 0)),
ROUNDUP(INDEX(GRID!$CN$4:$DQ$14,MATCH(S$7,GRID!$A$4:$A$14,0),MATCH(1,($U$2=GRID!$CN$1:$DQ$1)*(КАЛЕНДАРЬ!$AJ30=GRID!$CN$3:$DQ$3),0))*(1-GRID!$B$69),0))</f>
        <v>25500</v>
      </c>
      <c r="T312" s="48" cm="1">
        <f t="array" ref="T312">IF($I$2="Премиум проживание",
INDEX(GRID!$CN$17:$DQ$27,MATCH(S$7,GRID!$A$17:$A$27,0),MATCH(1,($U$2=GRID!$CN$1:$DQ$1)*(КАЛЕНДАРЬ!$AJ30=GRID!$CN$3:$DQ$3), 0)),
ROUNDUP(INDEX(GRID!$CN$17:$DQ$27,MATCH(S$7,GRID!$A$17:$A$27,0),MATCH(1,($U$2=GRID!$CN$1:$DQ$1)*(КАЛЕНДАРЬ!$AJ30=GRID!$CN$3:$DQ$3), 0))*(1-GRID!$B$69),0))</f>
        <v>27500</v>
      </c>
      <c r="U312" s="47" cm="1">
        <f t="array" ref="U312">IF($I$2="Премиум проживание",
INDEX(GRID!$CN$4:$DQ$14,MATCH(U$7,GRID!$A$4:$A$14,0),MATCH(1,($U$2=GRID!$CN$1:$DQ$1)*(КАЛЕНДАРЬ!$AJ30=GRID!$CN$3:$DQ$3), 0)),
ROUNDUP(INDEX(GRID!$CN$4:$DQ$14,MATCH(U$7,GRID!$A$4:$A$14,0),MATCH(1,($U$2=GRID!$CN$1:$DQ$1)*(КАЛЕНДАРЬ!$AJ30=GRID!$CN$3:$DQ$3),0))*(1-GRID!$B$69),0))</f>
        <v>29000</v>
      </c>
      <c r="V312" s="48" cm="1">
        <f t="array" ref="V312">IF($I$2="Премиум проживание",
INDEX(GRID!$CN$17:$DQ$27,MATCH(U$7,GRID!$A$17:$A$27,0),MATCH(1,($U$2=GRID!$CN$1:$DQ$1)*(КАЛЕНДАРЬ!$AJ30=GRID!$CN$3:$DQ$3), 0)),
ROUNDUP(INDEX(GRID!$CN$17:$DQ$27,MATCH(U$7,GRID!$A$17:$A$27,0),MATCH(1,($U$2=GRID!$CN$1:$DQ$1)*(КАЛЕНДАРЬ!$AJ30=GRID!$CN$3:$DQ$3), 0))*(1-GRID!$B$69),0))</f>
        <v>31000</v>
      </c>
      <c r="W312" s="49" t="s">
        <v>101</v>
      </c>
      <c r="X312" s="49" t="s">
        <v>101</v>
      </c>
    </row>
    <row r="313" spans="1:24" ht="13.5" hidden="1" customHeight="1" x14ac:dyDescent="0.2">
      <c r="A313" s="117" t="s">
        <v>42</v>
      </c>
      <c r="B313" s="117">
        <v>28</v>
      </c>
      <c r="C313" s="49" t="s">
        <v>101</v>
      </c>
      <c r="D313" s="49" t="s">
        <v>101</v>
      </c>
      <c r="E313" s="49" t="s">
        <v>101</v>
      </c>
      <c r="F313" s="49" t="s">
        <v>101</v>
      </c>
      <c r="G313" s="49" t="s">
        <v>101</v>
      </c>
      <c r="H313" s="49" t="s">
        <v>101</v>
      </c>
      <c r="I313" s="49" t="s">
        <v>101</v>
      </c>
      <c r="J313" s="49" t="s">
        <v>101</v>
      </c>
      <c r="K313" s="49" t="s">
        <v>101</v>
      </c>
      <c r="L313" s="49" t="s">
        <v>101</v>
      </c>
      <c r="M313" s="49" t="s">
        <v>101</v>
      </c>
      <c r="N313" s="49" t="s">
        <v>101</v>
      </c>
      <c r="O313" s="49" t="s">
        <v>101</v>
      </c>
      <c r="P313" s="49" t="s">
        <v>101</v>
      </c>
      <c r="Q313" s="49" t="s">
        <v>101</v>
      </c>
      <c r="R313" s="49" t="s">
        <v>101</v>
      </c>
      <c r="S313" s="49" t="s">
        <v>101</v>
      </c>
      <c r="T313" s="49" t="s">
        <v>101</v>
      </c>
      <c r="U313" s="49" t="s">
        <v>101</v>
      </c>
      <c r="V313" s="49" t="s">
        <v>101</v>
      </c>
      <c r="W313" s="49" t="s">
        <v>101</v>
      </c>
      <c r="X313" s="49" t="s">
        <v>101</v>
      </c>
    </row>
    <row r="314" spans="1:24" hidden="1" x14ac:dyDescent="0.2">
      <c r="A314" s="117" t="s">
        <v>43</v>
      </c>
      <c r="B314" s="117">
        <v>29</v>
      </c>
      <c r="C314" s="49" t="s">
        <v>101</v>
      </c>
      <c r="D314" s="49" t="s">
        <v>101</v>
      </c>
      <c r="E314" s="49" t="s">
        <v>101</v>
      </c>
      <c r="F314" s="49" t="s">
        <v>101</v>
      </c>
      <c r="G314" s="49" t="s">
        <v>101</v>
      </c>
      <c r="H314" s="49" t="s">
        <v>101</v>
      </c>
      <c r="I314" s="49" t="s">
        <v>101</v>
      </c>
      <c r="J314" s="49" t="s">
        <v>101</v>
      </c>
      <c r="K314" s="49" t="s">
        <v>101</v>
      </c>
      <c r="L314" s="49" t="s">
        <v>101</v>
      </c>
      <c r="M314" s="49" t="s">
        <v>101</v>
      </c>
      <c r="N314" s="49" t="s">
        <v>101</v>
      </c>
      <c r="O314" s="49" t="s">
        <v>101</v>
      </c>
      <c r="P314" s="49" t="s">
        <v>101</v>
      </c>
      <c r="Q314" s="49" t="s">
        <v>101</v>
      </c>
      <c r="R314" s="49" t="s">
        <v>101</v>
      </c>
      <c r="S314" s="49" t="s">
        <v>101</v>
      </c>
      <c r="T314" s="49" t="s">
        <v>101</v>
      </c>
      <c r="U314" s="49" t="s">
        <v>101</v>
      </c>
      <c r="V314" s="49" t="s">
        <v>101</v>
      </c>
      <c r="W314" s="49" t="s">
        <v>101</v>
      </c>
      <c r="X314" s="49" t="s">
        <v>101</v>
      </c>
    </row>
    <row r="315" spans="1:24" hidden="1" x14ac:dyDescent="0.2">
      <c r="A315" s="117" t="s">
        <v>44</v>
      </c>
      <c r="B315" s="117">
        <v>30</v>
      </c>
      <c r="C315" s="49" t="s">
        <v>101</v>
      </c>
      <c r="D315" s="49" t="s">
        <v>101</v>
      </c>
      <c r="E315" s="49" t="s">
        <v>101</v>
      </c>
      <c r="F315" s="49" t="s">
        <v>101</v>
      </c>
      <c r="G315" s="49" t="s">
        <v>101</v>
      </c>
      <c r="H315" s="49" t="s">
        <v>101</v>
      </c>
      <c r="I315" s="49" t="s">
        <v>101</v>
      </c>
      <c r="J315" s="49" t="s">
        <v>101</v>
      </c>
      <c r="K315" s="49" t="s">
        <v>101</v>
      </c>
      <c r="L315" s="49" t="s">
        <v>101</v>
      </c>
      <c r="M315" s="49" t="s">
        <v>101</v>
      </c>
      <c r="N315" s="49" t="s">
        <v>101</v>
      </c>
      <c r="O315" s="49" t="s">
        <v>101</v>
      </c>
      <c r="P315" s="49" t="s">
        <v>101</v>
      </c>
      <c r="Q315" s="49" t="s">
        <v>101</v>
      </c>
      <c r="R315" s="49" t="s">
        <v>101</v>
      </c>
      <c r="S315" s="49" t="s">
        <v>101</v>
      </c>
      <c r="T315" s="49" t="s">
        <v>101</v>
      </c>
      <c r="U315" s="49" t="s">
        <v>101</v>
      </c>
      <c r="V315" s="49" t="s">
        <v>101</v>
      </c>
      <c r="W315" s="49" t="s">
        <v>101</v>
      </c>
      <c r="X315" s="49" t="s">
        <v>101</v>
      </c>
    </row>
    <row r="316" spans="1:24" hidden="1" x14ac:dyDescent="0.2">
      <c r="A316" s="117" t="s">
        <v>45</v>
      </c>
      <c r="B316" s="117">
        <v>31</v>
      </c>
      <c r="C316" s="49" t="s">
        <v>101</v>
      </c>
      <c r="D316" s="49" t="s">
        <v>101</v>
      </c>
      <c r="E316" s="49" t="s">
        <v>101</v>
      </c>
      <c r="F316" s="49" t="s">
        <v>101</v>
      </c>
      <c r="G316" s="49" t="s">
        <v>101</v>
      </c>
      <c r="H316" s="49" t="s">
        <v>101</v>
      </c>
      <c r="I316" s="49" t="s">
        <v>101</v>
      </c>
      <c r="J316" s="49" t="s">
        <v>101</v>
      </c>
      <c r="K316" s="49" t="s">
        <v>101</v>
      </c>
      <c r="L316" s="49" t="s">
        <v>101</v>
      </c>
      <c r="M316" s="49" t="s">
        <v>101</v>
      </c>
      <c r="N316" s="49" t="s">
        <v>101</v>
      </c>
      <c r="O316" s="49" t="s">
        <v>101</v>
      </c>
      <c r="P316" s="49" t="s">
        <v>101</v>
      </c>
      <c r="Q316" s="49" t="s">
        <v>101</v>
      </c>
      <c r="R316" s="49" t="s">
        <v>101</v>
      </c>
      <c r="S316" s="49" t="s">
        <v>101</v>
      </c>
      <c r="T316" s="49" t="s">
        <v>101</v>
      </c>
      <c r="U316" s="49" t="s">
        <v>101</v>
      </c>
      <c r="V316" s="49" t="s">
        <v>101</v>
      </c>
      <c r="W316" s="49" t="s">
        <v>101</v>
      </c>
      <c r="X316" s="49" t="s">
        <v>101</v>
      </c>
    </row>
    <row r="317" spans="1:24" ht="19.5" customHeight="1" x14ac:dyDescent="0.25">
      <c r="A317" s="127"/>
      <c r="B317" s="127"/>
      <c r="C317" s="53"/>
      <c r="D317" s="98"/>
      <c r="E317" s="98"/>
      <c r="F317" s="53"/>
      <c r="G317" s="53"/>
      <c r="H317" s="53"/>
      <c r="I317" s="53"/>
    </row>
    <row r="318" spans="1:24" ht="39" customHeight="1" x14ac:dyDescent="0.25">
      <c r="A318" s="309" t="s">
        <v>150</v>
      </c>
      <c r="B318" s="310"/>
      <c r="C318" s="311"/>
      <c r="D318" s="53"/>
      <c r="E318" s="275" t="s">
        <v>154</v>
      </c>
      <c r="F318" s="275"/>
      <c r="G318" s="275"/>
      <c r="H318" s="275"/>
      <c r="I318" s="275"/>
      <c r="L318" s="253" t="s">
        <v>147</v>
      </c>
      <c r="M318" s="253"/>
      <c r="N318" s="253"/>
      <c r="O318" s="253"/>
      <c r="P318" s="253"/>
      <c r="Q318" s="253"/>
    </row>
    <row r="319" spans="1:24" ht="24" customHeight="1" x14ac:dyDescent="0.25">
      <c r="A319" s="128" t="s">
        <v>63</v>
      </c>
      <c r="B319" s="254" t="s">
        <v>151</v>
      </c>
      <c r="C319" s="254"/>
      <c r="D319" s="53"/>
      <c r="E319" s="275"/>
      <c r="F319" s="275"/>
      <c r="G319" s="275"/>
      <c r="H319" s="275"/>
      <c r="I319" s="275"/>
      <c r="L319" s="253"/>
      <c r="M319" s="253"/>
      <c r="N319" s="253"/>
      <c r="O319" s="253"/>
      <c r="P319" s="253"/>
      <c r="Q319" s="253"/>
    </row>
    <row r="320" spans="1:24" ht="29.25" customHeight="1" x14ac:dyDescent="0.2">
      <c r="A320" s="115" t="s">
        <v>66</v>
      </c>
      <c r="B320" s="115" t="s">
        <v>67</v>
      </c>
      <c r="C320" s="11" t="s">
        <v>68</v>
      </c>
      <c r="D320" s="15"/>
      <c r="E320" s="275"/>
      <c r="F320" s="275"/>
      <c r="G320" s="275"/>
      <c r="H320" s="275"/>
      <c r="I320" s="275"/>
      <c r="L320" s="253"/>
      <c r="M320" s="253"/>
      <c r="N320" s="253"/>
      <c r="O320" s="253"/>
      <c r="P320" s="253"/>
      <c r="Q320" s="253"/>
    </row>
    <row r="321" spans="1:17" ht="27.75" customHeight="1" x14ac:dyDescent="0.2">
      <c r="A321" s="116" t="s">
        <v>69</v>
      </c>
      <c r="B321" s="116">
        <f>ROUNDUP(IF($I$2="Премиум проживание",GRID!H80,GRID!H80-GRID!H80*GRID!$B$69),0)</f>
        <v>2500</v>
      </c>
      <c r="C321" s="12">
        <f>ROUNDUP(IF($I$2="Премиум проживание",GRID!I80,GRID!I80-GRID!I80*GRID!$B$69),0)</f>
        <v>5000</v>
      </c>
      <c r="D321" s="16"/>
      <c r="E321" s="275"/>
      <c r="F321" s="275"/>
      <c r="G321" s="275"/>
      <c r="H321" s="275"/>
      <c r="I321" s="275"/>
      <c r="L321" s="253"/>
      <c r="M321" s="253"/>
      <c r="N321" s="253"/>
      <c r="O321" s="253"/>
      <c r="P321" s="253"/>
      <c r="Q321" s="253"/>
    </row>
    <row r="322" spans="1:17" ht="12.75" customHeight="1" x14ac:dyDescent="0.2">
      <c r="E322" s="275"/>
      <c r="F322" s="275"/>
      <c r="G322" s="275"/>
      <c r="H322" s="275"/>
      <c r="I322" s="275"/>
      <c r="J322" s="99"/>
      <c r="K322" s="99"/>
      <c r="L322" s="253"/>
      <c r="M322" s="253"/>
      <c r="N322" s="253"/>
      <c r="O322" s="253"/>
      <c r="P322" s="253"/>
      <c r="Q322" s="253"/>
    </row>
    <row r="323" spans="1:17" ht="12.75" customHeight="1" x14ac:dyDescent="0.2">
      <c r="H323" s="99"/>
      <c r="I323" s="99"/>
      <c r="J323" s="99"/>
      <c r="K323" s="99"/>
      <c r="L323" s="41"/>
      <c r="M323" s="54"/>
      <c r="N323" s="54"/>
      <c r="O323" s="54"/>
      <c r="P323" s="54"/>
    </row>
    <row r="324" spans="1:17" ht="12.75" customHeight="1" x14ac:dyDescent="0.2">
      <c r="H324" s="99"/>
      <c r="I324" s="99"/>
      <c r="J324" s="99"/>
      <c r="K324" s="99"/>
      <c r="L324" s="41"/>
      <c r="M324" s="54"/>
      <c r="N324" s="54"/>
      <c r="O324" s="54"/>
      <c r="P324" s="54"/>
    </row>
    <row r="325" spans="1:17" ht="12.75" customHeight="1" x14ac:dyDescent="0.2">
      <c r="H325" s="99"/>
      <c r="I325" s="99"/>
      <c r="J325" s="99"/>
      <c r="K325" s="99"/>
      <c r="L325" s="41"/>
      <c r="M325" s="54"/>
      <c r="N325" s="54"/>
      <c r="O325" s="54"/>
      <c r="P325" s="54"/>
    </row>
    <row r="326" spans="1:17" ht="12.75" customHeight="1" x14ac:dyDescent="0.2">
      <c r="H326" s="99"/>
      <c r="I326" s="99"/>
      <c r="J326" s="99"/>
      <c r="K326" s="99"/>
      <c r="L326" s="41"/>
      <c r="M326" s="54"/>
      <c r="N326" s="54"/>
      <c r="O326" s="54"/>
      <c r="P326" s="54"/>
    </row>
    <row r="327" spans="1:17" ht="12.75" customHeight="1" x14ac:dyDescent="0.2">
      <c r="H327" s="99"/>
      <c r="I327" s="99"/>
      <c r="J327" s="99"/>
      <c r="K327" s="99"/>
      <c r="L327" s="41"/>
      <c r="M327" s="54"/>
      <c r="N327" s="54"/>
      <c r="O327" s="54"/>
      <c r="P327" s="54"/>
    </row>
    <row r="328" spans="1:17" ht="12.75" customHeight="1" x14ac:dyDescent="0.2">
      <c r="H328" s="99"/>
      <c r="I328" s="99"/>
      <c r="J328" s="99"/>
      <c r="K328" s="99"/>
      <c r="L328" s="41"/>
      <c r="M328" s="54"/>
      <c r="N328" s="54"/>
      <c r="O328" s="54"/>
      <c r="P328" s="54"/>
    </row>
    <row r="329" spans="1:17" ht="12.75" customHeight="1" x14ac:dyDescent="0.2">
      <c r="H329" s="99"/>
      <c r="I329" s="99"/>
      <c r="J329" s="99"/>
      <c r="K329" s="99"/>
      <c r="L329" s="41"/>
      <c r="M329" s="54"/>
      <c r="N329" s="54"/>
      <c r="O329" s="54"/>
      <c r="P329" s="54"/>
    </row>
    <row r="330" spans="1:17" ht="12.75" customHeight="1" x14ac:dyDescent="0.2">
      <c r="H330" s="99"/>
      <c r="I330" s="99"/>
      <c r="J330" s="99"/>
      <c r="K330" s="99"/>
      <c r="L330" s="41"/>
      <c r="M330" s="54"/>
      <c r="N330" s="54"/>
      <c r="O330" s="54"/>
      <c r="P330" s="54"/>
    </row>
    <row r="331" spans="1:17" ht="12.75" customHeight="1" x14ac:dyDescent="0.2">
      <c r="H331" s="99"/>
      <c r="I331" s="99"/>
      <c r="J331" s="99"/>
      <c r="K331" s="99"/>
      <c r="L331" s="41"/>
      <c r="M331" s="54"/>
      <c r="N331" s="54"/>
      <c r="O331" s="54"/>
      <c r="P331" s="54"/>
    </row>
    <row r="332" spans="1:17" ht="12.75" customHeight="1" x14ac:dyDescent="0.2">
      <c r="H332" s="99"/>
      <c r="I332" s="99"/>
      <c r="J332" s="99"/>
      <c r="K332" s="99"/>
      <c r="L332" s="41"/>
      <c r="M332" s="54"/>
      <c r="N332" s="54"/>
      <c r="O332" s="54"/>
      <c r="P332" s="54"/>
    </row>
  </sheetData>
  <mergeCells count="148">
    <mergeCell ref="B2:F3"/>
    <mergeCell ref="I2:N3"/>
    <mergeCell ref="Q2:T3"/>
    <mergeCell ref="U2:Y3"/>
    <mergeCell ref="A5:X5"/>
    <mergeCell ref="A6:X6"/>
    <mergeCell ref="M7:N7"/>
    <mergeCell ref="O7:P7"/>
    <mergeCell ref="Q7:R7"/>
    <mergeCell ref="S7:T7"/>
    <mergeCell ref="U7:V7"/>
    <mergeCell ref="W7:X7"/>
    <mergeCell ref="A7:B8"/>
    <mergeCell ref="C7:D7"/>
    <mergeCell ref="E7:F7"/>
    <mergeCell ref="G7:H7"/>
    <mergeCell ref="I7:J7"/>
    <mergeCell ref="K7:L7"/>
    <mergeCell ref="Q24:R24"/>
    <mergeCell ref="S24:T24"/>
    <mergeCell ref="U24:V24"/>
    <mergeCell ref="W24:X24"/>
    <mergeCell ref="A33:X33"/>
    <mergeCell ref="A34:X34"/>
    <mergeCell ref="A22:X22"/>
    <mergeCell ref="A23:X23"/>
    <mergeCell ref="A24:B25"/>
    <mergeCell ref="C24:D24"/>
    <mergeCell ref="E24:F24"/>
    <mergeCell ref="G24:H24"/>
    <mergeCell ref="I24:J24"/>
    <mergeCell ref="K24:L24"/>
    <mergeCell ref="M24:N24"/>
    <mergeCell ref="O24:P24"/>
    <mergeCell ref="M35:N35"/>
    <mergeCell ref="O35:P35"/>
    <mergeCell ref="Q35:R35"/>
    <mergeCell ref="S35:T35"/>
    <mergeCell ref="U35:V35"/>
    <mergeCell ref="W35:X35"/>
    <mergeCell ref="A35:B36"/>
    <mergeCell ref="C35:D35"/>
    <mergeCell ref="E35:F35"/>
    <mergeCell ref="G35:H35"/>
    <mergeCell ref="I35:J35"/>
    <mergeCell ref="K35:L35"/>
    <mergeCell ref="Q71:R71"/>
    <mergeCell ref="S71:T71"/>
    <mergeCell ref="U71:V71"/>
    <mergeCell ref="W71:X71"/>
    <mergeCell ref="A104:X104"/>
    <mergeCell ref="A105:X105"/>
    <mergeCell ref="A69:X69"/>
    <mergeCell ref="A70:X70"/>
    <mergeCell ref="A71:B72"/>
    <mergeCell ref="C71:D71"/>
    <mergeCell ref="E71:F71"/>
    <mergeCell ref="G71:H71"/>
    <mergeCell ref="I71:J71"/>
    <mergeCell ref="K71:L71"/>
    <mergeCell ref="M71:N71"/>
    <mergeCell ref="O71:P71"/>
    <mergeCell ref="M106:N106"/>
    <mergeCell ref="O106:P106"/>
    <mergeCell ref="Q106:R106"/>
    <mergeCell ref="S106:T106"/>
    <mergeCell ref="U106:V106"/>
    <mergeCell ref="W106:X106"/>
    <mergeCell ref="A106:B107"/>
    <mergeCell ref="C106:D106"/>
    <mergeCell ref="E106:F106"/>
    <mergeCell ref="G106:H106"/>
    <mergeCell ref="I106:J106"/>
    <mergeCell ref="K106:L106"/>
    <mergeCell ref="Q142:R142"/>
    <mergeCell ref="S142:T142"/>
    <mergeCell ref="U142:V142"/>
    <mergeCell ref="W142:X142"/>
    <mergeCell ref="A176:X176"/>
    <mergeCell ref="A177:X177"/>
    <mergeCell ref="A140:X140"/>
    <mergeCell ref="A141:X141"/>
    <mergeCell ref="A142:B143"/>
    <mergeCell ref="C142:D142"/>
    <mergeCell ref="E142:F142"/>
    <mergeCell ref="G142:H142"/>
    <mergeCell ref="I142:J142"/>
    <mergeCell ref="K142:L142"/>
    <mergeCell ref="M142:N142"/>
    <mergeCell ref="O142:P142"/>
    <mergeCell ref="M178:N178"/>
    <mergeCell ref="O178:P178"/>
    <mergeCell ref="Q178:R178"/>
    <mergeCell ref="S178:T178"/>
    <mergeCell ref="U178:V178"/>
    <mergeCell ref="W178:X178"/>
    <mergeCell ref="A178:B179"/>
    <mergeCell ref="C178:D178"/>
    <mergeCell ref="E178:F178"/>
    <mergeCell ref="G178:H178"/>
    <mergeCell ref="I178:J178"/>
    <mergeCell ref="K178:L178"/>
    <mergeCell ref="Q213:R213"/>
    <mergeCell ref="S213:T213"/>
    <mergeCell ref="U213:V213"/>
    <mergeCell ref="W213:X213"/>
    <mergeCell ref="A247:X247"/>
    <mergeCell ref="A248:X248"/>
    <mergeCell ref="A211:X211"/>
    <mergeCell ref="A212:X212"/>
    <mergeCell ref="A213:B214"/>
    <mergeCell ref="C213:D213"/>
    <mergeCell ref="E213:F213"/>
    <mergeCell ref="G213:H213"/>
    <mergeCell ref="I213:J213"/>
    <mergeCell ref="K213:L213"/>
    <mergeCell ref="M213:N213"/>
    <mergeCell ref="O213:P213"/>
    <mergeCell ref="M249:N249"/>
    <mergeCell ref="O249:P249"/>
    <mergeCell ref="Q249:R249"/>
    <mergeCell ref="S249:T249"/>
    <mergeCell ref="U249:V249"/>
    <mergeCell ref="W249:X249"/>
    <mergeCell ref="A249:B250"/>
    <mergeCell ref="C249:D249"/>
    <mergeCell ref="E249:F249"/>
    <mergeCell ref="G249:H249"/>
    <mergeCell ref="I249:J249"/>
    <mergeCell ref="K249:L249"/>
    <mergeCell ref="A318:C318"/>
    <mergeCell ref="L318:Q322"/>
    <mergeCell ref="B319:C319"/>
    <mergeCell ref="Q284:R284"/>
    <mergeCell ref="S284:T284"/>
    <mergeCell ref="U284:V284"/>
    <mergeCell ref="W284:X284"/>
    <mergeCell ref="A282:X282"/>
    <mergeCell ref="A283:X283"/>
    <mergeCell ref="A284:B285"/>
    <mergeCell ref="C284:D284"/>
    <mergeCell ref="E284:F284"/>
    <mergeCell ref="G284:H284"/>
    <mergeCell ref="I284:J284"/>
    <mergeCell ref="K284:L284"/>
    <mergeCell ref="M284:N284"/>
    <mergeCell ref="O284:P284"/>
    <mergeCell ref="E318:I322"/>
  </mergeCells>
  <phoneticPr fontId="19" type="noConversion"/>
  <conditionalFormatting sqref="C9:N20">
    <cfRule type="colorScale" priority="2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6:N31">
    <cfRule type="colorScale" priority="2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7:N67">
    <cfRule type="colorScale" priority="2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3:N102">
    <cfRule type="colorScale" priority="2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8:N138">
    <cfRule type="colorScale" priority="2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4:N174">
    <cfRule type="colorScale" priority="2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0:N210">
    <cfRule type="colorScale" priority="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5:N245">
    <cfRule type="colorScale" priority="2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5:N280 C251:X254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86:N316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N3">
    <cfRule type="cellIs" dxfId="3681" priority="277" operator="equal">
      <formula>10%</formula>
    </cfRule>
    <cfRule type="cellIs" dxfId="3680" priority="278" operator="equal">
      <formula>0.12</formula>
    </cfRule>
    <cfRule type="cellIs" dxfId="3679" priority="279" operator="equal">
      <formula>0.14</formula>
    </cfRule>
    <cfRule type="cellIs" dxfId="3678" priority="280" operator="equal">
      <formula>0.15</formula>
    </cfRule>
    <cfRule type="cellIs" dxfId="3677" priority="281" operator="equal">
      <formula>0.16</formula>
    </cfRule>
    <cfRule type="cellIs" dxfId="3676" priority="282" operator="equal">
      <formula>"Открытый тариф"</formula>
    </cfRule>
  </conditionalFormatting>
  <conditionalFormatting sqref="O9:O20">
    <cfRule type="colorScale" priority="2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6:O31">
    <cfRule type="colorScale" priority="2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7:O67">
    <cfRule type="colorScale" priority="2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3:O102">
    <cfRule type="colorScale" priority="2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8:O138">
    <cfRule type="colorScale" priority="2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4:O174">
    <cfRule type="colorScale" priority="2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0:O210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15:O245">
    <cfRule type="colorScale" priority="2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5:O280">
    <cfRule type="colorScale" priority="1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86:O312">
    <cfRule type="colorScale" priority="1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9:X245 O255:V280 O286:V312">
    <cfRule type="colorScale" priority="76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9:P20">
    <cfRule type="colorScale" priority="2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6:P31">
    <cfRule type="colorScale" priority="2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7:P67">
    <cfRule type="colorScale" priority="2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73:P102">
    <cfRule type="colorScale" priority="2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08:P138">
    <cfRule type="colorScale" priority="2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44:P174">
    <cfRule type="colorScale" priority="2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80:P210">
    <cfRule type="colorScale" priority="2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15:P245">
    <cfRule type="colorScale" priority="2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55:P280">
    <cfRule type="colorScale" priority="1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86:P312">
    <cfRule type="colorScale" priority="1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:Q20">
    <cfRule type="colorScale" priority="2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6:Q31">
    <cfRule type="colorScale" priority="2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7:Q67">
    <cfRule type="colorScale" priority="2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3:Q102">
    <cfRule type="colorScale" priority="2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8:Q138">
    <cfRule type="colorScale" priority="2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44:Q174">
    <cfRule type="colorScale" priority="2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80:Q210">
    <cfRule type="colorScale" priority="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15:Q245">
    <cfRule type="colorScale" priority="2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55:Q280">
    <cfRule type="colorScale" priority="1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86:Q312">
    <cfRule type="colorScale" priority="1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9:R20">
    <cfRule type="colorScale" priority="2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6:R31">
    <cfRule type="colorScale" priority="2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7:R67">
    <cfRule type="colorScale" priority="2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73:R102">
    <cfRule type="colorScale" priority="2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08:R138">
    <cfRule type="colorScale" priority="2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4:R174">
    <cfRule type="colorScale" priority="2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80:R210">
    <cfRule type="colorScale" priority="2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15:R245">
    <cfRule type="colorScale" priority="3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5:R280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86:R312">
    <cfRule type="colorScale" priority="1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9:S20">
    <cfRule type="colorScale" priority="2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6:S31">
    <cfRule type="colorScale" priority="2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7:S67">
    <cfRule type="colorScale" priority="2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3:S102">
    <cfRule type="colorScale" priority="2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08:S138">
    <cfRule type="colorScale" priority="2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44:S174">
    <cfRule type="colorScale" priority="2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80:S210">
    <cfRule type="colorScale" priority="2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15:S245">
    <cfRule type="colorScale" priority="3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55:S280">
    <cfRule type="colorScale" priority="1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86:S312">
    <cfRule type="colorScale" priority="1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:T20">
    <cfRule type="colorScale" priority="2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6:T31">
    <cfRule type="colorScale" priority="2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7:T67">
    <cfRule type="colorScale" priority="2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3:T102">
    <cfRule type="colorScale" priority="2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08:T138">
    <cfRule type="colorScale" priority="2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44:T174">
    <cfRule type="colorScale" priority="2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80:T210">
    <cfRule type="colorScale" priority="2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15:T245">
    <cfRule type="colorScale" priority="3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55:T280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86:T312">
    <cfRule type="colorScale" priority="1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ellIs" dxfId="3675" priority="265" operator="equal">
      <formula>10%</formula>
    </cfRule>
    <cfRule type="cellIs" dxfId="3674" priority="266" operator="equal">
      <formula>0.12</formula>
    </cfRule>
    <cfRule type="cellIs" dxfId="3673" priority="267" operator="equal">
      <formula>0.14</formula>
    </cfRule>
    <cfRule type="cellIs" dxfId="3672" priority="268" operator="equal">
      <formula>0.15</formula>
    </cfRule>
    <cfRule type="cellIs" dxfId="3671" priority="269" operator="equal">
      <formula>0.16</formula>
    </cfRule>
    <cfRule type="cellIs" dxfId="3670" priority="270" operator="equal">
      <formula>"Открытый тариф"</formula>
    </cfRule>
  </conditionalFormatting>
  <conditionalFormatting sqref="U9:U20">
    <cfRule type="colorScale" priority="2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6:U31">
    <cfRule type="colorScale" priority="2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37:U67">
    <cfRule type="colorScale" priority="2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73:U102">
    <cfRule type="colorScale" priority="2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08:U138">
    <cfRule type="colorScale" priority="2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44:U174">
    <cfRule type="colorScale" priority="2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80:U210">
    <cfRule type="colorScale" priority="2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15:U245">
    <cfRule type="colorScale" priority="3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55:U280">
    <cfRule type="colorScale" priority="1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86:U312">
    <cfRule type="colorScale" priority="1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9:V20">
    <cfRule type="colorScale" priority="2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6:V31">
    <cfRule type="colorScale" priority="2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7:V67">
    <cfRule type="colorScale" priority="2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73:V102">
    <cfRule type="colorScale" priority="2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08:V138">
    <cfRule type="colorScale" priority="2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44:V174">
    <cfRule type="colorScale" priority="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80:V210">
    <cfRule type="colorScale" priority="2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15:V245">
    <cfRule type="colorScale" priority="3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55:V280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86:V312">
    <cfRule type="colorScale" priority="1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:W20">
    <cfRule type="colorScale" priority="2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26:W31">
    <cfRule type="colorScale" priority="2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37:W67">
    <cfRule type="colorScale" priority="2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73:W102">
    <cfRule type="colorScale" priority="2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108:W138">
    <cfRule type="colorScale" priority="2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144:W174">
    <cfRule type="colorScale" priority="2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180:W210">
    <cfRule type="colorScale" priority="2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215:W245">
    <cfRule type="colorScale" priority="3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255:X280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286:X313 X314:X315 W314:W316 O313:V316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9:X20">
    <cfRule type="colorScale" priority="2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6:X31">
    <cfRule type="colorScale" priority="2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7:X67">
    <cfRule type="colorScale" priority="2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3:X102">
    <cfRule type="colorScale" priority="2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108:X138">
    <cfRule type="colorScale" priority="2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144:X174">
    <cfRule type="colorScale" priority="2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180:X210">
    <cfRule type="colorScale" priority="2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15:X245">
    <cfRule type="colorScale" priority="3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7">
    <cfRule type="cellIs" dxfId="3669" priority="271" operator="equal">
      <formula>10%</formula>
    </cfRule>
    <cfRule type="cellIs" dxfId="3668" priority="272" operator="equal">
      <formula>0.12</formula>
    </cfRule>
    <cfRule type="cellIs" dxfId="3667" priority="273" operator="equal">
      <formula>0.14</formula>
    </cfRule>
    <cfRule type="cellIs" dxfId="3666" priority="274" operator="equal">
      <formula>0.15</formula>
    </cfRule>
    <cfRule type="cellIs" dxfId="3665" priority="275" operator="equal">
      <formula>0.16</formula>
    </cfRule>
    <cfRule type="cellIs" dxfId="3664" priority="276" operator="equal">
      <formula>"Открытый тариф"</formula>
    </cfRule>
  </conditionalFormatting>
  <conditionalFormatting sqref="Q255:Q280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5:R280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55:S280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55:T280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55:U280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55:V280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55:Q280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5:R280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55:S280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55:T280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55:U280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55:V280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86:O312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86:P312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86:Q312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86:R312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86:S312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86:T312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86:U312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86:V312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86:Q312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86:R312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86:S312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86:T312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86:U312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86:V312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86:Q312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86:R312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86:S312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86:T312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86:U312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86:V31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1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60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37A666F-A8BD-49F9-86DA-638CA1B6CE47}">
          <x14:formula1>
            <xm:f>КАЛЕНДАРЬ!$D$39</xm:f>
          </x14:formula1>
          <xm:sqref>U2:Y3</xm:sqref>
        </x14:dataValidation>
        <x14:dataValidation type="list" allowBlank="1" showInputMessage="1" showErrorMessage="1" xr:uid="{F7932D5F-4AFB-42F1-BB09-1A9E4112BFCD}">
          <x14:formula1>
            <xm:f>КАЛЕНДАРЬ!$D$38:$D$39</xm:f>
          </x14:formula1>
          <xm:sqref>AJ7:AN8</xm:sqref>
        </x14:dataValidation>
        <x14:dataValidation type="list" allowBlank="1" showInputMessage="1" showErrorMessage="1" xr:uid="{5C5FF6C9-3620-4269-BC44-E3A6CB16440F}">
          <x14:formula1>
            <xm:f>КАЛЕНДАРЬ!$D$61:$D$62</xm:f>
          </x14:formula1>
          <xm:sqref>I2:N3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DQ98"/>
  <sheetViews>
    <sheetView showGridLines="0" topLeftCell="A30" zoomScale="80" zoomScaleNormal="80" workbookViewId="0">
      <selection activeCell="Q65" sqref="Q65"/>
    </sheetView>
  </sheetViews>
  <sheetFormatPr defaultRowHeight="15" x14ac:dyDescent="0.25"/>
  <cols>
    <col min="1" max="1" width="64.28515625" customWidth="1"/>
    <col min="2" max="29" width="9.28515625" customWidth="1"/>
    <col min="62" max="91" width="11.140625" customWidth="1"/>
  </cols>
  <sheetData>
    <row r="1" spans="1:121" s="10" customFormat="1" ht="30" hidden="1" x14ac:dyDescent="0.25">
      <c r="A1" s="32"/>
      <c r="B1" s="32" t="s">
        <v>53</v>
      </c>
      <c r="C1" s="32" t="s">
        <v>53</v>
      </c>
      <c r="D1" s="32" t="s">
        <v>53</v>
      </c>
      <c r="E1" s="32" t="s">
        <v>53</v>
      </c>
      <c r="F1" s="32" t="s">
        <v>53</v>
      </c>
      <c r="G1" s="32" t="s">
        <v>53</v>
      </c>
      <c r="H1" s="32" t="s">
        <v>53</v>
      </c>
      <c r="I1" s="32" t="s">
        <v>53</v>
      </c>
      <c r="J1" s="32" t="s">
        <v>53</v>
      </c>
      <c r="K1" s="32" t="s">
        <v>53</v>
      </c>
      <c r="L1" s="32" t="s">
        <v>53</v>
      </c>
      <c r="M1" s="32" t="s">
        <v>53</v>
      </c>
      <c r="N1" s="32" t="s">
        <v>53</v>
      </c>
      <c r="O1" s="32" t="s">
        <v>53</v>
      </c>
      <c r="P1" s="32" t="s">
        <v>53</v>
      </c>
      <c r="Q1" s="32" t="s">
        <v>53</v>
      </c>
      <c r="R1" s="32" t="s">
        <v>53</v>
      </c>
      <c r="S1" s="32" t="s">
        <v>53</v>
      </c>
      <c r="T1" s="32" t="s">
        <v>53</v>
      </c>
      <c r="U1" s="32" t="s">
        <v>53</v>
      </c>
      <c r="V1" s="32" t="s">
        <v>53</v>
      </c>
      <c r="W1" s="32" t="s">
        <v>53</v>
      </c>
      <c r="X1" s="32" t="s">
        <v>53</v>
      </c>
      <c r="Y1" s="32" t="s">
        <v>53</v>
      </c>
      <c r="Z1" s="32" t="s">
        <v>53</v>
      </c>
      <c r="AA1" s="32" t="s">
        <v>53</v>
      </c>
      <c r="AB1" s="32" t="s">
        <v>53</v>
      </c>
      <c r="AC1" s="32" t="s">
        <v>53</v>
      </c>
      <c r="AD1" s="32" t="s">
        <v>53</v>
      </c>
      <c r="AE1" s="32" t="s">
        <v>53</v>
      </c>
      <c r="AF1" s="32" t="s">
        <v>54</v>
      </c>
      <c r="AG1" s="32" t="s">
        <v>54</v>
      </c>
      <c r="AH1" s="32" t="s">
        <v>54</v>
      </c>
      <c r="AI1" s="32" t="s">
        <v>54</v>
      </c>
      <c r="AJ1" s="32" t="s">
        <v>54</v>
      </c>
      <c r="AK1" s="32" t="s">
        <v>54</v>
      </c>
      <c r="AL1" s="32" t="s">
        <v>54</v>
      </c>
      <c r="AM1" s="32" t="s">
        <v>54</v>
      </c>
      <c r="AN1" s="32" t="s">
        <v>54</v>
      </c>
      <c r="AO1" s="32" t="s">
        <v>54</v>
      </c>
      <c r="AP1" s="32" t="s">
        <v>54</v>
      </c>
      <c r="AQ1" s="32" t="s">
        <v>54</v>
      </c>
      <c r="AR1" s="32" t="s">
        <v>54</v>
      </c>
      <c r="AS1" s="32" t="s">
        <v>54</v>
      </c>
      <c r="AT1" s="32" t="s">
        <v>54</v>
      </c>
      <c r="AU1" s="32" t="s">
        <v>54</v>
      </c>
      <c r="AV1" s="32" t="s">
        <v>54</v>
      </c>
      <c r="AW1" s="32" t="s">
        <v>54</v>
      </c>
      <c r="AX1" s="32" t="s">
        <v>54</v>
      </c>
      <c r="AY1" s="32" t="s">
        <v>54</v>
      </c>
      <c r="AZ1" s="32" t="s">
        <v>54</v>
      </c>
      <c r="BA1" s="32" t="s">
        <v>54</v>
      </c>
      <c r="BB1" s="32" t="s">
        <v>54</v>
      </c>
      <c r="BC1" s="32" t="s">
        <v>54</v>
      </c>
      <c r="BD1" s="32" t="s">
        <v>54</v>
      </c>
      <c r="BE1" s="32" t="s">
        <v>54</v>
      </c>
      <c r="BF1" s="32" t="s">
        <v>54</v>
      </c>
      <c r="BG1" s="32" t="s">
        <v>54</v>
      </c>
      <c r="BH1" s="32" t="s">
        <v>54</v>
      </c>
      <c r="BI1" s="32" t="s">
        <v>54</v>
      </c>
      <c r="BJ1" s="32" t="s">
        <v>65</v>
      </c>
      <c r="BK1" s="32" t="s">
        <v>65</v>
      </c>
      <c r="BL1" s="32" t="s">
        <v>65</v>
      </c>
      <c r="BM1" s="32" t="s">
        <v>65</v>
      </c>
      <c r="BN1" s="32" t="s">
        <v>65</v>
      </c>
      <c r="BO1" s="32" t="s">
        <v>65</v>
      </c>
      <c r="BP1" s="32" t="s">
        <v>65</v>
      </c>
      <c r="BQ1" s="32" t="s">
        <v>65</v>
      </c>
      <c r="BR1" s="32" t="s">
        <v>65</v>
      </c>
      <c r="BS1" s="32" t="s">
        <v>65</v>
      </c>
      <c r="BT1" s="32" t="s">
        <v>65</v>
      </c>
      <c r="BU1" s="32" t="s">
        <v>65</v>
      </c>
      <c r="BV1" s="32" t="s">
        <v>65</v>
      </c>
      <c r="BW1" s="32" t="s">
        <v>65</v>
      </c>
      <c r="BX1" s="32" t="s">
        <v>65</v>
      </c>
      <c r="BY1" s="32" t="s">
        <v>65</v>
      </c>
      <c r="BZ1" s="32" t="s">
        <v>65</v>
      </c>
      <c r="CA1" s="32" t="s">
        <v>65</v>
      </c>
      <c r="CB1" s="32" t="s">
        <v>65</v>
      </c>
      <c r="CC1" s="32" t="s">
        <v>65</v>
      </c>
      <c r="CD1" s="32" t="s">
        <v>65</v>
      </c>
      <c r="CE1" s="32" t="s">
        <v>65</v>
      </c>
      <c r="CF1" s="32" t="s">
        <v>65</v>
      </c>
      <c r="CG1" s="32" t="s">
        <v>65</v>
      </c>
      <c r="CH1" s="32" t="s">
        <v>65</v>
      </c>
      <c r="CI1" s="32" t="s">
        <v>65</v>
      </c>
      <c r="CJ1" s="32" t="s">
        <v>65</v>
      </c>
      <c r="CK1" s="32" t="s">
        <v>65</v>
      </c>
      <c r="CL1" s="32" t="s">
        <v>65</v>
      </c>
      <c r="CM1" s="32" t="s">
        <v>65</v>
      </c>
      <c r="CN1" s="101" t="s">
        <v>53</v>
      </c>
      <c r="CO1" s="101" t="s">
        <v>53</v>
      </c>
      <c r="CP1" s="101" t="s">
        <v>53</v>
      </c>
      <c r="CQ1" s="101" t="s">
        <v>53</v>
      </c>
      <c r="CR1" s="101" t="s">
        <v>53</v>
      </c>
      <c r="CS1" s="101" t="s">
        <v>53</v>
      </c>
      <c r="CT1" s="101" t="s">
        <v>53</v>
      </c>
      <c r="CU1" s="101" t="s">
        <v>53</v>
      </c>
      <c r="CV1" s="101" t="s">
        <v>53</v>
      </c>
      <c r="CW1" s="101" t="s">
        <v>53</v>
      </c>
      <c r="CX1" s="101" t="s">
        <v>53</v>
      </c>
      <c r="CY1" s="101" t="s">
        <v>53</v>
      </c>
      <c r="CZ1" s="101" t="s">
        <v>53</v>
      </c>
      <c r="DA1" s="101" t="s">
        <v>53</v>
      </c>
      <c r="DB1" s="101" t="s">
        <v>53</v>
      </c>
      <c r="DC1" s="101" t="s">
        <v>53</v>
      </c>
      <c r="DD1" s="101" t="s">
        <v>53</v>
      </c>
      <c r="DE1" s="101" t="s">
        <v>53</v>
      </c>
      <c r="DF1" s="101" t="s">
        <v>53</v>
      </c>
      <c r="DG1" s="101" t="s">
        <v>53</v>
      </c>
      <c r="DH1" s="101" t="s">
        <v>53</v>
      </c>
      <c r="DI1" s="101" t="s">
        <v>53</v>
      </c>
      <c r="DJ1" s="101" t="s">
        <v>53</v>
      </c>
      <c r="DK1" s="101" t="s">
        <v>53</v>
      </c>
      <c r="DL1" s="101" t="s">
        <v>53</v>
      </c>
      <c r="DM1" s="101" t="s">
        <v>53</v>
      </c>
      <c r="DN1" s="101" t="s">
        <v>53</v>
      </c>
      <c r="DO1" s="101" t="s">
        <v>53</v>
      </c>
      <c r="DP1" s="101" t="s">
        <v>53</v>
      </c>
      <c r="DQ1" s="101" t="s">
        <v>53</v>
      </c>
    </row>
    <row r="2" spans="1:121" s="10" customFormat="1" hidden="1" x14ac:dyDescent="0.25">
      <c r="B2" s="10" t="s">
        <v>40</v>
      </c>
      <c r="C2" s="10" t="s">
        <v>40</v>
      </c>
      <c r="D2" s="10" t="s">
        <v>40</v>
      </c>
      <c r="E2" s="10" t="s">
        <v>40</v>
      </c>
      <c r="F2" s="10" t="s">
        <v>40</v>
      </c>
      <c r="G2" s="10" t="s">
        <v>40</v>
      </c>
      <c r="H2" s="10" t="s">
        <v>40</v>
      </c>
      <c r="I2" s="10" t="s">
        <v>40</v>
      </c>
      <c r="J2" s="10" t="s">
        <v>40</v>
      </c>
      <c r="K2" s="10" t="s">
        <v>40</v>
      </c>
      <c r="L2" s="10" t="s">
        <v>40</v>
      </c>
      <c r="M2" s="10" t="s">
        <v>40</v>
      </c>
      <c r="N2" s="10" t="s">
        <v>40</v>
      </c>
      <c r="O2" s="10" t="s">
        <v>40</v>
      </c>
      <c r="P2" s="10" t="s">
        <v>40</v>
      </c>
      <c r="Q2" s="10" t="s">
        <v>40</v>
      </c>
      <c r="R2" s="10" t="s">
        <v>40</v>
      </c>
      <c r="S2" s="10" t="s">
        <v>40</v>
      </c>
      <c r="T2" s="10" t="s">
        <v>40</v>
      </c>
      <c r="U2" s="10" t="s">
        <v>40</v>
      </c>
      <c r="V2" s="10" t="s">
        <v>40</v>
      </c>
      <c r="W2" s="10" t="s">
        <v>40</v>
      </c>
      <c r="X2" s="10" t="s">
        <v>40</v>
      </c>
      <c r="Y2" s="10" t="s">
        <v>40</v>
      </c>
      <c r="Z2" s="10" t="s">
        <v>40</v>
      </c>
      <c r="AA2" s="10" t="s">
        <v>40</v>
      </c>
      <c r="AB2" s="10" t="s">
        <v>40</v>
      </c>
      <c r="AC2" s="10" t="s">
        <v>40</v>
      </c>
      <c r="AD2" s="10" t="s">
        <v>40</v>
      </c>
      <c r="AE2" s="10" t="s">
        <v>40</v>
      </c>
      <c r="AF2" s="10" t="s">
        <v>40</v>
      </c>
      <c r="AG2" s="10" t="s">
        <v>40</v>
      </c>
      <c r="AH2" s="10" t="s">
        <v>40</v>
      </c>
      <c r="AI2" s="10" t="s">
        <v>40</v>
      </c>
      <c r="AJ2" s="10" t="s">
        <v>40</v>
      </c>
      <c r="AK2" s="10" t="s">
        <v>40</v>
      </c>
      <c r="AL2" s="10" t="s">
        <v>40</v>
      </c>
      <c r="AM2" s="10" t="s">
        <v>40</v>
      </c>
      <c r="AN2" s="10" t="s">
        <v>40</v>
      </c>
      <c r="AO2" s="10" t="s">
        <v>40</v>
      </c>
      <c r="AP2" s="10" t="s">
        <v>40</v>
      </c>
      <c r="AQ2" s="10" t="s">
        <v>40</v>
      </c>
      <c r="AR2" s="10" t="s">
        <v>40</v>
      </c>
      <c r="AS2" s="10" t="s">
        <v>40</v>
      </c>
      <c r="AT2" s="10" t="s">
        <v>40</v>
      </c>
      <c r="AU2" s="10" t="s">
        <v>40</v>
      </c>
      <c r="AV2" s="10" t="s">
        <v>40</v>
      </c>
      <c r="AW2" s="10" t="s">
        <v>40</v>
      </c>
      <c r="AX2" s="10" t="s">
        <v>40</v>
      </c>
      <c r="AY2" s="10" t="s">
        <v>40</v>
      </c>
      <c r="AZ2" s="10" t="s">
        <v>40</v>
      </c>
      <c r="BA2" s="10" t="s">
        <v>40</v>
      </c>
      <c r="BB2" s="10" t="s">
        <v>40</v>
      </c>
      <c r="BC2" s="10" t="s">
        <v>40</v>
      </c>
      <c r="BD2" s="10" t="s">
        <v>40</v>
      </c>
      <c r="BE2" s="10" t="s">
        <v>40</v>
      </c>
      <c r="BF2" s="10" t="s">
        <v>40</v>
      </c>
      <c r="BG2" s="10" t="s">
        <v>40</v>
      </c>
      <c r="BH2" s="10" t="s">
        <v>40</v>
      </c>
      <c r="BI2" s="10" t="s">
        <v>40</v>
      </c>
      <c r="BJ2" s="10" t="s">
        <v>40</v>
      </c>
      <c r="BK2" s="10" t="s">
        <v>40</v>
      </c>
      <c r="BL2" s="10" t="s">
        <v>40</v>
      </c>
      <c r="BM2" s="10" t="s">
        <v>40</v>
      </c>
      <c r="BN2" s="10" t="s">
        <v>40</v>
      </c>
      <c r="BO2" s="10" t="s">
        <v>40</v>
      </c>
      <c r="BP2" s="10" t="s">
        <v>40</v>
      </c>
      <c r="BQ2" s="10" t="s">
        <v>40</v>
      </c>
      <c r="BR2" s="10" t="s">
        <v>40</v>
      </c>
      <c r="BS2" s="10" t="s">
        <v>40</v>
      </c>
      <c r="BT2" s="10" t="s">
        <v>40</v>
      </c>
      <c r="BU2" s="10" t="s">
        <v>40</v>
      </c>
      <c r="BV2" s="10" t="s">
        <v>40</v>
      </c>
      <c r="BW2" s="10" t="s">
        <v>40</v>
      </c>
      <c r="BX2" s="10" t="s">
        <v>40</v>
      </c>
      <c r="BY2" s="10" t="s">
        <v>40</v>
      </c>
      <c r="BZ2" s="10" t="s">
        <v>40</v>
      </c>
      <c r="CA2" s="10" t="s">
        <v>40</v>
      </c>
      <c r="CB2" s="10" t="s">
        <v>40</v>
      </c>
      <c r="CC2" s="10" t="s">
        <v>40</v>
      </c>
      <c r="CD2" s="10" t="s">
        <v>40</v>
      </c>
      <c r="CE2" s="10" t="s">
        <v>40</v>
      </c>
      <c r="CF2" s="10" t="s">
        <v>40</v>
      </c>
      <c r="CG2" s="10" t="s">
        <v>40</v>
      </c>
      <c r="CH2" s="10" t="s">
        <v>40</v>
      </c>
      <c r="CI2" s="10" t="s">
        <v>40</v>
      </c>
      <c r="CJ2" s="10" t="s">
        <v>40</v>
      </c>
      <c r="CK2" s="10" t="s">
        <v>40</v>
      </c>
      <c r="CL2" s="10" t="s">
        <v>40</v>
      </c>
      <c r="CM2" s="10" t="s">
        <v>40</v>
      </c>
      <c r="CN2" s="102" t="s">
        <v>149</v>
      </c>
      <c r="CO2" s="102" t="s">
        <v>149</v>
      </c>
      <c r="CP2" s="102" t="s">
        <v>149</v>
      </c>
      <c r="CQ2" s="102" t="s">
        <v>149</v>
      </c>
      <c r="CR2" s="102" t="s">
        <v>149</v>
      </c>
      <c r="CS2" s="102" t="s">
        <v>149</v>
      </c>
      <c r="CT2" s="102" t="s">
        <v>149</v>
      </c>
      <c r="CU2" s="102" t="s">
        <v>149</v>
      </c>
      <c r="CV2" s="102" t="s">
        <v>149</v>
      </c>
      <c r="CW2" s="102" t="s">
        <v>149</v>
      </c>
      <c r="CX2" s="102" t="s">
        <v>149</v>
      </c>
      <c r="CY2" s="102" t="s">
        <v>149</v>
      </c>
      <c r="CZ2" s="102" t="s">
        <v>149</v>
      </c>
      <c r="DA2" s="102" t="s">
        <v>149</v>
      </c>
      <c r="DB2" s="102" t="s">
        <v>149</v>
      </c>
      <c r="DC2" s="102" t="s">
        <v>149</v>
      </c>
      <c r="DD2" s="102" t="s">
        <v>149</v>
      </c>
      <c r="DE2" s="102" t="s">
        <v>149</v>
      </c>
      <c r="DF2" s="102" t="s">
        <v>149</v>
      </c>
      <c r="DG2" s="102" t="s">
        <v>149</v>
      </c>
      <c r="DH2" s="102" t="s">
        <v>149</v>
      </c>
      <c r="DI2" s="102" t="s">
        <v>149</v>
      </c>
      <c r="DJ2" s="102" t="s">
        <v>149</v>
      </c>
      <c r="DK2" s="102" t="s">
        <v>149</v>
      </c>
      <c r="DL2" s="102" t="s">
        <v>149</v>
      </c>
      <c r="DM2" s="102" t="s">
        <v>149</v>
      </c>
      <c r="DN2" s="102" t="s">
        <v>149</v>
      </c>
      <c r="DO2" s="102" t="s">
        <v>149</v>
      </c>
      <c r="DP2" s="102" t="s">
        <v>149</v>
      </c>
      <c r="DQ2" s="102" t="s">
        <v>149</v>
      </c>
    </row>
    <row r="3" spans="1:121" ht="15.75" hidden="1" x14ac:dyDescent="0.25">
      <c r="A3" s="8" t="s">
        <v>0</v>
      </c>
      <c r="B3" s="106" t="s">
        <v>1</v>
      </c>
      <c r="C3" s="106" t="s">
        <v>2</v>
      </c>
      <c r="D3" s="106" t="s">
        <v>3</v>
      </c>
      <c r="E3" s="106" t="s">
        <v>4</v>
      </c>
      <c r="F3" s="106" t="s">
        <v>5</v>
      </c>
      <c r="G3" s="106" t="s">
        <v>6</v>
      </c>
      <c r="H3" s="106" t="s">
        <v>7</v>
      </c>
      <c r="I3" s="106" t="s">
        <v>8</v>
      </c>
      <c r="J3" s="106" t="s">
        <v>9</v>
      </c>
      <c r="K3" s="106" t="s">
        <v>10</v>
      </c>
      <c r="L3" s="106" t="s">
        <v>11</v>
      </c>
      <c r="M3" s="106" t="s">
        <v>12</v>
      </c>
      <c r="N3" s="106" t="s">
        <v>13</v>
      </c>
      <c r="O3" s="106" t="s">
        <v>14</v>
      </c>
      <c r="P3" s="106" t="s">
        <v>15</v>
      </c>
      <c r="Q3" s="106" t="s">
        <v>16</v>
      </c>
      <c r="R3" s="106" t="s">
        <v>17</v>
      </c>
      <c r="S3" s="106" t="s">
        <v>18</v>
      </c>
      <c r="T3" s="106" t="s">
        <v>19</v>
      </c>
      <c r="U3" s="106" t="s">
        <v>20</v>
      </c>
      <c r="V3" s="106" t="s">
        <v>21</v>
      </c>
      <c r="W3" s="106" t="s">
        <v>22</v>
      </c>
      <c r="X3" s="106" t="s">
        <v>23</v>
      </c>
      <c r="Y3" s="106" t="s">
        <v>24</v>
      </c>
      <c r="Z3" s="106" t="s">
        <v>25</v>
      </c>
      <c r="AA3" s="106" t="s">
        <v>26</v>
      </c>
      <c r="AB3" s="106" t="s">
        <v>27</v>
      </c>
      <c r="AC3" s="106" t="s">
        <v>28</v>
      </c>
      <c r="AD3" s="106" t="s">
        <v>29</v>
      </c>
      <c r="AE3" s="106" t="s">
        <v>30</v>
      </c>
      <c r="AF3" s="1" t="s">
        <v>1</v>
      </c>
      <c r="AG3" s="1" t="s">
        <v>2</v>
      </c>
      <c r="AH3" s="1" t="s">
        <v>3</v>
      </c>
      <c r="AI3" s="1" t="s">
        <v>4</v>
      </c>
      <c r="AJ3" s="1" t="s">
        <v>5</v>
      </c>
      <c r="AK3" s="1" t="s">
        <v>6</v>
      </c>
      <c r="AL3" s="1" t="s">
        <v>7</v>
      </c>
      <c r="AM3" s="1" t="s">
        <v>8</v>
      </c>
      <c r="AN3" s="1" t="s">
        <v>9</v>
      </c>
      <c r="AO3" s="1" t="s">
        <v>10</v>
      </c>
      <c r="AP3" s="1" t="s">
        <v>11</v>
      </c>
      <c r="AQ3" s="1" t="s">
        <v>12</v>
      </c>
      <c r="AR3" s="1" t="s">
        <v>13</v>
      </c>
      <c r="AS3" s="1" t="s">
        <v>14</v>
      </c>
      <c r="AT3" s="1" t="s">
        <v>15</v>
      </c>
      <c r="AU3" s="1" t="s">
        <v>16</v>
      </c>
      <c r="AV3" s="1" t="s">
        <v>17</v>
      </c>
      <c r="AW3" s="1" t="s">
        <v>18</v>
      </c>
      <c r="AX3" s="1" t="s">
        <v>19</v>
      </c>
      <c r="AY3" s="1" t="s">
        <v>20</v>
      </c>
      <c r="AZ3" s="1" t="s">
        <v>21</v>
      </c>
      <c r="BA3" s="1" t="s">
        <v>22</v>
      </c>
      <c r="BB3" s="1" t="s">
        <v>23</v>
      </c>
      <c r="BC3" s="1" t="s">
        <v>24</v>
      </c>
      <c r="BD3" s="1" t="s">
        <v>25</v>
      </c>
      <c r="BE3" s="1" t="s">
        <v>26</v>
      </c>
      <c r="BF3" s="1" t="s">
        <v>27</v>
      </c>
      <c r="BG3" s="1" t="s">
        <v>28</v>
      </c>
      <c r="BH3" s="1" t="s">
        <v>29</v>
      </c>
      <c r="BI3" s="1" t="s">
        <v>30</v>
      </c>
      <c r="BJ3" s="109" t="s">
        <v>1</v>
      </c>
      <c r="BK3" s="109" t="s">
        <v>2</v>
      </c>
      <c r="BL3" s="109" t="s">
        <v>3</v>
      </c>
      <c r="BM3" s="109" t="s">
        <v>4</v>
      </c>
      <c r="BN3" s="109" t="s">
        <v>5</v>
      </c>
      <c r="BO3" s="109" t="s">
        <v>6</v>
      </c>
      <c r="BP3" s="109" t="s">
        <v>7</v>
      </c>
      <c r="BQ3" s="109" t="s">
        <v>8</v>
      </c>
      <c r="BR3" s="109" t="s">
        <v>9</v>
      </c>
      <c r="BS3" s="109" t="s">
        <v>10</v>
      </c>
      <c r="BT3" s="109" t="s">
        <v>11</v>
      </c>
      <c r="BU3" s="109" t="s">
        <v>12</v>
      </c>
      <c r="BV3" s="109" t="s">
        <v>13</v>
      </c>
      <c r="BW3" s="109" t="s">
        <v>14</v>
      </c>
      <c r="BX3" s="109" t="s">
        <v>15</v>
      </c>
      <c r="BY3" s="109" t="s">
        <v>16</v>
      </c>
      <c r="BZ3" s="109" t="s">
        <v>17</v>
      </c>
      <c r="CA3" s="109" t="s">
        <v>18</v>
      </c>
      <c r="CB3" s="109" t="s">
        <v>19</v>
      </c>
      <c r="CC3" s="109" t="s">
        <v>20</v>
      </c>
      <c r="CD3" s="109" t="s">
        <v>21</v>
      </c>
      <c r="CE3" s="109" t="s">
        <v>22</v>
      </c>
      <c r="CF3" s="109" t="s">
        <v>23</v>
      </c>
      <c r="CG3" s="109" t="s">
        <v>24</v>
      </c>
      <c r="CH3" s="109" t="s">
        <v>25</v>
      </c>
      <c r="CI3" s="109" t="s">
        <v>26</v>
      </c>
      <c r="CJ3" s="109" t="s">
        <v>27</v>
      </c>
      <c r="CK3" s="109" t="s">
        <v>28</v>
      </c>
      <c r="CL3" s="109" t="s">
        <v>29</v>
      </c>
      <c r="CM3" s="109" t="s">
        <v>30</v>
      </c>
      <c r="CN3" s="114" t="s">
        <v>1</v>
      </c>
      <c r="CO3" s="114" t="s">
        <v>2</v>
      </c>
      <c r="CP3" s="114" t="s">
        <v>3</v>
      </c>
      <c r="CQ3" s="114" t="s">
        <v>4</v>
      </c>
      <c r="CR3" s="114" t="s">
        <v>5</v>
      </c>
      <c r="CS3" s="114" t="s">
        <v>6</v>
      </c>
      <c r="CT3" s="114" t="s">
        <v>7</v>
      </c>
      <c r="CU3" s="114" t="s">
        <v>8</v>
      </c>
      <c r="CV3" s="114" t="s">
        <v>9</v>
      </c>
      <c r="CW3" s="114" t="s">
        <v>10</v>
      </c>
      <c r="CX3" s="114" t="s">
        <v>11</v>
      </c>
      <c r="CY3" s="114" t="s">
        <v>12</v>
      </c>
      <c r="CZ3" s="114" t="s">
        <v>13</v>
      </c>
      <c r="DA3" s="114" t="s">
        <v>14</v>
      </c>
      <c r="DB3" s="114" t="s">
        <v>15</v>
      </c>
      <c r="DC3" s="114" t="s">
        <v>16</v>
      </c>
      <c r="DD3" s="114" t="s">
        <v>17</v>
      </c>
      <c r="DE3" s="114" t="s">
        <v>18</v>
      </c>
      <c r="DF3" s="114" t="s">
        <v>19</v>
      </c>
      <c r="DG3" s="114" t="s">
        <v>20</v>
      </c>
      <c r="DH3" s="114" t="s">
        <v>21</v>
      </c>
      <c r="DI3" s="114" t="s">
        <v>22</v>
      </c>
      <c r="DJ3" s="114" t="s">
        <v>23</v>
      </c>
      <c r="DK3" s="114" t="s">
        <v>24</v>
      </c>
      <c r="DL3" s="114" t="s">
        <v>25</v>
      </c>
      <c r="DM3" s="114" t="s">
        <v>26</v>
      </c>
      <c r="DN3" s="114" t="s">
        <v>27</v>
      </c>
      <c r="DO3" s="114" t="s">
        <v>28</v>
      </c>
      <c r="DP3" s="114" t="s">
        <v>29</v>
      </c>
      <c r="DQ3" s="114" t="s">
        <v>30</v>
      </c>
    </row>
    <row r="4" spans="1:121" ht="15.75" hidden="1" x14ac:dyDescent="0.25">
      <c r="A4" s="20" t="s">
        <v>85</v>
      </c>
      <c r="B4" s="103">
        <v>12300</v>
      </c>
      <c r="C4" s="103">
        <v>12600</v>
      </c>
      <c r="D4" s="103">
        <v>12900</v>
      </c>
      <c r="E4" s="103">
        <v>13200</v>
      </c>
      <c r="F4" s="103">
        <v>13500</v>
      </c>
      <c r="G4" s="103">
        <v>14000</v>
      </c>
      <c r="H4" s="103">
        <v>14500</v>
      </c>
      <c r="I4" s="103">
        <v>15000</v>
      </c>
      <c r="J4" s="103">
        <v>15500</v>
      </c>
      <c r="K4" s="103">
        <v>16000</v>
      </c>
      <c r="L4" s="103">
        <v>17000</v>
      </c>
      <c r="M4" s="103">
        <v>18000</v>
      </c>
      <c r="N4" s="103">
        <v>19000</v>
      </c>
      <c r="O4" s="103">
        <v>20000</v>
      </c>
      <c r="P4" s="103">
        <v>21000</v>
      </c>
      <c r="Q4" s="103">
        <v>22000</v>
      </c>
      <c r="R4" s="103">
        <v>23000</v>
      </c>
      <c r="S4" s="103">
        <v>24500</v>
      </c>
      <c r="T4" s="103">
        <v>26000</v>
      </c>
      <c r="U4" s="103">
        <v>27500</v>
      </c>
      <c r="V4" s="103">
        <v>29000</v>
      </c>
      <c r="W4" s="103">
        <v>30500</v>
      </c>
      <c r="X4" s="103">
        <v>32000</v>
      </c>
      <c r="Y4" s="103">
        <v>33500</v>
      </c>
      <c r="Z4" s="103">
        <v>35300</v>
      </c>
      <c r="AA4" s="103">
        <v>37100</v>
      </c>
      <c r="AB4" s="103">
        <v>38900</v>
      </c>
      <c r="AC4" s="103">
        <v>40700</v>
      </c>
      <c r="AD4" s="103">
        <v>42500</v>
      </c>
      <c r="AE4" s="103">
        <v>44300</v>
      </c>
      <c r="AF4" s="27">
        <v>10800</v>
      </c>
      <c r="AG4" s="27">
        <v>11100</v>
      </c>
      <c r="AH4" s="27">
        <v>11400</v>
      </c>
      <c r="AI4" s="27">
        <v>11700</v>
      </c>
      <c r="AJ4" s="27">
        <v>12000</v>
      </c>
      <c r="AK4" s="27">
        <v>12500</v>
      </c>
      <c r="AL4" s="27">
        <v>13000</v>
      </c>
      <c r="AM4" s="27">
        <v>13500</v>
      </c>
      <c r="AN4" s="27">
        <v>14000</v>
      </c>
      <c r="AO4" s="27">
        <v>14500</v>
      </c>
      <c r="AP4" s="27">
        <v>15500</v>
      </c>
      <c r="AQ4" s="27">
        <v>16500</v>
      </c>
      <c r="AR4" s="27">
        <v>17500</v>
      </c>
      <c r="AS4" s="27">
        <v>18500</v>
      </c>
      <c r="AT4" s="27">
        <v>19500</v>
      </c>
      <c r="AU4" s="27">
        <v>20500</v>
      </c>
      <c r="AV4" s="27">
        <v>21500</v>
      </c>
      <c r="AW4" s="27">
        <v>23000</v>
      </c>
      <c r="AX4" s="27">
        <v>24500</v>
      </c>
      <c r="AY4" s="27">
        <v>26000</v>
      </c>
      <c r="AZ4" s="27">
        <v>27500</v>
      </c>
      <c r="BA4" s="27">
        <v>29000</v>
      </c>
      <c r="BB4" s="27">
        <v>30500</v>
      </c>
      <c r="BC4" s="27">
        <v>32000</v>
      </c>
      <c r="BD4" s="27">
        <v>33800</v>
      </c>
      <c r="BE4" s="27">
        <v>35600</v>
      </c>
      <c r="BF4" s="27">
        <v>37400</v>
      </c>
      <c r="BG4" s="27">
        <v>39200</v>
      </c>
      <c r="BH4" s="27">
        <v>41000</v>
      </c>
      <c r="BI4" s="27">
        <v>42800</v>
      </c>
      <c r="BJ4" s="107">
        <f>B4</f>
        <v>12300</v>
      </c>
      <c r="BK4" s="107">
        <f t="shared" ref="BK4:CM4" si="0">C4</f>
        <v>12600</v>
      </c>
      <c r="BL4" s="107">
        <f t="shared" si="0"/>
        <v>12900</v>
      </c>
      <c r="BM4" s="107">
        <f t="shared" si="0"/>
        <v>13200</v>
      </c>
      <c r="BN4" s="107">
        <f t="shared" si="0"/>
        <v>13500</v>
      </c>
      <c r="BO4" s="107">
        <f t="shared" si="0"/>
        <v>14000</v>
      </c>
      <c r="BP4" s="107">
        <f t="shared" si="0"/>
        <v>14500</v>
      </c>
      <c r="BQ4" s="107">
        <f t="shared" si="0"/>
        <v>15000</v>
      </c>
      <c r="BR4" s="107">
        <f t="shared" si="0"/>
        <v>15500</v>
      </c>
      <c r="BS4" s="107">
        <f t="shared" si="0"/>
        <v>16000</v>
      </c>
      <c r="BT4" s="107">
        <f t="shared" si="0"/>
        <v>17000</v>
      </c>
      <c r="BU4" s="107">
        <f t="shared" si="0"/>
        <v>18000</v>
      </c>
      <c r="BV4" s="107">
        <f t="shared" si="0"/>
        <v>19000</v>
      </c>
      <c r="BW4" s="107">
        <f t="shared" si="0"/>
        <v>20000</v>
      </c>
      <c r="BX4" s="107">
        <f t="shared" si="0"/>
        <v>21000</v>
      </c>
      <c r="BY4" s="107">
        <f t="shared" si="0"/>
        <v>22000</v>
      </c>
      <c r="BZ4" s="107">
        <f t="shared" si="0"/>
        <v>23000</v>
      </c>
      <c r="CA4" s="107">
        <f t="shared" si="0"/>
        <v>24500</v>
      </c>
      <c r="CB4" s="107">
        <f t="shared" si="0"/>
        <v>26000</v>
      </c>
      <c r="CC4" s="107">
        <f t="shared" si="0"/>
        <v>27500</v>
      </c>
      <c r="CD4" s="107">
        <f t="shared" si="0"/>
        <v>29000</v>
      </c>
      <c r="CE4" s="107">
        <f t="shared" si="0"/>
        <v>30500</v>
      </c>
      <c r="CF4" s="107">
        <f t="shared" si="0"/>
        <v>32000</v>
      </c>
      <c r="CG4" s="107">
        <f t="shared" si="0"/>
        <v>33500</v>
      </c>
      <c r="CH4" s="107">
        <f t="shared" si="0"/>
        <v>35300</v>
      </c>
      <c r="CI4" s="107">
        <f t="shared" si="0"/>
        <v>37100</v>
      </c>
      <c r="CJ4" s="107">
        <f t="shared" si="0"/>
        <v>38900</v>
      </c>
      <c r="CK4" s="107">
        <f t="shared" si="0"/>
        <v>40700</v>
      </c>
      <c r="CL4" s="107">
        <f t="shared" si="0"/>
        <v>42500</v>
      </c>
      <c r="CM4" s="107">
        <f t="shared" si="0"/>
        <v>44300</v>
      </c>
      <c r="CN4" s="110" t="s">
        <v>101</v>
      </c>
      <c r="CO4" s="110" t="s">
        <v>101</v>
      </c>
      <c r="CP4" s="110" t="s">
        <v>101</v>
      </c>
      <c r="CQ4" s="110" t="s">
        <v>101</v>
      </c>
      <c r="CR4" s="110" t="s">
        <v>101</v>
      </c>
      <c r="CS4" s="110" t="s">
        <v>101</v>
      </c>
      <c r="CT4" s="110" t="s">
        <v>101</v>
      </c>
      <c r="CU4" s="110" t="s">
        <v>101</v>
      </c>
      <c r="CV4" s="110" t="s">
        <v>101</v>
      </c>
      <c r="CW4" s="110" t="s">
        <v>101</v>
      </c>
      <c r="CX4" s="110" t="s">
        <v>101</v>
      </c>
      <c r="CY4" s="110" t="s">
        <v>101</v>
      </c>
      <c r="CZ4" s="110" t="s">
        <v>101</v>
      </c>
      <c r="DA4" s="110" t="s">
        <v>101</v>
      </c>
      <c r="DB4" s="110" t="s">
        <v>101</v>
      </c>
      <c r="DC4" s="110" t="s">
        <v>101</v>
      </c>
      <c r="DD4" s="110" t="s">
        <v>101</v>
      </c>
      <c r="DE4" s="110" t="s">
        <v>101</v>
      </c>
      <c r="DF4" s="110" t="s">
        <v>101</v>
      </c>
      <c r="DG4" s="110" t="s">
        <v>101</v>
      </c>
      <c r="DH4" s="110" t="s">
        <v>101</v>
      </c>
      <c r="DI4" s="110" t="s">
        <v>101</v>
      </c>
      <c r="DJ4" s="110" t="s">
        <v>101</v>
      </c>
      <c r="DK4" s="110" t="s">
        <v>101</v>
      </c>
      <c r="DL4" s="110" t="s">
        <v>101</v>
      </c>
      <c r="DM4" s="110" t="s">
        <v>101</v>
      </c>
      <c r="DN4" s="110" t="s">
        <v>101</v>
      </c>
      <c r="DO4" s="110" t="s">
        <v>101</v>
      </c>
      <c r="DP4" s="110" t="s">
        <v>101</v>
      </c>
      <c r="DQ4" s="110" t="s">
        <v>101</v>
      </c>
    </row>
    <row r="5" spans="1:121" ht="15.75" hidden="1" x14ac:dyDescent="0.25">
      <c r="A5" s="20" t="s">
        <v>86</v>
      </c>
      <c r="B5" s="104">
        <v>13000</v>
      </c>
      <c r="C5" s="104">
        <v>13300</v>
      </c>
      <c r="D5" s="104">
        <v>13700</v>
      </c>
      <c r="E5" s="104">
        <v>14100</v>
      </c>
      <c r="F5" s="104">
        <v>14400</v>
      </c>
      <c r="G5" s="104">
        <v>15000</v>
      </c>
      <c r="H5" s="104">
        <v>15600</v>
      </c>
      <c r="I5" s="104">
        <v>16200</v>
      </c>
      <c r="J5" s="104">
        <v>16800</v>
      </c>
      <c r="K5" s="104">
        <v>17400</v>
      </c>
      <c r="L5" s="104">
        <v>18600</v>
      </c>
      <c r="M5" s="104">
        <v>19700</v>
      </c>
      <c r="N5" s="104">
        <v>20900</v>
      </c>
      <c r="O5" s="104">
        <v>22000</v>
      </c>
      <c r="P5" s="104">
        <v>23200</v>
      </c>
      <c r="Q5" s="104">
        <v>24300</v>
      </c>
      <c r="R5" s="104">
        <v>25500</v>
      </c>
      <c r="S5" s="104">
        <v>27200</v>
      </c>
      <c r="T5" s="104">
        <v>28900</v>
      </c>
      <c r="U5" s="104">
        <v>30600</v>
      </c>
      <c r="V5" s="104">
        <v>32400</v>
      </c>
      <c r="W5" s="104">
        <v>34100</v>
      </c>
      <c r="X5" s="104">
        <v>35800</v>
      </c>
      <c r="Y5" s="104">
        <v>37400</v>
      </c>
      <c r="Z5" s="104">
        <v>39400</v>
      </c>
      <c r="AA5" s="104">
        <v>41500</v>
      </c>
      <c r="AB5" s="104">
        <v>43500</v>
      </c>
      <c r="AC5" s="104">
        <v>45500</v>
      </c>
      <c r="AD5" s="104">
        <v>47500</v>
      </c>
      <c r="AE5" s="104">
        <v>49500</v>
      </c>
      <c r="AF5" s="27">
        <v>11500</v>
      </c>
      <c r="AG5" s="27">
        <v>11800</v>
      </c>
      <c r="AH5" s="27">
        <v>12200</v>
      </c>
      <c r="AI5" s="27">
        <v>12600</v>
      </c>
      <c r="AJ5" s="27">
        <v>12900</v>
      </c>
      <c r="AK5" s="27">
        <v>13500</v>
      </c>
      <c r="AL5" s="27">
        <v>14100</v>
      </c>
      <c r="AM5" s="27">
        <v>14700</v>
      </c>
      <c r="AN5" s="27">
        <v>15300</v>
      </c>
      <c r="AO5" s="27">
        <v>15900</v>
      </c>
      <c r="AP5" s="27">
        <v>17100</v>
      </c>
      <c r="AQ5" s="27">
        <v>18200</v>
      </c>
      <c r="AR5" s="27">
        <v>19400</v>
      </c>
      <c r="AS5" s="27">
        <v>20500</v>
      </c>
      <c r="AT5" s="27">
        <v>21700</v>
      </c>
      <c r="AU5" s="27">
        <v>22800</v>
      </c>
      <c r="AV5" s="27">
        <v>24000</v>
      </c>
      <c r="AW5" s="27">
        <v>25700</v>
      </c>
      <c r="AX5" s="27">
        <v>27400</v>
      </c>
      <c r="AY5" s="27">
        <v>29100</v>
      </c>
      <c r="AZ5" s="27">
        <v>30900</v>
      </c>
      <c r="BA5" s="27">
        <v>32600</v>
      </c>
      <c r="BB5" s="27">
        <v>34300</v>
      </c>
      <c r="BC5" s="27">
        <v>35900</v>
      </c>
      <c r="BD5" s="27">
        <v>37900</v>
      </c>
      <c r="BE5" s="27">
        <v>40000</v>
      </c>
      <c r="BF5" s="27">
        <v>42000</v>
      </c>
      <c r="BG5" s="27">
        <v>44000</v>
      </c>
      <c r="BH5" s="27">
        <v>46000</v>
      </c>
      <c r="BI5" s="27">
        <v>48000</v>
      </c>
      <c r="BJ5" s="107">
        <f t="shared" ref="BJ5:BJ14" si="1">B5</f>
        <v>13000</v>
      </c>
      <c r="BK5" s="107">
        <f t="shared" ref="BK5:BK14" si="2">C5</f>
        <v>13300</v>
      </c>
      <c r="BL5" s="107">
        <f t="shared" ref="BL5:BL14" si="3">D5</f>
        <v>13700</v>
      </c>
      <c r="BM5" s="107">
        <f t="shared" ref="BM5:BM14" si="4">E5</f>
        <v>14100</v>
      </c>
      <c r="BN5" s="107">
        <f t="shared" ref="BN5:BN14" si="5">F5</f>
        <v>14400</v>
      </c>
      <c r="BO5" s="107">
        <f t="shared" ref="BO5:BO14" si="6">G5</f>
        <v>15000</v>
      </c>
      <c r="BP5" s="107">
        <f t="shared" ref="BP5:BP14" si="7">H5</f>
        <v>15600</v>
      </c>
      <c r="BQ5" s="107">
        <f t="shared" ref="BQ5:BQ14" si="8">I5</f>
        <v>16200</v>
      </c>
      <c r="BR5" s="107">
        <f t="shared" ref="BR5:BR14" si="9">J5</f>
        <v>16800</v>
      </c>
      <c r="BS5" s="107">
        <f t="shared" ref="BS5:BS14" si="10">K5</f>
        <v>17400</v>
      </c>
      <c r="BT5" s="107">
        <f t="shared" ref="BT5:BT14" si="11">L5</f>
        <v>18600</v>
      </c>
      <c r="BU5" s="107">
        <f t="shared" ref="BU5:BU14" si="12">M5</f>
        <v>19700</v>
      </c>
      <c r="BV5" s="107">
        <f t="shared" ref="BV5:BV14" si="13">N5</f>
        <v>20900</v>
      </c>
      <c r="BW5" s="107">
        <f t="shared" ref="BW5:BW14" si="14">O5</f>
        <v>22000</v>
      </c>
      <c r="BX5" s="107">
        <f t="shared" ref="BX5:BX14" si="15">P5</f>
        <v>23200</v>
      </c>
      <c r="BY5" s="107">
        <f t="shared" ref="BY5:BY14" si="16">Q5</f>
        <v>24300</v>
      </c>
      <c r="BZ5" s="107">
        <f t="shared" ref="BZ5:BZ14" si="17">R5</f>
        <v>25500</v>
      </c>
      <c r="CA5" s="107">
        <f t="shared" ref="CA5:CA14" si="18">S5</f>
        <v>27200</v>
      </c>
      <c r="CB5" s="107">
        <f t="shared" ref="CB5:CB14" si="19">T5</f>
        <v>28900</v>
      </c>
      <c r="CC5" s="107">
        <f t="shared" ref="CC5:CC14" si="20">U5</f>
        <v>30600</v>
      </c>
      <c r="CD5" s="107">
        <f t="shared" ref="CD5:CD14" si="21">V5</f>
        <v>32400</v>
      </c>
      <c r="CE5" s="107">
        <f t="shared" ref="CE5:CE14" si="22">W5</f>
        <v>34100</v>
      </c>
      <c r="CF5" s="107">
        <f t="shared" ref="CF5:CF14" si="23">X5</f>
        <v>35800</v>
      </c>
      <c r="CG5" s="107">
        <f t="shared" ref="CG5:CG14" si="24">Y5</f>
        <v>37400</v>
      </c>
      <c r="CH5" s="107">
        <f t="shared" ref="CH5:CH14" si="25">Z5</f>
        <v>39400</v>
      </c>
      <c r="CI5" s="107">
        <f t="shared" ref="CI5:CI14" si="26">AA5</f>
        <v>41500</v>
      </c>
      <c r="CJ5" s="107">
        <f t="shared" ref="CJ5:CJ14" si="27">AB5</f>
        <v>43500</v>
      </c>
      <c r="CK5" s="107">
        <f t="shared" ref="CK5:CK14" si="28">AC5</f>
        <v>45500</v>
      </c>
      <c r="CL5" s="107">
        <f t="shared" ref="CL5:CL14" si="29">AD5</f>
        <v>47500</v>
      </c>
      <c r="CM5" s="107">
        <f t="shared" ref="CM5:CM14" si="30">AE5</f>
        <v>49500</v>
      </c>
      <c r="CN5" s="110" t="s">
        <v>101</v>
      </c>
      <c r="CO5" s="110" t="s">
        <v>101</v>
      </c>
      <c r="CP5" s="110" t="s">
        <v>101</v>
      </c>
      <c r="CQ5" s="110" t="s">
        <v>101</v>
      </c>
      <c r="CR5" s="110" t="s">
        <v>101</v>
      </c>
      <c r="CS5" s="110" t="s">
        <v>101</v>
      </c>
      <c r="CT5" s="110" t="s">
        <v>101</v>
      </c>
      <c r="CU5" s="110" t="s">
        <v>101</v>
      </c>
      <c r="CV5" s="110" t="s">
        <v>101</v>
      </c>
      <c r="CW5" s="110" t="s">
        <v>101</v>
      </c>
      <c r="CX5" s="110" t="s">
        <v>101</v>
      </c>
      <c r="CY5" s="110" t="s">
        <v>101</v>
      </c>
      <c r="CZ5" s="110" t="s">
        <v>101</v>
      </c>
      <c r="DA5" s="110" t="s">
        <v>101</v>
      </c>
      <c r="DB5" s="110" t="s">
        <v>101</v>
      </c>
      <c r="DC5" s="110" t="s">
        <v>101</v>
      </c>
      <c r="DD5" s="110" t="s">
        <v>101</v>
      </c>
      <c r="DE5" s="110" t="s">
        <v>101</v>
      </c>
      <c r="DF5" s="110" t="s">
        <v>101</v>
      </c>
      <c r="DG5" s="110" t="s">
        <v>101</v>
      </c>
      <c r="DH5" s="110" t="s">
        <v>101</v>
      </c>
      <c r="DI5" s="110" t="s">
        <v>101</v>
      </c>
      <c r="DJ5" s="110" t="s">
        <v>101</v>
      </c>
      <c r="DK5" s="110" t="s">
        <v>101</v>
      </c>
      <c r="DL5" s="110" t="s">
        <v>101</v>
      </c>
      <c r="DM5" s="110" t="s">
        <v>101</v>
      </c>
      <c r="DN5" s="110" t="s">
        <v>101</v>
      </c>
      <c r="DO5" s="110" t="s">
        <v>101</v>
      </c>
      <c r="DP5" s="110" t="s">
        <v>101</v>
      </c>
      <c r="DQ5" s="110" t="s">
        <v>101</v>
      </c>
    </row>
    <row r="6" spans="1:121" ht="15.75" hidden="1" x14ac:dyDescent="0.25">
      <c r="A6" s="20" t="s">
        <v>83</v>
      </c>
      <c r="B6" s="104">
        <v>13600</v>
      </c>
      <c r="C6" s="104">
        <v>14000</v>
      </c>
      <c r="D6" s="104">
        <v>14500</v>
      </c>
      <c r="E6" s="104">
        <v>14900</v>
      </c>
      <c r="F6" s="104">
        <v>15400</v>
      </c>
      <c r="G6" s="104">
        <v>16100</v>
      </c>
      <c r="H6" s="104">
        <v>16800</v>
      </c>
      <c r="I6" s="104">
        <v>17500</v>
      </c>
      <c r="J6" s="104">
        <v>18200</v>
      </c>
      <c r="K6" s="104">
        <v>18900</v>
      </c>
      <c r="L6" s="104">
        <v>20200</v>
      </c>
      <c r="M6" s="104">
        <v>21600</v>
      </c>
      <c r="N6" s="104">
        <v>22900</v>
      </c>
      <c r="O6" s="104">
        <v>24200</v>
      </c>
      <c r="P6" s="104">
        <v>25600</v>
      </c>
      <c r="Q6" s="103">
        <v>26900</v>
      </c>
      <c r="R6" s="103">
        <v>28200</v>
      </c>
      <c r="S6" s="103">
        <v>30100</v>
      </c>
      <c r="T6" s="103">
        <v>32100</v>
      </c>
      <c r="U6" s="103">
        <v>34100</v>
      </c>
      <c r="V6" s="103">
        <v>36000</v>
      </c>
      <c r="W6" s="103">
        <v>38000</v>
      </c>
      <c r="X6" s="103">
        <v>39900</v>
      </c>
      <c r="Y6" s="103">
        <v>41800</v>
      </c>
      <c r="Z6" s="103">
        <v>44000</v>
      </c>
      <c r="AA6" s="103">
        <v>46300</v>
      </c>
      <c r="AB6" s="103">
        <v>48500</v>
      </c>
      <c r="AC6" s="103">
        <v>50700</v>
      </c>
      <c r="AD6" s="103">
        <v>53000</v>
      </c>
      <c r="AE6" s="103">
        <v>55200</v>
      </c>
      <c r="AF6" s="27">
        <v>12100</v>
      </c>
      <c r="AG6" s="27">
        <v>12500</v>
      </c>
      <c r="AH6" s="27">
        <v>13000</v>
      </c>
      <c r="AI6" s="27">
        <v>13400</v>
      </c>
      <c r="AJ6" s="27">
        <v>13900</v>
      </c>
      <c r="AK6" s="27">
        <v>14600</v>
      </c>
      <c r="AL6" s="27">
        <v>15300</v>
      </c>
      <c r="AM6" s="27">
        <v>16000</v>
      </c>
      <c r="AN6" s="27">
        <v>16700</v>
      </c>
      <c r="AO6" s="27">
        <v>17400</v>
      </c>
      <c r="AP6" s="27">
        <v>18700</v>
      </c>
      <c r="AQ6" s="27">
        <v>20100</v>
      </c>
      <c r="AR6" s="27">
        <v>21400</v>
      </c>
      <c r="AS6" s="27">
        <v>22700</v>
      </c>
      <c r="AT6" s="27">
        <v>24100</v>
      </c>
      <c r="AU6" s="27">
        <v>25400</v>
      </c>
      <c r="AV6" s="27">
        <v>26700</v>
      </c>
      <c r="AW6" s="27">
        <v>28600</v>
      </c>
      <c r="AX6" s="27">
        <v>30600</v>
      </c>
      <c r="AY6" s="27">
        <v>32600</v>
      </c>
      <c r="AZ6" s="27">
        <v>34500</v>
      </c>
      <c r="BA6" s="27">
        <v>36500</v>
      </c>
      <c r="BB6" s="27">
        <v>38400</v>
      </c>
      <c r="BC6" s="27">
        <v>40300</v>
      </c>
      <c r="BD6" s="27">
        <v>42500</v>
      </c>
      <c r="BE6" s="27">
        <v>44800</v>
      </c>
      <c r="BF6" s="27">
        <v>47000</v>
      </c>
      <c r="BG6" s="27">
        <v>49200</v>
      </c>
      <c r="BH6" s="27">
        <v>51500</v>
      </c>
      <c r="BI6" s="27">
        <v>53700</v>
      </c>
      <c r="BJ6" s="107">
        <f t="shared" si="1"/>
        <v>13600</v>
      </c>
      <c r="BK6" s="107">
        <f t="shared" si="2"/>
        <v>14000</v>
      </c>
      <c r="BL6" s="107">
        <f t="shared" si="3"/>
        <v>14500</v>
      </c>
      <c r="BM6" s="107">
        <f t="shared" si="4"/>
        <v>14900</v>
      </c>
      <c r="BN6" s="107">
        <f t="shared" si="5"/>
        <v>15400</v>
      </c>
      <c r="BO6" s="107">
        <f t="shared" si="6"/>
        <v>16100</v>
      </c>
      <c r="BP6" s="107">
        <f t="shared" si="7"/>
        <v>16800</v>
      </c>
      <c r="BQ6" s="107">
        <f t="shared" si="8"/>
        <v>17500</v>
      </c>
      <c r="BR6" s="107">
        <f t="shared" si="9"/>
        <v>18200</v>
      </c>
      <c r="BS6" s="107">
        <f t="shared" si="10"/>
        <v>18900</v>
      </c>
      <c r="BT6" s="107">
        <f t="shared" si="11"/>
        <v>20200</v>
      </c>
      <c r="BU6" s="107">
        <f t="shared" si="12"/>
        <v>21600</v>
      </c>
      <c r="BV6" s="107">
        <f t="shared" si="13"/>
        <v>22900</v>
      </c>
      <c r="BW6" s="107">
        <f t="shared" si="14"/>
        <v>24200</v>
      </c>
      <c r="BX6" s="107">
        <f t="shared" si="15"/>
        <v>25600</v>
      </c>
      <c r="BY6" s="107">
        <f t="shared" si="16"/>
        <v>26900</v>
      </c>
      <c r="BZ6" s="107">
        <f t="shared" si="17"/>
        <v>28200</v>
      </c>
      <c r="CA6" s="107">
        <f t="shared" si="18"/>
        <v>30100</v>
      </c>
      <c r="CB6" s="107">
        <f t="shared" si="19"/>
        <v>32100</v>
      </c>
      <c r="CC6" s="107">
        <f t="shared" si="20"/>
        <v>34100</v>
      </c>
      <c r="CD6" s="107">
        <f t="shared" si="21"/>
        <v>36000</v>
      </c>
      <c r="CE6" s="107">
        <f t="shared" si="22"/>
        <v>38000</v>
      </c>
      <c r="CF6" s="107">
        <f t="shared" si="23"/>
        <v>39900</v>
      </c>
      <c r="CG6" s="107">
        <f t="shared" si="24"/>
        <v>41800</v>
      </c>
      <c r="CH6" s="107">
        <f t="shared" si="25"/>
        <v>44000</v>
      </c>
      <c r="CI6" s="107">
        <f t="shared" si="26"/>
        <v>46300</v>
      </c>
      <c r="CJ6" s="107">
        <f t="shared" si="27"/>
        <v>48500</v>
      </c>
      <c r="CK6" s="107">
        <f t="shared" si="28"/>
        <v>50700</v>
      </c>
      <c r="CL6" s="107">
        <f t="shared" si="29"/>
        <v>53000</v>
      </c>
      <c r="CM6" s="107">
        <f t="shared" si="30"/>
        <v>55200</v>
      </c>
      <c r="CN6" s="110" t="s">
        <v>101</v>
      </c>
      <c r="CO6" s="110" t="s">
        <v>101</v>
      </c>
      <c r="CP6" s="110" t="s">
        <v>101</v>
      </c>
      <c r="CQ6" s="110" t="s">
        <v>101</v>
      </c>
      <c r="CR6" s="110" t="s">
        <v>101</v>
      </c>
      <c r="CS6" s="110" t="s">
        <v>101</v>
      </c>
      <c r="CT6" s="110" t="s">
        <v>101</v>
      </c>
      <c r="CU6" s="110" t="s">
        <v>101</v>
      </c>
      <c r="CV6" s="110" t="s">
        <v>101</v>
      </c>
      <c r="CW6" s="110" t="s">
        <v>101</v>
      </c>
      <c r="CX6" s="110" t="s">
        <v>101</v>
      </c>
      <c r="CY6" s="110" t="s">
        <v>101</v>
      </c>
      <c r="CZ6" s="110" t="s">
        <v>101</v>
      </c>
      <c r="DA6" s="110" t="s">
        <v>101</v>
      </c>
      <c r="DB6" s="110" t="s">
        <v>101</v>
      </c>
      <c r="DC6" s="110" t="s">
        <v>101</v>
      </c>
      <c r="DD6" s="110" t="s">
        <v>101</v>
      </c>
      <c r="DE6" s="110" t="s">
        <v>101</v>
      </c>
      <c r="DF6" s="110" t="s">
        <v>101</v>
      </c>
      <c r="DG6" s="110" t="s">
        <v>101</v>
      </c>
      <c r="DH6" s="110" t="s">
        <v>101</v>
      </c>
      <c r="DI6" s="110" t="s">
        <v>101</v>
      </c>
      <c r="DJ6" s="110" t="s">
        <v>101</v>
      </c>
      <c r="DK6" s="110" t="s">
        <v>101</v>
      </c>
      <c r="DL6" s="110" t="s">
        <v>101</v>
      </c>
      <c r="DM6" s="110" t="s">
        <v>101</v>
      </c>
      <c r="DN6" s="110" t="s">
        <v>101</v>
      </c>
      <c r="DO6" s="110" t="s">
        <v>101</v>
      </c>
      <c r="DP6" s="110" t="s">
        <v>101</v>
      </c>
      <c r="DQ6" s="110" t="s">
        <v>101</v>
      </c>
    </row>
    <row r="7" spans="1:121" ht="15.75" hidden="1" x14ac:dyDescent="0.25">
      <c r="A7" s="20" t="s">
        <v>87</v>
      </c>
      <c r="B7" s="104">
        <v>14300</v>
      </c>
      <c r="C7" s="104">
        <v>14800</v>
      </c>
      <c r="D7" s="104">
        <v>15400</v>
      </c>
      <c r="E7" s="104">
        <v>15900</v>
      </c>
      <c r="F7" s="104">
        <v>16500</v>
      </c>
      <c r="G7" s="104">
        <v>17300</v>
      </c>
      <c r="H7" s="104">
        <v>18100</v>
      </c>
      <c r="I7" s="104">
        <v>18900</v>
      </c>
      <c r="J7" s="104">
        <v>19700</v>
      </c>
      <c r="K7" s="104">
        <v>20600</v>
      </c>
      <c r="L7" s="104">
        <v>22100</v>
      </c>
      <c r="M7" s="104">
        <v>23700</v>
      </c>
      <c r="N7" s="104">
        <v>25100</v>
      </c>
      <c r="O7" s="104">
        <v>26600</v>
      </c>
      <c r="P7" s="104">
        <v>28300</v>
      </c>
      <c r="Q7" s="104">
        <v>29700</v>
      </c>
      <c r="R7" s="104">
        <v>31200</v>
      </c>
      <c r="S7" s="104">
        <v>33400</v>
      </c>
      <c r="T7" s="104">
        <v>35700</v>
      </c>
      <c r="U7" s="104">
        <v>38000</v>
      </c>
      <c r="V7" s="104">
        <v>40200</v>
      </c>
      <c r="W7" s="104">
        <v>42400</v>
      </c>
      <c r="X7" s="104">
        <v>44600</v>
      </c>
      <c r="Y7" s="104">
        <v>46700</v>
      </c>
      <c r="Z7" s="104">
        <v>49200</v>
      </c>
      <c r="AA7" s="104">
        <v>51700</v>
      </c>
      <c r="AB7" s="104">
        <v>54200</v>
      </c>
      <c r="AC7" s="104">
        <v>56600</v>
      </c>
      <c r="AD7" s="104">
        <v>59200</v>
      </c>
      <c r="AE7" s="104">
        <v>61700</v>
      </c>
      <c r="AF7" s="27">
        <v>12800</v>
      </c>
      <c r="AG7" s="27">
        <v>13300</v>
      </c>
      <c r="AH7" s="27">
        <v>13900</v>
      </c>
      <c r="AI7" s="27">
        <v>14400</v>
      </c>
      <c r="AJ7" s="27">
        <v>15000</v>
      </c>
      <c r="AK7" s="27">
        <v>15800</v>
      </c>
      <c r="AL7" s="27">
        <v>16600</v>
      </c>
      <c r="AM7" s="27">
        <v>17400</v>
      </c>
      <c r="AN7" s="27">
        <v>18200</v>
      </c>
      <c r="AO7" s="27">
        <v>19100</v>
      </c>
      <c r="AP7" s="27">
        <v>20600</v>
      </c>
      <c r="AQ7" s="27">
        <v>22200</v>
      </c>
      <c r="AR7" s="27">
        <v>23600</v>
      </c>
      <c r="AS7" s="27">
        <v>25100</v>
      </c>
      <c r="AT7" s="27">
        <v>26800</v>
      </c>
      <c r="AU7" s="27">
        <v>28200</v>
      </c>
      <c r="AV7" s="27">
        <v>29700</v>
      </c>
      <c r="AW7" s="27">
        <v>31900</v>
      </c>
      <c r="AX7" s="27">
        <v>34200</v>
      </c>
      <c r="AY7" s="27">
        <v>36500</v>
      </c>
      <c r="AZ7" s="27">
        <v>38700</v>
      </c>
      <c r="BA7" s="27">
        <v>40900</v>
      </c>
      <c r="BB7" s="27">
        <v>43100</v>
      </c>
      <c r="BC7" s="27">
        <v>45200</v>
      </c>
      <c r="BD7" s="27">
        <v>47700</v>
      </c>
      <c r="BE7" s="27">
        <v>50200</v>
      </c>
      <c r="BF7" s="27">
        <v>52700</v>
      </c>
      <c r="BG7" s="27">
        <v>55100</v>
      </c>
      <c r="BH7" s="27">
        <v>57700</v>
      </c>
      <c r="BI7" s="27">
        <v>60200</v>
      </c>
      <c r="BJ7" s="107">
        <f t="shared" si="1"/>
        <v>14300</v>
      </c>
      <c r="BK7" s="107">
        <f t="shared" si="2"/>
        <v>14800</v>
      </c>
      <c r="BL7" s="107">
        <f t="shared" si="3"/>
        <v>15400</v>
      </c>
      <c r="BM7" s="107">
        <f t="shared" si="4"/>
        <v>15900</v>
      </c>
      <c r="BN7" s="107">
        <f t="shared" si="5"/>
        <v>16500</v>
      </c>
      <c r="BO7" s="107">
        <f t="shared" si="6"/>
        <v>17300</v>
      </c>
      <c r="BP7" s="107">
        <f t="shared" si="7"/>
        <v>18100</v>
      </c>
      <c r="BQ7" s="107">
        <f t="shared" si="8"/>
        <v>18900</v>
      </c>
      <c r="BR7" s="107">
        <f t="shared" si="9"/>
        <v>19700</v>
      </c>
      <c r="BS7" s="107">
        <f t="shared" si="10"/>
        <v>20600</v>
      </c>
      <c r="BT7" s="107">
        <f t="shared" si="11"/>
        <v>22100</v>
      </c>
      <c r="BU7" s="107">
        <f t="shared" si="12"/>
        <v>23700</v>
      </c>
      <c r="BV7" s="107">
        <f t="shared" si="13"/>
        <v>25100</v>
      </c>
      <c r="BW7" s="107">
        <f t="shared" si="14"/>
        <v>26600</v>
      </c>
      <c r="BX7" s="107">
        <f t="shared" si="15"/>
        <v>28300</v>
      </c>
      <c r="BY7" s="107">
        <f t="shared" si="16"/>
        <v>29700</v>
      </c>
      <c r="BZ7" s="107">
        <f t="shared" si="17"/>
        <v>31200</v>
      </c>
      <c r="CA7" s="107">
        <f t="shared" si="18"/>
        <v>33400</v>
      </c>
      <c r="CB7" s="107">
        <f t="shared" si="19"/>
        <v>35700</v>
      </c>
      <c r="CC7" s="107">
        <f t="shared" si="20"/>
        <v>38000</v>
      </c>
      <c r="CD7" s="107">
        <f t="shared" si="21"/>
        <v>40200</v>
      </c>
      <c r="CE7" s="107">
        <f t="shared" si="22"/>
        <v>42400</v>
      </c>
      <c r="CF7" s="107">
        <f t="shared" si="23"/>
        <v>44600</v>
      </c>
      <c r="CG7" s="107">
        <f t="shared" si="24"/>
        <v>46700</v>
      </c>
      <c r="CH7" s="107">
        <f t="shared" si="25"/>
        <v>49200</v>
      </c>
      <c r="CI7" s="107">
        <f t="shared" si="26"/>
        <v>51700</v>
      </c>
      <c r="CJ7" s="107">
        <f t="shared" si="27"/>
        <v>54200</v>
      </c>
      <c r="CK7" s="107">
        <f t="shared" si="28"/>
        <v>56600</v>
      </c>
      <c r="CL7" s="107">
        <f t="shared" si="29"/>
        <v>59200</v>
      </c>
      <c r="CM7" s="107">
        <f t="shared" si="30"/>
        <v>61700</v>
      </c>
      <c r="CN7" s="110" t="s">
        <v>101</v>
      </c>
      <c r="CO7" s="110" t="s">
        <v>101</v>
      </c>
      <c r="CP7" s="110" t="s">
        <v>101</v>
      </c>
      <c r="CQ7" s="110" t="s">
        <v>101</v>
      </c>
      <c r="CR7" s="110" t="s">
        <v>101</v>
      </c>
      <c r="CS7" s="110" t="s">
        <v>101</v>
      </c>
      <c r="CT7" s="110" t="s">
        <v>101</v>
      </c>
      <c r="CU7" s="110" t="s">
        <v>101</v>
      </c>
      <c r="CV7" s="110" t="s">
        <v>101</v>
      </c>
      <c r="CW7" s="110" t="s">
        <v>101</v>
      </c>
      <c r="CX7" s="110" t="s">
        <v>101</v>
      </c>
      <c r="CY7" s="110" t="s">
        <v>101</v>
      </c>
      <c r="CZ7" s="110" t="s">
        <v>101</v>
      </c>
      <c r="DA7" s="110" t="s">
        <v>101</v>
      </c>
      <c r="DB7" s="110" t="s">
        <v>101</v>
      </c>
      <c r="DC7" s="110" t="s">
        <v>101</v>
      </c>
      <c r="DD7" s="110" t="s">
        <v>101</v>
      </c>
      <c r="DE7" s="110" t="s">
        <v>101</v>
      </c>
      <c r="DF7" s="110" t="s">
        <v>101</v>
      </c>
      <c r="DG7" s="110" t="s">
        <v>101</v>
      </c>
      <c r="DH7" s="110" t="s">
        <v>101</v>
      </c>
      <c r="DI7" s="110" t="s">
        <v>101</v>
      </c>
      <c r="DJ7" s="110" t="s">
        <v>101</v>
      </c>
      <c r="DK7" s="110" t="s">
        <v>101</v>
      </c>
      <c r="DL7" s="110" t="s">
        <v>101</v>
      </c>
      <c r="DM7" s="110" t="s">
        <v>101</v>
      </c>
      <c r="DN7" s="110" t="s">
        <v>101</v>
      </c>
      <c r="DO7" s="110" t="s">
        <v>101</v>
      </c>
      <c r="DP7" s="110" t="s">
        <v>101</v>
      </c>
      <c r="DQ7" s="110" t="s">
        <v>101</v>
      </c>
    </row>
    <row r="8" spans="1:121" ht="15.75" hidden="1" x14ac:dyDescent="0.25">
      <c r="A8" s="20" t="s">
        <v>88</v>
      </c>
      <c r="B8" s="103">
        <v>15100</v>
      </c>
      <c r="C8" s="103">
        <v>15600</v>
      </c>
      <c r="D8" s="103">
        <v>16300</v>
      </c>
      <c r="E8" s="103">
        <v>16900</v>
      </c>
      <c r="F8" s="103">
        <v>17600</v>
      </c>
      <c r="G8" s="103">
        <v>18600</v>
      </c>
      <c r="H8" s="103">
        <v>19500</v>
      </c>
      <c r="I8" s="103">
        <v>20400</v>
      </c>
      <c r="J8" s="103">
        <v>21400</v>
      </c>
      <c r="K8" s="103">
        <v>22400</v>
      </c>
      <c r="L8" s="103">
        <v>24100</v>
      </c>
      <c r="M8" s="103">
        <v>26000</v>
      </c>
      <c r="N8" s="103">
        <v>27600</v>
      </c>
      <c r="O8" s="103">
        <v>29300</v>
      </c>
      <c r="P8" s="103">
        <v>31200</v>
      </c>
      <c r="Q8" s="103">
        <v>32800</v>
      </c>
      <c r="R8" s="103">
        <v>34600</v>
      </c>
      <c r="S8" s="103">
        <v>37100</v>
      </c>
      <c r="T8" s="103">
        <v>39700</v>
      </c>
      <c r="U8" s="103">
        <v>42300</v>
      </c>
      <c r="V8" s="103">
        <v>44800</v>
      </c>
      <c r="W8" s="103">
        <v>47300</v>
      </c>
      <c r="X8" s="103">
        <v>49800</v>
      </c>
      <c r="Y8" s="103">
        <v>52200</v>
      </c>
      <c r="Z8" s="103">
        <v>55000</v>
      </c>
      <c r="AA8" s="103">
        <v>57700</v>
      </c>
      <c r="AB8" s="103">
        <v>60500</v>
      </c>
      <c r="AC8" s="103">
        <v>63200</v>
      </c>
      <c r="AD8" s="103">
        <v>66100</v>
      </c>
      <c r="AE8" s="103">
        <v>68900</v>
      </c>
      <c r="AF8" s="27">
        <v>13600</v>
      </c>
      <c r="AG8" s="27">
        <v>14100</v>
      </c>
      <c r="AH8" s="27">
        <v>14800</v>
      </c>
      <c r="AI8" s="27">
        <v>15400</v>
      </c>
      <c r="AJ8" s="27">
        <v>16100</v>
      </c>
      <c r="AK8" s="27">
        <v>17100</v>
      </c>
      <c r="AL8" s="27">
        <v>18000</v>
      </c>
      <c r="AM8" s="27">
        <v>18900</v>
      </c>
      <c r="AN8" s="27">
        <v>19900</v>
      </c>
      <c r="AO8" s="27">
        <v>20900</v>
      </c>
      <c r="AP8" s="27">
        <v>22600</v>
      </c>
      <c r="AQ8" s="27">
        <v>24500</v>
      </c>
      <c r="AR8" s="27">
        <v>26100</v>
      </c>
      <c r="AS8" s="27">
        <v>27800</v>
      </c>
      <c r="AT8" s="27">
        <v>29700</v>
      </c>
      <c r="AU8" s="27">
        <v>31300</v>
      </c>
      <c r="AV8" s="27">
        <v>33100</v>
      </c>
      <c r="AW8" s="27">
        <v>35600</v>
      </c>
      <c r="AX8" s="27">
        <v>38200</v>
      </c>
      <c r="AY8" s="27">
        <v>40800</v>
      </c>
      <c r="AZ8" s="27">
        <v>43300</v>
      </c>
      <c r="BA8" s="27">
        <v>45800</v>
      </c>
      <c r="BB8" s="27">
        <v>48300</v>
      </c>
      <c r="BC8" s="27">
        <v>50700</v>
      </c>
      <c r="BD8" s="27">
        <v>53500</v>
      </c>
      <c r="BE8" s="27">
        <v>56200</v>
      </c>
      <c r="BF8" s="27">
        <v>59000</v>
      </c>
      <c r="BG8" s="27">
        <v>61700</v>
      </c>
      <c r="BH8" s="27">
        <v>64600</v>
      </c>
      <c r="BI8" s="27">
        <v>67400</v>
      </c>
      <c r="BJ8" s="107">
        <f t="shared" si="1"/>
        <v>15100</v>
      </c>
      <c r="BK8" s="107">
        <f t="shared" si="2"/>
        <v>15600</v>
      </c>
      <c r="BL8" s="107">
        <f t="shared" si="3"/>
        <v>16300</v>
      </c>
      <c r="BM8" s="107">
        <f t="shared" si="4"/>
        <v>16900</v>
      </c>
      <c r="BN8" s="107">
        <f t="shared" si="5"/>
        <v>17600</v>
      </c>
      <c r="BO8" s="107">
        <f t="shared" si="6"/>
        <v>18600</v>
      </c>
      <c r="BP8" s="107">
        <f t="shared" si="7"/>
        <v>19500</v>
      </c>
      <c r="BQ8" s="107">
        <f t="shared" si="8"/>
        <v>20400</v>
      </c>
      <c r="BR8" s="107">
        <f t="shared" si="9"/>
        <v>21400</v>
      </c>
      <c r="BS8" s="107">
        <f t="shared" si="10"/>
        <v>22400</v>
      </c>
      <c r="BT8" s="107">
        <f t="shared" si="11"/>
        <v>24100</v>
      </c>
      <c r="BU8" s="107">
        <f t="shared" si="12"/>
        <v>26000</v>
      </c>
      <c r="BV8" s="107">
        <f t="shared" si="13"/>
        <v>27600</v>
      </c>
      <c r="BW8" s="107">
        <f t="shared" si="14"/>
        <v>29300</v>
      </c>
      <c r="BX8" s="107">
        <f t="shared" si="15"/>
        <v>31200</v>
      </c>
      <c r="BY8" s="107">
        <f t="shared" si="16"/>
        <v>32800</v>
      </c>
      <c r="BZ8" s="107">
        <f t="shared" si="17"/>
        <v>34600</v>
      </c>
      <c r="CA8" s="107">
        <f t="shared" si="18"/>
        <v>37100</v>
      </c>
      <c r="CB8" s="107">
        <f t="shared" si="19"/>
        <v>39700</v>
      </c>
      <c r="CC8" s="107">
        <f t="shared" si="20"/>
        <v>42300</v>
      </c>
      <c r="CD8" s="107">
        <f t="shared" si="21"/>
        <v>44800</v>
      </c>
      <c r="CE8" s="107">
        <f t="shared" si="22"/>
        <v>47300</v>
      </c>
      <c r="CF8" s="107">
        <f t="shared" si="23"/>
        <v>49800</v>
      </c>
      <c r="CG8" s="107">
        <f t="shared" si="24"/>
        <v>52200</v>
      </c>
      <c r="CH8" s="107">
        <f t="shared" si="25"/>
        <v>55000</v>
      </c>
      <c r="CI8" s="107">
        <f t="shared" si="26"/>
        <v>57700</v>
      </c>
      <c r="CJ8" s="107">
        <f t="shared" si="27"/>
        <v>60500</v>
      </c>
      <c r="CK8" s="107">
        <f t="shared" si="28"/>
        <v>63200</v>
      </c>
      <c r="CL8" s="107">
        <f t="shared" si="29"/>
        <v>66100</v>
      </c>
      <c r="CM8" s="107">
        <f t="shared" si="30"/>
        <v>68900</v>
      </c>
      <c r="CN8" s="110" t="s">
        <v>101</v>
      </c>
      <c r="CO8" s="110" t="s">
        <v>101</v>
      </c>
      <c r="CP8" s="110" t="s">
        <v>101</v>
      </c>
      <c r="CQ8" s="110" t="s">
        <v>101</v>
      </c>
      <c r="CR8" s="110" t="s">
        <v>101</v>
      </c>
      <c r="CS8" s="110" t="s">
        <v>101</v>
      </c>
      <c r="CT8" s="110" t="s">
        <v>101</v>
      </c>
      <c r="CU8" s="110" t="s">
        <v>101</v>
      </c>
      <c r="CV8" s="110" t="s">
        <v>101</v>
      </c>
      <c r="CW8" s="110" t="s">
        <v>101</v>
      </c>
      <c r="CX8" s="110" t="s">
        <v>101</v>
      </c>
      <c r="CY8" s="110" t="s">
        <v>101</v>
      </c>
      <c r="CZ8" s="110" t="s">
        <v>101</v>
      </c>
      <c r="DA8" s="110" t="s">
        <v>101</v>
      </c>
      <c r="DB8" s="110" t="s">
        <v>101</v>
      </c>
      <c r="DC8" s="110" t="s">
        <v>101</v>
      </c>
      <c r="DD8" s="110" t="s">
        <v>101</v>
      </c>
      <c r="DE8" s="110" t="s">
        <v>101</v>
      </c>
      <c r="DF8" s="110" t="s">
        <v>101</v>
      </c>
      <c r="DG8" s="110" t="s">
        <v>101</v>
      </c>
      <c r="DH8" s="110" t="s">
        <v>101</v>
      </c>
      <c r="DI8" s="110" t="s">
        <v>101</v>
      </c>
      <c r="DJ8" s="110" t="s">
        <v>101</v>
      </c>
      <c r="DK8" s="110" t="s">
        <v>101</v>
      </c>
      <c r="DL8" s="110" t="s">
        <v>101</v>
      </c>
      <c r="DM8" s="110" t="s">
        <v>101</v>
      </c>
      <c r="DN8" s="110" t="s">
        <v>101</v>
      </c>
      <c r="DO8" s="110" t="s">
        <v>101</v>
      </c>
      <c r="DP8" s="110" t="s">
        <v>101</v>
      </c>
      <c r="DQ8" s="110" t="s">
        <v>101</v>
      </c>
    </row>
    <row r="9" spans="1:121" ht="15.75" hidden="1" x14ac:dyDescent="0.25">
      <c r="A9" s="20" t="s">
        <v>89</v>
      </c>
      <c r="B9" s="104">
        <v>15900</v>
      </c>
      <c r="C9" s="104">
        <v>16500</v>
      </c>
      <c r="D9" s="104">
        <v>17300</v>
      </c>
      <c r="E9" s="104">
        <v>18000</v>
      </c>
      <c r="F9" s="104">
        <v>18800</v>
      </c>
      <c r="G9" s="104">
        <v>20000</v>
      </c>
      <c r="H9" s="104">
        <v>21000</v>
      </c>
      <c r="I9" s="104">
        <v>22000</v>
      </c>
      <c r="J9" s="104">
        <v>23200</v>
      </c>
      <c r="K9" s="104">
        <v>24400</v>
      </c>
      <c r="L9" s="104">
        <v>26300</v>
      </c>
      <c r="M9" s="104">
        <v>28500</v>
      </c>
      <c r="N9" s="104">
        <v>30300</v>
      </c>
      <c r="O9" s="104">
        <v>32300</v>
      </c>
      <c r="P9" s="104">
        <v>34400</v>
      </c>
      <c r="Q9" s="104">
        <v>36300</v>
      </c>
      <c r="R9" s="104">
        <v>38300</v>
      </c>
      <c r="S9" s="104">
        <v>41200</v>
      </c>
      <c r="T9" s="104">
        <v>44100</v>
      </c>
      <c r="U9" s="104">
        <v>47100</v>
      </c>
      <c r="V9" s="104">
        <v>50000</v>
      </c>
      <c r="W9" s="104">
        <v>52800</v>
      </c>
      <c r="X9" s="104">
        <v>55600</v>
      </c>
      <c r="Y9" s="104">
        <v>58300</v>
      </c>
      <c r="Z9" s="104">
        <v>61400</v>
      </c>
      <c r="AA9" s="104">
        <v>64400</v>
      </c>
      <c r="AB9" s="104">
        <v>67600</v>
      </c>
      <c r="AC9" s="104">
        <v>70600</v>
      </c>
      <c r="AD9" s="104">
        <v>73800</v>
      </c>
      <c r="AE9" s="104">
        <v>76900</v>
      </c>
      <c r="AF9" s="27">
        <v>14400</v>
      </c>
      <c r="AG9" s="27">
        <v>15000</v>
      </c>
      <c r="AH9" s="27">
        <v>15800</v>
      </c>
      <c r="AI9" s="27">
        <v>16500</v>
      </c>
      <c r="AJ9" s="27">
        <v>17300</v>
      </c>
      <c r="AK9" s="27">
        <v>18500</v>
      </c>
      <c r="AL9" s="27">
        <v>19500</v>
      </c>
      <c r="AM9" s="27">
        <v>20500</v>
      </c>
      <c r="AN9" s="27">
        <v>21700</v>
      </c>
      <c r="AO9" s="27">
        <v>22900</v>
      </c>
      <c r="AP9" s="27">
        <v>24800</v>
      </c>
      <c r="AQ9" s="27">
        <v>27000</v>
      </c>
      <c r="AR9" s="27">
        <v>28800</v>
      </c>
      <c r="AS9" s="27">
        <v>30800</v>
      </c>
      <c r="AT9" s="27">
        <v>32900</v>
      </c>
      <c r="AU9" s="27">
        <v>34800</v>
      </c>
      <c r="AV9" s="27">
        <v>36800</v>
      </c>
      <c r="AW9" s="27">
        <v>39700</v>
      </c>
      <c r="AX9" s="27">
        <v>42600</v>
      </c>
      <c r="AY9" s="27">
        <v>45600</v>
      </c>
      <c r="AZ9" s="27">
        <v>48500</v>
      </c>
      <c r="BA9" s="27">
        <v>51300</v>
      </c>
      <c r="BB9" s="27">
        <v>54100</v>
      </c>
      <c r="BC9" s="27">
        <v>56800</v>
      </c>
      <c r="BD9" s="27">
        <v>59900</v>
      </c>
      <c r="BE9" s="27">
        <v>62900</v>
      </c>
      <c r="BF9" s="27">
        <v>66100</v>
      </c>
      <c r="BG9" s="27">
        <v>69100</v>
      </c>
      <c r="BH9" s="27">
        <v>72300</v>
      </c>
      <c r="BI9" s="27">
        <v>75400</v>
      </c>
      <c r="BJ9" s="107">
        <f t="shared" si="1"/>
        <v>15900</v>
      </c>
      <c r="BK9" s="107">
        <f t="shared" si="2"/>
        <v>16500</v>
      </c>
      <c r="BL9" s="107">
        <f t="shared" si="3"/>
        <v>17300</v>
      </c>
      <c r="BM9" s="107">
        <f t="shared" si="4"/>
        <v>18000</v>
      </c>
      <c r="BN9" s="107">
        <f t="shared" si="5"/>
        <v>18800</v>
      </c>
      <c r="BO9" s="107">
        <f t="shared" si="6"/>
        <v>20000</v>
      </c>
      <c r="BP9" s="107">
        <f t="shared" si="7"/>
        <v>21000</v>
      </c>
      <c r="BQ9" s="107">
        <f t="shared" si="8"/>
        <v>22000</v>
      </c>
      <c r="BR9" s="107">
        <f t="shared" si="9"/>
        <v>23200</v>
      </c>
      <c r="BS9" s="107">
        <f t="shared" si="10"/>
        <v>24400</v>
      </c>
      <c r="BT9" s="107">
        <f t="shared" si="11"/>
        <v>26300</v>
      </c>
      <c r="BU9" s="107">
        <f t="shared" si="12"/>
        <v>28500</v>
      </c>
      <c r="BV9" s="107">
        <f t="shared" si="13"/>
        <v>30300</v>
      </c>
      <c r="BW9" s="107">
        <f t="shared" si="14"/>
        <v>32300</v>
      </c>
      <c r="BX9" s="107">
        <f t="shared" si="15"/>
        <v>34400</v>
      </c>
      <c r="BY9" s="107">
        <f t="shared" si="16"/>
        <v>36300</v>
      </c>
      <c r="BZ9" s="107">
        <f t="shared" si="17"/>
        <v>38300</v>
      </c>
      <c r="CA9" s="107">
        <f t="shared" si="18"/>
        <v>41200</v>
      </c>
      <c r="CB9" s="107">
        <f t="shared" si="19"/>
        <v>44100</v>
      </c>
      <c r="CC9" s="107">
        <f t="shared" si="20"/>
        <v>47100</v>
      </c>
      <c r="CD9" s="107">
        <f t="shared" si="21"/>
        <v>50000</v>
      </c>
      <c r="CE9" s="107">
        <f t="shared" si="22"/>
        <v>52800</v>
      </c>
      <c r="CF9" s="107">
        <f t="shared" si="23"/>
        <v>55600</v>
      </c>
      <c r="CG9" s="107">
        <f t="shared" si="24"/>
        <v>58300</v>
      </c>
      <c r="CH9" s="107">
        <f t="shared" si="25"/>
        <v>61400</v>
      </c>
      <c r="CI9" s="107">
        <f t="shared" si="26"/>
        <v>64400</v>
      </c>
      <c r="CJ9" s="107">
        <f t="shared" si="27"/>
        <v>67600</v>
      </c>
      <c r="CK9" s="107">
        <f t="shared" si="28"/>
        <v>70600</v>
      </c>
      <c r="CL9" s="107">
        <f t="shared" si="29"/>
        <v>73800</v>
      </c>
      <c r="CM9" s="107">
        <f t="shared" si="30"/>
        <v>76900</v>
      </c>
      <c r="CN9" s="110" t="s">
        <v>101</v>
      </c>
      <c r="CO9" s="110" t="s">
        <v>101</v>
      </c>
      <c r="CP9" s="110" t="s">
        <v>101</v>
      </c>
      <c r="CQ9" s="110" t="s">
        <v>101</v>
      </c>
      <c r="CR9" s="110" t="s">
        <v>101</v>
      </c>
      <c r="CS9" s="110" t="s">
        <v>101</v>
      </c>
      <c r="CT9" s="110" t="s">
        <v>101</v>
      </c>
      <c r="CU9" s="110" t="s">
        <v>101</v>
      </c>
      <c r="CV9" s="110" t="s">
        <v>101</v>
      </c>
      <c r="CW9" s="110" t="s">
        <v>101</v>
      </c>
      <c r="CX9" s="110" t="s">
        <v>101</v>
      </c>
      <c r="CY9" s="110" t="s">
        <v>101</v>
      </c>
      <c r="CZ9" s="110" t="s">
        <v>101</v>
      </c>
      <c r="DA9" s="110" t="s">
        <v>101</v>
      </c>
      <c r="DB9" s="110" t="s">
        <v>101</v>
      </c>
      <c r="DC9" s="110" t="s">
        <v>101</v>
      </c>
      <c r="DD9" s="110" t="s">
        <v>101</v>
      </c>
      <c r="DE9" s="110" t="s">
        <v>101</v>
      </c>
      <c r="DF9" s="110" t="s">
        <v>101</v>
      </c>
      <c r="DG9" s="110" t="s">
        <v>101</v>
      </c>
      <c r="DH9" s="110" t="s">
        <v>101</v>
      </c>
      <c r="DI9" s="110" t="s">
        <v>101</v>
      </c>
      <c r="DJ9" s="110" t="s">
        <v>101</v>
      </c>
      <c r="DK9" s="110" t="s">
        <v>101</v>
      </c>
      <c r="DL9" s="110" t="s">
        <v>101</v>
      </c>
      <c r="DM9" s="110" t="s">
        <v>101</v>
      </c>
      <c r="DN9" s="110" t="s">
        <v>101</v>
      </c>
      <c r="DO9" s="110" t="s">
        <v>101</v>
      </c>
      <c r="DP9" s="110" t="s">
        <v>101</v>
      </c>
      <c r="DQ9" s="110" t="s">
        <v>101</v>
      </c>
    </row>
    <row r="10" spans="1:121" ht="15.75" hidden="1" x14ac:dyDescent="0.25">
      <c r="A10" s="20" t="s">
        <v>94</v>
      </c>
      <c r="B10" s="103">
        <v>24600</v>
      </c>
      <c r="C10" s="103">
        <v>25100</v>
      </c>
      <c r="D10" s="103">
        <v>25700</v>
      </c>
      <c r="E10" s="103">
        <v>26300</v>
      </c>
      <c r="F10" s="103">
        <v>26800</v>
      </c>
      <c r="G10" s="103">
        <v>27800</v>
      </c>
      <c r="H10" s="103">
        <v>28700</v>
      </c>
      <c r="I10" s="103">
        <v>29600</v>
      </c>
      <c r="J10" s="103">
        <v>30600</v>
      </c>
      <c r="K10" s="103">
        <v>31500</v>
      </c>
      <c r="L10" s="103">
        <v>33500</v>
      </c>
      <c r="M10" s="103">
        <v>35400</v>
      </c>
      <c r="N10" s="103">
        <v>37300</v>
      </c>
      <c r="O10" s="103">
        <v>39200</v>
      </c>
      <c r="P10" s="103">
        <v>41100</v>
      </c>
      <c r="Q10" s="103">
        <v>43000</v>
      </c>
      <c r="R10" s="103">
        <v>44800</v>
      </c>
      <c r="S10" s="103">
        <v>47600</v>
      </c>
      <c r="T10" s="103">
        <v>50600</v>
      </c>
      <c r="U10" s="103">
        <v>53500</v>
      </c>
      <c r="V10" s="103">
        <v>56500</v>
      </c>
      <c r="W10" s="103">
        <v>59400</v>
      </c>
      <c r="X10" s="103">
        <v>62300</v>
      </c>
      <c r="Y10" s="103">
        <v>65100</v>
      </c>
      <c r="Z10" s="103">
        <v>68500</v>
      </c>
      <c r="AA10" s="103">
        <v>71900</v>
      </c>
      <c r="AB10" s="103">
        <v>75300</v>
      </c>
      <c r="AC10" s="103">
        <v>78700</v>
      </c>
      <c r="AD10" s="103">
        <v>82100</v>
      </c>
      <c r="AE10" s="103">
        <v>85500</v>
      </c>
      <c r="AF10" s="31" t="s">
        <v>101</v>
      </c>
      <c r="AG10" s="31" t="s">
        <v>101</v>
      </c>
      <c r="AH10" s="31" t="s">
        <v>101</v>
      </c>
      <c r="AI10" s="31" t="s">
        <v>101</v>
      </c>
      <c r="AJ10" s="31" t="s">
        <v>101</v>
      </c>
      <c r="AK10" s="31" t="s">
        <v>101</v>
      </c>
      <c r="AL10" s="31" t="s">
        <v>101</v>
      </c>
      <c r="AM10" s="31" t="s">
        <v>101</v>
      </c>
      <c r="AN10" s="31" t="s">
        <v>101</v>
      </c>
      <c r="AO10" s="31" t="s">
        <v>101</v>
      </c>
      <c r="AP10" s="31" t="s">
        <v>101</v>
      </c>
      <c r="AQ10" s="31" t="s">
        <v>101</v>
      </c>
      <c r="AR10" s="31" t="s">
        <v>101</v>
      </c>
      <c r="AS10" s="31" t="s">
        <v>101</v>
      </c>
      <c r="AT10" s="31" t="s">
        <v>101</v>
      </c>
      <c r="AU10" s="31" t="s">
        <v>101</v>
      </c>
      <c r="AV10" s="31" t="s">
        <v>101</v>
      </c>
      <c r="AW10" s="31" t="s">
        <v>101</v>
      </c>
      <c r="AX10" s="31" t="s">
        <v>101</v>
      </c>
      <c r="AY10" s="31" t="s">
        <v>101</v>
      </c>
      <c r="AZ10" s="31" t="s">
        <v>101</v>
      </c>
      <c r="BA10" s="31" t="s">
        <v>101</v>
      </c>
      <c r="BB10" s="31" t="s">
        <v>101</v>
      </c>
      <c r="BC10" s="31" t="s">
        <v>101</v>
      </c>
      <c r="BD10" s="31" t="s">
        <v>101</v>
      </c>
      <c r="BE10" s="31" t="s">
        <v>101</v>
      </c>
      <c r="BF10" s="31" t="s">
        <v>101</v>
      </c>
      <c r="BG10" s="31" t="s">
        <v>101</v>
      </c>
      <c r="BH10" s="31" t="s">
        <v>101</v>
      </c>
      <c r="BI10" s="31" t="s">
        <v>101</v>
      </c>
      <c r="BJ10" s="107">
        <f t="shared" si="1"/>
        <v>24600</v>
      </c>
      <c r="BK10" s="107">
        <f t="shared" si="2"/>
        <v>25100</v>
      </c>
      <c r="BL10" s="107">
        <f t="shared" si="3"/>
        <v>25700</v>
      </c>
      <c r="BM10" s="107">
        <f t="shared" si="4"/>
        <v>26300</v>
      </c>
      <c r="BN10" s="107">
        <f t="shared" si="5"/>
        <v>26800</v>
      </c>
      <c r="BO10" s="107">
        <f t="shared" si="6"/>
        <v>27800</v>
      </c>
      <c r="BP10" s="107">
        <f t="shared" si="7"/>
        <v>28700</v>
      </c>
      <c r="BQ10" s="107">
        <f t="shared" si="8"/>
        <v>29600</v>
      </c>
      <c r="BR10" s="107">
        <f t="shared" si="9"/>
        <v>30600</v>
      </c>
      <c r="BS10" s="107">
        <f t="shared" si="10"/>
        <v>31500</v>
      </c>
      <c r="BT10" s="107">
        <f t="shared" si="11"/>
        <v>33500</v>
      </c>
      <c r="BU10" s="107">
        <f t="shared" si="12"/>
        <v>35400</v>
      </c>
      <c r="BV10" s="107">
        <f t="shared" si="13"/>
        <v>37300</v>
      </c>
      <c r="BW10" s="107">
        <f t="shared" si="14"/>
        <v>39200</v>
      </c>
      <c r="BX10" s="107">
        <f t="shared" si="15"/>
        <v>41100</v>
      </c>
      <c r="BY10" s="107">
        <f t="shared" si="16"/>
        <v>43000</v>
      </c>
      <c r="BZ10" s="107">
        <f t="shared" si="17"/>
        <v>44800</v>
      </c>
      <c r="CA10" s="107">
        <f t="shared" si="18"/>
        <v>47600</v>
      </c>
      <c r="CB10" s="107">
        <f t="shared" si="19"/>
        <v>50600</v>
      </c>
      <c r="CC10" s="107">
        <f t="shared" si="20"/>
        <v>53500</v>
      </c>
      <c r="CD10" s="107">
        <f t="shared" si="21"/>
        <v>56500</v>
      </c>
      <c r="CE10" s="107">
        <f t="shared" si="22"/>
        <v>59400</v>
      </c>
      <c r="CF10" s="107">
        <f t="shared" si="23"/>
        <v>62300</v>
      </c>
      <c r="CG10" s="107">
        <f t="shared" si="24"/>
        <v>65100</v>
      </c>
      <c r="CH10" s="107">
        <f t="shared" si="25"/>
        <v>68500</v>
      </c>
      <c r="CI10" s="107">
        <f t="shared" si="26"/>
        <v>71900</v>
      </c>
      <c r="CJ10" s="107">
        <f t="shared" si="27"/>
        <v>75300</v>
      </c>
      <c r="CK10" s="107">
        <f t="shared" si="28"/>
        <v>78700</v>
      </c>
      <c r="CL10" s="107">
        <f t="shared" si="29"/>
        <v>82100</v>
      </c>
      <c r="CM10" s="107">
        <f t="shared" si="30"/>
        <v>85500</v>
      </c>
      <c r="CN10" s="111">
        <v>16900</v>
      </c>
      <c r="CO10" s="111">
        <v>17600</v>
      </c>
      <c r="CP10" s="111">
        <v>18400</v>
      </c>
      <c r="CQ10" s="111">
        <v>19200</v>
      </c>
      <c r="CR10" s="111">
        <v>20000</v>
      </c>
      <c r="CS10" s="111">
        <v>20900</v>
      </c>
      <c r="CT10" s="111">
        <v>21800</v>
      </c>
      <c r="CU10" s="111">
        <v>22700</v>
      </c>
      <c r="CV10" s="111">
        <v>23700</v>
      </c>
      <c r="CW10" s="111">
        <v>24700</v>
      </c>
      <c r="CX10" s="111">
        <v>25900</v>
      </c>
      <c r="CY10" s="111">
        <v>27100</v>
      </c>
      <c r="CZ10" s="111">
        <v>28300</v>
      </c>
      <c r="DA10" s="111">
        <v>29700</v>
      </c>
      <c r="DB10" s="111">
        <v>31000</v>
      </c>
      <c r="DC10" s="111">
        <v>32500</v>
      </c>
      <c r="DD10" s="111">
        <v>33900</v>
      </c>
      <c r="DE10" s="111">
        <v>35500</v>
      </c>
      <c r="DF10" s="111">
        <v>37100</v>
      </c>
      <c r="DG10" s="111">
        <v>38600</v>
      </c>
      <c r="DH10" s="111">
        <v>40100</v>
      </c>
      <c r="DI10" s="111">
        <v>41700</v>
      </c>
      <c r="DJ10" s="111">
        <v>43300</v>
      </c>
      <c r="DK10" s="111">
        <v>45000</v>
      </c>
      <c r="DL10" s="111">
        <v>46700</v>
      </c>
      <c r="DM10" s="111">
        <v>48600</v>
      </c>
      <c r="DN10" s="111">
        <v>50600</v>
      </c>
      <c r="DO10" s="111">
        <v>52800</v>
      </c>
      <c r="DP10" s="111">
        <v>55200</v>
      </c>
      <c r="DQ10" s="111">
        <v>57800</v>
      </c>
    </row>
    <row r="11" spans="1:121" ht="16.149999999999999" hidden="1" customHeight="1" x14ac:dyDescent="0.25">
      <c r="A11" s="21" t="s">
        <v>95</v>
      </c>
      <c r="B11" s="104">
        <v>27100</v>
      </c>
      <c r="C11" s="104">
        <v>27800</v>
      </c>
      <c r="D11" s="104">
        <v>28400</v>
      </c>
      <c r="E11" s="104">
        <v>29100</v>
      </c>
      <c r="F11" s="104">
        <v>29700</v>
      </c>
      <c r="G11" s="104">
        <v>30800</v>
      </c>
      <c r="H11" s="104">
        <v>31900</v>
      </c>
      <c r="I11" s="104">
        <v>33000</v>
      </c>
      <c r="J11" s="104">
        <v>34100</v>
      </c>
      <c r="K11" s="104">
        <v>35200</v>
      </c>
      <c r="L11" s="104">
        <v>37400</v>
      </c>
      <c r="M11" s="104">
        <v>39600</v>
      </c>
      <c r="N11" s="104">
        <v>41800</v>
      </c>
      <c r="O11" s="104">
        <v>44000</v>
      </c>
      <c r="P11" s="104">
        <v>46200</v>
      </c>
      <c r="Q11" s="104">
        <v>48400</v>
      </c>
      <c r="R11" s="103">
        <v>50600</v>
      </c>
      <c r="S11" s="103">
        <v>53900</v>
      </c>
      <c r="T11" s="103">
        <v>57200</v>
      </c>
      <c r="U11" s="103">
        <v>60500</v>
      </c>
      <c r="V11" s="103">
        <v>63800</v>
      </c>
      <c r="W11" s="103">
        <v>67100</v>
      </c>
      <c r="X11" s="103">
        <v>70400</v>
      </c>
      <c r="Y11" s="103">
        <v>73700</v>
      </c>
      <c r="Z11" s="103">
        <v>77700</v>
      </c>
      <c r="AA11" s="103">
        <v>81700</v>
      </c>
      <c r="AB11" s="103">
        <v>85600</v>
      </c>
      <c r="AC11" s="103">
        <v>89600</v>
      </c>
      <c r="AD11" s="103">
        <v>93500</v>
      </c>
      <c r="AE11" s="103">
        <v>97500</v>
      </c>
      <c r="AF11" s="31" t="s">
        <v>101</v>
      </c>
      <c r="AG11" s="31" t="s">
        <v>101</v>
      </c>
      <c r="AH11" s="31" t="s">
        <v>101</v>
      </c>
      <c r="AI11" s="31" t="s">
        <v>101</v>
      </c>
      <c r="AJ11" s="31" t="s">
        <v>101</v>
      </c>
      <c r="AK11" s="31" t="s">
        <v>101</v>
      </c>
      <c r="AL11" s="31" t="s">
        <v>101</v>
      </c>
      <c r="AM11" s="31" t="s">
        <v>101</v>
      </c>
      <c r="AN11" s="31" t="s">
        <v>101</v>
      </c>
      <c r="AO11" s="31" t="s">
        <v>101</v>
      </c>
      <c r="AP11" s="31" t="s">
        <v>101</v>
      </c>
      <c r="AQ11" s="31" t="s">
        <v>101</v>
      </c>
      <c r="AR11" s="31" t="s">
        <v>101</v>
      </c>
      <c r="AS11" s="31" t="s">
        <v>101</v>
      </c>
      <c r="AT11" s="31" t="s">
        <v>101</v>
      </c>
      <c r="AU11" s="31" t="s">
        <v>101</v>
      </c>
      <c r="AV11" s="31" t="s">
        <v>101</v>
      </c>
      <c r="AW11" s="31" t="s">
        <v>101</v>
      </c>
      <c r="AX11" s="31" t="s">
        <v>101</v>
      </c>
      <c r="AY11" s="31" t="s">
        <v>101</v>
      </c>
      <c r="AZ11" s="31" t="s">
        <v>101</v>
      </c>
      <c r="BA11" s="31" t="s">
        <v>101</v>
      </c>
      <c r="BB11" s="31" t="s">
        <v>101</v>
      </c>
      <c r="BC11" s="31" t="s">
        <v>101</v>
      </c>
      <c r="BD11" s="31" t="s">
        <v>101</v>
      </c>
      <c r="BE11" s="31" t="s">
        <v>101</v>
      </c>
      <c r="BF11" s="31" t="s">
        <v>101</v>
      </c>
      <c r="BG11" s="31" t="s">
        <v>101</v>
      </c>
      <c r="BH11" s="31" t="s">
        <v>101</v>
      </c>
      <c r="BI11" s="31" t="s">
        <v>101</v>
      </c>
      <c r="BJ11" s="107">
        <f t="shared" si="1"/>
        <v>27100</v>
      </c>
      <c r="BK11" s="107">
        <f t="shared" si="2"/>
        <v>27800</v>
      </c>
      <c r="BL11" s="107">
        <f t="shared" si="3"/>
        <v>28400</v>
      </c>
      <c r="BM11" s="107">
        <f t="shared" si="4"/>
        <v>29100</v>
      </c>
      <c r="BN11" s="107">
        <f t="shared" si="5"/>
        <v>29700</v>
      </c>
      <c r="BO11" s="107">
        <f t="shared" si="6"/>
        <v>30800</v>
      </c>
      <c r="BP11" s="107">
        <f t="shared" si="7"/>
        <v>31900</v>
      </c>
      <c r="BQ11" s="107">
        <f t="shared" si="8"/>
        <v>33000</v>
      </c>
      <c r="BR11" s="107">
        <f t="shared" si="9"/>
        <v>34100</v>
      </c>
      <c r="BS11" s="107">
        <f t="shared" si="10"/>
        <v>35200</v>
      </c>
      <c r="BT11" s="107">
        <f t="shared" si="11"/>
        <v>37400</v>
      </c>
      <c r="BU11" s="107">
        <f t="shared" si="12"/>
        <v>39600</v>
      </c>
      <c r="BV11" s="107">
        <f t="shared" si="13"/>
        <v>41800</v>
      </c>
      <c r="BW11" s="107">
        <f t="shared" si="14"/>
        <v>44000</v>
      </c>
      <c r="BX11" s="107">
        <f t="shared" si="15"/>
        <v>46200</v>
      </c>
      <c r="BY11" s="107">
        <f t="shared" si="16"/>
        <v>48400</v>
      </c>
      <c r="BZ11" s="107">
        <f t="shared" si="17"/>
        <v>50600</v>
      </c>
      <c r="CA11" s="107">
        <f t="shared" si="18"/>
        <v>53900</v>
      </c>
      <c r="CB11" s="107">
        <f t="shared" si="19"/>
        <v>57200</v>
      </c>
      <c r="CC11" s="107">
        <f t="shared" si="20"/>
        <v>60500</v>
      </c>
      <c r="CD11" s="107">
        <f t="shared" si="21"/>
        <v>63800</v>
      </c>
      <c r="CE11" s="107">
        <f t="shared" si="22"/>
        <v>67100</v>
      </c>
      <c r="CF11" s="107">
        <f t="shared" si="23"/>
        <v>70400</v>
      </c>
      <c r="CG11" s="107">
        <f t="shared" si="24"/>
        <v>73700</v>
      </c>
      <c r="CH11" s="107">
        <f t="shared" si="25"/>
        <v>77700</v>
      </c>
      <c r="CI11" s="107">
        <f t="shared" si="26"/>
        <v>81700</v>
      </c>
      <c r="CJ11" s="107">
        <f t="shared" si="27"/>
        <v>85600</v>
      </c>
      <c r="CK11" s="107">
        <f t="shared" si="28"/>
        <v>89600</v>
      </c>
      <c r="CL11" s="107">
        <f t="shared" si="29"/>
        <v>93500</v>
      </c>
      <c r="CM11" s="107">
        <f t="shared" si="30"/>
        <v>97500</v>
      </c>
      <c r="CN11" s="112">
        <v>18200</v>
      </c>
      <c r="CO11" s="112">
        <v>18900</v>
      </c>
      <c r="CP11" s="112">
        <v>19700</v>
      </c>
      <c r="CQ11" s="112">
        <v>20500</v>
      </c>
      <c r="CR11" s="112">
        <v>21300</v>
      </c>
      <c r="CS11" s="112">
        <v>22200</v>
      </c>
      <c r="CT11" s="112">
        <v>23100</v>
      </c>
      <c r="CU11" s="112">
        <v>24000</v>
      </c>
      <c r="CV11" s="112">
        <v>25000</v>
      </c>
      <c r="CW11" s="112">
        <v>26000</v>
      </c>
      <c r="CX11" s="112">
        <v>27200</v>
      </c>
      <c r="CY11" s="112">
        <v>28400</v>
      </c>
      <c r="CZ11" s="112">
        <v>29700</v>
      </c>
      <c r="DA11" s="112">
        <v>31200</v>
      </c>
      <c r="DB11" s="112">
        <v>32500</v>
      </c>
      <c r="DC11" s="112">
        <v>34000</v>
      </c>
      <c r="DD11" s="112">
        <v>35400</v>
      </c>
      <c r="DE11" s="112">
        <v>37000</v>
      </c>
      <c r="DF11" s="112">
        <v>38600</v>
      </c>
      <c r="DG11" s="112">
        <v>40100</v>
      </c>
      <c r="DH11" s="112">
        <v>41600</v>
      </c>
      <c r="DI11" s="112">
        <v>43200</v>
      </c>
      <c r="DJ11" s="112">
        <v>44800</v>
      </c>
      <c r="DK11" s="112">
        <v>46500</v>
      </c>
      <c r="DL11" s="112">
        <v>48200</v>
      </c>
      <c r="DM11" s="112">
        <v>50100</v>
      </c>
      <c r="DN11" s="112">
        <v>52100</v>
      </c>
      <c r="DO11" s="112">
        <v>54300</v>
      </c>
      <c r="DP11" s="112">
        <v>56700</v>
      </c>
      <c r="DQ11" s="112">
        <v>59300</v>
      </c>
    </row>
    <row r="12" spans="1:121" ht="15.75" hidden="1" x14ac:dyDescent="0.25">
      <c r="A12" s="21" t="s">
        <v>90</v>
      </c>
      <c r="B12" s="104">
        <v>30000</v>
      </c>
      <c r="C12" s="104">
        <v>30800</v>
      </c>
      <c r="D12" s="104">
        <v>31900</v>
      </c>
      <c r="E12" s="104">
        <v>32800</v>
      </c>
      <c r="F12" s="104">
        <v>33900</v>
      </c>
      <c r="G12" s="104">
        <v>35500</v>
      </c>
      <c r="H12" s="104">
        <v>37000</v>
      </c>
      <c r="I12" s="104">
        <v>38500</v>
      </c>
      <c r="J12" s="104">
        <v>40100</v>
      </c>
      <c r="K12" s="104">
        <v>41600</v>
      </c>
      <c r="L12" s="104">
        <v>44500</v>
      </c>
      <c r="M12" s="104">
        <v>47600</v>
      </c>
      <c r="N12" s="104">
        <v>50400</v>
      </c>
      <c r="O12" s="104">
        <v>53300</v>
      </c>
      <c r="P12" s="104">
        <v>56400</v>
      </c>
      <c r="Q12" s="104">
        <v>59200</v>
      </c>
      <c r="R12" s="103">
        <v>62100</v>
      </c>
      <c r="S12" s="103">
        <v>66300</v>
      </c>
      <c r="T12" s="103">
        <v>70700</v>
      </c>
      <c r="U12" s="103">
        <v>75100</v>
      </c>
      <c r="V12" s="103">
        <v>79200</v>
      </c>
      <c r="W12" s="103">
        <v>83600</v>
      </c>
      <c r="X12" s="103">
        <v>87800</v>
      </c>
      <c r="Y12" s="103">
        <v>92000</v>
      </c>
      <c r="Z12" s="103">
        <v>96800</v>
      </c>
      <c r="AA12" s="103">
        <v>101900</v>
      </c>
      <c r="AB12" s="103">
        <v>106700</v>
      </c>
      <c r="AC12" s="103">
        <v>111600</v>
      </c>
      <c r="AD12" s="103">
        <v>116600</v>
      </c>
      <c r="AE12" s="103">
        <v>121500</v>
      </c>
      <c r="AF12" s="31" t="s">
        <v>101</v>
      </c>
      <c r="AG12" s="31" t="s">
        <v>101</v>
      </c>
      <c r="AH12" s="31" t="s">
        <v>101</v>
      </c>
      <c r="AI12" s="31" t="s">
        <v>101</v>
      </c>
      <c r="AJ12" s="31" t="s">
        <v>101</v>
      </c>
      <c r="AK12" s="31" t="s">
        <v>101</v>
      </c>
      <c r="AL12" s="31" t="s">
        <v>101</v>
      </c>
      <c r="AM12" s="31" t="s">
        <v>101</v>
      </c>
      <c r="AN12" s="31" t="s">
        <v>101</v>
      </c>
      <c r="AO12" s="31" t="s">
        <v>101</v>
      </c>
      <c r="AP12" s="31" t="s">
        <v>101</v>
      </c>
      <c r="AQ12" s="31" t="s">
        <v>101</v>
      </c>
      <c r="AR12" s="31" t="s">
        <v>101</v>
      </c>
      <c r="AS12" s="31" t="s">
        <v>101</v>
      </c>
      <c r="AT12" s="31" t="s">
        <v>101</v>
      </c>
      <c r="AU12" s="31" t="s">
        <v>101</v>
      </c>
      <c r="AV12" s="31" t="s">
        <v>101</v>
      </c>
      <c r="AW12" s="31" t="s">
        <v>101</v>
      </c>
      <c r="AX12" s="31" t="s">
        <v>101</v>
      </c>
      <c r="AY12" s="31" t="s">
        <v>101</v>
      </c>
      <c r="AZ12" s="31" t="s">
        <v>101</v>
      </c>
      <c r="BA12" s="31" t="s">
        <v>101</v>
      </c>
      <c r="BB12" s="31" t="s">
        <v>101</v>
      </c>
      <c r="BC12" s="31" t="s">
        <v>101</v>
      </c>
      <c r="BD12" s="31" t="s">
        <v>101</v>
      </c>
      <c r="BE12" s="31" t="s">
        <v>101</v>
      </c>
      <c r="BF12" s="31" t="s">
        <v>101</v>
      </c>
      <c r="BG12" s="31" t="s">
        <v>101</v>
      </c>
      <c r="BH12" s="31" t="s">
        <v>101</v>
      </c>
      <c r="BI12" s="31" t="s">
        <v>101</v>
      </c>
      <c r="BJ12" s="107">
        <f t="shared" si="1"/>
        <v>30000</v>
      </c>
      <c r="BK12" s="107">
        <f t="shared" si="2"/>
        <v>30800</v>
      </c>
      <c r="BL12" s="107">
        <f t="shared" si="3"/>
        <v>31900</v>
      </c>
      <c r="BM12" s="107">
        <f t="shared" si="4"/>
        <v>32800</v>
      </c>
      <c r="BN12" s="107">
        <f t="shared" si="5"/>
        <v>33900</v>
      </c>
      <c r="BO12" s="107">
        <f t="shared" si="6"/>
        <v>35500</v>
      </c>
      <c r="BP12" s="107">
        <f t="shared" si="7"/>
        <v>37000</v>
      </c>
      <c r="BQ12" s="107">
        <f t="shared" si="8"/>
        <v>38500</v>
      </c>
      <c r="BR12" s="107">
        <f t="shared" si="9"/>
        <v>40100</v>
      </c>
      <c r="BS12" s="107">
        <f t="shared" si="10"/>
        <v>41600</v>
      </c>
      <c r="BT12" s="107">
        <f t="shared" si="11"/>
        <v>44500</v>
      </c>
      <c r="BU12" s="107">
        <f t="shared" si="12"/>
        <v>47600</v>
      </c>
      <c r="BV12" s="107">
        <f t="shared" si="13"/>
        <v>50400</v>
      </c>
      <c r="BW12" s="107">
        <f t="shared" si="14"/>
        <v>53300</v>
      </c>
      <c r="BX12" s="107">
        <f t="shared" si="15"/>
        <v>56400</v>
      </c>
      <c r="BY12" s="107">
        <f t="shared" si="16"/>
        <v>59200</v>
      </c>
      <c r="BZ12" s="107">
        <f t="shared" si="17"/>
        <v>62100</v>
      </c>
      <c r="CA12" s="107">
        <f t="shared" si="18"/>
        <v>66300</v>
      </c>
      <c r="CB12" s="107">
        <f t="shared" si="19"/>
        <v>70700</v>
      </c>
      <c r="CC12" s="107">
        <f t="shared" si="20"/>
        <v>75100</v>
      </c>
      <c r="CD12" s="107">
        <f t="shared" si="21"/>
        <v>79200</v>
      </c>
      <c r="CE12" s="107">
        <f t="shared" si="22"/>
        <v>83600</v>
      </c>
      <c r="CF12" s="107">
        <f t="shared" si="23"/>
        <v>87800</v>
      </c>
      <c r="CG12" s="107">
        <f t="shared" si="24"/>
        <v>92000</v>
      </c>
      <c r="CH12" s="107">
        <f t="shared" si="25"/>
        <v>96800</v>
      </c>
      <c r="CI12" s="107">
        <f t="shared" si="26"/>
        <v>101900</v>
      </c>
      <c r="CJ12" s="107">
        <f t="shared" si="27"/>
        <v>106700</v>
      </c>
      <c r="CK12" s="107">
        <f t="shared" si="28"/>
        <v>111600</v>
      </c>
      <c r="CL12" s="107">
        <f t="shared" si="29"/>
        <v>116600</v>
      </c>
      <c r="CM12" s="107">
        <f t="shared" si="30"/>
        <v>121500</v>
      </c>
      <c r="CN12" s="112">
        <v>19700</v>
      </c>
      <c r="CO12" s="112">
        <v>20400</v>
      </c>
      <c r="CP12" s="112">
        <v>21200</v>
      </c>
      <c r="CQ12" s="112">
        <v>22000</v>
      </c>
      <c r="CR12" s="112">
        <v>22800</v>
      </c>
      <c r="CS12" s="112">
        <v>23700</v>
      </c>
      <c r="CT12" s="112">
        <v>24600</v>
      </c>
      <c r="CU12" s="112">
        <v>25500</v>
      </c>
      <c r="CV12" s="112">
        <v>26500</v>
      </c>
      <c r="CW12" s="112">
        <v>27500</v>
      </c>
      <c r="CX12" s="112">
        <v>28700</v>
      </c>
      <c r="CY12" s="112">
        <v>29900</v>
      </c>
      <c r="CZ12" s="112">
        <v>31200</v>
      </c>
      <c r="DA12" s="112">
        <v>32700</v>
      </c>
      <c r="DB12" s="112">
        <v>34000</v>
      </c>
      <c r="DC12" s="112">
        <v>35500</v>
      </c>
      <c r="DD12" s="112">
        <v>36900</v>
      </c>
      <c r="DE12" s="112">
        <v>38500</v>
      </c>
      <c r="DF12" s="112">
        <v>40100</v>
      </c>
      <c r="DG12" s="112">
        <v>41600</v>
      </c>
      <c r="DH12" s="112">
        <v>43100</v>
      </c>
      <c r="DI12" s="112">
        <v>44700</v>
      </c>
      <c r="DJ12" s="112">
        <v>46300</v>
      </c>
      <c r="DK12" s="112">
        <v>48000</v>
      </c>
      <c r="DL12" s="112">
        <v>49700</v>
      </c>
      <c r="DM12" s="112">
        <v>51600</v>
      </c>
      <c r="DN12" s="112">
        <v>53600</v>
      </c>
      <c r="DO12" s="112">
        <v>55800</v>
      </c>
      <c r="DP12" s="112">
        <v>58200</v>
      </c>
      <c r="DQ12" s="112">
        <v>60800</v>
      </c>
    </row>
    <row r="13" spans="1:121" ht="15.75" hidden="1" x14ac:dyDescent="0.25">
      <c r="A13" s="21" t="s">
        <v>100</v>
      </c>
      <c r="B13" s="103">
        <v>37000</v>
      </c>
      <c r="C13" s="103">
        <v>38000</v>
      </c>
      <c r="D13" s="103">
        <v>39000</v>
      </c>
      <c r="E13" s="103">
        <v>40000</v>
      </c>
      <c r="F13" s="103">
        <v>41000</v>
      </c>
      <c r="G13" s="103">
        <v>42000</v>
      </c>
      <c r="H13" s="103">
        <v>44000</v>
      </c>
      <c r="I13" s="103">
        <v>45000</v>
      </c>
      <c r="J13" s="103">
        <v>47000</v>
      </c>
      <c r="K13" s="103">
        <v>48000</v>
      </c>
      <c r="L13" s="103">
        <v>51000</v>
      </c>
      <c r="M13" s="103">
        <v>55000</v>
      </c>
      <c r="N13" s="103">
        <v>58000</v>
      </c>
      <c r="O13" s="103">
        <v>61000</v>
      </c>
      <c r="P13" s="103">
        <v>64000</v>
      </c>
      <c r="Q13" s="103">
        <v>67000</v>
      </c>
      <c r="R13" s="103">
        <v>70000</v>
      </c>
      <c r="S13" s="103">
        <v>74000</v>
      </c>
      <c r="T13" s="103">
        <v>79000</v>
      </c>
      <c r="U13" s="103">
        <v>83000</v>
      </c>
      <c r="V13" s="103">
        <v>88000</v>
      </c>
      <c r="W13" s="103">
        <v>92000</v>
      </c>
      <c r="X13" s="103">
        <v>97000</v>
      </c>
      <c r="Y13" s="103">
        <v>101000</v>
      </c>
      <c r="Z13" s="103">
        <v>106000</v>
      </c>
      <c r="AA13" s="103">
        <v>111000</v>
      </c>
      <c r="AB13" s="103">
        <v>116000</v>
      </c>
      <c r="AC13" s="103">
        <v>122000</v>
      </c>
      <c r="AD13" s="103">
        <v>127000</v>
      </c>
      <c r="AE13" s="103">
        <v>132000</v>
      </c>
      <c r="AF13" s="31" t="s">
        <v>101</v>
      </c>
      <c r="AG13" s="31" t="s">
        <v>101</v>
      </c>
      <c r="AH13" s="31" t="s">
        <v>101</v>
      </c>
      <c r="AI13" s="31" t="s">
        <v>101</v>
      </c>
      <c r="AJ13" s="31" t="s">
        <v>101</v>
      </c>
      <c r="AK13" s="31" t="s">
        <v>101</v>
      </c>
      <c r="AL13" s="31" t="s">
        <v>101</v>
      </c>
      <c r="AM13" s="31" t="s">
        <v>101</v>
      </c>
      <c r="AN13" s="31" t="s">
        <v>101</v>
      </c>
      <c r="AO13" s="31" t="s">
        <v>101</v>
      </c>
      <c r="AP13" s="31" t="s">
        <v>101</v>
      </c>
      <c r="AQ13" s="31" t="s">
        <v>101</v>
      </c>
      <c r="AR13" s="31" t="s">
        <v>101</v>
      </c>
      <c r="AS13" s="31" t="s">
        <v>101</v>
      </c>
      <c r="AT13" s="31" t="s">
        <v>101</v>
      </c>
      <c r="AU13" s="31" t="s">
        <v>101</v>
      </c>
      <c r="AV13" s="31" t="s">
        <v>101</v>
      </c>
      <c r="AW13" s="31" t="s">
        <v>101</v>
      </c>
      <c r="AX13" s="31" t="s">
        <v>101</v>
      </c>
      <c r="AY13" s="31" t="s">
        <v>101</v>
      </c>
      <c r="AZ13" s="31" t="s">
        <v>101</v>
      </c>
      <c r="BA13" s="31" t="s">
        <v>101</v>
      </c>
      <c r="BB13" s="31" t="s">
        <v>101</v>
      </c>
      <c r="BC13" s="31" t="s">
        <v>101</v>
      </c>
      <c r="BD13" s="31" t="s">
        <v>101</v>
      </c>
      <c r="BE13" s="31" t="s">
        <v>101</v>
      </c>
      <c r="BF13" s="31" t="s">
        <v>101</v>
      </c>
      <c r="BG13" s="31" t="s">
        <v>101</v>
      </c>
      <c r="BH13" s="31" t="s">
        <v>101</v>
      </c>
      <c r="BI13" s="31" t="s">
        <v>101</v>
      </c>
      <c r="BJ13" s="107">
        <f t="shared" si="1"/>
        <v>37000</v>
      </c>
      <c r="BK13" s="107">
        <f t="shared" si="2"/>
        <v>38000</v>
      </c>
      <c r="BL13" s="107">
        <f t="shared" si="3"/>
        <v>39000</v>
      </c>
      <c r="BM13" s="107">
        <f t="shared" si="4"/>
        <v>40000</v>
      </c>
      <c r="BN13" s="107">
        <f t="shared" si="5"/>
        <v>41000</v>
      </c>
      <c r="BO13" s="107">
        <f t="shared" si="6"/>
        <v>42000</v>
      </c>
      <c r="BP13" s="107">
        <f t="shared" si="7"/>
        <v>44000</v>
      </c>
      <c r="BQ13" s="107">
        <f t="shared" si="8"/>
        <v>45000</v>
      </c>
      <c r="BR13" s="107">
        <f t="shared" si="9"/>
        <v>47000</v>
      </c>
      <c r="BS13" s="107">
        <f t="shared" si="10"/>
        <v>48000</v>
      </c>
      <c r="BT13" s="107">
        <f t="shared" si="11"/>
        <v>51000</v>
      </c>
      <c r="BU13" s="107">
        <f t="shared" si="12"/>
        <v>55000</v>
      </c>
      <c r="BV13" s="107">
        <f t="shared" si="13"/>
        <v>58000</v>
      </c>
      <c r="BW13" s="107">
        <f t="shared" si="14"/>
        <v>61000</v>
      </c>
      <c r="BX13" s="107">
        <f t="shared" si="15"/>
        <v>64000</v>
      </c>
      <c r="BY13" s="107">
        <f t="shared" si="16"/>
        <v>67000</v>
      </c>
      <c r="BZ13" s="107">
        <f t="shared" si="17"/>
        <v>70000</v>
      </c>
      <c r="CA13" s="107">
        <f t="shared" si="18"/>
        <v>74000</v>
      </c>
      <c r="CB13" s="107">
        <f t="shared" si="19"/>
        <v>79000</v>
      </c>
      <c r="CC13" s="107">
        <f t="shared" si="20"/>
        <v>83000</v>
      </c>
      <c r="CD13" s="107">
        <f t="shared" si="21"/>
        <v>88000</v>
      </c>
      <c r="CE13" s="107">
        <f t="shared" si="22"/>
        <v>92000</v>
      </c>
      <c r="CF13" s="107">
        <f t="shared" si="23"/>
        <v>97000</v>
      </c>
      <c r="CG13" s="107">
        <f t="shared" si="24"/>
        <v>101000</v>
      </c>
      <c r="CH13" s="107">
        <f t="shared" si="25"/>
        <v>106000</v>
      </c>
      <c r="CI13" s="107">
        <f t="shared" si="26"/>
        <v>111000</v>
      </c>
      <c r="CJ13" s="107">
        <f t="shared" si="27"/>
        <v>116000</v>
      </c>
      <c r="CK13" s="107">
        <f t="shared" si="28"/>
        <v>122000</v>
      </c>
      <c r="CL13" s="107">
        <f t="shared" si="29"/>
        <v>127000</v>
      </c>
      <c r="CM13" s="107">
        <f t="shared" si="30"/>
        <v>132000</v>
      </c>
      <c r="CN13" s="111">
        <v>23200</v>
      </c>
      <c r="CO13" s="111">
        <v>23900</v>
      </c>
      <c r="CP13" s="111">
        <v>24700</v>
      </c>
      <c r="CQ13" s="111">
        <v>25500</v>
      </c>
      <c r="CR13" s="111">
        <v>26300</v>
      </c>
      <c r="CS13" s="111">
        <v>27200</v>
      </c>
      <c r="CT13" s="111">
        <v>28100</v>
      </c>
      <c r="CU13" s="111">
        <v>29000</v>
      </c>
      <c r="CV13" s="111">
        <v>30000</v>
      </c>
      <c r="CW13" s="111">
        <v>31000</v>
      </c>
      <c r="CX13" s="111">
        <v>32200</v>
      </c>
      <c r="CY13" s="111">
        <v>33400</v>
      </c>
      <c r="CZ13" s="111">
        <v>34700</v>
      </c>
      <c r="DA13" s="111">
        <v>36700</v>
      </c>
      <c r="DB13" s="111">
        <v>38000</v>
      </c>
      <c r="DC13" s="111">
        <v>39500</v>
      </c>
      <c r="DD13" s="111">
        <v>41400</v>
      </c>
      <c r="DE13" s="111">
        <v>43000</v>
      </c>
      <c r="DF13" s="111">
        <v>44600</v>
      </c>
      <c r="DG13" s="111">
        <v>46100</v>
      </c>
      <c r="DH13" s="111">
        <v>47600</v>
      </c>
      <c r="DI13" s="111">
        <v>49200</v>
      </c>
      <c r="DJ13" s="111">
        <v>50800</v>
      </c>
      <c r="DK13" s="111">
        <v>52500</v>
      </c>
      <c r="DL13" s="111">
        <v>54200</v>
      </c>
      <c r="DM13" s="111">
        <v>56100</v>
      </c>
      <c r="DN13" s="111">
        <v>58100</v>
      </c>
      <c r="DO13" s="111">
        <v>60300</v>
      </c>
      <c r="DP13" s="111">
        <v>62700</v>
      </c>
      <c r="DQ13" s="111">
        <v>65300</v>
      </c>
    </row>
    <row r="14" spans="1:121" ht="15.75" hidden="1" customHeight="1" x14ac:dyDescent="0.25">
      <c r="A14" s="21" t="s">
        <v>96</v>
      </c>
      <c r="B14" s="104">
        <v>171000</v>
      </c>
      <c r="C14" s="104">
        <v>173000</v>
      </c>
      <c r="D14" s="104">
        <v>176000</v>
      </c>
      <c r="E14" s="104">
        <v>178000</v>
      </c>
      <c r="F14" s="104">
        <v>181000</v>
      </c>
      <c r="G14" s="104">
        <v>183000</v>
      </c>
      <c r="H14" s="104">
        <v>190000</v>
      </c>
      <c r="I14" s="104">
        <v>192000</v>
      </c>
      <c r="J14" s="104">
        <v>198000</v>
      </c>
      <c r="K14" s="104">
        <v>200000</v>
      </c>
      <c r="L14" s="104">
        <v>210000</v>
      </c>
      <c r="M14" s="104">
        <v>223000</v>
      </c>
      <c r="N14" s="104">
        <v>232000</v>
      </c>
      <c r="O14" s="104">
        <v>241000</v>
      </c>
      <c r="P14" s="104">
        <v>250000</v>
      </c>
      <c r="Q14" s="104">
        <v>258000</v>
      </c>
      <c r="R14" s="104">
        <v>266000</v>
      </c>
      <c r="S14" s="104">
        <v>278000</v>
      </c>
      <c r="T14" s="104">
        <v>293000</v>
      </c>
      <c r="U14" s="104">
        <v>303000</v>
      </c>
      <c r="V14" s="104">
        <v>317000</v>
      </c>
      <c r="W14" s="104">
        <v>327000</v>
      </c>
      <c r="X14" s="104">
        <v>340000</v>
      </c>
      <c r="Y14" s="104">
        <v>349000</v>
      </c>
      <c r="Z14" s="104">
        <v>361000</v>
      </c>
      <c r="AA14" s="104">
        <v>372000</v>
      </c>
      <c r="AB14" s="104">
        <v>383000</v>
      </c>
      <c r="AC14" s="104">
        <v>397000</v>
      </c>
      <c r="AD14" s="104">
        <v>407000</v>
      </c>
      <c r="AE14" s="104">
        <v>416000</v>
      </c>
      <c r="AF14" s="31" t="s">
        <v>101</v>
      </c>
      <c r="AG14" s="31" t="s">
        <v>101</v>
      </c>
      <c r="AH14" s="31" t="s">
        <v>101</v>
      </c>
      <c r="AI14" s="31" t="s">
        <v>101</v>
      </c>
      <c r="AJ14" s="31" t="s">
        <v>101</v>
      </c>
      <c r="AK14" s="31" t="s">
        <v>101</v>
      </c>
      <c r="AL14" s="31" t="s">
        <v>101</v>
      </c>
      <c r="AM14" s="31" t="s">
        <v>101</v>
      </c>
      <c r="AN14" s="31" t="s">
        <v>101</v>
      </c>
      <c r="AO14" s="31" t="s">
        <v>101</v>
      </c>
      <c r="AP14" s="31" t="s">
        <v>101</v>
      </c>
      <c r="AQ14" s="31" t="s">
        <v>101</v>
      </c>
      <c r="AR14" s="31" t="s">
        <v>101</v>
      </c>
      <c r="AS14" s="31" t="s">
        <v>101</v>
      </c>
      <c r="AT14" s="31" t="s">
        <v>101</v>
      </c>
      <c r="AU14" s="31" t="s">
        <v>101</v>
      </c>
      <c r="AV14" s="31" t="s">
        <v>101</v>
      </c>
      <c r="AW14" s="31" t="s">
        <v>101</v>
      </c>
      <c r="AX14" s="31" t="s">
        <v>101</v>
      </c>
      <c r="AY14" s="31" t="s">
        <v>101</v>
      </c>
      <c r="AZ14" s="31" t="s">
        <v>101</v>
      </c>
      <c r="BA14" s="31" t="s">
        <v>101</v>
      </c>
      <c r="BB14" s="31" t="s">
        <v>101</v>
      </c>
      <c r="BC14" s="31" t="s">
        <v>101</v>
      </c>
      <c r="BD14" s="31" t="s">
        <v>101</v>
      </c>
      <c r="BE14" s="31" t="s">
        <v>101</v>
      </c>
      <c r="BF14" s="31" t="s">
        <v>101</v>
      </c>
      <c r="BG14" s="31" t="s">
        <v>101</v>
      </c>
      <c r="BH14" s="31" t="s">
        <v>101</v>
      </c>
      <c r="BI14" s="31" t="s">
        <v>101</v>
      </c>
      <c r="BJ14" s="107">
        <f t="shared" si="1"/>
        <v>171000</v>
      </c>
      <c r="BK14" s="107">
        <f t="shared" si="2"/>
        <v>173000</v>
      </c>
      <c r="BL14" s="107">
        <f t="shared" si="3"/>
        <v>176000</v>
      </c>
      <c r="BM14" s="107">
        <f t="shared" si="4"/>
        <v>178000</v>
      </c>
      <c r="BN14" s="107">
        <f t="shared" si="5"/>
        <v>181000</v>
      </c>
      <c r="BO14" s="107">
        <f t="shared" si="6"/>
        <v>183000</v>
      </c>
      <c r="BP14" s="107">
        <f t="shared" si="7"/>
        <v>190000</v>
      </c>
      <c r="BQ14" s="107">
        <f t="shared" si="8"/>
        <v>192000</v>
      </c>
      <c r="BR14" s="107">
        <f t="shared" si="9"/>
        <v>198000</v>
      </c>
      <c r="BS14" s="107">
        <f t="shared" si="10"/>
        <v>200000</v>
      </c>
      <c r="BT14" s="107">
        <f t="shared" si="11"/>
        <v>210000</v>
      </c>
      <c r="BU14" s="107">
        <f t="shared" si="12"/>
        <v>223000</v>
      </c>
      <c r="BV14" s="107">
        <f t="shared" si="13"/>
        <v>232000</v>
      </c>
      <c r="BW14" s="107">
        <f t="shared" si="14"/>
        <v>241000</v>
      </c>
      <c r="BX14" s="107">
        <f t="shared" si="15"/>
        <v>250000</v>
      </c>
      <c r="BY14" s="107">
        <f t="shared" si="16"/>
        <v>258000</v>
      </c>
      <c r="BZ14" s="107">
        <f t="shared" si="17"/>
        <v>266000</v>
      </c>
      <c r="CA14" s="107">
        <f t="shared" si="18"/>
        <v>278000</v>
      </c>
      <c r="CB14" s="107">
        <f t="shared" si="19"/>
        <v>293000</v>
      </c>
      <c r="CC14" s="107">
        <f t="shared" si="20"/>
        <v>303000</v>
      </c>
      <c r="CD14" s="107">
        <f t="shared" si="21"/>
        <v>317000</v>
      </c>
      <c r="CE14" s="107">
        <f t="shared" si="22"/>
        <v>327000</v>
      </c>
      <c r="CF14" s="107">
        <f t="shared" si="23"/>
        <v>340000</v>
      </c>
      <c r="CG14" s="107">
        <f t="shared" si="24"/>
        <v>349000</v>
      </c>
      <c r="CH14" s="107">
        <f t="shared" si="25"/>
        <v>361000</v>
      </c>
      <c r="CI14" s="107">
        <f t="shared" si="26"/>
        <v>372000</v>
      </c>
      <c r="CJ14" s="107">
        <f t="shared" si="27"/>
        <v>383000</v>
      </c>
      <c r="CK14" s="107">
        <f t="shared" si="28"/>
        <v>397000</v>
      </c>
      <c r="CL14" s="107">
        <f t="shared" si="29"/>
        <v>407000</v>
      </c>
      <c r="CM14" s="107">
        <f t="shared" si="30"/>
        <v>416000</v>
      </c>
      <c r="CN14" s="110" t="s">
        <v>101</v>
      </c>
      <c r="CO14" s="110" t="s">
        <v>101</v>
      </c>
      <c r="CP14" s="110" t="s">
        <v>101</v>
      </c>
      <c r="CQ14" s="110" t="s">
        <v>101</v>
      </c>
      <c r="CR14" s="110" t="s">
        <v>101</v>
      </c>
      <c r="CS14" s="110" t="s">
        <v>101</v>
      </c>
      <c r="CT14" s="110" t="s">
        <v>101</v>
      </c>
      <c r="CU14" s="110" t="s">
        <v>101</v>
      </c>
      <c r="CV14" s="110" t="s">
        <v>101</v>
      </c>
      <c r="CW14" s="110" t="s">
        <v>101</v>
      </c>
      <c r="CX14" s="110" t="s">
        <v>101</v>
      </c>
      <c r="CY14" s="110" t="s">
        <v>101</v>
      </c>
      <c r="CZ14" s="110" t="s">
        <v>101</v>
      </c>
      <c r="DA14" s="110" t="s">
        <v>101</v>
      </c>
      <c r="DB14" s="110" t="s">
        <v>101</v>
      </c>
      <c r="DC14" s="110" t="s">
        <v>101</v>
      </c>
      <c r="DD14" s="110" t="s">
        <v>101</v>
      </c>
      <c r="DE14" s="110" t="s">
        <v>101</v>
      </c>
      <c r="DF14" s="110" t="s">
        <v>101</v>
      </c>
      <c r="DG14" s="110" t="s">
        <v>101</v>
      </c>
      <c r="DH14" s="110" t="s">
        <v>101</v>
      </c>
      <c r="DI14" s="110" t="s">
        <v>101</v>
      </c>
      <c r="DJ14" s="110" t="s">
        <v>101</v>
      </c>
      <c r="DK14" s="110" t="s">
        <v>101</v>
      </c>
      <c r="DL14" s="110" t="s">
        <v>101</v>
      </c>
      <c r="DM14" s="110" t="s">
        <v>101</v>
      </c>
      <c r="DN14" s="110" t="s">
        <v>101</v>
      </c>
      <c r="DO14" s="110" t="s">
        <v>101</v>
      </c>
      <c r="DP14" s="110" t="s">
        <v>101</v>
      </c>
      <c r="DQ14" s="110" t="s">
        <v>101</v>
      </c>
    </row>
    <row r="15" spans="1:121" hidden="1" x14ac:dyDescent="0.25"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  <c r="BW15" s="140"/>
      <c r="BX15" s="140"/>
      <c r="BY15" s="140"/>
      <c r="BZ15" s="140"/>
      <c r="CA15" s="140"/>
      <c r="CB15" s="140"/>
      <c r="CC15" s="140"/>
      <c r="CD15" s="140"/>
      <c r="CE15" s="140"/>
      <c r="CF15" s="140"/>
      <c r="CG15" s="140"/>
      <c r="CH15" s="140"/>
      <c r="CI15" s="140"/>
      <c r="CJ15" s="140"/>
      <c r="CK15" s="140"/>
      <c r="CL15" s="140"/>
      <c r="CM15" s="140"/>
      <c r="CN15" s="140"/>
      <c r="CO15" s="140"/>
      <c r="CP15" s="140"/>
      <c r="CQ15" s="140"/>
      <c r="CR15" s="140"/>
      <c r="CS15" s="140"/>
      <c r="CT15" s="140"/>
      <c r="CU15" s="140"/>
      <c r="CV15" s="140"/>
      <c r="CW15" s="140"/>
      <c r="CX15" s="140"/>
      <c r="CY15" s="140"/>
      <c r="CZ15" s="140"/>
      <c r="DA15" s="140"/>
      <c r="DB15" s="140"/>
      <c r="DC15" s="140"/>
      <c r="DD15" s="140"/>
      <c r="DE15" s="140"/>
      <c r="DF15" s="140"/>
      <c r="DG15" s="140"/>
      <c r="DH15" s="140"/>
      <c r="DI15" s="140"/>
      <c r="DJ15" s="140"/>
      <c r="DK15" s="140"/>
      <c r="DL15" s="140"/>
      <c r="DM15" s="140"/>
      <c r="DN15" s="140"/>
      <c r="DO15" s="140"/>
      <c r="DP15" s="140"/>
      <c r="DQ15" s="140"/>
    </row>
    <row r="16" spans="1:121" hidden="1" x14ac:dyDescent="0.25">
      <c r="B16" s="105" t="s">
        <v>41</v>
      </c>
      <c r="C16" s="105" t="s">
        <v>41</v>
      </c>
      <c r="D16" s="105" t="s">
        <v>41</v>
      </c>
      <c r="E16" s="105" t="s">
        <v>41</v>
      </c>
      <c r="F16" s="105" t="s">
        <v>41</v>
      </c>
      <c r="G16" s="105" t="s">
        <v>41</v>
      </c>
      <c r="H16" s="105" t="s">
        <v>41</v>
      </c>
      <c r="I16" s="105" t="s">
        <v>41</v>
      </c>
      <c r="J16" s="105" t="s">
        <v>41</v>
      </c>
      <c r="K16" s="105" t="s">
        <v>41</v>
      </c>
      <c r="L16" s="105" t="s">
        <v>41</v>
      </c>
      <c r="M16" s="105" t="s">
        <v>41</v>
      </c>
      <c r="N16" s="105" t="s">
        <v>41</v>
      </c>
      <c r="O16" s="105" t="s">
        <v>41</v>
      </c>
      <c r="P16" s="105" t="s">
        <v>41</v>
      </c>
      <c r="Q16" s="105" t="s">
        <v>41</v>
      </c>
      <c r="R16" s="105" t="s">
        <v>41</v>
      </c>
      <c r="S16" s="105" t="s">
        <v>41</v>
      </c>
      <c r="T16" s="105" t="s">
        <v>41</v>
      </c>
      <c r="U16" s="105" t="s">
        <v>41</v>
      </c>
      <c r="V16" s="105" t="s">
        <v>41</v>
      </c>
      <c r="W16" s="105" t="s">
        <v>41</v>
      </c>
      <c r="X16" s="105" t="s">
        <v>41</v>
      </c>
      <c r="Y16" s="105" t="s">
        <v>41</v>
      </c>
      <c r="Z16" s="105" t="s">
        <v>41</v>
      </c>
      <c r="AA16" s="105" t="s">
        <v>41</v>
      </c>
      <c r="AB16" s="105" t="s">
        <v>41</v>
      </c>
      <c r="AC16" s="105" t="s">
        <v>41</v>
      </c>
      <c r="AD16" s="105" t="s">
        <v>41</v>
      </c>
      <c r="AE16" s="105" t="s">
        <v>41</v>
      </c>
      <c r="AF16" s="14" t="s">
        <v>41</v>
      </c>
      <c r="AG16" s="14" t="s">
        <v>41</v>
      </c>
      <c r="AH16" s="14" t="s">
        <v>41</v>
      </c>
      <c r="AI16" s="14" t="s">
        <v>41</v>
      </c>
      <c r="AJ16" s="14" t="s">
        <v>41</v>
      </c>
      <c r="AK16" s="14" t="s">
        <v>41</v>
      </c>
      <c r="AL16" s="14" t="s">
        <v>41</v>
      </c>
      <c r="AM16" s="14" t="s">
        <v>41</v>
      </c>
      <c r="AN16" s="14" t="s">
        <v>41</v>
      </c>
      <c r="AO16" s="14" t="s">
        <v>41</v>
      </c>
      <c r="AP16" s="14" t="s">
        <v>41</v>
      </c>
      <c r="AQ16" s="14" t="s">
        <v>41</v>
      </c>
      <c r="AR16" s="14" t="s">
        <v>41</v>
      </c>
      <c r="AS16" s="14" t="s">
        <v>41</v>
      </c>
      <c r="AT16" s="14" t="s">
        <v>41</v>
      </c>
      <c r="AU16" s="14" t="s">
        <v>41</v>
      </c>
      <c r="AV16" s="14" t="s">
        <v>41</v>
      </c>
      <c r="AW16" s="14" t="s">
        <v>41</v>
      </c>
      <c r="AX16" s="14" t="s">
        <v>41</v>
      </c>
      <c r="AY16" s="14" t="s">
        <v>41</v>
      </c>
      <c r="AZ16" s="14" t="s">
        <v>41</v>
      </c>
      <c r="BA16" s="14" t="s">
        <v>41</v>
      </c>
      <c r="BB16" s="14" t="s">
        <v>41</v>
      </c>
      <c r="BC16" s="14" t="s">
        <v>41</v>
      </c>
      <c r="BD16" s="14" t="s">
        <v>41</v>
      </c>
      <c r="BE16" s="14" t="s">
        <v>41</v>
      </c>
      <c r="BF16" s="14" t="s">
        <v>41</v>
      </c>
      <c r="BG16" s="14" t="s">
        <v>41</v>
      </c>
      <c r="BH16" s="14" t="s">
        <v>41</v>
      </c>
      <c r="BI16" s="14" t="s">
        <v>41</v>
      </c>
      <c r="BJ16" s="108" t="s">
        <v>41</v>
      </c>
      <c r="BK16" s="108" t="s">
        <v>41</v>
      </c>
      <c r="BL16" s="108" t="s">
        <v>41</v>
      </c>
      <c r="BM16" s="108" t="s">
        <v>41</v>
      </c>
      <c r="BN16" s="108" t="s">
        <v>41</v>
      </c>
      <c r="BO16" s="108" t="s">
        <v>41</v>
      </c>
      <c r="BP16" s="108" t="s">
        <v>41</v>
      </c>
      <c r="BQ16" s="108" t="s">
        <v>41</v>
      </c>
      <c r="BR16" s="108" t="s">
        <v>41</v>
      </c>
      <c r="BS16" s="108" t="s">
        <v>41</v>
      </c>
      <c r="BT16" s="108" t="s">
        <v>41</v>
      </c>
      <c r="BU16" s="108" t="s">
        <v>41</v>
      </c>
      <c r="BV16" s="108" t="s">
        <v>41</v>
      </c>
      <c r="BW16" s="108" t="s">
        <v>41</v>
      </c>
      <c r="BX16" s="108" t="s">
        <v>41</v>
      </c>
      <c r="BY16" s="108" t="s">
        <v>41</v>
      </c>
      <c r="BZ16" s="108" t="s">
        <v>41</v>
      </c>
      <c r="CA16" s="108" t="s">
        <v>41</v>
      </c>
      <c r="CB16" s="108" t="s">
        <v>41</v>
      </c>
      <c r="CC16" s="108" t="s">
        <v>41</v>
      </c>
      <c r="CD16" s="108" t="s">
        <v>41</v>
      </c>
      <c r="CE16" s="108" t="s">
        <v>41</v>
      </c>
      <c r="CF16" s="108" t="s">
        <v>41</v>
      </c>
      <c r="CG16" s="108" t="s">
        <v>41</v>
      </c>
      <c r="CH16" s="108" t="s">
        <v>41</v>
      </c>
      <c r="CI16" s="108" t="s">
        <v>41</v>
      </c>
      <c r="CJ16" s="108" t="s">
        <v>41</v>
      </c>
      <c r="CK16" s="108" t="s">
        <v>41</v>
      </c>
      <c r="CL16" s="108" t="s">
        <v>41</v>
      </c>
      <c r="CM16" s="108" t="s">
        <v>41</v>
      </c>
      <c r="CN16" s="113" t="s">
        <v>41</v>
      </c>
      <c r="CO16" s="113" t="s">
        <v>41</v>
      </c>
      <c r="CP16" s="113" t="s">
        <v>41</v>
      </c>
      <c r="CQ16" s="113" t="s">
        <v>41</v>
      </c>
      <c r="CR16" s="113" t="s">
        <v>41</v>
      </c>
      <c r="CS16" s="113" t="s">
        <v>41</v>
      </c>
      <c r="CT16" s="113" t="s">
        <v>41</v>
      </c>
      <c r="CU16" s="113" t="s">
        <v>41</v>
      </c>
      <c r="CV16" s="113" t="s">
        <v>41</v>
      </c>
      <c r="CW16" s="113" t="s">
        <v>41</v>
      </c>
      <c r="CX16" s="113" t="s">
        <v>41</v>
      </c>
      <c r="CY16" s="113" t="s">
        <v>41</v>
      </c>
      <c r="CZ16" s="113" t="s">
        <v>41</v>
      </c>
      <c r="DA16" s="113" t="s">
        <v>41</v>
      </c>
      <c r="DB16" s="113" t="s">
        <v>41</v>
      </c>
      <c r="DC16" s="113" t="s">
        <v>41</v>
      </c>
      <c r="DD16" s="113" t="s">
        <v>41</v>
      </c>
      <c r="DE16" s="113" t="s">
        <v>41</v>
      </c>
      <c r="DF16" s="113" t="s">
        <v>41</v>
      </c>
      <c r="DG16" s="113" t="s">
        <v>41</v>
      </c>
      <c r="DH16" s="113" t="s">
        <v>41</v>
      </c>
      <c r="DI16" s="113" t="s">
        <v>41</v>
      </c>
      <c r="DJ16" s="113" t="s">
        <v>41</v>
      </c>
      <c r="DK16" s="113" t="s">
        <v>41</v>
      </c>
      <c r="DL16" s="113" t="s">
        <v>41</v>
      </c>
      <c r="DM16" s="113" t="s">
        <v>41</v>
      </c>
      <c r="DN16" s="113" t="s">
        <v>41</v>
      </c>
      <c r="DO16" s="113" t="s">
        <v>41</v>
      </c>
      <c r="DP16" s="113" t="s">
        <v>41</v>
      </c>
      <c r="DQ16" s="113" t="s">
        <v>41</v>
      </c>
    </row>
    <row r="17" spans="1:121" ht="15.75" hidden="1" x14ac:dyDescent="0.25">
      <c r="A17" s="20" t="s">
        <v>85</v>
      </c>
      <c r="B17" s="104">
        <v>14800</v>
      </c>
      <c r="C17" s="104">
        <v>15100</v>
      </c>
      <c r="D17" s="104">
        <v>15400</v>
      </c>
      <c r="E17" s="104">
        <v>15700</v>
      </c>
      <c r="F17" s="104">
        <v>16000</v>
      </c>
      <c r="G17" s="104">
        <v>16500</v>
      </c>
      <c r="H17" s="104">
        <v>17000</v>
      </c>
      <c r="I17" s="104">
        <v>17500</v>
      </c>
      <c r="J17" s="104">
        <v>18000</v>
      </c>
      <c r="K17" s="104">
        <v>18500</v>
      </c>
      <c r="L17" s="104">
        <v>19500</v>
      </c>
      <c r="M17" s="104">
        <v>20500</v>
      </c>
      <c r="N17" s="104">
        <v>21500</v>
      </c>
      <c r="O17" s="104">
        <v>22500</v>
      </c>
      <c r="P17" s="104">
        <v>23500</v>
      </c>
      <c r="Q17" s="104">
        <v>24500</v>
      </c>
      <c r="R17" s="104">
        <v>25500</v>
      </c>
      <c r="S17" s="104">
        <v>27000</v>
      </c>
      <c r="T17" s="104">
        <v>28500</v>
      </c>
      <c r="U17" s="104">
        <v>30000</v>
      </c>
      <c r="V17" s="104">
        <v>31500</v>
      </c>
      <c r="W17" s="104">
        <v>33000</v>
      </c>
      <c r="X17" s="104">
        <v>34500</v>
      </c>
      <c r="Y17" s="104">
        <v>36000</v>
      </c>
      <c r="Z17" s="104">
        <v>37800</v>
      </c>
      <c r="AA17" s="104">
        <v>39600</v>
      </c>
      <c r="AB17" s="104">
        <v>41400</v>
      </c>
      <c r="AC17" s="104">
        <v>43200</v>
      </c>
      <c r="AD17" s="104">
        <v>45000</v>
      </c>
      <c r="AE17" s="104">
        <v>46800</v>
      </c>
      <c r="AF17" s="28">
        <v>10800</v>
      </c>
      <c r="AG17" s="28">
        <v>11100</v>
      </c>
      <c r="AH17" s="28">
        <v>11400</v>
      </c>
      <c r="AI17" s="28">
        <v>11700</v>
      </c>
      <c r="AJ17" s="28">
        <v>12000</v>
      </c>
      <c r="AK17" s="28">
        <v>12500</v>
      </c>
      <c r="AL17" s="28">
        <v>13000</v>
      </c>
      <c r="AM17" s="28">
        <v>13500</v>
      </c>
      <c r="AN17" s="28">
        <v>14000</v>
      </c>
      <c r="AO17" s="28">
        <v>14500</v>
      </c>
      <c r="AP17" s="28">
        <v>15500</v>
      </c>
      <c r="AQ17" s="28">
        <v>16500</v>
      </c>
      <c r="AR17" s="28">
        <v>17500</v>
      </c>
      <c r="AS17" s="28">
        <v>18500</v>
      </c>
      <c r="AT17" s="28">
        <v>19500</v>
      </c>
      <c r="AU17" s="28">
        <v>20500</v>
      </c>
      <c r="AV17" s="28">
        <v>21500</v>
      </c>
      <c r="AW17" s="28">
        <v>23000</v>
      </c>
      <c r="AX17" s="28">
        <v>24500</v>
      </c>
      <c r="AY17" s="28">
        <v>26000</v>
      </c>
      <c r="AZ17" s="28">
        <v>27500</v>
      </c>
      <c r="BA17" s="28">
        <v>29000</v>
      </c>
      <c r="BB17" s="28">
        <v>30500</v>
      </c>
      <c r="BC17" s="28">
        <v>32000</v>
      </c>
      <c r="BD17" s="28">
        <v>33800</v>
      </c>
      <c r="BE17" s="28">
        <v>35600</v>
      </c>
      <c r="BF17" s="28">
        <v>37400</v>
      </c>
      <c r="BG17" s="28">
        <v>39200</v>
      </c>
      <c r="BH17" s="28">
        <v>41000</v>
      </c>
      <c r="BI17" s="28">
        <v>42800</v>
      </c>
      <c r="BJ17" s="107">
        <f>B17</f>
        <v>14800</v>
      </c>
      <c r="BK17" s="107">
        <f t="shared" ref="BK17:BK27" si="31">C17</f>
        <v>15100</v>
      </c>
      <c r="BL17" s="107">
        <f t="shared" ref="BL17:BL27" si="32">D17</f>
        <v>15400</v>
      </c>
      <c r="BM17" s="107">
        <f t="shared" ref="BM17:BM27" si="33">E17</f>
        <v>15700</v>
      </c>
      <c r="BN17" s="107">
        <f t="shared" ref="BN17:BN27" si="34">F17</f>
        <v>16000</v>
      </c>
      <c r="BO17" s="107">
        <f t="shared" ref="BO17:BO27" si="35">G17</f>
        <v>16500</v>
      </c>
      <c r="BP17" s="107">
        <f t="shared" ref="BP17:BP27" si="36">H17</f>
        <v>17000</v>
      </c>
      <c r="BQ17" s="107">
        <f t="shared" ref="BQ17:BQ27" si="37">I17</f>
        <v>17500</v>
      </c>
      <c r="BR17" s="107">
        <f t="shared" ref="BR17:BR27" si="38">J17</f>
        <v>18000</v>
      </c>
      <c r="BS17" s="107">
        <f t="shared" ref="BS17:BS27" si="39">K17</f>
        <v>18500</v>
      </c>
      <c r="BT17" s="107">
        <f t="shared" ref="BT17:BT27" si="40">L17</f>
        <v>19500</v>
      </c>
      <c r="BU17" s="107">
        <f t="shared" ref="BU17:BU27" si="41">M17</f>
        <v>20500</v>
      </c>
      <c r="BV17" s="107">
        <f t="shared" ref="BV17:BV27" si="42">N17</f>
        <v>21500</v>
      </c>
      <c r="BW17" s="107">
        <f t="shared" ref="BW17:BW27" si="43">O17</f>
        <v>22500</v>
      </c>
      <c r="BX17" s="107">
        <f t="shared" ref="BX17:BX27" si="44">P17</f>
        <v>23500</v>
      </c>
      <c r="BY17" s="107">
        <f t="shared" ref="BY17:BY27" si="45">Q17</f>
        <v>24500</v>
      </c>
      <c r="BZ17" s="107">
        <f t="shared" ref="BZ17:BZ27" si="46">R17</f>
        <v>25500</v>
      </c>
      <c r="CA17" s="107">
        <f t="shared" ref="CA17:CA27" si="47">S17</f>
        <v>27000</v>
      </c>
      <c r="CB17" s="107">
        <f t="shared" ref="CB17:CB27" si="48">T17</f>
        <v>28500</v>
      </c>
      <c r="CC17" s="107">
        <f t="shared" ref="CC17:CC27" si="49">U17</f>
        <v>30000</v>
      </c>
      <c r="CD17" s="107">
        <f t="shared" ref="CD17:CD27" si="50">V17</f>
        <v>31500</v>
      </c>
      <c r="CE17" s="107">
        <f t="shared" ref="CE17:CE27" si="51">W17</f>
        <v>33000</v>
      </c>
      <c r="CF17" s="107">
        <f t="shared" ref="CF17:CF27" si="52">X17</f>
        <v>34500</v>
      </c>
      <c r="CG17" s="107">
        <f t="shared" ref="CG17:CG27" si="53">Y17</f>
        <v>36000</v>
      </c>
      <c r="CH17" s="107">
        <f t="shared" ref="CH17:CH27" si="54">Z17</f>
        <v>37800</v>
      </c>
      <c r="CI17" s="107">
        <f t="shared" ref="CI17:CI27" si="55">AA17</f>
        <v>39600</v>
      </c>
      <c r="CJ17" s="107">
        <f t="shared" ref="CJ17:CJ27" si="56">AB17</f>
        <v>41400</v>
      </c>
      <c r="CK17" s="107">
        <f t="shared" ref="CK17:CK27" si="57">AC17</f>
        <v>43200</v>
      </c>
      <c r="CL17" s="107">
        <f t="shared" ref="CL17:CL27" si="58">AD17</f>
        <v>45000</v>
      </c>
      <c r="CM17" s="107">
        <f t="shared" ref="CM17:CM27" si="59">AE17</f>
        <v>46800</v>
      </c>
      <c r="CN17" s="110" t="s">
        <v>101</v>
      </c>
      <c r="CO17" s="110" t="s">
        <v>101</v>
      </c>
      <c r="CP17" s="110" t="s">
        <v>101</v>
      </c>
      <c r="CQ17" s="110" t="s">
        <v>101</v>
      </c>
      <c r="CR17" s="110" t="s">
        <v>101</v>
      </c>
      <c r="CS17" s="110" t="s">
        <v>101</v>
      </c>
      <c r="CT17" s="110" t="s">
        <v>101</v>
      </c>
      <c r="CU17" s="110" t="s">
        <v>101</v>
      </c>
      <c r="CV17" s="110" t="s">
        <v>101</v>
      </c>
      <c r="CW17" s="110" t="s">
        <v>101</v>
      </c>
      <c r="CX17" s="110" t="s">
        <v>101</v>
      </c>
      <c r="CY17" s="110" t="s">
        <v>101</v>
      </c>
      <c r="CZ17" s="110" t="s">
        <v>101</v>
      </c>
      <c r="DA17" s="110" t="s">
        <v>101</v>
      </c>
      <c r="DB17" s="110" t="s">
        <v>101</v>
      </c>
      <c r="DC17" s="110" t="s">
        <v>101</v>
      </c>
      <c r="DD17" s="110" t="s">
        <v>101</v>
      </c>
      <c r="DE17" s="110" t="s">
        <v>101</v>
      </c>
      <c r="DF17" s="110" t="s">
        <v>101</v>
      </c>
      <c r="DG17" s="110" t="s">
        <v>101</v>
      </c>
      <c r="DH17" s="110" t="s">
        <v>101</v>
      </c>
      <c r="DI17" s="110" t="s">
        <v>101</v>
      </c>
      <c r="DJ17" s="110" t="s">
        <v>101</v>
      </c>
      <c r="DK17" s="110" t="s">
        <v>101</v>
      </c>
      <c r="DL17" s="110" t="s">
        <v>101</v>
      </c>
      <c r="DM17" s="110" t="s">
        <v>101</v>
      </c>
      <c r="DN17" s="110" t="s">
        <v>101</v>
      </c>
      <c r="DO17" s="110" t="s">
        <v>101</v>
      </c>
      <c r="DP17" s="110" t="s">
        <v>101</v>
      </c>
      <c r="DQ17" s="110" t="s">
        <v>101</v>
      </c>
    </row>
    <row r="18" spans="1:121" ht="15.75" hidden="1" x14ac:dyDescent="0.25">
      <c r="A18" s="20" t="s">
        <v>86</v>
      </c>
      <c r="B18" s="104">
        <v>15500</v>
      </c>
      <c r="C18" s="104">
        <v>15800</v>
      </c>
      <c r="D18" s="104">
        <v>16200</v>
      </c>
      <c r="E18" s="104">
        <v>16600</v>
      </c>
      <c r="F18" s="104">
        <v>16900</v>
      </c>
      <c r="G18" s="104">
        <v>17500</v>
      </c>
      <c r="H18" s="104">
        <v>18100</v>
      </c>
      <c r="I18" s="104">
        <v>18700</v>
      </c>
      <c r="J18" s="104">
        <v>19300</v>
      </c>
      <c r="K18" s="104">
        <v>19900</v>
      </c>
      <c r="L18" s="104">
        <v>21100</v>
      </c>
      <c r="M18" s="104">
        <v>22200</v>
      </c>
      <c r="N18" s="104">
        <v>23400</v>
      </c>
      <c r="O18" s="104">
        <v>24500</v>
      </c>
      <c r="P18" s="104">
        <v>25700</v>
      </c>
      <c r="Q18" s="104">
        <v>26800</v>
      </c>
      <c r="R18" s="104">
        <v>28000</v>
      </c>
      <c r="S18" s="104">
        <v>29700</v>
      </c>
      <c r="T18" s="104">
        <v>31400</v>
      </c>
      <c r="U18" s="104">
        <v>33100</v>
      </c>
      <c r="V18" s="104">
        <v>34900</v>
      </c>
      <c r="W18" s="104">
        <v>36600</v>
      </c>
      <c r="X18" s="104">
        <v>38300</v>
      </c>
      <c r="Y18" s="104">
        <v>39900</v>
      </c>
      <c r="Z18" s="104">
        <v>41900</v>
      </c>
      <c r="AA18" s="104">
        <v>44000</v>
      </c>
      <c r="AB18" s="104">
        <v>46000</v>
      </c>
      <c r="AC18" s="104">
        <v>48000</v>
      </c>
      <c r="AD18" s="104">
        <v>50000</v>
      </c>
      <c r="AE18" s="104">
        <v>52000</v>
      </c>
      <c r="AF18" s="28">
        <v>11500</v>
      </c>
      <c r="AG18" s="28">
        <v>11800</v>
      </c>
      <c r="AH18" s="28">
        <v>12200</v>
      </c>
      <c r="AI18" s="28">
        <v>12600</v>
      </c>
      <c r="AJ18" s="28">
        <v>12900</v>
      </c>
      <c r="AK18" s="28">
        <v>13500</v>
      </c>
      <c r="AL18" s="28">
        <v>14100</v>
      </c>
      <c r="AM18" s="28">
        <v>14700</v>
      </c>
      <c r="AN18" s="28">
        <v>15300</v>
      </c>
      <c r="AO18" s="28">
        <v>15900</v>
      </c>
      <c r="AP18" s="28">
        <v>17100</v>
      </c>
      <c r="AQ18" s="28">
        <v>18200</v>
      </c>
      <c r="AR18" s="28">
        <v>19400</v>
      </c>
      <c r="AS18" s="28">
        <v>20500</v>
      </c>
      <c r="AT18" s="28">
        <v>21700</v>
      </c>
      <c r="AU18" s="28">
        <v>22800</v>
      </c>
      <c r="AV18" s="28">
        <v>24000</v>
      </c>
      <c r="AW18" s="28">
        <v>25700</v>
      </c>
      <c r="AX18" s="28">
        <v>27400</v>
      </c>
      <c r="AY18" s="28">
        <v>29100</v>
      </c>
      <c r="AZ18" s="28">
        <v>30900</v>
      </c>
      <c r="BA18" s="28">
        <v>32600</v>
      </c>
      <c r="BB18" s="28">
        <v>34300</v>
      </c>
      <c r="BC18" s="28">
        <v>35900</v>
      </c>
      <c r="BD18" s="28">
        <v>37900</v>
      </c>
      <c r="BE18" s="28">
        <v>40000</v>
      </c>
      <c r="BF18" s="28">
        <v>42000</v>
      </c>
      <c r="BG18" s="28">
        <v>44000</v>
      </c>
      <c r="BH18" s="28">
        <v>46000</v>
      </c>
      <c r="BI18" s="28">
        <v>48000</v>
      </c>
      <c r="BJ18" s="107">
        <f t="shared" ref="BJ18:BJ27" si="60">B18</f>
        <v>15500</v>
      </c>
      <c r="BK18" s="107">
        <f t="shared" si="31"/>
        <v>15800</v>
      </c>
      <c r="BL18" s="107">
        <f t="shared" si="32"/>
        <v>16200</v>
      </c>
      <c r="BM18" s="107">
        <f t="shared" si="33"/>
        <v>16600</v>
      </c>
      <c r="BN18" s="107">
        <f t="shared" si="34"/>
        <v>16900</v>
      </c>
      <c r="BO18" s="107">
        <f t="shared" si="35"/>
        <v>17500</v>
      </c>
      <c r="BP18" s="107">
        <f t="shared" si="36"/>
        <v>18100</v>
      </c>
      <c r="BQ18" s="107">
        <f t="shared" si="37"/>
        <v>18700</v>
      </c>
      <c r="BR18" s="107">
        <f t="shared" si="38"/>
        <v>19300</v>
      </c>
      <c r="BS18" s="107">
        <f t="shared" si="39"/>
        <v>19900</v>
      </c>
      <c r="BT18" s="107">
        <f t="shared" si="40"/>
        <v>21100</v>
      </c>
      <c r="BU18" s="107">
        <f t="shared" si="41"/>
        <v>22200</v>
      </c>
      <c r="BV18" s="107">
        <f t="shared" si="42"/>
        <v>23400</v>
      </c>
      <c r="BW18" s="107">
        <f t="shared" si="43"/>
        <v>24500</v>
      </c>
      <c r="BX18" s="107">
        <f t="shared" si="44"/>
        <v>25700</v>
      </c>
      <c r="BY18" s="107">
        <f t="shared" si="45"/>
        <v>26800</v>
      </c>
      <c r="BZ18" s="107">
        <f t="shared" si="46"/>
        <v>28000</v>
      </c>
      <c r="CA18" s="107">
        <f t="shared" si="47"/>
        <v>29700</v>
      </c>
      <c r="CB18" s="107">
        <f t="shared" si="48"/>
        <v>31400</v>
      </c>
      <c r="CC18" s="107">
        <f t="shared" si="49"/>
        <v>33100</v>
      </c>
      <c r="CD18" s="107">
        <f t="shared" si="50"/>
        <v>34900</v>
      </c>
      <c r="CE18" s="107">
        <f t="shared" si="51"/>
        <v>36600</v>
      </c>
      <c r="CF18" s="107">
        <f t="shared" si="52"/>
        <v>38300</v>
      </c>
      <c r="CG18" s="107">
        <f t="shared" si="53"/>
        <v>39900</v>
      </c>
      <c r="CH18" s="107">
        <f t="shared" si="54"/>
        <v>41900</v>
      </c>
      <c r="CI18" s="107">
        <f t="shared" si="55"/>
        <v>44000</v>
      </c>
      <c r="CJ18" s="107">
        <f t="shared" si="56"/>
        <v>46000</v>
      </c>
      <c r="CK18" s="107">
        <f t="shared" si="57"/>
        <v>48000</v>
      </c>
      <c r="CL18" s="107">
        <f t="shared" si="58"/>
        <v>50000</v>
      </c>
      <c r="CM18" s="107">
        <f t="shared" si="59"/>
        <v>52000</v>
      </c>
      <c r="CN18" s="110" t="s">
        <v>101</v>
      </c>
      <c r="CO18" s="110" t="s">
        <v>101</v>
      </c>
      <c r="CP18" s="110" t="s">
        <v>101</v>
      </c>
      <c r="CQ18" s="110" t="s">
        <v>101</v>
      </c>
      <c r="CR18" s="110" t="s">
        <v>101</v>
      </c>
      <c r="CS18" s="110" t="s">
        <v>101</v>
      </c>
      <c r="CT18" s="110" t="s">
        <v>101</v>
      </c>
      <c r="CU18" s="110" t="s">
        <v>101</v>
      </c>
      <c r="CV18" s="110" t="s">
        <v>101</v>
      </c>
      <c r="CW18" s="110" t="s">
        <v>101</v>
      </c>
      <c r="CX18" s="110" t="s">
        <v>101</v>
      </c>
      <c r="CY18" s="110" t="s">
        <v>101</v>
      </c>
      <c r="CZ18" s="110" t="s">
        <v>101</v>
      </c>
      <c r="DA18" s="110" t="s">
        <v>101</v>
      </c>
      <c r="DB18" s="110" t="s">
        <v>101</v>
      </c>
      <c r="DC18" s="110" t="s">
        <v>101</v>
      </c>
      <c r="DD18" s="110" t="s">
        <v>101</v>
      </c>
      <c r="DE18" s="110" t="s">
        <v>101</v>
      </c>
      <c r="DF18" s="110" t="s">
        <v>101</v>
      </c>
      <c r="DG18" s="110" t="s">
        <v>101</v>
      </c>
      <c r="DH18" s="110" t="s">
        <v>101</v>
      </c>
      <c r="DI18" s="110" t="s">
        <v>101</v>
      </c>
      <c r="DJ18" s="110" t="s">
        <v>101</v>
      </c>
      <c r="DK18" s="110" t="s">
        <v>101</v>
      </c>
      <c r="DL18" s="110" t="s">
        <v>101</v>
      </c>
      <c r="DM18" s="110" t="s">
        <v>101</v>
      </c>
      <c r="DN18" s="110" t="s">
        <v>101</v>
      </c>
      <c r="DO18" s="110" t="s">
        <v>101</v>
      </c>
      <c r="DP18" s="110" t="s">
        <v>101</v>
      </c>
      <c r="DQ18" s="110" t="s">
        <v>101</v>
      </c>
    </row>
    <row r="19" spans="1:121" ht="15.75" hidden="1" x14ac:dyDescent="0.25">
      <c r="A19" s="20" t="s">
        <v>83</v>
      </c>
      <c r="B19" s="104">
        <v>16100</v>
      </c>
      <c r="C19" s="104">
        <v>16500</v>
      </c>
      <c r="D19" s="104">
        <v>17000</v>
      </c>
      <c r="E19" s="104">
        <v>17400</v>
      </c>
      <c r="F19" s="104">
        <v>17900</v>
      </c>
      <c r="G19" s="104">
        <v>18600</v>
      </c>
      <c r="H19" s="104">
        <v>19300</v>
      </c>
      <c r="I19" s="104">
        <v>20000</v>
      </c>
      <c r="J19" s="104">
        <v>20700</v>
      </c>
      <c r="K19" s="104">
        <v>21400</v>
      </c>
      <c r="L19" s="104">
        <v>22700</v>
      </c>
      <c r="M19" s="104">
        <v>24100</v>
      </c>
      <c r="N19" s="104">
        <v>25400</v>
      </c>
      <c r="O19" s="104">
        <v>26700</v>
      </c>
      <c r="P19" s="104">
        <v>28100</v>
      </c>
      <c r="Q19" s="104">
        <v>29400</v>
      </c>
      <c r="R19" s="104">
        <v>30700</v>
      </c>
      <c r="S19" s="104">
        <v>32600</v>
      </c>
      <c r="T19" s="104">
        <v>34600</v>
      </c>
      <c r="U19" s="104">
        <v>36600</v>
      </c>
      <c r="V19" s="104">
        <v>38500</v>
      </c>
      <c r="W19" s="104">
        <v>40500</v>
      </c>
      <c r="X19" s="104">
        <v>42400</v>
      </c>
      <c r="Y19" s="104">
        <v>44300</v>
      </c>
      <c r="Z19" s="104">
        <v>46500</v>
      </c>
      <c r="AA19" s="104">
        <v>48800</v>
      </c>
      <c r="AB19" s="104">
        <v>51000</v>
      </c>
      <c r="AC19" s="104">
        <v>53200</v>
      </c>
      <c r="AD19" s="104">
        <v>55500</v>
      </c>
      <c r="AE19" s="104">
        <v>57700</v>
      </c>
      <c r="AF19" s="28">
        <v>12100</v>
      </c>
      <c r="AG19" s="28">
        <v>12500</v>
      </c>
      <c r="AH19" s="28">
        <v>13000</v>
      </c>
      <c r="AI19" s="28">
        <v>13400</v>
      </c>
      <c r="AJ19" s="28">
        <v>13900</v>
      </c>
      <c r="AK19" s="28">
        <v>14600</v>
      </c>
      <c r="AL19" s="28">
        <v>15300</v>
      </c>
      <c r="AM19" s="28">
        <v>16000</v>
      </c>
      <c r="AN19" s="28">
        <v>16700</v>
      </c>
      <c r="AO19" s="28">
        <v>17400</v>
      </c>
      <c r="AP19" s="28">
        <v>18700</v>
      </c>
      <c r="AQ19" s="28">
        <v>20100</v>
      </c>
      <c r="AR19" s="28">
        <v>21400</v>
      </c>
      <c r="AS19" s="28">
        <v>22700</v>
      </c>
      <c r="AT19" s="28">
        <v>24100</v>
      </c>
      <c r="AU19" s="28">
        <v>25400</v>
      </c>
      <c r="AV19" s="28">
        <v>26700</v>
      </c>
      <c r="AW19" s="28">
        <v>28600</v>
      </c>
      <c r="AX19" s="28">
        <v>30600</v>
      </c>
      <c r="AY19" s="28">
        <v>32600</v>
      </c>
      <c r="AZ19" s="28">
        <v>34500</v>
      </c>
      <c r="BA19" s="28">
        <v>36500</v>
      </c>
      <c r="BB19" s="28">
        <v>38400</v>
      </c>
      <c r="BC19" s="28">
        <v>40300</v>
      </c>
      <c r="BD19" s="28">
        <v>42500</v>
      </c>
      <c r="BE19" s="28">
        <v>44800</v>
      </c>
      <c r="BF19" s="28">
        <v>47000</v>
      </c>
      <c r="BG19" s="28">
        <v>49200</v>
      </c>
      <c r="BH19" s="28">
        <v>51500</v>
      </c>
      <c r="BI19" s="28">
        <v>53700</v>
      </c>
      <c r="BJ19" s="107">
        <f t="shared" si="60"/>
        <v>16100</v>
      </c>
      <c r="BK19" s="107">
        <f t="shared" si="31"/>
        <v>16500</v>
      </c>
      <c r="BL19" s="107">
        <f t="shared" si="32"/>
        <v>17000</v>
      </c>
      <c r="BM19" s="107">
        <f t="shared" si="33"/>
        <v>17400</v>
      </c>
      <c r="BN19" s="107">
        <f t="shared" si="34"/>
        <v>17900</v>
      </c>
      <c r="BO19" s="107">
        <f t="shared" si="35"/>
        <v>18600</v>
      </c>
      <c r="BP19" s="107">
        <f t="shared" si="36"/>
        <v>19300</v>
      </c>
      <c r="BQ19" s="107">
        <f t="shared" si="37"/>
        <v>20000</v>
      </c>
      <c r="BR19" s="107">
        <f t="shared" si="38"/>
        <v>20700</v>
      </c>
      <c r="BS19" s="107">
        <f t="shared" si="39"/>
        <v>21400</v>
      </c>
      <c r="BT19" s="107">
        <f t="shared" si="40"/>
        <v>22700</v>
      </c>
      <c r="BU19" s="107">
        <f t="shared" si="41"/>
        <v>24100</v>
      </c>
      <c r="BV19" s="107">
        <f t="shared" si="42"/>
        <v>25400</v>
      </c>
      <c r="BW19" s="107">
        <f t="shared" si="43"/>
        <v>26700</v>
      </c>
      <c r="BX19" s="107">
        <f t="shared" si="44"/>
        <v>28100</v>
      </c>
      <c r="BY19" s="107">
        <f t="shared" si="45"/>
        <v>29400</v>
      </c>
      <c r="BZ19" s="107">
        <f t="shared" si="46"/>
        <v>30700</v>
      </c>
      <c r="CA19" s="107">
        <f t="shared" si="47"/>
        <v>32600</v>
      </c>
      <c r="CB19" s="107">
        <f t="shared" si="48"/>
        <v>34600</v>
      </c>
      <c r="CC19" s="107">
        <f t="shared" si="49"/>
        <v>36600</v>
      </c>
      <c r="CD19" s="107">
        <f t="shared" si="50"/>
        <v>38500</v>
      </c>
      <c r="CE19" s="107">
        <f t="shared" si="51"/>
        <v>40500</v>
      </c>
      <c r="CF19" s="107">
        <f t="shared" si="52"/>
        <v>42400</v>
      </c>
      <c r="CG19" s="107">
        <f t="shared" si="53"/>
        <v>44300</v>
      </c>
      <c r="CH19" s="107">
        <f t="shared" si="54"/>
        <v>46500</v>
      </c>
      <c r="CI19" s="107">
        <f t="shared" si="55"/>
        <v>48800</v>
      </c>
      <c r="CJ19" s="107">
        <f t="shared" si="56"/>
        <v>51000</v>
      </c>
      <c r="CK19" s="107">
        <f t="shared" si="57"/>
        <v>53200</v>
      </c>
      <c r="CL19" s="107">
        <f t="shared" si="58"/>
        <v>55500</v>
      </c>
      <c r="CM19" s="107">
        <f t="shared" si="59"/>
        <v>57700</v>
      </c>
      <c r="CN19" s="110" t="s">
        <v>101</v>
      </c>
      <c r="CO19" s="110" t="s">
        <v>101</v>
      </c>
      <c r="CP19" s="110" t="s">
        <v>101</v>
      </c>
      <c r="CQ19" s="110" t="s">
        <v>101</v>
      </c>
      <c r="CR19" s="110" t="s">
        <v>101</v>
      </c>
      <c r="CS19" s="110" t="s">
        <v>101</v>
      </c>
      <c r="CT19" s="110" t="s">
        <v>101</v>
      </c>
      <c r="CU19" s="110" t="s">
        <v>101</v>
      </c>
      <c r="CV19" s="110" t="s">
        <v>101</v>
      </c>
      <c r="CW19" s="110" t="s">
        <v>101</v>
      </c>
      <c r="CX19" s="110" t="s">
        <v>101</v>
      </c>
      <c r="CY19" s="110" t="s">
        <v>101</v>
      </c>
      <c r="CZ19" s="110" t="s">
        <v>101</v>
      </c>
      <c r="DA19" s="110" t="s">
        <v>101</v>
      </c>
      <c r="DB19" s="110" t="s">
        <v>101</v>
      </c>
      <c r="DC19" s="110" t="s">
        <v>101</v>
      </c>
      <c r="DD19" s="110" t="s">
        <v>101</v>
      </c>
      <c r="DE19" s="110" t="s">
        <v>101</v>
      </c>
      <c r="DF19" s="110" t="s">
        <v>101</v>
      </c>
      <c r="DG19" s="110" t="s">
        <v>101</v>
      </c>
      <c r="DH19" s="110" t="s">
        <v>101</v>
      </c>
      <c r="DI19" s="110" t="s">
        <v>101</v>
      </c>
      <c r="DJ19" s="110" t="s">
        <v>101</v>
      </c>
      <c r="DK19" s="110" t="s">
        <v>101</v>
      </c>
      <c r="DL19" s="110" t="s">
        <v>101</v>
      </c>
      <c r="DM19" s="110" t="s">
        <v>101</v>
      </c>
      <c r="DN19" s="110" t="s">
        <v>101</v>
      </c>
      <c r="DO19" s="110" t="s">
        <v>101</v>
      </c>
      <c r="DP19" s="110" t="s">
        <v>101</v>
      </c>
      <c r="DQ19" s="110" t="s">
        <v>101</v>
      </c>
    </row>
    <row r="20" spans="1:121" ht="15.75" hidden="1" x14ac:dyDescent="0.25">
      <c r="A20" s="20" t="s">
        <v>87</v>
      </c>
      <c r="B20" s="104">
        <v>16800</v>
      </c>
      <c r="C20" s="104">
        <v>17300</v>
      </c>
      <c r="D20" s="104">
        <v>17900</v>
      </c>
      <c r="E20" s="104">
        <v>18400</v>
      </c>
      <c r="F20" s="104">
        <v>19000</v>
      </c>
      <c r="G20" s="104">
        <v>19800</v>
      </c>
      <c r="H20" s="104">
        <v>20600</v>
      </c>
      <c r="I20" s="104">
        <v>21400</v>
      </c>
      <c r="J20" s="104">
        <v>22200</v>
      </c>
      <c r="K20" s="104">
        <v>23100</v>
      </c>
      <c r="L20" s="104">
        <v>24600</v>
      </c>
      <c r="M20" s="104">
        <v>26200</v>
      </c>
      <c r="N20" s="104">
        <v>27600</v>
      </c>
      <c r="O20" s="104">
        <v>29100</v>
      </c>
      <c r="P20" s="104">
        <v>30800</v>
      </c>
      <c r="Q20" s="104">
        <v>32200</v>
      </c>
      <c r="R20" s="104">
        <v>33700</v>
      </c>
      <c r="S20" s="104">
        <v>35900</v>
      </c>
      <c r="T20" s="104">
        <v>38200</v>
      </c>
      <c r="U20" s="104">
        <v>40500</v>
      </c>
      <c r="V20" s="104">
        <v>42700</v>
      </c>
      <c r="W20" s="104">
        <v>44900</v>
      </c>
      <c r="X20" s="104">
        <v>47100</v>
      </c>
      <c r="Y20" s="104">
        <v>49200</v>
      </c>
      <c r="Z20" s="104">
        <v>51700</v>
      </c>
      <c r="AA20" s="104">
        <v>54200</v>
      </c>
      <c r="AB20" s="104">
        <v>56700</v>
      </c>
      <c r="AC20" s="104">
        <v>59100</v>
      </c>
      <c r="AD20" s="104">
        <v>61700</v>
      </c>
      <c r="AE20" s="104">
        <v>64200</v>
      </c>
      <c r="AF20" s="28">
        <v>12800</v>
      </c>
      <c r="AG20" s="28">
        <v>13300</v>
      </c>
      <c r="AH20" s="28">
        <v>13900</v>
      </c>
      <c r="AI20" s="28">
        <v>14400</v>
      </c>
      <c r="AJ20" s="28">
        <v>15000</v>
      </c>
      <c r="AK20" s="28">
        <v>15800</v>
      </c>
      <c r="AL20" s="28">
        <v>16600</v>
      </c>
      <c r="AM20" s="28">
        <v>17400</v>
      </c>
      <c r="AN20" s="28">
        <v>18200</v>
      </c>
      <c r="AO20" s="28">
        <v>19100</v>
      </c>
      <c r="AP20" s="28">
        <v>20600</v>
      </c>
      <c r="AQ20" s="28">
        <v>22200</v>
      </c>
      <c r="AR20" s="28">
        <v>23600</v>
      </c>
      <c r="AS20" s="28">
        <v>25100</v>
      </c>
      <c r="AT20" s="28">
        <v>26800</v>
      </c>
      <c r="AU20" s="28">
        <v>28200</v>
      </c>
      <c r="AV20" s="28">
        <v>29700</v>
      </c>
      <c r="AW20" s="28">
        <v>31900</v>
      </c>
      <c r="AX20" s="28">
        <v>34200</v>
      </c>
      <c r="AY20" s="28">
        <v>36500</v>
      </c>
      <c r="AZ20" s="28">
        <v>38700</v>
      </c>
      <c r="BA20" s="28">
        <v>40900</v>
      </c>
      <c r="BB20" s="28">
        <v>43100</v>
      </c>
      <c r="BC20" s="28">
        <v>45200</v>
      </c>
      <c r="BD20" s="28">
        <v>47700</v>
      </c>
      <c r="BE20" s="28">
        <v>50200</v>
      </c>
      <c r="BF20" s="28">
        <v>52700</v>
      </c>
      <c r="BG20" s="28">
        <v>55100</v>
      </c>
      <c r="BH20" s="28">
        <v>57700</v>
      </c>
      <c r="BI20" s="28">
        <v>60200</v>
      </c>
      <c r="BJ20" s="107">
        <f t="shared" si="60"/>
        <v>16800</v>
      </c>
      <c r="BK20" s="107">
        <f t="shared" si="31"/>
        <v>17300</v>
      </c>
      <c r="BL20" s="107">
        <f t="shared" si="32"/>
        <v>17900</v>
      </c>
      <c r="BM20" s="107">
        <f t="shared" si="33"/>
        <v>18400</v>
      </c>
      <c r="BN20" s="107">
        <f t="shared" si="34"/>
        <v>19000</v>
      </c>
      <c r="BO20" s="107">
        <f t="shared" si="35"/>
        <v>19800</v>
      </c>
      <c r="BP20" s="107">
        <f t="shared" si="36"/>
        <v>20600</v>
      </c>
      <c r="BQ20" s="107">
        <f t="shared" si="37"/>
        <v>21400</v>
      </c>
      <c r="BR20" s="107">
        <f t="shared" si="38"/>
        <v>22200</v>
      </c>
      <c r="BS20" s="107">
        <f t="shared" si="39"/>
        <v>23100</v>
      </c>
      <c r="BT20" s="107">
        <f t="shared" si="40"/>
        <v>24600</v>
      </c>
      <c r="BU20" s="107">
        <f t="shared" si="41"/>
        <v>26200</v>
      </c>
      <c r="BV20" s="107">
        <f t="shared" si="42"/>
        <v>27600</v>
      </c>
      <c r="BW20" s="107">
        <f t="shared" si="43"/>
        <v>29100</v>
      </c>
      <c r="BX20" s="107">
        <f t="shared" si="44"/>
        <v>30800</v>
      </c>
      <c r="BY20" s="107">
        <f t="shared" si="45"/>
        <v>32200</v>
      </c>
      <c r="BZ20" s="107">
        <f t="shared" si="46"/>
        <v>33700</v>
      </c>
      <c r="CA20" s="107">
        <f t="shared" si="47"/>
        <v>35900</v>
      </c>
      <c r="CB20" s="107">
        <f t="shared" si="48"/>
        <v>38200</v>
      </c>
      <c r="CC20" s="107">
        <f t="shared" si="49"/>
        <v>40500</v>
      </c>
      <c r="CD20" s="107">
        <f t="shared" si="50"/>
        <v>42700</v>
      </c>
      <c r="CE20" s="107">
        <f t="shared" si="51"/>
        <v>44900</v>
      </c>
      <c r="CF20" s="107">
        <f t="shared" si="52"/>
        <v>47100</v>
      </c>
      <c r="CG20" s="107">
        <f t="shared" si="53"/>
        <v>49200</v>
      </c>
      <c r="CH20" s="107">
        <f t="shared" si="54"/>
        <v>51700</v>
      </c>
      <c r="CI20" s="107">
        <f t="shared" si="55"/>
        <v>54200</v>
      </c>
      <c r="CJ20" s="107">
        <f t="shared" si="56"/>
        <v>56700</v>
      </c>
      <c r="CK20" s="107">
        <f t="shared" si="57"/>
        <v>59100</v>
      </c>
      <c r="CL20" s="107">
        <f t="shared" si="58"/>
        <v>61700</v>
      </c>
      <c r="CM20" s="107">
        <f t="shared" si="59"/>
        <v>64200</v>
      </c>
      <c r="CN20" s="110" t="s">
        <v>101</v>
      </c>
      <c r="CO20" s="110" t="s">
        <v>101</v>
      </c>
      <c r="CP20" s="110" t="s">
        <v>101</v>
      </c>
      <c r="CQ20" s="110" t="s">
        <v>101</v>
      </c>
      <c r="CR20" s="110" t="s">
        <v>101</v>
      </c>
      <c r="CS20" s="110" t="s">
        <v>101</v>
      </c>
      <c r="CT20" s="110" t="s">
        <v>101</v>
      </c>
      <c r="CU20" s="110" t="s">
        <v>101</v>
      </c>
      <c r="CV20" s="110" t="s">
        <v>101</v>
      </c>
      <c r="CW20" s="110" t="s">
        <v>101</v>
      </c>
      <c r="CX20" s="110" t="s">
        <v>101</v>
      </c>
      <c r="CY20" s="110" t="s">
        <v>101</v>
      </c>
      <c r="CZ20" s="110" t="s">
        <v>101</v>
      </c>
      <c r="DA20" s="110" t="s">
        <v>101</v>
      </c>
      <c r="DB20" s="110" t="s">
        <v>101</v>
      </c>
      <c r="DC20" s="110" t="s">
        <v>101</v>
      </c>
      <c r="DD20" s="110" t="s">
        <v>101</v>
      </c>
      <c r="DE20" s="110" t="s">
        <v>101</v>
      </c>
      <c r="DF20" s="110" t="s">
        <v>101</v>
      </c>
      <c r="DG20" s="110" t="s">
        <v>101</v>
      </c>
      <c r="DH20" s="110" t="s">
        <v>101</v>
      </c>
      <c r="DI20" s="110" t="s">
        <v>101</v>
      </c>
      <c r="DJ20" s="110" t="s">
        <v>101</v>
      </c>
      <c r="DK20" s="110" t="s">
        <v>101</v>
      </c>
      <c r="DL20" s="110" t="s">
        <v>101</v>
      </c>
      <c r="DM20" s="110" t="s">
        <v>101</v>
      </c>
      <c r="DN20" s="110" t="s">
        <v>101</v>
      </c>
      <c r="DO20" s="110" t="s">
        <v>101</v>
      </c>
      <c r="DP20" s="110" t="s">
        <v>101</v>
      </c>
      <c r="DQ20" s="110" t="s">
        <v>101</v>
      </c>
    </row>
    <row r="21" spans="1:121" ht="15.75" hidden="1" x14ac:dyDescent="0.25">
      <c r="A21" s="20" t="s">
        <v>88</v>
      </c>
      <c r="B21" s="104">
        <v>17600</v>
      </c>
      <c r="C21" s="104">
        <v>18100</v>
      </c>
      <c r="D21" s="104">
        <v>18800</v>
      </c>
      <c r="E21" s="104">
        <v>19400</v>
      </c>
      <c r="F21" s="104">
        <v>20100</v>
      </c>
      <c r="G21" s="104">
        <v>21100</v>
      </c>
      <c r="H21" s="104">
        <v>22000</v>
      </c>
      <c r="I21" s="104">
        <v>22900</v>
      </c>
      <c r="J21" s="104">
        <v>23900</v>
      </c>
      <c r="K21" s="104">
        <v>24900</v>
      </c>
      <c r="L21" s="104">
        <v>26600</v>
      </c>
      <c r="M21" s="104">
        <v>28500</v>
      </c>
      <c r="N21" s="104">
        <v>30100</v>
      </c>
      <c r="O21" s="104">
        <v>31800</v>
      </c>
      <c r="P21" s="104">
        <v>33700</v>
      </c>
      <c r="Q21" s="104">
        <v>35300</v>
      </c>
      <c r="R21" s="104">
        <v>37100</v>
      </c>
      <c r="S21" s="104">
        <v>39600</v>
      </c>
      <c r="T21" s="104">
        <v>42200</v>
      </c>
      <c r="U21" s="104">
        <v>44800</v>
      </c>
      <c r="V21" s="104">
        <v>47300</v>
      </c>
      <c r="W21" s="104">
        <v>49800</v>
      </c>
      <c r="X21" s="104">
        <v>52300</v>
      </c>
      <c r="Y21" s="104">
        <v>54700</v>
      </c>
      <c r="Z21" s="104">
        <v>57500</v>
      </c>
      <c r="AA21" s="104">
        <v>60200</v>
      </c>
      <c r="AB21" s="104">
        <v>63000</v>
      </c>
      <c r="AC21" s="104">
        <v>65700</v>
      </c>
      <c r="AD21" s="104">
        <v>68600</v>
      </c>
      <c r="AE21" s="104">
        <v>71400</v>
      </c>
      <c r="AF21" s="28">
        <v>13600</v>
      </c>
      <c r="AG21" s="28">
        <v>14100</v>
      </c>
      <c r="AH21" s="28">
        <v>14800</v>
      </c>
      <c r="AI21" s="28">
        <v>15400</v>
      </c>
      <c r="AJ21" s="28">
        <v>16100</v>
      </c>
      <c r="AK21" s="28">
        <v>17100</v>
      </c>
      <c r="AL21" s="28">
        <v>18000</v>
      </c>
      <c r="AM21" s="28">
        <v>18900</v>
      </c>
      <c r="AN21" s="28">
        <v>19900</v>
      </c>
      <c r="AO21" s="28">
        <v>20900</v>
      </c>
      <c r="AP21" s="28">
        <v>22600</v>
      </c>
      <c r="AQ21" s="28">
        <v>24500</v>
      </c>
      <c r="AR21" s="28">
        <v>26100</v>
      </c>
      <c r="AS21" s="28">
        <v>27800</v>
      </c>
      <c r="AT21" s="28">
        <v>29700</v>
      </c>
      <c r="AU21" s="28">
        <v>31300</v>
      </c>
      <c r="AV21" s="28">
        <v>33100</v>
      </c>
      <c r="AW21" s="28">
        <v>35600</v>
      </c>
      <c r="AX21" s="28">
        <v>38200</v>
      </c>
      <c r="AY21" s="28">
        <v>40800</v>
      </c>
      <c r="AZ21" s="28">
        <v>43300</v>
      </c>
      <c r="BA21" s="28">
        <v>45800</v>
      </c>
      <c r="BB21" s="28">
        <v>48300</v>
      </c>
      <c r="BC21" s="28">
        <v>50700</v>
      </c>
      <c r="BD21" s="28">
        <v>53500</v>
      </c>
      <c r="BE21" s="28">
        <v>56200</v>
      </c>
      <c r="BF21" s="28">
        <v>59000</v>
      </c>
      <c r="BG21" s="28">
        <v>61700</v>
      </c>
      <c r="BH21" s="28">
        <v>64600</v>
      </c>
      <c r="BI21" s="28">
        <v>67400</v>
      </c>
      <c r="BJ21" s="107">
        <f t="shared" si="60"/>
        <v>17600</v>
      </c>
      <c r="BK21" s="107">
        <f t="shared" si="31"/>
        <v>18100</v>
      </c>
      <c r="BL21" s="107">
        <f t="shared" si="32"/>
        <v>18800</v>
      </c>
      <c r="BM21" s="107">
        <f t="shared" si="33"/>
        <v>19400</v>
      </c>
      <c r="BN21" s="107">
        <f t="shared" si="34"/>
        <v>20100</v>
      </c>
      <c r="BO21" s="107">
        <f t="shared" si="35"/>
        <v>21100</v>
      </c>
      <c r="BP21" s="107">
        <f t="shared" si="36"/>
        <v>22000</v>
      </c>
      <c r="BQ21" s="107">
        <f t="shared" si="37"/>
        <v>22900</v>
      </c>
      <c r="BR21" s="107">
        <f t="shared" si="38"/>
        <v>23900</v>
      </c>
      <c r="BS21" s="107">
        <f t="shared" si="39"/>
        <v>24900</v>
      </c>
      <c r="BT21" s="107">
        <f t="shared" si="40"/>
        <v>26600</v>
      </c>
      <c r="BU21" s="107">
        <f t="shared" si="41"/>
        <v>28500</v>
      </c>
      <c r="BV21" s="107">
        <f t="shared" si="42"/>
        <v>30100</v>
      </c>
      <c r="BW21" s="107">
        <f t="shared" si="43"/>
        <v>31800</v>
      </c>
      <c r="BX21" s="107">
        <f t="shared" si="44"/>
        <v>33700</v>
      </c>
      <c r="BY21" s="107">
        <f t="shared" si="45"/>
        <v>35300</v>
      </c>
      <c r="BZ21" s="107">
        <f t="shared" si="46"/>
        <v>37100</v>
      </c>
      <c r="CA21" s="107">
        <f t="shared" si="47"/>
        <v>39600</v>
      </c>
      <c r="CB21" s="107">
        <f t="shared" si="48"/>
        <v>42200</v>
      </c>
      <c r="CC21" s="107">
        <f t="shared" si="49"/>
        <v>44800</v>
      </c>
      <c r="CD21" s="107">
        <f t="shared" si="50"/>
        <v>47300</v>
      </c>
      <c r="CE21" s="107">
        <f t="shared" si="51"/>
        <v>49800</v>
      </c>
      <c r="CF21" s="107">
        <f t="shared" si="52"/>
        <v>52300</v>
      </c>
      <c r="CG21" s="107">
        <f t="shared" si="53"/>
        <v>54700</v>
      </c>
      <c r="CH21" s="107">
        <f t="shared" si="54"/>
        <v>57500</v>
      </c>
      <c r="CI21" s="107">
        <f t="shared" si="55"/>
        <v>60200</v>
      </c>
      <c r="CJ21" s="107">
        <f t="shared" si="56"/>
        <v>63000</v>
      </c>
      <c r="CK21" s="107">
        <f t="shared" si="57"/>
        <v>65700</v>
      </c>
      <c r="CL21" s="107">
        <f t="shared" si="58"/>
        <v>68600</v>
      </c>
      <c r="CM21" s="107">
        <f t="shared" si="59"/>
        <v>71400</v>
      </c>
      <c r="CN21" s="110" t="s">
        <v>101</v>
      </c>
      <c r="CO21" s="110" t="s">
        <v>101</v>
      </c>
      <c r="CP21" s="110" t="s">
        <v>101</v>
      </c>
      <c r="CQ21" s="110" t="s">
        <v>101</v>
      </c>
      <c r="CR21" s="110" t="s">
        <v>101</v>
      </c>
      <c r="CS21" s="110" t="s">
        <v>101</v>
      </c>
      <c r="CT21" s="110" t="s">
        <v>101</v>
      </c>
      <c r="CU21" s="110" t="s">
        <v>101</v>
      </c>
      <c r="CV21" s="110" t="s">
        <v>101</v>
      </c>
      <c r="CW21" s="110" t="s">
        <v>101</v>
      </c>
      <c r="CX21" s="110" t="s">
        <v>101</v>
      </c>
      <c r="CY21" s="110" t="s">
        <v>101</v>
      </c>
      <c r="CZ21" s="110" t="s">
        <v>101</v>
      </c>
      <c r="DA21" s="110" t="s">
        <v>101</v>
      </c>
      <c r="DB21" s="110" t="s">
        <v>101</v>
      </c>
      <c r="DC21" s="110" t="s">
        <v>101</v>
      </c>
      <c r="DD21" s="110" t="s">
        <v>101</v>
      </c>
      <c r="DE21" s="110" t="s">
        <v>101</v>
      </c>
      <c r="DF21" s="110" t="s">
        <v>101</v>
      </c>
      <c r="DG21" s="110" t="s">
        <v>101</v>
      </c>
      <c r="DH21" s="110" t="s">
        <v>101</v>
      </c>
      <c r="DI21" s="110" t="s">
        <v>101</v>
      </c>
      <c r="DJ21" s="110" t="s">
        <v>101</v>
      </c>
      <c r="DK21" s="110" t="s">
        <v>101</v>
      </c>
      <c r="DL21" s="110" t="s">
        <v>101</v>
      </c>
      <c r="DM21" s="110" t="s">
        <v>101</v>
      </c>
      <c r="DN21" s="110" t="s">
        <v>101</v>
      </c>
      <c r="DO21" s="110" t="s">
        <v>101</v>
      </c>
      <c r="DP21" s="110" t="s">
        <v>101</v>
      </c>
      <c r="DQ21" s="110" t="s">
        <v>101</v>
      </c>
    </row>
    <row r="22" spans="1:121" ht="15.75" hidden="1" x14ac:dyDescent="0.25">
      <c r="A22" s="20" t="s">
        <v>89</v>
      </c>
      <c r="B22" s="104">
        <v>18400</v>
      </c>
      <c r="C22" s="104">
        <v>19000</v>
      </c>
      <c r="D22" s="104">
        <v>19800</v>
      </c>
      <c r="E22" s="104">
        <v>20500</v>
      </c>
      <c r="F22" s="104">
        <v>21300</v>
      </c>
      <c r="G22" s="104">
        <v>22500</v>
      </c>
      <c r="H22" s="104">
        <v>23500</v>
      </c>
      <c r="I22" s="104">
        <v>24500</v>
      </c>
      <c r="J22" s="104">
        <v>25700</v>
      </c>
      <c r="K22" s="104">
        <v>26900</v>
      </c>
      <c r="L22" s="104">
        <v>28800</v>
      </c>
      <c r="M22" s="104">
        <v>31000</v>
      </c>
      <c r="N22" s="104">
        <v>32800</v>
      </c>
      <c r="O22" s="104">
        <v>34800</v>
      </c>
      <c r="P22" s="104">
        <v>36900</v>
      </c>
      <c r="Q22" s="104">
        <v>38800</v>
      </c>
      <c r="R22" s="104">
        <v>40800</v>
      </c>
      <c r="S22" s="104">
        <v>43700</v>
      </c>
      <c r="T22" s="104">
        <v>46600</v>
      </c>
      <c r="U22" s="104">
        <v>49600</v>
      </c>
      <c r="V22" s="104">
        <v>52500</v>
      </c>
      <c r="W22" s="104">
        <v>55300</v>
      </c>
      <c r="X22" s="104">
        <v>58100</v>
      </c>
      <c r="Y22" s="104">
        <v>60800</v>
      </c>
      <c r="Z22" s="104">
        <v>63900</v>
      </c>
      <c r="AA22" s="104">
        <v>66900</v>
      </c>
      <c r="AB22" s="104">
        <v>70100</v>
      </c>
      <c r="AC22" s="104">
        <v>73100</v>
      </c>
      <c r="AD22" s="104">
        <v>76300</v>
      </c>
      <c r="AE22" s="104">
        <v>79400</v>
      </c>
      <c r="AF22" s="28">
        <v>14400</v>
      </c>
      <c r="AG22" s="28">
        <v>15000</v>
      </c>
      <c r="AH22" s="28">
        <v>15800</v>
      </c>
      <c r="AI22" s="28">
        <v>16500</v>
      </c>
      <c r="AJ22" s="28">
        <v>17300</v>
      </c>
      <c r="AK22" s="28">
        <v>18500</v>
      </c>
      <c r="AL22" s="28">
        <v>19500</v>
      </c>
      <c r="AM22" s="28">
        <v>20500</v>
      </c>
      <c r="AN22" s="28">
        <v>21700</v>
      </c>
      <c r="AO22" s="28">
        <v>22900</v>
      </c>
      <c r="AP22" s="28">
        <v>24800</v>
      </c>
      <c r="AQ22" s="28">
        <v>27000</v>
      </c>
      <c r="AR22" s="28">
        <v>28800</v>
      </c>
      <c r="AS22" s="28">
        <v>30800</v>
      </c>
      <c r="AT22" s="28">
        <v>32900</v>
      </c>
      <c r="AU22" s="28">
        <v>34800</v>
      </c>
      <c r="AV22" s="28">
        <v>36800</v>
      </c>
      <c r="AW22" s="28">
        <v>39700</v>
      </c>
      <c r="AX22" s="28">
        <v>42600</v>
      </c>
      <c r="AY22" s="28">
        <v>45600</v>
      </c>
      <c r="AZ22" s="28">
        <v>48500</v>
      </c>
      <c r="BA22" s="28">
        <v>51300</v>
      </c>
      <c r="BB22" s="28">
        <v>54100</v>
      </c>
      <c r="BC22" s="28">
        <v>56800</v>
      </c>
      <c r="BD22" s="28">
        <v>59900</v>
      </c>
      <c r="BE22" s="28">
        <v>62900</v>
      </c>
      <c r="BF22" s="28">
        <v>66100</v>
      </c>
      <c r="BG22" s="28">
        <v>69100</v>
      </c>
      <c r="BH22" s="28">
        <v>72300</v>
      </c>
      <c r="BI22" s="28">
        <v>75400</v>
      </c>
      <c r="BJ22" s="107">
        <f t="shared" si="60"/>
        <v>18400</v>
      </c>
      <c r="BK22" s="107">
        <f t="shared" si="31"/>
        <v>19000</v>
      </c>
      <c r="BL22" s="107">
        <f t="shared" si="32"/>
        <v>19800</v>
      </c>
      <c r="BM22" s="107">
        <f t="shared" si="33"/>
        <v>20500</v>
      </c>
      <c r="BN22" s="107">
        <f t="shared" si="34"/>
        <v>21300</v>
      </c>
      <c r="BO22" s="107">
        <f t="shared" si="35"/>
        <v>22500</v>
      </c>
      <c r="BP22" s="107">
        <f t="shared" si="36"/>
        <v>23500</v>
      </c>
      <c r="BQ22" s="107">
        <f t="shared" si="37"/>
        <v>24500</v>
      </c>
      <c r="BR22" s="107">
        <f t="shared" si="38"/>
        <v>25700</v>
      </c>
      <c r="BS22" s="107">
        <f t="shared" si="39"/>
        <v>26900</v>
      </c>
      <c r="BT22" s="107">
        <f t="shared" si="40"/>
        <v>28800</v>
      </c>
      <c r="BU22" s="107">
        <f t="shared" si="41"/>
        <v>31000</v>
      </c>
      <c r="BV22" s="107">
        <f t="shared" si="42"/>
        <v>32800</v>
      </c>
      <c r="BW22" s="107">
        <f t="shared" si="43"/>
        <v>34800</v>
      </c>
      <c r="BX22" s="107">
        <f t="shared" si="44"/>
        <v>36900</v>
      </c>
      <c r="BY22" s="107">
        <f t="shared" si="45"/>
        <v>38800</v>
      </c>
      <c r="BZ22" s="107">
        <f t="shared" si="46"/>
        <v>40800</v>
      </c>
      <c r="CA22" s="107">
        <f t="shared" si="47"/>
        <v>43700</v>
      </c>
      <c r="CB22" s="107">
        <f t="shared" si="48"/>
        <v>46600</v>
      </c>
      <c r="CC22" s="107">
        <f t="shared" si="49"/>
        <v>49600</v>
      </c>
      <c r="CD22" s="107">
        <f t="shared" si="50"/>
        <v>52500</v>
      </c>
      <c r="CE22" s="107">
        <f t="shared" si="51"/>
        <v>55300</v>
      </c>
      <c r="CF22" s="107">
        <f t="shared" si="52"/>
        <v>58100</v>
      </c>
      <c r="CG22" s="107">
        <f t="shared" si="53"/>
        <v>60800</v>
      </c>
      <c r="CH22" s="107">
        <f t="shared" si="54"/>
        <v>63900</v>
      </c>
      <c r="CI22" s="107">
        <f t="shared" si="55"/>
        <v>66900</v>
      </c>
      <c r="CJ22" s="107">
        <f t="shared" si="56"/>
        <v>70100</v>
      </c>
      <c r="CK22" s="107">
        <f t="shared" si="57"/>
        <v>73100</v>
      </c>
      <c r="CL22" s="107">
        <f t="shared" si="58"/>
        <v>76300</v>
      </c>
      <c r="CM22" s="107">
        <f t="shared" si="59"/>
        <v>79400</v>
      </c>
      <c r="CN22" s="110" t="s">
        <v>101</v>
      </c>
      <c r="CO22" s="110" t="s">
        <v>101</v>
      </c>
      <c r="CP22" s="110" t="s">
        <v>101</v>
      </c>
      <c r="CQ22" s="110" t="s">
        <v>101</v>
      </c>
      <c r="CR22" s="110" t="s">
        <v>101</v>
      </c>
      <c r="CS22" s="110" t="s">
        <v>101</v>
      </c>
      <c r="CT22" s="110" t="s">
        <v>101</v>
      </c>
      <c r="CU22" s="110" t="s">
        <v>101</v>
      </c>
      <c r="CV22" s="110" t="s">
        <v>101</v>
      </c>
      <c r="CW22" s="110" t="s">
        <v>101</v>
      </c>
      <c r="CX22" s="110" t="s">
        <v>101</v>
      </c>
      <c r="CY22" s="110" t="s">
        <v>101</v>
      </c>
      <c r="CZ22" s="110" t="s">
        <v>101</v>
      </c>
      <c r="DA22" s="110" t="s">
        <v>101</v>
      </c>
      <c r="DB22" s="110" t="s">
        <v>101</v>
      </c>
      <c r="DC22" s="110" t="s">
        <v>101</v>
      </c>
      <c r="DD22" s="110" t="s">
        <v>101</v>
      </c>
      <c r="DE22" s="110" t="s">
        <v>101</v>
      </c>
      <c r="DF22" s="110" t="s">
        <v>101</v>
      </c>
      <c r="DG22" s="110" t="s">
        <v>101</v>
      </c>
      <c r="DH22" s="110" t="s">
        <v>101</v>
      </c>
      <c r="DI22" s="110" t="s">
        <v>101</v>
      </c>
      <c r="DJ22" s="110" t="s">
        <v>101</v>
      </c>
      <c r="DK22" s="110" t="s">
        <v>101</v>
      </c>
      <c r="DL22" s="110" t="s">
        <v>101</v>
      </c>
      <c r="DM22" s="110" t="s">
        <v>101</v>
      </c>
      <c r="DN22" s="110" t="s">
        <v>101</v>
      </c>
      <c r="DO22" s="110" t="s">
        <v>101</v>
      </c>
      <c r="DP22" s="110" t="s">
        <v>101</v>
      </c>
      <c r="DQ22" s="110" t="s">
        <v>101</v>
      </c>
    </row>
    <row r="23" spans="1:121" ht="15.75" hidden="1" x14ac:dyDescent="0.25">
      <c r="A23" s="20" t="s">
        <v>94</v>
      </c>
      <c r="B23" s="104">
        <v>27100</v>
      </c>
      <c r="C23" s="104">
        <v>27600</v>
      </c>
      <c r="D23" s="104">
        <v>28200</v>
      </c>
      <c r="E23" s="104">
        <v>28800</v>
      </c>
      <c r="F23" s="104">
        <v>29300</v>
      </c>
      <c r="G23" s="104">
        <v>30300</v>
      </c>
      <c r="H23" s="104">
        <v>31200</v>
      </c>
      <c r="I23" s="104">
        <v>32100</v>
      </c>
      <c r="J23" s="104">
        <v>33100</v>
      </c>
      <c r="K23" s="104">
        <v>34000</v>
      </c>
      <c r="L23" s="104">
        <v>36000</v>
      </c>
      <c r="M23" s="104">
        <v>37900</v>
      </c>
      <c r="N23" s="104">
        <v>39800</v>
      </c>
      <c r="O23" s="104">
        <v>41700</v>
      </c>
      <c r="P23" s="104">
        <v>43600</v>
      </c>
      <c r="Q23" s="104">
        <v>45500</v>
      </c>
      <c r="R23" s="104">
        <v>47300</v>
      </c>
      <c r="S23" s="104">
        <v>50100</v>
      </c>
      <c r="T23" s="104">
        <v>53100</v>
      </c>
      <c r="U23" s="104">
        <v>56000</v>
      </c>
      <c r="V23" s="104">
        <v>59000</v>
      </c>
      <c r="W23" s="104">
        <v>61900</v>
      </c>
      <c r="X23" s="104">
        <v>64800</v>
      </c>
      <c r="Y23" s="104">
        <v>67600</v>
      </c>
      <c r="Z23" s="104">
        <v>71000</v>
      </c>
      <c r="AA23" s="104">
        <v>74400</v>
      </c>
      <c r="AB23" s="104">
        <v>77800</v>
      </c>
      <c r="AC23" s="104">
        <v>81200</v>
      </c>
      <c r="AD23" s="104">
        <v>84600</v>
      </c>
      <c r="AE23" s="104">
        <v>88000</v>
      </c>
      <c r="AF23" s="31" t="s">
        <v>101</v>
      </c>
      <c r="AG23" s="31" t="s">
        <v>101</v>
      </c>
      <c r="AH23" s="31" t="s">
        <v>101</v>
      </c>
      <c r="AI23" s="31" t="s">
        <v>101</v>
      </c>
      <c r="AJ23" s="31" t="s">
        <v>101</v>
      </c>
      <c r="AK23" s="31" t="s">
        <v>101</v>
      </c>
      <c r="AL23" s="31" t="s">
        <v>101</v>
      </c>
      <c r="AM23" s="31" t="s">
        <v>101</v>
      </c>
      <c r="AN23" s="31" t="s">
        <v>101</v>
      </c>
      <c r="AO23" s="31" t="s">
        <v>101</v>
      </c>
      <c r="AP23" s="31" t="s">
        <v>101</v>
      </c>
      <c r="AQ23" s="31" t="s">
        <v>101</v>
      </c>
      <c r="AR23" s="31" t="s">
        <v>101</v>
      </c>
      <c r="AS23" s="31" t="s">
        <v>101</v>
      </c>
      <c r="AT23" s="31" t="s">
        <v>101</v>
      </c>
      <c r="AU23" s="31" t="s">
        <v>101</v>
      </c>
      <c r="AV23" s="31" t="s">
        <v>101</v>
      </c>
      <c r="AW23" s="31" t="s">
        <v>101</v>
      </c>
      <c r="AX23" s="31" t="s">
        <v>101</v>
      </c>
      <c r="AY23" s="31" t="s">
        <v>101</v>
      </c>
      <c r="AZ23" s="31" t="s">
        <v>101</v>
      </c>
      <c r="BA23" s="31" t="s">
        <v>101</v>
      </c>
      <c r="BB23" s="31" t="s">
        <v>101</v>
      </c>
      <c r="BC23" s="31" t="s">
        <v>101</v>
      </c>
      <c r="BD23" s="31" t="s">
        <v>101</v>
      </c>
      <c r="BE23" s="31" t="s">
        <v>101</v>
      </c>
      <c r="BF23" s="31" t="s">
        <v>101</v>
      </c>
      <c r="BG23" s="31" t="s">
        <v>101</v>
      </c>
      <c r="BH23" s="31" t="s">
        <v>101</v>
      </c>
      <c r="BI23" s="31" t="s">
        <v>101</v>
      </c>
      <c r="BJ23" s="107">
        <f t="shared" si="60"/>
        <v>27100</v>
      </c>
      <c r="BK23" s="107">
        <f t="shared" si="31"/>
        <v>27600</v>
      </c>
      <c r="BL23" s="107">
        <f t="shared" si="32"/>
        <v>28200</v>
      </c>
      <c r="BM23" s="107">
        <f t="shared" si="33"/>
        <v>28800</v>
      </c>
      <c r="BN23" s="107">
        <f t="shared" si="34"/>
        <v>29300</v>
      </c>
      <c r="BO23" s="107">
        <f t="shared" si="35"/>
        <v>30300</v>
      </c>
      <c r="BP23" s="107">
        <f t="shared" si="36"/>
        <v>31200</v>
      </c>
      <c r="BQ23" s="107">
        <f t="shared" si="37"/>
        <v>32100</v>
      </c>
      <c r="BR23" s="107">
        <f t="shared" si="38"/>
        <v>33100</v>
      </c>
      <c r="BS23" s="107">
        <f t="shared" si="39"/>
        <v>34000</v>
      </c>
      <c r="BT23" s="107">
        <f t="shared" si="40"/>
        <v>36000</v>
      </c>
      <c r="BU23" s="107">
        <f t="shared" si="41"/>
        <v>37900</v>
      </c>
      <c r="BV23" s="107">
        <f t="shared" si="42"/>
        <v>39800</v>
      </c>
      <c r="BW23" s="107">
        <f t="shared" si="43"/>
        <v>41700</v>
      </c>
      <c r="BX23" s="107">
        <f t="shared" si="44"/>
        <v>43600</v>
      </c>
      <c r="BY23" s="107">
        <f t="shared" si="45"/>
        <v>45500</v>
      </c>
      <c r="BZ23" s="107">
        <f t="shared" si="46"/>
        <v>47300</v>
      </c>
      <c r="CA23" s="107">
        <f t="shared" si="47"/>
        <v>50100</v>
      </c>
      <c r="CB23" s="107">
        <f t="shared" si="48"/>
        <v>53100</v>
      </c>
      <c r="CC23" s="107">
        <f t="shared" si="49"/>
        <v>56000</v>
      </c>
      <c r="CD23" s="107">
        <f t="shared" si="50"/>
        <v>59000</v>
      </c>
      <c r="CE23" s="107">
        <f t="shared" si="51"/>
        <v>61900</v>
      </c>
      <c r="CF23" s="107">
        <f t="shared" si="52"/>
        <v>64800</v>
      </c>
      <c r="CG23" s="107">
        <f t="shared" si="53"/>
        <v>67600</v>
      </c>
      <c r="CH23" s="107">
        <f t="shared" si="54"/>
        <v>71000</v>
      </c>
      <c r="CI23" s="107">
        <f t="shared" si="55"/>
        <v>74400</v>
      </c>
      <c r="CJ23" s="107">
        <f t="shared" si="56"/>
        <v>77800</v>
      </c>
      <c r="CK23" s="107">
        <f t="shared" si="57"/>
        <v>81200</v>
      </c>
      <c r="CL23" s="107">
        <f t="shared" si="58"/>
        <v>84600</v>
      </c>
      <c r="CM23" s="107">
        <f t="shared" si="59"/>
        <v>88000</v>
      </c>
      <c r="CN23" s="112">
        <v>18900</v>
      </c>
      <c r="CO23" s="112">
        <v>19600</v>
      </c>
      <c r="CP23" s="112">
        <v>20400</v>
      </c>
      <c r="CQ23" s="112">
        <v>21200</v>
      </c>
      <c r="CR23" s="112">
        <v>22000</v>
      </c>
      <c r="CS23" s="112">
        <v>22900</v>
      </c>
      <c r="CT23" s="112">
        <v>23800</v>
      </c>
      <c r="CU23" s="112">
        <v>24700</v>
      </c>
      <c r="CV23" s="112">
        <v>25700</v>
      </c>
      <c r="CW23" s="112">
        <v>26700</v>
      </c>
      <c r="CX23" s="112">
        <v>27900</v>
      </c>
      <c r="CY23" s="112">
        <v>29100</v>
      </c>
      <c r="CZ23" s="112">
        <v>30300</v>
      </c>
      <c r="DA23" s="112">
        <v>31700</v>
      </c>
      <c r="DB23" s="112">
        <v>33000</v>
      </c>
      <c r="DC23" s="112">
        <v>34500</v>
      </c>
      <c r="DD23" s="112">
        <v>35900</v>
      </c>
      <c r="DE23" s="112">
        <v>37500</v>
      </c>
      <c r="DF23" s="112">
        <v>39100</v>
      </c>
      <c r="DG23" s="112">
        <v>40600</v>
      </c>
      <c r="DH23" s="112">
        <v>42100</v>
      </c>
      <c r="DI23" s="112">
        <v>43700</v>
      </c>
      <c r="DJ23" s="112">
        <v>45300</v>
      </c>
      <c r="DK23" s="112">
        <v>47000</v>
      </c>
      <c r="DL23" s="112">
        <v>48700</v>
      </c>
      <c r="DM23" s="112">
        <v>50600</v>
      </c>
      <c r="DN23" s="112">
        <v>52600</v>
      </c>
      <c r="DO23" s="112">
        <v>54800</v>
      </c>
      <c r="DP23" s="112">
        <v>57200</v>
      </c>
      <c r="DQ23" s="112">
        <v>59800</v>
      </c>
    </row>
    <row r="24" spans="1:121" ht="15.75" hidden="1" x14ac:dyDescent="0.25">
      <c r="A24" s="21" t="s">
        <v>95</v>
      </c>
      <c r="B24" s="104">
        <v>29600</v>
      </c>
      <c r="C24" s="104">
        <v>30300</v>
      </c>
      <c r="D24" s="104">
        <v>30900</v>
      </c>
      <c r="E24" s="104">
        <v>31600</v>
      </c>
      <c r="F24" s="104">
        <v>32200</v>
      </c>
      <c r="G24" s="104">
        <v>33300</v>
      </c>
      <c r="H24" s="104">
        <v>34400</v>
      </c>
      <c r="I24" s="104">
        <v>35500</v>
      </c>
      <c r="J24" s="104">
        <v>36600</v>
      </c>
      <c r="K24" s="104">
        <v>37700</v>
      </c>
      <c r="L24" s="104">
        <v>39900</v>
      </c>
      <c r="M24" s="104">
        <v>42100</v>
      </c>
      <c r="N24" s="104">
        <v>44300</v>
      </c>
      <c r="O24" s="104">
        <v>46500</v>
      </c>
      <c r="P24" s="104">
        <v>48700</v>
      </c>
      <c r="Q24" s="104">
        <v>50900</v>
      </c>
      <c r="R24" s="104">
        <v>53100</v>
      </c>
      <c r="S24" s="104">
        <v>56400</v>
      </c>
      <c r="T24" s="104">
        <v>59700</v>
      </c>
      <c r="U24" s="104">
        <v>63000</v>
      </c>
      <c r="V24" s="104">
        <v>66300</v>
      </c>
      <c r="W24" s="104">
        <v>69600</v>
      </c>
      <c r="X24" s="104">
        <v>72900</v>
      </c>
      <c r="Y24" s="104">
        <v>76200</v>
      </c>
      <c r="Z24" s="104">
        <v>80200</v>
      </c>
      <c r="AA24" s="104">
        <v>84200</v>
      </c>
      <c r="AB24" s="104">
        <v>88100</v>
      </c>
      <c r="AC24" s="104">
        <v>92100</v>
      </c>
      <c r="AD24" s="104">
        <v>96000</v>
      </c>
      <c r="AE24" s="104">
        <v>100000</v>
      </c>
      <c r="AF24" s="31" t="s">
        <v>101</v>
      </c>
      <c r="AG24" s="31" t="s">
        <v>101</v>
      </c>
      <c r="AH24" s="31" t="s">
        <v>101</v>
      </c>
      <c r="AI24" s="31" t="s">
        <v>101</v>
      </c>
      <c r="AJ24" s="31" t="s">
        <v>101</v>
      </c>
      <c r="AK24" s="31" t="s">
        <v>101</v>
      </c>
      <c r="AL24" s="31" t="s">
        <v>101</v>
      </c>
      <c r="AM24" s="31" t="s">
        <v>101</v>
      </c>
      <c r="AN24" s="31" t="s">
        <v>101</v>
      </c>
      <c r="AO24" s="31" t="s">
        <v>101</v>
      </c>
      <c r="AP24" s="31" t="s">
        <v>101</v>
      </c>
      <c r="AQ24" s="31" t="s">
        <v>101</v>
      </c>
      <c r="AR24" s="31" t="s">
        <v>101</v>
      </c>
      <c r="AS24" s="31" t="s">
        <v>101</v>
      </c>
      <c r="AT24" s="31" t="s">
        <v>101</v>
      </c>
      <c r="AU24" s="31" t="s">
        <v>101</v>
      </c>
      <c r="AV24" s="31" t="s">
        <v>101</v>
      </c>
      <c r="AW24" s="31" t="s">
        <v>101</v>
      </c>
      <c r="AX24" s="31" t="s">
        <v>101</v>
      </c>
      <c r="AY24" s="31" t="s">
        <v>101</v>
      </c>
      <c r="AZ24" s="31" t="s">
        <v>101</v>
      </c>
      <c r="BA24" s="31" t="s">
        <v>101</v>
      </c>
      <c r="BB24" s="31" t="s">
        <v>101</v>
      </c>
      <c r="BC24" s="31" t="s">
        <v>101</v>
      </c>
      <c r="BD24" s="31" t="s">
        <v>101</v>
      </c>
      <c r="BE24" s="31" t="s">
        <v>101</v>
      </c>
      <c r="BF24" s="31" t="s">
        <v>101</v>
      </c>
      <c r="BG24" s="31" t="s">
        <v>101</v>
      </c>
      <c r="BH24" s="31" t="s">
        <v>101</v>
      </c>
      <c r="BI24" s="31" t="s">
        <v>101</v>
      </c>
      <c r="BJ24" s="107">
        <f t="shared" si="60"/>
        <v>29600</v>
      </c>
      <c r="BK24" s="107">
        <f t="shared" si="31"/>
        <v>30300</v>
      </c>
      <c r="BL24" s="107">
        <f t="shared" si="32"/>
        <v>30900</v>
      </c>
      <c r="BM24" s="107">
        <f t="shared" si="33"/>
        <v>31600</v>
      </c>
      <c r="BN24" s="107">
        <f t="shared" si="34"/>
        <v>32200</v>
      </c>
      <c r="BO24" s="107">
        <f t="shared" si="35"/>
        <v>33300</v>
      </c>
      <c r="BP24" s="107">
        <f t="shared" si="36"/>
        <v>34400</v>
      </c>
      <c r="BQ24" s="107">
        <f t="shared" si="37"/>
        <v>35500</v>
      </c>
      <c r="BR24" s="107">
        <f t="shared" si="38"/>
        <v>36600</v>
      </c>
      <c r="BS24" s="107">
        <f t="shared" si="39"/>
        <v>37700</v>
      </c>
      <c r="BT24" s="107">
        <f t="shared" si="40"/>
        <v>39900</v>
      </c>
      <c r="BU24" s="107">
        <f t="shared" si="41"/>
        <v>42100</v>
      </c>
      <c r="BV24" s="107">
        <f t="shared" si="42"/>
        <v>44300</v>
      </c>
      <c r="BW24" s="107">
        <f t="shared" si="43"/>
        <v>46500</v>
      </c>
      <c r="BX24" s="107">
        <f t="shared" si="44"/>
        <v>48700</v>
      </c>
      <c r="BY24" s="107">
        <f t="shared" si="45"/>
        <v>50900</v>
      </c>
      <c r="BZ24" s="107">
        <f t="shared" si="46"/>
        <v>53100</v>
      </c>
      <c r="CA24" s="107">
        <f t="shared" si="47"/>
        <v>56400</v>
      </c>
      <c r="CB24" s="107">
        <f t="shared" si="48"/>
        <v>59700</v>
      </c>
      <c r="CC24" s="107">
        <f t="shared" si="49"/>
        <v>63000</v>
      </c>
      <c r="CD24" s="107">
        <f t="shared" si="50"/>
        <v>66300</v>
      </c>
      <c r="CE24" s="107">
        <f t="shared" si="51"/>
        <v>69600</v>
      </c>
      <c r="CF24" s="107">
        <f t="shared" si="52"/>
        <v>72900</v>
      </c>
      <c r="CG24" s="107">
        <f t="shared" si="53"/>
        <v>76200</v>
      </c>
      <c r="CH24" s="107">
        <f t="shared" si="54"/>
        <v>80200</v>
      </c>
      <c r="CI24" s="107">
        <f t="shared" si="55"/>
        <v>84200</v>
      </c>
      <c r="CJ24" s="107">
        <f t="shared" si="56"/>
        <v>88100</v>
      </c>
      <c r="CK24" s="107">
        <f t="shared" si="57"/>
        <v>92100</v>
      </c>
      <c r="CL24" s="107">
        <f t="shared" si="58"/>
        <v>96000</v>
      </c>
      <c r="CM24" s="107">
        <f t="shared" si="59"/>
        <v>100000</v>
      </c>
      <c r="CN24" s="112">
        <v>20200</v>
      </c>
      <c r="CO24" s="112">
        <v>20900</v>
      </c>
      <c r="CP24" s="112">
        <v>21700</v>
      </c>
      <c r="CQ24" s="112">
        <v>22500</v>
      </c>
      <c r="CR24" s="112">
        <v>23300</v>
      </c>
      <c r="CS24" s="112">
        <v>24200</v>
      </c>
      <c r="CT24" s="112">
        <v>25100</v>
      </c>
      <c r="CU24" s="112">
        <v>26000</v>
      </c>
      <c r="CV24" s="112">
        <v>27000</v>
      </c>
      <c r="CW24" s="112">
        <v>28000</v>
      </c>
      <c r="CX24" s="112">
        <v>29200</v>
      </c>
      <c r="CY24" s="112">
        <v>30400</v>
      </c>
      <c r="CZ24" s="112">
        <v>31700</v>
      </c>
      <c r="DA24" s="112">
        <v>33200</v>
      </c>
      <c r="DB24" s="112">
        <v>34500</v>
      </c>
      <c r="DC24" s="112">
        <v>36000</v>
      </c>
      <c r="DD24" s="112">
        <v>37400</v>
      </c>
      <c r="DE24" s="112">
        <v>39000</v>
      </c>
      <c r="DF24" s="112">
        <v>40600</v>
      </c>
      <c r="DG24" s="112">
        <v>42100</v>
      </c>
      <c r="DH24" s="112">
        <v>43600</v>
      </c>
      <c r="DI24" s="112">
        <v>45200</v>
      </c>
      <c r="DJ24" s="112">
        <v>46800</v>
      </c>
      <c r="DK24" s="112">
        <v>48500</v>
      </c>
      <c r="DL24" s="112">
        <v>50200</v>
      </c>
      <c r="DM24" s="112">
        <v>52100</v>
      </c>
      <c r="DN24" s="112">
        <v>54100</v>
      </c>
      <c r="DO24" s="112">
        <v>56300</v>
      </c>
      <c r="DP24" s="112">
        <v>58700</v>
      </c>
      <c r="DQ24" s="112">
        <v>61300</v>
      </c>
    </row>
    <row r="25" spans="1:121" ht="15.75" hidden="1" x14ac:dyDescent="0.25">
      <c r="A25" s="21" t="s">
        <v>90</v>
      </c>
      <c r="B25" s="104">
        <v>32500</v>
      </c>
      <c r="C25" s="104">
        <v>33300</v>
      </c>
      <c r="D25" s="104">
        <v>34400</v>
      </c>
      <c r="E25" s="104">
        <v>35300</v>
      </c>
      <c r="F25" s="104">
        <v>36400</v>
      </c>
      <c r="G25" s="104">
        <v>38000</v>
      </c>
      <c r="H25" s="104">
        <v>39500</v>
      </c>
      <c r="I25" s="104">
        <v>41000</v>
      </c>
      <c r="J25" s="104">
        <v>42600</v>
      </c>
      <c r="K25" s="104">
        <v>44100</v>
      </c>
      <c r="L25" s="104">
        <v>47000</v>
      </c>
      <c r="M25" s="104">
        <v>50100</v>
      </c>
      <c r="N25" s="104">
        <v>52900</v>
      </c>
      <c r="O25" s="104">
        <v>55800</v>
      </c>
      <c r="P25" s="104">
        <v>58900</v>
      </c>
      <c r="Q25" s="104">
        <v>61700</v>
      </c>
      <c r="R25" s="104">
        <v>64600</v>
      </c>
      <c r="S25" s="104">
        <v>68800</v>
      </c>
      <c r="T25" s="104">
        <v>73200</v>
      </c>
      <c r="U25" s="104">
        <v>77600</v>
      </c>
      <c r="V25" s="104">
        <v>81700</v>
      </c>
      <c r="W25" s="104">
        <v>86100</v>
      </c>
      <c r="X25" s="104">
        <v>90300</v>
      </c>
      <c r="Y25" s="104">
        <v>94500</v>
      </c>
      <c r="Z25" s="104">
        <v>99300</v>
      </c>
      <c r="AA25" s="104">
        <v>104400</v>
      </c>
      <c r="AB25" s="104">
        <v>109200</v>
      </c>
      <c r="AC25" s="104">
        <v>114100</v>
      </c>
      <c r="AD25" s="104">
        <v>119100</v>
      </c>
      <c r="AE25" s="104">
        <v>124000</v>
      </c>
      <c r="AF25" s="31" t="s">
        <v>101</v>
      </c>
      <c r="AG25" s="31" t="s">
        <v>101</v>
      </c>
      <c r="AH25" s="31" t="s">
        <v>101</v>
      </c>
      <c r="AI25" s="31" t="s">
        <v>101</v>
      </c>
      <c r="AJ25" s="31" t="s">
        <v>101</v>
      </c>
      <c r="AK25" s="31" t="s">
        <v>101</v>
      </c>
      <c r="AL25" s="31" t="s">
        <v>101</v>
      </c>
      <c r="AM25" s="31" t="s">
        <v>101</v>
      </c>
      <c r="AN25" s="31" t="s">
        <v>101</v>
      </c>
      <c r="AO25" s="31" t="s">
        <v>101</v>
      </c>
      <c r="AP25" s="31" t="s">
        <v>101</v>
      </c>
      <c r="AQ25" s="31" t="s">
        <v>101</v>
      </c>
      <c r="AR25" s="31" t="s">
        <v>101</v>
      </c>
      <c r="AS25" s="31" t="s">
        <v>101</v>
      </c>
      <c r="AT25" s="31" t="s">
        <v>101</v>
      </c>
      <c r="AU25" s="31" t="s">
        <v>101</v>
      </c>
      <c r="AV25" s="31" t="s">
        <v>101</v>
      </c>
      <c r="AW25" s="31" t="s">
        <v>101</v>
      </c>
      <c r="AX25" s="31" t="s">
        <v>101</v>
      </c>
      <c r="AY25" s="31" t="s">
        <v>101</v>
      </c>
      <c r="AZ25" s="31" t="s">
        <v>101</v>
      </c>
      <c r="BA25" s="31" t="s">
        <v>101</v>
      </c>
      <c r="BB25" s="31" t="s">
        <v>101</v>
      </c>
      <c r="BC25" s="31" t="s">
        <v>101</v>
      </c>
      <c r="BD25" s="31" t="s">
        <v>101</v>
      </c>
      <c r="BE25" s="31" t="s">
        <v>101</v>
      </c>
      <c r="BF25" s="31" t="s">
        <v>101</v>
      </c>
      <c r="BG25" s="31" t="s">
        <v>101</v>
      </c>
      <c r="BH25" s="31" t="s">
        <v>101</v>
      </c>
      <c r="BI25" s="31" t="s">
        <v>101</v>
      </c>
      <c r="BJ25" s="107">
        <f t="shared" si="60"/>
        <v>32500</v>
      </c>
      <c r="BK25" s="107">
        <f t="shared" si="31"/>
        <v>33300</v>
      </c>
      <c r="BL25" s="107">
        <f t="shared" si="32"/>
        <v>34400</v>
      </c>
      <c r="BM25" s="107">
        <f t="shared" si="33"/>
        <v>35300</v>
      </c>
      <c r="BN25" s="107">
        <f t="shared" si="34"/>
        <v>36400</v>
      </c>
      <c r="BO25" s="107">
        <f t="shared" si="35"/>
        <v>38000</v>
      </c>
      <c r="BP25" s="107">
        <f t="shared" si="36"/>
        <v>39500</v>
      </c>
      <c r="BQ25" s="107">
        <f t="shared" si="37"/>
        <v>41000</v>
      </c>
      <c r="BR25" s="107">
        <f t="shared" si="38"/>
        <v>42600</v>
      </c>
      <c r="BS25" s="107">
        <f t="shared" si="39"/>
        <v>44100</v>
      </c>
      <c r="BT25" s="107">
        <f t="shared" si="40"/>
        <v>47000</v>
      </c>
      <c r="BU25" s="107">
        <f t="shared" si="41"/>
        <v>50100</v>
      </c>
      <c r="BV25" s="107">
        <f t="shared" si="42"/>
        <v>52900</v>
      </c>
      <c r="BW25" s="107">
        <f t="shared" si="43"/>
        <v>55800</v>
      </c>
      <c r="BX25" s="107">
        <f t="shared" si="44"/>
        <v>58900</v>
      </c>
      <c r="BY25" s="107">
        <f t="shared" si="45"/>
        <v>61700</v>
      </c>
      <c r="BZ25" s="107">
        <f t="shared" si="46"/>
        <v>64600</v>
      </c>
      <c r="CA25" s="107">
        <f t="shared" si="47"/>
        <v>68800</v>
      </c>
      <c r="CB25" s="107">
        <f t="shared" si="48"/>
        <v>73200</v>
      </c>
      <c r="CC25" s="107">
        <f t="shared" si="49"/>
        <v>77600</v>
      </c>
      <c r="CD25" s="107">
        <f t="shared" si="50"/>
        <v>81700</v>
      </c>
      <c r="CE25" s="107">
        <f t="shared" si="51"/>
        <v>86100</v>
      </c>
      <c r="CF25" s="107">
        <f t="shared" si="52"/>
        <v>90300</v>
      </c>
      <c r="CG25" s="107">
        <f t="shared" si="53"/>
        <v>94500</v>
      </c>
      <c r="CH25" s="107">
        <f t="shared" si="54"/>
        <v>99300</v>
      </c>
      <c r="CI25" s="107">
        <f t="shared" si="55"/>
        <v>104400</v>
      </c>
      <c r="CJ25" s="107">
        <f t="shared" si="56"/>
        <v>109200</v>
      </c>
      <c r="CK25" s="107">
        <f t="shared" si="57"/>
        <v>114100</v>
      </c>
      <c r="CL25" s="107">
        <f t="shared" si="58"/>
        <v>119100</v>
      </c>
      <c r="CM25" s="107">
        <f t="shared" si="59"/>
        <v>124000</v>
      </c>
      <c r="CN25" s="112">
        <v>21700</v>
      </c>
      <c r="CO25" s="112">
        <v>22400</v>
      </c>
      <c r="CP25" s="112">
        <v>23200</v>
      </c>
      <c r="CQ25" s="112">
        <v>24000</v>
      </c>
      <c r="CR25" s="112">
        <v>24800</v>
      </c>
      <c r="CS25" s="112">
        <v>25700</v>
      </c>
      <c r="CT25" s="112">
        <v>26600</v>
      </c>
      <c r="CU25" s="112">
        <v>27500</v>
      </c>
      <c r="CV25" s="112">
        <v>28500</v>
      </c>
      <c r="CW25" s="112">
        <v>29500</v>
      </c>
      <c r="CX25" s="112">
        <v>30700</v>
      </c>
      <c r="CY25" s="112">
        <v>31900</v>
      </c>
      <c r="CZ25" s="112">
        <v>33200</v>
      </c>
      <c r="DA25" s="112">
        <v>34700</v>
      </c>
      <c r="DB25" s="112">
        <v>36000</v>
      </c>
      <c r="DC25" s="112">
        <v>37500</v>
      </c>
      <c r="DD25" s="112">
        <v>38900</v>
      </c>
      <c r="DE25" s="112">
        <v>40500</v>
      </c>
      <c r="DF25" s="112">
        <v>42100</v>
      </c>
      <c r="DG25" s="112">
        <v>43600</v>
      </c>
      <c r="DH25" s="112">
        <v>45100</v>
      </c>
      <c r="DI25" s="112">
        <v>46700</v>
      </c>
      <c r="DJ25" s="112">
        <v>48300</v>
      </c>
      <c r="DK25" s="112">
        <v>50000</v>
      </c>
      <c r="DL25" s="112">
        <v>51700</v>
      </c>
      <c r="DM25" s="112">
        <v>53600</v>
      </c>
      <c r="DN25" s="112">
        <v>55600</v>
      </c>
      <c r="DO25" s="112">
        <v>57800</v>
      </c>
      <c r="DP25" s="112">
        <v>60200</v>
      </c>
      <c r="DQ25" s="112">
        <v>62800</v>
      </c>
    </row>
    <row r="26" spans="1:121" ht="15.75" hidden="1" x14ac:dyDescent="0.25">
      <c r="A26" s="21" t="s">
        <v>100</v>
      </c>
      <c r="B26" s="104">
        <v>39500</v>
      </c>
      <c r="C26" s="104">
        <v>40500</v>
      </c>
      <c r="D26" s="104">
        <v>41500</v>
      </c>
      <c r="E26" s="104">
        <v>42500</v>
      </c>
      <c r="F26" s="104">
        <v>43500</v>
      </c>
      <c r="G26" s="104">
        <v>44500</v>
      </c>
      <c r="H26" s="104">
        <v>46500</v>
      </c>
      <c r="I26" s="104">
        <v>47500</v>
      </c>
      <c r="J26" s="104">
        <v>49500</v>
      </c>
      <c r="K26" s="104">
        <v>50500</v>
      </c>
      <c r="L26" s="104">
        <v>53500</v>
      </c>
      <c r="M26" s="104">
        <v>57500</v>
      </c>
      <c r="N26" s="104">
        <v>60500</v>
      </c>
      <c r="O26" s="104">
        <v>63500</v>
      </c>
      <c r="P26" s="104">
        <v>66500</v>
      </c>
      <c r="Q26" s="104">
        <v>69500</v>
      </c>
      <c r="R26" s="104">
        <v>72500</v>
      </c>
      <c r="S26" s="104">
        <v>76500</v>
      </c>
      <c r="T26" s="104">
        <v>81500</v>
      </c>
      <c r="U26" s="104">
        <v>85500</v>
      </c>
      <c r="V26" s="104">
        <v>90500</v>
      </c>
      <c r="W26" s="104">
        <v>94500</v>
      </c>
      <c r="X26" s="104">
        <v>99500</v>
      </c>
      <c r="Y26" s="104">
        <v>103500</v>
      </c>
      <c r="Z26" s="104">
        <v>108500</v>
      </c>
      <c r="AA26" s="104">
        <v>113500</v>
      </c>
      <c r="AB26" s="104">
        <v>118500</v>
      </c>
      <c r="AC26" s="104">
        <v>124500</v>
      </c>
      <c r="AD26" s="104">
        <v>129500</v>
      </c>
      <c r="AE26" s="104">
        <v>134500</v>
      </c>
      <c r="AF26" s="31" t="s">
        <v>101</v>
      </c>
      <c r="AG26" s="31" t="s">
        <v>101</v>
      </c>
      <c r="AH26" s="31" t="s">
        <v>101</v>
      </c>
      <c r="AI26" s="31" t="s">
        <v>101</v>
      </c>
      <c r="AJ26" s="31" t="s">
        <v>101</v>
      </c>
      <c r="AK26" s="31" t="s">
        <v>101</v>
      </c>
      <c r="AL26" s="31" t="s">
        <v>101</v>
      </c>
      <c r="AM26" s="31" t="s">
        <v>101</v>
      </c>
      <c r="AN26" s="31" t="s">
        <v>101</v>
      </c>
      <c r="AO26" s="31" t="s">
        <v>101</v>
      </c>
      <c r="AP26" s="31" t="s">
        <v>101</v>
      </c>
      <c r="AQ26" s="31" t="s">
        <v>101</v>
      </c>
      <c r="AR26" s="31" t="s">
        <v>101</v>
      </c>
      <c r="AS26" s="31" t="s">
        <v>101</v>
      </c>
      <c r="AT26" s="31" t="s">
        <v>101</v>
      </c>
      <c r="AU26" s="31" t="s">
        <v>101</v>
      </c>
      <c r="AV26" s="31" t="s">
        <v>101</v>
      </c>
      <c r="AW26" s="31" t="s">
        <v>101</v>
      </c>
      <c r="AX26" s="31" t="s">
        <v>101</v>
      </c>
      <c r="AY26" s="31" t="s">
        <v>101</v>
      </c>
      <c r="AZ26" s="31" t="s">
        <v>101</v>
      </c>
      <c r="BA26" s="31" t="s">
        <v>101</v>
      </c>
      <c r="BB26" s="31" t="s">
        <v>101</v>
      </c>
      <c r="BC26" s="31" t="s">
        <v>101</v>
      </c>
      <c r="BD26" s="31" t="s">
        <v>101</v>
      </c>
      <c r="BE26" s="31" t="s">
        <v>101</v>
      </c>
      <c r="BF26" s="31" t="s">
        <v>101</v>
      </c>
      <c r="BG26" s="31" t="s">
        <v>101</v>
      </c>
      <c r="BH26" s="31" t="s">
        <v>101</v>
      </c>
      <c r="BI26" s="31" t="s">
        <v>101</v>
      </c>
      <c r="BJ26" s="107">
        <f t="shared" si="60"/>
        <v>39500</v>
      </c>
      <c r="BK26" s="107">
        <f t="shared" si="31"/>
        <v>40500</v>
      </c>
      <c r="BL26" s="107">
        <f t="shared" si="32"/>
        <v>41500</v>
      </c>
      <c r="BM26" s="107">
        <f t="shared" si="33"/>
        <v>42500</v>
      </c>
      <c r="BN26" s="107">
        <f t="shared" si="34"/>
        <v>43500</v>
      </c>
      <c r="BO26" s="107">
        <f t="shared" si="35"/>
        <v>44500</v>
      </c>
      <c r="BP26" s="107">
        <f t="shared" si="36"/>
        <v>46500</v>
      </c>
      <c r="BQ26" s="107">
        <f t="shared" si="37"/>
        <v>47500</v>
      </c>
      <c r="BR26" s="107">
        <f t="shared" si="38"/>
        <v>49500</v>
      </c>
      <c r="BS26" s="107">
        <f t="shared" si="39"/>
        <v>50500</v>
      </c>
      <c r="BT26" s="107">
        <f t="shared" si="40"/>
        <v>53500</v>
      </c>
      <c r="BU26" s="107">
        <f t="shared" si="41"/>
        <v>57500</v>
      </c>
      <c r="BV26" s="107">
        <f t="shared" si="42"/>
        <v>60500</v>
      </c>
      <c r="BW26" s="107">
        <f t="shared" si="43"/>
        <v>63500</v>
      </c>
      <c r="BX26" s="107">
        <f t="shared" si="44"/>
        <v>66500</v>
      </c>
      <c r="BY26" s="107">
        <f t="shared" si="45"/>
        <v>69500</v>
      </c>
      <c r="BZ26" s="107">
        <f t="shared" si="46"/>
        <v>72500</v>
      </c>
      <c r="CA26" s="107">
        <f t="shared" si="47"/>
        <v>76500</v>
      </c>
      <c r="CB26" s="107">
        <f t="shared" si="48"/>
        <v>81500</v>
      </c>
      <c r="CC26" s="107">
        <f t="shared" si="49"/>
        <v>85500</v>
      </c>
      <c r="CD26" s="107">
        <f t="shared" si="50"/>
        <v>90500</v>
      </c>
      <c r="CE26" s="107">
        <f t="shared" si="51"/>
        <v>94500</v>
      </c>
      <c r="CF26" s="107">
        <f t="shared" si="52"/>
        <v>99500</v>
      </c>
      <c r="CG26" s="107">
        <f t="shared" si="53"/>
        <v>103500</v>
      </c>
      <c r="CH26" s="107">
        <f t="shared" si="54"/>
        <v>108500</v>
      </c>
      <c r="CI26" s="107">
        <f t="shared" si="55"/>
        <v>113500</v>
      </c>
      <c r="CJ26" s="107">
        <f t="shared" si="56"/>
        <v>118500</v>
      </c>
      <c r="CK26" s="107">
        <f t="shared" si="57"/>
        <v>124500</v>
      </c>
      <c r="CL26" s="107">
        <f t="shared" si="58"/>
        <v>129500</v>
      </c>
      <c r="CM26" s="107">
        <f t="shared" si="59"/>
        <v>134500</v>
      </c>
      <c r="CN26" s="112">
        <v>25200</v>
      </c>
      <c r="CO26" s="112">
        <v>25900</v>
      </c>
      <c r="CP26" s="112">
        <v>26700</v>
      </c>
      <c r="CQ26" s="112">
        <v>27500</v>
      </c>
      <c r="CR26" s="112">
        <v>28300</v>
      </c>
      <c r="CS26" s="112">
        <v>29200</v>
      </c>
      <c r="CT26" s="112">
        <v>30100</v>
      </c>
      <c r="CU26" s="112">
        <v>31000</v>
      </c>
      <c r="CV26" s="112">
        <v>32000</v>
      </c>
      <c r="CW26" s="112">
        <v>33000</v>
      </c>
      <c r="CX26" s="112">
        <v>34200</v>
      </c>
      <c r="CY26" s="112">
        <v>35400</v>
      </c>
      <c r="CZ26" s="112">
        <v>36700</v>
      </c>
      <c r="DA26" s="112">
        <v>38700</v>
      </c>
      <c r="DB26" s="112">
        <v>40000</v>
      </c>
      <c r="DC26" s="112">
        <v>41500</v>
      </c>
      <c r="DD26" s="112">
        <v>43400</v>
      </c>
      <c r="DE26" s="112">
        <v>45000</v>
      </c>
      <c r="DF26" s="112">
        <v>46600</v>
      </c>
      <c r="DG26" s="112">
        <v>48100</v>
      </c>
      <c r="DH26" s="112">
        <v>49600</v>
      </c>
      <c r="DI26" s="112">
        <v>51200</v>
      </c>
      <c r="DJ26" s="112">
        <v>52800</v>
      </c>
      <c r="DK26" s="112">
        <v>54500</v>
      </c>
      <c r="DL26" s="112">
        <v>56200</v>
      </c>
      <c r="DM26" s="112">
        <v>58100</v>
      </c>
      <c r="DN26" s="112">
        <v>60100</v>
      </c>
      <c r="DO26" s="112">
        <v>62300</v>
      </c>
      <c r="DP26" s="112">
        <v>64700</v>
      </c>
      <c r="DQ26" s="112">
        <v>67300</v>
      </c>
    </row>
    <row r="27" spans="1:121" ht="16.149999999999999" hidden="1" customHeight="1" x14ac:dyDescent="0.25">
      <c r="A27" s="21" t="s">
        <v>96</v>
      </c>
      <c r="B27" s="104">
        <v>173500</v>
      </c>
      <c r="C27" s="104">
        <v>175500</v>
      </c>
      <c r="D27" s="104">
        <v>178500</v>
      </c>
      <c r="E27" s="104">
        <v>180500</v>
      </c>
      <c r="F27" s="104">
        <v>183500</v>
      </c>
      <c r="G27" s="104">
        <v>185500</v>
      </c>
      <c r="H27" s="104">
        <v>192500</v>
      </c>
      <c r="I27" s="104">
        <v>194500</v>
      </c>
      <c r="J27" s="104">
        <v>200500</v>
      </c>
      <c r="K27" s="104">
        <v>202500</v>
      </c>
      <c r="L27" s="104">
        <v>212500</v>
      </c>
      <c r="M27" s="104">
        <v>225500</v>
      </c>
      <c r="N27" s="104">
        <v>234500</v>
      </c>
      <c r="O27" s="104">
        <v>243500</v>
      </c>
      <c r="P27" s="104">
        <v>252500</v>
      </c>
      <c r="Q27" s="104">
        <v>260500</v>
      </c>
      <c r="R27" s="104">
        <v>268500</v>
      </c>
      <c r="S27" s="104">
        <v>280500</v>
      </c>
      <c r="T27" s="104">
        <v>295500</v>
      </c>
      <c r="U27" s="104">
        <v>305500</v>
      </c>
      <c r="V27" s="104">
        <v>319500</v>
      </c>
      <c r="W27" s="104">
        <v>329500</v>
      </c>
      <c r="X27" s="104">
        <v>342500</v>
      </c>
      <c r="Y27" s="104">
        <v>351500</v>
      </c>
      <c r="Z27" s="104">
        <v>363500</v>
      </c>
      <c r="AA27" s="104">
        <v>374500</v>
      </c>
      <c r="AB27" s="104">
        <v>385500</v>
      </c>
      <c r="AC27" s="104">
        <v>399500</v>
      </c>
      <c r="AD27" s="104">
        <v>409500</v>
      </c>
      <c r="AE27" s="104">
        <v>418500</v>
      </c>
      <c r="AF27" s="31" t="s">
        <v>101</v>
      </c>
      <c r="AG27" s="31" t="s">
        <v>101</v>
      </c>
      <c r="AH27" s="31" t="s">
        <v>101</v>
      </c>
      <c r="AI27" s="31" t="s">
        <v>101</v>
      </c>
      <c r="AJ27" s="31" t="s">
        <v>101</v>
      </c>
      <c r="AK27" s="31" t="s">
        <v>101</v>
      </c>
      <c r="AL27" s="31" t="s">
        <v>101</v>
      </c>
      <c r="AM27" s="31" t="s">
        <v>101</v>
      </c>
      <c r="AN27" s="31" t="s">
        <v>101</v>
      </c>
      <c r="AO27" s="31" t="s">
        <v>101</v>
      </c>
      <c r="AP27" s="31" t="s">
        <v>101</v>
      </c>
      <c r="AQ27" s="31" t="s">
        <v>101</v>
      </c>
      <c r="AR27" s="31" t="s">
        <v>101</v>
      </c>
      <c r="AS27" s="31" t="s">
        <v>101</v>
      </c>
      <c r="AT27" s="31" t="s">
        <v>101</v>
      </c>
      <c r="AU27" s="31" t="s">
        <v>101</v>
      </c>
      <c r="AV27" s="31" t="s">
        <v>101</v>
      </c>
      <c r="AW27" s="31" t="s">
        <v>101</v>
      </c>
      <c r="AX27" s="31" t="s">
        <v>101</v>
      </c>
      <c r="AY27" s="31" t="s">
        <v>101</v>
      </c>
      <c r="AZ27" s="31" t="s">
        <v>101</v>
      </c>
      <c r="BA27" s="31" t="s">
        <v>101</v>
      </c>
      <c r="BB27" s="31" t="s">
        <v>101</v>
      </c>
      <c r="BC27" s="31" t="s">
        <v>101</v>
      </c>
      <c r="BD27" s="31" t="s">
        <v>101</v>
      </c>
      <c r="BE27" s="31" t="s">
        <v>101</v>
      </c>
      <c r="BF27" s="31" t="s">
        <v>101</v>
      </c>
      <c r="BG27" s="31" t="s">
        <v>101</v>
      </c>
      <c r="BH27" s="31" t="s">
        <v>101</v>
      </c>
      <c r="BI27" s="31" t="s">
        <v>101</v>
      </c>
      <c r="BJ27" s="107">
        <f t="shared" si="60"/>
        <v>173500</v>
      </c>
      <c r="BK27" s="107">
        <f t="shared" si="31"/>
        <v>175500</v>
      </c>
      <c r="BL27" s="107">
        <f t="shared" si="32"/>
        <v>178500</v>
      </c>
      <c r="BM27" s="107">
        <f t="shared" si="33"/>
        <v>180500</v>
      </c>
      <c r="BN27" s="107">
        <f t="shared" si="34"/>
        <v>183500</v>
      </c>
      <c r="BO27" s="107">
        <f t="shared" si="35"/>
        <v>185500</v>
      </c>
      <c r="BP27" s="107">
        <f t="shared" si="36"/>
        <v>192500</v>
      </c>
      <c r="BQ27" s="107">
        <f t="shared" si="37"/>
        <v>194500</v>
      </c>
      <c r="BR27" s="107">
        <f t="shared" si="38"/>
        <v>200500</v>
      </c>
      <c r="BS27" s="107">
        <f t="shared" si="39"/>
        <v>202500</v>
      </c>
      <c r="BT27" s="107">
        <f t="shared" si="40"/>
        <v>212500</v>
      </c>
      <c r="BU27" s="107">
        <f t="shared" si="41"/>
        <v>225500</v>
      </c>
      <c r="BV27" s="107">
        <f t="shared" si="42"/>
        <v>234500</v>
      </c>
      <c r="BW27" s="107">
        <f t="shared" si="43"/>
        <v>243500</v>
      </c>
      <c r="BX27" s="107">
        <f t="shared" si="44"/>
        <v>252500</v>
      </c>
      <c r="BY27" s="107">
        <f t="shared" si="45"/>
        <v>260500</v>
      </c>
      <c r="BZ27" s="107">
        <f t="shared" si="46"/>
        <v>268500</v>
      </c>
      <c r="CA27" s="107">
        <f t="shared" si="47"/>
        <v>280500</v>
      </c>
      <c r="CB27" s="107">
        <f t="shared" si="48"/>
        <v>295500</v>
      </c>
      <c r="CC27" s="107">
        <f t="shared" si="49"/>
        <v>305500</v>
      </c>
      <c r="CD27" s="107">
        <f t="shared" si="50"/>
        <v>319500</v>
      </c>
      <c r="CE27" s="107">
        <f t="shared" si="51"/>
        <v>329500</v>
      </c>
      <c r="CF27" s="107">
        <f t="shared" si="52"/>
        <v>342500</v>
      </c>
      <c r="CG27" s="107">
        <f t="shared" si="53"/>
        <v>351500</v>
      </c>
      <c r="CH27" s="107">
        <f t="shared" si="54"/>
        <v>363500</v>
      </c>
      <c r="CI27" s="107">
        <f t="shared" si="55"/>
        <v>374500</v>
      </c>
      <c r="CJ27" s="107">
        <f t="shared" si="56"/>
        <v>385500</v>
      </c>
      <c r="CK27" s="107">
        <f t="shared" si="57"/>
        <v>399500</v>
      </c>
      <c r="CL27" s="107">
        <f t="shared" si="58"/>
        <v>409500</v>
      </c>
      <c r="CM27" s="107">
        <f t="shared" si="59"/>
        <v>418500</v>
      </c>
      <c r="CN27" s="110" t="s">
        <v>101</v>
      </c>
      <c r="CO27" s="110" t="s">
        <v>101</v>
      </c>
      <c r="CP27" s="110" t="s">
        <v>101</v>
      </c>
      <c r="CQ27" s="110" t="s">
        <v>101</v>
      </c>
      <c r="CR27" s="110" t="s">
        <v>101</v>
      </c>
      <c r="CS27" s="110" t="s">
        <v>101</v>
      </c>
      <c r="CT27" s="110" t="s">
        <v>101</v>
      </c>
      <c r="CU27" s="110" t="s">
        <v>101</v>
      </c>
      <c r="CV27" s="110" t="s">
        <v>101</v>
      </c>
      <c r="CW27" s="110" t="s">
        <v>101</v>
      </c>
      <c r="CX27" s="110" t="s">
        <v>101</v>
      </c>
      <c r="CY27" s="110" t="s">
        <v>101</v>
      </c>
      <c r="CZ27" s="110" t="s">
        <v>101</v>
      </c>
      <c r="DA27" s="110" t="s">
        <v>101</v>
      </c>
      <c r="DB27" s="110" t="s">
        <v>101</v>
      </c>
      <c r="DC27" s="110" t="s">
        <v>101</v>
      </c>
      <c r="DD27" s="110" t="s">
        <v>101</v>
      </c>
      <c r="DE27" s="110" t="s">
        <v>101</v>
      </c>
      <c r="DF27" s="110" t="s">
        <v>101</v>
      </c>
      <c r="DG27" s="110" t="s">
        <v>101</v>
      </c>
      <c r="DH27" s="110" t="s">
        <v>101</v>
      </c>
      <c r="DI27" s="110" t="s">
        <v>101</v>
      </c>
      <c r="DJ27" s="110" t="s">
        <v>101</v>
      </c>
      <c r="DK27" s="110" t="s">
        <v>101</v>
      </c>
      <c r="DL27" s="110" t="s">
        <v>101</v>
      </c>
      <c r="DM27" s="110" t="s">
        <v>101</v>
      </c>
      <c r="DN27" s="110" t="s">
        <v>101</v>
      </c>
      <c r="DO27" s="110" t="s">
        <v>101</v>
      </c>
      <c r="DP27" s="110" t="s">
        <v>101</v>
      </c>
      <c r="DQ27" s="110" t="s">
        <v>101</v>
      </c>
    </row>
    <row r="28" spans="1:121" ht="16.149999999999999" hidden="1" customHeight="1" x14ac:dyDescent="0.25">
      <c r="A28" s="365">
        <v>2026</v>
      </c>
    </row>
    <row r="29" spans="1:121" ht="16.149999999999999" hidden="1" customHeight="1" x14ac:dyDescent="0.25">
      <c r="A29" s="366"/>
    </row>
    <row r="30" spans="1:121" ht="16.149999999999999" customHeight="1" x14ac:dyDescent="0.25">
      <c r="A30" s="366"/>
    </row>
    <row r="31" spans="1:121" ht="16.149999999999999" customHeight="1" x14ac:dyDescent="0.25">
      <c r="A31" s="366"/>
      <c r="B31" s="32" t="s">
        <v>53</v>
      </c>
      <c r="C31" s="32" t="s">
        <v>53</v>
      </c>
      <c r="D31" s="32" t="s">
        <v>53</v>
      </c>
      <c r="E31" s="32" t="s">
        <v>53</v>
      </c>
      <c r="F31" s="32" t="s">
        <v>53</v>
      </c>
      <c r="G31" s="32" t="s">
        <v>53</v>
      </c>
      <c r="H31" s="32" t="s">
        <v>53</v>
      </c>
      <c r="I31" s="32" t="s">
        <v>53</v>
      </c>
      <c r="J31" s="32" t="s">
        <v>53</v>
      </c>
      <c r="K31" s="32" t="s">
        <v>53</v>
      </c>
      <c r="L31" s="32" t="s">
        <v>53</v>
      </c>
      <c r="M31" s="32" t="s">
        <v>53</v>
      </c>
      <c r="N31" s="32" t="s">
        <v>53</v>
      </c>
      <c r="O31" s="32" t="s">
        <v>53</v>
      </c>
      <c r="P31" s="32" t="s">
        <v>53</v>
      </c>
      <c r="Q31" s="32" t="s">
        <v>53</v>
      </c>
      <c r="R31" s="32" t="s">
        <v>53</v>
      </c>
      <c r="S31" s="32" t="s">
        <v>53</v>
      </c>
      <c r="T31" s="32" t="s">
        <v>53</v>
      </c>
      <c r="U31" s="32" t="s">
        <v>53</v>
      </c>
      <c r="V31" s="32" t="s">
        <v>53</v>
      </c>
      <c r="W31" s="32" t="s">
        <v>53</v>
      </c>
      <c r="X31" s="32" t="s">
        <v>53</v>
      </c>
      <c r="Y31" s="32" t="s">
        <v>53</v>
      </c>
      <c r="Z31" s="32" t="s">
        <v>53</v>
      </c>
      <c r="AA31" s="32" t="s">
        <v>53</v>
      </c>
      <c r="AB31" s="32" t="s">
        <v>53</v>
      </c>
      <c r="AC31" s="32" t="s">
        <v>53</v>
      </c>
      <c r="AD31" s="32" t="s">
        <v>53</v>
      </c>
      <c r="AE31" s="32" t="s">
        <v>53</v>
      </c>
      <c r="AF31" s="32" t="s">
        <v>54</v>
      </c>
      <c r="AG31" s="32" t="s">
        <v>54</v>
      </c>
      <c r="AH31" s="32" t="s">
        <v>54</v>
      </c>
      <c r="AI31" s="32" t="s">
        <v>54</v>
      </c>
      <c r="AJ31" s="32" t="s">
        <v>54</v>
      </c>
      <c r="AK31" s="32" t="s">
        <v>54</v>
      </c>
      <c r="AL31" s="32" t="s">
        <v>54</v>
      </c>
      <c r="AM31" s="32" t="s">
        <v>54</v>
      </c>
      <c r="AN31" s="32" t="s">
        <v>54</v>
      </c>
      <c r="AO31" s="32" t="s">
        <v>54</v>
      </c>
      <c r="AP31" s="32" t="s">
        <v>54</v>
      </c>
      <c r="AQ31" s="32" t="s">
        <v>54</v>
      </c>
      <c r="AR31" s="32" t="s">
        <v>54</v>
      </c>
      <c r="AS31" s="32" t="s">
        <v>54</v>
      </c>
      <c r="AT31" s="32" t="s">
        <v>54</v>
      </c>
      <c r="AU31" s="32" t="s">
        <v>54</v>
      </c>
      <c r="AV31" s="32" t="s">
        <v>54</v>
      </c>
      <c r="AW31" s="32" t="s">
        <v>54</v>
      </c>
      <c r="AX31" s="32" t="s">
        <v>54</v>
      </c>
      <c r="AY31" s="32" t="s">
        <v>54</v>
      </c>
      <c r="AZ31" s="32" t="s">
        <v>54</v>
      </c>
      <c r="BA31" s="32" t="s">
        <v>54</v>
      </c>
      <c r="BB31" s="32" t="s">
        <v>54</v>
      </c>
      <c r="BC31" s="32" t="s">
        <v>54</v>
      </c>
      <c r="BD31" s="32" t="s">
        <v>54</v>
      </c>
      <c r="BE31" s="32" t="s">
        <v>54</v>
      </c>
      <c r="BF31" s="32" t="s">
        <v>54</v>
      </c>
      <c r="BG31" s="32" t="s">
        <v>54</v>
      </c>
      <c r="BH31" s="32" t="s">
        <v>54</v>
      </c>
      <c r="BI31" s="32" t="s">
        <v>54</v>
      </c>
      <c r="BJ31" s="32" t="s">
        <v>65</v>
      </c>
      <c r="BK31" s="32" t="s">
        <v>65</v>
      </c>
      <c r="BL31" s="32" t="s">
        <v>65</v>
      </c>
      <c r="BM31" s="32" t="s">
        <v>65</v>
      </c>
      <c r="BN31" s="32" t="s">
        <v>65</v>
      </c>
      <c r="BO31" s="32" t="s">
        <v>65</v>
      </c>
      <c r="BP31" s="32" t="s">
        <v>65</v>
      </c>
      <c r="BQ31" s="32" t="s">
        <v>65</v>
      </c>
      <c r="BR31" s="32" t="s">
        <v>65</v>
      </c>
      <c r="BS31" s="32" t="s">
        <v>65</v>
      </c>
      <c r="BT31" s="32" t="s">
        <v>65</v>
      </c>
      <c r="BU31" s="32" t="s">
        <v>65</v>
      </c>
      <c r="BV31" s="32" t="s">
        <v>65</v>
      </c>
      <c r="BW31" s="32" t="s">
        <v>65</v>
      </c>
      <c r="BX31" s="32" t="s">
        <v>65</v>
      </c>
      <c r="BY31" s="32" t="s">
        <v>65</v>
      </c>
      <c r="BZ31" s="32" t="s">
        <v>65</v>
      </c>
      <c r="CA31" s="32" t="s">
        <v>65</v>
      </c>
      <c r="CB31" s="32" t="s">
        <v>65</v>
      </c>
      <c r="CC31" s="32" t="s">
        <v>65</v>
      </c>
      <c r="CD31" s="32" t="s">
        <v>65</v>
      </c>
      <c r="CE31" s="32" t="s">
        <v>65</v>
      </c>
      <c r="CF31" s="32" t="s">
        <v>65</v>
      </c>
      <c r="CG31" s="32" t="s">
        <v>65</v>
      </c>
      <c r="CH31" s="32" t="s">
        <v>65</v>
      </c>
      <c r="CI31" s="32" t="s">
        <v>65</v>
      </c>
      <c r="CJ31" s="32" t="s">
        <v>65</v>
      </c>
      <c r="CK31" s="32" t="s">
        <v>65</v>
      </c>
      <c r="CL31" s="32" t="s">
        <v>65</v>
      </c>
      <c r="CM31" s="32" t="s">
        <v>65</v>
      </c>
      <c r="CN31" s="101" t="s">
        <v>53</v>
      </c>
      <c r="CO31" s="101" t="s">
        <v>53</v>
      </c>
      <c r="CP31" s="101" t="s">
        <v>53</v>
      </c>
      <c r="CQ31" s="101" t="s">
        <v>53</v>
      </c>
      <c r="CR31" s="101" t="s">
        <v>53</v>
      </c>
      <c r="CS31" s="101" t="s">
        <v>53</v>
      </c>
      <c r="CT31" s="101" t="s">
        <v>53</v>
      </c>
      <c r="CU31" s="101" t="s">
        <v>53</v>
      </c>
      <c r="CV31" s="101" t="s">
        <v>53</v>
      </c>
      <c r="CW31" s="101" t="s">
        <v>53</v>
      </c>
      <c r="CX31" s="101" t="s">
        <v>53</v>
      </c>
      <c r="CY31" s="101" t="s">
        <v>53</v>
      </c>
      <c r="CZ31" s="101" t="s">
        <v>53</v>
      </c>
      <c r="DA31" s="101" t="s">
        <v>53</v>
      </c>
      <c r="DB31" s="101" t="s">
        <v>53</v>
      </c>
      <c r="DC31" s="101" t="s">
        <v>53</v>
      </c>
      <c r="DD31" s="101" t="s">
        <v>53</v>
      </c>
      <c r="DE31" s="101" t="s">
        <v>53</v>
      </c>
      <c r="DF31" s="101" t="s">
        <v>53</v>
      </c>
      <c r="DG31" s="101" t="s">
        <v>53</v>
      </c>
      <c r="DH31" s="101" t="s">
        <v>53</v>
      </c>
      <c r="DI31" s="101" t="s">
        <v>53</v>
      </c>
      <c r="DJ31" s="101" t="s">
        <v>53</v>
      </c>
      <c r="DK31" s="101" t="s">
        <v>53</v>
      </c>
      <c r="DL31" s="101" t="s">
        <v>53</v>
      </c>
      <c r="DM31" s="101" t="s">
        <v>53</v>
      </c>
      <c r="DN31" s="101" t="s">
        <v>53</v>
      </c>
      <c r="DO31" s="101" t="s">
        <v>53</v>
      </c>
      <c r="DP31" s="101" t="s">
        <v>53</v>
      </c>
      <c r="DQ31" s="101" t="s">
        <v>53</v>
      </c>
    </row>
    <row r="32" spans="1:121" s="10" customFormat="1" x14ac:dyDescent="0.25">
      <c r="B32" s="10" t="s">
        <v>40</v>
      </c>
      <c r="C32" s="10" t="s">
        <v>40</v>
      </c>
      <c r="D32" s="10" t="s">
        <v>40</v>
      </c>
      <c r="E32" s="10" t="s">
        <v>40</v>
      </c>
      <c r="F32" s="10" t="s">
        <v>40</v>
      </c>
      <c r="G32" s="10" t="s">
        <v>40</v>
      </c>
      <c r="H32" s="10" t="s">
        <v>40</v>
      </c>
      <c r="I32" s="10" t="s">
        <v>40</v>
      </c>
      <c r="J32" s="10" t="s">
        <v>40</v>
      </c>
      <c r="K32" s="10" t="s">
        <v>40</v>
      </c>
      <c r="L32" s="10" t="s">
        <v>40</v>
      </c>
      <c r="M32" s="10" t="s">
        <v>40</v>
      </c>
      <c r="N32" s="10" t="s">
        <v>40</v>
      </c>
      <c r="O32" s="10" t="s">
        <v>40</v>
      </c>
      <c r="P32" s="10" t="s">
        <v>40</v>
      </c>
      <c r="Q32" s="10" t="s">
        <v>40</v>
      </c>
      <c r="R32" s="10" t="s">
        <v>40</v>
      </c>
      <c r="S32" s="10" t="s">
        <v>40</v>
      </c>
      <c r="T32" s="10" t="s">
        <v>40</v>
      </c>
      <c r="U32" s="10" t="s">
        <v>40</v>
      </c>
      <c r="V32" s="10" t="s">
        <v>40</v>
      </c>
      <c r="W32" s="10" t="s">
        <v>40</v>
      </c>
      <c r="X32" s="10" t="s">
        <v>40</v>
      </c>
      <c r="Y32" s="10" t="s">
        <v>40</v>
      </c>
      <c r="Z32" s="10" t="s">
        <v>40</v>
      </c>
      <c r="AA32" s="10" t="s">
        <v>40</v>
      </c>
      <c r="AB32" s="10" t="s">
        <v>40</v>
      </c>
      <c r="AC32" s="10" t="s">
        <v>40</v>
      </c>
      <c r="AD32" s="10" t="s">
        <v>40</v>
      </c>
      <c r="AE32" s="10" t="s">
        <v>40</v>
      </c>
      <c r="AF32" s="10" t="s">
        <v>40</v>
      </c>
      <c r="AG32" s="10" t="s">
        <v>40</v>
      </c>
      <c r="AH32" s="10" t="s">
        <v>40</v>
      </c>
      <c r="AI32" s="10" t="s">
        <v>40</v>
      </c>
      <c r="AJ32" s="10" t="s">
        <v>40</v>
      </c>
      <c r="AK32" s="10" t="s">
        <v>40</v>
      </c>
      <c r="AL32" s="10" t="s">
        <v>40</v>
      </c>
      <c r="AM32" s="10" t="s">
        <v>40</v>
      </c>
      <c r="AN32" s="10" t="s">
        <v>40</v>
      </c>
      <c r="AO32" s="10" t="s">
        <v>40</v>
      </c>
      <c r="AP32" s="10" t="s">
        <v>40</v>
      </c>
      <c r="AQ32" s="10" t="s">
        <v>40</v>
      </c>
      <c r="AR32" s="10" t="s">
        <v>40</v>
      </c>
      <c r="AS32" s="10" t="s">
        <v>40</v>
      </c>
      <c r="AT32" s="10" t="s">
        <v>40</v>
      </c>
      <c r="AU32" s="10" t="s">
        <v>40</v>
      </c>
      <c r="AV32" s="10" t="s">
        <v>40</v>
      </c>
      <c r="AW32" s="10" t="s">
        <v>40</v>
      </c>
      <c r="AX32" s="10" t="s">
        <v>40</v>
      </c>
      <c r="AY32" s="10" t="s">
        <v>40</v>
      </c>
      <c r="AZ32" s="10" t="s">
        <v>40</v>
      </c>
      <c r="BA32" s="10" t="s">
        <v>40</v>
      </c>
      <c r="BB32" s="10" t="s">
        <v>40</v>
      </c>
      <c r="BC32" s="10" t="s">
        <v>40</v>
      </c>
      <c r="BD32" s="10" t="s">
        <v>40</v>
      </c>
      <c r="BE32" s="10" t="s">
        <v>40</v>
      </c>
      <c r="BF32" s="10" t="s">
        <v>40</v>
      </c>
      <c r="BG32" s="10" t="s">
        <v>40</v>
      </c>
      <c r="BH32" s="10" t="s">
        <v>40</v>
      </c>
      <c r="BI32" s="10" t="s">
        <v>40</v>
      </c>
      <c r="BJ32" s="10" t="s">
        <v>40</v>
      </c>
      <c r="BK32" s="10" t="s">
        <v>40</v>
      </c>
      <c r="BL32" s="10" t="s">
        <v>40</v>
      </c>
      <c r="BM32" s="10" t="s">
        <v>40</v>
      </c>
      <c r="BN32" s="10" t="s">
        <v>40</v>
      </c>
      <c r="BO32" s="10" t="s">
        <v>40</v>
      </c>
      <c r="BP32" s="10" t="s">
        <v>40</v>
      </c>
      <c r="BQ32" s="10" t="s">
        <v>40</v>
      </c>
      <c r="BR32" s="10" t="s">
        <v>40</v>
      </c>
      <c r="BS32" s="10" t="s">
        <v>40</v>
      </c>
      <c r="BT32" s="10" t="s">
        <v>40</v>
      </c>
      <c r="BU32" s="10" t="s">
        <v>40</v>
      </c>
      <c r="BV32" s="10" t="s">
        <v>40</v>
      </c>
      <c r="BW32" s="10" t="s">
        <v>40</v>
      </c>
      <c r="BX32" s="10" t="s">
        <v>40</v>
      </c>
      <c r="BY32" s="10" t="s">
        <v>40</v>
      </c>
      <c r="BZ32" s="10" t="s">
        <v>40</v>
      </c>
      <c r="CA32" s="10" t="s">
        <v>40</v>
      </c>
      <c r="CB32" s="10" t="s">
        <v>40</v>
      </c>
      <c r="CC32" s="10" t="s">
        <v>40</v>
      </c>
      <c r="CD32" s="10" t="s">
        <v>40</v>
      </c>
      <c r="CE32" s="10" t="s">
        <v>40</v>
      </c>
      <c r="CF32" s="10" t="s">
        <v>40</v>
      </c>
      <c r="CG32" s="10" t="s">
        <v>40</v>
      </c>
      <c r="CH32" s="10" t="s">
        <v>40</v>
      </c>
      <c r="CI32" s="10" t="s">
        <v>40</v>
      </c>
      <c r="CJ32" s="10" t="s">
        <v>40</v>
      </c>
      <c r="CK32" s="10" t="s">
        <v>40</v>
      </c>
      <c r="CL32" s="10" t="s">
        <v>40</v>
      </c>
      <c r="CM32" s="10" t="s">
        <v>40</v>
      </c>
      <c r="CN32" s="102" t="s">
        <v>149</v>
      </c>
      <c r="CO32" s="102" t="s">
        <v>149</v>
      </c>
      <c r="CP32" s="102" t="s">
        <v>149</v>
      </c>
      <c r="CQ32" s="102" t="s">
        <v>149</v>
      </c>
      <c r="CR32" s="102" t="s">
        <v>149</v>
      </c>
      <c r="CS32" s="102" t="s">
        <v>149</v>
      </c>
      <c r="CT32" s="102" t="s">
        <v>149</v>
      </c>
      <c r="CU32" s="102" t="s">
        <v>149</v>
      </c>
      <c r="CV32" s="102" t="s">
        <v>149</v>
      </c>
      <c r="CW32" s="102" t="s">
        <v>149</v>
      </c>
      <c r="CX32" s="102" t="s">
        <v>149</v>
      </c>
      <c r="CY32" s="102" t="s">
        <v>149</v>
      </c>
      <c r="CZ32" s="102" t="s">
        <v>149</v>
      </c>
      <c r="DA32" s="102" t="s">
        <v>149</v>
      </c>
      <c r="DB32" s="102" t="s">
        <v>149</v>
      </c>
      <c r="DC32" s="102" t="s">
        <v>149</v>
      </c>
      <c r="DD32" s="102" t="s">
        <v>149</v>
      </c>
      <c r="DE32" s="102" t="s">
        <v>149</v>
      </c>
      <c r="DF32" s="102" t="s">
        <v>149</v>
      </c>
      <c r="DG32" s="102" t="s">
        <v>149</v>
      </c>
      <c r="DH32" s="102" t="s">
        <v>149</v>
      </c>
      <c r="DI32" s="102" t="s">
        <v>149</v>
      </c>
      <c r="DJ32" s="102" t="s">
        <v>149</v>
      </c>
      <c r="DK32" s="102" t="s">
        <v>149</v>
      </c>
      <c r="DL32" s="102" t="s">
        <v>149</v>
      </c>
      <c r="DM32" s="102" t="s">
        <v>149</v>
      </c>
      <c r="DN32" s="102" t="s">
        <v>149</v>
      </c>
      <c r="DO32" s="102" t="s">
        <v>149</v>
      </c>
      <c r="DP32" s="102" t="s">
        <v>149</v>
      </c>
      <c r="DQ32" s="102" t="s">
        <v>149</v>
      </c>
    </row>
    <row r="33" spans="1:121" ht="15.75" x14ac:dyDescent="0.25">
      <c r="A33" s="8" t="s">
        <v>0</v>
      </c>
      <c r="B33" s="106" t="s">
        <v>1</v>
      </c>
      <c r="C33" s="106" t="s">
        <v>2</v>
      </c>
      <c r="D33" s="106" t="s">
        <v>3</v>
      </c>
      <c r="E33" s="106" t="s">
        <v>4</v>
      </c>
      <c r="F33" s="106" t="s">
        <v>5</v>
      </c>
      <c r="G33" s="106" t="s">
        <v>6</v>
      </c>
      <c r="H33" s="106" t="s">
        <v>7</v>
      </c>
      <c r="I33" s="106" t="s">
        <v>8</v>
      </c>
      <c r="J33" s="106" t="s">
        <v>9</v>
      </c>
      <c r="K33" s="106" t="s">
        <v>10</v>
      </c>
      <c r="L33" s="106" t="s">
        <v>11</v>
      </c>
      <c r="M33" s="106" t="s">
        <v>12</v>
      </c>
      <c r="N33" s="106" t="s">
        <v>13</v>
      </c>
      <c r="O33" s="106" t="s">
        <v>14</v>
      </c>
      <c r="P33" s="106" t="s">
        <v>15</v>
      </c>
      <c r="Q33" s="106" t="s">
        <v>16</v>
      </c>
      <c r="R33" s="106" t="s">
        <v>17</v>
      </c>
      <c r="S33" s="106" t="s">
        <v>18</v>
      </c>
      <c r="T33" s="106" t="s">
        <v>19</v>
      </c>
      <c r="U33" s="106" t="s">
        <v>20</v>
      </c>
      <c r="V33" s="106" t="s">
        <v>21</v>
      </c>
      <c r="W33" s="106" t="s">
        <v>22</v>
      </c>
      <c r="X33" s="106" t="s">
        <v>23</v>
      </c>
      <c r="Y33" s="106" t="s">
        <v>24</v>
      </c>
      <c r="Z33" s="106" t="s">
        <v>25</v>
      </c>
      <c r="AA33" s="106" t="s">
        <v>26</v>
      </c>
      <c r="AB33" s="106" t="s">
        <v>27</v>
      </c>
      <c r="AC33" s="106" t="s">
        <v>28</v>
      </c>
      <c r="AD33" s="106" t="s">
        <v>29</v>
      </c>
      <c r="AE33" s="106" t="s">
        <v>30</v>
      </c>
      <c r="AF33" s="1" t="s">
        <v>1</v>
      </c>
      <c r="AG33" s="1" t="s">
        <v>2</v>
      </c>
      <c r="AH33" s="1" t="s">
        <v>3</v>
      </c>
      <c r="AI33" s="1" t="s">
        <v>4</v>
      </c>
      <c r="AJ33" s="1" t="s">
        <v>5</v>
      </c>
      <c r="AK33" s="1" t="s">
        <v>6</v>
      </c>
      <c r="AL33" s="1" t="s">
        <v>7</v>
      </c>
      <c r="AM33" s="1" t="s">
        <v>8</v>
      </c>
      <c r="AN33" s="1" t="s">
        <v>9</v>
      </c>
      <c r="AO33" s="1" t="s">
        <v>10</v>
      </c>
      <c r="AP33" s="1" t="s">
        <v>11</v>
      </c>
      <c r="AQ33" s="1" t="s">
        <v>12</v>
      </c>
      <c r="AR33" s="1" t="s">
        <v>13</v>
      </c>
      <c r="AS33" s="1" t="s">
        <v>14</v>
      </c>
      <c r="AT33" s="1" t="s">
        <v>15</v>
      </c>
      <c r="AU33" s="1" t="s">
        <v>16</v>
      </c>
      <c r="AV33" s="1" t="s">
        <v>17</v>
      </c>
      <c r="AW33" s="1" t="s">
        <v>18</v>
      </c>
      <c r="AX33" s="1" t="s">
        <v>19</v>
      </c>
      <c r="AY33" s="1" t="s">
        <v>20</v>
      </c>
      <c r="AZ33" s="1" t="s">
        <v>21</v>
      </c>
      <c r="BA33" s="1" t="s">
        <v>22</v>
      </c>
      <c r="BB33" s="1" t="s">
        <v>23</v>
      </c>
      <c r="BC33" s="1" t="s">
        <v>24</v>
      </c>
      <c r="BD33" s="1" t="s">
        <v>25</v>
      </c>
      <c r="BE33" s="1" t="s">
        <v>26</v>
      </c>
      <c r="BF33" s="1" t="s">
        <v>27</v>
      </c>
      <c r="BG33" s="1" t="s">
        <v>28</v>
      </c>
      <c r="BH33" s="1" t="s">
        <v>29</v>
      </c>
      <c r="BI33" s="1" t="s">
        <v>30</v>
      </c>
      <c r="BJ33" s="109" t="s">
        <v>1</v>
      </c>
      <c r="BK33" s="109" t="s">
        <v>2</v>
      </c>
      <c r="BL33" s="109" t="s">
        <v>3</v>
      </c>
      <c r="BM33" s="109" t="s">
        <v>4</v>
      </c>
      <c r="BN33" s="109" t="s">
        <v>5</v>
      </c>
      <c r="BO33" s="109" t="s">
        <v>6</v>
      </c>
      <c r="BP33" s="109" t="s">
        <v>7</v>
      </c>
      <c r="BQ33" s="109" t="s">
        <v>8</v>
      </c>
      <c r="BR33" s="109" t="s">
        <v>9</v>
      </c>
      <c r="BS33" s="109" t="s">
        <v>10</v>
      </c>
      <c r="BT33" s="109" t="s">
        <v>11</v>
      </c>
      <c r="BU33" s="109" t="s">
        <v>12</v>
      </c>
      <c r="BV33" s="109" t="s">
        <v>13</v>
      </c>
      <c r="BW33" s="109" t="s">
        <v>14</v>
      </c>
      <c r="BX33" s="109" t="s">
        <v>15</v>
      </c>
      <c r="BY33" s="109" t="s">
        <v>16</v>
      </c>
      <c r="BZ33" s="109" t="s">
        <v>17</v>
      </c>
      <c r="CA33" s="109" t="s">
        <v>18</v>
      </c>
      <c r="CB33" s="109" t="s">
        <v>19</v>
      </c>
      <c r="CC33" s="109" t="s">
        <v>20</v>
      </c>
      <c r="CD33" s="109" t="s">
        <v>21</v>
      </c>
      <c r="CE33" s="109" t="s">
        <v>22</v>
      </c>
      <c r="CF33" s="109" t="s">
        <v>23</v>
      </c>
      <c r="CG33" s="109" t="s">
        <v>24</v>
      </c>
      <c r="CH33" s="109" t="s">
        <v>25</v>
      </c>
      <c r="CI33" s="109" t="s">
        <v>26</v>
      </c>
      <c r="CJ33" s="109" t="s">
        <v>27</v>
      </c>
      <c r="CK33" s="109" t="s">
        <v>28</v>
      </c>
      <c r="CL33" s="109" t="s">
        <v>29</v>
      </c>
      <c r="CM33" s="109" t="s">
        <v>30</v>
      </c>
      <c r="CN33" s="114" t="s">
        <v>1</v>
      </c>
      <c r="CO33" s="114" t="s">
        <v>2</v>
      </c>
      <c r="CP33" s="114" t="s">
        <v>3</v>
      </c>
      <c r="CQ33" s="114" t="s">
        <v>4</v>
      </c>
      <c r="CR33" s="114" t="s">
        <v>5</v>
      </c>
      <c r="CS33" s="114" t="s">
        <v>6</v>
      </c>
      <c r="CT33" s="114" t="s">
        <v>7</v>
      </c>
      <c r="CU33" s="114" t="s">
        <v>8</v>
      </c>
      <c r="CV33" s="114" t="s">
        <v>9</v>
      </c>
      <c r="CW33" s="114" t="s">
        <v>10</v>
      </c>
      <c r="CX33" s="114" t="s">
        <v>11</v>
      </c>
      <c r="CY33" s="114" t="s">
        <v>12</v>
      </c>
      <c r="CZ33" s="114" t="s">
        <v>13</v>
      </c>
      <c r="DA33" s="114" t="s">
        <v>14</v>
      </c>
      <c r="DB33" s="114" t="s">
        <v>15</v>
      </c>
      <c r="DC33" s="114" t="s">
        <v>16</v>
      </c>
      <c r="DD33" s="114" t="s">
        <v>17</v>
      </c>
      <c r="DE33" s="114" t="s">
        <v>18</v>
      </c>
      <c r="DF33" s="114" t="s">
        <v>19</v>
      </c>
      <c r="DG33" s="114" t="s">
        <v>20</v>
      </c>
      <c r="DH33" s="114" t="s">
        <v>21</v>
      </c>
      <c r="DI33" s="114" t="s">
        <v>22</v>
      </c>
      <c r="DJ33" s="114" t="s">
        <v>23</v>
      </c>
      <c r="DK33" s="114" t="s">
        <v>24</v>
      </c>
      <c r="DL33" s="114" t="s">
        <v>25</v>
      </c>
      <c r="DM33" s="114" t="s">
        <v>26</v>
      </c>
      <c r="DN33" s="114" t="s">
        <v>27</v>
      </c>
      <c r="DO33" s="114" t="s">
        <v>28</v>
      </c>
      <c r="DP33" s="114" t="s">
        <v>29</v>
      </c>
      <c r="DQ33" s="114" t="s">
        <v>30</v>
      </c>
    </row>
    <row r="34" spans="1:121" ht="15.75" x14ac:dyDescent="0.25">
      <c r="A34" s="20" t="s">
        <v>85</v>
      </c>
      <c r="B34" s="147">
        <v>14800</v>
      </c>
      <c r="C34" s="147">
        <v>15200</v>
      </c>
      <c r="D34" s="147">
        <v>15500</v>
      </c>
      <c r="E34" s="147">
        <v>15900</v>
      </c>
      <c r="F34" s="147">
        <v>16200</v>
      </c>
      <c r="G34" s="147">
        <v>16800</v>
      </c>
      <c r="H34" s="147">
        <v>17400</v>
      </c>
      <c r="I34" s="147">
        <v>18000</v>
      </c>
      <c r="J34" s="147">
        <v>18600</v>
      </c>
      <c r="K34" s="147">
        <v>19200</v>
      </c>
      <c r="L34" s="147">
        <v>20400</v>
      </c>
      <c r="M34" s="147">
        <v>21600</v>
      </c>
      <c r="N34" s="147">
        <v>22800</v>
      </c>
      <c r="O34" s="147">
        <v>24000</v>
      </c>
      <c r="P34" s="147">
        <v>25200</v>
      </c>
      <c r="Q34" s="147">
        <v>26400</v>
      </c>
      <c r="R34" s="147">
        <v>27600</v>
      </c>
      <c r="S34" s="147">
        <v>29400</v>
      </c>
      <c r="T34" s="147">
        <v>31200</v>
      </c>
      <c r="U34" s="147">
        <v>33000</v>
      </c>
      <c r="V34" s="147">
        <v>34800</v>
      </c>
      <c r="W34" s="147">
        <v>36600</v>
      </c>
      <c r="X34" s="147">
        <v>38400</v>
      </c>
      <c r="Y34" s="147">
        <v>40200</v>
      </c>
      <c r="Z34" s="147">
        <v>42400</v>
      </c>
      <c r="AA34" s="147">
        <v>44600</v>
      </c>
      <c r="AB34" s="147">
        <v>46700</v>
      </c>
      <c r="AC34" s="147">
        <v>48900</v>
      </c>
      <c r="AD34" s="147">
        <v>51000</v>
      </c>
      <c r="AE34" s="147">
        <v>53200</v>
      </c>
      <c r="AF34" s="147">
        <v>13300</v>
      </c>
      <c r="AG34" s="147">
        <v>13700</v>
      </c>
      <c r="AH34" s="147">
        <v>14000</v>
      </c>
      <c r="AI34" s="147">
        <v>14400</v>
      </c>
      <c r="AJ34" s="147">
        <v>14700</v>
      </c>
      <c r="AK34" s="147">
        <v>15300</v>
      </c>
      <c r="AL34" s="147">
        <v>15900</v>
      </c>
      <c r="AM34" s="147">
        <v>16500</v>
      </c>
      <c r="AN34" s="147">
        <v>17100</v>
      </c>
      <c r="AO34" s="147">
        <v>17700</v>
      </c>
      <c r="AP34" s="147">
        <v>18900</v>
      </c>
      <c r="AQ34" s="147">
        <v>20100</v>
      </c>
      <c r="AR34" s="147">
        <v>21300</v>
      </c>
      <c r="AS34" s="147">
        <v>22500</v>
      </c>
      <c r="AT34" s="147">
        <v>23700</v>
      </c>
      <c r="AU34" s="147">
        <v>24900</v>
      </c>
      <c r="AV34" s="147">
        <v>26100</v>
      </c>
      <c r="AW34" s="147">
        <v>27900</v>
      </c>
      <c r="AX34" s="147">
        <v>29700</v>
      </c>
      <c r="AY34" s="147">
        <v>31500</v>
      </c>
      <c r="AZ34" s="147">
        <v>33300</v>
      </c>
      <c r="BA34" s="147">
        <v>35100</v>
      </c>
      <c r="BB34" s="147">
        <v>36900</v>
      </c>
      <c r="BC34" s="147">
        <v>38700</v>
      </c>
      <c r="BD34" s="147">
        <v>40900</v>
      </c>
      <c r="BE34" s="147">
        <v>43100</v>
      </c>
      <c r="BF34" s="147">
        <v>45200</v>
      </c>
      <c r="BG34" s="147">
        <v>47400</v>
      </c>
      <c r="BH34" s="147">
        <v>49500</v>
      </c>
      <c r="BI34" s="147">
        <v>51700</v>
      </c>
      <c r="BJ34" s="107">
        <v>14800</v>
      </c>
      <c r="BK34" s="107">
        <v>15200</v>
      </c>
      <c r="BL34" s="107">
        <v>15500</v>
      </c>
      <c r="BM34" s="107">
        <v>15900</v>
      </c>
      <c r="BN34" s="107">
        <v>16200</v>
      </c>
      <c r="BO34" s="107">
        <v>16800</v>
      </c>
      <c r="BP34" s="107">
        <v>17400</v>
      </c>
      <c r="BQ34" s="107">
        <v>18000</v>
      </c>
      <c r="BR34" s="107">
        <v>18600</v>
      </c>
      <c r="BS34" s="107">
        <v>19200</v>
      </c>
      <c r="BT34" s="107">
        <v>20400</v>
      </c>
      <c r="BU34" s="107">
        <v>21600</v>
      </c>
      <c r="BV34" s="107">
        <v>22800</v>
      </c>
      <c r="BW34" s="107">
        <v>24000</v>
      </c>
      <c r="BX34" s="107">
        <v>25200</v>
      </c>
      <c r="BY34" s="107">
        <v>26400</v>
      </c>
      <c r="BZ34" s="107">
        <v>27600</v>
      </c>
      <c r="CA34" s="107">
        <v>29400</v>
      </c>
      <c r="CB34" s="107">
        <v>31200</v>
      </c>
      <c r="CC34" s="107">
        <v>33000</v>
      </c>
      <c r="CD34" s="107">
        <v>34800</v>
      </c>
      <c r="CE34" s="107">
        <v>36600</v>
      </c>
      <c r="CF34" s="107">
        <v>38400</v>
      </c>
      <c r="CG34" s="107">
        <v>40200</v>
      </c>
      <c r="CH34" s="107">
        <v>42400</v>
      </c>
      <c r="CI34" s="107">
        <v>44600</v>
      </c>
      <c r="CJ34" s="107">
        <v>46700</v>
      </c>
      <c r="CK34" s="107">
        <v>48900</v>
      </c>
      <c r="CL34" s="107">
        <v>51000</v>
      </c>
      <c r="CM34" s="107">
        <v>53200</v>
      </c>
      <c r="CN34" s="110"/>
      <c r="CO34" s="110"/>
      <c r="CP34" s="110"/>
      <c r="CQ34" s="110"/>
      <c r="CR34" s="110"/>
      <c r="CS34" s="110"/>
      <c r="CT34" s="110"/>
      <c r="CU34" s="110"/>
      <c r="CV34" s="110"/>
      <c r="CW34" s="110"/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  <c r="DP34" s="110"/>
      <c r="DQ34" s="110"/>
    </row>
    <row r="35" spans="1:121" ht="15.75" x14ac:dyDescent="0.25">
      <c r="A35" s="20" t="s">
        <v>86</v>
      </c>
      <c r="B35" s="148">
        <v>16300</v>
      </c>
      <c r="C35" s="148">
        <v>16700</v>
      </c>
      <c r="D35" s="148">
        <v>17000</v>
      </c>
      <c r="E35" s="148">
        <v>17500</v>
      </c>
      <c r="F35" s="148">
        <v>17800</v>
      </c>
      <c r="G35" s="148">
        <v>18400</v>
      </c>
      <c r="H35" s="148">
        <v>19100</v>
      </c>
      <c r="I35" s="148">
        <v>19700</v>
      </c>
      <c r="J35" s="148">
        <v>20300</v>
      </c>
      <c r="K35" s="148">
        <v>21000</v>
      </c>
      <c r="L35" s="148">
        <v>22200</v>
      </c>
      <c r="M35" s="148">
        <v>23400</v>
      </c>
      <c r="N35" s="148">
        <v>24700</v>
      </c>
      <c r="O35" s="148">
        <v>25900</v>
      </c>
      <c r="P35" s="148">
        <v>27200</v>
      </c>
      <c r="Q35" s="148">
        <v>28400</v>
      </c>
      <c r="R35" s="148">
        <v>29600</v>
      </c>
      <c r="S35" s="148">
        <v>31500</v>
      </c>
      <c r="T35" s="148">
        <v>33300</v>
      </c>
      <c r="U35" s="148">
        <v>35100</v>
      </c>
      <c r="V35" s="148">
        <v>37000</v>
      </c>
      <c r="W35" s="148">
        <v>38800</v>
      </c>
      <c r="X35" s="148">
        <v>40600</v>
      </c>
      <c r="Y35" s="148">
        <v>42500</v>
      </c>
      <c r="Z35" s="148">
        <v>44700</v>
      </c>
      <c r="AA35" s="148">
        <v>47000</v>
      </c>
      <c r="AB35" s="148">
        <v>49100</v>
      </c>
      <c r="AC35" s="148">
        <v>51300</v>
      </c>
      <c r="AD35" s="148">
        <v>53500</v>
      </c>
      <c r="AE35" s="148">
        <v>55700</v>
      </c>
      <c r="AF35" s="147">
        <v>14800</v>
      </c>
      <c r="AG35" s="147">
        <v>15200</v>
      </c>
      <c r="AH35" s="147">
        <v>15500</v>
      </c>
      <c r="AI35" s="147">
        <v>16000</v>
      </c>
      <c r="AJ35" s="147">
        <v>16300</v>
      </c>
      <c r="AK35" s="147">
        <v>16900</v>
      </c>
      <c r="AL35" s="147">
        <v>17600</v>
      </c>
      <c r="AM35" s="147">
        <v>18200</v>
      </c>
      <c r="AN35" s="147">
        <v>18800</v>
      </c>
      <c r="AO35" s="147">
        <v>19500</v>
      </c>
      <c r="AP35" s="147">
        <v>20700</v>
      </c>
      <c r="AQ35" s="147">
        <v>21900</v>
      </c>
      <c r="AR35" s="147">
        <v>23200</v>
      </c>
      <c r="AS35" s="147">
        <v>24400</v>
      </c>
      <c r="AT35" s="147">
        <v>25700</v>
      </c>
      <c r="AU35" s="147">
        <v>26900</v>
      </c>
      <c r="AV35" s="147">
        <v>28100</v>
      </c>
      <c r="AW35" s="147">
        <v>30000</v>
      </c>
      <c r="AX35" s="147">
        <v>31800</v>
      </c>
      <c r="AY35" s="147">
        <v>33600</v>
      </c>
      <c r="AZ35" s="147">
        <v>35500</v>
      </c>
      <c r="BA35" s="147">
        <v>37300</v>
      </c>
      <c r="BB35" s="147">
        <v>39100</v>
      </c>
      <c r="BC35" s="147">
        <v>41000</v>
      </c>
      <c r="BD35" s="147">
        <v>43200</v>
      </c>
      <c r="BE35" s="147">
        <v>45500</v>
      </c>
      <c r="BF35" s="147">
        <v>47600</v>
      </c>
      <c r="BG35" s="147">
        <v>49800</v>
      </c>
      <c r="BH35" s="147">
        <v>52000</v>
      </c>
      <c r="BI35" s="147">
        <v>54200</v>
      </c>
      <c r="BJ35" s="107">
        <v>16300</v>
      </c>
      <c r="BK35" s="107">
        <v>16700</v>
      </c>
      <c r="BL35" s="107">
        <v>17000</v>
      </c>
      <c r="BM35" s="107">
        <v>17500</v>
      </c>
      <c r="BN35" s="107">
        <v>17800</v>
      </c>
      <c r="BO35" s="107">
        <v>18400</v>
      </c>
      <c r="BP35" s="107">
        <v>19100</v>
      </c>
      <c r="BQ35" s="107">
        <v>19700</v>
      </c>
      <c r="BR35" s="107">
        <v>20300</v>
      </c>
      <c r="BS35" s="107">
        <v>21000</v>
      </c>
      <c r="BT35" s="107">
        <v>22200</v>
      </c>
      <c r="BU35" s="107">
        <v>23400</v>
      </c>
      <c r="BV35" s="107">
        <v>24700</v>
      </c>
      <c r="BW35" s="107">
        <v>25900</v>
      </c>
      <c r="BX35" s="107">
        <v>27200</v>
      </c>
      <c r="BY35" s="107">
        <v>28400</v>
      </c>
      <c r="BZ35" s="107">
        <v>29600</v>
      </c>
      <c r="CA35" s="107">
        <v>31500</v>
      </c>
      <c r="CB35" s="107">
        <v>33300</v>
      </c>
      <c r="CC35" s="107">
        <v>35100</v>
      </c>
      <c r="CD35" s="107">
        <v>37000</v>
      </c>
      <c r="CE35" s="107">
        <v>38800</v>
      </c>
      <c r="CF35" s="107">
        <v>40600</v>
      </c>
      <c r="CG35" s="107">
        <v>42500</v>
      </c>
      <c r="CH35" s="107">
        <v>44700</v>
      </c>
      <c r="CI35" s="107">
        <v>47000</v>
      </c>
      <c r="CJ35" s="107">
        <v>49100</v>
      </c>
      <c r="CK35" s="107">
        <v>51300</v>
      </c>
      <c r="CL35" s="107">
        <v>53500</v>
      </c>
      <c r="CM35" s="107">
        <v>55700</v>
      </c>
      <c r="CN35" s="110"/>
      <c r="CO35" s="110"/>
      <c r="CP35" s="110"/>
      <c r="CQ35" s="110"/>
      <c r="CR35" s="110"/>
      <c r="CS35" s="110"/>
      <c r="CT35" s="110"/>
      <c r="CU35" s="110"/>
      <c r="CV35" s="110"/>
      <c r="CW35" s="110"/>
      <c r="CX35" s="110"/>
      <c r="CY35" s="110"/>
      <c r="CZ35" s="110"/>
      <c r="DA35" s="110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  <c r="DP35" s="110"/>
      <c r="DQ35" s="110"/>
    </row>
    <row r="36" spans="1:121" ht="15.75" x14ac:dyDescent="0.25">
      <c r="A36" s="205" t="s">
        <v>186</v>
      </c>
      <c r="B36" s="148">
        <v>17100</v>
      </c>
      <c r="C36" s="148">
        <v>17500</v>
      </c>
      <c r="D36" s="148">
        <v>17900</v>
      </c>
      <c r="E36" s="148">
        <v>18400</v>
      </c>
      <c r="F36" s="148">
        <v>18700</v>
      </c>
      <c r="G36" s="148">
        <v>19300</v>
      </c>
      <c r="H36" s="148">
        <v>20000</v>
      </c>
      <c r="I36" s="148">
        <v>20700</v>
      </c>
      <c r="J36" s="148">
        <v>21300</v>
      </c>
      <c r="K36" s="148">
        <v>22000</v>
      </c>
      <c r="L36" s="148">
        <v>23200</v>
      </c>
      <c r="M36" s="148">
        <v>24400</v>
      </c>
      <c r="N36" s="148">
        <v>25800</v>
      </c>
      <c r="O36" s="148">
        <v>27000</v>
      </c>
      <c r="P36" s="148">
        <v>28300</v>
      </c>
      <c r="Q36" s="147">
        <v>29500</v>
      </c>
      <c r="R36" s="147">
        <v>30700</v>
      </c>
      <c r="S36" s="147">
        <v>32700</v>
      </c>
      <c r="T36" s="147">
        <v>34500</v>
      </c>
      <c r="U36" s="147">
        <v>36300</v>
      </c>
      <c r="V36" s="147">
        <v>38200</v>
      </c>
      <c r="W36" s="147">
        <v>40000</v>
      </c>
      <c r="X36" s="147">
        <v>41900</v>
      </c>
      <c r="Y36" s="147">
        <v>43800</v>
      </c>
      <c r="Z36" s="147">
        <v>46000</v>
      </c>
      <c r="AA36" s="147">
        <v>48300</v>
      </c>
      <c r="AB36" s="147">
        <v>50400</v>
      </c>
      <c r="AC36" s="147">
        <v>52700</v>
      </c>
      <c r="AD36" s="147">
        <v>54900</v>
      </c>
      <c r="AE36" s="147">
        <v>57100</v>
      </c>
      <c r="AF36" s="147">
        <v>15600</v>
      </c>
      <c r="AG36" s="147">
        <v>16000</v>
      </c>
      <c r="AH36" s="147">
        <v>16400</v>
      </c>
      <c r="AI36" s="147">
        <v>16900</v>
      </c>
      <c r="AJ36" s="147">
        <v>17200</v>
      </c>
      <c r="AK36" s="147">
        <v>17800</v>
      </c>
      <c r="AL36" s="147">
        <v>18500</v>
      </c>
      <c r="AM36" s="147">
        <v>19200</v>
      </c>
      <c r="AN36" s="147">
        <v>19800</v>
      </c>
      <c r="AO36" s="147">
        <v>20500</v>
      </c>
      <c r="AP36" s="147">
        <v>21700</v>
      </c>
      <c r="AQ36" s="147">
        <v>22900</v>
      </c>
      <c r="AR36" s="147">
        <v>24300</v>
      </c>
      <c r="AS36" s="147">
        <v>25500</v>
      </c>
      <c r="AT36" s="147">
        <v>26800</v>
      </c>
      <c r="AU36" s="147">
        <v>28000</v>
      </c>
      <c r="AV36" s="147">
        <v>29200</v>
      </c>
      <c r="AW36" s="147">
        <v>31200</v>
      </c>
      <c r="AX36" s="147">
        <v>33000</v>
      </c>
      <c r="AY36" s="147">
        <v>34800</v>
      </c>
      <c r="AZ36" s="147">
        <v>36700</v>
      </c>
      <c r="BA36" s="147">
        <v>38500</v>
      </c>
      <c r="BB36" s="147">
        <v>40400</v>
      </c>
      <c r="BC36" s="147">
        <v>42300</v>
      </c>
      <c r="BD36" s="147">
        <v>44500</v>
      </c>
      <c r="BE36" s="147">
        <v>46800</v>
      </c>
      <c r="BF36" s="147">
        <v>48900</v>
      </c>
      <c r="BG36" s="147">
        <v>51200</v>
      </c>
      <c r="BH36" s="147">
        <v>53400</v>
      </c>
      <c r="BI36" s="147">
        <v>55600</v>
      </c>
      <c r="BJ36" s="107">
        <v>17100</v>
      </c>
      <c r="BK36" s="107">
        <v>17500</v>
      </c>
      <c r="BL36" s="107">
        <v>17900</v>
      </c>
      <c r="BM36" s="107">
        <v>18400</v>
      </c>
      <c r="BN36" s="107">
        <v>18700</v>
      </c>
      <c r="BO36" s="107">
        <v>19300</v>
      </c>
      <c r="BP36" s="107">
        <v>20000</v>
      </c>
      <c r="BQ36" s="107">
        <v>20700</v>
      </c>
      <c r="BR36" s="107">
        <v>21300</v>
      </c>
      <c r="BS36" s="107">
        <v>22000</v>
      </c>
      <c r="BT36" s="107">
        <v>23200</v>
      </c>
      <c r="BU36" s="107">
        <v>24400</v>
      </c>
      <c r="BV36" s="107">
        <v>25800</v>
      </c>
      <c r="BW36" s="107">
        <v>27000</v>
      </c>
      <c r="BX36" s="107">
        <v>28300</v>
      </c>
      <c r="BY36" s="107">
        <v>29500</v>
      </c>
      <c r="BZ36" s="107">
        <v>30700</v>
      </c>
      <c r="CA36" s="107">
        <v>32700</v>
      </c>
      <c r="CB36" s="107">
        <v>34500</v>
      </c>
      <c r="CC36" s="107">
        <v>36300</v>
      </c>
      <c r="CD36" s="107">
        <v>38200</v>
      </c>
      <c r="CE36" s="107">
        <v>40000</v>
      </c>
      <c r="CF36" s="107">
        <v>41900</v>
      </c>
      <c r="CG36" s="107">
        <v>43800</v>
      </c>
      <c r="CH36" s="107">
        <v>46000</v>
      </c>
      <c r="CI36" s="107">
        <v>48300</v>
      </c>
      <c r="CJ36" s="107">
        <v>50400</v>
      </c>
      <c r="CK36" s="107">
        <v>52700</v>
      </c>
      <c r="CL36" s="107">
        <v>54900</v>
      </c>
      <c r="CM36" s="107">
        <v>57100</v>
      </c>
      <c r="CN36" s="110"/>
      <c r="CO36" s="110"/>
      <c r="CP36" s="110"/>
      <c r="CQ36" s="110"/>
      <c r="CR36" s="110"/>
      <c r="CS36" s="110"/>
      <c r="CT36" s="110"/>
      <c r="CU36" s="110"/>
      <c r="CV36" s="110"/>
      <c r="CW36" s="110"/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  <c r="DP36" s="110"/>
      <c r="DQ36" s="110"/>
    </row>
    <row r="37" spans="1:121" ht="15.75" x14ac:dyDescent="0.25">
      <c r="A37" s="205" t="s">
        <v>187</v>
      </c>
      <c r="B37" s="148">
        <v>18600</v>
      </c>
      <c r="C37" s="148">
        <v>19000</v>
      </c>
      <c r="D37" s="148">
        <v>19400</v>
      </c>
      <c r="E37" s="148">
        <v>20000</v>
      </c>
      <c r="F37" s="148">
        <v>20300</v>
      </c>
      <c r="G37" s="148">
        <v>20900</v>
      </c>
      <c r="H37" s="148">
        <v>21700</v>
      </c>
      <c r="I37" s="148">
        <v>22400</v>
      </c>
      <c r="J37" s="148">
        <v>23000</v>
      </c>
      <c r="K37" s="148">
        <v>23800</v>
      </c>
      <c r="L37" s="148">
        <v>25000</v>
      </c>
      <c r="M37" s="148">
        <v>26200</v>
      </c>
      <c r="N37" s="148">
        <v>27700</v>
      </c>
      <c r="O37" s="148">
        <v>28900</v>
      </c>
      <c r="P37" s="148">
        <v>30300</v>
      </c>
      <c r="Q37" s="148">
        <v>31500</v>
      </c>
      <c r="R37" s="148">
        <v>32700</v>
      </c>
      <c r="S37" s="148">
        <v>34800</v>
      </c>
      <c r="T37" s="148">
        <v>36600</v>
      </c>
      <c r="U37" s="148">
        <v>38400</v>
      </c>
      <c r="V37" s="148">
        <v>40400</v>
      </c>
      <c r="W37" s="148">
        <v>42200</v>
      </c>
      <c r="X37" s="148">
        <v>44100</v>
      </c>
      <c r="Y37" s="148">
        <v>46100</v>
      </c>
      <c r="Z37" s="148">
        <v>48300</v>
      </c>
      <c r="AA37" s="148">
        <v>50700</v>
      </c>
      <c r="AB37" s="148">
        <v>52800</v>
      </c>
      <c r="AC37" s="148">
        <v>55100</v>
      </c>
      <c r="AD37" s="148">
        <v>57400</v>
      </c>
      <c r="AE37" s="148">
        <v>59600</v>
      </c>
      <c r="AF37" s="147">
        <v>17100</v>
      </c>
      <c r="AG37" s="147">
        <v>17500</v>
      </c>
      <c r="AH37" s="147">
        <v>17900</v>
      </c>
      <c r="AI37" s="147">
        <v>18500</v>
      </c>
      <c r="AJ37" s="147">
        <v>18800</v>
      </c>
      <c r="AK37" s="147">
        <v>19400</v>
      </c>
      <c r="AL37" s="147">
        <v>20200</v>
      </c>
      <c r="AM37" s="147">
        <v>20900</v>
      </c>
      <c r="AN37" s="147">
        <v>21500</v>
      </c>
      <c r="AO37" s="147">
        <v>22300</v>
      </c>
      <c r="AP37" s="147">
        <v>23500</v>
      </c>
      <c r="AQ37" s="147">
        <v>24700</v>
      </c>
      <c r="AR37" s="147">
        <v>26200</v>
      </c>
      <c r="AS37" s="147">
        <v>27400</v>
      </c>
      <c r="AT37" s="147">
        <v>28800</v>
      </c>
      <c r="AU37" s="147">
        <v>30000</v>
      </c>
      <c r="AV37" s="147">
        <v>31200</v>
      </c>
      <c r="AW37" s="147">
        <v>33300</v>
      </c>
      <c r="AX37" s="147">
        <v>35100</v>
      </c>
      <c r="AY37" s="147">
        <v>36900</v>
      </c>
      <c r="AZ37" s="147">
        <v>38900</v>
      </c>
      <c r="BA37" s="147">
        <v>40700</v>
      </c>
      <c r="BB37" s="147">
        <v>42600</v>
      </c>
      <c r="BC37" s="147">
        <v>44600</v>
      </c>
      <c r="BD37" s="147">
        <v>46800</v>
      </c>
      <c r="BE37" s="147">
        <v>49200</v>
      </c>
      <c r="BF37" s="147">
        <v>51300</v>
      </c>
      <c r="BG37" s="147">
        <v>53600</v>
      </c>
      <c r="BH37" s="147">
        <v>55900</v>
      </c>
      <c r="BI37" s="147">
        <v>58100</v>
      </c>
      <c r="BJ37" s="107">
        <v>18600</v>
      </c>
      <c r="BK37" s="107">
        <v>19000</v>
      </c>
      <c r="BL37" s="107">
        <v>19400</v>
      </c>
      <c r="BM37" s="107">
        <v>20000</v>
      </c>
      <c r="BN37" s="107">
        <v>20300</v>
      </c>
      <c r="BO37" s="107">
        <v>20900</v>
      </c>
      <c r="BP37" s="107">
        <v>21700</v>
      </c>
      <c r="BQ37" s="107">
        <v>22400</v>
      </c>
      <c r="BR37" s="107">
        <v>23000</v>
      </c>
      <c r="BS37" s="107">
        <v>23800</v>
      </c>
      <c r="BT37" s="107">
        <v>25000</v>
      </c>
      <c r="BU37" s="107">
        <v>26200</v>
      </c>
      <c r="BV37" s="107">
        <v>27700</v>
      </c>
      <c r="BW37" s="107">
        <v>28900</v>
      </c>
      <c r="BX37" s="107">
        <v>30300</v>
      </c>
      <c r="BY37" s="107">
        <v>31500</v>
      </c>
      <c r="BZ37" s="107">
        <v>32700</v>
      </c>
      <c r="CA37" s="107">
        <v>34800</v>
      </c>
      <c r="CB37" s="107">
        <v>36600</v>
      </c>
      <c r="CC37" s="107">
        <v>38400</v>
      </c>
      <c r="CD37" s="107">
        <v>40400</v>
      </c>
      <c r="CE37" s="107">
        <v>42200</v>
      </c>
      <c r="CF37" s="107">
        <v>44100</v>
      </c>
      <c r="CG37" s="107">
        <v>46100</v>
      </c>
      <c r="CH37" s="107">
        <v>48300</v>
      </c>
      <c r="CI37" s="107">
        <v>50700</v>
      </c>
      <c r="CJ37" s="107">
        <v>52800</v>
      </c>
      <c r="CK37" s="107">
        <v>55100</v>
      </c>
      <c r="CL37" s="107">
        <v>57400</v>
      </c>
      <c r="CM37" s="107">
        <v>59600</v>
      </c>
      <c r="CN37" s="110"/>
      <c r="CO37" s="110"/>
      <c r="CP37" s="110"/>
      <c r="CQ37" s="110"/>
      <c r="CR37" s="110"/>
      <c r="CS37" s="110"/>
      <c r="CT37" s="110"/>
      <c r="CU37" s="110"/>
      <c r="CV37" s="110"/>
      <c r="CW37" s="110"/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  <c r="DP37" s="110"/>
      <c r="DQ37" s="110"/>
    </row>
    <row r="38" spans="1:121" ht="15.75" x14ac:dyDescent="0.25">
      <c r="A38" s="20" t="s">
        <v>88</v>
      </c>
      <c r="B38" s="147">
        <v>19400</v>
      </c>
      <c r="C38" s="147">
        <v>19800</v>
      </c>
      <c r="D38" s="147">
        <v>20300</v>
      </c>
      <c r="E38" s="147">
        <v>20900</v>
      </c>
      <c r="F38" s="147">
        <v>21200</v>
      </c>
      <c r="G38" s="147">
        <v>21800</v>
      </c>
      <c r="H38" s="147">
        <v>22600</v>
      </c>
      <c r="I38" s="147">
        <v>23400</v>
      </c>
      <c r="J38" s="147">
        <v>24000</v>
      </c>
      <c r="K38" s="147">
        <v>24800</v>
      </c>
      <c r="L38" s="147">
        <v>26000</v>
      </c>
      <c r="M38" s="147">
        <v>27200</v>
      </c>
      <c r="N38" s="147">
        <v>28800</v>
      </c>
      <c r="O38" s="147">
        <v>30000</v>
      </c>
      <c r="P38" s="147">
        <v>31400</v>
      </c>
      <c r="Q38" s="147">
        <v>32600</v>
      </c>
      <c r="R38" s="147">
        <v>33800</v>
      </c>
      <c r="S38" s="147">
        <v>36000</v>
      </c>
      <c r="T38" s="147">
        <v>37800</v>
      </c>
      <c r="U38" s="147">
        <v>39600</v>
      </c>
      <c r="V38" s="147">
        <v>41600</v>
      </c>
      <c r="W38" s="147">
        <v>43400</v>
      </c>
      <c r="X38" s="147">
        <v>45400</v>
      </c>
      <c r="Y38" s="147">
        <v>47400</v>
      </c>
      <c r="Z38" s="147">
        <v>49600</v>
      </c>
      <c r="AA38" s="147">
        <v>52000</v>
      </c>
      <c r="AB38" s="147">
        <v>54100</v>
      </c>
      <c r="AC38" s="147">
        <v>56500</v>
      </c>
      <c r="AD38" s="147">
        <v>58800</v>
      </c>
      <c r="AE38" s="147">
        <v>61000</v>
      </c>
      <c r="AF38" s="147">
        <v>17900</v>
      </c>
      <c r="AG38" s="147">
        <v>18300</v>
      </c>
      <c r="AH38" s="147">
        <v>18800</v>
      </c>
      <c r="AI38" s="147">
        <v>19400</v>
      </c>
      <c r="AJ38" s="147">
        <v>19700</v>
      </c>
      <c r="AK38" s="147">
        <v>20300</v>
      </c>
      <c r="AL38" s="147">
        <v>21100</v>
      </c>
      <c r="AM38" s="147">
        <v>21900</v>
      </c>
      <c r="AN38" s="147">
        <v>22500</v>
      </c>
      <c r="AO38" s="147">
        <v>23300</v>
      </c>
      <c r="AP38" s="147">
        <v>24500</v>
      </c>
      <c r="AQ38" s="147">
        <v>25700</v>
      </c>
      <c r="AR38" s="147">
        <v>27300</v>
      </c>
      <c r="AS38" s="147">
        <v>28500</v>
      </c>
      <c r="AT38" s="147">
        <v>29900</v>
      </c>
      <c r="AU38" s="147">
        <v>31100</v>
      </c>
      <c r="AV38" s="147">
        <v>32300</v>
      </c>
      <c r="AW38" s="147">
        <v>34500</v>
      </c>
      <c r="AX38" s="147">
        <v>36300</v>
      </c>
      <c r="AY38" s="147">
        <v>38100</v>
      </c>
      <c r="AZ38" s="147">
        <v>40100</v>
      </c>
      <c r="BA38" s="147">
        <v>41900</v>
      </c>
      <c r="BB38" s="147">
        <v>43900</v>
      </c>
      <c r="BC38" s="147">
        <v>45900</v>
      </c>
      <c r="BD38" s="147">
        <v>48100</v>
      </c>
      <c r="BE38" s="147">
        <v>50500</v>
      </c>
      <c r="BF38" s="147">
        <v>52600</v>
      </c>
      <c r="BG38" s="147">
        <v>55000</v>
      </c>
      <c r="BH38" s="147">
        <v>57300</v>
      </c>
      <c r="BI38" s="147">
        <v>59500</v>
      </c>
      <c r="BJ38" s="107">
        <v>19400</v>
      </c>
      <c r="BK38" s="107">
        <v>19800</v>
      </c>
      <c r="BL38" s="107">
        <v>20300</v>
      </c>
      <c r="BM38" s="107">
        <v>20900</v>
      </c>
      <c r="BN38" s="107">
        <v>21200</v>
      </c>
      <c r="BO38" s="107">
        <v>21800</v>
      </c>
      <c r="BP38" s="107">
        <v>22600</v>
      </c>
      <c r="BQ38" s="107">
        <v>23400</v>
      </c>
      <c r="BR38" s="107">
        <v>24000</v>
      </c>
      <c r="BS38" s="107">
        <v>24800</v>
      </c>
      <c r="BT38" s="107">
        <v>26000</v>
      </c>
      <c r="BU38" s="107">
        <v>27200</v>
      </c>
      <c r="BV38" s="107">
        <v>28800</v>
      </c>
      <c r="BW38" s="107">
        <v>30000</v>
      </c>
      <c r="BX38" s="107">
        <v>31400</v>
      </c>
      <c r="BY38" s="107">
        <v>32600</v>
      </c>
      <c r="BZ38" s="107">
        <v>33800</v>
      </c>
      <c r="CA38" s="107">
        <v>36000</v>
      </c>
      <c r="CB38" s="107">
        <v>37800</v>
      </c>
      <c r="CC38" s="107">
        <v>39600</v>
      </c>
      <c r="CD38" s="107">
        <v>41600</v>
      </c>
      <c r="CE38" s="107">
        <v>43400</v>
      </c>
      <c r="CF38" s="107">
        <v>45400</v>
      </c>
      <c r="CG38" s="107">
        <v>47400</v>
      </c>
      <c r="CH38" s="107">
        <v>49600</v>
      </c>
      <c r="CI38" s="107">
        <v>52000</v>
      </c>
      <c r="CJ38" s="107">
        <v>54100</v>
      </c>
      <c r="CK38" s="107">
        <v>56500</v>
      </c>
      <c r="CL38" s="107">
        <v>58800</v>
      </c>
      <c r="CM38" s="107">
        <v>61000</v>
      </c>
      <c r="CN38" s="110"/>
      <c r="CO38" s="110"/>
      <c r="CP38" s="110"/>
      <c r="CQ38" s="110"/>
      <c r="CR38" s="110"/>
      <c r="CS38" s="110"/>
      <c r="CT38" s="110"/>
      <c r="CU38" s="110"/>
      <c r="CV38" s="110"/>
      <c r="CW38" s="110"/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  <c r="DP38" s="110"/>
      <c r="DQ38" s="110"/>
    </row>
    <row r="39" spans="1:121" ht="15.75" x14ac:dyDescent="0.25">
      <c r="A39" s="20" t="s">
        <v>89</v>
      </c>
      <c r="B39" s="148">
        <v>20900</v>
      </c>
      <c r="C39" s="148">
        <v>21300</v>
      </c>
      <c r="D39" s="148">
        <v>21800</v>
      </c>
      <c r="E39" s="148">
        <v>22500</v>
      </c>
      <c r="F39" s="148">
        <v>22800</v>
      </c>
      <c r="G39" s="148">
        <v>23400</v>
      </c>
      <c r="H39" s="148">
        <v>24300</v>
      </c>
      <c r="I39" s="148">
        <v>25100</v>
      </c>
      <c r="J39" s="148">
        <v>25700</v>
      </c>
      <c r="K39" s="148">
        <v>26600</v>
      </c>
      <c r="L39" s="148">
        <v>27800</v>
      </c>
      <c r="M39" s="148">
        <v>29000</v>
      </c>
      <c r="N39" s="148">
        <v>30700</v>
      </c>
      <c r="O39" s="148">
        <v>31900</v>
      </c>
      <c r="P39" s="148">
        <v>33400</v>
      </c>
      <c r="Q39" s="148">
        <v>34600</v>
      </c>
      <c r="R39" s="148">
        <v>35800</v>
      </c>
      <c r="S39" s="148">
        <v>38100</v>
      </c>
      <c r="T39" s="148">
        <v>39900</v>
      </c>
      <c r="U39" s="148">
        <v>41700</v>
      </c>
      <c r="V39" s="148">
        <v>43800</v>
      </c>
      <c r="W39" s="148">
        <v>45600</v>
      </c>
      <c r="X39" s="148">
        <v>47600</v>
      </c>
      <c r="Y39" s="148">
        <v>49700</v>
      </c>
      <c r="Z39" s="148">
        <v>51900</v>
      </c>
      <c r="AA39" s="148">
        <v>54400</v>
      </c>
      <c r="AB39" s="148">
        <v>56500</v>
      </c>
      <c r="AC39" s="148">
        <v>58900</v>
      </c>
      <c r="AD39" s="148">
        <v>61300</v>
      </c>
      <c r="AE39" s="148">
        <v>63500</v>
      </c>
      <c r="AF39" s="147">
        <v>19400</v>
      </c>
      <c r="AG39" s="147">
        <v>19800</v>
      </c>
      <c r="AH39" s="147">
        <v>20300</v>
      </c>
      <c r="AI39" s="147">
        <v>21000</v>
      </c>
      <c r="AJ39" s="147">
        <v>21300</v>
      </c>
      <c r="AK39" s="147">
        <v>21900</v>
      </c>
      <c r="AL39" s="147">
        <v>22800</v>
      </c>
      <c r="AM39" s="147">
        <v>23600</v>
      </c>
      <c r="AN39" s="147">
        <v>24200</v>
      </c>
      <c r="AO39" s="147">
        <v>25100</v>
      </c>
      <c r="AP39" s="147">
        <v>26300</v>
      </c>
      <c r="AQ39" s="147">
        <v>27500</v>
      </c>
      <c r="AR39" s="147">
        <v>29200</v>
      </c>
      <c r="AS39" s="147">
        <v>30400</v>
      </c>
      <c r="AT39" s="147">
        <v>31900</v>
      </c>
      <c r="AU39" s="147">
        <v>33100</v>
      </c>
      <c r="AV39" s="147">
        <v>34300</v>
      </c>
      <c r="AW39" s="147">
        <v>36600</v>
      </c>
      <c r="AX39" s="147">
        <v>38400</v>
      </c>
      <c r="AY39" s="147">
        <v>40200</v>
      </c>
      <c r="AZ39" s="147">
        <v>42300</v>
      </c>
      <c r="BA39" s="147">
        <v>44100</v>
      </c>
      <c r="BB39" s="147">
        <v>46100</v>
      </c>
      <c r="BC39" s="147">
        <v>48200</v>
      </c>
      <c r="BD39" s="147">
        <v>50400</v>
      </c>
      <c r="BE39" s="147">
        <v>52900</v>
      </c>
      <c r="BF39" s="147">
        <v>55000</v>
      </c>
      <c r="BG39" s="147">
        <v>57400</v>
      </c>
      <c r="BH39" s="147">
        <v>59800</v>
      </c>
      <c r="BI39" s="147">
        <v>62000</v>
      </c>
      <c r="BJ39" s="107">
        <v>20900</v>
      </c>
      <c r="BK39" s="107">
        <v>21300</v>
      </c>
      <c r="BL39" s="107">
        <v>21800</v>
      </c>
      <c r="BM39" s="107">
        <v>22500</v>
      </c>
      <c r="BN39" s="107">
        <v>22800</v>
      </c>
      <c r="BO39" s="107">
        <v>23400</v>
      </c>
      <c r="BP39" s="107">
        <v>24300</v>
      </c>
      <c r="BQ39" s="107">
        <v>25100</v>
      </c>
      <c r="BR39" s="107">
        <v>25700</v>
      </c>
      <c r="BS39" s="107">
        <v>26600</v>
      </c>
      <c r="BT39" s="107">
        <v>27800</v>
      </c>
      <c r="BU39" s="107">
        <v>29000</v>
      </c>
      <c r="BV39" s="107">
        <v>30700</v>
      </c>
      <c r="BW39" s="107">
        <v>31900</v>
      </c>
      <c r="BX39" s="107">
        <v>33400</v>
      </c>
      <c r="BY39" s="107">
        <v>34600</v>
      </c>
      <c r="BZ39" s="107">
        <v>35800</v>
      </c>
      <c r="CA39" s="107">
        <v>38100</v>
      </c>
      <c r="CB39" s="107">
        <v>39900</v>
      </c>
      <c r="CC39" s="107">
        <v>41700</v>
      </c>
      <c r="CD39" s="107">
        <v>43800</v>
      </c>
      <c r="CE39" s="107">
        <v>45600</v>
      </c>
      <c r="CF39" s="107">
        <v>47600</v>
      </c>
      <c r="CG39" s="107">
        <v>49700</v>
      </c>
      <c r="CH39" s="107">
        <v>51900</v>
      </c>
      <c r="CI39" s="107">
        <v>54400</v>
      </c>
      <c r="CJ39" s="107">
        <v>56500</v>
      </c>
      <c r="CK39" s="107">
        <v>58900</v>
      </c>
      <c r="CL39" s="107">
        <v>61300</v>
      </c>
      <c r="CM39" s="107">
        <v>63500</v>
      </c>
      <c r="CN39" s="110"/>
      <c r="CO39" s="110"/>
      <c r="CP39" s="110"/>
      <c r="CQ39" s="110"/>
      <c r="CR39" s="110"/>
      <c r="CS39" s="110"/>
      <c r="CT39" s="110"/>
      <c r="CU39" s="110"/>
      <c r="CV39" s="110"/>
      <c r="CW39" s="110"/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  <c r="DP39" s="110"/>
      <c r="DQ39" s="110"/>
    </row>
    <row r="40" spans="1:121" ht="15.75" x14ac:dyDescent="0.25">
      <c r="A40" s="20" t="s">
        <v>94</v>
      </c>
      <c r="B40" s="147">
        <v>26400</v>
      </c>
      <c r="C40" s="147">
        <v>26900</v>
      </c>
      <c r="D40" s="147">
        <v>27600</v>
      </c>
      <c r="E40" s="147">
        <v>28400</v>
      </c>
      <c r="F40" s="147">
        <v>28900</v>
      </c>
      <c r="G40" s="147">
        <v>29600</v>
      </c>
      <c r="H40" s="147">
        <v>30600</v>
      </c>
      <c r="I40" s="147">
        <v>31600</v>
      </c>
      <c r="J40" s="147">
        <v>32300</v>
      </c>
      <c r="K40" s="147">
        <v>33400</v>
      </c>
      <c r="L40" s="147">
        <v>34700</v>
      </c>
      <c r="M40" s="147">
        <v>36000</v>
      </c>
      <c r="N40" s="147">
        <v>37900</v>
      </c>
      <c r="O40" s="147">
        <v>39200</v>
      </c>
      <c r="P40" s="147">
        <v>40900</v>
      </c>
      <c r="Q40" s="147">
        <v>42200</v>
      </c>
      <c r="R40" s="147">
        <v>43500</v>
      </c>
      <c r="S40" s="147">
        <v>46000</v>
      </c>
      <c r="T40" s="147">
        <v>47900</v>
      </c>
      <c r="U40" s="147">
        <v>49900</v>
      </c>
      <c r="V40" s="147">
        <v>52100</v>
      </c>
      <c r="W40" s="147">
        <v>54000</v>
      </c>
      <c r="X40" s="147">
        <v>56200</v>
      </c>
      <c r="Y40" s="147">
        <v>58400</v>
      </c>
      <c r="Z40" s="147">
        <v>60800</v>
      </c>
      <c r="AA40" s="147">
        <v>63400</v>
      </c>
      <c r="AB40" s="147">
        <v>65600</v>
      </c>
      <c r="AC40" s="147">
        <v>68200</v>
      </c>
      <c r="AD40" s="147">
        <v>70700</v>
      </c>
      <c r="AE40" s="147">
        <v>73100</v>
      </c>
      <c r="AF40" s="31" t="s">
        <v>101</v>
      </c>
      <c r="AG40" s="31" t="s">
        <v>101</v>
      </c>
      <c r="AH40" s="31" t="s">
        <v>101</v>
      </c>
      <c r="AI40" s="31" t="s">
        <v>101</v>
      </c>
      <c r="AJ40" s="31" t="s">
        <v>101</v>
      </c>
      <c r="AK40" s="31" t="s">
        <v>101</v>
      </c>
      <c r="AL40" s="31" t="s">
        <v>101</v>
      </c>
      <c r="AM40" s="31" t="s">
        <v>101</v>
      </c>
      <c r="AN40" s="31" t="s">
        <v>101</v>
      </c>
      <c r="AO40" s="31" t="s">
        <v>101</v>
      </c>
      <c r="AP40" s="31" t="s">
        <v>101</v>
      </c>
      <c r="AQ40" s="31" t="s">
        <v>101</v>
      </c>
      <c r="AR40" s="31" t="s">
        <v>101</v>
      </c>
      <c r="AS40" s="31" t="s">
        <v>101</v>
      </c>
      <c r="AT40" s="31" t="s">
        <v>101</v>
      </c>
      <c r="AU40" s="31" t="s">
        <v>101</v>
      </c>
      <c r="AV40" s="31" t="s">
        <v>101</v>
      </c>
      <c r="AW40" s="31" t="s">
        <v>101</v>
      </c>
      <c r="AX40" s="31" t="s">
        <v>101</v>
      </c>
      <c r="AY40" s="31" t="s">
        <v>101</v>
      </c>
      <c r="AZ40" s="31" t="s">
        <v>101</v>
      </c>
      <c r="BA40" s="31" t="s">
        <v>101</v>
      </c>
      <c r="BB40" s="31" t="s">
        <v>101</v>
      </c>
      <c r="BC40" s="31" t="s">
        <v>101</v>
      </c>
      <c r="BD40" s="31" t="s">
        <v>101</v>
      </c>
      <c r="BE40" s="31" t="s">
        <v>101</v>
      </c>
      <c r="BF40" s="31" t="s">
        <v>101</v>
      </c>
      <c r="BG40" s="31" t="s">
        <v>101</v>
      </c>
      <c r="BH40" s="31" t="s">
        <v>101</v>
      </c>
      <c r="BI40" s="31" t="s">
        <v>101</v>
      </c>
      <c r="BJ40" s="107">
        <v>26400</v>
      </c>
      <c r="BK40" s="107">
        <v>26900</v>
      </c>
      <c r="BL40" s="107">
        <v>27600</v>
      </c>
      <c r="BM40" s="107">
        <v>28400</v>
      </c>
      <c r="BN40" s="107">
        <v>28900</v>
      </c>
      <c r="BO40" s="107">
        <v>29600</v>
      </c>
      <c r="BP40" s="107">
        <v>30600</v>
      </c>
      <c r="BQ40" s="107">
        <v>31600</v>
      </c>
      <c r="BR40" s="107">
        <v>32300</v>
      </c>
      <c r="BS40" s="107">
        <v>33400</v>
      </c>
      <c r="BT40" s="107">
        <v>34700</v>
      </c>
      <c r="BU40" s="107">
        <v>36000</v>
      </c>
      <c r="BV40" s="107">
        <v>37900</v>
      </c>
      <c r="BW40" s="107">
        <v>39200</v>
      </c>
      <c r="BX40" s="107">
        <v>40900</v>
      </c>
      <c r="BY40" s="107">
        <v>42200</v>
      </c>
      <c r="BZ40" s="107">
        <v>43500</v>
      </c>
      <c r="CA40" s="107">
        <v>46000</v>
      </c>
      <c r="CB40" s="107">
        <v>47900</v>
      </c>
      <c r="CC40" s="107">
        <v>49900</v>
      </c>
      <c r="CD40" s="107">
        <v>52100</v>
      </c>
      <c r="CE40" s="107">
        <v>54000</v>
      </c>
      <c r="CF40" s="107">
        <v>56200</v>
      </c>
      <c r="CG40" s="107">
        <v>58400</v>
      </c>
      <c r="CH40" s="107">
        <v>60800</v>
      </c>
      <c r="CI40" s="107">
        <v>63400</v>
      </c>
      <c r="CJ40" s="107">
        <v>65600</v>
      </c>
      <c r="CK40" s="107">
        <v>68200</v>
      </c>
      <c r="CL40" s="107">
        <v>70700</v>
      </c>
      <c r="CM40" s="107">
        <v>73100</v>
      </c>
      <c r="CN40" s="110"/>
      <c r="CO40" s="110"/>
      <c r="CP40" s="110"/>
      <c r="CQ40" s="110"/>
      <c r="CR40" s="110"/>
      <c r="CS40" s="110"/>
      <c r="CT40" s="110"/>
      <c r="CU40" s="110"/>
      <c r="CV40" s="110"/>
      <c r="CW40" s="110"/>
      <c r="CX40" s="110"/>
      <c r="CY40" s="110"/>
      <c r="CZ40" s="110"/>
      <c r="DA40" s="110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  <c r="DP40" s="110"/>
      <c r="DQ40" s="110"/>
    </row>
    <row r="41" spans="1:121" ht="16.149999999999999" customHeight="1" x14ac:dyDescent="0.25">
      <c r="A41" s="205" t="s">
        <v>188</v>
      </c>
      <c r="B41" s="148">
        <v>28000</v>
      </c>
      <c r="C41" s="148">
        <v>28500</v>
      </c>
      <c r="D41" s="148">
        <v>29300</v>
      </c>
      <c r="E41" s="148">
        <v>30100</v>
      </c>
      <c r="F41" s="148">
        <v>30700</v>
      </c>
      <c r="G41" s="148">
        <v>31400</v>
      </c>
      <c r="H41" s="148">
        <v>32400</v>
      </c>
      <c r="I41" s="148">
        <v>33500</v>
      </c>
      <c r="J41" s="148">
        <v>34200</v>
      </c>
      <c r="K41" s="148">
        <v>35400</v>
      </c>
      <c r="L41" s="148">
        <v>36700</v>
      </c>
      <c r="M41" s="148">
        <v>38000</v>
      </c>
      <c r="N41" s="148">
        <v>40000</v>
      </c>
      <c r="O41" s="148">
        <v>41300</v>
      </c>
      <c r="P41" s="148">
        <v>43100</v>
      </c>
      <c r="Q41" s="148">
        <v>44400</v>
      </c>
      <c r="R41" s="147">
        <v>45700</v>
      </c>
      <c r="S41" s="147">
        <v>48300</v>
      </c>
      <c r="T41" s="147">
        <v>50200</v>
      </c>
      <c r="U41" s="147">
        <v>52300</v>
      </c>
      <c r="V41" s="147">
        <v>54500</v>
      </c>
      <c r="W41" s="147">
        <v>56400</v>
      </c>
      <c r="X41" s="147">
        <v>58700</v>
      </c>
      <c r="Y41" s="147">
        <v>60900</v>
      </c>
      <c r="Z41" s="147">
        <v>63400</v>
      </c>
      <c r="AA41" s="147">
        <v>66000</v>
      </c>
      <c r="AB41" s="147">
        <v>68200</v>
      </c>
      <c r="AC41" s="147">
        <v>70900</v>
      </c>
      <c r="AD41" s="147">
        <v>73400</v>
      </c>
      <c r="AE41" s="147">
        <v>75900</v>
      </c>
      <c r="AF41" s="31" t="s">
        <v>101</v>
      </c>
      <c r="AG41" s="31" t="s">
        <v>101</v>
      </c>
      <c r="AH41" s="31" t="s">
        <v>101</v>
      </c>
      <c r="AI41" s="31" t="s">
        <v>101</v>
      </c>
      <c r="AJ41" s="31" t="s">
        <v>101</v>
      </c>
      <c r="AK41" s="31" t="s">
        <v>101</v>
      </c>
      <c r="AL41" s="31" t="s">
        <v>101</v>
      </c>
      <c r="AM41" s="31" t="s">
        <v>101</v>
      </c>
      <c r="AN41" s="31" t="s">
        <v>101</v>
      </c>
      <c r="AO41" s="31" t="s">
        <v>101</v>
      </c>
      <c r="AP41" s="31" t="s">
        <v>101</v>
      </c>
      <c r="AQ41" s="31" t="s">
        <v>101</v>
      </c>
      <c r="AR41" s="31" t="s">
        <v>101</v>
      </c>
      <c r="AS41" s="31" t="s">
        <v>101</v>
      </c>
      <c r="AT41" s="31" t="s">
        <v>101</v>
      </c>
      <c r="AU41" s="31" t="s">
        <v>101</v>
      </c>
      <c r="AV41" s="31" t="s">
        <v>101</v>
      </c>
      <c r="AW41" s="31" t="s">
        <v>101</v>
      </c>
      <c r="AX41" s="31" t="s">
        <v>101</v>
      </c>
      <c r="AY41" s="31" t="s">
        <v>101</v>
      </c>
      <c r="AZ41" s="31" t="s">
        <v>101</v>
      </c>
      <c r="BA41" s="31" t="s">
        <v>101</v>
      </c>
      <c r="BB41" s="31" t="s">
        <v>101</v>
      </c>
      <c r="BC41" s="31" t="s">
        <v>101</v>
      </c>
      <c r="BD41" s="31" t="s">
        <v>101</v>
      </c>
      <c r="BE41" s="31" t="s">
        <v>101</v>
      </c>
      <c r="BF41" s="31" t="s">
        <v>101</v>
      </c>
      <c r="BG41" s="31" t="s">
        <v>101</v>
      </c>
      <c r="BH41" s="31" t="s">
        <v>101</v>
      </c>
      <c r="BI41" s="31" t="s">
        <v>101</v>
      </c>
      <c r="BJ41" s="107">
        <v>28000</v>
      </c>
      <c r="BK41" s="107">
        <v>28500</v>
      </c>
      <c r="BL41" s="107">
        <v>29300</v>
      </c>
      <c r="BM41" s="107">
        <v>30100</v>
      </c>
      <c r="BN41" s="107">
        <v>30700</v>
      </c>
      <c r="BO41" s="107">
        <v>31400</v>
      </c>
      <c r="BP41" s="107">
        <v>32400</v>
      </c>
      <c r="BQ41" s="107">
        <v>33500</v>
      </c>
      <c r="BR41" s="107">
        <v>34200</v>
      </c>
      <c r="BS41" s="107">
        <v>35400</v>
      </c>
      <c r="BT41" s="107">
        <v>36700</v>
      </c>
      <c r="BU41" s="107">
        <v>38000</v>
      </c>
      <c r="BV41" s="107">
        <v>40000</v>
      </c>
      <c r="BW41" s="107">
        <v>41300</v>
      </c>
      <c r="BX41" s="107">
        <v>43100</v>
      </c>
      <c r="BY41" s="107">
        <v>44400</v>
      </c>
      <c r="BZ41" s="107">
        <v>45700</v>
      </c>
      <c r="CA41" s="107">
        <v>48300</v>
      </c>
      <c r="CB41" s="107">
        <v>50200</v>
      </c>
      <c r="CC41" s="107">
        <v>52300</v>
      </c>
      <c r="CD41" s="107">
        <v>54500</v>
      </c>
      <c r="CE41" s="107">
        <v>56400</v>
      </c>
      <c r="CF41" s="107">
        <v>58700</v>
      </c>
      <c r="CG41" s="107">
        <v>60900</v>
      </c>
      <c r="CH41" s="107">
        <v>63400</v>
      </c>
      <c r="CI41" s="107">
        <v>66000</v>
      </c>
      <c r="CJ41" s="107">
        <v>68200</v>
      </c>
      <c r="CK41" s="107">
        <v>70900</v>
      </c>
      <c r="CL41" s="107">
        <v>73400</v>
      </c>
      <c r="CM41" s="107">
        <v>75900</v>
      </c>
      <c r="CN41" s="110"/>
      <c r="CO41" s="110"/>
      <c r="CP41" s="110"/>
      <c r="CQ41" s="110"/>
      <c r="CR41" s="110"/>
      <c r="CS41" s="110"/>
      <c r="CT41" s="110"/>
      <c r="CU41" s="110"/>
      <c r="CV41" s="110"/>
      <c r="CW41" s="110"/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  <c r="DP41" s="110"/>
      <c r="DQ41" s="110"/>
    </row>
    <row r="42" spans="1:121" ht="15.75" x14ac:dyDescent="0.25">
      <c r="A42" s="206" t="s">
        <v>189</v>
      </c>
      <c r="B42" s="148">
        <v>30800</v>
      </c>
      <c r="C42" s="148">
        <v>31300</v>
      </c>
      <c r="D42" s="148">
        <v>32200</v>
      </c>
      <c r="E42" s="148">
        <v>33100</v>
      </c>
      <c r="F42" s="148">
        <v>33800</v>
      </c>
      <c r="G42" s="148">
        <v>34500</v>
      </c>
      <c r="H42" s="148">
        <v>35600</v>
      </c>
      <c r="I42" s="148">
        <v>36800</v>
      </c>
      <c r="J42" s="148">
        <v>37500</v>
      </c>
      <c r="K42" s="148">
        <v>38800</v>
      </c>
      <c r="L42" s="148">
        <v>40200</v>
      </c>
      <c r="M42" s="148">
        <v>41500</v>
      </c>
      <c r="N42" s="148">
        <v>43600</v>
      </c>
      <c r="O42" s="148">
        <v>45000</v>
      </c>
      <c r="P42" s="148">
        <v>46900</v>
      </c>
      <c r="Q42" s="148">
        <v>48200</v>
      </c>
      <c r="R42" s="147">
        <v>49600</v>
      </c>
      <c r="S42" s="147">
        <v>52300</v>
      </c>
      <c r="T42" s="147">
        <v>54200</v>
      </c>
      <c r="U42" s="147">
        <v>56400</v>
      </c>
      <c r="V42" s="147">
        <v>58700</v>
      </c>
      <c r="W42" s="147">
        <v>60600</v>
      </c>
      <c r="X42" s="147">
        <v>63000</v>
      </c>
      <c r="Y42" s="147">
        <v>65300</v>
      </c>
      <c r="Z42" s="147">
        <v>67900</v>
      </c>
      <c r="AA42" s="147">
        <v>70500</v>
      </c>
      <c r="AB42" s="147">
        <v>72800</v>
      </c>
      <c r="AC42" s="147">
        <v>75600</v>
      </c>
      <c r="AD42" s="147">
        <v>78100</v>
      </c>
      <c r="AE42" s="147">
        <v>80700</v>
      </c>
      <c r="AF42" s="31" t="s">
        <v>101</v>
      </c>
      <c r="AG42" s="31" t="s">
        <v>101</v>
      </c>
      <c r="AH42" s="31" t="s">
        <v>101</v>
      </c>
      <c r="AI42" s="31" t="s">
        <v>101</v>
      </c>
      <c r="AJ42" s="31" t="s">
        <v>101</v>
      </c>
      <c r="AK42" s="31" t="s">
        <v>101</v>
      </c>
      <c r="AL42" s="31" t="s">
        <v>101</v>
      </c>
      <c r="AM42" s="31" t="s">
        <v>101</v>
      </c>
      <c r="AN42" s="31" t="s">
        <v>101</v>
      </c>
      <c r="AO42" s="31" t="s">
        <v>101</v>
      </c>
      <c r="AP42" s="31" t="s">
        <v>101</v>
      </c>
      <c r="AQ42" s="31" t="s">
        <v>101</v>
      </c>
      <c r="AR42" s="31" t="s">
        <v>101</v>
      </c>
      <c r="AS42" s="31" t="s">
        <v>101</v>
      </c>
      <c r="AT42" s="31" t="s">
        <v>101</v>
      </c>
      <c r="AU42" s="31" t="s">
        <v>101</v>
      </c>
      <c r="AV42" s="31" t="s">
        <v>101</v>
      </c>
      <c r="AW42" s="31" t="s">
        <v>101</v>
      </c>
      <c r="AX42" s="31" t="s">
        <v>101</v>
      </c>
      <c r="AY42" s="31" t="s">
        <v>101</v>
      </c>
      <c r="AZ42" s="31" t="s">
        <v>101</v>
      </c>
      <c r="BA42" s="31" t="s">
        <v>101</v>
      </c>
      <c r="BB42" s="31" t="s">
        <v>101</v>
      </c>
      <c r="BC42" s="31" t="s">
        <v>101</v>
      </c>
      <c r="BD42" s="31" t="s">
        <v>101</v>
      </c>
      <c r="BE42" s="31" t="s">
        <v>101</v>
      </c>
      <c r="BF42" s="31" t="s">
        <v>101</v>
      </c>
      <c r="BG42" s="31" t="s">
        <v>101</v>
      </c>
      <c r="BH42" s="31" t="s">
        <v>101</v>
      </c>
      <c r="BI42" s="31" t="s">
        <v>101</v>
      </c>
      <c r="BJ42" s="107">
        <v>30800</v>
      </c>
      <c r="BK42" s="107">
        <v>31300</v>
      </c>
      <c r="BL42" s="107">
        <v>32200</v>
      </c>
      <c r="BM42" s="107">
        <v>33100</v>
      </c>
      <c r="BN42" s="107">
        <v>33800</v>
      </c>
      <c r="BO42" s="107">
        <v>34500</v>
      </c>
      <c r="BP42" s="107">
        <v>35600</v>
      </c>
      <c r="BQ42" s="107">
        <v>36800</v>
      </c>
      <c r="BR42" s="107">
        <v>37500</v>
      </c>
      <c r="BS42" s="107">
        <v>38800</v>
      </c>
      <c r="BT42" s="107">
        <v>40200</v>
      </c>
      <c r="BU42" s="107">
        <v>41500</v>
      </c>
      <c r="BV42" s="107">
        <v>43600</v>
      </c>
      <c r="BW42" s="107">
        <v>45000</v>
      </c>
      <c r="BX42" s="107">
        <v>46900</v>
      </c>
      <c r="BY42" s="107">
        <v>48200</v>
      </c>
      <c r="BZ42" s="107">
        <v>49600</v>
      </c>
      <c r="CA42" s="107">
        <v>52300</v>
      </c>
      <c r="CB42" s="107">
        <v>54200</v>
      </c>
      <c r="CC42" s="107">
        <v>56400</v>
      </c>
      <c r="CD42" s="107">
        <v>58700</v>
      </c>
      <c r="CE42" s="107">
        <v>60600</v>
      </c>
      <c r="CF42" s="107">
        <v>63000</v>
      </c>
      <c r="CG42" s="107">
        <v>65300</v>
      </c>
      <c r="CH42" s="107">
        <v>67900</v>
      </c>
      <c r="CI42" s="107">
        <v>70500</v>
      </c>
      <c r="CJ42" s="107">
        <v>72800</v>
      </c>
      <c r="CK42" s="107">
        <v>75600</v>
      </c>
      <c r="CL42" s="107">
        <v>78100</v>
      </c>
      <c r="CM42" s="107">
        <v>80700</v>
      </c>
      <c r="CN42" s="110"/>
      <c r="CO42" s="110"/>
      <c r="CP42" s="110"/>
      <c r="CQ42" s="110"/>
      <c r="CR42" s="110"/>
      <c r="CS42" s="110"/>
      <c r="CT42" s="110"/>
      <c r="CU42" s="110"/>
      <c r="CV42" s="110"/>
      <c r="CW42" s="110"/>
      <c r="CX42" s="110"/>
      <c r="CY42" s="110"/>
      <c r="CZ42" s="110"/>
      <c r="DA42" s="110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  <c r="DP42" s="110"/>
      <c r="DQ42" s="110"/>
    </row>
    <row r="43" spans="1:121" ht="15.75" x14ac:dyDescent="0.25">
      <c r="A43" s="21" t="s">
        <v>100</v>
      </c>
      <c r="B43" s="147">
        <v>35500</v>
      </c>
      <c r="C43" s="147">
        <v>36100</v>
      </c>
      <c r="D43" s="147">
        <v>37200</v>
      </c>
      <c r="E43" s="147">
        <v>38200</v>
      </c>
      <c r="F43" s="147">
        <v>39000</v>
      </c>
      <c r="G43" s="147">
        <v>39800</v>
      </c>
      <c r="H43" s="147">
        <v>41000</v>
      </c>
      <c r="I43" s="147">
        <v>42400</v>
      </c>
      <c r="J43" s="147">
        <v>43200</v>
      </c>
      <c r="K43" s="147">
        <v>44600</v>
      </c>
      <c r="L43" s="147">
        <v>46100</v>
      </c>
      <c r="M43" s="147">
        <v>47500</v>
      </c>
      <c r="N43" s="147">
        <v>49800</v>
      </c>
      <c r="O43" s="147">
        <v>51300</v>
      </c>
      <c r="P43" s="147">
        <v>53300</v>
      </c>
      <c r="Q43" s="147">
        <v>54700</v>
      </c>
      <c r="R43" s="147">
        <v>56200</v>
      </c>
      <c r="S43" s="147">
        <v>59100</v>
      </c>
      <c r="T43" s="147">
        <v>61100</v>
      </c>
      <c r="U43" s="147">
        <v>63400</v>
      </c>
      <c r="V43" s="147">
        <v>65800</v>
      </c>
      <c r="W43" s="147">
        <v>67800</v>
      </c>
      <c r="X43" s="147">
        <v>70400</v>
      </c>
      <c r="Y43" s="147">
        <v>72800</v>
      </c>
      <c r="Z43" s="147">
        <v>75500</v>
      </c>
      <c r="AA43" s="147">
        <v>78200</v>
      </c>
      <c r="AB43" s="147">
        <v>80600</v>
      </c>
      <c r="AC43" s="147">
        <v>83600</v>
      </c>
      <c r="AD43" s="147">
        <v>86200</v>
      </c>
      <c r="AE43" s="147">
        <v>88900</v>
      </c>
      <c r="AF43" s="31" t="s">
        <v>101</v>
      </c>
      <c r="AG43" s="31" t="s">
        <v>101</v>
      </c>
      <c r="AH43" s="31" t="s">
        <v>101</v>
      </c>
      <c r="AI43" s="31" t="s">
        <v>101</v>
      </c>
      <c r="AJ43" s="31" t="s">
        <v>101</v>
      </c>
      <c r="AK43" s="31" t="s">
        <v>101</v>
      </c>
      <c r="AL43" s="31" t="s">
        <v>101</v>
      </c>
      <c r="AM43" s="31" t="s">
        <v>101</v>
      </c>
      <c r="AN43" s="31" t="s">
        <v>101</v>
      </c>
      <c r="AO43" s="31" t="s">
        <v>101</v>
      </c>
      <c r="AP43" s="31" t="s">
        <v>101</v>
      </c>
      <c r="AQ43" s="31" t="s">
        <v>101</v>
      </c>
      <c r="AR43" s="31" t="s">
        <v>101</v>
      </c>
      <c r="AS43" s="31" t="s">
        <v>101</v>
      </c>
      <c r="AT43" s="31" t="s">
        <v>101</v>
      </c>
      <c r="AU43" s="31" t="s">
        <v>101</v>
      </c>
      <c r="AV43" s="31" t="s">
        <v>101</v>
      </c>
      <c r="AW43" s="31" t="s">
        <v>101</v>
      </c>
      <c r="AX43" s="31" t="s">
        <v>101</v>
      </c>
      <c r="AY43" s="31" t="s">
        <v>101</v>
      </c>
      <c r="AZ43" s="31" t="s">
        <v>101</v>
      </c>
      <c r="BA43" s="31" t="s">
        <v>101</v>
      </c>
      <c r="BB43" s="31" t="s">
        <v>101</v>
      </c>
      <c r="BC43" s="31" t="s">
        <v>101</v>
      </c>
      <c r="BD43" s="31" t="s">
        <v>101</v>
      </c>
      <c r="BE43" s="31" t="s">
        <v>101</v>
      </c>
      <c r="BF43" s="31" t="s">
        <v>101</v>
      </c>
      <c r="BG43" s="31" t="s">
        <v>101</v>
      </c>
      <c r="BH43" s="31" t="s">
        <v>101</v>
      </c>
      <c r="BI43" s="31" t="s">
        <v>101</v>
      </c>
      <c r="BJ43" s="107">
        <v>35500</v>
      </c>
      <c r="BK43" s="107">
        <v>36100</v>
      </c>
      <c r="BL43" s="107">
        <v>37200</v>
      </c>
      <c r="BM43" s="107">
        <v>38200</v>
      </c>
      <c r="BN43" s="107">
        <v>39000</v>
      </c>
      <c r="BO43" s="107">
        <v>39800</v>
      </c>
      <c r="BP43" s="107">
        <v>41000</v>
      </c>
      <c r="BQ43" s="107">
        <v>42400</v>
      </c>
      <c r="BR43" s="107">
        <v>43200</v>
      </c>
      <c r="BS43" s="107">
        <v>44600</v>
      </c>
      <c r="BT43" s="107">
        <v>46100</v>
      </c>
      <c r="BU43" s="107">
        <v>47500</v>
      </c>
      <c r="BV43" s="107">
        <v>49800</v>
      </c>
      <c r="BW43" s="107">
        <v>51300</v>
      </c>
      <c r="BX43" s="107">
        <v>53300</v>
      </c>
      <c r="BY43" s="107">
        <v>54700</v>
      </c>
      <c r="BZ43" s="107">
        <v>56200</v>
      </c>
      <c r="CA43" s="107">
        <v>59100</v>
      </c>
      <c r="CB43" s="107">
        <v>61100</v>
      </c>
      <c r="CC43" s="107">
        <v>63400</v>
      </c>
      <c r="CD43" s="107">
        <v>65800</v>
      </c>
      <c r="CE43" s="107">
        <v>67800</v>
      </c>
      <c r="CF43" s="107">
        <v>70400</v>
      </c>
      <c r="CG43" s="107">
        <v>72800</v>
      </c>
      <c r="CH43" s="107">
        <v>75500</v>
      </c>
      <c r="CI43" s="107">
        <v>78200</v>
      </c>
      <c r="CJ43" s="107">
        <v>80600</v>
      </c>
      <c r="CK43" s="107">
        <v>83600</v>
      </c>
      <c r="CL43" s="107">
        <v>86200</v>
      </c>
      <c r="CM43" s="107">
        <v>88900</v>
      </c>
      <c r="CN43" s="110"/>
      <c r="CO43" s="110"/>
      <c r="CP43" s="110"/>
      <c r="CQ43" s="110"/>
      <c r="CR43" s="110"/>
      <c r="CS43" s="110"/>
      <c r="CT43" s="110"/>
      <c r="CU43" s="110"/>
      <c r="CV43" s="110"/>
      <c r="CW43" s="110"/>
      <c r="CX43" s="110"/>
      <c r="CY43" s="110"/>
      <c r="CZ43" s="110"/>
      <c r="DA43" s="110"/>
      <c r="DB43" s="110"/>
      <c r="DC43" s="110"/>
      <c r="DD43" s="110"/>
      <c r="DE43" s="110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  <c r="DP43" s="110"/>
      <c r="DQ43" s="110"/>
    </row>
    <row r="44" spans="1:121" ht="15.75" customHeight="1" x14ac:dyDescent="0.25">
      <c r="A44" s="21" t="s">
        <v>96</v>
      </c>
      <c r="B44" s="148">
        <v>82300</v>
      </c>
      <c r="C44" s="148">
        <v>86500</v>
      </c>
      <c r="D44" s="148">
        <v>91400</v>
      </c>
      <c r="E44" s="148">
        <v>96200</v>
      </c>
      <c r="F44" s="148">
        <v>101000</v>
      </c>
      <c r="G44" s="148">
        <v>105800</v>
      </c>
      <c r="H44" s="148">
        <v>111200</v>
      </c>
      <c r="I44" s="148">
        <v>117000</v>
      </c>
      <c r="J44" s="148">
        <v>122200</v>
      </c>
      <c r="K44" s="148">
        <v>128200</v>
      </c>
      <c r="L44" s="148">
        <v>134300</v>
      </c>
      <c r="M44" s="148">
        <v>140500</v>
      </c>
      <c r="N44" s="148">
        <v>147800</v>
      </c>
      <c r="O44" s="148">
        <v>157400</v>
      </c>
      <c r="P44" s="148">
        <v>167800</v>
      </c>
      <c r="Q44" s="148">
        <v>177900</v>
      </c>
      <c r="R44" s="148">
        <v>188200</v>
      </c>
      <c r="S44" s="148">
        <v>200300</v>
      </c>
      <c r="T44" s="148">
        <v>211600</v>
      </c>
      <c r="U44" s="148">
        <v>223500</v>
      </c>
      <c r="V44" s="148">
        <v>235800</v>
      </c>
      <c r="W44" s="148">
        <v>247800</v>
      </c>
      <c r="X44" s="148">
        <v>260800</v>
      </c>
      <c r="Y44" s="148">
        <v>273700</v>
      </c>
      <c r="Z44" s="148">
        <v>287200</v>
      </c>
      <c r="AA44" s="148">
        <v>301000</v>
      </c>
      <c r="AB44" s="148">
        <v>314600</v>
      </c>
      <c r="AC44" s="148">
        <v>329200</v>
      </c>
      <c r="AD44" s="148">
        <v>343500</v>
      </c>
      <c r="AE44" s="148">
        <v>358200</v>
      </c>
      <c r="AF44" s="31" t="s">
        <v>101</v>
      </c>
      <c r="AG44" s="31" t="s">
        <v>101</v>
      </c>
      <c r="AH44" s="31" t="s">
        <v>101</v>
      </c>
      <c r="AI44" s="31" t="s">
        <v>101</v>
      </c>
      <c r="AJ44" s="31" t="s">
        <v>101</v>
      </c>
      <c r="AK44" s="31" t="s">
        <v>101</v>
      </c>
      <c r="AL44" s="31" t="s">
        <v>101</v>
      </c>
      <c r="AM44" s="31" t="s">
        <v>101</v>
      </c>
      <c r="AN44" s="31" t="s">
        <v>101</v>
      </c>
      <c r="AO44" s="31" t="s">
        <v>101</v>
      </c>
      <c r="AP44" s="31" t="s">
        <v>101</v>
      </c>
      <c r="AQ44" s="31" t="s">
        <v>101</v>
      </c>
      <c r="AR44" s="31" t="s">
        <v>101</v>
      </c>
      <c r="AS44" s="31" t="s">
        <v>101</v>
      </c>
      <c r="AT44" s="31" t="s">
        <v>101</v>
      </c>
      <c r="AU44" s="31" t="s">
        <v>101</v>
      </c>
      <c r="AV44" s="31" t="s">
        <v>101</v>
      </c>
      <c r="AW44" s="31" t="s">
        <v>101</v>
      </c>
      <c r="AX44" s="31" t="s">
        <v>101</v>
      </c>
      <c r="AY44" s="31" t="s">
        <v>101</v>
      </c>
      <c r="AZ44" s="31" t="s">
        <v>101</v>
      </c>
      <c r="BA44" s="31" t="s">
        <v>101</v>
      </c>
      <c r="BB44" s="31" t="s">
        <v>101</v>
      </c>
      <c r="BC44" s="31" t="s">
        <v>101</v>
      </c>
      <c r="BD44" s="31" t="s">
        <v>101</v>
      </c>
      <c r="BE44" s="31" t="s">
        <v>101</v>
      </c>
      <c r="BF44" s="31" t="s">
        <v>101</v>
      </c>
      <c r="BG44" s="31" t="s">
        <v>101</v>
      </c>
      <c r="BH44" s="31" t="s">
        <v>101</v>
      </c>
      <c r="BI44" s="31" t="s">
        <v>101</v>
      </c>
      <c r="BJ44" s="107">
        <v>82300</v>
      </c>
      <c r="BK44" s="107">
        <v>86500</v>
      </c>
      <c r="BL44" s="107">
        <v>91400</v>
      </c>
      <c r="BM44" s="107">
        <v>96200</v>
      </c>
      <c r="BN44" s="107">
        <v>101000</v>
      </c>
      <c r="BO44" s="107">
        <v>105800</v>
      </c>
      <c r="BP44" s="107">
        <v>111200</v>
      </c>
      <c r="BQ44" s="107">
        <v>117000</v>
      </c>
      <c r="BR44" s="107">
        <v>122200</v>
      </c>
      <c r="BS44" s="107">
        <v>128200</v>
      </c>
      <c r="BT44" s="107">
        <v>134300</v>
      </c>
      <c r="BU44" s="107">
        <v>140500</v>
      </c>
      <c r="BV44" s="107">
        <v>147800</v>
      </c>
      <c r="BW44" s="107">
        <v>157400</v>
      </c>
      <c r="BX44" s="107">
        <v>167800</v>
      </c>
      <c r="BY44" s="107">
        <v>177900</v>
      </c>
      <c r="BZ44" s="107">
        <v>188200</v>
      </c>
      <c r="CA44" s="107">
        <v>200300</v>
      </c>
      <c r="CB44" s="107">
        <v>211600</v>
      </c>
      <c r="CC44" s="107">
        <v>223500</v>
      </c>
      <c r="CD44" s="107">
        <v>235800</v>
      </c>
      <c r="CE44" s="107">
        <v>247800</v>
      </c>
      <c r="CF44" s="107">
        <v>260800</v>
      </c>
      <c r="CG44" s="107">
        <v>273700</v>
      </c>
      <c r="CH44" s="107">
        <v>287200</v>
      </c>
      <c r="CI44" s="107">
        <v>301000</v>
      </c>
      <c r="CJ44" s="107">
        <v>314600</v>
      </c>
      <c r="CK44" s="107">
        <v>329200</v>
      </c>
      <c r="CL44" s="107">
        <v>343500</v>
      </c>
      <c r="CM44" s="107">
        <v>358200</v>
      </c>
      <c r="CN44" s="110"/>
      <c r="CO44" s="110"/>
      <c r="CP44" s="110"/>
      <c r="CQ44" s="110"/>
      <c r="CR44" s="110"/>
      <c r="CS44" s="110"/>
      <c r="CT44" s="110"/>
      <c r="CU44" s="110"/>
      <c r="CV44" s="110"/>
      <c r="CW44" s="110"/>
      <c r="CX44" s="110"/>
      <c r="CY44" s="110"/>
      <c r="CZ44" s="110"/>
      <c r="DA44" s="110"/>
      <c r="DB44" s="110"/>
      <c r="DC44" s="110"/>
      <c r="DD44" s="110"/>
      <c r="DE44" s="110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  <c r="DP44" s="110"/>
      <c r="DQ44" s="110"/>
    </row>
    <row r="45" spans="1:121" ht="16.149999999999999" customHeight="1" x14ac:dyDescent="0.25"/>
    <row r="46" spans="1:121" x14ac:dyDescent="0.25">
      <c r="B46" s="105" t="s">
        <v>41</v>
      </c>
      <c r="C46" s="105" t="s">
        <v>41</v>
      </c>
      <c r="D46" s="105" t="s">
        <v>41</v>
      </c>
      <c r="E46" s="105" t="s">
        <v>41</v>
      </c>
      <c r="F46" s="105" t="s">
        <v>41</v>
      </c>
      <c r="G46" s="105" t="s">
        <v>41</v>
      </c>
      <c r="H46" s="105" t="s">
        <v>41</v>
      </c>
      <c r="I46" s="105" t="s">
        <v>41</v>
      </c>
      <c r="J46" s="105" t="s">
        <v>41</v>
      </c>
      <c r="K46" s="105" t="s">
        <v>41</v>
      </c>
      <c r="L46" s="105" t="s">
        <v>41</v>
      </c>
      <c r="M46" s="105" t="s">
        <v>41</v>
      </c>
      <c r="N46" s="105" t="s">
        <v>41</v>
      </c>
      <c r="O46" s="105" t="s">
        <v>41</v>
      </c>
      <c r="P46" s="105" t="s">
        <v>41</v>
      </c>
      <c r="Q46" s="105" t="s">
        <v>41</v>
      </c>
      <c r="R46" s="105" t="s">
        <v>41</v>
      </c>
      <c r="S46" s="105" t="s">
        <v>41</v>
      </c>
      <c r="T46" s="105" t="s">
        <v>41</v>
      </c>
      <c r="U46" s="105" t="s">
        <v>41</v>
      </c>
      <c r="V46" s="105" t="s">
        <v>41</v>
      </c>
      <c r="W46" s="105" t="s">
        <v>41</v>
      </c>
      <c r="X46" s="105" t="s">
        <v>41</v>
      </c>
      <c r="Y46" s="105" t="s">
        <v>41</v>
      </c>
      <c r="Z46" s="105" t="s">
        <v>41</v>
      </c>
      <c r="AA46" s="105" t="s">
        <v>41</v>
      </c>
      <c r="AB46" s="105" t="s">
        <v>41</v>
      </c>
      <c r="AC46" s="105" t="s">
        <v>41</v>
      </c>
      <c r="AD46" s="105" t="s">
        <v>41</v>
      </c>
      <c r="AE46" s="105" t="s">
        <v>41</v>
      </c>
      <c r="AF46" s="14" t="s">
        <v>41</v>
      </c>
      <c r="AG46" s="14" t="s">
        <v>41</v>
      </c>
      <c r="AH46" s="14" t="s">
        <v>41</v>
      </c>
      <c r="AI46" s="14" t="s">
        <v>41</v>
      </c>
      <c r="AJ46" s="14" t="s">
        <v>41</v>
      </c>
      <c r="AK46" s="14" t="s">
        <v>41</v>
      </c>
      <c r="AL46" s="14" t="s">
        <v>41</v>
      </c>
      <c r="AM46" s="14" t="s">
        <v>41</v>
      </c>
      <c r="AN46" s="14" t="s">
        <v>41</v>
      </c>
      <c r="AO46" s="14" t="s">
        <v>41</v>
      </c>
      <c r="AP46" s="14" t="s">
        <v>41</v>
      </c>
      <c r="AQ46" s="14" t="s">
        <v>41</v>
      </c>
      <c r="AR46" s="14" t="s">
        <v>41</v>
      </c>
      <c r="AS46" s="14" t="s">
        <v>41</v>
      </c>
      <c r="AT46" s="14" t="s">
        <v>41</v>
      </c>
      <c r="AU46" s="14" t="s">
        <v>41</v>
      </c>
      <c r="AV46" s="14" t="s">
        <v>41</v>
      </c>
      <c r="AW46" s="14" t="s">
        <v>41</v>
      </c>
      <c r="AX46" s="14" t="s">
        <v>41</v>
      </c>
      <c r="AY46" s="14" t="s">
        <v>41</v>
      </c>
      <c r="AZ46" s="14" t="s">
        <v>41</v>
      </c>
      <c r="BA46" s="14" t="s">
        <v>41</v>
      </c>
      <c r="BB46" s="14" t="s">
        <v>41</v>
      </c>
      <c r="BC46" s="14" t="s">
        <v>41</v>
      </c>
      <c r="BD46" s="14" t="s">
        <v>41</v>
      </c>
      <c r="BE46" s="14" t="s">
        <v>41</v>
      </c>
      <c r="BF46" s="14" t="s">
        <v>41</v>
      </c>
      <c r="BG46" s="14" t="s">
        <v>41</v>
      </c>
      <c r="BH46" s="14" t="s">
        <v>41</v>
      </c>
      <c r="BI46" s="14" t="s">
        <v>41</v>
      </c>
      <c r="BJ46" s="108" t="s">
        <v>41</v>
      </c>
      <c r="BK46" s="108" t="s">
        <v>41</v>
      </c>
      <c r="BL46" s="108" t="s">
        <v>41</v>
      </c>
      <c r="BM46" s="108" t="s">
        <v>41</v>
      </c>
      <c r="BN46" s="108" t="s">
        <v>41</v>
      </c>
      <c r="BO46" s="108" t="s">
        <v>41</v>
      </c>
      <c r="BP46" s="108" t="s">
        <v>41</v>
      </c>
      <c r="BQ46" s="108" t="s">
        <v>41</v>
      </c>
      <c r="BR46" s="108" t="s">
        <v>41</v>
      </c>
      <c r="BS46" s="108" t="s">
        <v>41</v>
      </c>
      <c r="BT46" s="108" t="s">
        <v>41</v>
      </c>
      <c r="BU46" s="108" t="s">
        <v>41</v>
      </c>
      <c r="BV46" s="108" t="s">
        <v>41</v>
      </c>
      <c r="BW46" s="108" t="s">
        <v>41</v>
      </c>
      <c r="BX46" s="108" t="s">
        <v>41</v>
      </c>
      <c r="BY46" s="108" t="s">
        <v>41</v>
      </c>
      <c r="BZ46" s="108" t="s">
        <v>41</v>
      </c>
      <c r="CA46" s="108" t="s">
        <v>41</v>
      </c>
      <c r="CB46" s="108" t="s">
        <v>41</v>
      </c>
      <c r="CC46" s="108" t="s">
        <v>41</v>
      </c>
      <c r="CD46" s="108" t="s">
        <v>41</v>
      </c>
      <c r="CE46" s="108" t="s">
        <v>41</v>
      </c>
      <c r="CF46" s="108" t="s">
        <v>41</v>
      </c>
      <c r="CG46" s="108" t="s">
        <v>41</v>
      </c>
      <c r="CH46" s="108" t="s">
        <v>41</v>
      </c>
      <c r="CI46" s="108" t="s">
        <v>41</v>
      </c>
      <c r="CJ46" s="108" t="s">
        <v>41</v>
      </c>
      <c r="CK46" s="108" t="s">
        <v>41</v>
      </c>
      <c r="CL46" s="108" t="s">
        <v>41</v>
      </c>
      <c r="CM46" s="108" t="s">
        <v>41</v>
      </c>
      <c r="CN46" s="113" t="s">
        <v>41</v>
      </c>
      <c r="CO46" s="113" t="s">
        <v>41</v>
      </c>
      <c r="CP46" s="113" t="s">
        <v>41</v>
      </c>
      <c r="CQ46" s="113" t="s">
        <v>41</v>
      </c>
      <c r="CR46" s="113" t="s">
        <v>41</v>
      </c>
      <c r="CS46" s="113" t="s">
        <v>41</v>
      </c>
      <c r="CT46" s="113" t="s">
        <v>41</v>
      </c>
      <c r="CU46" s="113" t="s">
        <v>41</v>
      </c>
      <c r="CV46" s="113" t="s">
        <v>41</v>
      </c>
      <c r="CW46" s="113" t="s">
        <v>41</v>
      </c>
      <c r="CX46" s="113" t="s">
        <v>41</v>
      </c>
      <c r="CY46" s="113" t="s">
        <v>41</v>
      </c>
      <c r="CZ46" s="113" t="s">
        <v>41</v>
      </c>
      <c r="DA46" s="113" t="s">
        <v>41</v>
      </c>
      <c r="DB46" s="113" t="s">
        <v>41</v>
      </c>
      <c r="DC46" s="113" t="s">
        <v>41</v>
      </c>
      <c r="DD46" s="113" t="s">
        <v>41</v>
      </c>
      <c r="DE46" s="113" t="s">
        <v>41</v>
      </c>
      <c r="DF46" s="113" t="s">
        <v>41</v>
      </c>
      <c r="DG46" s="113" t="s">
        <v>41</v>
      </c>
      <c r="DH46" s="113" t="s">
        <v>41</v>
      </c>
      <c r="DI46" s="113" t="s">
        <v>41</v>
      </c>
      <c r="DJ46" s="113" t="s">
        <v>41</v>
      </c>
      <c r="DK46" s="113" t="s">
        <v>41</v>
      </c>
      <c r="DL46" s="113" t="s">
        <v>41</v>
      </c>
      <c r="DM46" s="113" t="s">
        <v>41</v>
      </c>
      <c r="DN46" s="113" t="s">
        <v>41</v>
      </c>
      <c r="DO46" s="113" t="s">
        <v>41</v>
      </c>
      <c r="DP46" s="113" t="s">
        <v>41</v>
      </c>
      <c r="DQ46" s="113" t="s">
        <v>41</v>
      </c>
    </row>
    <row r="47" spans="1:121" ht="15.75" x14ac:dyDescent="0.25">
      <c r="A47" s="20" t="s">
        <v>85</v>
      </c>
      <c r="B47" s="148">
        <v>17400</v>
      </c>
      <c r="C47" s="148">
        <v>17800</v>
      </c>
      <c r="D47" s="148">
        <v>18100</v>
      </c>
      <c r="E47" s="148">
        <v>18500</v>
      </c>
      <c r="F47" s="148">
        <v>18800</v>
      </c>
      <c r="G47" s="148">
        <v>19400</v>
      </c>
      <c r="H47" s="148">
        <v>20000</v>
      </c>
      <c r="I47" s="148">
        <v>20600</v>
      </c>
      <c r="J47" s="148">
        <v>21200</v>
      </c>
      <c r="K47" s="148">
        <v>21800</v>
      </c>
      <c r="L47" s="148">
        <v>23000</v>
      </c>
      <c r="M47" s="148">
        <v>24200</v>
      </c>
      <c r="N47" s="148">
        <v>25400</v>
      </c>
      <c r="O47" s="148">
        <v>26600</v>
      </c>
      <c r="P47" s="148">
        <v>27800</v>
      </c>
      <c r="Q47" s="148">
        <v>29000</v>
      </c>
      <c r="R47" s="148">
        <v>30200</v>
      </c>
      <c r="S47" s="148">
        <v>32000</v>
      </c>
      <c r="T47" s="148">
        <v>33800</v>
      </c>
      <c r="U47" s="148">
        <v>35600</v>
      </c>
      <c r="V47" s="148">
        <v>37400</v>
      </c>
      <c r="W47" s="148">
        <v>39200</v>
      </c>
      <c r="X47" s="148">
        <v>41000</v>
      </c>
      <c r="Y47" s="148">
        <v>42800</v>
      </c>
      <c r="Z47" s="148">
        <v>45000</v>
      </c>
      <c r="AA47" s="148">
        <v>47200</v>
      </c>
      <c r="AB47" s="148">
        <v>49300</v>
      </c>
      <c r="AC47" s="148">
        <v>51500</v>
      </c>
      <c r="AD47" s="148">
        <v>53600</v>
      </c>
      <c r="AE47" s="148">
        <v>55800</v>
      </c>
      <c r="AF47" s="147">
        <v>13300</v>
      </c>
      <c r="AG47" s="147">
        <v>13700</v>
      </c>
      <c r="AH47" s="147">
        <v>14000</v>
      </c>
      <c r="AI47" s="147">
        <v>14400</v>
      </c>
      <c r="AJ47" s="147">
        <v>14700</v>
      </c>
      <c r="AK47" s="147">
        <v>15300</v>
      </c>
      <c r="AL47" s="147">
        <v>15900</v>
      </c>
      <c r="AM47" s="147">
        <v>16500</v>
      </c>
      <c r="AN47" s="147">
        <v>17100</v>
      </c>
      <c r="AO47" s="147">
        <v>17700</v>
      </c>
      <c r="AP47" s="147">
        <v>18900</v>
      </c>
      <c r="AQ47" s="147">
        <v>20100</v>
      </c>
      <c r="AR47" s="147">
        <v>21300</v>
      </c>
      <c r="AS47" s="147">
        <v>22500</v>
      </c>
      <c r="AT47" s="147">
        <v>23700</v>
      </c>
      <c r="AU47" s="147">
        <v>24900</v>
      </c>
      <c r="AV47" s="147">
        <v>26100</v>
      </c>
      <c r="AW47" s="147">
        <v>27900</v>
      </c>
      <c r="AX47" s="147">
        <v>29700</v>
      </c>
      <c r="AY47" s="147">
        <v>31500</v>
      </c>
      <c r="AZ47" s="147">
        <v>33300</v>
      </c>
      <c r="BA47" s="147">
        <v>35100</v>
      </c>
      <c r="BB47" s="147">
        <v>36900</v>
      </c>
      <c r="BC47" s="147">
        <v>38700</v>
      </c>
      <c r="BD47" s="147">
        <v>40900</v>
      </c>
      <c r="BE47" s="147">
        <v>43100</v>
      </c>
      <c r="BF47" s="147">
        <v>45200</v>
      </c>
      <c r="BG47" s="147">
        <v>47400</v>
      </c>
      <c r="BH47" s="147">
        <v>49500</v>
      </c>
      <c r="BI47" s="147">
        <v>51700</v>
      </c>
      <c r="BJ47" s="107">
        <v>17400</v>
      </c>
      <c r="BK47" s="107">
        <v>17800</v>
      </c>
      <c r="BL47" s="107">
        <v>18100</v>
      </c>
      <c r="BM47" s="107">
        <v>18500</v>
      </c>
      <c r="BN47" s="107">
        <v>18800</v>
      </c>
      <c r="BO47" s="107">
        <v>19400</v>
      </c>
      <c r="BP47" s="107">
        <v>20000</v>
      </c>
      <c r="BQ47" s="107">
        <v>20600</v>
      </c>
      <c r="BR47" s="107">
        <v>21200</v>
      </c>
      <c r="BS47" s="107">
        <v>21800</v>
      </c>
      <c r="BT47" s="107">
        <v>23000</v>
      </c>
      <c r="BU47" s="107">
        <v>24200</v>
      </c>
      <c r="BV47" s="107">
        <v>25400</v>
      </c>
      <c r="BW47" s="107">
        <v>26600</v>
      </c>
      <c r="BX47" s="107">
        <v>27800</v>
      </c>
      <c r="BY47" s="107">
        <v>29000</v>
      </c>
      <c r="BZ47" s="107">
        <v>30200</v>
      </c>
      <c r="CA47" s="107">
        <v>32000</v>
      </c>
      <c r="CB47" s="107">
        <v>33800</v>
      </c>
      <c r="CC47" s="107">
        <v>35600</v>
      </c>
      <c r="CD47" s="107">
        <v>37400</v>
      </c>
      <c r="CE47" s="107">
        <v>39200</v>
      </c>
      <c r="CF47" s="107">
        <v>41000</v>
      </c>
      <c r="CG47" s="107">
        <v>42800</v>
      </c>
      <c r="CH47" s="107">
        <v>45000</v>
      </c>
      <c r="CI47" s="107">
        <v>47200</v>
      </c>
      <c r="CJ47" s="107">
        <v>49300</v>
      </c>
      <c r="CK47" s="107">
        <v>51500</v>
      </c>
      <c r="CL47" s="107">
        <v>53600</v>
      </c>
      <c r="CM47" s="107">
        <v>55800</v>
      </c>
      <c r="CN47" s="110"/>
      <c r="CO47" s="110"/>
      <c r="CP47" s="110"/>
      <c r="CQ47" s="110"/>
      <c r="CR47" s="110"/>
      <c r="CS47" s="110"/>
      <c r="CT47" s="110"/>
      <c r="CU47" s="110"/>
      <c r="CV47" s="110"/>
      <c r="CW47" s="110"/>
      <c r="CX47" s="110"/>
      <c r="CY47" s="110"/>
      <c r="CZ47" s="110"/>
      <c r="DA47" s="110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  <c r="DP47" s="110"/>
      <c r="DQ47" s="110"/>
    </row>
    <row r="48" spans="1:121" ht="15.75" x14ac:dyDescent="0.25">
      <c r="A48" s="20" t="s">
        <v>86</v>
      </c>
      <c r="B48" s="148">
        <v>18900</v>
      </c>
      <c r="C48" s="148">
        <v>19300</v>
      </c>
      <c r="D48" s="148">
        <v>19600</v>
      </c>
      <c r="E48" s="148">
        <v>20100</v>
      </c>
      <c r="F48" s="148">
        <v>20400</v>
      </c>
      <c r="G48" s="148">
        <v>21000</v>
      </c>
      <c r="H48" s="148">
        <v>21700</v>
      </c>
      <c r="I48" s="148">
        <v>22300</v>
      </c>
      <c r="J48" s="148">
        <v>22900</v>
      </c>
      <c r="K48" s="148">
        <v>23600</v>
      </c>
      <c r="L48" s="148">
        <v>24800</v>
      </c>
      <c r="M48" s="148">
        <v>26000</v>
      </c>
      <c r="N48" s="148">
        <v>27300</v>
      </c>
      <c r="O48" s="148">
        <v>28500</v>
      </c>
      <c r="P48" s="148">
        <v>29800</v>
      </c>
      <c r="Q48" s="148">
        <v>31000</v>
      </c>
      <c r="R48" s="148">
        <v>32200</v>
      </c>
      <c r="S48" s="148">
        <v>34100</v>
      </c>
      <c r="T48" s="148">
        <v>35900</v>
      </c>
      <c r="U48" s="148">
        <v>37700</v>
      </c>
      <c r="V48" s="148">
        <v>39600</v>
      </c>
      <c r="W48" s="148">
        <v>41400</v>
      </c>
      <c r="X48" s="148">
        <v>43200</v>
      </c>
      <c r="Y48" s="148">
        <v>45100</v>
      </c>
      <c r="Z48" s="148">
        <v>47300</v>
      </c>
      <c r="AA48" s="148">
        <v>49600</v>
      </c>
      <c r="AB48" s="148">
        <v>51700</v>
      </c>
      <c r="AC48" s="148">
        <v>53900</v>
      </c>
      <c r="AD48" s="148">
        <v>56100</v>
      </c>
      <c r="AE48" s="148">
        <v>58300</v>
      </c>
      <c r="AF48" s="147">
        <v>14800</v>
      </c>
      <c r="AG48" s="147">
        <v>15200</v>
      </c>
      <c r="AH48" s="147">
        <v>15500</v>
      </c>
      <c r="AI48" s="147">
        <v>16000</v>
      </c>
      <c r="AJ48" s="147">
        <v>16300</v>
      </c>
      <c r="AK48" s="147">
        <v>16900</v>
      </c>
      <c r="AL48" s="147">
        <v>17600</v>
      </c>
      <c r="AM48" s="147">
        <v>18200</v>
      </c>
      <c r="AN48" s="147">
        <v>18800</v>
      </c>
      <c r="AO48" s="147">
        <v>19500</v>
      </c>
      <c r="AP48" s="147">
        <v>20700</v>
      </c>
      <c r="AQ48" s="147">
        <v>21900</v>
      </c>
      <c r="AR48" s="147">
        <v>23200</v>
      </c>
      <c r="AS48" s="147">
        <v>24400</v>
      </c>
      <c r="AT48" s="147">
        <v>25700</v>
      </c>
      <c r="AU48" s="147">
        <v>26900</v>
      </c>
      <c r="AV48" s="147">
        <v>28100</v>
      </c>
      <c r="AW48" s="147">
        <v>30000</v>
      </c>
      <c r="AX48" s="147">
        <v>31800</v>
      </c>
      <c r="AY48" s="147">
        <v>33600</v>
      </c>
      <c r="AZ48" s="147">
        <v>35500</v>
      </c>
      <c r="BA48" s="147">
        <v>37300</v>
      </c>
      <c r="BB48" s="147">
        <v>39100</v>
      </c>
      <c r="BC48" s="147">
        <v>41000</v>
      </c>
      <c r="BD48" s="147">
        <v>43200</v>
      </c>
      <c r="BE48" s="147">
        <v>45500</v>
      </c>
      <c r="BF48" s="147">
        <v>47600</v>
      </c>
      <c r="BG48" s="147">
        <v>49800</v>
      </c>
      <c r="BH48" s="147">
        <v>52000</v>
      </c>
      <c r="BI48" s="147">
        <v>54200</v>
      </c>
      <c r="BJ48" s="107">
        <v>18900</v>
      </c>
      <c r="BK48" s="107">
        <v>19300</v>
      </c>
      <c r="BL48" s="107">
        <v>19600</v>
      </c>
      <c r="BM48" s="107">
        <v>20100</v>
      </c>
      <c r="BN48" s="107">
        <v>20400</v>
      </c>
      <c r="BO48" s="107">
        <v>21000</v>
      </c>
      <c r="BP48" s="107">
        <v>21700</v>
      </c>
      <c r="BQ48" s="107">
        <v>22300</v>
      </c>
      <c r="BR48" s="107">
        <v>22900</v>
      </c>
      <c r="BS48" s="107">
        <v>23600</v>
      </c>
      <c r="BT48" s="107">
        <v>24800</v>
      </c>
      <c r="BU48" s="107">
        <v>26000</v>
      </c>
      <c r="BV48" s="107">
        <v>27300</v>
      </c>
      <c r="BW48" s="107">
        <v>28500</v>
      </c>
      <c r="BX48" s="107">
        <v>29800</v>
      </c>
      <c r="BY48" s="107">
        <v>31000</v>
      </c>
      <c r="BZ48" s="107">
        <v>32200</v>
      </c>
      <c r="CA48" s="107">
        <v>34100</v>
      </c>
      <c r="CB48" s="107">
        <v>35900</v>
      </c>
      <c r="CC48" s="107">
        <v>37700</v>
      </c>
      <c r="CD48" s="107">
        <v>39600</v>
      </c>
      <c r="CE48" s="107">
        <v>41400</v>
      </c>
      <c r="CF48" s="107">
        <v>43200</v>
      </c>
      <c r="CG48" s="107">
        <v>45100</v>
      </c>
      <c r="CH48" s="107">
        <v>47300</v>
      </c>
      <c r="CI48" s="107">
        <v>49600</v>
      </c>
      <c r="CJ48" s="107">
        <v>51700</v>
      </c>
      <c r="CK48" s="107">
        <v>53900</v>
      </c>
      <c r="CL48" s="107">
        <v>56100</v>
      </c>
      <c r="CM48" s="107">
        <v>58300</v>
      </c>
      <c r="CN48" s="110"/>
      <c r="CO48" s="110"/>
      <c r="CP48" s="110"/>
      <c r="CQ48" s="110"/>
      <c r="CR48" s="110"/>
      <c r="CS48" s="110"/>
      <c r="CT48" s="110"/>
      <c r="CU48" s="110"/>
      <c r="CV48" s="110"/>
      <c r="CW48" s="110"/>
      <c r="CX48" s="110"/>
      <c r="CY48" s="110"/>
      <c r="CZ48" s="110"/>
      <c r="DA48" s="110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  <c r="DP48" s="110"/>
      <c r="DQ48" s="110"/>
    </row>
    <row r="49" spans="1:121" ht="15.75" x14ac:dyDescent="0.25">
      <c r="A49" s="205" t="s">
        <v>186</v>
      </c>
      <c r="B49" s="148">
        <v>19700</v>
      </c>
      <c r="C49" s="148">
        <v>20100</v>
      </c>
      <c r="D49" s="148">
        <v>20500</v>
      </c>
      <c r="E49" s="148">
        <v>21000</v>
      </c>
      <c r="F49" s="148">
        <v>21300</v>
      </c>
      <c r="G49" s="148">
        <v>21900</v>
      </c>
      <c r="H49" s="148">
        <v>22600</v>
      </c>
      <c r="I49" s="148">
        <v>23300</v>
      </c>
      <c r="J49" s="148">
        <v>23900</v>
      </c>
      <c r="K49" s="148">
        <v>24600</v>
      </c>
      <c r="L49" s="148">
        <v>25800</v>
      </c>
      <c r="M49" s="148">
        <v>27000</v>
      </c>
      <c r="N49" s="148">
        <v>28400</v>
      </c>
      <c r="O49" s="148">
        <v>29600</v>
      </c>
      <c r="P49" s="148">
        <v>30900</v>
      </c>
      <c r="Q49" s="148">
        <v>32100</v>
      </c>
      <c r="R49" s="148">
        <v>33300</v>
      </c>
      <c r="S49" s="148">
        <v>35300</v>
      </c>
      <c r="T49" s="148">
        <v>37100</v>
      </c>
      <c r="U49" s="148">
        <v>38900</v>
      </c>
      <c r="V49" s="148">
        <v>40800</v>
      </c>
      <c r="W49" s="148">
        <v>42600</v>
      </c>
      <c r="X49" s="148">
        <v>44500</v>
      </c>
      <c r="Y49" s="148">
        <v>46400</v>
      </c>
      <c r="Z49" s="148">
        <v>48600</v>
      </c>
      <c r="AA49" s="148">
        <v>50900</v>
      </c>
      <c r="AB49" s="148">
        <v>53000</v>
      </c>
      <c r="AC49" s="148">
        <v>55300</v>
      </c>
      <c r="AD49" s="148">
        <v>57500</v>
      </c>
      <c r="AE49" s="148">
        <v>59700</v>
      </c>
      <c r="AF49" s="147">
        <v>15600</v>
      </c>
      <c r="AG49" s="147">
        <v>16000</v>
      </c>
      <c r="AH49" s="147">
        <v>16400</v>
      </c>
      <c r="AI49" s="147">
        <v>16900</v>
      </c>
      <c r="AJ49" s="147">
        <v>17200</v>
      </c>
      <c r="AK49" s="147">
        <v>17800</v>
      </c>
      <c r="AL49" s="147">
        <v>18500</v>
      </c>
      <c r="AM49" s="147">
        <v>19200</v>
      </c>
      <c r="AN49" s="147">
        <v>19800</v>
      </c>
      <c r="AO49" s="147">
        <v>20500</v>
      </c>
      <c r="AP49" s="147">
        <v>21700</v>
      </c>
      <c r="AQ49" s="147">
        <v>22900</v>
      </c>
      <c r="AR49" s="147">
        <v>24300</v>
      </c>
      <c r="AS49" s="147">
        <v>25500</v>
      </c>
      <c r="AT49" s="147">
        <v>26800</v>
      </c>
      <c r="AU49" s="147">
        <v>28000</v>
      </c>
      <c r="AV49" s="147">
        <v>29200</v>
      </c>
      <c r="AW49" s="147">
        <v>31200</v>
      </c>
      <c r="AX49" s="147">
        <v>33000</v>
      </c>
      <c r="AY49" s="147">
        <v>34800</v>
      </c>
      <c r="AZ49" s="147">
        <v>36700</v>
      </c>
      <c r="BA49" s="147">
        <v>38500</v>
      </c>
      <c r="BB49" s="147">
        <v>40400</v>
      </c>
      <c r="BC49" s="147">
        <v>42300</v>
      </c>
      <c r="BD49" s="147">
        <v>44500</v>
      </c>
      <c r="BE49" s="147">
        <v>46800</v>
      </c>
      <c r="BF49" s="147">
        <v>48900</v>
      </c>
      <c r="BG49" s="147">
        <v>51200</v>
      </c>
      <c r="BH49" s="147">
        <v>53400</v>
      </c>
      <c r="BI49" s="147">
        <v>55600</v>
      </c>
      <c r="BJ49" s="107">
        <v>19700</v>
      </c>
      <c r="BK49" s="107">
        <v>20100</v>
      </c>
      <c r="BL49" s="107">
        <v>20500</v>
      </c>
      <c r="BM49" s="107">
        <v>21000</v>
      </c>
      <c r="BN49" s="107">
        <v>21300</v>
      </c>
      <c r="BO49" s="107">
        <v>21900</v>
      </c>
      <c r="BP49" s="107">
        <v>22600</v>
      </c>
      <c r="BQ49" s="107">
        <v>23300</v>
      </c>
      <c r="BR49" s="107">
        <v>23900</v>
      </c>
      <c r="BS49" s="107">
        <v>24600</v>
      </c>
      <c r="BT49" s="107">
        <v>25800</v>
      </c>
      <c r="BU49" s="107">
        <v>27000</v>
      </c>
      <c r="BV49" s="107">
        <v>28400</v>
      </c>
      <c r="BW49" s="107">
        <v>29600</v>
      </c>
      <c r="BX49" s="107">
        <v>30900</v>
      </c>
      <c r="BY49" s="107">
        <v>32100</v>
      </c>
      <c r="BZ49" s="107">
        <v>33300</v>
      </c>
      <c r="CA49" s="107">
        <v>35300</v>
      </c>
      <c r="CB49" s="107">
        <v>37100</v>
      </c>
      <c r="CC49" s="107">
        <v>38900</v>
      </c>
      <c r="CD49" s="107">
        <v>40800</v>
      </c>
      <c r="CE49" s="107">
        <v>42600</v>
      </c>
      <c r="CF49" s="107">
        <v>44500</v>
      </c>
      <c r="CG49" s="107">
        <v>46400</v>
      </c>
      <c r="CH49" s="107">
        <v>48600</v>
      </c>
      <c r="CI49" s="107">
        <v>50900</v>
      </c>
      <c r="CJ49" s="107">
        <v>53000</v>
      </c>
      <c r="CK49" s="107">
        <v>55300</v>
      </c>
      <c r="CL49" s="107">
        <v>57500</v>
      </c>
      <c r="CM49" s="107">
        <v>59700</v>
      </c>
      <c r="CN49" s="110"/>
      <c r="CO49" s="110"/>
      <c r="CP49" s="110"/>
      <c r="CQ49" s="110"/>
      <c r="CR49" s="110"/>
      <c r="CS49" s="110"/>
      <c r="CT49" s="110"/>
      <c r="CU49" s="110"/>
      <c r="CV49" s="110"/>
      <c r="CW49" s="110"/>
      <c r="CX49" s="110"/>
      <c r="CY49" s="110"/>
      <c r="CZ49" s="110"/>
      <c r="DA49" s="110"/>
      <c r="DB49" s="110"/>
      <c r="DC49" s="110"/>
      <c r="DD49" s="110"/>
      <c r="DE49" s="110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  <c r="DP49" s="110"/>
      <c r="DQ49" s="110"/>
    </row>
    <row r="50" spans="1:121" ht="15.75" x14ac:dyDescent="0.25">
      <c r="A50" s="205" t="s">
        <v>187</v>
      </c>
      <c r="B50" s="148">
        <v>21200</v>
      </c>
      <c r="C50" s="148">
        <v>21600</v>
      </c>
      <c r="D50" s="148">
        <v>22000</v>
      </c>
      <c r="E50" s="148">
        <v>22600</v>
      </c>
      <c r="F50" s="148">
        <v>22900</v>
      </c>
      <c r="G50" s="148">
        <v>23500</v>
      </c>
      <c r="H50" s="148">
        <v>24300</v>
      </c>
      <c r="I50" s="148">
        <v>25000</v>
      </c>
      <c r="J50" s="148">
        <v>25600</v>
      </c>
      <c r="K50" s="148">
        <v>26400</v>
      </c>
      <c r="L50" s="148">
        <v>27600</v>
      </c>
      <c r="M50" s="148">
        <v>28800</v>
      </c>
      <c r="N50" s="148">
        <v>30300</v>
      </c>
      <c r="O50" s="148">
        <v>31500</v>
      </c>
      <c r="P50" s="148">
        <v>32900</v>
      </c>
      <c r="Q50" s="148">
        <v>34100</v>
      </c>
      <c r="R50" s="148">
        <v>35300</v>
      </c>
      <c r="S50" s="148">
        <v>37400</v>
      </c>
      <c r="T50" s="148">
        <v>39200</v>
      </c>
      <c r="U50" s="148">
        <v>41000</v>
      </c>
      <c r="V50" s="148">
        <v>43000</v>
      </c>
      <c r="W50" s="148">
        <v>44800</v>
      </c>
      <c r="X50" s="148">
        <v>46700</v>
      </c>
      <c r="Y50" s="148">
        <v>48700</v>
      </c>
      <c r="Z50" s="148">
        <v>50900</v>
      </c>
      <c r="AA50" s="148">
        <v>53300</v>
      </c>
      <c r="AB50" s="148">
        <v>55400</v>
      </c>
      <c r="AC50" s="148">
        <v>57700</v>
      </c>
      <c r="AD50" s="148">
        <v>60000</v>
      </c>
      <c r="AE50" s="148">
        <v>62200</v>
      </c>
      <c r="AF50" s="147">
        <v>17100</v>
      </c>
      <c r="AG50" s="147">
        <v>17500</v>
      </c>
      <c r="AH50" s="147">
        <v>17900</v>
      </c>
      <c r="AI50" s="147">
        <v>18500</v>
      </c>
      <c r="AJ50" s="147">
        <v>18800</v>
      </c>
      <c r="AK50" s="147">
        <v>19400</v>
      </c>
      <c r="AL50" s="147">
        <v>20200</v>
      </c>
      <c r="AM50" s="147">
        <v>20900</v>
      </c>
      <c r="AN50" s="147">
        <v>21500</v>
      </c>
      <c r="AO50" s="147">
        <v>22300</v>
      </c>
      <c r="AP50" s="147">
        <v>23500</v>
      </c>
      <c r="AQ50" s="147">
        <v>24700</v>
      </c>
      <c r="AR50" s="147">
        <v>26200</v>
      </c>
      <c r="AS50" s="147">
        <v>27400</v>
      </c>
      <c r="AT50" s="147">
        <v>28800</v>
      </c>
      <c r="AU50" s="147">
        <v>30000</v>
      </c>
      <c r="AV50" s="147">
        <v>31200</v>
      </c>
      <c r="AW50" s="147">
        <v>33300</v>
      </c>
      <c r="AX50" s="147">
        <v>35100</v>
      </c>
      <c r="AY50" s="147">
        <v>36900</v>
      </c>
      <c r="AZ50" s="147">
        <v>38900</v>
      </c>
      <c r="BA50" s="147">
        <v>40700</v>
      </c>
      <c r="BB50" s="147">
        <v>42600</v>
      </c>
      <c r="BC50" s="147">
        <v>44600</v>
      </c>
      <c r="BD50" s="147">
        <v>46800</v>
      </c>
      <c r="BE50" s="147">
        <v>49200</v>
      </c>
      <c r="BF50" s="147">
        <v>51300</v>
      </c>
      <c r="BG50" s="147">
        <v>53600</v>
      </c>
      <c r="BH50" s="147">
        <v>55900</v>
      </c>
      <c r="BI50" s="147">
        <v>58100</v>
      </c>
      <c r="BJ50" s="107">
        <v>21200</v>
      </c>
      <c r="BK50" s="107">
        <v>21600</v>
      </c>
      <c r="BL50" s="107">
        <v>22000</v>
      </c>
      <c r="BM50" s="107">
        <v>22600</v>
      </c>
      <c r="BN50" s="107">
        <v>22900</v>
      </c>
      <c r="BO50" s="107">
        <v>23500</v>
      </c>
      <c r="BP50" s="107">
        <v>24300</v>
      </c>
      <c r="BQ50" s="107">
        <v>25000</v>
      </c>
      <c r="BR50" s="107">
        <v>25600</v>
      </c>
      <c r="BS50" s="107">
        <v>26400</v>
      </c>
      <c r="BT50" s="107">
        <v>27600</v>
      </c>
      <c r="BU50" s="107">
        <v>28800</v>
      </c>
      <c r="BV50" s="107">
        <v>30300</v>
      </c>
      <c r="BW50" s="107">
        <v>31500</v>
      </c>
      <c r="BX50" s="107">
        <v>32900</v>
      </c>
      <c r="BY50" s="107">
        <v>34100</v>
      </c>
      <c r="BZ50" s="107">
        <v>35300</v>
      </c>
      <c r="CA50" s="107">
        <v>37400</v>
      </c>
      <c r="CB50" s="107">
        <v>39200</v>
      </c>
      <c r="CC50" s="107">
        <v>41000</v>
      </c>
      <c r="CD50" s="107">
        <v>43000</v>
      </c>
      <c r="CE50" s="107">
        <v>44800</v>
      </c>
      <c r="CF50" s="107">
        <v>46700</v>
      </c>
      <c r="CG50" s="107">
        <v>48700</v>
      </c>
      <c r="CH50" s="107">
        <v>50900</v>
      </c>
      <c r="CI50" s="107">
        <v>53300</v>
      </c>
      <c r="CJ50" s="107">
        <v>55400</v>
      </c>
      <c r="CK50" s="107">
        <v>57700</v>
      </c>
      <c r="CL50" s="107">
        <v>60000</v>
      </c>
      <c r="CM50" s="107">
        <v>62200</v>
      </c>
      <c r="CN50" s="110"/>
      <c r="CO50" s="110"/>
      <c r="CP50" s="110"/>
      <c r="CQ50" s="110"/>
      <c r="CR50" s="110"/>
      <c r="CS50" s="110"/>
      <c r="CT50" s="110"/>
      <c r="CU50" s="110"/>
      <c r="CV50" s="110"/>
      <c r="CW50" s="110"/>
      <c r="CX50" s="110"/>
      <c r="CY50" s="110"/>
      <c r="CZ50" s="110"/>
      <c r="DA50" s="110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  <c r="DP50" s="110"/>
      <c r="DQ50" s="110"/>
    </row>
    <row r="51" spans="1:121" ht="15.75" x14ac:dyDescent="0.25">
      <c r="A51" s="20" t="s">
        <v>88</v>
      </c>
      <c r="B51" s="148">
        <v>22000</v>
      </c>
      <c r="C51" s="148">
        <v>22400</v>
      </c>
      <c r="D51" s="148">
        <v>22900</v>
      </c>
      <c r="E51" s="148">
        <v>23500</v>
      </c>
      <c r="F51" s="148">
        <v>23800</v>
      </c>
      <c r="G51" s="148">
        <v>24400</v>
      </c>
      <c r="H51" s="148">
        <v>25200</v>
      </c>
      <c r="I51" s="148">
        <v>26000</v>
      </c>
      <c r="J51" s="148">
        <v>26600</v>
      </c>
      <c r="K51" s="148">
        <v>27400</v>
      </c>
      <c r="L51" s="148">
        <v>28600</v>
      </c>
      <c r="M51" s="148">
        <v>29800</v>
      </c>
      <c r="N51" s="148">
        <v>31400</v>
      </c>
      <c r="O51" s="148">
        <v>32600</v>
      </c>
      <c r="P51" s="148">
        <v>34000</v>
      </c>
      <c r="Q51" s="148">
        <v>35200</v>
      </c>
      <c r="R51" s="148">
        <v>36400</v>
      </c>
      <c r="S51" s="148">
        <v>38600</v>
      </c>
      <c r="T51" s="148">
        <v>40400</v>
      </c>
      <c r="U51" s="148">
        <v>42200</v>
      </c>
      <c r="V51" s="148">
        <v>44200</v>
      </c>
      <c r="W51" s="148">
        <v>46000</v>
      </c>
      <c r="X51" s="148">
        <v>48000</v>
      </c>
      <c r="Y51" s="148">
        <v>50000</v>
      </c>
      <c r="Z51" s="148">
        <v>52200</v>
      </c>
      <c r="AA51" s="148">
        <v>54600</v>
      </c>
      <c r="AB51" s="148">
        <v>56700</v>
      </c>
      <c r="AC51" s="148">
        <v>59100</v>
      </c>
      <c r="AD51" s="148">
        <v>61400</v>
      </c>
      <c r="AE51" s="148">
        <v>63600</v>
      </c>
      <c r="AF51" s="147">
        <v>17900</v>
      </c>
      <c r="AG51" s="147">
        <v>18300</v>
      </c>
      <c r="AH51" s="147">
        <v>18800</v>
      </c>
      <c r="AI51" s="147">
        <v>19400</v>
      </c>
      <c r="AJ51" s="147">
        <v>19700</v>
      </c>
      <c r="AK51" s="147">
        <v>20300</v>
      </c>
      <c r="AL51" s="147">
        <v>21100</v>
      </c>
      <c r="AM51" s="147">
        <v>21900</v>
      </c>
      <c r="AN51" s="147">
        <v>22500</v>
      </c>
      <c r="AO51" s="147">
        <v>23300</v>
      </c>
      <c r="AP51" s="147">
        <v>24500</v>
      </c>
      <c r="AQ51" s="147">
        <v>25700</v>
      </c>
      <c r="AR51" s="147">
        <v>27300</v>
      </c>
      <c r="AS51" s="147">
        <v>28500</v>
      </c>
      <c r="AT51" s="147">
        <v>29900</v>
      </c>
      <c r="AU51" s="147">
        <v>31100</v>
      </c>
      <c r="AV51" s="147">
        <v>32300</v>
      </c>
      <c r="AW51" s="147">
        <v>34500</v>
      </c>
      <c r="AX51" s="147">
        <v>36300</v>
      </c>
      <c r="AY51" s="147">
        <v>38100</v>
      </c>
      <c r="AZ51" s="147">
        <v>40100</v>
      </c>
      <c r="BA51" s="147">
        <v>41900</v>
      </c>
      <c r="BB51" s="147">
        <v>43900</v>
      </c>
      <c r="BC51" s="147">
        <v>45900</v>
      </c>
      <c r="BD51" s="147">
        <v>48100</v>
      </c>
      <c r="BE51" s="147">
        <v>50500</v>
      </c>
      <c r="BF51" s="147">
        <v>52600</v>
      </c>
      <c r="BG51" s="147">
        <v>55000</v>
      </c>
      <c r="BH51" s="147">
        <v>57300</v>
      </c>
      <c r="BI51" s="147">
        <v>59500</v>
      </c>
      <c r="BJ51" s="107">
        <v>22000</v>
      </c>
      <c r="BK51" s="107">
        <v>22400</v>
      </c>
      <c r="BL51" s="107">
        <v>22900</v>
      </c>
      <c r="BM51" s="107">
        <v>23500</v>
      </c>
      <c r="BN51" s="107">
        <v>23800</v>
      </c>
      <c r="BO51" s="107">
        <v>24400</v>
      </c>
      <c r="BP51" s="107">
        <v>25200</v>
      </c>
      <c r="BQ51" s="107">
        <v>26000</v>
      </c>
      <c r="BR51" s="107">
        <v>26600</v>
      </c>
      <c r="BS51" s="107">
        <v>27400</v>
      </c>
      <c r="BT51" s="107">
        <v>28600</v>
      </c>
      <c r="BU51" s="107">
        <v>29800</v>
      </c>
      <c r="BV51" s="107">
        <v>31400</v>
      </c>
      <c r="BW51" s="107">
        <v>32600</v>
      </c>
      <c r="BX51" s="107">
        <v>34000</v>
      </c>
      <c r="BY51" s="107">
        <v>35200</v>
      </c>
      <c r="BZ51" s="107">
        <v>36400</v>
      </c>
      <c r="CA51" s="107">
        <v>38600</v>
      </c>
      <c r="CB51" s="107">
        <v>40400</v>
      </c>
      <c r="CC51" s="107">
        <v>42200</v>
      </c>
      <c r="CD51" s="107">
        <v>44200</v>
      </c>
      <c r="CE51" s="107">
        <v>46000</v>
      </c>
      <c r="CF51" s="107">
        <v>48000</v>
      </c>
      <c r="CG51" s="107">
        <v>50000</v>
      </c>
      <c r="CH51" s="107">
        <v>52200</v>
      </c>
      <c r="CI51" s="107">
        <v>54600</v>
      </c>
      <c r="CJ51" s="107">
        <v>56700</v>
      </c>
      <c r="CK51" s="107">
        <v>59100</v>
      </c>
      <c r="CL51" s="107">
        <v>61400</v>
      </c>
      <c r="CM51" s="107">
        <v>63600</v>
      </c>
      <c r="CN51" s="110"/>
      <c r="CO51" s="110"/>
      <c r="CP51" s="110"/>
      <c r="CQ51" s="110"/>
      <c r="CR51" s="110"/>
      <c r="CS51" s="110"/>
      <c r="CT51" s="110"/>
      <c r="CU51" s="110"/>
      <c r="CV51" s="110"/>
      <c r="CW51" s="110"/>
      <c r="CX51" s="110"/>
      <c r="CY51" s="110"/>
      <c r="CZ51" s="110"/>
      <c r="DA51" s="110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  <c r="DP51" s="110"/>
      <c r="DQ51" s="110"/>
    </row>
    <row r="52" spans="1:121" ht="15.75" x14ac:dyDescent="0.25">
      <c r="A52" s="20" t="s">
        <v>89</v>
      </c>
      <c r="B52" s="148">
        <v>23500</v>
      </c>
      <c r="C52" s="148">
        <v>23900</v>
      </c>
      <c r="D52" s="148">
        <v>24400</v>
      </c>
      <c r="E52" s="148">
        <v>25100</v>
      </c>
      <c r="F52" s="148">
        <v>25400</v>
      </c>
      <c r="G52" s="148">
        <v>26000</v>
      </c>
      <c r="H52" s="148">
        <v>26900</v>
      </c>
      <c r="I52" s="148">
        <v>27700</v>
      </c>
      <c r="J52" s="148">
        <v>28300</v>
      </c>
      <c r="K52" s="148">
        <v>29200</v>
      </c>
      <c r="L52" s="148">
        <v>30400</v>
      </c>
      <c r="M52" s="148">
        <v>31600</v>
      </c>
      <c r="N52" s="148">
        <v>33300</v>
      </c>
      <c r="O52" s="148">
        <v>34500</v>
      </c>
      <c r="P52" s="148">
        <v>36000</v>
      </c>
      <c r="Q52" s="148">
        <v>37200</v>
      </c>
      <c r="R52" s="148">
        <v>38400</v>
      </c>
      <c r="S52" s="148">
        <v>40700</v>
      </c>
      <c r="T52" s="148">
        <v>42500</v>
      </c>
      <c r="U52" s="148">
        <v>44300</v>
      </c>
      <c r="V52" s="148">
        <v>46400</v>
      </c>
      <c r="W52" s="148">
        <v>48200</v>
      </c>
      <c r="X52" s="148">
        <v>50200</v>
      </c>
      <c r="Y52" s="148">
        <v>52300</v>
      </c>
      <c r="Z52" s="148">
        <v>54500</v>
      </c>
      <c r="AA52" s="148">
        <v>57000</v>
      </c>
      <c r="AB52" s="148">
        <v>59100</v>
      </c>
      <c r="AC52" s="148">
        <v>61500</v>
      </c>
      <c r="AD52" s="148">
        <v>63900</v>
      </c>
      <c r="AE52" s="148">
        <v>66100</v>
      </c>
      <c r="AF52" s="147">
        <v>19400</v>
      </c>
      <c r="AG52" s="147">
        <v>19800</v>
      </c>
      <c r="AH52" s="147">
        <v>20300</v>
      </c>
      <c r="AI52" s="147">
        <v>21000</v>
      </c>
      <c r="AJ52" s="147">
        <v>21300</v>
      </c>
      <c r="AK52" s="147">
        <v>21900</v>
      </c>
      <c r="AL52" s="147">
        <v>22800</v>
      </c>
      <c r="AM52" s="147">
        <v>23600</v>
      </c>
      <c r="AN52" s="147">
        <v>24200</v>
      </c>
      <c r="AO52" s="147">
        <v>25100</v>
      </c>
      <c r="AP52" s="147">
        <v>26300</v>
      </c>
      <c r="AQ52" s="147">
        <v>27500</v>
      </c>
      <c r="AR52" s="147">
        <v>29200</v>
      </c>
      <c r="AS52" s="147">
        <v>30400</v>
      </c>
      <c r="AT52" s="147">
        <v>31900</v>
      </c>
      <c r="AU52" s="147">
        <v>33100</v>
      </c>
      <c r="AV52" s="147">
        <v>34300</v>
      </c>
      <c r="AW52" s="147">
        <v>36600</v>
      </c>
      <c r="AX52" s="147">
        <v>38400</v>
      </c>
      <c r="AY52" s="147">
        <v>40200</v>
      </c>
      <c r="AZ52" s="147">
        <v>42300</v>
      </c>
      <c r="BA52" s="147">
        <v>44100</v>
      </c>
      <c r="BB52" s="147">
        <v>46100</v>
      </c>
      <c r="BC52" s="147">
        <v>48200</v>
      </c>
      <c r="BD52" s="147">
        <v>50400</v>
      </c>
      <c r="BE52" s="147">
        <v>52900</v>
      </c>
      <c r="BF52" s="147">
        <v>55000</v>
      </c>
      <c r="BG52" s="147">
        <v>57400</v>
      </c>
      <c r="BH52" s="147">
        <v>59800</v>
      </c>
      <c r="BI52" s="147">
        <v>62000</v>
      </c>
      <c r="BJ52" s="107">
        <v>23500</v>
      </c>
      <c r="BK52" s="107">
        <v>23900</v>
      </c>
      <c r="BL52" s="107">
        <v>24400</v>
      </c>
      <c r="BM52" s="107">
        <v>25100</v>
      </c>
      <c r="BN52" s="107">
        <v>25400</v>
      </c>
      <c r="BO52" s="107">
        <v>26000</v>
      </c>
      <c r="BP52" s="107">
        <v>26900</v>
      </c>
      <c r="BQ52" s="107">
        <v>27700</v>
      </c>
      <c r="BR52" s="107">
        <v>28300</v>
      </c>
      <c r="BS52" s="107">
        <v>29200</v>
      </c>
      <c r="BT52" s="107">
        <v>30400</v>
      </c>
      <c r="BU52" s="107">
        <v>31600</v>
      </c>
      <c r="BV52" s="107">
        <v>33300</v>
      </c>
      <c r="BW52" s="107">
        <v>34500</v>
      </c>
      <c r="BX52" s="107">
        <v>36000</v>
      </c>
      <c r="BY52" s="107">
        <v>37200</v>
      </c>
      <c r="BZ52" s="107">
        <v>38400</v>
      </c>
      <c r="CA52" s="107">
        <v>40700</v>
      </c>
      <c r="CB52" s="107">
        <v>42500</v>
      </c>
      <c r="CC52" s="107">
        <v>44300</v>
      </c>
      <c r="CD52" s="107">
        <v>46400</v>
      </c>
      <c r="CE52" s="107">
        <v>48200</v>
      </c>
      <c r="CF52" s="107">
        <v>50200</v>
      </c>
      <c r="CG52" s="107">
        <v>52300</v>
      </c>
      <c r="CH52" s="107">
        <v>54500</v>
      </c>
      <c r="CI52" s="107">
        <v>57000</v>
      </c>
      <c r="CJ52" s="107">
        <v>59100</v>
      </c>
      <c r="CK52" s="107">
        <v>61500</v>
      </c>
      <c r="CL52" s="107">
        <v>63900</v>
      </c>
      <c r="CM52" s="107">
        <v>66100</v>
      </c>
      <c r="CN52" s="110"/>
      <c r="CO52" s="110"/>
      <c r="CP52" s="110"/>
      <c r="CQ52" s="110"/>
      <c r="CR52" s="110"/>
      <c r="CS52" s="110"/>
      <c r="CT52" s="110"/>
      <c r="CU52" s="110"/>
      <c r="CV52" s="110"/>
      <c r="CW52" s="110"/>
      <c r="CX52" s="110"/>
      <c r="CY52" s="110"/>
      <c r="CZ52" s="110"/>
      <c r="DA52" s="110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  <c r="DP52" s="110"/>
      <c r="DQ52" s="110"/>
    </row>
    <row r="53" spans="1:121" ht="15.75" x14ac:dyDescent="0.25">
      <c r="A53" s="20" t="s">
        <v>94</v>
      </c>
      <c r="B53" s="148">
        <v>29000</v>
      </c>
      <c r="C53" s="148">
        <v>29500</v>
      </c>
      <c r="D53" s="148">
        <v>30200</v>
      </c>
      <c r="E53" s="148">
        <v>31000</v>
      </c>
      <c r="F53" s="148">
        <v>31500</v>
      </c>
      <c r="G53" s="148">
        <v>32200</v>
      </c>
      <c r="H53" s="148">
        <v>33200</v>
      </c>
      <c r="I53" s="148">
        <v>34200</v>
      </c>
      <c r="J53" s="148">
        <v>34900</v>
      </c>
      <c r="K53" s="148">
        <v>36000</v>
      </c>
      <c r="L53" s="148">
        <v>37300</v>
      </c>
      <c r="M53" s="148">
        <v>38600</v>
      </c>
      <c r="N53" s="148">
        <v>40500</v>
      </c>
      <c r="O53" s="148">
        <v>41800</v>
      </c>
      <c r="P53" s="148">
        <v>43500</v>
      </c>
      <c r="Q53" s="148">
        <v>44800</v>
      </c>
      <c r="R53" s="148">
        <v>46100</v>
      </c>
      <c r="S53" s="148">
        <v>48600</v>
      </c>
      <c r="T53" s="148">
        <v>50500</v>
      </c>
      <c r="U53" s="148">
        <v>52500</v>
      </c>
      <c r="V53" s="148">
        <v>54700</v>
      </c>
      <c r="W53" s="148">
        <v>56600</v>
      </c>
      <c r="X53" s="148">
        <v>58800</v>
      </c>
      <c r="Y53" s="148">
        <v>61000</v>
      </c>
      <c r="Z53" s="148">
        <v>63400</v>
      </c>
      <c r="AA53" s="148">
        <v>66000</v>
      </c>
      <c r="AB53" s="148">
        <v>68200</v>
      </c>
      <c r="AC53" s="148">
        <v>70800</v>
      </c>
      <c r="AD53" s="148">
        <v>73300</v>
      </c>
      <c r="AE53" s="148">
        <v>75700</v>
      </c>
      <c r="AF53" s="31" t="s">
        <v>101</v>
      </c>
      <c r="AG53" s="31" t="s">
        <v>101</v>
      </c>
      <c r="AH53" s="31" t="s">
        <v>101</v>
      </c>
      <c r="AI53" s="31" t="s">
        <v>101</v>
      </c>
      <c r="AJ53" s="31" t="s">
        <v>101</v>
      </c>
      <c r="AK53" s="31" t="s">
        <v>101</v>
      </c>
      <c r="AL53" s="31" t="s">
        <v>101</v>
      </c>
      <c r="AM53" s="31" t="s">
        <v>101</v>
      </c>
      <c r="AN53" s="31" t="s">
        <v>101</v>
      </c>
      <c r="AO53" s="31" t="s">
        <v>101</v>
      </c>
      <c r="AP53" s="31" t="s">
        <v>101</v>
      </c>
      <c r="AQ53" s="31" t="s">
        <v>101</v>
      </c>
      <c r="AR53" s="31" t="s">
        <v>101</v>
      </c>
      <c r="AS53" s="31" t="s">
        <v>101</v>
      </c>
      <c r="AT53" s="31" t="s">
        <v>101</v>
      </c>
      <c r="AU53" s="31" t="s">
        <v>101</v>
      </c>
      <c r="AV53" s="31" t="s">
        <v>101</v>
      </c>
      <c r="AW53" s="31" t="s">
        <v>101</v>
      </c>
      <c r="AX53" s="31" t="s">
        <v>101</v>
      </c>
      <c r="AY53" s="31" t="s">
        <v>101</v>
      </c>
      <c r="AZ53" s="31" t="s">
        <v>101</v>
      </c>
      <c r="BA53" s="31" t="s">
        <v>101</v>
      </c>
      <c r="BB53" s="31" t="s">
        <v>101</v>
      </c>
      <c r="BC53" s="31" t="s">
        <v>101</v>
      </c>
      <c r="BD53" s="31" t="s">
        <v>101</v>
      </c>
      <c r="BE53" s="31" t="s">
        <v>101</v>
      </c>
      <c r="BF53" s="31" t="s">
        <v>101</v>
      </c>
      <c r="BG53" s="31" t="s">
        <v>101</v>
      </c>
      <c r="BH53" s="31" t="s">
        <v>101</v>
      </c>
      <c r="BI53" s="31" t="s">
        <v>101</v>
      </c>
      <c r="BJ53" s="107">
        <v>29000</v>
      </c>
      <c r="BK53" s="107">
        <v>29500</v>
      </c>
      <c r="BL53" s="107">
        <v>30200</v>
      </c>
      <c r="BM53" s="107">
        <v>31000</v>
      </c>
      <c r="BN53" s="107">
        <v>31500</v>
      </c>
      <c r="BO53" s="107">
        <v>32200</v>
      </c>
      <c r="BP53" s="107">
        <v>33200</v>
      </c>
      <c r="BQ53" s="107">
        <v>34200</v>
      </c>
      <c r="BR53" s="107">
        <v>34900</v>
      </c>
      <c r="BS53" s="107">
        <v>36000</v>
      </c>
      <c r="BT53" s="107">
        <v>37300</v>
      </c>
      <c r="BU53" s="107">
        <v>38600</v>
      </c>
      <c r="BV53" s="107">
        <v>40500</v>
      </c>
      <c r="BW53" s="107">
        <v>41800</v>
      </c>
      <c r="BX53" s="107">
        <v>43500</v>
      </c>
      <c r="BY53" s="107">
        <v>44800</v>
      </c>
      <c r="BZ53" s="107">
        <v>46100</v>
      </c>
      <c r="CA53" s="107">
        <v>48600</v>
      </c>
      <c r="CB53" s="107">
        <v>50500</v>
      </c>
      <c r="CC53" s="107">
        <v>52500</v>
      </c>
      <c r="CD53" s="107">
        <v>54700</v>
      </c>
      <c r="CE53" s="107">
        <v>56600</v>
      </c>
      <c r="CF53" s="107">
        <v>58800</v>
      </c>
      <c r="CG53" s="107">
        <v>61000</v>
      </c>
      <c r="CH53" s="107">
        <v>63400</v>
      </c>
      <c r="CI53" s="107">
        <v>66000</v>
      </c>
      <c r="CJ53" s="107">
        <v>68200</v>
      </c>
      <c r="CK53" s="107">
        <v>70800</v>
      </c>
      <c r="CL53" s="107">
        <v>73300</v>
      </c>
      <c r="CM53" s="107">
        <v>75700</v>
      </c>
      <c r="CN53" s="110"/>
      <c r="CO53" s="110"/>
      <c r="CP53" s="110"/>
      <c r="CQ53" s="110"/>
      <c r="CR53" s="110"/>
      <c r="CS53" s="110"/>
      <c r="CT53" s="110"/>
      <c r="CU53" s="110"/>
      <c r="CV53" s="110"/>
      <c r="CW53" s="110"/>
      <c r="CX53" s="110"/>
      <c r="CY53" s="110"/>
      <c r="CZ53" s="110"/>
      <c r="DA53" s="110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  <c r="DP53" s="110"/>
      <c r="DQ53" s="110"/>
    </row>
    <row r="54" spans="1:121" ht="15.75" x14ac:dyDescent="0.25">
      <c r="A54" s="205" t="s">
        <v>188</v>
      </c>
      <c r="B54" s="148">
        <v>30600</v>
      </c>
      <c r="C54" s="148">
        <v>31100</v>
      </c>
      <c r="D54" s="148">
        <v>31900</v>
      </c>
      <c r="E54" s="148">
        <v>32700</v>
      </c>
      <c r="F54" s="148">
        <v>33300</v>
      </c>
      <c r="G54" s="148">
        <v>34000</v>
      </c>
      <c r="H54" s="148">
        <v>35000</v>
      </c>
      <c r="I54" s="148">
        <v>36100</v>
      </c>
      <c r="J54" s="148">
        <v>36800</v>
      </c>
      <c r="K54" s="148">
        <v>38000</v>
      </c>
      <c r="L54" s="148">
        <v>39300</v>
      </c>
      <c r="M54" s="148">
        <v>40600</v>
      </c>
      <c r="N54" s="148">
        <v>42600</v>
      </c>
      <c r="O54" s="148">
        <v>43900</v>
      </c>
      <c r="P54" s="148">
        <v>45700</v>
      </c>
      <c r="Q54" s="148">
        <v>47000</v>
      </c>
      <c r="R54" s="148">
        <v>48300</v>
      </c>
      <c r="S54" s="148">
        <v>50900</v>
      </c>
      <c r="T54" s="148">
        <v>52800</v>
      </c>
      <c r="U54" s="148">
        <v>54900</v>
      </c>
      <c r="V54" s="148">
        <v>57100</v>
      </c>
      <c r="W54" s="148">
        <v>59000</v>
      </c>
      <c r="X54" s="148">
        <v>61300</v>
      </c>
      <c r="Y54" s="148">
        <v>63500</v>
      </c>
      <c r="Z54" s="148">
        <v>66000</v>
      </c>
      <c r="AA54" s="148">
        <v>68600</v>
      </c>
      <c r="AB54" s="148">
        <v>70800</v>
      </c>
      <c r="AC54" s="148">
        <v>73500</v>
      </c>
      <c r="AD54" s="148">
        <v>76000</v>
      </c>
      <c r="AE54" s="148">
        <v>78500</v>
      </c>
      <c r="AF54" s="31" t="s">
        <v>101</v>
      </c>
      <c r="AG54" s="31" t="s">
        <v>101</v>
      </c>
      <c r="AH54" s="31" t="s">
        <v>101</v>
      </c>
      <c r="AI54" s="31" t="s">
        <v>101</v>
      </c>
      <c r="AJ54" s="31" t="s">
        <v>101</v>
      </c>
      <c r="AK54" s="31" t="s">
        <v>101</v>
      </c>
      <c r="AL54" s="31" t="s">
        <v>101</v>
      </c>
      <c r="AM54" s="31" t="s">
        <v>101</v>
      </c>
      <c r="AN54" s="31" t="s">
        <v>101</v>
      </c>
      <c r="AO54" s="31" t="s">
        <v>101</v>
      </c>
      <c r="AP54" s="31" t="s">
        <v>101</v>
      </c>
      <c r="AQ54" s="31" t="s">
        <v>101</v>
      </c>
      <c r="AR54" s="31" t="s">
        <v>101</v>
      </c>
      <c r="AS54" s="31" t="s">
        <v>101</v>
      </c>
      <c r="AT54" s="31" t="s">
        <v>101</v>
      </c>
      <c r="AU54" s="31" t="s">
        <v>101</v>
      </c>
      <c r="AV54" s="31" t="s">
        <v>101</v>
      </c>
      <c r="AW54" s="31" t="s">
        <v>101</v>
      </c>
      <c r="AX54" s="31" t="s">
        <v>101</v>
      </c>
      <c r="AY54" s="31" t="s">
        <v>101</v>
      </c>
      <c r="AZ54" s="31" t="s">
        <v>101</v>
      </c>
      <c r="BA54" s="31" t="s">
        <v>101</v>
      </c>
      <c r="BB54" s="31" t="s">
        <v>101</v>
      </c>
      <c r="BC54" s="31" t="s">
        <v>101</v>
      </c>
      <c r="BD54" s="31" t="s">
        <v>101</v>
      </c>
      <c r="BE54" s="31" t="s">
        <v>101</v>
      </c>
      <c r="BF54" s="31" t="s">
        <v>101</v>
      </c>
      <c r="BG54" s="31" t="s">
        <v>101</v>
      </c>
      <c r="BH54" s="31" t="s">
        <v>101</v>
      </c>
      <c r="BI54" s="31" t="s">
        <v>101</v>
      </c>
      <c r="BJ54" s="107">
        <v>30600</v>
      </c>
      <c r="BK54" s="107">
        <v>31100</v>
      </c>
      <c r="BL54" s="107">
        <v>31900</v>
      </c>
      <c r="BM54" s="107">
        <v>32700</v>
      </c>
      <c r="BN54" s="107">
        <v>33300</v>
      </c>
      <c r="BO54" s="107">
        <v>34000</v>
      </c>
      <c r="BP54" s="107">
        <v>35000</v>
      </c>
      <c r="BQ54" s="107">
        <v>36100</v>
      </c>
      <c r="BR54" s="107">
        <v>36800</v>
      </c>
      <c r="BS54" s="107">
        <v>38000</v>
      </c>
      <c r="BT54" s="107">
        <v>39300</v>
      </c>
      <c r="BU54" s="107">
        <v>40600</v>
      </c>
      <c r="BV54" s="107">
        <v>42600</v>
      </c>
      <c r="BW54" s="107">
        <v>43900</v>
      </c>
      <c r="BX54" s="107">
        <v>45700</v>
      </c>
      <c r="BY54" s="107">
        <v>47000</v>
      </c>
      <c r="BZ54" s="107">
        <v>48300</v>
      </c>
      <c r="CA54" s="107">
        <v>50900</v>
      </c>
      <c r="CB54" s="107">
        <v>52800</v>
      </c>
      <c r="CC54" s="107">
        <v>54900</v>
      </c>
      <c r="CD54" s="107">
        <v>57100</v>
      </c>
      <c r="CE54" s="107">
        <v>59000</v>
      </c>
      <c r="CF54" s="107">
        <v>61300</v>
      </c>
      <c r="CG54" s="107">
        <v>63500</v>
      </c>
      <c r="CH54" s="107">
        <v>66000</v>
      </c>
      <c r="CI54" s="107">
        <v>68600</v>
      </c>
      <c r="CJ54" s="107">
        <v>70800</v>
      </c>
      <c r="CK54" s="107">
        <v>73500</v>
      </c>
      <c r="CL54" s="107">
        <v>76000</v>
      </c>
      <c r="CM54" s="107">
        <v>78500</v>
      </c>
      <c r="CN54" s="110"/>
      <c r="CO54" s="110"/>
      <c r="CP54" s="110"/>
      <c r="CQ54" s="110"/>
      <c r="CR54" s="110"/>
      <c r="CS54" s="110"/>
      <c r="CT54" s="110"/>
      <c r="CU54" s="110"/>
      <c r="CV54" s="110"/>
      <c r="CW54" s="110"/>
      <c r="CX54" s="110"/>
      <c r="CY54" s="110"/>
      <c r="CZ54" s="110"/>
      <c r="DA54" s="110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  <c r="DP54" s="110"/>
      <c r="DQ54" s="110"/>
    </row>
    <row r="55" spans="1:121" ht="15.75" x14ac:dyDescent="0.25">
      <c r="A55" s="206" t="s">
        <v>189</v>
      </c>
      <c r="B55" s="148">
        <v>33400</v>
      </c>
      <c r="C55" s="148">
        <v>33900</v>
      </c>
      <c r="D55" s="148">
        <v>34800</v>
      </c>
      <c r="E55" s="148">
        <v>35700</v>
      </c>
      <c r="F55" s="148">
        <v>36400</v>
      </c>
      <c r="G55" s="148">
        <v>37100</v>
      </c>
      <c r="H55" s="148">
        <v>38200</v>
      </c>
      <c r="I55" s="148">
        <v>39400</v>
      </c>
      <c r="J55" s="148">
        <v>40100</v>
      </c>
      <c r="K55" s="148">
        <v>41400</v>
      </c>
      <c r="L55" s="148">
        <v>42800</v>
      </c>
      <c r="M55" s="148">
        <v>44100</v>
      </c>
      <c r="N55" s="148">
        <v>46200</v>
      </c>
      <c r="O55" s="148">
        <v>47600</v>
      </c>
      <c r="P55" s="148">
        <v>49500</v>
      </c>
      <c r="Q55" s="148">
        <v>50800</v>
      </c>
      <c r="R55" s="148">
        <v>52200</v>
      </c>
      <c r="S55" s="148">
        <v>54900</v>
      </c>
      <c r="T55" s="148">
        <v>56800</v>
      </c>
      <c r="U55" s="148">
        <v>59000</v>
      </c>
      <c r="V55" s="148">
        <v>61300</v>
      </c>
      <c r="W55" s="148">
        <v>63200</v>
      </c>
      <c r="X55" s="148">
        <v>65600</v>
      </c>
      <c r="Y55" s="148">
        <v>67900</v>
      </c>
      <c r="Z55" s="148">
        <v>70500</v>
      </c>
      <c r="AA55" s="148">
        <v>73100</v>
      </c>
      <c r="AB55" s="148">
        <v>75400</v>
      </c>
      <c r="AC55" s="148">
        <v>78200</v>
      </c>
      <c r="AD55" s="148">
        <v>80700</v>
      </c>
      <c r="AE55" s="148">
        <v>83300</v>
      </c>
      <c r="AF55" s="31" t="s">
        <v>101</v>
      </c>
      <c r="AG55" s="31" t="s">
        <v>101</v>
      </c>
      <c r="AH55" s="31" t="s">
        <v>101</v>
      </c>
      <c r="AI55" s="31" t="s">
        <v>101</v>
      </c>
      <c r="AJ55" s="31" t="s">
        <v>101</v>
      </c>
      <c r="AK55" s="31" t="s">
        <v>101</v>
      </c>
      <c r="AL55" s="31" t="s">
        <v>101</v>
      </c>
      <c r="AM55" s="31" t="s">
        <v>101</v>
      </c>
      <c r="AN55" s="31" t="s">
        <v>101</v>
      </c>
      <c r="AO55" s="31" t="s">
        <v>101</v>
      </c>
      <c r="AP55" s="31" t="s">
        <v>101</v>
      </c>
      <c r="AQ55" s="31" t="s">
        <v>101</v>
      </c>
      <c r="AR55" s="31" t="s">
        <v>101</v>
      </c>
      <c r="AS55" s="31" t="s">
        <v>101</v>
      </c>
      <c r="AT55" s="31" t="s">
        <v>101</v>
      </c>
      <c r="AU55" s="31" t="s">
        <v>101</v>
      </c>
      <c r="AV55" s="31" t="s">
        <v>101</v>
      </c>
      <c r="AW55" s="31" t="s">
        <v>101</v>
      </c>
      <c r="AX55" s="31" t="s">
        <v>101</v>
      </c>
      <c r="AY55" s="31" t="s">
        <v>101</v>
      </c>
      <c r="AZ55" s="31" t="s">
        <v>101</v>
      </c>
      <c r="BA55" s="31" t="s">
        <v>101</v>
      </c>
      <c r="BB55" s="31" t="s">
        <v>101</v>
      </c>
      <c r="BC55" s="31" t="s">
        <v>101</v>
      </c>
      <c r="BD55" s="31" t="s">
        <v>101</v>
      </c>
      <c r="BE55" s="31" t="s">
        <v>101</v>
      </c>
      <c r="BF55" s="31" t="s">
        <v>101</v>
      </c>
      <c r="BG55" s="31" t="s">
        <v>101</v>
      </c>
      <c r="BH55" s="31" t="s">
        <v>101</v>
      </c>
      <c r="BI55" s="31" t="s">
        <v>101</v>
      </c>
      <c r="BJ55" s="107">
        <v>33400</v>
      </c>
      <c r="BK55" s="107">
        <v>33900</v>
      </c>
      <c r="BL55" s="107">
        <v>34800</v>
      </c>
      <c r="BM55" s="107">
        <v>35700</v>
      </c>
      <c r="BN55" s="107">
        <v>36400</v>
      </c>
      <c r="BO55" s="107">
        <v>37100</v>
      </c>
      <c r="BP55" s="107">
        <v>38200</v>
      </c>
      <c r="BQ55" s="107">
        <v>39400</v>
      </c>
      <c r="BR55" s="107">
        <v>40100</v>
      </c>
      <c r="BS55" s="107">
        <v>41400</v>
      </c>
      <c r="BT55" s="107">
        <v>42800</v>
      </c>
      <c r="BU55" s="107">
        <v>44100</v>
      </c>
      <c r="BV55" s="107">
        <v>46200</v>
      </c>
      <c r="BW55" s="107">
        <v>47600</v>
      </c>
      <c r="BX55" s="107">
        <v>49500</v>
      </c>
      <c r="BY55" s="107">
        <v>50800</v>
      </c>
      <c r="BZ55" s="107">
        <v>52200</v>
      </c>
      <c r="CA55" s="107">
        <v>54900</v>
      </c>
      <c r="CB55" s="107">
        <v>56800</v>
      </c>
      <c r="CC55" s="107">
        <v>59000</v>
      </c>
      <c r="CD55" s="107">
        <v>61300</v>
      </c>
      <c r="CE55" s="107">
        <v>63200</v>
      </c>
      <c r="CF55" s="107">
        <v>65600</v>
      </c>
      <c r="CG55" s="107">
        <v>67900</v>
      </c>
      <c r="CH55" s="107">
        <v>70500</v>
      </c>
      <c r="CI55" s="107">
        <v>73100</v>
      </c>
      <c r="CJ55" s="107">
        <v>75400</v>
      </c>
      <c r="CK55" s="107">
        <v>78200</v>
      </c>
      <c r="CL55" s="107">
        <v>80700</v>
      </c>
      <c r="CM55" s="107">
        <v>83300</v>
      </c>
      <c r="CN55" s="110"/>
      <c r="CO55" s="110"/>
      <c r="CP55" s="110"/>
      <c r="CQ55" s="110"/>
      <c r="CR55" s="110"/>
      <c r="CS55" s="110"/>
      <c r="CT55" s="110"/>
      <c r="CU55" s="110"/>
      <c r="CV55" s="110"/>
      <c r="CW55" s="110"/>
      <c r="CX55" s="110"/>
      <c r="CY55" s="110"/>
      <c r="CZ55" s="110"/>
      <c r="DA55" s="110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  <c r="DP55" s="110"/>
      <c r="DQ55" s="110"/>
    </row>
    <row r="56" spans="1:121" ht="15.75" x14ac:dyDescent="0.25">
      <c r="A56" s="21" t="s">
        <v>100</v>
      </c>
      <c r="B56" s="148">
        <v>38100</v>
      </c>
      <c r="C56" s="148">
        <v>38700</v>
      </c>
      <c r="D56" s="148">
        <v>39800</v>
      </c>
      <c r="E56" s="148">
        <v>40800</v>
      </c>
      <c r="F56" s="148">
        <v>41600</v>
      </c>
      <c r="G56" s="148">
        <v>42400</v>
      </c>
      <c r="H56" s="148">
        <v>43600</v>
      </c>
      <c r="I56" s="148">
        <v>45000</v>
      </c>
      <c r="J56" s="148">
        <v>45800</v>
      </c>
      <c r="K56" s="148">
        <v>47200</v>
      </c>
      <c r="L56" s="148">
        <v>48700</v>
      </c>
      <c r="M56" s="148">
        <v>50100</v>
      </c>
      <c r="N56" s="148">
        <v>52400</v>
      </c>
      <c r="O56" s="148">
        <v>53900</v>
      </c>
      <c r="P56" s="148">
        <v>55900</v>
      </c>
      <c r="Q56" s="148">
        <v>57300</v>
      </c>
      <c r="R56" s="148">
        <v>58800</v>
      </c>
      <c r="S56" s="148">
        <v>61700</v>
      </c>
      <c r="T56" s="148">
        <v>63700</v>
      </c>
      <c r="U56" s="148">
        <v>66000</v>
      </c>
      <c r="V56" s="148">
        <v>68400</v>
      </c>
      <c r="W56" s="148">
        <v>70400</v>
      </c>
      <c r="X56" s="148">
        <v>73000</v>
      </c>
      <c r="Y56" s="148">
        <v>75400</v>
      </c>
      <c r="Z56" s="148">
        <v>78100</v>
      </c>
      <c r="AA56" s="148">
        <v>80800</v>
      </c>
      <c r="AB56" s="148">
        <v>83200</v>
      </c>
      <c r="AC56" s="148">
        <v>86200</v>
      </c>
      <c r="AD56" s="148">
        <v>88800</v>
      </c>
      <c r="AE56" s="148">
        <v>91500</v>
      </c>
      <c r="AF56" s="31" t="s">
        <v>101</v>
      </c>
      <c r="AG56" s="31" t="s">
        <v>101</v>
      </c>
      <c r="AH56" s="31" t="s">
        <v>101</v>
      </c>
      <c r="AI56" s="31" t="s">
        <v>101</v>
      </c>
      <c r="AJ56" s="31" t="s">
        <v>101</v>
      </c>
      <c r="AK56" s="31" t="s">
        <v>101</v>
      </c>
      <c r="AL56" s="31" t="s">
        <v>101</v>
      </c>
      <c r="AM56" s="31" t="s">
        <v>101</v>
      </c>
      <c r="AN56" s="31" t="s">
        <v>101</v>
      </c>
      <c r="AO56" s="31" t="s">
        <v>101</v>
      </c>
      <c r="AP56" s="31" t="s">
        <v>101</v>
      </c>
      <c r="AQ56" s="31" t="s">
        <v>101</v>
      </c>
      <c r="AR56" s="31" t="s">
        <v>101</v>
      </c>
      <c r="AS56" s="31" t="s">
        <v>101</v>
      </c>
      <c r="AT56" s="31" t="s">
        <v>101</v>
      </c>
      <c r="AU56" s="31" t="s">
        <v>101</v>
      </c>
      <c r="AV56" s="31" t="s">
        <v>101</v>
      </c>
      <c r="AW56" s="31" t="s">
        <v>101</v>
      </c>
      <c r="AX56" s="31" t="s">
        <v>101</v>
      </c>
      <c r="AY56" s="31" t="s">
        <v>101</v>
      </c>
      <c r="AZ56" s="31" t="s">
        <v>101</v>
      </c>
      <c r="BA56" s="31" t="s">
        <v>101</v>
      </c>
      <c r="BB56" s="31" t="s">
        <v>101</v>
      </c>
      <c r="BC56" s="31" t="s">
        <v>101</v>
      </c>
      <c r="BD56" s="31" t="s">
        <v>101</v>
      </c>
      <c r="BE56" s="31" t="s">
        <v>101</v>
      </c>
      <c r="BF56" s="31" t="s">
        <v>101</v>
      </c>
      <c r="BG56" s="31" t="s">
        <v>101</v>
      </c>
      <c r="BH56" s="31" t="s">
        <v>101</v>
      </c>
      <c r="BI56" s="31" t="s">
        <v>101</v>
      </c>
      <c r="BJ56" s="107">
        <v>38100</v>
      </c>
      <c r="BK56" s="107">
        <v>38700</v>
      </c>
      <c r="BL56" s="107">
        <v>39800</v>
      </c>
      <c r="BM56" s="107">
        <v>40800</v>
      </c>
      <c r="BN56" s="107">
        <v>41600</v>
      </c>
      <c r="BO56" s="107">
        <v>42400</v>
      </c>
      <c r="BP56" s="107">
        <v>43600</v>
      </c>
      <c r="BQ56" s="107">
        <v>45000</v>
      </c>
      <c r="BR56" s="107">
        <v>45800</v>
      </c>
      <c r="BS56" s="107">
        <v>47200</v>
      </c>
      <c r="BT56" s="107">
        <v>48700</v>
      </c>
      <c r="BU56" s="107">
        <v>50100</v>
      </c>
      <c r="BV56" s="107">
        <v>52400</v>
      </c>
      <c r="BW56" s="107">
        <v>53900</v>
      </c>
      <c r="BX56" s="107">
        <v>55900</v>
      </c>
      <c r="BY56" s="107">
        <v>57300</v>
      </c>
      <c r="BZ56" s="107">
        <v>58800</v>
      </c>
      <c r="CA56" s="107">
        <v>61700</v>
      </c>
      <c r="CB56" s="107">
        <v>63700</v>
      </c>
      <c r="CC56" s="107">
        <v>66000</v>
      </c>
      <c r="CD56" s="107">
        <v>68400</v>
      </c>
      <c r="CE56" s="107">
        <v>70400</v>
      </c>
      <c r="CF56" s="107">
        <v>73000</v>
      </c>
      <c r="CG56" s="107">
        <v>75400</v>
      </c>
      <c r="CH56" s="107">
        <v>78100</v>
      </c>
      <c r="CI56" s="107">
        <v>80800</v>
      </c>
      <c r="CJ56" s="107">
        <v>83200</v>
      </c>
      <c r="CK56" s="107">
        <v>86200</v>
      </c>
      <c r="CL56" s="107">
        <v>88800</v>
      </c>
      <c r="CM56" s="107">
        <v>91500</v>
      </c>
      <c r="CN56" s="110"/>
      <c r="CO56" s="110"/>
      <c r="CP56" s="110"/>
      <c r="CQ56" s="110"/>
      <c r="CR56" s="110"/>
      <c r="CS56" s="110"/>
      <c r="CT56" s="110"/>
      <c r="CU56" s="110"/>
      <c r="CV56" s="110"/>
      <c r="CW56" s="110"/>
      <c r="CX56" s="110"/>
      <c r="CY56" s="110"/>
      <c r="CZ56" s="110"/>
      <c r="DA56" s="110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  <c r="DP56" s="110"/>
      <c r="DQ56" s="110"/>
    </row>
    <row r="57" spans="1:121" ht="16.149999999999999" customHeight="1" x14ac:dyDescent="0.25">
      <c r="A57" s="21" t="s">
        <v>96</v>
      </c>
      <c r="B57" s="148">
        <v>84900</v>
      </c>
      <c r="C57" s="148">
        <v>89100</v>
      </c>
      <c r="D57" s="148">
        <v>94000</v>
      </c>
      <c r="E57" s="148">
        <v>98800</v>
      </c>
      <c r="F57" s="148">
        <v>103600</v>
      </c>
      <c r="G57" s="148">
        <v>108400</v>
      </c>
      <c r="H57" s="148">
        <v>113800</v>
      </c>
      <c r="I57" s="148">
        <v>119600</v>
      </c>
      <c r="J57" s="148">
        <v>124800</v>
      </c>
      <c r="K57" s="148">
        <v>130800</v>
      </c>
      <c r="L57" s="148">
        <v>136900</v>
      </c>
      <c r="M57" s="148">
        <v>143100</v>
      </c>
      <c r="N57" s="148">
        <v>150400</v>
      </c>
      <c r="O57" s="148">
        <v>160000</v>
      </c>
      <c r="P57" s="148">
        <v>170400</v>
      </c>
      <c r="Q57" s="148">
        <v>180500</v>
      </c>
      <c r="R57" s="148">
        <v>190800</v>
      </c>
      <c r="S57" s="148">
        <v>202900</v>
      </c>
      <c r="T57" s="148">
        <v>214200</v>
      </c>
      <c r="U57" s="148">
        <v>226100</v>
      </c>
      <c r="V57" s="148">
        <v>238400</v>
      </c>
      <c r="W57" s="148">
        <v>250400</v>
      </c>
      <c r="X57" s="148">
        <v>263400</v>
      </c>
      <c r="Y57" s="148">
        <v>276300</v>
      </c>
      <c r="Z57" s="148">
        <v>289800</v>
      </c>
      <c r="AA57" s="148">
        <v>303600</v>
      </c>
      <c r="AB57" s="148">
        <v>317200</v>
      </c>
      <c r="AC57" s="148">
        <v>331800</v>
      </c>
      <c r="AD57" s="148">
        <v>346100</v>
      </c>
      <c r="AE57" s="148">
        <v>360800</v>
      </c>
      <c r="AF57" s="31" t="s">
        <v>101</v>
      </c>
      <c r="AG57" s="31" t="s">
        <v>101</v>
      </c>
      <c r="AH57" s="31" t="s">
        <v>101</v>
      </c>
      <c r="AI57" s="31" t="s">
        <v>101</v>
      </c>
      <c r="AJ57" s="31" t="s">
        <v>101</v>
      </c>
      <c r="AK57" s="31" t="s">
        <v>101</v>
      </c>
      <c r="AL57" s="31" t="s">
        <v>101</v>
      </c>
      <c r="AM57" s="31" t="s">
        <v>101</v>
      </c>
      <c r="AN57" s="31" t="s">
        <v>101</v>
      </c>
      <c r="AO57" s="31" t="s">
        <v>101</v>
      </c>
      <c r="AP57" s="31" t="s">
        <v>101</v>
      </c>
      <c r="AQ57" s="31" t="s">
        <v>101</v>
      </c>
      <c r="AR57" s="31" t="s">
        <v>101</v>
      </c>
      <c r="AS57" s="31" t="s">
        <v>101</v>
      </c>
      <c r="AT57" s="31" t="s">
        <v>101</v>
      </c>
      <c r="AU57" s="31" t="s">
        <v>101</v>
      </c>
      <c r="AV57" s="31" t="s">
        <v>101</v>
      </c>
      <c r="AW57" s="31" t="s">
        <v>101</v>
      </c>
      <c r="AX57" s="31" t="s">
        <v>101</v>
      </c>
      <c r="AY57" s="31" t="s">
        <v>101</v>
      </c>
      <c r="AZ57" s="31" t="s">
        <v>101</v>
      </c>
      <c r="BA57" s="31" t="s">
        <v>101</v>
      </c>
      <c r="BB57" s="31" t="s">
        <v>101</v>
      </c>
      <c r="BC57" s="31" t="s">
        <v>101</v>
      </c>
      <c r="BD57" s="31" t="s">
        <v>101</v>
      </c>
      <c r="BE57" s="31" t="s">
        <v>101</v>
      </c>
      <c r="BF57" s="31" t="s">
        <v>101</v>
      </c>
      <c r="BG57" s="31" t="s">
        <v>101</v>
      </c>
      <c r="BH57" s="31" t="s">
        <v>101</v>
      </c>
      <c r="BI57" s="31" t="s">
        <v>101</v>
      </c>
      <c r="BJ57" s="107">
        <v>84900</v>
      </c>
      <c r="BK57" s="107">
        <v>89100</v>
      </c>
      <c r="BL57" s="107">
        <v>94000</v>
      </c>
      <c r="BM57" s="107">
        <v>98800</v>
      </c>
      <c r="BN57" s="107">
        <v>103600</v>
      </c>
      <c r="BO57" s="107">
        <v>108400</v>
      </c>
      <c r="BP57" s="107">
        <v>113800</v>
      </c>
      <c r="BQ57" s="107">
        <v>119600</v>
      </c>
      <c r="BR57" s="107">
        <v>124800</v>
      </c>
      <c r="BS57" s="107">
        <v>130800</v>
      </c>
      <c r="BT57" s="107">
        <v>136900</v>
      </c>
      <c r="BU57" s="107">
        <v>143100</v>
      </c>
      <c r="BV57" s="107">
        <v>150400</v>
      </c>
      <c r="BW57" s="107">
        <v>160000</v>
      </c>
      <c r="BX57" s="107">
        <v>170400</v>
      </c>
      <c r="BY57" s="107">
        <v>180500</v>
      </c>
      <c r="BZ57" s="107">
        <v>190800</v>
      </c>
      <c r="CA57" s="107">
        <v>202900</v>
      </c>
      <c r="CB57" s="107">
        <v>214200</v>
      </c>
      <c r="CC57" s="107">
        <v>226100</v>
      </c>
      <c r="CD57" s="107">
        <v>238400</v>
      </c>
      <c r="CE57" s="107">
        <v>250400</v>
      </c>
      <c r="CF57" s="107">
        <v>263400</v>
      </c>
      <c r="CG57" s="107">
        <v>276300</v>
      </c>
      <c r="CH57" s="107">
        <v>289800</v>
      </c>
      <c r="CI57" s="107">
        <v>303600</v>
      </c>
      <c r="CJ57" s="107">
        <v>317200</v>
      </c>
      <c r="CK57" s="107">
        <v>331800</v>
      </c>
      <c r="CL57" s="107">
        <v>346100</v>
      </c>
      <c r="CM57" s="107">
        <v>360800</v>
      </c>
      <c r="CN57" s="110"/>
      <c r="CO57" s="110"/>
      <c r="CP57" s="110"/>
      <c r="CQ57" s="110"/>
      <c r="CR57" s="110"/>
      <c r="CS57" s="110"/>
      <c r="CT57" s="110"/>
      <c r="CU57" s="110"/>
      <c r="CV57" s="110"/>
      <c r="CW57" s="110"/>
      <c r="CX57" s="110"/>
      <c r="CY57" s="110"/>
      <c r="CZ57" s="110"/>
      <c r="DA57" s="110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  <c r="DP57" s="110"/>
      <c r="DQ57" s="110"/>
    </row>
    <row r="58" spans="1:121" ht="16.149999999999999" customHeight="1" x14ac:dyDescent="0.25"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9"/>
      <c r="CF58" s="149"/>
      <c r="CG58" s="149"/>
      <c r="CH58" s="149"/>
      <c r="CI58" s="149"/>
      <c r="CJ58" s="149"/>
      <c r="CK58" s="149"/>
      <c r="CL58" s="149"/>
      <c r="CM58" s="149"/>
      <c r="CN58" s="149"/>
    </row>
    <row r="59" spans="1:121" ht="15.75" customHeight="1" x14ac:dyDescent="0.25">
      <c r="BJ59" s="150"/>
      <c r="BK59" s="150"/>
      <c r="BL59" s="150"/>
      <c r="BM59" s="150"/>
      <c r="BN59" s="150"/>
      <c r="BO59" s="150"/>
      <c r="BP59" s="150"/>
      <c r="BQ59" s="150"/>
      <c r="BR59" s="150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</row>
    <row r="60" spans="1:121" x14ac:dyDescent="0.25">
      <c r="A60" s="143" t="s">
        <v>104</v>
      </c>
      <c r="B60" s="143">
        <v>2800</v>
      </c>
      <c r="BJ60" s="150"/>
      <c r="BK60" s="150"/>
      <c r="BL60" s="150"/>
      <c r="BM60" s="150"/>
      <c r="BN60" s="150"/>
      <c r="BO60" s="150"/>
      <c r="BP60" s="150"/>
      <c r="BQ60" s="150"/>
      <c r="BR60" s="150"/>
      <c r="BS60" s="150"/>
      <c r="BT60" s="150"/>
      <c r="BU60" s="150"/>
      <c r="BV60" s="150"/>
      <c r="BW60" s="150"/>
      <c r="BX60" s="150"/>
      <c r="BY60" s="150"/>
      <c r="BZ60" s="150"/>
      <c r="CA60" s="150"/>
      <c r="CB60" s="150"/>
      <c r="CC60" s="150"/>
      <c r="CD60" s="150"/>
      <c r="CE60" s="150"/>
      <c r="CF60" s="150"/>
      <c r="CG60" s="150"/>
      <c r="CH60" s="150"/>
      <c r="CI60" s="150"/>
      <c r="CJ60" s="150"/>
      <c r="CK60" s="150"/>
      <c r="CL60" s="150"/>
      <c r="CM60" s="150"/>
      <c r="CN60" s="150"/>
    </row>
    <row r="61" spans="1:121" x14ac:dyDescent="0.25">
      <c r="A61" s="143" t="s">
        <v>105</v>
      </c>
      <c r="B61" s="143">
        <v>1400</v>
      </c>
      <c r="BJ61" s="150"/>
      <c r="BK61" s="150"/>
      <c r="BL61" s="150"/>
      <c r="BM61" s="150"/>
      <c r="BN61" s="150"/>
      <c r="BO61" s="150"/>
      <c r="BP61" s="150"/>
      <c r="BQ61" s="150"/>
      <c r="BR61" s="150"/>
      <c r="BS61" s="150"/>
      <c r="BT61" s="150"/>
      <c r="BU61" s="150"/>
      <c r="BV61" s="150"/>
      <c r="BW61" s="150"/>
      <c r="BX61" s="150"/>
      <c r="BY61" s="150"/>
      <c r="BZ61" s="150"/>
      <c r="CA61" s="150"/>
      <c r="CB61" s="150"/>
      <c r="CC61" s="150"/>
      <c r="CD61" s="150"/>
      <c r="CE61" s="150"/>
      <c r="CF61" s="150"/>
      <c r="CG61" s="150"/>
      <c r="CH61" s="150"/>
      <c r="CI61" s="150"/>
      <c r="CJ61" s="150"/>
      <c r="CK61" s="150"/>
      <c r="CL61" s="150"/>
      <c r="CM61" s="150"/>
      <c r="CN61" s="150"/>
    </row>
    <row r="62" spans="1:121" x14ac:dyDescent="0.25">
      <c r="A62" s="139" t="s">
        <v>155</v>
      </c>
      <c r="B62" s="139">
        <v>2600</v>
      </c>
    </row>
    <row r="63" spans="1:121" x14ac:dyDescent="0.25">
      <c r="A63" s="139" t="s">
        <v>156</v>
      </c>
      <c r="B63" s="139">
        <v>4000</v>
      </c>
    </row>
    <row r="65" spans="1:11" x14ac:dyDescent="0.25">
      <c r="A65" t="s">
        <v>99</v>
      </c>
      <c r="B65" s="140">
        <v>0.86</v>
      </c>
    </row>
    <row r="66" spans="1:11" x14ac:dyDescent="0.25">
      <c r="A66" t="s">
        <v>84</v>
      </c>
      <c r="B66">
        <v>0.8</v>
      </c>
    </row>
    <row r="67" spans="1:11" x14ac:dyDescent="0.25">
      <c r="A67" t="s">
        <v>176</v>
      </c>
      <c r="B67">
        <v>0.8</v>
      </c>
    </row>
    <row r="68" spans="1:11" x14ac:dyDescent="0.25">
      <c r="A68" t="s">
        <v>177</v>
      </c>
      <c r="B68">
        <v>2200</v>
      </c>
    </row>
    <row r="69" spans="1:11" x14ac:dyDescent="0.25">
      <c r="A69" t="s">
        <v>62</v>
      </c>
      <c r="B69" s="92">
        <v>0.15</v>
      </c>
    </row>
    <row r="70" spans="1:11" x14ac:dyDescent="0.25">
      <c r="B70" s="9"/>
    </row>
    <row r="74" spans="1:11" s="179" customFormat="1" ht="28.5" customHeight="1" x14ac:dyDescent="0.25">
      <c r="A74" s="382" t="s">
        <v>163</v>
      </c>
      <c r="B74" s="382"/>
      <c r="C74" s="382"/>
      <c r="D74" s="382"/>
      <c r="E74" s="382"/>
      <c r="F74" s="382"/>
      <c r="G74" s="382"/>
      <c r="H74" s="382"/>
      <c r="I74" s="382"/>
      <c r="J74" s="178"/>
      <c r="K74" s="178"/>
    </row>
    <row r="75" spans="1:11" s="179" customFormat="1" ht="24" customHeight="1" x14ac:dyDescent="0.25">
      <c r="A75" s="180" t="s">
        <v>63</v>
      </c>
      <c r="B75" s="357" t="s">
        <v>64</v>
      </c>
      <c r="C75" s="358"/>
      <c r="D75" s="359" t="s">
        <v>54</v>
      </c>
      <c r="E75" s="360"/>
      <c r="F75" s="361" t="s">
        <v>65</v>
      </c>
      <c r="G75" s="362"/>
      <c r="H75" s="363" t="s">
        <v>92</v>
      </c>
      <c r="I75" s="364"/>
      <c r="J75" s="350"/>
      <c r="K75" s="350"/>
    </row>
    <row r="76" spans="1:11" s="179" customFormat="1" ht="22.5" x14ac:dyDescent="0.25">
      <c r="A76" s="181" t="s">
        <v>66</v>
      </c>
      <c r="B76" s="181" t="s">
        <v>67</v>
      </c>
      <c r="C76" s="181" t="s">
        <v>68</v>
      </c>
      <c r="D76" s="181" t="s">
        <v>67</v>
      </c>
      <c r="E76" s="181" t="s">
        <v>68</v>
      </c>
      <c r="F76" s="182" t="s">
        <v>67</v>
      </c>
      <c r="G76" s="182" t="s">
        <v>68</v>
      </c>
      <c r="H76" s="181" t="s">
        <v>67</v>
      </c>
      <c r="I76" s="181" t="s">
        <v>68</v>
      </c>
      <c r="J76" s="183"/>
      <c r="K76" s="183"/>
    </row>
    <row r="77" spans="1:11" s="179" customFormat="1" ht="18" customHeight="1" x14ac:dyDescent="0.25">
      <c r="A77" s="184" t="s">
        <v>69</v>
      </c>
      <c r="B77" s="184">
        <v>2500</v>
      </c>
      <c r="C77" s="184">
        <v>5000</v>
      </c>
      <c r="D77" s="184">
        <v>2000</v>
      </c>
      <c r="E77" s="184">
        <v>4000</v>
      </c>
      <c r="F77" s="185">
        <v>3900</v>
      </c>
      <c r="G77" s="185">
        <v>7800</v>
      </c>
      <c r="H77" s="184">
        <v>2375</v>
      </c>
      <c r="I77" s="184">
        <v>4750</v>
      </c>
      <c r="J77" s="186"/>
      <c r="K77" s="186"/>
    </row>
    <row r="78" spans="1:11" s="179" customFormat="1" ht="24.75" customHeight="1" x14ac:dyDescent="0.25">
      <c r="A78" s="180" t="s">
        <v>63</v>
      </c>
      <c r="B78" s="351" t="s">
        <v>70</v>
      </c>
      <c r="C78" s="352"/>
      <c r="D78" s="353" t="s">
        <v>97</v>
      </c>
      <c r="E78" s="354"/>
      <c r="F78" s="355" t="s">
        <v>98</v>
      </c>
      <c r="G78" s="355"/>
      <c r="H78" s="356" t="s">
        <v>152</v>
      </c>
      <c r="I78" s="356"/>
      <c r="J78" s="187"/>
      <c r="K78" s="187"/>
    </row>
    <row r="79" spans="1:11" s="179" customFormat="1" ht="22.5" x14ac:dyDescent="0.25">
      <c r="A79" s="181" t="s">
        <v>66</v>
      </c>
      <c r="B79" s="181" t="s">
        <v>67</v>
      </c>
      <c r="C79" s="181" t="s">
        <v>68</v>
      </c>
      <c r="D79" s="182" t="s">
        <v>67</v>
      </c>
      <c r="E79" s="182" t="s">
        <v>68</v>
      </c>
      <c r="F79" s="188" t="s">
        <v>67</v>
      </c>
      <c r="G79" s="188" t="s">
        <v>68</v>
      </c>
      <c r="H79" s="188" t="s">
        <v>67</v>
      </c>
      <c r="I79" s="188" t="s">
        <v>68</v>
      </c>
      <c r="J79" s="187"/>
      <c r="K79" s="187"/>
    </row>
    <row r="80" spans="1:11" s="179" customFormat="1" x14ac:dyDescent="0.25">
      <c r="A80" s="184" t="s">
        <v>69</v>
      </c>
      <c r="B80" s="184">
        <v>2000</v>
      </c>
      <c r="C80" s="184">
        <v>4000</v>
      </c>
      <c r="D80" s="185">
        <v>2000</v>
      </c>
      <c r="E80" s="185">
        <v>4000</v>
      </c>
      <c r="F80" s="189">
        <v>2500</v>
      </c>
      <c r="G80" s="189">
        <v>5000</v>
      </c>
      <c r="H80" s="189">
        <v>2500</v>
      </c>
      <c r="I80" s="189">
        <v>5000</v>
      </c>
      <c r="J80" s="187"/>
      <c r="K80" s="187"/>
    </row>
    <row r="81" spans="1:11" s="179" customFormat="1" ht="36" customHeight="1" x14ac:dyDescent="0.25">
      <c r="A81" s="180" t="s">
        <v>63</v>
      </c>
      <c r="B81" s="378" t="s">
        <v>158</v>
      </c>
      <c r="C81" s="379"/>
      <c r="D81" s="380" t="s">
        <v>167</v>
      </c>
      <c r="E81" s="380"/>
      <c r="F81" s="380" t="s">
        <v>168</v>
      </c>
      <c r="G81" s="380"/>
      <c r="H81" s="381"/>
      <c r="I81" s="381"/>
      <c r="J81" s="187"/>
      <c r="K81" s="187"/>
    </row>
    <row r="82" spans="1:11" s="179" customFormat="1" ht="22.5" x14ac:dyDescent="0.25">
      <c r="A82" s="181" t="s">
        <v>66</v>
      </c>
      <c r="B82" s="181" t="s">
        <v>67</v>
      </c>
      <c r="C82" s="181" t="s">
        <v>68</v>
      </c>
      <c r="D82" s="188" t="s">
        <v>67</v>
      </c>
      <c r="E82" s="188" t="s">
        <v>68</v>
      </c>
      <c r="F82" s="188" t="s">
        <v>67</v>
      </c>
      <c r="G82" s="188" t="s">
        <v>68</v>
      </c>
      <c r="H82" s="190"/>
      <c r="I82" s="190"/>
      <c r="J82" s="187"/>
      <c r="K82" s="187"/>
    </row>
    <row r="83" spans="1:11" s="179" customFormat="1" x14ac:dyDescent="0.25">
      <c r="A83" s="184" t="s">
        <v>69</v>
      </c>
      <c r="B83" s="184">
        <v>1200</v>
      </c>
      <c r="C83" s="184">
        <v>5000</v>
      </c>
      <c r="D83" s="189">
        <v>500</v>
      </c>
      <c r="E83" s="189">
        <v>5000</v>
      </c>
      <c r="F83" s="189">
        <v>1300</v>
      </c>
      <c r="G83" s="189">
        <v>5200</v>
      </c>
      <c r="H83" s="191"/>
      <c r="I83" s="191"/>
      <c r="J83" s="187"/>
      <c r="K83" s="187"/>
    </row>
    <row r="84" spans="1:11" s="179" customFormat="1" ht="15" customHeight="1" x14ac:dyDescent="0.25">
      <c r="B84" s="376" t="s">
        <v>160</v>
      </c>
      <c r="C84" s="376"/>
      <c r="D84" s="376"/>
      <c r="E84" s="376"/>
    </row>
    <row r="85" spans="1:11" s="179" customFormat="1" x14ac:dyDescent="0.25">
      <c r="B85" s="377"/>
      <c r="C85" s="377"/>
      <c r="D85" s="377"/>
      <c r="E85" s="377"/>
    </row>
    <row r="86" spans="1:11" s="179" customFormat="1" x14ac:dyDescent="0.25">
      <c r="B86" s="377"/>
      <c r="C86" s="377"/>
      <c r="D86" s="377"/>
      <c r="E86" s="377"/>
    </row>
    <row r="89" spans="1:11" x14ac:dyDescent="0.25">
      <c r="A89" s="367" t="s">
        <v>164</v>
      </c>
      <c r="B89" s="367"/>
      <c r="C89" s="367"/>
      <c r="D89" s="367"/>
      <c r="E89" s="367"/>
      <c r="F89" s="367"/>
      <c r="G89" s="367"/>
      <c r="H89" s="367"/>
      <c r="I89" s="367"/>
    </row>
    <row r="90" spans="1:11" x14ac:dyDescent="0.25">
      <c r="A90" s="17" t="s">
        <v>63</v>
      </c>
      <c r="B90" s="368" t="s">
        <v>64</v>
      </c>
      <c r="C90" s="369"/>
      <c r="D90" s="370" t="s">
        <v>54</v>
      </c>
      <c r="E90" s="371"/>
      <c r="F90" s="372" t="s">
        <v>65</v>
      </c>
      <c r="G90" s="373"/>
      <c r="H90" s="374" t="s">
        <v>92</v>
      </c>
      <c r="I90" s="375"/>
    </row>
    <row r="91" spans="1:11" ht="22.5" x14ac:dyDescent="0.25">
      <c r="A91" s="11" t="s">
        <v>66</v>
      </c>
      <c r="B91" s="11" t="s">
        <v>67</v>
      </c>
      <c r="C91" s="11" t="s">
        <v>68</v>
      </c>
      <c r="D91" s="11" t="s">
        <v>67</v>
      </c>
      <c r="E91" s="11" t="s">
        <v>68</v>
      </c>
      <c r="F91" s="166" t="s">
        <v>67</v>
      </c>
      <c r="G91" s="166" t="s">
        <v>68</v>
      </c>
      <c r="H91" s="11" t="s">
        <v>67</v>
      </c>
      <c r="I91" s="11" t="s">
        <v>68</v>
      </c>
    </row>
    <row r="92" spans="1:11" x14ac:dyDescent="0.25">
      <c r="A92" s="12" t="s">
        <v>69</v>
      </c>
      <c r="B92" s="12">
        <v>2600</v>
      </c>
      <c r="C92" s="12">
        <v>5200</v>
      </c>
      <c r="D92" s="12">
        <v>2100</v>
      </c>
      <c r="E92" s="12">
        <v>4200</v>
      </c>
      <c r="F92" s="167">
        <v>3900</v>
      </c>
      <c r="G92" s="167">
        <v>7800</v>
      </c>
      <c r="H92" s="12">
        <v>2236</v>
      </c>
      <c r="I92" s="12">
        <v>4816</v>
      </c>
    </row>
    <row r="93" spans="1:11" ht="19.5" customHeight="1" x14ac:dyDescent="0.25">
      <c r="A93" s="17" t="s">
        <v>63</v>
      </c>
      <c r="B93" s="291" t="s">
        <v>70</v>
      </c>
      <c r="C93" s="292"/>
      <c r="D93" s="383" t="s">
        <v>97</v>
      </c>
      <c r="E93" s="384"/>
      <c r="F93" s="385" t="s">
        <v>98</v>
      </c>
      <c r="G93" s="385"/>
      <c r="H93" s="386" t="s">
        <v>152</v>
      </c>
      <c r="I93" s="386"/>
    </row>
    <row r="94" spans="1:11" ht="22.5" x14ac:dyDescent="0.25">
      <c r="A94" s="11" t="s">
        <v>66</v>
      </c>
      <c r="B94" s="11" t="s">
        <v>67</v>
      </c>
      <c r="C94" s="11" t="s">
        <v>68</v>
      </c>
      <c r="D94" s="168" t="s">
        <v>67</v>
      </c>
      <c r="E94" s="168" t="s">
        <v>68</v>
      </c>
      <c r="F94" s="168" t="s">
        <v>67</v>
      </c>
      <c r="G94" s="168" t="s">
        <v>68</v>
      </c>
      <c r="H94" s="168" t="s">
        <v>67</v>
      </c>
      <c r="I94" s="168" t="s">
        <v>68</v>
      </c>
    </row>
    <row r="95" spans="1:11" x14ac:dyDescent="0.25">
      <c r="A95" s="12" t="s">
        <v>69</v>
      </c>
      <c r="B95" s="12">
        <v>2080</v>
      </c>
      <c r="C95" s="12">
        <v>4160</v>
      </c>
      <c r="D95" s="169" t="s">
        <v>101</v>
      </c>
      <c r="E95" s="169" t="s">
        <v>101</v>
      </c>
      <c r="F95" s="169" t="s">
        <v>101</v>
      </c>
      <c r="G95" s="169" t="s">
        <v>101</v>
      </c>
      <c r="H95" s="169" t="s">
        <v>101</v>
      </c>
      <c r="I95" s="169" t="s">
        <v>101</v>
      </c>
    </row>
    <row r="96" spans="1:11" ht="33" customHeight="1" x14ac:dyDescent="0.25">
      <c r="A96" s="161" t="s">
        <v>63</v>
      </c>
      <c r="B96" s="387" t="s">
        <v>158</v>
      </c>
      <c r="C96" s="388"/>
      <c r="D96" s="389" t="s">
        <v>170</v>
      </c>
      <c r="E96" s="389"/>
      <c r="F96" s="389" t="s">
        <v>171</v>
      </c>
      <c r="G96" s="389"/>
      <c r="H96" s="291" t="s">
        <v>175</v>
      </c>
      <c r="I96" s="292"/>
    </row>
    <row r="97" spans="1:9" ht="22.5" x14ac:dyDescent="0.25">
      <c r="A97" s="162" t="s">
        <v>66</v>
      </c>
      <c r="B97" s="163" t="s">
        <v>67</v>
      </c>
      <c r="C97" s="163" t="s">
        <v>68</v>
      </c>
      <c r="D97" s="163" t="s">
        <v>67</v>
      </c>
      <c r="E97" s="163" t="s">
        <v>68</v>
      </c>
      <c r="F97" s="163" t="s">
        <v>67</v>
      </c>
      <c r="G97" s="163" t="s">
        <v>68</v>
      </c>
      <c r="H97" s="11" t="s">
        <v>67</v>
      </c>
      <c r="I97" s="11" t="s">
        <v>68</v>
      </c>
    </row>
    <row r="98" spans="1:9" x14ac:dyDescent="0.25">
      <c r="A98" s="164" t="s">
        <v>69</v>
      </c>
      <c r="B98" s="165">
        <v>1200</v>
      </c>
      <c r="C98" s="165">
        <v>5000</v>
      </c>
      <c r="D98" s="165">
        <v>500</v>
      </c>
      <c r="E98" s="165">
        <v>5000</v>
      </c>
      <c r="F98" s="165">
        <v>500</v>
      </c>
      <c r="G98" s="165">
        <v>5000</v>
      </c>
      <c r="H98" s="12">
        <v>2080</v>
      </c>
      <c r="I98" s="12">
        <v>6360</v>
      </c>
    </row>
  </sheetData>
  <mergeCells count="29">
    <mergeCell ref="B93:C93"/>
    <mergeCell ref="D93:E93"/>
    <mergeCell ref="F93:G93"/>
    <mergeCell ref="H93:I93"/>
    <mergeCell ref="B96:C96"/>
    <mergeCell ref="D96:E96"/>
    <mergeCell ref="F96:G96"/>
    <mergeCell ref="H96:I96"/>
    <mergeCell ref="A28:A31"/>
    <mergeCell ref="A89:I89"/>
    <mergeCell ref="B90:C90"/>
    <mergeCell ref="D90:E90"/>
    <mergeCell ref="F90:G90"/>
    <mergeCell ref="H90:I90"/>
    <mergeCell ref="B84:E86"/>
    <mergeCell ref="B81:C81"/>
    <mergeCell ref="D81:E81"/>
    <mergeCell ref="F81:G81"/>
    <mergeCell ref="H81:I81"/>
    <mergeCell ref="A74:I74"/>
    <mergeCell ref="J75:K75"/>
    <mergeCell ref="B78:C78"/>
    <mergeCell ref="D78:E78"/>
    <mergeCell ref="F78:G78"/>
    <mergeCell ref="H78:I78"/>
    <mergeCell ref="B75:C75"/>
    <mergeCell ref="D75:E75"/>
    <mergeCell ref="F75:G75"/>
    <mergeCell ref="H75:I75"/>
  </mergeCells>
  <phoneticPr fontId="19" type="noConversion"/>
  <conditionalFormatting sqref="AF10:BI14">
    <cfRule type="colorScale" priority="18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23:BI27">
    <cfRule type="colorScale" priority="18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N4:DQ9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N14:DQ14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N17:DQ22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N27:DQ27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40:BI44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53:BI57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N34:DQ44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N47:DQ57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5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5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9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12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BU65"/>
  <sheetViews>
    <sheetView showGridLines="0" topLeftCell="AO1" zoomScale="80" zoomScaleNormal="80" workbookViewId="0">
      <selection activeCell="CR24" sqref="CR24"/>
    </sheetView>
  </sheetViews>
  <sheetFormatPr defaultColWidth="3.5703125" defaultRowHeight="15" x14ac:dyDescent="0.25"/>
  <cols>
    <col min="1" max="39" width="3.5703125" style="23" hidden="1" customWidth="1"/>
    <col min="40" max="40" width="3" style="23" hidden="1" customWidth="1"/>
    <col min="41" max="49" width="5.42578125" style="23" customWidth="1"/>
    <col min="50" max="73" width="5.42578125" customWidth="1"/>
  </cols>
  <sheetData>
    <row r="1" spans="1:73" ht="15" customHeight="1" x14ac:dyDescent="0.25">
      <c r="A1" s="390" t="s">
        <v>93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390"/>
      <c r="AK1" s="7"/>
      <c r="AL1" s="390" t="s">
        <v>118</v>
      </c>
      <c r="AM1" s="390"/>
      <c r="AN1" s="390"/>
      <c r="AO1" s="390"/>
      <c r="AP1" s="390"/>
      <c r="AQ1" s="390"/>
      <c r="AR1" s="390"/>
      <c r="AS1" s="390"/>
      <c r="AT1" s="390"/>
      <c r="AU1" s="390"/>
      <c r="AV1" s="390"/>
      <c r="AW1" s="390"/>
      <c r="AX1" s="390"/>
      <c r="AY1" s="390"/>
      <c r="AZ1" s="390"/>
      <c r="BA1" s="390"/>
      <c r="BB1" s="390"/>
      <c r="BC1" s="390"/>
      <c r="BD1" s="390"/>
      <c r="BE1" s="390"/>
      <c r="BF1" s="390"/>
      <c r="BG1" s="390"/>
      <c r="BH1" s="390"/>
      <c r="BI1" s="390"/>
      <c r="BJ1" s="390"/>
      <c r="BK1" s="390"/>
      <c r="BL1" s="390"/>
      <c r="BM1" s="390"/>
      <c r="BN1" s="390"/>
      <c r="BO1" s="390"/>
      <c r="BP1" s="390"/>
      <c r="BQ1" s="390"/>
      <c r="BR1" s="390"/>
      <c r="BS1" s="390"/>
      <c r="BT1" s="390"/>
      <c r="BU1" s="390"/>
    </row>
    <row r="2" spans="1:73" ht="15" customHeight="1" x14ac:dyDescent="0.25">
      <c r="A2" s="394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94"/>
      <c r="AK2" s="7"/>
      <c r="AL2" s="390"/>
      <c r="AM2" s="390"/>
      <c r="AN2" s="390"/>
      <c r="AO2" s="390"/>
      <c r="AP2" s="390"/>
      <c r="AQ2" s="390"/>
      <c r="AR2" s="390"/>
      <c r="AS2" s="390"/>
      <c r="AT2" s="390"/>
      <c r="AU2" s="390"/>
      <c r="AV2" s="390"/>
      <c r="AW2" s="390"/>
      <c r="AX2" s="390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</row>
    <row r="3" spans="1:73" x14ac:dyDescent="0.25">
      <c r="A3" s="391" t="s">
        <v>71</v>
      </c>
      <c r="B3" s="392"/>
      <c r="C3" s="393"/>
      <c r="D3" s="391" t="s">
        <v>72</v>
      </c>
      <c r="E3" s="392"/>
      <c r="F3" s="393"/>
      <c r="G3" s="391" t="s">
        <v>73</v>
      </c>
      <c r="H3" s="392"/>
      <c r="I3" s="393"/>
      <c r="J3" s="391" t="s">
        <v>74</v>
      </c>
      <c r="K3" s="392"/>
      <c r="L3" s="393"/>
      <c r="M3" s="391" t="s">
        <v>75</v>
      </c>
      <c r="N3" s="392"/>
      <c r="O3" s="393"/>
      <c r="P3" s="391" t="s">
        <v>76</v>
      </c>
      <c r="Q3" s="392"/>
      <c r="R3" s="393"/>
      <c r="S3" s="391" t="s">
        <v>77</v>
      </c>
      <c r="T3" s="392"/>
      <c r="U3" s="393"/>
      <c r="V3" s="391" t="s">
        <v>78</v>
      </c>
      <c r="W3" s="392"/>
      <c r="X3" s="393"/>
      <c r="Y3" s="391" t="s">
        <v>79</v>
      </c>
      <c r="Z3" s="392"/>
      <c r="AA3" s="393"/>
      <c r="AB3" s="391" t="s">
        <v>80</v>
      </c>
      <c r="AC3" s="392"/>
      <c r="AD3" s="393"/>
      <c r="AE3" s="391" t="s">
        <v>81</v>
      </c>
      <c r="AF3" s="392"/>
      <c r="AG3" s="393"/>
      <c r="AH3" s="391" t="s">
        <v>82</v>
      </c>
      <c r="AI3" s="392"/>
      <c r="AJ3" s="393"/>
      <c r="AK3" s="24"/>
      <c r="AL3" s="391" t="s">
        <v>119</v>
      </c>
      <c r="AM3" s="392"/>
      <c r="AN3" s="393"/>
      <c r="AO3" s="391" t="s">
        <v>120</v>
      </c>
      <c r="AP3" s="392"/>
      <c r="AQ3" s="393"/>
      <c r="AR3" s="391" t="s">
        <v>121</v>
      </c>
      <c r="AS3" s="392"/>
      <c r="AT3" s="393"/>
      <c r="AU3" s="391" t="s">
        <v>122</v>
      </c>
      <c r="AV3" s="392"/>
      <c r="AW3" s="393"/>
      <c r="AX3" s="391" t="s">
        <v>123</v>
      </c>
      <c r="AY3" s="392"/>
      <c r="AZ3" s="393"/>
      <c r="BA3" s="391" t="s">
        <v>124</v>
      </c>
      <c r="BB3" s="392"/>
      <c r="BC3" s="393"/>
      <c r="BD3" s="391" t="s">
        <v>125</v>
      </c>
      <c r="BE3" s="392"/>
      <c r="BF3" s="393"/>
      <c r="BG3" s="391" t="s">
        <v>126</v>
      </c>
      <c r="BH3" s="392"/>
      <c r="BI3" s="393"/>
      <c r="BJ3" s="391" t="s">
        <v>127</v>
      </c>
      <c r="BK3" s="392"/>
      <c r="BL3" s="393"/>
      <c r="BM3" s="391" t="s">
        <v>128</v>
      </c>
      <c r="BN3" s="392"/>
      <c r="BO3" s="393"/>
      <c r="BP3" s="391" t="s">
        <v>129</v>
      </c>
      <c r="BQ3" s="392"/>
      <c r="BR3" s="393"/>
      <c r="BS3" s="391" t="s">
        <v>130</v>
      </c>
      <c r="BT3" s="392"/>
      <c r="BU3" s="393"/>
    </row>
    <row r="4" spans="1:73" x14ac:dyDescent="0.25">
      <c r="A4" s="2">
        <v>1</v>
      </c>
      <c r="B4" s="18" t="s">
        <v>34</v>
      </c>
      <c r="C4" s="3" t="s">
        <v>26</v>
      </c>
      <c r="D4" s="2">
        <v>1</v>
      </c>
      <c r="E4" s="18" t="s">
        <v>35</v>
      </c>
      <c r="F4" s="3" t="s">
        <v>9</v>
      </c>
      <c r="G4" s="2">
        <v>1</v>
      </c>
      <c r="H4" s="18" t="s">
        <v>35</v>
      </c>
      <c r="I4" s="3" t="s">
        <v>10</v>
      </c>
      <c r="J4" s="2">
        <v>1</v>
      </c>
      <c r="K4" s="18" t="s">
        <v>37</v>
      </c>
      <c r="L4" s="3" t="s">
        <v>11</v>
      </c>
      <c r="M4" s="2">
        <v>1</v>
      </c>
      <c r="N4" s="18" t="s">
        <v>32</v>
      </c>
      <c r="O4" s="3" t="s">
        <v>19</v>
      </c>
      <c r="P4" s="2">
        <v>1</v>
      </c>
      <c r="Q4" s="18" t="s">
        <v>36</v>
      </c>
      <c r="R4" s="3" t="s">
        <v>17</v>
      </c>
      <c r="S4" s="2">
        <v>1</v>
      </c>
      <c r="T4" s="18" t="s">
        <v>37</v>
      </c>
      <c r="U4" s="3" t="s">
        <v>22</v>
      </c>
      <c r="V4" s="2">
        <v>1</v>
      </c>
      <c r="W4" s="18" t="s">
        <v>33</v>
      </c>
      <c r="X4" s="3" t="s">
        <v>21</v>
      </c>
      <c r="Y4" s="2">
        <v>1</v>
      </c>
      <c r="Z4" s="18" t="s">
        <v>31</v>
      </c>
      <c r="AA4" s="3" t="s">
        <v>16</v>
      </c>
      <c r="AB4" s="2">
        <v>1</v>
      </c>
      <c r="AC4" s="18" t="s">
        <v>34</v>
      </c>
      <c r="AD4" s="3" t="s">
        <v>13</v>
      </c>
      <c r="AE4" s="4">
        <v>1</v>
      </c>
      <c r="AF4" s="18" t="s">
        <v>35</v>
      </c>
      <c r="AG4" s="3" t="s">
        <v>13</v>
      </c>
      <c r="AH4" s="2">
        <v>1</v>
      </c>
      <c r="AI4" s="18" t="s">
        <v>31</v>
      </c>
      <c r="AJ4" s="3" t="s">
        <v>8</v>
      </c>
      <c r="AK4" s="7"/>
      <c r="AL4" s="2">
        <v>1</v>
      </c>
      <c r="AM4" s="18" t="s">
        <v>46</v>
      </c>
      <c r="AN4" s="3" t="s">
        <v>18</v>
      </c>
      <c r="AO4" s="2">
        <v>1</v>
      </c>
      <c r="AP4" s="18" t="s">
        <v>42</v>
      </c>
      <c r="AQ4" s="3" t="s">
        <v>9</v>
      </c>
      <c r="AR4" s="2">
        <v>1</v>
      </c>
      <c r="AS4" s="18" t="s">
        <v>42</v>
      </c>
      <c r="AT4" s="3" t="s">
        <v>10</v>
      </c>
      <c r="AU4" s="2">
        <v>1</v>
      </c>
      <c r="AV4" s="18" t="s">
        <v>45</v>
      </c>
      <c r="AW4" s="3" t="s">
        <v>7</v>
      </c>
      <c r="AX4" s="2">
        <v>1</v>
      </c>
      <c r="AY4" s="85" t="s">
        <v>47</v>
      </c>
      <c r="AZ4" s="3" t="s">
        <v>12</v>
      </c>
      <c r="BA4" s="4">
        <v>1</v>
      </c>
      <c r="BB4" s="18" t="s">
        <v>43</v>
      </c>
      <c r="BC4" s="3" t="s">
        <v>13</v>
      </c>
      <c r="BD4" s="4">
        <v>1</v>
      </c>
      <c r="BE4" s="18" t="s">
        <v>45</v>
      </c>
      <c r="BF4" s="19" t="s">
        <v>14</v>
      </c>
      <c r="BG4" s="4">
        <v>1</v>
      </c>
      <c r="BH4" s="85" t="s">
        <v>48</v>
      </c>
      <c r="BI4" s="19" t="s">
        <v>16</v>
      </c>
      <c r="BJ4" s="4">
        <v>1</v>
      </c>
      <c r="BK4" s="18" t="s">
        <v>44</v>
      </c>
      <c r="BL4" s="19" t="s">
        <v>15</v>
      </c>
      <c r="BM4" s="4">
        <v>1</v>
      </c>
      <c r="BN4" s="18" t="s">
        <v>46</v>
      </c>
      <c r="BO4" s="3" t="s">
        <v>11</v>
      </c>
      <c r="BP4" s="4">
        <v>1</v>
      </c>
      <c r="BQ4" s="18" t="s">
        <v>42</v>
      </c>
      <c r="BR4" s="3" t="s">
        <v>10</v>
      </c>
      <c r="BS4" s="2">
        <v>1</v>
      </c>
      <c r="BT4" s="18" t="s">
        <v>44</v>
      </c>
      <c r="BU4" s="3" t="s">
        <v>3</v>
      </c>
    </row>
    <row r="5" spans="1:73" x14ac:dyDescent="0.25">
      <c r="A5" s="2">
        <v>2</v>
      </c>
      <c r="B5" s="18" t="s">
        <v>32</v>
      </c>
      <c r="C5" s="3" t="s">
        <v>26</v>
      </c>
      <c r="D5" s="2">
        <v>2</v>
      </c>
      <c r="E5" s="18" t="s">
        <v>36</v>
      </c>
      <c r="F5" s="3" t="s">
        <v>9</v>
      </c>
      <c r="G5" s="2">
        <v>2</v>
      </c>
      <c r="H5" s="18" t="s">
        <v>36</v>
      </c>
      <c r="I5" s="3" t="s">
        <v>9</v>
      </c>
      <c r="J5" s="2">
        <v>2</v>
      </c>
      <c r="K5" s="18" t="s">
        <v>34</v>
      </c>
      <c r="L5" s="3" t="s">
        <v>11</v>
      </c>
      <c r="M5" s="2">
        <v>2</v>
      </c>
      <c r="N5" s="18" t="s">
        <v>33</v>
      </c>
      <c r="O5" s="3" t="s">
        <v>20</v>
      </c>
      <c r="P5" s="2">
        <v>2</v>
      </c>
      <c r="Q5" s="18" t="s">
        <v>31</v>
      </c>
      <c r="R5" s="3" t="s">
        <v>17</v>
      </c>
      <c r="S5" s="2">
        <v>2</v>
      </c>
      <c r="T5" s="18" t="s">
        <v>34</v>
      </c>
      <c r="U5" s="3" t="s">
        <v>22</v>
      </c>
      <c r="V5" s="2">
        <v>2</v>
      </c>
      <c r="W5" s="18" t="s">
        <v>35</v>
      </c>
      <c r="X5" s="3" t="s">
        <v>21</v>
      </c>
      <c r="Y5" s="2">
        <v>2</v>
      </c>
      <c r="Z5" s="18" t="s">
        <v>37</v>
      </c>
      <c r="AA5" s="3" t="s">
        <v>16</v>
      </c>
      <c r="AB5" s="2">
        <v>2</v>
      </c>
      <c r="AC5" s="18" t="s">
        <v>32</v>
      </c>
      <c r="AD5" s="3" t="s">
        <v>15</v>
      </c>
      <c r="AE5" s="4">
        <v>2</v>
      </c>
      <c r="AF5" s="18" t="s">
        <v>36</v>
      </c>
      <c r="AG5" s="3" t="s">
        <v>13</v>
      </c>
      <c r="AH5" s="2">
        <v>2</v>
      </c>
      <c r="AI5" s="18" t="s">
        <v>37</v>
      </c>
      <c r="AJ5" s="3" t="s">
        <v>8</v>
      </c>
      <c r="AK5" s="7"/>
      <c r="AL5" s="2">
        <v>2</v>
      </c>
      <c r="AM5" s="85" t="s">
        <v>47</v>
      </c>
      <c r="AN5" s="3" t="s">
        <v>18</v>
      </c>
      <c r="AO5" s="2">
        <v>2</v>
      </c>
      <c r="AP5" s="18" t="s">
        <v>43</v>
      </c>
      <c r="AQ5" s="3" t="s">
        <v>9</v>
      </c>
      <c r="AR5" s="2">
        <v>2</v>
      </c>
      <c r="AS5" s="18" t="s">
        <v>43</v>
      </c>
      <c r="AT5" s="3" t="s">
        <v>10</v>
      </c>
      <c r="AU5" s="2">
        <v>2</v>
      </c>
      <c r="AV5" s="18" t="s">
        <v>46</v>
      </c>
      <c r="AW5" s="3" t="s">
        <v>7</v>
      </c>
      <c r="AX5" s="2">
        <v>2</v>
      </c>
      <c r="AY5" s="85" t="s">
        <v>48</v>
      </c>
      <c r="AZ5" s="3" t="s">
        <v>12</v>
      </c>
      <c r="BA5" s="4">
        <v>2</v>
      </c>
      <c r="BB5" s="18" t="s">
        <v>44</v>
      </c>
      <c r="BC5" s="3" t="s">
        <v>13</v>
      </c>
      <c r="BD5" s="4">
        <v>2</v>
      </c>
      <c r="BE5" s="18" t="s">
        <v>46</v>
      </c>
      <c r="BF5" s="19" t="s">
        <v>14</v>
      </c>
      <c r="BG5" s="4">
        <v>2</v>
      </c>
      <c r="BH5" s="18" t="s">
        <v>42</v>
      </c>
      <c r="BI5" s="19" t="s">
        <v>16</v>
      </c>
      <c r="BJ5" s="4">
        <v>2</v>
      </c>
      <c r="BK5" s="18" t="s">
        <v>45</v>
      </c>
      <c r="BL5" s="19" t="s">
        <v>15</v>
      </c>
      <c r="BM5" s="4">
        <v>2</v>
      </c>
      <c r="BN5" s="85" t="s">
        <v>47</v>
      </c>
      <c r="BO5" s="3" t="s">
        <v>12</v>
      </c>
      <c r="BP5" s="4">
        <v>2</v>
      </c>
      <c r="BQ5" s="18" t="s">
        <v>43</v>
      </c>
      <c r="BR5" s="3" t="s">
        <v>10</v>
      </c>
      <c r="BS5" s="2">
        <v>2</v>
      </c>
      <c r="BT5" s="18" t="s">
        <v>45</v>
      </c>
      <c r="BU5" s="3" t="s">
        <v>3</v>
      </c>
    </row>
    <row r="6" spans="1:73" x14ac:dyDescent="0.25">
      <c r="A6" s="2">
        <v>3</v>
      </c>
      <c r="B6" s="18" t="s">
        <v>33</v>
      </c>
      <c r="C6" s="3" t="s">
        <v>25</v>
      </c>
      <c r="D6" s="2">
        <v>3</v>
      </c>
      <c r="E6" s="18" t="s">
        <v>31</v>
      </c>
      <c r="F6" s="3" t="s">
        <v>9</v>
      </c>
      <c r="G6" s="2">
        <v>3</v>
      </c>
      <c r="H6" s="18" t="s">
        <v>31</v>
      </c>
      <c r="I6" s="3" t="s">
        <v>9</v>
      </c>
      <c r="J6" s="2">
        <v>3</v>
      </c>
      <c r="K6" s="18" t="s">
        <v>32</v>
      </c>
      <c r="L6" s="3" t="s">
        <v>11</v>
      </c>
      <c r="M6" s="2">
        <v>3</v>
      </c>
      <c r="N6" s="18" t="s">
        <v>35</v>
      </c>
      <c r="O6" s="3" t="s">
        <v>20</v>
      </c>
      <c r="P6" s="2">
        <v>3</v>
      </c>
      <c r="Q6" s="18" t="s">
        <v>37</v>
      </c>
      <c r="R6" s="3" t="s">
        <v>19</v>
      </c>
      <c r="S6" s="2">
        <v>3</v>
      </c>
      <c r="T6" s="18" t="s">
        <v>32</v>
      </c>
      <c r="U6" s="3" t="s">
        <v>22</v>
      </c>
      <c r="V6" s="2">
        <v>3</v>
      </c>
      <c r="W6" s="18" t="s">
        <v>36</v>
      </c>
      <c r="X6" s="3" t="s">
        <v>21</v>
      </c>
      <c r="Y6" s="2">
        <v>3</v>
      </c>
      <c r="Z6" s="18" t="s">
        <v>34</v>
      </c>
      <c r="AA6" s="3" t="s">
        <v>16</v>
      </c>
      <c r="AB6" s="2">
        <v>3</v>
      </c>
      <c r="AC6" s="18" t="s">
        <v>33</v>
      </c>
      <c r="AD6" s="3" t="s">
        <v>15</v>
      </c>
      <c r="AE6" s="4">
        <v>3</v>
      </c>
      <c r="AF6" s="18" t="s">
        <v>31</v>
      </c>
      <c r="AG6" s="3" t="s">
        <v>13</v>
      </c>
      <c r="AH6" s="2">
        <v>3</v>
      </c>
      <c r="AI6" s="18" t="s">
        <v>34</v>
      </c>
      <c r="AJ6" s="3" t="s">
        <v>8</v>
      </c>
      <c r="AK6" s="7"/>
      <c r="AL6" s="2">
        <v>3</v>
      </c>
      <c r="AM6" s="85" t="s">
        <v>48</v>
      </c>
      <c r="AN6" s="5" t="s">
        <v>20</v>
      </c>
      <c r="AO6" s="2">
        <v>3</v>
      </c>
      <c r="AP6" s="18" t="s">
        <v>44</v>
      </c>
      <c r="AQ6" s="3" t="s">
        <v>9</v>
      </c>
      <c r="AR6" s="2">
        <v>3</v>
      </c>
      <c r="AS6" s="18" t="s">
        <v>44</v>
      </c>
      <c r="AT6" s="3" t="s">
        <v>10</v>
      </c>
      <c r="AU6" s="2">
        <v>3</v>
      </c>
      <c r="AV6" s="85" t="s">
        <v>47</v>
      </c>
      <c r="AW6" s="3" t="s">
        <v>7</v>
      </c>
      <c r="AX6" s="2">
        <v>3</v>
      </c>
      <c r="AY6" s="18" t="s">
        <v>42</v>
      </c>
      <c r="AZ6" s="3" t="s">
        <v>13</v>
      </c>
      <c r="BA6" s="4">
        <v>3</v>
      </c>
      <c r="BB6" s="18" t="s">
        <v>45</v>
      </c>
      <c r="BC6" s="3" t="s">
        <v>13</v>
      </c>
      <c r="BD6" s="4">
        <v>3</v>
      </c>
      <c r="BE6" s="85" t="s">
        <v>47</v>
      </c>
      <c r="BF6" s="19" t="s">
        <v>14</v>
      </c>
      <c r="BG6" s="4">
        <v>3</v>
      </c>
      <c r="BH6" s="18" t="s">
        <v>43</v>
      </c>
      <c r="BI6" s="19" t="s">
        <v>16</v>
      </c>
      <c r="BJ6" s="4">
        <v>3</v>
      </c>
      <c r="BK6" s="18" t="s">
        <v>46</v>
      </c>
      <c r="BL6" s="19" t="s">
        <v>15</v>
      </c>
      <c r="BM6" s="4">
        <v>3</v>
      </c>
      <c r="BN6" s="85" t="s">
        <v>48</v>
      </c>
      <c r="BO6" s="3" t="s">
        <v>12</v>
      </c>
      <c r="BP6" s="4">
        <v>3</v>
      </c>
      <c r="BQ6" s="18" t="s">
        <v>44</v>
      </c>
      <c r="BR6" s="3" t="s">
        <v>10</v>
      </c>
      <c r="BS6" s="2">
        <v>3</v>
      </c>
      <c r="BT6" s="18" t="s">
        <v>46</v>
      </c>
      <c r="BU6" s="3" t="s">
        <v>3</v>
      </c>
    </row>
    <row r="7" spans="1:73" x14ac:dyDescent="0.25">
      <c r="A7" s="2">
        <v>4</v>
      </c>
      <c r="B7" s="18" t="s">
        <v>35</v>
      </c>
      <c r="C7" s="3" t="s">
        <v>24</v>
      </c>
      <c r="D7" s="2">
        <v>4</v>
      </c>
      <c r="E7" s="18" t="s">
        <v>37</v>
      </c>
      <c r="F7" s="3" t="s">
        <v>9</v>
      </c>
      <c r="G7" s="2">
        <v>4</v>
      </c>
      <c r="H7" s="18" t="s">
        <v>37</v>
      </c>
      <c r="I7" s="3" t="s">
        <v>9</v>
      </c>
      <c r="J7" s="2">
        <v>4</v>
      </c>
      <c r="K7" s="18" t="s">
        <v>33</v>
      </c>
      <c r="L7" s="3" t="s">
        <v>13</v>
      </c>
      <c r="M7" s="2">
        <v>4</v>
      </c>
      <c r="N7" s="18" t="s">
        <v>36</v>
      </c>
      <c r="O7" s="3" t="s">
        <v>18</v>
      </c>
      <c r="P7" s="2">
        <v>4</v>
      </c>
      <c r="Q7" s="18" t="s">
        <v>34</v>
      </c>
      <c r="R7" s="3" t="s">
        <v>19</v>
      </c>
      <c r="S7" s="2">
        <v>4</v>
      </c>
      <c r="T7" s="18" t="s">
        <v>33</v>
      </c>
      <c r="U7" s="3" t="s">
        <v>23</v>
      </c>
      <c r="V7" s="2">
        <v>4</v>
      </c>
      <c r="W7" s="18" t="s">
        <v>31</v>
      </c>
      <c r="X7" s="3" t="s">
        <v>21</v>
      </c>
      <c r="Y7" s="2">
        <v>4</v>
      </c>
      <c r="Z7" s="18" t="s">
        <v>32</v>
      </c>
      <c r="AA7" s="3" t="s">
        <v>16</v>
      </c>
      <c r="AB7" s="2">
        <v>4</v>
      </c>
      <c r="AC7" s="18" t="s">
        <v>35</v>
      </c>
      <c r="AD7" s="3" t="s">
        <v>15</v>
      </c>
      <c r="AE7" s="4">
        <v>4</v>
      </c>
      <c r="AF7" s="18" t="s">
        <v>37</v>
      </c>
      <c r="AG7" s="3" t="s">
        <v>12</v>
      </c>
      <c r="AH7" s="2">
        <v>4</v>
      </c>
      <c r="AI7" s="18" t="s">
        <v>32</v>
      </c>
      <c r="AJ7" s="3" t="s">
        <v>9</v>
      </c>
      <c r="AK7" s="7"/>
      <c r="AL7" s="2">
        <v>4</v>
      </c>
      <c r="AM7" s="18" t="s">
        <v>42</v>
      </c>
      <c r="AN7" s="3" t="s">
        <v>18</v>
      </c>
      <c r="AO7" s="2">
        <v>4</v>
      </c>
      <c r="AP7" s="18" t="s">
        <v>45</v>
      </c>
      <c r="AQ7" s="3" t="s">
        <v>9</v>
      </c>
      <c r="AR7" s="2">
        <v>4</v>
      </c>
      <c r="AS7" s="18" t="s">
        <v>45</v>
      </c>
      <c r="AT7" s="3" t="s">
        <v>10</v>
      </c>
      <c r="AU7" s="2">
        <v>4</v>
      </c>
      <c r="AV7" s="85" t="s">
        <v>48</v>
      </c>
      <c r="AW7" s="3" t="s">
        <v>7</v>
      </c>
      <c r="AX7" s="2">
        <v>4</v>
      </c>
      <c r="AY7" s="18" t="s">
        <v>43</v>
      </c>
      <c r="AZ7" s="3" t="s">
        <v>13</v>
      </c>
      <c r="BA7" s="4">
        <v>4</v>
      </c>
      <c r="BB7" s="18" t="s">
        <v>46</v>
      </c>
      <c r="BC7" s="3" t="s">
        <v>13</v>
      </c>
      <c r="BD7" s="4">
        <v>4</v>
      </c>
      <c r="BE7" s="85" t="s">
        <v>48</v>
      </c>
      <c r="BF7" s="19" t="s">
        <v>14</v>
      </c>
      <c r="BG7" s="4">
        <v>4</v>
      </c>
      <c r="BH7" s="18" t="s">
        <v>44</v>
      </c>
      <c r="BI7" s="19" t="s">
        <v>16</v>
      </c>
      <c r="BJ7" s="4">
        <v>4</v>
      </c>
      <c r="BK7" s="85" t="s">
        <v>47</v>
      </c>
      <c r="BL7" s="3" t="s">
        <v>15</v>
      </c>
      <c r="BM7" s="4">
        <v>4</v>
      </c>
      <c r="BN7" s="18" t="s">
        <v>42</v>
      </c>
      <c r="BO7" s="3" t="s">
        <v>8</v>
      </c>
      <c r="BP7" s="4">
        <v>4</v>
      </c>
      <c r="BQ7" s="18" t="s">
        <v>45</v>
      </c>
      <c r="BR7" s="3" t="s">
        <v>10</v>
      </c>
      <c r="BS7" s="2">
        <v>4</v>
      </c>
      <c r="BT7" s="85" t="s">
        <v>47</v>
      </c>
      <c r="BU7" s="3" t="s">
        <v>4</v>
      </c>
    </row>
    <row r="8" spans="1:73" x14ac:dyDescent="0.25">
      <c r="A8" s="2">
        <v>5</v>
      </c>
      <c r="B8" s="18" t="s">
        <v>36</v>
      </c>
      <c r="C8" s="3" t="s">
        <v>23</v>
      </c>
      <c r="D8" s="2">
        <v>5</v>
      </c>
      <c r="E8" s="18" t="s">
        <v>34</v>
      </c>
      <c r="F8" s="3" t="s">
        <v>9</v>
      </c>
      <c r="G8" s="2">
        <v>5</v>
      </c>
      <c r="H8" s="18" t="s">
        <v>34</v>
      </c>
      <c r="I8" s="3" t="s">
        <v>9</v>
      </c>
      <c r="J8" s="2">
        <v>5</v>
      </c>
      <c r="K8" s="18" t="s">
        <v>35</v>
      </c>
      <c r="L8" s="3" t="s">
        <v>13</v>
      </c>
      <c r="M8" s="2">
        <v>5</v>
      </c>
      <c r="N8" s="18" t="s">
        <v>31</v>
      </c>
      <c r="O8" s="3" t="s">
        <v>18</v>
      </c>
      <c r="P8" s="2">
        <v>5</v>
      </c>
      <c r="Q8" s="18" t="s">
        <v>32</v>
      </c>
      <c r="R8" s="3" t="s">
        <v>19</v>
      </c>
      <c r="S8" s="2">
        <v>5</v>
      </c>
      <c r="T8" s="18" t="s">
        <v>35</v>
      </c>
      <c r="U8" s="3" t="s">
        <v>23</v>
      </c>
      <c r="V8" s="2">
        <v>5</v>
      </c>
      <c r="W8" s="18" t="s">
        <v>37</v>
      </c>
      <c r="X8" s="3" t="s">
        <v>21</v>
      </c>
      <c r="Y8" s="2">
        <v>5</v>
      </c>
      <c r="Z8" s="18" t="s">
        <v>33</v>
      </c>
      <c r="AA8" s="3" t="s">
        <v>17</v>
      </c>
      <c r="AB8" s="2">
        <v>5</v>
      </c>
      <c r="AC8" s="18" t="s">
        <v>36</v>
      </c>
      <c r="AD8" s="3" t="s">
        <v>15</v>
      </c>
      <c r="AE8" s="4">
        <v>5</v>
      </c>
      <c r="AF8" s="18" t="s">
        <v>34</v>
      </c>
      <c r="AG8" s="3" t="s">
        <v>12</v>
      </c>
      <c r="AH8" s="2">
        <v>5</v>
      </c>
      <c r="AI8" s="18" t="s">
        <v>33</v>
      </c>
      <c r="AJ8" s="3" t="s">
        <v>9</v>
      </c>
      <c r="AK8" s="7"/>
      <c r="AL8" s="2">
        <v>5</v>
      </c>
      <c r="AM8" s="18" t="s">
        <v>43</v>
      </c>
      <c r="AN8" s="3" t="s">
        <v>18</v>
      </c>
      <c r="AO8" s="2">
        <v>5</v>
      </c>
      <c r="AP8" s="18" t="s">
        <v>46</v>
      </c>
      <c r="AQ8" s="3" t="s">
        <v>9</v>
      </c>
      <c r="AR8" s="2">
        <v>5</v>
      </c>
      <c r="AS8" s="18" t="s">
        <v>46</v>
      </c>
      <c r="AT8" s="3" t="s">
        <v>10</v>
      </c>
      <c r="AU8" s="2">
        <v>5</v>
      </c>
      <c r="AV8" s="18" t="s">
        <v>42</v>
      </c>
      <c r="AW8" s="3" t="s">
        <v>9</v>
      </c>
      <c r="AX8" s="2">
        <v>5</v>
      </c>
      <c r="AY8" s="18" t="s">
        <v>44</v>
      </c>
      <c r="AZ8" s="3" t="s">
        <v>13</v>
      </c>
      <c r="BA8" s="4">
        <v>5</v>
      </c>
      <c r="BB8" s="85" t="s">
        <v>47</v>
      </c>
      <c r="BC8" s="3" t="s">
        <v>15</v>
      </c>
      <c r="BD8" s="4">
        <v>5</v>
      </c>
      <c r="BE8" s="18" t="s">
        <v>42</v>
      </c>
      <c r="BF8" s="19" t="s">
        <v>14</v>
      </c>
      <c r="BG8" s="4">
        <v>5</v>
      </c>
      <c r="BH8" s="18" t="s">
        <v>45</v>
      </c>
      <c r="BI8" s="19" t="s">
        <v>16</v>
      </c>
      <c r="BJ8" s="4">
        <v>5</v>
      </c>
      <c r="BK8" s="85" t="s">
        <v>48</v>
      </c>
      <c r="BL8" s="3" t="s">
        <v>15</v>
      </c>
      <c r="BM8" s="4">
        <v>5</v>
      </c>
      <c r="BN8" s="18" t="s">
        <v>43</v>
      </c>
      <c r="BO8" s="3" t="s">
        <v>8</v>
      </c>
      <c r="BP8" s="4">
        <v>5</v>
      </c>
      <c r="BQ8" s="18" t="s">
        <v>46</v>
      </c>
      <c r="BR8" s="3" t="s">
        <v>10</v>
      </c>
      <c r="BS8" s="2">
        <v>5</v>
      </c>
      <c r="BT8" s="85" t="s">
        <v>48</v>
      </c>
      <c r="BU8" s="3" t="s">
        <v>4</v>
      </c>
    </row>
    <row r="9" spans="1:73" x14ac:dyDescent="0.25">
      <c r="A9" s="2">
        <v>6</v>
      </c>
      <c r="B9" s="18" t="s">
        <v>31</v>
      </c>
      <c r="C9" s="3" t="s">
        <v>19</v>
      </c>
      <c r="D9" s="2">
        <v>6</v>
      </c>
      <c r="E9" s="18" t="s">
        <v>32</v>
      </c>
      <c r="F9" s="3" t="s">
        <v>9</v>
      </c>
      <c r="G9" s="2">
        <v>6</v>
      </c>
      <c r="H9" s="18" t="s">
        <v>32</v>
      </c>
      <c r="I9" s="3" t="s">
        <v>12</v>
      </c>
      <c r="J9" s="2">
        <v>6</v>
      </c>
      <c r="K9" s="18" t="s">
        <v>36</v>
      </c>
      <c r="L9" s="3" t="s">
        <v>14</v>
      </c>
      <c r="M9" s="2">
        <v>6</v>
      </c>
      <c r="N9" s="18" t="s">
        <v>37</v>
      </c>
      <c r="O9" s="3" t="s">
        <v>18</v>
      </c>
      <c r="P9" s="2">
        <v>6</v>
      </c>
      <c r="Q9" s="18" t="s">
        <v>33</v>
      </c>
      <c r="R9" s="3" t="s">
        <v>20</v>
      </c>
      <c r="S9" s="2">
        <v>6</v>
      </c>
      <c r="T9" s="18" t="s">
        <v>36</v>
      </c>
      <c r="U9" s="3" t="s">
        <v>23</v>
      </c>
      <c r="V9" s="2">
        <v>6</v>
      </c>
      <c r="W9" s="18" t="s">
        <v>34</v>
      </c>
      <c r="X9" s="3" t="s">
        <v>21</v>
      </c>
      <c r="Y9" s="2">
        <v>6</v>
      </c>
      <c r="Z9" s="18" t="s">
        <v>35</v>
      </c>
      <c r="AA9" s="3" t="s">
        <v>17</v>
      </c>
      <c r="AB9" s="2">
        <v>6</v>
      </c>
      <c r="AC9" s="18" t="s">
        <v>31</v>
      </c>
      <c r="AD9" s="3" t="s">
        <v>13</v>
      </c>
      <c r="AE9" s="4">
        <v>6</v>
      </c>
      <c r="AF9" s="18" t="s">
        <v>32</v>
      </c>
      <c r="AG9" s="3" t="s">
        <v>12</v>
      </c>
      <c r="AH9" s="2">
        <v>6</v>
      </c>
      <c r="AI9" s="18" t="s">
        <v>35</v>
      </c>
      <c r="AJ9" s="3" t="s">
        <v>9</v>
      </c>
      <c r="AK9" s="7"/>
      <c r="AL9" s="2">
        <v>6</v>
      </c>
      <c r="AM9" s="18" t="s">
        <v>44</v>
      </c>
      <c r="AN9" s="3" t="s">
        <v>16</v>
      </c>
      <c r="AO9" s="2">
        <v>6</v>
      </c>
      <c r="AP9" s="85" t="s">
        <v>47</v>
      </c>
      <c r="AQ9" s="3" t="s">
        <v>10</v>
      </c>
      <c r="AR9" s="2">
        <v>6</v>
      </c>
      <c r="AS9" s="85" t="s">
        <v>47</v>
      </c>
      <c r="AT9" s="3" t="s">
        <v>12</v>
      </c>
      <c r="AU9" s="2">
        <v>6</v>
      </c>
      <c r="AV9" s="18" t="s">
        <v>43</v>
      </c>
      <c r="AW9" s="3" t="s">
        <v>9</v>
      </c>
      <c r="AX9" s="2">
        <v>6</v>
      </c>
      <c r="AY9" s="18" t="s">
        <v>45</v>
      </c>
      <c r="AZ9" s="3" t="s">
        <v>13</v>
      </c>
      <c r="BA9" s="4">
        <v>6</v>
      </c>
      <c r="BB9" s="85" t="s">
        <v>48</v>
      </c>
      <c r="BC9" s="3" t="s">
        <v>15</v>
      </c>
      <c r="BD9" s="4">
        <v>6</v>
      </c>
      <c r="BE9" s="18" t="s">
        <v>43</v>
      </c>
      <c r="BF9" s="19" t="s">
        <v>14</v>
      </c>
      <c r="BG9" s="4">
        <v>6</v>
      </c>
      <c r="BH9" s="18" t="s">
        <v>46</v>
      </c>
      <c r="BI9" s="19" t="s">
        <v>16</v>
      </c>
      <c r="BJ9" s="4">
        <v>6</v>
      </c>
      <c r="BK9" s="18" t="s">
        <v>42</v>
      </c>
      <c r="BL9" s="3" t="s">
        <v>16</v>
      </c>
      <c r="BM9" s="4">
        <v>6</v>
      </c>
      <c r="BN9" s="18" t="s">
        <v>44</v>
      </c>
      <c r="BO9" s="3" t="s">
        <v>15</v>
      </c>
      <c r="BP9" s="4">
        <v>6</v>
      </c>
      <c r="BQ9" s="85" t="s">
        <v>47</v>
      </c>
      <c r="BR9" s="3" t="s">
        <v>11</v>
      </c>
      <c r="BS9" s="2">
        <v>6</v>
      </c>
      <c r="BT9" s="18" t="s">
        <v>42</v>
      </c>
      <c r="BU9" s="3" t="s">
        <v>3</v>
      </c>
    </row>
    <row r="10" spans="1:73" x14ac:dyDescent="0.25">
      <c r="A10" s="2">
        <v>7</v>
      </c>
      <c r="B10" s="18" t="s">
        <v>37</v>
      </c>
      <c r="C10" s="3" t="s">
        <v>16</v>
      </c>
      <c r="D10" s="2">
        <v>7</v>
      </c>
      <c r="E10" s="18" t="s">
        <v>33</v>
      </c>
      <c r="F10" s="3" t="s">
        <v>9</v>
      </c>
      <c r="G10" s="2">
        <v>7</v>
      </c>
      <c r="H10" s="18" t="s">
        <v>33</v>
      </c>
      <c r="I10" s="3" t="s">
        <v>13</v>
      </c>
      <c r="J10" s="2">
        <v>7</v>
      </c>
      <c r="K10" s="18" t="s">
        <v>31</v>
      </c>
      <c r="L10" s="3" t="s">
        <v>17</v>
      </c>
      <c r="M10" s="2">
        <v>7</v>
      </c>
      <c r="N10" s="18" t="s">
        <v>34</v>
      </c>
      <c r="O10" s="3" t="s">
        <v>18</v>
      </c>
      <c r="P10" s="2">
        <v>7</v>
      </c>
      <c r="Q10" s="18" t="s">
        <v>35</v>
      </c>
      <c r="R10" s="3" t="s">
        <v>20</v>
      </c>
      <c r="S10" s="2">
        <v>7</v>
      </c>
      <c r="T10" s="18" t="s">
        <v>31</v>
      </c>
      <c r="U10" s="3" t="s">
        <v>23</v>
      </c>
      <c r="V10" s="2">
        <v>7</v>
      </c>
      <c r="W10" s="18" t="s">
        <v>32</v>
      </c>
      <c r="X10" s="3" t="s">
        <v>21</v>
      </c>
      <c r="Y10" s="2">
        <v>7</v>
      </c>
      <c r="Z10" s="18" t="s">
        <v>36</v>
      </c>
      <c r="AA10" s="3" t="s">
        <v>16</v>
      </c>
      <c r="AB10" s="2">
        <v>7</v>
      </c>
      <c r="AC10" s="18" t="s">
        <v>37</v>
      </c>
      <c r="AD10" s="3" t="s">
        <v>25</v>
      </c>
      <c r="AE10" s="4">
        <v>7</v>
      </c>
      <c r="AF10" s="18" t="s">
        <v>33</v>
      </c>
      <c r="AG10" s="3" t="s">
        <v>13</v>
      </c>
      <c r="AH10" s="2">
        <v>7</v>
      </c>
      <c r="AI10" s="18" t="s">
        <v>36</v>
      </c>
      <c r="AJ10" s="3" t="s">
        <v>8</v>
      </c>
      <c r="AK10" s="7"/>
      <c r="AL10" s="2">
        <v>7</v>
      </c>
      <c r="AM10" s="18" t="s">
        <v>45</v>
      </c>
      <c r="AN10" s="3" t="s">
        <v>16</v>
      </c>
      <c r="AO10" s="2">
        <v>7</v>
      </c>
      <c r="AP10" s="85" t="s">
        <v>48</v>
      </c>
      <c r="AQ10" s="3" t="s">
        <v>10</v>
      </c>
      <c r="AR10" s="2">
        <v>7</v>
      </c>
      <c r="AS10" s="85" t="s">
        <v>48</v>
      </c>
      <c r="AT10" s="3" t="s">
        <v>12</v>
      </c>
      <c r="AU10" s="2">
        <v>7</v>
      </c>
      <c r="AV10" s="18" t="s">
        <v>44</v>
      </c>
      <c r="AW10" s="3" t="s">
        <v>9</v>
      </c>
      <c r="AX10" s="2">
        <v>7</v>
      </c>
      <c r="AY10" s="18" t="s">
        <v>46</v>
      </c>
      <c r="AZ10" s="3" t="s">
        <v>13</v>
      </c>
      <c r="BA10" s="4">
        <v>7</v>
      </c>
      <c r="BB10" s="18" t="s">
        <v>42</v>
      </c>
      <c r="BC10" s="3" t="s">
        <v>14</v>
      </c>
      <c r="BD10" s="4">
        <v>7</v>
      </c>
      <c r="BE10" s="18" t="s">
        <v>44</v>
      </c>
      <c r="BF10" s="19" t="s">
        <v>14</v>
      </c>
      <c r="BG10" s="4">
        <v>7</v>
      </c>
      <c r="BH10" s="85" t="s">
        <v>47</v>
      </c>
      <c r="BI10" s="19" t="s">
        <v>16</v>
      </c>
      <c r="BJ10" s="4">
        <v>7</v>
      </c>
      <c r="BK10" s="18" t="s">
        <v>43</v>
      </c>
      <c r="BL10" s="3" t="s">
        <v>16</v>
      </c>
      <c r="BM10" s="4">
        <v>7</v>
      </c>
      <c r="BN10" s="18" t="s">
        <v>45</v>
      </c>
      <c r="BO10" s="3" t="s">
        <v>22</v>
      </c>
      <c r="BP10" s="4">
        <v>7</v>
      </c>
      <c r="BQ10" s="85" t="s">
        <v>48</v>
      </c>
      <c r="BR10" s="3" t="s">
        <v>11</v>
      </c>
      <c r="BS10" s="2">
        <v>7</v>
      </c>
      <c r="BT10" s="18" t="s">
        <v>43</v>
      </c>
      <c r="BU10" s="3" t="s">
        <v>3</v>
      </c>
    </row>
    <row r="11" spans="1:73" x14ac:dyDescent="0.25">
      <c r="A11" s="2">
        <v>8</v>
      </c>
      <c r="B11" s="18" t="s">
        <v>34</v>
      </c>
      <c r="C11" s="3" t="s">
        <v>9</v>
      </c>
      <c r="D11" s="2">
        <v>8</v>
      </c>
      <c r="E11" s="18" t="s">
        <v>35</v>
      </c>
      <c r="F11" s="3" t="s">
        <v>9</v>
      </c>
      <c r="G11" s="2">
        <v>8</v>
      </c>
      <c r="H11" s="18" t="s">
        <v>35</v>
      </c>
      <c r="I11" s="3" t="s">
        <v>13</v>
      </c>
      <c r="J11" s="2">
        <v>8</v>
      </c>
      <c r="K11" s="18" t="s">
        <v>37</v>
      </c>
      <c r="L11" s="3" t="s">
        <v>18</v>
      </c>
      <c r="M11" s="2">
        <v>8</v>
      </c>
      <c r="N11" s="18" t="s">
        <v>32</v>
      </c>
      <c r="O11" s="3" t="s">
        <v>20</v>
      </c>
      <c r="P11" s="2">
        <v>8</v>
      </c>
      <c r="Q11" s="18" t="s">
        <v>36</v>
      </c>
      <c r="R11" s="3" t="s">
        <v>20</v>
      </c>
      <c r="S11" s="2">
        <v>8</v>
      </c>
      <c r="T11" s="18" t="s">
        <v>37</v>
      </c>
      <c r="U11" s="3" t="s">
        <v>23</v>
      </c>
      <c r="V11" s="2">
        <v>8</v>
      </c>
      <c r="W11" s="18" t="s">
        <v>33</v>
      </c>
      <c r="X11" s="3" t="s">
        <v>21</v>
      </c>
      <c r="Y11" s="2">
        <v>8</v>
      </c>
      <c r="Z11" s="18" t="s">
        <v>31</v>
      </c>
      <c r="AA11" s="3" t="s">
        <v>16</v>
      </c>
      <c r="AB11" s="2">
        <v>8</v>
      </c>
      <c r="AC11" s="18" t="s">
        <v>34</v>
      </c>
      <c r="AD11" s="3" t="s">
        <v>25</v>
      </c>
      <c r="AE11" s="4">
        <v>8</v>
      </c>
      <c r="AF11" s="18" t="s">
        <v>35</v>
      </c>
      <c r="AG11" s="3" t="s">
        <v>13</v>
      </c>
      <c r="AH11" s="2">
        <v>8</v>
      </c>
      <c r="AI11" s="18" t="s">
        <v>31</v>
      </c>
      <c r="AJ11" s="3" t="s">
        <v>8</v>
      </c>
      <c r="AK11" s="7"/>
      <c r="AL11" s="2">
        <v>8</v>
      </c>
      <c r="AM11" s="18" t="s">
        <v>46</v>
      </c>
      <c r="AN11" s="5" t="s">
        <v>12</v>
      </c>
      <c r="AO11" s="2">
        <v>8</v>
      </c>
      <c r="AP11" s="18" t="s">
        <v>42</v>
      </c>
      <c r="AQ11" s="3" t="s">
        <v>9</v>
      </c>
      <c r="AR11" s="2">
        <v>8</v>
      </c>
      <c r="AS11" s="18" t="s">
        <v>42</v>
      </c>
      <c r="AT11" s="3" t="s">
        <v>12</v>
      </c>
      <c r="AU11" s="2">
        <v>8</v>
      </c>
      <c r="AV11" s="18" t="s">
        <v>45</v>
      </c>
      <c r="AW11" s="3" t="s">
        <v>9</v>
      </c>
      <c r="AX11" s="2">
        <v>8</v>
      </c>
      <c r="AY11" s="85" t="s">
        <v>47</v>
      </c>
      <c r="AZ11" s="3" t="s">
        <v>15</v>
      </c>
      <c r="BA11" s="4">
        <v>8</v>
      </c>
      <c r="BB11" s="18" t="s">
        <v>43</v>
      </c>
      <c r="BC11" s="3" t="s">
        <v>14</v>
      </c>
      <c r="BD11" s="4">
        <v>8</v>
      </c>
      <c r="BE11" s="18" t="s">
        <v>45</v>
      </c>
      <c r="BF11" s="19" t="s">
        <v>14</v>
      </c>
      <c r="BG11" s="4">
        <v>8</v>
      </c>
      <c r="BH11" s="85" t="s">
        <v>48</v>
      </c>
      <c r="BI11" s="19" t="s">
        <v>16</v>
      </c>
      <c r="BJ11" s="4">
        <v>8</v>
      </c>
      <c r="BK11" s="18" t="s">
        <v>44</v>
      </c>
      <c r="BL11" s="3" t="s">
        <v>16</v>
      </c>
      <c r="BM11" s="4">
        <v>8</v>
      </c>
      <c r="BN11" s="18" t="s">
        <v>46</v>
      </c>
      <c r="BO11" s="3" t="s">
        <v>22</v>
      </c>
      <c r="BP11" s="4">
        <v>8</v>
      </c>
      <c r="BQ11" s="18" t="s">
        <v>42</v>
      </c>
      <c r="BR11" s="3" t="s">
        <v>6</v>
      </c>
      <c r="BS11" s="2">
        <v>8</v>
      </c>
      <c r="BT11" s="18" t="s">
        <v>44</v>
      </c>
      <c r="BU11" s="3" t="s">
        <v>3</v>
      </c>
    </row>
    <row r="12" spans="1:73" x14ac:dyDescent="0.25">
      <c r="A12" s="2">
        <v>9</v>
      </c>
      <c r="B12" s="18" t="s">
        <v>32</v>
      </c>
      <c r="C12" s="3" t="s">
        <v>9</v>
      </c>
      <c r="D12" s="2">
        <v>9</v>
      </c>
      <c r="E12" s="18" t="s">
        <v>36</v>
      </c>
      <c r="F12" s="3" t="s">
        <v>9</v>
      </c>
      <c r="G12" s="2">
        <v>9</v>
      </c>
      <c r="H12" s="18" t="s">
        <v>36</v>
      </c>
      <c r="I12" s="3" t="s">
        <v>12</v>
      </c>
      <c r="J12" s="2">
        <v>9</v>
      </c>
      <c r="K12" s="18" t="s">
        <v>34</v>
      </c>
      <c r="L12" s="3" t="s">
        <v>18</v>
      </c>
      <c r="M12" s="2">
        <v>9</v>
      </c>
      <c r="N12" s="18" t="s">
        <v>33</v>
      </c>
      <c r="O12" s="3" t="s">
        <v>20</v>
      </c>
      <c r="P12" s="2">
        <v>9</v>
      </c>
      <c r="Q12" s="18" t="s">
        <v>31</v>
      </c>
      <c r="R12" s="3" t="s">
        <v>20</v>
      </c>
      <c r="S12" s="2">
        <v>9</v>
      </c>
      <c r="T12" s="18" t="s">
        <v>34</v>
      </c>
      <c r="U12" s="3" t="s">
        <v>23</v>
      </c>
      <c r="V12" s="2">
        <v>9</v>
      </c>
      <c r="W12" s="18" t="s">
        <v>35</v>
      </c>
      <c r="X12" s="3" t="s">
        <v>21</v>
      </c>
      <c r="Y12" s="2">
        <v>9</v>
      </c>
      <c r="Z12" s="18" t="s">
        <v>37</v>
      </c>
      <c r="AA12" s="3" t="s">
        <v>16</v>
      </c>
      <c r="AB12" s="2">
        <v>9</v>
      </c>
      <c r="AC12" s="18" t="s">
        <v>32</v>
      </c>
      <c r="AD12" s="3" t="s">
        <v>25</v>
      </c>
      <c r="AE12" s="4">
        <v>9</v>
      </c>
      <c r="AF12" s="18" t="s">
        <v>36</v>
      </c>
      <c r="AG12" s="3" t="s">
        <v>10</v>
      </c>
      <c r="AH12" s="2">
        <v>9</v>
      </c>
      <c r="AI12" s="18" t="s">
        <v>37</v>
      </c>
      <c r="AJ12" s="3" t="s">
        <v>8</v>
      </c>
      <c r="AK12" s="7"/>
      <c r="AL12" s="2">
        <v>9</v>
      </c>
      <c r="AM12" s="85" t="s">
        <v>47</v>
      </c>
      <c r="AN12" s="5" t="s">
        <v>12</v>
      </c>
      <c r="AO12" s="2">
        <v>9</v>
      </c>
      <c r="AP12" s="18" t="s">
        <v>43</v>
      </c>
      <c r="AQ12" s="3" t="s">
        <v>9</v>
      </c>
      <c r="AR12" s="2">
        <v>9</v>
      </c>
      <c r="AS12" s="18" t="s">
        <v>43</v>
      </c>
      <c r="AT12" s="3" t="s">
        <v>10</v>
      </c>
      <c r="AU12" s="2">
        <v>9</v>
      </c>
      <c r="AV12" s="18" t="s">
        <v>46</v>
      </c>
      <c r="AW12" s="3" t="s">
        <v>9</v>
      </c>
      <c r="AX12" s="2">
        <v>9</v>
      </c>
      <c r="AY12" s="85" t="s">
        <v>48</v>
      </c>
      <c r="AZ12" s="3" t="s">
        <v>15</v>
      </c>
      <c r="BA12" s="4">
        <v>9</v>
      </c>
      <c r="BB12" s="18" t="s">
        <v>44</v>
      </c>
      <c r="BC12" s="3" t="s">
        <v>14</v>
      </c>
      <c r="BD12" s="4">
        <v>9</v>
      </c>
      <c r="BE12" s="18" t="s">
        <v>46</v>
      </c>
      <c r="BF12" s="19" t="s">
        <v>14</v>
      </c>
      <c r="BG12" s="4">
        <v>9</v>
      </c>
      <c r="BH12" s="18" t="s">
        <v>42</v>
      </c>
      <c r="BI12" s="19" t="s">
        <v>15</v>
      </c>
      <c r="BJ12" s="4">
        <v>9</v>
      </c>
      <c r="BK12" s="18" t="s">
        <v>45</v>
      </c>
      <c r="BL12" s="3" t="s">
        <v>16</v>
      </c>
      <c r="BM12" s="4">
        <v>9</v>
      </c>
      <c r="BN12" s="85" t="s">
        <v>47</v>
      </c>
      <c r="BO12" s="3" t="s">
        <v>22</v>
      </c>
      <c r="BP12" s="4">
        <v>9</v>
      </c>
      <c r="BQ12" s="18" t="s">
        <v>43</v>
      </c>
      <c r="BR12" s="3" t="s">
        <v>6</v>
      </c>
      <c r="BS12" s="2">
        <v>9</v>
      </c>
      <c r="BT12" s="18" t="s">
        <v>45</v>
      </c>
      <c r="BU12" s="3" t="s">
        <v>3</v>
      </c>
    </row>
    <row r="13" spans="1:73" x14ac:dyDescent="0.25">
      <c r="A13" s="2">
        <v>10</v>
      </c>
      <c r="B13" s="18" t="s">
        <v>33</v>
      </c>
      <c r="C13" s="3" t="s">
        <v>11</v>
      </c>
      <c r="D13" s="2">
        <v>10</v>
      </c>
      <c r="E13" s="18" t="s">
        <v>31</v>
      </c>
      <c r="F13" s="3" t="s">
        <v>9</v>
      </c>
      <c r="G13" s="2">
        <v>10</v>
      </c>
      <c r="H13" s="18" t="s">
        <v>31</v>
      </c>
      <c r="I13" s="3" t="s">
        <v>12</v>
      </c>
      <c r="J13" s="2">
        <v>10</v>
      </c>
      <c r="K13" s="18" t="s">
        <v>32</v>
      </c>
      <c r="L13" s="3" t="s">
        <v>18</v>
      </c>
      <c r="M13" s="2">
        <v>10</v>
      </c>
      <c r="N13" s="18" t="s">
        <v>35</v>
      </c>
      <c r="O13" s="3" t="s">
        <v>18</v>
      </c>
      <c r="P13" s="2">
        <v>10</v>
      </c>
      <c r="Q13" s="18" t="s">
        <v>37</v>
      </c>
      <c r="R13" s="3" t="s">
        <v>20</v>
      </c>
      <c r="S13" s="2">
        <v>10</v>
      </c>
      <c r="T13" s="18" t="s">
        <v>32</v>
      </c>
      <c r="U13" s="3" t="s">
        <v>23</v>
      </c>
      <c r="V13" s="2">
        <v>10</v>
      </c>
      <c r="W13" s="18" t="s">
        <v>36</v>
      </c>
      <c r="X13" s="3" t="s">
        <v>21</v>
      </c>
      <c r="Y13" s="2">
        <v>10</v>
      </c>
      <c r="Z13" s="18" t="s">
        <v>34</v>
      </c>
      <c r="AA13" s="3" t="s">
        <v>16</v>
      </c>
      <c r="AB13" s="2">
        <v>10</v>
      </c>
      <c r="AC13" s="18" t="s">
        <v>33</v>
      </c>
      <c r="AD13" s="3" t="s">
        <v>22</v>
      </c>
      <c r="AE13" s="4">
        <v>10</v>
      </c>
      <c r="AF13" s="18" t="s">
        <v>31</v>
      </c>
      <c r="AG13" s="3" t="s">
        <v>11</v>
      </c>
      <c r="AH13" s="2">
        <v>10</v>
      </c>
      <c r="AI13" s="18" t="s">
        <v>34</v>
      </c>
      <c r="AJ13" s="3" t="s">
        <v>8</v>
      </c>
      <c r="AK13" s="7"/>
      <c r="AL13" s="2">
        <v>10</v>
      </c>
      <c r="AM13" s="85" t="s">
        <v>48</v>
      </c>
      <c r="AN13" s="3" t="s">
        <v>11</v>
      </c>
      <c r="AO13" s="2">
        <v>10</v>
      </c>
      <c r="AP13" s="18" t="s">
        <v>44</v>
      </c>
      <c r="AQ13" s="3" t="s">
        <v>9</v>
      </c>
      <c r="AR13" s="2">
        <v>10</v>
      </c>
      <c r="AS13" s="18" t="s">
        <v>44</v>
      </c>
      <c r="AT13" s="3" t="s">
        <v>10</v>
      </c>
      <c r="AU13" s="2">
        <v>10</v>
      </c>
      <c r="AV13" s="85" t="s">
        <v>47</v>
      </c>
      <c r="AW13" s="3" t="s">
        <v>9</v>
      </c>
      <c r="AX13" s="2">
        <v>10</v>
      </c>
      <c r="AY13" s="18" t="s">
        <v>42</v>
      </c>
      <c r="AZ13" s="3" t="s">
        <v>15</v>
      </c>
      <c r="BA13" s="4">
        <v>10</v>
      </c>
      <c r="BB13" s="18" t="s">
        <v>45</v>
      </c>
      <c r="BC13" s="3" t="s">
        <v>14</v>
      </c>
      <c r="BD13" s="4">
        <v>10</v>
      </c>
      <c r="BE13" s="85" t="s">
        <v>47</v>
      </c>
      <c r="BF13" s="19" t="s">
        <v>14</v>
      </c>
      <c r="BG13" s="4">
        <v>10</v>
      </c>
      <c r="BH13" s="18" t="s">
        <v>43</v>
      </c>
      <c r="BI13" s="19" t="s">
        <v>15</v>
      </c>
      <c r="BJ13" s="4">
        <v>10</v>
      </c>
      <c r="BK13" s="18" t="s">
        <v>46</v>
      </c>
      <c r="BL13" s="3" t="s">
        <v>16</v>
      </c>
      <c r="BM13" s="4">
        <v>10</v>
      </c>
      <c r="BN13" s="85" t="s">
        <v>48</v>
      </c>
      <c r="BO13" s="3" t="s">
        <v>9</v>
      </c>
      <c r="BP13" s="4">
        <v>10</v>
      </c>
      <c r="BQ13" s="18" t="s">
        <v>44</v>
      </c>
      <c r="BR13" s="3" t="s">
        <v>6</v>
      </c>
      <c r="BS13" s="2">
        <v>10</v>
      </c>
      <c r="BT13" s="18" t="s">
        <v>46</v>
      </c>
      <c r="BU13" s="3" t="s">
        <v>3</v>
      </c>
    </row>
    <row r="14" spans="1:73" x14ac:dyDescent="0.25">
      <c r="A14" s="2">
        <v>11</v>
      </c>
      <c r="B14" s="25" t="s">
        <v>35</v>
      </c>
      <c r="C14" s="3" t="s">
        <v>11</v>
      </c>
      <c r="D14" s="2">
        <v>11</v>
      </c>
      <c r="E14" s="25" t="s">
        <v>37</v>
      </c>
      <c r="F14" s="3" t="s">
        <v>9</v>
      </c>
      <c r="G14" s="2">
        <v>11</v>
      </c>
      <c r="H14" s="25" t="s">
        <v>37</v>
      </c>
      <c r="I14" s="3" t="s">
        <v>12</v>
      </c>
      <c r="J14" s="2">
        <v>11</v>
      </c>
      <c r="K14" s="25" t="s">
        <v>33</v>
      </c>
      <c r="L14" s="3" t="s">
        <v>15</v>
      </c>
      <c r="M14" s="2">
        <v>11</v>
      </c>
      <c r="N14" s="25" t="s">
        <v>36</v>
      </c>
      <c r="O14" s="3" t="s">
        <v>13</v>
      </c>
      <c r="P14" s="2">
        <v>11</v>
      </c>
      <c r="Q14" s="25" t="s">
        <v>34</v>
      </c>
      <c r="R14" s="3" t="s">
        <v>16</v>
      </c>
      <c r="S14" s="2">
        <v>11</v>
      </c>
      <c r="T14" s="25" t="s">
        <v>33</v>
      </c>
      <c r="U14" s="3" t="s">
        <v>22</v>
      </c>
      <c r="V14" s="2">
        <v>11</v>
      </c>
      <c r="W14" s="25" t="s">
        <v>31</v>
      </c>
      <c r="X14" s="3" t="s">
        <v>21</v>
      </c>
      <c r="Y14" s="2">
        <v>11</v>
      </c>
      <c r="Z14" s="25" t="s">
        <v>32</v>
      </c>
      <c r="AA14" s="3" t="s">
        <v>16</v>
      </c>
      <c r="AB14" s="2">
        <v>11</v>
      </c>
      <c r="AC14" s="25" t="s">
        <v>35</v>
      </c>
      <c r="AD14" s="3" t="s">
        <v>15</v>
      </c>
      <c r="AE14" s="4">
        <v>11</v>
      </c>
      <c r="AF14" s="18" t="s">
        <v>37</v>
      </c>
      <c r="AG14" s="3" t="s">
        <v>11</v>
      </c>
      <c r="AH14" s="2">
        <v>11</v>
      </c>
      <c r="AI14" s="25" t="s">
        <v>32</v>
      </c>
      <c r="AJ14" s="3" t="s">
        <v>8</v>
      </c>
      <c r="AK14" s="7"/>
      <c r="AL14" s="2">
        <v>11</v>
      </c>
      <c r="AM14" s="18" t="s">
        <v>42</v>
      </c>
      <c r="AN14" s="3" t="s">
        <v>9</v>
      </c>
      <c r="AO14" s="2">
        <v>11</v>
      </c>
      <c r="AP14" s="18" t="s">
        <v>45</v>
      </c>
      <c r="AQ14" s="3" t="s">
        <v>9</v>
      </c>
      <c r="AR14" s="2">
        <v>11</v>
      </c>
      <c r="AS14" s="18" t="s">
        <v>45</v>
      </c>
      <c r="AT14" s="3" t="s">
        <v>10</v>
      </c>
      <c r="AU14" s="2">
        <v>11</v>
      </c>
      <c r="AV14" s="85" t="s">
        <v>48</v>
      </c>
      <c r="AW14" s="3" t="s">
        <v>9</v>
      </c>
      <c r="AX14" s="2">
        <v>11</v>
      </c>
      <c r="AY14" s="18" t="s">
        <v>43</v>
      </c>
      <c r="AZ14" s="3" t="s">
        <v>12</v>
      </c>
      <c r="BA14" s="4">
        <v>11</v>
      </c>
      <c r="BB14" s="18" t="s">
        <v>46</v>
      </c>
      <c r="BC14" s="3" t="s">
        <v>14</v>
      </c>
      <c r="BD14" s="4">
        <v>11</v>
      </c>
      <c r="BE14" s="85" t="s">
        <v>48</v>
      </c>
      <c r="BF14" s="19" t="s">
        <v>14</v>
      </c>
      <c r="BG14" s="4">
        <v>11</v>
      </c>
      <c r="BH14" s="18" t="s">
        <v>44</v>
      </c>
      <c r="BI14" s="19" t="s">
        <v>15</v>
      </c>
      <c r="BJ14" s="4">
        <v>11</v>
      </c>
      <c r="BK14" s="85" t="s">
        <v>47</v>
      </c>
      <c r="BL14" s="3" t="s">
        <v>15</v>
      </c>
      <c r="BM14" s="4">
        <v>11</v>
      </c>
      <c r="BN14" s="18" t="s">
        <v>42</v>
      </c>
      <c r="BO14" s="3" t="s">
        <v>7</v>
      </c>
      <c r="BP14" s="4">
        <v>11</v>
      </c>
      <c r="BQ14" s="18" t="s">
        <v>45</v>
      </c>
      <c r="BR14" s="3" t="s">
        <v>6</v>
      </c>
      <c r="BS14" s="2">
        <v>11</v>
      </c>
      <c r="BT14" s="85" t="s">
        <v>47</v>
      </c>
      <c r="BU14" s="3" t="s">
        <v>4</v>
      </c>
    </row>
    <row r="15" spans="1:73" x14ac:dyDescent="0.25">
      <c r="A15" s="2">
        <v>12</v>
      </c>
      <c r="B15" s="18" t="s">
        <v>36</v>
      </c>
      <c r="C15" s="3" t="s">
        <v>8</v>
      </c>
      <c r="D15" s="2">
        <v>12</v>
      </c>
      <c r="E15" s="18" t="s">
        <v>34</v>
      </c>
      <c r="F15" s="3" t="s">
        <v>9</v>
      </c>
      <c r="G15" s="2">
        <v>12</v>
      </c>
      <c r="H15" s="18" t="s">
        <v>34</v>
      </c>
      <c r="I15" s="3" t="s">
        <v>10</v>
      </c>
      <c r="J15" s="2">
        <v>12</v>
      </c>
      <c r="K15" s="18" t="s">
        <v>35</v>
      </c>
      <c r="L15" s="3" t="s">
        <v>12</v>
      </c>
      <c r="M15" s="2">
        <v>12</v>
      </c>
      <c r="N15" s="18" t="s">
        <v>31</v>
      </c>
      <c r="O15" s="3" t="s">
        <v>13</v>
      </c>
      <c r="P15" s="2">
        <v>12</v>
      </c>
      <c r="Q15" s="18" t="s">
        <v>32</v>
      </c>
      <c r="R15" s="3" t="s">
        <v>20</v>
      </c>
      <c r="S15" s="2">
        <v>12</v>
      </c>
      <c r="T15" s="18" t="s">
        <v>35</v>
      </c>
      <c r="U15" s="3" t="s">
        <v>22</v>
      </c>
      <c r="V15" s="2">
        <v>12</v>
      </c>
      <c r="W15" s="18" t="s">
        <v>37</v>
      </c>
      <c r="X15" s="3" t="s">
        <v>21</v>
      </c>
      <c r="Y15" s="2">
        <v>12</v>
      </c>
      <c r="Z15" s="18" t="s">
        <v>33</v>
      </c>
      <c r="AA15" s="3" t="s">
        <v>16</v>
      </c>
      <c r="AB15" s="2">
        <v>12</v>
      </c>
      <c r="AC15" s="18" t="s">
        <v>36</v>
      </c>
      <c r="AD15" s="3" t="s">
        <v>12</v>
      </c>
      <c r="AE15" s="4">
        <v>12</v>
      </c>
      <c r="AF15" s="18" t="s">
        <v>34</v>
      </c>
      <c r="AG15" s="3" t="s">
        <v>11</v>
      </c>
      <c r="AH15" s="2">
        <v>12</v>
      </c>
      <c r="AI15" s="18" t="s">
        <v>33</v>
      </c>
      <c r="AJ15" s="3" t="s">
        <v>8</v>
      </c>
      <c r="AK15" s="7"/>
      <c r="AL15" s="2">
        <v>12</v>
      </c>
      <c r="AM15" s="18" t="s">
        <v>43</v>
      </c>
      <c r="AN15" s="3" t="s">
        <v>9</v>
      </c>
      <c r="AO15" s="2">
        <v>12</v>
      </c>
      <c r="AP15" s="18" t="s">
        <v>46</v>
      </c>
      <c r="AQ15" s="3" t="s">
        <v>9</v>
      </c>
      <c r="AR15" s="2">
        <v>12</v>
      </c>
      <c r="AS15" s="18" t="s">
        <v>46</v>
      </c>
      <c r="AT15" s="3" t="s">
        <v>10</v>
      </c>
      <c r="AU15" s="2">
        <v>12</v>
      </c>
      <c r="AV15" s="18" t="s">
        <v>42</v>
      </c>
      <c r="AW15" s="3" t="s">
        <v>7</v>
      </c>
      <c r="AX15" s="2">
        <v>12</v>
      </c>
      <c r="AY15" s="18" t="s">
        <v>44</v>
      </c>
      <c r="AZ15" s="3" t="s">
        <v>12</v>
      </c>
      <c r="BA15" s="4">
        <v>12</v>
      </c>
      <c r="BB15" s="85" t="s">
        <v>47</v>
      </c>
      <c r="BC15" s="3" t="s">
        <v>14</v>
      </c>
      <c r="BD15" s="4">
        <v>12</v>
      </c>
      <c r="BE15" s="18" t="s">
        <v>42</v>
      </c>
      <c r="BF15" s="19" t="s">
        <v>14</v>
      </c>
      <c r="BG15" s="4">
        <v>12</v>
      </c>
      <c r="BH15" s="18" t="s">
        <v>45</v>
      </c>
      <c r="BI15" s="19" t="s">
        <v>15</v>
      </c>
      <c r="BJ15" s="4">
        <v>12</v>
      </c>
      <c r="BK15" s="85" t="s">
        <v>48</v>
      </c>
      <c r="BL15" s="3" t="s">
        <v>15</v>
      </c>
      <c r="BM15" s="4">
        <v>12</v>
      </c>
      <c r="BN15" s="18" t="s">
        <v>43</v>
      </c>
      <c r="BO15" s="3" t="s">
        <v>7</v>
      </c>
      <c r="BP15" s="4">
        <v>12</v>
      </c>
      <c r="BQ15" s="18" t="s">
        <v>46</v>
      </c>
      <c r="BR15" s="3" t="s">
        <v>6</v>
      </c>
      <c r="BS15" s="2">
        <v>12</v>
      </c>
      <c r="BT15" s="85" t="s">
        <v>48</v>
      </c>
      <c r="BU15" s="3" t="s">
        <v>4</v>
      </c>
    </row>
    <row r="16" spans="1:73" x14ac:dyDescent="0.25">
      <c r="A16" s="2">
        <v>13</v>
      </c>
      <c r="B16" s="18" t="s">
        <v>31</v>
      </c>
      <c r="C16" s="3" t="s">
        <v>10</v>
      </c>
      <c r="D16" s="2">
        <v>13</v>
      </c>
      <c r="E16" s="18" t="s">
        <v>32</v>
      </c>
      <c r="F16" s="3" t="s">
        <v>9</v>
      </c>
      <c r="G16" s="2">
        <v>13</v>
      </c>
      <c r="H16" s="18" t="s">
        <v>32</v>
      </c>
      <c r="I16" s="3" t="s">
        <v>10</v>
      </c>
      <c r="J16" s="2">
        <v>13</v>
      </c>
      <c r="K16" s="18" t="s">
        <v>36</v>
      </c>
      <c r="L16" s="3" t="s">
        <v>12</v>
      </c>
      <c r="M16" s="2">
        <v>13</v>
      </c>
      <c r="N16" s="18" t="s">
        <v>37</v>
      </c>
      <c r="O16" s="3" t="s">
        <v>13</v>
      </c>
      <c r="P16" s="2">
        <v>13</v>
      </c>
      <c r="Q16" s="18" t="s">
        <v>33</v>
      </c>
      <c r="R16" s="3" t="s">
        <v>20</v>
      </c>
      <c r="S16" s="2">
        <v>13</v>
      </c>
      <c r="T16" s="18" t="s">
        <v>36</v>
      </c>
      <c r="U16" s="3" t="s">
        <v>23</v>
      </c>
      <c r="V16" s="2">
        <v>13</v>
      </c>
      <c r="W16" s="18" t="s">
        <v>34</v>
      </c>
      <c r="X16" s="3" t="s">
        <v>21</v>
      </c>
      <c r="Y16" s="2">
        <v>13</v>
      </c>
      <c r="Z16" s="18" t="s">
        <v>35</v>
      </c>
      <c r="AA16" s="3" t="s">
        <v>16</v>
      </c>
      <c r="AB16" s="2">
        <v>13</v>
      </c>
      <c r="AC16" s="18" t="s">
        <v>31</v>
      </c>
      <c r="AD16" s="3" t="s">
        <v>12</v>
      </c>
      <c r="AE16" s="4">
        <v>13</v>
      </c>
      <c r="AF16" s="18" t="s">
        <v>32</v>
      </c>
      <c r="AG16" s="3" t="s">
        <v>10</v>
      </c>
      <c r="AH16" s="2">
        <v>13</v>
      </c>
      <c r="AI16" s="18" t="s">
        <v>35</v>
      </c>
      <c r="AJ16" s="3" t="s">
        <v>8</v>
      </c>
      <c r="AK16" s="7"/>
      <c r="AL16" s="2">
        <v>13</v>
      </c>
      <c r="AM16" s="18" t="s">
        <v>44</v>
      </c>
      <c r="AN16" s="3" t="s">
        <v>9</v>
      </c>
      <c r="AO16" s="2">
        <v>13</v>
      </c>
      <c r="AP16" s="85" t="s">
        <v>47</v>
      </c>
      <c r="AQ16" s="3" t="s">
        <v>10</v>
      </c>
      <c r="AR16" s="2">
        <v>13</v>
      </c>
      <c r="AS16" s="85" t="s">
        <v>47</v>
      </c>
      <c r="AT16" s="3" t="s">
        <v>11</v>
      </c>
      <c r="AU16" s="2">
        <v>13</v>
      </c>
      <c r="AV16" s="18" t="s">
        <v>43</v>
      </c>
      <c r="AW16" s="3" t="s">
        <v>9</v>
      </c>
      <c r="AX16" s="2">
        <v>13</v>
      </c>
      <c r="AY16" s="18" t="s">
        <v>45</v>
      </c>
      <c r="AZ16" s="3" t="s">
        <v>12</v>
      </c>
      <c r="BA16" s="4">
        <v>13</v>
      </c>
      <c r="BB16" s="85" t="s">
        <v>48</v>
      </c>
      <c r="BC16" s="3" t="s">
        <v>14</v>
      </c>
      <c r="BD16" s="4">
        <v>13</v>
      </c>
      <c r="BE16" s="18" t="s">
        <v>43</v>
      </c>
      <c r="BF16" s="19" t="s">
        <v>14</v>
      </c>
      <c r="BG16" s="4">
        <v>13</v>
      </c>
      <c r="BH16" s="18" t="s">
        <v>46</v>
      </c>
      <c r="BI16" s="19" t="s">
        <v>15</v>
      </c>
      <c r="BJ16" s="4">
        <v>13</v>
      </c>
      <c r="BK16" s="18" t="s">
        <v>42</v>
      </c>
      <c r="BL16" s="3" t="s">
        <v>16</v>
      </c>
      <c r="BM16" s="4">
        <v>13</v>
      </c>
      <c r="BN16" s="18" t="s">
        <v>44</v>
      </c>
      <c r="BO16" s="3" t="s">
        <v>7</v>
      </c>
      <c r="BP16" s="4">
        <v>13</v>
      </c>
      <c r="BQ16" s="85" t="s">
        <v>47</v>
      </c>
      <c r="BR16" s="3" t="s">
        <v>7</v>
      </c>
      <c r="BS16" s="2">
        <v>13</v>
      </c>
      <c r="BT16" s="18" t="s">
        <v>42</v>
      </c>
      <c r="BU16" s="3" t="s">
        <v>3</v>
      </c>
    </row>
    <row r="17" spans="1:73" x14ac:dyDescent="0.25">
      <c r="A17" s="2">
        <v>14</v>
      </c>
      <c r="B17" s="18" t="s">
        <v>37</v>
      </c>
      <c r="C17" s="3" t="s">
        <v>10</v>
      </c>
      <c r="D17" s="2">
        <v>14</v>
      </c>
      <c r="E17" s="18" t="s">
        <v>33</v>
      </c>
      <c r="F17" s="3" t="s">
        <v>10</v>
      </c>
      <c r="G17" s="2">
        <v>14</v>
      </c>
      <c r="H17" s="18" t="s">
        <v>33</v>
      </c>
      <c r="I17" s="3" t="s">
        <v>12</v>
      </c>
      <c r="J17" s="2">
        <v>14</v>
      </c>
      <c r="K17" s="18" t="s">
        <v>31</v>
      </c>
      <c r="L17" s="3" t="s">
        <v>12</v>
      </c>
      <c r="M17" s="2">
        <v>14</v>
      </c>
      <c r="N17" s="18" t="s">
        <v>34</v>
      </c>
      <c r="O17" s="3" t="s">
        <v>13</v>
      </c>
      <c r="P17" s="2">
        <v>14</v>
      </c>
      <c r="Q17" s="18" t="s">
        <v>35</v>
      </c>
      <c r="R17" s="3" t="s">
        <v>20</v>
      </c>
      <c r="S17" s="2">
        <v>14</v>
      </c>
      <c r="T17" s="18" t="s">
        <v>31</v>
      </c>
      <c r="U17" s="3" t="s">
        <v>23</v>
      </c>
      <c r="V17" s="2">
        <v>14</v>
      </c>
      <c r="W17" s="18" t="s">
        <v>32</v>
      </c>
      <c r="X17" s="3" t="s">
        <v>21</v>
      </c>
      <c r="Y17" s="2">
        <v>14</v>
      </c>
      <c r="Z17" s="18" t="s">
        <v>36</v>
      </c>
      <c r="AA17" s="3" t="s">
        <v>19</v>
      </c>
      <c r="AB17" s="2">
        <v>14</v>
      </c>
      <c r="AC17" s="18" t="s">
        <v>37</v>
      </c>
      <c r="AD17" s="3" t="s">
        <v>12</v>
      </c>
      <c r="AE17" s="4">
        <v>14</v>
      </c>
      <c r="AF17" s="18" t="s">
        <v>33</v>
      </c>
      <c r="AG17" s="3" t="s">
        <v>13</v>
      </c>
      <c r="AH17" s="2">
        <v>14</v>
      </c>
      <c r="AI17" s="18" t="s">
        <v>36</v>
      </c>
      <c r="AJ17" s="3" t="s">
        <v>8</v>
      </c>
      <c r="AK17" s="7"/>
      <c r="AL17" s="2">
        <v>14</v>
      </c>
      <c r="AM17" s="18" t="s">
        <v>45</v>
      </c>
      <c r="AN17" s="3" t="s">
        <v>9</v>
      </c>
      <c r="AO17" s="2">
        <v>14</v>
      </c>
      <c r="AP17" s="85" t="s">
        <v>48</v>
      </c>
      <c r="AQ17" s="3" t="s">
        <v>10</v>
      </c>
      <c r="AR17" s="2">
        <v>14</v>
      </c>
      <c r="AS17" s="85" t="s">
        <v>48</v>
      </c>
      <c r="AT17" s="3" t="s">
        <v>11</v>
      </c>
      <c r="AU17" s="2">
        <v>14</v>
      </c>
      <c r="AV17" s="18" t="s">
        <v>44</v>
      </c>
      <c r="AW17" s="3" t="s">
        <v>9</v>
      </c>
      <c r="AX17" s="2">
        <v>14</v>
      </c>
      <c r="AY17" s="18" t="s">
        <v>46</v>
      </c>
      <c r="AZ17" s="3" t="s">
        <v>12</v>
      </c>
      <c r="BA17" s="4">
        <v>14</v>
      </c>
      <c r="BB17" s="18" t="s">
        <v>42</v>
      </c>
      <c r="BC17" s="3" t="s">
        <v>14</v>
      </c>
      <c r="BD17" s="4">
        <v>14</v>
      </c>
      <c r="BE17" s="18" t="s">
        <v>44</v>
      </c>
      <c r="BF17" s="19" t="s">
        <v>14</v>
      </c>
      <c r="BG17" s="4">
        <v>14</v>
      </c>
      <c r="BH17" s="85" t="s">
        <v>47</v>
      </c>
      <c r="BI17" s="19" t="s">
        <v>15</v>
      </c>
      <c r="BJ17" s="4">
        <v>14</v>
      </c>
      <c r="BK17" s="18" t="s">
        <v>43</v>
      </c>
      <c r="BL17" s="3" t="s">
        <v>16</v>
      </c>
      <c r="BM17" s="4">
        <v>14</v>
      </c>
      <c r="BN17" s="18" t="s">
        <v>45</v>
      </c>
      <c r="BO17" s="3" t="s">
        <v>7</v>
      </c>
      <c r="BP17" s="4">
        <v>14</v>
      </c>
      <c r="BQ17" s="85" t="s">
        <v>48</v>
      </c>
      <c r="BR17" s="3" t="s">
        <v>7</v>
      </c>
      <c r="BS17" s="2">
        <v>14</v>
      </c>
      <c r="BT17" s="18" t="s">
        <v>43</v>
      </c>
      <c r="BU17" s="3" t="s">
        <v>3</v>
      </c>
    </row>
    <row r="18" spans="1:73" x14ac:dyDescent="0.25">
      <c r="A18" s="2">
        <v>15</v>
      </c>
      <c r="B18" s="18" t="s">
        <v>34</v>
      </c>
      <c r="C18" s="3" t="s">
        <v>10</v>
      </c>
      <c r="D18" s="2">
        <v>15</v>
      </c>
      <c r="E18" s="18" t="s">
        <v>35</v>
      </c>
      <c r="F18" s="3" t="s">
        <v>10</v>
      </c>
      <c r="G18" s="2">
        <v>15</v>
      </c>
      <c r="H18" s="18" t="s">
        <v>35</v>
      </c>
      <c r="I18" s="3" t="s">
        <v>12</v>
      </c>
      <c r="J18" s="2">
        <v>15</v>
      </c>
      <c r="K18" s="18" t="s">
        <v>37</v>
      </c>
      <c r="L18" s="3" t="s">
        <v>12</v>
      </c>
      <c r="M18" s="2">
        <v>15</v>
      </c>
      <c r="N18" s="18" t="s">
        <v>32</v>
      </c>
      <c r="O18" s="3" t="s">
        <v>13</v>
      </c>
      <c r="P18" s="2">
        <v>15</v>
      </c>
      <c r="Q18" s="18" t="s">
        <v>36</v>
      </c>
      <c r="R18" s="3" t="s">
        <v>20</v>
      </c>
      <c r="S18" s="2">
        <v>15</v>
      </c>
      <c r="T18" s="18" t="s">
        <v>37</v>
      </c>
      <c r="U18" s="3" t="s">
        <v>23</v>
      </c>
      <c r="V18" s="2">
        <v>15</v>
      </c>
      <c r="W18" s="18" t="s">
        <v>33</v>
      </c>
      <c r="X18" s="3" t="s">
        <v>21</v>
      </c>
      <c r="Y18" s="2">
        <v>15</v>
      </c>
      <c r="Z18" s="18" t="s">
        <v>31</v>
      </c>
      <c r="AA18" s="3" t="s">
        <v>20</v>
      </c>
      <c r="AB18" s="2">
        <v>15</v>
      </c>
      <c r="AC18" s="18" t="s">
        <v>34</v>
      </c>
      <c r="AD18" s="3" t="s">
        <v>14</v>
      </c>
      <c r="AE18" s="4">
        <v>15</v>
      </c>
      <c r="AF18" s="18" t="s">
        <v>35</v>
      </c>
      <c r="AG18" s="3" t="s">
        <v>13</v>
      </c>
      <c r="AH18" s="2">
        <v>15</v>
      </c>
      <c r="AI18" s="18" t="s">
        <v>31</v>
      </c>
      <c r="AJ18" s="3" t="s">
        <v>8</v>
      </c>
      <c r="AK18" s="7"/>
      <c r="AL18" s="2">
        <v>15</v>
      </c>
      <c r="AM18" s="18" t="s">
        <v>46</v>
      </c>
      <c r="AN18" s="3" t="s">
        <v>9</v>
      </c>
      <c r="AO18" s="2">
        <v>15</v>
      </c>
      <c r="AP18" s="18" t="s">
        <v>42</v>
      </c>
      <c r="AQ18" s="3" t="s">
        <v>9</v>
      </c>
      <c r="AR18" s="2">
        <v>15</v>
      </c>
      <c r="AS18" s="18" t="s">
        <v>42</v>
      </c>
      <c r="AT18" s="3" t="s">
        <v>10</v>
      </c>
      <c r="AU18" s="2">
        <v>15</v>
      </c>
      <c r="AV18" s="18" t="s">
        <v>45</v>
      </c>
      <c r="AW18" s="3" t="s">
        <v>9</v>
      </c>
      <c r="AX18" s="2">
        <v>15</v>
      </c>
      <c r="AY18" s="85" t="s">
        <v>47</v>
      </c>
      <c r="AZ18" s="3" t="s">
        <v>13</v>
      </c>
      <c r="BA18" s="4">
        <v>15</v>
      </c>
      <c r="BB18" s="18" t="s">
        <v>43</v>
      </c>
      <c r="BC18" s="3" t="s">
        <v>14</v>
      </c>
      <c r="BD18" s="4">
        <v>15</v>
      </c>
      <c r="BE18" s="18" t="s">
        <v>45</v>
      </c>
      <c r="BF18" s="19" t="s">
        <v>14</v>
      </c>
      <c r="BG18" s="4">
        <v>15</v>
      </c>
      <c r="BH18" s="85" t="s">
        <v>48</v>
      </c>
      <c r="BI18" s="19" t="s">
        <v>15</v>
      </c>
      <c r="BJ18" s="4">
        <v>15</v>
      </c>
      <c r="BK18" s="18" t="s">
        <v>44</v>
      </c>
      <c r="BL18" s="3" t="s">
        <v>16</v>
      </c>
      <c r="BM18" s="4">
        <v>15</v>
      </c>
      <c r="BN18" s="18" t="s">
        <v>46</v>
      </c>
      <c r="BO18" s="3" t="s">
        <v>7</v>
      </c>
      <c r="BP18" s="4">
        <v>15</v>
      </c>
      <c r="BQ18" s="18" t="s">
        <v>42</v>
      </c>
      <c r="BR18" s="3" t="s">
        <v>5</v>
      </c>
      <c r="BS18" s="2">
        <v>15</v>
      </c>
      <c r="BT18" s="18" t="s">
        <v>44</v>
      </c>
      <c r="BU18" s="3" t="s">
        <v>3</v>
      </c>
    </row>
    <row r="19" spans="1:73" x14ac:dyDescent="0.25">
      <c r="A19" s="2">
        <v>16</v>
      </c>
      <c r="B19" s="18" t="s">
        <v>32</v>
      </c>
      <c r="C19" s="3" t="s">
        <v>10</v>
      </c>
      <c r="D19" s="2">
        <v>16</v>
      </c>
      <c r="E19" s="18" t="s">
        <v>36</v>
      </c>
      <c r="F19" s="3" t="s">
        <v>9</v>
      </c>
      <c r="G19" s="2">
        <v>16</v>
      </c>
      <c r="H19" s="18" t="s">
        <v>36</v>
      </c>
      <c r="I19" s="3" t="s">
        <v>10</v>
      </c>
      <c r="J19" s="2">
        <v>16</v>
      </c>
      <c r="K19" s="18" t="s">
        <v>34</v>
      </c>
      <c r="L19" s="3" t="s">
        <v>13</v>
      </c>
      <c r="M19" s="2">
        <v>16</v>
      </c>
      <c r="N19" s="18" t="s">
        <v>33</v>
      </c>
      <c r="O19" s="3" t="s">
        <v>15</v>
      </c>
      <c r="P19" s="2">
        <v>16</v>
      </c>
      <c r="Q19" s="18" t="s">
        <v>31</v>
      </c>
      <c r="R19" s="3" t="s">
        <v>20</v>
      </c>
      <c r="S19" s="2">
        <v>16</v>
      </c>
      <c r="T19" s="18" t="s">
        <v>34</v>
      </c>
      <c r="U19" s="3" t="s">
        <v>23</v>
      </c>
      <c r="V19" s="2">
        <v>16</v>
      </c>
      <c r="W19" s="18" t="s">
        <v>35</v>
      </c>
      <c r="X19" s="3" t="s">
        <v>21</v>
      </c>
      <c r="Y19" s="2">
        <v>16</v>
      </c>
      <c r="Z19" s="18" t="s">
        <v>37</v>
      </c>
      <c r="AA19" s="3" t="s">
        <v>20</v>
      </c>
      <c r="AB19" s="2">
        <v>16</v>
      </c>
      <c r="AC19" s="18" t="s">
        <v>32</v>
      </c>
      <c r="AD19" s="3" t="s">
        <v>14</v>
      </c>
      <c r="AE19" s="4">
        <v>16</v>
      </c>
      <c r="AF19" s="18" t="s">
        <v>36</v>
      </c>
      <c r="AG19" s="3" t="s">
        <v>9</v>
      </c>
      <c r="AH19" s="2">
        <v>16</v>
      </c>
      <c r="AI19" s="18" t="s">
        <v>37</v>
      </c>
      <c r="AJ19" s="3" t="s">
        <v>8</v>
      </c>
      <c r="AK19" s="7"/>
      <c r="AL19" s="2">
        <v>16</v>
      </c>
      <c r="AM19" s="85" t="s">
        <v>47</v>
      </c>
      <c r="AN19" s="3" t="s">
        <v>10</v>
      </c>
      <c r="AO19" s="2">
        <v>16</v>
      </c>
      <c r="AP19" s="18" t="s">
        <v>43</v>
      </c>
      <c r="AQ19" s="3" t="s">
        <v>9</v>
      </c>
      <c r="AR19" s="2">
        <v>16</v>
      </c>
      <c r="AS19" s="18" t="s">
        <v>43</v>
      </c>
      <c r="AT19" s="3" t="s">
        <v>12</v>
      </c>
      <c r="AU19" s="2">
        <v>16</v>
      </c>
      <c r="AV19" s="18" t="s">
        <v>46</v>
      </c>
      <c r="AW19" s="3" t="s">
        <v>10</v>
      </c>
      <c r="AX19" s="2">
        <v>16</v>
      </c>
      <c r="AY19" s="85" t="s">
        <v>48</v>
      </c>
      <c r="AZ19" s="3" t="s">
        <v>13</v>
      </c>
      <c r="BA19" s="4">
        <v>16</v>
      </c>
      <c r="BB19" s="18" t="s">
        <v>44</v>
      </c>
      <c r="BC19" s="3" t="s">
        <v>14</v>
      </c>
      <c r="BD19" s="4">
        <v>16</v>
      </c>
      <c r="BE19" s="18" t="s">
        <v>46</v>
      </c>
      <c r="BF19" s="19" t="s">
        <v>14</v>
      </c>
      <c r="BG19" s="4">
        <v>16</v>
      </c>
      <c r="BH19" s="18" t="s">
        <v>42</v>
      </c>
      <c r="BI19" s="19" t="s">
        <v>15</v>
      </c>
      <c r="BJ19" s="4">
        <v>16</v>
      </c>
      <c r="BK19" s="18" t="s">
        <v>45</v>
      </c>
      <c r="BL19" s="3" t="s">
        <v>16</v>
      </c>
      <c r="BM19" s="4">
        <v>16</v>
      </c>
      <c r="BN19" s="85" t="s">
        <v>47</v>
      </c>
      <c r="BO19" s="3" t="s">
        <v>8</v>
      </c>
      <c r="BP19" s="4">
        <v>16</v>
      </c>
      <c r="BQ19" s="18" t="s">
        <v>43</v>
      </c>
      <c r="BR19" s="3" t="s">
        <v>5</v>
      </c>
      <c r="BS19" s="2">
        <v>16</v>
      </c>
      <c r="BT19" s="18" t="s">
        <v>45</v>
      </c>
      <c r="BU19" s="3" t="s">
        <v>3</v>
      </c>
    </row>
    <row r="20" spans="1:73" x14ac:dyDescent="0.25">
      <c r="A20" s="2">
        <v>17</v>
      </c>
      <c r="B20" s="18" t="s">
        <v>33</v>
      </c>
      <c r="C20" s="3" t="s">
        <v>9</v>
      </c>
      <c r="D20" s="2">
        <v>17</v>
      </c>
      <c r="E20" s="18" t="s">
        <v>31</v>
      </c>
      <c r="F20" s="3" t="s">
        <v>10</v>
      </c>
      <c r="G20" s="2">
        <v>17</v>
      </c>
      <c r="H20" s="18" t="s">
        <v>31</v>
      </c>
      <c r="I20" s="3" t="s">
        <v>10</v>
      </c>
      <c r="J20" s="2">
        <v>17</v>
      </c>
      <c r="K20" s="18" t="s">
        <v>32</v>
      </c>
      <c r="L20" s="3" t="s">
        <v>15</v>
      </c>
      <c r="M20" s="2">
        <v>17</v>
      </c>
      <c r="N20" s="18" t="s">
        <v>35</v>
      </c>
      <c r="O20" s="3" t="s">
        <v>15</v>
      </c>
      <c r="P20" s="2">
        <v>17</v>
      </c>
      <c r="Q20" s="18" t="s">
        <v>37</v>
      </c>
      <c r="R20" s="3" t="s">
        <v>20</v>
      </c>
      <c r="S20" s="2">
        <v>17</v>
      </c>
      <c r="T20" s="18" t="s">
        <v>32</v>
      </c>
      <c r="U20" s="3" t="s">
        <v>23</v>
      </c>
      <c r="V20" s="2">
        <v>17</v>
      </c>
      <c r="W20" s="18" t="s">
        <v>36</v>
      </c>
      <c r="X20" s="3" t="s">
        <v>20</v>
      </c>
      <c r="Y20" s="2">
        <v>17</v>
      </c>
      <c r="Z20" s="18" t="s">
        <v>34</v>
      </c>
      <c r="AA20" s="3" t="s">
        <v>20</v>
      </c>
      <c r="AB20" s="2">
        <v>17</v>
      </c>
      <c r="AC20" s="18" t="s">
        <v>33</v>
      </c>
      <c r="AD20" s="3" t="s">
        <v>14</v>
      </c>
      <c r="AE20" s="4">
        <v>17</v>
      </c>
      <c r="AF20" s="18" t="s">
        <v>31</v>
      </c>
      <c r="AG20" s="3" t="s">
        <v>9</v>
      </c>
      <c r="AH20" s="2">
        <v>17</v>
      </c>
      <c r="AI20" s="18" t="s">
        <v>34</v>
      </c>
      <c r="AJ20" s="3" t="s">
        <v>8</v>
      </c>
      <c r="AK20" s="7"/>
      <c r="AL20" s="2">
        <v>17</v>
      </c>
      <c r="AM20" s="85" t="s">
        <v>48</v>
      </c>
      <c r="AN20" s="3" t="s">
        <v>10</v>
      </c>
      <c r="AO20" s="2">
        <v>17</v>
      </c>
      <c r="AP20" s="18" t="s">
        <v>44</v>
      </c>
      <c r="AQ20" s="3" t="s">
        <v>10</v>
      </c>
      <c r="AR20" s="2">
        <v>17</v>
      </c>
      <c r="AS20" s="18" t="s">
        <v>44</v>
      </c>
      <c r="AT20" s="3" t="s">
        <v>12</v>
      </c>
      <c r="AU20" s="2">
        <v>17</v>
      </c>
      <c r="AV20" s="85" t="s">
        <v>47</v>
      </c>
      <c r="AW20" s="3" t="s">
        <v>11</v>
      </c>
      <c r="AX20" s="2">
        <v>17</v>
      </c>
      <c r="AY20" s="18" t="s">
        <v>42</v>
      </c>
      <c r="AZ20" s="3" t="s">
        <v>12</v>
      </c>
      <c r="BA20" s="4">
        <v>17</v>
      </c>
      <c r="BB20" s="18" t="s">
        <v>45</v>
      </c>
      <c r="BC20" s="3" t="s">
        <v>14</v>
      </c>
      <c r="BD20" s="4">
        <v>17</v>
      </c>
      <c r="BE20" s="85" t="s">
        <v>47</v>
      </c>
      <c r="BF20" s="19" t="s">
        <v>14</v>
      </c>
      <c r="BG20" s="4">
        <v>17</v>
      </c>
      <c r="BH20" s="18" t="s">
        <v>43</v>
      </c>
      <c r="BI20" s="19" t="s">
        <v>15</v>
      </c>
      <c r="BJ20" s="4">
        <v>17</v>
      </c>
      <c r="BK20" s="18" t="s">
        <v>46</v>
      </c>
      <c r="BL20" s="3" t="s">
        <v>16</v>
      </c>
      <c r="BM20" s="4">
        <v>17</v>
      </c>
      <c r="BN20" s="85" t="s">
        <v>48</v>
      </c>
      <c r="BO20" s="3" t="s">
        <v>8</v>
      </c>
      <c r="BP20" s="4">
        <v>17</v>
      </c>
      <c r="BQ20" s="18" t="s">
        <v>44</v>
      </c>
      <c r="BR20" s="3" t="s">
        <v>5</v>
      </c>
      <c r="BS20" s="2">
        <v>17</v>
      </c>
      <c r="BT20" s="18" t="s">
        <v>46</v>
      </c>
      <c r="BU20" s="3" t="s">
        <v>3</v>
      </c>
    </row>
    <row r="21" spans="1:73" x14ac:dyDescent="0.25">
      <c r="A21" s="2">
        <v>18</v>
      </c>
      <c r="B21" s="18" t="s">
        <v>35</v>
      </c>
      <c r="C21" s="3" t="s">
        <v>9</v>
      </c>
      <c r="D21" s="2">
        <v>18</v>
      </c>
      <c r="E21" s="18" t="s">
        <v>37</v>
      </c>
      <c r="F21" s="3" t="s">
        <v>10</v>
      </c>
      <c r="G21" s="2">
        <v>18</v>
      </c>
      <c r="H21" s="18" t="s">
        <v>37</v>
      </c>
      <c r="I21" s="3" t="s">
        <v>10</v>
      </c>
      <c r="J21" s="2">
        <v>18</v>
      </c>
      <c r="K21" s="18" t="s">
        <v>33</v>
      </c>
      <c r="L21" s="3" t="s">
        <v>15</v>
      </c>
      <c r="M21" s="2">
        <v>18</v>
      </c>
      <c r="N21" s="18" t="s">
        <v>36</v>
      </c>
      <c r="O21" s="3" t="s">
        <v>14</v>
      </c>
      <c r="P21" s="2">
        <v>18</v>
      </c>
      <c r="Q21" s="18" t="s">
        <v>34</v>
      </c>
      <c r="R21" s="3" t="s">
        <v>20</v>
      </c>
      <c r="S21" s="2">
        <v>18</v>
      </c>
      <c r="T21" s="18" t="s">
        <v>33</v>
      </c>
      <c r="U21" s="3" t="s">
        <v>23</v>
      </c>
      <c r="V21" s="2">
        <v>18</v>
      </c>
      <c r="W21" s="18" t="s">
        <v>31</v>
      </c>
      <c r="X21" s="3" t="s">
        <v>20</v>
      </c>
      <c r="Y21" s="2">
        <v>18</v>
      </c>
      <c r="Z21" s="18" t="s">
        <v>32</v>
      </c>
      <c r="AA21" s="3" t="s">
        <v>20</v>
      </c>
      <c r="AB21" s="2">
        <v>18</v>
      </c>
      <c r="AC21" s="18" t="s">
        <v>35</v>
      </c>
      <c r="AD21" s="3" t="s">
        <v>14</v>
      </c>
      <c r="AE21" s="4">
        <v>18</v>
      </c>
      <c r="AF21" s="18" t="s">
        <v>37</v>
      </c>
      <c r="AG21" s="3" t="s">
        <v>9</v>
      </c>
      <c r="AH21" s="2">
        <v>18</v>
      </c>
      <c r="AI21" s="18" t="s">
        <v>32</v>
      </c>
      <c r="AJ21" s="3" t="s">
        <v>8</v>
      </c>
      <c r="AK21" s="7"/>
      <c r="AL21" s="2">
        <v>18</v>
      </c>
      <c r="AM21" s="18" t="s">
        <v>42</v>
      </c>
      <c r="AN21" s="3" t="s">
        <v>9</v>
      </c>
      <c r="AO21" s="2">
        <v>18</v>
      </c>
      <c r="AP21" s="18" t="s">
        <v>45</v>
      </c>
      <c r="AQ21" s="3" t="s">
        <v>10</v>
      </c>
      <c r="AR21" s="2">
        <v>18</v>
      </c>
      <c r="AS21" s="18" t="s">
        <v>45</v>
      </c>
      <c r="AT21" s="3" t="s">
        <v>12</v>
      </c>
      <c r="AU21" s="2">
        <v>18</v>
      </c>
      <c r="AV21" s="85" t="s">
        <v>48</v>
      </c>
      <c r="AW21" s="3" t="s">
        <v>11</v>
      </c>
      <c r="AX21" s="2">
        <v>18</v>
      </c>
      <c r="AY21" s="18" t="s">
        <v>43</v>
      </c>
      <c r="AZ21" s="3" t="s">
        <v>12</v>
      </c>
      <c r="BA21" s="4">
        <v>18</v>
      </c>
      <c r="BB21" s="18" t="s">
        <v>46</v>
      </c>
      <c r="BC21" s="3" t="s">
        <v>14</v>
      </c>
      <c r="BD21" s="4">
        <v>18</v>
      </c>
      <c r="BE21" s="85" t="s">
        <v>48</v>
      </c>
      <c r="BF21" s="19" t="s">
        <v>14</v>
      </c>
      <c r="BG21" s="4">
        <v>18</v>
      </c>
      <c r="BH21" s="18" t="s">
        <v>44</v>
      </c>
      <c r="BI21" s="19" t="s">
        <v>15</v>
      </c>
      <c r="BJ21" s="4">
        <v>18</v>
      </c>
      <c r="BK21" s="85" t="s">
        <v>47</v>
      </c>
      <c r="BL21" s="3" t="s">
        <v>15</v>
      </c>
      <c r="BM21" s="4">
        <v>18</v>
      </c>
      <c r="BN21" s="18" t="s">
        <v>42</v>
      </c>
      <c r="BO21" s="3" t="s">
        <v>7</v>
      </c>
      <c r="BP21" s="4">
        <v>18</v>
      </c>
      <c r="BQ21" s="18" t="s">
        <v>45</v>
      </c>
      <c r="BR21" s="3" t="s">
        <v>5</v>
      </c>
      <c r="BS21" s="2">
        <v>18</v>
      </c>
      <c r="BT21" s="85" t="s">
        <v>47</v>
      </c>
      <c r="BU21" s="3" t="s">
        <v>4</v>
      </c>
    </row>
    <row r="22" spans="1:73" x14ac:dyDescent="0.25">
      <c r="A22" s="2">
        <v>19</v>
      </c>
      <c r="B22" s="18" t="s">
        <v>36</v>
      </c>
      <c r="C22" s="3" t="s">
        <v>10</v>
      </c>
      <c r="D22" s="2">
        <v>19</v>
      </c>
      <c r="E22" s="18" t="s">
        <v>34</v>
      </c>
      <c r="F22" s="3" t="s">
        <v>10</v>
      </c>
      <c r="G22" s="2">
        <v>19</v>
      </c>
      <c r="H22" s="18" t="s">
        <v>34</v>
      </c>
      <c r="I22" s="3" t="s">
        <v>10</v>
      </c>
      <c r="J22" s="2">
        <v>19</v>
      </c>
      <c r="K22" s="18" t="s">
        <v>35</v>
      </c>
      <c r="L22" s="3" t="s">
        <v>14</v>
      </c>
      <c r="M22" s="2">
        <v>19</v>
      </c>
      <c r="N22" s="18" t="s">
        <v>31</v>
      </c>
      <c r="O22" s="3" t="s">
        <v>14</v>
      </c>
      <c r="P22" s="2">
        <v>19</v>
      </c>
      <c r="Q22" s="18" t="s">
        <v>32</v>
      </c>
      <c r="R22" s="3" t="s">
        <v>20</v>
      </c>
      <c r="S22" s="2">
        <v>19</v>
      </c>
      <c r="T22" s="18" t="s">
        <v>35</v>
      </c>
      <c r="U22" s="3" t="s">
        <v>23</v>
      </c>
      <c r="V22" s="2">
        <v>19</v>
      </c>
      <c r="W22" s="18" t="s">
        <v>37</v>
      </c>
      <c r="X22" s="3" t="s">
        <v>20</v>
      </c>
      <c r="Y22" s="2">
        <v>19</v>
      </c>
      <c r="Z22" s="18" t="s">
        <v>33</v>
      </c>
      <c r="AA22" s="3" t="s">
        <v>16</v>
      </c>
      <c r="AB22" s="2">
        <v>19</v>
      </c>
      <c r="AC22" s="18" t="s">
        <v>36</v>
      </c>
      <c r="AD22" s="3" t="s">
        <v>13</v>
      </c>
      <c r="AE22" s="4">
        <v>19</v>
      </c>
      <c r="AF22" s="18" t="s">
        <v>34</v>
      </c>
      <c r="AG22" s="3" t="s">
        <v>9</v>
      </c>
      <c r="AH22" s="2">
        <v>19</v>
      </c>
      <c r="AI22" s="18" t="s">
        <v>33</v>
      </c>
      <c r="AJ22" s="3" t="s">
        <v>8</v>
      </c>
      <c r="AK22" s="7"/>
      <c r="AL22" s="2">
        <v>19</v>
      </c>
      <c r="AM22" s="18" t="s">
        <v>43</v>
      </c>
      <c r="AN22" s="3" t="s">
        <v>9</v>
      </c>
      <c r="AO22" s="2">
        <v>19</v>
      </c>
      <c r="AP22" s="18" t="s">
        <v>46</v>
      </c>
      <c r="AQ22" s="3" t="s">
        <v>9</v>
      </c>
      <c r="AR22" s="2">
        <v>19</v>
      </c>
      <c r="AS22" s="18" t="s">
        <v>46</v>
      </c>
      <c r="AT22" s="3" t="s">
        <v>10</v>
      </c>
      <c r="AU22" s="2">
        <v>19</v>
      </c>
      <c r="AV22" s="18" t="s">
        <v>42</v>
      </c>
      <c r="AW22" s="3" t="s">
        <v>9</v>
      </c>
      <c r="AX22" s="2">
        <v>19</v>
      </c>
      <c r="AY22" s="18" t="s">
        <v>44</v>
      </c>
      <c r="AZ22" s="3" t="s">
        <v>12</v>
      </c>
      <c r="BA22" s="4">
        <v>19</v>
      </c>
      <c r="BB22" s="85" t="s">
        <v>47</v>
      </c>
      <c r="BC22" s="3" t="s">
        <v>14</v>
      </c>
      <c r="BD22" s="4">
        <v>19</v>
      </c>
      <c r="BE22" s="18" t="s">
        <v>42</v>
      </c>
      <c r="BF22" s="19" t="s">
        <v>14</v>
      </c>
      <c r="BG22" s="4">
        <v>19</v>
      </c>
      <c r="BH22" s="18" t="s">
        <v>45</v>
      </c>
      <c r="BI22" s="19" t="s">
        <v>15</v>
      </c>
      <c r="BJ22" s="4">
        <v>19</v>
      </c>
      <c r="BK22" s="85" t="s">
        <v>48</v>
      </c>
      <c r="BL22" s="3" t="s">
        <v>15</v>
      </c>
      <c r="BM22" s="4">
        <v>19</v>
      </c>
      <c r="BN22" s="18" t="s">
        <v>43</v>
      </c>
      <c r="BO22" s="3" t="s">
        <v>11</v>
      </c>
      <c r="BP22" s="4">
        <v>19</v>
      </c>
      <c r="BQ22" s="18" t="s">
        <v>46</v>
      </c>
      <c r="BR22" s="3" t="s">
        <v>5</v>
      </c>
      <c r="BS22" s="2">
        <v>19</v>
      </c>
      <c r="BT22" s="85" t="s">
        <v>48</v>
      </c>
      <c r="BU22" s="3" t="s">
        <v>4</v>
      </c>
    </row>
    <row r="23" spans="1:73" x14ac:dyDescent="0.25">
      <c r="A23" s="2">
        <v>20</v>
      </c>
      <c r="B23" s="18" t="s">
        <v>31</v>
      </c>
      <c r="C23" s="3" t="s">
        <v>10</v>
      </c>
      <c r="D23" s="2">
        <v>20</v>
      </c>
      <c r="E23" s="18" t="s">
        <v>32</v>
      </c>
      <c r="F23" s="3" t="s">
        <v>10</v>
      </c>
      <c r="G23" s="2">
        <v>20</v>
      </c>
      <c r="H23" s="18" t="s">
        <v>32</v>
      </c>
      <c r="I23" s="3" t="s">
        <v>10</v>
      </c>
      <c r="J23" s="2">
        <v>20</v>
      </c>
      <c r="K23" s="18" t="s">
        <v>36</v>
      </c>
      <c r="L23" s="3" t="s">
        <v>10</v>
      </c>
      <c r="M23" s="2">
        <v>20</v>
      </c>
      <c r="N23" s="18" t="s">
        <v>37</v>
      </c>
      <c r="O23" s="3" t="s">
        <v>16</v>
      </c>
      <c r="P23" s="2">
        <v>20</v>
      </c>
      <c r="Q23" s="18" t="s">
        <v>33</v>
      </c>
      <c r="R23" s="3" t="s">
        <v>21</v>
      </c>
      <c r="S23" s="2">
        <v>20</v>
      </c>
      <c r="T23" s="18" t="s">
        <v>36</v>
      </c>
      <c r="U23" s="3" t="s">
        <v>23</v>
      </c>
      <c r="V23" s="2">
        <v>20</v>
      </c>
      <c r="W23" s="18" t="s">
        <v>34</v>
      </c>
      <c r="X23" s="3" t="s">
        <v>20</v>
      </c>
      <c r="Y23" s="2">
        <v>20</v>
      </c>
      <c r="Z23" s="18" t="s">
        <v>35</v>
      </c>
      <c r="AA23" s="3" t="s">
        <v>16</v>
      </c>
      <c r="AB23" s="2">
        <v>20</v>
      </c>
      <c r="AC23" s="18" t="s">
        <v>31</v>
      </c>
      <c r="AD23" s="3" t="s">
        <v>13</v>
      </c>
      <c r="AE23" s="4">
        <v>20</v>
      </c>
      <c r="AF23" s="18" t="s">
        <v>32</v>
      </c>
      <c r="AG23" s="3" t="s">
        <v>9</v>
      </c>
      <c r="AH23" s="2">
        <v>20</v>
      </c>
      <c r="AI23" s="18" t="s">
        <v>35</v>
      </c>
      <c r="AJ23" s="3" t="s">
        <v>8</v>
      </c>
      <c r="AK23" s="7"/>
      <c r="AL23" s="2">
        <v>20</v>
      </c>
      <c r="AM23" s="18" t="s">
        <v>44</v>
      </c>
      <c r="AN23" s="3" t="s">
        <v>9</v>
      </c>
      <c r="AO23" s="2">
        <v>20</v>
      </c>
      <c r="AP23" s="85" t="s">
        <v>47</v>
      </c>
      <c r="AQ23" s="3" t="s">
        <v>11</v>
      </c>
      <c r="AR23" s="2">
        <v>20</v>
      </c>
      <c r="AS23" s="85" t="s">
        <v>47</v>
      </c>
      <c r="AT23" s="3" t="s">
        <v>11</v>
      </c>
      <c r="AU23" s="2">
        <v>20</v>
      </c>
      <c r="AV23" s="18" t="s">
        <v>43</v>
      </c>
      <c r="AW23" s="3" t="s">
        <v>9</v>
      </c>
      <c r="AX23" s="2">
        <v>20</v>
      </c>
      <c r="AY23" s="18" t="s">
        <v>45</v>
      </c>
      <c r="AZ23" s="19" t="s">
        <v>16</v>
      </c>
      <c r="BA23" s="4">
        <v>20</v>
      </c>
      <c r="BB23" s="85" t="s">
        <v>48</v>
      </c>
      <c r="BC23" s="3" t="s">
        <v>14</v>
      </c>
      <c r="BD23" s="4">
        <v>20</v>
      </c>
      <c r="BE23" s="18" t="s">
        <v>43</v>
      </c>
      <c r="BF23" s="19" t="s">
        <v>14</v>
      </c>
      <c r="BG23" s="4">
        <v>20</v>
      </c>
      <c r="BH23" s="18" t="s">
        <v>46</v>
      </c>
      <c r="BI23" s="19" t="s">
        <v>15</v>
      </c>
      <c r="BJ23" s="4">
        <v>20</v>
      </c>
      <c r="BK23" s="18" t="s">
        <v>42</v>
      </c>
      <c r="BL23" s="3" t="s">
        <v>16</v>
      </c>
      <c r="BM23" s="4">
        <v>20</v>
      </c>
      <c r="BN23" s="18" t="s">
        <v>44</v>
      </c>
      <c r="BO23" s="3" t="s">
        <v>11</v>
      </c>
      <c r="BP23" s="4">
        <v>20</v>
      </c>
      <c r="BQ23" s="85" t="s">
        <v>47</v>
      </c>
      <c r="BR23" s="3" t="s">
        <v>6</v>
      </c>
      <c r="BS23" s="2">
        <v>20</v>
      </c>
      <c r="BT23" s="18" t="s">
        <v>42</v>
      </c>
      <c r="BU23" s="3" t="s">
        <v>3</v>
      </c>
    </row>
    <row r="24" spans="1:73" x14ac:dyDescent="0.25">
      <c r="A24" s="2">
        <v>21</v>
      </c>
      <c r="B24" s="18" t="s">
        <v>37</v>
      </c>
      <c r="C24" s="3" t="s">
        <v>10</v>
      </c>
      <c r="D24" s="2">
        <v>21</v>
      </c>
      <c r="E24" s="18" t="s">
        <v>33</v>
      </c>
      <c r="F24" s="3" t="s">
        <v>11</v>
      </c>
      <c r="G24" s="2">
        <v>21</v>
      </c>
      <c r="H24" s="18" t="s">
        <v>33</v>
      </c>
      <c r="I24" s="3" t="s">
        <v>12</v>
      </c>
      <c r="J24" s="2">
        <v>21</v>
      </c>
      <c r="K24" s="18" t="s">
        <v>31</v>
      </c>
      <c r="L24" s="3" t="s">
        <v>10</v>
      </c>
      <c r="M24" s="2">
        <v>21</v>
      </c>
      <c r="N24" s="18" t="s">
        <v>34</v>
      </c>
      <c r="O24" s="3" t="s">
        <v>19</v>
      </c>
      <c r="P24" s="2">
        <v>21</v>
      </c>
      <c r="Q24" s="18" t="s">
        <v>35</v>
      </c>
      <c r="R24" s="3" t="s">
        <v>21</v>
      </c>
      <c r="S24" s="2">
        <v>21</v>
      </c>
      <c r="T24" s="18" t="s">
        <v>31</v>
      </c>
      <c r="U24" s="3" t="s">
        <v>23</v>
      </c>
      <c r="V24" s="2">
        <v>21</v>
      </c>
      <c r="W24" s="18" t="s">
        <v>32</v>
      </c>
      <c r="X24" s="3" t="s">
        <v>20</v>
      </c>
      <c r="Y24" s="2">
        <v>21</v>
      </c>
      <c r="Z24" s="18" t="s">
        <v>36</v>
      </c>
      <c r="AA24" s="3" t="s">
        <v>20</v>
      </c>
      <c r="AB24" s="2">
        <v>21</v>
      </c>
      <c r="AC24" s="18" t="s">
        <v>37</v>
      </c>
      <c r="AD24" s="3" t="s">
        <v>13</v>
      </c>
      <c r="AE24" s="4">
        <v>21</v>
      </c>
      <c r="AF24" s="18" t="s">
        <v>33</v>
      </c>
      <c r="AG24" s="3" t="s">
        <v>11</v>
      </c>
      <c r="AH24" s="2">
        <v>21</v>
      </c>
      <c r="AI24" s="18" t="s">
        <v>36</v>
      </c>
      <c r="AJ24" s="3" t="s">
        <v>8</v>
      </c>
      <c r="AK24" s="7"/>
      <c r="AL24" s="2">
        <v>21</v>
      </c>
      <c r="AM24" s="18" t="s">
        <v>45</v>
      </c>
      <c r="AN24" s="3" t="s">
        <v>9</v>
      </c>
      <c r="AO24" s="2">
        <v>21</v>
      </c>
      <c r="AP24" s="85" t="s">
        <v>48</v>
      </c>
      <c r="AQ24" s="3" t="s">
        <v>11</v>
      </c>
      <c r="AR24" s="2">
        <v>21</v>
      </c>
      <c r="AS24" s="85" t="s">
        <v>48</v>
      </c>
      <c r="AT24" s="3" t="s">
        <v>11</v>
      </c>
      <c r="AU24" s="2">
        <v>21</v>
      </c>
      <c r="AV24" s="18" t="s">
        <v>44</v>
      </c>
      <c r="AW24" s="3" t="s">
        <v>9</v>
      </c>
      <c r="AX24" s="2">
        <v>21</v>
      </c>
      <c r="AY24" s="18" t="s">
        <v>46</v>
      </c>
      <c r="AZ24" s="19" t="s">
        <v>16</v>
      </c>
      <c r="BA24" s="4">
        <v>21</v>
      </c>
      <c r="BB24" s="18" t="s">
        <v>42</v>
      </c>
      <c r="BC24" s="3" t="s">
        <v>14</v>
      </c>
      <c r="BD24" s="4">
        <v>21</v>
      </c>
      <c r="BE24" s="18" t="s">
        <v>44</v>
      </c>
      <c r="BF24" s="19" t="s">
        <v>14</v>
      </c>
      <c r="BG24" s="4">
        <v>21</v>
      </c>
      <c r="BH24" s="85" t="s">
        <v>47</v>
      </c>
      <c r="BI24" s="19" t="s">
        <v>15</v>
      </c>
      <c r="BJ24" s="4">
        <v>21</v>
      </c>
      <c r="BK24" s="18" t="s">
        <v>43</v>
      </c>
      <c r="BL24" s="3" t="s">
        <v>16</v>
      </c>
      <c r="BM24" s="4">
        <v>21</v>
      </c>
      <c r="BN24" s="18" t="s">
        <v>45</v>
      </c>
      <c r="BO24" s="3" t="s">
        <v>11</v>
      </c>
      <c r="BP24" s="4">
        <v>21</v>
      </c>
      <c r="BQ24" s="85" t="s">
        <v>48</v>
      </c>
      <c r="BR24" s="3" t="s">
        <v>6</v>
      </c>
      <c r="BS24" s="2">
        <v>21</v>
      </c>
      <c r="BT24" s="18" t="s">
        <v>43</v>
      </c>
      <c r="BU24" s="3" t="s">
        <v>3</v>
      </c>
    </row>
    <row r="25" spans="1:73" x14ac:dyDescent="0.25">
      <c r="A25" s="2">
        <v>22</v>
      </c>
      <c r="B25" s="18" t="s">
        <v>34</v>
      </c>
      <c r="C25" s="3" t="s">
        <v>10</v>
      </c>
      <c r="D25" s="2">
        <v>22</v>
      </c>
      <c r="E25" s="18" t="s">
        <v>35</v>
      </c>
      <c r="F25" s="3" t="s">
        <v>11</v>
      </c>
      <c r="G25" s="2">
        <v>22</v>
      </c>
      <c r="H25" s="18" t="s">
        <v>35</v>
      </c>
      <c r="I25" s="3" t="s">
        <v>12</v>
      </c>
      <c r="J25" s="2">
        <v>22</v>
      </c>
      <c r="K25" s="18" t="s">
        <v>37</v>
      </c>
      <c r="L25" s="3" t="s">
        <v>12</v>
      </c>
      <c r="M25" s="2">
        <v>22</v>
      </c>
      <c r="N25" s="18" t="s">
        <v>32</v>
      </c>
      <c r="O25" s="3" t="s">
        <v>19</v>
      </c>
      <c r="P25" s="2">
        <v>22</v>
      </c>
      <c r="Q25" s="18" t="s">
        <v>36</v>
      </c>
      <c r="R25" s="3" t="s">
        <v>21</v>
      </c>
      <c r="S25" s="2">
        <v>22</v>
      </c>
      <c r="T25" s="18" t="s">
        <v>37</v>
      </c>
      <c r="U25" s="3" t="s">
        <v>23</v>
      </c>
      <c r="V25" s="2">
        <v>22</v>
      </c>
      <c r="W25" s="18" t="s">
        <v>33</v>
      </c>
      <c r="X25" s="3" t="s">
        <v>20</v>
      </c>
      <c r="Y25" s="2">
        <v>22</v>
      </c>
      <c r="Z25" s="18" t="s">
        <v>31</v>
      </c>
      <c r="AA25" s="3" t="s">
        <v>20</v>
      </c>
      <c r="AB25" s="2">
        <v>22</v>
      </c>
      <c r="AC25" s="18" t="s">
        <v>34</v>
      </c>
      <c r="AD25" s="3" t="s">
        <v>13</v>
      </c>
      <c r="AE25" s="4">
        <v>22</v>
      </c>
      <c r="AF25" s="18" t="s">
        <v>35</v>
      </c>
      <c r="AG25" s="3" t="s">
        <v>11</v>
      </c>
      <c r="AH25" s="2">
        <v>22</v>
      </c>
      <c r="AI25" s="18" t="s">
        <v>31</v>
      </c>
      <c r="AJ25" s="3" t="s">
        <v>8</v>
      </c>
      <c r="AK25" s="7"/>
      <c r="AL25" s="2">
        <v>22</v>
      </c>
      <c r="AM25" s="18" t="s">
        <v>46</v>
      </c>
      <c r="AN25" s="3" t="s">
        <v>9</v>
      </c>
      <c r="AO25" s="2">
        <v>22</v>
      </c>
      <c r="AP25" s="18" t="s">
        <v>42</v>
      </c>
      <c r="AQ25" s="3" t="s">
        <v>11</v>
      </c>
      <c r="AR25" s="2">
        <v>22</v>
      </c>
      <c r="AS25" s="18" t="s">
        <v>42</v>
      </c>
      <c r="AT25" s="3" t="s">
        <v>11</v>
      </c>
      <c r="AU25" s="2">
        <v>22</v>
      </c>
      <c r="AV25" s="18" t="s">
        <v>45</v>
      </c>
      <c r="AW25" s="3" t="s">
        <v>13</v>
      </c>
      <c r="AX25" s="2">
        <v>22</v>
      </c>
      <c r="AY25" s="85" t="s">
        <v>47</v>
      </c>
      <c r="AZ25" s="19" t="s">
        <v>16</v>
      </c>
      <c r="BA25" s="4">
        <v>22</v>
      </c>
      <c r="BB25" s="18" t="s">
        <v>43</v>
      </c>
      <c r="BC25" s="3" t="s">
        <v>14</v>
      </c>
      <c r="BD25" s="4">
        <v>22</v>
      </c>
      <c r="BE25" s="18" t="s">
        <v>45</v>
      </c>
      <c r="BF25" s="19" t="s">
        <v>14</v>
      </c>
      <c r="BG25" s="4">
        <v>22</v>
      </c>
      <c r="BH25" s="85" t="s">
        <v>48</v>
      </c>
      <c r="BI25" s="19" t="s">
        <v>15</v>
      </c>
      <c r="BJ25" s="4">
        <v>22</v>
      </c>
      <c r="BK25" s="18" t="s">
        <v>44</v>
      </c>
      <c r="BL25" s="3" t="s">
        <v>16</v>
      </c>
      <c r="BM25" s="4">
        <v>22</v>
      </c>
      <c r="BN25" s="18" t="s">
        <v>46</v>
      </c>
      <c r="BO25" s="3" t="s">
        <v>7</v>
      </c>
      <c r="BP25" s="4">
        <v>22</v>
      </c>
      <c r="BQ25" s="18" t="s">
        <v>42</v>
      </c>
      <c r="BR25" s="3" t="s">
        <v>3</v>
      </c>
      <c r="BS25" s="2">
        <v>22</v>
      </c>
      <c r="BT25" s="18" t="s">
        <v>44</v>
      </c>
      <c r="BU25" s="3" t="s">
        <v>3</v>
      </c>
    </row>
    <row r="26" spans="1:73" x14ac:dyDescent="0.25">
      <c r="A26" s="2">
        <v>23</v>
      </c>
      <c r="B26" s="18" t="s">
        <v>32</v>
      </c>
      <c r="C26" s="3" t="s">
        <v>10</v>
      </c>
      <c r="D26" s="2">
        <v>23</v>
      </c>
      <c r="E26" s="18" t="s">
        <v>36</v>
      </c>
      <c r="F26" s="3" t="s">
        <v>11</v>
      </c>
      <c r="G26" s="2">
        <v>23</v>
      </c>
      <c r="H26" s="18" t="s">
        <v>36</v>
      </c>
      <c r="I26" s="3" t="s">
        <v>13</v>
      </c>
      <c r="J26" s="2">
        <v>23</v>
      </c>
      <c r="K26" s="18" t="s">
        <v>34</v>
      </c>
      <c r="L26" s="3" t="s">
        <v>13</v>
      </c>
      <c r="M26" s="2">
        <v>23</v>
      </c>
      <c r="N26" s="18" t="s">
        <v>33</v>
      </c>
      <c r="O26" s="3" t="s">
        <v>18</v>
      </c>
      <c r="P26" s="2">
        <v>23</v>
      </c>
      <c r="Q26" s="18" t="s">
        <v>31</v>
      </c>
      <c r="R26" s="3" t="s">
        <v>21</v>
      </c>
      <c r="S26" s="2">
        <v>23</v>
      </c>
      <c r="T26" s="18" t="s">
        <v>34</v>
      </c>
      <c r="U26" s="3" t="s">
        <v>23</v>
      </c>
      <c r="V26" s="2">
        <v>23</v>
      </c>
      <c r="W26" s="18" t="s">
        <v>35</v>
      </c>
      <c r="X26" s="3" t="s">
        <v>21</v>
      </c>
      <c r="Y26" s="2">
        <v>23</v>
      </c>
      <c r="Z26" s="18" t="s">
        <v>37</v>
      </c>
      <c r="AA26" s="3" t="s">
        <v>20</v>
      </c>
      <c r="AB26" s="2">
        <v>23</v>
      </c>
      <c r="AC26" s="18" t="s">
        <v>32</v>
      </c>
      <c r="AD26" s="3" t="s">
        <v>13</v>
      </c>
      <c r="AE26" s="4">
        <v>23</v>
      </c>
      <c r="AF26" s="26" t="s">
        <v>36</v>
      </c>
      <c r="AG26" s="3" t="s">
        <v>8</v>
      </c>
      <c r="AH26" s="2">
        <v>23</v>
      </c>
      <c r="AI26" s="18" t="s">
        <v>37</v>
      </c>
      <c r="AJ26" s="3" t="s">
        <v>8</v>
      </c>
      <c r="AK26" s="7"/>
      <c r="AL26" s="2">
        <v>23</v>
      </c>
      <c r="AM26" s="85" t="s">
        <v>47</v>
      </c>
      <c r="AN26" s="3" t="s">
        <v>10</v>
      </c>
      <c r="AO26" s="2">
        <v>23</v>
      </c>
      <c r="AP26" s="18" t="s">
        <v>43</v>
      </c>
      <c r="AQ26" s="3" t="s">
        <v>10</v>
      </c>
      <c r="AR26" s="2">
        <v>23</v>
      </c>
      <c r="AS26" s="18" t="s">
        <v>43</v>
      </c>
      <c r="AT26" s="3" t="s">
        <v>11</v>
      </c>
      <c r="AU26" s="2">
        <v>23</v>
      </c>
      <c r="AV26" s="18" t="s">
        <v>46</v>
      </c>
      <c r="AW26" s="3" t="s">
        <v>13</v>
      </c>
      <c r="AX26" s="2">
        <v>23</v>
      </c>
      <c r="AY26" s="85" t="s">
        <v>48</v>
      </c>
      <c r="AZ26" s="3" t="s">
        <v>14</v>
      </c>
      <c r="BA26" s="4">
        <v>23</v>
      </c>
      <c r="BB26" s="18" t="s">
        <v>44</v>
      </c>
      <c r="BC26" s="3" t="s">
        <v>14</v>
      </c>
      <c r="BD26" s="4">
        <v>23</v>
      </c>
      <c r="BE26" s="18" t="s">
        <v>46</v>
      </c>
      <c r="BF26" s="19" t="s">
        <v>14</v>
      </c>
      <c r="BG26" s="4">
        <v>23</v>
      </c>
      <c r="BH26" s="18" t="s">
        <v>42</v>
      </c>
      <c r="BI26" s="19" t="s">
        <v>15</v>
      </c>
      <c r="BJ26" s="4">
        <v>23</v>
      </c>
      <c r="BK26" s="18" t="s">
        <v>45</v>
      </c>
      <c r="BL26" s="3" t="s">
        <v>16</v>
      </c>
      <c r="BM26" s="4">
        <v>23</v>
      </c>
      <c r="BN26" s="85" t="s">
        <v>47</v>
      </c>
      <c r="BO26" s="3" t="s">
        <v>10</v>
      </c>
      <c r="BP26" s="4">
        <v>23</v>
      </c>
      <c r="BQ26" s="18" t="s">
        <v>43</v>
      </c>
      <c r="BR26" s="3" t="s">
        <v>3</v>
      </c>
      <c r="BS26" s="2">
        <v>23</v>
      </c>
      <c r="BT26" s="18" t="s">
        <v>45</v>
      </c>
      <c r="BU26" s="3" t="s">
        <v>3</v>
      </c>
    </row>
    <row r="27" spans="1:73" x14ac:dyDescent="0.25">
      <c r="A27" s="2">
        <v>24</v>
      </c>
      <c r="B27" s="18" t="s">
        <v>33</v>
      </c>
      <c r="C27" s="3" t="s">
        <v>9</v>
      </c>
      <c r="D27" s="2">
        <v>24</v>
      </c>
      <c r="E27" s="18" t="s">
        <v>31</v>
      </c>
      <c r="F27" s="3" t="s">
        <v>11</v>
      </c>
      <c r="G27" s="2">
        <v>24</v>
      </c>
      <c r="H27" s="18" t="s">
        <v>31</v>
      </c>
      <c r="I27" s="3" t="s">
        <v>13</v>
      </c>
      <c r="J27" s="2">
        <v>24</v>
      </c>
      <c r="K27" s="18" t="s">
        <v>32</v>
      </c>
      <c r="L27" s="3" t="s">
        <v>13</v>
      </c>
      <c r="M27" s="2">
        <v>24</v>
      </c>
      <c r="N27" s="18" t="s">
        <v>35</v>
      </c>
      <c r="O27" s="3" t="s">
        <v>17</v>
      </c>
      <c r="P27" s="2">
        <v>24</v>
      </c>
      <c r="Q27" s="18" t="s">
        <v>37</v>
      </c>
      <c r="R27" s="3" t="s">
        <v>21</v>
      </c>
      <c r="S27" s="2">
        <v>24</v>
      </c>
      <c r="T27" s="18" t="s">
        <v>32</v>
      </c>
      <c r="U27" s="3" t="s">
        <v>22</v>
      </c>
      <c r="V27" s="2">
        <v>24</v>
      </c>
      <c r="W27" s="18" t="s">
        <v>36</v>
      </c>
      <c r="X27" s="3" t="s">
        <v>21</v>
      </c>
      <c r="Y27" s="2">
        <v>24</v>
      </c>
      <c r="Z27" s="18" t="s">
        <v>34</v>
      </c>
      <c r="AA27" s="3" t="s">
        <v>20</v>
      </c>
      <c r="AB27" s="2">
        <v>24</v>
      </c>
      <c r="AC27" s="18" t="s">
        <v>33</v>
      </c>
      <c r="AD27" s="3" t="s">
        <v>14</v>
      </c>
      <c r="AE27" s="4">
        <v>24</v>
      </c>
      <c r="AF27" s="18" t="s">
        <v>31</v>
      </c>
      <c r="AG27" s="3" t="s">
        <v>8</v>
      </c>
      <c r="AH27" s="2">
        <v>24</v>
      </c>
      <c r="AI27" s="18" t="s">
        <v>34</v>
      </c>
      <c r="AJ27" s="3" t="s">
        <v>8</v>
      </c>
      <c r="AK27" s="7"/>
      <c r="AL27" s="2">
        <v>24</v>
      </c>
      <c r="AM27" s="85" t="s">
        <v>48</v>
      </c>
      <c r="AN27" s="3" t="s">
        <v>10</v>
      </c>
      <c r="AO27" s="2">
        <v>24</v>
      </c>
      <c r="AP27" s="18" t="s">
        <v>44</v>
      </c>
      <c r="AQ27" s="3" t="s">
        <v>10</v>
      </c>
      <c r="AR27" s="2">
        <v>24</v>
      </c>
      <c r="AS27" s="18" t="s">
        <v>44</v>
      </c>
      <c r="AT27" s="3" t="s">
        <v>11</v>
      </c>
      <c r="AU27" s="2">
        <v>24</v>
      </c>
      <c r="AV27" s="85" t="s">
        <v>47</v>
      </c>
      <c r="AW27" s="3" t="s">
        <v>13</v>
      </c>
      <c r="AX27" s="2">
        <v>24</v>
      </c>
      <c r="AY27" s="18" t="s">
        <v>42</v>
      </c>
      <c r="AZ27" s="3" t="s">
        <v>13</v>
      </c>
      <c r="BA27" s="4">
        <v>24</v>
      </c>
      <c r="BB27" s="18" t="s">
        <v>45</v>
      </c>
      <c r="BC27" s="3" t="s">
        <v>14</v>
      </c>
      <c r="BD27" s="4">
        <v>24</v>
      </c>
      <c r="BE27" s="85" t="s">
        <v>47</v>
      </c>
      <c r="BF27" s="19" t="s">
        <v>14</v>
      </c>
      <c r="BG27" s="4">
        <v>24</v>
      </c>
      <c r="BH27" s="18" t="s">
        <v>43</v>
      </c>
      <c r="BI27" s="19" t="s">
        <v>15</v>
      </c>
      <c r="BJ27" s="4">
        <v>24</v>
      </c>
      <c r="BK27" s="18" t="s">
        <v>46</v>
      </c>
      <c r="BL27" s="3" t="s">
        <v>16</v>
      </c>
      <c r="BM27" s="4">
        <v>24</v>
      </c>
      <c r="BN27" s="85" t="s">
        <v>48</v>
      </c>
      <c r="BO27" s="3" t="s">
        <v>10</v>
      </c>
      <c r="BP27" s="4">
        <v>24</v>
      </c>
      <c r="BQ27" s="18" t="s">
        <v>44</v>
      </c>
      <c r="BR27" s="3" t="s">
        <v>3</v>
      </c>
      <c r="BS27" s="2">
        <v>24</v>
      </c>
      <c r="BT27" s="18" t="s">
        <v>46</v>
      </c>
      <c r="BU27" s="3" t="s">
        <v>3</v>
      </c>
    </row>
    <row r="28" spans="1:73" x14ac:dyDescent="0.25">
      <c r="A28" s="2">
        <v>25</v>
      </c>
      <c r="B28" s="18" t="s">
        <v>35</v>
      </c>
      <c r="C28" s="3" t="s">
        <v>9</v>
      </c>
      <c r="D28" s="2">
        <v>25</v>
      </c>
      <c r="E28" s="18" t="s">
        <v>37</v>
      </c>
      <c r="F28" s="3" t="s">
        <v>11</v>
      </c>
      <c r="G28" s="2">
        <v>25</v>
      </c>
      <c r="H28" s="18" t="s">
        <v>37</v>
      </c>
      <c r="I28" s="3" t="s">
        <v>13</v>
      </c>
      <c r="J28" s="2">
        <v>25</v>
      </c>
      <c r="K28" s="18" t="s">
        <v>33</v>
      </c>
      <c r="L28" s="3" t="s">
        <v>13</v>
      </c>
      <c r="M28" s="2">
        <v>25</v>
      </c>
      <c r="N28" s="18" t="s">
        <v>36</v>
      </c>
      <c r="O28" s="3" t="s">
        <v>16</v>
      </c>
      <c r="P28" s="2">
        <v>25</v>
      </c>
      <c r="Q28" s="18" t="s">
        <v>34</v>
      </c>
      <c r="R28" s="3" t="s">
        <v>22</v>
      </c>
      <c r="S28" s="2">
        <v>25</v>
      </c>
      <c r="T28" s="18" t="s">
        <v>33</v>
      </c>
      <c r="U28" s="3" t="s">
        <v>22</v>
      </c>
      <c r="V28" s="2">
        <v>25</v>
      </c>
      <c r="W28" s="18" t="s">
        <v>31</v>
      </c>
      <c r="X28" s="3" t="s">
        <v>21</v>
      </c>
      <c r="Y28" s="2">
        <v>25</v>
      </c>
      <c r="Z28" s="18" t="s">
        <v>32</v>
      </c>
      <c r="AA28" s="3" t="s">
        <v>20</v>
      </c>
      <c r="AB28" s="2">
        <v>25</v>
      </c>
      <c r="AC28" s="18" t="s">
        <v>35</v>
      </c>
      <c r="AD28" s="3" t="s">
        <v>14</v>
      </c>
      <c r="AE28" s="4">
        <v>25</v>
      </c>
      <c r="AF28" s="18" t="s">
        <v>37</v>
      </c>
      <c r="AG28" s="3" t="s">
        <v>14</v>
      </c>
      <c r="AH28" s="2">
        <v>25</v>
      </c>
      <c r="AI28" s="18" t="s">
        <v>32</v>
      </c>
      <c r="AJ28" s="3" t="s">
        <v>8</v>
      </c>
      <c r="AK28" s="7"/>
      <c r="AL28" s="2">
        <v>25</v>
      </c>
      <c r="AM28" s="18" t="s">
        <v>42</v>
      </c>
      <c r="AN28" s="3" t="s">
        <v>9</v>
      </c>
      <c r="AO28" s="2">
        <v>25</v>
      </c>
      <c r="AP28" s="18" t="s">
        <v>45</v>
      </c>
      <c r="AQ28" s="3" t="s">
        <v>10</v>
      </c>
      <c r="AR28" s="2">
        <v>25</v>
      </c>
      <c r="AS28" s="18" t="s">
        <v>45</v>
      </c>
      <c r="AT28" s="3" t="s">
        <v>11</v>
      </c>
      <c r="AU28" s="2">
        <v>25</v>
      </c>
      <c r="AV28" s="85" t="s">
        <v>48</v>
      </c>
      <c r="AW28" s="3" t="s">
        <v>10</v>
      </c>
      <c r="AX28" s="2">
        <v>25</v>
      </c>
      <c r="AY28" s="18" t="s">
        <v>43</v>
      </c>
      <c r="AZ28" s="3" t="s">
        <v>13</v>
      </c>
      <c r="BA28" s="4">
        <v>25</v>
      </c>
      <c r="BB28" s="18" t="s">
        <v>46</v>
      </c>
      <c r="BC28" s="3" t="s">
        <v>14</v>
      </c>
      <c r="BD28" s="4">
        <v>25</v>
      </c>
      <c r="BE28" s="85" t="s">
        <v>48</v>
      </c>
      <c r="BF28" s="19" t="s">
        <v>14</v>
      </c>
      <c r="BG28" s="4">
        <v>25</v>
      </c>
      <c r="BH28" s="18" t="s">
        <v>44</v>
      </c>
      <c r="BI28" s="19" t="s">
        <v>15</v>
      </c>
      <c r="BJ28" s="4">
        <v>25</v>
      </c>
      <c r="BK28" s="85" t="s">
        <v>47</v>
      </c>
      <c r="BL28" s="3" t="s">
        <v>13</v>
      </c>
      <c r="BM28" s="4">
        <v>25</v>
      </c>
      <c r="BN28" s="18" t="s">
        <v>42</v>
      </c>
      <c r="BO28" s="3" t="s">
        <v>10</v>
      </c>
      <c r="BP28" s="4">
        <v>25</v>
      </c>
      <c r="BQ28" s="18" t="s">
        <v>45</v>
      </c>
      <c r="BR28" s="3" t="s">
        <v>3</v>
      </c>
      <c r="BS28" s="2">
        <v>25</v>
      </c>
      <c r="BT28" s="85" t="s">
        <v>47</v>
      </c>
      <c r="BU28" s="3" t="s">
        <v>4</v>
      </c>
    </row>
    <row r="29" spans="1:73" x14ac:dyDescent="0.25">
      <c r="A29" s="2">
        <v>26</v>
      </c>
      <c r="B29" s="18" t="s">
        <v>36</v>
      </c>
      <c r="C29" s="3" t="s">
        <v>7</v>
      </c>
      <c r="D29" s="2">
        <v>26</v>
      </c>
      <c r="E29" s="18" t="s">
        <v>34</v>
      </c>
      <c r="F29" s="3" t="s">
        <v>11</v>
      </c>
      <c r="G29" s="2">
        <v>26</v>
      </c>
      <c r="H29" s="18" t="s">
        <v>34</v>
      </c>
      <c r="I29" s="3" t="s">
        <v>13</v>
      </c>
      <c r="J29" s="2">
        <v>26</v>
      </c>
      <c r="K29" s="18" t="s">
        <v>35</v>
      </c>
      <c r="L29" s="3" t="s">
        <v>13</v>
      </c>
      <c r="M29" s="2">
        <v>26</v>
      </c>
      <c r="N29" s="18" t="s">
        <v>31</v>
      </c>
      <c r="O29" s="3" t="s">
        <v>16</v>
      </c>
      <c r="P29" s="2">
        <v>26</v>
      </c>
      <c r="Q29" s="18" t="s">
        <v>32</v>
      </c>
      <c r="R29" s="3" t="s">
        <v>22</v>
      </c>
      <c r="S29" s="2">
        <v>26</v>
      </c>
      <c r="T29" s="18" t="s">
        <v>35</v>
      </c>
      <c r="U29" s="3" t="s">
        <v>22</v>
      </c>
      <c r="V29" s="2">
        <v>26</v>
      </c>
      <c r="W29" s="18" t="s">
        <v>37</v>
      </c>
      <c r="X29" s="3" t="s">
        <v>21</v>
      </c>
      <c r="Y29" s="2">
        <v>26</v>
      </c>
      <c r="Z29" s="18" t="s">
        <v>33</v>
      </c>
      <c r="AA29" s="3" t="s">
        <v>20</v>
      </c>
      <c r="AB29" s="2">
        <v>26</v>
      </c>
      <c r="AC29" s="18" t="s">
        <v>36</v>
      </c>
      <c r="AD29" s="3" t="s">
        <v>13</v>
      </c>
      <c r="AE29" s="4">
        <v>26</v>
      </c>
      <c r="AF29" s="18" t="s">
        <v>34</v>
      </c>
      <c r="AG29" s="3" t="s">
        <v>14</v>
      </c>
      <c r="AH29" s="2">
        <v>26</v>
      </c>
      <c r="AI29" s="18" t="s">
        <v>33</v>
      </c>
      <c r="AJ29" s="3" t="s">
        <v>8</v>
      </c>
      <c r="AK29" s="7"/>
      <c r="AL29" s="2">
        <v>26</v>
      </c>
      <c r="AM29" s="18" t="s">
        <v>43</v>
      </c>
      <c r="AN29" s="3" t="s">
        <v>9</v>
      </c>
      <c r="AO29" s="2">
        <v>26</v>
      </c>
      <c r="AP29" s="18" t="s">
        <v>46</v>
      </c>
      <c r="AQ29" s="3" t="s">
        <v>10</v>
      </c>
      <c r="AR29" s="2">
        <v>26</v>
      </c>
      <c r="AS29" s="18" t="s">
        <v>46</v>
      </c>
      <c r="AT29" s="3" t="s">
        <v>9</v>
      </c>
      <c r="AU29" s="2">
        <v>26</v>
      </c>
      <c r="AV29" s="18" t="s">
        <v>42</v>
      </c>
      <c r="AW29" s="3" t="s">
        <v>9</v>
      </c>
      <c r="AX29" s="2">
        <v>26</v>
      </c>
      <c r="AY29" s="18" t="s">
        <v>44</v>
      </c>
      <c r="AZ29" s="3" t="s">
        <v>13</v>
      </c>
      <c r="BA29" s="4">
        <v>26</v>
      </c>
      <c r="BB29" s="85" t="s">
        <v>47</v>
      </c>
      <c r="BC29" s="3" t="s">
        <v>14</v>
      </c>
      <c r="BD29" s="4">
        <v>26</v>
      </c>
      <c r="BE29" s="18" t="s">
        <v>42</v>
      </c>
      <c r="BF29" s="19" t="s">
        <v>14</v>
      </c>
      <c r="BG29" s="4">
        <v>26</v>
      </c>
      <c r="BH29" s="18" t="s">
        <v>45</v>
      </c>
      <c r="BI29" s="19" t="s">
        <v>15</v>
      </c>
      <c r="BJ29" s="4">
        <v>26</v>
      </c>
      <c r="BK29" s="85" t="s">
        <v>48</v>
      </c>
      <c r="BL29" s="3" t="s">
        <v>13</v>
      </c>
      <c r="BM29" s="4">
        <v>26</v>
      </c>
      <c r="BN29" s="18" t="s">
        <v>43</v>
      </c>
      <c r="BO29" s="3" t="s">
        <v>10</v>
      </c>
      <c r="BP29" s="4">
        <v>26</v>
      </c>
      <c r="BQ29" s="18" t="s">
        <v>46</v>
      </c>
      <c r="BR29" s="3" t="s">
        <v>3</v>
      </c>
      <c r="BS29" s="2">
        <v>26</v>
      </c>
      <c r="BT29" s="85" t="s">
        <v>48</v>
      </c>
      <c r="BU29" s="3" t="s">
        <v>4</v>
      </c>
    </row>
    <row r="30" spans="1:73" x14ac:dyDescent="0.25">
      <c r="A30" s="2">
        <v>27</v>
      </c>
      <c r="B30" s="18" t="s">
        <v>31</v>
      </c>
      <c r="C30" s="3" t="s">
        <v>12</v>
      </c>
      <c r="D30" s="2">
        <v>27</v>
      </c>
      <c r="E30" s="18" t="s">
        <v>32</v>
      </c>
      <c r="F30" s="3" t="s">
        <v>11</v>
      </c>
      <c r="G30" s="2">
        <v>27</v>
      </c>
      <c r="H30" s="18" t="s">
        <v>32</v>
      </c>
      <c r="I30" s="3" t="s">
        <v>13</v>
      </c>
      <c r="J30" s="2">
        <v>27</v>
      </c>
      <c r="K30" s="18" t="s">
        <v>36</v>
      </c>
      <c r="L30" s="3" t="s">
        <v>16</v>
      </c>
      <c r="M30" s="2">
        <v>27</v>
      </c>
      <c r="N30" s="18" t="s">
        <v>37</v>
      </c>
      <c r="O30" s="3" t="s">
        <v>16</v>
      </c>
      <c r="P30" s="2">
        <v>27</v>
      </c>
      <c r="Q30" s="18" t="s">
        <v>33</v>
      </c>
      <c r="R30" s="3" t="s">
        <v>22</v>
      </c>
      <c r="S30" s="2">
        <v>27</v>
      </c>
      <c r="T30" s="18" t="s">
        <v>36</v>
      </c>
      <c r="U30" s="3" t="s">
        <v>22</v>
      </c>
      <c r="V30" s="2">
        <v>27</v>
      </c>
      <c r="W30" s="18" t="s">
        <v>34</v>
      </c>
      <c r="X30" s="3" t="s">
        <v>21</v>
      </c>
      <c r="Y30" s="2">
        <v>27</v>
      </c>
      <c r="Z30" s="18" t="s">
        <v>35</v>
      </c>
      <c r="AA30" s="3" t="s">
        <v>13</v>
      </c>
      <c r="AB30" s="2">
        <v>27</v>
      </c>
      <c r="AC30" s="18" t="s">
        <v>31</v>
      </c>
      <c r="AD30" s="3" t="s">
        <v>13</v>
      </c>
      <c r="AE30" s="4">
        <v>27</v>
      </c>
      <c r="AF30" s="18" t="s">
        <v>32</v>
      </c>
      <c r="AG30" s="3" t="s">
        <v>14</v>
      </c>
      <c r="AH30" s="2">
        <v>27</v>
      </c>
      <c r="AI30" s="18" t="s">
        <v>35</v>
      </c>
      <c r="AJ30" s="3" t="s">
        <v>8</v>
      </c>
      <c r="AK30" s="7"/>
      <c r="AL30" s="2">
        <v>27</v>
      </c>
      <c r="AM30" s="18" t="s">
        <v>44</v>
      </c>
      <c r="AN30" s="3" t="s">
        <v>9</v>
      </c>
      <c r="AO30" s="2">
        <v>27</v>
      </c>
      <c r="AP30" s="85" t="s">
        <v>47</v>
      </c>
      <c r="AQ30" s="3" t="s">
        <v>11</v>
      </c>
      <c r="AR30" s="2">
        <v>27</v>
      </c>
      <c r="AS30" s="85" t="s">
        <v>47</v>
      </c>
      <c r="AT30" s="3" t="s">
        <v>9</v>
      </c>
      <c r="AU30" s="2">
        <v>27</v>
      </c>
      <c r="AV30" s="18" t="s">
        <v>43</v>
      </c>
      <c r="AW30" s="3" t="s">
        <v>10</v>
      </c>
      <c r="AX30" s="2">
        <v>27</v>
      </c>
      <c r="AY30" s="18" t="s">
        <v>45</v>
      </c>
      <c r="AZ30" s="3" t="s">
        <v>13</v>
      </c>
      <c r="BA30" s="4">
        <v>27</v>
      </c>
      <c r="BB30" s="85" t="s">
        <v>48</v>
      </c>
      <c r="BC30" s="3" t="s">
        <v>14</v>
      </c>
      <c r="BD30" s="4">
        <v>27</v>
      </c>
      <c r="BE30" s="18" t="s">
        <v>43</v>
      </c>
      <c r="BF30" s="19" t="s">
        <v>14</v>
      </c>
      <c r="BG30" s="4">
        <v>27</v>
      </c>
      <c r="BH30" s="18" t="s">
        <v>46</v>
      </c>
      <c r="BI30" s="19" t="s">
        <v>15</v>
      </c>
      <c r="BJ30" s="4">
        <v>27</v>
      </c>
      <c r="BK30" s="18" t="s">
        <v>42</v>
      </c>
      <c r="BL30" s="3" t="s">
        <v>11</v>
      </c>
      <c r="BM30" s="4">
        <v>27</v>
      </c>
      <c r="BN30" s="18" t="s">
        <v>44</v>
      </c>
      <c r="BO30" s="3" t="s">
        <v>10</v>
      </c>
      <c r="BP30" s="4">
        <v>27</v>
      </c>
      <c r="BQ30" s="85" t="s">
        <v>47</v>
      </c>
      <c r="BR30" s="3" t="s">
        <v>4</v>
      </c>
      <c r="BS30" s="2">
        <v>27</v>
      </c>
      <c r="BT30" s="18" t="s">
        <v>42</v>
      </c>
      <c r="BU30" s="3" t="s">
        <v>3</v>
      </c>
    </row>
    <row r="31" spans="1:73" x14ac:dyDescent="0.25">
      <c r="A31" s="2">
        <v>28</v>
      </c>
      <c r="B31" s="18" t="s">
        <v>37</v>
      </c>
      <c r="C31" s="3" t="s">
        <v>12</v>
      </c>
      <c r="D31" s="2">
        <v>28</v>
      </c>
      <c r="E31" s="18" t="s">
        <v>33</v>
      </c>
      <c r="F31" s="3" t="s">
        <v>10</v>
      </c>
      <c r="G31" s="2">
        <v>28</v>
      </c>
      <c r="H31" s="18" t="s">
        <v>33</v>
      </c>
      <c r="I31" s="3" t="s">
        <v>13</v>
      </c>
      <c r="J31" s="2">
        <v>28</v>
      </c>
      <c r="K31" s="18" t="s">
        <v>31</v>
      </c>
      <c r="L31" s="3" t="s">
        <v>17</v>
      </c>
      <c r="M31" s="2">
        <v>28</v>
      </c>
      <c r="N31" s="18" t="s">
        <v>34</v>
      </c>
      <c r="O31" s="3" t="s">
        <v>25</v>
      </c>
      <c r="P31" s="2">
        <v>28</v>
      </c>
      <c r="Q31" s="18" t="s">
        <v>35</v>
      </c>
      <c r="R31" s="3" t="s">
        <v>22</v>
      </c>
      <c r="S31" s="2">
        <v>28</v>
      </c>
      <c r="T31" s="18" t="s">
        <v>31</v>
      </c>
      <c r="U31" s="3" t="s">
        <v>22</v>
      </c>
      <c r="V31" s="2">
        <v>28</v>
      </c>
      <c r="W31" s="18" t="s">
        <v>32</v>
      </c>
      <c r="X31" s="3" t="s">
        <v>21</v>
      </c>
      <c r="Y31" s="2">
        <v>28</v>
      </c>
      <c r="Z31" s="18" t="s">
        <v>36</v>
      </c>
      <c r="AA31" s="3" t="s">
        <v>12</v>
      </c>
      <c r="AB31" s="2">
        <v>28</v>
      </c>
      <c r="AC31" s="18" t="s">
        <v>37</v>
      </c>
      <c r="AD31" s="3" t="s">
        <v>13</v>
      </c>
      <c r="AE31" s="4">
        <v>28</v>
      </c>
      <c r="AF31" s="18" t="s">
        <v>33</v>
      </c>
      <c r="AG31" s="3" t="s">
        <v>10</v>
      </c>
      <c r="AH31" s="2">
        <v>28</v>
      </c>
      <c r="AI31" s="18" t="s">
        <v>36</v>
      </c>
      <c r="AJ31" s="3" t="s">
        <v>4</v>
      </c>
      <c r="AK31" s="7"/>
      <c r="AL31" s="2">
        <v>28</v>
      </c>
      <c r="AM31" s="18" t="s">
        <v>45</v>
      </c>
      <c r="AN31" s="3" t="s">
        <v>9</v>
      </c>
      <c r="AO31" s="2">
        <v>28</v>
      </c>
      <c r="AP31" s="85" t="s">
        <v>48</v>
      </c>
      <c r="AQ31" s="3" t="s">
        <v>11</v>
      </c>
      <c r="AR31" s="2">
        <v>28</v>
      </c>
      <c r="AS31" s="85" t="s">
        <v>48</v>
      </c>
      <c r="AT31" s="3" t="s">
        <v>6</v>
      </c>
      <c r="AU31" s="2">
        <v>28</v>
      </c>
      <c r="AV31" s="18" t="s">
        <v>44</v>
      </c>
      <c r="AW31" s="3" t="s">
        <v>10</v>
      </c>
      <c r="AX31" s="2">
        <v>28</v>
      </c>
      <c r="AY31" s="18" t="s">
        <v>46</v>
      </c>
      <c r="AZ31" s="3" t="s">
        <v>13</v>
      </c>
      <c r="BA31" s="4">
        <v>28</v>
      </c>
      <c r="BB31" s="18" t="s">
        <v>42</v>
      </c>
      <c r="BC31" s="3" t="s">
        <v>14</v>
      </c>
      <c r="BD31" s="4">
        <v>28</v>
      </c>
      <c r="BE31" s="18" t="s">
        <v>44</v>
      </c>
      <c r="BF31" s="19" t="s">
        <v>14</v>
      </c>
      <c r="BG31" s="4">
        <v>28</v>
      </c>
      <c r="BH31" s="85" t="s">
        <v>47</v>
      </c>
      <c r="BI31" s="19" t="s">
        <v>15</v>
      </c>
      <c r="BJ31" s="4">
        <v>28</v>
      </c>
      <c r="BK31" s="18" t="s">
        <v>43</v>
      </c>
      <c r="BL31" s="3" t="s">
        <v>11</v>
      </c>
      <c r="BM31" s="4">
        <v>28</v>
      </c>
      <c r="BN31" s="18" t="s">
        <v>45</v>
      </c>
      <c r="BO31" s="3" t="s">
        <v>10</v>
      </c>
      <c r="BP31" s="4">
        <v>28</v>
      </c>
      <c r="BQ31" s="85" t="s">
        <v>48</v>
      </c>
      <c r="BR31" s="3" t="s">
        <v>4</v>
      </c>
      <c r="BS31" s="2">
        <v>28</v>
      </c>
      <c r="BT31" s="18" t="s">
        <v>43</v>
      </c>
      <c r="BU31" s="3" t="s">
        <v>3</v>
      </c>
    </row>
    <row r="32" spans="1:73" x14ac:dyDescent="0.25">
      <c r="A32" s="2">
        <v>29</v>
      </c>
      <c r="B32" s="18" t="s">
        <v>34</v>
      </c>
      <c r="C32" s="3" t="s">
        <v>12</v>
      </c>
      <c r="D32" s="2"/>
      <c r="E32" s="18"/>
      <c r="F32" s="3"/>
      <c r="G32" s="2">
        <v>29</v>
      </c>
      <c r="H32" s="18" t="s">
        <v>35</v>
      </c>
      <c r="I32" s="3" t="s">
        <v>13</v>
      </c>
      <c r="J32" s="2">
        <v>29</v>
      </c>
      <c r="K32" s="18" t="s">
        <v>37</v>
      </c>
      <c r="L32" s="3" t="s">
        <v>17</v>
      </c>
      <c r="M32" s="2">
        <v>29</v>
      </c>
      <c r="N32" s="18" t="s">
        <v>32</v>
      </c>
      <c r="O32" s="3" t="s">
        <v>25</v>
      </c>
      <c r="P32" s="2">
        <v>29</v>
      </c>
      <c r="Q32" s="18" t="s">
        <v>36</v>
      </c>
      <c r="R32" s="3" t="s">
        <v>22</v>
      </c>
      <c r="S32" s="2">
        <v>29</v>
      </c>
      <c r="T32" s="18" t="s">
        <v>37</v>
      </c>
      <c r="U32" s="3" t="s">
        <v>22</v>
      </c>
      <c r="V32" s="2">
        <v>29</v>
      </c>
      <c r="W32" s="18" t="s">
        <v>33</v>
      </c>
      <c r="X32" s="3" t="s">
        <v>21</v>
      </c>
      <c r="Y32" s="2">
        <v>29</v>
      </c>
      <c r="Z32" s="18" t="s">
        <v>31</v>
      </c>
      <c r="AA32" s="3" t="s">
        <v>12</v>
      </c>
      <c r="AB32" s="2">
        <v>29</v>
      </c>
      <c r="AC32" s="18" t="s">
        <v>34</v>
      </c>
      <c r="AD32" s="3" t="s">
        <v>13</v>
      </c>
      <c r="AE32" s="4">
        <v>29</v>
      </c>
      <c r="AF32" s="18" t="s">
        <v>35</v>
      </c>
      <c r="AG32" s="3" t="s">
        <v>8</v>
      </c>
      <c r="AH32" s="2">
        <v>29</v>
      </c>
      <c r="AI32" s="18" t="s">
        <v>31</v>
      </c>
      <c r="AJ32" s="3" t="s">
        <v>5</v>
      </c>
      <c r="AK32" s="7"/>
      <c r="AL32" s="2">
        <v>29</v>
      </c>
      <c r="AM32" s="18" t="s">
        <v>46</v>
      </c>
      <c r="AN32" s="3" t="s">
        <v>9</v>
      </c>
      <c r="AO32" s="6"/>
      <c r="AP32" s="7"/>
      <c r="AQ32" s="7"/>
      <c r="AR32" s="2">
        <v>29</v>
      </c>
      <c r="AS32" s="18" t="s">
        <v>42</v>
      </c>
      <c r="AT32" s="3" t="s">
        <v>6</v>
      </c>
      <c r="AU32" s="2">
        <v>29</v>
      </c>
      <c r="AV32" s="18" t="s">
        <v>45</v>
      </c>
      <c r="AW32" s="3" t="s">
        <v>11</v>
      </c>
      <c r="AX32" s="2">
        <v>29</v>
      </c>
      <c r="AY32" s="85" t="s">
        <v>47</v>
      </c>
      <c r="AZ32" s="3" t="s">
        <v>14</v>
      </c>
      <c r="BA32" s="4">
        <v>29</v>
      </c>
      <c r="BB32" s="18" t="s">
        <v>43</v>
      </c>
      <c r="BC32" s="3" t="s">
        <v>14</v>
      </c>
      <c r="BD32" s="4">
        <v>29</v>
      </c>
      <c r="BE32" s="18" t="s">
        <v>45</v>
      </c>
      <c r="BF32" s="19" t="s">
        <v>14</v>
      </c>
      <c r="BG32" s="4">
        <v>29</v>
      </c>
      <c r="BH32" s="85" t="s">
        <v>48</v>
      </c>
      <c r="BI32" s="19" t="s">
        <v>15</v>
      </c>
      <c r="BJ32" s="4">
        <v>29</v>
      </c>
      <c r="BK32" s="18" t="s">
        <v>44</v>
      </c>
      <c r="BL32" s="3" t="s">
        <v>11</v>
      </c>
      <c r="BM32" s="4">
        <v>29</v>
      </c>
      <c r="BN32" s="18" t="s">
        <v>46</v>
      </c>
      <c r="BO32" s="3" t="s">
        <v>10</v>
      </c>
      <c r="BP32" s="4">
        <v>29</v>
      </c>
      <c r="BQ32" s="18" t="s">
        <v>42</v>
      </c>
      <c r="BR32" s="3" t="s">
        <v>3</v>
      </c>
      <c r="BS32" s="2">
        <v>29</v>
      </c>
      <c r="BT32" s="18" t="s">
        <v>44</v>
      </c>
      <c r="BU32" s="3"/>
    </row>
    <row r="33" spans="1:73" x14ac:dyDescent="0.25">
      <c r="A33" s="2">
        <v>30</v>
      </c>
      <c r="B33" s="18" t="s">
        <v>32</v>
      </c>
      <c r="C33" s="3" t="s">
        <v>12</v>
      </c>
      <c r="D33" s="2"/>
      <c r="E33" s="18"/>
      <c r="F33" s="3"/>
      <c r="G33" s="2">
        <v>30</v>
      </c>
      <c r="H33" s="18" t="s">
        <v>36</v>
      </c>
      <c r="I33" s="3" t="s">
        <v>10</v>
      </c>
      <c r="J33" s="2">
        <v>30</v>
      </c>
      <c r="K33" s="18" t="s">
        <v>34</v>
      </c>
      <c r="L33" s="3" t="s">
        <v>17</v>
      </c>
      <c r="M33" s="2">
        <v>30</v>
      </c>
      <c r="N33" s="18" t="s">
        <v>33</v>
      </c>
      <c r="O33" s="3" t="s">
        <v>25</v>
      </c>
      <c r="P33" s="2">
        <v>30</v>
      </c>
      <c r="Q33" s="18" t="s">
        <v>31</v>
      </c>
      <c r="R33" s="3" t="s">
        <v>22</v>
      </c>
      <c r="S33" s="2">
        <v>30</v>
      </c>
      <c r="T33" s="18" t="s">
        <v>34</v>
      </c>
      <c r="U33" s="3" t="s">
        <v>22</v>
      </c>
      <c r="V33" s="2">
        <v>30</v>
      </c>
      <c r="W33" s="18" t="s">
        <v>35</v>
      </c>
      <c r="X33" s="3" t="s">
        <v>15</v>
      </c>
      <c r="Y33" s="2">
        <v>30</v>
      </c>
      <c r="Z33" s="18" t="s">
        <v>37</v>
      </c>
      <c r="AA33" s="3" t="s">
        <v>12</v>
      </c>
      <c r="AB33" s="2">
        <v>30</v>
      </c>
      <c r="AC33" s="18" t="s">
        <v>32</v>
      </c>
      <c r="AD33" s="3" t="s">
        <v>13</v>
      </c>
      <c r="AE33" s="4">
        <v>30</v>
      </c>
      <c r="AF33" s="18" t="s">
        <v>36</v>
      </c>
      <c r="AG33" s="3" t="s">
        <v>8</v>
      </c>
      <c r="AH33" s="2">
        <v>30</v>
      </c>
      <c r="AI33" s="18" t="s">
        <v>37</v>
      </c>
      <c r="AJ33" s="3" t="s">
        <v>14</v>
      </c>
      <c r="AK33" s="7"/>
      <c r="AL33" s="2">
        <v>30</v>
      </c>
      <c r="AM33" s="85" t="s">
        <v>47</v>
      </c>
      <c r="AN33" s="3" t="s">
        <v>10</v>
      </c>
      <c r="AO33" s="6"/>
      <c r="AP33" s="7"/>
      <c r="AQ33" s="7"/>
      <c r="AR33" s="2">
        <v>30</v>
      </c>
      <c r="AS33" s="18" t="s">
        <v>43</v>
      </c>
      <c r="AT33" s="3" t="s">
        <v>6</v>
      </c>
      <c r="AU33" s="33">
        <v>30</v>
      </c>
      <c r="AV33" s="18" t="s">
        <v>46</v>
      </c>
      <c r="AW33" s="3" t="s">
        <v>11</v>
      </c>
      <c r="AX33" s="33">
        <v>30</v>
      </c>
      <c r="AY33" s="85" t="s">
        <v>48</v>
      </c>
      <c r="AZ33" s="3" t="s">
        <v>14</v>
      </c>
      <c r="BA33" s="34">
        <v>30</v>
      </c>
      <c r="BB33" s="18" t="s">
        <v>44</v>
      </c>
      <c r="BC33" s="3" t="s">
        <v>14</v>
      </c>
      <c r="BD33" s="34">
        <v>30</v>
      </c>
      <c r="BE33" s="18" t="s">
        <v>46</v>
      </c>
      <c r="BF33" s="19" t="s">
        <v>14</v>
      </c>
      <c r="BG33" s="34">
        <v>30</v>
      </c>
      <c r="BH33" s="18" t="s">
        <v>42</v>
      </c>
      <c r="BI33" s="19" t="s">
        <v>15</v>
      </c>
      <c r="BJ33" s="34">
        <v>30</v>
      </c>
      <c r="BK33" s="18" t="s">
        <v>45</v>
      </c>
      <c r="BL33" s="3" t="s">
        <v>11</v>
      </c>
      <c r="BM33" s="4">
        <v>30</v>
      </c>
      <c r="BN33" s="85" t="s">
        <v>47</v>
      </c>
      <c r="BO33" s="3" t="s">
        <v>11</v>
      </c>
      <c r="BP33" s="4">
        <v>30</v>
      </c>
      <c r="BQ33" s="18" t="s">
        <v>43</v>
      </c>
      <c r="BR33" s="3" t="s">
        <v>3</v>
      </c>
      <c r="BS33" s="2">
        <v>30</v>
      </c>
      <c r="BT33" s="18" t="s">
        <v>45</v>
      </c>
      <c r="BU33" s="3"/>
    </row>
    <row r="34" spans="1:73" x14ac:dyDescent="0.25">
      <c r="A34" s="2">
        <v>31</v>
      </c>
      <c r="B34" s="18" t="s">
        <v>33</v>
      </c>
      <c r="C34" s="3" t="s">
        <v>7</v>
      </c>
      <c r="D34" s="2"/>
      <c r="E34" s="18"/>
      <c r="F34" s="3"/>
      <c r="G34" s="2">
        <v>31</v>
      </c>
      <c r="H34" s="18" t="s">
        <v>31</v>
      </c>
      <c r="I34" s="3" t="s">
        <v>10</v>
      </c>
      <c r="J34" s="2"/>
      <c r="K34" s="18"/>
      <c r="L34" s="3"/>
      <c r="M34" s="2">
        <v>31</v>
      </c>
      <c r="N34" s="18" t="s">
        <v>35</v>
      </c>
      <c r="O34" s="3" t="s">
        <v>16</v>
      </c>
      <c r="P34" s="2"/>
      <c r="Q34" s="18"/>
      <c r="R34" s="3"/>
      <c r="S34" s="2">
        <v>31</v>
      </c>
      <c r="T34" s="18" t="s">
        <v>32</v>
      </c>
      <c r="U34" s="3" t="s">
        <v>22</v>
      </c>
      <c r="V34" s="2">
        <v>31</v>
      </c>
      <c r="W34" s="18" t="s">
        <v>36</v>
      </c>
      <c r="X34" s="3" t="s">
        <v>16</v>
      </c>
      <c r="Y34" s="2"/>
      <c r="Z34" s="18"/>
      <c r="AA34" s="3"/>
      <c r="AB34" s="2">
        <v>31</v>
      </c>
      <c r="AC34" s="18" t="s">
        <v>33</v>
      </c>
      <c r="AD34" s="3" t="s">
        <v>13</v>
      </c>
      <c r="AE34" s="36"/>
      <c r="AF34" s="7"/>
      <c r="AG34" s="7"/>
      <c r="AH34" s="2">
        <v>31</v>
      </c>
      <c r="AI34" s="18" t="s">
        <v>34</v>
      </c>
      <c r="AJ34" s="3" t="s">
        <v>21</v>
      </c>
      <c r="AK34" s="7"/>
      <c r="AL34" s="2">
        <v>31</v>
      </c>
      <c r="AM34" s="85" t="s">
        <v>48</v>
      </c>
      <c r="AN34" s="3" t="s">
        <v>10</v>
      </c>
      <c r="AO34" s="6"/>
      <c r="AP34" s="7"/>
      <c r="AQ34" s="7"/>
      <c r="AR34" s="2">
        <v>31</v>
      </c>
      <c r="AS34" s="18" t="s">
        <v>44</v>
      </c>
      <c r="AT34" s="3" t="s">
        <v>6</v>
      </c>
      <c r="AU34" s="6"/>
      <c r="AV34" s="7"/>
      <c r="AW34" s="35"/>
      <c r="AX34" s="2">
        <v>31</v>
      </c>
      <c r="AY34" s="18" t="s">
        <v>42</v>
      </c>
      <c r="AZ34" s="3" t="s">
        <v>13</v>
      </c>
      <c r="BA34" s="36"/>
      <c r="BB34" s="7"/>
      <c r="BC34" s="7"/>
      <c r="BD34" s="4">
        <v>31</v>
      </c>
      <c r="BE34" s="85" t="s">
        <v>47</v>
      </c>
      <c r="BF34" s="19" t="s">
        <v>14</v>
      </c>
      <c r="BG34" s="34">
        <v>31</v>
      </c>
      <c r="BH34" s="18" t="s">
        <v>43</v>
      </c>
      <c r="BI34" s="19" t="s">
        <v>15</v>
      </c>
      <c r="BJ34" s="7"/>
      <c r="BK34" s="7"/>
      <c r="BL34" s="7"/>
      <c r="BM34" s="4">
        <v>31</v>
      </c>
      <c r="BN34" s="85" t="s">
        <v>48</v>
      </c>
      <c r="BO34" s="3" t="s">
        <v>11</v>
      </c>
      <c r="BP34" s="7"/>
      <c r="BQ34" s="7"/>
      <c r="BR34" s="7"/>
      <c r="BS34" s="2">
        <v>31</v>
      </c>
      <c r="BT34" s="18" t="s">
        <v>46</v>
      </c>
      <c r="BU34" s="3"/>
    </row>
    <row r="38" spans="1:73" x14ac:dyDescent="0.25">
      <c r="D38" s="23" t="s">
        <v>54</v>
      </c>
    </row>
    <row r="39" spans="1:73" x14ac:dyDescent="0.25">
      <c r="D39" s="23" t="s">
        <v>53</v>
      </c>
    </row>
    <row r="40" spans="1:73" x14ac:dyDescent="0.25">
      <c r="D40" s="23" t="s">
        <v>65</v>
      </c>
    </row>
    <row r="43" spans="1:73" x14ac:dyDescent="0.25">
      <c r="D43" s="23" t="s">
        <v>50</v>
      </c>
    </row>
    <row r="44" spans="1:73" x14ac:dyDescent="0.25">
      <c r="D44" s="23" t="s">
        <v>51</v>
      </c>
    </row>
    <row r="46" spans="1:73" x14ac:dyDescent="0.25">
      <c r="D46" s="23" t="s">
        <v>65</v>
      </c>
    </row>
    <row r="47" spans="1:73" x14ac:dyDescent="0.25">
      <c r="D47" s="23" t="s">
        <v>51</v>
      </c>
    </row>
    <row r="49" spans="4:4" x14ac:dyDescent="0.25">
      <c r="D49" s="23" t="s">
        <v>92</v>
      </c>
    </row>
    <row r="50" spans="4:4" x14ac:dyDescent="0.25">
      <c r="D50" s="23" t="s">
        <v>51</v>
      </c>
    </row>
    <row r="52" spans="4:4" x14ac:dyDescent="0.25">
      <c r="D52" s="23" t="s">
        <v>70</v>
      </c>
    </row>
    <row r="53" spans="4:4" x14ac:dyDescent="0.25">
      <c r="D53" s="23" t="s">
        <v>51</v>
      </c>
    </row>
    <row r="55" spans="4:4" x14ac:dyDescent="0.25">
      <c r="D55" s="23" t="s">
        <v>102</v>
      </c>
    </row>
    <row r="56" spans="4:4" x14ac:dyDescent="0.25">
      <c r="D56" s="23" t="s">
        <v>51</v>
      </c>
    </row>
    <row r="58" spans="4:4" x14ac:dyDescent="0.25">
      <c r="D58" s="23" t="s">
        <v>134</v>
      </c>
    </row>
    <row r="59" spans="4:4" x14ac:dyDescent="0.25">
      <c r="D59" s="23" t="s">
        <v>135</v>
      </c>
    </row>
    <row r="61" spans="4:4" x14ac:dyDescent="0.25">
      <c r="D61" s="23" t="s">
        <v>151</v>
      </c>
    </row>
    <row r="62" spans="4:4" x14ac:dyDescent="0.25">
      <c r="D62" s="23" t="s">
        <v>51</v>
      </c>
    </row>
    <row r="64" spans="4:4" x14ac:dyDescent="0.25">
      <c r="D64" s="192" t="s">
        <v>174</v>
      </c>
    </row>
    <row r="65" spans="4:4" x14ac:dyDescent="0.25">
      <c r="D65" s="23" t="s">
        <v>51</v>
      </c>
    </row>
  </sheetData>
  <mergeCells count="26">
    <mergeCell ref="AH3:AJ3"/>
    <mergeCell ref="A1:AJ2"/>
    <mergeCell ref="A3:C3"/>
    <mergeCell ref="D3:F3"/>
    <mergeCell ref="G3:I3"/>
    <mergeCell ref="J3:L3"/>
    <mergeCell ref="M3:O3"/>
    <mergeCell ref="P3:R3"/>
    <mergeCell ref="S3:U3"/>
    <mergeCell ref="V3:X3"/>
    <mergeCell ref="Y3:AA3"/>
    <mergeCell ref="AB3:AD3"/>
    <mergeCell ref="AE3:AG3"/>
    <mergeCell ref="AL1:BU2"/>
    <mergeCell ref="AL3:AN3"/>
    <mergeCell ref="AO3:AQ3"/>
    <mergeCell ref="AR3:AT3"/>
    <mergeCell ref="AU3:AW3"/>
    <mergeCell ref="AX3:AZ3"/>
    <mergeCell ref="BA3:BC3"/>
    <mergeCell ref="BD3:BF3"/>
    <mergeCell ref="BG3:BI3"/>
    <mergeCell ref="BJ3:BL3"/>
    <mergeCell ref="BM3:BO3"/>
    <mergeCell ref="BP3:BR3"/>
    <mergeCell ref="BS3:BU3"/>
  </mergeCells>
  <conditionalFormatting sqref="AE34:AF34">
    <cfRule type="containsText" dxfId="3663" priority="7973" stopIfTrue="1" operator="containsText" text="Fri">
      <formula>NOT(ISERROR(SEARCH("Fri",AE34)))</formula>
    </cfRule>
  </conditionalFormatting>
  <conditionalFormatting sqref="AE3:AE7">
    <cfRule type="cellIs" dxfId="3662" priority="7896" operator="equal">
      <formula>"G1H"</formula>
    </cfRule>
    <cfRule type="cellIs" dxfId="3661" priority="7897" operator="equal">
      <formula>"G2H"</formula>
    </cfRule>
    <cfRule type="cellIs" dxfId="3660" priority="7898" operator="equal">
      <formula>"G3H"</formula>
    </cfRule>
    <cfRule type="cellIs" dxfId="3659" priority="7899" operator="equal">
      <formula>"G4H"</formula>
    </cfRule>
    <cfRule type="cellIs" dxfId="3658" priority="7900" operator="equal">
      <formula>"G5H"</formula>
    </cfRule>
    <cfRule type="cellIs" dxfId="3657" priority="7901" operator="equal">
      <formula>"G15L"</formula>
    </cfRule>
    <cfRule type="cellIs" dxfId="3656" priority="7902" operator="equal">
      <formula>"G14L"</formula>
    </cfRule>
    <cfRule type="cellIs" dxfId="3655" priority="7903" operator="equal">
      <formula>"G13L"</formula>
    </cfRule>
    <cfRule type="cellIs" dxfId="3654" priority="7904" operator="equal">
      <formula>"G12L"</formula>
    </cfRule>
    <cfRule type="cellIs" dxfId="3653" priority="7905" operator="equal">
      <formula>"G11L"</formula>
    </cfRule>
    <cfRule type="cellIs" dxfId="3652" priority="7906" operator="equal">
      <formula>"G10L"</formula>
    </cfRule>
    <cfRule type="cellIs" dxfId="3651" priority="7907" operator="equal">
      <formula>"G9L"</formula>
    </cfRule>
    <cfRule type="cellIs" dxfId="3650" priority="7908" operator="equal">
      <formula>"G8L"</formula>
    </cfRule>
    <cfRule type="cellIs" dxfId="3649" priority="7909" operator="equal">
      <formula>"G7L"</formula>
    </cfRule>
    <cfRule type="cellIs" dxfId="3648" priority="7910" operator="equal">
      <formula>"G6L"</formula>
    </cfRule>
    <cfRule type="cellIs" dxfId="3647" priority="7911" operator="equal">
      <formula>"G5L"</formula>
    </cfRule>
    <cfRule type="cellIs" dxfId="3646" priority="7912" operator="equal">
      <formula>"G4L"</formula>
    </cfRule>
    <cfRule type="cellIs" dxfId="3645" priority="7913" operator="equal">
      <formula>"G3L"</formula>
    </cfRule>
    <cfRule type="cellIs" dxfId="3644" priority="7914" operator="equal">
      <formula>"G2L"</formula>
    </cfRule>
    <cfRule type="cellIs" dxfId="3643" priority="7915" operator="equal">
      <formula>"G1L"</formula>
    </cfRule>
  </conditionalFormatting>
  <conditionalFormatting sqref="AE4:AE33">
    <cfRule type="containsText" dxfId="3642" priority="7968" stopIfTrue="1" operator="containsText" text="Sat">
      <formula>NOT(ISERROR(SEARCH("Sat",AE4)))</formula>
    </cfRule>
    <cfRule type="containsText" dxfId="3641" priority="7969" stopIfTrue="1" operator="containsText" text="Fri">
      <formula>NOT(ISERROR(SEARCH("Fri",AE4)))</formula>
    </cfRule>
  </conditionalFormatting>
  <conditionalFormatting sqref="AE6:AE7">
    <cfRule type="containsText" dxfId="3640" priority="7894" stopIfTrue="1" operator="containsText" text="Sat">
      <formula>NOT(ISERROR(SEARCH("Sat",AE6)))</formula>
    </cfRule>
    <cfRule type="containsText" dxfId="3639" priority="7895" stopIfTrue="1" operator="containsText" text="Fri">
      <formula>NOT(ISERROR(SEARCH("Fri",AE6)))</formula>
    </cfRule>
  </conditionalFormatting>
  <conditionalFormatting sqref="AE34:AF34">
    <cfRule type="containsText" dxfId="3638" priority="7972" stopIfTrue="1" operator="containsText" text="Sat">
      <formula>NOT(ISERROR(SEARCH("Sat",AE34)))</formula>
    </cfRule>
  </conditionalFormatting>
  <conditionalFormatting sqref="AE34:AF34 AH34">
    <cfRule type="cellIs" dxfId="3637" priority="7634" operator="equal">
      <formula>"G1H"</formula>
    </cfRule>
    <cfRule type="cellIs" dxfId="3636" priority="7635" operator="equal">
      <formula>"G2H"</formula>
    </cfRule>
    <cfRule type="cellIs" dxfId="3635" priority="7636" operator="equal">
      <formula>"G3H"</formula>
    </cfRule>
    <cfRule type="cellIs" dxfId="3634" priority="7637" operator="equal">
      <formula>"G4H"</formula>
    </cfRule>
    <cfRule type="cellIs" dxfId="3633" priority="7638" operator="equal">
      <formula>"G5H"</formula>
    </cfRule>
    <cfRule type="cellIs" dxfId="3632" priority="7639" operator="equal">
      <formula>"G15L"</formula>
    </cfRule>
    <cfRule type="cellIs" dxfId="3631" priority="7640" operator="equal">
      <formula>"G14L"</formula>
    </cfRule>
    <cfRule type="cellIs" dxfId="3630" priority="7641" operator="equal">
      <formula>"G13L"</formula>
    </cfRule>
    <cfRule type="cellIs" dxfId="3629" priority="7642" operator="equal">
      <formula>"G12L"</formula>
    </cfRule>
    <cfRule type="cellIs" dxfId="3628" priority="7643" operator="equal">
      <formula>"G11L"</formula>
    </cfRule>
    <cfRule type="cellIs" dxfId="3627" priority="7644" operator="equal">
      <formula>"G10L"</formula>
    </cfRule>
    <cfRule type="cellIs" dxfId="3626" priority="7645" operator="equal">
      <formula>"G9L"</formula>
    </cfRule>
    <cfRule type="cellIs" dxfId="3625" priority="7646" operator="equal">
      <formula>"G8L"</formula>
    </cfRule>
    <cfRule type="cellIs" dxfId="3624" priority="7647" operator="equal">
      <formula>"G7L"</formula>
    </cfRule>
    <cfRule type="cellIs" dxfId="3623" priority="7648" operator="equal">
      <formula>"G6L"</formula>
    </cfRule>
    <cfRule type="cellIs" dxfId="3622" priority="7649" operator="equal">
      <formula>"G5L"</formula>
    </cfRule>
    <cfRule type="cellIs" dxfId="3621" priority="7650" operator="equal">
      <formula>"G4L"</formula>
    </cfRule>
    <cfRule type="cellIs" dxfId="3620" priority="7651" operator="equal">
      <formula>"G3L"</formula>
    </cfRule>
    <cfRule type="cellIs" dxfId="3619" priority="7652" operator="equal">
      <formula>"G2L"</formula>
    </cfRule>
    <cfRule type="cellIs" dxfId="3618" priority="7653" operator="equal">
      <formula>"G1L"</formula>
    </cfRule>
  </conditionalFormatting>
  <conditionalFormatting sqref="AF4:AF25 AF27:AF31">
    <cfRule type="cellIs" dxfId="3617" priority="7510" operator="equal">
      <formula>"G1H"</formula>
    </cfRule>
    <cfRule type="cellIs" dxfId="3616" priority="7511" operator="equal">
      <formula>"G2H"</formula>
    </cfRule>
    <cfRule type="cellIs" dxfId="3615" priority="7512" operator="equal">
      <formula>"G3H"</formula>
    </cfRule>
    <cfRule type="cellIs" dxfId="3614" priority="7513" operator="equal">
      <formula>"G4H"</formula>
    </cfRule>
    <cfRule type="cellIs" dxfId="3613" priority="7514" operator="equal">
      <formula>"G5H"</formula>
    </cfRule>
    <cfRule type="cellIs" dxfId="3612" priority="7515" operator="equal">
      <formula>"G15L"</formula>
    </cfRule>
    <cfRule type="cellIs" dxfId="3611" priority="7516" operator="equal">
      <formula>"G14L"</formula>
    </cfRule>
    <cfRule type="cellIs" dxfId="3610" priority="7517" operator="equal">
      <formula>"G13L"</formula>
    </cfRule>
    <cfRule type="cellIs" dxfId="3609" priority="7518" operator="equal">
      <formula>"G12L"</formula>
    </cfRule>
    <cfRule type="cellIs" dxfId="3608" priority="7519" operator="equal">
      <formula>"G11L"</formula>
    </cfRule>
    <cfRule type="cellIs" dxfId="3607" priority="7520" operator="equal">
      <formula>"G10L"</formula>
    </cfRule>
    <cfRule type="cellIs" dxfId="3606" priority="7521" operator="equal">
      <formula>"G9L"</formula>
    </cfRule>
    <cfRule type="cellIs" dxfId="3605" priority="7522" operator="equal">
      <formula>"G8L"</formula>
    </cfRule>
    <cfRule type="cellIs" dxfId="3604" priority="7523" operator="equal">
      <formula>"G7L"</formula>
    </cfRule>
    <cfRule type="cellIs" dxfId="3603" priority="7524" operator="equal">
      <formula>"G6L"</formula>
    </cfRule>
    <cfRule type="cellIs" dxfId="3602" priority="7525" operator="equal">
      <formula>"G5L"</formula>
    </cfRule>
    <cfRule type="cellIs" dxfId="3601" priority="7526" operator="equal">
      <formula>"G4L"</formula>
    </cfRule>
    <cfRule type="cellIs" dxfId="3600" priority="7527" operator="equal">
      <formula>"G3L"</formula>
    </cfRule>
    <cfRule type="cellIs" dxfId="3599" priority="7528" operator="equal">
      <formula>"G2L"</formula>
    </cfRule>
    <cfRule type="cellIs" dxfId="3598" priority="7529" operator="equal">
      <formula>"G1L"</formula>
    </cfRule>
    <cfRule type="containsText" dxfId="3597" priority="7530" stopIfTrue="1" operator="containsText" text="Sat">
      <formula>NOT(ISERROR(SEARCH("Sat",AF4)))</formula>
    </cfRule>
    <cfRule type="containsText" dxfId="3596" priority="7531" stopIfTrue="1" operator="containsText" text="Fri">
      <formula>NOT(ISERROR(SEARCH("Fri",AF4)))</formula>
    </cfRule>
  </conditionalFormatting>
  <conditionalFormatting sqref="AF4:AF25">
    <cfRule type="containsText" dxfId="3595" priority="7508" stopIfTrue="1" operator="containsText" text="Sat">
      <formula>NOT(ISERROR(SEARCH("Sat",AF4)))</formula>
    </cfRule>
    <cfRule type="containsText" dxfId="3594" priority="7509" stopIfTrue="1" operator="containsText" text="Fri">
      <formula>NOT(ISERROR(SEARCH("Fri",AF4)))</formula>
    </cfRule>
  </conditionalFormatting>
  <conditionalFormatting sqref="AF27:AF33">
    <cfRule type="containsText" dxfId="3593" priority="7506" stopIfTrue="1" operator="containsText" text="Sat">
      <formula>NOT(ISERROR(SEARCH("Sat",AF27)))</formula>
    </cfRule>
    <cfRule type="containsText" dxfId="3592" priority="7507" stopIfTrue="1" operator="containsText" text="Fri">
      <formula>NOT(ISERROR(SEARCH("Fri",AF27)))</formula>
    </cfRule>
  </conditionalFormatting>
  <conditionalFormatting sqref="AF32:AF33">
    <cfRule type="containsText" dxfId="3591" priority="7484" stopIfTrue="1" operator="containsText" text="Sat">
      <formula>NOT(ISERROR(SEARCH("Sat",AF32)))</formula>
    </cfRule>
    <cfRule type="containsText" dxfId="3590" priority="7485" stopIfTrue="1" operator="containsText" text="Fri">
      <formula>NOT(ISERROR(SEARCH("Fri",AF32)))</formula>
    </cfRule>
    <cfRule type="cellIs" dxfId="3589" priority="7486" operator="equal">
      <formula>"G1H"</formula>
    </cfRule>
    <cfRule type="cellIs" dxfId="3588" priority="7487" operator="equal">
      <formula>"G2H"</formula>
    </cfRule>
    <cfRule type="cellIs" dxfId="3587" priority="7488" operator="equal">
      <formula>"G3H"</formula>
    </cfRule>
    <cfRule type="cellIs" dxfId="3586" priority="7489" operator="equal">
      <formula>"G4H"</formula>
    </cfRule>
    <cfRule type="cellIs" dxfId="3585" priority="7490" operator="equal">
      <formula>"G5H"</formula>
    </cfRule>
    <cfRule type="cellIs" dxfId="3584" priority="7491" operator="equal">
      <formula>"G15L"</formula>
    </cfRule>
    <cfRule type="cellIs" dxfId="3583" priority="7492" operator="equal">
      <formula>"G14L"</formula>
    </cfRule>
    <cfRule type="cellIs" dxfId="3582" priority="7493" operator="equal">
      <formula>"G13L"</formula>
    </cfRule>
    <cfRule type="cellIs" dxfId="3581" priority="7494" operator="equal">
      <formula>"G12L"</formula>
    </cfRule>
    <cfRule type="cellIs" dxfId="3580" priority="7495" operator="equal">
      <formula>"G11L"</formula>
    </cfRule>
    <cfRule type="cellIs" dxfId="3579" priority="7496" operator="equal">
      <formula>"G10L"</formula>
    </cfRule>
    <cfRule type="cellIs" dxfId="3578" priority="7497" operator="equal">
      <formula>"G9L"</formula>
    </cfRule>
    <cfRule type="cellIs" dxfId="3577" priority="7498" operator="equal">
      <formula>"G8L"</formula>
    </cfRule>
    <cfRule type="cellIs" dxfId="3576" priority="7499" operator="equal">
      <formula>"G7L"</formula>
    </cfRule>
    <cfRule type="cellIs" dxfId="3575" priority="7500" operator="equal">
      <formula>"G6L"</formula>
    </cfRule>
    <cfRule type="cellIs" dxfId="3574" priority="7501" operator="equal">
      <formula>"G5L"</formula>
    </cfRule>
    <cfRule type="cellIs" dxfId="3573" priority="7502" operator="equal">
      <formula>"G4L"</formula>
    </cfRule>
    <cfRule type="cellIs" dxfId="3572" priority="7503" operator="equal">
      <formula>"G3L"</formula>
    </cfRule>
    <cfRule type="cellIs" dxfId="3571" priority="7504" operator="equal">
      <formula>"G2L"</formula>
    </cfRule>
    <cfRule type="cellIs" dxfId="3570" priority="7505" operator="equal">
      <formula>"G1L"</formula>
    </cfRule>
  </conditionalFormatting>
  <conditionalFormatting sqref="AH3:AH33 AE8:AE33">
    <cfRule type="cellIs" dxfId="3569" priority="7774" operator="equal">
      <formula>"G1H"</formula>
    </cfRule>
    <cfRule type="cellIs" dxfId="3568" priority="7775" operator="equal">
      <formula>"G2H"</formula>
    </cfRule>
    <cfRule type="cellIs" dxfId="3567" priority="7776" operator="equal">
      <formula>"G3H"</formula>
    </cfRule>
    <cfRule type="cellIs" dxfId="3566" priority="7777" operator="equal">
      <formula>"G4H"</formula>
    </cfRule>
    <cfRule type="cellIs" dxfId="3565" priority="7778" operator="equal">
      <formula>"G5H"</formula>
    </cfRule>
    <cfRule type="cellIs" dxfId="3564" priority="7779" operator="equal">
      <formula>"G15L"</formula>
    </cfRule>
    <cfRule type="cellIs" dxfId="3563" priority="7780" operator="equal">
      <formula>"G14L"</formula>
    </cfRule>
    <cfRule type="cellIs" dxfId="3562" priority="7781" operator="equal">
      <formula>"G13L"</formula>
    </cfRule>
    <cfRule type="cellIs" dxfId="3561" priority="7782" operator="equal">
      <formula>"G12L"</formula>
    </cfRule>
    <cfRule type="cellIs" dxfId="3560" priority="7783" operator="equal">
      <formula>"G11L"</formula>
    </cfRule>
    <cfRule type="cellIs" dxfId="3559" priority="7784" operator="equal">
      <formula>"G10L"</formula>
    </cfRule>
    <cfRule type="cellIs" dxfId="3558" priority="7785" operator="equal">
      <formula>"G9L"</formula>
    </cfRule>
    <cfRule type="cellIs" dxfId="3557" priority="7786" operator="equal">
      <formula>"G8L"</formula>
    </cfRule>
    <cfRule type="cellIs" dxfId="3556" priority="7787" operator="equal">
      <formula>"G7L"</formula>
    </cfRule>
    <cfRule type="cellIs" dxfId="3555" priority="7788" operator="equal">
      <formula>"G6L"</formula>
    </cfRule>
    <cfRule type="cellIs" dxfId="3554" priority="7789" operator="equal">
      <formula>"G5L"</formula>
    </cfRule>
    <cfRule type="cellIs" dxfId="3553" priority="7790" operator="equal">
      <formula>"G4L"</formula>
    </cfRule>
    <cfRule type="cellIs" dxfId="3552" priority="7791" operator="equal">
      <formula>"G3L"</formula>
    </cfRule>
    <cfRule type="cellIs" dxfId="3551" priority="7792" operator="equal">
      <formula>"G2L"</formula>
    </cfRule>
    <cfRule type="cellIs" dxfId="3550" priority="7793" operator="equal">
      <formula>"G1L"</formula>
    </cfRule>
  </conditionalFormatting>
  <conditionalFormatting sqref="AH4:AH34">
    <cfRule type="containsText" dxfId="3549" priority="7966" stopIfTrue="1" operator="containsText" text="Sat">
      <formula>NOT(ISERROR(SEARCH("Sat",AH4)))</formula>
    </cfRule>
    <cfRule type="containsText" dxfId="3548" priority="7967" stopIfTrue="1" operator="containsText" text="Fri">
      <formula>NOT(ISERROR(SEARCH("Fri",AH4)))</formula>
    </cfRule>
  </conditionalFormatting>
  <conditionalFormatting sqref="AI4:AI34">
    <cfRule type="containsText" dxfId="3547" priority="7400" stopIfTrue="1" operator="containsText" text="Sat">
      <formula>NOT(ISERROR(SEARCH("Sat",AI4)))</formula>
    </cfRule>
    <cfRule type="containsText" dxfId="3546" priority="7401" stopIfTrue="1" operator="containsText" text="Fri">
      <formula>NOT(ISERROR(SEARCH("Fri",AI4)))</formula>
    </cfRule>
  </conditionalFormatting>
  <conditionalFormatting sqref="AI4:AI34">
    <cfRule type="cellIs" dxfId="3545" priority="5664" operator="equal">
      <formula>"G1H"</formula>
    </cfRule>
    <cfRule type="cellIs" dxfId="3544" priority="5665" operator="equal">
      <formula>"G2H"</formula>
    </cfRule>
    <cfRule type="cellIs" dxfId="3543" priority="5666" operator="equal">
      <formula>"G3H"</formula>
    </cfRule>
    <cfRule type="cellIs" dxfId="3542" priority="5667" operator="equal">
      <formula>"G4H"</formula>
    </cfRule>
    <cfRule type="cellIs" dxfId="3541" priority="5668" operator="equal">
      <formula>"G5H"</formula>
    </cfRule>
    <cfRule type="cellIs" dxfId="3540" priority="5669" operator="equal">
      <formula>"G15L"</formula>
    </cfRule>
    <cfRule type="cellIs" dxfId="3539" priority="5670" operator="equal">
      <formula>"G14L"</formula>
    </cfRule>
    <cfRule type="cellIs" dxfId="3538" priority="5671" operator="equal">
      <formula>"G13L"</formula>
    </cfRule>
    <cfRule type="cellIs" dxfId="3537" priority="5672" operator="equal">
      <formula>"G12L"</formula>
    </cfRule>
    <cfRule type="cellIs" dxfId="3536" priority="5673" operator="equal">
      <formula>"G11L"</formula>
    </cfRule>
    <cfRule type="cellIs" dxfId="3535" priority="5674" operator="equal">
      <formula>"G10L"</formula>
    </cfRule>
    <cfRule type="cellIs" dxfId="3534" priority="5675" operator="equal">
      <formula>"G9L"</formula>
    </cfRule>
    <cfRule type="cellIs" dxfId="3533" priority="5676" operator="equal">
      <formula>"G8L"</formula>
    </cfRule>
    <cfRule type="cellIs" dxfId="3532" priority="5677" operator="equal">
      <formula>"G7L"</formula>
    </cfRule>
    <cfRule type="cellIs" dxfId="3531" priority="5678" operator="equal">
      <formula>"G6L"</formula>
    </cfRule>
    <cfRule type="cellIs" dxfId="3530" priority="5679" operator="equal">
      <formula>"G5L"</formula>
    </cfRule>
    <cfRule type="cellIs" dxfId="3529" priority="5680" operator="equal">
      <formula>"G4L"</formula>
    </cfRule>
    <cfRule type="cellIs" dxfId="3528" priority="5681" operator="equal">
      <formula>"G3L"</formula>
    </cfRule>
    <cfRule type="cellIs" dxfId="3527" priority="5682" operator="equal">
      <formula>"G2L"</formula>
    </cfRule>
    <cfRule type="cellIs" dxfId="3526" priority="5683" operator="equal">
      <formula>"G1L"</formula>
    </cfRule>
  </conditionalFormatting>
  <conditionalFormatting sqref="AL3:AL34">
    <cfRule type="cellIs" dxfId="3525" priority="5507" operator="equal">
      <formula>"G1H"</formula>
    </cfRule>
    <cfRule type="cellIs" dxfId="3524" priority="5508" operator="equal">
      <formula>"G2H"</formula>
    </cfRule>
    <cfRule type="cellIs" dxfId="3523" priority="5509" operator="equal">
      <formula>"G3H"</formula>
    </cfRule>
    <cfRule type="cellIs" dxfId="3522" priority="5510" operator="equal">
      <formula>"G4H"</formula>
    </cfRule>
    <cfRule type="cellIs" dxfId="3521" priority="5511" operator="equal">
      <formula>"G5H"</formula>
    </cfRule>
    <cfRule type="cellIs" dxfId="3520" priority="5512" operator="equal">
      <formula>"G15L"</formula>
    </cfRule>
    <cfRule type="cellIs" dxfId="3519" priority="5513" operator="equal">
      <formula>"G14L"</formula>
    </cfRule>
    <cfRule type="cellIs" dxfId="3518" priority="5514" operator="equal">
      <formula>"G13L"</formula>
    </cfRule>
    <cfRule type="cellIs" dxfId="3517" priority="5515" operator="equal">
      <formula>"G12L"</formula>
    </cfRule>
    <cfRule type="cellIs" dxfId="3516" priority="5516" operator="equal">
      <formula>"G11L"</formula>
    </cfRule>
    <cfRule type="cellIs" dxfId="3515" priority="5517" operator="equal">
      <formula>"G10L"</formula>
    </cfRule>
    <cfRule type="cellIs" dxfId="3514" priority="5518" operator="equal">
      <formula>"G9L"</formula>
    </cfRule>
    <cfRule type="cellIs" dxfId="3513" priority="5519" operator="equal">
      <formula>"G8L"</formula>
    </cfRule>
    <cfRule type="cellIs" dxfId="3512" priority="5520" operator="equal">
      <formula>"G7L"</formula>
    </cfRule>
    <cfRule type="cellIs" dxfId="3511" priority="5521" operator="equal">
      <formula>"G6L"</formula>
    </cfRule>
    <cfRule type="cellIs" dxfId="3510" priority="5522" operator="equal">
      <formula>"G5L"</formula>
    </cfRule>
    <cfRule type="cellIs" dxfId="3509" priority="5523" operator="equal">
      <formula>"G4L"</formula>
    </cfRule>
    <cfRule type="cellIs" dxfId="3508" priority="5524" operator="equal">
      <formula>"G3L"</formula>
    </cfRule>
    <cfRule type="cellIs" dxfId="3507" priority="5525" operator="equal">
      <formula>"G2L"</formula>
    </cfRule>
    <cfRule type="cellIs" dxfId="3506" priority="5526" operator="equal">
      <formula>"G1L"</formula>
    </cfRule>
  </conditionalFormatting>
  <conditionalFormatting sqref="AM4:AM5">
    <cfRule type="cellIs" dxfId="3505" priority="5313" operator="equal">
      <formula>"G1H"</formula>
    </cfRule>
    <cfRule type="cellIs" dxfId="3504" priority="5314" operator="equal">
      <formula>"G2H"</formula>
    </cfRule>
    <cfRule type="cellIs" dxfId="3503" priority="5315" operator="equal">
      <formula>"G3H"</formula>
    </cfRule>
    <cfRule type="cellIs" dxfId="3502" priority="5316" operator="equal">
      <formula>"G4H"</formula>
    </cfRule>
    <cfRule type="cellIs" dxfId="3501" priority="5317" operator="equal">
      <formula>"G5H"</formula>
    </cfRule>
    <cfRule type="cellIs" dxfId="3500" priority="5318" operator="equal">
      <formula>"G15L"</formula>
    </cfRule>
    <cfRule type="cellIs" dxfId="3499" priority="5319" operator="equal">
      <formula>"G14L"</formula>
    </cfRule>
    <cfRule type="cellIs" dxfId="3498" priority="5320" operator="equal">
      <formula>"G13L"</formula>
    </cfRule>
    <cfRule type="cellIs" dxfId="3497" priority="5321" operator="equal">
      <formula>"G12L"</formula>
    </cfRule>
    <cfRule type="cellIs" dxfId="3496" priority="5322" operator="equal">
      <formula>"G11L"</formula>
    </cfRule>
    <cfRule type="cellIs" dxfId="3495" priority="5323" operator="equal">
      <formula>"G10L"</formula>
    </cfRule>
    <cfRule type="cellIs" dxfId="3494" priority="5324" operator="equal">
      <formula>"G9L"</formula>
    </cfRule>
    <cfRule type="cellIs" dxfId="3493" priority="5325" operator="equal">
      <formula>"G8L"</formula>
    </cfRule>
    <cfRule type="cellIs" dxfId="3492" priority="5326" operator="equal">
      <formula>"G7L"</formula>
    </cfRule>
    <cfRule type="cellIs" dxfId="3491" priority="5327" operator="equal">
      <formula>"G6L"</formula>
    </cfRule>
    <cfRule type="cellIs" dxfId="3490" priority="5328" operator="equal">
      <formula>"G5L"</formula>
    </cfRule>
    <cfRule type="cellIs" dxfId="3489" priority="5329" operator="equal">
      <formula>"G4L"</formula>
    </cfRule>
    <cfRule type="cellIs" dxfId="3488" priority="5330" operator="equal">
      <formula>"G3L"</formula>
    </cfRule>
    <cfRule type="cellIs" dxfId="3487" priority="5331" operator="equal">
      <formula>"G2L"</formula>
    </cfRule>
    <cfRule type="cellIs" dxfId="3486" priority="5332" operator="equal">
      <formula>"G1L"</formula>
    </cfRule>
  </conditionalFormatting>
  <conditionalFormatting sqref="AM4:AM10">
    <cfRule type="containsText" dxfId="3485" priority="5333" stopIfTrue="1" operator="containsText" text="Sat">
      <formula>NOT(ISERROR(SEARCH("Sat",AM4)))</formula>
    </cfRule>
    <cfRule type="containsText" dxfId="3484" priority="5334" stopIfTrue="1" operator="containsText" text="Fri">
      <formula>NOT(ISERROR(SEARCH("Fri",AM4)))</formula>
    </cfRule>
    <cfRule type="cellIs" dxfId="3483" priority="5335" operator="equal">
      <formula>"G1H"</formula>
    </cfRule>
    <cfRule type="cellIs" dxfId="3482" priority="5336" operator="equal">
      <formula>"G2H"</formula>
    </cfRule>
    <cfRule type="cellIs" dxfId="3481" priority="5337" operator="equal">
      <formula>"G3H"</formula>
    </cfRule>
    <cfRule type="cellIs" dxfId="3480" priority="5338" operator="equal">
      <formula>"G4H"</formula>
    </cfRule>
    <cfRule type="cellIs" dxfId="3479" priority="5339" operator="equal">
      <formula>"G5H"</formula>
    </cfRule>
    <cfRule type="cellIs" dxfId="3478" priority="5340" operator="equal">
      <formula>"G15L"</formula>
    </cfRule>
    <cfRule type="cellIs" dxfId="3477" priority="5341" operator="equal">
      <formula>"G14L"</formula>
    </cfRule>
    <cfRule type="cellIs" dxfId="3476" priority="5342" operator="equal">
      <formula>"G13L"</formula>
    </cfRule>
    <cfRule type="cellIs" dxfId="3475" priority="5343" operator="equal">
      <formula>"G12L"</formula>
    </cfRule>
    <cfRule type="cellIs" dxfId="3474" priority="5344" operator="equal">
      <formula>"G11L"</formula>
    </cfRule>
    <cfRule type="cellIs" dxfId="3473" priority="5345" operator="equal">
      <formula>"G10L"</formula>
    </cfRule>
    <cfRule type="cellIs" dxfId="3472" priority="5346" operator="equal">
      <formula>"G9L"</formula>
    </cfRule>
    <cfRule type="cellIs" dxfId="3471" priority="5347" operator="equal">
      <formula>"G8L"</formula>
    </cfRule>
    <cfRule type="cellIs" dxfId="3470" priority="5348" operator="equal">
      <formula>"G7L"</formula>
    </cfRule>
    <cfRule type="cellIs" dxfId="3469" priority="5349" operator="equal">
      <formula>"G6L"</formula>
    </cfRule>
    <cfRule type="cellIs" dxfId="3468" priority="5350" operator="equal">
      <formula>"G5L"</formula>
    </cfRule>
    <cfRule type="cellIs" dxfId="3467" priority="5351" operator="equal">
      <formula>"G4L"</formula>
    </cfRule>
    <cfRule type="cellIs" dxfId="3466" priority="5352" operator="equal">
      <formula>"G3L"</formula>
    </cfRule>
    <cfRule type="cellIs" dxfId="3465" priority="5353" operator="equal">
      <formula>"G2L"</formula>
    </cfRule>
    <cfRule type="cellIs" dxfId="3464" priority="5354" operator="equal">
      <formula>"G1L"</formula>
    </cfRule>
  </conditionalFormatting>
  <conditionalFormatting sqref="AM10:AM17">
    <cfRule type="cellIs" dxfId="3463" priority="5293" operator="equal">
      <formula>"G1H"</formula>
    </cfRule>
    <cfRule type="cellIs" dxfId="3462" priority="5294" operator="equal">
      <formula>"G2H"</formula>
    </cfRule>
    <cfRule type="cellIs" dxfId="3461" priority="5295" operator="equal">
      <formula>"G3H"</formula>
    </cfRule>
    <cfRule type="cellIs" dxfId="3460" priority="5296" operator="equal">
      <formula>"G4H"</formula>
    </cfRule>
    <cfRule type="cellIs" dxfId="3459" priority="5297" operator="equal">
      <formula>"G5H"</formula>
    </cfRule>
    <cfRule type="cellIs" dxfId="3458" priority="5298" operator="equal">
      <formula>"G15L"</formula>
    </cfRule>
    <cfRule type="cellIs" dxfId="3457" priority="5299" operator="equal">
      <formula>"G14L"</formula>
    </cfRule>
    <cfRule type="cellIs" dxfId="3456" priority="5300" operator="equal">
      <formula>"G13L"</formula>
    </cfRule>
    <cfRule type="cellIs" dxfId="3455" priority="5301" operator="equal">
      <formula>"G12L"</formula>
    </cfRule>
    <cfRule type="cellIs" dxfId="3454" priority="5302" operator="equal">
      <formula>"G11L"</formula>
    </cfRule>
    <cfRule type="cellIs" dxfId="3453" priority="5303" operator="equal">
      <formula>"G10L"</formula>
    </cfRule>
    <cfRule type="cellIs" dxfId="3452" priority="5304" operator="equal">
      <formula>"G9L"</formula>
    </cfRule>
    <cfRule type="cellIs" dxfId="3451" priority="5305" operator="equal">
      <formula>"G8L"</formula>
    </cfRule>
    <cfRule type="cellIs" dxfId="3450" priority="5306" operator="equal">
      <formula>"G7L"</formula>
    </cfRule>
    <cfRule type="cellIs" dxfId="3449" priority="5307" operator="equal">
      <formula>"G6L"</formula>
    </cfRule>
    <cfRule type="cellIs" dxfId="3448" priority="5308" operator="equal">
      <formula>"G5L"</formula>
    </cfRule>
    <cfRule type="cellIs" dxfId="3447" priority="5309" operator="equal">
      <formula>"G4L"</formula>
    </cfRule>
    <cfRule type="cellIs" dxfId="3446" priority="5310" operator="equal">
      <formula>"G3L"</formula>
    </cfRule>
    <cfRule type="cellIs" dxfId="3445" priority="5311" operator="equal">
      <formula>"G2L"</formula>
    </cfRule>
    <cfRule type="cellIs" dxfId="3444" priority="5312" operator="equal">
      <formula>"G1L"</formula>
    </cfRule>
  </conditionalFormatting>
  <conditionalFormatting sqref="AM11:AM12">
    <cfRule type="cellIs" dxfId="3443" priority="5271" operator="equal">
      <formula>"G1H"</formula>
    </cfRule>
    <cfRule type="cellIs" dxfId="3442" priority="5272" operator="equal">
      <formula>"G2H"</formula>
    </cfRule>
    <cfRule type="cellIs" dxfId="3441" priority="5273" operator="equal">
      <formula>"G3H"</formula>
    </cfRule>
    <cfRule type="cellIs" dxfId="3440" priority="5274" operator="equal">
      <formula>"G4H"</formula>
    </cfRule>
    <cfRule type="cellIs" dxfId="3439" priority="5275" operator="equal">
      <formula>"G5H"</formula>
    </cfRule>
    <cfRule type="cellIs" dxfId="3438" priority="5276" operator="equal">
      <formula>"G15L"</formula>
    </cfRule>
    <cfRule type="cellIs" dxfId="3437" priority="5277" operator="equal">
      <formula>"G14L"</formula>
    </cfRule>
    <cfRule type="cellIs" dxfId="3436" priority="5278" operator="equal">
      <formula>"G13L"</formula>
    </cfRule>
    <cfRule type="cellIs" dxfId="3435" priority="5279" operator="equal">
      <formula>"G12L"</formula>
    </cfRule>
    <cfRule type="cellIs" dxfId="3434" priority="5280" operator="equal">
      <formula>"G11L"</formula>
    </cfRule>
    <cfRule type="cellIs" dxfId="3433" priority="5281" operator="equal">
      <formula>"G10L"</formula>
    </cfRule>
    <cfRule type="cellIs" dxfId="3432" priority="5282" operator="equal">
      <formula>"G9L"</formula>
    </cfRule>
    <cfRule type="cellIs" dxfId="3431" priority="5283" operator="equal">
      <formula>"G8L"</formula>
    </cfRule>
    <cfRule type="cellIs" dxfId="3430" priority="5284" operator="equal">
      <formula>"G7L"</formula>
    </cfRule>
    <cfRule type="cellIs" dxfId="3429" priority="5285" operator="equal">
      <formula>"G6L"</formula>
    </cfRule>
    <cfRule type="cellIs" dxfId="3428" priority="5286" operator="equal">
      <formula>"G5L"</formula>
    </cfRule>
    <cfRule type="cellIs" dxfId="3427" priority="5287" operator="equal">
      <formula>"G4L"</formula>
    </cfRule>
    <cfRule type="cellIs" dxfId="3426" priority="5288" operator="equal">
      <formula>"G3L"</formula>
    </cfRule>
    <cfRule type="cellIs" dxfId="3425" priority="5289" operator="equal">
      <formula>"G2L"</formula>
    </cfRule>
    <cfRule type="cellIs" dxfId="3424" priority="5290" operator="equal">
      <formula>"G1L"</formula>
    </cfRule>
  </conditionalFormatting>
  <conditionalFormatting sqref="AM11:AM17">
    <cfRule type="containsText" dxfId="3423" priority="5291" stopIfTrue="1" operator="containsText" text="Sat">
      <formula>NOT(ISERROR(SEARCH("Sat",AM11)))</formula>
    </cfRule>
    <cfRule type="containsText" dxfId="3422" priority="5292" stopIfTrue="1" operator="containsText" text="Fri">
      <formula>NOT(ISERROR(SEARCH("Fri",AM11)))</formula>
    </cfRule>
  </conditionalFormatting>
  <conditionalFormatting sqref="AM17:AM24">
    <cfRule type="cellIs" dxfId="3421" priority="5251" operator="equal">
      <formula>"G1H"</formula>
    </cfRule>
    <cfRule type="cellIs" dxfId="3420" priority="5252" operator="equal">
      <formula>"G2H"</formula>
    </cfRule>
    <cfRule type="cellIs" dxfId="3419" priority="5253" operator="equal">
      <formula>"G3H"</formula>
    </cfRule>
    <cfRule type="cellIs" dxfId="3418" priority="5254" operator="equal">
      <formula>"G4H"</formula>
    </cfRule>
    <cfRule type="cellIs" dxfId="3417" priority="5255" operator="equal">
      <formula>"G5H"</formula>
    </cfRule>
    <cfRule type="cellIs" dxfId="3416" priority="5256" operator="equal">
      <formula>"G15L"</formula>
    </cfRule>
    <cfRule type="cellIs" dxfId="3415" priority="5257" operator="equal">
      <formula>"G14L"</formula>
    </cfRule>
    <cfRule type="cellIs" dxfId="3414" priority="5258" operator="equal">
      <formula>"G13L"</formula>
    </cfRule>
    <cfRule type="cellIs" dxfId="3413" priority="5259" operator="equal">
      <formula>"G12L"</formula>
    </cfRule>
    <cfRule type="cellIs" dxfId="3412" priority="5260" operator="equal">
      <formula>"G11L"</formula>
    </cfRule>
    <cfRule type="cellIs" dxfId="3411" priority="5261" operator="equal">
      <formula>"G10L"</formula>
    </cfRule>
    <cfRule type="cellIs" dxfId="3410" priority="5262" operator="equal">
      <formula>"G9L"</formula>
    </cfRule>
    <cfRule type="cellIs" dxfId="3409" priority="5263" operator="equal">
      <formula>"G8L"</formula>
    </cfRule>
    <cfRule type="cellIs" dxfId="3408" priority="5264" operator="equal">
      <formula>"G7L"</formula>
    </cfRule>
    <cfRule type="cellIs" dxfId="3407" priority="5265" operator="equal">
      <formula>"G6L"</formula>
    </cfRule>
    <cfRule type="cellIs" dxfId="3406" priority="5266" operator="equal">
      <formula>"G5L"</formula>
    </cfRule>
    <cfRule type="cellIs" dxfId="3405" priority="5267" operator="equal">
      <formula>"G4L"</formula>
    </cfRule>
    <cfRule type="cellIs" dxfId="3404" priority="5268" operator="equal">
      <formula>"G3L"</formula>
    </cfRule>
    <cfRule type="cellIs" dxfId="3403" priority="5269" operator="equal">
      <formula>"G2L"</formula>
    </cfRule>
    <cfRule type="cellIs" dxfId="3402" priority="5270" operator="equal">
      <formula>"G1L"</formula>
    </cfRule>
  </conditionalFormatting>
  <conditionalFormatting sqref="AM18:AM19">
    <cfRule type="cellIs" dxfId="3401" priority="5229" operator="equal">
      <formula>"G1H"</formula>
    </cfRule>
    <cfRule type="cellIs" dxfId="3400" priority="5230" operator="equal">
      <formula>"G2H"</formula>
    </cfRule>
    <cfRule type="cellIs" dxfId="3399" priority="5231" operator="equal">
      <formula>"G3H"</formula>
    </cfRule>
    <cfRule type="cellIs" dxfId="3398" priority="5232" operator="equal">
      <formula>"G4H"</formula>
    </cfRule>
    <cfRule type="cellIs" dxfId="3397" priority="5233" operator="equal">
      <formula>"G5H"</formula>
    </cfRule>
    <cfRule type="cellIs" dxfId="3396" priority="5234" operator="equal">
      <formula>"G15L"</formula>
    </cfRule>
    <cfRule type="cellIs" dxfId="3395" priority="5235" operator="equal">
      <formula>"G14L"</formula>
    </cfRule>
    <cfRule type="cellIs" dxfId="3394" priority="5236" operator="equal">
      <formula>"G13L"</formula>
    </cfRule>
    <cfRule type="cellIs" dxfId="3393" priority="5237" operator="equal">
      <formula>"G12L"</formula>
    </cfRule>
    <cfRule type="cellIs" dxfId="3392" priority="5238" operator="equal">
      <formula>"G11L"</formula>
    </cfRule>
    <cfRule type="cellIs" dxfId="3391" priority="5239" operator="equal">
      <formula>"G10L"</formula>
    </cfRule>
    <cfRule type="cellIs" dxfId="3390" priority="5240" operator="equal">
      <formula>"G9L"</formula>
    </cfRule>
    <cfRule type="cellIs" dxfId="3389" priority="5241" operator="equal">
      <formula>"G8L"</formula>
    </cfRule>
    <cfRule type="cellIs" dxfId="3388" priority="5242" operator="equal">
      <formula>"G7L"</formula>
    </cfRule>
    <cfRule type="cellIs" dxfId="3387" priority="5243" operator="equal">
      <formula>"G6L"</formula>
    </cfRule>
    <cfRule type="cellIs" dxfId="3386" priority="5244" operator="equal">
      <formula>"G5L"</formula>
    </cfRule>
    <cfRule type="cellIs" dxfId="3385" priority="5245" operator="equal">
      <formula>"G4L"</formula>
    </cfRule>
    <cfRule type="cellIs" dxfId="3384" priority="5246" operator="equal">
      <formula>"G3L"</formula>
    </cfRule>
    <cfRule type="cellIs" dxfId="3383" priority="5247" operator="equal">
      <formula>"G2L"</formula>
    </cfRule>
    <cfRule type="cellIs" dxfId="3382" priority="5248" operator="equal">
      <formula>"G1L"</formula>
    </cfRule>
  </conditionalFormatting>
  <conditionalFormatting sqref="AM18:AM24">
    <cfRule type="containsText" dxfId="3381" priority="5249" stopIfTrue="1" operator="containsText" text="Sat">
      <formula>NOT(ISERROR(SEARCH("Sat",AM18)))</formula>
    </cfRule>
    <cfRule type="containsText" dxfId="3380" priority="5250" stopIfTrue="1" operator="containsText" text="Fri">
      <formula>NOT(ISERROR(SEARCH("Fri",AM18)))</formula>
    </cfRule>
  </conditionalFormatting>
  <conditionalFormatting sqref="AM24:AM34">
    <cfRule type="cellIs" dxfId="3379" priority="5209" operator="equal">
      <formula>"G1H"</formula>
    </cfRule>
    <cfRule type="cellIs" dxfId="3378" priority="5210" operator="equal">
      <formula>"G2H"</formula>
    </cfRule>
    <cfRule type="cellIs" dxfId="3377" priority="5211" operator="equal">
      <formula>"G3H"</formula>
    </cfRule>
    <cfRule type="cellIs" dxfId="3376" priority="5212" operator="equal">
      <formula>"G4H"</formula>
    </cfRule>
    <cfRule type="cellIs" dxfId="3375" priority="5213" operator="equal">
      <formula>"G5H"</formula>
    </cfRule>
    <cfRule type="cellIs" dxfId="3374" priority="5214" operator="equal">
      <formula>"G15L"</formula>
    </cfRule>
    <cfRule type="cellIs" dxfId="3373" priority="5215" operator="equal">
      <formula>"G14L"</formula>
    </cfRule>
    <cfRule type="cellIs" dxfId="3372" priority="5216" operator="equal">
      <formula>"G13L"</formula>
    </cfRule>
    <cfRule type="cellIs" dxfId="3371" priority="5217" operator="equal">
      <formula>"G12L"</formula>
    </cfRule>
    <cfRule type="cellIs" dxfId="3370" priority="5218" operator="equal">
      <formula>"G11L"</formula>
    </cfRule>
    <cfRule type="cellIs" dxfId="3369" priority="5219" operator="equal">
      <formula>"G10L"</formula>
    </cfRule>
    <cfRule type="cellIs" dxfId="3368" priority="5220" operator="equal">
      <formula>"G9L"</formula>
    </cfRule>
    <cfRule type="cellIs" dxfId="3367" priority="5221" operator="equal">
      <formula>"G8L"</formula>
    </cfRule>
    <cfRule type="cellIs" dxfId="3366" priority="5222" operator="equal">
      <formula>"G7L"</formula>
    </cfRule>
    <cfRule type="cellIs" dxfId="3365" priority="5223" operator="equal">
      <formula>"G6L"</formula>
    </cfRule>
    <cfRule type="cellIs" dxfId="3364" priority="5224" operator="equal">
      <formula>"G5L"</formula>
    </cfRule>
    <cfRule type="cellIs" dxfId="3363" priority="5225" operator="equal">
      <formula>"G4L"</formula>
    </cfRule>
    <cfRule type="cellIs" dxfId="3362" priority="5226" operator="equal">
      <formula>"G3L"</formula>
    </cfRule>
    <cfRule type="cellIs" dxfId="3361" priority="5227" operator="equal">
      <formula>"G2L"</formula>
    </cfRule>
    <cfRule type="cellIs" dxfId="3360" priority="5228" operator="equal">
      <formula>"G1L"</formula>
    </cfRule>
  </conditionalFormatting>
  <conditionalFormatting sqref="AM25:AM26 AM31:AM33">
    <cfRule type="cellIs" dxfId="3359" priority="5187" operator="equal">
      <formula>"G1H"</formula>
    </cfRule>
    <cfRule type="cellIs" dxfId="3358" priority="5188" operator="equal">
      <formula>"G2H"</formula>
    </cfRule>
    <cfRule type="cellIs" dxfId="3357" priority="5189" operator="equal">
      <formula>"G3H"</formula>
    </cfRule>
    <cfRule type="cellIs" dxfId="3356" priority="5190" operator="equal">
      <formula>"G4H"</formula>
    </cfRule>
    <cfRule type="cellIs" dxfId="3355" priority="5191" operator="equal">
      <formula>"G5H"</formula>
    </cfRule>
    <cfRule type="cellIs" dxfId="3354" priority="5192" operator="equal">
      <formula>"G15L"</formula>
    </cfRule>
    <cfRule type="cellIs" dxfId="3353" priority="5193" operator="equal">
      <formula>"G14L"</formula>
    </cfRule>
    <cfRule type="cellIs" dxfId="3352" priority="5194" operator="equal">
      <formula>"G13L"</formula>
    </cfRule>
    <cfRule type="cellIs" dxfId="3351" priority="5195" operator="equal">
      <formula>"G12L"</formula>
    </cfRule>
    <cfRule type="cellIs" dxfId="3350" priority="5196" operator="equal">
      <formula>"G11L"</formula>
    </cfRule>
    <cfRule type="cellIs" dxfId="3349" priority="5197" operator="equal">
      <formula>"G10L"</formula>
    </cfRule>
    <cfRule type="cellIs" dxfId="3348" priority="5198" operator="equal">
      <formula>"G9L"</formula>
    </cfRule>
    <cfRule type="cellIs" dxfId="3347" priority="5199" operator="equal">
      <formula>"G8L"</formula>
    </cfRule>
    <cfRule type="cellIs" dxfId="3346" priority="5200" operator="equal">
      <formula>"G7L"</formula>
    </cfRule>
    <cfRule type="cellIs" dxfId="3345" priority="5201" operator="equal">
      <formula>"G6L"</formula>
    </cfRule>
    <cfRule type="cellIs" dxfId="3344" priority="5202" operator="equal">
      <formula>"G5L"</formula>
    </cfRule>
    <cfRule type="cellIs" dxfId="3343" priority="5203" operator="equal">
      <formula>"G4L"</formula>
    </cfRule>
    <cfRule type="cellIs" dxfId="3342" priority="5204" operator="equal">
      <formula>"G3L"</formula>
    </cfRule>
    <cfRule type="cellIs" dxfId="3341" priority="5205" operator="equal">
      <formula>"G2L"</formula>
    </cfRule>
    <cfRule type="cellIs" dxfId="3340" priority="5206" operator="equal">
      <formula>"G1L"</formula>
    </cfRule>
  </conditionalFormatting>
  <conditionalFormatting sqref="AM25:AM34">
    <cfRule type="containsText" dxfId="3339" priority="5207" stopIfTrue="1" operator="containsText" text="Sat">
      <formula>NOT(ISERROR(SEARCH("Sat",AM25)))</formula>
    </cfRule>
    <cfRule type="containsText" dxfId="3338" priority="5208" stopIfTrue="1" operator="containsText" text="Fri">
      <formula>NOT(ISERROR(SEARCH("Fri",AM25)))</formula>
    </cfRule>
  </conditionalFormatting>
  <conditionalFormatting sqref="AO4:AO31 AO32:AP32">
    <cfRule type="containsText" dxfId="3337" priority="5578" stopIfTrue="1" operator="containsText" text="Sat">
      <formula>NOT(ISERROR(SEARCH("Sat",AO4)))</formula>
    </cfRule>
    <cfRule type="containsText" dxfId="3336" priority="5579" stopIfTrue="1" operator="containsText" text="Fri">
      <formula>NOT(ISERROR(SEARCH("Fri",AO4)))</formula>
    </cfRule>
  </conditionalFormatting>
  <conditionalFormatting sqref="AO32:AQ32 AR4:AR32 AO33:AR34 AL4:AL34 BD4:BD33 AX4:AX33 AU34:AX34">
    <cfRule type="containsText" dxfId="3335" priority="5580" stopIfTrue="1" operator="containsText" text="Sat">
      <formula>NOT(ISERROR(SEARCH("Sat",AL4)))</formula>
    </cfRule>
  </conditionalFormatting>
  <conditionalFormatting sqref="AO32:AR34 AO3:AO31">
    <cfRule type="cellIs" dxfId="3334" priority="5558" operator="equal">
      <formula>"G1H"</formula>
    </cfRule>
    <cfRule type="cellIs" dxfId="3333" priority="5559" operator="equal">
      <formula>"G2H"</formula>
    </cfRule>
    <cfRule type="cellIs" dxfId="3332" priority="5560" operator="equal">
      <formula>"G3H"</formula>
    </cfRule>
    <cfRule type="cellIs" dxfId="3331" priority="5561" operator="equal">
      <formula>"G4H"</formula>
    </cfRule>
    <cfRule type="cellIs" dxfId="3330" priority="5562" operator="equal">
      <formula>"G5H"</formula>
    </cfRule>
    <cfRule type="cellIs" dxfId="3329" priority="5563" operator="equal">
      <formula>"G15L"</formula>
    </cfRule>
    <cfRule type="cellIs" dxfId="3328" priority="5564" operator="equal">
      <formula>"G14L"</formula>
    </cfRule>
    <cfRule type="cellIs" dxfId="3327" priority="5565" operator="equal">
      <formula>"G13L"</formula>
    </cfRule>
    <cfRule type="cellIs" dxfId="3326" priority="5566" operator="equal">
      <formula>"G12L"</formula>
    </cfRule>
    <cfRule type="cellIs" dxfId="3325" priority="5567" operator="equal">
      <formula>"G11L"</formula>
    </cfRule>
    <cfRule type="cellIs" dxfId="3324" priority="5568" operator="equal">
      <formula>"G10L"</formula>
    </cfRule>
    <cfRule type="cellIs" dxfId="3323" priority="5569" operator="equal">
      <formula>"G9L"</formula>
    </cfRule>
    <cfRule type="cellIs" dxfId="3322" priority="5570" operator="equal">
      <formula>"G8L"</formula>
    </cfRule>
    <cfRule type="cellIs" dxfId="3321" priority="5571" operator="equal">
      <formula>"G7L"</formula>
    </cfRule>
    <cfRule type="cellIs" dxfId="3320" priority="5572" operator="equal">
      <formula>"G6L"</formula>
    </cfRule>
    <cfRule type="cellIs" dxfId="3319" priority="5573" operator="equal">
      <formula>"G5L"</formula>
    </cfRule>
    <cfRule type="cellIs" dxfId="3318" priority="5574" operator="equal">
      <formula>"G4L"</formula>
    </cfRule>
    <cfRule type="cellIs" dxfId="3317" priority="5575" operator="equal">
      <formula>"G3L"</formula>
    </cfRule>
    <cfRule type="cellIs" dxfId="3316" priority="5576" operator="equal">
      <formula>"G2L"</formula>
    </cfRule>
    <cfRule type="cellIs" dxfId="3315" priority="5577" operator="equal">
      <formula>"G1L"</formula>
    </cfRule>
  </conditionalFormatting>
  <conditionalFormatting sqref="AP4:AP7">
    <cfRule type="containsText" dxfId="3314" priority="5165" stopIfTrue="1" operator="containsText" text="Sat">
      <formula>NOT(ISERROR(SEARCH("Sat",AP4)))</formula>
    </cfRule>
    <cfRule type="containsText" dxfId="3313" priority="5166" stopIfTrue="1" operator="containsText" text="Fri">
      <formula>NOT(ISERROR(SEARCH("Fri",AP4)))</formula>
    </cfRule>
    <cfRule type="cellIs" dxfId="3312" priority="5167" operator="equal">
      <formula>"G1H"</formula>
    </cfRule>
    <cfRule type="cellIs" dxfId="3311" priority="5168" operator="equal">
      <formula>"G2H"</formula>
    </cfRule>
    <cfRule type="cellIs" dxfId="3310" priority="5169" operator="equal">
      <formula>"G3H"</formula>
    </cfRule>
    <cfRule type="cellIs" dxfId="3309" priority="5170" operator="equal">
      <formula>"G4H"</formula>
    </cfRule>
    <cfRule type="cellIs" dxfId="3308" priority="5171" operator="equal">
      <formula>"G5H"</formula>
    </cfRule>
    <cfRule type="cellIs" dxfId="3307" priority="5172" operator="equal">
      <formula>"G15L"</formula>
    </cfRule>
    <cfRule type="cellIs" dxfId="3306" priority="5173" operator="equal">
      <formula>"G14L"</formula>
    </cfRule>
    <cfRule type="cellIs" dxfId="3305" priority="5174" operator="equal">
      <formula>"G13L"</formula>
    </cfRule>
    <cfRule type="cellIs" dxfId="3304" priority="5175" operator="equal">
      <formula>"G12L"</formula>
    </cfRule>
    <cfRule type="cellIs" dxfId="3303" priority="5176" operator="equal">
      <formula>"G11L"</formula>
    </cfRule>
    <cfRule type="cellIs" dxfId="3302" priority="5177" operator="equal">
      <formula>"G10L"</formula>
    </cfRule>
    <cfRule type="cellIs" dxfId="3301" priority="5178" operator="equal">
      <formula>"G9L"</formula>
    </cfRule>
    <cfRule type="cellIs" dxfId="3300" priority="5179" operator="equal">
      <formula>"G8L"</formula>
    </cfRule>
    <cfRule type="cellIs" dxfId="3299" priority="5180" operator="equal">
      <formula>"G7L"</formula>
    </cfRule>
    <cfRule type="cellIs" dxfId="3298" priority="5181" operator="equal">
      <formula>"G6L"</formula>
    </cfRule>
    <cfRule type="cellIs" dxfId="3297" priority="5182" operator="equal">
      <formula>"G5L"</formula>
    </cfRule>
    <cfRule type="cellIs" dxfId="3296" priority="5183" operator="equal">
      <formula>"G4L"</formula>
    </cfRule>
    <cfRule type="cellIs" dxfId="3295" priority="5184" operator="equal">
      <formula>"G3L"</formula>
    </cfRule>
    <cfRule type="cellIs" dxfId="3294" priority="5185" operator="equal">
      <formula>"G2L"</formula>
    </cfRule>
    <cfRule type="cellIs" dxfId="3293" priority="5186" operator="equal">
      <formula>"G1L"</formula>
    </cfRule>
  </conditionalFormatting>
  <conditionalFormatting sqref="AP7:AP10">
    <cfRule type="cellIs" dxfId="3292" priority="5145" operator="equal">
      <formula>"G1H"</formula>
    </cfRule>
    <cfRule type="cellIs" dxfId="3291" priority="5146" operator="equal">
      <formula>"G2H"</formula>
    </cfRule>
    <cfRule type="cellIs" dxfId="3290" priority="5147" operator="equal">
      <formula>"G3H"</formula>
    </cfRule>
    <cfRule type="cellIs" dxfId="3289" priority="5148" operator="equal">
      <formula>"G4H"</formula>
    </cfRule>
    <cfRule type="cellIs" dxfId="3288" priority="5149" operator="equal">
      <formula>"G5H"</formula>
    </cfRule>
    <cfRule type="cellIs" dxfId="3287" priority="5150" operator="equal">
      <formula>"G15L"</formula>
    </cfRule>
    <cfRule type="cellIs" dxfId="3286" priority="5151" operator="equal">
      <formula>"G14L"</formula>
    </cfRule>
    <cfRule type="cellIs" dxfId="3285" priority="5152" operator="equal">
      <formula>"G13L"</formula>
    </cfRule>
    <cfRule type="cellIs" dxfId="3284" priority="5153" operator="equal">
      <formula>"G12L"</formula>
    </cfRule>
    <cfRule type="cellIs" dxfId="3283" priority="5154" operator="equal">
      <formula>"G11L"</formula>
    </cfRule>
    <cfRule type="cellIs" dxfId="3282" priority="5155" operator="equal">
      <formula>"G10L"</formula>
    </cfRule>
    <cfRule type="cellIs" dxfId="3281" priority="5156" operator="equal">
      <formula>"G9L"</formula>
    </cfRule>
    <cfRule type="cellIs" dxfId="3280" priority="5157" operator="equal">
      <formula>"G8L"</formula>
    </cfRule>
    <cfRule type="cellIs" dxfId="3279" priority="5158" operator="equal">
      <formula>"G7L"</formula>
    </cfRule>
    <cfRule type="cellIs" dxfId="3278" priority="5159" operator="equal">
      <formula>"G6L"</formula>
    </cfRule>
    <cfRule type="cellIs" dxfId="3277" priority="5160" operator="equal">
      <formula>"G5L"</formula>
    </cfRule>
    <cfRule type="cellIs" dxfId="3276" priority="5161" operator="equal">
      <formula>"G4L"</formula>
    </cfRule>
    <cfRule type="cellIs" dxfId="3275" priority="5162" operator="equal">
      <formula>"G3L"</formula>
    </cfRule>
    <cfRule type="cellIs" dxfId="3274" priority="5163" operator="equal">
      <formula>"G2L"</formula>
    </cfRule>
    <cfRule type="cellIs" dxfId="3273" priority="5164" operator="equal">
      <formula>"G1L"</formula>
    </cfRule>
  </conditionalFormatting>
  <conditionalFormatting sqref="AP8:AP9">
    <cfRule type="cellIs" dxfId="3272" priority="5123" operator="equal">
      <formula>"G1H"</formula>
    </cfRule>
    <cfRule type="cellIs" dxfId="3271" priority="5124" operator="equal">
      <formula>"G2H"</formula>
    </cfRule>
    <cfRule type="cellIs" dxfId="3270" priority="5125" operator="equal">
      <formula>"G3H"</formula>
    </cfRule>
    <cfRule type="cellIs" dxfId="3269" priority="5126" operator="equal">
      <formula>"G4H"</formula>
    </cfRule>
    <cfRule type="cellIs" dxfId="3268" priority="5127" operator="equal">
      <formula>"G5H"</formula>
    </cfRule>
    <cfRule type="cellIs" dxfId="3267" priority="5128" operator="equal">
      <formula>"G15L"</formula>
    </cfRule>
    <cfRule type="cellIs" dxfId="3266" priority="5129" operator="equal">
      <formula>"G14L"</formula>
    </cfRule>
    <cfRule type="cellIs" dxfId="3265" priority="5130" operator="equal">
      <formula>"G13L"</formula>
    </cfRule>
    <cfRule type="cellIs" dxfId="3264" priority="5131" operator="equal">
      <formula>"G12L"</formula>
    </cfRule>
    <cfRule type="cellIs" dxfId="3263" priority="5132" operator="equal">
      <formula>"G11L"</formula>
    </cfRule>
    <cfRule type="cellIs" dxfId="3262" priority="5133" operator="equal">
      <formula>"G10L"</formula>
    </cfRule>
    <cfRule type="cellIs" dxfId="3261" priority="5134" operator="equal">
      <formula>"G9L"</formula>
    </cfRule>
    <cfRule type="cellIs" dxfId="3260" priority="5135" operator="equal">
      <formula>"G8L"</formula>
    </cfRule>
    <cfRule type="cellIs" dxfId="3259" priority="5136" operator="equal">
      <formula>"G7L"</formula>
    </cfRule>
    <cfRule type="cellIs" dxfId="3258" priority="5137" operator="equal">
      <formula>"G6L"</formula>
    </cfRule>
    <cfRule type="cellIs" dxfId="3257" priority="5138" operator="equal">
      <formula>"G5L"</formula>
    </cfRule>
    <cfRule type="cellIs" dxfId="3256" priority="5139" operator="equal">
      <formula>"G4L"</formula>
    </cfRule>
    <cfRule type="cellIs" dxfId="3255" priority="5140" operator="equal">
      <formula>"G3L"</formula>
    </cfRule>
    <cfRule type="cellIs" dxfId="3254" priority="5141" operator="equal">
      <formula>"G2L"</formula>
    </cfRule>
    <cfRule type="cellIs" dxfId="3253" priority="5142" operator="equal">
      <formula>"G1L"</formula>
    </cfRule>
  </conditionalFormatting>
  <conditionalFormatting sqref="AP8:AP10">
    <cfRule type="containsText" dxfId="3252" priority="5143" stopIfTrue="1" operator="containsText" text="Sat">
      <formula>NOT(ISERROR(SEARCH("Sat",AP8)))</formula>
    </cfRule>
    <cfRule type="containsText" dxfId="3251" priority="5144" stopIfTrue="1" operator="containsText" text="Fri">
      <formula>NOT(ISERROR(SEARCH("Fri",AP8)))</formula>
    </cfRule>
  </conditionalFormatting>
  <conditionalFormatting sqref="AP11:AP14">
    <cfRule type="containsText" dxfId="3250" priority="5101" stopIfTrue="1" operator="containsText" text="Sat">
      <formula>NOT(ISERROR(SEARCH("Sat",AP11)))</formula>
    </cfRule>
    <cfRule type="containsText" dxfId="3249" priority="5102" stopIfTrue="1" operator="containsText" text="Fri">
      <formula>NOT(ISERROR(SEARCH("Fri",AP11)))</formula>
    </cfRule>
    <cfRule type="cellIs" dxfId="3248" priority="5103" operator="equal">
      <formula>"G1H"</formula>
    </cfRule>
    <cfRule type="cellIs" dxfId="3247" priority="5104" operator="equal">
      <formula>"G2H"</formula>
    </cfRule>
    <cfRule type="cellIs" dxfId="3246" priority="5105" operator="equal">
      <formula>"G3H"</formula>
    </cfRule>
    <cfRule type="cellIs" dxfId="3245" priority="5106" operator="equal">
      <formula>"G4H"</formula>
    </cfRule>
    <cfRule type="cellIs" dxfId="3244" priority="5107" operator="equal">
      <formula>"G5H"</formula>
    </cfRule>
    <cfRule type="cellIs" dxfId="3243" priority="5108" operator="equal">
      <formula>"G15L"</formula>
    </cfRule>
    <cfRule type="cellIs" dxfId="3242" priority="5109" operator="equal">
      <formula>"G14L"</formula>
    </cfRule>
    <cfRule type="cellIs" dxfId="3241" priority="5110" operator="equal">
      <formula>"G13L"</formula>
    </cfRule>
    <cfRule type="cellIs" dxfId="3240" priority="5111" operator="equal">
      <formula>"G12L"</formula>
    </cfRule>
    <cfRule type="cellIs" dxfId="3239" priority="5112" operator="equal">
      <formula>"G11L"</formula>
    </cfRule>
    <cfRule type="cellIs" dxfId="3238" priority="5113" operator="equal">
      <formula>"G10L"</formula>
    </cfRule>
    <cfRule type="cellIs" dxfId="3237" priority="5114" operator="equal">
      <formula>"G9L"</formula>
    </cfRule>
    <cfRule type="cellIs" dxfId="3236" priority="5115" operator="equal">
      <formula>"G8L"</formula>
    </cfRule>
    <cfRule type="cellIs" dxfId="3235" priority="5116" operator="equal">
      <formula>"G7L"</formula>
    </cfRule>
    <cfRule type="cellIs" dxfId="3234" priority="5117" operator="equal">
      <formula>"G6L"</formula>
    </cfRule>
    <cfRule type="cellIs" dxfId="3233" priority="5118" operator="equal">
      <formula>"G5L"</formula>
    </cfRule>
    <cfRule type="cellIs" dxfId="3232" priority="5119" operator="equal">
      <formula>"G4L"</formula>
    </cfRule>
    <cfRule type="cellIs" dxfId="3231" priority="5120" operator="equal">
      <formula>"G3L"</formula>
    </cfRule>
    <cfRule type="cellIs" dxfId="3230" priority="5121" operator="equal">
      <formula>"G2L"</formula>
    </cfRule>
    <cfRule type="cellIs" dxfId="3229" priority="5122" operator="equal">
      <formula>"G1L"</formula>
    </cfRule>
  </conditionalFormatting>
  <conditionalFormatting sqref="AP14:AP17">
    <cfRule type="cellIs" dxfId="3228" priority="5081" operator="equal">
      <formula>"G1H"</formula>
    </cfRule>
    <cfRule type="cellIs" dxfId="3227" priority="5082" operator="equal">
      <formula>"G2H"</formula>
    </cfRule>
    <cfRule type="cellIs" dxfId="3226" priority="5083" operator="equal">
      <formula>"G3H"</formula>
    </cfRule>
    <cfRule type="cellIs" dxfId="3225" priority="5084" operator="equal">
      <formula>"G4H"</formula>
    </cfRule>
    <cfRule type="cellIs" dxfId="3224" priority="5085" operator="equal">
      <formula>"G5H"</formula>
    </cfRule>
    <cfRule type="cellIs" dxfId="3223" priority="5086" operator="equal">
      <formula>"G15L"</formula>
    </cfRule>
    <cfRule type="cellIs" dxfId="3222" priority="5087" operator="equal">
      <formula>"G14L"</formula>
    </cfRule>
    <cfRule type="cellIs" dxfId="3221" priority="5088" operator="equal">
      <formula>"G13L"</formula>
    </cfRule>
    <cfRule type="cellIs" dxfId="3220" priority="5089" operator="equal">
      <formula>"G12L"</formula>
    </cfRule>
    <cfRule type="cellIs" dxfId="3219" priority="5090" operator="equal">
      <formula>"G11L"</formula>
    </cfRule>
    <cfRule type="cellIs" dxfId="3218" priority="5091" operator="equal">
      <formula>"G10L"</formula>
    </cfRule>
    <cfRule type="cellIs" dxfId="3217" priority="5092" operator="equal">
      <formula>"G9L"</formula>
    </cfRule>
    <cfRule type="cellIs" dxfId="3216" priority="5093" operator="equal">
      <formula>"G8L"</formula>
    </cfRule>
    <cfRule type="cellIs" dxfId="3215" priority="5094" operator="equal">
      <formula>"G7L"</formula>
    </cfRule>
    <cfRule type="cellIs" dxfId="3214" priority="5095" operator="equal">
      <formula>"G6L"</formula>
    </cfRule>
    <cfRule type="cellIs" dxfId="3213" priority="5096" operator="equal">
      <formula>"G5L"</formula>
    </cfRule>
    <cfRule type="cellIs" dxfId="3212" priority="5097" operator="equal">
      <formula>"G4L"</formula>
    </cfRule>
    <cfRule type="cellIs" dxfId="3211" priority="5098" operator="equal">
      <formula>"G3L"</formula>
    </cfRule>
    <cfRule type="cellIs" dxfId="3210" priority="5099" operator="equal">
      <formula>"G2L"</formula>
    </cfRule>
    <cfRule type="cellIs" dxfId="3209" priority="5100" operator="equal">
      <formula>"G1L"</formula>
    </cfRule>
  </conditionalFormatting>
  <conditionalFormatting sqref="AP15:AP16">
    <cfRule type="cellIs" dxfId="3208" priority="5059" operator="equal">
      <formula>"G1H"</formula>
    </cfRule>
    <cfRule type="cellIs" dxfId="3207" priority="5060" operator="equal">
      <formula>"G2H"</formula>
    </cfRule>
    <cfRule type="cellIs" dxfId="3206" priority="5061" operator="equal">
      <formula>"G3H"</formula>
    </cfRule>
    <cfRule type="cellIs" dxfId="3205" priority="5062" operator="equal">
      <formula>"G4H"</formula>
    </cfRule>
    <cfRule type="cellIs" dxfId="3204" priority="5063" operator="equal">
      <formula>"G5H"</formula>
    </cfRule>
    <cfRule type="cellIs" dxfId="3203" priority="5064" operator="equal">
      <formula>"G15L"</formula>
    </cfRule>
    <cfRule type="cellIs" dxfId="3202" priority="5065" operator="equal">
      <formula>"G14L"</formula>
    </cfRule>
    <cfRule type="cellIs" dxfId="3201" priority="5066" operator="equal">
      <formula>"G13L"</formula>
    </cfRule>
    <cfRule type="cellIs" dxfId="3200" priority="5067" operator="equal">
      <formula>"G12L"</formula>
    </cfRule>
    <cfRule type="cellIs" dxfId="3199" priority="5068" operator="equal">
      <formula>"G11L"</formula>
    </cfRule>
    <cfRule type="cellIs" dxfId="3198" priority="5069" operator="equal">
      <formula>"G10L"</formula>
    </cfRule>
    <cfRule type="cellIs" dxfId="3197" priority="5070" operator="equal">
      <formula>"G9L"</formula>
    </cfRule>
    <cfRule type="cellIs" dxfId="3196" priority="5071" operator="equal">
      <formula>"G8L"</formula>
    </cfRule>
    <cfRule type="cellIs" dxfId="3195" priority="5072" operator="equal">
      <formula>"G7L"</formula>
    </cfRule>
    <cfRule type="cellIs" dxfId="3194" priority="5073" operator="equal">
      <formula>"G6L"</formula>
    </cfRule>
    <cfRule type="cellIs" dxfId="3193" priority="5074" operator="equal">
      <formula>"G5L"</formula>
    </cfRule>
    <cfRule type="cellIs" dxfId="3192" priority="5075" operator="equal">
      <formula>"G4L"</formula>
    </cfRule>
    <cfRule type="cellIs" dxfId="3191" priority="5076" operator="equal">
      <formula>"G3L"</formula>
    </cfRule>
    <cfRule type="cellIs" dxfId="3190" priority="5077" operator="equal">
      <formula>"G2L"</formula>
    </cfRule>
    <cfRule type="cellIs" dxfId="3189" priority="5078" operator="equal">
      <formula>"G1L"</formula>
    </cfRule>
  </conditionalFormatting>
  <conditionalFormatting sqref="AP15:AP17">
    <cfRule type="containsText" dxfId="3188" priority="5079" stopIfTrue="1" operator="containsText" text="Sat">
      <formula>NOT(ISERROR(SEARCH("Sat",AP15)))</formula>
    </cfRule>
    <cfRule type="containsText" dxfId="3187" priority="5080" stopIfTrue="1" operator="containsText" text="Fri">
      <formula>NOT(ISERROR(SEARCH("Fri",AP15)))</formula>
    </cfRule>
  </conditionalFormatting>
  <conditionalFormatting sqref="AP18:AP21">
    <cfRule type="containsText" dxfId="3186" priority="5037" stopIfTrue="1" operator="containsText" text="Sat">
      <formula>NOT(ISERROR(SEARCH("Sat",AP18)))</formula>
    </cfRule>
    <cfRule type="containsText" dxfId="3185" priority="5038" stopIfTrue="1" operator="containsText" text="Fri">
      <formula>NOT(ISERROR(SEARCH("Fri",AP18)))</formula>
    </cfRule>
    <cfRule type="cellIs" dxfId="3184" priority="5039" operator="equal">
      <formula>"G1H"</formula>
    </cfRule>
    <cfRule type="cellIs" dxfId="3183" priority="5040" operator="equal">
      <formula>"G2H"</formula>
    </cfRule>
    <cfRule type="cellIs" dxfId="3182" priority="5041" operator="equal">
      <formula>"G3H"</formula>
    </cfRule>
    <cfRule type="cellIs" dxfId="3181" priority="5042" operator="equal">
      <formula>"G4H"</formula>
    </cfRule>
    <cfRule type="cellIs" dxfId="3180" priority="5043" operator="equal">
      <formula>"G5H"</formula>
    </cfRule>
    <cfRule type="cellIs" dxfId="3179" priority="5044" operator="equal">
      <formula>"G15L"</formula>
    </cfRule>
    <cfRule type="cellIs" dxfId="3178" priority="5045" operator="equal">
      <formula>"G14L"</formula>
    </cfRule>
    <cfRule type="cellIs" dxfId="3177" priority="5046" operator="equal">
      <formula>"G13L"</formula>
    </cfRule>
    <cfRule type="cellIs" dxfId="3176" priority="5047" operator="equal">
      <formula>"G12L"</formula>
    </cfRule>
    <cfRule type="cellIs" dxfId="3175" priority="5048" operator="equal">
      <formula>"G11L"</formula>
    </cfRule>
    <cfRule type="cellIs" dxfId="3174" priority="5049" operator="equal">
      <formula>"G10L"</formula>
    </cfRule>
    <cfRule type="cellIs" dxfId="3173" priority="5050" operator="equal">
      <formula>"G9L"</formula>
    </cfRule>
    <cfRule type="cellIs" dxfId="3172" priority="5051" operator="equal">
      <formula>"G8L"</formula>
    </cfRule>
    <cfRule type="cellIs" dxfId="3171" priority="5052" operator="equal">
      <formula>"G7L"</formula>
    </cfRule>
    <cfRule type="cellIs" dxfId="3170" priority="5053" operator="equal">
      <formula>"G6L"</formula>
    </cfRule>
    <cfRule type="cellIs" dxfId="3169" priority="5054" operator="equal">
      <formula>"G5L"</formula>
    </cfRule>
    <cfRule type="cellIs" dxfId="3168" priority="5055" operator="equal">
      <formula>"G4L"</formula>
    </cfRule>
    <cfRule type="cellIs" dxfId="3167" priority="5056" operator="equal">
      <formula>"G3L"</formula>
    </cfRule>
    <cfRule type="cellIs" dxfId="3166" priority="5057" operator="equal">
      <formula>"G2L"</formula>
    </cfRule>
    <cfRule type="cellIs" dxfId="3165" priority="5058" operator="equal">
      <formula>"G1L"</formula>
    </cfRule>
  </conditionalFormatting>
  <conditionalFormatting sqref="AP21:AP24">
    <cfRule type="cellIs" dxfId="3164" priority="5017" operator="equal">
      <formula>"G1H"</formula>
    </cfRule>
    <cfRule type="cellIs" dxfId="3163" priority="5018" operator="equal">
      <formula>"G2H"</formula>
    </cfRule>
    <cfRule type="cellIs" dxfId="3162" priority="5019" operator="equal">
      <formula>"G3H"</formula>
    </cfRule>
    <cfRule type="cellIs" dxfId="3161" priority="5020" operator="equal">
      <formula>"G4H"</formula>
    </cfRule>
    <cfRule type="cellIs" dxfId="3160" priority="5021" operator="equal">
      <formula>"G5H"</formula>
    </cfRule>
    <cfRule type="cellIs" dxfId="3159" priority="5022" operator="equal">
      <formula>"G15L"</formula>
    </cfRule>
    <cfRule type="cellIs" dxfId="3158" priority="5023" operator="equal">
      <formula>"G14L"</formula>
    </cfRule>
    <cfRule type="cellIs" dxfId="3157" priority="5024" operator="equal">
      <formula>"G13L"</formula>
    </cfRule>
    <cfRule type="cellIs" dxfId="3156" priority="5025" operator="equal">
      <formula>"G12L"</formula>
    </cfRule>
    <cfRule type="cellIs" dxfId="3155" priority="5026" operator="equal">
      <formula>"G11L"</formula>
    </cfRule>
    <cfRule type="cellIs" dxfId="3154" priority="5027" operator="equal">
      <formula>"G10L"</formula>
    </cfRule>
    <cfRule type="cellIs" dxfId="3153" priority="5028" operator="equal">
      <formula>"G9L"</formula>
    </cfRule>
    <cfRule type="cellIs" dxfId="3152" priority="5029" operator="equal">
      <formula>"G8L"</formula>
    </cfRule>
    <cfRule type="cellIs" dxfId="3151" priority="5030" operator="equal">
      <formula>"G7L"</formula>
    </cfRule>
    <cfRule type="cellIs" dxfId="3150" priority="5031" operator="equal">
      <formula>"G6L"</formula>
    </cfRule>
    <cfRule type="cellIs" dxfId="3149" priority="5032" operator="equal">
      <formula>"G5L"</formula>
    </cfRule>
    <cfRule type="cellIs" dxfId="3148" priority="5033" operator="equal">
      <formula>"G4L"</formula>
    </cfRule>
    <cfRule type="cellIs" dxfId="3147" priority="5034" operator="equal">
      <formula>"G3L"</formula>
    </cfRule>
    <cfRule type="cellIs" dxfId="3146" priority="5035" operator="equal">
      <formula>"G2L"</formula>
    </cfRule>
    <cfRule type="cellIs" dxfId="3145" priority="5036" operator="equal">
      <formula>"G1L"</formula>
    </cfRule>
  </conditionalFormatting>
  <conditionalFormatting sqref="AP22:AP23">
    <cfRule type="cellIs" dxfId="3144" priority="4995" operator="equal">
      <formula>"G1H"</formula>
    </cfRule>
    <cfRule type="cellIs" dxfId="3143" priority="4996" operator="equal">
      <formula>"G2H"</formula>
    </cfRule>
    <cfRule type="cellIs" dxfId="3142" priority="4997" operator="equal">
      <formula>"G3H"</formula>
    </cfRule>
    <cfRule type="cellIs" dxfId="3141" priority="4998" operator="equal">
      <formula>"G4H"</formula>
    </cfRule>
    <cfRule type="cellIs" dxfId="3140" priority="4999" operator="equal">
      <formula>"G5H"</formula>
    </cfRule>
    <cfRule type="cellIs" dxfId="3139" priority="5000" operator="equal">
      <formula>"G15L"</formula>
    </cfRule>
    <cfRule type="cellIs" dxfId="3138" priority="5001" operator="equal">
      <formula>"G14L"</formula>
    </cfRule>
    <cfRule type="cellIs" dxfId="3137" priority="5002" operator="equal">
      <formula>"G13L"</formula>
    </cfRule>
    <cfRule type="cellIs" dxfId="3136" priority="5003" operator="equal">
      <formula>"G12L"</formula>
    </cfRule>
    <cfRule type="cellIs" dxfId="3135" priority="5004" operator="equal">
      <formula>"G11L"</formula>
    </cfRule>
    <cfRule type="cellIs" dxfId="3134" priority="5005" operator="equal">
      <formula>"G10L"</formula>
    </cfRule>
    <cfRule type="cellIs" dxfId="3133" priority="5006" operator="equal">
      <formula>"G9L"</formula>
    </cfRule>
    <cfRule type="cellIs" dxfId="3132" priority="5007" operator="equal">
      <formula>"G8L"</formula>
    </cfRule>
    <cfRule type="cellIs" dxfId="3131" priority="5008" operator="equal">
      <formula>"G7L"</formula>
    </cfRule>
    <cfRule type="cellIs" dxfId="3130" priority="5009" operator="equal">
      <formula>"G6L"</formula>
    </cfRule>
    <cfRule type="cellIs" dxfId="3129" priority="5010" operator="equal">
      <formula>"G5L"</formula>
    </cfRule>
    <cfRule type="cellIs" dxfId="3128" priority="5011" operator="equal">
      <formula>"G4L"</formula>
    </cfRule>
    <cfRule type="cellIs" dxfId="3127" priority="5012" operator="equal">
      <formula>"G3L"</formula>
    </cfRule>
    <cfRule type="cellIs" dxfId="3126" priority="5013" operator="equal">
      <formula>"G2L"</formula>
    </cfRule>
    <cfRule type="cellIs" dxfId="3125" priority="5014" operator="equal">
      <formula>"G1L"</formula>
    </cfRule>
  </conditionalFormatting>
  <conditionalFormatting sqref="AP22:AP24">
    <cfRule type="containsText" dxfId="3124" priority="5015" stopIfTrue="1" operator="containsText" text="Sat">
      <formula>NOT(ISERROR(SEARCH("Sat",AP22)))</formula>
    </cfRule>
    <cfRule type="containsText" dxfId="3123" priority="5016" stopIfTrue="1" operator="containsText" text="Fri">
      <formula>NOT(ISERROR(SEARCH("Fri",AP22)))</formula>
    </cfRule>
  </conditionalFormatting>
  <conditionalFormatting sqref="AP25:AP28">
    <cfRule type="containsText" dxfId="3122" priority="4973" stopIfTrue="1" operator="containsText" text="Sat">
      <formula>NOT(ISERROR(SEARCH("Sat",AP25)))</formula>
    </cfRule>
    <cfRule type="containsText" dxfId="3121" priority="4974" stopIfTrue="1" operator="containsText" text="Fri">
      <formula>NOT(ISERROR(SEARCH("Fri",AP25)))</formula>
    </cfRule>
    <cfRule type="cellIs" dxfId="3120" priority="4975" operator="equal">
      <formula>"G1H"</formula>
    </cfRule>
    <cfRule type="cellIs" dxfId="3119" priority="4976" operator="equal">
      <formula>"G2H"</formula>
    </cfRule>
    <cfRule type="cellIs" dxfId="3118" priority="4977" operator="equal">
      <formula>"G3H"</formula>
    </cfRule>
    <cfRule type="cellIs" dxfId="3117" priority="4978" operator="equal">
      <formula>"G4H"</formula>
    </cfRule>
    <cfRule type="cellIs" dxfId="3116" priority="4979" operator="equal">
      <formula>"G5H"</formula>
    </cfRule>
    <cfRule type="cellIs" dxfId="3115" priority="4980" operator="equal">
      <formula>"G15L"</formula>
    </cfRule>
    <cfRule type="cellIs" dxfId="3114" priority="4981" operator="equal">
      <formula>"G14L"</formula>
    </cfRule>
    <cfRule type="cellIs" dxfId="3113" priority="4982" operator="equal">
      <formula>"G13L"</formula>
    </cfRule>
    <cfRule type="cellIs" dxfId="3112" priority="4983" operator="equal">
      <formula>"G12L"</formula>
    </cfRule>
    <cfRule type="cellIs" dxfId="3111" priority="4984" operator="equal">
      <formula>"G11L"</formula>
    </cfRule>
    <cfRule type="cellIs" dxfId="3110" priority="4985" operator="equal">
      <formula>"G10L"</formula>
    </cfRule>
    <cfRule type="cellIs" dxfId="3109" priority="4986" operator="equal">
      <formula>"G9L"</formula>
    </cfRule>
    <cfRule type="cellIs" dxfId="3108" priority="4987" operator="equal">
      <formula>"G8L"</formula>
    </cfRule>
    <cfRule type="cellIs" dxfId="3107" priority="4988" operator="equal">
      <formula>"G7L"</formula>
    </cfRule>
    <cfRule type="cellIs" dxfId="3106" priority="4989" operator="equal">
      <formula>"G6L"</formula>
    </cfRule>
    <cfRule type="cellIs" dxfId="3105" priority="4990" operator="equal">
      <formula>"G5L"</formula>
    </cfRule>
    <cfRule type="cellIs" dxfId="3104" priority="4991" operator="equal">
      <formula>"G4L"</formula>
    </cfRule>
    <cfRule type="cellIs" dxfId="3103" priority="4992" operator="equal">
      <formula>"G3L"</formula>
    </cfRule>
    <cfRule type="cellIs" dxfId="3102" priority="4993" operator="equal">
      <formula>"G2L"</formula>
    </cfRule>
    <cfRule type="cellIs" dxfId="3101" priority="4994" operator="equal">
      <formula>"G1L"</formula>
    </cfRule>
  </conditionalFormatting>
  <conditionalFormatting sqref="AP28:AP31">
    <cfRule type="cellIs" dxfId="3100" priority="4953" operator="equal">
      <formula>"G1H"</formula>
    </cfRule>
    <cfRule type="cellIs" dxfId="3099" priority="4954" operator="equal">
      <formula>"G2H"</formula>
    </cfRule>
    <cfRule type="cellIs" dxfId="3098" priority="4955" operator="equal">
      <formula>"G3H"</formula>
    </cfRule>
    <cfRule type="cellIs" dxfId="3097" priority="4956" operator="equal">
      <formula>"G4H"</formula>
    </cfRule>
    <cfRule type="cellIs" dxfId="3096" priority="4957" operator="equal">
      <formula>"G5H"</formula>
    </cfRule>
    <cfRule type="cellIs" dxfId="3095" priority="4958" operator="equal">
      <formula>"G15L"</formula>
    </cfRule>
    <cfRule type="cellIs" dxfId="3094" priority="4959" operator="equal">
      <formula>"G14L"</formula>
    </cfRule>
    <cfRule type="cellIs" dxfId="3093" priority="4960" operator="equal">
      <formula>"G13L"</formula>
    </cfRule>
    <cfRule type="cellIs" dxfId="3092" priority="4961" operator="equal">
      <formula>"G12L"</formula>
    </cfRule>
    <cfRule type="cellIs" dxfId="3091" priority="4962" operator="equal">
      <formula>"G11L"</formula>
    </cfRule>
    <cfRule type="cellIs" dxfId="3090" priority="4963" operator="equal">
      <formula>"G10L"</formula>
    </cfRule>
    <cfRule type="cellIs" dxfId="3089" priority="4964" operator="equal">
      <formula>"G9L"</formula>
    </cfRule>
    <cfRule type="cellIs" dxfId="3088" priority="4965" operator="equal">
      <formula>"G8L"</formula>
    </cfRule>
    <cfRule type="cellIs" dxfId="3087" priority="4966" operator="equal">
      <formula>"G7L"</formula>
    </cfRule>
    <cfRule type="cellIs" dxfId="3086" priority="4967" operator="equal">
      <formula>"G6L"</formula>
    </cfRule>
    <cfRule type="cellIs" dxfId="3085" priority="4968" operator="equal">
      <formula>"G5L"</formula>
    </cfRule>
    <cfRule type="cellIs" dxfId="3084" priority="4969" operator="equal">
      <formula>"G4L"</formula>
    </cfRule>
    <cfRule type="cellIs" dxfId="3083" priority="4970" operator="equal">
      <formula>"G3L"</formula>
    </cfRule>
    <cfRule type="cellIs" dxfId="3082" priority="4971" operator="equal">
      <formula>"G2L"</formula>
    </cfRule>
    <cfRule type="cellIs" dxfId="3081" priority="4972" operator="equal">
      <formula>"G1L"</formula>
    </cfRule>
  </conditionalFormatting>
  <conditionalFormatting sqref="AP29:AP30">
    <cfRule type="cellIs" dxfId="3080" priority="4931" operator="equal">
      <formula>"G1H"</formula>
    </cfRule>
    <cfRule type="cellIs" dxfId="3079" priority="4932" operator="equal">
      <formula>"G2H"</formula>
    </cfRule>
    <cfRule type="cellIs" dxfId="3078" priority="4933" operator="equal">
      <formula>"G3H"</formula>
    </cfRule>
    <cfRule type="cellIs" dxfId="3077" priority="4934" operator="equal">
      <formula>"G4H"</formula>
    </cfRule>
    <cfRule type="cellIs" dxfId="3076" priority="4935" operator="equal">
      <formula>"G5H"</formula>
    </cfRule>
    <cfRule type="cellIs" dxfId="3075" priority="4936" operator="equal">
      <formula>"G15L"</formula>
    </cfRule>
    <cfRule type="cellIs" dxfId="3074" priority="4937" operator="equal">
      <formula>"G14L"</formula>
    </cfRule>
    <cfRule type="cellIs" dxfId="3073" priority="4938" operator="equal">
      <formula>"G13L"</formula>
    </cfRule>
    <cfRule type="cellIs" dxfId="3072" priority="4939" operator="equal">
      <formula>"G12L"</formula>
    </cfRule>
    <cfRule type="cellIs" dxfId="3071" priority="4940" operator="equal">
      <formula>"G11L"</formula>
    </cfRule>
    <cfRule type="cellIs" dxfId="3070" priority="4941" operator="equal">
      <formula>"G10L"</formula>
    </cfRule>
    <cfRule type="cellIs" dxfId="3069" priority="4942" operator="equal">
      <formula>"G9L"</formula>
    </cfRule>
    <cfRule type="cellIs" dxfId="3068" priority="4943" operator="equal">
      <formula>"G8L"</formula>
    </cfRule>
    <cfRule type="cellIs" dxfId="3067" priority="4944" operator="equal">
      <formula>"G7L"</formula>
    </cfRule>
    <cfRule type="cellIs" dxfId="3066" priority="4945" operator="equal">
      <formula>"G6L"</formula>
    </cfRule>
    <cfRule type="cellIs" dxfId="3065" priority="4946" operator="equal">
      <formula>"G5L"</formula>
    </cfRule>
    <cfRule type="cellIs" dxfId="3064" priority="4947" operator="equal">
      <formula>"G4L"</formula>
    </cfRule>
    <cfRule type="cellIs" dxfId="3063" priority="4948" operator="equal">
      <formula>"G3L"</formula>
    </cfRule>
    <cfRule type="cellIs" dxfId="3062" priority="4949" operator="equal">
      <formula>"G2L"</formula>
    </cfRule>
    <cfRule type="cellIs" dxfId="3061" priority="4950" operator="equal">
      <formula>"G1L"</formula>
    </cfRule>
  </conditionalFormatting>
  <conditionalFormatting sqref="AP29:AP32">
    <cfRule type="containsText" dxfId="3060" priority="4951" stopIfTrue="1" operator="containsText" text="Sat">
      <formula>NOT(ISERROR(SEARCH("Sat",AP29)))</formula>
    </cfRule>
    <cfRule type="containsText" dxfId="3059" priority="4952" stopIfTrue="1" operator="containsText" text="Fri">
      <formula>NOT(ISERROR(SEARCH("Fri",AP29)))</formula>
    </cfRule>
  </conditionalFormatting>
  <conditionalFormatting sqref="AR3:AR31">
    <cfRule type="cellIs" dxfId="3058" priority="5487" operator="equal">
      <formula>"G1H"</formula>
    </cfRule>
    <cfRule type="cellIs" dxfId="3057" priority="5488" operator="equal">
      <formula>"G2H"</formula>
    </cfRule>
    <cfRule type="cellIs" dxfId="3056" priority="5489" operator="equal">
      <formula>"G3H"</formula>
    </cfRule>
    <cfRule type="cellIs" dxfId="3055" priority="5490" operator="equal">
      <formula>"G4H"</formula>
    </cfRule>
    <cfRule type="cellIs" dxfId="3054" priority="5491" operator="equal">
      <formula>"G5H"</formula>
    </cfRule>
    <cfRule type="cellIs" dxfId="3053" priority="5492" operator="equal">
      <formula>"G15L"</formula>
    </cfRule>
    <cfRule type="cellIs" dxfId="3052" priority="5493" operator="equal">
      <formula>"G14L"</formula>
    </cfRule>
    <cfRule type="cellIs" dxfId="3051" priority="5494" operator="equal">
      <formula>"G13L"</formula>
    </cfRule>
    <cfRule type="cellIs" dxfId="3050" priority="5495" operator="equal">
      <formula>"G12L"</formula>
    </cfRule>
    <cfRule type="cellIs" dxfId="3049" priority="5496" operator="equal">
      <formula>"G11L"</formula>
    </cfRule>
    <cfRule type="cellIs" dxfId="3048" priority="5497" operator="equal">
      <formula>"G10L"</formula>
    </cfRule>
    <cfRule type="cellIs" dxfId="3047" priority="5498" operator="equal">
      <formula>"G9L"</formula>
    </cfRule>
    <cfRule type="cellIs" dxfId="3046" priority="5499" operator="equal">
      <formula>"G8L"</formula>
    </cfRule>
    <cfRule type="cellIs" dxfId="3045" priority="5500" operator="equal">
      <formula>"G7L"</formula>
    </cfRule>
    <cfRule type="cellIs" dxfId="3044" priority="5501" operator="equal">
      <formula>"G6L"</formula>
    </cfRule>
    <cfRule type="cellIs" dxfId="3043" priority="5502" operator="equal">
      <formula>"G5L"</formula>
    </cfRule>
    <cfRule type="cellIs" dxfId="3042" priority="5503" operator="equal">
      <formula>"G4L"</formula>
    </cfRule>
    <cfRule type="cellIs" dxfId="3041" priority="5504" operator="equal">
      <formula>"G3L"</formula>
    </cfRule>
    <cfRule type="cellIs" dxfId="3040" priority="5505" operator="equal">
      <formula>"G2L"</formula>
    </cfRule>
    <cfRule type="cellIs" dxfId="3039" priority="5506" operator="equal">
      <formula>"G1L"</formula>
    </cfRule>
  </conditionalFormatting>
  <conditionalFormatting sqref="AR4:AR32 AX4:AX33 BD4:BD33 AL4:AL34 AO32:AQ32 AO33:AR34 AU34:AX34">
    <cfRule type="containsText" dxfId="3038" priority="5581" stopIfTrue="1" operator="containsText" text="Fri">
      <formula>NOT(ISERROR(SEARCH("Fri",AL4)))</formula>
    </cfRule>
  </conditionalFormatting>
  <conditionalFormatting sqref="AS4:AS7">
    <cfRule type="containsText" dxfId="3037" priority="4909" stopIfTrue="1" operator="containsText" text="Sat">
      <formula>NOT(ISERROR(SEARCH("Sat",AS4)))</formula>
    </cfRule>
    <cfRule type="containsText" dxfId="3036" priority="4910" stopIfTrue="1" operator="containsText" text="Fri">
      <formula>NOT(ISERROR(SEARCH("Fri",AS4)))</formula>
    </cfRule>
    <cfRule type="cellIs" dxfId="3035" priority="4911" operator="equal">
      <formula>"G1H"</formula>
    </cfRule>
    <cfRule type="cellIs" dxfId="3034" priority="4912" operator="equal">
      <formula>"G2H"</formula>
    </cfRule>
    <cfRule type="cellIs" dxfId="3033" priority="4913" operator="equal">
      <formula>"G3H"</formula>
    </cfRule>
    <cfRule type="cellIs" dxfId="3032" priority="4914" operator="equal">
      <formula>"G4H"</formula>
    </cfRule>
    <cfRule type="cellIs" dxfId="3031" priority="4915" operator="equal">
      <formula>"G5H"</formula>
    </cfRule>
    <cfRule type="cellIs" dxfId="3030" priority="4916" operator="equal">
      <formula>"G15L"</formula>
    </cfRule>
    <cfRule type="cellIs" dxfId="3029" priority="4917" operator="equal">
      <formula>"G14L"</formula>
    </cfRule>
    <cfRule type="cellIs" dxfId="3028" priority="4918" operator="equal">
      <formula>"G13L"</formula>
    </cfRule>
    <cfRule type="cellIs" dxfId="3027" priority="4919" operator="equal">
      <formula>"G12L"</formula>
    </cfRule>
    <cfRule type="cellIs" dxfId="3026" priority="4920" operator="equal">
      <formula>"G11L"</formula>
    </cfRule>
    <cfRule type="cellIs" dxfId="3025" priority="4921" operator="equal">
      <formula>"G10L"</formula>
    </cfRule>
    <cfRule type="cellIs" dxfId="3024" priority="4922" operator="equal">
      <formula>"G9L"</formula>
    </cfRule>
    <cfRule type="cellIs" dxfId="3023" priority="4923" operator="equal">
      <formula>"G8L"</formula>
    </cfRule>
    <cfRule type="cellIs" dxfId="3022" priority="4924" operator="equal">
      <formula>"G7L"</formula>
    </cfRule>
    <cfRule type="cellIs" dxfId="3021" priority="4925" operator="equal">
      <formula>"G6L"</formula>
    </cfRule>
    <cfRule type="cellIs" dxfId="3020" priority="4926" operator="equal">
      <formula>"G5L"</formula>
    </cfRule>
    <cfRule type="cellIs" dxfId="3019" priority="4927" operator="equal">
      <formula>"G4L"</formula>
    </cfRule>
    <cfRule type="cellIs" dxfId="3018" priority="4928" operator="equal">
      <formula>"G3L"</formula>
    </cfRule>
    <cfRule type="cellIs" dxfId="3017" priority="4929" operator="equal">
      <formula>"G2L"</formula>
    </cfRule>
    <cfRule type="cellIs" dxfId="3016" priority="4930" operator="equal">
      <formula>"G1L"</formula>
    </cfRule>
  </conditionalFormatting>
  <conditionalFormatting sqref="AS7:AS10">
    <cfRule type="cellIs" dxfId="3015" priority="4889" operator="equal">
      <formula>"G1H"</formula>
    </cfRule>
    <cfRule type="cellIs" dxfId="3014" priority="4890" operator="equal">
      <formula>"G2H"</formula>
    </cfRule>
    <cfRule type="cellIs" dxfId="3013" priority="4891" operator="equal">
      <formula>"G3H"</formula>
    </cfRule>
    <cfRule type="cellIs" dxfId="3012" priority="4892" operator="equal">
      <formula>"G4H"</formula>
    </cfRule>
    <cfRule type="cellIs" dxfId="3011" priority="4893" operator="equal">
      <formula>"G5H"</formula>
    </cfRule>
    <cfRule type="cellIs" dxfId="3010" priority="4894" operator="equal">
      <formula>"G15L"</formula>
    </cfRule>
    <cfRule type="cellIs" dxfId="3009" priority="4895" operator="equal">
      <formula>"G14L"</formula>
    </cfRule>
    <cfRule type="cellIs" dxfId="3008" priority="4896" operator="equal">
      <formula>"G13L"</formula>
    </cfRule>
    <cfRule type="cellIs" dxfId="3007" priority="4897" operator="equal">
      <formula>"G12L"</formula>
    </cfRule>
    <cfRule type="cellIs" dxfId="3006" priority="4898" operator="equal">
      <formula>"G11L"</formula>
    </cfRule>
    <cfRule type="cellIs" dxfId="3005" priority="4899" operator="equal">
      <formula>"G10L"</formula>
    </cfRule>
    <cfRule type="cellIs" dxfId="3004" priority="4900" operator="equal">
      <formula>"G9L"</formula>
    </cfRule>
    <cfRule type="cellIs" dxfId="3003" priority="4901" operator="equal">
      <formula>"G8L"</formula>
    </cfRule>
    <cfRule type="cellIs" dxfId="3002" priority="4902" operator="equal">
      <formula>"G7L"</formula>
    </cfRule>
    <cfRule type="cellIs" dxfId="3001" priority="4903" operator="equal">
      <formula>"G6L"</formula>
    </cfRule>
    <cfRule type="cellIs" dxfId="3000" priority="4904" operator="equal">
      <formula>"G5L"</formula>
    </cfRule>
    <cfRule type="cellIs" dxfId="2999" priority="4905" operator="equal">
      <formula>"G4L"</formula>
    </cfRule>
    <cfRule type="cellIs" dxfId="2998" priority="4906" operator="equal">
      <formula>"G3L"</formula>
    </cfRule>
    <cfRule type="cellIs" dxfId="2997" priority="4907" operator="equal">
      <formula>"G2L"</formula>
    </cfRule>
    <cfRule type="cellIs" dxfId="2996" priority="4908" operator="equal">
      <formula>"G1L"</formula>
    </cfRule>
  </conditionalFormatting>
  <conditionalFormatting sqref="AS8:AS9">
    <cfRule type="cellIs" dxfId="2995" priority="4867" operator="equal">
      <formula>"G1H"</formula>
    </cfRule>
    <cfRule type="cellIs" dxfId="2994" priority="4868" operator="equal">
      <formula>"G2H"</formula>
    </cfRule>
    <cfRule type="cellIs" dxfId="2993" priority="4869" operator="equal">
      <formula>"G3H"</formula>
    </cfRule>
    <cfRule type="cellIs" dxfId="2992" priority="4870" operator="equal">
      <formula>"G4H"</formula>
    </cfRule>
    <cfRule type="cellIs" dxfId="2991" priority="4871" operator="equal">
      <formula>"G5H"</formula>
    </cfRule>
    <cfRule type="cellIs" dxfId="2990" priority="4872" operator="equal">
      <formula>"G15L"</formula>
    </cfRule>
    <cfRule type="cellIs" dxfId="2989" priority="4873" operator="equal">
      <formula>"G14L"</formula>
    </cfRule>
    <cfRule type="cellIs" dxfId="2988" priority="4874" operator="equal">
      <formula>"G13L"</formula>
    </cfRule>
    <cfRule type="cellIs" dxfId="2987" priority="4875" operator="equal">
      <formula>"G12L"</formula>
    </cfRule>
    <cfRule type="cellIs" dxfId="2986" priority="4876" operator="equal">
      <formula>"G11L"</formula>
    </cfRule>
    <cfRule type="cellIs" dxfId="2985" priority="4877" operator="equal">
      <formula>"G10L"</formula>
    </cfRule>
    <cfRule type="cellIs" dxfId="2984" priority="4878" operator="equal">
      <formula>"G9L"</formula>
    </cfRule>
    <cfRule type="cellIs" dxfId="2983" priority="4879" operator="equal">
      <formula>"G8L"</formula>
    </cfRule>
    <cfRule type="cellIs" dxfId="2982" priority="4880" operator="equal">
      <formula>"G7L"</formula>
    </cfRule>
    <cfRule type="cellIs" dxfId="2981" priority="4881" operator="equal">
      <formula>"G6L"</formula>
    </cfRule>
    <cfRule type="cellIs" dxfId="2980" priority="4882" operator="equal">
      <formula>"G5L"</formula>
    </cfRule>
    <cfRule type="cellIs" dxfId="2979" priority="4883" operator="equal">
      <formula>"G4L"</formula>
    </cfRule>
    <cfRule type="cellIs" dxfId="2978" priority="4884" operator="equal">
      <formula>"G3L"</formula>
    </cfRule>
    <cfRule type="cellIs" dxfId="2977" priority="4885" operator="equal">
      <formula>"G2L"</formula>
    </cfRule>
    <cfRule type="cellIs" dxfId="2976" priority="4886" operator="equal">
      <formula>"G1L"</formula>
    </cfRule>
  </conditionalFormatting>
  <conditionalFormatting sqref="AS8:AS10">
    <cfRule type="containsText" dxfId="2975" priority="4887" stopIfTrue="1" operator="containsText" text="Sat">
      <formula>NOT(ISERROR(SEARCH("Sat",AS8)))</formula>
    </cfRule>
    <cfRule type="containsText" dxfId="2974" priority="4888" stopIfTrue="1" operator="containsText" text="Fri">
      <formula>NOT(ISERROR(SEARCH("Fri",AS8)))</formula>
    </cfRule>
  </conditionalFormatting>
  <conditionalFormatting sqref="AS11:AS14">
    <cfRule type="containsText" dxfId="2973" priority="4845" stopIfTrue="1" operator="containsText" text="Sat">
      <formula>NOT(ISERROR(SEARCH("Sat",AS11)))</formula>
    </cfRule>
    <cfRule type="containsText" dxfId="2972" priority="4846" stopIfTrue="1" operator="containsText" text="Fri">
      <formula>NOT(ISERROR(SEARCH("Fri",AS11)))</formula>
    </cfRule>
    <cfRule type="cellIs" dxfId="2971" priority="4847" operator="equal">
      <formula>"G1H"</formula>
    </cfRule>
    <cfRule type="cellIs" dxfId="2970" priority="4848" operator="equal">
      <formula>"G2H"</formula>
    </cfRule>
    <cfRule type="cellIs" dxfId="2969" priority="4849" operator="equal">
      <formula>"G3H"</formula>
    </cfRule>
    <cfRule type="cellIs" dxfId="2968" priority="4850" operator="equal">
      <formula>"G4H"</formula>
    </cfRule>
    <cfRule type="cellIs" dxfId="2967" priority="4851" operator="equal">
      <formula>"G5H"</formula>
    </cfRule>
    <cfRule type="cellIs" dxfId="2966" priority="4852" operator="equal">
      <formula>"G15L"</formula>
    </cfRule>
    <cfRule type="cellIs" dxfId="2965" priority="4853" operator="equal">
      <formula>"G14L"</formula>
    </cfRule>
    <cfRule type="cellIs" dxfId="2964" priority="4854" operator="equal">
      <formula>"G13L"</formula>
    </cfRule>
    <cfRule type="cellIs" dxfId="2963" priority="4855" operator="equal">
      <formula>"G12L"</formula>
    </cfRule>
    <cfRule type="cellIs" dxfId="2962" priority="4856" operator="equal">
      <formula>"G11L"</formula>
    </cfRule>
    <cfRule type="cellIs" dxfId="2961" priority="4857" operator="equal">
      <formula>"G10L"</formula>
    </cfRule>
    <cfRule type="cellIs" dxfId="2960" priority="4858" operator="equal">
      <formula>"G9L"</formula>
    </cfRule>
    <cfRule type="cellIs" dxfId="2959" priority="4859" operator="equal">
      <formula>"G8L"</formula>
    </cfRule>
    <cfRule type="cellIs" dxfId="2958" priority="4860" operator="equal">
      <formula>"G7L"</formula>
    </cfRule>
    <cfRule type="cellIs" dxfId="2957" priority="4861" operator="equal">
      <formula>"G6L"</formula>
    </cfRule>
    <cfRule type="cellIs" dxfId="2956" priority="4862" operator="equal">
      <formula>"G5L"</formula>
    </cfRule>
    <cfRule type="cellIs" dxfId="2955" priority="4863" operator="equal">
      <formula>"G4L"</formula>
    </cfRule>
    <cfRule type="cellIs" dxfId="2954" priority="4864" operator="equal">
      <formula>"G3L"</formula>
    </cfRule>
    <cfRule type="cellIs" dxfId="2953" priority="4865" operator="equal">
      <formula>"G2L"</formula>
    </cfRule>
    <cfRule type="cellIs" dxfId="2952" priority="4866" operator="equal">
      <formula>"G1L"</formula>
    </cfRule>
  </conditionalFormatting>
  <conditionalFormatting sqref="AS14:AS17">
    <cfRule type="cellIs" dxfId="2951" priority="4825" operator="equal">
      <formula>"G1H"</formula>
    </cfRule>
    <cfRule type="cellIs" dxfId="2950" priority="4826" operator="equal">
      <formula>"G2H"</formula>
    </cfRule>
    <cfRule type="cellIs" dxfId="2949" priority="4827" operator="equal">
      <formula>"G3H"</formula>
    </cfRule>
    <cfRule type="cellIs" dxfId="2948" priority="4828" operator="equal">
      <formula>"G4H"</formula>
    </cfRule>
    <cfRule type="cellIs" dxfId="2947" priority="4829" operator="equal">
      <formula>"G5H"</formula>
    </cfRule>
    <cfRule type="cellIs" dxfId="2946" priority="4830" operator="equal">
      <formula>"G15L"</formula>
    </cfRule>
    <cfRule type="cellIs" dxfId="2945" priority="4831" operator="equal">
      <formula>"G14L"</formula>
    </cfRule>
    <cfRule type="cellIs" dxfId="2944" priority="4832" operator="equal">
      <formula>"G13L"</formula>
    </cfRule>
    <cfRule type="cellIs" dxfId="2943" priority="4833" operator="equal">
      <formula>"G12L"</formula>
    </cfRule>
    <cfRule type="cellIs" dxfId="2942" priority="4834" operator="equal">
      <formula>"G11L"</formula>
    </cfRule>
    <cfRule type="cellIs" dxfId="2941" priority="4835" operator="equal">
      <formula>"G10L"</formula>
    </cfRule>
    <cfRule type="cellIs" dxfId="2940" priority="4836" operator="equal">
      <formula>"G9L"</formula>
    </cfRule>
    <cfRule type="cellIs" dxfId="2939" priority="4837" operator="equal">
      <formula>"G8L"</formula>
    </cfRule>
    <cfRule type="cellIs" dxfId="2938" priority="4838" operator="equal">
      <formula>"G7L"</formula>
    </cfRule>
    <cfRule type="cellIs" dxfId="2937" priority="4839" operator="equal">
      <formula>"G6L"</formula>
    </cfRule>
    <cfRule type="cellIs" dxfId="2936" priority="4840" operator="equal">
      <formula>"G5L"</formula>
    </cfRule>
    <cfRule type="cellIs" dxfId="2935" priority="4841" operator="equal">
      <formula>"G4L"</formula>
    </cfRule>
    <cfRule type="cellIs" dxfId="2934" priority="4842" operator="equal">
      <formula>"G3L"</formula>
    </cfRule>
    <cfRule type="cellIs" dxfId="2933" priority="4843" operator="equal">
      <formula>"G2L"</formula>
    </cfRule>
    <cfRule type="cellIs" dxfId="2932" priority="4844" operator="equal">
      <formula>"G1L"</formula>
    </cfRule>
  </conditionalFormatting>
  <conditionalFormatting sqref="AS15:AS16">
    <cfRule type="cellIs" dxfId="2931" priority="4803" operator="equal">
      <formula>"G1H"</formula>
    </cfRule>
    <cfRule type="cellIs" dxfId="2930" priority="4804" operator="equal">
      <formula>"G2H"</formula>
    </cfRule>
    <cfRule type="cellIs" dxfId="2929" priority="4805" operator="equal">
      <formula>"G3H"</formula>
    </cfRule>
    <cfRule type="cellIs" dxfId="2928" priority="4806" operator="equal">
      <formula>"G4H"</formula>
    </cfRule>
    <cfRule type="cellIs" dxfId="2927" priority="4807" operator="equal">
      <formula>"G5H"</formula>
    </cfRule>
    <cfRule type="cellIs" dxfId="2926" priority="4808" operator="equal">
      <formula>"G15L"</formula>
    </cfRule>
    <cfRule type="cellIs" dxfId="2925" priority="4809" operator="equal">
      <formula>"G14L"</formula>
    </cfRule>
    <cfRule type="cellIs" dxfId="2924" priority="4810" operator="equal">
      <formula>"G13L"</formula>
    </cfRule>
    <cfRule type="cellIs" dxfId="2923" priority="4811" operator="equal">
      <formula>"G12L"</formula>
    </cfRule>
    <cfRule type="cellIs" dxfId="2922" priority="4812" operator="equal">
      <formula>"G11L"</formula>
    </cfRule>
    <cfRule type="cellIs" dxfId="2921" priority="4813" operator="equal">
      <formula>"G10L"</formula>
    </cfRule>
    <cfRule type="cellIs" dxfId="2920" priority="4814" operator="equal">
      <formula>"G9L"</formula>
    </cfRule>
    <cfRule type="cellIs" dxfId="2919" priority="4815" operator="equal">
      <formula>"G8L"</formula>
    </cfRule>
    <cfRule type="cellIs" dxfId="2918" priority="4816" operator="equal">
      <formula>"G7L"</formula>
    </cfRule>
    <cfRule type="cellIs" dxfId="2917" priority="4817" operator="equal">
      <formula>"G6L"</formula>
    </cfRule>
    <cfRule type="cellIs" dxfId="2916" priority="4818" operator="equal">
      <formula>"G5L"</formula>
    </cfRule>
    <cfRule type="cellIs" dxfId="2915" priority="4819" operator="equal">
      <formula>"G4L"</formula>
    </cfRule>
    <cfRule type="cellIs" dxfId="2914" priority="4820" operator="equal">
      <formula>"G3L"</formula>
    </cfRule>
    <cfRule type="cellIs" dxfId="2913" priority="4821" operator="equal">
      <formula>"G2L"</formula>
    </cfRule>
    <cfRule type="cellIs" dxfId="2912" priority="4822" operator="equal">
      <formula>"G1L"</formula>
    </cfRule>
  </conditionalFormatting>
  <conditionalFormatting sqref="AS15:AS17">
    <cfRule type="containsText" dxfId="2911" priority="4823" stopIfTrue="1" operator="containsText" text="Sat">
      <formula>NOT(ISERROR(SEARCH("Sat",AS15)))</formula>
    </cfRule>
    <cfRule type="containsText" dxfId="2910" priority="4824" stopIfTrue="1" operator="containsText" text="Fri">
      <formula>NOT(ISERROR(SEARCH("Fri",AS15)))</formula>
    </cfRule>
  </conditionalFormatting>
  <conditionalFormatting sqref="AS18:AS21">
    <cfRule type="containsText" dxfId="2909" priority="4781" stopIfTrue="1" operator="containsText" text="Sat">
      <formula>NOT(ISERROR(SEARCH("Sat",AS18)))</formula>
    </cfRule>
    <cfRule type="containsText" dxfId="2908" priority="4782" stopIfTrue="1" operator="containsText" text="Fri">
      <formula>NOT(ISERROR(SEARCH("Fri",AS18)))</formula>
    </cfRule>
    <cfRule type="cellIs" dxfId="2907" priority="4783" operator="equal">
      <formula>"G1H"</formula>
    </cfRule>
    <cfRule type="cellIs" dxfId="2906" priority="4784" operator="equal">
      <formula>"G2H"</formula>
    </cfRule>
    <cfRule type="cellIs" dxfId="2905" priority="4785" operator="equal">
      <formula>"G3H"</formula>
    </cfRule>
    <cfRule type="cellIs" dxfId="2904" priority="4786" operator="equal">
      <formula>"G4H"</formula>
    </cfRule>
    <cfRule type="cellIs" dxfId="2903" priority="4787" operator="equal">
      <formula>"G5H"</formula>
    </cfRule>
    <cfRule type="cellIs" dxfId="2902" priority="4788" operator="equal">
      <formula>"G15L"</formula>
    </cfRule>
    <cfRule type="cellIs" dxfId="2901" priority="4789" operator="equal">
      <formula>"G14L"</formula>
    </cfRule>
    <cfRule type="cellIs" dxfId="2900" priority="4790" operator="equal">
      <formula>"G13L"</formula>
    </cfRule>
    <cfRule type="cellIs" dxfId="2899" priority="4791" operator="equal">
      <formula>"G12L"</formula>
    </cfRule>
    <cfRule type="cellIs" dxfId="2898" priority="4792" operator="equal">
      <formula>"G11L"</formula>
    </cfRule>
    <cfRule type="cellIs" dxfId="2897" priority="4793" operator="equal">
      <formula>"G10L"</formula>
    </cfRule>
    <cfRule type="cellIs" dxfId="2896" priority="4794" operator="equal">
      <formula>"G9L"</formula>
    </cfRule>
    <cfRule type="cellIs" dxfId="2895" priority="4795" operator="equal">
      <formula>"G8L"</formula>
    </cfRule>
    <cfRule type="cellIs" dxfId="2894" priority="4796" operator="equal">
      <formula>"G7L"</formula>
    </cfRule>
    <cfRule type="cellIs" dxfId="2893" priority="4797" operator="equal">
      <formula>"G6L"</formula>
    </cfRule>
    <cfRule type="cellIs" dxfId="2892" priority="4798" operator="equal">
      <formula>"G5L"</formula>
    </cfRule>
    <cfRule type="cellIs" dxfId="2891" priority="4799" operator="equal">
      <formula>"G4L"</formula>
    </cfRule>
    <cfRule type="cellIs" dxfId="2890" priority="4800" operator="equal">
      <formula>"G3L"</formula>
    </cfRule>
    <cfRule type="cellIs" dxfId="2889" priority="4801" operator="equal">
      <formula>"G2L"</formula>
    </cfRule>
    <cfRule type="cellIs" dxfId="2888" priority="4802" operator="equal">
      <formula>"G1L"</formula>
    </cfRule>
  </conditionalFormatting>
  <conditionalFormatting sqref="AS21:AS24">
    <cfRule type="cellIs" dxfId="2887" priority="4761" operator="equal">
      <formula>"G1H"</formula>
    </cfRule>
    <cfRule type="cellIs" dxfId="2886" priority="4762" operator="equal">
      <formula>"G2H"</formula>
    </cfRule>
    <cfRule type="cellIs" dxfId="2885" priority="4763" operator="equal">
      <formula>"G3H"</formula>
    </cfRule>
    <cfRule type="cellIs" dxfId="2884" priority="4764" operator="equal">
      <formula>"G4H"</formula>
    </cfRule>
    <cfRule type="cellIs" dxfId="2883" priority="4765" operator="equal">
      <formula>"G5H"</formula>
    </cfRule>
    <cfRule type="cellIs" dxfId="2882" priority="4766" operator="equal">
      <formula>"G15L"</formula>
    </cfRule>
    <cfRule type="cellIs" dxfId="2881" priority="4767" operator="equal">
      <formula>"G14L"</formula>
    </cfRule>
    <cfRule type="cellIs" dxfId="2880" priority="4768" operator="equal">
      <formula>"G13L"</formula>
    </cfRule>
    <cfRule type="cellIs" dxfId="2879" priority="4769" operator="equal">
      <formula>"G12L"</formula>
    </cfRule>
    <cfRule type="cellIs" dxfId="2878" priority="4770" operator="equal">
      <formula>"G11L"</formula>
    </cfRule>
    <cfRule type="cellIs" dxfId="2877" priority="4771" operator="equal">
      <formula>"G10L"</formula>
    </cfRule>
    <cfRule type="cellIs" dxfId="2876" priority="4772" operator="equal">
      <formula>"G9L"</formula>
    </cfRule>
    <cfRule type="cellIs" dxfId="2875" priority="4773" operator="equal">
      <formula>"G8L"</formula>
    </cfRule>
    <cfRule type="cellIs" dxfId="2874" priority="4774" operator="equal">
      <formula>"G7L"</formula>
    </cfRule>
    <cfRule type="cellIs" dxfId="2873" priority="4775" operator="equal">
      <formula>"G6L"</formula>
    </cfRule>
    <cfRule type="cellIs" dxfId="2872" priority="4776" operator="equal">
      <formula>"G5L"</formula>
    </cfRule>
    <cfRule type="cellIs" dxfId="2871" priority="4777" operator="equal">
      <formula>"G4L"</formula>
    </cfRule>
    <cfRule type="cellIs" dxfId="2870" priority="4778" operator="equal">
      <formula>"G3L"</formula>
    </cfRule>
    <cfRule type="cellIs" dxfId="2869" priority="4779" operator="equal">
      <formula>"G2L"</formula>
    </cfRule>
    <cfRule type="cellIs" dxfId="2868" priority="4780" operator="equal">
      <formula>"G1L"</formula>
    </cfRule>
  </conditionalFormatting>
  <conditionalFormatting sqref="AS22:AS23">
    <cfRule type="cellIs" dxfId="2867" priority="4739" operator="equal">
      <formula>"G1H"</formula>
    </cfRule>
    <cfRule type="cellIs" dxfId="2866" priority="4740" operator="equal">
      <formula>"G2H"</formula>
    </cfRule>
    <cfRule type="cellIs" dxfId="2865" priority="4741" operator="equal">
      <formula>"G3H"</formula>
    </cfRule>
    <cfRule type="cellIs" dxfId="2864" priority="4742" operator="equal">
      <formula>"G4H"</formula>
    </cfRule>
    <cfRule type="cellIs" dxfId="2863" priority="4743" operator="equal">
      <formula>"G5H"</formula>
    </cfRule>
    <cfRule type="cellIs" dxfId="2862" priority="4744" operator="equal">
      <formula>"G15L"</formula>
    </cfRule>
    <cfRule type="cellIs" dxfId="2861" priority="4745" operator="equal">
      <formula>"G14L"</formula>
    </cfRule>
    <cfRule type="cellIs" dxfId="2860" priority="4746" operator="equal">
      <formula>"G13L"</formula>
    </cfRule>
    <cfRule type="cellIs" dxfId="2859" priority="4747" operator="equal">
      <formula>"G12L"</formula>
    </cfRule>
    <cfRule type="cellIs" dxfId="2858" priority="4748" operator="equal">
      <formula>"G11L"</formula>
    </cfRule>
    <cfRule type="cellIs" dxfId="2857" priority="4749" operator="equal">
      <formula>"G10L"</formula>
    </cfRule>
    <cfRule type="cellIs" dxfId="2856" priority="4750" operator="equal">
      <formula>"G9L"</formula>
    </cfRule>
    <cfRule type="cellIs" dxfId="2855" priority="4751" operator="equal">
      <formula>"G8L"</formula>
    </cfRule>
    <cfRule type="cellIs" dxfId="2854" priority="4752" operator="equal">
      <formula>"G7L"</formula>
    </cfRule>
    <cfRule type="cellIs" dxfId="2853" priority="4753" operator="equal">
      <formula>"G6L"</formula>
    </cfRule>
    <cfRule type="cellIs" dxfId="2852" priority="4754" operator="equal">
      <formula>"G5L"</formula>
    </cfRule>
    <cfRule type="cellIs" dxfId="2851" priority="4755" operator="equal">
      <formula>"G4L"</formula>
    </cfRule>
    <cfRule type="cellIs" dxfId="2850" priority="4756" operator="equal">
      <formula>"G3L"</formula>
    </cfRule>
    <cfRule type="cellIs" dxfId="2849" priority="4757" operator="equal">
      <formula>"G2L"</formula>
    </cfRule>
    <cfRule type="cellIs" dxfId="2848" priority="4758" operator="equal">
      <formula>"G1L"</formula>
    </cfRule>
  </conditionalFormatting>
  <conditionalFormatting sqref="AS22:AS24">
    <cfRule type="containsText" dxfId="2847" priority="4759" stopIfTrue="1" operator="containsText" text="Sat">
      <formula>NOT(ISERROR(SEARCH("Sat",AS22)))</formula>
    </cfRule>
    <cfRule type="containsText" dxfId="2846" priority="4760" stopIfTrue="1" operator="containsText" text="Fri">
      <formula>NOT(ISERROR(SEARCH("Fri",AS22)))</formula>
    </cfRule>
  </conditionalFormatting>
  <conditionalFormatting sqref="AS25:AS28">
    <cfRule type="containsText" dxfId="2845" priority="4717" stopIfTrue="1" operator="containsText" text="Sat">
      <formula>NOT(ISERROR(SEARCH("Sat",AS25)))</formula>
    </cfRule>
    <cfRule type="containsText" dxfId="2844" priority="4718" stopIfTrue="1" operator="containsText" text="Fri">
      <formula>NOT(ISERROR(SEARCH("Fri",AS25)))</formula>
    </cfRule>
    <cfRule type="cellIs" dxfId="2843" priority="4719" operator="equal">
      <formula>"G1H"</formula>
    </cfRule>
    <cfRule type="cellIs" dxfId="2842" priority="4720" operator="equal">
      <formula>"G2H"</formula>
    </cfRule>
    <cfRule type="cellIs" dxfId="2841" priority="4721" operator="equal">
      <formula>"G3H"</formula>
    </cfRule>
    <cfRule type="cellIs" dxfId="2840" priority="4722" operator="equal">
      <formula>"G4H"</formula>
    </cfRule>
    <cfRule type="cellIs" dxfId="2839" priority="4723" operator="equal">
      <formula>"G5H"</formula>
    </cfRule>
    <cfRule type="cellIs" dxfId="2838" priority="4724" operator="equal">
      <formula>"G15L"</formula>
    </cfRule>
    <cfRule type="cellIs" dxfId="2837" priority="4725" operator="equal">
      <formula>"G14L"</formula>
    </cfRule>
    <cfRule type="cellIs" dxfId="2836" priority="4726" operator="equal">
      <formula>"G13L"</formula>
    </cfRule>
    <cfRule type="cellIs" dxfId="2835" priority="4727" operator="equal">
      <formula>"G12L"</formula>
    </cfRule>
    <cfRule type="cellIs" dxfId="2834" priority="4728" operator="equal">
      <formula>"G11L"</formula>
    </cfRule>
    <cfRule type="cellIs" dxfId="2833" priority="4729" operator="equal">
      <formula>"G10L"</formula>
    </cfRule>
    <cfRule type="cellIs" dxfId="2832" priority="4730" operator="equal">
      <formula>"G9L"</formula>
    </cfRule>
    <cfRule type="cellIs" dxfId="2831" priority="4731" operator="equal">
      <formula>"G8L"</formula>
    </cfRule>
    <cfRule type="cellIs" dxfId="2830" priority="4732" operator="equal">
      <formula>"G7L"</formula>
    </cfRule>
    <cfRule type="cellIs" dxfId="2829" priority="4733" operator="equal">
      <formula>"G6L"</formula>
    </cfRule>
    <cfRule type="cellIs" dxfId="2828" priority="4734" operator="equal">
      <formula>"G5L"</formula>
    </cfRule>
    <cfRule type="cellIs" dxfId="2827" priority="4735" operator="equal">
      <formula>"G4L"</formula>
    </cfRule>
    <cfRule type="cellIs" dxfId="2826" priority="4736" operator="equal">
      <formula>"G3L"</formula>
    </cfRule>
    <cfRule type="cellIs" dxfId="2825" priority="4737" operator="equal">
      <formula>"G2L"</formula>
    </cfRule>
    <cfRule type="cellIs" dxfId="2824" priority="4738" operator="equal">
      <formula>"G1L"</formula>
    </cfRule>
  </conditionalFormatting>
  <conditionalFormatting sqref="AS28:AS31">
    <cfRule type="cellIs" dxfId="2823" priority="4697" operator="equal">
      <formula>"G1H"</formula>
    </cfRule>
    <cfRule type="cellIs" dxfId="2822" priority="4698" operator="equal">
      <formula>"G2H"</formula>
    </cfRule>
    <cfRule type="cellIs" dxfId="2821" priority="4699" operator="equal">
      <formula>"G3H"</formula>
    </cfRule>
    <cfRule type="cellIs" dxfId="2820" priority="4700" operator="equal">
      <formula>"G4H"</formula>
    </cfRule>
    <cfRule type="cellIs" dxfId="2819" priority="4701" operator="equal">
      <formula>"G5H"</formula>
    </cfRule>
    <cfRule type="cellIs" dxfId="2818" priority="4702" operator="equal">
      <formula>"G15L"</formula>
    </cfRule>
    <cfRule type="cellIs" dxfId="2817" priority="4703" operator="equal">
      <formula>"G14L"</formula>
    </cfRule>
    <cfRule type="cellIs" dxfId="2816" priority="4704" operator="equal">
      <formula>"G13L"</formula>
    </cfRule>
    <cfRule type="cellIs" dxfId="2815" priority="4705" operator="equal">
      <formula>"G12L"</formula>
    </cfRule>
    <cfRule type="cellIs" dxfId="2814" priority="4706" operator="equal">
      <formula>"G11L"</formula>
    </cfRule>
    <cfRule type="cellIs" dxfId="2813" priority="4707" operator="equal">
      <formula>"G10L"</formula>
    </cfRule>
    <cfRule type="cellIs" dxfId="2812" priority="4708" operator="equal">
      <formula>"G9L"</formula>
    </cfRule>
    <cfRule type="cellIs" dxfId="2811" priority="4709" operator="equal">
      <formula>"G8L"</formula>
    </cfRule>
    <cfRule type="cellIs" dxfId="2810" priority="4710" operator="equal">
      <formula>"G7L"</formula>
    </cfRule>
    <cfRule type="cellIs" dxfId="2809" priority="4711" operator="equal">
      <formula>"G6L"</formula>
    </cfRule>
    <cfRule type="cellIs" dxfId="2808" priority="4712" operator="equal">
      <formula>"G5L"</formula>
    </cfRule>
    <cfRule type="cellIs" dxfId="2807" priority="4713" operator="equal">
      <formula>"G4L"</formula>
    </cfRule>
    <cfRule type="cellIs" dxfId="2806" priority="4714" operator="equal">
      <formula>"G3L"</formula>
    </cfRule>
    <cfRule type="cellIs" dxfId="2805" priority="4715" operator="equal">
      <formula>"G2L"</formula>
    </cfRule>
    <cfRule type="cellIs" dxfId="2804" priority="4716" operator="equal">
      <formula>"G1L"</formula>
    </cfRule>
  </conditionalFormatting>
  <conditionalFormatting sqref="AS29:AS30">
    <cfRule type="cellIs" dxfId="2803" priority="4675" operator="equal">
      <formula>"G1H"</formula>
    </cfRule>
    <cfRule type="cellIs" dxfId="2802" priority="4676" operator="equal">
      <formula>"G2H"</formula>
    </cfRule>
    <cfRule type="cellIs" dxfId="2801" priority="4677" operator="equal">
      <formula>"G3H"</formula>
    </cfRule>
    <cfRule type="cellIs" dxfId="2800" priority="4678" operator="equal">
      <formula>"G4H"</formula>
    </cfRule>
    <cfRule type="cellIs" dxfId="2799" priority="4679" operator="equal">
      <formula>"G5H"</formula>
    </cfRule>
    <cfRule type="cellIs" dxfId="2798" priority="4680" operator="equal">
      <formula>"G15L"</formula>
    </cfRule>
    <cfRule type="cellIs" dxfId="2797" priority="4681" operator="equal">
      <formula>"G14L"</formula>
    </cfRule>
    <cfRule type="cellIs" dxfId="2796" priority="4682" operator="equal">
      <formula>"G13L"</formula>
    </cfRule>
    <cfRule type="cellIs" dxfId="2795" priority="4683" operator="equal">
      <formula>"G12L"</formula>
    </cfRule>
    <cfRule type="cellIs" dxfId="2794" priority="4684" operator="equal">
      <formula>"G11L"</formula>
    </cfRule>
    <cfRule type="cellIs" dxfId="2793" priority="4685" operator="equal">
      <formula>"G10L"</formula>
    </cfRule>
    <cfRule type="cellIs" dxfId="2792" priority="4686" operator="equal">
      <formula>"G9L"</formula>
    </cfRule>
    <cfRule type="cellIs" dxfId="2791" priority="4687" operator="equal">
      <formula>"G8L"</formula>
    </cfRule>
    <cfRule type="cellIs" dxfId="2790" priority="4688" operator="equal">
      <formula>"G7L"</formula>
    </cfRule>
    <cfRule type="cellIs" dxfId="2789" priority="4689" operator="equal">
      <formula>"G6L"</formula>
    </cfRule>
    <cfRule type="cellIs" dxfId="2788" priority="4690" operator="equal">
      <formula>"G5L"</formula>
    </cfRule>
    <cfRule type="cellIs" dxfId="2787" priority="4691" operator="equal">
      <formula>"G4L"</formula>
    </cfRule>
    <cfRule type="cellIs" dxfId="2786" priority="4692" operator="equal">
      <formula>"G3L"</formula>
    </cfRule>
    <cfRule type="cellIs" dxfId="2785" priority="4693" operator="equal">
      <formula>"G2L"</formula>
    </cfRule>
    <cfRule type="cellIs" dxfId="2784" priority="4694" operator="equal">
      <formula>"G1L"</formula>
    </cfRule>
  </conditionalFormatting>
  <conditionalFormatting sqref="AS29:AS31">
    <cfRule type="containsText" dxfId="2783" priority="4695" stopIfTrue="1" operator="containsText" text="Sat">
      <formula>NOT(ISERROR(SEARCH("Sat",AS29)))</formula>
    </cfRule>
    <cfRule type="containsText" dxfId="2782" priority="4696" stopIfTrue="1" operator="containsText" text="Fri">
      <formula>NOT(ISERROR(SEARCH("Fri",AS29)))</formula>
    </cfRule>
  </conditionalFormatting>
  <conditionalFormatting sqref="AS32:AS34">
    <cfRule type="containsText" dxfId="2781" priority="4653" stopIfTrue="1" operator="containsText" text="Sat">
      <formula>NOT(ISERROR(SEARCH("Sat",AS32)))</formula>
    </cfRule>
    <cfRule type="containsText" dxfId="2780" priority="4654" stopIfTrue="1" operator="containsText" text="Fri">
      <formula>NOT(ISERROR(SEARCH("Fri",AS32)))</formula>
    </cfRule>
    <cfRule type="cellIs" dxfId="2779" priority="4655" operator="equal">
      <formula>"G1H"</formula>
    </cfRule>
    <cfRule type="cellIs" dxfId="2778" priority="4656" operator="equal">
      <formula>"G2H"</formula>
    </cfRule>
    <cfRule type="cellIs" dxfId="2777" priority="4657" operator="equal">
      <formula>"G3H"</formula>
    </cfRule>
    <cfRule type="cellIs" dxfId="2776" priority="4658" operator="equal">
      <formula>"G4H"</formula>
    </cfRule>
    <cfRule type="cellIs" dxfId="2775" priority="4659" operator="equal">
      <formula>"G5H"</formula>
    </cfRule>
    <cfRule type="cellIs" dxfId="2774" priority="4660" operator="equal">
      <formula>"G15L"</formula>
    </cfRule>
    <cfRule type="cellIs" dxfId="2773" priority="4661" operator="equal">
      <formula>"G14L"</formula>
    </cfRule>
    <cfRule type="cellIs" dxfId="2772" priority="4662" operator="equal">
      <formula>"G13L"</formula>
    </cfRule>
    <cfRule type="cellIs" dxfId="2771" priority="4663" operator="equal">
      <formula>"G12L"</formula>
    </cfRule>
    <cfRule type="cellIs" dxfId="2770" priority="4664" operator="equal">
      <formula>"G11L"</formula>
    </cfRule>
    <cfRule type="cellIs" dxfId="2769" priority="4665" operator="equal">
      <formula>"G10L"</formula>
    </cfRule>
    <cfRule type="cellIs" dxfId="2768" priority="4666" operator="equal">
      <formula>"G9L"</formula>
    </cfRule>
    <cfRule type="cellIs" dxfId="2767" priority="4667" operator="equal">
      <formula>"G8L"</formula>
    </cfRule>
    <cfRule type="cellIs" dxfId="2766" priority="4668" operator="equal">
      <formula>"G7L"</formula>
    </cfRule>
    <cfRule type="cellIs" dxfId="2765" priority="4669" operator="equal">
      <formula>"G6L"</formula>
    </cfRule>
    <cfRule type="cellIs" dxfId="2764" priority="4670" operator="equal">
      <formula>"G5L"</formula>
    </cfRule>
    <cfRule type="cellIs" dxfId="2763" priority="4671" operator="equal">
      <formula>"G4L"</formula>
    </cfRule>
    <cfRule type="cellIs" dxfId="2762" priority="4672" operator="equal">
      <formula>"G3L"</formula>
    </cfRule>
    <cfRule type="cellIs" dxfId="2761" priority="4673" operator="equal">
      <formula>"G2L"</formula>
    </cfRule>
    <cfRule type="cellIs" dxfId="2760" priority="4674" operator="equal">
      <formula>"G1L"</formula>
    </cfRule>
  </conditionalFormatting>
  <conditionalFormatting sqref="AU4:AU33">
    <cfRule type="containsText" dxfId="2759" priority="5556" stopIfTrue="1" operator="containsText" text="Sat">
      <formula>NOT(ISERROR(SEARCH("Sat",AU4)))</formula>
    </cfRule>
    <cfRule type="containsText" dxfId="2758" priority="5557" stopIfTrue="1" operator="containsText" text="Fri">
      <formula>NOT(ISERROR(SEARCH("Fri",AU4)))</formula>
    </cfRule>
  </conditionalFormatting>
  <conditionalFormatting sqref="AU34:AY34">
    <cfRule type="cellIs" dxfId="2757" priority="3665" operator="equal">
      <formula>"G1H"</formula>
    </cfRule>
    <cfRule type="cellIs" dxfId="2756" priority="3666" operator="equal">
      <formula>"G2H"</formula>
    </cfRule>
    <cfRule type="cellIs" dxfId="2755" priority="3667" operator="equal">
      <formula>"G3H"</formula>
    </cfRule>
    <cfRule type="cellIs" dxfId="2754" priority="3668" operator="equal">
      <formula>"G4H"</formula>
    </cfRule>
    <cfRule type="cellIs" dxfId="2753" priority="3669" operator="equal">
      <formula>"G5H"</formula>
    </cfRule>
    <cfRule type="cellIs" dxfId="2752" priority="3670" operator="equal">
      <formula>"G15L"</formula>
    </cfRule>
    <cfRule type="cellIs" dxfId="2751" priority="3671" operator="equal">
      <formula>"G14L"</formula>
    </cfRule>
    <cfRule type="cellIs" dxfId="2750" priority="3672" operator="equal">
      <formula>"G13L"</formula>
    </cfRule>
    <cfRule type="cellIs" dxfId="2749" priority="3673" operator="equal">
      <formula>"G12L"</formula>
    </cfRule>
    <cfRule type="cellIs" dxfId="2748" priority="3674" operator="equal">
      <formula>"G11L"</formula>
    </cfRule>
    <cfRule type="cellIs" dxfId="2747" priority="3675" operator="equal">
      <formula>"G10L"</formula>
    </cfRule>
    <cfRule type="cellIs" dxfId="2746" priority="3676" operator="equal">
      <formula>"G9L"</formula>
    </cfRule>
    <cfRule type="cellIs" dxfId="2745" priority="3677" operator="equal">
      <formula>"G8L"</formula>
    </cfRule>
    <cfRule type="cellIs" dxfId="2744" priority="3678" operator="equal">
      <formula>"G7L"</formula>
    </cfRule>
    <cfRule type="cellIs" dxfId="2743" priority="3679" operator="equal">
      <formula>"G6L"</formula>
    </cfRule>
    <cfRule type="cellIs" dxfId="2742" priority="3680" operator="equal">
      <formula>"G5L"</formula>
    </cfRule>
    <cfRule type="cellIs" dxfId="2741" priority="3681" operator="equal">
      <formula>"G4L"</formula>
    </cfRule>
    <cfRule type="cellIs" dxfId="2740" priority="3682" operator="equal">
      <formula>"G3L"</formula>
    </cfRule>
    <cfRule type="cellIs" dxfId="2739" priority="3683" operator="equal">
      <formula>"G2L"</formula>
    </cfRule>
    <cfRule type="cellIs" dxfId="2738" priority="3684" operator="equal">
      <formula>"G1L"</formula>
    </cfRule>
  </conditionalFormatting>
  <conditionalFormatting sqref="AV4">
    <cfRule type="containsText" dxfId="2737" priority="4298" stopIfTrue="1" operator="containsText" text="Sat">
      <formula>NOT(ISERROR(SEARCH("Sat",AV4)))</formula>
    </cfRule>
    <cfRule type="containsText" dxfId="2736" priority="4299" stopIfTrue="1" operator="containsText" text="Fri">
      <formula>NOT(ISERROR(SEARCH("Fri",AV4)))</formula>
    </cfRule>
    <cfRule type="cellIs" dxfId="2735" priority="4300" operator="equal">
      <formula>"G1H"</formula>
    </cfRule>
    <cfRule type="cellIs" dxfId="2734" priority="4301" operator="equal">
      <formula>"G2H"</formula>
    </cfRule>
    <cfRule type="cellIs" dxfId="2733" priority="4302" operator="equal">
      <formula>"G3H"</formula>
    </cfRule>
    <cfRule type="cellIs" dxfId="2732" priority="4303" operator="equal">
      <formula>"G4H"</formula>
    </cfRule>
    <cfRule type="cellIs" dxfId="2731" priority="4304" operator="equal">
      <formula>"G5H"</formula>
    </cfRule>
    <cfRule type="cellIs" dxfId="2730" priority="4305" operator="equal">
      <formula>"G15L"</formula>
    </cfRule>
    <cfRule type="cellIs" dxfId="2729" priority="4306" operator="equal">
      <formula>"G14L"</formula>
    </cfRule>
    <cfRule type="cellIs" dxfId="2728" priority="4307" operator="equal">
      <formula>"G13L"</formula>
    </cfRule>
    <cfRule type="cellIs" dxfId="2727" priority="4308" operator="equal">
      <formula>"G12L"</formula>
    </cfRule>
    <cfRule type="cellIs" dxfId="2726" priority="4309" operator="equal">
      <formula>"G11L"</formula>
    </cfRule>
    <cfRule type="cellIs" dxfId="2725" priority="4310" operator="equal">
      <formula>"G10L"</formula>
    </cfRule>
    <cfRule type="cellIs" dxfId="2724" priority="4311" operator="equal">
      <formula>"G9L"</formula>
    </cfRule>
    <cfRule type="cellIs" dxfId="2723" priority="4312" operator="equal">
      <formula>"G8L"</formula>
    </cfRule>
    <cfRule type="cellIs" dxfId="2722" priority="4313" operator="equal">
      <formula>"G7L"</formula>
    </cfRule>
    <cfRule type="cellIs" dxfId="2721" priority="4314" operator="equal">
      <formula>"G6L"</formula>
    </cfRule>
    <cfRule type="cellIs" dxfId="2720" priority="4315" operator="equal">
      <formula>"G5L"</formula>
    </cfRule>
    <cfRule type="cellIs" dxfId="2719" priority="4316" operator="equal">
      <formula>"G4L"</formula>
    </cfRule>
    <cfRule type="cellIs" dxfId="2718" priority="4317" operator="equal">
      <formula>"G3L"</formula>
    </cfRule>
    <cfRule type="cellIs" dxfId="2717" priority="4318" operator="equal">
      <formula>"G2L"</formula>
    </cfRule>
    <cfRule type="cellIs" dxfId="2716" priority="4319" operator="equal">
      <formula>"G1L"</formula>
    </cfRule>
  </conditionalFormatting>
  <conditionalFormatting sqref="AV4:AV7">
    <cfRule type="cellIs" dxfId="2715" priority="4278" operator="equal">
      <formula>"G1H"</formula>
    </cfRule>
    <cfRule type="cellIs" dxfId="2714" priority="4279" operator="equal">
      <formula>"G2H"</formula>
    </cfRule>
    <cfRule type="cellIs" dxfId="2713" priority="4280" operator="equal">
      <formula>"G3H"</formula>
    </cfRule>
    <cfRule type="cellIs" dxfId="2712" priority="4281" operator="equal">
      <formula>"G4H"</formula>
    </cfRule>
    <cfRule type="cellIs" dxfId="2711" priority="4282" operator="equal">
      <formula>"G5H"</formula>
    </cfRule>
    <cfRule type="cellIs" dxfId="2710" priority="4283" operator="equal">
      <formula>"G15L"</formula>
    </cfRule>
    <cfRule type="cellIs" dxfId="2709" priority="4284" operator="equal">
      <formula>"G14L"</formula>
    </cfRule>
    <cfRule type="cellIs" dxfId="2708" priority="4285" operator="equal">
      <formula>"G13L"</formula>
    </cfRule>
    <cfRule type="cellIs" dxfId="2707" priority="4286" operator="equal">
      <formula>"G12L"</formula>
    </cfRule>
    <cfRule type="cellIs" dxfId="2706" priority="4287" operator="equal">
      <formula>"G11L"</formula>
    </cfRule>
    <cfRule type="cellIs" dxfId="2705" priority="4288" operator="equal">
      <formula>"G10L"</formula>
    </cfRule>
    <cfRule type="cellIs" dxfId="2704" priority="4289" operator="equal">
      <formula>"G9L"</formula>
    </cfRule>
    <cfRule type="cellIs" dxfId="2703" priority="4290" operator="equal">
      <formula>"G8L"</formula>
    </cfRule>
    <cfRule type="cellIs" dxfId="2702" priority="4291" operator="equal">
      <formula>"G7L"</formula>
    </cfRule>
    <cfRule type="cellIs" dxfId="2701" priority="4292" operator="equal">
      <formula>"G6L"</formula>
    </cfRule>
    <cfRule type="cellIs" dxfId="2700" priority="4293" operator="equal">
      <formula>"G5L"</formula>
    </cfRule>
    <cfRule type="cellIs" dxfId="2699" priority="4294" operator="equal">
      <formula>"G4L"</formula>
    </cfRule>
    <cfRule type="cellIs" dxfId="2698" priority="4295" operator="equal">
      <formula>"G3L"</formula>
    </cfRule>
    <cfRule type="cellIs" dxfId="2697" priority="4296" operator="equal">
      <formula>"G2L"</formula>
    </cfRule>
    <cfRule type="cellIs" dxfId="2696" priority="4297" operator="equal">
      <formula>"G1L"</formula>
    </cfRule>
  </conditionalFormatting>
  <conditionalFormatting sqref="AV5:AV6">
    <cfRule type="cellIs" dxfId="2695" priority="4256" operator="equal">
      <formula>"G1H"</formula>
    </cfRule>
    <cfRule type="cellIs" dxfId="2694" priority="4257" operator="equal">
      <formula>"G2H"</formula>
    </cfRule>
    <cfRule type="cellIs" dxfId="2693" priority="4258" operator="equal">
      <formula>"G3H"</formula>
    </cfRule>
    <cfRule type="cellIs" dxfId="2692" priority="4259" operator="equal">
      <formula>"G4H"</formula>
    </cfRule>
    <cfRule type="cellIs" dxfId="2691" priority="4260" operator="equal">
      <formula>"G5H"</formula>
    </cfRule>
    <cfRule type="cellIs" dxfId="2690" priority="4261" operator="equal">
      <formula>"G15L"</formula>
    </cfRule>
    <cfRule type="cellIs" dxfId="2689" priority="4262" operator="equal">
      <formula>"G14L"</formula>
    </cfRule>
    <cfRule type="cellIs" dxfId="2688" priority="4263" operator="equal">
      <formula>"G13L"</formula>
    </cfRule>
    <cfRule type="cellIs" dxfId="2687" priority="4264" operator="equal">
      <formula>"G12L"</formula>
    </cfRule>
    <cfRule type="cellIs" dxfId="2686" priority="4265" operator="equal">
      <formula>"G11L"</formula>
    </cfRule>
    <cfRule type="cellIs" dxfId="2685" priority="4266" operator="equal">
      <formula>"G10L"</formula>
    </cfRule>
    <cfRule type="cellIs" dxfId="2684" priority="4267" operator="equal">
      <formula>"G9L"</formula>
    </cfRule>
    <cfRule type="cellIs" dxfId="2683" priority="4268" operator="equal">
      <formula>"G8L"</formula>
    </cfRule>
    <cfRule type="cellIs" dxfId="2682" priority="4269" operator="equal">
      <formula>"G7L"</formula>
    </cfRule>
    <cfRule type="cellIs" dxfId="2681" priority="4270" operator="equal">
      <formula>"G6L"</formula>
    </cfRule>
    <cfRule type="cellIs" dxfId="2680" priority="4271" operator="equal">
      <formula>"G5L"</formula>
    </cfRule>
    <cfRule type="cellIs" dxfId="2679" priority="4272" operator="equal">
      <formula>"G4L"</formula>
    </cfRule>
    <cfRule type="cellIs" dxfId="2678" priority="4273" operator="equal">
      <formula>"G3L"</formula>
    </cfRule>
    <cfRule type="cellIs" dxfId="2677" priority="4274" operator="equal">
      <formula>"G2L"</formula>
    </cfRule>
    <cfRule type="cellIs" dxfId="2676" priority="4275" operator="equal">
      <formula>"G1L"</formula>
    </cfRule>
  </conditionalFormatting>
  <conditionalFormatting sqref="AV5:AV7">
    <cfRule type="containsText" dxfId="2675" priority="4276" stopIfTrue="1" operator="containsText" text="Sat">
      <formula>NOT(ISERROR(SEARCH("Sat",AV5)))</formula>
    </cfRule>
    <cfRule type="containsText" dxfId="2674" priority="4277" stopIfTrue="1" operator="containsText" text="Fri">
      <formula>NOT(ISERROR(SEARCH("Fri",AV5)))</formula>
    </cfRule>
  </conditionalFormatting>
  <conditionalFormatting sqref="AV8:AV11">
    <cfRule type="containsText" dxfId="2673" priority="4213" stopIfTrue="1" operator="containsText" text="Sat">
      <formula>NOT(ISERROR(SEARCH("Sat",AV8)))</formula>
    </cfRule>
    <cfRule type="containsText" dxfId="2672" priority="4214" stopIfTrue="1" operator="containsText" text="Fri">
      <formula>NOT(ISERROR(SEARCH("Fri",AV8)))</formula>
    </cfRule>
    <cfRule type="cellIs" dxfId="2671" priority="4215" operator="equal">
      <formula>"G1H"</formula>
    </cfRule>
    <cfRule type="cellIs" dxfId="2670" priority="4216" operator="equal">
      <formula>"G2H"</formula>
    </cfRule>
    <cfRule type="cellIs" dxfId="2669" priority="4217" operator="equal">
      <formula>"G3H"</formula>
    </cfRule>
    <cfRule type="cellIs" dxfId="2668" priority="4218" operator="equal">
      <formula>"G4H"</formula>
    </cfRule>
    <cfRule type="cellIs" dxfId="2667" priority="4219" operator="equal">
      <formula>"G5H"</formula>
    </cfRule>
    <cfRule type="cellIs" dxfId="2666" priority="4220" operator="equal">
      <formula>"G15L"</formula>
    </cfRule>
    <cfRule type="cellIs" dxfId="2665" priority="4221" operator="equal">
      <formula>"G14L"</formula>
    </cfRule>
    <cfRule type="cellIs" dxfId="2664" priority="4222" operator="equal">
      <formula>"G13L"</formula>
    </cfRule>
    <cfRule type="cellIs" dxfId="2663" priority="4223" operator="equal">
      <formula>"G12L"</formula>
    </cfRule>
    <cfRule type="cellIs" dxfId="2662" priority="4224" operator="equal">
      <formula>"G11L"</formula>
    </cfRule>
    <cfRule type="cellIs" dxfId="2661" priority="4225" operator="equal">
      <formula>"G10L"</formula>
    </cfRule>
    <cfRule type="cellIs" dxfId="2660" priority="4226" operator="equal">
      <formula>"G9L"</formula>
    </cfRule>
    <cfRule type="cellIs" dxfId="2659" priority="4227" operator="equal">
      <formula>"G8L"</formula>
    </cfRule>
    <cfRule type="cellIs" dxfId="2658" priority="4228" operator="equal">
      <formula>"G7L"</formula>
    </cfRule>
    <cfRule type="cellIs" dxfId="2657" priority="4229" operator="equal">
      <formula>"G6L"</formula>
    </cfRule>
    <cfRule type="cellIs" dxfId="2656" priority="4230" operator="equal">
      <formula>"G5L"</formula>
    </cfRule>
    <cfRule type="cellIs" dxfId="2655" priority="4231" operator="equal">
      <formula>"G4L"</formula>
    </cfRule>
    <cfRule type="cellIs" dxfId="2654" priority="4232" operator="equal">
      <formula>"G3L"</formula>
    </cfRule>
    <cfRule type="cellIs" dxfId="2653" priority="4233" operator="equal">
      <formula>"G2L"</formula>
    </cfRule>
    <cfRule type="cellIs" dxfId="2652" priority="4234" operator="equal">
      <formula>"G1L"</formula>
    </cfRule>
  </conditionalFormatting>
  <conditionalFormatting sqref="AV11:AV14">
    <cfRule type="cellIs" dxfId="2651" priority="4193" operator="equal">
      <formula>"G1H"</formula>
    </cfRule>
    <cfRule type="cellIs" dxfId="2650" priority="4194" operator="equal">
      <formula>"G2H"</formula>
    </cfRule>
    <cfRule type="cellIs" dxfId="2649" priority="4195" operator="equal">
      <formula>"G3H"</formula>
    </cfRule>
    <cfRule type="cellIs" dxfId="2648" priority="4196" operator="equal">
      <formula>"G4H"</formula>
    </cfRule>
    <cfRule type="cellIs" dxfId="2647" priority="4197" operator="equal">
      <formula>"G5H"</formula>
    </cfRule>
    <cfRule type="cellIs" dxfId="2646" priority="4198" operator="equal">
      <formula>"G15L"</formula>
    </cfRule>
    <cfRule type="cellIs" dxfId="2645" priority="4199" operator="equal">
      <formula>"G14L"</formula>
    </cfRule>
    <cfRule type="cellIs" dxfId="2644" priority="4200" operator="equal">
      <formula>"G13L"</formula>
    </cfRule>
    <cfRule type="cellIs" dxfId="2643" priority="4201" operator="equal">
      <formula>"G12L"</formula>
    </cfRule>
    <cfRule type="cellIs" dxfId="2642" priority="4202" operator="equal">
      <formula>"G11L"</formula>
    </cfRule>
    <cfRule type="cellIs" dxfId="2641" priority="4203" operator="equal">
      <formula>"G10L"</formula>
    </cfRule>
    <cfRule type="cellIs" dxfId="2640" priority="4204" operator="equal">
      <formula>"G9L"</formula>
    </cfRule>
    <cfRule type="cellIs" dxfId="2639" priority="4205" operator="equal">
      <formula>"G8L"</formula>
    </cfRule>
    <cfRule type="cellIs" dxfId="2638" priority="4206" operator="equal">
      <formula>"G7L"</formula>
    </cfRule>
    <cfRule type="cellIs" dxfId="2637" priority="4207" operator="equal">
      <formula>"G6L"</formula>
    </cfRule>
    <cfRule type="cellIs" dxfId="2636" priority="4208" operator="equal">
      <formula>"G5L"</formula>
    </cfRule>
    <cfRule type="cellIs" dxfId="2635" priority="4209" operator="equal">
      <formula>"G4L"</formula>
    </cfRule>
    <cfRule type="cellIs" dxfId="2634" priority="4210" operator="equal">
      <formula>"G3L"</formula>
    </cfRule>
    <cfRule type="cellIs" dxfId="2633" priority="4211" operator="equal">
      <formula>"G2L"</formula>
    </cfRule>
    <cfRule type="cellIs" dxfId="2632" priority="4212" operator="equal">
      <formula>"G1L"</formula>
    </cfRule>
  </conditionalFormatting>
  <conditionalFormatting sqref="AV12:AV13">
    <cfRule type="cellIs" dxfId="2631" priority="4171" operator="equal">
      <formula>"G1H"</formula>
    </cfRule>
    <cfRule type="cellIs" dxfId="2630" priority="4172" operator="equal">
      <formula>"G2H"</formula>
    </cfRule>
    <cfRule type="cellIs" dxfId="2629" priority="4173" operator="equal">
      <formula>"G3H"</formula>
    </cfRule>
    <cfRule type="cellIs" dxfId="2628" priority="4174" operator="equal">
      <formula>"G4H"</formula>
    </cfRule>
    <cfRule type="cellIs" dxfId="2627" priority="4175" operator="equal">
      <formula>"G5H"</formula>
    </cfRule>
    <cfRule type="cellIs" dxfId="2626" priority="4176" operator="equal">
      <formula>"G15L"</formula>
    </cfRule>
    <cfRule type="cellIs" dxfId="2625" priority="4177" operator="equal">
      <formula>"G14L"</formula>
    </cfRule>
    <cfRule type="cellIs" dxfId="2624" priority="4178" operator="equal">
      <formula>"G13L"</formula>
    </cfRule>
    <cfRule type="cellIs" dxfId="2623" priority="4179" operator="equal">
      <formula>"G12L"</formula>
    </cfRule>
    <cfRule type="cellIs" dxfId="2622" priority="4180" operator="equal">
      <formula>"G11L"</formula>
    </cfRule>
    <cfRule type="cellIs" dxfId="2621" priority="4181" operator="equal">
      <formula>"G10L"</formula>
    </cfRule>
    <cfRule type="cellIs" dxfId="2620" priority="4182" operator="equal">
      <formula>"G9L"</formula>
    </cfRule>
    <cfRule type="cellIs" dxfId="2619" priority="4183" operator="equal">
      <formula>"G8L"</formula>
    </cfRule>
    <cfRule type="cellIs" dxfId="2618" priority="4184" operator="equal">
      <formula>"G7L"</formula>
    </cfRule>
    <cfRule type="cellIs" dxfId="2617" priority="4185" operator="equal">
      <formula>"G6L"</formula>
    </cfRule>
    <cfRule type="cellIs" dxfId="2616" priority="4186" operator="equal">
      <formula>"G5L"</formula>
    </cfRule>
    <cfRule type="cellIs" dxfId="2615" priority="4187" operator="equal">
      <formula>"G4L"</formula>
    </cfRule>
    <cfRule type="cellIs" dxfId="2614" priority="4188" operator="equal">
      <formula>"G3L"</formula>
    </cfRule>
    <cfRule type="cellIs" dxfId="2613" priority="4189" operator="equal">
      <formula>"G2L"</formula>
    </cfRule>
    <cfRule type="cellIs" dxfId="2612" priority="4190" operator="equal">
      <formula>"G1L"</formula>
    </cfRule>
  </conditionalFormatting>
  <conditionalFormatting sqref="AV12:AV14">
    <cfRule type="containsText" dxfId="2611" priority="4191" stopIfTrue="1" operator="containsText" text="Sat">
      <formula>NOT(ISERROR(SEARCH("Sat",AV12)))</formula>
    </cfRule>
    <cfRule type="containsText" dxfId="2610" priority="4192" stopIfTrue="1" operator="containsText" text="Fri">
      <formula>NOT(ISERROR(SEARCH("Fri",AV12)))</formula>
    </cfRule>
  </conditionalFormatting>
  <conditionalFormatting sqref="AV15:AV18">
    <cfRule type="containsText" dxfId="2609" priority="4128" stopIfTrue="1" operator="containsText" text="Sat">
      <formula>NOT(ISERROR(SEARCH("Sat",AV15)))</formula>
    </cfRule>
    <cfRule type="containsText" dxfId="2608" priority="4129" stopIfTrue="1" operator="containsText" text="Fri">
      <formula>NOT(ISERROR(SEARCH("Fri",AV15)))</formula>
    </cfRule>
    <cfRule type="cellIs" dxfId="2607" priority="4130" operator="equal">
      <formula>"G1H"</formula>
    </cfRule>
    <cfRule type="cellIs" dxfId="2606" priority="4131" operator="equal">
      <formula>"G2H"</formula>
    </cfRule>
    <cfRule type="cellIs" dxfId="2605" priority="4132" operator="equal">
      <formula>"G3H"</formula>
    </cfRule>
    <cfRule type="cellIs" dxfId="2604" priority="4133" operator="equal">
      <formula>"G4H"</formula>
    </cfRule>
    <cfRule type="cellIs" dxfId="2603" priority="4134" operator="equal">
      <formula>"G5H"</formula>
    </cfRule>
    <cfRule type="cellIs" dxfId="2602" priority="4135" operator="equal">
      <formula>"G15L"</formula>
    </cfRule>
    <cfRule type="cellIs" dxfId="2601" priority="4136" operator="equal">
      <formula>"G14L"</formula>
    </cfRule>
    <cfRule type="cellIs" dxfId="2600" priority="4137" operator="equal">
      <formula>"G13L"</formula>
    </cfRule>
    <cfRule type="cellIs" dxfId="2599" priority="4138" operator="equal">
      <formula>"G12L"</formula>
    </cfRule>
    <cfRule type="cellIs" dxfId="2598" priority="4139" operator="equal">
      <formula>"G11L"</formula>
    </cfRule>
    <cfRule type="cellIs" dxfId="2597" priority="4140" operator="equal">
      <formula>"G10L"</formula>
    </cfRule>
    <cfRule type="cellIs" dxfId="2596" priority="4141" operator="equal">
      <formula>"G9L"</formula>
    </cfRule>
    <cfRule type="cellIs" dxfId="2595" priority="4142" operator="equal">
      <formula>"G8L"</formula>
    </cfRule>
    <cfRule type="cellIs" dxfId="2594" priority="4143" operator="equal">
      <formula>"G7L"</formula>
    </cfRule>
    <cfRule type="cellIs" dxfId="2593" priority="4144" operator="equal">
      <formula>"G6L"</formula>
    </cfRule>
    <cfRule type="cellIs" dxfId="2592" priority="4145" operator="equal">
      <formula>"G5L"</formula>
    </cfRule>
    <cfRule type="cellIs" dxfId="2591" priority="4146" operator="equal">
      <formula>"G4L"</formula>
    </cfRule>
    <cfRule type="cellIs" dxfId="2590" priority="4147" operator="equal">
      <formula>"G3L"</formula>
    </cfRule>
    <cfRule type="cellIs" dxfId="2589" priority="4148" operator="equal">
      <formula>"G2L"</formula>
    </cfRule>
    <cfRule type="cellIs" dxfId="2588" priority="4149" operator="equal">
      <formula>"G1L"</formula>
    </cfRule>
  </conditionalFormatting>
  <conditionalFormatting sqref="AV18:AV21">
    <cfRule type="cellIs" dxfId="2587" priority="4108" operator="equal">
      <formula>"G1H"</formula>
    </cfRule>
    <cfRule type="cellIs" dxfId="2586" priority="4109" operator="equal">
      <formula>"G2H"</formula>
    </cfRule>
    <cfRule type="cellIs" dxfId="2585" priority="4110" operator="equal">
      <formula>"G3H"</formula>
    </cfRule>
    <cfRule type="cellIs" dxfId="2584" priority="4111" operator="equal">
      <formula>"G4H"</formula>
    </cfRule>
    <cfRule type="cellIs" dxfId="2583" priority="4112" operator="equal">
      <formula>"G5H"</formula>
    </cfRule>
    <cfRule type="cellIs" dxfId="2582" priority="4113" operator="equal">
      <formula>"G15L"</formula>
    </cfRule>
    <cfRule type="cellIs" dxfId="2581" priority="4114" operator="equal">
      <formula>"G14L"</formula>
    </cfRule>
    <cfRule type="cellIs" dxfId="2580" priority="4115" operator="equal">
      <formula>"G13L"</formula>
    </cfRule>
    <cfRule type="cellIs" dxfId="2579" priority="4116" operator="equal">
      <formula>"G12L"</formula>
    </cfRule>
    <cfRule type="cellIs" dxfId="2578" priority="4117" operator="equal">
      <formula>"G11L"</formula>
    </cfRule>
    <cfRule type="cellIs" dxfId="2577" priority="4118" operator="equal">
      <formula>"G10L"</formula>
    </cfRule>
    <cfRule type="cellIs" dxfId="2576" priority="4119" operator="equal">
      <formula>"G9L"</formula>
    </cfRule>
    <cfRule type="cellIs" dxfId="2575" priority="4120" operator="equal">
      <formula>"G8L"</formula>
    </cfRule>
    <cfRule type="cellIs" dxfId="2574" priority="4121" operator="equal">
      <formula>"G7L"</formula>
    </cfRule>
    <cfRule type="cellIs" dxfId="2573" priority="4122" operator="equal">
      <formula>"G6L"</formula>
    </cfRule>
    <cfRule type="cellIs" dxfId="2572" priority="4123" operator="equal">
      <formula>"G5L"</formula>
    </cfRule>
    <cfRule type="cellIs" dxfId="2571" priority="4124" operator="equal">
      <formula>"G4L"</formula>
    </cfRule>
    <cfRule type="cellIs" dxfId="2570" priority="4125" operator="equal">
      <formula>"G3L"</formula>
    </cfRule>
    <cfRule type="cellIs" dxfId="2569" priority="4126" operator="equal">
      <formula>"G2L"</formula>
    </cfRule>
    <cfRule type="cellIs" dxfId="2568" priority="4127" operator="equal">
      <formula>"G1L"</formula>
    </cfRule>
  </conditionalFormatting>
  <conditionalFormatting sqref="AV19:AV20">
    <cfRule type="cellIs" dxfId="2567" priority="4086" operator="equal">
      <formula>"G1H"</formula>
    </cfRule>
    <cfRule type="cellIs" dxfId="2566" priority="4087" operator="equal">
      <formula>"G2H"</formula>
    </cfRule>
    <cfRule type="cellIs" dxfId="2565" priority="4088" operator="equal">
      <formula>"G3H"</formula>
    </cfRule>
    <cfRule type="cellIs" dxfId="2564" priority="4089" operator="equal">
      <formula>"G4H"</formula>
    </cfRule>
    <cfRule type="cellIs" dxfId="2563" priority="4090" operator="equal">
      <formula>"G5H"</formula>
    </cfRule>
    <cfRule type="cellIs" dxfId="2562" priority="4091" operator="equal">
      <formula>"G15L"</formula>
    </cfRule>
    <cfRule type="cellIs" dxfId="2561" priority="4092" operator="equal">
      <formula>"G14L"</formula>
    </cfRule>
    <cfRule type="cellIs" dxfId="2560" priority="4093" operator="equal">
      <formula>"G13L"</formula>
    </cfRule>
    <cfRule type="cellIs" dxfId="2559" priority="4094" operator="equal">
      <formula>"G12L"</formula>
    </cfRule>
    <cfRule type="cellIs" dxfId="2558" priority="4095" operator="equal">
      <formula>"G11L"</formula>
    </cfRule>
    <cfRule type="cellIs" dxfId="2557" priority="4096" operator="equal">
      <formula>"G10L"</formula>
    </cfRule>
    <cfRule type="cellIs" dxfId="2556" priority="4097" operator="equal">
      <formula>"G9L"</formula>
    </cfRule>
    <cfRule type="cellIs" dxfId="2555" priority="4098" operator="equal">
      <formula>"G8L"</formula>
    </cfRule>
    <cfRule type="cellIs" dxfId="2554" priority="4099" operator="equal">
      <formula>"G7L"</formula>
    </cfRule>
    <cfRule type="cellIs" dxfId="2553" priority="4100" operator="equal">
      <formula>"G6L"</formula>
    </cfRule>
    <cfRule type="cellIs" dxfId="2552" priority="4101" operator="equal">
      <formula>"G5L"</formula>
    </cfRule>
    <cfRule type="cellIs" dxfId="2551" priority="4102" operator="equal">
      <formula>"G4L"</formula>
    </cfRule>
    <cfRule type="cellIs" dxfId="2550" priority="4103" operator="equal">
      <formula>"G3L"</formula>
    </cfRule>
    <cfRule type="cellIs" dxfId="2549" priority="4104" operator="equal">
      <formula>"G2L"</formula>
    </cfRule>
    <cfRule type="cellIs" dxfId="2548" priority="4105" operator="equal">
      <formula>"G1L"</formula>
    </cfRule>
  </conditionalFormatting>
  <conditionalFormatting sqref="AV19:AV21">
    <cfRule type="containsText" dxfId="2547" priority="4106" stopIfTrue="1" operator="containsText" text="Sat">
      <formula>NOT(ISERROR(SEARCH("Sat",AV19)))</formula>
    </cfRule>
    <cfRule type="containsText" dxfId="2546" priority="4107" stopIfTrue="1" operator="containsText" text="Fri">
      <formula>NOT(ISERROR(SEARCH("Fri",AV19)))</formula>
    </cfRule>
  </conditionalFormatting>
  <conditionalFormatting sqref="AV22:AV25">
    <cfRule type="containsText" dxfId="2545" priority="4043" stopIfTrue="1" operator="containsText" text="Sat">
      <formula>NOT(ISERROR(SEARCH("Sat",AV22)))</formula>
    </cfRule>
    <cfRule type="containsText" dxfId="2544" priority="4044" stopIfTrue="1" operator="containsText" text="Fri">
      <formula>NOT(ISERROR(SEARCH("Fri",AV22)))</formula>
    </cfRule>
    <cfRule type="cellIs" dxfId="2543" priority="4045" operator="equal">
      <formula>"G1H"</formula>
    </cfRule>
    <cfRule type="cellIs" dxfId="2542" priority="4046" operator="equal">
      <formula>"G2H"</formula>
    </cfRule>
    <cfRule type="cellIs" dxfId="2541" priority="4047" operator="equal">
      <formula>"G3H"</formula>
    </cfRule>
    <cfRule type="cellIs" dxfId="2540" priority="4048" operator="equal">
      <formula>"G4H"</formula>
    </cfRule>
    <cfRule type="cellIs" dxfId="2539" priority="4049" operator="equal">
      <formula>"G5H"</formula>
    </cfRule>
    <cfRule type="cellIs" dxfId="2538" priority="4050" operator="equal">
      <formula>"G15L"</formula>
    </cfRule>
    <cfRule type="cellIs" dxfId="2537" priority="4051" operator="equal">
      <formula>"G14L"</formula>
    </cfRule>
    <cfRule type="cellIs" dxfId="2536" priority="4052" operator="equal">
      <formula>"G13L"</formula>
    </cfRule>
    <cfRule type="cellIs" dxfId="2535" priority="4053" operator="equal">
      <formula>"G12L"</formula>
    </cfRule>
    <cfRule type="cellIs" dxfId="2534" priority="4054" operator="equal">
      <formula>"G11L"</formula>
    </cfRule>
    <cfRule type="cellIs" dxfId="2533" priority="4055" operator="equal">
      <formula>"G10L"</formula>
    </cfRule>
    <cfRule type="cellIs" dxfId="2532" priority="4056" operator="equal">
      <formula>"G9L"</formula>
    </cfRule>
    <cfRule type="cellIs" dxfId="2531" priority="4057" operator="equal">
      <formula>"G8L"</formula>
    </cfRule>
    <cfRule type="cellIs" dxfId="2530" priority="4058" operator="equal">
      <formula>"G7L"</formula>
    </cfRule>
    <cfRule type="cellIs" dxfId="2529" priority="4059" operator="equal">
      <formula>"G6L"</formula>
    </cfRule>
    <cfRule type="cellIs" dxfId="2528" priority="4060" operator="equal">
      <formula>"G5L"</formula>
    </cfRule>
    <cfRule type="cellIs" dxfId="2527" priority="4061" operator="equal">
      <formula>"G4L"</formula>
    </cfRule>
    <cfRule type="cellIs" dxfId="2526" priority="4062" operator="equal">
      <formula>"G3L"</formula>
    </cfRule>
    <cfRule type="cellIs" dxfId="2525" priority="4063" operator="equal">
      <formula>"G2L"</formula>
    </cfRule>
    <cfRule type="cellIs" dxfId="2524" priority="4064" operator="equal">
      <formula>"G1L"</formula>
    </cfRule>
  </conditionalFormatting>
  <conditionalFormatting sqref="AV25:AV28">
    <cfRule type="cellIs" dxfId="2523" priority="4023" operator="equal">
      <formula>"G1H"</formula>
    </cfRule>
    <cfRule type="cellIs" dxfId="2522" priority="4024" operator="equal">
      <formula>"G2H"</formula>
    </cfRule>
    <cfRule type="cellIs" dxfId="2521" priority="4025" operator="equal">
      <formula>"G3H"</formula>
    </cfRule>
    <cfRule type="cellIs" dxfId="2520" priority="4026" operator="equal">
      <formula>"G4H"</formula>
    </cfRule>
    <cfRule type="cellIs" dxfId="2519" priority="4027" operator="equal">
      <formula>"G5H"</formula>
    </cfRule>
    <cfRule type="cellIs" dxfId="2518" priority="4028" operator="equal">
      <formula>"G15L"</formula>
    </cfRule>
    <cfRule type="cellIs" dxfId="2517" priority="4029" operator="equal">
      <formula>"G14L"</formula>
    </cfRule>
    <cfRule type="cellIs" dxfId="2516" priority="4030" operator="equal">
      <formula>"G13L"</formula>
    </cfRule>
    <cfRule type="cellIs" dxfId="2515" priority="4031" operator="equal">
      <formula>"G12L"</formula>
    </cfRule>
    <cfRule type="cellIs" dxfId="2514" priority="4032" operator="equal">
      <formula>"G11L"</formula>
    </cfRule>
    <cfRule type="cellIs" dxfId="2513" priority="4033" operator="equal">
      <formula>"G10L"</formula>
    </cfRule>
    <cfRule type="cellIs" dxfId="2512" priority="4034" operator="equal">
      <formula>"G9L"</formula>
    </cfRule>
    <cfRule type="cellIs" dxfId="2511" priority="4035" operator="equal">
      <formula>"G8L"</formula>
    </cfRule>
    <cfRule type="cellIs" dxfId="2510" priority="4036" operator="equal">
      <formula>"G7L"</formula>
    </cfRule>
    <cfRule type="cellIs" dxfId="2509" priority="4037" operator="equal">
      <formula>"G6L"</formula>
    </cfRule>
    <cfRule type="cellIs" dxfId="2508" priority="4038" operator="equal">
      <formula>"G5L"</formula>
    </cfRule>
    <cfRule type="cellIs" dxfId="2507" priority="4039" operator="equal">
      <formula>"G4L"</formula>
    </cfRule>
    <cfRule type="cellIs" dxfId="2506" priority="4040" operator="equal">
      <formula>"G3L"</formula>
    </cfRule>
    <cfRule type="cellIs" dxfId="2505" priority="4041" operator="equal">
      <formula>"G2L"</formula>
    </cfRule>
    <cfRule type="cellIs" dxfId="2504" priority="4042" operator="equal">
      <formula>"G1L"</formula>
    </cfRule>
  </conditionalFormatting>
  <conditionalFormatting sqref="AV26:AV27">
    <cfRule type="cellIs" dxfId="2503" priority="4001" operator="equal">
      <formula>"G1H"</formula>
    </cfRule>
    <cfRule type="cellIs" dxfId="2502" priority="4002" operator="equal">
      <formula>"G2H"</formula>
    </cfRule>
    <cfRule type="cellIs" dxfId="2501" priority="4003" operator="equal">
      <formula>"G3H"</formula>
    </cfRule>
    <cfRule type="cellIs" dxfId="2500" priority="4004" operator="equal">
      <formula>"G4H"</formula>
    </cfRule>
    <cfRule type="cellIs" dxfId="2499" priority="4005" operator="equal">
      <formula>"G5H"</formula>
    </cfRule>
    <cfRule type="cellIs" dxfId="2498" priority="4006" operator="equal">
      <formula>"G15L"</formula>
    </cfRule>
    <cfRule type="cellIs" dxfId="2497" priority="4007" operator="equal">
      <formula>"G14L"</formula>
    </cfRule>
    <cfRule type="cellIs" dxfId="2496" priority="4008" operator="equal">
      <formula>"G13L"</formula>
    </cfRule>
    <cfRule type="cellIs" dxfId="2495" priority="4009" operator="equal">
      <formula>"G12L"</formula>
    </cfRule>
    <cfRule type="cellIs" dxfId="2494" priority="4010" operator="equal">
      <formula>"G11L"</formula>
    </cfRule>
    <cfRule type="cellIs" dxfId="2493" priority="4011" operator="equal">
      <formula>"G10L"</formula>
    </cfRule>
    <cfRule type="cellIs" dxfId="2492" priority="4012" operator="equal">
      <formula>"G9L"</formula>
    </cfRule>
    <cfRule type="cellIs" dxfId="2491" priority="4013" operator="equal">
      <formula>"G8L"</formula>
    </cfRule>
    <cfRule type="cellIs" dxfId="2490" priority="4014" operator="equal">
      <formula>"G7L"</formula>
    </cfRule>
    <cfRule type="cellIs" dxfId="2489" priority="4015" operator="equal">
      <formula>"G6L"</formula>
    </cfRule>
    <cfRule type="cellIs" dxfId="2488" priority="4016" operator="equal">
      <formula>"G5L"</formula>
    </cfRule>
    <cfRule type="cellIs" dxfId="2487" priority="4017" operator="equal">
      <formula>"G4L"</formula>
    </cfRule>
    <cfRule type="cellIs" dxfId="2486" priority="4018" operator="equal">
      <formula>"G3L"</formula>
    </cfRule>
    <cfRule type="cellIs" dxfId="2485" priority="4019" operator="equal">
      <formula>"G2L"</formula>
    </cfRule>
    <cfRule type="cellIs" dxfId="2484" priority="4020" operator="equal">
      <formula>"G1L"</formula>
    </cfRule>
  </conditionalFormatting>
  <conditionalFormatting sqref="AV26:AV28">
    <cfRule type="containsText" dxfId="2483" priority="4021" stopIfTrue="1" operator="containsText" text="Sat">
      <formula>NOT(ISERROR(SEARCH("Sat",AV26)))</formula>
    </cfRule>
    <cfRule type="containsText" dxfId="2482" priority="4022" stopIfTrue="1" operator="containsText" text="Fri">
      <formula>NOT(ISERROR(SEARCH("Fri",AV26)))</formula>
    </cfRule>
  </conditionalFormatting>
  <conditionalFormatting sqref="AV29:AV33">
    <cfRule type="containsText" dxfId="2481" priority="3979" stopIfTrue="1" operator="containsText" text="Sat">
      <formula>NOT(ISERROR(SEARCH("Sat",AV29)))</formula>
    </cfRule>
    <cfRule type="containsText" dxfId="2480" priority="3980" stopIfTrue="1" operator="containsText" text="Fri">
      <formula>NOT(ISERROR(SEARCH("Fri",AV29)))</formula>
    </cfRule>
    <cfRule type="cellIs" dxfId="2479" priority="3981" operator="equal">
      <formula>"G1H"</formula>
    </cfRule>
    <cfRule type="cellIs" dxfId="2478" priority="3982" operator="equal">
      <formula>"G2H"</formula>
    </cfRule>
    <cfRule type="cellIs" dxfId="2477" priority="3983" operator="equal">
      <formula>"G3H"</formula>
    </cfRule>
    <cfRule type="cellIs" dxfId="2476" priority="3984" operator="equal">
      <formula>"G4H"</formula>
    </cfRule>
    <cfRule type="cellIs" dxfId="2475" priority="3985" operator="equal">
      <formula>"G5H"</formula>
    </cfRule>
    <cfRule type="cellIs" dxfId="2474" priority="3986" operator="equal">
      <formula>"G15L"</formula>
    </cfRule>
    <cfRule type="cellIs" dxfId="2473" priority="3987" operator="equal">
      <formula>"G14L"</formula>
    </cfRule>
    <cfRule type="cellIs" dxfId="2472" priority="3988" operator="equal">
      <formula>"G13L"</formula>
    </cfRule>
    <cfRule type="cellIs" dxfId="2471" priority="3989" operator="equal">
      <formula>"G12L"</formula>
    </cfRule>
    <cfRule type="cellIs" dxfId="2470" priority="3990" operator="equal">
      <formula>"G11L"</formula>
    </cfRule>
    <cfRule type="cellIs" dxfId="2469" priority="3991" operator="equal">
      <formula>"G10L"</formula>
    </cfRule>
    <cfRule type="cellIs" dxfId="2468" priority="3992" operator="equal">
      <formula>"G9L"</formula>
    </cfRule>
    <cfRule type="cellIs" dxfId="2467" priority="3993" operator="equal">
      <formula>"G8L"</formula>
    </cfRule>
    <cfRule type="cellIs" dxfId="2466" priority="3994" operator="equal">
      <formula>"G7L"</formula>
    </cfRule>
    <cfRule type="cellIs" dxfId="2465" priority="3995" operator="equal">
      <formula>"G6L"</formula>
    </cfRule>
    <cfRule type="cellIs" dxfId="2464" priority="3996" operator="equal">
      <formula>"G5L"</formula>
    </cfRule>
    <cfRule type="cellIs" dxfId="2463" priority="3997" operator="equal">
      <formula>"G4L"</formula>
    </cfRule>
    <cfRule type="cellIs" dxfId="2462" priority="3998" operator="equal">
      <formula>"G3L"</formula>
    </cfRule>
    <cfRule type="cellIs" dxfId="2461" priority="3999" operator="equal">
      <formula>"G2L"</formula>
    </cfRule>
    <cfRule type="cellIs" dxfId="2460" priority="4000" operator="equal">
      <formula>"G1L"</formula>
    </cfRule>
  </conditionalFormatting>
  <conditionalFormatting sqref="AU3:AU33 BA3:BA33 AX3:AX33">
    <cfRule type="cellIs" dxfId="2459" priority="5355" operator="equal">
      <formula>"G1H"</formula>
    </cfRule>
    <cfRule type="cellIs" dxfId="2458" priority="5356" operator="equal">
      <formula>"G2H"</formula>
    </cfRule>
    <cfRule type="cellIs" dxfId="2457" priority="5357" operator="equal">
      <formula>"G3H"</formula>
    </cfRule>
    <cfRule type="cellIs" dxfId="2456" priority="5358" operator="equal">
      <formula>"G4H"</formula>
    </cfRule>
    <cfRule type="cellIs" dxfId="2455" priority="5359" operator="equal">
      <formula>"G5H"</formula>
    </cfRule>
    <cfRule type="cellIs" dxfId="2454" priority="5360" operator="equal">
      <formula>"G15L"</formula>
    </cfRule>
    <cfRule type="cellIs" dxfId="2453" priority="5361" operator="equal">
      <formula>"G14L"</formula>
    </cfRule>
    <cfRule type="cellIs" dxfId="2452" priority="5362" operator="equal">
      <formula>"G13L"</formula>
    </cfRule>
    <cfRule type="cellIs" dxfId="2451" priority="5363" operator="equal">
      <formula>"G12L"</formula>
    </cfRule>
    <cfRule type="cellIs" dxfId="2450" priority="5364" operator="equal">
      <formula>"G11L"</formula>
    </cfRule>
    <cfRule type="cellIs" dxfId="2449" priority="5365" operator="equal">
      <formula>"G10L"</formula>
    </cfRule>
    <cfRule type="cellIs" dxfId="2448" priority="5366" operator="equal">
      <formula>"G9L"</formula>
    </cfRule>
    <cfRule type="cellIs" dxfId="2447" priority="5367" operator="equal">
      <formula>"G8L"</formula>
    </cfRule>
    <cfRule type="cellIs" dxfId="2446" priority="5368" operator="equal">
      <formula>"G7L"</formula>
    </cfRule>
    <cfRule type="cellIs" dxfId="2445" priority="5369" operator="equal">
      <formula>"G6L"</formula>
    </cfRule>
    <cfRule type="cellIs" dxfId="2444" priority="5370" operator="equal">
      <formula>"G5L"</formula>
    </cfRule>
    <cfRule type="cellIs" dxfId="2443" priority="5371" operator="equal">
      <formula>"G4L"</formula>
    </cfRule>
    <cfRule type="cellIs" dxfId="2442" priority="5372" operator="equal">
      <formula>"G3L"</formula>
    </cfRule>
    <cfRule type="cellIs" dxfId="2441" priority="5373" operator="equal">
      <formula>"G2L"</formula>
    </cfRule>
    <cfRule type="cellIs" dxfId="2440" priority="5374" operator="equal">
      <formula>"G1L"</formula>
    </cfRule>
  </conditionalFormatting>
  <conditionalFormatting sqref="AY4">
    <cfRule type="cellIs" dxfId="2439" priority="3937" operator="equal">
      <formula>"G1H"</formula>
    </cfRule>
    <cfRule type="cellIs" dxfId="2438" priority="3938" operator="equal">
      <formula>"G2H"</formula>
    </cfRule>
    <cfRule type="cellIs" dxfId="2437" priority="3939" operator="equal">
      <formula>"G3H"</formula>
    </cfRule>
    <cfRule type="cellIs" dxfId="2436" priority="3940" operator="equal">
      <formula>"G4H"</formula>
    </cfRule>
    <cfRule type="cellIs" dxfId="2435" priority="3941" operator="equal">
      <formula>"G5H"</formula>
    </cfRule>
    <cfRule type="cellIs" dxfId="2434" priority="3942" operator="equal">
      <formula>"G15L"</formula>
    </cfRule>
    <cfRule type="cellIs" dxfId="2433" priority="3943" operator="equal">
      <formula>"G14L"</formula>
    </cfRule>
    <cfRule type="cellIs" dxfId="2432" priority="3944" operator="equal">
      <formula>"G13L"</formula>
    </cfRule>
    <cfRule type="cellIs" dxfId="2431" priority="3945" operator="equal">
      <formula>"G12L"</formula>
    </cfRule>
    <cfRule type="cellIs" dxfId="2430" priority="3946" operator="equal">
      <formula>"G11L"</formula>
    </cfRule>
    <cfRule type="cellIs" dxfId="2429" priority="3947" operator="equal">
      <formula>"G10L"</formula>
    </cfRule>
    <cfRule type="cellIs" dxfId="2428" priority="3948" operator="equal">
      <formula>"G9L"</formula>
    </cfRule>
    <cfRule type="cellIs" dxfId="2427" priority="3949" operator="equal">
      <formula>"G8L"</formula>
    </cfRule>
    <cfRule type="cellIs" dxfId="2426" priority="3950" operator="equal">
      <formula>"G7L"</formula>
    </cfRule>
    <cfRule type="cellIs" dxfId="2425" priority="3951" operator="equal">
      <formula>"G6L"</formula>
    </cfRule>
    <cfRule type="cellIs" dxfId="2424" priority="3952" operator="equal">
      <formula>"G5L"</formula>
    </cfRule>
    <cfRule type="cellIs" dxfId="2423" priority="3953" operator="equal">
      <formula>"G4L"</formula>
    </cfRule>
    <cfRule type="cellIs" dxfId="2422" priority="3954" operator="equal">
      <formula>"G3L"</formula>
    </cfRule>
    <cfRule type="cellIs" dxfId="2421" priority="3955" operator="equal">
      <formula>"G2L"</formula>
    </cfRule>
    <cfRule type="cellIs" dxfId="2420" priority="3956" operator="equal">
      <formula>"G1L"</formula>
    </cfRule>
  </conditionalFormatting>
  <conditionalFormatting sqref="AY4:AY5">
    <cfRule type="containsText" dxfId="2419" priority="3957" stopIfTrue="1" operator="containsText" text="Sat">
      <formula>NOT(ISERROR(SEARCH("Sat",AY4)))</formula>
    </cfRule>
    <cfRule type="containsText" dxfId="2418" priority="3958" stopIfTrue="1" operator="containsText" text="Fri">
      <formula>NOT(ISERROR(SEARCH("Fri",AY4)))</formula>
    </cfRule>
    <cfRule type="cellIs" dxfId="2417" priority="3959" operator="equal">
      <formula>"G1H"</formula>
    </cfRule>
    <cfRule type="cellIs" dxfId="2416" priority="3960" operator="equal">
      <formula>"G2H"</formula>
    </cfRule>
    <cfRule type="cellIs" dxfId="2415" priority="3961" operator="equal">
      <formula>"G3H"</formula>
    </cfRule>
    <cfRule type="cellIs" dxfId="2414" priority="3962" operator="equal">
      <formula>"G4H"</formula>
    </cfRule>
    <cfRule type="cellIs" dxfId="2413" priority="3963" operator="equal">
      <formula>"G5H"</formula>
    </cfRule>
    <cfRule type="cellIs" dxfId="2412" priority="3964" operator="equal">
      <formula>"G15L"</formula>
    </cfRule>
    <cfRule type="cellIs" dxfId="2411" priority="3965" operator="equal">
      <formula>"G14L"</formula>
    </cfRule>
    <cfRule type="cellIs" dxfId="2410" priority="3966" operator="equal">
      <formula>"G13L"</formula>
    </cfRule>
    <cfRule type="cellIs" dxfId="2409" priority="3967" operator="equal">
      <formula>"G12L"</formula>
    </cfRule>
    <cfRule type="cellIs" dxfId="2408" priority="3968" operator="equal">
      <formula>"G11L"</formula>
    </cfRule>
    <cfRule type="cellIs" dxfId="2407" priority="3969" operator="equal">
      <formula>"G10L"</formula>
    </cfRule>
    <cfRule type="cellIs" dxfId="2406" priority="3970" operator="equal">
      <formula>"G9L"</formula>
    </cfRule>
    <cfRule type="cellIs" dxfId="2405" priority="3971" operator="equal">
      <formula>"G8L"</formula>
    </cfRule>
    <cfRule type="cellIs" dxfId="2404" priority="3972" operator="equal">
      <formula>"G7L"</formula>
    </cfRule>
    <cfRule type="cellIs" dxfId="2403" priority="3973" operator="equal">
      <formula>"G6L"</formula>
    </cfRule>
    <cfRule type="cellIs" dxfId="2402" priority="3974" operator="equal">
      <formula>"G5L"</formula>
    </cfRule>
    <cfRule type="cellIs" dxfId="2401" priority="3975" operator="equal">
      <formula>"G4L"</formula>
    </cfRule>
    <cfRule type="cellIs" dxfId="2400" priority="3976" operator="equal">
      <formula>"G3L"</formula>
    </cfRule>
    <cfRule type="cellIs" dxfId="2399" priority="3977" operator="equal">
      <formula>"G2L"</formula>
    </cfRule>
    <cfRule type="cellIs" dxfId="2398" priority="3978" operator="equal">
      <formula>"G1L"</formula>
    </cfRule>
  </conditionalFormatting>
  <conditionalFormatting sqref="AY6:AY12">
    <cfRule type="containsText" dxfId="2397" priority="3894" stopIfTrue="1" operator="containsText" text="Sat">
      <formula>NOT(ISERROR(SEARCH("Sat",AY6)))</formula>
    </cfRule>
    <cfRule type="containsText" dxfId="2396" priority="3895" stopIfTrue="1" operator="containsText" text="Fri">
      <formula>NOT(ISERROR(SEARCH("Fri",AY6)))</formula>
    </cfRule>
    <cfRule type="cellIs" dxfId="2395" priority="3896" operator="equal">
      <formula>"G1H"</formula>
    </cfRule>
    <cfRule type="cellIs" dxfId="2394" priority="3897" operator="equal">
      <formula>"G2H"</formula>
    </cfRule>
    <cfRule type="cellIs" dxfId="2393" priority="3898" operator="equal">
      <formula>"G3H"</formula>
    </cfRule>
    <cfRule type="cellIs" dxfId="2392" priority="3899" operator="equal">
      <formula>"G4H"</formula>
    </cfRule>
    <cfRule type="cellIs" dxfId="2391" priority="3900" operator="equal">
      <formula>"G5H"</formula>
    </cfRule>
    <cfRule type="cellIs" dxfId="2390" priority="3901" operator="equal">
      <formula>"G15L"</formula>
    </cfRule>
    <cfRule type="cellIs" dxfId="2389" priority="3902" operator="equal">
      <formula>"G14L"</formula>
    </cfRule>
    <cfRule type="cellIs" dxfId="2388" priority="3903" operator="equal">
      <formula>"G13L"</formula>
    </cfRule>
    <cfRule type="cellIs" dxfId="2387" priority="3904" operator="equal">
      <formula>"G12L"</formula>
    </cfRule>
    <cfRule type="cellIs" dxfId="2386" priority="3905" operator="equal">
      <formula>"G11L"</formula>
    </cfRule>
    <cfRule type="cellIs" dxfId="2385" priority="3906" operator="equal">
      <formula>"G10L"</formula>
    </cfRule>
    <cfRule type="cellIs" dxfId="2384" priority="3907" operator="equal">
      <formula>"G9L"</formula>
    </cfRule>
    <cfRule type="cellIs" dxfId="2383" priority="3908" operator="equal">
      <formula>"G8L"</formula>
    </cfRule>
    <cfRule type="cellIs" dxfId="2382" priority="3909" operator="equal">
      <formula>"G7L"</formula>
    </cfRule>
    <cfRule type="cellIs" dxfId="2381" priority="3910" operator="equal">
      <formula>"G6L"</formula>
    </cfRule>
    <cfRule type="cellIs" dxfId="2380" priority="3911" operator="equal">
      <formula>"G5L"</formula>
    </cfRule>
    <cfRule type="cellIs" dxfId="2379" priority="3912" operator="equal">
      <formula>"G4L"</formula>
    </cfRule>
    <cfRule type="cellIs" dxfId="2378" priority="3913" operator="equal">
      <formula>"G3L"</formula>
    </cfRule>
    <cfRule type="cellIs" dxfId="2377" priority="3914" operator="equal">
      <formula>"G2L"</formula>
    </cfRule>
    <cfRule type="cellIs" dxfId="2376" priority="3915" operator="equal">
      <formula>"G1L"</formula>
    </cfRule>
  </conditionalFormatting>
  <conditionalFormatting sqref="AY11">
    <cfRule type="cellIs" dxfId="2375" priority="3874" operator="equal">
      <formula>"G1H"</formula>
    </cfRule>
    <cfRule type="cellIs" dxfId="2374" priority="3875" operator="equal">
      <formula>"G2H"</formula>
    </cfRule>
    <cfRule type="cellIs" dxfId="2373" priority="3876" operator="equal">
      <formula>"G3H"</formula>
    </cfRule>
    <cfRule type="cellIs" dxfId="2372" priority="3877" operator="equal">
      <formula>"G4H"</formula>
    </cfRule>
    <cfRule type="cellIs" dxfId="2371" priority="3878" operator="equal">
      <formula>"G5H"</formula>
    </cfRule>
    <cfRule type="cellIs" dxfId="2370" priority="3879" operator="equal">
      <formula>"G15L"</formula>
    </cfRule>
    <cfRule type="cellIs" dxfId="2369" priority="3880" operator="equal">
      <formula>"G14L"</formula>
    </cfRule>
    <cfRule type="cellIs" dxfId="2368" priority="3881" operator="equal">
      <formula>"G13L"</formula>
    </cfRule>
    <cfRule type="cellIs" dxfId="2367" priority="3882" operator="equal">
      <formula>"G12L"</formula>
    </cfRule>
    <cfRule type="cellIs" dxfId="2366" priority="3883" operator="equal">
      <formula>"G11L"</formula>
    </cfRule>
    <cfRule type="cellIs" dxfId="2365" priority="3884" operator="equal">
      <formula>"G10L"</formula>
    </cfRule>
    <cfRule type="cellIs" dxfId="2364" priority="3885" operator="equal">
      <formula>"G9L"</formula>
    </cfRule>
    <cfRule type="cellIs" dxfId="2363" priority="3886" operator="equal">
      <formula>"G8L"</formula>
    </cfRule>
    <cfRule type="cellIs" dxfId="2362" priority="3887" operator="equal">
      <formula>"G7L"</formula>
    </cfRule>
    <cfRule type="cellIs" dxfId="2361" priority="3888" operator="equal">
      <formula>"G6L"</formula>
    </cfRule>
    <cfRule type="cellIs" dxfId="2360" priority="3889" operator="equal">
      <formula>"G5L"</formula>
    </cfRule>
    <cfRule type="cellIs" dxfId="2359" priority="3890" operator="equal">
      <formula>"G4L"</formula>
    </cfRule>
    <cfRule type="cellIs" dxfId="2358" priority="3891" operator="equal">
      <formula>"G3L"</formula>
    </cfRule>
    <cfRule type="cellIs" dxfId="2357" priority="3892" operator="equal">
      <formula>"G2L"</formula>
    </cfRule>
    <cfRule type="cellIs" dxfId="2356" priority="3893" operator="equal">
      <formula>"G1L"</formula>
    </cfRule>
  </conditionalFormatting>
  <conditionalFormatting sqref="AY13:AY19">
    <cfRule type="containsText" dxfId="2355" priority="3831" stopIfTrue="1" operator="containsText" text="Sat">
      <formula>NOT(ISERROR(SEARCH("Sat",AY13)))</formula>
    </cfRule>
    <cfRule type="containsText" dxfId="2354" priority="3832" stopIfTrue="1" operator="containsText" text="Fri">
      <formula>NOT(ISERROR(SEARCH("Fri",AY13)))</formula>
    </cfRule>
    <cfRule type="cellIs" dxfId="2353" priority="3833" operator="equal">
      <formula>"G1H"</formula>
    </cfRule>
    <cfRule type="cellIs" dxfId="2352" priority="3834" operator="equal">
      <formula>"G2H"</formula>
    </cfRule>
    <cfRule type="cellIs" dxfId="2351" priority="3835" operator="equal">
      <formula>"G3H"</formula>
    </cfRule>
    <cfRule type="cellIs" dxfId="2350" priority="3836" operator="equal">
      <formula>"G4H"</formula>
    </cfRule>
    <cfRule type="cellIs" dxfId="2349" priority="3837" operator="equal">
      <formula>"G5H"</formula>
    </cfRule>
    <cfRule type="cellIs" dxfId="2348" priority="3838" operator="equal">
      <formula>"G15L"</formula>
    </cfRule>
    <cfRule type="cellIs" dxfId="2347" priority="3839" operator="equal">
      <formula>"G14L"</formula>
    </cfRule>
    <cfRule type="cellIs" dxfId="2346" priority="3840" operator="equal">
      <formula>"G13L"</formula>
    </cfRule>
    <cfRule type="cellIs" dxfId="2345" priority="3841" operator="equal">
      <formula>"G12L"</formula>
    </cfRule>
    <cfRule type="cellIs" dxfId="2344" priority="3842" operator="equal">
      <formula>"G11L"</formula>
    </cfRule>
    <cfRule type="cellIs" dxfId="2343" priority="3843" operator="equal">
      <formula>"G10L"</formula>
    </cfRule>
    <cfRule type="cellIs" dxfId="2342" priority="3844" operator="equal">
      <formula>"G9L"</formula>
    </cfRule>
    <cfRule type="cellIs" dxfId="2341" priority="3845" operator="equal">
      <formula>"G8L"</formula>
    </cfRule>
    <cfRule type="cellIs" dxfId="2340" priority="3846" operator="equal">
      <formula>"G7L"</formula>
    </cfRule>
    <cfRule type="cellIs" dxfId="2339" priority="3847" operator="equal">
      <formula>"G6L"</formula>
    </cfRule>
    <cfRule type="cellIs" dxfId="2338" priority="3848" operator="equal">
      <formula>"G5L"</formula>
    </cfRule>
    <cfRule type="cellIs" dxfId="2337" priority="3849" operator="equal">
      <formula>"G4L"</formula>
    </cfRule>
    <cfRule type="cellIs" dxfId="2336" priority="3850" operator="equal">
      <formula>"G3L"</formula>
    </cfRule>
    <cfRule type="cellIs" dxfId="2335" priority="3851" operator="equal">
      <formula>"G2L"</formula>
    </cfRule>
    <cfRule type="cellIs" dxfId="2334" priority="3852" operator="equal">
      <formula>"G1L"</formula>
    </cfRule>
  </conditionalFormatting>
  <conditionalFormatting sqref="AY18">
    <cfRule type="cellIs" dxfId="2333" priority="3811" operator="equal">
      <formula>"G1H"</formula>
    </cfRule>
    <cfRule type="cellIs" dxfId="2332" priority="3812" operator="equal">
      <formula>"G2H"</formula>
    </cfRule>
    <cfRule type="cellIs" dxfId="2331" priority="3813" operator="equal">
      <formula>"G3H"</formula>
    </cfRule>
    <cfRule type="cellIs" dxfId="2330" priority="3814" operator="equal">
      <formula>"G4H"</formula>
    </cfRule>
    <cfRule type="cellIs" dxfId="2329" priority="3815" operator="equal">
      <formula>"G5H"</formula>
    </cfRule>
    <cfRule type="cellIs" dxfId="2328" priority="3816" operator="equal">
      <formula>"G15L"</formula>
    </cfRule>
    <cfRule type="cellIs" dxfId="2327" priority="3817" operator="equal">
      <formula>"G14L"</formula>
    </cfRule>
    <cfRule type="cellIs" dxfId="2326" priority="3818" operator="equal">
      <formula>"G13L"</formula>
    </cfRule>
    <cfRule type="cellIs" dxfId="2325" priority="3819" operator="equal">
      <formula>"G12L"</formula>
    </cfRule>
    <cfRule type="cellIs" dxfId="2324" priority="3820" operator="equal">
      <formula>"G11L"</formula>
    </cfRule>
    <cfRule type="cellIs" dxfId="2323" priority="3821" operator="equal">
      <formula>"G10L"</formula>
    </cfRule>
    <cfRule type="cellIs" dxfId="2322" priority="3822" operator="equal">
      <formula>"G9L"</formula>
    </cfRule>
    <cfRule type="cellIs" dxfId="2321" priority="3823" operator="equal">
      <formula>"G8L"</formula>
    </cfRule>
    <cfRule type="cellIs" dxfId="2320" priority="3824" operator="equal">
      <formula>"G7L"</formula>
    </cfRule>
    <cfRule type="cellIs" dxfId="2319" priority="3825" operator="equal">
      <formula>"G6L"</formula>
    </cfRule>
    <cfRule type="cellIs" dxfId="2318" priority="3826" operator="equal">
      <formula>"G5L"</formula>
    </cfRule>
    <cfRule type="cellIs" dxfId="2317" priority="3827" operator="equal">
      <formula>"G4L"</formula>
    </cfRule>
    <cfRule type="cellIs" dxfId="2316" priority="3828" operator="equal">
      <formula>"G3L"</formula>
    </cfRule>
    <cfRule type="cellIs" dxfId="2315" priority="3829" operator="equal">
      <formula>"G2L"</formula>
    </cfRule>
    <cfRule type="cellIs" dxfId="2314" priority="3830" operator="equal">
      <formula>"G1L"</formula>
    </cfRule>
  </conditionalFormatting>
  <conditionalFormatting sqref="AY20:AY26">
    <cfRule type="containsText" dxfId="2313" priority="3768" stopIfTrue="1" operator="containsText" text="Sat">
      <formula>NOT(ISERROR(SEARCH("Sat",AY20)))</formula>
    </cfRule>
    <cfRule type="containsText" dxfId="2312" priority="3769" stopIfTrue="1" operator="containsText" text="Fri">
      <formula>NOT(ISERROR(SEARCH("Fri",AY20)))</formula>
    </cfRule>
    <cfRule type="cellIs" dxfId="2311" priority="3770" operator="equal">
      <formula>"G1H"</formula>
    </cfRule>
    <cfRule type="cellIs" dxfId="2310" priority="3771" operator="equal">
      <formula>"G2H"</formula>
    </cfRule>
    <cfRule type="cellIs" dxfId="2309" priority="3772" operator="equal">
      <formula>"G3H"</formula>
    </cfRule>
    <cfRule type="cellIs" dxfId="2308" priority="3773" operator="equal">
      <formula>"G4H"</formula>
    </cfRule>
    <cfRule type="cellIs" dxfId="2307" priority="3774" operator="equal">
      <formula>"G5H"</formula>
    </cfRule>
    <cfRule type="cellIs" dxfId="2306" priority="3775" operator="equal">
      <formula>"G15L"</formula>
    </cfRule>
    <cfRule type="cellIs" dxfId="2305" priority="3776" operator="equal">
      <formula>"G14L"</formula>
    </cfRule>
    <cfRule type="cellIs" dxfId="2304" priority="3777" operator="equal">
      <formula>"G13L"</formula>
    </cfRule>
    <cfRule type="cellIs" dxfId="2303" priority="3778" operator="equal">
      <formula>"G12L"</formula>
    </cfRule>
    <cfRule type="cellIs" dxfId="2302" priority="3779" operator="equal">
      <formula>"G11L"</formula>
    </cfRule>
    <cfRule type="cellIs" dxfId="2301" priority="3780" operator="equal">
      <formula>"G10L"</formula>
    </cfRule>
    <cfRule type="cellIs" dxfId="2300" priority="3781" operator="equal">
      <formula>"G9L"</formula>
    </cfRule>
    <cfRule type="cellIs" dxfId="2299" priority="3782" operator="equal">
      <formula>"G8L"</formula>
    </cfRule>
    <cfRule type="cellIs" dxfId="2298" priority="3783" operator="equal">
      <formula>"G7L"</formula>
    </cfRule>
    <cfRule type="cellIs" dxfId="2297" priority="3784" operator="equal">
      <formula>"G6L"</formula>
    </cfRule>
    <cfRule type="cellIs" dxfId="2296" priority="3785" operator="equal">
      <formula>"G5L"</formula>
    </cfRule>
    <cfRule type="cellIs" dxfId="2295" priority="3786" operator="equal">
      <formula>"G4L"</formula>
    </cfRule>
    <cfRule type="cellIs" dxfId="2294" priority="3787" operator="equal">
      <formula>"G3L"</formula>
    </cfRule>
    <cfRule type="cellIs" dxfId="2293" priority="3788" operator="equal">
      <formula>"G2L"</formula>
    </cfRule>
    <cfRule type="cellIs" dxfId="2292" priority="3789" operator="equal">
      <formula>"G1L"</formula>
    </cfRule>
  </conditionalFormatting>
  <conditionalFormatting sqref="AY25">
    <cfRule type="cellIs" dxfId="2291" priority="3748" operator="equal">
      <formula>"G1H"</formula>
    </cfRule>
    <cfRule type="cellIs" dxfId="2290" priority="3749" operator="equal">
      <formula>"G2H"</formula>
    </cfRule>
    <cfRule type="cellIs" dxfId="2289" priority="3750" operator="equal">
      <formula>"G3H"</formula>
    </cfRule>
    <cfRule type="cellIs" dxfId="2288" priority="3751" operator="equal">
      <formula>"G4H"</formula>
    </cfRule>
    <cfRule type="cellIs" dxfId="2287" priority="3752" operator="equal">
      <formula>"G5H"</formula>
    </cfRule>
    <cfRule type="cellIs" dxfId="2286" priority="3753" operator="equal">
      <formula>"G15L"</formula>
    </cfRule>
    <cfRule type="cellIs" dxfId="2285" priority="3754" operator="equal">
      <formula>"G14L"</formula>
    </cfRule>
    <cfRule type="cellIs" dxfId="2284" priority="3755" operator="equal">
      <formula>"G13L"</formula>
    </cfRule>
    <cfRule type="cellIs" dxfId="2283" priority="3756" operator="equal">
      <formula>"G12L"</formula>
    </cfRule>
    <cfRule type="cellIs" dxfId="2282" priority="3757" operator="equal">
      <formula>"G11L"</formula>
    </cfRule>
    <cfRule type="cellIs" dxfId="2281" priority="3758" operator="equal">
      <formula>"G10L"</formula>
    </cfRule>
    <cfRule type="cellIs" dxfId="2280" priority="3759" operator="equal">
      <formula>"G9L"</formula>
    </cfRule>
    <cfRule type="cellIs" dxfId="2279" priority="3760" operator="equal">
      <formula>"G8L"</formula>
    </cfRule>
    <cfRule type="cellIs" dxfId="2278" priority="3761" operator="equal">
      <formula>"G7L"</formula>
    </cfRule>
    <cfRule type="cellIs" dxfId="2277" priority="3762" operator="equal">
      <formula>"G6L"</formula>
    </cfRule>
    <cfRule type="cellIs" dxfId="2276" priority="3763" operator="equal">
      <formula>"G5L"</formula>
    </cfRule>
    <cfRule type="cellIs" dxfId="2275" priority="3764" operator="equal">
      <formula>"G4L"</formula>
    </cfRule>
    <cfRule type="cellIs" dxfId="2274" priority="3765" operator="equal">
      <formula>"G3L"</formula>
    </cfRule>
    <cfRule type="cellIs" dxfId="2273" priority="3766" operator="equal">
      <formula>"G2L"</formula>
    </cfRule>
    <cfRule type="cellIs" dxfId="2272" priority="3767" operator="equal">
      <formula>"G1L"</formula>
    </cfRule>
  </conditionalFormatting>
  <conditionalFormatting sqref="AY27:AY33">
    <cfRule type="containsText" dxfId="2271" priority="3705" stopIfTrue="1" operator="containsText" text="Sat">
      <formula>NOT(ISERROR(SEARCH("Sat",AY27)))</formula>
    </cfRule>
    <cfRule type="containsText" dxfId="2270" priority="3706" stopIfTrue="1" operator="containsText" text="Fri">
      <formula>NOT(ISERROR(SEARCH("Fri",AY27)))</formula>
    </cfRule>
    <cfRule type="cellIs" dxfId="2269" priority="3707" operator="equal">
      <formula>"G1H"</formula>
    </cfRule>
    <cfRule type="cellIs" dxfId="2268" priority="3708" operator="equal">
      <formula>"G2H"</formula>
    </cfRule>
    <cfRule type="cellIs" dxfId="2267" priority="3709" operator="equal">
      <formula>"G3H"</formula>
    </cfRule>
    <cfRule type="cellIs" dxfId="2266" priority="3710" operator="equal">
      <formula>"G4H"</formula>
    </cfRule>
    <cfRule type="cellIs" dxfId="2265" priority="3711" operator="equal">
      <formula>"G5H"</formula>
    </cfRule>
    <cfRule type="cellIs" dxfId="2264" priority="3712" operator="equal">
      <formula>"G15L"</formula>
    </cfRule>
    <cfRule type="cellIs" dxfId="2263" priority="3713" operator="equal">
      <formula>"G14L"</formula>
    </cfRule>
    <cfRule type="cellIs" dxfId="2262" priority="3714" operator="equal">
      <formula>"G13L"</formula>
    </cfRule>
    <cfRule type="cellIs" dxfId="2261" priority="3715" operator="equal">
      <formula>"G12L"</formula>
    </cfRule>
    <cfRule type="cellIs" dxfId="2260" priority="3716" operator="equal">
      <formula>"G11L"</formula>
    </cfRule>
    <cfRule type="cellIs" dxfId="2259" priority="3717" operator="equal">
      <formula>"G10L"</formula>
    </cfRule>
    <cfRule type="cellIs" dxfId="2258" priority="3718" operator="equal">
      <formula>"G9L"</formula>
    </cfRule>
    <cfRule type="cellIs" dxfId="2257" priority="3719" operator="equal">
      <formula>"G8L"</formula>
    </cfRule>
    <cfRule type="cellIs" dxfId="2256" priority="3720" operator="equal">
      <formula>"G7L"</formula>
    </cfRule>
    <cfRule type="cellIs" dxfId="2255" priority="3721" operator="equal">
      <formula>"G6L"</formula>
    </cfRule>
    <cfRule type="cellIs" dxfId="2254" priority="3722" operator="equal">
      <formula>"G5L"</formula>
    </cfRule>
    <cfRule type="cellIs" dxfId="2253" priority="3723" operator="equal">
      <formula>"G4L"</formula>
    </cfRule>
    <cfRule type="cellIs" dxfId="2252" priority="3724" operator="equal">
      <formula>"G3L"</formula>
    </cfRule>
    <cfRule type="cellIs" dxfId="2251" priority="3725" operator="equal">
      <formula>"G2L"</formula>
    </cfRule>
    <cfRule type="cellIs" dxfId="2250" priority="3726" operator="equal">
      <formula>"G1L"</formula>
    </cfRule>
  </conditionalFormatting>
  <conditionalFormatting sqref="AY32">
    <cfRule type="cellIs" dxfId="2249" priority="3685" operator="equal">
      <formula>"G1H"</formula>
    </cfRule>
    <cfRule type="cellIs" dxfId="2248" priority="3686" operator="equal">
      <formula>"G2H"</formula>
    </cfRule>
    <cfRule type="cellIs" dxfId="2247" priority="3687" operator="equal">
      <formula>"G3H"</formula>
    </cfRule>
    <cfRule type="cellIs" dxfId="2246" priority="3688" operator="equal">
      <formula>"G4H"</formula>
    </cfRule>
    <cfRule type="cellIs" dxfId="2245" priority="3689" operator="equal">
      <formula>"G5H"</formula>
    </cfRule>
    <cfRule type="cellIs" dxfId="2244" priority="3690" operator="equal">
      <formula>"G15L"</formula>
    </cfRule>
    <cfRule type="cellIs" dxfId="2243" priority="3691" operator="equal">
      <formula>"G14L"</formula>
    </cfRule>
    <cfRule type="cellIs" dxfId="2242" priority="3692" operator="equal">
      <formula>"G13L"</formula>
    </cfRule>
    <cfRule type="cellIs" dxfId="2241" priority="3693" operator="equal">
      <formula>"G12L"</formula>
    </cfRule>
    <cfRule type="cellIs" dxfId="2240" priority="3694" operator="equal">
      <formula>"G11L"</formula>
    </cfRule>
    <cfRule type="cellIs" dxfId="2239" priority="3695" operator="equal">
      <formula>"G10L"</formula>
    </cfRule>
    <cfRule type="cellIs" dxfId="2238" priority="3696" operator="equal">
      <formula>"G9L"</formula>
    </cfRule>
    <cfRule type="cellIs" dxfId="2237" priority="3697" operator="equal">
      <formula>"G8L"</formula>
    </cfRule>
    <cfRule type="cellIs" dxfId="2236" priority="3698" operator="equal">
      <formula>"G7L"</formula>
    </cfRule>
    <cfRule type="cellIs" dxfId="2235" priority="3699" operator="equal">
      <formula>"G6L"</formula>
    </cfRule>
    <cfRule type="cellIs" dxfId="2234" priority="3700" operator="equal">
      <formula>"G5L"</formula>
    </cfRule>
    <cfRule type="cellIs" dxfId="2233" priority="3701" operator="equal">
      <formula>"G4L"</formula>
    </cfRule>
    <cfRule type="cellIs" dxfId="2232" priority="3702" operator="equal">
      <formula>"G3L"</formula>
    </cfRule>
    <cfRule type="cellIs" dxfId="2231" priority="3703" operator="equal">
      <formula>"G2L"</formula>
    </cfRule>
    <cfRule type="cellIs" dxfId="2230" priority="3704" operator="equal">
      <formula>"G1L"</formula>
    </cfRule>
  </conditionalFormatting>
  <conditionalFormatting sqref="AY34">
    <cfRule type="containsText" dxfId="2229" priority="3663" stopIfTrue="1" operator="containsText" text="Sat">
      <formula>NOT(ISERROR(SEARCH("Sat",AY34)))</formula>
    </cfRule>
    <cfRule type="containsText" dxfId="2228" priority="3664" stopIfTrue="1" operator="containsText" text="Fri">
      <formula>NOT(ISERROR(SEARCH("Fri",AY34)))</formula>
    </cfRule>
  </conditionalFormatting>
  <conditionalFormatting sqref="BA4:BA33">
    <cfRule type="containsText" dxfId="2227" priority="5554" stopIfTrue="1" operator="containsText" text="Sat">
      <formula>NOT(ISERROR(SEARCH("Sat",BA4)))</formula>
    </cfRule>
    <cfRule type="containsText" dxfId="2226" priority="5555" stopIfTrue="1" operator="containsText" text="Fri">
      <formula>NOT(ISERROR(SEARCH("Fri",BA4)))</formula>
    </cfRule>
  </conditionalFormatting>
  <conditionalFormatting sqref="BA34:BD34">
    <cfRule type="containsText" dxfId="2225" priority="5582" stopIfTrue="1" operator="containsText" text="Sat">
      <formula>NOT(ISERROR(SEARCH("Sat",BA34)))</formula>
    </cfRule>
    <cfRule type="containsText" dxfId="2224" priority="5583" stopIfTrue="1" operator="containsText" text="Fri">
      <formula>NOT(ISERROR(SEARCH("Fri",BA34)))</formula>
    </cfRule>
  </conditionalFormatting>
  <conditionalFormatting sqref="BA34:BE34">
    <cfRule type="cellIs" dxfId="2223" priority="2844" operator="equal">
      <formula>"G1H"</formula>
    </cfRule>
    <cfRule type="cellIs" dxfId="2222" priority="2845" operator="equal">
      <formula>"G2H"</formula>
    </cfRule>
    <cfRule type="cellIs" dxfId="2221" priority="2846" operator="equal">
      <formula>"G3H"</formula>
    </cfRule>
    <cfRule type="cellIs" dxfId="2220" priority="2847" operator="equal">
      <formula>"G4H"</formula>
    </cfRule>
    <cfRule type="cellIs" dxfId="2219" priority="2848" operator="equal">
      <formula>"G5H"</formula>
    </cfRule>
    <cfRule type="cellIs" dxfId="2218" priority="2849" operator="equal">
      <formula>"G15L"</formula>
    </cfRule>
    <cfRule type="cellIs" dxfId="2217" priority="2850" operator="equal">
      <formula>"G14L"</formula>
    </cfRule>
    <cfRule type="cellIs" dxfId="2216" priority="2851" operator="equal">
      <formula>"G13L"</formula>
    </cfRule>
    <cfRule type="cellIs" dxfId="2215" priority="2852" operator="equal">
      <formula>"G12L"</formula>
    </cfRule>
    <cfRule type="cellIs" dxfId="2214" priority="2853" operator="equal">
      <formula>"G11L"</formula>
    </cfRule>
    <cfRule type="cellIs" dxfId="2213" priority="2854" operator="equal">
      <formula>"G10L"</formula>
    </cfRule>
    <cfRule type="cellIs" dxfId="2212" priority="2855" operator="equal">
      <formula>"G9L"</formula>
    </cfRule>
    <cfRule type="cellIs" dxfId="2211" priority="2856" operator="equal">
      <formula>"G8L"</formula>
    </cfRule>
    <cfRule type="cellIs" dxfId="2210" priority="2857" operator="equal">
      <formula>"G7L"</formula>
    </cfRule>
    <cfRule type="cellIs" dxfId="2209" priority="2858" operator="equal">
      <formula>"G6L"</formula>
    </cfRule>
    <cfRule type="cellIs" dxfId="2208" priority="2859" operator="equal">
      <formula>"G5L"</formula>
    </cfRule>
    <cfRule type="cellIs" dxfId="2207" priority="2860" operator="equal">
      <formula>"G4L"</formula>
    </cfRule>
    <cfRule type="cellIs" dxfId="2206" priority="2861" operator="equal">
      <formula>"G3L"</formula>
    </cfRule>
    <cfRule type="cellIs" dxfId="2205" priority="2862" operator="equal">
      <formula>"G2L"</formula>
    </cfRule>
    <cfRule type="cellIs" dxfId="2204" priority="2863" operator="equal">
      <formula>"G1L"</formula>
    </cfRule>
  </conditionalFormatting>
  <conditionalFormatting sqref="BB4:BB9">
    <cfRule type="containsText" dxfId="2203" priority="3620" stopIfTrue="1" operator="containsText" text="Sat">
      <formula>NOT(ISERROR(SEARCH("Sat",BB4)))</formula>
    </cfRule>
    <cfRule type="containsText" dxfId="2202" priority="3621" stopIfTrue="1" operator="containsText" text="Fri">
      <formula>NOT(ISERROR(SEARCH("Fri",BB4)))</formula>
    </cfRule>
    <cfRule type="cellIs" dxfId="2201" priority="3622" operator="equal">
      <formula>"G1H"</formula>
    </cfRule>
    <cfRule type="cellIs" dxfId="2200" priority="3623" operator="equal">
      <formula>"G2H"</formula>
    </cfRule>
    <cfRule type="cellIs" dxfId="2199" priority="3624" operator="equal">
      <formula>"G3H"</formula>
    </cfRule>
    <cfRule type="cellIs" dxfId="2198" priority="3625" operator="equal">
      <formula>"G4H"</formula>
    </cfRule>
    <cfRule type="cellIs" dxfId="2197" priority="3626" operator="equal">
      <formula>"G5H"</formula>
    </cfRule>
    <cfRule type="cellIs" dxfId="2196" priority="3627" operator="equal">
      <formula>"G15L"</formula>
    </cfRule>
    <cfRule type="cellIs" dxfId="2195" priority="3628" operator="equal">
      <formula>"G14L"</formula>
    </cfRule>
    <cfRule type="cellIs" dxfId="2194" priority="3629" operator="equal">
      <formula>"G13L"</formula>
    </cfRule>
    <cfRule type="cellIs" dxfId="2193" priority="3630" operator="equal">
      <formula>"G12L"</formula>
    </cfRule>
    <cfRule type="cellIs" dxfId="2192" priority="3631" operator="equal">
      <formula>"G11L"</formula>
    </cfRule>
    <cfRule type="cellIs" dxfId="2191" priority="3632" operator="equal">
      <formula>"G10L"</formula>
    </cfRule>
    <cfRule type="cellIs" dxfId="2190" priority="3633" operator="equal">
      <formula>"G9L"</formula>
    </cfRule>
    <cfRule type="cellIs" dxfId="2189" priority="3634" operator="equal">
      <formula>"G8L"</formula>
    </cfRule>
    <cfRule type="cellIs" dxfId="2188" priority="3635" operator="equal">
      <formula>"G7L"</formula>
    </cfRule>
    <cfRule type="cellIs" dxfId="2187" priority="3636" operator="equal">
      <formula>"G6L"</formula>
    </cfRule>
    <cfRule type="cellIs" dxfId="2186" priority="3637" operator="equal">
      <formula>"G5L"</formula>
    </cfRule>
    <cfRule type="cellIs" dxfId="2185" priority="3638" operator="equal">
      <formula>"G4L"</formula>
    </cfRule>
    <cfRule type="cellIs" dxfId="2184" priority="3639" operator="equal">
      <formula>"G3L"</formula>
    </cfRule>
    <cfRule type="cellIs" dxfId="2183" priority="3640" operator="equal">
      <formula>"G2L"</formula>
    </cfRule>
    <cfRule type="cellIs" dxfId="2182" priority="3641" operator="equal">
      <formula>"G1L"</formula>
    </cfRule>
  </conditionalFormatting>
  <conditionalFormatting sqref="BB8">
    <cfRule type="cellIs" dxfId="2181" priority="3600" operator="equal">
      <formula>"G1H"</formula>
    </cfRule>
    <cfRule type="cellIs" dxfId="2180" priority="3601" operator="equal">
      <formula>"G2H"</formula>
    </cfRule>
    <cfRule type="cellIs" dxfId="2179" priority="3602" operator="equal">
      <formula>"G3H"</formula>
    </cfRule>
    <cfRule type="cellIs" dxfId="2178" priority="3603" operator="equal">
      <formula>"G4H"</formula>
    </cfRule>
    <cfRule type="cellIs" dxfId="2177" priority="3604" operator="equal">
      <formula>"G5H"</formula>
    </cfRule>
    <cfRule type="cellIs" dxfId="2176" priority="3605" operator="equal">
      <formula>"G15L"</formula>
    </cfRule>
    <cfRule type="cellIs" dxfId="2175" priority="3606" operator="equal">
      <formula>"G14L"</formula>
    </cfRule>
    <cfRule type="cellIs" dxfId="2174" priority="3607" operator="equal">
      <formula>"G13L"</formula>
    </cfRule>
    <cfRule type="cellIs" dxfId="2173" priority="3608" operator="equal">
      <formula>"G12L"</formula>
    </cfRule>
    <cfRule type="cellIs" dxfId="2172" priority="3609" operator="equal">
      <formula>"G11L"</formula>
    </cfRule>
    <cfRule type="cellIs" dxfId="2171" priority="3610" operator="equal">
      <formula>"G10L"</formula>
    </cfRule>
    <cfRule type="cellIs" dxfId="2170" priority="3611" operator="equal">
      <formula>"G9L"</formula>
    </cfRule>
    <cfRule type="cellIs" dxfId="2169" priority="3612" operator="equal">
      <formula>"G8L"</formula>
    </cfRule>
    <cfRule type="cellIs" dxfId="2168" priority="3613" operator="equal">
      <formula>"G7L"</formula>
    </cfRule>
    <cfRule type="cellIs" dxfId="2167" priority="3614" operator="equal">
      <formula>"G6L"</formula>
    </cfRule>
    <cfRule type="cellIs" dxfId="2166" priority="3615" operator="equal">
      <formula>"G5L"</formula>
    </cfRule>
    <cfRule type="cellIs" dxfId="2165" priority="3616" operator="equal">
      <formula>"G4L"</formula>
    </cfRule>
    <cfRule type="cellIs" dxfId="2164" priority="3617" operator="equal">
      <formula>"G3L"</formula>
    </cfRule>
    <cfRule type="cellIs" dxfId="2163" priority="3618" operator="equal">
      <formula>"G2L"</formula>
    </cfRule>
    <cfRule type="cellIs" dxfId="2162" priority="3619" operator="equal">
      <formula>"G1L"</formula>
    </cfRule>
  </conditionalFormatting>
  <conditionalFormatting sqref="BB10:BB16">
    <cfRule type="containsText" dxfId="2161" priority="3536" stopIfTrue="1" operator="containsText" text="Sat">
      <formula>NOT(ISERROR(SEARCH("Sat",BB10)))</formula>
    </cfRule>
    <cfRule type="containsText" dxfId="2160" priority="3537" stopIfTrue="1" operator="containsText" text="Fri">
      <formula>NOT(ISERROR(SEARCH("Fri",BB10)))</formula>
    </cfRule>
    <cfRule type="cellIs" dxfId="2159" priority="3538" operator="equal">
      <formula>"G1H"</formula>
    </cfRule>
    <cfRule type="cellIs" dxfId="2158" priority="3539" operator="equal">
      <formula>"G2H"</formula>
    </cfRule>
    <cfRule type="cellIs" dxfId="2157" priority="3540" operator="equal">
      <formula>"G3H"</formula>
    </cfRule>
    <cfRule type="cellIs" dxfId="2156" priority="3541" operator="equal">
      <formula>"G4H"</formula>
    </cfRule>
    <cfRule type="cellIs" dxfId="2155" priority="3542" operator="equal">
      <formula>"G5H"</formula>
    </cfRule>
    <cfRule type="cellIs" dxfId="2154" priority="3543" operator="equal">
      <formula>"G15L"</formula>
    </cfRule>
    <cfRule type="cellIs" dxfId="2153" priority="3544" operator="equal">
      <formula>"G14L"</formula>
    </cfRule>
    <cfRule type="cellIs" dxfId="2152" priority="3545" operator="equal">
      <formula>"G13L"</formula>
    </cfRule>
    <cfRule type="cellIs" dxfId="2151" priority="3546" operator="equal">
      <formula>"G12L"</formula>
    </cfRule>
    <cfRule type="cellIs" dxfId="2150" priority="3547" operator="equal">
      <formula>"G11L"</formula>
    </cfRule>
    <cfRule type="cellIs" dxfId="2149" priority="3548" operator="equal">
      <formula>"G10L"</formula>
    </cfRule>
    <cfRule type="cellIs" dxfId="2148" priority="3549" operator="equal">
      <formula>"G9L"</formula>
    </cfRule>
    <cfRule type="cellIs" dxfId="2147" priority="3550" operator="equal">
      <formula>"G8L"</formula>
    </cfRule>
    <cfRule type="cellIs" dxfId="2146" priority="3551" operator="equal">
      <formula>"G7L"</formula>
    </cfRule>
    <cfRule type="cellIs" dxfId="2145" priority="3552" operator="equal">
      <formula>"G6L"</formula>
    </cfRule>
    <cfRule type="cellIs" dxfId="2144" priority="3553" operator="equal">
      <formula>"G5L"</formula>
    </cfRule>
    <cfRule type="cellIs" dxfId="2143" priority="3554" operator="equal">
      <formula>"G4L"</formula>
    </cfRule>
    <cfRule type="cellIs" dxfId="2142" priority="3555" operator="equal">
      <formula>"G3L"</formula>
    </cfRule>
    <cfRule type="cellIs" dxfId="2141" priority="3556" operator="equal">
      <formula>"G2L"</formula>
    </cfRule>
    <cfRule type="cellIs" dxfId="2140" priority="3557" operator="equal">
      <formula>"G1L"</formula>
    </cfRule>
  </conditionalFormatting>
  <conditionalFormatting sqref="BB15">
    <cfRule type="cellIs" dxfId="2139" priority="3516" operator="equal">
      <formula>"G1H"</formula>
    </cfRule>
    <cfRule type="cellIs" dxfId="2138" priority="3517" operator="equal">
      <formula>"G2H"</formula>
    </cfRule>
    <cfRule type="cellIs" dxfId="2137" priority="3518" operator="equal">
      <formula>"G3H"</formula>
    </cfRule>
    <cfRule type="cellIs" dxfId="2136" priority="3519" operator="equal">
      <formula>"G4H"</formula>
    </cfRule>
    <cfRule type="cellIs" dxfId="2135" priority="3520" operator="equal">
      <formula>"G5H"</formula>
    </cfRule>
    <cfRule type="cellIs" dxfId="2134" priority="3521" operator="equal">
      <formula>"G15L"</formula>
    </cfRule>
    <cfRule type="cellIs" dxfId="2133" priority="3522" operator="equal">
      <formula>"G14L"</formula>
    </cfRule>
    <cfRule type="cellIs" dxfId="2132" priority="3523" operator="equal">
      <formula>"G13L"</formula>
    </cfRule>
    <cfRule type="cellIs" dxfId="2131" priority="3524" operator="equal">
      <formula>"G12L"</formula>
    </cfRule>
    <cfRule type="cellIs" dxfId="2130" priority="3525" operator="equal">
      <formula>"G11L"</formula>
    </cfRule>
    <cfRule type="cellIs" dxfId="2129" priority="3526" operator="equal">
      <formula>"G10L"</formula>
    </cfRule>
    <cfRule type="cellIs" dxfId="2128" priority="3527" operator="equal">
      <formula>"G9L"</formula>
    </cfRule>
    <cfRule type="cellIs" dxfId="2127" priority="3528" operator="equal">
      <formula>"G8L"</formula>
    </cfRule>
    <cfRule type="cellIs" dxfId="2126" priority="3529" operator="equal">
      <formula>"G7L"</formula>
    </cfRule>
    <cfRule type="cellIs" dxfId="2125" priority="3530" operator="equal">
      <formula>"G6L"</formula>
    </cfRule>
    <cfRule type="cellIs" dxfId="2124" priority="3531" operator="equal">
      <formula>"G5L"</formula>
    </cfRule>
    <cfRule type="cellIs" dxfId="2123" priority="3532" operator="equal">
      <formula>"G4L"</formula>
    </cfRule>
    <cfRule type="cellIs" dxfId="2122" priority="3533" operator="equal">
      <formula>"G3L"</formula>
    </cfRule>
    <cfRule type="cellIs" dxfId="2121" priority="3534" operator="equal">
      <formula>"G2L"</formula>
    </cfRule>
    <cfRule type="cellIs" dxfId="2120" priority="3535" operator="equal">
      <formula>"G1L"</formula>
    </cfRule>
  </conditionalFormatting>
  <conditionalFormatting sqref="BB17:BB23">
    <cfRule type="containsText" dxfId="2119" priority="3452" stopIfTrue="1" operator="containsText" text="Sat">
      <formula>NOT(ISERROR(SEARCH("Sat",BB17)))</formula>
    </cfRule>
    <cfRule type="containsText" dxfId="2118" priority="3453" stopIfTrue="1" operator="containsText" text="Fri">
      <formula>NOT(ISERROR(SEARCH("Fri",BB17)))</formula>
    </cfRule>
    <cfRule type="cellIs" dxfId="2117" priority="3454" operator="equal">
      <formula>"G1H"</formula>
    </cfRule>
    <cfRule type="cellIs" dxfId="2116" priority="3455" operator="equal">
      <formula>"G2H"</formula>
    </cfRule>
    <cfRule type="cellIs" dxfId="2115" priority="3456" operator="equal">
      <formula>"G3H"</formula>
    </cfRule>
    <cfRule type="cellIs" dxfId="2114" priority="3457" operator="equal">
      <formula>"G4H"</formula>
    </cfRule>
    <cfRule type="cellIs" dxfId="2113" priority="3458" operator="equal">
      <formula>"G5H"</formula>
    </cfRule>
    <cfRule type="cellIs" dxfId="2112" priority="3459" operator="equal">
      <formula>"G15L"</formula>
    </cfRule>
    <cfRule type="cellIs" dxfId="2111" priority="3460" operator="equal">
      <formula>"G14L"</formula>
    </cfRule>
    <cfRule type="cellIs" dxfId="2110" priority="3461" operator="equal">
      <formula>"G13L"</formula>
    </cfRule>
    <cfRule type="cellIs" dxfId="2109" priority="3462" operator="equal">
      <formula>"G12L"</formula>
    </cfRule>
    <cfRule type="cellIs" dxfId="2108" priority="3463" operator="equal">
      <formula>"G11L"</formula>
    </cfRule>
    <cfRule type="cellIs" dxfId="2107" priority="3464" operator="equal">
      <formula>"G10L"</formula>
    </cfRule>
    <cfRule type="cellIs" dxfId="2106" priority="3465" operator="equal">
      <formula>"G9L"</formula>
    </cfRule>
    <cfRule type="cellIs" dxfId="2105" priority="3466" operator="equal">
      <formula>"G8L"</formula>
    </cfRule>
    <cfRule type="cellIs" dxfId="2104" priority="3467" operator="equal">
      <formula>"G7L"</formula>
    </cfRule>
    <cfRule type="cellIs" dxfId="2103" priority="3468" operator="equal">
      <formula>"G6L"</formula>
    </cfRule>
    <cfRule type="cellIs" dxfId="2102" priority="3469" operator="equal">
      <formula>"G5L"</formula>
    </cfRule>
    <cfRule type="cellIs" dxfId="2101" priority="3470" operator="equal">
      <formula>"G4L"</formula>
    </cfRule>
    <cfRule type="cellIs" dxfId="2100" priority="3471" operator="equal">
      <formula>"G3L"</formula>
    </cfRule>
    <cfRule type="cellIs" dxfId="2099" priority="3472" operator="equal">
      <formula>"G2L"</formula>
    </cfRule>
    <cfRule type="cellIs" dxfId="2098" priority="3473" operator="equal">
      <formula>"G1L"</formula>
    </cfRule>
  </conditionalFormatting>
  <conditionalFormatting sqref="BB22">
    <cfRule type="cellIs" dxfId="2097" priority="3432" operator="equal">
      <formula>"G1H"</formula>
    </cfRule>
    <cfRule type="cellIs" dxfId="2096" priority="3433" operator="equal">
      <formula>"G2H"</formula>
    </cfRule>
    <cfRule type="cellIs" dxfId="2095" priority="3434" operator="equal">
      <formula>"G3H"</formula>
    </cfRule>
    <cfRule type="cellIs" dxfId="2094" priority="3435" operator="equal">
      <formula>"G4H"</formula>
    </cfRule>
    <cfRule type="cellIs" dxfId="2093" priority="3436" operator="equal">
      <formula>"G5H"</formula>
    </cfRule>
    <cfRule type="cellIs" dxfId="2092" priority="3437" operator="equal">
      <formula>"G15L"</formula>
    </cfRule>
    <cfRule type="cellIs" dxfId="2091" priority="3438" operator="equal">
      <formula>"G14L"</formula>
    </cfRule>
    <cfRule type="cellIs" dxfId="2090" priority="3439" operator="equal">
      <formula>"G13L"</formula>
    </cfRule>
    <cfRule type="cellIs" dxfId="2089" priority="3440" operator="equal">
      <formula>"G12L"</formula>
    </cfRule>
    <cfRule type="cellIs" dxfId="2088" priority="3441" operator="equal">
      <formula>"G11L"</formula>
    </cfRule>
    <cfRule type="cellIs" dxfId="2087" priority="3442" operator="equal">
      <formula>"G10L"</formula>
    </cfRule>
    <cfRule type="cellIs" dxfId="2086" priority="3443" operator="equal">
      <formula>"G9L"</formula>
    </cfRule>
    <cfRule type="cellIs" dxfId="2085" priority="3444" operator="equal">
      <formula>"G8L"</formula>
    </cfRule>
    <cfRule type="cellIs" dxfId="2084" priority="3445" operator="equal">
      <formula>"G7L"</formula>
    </cfRule>
    <cfRule type="cellIs" dxfId="2083" priority="3446" operator="equal">
      <formula>"G6L"</formula>
    </cfRule>
    <cfRule type="cellIs" dxfId="2082" priority="3447" operator="equal">
      <formula>"G5L"</formula>
    </cfRule>
    <cfRule type="cellIs" dxfId="2081" priority="3448" operator="equal">
      <formula>"G4L"</formula>
    </cfRule>
    <cfRule type="cellIs" dxfId="2080" priority="3449" operator="equal">
      <formula>"G3L"</formula>
    </cfRule>
    <cfRule type="cellIs" dxfId="2079" priority="3450" operator="equal">
      <formula>"G2L"</formula>
    </cfRule>
    <cfRule type="cellIs" dxfId="2078" priority="3451" operator="equal">
      <formula>"G1L"</formula>
    </cfRule>
  </conditionalFormatting>
  <conditionalFormatting sqref="BB24:BB30">
    <cfRule type="containsText" dxfId="2077" priority="3368" stopIfTrue="1" operator="containsText" text="Sat">
      <formula>NOT(ISERROR(SEARCH("Sat",BB24)))</formula>
    </cfRule>
    <cfRule type="containsText" dxfId="2076" priority="3369" stopIfTrue="1" operator="containsText" text="Fri">
      <formula>NOT(ISERROR(SEARCH("Fri",BB24)))</formula>
    </cfRule>
    <cfRule type="cellIs" dxfId="2075" priority="3370" operator="equal">
      <formula>"G1H"</formula>
    </cfRule>
    <cfRule type="cellIs" dxfId="2074" priority="3371" operator="equal">
      <formula>"G2H"</formula>
    </cfRule>
    <cfRule type="cellIs" dxfId="2073" priority="3372" operator="equal">
      <formula>"G3H"</formula>
    </cfRule>
    <cfRule type="cellIs" dxfId="2072" priority="3373" operator="equal">
      <formula>"G4H"</formula>
    </cfRule>
    <cfRule type="cellIs" dxfId="2071" priority="3374" operator="equal">
      <formula>"G5H"</formula>
    </cfRule>
    <cfRule type="cellIs" dxfId="2070" priority="3375" operator="equal">
      <formula>"G15L"</formula>
    </cfRule>
    <cfRule type="cellIs" dxfId="2069" priority="3376" operator="equal">
      <formula>"G14L"</formula>
    </cfRule>
    <cfRule type="cellIs" dxfId="2068" priority="3377" operator="equal">
      <formula>"G13L"</formula>
    </cfRule>
    <cfRule type="cellIs" dxfId="2067" priority="3378" operator="equal">
      <formula>"G12L"</formula>
    </cfRule>
    <cfRule type="cellIs" dxfId="2066" priority="3379" operator="equal">
      <formula>"G11L"</formula>
    </cfRule>
    <cfRule type="cellIs" dxfId="2065" priority="3380" operator="equal">
      <formula>"G10L"</formula>
    </cfRule>
    <cfRule type="cellIs" dxfId="2064" priority="3381" operator="equal">
      <formula>"G9L"</formula>
    </cfRule>
    <cfRule type="cellIs" dxfId="2063" priority="3382" operator="equal">
      <formula>"G8L"</formula>
    </cfRule>
    <cfRule type="cellIs" dxfId="2062" priority="3383" operator="equal">
      <formula>"G7L"</formula>
    </cfRule>
    <cfRule type="cellIs" dxfId="2061" priority="3384" operator="equal">
      <formula>"G6L"</formula>
    </cfRule>
    <cfRule type="cellIs" dxfId="2060" priority="3385" operator="equal">
      <formula>"G5L"</formula>
    </cfRule>
    <cfRule type="cellIs" dxfId="2059" priority="3386" operator="equal">
      <formula>"G4L"</formula>
    </cfRule>
    <cfRule type="cellIs" dxfId="2058" priority="3387" operator="equal">
      <formula>"G3L"</formula>
    </cfRule>
    <cfRule type="cellIs" dxfId="2057" priority="3388" operator="equal">
      <formula>"G2L"</formula>
    </cfRule>
    <cfRule type="cellIs" dxfId="2056" priority="3389" operator="equal">
      <formula>"G1L"</formula>
    </cfRule>
  </conditionalFormatting>
  <conditionalFormatting sqref="BB29">
    <cfRule type="cellIs" dxfId="2055" priority="3348" operator="equal">
      <formula>"G1H"</formula>
    </cfRule>
    <cfRule type="cellIs" dxfId="2054" priority="3349" operator="equal">
      <formula>"G2H"</formula>
    </cfRule>
    <cfRule type="cellIs" dxfId="2053" priority="3350" operator="equal">
      <formula>"G3H"</formula>
    </cfRule>
    <cfRule type="cellIs" dxfId="2052" priority="3351" operator="equal">
      <formula>"G4H"</formula>
    </cfRule>
    <cfRule type="cellIs" dxfId="2051" priority="3352" operator="equal">
      <formula>"G5H"</formula>
    </cfRule>
    <cfRule type="cellIs" dxfId="2050" priority="3353" operator="equal">
      <formula>"G15L"</formula>
    </cfRule>
    <cfRule type="cellIs" dxfId="2049" priority="3354" operator="equal">
      <formula>"G14L"</formula>
    </cfRule>
    <cfRule type="cellIs" dxfId="2048" priority="3355" operator="equal">
      <formula>"G13L"</formula>
    </cfRule>
    <cfRule type="cellIs" dxfId="2047" priority="3356" operator="equal">
      <formula>"G12L"</formula>
    </cfRule>
    <cfRule type="cellIs" dxfId="2046" priority="3357" operator="equal">
      <formula>"G11L"</formula>
    </cfRule>
    <cfRule type="cellIs" dxfId="2045" priority="3358" operator="equal">
      <formula>"G10L"</formula>
    </cfRule>
    <cfRule type="cellIs" dxfId="2044" priority="3359" operator="equal">
      <formula>"G9L"</formula>
    </cfRule>
    <cfRule type="cellIs" dxfId="2043" priority="3360" operator="equal">
      <formula>"G8L"</formula>
    </cfRule>
    <cfRule type="cellIs" dxfId="2042" priority="3361" operator="equal">
      <formula>"G7L"</formula>
    </cfRule>
    <cfRule type="cellIs" dxfId="2041" priority="3362" operator="equal">
      <formula>"G6L"</formula>
    </cfRule>
    <cfRule type="cellIs" dxfId="2040" priority="3363" operator="equal">
      <formula>"G5L"</formula>
    </cfRule>
    <cfRule type="cellIs" dxfId="2039" priority="3364" operator="equal">
      <formula>"G4L"</formula>
    </cfRule>
    <cfRule type="cellIs" dxfId="2038" priority="3365" operator="equal">
      <formula>"G3L"</formula>
    </cfRule>
    <cfRule type="cellIs" dxfId="2037" priority="3366" operator="equal">
      <formula>"G2L"</formula>
    </cfRule>
    <cfRule type="cellIs" dxfId="2036" priority="3367" operator="equal">
      <formula>"G1L"</formula>
    </cfRule>
  </conditionalFormatting>
  <conditionalFormatting sqref="BB31:BB33">
    <cfRule type="containsText" dxfId="2035" priority="3305" stopIfTrue="1" operator="containsText" text="Sat">
      <formula>NOT(ISERROR(SEARCH("Sat",BB31)))</formula>
    </cfRule>
    <cfRule type="containsText" dxfId="2034" priority="3306" stopIfTrue="1" operator="containsText" text="Fri">
      <formula>NOT(ISERROR(SEARCH("Fri",BB31)))</formula>
    </cfRule>
    <cfRule type="cellIs" dxfId="2033" priority="3307" operator="equal">
      <formula>"G1H"</formula>
    </cfRule>
    <cfRule type="cellIs" dxfId="2032" priority="3308" operator="equal">
      <formula>"G2H"</formula>
    </cfRule>
    <cfRule type="cellIs" dxfId="2031" priority="3309" operator="equal">
      <formula>"G3H"</formula>
    </cfRule>
    <cfRule type="cellIs" dxfId="2030" priority="3310" operator="equal">
      <formula>"G4H"</formula>
    </cfRule>
    <cfRule type="cellIs" dxfId="2029" priority="3311" operator="equal">
      <formula>"G5H"</formula>
    </cfRule>
    <cfRule type="cellIs" dxfId="2028" priority="3312" operator="equal">
      <formula>"G15L"</formula>
    </cfRule>
    <cfRule type="cellIs" dxfId="2027" priority="3313" operator="equal">
      <formula>"G14L"</formula>
    </cfRule>
    <cfRule type="cellIs" dxfId="2026" priority="3314" operator="equal">
      <formula>"G13L"</formula>
    </cfRule>
    <cfRule type="cellIs" dxfId="2025" priority="3315" operator="equal">
      <formula>"G12L"</formula>
    </cfRule>
    <cfRule type="cellIs" dxfId="2024" priority="3316" operator="equal">
      <formula>"G11L"</formula>
    </cfRule>
    <cfRule type="cellIs" dxfId="2023" priority="3317" operator="equal">
      <formula>"G10L"</formula>
    </cfRule>
    <cfRule type="cellIs" dxfId="2022" priority="3318" operator="equal">
      <formula>"G9L"</formula>
    </cfRule>
    <cfRule type="cellIs" dxfId="2021" priority="3319" operator="equal">
      <formula>"G8L"</formula>
    </cfRule>
    <cfRule type="cellIs" dxfId="2020" priority="3320" operator="equal">
      <formula>"G7L"</formula>
    </cfRule>
    <cfRule type="cellIs" dxfId="2019" priority="3321" operator="equal">
      <formula>"G6L"</formula>
    </cfRule>
    <cfRule type="cellIs" dxfId="2018" priority="3322" operator="equal">
      <formula>"G5L"</formula>
    </cfRule>
    <cfRule type="cellIs" dxfId="2017" priority="3323" operator="equal">
      <formula>"G4L"</formula>
    </cfRule>
    <cfRule type="cellIs" dxfId="2016" priority="3324" operator="equal">
      <formula>"G3L"</formula>
    </cfRule>
    <cfRule type="cellIs" dxfId="2015" priority="3325" operator="equal">
      <formula>"G2L"</formula>
    </cfRule>
    <cfRule type="cellIs" dxfId="2014" priority="3326" operator="equal">
      <formula>"G1L"</formula>
    </cfRule>
  </conditionalFormatting>
  <conditionalFormatting sqref="BD3:BD33">
    <cfRule type="cellIs" dxfId="2013" priority="5387" operator="equal">
      <formula>"G1H"</formula>
    </cfRule>
    <cfRule type="cellIs" dxfId="2012" priority="5388" operator="equal">
      <formula>"G2H"</formula>
    </cfRule>
    <cfRule type="cellIs" dxfId="2011" priority="5389" operator="equal">
      <formula>"G3H"</formula>
    </cfRule>
    <cfRule type="cellIs" dxfId="2010" priority="5390" operator="equal">
      <formula>"G4H"</formula>
    </cfRule>
    <cfRule type="cellIs" dxfId="2009" priority="5391" operator="equal">
      <formula>"G5H"</formula>
    </cfRule>
    <cfRule type="cellIs" dxfId="2008" priority="5392" operator="equal">
      <formula>"G15L"</formula>
    </cfRule>
    <cfRule type="cellIs" dxfId="2007" priority="5393" operator="equal">
      <formula>"G14L"</formula>
    </cfRule>
    <cfRule type="cellIs" dxfId="2006" priority="5394" operator="equal">
      <formula>"G13L"</formula>
    </cfRule>
    <cfRule type="cellIs" dxfId="2005" priority="5395" operator="equal">
      <formula>"G12L"</formula>
    </cfRule>
    <cfRule type="cellIs" dxfId="2004" priority="5396" operator="equal">
      <formula>"G11L"</formula>
    </cfRule>
    <cfRule type="cellIs" dxfId="2003" priority="5397" operator="equal">
      <formula>"G10L"</formula>
    </cfRule>
    <cfRule type="cellIs" dxfId="2002" priority="5398" operator="equal">
      <formula>"G9L"</formula>
    </cfRule>
    <cfRule type="cellIs" dxfId="2001" priority="5399" operator="equal">
      <formula>"G8L"</formula>
    </cfRule>
    <cfRule type="cellIs" dxfId="2000" priority="5400" operator="equal">
      <formula>"G7L"</formula>
    </cfRule>
    <cfRule type="cellIs" dxfId="1999" priority="5401" operator="equal">
      <formula>"G6L"</formula>
    </cfRule>
    <cfRule type="cellIs" dxfId="1998" priority="5402" operator="equal">
      <formula>"G5L"</formula>
    </cfRule>
    <cfRule type="cellIs" dxfId="1997" priority="5403" operator="equal">
      <formula>"G4L"</formula>
    </cfRule>
    <cfRule type="cellIs" dxfId="1996" priority="5404" operator="equal">
      <formula>"G3L"</formula>
    </cfRule>
    <cfRule type="cellIs" dxfId="1995" priority="5405" operator="equal">
      <formula>"G2L"</formula>
    </cfRule>
    <cfRule type="cellIs" dxfId="1994" priority="5406" operator="equal">
      <formula>"G1L"</formula>
    </cfRule>
  </conditionalFormatting>
  <conditionalFormatting sqref="BE4:BE7">
    <cfRule type="containsText" dxfId="1993" priority="3262" stopIfTrue="1" operator="containsText" text="Sat">
      <formula>NOT(ISERROR(SEARCH("Sat",BE4)))</formula>
    </cfRule>
    <cfRule type="containsText" dxfId="1992" priority="3263" stopIfTrue="1" operator="containsText" text="Fri">
      <formula>NOT(ISERROR(SEARCH("Fri",BE4)))</formula>
    </cfRule>
    <cfRule type="cellIs" dxfId="1991" priority="3264" operator="equal">
      <formula>"G1H"</formula>
    </cfRule>
    <cfRule type="cellIs" dxfId="1990" priority="3265" operator="equal">
      <formula>"G2H"</formula>
    </cfRule>
    <cfRule type="cellIs" dxfId="1989" priority="3266" operator="equal">
      <formula>"G3H"</formula>
    </cfRule>
    <cfRule type="cellIs" dxfId="1988" priority="3267" operator="equal">
      <formula>"G4H"</formula>
    </cfRule>
    <cfRule type="cellIs" dxfId="1987" priority="3268" operator="equal">
      <formula>"G5H"</formula>
    </cfRule>
    <cfRule type="cellIs" dxfId="1986" priority="3269" operator="equal">
      <formula>"G15L"</formula>
    </cfRule>
    <cfRule type="cellIs" dxfId="1985" priority="3270" operator="equal">
      <formula>"G14L"</formula>
    </cfRule>
    <cfRule type="cellIs" dxfId="1984" priority="3271" operator="equal">
      <formula>"G13L"</formula>
    </cfRule>
    <cfRule type="cellIs" dxfId="1983" priority="3272" operator="equal">
      <formula>"G12L"</formula>
    </cfRule>
    <cfRule type="cellIs" dxfId="1982" priority="3273" operator="equal">
      <formula>"G11L"</formula>
    </cfRule>
    <cfRule type="cellIs" dxfId="1981" priority="3274" operator="equal">
      <formula>"G10L"</formula>
    </cfRule>
    <cfRule type="cellIs" dxfId="1980" priority="3275" operator="equal">
      <formula>"G9L"</formula>
    </cfRule>
    <cfRule type="cellIs" dxfId="1979" priority="3276" operator="equal">
      <formula>"G8L"</formula>
    </cfRule>
    <cfRule type="cellIs" dxfId="1978" priority="3277" operator="equal">
      <formula>"G7L"</formula>
    </cfRule>
    <cfRule type="cellIs" dxfId="1977" priority="3278" operator="equal">
      <formula>"G6L"</formula>
    </cfRule>
    <cfRule type="cellIs" dxfId="1976" priority="3279" operator="equal">
      <formula>"G5L"</formula>
    </cfRule>
    <cfRule type="cellIs" dxfId="1975" priority="3280" operator="equal">
      <formula>"G4L"</formula>
    </cfRule>
    <cfRule type="cellIs" dxfId="1974" priority="3281" operator="equal">
      <formula>"G3L"</formula>
    </cfRule>
    <cfRule type="cellIs" dxfId="1973" priority="3282" operator="equal">
      <formula>"G2L"</formula>
    </cfRule>
    <cfRule type="cellIs" dxfId="1972" priority="3283" operator="equal">
      <formula>"G1L"</formula>
    </cfRule>
  </conditionalFormatting>
  <conditionalFormatting sqref="BE6">
    <cfRule type="cellIs" dxfId="1971" priority="3242" operator="equal">
      <formula>"G1H"</formula>
    </cfRule>
    <cfRule type="cellIs" dxfId="1970" priority="3243" operator="equal">
      <formula>"G2H"</formula>
    </cfRule>
    <cfRule type="cellIs" dxfId="1969" priority="3244" operator="equal">
      <formula>"G3H"</formula>
    </cfRule>
    <cfRule type="cellIs" dxfId="1968" priority="3245" operator="equal">
      <formula>"G4H"</formula>
    </cfRule>
    <cfRule type="cellIs" dxfId="1967" priority="3246" operator="equal">
      <formula>"G5H"</formula>
    </cfRule>
    <cfRule type="cellIs" dxfId="1966" priority="3247" operator="equal">
      <formula>"G15L"</formula>
    </cfRule>
    <cfRule type="cellIs" dxfId="1965" priority="3248" operator="equal">
      <formula>"G14L"</formula>
    </cfRule>
    <cfRule type="cellIs" dxfId="1964" priority="3249" operator="equal">
      <formula>"G13L"</formula>
    </cfRule>
    <cfRule type="cellIs" dxfId="1963" priority="3250" operator="equal">
      <formula>"G12L"</formula>
    </cfRule>
    <cfRule type="cellIs" dxfId="1962" priority="3251" operator="equal">
      <formula>"G11L"</formula>
    </cfRule>
    <cfRule type="cellIs" dxfId="1961" priority="3252" operator="equal">
      <formula>"G10L"</formula>
    </cfRule>
    <cfRule type="cellIs" dxfId="1960" priority="3253" operator="equal">
      <formula>"G9L"</formula>
    </cfRule>
    <cfRule type="cellIs" dxfId="1959" priority="3254" operator="equal">
      <formula>"G8L"</formula>
    </cfRule>
    <cfRule type="cellIs" dxfId="1958" priority="3255" operator="equal">
      <formula>"G7L"</formula>
    </cfRule>
    <cfRule type="cellIs" dxfId="1957" priority="3256" operator="equal">
      <formula>"G6L"</formula>
    </cfRule>
    <cfRule type="cellIs" dxfId="1956" priority="3257" operator="equal">
      <formula>"G5L"</formula>
    </cfRule>
    <cfRule type="cellIs" dxfId="1955" priority="3258" operator="equal">
      <formula>"G4L"</formula>
    </cfRule>
    <cfRule type="cellIs" dxfId="1954" priority="3259" operator="equal">
      <formula>"G3L"</formula>
    </cfRule>
    <cfRule type="cellIs" dxfId="1953" priority="3260" operator="equal">
      <formula>"G2L"</formula>
    </cfRule>
    <cfRule type="cellIs" dxfId="1952" priority="3261" operator="equal">
      <formula>"G1L"</formula>
    </cfRule>
  </conditionalFormatting>
  <conditionalFormatting sqref="BE8:BE14">
    <cfRule type="containsText" dxfId="1951" priority="3157" stopIfTrue="1" operator="containsText" text="Sat">
      <formula>NOT(ISERROR(SEARCH("Sat",BE8)))</formula>
    </cfRule>
    <cfRule type="containsText" dxfId="1950" priority="3158" stopIfTrue="1" operator="containsText" text="Fri">
      <formula>NOT(ISERROR(SEARCH("Fri",BE8)))</formula>
    </cfRule>
    <cfRule type="cellIs" dxfId="1949" priority="3159" operator="equal">
      <formula>"G1H"</formula>
    </cfRule>
    <cfRule type="cellIs" dxfId="1948" priority="3160" operator="equal">
      <formula>"G2H"</formula>
    </cfRule>
    <cfRule type="cellIs" dxfId="1947" priority="3161" operator="equal">
      <formula>"G3H"</formula>
    </cfRule>
    <cfRule type="cellIs" dxfId="1946" priority="3162" operator="equal">
      <formula>"G4H"</formula>
    </cfRule>
    <cfRule type="cellIs" dxfId="1945" priority="3163" operator="equal">
      <formula>"G5H"</formula>
    </cfRule>
    <cfRule type="cellIs" dxfId="1944" priority="3164" operator="equal">
      <formula>"G15L"</formula>
    </cfRule>
    <cfRule type="cellIs" dxfId="1943" priority="3165" operator="equal">
      <formula>"G14L"</formula>
    </cfRule>
    <cfRule type="cellIs" dxfId="1942" priority="3166" operator="equal">
      <formula>"G13L"</formula>
    </cfRule>
    <cfRule type="cellIs" dxfId="1941" priority="3167" operator="equal">
      <formula>"G12L"</formula>
    </cfRule>
    <cfRule type="cellIs" dxfId="1940" priority="3168" operator="equal">
      <formula>"G11L"</formula>
    </cfRule>
    <cfRule type="cellIs" dxfId="1939" priority="3169" operator="equal">
      <formula>"G10L"</formula>
    </cfRule>
    <cfRule type="cellIs" dxfId="1938" priority="3170" operator="equal">
      <formula>"G9L"</formula>
    </cfRule>
    <cfRule type="cellIs" dxfId="1937" priority="3171" operator="equal">
      <formula>"G8L"</formula>
    </cfRule>
    <cfRule type="cellIs" dxfId="1936" priority="3172" operator="equal">
      <formula>"G7L"</formula>
    </cfRule>
    <cfRule type="cellIs" dxfId="1935" priority="3173" operator="equal">
      <formula>"G6L"</formula>
    </cfRule>
    <cfRule type="cellIs" dxfId="1934" priority="3174" operator="equal">
      <formula>"G5L"</formula>
    </cfRule>
    <cfRule type="cellIs" dxfId="1933" priority="3175" operator="equal">
      <formula>"G4L"</formula>
    </cfRule>
    <cfRule type="cellIs" dxfId="1932" priority="3176" operator="equal">
      <formula>"G3L"</formula>
    </cfRule>
    <cfRule type="cellIs" dxfId="1931" priority="3177" operator="equal">
      <formula>"G2L"</formula>
    </cfRule>
    <cfRule type="cellIs" dxfId="1930" priority="3178" operator="equal">
      <formula>"G1L"</formula>
    </cfRule>
  </conditionalFormatting>
  <conditionalFormatting sqref="BE13">
    <cfRule type="cellIs" dxfId="1929" priority="3137" operator="equal">
      <formula>"G1H"</formula>
    </cfRule>
    <cfRule type="cellIs" dxfId="1928" priority="3138" operator="equal">
      <formula>"G2H"</formula>
    </cfRule>
    <cfRule type="cellIs" dxfId="1927" priority="3139" operator="equal">
      <formula>"G3H"</formula>
    </cfRule>
    <cfRule type="cellIs" dxfId="1926" priority="3140" operator="equal">
      <formula>"G4H"</formula>
    </cfRule>
    <cfRule type="cellIs" dxfId="1925" priority="3141" operator="equal">
      <formula>"G5H"</formula>
    </cfRule>
    <cfRule type="cellIs" dxfId="1924" priority="3142" operator="equal">
      <formula>"G15L"</formula>
    </cfRule>
    <cfRule type="cellIs" dxfId="1923" priority="3143" operator="equal">
      <formula>"G14L"</formula>
    </cfRule>
    <cfRule type="cellIs" dxfId="1922" priority="3144" operator="equal">
      <formula>"G13L"</formula>
    </cfRule>
    <cfRule type="cellIs" dxfId="1921" priority="3145" operator="equal">
      <formula>"G12L"</formula>
    </cfRule>
    <cfRule type="cellIs" dxfId="1920" priority="3146" operator="equal">
      <formula>"G11L"</formula>
    </cfRule>
    <cfRule type="cellIs" dxfId="1919" priority="3147" operator="equal">
      <formula>"G10L"</formula>
    </cfRule>
    <cfRule type="cellIs" dxfId="1918" priority="3148" operator="equal">
      <formula>"G9L"</formula>
    </cfRule>
    <cfRule type="cellIs" dxfId="1917" priority="3149" operator="equal">
      <formula>"G8L"</formula>
    </cfRule>
    <cfRule type="cellIs" dxfId="1916" priority="3150" operator="equal">
      <formula>"G7L"</formula>
    </cfRule>
    <cfRule type="cellIs" dxfId="1915" priority="3151" operator="equal">
      <formula>"G6L"</formula>
    </cfRule>
    <cfRule type="cellIs" dxfId="1914" priority="3152" operator="equal">
      <formula>"G5L"</formula>
    </cfRule>
    <cfRule type="cellIs" dxfId="1913" priority="3153" operator="equal">
      <formula>"G4L"</formula>
    </cfRule>
    <cfRule type="cellIs" dxfId="1912" priority="3154" operator="equal">
      <formula>"G3L"</formula>
    </cfRule>
    <cfRule type="cellIs" dxfId="1911" priority="3155" operator="equal">
      <formula>"G2L"</formula>
    </cfRule>
    <cfRule type="cellIs" dxfId="1910" priority="3156" operator="equal">
      <formula>"G1L"</formula>
    </cfRule>
  </conditionalFormatting>
  <conditionalFormatting sqref="BE15:BE21">
    <cfRule type="containsText" dxfId="1909" priority="3052" stopIfTrue="1" operator="containsText" text="Sat">
      <formula>NOT(ISERROR(SEARCH("Sat",BE15)))</formula>
    </cfRule>
    <cfRule type="containsText" dxfId="1908" priority="3053" stopIfTrue="1" operator="containsText" text="Fri">
      <formula>NOT(ISERROR(SEARCH("Fri",BE15)))</formula>
    </cfRule>
    <cfRule type="cellIs" dxfId="1907" priority="3054" operator="equal">
      <formula>"G1H"</formula>
    </cfRule>
    <cfRule type="cellIs" dxfId="1906" priority="3055" operator="equal">
      <formula>"G2H"</formula>
    </cfRule>
    <cfRule type="cellIs" dxfId="1905" priority="3056" operator="equal">
      <formula>"G3H"</formula>
    </cfRule>
    <cfRule type="cellIs" dxfId="1904" priority="3057" operator="equal">
      <formula>"G4H"</formula>
    </cfRule>
    <cfRule type="cellIs" dxfId="1903" priority="3058" operator="equal">
      <formula>"G5H"</formula>
    </cfRule>
    <cfRule type="cellIs" dxfId="1902" priority="3059" operator="equal">
      <formula>"G15L"</formula>
    </cfRule>
    <cfRule type="cellIs" dxfId="1901" priority="3060" operator="equal">
      <formula>"G14L"</formula>
    </cfRule>
    <cfRule type="cellIs" dxfId="1900" priority="3061" operator="equal">
      <formula>"G13L"</formula>
    </cfRule>
    <cfRule type="cellIs" dxfId="1899" priority="3062" operator="equal">
      <formula>"G12L"</formula>
    </cfRule>
    <cfRule type="cellIs" dxfId="1898" priority="3063" operator="equal">
      <formula>"G11L"</formula>
    </cfRule>
    <cfRule type="cellIs" dxfId="1897" priority="3064" operator="equal">
      <formula>"G10L"</formula>
    </cfRule>
    <cfRule type="cellIs" dxfId="1896" priority="3065" operator="equal">
      <formula>"G9L"</formula>
    </cfRule>
    <cfRule type="cellIs" dxfId="1895" priority="3066" operator="equal">
      <formula>"G8L"</formula>
    </cfRule>
    <cfRule type="cellIs" dxfId="1894" priority="3067" operator="equal">
      <formula>"G7L"</formula>
    </cfRule>
    <cfRule type="cellIs" dxfId="1893" priority="3068" operator="equal">
      <formula>"G6L"</formula>
    </cfRule>
    <cfRule type="cellIs" dxfId="1892" priority="3069" operator="equal">
      <formula>"G5L"</formula>
    </cfRule>
    <cfRule type="cellIs" dxfId="1891" priority="3070" operator="equal">
      <formula>"G4L"</formula>
    </cfRule>
    <cfRule type="cellIs" dxfId="1890" priority="3071" operator="equal">
      <formula>"G3L"</formula>
    </cfRule>
    <cfRule type="cellIs" dxfId="1889" priority="3072" operator="equal">
      <formula>"G2L"</formula>
    </cfRule>
    <cfRule type="cellIs" dxfId="1888" priority="3073" operator="equal">
      <formula>"G1L"</formula>
    </cfRule>
  </conditionalFormatting>
  <conditionalFormatting sqref="BE20">
    <cfRule type="cellIs" dxfId="1887" priority="3032" operator="equal">
      <formula>"G1H"</formula>
    </cfRule>
    <cfRule type="cellIs" dxfId="1886" priority="3033" operator="equal">
      <formula>"G2H"</formula>
    </cfRule>
    <cfRule type="cellIs" dxfId="1885" priority="3034" operator="equal">
      <formula>"G3H"</formula>
    </cfRule>
    <cfRule type="cellIs" dxfId="1884" priority="3035" operator="equal">
      <formula>"G4H"</formula>
    </cfRule>
    <cfRule type="cellIs" dxfId="1883" priority="3036" operator="equal">
      <formula>"G5H"</formula>
    </cfRule>
    <cfRule type="cellIs" dxfId="1882" priority="3037" operator="equal">
      <formula>"G15L"</formula>
    </cfRule>
    <cfRule type="cellIs" dxfId="1881" priority="3038" operator="equal">
      <formula>"G14L"</formula>
    </cfRule>
    <cfRule type="cellIs" dxfId="1880" priority="3039" operator="equal">
      <formula>"G13L"</formula>
    </cfRule>
    <cfRule type="cellIs" dxfId="1879" priority="3040" operator="equal">
      <formula>"G12L"</formula>
    </cfRule>
    <cfRule type="cellIs" dxfId="1878" priority="3041" operator="equal">
      <formula>"G11L"</formula>
    </cfRule>
    <cfRule type="cellIs" dxfId="1877" priority="3042" operator="equal">
      <formula>"G10L"</formula>
    </cfRule>
    <cfRule type="cellIs" dxfId="1876" priority="3043" operator="equal">
      <formula>"G9L"</formula>
    </cfRule>
    <cfRule type="cellIs" dxfId="1875" priority="3044" operator="equal">
      <formula>"G8L"</formula>
    </cfRule>
    <cfRule type="cellIs" dxfId="1874" priority="3045" operator="equal">
      <formula>"G7L"</formula>
    </cfRule>
    <cfRule type="cellIs" dxfId="1873" priority="3046" operator="equal">
      <formula>"G6L"</formula>
    </cfRule>
    <cfRule type="cellIs" dxfId="1872" priority="3047" operator="equal">
      <formula>"G5L"</formula>
    </cfRule>
    <cfRule type="cellIs" dxfId="1871" priority="3048" operator="equal">
      <formula>"G4L"</formula>
    </cfRule>
    <cfRule type="cellIs" dxfId="1870" priority="3049" operator="equal">
      <formula>"G3L"</formula>
    </cfRule>
    <cfRule type="cellIs" dxfId="1869" priority="3050" operator="equal">
      <formula>"G2L"</formula>
    </cfRule>
    <cfRule type="cellIs" dxfId="1868" priority="3051" operator="equal">
      <formula>"G1L"</formula>
    </cfRule>
  </conditionalFormatting>
  <conditionalFormatting sqref="BE22:BE28">
    <cfRule type="containsText" dxfId="1867" priority="2947" stopIfTrue="1" operator="containsText" text="Sat">
      <formula>NOT(ISERROR(SEARCH("Sat",BE22)))</formula>
    </cfRule>
    <cfRule type="containsText" dxfId="1866" priority="2948" stopIfTrue="1" operator="containsText" text="Fri">
      <formula>NOT(ISERROR(SEARCH("Fri",BE22)))</formula>
    </cfRule>
    <cfRule type="cellIs" dxfId="1865" priority="2949" operator="equal">
      <formula>"G1H"</formula>
    </cfRule>
    <cfRule type="cellIs" dxfId="1864" priority="2950" operator="equal">
      <formula>"G2H"</formula>
    </cfRule>
    <cfRule type="cellIs" dxfId="1863" priority="2951" operator="equal">
      <formula>"G3H"</formula>
    </cfRule>
    <cfRule type="cellIs" dxfId="1862" priority="2952" operator="equal">
      <formula>"G4H"</formula>
    </cfRule>
    <cfRule type="cellIs" dxfId="1861" priority="2953" operator="equal">
      <formula>"G5H"</formula>
    </cfRule>
    <cfRule type="cellIs" dxfId="1860" priority="2954" operator="equal">
      <formula>"G15L"</formula>
    </cfRule>
    <cfRule type="cellIs" dxfId="1859" priority="2955" operator="equal">
      <formula>"G14L"</formula>
    </cfRule>
    <cfRule type="cellIs" dxfId="1858" priority="2956" operator="equal">
      <formula>"G13L"</formula>
    </cfRule>
    <cfRule type="cellIs" dxfId="1857" priority="2957" operator="equal">
      <formula>"G12L"</formula>
    </cfRule>
    <cfRule type="cellIs" dxfId="1856" priority="2958" operator="equal">
      <formula>"G11L"</formula>
    </cfRule>
    <cfRule type="cellIs" dxfId="1855" priority="2959" operator="equal">
      <formula>"G10L"</formula>
    </cfRule>
    <cfRule type="cellIs" dxfId="1854" priority="2960" operator="equal">
      <formula>"G9L"</formula>
    </cfRule>
    <cfRule type="cellIs" dxfId="1853" priority="2961" operator="equal">
      <formula>"G8L"</formula>
    </cfRule>
    <cfRule type="cellIs" dxfId="1852" priority="2962" operator="equal">
      <formula>"G7L"</formula>
    </cfRule>
    <cfRule type="cellIs" dxfId="1851" priority="2963" operator="equal">
      <formula>"G6L"</formula>
    </cfRule>
    <cfRule type="cellIs" dxfId="1850" priority="2964" operator="equal">
      <formula>"G5L"</formula>
    </cfRule>
    <cfRule type="cellIs" dxfId="1849" priority="2965" operator="equal">
      <formula>"G4L"</formula>
    </cfRule>
    <cfRule type="cellIs" dxfId="1848" priority="2966" operator="equal">
      <formula>"G3L"</formula>
    </cfRule>
    <cfRule type="cellIs" dxfId="1847" priority="2967" operator="equal">
      <formula>"G2L"</formula>
    </cfRule>
    <cfRule type="cellIs" dxfId="1846" priority="2968" operator="equal">
      <formula>"G1L"</formula>
    </cfRule>
  </conditionalFormatting>
  <conditionalFormatting sqref="BE27">
    <cfRule type="cellIs" dxfId="1845" priority="2927" operator="equal">
      <formula>"G1H"</formula>
    </cfRule>
    <cfRule type="cellIs" dxfId="1844" priority="2928" operator="equal">
      <formula>"G2H"</formula>
    </cfRule>
    <cfRule type="cellIs" dxfId="1843" priority="2929" operator="equal">
      <formula>"G3H"</formula>
    </cfRule>
    <cfRule type="cellIs" dxfId="1842" priority="2930" operator="equal">
      <formula>"G4H"</formula>
    </cfRule>
    <cfRule type="cellIs" dxfId="1841" priority="2931" operator="equal">
      <formula>"G5H"</formula>
    </cfRule>
    <cfRule type="cellIs" dxfId="1840" priority="2932" operator="equal">
      <formula>"G15L"</formula>
    </cfRule>
    <cfRule type="cellIs" dxfId="1839" priority="2933" operator="equal">
      <formula>"G14L"</formula>
    </cfRule>
    <cfRule type="cellIs" dxfId="1838" priority="2934" operator="equal">
      <formula>"G13L"</formula>
    </cfRule>
    <cfRule type="cellIs" dxfId="1837" priority="2935" operator="equal">
      <formula>"G12L"</formula>
    </cfRule>
    <cfRule type="cellIs" dxfId="1836" priority="2936" operator="equal">
      <formula>"G11L"</formula>
    </cfRule>
    <cfRule type="cellIs" dxfId="1835" priority="2937" operator="equal">
      <formula>"G10L"</formula>
    </cfRule>
    <cfRule type="cellIs" dxfId="1834" priority="2938" operator="equal">
      <formula>"G9L"</formula>
    </cfRule>
    <cfRule type="cellIs" dxfId="1833" priority="2939" operator="equal">
      <formula>"G8L"</formula>
    </cfRule>
    <cfRule type="cellIs" dxfId="1832" priority="2940" operator="equal">
      <formula>"G7L"</formula>
    </cfRule>
    <cfRule type="cellIs" dxfId="1831" priority="2941" operator="equal">
      <formula>"G6L"</formula>
    </cfRule>
    <cfRule type="cellIs" dxfId="1830" priority="2942" operator="equal">
      <formula>"G5L"</formula>
    </cfRule>
    <cfRule type="cellIs" dxfId="1829" priority="2943" operator="equal">
      <formula>"G4L"</formula>
    </cfRule>
    <cfRule type="cellIs" dxfId="1828" priority="2944" operator="equal">
      <formula>"G3L"</formula>
    </cfRule>
    <cfRule type="cellIs" dxfId="1827" priority="2945" operator="equal">
      <formula>"G2L"</formula>
    </cfRule>
    <cfRule type="cellIs" dxfId="1826" priority="2946" operator="equal">
      <formula>"G1L"</formula>
    </cfRule>
  </conditionalFormatting>
  <conditionalFormatting sqref="BE29:BE33">
    <cfRule type="cellIs" dxfId="1825" priority="2865" operator="equal">
      <formula>"G1H"</formula>
    </cfRule>
    <cfRule type="cellIs" dxfId="1824" priority="2866" operator="equal">
      <formula>"G2H"</formula>
    </cfRule>
    <cfRule type="cellIs" dxfId="1823" priority="2867" operator="equal">
      <formula>"G3H"</formula>
    </cfRule>
    <cfRule type="cellIs" dxfId="1822" priority="2868" operator="equal">
      <formula>"G4H"</formula>
    </cfRule>
    <cfRule type="cellIs" dxfId="1821" priority="2869" operator="equal">
      <formula>"G5H"</formula>
    </cfRule>
    <cfRule type="cellIs" dxfId="1820" priority="2870" operator="equal">
      <formula>"G15L"</formula>
    </cfRule>
    <cfRule type="cellIs" dxfId="1819" priority="2871" operator="equal">
      <formula>"G14L"</formula>
    </cfRule>
    <cfRule type="cellIs" dxfId="1818" priority="2872" operator="equal">
      <formula>"G13L"</formula>
    </cfRule>
    <cfRule type="cellIs" dxfId="1817" priority="2873" operator="equal">
      <formula>"G12L"</formula>
    </cfRule>
    <cfRule type="cellIs" dxfId="1816" priority="2874" operator="equal">
      <formula>"G11L"</formula>
    </cfRule>
    <cfRule type="cellIs" dxfId="1815" priority="2875" operator="equal">
      <formula>"G10L"</formula>
    </cfRule>
    <cfRule type="cellIs" dxfId="1814" priority="2876" operator="equal">
      <formula>"G9L"</formula>
    </cfRule>
    <cfRule type="cellIs" dxfId="1813" priority="2877" operator="equal">
      <formula>"G8L"</formula>
    </cfRule>
    <cfRule type="cellIs" dxfId="1812" priority="2878" operator="equal">
      <formula>"G7L"</formula>
    </cfRule>
    <cfRule type="cellIs" dxfId="1811" priority="2879" operator="equal">
      <formula>"G6L"</formula>
    </cfRule>
    <cfRule type="cellIs" dxfId="1810" priority="2880" operator="equal">
      <formula>"G5L"</formula>
    </cfRule>
    <cfRule type="cellIs" dxfId="1809" priority="2881" operator="equal">
      <formula>"G4L"</formula>
    </cfRule>
    <cfRule type="cellIs" dxfId="1808" priority="2882" operator="equal">
      <formula>"G3L"</formula>
    </cfRule>
    <cfRule type="cellIs" dxfId="1807" priority="2883" operator="equal">
      <formula>"G2L"</formula>
    </cfRule>
    <cfRule type="cellIs" dxfId="1806" priority="2884" operator="equal">
      <formula>"G1L"</formula>
    </cfRule>
  </conditionalFormatting>
  <conditionalFormatting sqref="BE29:BE34">
    <cfRule type="containsText" dxfId="1805" priority="2842" stopIfTrue="1" operator="containsText" text="Sat">
      <formula>NOT(ISERROR(SEARCH("Sat",BE29)))</formula>
    </cfRule>
    <cfRule type="containsText" dxfId="1804" priority="2843" stopIfTrue="1" operator="containsText" text="Fri">
      <formula>NOT(ISERROR(SEARCH("Fri",BE29)))</formula>
    </cfRule>
  </conditionalFormatting>
  <conditionalFormatting sqref="BE34">
    <cfRule type="cellIs" dxfId="1803" priority="2822" operator="equal">
      <formula>"G1H"</formula>
    </cfRule>
    <cfRule type="cellIs" dxfId="1802" priority="2823" operator="equal">
      <formula>"G2H"</formula>
    </cfRule>
    <cfRule type="cellIs" dxfId="1801" priority="2824" operator="equal">
      <formula>"G3H"</formula>
    </cfRule>
    <cfRule type="cellIs" dxfId="1800" priority="2825" operator="equal">
      <formula>"G4H"</formula>
    </cfRule>
    <cfRule type="cellIs" dxfId="1799" priority="2826" operator="equal">
      <formula>"G5H"</formula>
    </cfRule>
    <cfRule type="cellIs" dxfId="1798" priority="2827" operator="equal">
      <formula>"G15L"</formula>
    </cfRule>
    <cfRule type="cellIs" dxfId="1797" priority="2828" operator="equal">
      <formula>"G14L"</formula>
    </cfRule>
    <cfRule type="cellIs" dxfId="1796" priority="2829" operator="equal">
      <formula>"G13L"</formula>
    </cfRule>
    <cfRule type="cellIs" dxfId="1795" priority="2830" operator="equal">
      <formula>"G12L"</formula>
    </cfRule>
    <cfRule type="cellIs" dxfId="1794" priority="2831" operator="equal">
      <formula>"G11L"</formula>
    </cfRule>
    <cfRule type="cellIs" dxfId="1793" priority="2832" operator="equal">
      <formula>"G10L"</formula>
    </cfRule>
    <cfRule type="cellIs" dxfId="1792" priority="2833" operator="equal">
      <formula>"G9L"</formula>
    </cfRule>
    <cfRule type="cellIs" dxfId="1791" priority="2834" operator="equal">
      <formula>"G8L"</formula>
    </cfRule>
    <cfRule type="cellIs" dxfId="1790" priority="2835" operator="equal">
      <formula>"G7L"</formula>
    </cfRule>
    <cfRule type="cellIs" dxfId="1789" priority="2836" operator="equal">
      <formula>"G6L"</formula>
    </cfRule>
    <cfRule type="cellIs" dxfId="1788" priority="2837" operator="equal">
      <formula>"G5L"</formula>
    </cfRule>
    <cfRule type="cellIs" dxfId="1787" priority="2838" operator="equal">
      <formula>"G4L"</formula>
    </cfRule>
    <cfRule type="cellIs" dxfId="1786" priority="2839" operator="equal">
      <formula>"G3L"</formula>
    </cfRule>
    <cfRule type="cellIs" dxfId="1785" priority="2840" operator="equal">
      <formula>"G2L"</formula>
    </cfRule>
    <cfRule type="cellIs" dxfId="1784" priority="2841" operator="equal">
      <formula>"G1L"</formula>
    </cfRule>
  </conditionalFormatting>
  <conditionalFormatting sqref="BG4:BG34">
    <cfRule type="cellIs" dxfId="1783" priority="5468" operator="equal">
      <formula>"G7L"</formula>
    </cfRule>
    <cfRule type="cellIs" dxfId="1782" priority="5469" operator="equal">
      <formula>"G6L"</formula>
    </cfRule>
    <cfRule type="cellIs" dxfId="1781" priority="5470" operator="equal">
      <formula>"G5L"</formula>
    </cfRule>
    <cfRule type="cellIs" dxfId="1780" priority="5471" operator="equal">
      <formula>"G4L"</formula>
    </cfRule>
    <cfRule type="cellIs" dxfId="1779" priority="5472" operator="equal">
      <formula>"G3L"</formula>
    </cfRule>
    <cfRule type="cellIs" dxfId="1778" priority="5473" operator="equal">
      <formula>"G2L"</formula>
    </cfRule>
    <cfRule type="cellIs" dxfId="1777" priority="5474" operator="equal">
      <formula>"G1L"</formula>
    </cfRule>
  </conditionalFormatting>
  <conditionalFormatting sqref="BG4:BG34">
    <cfRule type="cellIs" dxfId="1776" priority="5455" operator="equal">
      <formula>"G1H"</formula>
    </cfRule>
    <cfRule type="cellIs" dxfId="1775" priority="5456" operator="equal">
      <formula>"G2H"</formula>
    </cfRule>
    <cfRule type="cellIs" dxfId="1774" priority="5457" operator="equal">
      <formula>"G3H"</formula>
    </cfRule>
    <cfRule type="cellIs" dxfId="1773" priority="5458" operator="equal">
      <formula>"G4H"</formula>
    </cfRule>
    <cfRule type="cellIs" dxfId="1772" priority="5459" operator="equal">
      <formula>"G5H"</formula>
    </cfRule>
    <cfRule type="cellIs" dxfId="1771" priority="5460" operator="equal">
      <formula>"G15L"</formula>
    </cfRule>
    <cfRule type="cellIs" dxfId="1770" priority="5461" operator="equal">
      <formula>"G14L"</formula>
    </cfRule>
    <cfRule type="cellIs" dxfId="1769" priority="5462" operator="equal">
      <formula>"G13L"</formula>
    </cfRule>
    <cfRule type="cellIs" dxfId="1768" priority="5463" operator="equal">
      <formula>"G12L"</formula>
    </cfRule>
    <cfRule type="cellIs" dxfId="1767" priority="5464" operator="equal">
      <formula>"G11L"</formula>
    </cfRule>
    <cfRule type="cellIs" dxfId="1766" priority="5465" operator="equal">
      <formula>"G10L"</formula>
    </cfRule>
    <cfRule type="cellIs" dxfId="1765" priority="5466" operator="equal">
      <formula>"G9L"</formula>
    </cfRule>
    <cfRule type="cellIs" dxfId="1764" priority="5467" operator="equal">
      <formula>"G8L"</formula>
    </cfRule>
  </conditionalFormatting>
  <conditionalFormatting sqref="BG3 BJ3 BM3">
    <cfRule type="cellIs" dxfId="1763" priority="7266" operator="equal">
      <formula>"G1H"</formula>
    </cfRule>
    <cfRule type="cellIs" dxfId="1762" priority="7267" operator="equal">
      <formula>"G2H"</formula>
    </cfRule>
    <cfRule type="cellIs" dxfId="1761" priority="7268" operator="equal">
      <formula>"G3H"</formula>
    </cfRule>
    <cfRule type="cellIs" dxfId="1760" priority="7269" operator="equal">
      <formula>"G4H"</formula>
    </cfRule>
    <cfRule type="cellIs" dxfId="1759" priority="7270" operator="equal">
      <formula>"G5H"</formula>
    </cfRule>
    <cfRule type="cellIs" dxfId="1758" priority="7271" operator="equal">
      <formula>"G15L"</formula>
    </cfRule>
    <cfRule type="cellIs" dxfId="1757" priority="7272" operator="equal">
      <formula>"G14L"</formula>
    </cfRule>
    <cfRule type="cellIs" dxfId="1756" priority="7273" operator="equal">
      <formula>"G13L"</formula>
    </cfRule>
    <cfRule type="cellIs" dxfId="1755" priority="7274" operator="equal">
      <formula>"G12L"</formula>
    </cfRule>
    <cfRule type="cellIs" dxfId="1754" priority="7275" operator="equal">
      <formula>"G11L"</formula>
    </cfRule>
    <cfRule type="cellIs" dxfId="1753" priority="7276" operator="equal">
      <formula>"G10L"</formula>
    </cfRule>
    <cfRule type="cellIs" dxfId="1752" priority="7277" operator="equal">
      <formula>"G9L"</formula>
    </cfRule>
    <cfRule type="cellIs" dxfId="1751" priority="7278" operator="equal">
      <formula>"G8L"</formula>
    </cfRule>
    <cfRule type="cellIs" dxfId="1750" priority="7279" operator="equal">
      <formula>"G7L"</formula>
    </cfRule>
    <cfRule type="cellIs" dxfId="1749" priority="7280" operator="equal">
      <formula>"G6L"</formula>
    </cfRule>
    <cfRule type="cellIs" dxfId="1748" priority="7281" operator="equal">
      <formula>"G5L"</formula>
    </cfRule>
    <cfRule type="cellIs" dxfId="1747" priority="7282" operator="equal">
      <formula>"G4L"</formula>
    </cfRule>
    <cfRule type="cellIs" dxfId="1746" priority="7283" operator="equal">
      <formula>"G3L"</formula>
    </cfRule>
    <cfRule type="cellIs" dxfId="1745" priority="7284" operator="equal">
      <formula>"G2L"</formula>
    </cfRule>
    <cfRule type="cellIs" dxfId="1744" priority="7285" operator="equal">
      <formula>"G1L"</formula>
    </cfRule>
  </conditionalFormatting>
  <conditionalFormatting sqref="BG4:BG34">
    <cfRule type="containsText" dxfId="1743" priority="5552" stopIfTrue="1" operator="containsText" text="Sat">
      <formula>NOT(ISERROR(SEARCH("Sat",BG4)))</formula>
    </cfRule>
    <cfRule type="containsText" dxfId="1742" priority="5553" stopIfTrue="1" operator="containsText" text="Fri">
      <formula>NOT(ISERROR(SEARCH("Fri",BG4)))</formula>
    </cfRule>
  </conditionalFormatting>
  <conditionalFormatting sqref="BH4:BH10">
    <cfRule type="containsText" dxfId="1741" priority="2716" stopIfTrue="1" operator="containsText" text="Sat">
      <formula>NOT(ISERROR(SEARCH("Sat",BH4)))</formula>
    </cfRule>
    <cfRule type="containsText" dxfId="1740" priority="2717" stopIfTrue="1" operator="containsText" text="Fri">
      <formula>NOT(ISERROR(SEARCH("Fri",BH4)))</formula>
    </cfRule>
    <cfRule type="cellIs" dxfId="1739" priority="2718" operator="equal">
      <formula>"G1H"</formula>
    </cfRule>
    <cfRule type="cellIs" dxfId="1738" priority="2719" operator="equal">
      <formula>"G2H"</formula>
    </cfRule>
    <cfRule type="cellIs" dxfId="1737" priority="2720" operator="equal">
      <formula>"G3H"</formula>
    </cfRule>
    <cfRule type="cellIs" dxfId="1736" priority="2721" operator="equal">
      <formula>"G4H"</formula>
    </cfRule>
    <cfRule type="cellIs" dxfId="1735" priority="2722" operator="equal">
      <formula>"G5H"</formula>
    </cfRule>
    <cfRule type="cellIs" dxfId="1734" priority="2723" operator="equal">
      <formula>"G15L"</formula>
    </cfRule>
    <cfRule type="cellIs" dxfId="1733" priority="2724" operator="equal">
      <formula>"G14L"</formula>
    </cfRule>
    <cfRule type="cellIs" dxfId="1732" priority="2725" operator="equal">
      <formula>"G13L"</formula>
    </cfRule>
    <cfRule type="cellIs" dxfId="1731" priority="2726" operator="equal">
      <formula>"G12L"</formula>
    </cfRule>
    <cfRule type="cellIs" dxfId="1730" priority="2727" operator="equal">
      <formula>"G11L"</formula>
    </cfRule>
    <cfRule type="cellIs" dxfId="1729" priority="2728" operator="equal">
      <formula>"G10L"</formula>
    </cfRule>
    <cfRule type="cellIs" dxfId="1728" priority="2729" operator="equal">
      <formula>"G9L"</formula>
    </cfRule>
    <cfRule type="cellIs" dxfId="1727" priority="2730" operator="equal">
      <formula>"G8L"</formula>
    </cfRule>
    <cfRule type="cellIs" dxfId="1726" priority="2731" operator="equal">
      <formula>"G7L"</formula>
    </cfRule>
    <cfRule type="cellIs" dxfId="1725" priority="2732" operator="equal">
      <formula>"G6L"</formula>
    </cfRule>
    <cfRule type="cellIs" dxfId="1724" priority="2733" operator="equal">
      <formula>"G5L"</formula>
    </cfRule>
    <cfRule type="cellIs" dxfId="1723" priority="2734" operator="equal">
      <formula>"G4L"</formula>
    </cfRule>
    <cfRule type="cellIs" dxfId="1722" priority="2735" operator="equal">
      <formula>"G3L"</formula>
    </cfRule>
    <cfRule type="cellIs" dxfId="1721" priority="2736" operator="equal">
      <formula>"G2L"</formula>
    </cfRule>
    <cfRule type="cellIs" dxfId="1720" priority="2737" operator="equal">
      <formula>"G1L"</formula>
    </cfRule>
  </conditionalFormatting>
  <conditionalFormatting sqref="BH10:BH11">
    <cfRule type="cellIs" dxfId="1719" priority="2696" operator="equal">
      <formula>"G7L"</formula>
    </cfRule>
    <cfRule type="cellIs" dxfId="1718" priority="2697" operator="equal">
      <formula>"G6L"</formula>
    </cfRule>
    <cfRule type="cellIs" dxfId="1717" priority="2698" operator="equal">
      <formula>"G5L"</formula>
    </cfRule>
    <cfRule type="cellIs" dxfId="1716" priority="2699" operator="equal">
      <formula>"G4L"</formula>
    </cfRule>
    <cfRule type="cellIs" dxfId="1715" priority="2700" operator="equal">
      <formula>"G3L"</formula>
    </cfRule>
    <cfRule type="cellIs" dxfId="1714" priority="2701" operator="equal">
      <formula>"G2L"</formula>
    </cfRule>
    <cfRule type="cellIs" dxfId="1713" priority="2702" operator="equal">
      <formula>"G1L"</formula>
    </cfRule>
  </conditionalFormatting>
  <conditionalFormatting sqref="BH10:BH17">
    <cfRule type="cellIs" dxfId="1712" priority="2599" operator="equal">
      <formula>"G1H"</formula>
    </cfRule>
    <cfRule type="cellIs" dxfId="1711" priority="2600" operator="equal">
      <formula>"G2H"</formula>
    </cfRule>
    <cfRule type="cellIs" dxfId="1710" priority="2601" operator="equal">
      <formula>"G3H"</formula>
    </cfRule>
    <cfRule type="cellIs" dxfId="1709" priority="2602" operator="equal">
      <formula>"G4H"</formula>
    </cfRule>
    <cfRule type="cellIs" dxfId="1708" priority="2603" operator="equal">
      <formula>"G5H"</formula>
    </cfRule>
    <cfRule type="cellIs" dxfId="1707" priority="2604" operator="equal">
      <formula>"G15L"</formula>
    </cfRule>
    <cfRule type="cellIs" dxfId="1706" priority="2605" operator="equal">
      <formula>"G14L"</formula>
    </cfRule>
    <cfRule type="cellIs" dxfId="1705" priority="2606" operator="equal">
      <formula>"G13L"</formula>
    </cfRule>
    <cfRule type="cellIs" dxfId="1704" priority="2607" operator="equal">
      <formula>"G12L"</formula>
    </cfRule>
    <cfRule type="cellIs" dxfId="1703" priority="2608" operator="equal">
      <formula>"G11L"</formula>
    </cfRule>
    <cfRule type="cellIs" dxfId="1702" priority="2609" operator="equal">
      <formula>"G10L"</formula>
    </cfRule>
    <cfRule type="cellIs" dxfId="1701" priority="2610" operator="equal">
      <formula>"G9L"</formula>
    </cfRule>
    <cfRule type="cellIs" dxfId="1700" priority="2611" operator="equal">
      <formula>"G8L"</formula>
    </cfRule>
  </conditionalFormatting>
  <conditionalFormatting sqref="BH11:BH17">
    <cfRule type="containsText" dxfId="1699" priority="2597" stopIfTrue="1" operator="containsText" text="Sat">
      <formula>NOT(ISERROR(SEARCH("Sat",BH11)))</formula>
    </cfRule>
    <cfRule type="containsText" dxfId="1698" priority="2598" stopIfTrue="1" operator="containsText" text="Fri">
      <formula>NOT(ISERROR(SEARCH("Fri",BH11)))</formula>
    </cfRule>
  </conditionalFormatting>
  <conditionalFormatting sqref="BH13:BH17">
    <cfRule type="cellIs" dxfId="1697" priority="2612" operator="equal">
      <formula>"G7L"</formula>
    </cfRule>
    <cfRule type="cellIs" dxfId="1696" priority="2613" operator="equal">
      <formula>"G6L"</formula>
    </cfRule>
    <cfRule type="cellIs" dxfId="1695" priority="2614" operator="equal">
      <formula>"G5L"</formula>
    </cfRule>
    <cfRule type="cellIs" dxfId="1694" priority="2615" operator="equal">
      <formula>"G4L"</formula>
    </cfRule>
    <cfRule type="cellIs" dxfId="1693" priority="2616" operator="equal">
      <formula>"G3L"</formula>
    </cfRule>
    <cfRule type="cellIs" dxfId="1692" priority="2617" operator="equal">
      <formula>"G2L"</formula>
    </cfRule>
    <cfRule type="cellIs" dxfId="1691" priority="2618" operator="equal">
      <formula>"G1L"</formula>
    </cfRule>
  </conditionalFormatting>
  <conditionalFormatting sqref="BH17:BH24">
    <cfRule type="cellIs" dxfId="1690" priority="2480" operator="equal">
      <formula>"G1H"</formula>
    </cfRule>
    <cfRule type="cellIs" dxfId="1689" priority="2481" operator="equal">
      <formula>"G2H"</formula>
    </cfRule>
    <cfRule type="cellIs" dxfId="1688" priority="2482" operator="equal">
      <formula>"G3H"</formula>
    </cfRule>
    <cfRule type="cellIs" dxfId="1687" priority="2483" operator="equal">
      <formula>"G4H"</formula>
    </cfRule>
    <cfRule type="cellIs" dxfId="1686" priority="2484" operator="equal">
      <formula>"G5H"</formula>
    </cfRule>
    <cfRule type="cellIs" dxfId="1685" priority="2485" operator="equal">
      <formula>"G15L"</formula>
    </cfRule>
    <cfRule type="cellIs" dxfId="1684" priority="2486" operator="equal">
      <formula>"G14L"</formula>
    </cfRule>
    <cfRule type="cellIs" dxfId="1683" priority="2487" operator="equal">
      <formula>"G13L"</formula>
    </cfRule>
    <cfRule type="cellIs" dxfId="1682" priority="2488" operator="equal">
      <formula>"G12L"</formula>
    </cfRule>
    <cfRule type="cellIs" dxfId="1681" priority="2489" operator="equal">
      <formula>"G11L"</formula>
    </cfRule>
    <cfRule type="cellIs" dxfId="1680" priority="2490" operator="equal">
      <formula>"G10L"</formula>
    </cfRule>
    <cfRule type="cellIs" dxfId="1679" priority="2491" operator="equal">
      <formula>"G9L"</formula>
    </cfRule>
    <cfRule type="cellIs" dxfId="1678" priority="2492" operator="equal">
      <formula>"G8L"</formula>
    </cfRule>
    <cfRule type="cellIs" dxfId="1677" priority="2493" operator="equal">
      <formula>"G7L"</formula>
    </cfRule>
    <cfRule type="cellIs" dxfId="1676" priority="2494" operator="equal">
      <formula>"G6L"</formula>
    </cfRule>
    <cfRule type="cellIs" dxfId="1675" priority="2495" operator="equal">
      <formula>"G5L"</formula>
    </cfRule>
    <cfRule type="cellIs" dxfId="1674" priority="2496" operator="equal">
      <formula>"G4L"</formula>
    </cfRule>
    <cfRule type="cellIs" dxfId="1673" priority="2497" operator="equal">
      <formula>"G3L"</formula>
    </cfRule>
    <cfRule type="cellIs" dxfId="1672" priority="2498" operator="equal">
      <formula>"G2L"</formula>
    </cfRule>
    <cfRule type="cellIs" dxfId="1671" priority="2499" operator="equal">
      <formula>"G1L"</formula>
    </cfRule>
  </conditionalFormatting>
  <conditionalFormatting sqref="BH18:BH24">
    <cfRule type="containsText" dxfId="1670" priority="2478" stopIfTrue="1" operator="containsText" text="Sat">
      <formula>NOT(ISERROR(SEARCH("Sat",BH18)))</formula>
    </cfRule>
    <cfRule type="containsText" dxfId="1669" priority="2479" stopIfTrue="1" operator="containsText" text="Fri">
      <formula>NOT(ISERROR(SEARCH("Fri",BH18)))</formula>
    </cfRule>
  </conditionalFormatting>
  <conditionalFormatting sqref="BH24:BH31">
    <cfRule type="cellIs" dxfId="1668" priority="2361" operator="equal">
      <formula>"G1H"</formula>
    </cfRule>
    <cfRule type="cellIs" dxfId="1667" priority="2362" operator="equal">
      <formula>"G2H"</formula>
    </cfRule>
    <cfRule type="cellIs" dxfId="1666" priority="2363" operator="equal">
      <formula>"G3H"</formula>
    </cfRule>
    <cfRule type="cellIs" dxfId="1665" priority="2364" operator="equal">
      <formula>"G4H"</formula>
    </cfRule>
    <cfRule type="cellIs" dxfId="1664" priority="2365" operator="equal">
      <formula>"G5H"</formula>
    </cfRule>
    <cfRule type="cellIs" dxfId="1663" priority="2366" operator="equal">
      <formula>"G15L"</formula>
    </cfRule>
    <cfRule type="cellIs" dxfId="1662" priority="2367" operator="equal">
      <formula>"G14L"</formula>
    </cfRule>
    <cfRule type="cellIs" dxfId="1661" priority="2368" operator="equal">
      <formula>"G13L"</formula>
    </cfRule>
    <cfRule type="cellIs" dxfId="1660" priority="2369" operator="equal">
      <formula>"G12L"</formula>
    </cfRule>
    <cfRule type="cellIs" dxfId="1659" priority="2370" operator="equal">
      <formula>"G11L"</formula>
    </cfRule>
    <cfRule type="cellIs" dxfId="1658" priority="2371" operator="equal">
      <formula>"G10L"</formula>
    </cfRule>
    <cfRule type="cellIs" dxfId="1657" priority="2372" operator="equal">
      <formula>"G9L"</formula>
    </cfRule>
    <cfRule type="cellIs" dxfId="1656" priority="2373" operator="equal">
      <formula>"G8L"</formula>
    </cfRule>
    <cfRule type="cellIs" dxfId="1655" priority="2374" operator="equal">
      <formula>"G7L"</formula>
    </cfRule>
    <cfRule type="cellIs" dxfId="1654" priority="2375" operator="equal">
      <formula>"G6L"</formula>
    </cfRule>
    <cfRule type="cellIs" dxfId="1653" priority="2376" operator="equal">
      <formula>"G5L"</formula>
    </cfRule>
    <cfRule type="cellIs" dxfId="1652" priority="2377" operator="equal">
      <formula>"G4L"</formula>
    </cfRule>
    <cfRule type="cellIs" dxfId="1651" priority="2378" operator="equal">
      <formula>"G3L"</formula>
    </cfRule>
    <cfRule type="cellIs" dxfId="1650" priority="2379" operator="equal">
      <formula>"G2L"</formula>
    </cfRule>
    <cfRule type="cellIs" dxfId="1649" priority="2380" operator="equal">
      <formula>"G1L"</formula>
    </cfRule>
  </conditionalFormatting>
  <conditionalFormatting sqref="BH25:BH31">
    <cfRule type="containsText" dxfId="1648" priority="2359" stopIfTrue="1" operator="containsText" text="Sat">
      <formula>NOT(ISERROR(SEARCH("Sat",BH25)))</formula>
    </cfRule>
    <cfRule type="containsText" dxfId="1647" priority="2360" stopIfTrue="1" operator="containsText" text="Fri">
      <formula>NOT(ISERROR(SEARCH("Fri",BH25)))</formula>
    </cfRule>
  </conditionalFormatting>
  <conditionalFormatting sqref="BH31:BH34">
    <cfRule type="cellIs" dxfId="1646" priority="2284" operator="equal">
      <formula>"G1H"</formula>
    </cfRule>
    <cfRule type="cellIs" dxfId="1645" priority="2285" operator="equal">
      <formula>"G2H"</formula>
    </cfRule>
    <cfRule type="cellIs" dxfId="1644" priority="2286" operator="equal">
      <formula>"G3H"</formula>
    </cfRule>
    <cfRule type="cellIs" dxfId="1643" priority="2287" operator="equal">
      <formula>"G4H"</formula>
    </cfRule>
    <cfRule type="cellIs" dxfId="1642" priority="2288" operator="equal">
      <formula>"G5H"</formula>
    </cfRule>
    <cfRule type="cellIs" dxfId="1641" priority="2289" operator="equal">
      <formula>"G15L"</formula>
    </cfRule>
    <cfRule type="cellIs" dxfId="1640" priority="2290" operator="equal">
      <formula>"G14L"</formula>
    </cfRule>
    <cfRule type="cellIs" dxfId="1639" priority="2291" operator="equal">
      <formula>"G13L"</formula>
    </cfRule>
    <cfRule type="cellIs" dxfId="1638" priority="2292" operator="equal">
      <formula>"G12L"</formula>
    </cfRule>
    <cfRule type="cellIs" dxfId="1637" priority="2293" operator="equal">
      <formula>"G11L"</formula>
    </cfRule>
    <cfRule type="cellIs" dxfId="1636" priority="2294" operator="equal">
      <formula>"G10L"</formula>
    </cfRule>
    <cfRule type="cellIs" dxfId="1635" priority="2295" operator="equal">
      <formula>"G9L"</formula>
    </cfRule>
    <cfRule type="cellIs" dxfId="1634" priority="2296" operator="equal">
      <formula>"G8L"</formula>
    </cfRule>
    <cfRule type="cellIs" dxfId="1633" priority="2297" operator="equal">
      <formula>"G7L"</formula>
    </cfRule>
    <cfRule type="cellIs" dxfId="1632" priority="2298" operator="equal">
      <formula>"G6L"</formula>
    </cfRule>
    <cfRule type="cellIs" dxfId="1631" priority="2299" operator="equal">
      <formula>"G5L"</formula>
    </cfRule>
    <cfRule type="cellIs" dxfId="1630" priority="2300" operator="equal">
      <formula>"G4L"</formula>
    </cfRule>
    <cfRule type="cellIs" dxfId="1629" priority="2301" operator="equal">
      <formula>"G3L"</formula>
    </cfRule>
    <cfRule type="cellIs" dxfId="1628" priority="2302" operator="equal">
      <formula>"G2L"</formula>
    </cfRule>
    <cfRule type="cellIs" dxfId="1627" priority="2303" operator="equal">
      <formula>"G1L"</formula>
    </cfRule>
  </conditionalFormatting>
  <conditionalFormatting sqref="BH32:BH34">
    <cfRule type="containsText" dxfId="1626" priority="2282" stopIfTrue="1" operator="containsText" text="Sat">
      <formula>NOT(ISERROR(SEARCH("Sat",BH32)))</formula>
    </cfRule>
    <cfRule type="containsText" dxfId="1625" priority="2283" stopIfTrue="1" operator="containsText" text="Fri">
      <formula>NOT(ISERROR(SEARCH("Fri",BH32)))</formula>
    </cfRule>
  </conditionalFormatting>
  <conditionalFormatting sqref="BH12">
    <cfRule type="cellIs" dxfId="1624" priority="2675" operator="equal">
      <formula>"G7L"</formula>
    </cfRule>
    <cfRule type="cellIs" dxfId="1623" priority="2676" operator="equal">
      <formula>"G6L"</formula>
    </cfRule>
    <cfRule type="cellIs" dxfId="1622" priority="2677" operator="equal">
      <formula>"G5L"</formula>
    </cfRule>
    <cfRule type="cellIs" dxfId="1621" priority="2678" operator="equal">
      <formula>"G4L"</formula>
    </cfRule>
    <cfRule type="cellIs" dxfId="1620" priority="2679" operator="equal">
      <formula>"G3L"</formula>
    </cfRule>
    <cfRule type="cellIs" dxfId="1619" priority="2680" operator="equal">
      <formula>"G2L"</formula>
    </cfRule>
    <cfRule type="cellIs" dxfId="1618" priority="2681" operator="equal">
      <formula>"G1L"</formula>
    </cfRule>
  </conditionalFormatting>
  <conditionalFormatting sqref="BP3">
    <cfRule type="cellIs" dxfId="1617" priority="7232" operator="equal">
      <formula>"G1H"</formula>
    </cfRule>
    <cfRule type="cellIs" dxfId="1616" priority="7233" operator="equal">
      <formula>"G2H"</formula>
    </cfRule>
    <cfRule type="cellIs" dxfId="1615" priority="7234" operator="equal">
      <formula>"G3H"</formula>
    </cfRule>
    <cfRule type="cellIs" dxfId="1614" priority="7235" operator="equal">
      <formula>"G4H"</formula>
    </cfRule>
    <cfRule type="cellIs" dxfId="1613" priority="7236" operator="equal">
      <formula>"G5H"</formula>
    </cfRule>
    <cfRule type="cellIs" dxfId="1612" priority="7237" operator="equal">
      <formula>"G15L"</formula>
    </cfRule>
    <cfRule type="cellIs" dxfId="1611" priority="7238" operator="equal">
      <formula>"G14L"</formula>
    </cfRule>
    <cfRule type="cellIs" dxfId="1610" priority="7239" operator="equal">
      <formula>"G13L"</formula>
    </cfRule>
    <cfRule type="cellIs" dxfId="1609" priority="7240" operator="equal">
      <formula>"G12L"</formula>
    </cfRule>
    <cfRule type="cellIs" dxfId="1608" priority="7241" operator="equal">
      <formula>"G11L"</formula>
    </cfRule>
    <cfRule type="cellIs" dxfId="1607" priority="7242" operator="equal">
      <formula>"G10L"</formula>
    </cfRule>
    <cfRule type="cellIs" dxfId="1606" priority="7243" operator="equal">
      <formula>"G9L"</formula>
    </cfRule>
    <cfRule type="cellIs" dxfId="1605" priority="7244" operator="equal">
      <formula>"G8L"</formula>
    </cfRule>
    <cfRule type="cellIs" dxfId="1604" priority="7245" operator="equal">
      <formula>"G7L"</formula>
    </cfRule>
    <cfRule type="cellIs" dxfId="1603" priority="7246" operator="equal">
      <formula>"G6L"</formula>
    </cfRule>
    <cfRule type="cellIs" dxfId="1602" priority="7247" operator="equal">
      <formula>"G5L"</formula>
    </cfRule>
    <cfRule type="cellIs" dxfId="1601" priority="7248" operator="equal">
      <formula>"G4L"</formula>
    </cfRule>
    <cfRule type="cellIs" dxfId="1600" priority="7249" operator="equal">
      <formula>"G3L"</formula>
    </cfRule>
    <cfRule type="cellIs" dxfId="1599" priority="7250" operator="equal">
      <formula>"G2L"</formula>
    </cfRule>
    <cfRule type="cellIs" dxfId="1598" priority="7251" operator="equal">
      <formula>"G1L"</formula>
    </cfRule>
  </conditionalFormatting>
  <conditionalFormatting sqref="BS3">
    <cfRule type="cellIs" dxfId="1597" priority="7110" operator="equal">
      <formula>"G1H"</formula>
    </cfRule>
    <cfRule type="cellIs" dxfId="1596" priority="7111" operator="equal">
      <formula>"G2H"</formula>
    </cfRule>
    <cfRule type="cellIs" dxfId="1595" priority="7112" operator="equal">
      <formula>"G3H"</formula>
    </cfRule>
    <cfRule type="cellIs" dxfId="1594" priority="7113" operator="equal">
      <formula>"G4H"</formula>
    </cfRule>
    <cfRule type="cellIs" dxfId="1593" priority="7114" operator="equal">
      <formula>"G5H"</formula>
    </cfRule>
    <cfRule type="cellIs" dxfId="1592" priority="7115" operator="equal">
      <formula>"G15L"</formula>
    </cfRule>
    <cfRule type="cellIs" dxfId="1591" priority="7116" operator="equal">
      <formula>"G14L"</formula>
    </cfRule>
    <cfRule type="cellIs" dxfId="1590" priority="7117" operator="equal">
      <formula>"G13L"</formula>
    </cfRule>
    <cfRule type="cellIs" dxfId="1589" priority="7118" operator="equal">
      <formula>"G12L"</formula>
    </cfRule>
    <cfRule type="cellIs" dxfId="1588" priority="7119" operator="equal">
      <formula>"G11L"</formula>
    </cfRule>
    <cfRule type="cellIs" dxfId="1587" priority="7120" operator="equal">
      <formula>"G10L"</formula>
    </cfRule>
    <cfRule type="cellIs" dxfId="1586" priority="7121" operator="equal">
      <formula>"G9L"</formula>
    </cfRule>
    <cfRule type="cellIs" dxfId="1585" priority="7122" operator="equal">
      <formula>"G8L"</formula>
    </cfRule>
    <cfRule type="cellIs" dxfId="1584" priority="7123" operator="equal">
      <formula>"G7L"</formula>
    </cfRule>
    <cfRule type="cellIs" dxfId="1583" priority="7124" operator="equal">
      <formula>"G6L"</formula>
    </cfRule>
    <cfRule type="cellIs" dxfId="1582" priority="7125" operator="equal">
      <formula>"G5L"</formula>
    </cfRule>
    <cfRule type="cellIs" dxfId="1581" priority="7126" operator="equal">
      <formula>"G4L"</formula>
    </cfRule>
    <cfRule type="cellIs" dxfId="1580" priority="7127" operator="equal">
      <formula>"G3L"</formula>
    </cfRule>
    <cfRule type="cellIs" dxfId="1579" priority="7128" operator="equal">
      <formula>"G2L"</formula>
    </cfRule>
    <cfRule type="cellIs" dxfId="1578" priority="7129" operator="equal">
      <formula>"G1L"</formula>
    </cfRule>
  </conditionalFormatting>
  <conditionalFormatting sqref="AG34">
    <cfRule type="containsText" dxfId="1577" priority="2057" stopIfTrue="1" operator="containsText" text="Sat">
      <formula>NOT(ISERROR(SEARCH("Sat",AG34)))</formula>
    </cfRule>
    <cfRule type="containsText" dxfId="1576" priority="2058" stopIfTrue="1" operator="containsText" text="Fri">
      <formula>NOT(ISERROR(SEARCH("Fri",AG34)))</formula>
    </cfRule>
  </conditionalFormatting>
  <conditionalFormatting sqref="AG34">
    <cfRule type="cellIs" dxfId="1575" priority="2017" operator="equal">
      <formula>"G1H"</formula>
    </cfRule>
    <cfRule type="cellIs" dxfId="1574" priority="2018" operator="equal">
      <formula>"G2H"</formula>
    </cfRule>
    <cfRule type="cellIs" dxfId="1573" priority="2019" operator="equal">
      <formula>"G3H"</formula>
    </cfRule>
    <cfRule type="cellIs" dxfId="1572" priority="2020" operator="equal">
      <formula>"G4H"</formula>
    </cfRule>
    <cfRule type="cellIs" dxfId="1571" priority="2021" operator="equal">
      <formula>"G5H"</formula>
    </cfRule>
    <cfRule type="cellIs" dxfId="1570" priority="2022" operator="equal">
      <formula>"G15L"</formula>
    </cfRule>
    <cfRule type="cellIs" dxfId="1569" priority="2023" operator="equal">
      <formula>"G14L"</formula>
    </cfRule>
    <cfRule type="cellIs" dxfId="1568" priority="2024" operator="equal">
      <formula>"G13L"</formula>
    </cfRule>
    <cfRule type="cellIs" dxfId="1567" priority="2025" operator="equal">
      <formula>"G12L"</formula>
    </cfRule>
    <cfRule type="cellIs" dxfId="1566" priority="2026" operator="equal">
      <formula>"G11L"</formula>
    </cfRule>
    <cfRule type="cellIs" dxfId="1565" priority="2027" operator="equal">
      <formula>"G10L"</formula>
    </cfRule>
    <cfRule type="cellIs" dxfId="1564" priority="2028" operator="equal">
      <formula>"G9L"</formula>
    </cfRule>
    <cfRule type="cellIs" dxfId="1563" priority="2029" operator="equal">
      <formula>"G8L"</formula>
    </cfRule>
    <cfRule type="cellIs" dxfId="1562" priority="2030" operator="equal">
      <formula>"G7L"</formula>
    </cfRule>
    <cfRule type="cellIs" dxfId="1561" priority="2031" operator="equal">
      <formula>"G6L"</formula>
    </cfRule>
    <cfRule type="cellIs" dxfId="1560" priority="2032" operator="equal">
      <formula>"G5L"</formula>
    </cfRule>
    <cfRule type="cellIs" dxfId="1559" priority="2033" operator="equal">
      <formula>"G4L"</formula>
    </cfRule>
    <cfRule type="cellIs" dxfId="1558" priority="2034" operator="equal">
      <formula>"G3L"</formula>
    </cfRule>
    <cfRule type="cellIs" dxfId="1557" priority="2035" operator="equal">
      <formula>"G2L"</formula>
    </cfRule>
    <cfRule type="cellIs" dxfId="1556" priority="2036" operator="equal">
      <formula>"G1L"</formula>
    </cfRule>
  </conditionalFormatting>
  <conditionalFormatting sqref="AG4 AG7:AG33">
    <cfRule type="cellIs" dxfId="1555" priority="1857" operator="equal">
      <formula>"G1H"</formula>
    </cfRule>
    <cfRule type="cellIs" dxfId="1554" priority="1858" operator="equal">
      <formula>"G2H"</formula>
    </cfRule>
    <cfRule type="cellIs" dxfId="1553" priority="1859" operator="equal">
      <formula>"G3H"</formula>
    </cfRule>
    <cfRule type="cellIs" dxfId="1552" priority="1860" operator="equal">
      <formula>"G4H"</formula>
    </cfRule>
    <cfRule type="cellIs" dxfId="1551" priority="1861" operator="equal">
      <formula>"G5H"</formula>
    </cfRule>
    <cfRule type="cellIs" dxfId="1550" priority="1862" operator="equal">
      <formula>"G15L"</formula>
    </cfRule>
    <cfRule type="cellIs" dxfId="1549" priority="1863" operator="equal">
      <formula>"G14L"</formula>
    </cfRule>
    <cfRule type="cellIs" dxfId="1548" priority="1864" operator="equal">
      <formula>"G13L"</formula>
    </cfRule>
    <cfRule type="cellIs" dxfId="1547" priority="1865" operator="equal">
      <formula>"G12L"</formula>
    </cfRule>
    <cfRule type="cellIs" dxfId="1546" priority="1866" operator="equal">
      <formula>"G11L"</formula>
    </cfRule>
    <cfRule type="cellIs" dxfId="1545" priority="1867" operator="equal">
      <formula>"G10L"</formula>
    </cfRule>
    <cfRule type="cellIs" dxfId="1544" priority="1868" operator="equal">
      <formula>"G9L"</formula>
    </cfRule>
    <cfRule type="cellIs" dxfId="1543" priority="1869" operator="equal">
      <formula>"G8L"</formula>
    </cfRule>
    <cfRule type="cellIs" dxfId="1542" priority="1870" operator="equal">
      <formula>"G7L"</formula>
    </cfRule>
    <cfRule type="cellIs" dxfId="1541" priority="1871" operator="equal">
      <formula>"G6L"</formula>
    </cfRule>
    <cfRule type="cellIs" dxfId="1540" priority="1872" operator="equal">
      <formula>"G5L"</formula>
    </cfRule>
    <cfRule type="cellIs" dxfId="1539" priority="1873" operator="equal">
      <formula>"G4L"</formula>
    </cfRule>
    <cfRule type="cellIs" dxfId="1538" priority="1874" operator="equal">
      <formula>"G3L"</formula>
    </cfRule>
    <cfRule type="cellIs" dxfId="1537" priority="1875" operator="equal">
      <formula>"G2L"</formula>
    </cfRule>
    <cfRule type="cellIs" dxfId="1536" priority="1876" operator="equal">
      <formula>"G1L"</formula>
    </cfRule>
  </conditionalFormatting>
  <conditionalFormatting sqref="AG5:AG6">
    <cfRule type="cellIs" dxfId="1535" priority="1837" operator="equal">
      <formula>"G1H"</formula>
    </cfRule>
    <cfRule type="cellIs" dxfId="1534" priority="1838" operator="equal">
      <formula>"G2H"</formula>
    </cfRule>
    <cfRule type="cellIs" dxfId="1533" priority="1839" operator="equal">
      <formula>"G3H"</formula>
    </cfRule>
    <cfRule type="cellIs" dxfId="1532" priority="1840" operator="equal">
      <formula>"G4H"</formula>
    </cfRule>
    <cfRule type="cellIs" dxfId="1531" priority="1841" operator="equal">
      <formula>"G5H"</formula>
    </cfRule>
    <cfRule type="cellIs" dxfId="1530" priority="1842" operator="equal">
      <formula>"G15L"</formula>
    </cfRule>
    <cfRule type="cellIs" dxfId="1529" priority="1843" operator="equal">
      <formula>"G14L"</formula>
    </cfRule>
    <cfRule type="cellIs" dxfId="1528" priority="1844" operator="equal">
      <formula>"G13L"</formula>
    </cfRule>
    <cfRule type="cellIs" dxfId="1527" priority="1845" operator="equal">
      <formula>"G12L"</formula>
    </cfRule>
    <cfRule type="cellIs" dxfId="1526" priority="1846" operator="equal">
      <formula>"G11L"</formula>
    </cfRule>
    <cfRule type="cellIs" dxfId="1525" priority="1847" operator="equal">
      <formula>"G10L"</formula>
    </cfRule>
    <cfRule type="cellIs" dxfId="1524" priority="1848" operator="equal">
      <formula>"G9L"</formula>
    </cfRule>
    <cfRule type="cellIs" dxfId="1523" priority="1849" operator="equal">
      <formula>"G8L"</formula>
    </cfRule>
    <cfRule type="cellIs" dxfId="1522" priority="1850" operator="equal">
      <formula>"G7L"</formula>
    </cfRule>
    <cfRule type="cellIs" dxfId="1521" priority="1851" operator="equal">
      <formula>"G6L"</formula>
    </cfRule>
    <cfRule type="cellIs" dxfId="1520" priority="1852" operator="equal">
      <formula>"G5L"</formula>
    </cfRule>
    <cfRule type="cellIs" dxfId="1519" priority="1853" operator="equal">
      <formula>"G4L"</formula>
    </cfRule>
    <cfRule type="cellIs" dxfId="1518" priority="1854" operator="equal">
      <formula>"G3L"</formula>
    </cfRule>
    <cfRule type="cellIs" dxfId="1517" priority="1855" operator="equal">
      <formula>"G2L"</formula>
    </cfRule>
    <cfRule type="cellIs" dxfId="1516" priority="1856" operator="equal">
      <formula>"G1L"</formula>
    </cfRule>
  </conditionalFormatting>
  <conditionalFormatting sqref="A34 D34 G34 J34 M34 P34 S34 V34 Y34 AB34">
    <cfRule type="cellIs" dxfId="1515" priority="1795" operator="equal">
      <formula>"G1H"</formula>
    </cfRule>
    <cfRule type="cellIs" dxfId="1514" priority="1796" operator="equal">
      <formula>"G2H"</formula>
    </cfRule>
    <cfRule type="cellIs" dxfId="1513" priority="1797" operator="equal">
      <formula>"G3H"</formula>
    </cfRule>
    <cfRule type="cellIs" dxfId="1512" priority="1798" operator="equal">
      <formula>"G4H"</formula>
    </cfRule>
    <cfRule type="cellIs" dxfId="1511" priority="1799" operator="equal">
      <formula>"G5H"</formula>
    </cfRule>
    <cfRule type="cellIs" dxfId="1510" priority="1800" operator="equal">
      <formula>"G15L"</formula>
    </cfRule>
    <cfRule type="cellIs" dxfId="1509" priority="1801" operator="equal">
      <formula>"G14L"</formula>
    </cfRule>
    <cfRule type="cellIs" dxfId="1508" priority="1802" operator="equal">
      <formula>"G13L"</formula>
    </cfRule>
    <cfRule type="cellIs" dxfId="1507" priority="1803" operator="equal">
      <formula>"G12L"</formula>
    </cfRule>
    <cfRule type="cellIs" dxfId="1506" priority="1804" operator="equal">
      <formula>"G11L"</formula>
    </cfRule>
    <cfRule type="cellIs" dxfId="1505" priority="1805" operator="equal">
      <formula>"G10L"</formula>
    </cfRule>
    <cfRule type="cellIs" dxfId="1504" priority="1806" operator="equal">
      <formula>"G9L"</formula>
    </cfRule>
    <cfRule type="cellIs" dxfId="1503" priority="1807" operator="equal">
      <formula>"G8L"</formula>
    </cfRule>
    <cfRule type="cellIs" dxfId="1502" priority="1808" operator="equal">
      <formula>"G7L"</formula>
    </cfRule>
    <cfRule type="cellIs" dxfId="1501" priority="1809" operator="equal">
      <formula>"G6L"</formula>
    </cfRule>
    <cfRule type="cellIs" dxfId="1500" priority="1810" operator="equal">
      <formula>"G5L"</formula>
    </cfRule>
    <cfRule type="cellIs" dxfId="1499" priority="1811" operator="equal">
      <formula>"G4L"</formula>
    </cfRule>
    <cfRule type="cellIs" dxfId="1498" priority="1812" operator="equal">
      <formula>"G3L"</formula>
    </cfRule>
    <cfRule type="cellIs" dxfId="1497" priority="1813" operator="equal">
      <formula>"G2L"</formula>
    </cfRule>
    <cfRule type="cellIs" dxfId="1496" priority="1814" operator="equal">
      <formula>"G1L"</formula>
    </cfRule>
  </conditionalFormatting>
  <conditionalFormatting sqref="A3:A33 D3:D33 G3:G33 J3:J33 M3:M33 P3:P33 S3:S33 V3:V33 Y3:Y33 AB3:AB33">
    <cfRule type="cellIs" dxfId="1495" priority="1815" operator="equal">
      <formula>"G1H"</formula>
    </cfRule>
    <cfRule type="cellIs" dxfId="1494" priority="1816" operator="equal">
      <formula>"G2H"</formula>
    </cfRule>
    <cfRule type="cellIs" dxfId="1493" priority="1817" operator="equal">
      <formula>"G3H"</formula>
    </cfRule>
    <cfRule type="cellIs" dxfId="1492" priority="1818" operator="equal">
      <formula>"G4H"</formula>
    </cfRule>
    <cfRule type="cellIs" dxfId="1491" priority="1819" operator="equal">
      <formula>"G5H"</formula>
    </cfRule>
    <cfRule type="cellIs" dxfId="1490" priority="1820" operator="equal">
      <formula>"G15L"</formula>
    </cfRule>
    <cfRule type="cellIs" dxfId="1489" priority="1821" operator="equal">
      <formula>"G14L"</formula>
    </cfRule>
    <cfRule type="cellIs" dxfId="1488" priority="1822" operator="equal">
      <formula>"G13L"</formula>
    </cfRule>
    <cfRule type="cellIs" dxfId="1487" priority="1823" operator="equal">
      <formula>"G12L"</formula>
    </cfRule>
    <cfRule type="cellIs" dxfId="1486" priority="1824" operator="equal">
      <formula>"G11L"</formula>
    </cfRule>
    <cfRule type="cellIs" dxfId="1485" priority="1825" operator="equal">
      <formula>"G10L"</formula>
    </cfRule>
    <cfRule type="cellIs" dxfId="1484" priority="1826" operator="equal">
      <formula>"G9L"</formula>
    </cfRule>
    <cfRule type="cellIs" dxfId="1483" priority="1827" operator="equal">
      <formula>"G8L"</formula>
    </cfRule>
    <cfRule type="cellIs" dxfId="1482" priority="1828" operator="equal">
      <formula>"G7L"</formula>
    </cfRule>
    <cfRule type="cellIs" dxfId="1481" priority="1829" operator="equal">
      <formula>"G6L"</formula>
    </cfRule>
    <cfRule type="cellIs" dxfId="1480" priority="1830" operator="equal">
      <formula>"G5L"</formula>
    </cfRule>
    <cfRule type="cellIs" dxfId="1479" priority="1831" operator="equal">
      <formula>"G4L"</formula>
    </cfRule>
    <cfRule type="cellIs" dxfId="1478" priority="1832" operator="equal">
      <formula>"G3L"</formula>
    </cfRule>
    <cfRule type="cellIs" dxfId="1477" priority="1833" operator="equal">
      <formula>"G2L"</formula>
    </cfRule>
    <cfRule type="cellIs" dxfId="1476" priority="1834" operator="equal">
      <formula>"G1L"</formula>
    </cfRule>
  </conditionalFormatting>
  <conditionalFormatting sqref="A4:A34 D4:D34 G4:G34 J4:J34 M4:M34 P4:P34 S4:S34 V4:V34 Y4:Y34 AB4:AB34">
    <cfRule type="containsText" dxfId="1475" priority="1835" stopIfTrue="1" operator="containsText" text="Sat">
      <formula>NOT(ISERROR(SEARCH("Sat",A4)))</formula>
    </cfRule>
    <cfRule type="containsText" dxfId="1474" priority="1836" stopIfTrue="1" operator="containsText" text="Fri">
      <formula>NOT(ISERROR(SEARCH("Fri",A4)))</formula>
    </cfRule>
  </conditionalFormatting>
  <conditionalFormatting sqref="B4:B34 E4:E34 H4:H34 K4:K34 N4:N34 Q4:Q34 T4:T34 W4:W34 Z4:Z34 AC4:AC34">
    <cfRule type="containsText" dxfId="1473" priority="1793" stopIfTrue="1" operator="containsText" text="Sat">
      <formula>NOT(ISERROR(SEARCH("Sat",B4)))</formula>
    </cfRule>
    <cfRule type="containsText" dxfId="1472" priority="1794" stopIfTrue="1" operator="containsText" text="Fri">
      <formula>NOT(ISERROR(SEARCH("Fri",B4)))</formula>
    </cfRule>
  </conditionalFormatting>
  <conditionalFormatting sqref="B4:B34 E4:E34 H4:H34 K4:K34 N4:N34 Q4:Q34 T4:T34 W4:W34 Z4:Z34 AC4:AC34">
    <cfRule type="cellIs" dxfId="1471" priority="1773" operator="equal">
      <formula>"G1H"</formula>
    </cfRule>
    <cfRule type="cellIs" dxfId="1470" priority="1774" operator="equal">
      <formula>"G2H"</formula>
    </cfRule>
    <cfRule type="cellIs" dxfId="1469" priority="1775" operator="equal">
      <formula>"G3H"</formula>
    </cfRule>
    <cfRule type="cellIs" dxfId="1468" priority="1776" operator="equal">
      <formula>"G4H"</formula>
    </cfRule>
    <cfRule type="cellIs" dxfId="1467" priority="1777" operator="equal">
      <formula>"G5H"</formula>
    </cfRule>
    <cfRule type="cellIs" dxfId="1466" priority="1778" operator="equal">
      <formula>"G15L"</formula>
    </cfRule>
    <cfRule type="cellIs" dxfId="1465" priority="1779" operator="equal">
      <formula>"G14L"</formula>
    </cfRule>
    <cfRule type="cellIs" dxfId="1464" priority="1780" operator="equal">
      <formula>"G13L"</formula>
    </cfRule>
    <cfRule type="cellIs" dxfId="1463" priority="1781" operator="equal">
      <formula>"G12L"</formula>
    </cfRule>
    <cfRule type="cellIs" dxfId="1462" priority="1782" operator="equal">
      <formula>"G11L"</formula>
    </cfRule>
    <cfRule type="cellIs" dxfId="1461" priority="1783" operator="equal">
      <formula>"G10L"</formula>
    </cfRule>
    <cfRule type="cellIs" dxfId="1460" priority="1784" operator="equal">
      <formula>"G9L"</formula>
    </cfRule>
    <cfRule type="cellIs" dxfId="1459" priority="1785" operator="equal">
      <formula>"G8L"</formula>
    </cfRule>
    <cfRule type="cellIs" dxfId="1458" priority="1786" operator="equal">
      <formula>"G7L"</formula>
    </cfRule>
    <cfRule type="cellIs" dxfId="1457" priority="1787" operator="equal">
      <formula>"G6L"</formula>
    </cfRule>
    <cfRule type="cellIs" dxfId="1456" priority="1788" operator="equal">
      <formula>"G5L"</formula>
    </cfRule>
    <cfRule type="cellIs" dxfId="1455" priority="1789" operator="equal">
      <formula>"G4L"</formula>
    </cfRule>
    <cfRule type="cellIs" dxfId="1454" priority="1790" operator="equal">
      <formula>"G3L"</formula>
    </cfRule>
    <cfRule type="cellIs" dxfId="1453" priority="1791" operator="equal">
      <formula>"G2L"</formula>
    </cfRule>
    <cfRule type="cellIs" dxfId="1452" priority="1792" operator="equal">
      <formula>"G1L"</formula>
    </cfRule>
  </conditionalFormatting>
  <conditionalFormatting sqref="C4:C34 F4:F34 I4:I34 L4:L34 O4:O34 R4:R34 U4:U34 X4:X34 AA4:AA34 AD4:AD34">
    <cfRule type="cellIs" dxfId="1451" priority="1753" operator="equal">
      <formula>"G1H"</formula>
    </cfRule>
    <cfRule type="cellIs" dxfId="1450" priority="1754" operator="equal">
      <formula>"G2H"</formula>
    </cfRule>
    <cfRule type="cellIs" dxfId="1449" priority="1755" operator="equal">
      <formula>"G3H"</formula>
    </cfRule>
    <cfRule type="cellIs" dxfId="1448" priority="1756" operator="equal">
      <formula>"G4H"</formula>
    </cfRule>
    <cfRule type="cellIs" dxfId="1447" priority="1757" operator="equal">
      <formula>"G5H"</formula>
    </cfRule>
  </conditionalFormatting>
  <conditionalFormatting sqref="C4:C34 F4:F34 I4:I34 L4:L34 O4:O34 R4:R34 U4:U34 X4:X34 AA4:AA34 AD4:AD34">
    <cfRule type="cellIs" dxfId="1446" priority="1758" operator="equal">
      <formula>"G15L"</formula>
    </cfRule>
    <cfRule type="cellIs" dxfId="1445" priority="1759" operator="equal">
      <formula>"G14L"</formula>
    </cfRule>
    <cfRule type="cellIs" dxfId="1444" priority="1760" operator="equal">
      <formula>"G13L"</formula>
    </cfRule>
    <cfRule type="cellIs" dxfId="1443" priority="1761" operator="equal">
      <formula>"G12L"</formula>
    </cfRule>
    <cfRule type="cellIs" dxfId="1442" priority="1762" operator="equal">
      <formula>"G11L"</formula>
    </cfRule>
    <cfRule type="cellIs" dxfId="1441" priority="1763" operator="equal">
      <formula>"G10L"</formula>
    </cfRule>
    <cfRule type="cellIs" dxfId="1440" priority="1764" operator="equal">
      <formula>"G9L"</formula>
    </cfRule>
    <cfRule type="cellIs" dxfId="1439" priority="1765" operator="equal">
      <formula>"G8L"</formula>
    </cfRule>
    <cfRule type="cellIs" dxfId="1438" priority="1766" operator="equal">
      <formula>"G7L"</formula>
    </cfRule>
    <cfRule type="cellIs" dxfId="1437" priority="1767" operator="equal">
      <formula>"G6L"</formula>
    </cfRule>
    <cfRule type="cellIs" dxfId="1436" priority="1768" operator="equal">
      <formula>"G5L"</formula>
    </cfRule>
    <cfRule type="cellIs" dxfId="1435" priority="1769" operator="equal">
      <formula>"G4L"</formula>
    </cfRule>
    <cfRule type="cellIs" dxfId="1434" priority="1770" operator="equal">
      <formula>"G3L"</formula>
    </cfRule>
    <cfRule type="cellIs" dxfId="1433" priority="1771" operator="equal">
      <formula>"G2L"</formula>
    </cfRule>
    <cfRule type="cellIs" dxfId="1432" priority="1772" operator="equal">
      <formula>"G1L"</formula>
    </cfRule>
  </conditionalFormatting>
  <conditionalFormatting sqref="AJ4:AJ34">
    <cfRule type="cellIs" dxfId="1431" priority="1673" operator="equal">
      <formula>"G1H"</formula>
    </cfRule>
    <cfRule type="cellIs" dxfId="1430" priority="1674" operator="equal">
      <formula>"G2H"</formula>
    </cfRule>
    <cfRule type="cellIs" dxfId="1429" priority="1675" operator="equal">
      <formula>"G3H"</formula>
    </cfRule>
    <cfRule type="cellIs" dxfId="1428" priority="1676" operator="equal">
      <formula>"G4H"</formula>
    </cfRule>
    <cfRule type="cellIs" dxfId="1427" priority="1677" operator="equal">
      <formula>"G5H"</formula>
    </cfRule>
    <cfRule type="cellIs" dxfId="1426" priority="1678" operator="equal">
      <formula>"G15L"</formula>
    </cfRule>
    <cfRule type="cellIs" dxfId="1425" priority="1679" operator="equal">
      <formula>"G14L"</formula>
    </cfRule>
    <cfRule type="cellIs" dxfId="1424" priority="1680" operator="equal">
      <formula>"G13L"</formula>
    </cfRule>
    <cfRule type="cellIs" dxfId="1423" priority="1681" operator="equal">
      <formula>"G12L"</formula>
    </cfRule>
    <cfRule type="cellIs" dxfId="1422" priority="1682" operator="equal">
      <formula>"G11L"</formula>
    </cfRule>
    <cfRule type="cellIs" dxfId="1421" priority="1683" operator="equal">
      <formula>"G10L"</formula>
    </cfRule>
    <cfRule type="cellIs" dxfId="1420" priority="1684" operator="equal">
      <formula>"G9L"</formula>
    </cfRule>
    <cfRule type="cellIs" dxfId="1419" priority="1685" operator="equal">
      <formula>"G8L"</formula>
    </cfRule>
    <cfRule type="cellIs" dxfId="1418" priority="1686" operator="equal">
      <formula>"G7L"</formula>
    </cfRule>
    <cfRule type="cellIs" dxfId="1417" priority="1687" operator="equal">
      <formula>"G6L"</formula>
    </cfRule>
    <cfRule type="cellIs" dxfId="1416" priority="1688" operator="equal">
      <formula>"G5L"</formula>
    </cfRule>
    <cfRule type="cellIs" dxfId="1415" priority="1689" operator="equal">
      <formula>"G4L"</formula>
    </cfRule>
    <cfRule type="cellIs" dxfId="1414" priority="1690" operator="equal">
      <formula>"G3L"</formula>
    </cfRule>
    <cfRule type="cellIs" dxfId="1413" priority="1691" operator="equal">
      <formula>"G2L"</formula>
    </cfRule>
    <cfRule type="cellIs" dxfId="1412" priority="1692" operator="equal">
      <formula>"G1L"</formula>
    </cfRule>
  </conditionalFormatting>
  <conditionalFormatting sqref="BC4:BC33">
    <cfRule type="cellIs" dxfId="1411" priority="1633" operator="equal">
      <formula>"G1H"</formula>
    </cfRule>
    <cfRule type="cellIs" dxfId="1410" priority="1634" operator="equal">
      <formula>"G2H"</formula>
    </cfRule>
    <cfRule type="cellIs" dxfId="1409" priority="1635" operator="equal">
      <formula>"G3H"</formula>
    </cfRule>
    <cfRule type="cellIs" dxfId="1408" priority="1636" operator="equal">
      <formula>"G4H"</formula>
    </cfRule>
    <cfRule type="cellIs" dxfId="1407" priority="1637" operator="equal">
      <formula>"G5H"</formula>
    </cfRule>
    <cfRule type="cellIs" dxfId="1406" priority="1638" operator="equal">
      <formula>"G15L"</formula>
    </cfRule>
    <cfRule type="cellIs" dxfId="1405" priority="1639" operator="equal">
      <formula>"G14L"</formula>
    </cfRule>
    <cfRule type="cellIs" dxfId="1404" priority="1640" operator="equal">
      <formula>"G13L"</formula>
    </cfRule>
    <cfRule type="cellIs" dxfId="1403" priority="1641" operator="equal">
      <formula>"G12L"</formula>
    </cfRule>
    <cfRule type="cellIs" dxfId="1402" priority="1642" operator="equal">
      <formula>"G11L"</formula>
    </cfRule>
    <cfRule type="cellIs" dxfId="1401" priority="1643" operator="equal">
      <formula>"G10L"</formula>
    </cfRule>
    <cfRule type="cellIs" dxfId="1400" priority="1644" operator="equal">
      <formula>"G9L"</formula>
    </cfRule>
    <cfRule type="cellIs" dxfId="1399" priority="1645" operator="equal">
      <formula>"G8L"</formula>
    </cfRule>
    <cfRule type="cellIs" dxfId="1398" priority="1646" operator="equal">
      <formula>"G7L"</formula>
    </cfRule>
    <cfRule type="cellIs" dxfId="1397" priority="1647" operator="equal">
      <formula>"G6L"</formula>
    </cfRule>
    <cfRule type="cellIs" dxfId="1396" priority="1648" operator="equal">
      <formula>"G5L"</formula>
    </cfRule>
    <cfRule type="cellIs" dxfId="1395" priority="1649" operator="equal">
      <formula>"G4L"</formula>
    </cfRule>
    <cfRule type="cellIs" dxfId="1394" priority="1650" operator="equal">
      <formula>"G3L"</formula>
    </cfRule>
    <cfRule type="cellIs" dxfId="1393" priority="1651" operator="equal">
      <formula>"G2L"</formula>
    </cfRule>
    <cfRule type="cellIs" dxfId="1392" priority="1652" operator="equal">
      <formula>"G1L"</formula>
    </cfRule>
  </conditionalFormatting>
  <conditionalFormatting sqref="BF4:BF34">
    <cfRule type="cellIs" dxfId="1391" priority="1613" operator="equal">
      <formula>"G1H"</formula>
    </cfRule>
    <cfRule type="cellIs" dxfId="1390" priority="1614" operator="equal">
      <formula>"G2H"</formula>
    </cfRule>
    <cfRule type="cellIs" dxfId="1389" priority="1615" operator="equal">
      <formula>"G3H"</formula>
    </cfRule>
    <cfRule type="cellIs" dxfId="1388" priority="1616" operator="equal">
      <formula>"G4H"</formula>
    </cfRule>
    <cfRule type="cellIs" dxfId="1387" priority="1617" operator="equal">
      <formula>"G5H"</formula>
    </cfRule>
    <cfRule type="cellIs" dxfId="1386" priority="1618" operator="equal">
      <formula>"G15L"</formula>
    </cfRule>
    <cfRule type="cellIs" dxfId="1385" priority="1619" operator="equal">
      <formula>"G14L"</formula>
    </cfRule>
    <cfRule type="cellIs" dxfId="1384" priority="1620" operator="equal">
      <formula>"G13L"</formula>
    </cfRule>
    <cfRule type="cellIs" dxfId="1383" priority="1621" operator="equal">
      <formula>"G12L"</formula>
    </cfRule>
    <cfRule type="cellIs" dxfId="1382" priority="1622" operator="equal">
      <formula>"G11L"</formula>
    </cfRule>
    <cfRule type="cellIs" dxfId="1381" priority="1623" operator="equal">
      <formula>"G10L"</formula>
    </cfRule>
    <cfRule type="cellIs" dxfId="1380" priority="1624" operator="equal">
      <formula>"G9L"</formula>
    </cfRule>
    <cfRule type="cellIs" dxfId="1379" priority="1625" operator="equal">
      <formula>"G8L"</formula>
    </cfRule>
    <cfRule type="cellIs" dxfId="1378" priority="1626" operator="equal">
      <formula>"G7L"</formula>
    </cfRule>
    <cfRule type="cellIs" dxfId="1377" priority="1627" operator="equal">
      <formula>"G6L"</formula>
    </cfRule>
    <cfRule type="cellIs" dxfId="1376" priority="1628" operator="equal">
      <formula>"G5L"</formula>
    </cfRule>
    <cfRule type="cellIs" dxfId="1375" priority="1629" operator="equal">
      <formula>"G4L"</formula>
    </cfRule>
    <cfRule type="cellIs" dxfId="1374" priority="1630" operator="equal">
      <formula>"G3L"</formula>
    </cfRule>
    <cfRule type="cellIs" dxfId="1373" priority="1631" operator="equal">
      <formula>"G2L"</formula>
    </cfRule>
    <cfRule type="cellIs" dxfId="1372" priority="1632" operator="equal">
      <formula>"G1L"</formula>
    </cfRule>
  </conditionalFormatting>
  <conditionalFormatting sqref="BI12">
    <cfRule type="cellIs" dxfId="1371" priority="1593" operator="equal">
      <formula>"G1H"</formula>
    </cfRule>
    <cfRule type="cellIs" dxfId="1370" priority="1594" operator="equal">
      <formula>"G2H"</formula>
    </cfRule>
    <cfRule type="cellIs" dxfId="1369" priority="1595" operator="equal">
      <formula>"G3H"</formula>
    </cfRule>
    <cfRule type="cellIs" dxfId="1368" priority="1596" operator="equal">
      <formula>"G4H"</formula>
    </cfRule>
    <cfRule type="cellIs" dxfId="1367" priority="1597" operator="equal">
      <formula>"G5H"</formula>
    </cfRule>
    <cfRule type="cellIs" dxfId="1366" priority="1598" operator="equal">
      <formula>"G15L"</formula>
    </cfRule>
    <cfRule type="cellIs" dxfId="1365" priority="1599" operator="equal">
      <formula>"G14L"</formula>
    </cfRule>
    <cfRule type="cellIs" dxfId="1364" priority="1600" operator="equal">
      <formula>"G13L"</formula>
    </cfRule>
    <cfRule type="cellIs" dxfId="1363" priority="1601" operator="equal">
      <formula>"G12L"</formula>
    </cfRule>
    <cfRule type="cellIs" dxfId="1362" priority="1602" operator="equal">
      <formula>"G11L"</formula>
    </cfRule>
    <cfRule type="cellIs" dxfId="1361" priority="1603" operator="equal">
      <formula>"G10L"</formula>
    </cfRule>
    <cfRule type="cellIs" dxfId="1360" priority="1604" operator="equal">
      <formula>"G9L"</formula>
    </cfRule>
    <cfRule type="cellIs" dxfId="1359" priority="1605" operator="equal">
      <formula>"G8L"</formula>
    </cfRule>
    <cfRule type="cellIs" dxfId="1358" priority="1606" operator="equal">
      <formula>"G7L"</formula>
    </cfRule>
    <cfRule type="cellIs" dxfId="1357" priority="1607" operator="equal">
      <formula>"G6L"</formula>
    </cfRule>
    <cfRule type="cellIs" dxfId="1356" priority="1608" operator="equal">
      <formula>"G5L"</formula>
    </cfRule>
    <cfRule type="cellIs" dxfId="1355" priority="1609" operator="equal">
      <formula>"G4L"</formula>
    </cfRule>
    <cfRule type="cellIs" dxfId="1354" priority="1610" operator="equal">
      <formula>"G3L"</formula>
    </cfRule>
    <cfRule type="cellIs" dxfId="1353" priority="1611" operator="equal">
      <formula>"G2L"</formula>
    </cfRule>
    <cfRule type="cellIs" dxfId="1352" priority="1612" operator="equal">
      <formula>"G1L"</formula>
    </cfRule>
  </conditionalFormatting>
  <conditionalFormatting sqref="BI4:BI11">
    <cfRule type="cellIs" dxfId="1351" priority="1573" operator="equal">
      <formula>"G1H"</formula>
    </cfRule>
    <cfRule type="cellIs" dxfId="1350" priority="1574" operator="equal">
      <formula>"G2H"</formula>
    </cfRule>
    <cfRule type="cellIs" dxfId="1349" priority="1575" operator="equal">
      <formula>"G3H"</formula>
    </cfRule>
    <cfRule type="cellIs" dxfId="1348" priority="1576" operator="equal">
      <formula>"G4H"</formula>
    </cfRule>
    <cfRule type="cellIs" dxfId="1347" priority="1577" operator="equal">
      <formula>"G5H"</formula>
    </cfRule>
    <cfRule type="cellIs" dxfId="1346" priority="1578" operator="equal">
      <formula>"G15L"</formula>
    </cfRule>
    <cfRule type="cellIs" dxfId="1345" priority="1579" operator="equal">
      <formula>"G14L"</formula>
    </cfRule>
    <cfRule type="cellIs" dxfId="1344" priority="1580" operator="equal">
      <formula>"G13L"</formula>
    </cfRule>
    <cfRule type="cellIs" dxfId="1343" priority="1581" operator="equal">
      <formula>"G12L"</formula>
    </cfRule>
    <cfRule type="cellIs" dxfId="1342" priority="1582" operator="equal">
      <formula>"G11L"</formula>
    </cfRule>
    <cfRule type="cellIs" dxfId="1341" priority="1583" operator="equal">
      <formula>"G10L"</formula>
    </cfRule>
    <cfRule type="cellIs" dxfId="1340" priority="1584" operator="equal">
      <formula>"G9L"</formula>
    </cfRule>
    <cfRule type="cellIs" dxfId="1339" priority="1585" operator="equal">
      <formula>"G8L"</formula>
    </cfRule>
    <cfRule type="cellIs" dxfId="1338" priority="1586" operator="equal">
      <formula>"G7L"</formula>
    </cfRule>
    <cfRule type="cellIs" dxfId="1337" priority="1587" operator="equal">
      <formula>"G6L"</formula>
    </cfRule>
    <cfRule type="cellIs" dxfId="1336" priority="1588" operator="equal">
      <formula>"G5L"</formula>
    </cfRule>
    <cfRule type="cellIs" dxfId="1335" priority="1589" operator="equal">
      <formula>"G4L"</formula>
    </cfRule>
    <cfRule type="cellIs" dxfId="1334" priority="1590" operator="equal">
      <formula>"G3L"</formula>
    </cfRule>
    <cfRule type="cellIs" dxfId="1333" priority="1591" operator="equal">
      <formula>"G2L"</formula>
    </cfRule>
    <cfRule type="cellIs" dxfId="1332" priority="1592" operator="equal">
      <formula>"G1L"</formula>
    </cfRule>
  </conditionalFormatting>
  <conditionalFormatting sqref="BI13:BI34">
    <cfRule type="cellIs" dxfId="1331" priority="1553" operator="equal">
      <formula>"G1H"</formula>
    </cfRule>
    <cfRule type="cellIs" dxfId="1330" priority="1554" operator="equal">
      <formula>"G2H"</formula>
    </cfRule>
    <cfRule type="cellIs" dxfId="1329" priority="1555" operator="equal">
      <formula>"G3H"</formula>
    </cfRule>
    <cfRule type="cellIs" dxfId="1328" priority="1556" operator="equal">
      <formula>"G4H"</formula>
    </cfRule>
    <cfRule type="cellIs" dxfId="1327" priority="1557" operator="equal">
      <formula>"G5H"</formula>
    </cfRule>
    <cfRule type="cellIs" dxfId="1326" priority="1558" operator="equal">
      <formula>"G15L"</formula>
    </cfRule>
    <cfRule type="cellIs" dxfId="1325" priority="1559" operator="equal">
      <formula>"G14L"</formula>
    </cfRule>
    <cfRule type="cellIs" dxfId="1324" priority="1560" operator="equal">
      <formula>"G13L"</formula>
    </cfRule>
    <cfRule type="cellIs" dxfId="1323" priority="1561" operator="equal">
      <formula>"G12L"</formula>
    </cfRule>
    <cfRule type="cellIs" dxfId="1322" priority="1562" operator="equal">
      <formula>"G11L"</formula>
    </cfRule>
    <cfRule type="cellIs" dxfId="1321" priority="1563" operator="equal">
      <formula>"G10L"</formula>
    </cfRule>
    <cfRule type="cellIs" dxfId="1320" priority="1564" operator="equal">
      <formula>"G9L"</formula>
    </cfRule>
    <cfRule type="cellIs" dxfId="1319" priority="1565" operator="equal">
      <formula>"G8L"</formula>
    </cfRule>
    <cfRule type="cellIs" dxfId="1318" priority="1566" operator="equal">
      <formula>"G7L"</formula>
    </cfRule>
    <cfRule type="cellIs" dxfId="1317" priority="1567" operator="equal">
      <formula>"G6L"</formula>
    </cfRule>
    <cfRule type="cellIs" dxfId="1316" priority="1568" operator="equal">
      <formula>"G5L"</formula>
    </cfRule>
    <cfRule type="cellIs" dxfId="1315" priority="1569" operator="equal">
      <formula>"G4L"</formula>
    </cfRule>
    <cfRule type="cellIs" dxfId="1314" priority="1570" operator="equal">
      <formula>"G3L"</formula>
    </cfRule>
    <cfRule type="cellIs" dxfId="1313" priority="1571" operator="equal">
      <formula>"G2L"</formula>
    </cfRule>
    <cfRule type="cellIs" dxfId="1312" priority="1572" operator="equal">
      <formula>"G1L"</formula>
    </cfRule>
  </conditionalFormatting>
  <conditionalFormatting sqref="AZ26:AZ34 AZ4:AZ22">
    <cfRule type="cellIs" dxfId="1311" priority="1393" operator="equal">
      <formula>"G1H"</formula>
    </cfRule>
    <cfRule type="cellIs" dxfId="1310" priority="1394" operator="equal">
      <formula>"G2H"</formula>
    </cfRule>
    <cfRule type="cellIs" dxfId="1309" priority="1395" operator="equal">
      <formula>"G3H"</formula>
    </cfRule>
    <cfRule type="cellIs" dxfId="1308" priority="1396" operator="equal">
      <formula>"G4H"</formula>
    </cfRule>
    <cfRule type="cellIs" dxfId="1307" priority="1397" operator="equal">
      <formula>"G5H"</formula>
    </cfRule>
    <cfRule type="cellIs" dxfId="1306" priority="1398" operator="equal">
      <formula>"G15L"</formula>
    </cfRule>
    <cfRule type="cellIs" dxfId="1305" priority="1399" operator="equal">
      <formula>"G14L"</formula>
    </cfRule>
    <cfRule type="cellIs" dxfId="1304" priority="1400" operator="equal">
      <formula>"G13L"</formula>
    </cfRule>
    <cfRule type="cellIs" dxfId="1303" priority="1401" operator="equal">
      <formula>"G12L"</formula>
    </cfRule>
    <cfRule type="cellIs" dxfId="1302" priority="1402" operator="equal">
      <formula>"G11L"</formula>
    </cfRule>
    <cfRule type="cellIs" dxfId="1301" priority="1403" operator="equal">
      <formula>"G10L"</formula>
    </cfRule>
    <cfRule type="cellIs" dxfId="1300" priority="1404" operator="equal">
      <formula>"G9L"</formula>
    </cfRule>
    <cfRule type="cellIs" dxfId="1299" priority="1405" operator="equal">
      <formula>"G8L"</formula>
    </cfRule>
    <cfRule type="cellIs" dxfId="1298" priority="1406" operator="equal">
      <formula>"G7L"</formula>
    </cfRule>
    <cfRule type="cellIs" dxfId="1297" priority="1407" operator="equal">
      <formula>"G6L"</formula>
    </cfRule>
    <cfRule type="cellIs" dxfId="1296" priority="1408" operator="equal">
      <formula>"G5L"</formula>
    </cfRule>
    <cfRule type="cellIs" dxfId="1295" priority="1409" operator="equal">
      <formula>"G4L"</formula>
    </cfRule>
    <cfRule type="cellIs" dxfId="1294" priority="1410" operator="equal">
      <formula>"G3L"</formula>
    </cfRule>
    <cfRule type="cellIs" dxfId="1293" priority="1411" operator="equal">
      <formula>"G2L"</formula>
    </cfRule>
    <cfRule type="cellIs" dxfId="1292" priority="1412" operator="equal">
      <formula>"G1L"</formula>
    </cfRule>
  </conditionalFormatting>
  <conditionalFormatting sqref="AZ23:AZ25">
    <cfRule type="cellIs" dxfId="1291" priority="1373" operator="equal">
      <formula>"G1H"</formula>
    </cfRule>
    <cfRule type="cellIs" dxfId="1290" priority="1374" operator="equal">
      <formula>"G2H"</formula>
    </cfRule>
    <cfRule type="cellIs" dxfId="1289" priority="1375" operator="equal">
      <formula>"G3H"</formula>
    </cfRule>
    <cfRule type="cellIs" dxfId="1288" priority="1376" operator="equal">
      <formula>"G4H"</formula>
    </cfRule>
    <cfRule type="cellIs" dxfId="1287" priority="1377" operator="equal">
      <formula>"G5H"</formula>
    </cfRule>
    <cfRule type="cellIs" dxfId="1286" priority="1378" operator="equal">
      <formula>"G15L"</formula>
    </cfRule>
    <cfRule type="cellIs" dxfId="1285" priority="1379" operator="equal">
      <formula>"G14L"</formula>
    </cfRule>
    <cfRule type="cellIs" dxfId="1284" priority="1380" operator="equal">
      <formula>"G13L"</formula>
    </cfRule>
    <cfRule type="cellIs" dxfId="1283" priority="1381" operator="equal">
      <formula>"G12L"</formula>
    </cfRule>
    <cfRule type="cellIs" dxfId="1282" priority="1382" operator="equal">
      <formula>"G11L"</formula>
    </cfRule>
    <cfRule type="cellIs" dxfId="1281" priority="1383" operator="equal">
      <formula>"G10L"</formula>
    </cfRule>
    <cfRule type="cellIs" dxfId="1280" priority="1384" operator="equal">
      <formula>"G9L"</formula>
    </cfRule>
    <cfRule type="cellIs" dxfId="1279" priority="1385" operator="equal">
      <formula>"G8L"</formula>
    </cfRule>
    <cfRule type="cellIs" dxfId="1278" priority="1386" operator="equal">
      <formula>"G7L"</formula>
    </cfRule>
    <cfRule type="cellIs" dxfId="1277" priority="1387" operator="equal">
      <formula>"G6L"</formula>
    </cfRule>
    <cfRule type="cellIs" dxfId="1276" priority="1388" operator="equal">
      <formula>"G5L"</formula>
    </cfRule>
    <cfRule type="cellIs" dxfId="1275" priority="1389" operator="equal">
      <formula>"G4L"</formula>
    </cfRule>
    <cfRule type="cellIs" dxfId="1274" priority="1390" operator="equal">
      <formula>"G3L"</formula>
    </cfRule>
    <cfRule type="cellIs" dxfId="1273" priority="1391" operator="equal">
      <formula>"G2L"</formula>
    </cfRule>
    <cfRule type="cellIs" dxfId="1272" priority="1392" operator="equal">
      <formula>"G1L"</formula>
    </cfRule>
  </conditionalFormatting>
  <conditionalFormatting sqref="AN4:AN34">
    <cfRule type="cellIs" dxfId="1271" priority="1353" operator="equal">
      <formula>"G1H"</formula>
    </cfRule>
    <cfRule type="cellIs" dxfId="1270" priority="1354" operator="equal">
      <formula>"G2H"</formula>
    </cfRule>
    <cfRule type="cellIs" dxfId="1269" priority="1355" operator="equal">
      <formula>"G3H"</formula>
    </cfRule>
    <cfRule type="cellIs" dxfId="1268" priority="1356" operator="equal">
      <formula>"G4H"</formula>
    </cfRule>
    <cfRule type="cellIs" dxfId="1267" priority="1357" operator="equal">
      <formula>"G5H"</formula>
    </cfRule>
    <cfRule type="cellIs" dxfId="1266" priority="1358" operator="equal">
      <formula>"G15L"</formula>
    </cfRule>
    <cfRule type="cellIs" dxfId="1265" priority="1359" operator="equal">
      <formula>"G14L"</formula>
    </cfRule>
    <cfRule type="cellIs" dxfId="1264" priority="1360" operator="equal">
      <formula>"G13L"</formula>
    </cfRule>
    <cfRule type="cellIs" dxfId="1263" priority="1361" operator="equal">
      <formula>"G12L"</formula>
    </cfRule>
    <cfRule type="cellIs" dxfId="1262" priority="1362" operator="equal">
      <formula>"G11L"</formula>
    </cfRule>
    <cfRule type="cellIs" dxfId="1261" priority="1363" operator="equal">
      <formula>"G10L"</formula>
    </cfRule>
    <cfRule type="cellIs" dxfId="1260" priority="1364" operator="equal">
      <formula>"G9L"</formula>
    </cfRule>
    <cfRule type="cellIs" dxfId="1259" priority="1365" operator="equal">
      <formula>"G8L"</formula>
    </cfRule>
    <cfRule type="cellIs" dxfId="1258" priority="1366" operator="equal">
      <formula>"G7L"</formula>
    </cfRule>
    <cfRule type="cellIs" dxfId="1257" priority="1367" operator="equal">
      <formula>"G6L"</formula>
    </cfRule>
    <cfRule type="cellIs" dxfId="1256" priority="1368" operator="equal">
      <formula>"G5L"</formula>
    </cfRule>
    <cfRule type="cellIs" dxfId="1255" priority="1369" operator="equal">
      <formula>"G4L"</formula>
    </cfRule>
    <cfRule type="cellIs" dxfId="1254" priority="1370" operator="equal">
      <formula>"G3L"</formula>
    </cfRule>
    <cfRule type="cellIs" dxfId="1253" priority="1371" operator="equal">
      <formula>"G2L"</formula>
    </cfRule>
    <cfRule type="cellIs" dxfId="1252" priority="1372" operator="equal">
      <formula>"G1L"</formula>
    </cfRule>
  </conditionalFormatting>
  <conditionalFormatting sqref="AQ4:AQ31">
    <cfRule type="cellIs" dxfId="1251" priority="1273" operator="equal">
      <formula>"G1H"</formula>
    </cfRule>
    <cfRule type="cellIs" dxfId="1250" priority="1274" operator="equal">
      <formula>"G2H"</formula>
    </cfRule>
    <cfRule type="cellIs" dxfId="1249" priority="1275" operator="equal">
      <formula>"G3H"</formula>
    </cfRule>
    <cfRule type="cellIs" dxfId="1248" priority="1276" operator="equal">
      <formula>"G4H"</formula>
    </cfRule>
    <cfRule type="cellIs" dxfId="1247" priority="1277" operator="equal">
      <formula>"G5H"</formula>
    </cfRule>
    <cfRule type="cellIs" dxfId="1246" priority="1278" operator="equal">
      <formula>"G15L"</formula>
    </cfRule>
    <cfRule type="cellIs" dxfId="1245" priority="1279" operator="equal">
      <formula>"G14L"</formula>
    </cfRule>
    <cfRule type="cellIs" dxfId="1244" priority="1280" operator="equal">
      <formula>"G13L"</formula>
    </cfRule>
    <cfRule type="cellIs" dxfId="1243" priority="1281" operator="equal">
      <formula>"G12L"</formula>
    </cfRule>
    <cfRule type="cellIs" dxfId="1242" priority="1282" operator="equal">
      <formula>"G11L"</formula>
    </cfRule>
    <cfRule type="cellIs" dxfId="1241" priority="1283" operator="equal">
      <formula>"G10L"</formula>
    </cfRule>
    <cfRule type="cellIs" dxfId="1240" priority="1284" operator="equal">
      <formula>"G9L"</formula>
    </cfRule>
    <cfRule type="cellIs" dxfId="1239" priority="1285" operator="equal">
      <formula>"G8L"</formula>
    </cfRule>
    <cfRule type="cellIs" dxfId="1238" priority="1286" operator="equal">
      <formula>"G7L"</formula>
    </cfRule>
    <cfRule type="cellIs" dxfId="1237" priority="1287" operator="equal">
      <formula>"G6L"</formula>
    </cfRule>
    <cfRule type="cellIs" dxfId="1236" priority="1288" operator="equal">
      <formula>"G5L"</formula>
    </cfRule>
    <cfRule type="cellIs" dxfId="1235" priority="1289" operator="equal">
      <formula>"G4L"</formula>
    </cfRule>
    <cfRule type="cellIs" dxfId="1234" priority="1290" operator="equal">
      <formula>"G3L"</formula>
    </cfRule>
    <cfRule type="cellIs" dxfId="1233" priority="1291" operator="equal">
      <formula>"G2L"</formula>
    </cfRule>
    <cfRule type="cellIs" dxfId="1232" priority="1292" operator="equal">
      <formula>"G1L"</formula>
    </cfRule>
  </conditionalFormatting>
  <conditionalFormatting sqref="AT4:AT34">
    <cfRule type="cellIs" dxfId="1231" priority="1253" operator="equal">
      <formula>"G1H"</formula>
    </cfRule>
    <cfRule type="cellIs" dxfId="1230" priority="1254" operator="equal">
      <formula>"G2H"</formula>
    </cfRule>
    <cfRule type="cellIs" dxfId="1229" priority="1255" operator="equal">
      <formula>"G3H"</formula>
    </cfRule>
    <cfRule type="cellIs" dxfId="1228" priority="1256" operator="equal">
      <formula>"G4H"</formula>
    </cfRule>
    <cfRule type="cellIs" dxfId="1227" priority="1257" operator="equal">
      <formula>"G5H"</formula>
    </cfRule>
    <cfRule type="cellIs" dxfId="1226" priority="1258" operator="equal">
      <formula>"G15L"</formula>
    </cfRule>
    <cfRule type="cellIs" dxfId="1225" priority="1259" operator="equal">
      <formula>"G14L"</formula>
    </cfRule>
    <cfRule type="cellIs" dxfId="1224" priority="1260" operator="equal">
      <formula>"G13L"</formula>
    </cfRule>
    <cfRule type="cellIs" dxfId="1223" priority="1261" operator="equal">
      <formula>"G12L"</formula>
    </cfRule>
    <cfRule type="cellIs" dxfId="1222" priority="1262" operator="equal">
      <formula>"G11L"</formula>
    </cfRule>
    <cfRule type="cellIs" dxfId="1221" priority="1263" operator="equal">
      <formula>"G10L"</formula>
    </cfRule>
    <cfRule type="cellIs" dxfId="1220" priority="1264" operator="equal">
      <formula>"G9L"</formula>
    </cfRule>
    <cfRule type="cellIs" dxfId="1219" priority="1265" operator="equal">
      <formula>"G8L"</formula>
    </cfRule>
    <cfRule type="cellIs" dxfId="1218" priority="1266" operator="equal">
      <formula>"G7L"</formula>
    </cfRule>
    <cfRule type="cellIs" dxfId="1217" priority="1267" operator="equal">
      <formula>"G6L"</formula>
    </cfRule>
    <cfRule type="cellIs" dxfId="1216" priority="1268" operator="equal">
      <formula>"G5L"</formula>
    </cfRule>
    <cfRule type="cellIs" dxfId="1215" priority="1269" operator="equal">
      <formula>"G4L"</formula>
    </cfRule>
    <cfRule type="cellIs" dxfId="1214" priority="1270" operator="equal">
      <formula>"G3L"</formula>
    </cfRule>
    <cfRule type="cellIs" dxfId="1213" priority="1271" operator="equal">
      <formula>"G2L"</formula>
    </cfRule>
    <cfRule type="cellIs" dxfId="1212" priority="1272" operator="equal">
      <formula>"G1L"</formula>
    </cfRule>
  </conditionalFormatting>
  <conditionalFormatting sqref="AW4:AW32">
    <cfRule type="cellIs" dxfId="1211" priority="1173" operator="equal">
      <formula>"G1H"</formula>
    </cfRule>
    <cfRule type="cellIs" dxfId="1210" priority="1174" operator="equal">
      <formula>"G2H"</formula>
    </cfRule>
    <cfRule type="cellIs" dxfId="1209" priority="1175" operator="equal">
      <formula>"G3H"</formula>
    </cfRule>
    <cfRule type="cellIs" dxfId="1208" priority="1176" operator="equal">
      <formula>"G4H"</formula>
    </cfRule>
    <cfRule type="cellIs" dxfId="1207" priority="1177" operator="equal">
      <formula>"G5H"</formula>
    </cfRule>
    <cfRule type="cellIs" dxfId="1206" priority="1178" operator="equal">
      <formula>"G15L"</formula>
    </cfRule>
    <cfRule type="cellIs" dxfId="1205" priority="1179" operator="equal">
      <formula>"G14L"</formula>
    </cfRule>
    <cfRule type="cellIs" dxfId="1204" priority="1180" operator="equal">
      <formula>"G13L"</formula>
    </cfRule>
    <cfRule type="cellIs" dxfId="1203" priority="1181" operator="equal">
      <formula>"G12L"</formula>
    </cfRule>
    <cfRule type="cellIs" dxfId="1202" priority="1182" operator="equal">
      <formula>"G11L"</formula>
    </cfRule>
    <cfRule type="cellIs" dxfId="1201" priority="1183" operator="equal">
      <formula>"G10L"</formula>
    </cfRule>
    <cfRule type="cellIs" dxfId="1200" priority="1184" operator="equal">
      <formula>"G9L"</formula>
    </cfRule>
    <cfRule type="cellIs" dxfId="1199" priority="1185" operator="equal">
      <formula>"G8L"</formula>
    </cfRule>
    <cfRule type="cellIs" dxfId="1198" priority="1186" operator="equal">
      <formula>"G7L"</formula>
    </cfRule>
    <cfRule type="cellIs" dxfId="1197" priority="1187" operator="equal">
      <formula>"G6L"</formula>
    </cfRule>
    <cfRule type="cellIs" dxfId="1196" priority="1188" operator="equal">
      <formula>"G5L"</formula>
    </cfRule>
    <cfRule type="cellIs" dxfId="1195" priority="1189" operator="equal">
      <formula>"G4L"</formula>
    </cfRule>
    <cfRule type="cellIs" dxfId="1194" priority="1190" operator="equal">
      <formula>"G3L"</formula>
    </cfRule>
    <cfRule type="cellIs" dxfId="1193" priority="1191" operator="equal">
      <formula>"G2L"</formula>
    </cfRule>
    <cfRule type="cellIs" dxfId="1192" priority="1192" operator="equal">
      <formula>"G1L"</formula>
    </cfRule>
  </conditionalFormatting>
  <conditionalFormatting sqref="AW33">
    <cfRule type="cellIs" dxfId="1191" priority="1193" operator="equal">
      <formula>"G1H"</formula>
    </cfRule>
    <cfRule type="cellIs" dxfId="1190" priority="1194" operator="equal">
      <formula>"G2H"</formula>
    </cfRule>
    <cfRule type="cellIs" dxfId="1189" priority="1195" operator="equal">
      <formula>"G3H"</formula>
    </cfRule>
    <cfRule type="cellIs" dxfId="1188" priority="1196" operator="equal">
      <formula>"G4H"</formula>
    </cfRule>
    <cfRule type="cellIs" dxfId="1187" priority="1197" operator="equal">
      <formula>"G5H"</formula>
    </cfRule>
    <cfRule type="cellIs" dxfId="1186" priority="1198" operator="equal">
      <formula>"G15L"</formula>
    </cfRule>
    <cfRule type="cellIs" dxfId="1185" priority="1199" operator="equal">
      <formula>"G14L"</formula>
    </cfRule>
    <cfRule type="cellIs" dxfId="1184" priority="1200" operator="equal">
      <formula>"G13L"</formula>
    </cfRule>
    <cfRule type="cellIs" dxfId="1183" priority="1201" operator="equal">
      <formula>"G12L"</formula>
    </cfRule>
    <cfRule type="cellIs" dxfId="1182" priority="1202" operator="equal">
      <formula>"G11L"</formula>
    </cfRule>
    <cfRule type="cellIs" dxfId="1181" priority="1203" operator="equal">
      <formula>"G10L"</formula>
    </cfRule>
    <cfRule type="cellIs" dxfId="1180" priority="1204" operator="equal">
      <formula>"G9L"</formula>
    </cfRule>
    <cfRule type="cellIs" dxfId="1179" priority="1205" operator="equal">
      <formula>"G8L"</formula>
    </cfRule>
    <cfRule type="cellIs" dxfId="1178" priority="1206" operator="equal">
      <formula>"G7L"</formula>
    </cfRule>
    <cfRule type="cellIs" dxfId="1177" priority="1207" operator="equal">
      <formula>"G6L"</formula>
    </cfRule>
    <cfRule type="cellIs" dxfId="1176" priority="1208" operator="equal">
      <formula>"G5L"</formula>
    </cfRule>
    <cfRule type="cellIs" dxfId="1175" priority="1209" operator="equal">
      <formula>"G4L"</formula>
    </cfRule>
    <cfRule type="cellIs" dxfId="1174" priority="1210" operator="equal">
      <formula>"G3L"</formula>
    </cfRule>
    <cfRule type="cellIs" dxfId="1173" priority="1211" operator="equal">
      <formula>"G2L"</formula>
    </cfRule>
    <cfRule type="cellIs" dxfId="1172" priority="1212" operator="equal">
      <formula>"G1L"</formula>
    </cfRule>
  </conditionalFormatting>
  <conditionalFormatting sqref="BJ12">
    <cfRule type="cellIs" dxfId="1171" priority="1103" operator="equal">
      <formula>"G1H"</formula>
    </cfRule>
    <cfRule type="cellIs" dxfId="1170" priority="1104" operator="equal">
      <formula>"G2H"</formula>
    </cfRule>
    <cfRule type="cellIs" dxfId="1169" priority="1105" operator="equal">
      <formula>"G3H"</formula>
    </cfRule>
    <cfRule type="cellIs" dxfId="1168" priority="1106" operator="equal">
      <formula>"G4H"</formula>
    </cfRule>
    <cfRule type="cellIs" dxfId="1167" priority="1107" operator="equal">
      <formula>"G5H"</formula>
    </cfRule>
    <cfRule type="cellIs" dxfId="1166" priority="1108" operator="equal">
      <formula>"G15L"</formula>
    </cfRule>
    <cfRule type="cellIs" dxfId="1165" priority="1109" operator="equal">
      <formula>"G14L"</formula>
    </cfRule>
    <cfRule type="cellIs" dxfId="1164" priority="1110" operator="equal">
      <formula>"G13L"</formula>
    </cfRule>
    <cfRule type="cellIs" dxfId="1163" priority="1111" operator="equal">
      <formula>"G12L"</formula>
    </cfRule>
    <cfRule type="cellIs" dxfId="1162" priority="1112" operator="equal">
      <formula>"G11L"</formula>
    </cfRule>
    <cfRule type="cellIs" dxfId="1161" priority="1113" operator="equal">
      <formula>"G10L"</formula>
    </cfRule>
    <cfRule type="cellIs" dxfId="1160" priority="1114" operator="equal">
      <formula>"G9L"</formula>
    </cfRule>
    <cfRule type="cellIs" dxfId="1159" priority="1115" operator="equal">
      <formula>"G8L"</formula>
    </cfRule>
    <cfRule type="cellIs" dxfId="1158" priority="1116" operator="equal">
      <formula>"G7L"</formula>
    </cfRule>
    <cfRule type="cellIs" dxfId="1157" priority="1117" operator="equal">
      <formula>"G6L"</formula>
    </cfRule>
    <cfRule type="cellIs" dxfId="1156" priority="1118" operator="equal">
      <formula>"G5L"</formula>
    </cfRule>
    <cfRule type="cellIs" dxfId="1155" priority="1119" operator="equal">
      <formula>"G4L"</formula>
    </cfRule>
    <cfRule type="cellIs" dxfId="1154" priority="1120" operator="equal">
      <formula>"G3L"</formula>
    </cfRule>
    <cfRule type="cellIs" dxfId="1153" priority="1121" operator="equal">
      <formula>"G2L"</formula>
    </cfRule>
    <cfRule type="cellIs" dxfId="1152" priority="1122" operator="equal">
      <formula>"G1L"</formula>
    </cfRule>
  </conditionalFormatting>
  <conditionalFormatting sqref="BJ4:BJ33">
    <cfRule type="containsText" dxfId="1151" priority="1165" stopIfTrue="1" operator="containsText" text="Sat">
      <formula>NOT(ISERROR(SEARCH("Sat",BJ4)))</formula>
    </cfRule>
    <cfRule type="containsText" dxfId="1150" priority="1166" stopIfTrue="1" operator="containsText" text="Fri">
      <formula>NOT(ISERROR(SEARCH("Fri",BJ4)))</formula>
    </cfRule>
  </conditionalFormatting>
  <conditionalFormatting sqref="BK4:BK7">
    <cfRule type="containsText" dxfId="1149" priority="1081" stopIfTrue="1" operator="containsText" text="Sat">
      <formula>NOT(ISERROR(SEARCH("Sat",BK4)))</formula>
    </cfRule>
    <cfRule type="containsText" dxfId="1148" priority="1082" stopIfTrue="1" operator="containsText" text="Fri">
      <formula>NOT(ISERROR(SEARCH("Fri",BK4)))</formula>
    </cfRule>
    <cfRule type="cellIs" dxfId="1147" priority="1083" operator="equal">
      <formula>"G1H"</formula>
    </cfRule>
    <cfRule type="cellIs" dxfId="1146" priority="1084" operator="equal">
      <formula>"G2H"</formula>
    </cfRule>
    <cfRule type="cellIs" dxfId="1145" priority="1085" operator="equal">
      <formula>"G3H"</formula>
    </cfRule>
    <cfRule type="cellIs" dxfId="1144" priority="1086" operator="equal">
      <formula>"G4H"</formula>
    </cfRule>
    <cfRule type="cellIs" dxfId="1143" priority="1087" operator="equal">
      <formula>"G5H"</formula>
    </cfRule>
    <cfRule type="cellIs" dxfId="1142" priority="1088" operator="equal">
      <formula>"G15L"</formula>
    </cfRule>
    <cfRule type="cellIs" dxfId="1141" priority="1089" operator="equal">
      <formula>"G14L"</formula>
    </cfRule>
    <cfRule type="cellIs" dxfId="1140" priority="1090" operator="equal">
      <formula>"G13L"</formula>
    </cfRule>
    <cfRule type="cellIs" dxfId="1139" priority="1091" operator="equal">
      <formula>"G12L"</formula>
    </cfRule>
    <cfRule type="cellIs" dxfId="1138" priority="1092" operator="equal">
      <formula>"G11L"</formula>
    </cfRule>
    <cfRule type="cellIs" dxfId="1137" priority="1093" operator="equal">
      <formula>"G10L"</formula>
    </cfRule>
    <cfRule type="cellIs" dxfId="1136" priority="1094" operator="equal">
      <formula>"G9L"</formula>
    </cfRule>
    <cfRule type="cellIs" dxfId="1135" priority="1095" operator="equal">
      <formula>"G8L"</formula>
    </cfRule>
    <cfRule type="cellIs" dxfId="1134" priority="1096" operator="equal">
      <formula>"G7L"</formula>
    </cfRule>
    <cfRule type="cellIs" dxfId="1133" priority="1097" operator="equal">
      <formula>"G6L"</formula>
    </cfRule>
    <cfRule type="cellIs" dxfId="1132" priority="1098" operator="equal">
      <formula>"G5L"</formula>
    </cfRule>
    <cfRule type="cellIs" dxfId="1131" priority="1099" operator="equal">
      <formula>"G4L"</formula>
    </cfRule>
    <cfRule type="cellIs" dxfId="1130" priority="1100" operator="equal">
      <formula>"G3L"</formula>
    </cfRule>
    <cfRule type="cellIs" dxfId="1129" priority="1101" operator="equal">
      <formula>"G2L"</formula>
    </cfRule>
    <cfRule type="cellIs" dxfId="1128" priority="1102" operator="equal">
      <formula>"G1L"</formula>
    </cfRule>
  </conditionalFormatting>
  <conditionalFormatting sqref="BK7:BK14">
    <cfRule type="cellIs" dxfId="1127" priority="1061" operator="equal">
      <formula>"G1H"</formula>
    </cfRule>
    <cfRule type="cellIs" dxfId="1126" priority="1062" operator="equal">
      <formula>"G2H"</formula>
    </cfRule>
    <cfRule type="cellIs" dxfId="1125" priority="1063" operator="equal">
      <formula>"G3H"</formula>
    </cfRule>
    <cfRule type="cellIs" dxfId="1124" priority="1064" operator="equal">
      <formula>"G4H"</formula>
    </cfRule>
    <cfRule type="cellIs" dxfId="1123" priority="1065" operator="equal">
      <formula>"G5H"</formula>
    </cfRule>
    <cfRule type="cellIs" dxfId="1122" priority="1066" operator="equal">
      <formula>"G15L"</formula>
    </cfRule>
    <cfRule type="cellIs" dxfId="1121" priority="1067" operator="equal">
      <formula>"G14L"</formula>
    </cfRule>
    <cfRule type="cellIs" dxfId="1120" priority="1068" operator="equal">
      <formula>"G13L"</formula>
    </cfRule>
    <cfRule type="cellIs" dxfId="1119" priority="1069" operator="equal">
      <formula>"G12L"</formula>
    </cfRule>
    <cfRule type="cellIs" dxfId="1118" priority="1070" operator="equal">
      <formula>"G11L"</formula>
    </cfRule>
    <cfRule type="cellIs" dxfId="1117" priority="1071" operator="equal">
      <formula>"G10L"</formula>
    </cfRule>
    <cfRule type="cellIs" dxfId="1116" priority="1072" operator="equal">
      <formula>"G9L"</formula>
    </cfRule>
    <cfRule type="cellIs" dxfId="1115" priority="1073" operator="equal">
      <formula>"G8L"</formula>
    </cfRule>
    <cfRule type="cellIs" dxfId="1114" priority="1074" operator="equal">
      <formula>"G7L"</formula>
    </cfRule>
    <cfRule type="cellIs" dxfId="1113" priority="1075" operator="equal">
      <formula>"G6L"</formula>
    </cfRule>
    <cfRule type="cellIs" dxfId="1112" priority="1076" operator="equal">
      <formula>"G5L"</formula>
    </cfRule>
    <cfRule type="cellIs" dxfId="1111" priority="1077" operator="equal">
      <formula>"G4L"</formula>
    </cfRule>
    <cfRule type="cellIs" dxfId="1110" priority="1078" operator="equal">
      <formula>"G3L"</formula>
    </cfRule>
    <cfRule type="cellIs" dxfId="1109" priority="1079" operator="equal">
      <formula>"G2L"</formula>
    </cfRule>
    <cfRule type="cellIs" dxfId="1108" priority="1080" operator="equal">
      <formula>"G1L"</formula>
    </cfRule>
  </conditionalFormatting>
  <conditionalFormatting sqref="BK8:BK14">
    <cfRule type="containsText" dxfId="1107" priority="1059" stopIfTrue="1" operator="containsText" text="Sat">
      <formula>NOT(ISERROR(SEARCH("Sat",BK8)))</formula>
    </cfRule>
    <cfRule type="containsText" dxfId="1106" priority="1060" stopIfTrue="1" operator="containsText" text="Fri">
      <formula>NOT(ISERROR(SEARCH("Fri",BK8)))</formula>
    </cfRule>
  </conditionalFormatting>
  <conditionalFormatting sqref="BK14:BK21">
    <cfRule type="cellIs" dxfId="1105" priority="1039" operator="equal">
      <formula>"G1H"</formula>
    </cfRule>
    <cfRule type="cellIs" dxfId="1104" priority="1040" operator="equal">
      <formula>"G2H"</formula>
    </cfRule>
    <cfRule type="cellIs" dxfId="1103" priority="1041" operator="equal">
      <formula>"G3H"</formula>
    </cfRule>
    <cfRule type="cellIs" dxfId="1102" priority="1042" operator="equal">
      <formula>"G4H"</formula>
    </cfRule>
    <cfRule type="cellIs" dxfId="1101" priority="1043" operator="equal">
      <formula>"G5H"</formula>
    </cfRule>
    <cfRule type="cellIs" dxfId="1100" priority="1044" operator="equal">
      <formula>"G15L"</formula>
    </cfRule>
    <cfRule type="cellIs" dxfId="1099" priority="1045" operator="equal">
      <formula>"G14L"</formula>
    </cfRule>
    <cfRule type="cellIs" dxfId="1098" priority="1046" operator="equal">
      <formula>"G13L"</formula>
    </cfRule>
    <cfRule type="cellIs" dxfId="1097" priority="1047" operator="equal">
      <formula>"G12L"</formula>
    </cfRule>
    <cfRule type="cellIs" dxfId="1096" priority="1048" operator="equal">
      <formula>"G11L"</formula>
    </cfRule>
    <cfRule type="cellIs" dxfId="1095" priority="1049" operator="equal">
      <formula>"G10L"</formula>
    </cfRule>
    <cfRule type="cellIs" dxfId="1094" priority="1050" operator="equal">
      <formula>"G9L"</formula>
    </cfRule>
    <cfRule type="cellIs" dxfId="1093" priority="1051" operator="equal">
      <formula>"G8L"</formula>
    </cfRule>
    <cfRule type="cellIs" dxfId="1092" priority="1052" operator="equal">
      <formula>"G7L"</formula>
    </cfRule>
    <cfRule type="cellIs" dxfId="1091" priority="1053" operator="equal">
      <formula>"G6L"</formula>
    </cfRule>
    <cfRule type="cellIs" dxfId="1090" priority="1054" operator="equal">
      <formula>"G5L"</formula>
    </cfRule>
    <cfRule type="cellIs" dxfId="1089" priority="1055" operator="equal">
      <formula>"G4L"</formula>
    </cfRule>
    <cfRule type="cellIs" dxfId="1088" priority="1056" operator="equal">
      <formula>"G3L"</formula>
    </cfRule>
    <cfRule type="cellIs" dxfId="1087" priority="1057" operator="equal">
      <formula>"G2L"</formula>
    </cfRule>
    <cfRule type="cellIs" dxfId="1086" priority="1058" operator="equal">
      <formula>"G1L"</formula>
    </cfRule>
  </conditionalFormatting>
  <conditionalFormatting sqref="BK15:BK21">
    <cfRule type="containsText" dxfId="1085" priority="1037" stopIfTrue="1" operator="containsText" text="Sat">
      <formula>NOT(ISERROR(SEARCH("Sat",BK15)))</formula>
    </cfRule>
    <cfRule type="containsText" dxfId="1084" priority="1038" stopIfTrue="1" operator="containsText" text="Fri">
      <formula>NOT(ISERROR(SEARCH("Fri",BK15)))</formula>
    </cfRule>
  </conditionalFormatting>
  <conditionalFormatting sqref="BK21:BK28">
    <cfRule type="cellIs" dxfId="1083" priority="1017" operator="equal">
      <formula>"G1H"</formula>
    </cfRule>
    <cfRule type="cellIs" dxfId="1082" priority="1018" operator="equal">
      <formula>"G2H"</formula>
    </cfRule>
    <cfRule type="cellIs" dxfId="1081" priority="1019" operator="equal">
      <formula>"G3H"</formula>
    </cfRule>
    <cfRule type="cellIs" dxfId="1080" priority="1020" operator="equal">
      <formula>"G4H"</formula>
    </cfRule>
    <cfRule type="cellIs" dxfId="1079" priority="1021" operator="equal">
      <formula>"G5H"</formula>
    </cfRule>
    <cfRule type="cellIs" dxfId="1078" priority="1022" operator="equal">
      <formula>"G15L"</formula>
    </cfRule>
    <cfRule type="cellIs" dxfId="1077" priority="1023" operator="equal">
      <formula>"G14L"</formula>
    </cfRule>
    <cfRule type="cellIs" dxfId="1076" priority="1024" operator="equal">
      <formula>"G13L"</formula>
    </cfRule>
    <cfRule type="cellIs" dxfId="1075" priority="1025" operator="equal">
      <formula>"G12L"</formula>
    </cfRule>
    <cfRule type="cellIs" dxfId="1074" priority="1026" operator="equal">
      <formula>"G11L"</formula>
    </cfRule>
    <cfRule type="cellIs" dxfId="1073" priority="1027" operator="equal">
      <formula>"G10L"</formula>
    </cfRule>
    <cfRule type="cellIs" dxfId="1072" priority="1028" operator="equal">
      <formula>"G9L"</formula>
    </cfRule>
    <cfRule type="cellIs" dxfId="1071" priority="1029" operator="equal">
      <formula>"G8L"</formula>
    </cfRule>
    <cfRule type="cellIs" dxfId="1070" priority="1030" operator="equal">
      <formula>"G7L"</formula>
    </cfRule>
    <cfRule type="cellIs" dxfId="1069" priority="1031" operator="equal">
      <formula>"G6L"</formula>
    </cfRule>
    <cfRule type="cellIs" dxfId="1068" priority="1032" operator="equal">
      <formula>"G5L"</formula>
    </cfRule>
    <cfRule type="cellIs" dxfId="1067" priority="1033" operator="equal">
      <formula>"G4L"</formula>
    </cfRule>
    <cfRule type="cellIs" dxfId="1066" priority="1034" operator="equal">
      <formula>"G3L"</formula>
    </cfRule>
    <cfRule type="cellIs" dxfId="1065" priority="1035" operator="equal">
      <formula>"G2L"</formula>
    </cfRule>
    <cfRule type="cellIs" dxfId="1064" priority="1036" operator="equal">
      <formula>"G1L"</formula>
    </cfRule>
  </conditionalFormatting>
  <conditionalFormatting sqref="BK22:BK28">
    <cfRule type="containsText" dxfId="1063" priority="1015" stopIfTrue="1" operator="containsText" text="Sat">
      <formula>NOT(ISERROR(SEARCH("Sat",BK22)))</formula>
    </cfRule>
    <cfRule type="containsText" dxfId="1062" priority="1016" stopIfTrue="1" operator="containsText" text="Fri">
      <formula>NOT(ISERROR(SEARCH("Fri",BK22)))</formula>
    </cfRule>
  </conditionalFormatting>
  <conditionalFormatting sqref="BK28:BK33">
    <cfRule type="cellIs" dxfId="1061" priority="995" operator="equal">
      <formula>"G1H"</formula>
    </cfRule>
    <cfRule type="cellIs" dxfId="1060" priority="996" operator="equal">
      <formula>"G2H"</formula>
    </cfRule>
    <cfRule type="cellIs" dxfId="1059" priority="997" operator="equal">
      <formula>"G3H"</formula>
    </cfRule>
    <cfRule type="cellIs" dxfId="1058" priority="998" operator="equal">
      <formula>"G4H"</formula>
    </cfRule>
    <cfRule type="cellIs" dxfId="1057" priority="999" operator="equal">
      <formula>"G5H"</formula>
    </cfRule>
    <cfRule type="cellIs" dxfId="1056" priority="1000" operator="equal">
      <formula>"G15L"</formula>
    </cfRule>
    <cfRule type="cellIs" dxfId="1055" priority="1001" operator="equal">
      <formula>"G14L"</formula>
    </cfRule>
    <cfRule type="cellIs" dxfId="1054" priority="1002" operator="equal">
      <formula>"G13L"</formula>
    </cfRule>
    <cfRule type="cellIs" dxfId="1053" priority="1003" operator="equal">
      <formula>"G12L"</formula>
    </cfRule>
    <cfRule type="cellIs" dxfId="1052" priority="1004" operator="equal">
      <formula>"G11L"</formula>
    </cfRule>
    <cfRule type="cellIs" dxfId="1051" priority="1005" operator="equal">
      <formula>"G10L"</formula>
    </cfRule>
    <cfRule type="cellIs" dxfId="1050" priority="1006" operator="equal">
      <formula>"G9L"</formula>
    </cfRule>
    <cfRule type="cellIs" dxfId="1049" priority="1007" operator="equal">
      <formula>"G8L"</formula>
    </cfRule>
    <cfRule type="cellIs" dxfId="1048" priority="1008" operator="equal">
      <formula>"G7L"</formula>
    </cfRule>
    <cfRule type="cellIs" dxfId="1047" priority="1009" operator="equal">
      <formula>"G6L"</formula>
    </cfRule>
    <cfRule type="cellIs" dxfId="1046" priority="1010" operator="equal">
      <formula>"G5L"</formula>
    </cfRule>
    <cfRule type="cellIs" dxfId="1045" priority="1011" operator="equal">
      <formula>"G4L"</formula>
    </cfRule>
    <cfRule type="cellIs" dxfId="1044" priority="1012" operator="equal">
      <formula>"G3L"</formula>
    </cfRule>
    <cfRule type="cellIs" dxfId="1043" priority="1013" operator="equal">
      <formula>"G2L"</formula>
    </cfRule>
    <cfRule type="cellIs" dxfId="1042" priority="1014" operator="equal">
      <formula>"G1L"</formula>
    </cfRule>
  </conditionalFormatting>
  <conditionalFormatting sqref="BK29:BK33">
    <cfRule type="containsText" dxfId="1041" priority="993" stopIfTrue="1" operator="containsText" text="Sat">
      <formula>NOT(ISERROR(SEARCH("Sat",BK29)))</formula>
    </cfRule>
    <cfRule type="containsText" dxfId="1040" priority="994" stopIfTrue="1" operator="containsText" text="Fri">
      <formula>NOT(ISERROR(SEARCH("Fri",BK29)))</formula>
    </cfRule>
  </conditionalFormatting>
  <conditionalFormatting sqref="BM4:BM33 BJ34:BM34 BP34:BR34">
    <cfRule type="containsText" dxfId="1039" priority="1171" stopIfTrue="1" operator="containsText" text="Sat">
      <formula>NOT(ISERROR(SEARCH("Sat",BJ4)))</formula>
    </cfRule>
    <cfRule type="containsText" dxfId="1038" priority="1172" stopIfTrue="1" operator="containsText" text="Fri">
      <formula>NOT(ISERROR(SEARCH("Fri",BJ4)))</formula>
    </cfRule>
  </conditionalFormatting>
  <conditionalFormatting sqref="BN4:BN5">
    <cfRule type="containsText" dxfId="1037" priority="971" stopIfTrue="1" operator="containsText" text="Sat">
      <formula>NOT(ISERROR(SEARCH("Sat",BN4)))</formula>
    </cfRule>
    <cfRule type="containsText" dxfId="1036" priority="972" stopIfTrue="1" operator="containsText" text="Fri">
      <formula>NOT(ISERROR(SEARCH("Fri",BN4)))</formula>
    </cfRule>
    <cfRule type="cellIs" dxfId="1035" priority="973" operator="equal">
      <formula>"G1H"</formula>
    </cfRule>
    <cfRule type="cellIs" dxfId="1034" priority="974" operator="equal">
      <formula>"G2H"</formula>
    </cfRule>
    <cfRule type="cellIs" dxfId="1033" priority="975" operator="equal">
      <formula>"G3H"</formula>
    </cfRule>
    <cfRule type="cellIs" dxfId="1032" priority="976" operator="equal">
      <formula>"G4H"</formula>
    </cfRule>
    <cfRule type="cellIs" dxfId="1031" priority="977" operator="equal">
      <formula>"G5H"</formula>
    </cfRule>
    <cfRule type="cellIs" dxfId="1030" priority="978" operator="equal">
      <formula>"G15L"</formula>
    </cfRule>
    <cfRule type="cellIs" dxfId="1029" priority="979" operator="equal">
      <formula>"G14L"</formula>
    </cfRule>
    <cfRule type="cellIs" dxfId="1028" priority="980" operator="equal">
      <formula>"G13L"</formula>
    </cfRule>
    <cfRule type="cellIs" dxfId="1027" priority="981" operator="equal">
      <formula>"G12L"</formula>
    </cfRule>
    <cfRule type="cellIs" dxfId="1026" priority="982" operator="equal">
      <formula>"G11L"</formula>
    </cfRule>
    <cfRule type="cellIs" dxfId="1025" priority="983" operator="equal">
      <formula>"G10L"</formula>
    </cfRule>
    <cfRule type="cellIs" dxfId="1024" priority="984" operator="equal">
      <formula>"G9L"</formula>
    </cfRule>
    <cfRule type="cellIs" dxfId="1023" priority="985" operator="equal">
      <formula>"G8L"</formula>
    </cfRule>
    <cfRule type="cellIs" dxfId="1022" priority="986" operator="equal">
      <formula>"G7L"</formula>
    </cfRule>
    <cfRule type="cellIs" dxfId="1021" priority="987" operator="equal">
      <formula>"G6L"</formula>
    </cfRule>
    <cfRule type="cellIs" dxfId="1020" priority="988" operator="equal">
      <formula>"G5L"</formula>
    </cfRule>
    <cfRule type="cellIs" dxfId="1019" priority="989" operator="equal">
      <formula>"G4L"</formula>
    </cfRule>
    <cfRule type="cellIs" dxfId="1018" priority="990" operator="equal">
      <formula>"G3L"</formula>
    </cfRule>
    <cfRule type="cellIs" dxfId="1017" priority="991" operator="equal">
      <formula>"G2L"</formula>
    </cfRule>
    <cfRule type="cellIs" dxfId="1016" priority="992" operator="equal">
      <formula>"G1L"</formula>
    </cfRule>
  </conditionalFormatting>
  <conditionalFormatting sqref="BN5:BN12">
    <cfRule type="cellIs" dxfId="1015" priority="951" operator="equal">
      <formula>"G1H"</formula>
    </cfRule>
    <cfRule type="cellIs" dxfId="1014" priority="952" operator="equal">
      <formula>"G2H"</formula>
    </cfRule>
    <cfRule type="cellIs" dxfId="1013" priority="953" operator="equal">
      <formula>"G3H"</formula>
    </cfRule>
    <cfRule type="cellIs" dxfId="1012" priority="954" operator="equal">
      <formula>"G4H"</formula>
    </cfRule>
    <cfRule type="cellIs" dxfId="1011" priority="955" operator="equal">
      <formula>"G5H"</formula>
    </cfRule>
    <cfRule type="cellIs" dxfId="1010" priority="956" operator="equal">
      <formula>"G15L"</formula>
    </cfRule>
    <cfRule type="cellIs" dxfId="1009" priority="957" operator="equal">
      <formula>"G14L"</formula>
    </cfRule>
    <cfRule type="cellIs" dxfId="1008" priority="958" operator="equal">
      <formula>"G13L"</formula>
    </cfRule>
    <cfRule type="cellIs" dxfId="1007" priority="959" operator="equal">
      <formula>"G12L"</formula>
    </cfRule>
    <cfRule type="cellIs" dxfId="1006" priority="960" operator="equal">
      <formula>"G11L"</formula>
    </cfRule>
    <cfRule type="cellIs" dxfId="1005" priority="961" operator="equal">
      <formula>"G10L"</formula>
    </cfRule>
    <cfRule type="cellIs" dxfId="1004" priority="962" operator="equal">
      <formula>"G9L"</formula>
    </cfRule>
    <cfRule type="cellIs" dxfId="1003" priority="963" operator="equal">
      <formula>"G8L"</formula>
    </cfRule>
    <cfRule type="cellIs" dxfId="1002" priority="964" operator="equal">
      <formula>"G7L"</formula>
    </cfRule>
    <cfRule type="cellIs" dxfId="1001" priority="965" operator="equal">
      <formula>"G6L"</formula>
    </cfRule>
    <cfRule type="cellIs" dxfId="1000" priority="966" operator="equal">
      <formula>"G5L"</formula>
    </cfRule>
    <cfRule type="cellIs" dxfId="999" priority="967" operator="equal">
      <formula>"G4L"</formula>
    </cfRule>
    <cfRule type="cellIs" dxfId="998" priority="968" operator="equal">
      <formula>"G3L"</formula>
    </cfRule>
    <cfRule type="cellIs" dxfId="997" priority="969" operator="equal">
      <formula>"G2L"</formula>
    </cfRule>
    <cfRule type="cellIs" dxfId="996" priority="970" operator="equal">
      <formula>"G1L"</formula>
    </cfRule>
  </conditionalFormatting>
  <conditionalFormatting sqref="BN6:BN12">
    <cfRule type="containsText" dxfId="995" priority="949" stopIfTrue="1" operator="containsText" text="Sat">
      <formula>NOT(ISERROR(SEARCH("Sat",BN6)))</formula>
    </cfRule>
    <cfRule type="containsText" dxfId="994" priority="950" stopIfTrue="1" operator="containsText" text="Fri">
      <formula>NOT(ISERROR(SEARCH("Fri",BN6)))</formula>
    </cfRule>
  </conditionalFormatting>
  <conditionalFormatting sqref="BN12:BN19">
    <cfRule type="cellIs" dxfId="993" priority="929" operator="equal">
      <formula>"G1H"</formula>
    </cfRule>
    <cfRule type="cellIs" dxfId="992" priority="930" operator="equal">
      <formula>"G2H"</formula>
    </cfRule>
    <cfRule type="cellIs" dxfId="991" priority="931" operator="equal">
      <formula>"G3H"</formula>
    </cfRule>
    <cfRule type="cellIs" dxfId="990" priority="932" operator="equal">
      <formula>"G4H"</formula>
    </cfRule>
    <cfRule type="cellIs" dxfId="989" priority="933" operator="equal">
      <formula>"G5H"</formula>
    </cfRule>
    <cfRule type="cellIs" dxfId="988" priority="934" operator="equal">
      <formula>"G15L"</formula>
    </cfRule>
    <cfRule type="cellIs" dxfId="987" priority="935" operator="equal">
      <formula>"G14L"</formula>
    </cfRule>
    <cfRule type="cellIs" dxfId="986" priority="936" operator="equal">
      <formula>"G13L"</formula>
    </cfRule>
    <cfRule type="cellIs" dxfId="985" priority="937" operator="equal">
      <formula>"G12L"</formula>
    </cfRule>
    <cfRule type="cellIs" dxfId="984" priority="938" operator="equal">
      <formula>"G11L"</formula>
    </cfRule>
    <cfRule type="cellIs" dxfId="983" priority="939" operator="equal">
      <formula>"G10L"</formula>
    </cfRule>
    <cfRule type="cellIs" dxfId="982" priority="940" operator="equal">
      <formula>"G9L"</formula>
    </cfRule>
    <cfRule type="cellIs" dxfId="981" priority="941" operator="equal">
      <formula>"G8L"</formula>
    </cfRule>
    <cfRule type="cellIs" dxfId="980" priority="942" operator="equal">
      <formula>"G7L"</formula>
    </cfRule>
    <cfRule type="cellIs" dxfId="979" priority="943" operator="equal">
      <formula>"G6L"</formula>
    </cfRule>
    <cfRule type="cellIs" dxfId="978" priority="944" operator="equal">
      <formula>"G5L"</formula>
    </cfRule>
    <cfRule type="cellIs" dxfId="977" priority="945" operator="equal">
      <formula>"G4L"</formula>
    </cfRule>
    <cfRule type="cellIs" dxfId="976" priority="946" operator="equal">
      <formula>"G3L"</formula>
    </cfRule>
    <cfRule type="cellIs" dxfId="975" priority="947" operator="equal">
      <formula>"G2L"</formula>
    </cfRule>
    <cfRule type="cellIs" dxfId="974" priority="948" operator="equal">
      <formula>"G1L"</formula>
    </cfRule>
  </conditionalFormatting>
  <conditionalFormatting sqref="BN13:BN19">
    <cfRule type="containsText" dxfId="973" priority="927" stopIfTrue="1" operator="containsText" text="Sat">
      <formula>NOT(ISERROR(SEARCH("Sat",BN13)))</formula>
    </cfRule>
    <cfRule type="containsText" dxfId="972" priority="928" stopIfTrue="1" operator="containsText" text="Fri">
      <formula>NOT(ISERROR(SEARCH("Fri",BN13)))</formula>
    </cfRule>
  </conditionalFormatting>
  <conditionalFormatting sqref="BN19:BN26">
    <cfRule type="cellIs" dxfId="971" priority="907" operator="equal">
      <formula>"G1H"</formula>
    </cfRule>
    <cfRule type="cellIs" dxfId="970" priority="908" operator="equal">
      <formula>"G2H"</formula>
    </cfRule>
    <cfRule type="cellIs" dxfId="969" priority="909" operator="equal">
      <formula>"G3H"</formula>
    </cfRule>
    <cfRule type="cellIs" dxfId="968" priority="910" operator="equal">
      <formula>"G4H"</formula>
    </cfRule>
    <cfRule type="cellIs" dxfId="967" priority="911" operator="equal">
      <formula>"G5H"</formula>
    </cfRule>
    <cfRule type="cellIs" dxfId="966" priority="912" operator="equal">
      <formula>"G15L"</formula>
    </cfRule>
    <cfRule type="cellIs" dxfId="965" priority="913" operator="equal">
      <formula>"G14L"</formula>
    </cfRule>
    <cfRule type="cellIs" dxfId="964" priority="914" operator="equal">
      <formula>"G13L"</formula>
    </cfRule>
    <cfRule type="cellIs" dxfId="963" priority="915" operator="equal">
      <formula>"G12L"</formula>
    </cfRule>
    <cfRule type="cellIs" dxfId="962" priority="916" operator="equal">
      <formula>"G11L"</formula>
    </cfRule>
    <cfRule type="cellIs" dxfId="961" priority="917" operator="equal">
      <formula>"G10L"</formula>
    </cfRule>
    <cfRule type="cellIs" dxfId="960" priority="918" operator="equal">
      <formula>"G9L"</formula>
    </cfRule>
    <cfRule type="cellIs" dxfId="959" priority="919" operator="equal">
      <formula>"G8L"</formula>
    </cfRule>
    <cfRule type="cellIs" dxfId="958" priority="920" operator="equal">
      <formula>"G7L"</formula>
    </cfRule>
    <cfRule type="cellIs" dxfId="957" priority="921" operator="equal">
      <formula>"G6L"</formula>
    </cfRule>
    <cfRule type="cellIs" dxfId="956" priority="922" operator="equal">
      <formula>"G5L"</formula>
    </cfRule>
    <cfRule type="cellIs" dxfId="955" priority="923" operator="equal">
      <formula>"G4L"</formula>
    </cfRule>
    <cfRule type="cellIs" dxfId="954" priority="924" operator="equal">
      <formula>"G3L"</formula>
    </cfRule>
    <cfRule type="cellIs" dxfId="953" priority="925" operator="equal">
      <formula>"G2L"</formula>
    </cfRule>
    <cfRule type="cellIs" dxfId="952" priority="926" operator="equal">
      <formula>"G1L"</formula>
    </cfRule>
  </conditionalFormatting>
  <conditionalFormatting sqref="BN20:BN26">
    <cfRule type="containsText" dxfId="951" priority="905" stopIfTrue="1" operator="containsText" text="Sat">
      <formula>NOT(ISERROR(SEARCH("Sat",BN20)))</formula>
    </cfRule>
    <cfRule type="containsText" dxfId="950" priority="906" stopIfTrue="1" operator="containsText" text="Fri">
      <formula>NOT(ISERROR(SEARCH("Fri",BN20)))</formula>
    </cfRule>
  </conditionalFormatting>
  <conditionalFormatting sqref="BN26:BN33">
    <cfRule type="cellIs" dxfId="949" priority="885" operator="equal">
      <formula>"G1H"</formula>
    </cfRule>
    <cfRule type="cellIs" dxfId="948" priority="886" operator="equal">
      <formula>"G2H"</formula>
    </cfRule>
    <cfRule type="cellIs" dxfId="947" priority="887" operator="equal">
      <formula>"G3H"</formula>
    </cfRule>
    <cfRule type="cellIs" dxfId="946" priority="888" operator="equal">
      <formula>"G4H"</formula>
    </cfRule>
    <cfRule type="cellIs" dxfId="945" priority="889" operator="equal">
      <formula>"G5H"</formula>
    </cfRule>
    <cfRule type="cellIs" dxfId="944" priority="890" operator="equal">
      <formula>"G15L"</formula>
    </cfRule>
    <cfRule type="cellIs" dxfId="943" priority="891" operator="equal">
      <formula>"G14L"</formula>
    </cfRule>
    <cfRule type="cellIs" dxfId="942" priority="892" operator="equal">
      <formula>"G13L"</formula>
    </cfRule>
    <cfRule type="cellIs" dxfId="941" priority="893" operator="equal">
      <formula>"G12L"</formula>
    </cfRule>
    <cfRule type="cellIs" dxfId="940" priority="894" operator="equal">
      <formula>"G11L"</formula>
    </cfRule>
    <cfRule type="cellIs" dxfId="939" priority="895" operator="equal">
      <formula>"G10L"</formula>
    </cfRule>
    <cfRule type="cellIs" dxfId="938" priority="896" operator="equal">
      <formula>"G9L"</formula>
    </cfRule>
    <cfRule type="cellIs" dxfId="937" priority="897" operator="equal">
      <formula>"G8L"</formula>
    </cfRule>
    <cfRule type="cellIs" dxfId="936" priority="898" operator="equal">
      <formula>"G7L"</formula>
    </cfRule>
    <cfRule type="cellIs" dxfId="935" priority="899" operator="equal">
      <formula>"G6L"</formula>
    </cfRule>
    <cfRule type="cellIs" dxfId="934" priority="900" operator="equal">
      <formula>"G5L"</formula>
    </cfRule>
    <cfRule type="cellIs" dxfId="933" priority="901" operator="equal">
      <formula>"G4L"</formula>
    </cfRule>
    <cfRule type="cellIs" dxfId="932" priority="902" operator="equal">
      <formula>"G3L"</formula>
    </cfRule>
    <cfRule type="cellIs" dxfId="931" priority="903" operator="equal">
      <formula>"G2L"</formula>
    </cfRule>
    <cfRule type="cellIs" dxfId="930" priority="904" operator="equal">
      <formula>"G1L"</formula>
    </cfRule>
  </conditionalFormatting>
  <conditionalFormatting sqref="BN27:BN33">
    <cfRule type="containsText" dxfId="929" priority="883" stopIfTrue="1" operator="containsText" text="Sat">
      <formula>NOT(ISERROR(SEARCH("Sat",BN27)))</formula>
    </cfRule>
    <cfRule type="containsText" dxfId="928" priority="884" stopIfTrue="1" operator="containsText" text="Fri">
      <formula>NOT(ISERROR(SEARCH("Fri",BN27)))</formula>
    </cfRule>
  </conditionalFormatting>
  <conditionalFormatting sqref="BN33:BN34">
    <cfRule type="cellIs" dxfId="927" priority="863" operator="equal">
      <formula>"G1H"</formula>
    </cfRule>
    <cfRule type="cellIs" dxfId="926" priority="864" operator="equal">
      <formula>"G2H"</formula>
    </cfRule>
    <cfRule type="cellIs" dxfId="925" priority="865" operator="equal">
      <formula>"G3H"</formula>
    </cfRule>
    <cfRule type="cellIs" dxfId="924" priority="866" operator="equal">
      <formula>"G4H"</formula>
    </cfRule>
    <cfRule type="cellIs" dxfId="923" priority="867" operator="equal">
      <formula>"G5H"</formula>
    </cfRule>
    <cfRule type="cellIs" dxfId="922" priority="868" operator="equal">
      <formula>"G15L"</formula>
    </cfRule>
    <cfRule type="cellIs" dxfId="921" priority="869" operator="equal">
      <formula>"G14L"</formula>
    </cfRule>
    <cfRule type="cellIs" dxfId="920" priority="870" operator="equal">
      <formula>"G13L"</formula>
    </cfRule>
    <cfRule type="cellIs" dxfId="919" priority="871" operator="equal">
      <formula>"G12L"</formula>
    </cfRule>
    <cfRule type="cellIs" dxfId="918" priority="872" operator="equal">
      <formula>"G11L"</formula>
    </cfRule>
    <cfRule type="cellIs" dxfId="917" priority="873" operator="equal">
      <formula>"G10L"</formula>
    </cfRule>
    <cfRule type="cellIs" dxfId="916" priority="874" operator="equal">
      <formula>"G9L"</formula>
    </cfRule>
    <cfRule type="cellIs" dxfId="915" priority="875" operator="equal">
      <formula>"G8L"</formula>
    </cfRule>
    <cfRule type="cellIs" dxfId="914" priority="876" operator="equal">
      <formula>"G7L"</formula>
    </cfRule>
    <cfRule type="cellIs" dxfId="913" priority="877" operator="equal">
      <formula>"G6L"</formula>
    </cfRule>
    <cfRule type="cellIs" dxfId="912" priority="878" operator="equal">
      <formula>"G5L"</formula>
    </cfRule>
    <cfRule type="cellIs" dxfId="911" priority="879" operator="equal">
      <formula>"G4L"</formula>
    </cfRule>
    <cfRule type="cellIs" dxfId="910" priority="880" operator="equal">
      <formula>"G3L"</formula>
    </cfRule>
    <cfRule type="cellIs" dxfId="909" priority="881" operator="equal">
      <formula>"G2L"</formula>
    </cfRule>
    <cfRule type="cellIs" dxfId="908" priority="882" operator="equal">
      <formula>"G1L"</formula>
    </cfRule>
  </conditionalFormatting>
  <conditionalFormatting sqref="BN34">
    <cfRule type="containsText" dxfId="907" priority="861" stopIfTrue="1" operator="containsText" text="Sat">
      <formula>NOT(ISERROR(SEARCH("Sat",BN34)))</formula>
    </cfRule>
    <cfRule type="containsText" dxfId="906" priority="862" stopIfTrue="1" operator="containsText" text="Fri">
      <formula>NOT(ISERROR(SEARCH("Fri",BN34)))</formula>
    </cfRule>
  </conditionalFormatting>
  <conditionalFormatting sqref="BP4:BP7">
    <cfRule type="cellIs" dxfId="905" priority="1145" operator="equal">
      <formula>"G1H"</formula>
    </cfRule>
    <cfRule type="cellIs" dxfId="904" priority="1146" operator="equal">
      <formula>"G2H"</formula>
    </cfRule>
    <cfRule type="cellIs" dxfId="903" priority="1147" operator="equal">
      <formula>"G3H"</formula>
    </cfRule>
    <cfRule type="cellIs" dxfId="902" priority="1148" operator="equal">
      <formula>"G4H"</formula>
    </cfRule>
    <cfRule type="cellIs" dxfId="901" priority="1149" operator="equal">
      <formula>"G5H"</formula>
    </cfRule>
    <cfRule type="cellIs" dxfId="900" priority="1150" operator="equal">
      <formula>"G15L"</formula>
    </cfRule>
    <cfRule type="cellIs" dxfId="899" priority="1151" operator="equal">
      <formula>"G14L"</formula>
    </cfRule>
    <cfRule type="cellIs" dxfId="898" priority="1152" operator="equal">
      <formula>"G13L"</formula>
    </cfRule>
    <cfRule type="cellIs" dxfId="897" priority="1153" operator="equal">
      <formula>"G12L"</formula>
    </cfRule>
    <cfRule type="cellIs" dxfId="896" priority="1154" operator="equal">
      <formula>"G11L"</formula>
    </cfRule>
    <cfRule type="cellIs" dxfId="895" priority="1155" operator="equal">
      <formula>"G10L"</formula>
    </cfRule>
    <cfRule type="cellIs" dxfId="894" priority="1156" operator="equal">
      <formula>"G9L"</formula>
    </cfRule>
    <cfRule type="cellIs" dxfId="893" priority="1157" operator="equal">
      <formula>"G8L"</formula>
    </cfRule>
    <cfRule type="cellIs" dxfId="892" priority="1158" operator="equal">
      <formula>"G7L"</formula>
    </cfRule>
    <cfRule type="cellIs" dxfId="891" priority="1159" operator="equal">
      <formula>"G6L"</formula>
    </cfRule>
    <cfRule type="cellIs" dxfId="890" priority="1160" operator="equal">
      <formula>"G5L"</formula>
    </cfRule>
    <cfRule type="cellIs" dxfId="889" priority="1161" operator="equal">
      <formula>"G4L"</formula>
    </cfRule>
    <cfRule type="cellIs" dxfId="888" priority="1162" operator="equal">
      <formula>"G3L"</formula>
    </cfRule>
    <cfRule type="cellIs" dxfId="887" priority="1163" operator="equal">
      <formula>"G2L"</formula>
    </cfRule>
    <cfRule type="cellIs" dxfId="886" priority="1164" operator="equal">
      <formula>"G1L"</formula>
    </cfRule>
  </conditionalFormatting>
  <conditionalFormatting sqref="BP4:BP33">
    <cfRule type="containsText" dxfId="885" priority="1169" stopIfTrue="1" operator="containsText" text="Sat">
      <formula>NOT(ISERROR(SEARCH("Sat",BP4)))</formula>
    </cfRule>
    <cfRule type="containsText" dxfId="884" priority="1170" stopIfTrue="1" operator="containsText" text="Fri">
      <formula>NOT(ISERROR(SEARCH("Fri",BP4)))</formula>
    </cfRule>
  </conditionalFormatting>
  <conditionalFormatting sqref="BP6:BP7">
    <cfRule type="containsText" dxfId="883" priority="1143" stopIfTrue="1" operator="containsText" text="Sat">
      <formula>NOT(ISERROR(SEARCH("Sat",BP6)))</formula>
    </cfRule>
    <cfRule type="containsText" dxfId="882" priority="1144" stopIfTrue="1" operator="containsText" text="Fri">
      <formula>NOT(ISERROR(SEARCH("Fri",BP6)))</formula>
    </cfRule>
  </conditionalFormatting>
  <conditionalFormatting sqref="BP34:BT34">
    <cfRule type="cellIs" dxfId="881" priority="623" operator="equal">
      <formula>"G1H"</formula>
    </cfRule>
    <cfRule type="cellIs" dxfId="880" priority="624" operator="equal">
      <formula>"G2H"</formula>
    </cfRule>
    <cfRule type="cellIs" dxfId="879" priority="625" operator="equal">
      <formula>"G3H"</formula>
    </cfRule>
    <cfRule type="cellIs" dxfId="878" priority="626" operator="equal">
      <formula>"G4H"</formula>
    </cfRule>
    <cfRule type="cellIs" dxfId="877" priority="627" operator="equal">
      <formula>"G5H"</formula>
    </cfRule>
    <cfRule type="cellIs" dxfId="876" priority="628" operator="equal">
      <formula>"G15L"</formula>
    </cfRule>
    <cfRule type="cellIs" dxfId="875" priority="629" operator="equal">
      <formula>"G14L"</formula>
    </cfRule>
    <cfRule type="cellIs" dxfId="874" priority="630" operator="equal">
      <formula>"G13L"</formula>
    </cfRule>
    <cfRule type="cellIs" dxfId="873" priority="631" operator="equal">
      <formula>"G12L"</formula>
    </cfRule>
    <cfRule type="cellIs" dxfId="872" priority="632" operator="equal">
      <formula>"G11L"</formula>
    </cfRule>
    <cfRule type="cellIs" dxfId="871" priority="633" operator="equal">
      <formula>"G10L"</formula>
    </cfRule>
    <cfRule type="cellIs" dxfId="870" priority="634" operator="equal">
      <formula>"G9L"</formula>
    </cfRule>
    <cfRule type="cellIs" dxfId="869" priority="635" operator="equal">
      <formula>"G8L"</formula>
    </cfRule>
    <cfRule type="cellIs" dxfId="868" priority="636" operator="equal">
      <formula>"G7L"</formula>
    </cfRule>
    <cfRule type="cellIs" dxfId="867" priority="637" operator="equal">
      <formula>"G6L"</formula>
    </cfRule>
    <cfRule type="cellIs" dxfId="866" priority="638" operator="equal">
      <formula>"G5L"</formula>
    </cfRule>
    <cfRule type="cellIs" dxfId="865" priority="639" operator="equal">
      <formula>"G4L"</formula>
    </cfRule>
    <cfRule type="cellIs" dxfId="864" priority="640" operator="equal">
      <formula>"G3L"</formula>
    </cfRule>
    <cfRule type="cellIs" dxfId="863" priority="641" operator="equal">
      <formula>"G2L"</formula>
    </cfRule>
    <cfRule type="cellIs" dxfId="862" priority="642" operator="equal">
      <formula>"G1L"</formula>
    </cfRule>
  </conditionalFormatting>
  <conditionalFormatting sqref="BQ4:BQ9">
    <cfRule type="containsText" dxfId="861" priority="839" stopIfTrue="1" operator="containsText" text="Sat">
      <formula>NOT(ISERROR(SEARCH("Sat",BQ4)))</formula>
    </cfRule>
    <cfRule type="containsText" dxfId="860" priority="840" stopIfTrue="1" operator="containsText" text="Fri">
      <formula>NOT(ISERROR(SEARCH("Fri",BQ4)))</formula>
    </cfRule>
  </conditionalFormatting>
  <conditionalFormatting sqref="BQ9:BQ16">
    <cfRule type="cellIs" dxfId="859" priority="819" operator="equal">
      <formula>"G1H"</formula>
    </cfRule>
    <cfRule type="cellIs" dxfId="858" priority="820" operator="equal">
      <formula>"G2H"</formula>
    </cfRule>
    <cfRule type="cellIs" dxfId="857" priority="821" operator="equal">
      <formula>"G3H"</formula>
    </cfRule>
    <cfRule type="cellIs" dxfId="856" priority="822" operator="equal">
      <formula>"G4H"</formula>
    </cfRule>
    <cfRule type="cellIs" dxfId="855" priority="823" operator="equal">
      <formula>"G5H"</formula>
    </cfRule>
    <cfRule type="cellIs" dxfId="854" priority="824" operator="equal">
      <formula>"G15L"</formula>
    </cfRule>
    <cfRule type="cellIs" dxfId="853" priority="825" operator="equal">
      <formula>"G14L"</formula>
    </cfRule>
    <cfRule type="cellIs" dxfId="852" priority="826" operator="equal">
      <formula>"G13L"</formula>
    </cfRule>
    <cfRule type="cellIs" dxfId="851" priority="827" operator="equal">
      <formula>"G12L"</formula>
    </cfRule>
    <cfRule type="cellIs" dxfId="850" priority="828" operator="equal">
      <formula>"G11L"</formula>
    </cfRule>
    <cfRule type="cellIs" dxfId="849" priority="829" operator="equal">
      <formula>"G10L"</formula>
    </cfRule>
    <cfRule type="cellIs" dxfId="848" priority="830" operator="equal">
      <formula>"G9L"</formula>
    </cfRule>
    <cfRule type="cellIs" dxfId="847" priority="831" operator="equal">
      <formula>"G8L"</formula>
    </cfRule>
    <cfRule type="cellIs" dxfId="846" priority="832" operator="equal">
      <formula>"G7L"</formula>
    </cfRule>
    <cfRule type="cellIs" dxfId="845" priority="833" operator="equal">
      <formula>"G6L"</formula>
    </cfRule>
    <cfRule type="cellIs" dxfId="844" priority="834" operator="equal">
      <formula>"G5L"</formula>
    </cfRule>
    <cfRule type="cellIs" dxfId="843" priority="835" operator="equal">
      <formula>"G4L"</formula>
    </cfRule>
    <cfRule type="cellIs" dxfId="842" priority="836" operator="equal">
      <formula>"G3L"</formula>
    </cfRule>
    <cfRule type="cellIs" dxfId="841" priority="837" operator="equal">
      <formula>"G2L"</formula>
    </cfRule>
    <cfRule type="cellIs" dxfId="840" priority="838" operator="equal">
      <formula>"G1L"</formula>
    </cfRule>
  </conditionalFormatting>
  <conditionalFormatting sqref="BQ10:BQ16">
    <cfRule type="containsText" dxfId="839" priority="817" stopIfTrue="1" operator="containsText" text="Sat">
      <formula>NOT(ISERROR(SEARCH("Sat",BQ10)))</formula>
    </cfRule>
    <cfRule type="containsText" dxfId="838" priority="818" stopIfTrue="1" operator="containsText" text="Fri">
      <formula>NOT(ISERROR(SEARCH("Fri",BQ10)))</formula>
    </cfRule>
  </conditionalFormatting>
  <conditionalFormatting sqref="BQ16:BQ23">
    <cfRule type="cellIs" dxfId="837" priority="797" operator="equal">
      <formula>"G1H"</formula>
    </cfRule>
    <cfRule type="cellIs" dxfId="836" priority="798" operator="equal">
      <formula>"G2H"</formula>
    </cfRule>
    <cfRule type="cellIs" dxfId="835" priority="799" operator="equal">
      <formula>"G3H"</formula>
    </cfRule>
    <cfRule type="cellIs" dxfId="834" priority="800" operator="equal">
      <formula>"G4H"</formula>
    </cfRule>
    <cfRule type="cellIs" dxfId="833" priority="801" operator="equal">
      <formula>"G5H"</formula>
    </cfRule>
    <cfRule type="cellIs" dxfId="832" priority="802" operator="equal">
      <formula>"G15L"</formula>
    </cfRule>
    <cfRule type="cellIs" dxfId="831" priority="803" operator="equal">
      <formula>"G14L"</formula>
    </cfRule>
    <cfRule type="cellIs" dxfId="830" priority="804" operator="equal">
      <formula>"G13L"</formula>
    </cfRule>
    <cfRule type="cellIs" dxfId="829" priority="805" operator="equal">
      <formula>"G12L"</formula>
    </cfRule>
    <cfRule type="cellIs" dxfId="828" priority="806" operator="equal">
      <formula>"G11L"</formula>
    </cfRule>
    <cfRule type="cellIs" dxfId="827" priority="807" operator="equal">
      <formula>"G10L"</formula>
    </cfRule>
    <cfRule type="cellIs" dxfId="826" priority="808" operator="equal">
      <formula>"G9L"</formula>
    </cfRule>
    <cfRule type="cellIs" dxfId="825" priority="809" operator="equal">
      <formula>"G8L"</formula>
    </cfRule>
    <cfRule type="cellIs" dxfId="824" priority="810" operator="equal">
      <formula>"G7L"</formula>
    </cfRule>
    <cfRule type="cellIs" dxfId="823" priority="811" operator="equal">
      <formula>"G6L"</formula>
    </cfRule>
    <cfRule type="cellIs" dxfId="822" priority="812" operator="equal">
      <formula>"G5L"</formula>
    </cfRule>
    <cfRule type="cellIs" dxfId="821" priority="813" operator="equal">
      <formula>"G4L"</formula>
    </cfRule>
    <cfRule type="cellIs" dxfId="820" priority="814" operator="equal">
      <formula>"G3L"</formula>
    </cfRule>
    <cfRule type="cellIs" dxfId="819" priority="815" operator="equal">
      <formula>"G2L"</formula>
    </cfRule>
    <cfRule type="cellIs" dxfId="818" priority="816" operator="equal">
      <formula>"G1L"</formula>
    </cfRule>
  </conditionalFormatting>
  <conditionalFormatting sqref="BQ17:BQ23">
    <cfRule type="containsText" dxfId="817" priority="795" stopIfTrue="1" operator="containsText" text="Sat">
      <formula>NOT(ISERROR(SEARCH("Sat",BQ17)))</formula>
    </cfRule>
    <cfRule type="containsText" dxfId="816" priority="796" stopIfTrue="1" operator="containsText" text="Fri">
      <formula>NOT(ISERROR(SEARCH("Fri",BQ17)))</formula>
    </cfRule>
  </conditionalFormatting>
  <conditionalFormatting sqref="BQ23:BQ30">
    <cfRule type="cellIs" dxfId="815" priority="775" operator="equal">
      <formula>"G1H"</formula>
    </cfRule>
    <cfRule type="cellIs" dxfId="814" priority="776" operator="equal">
      <formula>"G2H"</formula>
    </cfRule>
    <cfRule type="cellIs" dxfId="813" priority="777" operator="equal">
      <formula>"G3H"</formula>
    </cfRule>
    <cfRule type="cellIs" dxfId="812" priority="778" operator="equal">
      <formula>"G4H"</formula>
    </cfRule>
    <cfRule type="cellIs" dxfId="811" priority="779" operator="equal">
      <formula>"G5H"</formula>
    </cfRule>
    <cfRule type="cellIs" dxfId="810" priority="780" operator="equal">
      <formula>"G15L"</formula>
    </cfRule>
    <cfRule type="cellIs" dxfId="809" priority="781" operator="equal">
      <formula>"G14L"</formula>
    </cfRule>
    <cfRule type="cellIs" dxfId="808" priority="782" operator="equal">
      <formula>"G13L"</formula>
    </cfRule>
    <cfRule type="cellIs" dxfId="807" priority="783" operator="equal">
      <formula>"G12L"</formula>
    </cfRule>
    <cfRule type="cellIs" dxfId="806" priority="784" operator="equal">
      <formula>"G11L"</formula>
    </cfRule>
    <cfRule type="cellIs" dxfId="805" priority="785" operator="equal">
      <formula>"G10L"</formula>
    </cfRule>
    <cfRule type="cellIs" dxfId="804" priority="786" operator="equal">
      <formula>"G9L"</formula>
    </cfRule>
    <cfRule type="cellIs" dxfId="803" priority="787" operator="equal">
      <formula>"G8L"</formula>
    </cfRule>
    <cfRule type="cellIs" dxfId="802" priority="788" operator="equal">
      <formula>"G7L"</formula>
    </cfRule>
    <cfRule type="cellIs" dxfId="801" priority="789" operator="equal">
      <formula>"G6L"</formula>
    </cfRule>
    <cfRule type="cellIs" dxfId="800" priority="790" operator="equal">
      <formula>"G5L"</formula>
    </cfRule>
    <cfRule type="cellIs" dxfId="799" priority="791" operator="equal">
      <formula>"G4L"</formula>
    </cfRule>
    <cfRule type="cellIs" dxfId="798" priority="792" operator="equal">
      <formula>"G3L"</formula>
    </cfRule>
    <cfRule type="cellIs" dxfId="797" priority="793" operator="equal">
      <formula>"G2L"</formula>
    </cfRule>
    <cfRule type="cellIs" dxfId="796" priority="794" operator="equal">
      <formula>"G1L"</formula>
    </cfRule>
  </conditionalFormatting>
  <conditionalFormatting sqref="BQ24:BQ30">
    <cfRule type="containsText" dxfId="795" priority="773" stopIfTrue="1" operator="containsText" text="Sat">
      <formula>NOT(ISERROR(SEARCH("Sat",BQ24)))</formula>
    </cfRule>
    <cfRule type="containsText" dxfId="794" priority="774" stopIfTrue="1" operator="containsText" text="Fri">
      <formula>NOT(ISERROR(SEARCH("Fri",BQ24)))</formula>
    </cfRule>
  </conditionalFormatting>
  <conditionalFormatting sqref="BQ30:BQ33">
    <cfRule type="cellIs" dxfId="793" priority="753" operator="equal">
      <formula>"G1H"</formula>
    </cfRule>
    <cfRule type="cellIs" dxfId="792" priority="754" operator="equal">
      <formula>"G2H"</formula>
    </cfRule>
    <cfRule type="cellIs" dxfId="791" priority="755" operator="equal">
      <formula>"G3H"</formula>
    </cfRule>
    <cfRule type="cellIs" dxfId="790" priority="756" operator="equal">
      <formula>"G4H"</formula>
    </cfRule>
    <cfRule type="cellIs" dxfId="789" priority="757" operator="equal">
      <formula>"G5H"</formula>
    </cfRule>
    <cfRule type="cellIs" dxfId="788" priority="758" operator="equal">
      <formula>"G15L"</formula>
    </cfRule>
    <cfRule type="cellIs" dxfId="787" priority="759" operator="equal">
      <formula>"G14L"</formula>
    </cfRule>
    <cfRule type="cellIs" dxfId="786" priority="760" operator="equal">
      <formula>"G13L"</formula>
    </cfRule>
    <cfRule type="cellIs" dxfId="785" priority="761" operator="equal">
      <formula>"G12L"</formula>
    </cfRule>
    <cfRule type="cellIs" dxfId="784" priority="762" operator="equal">
      <formula>"G11L"</formula>
    </cfRule>
    <cfRule type="cellIs" dxfId="783" priority="763" operator="equal">
      <formula>"G10L"</formula>
    </cfRule>
    <cfRule type="cellIs" dxfId="782" priority="764" operator="equal">
      <formula>"G9L"</formula>
    </cfRule>
    <cfRule type="cellIs" dxfId="781" priority="765" operator="equal">
      <formula>"G8L"</formula>
    </cfRule>
    <cfRule type="cellIs" dxfId="780" priority="766" operator="equal">
      <formula>"G7L"</formula>
    </cfRule>
    <cfRule type="cellIs" dxfId="779" priority="767" operator="equal">
      <formula>"G6L"</formula>
    </cfRule>
    <cfRule type="cellIs" dxfId="778" priority="768" operator="equal">
      <formula>"G5L"</formula>
    </cfRule>
    <cfRule type="cellIs" dxfId="777" priority="769" operator="equal">
      <formula>"G4L"</formula>
    </cfRule>
    <cfRule type="cellIs" dxfId="776" priority="770" operator="equal">
      <formula>"G3L"</formula>
    </cfRule>
    <cfRule type="cellIs" dxfId="775" priority="771" operator="equal">
      <formula>"G2L"</formula>
    </cfRule>
    <cfRule type="cellIs" dxfId="774" priority="772" operator="equal">
      <formula>"G1L"</formula>
    </cfRule>
  </conditionalFormatting>
  <conditionalFormatting sqref="BQ31:BQ33">
    <cfRule type="containsText" dxfId="773" priority="751" stopIfTrue="1" operator="containsText" text="Sat">
      <formula>NOT(ISERROR(SEARCH("Sat",BQ31)))</formula>
    </cfRule>
    <cfRule type="containsText" dxfId="772" priority="752" stopIfTrue="1" operator="containsText" text="Fri">
      <formula>NOT(ISERROR(SEARCH("Fri",BQ31)))</formula>
    </cfRule>
  </conditionalFormatting>
  <conditionalFormatting sqref="BQ4:BQ9">
    <cfRule type="cellIs" dxfId="771" priority="841" operator="equal">
      <formula>"G1H"</formula>
    </cfRule>
    <cfRule type="cellIs" dxfId="770" priority="842" operator="equal">
      <formula>"G2H"</formula>
    </cfRule>
    <cfRule type="cellIs" dxfId="769" priority="843" operator="equal">
      <formula>"G3H"</formula>
    </cfRule>
    <cfRule type="cellIs" dxfId="768" priority="844" operator="equal">
      <formula>"G4H"</formula>
    </cfRule>
    <cfRule type="cellIs" dxfId="767" priority="845" operator="equal">
      <formula>"G5H"</formula>
    </cfRule>
    <cfRule type="cellIs" dxfId="766" priority="846" operator="equal">
      <formula>"G15L"</formula>
    </cfRule>
    <cfRule type="cellIs" dxfId="765" priority="847" operator="equal">
      <formula>"G14L"</formula>
    </cfRule>
    <cfRule type="cellIs" dxfId="764" priority="848" operator="equal">
      <formula>"G13L"</formula>
    </cfRule>
    <cfRule type="cellIs" dxfId="763" priority="849" operator="equal">
      <formula>"G12L"</formula>
    </cfRule>
    <cfRule type="cellIs" dxfId="762" priority="850" operator="equal">
      <formula>"G11L"</formula>
    </cfRule>
    <cfRule type="cellIs" dxfId="761" priority="851" operator="equal">
      <formula>"G10L"</formula>
    </cfRule>
    <cfRule type="cellIs" dxfId="760" priority="852" operator="equal">
      <formula>"G9L"</formula>
    </cfRule>
    <cfRule type="cellIs" dxfId="759" priority="853" operator="equal">
      <formula>"G8L"</formula>
    </cfRule>
    <cfRule type="cellIs" dxfId="758" priority="854" operator="equal">
      <formula>"G7L"</formula>
    </cfRule>
    <cfRule type="cellIs" dxfId="757" priority="855" operator="equal">
      <formula>"G6L"</formula>
    </cfRule>
    <cfRule type="cellIs" dxfId="756" priority="856" operator="equal">
      <formula>"G5L"</formula>
    </cfRule>
    <cfRule type="cellIs" dxfId="755" priority="857" operator="equal">
      <formula>"G4L"</formula>
    </cfRule>
    <cfRule type="cellIs" dxfId="754" priority="858" operator="equal">
      <formula>"G3L"</formula>
    </cfRule>
    <cfRule type="cellIs" dxfId="753" priority="859" operator="equal">
      <formula>"G2L"</formula>
    </cfRule>
    <cfRule type="cellIs" dxfId="752" priority="860" operator="equal">
      <formula>"G1L"</formula>
    </cfRule>
  </conditionalFormatting>
  <conditionalFormatting sqref="BJ4:BJ11 BP8:BP33 BJ13:BJ33 BJ34:BM34 BM4:BM33 BS4:BS33 BU32:BU34">
    <cfRule type="cellIs" dxfId="751" priority="1123" operator="equal">
      <formula>"G1H"</formula>
    </cfRule>
    <cfRule type="cellIs" dxfId="750" priority="1124" operator="equal">
      <formula>"G2H"</formula>
    </cfRule>
    <cfRule type="cellIs" dxfId="749" priority="1125" operator="equal">
      <formula>"G3H"</formula>
    </cfRule>
    <cfRule type="cellIs" dxfId="748" priority="1126" operator="equal">
      <formula>"G4H"</formula>
    </cfRule>
    <cfRule type="cellIs" dxfId="747" priority="1127" operator="equal">
      <formula>"G5H"</formula>
    </cfRule>
    <cfRule type="cellIs" dxfId="746" priority="1128" operator="equal">
      <formula>"G15L"</formula>
    </cfRule>
    <cfRule type="cellIs" dxfId="745" priority="1129" operator="equal">
      <formula>"G14L"</formula>
    </cfRule>
    <cfRule type="cellIs" dxfId="744" priority="1130" operator="equal">
      <formula>"G13L"</formula>
    </cfRule>
    <cfRule type="cellIs" dxfId="743" priority="1131" operator="equal">
      <formula>"G12L"</formula>
    </cfRule>
    <cfRule type="cellIs" dxfId="742" priority="1132" operator="equal">
      <formula>"G11L"</formula>
    </cfRule>
    <cfRule type="cellIs" dxfId="741" priority="1133" operator="equal">
      <formula>"G10L"</formula>
    </cfRule>
    <cfRule type="cellIs" dxfId="740" priority="1134" operator="equal">
      <formula>"G9L"</formula>
    </cfRule>
    <cfRule type="cellIs" dxfId="739" priority="1135" operator="equal">
      <formula>"G8L"</formula>
    </cfRule>
    <cfRule type="cellIs" dxfId="738" priority="1136" operator="equal">
      <formula>"G7L"</formula>
    </cfRule>
    <cfRule type="cellIs" dxfId="737" priority="1137" operator="equal">
      <formula>"G6L"</formula>
    </cfRule>
    <cfRule type="cellIs" dxfId="736" priority="1138" operator="equal">
      <formula>"G5L"</formula>
    </cfRule>
    <cfRule type="cellIs" dxfId="735" priority="1139" operator="equal">
      <formula>"G4L"</formula>
    </cfRule>
    <cfRule type="cellIs" dxfId="734" priority="1140" operator="equal">
      <formula>"G3L"</formula>
    </cfRule>
    <cfRule type="cellIs" dxfId="733" priority="1141" operator="equal">
      <formula>"G2L"</formula>
    </cfRule>
    <cfRule type="cellIs" dxfId="732" priority="1142" operator="equal">
      <formula>"G1L"</formula>
    </cfRule>
  </conditionalFormatting>
  <conditionalFormatting sqref="BS4:BS34">
    <cfRule type="containsText" dxfId="731" priority="1167" stopIfTrue="1" operator="containsText" text="Sat">
      <formula>NOT(ISERROR(SEARCH("Sat",BS4)))</formula>
    </cfRule>
    <cfRule type="containsText" dxfId="730" priority="1168" stopIfTrue="1" operator="containsText" text="Fri">
      <formula>NOT(ISERROR(SEARCH("Fri",BS4)))</formula>
    </cfRule>
  </conditionalFormatting>
  <conditionalFormatting sqref="BT4:BT7">
    <cfRule type="containsText" dxfId="729" priority="729" stopIfTrue="1" operator="containsText" text="Sat">
      <formula>NOT(ISERROR(SEARCH("Sat",BT4)))</formula>
    </cfRule>
    <cfRule type="containsText" dxfId="728" priority="730" stopIfTrue="1" operator="containsText" text="Fri">
      <formula>NOT(ISERROR(SEARCH("Fri",BT4)))</formula>
    </cfRule>
    <cfRule type="cellIs" dxfId="727" priority="731" operator="equal">
      <formula>"G1H"</formula>
    </cfRule>
    <cfRule type="cellIs" dxfId="726" priority="732" operator="equal">
      <formula>"G2H"</formula>
    </cfRule>
    <cfRule type="cellIs" dxfId="725" priority="733" operator="equal">
      <formula>"G3H"</formula>
    </cfRule>
    <cfRule type="cellIs" dxfId="724" priority="734" operator="equal">
      <formula>"G4H"</formula>
    </cfRule>
    <cfRule type="cellIs" dxfId="723" priority="735" operator="equal">
      <formula>"G5H"</formula>
    </cfRule>
    <cfRule type="cellIs" dxfId="722" priority="736" operator="equal">
      <formula>"G15L"</formula>
    </cfRule>
    <cfRule type="cellIs" dxfId="721" priority="737" operator="equal">
      <formula>"G14L"</formula>
    </cfRule>
    <cfRule type="cellIs" dxfId="720" priority="738" operator="equal">
      <formula>"G13L"</formula>
    </cfRule>
    <cfRule type="cellIs" dxfId="719" priority="739" operator="equal">
      <formula>"G12L"</formula>
    </cfRule>
    <cfRule type="cellIs" dxfId="718" priority="740" operator="equal">
      <formula>"G11L"</formula>
    </cfRule>
    <cfRule type="cellIs" dxfId="717" priority="741" operator="equal">
      <formula>"G10L"</formula>
    </cfRule>
    <cfRule type="cellIs" dxfId="716" priority="742" operator="equal">
      <formula>"G9L"</formula>
    </cfRule>
    <cfRule type="cellIs" dxfId="715" priority="743" operator="equal">
      <formula>"G8L"</formula>
    </cfRule>
    <cfRule type="cellIs" dxfId="714" priority="744" operator="equal">
      <formula>"G7L"</formula>
    </cfRule>
    <cfRule type="cellIs" dxfId="713" priority="745" operator="equal">
      <formula>"G6L"</formula>
    </cfRule>
    <cfRule type="cellIs" dxfId="712" priority="746" operator="equal">
      <formula>"G5L"</formula>
    </cfRule>
    <cfRule type="cellIs" dxfId="711" priority="747" operator="equal">
      <formula>"G4L"</formula>
    </cfRule>
    <cfRule type="cellIs" dxfId="710" priority="748" operator="equal">
      <formula>"G3L"</formula>
    </cfRule>
    <cfRule type="cellIs" dxfId="709" priority="749" operator="equal">
      <formula>"G2L"</formula>
    </cfRule>
    <cfRule type="cellIs" dxfId="708" priority="750" operator="equal">
      <formula>"G1L"</formula>
    </cfRule>
  </conditionalFormatting>
  <conditionalFormatting sqref="BT7:BT14">
    <cfRule type="cellIs" dxfId="707" priority="709" operator="equal">
      <formula>"G1H"</formula>
    </cfRule>
    <cfRule type="cellIs" dxfId="706" priority="710" operator="equal">
      <formula>"G2H"</formula>
    </cfRule>
    <cfRule type="cellIs" dxfId="705" priority="711" operator="equal">
      <formula>"G3H"</formula>
    </cfRule>
    <cfRule type="cellIs" dxfId="704" priority="712" operator="equal">
      <formula>"G4H"</formula>
    </cfRule>
    <cfRule type="cellIs" dxfId="703" priority="713" operator="equal">
      <formula>"G5H"</formula>
    </cfRule>
    <cfRule type="cellIs" dxfId="702" priority="714" operator="equal">
      <formula>"G15L"</formula>
    </cfRule>
    <cfRule type="cellIs" dxfId="701" priority="715" operator="equal">
      <formula>"G14L"</formula>
    </cfRule>
    <cfRule type="cellIs" dxfId="700" priority="716" operator="equal">
      <formula>"G13L"</formula>
    </cfRule>
    <cfRule type="cellIs" dxfId="699" priority="717" operator="equal">
      <formula>"G12L"</formula>
    </cfRule>
    <cfRule type="cellIs" dxfId="698" priority="718" operator="equal">
      <formula>"G11L"</formula>
    </cfRule>
    <cfRule type="cellIs" dxfId="697" priority="719" operator="equal">
      <formula>"G10L"</formula>
    </cfRule>
    <cfRule type="cellIs" dxfId="696" priority="720" operator="equal">
      <formula>"G9L"</formula>
    </cfRule>
    <cfRule type="cellIs" dxfId="695" priority="721" operator="equal">
      <formula>"G8L"</formula>
    </cfRule>
    <cfRule type="cellIs" dxfId="694" priority="722" operator="equal">
      <formula>"G7L"</formula>
    </cfRule>
    <cfRule type="cellIs" dxfId="693" priority="723" operator="equal">
      <formula>"G6L"</formula>
    </cfRule>
    <cfRule type="cellIs" dxfId="692" priority="724" operator="equal">
      <formula>"G5L"</formula>
    </cfRule>
    <cfRule type="cellIs" dxfId="691" priority="725" operator="equal">
      <formula>"G4L"</formula>
    </cfRule>
    <cfRule type="cellIs" dxfId="690" priority="726" operator="equal">
      <formula>"G3L"</formula>
    </cfRule>
    <cfRule type="cellIs" dxfId="689" priority="727" operator="equal">
      <formula>"G2L"</formula>
    </cfRule>
    <cfRule type="cellIs" dxfId="688" priority="728" operator="equal">
      <formula>"G1L"</formula>
    </cfRule>
  </conditionalFormatting>
  <conditionalFormatting sqref="BT8:BT14">
    <cfRule type="containsText" dxfId="687" priority="707" stopIfTrue="1" operator="containsText" text="Sat">
      <formula>NOT(ISERROR(SEARCH("Sat",BT8)))</formula>
    </cfRule>
    <cfRule type="containsText" dxfId="686" priority="708" stopIfTrue="1" operator="containsText" text="Fri">
      <formula>NOT(ISERROR(SEARCH("Fri",BT8)))</formula>
    </cfRule>
  </conditionalFormatting>
  <conditionalFormatting sqref="BT14:BT21">
    <cfRule type="cellIs" dxfId="685" priority="687" operator="equal">
      <formula>"G1H"</formula>
    </cfRule>
    <cfRule type="cellIs" dxfId="684" priority="688" operator="equal">
      <formula>"G2H"</formula>
    </cfRule>
    <cfRule type="cellIs" dxfId="683" priority="689" operator="equal">
      <formula>"G3H"</formula>
    </cfRule>
    <cfRule type="cellIs" dxfId="682" priority="690" operator="equal">
      <formula>"G4H"</formula>
    </cfRule>
    <cfRule type="cellIs" dxfId="681" priority="691" operator="equal">
      <formula>"G5H"</formula>
    </cfRule>
    <cfRule type="cellIs" dxfId="680" priority="692" operator="equal">
      <formula>"G15L"</formula>
    </cfRule>
    <cfRule type="cellIs" dxfId="679" priority="693" operator="equal">
      <formula>"G14L"</formula>
    </cfRule>
    <cfRule type="cellIs" dxfId="678" priority="694" operator="equal">
      <formula>"G13L"</formula>
    </cfRule>
    <cfRule type="cellIs" dxfId="677" priority="695" operator="equal">
      <formula>"G12L"</formula>
    </cfRule>
    <cfRule type="cellIs" dxfId="676" priority="696" operator="equal">
      <formula>"G11L"</formula>
    </cfRule>
    <cfRule type="cellIs" dxfId="675" priority="697" operator="equal">
      <formula>"G10L"</formula>
    </cfRule>
    <cfRule type="cellIs" dxfId="674" priority="698" operator="equal">
      <formula>"G9L"</formula>
    </cfRule>
    <cfRule type="cellIs" dxfId="673" priority="699" operator="equal">
      <formula>"G8L"</formula>
    </cfRule>
    <cfRule type="cellIs" dxfId="672" priority="700" operator="equal">
      <formula>"G7L"</formula>
    </cfRule>
    <cfRule type="cellIs" dxfId="671" priority="701" operator="equal">
      <formula>"G6L"</formula>
    </cfRule>
    <cfRule type="cellIs" dxfId="670" priority="702" operator="equal">
      <formula>"G5L"</formula>
    </cfRule>
    <cfRule type="cellIs" dxfId="669" priority="703" operator="equal">
      <formula>"G4L"</formula>
    </cfRule>
    <cfRule type="cellIs" dxfId="668" priority="704" operator="equal">
      <formula>"G3L"</formula>
    </cfRule>
    <cfRule type="cellIs" dxfId="667" priority="705" operator="equal">
      <formula>"G2L"</formula>
    </cfRule>
    <cfRule type="cellIs" dxfId="666" priority="706" operator="equal">
      <formula>"G1L"</formula>
    </cfRule>
  </conditionalFormatting>
  <conditionalFormatting sqref="BT15:BT21">
    <cfRule type="containsText" dxfId="665" priority="685" stopIfTrue="1" operator="containsText" text="Sat">
      <formula>NOT(ISERROR(SEARCH("Sat",BT15)))</formula>
    </cfRule>
    <cfRule type="containsText" dxfId="664" priority="686" stopIfTrue="1" operator="containsText" text="Fri">
      <formula>NOT(ISERROR(SEARCH("Fri",BT15)))</formula>
    </cfRule>
  </conditionalFormatting>
  <conditionalFormatting sqref="BT21:BT28">
    <cfRule type="cellIs" dxfId="663" priority="665" operator="equal">
      <formula>"G1H"</formula>
    </cfRule>
    <cfRule type="cellIs" dxfId="662" priority="666" operator="equal">
      <formula>"G2H"</formula>
    </cfRule>
    <cfRule type="cellIs" dxfId="661" priority="667" operator="equal">
      <formula>"G3H"</formula>
    </cfRule>
    <cfRule type="cellIs" dxfId="660" priority="668" operator="equal">
      <formula>"G4H"</formula>
    </cfRule>
    <cfRule type="cellIs" dxfId="659" priority="669" operator="equal">
      <formula>"G5H"</formula>
    </cfRule>
    <cfRule type="cellIs" dxfId="658" priority="670" operator="equal">
      <formula>"G15L"</formula>
    </cfRule>
    <cfRule type="cellIs" dxfId="657" priority="671" operator="equal">
      <formula>"G14L"</formula>
    </cfRule>
    <cfRule type="cellIs" dxfId="656" priority="672" operator="equal">
      <formula>"G13L"</formula>
    </cfRule>
    <cfRule type="cellIs" dxfId="655" priority="673" operator="equal">
      <formula>"G12L"</formula>
    </cfRule>
    <cfRule type="cellIs" dxfId="654" priority="674" operator="equal">
      <formula>"G11L"</formula>
    </cfRule>
    <cfRule type="cellIs" dxfId="653" priority="675" operator="equal">
      <formula>"G10L"</formula>
    </cfRule>
    <cfRule type="cellIs" dxfId="652" priority="676" operator="equal">
      <formula>"G9L"</formula>
    </cfRule>
    <cfRule type="cellIs" dxfId="651" priority="677" operator="equal">
      <formula>"G8L"</formula>
    </cfRule>
    <cfRule type="cellIs" dxfId="650" priority="678" operator="equal">
      <formula>"G7L"</formula>
    </cfRule>
    <cfRule type="cellIs" dxfId="649" priority="679" operator="equal">
      <formula>"G6L"</formula>
    </cfRule>
    <cfRule type="cellIs" dxfId="648" priority="680" operator="equal">
      <formula>"G5L"</formula>
    </cfRule>
    <cfRule type="cellIs" dxfId="647" priority="681" operator="equal">
      <formula>"G4L"</formula>
    </cfRule>
    <cfRule type="cellIs" dxfId="646" priority="682" operator="equal">
      <formula>"G3L"</formula>
    </cfRule>
    <cfRule type="cellIs" dxfId="645" priority="683" operator="equal">
      <formula>"G2L"</formula>
    </cfRule>
    <cfRule type="cellIs" dxfId="644" priority="684" operator="equal">
      <formula>"G1L"</formula>
    </cfRule>
  </conditionalFormatting>
  <conditionalFormatting sqref="BT22:BT28">
    <cfRule type="containsText" dxfId="643" priority="663" stopIfTrue="1" operator="containsText" text="Sat">
      <formula>NOT(ISERROR(SEARCH("Sat",BT22)))</formula>
    </cfRule>
    <cfRule type="containsText" dxfId="642" priority="664" stopIfTrue="1" operator="containsText" text="Fri">
      <formula>NOT(ISERROR(SEARCH("Fri",BT22)))</formula>
    </cfRule>
  </conditionalFormatting>
  <conditionalFormatting sqref="BT28:BT33">
    <cfRule type="cellIs" dxfId="641" priority="643" operator="equal">
      <formula>"G1H"</formula>
    </cfRule>
    <cfRule type="cellIs" dxfId="640" priority="644" operator="equal">
      <formula>"G2H"</formula>
    </cfRule>
    <cfRule type="cellIs" dxfId="639" priority="645" operator="equal">
      <formula>"G3H"</formula>
    </cfRule>
    <cfRule type="cellIs" dxfId="638" priority="646" operator="equal">
      <formula>"G4H"</formula>
    </cfRule>
    <cfRule type="cellIs" dxfId="637" priority="647" operator="equal">
      <formula>"G5H"</formula>
    </cfRule>
    <cfRule type="cellIs" dxfId="636" priority="648" operator="equal">
      <formula>"G15L"</formula>
    </cfRule>
    <cfRule type="cellIs" dxfId="635" priority="649" operator="equal">
      <formula>"G14L"</formula>
    </cfRule>
    <cfRule type="cellIs" dxfId="634" priority="650" operator="equal">
      <formula>"G13L"</formula>
    </cfRule>
    <cfRule type="cellIs" dxfId="633" priority="651" operator="equal">
      <formula>"G12L"</formula>
    </cfRule>
    <cfRule type="cellIs" dxfId="632" priority="652" operator="equal">
      <formula>"G11L"</formula>
    </cfRule>
    <cfRule type="cellIs" dxfId="631" priority="653" operator="equal">
      <formula>"G10L"</formula>
    </cfRule>
    <cfRule type="cellIs" dxfId="630" priority="654" operator="equal">
      <formula>"G9L"</formula>
    </cfRule>
    <cfRule type="cellIs" dxfId="629" priority="655" operator="equal">
      <formula>"G8L"</formula>
    </cfRule>
    <cfRule type="cellIs" dxfId="628" priority="656" operator="equal">
      <formula>"G7L"</formula>
    </cfRule>
    <cfRule type="cellIs" dxfId="627" priority="657" operator="equal">
      <formula>"G6L"</formula>
    </cfRule>
    <cfRule type="cellIs" dxfId="626" priority="658" operator="equal">
      <formula>"G5L"</formula>
    </cfRule>
    <cfRule type="cellIs" dxfId="625" priority="659" operator="equal">
      <formula>"G4L"</formula>
    </cfRule>
    <cfRule type="cellIs" dxfId="624" priority="660" operator="equal">
      <formula>"G3L"</formula>
    </cfRule>
    <cfRule type="cellIs" dxfId="623" priority="661" operator="equal">
      <formula>"G2L"</formula>
    </cfRule>
    <cfRule type="cellIs" dxfId="622" priority="662" operator="equal">
      <formula>"G1L"</formula>
    </cfRule>
  </conditionalFormatting>
  <conditionalFormatting sqref="BT29:BT34">
    <cfRule type="containsText" dxfId="621" priority="621" stopIfTrue="1" operator="containsText" text="Sat">
      <formula>NOT(ISERROR(SEARCH("Sat",BT29)))</formula>
    </cfRule>
    <cfRule type="containsText" dxfId="620" priority="622" stopIfTrue="1" operator="containsText" text="Fri">
      <formula>NOT(ISERROR(SEARCH("Fri",BT29)))</formula>
    </cfRule>
  </conditionalFormatting>
  <conditionalFormatting sqref="BL4:BL6">
    <cfRule type="cellIs" dxfId="619" priority="601" operator="equal">
      <formula>"G1H"</formula>
    </cfRule>
    <cfRule type="cellIs" dxfId="618" priority="602" operator="equal">
      <formula>"G2H"</formula>
    </cfRule>
    <cfRule type="cellIs" dxfId="617" priority="603" operator="equal">
      <formula>"G3H"</formula>
    </cfRule>
    <cfRule type="cellIs" dxfId="616" priority="604" operator="equal">
      <formula>"G4H"</formula>
    </cfRule>
    <cfRule type="cellIs" dxfId="615" priority="605" operator="equal">
      <formula>"G5H"</formula>
    </cfRule>
    <cfRule type="cellIs" dxfId="614" priority="606" operator="equal">
      <formula>"G15L"</formula>
    </cfRule>
    <cfRule type="cellIs" dxfId="613" priority="607" operator="equal">
      <formula>"G14L"</formula>
    </cfRule>
    <cfRule type="cellIs" dxfId="612" priority="608" operator="equal">
      <formula>"G13L"</formula>
    </cfRule>
    <cfRule type="cellIs" dxfId="611" priority="609" operator="equal">
      <formula>"G12L"</formula>
    </cfRule>
    <cfRule type="cellIs" dxfId="610" priority="610" operator="equal">
      <formula>"G11L"</formula>
    </cfRule>
    <cfRule type="cellIs" dxfId="609" priority="611" operator="equal">
      <formula>"G10L"</formula>
    </cfRule>
    <cfRule type="cellIs" dxfId="608" priority="612" operator="equal">
      <formula>"G9L"</formula>
    </cfRule>
    <cfRule type="cellIs" dxfId="607" priority="613" operator="equal">
      <formula>"G8L"</formula>
    </cfRule>
    <cfRule type="cellIs" dxfId="606" priority="614" operator="equal">
      <formula>"G7L"</formula>
    </cfRule>
    <cfRule type="cellIs" dxfId="605" priority="615" operator="equal">
      <formula>"G6L"</formula>
    </cfRule>
    <cfRule type="cellIs" dxfId="604" priority="616" operator="equal">
      <formula>"G5L"</formula>
    </cfRule>
    <cfRule type="cellIs" dxfId="603" priority="617" operator="equal">
      <formula>"G4L"</formula>
    </cfRule>
    <cfRule type="cellIs" dxfId="602" priority="618" operator="equal">
      <formula>"G3L"</formula>
    </cfRule>
    <cfRule type="cellIs" dxfId="601" priority="619" operator="equal">
      <formula>"G2L"</formula>
    </cfRule>
    <cfRule type="cellIs" dxfId="600" priority="620" operator="equal">
      <formula>"G1L"</formula>
    </cfRule>
  </conditionalFormatting>
  <conditionalFormatting sqref="BL7:BL8 BL14:BL15">
    <cfRule type="cellIs" dxfId="599" priority="581" operator="equal">
      <formula>"G1H"</formula>
    </cfRule>
    <cfRule type="cellIs" dxfId="598" priority="582" operator="equal">
      <formula>"G2H"</formula>
    </cfRule>
    <cfRule type="cellIs" dxfId="597" priority="583" operator="equal">
      <formula>"G3H"</formula>
    </cfRule>
    <cfRule type="cellIs" dxfId="596" priority="584" operator="equal">
      <formula>"G4H"</formula>
    </cfRule>
    <cfRule type="cellIs" dxfId="595" priority="585" operator="equal">
      <formula>"G5H"</formula>
    </cfRule>
    <cfRule type="cellIs" dxfId="594" priority="586" operator="equal">
      <formula>"G15L"</formula>
    </cfRule>
    <cfRule type="cellIs" dxfId="593" priority="587" operator="equal">
      <formula>"G14L"</formula>
    </cfRule>
    <cfRule type="cellIs" dxfId="592" priority="588" operator="equal">
      <formula>"G13L"</formula>
    </cfRule>
    <cfRule type="cellIs" dxfId="591" priority="589" operator="equal">
      <formula>"G12L"</formula>
    </cfRule>
    <cfRule type="cellIs" dxfId="590" priority="590" operator="equal">
      <formula>"G11L"</formula>
    </cfRule>
    <cfRule type="cellIs" dxfId="589" priority="591" operator="equal">
      <formula>"G10L"</formula>
    </cfRule>
    <cfRule type="cellIs" dxfId="588" priority="592" operator="equal">
      <formula>"G9L"</formula>
    </cfRule>
    <cfRule type="cellIs" dxfId="587" priority="593" operator="equal">
      <formula>"G8L"</formula>
    </cfRule>
    <cfRule type="cellIs" dxfId="586" priority="594" operator="equal">
      <formula>"G7L"</formula>
    </cfRule>
    <cfRule type="cellIs" dxfId="585" priority="595" operator="equal">
      <formula>"G6L"</formula>
    </cfRule>
    <cfRule type="cellIs" dxfId="584" priority="596" operator="equal">
      <formula>"G5L"</formula>
    </cfRule>
    <cfRule type="cellIs" dxfId="583" priority="597" operator="equal">
      <formula>"G4L"</formula>
    </cfRule>
    <cfRule type="cellIs" dxfId="582" priority="598" operator="equal">
      <formula>"G3L"</formula>
    </cfRule>
    <cfRule type="cellIs" dxfId="581" priority="599" operator="equal">
      <formula>"G2L"</formula>
    </cfRule>
    <cfRule type="cellIs" dxfId="580" priority="600" operator="equal">
      <formula>"G1L"</formula>
    </cfRule>
  </conditionalFormatting>
  <conditionalFormatting sqref="BL28:BL29">
    <cfRule type="cellIs" dxfId="579" priority="561" operator="equal">
      <formula>"G1H"</formula>
    </cfRule>
    <cfRule type="cellIs" dxfId="578" priority="562" operator="equal">
      <formula>"G2H"</formula>
    </cfRule>
    <cfRule type="cellIs" dxfId="577" priority="563" operator="equal">
      <formula>"G3H"</formula>
    </cfRule>
    <cfRule type="cellIs" dxfId="576" priority="564" operator="equal">
      <formula>"G4H"</formula>
    </cfRule>
    <cfRule type="cellIs" dxfId="575" priority="565" operator="equal">
      <formula>"G5H"</formula>
    </cfRule>
    <cfRule type="cellIs" dxfId="574" priority="566" operator="equal">
      <formula>"G15L"</formula>
    </cfRule>
    <cfRule type="cellIs" dxfId="573" priority="567" operator="equal">
      <formula>"G14L"</formula>
    </cfRule>
    <cfRule type="cellIs" dxfId="572" priority="568" operator="equal">
      <formula>"G13L"</formula>
    </cfRule>
    <cfRule type="cellIs" dxfId="571" priority="569" operator="equal">
      <formula>"G12L"</formula>
    </cfRule>
    <cfRule type="cellIs" dxfId="570" priority="570" operator="equal">
      <formula>"G11L"</formula>
    </cfRule>
    <cfRule type="cellIs" dxfId="569" priority="571" operator="equal">
      <formula>"G10L"</formula>
    </cfRule>
    <cfRule type="cellIs" dxfId="568" priority="572" operator="equal">
      <formula>"G9L"</formula>
    </cfRule>
    <cfRule type="cellIs" dxfId="567" priority="573" operator="equal">
      <formula>"G8L"</formula>
    </cfRule>
    <cfRule type="cellIs" dxfId="566" priority="574" operator="equal">
      <formula>"G7L"</formula>
    </cfRule>
    <cfRule type="cellIs" dxfId="565" priority="575" operator="equal">
      <formula>"G6L"</formula>
    </cfRule>
    <cfRule type="cellIs" dxfId="564" priority="576" operator="equal">
      <formula>"G5L"</formula>
    </cfRule>
    <cfRule type="cellIs" dxfId="563" priority="577" operator="equal">
      <formula>"G4L"</formula>
    </cfRule>
    <cfRule type="cellIs" dxfId="562" priority="578" operator="equal">
      <formula>"G3L"</formula>
    </cfRule>
    <cfRule type="cellIs" dxfId="561" priority="579" operator="equal">
      <formula>"G2L"</formula>
    </cfRule>
    <cfRule type="cellIs" dxfId="560" priority="580" operator="equal">
      <formula>"G1L"</formula>
    </cfRule>
  </conditionalFormatting>
  <conditionalFormatting sqref="BL30:BL33">
    <cfRule type="cellIs" dxfId="559" priority="541" operator="equal">
      <formula>"G1H"</formula>
    </cfRule>
    <cfRule type="cellIs" dxfId="558" priority="542" operator="equal">
      <formula>"G2H"</formula>
    </cfRule>
    <cfRule type="cellIs" dxfId="557" priority="543" operator="equal">
      <formula>"G3H"</formula>
    </cfRule>
    <cfRule type="cellIs" dxfId="556" priority="544" operator="equal">
      <formula>"G4H"</formula>
    </cfRule>
    <cfRule type="cellIs" dxfId="555" priority="545" operator="equal">
      <formula>"G5H"</formula>
    </cfRule>
    <cfRule type="cellIs" dxfId="554" priority="546" operator="equal">
      <formula>"G15L"</formula>
    </cfRule>
    <cfRule type="cellIs" dxfId="553" priority="547" operator="equal">
      <formula>"G14L"</formula>
    </cfRule>
    <cfRule type="cellIs" dxfId="552" priority="548" operator="equal">
      <formula>"G13L"</formula>
    </cfRule>
    <cfRule type="cellIs" dxfId="551" priority="549" operator="equal">
      <formula>"G12L"</formula>
    </cfRule>
    <cfRule type="cellIs" dxfId="550" priority="550" operator="equal">
      <formula>"G11L"</formula>
    </cfRule>
    <cfRule type="cellIs" dxfId="549" priority="551" operator="equal">
      <formula>"G10L"</formula>
    </cfRule>
    <cfRule type="cellIs" dxfId="548" priority="552" operator="equal">
      <formula>"G9L"</formula>
    </cfRule>
    <cfRule type="cellIs" dxfId="547" priority="553" operator="equal">
      <formula>"G8L"</formula>
    </cfRule>
    <cfRule type="cellIs" dxfId="546" priority="554" operator="equal">
      <formula>"G7L"</formula>
    </cfRule>
    <cfRule type="cellIs" dxfId="545" priority="555" operator="equal">
      <formula>"G6L"</formula>
    </cfRule>
    <cfRule type="cellIs" dxfId="544" priority="556" operator="equal">
      <formula>"G5L"</formula>
    </cfRule>
    <cfRule type="cellIs" dxfId="543" priority="557" operator="equal">
      <formula>"G4L"</formula>
    </cfRule>
    <cfRule type="cellIs" dxfId="542" priority="558" operator="equal">
      <formula>"G3L"</formula>
    </cfRule>
    <cfRule type="cellIs" dxfId="541" priority="559" operator="equal">
      <formula>"G2L"</formula>
    </cfRule>
    <cfRule type="cellIs" dxfId="540" priority="560" operator="equal">
      <formula>"G1L"</formula>
    </cfRule>
  </conditionalFormatting>
  <conditionalFormatting sqref="BO26:BO32">
    <cfRule type="cellIs" dxfId="539" priority="521" operator="equal">
      <formula>"G1H"</formula>
    </cfRule>
    <cfRule type="cellIs" dxfId="538" priority="522" operator="equal">
      <formula>"G2H"</formula>
    </cfRule>
    <cfRule type="cellIs" dxfId="537" priority="523" operator="equal">
      <formula>"G3H"</formula>
    </cfRule>
    <cfRule type="cellIs" dxfId="536" priority="524" operator="equal">
      <formula>"G4H"</formula>
    </cfRule>
    <cfRule type="cellIs" dxfId="535" priority="525" operator="equal">
      <formula>"G5H"</formula>
    </cfRule>
    <cfRule type="cellIs" dxfId="534" priority="526" operator="equal">
      <formula>"G15L"</formula>
    </cfRule>
    <cfRule type="cellIs" dxfId="533" priority="527" operator="equal">
      <formula>"G14L"</formula>
    </cfRule>
    <cfRule type="cellIs" dxfId="532" priority="528" operator="equal">
      <formula>"G13L"</formula>
    </cfRule>
    <cfRule type="cellIs" dxfId="531" priority="529" operator="equal">
      <formula>"G12L"</formula>
    </cfRule>
    <cfRule type="cellIs" dxfId="530" priority="530" operator="equal">
      <formula>"G11L"</formula>
    </cfRule>
    <cfRule type="cellIs" dxfId="529" priority="531" operator="equal">
      <formula>"G10L"</formula>
    </cfRule>
    <cfRule type="cellIs" dxfId="528" priority="532" operator="equal">
      <formula>"G9L"</formula>
    </cfRule>
    <cfRule type="cellIs" dxfId="527" priority="533" operator="equal">
      <formula>"G8L"</formula>
    </cfRule>
    <cfRule type="cellIs" dxfId="526" priority="534" operator="equal">
      <formula>"G7L"</formula>
    </cfRule>
    <cfRule type="cellIs" dxfId="525" priority="535" operator="equal">
      <formula>"G6L"</formula>
    </cfRule>
    <cfRule type="cellIs" dxfId="524" priority="536" operator="equal">
      <formula>"G5L"</formula>
    </cfRule>
    <cfRule type="cellIs" dxfId="523" priority="537" operator="equal">
      <formula>"G4L"</formula>
    </cfRule>
    <cfRule type="cellIs" dxfId="522" priority="538" operator="equal">
      <formula>"G3L"</formula>
    </cfRule>
    <cfRule type="cellIs" dxfId="521" priority="539" operator="equal">
      <formula>"G2L"</formula>
    </cfRule>
    <cfRule type="cellIs" dxfId="520" priority="540" operator="equal">
      <formula>"G1L"</formula>
    </cfRule>
  </conditionalFormatting>
  <conditionalFormatting sqref="BO33:BO34">
    <cfRule type="cellIs" dxfId="519" priority="501" operator="equal">
      <formula>"G1H"</formula>
    </cfRule>
    <cfRule type="cellIs" dxfId="518" priority="502" operator="equal">
      <formula>"G2H"</formula>
    </cfRule>
    <cfRule type="cellIs" dxfId="517" priority="503" operator="equal">
      <formula>"G3H"</formula>
    </cfRule>
    <cfRule type="cellIs" dxfId="516" priority="504" operator="equal">
      <formula>"G4H"</formula>
    </cfRule>
    <cfRule type="cellIs" dxfId="515" priority="505" operator="equal">
      <formula>"G5H"</formula>
    </cfRule>
    <cfRule type="cellIs" dxfId="514" priority="506" operator="equal">
      <formula>"G15L"</formula>
    </cfRule>
    <cfRule type="cellIs" dxfId="513" priority="507" operator="equal">
      <formula>"G14L"</formula>
    </cfRule>
    <cfRule type="cellIs" dxfId="512" priority="508" operator="equal">
      <formula>"G13L"</formula>
    </cfRule>
    <cfRule type="cellIs" dxfId="511" priority="509" operator="equal">
      <formula>"G12L"</formula>
    </cfRule>
    <cfRule type="cellIs" dxfId="510" priority="510" operator="equal">
      <formula>"G11L"</formula>
    </cfRule>
    <cfRule type="cellIs" dxfId="509" priority="511" operator="equal">
      <formula>"G10L"</formula>
    </cfRule>
    <cfRule type="cellIs" dxfId="508" priority="512" operator="equal">
      <formula>"G9L"</formula>
    </cfRule>
    <cfRule type="cellIs" dxfId="507" priority="513" operator="equal">
      <formula>"G8L"</formula>
    </cfRule>
    <cfRule type="cellIs" dxfId="506" priority="514" operator="equal">
      <formula>"G7L"</formula>
    </cfRule>
    <cfRule type="cellIs" dxfId="505" priority="515" operator="equal">
      <formula>"G6L"</formula>
    </cfRule>
    <cfRule type="cellIs" dxfId="504" priority="516" operator="equal">
      <formula>"G5L"</formula>
    </cfRule>
    <cfRule type="cellIs" dxfId="503" priority="517" operator="equal">
      <formula>"G4L"</formula>
    </cfRule>
    <cfRule type="cellIs" dxfId="502" priority="518" operator="equal">
      <formula>"G3L"</formula>
    </cfRule>
    <cfRule type="cellIs" dxfId="501" priority="519" operator="equal">
      <formula>"G2L"</formula>
    </cfRule>
    <cfRule type="cellIs" dxfId="500" priority="520" operator="equal">
      <formula>"G1L"</formula>
    </cfRule>
  </conditionalFormatting>
  <conditionalFormatting sqref="BO13">
    <cfRule type="cellIs" dxfId="499" priority="481" operator="equal">
      <formula>"G1H"</formula>
    </cfRule>
    <cfRule type="cellIs" dxfId="498" priority="482" operator="equal">
      <formula>"G2H"</formula>
    </cfRule>
    <cfRule type="cellIs" dxfId="497" priority="483" operator="equal">
      <formula>"G3H"</formula>
    </cfRule>
    <cfRule type="cellIs" dxfId="496" priority="484" operator="equal">
      <formula>"G4H"</formula>
    </cfRule>
    <cfRule type="cellIs" dxfId="495" priority="485" operator="equal">
      <formula>"G5H"</formula>
    </cfRule>
    <cfRule type="cellIs" dxfId="494" priority="486" operator="equal">
      <formula>"G15L"</formula>
    </cfRule>
    <cfRule type="cellIs" dxfId="493" priority="487" operator="equal">
      <formula>"G14L"</formula>
    </cfRule>
    <cfRule type="cellIs" dxfId="492" priority="488" operator="equal">
      <formula>"G13L"</formula>
    </cfRule>
    <cfRule type="cellIs" dxfId="491" priority="489" operator="equal">
      <formula>"G12L"</formula>
    </cfRule>
    <cfRule type="cellIs" dxfId="490" priority="490" operator="equal">
      <formula>"G11L"</formula>
    </cfRule>
    <cfRule type="cellIs" dxfId="489" priority="491" operator="equal">
      <formula>"G10L"</formula>
    </cfRule>
    <cfRule type="cellIs" dxfId="488" priority="492" operator="equal">
      <formula>"G9L"</formula>
    </cfRule>
    <cfRule type="cellIs" dxfId="487" priority="493" operator="equal">
      <formula>"G8L"</formula>
    </cfRule>
    <cfRule type="cellIs" dxfId="486" priority="494" operator="equal">
      <formula>"G7L"</formula>
    </cfRule>
    <cfRule type="cellIs" dxfId="485" priority="495" operator="equal">
      <formula>"G6L"</formula>
    </cfRule>
    <cfRule type="cellIs" dxfId="484" priority="496" operator="equal">
      <formula>"G5L"</formula>
    </cfRule>
    <cfRule type="cellIs" dxfId="483" priority="497" operator="equal">
      <formula>"G4L"</formula>
    </cfRule>
    <cfRule type="cellIs" dxfId="482" priority="498" operator="equal">
      <formula>"G3L"</formula>
    </cfRule>
    <cfRule type="cellIs" dxfId="481" priority="499" operator="equal">
      <formula>"G2L"</formula>
    </cfRule>
    <cfRule type="cellIs" dxfId="480" priority="500" operator="equal">
      <formula>"G1L"</formula>
    </cfRule>
  </conditionalFormatting>
  <conditionalFormatting sqref="BO7:BO12">
    <cfRule type="cellIs" dxfId="479" priority="461" operator="equal">
      <formula>"G1H"</formula>
    </cfRule>
    <cfRule type="cellIs" dxfId="478" priority="462" operator="equal">
      <formula>"G2H"</formula>
    </cfRule>
    <cfRule type="cellIs" dxfId="477" priority="463" operator="equal">
      <formula>"G3H"</formula>
    </cfRule>
    <cfRule type="cellIs" dxfId="476" priority="464" operator="equal">
      <formula>"G4H"</formula>
    </cfRule>
    <cfRule type="cellIs" dxfId="475" priority="465" operator="equal">
      <formula>"G5H"</formula>
    </cfRule>
    <cfRule type="cellIs" dxfId="474" priority="466" operator="equal">
      <formula>"G15L"</formula>
    </cfRule>
    <cfRule type="cellIs" dxfId="473" priority="467" operator="equal">
      <formula>"G14L"</formula>
    </cfRule>
    <cfRule type="cellIs" dxfId="472" priority="468" operator="equal">
      <formula>"G13L"</formula>
    </cfRule>
    <cfRule type="cellIs" dxfId="471" priority="469" operator="equal">
      <formula>"G12L"</formula>
    </cfRule>
    <cfRule type="cellIs" dxfId="470" priority="470" operator="equal">
      <formula>"G11L"</formula>
    </cfRule>
    <cfRule type="cellIs" dxfId="469" priority="471" operator="equal">
      <formula>"G10L"</formula>
    </cfRule>
    <cfRule type="cellIs" dxfId="468" priority="472" operator="equal">
      <formula>"G9L"</formula>
    </cfRule>
    <cfRule type="cellIs" dxfId="467" priority="473" operator="equal">
      <formula>"G8L"</formula>
    </cfRule>
    <cfRule type="cellIs" dxfId="466" priority="474" operator="equal">
      <formula>"G7L"</formula>
    </cfRule>
    <cfRule type="cellIs" dxfId="465" priority="475" operator="equal">
      <formula>"G6L"</formula>
    </cfRule>
    <cfRule type="cellIs" dxfId="464" priority="476" operator="equal">
      <formula>"G5L"</formula>
    </cfRule>
    <cfRule type="cellIs" dxfId="463" priority="477" operator="equal">
      <formula>"G4L"</formula>
    </cfRule>
    <cfRule type="cellIs" dxfId="462" priority="478" operator="equal">
      <formula>"G3L"</formula>
    </cfRule>
    <cfRule type="cellIs" dxfId="461" priority="479" operator="equal">
      <formula>"G2L"</formula>
    </cfRule>
    <cfRule type="cellIs" dxfId="460" priority="480" operator="equal">
      <formula>"G1L"</formula>
    </cfRule>
  </conditionalFormatting>
  <conditionalFormatting sqref="BO5:BO6">
    <cfRule type="cellIs" dxfId="459" priority="441" operator="equal">
      <formula>"G1H"</formula>
    </cfRule>
    <cfRule type="cellIs" dxfId="458" priority="442" operator="equal">
      <formula>"G2H"</formula>
    </cfRule>
    <cfRule type="cellIs" dxfId="457" priority="443" operator="equal">
      <formula>"G3H"</formula>
    </cfRule>
    <cfRule type="cellIs" dxfId="456" priority="444" operator="equal">
      <formula>"G4H"</formula>
    </cfRule>
    <cfRule type="cellIs" dxfId="455" priority="445" operator="equal">
      <formula>"G5H"</formula>
    </cfRule>
    <cfRule type="cellIs" dxfId="454" priority="446" operator="equal">
      <formula>"G15L"</formula>
    </cfRule>
    <cfRule type="cellIs" dxfId="453" priority="447" operator="equal">
      <formula>"G14L"</formula>
    </cfRule>
    <cfRule type="cellIs" dxfId="452" priority="448" operator="equal">
      <formula>"G13L"</formula>
    </cfRule>
    <cfRule type="cellIs" dxfId="451" priority="449" operator="equal">
      <formula>"G12L"</formula>
    </cfRule>
    <cfRule type="cellIs" dxfId="450" priority="450" operator="equal">
      <formula>"G11L"</formula>
    </cfRule>
    <cfRule type="cellIs" dxfId="449" priority="451" operator="equal">
      <formula>"G10L"</formula>
    </cfRule>
    <cfRule type="cellIs" dxfId="448" priority="452" operator="equal">
      <formula>"G9L"</formula>
    </cfRule>
    <cfRule type="cellIs" dxfId="447" priority="453" operator="equal">
      <formula>"G8L"</formula>
    </cfRule>
    <cfRule type="cellIs" dxfId="446" priority="454" operator="equal">
      <formula>"G7L"</formula>
    </cfRule>
    <cfRule type="cellIs" dxfId="445" priority="455" operator="equal">
      <formula>"G6L"</formula>
    </cfRule>
    <cfRule type="cellIs" dxfId="444" priority="456" operator="equal">
      <formula>"G5L"</formula>
    </cfRule>
    <cfRule type="cellIs" dxfId="443" priority="457" operator="equal">
      <formula>"G4L"</formula>
    </cfRule>
    <cfRule type="cellIs" dxfId="442" priority="458" operator="equal">
      <formula>"G3L"</formula>
    </cfRule>
    <cfRule type="cellIs" dxfId="441" priority="459" operator="equal">
      <formula>"G2L"</formula>
    </cfRule>
    <cfRule type="cellIs" dxfId="440" priority="460" operator="equal">
      <formula>"G1L"</formula>
    </cfRule>
  </conditionalFormatting>
  <conditionalFormatting sqref="BR25:BR33">
    <cfRule type="cellIs" dxfId="439" priority="421" operator="equal">
      <formula>"G1H"</formula>
    </cfRule>
    <cfRule type="cellIs" dxfId="438" priority="422" operator="equal">
      <formula>"G2H"</formula>
    </cfRule>
    <cfRule type="cellIs" dxfId="437" priority="423" operator="equal">
      <formula>"G3H"</formula>
    </cfRule>
    <cfRule type="cellIs" dxfId="436" priority="424" operator="equal">
      <formula>"G4H"</formula>
    </cfRule>
    <cfRule type="cellIs" dxfId="435" priority="425" operator="equal">
      <formula>"G5H"</formula>
    </cfRule>
    <cfRule type="cellIs" dxfId="434" priority="426" operator="equal">
      <formula>"G15L"</formula>
    </cfRule>
    <cfRule type="cellIs" dxfId="433" priority="427" operator="equal">
      <formula>"G14L"</formula>
    </cfRule>
    <cfRule type="cellIs" dxfId="432" priority="428" operator="equal">
      <formula>"G13L"</formula>
    </cfRule>
    <cfRule type="cellIs" dxfId="431" priority="429" operator="equal">
      <formula>"G12L"</formula>
    </cfRule>
    <cfRule type="cellIs" dxfId="430" priority="430" operator="equal">
      <formula>"G11L"</formula>
    </cfRule>
    <cfRule type="cellIs" dxfId="429" priority="431" operator="equal">
      <formula>"G10L"</formula>
    </cfRule>
    <cfRule type="cellIs" dxfId="428" priority="432" operator="equal">
      <formula>"G9L"</formula>
    </cfRule>
    <cfRule type="cellIs" dxfId="427" priority="433" operator="equal">
      <formula>"G8L"</formula>
    </cfRule>
    <cfRule type="cellIs" dxfId="426" priority="434" operator="equal">
      <formula>"G7L"</formula>
    </cfRule>
    <cfRule type="cellIs" dxfId="425" priority="435" operator="equal">
      <formula>"G6L"</formula>
    </cfRule>
    <cfRule type="cellIs" dxfId="424" priority="436" operator="equal">
      <formula>"G5L"</formula>
    </cfRule>
    <cfRule type="cellIs" dxfId="423" priority="437" operator="equal">
      <formula>"G4L"</formula>
    </cfRule>
    <cfRule type="cellIs" dxfId="422" priority="438" operator="equal">
      <formula>"G3L"</formula>
    </cfRule>
    <cfRule type="cellIs" dxfId="421" priority="439" operator="equal">
      <formula>"G2L"</formula>
    </cfRule>
    <cfRule type="cellIs" dxfId="420" priority="440" operator="equal">
      <formula>"G1L"</formula>
    </cfRule>
  </conditionalFormatting>
  <conditionalFormatting sqref="BR4:BR8">
    <cfRule type="cellIs" dxfId="419" priority="401" operator="equal">
      <formula>"G1H"</formula>
    </cfRule>
    <cfRule type="cellIs" dxfId="418" priority="402" operator="equal">
      <formula>"G2H"</formula>
    </cfRule>
    <cfRule type="cellIs" dxfId="417" priority="403" operator="equal">
      <formula>"G3H"</formula>
    </cfRule>
    <cfRule type="cellIs" dxfId="416" priority="404" operator="equal">
      <formula>"G4H"</formula>
    </cfRule>
    <cfRule type="cellIs" dxfId="415" priority="405" operator="equal">
      <formula>"G5H"</formula>
    </cfRule>
    <cfRule type="cellIs" dxfId="414" priority="406" operator="equal">
      <formula>"G15L"</formula>
    </cfRule>
    <cfRule type="cellIs" dxfId="413" priority="407" operator="equal">
      <formula>"G14L"</formula>
    </cfRule>
    <cfRule type="cellIs" dxfId="412" priority="408" operator="equal">
      <formula>"G13L"</formula>
    </cfRule>
    <cfRule type="cellIs" dxfId="411" priority="409" operator="equal">
      <formula>"G12L"</formula>
    </cfRule>
    <cfRule type="cellIs" dxfId="410" priority="410" operator="equal">
      <formula>"G11L"</formula>
    </cfRule>
    <cfRule type="cellIs" dxfId="409" priority="411" operator="equal">
      <formula>"G10L"</formula>
    </cfRule>
    <cfRule type="cellIs" dxfId="408" priority="412" operator="equal">
      <formula>"G9L"</formula>
    </cfRule>
    <cfRule type="cellIs" dxfId="407" priority="413" operator="equal">
      <formula>"G8L"</formula>
    </cfRule>
    <cfRule type="cellIs" dxfId="406" priority="414" operator="equal">
      <formula>"G7L"</formula>
    </cfRule>
    <cfRule type="cellIs" dxfId="405" priority="415" operator="equal">
      <formula>"G6L"</formula>
    </cfRule>
    <cfRule type="cellIs" dxfId="404" priority="416" operator="equal">
      <formula>"G5L"</formula>
    </cfRule>
    <cfRule type="cellIs" dxfId="403" priority="417" operator="equal">
      <formula>"G4L"</formula>
    </cfRule>
    <cfRule type="cellIs" dxfId="402" priority="418" operator="equal">
      <formula>"G3L"</formula>
    </cfRule>
    <cfRule type="cellIs" dxfId="401" priority="419" operator="equal">
      <formula>"G2L"</formula>
    </cfRule>
    <cfRule type="cellIs" dxfId="400" priority="420" operator="equal">
      <formula>"G1L"</formula>
    </cfRule>
  </conditionalFormatting>
  <conditionalFormatting sqref="BR9:BR10">
    <cfRule type="cellIs" dxfId="399" priority="381" operator="equal">
      <formula>"G1H"</formula>
    </cfRule>
    <cfRule type="cellIs" dxfId="398" priority="382" operator="equal">
      <formula>"G2H"</formula>
    </cfRule>
    <cfRule type="cellIs" dxfId="397" priority="383" operator="equal">
      <formula>"G3H"</formula>
    </cfRule>
    <cfRule type="cellIs" dxfId="396" priority="384" operator="equal">
      <formula>"G4H"</formula>
    </cfRule>
    <cfRule type="cellIs" dxfId="395" priority="385" operator="equal">
      <formula>"G5H"</formula>
    </cfRule>
    <cfRule type="cellIs" dxfId="394" priority="386" operator="equal">
      <formula>"G15L"</formula>
    </cfRule>
    <cfRule type="cellIs" dxfId="393" priority="387" operator="equal">
      <formula>"G14L"</formula>
    </cfRule>
    <cfRule type="cellIs" dxfId="392" priority="388" operator="equal">
      <formula>"G13L"</formula>
    </cfRule>
    <cfRule type="cellIs" dxfId="391" priority="389" operator="equal">
      <formula>"G12L"</formula>
    </cfRule>
    <cfRule type="cellIs" dxfId="390" priority="390" operator="equal">
      <formula>"G11L"</formula>
    </cfRule>
    <cfRule type="cellIs" dxfId="389" priority="391" operator="equal">
      <formula>"G10L"</formula>
    </cfRule>
    <cfRule type="cellIs" dxfId="388" priority="392" operator="equal">
      <formula>"G9L"</formula>
    </cfRule>
    <cfRule type="cellIs" dxfId="387" priority="393" operator="equal">
      <formula>"G8L"</formula>
    </cfRule>
    <cfRule type="cellIs" dxfId="386" priority="394" operator="equal">
      <formula>"G7L"</formula>
    </cfRule>
    <cfRule type="cellIs" dxfId="385" priority="395" operator="equal">
      <formula>"G6L"</formula>
    </cfRule>
    <cfRule type="cellIs" dxfId="384" priority="396" operator="equal">
      <formula>"G5L"</formula>
    </cfRule>
    <cfRule type="cellIs" dxfId="383" priority="397" operator="equal">
      <formula>"G4L"</formula>
    </cfRule>
    <cfRule type="cellIs" dxfId="382" priority="398" operator="equal">
      <formula>"G3L"</formula>
    </cfRule>
    <cfRule type="cellIs" dxfId="381" priority="399" operator="equal">
      <formula>"G2L"</formula>
    </cfRule>
    <cfRule type="cellIs" dxfId="380" priority="400" operator="equal">
      <formula>"G1L"</formula>
    </cfRule>
  </conditionalFormatting>
  <conditionalFormatting sqref="BR11:BR15">
    <cfRule type="cellIs" dxfId="379" priority="361" operator="equal">
      <formula>"G1H"</formula>
    </cfRule>
    <cfRule type="cellIs" dxfId="378" priority="362" operator="equal">
      <formula>"G2H"</formula>
    </cfRule>
    <cfRule type="cellIs" dxfId="377" priority="363" operator="equal">
      <formula>"G3H"</formula>
    </cfRule>
    <cfRule type="cellIs" dxfId="376" priority="364" operator="equal">
      <formula>"G4H"</formula>
    </cfRule>
    <cfRule type="cellIs" dxfId="375" priority="365" operator="equal">
      <formula>"G5H"</formula>
    </cfRule>
    <cfRule type="cellIs" dxfId="374" priority="366" operator="equal">
      <formula>"G15L"</formula>
    </cfRule>
    <cfRule type="cellIs" dxfId="373" priority="367" operator="equal">
      <formula>"G14L"</formula>
    </cfRule>
    <cfRule type="cellIs" dxfId="372" priority="368" operator="equal">
      <formula>"G13L"</formula>
    </cfRule>
    <cfRule type="cellIs" dxfId="371" priority="369" operator="equal">
      <formula>"G12L"</formula>
    </cfRule>
    <cfRule type="cellIs" dxfId="370" priority="370" operator="equal">
      <formula>"G11L"</formula>
    </cfRule>
    <cfRule type="cellIs" dxfId="369" priority="371" operator="equal">
      <formula>"G10L"</formula>
    </cfRule>
    <cfRule type="cellIs" dxfId="368" priority="372" operator="equal">
      <formula>"G9L"</formula>
    </cfRule>
    <cfRule type="cellIs" dxfId="367" priority="373" operator="equal">
      <formula>"G8L"</formula>
    </cfRule>
    <cfRule type="cellIs" dxfId="366" priority="374" operator="equal">
      <formula>"G7L"</formula>
    </cfRule>
    <cfRule type="cellIs" dxfId="365" priority="375" operator="equal">
      <formula>"G6L"</formula>
    </cfRule>
    <cfRule type="cellIs" dxfId="364" priority="376" operator="equal">
      <formula>"G5L"</formula>
    </cfRule>
    <cfRule type="cellIs" dxfId="363" priority="377" operator="equal">
      <formula>"G4L"</formula>
    </cfRule>
    <cfRule type="cellIs" dxfId="362" priority="378" operator="equal">
      <formula>"G3L"</formula>
    </cfRule>
    <cfRule type="cellIs" dxfId="361" priority="379" operator="equal">
      <formula>"G2L"</formula>
    </cfRule>
    <cfRule type="cellIs" dxfId="360" priority="380" operator="equal">
      <formula>"G1L"</formula>
    </cfRule>
  </conditionalFormatting>
  <conditionalFormatting sqref="BR18:BR22">
    <cfRule type="cellIs" dxfId="359" priority="341" operator="equal">
      <formula>"G1H"</formula>
    </cfRule>
    <cfRule type="cellIs" dxfId="358" priority="342" operator="equal">
      <formula>"G2H"</formula>
    </cfRule>
    <cfRule type="cellIs" dxfId="357" priority="343" operator="equal">
      <formula>"G3H"</formula>
    </cfRule>
    <cfRule type="cellIs" dxfId="356" priority="344" operator="equal">
      <formula>"G4H"</formula>
    </cfRule>
    <cfRule type="cellIs" dxfId="355" priority="345" operator="equal">
      <formula>"G5H"</formula>
    </cfRule>
    <cfRule type="cellIs" dxfId="354" priority="346" operator="equal">
      <formula>"G15L"</formula>
    </cfRule>
    <cfRule type="cellIs" dxfId="353" priority="347" operator="equal">
      <formula>"G14L"</formula>
    </cfRule>
    <cfRule type="cellIs" dxfId="352" priority="348" operator="equal">
      <formula>"G13L"</formula>
    </cfRule>
    <cfRule type="cellIs" dxfId="351" priority="349" operator="equal">
      <formula>"G12L"</formula>
    </cfRule>
    <cfRule type="cellIs" dxfId="350" priority="350" operator="equal">
      <formula>"G11L"</formula>
    </cfRule>
    <cfRule type="cellIs" dxfId="349" priority="351" operator="equal">
      <formula>"G10L"</formula>
    </cfRule>
    <cfRule type="cellIs" dxfId="348" priority="352" operator="equal">
      <formula>"G9L"</formula>
    </cfRule>
    <cfRule type="cellIs" dxfId="347" priority="353" operator="equal">
      <formula>"G8L"</formula>
    </cfRule>
    <cfRule type="cellIs" dxfId="346" priority="354" operator="equal">
      <formula>"G7L"</formula>
    </cfRule>
    <cfRule type="cellIs" dxfId="345" priority="355" operator="equal">
      <formula>"G6L"</formula>
    </cfRule>
    <cfRule type="cellIs" dxfId="344" priority="356" operator="equal">
      <formula>"G5L"</formula>
    </cfRule>
    <cfRule type="cellIs" dxfId="343" priority="357" operator="equal">
      <formula>"G4L"</formula>
    </cfRule>
    <cfRule type="cellIs" dxfId="342" priority="358" operator="equal">
      <formula>"G3L"</formula>
    </cfRule>
    <cfRule type="cellIs" dxfId="341" priority="359" operator="equal">
      <formula>"G2L"</formula>
    </cfRule>
    <cfRule type="cellIs" dxfId="340" priority="360" operator="equal">
      <formula>"G1L"</formula>
    </cfRule>
  </conditionalFormatting>
  <conditionalFormatting sqref="BR23:BR24">
    <cfRule type="cellIs" dxfId="339" priority="321" operator="equal">
      <formula>"G1H"</formula>
    </cfRule>
    <cfRule type="cellIs" dxfId="338" priority="322" operator="equal">
      <formula>"G2H"</formula>
    </cfRule>
    <cfRule type="cellIs" dxfId="337" priority="323" operator="equal">
      <formula>"G3H"</formula>
    </cfRule>
    <cfRule type="cellIs" dxfId="336" priority="324" operator="equal">
      <formula>"G4H"</formula>
    </cfRule>
    <cfRule type="cellIs" dxfId="335" priority="325" operator="equal">
      <formula>"G5H"</formula>
    </cfRule>
    <cfRule type="cellIs" dxfId="334" priority="326" operator="equal">
      <formula>"G15L"</formula>
    </cfRule>
    <cfRule type="cellIs" dxfId="333" priority="327" operator="equal">
      <formula>"G14L"</formula>
    </cfRule>
    <cfRule type="cellIs" dxfId="332" priority="328" operator="equal">
      <formula>"G13L"</formula>
    </cfRule>
    <cfRule type="cellIs" dxfId="331" priority="329" operator="equal">
      <formula>"G12L"</formula>
    </cfRule>
    <cfRule type="cellIs" dxfId="330" priority="330" operator="equal">
      <formula>"G11L"</formula>
    </cfRule>
    <cfRule type="cellIs" dxfId="329" priority="331" operator="equal">
      <formula>"G10L"</formula>
    </cfRule>
    <cfRule type="cellIs" dxfId="328" priority="332" operator="equal">
      <formula>"G9L"</formula>
    </cfRule>
    <cfRule type="cellIs" dxfId="327" priority="333" operator="equal">
      <formula>"G8L"</formula>
    </cfRule>
    <cfRule type="cellIs" dxfId="326" priority="334" operator="equal">
      <formula>"G7L"</formula>
    </cfRule>
    <cfRule type="cellIs" dxfId="325" priority="335" operator="equal">
      <formula>"G6L"</formula>
    </cfRule>
    <cfRule type="cellIs" dxfId="324" priority="336" operator="equal">
      <formula>"G5L"</formula>
    </cfRule>
    <cfRule type="cellIs" dxfId="323" priority="337" operator="equal">
      <formula>"G4L"</formula>
    </cfRule>
    <cfRule type="cellIs" dxfId="322" priority="338" operator="equal">
      <formula>"G3L"</formula>
    </cfRule>
    <cfRule type="cellIs" dxfId="321" priority="339" operator="equal">
      <formula>"G2L"</formula>
    </cfRule>
    <cfRule type="cellIs" dxfId="320" priority="340" operator="equal">
      <formula>"G1L"</formula>
    </cfRule>
  </conditionalFormatting>
  <conditionalFormatting sqref="BO21 BO25">
    <cfRule type="cellIs" dxfId="319" priority="301" operator="equal">
      <formula>"G1H"</formula>
    </cfRule>
    <cfRule type="cellIs" dxfId="318" priority="302" operator="equal">
      <formula>"G2H"</formula>
    </cfRule>
    <cfRule type="cellIs" dxfId="317" priority="303" operator="equal">
      <formula>"G3H"</formula>
    </cfRule>
    <cfRule type="cellIs" dxfId="316" priority="304" operator="equal">
      <formula>"G4H"</formula>
    </cfRule>
    <cfRule type="cellIs" dxfId="315" priority="305" operator="equal">
      <formula>"G5H"</formula>
    </cfRule>
    <cfRule type="cellIs" dxfId="314" priority="306" operator="equal">
      <formula>"G15L"</formula>
    </cfRule>
    <cfRule type="cellIs" dxfId="313" priority="307" operator="equal">
      <formula>"G14L"</formula>
    </cfRule>
    <cfRule type="cellIs" dxfId="312" priority="308" operator="equal">
      <formula>"G13L"</formula>
    </cfRule>
    <cfRule type="cellIs" dxfId="311" priority="309" operator="equal">
      <formula>"G12L"</formula>
    </cfRule>
    <cfRule type="cellIs" dxfId="310" priority="310" operator="equal">
      <formula>"G11L"</formula>
    </cfRule>
    <cfRule type="cellIs" dxfId="309" priority="311" operator="equal">
      <formula>"G10L"</formula>
    </cfRule>
    <cfRule type="cellIs" dxfId="308" priority="312" operator="equal">
      <formula>"G9L"</formula>
    </cfRule>
    <cfRule type="cellIs" dxfId="307" priority="313" operator="equal">
      <formula>"G8L"</formula>
    </cfRule>
    <cfRule type="cellIs" dxfId="306" priority="314" operator="equal">
      <formula>"G7L"</formula>
    </cfRule>
    <cfRule type="cellIs" dxfId="305" priority="315" operator="equal">
      <formula>"G6L"</formula>
    </cfRule>
    <cfRule type="cellIs" dxfId="304" priority="316" operator="equal">
      <formula>"G5L"</formula>
    </cfRule>
    <cfRule type="cellIs" dxfId="303" priority="317" operator="equal">
      <formula>"G4L"</formula>
    </cfRule>
    <cfRule type="cellIs" dxfId="302" priority="318" operator="equal">
      <formula>"G3L"</formula>
    </cfRule>
    <cfRule type="cellIs" dxfId="301" priority="319" operator="equal">
      <formula>"G2L"</formula>
    </cfRule>
    <cfRule type="cellIs" dxfId="300" priority="320" operator="equal">
      <formula>"G1L"</formula>
    </cfRule>
  </conditionalFormatting>
  <conditionalFormatting sqref="BO19:BO20">
    <cfRule type="cellIs" dxfId="299" priority="281" operator="equal">
      <formula>"G1H"</formula>
    </cfRule>
    <cfRule type="cellIs" dxfId="298" priority="282" operator="equal">
      <formula>"G2H"</formula>
    </cfRule>
    <cfRule type="cellIs" dxfId="297" priority="283" operator="equal">
      <formula>"G3H"</formula>
    </cfRule>
    <cfRule type="cellIs" dxfId="296" priority="284" operator="equal">
      <formula>"G4H"</formula>
    </cfRule>
    <cfRule type="cellIs" dxfId="295" priority="285" operator="equal">
      <formula>"G5H"</formula>
    </cfRule>
    <cfRule type="cellIs" dxfId="294" priority="286" operator="equal">
      <formula>"G15L"</formula>
    </cfRule>
    <cfRule type="cellIs" dxfId="293" priority="287" operator="equal">
      <formula>"G14L"</formula>
    </cfRule>
    <cfRule type="cellIs" dxfId="292" priority="288" operator="equal">
      <formula>"G13L"</formula>
    </cfRule>
    <cfRule type="cellIs" dxfId="291" priority="289" operator="equal">
      <formula>"G12L"</formula>
    </cfRule>
    <cfRule type="cellIs" dxfId="290" priority="290" operator="equal">
      <formula>"G11L"</formula>
    </cfRule>
    <cfRule type="cellIs" dxfId="289" priority="291" operator="equal">
      <formula>"G10L"</formula>
    </cfRule>
    <cfRule type="cellIs" dxfId="288" priority="292" operator="equal">
      <formula>"G9L"</formula>
    </cfRule>
    <cfRule type="cellIs" dxfId="287" priority="293" operator="equal">
      <formula>"G8L"</formula>
    </cfRule>
    <cfRule type="cellIs" dxfId="286" priority="294" operator="equal">
      <formula>"G7L"</formula>
    </cfRule>
    <cfRule type="cellIs" dxfId="285" priority="295" operator="equal">
      <formula>"G6L"</formula>
    </cfRule>
    <cfRule type="cellIs" dxfId="284" priority="296" operator="equal">
      <formula>"G5L"</formula>
    </cfRule>
    <cfRule type="cellIs" dxfId="283" priority="297" operator="equal">
      <formula>"G4L"</formula>
    </cfRule>
    <cfRule type="cellIs" dxfId="282" priority="298" operator="equal">
      <formula>"G3L"</formula>
    </cfRule>
    <cfRule type="cellIs" dxfId="281" priority="299" operator="equal">
      <formula>"G2L"</formula>
    </cfRule>
    <cfRule type="cellIs" dxfId="280" priority="300" operator="equal">
      <formula>"G1L"</formula>
    </cfRule>
  </conditionalFormatting>
  <conditionalFormatting sqref="BO14:BO18">
    <cfRule type="cellIs" dxfId="279" priority="261" operator="equal">
      <formula>"G1H"</formula>
    </cfRule>
    <cfRule type="cellIs" dxfId="278" priority="262" operator="equal">
      <formula>"G2H"</formula>
    </cfRule>
    <cfRule type="cellIs" dxfId="277" priority="263" operator="equal">
      <formula>"G3H"</formula>
    </cfRule>
    <cfRule type="cellIs" dxfId="276" priority="264" operator="equal">
      <formula>"G4H"</formula>
    </cfRule>
    <cfRule type="cellIs" dxfId="275" priority="265" operator="equal">
      <formula>"G5H"</formula>
    </cfRule>
    <cfRule type="cellIs" dxfId="274" priority="266" operator="equal">
      <formula>"G15L"</formula>
    </cfRule>
    <cfRule type="cellIs" dxfId="273" priority="267" operator="equal">
      <formula>"G14L"</formula>
    </cfRule>
    <cfRule type="cellIs" dxfId="272" priority="268" operator="equal">
      <formula>"G13L"</formula>
    </cfRule>
    <cfRule type="cellIs" dxfId="271" priority="269" operator="equal">
      <formula>"G12L"</formula>
    </cfRule>
    <cfRule type="cellIs" dxfId="270" priority="270" operator="equal">
      <formula>"G11L"</formula>
    </cfRule>
    <cfRule type="cellIs" dxfId="269" priority="271" operator="equal">
      <formula>"G10L"</formula>
    </cfRule>
    <cfRule type="cellIs" dxfId="268" priority="272" operator="equal">
      <formula>"G9L"</formula>
    </cfRule>
    <cfRule type="cellIs" dxfId="267" priority="273" operator="equal">
      <formula>"G8L"</formula>
    </cfRule>
    <cfRule type="cellIs" dxfId="266" priority="274" operator="equal">
      <formula>"G7L"</formula>
    </cfRule>
    <cfRule type="cellIs" dxfId="265" priority="275" operator="equal">
      <formula>"G6L"</formula>
    </cfRule>
    <cfRule type="cellIs" dxfId="264" priority="276" operator="equal">
      <formula>"G5L"</formula>
    </cfRule>
    <cfRule type="cellIs" dxfId="263" priority="277" operator="equal">
      <formula>"G4L"</formula>
    </cfRule>
    <cfRule type="cellIs" dxfId="262" priority="278" operator="equal">
      <formula>"G3L"</formula>
    </cfRule>
    <cfRule type="cellIs" dxfId="261" priority="279" operator="equal">
      <formula>"G2L"</formula>
    </cfRule>
    <cfRule type="cellIs" dxfId="260" priority="280" operator="equal">
      <formula>"G1L"</formula>
    </cfRule>
  </conditionalFormatting>
  <conditionalFormatting sqref="BO4">
    <cfRule type="cellIs" dxfId="259" priority="241" operator="equal">
      <formula>"G1H"</formula>
    </cfRule>
    <cfRule type="cellIs" dxfId="258" priority="242" operator="equal">
      <formula>"G2H"</formula>
    </cfRule>
    <cfRule type="cellIs" dxfId="257" priority="243" operator="equal">
      <formula>"G3H"</formula>
    </cfRule>
    <cfRule type="cellIs" dxfId="256" priority="244" operator="equal">
      <formula>"G4H"</formula>
    </cfRule>
    <cfRule type="cellIs" dxfId="255" priority="245" operator="equal">
      <formula>"G5H"</formula>
    </cfRule>
    <cfRule type="cellIs" dxfId="254" priority="246" operator="equal">
      <formula>"G15L"</formula>
    </cfRule>
    <cfRule type="cellIs" dxfId="253" priority="247" operator="equal">
      <formula>"G14L"</formula>
    </cfRule>
    <cfRule type="cellIs" dxfId="252" priority="248" operator="equal">
      <formula>"G13L"</formula>
    </cfRule>
    <cfRule type="cellIs" dxfId="251" priority="249" operator="equal">
      <formula>"G12L"</formula>
    </cfRule>
    <cfRule type="cellIs" dxfId="250" priority="250" operator="equal">
      <formula>"G11L"</formula>
    </cfRule>
    <cfRule type="cellIs" dxfId="249" priority="251" operator="equal">
      <formula>"G10L"</formula>
    </cfRule>
    <cfRule type="cellIs" dxfId="248" priority="252" operator="equal">
      <formula>"G9L"</formula>
    </cfRule>
    <cfRule type="cellIs" dxfId="247" priority="253" operator="equal">
      <formula>"G8L"</formula>
    </cfRule>
    <cfRule type="cellIs" dxfId="246" priority="254" operator="equal">
      <formula>"G7L"</formula>
    </cfRule>
    <cfRule type="cellIs" dxfId="245" priority="255" operator="equal">
      <formula>"G6L"</formula>
    </cfRule>
    <cfRule type="cellIs" dxfId="244" priority="256" operator="equal">
      <formula>"G5L"</formula>
    </cfRule>
    <cfRule type="cellIs" dxfId="243" priority="257" operator="equal">
      <formula>"G4L"</formula>
    </cfRule>
    <cfRule type="cellIs" dxfId="242" priority="258" operator="equal">
      <formula>"G3L"</formula>
    </cfRule>
    <cfRule type="cellIs" dxfId="241" priority="259" operator="equal">
      <formula>"G2L"</formula>
    </cfRule>
    <cfRule type="cellIs" dxfId="240" priority="260" operator="equal">
      <formula>"G1L"</formula>
    </cfRule>
  </conditionalFormatting>
  <conditionalFormatting sqref="BR16:BR17">
    <cfRule type="cellIs" dxfId="239" priority="221" operator="equal">
      <formula>"G1H"</formula>
    </cfRule>
    <cfRule type="cellIs" dxfId="238" priority="222" operator="equal">
      <formula>"G2H"</formula>
    </cfRule>
    <cfRule type="cellIs" dxfId="237" priority="223" operator="equal">
      <formula>"G3H"</formula>
    </cfRule>
    <cfRule type="cellIs" dxfId="236" priority="224" operator="equal">
      <formula>"G4H"</formula>
    </cfRule>
    <cfRule type="cellIs" dxfId="235" priority="225" operator="equal">
      <formula>"G5H"</formula>
    </cfRule>
    <cfRule type="cellIs" dxfId="234" priority="226" operator="equal">
      <formula>"G15L"</formula>
    </cfRule>
    <cfRule type="cellIs" dxfId="233" priority="227" operator="equal">
      <formula>"G14L"</formula>
    </cfRule>
    <cfRule type="cellIs" dxfId="232" priority="228" operator="equal">
      <formula>"G13L"</formula>
    </cfRule>
    <cfRule type="cellIs" dxfId="231" priority="229" operator="equal">
      <formula>"G12L"</formula>
    </cfRule>
    <cfRule type="cellIs" dxfId="230" priority="230" operator="equal">
      <formula>"G11L"</formula>
    </cfRule>
    <cfRule type="cellIs" dxfId="229" priority="231" operator="equal">
      <formula>"G10L"</formula>
    </cfRule>
    <cfRule type="cellIs" dxfId="228" priority="232" operator="equal">
      <formula>"G9L"</formula>
    </cfRule>
    <cfRule type="cellIs" dxfId="227" priority="233" operator="equal">
      <formula>"G8L"</formula>
    </cfRule>
    <cfRule type="cellIs" dxfId="226" priority="234" operator="equal">
      <formula>"G7L"</formula>
    </cfRule>
    <cfRule type="cellIs" dxfId="225" priority="235" operator="equal">
      <formula>"G6L"</formula>
    </cfRule>
    <cfRule type="cellIs" dxfId="224" priority="236" operator="equal">
      <formula>"G5L"</formula>
    </cfRule>
    <cfRule type="cellIs" dxfId="223" priority="237" operator="equal">
      <formula>"G4L"</formula>
    </cfRule>
    <cfRule type="cellIs" dxfId="222" priority="238" operator="equal">
      <formula>"G3L"</formula>
    </cfRule>
    <cfRule type="cellIs" dxfId="221" priority="239" operator="equal">
      <formula>"G2L"</formula>
    </cfRule>
    <cfRule type="cellIs" dxfId="220" priority="240" operator="equal">
      <formula>"G1L"</formula>
    </cfRule>
  </conditionalFormatting>
  <conditionalFormatting sqref="BU4:BU6">
    <cfRule type="cellIs" dxfId="219" priority="201" operator="equal">
      <formula>"G1H"</formula>
    </cfRule>
    <cfRule type="cellIs" dxfId="218" priority="202" operator="equal">
      <formula>"G2H"</formula>
    </cfRule>
    <cfRule type="cellIs" dxfId="217" priority="203" operator="equal">
      <formula>"G3H"</formula>
    </cfRule>
    <cfRule type="cellIs" dxfId="216" priority="204" operator="equal">
      <formula>"G4H"</formula>
    </cfRule>
    <cfRule type="cellIs" dxfId="215" priority="205" operator="equal">
      <formula>"G5H"</formula>
    </cfRule>
    <cfRule type="cellIs" dxfId="214" priority="206" operator="equal">
      <formula>"G15L"</formula>
    </cfRule>
    <cfRule type="cellIs" dxfId="213" priority="207" operator="equal">
      <formula>"G14L"</formula>
    </cfRule>
    <cfRule type="cellIs" dxfId="212" priority="208" operator="equal">
      <formula>"G13L"</formula>
    </cfRule>
    <cfRule type="cellIs" dxfId="211" priority="209" operator="equal">
      <formula>"G12L"</formula>
    </cfRule>
    <cfRule type="cellIs" dxfId="210" priority="210" operator="equal">
      <formula>"G11L"</formula>
    </cfRule>
    <cfRule type="cellIs" dxfId="209" priority="211" operator="equal">
      <formula>"G10L"</formula>
    </cfRule>
    <cfRule type="cellIs" dxfId="208" priority="212" operator="equal">
      <formula>"G9L"</formula>
    </cfRule>
    <cfRule type="cellIs" dxfId="207" priority="213" operator="equal">
      <formula>"G8L"</formula>
    </cfRule>
    <cfRule type="cellIs" dxfId="206" priority="214" operator="equal">
      <formula>"G7L"</formula>
    </cfRule>
    <cfRule type="cellIs" dxfId="205" priority="215" operator="equal">
      <formula>"G6L"</formula>
    </cfRule>
    <cfRule type="cellIs" dxfId="204" priority="216" operator="equal">
      <formula>"G5L"</formula>
    </cfRule>
    <cfRule type="cellIs" dxfId="203" priority="217" operator="equal">
      <formula>"G4L"</formula>
    </cfRule>
    <cfRule type="cellIs" dxfId="202" priority="218" operator="equal">
      <formula>"G3L"</formula>
    </cfRule>
    <cfRule type="cellIs" dxfId="201" priority="219" operator="equal">
      <formula>"G2L"</formula>
    </cfRule>
    <cfRule type="cellIs" dxfId="200" priority="220" operator="equal">
      <formula>"G1L"</formula>
    </cfRule>
  </conditionalFormatting>
  <conditionalFormatting sqref="BU7:BU8">
    <cfRule type="cellIs" dxfId="199" priority="181" operator="equal">
      <formula>"G1H"</formula>
    </cfRule>
    <cfRule type="cellIs" dxfId="198" priority="182" operator="equal">
      <formula>"G2H"</formula>
    </cfRule>
    <cfRule type="cellIs" dxfId="197" priority="183" operator="equal">
      <formula>"G3H"</formula>
    </cfRule>
    <cfRule type="cellIs" dxfId="196" priority="184" operator="equal">
      <formula>"G4H"</formula>
    </cfRule>
    <cfRule type="cellIs" dxfId="195" priority="185" operator="equal">
      <formula>"G5H"</formula>
    </cfRule>
    <cfRule type="cellIs" dxfId="194" priority="186" operator="equal">
      <formula>"G15L"</formula>
    </cfRule>
    <cfRule type="cellIs" dxfId="193" priority="187" operator="equal">
      <formula>"G14L"</formula>
    </cfRule>
    <cfRule type="cellIs" dxfId="192" priority="188" operator="equal">
      <formula>"G13L"</formula>
    </cfRule>
    <cfRule type="cellIs" dxfId="191" priority="189" operator="equal">
      <formula>"G12L"</formula>
    </cfRule>
    <cfRule type="cellIs" dxfId="190" priority="190" operator="equal">
      <formula>"G11L"</formula>
    </cfRule>
    <cfRule type="cellIs" dxfId="189" priority="191" operator="equal">
      <formula>"G10L"</formula>
    </cfRule>
    <cfRule type="cellIs" dxfId="188" priority="192" operator="equal">
      <formula>"G9L"</formula>
    </cfRule>
    <cfRule type="cellIs" dxfId="187" priority="193" operator="equal">
      <formula>"G8L"</formula>
    </cfRule>
    <cfRule type="cellIs" dxfId="186" priority="194" operator="equal">
      <formula>"G7L"</formula>
    </cfRule>
    <cfRule type="cellIs" dxfId="185" priority="195" operator="equal">
      <formula>"G6L"</formula>
    </cfRule>
    <cfRule type="cellIs" dxfId="184" priority="196" operator="equal">
      <formula>"G5L"</formula>
    </cfRule>
    <cfRule type="cellIs" dxfId="183" priority="197" operator="equal">
      <formula>"G4L"</formula>
    </cfRule>
    <cfRule type="cellIs" dxfId="182" priority="198" operator="equal">
      <formula>"G3L"</formula>
    </cfRule>
    <cfRule type="cellIs" dxfId="181" priority="199" operator="equal">
      <formula>"G2L"</formula>
    </cfRule>
    <cfRule type="cellIs" dxfId="180" priority="200" operator="equal">
      <formula>"G1L"</formula>
    </cfRule>
  </conditionalFormatting>
  <conditionalFormatting sqref="BU14:BU15">
    <cfRule type="cellIs" dxfId="179" priority="161" operator="equal">
      <formula>"G1H"</formula>
    </cfRule>
    <cfRule type="cellIs" dxfId="178" priority="162" operator="equal">
      <formula>"G2H"</formula>
    </cfRule>
    <cfRule type="cellIs" dxfId="177" priority="163" operator="equal">
      <formula>"G3H"</formula>
    </cfRule>
    <cfRule type="cellIs" dxfId="176" priority="164" operator="equal">
      <formula>"G4H"</formula>
    </cfRule>
    <cfRule type="cellIs" dxfId="175" priority="165" operator="equal">
      <formula>"G5H"</formula>
    </cfRule>
    <cfRule type="cellIs" dxfId="174" priority="166" operator="equal">
      <formula>"G15L"</formula>
    </cfRule>
    <cfRule type="cellIs" dxfId="173" priority="167" operator="equal">
      <formula>"G14L"</formula>
    </cfRule>
    <cfRule type="cellIs" dxfId="172" priority="168" operator="equal">
      <formula>"G13L"</formula>
    </cfRule>
    <cfRule type="cellIs" dxfId="171" priority="169" operator="equal">
      <formula>"G12L"</formula>
    </cfRule>
    <cfRule type="cellIs" dxfId="170" priority="170" operator="equal">
      <formula>"G11L"</formula>
    </cfRule>
    <cfRule type="cellIs" dxfId="169" priority="171" operator="equal">
      <formula>"G10L"</formula>
    </cfRule>
    <cfRule type="cellIs" dxfId="168" priority="172" operator="equal">
      <formula>"G9L"</formula>
    </cfRule>
    <cfRule type="cellIs" dxfId="167" priority="173" operator="equal">
      <formula>"G8L"</formula>
    </cfRule>
    <cfRule type="cellIs" dxfId="166" priority="174" operator="equal">
      <formula>"G7L"</formula>
    </cfRule>
    <cfRule type="cellIs" dxfId="165" priority="175" operator="equal">
      <formula>"G6L"</formula>
    </cfRule>
    <cfRule type="cellIs" dxfId="164" priority="176" operator="equal">
      <formula>"G5L"</formula>
    </cfRule>
    <cfRule type="cellIs" dxfId="163" priority="177" operator="equal">
      <formula>"G4L"</formula>
    </cfRule>
    <cfRule type="cellIs" dxfId="162" priority="178" operator="equal">
      <formula>"G3L"</formula>
    </cfRule>
    <cfRule type="cellIs" dxfId="161" priority="179" operator="equal">
      <formula>"G2L"</formula>
    </cfRule>
    <cfRule type="cellIs" dxfId="160" priority="180" operator="equal">
      <formula>"G1L"</formula>
    </cfRule>
  </conditionalFormatting>
  <conditionalFormatting sqref="BU21:BU22">
    <cfRule type="cellIs" dxfId="159" priority="141" operator="equal">
      <formula>"G1H"</formula>
    </cfRule>
    <cfRule type="cellIs" dxfId="158" priority="142" operator="equal">
      <formula>"G2H"</formula>
    </cfRule>
    <cfRule type="cellIs" dxfId="157" priority="143" operator="equal">
      <formula>"G3H"</formula>
    </cfRule>
    <cfRule type="cellIs" dxfId="156" priority="144" operator="equal">
      <formula>"G4H"</formula>
    </cfRule>
    <cfRule type="cellIs" dxfId="155" priority="145" operator="equal">
      <formula>"G5H"</formula>
    </cfRule>
    <cfRule type="cellIs" dxfId="154" priority="146" operator="equal">
      <formula>"G15L"</formula>
    </cfRule>
    <cfRule type="cellIs" dxfId="153" priority="147" operator="equal">
      <formula>"G14L"</formula>
    </cfRule>
    <cfRule type="cellIs" dxfId="152" priority="148" operator="equal">
      <formula>"G13L"</formula>
    </cfRule>
    <cfRule type="cellIs" dxfId="151" priority="149" operator="equal">
      <formula>"G12L"</formula>
    </cfRule>
    <cfRule type="cellIs" dxfId="150" priority="150" operator="equal">
      <formula>"G11L"</formula>
    </cfRule>
    <cfRule type="cellIs" dxfId="149" priority="151" operator="equal">
      <formula>"G10L"</formula>
    </cfRule>
    <cfRule type="cellIs" dxfId="148" priority="152" operator="equal">
      <formula>"G9L"</formula>
    </cfRule>
    <cfRule type="cellIs" dxfId="147" priority="153" operator="equal">
      <formula>"G8L"</formula>
    </cfRule>
    <cfRule type="cellIs" dxfId="146" priority="154" operator="equal">
      <formula>"G7L"</formula>
    </cfRule>
    <cfRule type="cellIs" dxfId="145" priority="155" operator="equal">
      <formula>"G6L"</formula>
    </cfRule>
    <cfRule type="cellIs" dxfId="144" priority="156" operator="equal">
      <formula>"G5L"</formula>
    </cfRule>
    <cfRule type="cellIs" dxfId="143" priority="157" operator="equal">
      <formula>"G4L"</formula>
    </cfRule>
    <cfRule type="cellIs" dxfId="142" priority="158" operator="equal">
      <formula>"G3L"</formula>
    </cfRule>
    <cfRule type="cellIs" dxfId="141" priority="159" operator="equal">
      <formula>"G2L"</formula>
    </cfRule>
    <cfRule type="cellIs" dxfId="140" priority="160" operator="equal">
      <formula>"G1L"</formula>
    </cfRule>
  </conditionalFormatting>
  <conditionalFormatting sqref="BU28:BU29">
    <cfRule type="cellIs" dxfId="139" priority="121" operator="equal">
      <formula>"G1H"</formula>
    </cfRule>
    <cfRule type="cellIs" dxfId="138" priority="122" operator="equal">
      <formula>"G2H"</formula>
    </cfRule>
    <cfRule type="cellIs" dxfId="137" priority="123" operator="equal">
      <formula>"G3H"</formula>
    </cfRule>
    <cfRule type="cellIs" dxfId="136" priority="124" operator="equal">
      <formula>"G4H"</formula>
    </cfRule>
    <cfRule type="cellIs" dxfId="135" priority="125" operator="equal">
      <formula>"G5H"</formula>
    </cfRule>
    <cfRule type="cellIs" dxfId="134" priority="126" operator="equal">
      <formula>"G15L"</formula>
    </cfRule>
    <cfRule type="cellIs" dxfId="133" priority="127" operator="equal">
      <formula>"G14L"</formula>
    </cfRule>
    <cfRule type="cellIs" dxfId="132" priority="128" operator="equal">
      <formula>"G13L"</formula>
    </cfRule>
    <cfRule type="cellIs" dxfId="131" priority="129" operator="equal">
      <formula>"G12L"</formula>
    </cfRule>
    <cfRule type="cellIs" dxfId="130" priority="130" operator="equal">
      <formula>"G11L"</formula>
    </cfRule>
    <cfRule type="cellIs" dxfId="129" priority="131" operator="equal">
      <formula>"G10L"</formula>
    </cfRule>
    <cfRule type="cellIs" dxfId="128" priority="132" operator="equal">
      <formula>"G9L"</formula>
    </cfRule>
    <cfRule type="cellIs" dxfId="127" priority="133" operator="equal">
      <formula>"G8L"</formula>
    </cfRule>
    <cfRule type="cellIs" dxfId="126" priority="134" operator="equal">
      <formula>"G7L"</formula>
    </cfRule>
    <cfRule type="cellIs" dxfId="125" priority="135" operator="equal">
      <formula>"G6L"</formula>
    </cfRule>
    <cfRule type="cellIs" dxfId="124" priority="136" operator="equal">
      <formula>"G5L"</formula>
    </cfRule>
    <cfRule type="cellIs" dxfId="123" priority="137" operator="equal">
      <formula>"G4L"</formula>
    </cfRule>
    <cfRule type="cellIs" dxfId="122" priority="138" operator="equal">
      <formula>"G3L"</formula>
    </cfRule>
    <cfRule type="cellIs" dxfId="121" priority="139" operator="equal">
      <formula>"G2L"</formula>
    </cfRule>
    <cfRule type="cellIs" dxfId="120" priority="140" operator="equal">
      <formula>"G1L"</formula>
    </cfRule>
  </conditionalFormatting>
  <conditionalFormatting sqref="BU9:BU13">
    <cfRule type="cellIs" dxfId="119" priority="101" operator="equal">
      <formula>"G1H"</formula>
    </cfRule>
    <cfRule type="cellIs" dxfId="118" priority="102" operator="equal">
      <formula>"G2H"</formula>
    </cfRule>
    <cfRule type="cellIs" dxfId="117" priority="103" operator="equal">
      <formula>"G3H"</formula>
    </cfRule>
    <cfRule type="cellIs" dxfId="116" priority="104" operator="equal">
      <formula>"G4H"</formula>
    </cfRule>
    <cfRule type="cellIs" dxfId="115" priority="105" operator="equal">
      <formula>"G5H"</formula>
    </cfRule>
    <cfRule type="cellIs" dxfId="114" priority="106" operator="equal">
      <formula>"G15L"</formula>
    </cfRule>
    <cfRule type="cellIs" dxfId="113" priority="107" operator="equal">
      <formula>"G14L"</formula>
    </cfRule>
    <cfRule type="cellIs" dxfId="112" priority="108" operator="equal">
      <formula>"G13L"</formula>
    </cfRule>
    <cfRule type="cellIs" dxfId="111" priority="109" operator="equal">
      <formula>"G12L"</formula>
    </cfRule>
    <cfRule type="cellIs" dxfId="110" priority="110" operator="equal">
      <formula>"G11L"</formula>
    </cfRule>
    <cfRule type="cellIs" dxfId="109" priority="111" operator="equal">
      <formula>"G10L"</formula>
    </cfRule>
    <cfRule type="cellIs" dxfId="108" priority="112" operator="equal">
      <formula>"G9L"</formula>
    </cfRule>
    <cfRule type="cellIs" dxfId="107" priority="113" operator="equal">
      <formula>"G8L"</formula>
    </cfRule>
    <cfRule type="cellIs" dxfId="106" priority="114" operator="equal">
      <formula>"G7L"</formula>
    </cfRule>
    <cfRule type="cellIs" dxfId="105" priority="115" operator="equal">
      <formula>"G6L"</formula>
    </cfRule>
    <cfRule type="cellIs" dxfId="104" priority="116" operator="equal">
      <formula>"G5L"</formula>
    </cfRule>
    <cfRule type="cellIs" dxfId="103" priority="117" operator="equal">
      <formula>"G4L"</formula>
    </cfRule>
    <cfRule type="cellIs" dxfId="102" priority="118" operator="equal">
      <formula>"G3L"</formula>
    </cfRule>
    <cfRule type="cellIs" dxfId="101" priority="119" operator="equal">
      <formula>"G2L"</formula>
    </cfRule>
    <cfRule type="cellIs" dxfId="100" priority="120" operator="equal">
      <formula>"G1L"</formula>
    </cfRule>
  </conditionalFormatting>
  <conditionalFormatting sqref="BU16:BU20">
    <cfRule type="cellIs" dxfId="99" priority="81" operator="equal">
      <formula>"G1H"</formula>
    </cfRule>
    <cfRule type="cellIs" dxfId="98" priority="82" operator="equal">
      <formula>"G2H"</formula>
    </cfRule>
    <cfRule type="cellIs" dxfId="97" priority="83" operator="equal">
      <formula>"G3H"</formula>
    </cfRule>
    <cfRule type="cellIs" dxfId="96" priority="84" operator="equal">
      <formula>"G4H"</formula>
    </cfRule>
    <cfRule type="cellIs" dxfId="95" priority="85" operator="equal">
      <formula>"G5H"</formula>
    </cfRule>
    <cfRule type="cellIs" dxfId="94" priority="86" operator="equal">
      <formula>"G15L"</formula>
    </cfRule>
    <cfRule type="cellIs" dxfId="93" priority="87" operator="equal">
      <formula>"G14L"</formula>
    </cfRule>
    <cfRule type="cellIs" dxfId="92" priority="88" operator="equal">
      <formula>"G13L"</formula>
    </cfRule>
    <cfRule type="cellIs" dxfId="91" priority="89" operator="equal">
      <formula>"G12L"</formula>
    </cfRule>
    <cfRule type="cellIs" dxfId="90" priority="90" operator="equal">
      <formula>"G11L"</formula>
    </cfRule>
    <cfRule type="cellIs" dxfId="89" priority="91" operator="equal">
      <formula>"G10L"</formula>
    </cfRule>
    <cfRule type="cellIs" dxfId="88" priority="92" operator="equal">
      <formula>"G9L"</formula>
    </cfRule>
    <cfRule type="cellIs" dxfId="87" priority="93" operator="equal">
      <formula>"G8L"</formula>
    </cfRule>
    <cfRule type="cellIs" dxfId="86" priority="94" operator="equal">
      <formula>"G7L"</formula>
    </cfRule>
    <cfRule type="cellIs" dxfId="85" priority="95" operator="equal">
      <formula>"G6L"</formula>
    </cfRule>
    <cfRule type="cellIs" dxfId="84" priority="96" operator="equal">
      <formula>"G5L"</formula>
    </cfRule>
    <cfRule type="cellIs" dxfId="83" priority="97" operator="equal">
      <formula>"G4L"</formula>
    </cfRule>
    <cfRule type="cellIs" dxfId="82" priority="98" operator="equal">
      <formula>"G3L"</formula>
    </cfRule>
    <cfRule type="cellIs" dxfId="81" priority="99" operator="equal">
      <formula>"G2L"</formula>
    </cfRule>
    <cfRule type="cellIs" dxfId="80" priority="100" operator="equal">
      <formula>"G1L"</formula>
    </cfRule>
  </conditionalFormatting>
  <conditionalFormatting sqref="BU23:BU27">
    <cfRule type="cellIs" dxfId="79" priority="61" operator="equal">
      <formula>"G1H"</formula>
    </cfRule>
    <cfRule type="cellIs" dxfId="78" priority="62" operator="equal">
      <formula>"G2H"</formula>
    </cfRule>
    <cfRule type="cellIs" dxfId="77" priority="63" operator="equal">
      <formula>"G3H"</formula>
    </cfRule>
    <cfRule type="cellIs" dxfId="76" priority="64" operator="equal">
      <formula>"G4H"</formula>
    </cfRule>
    <cfRule type="cellIs" dxfId="75" priority="65" operator="equal">
      <formula>"G5H"</formula>
    </cfRule>
    <cfRule type="cellIs" dxfId="74" priority="66" operator="equal">
      <formula>"G15L"</formula>
    </cfRule>
    <cfRule type="cellIs" dxfId="73" priority="67" operator="equal">
      <formula>"G14L"</formula>
    </cfRule>
    <cfRule type="cellIs" dxfId="72" priority="68" operator="equal">
      <formula>"G13L"</formula>
    </cfRule>
    <cfRule type="cellIs" dxfId="71" priority="69" operator="equal">
      <formula>"G12L"</formula>
    </cfRule>
    <cfRule type="cellIs" dxfId="70" priority="70" operator="equal">
      <formula>"G11L"</formula>
    </cfRule>
    <cfRule type="cellIs" dxfId="69" priority="71" operator="equal">
      <formula>"G10L"</formula>
    </cfRule>
    <cfRule type="cellIs" dxfId="68" priority="72" operator="equal">
      <formula>"G9L"</formula>
    </cfRule>
    <cfRule type="cellIs" dxfId="67" priority="73" operator="equal">
      <formula>"G8L"</formula>
    </cfRule>
    <cfRule type="cellIs" dxfId="66" priority="74" operator="equal">
      <formula>"G7L"</formula>
    </cfRule>
    <cfRule type="cellIs" dxfId="65" priority="75" operator="equal">
      <formula>"G6L"</formula>
    </cfRule>
    <cfRule type="cellIs" dxfId="64" priority="76" operator="equal">
      <formula>"G5L"</formula>
    </cfRule>
    <cfRule type="cellIs" dxfId="63" priority="77" operator="equal">
      <formula>"G4L"</formula>
    </cfRule>
    <cfRule type="cellIs" dxfId="62" priority="78" operator="equal">
      <formula>"G3L"</formula>
    </cfRule>
    <cfRule type="cellIs" dxfId="61" priority="79" operator="equal">
      <formula>"G2L"</formula>
    </cfRule>
    <cfRule type="cellIs" dxfId="60" priority="80" operator="equal">
      <formula>"G1L"</formula>
    </cfRule>
  </conditionalFormatting>
  <conditionalFormatting sqref="BU30:BU31">
    <cfRule type="cellIs" dxfId="59" priority="41" operator="equal">
      <formula>"G1H"</formula>
    </cfRule>
    <cfRule type="cellIs" dxfId="58" priority="42" operator="equal">
      <formula>"G2H"</formula>
    </cfRule>
    <cfRule type="cellIs" dxfId="57" priority="43" operator="equal">
      <formula>"G3H"</formula>
    </cfRule>
    <cfRule type="cellIs" dxfId="56" priority="44" operator="equal">
      <formula>"G4H"</formula>
    </cfRule>
    <cfRule type="cellIs" dxfId="55" priority="45" operator="equal">
      <formula>"G5H"</formula>
    </cfRule>
    <cfRule type="cellIs" dxfId="54" priority="46" operator="equal">
      <formula>"G15L"</formula>
    </cfRule>
    <cfRule type="cellIs" dxfId="53" priority="47" operator="equal">
      <formula>"G14L"</formula>
    </cfRule>
    <cfRule type="cellIs" dxfId="52" priority="48" operator="equal">
      <formula>"G13L"</formula>
    </cfRule>
    <cfRule type="cellIs" dxfId="51" priority="49" operator="equal">
      <formula>"G12L"</formula>
    </cfRule>
    <cfRule type="cellIs" dxfId="50" priority="50" operator="equal">
      <formula>"G11L"</formula>
    </cfRule>
    <cfRule type="cellIs" dxfId="49" priority="51" operator="equal">
      <formula>"G10L"</formula>
    </cfRule>
    <cfRule type="cellIs" dxfId="48" priority="52" operator="equal">
      <formula>"G9L"</formula>
    </cfRule>
    <cfRule type="cellIs" dxfId="47" priority="53" operator="equal">
      <formula>"G8L"</formula>
    </cfRule>
    <cfRule type="cellIs" dxfId="46" priority="54" operator="equal">
      <formula>"G7L"</formula>
    </cfRule>
    <cfRule type="cellIs" dxfId="45" priority="55" operator="equal">
      <formula>"G6L"</formula>
    </cfRule>
    <cfRule type="cellIs" dxfId="44" priority="56" operator="equal">
      <formula>"G5L"</formula>
    </cfRule>
    <cfRule type="cellIs" dxfId="43" priority="57" operator="equal">
      <formula>"G4L"</formula>
    </cfRule>
    <cfRule type="cellIs" dxfId="42" priority="58" operator="equal">
      <formula>"G3L"</formula>
    </cfRule>
    <cfRule type="cellIs" dxfId="41" priority="59" operator="equal">
      <formula>"G2L"</formula>
    </cfRule>
    <cfRule type="cellIs" dxfId="40" priority="60" operator="equal">
      <formula>"G1L"</formula>
    </cfRule>
  </conditionalFormatting>
  <conditionalFormatting sqref="BO22:BO24">
    <cfRule type="cellIs" dxfId="39" priority="21" operator="equal">
      <formula>"G1H"</formula>
    </cfRule>
    <cfRule type="cellIs" dxfId="38" priority="22" operator="equal">
      <formula>"G2H"</formula>
    </cfRule>
    <cfRule type="cellIs" dxfId="37" priority="23" operator="equal">
      <formula>"G3H"</formula>
    </cfRule>
    <cfRule type="cellIs" dxfId="36" priority="24" operator="equal">
      <formula>"G4H"</formula>
    </cfRule>
    <cfRule type="cellIs" dxfId="35" priority="25" operator="equal">
      <formula>"G5H"</formula>
    </cfRule>
    <cfRule type="cellIs" dxfId="34" priority="26" operator="equal">
      <formula>"G15L"</formula>
    </cfRule>
    <cfRule type="cellIs" dxfId="33" priority="27" operator="equal">
      <formula>"G14L"</formula>
    </cfRule>
    <cfRule type="cellIs" dxfId="32" priority="28" operator="equal">
      <formula>"G13L"</formula>
    </cfRule>
    <cfRule type="cellIs" dxfId="31" priority="29" operator="equal">
      <formula>"G12L"</formula>
    </cfRule>
    <cfRule type="cellIs" dxfId="30" priority="30" operator="equal">
      <formula>"G11L"</formula>
    </cfRule>
    <cfRule type="cellIs" dxfId="29" priority="31" operator="equal">
      <formula>"G10L"</formula>
    </cfRule>
    <cfRule type="cellIs" dxfId="28" priority="32" operator="equal">
      <formula>"G9L"</formula>
    </cfRule>
    <cfRule type="cellIs" dxfId="27" priority="33" operator="equal">
      <formula>"G8L"</formula>
    </cfRule>
    <cfRule type="cellIs" dxfId="26" priority="34" operator="equal">
      <formula>"G7L"</formula>
    </cfRule>
    <cfRule type="cellIs" dxfId="25" priority="35" operator="equal">
      <formula>"G6L"</formula>
    </cfRule>
    <cfRule type="cellIs" dxfId="24" priority="36" operator="equal">
      <formula>"G5L"</formula>
    </cfRule>
    <cfRule type="cellIs" dxfId="23" priority="37" operator="equal">
      <formula>"G4L"</formula>
    </cfRule>
    <cfRule type="cellIs" dxfId="22" priority="38" operator="equal">
      <formula>"G3L"</formula>
    </cfRule>
    <cfRule type="cellIs" dxfId="21" priority="39" operator="equal">
      <formula>"G2L"</formula>
    </cfRule>
    <cfRule type="cellIs" dxfId="20" priority="40" operator="equal">
      <formula>"G1L"</formula>
    </cfRule>
  </conditionalFormatting>
  <conditionalFormatting sqref="BL21:BL22">
    <cfRule type="cellIs" dxfId="19" priority="1" operator="equal">
      <formula>"G1H"</formula>
    </cfRule>
    <cfRule type="cellIs" dxfId="18" priority="2" operator="equal">
      <formula>"G2H"</formula>
    </cfRule>
    <cfRule type="cellIs" dxfId="17" priority="3" operator="equal">
      <formula>"G3H"</formula>
    </cfRule>
    <cfRule type="cellIs" dxfId="16" priority="4" operator="equal">
      <formula>"G4H"</formula>
    </cfRule>
    <cfRule type="cellIs" dxfId="15" priority="5" operator="equal">
      <formula>"G5H"</formula>
    </cfRule>
    <cfRule type="cellIs" dxfId="14" priority="6" operator="equal">
      <formula>"G15L"</formula>
    </cfRule>
    <cfRule type="cellIs" dxfId="13" priority="7" operator="equal">
      <formula>"G14L"</formula>
    </cfRule>
    <cfRule type="cellIs" dxfId="12" priority="8" operator="equal">
      <formula>"G13L"</formula>
    </cfRule>
    <cfRule type="cellIs" dxfId="11" priority="9" operator="equal">
      <formula>"G12L"</formula>
    </cfRule>
    <cfRule type="cellIs" dxfId="10" priority="10" operator="equal">
      <formula>"G11L"</formula>
    </cfRule>
    <cfRule type="cellIs" dxfId="9" priority="11" operator="equal">
      <formula>"G10L"</formula>
    </cfRule>
    <cfRule type="cellIs" dxfId="8" priority="12" operator="equal">
      <formula>"G9L"</formula>
    </cfRule>
    <cfRule type="cellIs" dxfId="7" priority="13" operator="equal">
      <formula>"G8L"</formula>
    </cfRule>
    <cfRule type="cellIs" dxfId="6" priority="14" operator="equal">
      <formula>"G7L"</formula>
    </cfRule>
    <cfRule type="cellIs" dxfId="5" priority="15" operator="equal">
      <formula>"G6L"</formula>
    </cfRule>
    <cfRule type="cellIs" dxfId="4" priority="16" operator="equal">
      <formula>"G5L"</formula>
    </cfRule>
    <cfRule type="cellIs" dxfId="3" priority="17" operator="equal">
      <formula>"G4L"</formula>
    </cfRule>
    <cfRule type="cellIs" dxfId="2" priority="18" operator="equal">
      <formula>"G3L"</formula>
    </cfRule>
    <cfRule type="cellIs" dxfId="1" priority="19" operator="equal">
      <formula>"G2L"</formula>
    </cfRule>
    <cfRule type="cellIs" dxfId="0" priority="20" operator="equal">
      <formula>"G1L"</formula>
    </cfRule>
  </conditionalFormatting>
  <pageMargins left="0.7" right="0.7" top="0.75" bottom="0.75" header="0.3" footer="0.3"/>
  <pageSetup paperSize="9" scale="69" fitToHeight="0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AN756"/>
  <sheetViews>
    <sheetView showGridLines="0" tabSelected="1" zoomScale="80" zoomScaleNormal="80" workbookViewId="0">
      <selection activeCell="A416" sqref="A416:XFD419"/>
    </sheetView>
  </sheetViews>
  <sheetFormatPr defaultRowHeight="12.75" x14ac:dyDescent="0.2"/>
  <cols>
    <col min="1" max="1" width="9.42578125" style="129" customWidth="1"/>
    <col min="2" max="2" width="8.7109375" style="131" customWidth="1"/>
    <col min="3" max="6" width="8.7109375" style="40" customWidth="1"/>
    <col min="7" max="7" width="8.7109375" style="41" customWidth="1"/>
    <col min="8" max="10" width="8.7109375" style="40" customWidth="1"/>
    <col min="11" max="11" width="8.7109375" style="41" customWidth="1"/>
    <col min="12" max="14" width="8.7109375" style="40" customWidth="1"/>
    <col min="15" max="15" width="9.85546875" style="40" customWidth="1"/>
    <col min="16" max="16" width="9.28515625" style="41" customWidth="1"/>
    <col min="17" max="18" width="8.7109375" style="40" customWidth="1"/>
    <col min="19" max="19" width="9.85546875" style="40" customWidth="1"/>
    <col min="20" max="20" width="9.28515625" style="40" customWidth="1"/>
    <col min="21" max="24" width="8.7109375" style="40" customWidth="1"/>
    <col min="25" max="25" width="3.85546875" style="40" customWidth="1"/>
    <col min="26" max="26" width="6.140625" style="40" customWidth="1"/>
    <col min="27" max="27" width="7.7109375" style="40" customWidth="1"/>
    <col min="28" max="28" width="3.85546875" style="40" customWidth="1"/>
    <col min="29" max="29" width="6.140625" style="40" customWidth="1"/>
    <col min="30" max="30" width="7.7109375" style="40" customWidth="1"/>
    <col min="31" max="31" width="3.85546875" style="40" customWidth="1"/>
    <col min="32" max="32" width="6.140625" style="40" customWidth="1"/>
    <col min="33" max="33" width="7.7109375" style="40" customWidth="1"/>
    <col min="34" max="34" width="3.85546875" style="40" customWidth="1"/>
    <col min="35" max="35" width="6.140625" style="40" customWidth="1"/>
    <col min="36" max="36" width="7.7109375" style="40" customWidth="1"/>
    <col min="37" max="37" width="3.85546875" style="40" customWidth="1"/>
    <col min="38" max="38" width="6.140625" style="40" customWidth="1"/>
    <col min="39" max="39" width="7.7109375" style="40" customWidth="1"/>
    <col min="40" max="40" width="3.85546875" style="40" customWidth="1"/>
    <col min="41" max="41" width="6.140625" style="40" customWidth="1"/>
    <col min="42" max="42" width="7.7109375" style="40" customWidth="1"/>
    <col min="43" max="43" width="3.85546875" style="40" customWidth="1"/>
    <col min="44" max="44" width="6.140625" style="40" customWidth="1"/>
    <col min="45" max="45" width="7.7109375" style="40" customWidth="1"/>
    <col min="46" max="46" width="3.85546875" style="40" customWidth="1"/>
    <col min="47" max="47" width="6.140625" style="40" customWidth="1"/>
    <col min="48" max="48" width="7.7109375" style="40" customWidth="1"/>
    <col min="49" max="49" width="3.85546875" style="40" customWidth="1"/>
    <col min="50" max="50" width="6.140625" style="40" customWidth="1"/>
    <col min="51" max="51" width="7.7109375" style="40" customWidth="1"/>
    <col min="52" max="52" width="3.85546875" style="40" customWidth="1"/>
    <col min="53" max="53" width="6.140625" style="40" customWidth="1"/>
    <col min="54" max="54" width="7.7109375" style="40" customWidth="1"/>
    <col min="55" max="55" width="3.85546875" style="40" customWidth="1"/>
    <col min="56" max="56" width="6.140625" style="40" customWidth="1"/>
    <col min="57" max="57" width="7.7109375" style="40" customWidth="1"/>
    <col min="58" max="58" width="3.85546875" style="40" customWidth="1"/>
    <col min="59" max="59" width="6.140625" style="40" customWidth="1"/>
    <col min="60" max="60" width="7.7109375" style="40" customWidth="1"/>
    <col min="61" max="195" width="9.140625" style="40"/>
    <col min="196" max="196" width="2.85546875" style="40" customWidth="1"/>
    <col min="197" max="197" width="3.7109375" style="40" customWidth="1"/>
    <col min="198" max="198" width="9.140625" style="40"/>
    <col min="199" max="199" width="2.85546875" style="40" customWidth="1"/>
    <col min="200" max="200" width="3.7109375" style="40" customWidth="1"/>
    <col min="201" max="201" width="9.140625" style="40"/>
    <col min="202" max="202" width="2.85546875" style="40" customWidth="1"/>
    <col min="203" max="203" width="3.7109375" style="40" customWidth="1"/>
    <col min="204" max="204" width="9.140625" style="40"/>
    <col min="205" max="205" width="2.85546875" style="40" customWidth="1"/>
    <col min="206" max="206" width="3.85546875" style="40" customWidth="1"/>
    <col min="207" max="207" width="9.140625" style="40"/>
    <col min="208" max="208" width="2.85546875" style="40" customWidth="1"/>
    <col min="209" max="209" width="3.85546875" style="40" customWidth="1"/>
    <col min="210" max="210" width="9.140625" style="40"/>
    <col min="211" max="211" width="2.85546875" style="40" customWidth="1"/>
    <col min="212" max="212" width="3.42578125" style="40" customWidth="1"/>
    <col min="213" max="213" width="9.140625" style="40"/>
    <col min="214" max="214" width="2.85546875" style="40" customWidth="1"/>
    <col min="215" max="215" width="3.28515625" style="40" customWidth="1"/>
    <col min="216" max="216" width="9.140625" style="40"/>
    <col min="217" max="217" width="2.85546875" style="40" customWidth="1"/>
    <col min="218" max="218" width="3.140625" style="40" customWidth="1"/>
    <col min="219" max="219" width="9.140625" style="40"/>
    <col min="220" max="220" width="2.85546875" style="40" customWidth="1"/>
    <col min="221" max="221" width="3.140625" style="40" customWidth="1"/>
    <col min="222" max="222" width="9.140625" style="40"/>
    <col min="223" max="223" width="2.85546875" style="40" customWidth="1"/>
    <col min="224" max="224" width="3.140625" style="40" customWidth="1"/>
    <col min="225" max="225" width="9.140625" style="40"/>
    <col min="226" max="226" width="2.85546875" style="40" customWidth="1"/>
    <col min="227" max="227" width="3.28515625" style="40" customWidth="1"/>
    <col min="228" max="228" width="9.140625" style="40"/>
    <col min="229" max="229" width="3.5703125" style="40" customWidth="1"/>
    <col min="230" max="230" width="3.7109375" style="40" customWidth="1"/>
    <col min="231" max="232" width="9.140625" style="40"/>
    <col min="233" max="233" width="35.140625" style="40" customWidth="1"/>
    <col min="234" max="451" width="9.140625" style="40"/>
    <col min="452" max="452" width="2.85546875" style="40" customWidth="1"/>
    <col min="453" max="453" width="3.7109375" style="40" customWidth="1"/>
    <col min="454" max="454" width="9.140625" style="40"/>
    <col min="455" max="455" width="2.85546875" style="40" customWidth="1"/>
    <col min="456" max="456" width="3.7109375" style="40" customWidth="1"/>
    <col min="457" max="457" width="9.140625" style="40"/>
    <col min="458" max="458" width="2.85546875" style="40" customWidth="1"/>
    <col min="459" max="459" width="3.7109375" style="40" customWidth="1"/>
    <col min="460" max="460" width="9.140625" style="40"/>
    <col min="461" max="461" width="2.85546875" style="40" customWidth="1"/>
    <col min="462" max="462" width="3.85546875" style="40" customWidth="1"/>
    <col min="463" max="463" width="9.140625" style="40"/>
    <col min="464" max="464" width="2.85546875" style="40" customWidth="1"/>
    <col min="465" max="465" width="3.85546875" style="40" customWidth="1"/>
    <col min="466" max="466" width="9.140625" style="40"/>
    <col min="467" max="467" width="2.85546875" style="40" customWidth="1"/>
    <col min="468" max="468" width="3.42578125" style="40" customWidth="1"/>
    <col min="469" max="469" width="9.140625" style="40"/>
    <col min="470" max="470" width="2.85546875" style="40" customWidth="1"/>
    <col min="471" max="471" width="3.28515625" style="40" customWidth="1"/>
    <col min="472" max="472" width="9.140625" style="40"/>
    <col min="473" max="473" width="2.85546875" style="40" customWidth="1"/>
    <col min="474" max="474" width="3.140625" style="40" customWidth="1"/>
    <col min="475" max="475" width="9.140625" style="40"/>
    <col min="476" max="476" width="2.85546875" style="40" customWidth="1"/>
    <col min="477" max="477" width="3.140625" style="40" customWidth="1"/>
    <col min="478" max="478" width="9.140625" style="40"/>
    <col min="479" max="479" width="2.85546875" style="40" customWidth="1"/>
    <col min="480" max="480" width="3.140625" style="40" customWidth="1"/>
    <col min="481" max="481" width="9.140625" style="40"/>
    <col min="482" max="482" width="2.85546875" style="40" customWidth="1"/>
    <col min="483" max="483" width="3.28515625" style="40" customWidth="1"/>
    <col min="484" max="484" width="9.140625" style="40"/>
    <col min="485" max="485" width="3.5703125" style="40" customWidth="1"/>
    <col min="486" max="486" width="3.7109375" style="40" customWidth="1"/>
    <col min="487" max="488" width="9.140625" style="40"/>
    <col min="489" max="489" width="35.140625" style="40" customWidth="1"/>
    <col min="490" max="707" width="9.140625" style="40"/>
    <col min="708" max="708" width="2.85546875" style="40" customWidth="1"/>
    <col min="709" max="709" width="3.7109375" style="40" customWidth="1"/>
    <col min="710" max="710" width="9.140625" style="40"/>
    <col min="711" max="711" width="2.85546875" style="40" customWidth="1"/>
    <col min="712" max="712" width="3.7109375" style="40" customWidth="1"/>
    <col min="713" max="713" width="9.140625" style="40"/>
    <col min="714" max="714" width="2.85546875" style="40" customWidth="1"/>
    <col min="715" max="715" width="3.7109375" style="40" customWidth="1"/>
    <col min="716" max="716" width="9.140625" style="40"/>
    <col min="717" max="717" width="2.85546875" style="40" customWidth="1"/>
    <col min="718" max="718" width="3.85546875" style="40" customWidth="1"/>
    <col min="719" max="719" width="9.140625" style="40"/>
    <col min="720" max="720" width="2.85546875" style="40" customWidth="1"/>
    <col min="721" max="721" width="3.85546875" style="40" customWidth="1"/>
    <col min="722" max="722" width="9.140625" style="40"/>
    <col min="723" max="723" width="2.85546875" style="40" customWidth="1"/>
    <col min="724" max="724" width="3.42578125" style="40" customWidth="1"/>
    <col min="725" max="725" width="9.140625" style="40"/>
    <col min="726" max="726" width="2.85546875" style="40" customWidth="1"/>
    <col min="727" max="727" width="3.28515625" style="40" customWidth="1"/>
    <col min="728" max="728" width="9.140625" style="40"/>
    <col min="729" max="729" width="2.85546875" style="40" customWidth="1"/>
    <col min="730" max="730" width="3.140625" style="40" customWidth="1"/>
    <col min="731" max="731" width="9.140625" style="40"/>
    <col min="732" max="732" width="2.85546875" style="40" customWidth="1"/>
    <col min="733" max="733" width="3.140625" style="40" customWidth="1"/>
    <col min="734" max="734" width="9.140625" style="40"/>
    <col min="735" max="735" width="2.85546875" style="40" customWidth="1"/>
    <col min="736" max="736" width="3.140625" style="40" customWidth="1"/>
    <col min="737" max="737" width="9.140625" style="40"/>
    <col min="738" max="738" width="2.85546875" style="40" customWidth="1"/>
    <col min="739" max="739" width="3.28515625" style="40" customWidth="1"/>
    <col min="740" max="740" width="9.140625" style="40"/>
    <col min="741" max="741" width="3.5703125" style="40" customWidth="1"/>
    <col min="742" max="742" width="3.7109375" style="40" customWidth="1"/>
    <col min="743" max="744" width="9.140625" style="40"/>
    <col min="745" max="745" width="35.140625" style="40" customWidth="1"/>
    <col min="746" max="963" width="9.140625" style="40"/>
    <col min="964" max="964" width="2.85546875" style="40" customWidth="1"/>
    <col min="965" max="965" width="3.7109375" style="40" customWidth="1"/>
    <col min="966" max="966" width="9.140625" style="40"/>
    <col min="967" max="967" width="2.85546875" style="40" customWidth="1"/>
    <col min="968" max="968" width="3.7109375" style="40" customWidth="1"/>
    <col min="969" max="969" width="9.140625" style="40"/>
    <col min="970" max="970" width="2.85546875" style="40" customWidth="1"/>
    <col min="971" max="971" width="3.7109375" style="40" customWidth="1"/>
    <col min="972" max="972" width="9.140625" style="40"/>
    <col min="973" max="973" width="2.85546875" style="40" customWidth="1"/>
    <col min="974" max="974" width="3.85546875" style="40" customWidth="1"/>
    <col min="975" max="975" width="9.140625" style="40"/>
    <col min="976" max="976" width="2.85546875" style="40" customWidth="1"/>
    <col min="977" max="977" width="3.85546875" style="40" customWidth="1"/>
    <col min="978" max="978" width="9.140625" style="40"/>
    <col min="979" max="979" width="2.85546875" style="40" customWidth="1"/>
    <col min="980" max="980" width="3.42578125" style="40" customWidth="1"/>
    <col min="981" max="981" width="9.140625" style="40"/>
    <col min="982" max="982" width="2.85546875" style="40" customWidth="1"/>
    <col min="983" max="983" width="3.28515625" style="40" customWidth="1"/>
    <col min="984" max="984" width="9.140625" style="40"/>
    <col min="985" max="985" width="2.85546875" style="40" customWidth="1"/>
    <col min="986" max="986" width="3.140625" style="40" customWidth="1"/>
    <col min="987" max="987" width="9.140625" style="40"/>
    <col min="988" max="988" width="2.85546875" style="40" customWidth="1"/>
    <col min="989" max="989" width="3.140625" style="40" customWidth="1"/>
    <col min="990" max="990" width="9.140625" style="40"/>
    <col min="991" max="991" width="2.85546875" style="40" customWidth="1"/>
    <col min="992" max="992" width="3.140625" style="40" customWidth="1"/>
    <col min="993" max="993" width="9.140625" style="40"/>
    <col min="994" max="994" width="2.85546875" style="40" customWidth="1"/>
    <col min="995" max="995" width="3.28515625" style="40" customWidth="1"/>
    <col min="996" max="996" width="9.140625" style="40"/>
    <col min="997" max="997" width="3.5703125" style="40" customWidth="1"/>
    <col min="998" max="998" width="3.7109375" style="40" customWidth="1"/>
    <col min="999" max="1000" width="9.140625" style="40"/>
    <col min="1001" max="1001" width="35.140625" style="40" customWidth="1"/>
    <col min="1002" max="1219" width="9.140625" style="40"/>
    <col min="1220" max="1220" width="2.85546875" style="40" customWidth="1"/>
    <col min="1221" max="1221" width="3.7109375" style="40" customWidth="1"/>
    <col min="1222" max="1222" width="9.140625" style="40"/>
    <col min="1223" max="1223" width="2.85546875" style="40" customWidth="1"/>
    <col min="1224" max="1224" width="3.7109375" style="40" customWidth="1"/>
    <col min="1225" max="1225" width="9.140625" style="40"/>
    <col min="1226" max="1226" width="2.85546875" style="40" customWidth="1"/>
    <col min="1227" max="1227" width="3.7109375" style="40" customWidth="1"/>
    <col min="1228" max="1228" width="9.140625" style="40"/>
    <col min="1229" max="1229" width="2.85546875" style="40" customWidth="1"/>
    <col min="1230" max="1230" width="3.85546875" style="40" customWidth="1"/>
    <col min="1231" max="1231" width="9.140625" style="40"/>
    <col min="1232" max="1232" width="2.85546875" style="40" customWidth="1"/>
    <col min="1233" max="1233" width="3.85546875" style="40" customWidth="1"/>
    <col min="1234" max="1234" width="9.140625" style="40"/>
    <col min="1235" max="1235" width="2.85546875" style="40" customWidth="1"/>
    <col min="1236" max="1236" width="3.42578125" style="40" customWidth="1"/>
    <col min="1237" max="1237" width="9.140625" style="40"/>
    <col min="1238" max="1238" width="2.85546875" style="40" customWidth="1"/>
    <col min="1239" max="1239" width="3.28515625" style="40" customWidth="1"/>
    <col min="1240" max="1240" width="9.140625" style="40"/>
    <col min="1241" max="1241" width="2.85546875" style="40" customWidth="1"/>
    <col min="1242" max="1242" width="3.140625" style="40" customWidth="1"/>
    <col min="1243" max="1243" width="9.140625" style="40"/>
    <col min="1244" max="1244" width="2.85546875" style="40" customWidth="1"/>
    <col min="1245" max="1245" width="3.140625" style="40" customWidth="1"/>
    <col min="1246" max="1246" width="9.140625" style="40"/>
    <col min="1247" max="1247" width="2.85546875" style="40" customWidth="1"/>
    <col min="1248" max="1248" width="3.140625" style="40" customWidth="1"/>
    <col min="1249" max="1249" width="9.140625" style="40"/>
    <col min="1250" max="1250" width="2.85546875" style="40" customWidth="1"/>
    <col min="1251" max="1251" width="3.28515625" style="40" customWidth="1"/>
    <col min="1252" max="1252" width="9.140625" style="40"/>
    <col min="1253" max="1253" width="3.5703125" style="40" customWidth="1"/>
    <col min="1254" max="1254" width="3.7109375" style="40" customWidth="1"/>
    <col min="1255" max="1256" width="9.140625" style="40"/>
    <col min="1257" max="1257" width="35.140625" style="40" customWidth="1"/>
    <col min="1258" max="1475" width="9.140625" style="40"/>
    <col min="1476" max="1476" width="2.85546875" style="40" customWidth="1"/>
    <col min="1477" max="1477" width="3.7109375" style="40" customWidth="1"/>
    <col min="1478" max="1478" width="9.140625" style="40"/>
    <col min="1479" max="1479" width="2.85546875" style="40" customWidth="1"/>
    <col min="1480" max="1480" width="3.7109375" style="40" customWidth="1"/>
    <col min="1481" max="1481" width="9.140625" style="40"/>
    <col min="1482" max="1482" width="2.85546875" style="40" customWidth="1"/>
    <col min="1483" max="1483" width="3.7109375" style="40" customWidth="1"/>
    <col min="1484" max="1484" width="9.140625" style="40"/>
    <col min="1485" max="1485" width="2.85546875" style="40" customWidth="1"/>
    <col min="1486" max="1486" width="3.85546875" style="40" customWidth="1"/>
    <col min="1487" max="1487" width="9.140625" style="40"/>
    <col min="1488" max="1488" width="2.85546875" style="40" customWidth="1"/>
    <col min="1489" max="1489" width="3.85546875" style="40" customWidth="1"/>
    <col min="1490" max="1490" width="9.140625" style="40"/>
    <col min="1491" max="1491" width="2.85546875" style="40" customWidth="1"/>
    <col min="1492" max="1492" width="3.42578125" style="40" customWidth="1"/>
    <col min="1493" max="1493" width="9.140625" style="40"/>
    <col min="1494" max="1494" width="2.85546875" style="40" customWidth="1"/>
    <col min="1495" max="1495" width="3.28515625" style="40" customWidth="1"/>
    <col min="1496" max="1496" width="9.140625" style="40"/>
    <col min="1497" max="1497" width="2.85546875" style="40" customWidth="1"/>
    <col min="1498" max="1498" width="3.140625" style="40" customWidth="1"/>
    <col min="1499" max="1499" width="9.140625" style="40"/>
    <col min="1500" max="1500" width="2.85546875" style="40" customWidth="1"/>
    <col min="1501" max="1501" width="3.140625" style="40" customWidth="1"/>
    <col min="1502" max="1502" width="9.140625" style="40"/>
    <col min="1503" max="1503" width="2.85546875" style="40" customWidth="1"/>
    <col min="1504" max="1504" width="3.140625" style="40" customWidth="1"/>
    <col min="1505" max="1505" width="9.140625" style="40"/>
    <col min="1506" max="1506" width="2.85546875" style="40" customWidth="1"/>
    <col min="1507" max="1507" width="3.28515625" style="40" customWidth="1"/>
    <col min="1508" max="1508" width="9.140625" style="40"/>
    <col min="1509" max="1509" width="3.5703125" style="40" customWidth="1"/>
    <col min="1510" max="1510" width="3.7109375" style="40" customWidth="1"/>
    <col min="1511" max="1512" width="9.140625" style="40"/>
    <col min="1513" max="1513" width="35.140625" style="40" customWidth="1"/>
    <col min="1514" max="1731" width="9.140625" style="40"/>
    <col min="1732" max="1732" width="2.85546875" style="40" customWidth="1"/>
    <col min="1733" max="1733" width="3.7109375" style="40" customWidth="1"/>
    <col min="1734" max="1734" width="9.140625" style="40"/>
    <col min="1735" max="1735" width="2.85546875" style="40" customWidth="1"/>
    <col min="1736" max="1736" width="3.7109375" style="40" customWidth="1"/>
    <col min="1737" max="1737" width="9.140625" style="40"/>
    <col min="1738" max="1738" width="2.85546875" style="40" customWidth="1"/>
    <col min="1739" max="1739" width="3.7109375" style="40" customWidth="1"/>
    <col min="1740" max="1740" width="9.140625" style="40"/>
    <col min="1741" max="1741" width="2.85546875" style="40" customWidth="1"/>
    <col min="1742" max="1742" width="3.85546875" style="40" customWidth="1"/>
    <col min="1743" max="1743" width="9.140625" style="40"/>
    <col min="1744" max="1744" width="2.85546875" style="40" customWidth="1"/>
    <col min="1745" max="1745" width="3.85546875" style="40" customWidth="1"/>
    <col min="1746" max="1746" width="9.140625" style="40"/>
    <col min="1747" max="1747" width="2.85546875" style="40" customWidth="1"/>
    <col min="1748" max="1748" width="3.42578125" style="40" customWidth="1"/>
    <col min="1749" max="1749" width="9.140625" style="40"/>
    <col min="1750" max="1750" width="2.85546875" style="40" customWidth="1"/>
    <col min="1751" max="1751" width="3.28515625" style="40" customWidth="1"/>
    <col min="1752" max="1752" width="9.140625" style="40"/>
    <col min="1753" max="1753" width="2.85546875" style="40" customWidth="1"/>
    <col min="1754" max="1754" width="3.140625" style="40" customWidth="1"/>
    <col min="1755" max="1755" width="9.140625" style="40"/>
    <col min="1756" max="1756" width="2.85546875" style="40" customWidth="1"/>
    <col min="1757" max="1757" width="3.140625" style="40" customWidth="1"/>
    <col min="1758" max="1758" width="9.140625" style="40"/>
    <col min="1759" max="1759" width="2.85546875" style="40" customWidth="1"/>
    <col min="1760" max="1760" width="3.140625" style="40" customWidth="1"/>
    <col min="1761" max="1761" width="9.140625" style="40"/>
    <col min="1762" max="1762" width="2.85546875" style="40" customWidth="1"/>
    <col min="1763" max="1763" width="3.28515625" style="40" customWidth="1"/>
    <col min="1764" max="1764" width="9.140625" style="40"/>
    <col min="1765" max="1765" width="3.5703125" style="40" customWidth="1"/>
    <col min="1766" max="1766" width="3.7109375" style="40" customWidth="1"/>
    <col min="1767" max="1768" width="9.140625" style="40"/>
    <col min="1769" max="1769" width="35.140625" style="40" customWidth="1"/>
    <col min="1770" max="1987" width="9.140625" style="40"/>
    <col min="1988" max="1988" width="2.85546875" style="40" customWidth="1"/>
    <col min="1989" max="1989" width="3.7109375" style="40" customWidth="1"/>
    <col min="1990" max="1990" width="9.140625" style="40"/>
    <col min="1991" max="1991" width="2.85546875" style="40" customWidth="1"/>
    <col min="1992" max="1992" width="3.7109375" style="40" customWidth="1"/>
    <col min="1993" max="1993" width="9.140625" style="40"/>
    <col min="1994" max="1994" width="2.85546875" style="40" customWidth="1"/>
    <col min="1995" max="1995" width="3.7109375" style="40" customWidth="1"/>
    <col min="1996" max="1996" width="9.140625" style="40"/>
    <col min="1997" max="1997" width="2.85546875" style="40" customWidth="1"/>
    <col min="1998" max="1998" width="3.85546875" style="40" customWidth="1"/>
    <col min="1999" max="1999" width="9.140625" style="40"/>
    <col min="2000" max="2000" width="2.85546875" style="40" customWidth="1"/>
    <col min="2001" max="2001" width="3.85546875" style="40" customWidth="1"/>
    <col min="2002" max="2002" width="9.140625" style="40"/>
    <col min="2003" max="2003" width="2.85546875" style="40" customWidth="1"/>
    <col min="2004" max="2004" width="3.42578125" style="40" customWidth="1"/>
    <col min="2005" max="2005" width="9.140625" style="40"/>
    <col min="2006" max="2006" width="2.85546875" style="40" customWidth="1"/>
    <col min="2007" max="2007" width="3.28515625" style="40" customWidth="1"/>
    <col min="2008" max="2008" width="9.140625" style="40"/>
    <col min="2009" max="2009" width="2.85546875" style="40" customWidth="1"/>
    <col min="2010" max="2010" width="3.140625" style="40" customWidth="1"/>
    <col min="2011" max="2011" width="9.140625" style="40"/>
    <col min="2012" max="2012" width="2.85546875" style="40" customWidth="1"/>
    <col min="2013" max="2013" width="3.140625" style="40" customWidth="1"/>
    <col min="2014" max="2014" width="9.140625" style="40"/>
    <col min="2015" max="2015" width="2.85546875" style="40" customWidth="1"/>
    <col min="2016" max="2016" width="3.140625" style="40" customWidth="1"/>
    <col min="2017" max="2017" width="9.140625" style="40"/>
    <col min="2018" max="2018" width="2.85546875" style="40" customWidth="1"/>
    <col min="2019" max="2019" width="3.28515625" style="40" customWidth="1"/>
    <col min="2020" max="2020" width="9.140625" style="40"/>
    <col min="2021" max="2021" width="3.5703125" style="40" customWidth="1"/>
    <col min="2022" max="2022" width="3.7109375" style="40" customWidth="1"/>
    <col min="2023" max="2024" width="9.140625" style="40"/>
    <col min="2025" max="2025" width="35.140625" style="40" customWidth="1"/>
    <col min="2026" max="2243" width="9.140625" style="40"/>
    <col min="2244" max="2244" width="2.85546875" style="40" customWidth="1"/>
    <col min="2245" max="2245" width="3.7109375" style="40" customWidth="1"/>
    <col min="2246" max="2246" width="9.140625" style="40"/>
    <col min="2247" max="2247" width="2.85546875" style="40" customWidth="1"/>
    <col min="2248" max="2248" width="3.7109375" style="40" customWidth="1"/>
    <col min="2249" max="2249" width="9.140625" style="40"/>
    <col min="2250" max="2250" width="2.85546875" style="40" customWidth="1"/>
    <col min="2251" max="2251" width="3.7109375" style="40" customWidth="1"/>
    <col min="2252" max="2252" width="9.140625" style="40"/>
    <col min="2253" max="2253" width="2.85546875" style="40" customWidth="1"/>
    <col min="2254" max="2254" width="3.85546875" style="40" customWidth="1"/>
    <col min="2255" max="2255" width="9.140625" style="40"/>
    <col min="2256" max="2256" width="2.85546875" style="40" customWidth="1"/>
    <col min="2257" max="2257" width="3.85546875" style="40" customWidth="1"/>
    <col min="2258" max="2258" width="9.140625" style="40"/>
    <col min="2259" max="2259" width="2.85546875" style="40" customWidth="1"/>
    <col min="2260" max="2260" width="3.42578125" style="40" customWidth="1"/>
    <col min="2261" max="2261" width="9.140625" style="40"/>
    <col min="2262" max="2262" width="2.85546875" style="40" customWidth="1"/>
    <col min="2263" max="2263" width="3.28515625" style="40" customWidth="1"/>
    <col min="2264" max="2264" width="9.140625" style="40"/>
    <col min="2265" max="2265" width="2.85546875" style="40" customWidth="1"/>
    <col min="2266" max="2266" width="3.140625" style="40" customWidth="1"/>
    <col min="2267" max="2267" width="9.140625" style="40"/>
    <col min="2268" max="2268" width="2.85546875" style="40" customWidth="1"/>
    <col min="2269" max="2269" width="3.140625" style="40" customWidth="1"/>
    <col min="2270" max="2270" width="9.140625" style="40"/>
    <col min="2271" max="2271" width="2.85546875" style="40" customWidth="1"/>
    <col min="2272" max="2272" width="3.140625" style="40" customWidth="1"/>
    <col min="2273" max="2273" width="9.140625" style="40"/>
    <col min="2274" max="2274" width="2.85546875" style="40" customWidth="1"/>
    <col min="2275" max="2275" width="3.28515625" style="40" customWidth="1"/>
    <col min="2276" max="2276" width="9.140625" style="40"/>
    <col min="2277" max="2277" width="3.5703125" style="40" customWidth="1"/>
    <col min="2278" max="2278" width="3.7109375" style="40" customWidth="1"/>
    <col min="2279" max="2280" width="9.140625" style="40"/>
    <col min="2281" max="2281" width="35.140625" style="40" customWidth="1"/>
    <col min="2282" max="2499" width="9.140625" style="40"/>
    <col min="2500" max="2500" width="2.85546875" style="40" customWidth="1"/>
    <col min="2501" max="2501" width="3.7109375" style="40" customWidth="1"/>
    <col min="2502" max="2502" width="9.140625" style="40"/>
    <col min="2503" max="2503" width="2.85546875" style="40" customWidth="1"/>
    <col min="2504" max="2504" width="3.7109375" style="40" customWidth="1"/>
    <col min="2505" max="2505" width="9.140625" style="40"/>
    <col min="2506" max="2506" width="2.85546875" style="40" customWidth="1"/>
    <col min="2507" max="2507" width="3.7109375" style="40" customWidth="1"/>
    <col min="2508" max="2508" width="9.140625" style="40"/>
    <col min="2509" max="2509" width="2.85546875" style="40" customWidth="1"/>
    <col min="2510" max="2510" width="3.85546875" style="40" customWidth="1"/>
    <col min="2511" max="2511" width="9.140625" style="40"/>
    <col min="2512" max="2512" width="2.85546875" style="40" customWidth="1"/>
    <col min="2513" max="2513" width="3.85546875" style="40" customWidth="1"/>
    <col min="2514" max="2514" width="9.140625" style="40"/>
    <col min="2515" max="2515" width="2.85546875" style="40" customWidth="1"/>
    <col min="2516" max="2516" width="3.42578125" style="40" customWidth="1"/>
    <col min="2517" max="2517" width="9.140625" style="40"/>
    <col min="2518" max="2518" width="2.85546875" style="40" customWidth="1"/>
    <col min="2519" max="2519" width="3.28515625" style="40" customWidth="1"/>
    <col min="2520" max="2520" width="9.140625" style="40"/>
    <col min="2521" max="2521" width="2.85546875" style="40" customWidth="1"/>
    <col min="2522" max="2522" width="3.140625" style="40" customWidth="1"/>
    <col min="2523" max="2523" width="9.140625" style="40"/>
    <col min="2524" max="2524" width="2.85546875" style="40" customWidth="1"/>
    <col min="2525" max="2525" width="3.140625" style="40" customWidth="1"/>
    <col min="2526" max="2526" width="9.140625" style="40"/>
    <col min="2527" max="2527" width="2.85546875" style="40" customWidth="1"/>
    <col min="2528" max="2528" width="3.140625" style="40" customWidth="1"/>
    <col min="2529" max="2529" width="9.140625" style="40"/>
    <col min="2530" max="2530" width="2.85546875" style="40" customWidth="1"/>
    <col min="2531" max="2531" width="3.28515625" style="40" customWidth="1"/>
    <col min="2532" max="2532" width="9.140625" style="40"/>
    <col min="2533" max="2533" width="3.5703125" style="40" customWidth="1"/>
    <col min="2534" max="2534" width="3.7109375" style="40" customWidth="1"/>
    <col min="2535" max="2536" width="9.140625" style="40"/>
    <col min="2537" max="2537" width="35.140625" style="40" customWidth="1"/>
    <col min="2538" max="2755" width="9.140625" style="40"/>
    <col min="2756" max="2756" width="2.85546875" style="40" customWidth="1"/>
    <col min="2757" max="2757" width="3.7109375" style="40" customWidth="1"/>
    <col min="2758" max="2758" width="9.140625" style="40"/>
    <col min="2759" max="2759" width="2.85546875" style="40" customWidth="1"/>
    <col min="2760" max="2760" width="3.7109375" style="40" customWidth="1"/>
    <col min="2761" max="2761" width="9.140625" style="40"/>
    <col min="2762" max="2762" width="2.85546875" style="40" customWidth="1"/>
    <col min="2763" max="2763" width="3.7109375" style="40" customWidth="1"/>
    <col min="2764" max="2764" width="9.140625" style="40"/>
    <col min="2765" max="2765" width="2.85546875" style="40" customWidth="1"/>
    <col min="2766" max="2766" width="3.85546875" style="40" customWidth="1"/>
    <col min="2767" max="2767" width="9.140625" style="40"/>
    <col min="2768" max="2768" width="2.85546875" style="40" customWidth="1"/>
    <col min="2769" max="2769" width="3.85546875" style="40" customWidth="1"/>
    <col min="2770" max="2770" width="9.140625" style="40"/>
    <col min="2771" max="2771" width="2.85546875" style="40" customWidth="1"/>
    <col min="2772" max="2772" width="3.42578125" style="40" customWidth="1"/>
    <col min="2773" max="2773" width="9.140625" style="40"/>
    <col min="2774" max="2774" width="2.85546875" style="40" customWidth="1"/>
    <col min="2775" max="2775" width="3.28515625" style="40" customWidth="1"/>
    <col min="2776" max="2776" width="9.140625" style="40"/>
    <col min="2777" max="2777" width="2.85546875" style="40" customWidth="1"/>
    <col min="2778" max="2778" width="3.140625" style="40" customWidth="1"/>
    <col min="2779" max="2779" width="9.140625" style="40"/>
    <col min="2780" max="2780" width="2.85546875" style="40" customWidth="1"/>
    <col min="2781" max="2781" width="3.140625" style="40" customWidth="1"/>
    <col min="2782" max="2782" width="9.140625" style="40"/>
    <col min="2783" max="2783" width="2.85546875" style="40" customWidth="1"/>
    <col min="2784" max="2784" width="3.140625" style="40" customWidth="1"/>
    <col min="2785" max="2785" width="9.140625" style="40"/>
    <col min="2786" max="2786" width="2.85546875" style="40" customWidth="1"/>
    <col min="2787" max="2787" width="3.28515625" style="40" customWidth="1"/>
    <col min="2788" max="2788" width="9.140625" style="40"/>
    <col min="2789" max="2789" width="3.5703125" style="40" customWidth="1"/>
    <col min="2790" max="2790" width="3.7109375" style="40" customWidth="1"/>
    <col min="2791" max="2792" width="9.140625" style="40"/>
    <col min="2793" max="2793" width="35.140625" style="40" customWidth="1"/>
    <col min="2794" max="3011" width="9.140625" style="40"/>
    <col min="3012" max="3012" width="2.85546875" style="40" customWidth="1"/>
    <col min="3013" max="3013" width="3.7109375" style="40" customWidth="1"/>
    <col min="3014" max="3014" width="9.140625" style="40"/>
    <col min="3015" max="3015" width="2.85546875" style="40" customWidth="1"/>
    <col min="3016" max="3016" width="3.7109375" style="40" customWidth="1"/>
    <col min="3017" max="3017" width="9.140625" style="40"/>
    <col min="3018" max="3018" width="2.85546875" style="40" customWidth="1"/>
    <col min="3019" max="3019" width="3.7109375" style="40" customWidth="1"/>
    <col min="3020" max="3020" width="9.140625" style="40"/>
    <col min="3021" max="3021" width="2.85546875" style="40" customWidth="1"/>
    <col min="3022" max="3022" width="3.85546875" style="40" customWidth="1"/>
    <col min="3023" max="3023" width="9.140625" style="40"/>
    <col min="3024" max="3024" width="2.85546875" style="40" customWidth="1"/>
    <col min="3025" max="3025" width="3.85546875" style="40" customWidth="1"/>
    <col min="3026" max="3026" width="9.140625" style="40"/>
    <col min="3027" max="3027" width="2.85546875" style="40" customWidth="1"/>
    <col min="3028" max="3028" width="3.42578125" style="40" customWidth="1"/>
    <col min="3029" max="3029" width="9.140625" style="40"/>
    <col min="3030" max="3030" width="2.85546875" style="40" customWidth="1"/>
    <col min="3031" max="3031" width="3.28515625" style="40" customWidth="1"/>
    <col min="3032" max="3032" width="9.140625" style="40"/>
    <col min="3033" max="3033" width="2.85546875" style="40" customWidth="1"/>
    <col min="3034" max="3034" width="3.140625" style="40" customWidth="1"/>
    <col min="3035" max="3035" width="9.140625" style="40"/>
    <col min="3036" max="3036" width="2.85546875" style="40" customWidth="1"/>
    <col min="3037" max="3037" width="3.140625" style="40" customWidth="1"/>
    <col min="3038" max="3038" width="9.140625" style="40"/>
    <col min="3039" max="3039" width="2.85546875" style="40" customWidth="1"/>
    <col min="3040" max="3040" width="3.140625" style="40" customWidth="1"/>
    <col min="3041" max="3041" width="9.140625" style="40"/>
    <col min="3042" max="3042" width="2.85546875" style="40" customWidth="1"/>
    <col min="3043" max="3043" width="3.28515625" style="40" customWidth="1"/>
    <col min="3044" max="3044" width="9.140625" style="40"/>
    <col min="3045" max="3045" width="3.5703125" style="40" customWidth="1"/>
    <col min="3046" max="3046" width="3.7109375" style="40" customWidth="1"/>
    <col min="3047" max="3048" width="9.140625" style="40"/>
    <col min="3049" max="3049" width="35.140625" style="40" customWidth="1"/>
    <col min="3050" max="3267" width="9.140625" style="40"/>
    <col min="3268" max="3268" width="2.85546875" style="40" customWidth="1"/>
    <col min="3269" max="3269" width="3.7109375" style="40" customWidth="1"/>
    <col min="3270" max="3270" width="9.140625" style="40"/>
    <col min="3271" max="3271" width="2.85546875" style="40" customWidth="1"/>
    <col min="3272" max="3272" width="3.7109375" style="40" customWidth="1"/>
    <col min="3273" max="3273" width="9.140625" style="40"/>
    <col min="3274" max="3274" width="2.85546875" style="40" customWidth="1"/>
    <col min="3275" max="3275" width="3.7109375" style="40" customWidth="1"/>
    <col min="3276" max="3276" width="9.140625" style="40"/>
    <col min="3277" max="3277" width="2.85546875" style="40" customWidth="1"/>
    <col min="3278" max="3278" width="3.85546875" style="40" customWidth="1"/>
    <col min="3279" max="3279" width="9.140625" style="40"/>
    <col min="3280" max="3280" width="2.85546875" style="40" customWidth="1"/>
    <col min="3281" max="3281" width="3.85546875" style="40" customWidth="1"/>
    <col min="3282" max="3282" width="9.140625" style="40"/>
    <col min="3283" max="3283" width="2.85546875" style="40" customWidth="1"/>
    <col min="3284" max="3284" width="3.42578125" style="40" customWidth="1"/>
    <col min="3285" max="3285" width="9.140625" style="40"/>
    <col min="3286" max="3286" width="2.85546875" style="40" customWidth="1"/>
    <col min="3287" max="3287" width="3.28515625" style="40" customWidth="1"/>
    <col min="3288" max="3288" width="9.140625" style="40"/>
    <col min="3289" max="3289" width="2.85546875" style="40" customWidth="1"/>
    <col min="3290" max="3290" width="3.140625" style="40" customWidth="1"/>
    <col min="3291" max="3291" width="9.140625" style="40"/>
    <col min="3292" max="3292" width="2.85546875" style="40" customWidth="1"/>
    <col min="3293" max="3293" width="3.140625" style="40" customWidth="1"/>
    <col min="3294" max="3294" width="9.140625" style="40"/>
    <col min="3295" max="3295" width="2.85546875" style="40" customWidth="1"/>
    <col min="3296" max="3296" width="3.140625" style="40" customWidth="1"/>
    <col min="3297" max="3297" width="9.140625" style="40"/>
    <col min="3298" max="3298" width="2.85546875" style="40" customWidth="1"/>
    <col min="3299" max="3299" width="3.28515625" style="40" customWidth="1"/>
    <col min="3300" max="3300" width="9.140625" style="40"/>
    <col min="3301" max="3301" width="3.5703125" style="40" customWidth="1"/>
    <col min="3302" max="3302" width="3.7109375" style="40" customWidth="1"/>
    <col min="3303" max="3304" width="9.140625" style="40"/>
    <col min="3305" max="3305" width="35.140625" style="40" customWidth="1"/>
    <col min="3306" max="3523" width="9.140625" style="40"/>
    <col min="3524" max="3524" width="2.85546875" style="40" customWidth="1"/>
    <col min="3525" max="3525" width="3.7109375" style="40" customWidth="1"/>
    <col min="3526" max="3526" width="9.140625" style="40"/>
    <col min="3527" max="3527" width="2.85546875" style="40" customWidth="1"/>
    <col min="3528" max="3528" width="3.7109375" style="40" customWidth="1"/>
    <col min="3529" max="3529" width="9.140625" style="40"/>
    <col min="3530" max="3530" width="2.85546875" style="40" customWidth="1"/>
    <col min="3531" max="3531" width="3.7109375" style="40" customWidth="1"/>
    <col min="3532" max="3532" width="9.140625" style="40"/>
    <col min="3533" max="3533" width="2.85546875" style="40" customWidth="1"/>
    <col min="3534" max="3534" width="3.85546875" style="40" customWidth="1"/>
    <col min="3535" max="3535" width="9.140625" style="40"/>
    <col min="3536" max="3536" width="2.85546875" style="40" customWidth="1"/>
    <col min="3537" max="3537" width="3.85546875" style="40" customWidth="1"/>
    <col min="3538" max="3538" width="9.140625" style="40"/>
    <col min="3539" max="3539" width="2.85546875" style="40" customWidth="1"/>
    <col min="3540" max="3540" width="3.42578125" style="40" customWidth="1"/>
    <col min="3541" max="3541" width="9.140625" style="40"/>
    <col min="3542" max="3542" width="2.85546875" style="40" customWidth="1"/>
    <col min="3543" max="3543" width="3.28515625" style="40" customWidth="1"/>
    <col min="3544" max="3544" width="9.140625" style="40"/>
    <col min="3545" max="3545" width="2.85546875" style="40" customWidth="1"/>
    <col min="3546" max="3546" width="3.140625" style="40" customWidth="1"/>
    <col min="3547" max="3547" width="9.140625" style="40"/>
    <col min="3548" max="3548" width="2.85546875" style="40" customWidth="1"/>
    <col min="3549" max="3549" width="3.140625" style="40" customWidth="1"/>
    <col min="3550" max="3550" width="9.140625" style="40"/>
    <col min="3551" max="3551" width="2.85546875" style="40" customWidth="1"/>
    <col min="3552" max="3552" width="3.140625" style="40" customWidth="1"/>
    <col min="3553" max="3553" width="9.140625" style="40"/>
    <col min="3554" max="3554" width="2.85546875" style="40" customWidth="1"/>
    <col min="3555" max="3555" width="3.28515625" style="40" customWidth="1"/>
    <col min="3556" max="3556" width="9.140625" style="40"/>
    <col min="3557" max="3557" width="3.5703125" style="40" customWidth="1"/>
    <col min="3558" max="3558" width="3.7109375" style="40" customWidth="1"/>
    <col min="3559" max="3560" width="9.140625" style="40"/>
    <col min="3561" max="3561" width="35.140625" style="40" customWidth="1"/>
    <col min="3562" max="3779" width="9.140625" style="40"/>
    <col min="3780" max="3780" width="2.85546875" style="40" customWidth="1"/>
    <col min="3781" max="3781" width="3.7109375" style="40" customWidth="1"/>
    <col min="3782" max="3782" width="9.140625" style="40"/>
    <col min="3783" max="3783" width="2.85546875" style="40" customWidth="1"/>
    <col min="3784" max="3784" width="3.7109375" style="40" customWidth="1"/>
    <col min="3785" max="3785" width="9.140625" style="40"/>
    <col min="3786" max="3786" width="2.85546875" style="40" customWidth="1"/>
    <col min="3787" max="3787" width="3.7109375" style="40" customWidth="1"/>
    <col min="3788" max="3788" width="9.140625" style="40"/>
    <col min="3789" max="3789" width="2.85546875" style="40" customWidth="1"/>
    <col min="3790" max="3790" width="3.85546875" style="40" customWidth="1"/>
    <col min="3791" max="3791" width="9.140625" style="40"/>
    <col min="3792" max="3792" width="2.85546875" style="40" customWidth="1"/>
    <col min="3793" max="3793" width="3.85546875" style="40" customWidth="1"/>
    <col min="3794" max="3794" width="9.140625" style="40"/>
    <col min="3795" max="3795" width="2.85546875" style="40" customWidth="1"/>
    <col min="3796" max="3796" width="3.42578125" style="40" customWidth="1"/>
    <col min="3797" max="3797" width="9.140625" style="40"/>
    <col min="3798" max="3798" width="2.85546875" style="40" customWidth="1"/>
    <col min="3799" max="3799" width="3.28515625" style="40" customWidth="1"/>
    <col min="3800" max="3800" width="9.140625" style="40"/>
    <col min="3801" max="3801" width="2.85546875" style="40" customWidth="1"/>
    <col min="3802" max="3802" width="3.140625" style="40" customWidth="1"/>
    <col min="3803" max="3803" width="9.140625" style="40"/>
    <col min="3804" max="3804" width="2.85546875" style="40" customWidth="1"/>
    <col min="3805" max="3805" width="3.140625" style="40" customWidth="1"/>
    <col min="3806" max="3806" width="9.140625" style="40"/>
    <col min="3807" max="3807" width="2.85546875" style="40" customWidth="1"/>
    <col min="3808" max="3808" width="3.140625" style="40" customWidth="1"/>
    <col min="3809" max="3809" width="9.140625" style="40"/>
    <col min="3810" max="3810" width="2.85546875" style="40" customWidth="1"/>
    <col min="3811" max="3811" width="3.28515625" style="40" customWidth="1"/>
    <col min="3812" max="3812" width="9.140625" style="40"/>
    <col min="3813" max="3813" width="3.5703125" style="40" customWidth="1"/>
    <col min="3814" max="3814" width="3.7109375" style="40" customWidth="1"/>
    <col min="3815" max="3816" width="9.140625" style="40"/>
    <col min="3817" max="3817" width="35.140625" style="40" customWidth="1"/>
    <col min="3818" max="4035" width="9.140625" style="40"/>
    <col min="4036" max="4036" width="2.85546875" style="40" customWidth="1"/>
    <col min="4037" max="4037" width="3.7109375" style="40" customWidth="1"/>
    <col min="4038" max="4038" width="9.140625" style="40"/>
    <col min="4039" max="4039" width="2.85546875" style="40" customWidth="1"/>
    <col min="4040" max="4040" width="3.7109375" style="40" customWidth="1"/>
    <col min="4041" max="4041" width="9.140625" style="40"/>
    <col min="4042" max="4042" width="2.85546875" style="40" customWidth="1"/>
    <col min="4043" max="4043" width="3.7109375" style="40" customWidth="1"/>
    <col min="4044" max="4044" width="9.140625" style="40"/>
    <col min="4045" max="4045" width="2.85546875" style="40" customWidth="1"/>
    <col min="4046" max="4046" width="3.85546875" style="40" customWidth="1"/>
    <col min="4047" max="4047" width="9.140625" style="40"/>
    <col min="4048" max="4048" width="2.85546875" style="40" customWidth="1"/>
    <col min="4049" max="4049" width="3.85546875" style="40" customWidth="1"/>
    <col min="4050" max="4050" width="9.140625" style="40"/>
    <col min="4051" max="4051" width="2.85546875" style="40" customWidth="1"/>
    <col min="4052" max="4052" width="3.42578125" style="40" customWidth="1"/>
    <col min="4053" max="4053" width="9.140625" style="40"/>
    <col min="4054" max="4054" width="2.85546875" style="40" customWidth="1"/>
    <col min="4055" max="4055" width="3.28515625" style="40" customWidth="1"/>
    <col min="4056" max="4056" width="9.140625" style="40"/>
    <col min="4057" max="4057" width="2.85546875" style="40" customWidth="1"/>
    <col min="4058" max="4058" width="3.140625" style="40" customWidth="1"/>
    <col min="4059" max="4059" width="9.140625" style="40"/>
    <col min="4060" max="4060" width="2.85546875" style="40" customWidth="1"/>
    <col min="4061" max="4061" width="3.140625" style="40" customWidth="1"/>
    <col min="4062" max="4062" width="9.140625" style="40"/>
    <col min="4063" max="4063" width="2.85546875" style="40" customWidth="1"/>
    <col min="4064" max="4064" width="3.140625" style="40" customWidth="1"/>
    <col min="4065" max="4065" width="9.140625" style="40"/>
    <col min="4066" max="4066" width="2.85546875" style="40" customWidth="1"/>
    <col min="4067" max="4067" width="3.28515625" style="40" customWidth="1"/>
    <col min="4068" max="4068" width="9.140625" style="40"/>
    <col min="4069" max="4069" width="3.5703125" style="40" customWidth="1"/>
    <col min="4070" max="4070" width="3.7109375" style="40" customWidth="1"/>
    <col min="4071" max="4072" width="9.140625" style="40"/>
    <col min="4073" max="4073" width="35.140625" style="40" customWidth="1"/>
    <col min="4074" max="4291" width="9.140625" style="40"/>
    <col min="4292" max="4292" width="2.85546875" style="40" customWidth="1"/>
    <col min="4293" max="4293" width="3.7109375" style="40" customWidth="1"/>
    <col min="4294" max="4294" width="9.140625" style="40"/>
    <col min="4295" max="4295" width="2.85546875" style="40" customWidth="1"/>
    <col min="4296" max="4296" width="3.7109375" style="40" customWidth="1"/>
    <col min="4297" max="4297" width="9.140625" style="40"/>
    <col min="4298" max="4298" width="2.85546875" style="40" customWidth="1"/>
    <col min="4299" max="4299" width="3.7109375" style="40" customWidth="1"/>
    <col min="4300" max="4300" width="9.140625" style="40"/>
    <col min="4301" max="4301" width="2.85546875" style="40" customWidth="1"/>
    <col min="4302" max="4302" width="3.85546875" style="40" customWidth="1"/>
    <col min="4303" max="4303" width="9.140625" style="40"/>
    <col min="4304" max="4304" width="2.85546875" style="40" customWidth="1"/>
    <col min="4305" max="4305" width="3.85546875" style="40" customWidth="1"/>
    <col min="4306" max="4306" width="9.140625" style="40"/>
    <col min="4307" max="4307" width="2.85546875" style="40" customWidth="1"/>
    <col min="4308" max="4308" width="3.42578125" style="40" customWidth="1"/>
    <col min="4309" max="4309" width="9.140625" style="40"/>
    <col min="4310" max="4310" width="2.85546875" style="40" customWidth="1"/>
    <col min="4311" max="4311" width="3.28515625" style="40" customWidth="1"/>
    <col min="4312" max="4312" width="9.140625" style="40"/>
    <col min="4313" max="4313" width="2.85546875" style="40" customWidth="1"/>
    <col min="4314" max="4314" width="3.140625" style="40" customWidth="1"/>
    <col min="4315" max="4315" width="9.140625" style="40"/>
    <col min="4316" max="4316" width="2.85546875" style="40" customWidth="1"/>
    <col min="4317" max="4317" width="3.140625" style="40" customWidth="1"/>
    <col min="4318" max="4318" width="9.140625" style="40"/>
    <col min="4319" max="4319" width="2.85546875" style="40" customWidth="1"/>
    <col min="4320" max="4320" width="3.140625" style="40" customWidth="1"/>
    <col min="4321" max="4321" width="9.140625" style="40"/>
    <col min="4322" max="4322" width="2.85546875" style="40" customWidth="1"/>
    <col min="4323" max="4323" width="3.28515625" style="40" customWidth="1"/>
    <col min="4324" max="4324" width="9.140625" style="40"/>
    <col min="4325" max="4325" width="3.5703125" style="40" customWidth="1"/>
    <col min="4326" max="4326" width="3.7109375" style="40" customWidth="1"/>
    <col min="4327" max="4328" width="9.140625" style="40"/>
    <col min="4329" max="4329" width="35.140625" style="40" customWidth="1"/>
    <col min="4330" max="4547" width="9.140625" style="40"/>
    <col min="4548" max="4548" width="2.85546875" style="40" customWidth="1"/>
    <col min="4549" max="4549" width="3.7109375" style="40" customWidth="1"/>
    <col min="4550" max="4550" width="9.140625" style="40"/>
    <col min="4551" max="4551" width="2.85546875" style="40" customWidth="1"/>
    <col min="4552" max="4552" width="3.7109375" style="40" customWidth="1"/>
    <col min="4553" max="4553" width="9.140625" style="40"/>
    <col min="4554" max="4554" width="2.85546875" style="40" customWidth="1"/>
    <col min="4555" max="4555" width="3.7109375" style="40" customWidth="1"/>
    <col min="4556" max="4556" width="9.140625" style="40"/>
    <col min="4557" max="4557" width="2.85546875" style="40" customWidth="1"/>
    <col min="4558" max="4558" width="3.85546875" style="40" customWidth="1"/>
    <col min="4559" max="4559" width="9.140625" style="40"/>
    <col min="4560" max="4560" width="2.85546875" style="40" customWidth="1"/>
    <col min="4561" max="4561" width="3.85546875" style="40" customWidth="1"/>
    <col min="4562" max="4562" width="9.140625" style="40"/>
    <col min="4563" max="4563" width="2.85546875" style="40" customWidth="1"/>
    <col min="4564" max="4564" width="3.42578125" style="40" customWidth="1"/>
    <col min="4565" max="4565" width="9.140625" style="40"/>
    <col min="4566" max="4566" width="2.85546875" style="40" customWidth="1"/>
    <col min="4567" max="4567" width="3.28515625" style="40" customWidth="1"/>
    <col min="4568" max="4568" width="9.140625" style="40"/>
    <col min="4569" max="4569" width="2.85546875" style="40" customWidth="1"/>
    <col min="4570" max="4570" width="3.140625" style="40" customWidth="1"/>
    <col min="4571" max="4571" width="9.140625" style="40"/>
    <col min="4572" max="4572" width="2.85546875" style="40" customWidth="1"/>
    <col min="4573" max="4573" width="3.140625" style="40" customWidth="1"/>
    <col min="4574" max="4574" width="9.140625" style="40"/>
    <col min="4575" max="4575" width="2.85546875" style="40" customWidth="1"/>
    <col min="4576" max="4576" width="3.140625" style="40" customWidth="1"/>
    <col min="4577" max="4577" width="9.140625" style="40"/>
    <col min="4578" max="4578" width="2.85546875" style="40" customWidth="1"/>
    <col min="4579" max="4579" width="3.28515625" style="40" customWidth="1"/>
    <col min="4580" max="4580" width="9.140625" style="40"/>
    <col min="4581" max="4581" width="3.5703125" style="40" customWidth="1"/>
    <col min="4582" max="4582" width="3.7109375" style="40" customWidth="1"/>
    <col min="4583" max="4584" width="9.140625" style="40"/>
    <col min="4585" max="4585" width="35.140625" style="40" customWidth="1"/>
    <col min="4586" max="4803" width="9.140625" style="40"/>
    <col min="4804" max="4804" width="2.85546875" style="40" customWidth="1"/>
    <col min="4805" max="4805" width="3.7109375" style="40" customWidth="1"/>
    <col min="4806" max="4806" width="9.140625" style="40"/>
    <col min="4807" max="4807" width="2.85546875" style="40" customWidth="1"/>
    <col min="4808" max="4808" width="3.7109375" style="40" customWidth="1"/>
    <col min="4809" max="4809" width="9.140625" style="40"/>
    <col min="4810" max="4810" width="2.85546875" style="40" customWidth="1"/>
    <col min="4811" max="4811" width="3.7109375" style="40" customWidth="1"/>
    <col min="4812" max="4812" width="9.140625" style="40"/>
    <col min="4813" max="4813" width="2.85546875" style="40" customWidth="1"/>
    <col min="4814" max="4814" width="3.85546875" style="40" customWidth="1"/>
    <col min="4815" max="4815" width="9.140625" style="40"/>
    <col min="4816" max="4816" width="2.85546875" style="40" customWidth="1"/>
    <col min="4817" max="4817" width="3.85546875" style="40" customWidth="1"/>
    <col min="4818" max="4818" width="9.140625" style="40"/>
    <col min="4819" max="4819" width="2.85546875" style="40" customWidth="1"/>
    <col min="4820" max="4820" width="3.42578125" style="40" customWidth="1"/>
    <col min="4821" max="4821" width="9.140625" style="40"/>
    <col min="4822" max="4822" width="2.85546875" style="40" customWidth="1"/>
    <col min="4823" max="4823" width="3.28515625" style="40" customWidth="1"/>
    <col min="4824" max="4824" width="9.140625" style="40"/>
    <col min="4825" max="4825" width="2.85546875" style="40" customWidth="1"/>
    <col min="4826" max="4826" width="3.140625" style="40" customWidth="1"/>
    <col min="4827" max="4827" width="9.140625" style="40"/>
    <col min="4828" max="4828" width="2.85546875" style="40" customWidth="1"/>
    <col min="4829" max="4829" width="3.140625" style="40" customWidth="1"/>
    <col min="4830" max="4830" width="9.140625" style="40"/>
    <col min="4831" max="4831" width="2.85546875" style="40" customWidth="1"/>
    <col min="4832" max="4832" width="3.140625" style="40" customWidth="1"/>
    <col min="4833" max="4833" width="9.140625" style="40"/>
    <col min="4834" max="4834" width="2.85546875" style="40" customWidth="1"/>
    <col min="4835" max="4835" width="3.28515625" style="40" customWidth="1"/>
    <col min="4836" max="4836" width="9.140625" style="40"/>
    <col min="4837" max="4837" width="3.5703125" style="40" customWidth="1"/>
    <col min="4838" max="4838" width="3.7109375" style="40" customWidth="1"/>
    <col min="4839" max="4840" width="9.140625" style="40"/>
    <col min="4841" max="4841" width="35.140625" style="40" customWidth="1"/>
    <col min="4842" max="5059" width="9.140625" style="40"/>
    <col min="5060" max="5060" width="2.85546875" style="40" customWidth="1"/>
    <col min="5061" max="5061" width="3.7109375" style="40" customWidth="1"/>
    <col min="5062" max="5062" width="9.140625" style="40"/>
    <col min="5063" max="5063" width="2.85546875" style="40" customWidth="1"/>
    <col min="5064" max="5064" width="3.7109375" style="40" customWidth="1"/>
    <col min="5065" max="5065" width="9.140625" style="40"/>
    <col min="5066" max="5066" width="2.85546875" style="40" customWidth="1"/>
    <col min="5067" max="5067" width="3.7109375" style="40" customWidth="1"/>
    <col min="5068" max="5068" width="9.140625" style="40"/>
    <col min="5069" max="5069" width="2.85546875" style="40" customWidth="1"/>
    <col min="5070" max="5070" width="3.85546875" style="40" customWidth="1"/>
    <col min="5071" max="5071" width="9.140625" style="40"/>
    <col min="5072" max="5072" width="2.85546875" style="40" customWidth="1"/>
    <col min="5073" max="5073" width="3.85546875" style="40" customWidth="1"/>
    <col min="5074" max="5074" width="9.140625" style="40"/>
    <col min="5075" max="5075" width="2.85546875" style="40" customWidth="1"/>
    <col min="5076" max="5076" width="3.42578125" style="40" customWidth="1"/>
    <col min="5077" max="5077" width="9.140625" style="40"/>
    <col min="5078" max="5078" width="2.85546875" style="40" customWidth="1"/>
    <col min="5079" max="5079" width="3.28515625" style="40" customWidth="1"/>
    <col min="5080" max="5080" width="9.140625" style="40"/>
    <col min="5081" max="5081" width="2.85546875" style="40" customWidth="1"/>
    <col min="5082" max="5082" width="3.140625" style="40" customWidth="1"/>
    <col min="5083" max="5083" width="9.140625" style="40"/>
    <col min="5084" max="5084" width="2.85546875" style="40" customWidth="1"/>
    <col min="5085" max="5085" width="3.140625" style="40" customWidth="1"/>
    <col min="5086" max="5086" width="9.140625" style="40"/>
    <col min="5087" max="5087" width="2.85546875" style="40" customWidth="1"/>
    <col min="5088" max="5088" width="3.140625" style="40" customWidth="1"/>
    <col min="5089" max="5089" width="9.140625" style="40"/>
    <col min="5090" max="5090" width="2.85546875" style="40" customWidth="1"/>
    <col min="5091" max="5091" width="3.28515625" style="40" customWidth="1"/>
    <col min="5092" max="5092" width="9.140625" style="40"/>
    <col min="5093" max="5093" width="3.5703125" style="40" customWidth="1"/>
    <col min="5094" max="5094" width="3.7109375" style="40" customWidth="1"/>
    <col min="5095" max="5096" width="9.140625" style="40"/>
    <col min="5097" max="5097" width="35.140625" style="40" customWidth="1"/>
    <col min="5098" max="5315" width="9.140625" style="40"/>
    <col min="5316" max="5316" width="2.85546875" style="40" customWidth="1"/>
    <col min="5317" max="5317" width="3.7109375" style="40" customWidth="1"/>
    <col min="5318" max="5318" width="9.140625" style="40"/>
    <col min="5319" max="5319" width="2.85546875" style="40" customWidth="1"/>
    <col min="5320" max="5320" width="3.7109375" style="40" customWidth="1"/>
    <col min="5321" max="5321" width="9.140625" style="40"/>
    <col min="5322" max="5322" width="2.85546875" style="40" customWidth="1"/>
    <col min="5323" max="5323" width="3.7109375" style="40" customWidth="1"/>
    <col min="5324" max="5324" width="9.140625" style="40"/>
    <col min="5325" max="5325" width="2.85546875" style="40" customWidth="1"/>
    <col min="5326" max="5326" width="3.85546875" style="40" customWidth="1"/>
    <col min="5327" max="5327" width="9.140625" style="40"/>
    <col min="5328" max="5328" width="2.85546875" style="40" customWidth="1"/>
    <col min="5329" max="5329" width="3.85546875" style="40" customWidth="1"/>
    <col min="5330" max="5330" width="9.140625" style="40"/>
    <col min="5331" max="5331" width="2.85546875" style="40" customWidth="1"/>
    <col min="5332" max="5332" width="3.42578125" style="40" customWidth="1"/>
    <col min="5333" max="5333" width="9.140625" style="40"/>
    <col min="5334" max="5334" width="2.85546875" style="40" customWidth="1"/>
    <col min="5335" max="5335" width="3.28515625" style="40" customWidth="1"/>
    <col min="5336" max="5336" width="9.140625" style="40"/>
    <col min="5337" max="5337" width="2.85546875" style="40" customWidth="1"/>
    <col min="5338" max="5338" width="3.140625" style="40" customWidth="1"/>
    <col min="5339" max="5339" width="9.140625" style="40"/>
    <col min="5340" max="5340" width="2.85546875" style="40" customWidth="1"/>
    <col min="5341" max="5341" width="3.140625" style="40" customWidth="1"/>
    <col min="5342" max="5342" width="9.140625" style="40"/>
    <col min="5343" max="5343" width="2.85546875" style="40" customWidth="1"/>
    <col min="5344" max="5344" width="3.140625" style="40" customWidth="1"/>
    <col min="5345" max="5345" width="9.140625" style="40"/>
    <col min="5346" max="5346" width="2.85546875" style="40" customWidth="1"/>
    <col min="5347" max="5347" width="3.28515625" style="40" customWidth="1"/>
    <col min="5348" max="5348" width="9.140625" style="40"/>
    <col min="5349" max="5349" width="3.5703125" style="40" customWidth="1"/>
    <col min="5350" max="5350" width="3.7109375" style="40" customWidth="1"/>
    <col min="5351" max="5352" width="9.140625" style="40"/>
    <col min="5353" max="5353" width="35.140625" style="40" customWidth="1"/>
    <col min="5354" max="5571" width="9.140625" style="40"/>
    <col min="5572" max="5572" width="2.85546875" style="40" customWidth="1"/>
    <col min="5573" max="5573" width="3.7109375" style="40" customWidth="1"/>
    <col min="5574" max="5574" width="9.140625" style="40"/>
    <col min="5575" max="5575" width="2.85546875" style="40" customWidth="1"/>
    <col min="5576" max="5576" width="3.7109375" style="40" customWidth="1"/>
    <col min="5577" max="5577" width="9.140625" style="40"/>
    <col min="5578" max="5578" width="2.85546875" style="40" customWidth="1"/>
    <col min="5579" max="5579" width="3.7109375" style="40" customWidth="1"/>
    <col min="5580" max="5580" width="9.140625" style="40"/>
    <col min="5581" max="5581" width="2.85546875" style="40" customWidth="1"/>
    <col min="5582" max="5582" width="3.85546875" style="40" customWidth="1"/>
    <col min="5583" max="5583" width="9.140625" style="40"/>
    <col min="5584" max="5584" width="2.85546875" style="40" customWidth="1"/>
    <col min="5585" max="5585" width="3.85546875" style="40" customWidth="1"/>
    <col min="5586" max="5586" width="9.140625" style="40"/>
    <col min="5587" max="5587" width="2.85546875" style="40" customWidth="1"/>
    <col min="5588" max="5588" width="3.42578125" style="40" customWidth="1"/>
    <col min="5589" max="5589" width="9.140625" style="40"/>
    <col min="5590" max="5590" width="2.85546875" style="40" customWidth="1"/>
    <col min="5591" max="5591" width="3.28515625" style="40" customWidth="1"/>
    <col min="5592" max="5592" width="9.140625" style="40"/>
    <col min="5593" max="5593" width="2.85546875" style="40" customWidth="1"/>
    <col min="5594" max="5594" width="3.140625" style="40" customWidth="1"/>
    <col min="5595" max="5595" width="9.140625" style="40"/>
    <col min="5596" max="5596" width="2.85546875" style="40" customWidth="1"/>
    <col min="5597" max="5597" width="3.140625" style="40" customWidth="1"/>
    <col min="5598" max="5598" width="9.140625" style="40"/>
    <col min="5599" max="5599" width="2.85546875" style="40" customWidth="1"/>
    <col min="5600" max="5600" width="3.140625" style="40" customWidth="1"/>
    <col min="5601" max="5601" width="9.140625" style="40"/>
    <col min="5602" max="5602" width="2.85546875" style="40" customWidth="1"/>
    <col min="5603" max="5603" width="3.28515625" style="40" customWidth="1"/>
    <col min="5604" max="5604" width="9.140625" style="40"/>
    <col min="5605" max="5605" width="3.5703125" style="40" customWidth="1"/>
    <col min="5606" max="5606" width="3.7109375" style="40" customWidth="1"/>
    <col min="5607" max="5608" width="9.140625" style="40"/>
    <col min="5609" max="5609" width="35.140625" style="40" customWidth="1"/>
    <col min="5610" max="5827" width="9.140625" style="40"/>
    <col min="5828" max="5828" width="2.85546875" style="40" customWidth="1"/>
    <col min="5829" max="5829" width="3.7109375" style="40" customWidth="1"/>
    <col min="5830" max="5830" width="9.140625" style="40"/>
    <col min="5831" max="5831" width="2.85546875" style="40" customWidth="1"/>
    <col min="5832" max="5832" width="3.7109375" style="40" customWidth="1"/>
    <col min="5833" max="5833" width="9.140625" style="40"/>
    <col min="5834" max="5834" width="2.85546875" style="40" customWidth="1"/>
    <col min="5835" max="5835" width="3.7109375" style="40" customWidth="1"/>
    <col min="5836" max="5836" width="9.140625" style="40"/>
    <col min="5837" max="5837" width="2.85546875" style="40" customWidth="1"/>
    <col min="5838" max="5838" width="3.85546875" style="40" customWidth="1"/>
    <col min="5839" max="5839" width="9.140625" style="40"/>
    <col min="5840" max="5840" width="2.85546875" style="40" customWidth="1"/>
    <col min="5841" max="5841" width="3.85546875" style="40" customWidth="1"/>
    <col min="5842" max="5842" width="9.140625" style="40"/>
    <col min="5843" max="5843" width="2.85546875" style="40" customWidth="1"/>
    <col min="5844" max="5844" width="3.42578125" style="40" customWidth="1"/>
    <col min="5845" max="5845" width="9.140625" style="40"/>
    <col min="5846" max="5846" width="2.85546875" style="40" customWidth="1"/>
    <col min="5847" max="5847" width="3.28515625" style="40" customWidth="1"/>
    <col min="5848" max="5848" width="9.140625" style="40"/>
    <col min="5849" max="5849" width="2.85546875" style="40" customWidth="1"/>
    <col min="5850" max="5850" width="3.140625" style="40" customWidth="1"/>
    <col min="5851" max="5851" width="9.140625" style="40"/>
    <col min="5852" max="5852" width="2.85546875" style="40" customWidth="1"/>
    <col min="5853" max="5853" width="3.140625" style="40" customWidth="1"/>
    <col min="5854" max="5854" width="9.140625" style="40"/>
    <col min="5855" max="5855" width="2.85546875" style="40" customWidth="1"/>
    <col min="5856" max="5856" width="3.140625" style="40" customWidth="1"/>
    <col min="5857" max="5857" width="9.140625" style="40"/>
    <col min="5858" max="5858" width="2.85546875" style="40" customWidth="1"/>
    <col min="5859" max="5859" width="3.28515625" style="40" customWidth="1"/>
    <col min="5860" max="5860" width="9.140625" style="40"/>
    <col min="5861" max="5861" width="3.5703125" style="40" customWidth="1"/>
    <col min="5862" max="5862" width="3.7109375" style="40" customWidth="1"/>
    <col min="5863" max="5864" width="9.140625" style="40"/>
    <col min="5865" max="5865" width="35.140625" style="40" customWidth="1"/>
    <col min="5866" max="6083" width="9.140625" style="40"/>
    <col min="6084" max="6084" width="2.85546875" style="40" customWidth="1"/>
    <col min="6085" max="6085" width="3.7109375" style="40" customWidth="1"/>
    <col min="6086" max="6086" width="9.140625" style="40"/>
    <col min="6087" max="6087" width="2.85546875" style="40" customWidth="1"/>
    <col min="6088" max="6088" width="3.7109375" style="40" customWidth="1"/>
    <col min="6089" max="6089" width="9.140625" style="40"/>
    <col min="6090" max="6090" width="2.85546875" style="40" customWidth="1"/>
    <col min="6091" max="6091" width="3.7109375" style="40" customWidth="1"/>
    <col min="6092" max="6092" width="9.140625" style="40"/>
    <col min="6093" max="6093" width="2.85546875" style="40" customWidth="1"/>
    <col min="6094" max="6094" width="3.85546875" style="40" customWidth="1"/>
    <col min="6095" max="6095" width="9.140625" style="40"/>
    <col min="6096" max="6096" width="2.85546875" style="40" customWidth="1"/>
    <col min="6097" max="6097" width="3.85546875" style="40" customWidth="1"/>
    <col min="6098" max="6098" width="9.140625" style="40"/>
    <col min="6099" max="6099" width="2.85546875" style="40" customWidth="1"/>
    <col min="6100" max="6100" width="3.42578125" style="40" customWidth="1"/>
    <col min="6101" max="6101" width="9.140625" style="40"/>
    <col min="6102" max="6102" width="2.85546875" style="40" customWidth="1"/>
    <col min="6103" max="6103" width="3.28515625" style="40" customWidth="1"/>
    <col min="6104" max="6104" width="9.140625" style="40"/>
    <col min="6105" max="6105" width="2.85546875" style="40" customWidth="1"/>
    <col min="6106" max="6106" width="3.140625" style="40" customWidth="1"/>
    <col min="6107" max="6107" width="9.140625" style="40"/>
    <col min="6108" max="6108" width="2.85546875" style="40" customWidth="1"/>
    <col min="6109" max="6109" width="3.140625" style="40" customWidth="1"/>
    <col min="6110" max="6110" width="9.140625" style="40"/>
    <col min="6111" max="6111" width="2.85546875" style="40" customWidth="1"/>
    <col min="6112" max="6112" width="3.140625" style="40" customWidth="1"/>
    <col min="6113" max="6113" width="9.140625" style="40"/>
    <col min="6114" max="6114" width="2.85546875" style="40" customWidth="1"/>
    <col min="6115" max="6115" width="3.28515625" style="40" customWidth="1"/>
    <col min="6116" max="6116" width="9.140625" style="40"/>
    <col min="6117" max="6117" width="3.5703125" style="40" customWidth="1"/>
    <col min="6118" max="6118" width="3.7109375" style="40" customWidth="1"/>
    <col min="6119" max="6120" width="9.140625" style="40"/>
    <col min="6121" max="6121" width="35.140625" style="40" customWidth="1"/>
    <col min="6122" max="6339" width="9.140625" style="40"/>
    <col min="6340" max="6340" width="2.85546875" style="40" customWidth="1"/>
    <col min="6341" max="6341" width="3.7109375" style="40" customWidth="1"/>
    <col min="6342" max="6342" width="9.140625" style="40"/>
    <col min="6343" max="6343" width="2.85546875" style="40" customWidth="1"/>
    <col min="6344" max="6344" width="3.7109375" style="40" customWidth="1"/>
    <col min="6345" max="6345" width="9.140625" style="40"/>
    <col min="6346" max="6346" width="2.85546875" style="40" customWidth="1"/>
    <col min="6347" max="6347" width="3.7109375" style="40" customWidth="1"/>
    <col min="6348" max="6348" width="9.140625" style="40"/>
    <col min="6349" max="6349" width="2.85546875" style="40" customWidth="1"/>
    <col min="6350" max="6350" width="3.85546875" style="40" customWidth="1"/>
    <col min="6351" max="6351" width="9.140625" style="40"/>
    <col min="6352" max="6352" width="2.85546875" style="40" customWidth="1"/>
    <col min="6353" max="6353" width="3.85546875" style="40" customWidth="1"/>
    <col min="6354" max="6354" width="9.140625" style="40"/>
    <col min="6355" max="6355" width="2.85546875" style="40" customWidth="1"/>
    <col min="6356" max="6356" width="3.42578125" style="40" customWidth="1"/>
    <col min="6357" max="6357" width="9.140625" style="40"/>
    <col min="6358" max="6358" width="2.85546875" style="40" customWidth="1"/>
    <col min="6359" max="6359" width="3.28515625" style="40" customWidth="1"/>
    <col min="6360" max="6360" width="9.140625" style="40"/>
    <col min="6361" max="6361" width="2.85546875" style="40" customWidth="1"/>
    <col min="6362" max="6362" width="3.140625" style="40" customWidth="1"/>
    <col min="6363" max="6363" width="9.140625" style="40"/>
    <col min="6364" max="6364" width="2.85546875" style="40" customWidth="1"/>
    <col min="6365" max="6365" width="3.140625" style="40" customWidth="1"/>
    <col min="6366" max="6366" width="9.140625" style="40"/>
    <col min="6367" max="6367" width="2.85546875" style="40" customWidth="1"/>
    <col min="6368" max="6368" width="3.140625" style="40" customWidth="1"/>
    <col min="6369" max="6369" width="9.140625" style="40"/>
    <col min="6370" max="6370" width="2.85546875" style="40" customWidth="1"/>
    <col min="6371" max="6371" width="3.28515625" style="40" customWidth="1"/>
    <col min="6372" max="6372" width="9.140625" style="40"/>
    <col min="6373" max="6373" width="3.5703125" style="40" customWidth="1"/>
    <col min="6374" max="6374" width="3.7109375" style="40" customWidth="1"/>
    <col min="6375" max="6376" width="9.140625" style="40"/>
    <col min="6377" max="6377" width="35.140625" style="40" customWidth="1"/>
    <col min="6378" max="6595" width="9.140625" style="40"/>
    <col min="6596" max="6596" width="2.85546875" style="40" customWidth="1"/>
    <col min="6597" max="6597" width="3.7109375" style="40" customWidth="1"/>
    <col min="6598" max="6598" width="9.140625" style="40"/>
    <col min="6599" max="6599" width="2.85546875" style="40" customWidth="1"/>
    <col min="6600" max="6600" width="3.7109375" style="40" customWidth="1"/>
    <col min="6601" max="6601" width="9.140625" style="40"/>
    <col min="6602" max="6602" width="2.85546875" style="40" customWidth="1"/>
    <col min="6603" max="6603" width="3.7109375" style="40" customWidth="1"/>
    <col min="6604" max="6604" width="9.140625" style="40"/>
    <col min="6605" max="6605" width="2.85546875" style="40" customWidth="1"/>
    <col min="6606" max="6606" width="3.85546875" style="40" customWidth="1"/>
    <col min="6607" max="6607" width="9.140625" style="40"/>
    <col min="6608" max="6608" width="2.85546875" style="40" customWidth="1"/>
    <col min="6609" max="6609" width="3.85546875" style="40" customWidth="1"/>
    <col min="6610" max="6610" width="9.140625" style="40"/>
    <col min="6611" max="6611" width="2.85546875" style="40" customWidth="1"/>
    <col min="6612" max="6612" width="3.42578125" style="40" customWidth="1"/>
    <col min="6613" max="6613" width="9.140625" style="40"/>
    <col min="6614" max="6614" width="2.85546875" style="40" customWidth="1"/>
    <col min="6615" max="6615" width="3.28515625" style="40" customWidth="1"/>
    <col min="6616" max="6616" width="9.140625" style="40"/>
    <col min="6617" max="6617" width="2.85546875" style="40" customWidth="1"/>
    <col min="6618" max="6618" width="3.140625" style="40" customWidth="1"/>
    <col min="6619" max="6619" width="9.140625" style="40"/>
    <col min="6620" max="6620" width="2.85546875" style="40" customWidth="1"/>
    <col min="6621" max="6621" width="3.140625" style="40" customWidth="1"/>
    <col min="6622" max="6622" width="9.140625" style="40"/>
    <col min="6623" max="6623" width="2.85546875" style="40" customWidth="1"/>
    <col min="6624" max="6624" width="3.140625" style="40" customWidth="1"/>
    <col min="6625" max="6625" width="9.140625" style="40"/>
    <col min="6626" max="6626" width="2.85546875" style="40" customWidth="1"/>
    <col min="6627" max="6627" width="3.28515625" style="40" customWidth="1"/>
    <col min="6628" max="6628" width="9.140625" style="40"/>
    <col min="6629" max="6629" width="3.5703125" style="40" customWidth="1"/>
    <col min="6630" max="6630" width="3.7109375" style="40" customWidth="1"/>
    <col min="6631" max="6632" width="9.140625" style="40"/>
    <col min="6633" max="6633" width="35.140625" style="40" customWidth="1"/>
    <col min="6634" max="6851" width="9.140625" style="40"/>
    <col min="6852" max="6852" width="2.85546875" style="40" customWidth="1"/>
    <col min="6853" max="6853" width="3.7109375" style="40" customWidth="1"/>
    <col min="6854" max="6854" width="9.140625" style="40"/>
    <col min="6855" max="6855" width="2.85546875" style="40" customWidth="1"/>
    <col min="6856" max="6856" width="3.7109375" style="40" customWidth="1"/>
    <col min="6857" max="6857" width="9.140625" style="40"/>
    <col min="6858" max="6858" width="2.85546875" style="40" customWidth="1"/>
    <col min="6859" max="6859" width="3.7109375" style="40" customWidth="1"/>
    <col min="6860" max="6860" width="9.140625" style="40"/>
    <col min="6861" max="6861" width="2.85546875" style="40" customWidth="1"/>
    <col min="6862" max="6862" width="3.85546875" style="40" customWidth="1"/>
    <col min="6863" max="6863" width="9.140625" style="40"/>
    <col min="6864" max="6864" width="2.85546875" style="40" customWidth="1"/>
    <col min="6865" max="6865" width="3.85546875" style="40" customWidth="1"/>
    <col min="6866" max="6866" width="9.140625" style="40"/>
    <col min="6867" max="6867" width="2.85546875" style="40" customWidth="1"/>
    <col min="6868" max="6868" width="3.42578125" style="40" customWidth="1"/>
    <col min="6869" max="6869" width="9.140625" style="40"/>
    <col min="6870" max="6870" width="2.85546875" style="40" customWidth="1"/>
    <col min="6871" max="6871" width="3.28515625" style="40" customWidth="1"/>
    <col min="6872" max="6872" width="9.140625" style="40"/>
    <col min="6873" max="6873" width="2.85546875" style="40" customWidth="1"/>
    <col min="6874" max="6874" width="3.140625" style="40" customWidth="1"/>
    <col min="6875" max="6875" width="9.140625" style="40"/>
    <col min="6876" max="6876" width="2.85546875" style="40" customWidth="1"/>
    <col min="6877" max="6877" width="3.140625" style="40" customWidth="1"/>
    <col min="6878" max="6878" width="9.140625" style="40"/>
    <col min="6879" max="6879" width="2.85546875" style="40" customWidth="1"/>
    <col min="6880" max="6880" width="3.140625" style="40" customWidth="1"/>
    <col min="6881" max="6881" width="9.140625" style="40"/>
    <col min="6882" max="6882" width="2.85546875" style="40" customWidth="1"/>
    <col min="6883" max="6883" width="3.28515625" style="40" customWidth="1"/>
    <col min="6884" max="6884" width="9.140625" style="40"/>
    <col min="6885" max="6885" width="3.5703125" style="40" customWidth="1"/>
    <col min="6886" max="6886" width="3.7109375" style="40" customWidth="1"/>
    <col min="6887" max="6888" width="9.140625" style="40"/>
    <col min="6889" max="6889" width="35.140625" style="40" customWidth="1"/>
    <col min="6890" max="7107" width="9.140625" style="40"/>
    <col min="7108" max="7108" width="2.85546875" style="40" customWidth="1"/>
    <col min="7109" max="7109" width="3.7109375" style="40" customWidth="1"/>
    <col min="7110" max="7110" width="9.140625" style="40"/>
    <col min="7111" max="7111" width="2.85546875" style="40" customWidth="1"/>
    <col min="7112" max="7112" width="3.7109375" style="40" customWidth="1"/>
    <col min="7113" max="7113" width="9.140625" style="40"/>
    <col min="7114" max="7114" width="2.85546875" style="40" customWidth="1"/>
    <col min="7115" max="7115" width="3.7109375" style="40" customWidth="1"/>
    <col min="7116" max="7116" width="9.140625" style="40"/>
    <col min="7117" max="7117" width="2.85546875" style="40" customWidth="1"/>
    <col min="7118" max="7118" width="3.85546875" style="40" customWidth="1"/>
    <col min="7119" max="7119" width="9.140625" style="40"/>
    <col min="7120" max="7120" width="2.85546875" style="40" customWidth="1"/>
    <col min="7121" max="7121" width="3.85546875" style="40" customWidth="1"/>
    <col min="7122" max="7122" width="9.140625" style="40"/>
    <col min="7123" max="7123" width="2.85546875" style="40" customWidth="1"/>
    <col min="7124" max="7124" width="3.42578125" style="40" customWidth="1"/>
    <col min="7125" max="7125" width="9.140625" style="40"/>
    <col min="7126" max="7126" width="2.85546875" style="40" customWidth="1"/>
    <col min="7127" max="7127" width="3.28515625" style="40" customWidth="1"/>
    <col min="7128" max="7128" width="9.140625" style="40"/>
    <col min="7129" max="7129" width="2.85546875" style="40" customWidth="1"/>
    <col min="7130" max="7130" width="3.140625" style="40" customWidth="1"/>
    <col min="7131" max="7131" width="9.140625" style="40"/>
    <col min="7132" max="7132" width="2.85546875" style="40" customWidth="1"/>
    <col min="7133" max="7133" width="3.140625" style="40" customWidth="1"/>
    <col min="7134" max="7134" width="9.140625" style="40"/>
    <col min="7135" max="7135" width="2.85546875" style="40" customWidth="1"/>
    <col min="7136" max="7136" width="3.140625" style="40" customWidth="1"/>
    <col min="7137" max="7137" width="9.140625" style="40"/>
    <col min="7138" max="7138" width="2.85546875" style="40" customWidth="1"/>
    <col min="7139" max="7139" width="3.28515625" style="40" customWidth="1"/>
    <col min="7140" max="7140" width="9.140625" style="40"/>
    <col min="7141" max="7141" width="3.5703125" style="40" customWidth="1"/>
    <col min="7142" max="7142" width="3.7109375" style="40" customWidth="1"/>
    <col min="7143" max="7144" width="9.140625" style="40"/>
    <col min="7145" max="7145" width="35.140625" style="40" customWidth="1"/>
    <col min="7146" max="7363" width="9.140625" style="40"/>
    <col min="7364" max="7364" width="2.85546875" style="40" customWidth="1"/>
    <col min="7365" max="7365" width="3.7109375" style="40" customWidth="1"/>
    <col min="7366" max="7366" width="9.140625" style="40"/>
    <col min="7367" max="7367" width="2.85546875" style="40" customWidth="1"/>
    <col min="7368" max="7368" width="3.7109375" style="40" customWidth="1"/>
    <col min="7369" max="7369" width="9.140625" style="40"/>
    <col min="7370" max="7370" width="2.85546875" style="40" customWidth="1"/>
    <col min="7371" max="7371" width="3.7109375" style="40" customWidth="1"/>
    <col min="7372" max="7372" width="9.140625" style="40"/>
    <col min="7373" max="7373" width="2.85546875" style="40" customWidth="1"/>
    <col min="7374" max="7374" width="3.85546875" style="40" customWidth="1"/>
    <col min="7375" max="7375" width="9.140625" style="40"/>
    <col min="7376" max="7376" width="2.85546875" style="40" customWidth="1"/>
    <col min="7377" max="7377" width="3.85546875" style="40" customWidth="1"/>
    <col min="7378" max="7378" width="9.140625" style="40"/>
    <col min="7379" max="7379" width="2.85546875" style="40" customWidth="1"/>
    <col min="7380" max="7380" width="3.42578125" style="40" customWidth="1"/>
    <col min="7381" max="7381" width="9.140625" style="40"/>
    <col min="7382" max="7382" width="2.85546875" style="40" customWidth="1"/>
    <col min="7383" max="7383" width="3.28515625" style="40" customWidth="1"/>
    <col min="7384" max="7384" width="9.140625" style="40"/>
    <col min="7385" max="7385" width="2.85546875" style="40" customWidth="1"/>
    <col min="7386" max="7386" width="3.140625" style="40" customWidth="1"/>
    <col min="7387" max="7387" width="9.140625" style="40"/>
    <col min="7388" max="7388" width="2.85546875" style="40" customWidth="1"/>
    <col min="7389" max="7389" width="3.140625" style="40" customWidth="1"/>
    <col min="7390" max="7390" width="9.140625" style="40"/>
    <col min="7391" max="7391" width="2.85546875" style="40" customWidth="1"/>
    <col min="7392" max="7392" width="3.140625" style="40" customWidth="1"/>
    <col min="7393" max="7393" width="9.140625" style="40"/>
    <col min="7394" max="7394" width="2.85546875" style="40" customWidth="1"/>
    <col min="7395" max="7395" width="3.28515625" style="40" customWidth="1"/>
    <col min="7396" max="7396" width="9.140625" style="40"/>
    <col min="7397" max="7397" width="3.5703125" style="40" customWidth="1"/>
    <col min="7398" max="7398" width="3.7109375" style="40" customWidth="1"/>
    <col min="7399" max="7400" width="9.140625" style="40"/>
    <col min="7401" max="7401" width="35.140625" style="40" customWidth="1"/>
    <col min="7402" max="7619" width="9.140625" style="40"/>
    <col min="7620" max="7620" width="2.85546875" style="40" customWidth="1"/>
    <col min="7621" max="7621" width="3.7109375" style="40" customWidth="1"/>
    <col min="7622" max="7622" width="9.140625" style="40"/>
    <col min="7623" max="7623" width="2.85546875" style="40" customWidth="1"/>
    <col min="7624" max="7624" width="3.7109375" style="40" customWidth="1"/>
    <col min="7625" max="7625" width="9.140625" style="40"/>
    <col min="7626" max="7626" width="2.85546875" style="40" customWidth="1"/>
    <col min="7627" max="7627" width="3.7109375" style="40" customWidth="1"/>
    <col min="7628" max="7628" width="9.140625" style="40"/>
    <col min="7629" max="7629" width="2.85546875" style="40" customWidth="1"/>
    <col min="7630" max="7630" width="3.85546875" style="40" customWidth="1"/>
    <col min="7631" max="7631" width="9.140625" style="40"/>
    <col min="7632" max="7632" width="2.85546875" style="40" customWidth="1"/>
    <col min="7633" max="7633" width="3.85546875" style="40" customWidth="1"/>
    <col min="7634" max="7634" width="9.140625" style="40"/>
    <col min="7635" max="7635" width="2.85546875" style="40" customWidth="1"/>
    <col min="7636" max="7636" width="3.42578125" style="40" customWidth="1"/>
    <col min="7637" max="7637" width="9.140625" style="40"/>
    <col min="7638" max="7638" width="2.85546875" style="40" customWidth="1"/>
    <col min="7639" max="7639" width="3.28515625" style="40" customWidth="1"/>
    <col min="7640" max="7640" width="9.140625" style="40"/>
    <col min="7641" max="7641" width="2.85546875" style="40" customWidth="1"/>
    <col min="7642" max="7642" width="3.140625" style="40" customWidth="1"/>
    <col min="7643" max="7643" width="9.140625" style="40"/>
    <col min="7644" max="7644" width="2.85546875" style="40" customWidth="1"/>
    <col min="7645" max="7645" width="3.140625" style="40" customWidth="1"/>
    <col min="7646" max="7646" width="9.140625" style="40"/>
    <col min="7647" max="7647" width="2.85546875" style="40" customWidth="1"/>
    <col min="7648" max="7648" width="3.140625" style="40" customWidth="1"/>
    <col min="7649" max="7649" width="9.140625" style="40"/>
    <col min="7650" max="7650" width="2.85546875" style="40" customWidth="1"/>
    <col min="7651" max="7651" width="3.28515625" style="40" customWidth="1"/>
    <col min="7652" max="7652" width="9.140625" style="40"/>
    <col min="7653" max="7653" width="3.5703125" style="40" customWidth="1"/>
    <col min="7654" max="7654" width="3.7109375" style="40" customWidth="1"/>
    <col min="7655" max="7656" width="9.140625" style="40"/>
    <col min="7657" max="7657" width="35.140625" style="40" customWidth="1"/>
    <col min="7658" max="7875" width="9.140625" style="40"/>
    <col min="7876" max="7876" width="2.85546875" style="40" customWidth="1"/>
    <col min="7877" max="7877" width="3.7109375" style="40" customWidth="1"/>
    <col min="7878" max="7878" width="9.140625" style="40"/>
    <col min="7879" max="7879" width="2.85546875" style="40" customWidth="1"/>
    <col min="7880" max="7880" width="3.7109375" style="40" customWidth="1"/>
    <col min="7881" max="7881" width="9.140625" style="40"/>
    <col min="7882" max="7882" width="2.85546875" style="40" customWidth="1"/>
    <col min="7883" max="7883" width="3.7109375" style="40" customWidth="1"/>
    <col min="7884" max="7884" width="9.140625" style="40"/>
    <col min="7885" max="7885" width="2.85546875" style="40" customWidth="1"/>
    <col min="7886" max="7886" width="3.85546875" style="40" customWidth="1"/>
    <col min="7887" max="7887" width="9.140625" style="40"/>
    <col min="7888" max="7888" width="2.85546875" style="40" customWidth="1"/>
    <col min="7889" max="7889" width="3.85546875" style="40" customWidth="1"/>
    <col min="7890" max="7890" width="9.140625" style="40"/>
    <col min="7891" max="7891" width="2.85546875" style="40" customWidth="1"/>
    <col min="7892" max="7892" width="3.42578125" style="40" customWidth="1"/>
    <col min="7893" max="7893" width="9.140625" style="40"/>
    <col min="7894" max="7894" width="2.85546875" style="40" customWidth="1"/>
    <col min="7895" max="7895" width="3.28515625" style="40" customWidth="1"/>
    <col min="7896" max="7896" width="9.140625" style="40"/>
    <col min="7897" max="7897" width="2.85546875" style="40" customWidth="1"/>
    <col min="7898" max="7898" width="3.140625" style="40" customWidth="1"/>
    <col min="7899" max="7899" width="9.140625" style="40"/>
    <col min="7900" max="7900" width="2.85546875" style="40" customWidth="1"/>
    <col min="7901" max="7901" width="3.140625" style="40" customWidth="1"/>
    <col min="7902" max="7902" width="9.140625" style="40"/>
    <col min="7903" max="7903" width="2.85546875" style="40" customWidth="1"/>
    <col min="7904" max="7904" width="3.140625" style="40" customWidth="1"/>
    <col min="7905" max="7905" width="9.140625" style="40"/>
    <col min="7906" max="7906" width="2.85546875" style="40" customWidth="1"/>
    <col min="7907" max="7907" width="3.28515625" style="40" customWidth="1"/>
    <col min="7908" max="7908" width="9.140625" style="40"/>
    <col min="7909" max="7909" width="3.5703125" style="40" customWidth="1"/>
    <col min="7910" max="7910" width="3.7109375" style="40" customWidth="1"/>
    <col min="7911" max="7912" width="9.140625" style="40"/>
    <col min="7913" max="7913" width="35.140625" style="40" customWidth="1"/>
    <col min="7914" max="8131" width="9.140625" style="40"/>
    <col min="8132" max="8132" width="2.85546875" style="40" customWidth="1"/>
    <col min="8133" max="8133" width="3.7109375" style="40" customWidth="1"/>
    <col min="8134" max="8134" width="9.140625" style="40"/>
    <col min="8135" max="8135" width="2.85546875" style="40" customWidth="1"/>
    <col min="8136" max="8136" width="3.7109375" style="40" customWidth="1"/>
    <col min="8137" max="8137" width="9.140625" style="40"/>
    <col min="8138" max="8138" width="2.85546875" style="40" customWidth="1"/>
    <col min="8139" max="8139" width="3.7109375" style="40" customWidth="1"/>
    <col min="8140" max="8140" width="9.140625" style="40"/>
    <col min="8141" max="8141" width="2.85546875" style="40" customWidth="1"/>
    <col min="8142" max="8142" width="3.85546875" style="40" customWidth="1"/>
    <col min="8143" max="8143" width="9.140625" style="40"/>
    <col min="8144" max="8144" width="2.85546875" style="40" customWidth="1"/>
    <col min="8145" max="8145" width="3.85546875" style="40" customWidth="1"/>
    <col min="8146" max="8146" width="9.140625" style="40"/>
    <col min="8147" max="8147" width="2.85546875" style="40" customWidth="1"/>
    <col min="8148" max="8148" width="3.42578125" style="40" customWidth="1"/>
    <col min="8149" max="8149" width="9.140625" style="40"/>
    <col min="8150" max="8150" width="2.85546875" style="40" customWidth="1"/>
    <col min="8151" max="8151" width="3.28515625" style="40" customWidth="1"/>
    <col min="8152" max="8152" width="9.140625" style="40"/>
    <col min="8153" max="8153" width="2.85546875" style="40" customWidth="1"/>
    <col min="8154" max="8154" width="3.140625" style="40" customWidth="1"/>
    <col min="8155" max="8155" width="9.140625" style="40"/>
    <col min="8156" max="8156" width="2.85546875" style="40" customWidth="1"/>
    <col min="8157" max="8157" width="3.140625" style="40" customWidth="1"/>
    <col min="8158" max="8158" width="9.140625" style="40"/>
    <col min="8159" max="8159" width="2.85546875" style="40" customWidth="1"/>
    <col min="8160" max="8160" width="3.140625" style="40" customWidth="1"/>
    <col min="8161" max="8161" width="9.140625" style="40"/>
    <col min="8162" max="8162" width="2.85546875" style="40" customWidth="1"/>
    <col min="8163" max="8163" width="3.28515625" style="40" customWidth="1"/>
    <col min="8164" max="8164" width="9.140625" style="40"/>
    <col min="8165" max="8165" width="3.5703125" style="40" customWidth="1"/>
    <col min="8166" max="8166" width="3.7109375" style="40" customWidth="1"/>
    <col min="8167" max="8168" width="9.140625" style="40"/>
    <col min="8169" max="8169" width="35.140625" style="40" customWidth="1"/>
    <col min="8170" max="8387" width="9.140625" style="40"/>
    <col min="8388" max="8388" width="2.85546875" style="40" customWidth="1"/>
    <col min="8389" max="8389" width="3.7109375" style="40" customWidth="1"/>
    <col min="8390" max="8390" width="9.140625" style="40"/>
    <col min="8391" max="8391" width="2.85546875" style="40" customWidth="1"/>
    <col min="8392" max="8392" width="3.7109375" style="40" customWidth="1"/>
    <col min="8393" max="8393" width="9.140625" style="40"/>
    <col min="8394" max="8394" width="2.85546875" style="40" customWidth="1"/>
    <col min="8395" max="8395" width="3.7109375" style="40" customWidth="1"/>
    <col min="8396" max="8396" width="9.140625" style="40"/>
    <col min="8397" max="8397" width="2.85546875" style="40" customWidth="1"/>
    <col min="8398" max="8398" width="3.85546875" style="40" customWidth="1"/>
    <col min="8399" max="8399" width="9.140625" style="40"/>
    <col min="8400" max="8400" width="2.85546875" style="40" customWidth="1"/>
    <col min="8401" max="8401" width="3.85546875" style="40" customWidth="1"/>
    <col min="8402" max="8402" width="9.140625" style="40"/>
    <col min="8403" max="8403" width="2.85546875" style="40" customWidth="1"/>
    <col min="8404" max="8404" width="3.42578125" style="40" customWidth="1"/>
    <col min="8405" max="8405" width="9.140625" style="40"/>
    <col min="8406" max="8406" width="2.85546875" style="40" customWidth="1"/>
    <col min="8407" max="8407" width="3.28515625" style="40" customWidth="1"/>
    <col min="8408" max="8408" width="9.140625" style="40"/>
    <col min="8409" max="8409" width="2.85546875" style="40" customWidth="1"/>
    <col min="8410" max="8410" width="3.140625" style="40" customWidth="1"/>
    <col min="8411" max="8411" width="9.140625" style="40"/>
    <col min="8412" max="8412" width="2.85546875" style="40" customWidth="1"/>
    <col min="8413" max="8413" width="3.140625" style="40" customWidth="1"/>
    <col min="8414" max="8414" width="9.140625" style="40"/>
    <col min="8415" max="8415" width="2.85546875" style="40" customWidth="1"/>
    <col min="8416" max="8416" width="3.140625" style="40" customWidth="1"/>
    <col min="8417" max="8417" width="9.140625" style="40"/>
    <col min="8418" max="8418" width="2.85546875" style="40" customWidth="1"/>
    <col min="8419" max="8419" width="3.28515625" style="40" customWidth="1"/>
    <col min="8420" max="8420" width="9.140625" style="40"/>
    <col min="8421" max="8421" width="3.5703125" style="40" customWidth="1"/>
    <col min="8422" max="8422" width="3.7109375" style="40" customWidth="1"/>
    <col min="8423" max="8424" width="9.140625" style="40"/>
    <col min="8425" max="8425" width="35.140625" style="40" customWidth="1"/>
    <col min="8426" max="8643" width="9.140625" style="40"/>
    <col min="8644" max="8644" width="2.85546875" style="40" customWidth="1"/>
    <col min="8645" max="8645" width="3.7109375" style="40" customWidth="1"/>
    <col min="8646" max="8646" width="9.140625" style="40"/>
    <col min="8647" max="8647" width="2.85546875" style="40" customWidth="1"/>
    <col min="8648" max="8648" width="3.7109375" style="40" customWidth="1"/>
    <col min="8649" max="8649" width="9.140625" style="40"/>
    <col min="8650" max="8650" width="2.85546875" style="40" customWidth="1"/>
    <col min="8651" max="8651" width="3.7109375" style="40" customWidth="1"/>
    <col min="8652" max="8652" width="9.140625" style="40"/>
    <col min="8653" max="8653" width="2.85546875" style="40" customWidth="1"/>
    <col min="8654" max="8654" width="3.85546875" style="40" customWidth="1"/>
    <col min="8655" max="8655" width="9.140625" style="40"/>
    <col min="8656" max="8656" width="2.85546875" style="40" customWidth="1"/>
    <col min="8657" max="8657" width="3.85546875" style="40" customWidth="1"/>
    <col min="8658" max="8658" width="9.140625" style="40"/>
    <col min="8659" max="8659" width="2.85546875" style="40" customWidth="1"/>
    <col min="8660" max="8660" width="3.42578125" style="40" customWidth="1"/>
    <col min="8661" max="8661" width="9.140625" style="40"/>
    <col min="8662" max="8662" width="2.85546875" style="40" customWidth="1"/>
    <col min="8663" max="8663" width="3.28515625" style="40" customWidth="1"/>
    <col min="8664" max="8664" width="9.140625" style="40"/>
    <col min="8665" max="8665" width="2.85546875" style="40" customWidth="1"/>
    <col min="8666" max="8666" width="3.140625" style="40" customWidth="1"/>
    <col min="8667" max="8667" width="9.140625" style="40"/>
    <col min="8668" max="8668" width="2.85546875" style="40" customWidth="1"/>
    <col min="8669" max="8669" width="3.140625" style="40" customWidth="1"/>
    <col min="8670" max="8670" width="9.140625" style="40"/>
    <col min="8671" max="8671" width="2.85546875" style="40" customWidth="1"/>
    <col min="8672" max="8672" width="3.140625" style="40" customWidth="1"/>
    <col min="8673" max="8673" width="9.140625" style="40"/>
    <col min="8674" max="8674" width="2.85546875" style="40" customWidth="1"/>
    <col min="8675" max="8675" width="3.28515625" style="40" customWidth="1"/>
    <col min="8676" max="8676" width="9.140625" style="40"/>
    <col min="8677" max="8677" width="3.5703125" style="40" customWidth="1"/>
    <col min="8678" max="8678" width="3.7109375" style="40" customWidth="1"/>
    <col min="8679" max="8680" width="9.140625" style="40"/>
    <col min="8681" max="8681" width="35.140625" style="40" customWidth="1"/>
    <col min="8682" max="8899" width="9.140625" style="40"/>
    <col min="8900" max="8900" width="2.85546875" style="40" customWidth="1"/>
    <col min="8901" max="8901" width="3.7109375" style="40" customWidth="1"/>
    <col min="8902" max="8902" width="9.140625" style="40"/>
    <col min="8903" max="8903" width="2.85546875" style="40" customWidth="1"/>
    <col min="8904" max="8904" width="3.7109375" style="40" customWidth="1"/>
    <col min="8905" max="8905" width="9.140625" style="40"/>
    <col min="8906" max="8906" width="2.85546875" style="40" customWidth="1"/>
    <col min="8907" max="8907" width="3.7109375" style="40" customWidth="1"/>
    <col min="8908" max="8908" width="9.140625" style="40"/>
    <col min="8909" max="8909" width="2.85546875" style="40" customWidth="1"/>
    <col min="8910" max="8910" width="3.85546875" style="40" customWidth="1"/>
    <col min="8911" max="8911" width="9.140625" style="40"/>
    <col min="8912" max="8912" width="2.85546875" style="40" customWidth="1"/>
    <col min="8913" max="8913" width="3.85546875" style="40" customWidth="1"/>
    <col min="8914" max="8914" width="9.140625" style="40"/>
    <col min="8915" max="8915" width="2.85546875" style="40" customWidth="1"/>
    <col min="8916" max="8916" width="3.42578125" style="40" customWidth="1"/>
    <col min="8917" max="8917" width="9.140625" style="40"/>
    <col min="8918" max="8918" width="2.85546875" style="40" customWidth="1"/>
    <col min="8919" max="8919" width="3.28515625" style="40" customWidth="1"/>
    <col min="8920" max="8920" width="9.140625" style="40"/>
    <col min="8921" max="8921" width="2.85546875" style="40" customWidth="1"/>
    <col min="8922" max="8922" width="3.140625" style="40" customWidth="1"/>
    <col min="8923" max="8923" width="9.140625" style="40"/>
    <col min="8924" max="8924" width="2.85546875" style="40" customWidth="1"/>
    <col min="8925" max="8925" width="3.140625" style="40" customWidth="1"/>
    <col min="8926" max="8926" width="9.140625" style="40"/>
    <col min="8927" max="8927" width="2.85546875" style="40" customWidth="1"/>
    <col min="8928" max="8928" width="3.140625" style="40" customWidth="1"/>
    <col min="8929" max="8929" width="9.140625" style="40"/>
    <col min="8930" max="8930" width="2.85546875" style="40" customWidth="1"/>
    <col min="8931" max="8931" width="3.28515625" style="40" customWidth="1"/>
    <col min="8932" max="8932" width="9.140625" style="40"/>
    <col min="8933" max="8933" width="3.5703125" style="40" customWidth="1"/>
    <col min="8934" max="8934" width="3.7109375" style="40" customWidth="1"/>
    <col min="8935" max="8936" width="9.140625" style="40"/>
    <col min="8937" max="8937" width="35.140625" style="40" customWidth="1"/>
    <col min="8938" max="9155" width="9.140625" style="40"/>
    <col min="9156" max="9156" width="2.85546875" style="40" customWidth="1"/>
    <col min="9157" max="9157" width="3.7109375" style="40" customWidth="1"/>
    <col min="9158" max="9158" width="9.140625" style="40"/>
    <col min="9159" max="9159" width="2.85546875" style="40" customWidth="1"/>
    <col min="9160" max="9160" width="3.7109375" style="40" customWidth="1"/>
    <col min="9161" max="9161" width="9.140625" style="40"/>
    <col min="9162" max="9162" width="2.85546875" style="40" customWidth="1"/>
    <col min="9163" max="9163" width="3.7109375" style="40" customWidth="1"/>
    <col min="9164" max="9164" width="9.140625" style="40"/>
    <col min="9165" max="9165" width="2.85546875" style="40" customWidth="1"/>
    <col min="9166" max="9166" width="3.85546875" style="40" customWidth="1"/>
    <col min="9167" max="9167" width="9.140625" style="40"/>
    <col min="9168" max="9168" width="2.85546875" style="40" customWidth="1"/>
    <col min="9169" max="9169" width="3.85546875" style="40" customWidth="1"/>
    <col min="9170" max="9170" width="9.140625" style="40"/>
    <col min="9171" max="9171" width="2.85546875" style="40" customWidth="1"/>
    <col min="9172" max="9172" width="3.42578125" style="40" customWidth="1"/>
    <col min="9173" max="9173" width="9.140625" style="40"/>
    <col min="9174" max="9174" width="2.85546875" style="40" customWidth="1"/>
    <col min="9175" max="9175" width="3.28515625" style="40" customWidth="1"/>
    <col min="9176" max="9176" width="9.140625" style="40"/>
    <col min="9177" max="9177" width="2.85546875" style="40" customWidth="1"/>
    <col min="9178" max="9178" width="3.140625" style="40" customWidth="1"/>
    <col min="9179" max="9179" width="9.140625" style="40"/>
    <col min="9180" max="9180" width="2.85546875" style="40" customWidth="1"/>
    <col min="9181" max="9181" width="3.140625" style="40" customWidth="1"/>
    <col min="9182" max="9182" width="9.140625" style="40"/>
    <col min="9183" max="9183" width="2.85546875" style="40" customWidth="1"/>
    <col min="9184" max="9184" width="3.140625" style="40" customWidth="1"/>
    <col min="9185" max="9185" width="9.140625" style="40"/>
    <col min="9186" max="9186" width="2.85546875" style="40" customWidth="1"/>
    <col min="9187" max="9187" width="3.28515625" style="40" customWidth="1"/>
    <col min="9188" max="9188" width="9.140625" style="40"/>
    <col min="9189" max="9189" width="3.5703125" style="40" customWidth="1"/>
    <col min="9190" max="9190" width="3.7109375" style="40" customWidth="1"/>
    <col min="9191" max="9192" width="9.140625" style="40"/>
    <col min="9193" max="9193" width="35.140625" style="40" customWidth="1"/>
    <col min="9194" max="9411" width="9.140625" style="40"/>
    <col min="9412" max="9412" width="2.85546875" style="40" customWidth="1"/>
    <col min="9413" max="9413" width="3.7109375" style="40" customWidth="1"/>
    <col min="9414" max="9414" width="9.140625" style="40"/>
    <col min="9415" max="9415" width="2.85546875" style="40" customWidth="1"/>
    <col min="9416" max="9416" width="3.7109375" style="40" customWidth="1"/>
    <col min="9417" max="9417" width="9.140625" style="40"/>
    <col min="9418" max="9418" width="2.85546875" style="40" customWidth="1"/>
    <col min="9419" max="9419" width="3.7109375" style="40" customWidth="1"/>
    <col min="9420" max="9420" width="9.140625" style="40"/>
    <col min="9421" max="9421" width="2.85546875" style="40" customWidth="1"/>
    <col min="9422" max="9422" width="3.85546875" style="40" customWidth="1"/>
    <col min="9423" max="9423" width="9.140625" style="40"/>
    <col min="9424" max="9424" width="2.85546875" style="40" customWidth="1"/>
    <col min="9425" max="9425" width="3.85546875" style="40" customWidth="1"/>
    <col min="9426" max="9426" width="9.140625" style="40"/>
    <col min="9427" max="9427" width="2.85546875" style="40" customWidth="1"/>
    <col min="9428" max="9428" width="3.42578125" style="40" customWidth="1"/>
    <col min="9429" max="9429" width="9.140625" style="40"/>
    <col min="9430" max="9430" width="2.85546875" style="40" customWidth="1"/>
    <col min="9431" max="9431" width="3.28515625" style="40" customWidth="1"/>
    <col min="9432" max="9432" width="9.140625" style="40"/>
    <col min="9433" max="9433" width="2.85546875" style="40" customWidth="1"/>
    <col min="9434" max="9434" width="3.140625" style="40" customWidth="1"/>
    <col min="9435" max="9435" width="9.140625" style="40"/>
    <col min="9436" max="9436" width="2.85546875" style="40" customWidth="1"/>
    <col min="9437" max="9437" width="3.140625" style="40" customWidth="1"/>
    <col min="9438" max="9438" width="9.140625" style="40"/>
    <col min="9439" max="9439" width="2.85546875" style="40" customWidth="1"/>
    <col min="9440" max="9440" width="3.140625" style="40" customWidth="1"/>
    <col min="9441" max="9441" width="9.140625" style="40"/>
    <col min="9442" max="9442" width="2.85546875" style="40" customWidth="1"/>
    <col min="9443" max="9443" width="3.28515625" style="40" customWidth="1"/>
    <col min="9444" max="9444" width="9.140625" style="40"/>
    <col min="9445" max="9445" width="3.5703125" style="40" customWidth="1"/>
    <col min="9446" max="9446" width="3.7109375" style="40" customWidth="1"/>
    <col min="9447" max="9448" width="9.140625" style="40"/>
    <col min="9449" max="9449" width="35.140625" style="40" customWidth="1"/>
    <col min="9450" max="9667" width="9.140625" style="40"/>
    <col min="9668" max="9668" width="2.85546875" style="40" customWidth="1"/>
    <col min="9669" max="9669" width="3.7109375" style="40" customWidth="1"/>
    <col min="9670" max="9670" width="9.140625" style="40"/>
    <col min="9671" max="9671" width="2.85546875" style="40" customWidth="1"/>
    <col min="9672" max="9672" width="3.7109375" style="40" customWidth="1"/>
    <col min="9673" max="9673" width="9.140625" style="40"/>
    <col min="9674" max="9674" width="2.85546875" style="40" customWidth="1"/>
    <col min="9675" max="9675" width="3.7109375" style="40" customWidth="1"/>
    <col min="9676" max="9676" width="9.140625" style="40"/>
    <col min="9677" max="9677" width="2.85546875" style="40" customWidth="1"/>
    <col min="9678" max="9678" width="3.85546875" style="40" customWidth="1"/>
    <col min="9679" max="9679" width="9.140625" style="40"/>
    <col min="9680" max="9680" width="2.85546875" style="40" customWidth="1"/>
    <col min="9681" max="9681" width="3.85546875" style="40" customWidth="1"/>
    <col min="9682" max="9682" width="9.140625" style="40"/>
    <col min="9683" max="9683" width="2.85546875" style="40" customWidth="1"/>
    <col min="9684" max="9684" width="3.42578125" style="40" customWidth="1"/>
    <col min="9685" max="9685" width="9.140625" style="40"/>
    <col min="9686" max="9686" width="2.85546875" style="40" customWidth="1"/>
    <col min="9687" max="9687" width="3.28515625" style="40" customWidth="1"/>
    <col min="9688" max="9688" width="9.140625" style="40"/>
    <col min="9689" max="9689" width="2.85546875" style="40" customWidth="1"/>
    <col min="9690" max="9690" width="3.140625" style="40" customWidth="1"/>
    <col min="9691" max="9691" width="9.140625" style="40"/>
    <col min="9692" max="9692" width="2.85546875" style="40" customWidth="1"/>
    <col min="9693" max="9693" width="3.140625" style="40" customWidth="1"/>
    <col min="9694" max="9694" width="9.140625" style="40"/>
    <col min="9695" max="9695" width="2.85546875" style="40" customWidth="1"/>
    <col min="9696" max="9696" width="3.140625" style="40" customWidth="1"/>
    <col min="9697" max="9697" width="9.140625" style="40"/>
    <col min="9698" max="9698" width="2.85546875" style="40" customWidth="1"/>
    <col min="9699" max="9699" width="3.28515625" style="40" customWidth="1"/>
    <col min="9700" max="9700" width="9.140625" style="40"/>
    <col min="9701" max="9701" width="3.5703125" style="40" customWidth="1"/>
    <col min="9702" max="9702" width="3.7109375" style="40" customWidth="1"/>
    <col min="9703" max="9704" width="9.140625" style="40"/>
    <col min="9705" max="9705" width="35.140625" style="40" customWidth="1"/>
    <col min="9706" max="9923" width="9.140625" style="40"/>
    <col min="9924" max="9924" width="2.85546875" style="40" customWidth="1"/>
    <col min="9925" max="9925" width="3.7109375" style="40" customWidth="1"/>
    <col min="9926" max="9926" width="9.140625" style="40"/>
    <col min="9927" max="9927" width="2.85546875" style="40" customWidth="1"/>
    <col min="9928" max="9928" width="3.7109375" style="40" customWidth="1"/>
    <col min="9929" max="9929" width="9.140625" style="40"/>
    <col min="9930" max="9930" width="2.85546875" style="40" customWidth="1"/>
    <col min="9931" max="9931" width="3.7109375" style="40" customWidth="1"/>
    <col min="9932" max="9932" width="9.140625" style="40"/>
    <col min="9933" max="9933" width="2.85546875" style="40" customWidth="1"/>
    <col min="9934" max="9934" width="3.85546875" style="40" customWidth="1"/>
    <col min="9935" max="9935" width="9.140625" style="40"/>
    <col min="9936" max="9936" width="2.85546875" style="40" customWidth="1"/>
    <col min="9937" max="9937" width="3.85546875" style="40" customWidth="1"/>
    <col min="9938" max="9938" width="9.140625" style="40"/>
    <col min="9939" max="9939" width="2.85546875" style="40" customWidth="1"/>
    <col min="9940" max="9940" width="3.42578125" style="40" customWidth="1"/>
    <col min="9941" max="9941" width="9.140625" style="40"/>
    <col min="9942" max="9942" width="2.85546875" style="40" customWidth="1"/>
    <col min="9943" max="9943" width="3.28515625" style="40" customWidth="1"/>
    <col min="9944" max="9944" width="9.140625" style="40"/>
    <col min="9945" max="9945" width="2.85546875" style="40" customWidth="1"/>
    <col min="9946" max="9946" width="3.140625" style="40" customWidth="1"/>
    <col min="9947" max="9947" width="9.140625" style="40"/>
    <col min="9948" max="9948" width="2.85546875" style="40" customWidth="1"/>
    <col min="9949" max="9949" width="3.140625" style="40" customWidth="1"/>
    <col min="9950" max="9950" width="9.140625" style="40"/>
    <col min="9951" max="9951" width="2.85546875" style="40" customWidth="1"/>
    <col min="9952" max="9952" width="3.140625" style="40" customWidth="1"/>
    <col min="9953" max="9953" width="9.140625" style="40"/>
    <col min="9954" max="9954" width="2.85546875" style="40" customWidth="1"/>
    <col min="9955" max="9955" width="3.28515625" style="40" customWidth="1"/>
    <col min="9956" max="9956" width="9.140625" style="40"/>
    <col min="9957" max="9957" width="3.5703125" style="40" customWidth="1"/>
    <col min="9958" max="9958" width="3.7109375" style="40" customWidth="1"/>
    <col min="9959" max="9960" width="9.140625" style="40"/>
    <col min="9961" max="9961" width="35.140625" style="40" customWidth="1"/>
    <col min="9962" max="10179" width="9.140625" style="40"/>
    <col min="10180" max="10180" width="2.85546875" style="40" customWidth="1"/>
    <col min="10181" max="10181" width="3.7109375" style="40" customWidth="1"/>
    <col min="10182" max="10182" width="9.140625" style="40"/>
    <col min="10183" max="10183" width="2.85546875" style="40" customWidth="1"/>
    <col min="10184" max="10184" width="3.7109375" style="40" customWidth="1"/>
    <col min="10185" max="10185" width="9.140625" style="40"/>
    <col min="10186" max="10186" width="2.85546875" style="40" customWidth="1"/>
    <col min="10187" max="10187" width="3.7109375" style="40" customWidth="1"/>
    <col min="10188" max="10188" width="9.140625" style="40"/>
    <col min="10189" max="10189" width="2.85546875" style="40" customWidth="1"/>
    <col min="10190" max="10190" width="3.85546875" style="40" customWidth="1"/>
    <col min="10191" max="10191" width="9.140625" style="40"/>
    <col min="10192" max="10192" width="2.85546875" style="40" customWidth="1"/>
    <col min="10193" max="10193" width="3.85546875" style="40" customWidth="1"/>
    <col min="10194" max="10194" width="9.140625" style="40"/>
    <col min="10195" max="10195" width="2.85546875" style="40" customWidth="1"/>
    <col min="10196" max="10196" width="3.42578125" style="40" customWidth="1"/>
    <col min="10197" max="10197" width="9.140625" style="40"/>
    <col min="10198" max="10198" width="2.85546875" style="40" customWidth="1"/>
    <col min="10199" max="10199" width="3.28515625" style="40" customWidth="1"/>
    <col min="10200" max="10200" width="9.140625" style="40"/>
    <col min="10201" max="10201" width="2.85546875" style="40" customWidth="1"/>
    <col min="10202" max="10202" width="3.140625" style="40" customWidth="1"/>
    <col min="10203" max="10203" width="9.140625" style="40"/>
    <col min="10204" max="10204" width="2.85546875" style="40" customWidth="1"/>
    <col min="10205" max="10205" width="3.140625" style="40" customWidth="1"/>
    <col min="10206" max="10206" width="9.140625" style="40"/>
    <col min="10207" max="10207" width="2.85546875" style="40" customWidth="1"/>
    <col min="10208" max="10208" width="3.140625" style="40" customWidth="1"/>
    <col min="10209" max="10209" width="9.140625" style="40"/>
    <col min="10210" max="10210" width="2.85546875" style="40" customWidth="1"/>
    <col min="10211" max="10211" width="3.28515625" style="40" customWidth="1"/>
    <col min="10212" max="10212" width="9.140625" style="40"/>
    <col min="10213" max="10213" width="3.5703125" style="40" customWidth="1"/>
    <col min="10214" max="10214" width="3.7109375" style="40" customWidth="1"/>
    <col min="10215" max="10216" width="9.140625" style="40"/>
    <col min="10217" max="10217" width="35.140625" style="40" customWidth="1"/>
    <col min="10218" max="10435" width="9.140625" style="40"/>
    <col min="10436" max="10436" width="2.85546875" style="40" customWidth="1"/>
    <col min="10437" max="10437" width="3.7109375" style="40" customWidth="1"/>
    <col min="10438" max="10438" width="9.140625" style="40"/>
    <col min="10439" max="10439" width="2.85546875" style="40" customWidth="1"/>
    <col min="10440" max="10440" width="3.7109375" style="40" customWidth="1"/>
    <col min="10441" max="10441" width="9.140625" style="40"/>
    <col min="10442" max="10442" width="2.85546875" style="40" customWidth="1"/>
    <col min="10443" max="10443" width="3.7109375" style="40" customWidth="1"/>
    <col min="10444" max="10444" width="9.140625" style="40"/>
    <col min="10445" max="10445" width="2.85546875" style="40" customWidth="1"/>
    <col min="10446" max="10446" width="3.85546875" style="40" customWidth="1"/>
    <col min="10447" max="10447" width="9.140625" style="40"/>
    <col min="10448" max="10448" width="2.85546875" style="40" customWidth="1"/>
    <col min="10449" max="10449" width="3.85546875" style="40" customWidth="1"/>
    <col min="10450" max="10450" width="9.140625" style="40"/>
    <col min="10451" max="10451" width="2.85546875" style="40" customWidth="1"/>
    <col min="10452" max="10452" width="3.42578125" style="40" customWidth="1"/>
    <col min="10453" max="10453" width="9.140625" style="40"/>
    <col min="10454" max="10454" width="2.85546875" style="40" customWidth="1"/>
    <col min="10455" max="10455" width="3.28515625" style="40" customWidth="1"/>
    <col min="10456" max="10456" width="9.140625" style="40"/>
    <col min="10457" max="10457" width="2.85546875" style="40" customWidth="1"/>
    <col min="10458" max="10458" width="3.140625" style="40" customWidth="1"/>
    <col min="10459" max="10459" width="9.140625" style="40"/>
    <col min="10460" max="10460" width="2.85546875" style="40" customWidth="1"/>
    <col min="10461" max="10461" width="3.140625" style="40" customWidth="1"/>
    <col min="10462" max="10462" width="9.140625" style="40"/>
    <col min="10463" max="10463" width="2.85546875" style="40" customWidth="1"/>
    <col min="10464" max="10464" width="3.140625" style="40" customWidth="1"/>
    <col min="10465" max="10465" width="9.140625" style="40"/>
    <col min="10466" max="10466" width="2.85546875" style="40" customWidth="1"/>
    <col min="10467" max="10467" width="3.28515625" style="40" customWidth="1"/>
    <col min="10468" max="10468" width="9.140625" style="40"/>
    <col min="10469" max="10469" width="3.5703125" style="40" customWidth="1"/>
    <col min="10470" max="10470" width="3.7109375" style="40" customWidth="1"/>
    <col min="10471" max="10472" width="9.140625" style="40"/>
    <col min="10473" max="10473" width="35.140625" style="40" customWidth="1"/>
    <col min="10474" max="10691" width="9.140625" style="40"/>
    <col min="10692" max="10692" width="2.85546875" style="40" customWidth="1"/>
    <col min="10693" max="10693" width="3.7109375" style="40" customWidth="1"/>
    <col min="10694" max="10694" width="9.140625" style="40"/>
    <col min="10695" max="10695" width="2.85546875" style="40" customWidth="1"/>
    <col min="10696" max="10696" width="3.7109375" style="40" customWidth="1"/>
    <col min="10697" max="10697" width="9.140625" style="40"/>
    <col min="10698" max="10698" width="2.85546875" style="40" customWidth="1"/>
    <col min="10699" max="10699" width="3.7109375" style="40" customWidth="1"/>
    <col min="10700" max="10700" width="9.140625" style="40"/>
    <col min="10701" max="10701" width="2.85546875" style="40" customWidth="1"/>
    <col min="10702" max="10702" width="3.85546875" style="40" customWidth="1"/>
    <col min="10703" max="10703" width="9.140625" style="40"/>
    <col min="10704" max="10704" width="2.85546875" style="40" customWidth="1"/>
    <col min="10705" max="10705" width="3.85546875" style="40" customWidth="1"/>
    <col min="10706" max="10706" width="9.140625" style="40"/>
    <col min="10707" max="10707" width="2.85546875" style="40" customWidth="1"/>
    <col min="10708" max="10708" width="3.42578125" style="40" customWidth="1"/>
    <col min="10709" max="10709" width="9.140625" style="40"/>
    <col min="10710" max="10710" width="2.85546875" style="40" customWidth="1"/>
    <col min="10711" max="10711" width="3.28515625" style="40" customWidth="1"/>
    <col min="10712" max="10712" width="9.140625" style="40"/>
    <col min="10713" max="10713" width="2.85546875" style="40" customWidth="1"/>
    <col min="10714" max="10714" width="3.140625" style="40" customWidth="1"/>
    <col min="10715" max="10715" width="9.140625" style="40"/>
    <col min="10716" max="10716" width="2.85546875" style="40" customWidth="1"/>
    <col min="10717" max="10717" width="3.140625" style="40" customWidth="1"/>
    <col min="10718" max="10718" width="9.140625" style="40"/>
    <col min="10719" max="10719" width="2.85546875" style="40" customWidth="1"/>
    <col min="10720" max="10720" width="3.140625" style="40" customWidth="1"/>
    <col min="10721" max="10721" width="9.140625" style="40"/>
    <col min="10722" max="10722" width="2.85546875" style="40" customWidth="1"/>
    <col min="10723" max="10723" width="3.28515625" style="40" customWidth="1"/>
    <col min="10724" max="10724" width="9.140625" style="40"/>
    <col min="10725" max="10725" width="3.5703125" style="40" customWidth="1"/>
    <col min="10726" max="10726" width="3.7109375" style="40" customWidth="1"/>
    <col min="10727" max="10728" width="9.140625" style="40"/>
    <col min="10729" max="10729" width="35.140625" style="40" customWidth="1"/>
    <col min="10730" max="10947" width="9.140625" style="40"/>
    <col min="10948" max="10948" width="2.85546875" style="40" customWidth="1"/>
    <col min="10949" max="10949" width="3.7109375" style="40" customWidth="1"/>
    <col min="10950" max="10950" width="9.140625" style="40"/>
    <col min="10951" max="10951" width="2.85546875" style="40" customWidth="1"/>
    <col min="10952" max="10952" width="3.7109375" style="40" customWidth="1"/>
    <col min="10953" max="10953" width="9.140625" style="40"/>
    <col min="10954" max="10954" width="2.85546875" style="40" customWidth="1"/>
    <col min="10955" max="10955" width="3.7109375" style="40" customWidth="1"/>
    <col min="10956" max="10956" width="9.140625" style="40"/>
    <col min="10957" max="10957" width="2.85546875" style="40" customWidth="1"/>
    <col min="10958" max="10958" width="3.85546875" style="40" customWidth="1"/>
    <col min="10959" max="10959" width="9.140625" style="40"/>
    <col min="10960" max="10960" width="2.85546875" style="40" customWidth="1"/>
    <col min="10961" max="10961" width="3.85546875" style="40" customWidth="1"/>
    <col min="10962" max="10962" width="9.140625" style="40"/>
    <col min="10963" max="10963" width="2.85546875" style="40" customWidth="1"/>
    <col min="10964" max="10964" width="3.42578125" style="40" customWidth="1"/>
    <col min="10965" max="10965" width="9.140625" style="40"/>
    <col min="10966" max="10966" width="2.85546875" style="40" customWidth="1"/>
    <col min="10967" max="10967" width="3.28515625" style="40" customWidth="1"/>
    <col min="10968" max="10968" width="9.140625" style="40"/>
    <col min="10969" max="10969" width="2.85546875" style="40" customWidth="1"/>
    <col min="10970" max="10970" width="3.140625" style="40" customWidth="1"/>
    <col min="10971" max="10971" width="9.140625" style="40"/>
    <col min="10972" max="10972" width="2.85546875" style="40" customWidth="1"/>
    <col min="10973" max="10973" width="3.140625" style="40" customWidth="1"/>
    <col min="10974" max="10974" width="9.140625" style="40"/>
    <col min="10975" max="10975" width="2.85546875" style="40" customWidth="1"/>
    <col min="10976" max="10976" width="3.140625" style="40" customWidth="1"/>
    <col min="10977" max="10977" width="9.140625" style="40"/>
    <col min="10978" max="10978" width="2.85546875" style="40" customWidth="1"/>
    <col min="10979" max="10979" width="3.28515625" style="40" customWidth="1"/>
    <col min="10980" max="10980" width="9.140625" style="40"/>
    <col min="10981" max="10981" width="3.5703125" style="40" customWidth="1"/>
    <col min="10982" max="10982" width="3.7109375" style="40" customWidth="1"/>
    <col min="10983" max="10984" width="9.140625" style="40"/>
    <col min="10985" max="10985" width="35.140625" style="40" customWidth="1"/>
    <col min="10986" max="11203" width="9.140625" style="40"/>
    <col min="11204" max="11204" width="2.85546875" style="40" customWidth="1"/>
    <col min="11205" max="11205" width="3.7109375" style="40" customWidth="1"/>
    <col min="11206" max="11206" width="9.140625" style="40"/>
    <col min="11207" max="11207" width="2.85546875" style="40" customWidth="1"/>
    <col min="11208" max="11208" width="3.7109375" style="40" customWidth="1"/>
    <col min="11209" max="11209" width="9.140625" style="40"/>
    <col min="11210" max="11210" width="2.85546875" style="40" customWidth="1"/>
    <col min="11211" max="11211" width="3.7109375" style="40" customWidth="1"/>
    <col min="11212" max="11212" width="9.140625" style="40"/>
    <col min="11213" max="11213" width="2.85546875" style="40" customWidth="1"/>
    <col min="11214" max="11214" width="3.85546875" style="40" customWidth="1"/>
    <col min="11215" max="11215" width="9.140625" style="40"/>
    <col min="11216" max="11216" width="2.85546875" style="40" customWidth="1"/>
    <col min="11217" max="11217" width="3.85546875" style="40" customWidth="1"/>
    <col min="11218" max="11218" width="9.140625" style="40"/>
    <col min="11219" max="11219" width="2.85546875" style="40" customWidth="1"/>
    <col min="11220" max="11220" width="3.42578125" style="40" customWidth="1"/>
    <col min="11221" max="11221" width="9.140625" style="40"/>
    <col min="11222" max="11222" width="2.85546875" style="40" customWidth="1"/>
    <col min="11223" max="11223" width="3.28515625" style="40" customWidth="1"/>
    <col min="11224" max="11224" width="9.140625" style="40"/>
    <col min="11225" max="11225" width="2.85546875" style="40" customWidth="1"/>
    <col min="11226" max="11226" width="3.140625" style="40" customWidth="1"/>
    <col min="11227" max="11227" width="9.140625" style="40"/>
    <col min="11228" max="11228" width="2.85546875" style="40" customWidth="1"/>
    <col min="11229" max="11229" width="3.140625" style="40" customWidth="1"/>
    <col min="11230" max="11230" width="9.140625" style="40"/>
    <col min="11231" max="11231" width="2.85546875" style="40" customWidth="1"/>
    <col min="11232" max="11232" width="3.140625" style="40" customWidth="1"/>
    <col min="11233" max="11233" width="9.140625" style="40"/>
    <col min="11234" max="11234" width="2.85546875" style="40" customWidth="1"/>
    <col min="11235" max="11235" width="3.28515625" style="40" customWidth="1"/>
    <col min="11236" max="11236" width="9.140625" style="40"/>
    <col min="11237" max="11237" width="3.5703125" style="40" customWidth="1"/>
    <col min="11238" max="11238" width="3.7109375" style="40" customWidth="1"/>
    <col min="11239" max="11240" width="9.140625" style="40"/>
    <col min="11241" max="11241" width="35.140625" style="40" customWidth="1"/>
    <col min="11242" max="11459" width="9.140625" style="40"/>
    <col min="11460" max="11460" width="2.85546875" style="40" customWidth="1"/>
    <col min="11461" max="11461" width="3.7109375" style="40" customWidth="1"/>
    <col min="11462" max="11462" width="9.140625" style="40"/>
    <col min="11463" max="11463" width="2.85546875" style="40" customWidth="1"/>
    <col min="11464" max="11464" width="3.7109375" style="40" customWidth="1"/>
    <col min="11465" max="11465" width="9.140625" style="40"/>
    <col min="11466" max="11466" width="2.85546875" style="40" customWidth="1"/>
    <col min="11467" max="11467" width="3.7109375" style="40" customWidth="1"/>
    <col min="11468" max="11468" width="9.140625" style="40"/>
    <col min="11469" max="11469" width="2.85546875" style="40" customWidth="1"/>
    <col min="11470" max="11470" width="3.85546875" style="40" customWidth="1"/>
    <col min="11471" max="11471" width="9.140625" style="40"/>
    <col min="11472" max="11472" width="2.85546875" style="40" customWidth="1"/>
    <col min="11473" max="11473" width="3.85546875" style="40" customWidth="1"/>
    <col min="11474" max="11474" width="9.140625" style="40"/>
    <col min="11475" max="11475" width="2.85546875" style="40" customWidth="1"/>
    <col min="11476" max="11476" width="3.42578125" style="40" customWidth="1"/>
    <col min="11477" max="11477" width="9.140625" style="40"/>
    <col min="11478" max="11478" width="2.85546875" style="40" customWidth="1"/>
    <col min="11479" max="11479" width="3.28515625" style="40" customWidth="1"/>
    <col min="11480" max="11480" width="9.140625" style="40"/>
    <col min="11481" max="11481" width="2.85546875" style="40" customWidth="1"/>
    <col min="11482" max="11482" width="3.140625" style="40" customWidth="1"/>
    <col min="11483" max="11483" width="9.140625" style="40"/>
    <col min="11484" max="11484" width="2.85546875" style="40" customWidth="1"/>
    <col min="11485" max="11485" width="3.140625" style="40" customWidth="1"/>
    <col min="11486" max="11486" width="9.140625" style="40"/>
    <col min="11487" max="11487" width="2.85546875" style="40" customWidth="1"/>
    <col min="11488" max="11488" width="3.140625" style="40" customWidth="1"/>
    <col min="11489" max="11489" width="9.140625" style="40"/>
    <col min="11490" max="11490" width="2.85546875" style="40" customWidth="1"/>
    <col min="11491" max="11491" width="3.28515625" style="40" customWidth="1"/>
    <col min="11492" max="11492" width="9.140625" style="40"/>
    <col min="11493" max="11493" width="3.5703125" style="40" customWidth="1"/>
    <col min="11494" max="11494" width="3.7109375" style="40" customWidth="1"/>
    <col min="11495" max="11496" width="9.140625" style="40"/>
    <col min="11497" max="11497" width="35.140625" style="40" customWidth="1"/>
    <col min="11498" max="11715" width="9.140625" style="40"/>
    <col min="11716" max="11716" width="2.85546875" style="40" customWidth="1"/>
    <col min="11717" max="11717" width="3.7109375" style="40" customWidth="1"/>
    <col min="11718" max="11718" width="9.140625" style="40"/>
    <col min="11719" max="11719" width="2.85546875" style="40" customWidth="1"/>
    <col min="11720" max="11720" width="3.7109375" style="40" customWidth="1"/>
    <col min="11721" max="11721" width="9.140625" style="40"/>
    <col min="11722" max="11722" width="2.85546875" style="40" customWidth="1"/>
    <col min="11723" max="11723" width="3.7109375" style="40" customWidth="1"/>
    <col min="11724" max="11724" width="9.140625" style="40"/>
    <col min="11725" max="11725" width="2.85546875" style="40" customWidth="1"/>
    <col min="11726" max="11726" width="3.85546875" style="40" customWidth="1"/>
    <col min="11727" max="11727" width="9.140625" style="40"/>
    <col min="11728" max="11728" width="2.85546875" style="40" customWidth="1"/>
    <col min="11729" max="11729" width="3.85546875" style="40" customWidth="1"/>
    <col min="11730" max="11730" width="9.140625" style="40"/>
    <col min="11731" max="11731" width="2.85546875" style="40" customWidth="1"/>
    <col min="11732" max="11732" width="3.42578125" style="40" customWidth="1"/>
    <col min="11733" max="11733" width="9.140625" style="40"/>
    <col min="11734" max="11734" width="2.85546875" style="40" customWidth="1"/>
    <col min="11735" max="11735" width="3.28515625" style="40" customWidth="1"/>
    <col min="11736" max="11736" width="9.140625" style="40"/>
    <col min="11737" max="11737" width="2.85546875" style="40" customWidth="1"/>
    <col min="11738" max="11738" width="3.140625" style="40" customWidth="1"/>
    <col min="11739" max="11739" width="9.140625" style="40"/>
    <col min="11740" max="11740" width="2.85546875" style="40" customWidth="1"/>
    <col min="11741" max="11741" width="3.140625" style="40" customWidth="1"/>
    <col min="11742" max="11742" width="9.140625" style="40"/>
    <col min="11743" max="11743" width="2.85546875" style="40" customWidth="1"/>
    <col min="11744" max="11744" width="3.140625" style="40" customWidth="1"/>
    <col min="11745" max="11745" width="9.140625" style="40"/>
    <col min="11746" max="11746" width="2.85546875" style="40" customWidth="1"/>
    <col min="11747" max="11747" width="3.28515625" style="40" customWidth="1"/>
    <col min="11748" max="11748" width="9.140625" style="40"/>
    <col min="11749" max="11749" width="3.5703125" style="40" customWidth="1"/>
    <col min="11750" max="11750" width="3.7109375" style="40" customWidth="1"/>
    <col min="11751" max="11752" width="9.140625" style="40"/>
    <col min="11753" max="11753" width="35.140625" style="40" customWidth="1"/>
    <col min="11754" max="11971" width="9.140625" style="40"/>
    <col min="11972" max="11972" width="2.85546875" style="40" customWidth="1"/>
    <col min="11973" max="11973" width="3.7109375" style="40" customWidth="1"/>
    <col min="11974" max="11974" width="9.140625" style="40"/>
    <col min="11975" max="11975" width="2.85546875" style="40" customWidth="1"/>
    <col min="11976" max="11976" width="3.7109375" style="40" customWidth="1"/>
    <col min="11977" max="11977" width="9.140625" style="40"/>
    <col min="11978" max="11978" width="2.85546875" style="40" customWidth="1"/>
    <col min="11979" max="11979" width="3.7109375" style="40" customWidth="1"/>
    <col min="11980" max="11980" width="9.140625" style="40"/>
    <col min="11981" max="11981" width="2.85546875" style="40" customWidth="1"/>
    <col min="11982" max="11982" width="3.85546875" style="40" customWidth="1"/>
    <col min="11983" max="11983" width="9.140625" style="40"/>
    <col min="11984" max="11984" width="2.85546875" style="40" customWidth="1"/>
    <col min="11985" max="11985" width="3.85546875" style="40" customWidth="1"/>
    <col min="11986" max="11986" width="9.140625" style="40"/>
    <col min="11987" max="11987" width="2.85546875" style="40" customWidth="1"/>
    <col min="11988" max="11988" width="3.42578125" style="40" customWidth="1"/>
    <col min="11989" max="11989" width="9.140625" style="40"/>
    <col min="11990" max="11990" width="2.85546875" style="40" customWidth="1"/>
    <col min="11991" max="11991" width="3.28515625" style="40" customWidth="1"/>
    <col min="11992" max="11992" width="9.140625" style="40"/>
    <col min="11993" max="11993" width="2.85546875" style="40" customWidth="1"/>
    <col min="11994" max="11994" width="3.140625" style="40" customWidth="1"/>
    <col min="11995" max="11995" width="9.140625" style="40"/>
    <col min="11996" max="11996" width="2.85546875" style="40" customWidth="1"/>
    <col min="11997" max="11997" width="3.140625" style="40" customWidth="1"/>
    <col min="11998" max="11998" width="9.140625" style="40"/>
    <col min="11999" max="11999" width="2.85546875" style="40" customWidth="1"/>
    <col min="12000" max="12000" width="3.140625" style="40" customWidth="1"/>
    <col min="12001" max="12001" width="9.140625" style="40"/>
    <col min="12002" max="12002" width="2.85546875" style="40" customWidth="1"/>
    <col min="12003" max="12003" width="3.28515625" style="40" customWidth="1"/>
    <col min="12004" max="12004" width="9.140625" style="40"/>
    <col min="12005" max="12005" width="3.5703125" style="40" customWidth="1"/>
    <col min="12006" max="12006" width="3.7109375" style="40" customWidth="1"/>
    <col min="12007" max="12008" width="9.140625" style="40"/>
    <col min="12009" max="12009" width="35.140625" style="40" customWidth="1"/>
    <col min="12010" max="12227" width="9.140625" style="40"/>
    <col min="12228" max="12228" width="2.85546875" style="40" customWidth="1"/>
    <col min="12229" max="12229" width="3.7109375" style="40" customWidth="1"/>
    <col min="12230" max="12230" width="9.140625" style="40"/>
    <col min="12231" max="12231" width="2.85546875" style="40" customWidth="1"/>
    <col min="12232" max="12232" width="3.7109375" style="40" customWidth="1"/>
    <col min="12233" max="12233" width="9.140625" style="40"/>
    <col min="12234" max="12234" width="2.85546875" style="40" customWidth="1"/>
    <col min="12235" max="12235" width="3.7109375" style="40" customWidth="1"/>
    <col min="12236" max="12236" width="9.140625" style="40"/>
    <col min="12237" max="12237" width="2.85546875" style="40" customWidth="1"/>
    <col min="12238" max="12238" width="3.85546875" style="40" customWidth="1"/>
    <col min="12239" max="12239" width="9.140625" style="40"/>
    <col min="12240" max="12240" width="2.85546875" style="40" customWidth="1"/>
    <col min="12241" max="12241" width="3.85546875" style="40" customWidth="1"/>
    <col min="12242" max="12242" width="9.140625" style="40"/>
    <col min="12243" max="12243" width="2.85546875" style="40" customWidth="1"/>
    <col min="12244" max="12244" width="3.42578125" style="40" customWidth="1"/>
    <col min="12245" max="12245" width="9.140625" style="40"/>
    <col min="12246" max="12246" width="2.85546875" style="40" customWidth="1"/>
    <col min="12247" max="12247" width="3.28515625" style="40" customWidth="1"/>
    <col min="12248" max="12248" width="9.140625" style="40"/>
    <col min="12249" max="12249" width="2.85546875" style="40" customWidth="1"/>
    <col min="12250" max="12250" width="3.140625" style="40" customWidth="1"/>
    <col min="12251" max="12251" width="9.140625" style="40"/>
    <col min="12252" max="12252" width="2.85546875" style="40" customWidth="1"/>
    <col min="12253" max="12253" width="3.140625" style="40" customWidth="1"/>
    <col min="12254" max="12254" width="9.140625" style="40"/>
    <col min="12255" max="12255" width="2.85546875" style="40" customWidth="1"/>
    <col min="12256" max="12256" width="3.140625" style="40" customWidth="1"/>
    <col min="12257" max="12257" width="9.140625" style="40"/>
    <col min="12258" max="12258" width="2.85546875" style="40" customWidth="1"/>
    <col min="12259" max="12259" width="3.28515625" style="40" customWidth="1"/>
    <col min="12260" max="12260" width="9.140625" style="40"/>
    <col min="12261" max="12261" width="3.5703125" style="40" customWidth="1"/>
    <col min="12262" max="12262" width="3.7109375" style="40" customWidth="1"/>
    <col min="12263" max="12264" width="9.140625" style="40"/>
    <col min="12265" max="12265" width="35.140625" style="40" customWidth="1"/>
    <col min="12266" max="12483" width="9.140625" style="40"/>
    <col min="12484" max="12484" width="2.85546875" style="40" customWidth="1"/>
    <col min="12485" max="12485" width="3.7109375" style="40" customWidth="1"/>
    <col min="12486" max="12486" width="9.140625" style="40"/>
    <col min="12487" max="12487" width="2.85546875" style="40" customWidth="1"/>
    <col min="12488" max="12488" width="3.7109375" style="40" customWidth="1"/>
    <col min="12489" max="12489" width="9.140625" style="40"/>
    <col min="12490" max="12490" width="2.85546875" style="40" customWidth="1"/>
    <col min="12491" max="12491" width="3.7109375" style="40" customWidth="1"/>
    <col min="12492" max="12492" width="9.140625" style="40"/>
    <col min="12493" max="12493" width="2.85546875" style="40" customWidth="1"/>
    <col min="12494" max="12494" width="3.85546875" style="40" customWidth="1"/>
    <col min="12495" max="12495" width="9.140625" style="40"/>
    <col min="12496" max="12496" width="2.85546875" style="40" customWidth="1"/>
    <col min="12497" max="12497" width="3.85546875" style="40" customWidth="1"/>
    <col min="12498" max="12498" width="9.140625" style="40"/>
    <col min="12499" max="12499" width="2.85546875" style="40" customWidth="1"/>
    <col min="12500" max="12500" width="3.42578125" style="40" customWidth="1"/>
    <col min="12501" max="12501" width="9.140625" style="40"/>
    <col min="12502" max="12502" width="2.85546875" style="40" customWidth="1"/>
    <col min="12503" max="12503" width="3.28515625" style="40" customWidth="1"/>
    <col min="12504" max="12504" width="9.140625" style="40"/>
    <col min="12505" max="12505" width="2.85546875" style="40" customWidth="1"/>
    <col min="12506" max="12506" width="3.140625" style="40" customWidth="1"/>
    <col min="12507" max="12507" width="9.140625" style="40"/>
    <col min="12508" max="12508" width="2.85546875" style="40" customWidth="1"/>
    <col min="12509" max="12509" width="3.140625" style="40" customWidth="1"/>
    <col min="12510" max="12510" width="9.140625" style="40"/>
    <col min="12511" max="12511" width="2.85546875" style="40" customWidth="1"/>
    <col min="12512" max="12512" width="3.140625" style="40" customWidth="1"/>
    <col min="12513" max="12513" width="9.140625" style="40"/>
    <col min="12514" max="12514" width="2.85546875" style="40" customWidth="1"/>
    <col min="12515" max="12515" width="3.28515625" style="40" customWidth="1"/>
    <col min="12516" max="12516" width="9.140625" style="40"/>
    <col min="12517" max="12517" width="3.5703125" style="40" customWidth="1"/>
    <col min="12518" max="12518" width="3.7109375" style="40" customWidth="1"/>
    <col min="12519" max="12520" width="9.140625" style="40"/>
    <col min="12521" max="12521" width="35.140625" style="40" customWidth="1"/>
    <col min="12522" max="12739" width="9.140625" style="40"/>
    <col min="12740" max="12740" width="2.85546875" style="40" customWidth="1"/>
    <col min="12741" max="12741" width="3.7109375" style="40" customWidth="1"/>
    <col min="12742" max="12742" width="9.140625" style="40"/>
    <col min="12743" max="12743" width="2.85546875" style="40" customWidth="1"/>
    <col min="12744" max="12744" width="3.7109375" style="40" customWidth="1"/>
    <col min="12745" max="12745" width="9.140625" style="40"/>
    <col min="12746" max="12746" width="2.85546875" style="40" customWidth="1"/>
    <col min="12747" max="12747" width="3.7109375" style="40" customWidth="1"/>
    <col min="12748" max="12748" width="9.140625" style="40"/>
    <col min="12749" max="12749" width="2.85546875" style="40" customWidth="1"/>
    <col min="12750" max="12750" width="3.85546875" style="40" customWidth="1"/>
    <col min="12751" max="12751" width="9.140625" style="40"/>
    <col min="12752" max="12752" width="2.85546875" style="40" customWidth="1"/>
    <col min="12753" max="12753" width="3.85546875" style="40" customWidth="1"/>
    <col min="12754" max="12754" width="9.140625" style="40"/>
    <col min="12755" max="12755" width="2.85546875" style="40" customWidth="1"/>
    <col min="12756" max="12756" width="3.42578125" style="40" customWidth="1"/>
    <col min="12757" max="12757" width="9.140625" style="40"/>
    <col min="12758" max="12758" width="2.85546875" style="40" customWidth="1"/>
    <col min="12759" max="12759" width="3.28515625" style="40" customWidth="1"/>
    <col min="12760" max="12760" width="9.140625" style="40"/>
    <col min="12761" max="12761" width="2.85546875" style="40" customWidth="1"/>
    <col min="12762" max="12762" width="3.140625" style="40" customWidth="1"/>
    <col min="12763" max="12763" width="9.140625" style="40"/>
    <col min="12764" max="12764" width="2.85546875" style="40" customWidth="1"/>
    <col min="12765" max="12765" width="3.140625" style="40" customWidth="1"/>
    <col min="12766" max="12766" width="9.140625" style="40"/>
    <col min="12767" max="12767" width="2.85546875" style="40" customWidth="1"/>
    <col min="12768" max="12768" width="3.140625" style="40" customWidth="1"/>
    <col min="12769" max="12769" width="9.140625" style="40"/>
    <col min="12770" max="12770" width="2.85546875" style="40" customWidth="1"/>
    <col min="12771" max="12771" width="3.28515625" style="40" customWidth="1"/>
    <col min="12772" max="12772" width="9.140625" style="40"/>
    <col min="12773" max="12773" width="3.5703125" style="40" customWidth="1"/>
    <col min="12774" max="12774" width="3.7109375" style="40" customWidth="1"/>
    <col min="12775" max="12776" width="9.140625" style="40"/>
    <col min="12777" max="12777" width="35.140625" style="40" customWidth="1"/>
    <col min="12778" max="12995" width="9.140625" style="40"/>
    <col min="12996" max="12996" width="2.85546875" style="40" customWidth="1"/>
    <col min="12997" max="12997" width="3.7109375" style="40" customWidth="1"/>
    <col min="12998" max="12998" width="9.140625" style="40"/>
    <col min="12999" max="12999" width="2.85546875" style="40" customWidth="1"/>
    <col min="13000" max="13000" width="3.7109375" style="40" customWidth="1"/>
    <col min="13001" max="13001" width="9.140625" style="40"/>
    <col min="13002" max="13002" width="2.85546875" style="40" customWidth="1"/>
    <col min="13003" max="13003" width="3.7109375" style="40" customWidth="1"/>
    <col min="13004" max="13004" width="9.140625" style="40"/>
    <col min="13005" max="13005" width="2.85546875" style="40" customWidth="1"/>
    <col min="13006" max="13006" width="3.85546875" style="40" customWidth="1"/>
    <col min="13007" max="13007" width="9.140625" style="40"/>
    <col min="13008" max="13008" width="2.85546875" style="40" customWidth="1"/>
    <col min="13009" max="13009" width="3.85546875" style="40" customWidth="1"/>
    <col min="13010" max="13010" width="9.140625" style="40"/>
    <col min="13011" max="13011" width="2.85546875" style="40" customWidth="1"/>
    <col min="13012" max="13012" width="3.42578125" style="40" customWidth="1"/>
    <col min="13013" max="13013" width="9.140625" style="40"/>
    <col min="13014" max="13014" width="2.85546875" style="40" customWidth="1"/>
    <col min="13015" max="13015" width="3.28515625" style="40" customWidth="1"/>
    <col min="13016" max="13016" width="9.140625" style="40"/>
    <col min="13017" max="13017" width="2.85546875" style="40" customWidth="1"/>
    <col min="13018" max="13018" width="3.140625" style="40" customWidth="1"/>
    <col min="13019" max="13019" width="9.140625" style="40"/>
    <col min="13020" max="13020" width="2.85546875" style="40" customWidth="1"/>
    <col min="13021" max="13021" width="3.140625" style="40" customWidth="1"/>
    <col min="13022" max="13022" width="9.140625" style="40"/>
    <col min="13023" max="13023" width="2.85546875" style="40" customWidth="1"/>
    <col min="13024" max="13024" width="3.140625" style="40" customWidth="1"/>
    <col min="13025" max="13025" width="9.140625" style="40"/>
    <col min="13026" max="13026" width="2.85546875" style="40" customWidth="1"/>
    <col min="13027" max="13027" width="3.28515625" style="40" customWidth="1"/>
    <col min="13028" max="13028" width="9.140625" style="40"/>
    <col min="13029" max="13029" width="3.5703125" style="40" customWidth="1"/>
    <col min="13030" max="13030" width="3.7109375" style="40" customWidth="1"/>
    <col min="13031" max="13032" width="9.140625" style="40"/>
    <col min="13033" max="13033" width="35.140625" style="40" customWidth="1"/>
    <col min="13034" max="13251" width="9.140625" style="40"/>
    <col min="13252" max="13252" width="2.85546875" style="40" customWidth="1"/>
    <col min="13253" max="13253" width="3.7109375" style="40" customWidth="1"/>
    <col min="13254" max="13254" width="9.140625" style="40"/>
    <col min="13255" max="13255" width="2.85546875" style="40" customWidth="1"/>
    <col min="13256" max="13256" width="3.7109375" style="40" customWidth="1"/>
    <col min="13257" max="13257" width="9.140625" style="40"/>
    <col min="13258" max="13258" width="2.85546875" style="40" customWidth="1"/>
    <col min="13259" max="13259" width="3.7109375" style="40" customWidth="1"/>
    <col min="13260" max="13260" width="9.140625" style="40"/>
    <col min="13261" max="13261" width="2.85546875" style="40" customWidth="1"/>
    <col min="13262" max="13262" width="3.85546875" style="40" customWidth="1"/>
    <col min="13263" max="13263" width="9.140625" style="40"/>
    <col min="13264" max="13264" width="2.85546875" style="40" customWidth="1"/>
    <col min="13265" max="13265" width="3.85546875" style="40" customWidth="1"/>
    <col min="13266" max="13266" width="9.140625" style="40"/>
    <col min="13267" max="13267" width="2.85546875" style="40" customWidth="1"/>
    <col min="13268" max="13268" width="3.42578125" style="40" customWidth="1"/>
    <col min="13269" max="13269" width="9.140625" style="40"/>
    <col min="13270" max="13270" width="2.85546875" style="40" customWidth="1"/>
    <col min="13271" max="13271" width="3.28515625" style="40" customWidth="1"/>
    <col min="13272" max="13272" width="9.140625" style="40"/>
    <col min="13273" max="13273" width="2.85546875" style="40" customWidth="1"/>
    <col min="13274" max="13274" width="3.140625" style="40" customWidth="1"/>
    <col min="13275" max="13275" width="9.140625" style="40"/>
    <col min="13276" max="13276" width="2.85546875" style="40" customWidth="1"/>
    <col min="13277" max="13277" width="3.140625" style="40" customWidth="1"/>
    <col min="13278" max="13278" width="9.140625" style="40"/>
    <col min="13279" max="13279" width="2.85546875" style="40" customWidth="1"/>
    <col min="13280" max="13280" width="3.140625" style="40" customWidth="1"/>
    <col min="13281" max="13281" width="9.140625" style="40"/>
    <col min="13282" max="13282" width="2.85546875" style="40" customWidth="1"/>
    <col min="13283" max="13283" width="3.28515625" style="40" customWidth="1"/>
    <col min="13284" max="13284" width="9.140625" style="40"/>
    <col min="13285" max="13285" width="3.5703125" style="40" customWidth="1"/>
    <col min="13286" max="13286" width="3.7109375" style="40" customWidth="1"/>
    <col min="13287" max="13288" width="9.140625" style="40"/>
    <col min="13289" max="13289" width="35.140625" style="40" customWidth="1"/>
    <col min="13290" max="13507" width="9.140625" style="40"/>
    <col min="13508" max="13508" width="2.85546875" style="40" customWidth="1"/>
    <col min="13509" max="13509" width="3.7109375" style="40" customWidth="1"/>
    <col min="13510" max="13510" width="9.140625" style="40"/>
    <col min="13511" max="13511" width="2.85546875" style="40" customWidth="1"/>
    <col min="13512" max="13512" width="3.7109375" style="40" customWidth="1"/>
    <col min="13513" max="13513" width="9.140625" style="40"/>
    <col min="13514" max="13514" width="2.85546875" style="40" customWidth="1"/>
    <col min="13515" max="13515" width="3.7109375" style="40" customWidth="1"/>
    <col min="13516" max="13516" width="9.140625" style="40"/>
    <col min="13517" max="13517" width="2.85546875" style="40" customWidth="1"/>
    <col min="13518" max="13518" width="3.85546875" style="40" customWidth="1"/>
    <col min="13519" max="13519" width="9.140625" style="40"/>
    <col min="13520" max="13520" width="2.85546875" style="40" customWidth="1"/>
    <col min="13521" max="13521" width="3.85546875" style="40" customWidth="1"/>
    <col min="13522" max="13522" width="9.140625" style="40"/>
    <col min="13523" max="13523" width="2.85546875" style="40" customWidth="1"/>
    <col min="13524" max="13524" width="3.42578125" style="40" customWidth="1"/>
    <col min="13525" max="13525" width="9.140625" style="40"/>
    <col min="13526" max="13526" width="2.85546875" style="40" customWidth="1"/>
    <col min="13527" max="13527" width="3.28515625" style="40" customWidth="1"/>
    <col min="13528" max="13528" width="9.140625" style="40"/>
    <col min="13529" max="13529" width="2.85546875" style="40" customWidth="1"/>
    <col min="13530" max="13530" width="3.140625" style="40" customWidth="1"/>
    <col min="13531" max="13531" width="9.140625" style="40"/>
    <col min="13532" max="13532" width="2.85546875" style="40" customWidth="1"/>
    <col min="13533" max="13533" width="3.140625" style="40" customWidth="1"/>
    <col min="13534" max="13534" width="9.140625" style="40"/>
    <col min="13535" max="13535" width="2.85546875" style="40" customWidth="1"/>
    <col min="13536" max="13536" width="3.140625" style="40" customWidth="1"/>
    <col min="13537" max="13537" width="9.140625" style="40"/>
    <col min="13538" max="13538" width="2.85546875" style="40" customWidth="1"/>
    <col min="13539" max="13539" width="3.28515625" style="40" customWidth="1"/>
    <col min="13540" max="13540" width="9.140625" style="40"/>
    <col min="13541" max="13541" width="3.5703125" style="40" customWidth="1"/>
    <col min="13542" max="13542" width="3.7109375" style="40" customWidth="1"/>
    <col min="13543" max="13544" width="9.140625" style="40"/>
    <col min="13545" max="13545" width="35.140625" style="40" customWidth="1"/>
    <col min="13546" max="13763" width="9.140625" style="40"/>
    <col min="13764" max="13764" width="2.85546875" style="40" customWidth="1"/>
    <col min="13765" max="13765" width="3.7109375" style="40" customWidth="1"/>
    <col min="13766" max="13766" width="9.140625" style="40"/>
    <col min="13767" max="13767" width="2.85546875" style="40" customWidth="1"/>
    <col min="13768" max="13768" width="3.7109375" style="40" customWidth="1"/>
    <col min="13769" max="13769" width="9.140625" style="40"/>
    <col min="13770" max="13770" width="2.85546875" style="40" customWidth="1"/>
    <col min="13771" max="13771" width="3.7109375" style="40" customWidth="1"/>
    <col min="13772" max="13772" width="9.140625" style="40"/>
    <col min="13773" max="13773" width="2.85546875" style="40" customWidth="1"/>
    <col min="13774" max="13774" width="3.85546875" style="40" customWidth="1"/>
    <col min="13775" max="13775" width="9.140625" style="40"/>
    <col min="13776" max="13776" width="2.85546875" style="40" customWidth="1"/>
    <col min="13777" max="13777" width="3.85546875" style="40" customWidth="1"/>
    <col min="13778" max="13778" width="9.140625" style="40"/>
    <col min="13779" max="13779" width="2.85546875" style="40" customWidth="1"/>
    <col min="13780" max="13780" width="3.42578125" style="40" customWidth="1"/>
    <col min="13781" max="13781" width="9.140625" style="40"/>
    <col min="13782" max="13782" width="2.85546875" style="40" customWidth="1"/>
    <col min="13783" max="13783" width="3.28515625" style="40" customWidth="1"/>
    <col min="13784" max="13784" width="9.140625" style="40"/>
    <col min="13785" max="13785" width="2.85546875" style="40" customWidth="1"/>
    <col min="13786" max="13786" width="3.140625" style="40" customWidth="1"/>
    <col min="13787" max="13787" width="9.140625" style="40"/>
    <col min="13788" max="13788" width="2.85546875" style="40" customWidth="1"/>
    <col min="13789" max="13789" width="3.140625" style="40" customWidth="1"/>
    <col min="13790" max="13790" width="9.140625" style="40"/>
    <col min="13791" max="13791" width="2.85546875" style="40" customWidth="1"/>
    <col min="13792" max="13792" width="3.140625" style="40" customWidth="1"/>
    <col min="13793" max="13793" width="9.140625" style="40"/>
    <col min="13794" max="13794" width="2.85546875" style="40" customWidth="1"/>
    <col min="13795" max="13795" width="3.28515625" style="40" customWidth="1"/>
    <col min="13796" max="13796" width="9.140625" style="40"/>
    <col min="13797" max="13797" width="3.5703125" style="40" customWidth="1"/>
    <col min="13798" max="13798" width="3.7109375" style="40" customWidth="1"/>
    <col min="13799" max="13800" width="9.140625" style="40"/>
    <col min="13801" max="13801" width="35.140625" style="40" customWidth="1"/>
    <col min="13802" max="14019" width="9.140625" style="40"/>
    <col min="14020" max="14020" width="2.85546875" style="40" customWidth="1"/>
    <col min="14021" max="14021" width="3.7109375" style="40" customWidth="1"/>
    <col min="14022" max="14022" width="9.140625" style="40"/>
    <col min="14023" max="14023" width="2.85546875" style="40" customWidth="1"/>
    <col min="14024" max="14024" width="3.7109375" style="40" customWidth="1"/>
    <col min="14025" max="14025" width="9.140625" style="40"/>
    <col min="14026" max="14026" width="2.85546875" style="40" customWidth="1"/>
    <col min="14027" max="14027" width="3.7109375" style="40" customWidth="1"/>
    <col min="14028" max="14028" width="9.140625" style="40"/>
    <col min="14029" max="14029" width="2.85546875" style="40" customWidth="1"/>
    <col min="14030" max="14030" width="3.85546875" style="40" customWidth="1"/>
    <col min="14031" max="14031" width="9.140625" style="40"/>
    <col min="14032" max="14032" width="2.85546875" style="40" customWidth="1"/>
    <col min="14033" max="14033" width="3.85546875" style="40" customWidth="1"/>
    <col min="14034" max="14034" width="9.140625" style="40"/>
    <col min="14035" max="14035" width="2.85546875" style="40" customWidth="1"/>
    <col min="14036" max="14036" width="3.42578125" style="40" customWidth="1"/>
    <col min="14037" max="14037" width="9.140625" style="40"/>
    <col min="14038" max="14038" width="2.85546875" style="40" customWidth="1"/>
    <col min="14039" max="14039" width="3.28515625" style="40" customWidth="1"/>
    <col min="14040" max="14040" width="9.140625" style="40"/>
    <col min="14041" max="14041" width="2.85546875" style="40" customWidth="1"/>
    <col min="14042" max="14042" width="3.140625" style="40" customWidth="1"/>
    <col min="14043" max="14043" width="9.140625" style="40"/>
    <col min="14044" max="14044" width="2.85546875" style="40" customWidth="1"/>
    <col min="14045" max="14045" width="3.140625" style="40" customWidth="1"/>
    <col min="14046" max="14046" width="9.140625" style="40"/>
    <col min="14047" max="14047" width="2.85546875" style="40" customWidth="1"/>
    <col min="14048" max="14048" width="3.140625" style="40" customWidth="1"/>
    <col min="14049" max="14049" width="9.140625" style="40"/>
    <col min="14050" max="14050" width="2.85546875" style="40" customWidth="1"/>
    <col min="14051" max="14051" width="3.28515625" style="40" customWidth="1"/>
    <col min="14052" max="14052" width="9.140625" style="40"/>
    <col min="14053" max="14053" width="3.5703125" style="40" customWidth="1"/>
    <col min="14054" max="14054" width="3.7109375" style="40" customWidth="1"/>
    <col min="14055" max="14056" width="9.140625" style="40"/>
    <col min="14057" max="14057" width="35.140625" style="40" customWidth="1"/>
    <col min="14058" max="14275" width="9.140625" style="40"/>
    <col min="14276" max="14276" width="2.85546875" style="40" customWidth="1"/>
    <col min="14277" max="14277" width="3.7109375" style="40" customWidth="1"/>
    <col min="14278" max="14278" width="9.140625" style="40"/>
    <col min="14279" max="14279" width="2.85546875" style="40" customWidth="1"/>
    <col min="14280" max="14280" width="3.7109375" style="40" customWidth="1"/>
    <col min="14281" max="14281" width="9.140625" style="40"/>
    <col min="14282" max="14282" width="2.85546875" style="40" customWidth="1"/>
    <col min="14283" max="14283" width="3.7109375" style="40" customWidth="1"/>
    <col min="14284" max="14284" width="9.140625" style="40"/>
    <col min="14285" max="14285" width="2.85546875" style="40" customWidth="1"/>
    <col min="14286" max="14286" width="3.85546875" style="40" customWidth="1"/>
    <col min="14287" max="14287" width="9.140625" style="40"/>
    <col min="14288" max="14288" width="2.85546875" style="40" customWidth="1"/>
    <col min="14289" max="14289" width="3.85546875" style="40" customWidth="1"/>
    <col min="14290" max="14290" width="9.140625" style="40"/>
    <col min="14291" max="14291" width="2.85546875" style="40" customWidth="1"/>
    <col min="14292" max="14292" width="3.42578125" style="40" customWidth="1"/>
    <col min="14293" max="14293" width="9.140625" style="40"/>
    <col min="14294" max="14294" width="2.85546875" style="40" customWidth="1"/>
    <col min="14295" max="14295" width="3.28515625" style="40" customWidth="1"/>
    <col min="14296" max="14296" width="9.140625" style="40"/>
    <col min="14297" max="14297" width="2.85546875" style="40" customWidth="1"/>
    <col min="14298" max="14298" width="3.140625" style="40" customWidth="1"/>
    <col min="14299" max="14299" width="9.140625" style="40"/>
    <col min="14300" max="14300" width="2.85546875" style="40" customWidth="1"/>
    <col min="14301" max="14301" width="3.140625" style="40" customWidth="1"/>
    <col min="14302" max="14302" width="9.140625" style="40"/>
    <col min="14303" max="14303" width="2.85546875" style="40" customWidth="1"/>
    <col min="14304" max="14304" width="3.140625" style="40" customWidth="1"/>
    <col min="14305" max="14305" width="9.140625" style="40"/>
    <col min="14306" max="14306" width="2.85546875" style="40" customWidth="1"/>
    <col min="14307" max="14307" width="3.28515625" style="40" customWidth="1"/>
    <col min="14308" max="14308" width="9.140625" style="40"/>
    <col min="14309" max="14309" width="3.5703125" style="40" customWidth="1"/>
    <col min="14310" max="14310" width="3.7109375" style="40" customWidth="1"/>
    <col min="14311" max="14312" width="9.140625" style="40"/>
    <col min="14313" max="14313" width="35.140625" style="40" customWidth="1"/>
    <col min="14314" max="14531" width="9.140625" style="40"/>
    <col min="14532" max="14532" width="2.85546875" style="40" customWidth="1"/>
    <col min="14533" max="14533" width="3.7109375" style="40" customWidth="1"/>
    <col min="14534" max="14534" width="9.140625" style="40"/>
    <col min="14535" max="14535" width="2.85546875" style="40" customWidth="1"/>
    <col min="14536" max="14536" width="3.7109375" style="40" customWidth="1"/>
    <col min="14537" max="14537" width="9.140625" style="40"/>
    <col min="14538" max="14538" width="2.85546875" style="40" customWidth="1"/>
    <col min="14539" max="14539" width="3.7109375" style="40" customWidth="1"/>
    <col min="14540" max="14540" width="9.140625" style="40"/>
    <col min="14541" max="14541" width="2.85546875" style="40" customWidth="1"/>
    <col min="14542" max="14542" width="3.85546875" style="40" customWidth="1"/>
    <col min="14543" max="14543" width="9.140625" style="40"/>
    <col min="14544" max="14544" width="2.85546875" style="40" customWidth="1"/>
    <col min="14545" max="14545" width="3.85546875" style="40" customWidth="1"/>
    <col min="14546" max="14546" width="9.140625" style="40"/>
    <col min="14547" max="14547" width="2.85546875" style="40" customWidth="1"/>
    <col min="14548" max="14548" width="3.42578125" style="40" customWidth="1"/>
    <col min="14549" max="14549" width="9.140625" style="40"/>
    <col min="14550" max="14550" width="2.85546875" style="40" customWidth="1"/>
    <col min="14551" max="14551" width="3.28515625" style="40" customWidth="1"/>
    <col min="14552" max="14552" width="9.140625" style="40"/>
    <col min="14553" max="14553" width="2.85546875" style="40" customWidth="1"/>
    <col min="14554" max="14554" width="3.140625" style="40" customWidth="1"/>
    <col min="14555" max="14555" width="9.140625" style="40"/>
    <col min="14556" max="14556" width="2.85546875" style="40" customWidth="1"/>
    <col min="14557" max="14557" width="3.140625" style="40" customWidth="1"/>
    <col min="14558" max="14558" width="9.140625" style="40"/>
    <col min="14559" max="14559" width="2.85546875" style="40" customWidth="1"/>
    <col min="14560" max="14560" width="3.140625" style="40" customWidth="1"/>
    <col min="14561" max="14561" width="9.140625" style="40"/>
    <col min="14562" max="14562" width="2.85546875" style="40" customWidth="1"/>
    <col min="14563" max="14563" width="3.28515625" style="40" customWidth="1"/>
    <col min="14564" max="14564" width="9.140625" style="40"/>
    <col min="14565" max="14565" width="3.5703125" style="40" customWidth="1"/>
    <col min="14566" max="14566" width="3.7109375" style="40" customWidth="1"/>
    <col min="14567" max="14568" width="9.140625" style="40"/>
    <col min="14569" max="14569" width="35.140625" style="40" customWidth="1"/>
    <col min="14570" max="14787" width="9.140625" style="40"/>
    <col min="14788" max="14788" width="2.85546875" style="40" customWidth="1"/>
    <col min="14789" max="14789" width="3.7109375" style="40" customWidth="1"/>
    <col min="14790" max="14790" width="9.140625" style="40"/>
    <col min="14791" max="14791" width="2.85546875" style="40" customWidth="1"/>
    <col min="14792" max="14792" width="3.7109375" style="40" customWidth="1"/>
    <col min="14793" max="14793" width="9.140625" style="40"/>
    <col min="14794" max="14794" width="2.85546875" style="40" customWidth="1"/>
    <col min="14795" max="14795" width="3.7109375" style="40" customWidth="1"/>
    <col min="14796" max="14796" width="9.140625" style="40"/>
    <col min="14797" max="14797" width="2.85546875" style="40" customWidth="1"/>
    <col min="14798" max="14798" width="3.85546875" style="40" customWidth="1"/>
    <col min="14799" max="14799" width="9.140625" style="40"/>
    <col min="14800" max="14800" width="2.85546875" style="40" customWidth="1"/>
    <col min="14801" max="14801" width="3.85546875" style="40" customWidth="1"/>
    <col min="14802" max="14802" width="9.140625" style="40"/>
    <col min="14803" max="14803" width="2.85546875" style="40" customWidth="1"/>
    <col min="14804" max="14804" width="3.42578125" style="40" customWidth="1"/>
    <col min="14805" max="14805" width="9.140625" style="40"/>
    <col min="14806" max="14806" width="2.85546875" style="40" customWidth="1"/>
    <col min="14807" max="14807" width="3.28515625" style="40" customWidth="1"/>
    <col min="14808" max="14808" width="9.140625" style="40"/>
    <col min="14809" max="14809" width="2.85546875" style="40" customWidth="1"/>
    <col min="14810" max="14810" width="3.140625" style="40" customWidth="1"/>
    <col min="14811" max="14811" width="9.140625" style="40"/>
    <col min="14812" max="14812" width="2.85546875" style="40" customWidth="1"/>
    <col min="14813" max="14813" width="3.140625" style="40" customWidth="1"/>
    <col min="14814" max="14814" width="9.140625" style="40"/>
    <col min="14815" max="14815" width="2.85546875" style="40" customWidth="1"/>
    <col min="14816" max="14816" width="3.140625" style="40" customWidth="1"/>
    <col min="14817" max="14817" width="9.140625" style="40"/>
    <col min="14818" max="14818" width="2.85546875" style="40" customWidth="1"/>
    <col min="14819" max="14819" width="3.28515625" style="40" customWidth="1"/>
    <col min="14820" max="14820" width="9.140625" style="40"/>
    <col min="14821" max="14821" width="3.5703125" style="40" customWidth="1"/>
    <col min="14822" max="14822" width="3.7109375" style="40" customWidth="1"/>
    <col min="14823" max="14824" width="9.140625" style="40"/>
    <col min="14825" max="14825" width="35.140625" style="40" customWidth="1"/>
    <col min="14826" max="15043" width="9.140625" style="40"/>
    <col min="15044" max="15044" width="2.85546875" style="40" customWidth="1"/>
    <col min="15045" max="15045" width="3.7109375" style="40" customWidth="1"/>
    <col min="15046" max="15046" width="9.140625" style="40"/>
    <col min="15047" max="15047" width="2.85546875" style="40" customWidth="1"/>
    <col min="15048" max="15048" width="3.7109375" style="40" customWidth="1"/>
    <col min="15049" max="15049" width="9.140625" style="40"/>
    <col min="15050" max="15050" width="2.85546875" style="40" customWidth="1"/>
    <col min="15051" max="15051" width="3.7109375" style="40" customWidth="1"/>
    <col min="15052" max="15052" width="9.140625" style="40"/>
    <col min="15053" max="15053" width="2.85546875" style="40" customWidth="1"/>
    <col min="15054" max="15054" width="3.85546875" style="40" customWidth="1"/>
    <col min="15055" max="15055" width="9.140625" style="40"/>
    <col min="15056" max="15056" width="2.85546875" style="40" customWidth="1"/>
    <col min="15057" max="15057" width="3.85546875" style="40" customWidth="1"/>
    <col min="15058" max="15058" width="9.140625" style="40"/>
    <col min="15059" max="15059" width="2.85546875" style="40" customWidth="1"/>
    <col min="15060" max="15060" width="3.42578125" style="40" customWidth="1"/>
    <col min="15061" max="15061" width="9.140625" style="40"/>
    <col min="15062" max="15062" width="2.85546875" style="40" customWidth="1"/>
    <col min="15063" max="15063" width="3.28515625" style="40" customWidth="1"/>
    <col min="15064" max="15064" width="9.140625" style="40"/>
    <col min="15065" max="15065" width="2.85546875" style="40" customWidth="1"/>
    <col min="15066" max="15066" width="3.140625" style="40" customWidth="1"/>
    <col min="15067" max="15067" width="9.140625" style="40"/>
    <col min="15068" max="15068" width="2.85546875" style="40" customWidth="1"/>
    <col min="15069" max="15069" width="3.140625" style="40" customWidth="1"/>
    <col min="15070" max="15070" width="9.140625" style="40"/>
    <col min="15071" max="15071" width="2.85546875" style="40" customWidth="1"/>
    <col min="15072" max="15072" width="3.140625" style="40" customWidth="1"/>
    <col min="15073" max="15073" width="9.140625" style="40"/>
    <col min="15074" max="15074" width="2.85546875" style="40" customWidth="1"/>
    <col min="15075" max="15075" width="3.28515625" style="40" customWidth="1"/>
    <col min="15076" max="15076" width="9.140625" style="40"/>
    <col min="15077" max="15077" width="3.5703125" style="40" customWidth="1"/>
    <col min="15078" max="15078" width="3.7109375" style="40" customWidth="1"/>
    <col min="15079" max="15080" width="9.140625" style="40"/>
    <col min="15081" max="15081" width="35.140625" style="40" customWidth="1"/>
    <col min="15082" max="15299" width="9.140625" style="40"/>
    <col min="15300" max="15300" width="2.85546875" style="40" customWidth="1"/>
    <col min="15301" max="15301" width="3.7109375" style="40" customWidth="1"/>
    <col min="15302" max="15302" width="9.140625" style="40"/>
    <col min="15303" max="15303" width="2.85546875" style="40" customWidth="1"/>
    <col min="15304" max="15304" width="3.7109375" style="40" customWidth="1"/>
    <col min="15305" max="15305" width="9.140625" style="40"/>
    <col min="15306" max="15306" width="2.85546875" style="40" customWidth="1"/>
    <col min="15307" max="15307" width="3.7109375" style="40" customWidth="1"/>
    <col min="15308" max="15308" width="9.140625" style="40"/>
    <col min="15309" max="15309" width="2.85546875" style="40" customWidth="1"/>
    <col min="15310" max="15310" width="3.85546875" style="40" customWidth="1"/>
    <col min="15311" max="15311" width="9.140625" style="40"/>
    <col min="15312" max="15312" width="2.85546875" style="40" customWidth="1"/>
    <col min="15313" max="15313" width="3.85546875" style="40" customWidth="1"/>
    <col min="15314" max="15314" width="9.140625" style="40"/>
    <col min="15315" max="15315" width="2.85546875" style="40" customWidth="1"/>
    <col min="15316" max="15316" width="3.42578125" style="40" customWidth="1"/>
    <col min="15317" max="15317" width="9.140625" style="40"/>
    <col min="15318" max="15318" width="2.85546875" style="40" customWidth="1"/>
    <col min="15319" max="15319" width="3.28515625" style="40" customWidth="1"/>
    <col min="15320" max="15320" width="9.140625" style="40"/>
    <col min="15321" max="15321" width="2.85546875" style="40" customWidth="1"/>
    <col min="15322" max="15322" width="3.140625" style="40" customWidth="1"/>
    <col min="15323" max="15323" width="9.140625" style="40"/>
    <col min="15324" max="15324" width="2.85546875" style="40" customWidth="1"/>
    <col min="15325" max="15325" width="3.140625" style="40" customWidth="1"/>
    <col min="15326" max="15326" width="9.140625" style="40"/>
    <col min="15327" max="15327" width="2.85546875" style="40" customWidth="1"/>
    <col min="15328" max="15328" width="3.140625" style="40" customWidth="1"/>
    <col min="15329" max="15329" width="9.140625" style="40"/>
    <col min="15330" max="15330" width="2.85546875" style="40" customWidth="1"/>
    <col min="15331" max="15331" width="3.28515625" style="40" customWidth="1"/>
    <col min="15332" max="15332" width="9.140625" style="40"/>
    <col min="15333" max="15333" width="3.5703125" style="40" customWidth="1"/>
    <col min="15334" max="15334" width="3.7109375" style="40" customWidth="1"/>
    <col min="15335" max="15336" width="9.140625" style="40"/>
    <col min="15337" max="15337" width="35.140625" style="40" customWidth="1"/>
    <col min="15338" max="15555" width="9.140625" style="40"/>
    <col min="15556" max="15556" width="2.85546875" style="40" customWidth="1"/>
    <col min="15557" max="15557" width="3.7109375" style="40" customWidth="1"/>
    <col min="15558" max="15558" width="9.140625" style="40"/>
    <col min="15559" max="15559" width="2.85546875" style="40" customWidth="1"/>
    <col min="15560" max="15560" width="3.7109375" style="40" customWidth="1"/>
    <col min="15561" max="15561" width="9.140625" style="40"/>
    <col min="15562" max="15562" width="2.85546875" style="40" customWidth="1"/>
    <col min="15563" max="15563" width="3.7109375" style="40" customWidth="1"/>
    <col min="15564" max="15564" width="9.140625" style="40"/>
    <col min="15565" max="15565" width="2.85546875" style="40" customWidth="1"/>
    <col min="15566" max="15566" width="3.85546875" style="40" customWidth="1"/>
    <col min="15567" max="15567" width="9.140625" style="40"/>
    <col min="15568" max="15568" width="2.85546875" style="40" customWidth="1"/>
    <col min="15569" max="15569" width="3.85546875" style="40" customWidth="1"/>
    <col min="15570" max="15570" width="9.140625" style="40"/>
    <col min="15571" max="15571" width="2.85546875" style="40" customWidth="1"/>
    <col min="15572" max="15572" width="3.42578125" style="40" customWidth="1"/>
    <col min="15573" max="15573" width="9.140625" style="40"/>
    <col min="15574" max="15574" width="2.85546875" style="40" customWidth="1"/>
    <col min="15575" max="15575" width="3.28515625" style="40" customWidth="1"/>
    <col min="15576" max="15576" width="9.140625" style="40"/>
    <col min="15577" max="15577" width="2.85546875" style="40" customWidth="1"/>
    <col min="15578" max="15578" width="3.140625" style="40" customWidth="1"/>
    <col min="15579" max="15579" width="9.140625" style="40"/>
    <col min="15580" max="15580" width="2.85546875" style="40" customWidth="1"/>
    <col min="15581" max="15581" width="3.140625" style="40" customWidth="1"/>
    <col min="15582" max="15582" width="9.140625" style="40"/>
    <col min="15583" max="15583" width="2.85546875" style="40" customWidth="1"/>
    <col min="15584" max="15584" width="3.140625" style="40" customWidth="1"/>
    <col min="15585" max="15585" width="9.140625" style="40"/>
    <col min="15586" max="15586" width="2.85546875" style="40" customWidth="1"/>
    <col min="15587" max="15587" width="3.28515625" style="40" customWidth="1"/>
    <col min="15588" max="15588" width="9.140625" style="40"/>
    <col min="15589" max="15589" width="3.5703125" style="40" customWidth="1"/>
    <col min="15590" max="15590" width="3.7109375" style="40" customWidth="1"/>
    <col min="15591" max="15592" width="9.140625" style="40"/>
    <col min="15593" max="15593" width="35.140625" style="40" customWidth="1"/>
    <col min="15594" max="15811" width="9.140625" style="40"/>
    <col min="15812" max="15812" width="2.85546875" style="40" customWidth="1"/>
    <col min="15813" max="15813" width="3.7109375" style="40" customWidth="1"/>
    <col min="15814" max="15814" width="9.140625" style="40"/>
    <col min="15815" max="15815" width="2.85546875" style="40" customWidth="1"/>
    <col min="15816" max="15816" width="3.7109375" style="40" customWidth="1"/>
    <col min="15817" max="15817" width="9.140625" style="40"/>
    <col min="15818" max="15818" width="2.85546875" style="40" customWidth="1"/>
    <col min="15819" max="15819" width="3.7109375" style="40" customWidth="1"/>
    <col min="15820" max="15820" width="9.140625" style="40"/>
    <col min="15821" max="15821" width="2.85546875" style="40" customWidth="1"/>
    <col min="15822" max="15822" width="3.85546875" style="40" customWidth="1"/>
    <col min="15823" max="15823" width="9.140625" style="40"/>
    <col min="15824" max="15824" width="2.85546875" style="40" customWidth="1"/>
    <col min="15825" max="15825" width="3.85546875" style="40" customWidth="1"/>
    <col min="15826" max="15826" width="9.140625" style="40"/>
    <col min="15827" max="15827" width="2.85546875" style="40" customWidth="1"/>
    <col min="15828" max="15828" width="3.42578125" style="40" customWidth="1"/>
    <col min="15829" max="15829" width="9.140625" style="40"/>
    <col min="15830" max="15830" width="2.85546875" style="40" customWidth="1"/>
    <col min="15831" max="15831" width="3.28515625" style="40" customWidth="1"/>
    <col min="15832" max="15832" width="9.140625" style="40"/>
    <col min="15833" max="15833" width="2.85546875" style="40" customWidth="1"/>
    <col min="15834" max="15834" width="3.140625" style="40" customWidth="1"/>
    <col min="15835" max="15835" width="9.140625" style="40"/>
    <col min="15836" max="15836" width="2.85546875" style="40" customWidth="1"/>
    <col min="15837" max="15837" width="3.140625" style="40" customWidth="1"/>
    <col min="15838" max="15838" width="9.140625" style="40"/>
    <col min="15839" max="15839" width="2.85546875" style="40" customWidth="1"/>
    <col min="15840" max="15840" width="3.140625" style="40" customWidth="1"/>
    <col min="15841" max="15841" width="9.140625" style="40"/>
    <col min="15842" max="15842" width="2.85546875" style="40" customWidth="1"/>
    <col min="15843" max="15843" width="3.28515625" style="40" customWidth="1"/>
    <col min="15844" max="15844" width="9.140625" style="40"/>
    <col min="15845" max="15845" width="3.5703125" style="40" customWidth="1"/>
    <col min="15846" max="15846" width="3.7109375" style="40" customWidth="1"/>
    <col min="15847" max="15848" width="9.140625" style="40"/>
    <col min="15849" max="15849" width="35.140625" style="40" customWidth="1"/>
    <col min="15850" max="16067" width="9.140625" style="40"/>
    <col min="16068" max="16068" width="2.85546875" style="40" customWidth="1"/>
    <col min="16069" max="16069" width="3.7109375" style="40" customWidth="1"/>
    <col min="16070" max="16070" width="9.140625" style="40"/>
    <col min="16071" max="16071" width="2.85546875" style="40" customWidth="1"/>
    <col min="16072" max="16072" width="3.7109375" style="40" customWidth="1"/>
    <col min="16073" max="16073" width="9.140625" style="40"/>
    <col min="16074" max="16074" width="2.85546875" style="40" customWidth="1"/>
    <col min="16075" max="16075" width="3.7109375" style="40" customWidth="1"/>
    <col min="16076" max="16076" width="9.140625" style="40"/>
    <col min="16077" max="16077" width="2.85546875" style="40" customWidth="1"/>
    <col min="16078" max="16078" width="3.85546875" style="40" customWidth="1"/>
    <col min="16079" max="16079" width="9.140625" style="40"/>
    <col min="16080" max="16080" width="2.85546875" style="40" customWidth="1"/>
    <col min="16081" max="16081" width="3.85546875" style="40" customWidth="1"/>
    <col min="16082" max="16082" width="9.140625" style="40"/>
    <col min="16083" max="16083" width="2.85546875" style="40" customWidth="1"/>
    <col min="16084" max="16084" width="3.42578125" style="40" customWidth="1"/>
    <col min="16085" max="16085" width="9.140625" style="40"/>
    <col min="16086" max="16086" width="2.85546875" style="40" customWidth="1"/>
    <col min="16087" max="16087" width="3.28515625" style="40" customWidth="1"/>
    <col min="16088" max="16088" width="9.140625" style="40"/>
    <col min="16089" max="16089" width="2.85546875" style="40" customWidth="1"/>
    <col min="16090" max="16090" width="3.140625" style="40" customWidth="1"/>
    <col min="16091" max="16091" width="9.140625" style="40"/>
    <col min="16092" max="16092" width="2.85546875" style="40" customWidth="1"/>
    <col min="16093" max="16093" width="3.140625" style="40" customWidth="1"/>
    <col min="16094" max="16094" width="9.140625" style="40"/>
    <col min="16095" max="16095" width="2.85546875" style="40" customWidth="1"/>
    <col min="16096" max="16096" width="3.140625" style="40" customWidth="1"/>
    <col min="16097" max="16097" width="9.140625" style="40"/>
    <col min="16098" max="16098" width="2.85546875" style="40" customWidth="1"/>
    <col min="16099" max="16099" width="3.28515625" style="40" customWidth="1"/>
    <col min="16100" max="16100" width="9.140625" style="40"/>
    <col min="16101" max="16101" width="3.5703125" style="40" customWidth="1"/>
    <col min="16102" max="16102" width="3.7109375" style="40" customWidth="1"/>
    <col min="16103" max="16104" width="9.140625" style="40"/>
    <col min="16105" max="16105" width="35.140625" style="40" customWidth="1"/>
    <col min="16106" max="16384" width="9.140625" style="40"/>
  </cols>
  <sheetData>
    <row r="1" spans="1:40" ht="13.5" thickBot="1" x14ac:dyDescent="0.25">
      <c r="A1" s="118"/>
      <c r="B1" s="119"/>
    </row>
    <row r="2" spans="1:40" ht="12.75" customHeight="1" x14ac:dyDescent="0.2">
      <c r="A2" s="120"/>
      <c r="B2" s="236" t="s">
        <v>49</v>
      </c>
      <c r="C2" s="236"/>
      <c r="D2" s="236"/>
      <c r="E2" s="236"/>
      <c r="F2" s="236"/>
      <c r="G2" s="42"/>
      <c r="H2" s="42"/>
      <c r="I2" s="237" t="s">
        <v>50</v>
      </c>
      <c r="J2" s="238"/>
      <c r="K2" s="238"/>
      <c r="L2" s="238"/>
      <c r="M2" s="238"/>
      <c r="N2" s="239"/>
      <c r="O2" s="42"/>
      <c r="P2" s="42"/>
      <c r="Q2" s="243" t="s">
        <v>52</v>
      </c>
      <c r="R2" s="243"/>
      <c r="S2" s="243"/>
      <c r="T2" s="243"/>
      <c r="U2" s="244" t="s">
        <v>53</v>
      </c>
      <c r="V2" s="245"/>
      <c r="W2" s="245"/>
      <c r="X2" s="245"/>
      <c r="Y2" s="246"/>
    </row>
    <row r="3" spans="1:40" ht="24" customHeight="1" thickBot="1" x14ac:dyDescent="0.25">
      <c r="A3" s="121"/>
      <c r="B3" s="236"/>
      <c r="C3" s="236"/>
      <c r="D3" s="236"/>
      <c r="E3" s="236"/>
      <c r="F3" s="236"/>
      <c r="G3" s="43"/>
      <c r="H3" s="43"/>
      <c r="I3" s="240"/>
      <c r="J3" s="241"/>
      <c r="K3" s="241"/>
      <c r="L3" s="241"/>
      <c r="M3" s="241"/>
      <c r="N3" s="242"/>
      <c r="O3" s="43"/>
      <c r="P3" s="43"/>
      <c r="Q3" s="243"/>
      <c r="R3" s="243"/>
      <c r="S3" s="243"/>
      <c r="T3" s="243"/>
      <c r="U3" s="247"/>
      <c r="V3" s="248"/>
      <c r="W3" s="248"/>
      <c r="X3" s="248"/>
      <c r="Y3" s="249"/>
    </row>
    <row r="4" spans="1:40" ht="18.75" hidden="1" customHeight="1" x14ac:dyDescent="0.2">
      <c r="A4" s="121"/>
      <c r="B4" s="122"/>
      <c r="C4" s="44"/>
      <c r="D4" s="44"/>
      <c r="E4" s="44"/>
      <c r="F4" s="44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40" ht="12.75" hidden="1" customHeight="1" x14ac:dyDescent="0.2">
      <c r="A5" s="210" t="s">
        <v>38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</row>
    <row r="6" spans="1:40" ht="12.75" hidden="1" customHeight="1" x14ac:dyDescent="0.2">
      <c r="A6" s="211" t="s">
        <v>55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</row>
    <row r="7" spans="1:40" ht="66.75" hidden="1" customHeight="1" x14ac:dyDescent="0.2">
      <c r="A7" s="213" t="s">
        <v>39</v>
      </c>
      <c r="B7" s="214"/>
      <c r="C7" s="217" t="s">
        <v>85</v>
      </c>
      <c r="D7" s="218"/>
      <c r="E7" s="219" t="s">
        <v>86</v>
      </c>
      <c r="F7" s="220"/>
      <c r="G7" s="221" t="s">
        <v>186</v>
      </c>
      <c r="H7" s="222"/>
      <c r="I7" s="223" t="s">
        <v>187</v>
      </c>
      <c r="J7" s="224"/>
      <c r="K7" s="255" t="s">
        <v>88</v>
      </c>
      <c r="L7" s="256"/>
      <c r="M7" s="226" t="s">
        <v>89</v>
      </c>
      <c r="N7" s="227"/>
      <c r="O7" s="228" t="s">
        <v>94</v>
      </c>
      <c r="P7" s="229"/>
      <c r="Q7" s="257" t="s">
        <v>188</v>
      </c>
      <c r="R7" s="258"/>
      <c r="S7" s="259" t="s">
        <v>189</v>
      </c>
      <c r="T7" s="260"/>
      <c r="U7" s="232" t="s">
        <v>100</v>
      </c>
      <c r="V7" s="233"/>
      <c r="W7" s="234" t="s">
        <v>96</v>
      </c>
      <c r="X7" s="235"/>
      <c r="AJ7" s="52"/>
      <c r="AK7" s="52"/>
      <c r="AL7" s="52"/>
      <c r="AM7" s="52"/>
      <c r="AN7" s="52"/>
    </row>
    <row r="8" spans="1:40" ht="13.5" hidden="1" customHeight="1" x14ac:dyDescent="0.2">
      <c r="A8" s="215"/>
      <c r="B8" s="216"/>
      <c r="C8" s="45" t="s">
        <v>40</v>
      </c>
      <c r="D8" s="45" t="s">
        <v>41</v>
      </c>
      <c r="E8" s="45" t="s">
        <v>40</v>
      </c>
      <c r="F8" s="45" t="s">
        <v>41</v>
      </c>
      <c r="G8" s="45" t="s">
        <v>40</v>
      </c>
      <c r="H8" s="45" t="s">
        <v>41</v>
      </c>
      <c r="I8" s="45" t="s">
        <v>40</v>
      </c>
      <c r="J8" s="45" t="s">
        <v>41</v>
      </c>
      <c r="K8" s="45" t="s">
        <v>40</v>
      </c>
      <c r="L8" s="45" t="s">
        <v>41</v>
      </c>
      <c r="M8" s="45" t="s">
        <v>40</v>
      </c>
      <c r="N8" s="45" t="s">
        <v>41</v>
      </c>
      <c r="O8" s="45" t="s">
        <v>40</v>
      </c>
      <c r="P8" s="45" t="s">
        <v>41</v>
      </c>
      <c r="Q8" s="45" t="s">
        <v>40</v>
      </c>
      <c r="R8" s="45" t="s">
        <v>41</v>
      </c>
      <c r="S8" s="45" t="s">
        <v>40</v>
      </c>
      <c r="T8" s="45" t="s">
        <v>41</v>
      </c>
      <c r="U8" s="45" t="s">
        <v>40</v>
      </c>
      <c r="V8" s="45" t="s">
        <v>41</v>
      </c>
      <c r="W8" s="45" t="s">
        <v>40</v>
      </c>
      <c r="X8" s="45" t="s">
        <v>41</v>
      </c>
      <c r="AJ8" s="52"/>
      <c r="AK8" s="52"/>
      <c r="AL8" s="52"/>
      <c r="AM8" s="52"/>
      <c r="AN8" s="52"/>
    </row>
    <row r="9" spans="1:40" ht="12.75" hidden="1" customHeight="1" x14ac:dyDescent="0.2">
      <c r="A9" s="117" t="s">
        <v>47</v>
      </c>
      <c r="B9" s="117">
        <v>20</v>
      </c>
      <c r="C9" s="47" cm="1">
        <f t="array" ref="C9">IF($I$2="Открытый тариф",
INDEX(GRID!$B$4:$BI$14,MATCH(C$7,GRID!$A$4:$A$14,0),MATCH(1,($U$2=GRID!$B$1:$BI$1)*(КАЛЕНДАРЬ!$I23=GRID!$B$3:$BI$3), 0)),
ROUNDUP(INDEX(GRID!$B$4:$BI$14,MATCH(C$7,GRID!$A$4:$A$14,0),MATCH(1,($U$2=GRID!$B$1:$BI$1)*(КАЛЕНДАРЬ!$I23=GRID!$B$3:$BI$3),0))*(1-GRID!$B$69),0))</f>
        <v>16000</v>
      </c>
      <c r="D9" s="48" cm="1">
        <f t="array" ref="D9">IF($I$2="Открытый тариф",
INDEX(GRID!$B$17:$BI$27,MATCH(C$7,GRID!$A$17:$A$27,0),MATCH(1,($U$2=GRID!$B$1:$BI$1)*(КАЛЕНДАРЬ!$I23=GRID!$B$3:$BI$3), 0)),
ROUNDUP(INDEX(GRID!$B$17:$BI$27,MATCH(C$7,GRID!$A$17:$A$27,0),MATCH(1,($U$2=GRID!$B$1:$BI$1)*(КАЛЕНДАРЬ!$I23=GRID!$B$3:$BI$3), 0))*(1-GRID!$B$69),0))</f>
        <v>18500</v>
      </c>
      <c r="E9" s="47" cm="1">
        <f t="array" ref="E9">IF($I$2="Открытый тариф",
INDEX(GRID!$B$4:$BI$14,MATCH(E$7,GRID!$A$4:$A$14,0),MATCH(1,($U$2=GRID!$B$1:$BI$1)*(КАЛЕНДАРЬ!$I23=GRID!$B$3:$BI$3), 0)),
ROUNDUP(INDEX(GRID!$B$4:$BI$14,MATCH(E$7,GRID!$A$4:$A$14,0),MATCH(1,($U$2=GRID!$B$1:$BI$1)*(КАЛЕНДАРЬ!$I23=GRID!$B$3:$BI$3),0))*(1-GRID!$B$69),0))</f>
        <v>17400</v>
      </c>
      <c r="F9" s="48" cm="1">
        <f t="array" ref="F9">IF($I$2="Открытый тариф",
INDEX(GRID!$B$17:$BI$27,MATCH(E$7,GRID!$A$17:$A$27,0),MATCH(1,($U$2=GRID!$B$1:$BI$1)*(КАЛЕНДАРЬ!$I23=GRID!$B$3:$BI$3), 0)),
ROUNDUP(INDEX(GRID!$B$17:$BI$27,MATCH(E$7,GRID!$A$17:$A$27,0),MATCH(1,($U$2=GRID!$B$1:$BI$1)*(КАЛЕНДАРЬ!$I23=GRID!$B$3:$BI$3), 0))*(1-GRID!$B$69),0))</f>
        <v>19900</v>
      </c>
      <c r="G9" s="47" t="e" cm="1">
        <f t="array" ref="G9">IF($I$2="Открытый тариф",
INDEX(GRID!$B$4:$BI$14,MATCH(G$7,GRID!$A$4:$A$14,0),MATCH(1,($U$2=GRID!$B$1:$BI$1)*(КАЛЕНДАРЬ!$I23=GRID!$B$3:$BI$3), 0)),
ROUNDUP(INDEX(GRID!$B$4:$BI$14,MATCH(G$7,GRID!$A$4:$A$14,0),MATCH(1,($U$2=GRID!$B$1:$BI$1)*(КАЛЕНДАРЬ!$I23=GRID!$B$3:$BI$3),0))*(1-GRID!$B$69),0))</f>
        <v>#N/A</v>
      </c>
      <c r="H9" s="48" t="e" cm="1">
        <f t="array" ref="H9">IF($I$2="Открытый тариф",
INDEX(GRID!$B$17:$BI$27,MATCH(G$7,GRID!$A$17:$A$27,0),MATCH(1,($U$2=GRID!$B$1:$BI$1)*(КАЛЕНДАРЬ!$I23=GRID!$B$3:$BI$3), 0)),
ROUNDUP(INDEX(GRID!$B$17:$BI$27,MATCH(G$7,GRID!$A$17:$A$27,0),MATCH(1,($U$2=GRID!$B$1:$BI$1)*(КАЛЕНДАРЬ!$I23=GRID!$B$3:$BI$3), 0))*(1-GRID!$B$69),0))</f>
        <v>#N/A</v>
      </c>
      <c r="I9" s="47" t="e" cm="1">
        <f t="array" ref="I9">IF($I$2="Открытый тариф",
INDEX(GRID!$B$4:$BI$14,MATCH(I$7,GRID!$A$4:$A$14,0),MATCH(1,($U$2=GRID!$B$1:$BI$1)*(КАЛЕНДАРЬ!$I23=GRID!$B$3:$BI$3), 0)),
ROUNDUP(INDEX(GRID!$B$4:$BI$14,MATCH(I$7,GRID!$A$4:$A$14,0),MATCH(1,($U$2=GRID!$B$1:$BI$1)*(КАЛЕНДАРЬ!$I23=GRID!$B$3:$BI$3),0))*(1-GRID!$B$69),0))</f>
        <v>#N/A</v>
      </c>
      <c r="J9" s="48" t="e" cm="1">
        <f t="array" ref="J9">IF($I$2="Открытый тариф",
INDEX(GRID!$B$17:$BI$27,MATCH(I$7,GRID!$A$17:$A$27,0),MATCH(1,($U$2=GRID!$B$1:$BI$1)*(КАЛЕНДАРЬ!$I23=GRID!$B$3:$BI$3), 0)),
ROUNDUP(INDEX(GRID!$B$17:$BI$27,MATCH(I$7,GRID!$A$17:$A$27,0),MATCH(1,($U$2=GRID!$B$1:$BI$1)*(КАЛЕНДАРЬ!$I23=GRID!$B$3:$BI$3), 0))*(1-GRID!$B$69),0))</f>
        <v>#N/A</v>
      </c>
      <c r="K9" s="47" cm="1">
        <f t="array" ref="K9">IF($I$2="Открытый тариф",
INDEX(GRID!$B$4:$BI$14,MATCH(K$7,GRID!$A$4:$A$14,0),MATCH(1,($U$2=GRID!$B$1:$BI$1)*(КАЛЕНДАРЬ!$I23=GRID!$B$3:$BI$3), 0)),
ROUNDUP(INDEX(GRID!$B$4:$BI$14,MATCH(K$7,GRID!$A$4:$A$14,0),MATCH(1,($U$2=GRID!$B$1:$BI$1)*(КАЛЕНДАРЬ!$I23=GRID!$B$3:$BI$3),0))*(1-GRID!$B$69),0))</f>
        <v>22400</v>
      </c>
      <c r="L9" s="48" cm="1">
        <f t="array" ref="L9">IF($I$2="Открытый тариф",
INDEX(GRID!$B$17:$BI$27,MATCH(K$7,GRID!$A$17:$A$27,0),MATCH(1,($U$2=GRID!$B$1:$BI$1)*(КАЛЕНДАРЬ!$I23=GRID!$B$3:$BI$3), 0)),
ROUNDUP(INDEX(GRID!$B$17:$BI$27,MATCH(K$7,GRID!$A$17:$A$27,0),MATCH(1,($U$2=GRID!$B$1:$BI$1)*(КАЛЕНДАРЬ!$I23=GRID!$B$3:$BI$3), 0))*(1-GRID!$B$69),0))</f>
        <v>24900</v>
      </c>
      <c r="M9" s="47" cm="1">
        <f t="array" ref="M9">IF($I$2="Открытый тариф",
INDEX(GRID!$B$4:$BI$14,MATCH(M$7,GRID!$A$4:$A$14,0),MATCH(1,($U$2=GRID!$B$1:$BI$1)*(КАЛЕНДАРЬ!$I23=GRID!$B$3:$BI$3), 0)),
ROUNDUP(INDEX(GRID!$B$4:$BI$14,MATCH(M$7,GRID!$A$4:$A$14,0),MATCH(1,($U$2=GRID!$B$1:$BI$1)*(КАЛЕНДАРЬ!$I23=GRID!$B$3:$BI$3),0))*(1-GRID!$B$69),0))</f>
        <v>24400</v>
      </c>
      <c r="N9" s="48" cm="1">
        <f t="array" ref="N9">IF($I$2="Открытый тариф",
INDEX(GRID!$B$17:$BI$27,MATCH(M$7,GRID!$A$17:$A$27,0),MATCH(1,($U$2=GRID!$B$1:$BI$1)*(КАЛЕНДАРЬ!$I23=GRID!$B$3:$BI$3), 0)),
ROUNDUP(INDEX(GRID!$B$17:$BI$27,MATCH(M$7,GRID!$A$17:$A$27,0),MATCH(1,($U$2=GRID!$B$1:$BI$1)*(КАЛЕНДАРЬ!$I23=GRID!$B$3:$BI$3), 0))*(1-GRID!$B$69),0))</f>
        <v>26900</v>
      </c>
      <c r="O9" s="49" cm="1">
        <f t="array" ref="O9">IF($I$2="Открытый тариф",
INDEX(GRID!$B$4:$BI$14,MATCH(O$7,GRID!$A$4:$A$14,0),MATCH(1,($U$2=GRID!$B$1:$BI$1)*(КАЛЕНДАРЬ!$I23=GRID!$B$3:$BI$3), 0)),
ROUNDUP(INDEX(GRID!$B$4:$BI$14,MATCH(O$7,GRID!$A$4:$A$14,0),MATCH(1,($U$2=GRID!$B$1:$BI$1)*(КАЛЕНДАРЬ!$I23=GRID!$B$3:$BI$3),0))*(1-GRID!$B$69),0))</f>
        <v>31500</v>
      </c>
      <c r="P9" s="49" cm="1">
        <f t="array" ref="P9">IF($I$2="Открытый тариф",
INDEX(GRID!$B$17:$BI$27,MATCH(O$7,GRID!$A$17:$A$27,0),MATCH(1,($U$2=GRID!$B$1:$BI$1)*(КАЛЕНДАРЬ!$I23=GRID!$B$3:$BI$3), 0)),
ROUNDUP(INDEX(GRID!$B$17:$BI$27,MATCH(O$7,GRID!$A$17:$A$27,0),MATCH(1,($U$2=GRID!$B$1:$BI$1)*(КАЛЕНДАРЬ!$I23=GRID!$B$3:$BI$3), 0))*(1-GRID!$B$69),0))</f>
        <v>34000</v>
      </c>
      <c r="Q9" s="49" t="e" cm="1">
        <f t="array" ref="Q9">IF($I$2="Открытый тариф",
INDEX(GRID!$B$4:$BI$14,MATCH(Q$7,GRID!$A$4:$A$14,0),MATCH(1,($U$2=GRID!$B$1:$BI$1)*(КАЛЕНДАРЬ!$I23=GRID!$B$3:$BI$3), 0)),
ROUNDUP(INDEX(GRID!$B$4:$BI$14,MATCH(Q$7,GRID!$A$4:$A$14,0),MATCH(1,($U$2=GRID!$B$1:$BI$1)*(КАЛЕНДАРЬ!$I23=GRID!$B$3:$BI$3),0))*(1-GRID!$B$69),0))</f>
        <v>#N/A</v>
      </c>
      <c r="R9" s="49" t="e" cm="1">
        <f t="array" ref="R9">IF($I$2="Открытый тариф",
INDEX(GRID!$B$17:$BI$27,MATCH(Q$7,GRID!$A$17:$A$27,0),MATCH(1,($U$2=GRID!$B$1:$BI$1)*(КАЛЕНДАРЬ!$I23=GRID!$B$3:$BI$3), 0)),
ROUNDUP(INDEX(GRID!$B$17:$BI$27,MATCH(Q$7,GRID!$A$17:$A$27,0),MATCH(1,($U$2=GRID!$B$1:$BI$1)*(КАЛЕНДАРЬ!$I23=GRID!$B$3:$BI$3), 0))*(1-GRID!$B$69),0))</f>
        <v>#N/A</v>
      </c>
      <c r="S9" s="49" t="e" cm="1">
        <f t="array" ref="S9">IF($I$2="Открытый тариф",
INDEX(GRID!$B$4:$BI$14,MATCH(S$7,GRID!$A$4:$A$14,0),MATCH(1,($U$2=GRID!$B$1:$BI$1)*(КАЛЕНДАРЬ!$I23=GRID!$B$3:$BI$3), 0)),
ROUNDUP(INDEX(GRID!$B$4:$BI$14,MATCH(S$7,GRID!$A$4:$A$14,0),MATCH(1,($U$2=GRID!$B$1:$BI$1)*(КАЛЕНДАРЬ!$I23=GRID!$B$3:$BI$3),0))*(1-GRID!$B$69),0))</f>
        <v>#N/A</v>
      </c>
      <c r="T9" s="49" t="e" cm="1">
        <f t="array" ref="T9">IF($I$2="Открытый тариф",
INDEX(GRID!$B$17:$BI$27,MATCH(S$7,GRID!$A$17:$A$27,0),MATCH(1,($U$2=GRID!$B$1:$BI$1)*(КАЛЕНДАРЬ!$I23=GRID!$B$3:$BI$3), 0)),
ROUNDUP(INDEX(GRID!$B$17:$BI$27,MATCH(S$7,GRID!$A$17:$A$27,0),MATCH(1,($U$2=GRID!$B$1:$BI$1)*(КАЛЕНДАРЬ!$I23=GRID!$B$3:$BI$3), 0))*(1-GRID!$B$69),0))</f>
        <v>#N/A</v>
      </c>
      <c r="U9" s="49" cm="1">
        <f t="array" ref="U9">IF($I$2="Открытый тариф",
INDEX(GRID!$B$4:$BI$14,MATCH(U$7,GRID!$A$4:$A$14,0),MATCH(1,($U$2=GRID!$B$1:$BI$1)*(КАЛЕНДАРЬ!$I23=GRID!$B$3:$BI$3), 0)),
ROUNDUP(INDEX(GRID!$B$4:$BI$14,MATCH(U$7,GRID!$A$4:$A$14,0),MATCH(1,($U$2=GRID!$B$1:$BI$1)*(КАЛЕНДАРЬ!$I23=GRID!$B$3:$BI$3),0))*(1-GRID!$B$69),0))</f>
        <v>48000</v>
      </c>
      <c r="V9" s="49" cm="1">
        <f t="array" ref="V9">IF($I$2="Открытый тариф",
INDEX(GRID!$B$17:$BI$27,MATCH(U$7,GRID!$A$17:$A$27,0),MATCH(1,($U$2=GRID!$B$1:$BI$1)*(КАЛЕНДАРЬ!$I23=GRID!$B$3:$BI$3), 0)),
ROUNDUP(INDEX(GRID!$B$17:$BI$27,MATCH(U$7,GRID!$A$17:$A$27,0),MATCH(1,($U$2=GRID!$B$1:$BI$1)*(КАЛЕНДАРЬ!$I23=GRID!$B$3:$BI$3), 0))*(1-GRID!$B$69),0))</f>
        <v>50500</v>
      </c>
      <c r="W9" s="49" cm="1">
        <f t="array" ref="W9">IF($I$2="Открытый тариф",
INDEX(GRID!$B$4:$BI$14,MATCH(W$7,GRID!$A$4:$A$14,0),MATCH(1,($U$2=GRID!$B$1:$BI$1)*(КАЛЕНДАРЬ!$I23=GRID!$B$3:$BI$3), 0)),
ROUNDUP(INDEX(GRID!$B$4:$BI$14,MATCH(W$7,GRID!$A$4:$A$14,0),MATCH(1,($U$2=GRID!$B$1:$BI$1)*(КАЛЕНДАРЬ!$I23=GRID!$B$3:$BI$3),0))*(1-GRID!$B$69),0))</f>
        <v>200000</v>
      </c>
      <c r="X9" s="49" cm="1">
        <f t="array" ref="X9">IF($I$2="Открытый тариф",
INDEX(GRID!$B$17:$BI$27,MATCH(W$7,GRID!$A$17:$A$27,0),MATCH(1,($U$2=GRID!$B$1:$BI$1)*(КАЛЕНДАРЬ!$I23=GRID!$B$3:$BI$3), 0)),
ROUNDUP(INDEX(GRID!$B$17:$BI$27,MATCH(W$7,GRID!$A$17:$A$27,0),MATCH(1,($U$2=GRID!$B$1:$BI$1)*(КАЛЕНДАРЬ!$I23=GRID!$B$3:$BI$3), 0))*(1-GRID!$B$69),0))</f>
        <v>202500</v>
      </c>
    </row>
    <row r="10" spans="1:40" ht="12.75" hidden="1" customHeight="1" x14ac:dyDescent="0.2">
      <c r="A10" s="117" t="s">
        <v>48</v>
      </c>
      <c r="B10" s="117">
        <v>21</v>
      </c>
      <c r="C10" s="47" cm="1">
        <f t="array" ref="C10">IF($I$2="Открытый тариф",
INDEX(GRID!$B$4:$BI$14,MATCH(C$7,GRID!$A$4:$A$14,0),MATCH(1,($U$2=GRID!$B$1:$BI$1)*(КАЛЕНДАРЬ!$I24=GRID!$B$3:$BI$3), 0)),
ROUNDUP(INDEX(GRID!$B$4:$BI$14,MATCH(C$7,GRID!$A$4:$A$14,0),MATCH(1,($U$2=GRID!$B$1:$BI$1)*(КАЛЕНДАРЬ!$I24=GRID!$B$3:$BI$3),0))*(1-GRID!$B$69),0))</f>
        <v>18000</v>
      </c>
      <c r="D10" s="48" cm="1">
        <f t="array" ref="D10">IF($I$2="Открытый тариф",
INDEX(GRID!$B$17:$BI$27,MATCH(C$7,GRID!$A$17:$A$27,0),MATCH(1,($U$2=GRID!$B$1:$BI$1)*(КАЛЕНДАРЬ!$I24=GRID!$B$3:$BI$3), 0)),
ROUNDUP(INDEX(GRID!$B$17:$BI$27,MATCH(C$7,GRID!$A$17:$A$27,0),MATCH(1,($U$2=GRID!$B$1:$BI$1)*(КАЛЕНДАРЬ!$I24=GRID!$B$3:$BI$3), 0))*(1-GRID!$B$69),0))</f>
        <v>20500</v>
      </c>
      <c r="E10" s="47" cm="1">
        <f t="array" ref="E10">IF($I$2="Открытый тариф",
INDEX(GRID!$B$4:$BI$14,MATCH(E$7,GRID!$A$4:$A$14,0),MATCH(1,($U$2=GRID!$B$1:$BI$1)*(КАЛЕНДАРЬ!$I24=GRID!$B$3:$BI$3), 0)),
ROUNDUP(INDEX(GRID!$B$4:$BI$14,MATCH(E$7,GRID!$A$4:$A$14,0),MATCH(1,($U$2=GRID!$B$1:$BI$1)*(КАЛЕНДАРЬ!$I24=GRID!$B$3:$BI$3),0))*(1-GRID!$B$69),0))</f>
        <v>19700</v>
      </c>
      <c r="F10" s="48" cm="1">
        <f t="array" ref="F10">IF($I$2="Открытый тариф",
INDEX(GRID!$B$17:$BI$27,MATCH(E$7,GRID!$A$17:$A$27,0),MATCH(1,($U$2=GRID!$B$1:$BI$1)*(КАЛЕНДАРЬ!$I24=GRID!$B$3:$BI$3), 0)),
ROUNDUP(INDEX(GRID!$B$17:$BI$27,MATCH(E$7,GRID!$A$17:$A$27,0),MATCH(1,($U$2=GRID!$B$1:$BI$1)*(КАЛЕНДАРЬ!$I24=GRID!$B$3:$BI$3), 0))*(1-GRID!$B$69),0))</f>
        <v>22200</v>
      </c>
      <c r="G10" s="47" t="e" cm="1">
        <f t="array" ref="G10">IF($I$2="Открытый тариф",
INDEX(GRID!$B$4:$BI$14,MATCH(G$7,GRID!$A$4:$A$14,0),MATCH(1,($U$2=GRID!$B$1:$BI$1)*(КАЛЕНДАРЬ!$I24=GRID!$B$3:$BI$3), 0)),
ROUNDUP(INDEX(GRID!$B$4:$BI$14,MATCH(G$7,GRID!$A$4:$A$14,0),MATCH(1,($U$2=GRID!$B$1:$BI$1)*(КАЛЕНДАРЬ!$I24=GRID!$B$3:$BI$3),0))*(1-GRID!$B$69),0))</f>
        <v>#N/A</v>
      </c>
      <c r="H10" s="48" t="e" cm="1">
        <f t="array" ref="H10">IF($I$2="Открытый тариф",
INDEX(GRID!$B$17:$BI$27,MATCH(G$7,GRID!$A$17:$A$27,0),MATCH(1,($U$2=GRID!$B$1:$BI$1)*(КАЛЕНДАРЬ!$I24=GRID!$B$3:$BI$3), 0)),
ROUNDUP(INDEX(GRID!$B$17:$BI$27,MATCH(G$7,GRID!$A$17:$A$27,0),MATCH(1,($U$2=GRID!$B$1:$BI$1)*(КАЛЕНДАРЬ!$I24=GRID!$B$3:$BI$3), 0))*(1-GRID!$B$69),0))</f>
        <v>#N/A</v>
      </c>
      <c r="I10" s="47" t="e" cm="1">
        <f t="array" ref="I10">IF($I$2="Открытый тариф",
INDEX(GRID!$B$4:$BI$14,MATCH(I$7,GRID!$A$4:$A$14,0),MATCH(1,($U$2=GRID!$B$1:$BI$1)*(КАЛЕНДАРЬ!$I24=GRID!$B$3:$BI$3), 0)),
ROUNDUP(INDEX(GRID!$B$4:$BI$14,MATCH(I$7,GRID!$A$4:$A$14,0),MATCH(1,($U$2=GRID!$B$1:$BI$1)*(КАЛЕНДАРЬ!$I24=GRID!$B$3:$BI$3),0))*(1-GRID!$B$69),0))</f>
        <v>#N/A</v>
      </c>
      <c r="J10" s="48" t="e" cm="1">
        <f t="array" ref="J10">IF($I$2="Открытый тариф",
INDEX(GRID!$B$17:$BI$27,MATCH(I$7,GRID!$A$17:$A$27,0),MATCH(1,($U$2=GRID!$B$1:$BI$1)*(КАЛЕНДАРЬ!$I24=GRID!$B$3:$BI$3), 0)),
ROUNDUP(INDEX(GRID!$B$17:$BI$27,MATCH(I$7,GRID!$A$17:$A$27,0),MATCH(1,($U$2=GRID!$B$1:$BI$1)*(КАЛЕНДАРЬ!$I24=GRID!$B$3:$BI$3), 0))*(1-GRID!$B$69),0))</f>
        <v>#N/A</v>
      </c>
      <c r="K10" s="47" cm="1">
        <f t="array" ref="K10">IF($I$2="Открытый тариф",
INDEX(GRID!$B$4:$BI$14,MATCH(K$7,GRID!$A$4:$A$14,0),MATCH(1,($U$2=GRID!$B$1:$BI$1)*(КАЛЕНДАРЬ!$I24=GRID!$B$3:$BI$3), 0)),
ROUNDUP(INDEX(GRID!$B$4:$BI$14,MATCH(K$7,GRID!$A$4:$A$14,0),MATCH(1,($U$2=GRID!$B$1:$BI$1)*(КАЛЕНДАРЬ!$I24=GRID!$B$3:$BI$3),0))*(1-GRID!$B$69),0))</f>
        <v>26000</v>
      </c>
      <c r="L10" s="48" cm="1">
        <f t="array" ref="L10">IF($I$2="Открытый тариф",
INDEX(GRID!$B$17:$BI$27,MATCH(K$7,GRID!$A$17:$A$27,0),MATCH(1,($U$2=GRID!$B$1:$BI$1)*(КАЛЕНДАРЬ!$I24=GRID!$B$3:$BI$3), 0)),
ROUNDUP(INDEX(GRID!$B$17:$BI$27,MATCH(K$7,GRID!$A$17:$A$27,0),MATCH(1,($U$2=GRID!$B$1:$BI$1)*(КАЛЕНДАРЬ!$I24=GRID!$B$3:$BI$3), 0))*(1-GRID!$B$69),0))</f>
        <v>28500</v>
      </c>
      <c r="M10" s="47" cm="1">
        <f t="array" ref="M10">IF($I$2="Открытый тариф",
INDEX(GRID!$B$4:$BI$14,MATCH(M$7,GRID!$A$4:$A$14,0),MATCH(1,($U$2=GRID!$B$1:$BI$1)*(КАЛЕНДАРЬ!$I24=GRID!$B$3:$BI$3), 0)),
ROUNDUP(INDEX(GRID!$B$4:$BI$14,MATCH(M$7,GRID!$A$4:$A$14,0),MATCH(1,($U$2=GRID!$B$1:$BI$1)*(КАЛЕНДАРЬ!$I24=GRID!$B$3:$BI$3),0))*(1-GRID!$B$69),0))</f>
        <v>28500</v>
      </c>
      <c r="N10" s="48" cm="1">
        <f t="array" ref="N10">IF($I$2="Открытый тариф",
INDEX(GRID!$B$17:$BI$27,MATCH(M$7,GRID!$A$17:$A$27,0),MATCH(1,($U$2=GRID!$B$1:$BI$1)*(КАЛЕНДАРЬ!$I24=GRID!$B$3:$BI$3), 0)),
ROUNDUP(INDEX(GRID!$B$17:$BI$27,MATCH(M$7,GRID!$A$17:$A$27,0),MATCH(1,($U$2=GRID!$B$1:$BI$1)*(КАЛЕНДАРЬ!$I24=GRID!$B$3:$BI$3), 0))*(1-GRID!$B$69),0))</f>
        <v>31000</v>
      </c>
      <c r="O10" s="49" cm="1">
        <f t="array" ref="O10">IF($I$2="Открытый тариф",
INDEX(GRID!$B$4:$BI$14,MATCH(O$7,GRID!$A$4:$A$14,0),MATCH(1,($U$2=GRID!$B$1:$BI$1)*(КАЛЕНДАРЬ!$I24=GRID!$B$3:$BI$3), 0)),
ROUNDUP(INDEX(GRID!$B$4:$BI$14,MATCH(O$7,GRID!$A$4:$A$14,0),MATCH(1,($U$2=GRID!$B$1:$BI$1)*(КАЛЕНДАРЬ!$I24=GRID!$B$3:$BI$3),0))*(1-GRID!$B$69),0))</f>
        <v>35400</v>
      </c>
      <c r="P10" s="49" cm="1">
        <f t="array" ref="P10">IF($I$2="Открытый тариф",
INDEX(GRID!$B$17:$BI$27,MATCH(O$7,GRID!$A$17:$A$27,0),MATCH(1,($U$2=GRID!$B$1:$BI$1)*(КАЛЕНДАРЬ!$I24=GRID!$B$3:$BI$3), 0)),
ROUNDUP(INDEX(GRID!$B$17:$BI$27,MATCH(O$7,GRID!$A$17:$A$27,0),MATCH(1,($U$2=GRID!$B$1:$BI$1)*(КАЛЕНДАРЬ!$I24=GRID!$B$3:$BI$3), 0))*(1-GRID!$B$69),0))</f>
        <v>37900</v>
      </c>
      <c r="Q10" s="49" t="e" cm="1">
        <f t="array" ref="Q10">IF($I$2="Открытый тариф",
INDEX(GRID!$B$4:$BI$14,MATCH(Q$7,GRID!$A$4:$A$14,0),MATCH(1,($U$2=GRID!$B$1:$BI$1)*(КАЛЕНДАРЬ!$I24=GRID!$B$3:$BI$3), 0)),
ROUNDUP(INDEX(GRID!$B$4:$BI$14,MATCH(Q$7,GRID!$A$4:$A$14,0),MATCH(1,($U$2=GRID!$B$1:$BI$1)*(КАЛЕНДАРЬ!$I24=GRID!$B$3:$BI$3),0))*(1-GRID!$B$69),0))</f>
        <v>#N/A</v>
      </c>
      <c r="R10" s="49" t="e" cm="1">
        <f t="array" ref="R10">IF($I$2="Открытый тариф",
INDEX(GRID!$B$17:$BI$27,MATCH(Q$7,GRID!$A$17:$A$27,0),MATCH(1,($U$2=GRID!$B$1:$BI$1)*(КАЛЕНДАРЬ!$I24=GRID!$B$3:$BI$3), 0)),
ROUNDUP(INDEX(GRID!$B$17:$BI$27,MATCH(Q$7,GRID!$A$17:$A$27,0),MATCH(1,($U$2=GRID!$B$1:$BI$1)*(КАЛЕНДАРЬ!$I24=GRID!$B$3:$BI$3), 0))*(1-GRID!$B$69),0))</f>
        <v>#N/A</v>
      </c>
      <c r="S10" s="49" t="e" cm="1">
        <f t="array" ref="S10">IF($I$2="Открытый тариф",
INDEX(GRID!$B$4:$BI$14,MATCH(S$7,GRID!$A$4:$A$14,0),MATCH(1,($U$2=GRID!$B$1:$BI$1)*(КАЛЕНДАРЬ!$I24=GRID!$B$3:$BI$3), 0)),
ROUNDUP(INDEX(GRID!$B$4:$BI$14,MATCH(S$7,GRID!$A$4:$A$14,0),MATCH(1,($U$2=GRID!$B$1:$BI$1)*(КАЛЕНДАРЬ!$I24=GRID!$B$3:$BI$3),0))*(1-GRID!$B$69),0))</f>
        <v>#N/A</v>
      </c>
      <c r="T10" s="49" t="e" cm="1">
        <f t="array" ref="T10">IF($I$2="Открытый тариф",
INDEX(GRID!$B$17:$BI$27,MATCH(S$7,GRID!$A$17:$A$27,0),MATCH(1,($U$2=GRID!$B$1:$BI$1)*(КАЛЕНДАРЬ!$I24=GRID!$B$3:$BI$3), 0)),
ROUNDUP(INDEX(GRID!$B$17:$BI$27,MATCH(S$7,GRID!$A$17:$A$27,0),MATCH(1,($U$2=GRID!$B$1:$BI$1)*(КАЛЕНДАРЬ!$I24=GRID!$B$3:$BI$3), 0))*(1-GRID!$B$69),0))</f>
        <v>#N/A</v>
      </c>
      <c r="U10" s="49" cm="1">
        <f t="array" ref="U10">IF($I$2="Открытый тариф",
INDEX(GRID!$B$4:$BI$14,MATCH(U$7,GRID!$A$4:$A$14,0),MATCH(1,($U$2=GRID!$B$1:$BI$1)*(КАЛЕНДАРЬ!$I24=GRID!$B$3:$BI$3), 0)),
ROUNDUP(INDEX(GRID!$B$4:$BI$14,MATCH(U$7,GRID!$A$4:$A$14,0),MATCH(1,($U$2=GRID!$B$1:$BI$1)*(КАЛЕНДАРЬ!$I24=GRID!$B$3:$BI$3),0))*(1-GRID!$B$69),0))</f>
        <v>55000</v>
      </c>
      <c r="V10" s="49" cm="1">
        <f t="array" ref="V10">IF($I$2="Открытый тариф",
INDEX(GRID!$B$17:$BI$27,MATCH(U$7,GRID!$A$17:$A$27,0),MATCH(1,($U$2=GRID!$B$1:$BI$1)*(КАЛЕНДАРЬ!$I24=GRID!$B$3:$BI$3), 0)),
ROUNDUP(INDEX(GRID!$B$17:$BI$27,MATCH(U$7,GRID!$A$17:$A$27,0),MATCH(1,($U$2=GRID!$B$1:$BI$1)*(КАЛЕНДАРЬ!$I24=GRID!$B$3:$BI$3), 0))*(1-GRID!$B$69),0))</f>
        <v>57500</v>
      </c>
      <c r="W10" s="49" cm="1">
        <f t="array" ref="W10">IF($I$2="Открытый тариф",
INDEX(GRID!$B$4:$BI$14,MATCH(W$7,GRID!$A$4:$A$14,0),MATCH(1,($U$2=GRID!$B$1:$BI$1)*(КАЛЕНДАРЬ!$I24=GRID!$B$3:$BI$3), 0)),
ROUNDUP(INDEX(GRID!$B$4:$BI$14,MATCH(W$7,GRID!$A$4:$A$14,0),MATCH(1,($U$2=GRID!$B$1:$BI$1)*(КАЛЕНДАРЬ!$I24=GRID!$B$3:$BI$3),0))*(1-GRID!$B$69),0))</f>
        <v>223000</v>
      </c>
      <c r="X10" s="49" cm="1">
        <f t="array" ref="X10">IF($I$2="Открытый тариф",
INDEX(GRID!$B$17:$BI$27,MATCH(W$7,GRID!$A$17:$A$27,0),MATCH(1,($U$2=GRID!$B$1:$BI$1)*(КАЛЕНДАРЬ!$I24=GRID!$B$3:$BI$3), 0)),
ROUNDUP(INDEX(GRID!$B$17:$BI$27,MATCH(W$7,GRID!$A$17:$A$27,0),MATCH(1,($U$2=GRID!$B$1:$BI$1)*(КАЛЕНДАРЬ!$I24=GRID!$B$3:$BI$3), 0))*(1-GRID!$B$69),0))</f>
        <v>225500</v>
      </c>
    </row>
    <row r="11" spans="1:40" ht="12.75" hidden="1" customHeight="1" x14ac:dyDescent="0.2">
      <c r="A11" s="117" t="s">
        <v>42</v>
      </c>
      <c r="B11" s="117">
        <v>22</v>
      </c>
      <c r="C11" s="47" cm="1">
        <f t="array" ref="C11">IF($I$2="Открытый тариф",
INDEX(GRID!$B$4:$BI$14,MATCH(C$7,GRID!$A$4:$A$14,0),MATCH(1,($U$2=GRID!$B$1:$BI$1)*(КАЛЕНДАРЬ!$I25=GRID!$B$3:$BI$3), 0)),
ROUNDUP(INDEX(GRID!$B$4:$BI$14,MATCH(C$7,GRID!$A$4:$A$14,0),MATCH(1,($U$2=GRID!$B$1:$BI$1)*(КАЛЕНДАРЬ!$I25=GRID!$B$3:$BI$3),0))*(1-GRID!$B$69),0))</f>
        <v>18000</v>
      </c>
      <c r="D11" s="48" cm="1">
        <f t="array" ref="D11">IF($I$2="Открытый тариф",
INDEX(GRID!$B$17:$BI$27,MATCH(C$7,GRID!$A$17:$A$27,0),MATCH(1,($U$2=GRID!$B$1:$BI$1)*(КАЛЕНДАРЬ!$I25=GRID!$B$3:$BI$3), 0)),
ROUNDUP(INDEX(GRID!$B$17:$BI$27,MATCH(C$7,GRID!$A$17:$A$27,0),MATCH(1,($U$2=GRID!$B$1:$BI$1)*(КАЛЕНДАРЬ!$I25=GRID!$B$3:$BI$3), 0))*(1-GRID!$B$69),0))</f>
        <v>20500</v>
      </c>
      <c r="E11" s="47" cm="1">
        <f t="array" ref="E11">IF($I$2="Открытый тариф",
INDEX(GRID!$B$4:$BI$14,MATCH(E$7,GRID!$A$4:$A$14,0),MATCH(1,($U$2=GRID!$B$1:$BI$1)*(КАЛЕНДАРЬ!$I25=GRID!$B$3:$BI$3), 0)),
ROUNDUP(INDEX(GRID!$B$4:$BI$14,MATCH(E$7,GRID!$A$4:$A$14,0),MATCH(1,($U$2=GRID!$B$1:$BI$1)*(КАЛЕНДАРЬ!$I25=GRID!$B$3:$BI$3),0))*(1-GRID!$B$69),0))</f>
        <v>19700</v>
      </c>
      <c r="F11" s="48" cm="1">
        <f t="array" ref="F11">IF($I$2="Открытый тариф",
INDEX(GRID!$B$17:$BI$27,MATCH(E$7,GRID!$A$17:$A$27,0),MATCH(1,($U$2=GRID!$B$1:$BI$1)*(КАЛЕНДАРЬ!$I25=GRID!$B$3:$BI$3), 0)),
ROUNDUP(INDEX(GRID!$B$17:$BI$27,MATCH(E$7,GRID!$A$17:$A$27,0),MATCH(1,($U$2=GRID!$B$1:$BI$1)*(КАЛЕНДАРЬ!$I25=GRID!$B$3:$BI$3), 0))*(1-GRID!$B$69),0))</f>
        <v>22200</v>
      </c>
      <c r="G11" s="47" t="e" cm="1">
        <f t="array" ref="G11">IF($I$2="Открытый тариф",
INDEX(GRID!$B$4:$BI$14,MATCH(G$7,GRID!$A$4:$A$14,0),MATCH(1,($U$2=GRID!$B$1:$BI$1)*(КАЛЕНДАРЬ!$I25=GRID!$B$3:$BI$3), 0)),
ROUNDUP(INDEX(GRID!$B$4:$BI$14,MATCH(G$7,GRID!$A$4:$A$14,0),MATCH(1,($U$2=GRID!$B$1:$BI$1)*(КАЛЕНДАРЬ!$I25=GRID!$B$3:$BI$3),0))*(1-GRID!$B$69),0))</f>
        <v>#N/A</v>
      </c>
      <c r="H11" s="48" t="e" cm="1">
        <f t="array" ref="H11">IF($I$2="Открытый тариф",
INDEX(GRID!$B$17:$BI$27,MATCH(G$7,GRID!$A$17:$A$27,0),MATCH(1,($U$2=GRID!$B$1:$BI$1)*(КАЛЕНДАРЬ!$I25=GRID!$B$3:$BI$3), 0)),
ROUNDUP(INDEX(GRID!$B$17:$BI$27,MATCH(G$7,GRID!$A$17:$A$27,0),MATCH(1,($U$2=GRID!$B$1:$BI$1)*(КАЛЕНДАРЬ!$I25=GRID!$B$3:$BI$3), 0))*(1-GRID!$B$69),0))</f>
        <v>#N/A</v>
      </c>
      <c r="I11" s="47" t="e" cm="1">
        <f t="array" ref="I11">IF($I$2="Открытый тариф",
INDEX(GRID!$B$4:$BI$14,MATCH(I$7,GRID!$A$4:$A$14,0),MATCH(1,($U$2=GRID!$B$1:$BI$1)*(КАЛЕНДАРЬ!$I25=GRID!$B$3:$BI$3), 0)),
ROUNDUP(INDEX(GRID!$B$4:$BI$14,MATCH(I$7,GRID!$A$4:$A$14,0),MATCH(1,($U$2=GRID!$B$1:$BI$1)*(КАЛЕНДАРЬ!$I25=GRID!$B$3:$BI$3),0))*(1-GRID!$B$69),0))</f>
        <v>#N/A</v>
      </c>
      <c r="J11" s="48" t="e" cm="1">
        <f t="array" ref="J11">IF($I$2="Открытый тариф",
INDEX(GRID!$B$17:$BI$27,MATCH(I$7,GRID!$A$17:$A$27,0),MATCH(1,($U$2=GRID!$B$1:$BI$1)*(КАЛЕНДАРЬ!$I25=GRID!$B$3:$BI$3), 0)),
ROUNDUP(INDEX(GRID!$B$17:$BI$27,MATCH(I$7,GRID!$A$17:$A$27,0),MATCH(1,($U$2=GRID!$B$1:$BI$1)*(КАЛЕНДАРЬ!$I25=GRID!$B$3:$BI$3), 0))*(1-GRID!$B$69),0))</f>
        <v>#N/A</v>
      </c>
      <c r="K11" s="47" cm="1">
        <f t="array" ref="K11">IF($I$2="Открытый тариф",
INDEX(GRID!$B$4:$BI$14,MATCH(K$7,GRID!$A$4:$A$14,0),MATCH(1,($U$2=GRID!$B$1:$BI$1)*(КАЛЕНДАРЬ!$I25=GRID!$B$3:$BI$3), 0)),
ROUNDUP(INDEX(GRID!$B$4:$BI$14,MATCH(K$7,GRID!$A$4:$A$14,0),MATCH(1,($U$2=GRID!$B$1:$BI$1)*(КАЛЕНДАРЬ!$I25=GRID!$B$3:$BI$3),0))*(1-GRID!$B$69),0))</f>
        <v>26000</v>
      </c>
      <c r="L11" s="48" cm="1">
        <f t="array" ref="L11">IF($I$2="Открытый тариф",
INDEX(GRID!$B$17:$BI$27,MATCH(K$7,GRID!$A$17:$A$27,0),MATCH(1,($U$2=GRID!$B$1:$BI$1)*(КАЛЕНДАРЬ!$I25=GRID!$B$3:$BI$3), 0)),
ROUNDUP(INDEX(GRID!$B$17:$BI$27,MATCH(K$7,GRID!$A$17:$A$27,0),MATCH(1,($U$2=GRID!$B$1:$BI$1)*(КАЛЕНДАРЬ!$I25=GRID!$B$3:$BI$3), 0))*(1-GRID!$B$69),0))</f>
        <v>28500</v>
      </c>
      <c r="M11" s="47" cm="1">
        <f t="array" ref="M11">IF($I$2="Открытый тариф",
INDEX(GRID!$B$4:$BI$14,MATCH(M$7,GRID!$A$4:$A$14,0),MATCH(1,($U$2=GRID!$B$1:$BI$1)*(КАЛЕНДАРЬ!$I25=GRID!$B$3:$BI$3), 0)),
ROUNDUP(INDEX(GRID!$B$4:$BI$14,MATCH(M$7,GRID!$A$4:$A$14,0),MATCH(1,($U$2=GRID!$B$1:$BI$1)*(КАЛЕНДАРЬ!$I25=GRID!$B$3:$BI$3),0))*(1-GRID!$B$69),0))</f>
        <v>28500</v>
      </c>
      <c r="N11" s="48" cm="1">
        <f t="array" ref="N11">IF($I$2="Открытый тариф",
INDEX(GRID!$B$17:$BI$27,MATCH(M$7,GRID!$A$17:$A$27,0),MATCH(1,($U$2=GRID!$B$1:$BI$1)*(КАЛЕНДАРЬ!$I25=GRID!$B$3:$BI$3), 0)),
ROUNDUP(INDEX(GRID!$B$17:$BI$27,MATCH(M$7,GRID!$A$17:$A$27,0),MATCH(1,($U$2=GRID!$B$1:$BI$1)*(КАЛЕНДАРЬ!$I25=GRID!$B$3:$BI$3), 0))*(1-GRID!$B$69),0))</f>
        <v>31000</v>
      </c>
      <c r="O11" s="49" cm="1">
        <f t="array" ref="O11">IF($I$2="Открытый тариф",
INDEX(GRID!$B$4:$BI$14,MATCH(O$7,GRID!$A$4:$A$14,0),MATCH(1,($U$2=GRID!$B$1:$BI$1)*(КАЛЕНДАРЬ!$I25=GRID!$B$3:$BI$3), 0)),
ROUNDUP(INDEX(GRID!$B$4:$BI$14,MATCH(O$7,GRID!$A$4:$A$14,0),MATCH(1,($U$2=GRID!$B$1:$BI$1)*(КАЛЕНДАРЬ!$I25=GRID!$B$3:$BI$3),0))*(1-GRID!$B$69),0))</f>
        <v>35400</v>
      </c>
      <c r="P11" s="49" cm="1">
        <f t="array" ref="P11">IF($I$2="Открытый тариф",
INDEX(GRID!$B$17:$BI$27,MATCH(O$7,GRID!$A$17:$A$27,0),MATCH(1,($U$2=GRID!$B$1:$BI$1)*(КАЛЕНДАРЬ!$I25=GRID!$B$3:$BI$3), 0)),
ROUNDUP(INDEX(GRID!$B$17:$BI$27,MATCH(O$7,GRID!$A$17:$A$27,0),MATCH(1,($U$2=GRID!$B$1:$BI$1)*(КАЛЕНДАРЬ!$I25=GRID!$B$3:$BI$3), 0))*(1-GRID!$B$69),0))</f>
        <v>37900</v>
      </c>
      <c r="Q11" s="49" t="e" cm="1">
        <f t="array" ref="Q11">IF($I$2="Открытый тариф",
INDEX(GRID!$B$4:$BI$14,MATCH(Q$7,GRID!$A$4:$A$14,0),MATCH(1,($U$2=GRID!$B$1:$BI$1)*(КАЛЕНДАРЬ!$I25=GRID!$B$3:$BI$3), 0)),
ROUNDUP(INDEX(GRID!$B$4:$BI$14,MATCH(Q$7,GRID!$A$4:$A$14,0),MATCH(1,($U$2=GRID!$B$1:$BI$1)*(КАЛЕНДАРЬ!$I25=GRID!$B$3:$BI$3),0))*(1-GRID!$B$69),0))</f>
        <v>#N/A</v>
      </c>
      <c r="R11" s="49" t="e" cm="1">
        <f t="array" ref="R11">IF($I$2="Открытый тариф",
INDEX(GRID!$B$17:$BI$27,MATCH(Q$7,GRID!$A$17:$A$27,0),MATCH(1,($U$2=GRID!$B$1:$BI$1)*(КАЛЕНДАРЬ!$I25=GRID!$B$3:$BI$3), 0)),
ROUNDUP(INDEX(GRID!$B$17:$BI$27,MATCH(Q$7,GRID!$A$17:$A$27,0),MATCH(1,($U$2=GRID!$B$1:$BI$1)*(КАЛЕНДАРЬ!$I25=GRID!$B$3:$BI$3), 0))*(1-GRID!$B$69),0))</f>
        <v>#N/A</v>
      </c>
      <c r="S11" s="49" t="e" cm="1">
        <f t="array" ref="S11">IF($I$2="Открытый тариф",
INDEX(GRID!$B$4:$BI$14,MATCH(S$7,GRID!$A$4:$A$14,0),MATCH(1,($U$2=GRID!$B$1:$BI$1)*(КАЛЕНДАРЬ!$I25=GRID!$B$3:$BI$3), 0)),
ROUNDUP(INDEX(GRID!$B$4:$BI$14,MATCH(S$7,GRID!$A$4:$A$14,0),MATCH(1,($U$2=GRID!$B$1:$BI$1)*(КАЛЕНДАРЬ!$I25=GRID!$B$3:$BI$3),0))*(1-GRID!$B$69),0))</f>
        <v>#N/A</v>
      </c>
      <c r="T11" s="49" t="e" cm="1">
        <f t="array" ref="T11">IF($I$2="Открытый тариф",
INDEX(GRID!$B$17:$BI$27,MATCH(S$7,GRID!$A$17:$A$27,0),MATCH(1,($U$2=GRID!$B$1:$BI$1)*(КАЛЕНДАРЬ!$I25=GRID!$B$3:$BI$3), 0)),
ROUNDUP(INDEX(GRID!$B$17:$BI$27,MATCH(S$7,GRID!$A$17:$A$27,0),MATCH(1,($U$2=GRID!$B$1:$BI$1)*(КАЛЕНДАРЬ!$I25=GRID!$B$3:$BI$3), 0))*(1-GRID!$B$69),0))</f>
        <v>#N/A</v>
      </c>
      <c r="U11" s="49" cm="1">
        <f t="array" ref="U11">IF($I$2="Открытый тариф",
INDEX(GRID!$B$4:$BI$14,MATCH(U$7,GRID!$A$4:$A$14,0),MATCH(1,($U$2=GRID!$B$1:$BI$1)*(КАЛЕНДАРЬ!$I25=GRID!$B$3:$BI$3), 0)),
ROUNDUP(INDEX(GRID!$B$4:$BI$14,MATCH(U$7,GRID!$A$4:$A$14,0),MATCH(1,($U$2=GRID!$B$1:$BI$1)*(КАЛЕНДАРЬ!$I25=GRID!$B$3:$BI$3),0))*(1-GRID!$B$69),0))</f>
        <v>55000</v>
      </c>
      <c r="V11" s="49" cm="1">
        <f t="array" ref="V11">IF($I$2="Открытый тариф",
INDEX(GRID!$B$17:$BI$27,MATCH(U$7,GRID!$A$17:$A$27,0),MATCH(1,($U$2=GRID!$B$1:$BI$1)*(КАЛЕНДАРЬ!$I25=GRID!$B$3:$BI$3), 0)),
ROUNDUP(INDEX(GRID!$B$17:$BI$27,MATCH(U$7,GRID!$A$17:$A$27,0),MATCH(1,($U$2=GRID!$B$1:$BI$1)*(КАЛЕНДАРЬ!$I25=GRID!$B$3:$BI$3), 0))*(1-GRID!$B$69),0))</f>
        <v>57500</v>
      </c>
      <c r="W11" s="49" cm="1">
        <f t="array" ref="W11">IF($I$2="Открытый тариф",
INDEX(GRID!$B$4:$BI$14,MATCH(W$7,GRID!$A$4:$A$14,0),MATCH(1,($U$2=GRID!$B$1:$BI$1)*(КАЛЕНДАРЬ!$I25=GRID!$B$3:$BI$3), 0)),
ROUNDUP(INDEX(GRID!$B$4:$BI$14,MATCH(W$7,GRID!$A$4:$A$14,0),MATCH(1,($U$2=GRID!$B$1:$BI$1)*(КАЛЕНДАРЬ!$I25=GRID!$B$3:$BI$3),0))*(1-GRID!$B$69),0))</f>
        <v>223000</v>
      </c>
      <c r="X11" s="49" cm="1">
        <f t="array" ref="X11">IF($I$2="Открытый тариф",
INDEX(GRID!$B$17:$BI$27,MATCH(W$7,GRID!$A$17:$A$27,0),MATCH(1,($U$2=GRID!$B$1:$BI$1)*(КАЛЕНДАРЬ!$I25=GRID!$B$3:$BI$3), 0)),
ROUNDUP(INDEX(GRID!$B$17:$BI$27,MATCH(W$7,GRID!$A$17:$A$27,0),MATCH(1,($U$2=GRID!$B$1:$BI$1)*(КАЛЕНДАРЬ!$I25=GRID!$B$3:$BI$3), 0))*(1-GRID!$B$69),0))</f>
        <v>225500</v>
      </c>
    </row>
    <row r="12" spans="1:40" ht="12.75" hidden="1" customHeight="1" x14ac:dyDescent="0.2">
      <c r="A12" s="117" t="s">
        <v>43</v>
      </c>
      <c r="B12" s="117">
        <v>23</v>
      </c>
      <c r="C12" s="47" cm="1">
        <f t="array" ref="C12">IF($I$2="Открытый тариф",
INDEX(GRID!$B$4:$BI$14,MATCH(C$7,GRID!$A$4:$A$14,0),MATCH(1,($U$2=GRID!$B$1:$BI$1)*(КАЛЕНДАРЬ!$I26=GRID!$B$3:$BI$3), 0)),
ROUNDUP(INDEX(GRID!$B$4:$BI$14,MATCH(C$7,GRID!$A$4:$A$14,0),MATCH(1,($U$2=GRID!$B$1:$BI$1)*(КАЛЕНДАРЬ!$I26=GRID!$B$3:$BI$3),0))*(1-GRID!$B$69),0))</f>
        <v>19000</v>
      </c>
      <c r="D12" s="48" cm="1">
        <f t="array" ref="D12">IF($I$2="Открытый тариф",
INDEX(GRID!$B$17:$BI$27,MATCH(C$7,GRID!$A$17:$A$27,0),MATCH(1,($U$2=GRID!$B$1:$BI$1)*(КАЛЕНДАРЬ!$I26=GRID!$B$3:$BI$3), 0)),
ROUNDUP(INDEX(GRID!$B$17:$BI$27,MATCH(C$7,GRID!$A$17:$A$27,0),MATCH(1,($U$2=GRID!$B$1:$BI$1)*(КАЛЕНДАРЬ!$I26=GRID!$B$3:$BI$3), 0))*(1-GRID!$B$69),0))</f>
        <v>21500</v>
      </c>
      <c r="E12" s="47" cm="1">
        <f t="array" ref="E12">IF($I$2="Открытый тариф",
INDEX(GRID!$B$4:$BI$14,MATCH(E$7,GRID!$A$4:$A$14,0),MATCH(1,($U$2=GRID!$B$1:$BI$1)*(КАЛЕНДАРЬ!$I26=GRID!$B$3:$BI$3), 0)),
ROUNDUP(INDEX(GRID!$B$4:$BI$14,MATCH(E$7,GRID!$A$4:$A$14,0),MATCH(1,($U$2=GRID!$B$1:$BI$1)*(КАЛЕНДАРЬ!$I26=GRID!$B$3:$BI$3),0))*(1-GRID!$B$69),0))</f>
        <v>20900</v>
      </c>
      <c r="F12" s="48" cm="1">
        <f t="array" ref="F12">IF($I$2="Открытый тариф",
INDEX(GRID!$B$17:$BI$27,MATCH(E$7,GRID!$A$17:$A$27,0),MATCH(1,($U$2=GRID!$B$1:$BI$1)*(КАЛЕНДАРЬ!$I26=GRID!$B$3:$BI$3), 0)),
ROUNDUP(INDEX(GRID!$B$17:$BI$27,MATCH(E$7,GRID!$A$17:$A$27,0),MATCH(1,($U$2=GRID!$B$1:$BI$1)*(КАЛЕНДАРЬ!$I26=GRID!$B$3:$BI$3), 0))*(1-GRID!$B$69),0))</f>
        <v>23400</v>
      </c>
      <c r="G12" s="47" t="e" cm="1">
        <f t="array" ref="G12">IF($I$2="Открытый тариф",
INDEX(GRID!$B$4:$BI$14,MATCH(G$7,GRID!$A$4:$A$14,0),MATCH(1,($U$2=GRID!$B$1:$BI$1)*(КАЛЕНДАРЬ!$I26=GRID!$B$3:$BI$3), 0)),
ROUNDUP(INDEX(GRID!$B$4:$BI$14,MATCH(G$7,GRID!$A$4:$A$14,0),MATCH(1,($U$2=GRID!$B$1:$BI$1)*(КАЛЕНДАРЬ!$I26=GRID!$B$3:$BI$3),0))*(1-GRID!$B$69),0))</f>
        <v>#N/A</v>
      </c>
      <c r="H12" s="48" t="e" cm="1">
        <f t="array" ref="H12">IF($I$2="Открытый тариф",
INDEX(GRID!$B$17:$BI$27,MATCH(G$7,GRID!$A$17:$A$27,0),MATCH(1,($U$2=GRID!$B$1:$BI$1)*(КАЛЕНДАРЬ!$I26=GRID!$B$3:$BI$3), 0)),
ROUNDUP(INDEX(GRID!$B$17:$BI$27,MATCH(G$7,GRID!$A$17:$A$27,0),MATCH(1,($U$2=GRID!$B$1:$BI$1)*(КАЛЕНДАРЬ!$I26=GRID!$B$3:$BI$3), 0))*(1-GRID!$B$69),0))</f>
        <v>#N/A</v>
      </c>
      <c r="I12" s="47" t="e" cm="1">
        <f t="array" ref="I12">IF($I$2="Открытый тариф",
INDEX(GRID!$B$4:$BI$14,MATCH(I$7,GRID!$A$4:$A$14,0),MATCH(1,($U$2=GRID!$B$1:$BI$1)*(КАЛЕНДАРЬ!$I26=GRID!$B$3:$BI$3), 0)),
ROUNDUP(INDEX(GRID!$B$4:$BI$14,MATCH(I$7,GRID!$A$4:$A$14,0),MATCH(1,($U$2=GRID!$B$1:$BI$1)*(КАЛЕНДАРЬ!$I26=GRID!$B$3:$BI$3),0))*(1-GRID!$B$69),0))</f>
        <v>#N/A</v>
      </c>
      <c r="J12" s="48" t="e" cm="1">
        <f t="array" ref="J12">IF($I$2="Открытый тариф",
INDEX(GRID!$B$17:$BI$27,MATCH(I$7,GRID!$A$17:$A$27,0),MATCH(1,($U$2=GRID!$B$1:$BI$1)*(КАЛЕНДАРЬ!$I26=GRID!$B$3:$BI$3), 0)),
ROUNDUP(INDEX(GRID!$B$17:$BI$27,MATCH(I$7,GRID!$A$17:$A$27,0),MATCH(1,($U$2=GRID!$B$1:$BI$1)*(КАЛЕНДАРЬ!$I26=GRID!$B$3:$BI$3), 0))*(1-GRID!$B$69),0))</f>
        <v>#N/A</v>
      </c>
      <c r="K12" s="47" cm="1">
        <f t="array" ref="K12">IF($I$2="Открытый тариф",
INDEX(GRID!$B$4:$BI$14,MATCH(K$7,GRID!$A$4:$A$14,0),MATCH(1,($U$2=GRID!$B$1:$BI$1)*(КАЛЕНДАРЬ!$I26=GRID!$B$3:$BI$3), 0)),
ROUNDUP(INDEX(GRID!$B$4:$BI$14,MATCH(K$7,GRID!$A$4:$A$14,0),MATCH(1,($U$2=GRID!$B$1:$BI$1)*(КАЛЕНДАРЬ!$I26=GRID!$B$3:$BI$3),0))*(1-GRID!$B$69),0))</f>
        <v>27600</v>
      </c>
      <c r="L12" s="48" cm="1">
        <f t="array" ref="L12">IF($I$2="Открытый тариф",
INDEX(GRID!$B$17:$BI$27,MATCH(K$7,GRID!$A$17:$A$27,0),MATCH(1,($U$2=GRID!$B$1:$BI$1)*(КАЛЕНДАРЬ!$I26=GRID!$B$3:$BI$3), 0)),
ROUNDUP(INDEX(GRID!$B$17:$BI$27,MATCH(K$7,GRID!$A$17:$A$27,0),MATCH(1,($U$2=GRID!$B$1:$BI$1)*(КАЛЕНДАРЬ!$I26=GRID!$B$3:$BI$3), 0))*(1-GRID!$B$69),0))</f>
        <v>30100</v>
      </c>
      <c r="M12" s="47" cm="1">
        <f t="array" ref="M12">IF($I$2="Открытый тариф",
INDEX(GRID!$B$4:$BI$14,MATCH(M$7,GRID!$A$4:$A$14,0),MATCH(1,($U$2=GRID!$B$1:$BI$1)*(КАЛЕНДАРЬ!$I26=GRID!$B$3:$BI$3), 0)),
ROUNDUP(INDEX(GRID!$B$4:$BI$14,MATCH(M$7,GRID!$A$4:$A$14,0),MATCH(1,($U$2=GRID!$B$1:$BI$1)*(КАЛЕНДАРЬ!$I26=GRID!$B$3:$BI$3),0))*(1-GRID!$B$69),0))</f>
        <v>30300</v>
      </c>
      <c r="N12" s="48" cm="1">
        <f t="array" ref="N12">IF($I$2="Открытый тариф",
INDEX(GRID!$B$17:$BI$27,MATCH(M$7,GRID!$A$17:$A$27,0),MATCH(1,($U$2=GRID!$B$1:$BI$1)*(КАЛЕНДАРЬ!$I26=GRID!$B$3:$BI$3), 0)),
ROUNDUP(INDEX(GRID!$B$17:$BI$27,MATCH(M$7,GRID!$A$17:$A$27,0),MATCH(1,($U$2=GRID!$B$1:$BI$1)*(КАЛЕНДАРЬ!$I26=GRID!$B$3:$BI$3), 0))*(1-GRID!$B$69),0))</f>
        <v>32800</v>
      </c>
      <c r="O12" s="49" cm="1">
        <f t="array" ref="O12">IF($I$2="Открытый тариф",
INDEX(GRID!$B$4:$BI$14,MATCH(O$7,GRID!$A$4:$A$14,0),MATCH(1,($U$2=GRID!$B$1:$BI$1)*(КАЛЕНДАРЬ!$I26=GRID!$B$3:$BI$3), 0)),
ROUNDUP(INDEX(GRID!$B$4:$BI$14,MATCH(O$7,GRID!$A$4:$A$14,0),MATCH(1,($U$2=GRID!$B$1:$BI$1)*(КАЛЕНДАРЬ!$I26=GRID!$B$3:$BI$3),0))*(1-GRID!$B$69),0))</f>
        <v>37300</v>
      </c>
      <c r="P12" s="49" cm="1">
        <f t="array" ref="P12">IF($I$2="Открытый тариф",
INDEX(GRID!$B$17:$BI$27,MATCH(O$7,GRID!$A$17:$A$27,0),MATCH(1,($U$2=GRID!$B$1:$BI$1)*(КАЛЕНДАРЬ!$I26=GRID!$B$3:$BI$3), 0)),
ROUNDUP(INDEX(GRID!$B$17:$BI$27,MATCH(O$7,GRID!$A$17:$A$27,0),MATCH(1,($U$2=GRID!$B$1:$BI$1)*(КАЛЕНДАРЬ!$I26=GRID!$B$3:$BI$3), 0))*(1-GRID!$B$69),0))</f>
        <v>39800</v>
      </c>
      <c r="Q12" s="49" t="e" cm="1">
        <f t="array" ref="Q12">IF($I$2="Открытый тариф",
INDEX(GRID!$B$4:$BI$14,MATCH(Q$7,GRID!$A$4:$A$14,0),MATCH(1,($U$2=GRID!$B$1:$BI$1)*(КАЛЕНДАРЬ!$I26=GRID!$B$3:$BI$3), 0)),
ROUNDUP(INDEX(GRID!$B$4:$BI$14,MATCH(Q$7,GRID!$A$4:$A$14,0),MATCH(1,($U$2=GRID!$B$1:$BI$1)*(КАЛЕНДАРЬ!$I26=GRID!$B$3:$BI$3),0))*(1-GRID!$B$69),0))</f>
        <v>#N/A</v>
      </c>
      <c r="R12" s="49" t="e" cm="1">
        <f t="array" ref="R12">IF($I$2="Открытый тариф",
INDEX(GRID!$B$17:$BI$27,MATCH(Q$7,GRID!$A$17:$A$27,0),MATCH(1,($U$2=GRID!$B$1:$BI$1)*(КАЛЕНДАРЬ!$I26=GRID!$B$3:$BI$3), 0)),
ROUNDUP(INDEX(GRID!$B$17:$BI$27,MATCH(Q$7,GRID!$A$17:$A$27,0),MATCH(1,($U$2=GRID!$B$1:$BI$1)*(КАЛЕНДАРЬ!$I26=GRID!$B$3:$BI$3), 0))*(1-GRID!$B$69),0))</f>
        <v>#N/A</v>
      </c>
      <c r="S12" s="49" t="e" cm="1">
        <f t="array" ref="S12">IF($I$2="Открытый тариф",
INDEX(GRID!$B$4:$BI$14,MATCH(S$7,GRID!$A$4:$A$14,0),MATCH(1,($U$2=GRID!$B$1:$BI$1)*(КАЛЕНДАРЬ!$I26=GRID!$B$3:$BI$3), 0)),
ROUNDUP(INDEX(GRID!$B$4:$BI$14,MATCH(S$7,GRID!$A$4:$A$14,0),MATCH(1,($U$2=GRID!$B$1:$BI$1)*(КАЛЕНДАРЬ!$I26=GRID!$B$3:$BI$3),0))*(1-GRID!$B$69),0))</f>
        <v>#N/A</v>
      </c>
      <c r="T12" s="49" t="e" cm="1">
        <f t="array" ref="T12">IF($I$2="Открытый тариф",
INDEX(GRID!$B$17:$BI$27,MATCH(S$7,GRID!$A$17:$A$27,0),MATCH(1,($U$2=GRID!$B$1:$BI$1)*(КАЛЕНДАРЬ!$I26=GRID!$B$3:$BI$3), 0)),
ROUNDUP(INDEX(GRID!$B$17:$BI$27,MATCH(S$7,GRID!$A$17:$A$27,0),MATCH(1,($U$2=GRID!$B$1:$BI$1)*(КАЛЕНДАРЬ!$I26=GRID!$B$3:$BI$3), 0))*(1-GRID!$B$69),0))</f>
        <v>#N/A</v>
      </c>
      <c r="U12" s="49" cm="1">
        <f t="array" ref="U12">IF($I$2="Открытый тариф",
INDEX(GRID!$B$4:$BI$14,MATCH(U$7,GRID!$A$4:$A$14,0),MATCH(1,($U$2=GRID!$B$1:$BI$1)*(КАЛЕНДАРЬ!$I26=GRID!$B$3:$BI$3), 0)),
ROUNDUP(INDEX(GRID!$B$4:$BI$14,MATCH(U$7,GRID!$A$4:$A$14,0),MATCH(1,($U$2=GRID!$B$1:$BI$1)*(КАЛЕНДАРЬ!$I26=GRID!$B$3:$BI$3),0))*(1-GRID!$B$69),0))</f>
        <v>58000</v>
      </c>
      <c r="V12" s="49" cm="1">
        <f t="array" ref="V12">IF($I$2="Открытый тариф",
INDEX(GRID!$B$17:$BI$27,MATCH(U$7,GRID!$A$17:$A$27,0),MATCH(1,($U$2=GRID!$B$1:$BI$1)*(КАЛЕНДАРЬ!$I26=GRID!$B$3:$BI$3), 0)),
ROUNDUP(INDEX(GRID!$B$17:$BI$27,MATCH(U$7,GRID!$A$17:$A$27,0),MATCH(1,($U$2=GRID!$B$1:$BI$1)*(КАЛЕНДАРЬ!$I26=GRID!$B$3:$BI$3), 0))*(1-GRID!$B$69),0))</f>
        <v>60500</v>
      </c>
      <c r="W12" s="49" cm="1">
        <f t="array" ref="W12">IF($I$2="Открытый тариф",
INDEX(GRID!$B$4:$BI$14,MATCH(W$7,GRID!$A$4:$A$14,0),MATCH(1,($U$2=GRID!$B$1:$BI$1)*(КАЛЕНДАРЬ!$I26=GRID!$B$3:$BI$3), 0)),
ROUNDUP(INDEX(GRID!$B$4:$BI$14,MATCH(W$7,GRID!$A$4:$A$14,0),MATCH(1,($U$2=GRID!$B$1:$BI$1)*(КАЛЕНДАРЬ!$I26=GRID!$B$3:$BI$3),0))*(1-GRID!$B$69),0))</f>
        <v>232000</v>
      </c>
      <c r="X12" s="49" cm="1">
        <f t="array" ref="X12">IF($I$2="Открытый тариф",
INDEX(GRID!$B$17:$BI$27,MATCH(W$7,GRID!$A$17:$A$27,0),MATCH(1,($U$2=GRID!$B$1:$BI$1)*(КАЛЕНДАРЬ!$I26=GRID!$B$3:$BI$3), 0)),
ROUNDUP(INDEX(GRID!$B$17:$BI$27,MATCH(W$7,GRID!$A$17:$A$27,0),MATCH(1,($U$2=GRID!$B$1:$BI$1)*(КАЛЕНДАРЬ!$I26=GRID!$B$3:$BI$3), 0))*(1-GRID!$B$69),0))</f>
        <v>234500</v>
      </c>
    </row>
    <row r="13" spans="1:40" ht="12.75" hidden="1" customHeight="1" x14ac:dyDescent="0.2">
      <c r="A13" s="117" t="s">
        <v>44</v>
      </c>
      <c r="B13" s="117">
        <v>24</v>
      </c>
      <c r="C13" s="47" cm="1">
        <f t="array" ref="C13">IF($I$2="Открытый тариф",
INDEX(GRID!$B$4:$BI$14,MATCH(C$7,GRID!$A$4:$A$14,0),MATCH(1,($U$2=GRID!$B$1:$BI$1)*(КАЛЕНДАРЬ!$I27=GRID!$B$3:$BI$3), 0)),
ROUNDUP(INDEX(GRID!$B$4:$BI$14,MATCH(C$7,GRID!$A$4:$A$14,0),MATCH(1,($U$2=GRID!$B$1:$BI$1)*(КАЛЕНДАРЬ!$I27=GRID!$B$3:$BI$3),0))*(1-GRID!$B$69),0))</f>
        <v>19000</v>
      </c>
      <c r="D13" s="48" cm="1">
        <f t="array" ref="D13">IF($I$2="Открытый тариф",
INDEX(GRID!$B$17:$BI$27,MATCH(C$7,GRID!$A$17:$A$27,0),MATCH(1,($U$2=GRID!$B$1:$BI$1)*(КАЛЕНДАРЬ!$I27=GRID!$B$3:$BI$3), 0)),
ROUNDUP(INDEX(GRID!$B$17:$BI$27,MATCH(C$7,GRID!$A$17:$A$27,0),MATCH(1,($U$2=GRID!$B$1:$BI$1)*(КАЛЕНДАРЬ!$I27=GRID!$B$3:$BI$3), 0))*(1-GRID!$B$69),0))</f>
        <v>21500</v>
      </c>
      <c r="E13" s="47" cm="1">
        <f t="array" ref="E13">IF($I$2="Открытый тариф",
INDEX(GRID!$B$4:$BI$14,MATCH(E$7,GRID!$A$4:$A$14,0),MATCH(1,($U$2=GRID!$B$1:$BI$1)*(КАЛЕНДАРЬ!$I27=GRID!$B$3:$BI$3), 0)),
ROUNDUP(INDEX(GRID!$B$4:$BI$14,MATCH(E$7,GRID!$A$4:$A$14,0),MATCH(1,($U$2=GRID!$B$1:$BI$1)*(КАЛЕНДАРЬ!$I27=GRID!$B$3:$BI$3),0))*(1-GRID!$B$69),0))</f>
        <v>20900</v>
      </c>
      <c r="F13" s="48" cm="1">
        <f t="array" ref="F13">IF($I$2="Открытый тариф",
INDEX(GRID!$B$17:$BI$27,MATCH(E$7,GRID!$A$17:$A$27,0),MATCH(1,($U$2=GRID!$B$1:$BI$1)*(КАЛЕНДАРЬ!$I27=GRID!$B$3:$BI$3), 0)),
ROUNDUP(INDEX(GRID!$B$17:$BI$27,MATCH(E$7,GRID!$A$17:$A$27,0),MATCH(1,($U$2=GRID!$B$1:$BI$1)*(КАЛЕНДАРЬ!$I27=GRID!$B$3:$BI$3), 0))*(1-GRID!$B$69),0))</f>
        <v>23400</v>
      </c>
      <c r="G13" s="47" t="e" cm="1">
        <f t="array" ref="G13">IF($I$2="Открытый тариф",
INDEX(GRID!$B$4:$BI$14,MATCH(G$7,GRID!$A$4:$A$14,0),MATCH(1,($U$2=GRID!$B$1:$BI$1)*(КАЛЕНДАРЬ!$I27=GRID!$B$3:$BI$3), 0)),
ROUNDUP(INDEX(GRID!$B$4:$BI$14,MATCH(G$7,GRID!$A$4:$A$14,0),MATCH(1,($U$2=GRID!$B$1:$BI$1)*(КАЛЕНДАРЬ!$I27=GRID!$B$3:$BI$3),0))*(1-GRID!$B$69),0))</f>
        <v>#N/A</v>
      </c>
      <c r="H13" s="48" t="e" cm="1">
        <f t="array" ref="H13">IF($I$2="Открытый тариф",
INDEX(GRID!$B$17:$BI$27,MATCH(G$7,GRID!$A$17:$A$27,0),MATCH(1,($U$2=GRID!$B$1:$BI$1)*(КАЛЕНДАРЬ!$I27=GRID!$B$3:$BI$3), 0)),
ROUNDUP(INDEX(GRID!$B$17:$BI$27,MATCH(G$7,GRID!$A$17:$A$27,0),MATCH(1,($U$2=GRID!$B$1:$BI$1)*(КАЛЕНДАРЬ!$I27=GRID!$B$3:$BI$3), 0))*(1-GRID!$B$69),0))</f>
        <v>#N/A</v>
      </c>
      <c r="I13" s="47" t="e" cm="1">
        <f t="array" ref="I13">IF($I$2="Открытый тариф",
INDEX(GRID!$B$4:$BI$14,MATCH(I$7,GRID!$A$4:$A$14,0),MATCH(1,($U$2=GRID!$B$1:$BI$1)*(КАЛЕНДАРЬ!$I27=GRID!$B$3:$BI$3), 0)),
ROUNDUP(INDEX(GRID!$B$4:$BI$14,MATCH(I$7,GRID!$A$4:$A$14,0),MATCH(1,($U$2=GRID!$B$1:$BI$1)*(КАЛЕНДАРЬ!$I27=GRID!$B$3:$BI$3),0))*(1-GRID!$B$69),0))</f>
        <v>#N/A</v>
      </c>
      <c r="J13" s="48" t="e" cm="1">
        <f t="array" ref="J13">IF($I$2="Открытый тариф",
INDEX(GRID!$B$17:$BI$27,MATCH(I$7,GRID!$A$17:$A$27,0),MATCH(1,($U$2=GRID!$B$1:$BI$1)*(КАЛЕНДАРЬ!$I27=GRID!$B$3:$BI$3), 0)),
ROUNDUP(INDEX(GRID!$B$17:$BI$27,MATCH(I$7,GRID!$A$17:$A$27,0),MATCH(1,($U$2=GRID!$B$1:$BI$1)*(КАЛЕНДАРЬ!$I27=GRID!$B$3:$BI$3), 0))*(1-GRID!$B$69),0))</f>
        <v>#N/A</v>
      </c>
      <c r="K13" s="47" cm="1">
        <f t="array" ref="K13">IF($I$2="Открытый тариф",
INDEX(GRID!$B$4:$BI$14,MATCH(K$7,GRID!$A$4:$A$14,0),MATCH(1,($U$2=GRID!$B$1:$BI$1)*(КАЛЕНДАРЬ!$I27=GRID!$B$3:$BI$3), 0)),
ROUNDUP(INDEX(GRID!$B$4:$BI$14,MATCH(K$7,GRID!$A$4:$A$14,0),MATCH(1,($U$2=GRID!$B$1:$BI$1)*(КАЛЕНДАРЬ!$I27=GRID!$B$3:$BI$3),0))*(1-GRID!$B$69),0))</f>
        <v>27600</v>
      </c>
      <c r="L13" s="48" cm="1">
        <f t="array" ref="L13">IF($I$2="Открытый тариф",
INDEX(GRID!$B$17:$BI$27,MATCH(K$7,GRID!$A$17:$A$27,0),MATCH(1,($U$2=GRID!$B$1:$BI$1)*(КАЛЕНДАРЬ!$I27=GRID!$B$3:$BI$3), 0)),
ROUNDUP(INDEX(GRID!$B$17:$BI$27,MATCH(K$7,GRID!$A$17:$A$27,0),MATCH(1,($U$2=GRID!$B$1:$BI$1)*(КАЛЕНДАРЬ!$I27=GRID!$B$3:$BI$3), 0))*(1-GRID!$B$69),0))</f>
        <v>30100</v>
      </c>
      <c r="M13" s="47" cm="1">
        <f t="array" ref="M13">IF($I$2="Открытый тариф",
INDEX(GRID!$B$4:$BI$14,MATCH(M$7,GRID!$A$4:$A$14,0),MATCH(1,($U$2=GRID!$B$1:$BI$1)*(КАЛЕНДАРЬ!$I27=GRID!$B$3:$BI$3), 0)),
ROUNDUP(INDEX(GRID!$B$4:$BI$14,MATCH(M$7,GRID!$A$4:$A$14,0),MATCH(1,($U$2=GRID!$B$1:$BI$1)*(КАЛЕНДАРЬ!$I27=GRID!$B$3:$BI$3),0))*(1-GRID!$B$69),0))</f>
        <v>30300</v>
      </c>
      <c r="N13" s="48" cm="1">
        <f t="array" ref="N13">IF($I$2="Открытый тариф",
INDEX(GRID!$B$17:$BI$27,MATCH(M$7,GRID!$A$17:$A$27,0),MATCH(1,($U$2=GRID!$B$1:$BI$1)*(КАЛЕНДАРЬ!$I27=GRID!$B$3:$BI$3), 0)),
ROUNDUP(INDEX(GRID!$B$17:$BI$27,MATCH(M$7,GRID!$A$17:$A$27,0),MATCH(1,($U$2=GRID!$B$1:$BI$1)*(КАЛЕНДАРЬ!$I27=GRID!$B$3:$BI$3), 0))*(1-GRID!$B$69),0))</f>
        <v>32800</v>
      </c>
      <c r="O13" s="49" cm="1">
        <f t="array" ref="O13">IF($I$2="Открытый тариф",
INDEX(GRID!$B$4:$BI$14,MATCH(O$7,GRID!$A$4:$A$14,0),MATCH(1,($U$2=GRID!$B$1:$BI$1)*(КАЛЕНДАРЬ!$I27=GRID!$B$3:$BI$3), 0)),
ROUNDUP(INDEX(GRID!$B$4:$BI$14,MATCH(O$7,GRID!$A$4:$A$14,0),MATCH(1,($U$2=GRID!$B$1:$BI$1)*(КАЛЕНДАРЬ!$I27=GRID!$B$3:$BI$3),0))*(1-GRID!$B$69),0))</f>
        <v>37300</v>
      </c>
      <c r="P13" s="49" cm="1">
        <f t="array" ref="P13">IF($I$2="Открытый тариф",
INDEX(GRID!$B$17:$BI$27,MATCH(O$7,GRID!$A$17:$A$27,0),MATCH(1,($U$2=GRID!$B$1:$BI$1)*(КАЛЕНДАРЬ!$I27=GRID!$B$3:$BI$3), 0)),
ROUNDUP(INDEX(GRID!$B$17:$BI$27,MATCH(O$7,GRID!$A$17:$A$27,0),MATCH(1,($U$2=GRID!$B$1:$BI$1)*(КАЛЕНДАРЬ!$I27=GRID!$B$3:$BI$3), 0))*(1-GRID!$B$69),0))</f>
        <v>39800</v>
      </c>
      <c r="Q13" s="49" t="e" cm="1">
        <f t="array" ref="Q13">IF($I$2="Открытый тариф",
INDEX(GRID!$B$4:$BI$14,MATCH(Q$7,GRID!$A$4:$A$14,0),MATCH(1,($U$2=GRID!$B$1:$BI$1)*(КАЛЕНДАРЬ!$I27=GRID!$B$3:$BI$3), 0)),
ROUNDUP(INDEX(GRID!$B$4:$BI$14,MATCH(Q$7,GRID!$A$4:$A$14,0),MATCH(1,($U$2=GRID!$B$1:$BI$1)*(КАЛЕНДАРЬ!$I27=GRID!$B$3:$BI$3),0))*(1-GRID!$B$69),0))</f>
        <v>#N/A</v>
      </c>
      <c r="R13" s="49" t="e" cm="1">
        <f t="array" ref="R13">IF($I$2="Открытый тариф",
INDEX(GRID!$B$17:$BI$27,MATCH(Q$7,GRID!$A$17:$A$27,0),MATCH(1,($U$2=GRID!$B$1:$BI$1)*(КАЛЕНДАРЬ!$I27=GRID!$B$3:$BI$3), 0)),
ROUNDUP(INDEX(GRID!$B$17:$BI$27,MATCH(Q$7,GRID!$A$17:$A$27,0),MATCH(1,($U$2=GRID!$B$1:$BI$1)*(КАЛЕНДАРЬ!$I27=GRID!$B$3:$BI$3), 0))*(1-GRID!$B$69),0))</f>
        <v>#N/A</v>
      </c>
      <c r="S13" s="49" t="e" cm="1">
        <f t="array" ref="S13">IF($I$2="Открытый тариф",
INDEX(GRID!$B$4:$BI$14,MATCH(S$7,GRID!$A$4:$A$14,0),MATCH(1,($U$2=GRID!$B$1:$BI$1)*(КАЛЕНДАРЬ!$I27=GRID!$B$3:$BI$3), 0)),
ROUNDUP(INDEX(GRID!$B$4:$BI$14,MATCH(S$7,GRID!$A$4:$A$14,0),MATCH(1,($U$2=GRID!$B$1:$BI$1)*(КАЛЕНДАРЬ!$I27=GRID!$B$3:$BI$3),0))*(1-GRID!$B$69),0))</f>
        <v>#N/A</v>
      </c>
      <c r="T13" s="49" t="e" cm="1">
        <f t="array" ref="T13">IF($I$2="Открытый тариф",
INDEX(GRID!$B$17:$BI$27,MATCH(S$7,GRID!$A$17:$A$27,0),MATCH(1,($U$2=GRID!$B$1:$BI$1)*(КАЛЕНДАРЬ!$I27=GRID!$B$3:$BI$3), 0)),
ROUNDUP(INDEX(GRID!$B$17:$BI$27,MATCH(S$7,GRID!$A$17:$A$27,0),MATCH(1,($U$2=GRID!$B$1:$BI$1)*(КАЛЕНДАРЬ!$I27=GRID!$B$3:$BI$3), 0))*(1-GRID!$B$69),0))</f>
        <v>#N/A</v>
      </c>
      <c r="U13" s="49" cm="1">
        <f t="array" ref="U13">IF($I$2="Открытый тариф",
INDEX(GRID!$B$4:$BI$14,MATCH(U$7,GRID!$A$4:$A$14,0),MATCH(1,($U$2=GRID!$B$1:$BI$1)*(КАЛЕНДАРЬ!$I27=GRID!$B$3:$BI$3), 0)),
ROUNDUP(INDEX(GRID!$B$4:$BI$14,MATCH(U$7,GRID!$A$4:$A$14,0),MATCH(1,($U$2=GRID!$B$1:$BI$1)*(КАЛЕНДАРЬ!$I27=GRID!$B$3:$BI$3),0))*(1-GRID!$B$69),0))</f>
        <v>58000</v>
      </c>
      <c r="V13" s="49" cm="1">
        <f t="array" ref="V13">IF($I$2="Открытый тариф",
INDEX(GRID!$B$17:$BI$27,MATCH(U$7,GRID!$A$17:$A$27,0),MATCH(1,($U$2=GRID!$B$1:$BI$1)*(КАЛЕНДАРЬ!$I27=GRID!$B$3:$BI$3), 0)),
ROUNDUP(INDEX(GRID!$B$17:$BI$27,MATCH(U$7,GRID!$A$17:$A$27,0),MATCH(1,($U$2=GRID!$B$1:$BI$1)*(КАЛЕНДАРЬ!$I27=GRID!$B$3:$BI$3), 0))*(1-GRID!$B$69),0))</f>
        <v>60500</v>
      </c>
      <c r="W13" s="49" cm="1">
        <f t="array" ref="W13">IF($I$2="Открытый тариф",
INDEX(GRID!$B$4:$BI$14,MATCH(W$7,GRID!$A$4:$A$14,0),MATCH(1,($U$2=GRID!$B$1:$BI$1)*(КАЛЕНДАРЬ!$I27=GRID!$B$3:$BI$3), 0)),
ROUNDUP(INDEX(GRID!$B$4:$BI$14,MATCH(W$7,GRID!$A$4:$A$14,0),MATCH(1,($U$2=GRID!$B$1:$BI$1)*(КАЛЕНДАРЬ!$I27=GRID!$B$3:$BI$3),0))*(1-GRID!$B$69),0))</f>
        <v>232000</v>
      </c>
      <c r="X13" s="49" cm="1">
        <f t="array" ref="X13">IF($I$2="Открытый тариф",
INDEX(GRID!$B$17:$BI$27,MATCH(W$7,GRID!$A$17:$A$27,0),MATCH(1,($U$2=GRID!$B$1:$BI$1)*(КАЛЕНДАРЬ!$I27=GRID!$B$3:$BI$3), 0)),
ROUNDUP(INDEX(GRID!$B$17:$BI$27,MATCH(W$7,GRID!$A$17:$A$27,0),MATCH(1,($U$2=GRID!$B$1:$BI$1)*(КАЛЕНДАРЬ!$I27=GRID!$B$3:$BI$3), 0))*(1-GRID!$B$69),0))</f>
        <v>234500</v>
      </c>
    </row>
    <row r="14" spans="1:40" ht="12.75" hidden="1" customHeight="1" x14ac:dyDescent="0.2">
      <c r="A14" s="117" t="s">
        <v>45</v>
      </c>
      <c r="B14" s="117">
        <v>25</v>
      </c>
      <c r="C14" s="47" cm="1">
        <f t="array" ref="C14">IF($I$2="Открытый тариф",
INDEX(GRID!$B$4:$BI$14,MATCH(C$7,GRID!$A$4:$A$14,0),MATCH(1,($U$2=GRID!$B$1:$BI$1)*(КАЛЕНДАРЬ!$I28=GRID!$B$3:$BI$3), 0)),
ROUNDUP(INDEX(GRID!$B$4:$BI$14,MATCH(C$7,GRID!$A$4:$A$14,0),MATCH(1,($U$2=GRID!$B$1:$BI$1)*(КАЛЕНДАРЬ!$I28=GRID!$B$3:$BI$3),0))*(1-GRID!$B$69),0))</f>
        <v>19000</v>
      </c>
      <c r="D14" s="48" cm="1">
        <f t="array" ref="D14">IF($I$2="Открытый тариф",
INDEX(GRID!$B$17:$BI$27,MATCH(C$7,GRID!$A$17:$A$27,0),MATCH(1,($U$2=GRID!$B$1:$BI$1)*(КАЛЕНДАРЬ!$I28=GRID!$B$3:$BI$3), 0)),
ROUNDUP(INDEX(GRID!$B$17:$BI$27,MATCH(C$7,GRID!$A$17:$A$27,0),MATCH(1,($U$2=GRID!$B$1:$BI$1)*(КАЛЕНДАРЬ!$I28=GRID!$B$3:$BI$3), 0))*(1-GRID!$B$69),0))</f>
        <v>21500</v>
      </c>
      <c r="E14" s="47" cm="1">
        <f t="array" ref="E14">IF($I$2="Открытый тариф",
INDEX(GRID!$B$4:$BI$14,MATCH(E$7,GRID!$A$4:$A$14,0),MATCH(1,($U$2=GRID!$B$1:$BI$1)*(КАЛЕНДАРЬ!$I28=GRID!$B$3:$BI$3), 0)),
ROUNDUP(INDEX(GRID!$B$4:$BI$14,MATCH(E$7,GRID!$A$4:$A$14,0),MATCH(1,($U$2=GRID!$B$1:$BI$1)*(КАЛЕНДАРЬ!$I28=GRID!$B$3:$BI$3),0))*(1-GRID!$B$69),0))</f>
        <v>20900</v>
      </c>
      <c r="F14" s="48" cm="1">
        <f t="array" ref="F14">IF($I$2="Открытый тариф",
INDEX(GRID!$B$17:$BI$27,MATCH(E$7,GRID!$A$17:$A$27,0),MATCH(1,($U$2=GRID!$B$1:$BI$1)*(КАЛЕНДАРЬ!$I28=GRID!$B$3:$BI$3), 0)),
ROUNDUP(INDEX(GRID!$B$17:$BI$27,MATCH(E$7,GRID!$A$17:$A$27,0),MATCH(1,($U$2=GRID!$B$1:$BI$1)*(КАЛЕНДАРЬ!$I28=GRID!$B$3:$BI$3), 0))*(1-GRID!$B$69),0))</f>
        <v>23400</v>
      </c>
      <c r="G14" s="47" t="e" cm="1">
        <f t="array" ref="G14">IF($I$2="Открытый тариф",
INDEX(GRID!$B$4:$BI$14,MATCH(G$7,GRID!$A$4:$A$14,0),MATCH(1,($U$2=GRID!$B$1:$BI$1)*(КАЛЕНДАРЬ!$I28=GRID!$B$3:$BI$3), 0)),
ROUNDUP(INDEX(GRID!$B$4:$BI$14,MATCH(G$7,GRID!$A$4:$A$14,0),MATCH(1,($U$2=GRID!$B$1:$BI$1)*(КАЛЕНДАРЬ!$I28=GRID!$B$3:$BI$3),0))*(1-GRID!$B$69),0))</f>
        <v>#N/A</v>
      </c>
      <c r="H14" s="48" t="e" cm="1">
        <f t="array" ref="H14">IF($I$2="Открытый тариф",
INDEX(GRID!$B$17:$BI$27,MATCH(G$7,GRID!$A$17:$A$27,0),MATCH(1,($U$2=GRID!$B$1:$BI$1)*(КАЛЕНДАРЬ!$I28=GRID!$B$3:$BI$3), 0)),
ROUNDUP(INDEX(GRID!$B$17:$BI$27,MATCH(G$7,GRID!$A$17:$A$27,0),MATCH(1,($U$2=GRID!$B$1:$BI$1)*(КАЛЕНДАРЬ!$I28=GRID!$B$3:$BI$3), 0))*(1-GRID!$B$69),0))</f>
        <v>#N/A</v>
      </c>
      <c r="I14" s="47" t="e" cm="1">
        <f t="array" ref="I14">IF($I$2="Открытый тариф",
INDEX(GRID!$B$4:$BI$14,MATCH(I$7,GRID!$A$4:$A$14,0),MATCH(1,($U$2=GRID!$B$1:$BI$1)*(КАЛЕНДАРЬ!$I28=GRID!$B$3:$BI$3), 0)),
ROUNDUP(INDEX(GRID!$B$4:$BI$14,MATCH(I$7,GRID!$A$4:$A$14,0),MATCH(1,($U$2=GRID!$B$1:$BI$1)*(КАЛЕНДАРЬ!$I28=GRID!$B$3:$BI$3),0))*(1-GRID!$B$69),0))</f>
        <v>#N/A</v>
      </c>
      <c r="J14" s="48" t="e" cm="1">
        <f t="array" ref="J14">IF($I$2="Открытый тариф",
INDEX(GRID!$B$17:$BI$27,MATCH(I$7,GRID!$A$17:$A$27,0),MATCH(1,($U$2=GRID!$B$1:$BI$1)*(КАЛЕНДАРЬ!$I28=GRID!$B$3:$BI$3), 0)),
ROUNDUP(INDEX(GRID!$B$17:$BI$27,MATCH(I$7,GRID!$A$17:$A$27,0),MATCH(1,($U$2=GRID!$B$1:$BI$1)*(КАЛЕНДАРЬ!$I28=GRID!$B$3:$BI$3), 0))*(1-GRID!$B$69),0))</f>
        <v>#N/A</v>
      </c>
      <c r="K14" s="47" cm="1">
        <f t="array" ref="K14">IF($I$2="Открытый тариф",
INDEX(GRID!$B$4:$BI$14,MATCH(K$7,GRID!$A$4:$A$14,0),MATCH(1,($U$2=GRID!$B$1:$BI$1)*(КАЛЕНДАРЬ!$I28=GRID!$B$3:$BI$3), 0)),
ROUNDUP(INDEX(GRID!$B$4:$BI$14,MATCH(K$7,GRID!$A$4:$A$14,0),MATCH(1,($U$2=GRID!$B$1:$BI$1)*(КАЛЕНДАРЬ!$I28=GRID!$B$3:$BI$3),0))*(1-GRID!$B$69),0))</f>
        <v>27600</v>
      </c>
      <c r="L14" s="48" cm="1">
        <f t="array" ref="L14">IF($I$2="Открытый тариф",
INDEX(GRID!$B$17:$BI$27,MATCH(K$7,GRID!$A$17:$A$27,0),MATCH(1,($U$2=GRID!$B$1:$BI$1)*(КАЛЕНДАРЬ!$I28=GRID!$B$3:$BI$3), 0)),
ROUNDUP(INDEX(GRID!$B$17:$BI$27,MATCH(K$7,GRID!$A$17:$A$27,0),MATCH(1,($U$2=GRID!$B$1:$BI$1)*(КАЛЕНДАРЬ!$I28=GRID!$B$3:$BI$3), 0))*(1-GRID!$B$69),0))</f>
        <v>30100</v>
      </c>
      <c r="M14" s="47" cm="1">
        <f t="array" ref="M14">IF($I$2="Открытый тариф",
INDEX(GRID!$B$4:$BI$14,MATCH(M$7,GRID!$A$4:$A$14,0),MATCH(1,($U$2=GRID!$B$1:$BI$1)*(КАЛЕНДАРЬ!$I28=GRID!$B$3:$BI$3), 0)),
ROUNDUP(INDEX(GRID!$B$4:$BI$14,MATCH(M$7,GRID!$A$4:$A$14,0),MATCH(1,($U$2=GRID!$B$1:$BI$1)*(КАЛЕНДАРЬ!$I28=GRID!$B$3:$BI$3),0))*(1-GRID!$B$69),0))</f>
        <v>30300</v>
      </c>
      <c r="N14" s="48" cm="1">
        <f t="array" ref="N14">IF($I$2="Открытый тариф",
INDEX(GRID!$B$17:$BI$27,MATCH(M$7,GRID!$A$17:$A$27,0),MATCH(1,($U$2=GRID!$B$1:$BI$1)*(КАЛЕНДАРЬ!$I28=GRID!$B$3:$BI$3), 0)),
ROUNDUP(INDEX(GRID!$B$17:$BI$27,MATCH(M$7,GRID!$A$17:$A$27,0),MATCH(1,($U$2=GRID!$B$1:$BI$1)*(КАЛЕНДАРЬ!$I28=GRID!$B$3:$BI$3), 0))*(1-GRID!$B$69),0))</f>
        <v>32800</v>
      </c>
      <c r="O14" s="49" cm="1">
        <f t="array" ref="O14">IF($I$2="Открытый тариф",
INDEX(GRID!$B$4:$BI$14,MATCH(O$7,GRID!$A$4:$A$14,0),MATCH(1,($U$2=GRID!$B$1:$BI$1)*(КАЛЕНДАРЬ!$I28=GRID!$B$3:$BI$3), 0)),
ROUNDUP(INDEX(GRID!$B$4:$BI$14,MATCH(O$7,GRID!$A$4:$A$14,0),MATCH(1,($U$2=GRID!$B$1:$BI$1)*(КАЛЕНДАРЬ!$I28=GRID!$B$3:$BI$3),0))*(1-GRID!$B$69),0))</f>
        <v>37300</v>
      </c>
      <c r="P14" s="49" cm="1">
        <f t="array" ref="P14">IF($I$2="Открытый тариф",
INDEX(GRID!$B$17:$BI$27,MATCH(O$7,GRID!$A$17:$A$27,0),MATCH(1,($U$2=GRID!$B$1:$BI$1)*(КАЛЕНДАРЬ!$I28=GRID!$B$3:$BI$3), 0)),
ROUNDUP(INDEX(GRID!$B$17:$BI$27,MATCH(O$7,GRID!$A$17:$A$27,0),MATCH(1,($U$2=GRID!$B$1:$BI$1)*(КАЛЕНДАРЬ!$I28=GRID!$B$3:$BI$3), 0))*(1-GRID!$B$69),0))</f>
        <v>39800</v>
      </c>
      <c r="Q14" s="49" t="e" cm="1">
        <f t="array" ref="Q14">IF($I$2="Открытый тариф",
INDEX(GRID!$B$4:$BI$14,MATCH(Q$7,GRID!$A$4:$A$14,0),MATCH(1,($U$2=GRID!$B$1:$BI$1)*(КАЛЕНДАРЬ!$I28=GRID!$B$3:$BI$3), 0)),
ROUNDUP(INDEX(GRID!$B$4:$BI$14,MATCH(Q$7,GRID!$A$4:$A$14,0),MATCH(1,($U$2=GRID!$B$1:$BI$1)*(КАЛЕНДАРЬ!$I28=GRID!$B$3:$BI$3),0))*(1-GRID!$B$69),0))</f>
        <v>#N/A</v>
      </c>
      <c r="R14" s="49" t="e" cm="1">
        <f t="array" ref="R14">IF($I$2="Открытый тариф",
INDEX(GRID!$B$17:$BI$27,MATCH(Q$7,GRID!$A$17:$A$27,0),MATCH(1,($U$2=GRID!$B$1:$BI$1)*(КАЛЕНДАРЬ!$I28=GRID!$B$3:$BI$3), 0)),
ROUNDUP(INDEX(GRID!$B$17:$BI$27,MATCH(Q$7,GRID!$A$17:$A$27,0),MATCH(1,($U$2=GRID!$B$1:$BI$1)*(КАЛЕНДАРЬ!$I28=GRID!$B$3:$BI$3), 0))*(1-GRID!$B$69),0))</f>
        <v>#N/A</v>
      </c>
      <c r="S14" s="49" t="e" cm="1">
        <f t="array" ref="S14">IF($I$2="Открытый тариф",
INDEX(GRID!$B$4:$BI$14,MATCH(S$7,GRID!$A$4:$A$14,0),MATCH(1,($U$2=GRID!$B$1:$BI$1)*(КАЛЕНДАРЬ!$I28=GRID!$B$3:$BI$3), 0)),
ROUNDUP(INDEX(GRID!$B$4:$BI$14,MATCH(S$7,GRID!$A$4:$A$14,0),MATCH(1,($U$2=GRID!$B$1:$BI$1)*(КАЛЕНДАРЬ!$I28=GRID!$B$3:$BI$3),0))*(1-GRID!$B$69),0))</f>
        <v>#N/A</v>
      </c>
      <c r="T14" s="49" t="e" cm="1">
        <f t="array" ref="T14">IF($I$2="Открытый тариф",
INDEX(GRID!$B$17:$BI$27,MATCH(S$7,GRID!$A$17:$A$27,0),MATCH(1,($U$2=GRID!$B$1:$BI$1)*(КАЛЕНДАРЬ!$I28=GRID!$B$3:$BI$3), 0)),
ROUNDUP(INDEX(GRID!$B$17:$BI$27,MATCH(S$7,GRID!$A$17:$A$27,0),MATCH(1,($U$2=GRID!$B$1:$BI$1)*(КАЛЕНДАРЬ!$I28=GRID!$B$3:$BI$3), 0))*(1-GRID!$B$69),0))</f>
        <v>#N/A</v>
      </c>
      <c r="U14" s="49" cm="1">
        <f t="array" ref="U14">IF($I$2="Открытый тариф",
INDEX(GRID!$B$4:$BI$14,MATCH(U$7,GRID!$A$4:$A$14,0),MATCH(1,($U$2=GRID!$B$1:$BI$1)*(КАЛЕНДАРЬ!$I28=GRID!$B$3:$BI$3), 0)),
ROUNDUP(INDEX(GRID!$B$4:$BI$14,MATCH(U$7,GRID!$A$4:$A$14,0),MATCH(1,($U$2=GRID!$B$1:$BI$1)*(КАЛЕНДАРЬ!$I28=GRID!$B$3:$BI$3),0))*(1-GRID!$B$69),0))</f>
        <v>58000</v>
      </c>
      <c r="V14" s="49" cm="1">
        <f t="array" ref="V14">IF($I$2="Открытый тариф",
INDEX(GRID!$B$17:$BI$27,MATCH(U$7,GRID!$A$17:$A$27,0),MATCH(1,($U$2=GRID!$B$1:$BI$1)*(КАЛЕНДАРЬ!$I28=GRID!$B$3:$BI$3), 0)),
ROUNDUP(INDEX(GRID!$B$17:$BI$27,MATCH(U$7,GRID!$A$17:$A$27,0),MATCH(1,($U$2=GRID!$B$1:$BI$1)*(КАЛЕНДАРЬ!$I28=GRID!$B$3:$BI$3), 0))*(1-GRID!$B$69),0))</f>
        <v>60500</v>
      </c>
      <c r="W14" s="49" cm="1">
        <f t="array" ref="W14">IF($I$2="Открытый тариф",
INDEX(GRID!$B$4:$BI$14,MATCH(W$7,GRID!$A$4:$A$14,0),MATCH(1,($U$2=GRID!$B$1:$BI$1)*(КАЛЕНДАРЬ!$I28=GRID!$B$3:$BI$3), 0)),
ROUNDUP(INDEX(GRID!$B$4:$BI$14,MATCH(W$7,GRID!$A$4:$A$14,0),MATCH(1,($U$2=GRID!$B$1:$BI$1)*(КАЛЕНДАРЬ!$I28=GRID!$B$3:$BI$3),0))*(1-GRID!$B$69),0))</f>
        <v>232000</v>
      </c>
      <c r="X14" s="49" cm="1">
        <f t="array" ref="X14">IF($I$2="Открытый тариф",
INDEX(GRID!$B$17:$BI$27,MATCH(W$7,GRID!$A$17:$A$27,0),MATCH(1,($U$2=GRID!$B$1:$BI$1)*(КАЛЕНДАРЬ!$I28=GRID!$B$3:$BI$3), 0)),
ROUNDUP(INDEX(GRID!$B$17:$BI$27,MATCH(W$7,GRID!$A$17:$A$27,0),MATCH(1,($U$2=GRID!$B$1:$BI$1)*(КАЛЕНДАРЬ!$I28=GRID!$B$3:$BI$3), 0))*(1-GRID!$B$69),0))</f>
        <v>234500</v>
      </c>
    </row>
    <row r="15" spans="1:40" ht="12.75" hidden="1" customHeight="1" x14ac:dyDescent="0.2">
      <c r="A15" s="117" t="s">
        <v>46</v>
      </c>
      <c r="B15" s="117">
        <v>26</v>
      </c>
      <c r="C15" s="47" cm="1">
        <f t="array" ref="C15">IF($I$2="Открытый тариф",
INDEX(GRID!$B$4:$BI$14,MATCH(C$7,GRID!$A$4:$A$14,0),MATCH(1,($U$2=GRID!$B$1:$BI$1)*(КАЛЕНДАРЬ!$I29=GRID!$B$3:$BI$3), 0)),
ROUNDUP(INDEX(GRID!$B$4:$BI$14,MATCH(C$7,GRID!$A$4:$A$14,0),MATCH(1,($U$2=GRID!$B$1:$BI$1)*(КАЛЕНДАРЬ!$I29=GRID!$B$3:$BI$3),0))*(1-GRID!$B$69),0))</f>
        <v>19000</v>
      </c>
      <c r="D15" s="48" cm="1">
        <f t="array" ref="D15">IF($I$2="Открытый тариф",
INDEX(GRID!$B$17:$BI$27,MATCH(C$7,GRID!$A$17:$A$27,0),MATCH(1,($U$2=GRID!$B$1:$BI$1)*(КАЛЕНДАРЬ!$I29=GRID!$B$3:$BI$3), 0)),
ROUNDUP(INDEX(GRID!$B$17:$BI$27,MATCH(C$7,GRID!$A$17:$A$27,0),MATCH(1,($U$2=GRID!$B$1:$BI$1)*(КАЛЕНДАРЬ!$I29=GRID!$B$3:$BI$3), 0))*(1-GRID!$B$69),0))</f>
        <v>21500</v>
      </c>
      <c r="E15" s="47" cm="1">
        <f t="array" ref="E15">IF($I$2="Открытый тариф",
INDEX(GRID!$B$4:$BI$14,MATCH(E$7,GRID!$A$4:$A$14,0),MATCH(1,($U$2=GRID!$B$1:$BI$1)*(КАЛЕНДАРЬ!$I29=GRID!$B$3:$BI$3), 0)),
ROUNDUP(INDEX(GRID!$B$4:$BI$14,MATCH(E$7,GRID!$A$4:$A$14,0),MATCH(1,($U$2=GRID!$B$1:$BI$1)*(КАЛЕНДАРЬ!$I29=GRID!$B$3:$BI$3),0))*(1-GRID!$B$69),0))</f>
        <v>20900</v>
      </c>
      <c r="F15" s="48" cm="1">
        <f t="array" ref="F15">IF($I$2="Открытый тариф",
INDEX(GRID!$B$17:$BI$27,MATCH(E$7,GRID!$A$17:$A$27,0),MATCH(1,($U$2=GRID!$B$1:$BI$1)*(КАЛЕНДАРЬ!$I29=GRID!$B$3:$BI$3), 0)),
ROUNDUP(INDEX(GRID!$B$17:$BI$27,MATCH(E$7,GRID!$A$17:$A$27,0),MATCH(1,($U$2=GRID!$B$1:$BI$1)*(КАЛЕНДАРЬ!$I29=GRID!$B$3:$BI$3), 0))*(1-GRID!$B$69),0))</f>
        <v>23400</v>
      </c>
      <c r="G15" s="47" t="e" cm="1">
        <f t="array" ref="G15">IF($I$2="Открытый тариф",
INDEX(GRID!$B$4:$BI$14,MATCH(G$7,GRID!$A$4:$A$14,0),MATCH(1,($U$2=GRID!$B$1:$BI$1)*(КАЛЕНДАРЬ!$I29=GRID!$B$3:$BI$3), 0)),
ROUNDUP(INDEX(GRID!$B$4:$BI$14,MATCH(G$7,GRID!$A$4:$A$14,0),MATCH(1,($U$2=GRID!$B$1:$BI$1)*(КАЛЕНДАРЬ!$I29=GRID!$B$3:$BI$3),0))*(1-GRID!$B$69),0))</f>
        <v>#N/A</v>
      </c>
      <c r="H15" s="48" t="e" cm="1">
        <f t="array" ref="H15">IF($I$2="Открытый тариф",
INDEX(GRID!$B$17:$BI$27,MATCH(G$7,GRID!$A$17:$A$27,0),MATCH(1,($U$2=GRID!$B$1:$BI$1)*(КАЛЕНДАРЬ!$I29=GRID!$B$3:$BI$3), 0)),
ROUNDUP(INDEX(GRID!$B$17:$BI$27,MATCH(G$7,GRID!$A$17:$A$27,0),MATCH(1,($U$2=GRID!$B$1:$BI$1)*(КАЛЕНДАРЬ!$I29=GRID!$B$3:$BI$3), 0))*(1-GRID!$B$69),0))</f>
        <v>#N/A</v>
      </c>
      <c r="I15" s="47" t="e" cm="1">
        <f t="array" ref="I15">IF($I$2="Открытый тариф",
INDEX(GRID!$B$4:$BI$14,MATCH(I$7,GRID!$A$4:$A$14,0),MATCH(1,($U$2=GRID!$B$1:$BI$1)*(КАЛЕНДАРЬ!$I29=GRID!$B$3:$BI$3), 0)),
ROUNDUP(INDEX(GRID!$B$4:$BI$14,MATCH(I$7,GRID!$A$4:$A$14,0),MATCH(1,($U$2=GRID!$B$1:$BI$1)*(КАЛЕНДАРЬ!$I29=GRID!$B$3:$BI$3),0))*(1-GRID!$B$69),0))</f>
        <v>#N/A</v>
      </c>
      <c r="J15" s="48" t="e" cm="1">
        <f t="array" ref="J15">IF($I$2="Открытый тариф",
INDEX(GRID!$B$17:$BI$27,MATCH(I$7,GRID!$A$17:$A$27,0),MATCH(1,($U$2=GRID!$B$1:$BI$1)*(КАЛЕНДАРЬ!$I29=GRID!$B$3:$BI$3), 0)),
ROUNDUP(INDEX(GRID!$B$17:$BI$27,MATCH(I$7,GRID!$A$17:$A$27,0),MATCH(1,($U$2=GRID!$B$1:$BI$1)*(КАЛЕНДАРЬ!$I29=GRID!$B$3:$BI$3), 0))*(1-GRID!$B$69),0))</f>
        <v>#N/A</v>
      </c>
      <c r="K15" s="47" cm="1">
        <f t="array" ref="K15">IF($I$2="Открытый тариф",
INDEX(GRID!$B$4:$BI$14,MATCH(K$7,GRID!$A$4:$A$14,0),MATCH(1,($U$2=GRID!$B$1:$BI$1)*(КАЛЕНДАРЬ!$I29=GRID!$B$3:$BI$3), 0)),
ROUNDUP(INDEX(GRID!$B$4:$BI$14,MATCH(K$7,GRID!$A$4:$A$14,0),MATCH(1,($U$2=GRID!$B$1:$BI$1)*(КАЛЕНДАРЬ!$I29=GRID!$B$3:$BI$3),0))*(1-GRID!$B$69),0))</f>
        <v>27600</v>
      </c>
      <c r="L15" s="48" cm="1">
        <f t="array" ref="L15">IF($I$2="Открытый тариф",
INDEX(GRID!$B$17:$BI$27,MATCH(K$7,GRID!$A$17:$A$27,0),MATCH(1,($U$2=GRID!$B$1:$BI$1)*(КАЛЕНДАРЬ!$I29=GRID!$B$3:$BI$3), 0)),
ROUNDUP(INDEX(GRID!$B$17:$BI$27,MATCH(K$7,GRID!$A$17:$A$27,0),MATCH(1,($U$2=GRID!$B$1:$BI$1)*(КАЛЕНДАРЬ!$I29=GRID!$B$3:$BI$3), 0))*(1-GRID!$B$69),0))</f>
        <v>30100</v>
      </c>
      <c r="M15" s="47" cm="1">
        <f t="array" ref="M15">IF($I$2="Открытый тариф",
INDEX(GRID!$B$4:$BI$14,MATCH(M$7,GRID!$A$4:$A$14,0),MATCH(1,($U$2=GRID!$B$1:$BI$1)*(КАЛЕНДАРЬ!$I29=GRID!$B$3:$BI$3), 0)),
ROUNDUP(INDEX(GRID!$B$4:$BI$14,MATCH(M$7,GRID!$A$4:$A$14,0),MATCH(1,($U$2=GRID!$B$1:$BI$1)*(КАЛЕНДАРЬ!$I29=GRID!$B$3:$BI$3),0))*(1-GRID!$B$69),0))</f>
        <v>30300</v>
      </c>
      <c r="N15" s="48" cm="1">
        <f t="array" ref="N15">IF($I$2="Открытый тариф",
INDEX(GRID!$B$17:$BI$27,MATCH(M$7,GRID!$A$17:$A$27,0),MATCH(1,($U$2=GRID!$B$1:$BI$1)*(КАЛЕНДАРЬ!$I29=GRID!$B$3:$BI$3), 0)),
ROUNDUP(INDEX(GRID!$B$17:$BI$27,MATCH(M$7,GRID!$A$17:$A$27,0),MATCH(1,($U$2=GRID!$B$1:$BI$1)*(КАЛЕНДАРЬ!$I29=GRID!$B$3:$BI$3), 0))*(1-GRID!$B$69),0))</f>
        <v>32800</v>
      </c>
      <c r="O15" s="49" cm="1">
        <f t="array" ref="O15">IF($I$2="Открытый тариф",
INDEX(GRID!$B$4:$BI$14,MATCH(O$7,GRID!$A$4:$A$14,0),MATCH(1,($U$2=GRID!$B$1:$BI$1)*(КАЛЕНДАРЬ!$I29=GRID!$B$3:$BI$3), 0)),
ROUNDUP(INDEX(GRID!$B$4:$BI$14,MATCH(O$7,GRID!$A$4:$A$14,0),MATCH(1,($U$2=GRID!$B$1:$BI$1)*(КАЛЕНДАРЬ!$I29=GRID!$B$3:$BI$3),0))*(1-GRID!$B$69),0))</f>
        <v>37300</v>
      </c>
      <c r="P15" s="49" cm="1">
        <f t="array" ref="P15">IF($I$2="Открытый тариф",
INDEX(GRID!$B$17:$BI$27,MATCH(O$7,GRID!$A$17:$A$27,0),MATCH(1,($U$2=GRID!$B$1:$BI$1)*(КАЛЕНДАРЬ!$I29=GRID!$B$3:$BI$3), 0)),
ROUNDUP(INDEX(GRID!$B$17:$BI$27,MATCH(O$7,GRID!$A$17:$A$27,0),MATCH(1,($U$2=GRID!$B$1:$BI$1)*(КАЛЕНДАРЬ!$I29=GRID!$B$3:$BI$3), 0))*(1-GRID!$B$69),0))</f>
        <v>39800</v>
      </c>
      <c r="Q15" s="49" t="e" cm="1">
        <f t="array" ref="Q15">IF($I$2="Открытый тариф",
INDEX(GRID!$B$4:$BI$14,MATCH(Q$7,GRID!$A$4:$A$14,0),MATCH(1,($U$2=GRID!$B$1:$BI$1)*(КАЛЕНДАРЬ!$I29=GRID!$B$3:$BI$3), 0)),
ROUNDUP(INDEX(GRID!$B$4:$BI$14,MATCH(Q$7,GRID!$A$4:$A$14,0),MATCH(1,($U$2=GRID!$B$1:$BI$1)*(КАЛЕНДАРЬ!$I29=GRID!$B$3:$BI$3),0))*(1-GRID!$B$69),0))</f>
        <v>#N/A</v>
      </c>
      <c r="R15" s="49" t="e" cm="1">
        <f t="array" ref="R15">IF($I$2="Открытый тариф",
INDEX(GRID!$B$17:$BI$27,MATCH(Q$7,GRID!$A$17:$A$27,0),MATCH(1,($U$2=GRID!$B$1:$BI$1)*(КАЛЕНДАРЬ!$I29=GRID!$B$3:$BI$3), 0)),
ROUNDUP(INDEX(GRID!$B$17:$BI$27,MATCH(Q$7,GRID!$A$17:$A$27,0),MATCH(1,($U$2=GRID!$B$1:$BI$1)*(КАЛЕНДАРЬ!$I29=GRID!$B$3:$BI$3), 0))*(1-GRID!$B$69),0))</f>
        <v>#N/A</v>
      </c>
      <c r="S15" s="49" t="e" cm="1">
        <f t="array" ref="S15">IF($I$2="Открытый тариф",
INDEX(GRID!$B$4:$BI$14,MATCH(S$7,GRID!$A$4:$A$14,0),MATCH(1,($U$2=GRID!$B$1:$BI$1)*(КАЛЕНДАРЬ!$I29=GRID!$B$3:$BI$3), 0)),
ROUNDUP(INDEX(GRID!$B$4:$BI$14,MATCH(S$7,GRID!$A$4:$A$14,0),MATCH(1,($U$2=GRID!$B$1:$BI$1)*(КАЛЕНДАРЬ!$I29=GRID!$B$3:$BI$3),0))*(1-GRID!$B$69),0))</f>
        <v>#N/A</v>
      </c>
      <c r="T15" s="49" t="e" cm="1">
        <f t="array" ref="T15">IF($I$2="Открытый тариф",
INDEX(GRID!$B$17:$BI$27,MATCH(S$7,GRID!$A$17:$A$27,0),MATCH(1,($U$2=GRID!$B$1:$BI$1)*(КАЛЕНДАРЬ!$I29=GRID!$B$3:$BI$3), 0)),
ROUNDUP(INDEX(GRID!$B$17:$BI$27,MATCH(S$7,GRID!$A$17:$A$27,0),MATCH(1,($U$2=GRID!$B$1:$BI$1)*(КАЛЕНДАРЬ!$I29=GRID!$B$3:$BI$3), 0))*(1-GRID!$B$69),0))</f>
        <v>#N/A</v>
      </c>
      <c r="U15" s="49" cm="1">
        <f t="array" ref="U15">IF($I$2="Открытый тариф",
INDEX(GRID!$B$4:$BI$14,MATCH(U$7,GRID!$A$4:$A$14,0),MATCH(1,($U$2=GRID!$B$1:$BI$1)*(КАЛЕНДАРЬ!$I29=GRID!$B$3:$BI$3), 0)),
ROUNDUP(INDEX(GRID!$B$4:$BI$14,MATCH(U$7,GRID!$A$4:$A$14,0),MATCH(1,($U$2=GRID!$B$1:$BI$1)*(КАЛЕНДАРЬ!$I29=GRID!$B$3:$BI$3),0))*(1-GRID!$B$69),0))</f>
        <v>58000</v>
      </c>
      <c r="V15" s="49" cm="1">
        <f t="array" ref="V15">IF($I$2="Открытый тариф",
INDEX(GRID!$B$17:$BI$27,MATCH(U$7,GRID!$A$17:$A$27,0),MATCH(1,($U$2=GRID!$B$1:$BI$1)*(КАЛЕНДАРЬ!$I29=GRID!$B$3:$BI$3), 0)),
ROUNDUP(INDEX(GRID!$B$17:$BI$27,MATCH(U$7,GRID!$A$17:$A$27,0),MATCH(1,($U$2=GRID!$B$1:$BI$1)*(КАЛЕНДАРЬ!$I29=GRID!$B$3:$BI$3), 0))*(1-GRID!$B$69),0))</f>
        <v>60500</v>
      </c>
      <c r="W15" s="49" cm="1">
        <f t="array" ref="W15">IF($I$2="Открытый тариф",
INDEX(GRID!$B$4:$BI$14,MATCH(W$7,GRID!$A$4:$A$14,0),MATCH(1,($U$2=GRID!$B$1:$BI$1)*(КАЛЕНДАРЬ!$I29=GRID!$B$3:$BI$3), 0)),
ROUNDUP(INDEX(GRID!$B$4:$BI$14,MATCH(W$7,GRID!$A$4:$A$14,0),MATCH(1,($U$2=GRID!$B$1:$BI$1)*(КАЛЕНДАРЬ!$I29=GRID!$B$3:$BI$3),0))*(1-GRID!$B$69),0))</f>
        <v>232000</v>
      </c>
      <c r="X15" s="49" cm="1">
        <f t="array" ref="X15">IF($I$2="Открытый тариф",
INDEX(GRID!$B$17:$BI$27,MATCH(W$7,GRID!$A$17:$A$27,0),MATCH(1,($U$2=GRID!$B$1:$BI$1)*(КАЛЕНДАРЬ!$I29=GRID!$B$3:$BI$3), 0)),
ROUNDUP(INDEX(GRID!$B$17:$BI$27,MATCH(W$7,GRID!$A$17:$A$27,0),MATCH(1,($U$2=GRID!$B$1:$BI$1)*(КАЛЕНДАРЬ!$I29=GRID!$B$3:$BI$3), 0))*(1-GRID!$B$69),0))</f>
        <v>234500</v>
      </c>
    </row>
    <row r="16" spans="1:40" ht="12.75" hidden="1" customHeight="1" x14ac:dyDescent="0.2">
      <c r="A16" s="117" t="s">
        <v>47</v>
      </c>
      <c r="B16" s="117">
        <v>27</v>
      </c>
      <c r="C16" s="47" cm="1">
        <f t="array" ref="C16">IF($I$2="Открытый тариф",
INDEX(GRID!$B$4:$BI$14,MATCH(C$7,GRID!$A$4:$A$14,0),MATCH(1,($U$2=GRID!$B$1:$BI$1)*(КАЛЕНДАРЬ!$I30=GRID!$B$3:$BI$3), 0)),
ROUNDUP(INDEX(GRID!$B$4:$BI$14,MATCH(C$7,GRID!$A$4:$A$14,0),MATCH(1,($U$2=GRID!$B$1:$BI$1)*(КАЛЕНДАРЬ!$I30=GRID!$B$3:$BI$3),0))*(1-GRID!$B$69),0))</f>
        <v>19000</v>
      </c>
      <c r="D16" s="48" cm="1">
        <f t="array" ref="D16">IF($I$2="Открытый тариф",
INDEX(GRID!$B$17:$BI$27,MATCH(C$7,GRID!$A$17:$A$27,0),MATCH(1,($U$2=GRID!$B$1:$BI$1)*(КАЛЕНДАРЬ!$I30=GRID!$B$3:$BI$3), 0)),
ROUNDUP(INDEX(GRID!$B$17:$BI$27,MATCH(C$7,GRID!$A$17:$A$27,0),MATCH(1,($U$2=GRID!$B$1:$BI$1)*(КАЛЕНДАРЬ!$I30=GRID!$B$3:$BI$3), 0))*(1-GRID!$B$69),0))</f>
        <v>21500</v>
      </c>
      <c r="E16" s="47" cm="1">
        <f t="array" ref="E16">IF($I$2="Открытый тариф",
INDEX(GRID!$B$4:$BI$14,MATCH(E$7,GRID!$A$4:$A$14,0),MATCH(1,($U$2=GRID!$B$1:$BI$1)*(КАЛЕНДАРЬ!$I30=GRID!$B$3:$BI$3), 0)),
ROUNDUP(INDEX(GRID!$B$4:$BI$14,MATCH(E$7,GRID!$A$4:$A$14,0),MATCH(1,($U$2=GRID!$B$1:$BI$1)*(КАЛЕНДАРЬ!$I30=GRID!$B$3:$BI$3),0))*(1-GRID!$B$69),0))</f>
        <v>20900</v>
      </c>
      <c r="F16" s="48" cm="1">
        <f t="array" ref="F16">IF($I$2="Открытый тариф",
INDEX(GRID!$B$17:$BI$27,MATCH(E$7,GRID!$A$17:$A$27,0),MATCH(1,($U$2=GRID!$B$1:$BI$1)*(КАЛЕНДАРЬ!$I30=GRID!$B$3:$BI$3), 0)),
ROUNDUP(INDEX(GRID!$B$17:$BI$27,MATCH(E$7,GRID!$A$17:$A$27,0),MATCH(1,($U$2=GRID!$B$1:$BI$1)*(КАЛЕНДАРЬ!$I30=GRID!$B$3:$BI$3), 0))*(1-GRID!$B$69),0))</f>
        <v>23400</v>
      </c>
      <c r="G16" s="47" t="e" cm="1">
        <f t="array" ref="G16">IF($I$2="Открытый тариф",
INDEX(GRID!$B$4:$BI$14,MATCH(G$7,GRID!$A$4:$A$14,0),MATCH(1,($U$2=GRID!$B$1:$BI$1)*(КАЛЕНДАРЬ!$I30=GRID!$B$3:$BI$3), 0)),
ROUNDUP(INDEX(GRID!$B$4:$BI$14,MATCH(G$7,GRID!$A$4:$A$14,0),MATCH(1,($U$2=GRID!$B$1:$BI$1)*(КАЛЕНДАРЬ!$I30=GRID!$B$3:$BI$3),0))*(1-GRID!$B$69),0))</f>
        <v>#N/A</v>
      </c>
      <c r="H16" s="48" t="e" cm="1">
        <f t="array" ref="H16">IF($I$2="Открытый тариф",
INDEX(GRID!$B$17:$BI$27,MATCH(G$7,GRID!$A$17:$A$27,0),MATCH(1,($U$2=GRID!$B$1:$BI$1)*(КАЛЕНДАРЬ!$I30=GRID!$B$3:$BI$3), 0)),
ROUNDUP(INDEX(GRID!$B$17:$BI$27,MATCH(G$7,GRID!$A$17:$A$27,0),MATCH(1,($U$2=GRID!$B$1:$BI$1)*(КАЛЕНДАРЬ!$I30=GRID!$B$3:$BI$3), 0))*(1-GRID!$B$69),0))</f>
        <v>#N/A</v>
      </c>
      <c r="I16" s="47" t="e" cm="1">
        <f t="array" ref="I16">IF($I$2="Открытый тариф",
INDEX(GRID!$B$4:$BI$14,MATCH(I$7,GRID!$A$4:$A$14,0),MATCH(1,($U$2=GRID!$B$1:$BI$1)*(КАЛЕНДАРЬ!$I30=GRID!$B$3:$BI$3), 0)),
ROUNDUP(INDEX(GRID!$B$4:$BI$14,MATCH(I$7,GRID!$A$4:$A$14,0),MATCH(1,($U$2=GRID!$B$1:$BI$1)*(КАЛЕНДАРЬ!$I30=GRID!$B$3:$BI$3),0))*(1-GRID!$B$69),0))</f>
        <v>#N/A</v>
      </c>
      <c r="J16" s="48" t="e" cm="1">
        <f t="array" ref="J16">IF($I$2="Открытый тариф",
INDEX(GRID!$B$17:$BI$27,MATCH(I$7,GRID!$A$17:$A$27,0),MATCH(1,($U$2=GRID!$B$1:$BI$1)*(КАЛЕНДАРЬ!$I30=GRID!$B$3:$BI$3), 0)),
ROUNDUP(INDEX(GRID!$B$17:$BI$27,MATCH(I$7,GRID!$A$17:$A$27,0),MATCH(1,($U$2=GRID!$B$1:$BI$1)*(КАЛЕНДАРЬ!$I30=GRID!$B$3:$BI$3), 0))*(1-GRID!$B$69),0))</f>
        <v>#N/A</v>
      </c>
      <c r="K16" s="47" cm="1">
        <f t="array" ref="K16">IF($I$2="Открытый тариф",
INDEX(GRID!$B$4:$BI$14,MATCH(K$7,GRID!$A$4:$A$14,0),MATCH(1,($U$2=GRID!$B$1:$BI$1)*(КАЛЕНДАРЬ!$I30=GRID!$B$3:$BI$3), 0)),
ROUNDUP(INDEX(GRID!$B$4:$BI$14,MATCH(K$7,GRID!$A$4:$A$14,0),MATCH(1,($U$2=GRID!$B$1:$BI$1)*(КАЛЕНДАРЬ!$I30=GRID!$B$3:$BI$3),0))*(1-GRID!$B$69),0))</f>
        <v>27600</v>
      </c>
      <c r="L16" s="48" cm="1">
        <f t="array" ref="L16">IF($I$2="Открытый тариф",
INDEX(GRID!$B$17:$BI$27,MATCH(K$7,GRID!$A$17:$A$27,0),MATCH(1,($U$2=GRID!$B$1:$BI$1)*(КАЛЕНДАРЬ!$I30=GRID!$B$3:$BI$3), 0)),
ROUNDUP(INDEX(GRID!$B$17:$BI$27,MATCH(K$7,GRID!$A$17:$A$27,0),MATCH(1,($U$2=GRID!$B$1:$BI$1)*(КАЛЕНДАРЬ!$I30=GRID!$B$3:$BI$3), 0))*(1-GRID!$B$69),0))</f>
        <v>30100</v>
      </c>
      <c r="M16" s="47" cm="1">
        <f t="array" ref="M16">IF($I$2="Открытый тариф",
INDEX(GRID!$B$4:$BI$14,MATCH(M$7,GRID!$A$4:$A$14,0),MATCH(1,($U$2=GRID!$B$1:$BI$1)*(КАЛЕНДАРЬ!$I30=GRID!$B$3:$BI$3), 0)),
ROUNDUP(INDEX(GRID!$B$4:$BI$14,MATCH(M$7,GRID!$A$4:$A$14,0),MATCH(1,($U$2=GRID!$B$1:$BI$1)*(КАЛЕНДАРЬ!$I30=GRID!$B$3:$BI$3),0))*(1-GRID!$B$69),0))</f>
        <v>30300</v>
      </c>
      <c r="N16" s="48" cm="1">
        <f t="array" ref="N16">IF($I$2="Открытый тариф",
INDEX(GRID!$B$17:$BI$27,MATCH(M$7,GRID!$A$17:$A$27,0),MATCH(1,($U$2=GRID!$B$1:$BI$1)*(КАЛЕНДАРЬ!$I30=GRID!$B$3:$BI$3), 0)),
ROUNDUP(INDEX(GRID!$B$17:$BI$27,MATCH(M$7,GRID!$A$17:$A$27,0),MATCH(1,($U$2=GRID!$B$1:$BI$1)*(КАЛЕНДАРЬ!$I30=GRID!$B$3:$BI$3), 0))*(1-GRID!$B$69),0))</f>
        <v>32800</v>
      </c>
      <c r="O16" s="49" cm="1">
        <f t="array" ref="O16">IF($I$2="Открытый тариф",
INDEX(GRID!$B$4:$BI$14,MATCH(O$7,GRID!$A$4:$A$14,0),MATCH(1,($U$2=GRID!$B$1:$BI$1)*(КАЛЕНДАРЬ!$I30=GRID!$B$3:$BI$3), 0)),
ROUNDUP(INDEX(GRID!$B$4:$BI$14,MATCH(O$7,GRID!$A$4:$A$14,0),MATCH(1,($U$2=GRID!$B$1:$BI$1)*(КАЛЕНДАРЬ!$I30=GRID!$B$3:$BI$3),0))*(1-GRID!$B$69),0))</f>
        <v>37300</v>
      </c>
      <c r="P16" s="49" cm="1">
        <f t="array" ref="P16">IF($I$2="Открытый тариф",
INDEX(GRID!$B$17:$BI$27,MATCH(O$7,GRID!$A$17:$A$27,0),MATCH(1,($U$2=GRID!$B$1:$BI$1)*(КАЛЕНДАРЬ!$I30=GRID!$B$3:$BI$3), 0)),
ROUNDUP(INDEX(GRID!$B$17:$BI$27,MATCH(O$7,GRID!$A$17:$A$27,0),MATCH(1,($U$2=GRID!$B$1:$BI$1)*(КАЛЕНДАРЬ!$I30=GRID!$B$3:$BI$3), 0))*(1-GRID!$B$69),0))</f>
        <v>39800</v>
      </c>
      <c r="Q16" s="49" t="e" cm="1">
        <f t="array" ref="Q16">IF($I$2="Открытый тариф",
INDEX(GRID!$B$4:$BI$14,MATCH(Q$7,GRID!$A$4:$A$14,0),MATCH(1,($U$2=GRID!$B$1:$BI$1)*(КАЛЕНДАРЬ!$I30=GRID!$B$3:$BI$3), 0)),
ROUNDUP(INDEX(GRID!$B$4:$BI$14,MATCH(Q$7,GRID!$A$4:$A$14,0),MATCH(1,($U$2=GRID!$B$1:$BI$1)*(КАЛЕНДАРЬ!$I30=GRID!$B$3:$BI$3),0))*(1-GRID!$B$69),0))</f>
        <v>#N/A</v>
      </c>
      <c r="R16" s="49" t="e" cm="1">
        <f t="array" ref="R16">IF($I$2="Открытый тариф",
INDEX(GRID!$B$17:$BI$27,MATCH(Q$7,GRID!$A$17:$A$27,0),MATCH(1,($U$2=GRID!$B$1:$BI$1)*(КАЛЕНДАРЬ!$I30=GRID!$B$3:$BI$3), 0)),
ROUNDUP(INDEX(GRID!$B$17:$BI$27,MATCH(Q$7,GRID!$A$17:$A$27,0),MATCH(1,($U$2=GRID!$B$1:$BI$1)*(КАЛЕНДАРЬ!$I30=GRID!$B$3:$BI$3), 0))*(1-GRID!$B$69),0))</f>
        <v>#N/A</v>
      </c>
      <c r="S16" s="49" t="e" cm="1">
        <f t="array" ref="S16">IF($I$2="Открытый тариф",
INDEX(GRID!$B$4:$BI$14,MATCH(S$7,GRID!$A$4:$A$14,0),MATCH(1,($U$2=GRID!$B$1:$BI$1)*(КАЛЕНДАРЬ!$I30=GRID!$B$3:$BI$3), 0)),
ROUNDUP(INDEX(GRID!$B$4:$BI$14,MATCH(S$7,GRID!$A$4:$A$14,0),MATCH(1,($U$2=GRID!$B$1:$BI$1)*(КАЛЕНДАРЬ!$I30=GRID!$B$3:$BI$3),0))*(1-GRID!$B$69),0))</f>
        <v>#N/A</v>
      </c>
      <c r="T16" s="49" t="e" cm="1">
        <f t="array" ref="T16">IF($I$2="Открытый тариф",
INDEX(GRID!$B$17:$BI$27,MATCH(S$7,GRID!$A$17:$A$27,0),MATCH(1,($U$2=GRID!$B$1:$BI$1)*(КАЛЕНДАРЬ!$I30=GRID!$B$3:$BI$3), 0)),
ROUNDUP(INDEX(GRID!$B$17:$BI$27,MATCH(S$7,GRID!$A$17:$A$27,0),MATCH(1,($U$2=GRID!$B$1:$BI$1)*(КАЛЕНДАРЬ!$I30=GRID!$B$3:$BI$3), 0))*(1-GRID!$B$69),0))</f>
        <v>#N/A</v>
      </c>
      <c r="U16" s="49" cm="1">
        <f t="array" ref="U16">IF($I$2="Открытый тариф",
INDEX(GRID!$B$4:$BI$14,MATCH(U$7,GRID!$A$4:$A$14,0),MATCH(1,($U$2=GRID!$B$1:$BI$1)*(КАЛЕНДАРЬ!$I30=GRID!$B$3:$BI$3), 0)),
ROUNDUP(INDEX(GRID!$B$4:$BI$14,MATCH(U$7,GRID!$A$4:$A$14,0),MATCH(1,($U$2=GRID!$B$1:$BI$1)*(КАЛЕНДАРЬ!$I30=GRID!$B$3:$BI$3),0))*(1-GRID!$B$69),0))</f>
        <v>58000</v>
      </c>
      <c r="V16" s="49" cm="1">
        <f t="array" ref="V16">IF($I$2="Открытый тариф",
INDEX(GRID!$B$17:$BI$27,MATCH(U$7,GRID!$A$17:$A$27,0),MATCH(1,($U$2=GRID!$B$1:$BI$1)*(КАЛЕНДАРЬ!$I30=GRID!$B$3:$BI$3), 0)),
ROUNDUP(INDEX(GRID!$B$17:$BI$27,MATCH(U$7,GRID!$A$17:$A$27,0),MATCH(1,($U$2=GRID!$B$1:$BI$1)*(КАЛЕНДАРЬ!$I30=GRID!$B$3:$BI$3), 0))*(1-GRID!$B$69),0))</f>
        <v>60500</v>
      </c>
      <c r="W16" s="49" cm="1">
        <f t="array" ref="W16">IF($I$2="Открытый тариф",
INDEX(GRID!$B$4:$BI$14,MATCH(W$7,GRID!$A$4:$A$14,0),MATCH(1,($U$2=GRID!$B$1:$BI$1)*(КАЛЕНДАРЬ!$I30=GRID!$B$3:$BI$3), 0)),
ROUNDUP(INDEX(GRID!$B$4:$BI$14,MATCH(W$7,GRID!$A$4:$A$14,0),MATCH(1,($U$2=GRID!$B$1:$BI$1)*(КАЛЕНДАРЬ!$I30=GRID!$B$3:$BI$3),0))*(1-GRID!$B$69),0))</f>
        <v>232000</v>
      </c>
      <c r="X16" s="49" cm="1">
        <f t="array" ref="X16">IF($I$2="Открытый тариф",
INDEX(GRID!$B$17:$BI$27,MATCH(W$7,GRID!$A$17:$A$27,0),MATCH(1,($U$2=GRID!$B$1:$BI$1)*(КАЛЕНДАРЬ!$I30=GRID!$B$3:$BI$3), 0)),
ROUNDUP(INDEX(GRID!$B$17:$BI$27,MATCH(W$7,GRID!$A$17:$A$27,0),MATCH(1,($U$2=GRID!$B$1:$BI$1)*(КАЛЕНДАРЬ!$I30=GRID!$B$3:$BI$3), 0))*(1-GRID!$B$69),0))</f>
        <v>234500</v>
      </c>
    </row>
    <row r="17" spans="1:24" ht="12.75" hidden="1" customHeight="1" x14ac:dyDescent="0.2">
      <c r="A17" s="117" t="s">
        <v>48</v>
      </c>
      <c r="B17" s="117">
        <v>28</v>
      </c>
      <c r="C17" s="47" cm="1">
        <f t="array" ref="C17">IF($I$2="Открытый тариф",
INDEX(GRID!$B$4:$BI$14,MATCH(C$7,GRID!$A$4:$A$14,0),MATCH(1,($U$2=GRID!$B$1:$BI$1)*(КАЛЕНДАРЬ!$I31=GRID!$B$3:$BI$3), 0)),
ROUNDUP(INDEX(GRID!$B$4:$BI$14,MATCH(C$7,GRID!$A$4:$A$14,0),MATCH(1,($U$2=GRID!$B$1:$BI$1)*(КАЛЕНДАРЬ!$I31=GRID!$B$3:$BI$3),0))*(1-GRID!$B$69),0))</f>
        <v>19000</v>
      </c>
      <c r="D17" s="48" cm="1">
        <f t="array" ref="D17">IF($I$2="Открытый тариф",
INDEX(GRID!$B$17:$BI$27,MATCH(C$7,GRID!$A$17:$A$27,0),MATCH(1,($U$2=GRID!$B$1:$BI$1)*(КАЛЕНДАРЬ!$I31=GRID!$B$3:$BI$3), 0)),
ROUNDUP(INDEX(GRID!$B$17:$BI$27,MATCH(C$7,GRID!$A$17:$A$27,0),MATCH(1,($U$2=GRID!$B$1:$BI$1)*(КАЛЕНДАРЬ!$I31=GRID!$B$3:$BI$3), 0))*(1-GRID!$B$69),0))</f>
        <v>21500</v>
      </c>
      <c r="E17" s="47" cm="1">
        <f t="array" ref="E17">IF($I$2="Открытый тариф",
INDEX(GRID!$B$4:$BI$14,MATCH(E$7,GRID!$A$4:$A$14,0),MATCH(1,($U$2=GRID!$B$1:$BI$1)*(КАЛЕНДАРЬ!$I31=GRID!$B$3:$BI$3), 0)),
ROUNDUP(INDEX(GRID!$B$4:$BI$14,MATCH(E$7,GRID!$A$4:$A$14,0),MATCH(1,($U$2=GRID!$B$1:$BI$1)*(КАЛЕНДАРЬ!$I31=GRID!$B$3:$BI$3),0))*(1-GRID!$B$69),0))</f>
        <v>20900</v>
      </c>
      <c r="F17" s="48" cm="1">
        <f t="array" ref="F17">IF($I$2="Открытый тариф",
INDEX(GRID!$B$17:$BI$27,MATCH(E$7,GRID!$A$17:$A$27,0),MATCH(1,($U$2=GRID!$B$1:$BI$1)*(КАЛЕНДАРЬ!$I31=GRID!$B$3:$BI$3), 0)),
ROUNDUP(INDEX(GRID!$B$17:$BI$27,MATCH(E$7,GRID!$A$17:$A$27,0),MATCH(1,($U$2=GRID!$B$1:$BI$1)*(КАЛЕНДАРЬ!$I31=GRID!$B$3:$BI$3), 0))*(1-GRID!$B$69),0))</f>
        <v>23400</v>
      </c>
      <c r="G17" s="47" t="e" cm="1">
        <f t="array" ref="G17">IF($I$2="Открытый тариф",
INDEX(GRID!$B$4:$BI$14,MATCH(G$7,GRID!$A$4:$A$14,0),MATCH(1,($U$2=GRID!$B$1:$BI$1)*(КАЛЕНДАРЬ!$I31=GRID!$B$3:$BI$3), 0)),
ROUNDUP(INDEX(GRID!$B$4:$BI$14,MATCH(G$7,GRID!$A$4:$A$14,0),MATCH(1,($U$2=GRID!$B$1:$BI$1)*(КАЛЕНДАРЬ!$I31=GRID!$B$3:$BI$3),0))*(1-GRID!$B$69),0))</f>
        <v>#N/A</v>
      </c>
      <c r="H17" s="48" t="e" cm="1">
        <f t="array" ref="H17">IF($I$2="Открытый тариф",
INDEX(GRID!$B$17:$BI$27,MATCH(G$7,GRID!$A$17:$A$27,0),MATCH(1,($U$2=GRID!$B$1:$BI$1)*(КАЛЕНДАРЬ!$I31=GRID!$B$3:$BI$3), 0)),
ROUNDUP(INDEX(GRID!$B$17:$BI$27,MATCH(G$7,GRID!$A$17:$A$27,0),MATCH(1,($U$2=GRID!$B$1:$BI$1)*(КАЛЕНДАРЬ!$I31=GRID!$B$3:$BI$3), 0))*(1-GRID!$B$69),0))</f>
        <v>#N/A</v>
      </c>
      <c r="I17" s="47" t="e" cm="1">
        <f t="array" ref="I17">IF($I$2="Открытый тариф",
INDEX(GRID!$B$4:$BI$14,MATCH(I$7,GRID!$A$4:$A$14,0),MATCH(1,($U$2=GRID!$B$1:$BI$1)*(КАЛЕНДАРЬ!$I31=GRID!$B$3:$BI$3), 0)),
ROUNDUP(INDEX(GRID!$B$4:$BI$14,MATCH(I$7,GRID!$A$4:$A$14,0),MATCH(1,($U$2=GRID!$B$1:$BI$1)*(КАЛЕНДАРЬ!$I31=GRID!$B$3:$BI$3),0))*(1-GRID!$B$69),0))</f>
        <v>#N/A</v>
      </c>
      <c r="J17" s="48" t="e" cm="1">
        <f t="array" ref="J17">IF($I$2="Открытый тариф",
INDEX(GRID!$B$17:$BI$27,MATCH(I$7,GRID!$A$17:$A$27,0),MATCH(1,($U$2=GRID!$B$1:$BI$1)*(КАЛЕНДАРЬ!$I31=GRID!$B$3:$BI$3), 0)),
ROUNDUP(INDEX(GRID!$B$17:$BI$27,MATCH(I$7,GRID!$A$17:$A$27,0),MATCH(1,($U$2=GRID!$B$1:$BI$1)*(КАЛЕНДАРЬ!$I31=GRID!$B$3:$BI$3), 0))*(1-GRID!$B$69),0))</f>
        <v>#N/A</v>
      </c>
      <c r="K17" s="47" cm="1">
        <f t="array" ref="K17">IF($I$2="Открытый тариф",
INDEX(GRID!$B$4:$BI$14,MATCH(K$7,GRID!$A$4:$A$14,0),MATCH(1,($U$2=GRID!$B$1:$BI$1)*(КАЛЕНДАРЬ!$I31=GRID!$B$3:$BI$3), 0)),
ROUNDUP(INDEX(GRID!$B$4:$BI$14,MATCH(K$7,GRID!$A$4:$A$14,0),MATCH(1,($U$2=GRID!$B$1:$BI$1)*(КАЛЕНДАРЬ!$I31=GRID!$B$3:$BI$3),0))*(1-GRID!$B$69),0))</f>
        <v>27600</v>
      </c>
      <c r="L17" s="48" cm="1">
        <f t="array" ref="L17">IF($I$2="Открытый тариф",
INDEX(GRID!$B$17:$BI$27,MATCH(K$7,GRID!$A$17:$A$27,0),MATCH(1,($U$2=GRID!$B$1:$BI$1)*(КАЛЕНДАРЬ!$I31=GRID!$B$3:$BI$3), 0)),
ROUNDUP(INDEX(GRID!$B$17:$BI$27,MATCH(K$7,GRID!$A$17:$A$27,0),MATCH(1,($U$2=GRID!$B$1:$BI$1)*(КАЛЕНДАРЬ!$I31=GRID!$B$3:$BI$3), 0))*(1-GRID!$B$69),0))</f>
        <v>30100</v>
      </c>
      <c r="M17" s="47" cm="1">
        <f t="array" ref="M17">IF($I$2="Открытый тариф",
INDEX(GRID!$B$4:$BI$14,MATCH(M$7,GRID!$A$4:$A$14,0),MATCH(1,($U$2=GRID!$B$1:$BI$1)*(КАЛЕНДАРЬ!$I31=GRID!$B$3:$BI$3), 0)),
ROUNDUP(INDEX(GRID!$B$4:$BI$14,MATCH(M$7,GRID!$A$4:$A$14,0),MATCH(1,($U$2=GRID!$B$1:$BI$1)*(КАЛЕНДАРЬ!$I31=GRID!$B$3:$BI$3),0))*(1-GRID!$B$69),0))</f>
        <v>30300</v>
      </c>
      <c r="N17" s="48" cm="1">
        <f t="array" ref="N17">IF($I$2="Открытый тариф",
INDEX(GRID!$B$17:$BI$27,MATCH(M$7,GRID!$A$17:$A$27,0),MATCH(1,($U$2=GRID!$B$1:$BI$1)*(КАЛЕНДАРЬ!$I31=GRID!$B$3:$BI$3), 0)),
ROUNDUP(INDEX(GRID!$B$17:$BI$27,MATCH(M$7,GRID!$A$17:$A$27,0),MATCH(1,($U$2=GRID!$B$1:$BI$1)*(КАЛЕНДАРЬ!$I31=GRID!$B$3:$BI$3), 0))*(1-GRID!$B$69),0))</f>
        <v>32800</v>
      </c>
      <c r="O17" s="49" cm="1">
        <f t="array" ref="O17">IF($I$2="Открытый тариф",
INDEX(GRID!$B$4:$BI$14,MATCH(O$7,GRID!$A$4:$A$14,0),MATCH(1,($U$2=GRID!$B$1:$BI$1)*(КАЛЕНДАРЬ!$I31=GRID!$B$3:$BI$3), 0)),
ROUNDUP(INDEX(GRID!$B$4:$BI$14,MATCH(O$7,GRID!$A$4:$A$14,0),MATCH(1,($U$2=GRID!$B$1:$BI$1)*(КАЛЕНДАРЬ!$I31=GRID!$B$3:$BI$3),0))*(1-GRID!$B$69),0))</f>
        <v>37300</v>
      </c>
      <c r="P17" s="49" cm="1">
        <f t="array" ref="P17">IF($I$2="Открытый тариф",
INDEX(GRID!$B$17:$BI$27,MATCH(O$7,GRID!$A$17:$A$27,0),MATCH(1,($U$2=GRID!$B$1:$BI$1)*(КАЛЕНДАРЬ!$I31=GRID!$B$3:$BI$3), 0)),
ROUNDUP(INDEX(GRID!$B$17:$BI$27,MATCH(O$7,GRID!$A$17:$A$27,0),MATCH(1,($U$2=GRID!$B$1:$BI$1)*(КАЛЕНДАРЬ!$I31=GRID!$B$3:$BI$3), 0))*(1-GRID!$B$69),0))</f>
        <v>39800</v>
      </c>
      <c r="Q17" s="49" t="e" cm="1">
        <f t="array" ref="Q17">IF($I$2="Открытый тариф",
INDEX(GRID!$B$4:$BI$14,MATCH(Q$7,GRID!$A$4:$A$14,0),MATCH(1,($U$2=GRID!$B$1:$BI$1)*(КАЛЕНДАРЬ!$I31=GRID!$B$3:$BI$3), 0)),
ROUNDUP(INDEX(GRID!$B$4:$BI$14,MATCH(Q$7,GRID!$A$4:$A$14,0),MATCH(1,($U$2=GRID!$B$1:$BI$1)*(КАЛЕНДАРЬ!$I31=GRID!$B$3:$BI$3),0))*(1-GRID!$B$69),0))</f>
        <v>#N/A</v>
      </c>
      <c r="R17" s="49" t="e" cm="1">
        <f t="array" ref="R17">IF($I$2="Открытый тариф",
INDEX(GRID!$B$17:$BI$27,MATCH(Q$7,GRID!$A$17:$A$27,0),MATCH(1,($U$2=GRID!$B$1:$BI$1)*(КАЛЕНДАРЬ!$I31=GRID!$B$3:$BI$3), 0)),
ROUNDUP(INDEX(GRID!$B$17:$BI$27,MATCH(Q$7,GRID!$A$17:$A$27,0),MATCH(1,($U$2=GRID!$B$1:$BI$1)*(КАЛЕНДАРЬ!$I31=GRID!$B$3:$BI$3), 0))*(1-GRID!$B$69),0))</f>
        <v>#N/A</v>
      </c>
      <c r="S17" s="49" t="e" cm="1">
        <f t="array" ref="S17">IF($I$2="Открытый тариф",
INDEX(GRID!$B$4:$BI$14,MATCH(S$7,GRID!$A$4:$A$14,0),MATCH(1,($U$2=GRID!$B$1:$BI$1)*(КАЛЕНДАРЬ!$I31=GRID!$B$3:$BI$3), 0)),
ROUNDUP(INDEX(GRID!$B$4:$BI$14,MATCH(S$7,GRID!$A$4:$A$14,0),MATCH(1,($U$2=GRID!$B$1:$BI$1)*(КАЛЕНДАРЬ!$I31=GRID!$B$3:$BI$3),0))*(1-GRID!$B$69),0))</f>
        <v>#N/A</v>
      </c>
      <c r="T17" s="49" t="e" cm="1">
        <f t="array" ref="T17">IF($I$2="Открытый тариф",
INDEX(GRID!$B$17:$BI$27,MATCH(S$7,GRID!$A$17:$A$27,0),MATCH(1,($U$2=GRID!$B$1:$BI$1)*(КАЛЕНДАРЬ!$I31=GRID!$B$3:$BI$3), 0)),
ROUNDUP(INDEX(GRID!$B$17:$BI$27,MATCH(S$7,GRID!$A$17:$A$27,0),MATCH(1,($U$2=GRID!$B$1:$BI$1)*(КАЛЕНДАРЬ!$I31=GRID!$B$3:$BI$3), 0))*(1-GRID!$B$69),0))</f>
        <v>#N/A</v>
      </c>
      <c r="U17" s="49" cm="1">
        <f t="array" ref="U17">IF($I$2="Открытый тариф",
INDEX(GRID!$B$4:$BI$14,MATCH(U$7,GRID!$A$4:$A$14,0),MATCH(1,($U$2=GRID!$B$1:$BI$1)*(КАЛЕНДАРЬ!$I31=GRID!$B$3:$BI$3), 0)),
ROUNDUP(INDEX(GRID!$B$4:$BI$14,MATCH(U$7,GRID!$A$4:$A$14,0),MATCH(1,($U$2=GRID!$B$1:$BI$1)*(КАЛЕНДАРЬ!$I31=GRID!$B$3:$BI$3),0))*(1-GRID!$B$69),0))</f>
        <v>58000</v>
      </c>
      <c r="V17" s="49" cm="1">
        <f t="array" ref="V17">IF($I$2="Открытый тариф",
INDEX(GRID!$B$17:$BI$27,MATCH(U$7,GRID!$A$17:$A$27,0),MATCH(1,($U$2=GRID!$B$1:$BI$1)*(КАЛЕНДАРЬ!$I31=GRID!$B$3:$BI$3), 0)),
ROUNDUP(INDEX(GRID!$B$17:$BI$27,MATCH(U$7,GRID!$A$17:$A$27,0),MATCH(1,($U$2=GRID!$B$1:$BI$1)*(КАЛЕНДАРЬ!$I31=GRID!$B$3:$BI$3), 0))*(1-GRID!$B$69),0))</f>
        <v>60500</v>
      </c>
      <c r="W17" s="49" cm="1">
        <f t="array" ref="W17">IF($I$2="Открытый тариф",
INDEX(GRID!$B$4:$BI$14,MATCH(W$7,GRID!$A$4:$A$14,0),MATCH(1,($U$2=GRID!$B$1:$BI$1)*(КАЛЕНДАРЬ!$I31=GRID!$B$3:$BI$3), 0)),
ROUNDUP(INDEX(GRID!$B$4:$BI$14,MATCH(W$7,GRID!$A$4:$A$14,0),MATCH(1,($U$2=GRID!$B$1:$BI$1)*(КАЛЕНДАРЬ!$I31=GRID!$B$3:$BI$3),0))*(1-GRID!$B$69),0))</f>
        <v>232000</v>
      </c>
      <c r="X17" s="49" cm="1">
        <f t="array" ref="X17">IF($I$2="Открытый тариф",
INDEX(GRID!$B$17:$BI$27,MATCH(W$7,GRID!$A$17:$A$27,0),MATCH(1,($U$2=GRID!$B$1:$BI$1)*(КАЛЕНДАРЬ!$I31=GRID!$B$3:$BI$3), 0)),
ROUNDUP(INDEX(GRID!$B$17:$BI$27,MATCH(W$7,GRID!$A$17:$A$27,0),MATCH(1,($U$2=GRID!$B$1:$BI$1)*(КАЛЕНДАРЬ!$I31=GRID!$B$3:$BI$3), 0))*(1-GRID!$B$69),0))</f>
        <v>234500</v>
      </c>
    </row>
    <row r="18" spans="1:24" ht="12.75" hidden="1" customHeight="1" x14ac:dyDescent="0.2">
      <c r="A18" s="117" t="s">
        <v>42</v>
      </c>
      <c r="B18" s="117">
        <v>29</v>
      </c>
      <c r="C18" s="47" cm="1">
        <f t="array" ref="C18">IF($I$2="Открытый тариф",
INDEX(GRID!$B$4:$BI$14,MATCH(C$7,GRID!$A$4:$A$14,0),MATCH(1,($U$2=GRID!$B$1:$BI$1)*(КАЛЕНДАРЬ!$I32=GRID!$B$3:$BI$3), 0)),
ROUNDUP(INDEX(GRID!$B$4:$BI$14,MATCH(C$7,GRID!$A$4:$A$14,0),MATCH(1,($U$2=GRID!$B$1:$BI$1)*(КАЛЕНДАРЬ!$I32=GRID!$B$3:$BI$3),0))*(1-GRID!$B$69),0))</f>
        <v>19000</v>
      </c>
      <c r="D18" s="48" cm="1">
        <f t="array" ref="D18">IF($I$2="Открытый тариф",
INDEX(GRID!$B$17:$BI$27,MATCH(C$7,GRID!$A$17:$A$27,0),MATCH(1,($U$2=GRID!$B$1:$BI$1)*(КАЛЕНДАРЬ!$I32=GRID!$B$3:$BI$3), 0)),
ROUNDUP(INDEX(GRID!$B$17:$BI$27,MATCH(C$7,GRID!$A$17:$A$27,0),MATCH(1,($U$2=GRID!$B$1:$BI$1)*(КАЛЕНДАРЬ!$I32=GRID!$B$3:$BI$3), 0))*(1-GRID!$B$69),0))</f>
        <v>21500</v>
      </c>
      <c r="E18" s="47" cm="1">
        <f t="array" ref="E18">IF($I$2="Открытый тариф",
INDEX(GRID!$B$4:$BI$14,MATCH(E$7,GRID!$A$4:$A$14,0),MATCH(1,($U$2=GRID!$B$1:$BI$1)*(КАЛЕНДАРЬ!$I32=GRID!$B$3:$BI$3), 0)),
ROUNDUP(INDEX(GRID!$B$4:$BI$14,MATCH(E$7,GRID!$A$4:$A$14,0),MATCH(1,($U$2=GRID!$B$1:$BI$1)*(КАЛЕНДАРЬ!$I32=GRID!$B$3:$BI$3),0))*(1-GRID!$B$69),0))</f>
        <v>20900</v>
      </c>
      <c r="F18" s="48" cm="1">
        <f t="array" ref="F18">IF($I$2="Открытый тариф",
INDEX(GRID!$B$17:$BI$27,MATCH(E$7,GRID!$A$17:$A$27,0),MATCH(1,($U$2=GRID!$B$1:$BI$1)*(КАЛЕНДАРЬ!$I32=GRID!$B$3:$BI$3), 0)),
ROUNDUP(INDEX(GRID!$B$17:$BI$27,MATCH(E$7,GRID!$A$17:$A$27,0),MATCH(1,($U$2=GRID!$B$1:$BI$1)*(КАЛЕНДАРЬ!$I32=GRID!$B$3:$BI$3), 0))*(1-GRID!$B$69),0))</f>
        <v>23400</v>
      </c>
      <c r="G18" s="47" t="e" cm="1">
        <f t="array" ref="G18">IF($I$2="Открытый тариф",
INDEX(GRID!$B$4:$BI$14,MATCH(G$7,GRID!$A$4:$A$14,0),MATCH(1,($U$2=GRID!$B$1:$BI$1)*(КАЛЕНДАРЬ!$I32=GRID!$B$3:$BI$3), 0)),
ROUNDUP(INDEX(GRID!$B$4:$BI$14,MATCH(G$7,GRID!$A$4:$A$14,0),MATCH(1,($U$2=GRID!$B$1:$BI$1)*(КАЛЕНДАРЬ!$I32=GRID!$B$3:$BI$3),0))*(1-GRID!$B$69),0))</f>
        <v>#N/A</v>
      </c>
      <c r="H18" s="48" t="e" cm="1">
        <f t="array" ref="H18">IF($I$2="Открытый тариф",
INDEX(GRID!$B$17:$BI$27,MATCH(G$7,GRID!$A$17:$A$27,0),MATCH(1,($U$2=GRID!$B$1:$BI$1)*(КАЛЕНДАРЬ!$I32=GRID!$B$3:$BI$3), 0)),
ROUNDUP(INDEX(GRID!$B$17:$BI$27,MATCH(G$7,GRID!$A$17:$A$27,0),MATCH(1,($U$2=GRID!$B$1:$BI$1)*(КАЛЕНДАРЬ!$I32=GRID!$B$3:$BI$3), 0))*(1-GRID!$B$69),0))</f>
        <v>#N/A</v>
      </c>
      <c r="I18" s="47" t="e" cm="1">
        <f t="array" ref="I18">IF($I$2="Открытый тариф",
INDEX(GRID!$B$4:$BI$14,MATCH(I$7,GRID!$A$4:$A$14,0),MATCH(1,($U$2=GRID!$B$1:$BI$1)*(КАЛЕНДАРЬ!$I32=GRID!$B$3:$BI$3), 0)),
ROUNDUP(INDEX(GRID!$B$4:$BI$14,MATCH(I$7,GRID!$A$4:$A$14,0),MATCH(1,($U$2=GRID!$B$1:$BI$1)*(КАЛЕНДАРЬ!$I32=GRID!$B$3:$BI$3),0))*(1-GRID!$B$69),0))</f>
        <v>#N/A</v>
      </c>
      <c r="J18" s="48" t="e" cm="1">
        <f t="array" ref="J18">IF($I$2="Открытый тариф",
INDEX(GRID!$B$17:$BI$27,MATCH(I$7,GRID!$A$17:$A$27,0),MATCH(1,($U$2=GRID!$B$1:$BI$1)*(КАЛЕНДАРЬ!$I32=GRID!$B$3:$BI$3), 0)),
ROUNDUP(INDEX(GRID!$B$17:$BI$27,MATCH(I$7,GRID!$A$17:$A$27,0),MATCH(1,($U$2=GRID!$B$1:$BI$1)*(КАЛЕНДАРЬ!$I32=GRID!$B$3:$BI$3), 0))*(1-GRID!$B$69),0))</f>
        <v>#N/A</v>
      </c>
      <c r="K18" s="47" cm="1">
        <f t="array" ref="K18">IF($I$2="Открытый тариф",
INDEX(GRID!$B$4:$BI$14,MATCH(K$7,GRID!$A$4:$A$14,0),MATCH(1,($U$2=GRID!$B$1:$BI$1)*(КАЛЕНДАРЬ!$I32=GRID!$B$3:$BI$3), 0)),
ROUNDUP(INDEX(GRID!$B$4:$BI$14,MATCH(K$7,GRID!$A$4:$A$14,0),MATCH(1,($U$2=GRID!$B$1:$BI$1)*(КАЛЕНДАРЬ!$I32=GRID!$B$3:$BI$3),0))*(1-GRID!$B$69),0))</f>
        <v>27600</v>
      </c>
      <c r="L18" s="48" cm="1">
        <f t="array" ref="L18">IF($I$2="Открытый тариф",
INDEX(GRID!$B$17:$BI$27,MATCH(K$7,GRID!$A$17:$A$27,0),MATCH(1,($U$2=GRID!$B$1:$BI$1)*(КАЛЕНДАРЬ!$I32=GRID!$B$3:$BI$3), 0)),
ROUNDUP(INDEX(GRID!$B$17:$BI$27,MATCH(K$7,GRID!$A$17:$A$27,0),MATCH(1,($U$2=GRID!$B$1:$BI$1)*(КАЛЕНДАРЬ!$I32=GRID!$B$3:$BI$3), 0))*(1-GRID!$B$69),0))</f>
        <v>30100</v>
      </c>
      <c r="M18" s="47" cm="1">
        <f t="array" ref="M18">IF($I$2="Открытый тариф",
INDEX(GRID!$B$4:$BI$14,MATCH(M$7,GRID!$A$4:$A$14,0),MATCH(1,($U$2=GRID!$B$1:$BI$1)*(КАЛЕНДАРЬ!$I32=GRID!$B$3:$BI$3), 0)),
ROUNDUP(INDEX(GRID!$B$4:$BI$14,MATCH(M$7,GRID!$A$4:$A$14,0),MATCH(1,($U$2=GRID!$B$1:$BI$1)*(КАЛЕНДАРЬ!$I32=GRID!$B$3:$BI$3),0))*(1-GRID!$B$69),0))</f>
        <v>30300</v>
      </c>
      <c r="N18" s="48" cm="1">
        <f t="array" ref="N18">IF($I$2="Открытый тариф",
INDEX(GRID!$B$17:$BI$27,MATCH(M$7,GRID!$A$17:$A$27,0),MATCH(1,($U$2=GRID!$B$1:$BI$1)*(КАЛЕНДАРЬ!$I32=GRID!$B$3:$BI$3), 0)),
ROUNDUP(INDEX(GRID!$B$17:$BI$27,MATCH(M$7,GRID!$A$17:$A$27,0),MATCH(1,($U$2=GRID!$B$1:$BI$1)*(КАЛЕНДАРЬ!$I32=GRID!$B$3:$BI$3), 0))*(1-GRID!$B$69),0))</f>
        <v>32800</v>
      </c>
      <c r="O18" s="49" cm="1">
        <f t="array" ref="O18">IF($I$2="Открытый тариф",
INDEX(GRID!$B$4:$BI$14,MATCH(O$7,GRID!$A$4:$A$14,0),MATCH(1,($U$2=GRID!$B$1:$BI$1)*(КАЛЕНДАРЬ!$I32=GRID!$B$3:$BI$3), 0)),
ROUNDUP(INDEX(GRID!$B$4:$BI$14,MATCH(O$7,GRID!$A$4:$A$14,0),MATCH(1,($U$2=GRID!$B$1:$BI$1)*(КАЛЕНДАРЬ!$I32=GRID!$B$3:$BI$3),0))*(1-GRID!$B$69),0))</f>
        <v>37300</v>
      </c>
      <c r="P18" s="49" cm="1">
        <f t="array" ref="P18">IF($I$2="Открытый тариф",
INDEX(GRID!$B$17:$BI$27,MATCH(O$7,GRID!$A$17:$A$27,0),MATCH(1,($U$2=GRID!$B$1:$BI$1)*(КАЛЕНДАРЬ!$I32=GRID!$B$3:$BI$3), 0)),
ROUNDUP(INDEX(GRID!$B$17:$BI$27,MATCH(O$7,GRID!$A$17:$A$27,0),MATCH(1,($U$2=GRID!$B$1:$BI$1)*(КАЛЕНДАРЬ!$I32=GRID!$B$3:$BI$3), 0))*(1-GRID!$B$69),0))</f>
        <v>39800</v>
      </c>
      <c r="Q18" s="49" t="e" cm="1">
        <f t="array" ref="Q18">IF($I$2="Открытый тариф",
INDEX(GRID!$B$4:$BI$14,MATCH(Q$7,GRID!$A$4:$A$14,0),MATCH(1,($U$2=GRID!$B$1:$BI$1)*(КАЛЕНДАРЬ!$I32=GRID!$B$3:$BI$3), 0)),
ROUNDUP(INDEX(GRID!$B$4:$BI$14,MATCH(Q$7,GRID!$A$4:$A$14,0),MATCH(1,($U$2=GRID!$B$1:$BI$1)*(КАЛЕНДАРЬ!$I32=GRID!$B$3:$BI$3),0))*(1-GRID!$B$69),0))</f>
        <v>#N/A</v>
      </c>
      <c r="R18" s="49" t="e" cm="1">
        <f t="array" ref="R18">IF($I$2="Открытый тариф",
INDEX(GRID!$B$17:$BI$27,MATCH(Q$7,GRID!$A$17:$A$27,0),MATCH(1,($U$2=GRID!$B$1:$BI$1)*(КАЛЕНДАРЬ!$I32=GRID!$B$3:$BI$3), 0)),
ROUNDUP(INDEX(GRID!$B$17:$BI$27,MATCH(Q$7,GRID!$A$17:$A$27,0),MATCH(1,($U$2=GRID!$B$1:$BI$1)*(КАЛЕНДАРЬ!$I32=GRID!$B$3:$BI$3), 0))*(1-GRID!$B$69),0))</f>
        <v>#N/A</v>
      </c>
      <c r="S18" s="49" t="e" cm="1">
        <f t="array" ref="S18">IF($I$2="Открытый тариф",
INDEX(GRID!$B$4:$BI$14,MATCH(S$7,GRID!$A$4:$A$14,0),MATCH(1,($U$2=GRID!$B$1:$BI$1)*(КАЛЕНДАРЬ!$I32=GRID!$B$3:$BI$3), 0)),
ROUNDUP(INDEX(GRID!$B$4:$BI$14,MATCH(S$7,GRID!$A$4:$A$14,0),MATCH(1,($U$2=GRID!$B$1:$BI$1)*(КАЛЕНДАРЬ!$I32=GRID!$B$3:$BI$3),0))*(1-GRID!$B$69),0))</f>
        <v>#N/A</v>
      </c>
      <c r="T18" s="49" t="e" cm="1">
        <f t="array" ref="T18">IF($I$2="Открытый тариф",
INDEX(GRID!$B$17:$BI$27,MATCH(S$7,GRID!$A$17:$A$27,0),MATCH(1,($U$2=GRID!$B$1:$BI$1)*(КАЛЕНДАРЬ!$I32=GRID!$B$3:$BI$3), 0)),
ROUNDUP(INDEX(GRID!$B$17:$BI$27,MATCH(S$7,GRID!$A$17:$A$27,0),MATCH(1,($U$2=GRID!$B$1:$BI$1)*(КАЛЕНДАРЬ!$I32=GRID!$B$3:$BI$3), 0))*(1-GRID!$B$69),0))</f>
        <v>#N/A</v>
      </c>
      <c r="U18" s="49" cm="1">
        <f t="array" ref="U18">IF($I$2="Открытый тариф",
INDEX(GRID!$B$4:$BI$14,MATCH(U$7,GRID!$A$4:$A$14,0),MATCH(1,($U$2=GRID!$B$1:$BI$1)*(КАЛЕНДАРЬ!$I32=GRID!$B$3:$BI$3), 0)),
ROUNDUP(INDEX(GRID!$B$4:$BI$14,MATCH(U$7,GRID!$A$4:$A$14,0),MATCH(1,($U$2=GRID!$B$1:$BI$1)*(КАЛЕНДАРЬ!$I32=GRID!$B$3:$BI$3),0))*(1-GRID!$B$69),0))</f>
        <v>58000</v>
      </c>
      <c r="V18" s="49" cm="1">
        <f t="array" ref="V18">IF($I$2="Открытый тариф",
INDEX(GRID!$B$17:$BI$27,MATCH(U$7,GRID!$A$17:$A$27,0),MATCH(1,($U$2=GRID!$B$1:$BI$1)*(КАЛЕНДАРЬ!$I32=GRID!$B$3:$BI$3), 0)),
ROUNDUP(INDEX(GRID!$B$17:$BI$27,MATCH(U$7,GRID!$A$17:$A$27,0),MATCH(1,($U$2=GRID!$B$1:$BI$1)*(КАЛЕНДАРЬ!$I32=GRID!$B$3:$BI$3), 0))*(1-GRID!$B$69),0))</f>
        <v>60500</v>
      </c>
      <c r="W18" s="49" cm="1">
        <f t="array" ref="W18">IF($I$2="Открытый тариф",
INDEX(GRID!$B$4:$BI$14,MATCH(W$7,GRID!$A$4:$A$14,0),MATCH(1,($U$2=GRID!$B$1:$BI$1)*(КАЛЕНДАРЬ!$I32=GRID!$B$3:$BI$3), 0)),
ROUNDUP(INDEX(GRID!$B$4:$BI$14,MATCH(W$7,GRID!$A$4:$A$14,0),MATCH(1,($U$2=GRID!$B$1:$BI$1)*(КАЛЕНДАРЬ!$I32=GRID!$B$3:$BI$3),0))*(1-GRID!$B$69),0))</f>
        <v>232000</v>
      </c>
      <c r="X18" s="49" cm="1">
        <f t="array" ref="X18">IF($I$2="Открытый тариф",
INDEX(GRID!$B$17:$BI$27,MATCH(W$7,GRID!$A$17:$A$27,0),MATCH(1,($U$2=GRID!$B$1:$BI$1)*(КАЛЕНДАРЬ!$I32=GRID!$B$3:$BI$3), 0)),
ROUNDUP(INDEX(GRID!$B$17:$BI$27,MATCH(W$7,GRID!$A$17:$A$27,0),MATCH(1,($U$2=GRID!$B$1:$BI$1)*(КАЛЕНДАРЬ!$I32=GRID!$B$3:$BI$3), 0))*(1-GRID!$B$69),0))</f>
        <v>234500</v>
      </c>
    </row>
    <row r="19" spans="1:24" ht="12.75" hidden="1" customHeight="1" x14ac:dyDescent="0.2">
      <c r="A19" s="117" t="s">
        <v>43</v>
      </c>
      <c r="B19" s="117">
        <v>30</v>
      </c>
      <c r="C19" s="47" cm="1">
        <f t="array" ref="C19">IF($I$2="Открытый тариф",
INDEX(GRID!$B$4:$BI$14,MATCH(C$7,GRID!$A$4:$A$14,0),MATCH(1,($U$2=GRID!$B$1:$BI$1)*(КАЛЕНДАРЬ!$I33=GRID!$B$3:$BI$3), 0)),
ROUNDUP(INDEX(GRID!$B$4:$BI$14,MATCH(C$7,GRID!$A$4:$A$14,0),MATCH(1,($U$2=GRID!$B$1:$BI$1)*(КАЛЕНДАРЬ!$I33=GRID!$B$3:$BI$3),0))*(1-GRID!$B$69),0))</f>
        <v>16000</v>
      </c>
      <c r="D19" s="48" cm="1">
        <f t="array" ref="D19">IF($I$2="Открытый тариф",
INDEX(GRID!$B$17:$BI$27,MATCH(C$7,GRID!$A$17:$A$27,0),MATCH(1,($U$2=GRID!$B$1:$BI$1)*(КАЛЕНДАРЬ!$I33=GRID!$B$3:$BI$3), 0)),
ROUNDUP(INDEX(GRID!$B$17:$BI$27,MATCH(C$7,GRID!$A$17:$A$27,0),MATCH(1,($U$2=GRID!$B$1:$BI$1)*(КАЛЕНДАРЬ!$I33=GRID!$B$3:$BI$3), 0))*(1-GRID!$B$69),0))</f>
        <v>18500</v>
      </c>
      <c r="E19" s="47" cm="1">
        <f t="array" ref="E19">IF($I$2="Открытый тариф",
INDEX(GRID!$B$4:$BI$14,MATCH(E$7,GRID!$A$4:$A$14,0),MATCH(1,($U$2=GRID!$B$1:$BI$1)*(КАЛЕНДАРЬ!$I33=GRID!$B$3:$BI$3), 0)),
ROUNDUP(INDEX(GRID!$B$4:$BI$14,MATCH(E$7,GRID!$A$4:$A$14,0),MATCH(1,($U$2=GRID!$B$1:$BI$1)*(КАЛЕНДАРЬ!$I33=GRID!$B$3:$BI$3),0))*(1-GRID!$B$69),0))</f>
        <v>17400</v>
      </c>
      <c r="F19" s="48" cm="1">
        <f t="array" ref="F19">IF($I$2="Открытый тариф",
INDEX(GRID!$B$17:$BI$27,MATCH(E$7,GRID!$A$17:$A$27,0),MATCH(1,($U$2=GRID!$B$1:$BI$1)*(КАЛЕНДАРЬ!$I33=GRID!$B$3:$BI$3), 0)),
ROUNDUP(INDEX(GRID!$B$17:$BI$27,MATCH(E$7,GRID!$A$17:$A$27,0),MATCH(1,($U$2=GRID!$B$1:$BI$1)*(КАЛЕНДАРЬ!$I33=GRID!$B$3:$BI$3), 0))*(1-GRID!$B$69),0))</f>
        <v>19900</v>
      </c>
      <c r="G19" s="47" t="e" cm="1">
        <f t="array" ref="G19">IF($I$2="Открытый тариф",
INDEX(GRID!$B$4:$BI$14,MATCH(G$7,GRID!$A$4:$A$14,0),MATCH(1,($U$2=GRID!$B$1:$BI$1)*(КАЛЕНДАРЬ!$I33=GRID!$B$3:$BI$3), 0)),
ROUNDUP(INDEX(GRID!$B$4:$BI$14,MATCH(G$7,GRID!$A$4:$A$14,0),MATCH(1,($U$2=GRID!$B$1:$BI$1)*(КАЛЕНДАРЬ!$I33=GRID!$B$3:$BI$3),0))*(1-GRID!$B$69),0))</f>
        <v>#N/A</v>
      </c>
      <c r="H19" s="48" t="e" cm="1">
        <f t="array" ref="H19">IF($I$2="Открытый тариф",
INDEX(GRID!$B$17:$BI$27,MATCH(G$7,GRID!$A$17:$A$27,0),MATCH(1,($U$2=GRID!$B$1:$BI$1)*(КАЛЕНДАРЬ!$I33=GRID!$B$3:$BI$3), 0)),
ROUNDUP(INDEX(GRID!$B$17:$BI$27,MATCH(G$7,GRID!$A$17:$A$27,0),MATCH(1,($U$2=GRID!$B$1:$BI$1)*(КАЛЕНДАРЬ!$I33=GRID!$B$3:$BI$3), 0))*(1-GRID!$B$69),0))</f>
        <v>#N/A</v>
      </c>
      <c r="I19" s="47" t="e" cm="1">
        <f t="array" ref="I19">IF($I$2="Открытый тариф",
INDEX(GRID!$B$4:$BI$14,MATCH(I$7,GRID!$A$4:$A$14,0),MATCH(1,($U$2=GRID!$B$1:$BI$1)*(КАЛЕНДАРЬ!$I33=GRID!$B$3:$BI$3), 0)),
ROUNDUP(INDEX(GRID!$B$4:$BI$14,MATCH(I$7,GRID!$A$4:$A$14,0),MATCH(1,($U$2=GRID!$B$1:$BI$1)*(КАЛЕНДАРЬ!$I33=GRID!$B$3:$BI$3),0))*(1-GRID!$B$69),0))</f>
        <v>#N/A</v>
      </c>
      <c r="J19" s="48" t="e" cm="1">
        <f t="array" ref="J19">IF($I$2="Открытый тариф",
INDEX(GRID!$B$17:$BI$27,MATCH(I$7,GRID!$A$17:$A$27,0),MATCH(1,($U$2=GRID!$B$1:$BI$1)*(КАЛЕНДАРЬ!$I33=GRID!$B$3:$BI$3), 0)),
ROUNDUP(INDEX(GRID!$B$17:$BI$27,MATCH(I$7,GRID!$A$17:$A$27,0),MATCH(1,($U$2=GRID!$B$1:$BI$1)*(КАЛЕНДАРЬ!$I33=GRID!$B$3:$BI$3), 0))*(1-GRID!$B$69),0))</f>
        <v>#N/A</v>
      </c>
      <c r="K19" s="47" cm="1">
        <f t="array" ref="K19">IF($I$2="Открытый тариф",
INDEX(GRID!$B$4:$BI$14,MATCH(K$7,GRID!$A$4:$A$14,0),MATCH(1,($U$2=GRID!$B$1:$BI$1)*(КАЛЕНДАРЬ!$I33=GRID!$B$3:$BI$3), 0)),
ROUNDUP(INDEX(GRID!$B$4:$BI$14,MATCH(K$7,GRID!$A$4:$A$14,0),MATCH(1,($U$2=GRID!$B$1:$BI$1)*(КАЛЕНДАРЬ!$I33=GRID!$B$3:$BI$3),0))*(1-GRID!$B$69),0))</f>
        <v>22400</v>
      </c>
      <c r="L19" s="48" cm="1">
        <f t="array" ref="L19">IF($I$2="Открытый тариф",
INDEX(GRID!$B$17:$BI$27,MATCH(K$7,GRID!$A$17:$A$27,0),MATCH(1,($U$2=GRID!$B$1:$BI$1)*(КАЛЕНДАРЬ!$I33=GRID!$B$3:$BI$3), 0)),
ROUNDUP(INDEX(GRID!$B$17:$BI$27,MATCH(K$7,GRID!$A$17:$A$27,0),MATCH(1,($U$2=GRID!$B$1:$BI$1)*(КАЛЕНДАРЬ!$I33=GRID!$B$3:$BI$3), 0))*(1-GRID!$B$69),0))</f>
        <v>24900</v>
      </c>
      <c r="M19" s="47" cm="1">
        <f t="array" ref="M19">IF($I$2="Открытый тариф",
INDEX(GRID!$B$4:$BI$14,MATCH(M$7,GRID!$A$4:$A$14,0),MATCH(1,($U$2=GRID!$B$1:$BI$1)*(КАЛЕНДАРЬ!$I33=GRID!$B$3:$BI$3), 0)),
ROUNDUP(INDEX(GRID!$B$4:$BI$14,MATCH(M$7,GRID!$A$4:$A$14,0),MATCH(1,($U$2=GRID!$B$1:$BI$1)*(КАЛЕНДАРЬ!$I33=GRID!$B$3:$BI$3),0))*(1-GRID!$B$69),0))</f>
        <v>24400</v>
      </c>
      <c r="N19" s="48" cm="1">
        <f t="array" ref="N19">IF($I$2="Открытый тариф",
INDEX(GRID!$B$17:$BI$27,MATCH(M$7,GRID!$A$17:$A$27,0),MATCH(1,($U$2=GRID!$B$1:$BI$1)*(КАЛЕНДАРЬ!$I33=GRID!$B$3:$BI$3), 0)),
ROUNDUP(INDEX(GRID!$B$17:$BI$27,MATCH(M$7,GRID!$A$17:$A$27,0),MATCH(1,($U$2=GRID!$B$1:$BI$1)*(КАЛЕНДАРЬ!$I33=GRID!$B$3:$BI$3), 0))*(1-GRID!$B$69),0))</f>
        <v>26900</v>
      </c>
      <c r="O19" s="49" cm="1">
        <f t="array" ref="O19">IF($I$2="Открытый тариф",
INDEX(GRID!$B$4:$BI$14,MATCH(O$7,GRID!$A$4:$A$14,0),MATCH(1,($U$2=GRID!$B$1:$BI$1)*(КАЛЕНДАРЬ!$I33=GRID!$B$3:$BI$3), 0)),
ROUNDUP(INDEX(GRID!$B$4:$BI$14,MATCH(O$7,GRID!$A$4:$A$14,0),MATCH(1,($U$2=GRID!$B$1:$BI$1)*(КАЛЕНДАРЬ!$I33=GRID!$B$3:$BI$3),0))*(1-GRID!$B$69),0))</f>
        <v>31500</v>
      </c>
      <c r="P19" s="49" cm="1">
        <f t="array" ref="P19">IF($I$2="Открытый тариф",
INDEX(GRID!$B$17:$BI$27,MATCH(O$7,GRID!$A$17:$A$27,0),MATCH(1,($U$2=GRID!$B$1:$BI$1)*(КАЛЕНДАРЬ!$I33=GRID!$B$3:$BI$3), 0)),
ROUNDUP(INDEX(GRID!$B$17:$BI$27,MATCH(O$7,GRID!$A$17:$A$27,0),MATCH(1,($U$2=GRID!$B$1:$BI$1)*(КАЛЕНДАРЬ!$I33=GRID!$B$3:$BI$3), 0))*(1-GRID!$B$69),0))</f>
        <v>34000</v>
      </c>
      <c r="Q19" s="49" t="e" cm="1">
        <f t="array" ref="Q19">IF($I$2="Открытый тариф",
INDEX(GRID!$B$4:$BI$14,MATCH(Q$7,GRID!$A$4:$A$14,0),MATCH(1,($U$2=GRID!$B$1:$BI$1)*(КАЛЕНДАРЬ!$I33=GRID!$B$3:$BI$3), 0)),
ROUNDUP(INDEX(GRID!$B$4:$BI$14,MATCH(Q$7,GRID!$A$4:$A$14,0),MATCH(1,($U$2=GRID!$B$1:$BI$1)*(КАЛЕНДАРЬ!$I33=GRID!$B$3:$BI$3),0))*(1-GRID!$B$69),0))</f>
        <v>#N/A</v>
      </c>
      <c r="R19" s="49" t="e" cm="1">
        <f t="array" ref="R19">IF($I$2="Открытый тариф",
INDEX(GRID!$B$17:$BI$27,MATCH(Q$7,GRID!$A$17:$A$27,0),MATCH(1,($U$2=GRID!$B$1:$BI$1)*(КАЛЕНДАРЬ!$I33=GRID!$B$3:$BI$3), 0)),
ROUNDUP(INDEX(GRID!$B$17:$BI$27,MATCH(Q$7,GRID!$A$17:$A$27,0),MATCH(1,($U$2=GRID!$B$1:$BI$1)*(КАЛЕНДАРЬ!$I33=GRID!$B$3:$BI$3), 0))*(1-GRID!$B$69),0))</f>
        <v>#N/A</v>
      </c>
      <c r="S19" s="49" t="e" cm="1">
        <f t="array" ref="S19">IF($I$2="Открытый тариф",
INDEX(GRID!$B$4:$BI$14,MATCH(S$7,GRID!$A$4:$A$14,0),MATCH(1,($U$2=GRID!$B$1:$BI$1)*(КАЛЕНДАРЬ!$I33=GRID!$B$3:$BI$3), 0)),
ROUNDUP(INDEX(GRID!$B$4:$BI$14,MATCH(S$7,GRID!$A$4:$A$14,0),MATCH(1,($U$2=GRID!$B$1:$BI$1)*(КАЛЕНДАРЬ!$I33=GRID!$B$3:$BI$3),0))*(1-GRID!$B$69),0))</f>
        <v>#N/A</v>
      </c>
      <c r="T19" s="49" t="e" cm="1">
        <f t="array" ref="T19">IF($I$2="Открытый тариф",
INDEX(GRID!$B$17:$BI$27,MATCH(S$7,GRID!$A$17:$A$27,0),MATCH(1,($U$2=GRID!$B$1:$BI$1)*(КАЛЕНДАРЬ!$I33=GRID!$B$3:$BI$3), 0)),
ROUNDUP(INDEX(GRID!$B$17:$BI$27,MATCH(S$7,GRID!$A$17:$A$27,0),MATCH(1,($U$2=GRID!$B$1:$BI$1)*(КАЛЕНДАРЬ!$I33=GRID!$B$3:$BI$3), 0))*(1-GRID!$B$69),0))</f>
        <v>#N/A</v>
      </c>
      <c r="U19" s="49" cm="1">
        <f t="array" ref="U19">IF($I$2="Открытый тариф",
INDEX(GRID!$B$4:$BI$14,MATCH(U$7,GRID!$A$4:$A$14,0),MATCH(1,($U$2=GRID!$B$1:$BI$1)*(КАЛЕНДАРЬ!$I33=GRID!$B$3:$BI$3), 0)),
ROUNDUP(INDEX(GRID!$B$4:$BI$14,MATCH(U$7,GRID!$A$4:$A$14,0),MATCH(1,($U$2=GRID!$B$1:$BI$1)*(КАЛЕНДАРЬ!$I33=GRID!$B$3:$BI$3),0))*(1-GRID!$B$69),0))</f>
        <v>48000</v>
      </c>
      <c r="V19" s="49" cm="1">
        <f t="array" ref="V19">IF($I$2="Открытый тариф",
INDEX(GRID!$B$17:$BI$27,MATCH(U$7,GRID!$A$17:$A$27,0),MATCH(1,($U$2=GRID!$B$1:$BI$1)*(КАЛЕНДАРЬ!$I33=GRID!$B$3:$BI$3), 0)),
ROUNDUP(INDEX(GRID!$B$17:$BI$27,MATCH(U$7,GRID!$A$17:$A$27,0),MATCH(1,($U$2=GRID!$B$1:$BI$1)*(КАЛЕНДАРЬ!$I33=GRID!$B$3:$BI$3), 0))*(1-GRID!$B$69),0))</f>
        <v>50500</v>
      </c>
      <c r="W19" s="49" cm="1">
        <f t="array" ref="W19">IF($I$2="Открытый тариф",
INDEX(GRID!$B$4:$BI$14,MATCH(W$7,GRID!$A$4:$A$14,0),MATCH(1,($U$2=GRID!$B$1:$BI$1)*(КАЛЕНДАРЬ!$I33=GRID!$B$3:$BI$3), 0)),
ROUNDUP(INDEX(GRID!$B$4:$BI$14,MATCH(W$7,GRID!$A$4:$A$14,0),MATCH(1,($U$2=GRID!$B$1:$BI$1)*(КАЛЕНДАРЬ!$I33=GRID!$B$3:$BI$3),0))*(1-GRID!$B$69),0))</f>
        <v>200000</v>
      </c>
      <c r="X19" s="49" cm="1">
        <f t="array" ref="X19">IF($I$2="Открытый тариф",
INDEX(GRID!$B$17:$BI$27,MATCH(W$7,GRID!$A$17:$A$27,0),MATCH(1,($U$2=GRID!$B$1:$BI$1)*(КАЛЕНДАРЬ!$I33=GRID!$B$3:$BI$3), 0)),
ROUNDUP(INDEX(GRID!$B$17:$BI$27,MATCH(W$7,GRID!$A$17:$A$27,0),MATCH(1,($U$2=GRID!$B$1:$BI$1)*(КАЛЕНДАРЬ!$I33=GRID!$B$3:$BI$3), 0))*(1-GRID!$B$69),0))</f>
        <v>202500</v>
      </c>
    </row>
    <row r="20" spans="1:24" ht="12.75" hidden="1" customHeight="1" x14ac:dyDescent="0.2">
      <c r="A20" s="117" t="s">
        <v>44</v>
      </c>
      <c r="B20" s="117">
        <v>31</v>
      </c>
      <c r="C20" s="47" cm="1">
        <f t="array" ref="C20">IF($I$2="Открытый тариф",
INDEX(GRID!$B$4:$BI$14,MATCH(C$7,GRID!$A$4:$A$14,0),MATCH(1,($U$2=GRID!$B$1:$BI$1)*(КАЛЕНДАРЬ!$I34=GRID!$B$3:$BI$3), 0)),
ROUNDUP(INDEX(GRID!$B$4:$BI$14,MATCH(C$7,GRID!$A$4:$A$14,0),MATCH(1,($U$2=GRID!$B$1:$BI$1)*(КАЛЕНДАРЬ!$I34=GRID!$B$3:$BI$3),0))*(1-GRID!$B$69),0))</f>
        <v>16000</v>
      </c>
      <c r="D20" s="48" cm="1">
        <f t="array" ref="D20">IF($I$2="Открытый тариф",
INDEX(GRID!$B$17:$BI$27,MATCH(C$7,GRID!$A$17:$A$27,0),MATCH(1,($U$2=GRID!$B$1:$BI$1)*(КАЛЕНДАРЬ!$I34=GRID!$B$3:$BI$3), 0)),
ROUNDUP(INDEX(GRID!$B$17:$BI$27,MATCH(C$7,GRID!$A$17:$A$27,0),MATCH(1,($U$2=GRID!$B$1:$BI$1)*(КАЛЕНДАРЬ!$I34=GRID!$B$3:$BI$3), 0))*(1-GRID!$B$69),0))</f>
        <v>18500</v>
      </c>
      <c r="E20" s="47" cm="1">
        <f t="array" ref="E20">IF($I$2="Открытый тариф",
INDEX(GRID!$B$4:$BI$14,MATCH(E$7,GRID!$A$4:$A$14,0),MATCH(1,($U$2=GRID!$B$1:$BI$1)*(КАЛЕНДАРЬ!$I34=GRID!$B$3:$BI$3), 0)),
ROUNDUP(INDEX(GRID!$B$4:$BI$14,MATCH(E$7,GRID!$A$4:$A$14,0),MATCH(1,($U$2=GRID!$B$1:$BI$1)*(КАЛЕНДАРЬ!$I34=GRID!$B$3:$BI$3),0))*(1-GRID!$B$69),0))</f>
        <v>17400</v>
      </c>
      <c r="F20" s="48" cm="1">
        <f t="array" ref="F20">IF($I$2="Открытый тариф",
INDEX(GRID!$B$17:$BI$27,MATCH(E$7,GRID!$A$17:$A$27,0),MATCH(1,($U$2=GRID!$B$1:$BI$1)*(КАЛЕНДАРЬ!$I34=GRID!$B$3:$BI$3), 0)),
ROUNDUP(INDEX(GRID!$B$17:$BI$27,MATCH(E$7,GRID!$A$17:$A$27,0),MATCH(1,($U$2=GRID!$B$1:$BI$1)*(КАЛЕНДАРЬ!$I34=GRID!$B$3:$BI$3), 0))*(1-GRID!$B$69),0))</f>
        <v>19900</v>
      </c>
      <c r="G20" s="47" t="e" cm="1">
        <f t="array" ref="G20">IF($I$2="Открытый тариф",
INDEX(GRID!$B$4:$BI$14,MATCH(G$7,GRID!$A$4:$A$14,0),MATCH(1,($U$2=GRID!$B$1:$BI$1)*(КАЛЕНДАРЬ!$I34=GRID!$B$3:$BI$3), 0)),
ROUNDUP(INDEX(GRID!$B$4:$BI$14,MATCH(G$7,GRID!$A$4:$A$14,0),MATCH(1,($U$2=GRID!$B$1:$BI$1)*(КАЛЕНДАРЬ!$I34=GRID!$B$3:$BI$3),0))*(1-GRID!$B$69),0))</f>
        <v>#N/A</v>
      </c>
      <c r="H20" s="48" t="e" cm="1">
        <f t="array" ref="H20">IF($I$2="Открытый тариф",
INDEX(GRID!$B$17:$BI$27,MATCH(G$7,GRID!$A$17:$A$27,0),MATCH(1,($U$2=GRID!$B$1:$BI$1)*(КАЛЕНДАРЬ!$I34=GRID!$B$3:$BI$3), 0)),
ROUNDUP(INDEX(GRID!$B$17:$BI$27,MATCH(G$7,GRID!$A$17:$A$27,0),MATCH(1,($U$2=GRID!$B$1:$BI$1)*(КАЛЕНДАРЬ!$I34=GRID!$B$3:$BI$3), 0))*(1-GRID!$B$69),0))</f>
        <v>#N/A</v>
      </c>
      <c r="I20" s="47" t="e" cm="1">
        <f t="array" ref="I20">IF($I$2="Открытый тариф",
INDEX(GRID!$B$4:$BI$14,MATCH(I$7,GRID!$A$4:$A$14,0),MATCH(1,($U$2=GRID!$B$1:$BI$1)*(КАЛЕНДАРЬ!$I34=GRID!$B$3:$BI$3), 0)),
ROUNDUP(INDEX(GRID!$B$4:$BI$14,MATCH(I$7,GRID!$A$4:$A$14,0),MATCH(1,($U$2=GRID!$B$1:$BI$1)*(КАЛЕНДАРЬ!$I34=GRID!$B$3:$BI$3),0))*(1-GRID!$B$69),0))</f>
        <v>#N/A</v>
      </c>
      <c r="J20" s="48" t="e" cm="1">
        <f t="array" ref="J20">IF($I$2="Открытый тариф",
INDEX(GRID!$B$17:$BI$27,MATCH(I$7,GRID!$A$17:$A$27,0),MATCH(1,($U$2=GRID!$B$1:$BI$1)*(КАЛЕНДАРЬ!$I34=GRID!$B$3:$BI$3), 0)),
ROUNDUP(INDEX(GRID!$B$17:$BI$27,MATCH(I$7,GRID!$A$17:$A$27,0),MATCH(1,($U$2=GRID!$B$1:$BI$1)*(КАЛЕНДАРЬ!$I34=GRID!$B$3:$BI$3), 0))*(1-GRID!$B$69),0))</f>
        <v>#N/A</v>
      </c>
      <c r="K20" s="47" cm="1">
        <f t="array" ref="K20">IF($I$2="Открытый тариф",
INDEX(GRID!$B$4:$BI$14,MATCH(K$7,GRID!$A$4:$A$14,0),MATCH(1,($U$2=GRID!$B$1:$BI$1)*(КАЛЕНДАРЬ!$I34=GRID!$B$3:$BI$3), 0)),
ROUNDUP(INDEX(GRID!$B$4:$BI$14,MATCH(K$7,GRID!$A$4:$A$14,0),MATCH(1,($U$2=GRID!$B$1:$BI$1)*(КАЛЕНДАРЬ!$I34=GRID!$B$3:$BI$3),0))*(1-GRID!$B$69),0))</f>
        <v>22400</v>
      </c>
      <c r="L20" s="48" cm="1">
        <f t="array" ref="L20">IF($I$2="Открытый тариф",
INDEX(GRID!$B$17:$BI$27,MATCH(K$7,GRID!$A$17:$A$27,0),MATCH(1,($U$2=GRID!$B$1:$BI$1)*(КАЛЕНДАРЬ!$I34=GRID!$B$3:$BI$3), 0)),
ROUNDUP(INDEX(GRID!$B$17:$BI$27,MATCH(K$7,GRID!$A$17:$A$27,0),MATCH(1,($U$2=GRID!$B$1:$BI$1)*(КАЛЕНДАРЬ!$I34=GRID!$B$3:$BI$3), 0))*(1-GRID!$B$69),0))</f>
        <v>24900</v>
      </c>
      <c r="M20" s="47" cm="1">
        <f t="array" ref="M20">IF($I$2="Открытый тариф",
INDEX(GRID!$B$4:$BI$14,MATCH(M$7,GRID!$A$4:$A$14,0),MATCH(1,($U$2=GRID!$B$1:$BI$1)*(КАЛЕНДАРЬ!$I34=GRID!$B$3:$BI$3), 0)),
ROUNDUP(INDEX(GRID!$B$4:$BI$14,MATCH(M$7,GRID!$A$4:$A$14,0),MATCH(1,($U$2=GRID!$B$1:$BI$1)*(КАЛЕНДАРЬ!$I34=GRID!$B$3:$BI$3),0))*(1-GRID!$B$69),0))</f>
        <v>24400</v>
      </c>
      <c r="N20" s="48" cm="1">
        <f t="array" ref="N20">IF($I$2="Открытый тариф",
INDEX(GRID!$B$17:$BI$27,MATCH(M$7,GRID!$A$17:$A$27,0),MATCH(1,($U$2=GRID!$B$1:$BI$1)*(КАЛЕНДАРЬ!$I34=GRID!$B$3:$BI$3), 0)),
ROUNDUP(INDEX(GRID!$B$17:$BI$27,MATCH(M$7,GRID!$A$17:$A$27,0),MATCH(1,($U$2=GRID!$B$1:$BI$1)*(КАЛЕНДАРЬ!$I34=GRID!$B$3:$BI$3), 0))*(1-GRID!$B$69),0))</f>
        <v>26900</v>
      </c>
      <c r="O20" s="49" cm="1">
        <f t="array" ref="O20">IF($I$2="Открытый тариф",
INDEX(GRID!$B$4:$BI$14,MATCH(O$7,GRID!$A$4:$A$14,0),MATCH(1,($U$2=GRID!$B$1:$BI$1)*(КАЛЕНДАРЬ!$I34=GRID!$B$3:$BI$3), 0)),
ROUNDUP(INDEX(GRID!$B$4:$BI$14,MATCH(O$7,GRID!$A$4:$A$14,0),MATCH(1,($U$2=GRID!$B$1:$BI$1)*(КАЛЕНДАРЬ!$I34=GRID!$B$3:$BI$3),0))*(1-GRID!$B$69),0))</f>
        <v>31500</v>
      </c>
      <c r="P20" s="49" cm="1">
        <f t="array" ref="P20">IF($I$2="Открытый тариф",
INDEX(GRID!$B$17:$BI$27,MATCH(O$7,GRID!$A$17:$A$27,0),MATCH(1,($U$2=GRID!$B$1:$BI$1)*(КАЛЕНДАРЬ!$I34=GRID!$B$3:$BI$3), 0)),
ROUNDUP(INDEX(GRID!$B$17:$BI$27,MATCH(O$7,GRID!$A$17:$A$27,0),MATCH(1,($U$2=GRID!$B$1:$BI$1)*(КАЛЕНДАРЬ!$I34=GRID!$B$3:$BI$3), 0))*(1-GRID!$B$69),0))</f>
        <v>34000</v>
      </c>
      <c r="Q20" s="49" t="e" cm="1">
        <f t="array" ref="Q20">IF($I$2="Открытый тариф",
INDEX(GRID!$B$4:$BI$14,MATCH(Q$7,GRID!$A$4:$A$14,0),MATCH(1,($U$2=GRID!$B$1:$BI$1)*(КАЛЕНДАРЬ!$I34=GRID!$B$3:$BI$3), 0)),
ROUNDUP(INDEX(GRID!$B$4:$BI$14,MATCH(Q$7,GRID!$A$4:$A$14,0),MATCH(1,($U$2=GRID!$B$1:$BI$1)*(КАЛЕНДАРЬ!$I34=GRID!$B$3:$BI$3),0))*(1-GRID!$B$69),0))</f>
        <v>#N/A</v>
      </c>
      <c r="R20" s="49" t="e" cm="1">
        <f t="array" ref="R20">IF($I$2="Открытый тариф",
INDEX(GRID!$B$17:$BI$27,MATCH(Q$7,GRID!$A$17:$A$27,0),MATCH(1,($U$2=GRID!$B$1:$BI$1)*(КАЛЕНДАРЬ!$I34=GRID!$B$3:$BI$3), 0)),
ROUNDUP(INDEX(GRID!$B$17:$BI$27,MATCH(Q$7,GRID!$A$17:$A$27,0),MATCH(1,($U$2=GRID!$B$1:$BI$1)*(КАЛЕНДАРЬ!$I34=GRID!$B$3:$BI$3), 0))*(1-GRID!$B$69),0))</f>
        <v>#N/A</v>
      </c>
      <c r="S20" s="49" t="e" cm="1">
        <f t="array" ref="S20">IF($I$2="Открытый тариф",
INDEX(GRID!$B$4:$BI$14,MATCH(S$7,GRID!$A$4:$A$14,0),MATCH(1,($U$2=GRID!$B$1:$BI$1)*(КАЛЕНДАРЬ!$I34=GRID!$B$3:$BI$3), 0)),
ROUNDUP(INDEX(GRID!$B$4:$BI$14,MATCH(S$7,GRID!$A$4:$A$14,0),MATCH(1,($U$2=GRID!$B$1:$BI$1)*(КАЛЕНДАРЬ!$I34=GRID!$B$3:$BI$3),0))*(1-GRID!$B$69),0))</f>
        <v>#N/A</v>
      </c>
      <c r="T20" s="49" t="e" cm="1">
        <f t="array" ref="T20">IF($I$2="Открытый тариф",
INDEX(GRID!$B$17:$BI$27,MATCH(S$7,GRID!$A$17:$A$27,0),MATCH(1,($U$2=GRID!$B$1:$BI$1)*(КАЛЕНДАРЬ!$I34=GRID!$B$3:$BI$3), 0)),
ROUNDUP(INDEX(GRID!$B$17:$BI$27,MATCH(S$7,GRID!$A$17:$A$27,0),MATCH(1,($U$2=GRID!$B$1:$BI$1)*(КАЛЕНДАРЬ!$I34=GRID!$B$3:$BI$3), 0))*(1-GRID!$B$69),0))</f>
        <v>#N/A</v>
      </c>
      <c r="U20" s="49" cm="1">
        <f t="array" ref="U20">IF($I$2="Открытый тариф",
INDEX(GRID!$B$4:$BI$14,MATCH(U$7,GRID!$A$4:$A$14,0),MATCH(1,($U$2=GRID!$B$1:$BI$1)*(КАЛЕНДАРЬ!$I34=GRID!$B$3:$BI$3), 0)),
ROUNDUP(INDEX(GRID!$B$4:$BI$14,MATCH(U$7,GRID!$A$4:$A$14,0),MATCH(1,($U$2=GRID!$B$1:$BI$1)*(КАЛЕНДАРЬ!$I34=GRID!$B$3:$BI$3),0))*(1-GRID!$B$69),0))</f>
        <v>48000</v>
      </c>
      <c r="V20" s="49" cm="1">
        <f t="array" ref="V20">IF($I$2="Открытый тариф",
INDEX(GRID!$B$17:$BI$27,MATCH(U$7,GRID!$A$17:$A$27,0),MATCH(1,($U$2=GRID!$B$1:$BI$1)*(КАЛЕНДАРЬ!$I34=GRID!$B$3:$BI$3), 0)),
ROUNDUP(INDEX(GRID!$B$17:$BI$27,MATCH(U$7,GRID!$A$17:$A$27,0),MATCH(1,($U$2=GRID!$B$1:$BI$1)*(КАЛЕНДАРЬ!$I34=GRID!$B$3:$BI$3), 0))*(1-GRID!$B$69),0))</f>
        <v>50500</v>
      </c>
      <c r="W20" s="49" cm="1">
        <f t="array" ref="W20">IF($I$2="Открытый тариф",
INDEX(GRID!$B$4:$BI$14,MATCH(W$7,GRID!$A$4:$A$14,0),MATCH(1,($U$2=GRID!$B$1:$BI$1)*(КАЛЕНДАРЬ!$I34=GRID!$B$3:$BI$3), 0)),
ROUNDUP(INDEX(GRID!$B$4:$BI$14,MATCH(W$7,GRID!$A$4:$A$14,0),MATCH(1,($U$2=GRID!$B$1:$BI$1)*(КАЛЕНДАРЬ!$I34=GRID!$B$3:$BI$3),0))*(1-GRID!$B$69),0))</f>
        <v>200000</v>
      </c>
      <c r="X20" s="49" cm="1">
        <f t="array" ref="X20">IF($I$2="Открытый тариф",
INDEX(GRID!$B$17:$BI$27,MATCH(W$7,GRID!$A$17:$A$27,0),MATCH(1,($U$2=GRID!$B$1:$BI$1)*(КАЛЕНДАРЬ!$I34=GRID!$B$3:$BI$3), 0)),
ROUNDUP(INDEX(GRID!$B$17:$BI$27,MATCH(W$7,GRID!$A$17:$A$27,0),MATCH(1,($U$2=GRID!$B$1:$BI$1)*(КАЛЕНДАРЬ!$I34=GRID!$B$3:$BI$3), 0))*(1-GRID!$B$69),0))</f>
        <v>202500</v>
      </c>
    </row>
    <row r="21" spans="1:24" ht="13.5" hidden="1" customHeight="1" x14ac:dyDescent="0.2">
      <c r="A21" s="118"/>
      <c r="B21" s="119"/>
    </row>
    <row r="22" spans="1:24" ht="12.75" hidden="1" customHeight="1" x14ac:dyDescent="0.2">
      <c r="A22" s="210" t="s">
        <v>38</v>
      </c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</row>
    <row r="23" spans="1:24" ht="12.75" hidden="1" customHeight="1" x14ac:dyDescent="0.2">
      <c r="A23" s="211" t="s">
        <v>56</v>
      </c>
      <c r="B23" s="212"/>
      <c r="C23" s="212"/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</row>
    <row r="24" spans="1:24" ht="58.5" hidden="1" customHeight="1" x14ac:dyDescent="0.2">
      <c r="A24" s="213" t="s">
        <v>39</v>
      </c>
      <c r="B24" s="214"/>
      <c r="C24" s="217" t="s">
        <v>85</v>
      </c>
      <c r="D24" s="218"/>
      <c r="E24" s="219" t="s">
        <v>86</v>
      </c>
      <c r="F24" s="220"/>
      <c r="G24" s="221" t="s">
        <v>186</v>
      </c>
      <c r="H24" s="222"/>
      <c r="I24" s="223" t="s">
        <v>187</v>
      </c>
      <c r="J24" s="224"/>
      <c r="K24" s="225" t="s">
        <v>88</v>
      </c>
      <c r="L24" s="225"/>
      <c r="M24" s="226" t="s">
        <v>89</v>
      </c>
      <c r="N24" s="227"/>
      <c r="O24" s="250" t="s">
        <v>94</v>
      </c>
      <c r="P24" s="250"/>
      <c r="Q24" s="230" t="s">
        <v>188</v>
      </c>
      <c r="R24" s="230"/>
      <c r="S24" s="231" t="s">
        <v>189</v>
      </c>
      <c r="T24" s="231"/>
      <c r="U24" s="232" t="s">
        <v>91</v>
      </c>
      <c r="V24" s="233"/>
      <c r="W24" s="234" t="s">
        <v>96</v>
      </c>
      <c r="X24" s="235"/>
    </row>
    <row r="25" spans="1:24" ht="12.75" hidden="1" customHeight="1" x14ac:dyDescent="0.2">
      <c r="A25" s="215"/>
      <c r="B25" s="216"/>
      <c r="C25" s="45" t="s">
        <v>40</v>
      </c>
      <c r="D25" s="45" t="s">
        <v>41</v>
      </c>
      <c r="E25" s="45" t="s">
        <v>40</v>
      </c>
      <c r="F25" s="45" t="s">
        <v>41</v>
      </c>
      <c r="G25" s="45" t="s">
        <v>40</v>
      </c>
      <c r="H25" s="45" t="s">
        <v>41</v>
      </c>
      <c r="I25" s="45" t="s">
        <v>40</v>
      </c>
      <c r="J25" s="45" t="s">
        <v>41</v>
      </c>
      <c r="K25" s="45" t="s">
        <v>40</v>
      </c>
      <c r="L25" s="45" t="s">
        <v>41</v>
      </c>
      <c r="M25" s="45" t="s">
        <v>40</v>
      </c>
      <c r="N25" s="45" t="s">
        <v>41</v>
      </c>
      <c r="O25" s="45" t="s">
        <v>40</v>
      </c>
      <c r="P25" s="45" t="s">
        <v>41</v>
      </c>
      <c r="Q25" s="45" t="s">
        <v>40</v>
      </c>
      <c r="R25" s="45" t="s">
        <v>41</v>
      </c>
      <c r="S25" s="45" t="s">
        <v>40</v>
      </c>
      <c r="T25" s="45" t="s">
        <v>41</v>
      </c>
      <c r="U25" s="45" t="s">
        <v>40</v>
      </c>
      <c r="V25" s="45" t="s">
        <v>41</v>
      </c>
      <c r="W25" s="45" t="s">
        <v>40</v>
      </c>
      <c r="X25" s="45" t="s">
        <v>41</v>
      </c>
    </row>
    <row r="26" spans="1:24" ht="12.75" hidden="1" customHeight="1" x14ac:dyDescent="0.2">
      <c r="A26" s="117" t="s">
        <v>45</v>
      </c>
      <c r="B26" s="117">
        <v>25</v>
      </c>
      <c r="C26" s="47" cm="1">
        <f t="array" ref="C26">IF($I$2="Открытый тариф",
INDEX(GRID!$B$4:$BI$14,MATCH(C$7,GRID!$A$4:$A$14,0),MATCH(1,($U$2=GRID!$B$1:$BI$1)*(КАЛЕНДАРЬ!$L28=GRID!$B$3:$BI$3), 0)),
ROUNDUP(INDEX(GRID!$B$4:$BI$14,MATCH(C$7,GRID!$A$4:$A$14,0),MATCH(1,($U$2=GRID!$B$1:$BI$1)*(КАЛЕНДАРЬ!$L28=GRID!$B$3:$BI$3),0))*(1-GRID!$B$69),0))</f>
        <v>19000</v>
      </c>
      <c r="D26" s="48" cm="1">
        <f t="array" ref="D26">IF($I$2="Открытый тариф",
INDEX(GRID!$B$17:$BI$27,MATCH(C$7,GRID!$A$17:$A$27,0),MATCH(1,($U$2=GRID!$B$1:$BI$1)*(КАЛЕНДАРЬ!$L28=GRID!$B$3:$BI$3), 0)),
ROUNDUP(INDEX(GRID!$B$17:$BI$27,MATCH(C$7,GRID!$A$17:$A$27,0),MATCH(1,($U$2=GRID!$B$1:$BI$1)*(КАЛЕНДАРЬ!$L28=GRID!$B$3:$BI$3), 0))*(1-GRID!$B$69),0))</f>
        <v>21500</v>
      </c>
      <c r="E26" s="47" cm="1">
        <f t="array" ref="E26">IF($I$2="Открытый тариф",
INDEX(GRID!$B$4:$BI$14,MATCH(E$7,GRID!$A$4:$A$14,0),MATCH(1,($U$2=GRID!$B$1:$BI$1)*(КАЛЕНДАРЬ!$L28=GRID!$B$3:$BI$3), 0)),
ROUNDUP(INDEX(GRID!$B$4:$BI$14,MATCH(E$7,GRID!$A$4:$A$14,0),MATCH(1,($U$2=GRID!$B$1:$BI$1)*(КАЛЕНДАРЬ!$L28=GRID!$B$3:$BI$3),0))*(1-GRID!$B$69),0))</f>
        <v>20900</v>
      </c>
      <c r="F26" s="48" cm="1">
        <f t="array" ref="F26">IF($I$2="Открытый тариф",
INDEX(GRID!$B$17:$BI$27,MATCH(E$7,GRID!$A$17:$A$27,0),MATCH(1,($U$2=GRID!$B$1:$BI$1)*(КАЛЕНДАРЬ!$L28=GRID!$B$3:$BI$3), 0)),
ROUNDUP(INDEX(GRID!$B$17:$BI$27,MATCH(E$7,GRID!$A$17:$A$27,0),MATCH(1,($U$2=GRID!$B$1:$BI$1)*(КАЛЕНДАРЬ!$L28=GRID!$B$3:$BI$3), 0))*(1-GRID!$B$69),0))</f>
        <v>23400</v>
      </c>
      <c r="G26" s="47" t="e" cm="1">
        <f t="array" ref="G26">IF($I$2="Открытый тариф",
INDEX(GRID!$B$4:$BI$14,MATCH(G$7,GRID!$A$4:$A$14,0),MATCH(1,($U$2=GRID!$B$1:$BI$1)*(КАЛЕНДАРЬ!$L28=GRID!$B$3:$BI$3), 0)),
ROUNDUP(INDEX(GRID!$B$4:$BI$14,MATCH(G$7,GRID!$A$4:$A$14,0),MATCH(1,($U$2=GRID!$B$1:$BI$1)*(КАЛЕНДАРЬ!$L28=GRID!$B$3:$BI$3),0))*(1-GRID!$B$69),0))</f>
        <v>#N/A</v>
      </c>
      <c r="H26" s="48" t="e" cm="1">
        <f t="array" ref="H26">IF($I$2="Открытый тариф",
INDEX(GRID!$B$17:$BI$27,MATCH(G$7,GRID!$A$17:$A$27,0),MATCH(1,($U$2=GRID!$B$1:$BI$1)*(КАЛЕНДАРЬ!$L28=GRID!$B$3:$BI$3), 0)),
ROUNDUP(INDEX(GRID!$B$17:$BI$27,MATCH(G$7,GRID!$A$17:$A$27,0),MATCH(1,($U$2=GRID!$B$1:$BI$1)*(КАЛЕНДАРЬ!$L28=GRID!$B$3:$BI$3), 0))*(1-GRID!$B$69),0))</f>
        <v>#N/A</v>
      </c>
      <c r="I26" s="47" t="e" cm="1">
        <f t="array" ref="I26">IF($I$2="Открытый тариф",
INDEX(GRID!$B$4:$BI$14,MATCH(I$7,GRID!$A$4:$A$14,0),MATCH(1,($U$2=GRID!$B$1:$BI$1)*(КАЛЕНДАРЬ!$L28=GRID!$B$3:$BI$3), 0)),
ROUNDUP(INDEX(GRID!$B$4:$BI$14,MATCH(I$7,GRID!$A$4:$A$14,0),MATCH(1,($U$2=GRID!$B$1:$BI$1)*(КАЛЕНДАРЬ!$L28=GRID!$B$3:$BI$3),0))*(1-GRID!$B$69),0))</f>
        <v>#N/A</v>
      </c>
      <c r="J26" s="48" t="e" cm="1">
        <f t="array" ref="J26">IF($I$2="Открытый тариф",
INDEX(GRID!$B$17:$BI$27,MATCH(I$7,GRID!$A$17:$A$27,0),MATCH(1,($U$2=GRID!$B$1:$BI$1)*(КАЛЕНДАРЬ!$L28=GRID!$B$3:$BI$3), 0)),
ROUNDUP(INDEX(GRID!$B$17:$BI$27,MATCH(I$7,GRID!$A$17:$A$27,0),MATCH(1,($U$2=GRID!$B$1:$BI$1)*(КАЛЕНДАРЬ!$L28=GRID!$B$3:$BI$3), 0))*(1-GRID!$B$69),0))</f>
        <v>#N/A</v>
      </c>
      <c r="K26" s="47" cm="1">
        <f t="array" ref="K26">IF($I$2="Открытый тариф",
INDEX(GRID!$B$4:$BI$14,MATCH(K$7,GRID!$A$4:$A$14,0),MATCH(1,($U$2=GRID!$B$1:$BI$1)*(КАЛЕНДАРЬ!$L28=GRID!$B$3:$BI$3), 0)),
ROUNDUP(INDEX(GRID!$B$4:$BI$14,MATCH(K$7,GRID!$A$4:$A$14,0),MATCH(1,($U$2=GRID!$B$1:$BI$1)*(КАЛЕНДАРЬ!$L28=GRID!$B$3:$BI$3),0))*(1-GRID!$B$69),0))</f>
        <v>27600</v>
      </c>
      <c r="L26" s="48" cm="1">
        <f t="array" ref="L26">IF($I$2="Открытый тариф",
INDEX(GRID!$B$17:$BI$27,MATCH(K$7,GRID!$A$17:$A$27,0),MATCH(1,($U$2=GRID!$B$1:$BI$1)*(КАЛЕНДАРЬ!$L28=GRID!$B$3:$BI$3), 0)),
ROUNDUP(INDEX(GRID!$B$17:$BI$27,MATCH(K$7,GRID!$A$17:$A$27,0),MATCH(1,($U$2=GRID!$B$1:$BI$1)*(КАЛЕНДАРЬ!$L28=GRID!$B$3:$BI$3), 0))*(1-GRID!$B$69),0))</f>
        <v>30100</v>
      </c>
      <c r="M26" s="47" cm="1">
        <f t="array" ref="M26">IF($I$2="Открытый тариф",
INDEX(GRID!$B$4:$BI$14,MATCH(M$7,GRID!$A$4:$A$14,0),MATCH(1,($U$2=GRID!$B$1:$BI$1)*(КАЛЕНДАРЬ!$L28=GRID!$B$3:$BI$3), 0)),
ROUNDUP(INDEX(GRID!$B$4:$BI$14,MATCH(M$7,GRID!$A$4:$A$14,0),MATCH(1,($U$2=GRID!$B$1:$BI$1)*(КАЛЕНДАРЬ!$L28=GRID!$B$3:$BI$3),0))*(1-GRID!$B$69),0))</f>
        <v>30300</v>
      </c>
      <c r="N26" s="48" cm="1">
        <f t="array" ref="N26">IF($I$2="Открытый тариф",
INDEX(GRID!$B$17:$BI$27,MATCH(M$7,GRID!$A$17:$A$27,0),MATCH(1,($U$2=GRID!$B$1:$BI$1)*(КАЛЕНДАРЬ!$L28=GRID!$B$3:$BI$3), 0)),
ROUNDUP(INDEX(GRID!$B$17:$BI$27,MATCH(M$7,GRID!$A$17:$A$27,0),MATCH(1,($U$2=GRID!$B$1:$BI$1)*(КАЛЕНДАРЬ!$L28=GRID!$B$3:$BI$3), 0))*(1-GRID!$B$69),0))</f>
        <v>32800</v>
      </c>
      <c r="O26" s="49" cm="1">
        <f t="array" ref="O26">IF($I$2="Открытый тариф",
INDEX(GRID!$B$4:$BI$14,MATCH(O$7,GRID!$A$4:$A$14,0),MATCH(1,($U$2=GRID!$B$1:$BI$1)*(КАЛЕНДАРЬ!$L28=GRID!$B$3:$BI$3), 0)),
ROUNDUP(INDEX(GRID!$B$4:$BI$14,MATCH(O$7,GRID!$A$4:$A$14,0),MATCH(1,($U$2=GRID!$B$1:$BI$1)*(КАЛЕНДАРЬ!$L28=GRID!$B$3:$BI$3),0))*(1-GRID!$B$69),0))</f>
        <v>37300</v>
      </c>
      <c r="P26" s="49" cm="1">
        <f t="array" ref="P26">IF($I$2="Открытый тариф",
INDEX(GRID!$B$17:$BI$27,MATCH(O$7,GRID!$A$17:$A$27,0),MATCH(1,($U$2=GRID!$B$1:$BI$1)*(КАЛЕНДАРЬ!$L28=GRID!$B$3:$BI$3), 0)),
ROUNDUP(INDEX(GRID!$B$17:$BI$27,MATCH(O$7,GRID!$A$17:$A$27,0),MATCH(1,($U$2=GRID!$B$1:$BI$1)*(КАЛЕНДАРЬ!$L28=GRID!$B$3:$BI$3), 0))*(1-GRID!$B$69),0))</f>
        <v>39800</v>
      </c>
      <c r="Q26" s="49" t="e" cm="1">
        <f t="array" ref="Q26">IF($I$2="Открытый тариф",
INDEX(GRID!$B$4:$BI$14,MATCH(Q$7,GRID!$A$4:$A$14,0),MATCH(1,($U$2=GRID!$B$1:$BI$1)*(КАЛЕНДАРЬ!$L28=GRID!$B$3:$BI$3), 0)),
ROUNDUP(INDEX(GRID!$B$4:$BI$14,MATCH(Q$7,GRID!$A$4:$A$14,0),MATCH(1,($U$2=GRID!$B$1:$BI$1)*(КАЛЕНДАРЬ!$L28=GRID!$B$3:$BI$3),0))*(1-GRID!$B$69),0))</f>
        <v>#N/A</v>
      </c>
      <c r="R26" s="49" t="e" cm="1">
        <f t="array" ref="R26">IF($I$2="Открытый тариф",
INDEX(GRID!$B$17:$BI$27,MATCH(Q$7,GRID!$A$17:$A$27,0),MATCH(1,($U$2=GRID!$B$1:$BI$1)*(КАЛЕНДАРЬ!$L28=GRID!$B$3:$BI$3), 0)),
ROUNDUP(INDEX(GRID!$B$17:$BI$27,MATCH(Q$7,GRID!$A$17:$A$27,0),MATCH(1,($U$2=GRID!$B$1:$BI$1)*(КАЛЕНДАРЬ!$L28=GRID!$B$3:$BI$3), 0))*(1-GRID!$B$69),0))</f>
        <v>#N/A</v>
      </c>
      <c r="S26" s="49" t="e" cm="1">
        <f t="array" ref="S26">IF($I$2="Открытый тариф",
INDEX(GRID!$B$4:$BI$14,MATCH(S$7,GRID!$A$4:$A$14,0),MATCH(1,($U$2=GRID!$B$1:$BI$1)*(КАЛЕНДАРЬ!$L28=GRID!$B$3:$BI$3), 0)),
ROUNDUP(INDEX(GRID!$B$4:$BI$14,MATCH(S$7,GRID!$A$4:$A$14,0),MATCH(1,($U$2=GRID!$B$1:$BI$1)*(КАЛЕНДАРЬ!$L28=GRID!$B$3:$BI$3),0))*(1-GRID!$B$69),0))</f>
        <v>#N/A</v>
      </c>
      <c r="T26" s="49" t="e" cm="1">
        <f t="array" ref="T26">IF($I$2="Открытый тариф",
INDEX(GRID!$B$17:$BI$27,MATCH(S$7,GRID!$A$17:$A$27,0),MATCH(1,($U$2=GRID!$B$1:$BI$1)*(КАЛЕНДАРЬ!$L28=GRID!$B$3:$BI$3), 0)),
ROUNDUP(INDEX(GRID!$B$17:$BI$27,MATCH(S$7,GRID!$A$17:$A$27,0),MATCH(1,($U$2=GRID!$B$1:$BI$1)*(КАЛЕНДАРЬ!$L28=GRID!$B$3:$BI$3), 0))*(1-GRID!$B$69),0))</f>
        <v>#N/A</v>
      </c>
      <c r="U26" s="49" cm="1">
        <f t="array" ref="U26">IF($I$2="Открытый тариф",
INDEX(GRID!$B$4:$BI$14,MATCH(U$7,GRID!$A$4:$A$14,0),MATCH(1,($U$2=GRID!$B$1:$BI$1)*(КАЛЕНДАРЬ!$L28=GRID!$B$3:$BI$3), 0)),
ROUNDUP(INDEX(GRID!$B$4:$BI$14,MATCH(U$7,GRID!$A$4:$A$14,0),MATCH(1,($U$2=GRID!$B$1:$BI$1)*(КАЛЕНДАРЬ!$L28=GRID!$B$3:$BI$3),0))*(1-GRID!$B$69),0))</f>
        <v>58000</v>
      </c>
      <c r="V26" s="49" cm="1">
        <f t="array" ref="V26">IF($I$2="Открытый тариф",
INDEX(GRID!$B$17:$BI$27,MATCH(U$7,GRID!$A$17:$A$27,0),MATCH(1,($U$2=GRID!$B$1:$BI$1)*(КАЛЕНДАРЬ!$L28=GRID!$B$3:$BI$3), 0)),
ROUNDUP(INDEX(GRID!$B$17:$BI$27,MATCH(U$7,GRID!$A$17:$A$27,0),MATCH(1,($U$2=GRID!$B$1:$BI$1)*(КАЛЕНДАРЬ!$L28=GRID!$B$3:$BI$3), 0))*(1-GRID!$B$69),0))</f>
        <v>60500</v>
      </c>
      <c r="W26" s="49" cm="1">
        <f t="array" ref="W26">IF($I$2="Открытый тариф",
INDEX(GRID!$B$4:$BI$14,MATCH(W$7,GRID!$A$4:$A$14,0),MATCH(1,($U$2=GRID!$B$1:$BI$1)*(КАЛЕНДАРЬ!$L28=GRID!$B$3:$BI$3), 0)),
ROUNDUP(INDEX(GRID!$B$4:$BI$14,MATCH(W$7,GRID!$A$4:$A$14,0),MATCH(1,($U$2=GRID!$B$1:$BI$1)*(КАЛЕНДАРЬ!$L28=GRID!$B$3:$BI$3),0))*(1-GRID!$B$69),0))</f>
        <v>232000</v>
      </c>
      <c r="X26" s="49" cm="1">
        <f t="array" ref="X26">IF($I$2="Открытый тариф",
INDEX(GRID!$B$17:$BI$27,MATCH(W$7,GRID!$A$17:$A$27,0),MATCH(1,($U$2=GRID!$B$1:$BI$1)*(КАЛЕНДАРЬ!$L28=GRID!$B$3:$BI$3), 0)),
ROUNDUP(INDEX(GRID!$B$17:$BI$27,MATCH(W$7,GRID!$A$17:$A$27,0),MATCH(1,($U$2=GRID!$B$1:$BI$1)*(КАЛЕНДАРЬ!$L28=GRID!$B$3:$BI$3), 0))*(1-GRID!$B$69),0))</f>
        <v>234500</v>
      </c>
    </row>
    <row r="27" spans="1:24" ht="12.75" hidden="1" customHeight="1" x14ac:dyDescent="0.2">
      <c r="A27" s="117" t="s">
        <v>46</v>
      </c>
      <c r="B27" s="117">
        <v>26</v>
      </c>
      <c r="C27" s="47" cm="1">
        <f t="array" ref="C27">IF($I$2="Открытый тариф",
INDEX(GRID!$B$4:$BI$14,MATCH(C$7,GRID!$A$4:$A$14,0),MATCH(1,($U$2=GRID!$B$1:$BI$1)*(КАЛЕНДАРЬ!$L29=GRID!$B$3:$BI$3), 0)),
ROUNDUP(INDEX(GRID!$B$4:$BI$14,MATCH(C$7,GRID!$A$4:$A$14,0),MATCH(1,($U$2=GRID!$B$1:$BI$1)*(КАЛЕНДАРЬ!$L29=GRID!$B$3:$BI$3),0))*(1-GRID!$B$69),0))</f>
        <v>19000</v>
      </c>
      <c r="D27" s="48" cm="1">
        <f t="array" ref="D27">IF($I$2="Открытый тариф",
INDEX(GRID!$B$17:$BI$27,MATCH(C$7,GRID!$A$17:$A$27,0),MATCH(1,($U$2=GRID!$B$1:$BI$1)*(КАЛЕНДАРЬ!$L29=GRID!$B$3:$BI$3), 0)),
ROUNDUP(INDEX(GRID!$B$17:$BI$27,MATCH(C$7,GRID!$A$17:$A$27,0),MATCH(1,($U$2=GRID!$B$1:$BI$1)*(КАЛЕНДАРЬ!$L29=GRID!$B$3:$BI$3), 0))*(1-GRID!$B$69),0))</f>
        <v>21500</v>
      </c>
      <c r="E27" s="47" cm="1">
        <f t="array" ref="E27">IF($I$2="Открытый тариф",
INDEX(GRID!$B$4:$BI$14,MATCH(E$7,GRID!$A$4:$A$14,0),MATCH(1,($U$2=GRID!$B$1:$BI$1)*(КАЛЕНДАРЬ!$L29=GRID!$B$3:$BI$3), 0)),
ROUNDUP(INDEX(GRID!$B$4:$BI$14,MATCH(E$7,GRID!$A$4:$A$14,0),MATCH(1,($U$2=GRID!$B$1:$BI$1)*(КАЛЕНДАРЬ!$L29=GRID!$B$3:$BI$3),0))*(1-GRID!$B$69),0))</f>
        <v>20900</v>
      </c>
      <c r="F27" s="48" cm="1">
        <f t="array" ref="F27">IF($I$2="Открытый тариф",
INDEX(GRID!$B$17:$BI$27,MATCH(E$7,GRID!$A$17:$A$27,0),MATCH(1,($U$2=GRID!$B$1:$BI$1)*(КАЛЕНДАРЬ!$L29=GRID!$B$3:$BI$3), 0)),
ROUNDUP(INDEX(GRID!$B$17:$BI$27,MATCH(E$7,GRID!$A$17:$A$27,0),MATCH(1,($U$2=GRID!$B$1:$BI$1)*(КАЛЕНДАРЬ!$L29=GRID!$B$3:$BI$3), 0))*(1-GRID!$B$69),0))</f>
        <v>23400</v>
      </c>
      <c r="G27" s="47" t="e" cm="1">
        <f t="array" ref="G27">IF($I$2="Открытый тариф",
INDEX(GRID!$B$4:$BI$14,MATCH(G$7,GRID!$A$4:$A$14,0),MATCH(1,($U$2=GRID!$B$1:$BI$1)*(КАЛЕНДАРЬ!$L29=GRID!$B$3:$BI$3), 0)),
ROUNDUP(INDEX(GRID!$B$4:$BI$14,MATCH(G$7,GRID!$A$4:$A$14,0),MATCH(1,($U$2=GRID!$B$1:$BI$1)*(КАЛЕНДАРЬ!$L29=GRID!$B$3:$BI$3),0))*(1-GRID!$B$69),0))</f>
        <v>#N/A</v>
      </c>
      <c r="H27" s="48" t="e" cm="1">
        <f t="array" ref="H27">IF($I$2="Открытый тариф",
INDEX(GRID!$B$17:$BI$27,MATCH(G$7,GRID!$A$17:$A$27,0),MATCH(1,($U$2=GRID!$B$1:$BI$1)*(КАЛЕНДАРЬ!$L29=GRID!$B$3:$BI$3), 0)),
ROUNDUP(INDEX(GRID!$B$17:$BI$27,MATCH(G$7,GRID!$A$17:$A$27,0),MATCH(1,($U$2=GRID!$B$1:$BI$1)*(КАЛЕНДАРЬ!$L29=GRID!$B$3:$BI$3), 0))*(1-GRID!$B$69),0))</f>
        <v>#N/A</v>
      </c>
      <c r="I27" s="47" t="e" cm="1">
        <f t="array" ref="I27">IF($I$2="Открытый тариф",
INDEX(GRID!$B$4:$BI$14,MATCH(I$7,GRID!$A$4:$A$14,0),MATCH(1,($U$2=GRID!$B$1:$BI$1)*(КАЛЕНДАРЬ!$L29=GRID!$B$3:$BI$3), 0)),
ROUNDUP(INDEX(GRID!$B$4:$BI$14,MATCH(I$7,GRID!$A$4:$A$14,0),MATCH(1,($U$2=GRID!$B$1:$BI$1)*(КАЛЕНДАРЬ!$L29=GRID!$B$3:$BI$3),0))*(1-GRID!$B$69),0))</f>
        <v>#N/A</v>
      </c>
      <c r="J27" s="48" t="e" cm="1">
        <f t="array" ref="J27">IF($I$2="Открытый тариф",
INDEX(GRID!$B$17:$BI$27,MATCH(I$7,GRID!$A$17:$A$27,0),MATCH(1,($U$2=GRID!$B$1:$BI$1)*(КАЛЕНДАРЬ!$L29=GRID!$B$3:$BI$3), 0)),
ROUNDUP(INDEX(GRID!$B$17:$BI$27,MATCH(I$7,GRID!$A$17:$A$27,0),MATCH(1,($U$2=GRID!$B$1:$BI$1)*(КАЛЕНДАРЬ!$L29=GRID!$B$3:$BI$3), 0))*(1-GRID!$B$69),0))</f>
        <v>#N/A</v>
      </c>
      <c r="K27" s="47" cm="1">
        <f t="array" ref="K27">IF($I$2="Открытый тариф",
INDEX(GRID!$B$4:$BI$14,MATCH(K$7,GRID!$A$4:$A$14,0),MATCH(1,($U$2=GRID!$B$1:$BI$1)*(КАЛЕНДАРЬ!$L29=GRID!$B$3:$BI$3), 0)),
ROUNDUP(INDEX(GRID!$B$4:$BI$14,MATCH(K$7,GRID!$A$4:$A$14,0),MATCH(1,($U$2=GRID!$B$1:$BI$1)*(КАЛЕНДАРЬ!$L29=GRID!$B$3:$BI$3),0))*(1-GRID!$B$69),0))</f>
        <v>27600</v>
      </c>
      <c r="L27" s="48" cm="1">
        <f t="array" ref="L27">IF($I$2="Открытый тариф",
INDEX(GRID!$B$17:$BI$27,MATCH(K$7,GRID!$A$17:$A$27,0),MATCH(1,($U$2=GRID!$B$1:$BI$1)*(КАЛЕНДАРЬ!$L29=GRID!$B$3:$BI$3), 0)),
ROUNDUP(INDEX(GRID!$B$17:$BI$27,MATCH(K$7,GRID!$A$17:$A$27,0),MATCH(1,($U$2=GRID!$B$1:$BI$1)*(КАЛЕНДАРЬ!$L29=GRID!$B$3:$BI$3), 0))*(1-GRID!$B$69),0))</f>
        <v>30100</v>
      </c>
      <c r="M27" s="47" cm="1">
        <f t="array" ref="M27">IF($I$2="Открытый тариф",
INDEX(GRID!$B$4:$BI$14,MATCH(M$7,GRID!$A$4:$A$14,0),MATCH(1,($U$2=GRID!$B$1:$BI$1)*(КАЛЕНДАРЬ!$L29=GRID!$B$3:$BI$3), 0)),
ROUNDUP(INDEX(GRID!$B$4:$BI$14,MATCH(M$7,GRID!$A$4:$A$14,0),MATCH(1,($U$2=GRID!$B$1:$BI$1)*(КАЛЕНДАРЬ!$L29=GRID!$B$3:$BI$3),0))*(1-GRID!$B$69),0))</f>
        <v>30300</v>
      </c>
      <c r="N27" s="48" cm="1">
        <f t="array" ref="N27">IF($I$2="Открытый тариф",
INDEX(GRID!$B$17:$BI$27,MATCH(M$7,GRID!$A$17:$A$27,0),MATCH(1,($U$2=GRID!$B$1:$BI$1)*(КАЛЕНДАРЬ!$L29=GRID!$B$3:$BI$3), 0)),
ROUNDUP(INDEX(GRID!$B$17:$BI$27,MATCH(M$7,GRID!$A$17:$A$27,0),MATCH(1,($U$2=GRID!$B$1:$BI$1)*(КАЛЕНДАРЬ!$L29=GRID!$B$3:$BI$3), 0))*(1-GRID!$B$69),0))</f>
        <v>32800</v>
      </c>
      <c r="O27" s="49" cm="1">
        <f t="array" ref="O27">IF($I$2="Открытый тариф",
INDEX(GRID!$B$4:$BI$14,MATCH(O$7,GRID!$A$4:$A$14,0),MATCH(1,($U$2=GRID!$B$1:$BI$1)*(КАЛЕНДАРЬ!$L29=GRID!$B$3:$BI$3), 0)),
ROUNDUP(INDEX(GRID!$B$4:$BI$14,MATCH(O$7,GRID!$A$4:$A$14,0),MATCH(1,($U$2=GRID!$B$1:$BI$1)*(КАЛЕНДАРЬ!$L29=GRID!$B$3:$BI$3),0))*(1-GRID!$B$69),0))</f>
        <v>37300</v>
      </c>
      <c r="P27" s="49" cm="1">
        <f t="array" ref="P27">IF($I$2="Открытый тариф",
INDEX(GRID!$B$17:$BI$27,MATCH(O$7,GRID!$A$17:$A$27,0),MATCH(1,($U$2=GRID!$B$1:$BI$1)*(КАЛЕНДАРЬ!$L29=GRID!$B$3:$BI$3), 0)),
ROUNDUP(INDEX(GRID!$B$17:$BI$27,MATCH(O$7,GRID!$A$17:$A$27,0),MATCH(1,($U$2=GRID!$B$1:$BI$1)*(КАЛЕНДАРЬ!$L29=GRID!$B$3:$BI$3), 0))*(1-GRID!$B$69),0))</f>
        <v>39800</v>
      </c>
      <c r="Q27" s="49" t="e" cm="1">
        <f t="array" ref="Q27">IF($I$2="Открытый тариф",
INDEX(GRID!$B$4:$BI$14,MATCH(Q$7,GRID!$A$4:$A$14,0),MATCH(1,($U$2=GRID!$B$1:$BI$1)*(КАЛЕНДАРЬ!$L29=GRID!$B$3:$BI$3), 0)),
ROUNDUP(INDEX(GRID!$B$4:$BI$14,MATCH(Q$7,GRID!$A$4:$A$14,0),MATCH(1,($U$2=GRID!$B$1:$BI$1)*(КАЛЕНДАРЬ!$L29=GRID!$B$3:$BI$3),0))*(1-GRID!$B$69),0))</f>
        <v>#N/A</v>
      </c>
      <c r="R27" s="49" t="e" cm="1">
        <f t="array" ref="R27">IF($I$2="Открытый тариф",
INDEX(GRID!$B$17:$BI$27,MATCH(Q$7,GRID!$A$17:$A$27,0),MATCH(1,($U$2=GRID!$B$1:$BI$1)*(КАЛЕНДАРЬ!$L29=GRID!$B$3:$BI$3), 0)),
ROUNDUP(INDEX(GRID!$B$17:$BI$27,MATCH(Q$7,GRID!$A$17:$A$27,0),MATCH(1,($U$2=GRID!$B$1:$BI$1)*(КАЛЕНДАРЬ!$L29=GRID!$B$3:$BI$3), 0))*(1-GRID!$B$69),0))</f>
        <v>#N/A</v>
      </c>
      <c r="S27" s="49" t="e" cm="1">
        <f t="array" ref="S27">IF($I$2="Открытый тариф",
INDEX(GRID!$B$4:$BI$14,MATCH(S$7,GRID!$A$4:$A$14,0),MATCH(1,($U$2=GRID!$B$1:$BI$1)*(КАЛЕНДАРЬ!$L29=GRID!$B$3:$BI$3), 0)),
ROUNDUP(INDEX(GRID!$B$4:$BI$14,MATCH(S$7,GRID!$A$4:$A$14,0),MATCH(1,($U$2=GRID!$B$1:$BI$1)*(КАЛЕНДАРЬ!$L29=GRID!$B$3:$BI$3),0))*(1-GRID!$B$69),0))</f>
        <v>#N/A</v>
      </c>
      <c r="T27" s="49" t="e" cm="1">
        <f t="array" ref="T27">IF($I$2="Открытый тариф",
INDEX(GRID!$B$17:$BI$27,MATCH(S$7,GRID!$A$17:$A$27,0),MATCH(1,($U$2=GRID!$B$1:$BI$1)*(КАЛЕНДАРЬ!$L29=GRID!$B$3:$BI$3), 0)),
ROUNDUP(INDEX(GRID!$B$17:$BI$27,MATCH(S$7,GRID!$A$17:$A$27,0),MATCH(1,($U$2=GRID!$B$1:$BI$1)*(КАЛЕНДАРЬ!$L29=GRID!$B$3:$BI$3), 0))*(1-GRID!$B$69),0))</f>
        <v>#N/A</v>
      </c>
      <c r="U27" s="49" cm="1">
        <f t="array" ref="U27">IF($I$2="Открытый тариф",
INDEX(GRID!$B$4:$BI$14,MATCH(U$7,GRID!$A$4:$A$14,0),MATCH(1,($U$2=GRID!$B$1:$BI$1)*(КАЛЕНДАРЬ!$L29=GRID!$B$3:$BI$3), 0)),
ROUNDUP(INDEX(GRID!$B$4:$BI$14,MATCH(U$7,GRID!$A$4:$A$14,0),MATCH(1,($U$2=GRID!$B$1:$BI$1)*(КАЛЕНДАРЬ!$L29=GRID!$B$3:$BI$3),0))*(1-GRID!$B$69),0))</f>
        <v>58000</v>
      </c>
      <c r="V27" s="49" cm="1">
        <f t="array" ref="V27">IF($I$2="Открытый тариф",
INDEX(GRID!$B$17:$BI$27,MATCH(U$7,GRID!$A$17:$A$27,0),MATCH(1,($U$2=GRID!$B$1:$BI$1)*(КАЛЕНДАРЬ!$L29=GRID!$B$3:$BI$3), 0)),
ROUNDUP(INDEX(GRID!$B$17:$BI$27,MATCH(U$7,GRID!$A$17:$A$27,0),MATCH(1,($U$2=GRID!$B$1:$BI$1)*(КАЛЕНДАРЬ!$L29=GRID!$B$3:$BI$3), 0))*(1-GRID!$B$69),0))</f>
        <v>60500</v>
      </c>
      <c r="W27" s="49" cm="1">
        <f t="array" ref="W27">IF($I$2="Открытый тариф",
INDEX(GRID!$B$4:$BI$14,MATCH(W$7,GRID!$A$4:$A$14,0),MATCH(1,($U$2=GRID!$B$1:$BI$1)*(КАЛЕНДАРЬ!$L29=GRID!$B$3:$BI$3), 0)),
ROUNDUP(INDEX(GRID!$B$4:$BI$14,MATCH(W$7,GRID!$A$4:$A$14,0),MATCH(1,($U$2=GRID!$B$1:$BI$1)*(КАЛЕНДАРЬ!$L29=GRID!$B$3:$BI$3),0))*(1-GRID!$B$69),0))</f>
        <v>232000</v>
      </c>
      <c r="X27" s="49" cm="1">
        <f t="array" ref="X27">IF($I$2="Открытый тариф",
INDEX(GRID!$B$17:$BI$27,MATCH(W$7,GRID!$A$17:$A$27,0),MATCH(1,($U$2=GRID!$B$1:$BI$1)*(КАЛЕНДАРЬ!$L29=GRID!$B$3:$BI$3), 0)),
ROUNDUP(INDEX(GRID!$B$17:$BI$27,MATCH(W$7,GRID!$A$17:$A$27,0),MATCH(1,($U$2=GRID!$B$1:$BI$1)*(КАЛЕНДАРЬ!$L29=GRID!$B$3:$BI$3), 0))*(1-GRID!$B$69),0))</f>
        <v>234500</v>
      </c>
    </row>
    <row r="28" spans="1:24" ht="12.75" hidden="1" customHeight="1" x14ac:dyDescent="0.2">
      <c r="A28" s="117" t="s">
        <v>47</v>
      </c>
      <c r="B28" s="117">
        <v>27</v>
      </c>
      <c r="C28" s="47" cm="1">
        <f t="array" ref="C28">IF($I$2="Открытый тариф",
INDEX(GRID!$B$4:$BI$14,MATCH(C$7,GRID!$A$4:$A$14,0),MATCH(1,($U$2=GRID!$B$1:$BI$1)*(КАЛЕНДАРЬ!$L30=GRID!$B$3:$BI$3), 0)),
ROUNDUP(INDEX(GRID!$B$4:$BI$14,MATCH(C$7,GRID!$A$4:$A$14,0),MATCH(1,($U$2=GRID!$B$1:$BI$1)*(КАЛЕНДАРЬ!$L30=GRID!$B$3:$BI$3),0))*(1-GRID!$B$69),0))</f>
        <v>22000</v>
      </c>
      <c r="D28" s="48" cm="1">
        <f t="array" ref="D28">IF($I$2="Открытый тариф",
INDEX(GRID!$B$17:$BI$27,MATCH(C$7,GRID!$A$17:$A$27,0),MATCH(1,($U$2=GRID!$B$1:$BI$1)*(КАЛЕНДАРЬ!$L30=GRID!$B$3:$BI$3), 0)),
ROUNDUP(INDEX(GRID!$B$17:$BI$27,MATCH(C$7,GRID!$A$17:$A$27,0),MATCH(1,($U$2=GRID!$B$1:$BI$1)*(КАЛЕНДАРЬ!$L30=GRID!$B$3:$BI$3), 0))*(1-GRID!$B$69),0))</f>
        <v>24500</v>
      </c>
      <c r="E28" s="47" cm="1">
        <f t="array" ref="E28">IF($I$2="Открытый тариф",
INDEX(GRID!$B$4:$BI$14,MATCH(E$7,GRID!$A$4:$A$14,0),MATCH(1,($U$2=GRID!$B$1:$BI$1)*(КАЛЕНДАРЬ!$L30=GRID!$B$3:$BI$3), 0)),
ROUNDUP(INDEX(GRID!$B$4:$BI$14,MATCH(E$7,GRID!$A$4:$A$14,0),MATCH(1,($U$2=GRID!$B$1:$BI$1)*(КАЛЕНДАРЬ!$L30=GRID!$B$3:$BI$3),0))*(1-GRID!$B$69),0))</f>
        <v>24300</v>
      </c>
      <c r="F28" s="48" cm="1">
        <f t="array" ref="F28">IF($I$2="Открытый тариф",
INDEX(GRID!$B$17:$BI$27,MATCH(E$7,GRID!$A$17:$A$27,0),MATCH(1,($U$2=GRID!$B$1:$BI$1)*(КАЛЕНДАРЬ!$L30=GRID!$B$3:$BI$3), 0)),
ROUNDUP(INDEX(GRID!$B$17:$BI$27,MATCH(E$7,GRID!$A$17:$A$27,0),MATCH(1,($U$2=GRID!$B$1:$BI$1)*(КАЛЕНДАРЬ!$L30=GRID!$B$3:$BI$3), 0))*(1-GRID!$B$69),0))</f>
        <v>26800</v>
      </c>
      <c r="G28" s="47" t="e" cm="1">
        <f t="array" ref="G28">IF($I$2="Открытый тариф",
INDEX(GRID!$B$4:$BI$14,MATCH(G$7,GRID!$A$4:$A$14,0),MATCH(1,($U$2=GRID!$B$1:$BI$1)*(КАЛЕНДАРЬ!$L30=GRID!$B$3:$BI$3), 0)),
ROUNDUP(INDEX(GRID!$B$4:$BI$14,MATCH(G$7,GRID!$A$4:$A$14,0),MATCH(1,($U$2=GRID!$B$1:$BI$1)*(КАЛЕНДАРЬ!$L30=GRID!$B$3:$BI$3),0))*(1-GRID!$B$69),0))</f>
        <v>#N/A</v>
      </c>
      <c r="H28" s="48" t="e" cm="1">
        <f t="array" ref="H28">IF($I$2="Открытый тариф",
INDEX(GRID!$B$17:$BI$27,MATCH(G$7,GRID!$A$17:$A$27,0),MATCH(1,($U$2=GRID!$B$1:$BI$1)*(КАЛЕНДАРЬ!$L30=GRID!$B$3:$BI$3), 0)),
ROUNDUP(INDEX(GRID!$B$17:$BI$27,MATCH(G$7,GRID!$A$17:$A$27,0),MATCH(1,($U$2=GRID!$B$1:$BI$1)*(КАЛЕНДАРЬ!$L30=GRID!$B$3:$BI$3), 0))*(1-GRID!$B$69),0))</f>
        <v>#N/A</v>
      </c>
      <c r="I28" s="47" t="e" cm="1">
        <f t="array" ref="I28">IF($I$2="Открытый тариф",
INDEX(GRID!$B$4:$BI$14,MATCH(I$7,GRID!$A$4:$A$14,0),MATCH(1,($U$2=GRID!$B$1:$BI$1)*(КАЛЕНДАРЬ!$L30=GRID!$B$3:$BI$3), 0)),
ROUNDUP(INDEX(GRID!$B$4:$BI$14,MATCH(I$7,GRID!$A$4:$A$14,0),MATCH(1,($U$2=GRID!$B$1:$BI$1)*(КАЛЕНДАРЬ!$L30=GRID!$B$3:$BI$3),0))*(1-GRID!$B$69),0))</f>
        <v>#N/A</v>
      </c>
      <c r="J28" s="48" t="e" cm="1">
        <f t="array" ref="J28">IF($I$2="Открытый тариф",
INDEX(GRID!$B$17:$BI$27,MATCH(I$7,GRID!$A$17:$A$27,0),MATCH(1,($U$2=GRID!$B$1:$BI$1)*(КАЛЕНДАРЬ!$L30=GRID!$B$3:$BI$3), 0)),
ROUNDUP(INDEX(GRID!$B$17:$BI$27,MATCH(I$7,GRID!$A$17:$A$27,0),MATCH(1,($U$2=GRID!$B$1:$BI$1)*(КАЛЕНДАРЬ!$L30=GRID!$B$3:$BI$3), 0))*(1-GRID!$B$69),0))</f>
        <v>#N/A</v>
      </c>
      <c r="K28" s="47" cm="1">
        <f t="array" ref="K28">IF($I$2="Открытый тариф",
INDEX(GRID!$B$4:$BI$14,MATCH(K$7,GRID!$A$4:$A$14,0),MATCH(1,($U$2=GRID!$B$1:$BI$1)*(КАЛЕНДАРЬ!$L30=GRID!$B$3:$BI$3), 0)),
ROUNDUP(INDEX(GRID!$B$4:$BI$14,MATCH(K$7,GRID!$A$4:$A$14,0),MATCH(1,($U$2=GRID!$B$1:$BI$1)*(КАЛЕНДАРЬ!$L30=GRID!$B$3:$BI$3),0))*(1-GRID!$B$69),0))</f>
        <v>32800</v>
      </c>
      <c r="L28" s="48" cm="1">
        <f t="array" ref="L28">IF($I$2="Открытый тариф",
INDEX(GRID!$B$17:$BI$27,MATCH(K$7,GRID!$A$17:$A$27,0),MATCH(1,($U$2=GRID!$B$1:$BI$1)*(КАЛЕНДАРЬ!$L30=GRID!$B$3:$BI$3), 0)),
ROUNDUP(INDEX(GRID!$B$17:$BI$27,MATCH(K$7,GRID!$A$17:$A$27,0),MATCH(1,($U$2=GRID!$B$1:$BI$1)*(КАЛЕНДАРЬ!$L30=GRID!$B$3:$BI$3), 0))*(1-GRID!$B$69),0))</f>
        <v>35300</v>
      </c>
      <c r="M28" s="47" cm="1">
        <f t="array" ref="M28">IF($I$2="Открытый тариф",
INDEX(GRID!$B$4:$BI$14,MATCH(M$7,GRID!$A$4:$A$14,0),MATCH(1,($U$2=GRID!$B$1:$BI$1)*(КАЛЕНДАРЬ!$L30=GRID!$B$3:$BI$3), 0)),
ROUNDUP(INDEX(GRID!$B$4:$BI$14,MATCH(M$7,GRID!$A$4:$A$14,0),MATCH(1,($U$2=GRID!$B$1:$BI$1)*(КАЛЕНДАРЬ!$L30=GRID!$B$3:$BI$3),0))*(1-GRID!$B$69),0))</f>
        <v>36300</v>
      </c>
      <c r="N28" s="48" cm="1">
        <f t="array" ref="N28">IF($I$2="Открытый тариф",
INDEX(GRID!$B$17:$BI$27,MATCH(M$7,GRID!$A$17:$A$27,0),MATCH(1,($U$2=GRID!$B$1:$BI$1)*(КАЛЕНДАРЬ!$L30=GRID!$B$3:$BI$3), 0)),
ROUNDUP(INDEX(GRID!$B$17:$BI$27,MATCH(M$7,GRID!$A$17:$A$27,0),MATCH(1,($U$2=GRID!$B$1:$BI$1)*(КАЛЕНДАРЬ!$L30=GRID!$B$3:$BI$3), 0))*(1-GRID!$B$69),0))</f>
        <v>38800</v>
      </c>
      <c r="O28" s="49" cm="1">
        <f t="array" ref="O28">IF($I$2="Открытый тариф",
INDEX(GRID!$B$4:$BI$14,MATCH(O$7,GRID!$A$4:$A$14,0),MATCH(1,($U$2=GRID!$B$1:$BI$1)*(КАЛЕНДАРЬ!$L30=GRID!$B$3:$BI$3), 0)),
ROUNDUP(INDEX(GRID!$B$4:$BI$14,MATCH(O$7,GRID!$A$4:$A$14,0),MATCH(1,($U$2=GRID!$B$1:$BI$1)*(КАЛЕНДАРЬ!$L30=GRID!$B$3:$BI$3),0))*(1-GRID!$B$69),0))</f>
        <v>43000</v>
      </c>
      <c r="P28" s="49" cm="1">
        <f t="array" ref="P28">IF($I$2="Открытый тариф",
INDEX(GRID!$B$17:$BI$27,MATCH(O$7,GRID!$A$17:$A$27,0),MATCH(1,($U$2=GRID!$B$1:$BI$1)*(КАЛЕНДАРЬ!$L30=GRID!$B$3:$BI$3), 0)),
ROUNDUP(INDEX(GRID!$B$17:$BI$27,MATCH(O$7,GRID!$A$17:$A$27,0),MATCH(1,($U$2=GRID!$B$1:$BI$1)*(КАЛЕНДАРЬ!$L30=GRID!$B$3:$BI$3), 0))*(1-GRID!$B$69),0))</f>
        <v>45500</v>
      </c>
      <c r="Q28" s="49" t="e" cm="1">
        <f t="array" ref="Q28">IF($I$2="Открытый тариф",
INDEX(GRID!$B$4:$BI$14,MATCH(Q$7,GRID!$A$4:$A$14,0),MATCH(1,($U$2=GRID!$B$1:$BI$1)*(КАЛЕНДАРЬ!$L30=GRID!$B$3:$BI$3), 0)),
ROUNDUP(INDEX(GRID!$B$4:$BI$14,MATCH(Q$7,GRID!$A$4:$A$14,0),MATCH(1,($U$2=GRID!$B$1:$BI$1)*(КАЛЕНДАРЬ!$L30=GRID!$B$3:$BI$3),0))*(1-GRID!$B$69),0))</f>
        <v>#N/A</v>
      </c>
      <c r="R28" s="49" t="e" cm="1">
        <f t="array" ref="R28">IF($I$2="Открытый тариф",
INDEX(GRID!$B$17:$BI$27,MATCH(Q$7,GRID!$A$17:$A$27,0),MATCH(1,($U$2=GRID!$B$1:$BI$1)*(КАЛЕНДАРЬ!$L30=GRID!$B$3:$BI$3), 0)),
ROUNDUP(INDEX(GRID!$B$17:$BI$27,MATCH(Q$7,GRID!$A$17:$A$27,0),MATCH(1,($U$2=GRID!$B$1:$BI$1)*(КАЛЕНДАРЬ!$L30=GRID!$B$3:$BI$3), 0))*(1-GRID!$B$69),0))</f>
        <v>#N/A</v>
      </c>
      <c r="S28" s="49" t="e" cm="1">
        <f t="array" ref="S28">IF($I$2="Открытый тариф",
INDEX(GRID!$B$4:$BI$14,MATCH(S$7,GRID!$A$4:$A$14,0),MATCH(1,($U$2=GRID!$B$1:$BI$1)*(КАЛЕНДАРЬ!$L30=GRID!$B$3:$BI$3), 0)),
ROUNDUP(INDEX(GRID!$B$4:$BI$14,MATCH(S$7,GRID!$A$4:$A$14,0),MATCH(1,($U$2=GRID!$B$1:$BI$1)*(КАЛЕНДАРЬ!$L30=GRID!$B$3:$BI$3),0))*(1-GRID!$B$69),0))</f>
        <v>#N/A</v>
      </c>
      <c r="T28" s="49" t="e" cm="1">
        <f t="array" ref="T28">IF($I$2="Открытый тариф",
INDEX(GRID!$B$17:$BI$27,MATCH(S$7,GRID!$A$17:$A$27,0),MATCH(1,($U$2=GRID!$B$1:$BI$1)*(КАЛЕНДАРЬ!$L30=GRID!$B$3:$BI$3), 0)),
ROUNDUP(INDEX(GRID!$B$17:$BI$27,MATCH(S$7,GRID!$A$17:$A$27,0),MATCH(1,($U$2=GRID!$B$1:$BI$1)*(КАЛЕНДАРЬ!$L30=GRID!$B$3:$BI$3), 0))*(1-GRID!$B$69),0))</f>
        <v>#N/A</v>
      </c>
      <c r="U28" s="49" cm="1">
        <f t="array" ref="U28">IF($I$2="Открытый тариф",
INDEX(GRID!$B$4:$BI$14,MATCH(U$7,GRID!$A$4:$A$14,0),MATCH(1,($U$2=GRID!$B$1:$BI$1)*(КАЛЕНДАРЬ!$L30=GRID!$B$3:$BI$3), 0)),
ROUNDUP(INDEX(GRID!$B$4:$BI$14,MATCH(U$7,GRID!$A$4:$A$14,0),MATCH(1,($U$2=GRID!$B$1:$BI$1)*(КАЛЕНДАРЬ!$L30=GRID!$B$3:$BI$3),0))*(1-GRID!$B$69),0))</f>
        <v>67000</v>
      </c>
      <c r="V28" s="49" cm="1">
        <f t="array" ref="V28">IF($I$2="Открытый тариф",
INDEX(GRID!$B$17:$BI$27,MATCH(U$7,GRID!$A$17:$A$27,0),MATCH(1,($U$2=GRID!$B$1:$BI$1)*(КАЛЕНДАРЬ!$L30=GRID!$B$3:$BI$3), 0)),
ROUNDUP(INDEX(GRID!$B$17:$BI$27,MATCH(U$7,GRID!$A$17:$A$27,0),MATCH(1,($U$2=GRID!$B$1:$BI$1)*(КАЛЕНДАРЬ!$L30=GRID!$B$3:$BI$3), 0))*(1-GRID!$B$69),0))</f>
        <v>69500</v>
      </c>
      <c r="W28" s="49" cm="1">
        <f t="array" ref="W28">IF($I$2="Открытый тариф",
INDEX(GRID!$B$4:$BI$14,MATCH(W$7,GRID!$A$4:$A$14,0),MATCH(1,($U$2=GRID!$B$1:$BI$1)*(КАЛЕНДАРЬ!$L30=GRID!$B$3:$BI$3), 0)),
ROUNDUP(INDEX(GRID!$B$4:$BI$14,MATCH(W$7,GRID!$A$4:$A$14,0),MATCH(1,($U$2=GRID!$B$1:$BI$1)*(КАЛЕНДАРЬ!$L30=GRID!$B$3:$BI$3),0))*(1-GRID!$B$69),0))</f>
        <v>258000</v>
      </c>
      <c r="X28" s="49" cm="1">
        <f t="array" ref="X28">IF($I$2="Открытый тариф",
INDEX(GRID!$B$17:$BI$27,MATCH(W$7,GRID!$A$17:$A$27,0),MATCH(1,($U$2=GRID!$B$1:$BI$1)*(КАЛЕНДАРЬ!$L30=GRID!$B$3:$BI$3), 0)),
ROUNDUP(INDEX(GRID!$B$17:$BI$27,MATCH(W$7,GRID!$A$17:$A$27,0),MATCH(1,($U$2=GRID!$B$1:$BI$1)*(КАЛЕНДАРЬ!$L30=GRID!$B$3:$BI$3), 0))*(1-GRID!$B$69),0))</f>
        <v>260500</v>
      </c>
    </row>
    <row r="29" spans="1:24" ht="12.75" hidden="1" customHeight="1" x14ac:dyDescent="0.2">
      <c r="A29" s="117" t="s">
        <v>48</v>
      </c>
      <c r="B29" s="117">
        <v>28</v>
      </c>
      <c r="C29" s="47" cm="1">
        <f t="array" ref="C29">IF($I$2="Открытый тариф",
INDEX(GRID!$B$4:$BI$14,MATCH(C$7,GRID!$A$4:$A$14,0),MATCH(1,($U$2=GRID!$B$1:$BI$1)*(КАЛЕНДАРЬ!$L31=GRID!$B$3:$BI$3), 0)),
ROUNDUP(INDEX(GRID!$B$4:$BI$14,MATCH(C$7,GRID!$A$4:$A$14,0),MATCH(1,($U$2=GRID!$B$1:$BI$1)*(КАЛЕНДАРЬ!$L31=GRID!$B$3:$BI$3),0))*(1-GRID!$B$69),0))</f>
        <v>23000</v>
      </c>
      <c r="D29" s="48" cm="1">
        <f t="array" ref="D29">IF($I$2="Открытый тариф",
INDEX(GRID!$B$17:$BI$27,MATCH(C$7,GRID!$A$17:$A$27,0),MATCH(1,($U$2=GRID!$B$1:$BI$1)*(КАЛЕНДАРЬ!$L31=GRID!$B$3:$BI$3), 0)),
ROUNDUP(INDEX(GRID!$B$17:$BI$27,MATCH(C$7,GRID!$A$17:$A$27,0),MATCH(1,($U$2=GRID!$B$1:$BI$1)*(КАЛЕНДАРЬ!$L31=GRID!$B$3:$BI$3), 0))*(1-GRID!$B$69),0))</f>
        <v>25500</v>
      </c>
      <c r="E29" s="47" cm="1">
        <f t="array" ref="E29">IF($I$2="Открытый тариф",
INDEX(GRID!$B$4:$BI$14,MATCH(E$7,GRID!$A$4:$A$14,0),MATCH(1,($U$2=GRID!$B$1:$BI$1)*(КАЛЕНДАРЬ!$L31=GRID!$B$3:$BI$3), 0)),
ROUNDUP(INDEX(GRID!$B$4:$BI$14,MATCH(E$7,GRID!$A$4:$A$14,0),MATCH(1,($U$2=GRID!$B$1:$BI$1)*(КАЛЕНДАРЬ!$L31=GRID!$B$3:$BI$3),0))*(1-GRID!$B$69),0))</f>
        <v>25500</v>
      </c>
      <c r="F29" s="48" cm="1">
        <f t="array" ref="F29">IF($I$2="Открытый тариф",
INDEX(GRID!$B$17:$BI$27,MATCH(E$7,GRID!$A$17:$A$27,0),MATCH(1,($U$2=GRID!$B$1:$BI$1)*(КАЛЕНДАРЬ!$L31=GRID!$B$3:$BI$3), 0)),
ROUNDUP(INDEX(GRID!$B$17:$BI$27,MATCH(E$7,GRID!$A$17:$A$27,0),MATCH(1,($U$2=GRID!$B$1:$BI$1)*(КАЛЕНДАРЬ!$L31=GRID!$B$3:$BI$3), 0))*(1-GRID!$B$69),0))</f>
        <v>28000</v>
      </c>
      <c r="G29" s="47" t="e" cm="1">
        <f t="array" ref="G29">IF($I$2="Открытый тариф",
INDEX(GRID!$B$4:$BI$14,MATCH(G$7,GRID!$A$4:$A$14,0),MATCH(1,($U$2=GRID!$B$1:$BI$1)*(КАЛЕНДАРЬ!$L31=GRID!$B$3:$BI$3), 0)),
ROUNDUP(INDEX(GRID!$B$4:$BI$14,MATCH(G$7,GRID!$A$4:$A$14,0),MATCH(1,($U$2=GRID!$B$1:$BI$1)*(КАЛЕНДАРЬ!$L31=GRID!$B$3:$BI$3),0))*(1-GRID!$B$69),0))</f>
        <v>#N/A</v>
      </c>
      <c r="H29" s="48" t="e" cm="1">
        <f t="array" ref="H29">IF($I$2="Открытый тариф",
INDEX(GRID!$B$17:$BI$27,MATCH(G$7,GRID!$A$17:$A$27,0),MATCH(1,($U$2=GRID!$B$1:$BI$1)*(КАЛЕНДАРЬ!$L31=GRID!$B$3:$BI$3), 0)),
ROUNDUP(INDEX(GRID!$B$17:$BI$27,MATCH(G$7,GRID!$A$17:$A$27,0),MATCH(1,($U$2=GRID!$B$1:$BI$1)*(КАЛЕНДАРЬ!$L31=GRID!$B$3:$BI$3), 0))*(1-GRID!$B$69),0))</f>
        <v>#N/A</v>
      </c>
      <c r="I29" s="47" t="e" cm="1">
        <f t="array" ref="I29">IF($I$2="Открытый тариф",
INDEX(GRID!$B$4:$BI$14,MATCH(I$7,GRID!$A$4:$A$14,0),MATCH(1,($U$2=GRID!$B$1:$BI$1)*(КАЛЕНДАРЬ!$L31=GRID!$B$3:$BI$3), 0)),
ROUNDUP(INDEX(GRID!$B$4:$BI$14,MATCH(I$7,GRID!$A$4:$A$14,0),MATCH(1,($U$2=GRID!$B$1:$BI$1)*(КАЛЕНДАРЬ!$L31=GRID!$B$3:$BI$3),0))*(1-GRID!$B$69),0))</f>
        <v>#N/A</v>
      </c>
      <c r="J29" s="48" t="e" cm="1">
        <f t="array" ref="J29">IF($I$2="Открытый тариф",
INDEX(GRID!$B$17:$BI$27,MATCH(I$7,GRID!$A$17:$A$27,0),MATCH(1,($U$2=GRID!$B$1:$BI$1)*(КАЛЕНДАРЬ!$L31=GRID!$B$3:$BI$3), 0)),
ROUNDUP(INDEX(GRID!$B$17:$BI$27,MATCH(I$7,GRID!$A$17:$A$27,0),MATCH(1,($U$2=GRID!$B$1:$BI$1)*(КАЛЕНДАРЬ!$L31=GRID!$B$3:$BI$3), 0))*(1-GRID!$B$69),0))</f>
        <v>#N/A</v>
      </c>
      <c r="K29" s="47" cm="1">
        <f t="array" ref="K29">IF($I$2="Открытый тариф",
INDEX(GRID!$B$4:$BI$14,MATCH(K$7,GRID!$A$4:$A$14,0),MATCH(1,($U$2=GRID!$B$1:$BI$1)*(КАЛЕНДАРЬ!$L31=GRID!$B$3:$BI$3), 0)),
ROUNDUP(INDEX(GRID!$B$4:$BI$14,MATCH(K$7,GRID!$A$4:$A$14,0),MATCH(1,($U$2=GRID!$B$1:$BI$1)*(КАЛЕНДАРЬ!$L31=GRID!$B$3:$BI$3),0))*(1-GRID!$B$69),0))</f>
        <v>34600</v>
      </c>
      <c r="L29" s="48" cm="1">
        <f t="array" ref="L29">IF($I$2="Открытый тариф",
INDEX(GRID!$B$17:$BI$27,MATCH(K$7,GRID!$A$17:$A$27,0),MATCH(1,($U$2=GRID!$B$1:$BI$1)*(КАЛЕНДАРЬ!$L31=GRID!$B$3:$BI$3), 0)),
ROUNDUP(INDEX(GRID!$B$17:$BI$27,MATCH(K$7,GRID!$A$17:$A$27,0),MATCH(1,($U$2=GRID!$B$1:$BI$1)*(КАЛЕНДАРЬ!$L31=GRID!$B$3:$BI$3), 0))*(1-GRID!$B$69),0))</f>
        <v>37100</v>
      </c>
      <c r="M29" s="47" cm="1">
        <f t="array" ref="M29">IF($I$2="Открытый тариф",
INDEX(GRID!$B$4:$BI$14,MATCH(M$7,GRID!$A$4:$A$14,0),MATCH(1,($U$2=GRID!$B$1:$BI$1)*(КАЛЕНДАРЬ!$L31=GRID!$B$3:$BI$3), 0)),
ROUNDUP(INDEX(GRID!$B$4:$BI$14,MATCH(M$7,GRID!$A$4:$A$14,0),MATCH(1,($U$2=GRID!$B$1:$BI$1)*(КАЛЕНДАРЬ!$L31=GRID!$B$3:$BI$3),0))*(1-GRID!$B$69),0))</f>
        <v>38300</v>
      </c>
      <c r="N29" s="48" cm="1">
        <f t="array" ref="N29">IF($I$2="Открытый тариф",
INDEX(GRID!$B$17:$BI$27,MATCH(M$7,GRID!$A$17:$A$27,0),MATCH(1,($U$2=GRID!$B$1:$BI$1)*(КАЛЕНДАРЬ!$L31=GRID!$B$3:$BI$3), 0)),
ROUNDUP(INDEX(GRID!$B$17:$BI$27,MATCH(M$7,GRID!$A$17:$A$27,0),MATCH(1,($U$2=GRID!$B$1:$BI$1)*(КАЛЕНДАРЬ!$L31=GRID!$B$3:$BI$3), 0))*(1-GRID!$B$69),0))</f>
        <v>40800</v>
      </c>
      <c r="O29" s="49" cm="1">
        <f t="array" ref="O29">IF($I$2="Открытый тариф",
INDEX(GRID!$B$4:$BI$14,MATCH(O$7,GRID!$A$4:$A$14,0),MATCH(1,($U$2=GRID!$B$1:$BI$1)*(КАЛЕНДАРЬ!$L31=GRID!$B$3:$BI$3), 0)),
ROUNDUP(INDEX(GRID!$B$4:$BI$14,MATCH(O$7,GRID!$A$4:$A$14,0),MATCH(1,($U$2=GRID!$B$1:$BI$1)*(КАЛЕНДАРЬ!$L31=GRID!$B$3:$BI$3),0))*(1-GRID!$B$69),0))</f>
        <v>44800</v>
      </c>
      <c r="P29" s="49" cm="1">
        <f t="array" ref="P29">IF($I$2="Открытый тариф",
INDEX(GRID!$B$17:$BI$27,MATCH(O$7,GRID!$A$17:$A$27,0),MATCH(1,($U$2=GRID!$B$1:$BI$1)*(КАЛЕНДАРЬ!$L31=GRID!$B$3:$BI$3), 0)),
ROUNDUP(INDEX(GRID!$B$17:$BI$27,MATCH(O$7,GRID!$A$17:$A$27,0),MATCH(1,($U$2=GRID!$B$1:$BI$1)*(КАЛЕНДАРЬ!$L31=GRID!$B$3:$BI$3), 0))*(1-GRID!$B$69),0))</f>
        <v>47300</v>
      </c>
      <c r="Q29" s="49" t="e" cm="1">
        <f t="array" ref="Q29">IF($I$2="Открытый тариф",
INDEX(GRID!$B$4:$BI$14,MATCH(Q$7,GRID!$A$4:$A$14,0),MATCH(1,($U$2=GRID!$B$1:$BI$1)*(КАЛЕНДАРЬ!$L31=GRID!$B$3:$BI$3), 0)),
ROUNDUP(INDEX(GRID!$B$4:$BI$14,MATCH(Q$7,GRID!$A$4:$A$14,0),MATCH(1,($U$2=GRID!$B$1:$BI$1)*(КАЛЕНДАРЬ!$L31=GRID!$B$3:$BI$3),0))*(1-GRID!$B$69),0))</f>
        <v>#N/A</v>
      </c>
      <c r="R29" s="49" t="e" cm="1">
        <f t="array" ref="R29">IF($I$2="Открытый тариф",
INDEX(GRID!$B$17:$BI$27,MATCH(Q$7,GRID!$A$17:$A$27,0),MATCH(1,($U$2=GRID!$B$1:$BI$1)*(КАЛЕНДАРЬ!$L31=GRID!$B$3:$BI$3), 0)),
ROUNDUP(INDEX(GRID!$B$17:$BI$27,MATCH(Q$7,GRID!$A$17:$A$27,0),MATCH(1,($U$2=GRID!$B$1:$BI$1)*(КАЛЕНДАРЬ!$L31=GRID!$B$3:$BI$3), 0))*(1-GRID!$B$69),0))</f>
        <v>#N/A</v>
      </c>
      <c r="S29" s="49" t="e" cm="1">
        <f t="array" ref="S29">IF($I$2="Открытый тариф",
INDEX(GRID!$B$4:$BI$14,MATCH(S$7,GRID!$A$4:$A$14,0),MATCH(1,($U$2=GRID!$B$1:$BI$1)*(КАЛЕНДАРЬ!$L31=GRID!$B$3:$BI$3), 0)),
ROUNDUP(INDEX(GRID!$B$4:$BI$14,MATCH(S$7,GRID!$A$4:$A$14,0),MATCH(1,($U$2=GRID!$B$1:$BI$1)*(КАЛЕНДАРЬ!$L31=GRID!$B$3:$BI$3),0))*(1-GRID!$B$69),0))</f>
        <v>#N/A</v>
      </c>
      <c r="T29" s="49" t="e" cm="1">
        <f t="array" ref="T29">IF($I$2="Открытый тариф",
INDEX(GRID!$B$17:$BI$27,MATCH(S$7,GRID!$A$17:$A$27,0),MATCH(1,($U$2=GRID!$B$1:$BI$1)*(КАЛЕНДАРЬ!$L31=GRID!$B$3:$BI$3), 0)),
ROUNDUP(INDEX(GRID!$B$17:$BI$27,MATCH(S$7,GRID!$A$17:$A$27,0),MATCH(1,($U$2=GRID!$B$1:$BI$1)*(КАЛЕНДАРЬ!$L31=GRID!$B$3:$BI$3), 0))*(1-GRID!$B$69),0))</f>
        <v>#N/A</v>
      </c>
      <c r="U29" s="49" cm="1">
        <f t="array" ref="U29">IF($I$2="Открытый тариф",
INDEX(GRID!$B$4:$BI$14,MATCH(U$7,GRID!$A$4:$A$14,0),MATCH(1,($U$2=GRID!$B$1:$BI$1)*(КАЛЕНДАРЬ!$L31=GRID!$B$3:$BI$3), 0)),
ROUNDUP(INDEX(GRID!$B$4:$BI$14,MATCH(U$7,GRID!$A$4:$A$14,0),MATCH(1,($U$2=GRID!$B$1:$BI$1)*(КАЛЕНДАРЬ!$L31=GRID!$B$3:$BI$3),0))*(1-GRID!$B$69),0))</f>
        <v>70000</v>
      </c>
      <c r="V29" s="49" cm="1">
        <f t="array" ref="V29">IF($I$2="Открытый тариф",
INDEX(GRID!$B$17:$BI$27,MATCH(U$7,GRID!$A$17:$A$27,0),MATCH(1,($U$2=GRID!$B$1:$BI$1)*(КАЛЕНДАРЬ!$L31=GRID!$B$3:$BI$3), 0)),
ROUNDUP(INDEX(GRID!$B$17:$BI$27,MATCH(U$7,GRID!$A$17:$A$27,0),MATCH(1,($U$2=GRID!$B$1:$BI$1)*(КАЛЕНДАРЬ!$L31=GRID!$B$3:$BI$3), 0))*(1-GRID!$B$69),0))</f>
        <v>72500</v>
      </c>
      <c r="W29" s="49" cm="1">
        <f t="array" ref="W29">IF($I$2="Открытый тариф",
INDEX(GRID!$B$4:$BI$14,MATCH(W$7,GRID!$A$4:$A$14,0),MATCH(1,($U$2=GRID!$B$1:$BI$1)*(КАЛЕНДАРЬ!$L31=GRID!$B$3:$BI$3), 0)),
ROUNDUP(INDEX(GRID!$B$4:$BI$14,MATCH(W$7,GRID!$A$4:$A$14,0),MATCH(1,($U$2=GRID!$B$1:$BI$1)*(КАЛЕНДАРЬ!$L31=GRID!$B$3:$BI$3),0))*(1-GRID!$B$69),0))</f>
        <v>266000</v>
      </c>
      <c r="X29" s="49" cm="1">
        <f t="array" ref="X29">IF($I$2="Открытый тариф",
INDEX(GRID!$B$17:$BI$27,MATCH(W$7,GRID!$A$17:$A$27,0),MATCH(1,($U$2=GRID!$B$1:$BI$1)*(КАЛЕНДАРЬ!$L31=GRID!$B$3:$BI$3), 0)),
ROUNDUP(INDEX(GRID!$B$17:$BI$27,MATCH(W$7,GRID!$A$17:$A$27,0),MATCH(1,($U$2=GRID!$B$1:$BI$1)*(КАЛЕНДАРЬ!$L31=GRID!$B$3:$BI$3), 0))*(1-GRID!$B$69),0))</f>
        <v>268500</v>
      </c>
    </row>
    <row r="30" spans="1:24" ht="12.75" hidden="1" customHeight="1" x14ac:dyDescent="0.2">
      <c r="A30" s="117" t="s">
        <v>42</v>
      </c>
      <c r="B30" s="117">
        <v>29</v>
      </c>
      <c r="C30" s="47" cm="1">
        <f t="array" ref="C30">IF($I$2="Открытый тариф",
INDEX(GRID!$B$4:$BI$14,MATCH(C$7,GRID!$A$4:$A$14,0),MATCH(1,($U$2=GRID!$B$1:$BI$1)*(КАЛЕНДАРЬ!$L32=GRID!$B$3:$BI$3), 0)),
ROUNDUP(INDEX(GRID!$B$4:$BI$14,MATCH(C$7,GRID!$A$4:$A$14,0),MATCH(1,($U$2=GRID!$B$1:$BI$1)*(КАЛЕНДАРЬ!$L32=GRID!$B$3:$BI$3),0))*(1-GRID!$B$69),0))</f>
        <v>23000</v>
      </c>
      <c r="D30" s="48" cm="1">
        <f t="array" ref="D30">IF($I$2="Открытый тариф",
INDEX(GRID!$B$17:$BI$27,MATCH(C$7,GRID!$A$17:$A$27,0),MATCH(1,($U$2=GRID!$B$1:$BI$1)*(КАЛЕНДАРЬ!$L32=GRID!$B$3:$BI$3), 0)),
ROUNDUP(INDEX(GRID!$B$17:$BI$27,MATCH(C$7,GRID!$A$17:$A$27,0),MATCH(1,($U$2=GRID!$B$1:$BI$1)*(КАЛЕНДАРЬ!$L32=GRID!$B$3:$BI$3), 0))*(1-GRID!$B$69),0))</f>
        <v>25500</v>
      </c>
      <c r="E30" s="47" cm="1">
        <f t="array" ref="E30">IF($I$2="Открытый тариф",
INDEX(GRID!$B$4:$BI$14,MATCH(E$7,GRID!$A$4:$A$14,0),MATCH(1,($U$2=GRID!$B$1:$BI$1)*(КАЛЕНДАРЬ!$L32=GRID!$B$3:$BI$3), 0)),
ROUNDUP(INDEX(GRID!$B$4:$BI$14,MATCH(E$7,GRID!$A$4:$A$14,0),MATCH(1,($U$2=GRID!$B$1:$BI$1)*(КАЛЕНДАРЬ!$L32=GRID!$B$3:$BI$3),0))*(1-GRID!$B$69),0))</f>
        <v>25500</v>
      </c>
      <c r="F30" s="48" cm="1">
        <f t="array" ref="F30">IF($I$2="Открытый тариф",
INDEX(GRID!$B$17:$BI$27,MATCH(E$7,GRID!$A$17:$A$27,0),MATCH(1,($U$2=GRID!$B$1:$BI$1)*(КАЛЕНДАРЬ!$L32=GRID!$B$3:$BI$3), 0)),
ROUNDUP(INDEX(GRID!$B$17:$BI$27,MATCH(E$7,GRID!$A$17:$A$27,0),MATCH(1,($U$2=GRID!$B$1:$BI$1)*(КАЛЕНДАРЬ!$L32=GRID!$B$3:$BI$3), 0))*(1-GRID!$B$69),0))</f>
        <v>28000</v>
      </c>
      <c r="G30" s="47" t="e" cm="1">
        <f t="array" ref="G30">IF($I$2="Открытый тариф",
INDEX(GRID!$B$4:$BI$14,MATCH(G$7,GRID!$A$4:$A$14,0),MATCH(1,($U$2=GRID!$B$1:$BI$1)*(КАЛЕНДАРЬ!$L32=GRID!$B$3:$BI$3), 0)),
ROUNDUP(INDEX(GRID!$B$4:$BI$14,MATCH(G$7,GRID!$A$4:$A$14,0),MATCH(1,($U$2=GRID!$B$1:$BI$1)*(КАЛЕНДАРЬ!$L32=GRID!$B$3:$BI$3),0))*(1-GRID!$B$69),0))</f>
        <v>#N/A</v>
      </c>
      <c r="H30" s="48" t="e" cm="1">
        <f t="array" ref="H30">IF($I$2="Открытый тариф",
INDEX(GRID!$B$17:$BI$27,MATCH(G$7,GRID!$A$17:$A$27,0),MATCH(1,($U$2=GRID!$B$1:$BI$1)*(КАЛЕНДАРЬ!$L32=GRID!$B$3:$BI$3), 0)),
ROUNDUP(INDEX(GRID!$B$17:$BI$27,MATCH(G$7,GRID!$A$17:$A$27,0),MATCH(1,($U$2=GRID!$B$1:$BI$1)*(КАЛЕНДАРЬ!$L32=GRID!$B$3:$BI$3), 0))*(1-GRID!$B$69),0))</f>
        <v>#N/A</v>
      </c>
      <c r="I30" s="47" t="e" cm="1">
        <f t="array" ref="I30">IF($I$2="Открытый тариф",
INDEX(GRID!$B$4:$BI$14,MATCH(I$7,GRID!$A$4:$A$14,0),MATCH(1,($U$2=GRID!$B$1:$BI$1)*(КАЛЕНДАРЬ!$L32=GRID!$B$3:$BI$3), 0)),
ROUNDUP(INDEX(GRID!$B$4:$BI$14,MATCH(I$7,GRID!$A$4:$A$14,0),MATCH(1,($U$2=GRID!$B$1:$BI$1)*(КАЛЕНДАРЬ!$L32=GRID!$B$3:$BI$3),0))*(1-GRID!$B$69),0))</f>
        <v>#N/A</v>
      </c>
      <c r="J30" s="48" t="e" cm="1">
        <f t="array" ref="J30">IF($I$2="Открытый тариф",
INDEX(GRID!$B$17:$BI$27,MATCH(I$7,GRID!$A$17:$A$27,0),MATCH(1,($U$2=GRID!$B$1:$BI$1)*(КАЛЕНДАРЬ!$L32=GRID!$B$3:$BI$3), 0)),
ROUNDUP(INDEX(GRID!$B$17:$BI$27,MATCH(I$7,GRID!$A$17:$A$27,0),MATCH(1,($U$2=GRID!$B$1:$BI$1)*(КАЛЕНДАРЬ!$L32=GRID!$B$3:$BI$3), 0))*(1-GRID!$B$69),0))</f>
        <v>#N/A</v>
      </c>
      <c r="K30" s="47" cm="1">
        <f t="array" ref="K30">IF($I$2="Открытый тариф",
INDEX(GRID!$B$4:$BI$14,MATCH(K$7,GRID!$A$4:$A$14,0),MATCH(1,($U$2=GRID!$B$1:$BI$1)*(КАЛЕНДАРЬ!$L32=GRID!$B$3:$BI$3), 0)),
ROUNDUP(INDEX(GRID!$B$4:$BI$14,MATCH(K$7,GRID!$A$4:$A$14,0),MATCH(1,($U$2=GRID!$B$1:$BI$1)*(КАЛЕНДАРЬ!$L32=GRID!$B$3:$BI$3),0))*(1-GRID!$B$69),0))</f>
        <v>34600</v>
      </c>
      <c r="L30" s="48" cm="1">
        <f t="array" ref="L30">IF($I$2="Открытый тариф",
INDEX(GRID!$B$17:$BI$27,MATCH(K$7,GRID!$A$17:$A$27,0),MATCH(1,($U$2=GRID!$B$1:$BI$1)*(КАЛЕНДАРЬ!$L32=GRID!$B$3:$BI$3), 0)),
ROUNDUP(INDEX(GRID!$B$17:$BI$27,MATCH(K$7,GRID!$A$17:$A$27,0),MATCH(1,($U$2=GRID!$B$1:$BI$1)*(КАЛЕНДАРЬ!$L32=GRID!$B$3:$BI$3), 0))*(1-GRID!$B$69),0))</f>
        <v>37100</v>
      </c>
      <c r="M30" s="47" cm="1">
        <f t="array" ref="M30">IF($I$2="Открытый тариф",
INDEX(GRID!$B$4:$BI$14,MATCH(M$7,GRID!$A$4:$A$14,0),MATCH(1,($U$2=GRID!$B$1:$BI$1)*(КАЛЕНДАРЬ!$L32=GRID!$B$3:$BI$3), 0)),
ROUNDUP(INDEX(GRID!$B$4:$BI$14,MATCH(M$7,GRID!$A$4:$A$14,0),MATCH(1,($U$2=GRID!$B$1:$BI$1)*(КАЛЕНДАРЬ!$L32=GRID!$B$3:$BI$3),0))*(1-GRID!$B$69),0))</f>
        <v>38300</v>
      </c>
      <c r="N30" s="48" cm="1">
        <f t="array" ref="N30">IF($I$2="Открытый тариф",
INDEX(GRID!$B$17:$BI$27,MATCH(M$7,GRID!$A$17:$A$27,0),MATCH(1,($U$2=GRID!$B$1:$BI$1)*(КАЛЕНДАРЬ!$L32=GRID!$B$3:$BI$3), 0)),
ROUNDUP(INDEX(GRID!$B$17:$BI$27,MATCH(M$7,GRID!$A$17:$A$27,0),MATCH(1,($U$2=GRID!$B$1:$BI$1)*(КАЛЕНДАРЬ!$L32=GRID!$B$3:$BI$3), 0))*(1-GRID!$B$69),0))</f>
        <v>40800</v>
      </c>
      <c r="O30" s="49" cm="1">
        <f t="array" ref="O30">IF($I$2="Открытый тариф",
INDEX(GRID!$B$4:$BI$14,MATCH(O$7,GRID!$A$4:$A$14,0),MATCH(1,($U$2=GRID!$B$1:$BI$1)*(КАЛЕНДАРЬ!$L32=GRID!$B$3:$BI$3), 0)),
ROUNDUP(INDEX(GRID!$B$4:$BI$14,MATCH(O$7,GRID!$A$4:$A$14,0),MATCH(1,($U$2=GRID!$B$1:$BI$1)*(КАЛЕНДАРЬ!$L32=GRID!$B$3:$BI$3),0))*(1-GRID!$B$69),0))</f>
        <v>44800</v>
      </c>
      <c r="P30" s="49" cm="1">
        <f t="array" ref="P30">IF($I$2="Открытый тариф",
INDEX(GRID!$B$17:$BI$27,MATCH(O$7,GRID!$A$17:$A$27,0),MATCH(1,($U$2=GRID!$B$1:$BI$1)*(КАЛЕНДАРЬ!$L32=GRID!$B$3:$BI$3), 0)),
ROUNDUP(INDEX(GRID!$B$17:$BI$27,MATCH(O$7,GRID!$A$17:$A$27,0),MATCH(1,($U$2=GRID!$B$1:$BI$1)*(КАЛЕНДАРЬ!$L32=GRID!$B$3:$BI$3), 0))*(1-GRID!$B$69),0))</f>
        <v>47300</v>
      </c>
      <c r="Q30" s="49" t="e" cm="1">
        <f t="array" ref="Q30">IF($I$2="Открытый тариф",
INDEX(GRID!$B$4:$BI$14,MATCH(Q$7,GRID!$A$4:$A$14,0),MATCH(1,($U$2=GRID!$B$1:$BI$1)*(КАЛЕНДАРЬ!$L32=GRID!$B$3:$BI$3), 0)),
ROUNDUP(INDEX(GRID!$B$4:$BI$14,MATCH(Q$7,GRID!$A$4:$A$14,0),MATCH(1,($U$2=GRID!$B$1:$BI$1)*(КАЛЕНДАРЬ!$L32=GRID!$B$3:$BI$3),0))*(1-GRID!$B$69),0))</f>
        <v>#N/A</v>
      </c>
      <c r="R30" s="49" t="e" cm="1">
        <f t="array" ref="R30">IF($I$2="Открытый тариф",
INDEX(GRID!$B$17:$BI$27,MATCH(Q$7,GRID!$A$17:$A$27,0),MATCH(1,($U$2=GRID!$B$1:$BI$1)*(КАЛЕНДАРЬ!$L32=GRID!$B$3:$BI$3), 0)),
ROUNDUP(INDEX(GRID!$B$17:$BI$27,MATCH(Q$7,GRID!$A$17:$A$27,0),MATCH(1,($U$2=GRID!$B$1:$BI$1)*(КАЛЕНДАРЬ!$L32=GRID!$B$3:$BI$3), 0))*(1-GRID!$B$69),0))</f>
        <v>#N/A</v>
      </c>
      <c r="S30" s="49" t="e" cm="1">
        <f t="array" ref="S30">IF($I$2="Открытый тариф",
INDEX(GRID!$B$4:$BI$14,MATCH(S$7,GRID!$A$4:$A$14,0),MATCH(1,($U$2=GRID!$B$1:$BI$1)*(КАЛЕНДАРЬ!$L32=GRID!$B$3:$BI$3), 0)),
ROUNDUP(INDEX(GRID!$B$4:$BI$14,MATCH(S$7,GRID!$A$4:$A$14,0),MATCH(1,($U$2=GRID!$B$1:$BI$1)*(КАЛЕНДАРЬ!$L32=GRID!$B$3:$BI$3),0))*(1-GRID!$B$69),0))</f>
        <v>#N/A</v>
      </c>
      <c r="T30" s="49" t="e" cm="1">
        <f t="array" ref="T30">IF($I$2="Открытый тариф",
INDEX(GRID!$B$17:$BI$27,MATCH(S$7,GRID!$A$17:$A$27,0),MATCH(1,($U$2=GRID!$B$1:$BI$1)*(КАЛЕНДАРЬ!$L32=GRID!$B$3:$BI$3), 0)),
ROUNDUP(INDEX(GRID!$B$17:$BI$27,MATCH(S$7,GRID!$A$17:$A$27,0),MATCH(1,($U$2=GRID!$B$1:$BI$1)*(КАЛЕНДАРЬ!$L32=GRID!$B$3:$BI$3), 0))*(1-GRID!$B$69),0))</f>
        <v>#N/A</v>
      </c>
      <c r="U30" s="49" cm="1">
        <f t="array" ref="U30">IF($I$2="Открытый тариф",
INDEX(GRID!$B$4:$BI$14,MATCH(U$7,GRID!$A$4:$A$14,0),MATCH(1,($U$2=GRID!$B$1:$BI$1)*(КАЛЕНДАРЬ!$L32=GRID!$B$3:$BI$3), 0)),
ROUNDUP(INDEX(GRID!$B$4:$BI$14,MATCH(U$7,GRID!$A$4:$A$14,0),MATCH(1,($U$2=GRID!$B$1:$BI$1)*(КАЛЕНДАРЬ!$L32=GRID!$B$3:$BI$3),0))*(1-GRID!$B$69),0))</f>
        <v>70000</v>
      </c>
      <c r="V30" s="49" cm="1">
        <f t="array" ref="V30">IF($I$2="Открытый тариф",
INDEX(GRID!$B$17:$BI$27,MATCH(U$7,GRID!$A$17:$A$27,0),MATCH(1,($U$2=GRID!$B$1:$BI$1)*(КАЛЕНДАРЬ!$L32=GRID!$B$3:$BI$3), 0)),
ROUNDUP(INDEX(GRID!$B$17:$BI$27,MATCH(U$7,GRID!$A$17:$A$27,0),MATCH(1,($U$2=GRID!$B$1:$BI$1)*(КАЛЕНДАРЬ!$L32=GRID!$B$3:$BI$3), 0))*(1-GRID!$B$69),0))</f>
        <v>72500</v>
      </c>
      <c r="W30" s="49" cm="1">
        <f t="array" ref="W30">IF($I$2="Открытый тариф",
INDEX(GRID!$B$4:$BI$14,MATCH(W$7,GRID!$A$4:$A$14,0),MATCH(1,($U$2=GRID!$B$1:$BI$1)*(КАЛЕНДАРЬ!$L32=GRID!$B$3:$BI$3), 0)),
ROUNDUP(INDEX(GRID!$B$4:$BI$14,MATCH(W$7,GRID!$A$4:$A$14,0),MATCH(1,($U$2=GRID!$B$1:$BI$1)*(КАЛЕНДАРЬ!$L32=GRID!$B$3:$BI$3),0))*(1-GRID!$B$69),0))</f>
        <v>266000</v>
      </c>
      <c r="X30" s="49" cm="1">
        <f t="array" ref="X30">IF($I$2="Открытый тариф",
INDEX(GRID!$B$17:$BI$27,MATCH(W$7,GRID!$A$17:$A$27,0),MATCH(1,($U$2=GRID!$B$1:$BI$1)*(КАЛЕНДАРЬ!$L32=GRID!$B$3:$BI$3), 0)),
ROUNDUP(INDEX(GRID!$B$17:$BI$27,MATCH(W$7,GRID!$A$17:$A$27,0),MATCH(1,($U$2=GRID!$B$1:$BI$1)*(КАЛЕНДАРЬ!$L32=GRID!$B$3:$BI$3), 0))*(1-GRID!$B$69),0))</f>
        <v>268500</v>
      </c>
    </row>
    <row r="31" spans="1:24" ht="12.75" hidden="1" customHeight="1" x14ac:dyDescent="0.2">
      <c r="A31" s="117" t="s">
        <v>43</v>
      </c>
      <c r="B31" s="117">
        <v>30</v>
      </c>
      <c r="C31" s="47" cm="1">
        <f t="array" ref="C31">IF($I$2="Открытый тариф",
INDEX(GRID!$B$4:$BI$14,MATCH(C$7,GRID!$A$4:$A$14,0),MATCH(1,($U$2=GRID!$B$1:$BI$1)*(КАЛЕНДАРЬ!$L33=GRID!$B$3:$BI$3), 0)),
ROUNDUP(INDEX(GRID!$B$4:$BI$14,MATCH(C$7,GRID!$A$4:$A$14,0),MATCH(1,($U$2=GRID!$B$1:$BI$1)*(КАЛЕНДАРЬ!$L33=GRID!$B$3:$BI$3),0))*(1-GRID!$B$69),0))</f>
        <v>23000</v>
      </c>
      <c r="D31" s="48" cm="1">
        <f t="array" ref="D31">IF($I$2="Открытый тариф",
INDEX(GRID!$B$17:$BI$27,MATCH(C$7,GRID!$A$17:$A$27,0),MATCH(1,($U$2=GRID!$B$1:$BI$1)*(КАЛЕНДАРЬ!$L33=GRID!$B$3:$BI$3), 0)),
ROUNDUP(INDEX(GRID!$B$17:$BI$27,MATCH(C$7,GRID!$A$17:$A$27,0),MATCH(1,($U$2=GRID!$B$1:$BI$1)*(КАЛЕНДАРЬ!$L33=GRID!$B$3:$BI$3), 0))*(1-GRID!$B$69),0))</f>
        <v>25500</v>
      </c>
      <c r="E31" s="47" cm="1">
        <f t="array" ref="E31">IF($I$2="Открытый тариф",
INDEX(GRID!$B$4:$BI$14,MATCH(E$7,GRID!$A$4:$A$14,0),MATCH(1,($U$2=GRID!$B$1:$BI$1)*(КАЛЕНДАРЬ!$L33=GRID!$B$3:$BI$3), 0)),
ROUNDUP(INDEX(GRID!$B$4:$BI$14,MATCH(E$7,GRID!$A$4:$A$14,0),MATCH(1,($U$2=GRID!$B$1:$BI$1)*(КАЛЕНДАРЬ!$L33=GRID!$B$3:$BI$3),0))*(1-GRID!$B$69),0))</f>
        <v>25500</v>
      </c>
      <c r="F31" s="48" cm="1">
        <f t="array" ref="F31">IF($I$2="Открытый тариф",
INDEX(GRID!$B$17:$BI$27,MATCH(E$7,GRID!$A$17:$A$27,0),MATCH(1,($U$2=GRID!$B$1:$BI$1)*(КАЛЕНДАРЬ!$L33=GRID!$B$3:$BI$3), 0)),
ROUNDUP(INDEX(GRID!$B$17:$BI$27,MATCH(E$7,GRID!$A$17:$A$27,0),MATCH(1,($U$2=GRID!$B$1:$BI$1)*(КАЛЕНДАРЬ!$L33=GRID!$B$3:$BI$3), 0))*(1-GRID!$B$69),0))</f>
        <v>28000</v>
      </c>
      <c r="G31" s="47" t="e" cm="1">
        <f t="array" ref="G31">IF($I$2="Открытый тариф",
INDEX(GRID!$B$4:$BI$14,MATCH(G$7,GRID!$A$4:$A$14,0),MATCH(1,($U$2=GRID!$B$1:$BI$1)*(КАЛЕНДАРЬ!$L33=GRID!$B$3:$BI$3), 0)),
ROUNDUP(INDEX(GRID!$B$4:$BI$14,MATCH(G$7,GRID!$A$4:$A$14,0),MATCH(1,($U$2=GRID!$B$1:$BI$1)*(КАЛЕНДАРЬ!$L33=GRID!$B$3:$BI$3),0))*(1-GRID!$B$69),0))</f>
        <v>#N/A</v>
      </c>
      <c r="H31" s="48" t="e" cm="1">
        <f t="array" ref="H31">IF($I$2="Открытый тариф",
INDEX(GRID!$B$17:$BI$27,MATCH(G$7,GRID!$A$17:$A$27,0),MATCH(1,($U$2=GRID!$B$1:$BI$1)*(КАЛЕНДАРЬ!$L33=GRID!$B$3:$BI$3), 0)),
ROUNDUP(INDEX(GRID!$B$17:$BI$27,MATCH(G$7,GRID!$A$17:$A$27,0),MATCH(1,($U$2=GRID!$B$1:$BI$1)*(КАЛЕНДАРЬ!$L33=GRID!$B$3:$BI$3), 0))*(1-GRID!$B$69),0))</f>
        <v>#N/A</v>
      </c>
      <c r="I31" s="47" t="e" cm="1">
        <f t="array" ref="I31">IF($I$2="Открытый тариф",
INDEX(GRID!$B$4:$BI$14,MATCH(I$7,GRID!$A$4:$A$14,0),MATCH(1,($U$2=GRID!$B$1:$BI$1)*(КАЛЕНДАРЬ!$L33=GRID!$B$3:$BI$3), 0)),
ROUNDUP(INDEX(GRID!$B$4:$BI$14,MATCH(I$7,GRID!$A$4:$A$14,0),MATCH(1,($U$2=GRID!$B$1:$BI$1)*(КАЛЕНДАРЬ!$L33=GRID!$B$3:$BI$3),0))*(1-GRID!$B$69),0))</f>
        <v>#N/A</v>
      </c>
      <c r="J31" s="48" t="e" cm="1">
        <f t="array" ref="J31">IF($I$2="Открытый тариф",
INDEX(GRID!$B$17:$BI$27,MATCH(I$7,GRID!$A$17:$A$27,0),MATCH(1,($U$2=GRID!$B$1:$BI$1)*(КАЛЕНДАРЬ!$L33=GRID!$B$3:$BI$3), 0)),
ROUNDUP(INDEX(GRID!$B$17:$BI$27,MATCH(I$7,GRID!$A$17:$A$27,0),MATCH(1,($U$2=GRID!$B$1:$BI$1)*(КАЛЕНДАРЬ!$L33=GRID!$B$3:$BI$3), 0))*(1-GRID!$B$69),0))</f>
        <v>#N/A</v>
      </c>
      <c r="K31" s="47" cm="1">
        <f t="array" ref="K31">IF($I$2="Открытый тариф",
INDEX(GRID!$B$4:$BI$14,MATCH(K$7,GRID!$A$4:$A$14,0),MATCH(1,($U$2=GRID!$B$1:$BI$1)*(КАЛЕНДАРЬ!$L33=GRID!$B$3:$BI$3), 0)),
ROUNDUP(INDEX(GRID!$B$4:$BI$14,MATCH(K$7,GRID!$A$4:$A$14,0),MATCH(1,($U$2=GRID!$B$1:$BI$1)*(КАЛЕНДАРЬ!$L33=GRID!$B$3:$BI$3),0))*(1-GRID!$B$69),0))</f>
        <v>34600</v>
      </c>
      <c r="L31" s="48" cm="1">
        <f t="array" ref="L31">IF($I$2="Открытый тариф",
INDEX(GRID!$B$17:$BI$27,MATCH(K$7,GRID!$A$17:$A$27,0),MATCH(1,($U$2=GRID!$B$1:$BI$1)*(КАЛЕНДАРЬ!$L33=GRID!$B$3:$BI$3), 0)),
ROUNDUP(INDEX(GRID!$B$17:$BI$27,MATCH(K$7,GRID!$A$17:$A$27,0),MATCH(1,($U$2=GRID!$B$1:$BI$1)*(КАЛЕНДАРЬ!$L33=GRID!$B$3:$BI$3), 0))*(1-GRID!$B$69),0))</f>
        <v>37100</v>
      </c>
      <c r="M31" s="47" cm="1">
        <f t="array" ref="M31">IF($I$2="Открытый тариф",
INDEX(GRID!$B$4:$BI$14,MATCH(M$7,GRID!$A$4:$A$14,0),MATCH(1,($U$2=GRID!$B$1:$BI$1)*(КАЛЕНДАРЬ!$L33=GRID!$B$3:$BI$3), 0)),
ROUNDUP(INDEX(GRID!$B$4:$BI$14,MATCH(M$7,GRID!$A$4:$A$14,0),MATCH(1,($U$2=GRID!$B$1:$BI$1)*(КАЛЕНДАРЬ!$L33=GRID!$B$3:$BI$3),0))*(1-GRID!$B$69),0))</f>
        <v>38300</v>
      </c>
      <c r="N31" s="48" cm="1">
        <f t="array" ref="N31">IF($I$2="Открытый тариф",
INDEX(GRID!$B$17:$BI$27,MATCH(M$7,GRID!$A$17:$A$27,0),MATCH(1,($U$2=GRID!$B$1:$BI$1)*(КАЛЕНДАРЬ!$L33=GRID!$B$3:$BI$3), 0)),
ROUNDUP(INDEX(GRID!$B$17:$BI$27,MATCH(M$7,GRID!$A$17:$A$27,0),MATCH(1,($U$2=GRID!$B$1:$BI$1)*(КАЛЕНДАРЬ!$L33=GRID!$B$3:$BI$3), 0))*(1-GRID!$B$69),0))</f>
        <v>40800</v>
      </c>
      <c r="O31" s="49" cm="1">
        <f t="array" ref="O31">IF($I$2="Открытый тариф",
INDEX(GRID!$B$4:$BI$14,MATCH(O$7,GRID!$A$4:$A$14,0),MATCH(1,($U$2=GRID!$B$1:$BI$1)*(КАЛЕНДАРЬ!$L33=GRID!$B$3:$BI$3), 0)),
ROUNDUP(INDEX(GRID!$B$4:$BI$14,MATCH(O$7,GRID!$A$4:$A$14,0),MATCH(1,($U$2=GRID!$B$1:$BI$1)*(КАЛЕНДАРЬ!$L33=GRID!$B$3:$BI$3),0))*(1-GRID!$B$69),0))</f>
        <v>44800</v>
      </c>
      <c r="P31" s="49" cm="1">
        <f t="array" ref="P31">IF($I$2="Открытый тариф",
INDEX(GRID!$B$17:$BI$27,MATCH(O$7,GRID!$A$17:$A$27,0),MATCH(1,($U$2=GRID!$B$1:$BI$1)*(КАЛЕНДАРЬ!$L33=GRID!$B$3:$BI$3), 0)),
ROUNDUP(INDEX(GRID!$B$17:$BI$27,MATCH(O$7,GRID!$A$17:$A$27,0),MATCH(1,($U$2=GRID!$B$1:$BI$1)*(КАЛЕНДАРЬ!$L33=GRID!$B$3:$BI$3), 0))*(1-GRID!$B$69),0))</f>
        <v>47300</v>
      </c>
      <c r="Q31" s="49" t="e" cm="1">
        <f t="array" ref="Q31">IF($I$2="Открытый тариф",
INDEX(GRID!$B$4:$BI$14,MATCH(Q$7,GRID!$A$4:$A$14,0),MATCH(1,($U$2=GRID!$B$1:$BI$1)*(КАЛЕНДАРЬ!$L33=GRID!$B$3:$BI$3), 0)),
ROUNDUP(INDEX(GRID!$B$4:$BI$14,MATCH(Q$7,GRID!$A$4:$A$14,0),MATCH(1,($U$2=GRID!$B$1:$BI$1)*(КАЛЕНДАРЬ!$L33=GRID!$B$3:$BI$3),0))*(1-GRID!$B$69),0))</f>
        <v>#N/A</v>
      </c>
      <c r="R31" s="49" t="e" cm="1">
        <f t="array" ref="R31">IF($I$2="Открытый тариф",
INDEX(GRID!$B$17:$BI$27,MATCH(Q$7,GRID!$A$17:$A$27,0),MATCH(1,($U$2=GRID!$B$1:$BI$1)*(КАЛЕНДАРЬ!$L33=GRID!$B$3:$BI$3), 0)),
ROUNDUP(INDEX(GRID!$B$17:$BI$27,MATCH(Q$7,GRID!$A$17:$A$27,0),MATCH(1,($U$2=GRID!$B$1:$BI$1)*(КАЛЕНДАРЬ!$L33=GRID!$B$3:$BI$3), 0))*(1-GRID!$B$69),0))</f>
        <v>#N/A</v>
      </c>
      <c r="S31" s="49" t="e" cm="1">
        <f t="array" ref="S31">IF($I$2="Открытый тариф",
INDEX(GRID!$B$4:$BI$14,MATCH(S$7,GRID!$A$4:$A$14,0),MATCH(1,($U$2=GRID!$B$1:$BI$1)*(КАЛЕНДАРЬ!$L33=GRID!$B$3:$BI$3), 0)),
ROUNDUP(INDEX(GRID!$B$4:$BI$14,MATCH(S$7,GRID!$A$4:$A$14,0),MATCH(1,($U$2=GRID!$B$1:$BI$1)*(КАЛЕНДАРЬ!$L33=GRID!$B$3:$BI$3),0))*(1-GRID!$B$69),0))</f>
        <v>#N/A</v>
      </c>
      <c r="T31" s="49" t="e" cm="1">
        <f t="array" ref="T31">IF($I$2="Открытый тариф",
INDEX(GRID!$B$17:$BI$27,MATCH(S$7,GRID!$A$17:$A$27,0),MATCH(1,($U$2=GRID!$B$1:$BI$1)*(КАЛЕНДАРЬ!$L33=GRID!$B$3:$BI$3), 0)),
ROUNDUP(INDEX(GRID!$B$17:$BI$27,MATCH(S$7,GRID!$A$17:$A$27,0),MATCH(1,($U$2=GRID!$B$1:$BI$1)*(КАЛЕНДАРЬ!$L33=GRID!$B$3:$BI$3), 0))*(1-GRID!$B$69),0))</f>
        <v>#N/A</v>
      </c>
      <c r="U31" s="49" cm="1">
        <f t="array" ref="U31">IF($I$2="Открытый тариф",
INDEX(GRID!$B$4:$BI$14,MATCH(U$7,GRID!$A$4:$A$14,0),MATCH(1,($U$2=GRID!$B$1:$BI$1)*(КАЛЕНДАРЬ!$L33=GRID!$B$3:$BI$3), 0)),
ROUNDUP(INDEX(GRID!$B$4:$BI$14,MATCH(U$7,GRID!$A$4:$A$14,0),MATCH(1,($U$2=GRID!$B$1:$BI$1)*(КАЛЕНДАРЬ!$L33=GRID!$B$3:$BI$3),0))*(1-GRID!$B$69),0))</f>
        <v>70000</v>
      </c>
      <c r="V31" s="49" cm="1">
        <f t="array" ref="V31">IF($I$2="Открытый тариф",
INDEX(GRID!$B$17:$BI$27,MATCH(U$7,GRID!$A$17:$A$27,0),MATCH(1,($U$2=GRID!$B$1:$BI$1)*(КАЛЕНДАРЬ!$L33=GRID!$B$3:$BI$3), 0)),
ROUNDUP(INDEX(GRID!$B$17:$BI$27,MATCH(U$7,GRID!$A$17:$A$27,0),MATCH(1,($U$2=GRID!$B$1:$BI$1)*(КАЛЕНДАРЬ!$L33=GRID!$B$3:$BI$3), 0))*(1-GRID!$B$69),0))</f>
        <v>72500</v>
      </c>
      <c r="W31" s="49" cm="1">
        <f t="array" ref="W31">IF($I$2="Открытый тариф",
INDEX(GRID!$B$4:$BI$14,MATCH(W$7,GRID!$A$4:$A$14,0),MATCH(1,($U$2=GRID!$B$1:$BI$1)*(КАЛЕНДАРЬ!$L33=GRID!$B$3:$BI$3), 0)),
ROUNDUP(INDEX(GRID!$B$4:$BI$14,MATCH(W$7,GRID!$A$4:$A$14,0),MATCH(1,($U$2=GRID!$B$1:$BI$1)*(КАЛЕНДАРЬ!$L33=GRID!$B$3:$BI$3),0))*(1-GRID!$B$69),0))</f>
        <v>266000</v>
      </c>
      <c r="X31" s="49" cm="1">
        <f t="array" ref="X31">IF($I$2="Открытый тариф",
INDEX(GRID!$B$17:$BI$27,MATCH(W$7,GRID!$A$17:$A$27,0),MATCH(1,($U$2=GRID!$B$1:$BI$1)*(КАЛЕНДАРЬ!$L33=GRID!$B$3:$BI$3), 0)),
ROUNDUP(INDEX(GRID!$B$17:$BI$27,MATCH(W$7,GRID!$A$17:$A$27,0),MATCH(1,($U$2=GRID!$B$1:$BI$1)*(КАЛЕНДАРЬ!$L33=GRID!$B$3:$BI$3), 0))*(1-GRID!$B$69),0))</f>
        <v>268500</v>
      </c>
    </row>
    <row r="32" spans="1:24" ht="10.5" hidden="1" customHeight="1" x14ac:dyDescent="0.2">
      <c r="A32" s="118"/>
      <c r="B32" s="119"/>
    </row>
    <row r="33" spans="1:24" ht="12.75" hidden="1" customHeight="1" x14ac:dyDescent="0.2">
      <c r="A33" s="210" t="s">
        <v>38</v>
      </c>
      <c r="B33" s="210"/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</row>
    <row r="34" spans="1:24" ht="12.75" hidden="1" customHeight="1" x14ac:dyDescent="0.2">
      <c r="A34" s="211" t="s">
        <v>57</v>
      </c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212"/>
      <c r="Q34" s="212"/>
      <c r="R34" s="212"/>
      <c r="S34" s="212"/>
      <c r="T34" s="212"/>
      <c r="U34" s="212"/>
      <c r="V34" s="212"/>
      <c r="W34" s="212"/>
      <c r="X34" s="212"/>
    </row>
    <row r="35" spans="1:24" ht="58.5" hidden="1" customHeight="1" x14ac:dyDescent="0.2">
      <c r="A35" s="213" t="s">
        <v>39</v>
      </c>
      <c r="B35" s="214"/>
      <c r="C35" s="217" t="s">
        <v>85</v>
      </c>
      <c r="D35" s="218"/>
      <c r="E35" s="219" t="s">
        <v>86</v>
      </c>
      <c r="F35" s="220"/>
      <c r="G35" s="221" t="s">
        <v>186</v>
      </c>
      <c r="H35" s="222"/>
      <c r="I35" s="223" t="s">
        <v>187</v>
      </c>
      <c r="J35" s="224"/>
      <c r="K35" s="225" t="s">
        <v>88</v>
      </c>
      <c r="L35" s="225"/>
      <c r="M35" s="226" t="s">
        <v>89</v>
      </c>
      <c r="N35" s="227"/>
      <c r="O35" s="250" t="s">
        <v>94</v>
      </c>
      <c r="P35" s="250"/>
      <c r="Q35" s="230" t="s">
        <v>188</v>
      </c>
      <c r="R35" s="230"/>
      <c r="S35" s="231" t="s">
        <v>189</v>
      </c>
      <c r="T35" s="231"/>
      <c r="U35" s="232" t="s">
        <v>91</v>
      </c>
      <c r="V35" s="233"/>
      <c r="W35" s="234" t="s">
        <v>96</v>
      </c>
      <c r="X35" s="235"/>
    </row>
    <row r="36" spans="1:24" ht="12.75" hidden="1" customHeight="1" x14ac:dyDescent="0.2">
      <c r="A36" s="215"/>
      <c r="B36" s="216"/>
      <c r="C36" s="45" t="s">
        <v>40</v>
      </c>
      <c r="D36" s="45" t="s">
        <v>41</v>
      </c>
      <c r="E36" s="45" t="s">
        <v>40</v>
      </c>
      <c r="F36" s="45" t="s">
        <v>41</v>
      </c>
      <c r="G36" s="45" t="s">
        <v>40</v>
      </c>
      <c r="H36" s="45" t="s">
        <v>41</v>
      </c>
      <c r="I36" s="45" t="s">
        <v>40</v>
      </c>
      <c r="J36" s="45" t="s">
        <v>41</v>
      </c>
      <c r="K36" s="45" t="s">
        <v>40</v>
      </c>
      <c r="L36" s="45" t="s">
        <v>41</v>
      </c>
      <c r="M36" s="45" t="s">
        <v>40</v>
      </c>
      <c r="N36" s="45" t="s">
        <v>41</v>
      </c>
      <c r="O36" s="45" t="s">
        <v>40</v>
      </c>
      <c r="P36" s="45" t="s">
        <v>41</v>
      </c>
      <c r="Q36" s="45" t="s">
        <v>40</v>
      </c>
      <c r="R36" s="45" t="s">
        <v>41</v>
      </c>
      <c r="S36" s="45" t="s">
        <v>40</v>
      </c>
      <c r="T36" s="45" t="s">
        <v>41</v>
      </c>
      <c r="U36" s="45" t="s">
        <v>40</v>
      </c>
      <c r="V36" s="45" t="s">
        <v>41</v>
      </c>
      <c r="W36" s="45" t="s">
        <v>40</v>
      </c>
      <c r="X36" s="45" t="s">
        <v>41</v>
      </c>
    </row>
    <row r="37" spans="1:24" ht="12.75" hidden="1" customHeight="1" x14ac:dyDescent="0.2">
      <c r="A37" s="117" t="s">
        <v>42</v>
      </c>
      <c r="B37" s="117">
        <v>1</v>
      </c>
      <c r="C37" s="47" cm="1">
        <f t="array" ref="C37">IF($I$2="Открытый тариф",
INDEX(GRID!$B$4:$BI$14,MATCH(C$7,GRID!$A$4:$A$14,0),MATCH(1,($U$2=GRID!$B$1:$BI$1)*(КАЛЕНДАРЬ!$O4=GRID!$B$3:$BI$3), 0)),
ROUNDUP(INDEX(GRID!$B$4:$BI$14,MATCH(C$7,GRID!$A$4:$A$14,0),MATCH(1,($U$2=GRID!$B$1:$BI$1)*(КАЛЕНДАРЬ!$O4=GRID!$B$3:$BI$3),0))*(1-GRID!$B$69),0))</f>
        <v>26000</v>
      </c>
      <c r="D37" s="48" cm="1">
        <f t="array" ref="D37">IF($I$2="Открытый тариф",
INDEX(GRID!$B$17:$BI$27,MATCH(C$7,GRID!$A$17:$A$27,0),MATCH(1,($U$2=GRID!$B$1:$BI$1)*(КАЛЕНДАРЬ!$O4=GRID!$B$3:$BI$3), 0)),
ROUNDUP(INDEX(GRID!$B$17:$BI$27,MATCH(C$7,GRID!$A$17:$A$27,0),MATCH(1,($U$2=GRID!$B$1:$BI$1)*(КАЛЕНДАРЬ!$O4=GRID!$B$3:$BI$3), 0))*(1-GRID!$B$69),0))</f>
        <v>28500</v>
      </c>
      <c r="E37" s="47" cm="1">
        <f t="array" ref="E37">IF($I$2="Открытый тариф",
INDEX(GRID!$B$4:$BI$14,MATCH(E$7,GRID!$A$4:$A$14,0),MATCH(1,($U$2=GRID!$B$1:$BI$1)*(КАЛЕНДАРЬ!$O4=GRID!$B$3:$BI$3), 0)),
ROUNDUP(INDEX(GRID!$B$4:$BI$14,MATCH(E$7,GRID!$A$4:$A$14,0),MATCH(1,($U$2=GRID!$B$1:$BI$1)*(КАЛЕНДАРЬ!$O4=GRID!$B$3:$BI$3),0))*(1-GRID!$B$69),0))</f>
        <v>28900</v>
      </c>
      <c r="F37" s="48" cm="1">
        <f t="array" ref="F37">IF($I$2="Открытый тариф",
INDEX(GRID!$B$17:$BI$27,MATCH(E$7,GRID!$A$17:$A$27,0),MATCH(1,($U$2=GRID!$B$1:$BI$1)*(КАЛЕНДАРЬ!$O4=GRID!$B$3:$BI$3), 0)),
ROUNDUP(INDEX(GRID!$B$17:$BI$27,MATCH(E$7,GRID!$A$17:$A$27,0),MATCH(1,($U$2=GRID!$B$1:$BI$1)*(КАЛЕНДАРЬ!$O4=GRID!$B$3:$BI$3), 0))*(1-GRID!$B$69),0))</f>
        <v>31400</v>
      </c>
      <c r="G37" s="47" t="e" cm="1">
        <f t="array" ref="G37">IF($I$2="Открытый тариф",
INDEX(GRID!$B$4:$BI$14,MATCH(G$7,GRID!$A$4:$A$14,0),MATCH(1,($U$2=GRID!$B$1:$BI$1)*(КАЛЕНДАРЬ!$O4=GRID!$B$3:$BI$3), 0)),
ROUNDUP(INDEX(GRID!$B$4:$BI$14,MATCH(G$7,GRID!$A$4:$A$14,0),MATCH(1,($U$2=GRID!$B$1:$BI$1)*(КАЛЕНДАРЬ!$O4=GRID!$B$3:$BI$3),0))*(1-GRID!$B$69),0))</f>
        <v>#N/A</v>
      </c>
      <c r="H37" s="48" t="e" cm="1">
        <f t="array" ref="H37">IF($I$2="Открытый тариф",
INDEX(GRID!$B$17:$BI$27,MATCH(G$7,GRID!$A$17:$A$27,0),MATCH(1,($U$2=GRID!$B$1:$BI$1)*(КАЛЕНДАРЬ!$O4=GRID!$B$3:$BI$3), 0)),
ROUNDUP(INDEX(GRID!$B$17:$BI$27,MATCH(G$7,GRID!$A$17:$A$27,0),MATCH(1,($U$2=GRID!$B$1:$BI$1)*(КАЛЕНДАРЬ!$O4=GRID!$B$3:$BI$3), 0))*(1-GRID!$B$69),0))</f>
        <v>#N/A</v>
      </c>
      <c r="I37" s="47" t="e" cm="1">
        <f t="array" ref="I37">IF($I$2="Открытый тариф",
INDEX(GRID!$B$4:$BI$14,MATCH(I$7,GRID!$A$4:$A$14,0),MATCH(1,($U$2=GRID!$B$1:$BI$1)*(КАЛЕНДАРЬ!$O4=GRID!$B$3:$BI$3), 0)),
ROUNDUP(INDEX(GRID!$B$4:$BI$14,MATCH(I$7,GRID!$A$4:$A$14,0),MATCH(1,($U$2=GRID!$B$1:$BI$1)*(КАЛЕНДАРЬ!$O4=GRID!$B$3:$BI$3),0))*(1-GRID!$B$69),0))</f>
        <v>#N/A</v>
      </c>
      <c r="J37" s="48" t="e" cm="1">
        <f t="array" ref="J37">IF($I$2="Открытый тариф",
INDEX(GRID!$B$17:$BI$27,MATCH(I$7,GRID!$A$17:$A$27,0),MATCH(1,($U$2=GRID!$B$1:$BI$1)*(КАЛЕНДАРЬ!$O4=GRID!$B$3:$BI$3), 0)),
ROUNDUP(INDEX(GRID!$B$17:$BI$27,MATCH(I$7,GRID!$A$17:$A$27,0),MATCH(1,($U$2=GRID!$B$1:$BI$1)*(КАЛЕНДАРЬ!$O4=GRID!$B$3:$BI$3), 0))*(1-GRID!$B$69),0))</f>
        <v>#N/A</v>
      </c>
      <c r="K37" s="47" cm="1">
        <f t="array" ref="K37">IF($I$2="Открытый тариф",
INDEX(GRID!$B$4:$BI$14,MATCH(K$7,GRID!$A$4:$A$14,0),MATCH(1,($U$2=GRID!$B$1:$BI$1)*(КАЛЕНДАРЬ!$O4=GRID!$B$3:$BI$3), 0)),
ROUNDUP(INDEX(GRID!$B$4:$BI$14,MATCH(K$7,GRID!$A$4:$A$14,0),MATCH(1,($U$2=GRID!$B$1:$BI$1)*(КАЛЕНДАРЬ!$O4=GRID!$B$3:$BI$3),0))*(1-GRID!$B$69),0))</f>
        <v>39700</v>
      </c>
      <c r="L37" s="48" cm="1">
        <f t="array" ref="L37">IF($I$2="Открытый тариф",
INDEX(GRID!$B$17:$BI$27,MATCH(K$7,GRID!$A$17:$A$27,0),MATCH(1,($U$2=GRID!$B$1:$BI$1)*(КАЛЕНДАРЬ!$O4=GRID!$B$3:$BI$3), 0)),
ROUNDUP(INDEX(GRID!$B$17:$BI$27,MATCH(K$7,GRID!$A$17:$A$27,0),MATCH(1,($U$2=GRID!$B$1:$BI$1)*(КАЛЕНДАРЬ!$O4=GRID!$B$3:$BI$3), 0))*(1-GRID!$B$69),0))</f>
        <v>42200</v>
      </c>
      <c r="M37" s="47" cm="1">
        <f t="array" ref="M37">IF($I$2="Открытый тариф",
INDEX(GRID!$B$4:$BI$14,MATCH(M$7,GRID!$A$4:$A$14,0),MATCH(1,($U$2=GRID!$B$1:$BI$1)*(КАЛЕНДАРЬ!$O4=GRID!$B$3:$BI$3), 0)),
ROUNDUP(INDEX(GRID!$B$4:$BI$14,MATCH(M$7,GRID!$A$4:$A$14,0),MATCH(1,($U$2=GRID!$B$1:$BI$1)*(КАЛЕНДАРЬ!$O4=GRID!$B$3:$BI$3),0))*(1-GRID!$B$69),0))</f>
        <v>44100</v>
      </c>
      <c r="N37" s="48" cm="1">
        <f t="array" ref="N37">IF($I$2="Открытый тариф",
INDEX(GRID!$B$17:$BI$27,MATCH(M$7,GRID!$A$17:$A$27,0),MATCH(1,($U$2=GRID!$B$1:$BI$1)*(КАЛЕНДАРЬ!$O4=GRID!$B$3:$BI$3), 0)),
ROUNDUP(INDEX(GRID!$B$17:$BI$27,MATCH(M$7,GRID!$A$17:$A$27,0),MATCH(1,($U$2=GRID!$B$1:$BI$1)*(КАЛЕНДАРЬ!$O4=GRID!$B$3:$BI$3), 0))*(1-GRID!$B$69),0))</f>
        <v>46600</v>
      </c>
      <c r="O37" s="49" cm="1">
        <f t="array" ref="O37">IF($I$2="Открытый тариф",
INDEX(GRID!$B$4:$BI$14,MATCH(O$7,GRID!$A$4:$A$14,0),MATCH(1,($U$2=GRID!$B$1:$BI$1)*(КАЛЕНДАРЬ!$O4=GRID!$B$3:$BI$3), 0)),
ROUNDUP(INDEX(GRID!$B$4:$BI$14,MATCH(O$7,GRID!$A$4:$A$14,0),MATCH(1,($U$2=GRID!$B$1:$BI$1)*(КАЛЕНДАРЬ!$O4=GRID!$B$3:$BI$3),0))*(1-GRID!$B$69),0))</f>
        <v>50600</v>
      </c>
      <c r="P37" s="49" cm="1">
        <f t="array" ref="P37">IF($I$2="Открытый тариф",
INDEX(GRID!$B$17:$BI$27,MATCH(O$7,GRID!$A$17:$A$27,0),MATCH(1,($U$2=GRID!$B$1:$BI$1)*(КАЛЕНДАРЬ!$O4=GRID!$B$3:$BI$3), 0)),
ROUNDUP(INDEX(GRID!$B$17:$BI$27,MATCH(O$7,GRID!$A$17:$A$27,0),MATCH(1,($U$2=GRID!$B$1:$BI$1)*(КАЛЕНДАРЬ!$O4=GRID!$B$3:$BI$3), 0))*(1-GRID!$B$69),0))</f>
        <v>53100</v>
      </c>
      <c r="Q37" s="49" t="e" cm="1">
        <f t="array" ref="Q37">IF($I$2="Открытый тариф",
INDEX(GRID!$B$4:$BI$14,MATCH(Q$7,GRID!$A$4:$A$14,0),MATCH(1,($U$2=GRID!$B$1:$BI$1)*(КАЛЕНДАРЬ!$O4=GRID!$B$3:$BI$3), 0)),
ROUNDUP(INDEX(GRID!$B$4:$BI$14,MATCH(Q$7,GRID!$A$4:$A$14,0),MATCH(1,($U$2=GRID!$B$1:$BI$1)*(КАЛЕНДАРЬ!$O4=GRID!$B$3:$BI$3),0))*(1-GRID!$B$69),0))</f>
        <v>#N/A</v>
      </c>
      <c r="R37" s="49" t="e" cm="1">
        <f t="array" ref="R37">IF($I$2="Открытый тариф",
INDEX(GRID!$B$17:$BI$27,MATCH(Q$7,GRID!$A$17:$A$27,0),MATCH(1,($U$2=GRID!$B$1:$BI$1)*(КАЛЕНДАРЬ!$O4=GRID!$B$3:$BI$3), 0)),
ROUNDUP(INDEX(GRID!$B$17:$BI$27,MATCH(Q$7,GRID!$A$17:$A$27,0),MATCH(1,($U$2=GRID!$B$1:$BI$1)*(КАЛЕНДАРЬ!$O4=GRID!$B$3:$BI$3), 0))*(1-GRID!$B$69),0))</f>
        <v>#N/A</v>
      </c>
      <c r="S37" s="49" t="e" cm="1">
        <f t="array" ref="S37">IF($I$2="Открытый тариф",
INDEX(GRID!$B$4:$BI$14,MATCH(S$7,GRID!$A$4:$A$14,0),MATCH(1,($U$2=GRID!$B$1:$BI$1)*(КАЛЕНДАРЬ!$O4=GRID!$B$3:$BI$3), 0)),
ROUNDUP(INDEX(GRID!$B$4:$BI$14,MATCH(S$7,GRID!$A$4:$A$14,0),MATCH(1,($U$2=GRID!$B$1:$BI$1)*(КАЛЕНДАРЬ!$O4=GRID!$B$3:$BI$3),0))*(1-GRID!$B$69),0))</f>
        <v>#N/A</v>
      </c>
      <c r="T37" s="49" t="e" cm="1">
        <f t="array" ref="T37">IF($I$2="Открытый тариф",
INDEX(GRID!$B$17:$BI$27,MATCH(S$7,GRID!$A$17:$A$27,0),MATCH(1,($U$2=GRID!$B$1:$BI$1)*(КАЛЕНДАРЬ!$O4=GRID!$B$3:$BI$3), 0)),
ROUNDUP(INDEX(GRID!$B$17:$BI$27,MATCH(S$7,GRID!$A$17:$A$27,0),MATCH(1,($U$2=GRID!$B$1:$BI$1)*(КАЛЕНДАРЬ!$O4=GRID!$B$3:$BI$3), 0))*(1-GRID!$B$69),0))</f>
        <v>#N/A</v>
      </c>
      <c r="U37" s="49" cm="1">
        <f t="array" ref="U37">IF($I$2="Открытый тариф",
INDEX(GRID!$B$4:$BI$14,MATCH(U$7,GRID!$A$4:$A$14,0),MATCH(1,($U$2=GRID!$B$1:$BI$1)*(КАЛЕНДАРЬ!$O4=GRID!$B$3:$BI$3), 0)),
ROUNDUP(INDEX(GRID!$B$4:$BI$14,MATCH(U$7,GRID!$A$4:$A$14,0),MATCH(1,($U$2=GRID!$B$1:$BI$1)*(КАЛЕНДАРЬ!$O4=GRID!$B$3:$BI$3),0))*(1-GRID!$B$69),0))</f>
        <v>79000</v>
      </c>
      <c r="V37" s="49" cm="1">
        <f t="array" ref="V37">IF($I$2="Открытый тариф",
INDEX(GRID!$B$17:$BI$27,MATCH(U$7,GRID!$A$17:$A$27,0),MATCH(1,($U$2=GRID!$B$1:$BI$1)*(КАЛЕНДАРЬ!$O4=GRID!$B$3:$BI$3), 0)),
ROUNDUP(INDEX(GRID!$B$17:$BI$27,MATCH(U$7,GRID!$A$17:$A$27,0),MATCH(1,($U$2=GRID!$B$1:$BI$1)*(КАЛЕНДАРЬ!$O4=GRID!$B$3:$BI$3), 0))*(1-GRID!$B$69),0))</f>
        <v>81500</v>
      </c>
      <c r="W37" s="49" cm="1">
        <f t="array" ref="W37">IF($I$2="Открытый тариф",
INDEX(GRID!$B$4:$BI$14,MATCH(W$7,GRID!$A$4:$A$14,0),MATCH(1,($U$2=GRID!$B$1:$BI$1)*(КАЛЕНДАРЬ!$O4=GRID!$B$3:$BI$3), 0)),
ROUNDUP(INDEX(GRID!$B$4:$BI$14,MATCH(W$7,GRID!$A$4:$A$14,0),MATCH(1,($U$2=GRID!$B$1:$BI$1)*(КАЛЕНДАРЬ!$O4=GRID!$B$3:$BI$3),0))*(1-GRID!$B$69),0))</f>
        <v>293000</v>
      </c>
      <c r="X37" s="49" cm="1">
        <f t="array" ref="X37">IF($I$2="Открытый тариф",
INDEX(GRID!$B$17:$BI$27,MATCH(W$7,GRID!$A$17:$A$27,0),MATCH(1,($U$2=GRID!$B$1:$BI$1)*(КАЛЕНДАРЬ!$O4=GRID!$B$3:$BI$3), 0)),
ROUNDUP(INDEX(GRID!$B$17:$BI$27,MATCH(W$7,GRID!$A$17:$A$27,0),MATCH(1,($U$2=GRID!$B$1:$BI$1)*(КАЛЕНДАРЬ!$O4=GRID!$B$3:$BI$3), 0))*(1-GRID!$B$69),0))</f>
        <v>295500</v>
      </c>
    </row>
    <row r="38" spans="1:24" ht="12.75" hidden="1" customHeight="1" x14ac:dyDescent="0.2">
      <c r="A38" s="117" t="s">
        <v>43</v>
      </c>
      <c r="B38" s="117">
        <v>2</v>
      </c>
      <c r="C38" s="47" cm="1">
        <f t="array" ref="C38">IF($I$2="Открытый тариф",
INDEX(GRID!$B$4:$BI$14,MATCH(C$7,GRID!$A$4:$A$14,0),MATCH(1,($U$2=GRID!$B$1:$BI$1)*(КАЛЕНДАРЬ!$O5=GRID!$B$3:$BI$3), 0)),
ROUNDUP(INDEX(GRID!$B$4:$BI$14,MATCH(C$7,GRID!$A$4:$A$14,0),MATCH(1,($U$2=GRID!$B$1:$BI$1)*(КАЛЕНДАРЬ!$O5=GRID!$B$3:$BI$3),0))*(1-GRID!$B$69),0))</f>
        <v>27500</v>
      </c>
      <c r="D38" s="48" cm="1">
        <f t="array" ref="D38">IF($I$2="Открытый тариф",
INDEX(GRID!$B$17:$BI$27,MATCH(C$7,GRID!$A$17:$A$27,0),MATCH(1,($U$2=GRID!$B$1:$BI$1)*(КАЛЕНДАРЬ!$O5=GRID!$B$3:$BI$3), 0)),
ROUNDUP(INDEX(GRID!$B$17:$BI$27,MATCH(C$7,GRID!$A$17:$A$27,0),MATCH(1,($U$2=GRID!$B$1:$BI$1)*(КАЛЕНДАРЬ!$O5=GRID!$B$3:$BI$3), 0))*(1-GRID!$B$69),0))</f>
        <v>30000</v>
      </c>
      <c r="E38" s="47" cm="1">
        <f t="array" ref="E38">IF($I$2="Открытый тариф",
INDEX(GRID!$B$4:$BI$14,MATCH(E$7,GRID!$A$4:$A$14,0),MATCH(1,($U$2=GRID!$B$1:$BI$1)*(КАЛЕНДАРЬ!$O5=GRID!$B$3:$BI$3), 0)),
ROUNDUP(INDEX(GRID!$B$4:$BI$14,MATCH(E$7,GRID!$A$4:$A$14,0),MATCH(1,($U$2=GRID!$B$1:$BI$1)*(КАЛЕНДАРЬ!$O5=GRID!$B$3:$BI$3),0))*(1-GRID!$B$69),0))</f>
        <v>30600</v>
      </c>
      <c r="F38" s="48" cm="1">
        <f t="array" ref="F38">IF($I$2="Открытый тариф",
INDEX(GRID!$B$17:$BI$27,MATCH(E$7,GRID!$A$17:$A$27,0),MATCH(1,($U$2=GRID!$B$1:$BI$1)*(КАЛЕНДАРЬ!$O5=GRID!$B$3:$BI$3), 0)),
ROUNDUP(INDEX(GRID!$B$17:$BI$27,MATCH(E$7,GRID!$A$17:$A$27,0),MATCH(1,($U$2=GRID!$B$1:$BI$1)*(КАЛЕНДАРЬ!$O5=GRID!$B$3:$BI$3), 0))*(1-GRID!$B$69),0))</f>
        <v>33100</v>
      </c>
      <c r="G38" s="47" t="e" cm="1">
        <f t="array" ref="G38">IF($I$2="Открытый тариф",
INDEX(GRID!$B$4:$BI$14,MATCH(G$7,GRID!$A$4:$A$14,0),MATCH(1,($U$2=GRID!$B$1:$BI$1)*(КАЛЕНДАРЬ!$O5=GRID!$B$3:$BI$3), 0)),
ROUNDUP(INDEX(GRID!$B$4:$BI$14,MATCH(G$7,GRID!$A$4:$A$14,0),MATCH(1,($U$2=GRID!$B$1:$BI$1)*(КАЛЕНДАРЬ!$O5=GRID!$B$3:$BI$3),0))*(1-GRID!$B$69),0))</f>
        <v>#N/A</v>
      </c>
      <c r="H38" s="48" t="e" cm="1">
        <f t="array" ref="H38">IF($I$2="Открытый тариф",
INDEX(GRID!$B$17:$BI$27,MATCH(G$7,GRID!$A$17:$A$27,0),MATCH(1,($U$2=GRID!$B$1:$BI$1)*(КАЛЕНДАРЬ!$O5=GRID!$B$3:$BI$3), 0)),
ROUNDUP(INDEX(GRID!$B$17:$BI$27,MATCH(G$7,GRID!$A$17:$A$27,0),MATCH(1,($U$2=GRID!$B$1:$BI$1)*(КАЛЕНДАРЬ!$O5=GRID!$B$3:$BI$3), 0))*(1-GRID!$B$69),0))</f>
        <v>#N/A</v>
      </c>
      <c r="I38" s="47" t="e" cm="1">
        <f t="array" ref="I38">IF($I$2="Открытый тариф",
INDEX(GRID!$B$4:$BI$14,MATCH(I$7,GRID!$A$4:$A$14,0),MATCH(1,($U$2=GRID!$B$1:$BI$1)*(КАЛЕНДАРЬ!$O5=GRID!$B$3:$BI$3), 0)),
ROUNDUP(INDEX(GRID!$B$4:$BI$14,MATCH(I$7,GRID!$A$4:$A$14,0),MATCH(1,($U$2=GRID!$B$1:$BI$1)*(КАЛЕНДАРЬ!$O5=GRID!$B$3:$BI$3),0))*(1-GRID!$B$69),0))</f>
        <v>#N/A</v>
      </c>
      <c r="J38" s="48" t="e" cm="1">
        <f t="array" ref="J38">IF($I$2="Открытый тариф",
INDEX(GRID!$B$17:$BI$27,MATCH(I$7,GRID!$A$17:$A$27,0),MATCH(1,($U$2=GRID!$B$1:$BI$1)*(КАЛЕНДАРЬ!$O5=GRID!$B$3:$BI$3), 0)),
ROUNDUP(INDEX(GRID!$B$17:$BI$27,MATCH(I$7,GRID!$A$17:$A$27,0),MATCH(1,($U$2=GRID!$B$1:$BI$1)*(КАЛЕНДАРЬ!$O5=GRID!$B$3:$BI$3), 0))*(1-GRID!$B$69),0))</f>
        <v>#N/A</v>
      </c>
      <c r="K38" s="47" cm="1">
        <f t="array" ref="K38">IF($I$2="Открытый тариф",
INDEX(GRID!$B$4:$BI$14,MATCH(K$7,GRID!$A$4:$A$14,0),MATCH(1,($U$2=GRID!$B$1:$BI$1)*(КАЛЕНДАРЬ!$O5=GRID!$B$3:$BI$3), 0)),
ROUNDUP(INDEX(GRID!$B$4:$BI$14,MATCH(K$7,GRID!$A$4:$A$14,0),MATCH(1,($U$2=GRID!$B$1:$BI$1)*(КАЛЕНДАРЬ!$O5=GRID!$B$3:$BI$3),0))*(1-GRID!$B$69),0))</f>
        <v>42300</v>
      </c>
      <c r="L38" s="48" cm="1">
        <f t="array" ref="L38">IF($I$2="Открытый тариф",
INDEX(GRID!$B$17:$BI$27,MATCH(K$7,GRID!$A$17:$A$27,0),MATCH(1,($U$2=GRID!$B$1:$BI$1)*(КАЛЕНДАРЬ!$O5=GRID!$B$3:$BI$3), 0)),
ROUNDUP(INDEX(GRID!$B$17:$BI$27,MATCH(K$7,GRID!$A$17:$A$27,0),MATCH(1,($U$2=GRID!$B$1:$BI$1)*(КАЛЕНДАРЬ!$O5=GRID!$B$3:$BI$3), 0))*(1-GRID!$B$69),0))</f>
        <v>44800</v>
      </c>
      <c r="M38" s="47" cm="1">
        <f t="array" ref="M38">IF($I$2="Открытый тариф",
INDEX(GRID!$B$4:$BI$14,MATCH(M$7,GRID!$A$4:$A$14,0),MATCH(1,($U$2=GRID!$B$1:$BI$1)*(КАЛЕНДАРЬ!$O5=GRID!$B$3:$BI$3), 0)),
ROUNDUP(INDEX(GRID!$B$4:$BI$14,MATCH(M$7,GRID!$A$4:$A$14,0),MATCH(1,($U$2=GRID!$B$1:$BI$1)*(КАЛЕНДАРЬ!$O5=GRID!$B$3:$BI$3),0))*(1-GRID!$B$69),0))</f>
        <v>47100</v>
      </c>
      <c r="N38" s="48" cm="1">
        <f t="array" ref="N38">IF($I$2="Открытый тариф",
INDEX(GRID!$B$17:$BI$27,MATCH(M$7,GRID!$A$17:$A$27,0),MATCH(1,($U$2=GRID!$B$1:$BI$1)*(КАЛЕНДАРЬ!$O5=GRID!$B$3:$BI$3), 0)),
ROUNDUP(INDEX(GRID!$B$17:$BI$27,MATCH(M$7,GRID!$A$17:$A$27,0),MATCH(1,($U$2=GRID!$B$1:$BI$1)*(КАЛЕНДАРЬ!$O5=GRID!$B$3:$BI$3), 0))*(1-GRID!$B$69),0))</f>
        <v>49600</v>
      </c>
      <c r="O38" s="49" cm="1">
        <f t="array" ref="O38">IF($I$2="Открытый тариф",
INDEX(GRID!$B$4:$BI$14,MATCH(O$7,GRID!$A$4:$A$14,0),MATCH(1,($U$2=GRID!$B$1:$BI$1)*(КАЛЕНДАРЬ!$O5=GRID!$B$3:$BI$3), 0)),
ROUNDUP(INDEX(GRID!$B$4:$BI$14,MATCH(O$7,GRID!$A$4:$A$14,0),MATCH(1,($U$2=GRID!$B$1:$BI$1)*(КАЛЕНДАРЬ!$O5=GRID!$B$3:$BI$3),0))*(1-GRID!$B$69),0))</f>
        <v>53500</v>
      </c>
      <c r="P38" s="49" cm="1">
        <f t="array" ref="P38">IF($I$2="Открытый тариф",
INDEX(GRID!$B$17:$BI$27,MATCH(O$7,GRID!$A$17:$A$27,0),MATCH(1,($U$2=GRID!$B$1:$BI$1)*(КАЛЕНДАРЬ!$O5=GRID!$B$3:$BI$3), 0)),
ROUNDUP(INDEX(GRID!$B$17:$BI$27,MATCH(O$7,GRID!$A$17:$A$27,0),MATCH(1,($U$2=GRID!$B$1:$BI$1)*(КАЛЕНДАРЬ!$O5=GRID!$B$3:$BI$3), 0))*(1-GRID!$B$69),0))</f>
        <v>56000</v>
      </c>
      <c r="Q38" s="49" t="e" cm="1">
        <f t="array" ref="Q38">IF($I$2="Открытый тариф",
INDEX(GRID!$B$4:$BI$14,MATCH(Q$7,GRID!$A$4:$A$14,0),MATCH(1,($U$2=GRID!$B$1:$BI$1)*(КАЛЕНДАРЬ!$O5=GRID!$B$3:$BI$3), 0)),
ROUNDUP(INDEX(GRID!$B$4:$BI$14,MATCH(Q$7,GRID!$A$4:$A$14,0),MATCH(1,($U$2=GRID!$B$1:$BI$1)*(КАЛЕНДАРЬ!$O5=GRID!$B$3:$BI$3),0))*(1-GRID!$B$69),0))</f>
        <v>#N/A</v>
      </c>
      <c r="R38" s="49" t="e" cm="1">
        <f t="array" ref="R38">IF($I$2="Открытый тариф",
INDEX(GRID!$B$17:$BI$27,MATCH(Q$7,GRID!$A$17:$A$27,0),MATCH(1,($U$2=GRID!$B$1:$BI$1)*(КАЛЕНДАРЬ!$O5=GRID!$B$3:$BI$3), 0)),
ROUNDUP(INDEX(GRID!$B$17:$BI$27,MATCH(Q$7,GRID!$A$17:$A$27,0),MATCH(1,($U$2=GRID!$B$1:$BI$1)*(КАЛЕНДАРЬ!$O5=GRID!$B$3:$BI$3), 0))*(1-GRID!$B$69),0))</f>
        <v>#N/A</v>
      </c>
      <c r="S38" s="49" t="e" cm="1">
        <f t="array" ref="S38">IF($I$2="Открытый тариф",
INDEX(GRID!$B$4:$BI$14,MATCH(S$7,GRID!$A$4:$A$14,0),MATCH(1,($U$2=GRID!$B$1:$BI$1)*(КАЛЕНДАРЬ!$O5=GRID!$B$3:$BI$3), 0)),
ROUNDUP(INDEX(GRID!$B$4:$BI$14,MATCH(S$7,GRID!$A$4:$A$14,0),MATCH(1,($U$2=GRID!$B$1:$BI$1)*(КАЛЕНДАРЬ!$O5=GRID!$B$3:$BI$3),0))*(1-GRID!$B$69),0))</f>
        <v>#N/A</v>
      </c>
      <c r="T38" s="49" t="e" cm="1">
        <f t="array" ref="T38">IF($I$2="Открытый тариф",
INDEX(GRID!$B$17:$BI$27,MATCH(S$7,GRID!$A$17:$A$27,0),MATCH(1,($U$2=GRID!$B$1:$BI$1)*(КАЛЕНДАРЬ!$O5=GRID!$B$3:$BI$3), 0)),
ROUNDUP(INDEX(GRID!$B$17:$BI$27,MATCH(S$7,GRID!$A$17:$A$27,0),MATCH(1,($U$2=GRID!$B$1:$BI$1)*(КАЛЕНДАРЬ!$O5=GRID!$B$3:$BI$3), 0))*(1-GRID!$B$69),0))</f>
        <v>#N/A</v>
      </c>
      <c r="U38" s="49" cm="1">
        <f t="array" ref="U38">IF($I$2="Открытый тариф",
INDEX(GRID!$B$4:$BI$14,MATCH(U$7,GRID!$A$4:$A$14,0),MATCH(1,($U$2=GRID!$B$1:$BI$1)*(КАЛЕНДАРЬ!$O5=GRID!$B$3:$BI$3), 0)),
ROUNDUP(INDEX(GRID!$B$4:$BI$14,MATCH(U$7,GRID!$A$4:$A$14,0),MATCH(1,($U$2=GRID!$B$1:$BI$1)*(КАЛЕНДАРЬ!$O5=GRID!$B$3:$BI$3),0))*(1-GRID!$B$69),0))</f>
        <v>83000</v>
      </c>
      <c r="V38" s="49" cm="1">
        <f t="array" ref="V38">IF($I$2="Открытый тариф",
INDEX(GRID!$B$17:$BI$27,MATCH(U$7,GRID!$A$17:$A$27,0),MATCH(1,($U$2=GRID!$B$1:$BI$1)*(КАЛЕНДАРЬ!$O5=GRID!$B$3:$BI$3), 0)),
ROUNDUP(INDEX(GRID!$B$17:$BI$27,MATCH(U$7,GRID!$A$17:$A$27,0),MATCH(1,($U$2=GRID!$B$1:$BI$1)*(КАЛЕНДАРЬ!$O5=GRID!$B$3:$BI$3), 0))*(1-GRID!$B$69),0))</f>
        <v>85500</v>
      </c>
      <c r="W38" s="49" cm="1">
        <f t="array" ref="W38">IF($I$2="Открытый тариф",
INDEX(GRID!$B$4:$BI$14,MATCH(W$7,GRID!$A$4:$A$14,0),MATCH(1,($U$2=GRID!$B$1:$BI$1)*(КАЛЕНДАРЬ!$O5=GRID!$B$3:$BI$3), 0)),
ROUNDUP(INDEX(GRID!$B$4:$BI$14,MATCH(W$7,GRID!$A$4:$A$14,0),MATCH(1,($U$2=GRID!$B$1:$BI$1)*(КАЛЕНДАРЬ!$O5=GRID!$B$3:$BI$3),0))*(1-GRID!$B$69),0))</f>
        <v>303000</v>
      </c>
      <c r="X38" s="49" cm="1">
        <f t="array" ref="X38">IF($I$2="Открытый тариф",
INDEX(GRID!$B$17:$BI$27,MATCH(W$7,GRID!$A$17:$A$27,0),MATCH(1,($U$2=GRID!$B$1:$BI$1)*(КАЛЕНДАРЬ!$O5=GRID!$B$3:$BI$3), 0)),
ROUNDUP(INDEX(GRID!$B$17:$BI$27,MATCH(W$7,GRID!$A$17:$A$27,0),MATCH(1,($U$2=GRID!$B$1:$BI$1)*(КАЛЕНДАРЬ!$O5=GRID!$B$3:$BI$3), 0))*(1-GRID!$B$69),0))</f>
        <v>305500</v>
      </c>
    </row>
    <row r="39" spans="1:24" ht="12.75" hidden="1" customHeight="1" x14ac:dyDescent="0.2">
      <c r="A39" s="117" t="s">
        <v>44</v>
      </c>
      <c r="B39" s="117">
        <v>3</v>
      </c>
      <c r="C39" s="47" cm="1">
        <f t="array" ref="C39">IF($I$2="Открытый тариф",
INDEX(GRID!$B$4:$BI$14,MATCH(C$7,GRID!$A$4:$A$14,0),MATCH(1,($U$2=GRID!$B$1:$BI$1)*(КАЛЕНДАРЬ!$O6=GRID!$B$3:$BI$3), 0)),
ROUNDUP(INDEX(GRID!$B$4:$BI$14,MATCH(C$7,GRID!$A$4:$A$14,0),MATCH(1,($U$2=GRID!$B$1:$BI$1)*(КАЛЕНДАРЬ!$O6=GRID!$B$3:$BI$3),0))*(1-GRID!$B$69),0))</f>
        <v>27500</v>
      </c>
      <c r="D39" s="48" cm="1">
        <f t="array" ref="D39">IF($I$2="Открытый тариф",
INDEX(GRID!$B$17:$BI$27,MATCH(C$7,GRID!$A$17:$A$27,0),MATCH(1,($U$2=GRID!$B$1:$BI$1)*(КАЛЕНДАРЬ!$O6=GRID!$B$3:$BI$3), 0)),
ROUNDUP(INDEX(GRID!$B$17:$BI$27,MATCH(C$7,GRID!$A$17:$A$27,0),MATCH(1,($U$2=GRID!$B$1:$BI$1)*(КАЛЕНДАРЬ!$O6=GRID!$B$3:$BI$3), 0))*(1-GRID!$B$69),0))</f>
        <v>30000</v>
      </c>
      <c r="E39" s="47" cm="1">
        <f t="array" ref="E39">IF($I$2="Открытый тариф",
INDEX(GRID!$B$4:$BI$14,MATCH(E$7,GRID!$A$4:$A$14,0),MATCH(1,($U$2=GRID!$B$1:$BI$1)*(КАЛЕНДАРЬ!$O6=GRID!$B$3:$BI$3), 0)),
ROUNDUP(INDEX(GRID!$B$4:$BI$14,MATCH(E$7,GRID!$A$4:$A$14,0),MATCH(1,($U$2=GRID!$B$1:$BI$1)*(КАЛЕНДАРЬ!$O6=GRID!$B$3:$BI$3),0))*(1-GRID!$B$69),0))</f>
        <v>30600</v>
      </c>
      <c r="F39" s="48" cm="1">
        <f t="array" ref="F39">IF($I$2="Открытый тариф",
INDEX(GRID!$B$17:$BI$27,MATCH(E$7,GRID!$A$17:$A$27,0),MATCH(1,($U$2=GRID!$B$1:$BI$1)*(КАЛЕНДАРЬ!$O6=GRID!$B$3:$BI$3), 0)),
ROUNDUP(INDEX(GRID!$B$17:$BI$27,MATCH(E$7,GRID!$A$17:$A$27,0),MATCH(1,($U$2=GRID!$B$1:$BI$1)*(КАЛЕНДАРЬ!$O6=GRID!$B$3:$BI$3), 0))*(1-GRID!$B$69),0))</f>
        <v>33100</v>
      </c>
      <c r="G39" s="47" t="e" cm="1">
        <f t="array" ref="G39">IF($I$2="Открытый тариф",
INDEX(GRID!$B$4:$BI$14,MATCH(G$7,GRID!$A$4:$A$14,0),MATCH(1,($U$2=GRID!$B$1:$BI$1)*(КАЛЕНДАРЬ!$O6=GRID!$B$3:$BI$3), 0)),
ROUNDUP(INDEX(GRID!$B$4:$BI$14,MATCH(G$7,GRID!$A$4:$A$14,0),MATCH(1,($U$2=GRID!$B$1:$BI$1)*(КАЛЕНДАРЬ!$O6=GRID!$B$3:$BI$3),0))*(1-GRID!$B$69),0))</f>
        <v>#N/A</v>
      </c>
      <c r="H39" s="48" t="e" cm="1">
        <f t="array" ref="H39">IF($I$2="Открытый тариф",
INDEX(GRID!$B$17:$BI$27,MATCH(G$7,GRID!$A$17:$A$27,0),MATCH(1,($U$2=GRID!$B$1:$BI$1)*(КАЛЕНДАРЬ!$O6=GRID!$B$3:$BI$3), 0)),
ROUNDUP(INDEX(GRID!$B$17:$BI$27,MATCH(G$7,GRID!$A$17:$A$27,0),MATCH(1,($U$2=GRID!$B$1:$BI$1)*(КАЛЕНДАРЬ!$O6=GRID!$B$3:$BI$3), 0))*(1-GRID!$B$69),0))</f>
        <v>#N/A</v>
      </c>
      <c r="I39" s="47" t="e" cm="1">
        <f t="array" ref="I39">IF($I$2="Открытый тариф",
INDEX(GRID!$B$4:$BI$14,MATCH(I$7,GRID!$A$4:$A$14,0),MATCH(1,($U$2=GRID!$B$1:$BI$1)*(КАЛЕНДАРЬ!$O6=GRID!$B$3:$BI$3), 0)),
ROUNDUP(INDEX(GRID!$B$4:$BI$14,MATCH(I$7,GRID!$A$4:$A$14,0),MATCH(1,($U$2=GRID!$B$1:$BI$1)*(КАЛЕНДАРЬ!$O6=GRID!$B$3:$BI$3),0))*(1-GRID!$B$69),0))</f>
        <v>#N/A</v>
      </c>
      <c r="J39" s="48" t="e" cm="1">
        <f t="array" ref="J39">IF($I$2="Открытый тариф",
INDEX(GRID!$B$17:$BI$27,MATCH(I$7,GRID!$A$17:$A$27,0),MATCH(1,($U$2=GRID!$B$1:$BI$1)*(КАЛЕНДАРЬ!$O6=GRID!$B$3:$BI$3), 0)),
ROUNDUP(INDEX(GRID!$B$17:$BI$27,MATCH(I$7,GRID!$A$17:$A$27,0),MATCH(1,($U$2=GRID!$B$1:$BI$1)*(КАЛЕНДАРЬ!$O6=GRID!$B$3:$BI$3), 0))*(1-GRID!$B$69),0))</f>
        <v>#N/A</v>
      </c>
      <c r="K39" s="47" cm="1">
        <f t="array" ref="K39">IF($I$2="Открытый тариф",
INDEX(GRID!$B$4:$BI$14,MATCH(K$7,GRID!$A$4:$A$14,0),MATCH(1,($U$2=GRID!$B$1:$BI$1)*(КАЛЕНДАРЬ!$O6=GRID!$B$3:$BI$3), 0)),
ROUNDUP(INDEX(GRID!$B$4:$BI$14,MATCH(K$7,GRID!$A$4:$A$14,0),MATCH(1,($U$2=GRID!$B$1:$BI$1)*(КАЛЕНДАРЬ!$O6=GRID!$B$3:$BI$3),0))*(1-GRID!$B$69),0))</f>
        <v>42300</v>
      </c>
      <c r="L39" s="48" cm="1">
        <f t="array" ref="L39">IF($I$2="Открытый тариф",
INDEX(GRID!$B$17:$BI$27,MATCH(K$7,GRID!$A$17:$A$27,0),MATCH(1,($U$2=GRID!$B$1:$BI$1)*(КАЛЕНДАРЬ!$O6=GRID!$B$3:$BI$3), 0)),
ROUNDUP(INDEX(GRID!$B$17:$BI$27,MATCH(K$7,GRID!$A$17:$A$27,0),MATCH(1,($U$2=GRID!$B$1:$BI$1)*(КАЛЕНДАРЬ!$O6=GRID!$B$3:$BI$3), 0))*(1-GRID!$B$69),0))</f>
        <v>44800</v>
      </c>
      <c r="M39" s="47" cm="1">
        <f t="array" ref="M39">IF($I$2="Открытый тариф",
INDEX(GRID!$B$4:$BI$14,MATCH(M$7,GRID!$A$4:$A$14,0),MATCH(1,($U$2=GRID!$B$1:$BI$1)*(КАЛЕНДАРЬ!$O6=GRID!$B$3:$BI$3), 0)),
ROUNDUP(INDEX(GRID!$B$4:$BI$14,MATCH(M$7,GRID!$A$4:$A$14,0),MATCH(1,($U$2=GRID!$B$1:$BI$1)*(КАЛЕНДАРЬ!$O6=GRID!$B$3:$BI$3),0))*(1-GRID!$B$69),0))</f>
        <v>47100</v>
      </c>
      <c r="N39" s="48" cm="1">
        <f t="array" ref="N39">IF($I$2="Открытый тариф",
INDEX(GRID!$B$17:$BI$27,MATCH(M$7,GRID!$A$17:$A$27,0),MATCH(1,($U$2=GRID!$B$1:$BI$1)*(КАЛЕНДАРЬ!$O6=GRID!$B$3:$BI$3), 0)),
ROUNDUP(INDEX(GRID!$B$17:$BI$27,MATCH(M$7,GRID!$A$17:$A$27,0),MATCH(1,($U$2=GRID!$B$1:$BI$1)*(КАЛЕНДАРЬ!$O6=GRID!$B$3:$BI$3), 0))*(1-GRID!$B$69),0))</f>
        <v>49600</v>
      </c>
      <c r="O39" s="49" cm="1">
        <f t="array" ref="O39">IF($I$2="Открытый тариф",
INDEX(GRID!$B$4:$BI$14,MATCH(O$7,GRID!$A$4:$A$14,0),MATCH(1,($U$2=GRID!$B$1:$BI$1)*(КАЛЕНДАРЬ!$O6=GRID!$B$3:$BI$3), 0)),
ROUNDUP(INDEX(GRID!$B$4:$BI$14,MATCH(O$7,GRID!$A$4:$A$14,0),MATCH(1,($U$2=GRID!$B$1:$BI$1)*(КАЛЕНДАРЬ!$O6=GRID!$B$3:$BI$3),0))*(1-GRID!$B$69),0))</f>
        <v>53500</v>
      </c>
      <c r="P39" s="49" cm="1">
        <f t="array" ref="P39">IF($I$2="Открытый тариф",
INDEX(GRID!$B$17:$BI$27,MATCH(O$7,GRID!$A$17:$A$27,0),MATCH(1,($U$2=GRID!$B$1:$BI$1)*(КАЛЕНДАРЬ!$O6=GRID!$B$3:$BI$3), 0)),
ROUNDUP(INDEX(GRID!$B$17:$BI$27,MATCH(O$7,GRID!$A$17:$A$27,0),MATCH(1,($U$2=GRID!$B$1:$BI$1)*(КАЛЕНДАРЬ!$O6=GRID!$B$3:$BI$3), 0))*(1-GRID!$B$69),0))</f>
        <v>56000</v>
      </c>
      <c r="Q39" s="49" t="e" cm="1">
        <f t="array" ref="Q39">IF($I$2="Открытый тариф",
INDEX(GRID!$B$4:$BI$14,MATCH(Q$7,GRID!$A$4:$A$14,0),MATCH(1,($U$2=GRID!$B$1:$BI$1)*(КАЛЕНДАРЬ!$O6=GRID!$B$3:$BI$3), 0)),
ROUNDUP(INDEX(GRID!$B$4:$BI$14,MATCH(Q$7,GRID!$A$4:$A$14,0),MATCH(1,($U$2=GRID!$B$1:$BI$1)*(КАЛЕНДАРЬ!$O6=GRID!$B$3:$BI$3),0))*(1-GRID!$B$69),0))</f>
        <v>#N/A</v>
      </c>
      <c r="R39" s="49" t="e" cm="1">
        <f t="array" ref="R39">IF($I$2="Открытый тариф",
INDEX(GRID!$B$17:$BI$27,MATCH(Q$7,GRID!$A$17:$A$27,0),MATCH(1,($U$2=GRID!$B$1:$BI$1)*(КАЛЕНДАРЬ!$O6=GRID!$B$3:$BI$3), 0)),
ROUNDUP(INDEX(GRID!$B$17:$BI$27,MATCH(Q$7,GRID!$A$17:$A$27,0),MATCH(1,($U$2=GRID!$B$1:$BI$1)*(КАЛЕНДАРЬ!$O6=GRID!$B$3:$BI$3), 0))*(1-GRID!$B$69),0))</f>
        <v>#N/A</v>
      </c>
      <c r="S39" s="49" t="e" cm="1">
        <f t="array" ref="S39">IF($I$2="Открытый тариф",
INDEX(GRID!$B$4:$BI$14,MATCH(S$7,GRID!$A$4:$A$14,0),MATCH(1,($U$2=GRID!$B$1:$BI$1)*(КАЛЕНДАРЬ!$O6=GRID!$B$3:$BI$3), 0)),
ROUNDUP(INDEX(GRID!$B$4:$BI$14,MATCH(S$7,GRID!$A$4:$A$14,0),MATCH(1,($U$2=GRID!$B$1:$BI$1)*(КАЛЕНДАРЬ!$O6=GRID!$B$3:$BI$3),0))*(1-GRID!$B$69),0))</f>
        <v>#N/A</v>
      </c>
      <c r="T39" s="49" t="e" cm="1">
        <f t="array" ref="T39">IF($I$2="Открытый тариф",
INDEX(GRID!$B$17:$BI$27,MATCH(S$7,GRID!$A$17:$A$27,0),MATCH(1,($U$2=GRID!$B$1:$BI$1)*(КАЛЕНДАРЬ!$O6=GRID!$B$3:$BI$3), 0)),
ROUNDUP(INDEX(GRID!$B$17:$BI$27,MATCH(S$7,GRID!$A$17:$A$27,0),MATCH(1,($U$2=GRID!$B$1:$BI$1)*(КАЛЕНДАРЬ!$O6=GRID!$B$3:$BI$3), 0))*(1-GRID!$B$69),0))</f>
        <v>#N/A</v>
      </c>
      <c r="U39" s="49" cm="1">
        <f t="array" ref="U39">IF($I$2="Открытый тариф",
INDEX(GRID!$B$4:$BI$14,MATCH(U$7,GRID!$A$4:$A$14,0),MATCH(1,($U$2=GRID!$B$1:$BI$1)*(КАЛЕНДАРЬ!$O6=GRID!$B$3:$BI$3), 0)),
ROUNDUP(INDEX(GRID!$B$4:$BI$14,MATCH(U$7,GRID!$A$4:$A$14,0),MATCH(1,($U$2=GRID!$B$1:$BI$1)*(КАЛЕНДАРЬ!$O6=GRID!$B$3:$BI$3),0))*(1-GRID!$B$69),0))</f>
        <v>83000</v>
      </c>
      <c r="V39" s="49" cm="1">
        <f t="array" ref="V39">IF($I$2="Открытый тариф",
INDEX(GRID!$B$17:$BI$27,MATCH(U$7,GRID!$A$17:$A$27,0),MATCH(1,($U$2=GRID!$B$1:$BI$1)*(КАЛЕНДАРЬ!$O6=GRID!$B$3:$BI$3), 0)),
ROUNDUP(INDEX(GRID!$B$17:$BI$27,MATCH(U$7,GRID!$A$17:$A$27,0),MATCH(1,($U$2=GRID!$B$1:$BI$1)*(КАЛЕНДАРЬ!$O6=GRID!$B$3:$BI$3), 0))*(1-GRID!$B$69),0))</f>
        <v>85500</v>
      </c>
      <c r="W39" s="49" cm="1">
        <f t="array" ref="W39">IF($I$2="Открытый тариф",
INDEX(GRID!$B$4:$BI$14,MATCH(W$7,GRID!$A$4:$A$14,0),MATCH(1,($U$2=GRID!$B$1:$BI$1)*(КАЛЕНДАРЬ!$O6=GRID!$B$3:$BI$3), 0)),
ROUNDUP(INDEX(GRID!$B$4:$BI$14,MATCH(W$7,GRID!$A$4:$A$14,0),MATCH(1,($U$2=GRID!$B$1:$BI$1)*(КАЛЕНДАРЬ!$O6=GRID!$B$3:$BI$3),0))*(1-GRID!$B$69),0))</f>
        <v>303000</v>
      </c>
      <c r="X39" s="49" cm="1">
        <f t="array" ref="X39">IF($I$2="Открытый тариф",
INDEX(GRID!$B$17:$BI$27,MATCH(W$7,GRID!$A$17:$A$27,0),MATCH(1,($U$2=GRID!$B$1:$BI$1)*(КАЛЕНДАРЬ!$O6=GRID!$B$3:$BI$3), 0)),
ROUNDUP(INDEX(GRID!$B$17:$BI$27,MATCH(W$7,GRID!$A$17:$A$27,0),MATCH(1,($U$2=GRID!$B$1:$BI$1)*(КАЛЕНДАРЬ!$O6=GRID!$B$3:$BI$3), 0))*(1-GRID!$B$69),0))</f>
        <v>305500</v>
      </c>
    </row>
    <row r="40" spans="1:24" ht="12.75" hidden="1" customHeight="1" x14ac:dyDescent="0.2">
      <c r="A40" s="117" t="s">
        <v>45</v>
      </c>
      <c r="B40" s="117">
        <v>4</v>
      </c>
      <c r="C40" s="47" cm="1">
        <f t="array" ref="C40">IF($I$2="Открытый тариф",
INDEX(GRID!$B$4:$BI$14,MATCH(C$7,GRID!$A$4:$A$14,0),MATCH(1,($U$2=GRID!$B$1:$BI$1)*(КАЛЕНДАРЬ!$O7=GRID!$B$3:$BI$3), 0)),
ROUNDUP(INDEX(GRID!$B$4:$BI$14,MATCH(C$7,GRID!$A$4:$A$14,0),MATCH(1,($U$2=GRID!$B$1:$BI$1)*(КАЛЕНДАРЬ!$O7=GRID!$B$3:$BI$3),0))*(1-GRID!$B$69),0))</f>
        <v>24500</v>
      </c>
      <c r="D40" s="48" cm="1">
        <f t="array" ref="D40">IF($I$2="Открытый тариф",
INDEX(GRID!$B$17:$BI$27,MATCH(C$7,GRID!$A$17:$A$27,0),MATCH(1,($U$2=GRID!$B$1:$BI$1)*(КАЛЕНДАРЬ!$O7=GRID!$B$3:$BI$3), 0)),
ROUNDUP(INDEX(GRID!$B$17:$BI$27,MATCH(C$7,GRID!$A$17:$A$27,0),MATCH(1,($U$2=GRID!$B$1:$BI$1)*(КАЛЕНДАРЬ!$O7=GRID!$B$3:$BI$3), 0))*(1-GRID!$B$69),0))</f>
        <v>27000</v>
      </c>
      <c r="E40" s="47" cm="1">
        <f t="array" ref="E40">IF($I$2="Открытый тариф",
INDEX(GRID!$B$4:$BI$14,MATCH(E$7,GRID!$A$4:$A$14,0),MATCH(1,($U$2=GRID!$B$1:$BI$1)*(КАЛЕНДАРЬ!$O7=GRID!$B$3:$BI$3), 0)),
ROUNDUP(INDEX(GRID!$B$4:$BI$14,MATCH(E$7,GRID!$A$4:$A$14,0),MATCH(1,($U$2=GRID!$B$1:$BI$1)*(КАЛЕНДАРЬ!$O7=GRID!$B$3:$BI$3),0))*(1-GRID!$B$69),0))</f>
        <v>27200</v>
      </c>
      <c r="F40" s="48" cm="1">
        <f t="array" ref="F40">IF($I$2="Открытый тариф",
INDEX(GRID!$B$17:$BI$27,MATCH(E$7,GRID!$A$17:$A$27,0),MATCH(1,($U$2=GRID!$B$1:$BI$1)*(КАЛЕНДАРЬ!$O7=GRID!$B$3:$BI$3), 0)),
ROUNDUP(INDEX(GRID!$B$17:$BI$27,MATCH(E$7,GRID!$A$17:$A$27,0),MATCH(1,($U$2=GRID!$B$1:$BI$1)*(КАЛЕНДАРЬ!$O7=GRID!$B$3:$BI$3), 0))*(1-GRID!$B$69),0))</f>
        <v>29700</v>
      </c>
      <c r="G40" s="47" t="e" cm="1">
        <f t="array" ref="G40">IF($I$2="Открытый тариф",
INDEX(GRID!$B$4:$BI$14,MATCH(G$7,GRID!$A$4:$A$14,0),MATCH(1,($U$2=GRID!$B$1:$BI$1)*(КАЛЕНДАРЬ!$O7=GRID!$B$3:$BI$3), 0)),
ROUNDUP(INDEX(GRID!$B$4:$BI$14,MATCH(G$7,GRID!$A$4:$A$14,0),MATCH(1,($U$2=GRID!$B$1:$BI$1)*(КАЛЕНДАРЬ!$O7=GRID!$B$3:$BI$3),0))*(1-GRID!$B$69),0))</f>
        <v>#N/A</v>
      </c>
      <c r="H40" s="48" t="e" cm="1">
        <f t="array" ref="H40">IF($I$2="Открытый тариф",
INDEX(GRID!$B$17:$BI$27,MATCH(G$7,GRID!$A$17:$A$27,0),MATCH(1,($U$2=GRID!$B$1:$BI$1)*(КАЛЕНДАРЬ!$O7=GRID!$B$3:$BI$3), 0)),
ROUNDUP(INDEX(GRID!$B$17:$BI$27,MATCH(G$7,GRID!$A$17:$A$27,0),MATCH(1,($U$2=GRID!$B$1:$BI$1)*(КАЛЕНДАРЬ!$O7=GRID!$B$3:$BI$3), 0))*(1-GRID!$B$69),0))</f>
        <v>#N/A</v>
      </c>
      <c r="I40" s="47" t="e" cm="1">
        <f t="array" ref="I40">IF($I$2="Открытый тариф",
INDEX(GRID!$B$4:$BI$14,MATCH(I$7,GRID!$A$4:$A$14,0),MATCH(1,($U$2=GRID!$B$1:$BI$1)*(КАЛЕНДАРЬ!$O7=GRID!$B$3:$BI$3), 0)),
ROUNDUP(INDEX(GRID!$B$4:$BI$14,MATCH(I$7,GRID!$A$4:$A$14,0),MATCH(1,($U$2=GRID!$B$1:$BI$1)*(КАЛЕНДАРЬ!$O7=GRID!$B$3:$BI$3),0))*(1-GRID!$B$69),0))</f>
        <v>#N/A</v>
      </c>
      <c r="J40" s="48" t="e" cm="1">
        <f t="array" ref="J40">IF($I$2="Открытый тариф",
INDEX(GRID!$B$17:$BI$27,MATCH(I$7,GRID!$A$17:$A$27,0),MATCH(1,($U$2=GRID!$B$1:$BI$1)*(КАЛЕНДАРЬ!$O7=GRID!$B$3:$BI$3), 0)),
ROUNDUP(INDEX(GRID!$B$17:$BI$27,MATCH(I$7,GRID!$A$17:$A$27,0),MATCH(1,($U$2=GRID!$B$1:$BI$1)*(КАЛЕНДАРЬ!$O7=GRID!$B$3:$BI$3), 0))*(1-GRID!$B$69),0))</f>
        <v>#N/A</v>
      </c>
      <c r="K40" s="47" cm="1">
        <f t="array" ref="K40">IF($I$2="Открытый тариф",
INDEX(GRID!$B$4:$BI$14,MATCH(K$7,GRID!$A$4:$A$14,0),MATCH(1,($U$2=GRID!$B$1:$BI$1)*(КАЛЕНДАРЬ!$O7=GRID!$B$3:$BI$3), 0)),
ROUNDUP(INDEX(GRID!$B$4:$BI$14,MATCH(K$7,GRID!$A$4:$A$14,0),MATCH(1,($U$2=GRID!$B$1:$BI$1)*(КАЛЕНДАРЬ!$O7=GRID!$B$3:$BI$3),0))*(1-GRID!$B$69),0))</f>
        <v>37100</v>
      </c>
      <c r="L40" s="48" cm="1">
        <f t="array" ref="L40">IF($I$2="Открытый тариф",
INDEX(GRID!$B$17:$BI$27,MATCH(K$7,GRID!$A$17:$A$27,0),MATCH(1,($U$2=GRID!$B$1:$BI$1)*(КАЛЕНДАРЬ!$O7=GRID!$B$3:$BI$3), 0)),
ROUNDUP(INDEX(GRID!$B$17:$BI$27,MATCH(K$7,GRID!$A$17:$A$27,0),MATCH(1,($U$2=GRID!$B$1:$BI$1)*(КАЛЕНДАРЬ!$O7=GRID!$B$3:$BI$3), 0))*(1-GRID!$B$69),0))</f>
        <v>39600</v>
      </c>
      <c r="M40" s="47" cm="1">
        <f t="array" ref="M40">IF($I$2="Открытый тариф",
INDEX(GRID!$B$4:$BI$14,MATCH(M$7,GRID!$A$4:$A$14,0),MATCH(1,($U$2=GRID!$B$1:$BI$1)*(КАЛЕНДАРЬ!$O7=GRID!$B$3:$BI$3), 0)),
ROUNDUP(INDEX(GRID!$B$4:$BI$14,MATCH(M$7,GRID!$A$4:$A$14,0),MATCH(1,($U$2=GRID!$B$1:$BI$1)*(КАЛЕНДАРЬ!$O7=GRID!$B$3:$BI$3),0))*(1-GRID!$B$69),0))</f>
        <v>41200</v>
      </c>
      <c r="N40" s="48" cm="1">
        <f t="array" ref="N40">IF($I$2="Открытый тариф",
INDEX(GRID!$B$17:$BI$27,MATCH(M$7,GRID!$A$17:$A$27,0),MATCH(1,($U$2=GRID!$B$1:$BI$1)*(КАЛЕНДАРЬ!$O7=GRID!$B$3:$BI$3), 0)),
ROUNDUP(INDEX(GRID!$B$17:$BI$27,MATCH(M$7,GRID!$A$17:$A$27,0),MATCH(1,($U$2=GRID!$B$1:$BI$1)*(КАЛЕНДАРЬ!$O7=GRID!$B$3:$BI$3), 0))*(1-GRID!$B$69),0))</f>
        <v>43700</v>
      </c>
      <c r="O40" s="49" cm="1">
        <f t="array" ref="O40">IF($I$2="Открытый тариф",
INDEX(GRID!$B$4:$BI$14,MATCH(O$7,GRID!$A$4:$A$14,0),MATCH(1,($U$2=GRID!$B$1:$BI$1)*(КАЛЕНДАРЬ!$O7=GRID!$B$3:$BI$3), 0)),
ROUNDUP(INDEX(GRID!$B$4:$BI$14,MATCH(O$7,GRID!$A$4:$A$14,0),MATCH(1,($U$2=GRID!$B$1:$BI$1)*(КАЛЕНДАРЬ!$O7=GRID!$B$3:$BI$3),0))*(1-GRID!$B$69),0))</f>
        <v>47600</v>
      </c>
      <c r="P40" s="49" cm="1">
        <f t="array" ref="P40">IF($I$2="Открытый тариф",
INDEX(GRID!$B$17:$BI$27,MATCH(O$7,GRID!$A$17:$A$27,0),MATCH(1,($U$2=GRID!$B$1:$BI$1)*(КАЛЕНДАРЬ!$O7=GRID!$B$3:$BI$3), 0)),
ROUNDUP(INDEX(GRID!$B$17:$BI$27,MATCH(O$7,GRID!$A$17:$A$27,0),MATCH(1,($U$2=GRID!$B$1:$BI$1)*(КАЛЕНДАРЬ!$O7=GRID!$B$3:$BI$3), 0))*(1-GRID!$B$69),0))</f>
        <v>50100</v>
      </c>
      <c r="Q40" s="49" t="e" cm="1">
        <f t="array" ref="Q40">IF($I$2="Открытый тариф",
INDEX(GRID!$B$4:$BI$14,MATCH(Q$7,GRID!$A$4:$A$14,0),MATCH(1,($U$2=GRID!$B$1:$BI$1)*(КАЛЕНДАРЬ!$O7=GRID!$B$3:$BI$3), 0)),
ROUNDUP(INDEX(GRID!$B$4:$BI$14,MATCH(Q$7,GRID!$A$4:$A$14,0),MATCH(1,($U$2=GRID!$B$1:$BI$1)*(КАЛЕНДАРЬ!$O7=GRID!$B$3:$BI$3),0))*(1-GRID!$B$69),0))</f>
        <v>#N/A</v>
      </c>
      <c r="R40" s="49" t="e" cm="1">
        <f t="array" ref="R40">IF($I$2="Открытый тариф",
INDEX(GRID!$B$17:$BI$27,MATCH(Q$7,GRID!$A$17:$A$27,0),MATCH(1,($U$2=GRID!$B$1:$BI$1)*(КАЛЕНДАРЬ!$O7=GRID!$B$3:$BI$3), 0)),
ROUNDUP(INDEX(GRID!$B$17:$BI$27,MATCH(Q$7,GRID!$A$17:$A$27,0),MATCH(1,($U$2=GRID!$B$1:$BI$1)*(КАЛЕНДАРЬ!$O7=GRID!$B$3:$BI$3), 0))*(1-GRID!$B$69),0))</f>
        <v>#N/A</v>
      </c>
      <c r="S40" s="49" t="e" cm="1">
        <f t="array" ref="S40">IF($I$2="Открытый тариф",
INDEX(GRID!$B$4:$BI$14,MATCH(S$7,GRID!$A$4:$A$14,0),MATCH(1,($U$2=GRID!$B$1:$BI$1)*(КАЛЕНДАРЬ!$O7=GRID!$B$3:$BI$3), 0)),
ROUNDUP(INDEX(GRID!$B$4:$BI$14,MATCH(S$7,GRID!$A$4:$A$14,0),MATCH(1,($U$2=GRID!$B$1:$BI$1)*(КАЛЕНДАРЬ!$O7=GRID!$B$3:$BI$3),0))*(1-GRID!$B$69),0))</f>
        <v>#N/A</v>
      </c>
      <c r="T40" s="49" t="e" cm="1">
        <f t="array" ref="T40">IF($I$2="Открытый тариф",
INDEX(GRID!$B$17:$BI$27,MATCH(S$7,GRID!$A$17:$A$27,0),MATCH(1,($U$2=GRID!$B$1:$BI$1)*(КАЛЕНДАРЬ!$O7=GRID!$B$3:$BI$3), 0)),
ROUNDUP(INDEX(GRID!$B$17:$BI$27,MATCH(S$7,GRID!$A$17:$A$27,0),MATCH(1,($U$2=GRID!$B$1:$BI$1)*(КАЛЕНДАРЬ!$O7=GRID!$B$3:$BI$3), 0))*(1-GRID!$B$69),0))</f>
        <v>#N/A</v>
      </c>
      <c r="U40" s="49" cm="1">
        <f t="array" ref="U40">IF($I$2="Открытый тариф",
INDEX(GRID!$B$4:$BI$14,MATCH(U$7,GRID!$A$4:$A$14,0),MATCH(1,($U$2=GRID!$B$1:$BI$1)*(КАЛЕНДАРЬ!$O7=GRID!$B$3:$BI$3), 0)),
ROUNDUP(INDEX(GRID!$B$4:$BI$14,MATCH(U$7,GRID!$A$4:$A$14,0),MATCH(1,($U$2=GRID!$B$1:$BI$1)*(КАЛЕНДАРЬ!$O7=GRID!$B$3:$BI$3),0))*(1-GRID!$B$69),0))</f>
        <v>74000</v>
      </c>
      <c r="V40" s="49" cm="1">
        <f t="array" ref="V40">IF($I$2="Открытый тариф",
INDEX(GRID!$B$17:$BI$27,MATCH(U$7,GRID!$A$17:$A$27,0),MATCH(1,($U$2=GRID!$B$1:$BI$1)*(КАЛЕНДАРЬ!$O7=GRID!$B$3:$BI$3), 0)),
ROUNDUP(INDEX(GRID!$B$17:$BI$27,MATCH(U$7,GRID!$A$17:$A$27,0),MATCH(1,($U$2=GRID!$B$1:$BI$1)*(КАЛЕНДАРЬ!$O7=GRID!$B$3:$BI$3), 0))*(1-GRID!$B$69),0))</f>
        <v>76500</v>
      </c>
      <c r="W40" s="49" cm="1">
        <f t="array" ref="W40">IF($I$2="Открытый тариф",
INDEX(GRID!$B$4:$BI$14,MATCH(W$7,GRID!$A$4:$A$14,0),MATCH(1,($U$2=GRID!$B$1:$BI$1)*(КАЛЕНДАРЬ!$O7=GRID!$B$3:$BI$3), 0)),
ROUNDUP(INDEX(GRID!$B$4:$BI$14,MATCH(W$7,GRID!$A$4:$A$14,0),MATCH(1,($U$2=GRID!$B$1:$BI$1)*(КАЛЕНДАРЬ!$O7=GRID!$B$3:$BI$3),0))*(1-GRID!$B$69),0))</f>
        <v>278000</v>
      </c>
      <c r="X40" s="49" cm="1">
        <f t="array" ref="X40">IF($I$2="Открытый тариф",
INDEX(GRID!$B$17:$BI$27,MATCH(W$7,GRID!$A$17:$A$27,0),MATCH(1,($U$2=GRID!$B$1:$BI$1)*(КАЛЕНДАРЬ!$O7=GRID!$B$3:$BI$3), 0)),
ROUNDUP(INDEX(GRID!$B$17:$BI$27,MATCH(W$7,GRID!$A$17:$A$27,0),MATCH(1,($U$2=GRID!$B$1:$BI$1)*(КАЛЕНДАРЬ!$O7=GRID!$B$3:$BI$3), 0))*(1-GRID!$B$69),0))</f>
        <v>280500</v>
      </c>
    </row>
    <row r="41" spans="1:24" ht="12.75" hidden="1" customHeight="1" x14ac:dyDescent="0.2">
      <c r="A41" s="117" t="s">
        <v>46</v>
      </c>
      <c r="B41" s="117">
        <v>5</v>
      </c>
      <c r="C41" s="47" cm="1">
        <f t="array" ref="C41">IF($I$2="Открытый тариф",
INDEX(GRID!$B$4:$BI$14,MATCH(C$7,GRID!$A$4:$A$14,0),MATCH(1,($U$2=GRID!$B$1:$BI$1)*(КАЛЕНДАРЬ!$O8=GRID!$B$3:$BI$3), 0)),
ROUNDUP(INDEX(GRID!$B$4:$BI$14,MATCH(C$7,GRID!$A$4:$A$14,0),MATCH(1,($U$2=GRID!$B$1:$BI$1)*(КАЛЕНДАРЬ!$O8=GRID!$B$3:$BI$3),0))*(1-GRID!$B$69),0))</f>
        <v>24500</v>
      </c>
      <c r="D41" s="48" cm="1">
        <f t="array" ref="D41">IF($I$2="Открытый тариф",
INDEX(GRID!$B$17:$BI$27,MATCH(C$7,GRID!$A$17:$A$27,0),MATCH(1,($U$2=GRID!$B$1:$BI$1)*(КАЛЕНДАРЬ!$O8=GRID!$B$3:$BI$3), 0)),
ROUNDUP(INDEX(GRID!$B$17:$BI$27,MATCH(C$7,GRID!$A$17:$A$27,0),MATCH(1,($U$2=GRID!$B$1:$BI$1)*(КАЛЕНДАРЬ!$O8=GRID!$B$3:$BI$3), 0))*(1-GRID!$B$69),0))</f>
        <v>27000</v>
      </c>
      <c r="E41" s="47" cm="1">
        <f t="array" ref="E41">IF($I$2="Открытый тариф",
INDEX(GRID!$B$4:$BI$14,MATCH(E$7,GRID!$A$4:$A$14,0),MATCH(1,($U$2=GRID!$B$1:$BI$1)*(КАЛЕНДАРЬ!$O8=GRID!$B$3:$BI$3), 0)),
ROUNDUP(INDEX(GRID!$B$4:$BI$14,MATCH(E$7,GRID!$A$4:$A$14,0),MATCH(1,($U$2=GRID!$B$1:$BI$1)*(КАЛЕНДАРЬ!$O8=GRID!$B$3:$BI$3),0))*(1-GRID!$B$69),0))</f>
        <v>27200</v>
      </c>
      <c r="F41" s="48" cm="1">
        <f t="array" ref="F41">IF($I$2="Открытый тариф",
INDEX(GRID!$B$17:$BI$27,MATCH(E$7,GRID!$A$17:$A$27,0),MATCH(1,($U$2=GRID!$B$1:$BI$1)*(КАЛЕНДАРЬ!$O8=GRID!$B$3:$BI$3), 0)),
ROUNDUP(INDEX(GRID!$B$17:$BI$27,MATCH(E$7,GRID!$A$17:$A$27,0),MATCH(1,($U$2=GRID!$B$1:$BI$1)*(КАЛЕНДАРЬ!$O8=GRID!$B$3:$BI$3), 0))*(1-GRID!$B$69),0))</f>
        <v>29700</v>
      </c>
      <c r="G41" s="47" t="e" cm="1">
        <f t="array" ref="G41">IF($I$2="Открытый тариф",
INDEX(GRID!$B$4:$BI$14,MATCH(G$7,GRID!$A$4:$A$14,0),MATCH(1,($U$2=GRID!$B$1:$BI$1)*(КАЛЕНДАРЬ!$O8=GRID!$B$3:$BI$3), 0)),
ROUNDUP(INDEX(GRID!$B$4:$BI$14,MATCH(G$7,GRID!$A$4:$A$14,0),MATCH(1,($U$2=GRID!$B$1:$BI$1)*(КАЛЕНДАРЬ!$O8=GRID!$B$3:$BI$3),0))*(1-GRID!$B$69),0))</f>
        <v>#N/A</v>
      </c>
      <c r="H41" s="48" t="e" cm="1">
        <f t="array" ref="H41">IF($I$2="Открытый тариф",
INDEX(GRID!$B$17:$BI$27,MATCH(G$7,GRID!$A$17:$A$27,0),MATCH(1,($U$2=GRID!$B$1:$BI$1)*(КАЛЕНДАРЬ!$O8=GRID!$B$3:$BI$3), 0)),
ROUNDUP(INDEX(GRID!$B$17:$BI$27,MATCH(G$7,GRID!$A$17:$A$27,0),MATCH(1,($U$2=GRID!$B$1:$BI$1)*(КАЛЕНДАРЬ!$O8=GRID!$B$3:$BI$3), 0))*(1-GRID!$B$69),0))</f>
        <v>#N/A</v>
      </c>
      <c r="I41" s="47" t="e" cm="1">
        <f t="array" ref="I41">IF($I$2="Открытый тариф",
INDEX(GRID!$B$4:$BI$14,MATCH(I$7,GRID!$A$4:$A$14,0),MATCH(1,($U$2=GRID!$B$1:$BI$1)*(КАЛЕНДАРЬ!$O8=GRID!$B$3:$BI$3), 0)),
ROUNDUP(INDEX(GRID!$B$4:$BI$14,MATCH(I$7,GRID!$A$4:$A$14,0),MATCH(1,($U$2=GRID!$B$1:$BI$1)*(КАЛЕНДАРЬ!$O8=GRID!$B$3:$BI$3),0))*(1-GRID!$B$69),0))</f>
        <v>#N/A</v>
      </c>
      <c r="J41" s="48" t="e" cm="1">
        <f t="array" ref="J41">IF($I$2="Открытый тариф",
INDEX(GRID!$B$17:$BI$27,MATCH(I$7,GRID!$A$17:$A$27,0),MATCH(1,($U$2=GRID!$B$1:$BI$1)*(КАЛЕНДАРЬ!$O8=GRID!$B$3:$BI$3), 0)),
ROUNDUP(INDEX(GRID!$B$17:$BI$27,MATCH(I$7,GRID!$A$17:$A$27,0),MATCH(1,($U$2=GRID!$B$1:$BI$1)*(КАЛЕНДАРЬ!$O8=GRID!$B$3:$BI$3), 0))*(1-GRID!$B$69),0))</f>
        <v>#N/A</v>
      </c>
      <c r="K41" s="47" cm="1">
        <f t="array" ref="K41">IF($I$2="Открытый тариф",
INDEX(GRID!$B$4:$BI$14,MATCH(K$7,GRID!$A$4:$A$14,0),MATCH(1,($U$2=GRID!$B$1:$BI$1)*(КАЛЕНДАРЬ!$O8=GRID!$B$3:$BI$3), 0)),
ROUNDUP(INDEX(GRID!$B$4:$BI$14,MATCH(K$7,GRID!$A$4:$A$14,0),MATCH(1,($U$2=GRID!$B$1:$BI$1)*(КАЛЕНДАРЬ!$O8=GRID!$B$3:$BI$3),0))*(1-GRID!$B$69),0))</f>
        <v>37100</v>
      </c>
      <c r="L41" s="48" cm="1">
        <f t="array" ref="L41">IF($I$2="Открытый тариф",
INDEX(GRID!$B$17:$BI$27,MATCH(K$7,GRID!$A$17:$A$27,0),MATCH(1,($U$2=GRID!$B$1:$BI$1)*(КАЛЕНДАРЬ!$O8=GRID!$B$3:$BI$3), 0)),
ROUNDUP(INDEX(GRID!$B$17:$BI$27,MATCH(K$7,GRID!$A$17:$A$27,0),MATCH(1,($U$2=GRID!$B$1:$BI$1)*(КАЛЕНДАРЬ!$O8=GRID!$B$3:$BI$3), 0))*(1-GRID!$B$69),0))</f>
        <v>39600</v>
      </c>
      <c r="M41" s="47" cm="1">
        <f t="array" ref="M41">IF($I$2="Открытый тариф",
INDEX(GRID!$B$4:$BI$14,MATCH(M$7,GRID!$A$4:$A$14,0),MATCH(1,($U$2=GRID!$B$1:$BI$1)*(КАЛЕНДАРЬ!$O8=GRID!$B$3:$BI$3), 0)),
ROUNDUP(INDEX(GRID!$B$4:$BI$14,MATCH(M$7,GRID!$A$4:$A$14,0),MATCH(1,($U$2=GRID!$B$1:$BI$1)*(КАЛЕНДАРЬ!$O8=GRID!$B$3:$BI$3),0))*(1-GRID!$B$69),0))</f>
        <v>41200</v>
      </c>
      <c r="N41" s="48" cm="1">
        <f t="array" ref="N41">IF($I$2="Открытый тариф",
INDEX(GRID!$B$17:$BI$27,MATCH(M$7,GRID!$A$17:$A$27,0),MATCH(1,($U$2=GRID!$B$1:$BI$1)*(КАЛЕНДАРЬ!$O8=GRID!$B$3:$BI$3), 0)),
ROUNDUP(INDEX(GRID!$B$17:$BI$27,MATCH(M$7,GRID!$A$17:$A$27,0),MATCH(1,($U$2=GRID!$B$1:$BI$1)*(КАЛЕНДАРЬ!$O8=GRID!$B$3:$BI$3), 0))*(1-GRID!$B$69),0))</f>
        <v>43700</v>
      </c>
      <c r="O41" s="49" cm="1">
        <f t="array" ref="O41">IF($I$2="Открытый тариф",
INDEX(GRID!$B$4:$BI$14,MATCH(O$7,GRID!$A$4:$A$14,0),MATCH(1,($U$2=GRID!$B$1:$BI$1)*(КАЛЕНДАРЬ!$O8=GRID!$B$3:$BI$3), 0)),
ROUNDUP(INDEX(GRID!$B$4:$BI$14,MATCH(O$7,GRID!$A$4:$A$14,0),MATCH(1,($U$2=GRID!$B$1:$BI$1)*(КАЛЕНДАРЬ!$O8=GRID!$B$3:$BI$3),0))*(1-GRID!$B$69),0))</f>
        <v>47600</v>
      </c>
      <c r="P41" s="49" cm="1">
        <f t="array" ref="P41">IF($I$2="Открытый тариф",
INDEX(GRID!$B$17:$BI$27,MATCH(O$7,GRID!$A$17:$A$27,0),MATCH(1,($U$2=GRID!$B$1:$BI$1)*(КАЛЕНДАРЬ!$O8=GRID!$B$3:$BI$3), 0)),
ROUNDUP(INDEX(GRID!$B$17:$BI$27,MATCH(O$7,GRID!$A$17:$A$27,0),MATCH(1,($U$2=GRID!$B$1:$BI$1)*(КАЛЕНДАРЬ!$O8=GRID!$B$3:$BI$3), 0))*(1-GRID!$B$69),0))</f>
        <v>50100</v>
      </c>
      <c r="Q41" s="49" t="e" cm="1">
        <f t="array" ref="Q41">IF($I$2="Открытый тариф",
INDEX(GRID!$B$4:$BI$14,MATCH(Q$7,GRID!$A$4:$A$14,0),MATCH(1,($U$2=GRID!$B$1:$BI$1)*(КАЛЕНДАРЬ!$O8=GRID!$B$3:$BI$3), 0)),
ROUNDUP(INDEX(GRID!$B$4:$BI$14,MATCH(Q$7,GRID!$A$4:$A$14,0),MATCH(1,($U$2=GRID!$B$1:$BI$1)*(КАЛЕНДАРЬ!$O8=GRID!$B$3:$BI$3),0))*(1-GRID!$B$69),0))</f>
        <v>#N/A</v>
      </c>
      <c r="R41" s="49" t="e" cm="1">
        <f t="array" ref="R41">IF($I$2="Открытый тариф",
INDEX(GRID!$B$17:$BI$27,MATCH(Q$7,GRID!$A$17:$A$27,0),MATCH(1,($U$2=GRID!$B$1:$BI$1)*(КАЛЕНДАРЬ!$O8=GRID!$B$3:$BI$3), 0)),
ROUNDUP(INDEX(GRID!$B$17:$BI$27,MATCH(Q$7,GRID!$A$17:$A$27,0),MATCH(1,($U$2=GRID!$B$1:$BI$1)*(КАЛЕНДАРЬ!$O8=GRID!$B$3:$BI$3), 0))*(1-GRID!$B$69),0))</f>
        <v>#N/A</v>
      </c>
      <c r="S41" s="49" t="e" cm="1">
        <f t="array" ref="S41">IF($I$2="Открытый тариф",
INDEX(GRID!$B$4:$BI$14,MATCH(S$7,GRID!$A$4:$A$14,0),MATCH(1,($U$2=GRID!$B$1:$BI$1)*(КАЛЕНДАРЬ!$O8=GRID!$B$3:$BI$3), 0)),
ROUNDUP(INDEX(GRID!$B$4:$BI$14,MATCH(S$7,GRID!$A$4:$A$14,0),MATCH(1,($U$2=GRID!$B$1:$BI$1)*(КАЛЕНДАРЬ!$O8=GRID!$B$3:$BI$3),0))*(1-GRID!$B$69),0))</f>
        <v>#N/A</v>
      </c>
      <c r="T41" s="49" t="e" cm="1">
        <f t="array" ref="T41">IF($I$2="Открытый тариф",
INDEX(GRID!$B$17:$BI$27,MATCH(S$7,GRID!$A$17:$A$27,0),MATCH(1,($U$2=GRID!$B$1:$BI$1)*(КАЛЕНДАРЬ!$O8=GRID!$B$3:$BI$3), 0)),
ROUNDUP(INDEX(GRID!$B$17:$BI$27,MATCH(S$7,GRID!$A$17:$A$27,0),MATCH(1,($U$2=GRID!$B$1:$BI$1)*(КАЛЕНДАРЬ!$O8=GRID!$B$3:$BI$3), 0))*(1-GRID!$B$69),0))</f>
        <v>#N/A</v>
      </c>
      <c r="U41" s="49" cm="1">
        <f t="array" ref="U41">IF($I$2="Открытый тариф",
INDEX(GRID!$B$4:$BI$14,MATCH(U$7,GRID!$A$4:$A$14,0),MATCH(1,($U$2=GRID!$B$1:$BI$1)*(КАЛЕНДАРЬ!$O8=GRID!$B$3:$BI$3), 0)),
ROUNDUP(INDEX(GRID!$B$4:$BI$14,MATCH(U$7,GRID!$A$4:$A$14,0),MATCH(1,($U$2=GRID!$B$1:$BI$1)*(КАЛЕНДАРЬ!$O8=GRID!$B$3:$BI$3),0))*(1-GRID!$B$69),0))</f>
        <v>74000</v>
      </c>
      <c r="V41" s="49" cm="1">
        <f t="array" ref="V41">IF($I$2="Открытый тариф",
INDEX(GRID!$B$17:$BI$27,MATCH(U$7,GRID!$A$17:$A$27,0),MATCH(1,($U$2=GRID!$B$1:$BI$1)*(КАЛЕНДАРЬ!$O8=GRID!$B$3:$BI$3), 0)),
ROUNDUP(INDEX(GRID!$B$17:$BI$27,MATCH(U$7,GRID!$A$17:$A$27,0),MATCH(1,($U$2=GRID!$B$1:$BI$1)*(КАЛЕНДАРЬ!$O8=GRID!$B$3:$BI$3), 0))*(1-GRID!$B$69),0))</f>
        <v>76500</v>
      </c>
      <c r="W41" s="49" cm="1">
        <f t="array" ref="W41">IF($I$2="Открытый тариф",
INDEX(GRID!$B$4:$BI$14,MATCH(W$7,GRID!$A$4:$A$14,0),MATCH(1,($U$2=GRID!$B$1:$BI$1)*(КАЛЕНДАРЬ!$O8=GRID!$B$3:$BI$3), 0)),
ROUNDUP(INDEX(GRID!$B$4:$BI$14,MATCH(W$7,GRID!$A$4:$A$14,0),MATCH(1,($U$2=GRID!$B$1:$BI$1)*(КАЛЕНДАРЬ!$O8=GRID!$B$3:$BI$3),0))*(1-GRID!$B$69),0))</f>
        <v>278000</v>
      </c>
      <c r="X41" s="49" cm="1">
        <f t="array" ref="X41">IF($I$2="Открытый тариф",
INDEX(GRID!$B$17:$BI$27,MATCH(W$7,GRID!$A$17:$A$27,0),MATCH(1,($U$2=GRID!$B$1:$BI$1)*(КАЛЕНДАРЬ!$O8=GRID!$B$3:$BI$3), 0)),
ROUNDUP(INDEX(GRID!$B$17:$BI$27,MATCH(W$7,GRID!$A$17:$A$27,0),MATCH(1,($U$2=GRID!$B$1:$BI$1)*(КАЛЕНДАРЬ!$O8=GRID!$B$3:$BI$3), 0))*(1-GRID!$B$69),0))</f>
        <v>280500</v>
      </c>
    </row>
    <row r="42" spans="1:24" ht="12.75" hidden="1" customHeight="1" x14ac:dyDescent="0.2">
      <c r="A42" s="117" t="s">
        <v>47</v>
      </c>
      <c r="B42" s="117">
        <v>6</v>
      </c>
      <c r="C42" s="47" cm="1">
        <f t="array" ref="C42">IF($I$2="Открытый тариф",
INDEX(GRID!$B$4:$BI$14,MATCH(C$7,GRID!$A$4:$A$14,0),MATCH(1,($U$2=GRID!$B$1:$BI$1)*(КАЛЕНДАРЬ!$O9=GRID!$B$3:$BI$3), 0)),
ROUNDUP(INDEX(GRID!$B$4:$BI$14,MATCH(C$7,GRID!$A$4:$A$14,0),MATCH(1,($U$2=GRID!$B$1:$BI$1)*(КАЛЕНДАРЬ!$O9=GRID!$B$3:$BI$3),0))*(1-GRID!$B$69),0))</f>
        <v>24500</v>
      </c>
      <c r="D42" s="48" cm="1">
        <f t="array" ref="D42">IF($I$2="Открытый тариф",
INDEX(GRID!$B$17:$BI$27,MATCH(C$7,GRID!$A$17:$A$27,0),MATCH(1,($U$2=GRID!$B$1:$BI$1)*(КАЛЕНДАРЬ!$O9=GRID!$B$3:$BI$3), 0)),
ROUNDUP(INDEX(GRID!$B$17:$BI$27,MATCH(C$7,GRID!$A$17:$A$27,0),MATCH(1,($U$2=GRID!$B$1:$BI$1)*(КАЛЕНДАРЬ!$O9=GRID!$B$3:$BI$3), 0))*(1-GRID!$B$69),0))</f>
        <v>27000</v>
      </c>
      <c r="E42" s="47" cm="1">
        <f t="array" ref="E42">IF($I$2="Открытый тариф",
INDEX(GRID!$B$4:$BI$14,MATCH(E$7,GRID!$A$4:$A$14,0),MATCH(1,($U$2=GRID!$B$1:$BI$1)*(КАЛЕНДАРЬ!$O9=GRID!$B$3:$BI$3), 0)),
ROUNDUP(INDEX(GRID!$B$4:$BI$14,MATCH(E$7,GRID!$A$4:$A$14,0),MATCH(1,($U$2=GRID!$B$1:$BI$1)*(КАЛЕНДАРЬ!$O9=GRID!$B$3:$BI$3),0))*(1-GRID!$B$69),0))</f>
        <v>27200</v>
      </c>
      <c r="F42" s="48" cm="1">
        <f t="array" ref="F42">IF($I$2="Открытый тариф",
INDEX(GRID!$B$17:$BI$27,MATCH(E$7,GRID!$A$17:$A$27,0),MATCH(1,($U$2=GRID!$B$1:$BI$1)*(КАЛЕНДАРЬ!$O9=GRID!$B$3:$BI$3), 0)),
ROUNDUP(INDEX(GRID!$B$17:$BI$27,MATCH(E$7,GRID!$A$17:$A$27,0),MATCH(1,($U$2=GRID!$B$1:$BI$1)*(КАЛЕНДАРЬ!$O9=GRID!$B$3:$BI$3), 0))*(1-GRID!$B$69),0))</f>
        <v>29700</v>
      </c>
      <c r="G42" s="47" t="e" cm="1">
        <f t="array" ref="G42">IF($I$2="Открытый тариф",
INDEX(GRID!$B$4:$BI$14,MATCH(G$7,GRID!$A$4:$A$14,0),MATCH(1,($U$2=GRID!$B$1:$BI$1)*(КАЛЕНДАРЬ!$O9=GRID!$B$3:$BI$3), 0)),
ROUNDUP(INDEX(GRID!$B$4:$BI$14,MATCH(G$7,GRID!$A$4:$A$14,0),MATCH(1,($U$2=GRID!$B$1:$BI$1)*(КАЛЕНДАРЬ!$O9=GRID!$B$3:$BI$3),0))*(1-GRID!$B$69),0))</f>
        <v>#N/A</v>
      </c>
      <c r="H42" s="48" t="e" cm="1">
        <f t="array" ref="H42">IF($I$2="Открытый тариф",
INDEX(GRID!$B$17:$BI$27,MATCH(G$7,GRID!$A$17:$A$27,0),MATCH(1,($U$2=GRID!$B$1:$BI$1)*(КАЛЕНДАРЬ!$O9=GRID!$B$3:$BI$3), 0)),
ROUNDUP(INDEX(GRID!$B$17:$BI$27,MATCH(G$7,GRID!$A$17:$A$27,0),MATCH(1,($U$2=GRID!$B$1:$BI$1)*(КАЛЕНДАРЬ!$O9=GRID!$B$3:$BI$3), 0))*(1-GRID!$B$69),0))</f>
        <v>#N/A</v>
      </c>
      <c r="I42" s="47" t="e" cm="1">
        <f t="array" ref="I42">IF($I$2="Открытый тариф",
INDEX(GRID!$B$4:$BI$14,MATCH(I$7,GRID!$A$4:$A$14,0),MATCH(1,($U$2=GRID!$B$1:$BI$1)*(КАЛЕНДАРЬ!$O9=GRID!$B$3:$BI$3), 0)),
ROUNDUP(INDEX(GRID!$B$4:$BI$14,MATCH(I$7,GRID!$A$4:$A$14,0),MATCH(1,($U$2=GRID!$B$1:$BI$1)*(КАЛЕНДАРЬ!$O9=GRID!$B$3:$BI$3),0))*(1-GRID!$B$69),0))</f>
        <v>#N/A</v>
      </c>
      <c r="J42" s="48" t="e" cm="1">
        <f t="array" ref="J42">IF($I$2="Открытый тариф",
INDEX(GRID!$B$17:$BI$27,MATCH(I$7,GRID!$A$17:$A$27,0),MATCH(1,($U$2=GRID!$B$1:$BI$1)*(КАЛЕНДАРЬ!$O9=GRID!$B$3:$BI$3), 0)),
ROUNDUP(INDEX(GRID!$B$17:$BI$27,MATCH(I$7,GRID!$A$17:$A$27,0),MATCH(1,($U$2=GRID!$B$1:$BI$1)*(КАЛЕНДАРЬ!$O9=GRID!$B$3:$BI$3), 0))*(1-GRID!$B$69),0))</f>
        <v>#N/A</v>
      </c>
      <c r="K42" s="47" cm="1">
        <f t="array" ref="K42">IF($I$2="Открытый тариф",
INDEX(GRID!$B$4:$BI$14,MATCH(K$7,GRID!$A$4:$A$14,0),MATCH(1,($U$2=GRID!$B$1:$BI$1)*(КАЛЕНДАРЬ!$O9=GRID!$B$3:$BI$3), 0)),
ROUNDUP(INDEX(GRID!$B$4:$BI$14,MATCH(K$7,GRID!$A$4:$A$14,0),MATCH(1,($U$2=GRID!$B$1:$BI$1)*(КАЛЕНДАРЬ!$O9=GRID!$B$3:$BI$3),0))*(1-GRID!$B$69),0))</f>
        <v>37100</v>
      </c>
      <c r="L42" s="48" cm="1">
        <f t="array" ref="L42">IF($I$2="Открытый тариф",
INDEX(GRID!$B$17:$BI$27,MATCH(K$7,GRID!$A$17:$A$27,0),MATCH(1,($U$2=GRID!$B$1:$BI$1)*(КАЛЕНДАРЬ!$O9=GRID!$B$3:$BI$3), 0)),
ROUNDUP(INDEX(GRID!$B$17:$BI$27,MATCH(K$7,GRID!$A$17:$A$27,0),MATCH(1,($U$2=GRID!$B$1:$BI$1)*(КАЛЕНДАРЬ!$O9=GRID!$B$3:$BI$3), 0))*(1-GRID!$B$69),0))</f>
        <v>39600</v>
      </c>
      <c r="M42" s="47" cm="1">
        <f t="array" ref="M42">IF($I$2="Открытый тариф",
INDEX(GRID!$B$4:$BI$14,MATCH(M$7,GRID!$A$4:$A$14,0),MATCH(1,($U$2=GRID!$B$1:$BI$1)*(КАЛЕНДАРЬ!$O9=GRID!$B$3:$BI$3), 0)),
ROUNDUP(INDEX(GRID!$B$4:$BI$14,MATCH(M$7,GRID!$A$4:$A$14,0),MATCH(1,($U$2=GRID!$B$1:$BI$1)*(КАЛЕНДАРЬ!$O9=GRID!$B$3:$BI$3),0))*(1-GRID!$B$69),0))</f>
        <v>41200</v>
      </c>
      <c r="N42" s="48" cm="1">
        <f t="array" ref="N42">IF($I$2="Открытый тариф",
INDEX(GRID!$B$17:$BI$27,MATCH(M$7,GRID!$A$17:$A$27,0),MATCH(1,($U$2=GRID!$B$1:$BI$1)*(КАЛЕНДАРЬ!$O9=GRID!$B$3:$BI$3), 0)),
ROUNDUP(INDEX(GRID!$B$17:$BI$27,MATCH(M$7,GRID!$A$17:$A$27,0),MATCH(1,($U$2=GRID!$B$1:$BI$1)*(КАЛЕНДАРЬ!$O9=GRID!$B$3:$BI$3), 0))*(1-GRID!$B$69),0))</f>
        <v>43700</v>
      </c>
      <c r="O42" s="49" cm="1">
        <f t="array" ref="O42">IF($I$2="Открытый тариф",
INDEX(GRID!$B$4:$BI$14,MATCH(O$7,GRID!$A$4:$A$14,0),MATCH(1,($U$2=GRID!$B$1:$BI$1)*(КАЛЕНДАРЬ!$O9=GRID!$B$3:$BI$3), 0)),
ROUNDUP(INDEX(GRID!$B$4:$BI$14,MATCH(O$7,GRID!$A$4:$A$14,0),MATCH(1,($U$2=GRID!$B$1:$BI$1)*(КАЛЕНДАРЬ!$O9=GRID!$B$3:$BI$3),0))*(1-GRID!$B$69),0))</f>
        <v>47600</v>
      </c>
      <c r="P42" s="49" cm="1">
        <f t="array" ref="P42">IF($I$2="Открытый тариф",
INDEX(GRID!$B$17:$BI$27,MATCH(O$7,GRID!$A$17:$A$27,0),MATCH(1,($U$2=GRID!$B$1:$BI$1)*(КАЛЕНДАРЬ!$O9=GRID!$B$3:$BI$3), 0)),
ROUNDUP(INDEX(GRID!$B$17:$BI$27,MATCH(O$7,GRID!$A$17:$A$27,0),MATCH(1,($U$2=GRID!$B$1:$BI$1)*(КАЛЕНДАРЬ!$O9=GRID!$B$3:$BI$3), 0))*(1-GRID!$B$69),0))</f>
        <v>50100</v>
      </c>
      <c r="Q42" s="49" t="e" cm="1">
        <f t="array" ref="Q42">IF($I$2="Открытый тариф",
INDEX(GRID!$B$4:$BI$14,MATCH(Q$7,GRID!$A$4:$A$14,0),MATCH(1,($U$2=GRID!$B$1:$BI$1)*(КАЛЕНДАРЬ!$O9=GRID!$B$3:$BI$3), 0)),
ROUNDUP(INDEX(GRID!$B$4:$BI$14,MATCH(Q$7,GRID!$A$4:$A$14,0),MATCH(1,($U$2=GRID!$B$1:$BI$1)*(КАЛЕНДАРЬ!$O9=GRID!$B$3:$BI$3),0))*(1-GRID!$B$69),0))</f>
        <v>#N/A</v>
      </c>
      <c r="R42" s="49" t="e" cm="1">
        <f t="array" ref="R42">IF($I$2="Открытый тариф",
INDEX(GRID!$B$17:$BI$27,MATCH(Q$7,GRID!$A$17:$A$27,0),MATCH(1,($U$2=GRID!$B$1:$BI$1)*(КАЛЕНДАРЬ!$O9=GRID!$B$3:$BI$3), 0)),
ROUNDUP(INDEX(GRID!$B$17:$BI$27,MATCH(Q$7,GRID!$A$17:$A$27,0),MATCH(1,($U$2=GRID!$B$1:$BI$1)*(КАЛЕНДАРЬ!$O9=GRID!$B$3:$BI$3), 0))*(1-GRID!$B$69),0))</f>
        <v>#N/A</v>
      </c>
      <c r="S42" s="49" t="e" cm="1">
        <f t="array" ref="S42">IF($I$2="Открытый тариф",
INDEX(GRID!$B$4:$BI$14,MATCH(S$7,GRID!$A$4:$A$14,0),MATCH(1,($U$2=GRID!$B$1:$BI$1)*(КАЛЕНДАРЬ!$O9=GRID!$B$3:$BI$3), 0)),
ROUNDUP(INDEX(GRID!$B$4:$BI$14,MATCH(S$7,GRID!$A$4:$A$14,0),MATCH(1,($U$2=GRID!$B$1:$BI$1)*(КАЛЕНДАРЬ!$O9=GRID!$B$3:$BI$3),0))*(1-GRID!$B$69),0))</f>
        <v>#N/A</v>
      </c>
      <c r="T42" s="49" t="e" cm="1">
        <f t="array" ref="T42">IF($I$2="Открытый тариф",
INDEX(GRID!$B$17:$BI$27,MATCH(S$7,GRID!$A$17:$A$27,0),MATCH(1,($U$2=GRID!$B$1:$BI$1)*(КАЛЕНДАРЬ!$O9=GRID!$B$3:$BI$3), 0)),
ROUNDUP(INDEX(GRID!$B$17:$BI$27,MATCH(S$7,GRID!$A$17:$A$27,0),MATCH(1,($U$2=GRID!$B$1:$BI$1)*(КАЛЕНДАРЬ!$O9=GRID!$B$3:$BI$3), 0))*(1-GRID!$B$69),0))</f>
        <v>#N/A</v>
      </c>
      <c r="U42" s="49" cm="1">
        <f t="array" ref="U42">IF($I$2="Открытый тариф",
INDEX(GRID!$B$4:$BI$14,MATCH(U$7,GRID!$A$4:$A$14,0),MATCH(1,($U$2=GRID!$B$1:$BI$1)*(КАЛЕНДАРЬ!$O9=GRID!$B$3:$BI$3), 0)),
ROUNDUP(INDEX(GRID!$B$4:$BI$14,MATCH(U$7,GRID!$A$4:$A$14,0),MATCH(1,($U$2=GRID!$B$1:$BI$1)*(КАЛЕНДАРЬ!$O9=GRID!$B$3:$BI$3),0))*(1-GRID!$B$69),0))</f>
        <v>74000</v>
      </c>
      <c r="V42" s="49" cm="1">
        <f t="array" ref="V42">IF($I$2="Открытый тариф",
INDEX(GRID!$B$17:$BI$27,MATCH(U$7,GRID!$A$17:$A$27,0),MATCH(1,($U$2=GRID!$B$1:$BI$1)*(КАЛЕНДАРЬ!$O9=GRID!$B$3:$BI$3), 0)),
ROUNDUP(INDEX(GRID!$B$17:$BI$27,MATCH(U$7,GRID!$A$17:$A$27,0),MATCH(1,($U$2=GRID!$B$1:$BI$1)*(КАЛЕНДАРЬ!$O9=GRID!$B$3:$BI$3), 0))*(1-GRID!$B$69),0))</f>
        <v>76500</v>
      </c>
      <c r="W42" s="49" cm="1">
        <f t="array" ref="W42">IF($I$2="Открытый тариф",
INDEX(GRID!$B$4:$BI$14,MATCH(W$7,GRID!$A$4:$A$14,0),MATCH(1,($U$2=GRID!$B$1:$BI$1)*(КАЛЕНДАРЬ!$O9=GRID!$B$3:$BI$3), 0)),
ROUNDUP(INDEX(GRID!$B$4:$BI$14,MATCH(W$7,GRID!$A$4:$A$14,0),MATCH(1,($U$2=GRID!$B$1:$BI$1)*(КАЛЕНДАРЬ!$O9=GRID!$B$3:$BI$3),0))*(1-GRID!$B$69),0))</f>
        <v>278000</v>
      </c>
      <c r="X42" s="49" cm="1">
        <f t="array" ref="X42">IF($I$2="Открытый тариф",
INDEX(GRID!$B$17:$BI$27,MATCH(W$7,GRID!$A$17:$A$27,0),MATCH(1,($U$2=GRID!$B$1:$BI$1)*(КАЛЕНДАРЬ!$O9=GRID!$B$3:$BI$3), 0)),
ROUNDUP(INDEX(GRID!$B$17:$BI$27,MATCH(W$7,GRID!$A$17:$A$27,0),MATCH(1,($U$2=GRID!$B$1:$BI$1)*(КАЛЕНДАРЬ!$O9=GRID!$B$3:$BI$3), 0))*(1-GRID!$B$69),0))</f>
        <v>280500</v>
      </c>
    </row>
    <row r="43" spans="1:24" ht="12.75" hidden="1" customHeight="1" x14ac:dyDescent="0.2">
      <c r="A43" s="117" t="s">
        <v>48</v>
      </c>
      <c r="B43" s="117">
        <v>7</v>
      </c>
      <c r="C43" s="47" cm="1">
        <f t="array" ref="C43">IF($I$2="Открытый тариф",
INDEX(GRID!$B$4:$BI$14,MATCH(C$7,GRID!$A$4:$A$14,0),MATCH(1,($U$2=GRID!$B$1:$BI$1)*(КАЛЕНДАРЬ!$O10=GRID!$B$3:$BI$3), 0)),
ROUNDUP(INDEX(GRID!$B$4:$BI$14,MATCH(C$7,GRID!$A$4:$A$14,0),MATCH(1,($U$2=GRID!$B$1:$BI$1)*(КАЛЕНДАРЬ!$O10=GRID!$B$3:$BI$3),0))*(1-GRID!$B$69),0))</f>
        <v>24500</v>
      </c>
      <c r="D43" s="48" cm="1">
        <f t="array" ref="D43">IF($I$2="Открытый тариф",
INDEX(GRID!$B$17:$BI$27,MATCH(C$7,GRID!$A$17:$A$27,0),MATCH(1,($U$2=GRID!$B$1:$BI$1)*(КАЛЕНДАРЬ!$O10=GRID!$B$3:$BI$3), 0)),
ROUNDUP(INDEX(GRID!$B$17:$BI$27,MATCH(C$7,GRID!$A$17:$A$27,0),MATCH(1,($U$2=GRID!$B$1:$BI$1)*(КАЛЕНДАРЬ!$O10=GRID!$B$3:$BI$3), 0))*(1-GRID!$B$69),0))</f>
        <v>27000</v>
      </c>
      <c r="E43" s="47" cm="1">
        <f t="array" ref="E43">IF($I$2="Открытый тариф",
INDEX(GRID!$B$4:$BI$14,MATCH(E$7,GRID!$A$4:$A$14,0),MATCH(1,($U$2=GRID!$B$1:$BI$1)*(КАЛЕНДАРЬ!$O10=GRID!$B$3:$BI$3), 0)),
ROUNDUP(INDEX(GRID!$B$4:$BI$14,MATCH(E$7,GRID!$A$4:$A$14,0),MATCH(1,($U$2=GRID!$B$1:$BI$1)*(КАЛЕНДАРЬ!$O10=GRID!$B$3:$BI$3),0))*(1-GRID!$B$69),0))</f>
        <v>27200</v>
      </c>
      <c r="F43" s="48" cm="1">
        <f t="array" ref="F43">IF($I$2="Открытый тариф",
INDEX(GRID!$B$17:$BI$27,MATCH(E$7,GRID!$A$17:$A$27,0),MATCH(1,($U$2=GRID!$B$1:$BI$1)*(КАЛЕНДАРЬ!$O10=GRID!$B$3:$BI$3), 0)),
ROUNDUP(INDEX(GRID!$B$17:$BI$27,MATCH(E$7,GRID!$A$17:$A$27,0),MATCH(1,($U$2=GRID!$B$1:$BI$1)*(КАЛЕНДАРЬ!$O10=GRID!$B$3:$BI$3), 0))*(1-GRID!$B$69),0))</f>
        <v>29700</v>
      </c>
      <c r="G43" s="47" t="e" cm="1">
        <f t="array" ref="G43">IF($I$2="Открытый тариф",
INDEX(GRID!$B$4:$BI$14,MATCH(G$7,GRID!$A$4:$A$14,0),MATCH(1,($U$2=GRID!$B$1:$BI$1)*(КАЛЕНДАРЬ!$O10=GRID!$B$3:$BI$3), 0)),
ROUNDUP(INDEX(GRID!$B$4:$BI$14,MATCH(G$7,GRID!$A$4:$A$14,0),MATCH(1,($U$2=GRID!$B$1:$BI$1)*(КАЛЕНДАРЬ!$O10=GRID!$B$3:$BI$3),0))*(1-GRID!$B$69),0))</f>
        <v>#N/A</v>
      </c>
      <c r="H43" s="48" t="e" cm="1">
        <f t="array" ref="H43">IF($I$2="Открытый тариф",
INDEX(GRID!$B$17:$BI$27,MATCH(G$7,GRID!$A$17:$A$27,0),MATCH(1,($U$2=GRID!$B$1:$BI$1)*(КАЛЕНДАРЬ!$O10=GRID!$B$3:$BI$3), 0)),
ROUNDUP(INDEX(GRID!$B$17:$BI$27,MATCH(G$7,GRID!$A$17:$A$27,0),MATCH(1,($U$2=GRID!$B$1:$BI$1)*(КАЛЕНДАРЬ!$O10=GRID!$B$3:$BI$3), 0))*(1-GRID!$B$69),0))</f>
        <v>#N/A</v>
      </c>
      <c r="I43" s="47" t="e" cm="1">
        <f t="array" ref="I43">IF($I$2="Открытый тариф",
INDEX(GRID!$B$4:$BI$14,MATCH(I$7,GRID!$A$4:$A$14,0),MATCH(1,($U$2=GRID!$B$1:$BI$1)*(КАЛЕНДАРЬ!$O10=GRID!$B$3:$BI$3), 0)),
ROUNDUP(INDEX(GRID!$B$4:$BI$14,MATCH(I$7,GRID!$A$4:$A$14,0),MATCH(1,($U$2=GRID!$B$1:$BI$1)*(КАЛЕНДАРЬ!$O10=GRID!$B$3:$BI$3),0))*(1-GRID!$B$69),0))</f>
        <v>#N/A</v>
      </c>
      <c r="J43" s="48" t="e" cm="1">
        <f t="array" ref="J43">IF($I$2="Открытый тариф",
INDEX(GRID!$B$17:$BI$27,MATCH(I$7,GRID!$A$17:$A$27,0),MATCH(1,($U$2=GRID!$B$1:$BI$1)*(КАЛЕНДАРЬ!$O10=GRID!$B$3:$BI$3), 0)),
ROUNDUP(INDEX(GRID!$B$17:$BI$27,MATCH(I$7,GRID!$A$17:$A$27,0),MATCH(1,($U$2=GRID!$B$1:$BI$1)*(КАЛЕНДАРЬ!$O10=GRID!$B$3:$BI$3), 0))*(1-GRID!$B$69),0))</f>
        <v>#N/A</v>
      </c>
      <c r="K43" s="47" cm="1">
        <f t="array" ref="K43">IF($I$2="Открытый тариф",
INDEX(GRID!$B$4:$BI$14,MATCH(K$7,GRID!$A$4:$A$14,0),MATCH(1,($U$2=GRID!$B$1:$BI$1)*(КАЛЕНДАРЬ!$O10=GRID!$B$3:$BI$3), 0)),
ROUNDUP(INDEX(GRID!$B$4:$BI$14,MATCH(K$7,GRID!$A$4:$A$14,0),MATCH(1,($U$2=GRID!$B$1:$BI$1)*(КАЛЕНДАРЬ!$O10=GRID!$B$3:$BI$3),0))*(1-GRID!$B$69),0))</f>
        <v>37100</v>
      </c>
      <c r="L43" s="48" cm="1">
        <f t="array" ref="L43">IF($I$2="Открытый тариф",
INDEX(GRID!$B$17:$BI$27,MATCH(K$7,GRID!$A$17:$A$27,0),MATCH(1,($U$2=GRID!$B$1:$BI$1)*(КАЛЕНДАРЬ!$O10=GRID!$B$3:$BI$3), 0)),
ROUNDUP(INDEX(GRID!$B$17:$BI$27,MATCH(K$7,GRID!$A$17:$A$27,0),MATCH(1,($U$2=GRID!$B$1:$BI$1)*(КАЛЕНДАРЬ!$O10=GRID!$B$3:$BI$3), 0))*(1-GRID!$B$69),0))</f>
        <v>39600</v>
      </c>
      <c r="M43" s="47" cm="1">
        <f t="array" ref="M43">IF($I$2="Открытый тариф",
INDEX(GRID!$B$4:$BI$14,MATCH(M$7,GRID!$A$4:$A$14,0),MATCH(1,($U$2=GRID!$B$1:$BI$1)*(КАЛЕНДАРЬ!$O10=GRID!$B$3:$BI$3), 0)),
ROUNDUP(INDEX(GRID!$B$4:$BI$14,MATCH(M$7,GRID!$A$4:$A$14,0),MATCH(1,($U$2=GRID!$B$1:$BI$1)*(КАЛЕНДАРЬ!$O10=GRID!$B$3:$BI$3),0))*(1-GRID!$B$69),0))</f>
        <v>41200</v>
      </c>
      <c r="N43" s="48" cm="1">
        <f t="array" ref="N43">IF($I$2="Открытый тариф",
INDEX(GRID!$B$17:$BI$27,MATCH(M$7,GRID!$A$17:$A$27,0),MATCH(1,($U$2=GRID!$B$1:$BI$1)*(КАЛЕНДАРЬ!$O10=GRID!$B$3:$BI$3), 0)),
ROUNDUP(INDEX(GRID!$B$17:$BI$27,MATCH(M$7,GRID!$A$17:$A$27,0),MATCH(1,($U$2=GRID!$B$1:$BI$1)*(КАЛЕНДАРЬ!$O10=GRID!$B$3:$BI$3), 0))*(1-GRID!$B$69),0))</f>
        <v>43700</v>
      </c>
      <c r="O43" s="49" cm="1">
        <f t="array" ref="O43">IF($I$2="Открытый тариф",
INDEX(GRID!$B$4:$BI$14,MATCH(O$7,GRID!$A$4:$A$14,0),MATCH(1,($U$2=GRID!$B$1:$BI$1)*(КАЛЕНДАРЬ!$O10=GRID!$B$3:$BI$3), 0)),
ROUNDUP(INDEX(GRID!$B$4:$BI$14,MATCH(O$7,GRID!$A$4:$A$14,0),MATCH(1,($U$2=GRID!$B$1:$BI$1)*(КАЛЕНДАРЬ!$O10=GRID!$B$3:$BI$3),0))*(1-GRID!$B$69),0))</f>
        <v>47600</v>
      </c>
      <c r="P43" s="49" cm="1">
        <f t="array" ref="P43">IF($I$2="Открытый тариф",
INDEX(GRID!$B$17:$BI$27,MATCH(O$7,GRID!$A$17:$A$27,0),MATCH(1,($U$2=GRID!$B$1:$BI$1)*(КАЛЕНДАРЬ!$O10=GRID!$B$3:$BI$3), 0)),
ROUNDUP(INDEX(GRID!$B$17:$BI$27,MATCH(O$7,GRID!$A$17:$A$27,0),MATCH(1,($U$2=GRID!$B$1:$BI$1)*(КАЛЕНДАРЬ!$O10=GRID!$B$3:$BI$3), 0))*(1-GRID!$B$69),0))</f>
        <v>50100</v>
      </c>
      <c r="Q43" s="49" t="e" cm="1">
        <f t="array" ref="Q43">IF($I$2="Открытый тариф",
INDEX(GRID!$B$4:$BI$14,MATCH(Q$7,GRID!$A$4:$A$14,0),MATCH(1,($U$2=GRID!$B$1:$BI$1)*(КАЛЕНДАРЬ!$O10=GRID!$B$3:$BI$3), 0)),
ROUNDUP(INDEX(GRID!$B$4:$BI$14,MATCH(Q$7,GRID!$A$4:$A$14,0),MATCH(1,($U$2=GRID!$B$1:$BI$1)*(КАЛЕНДАРЬ!$O10=GRID!$B$3:$BI$3),0))*(1-GRID!$B$69),0))</f>
        <v>#N/A</v>
      </c>
      <c r="R43" s="49" t="e" cm="1">
        <f t="array" ref="R43">IF($I$2="Открытый тариф",
INDEX(GRID!$B$17:$BI$27,MATCH(Q$7,GRID!$A$17:$A$27,0),MATCH(1,($U$2=GRID!$B$1:$BI$1)*(КАЛЕНДАРЬ!$O10=GRID!$B$3:$BI$3), 0)),
ROUNDUP(INDEX(GRID!$B$17:$BI$27,MATCH(Q$7,GRID!$A$17:$A$27,0),MATCH(1,($U$2=GRID!$B$1:$BI$1)*(КАЛЕНДАРЬ!$O10=GRID!$B$3:$BI$3), 0))*(1-GRID!$B$69),0))</f>
        <v>#N/A</v>
      </c>
      <c r="S43" s="49" t="e" cm="1">
        <f t="array" ref="S43">IF($I$2="Открытый тариф",
INDEX(GRID!$B$4:$BI$14,MATCH(S$7,GRID!$A$4:$A$14,0),MATCH(1,($U$2=GRID!$B$1:$BI$1)*(КАЛЕНДАРЬ!$O10=GRID!$B$3:$BI$3), 0)),
ROUNDUP(INDEX(GRID!$B$4:$BI$14,MATCH(S$7,GRID!$A$4:$A$14,0),MATCH(1,($U$2=GRID!$B$1:$BI$1)*(КАЛЕНДАРЬ!$O10=GRID!$B$3:$BI$3),0))*(1-GRID!$B$69),0))</f>
        <v>#N/A</v>
      </c>
      <c r="T43" s="49" t="e" cm="1">
        <f t="array" ref="T43">IF($I$2="Открытый тариф",
INDEX(GRID!$B$17:$BI$27,MATCH(S$7,GRID!$A$17:$A$27,0),MATCH(1,($U$2=GRID!$B$1:$BI$1)*(КАЛЕНДАРЬ!$O10=GRID!$B$3:$BI$3), 0)),
ROUNDUP(INDEX(GRID!$B$17:$BI$27,MATCH(S$7,GRID!$A$17:$A$27,0),MATCH(1,($U$2=GRID!$B$1:$BI$1)*(КАЛЕНДАРЬ!$O10=GRID!$B$3:$BI$3), 0))*(1-GRID!$B$69),0))</f>
        <v>#N/A</v>
      </c>
      <c r="U43" s="49" cm="1">
        <f t="array" ref="U43">IF($I$2="Открытый тариф",
INDEX(GRID!$B$4:$BI$14,MATCH(U$7,GRID!$A$4:$A$14,0),MATCH(1,($U$2=GRID!$B$1:$BI$1)*(КАЛЕНДАРЬ!$O10=GRID!$B$3:$BI$3), 0)),
ROUNDUP(INDEX(GRID!$B$4:$BI$14,MATCH(U$7,GRID!$A$4:$A$14,0),MATCH(1,($U$2=GRID!$B$1:$BI$1)*(КАЛЕНДАРЬ!$O10=GRID!$B$3:$BI$3),0))*(1-GRID!$B$69),0))</f>
        <v>74000</v>
      </c>
      <c r="V43" s="49" cm="1">
        <f t="array" ref="V43">IF($I$2="Открытый тариф",
INDEX(GRID!$B$17:$BI$27,MATCH(U$7,GRID!$A$17:$A$27,0),MATCH(1,($U$2=GRID!$B$1:$BI$1)*(КАЛЕНДАРЬ!$O10=GRID!$B$3:$BI$3), 0)),
ROUNDUP(INDEX(GRID!$B$17:$BI$27,MATCH(U$7,GRID!$A$17:$A$27,0),MATCH(1,($U$2=GRID!$B$1:$BI$1)*(КАЛЕНДАРЬ!$O10=GRID!$B$3:$BI$3), 0))*(1-GRID!$B$69),0))</f>
        <v>76500</v>
      </c>
      <c r="W43" s="49" cm="1">
        <f t="array" ref="W43">IF($I$2="Открытый тариф",
INDEX(GRID!$B$4:$BI$14,MATCH(W$7,GRID!$A$4:$A$14,0),MATCH(1,($U$2=GRID!$B$1:$BI$1)*(КАЛЕНДАРЬ!$O10=GRID!$B$3:$BI$3), 0)),
ROUNDUP(INDEX(GRID!$B$4:$BI$14,MATCH(W$7,GRID!$A$4:$A$14,0),MATCH(1,($U$2=GRID!$B$1:$BI$1)*(КАЛЕНДАРЬ!$O10=GRID!$B$3:$BI$3),0))*(1-GRID!$B$69),0))</f>
        <v>278000</v>
      </c>
      <c r="X43" s="49" cm="1">
        <f t="array" ref="X43">IF($I$2="Открытый тариф",
INDEX(GRID!$B$17:$BI$27,MATCH(W$7,GRID!$A$17:$A$27,0),MATCH(1,($U$2=GRID!$B$1:$BI$1)*(КАЛЕНДАРЬ!$O10=GRID!$B$3:$BI$3), 0)),
ROUNDUP(INDEX(GRID!$B$17:$BI$27,MATCH(W$7,GRID!$A$17:$A$27,0),MATCH(1,($U$2=GRID!$B$1:$BI$1)*(КАЛЕНДАРЬ!$O10=GRID!$B$3:$BI$3), 0))*(1-GRID!$B$69),0))</f>
        <v>280500</v>
      </c>
    </row>
    <row r="44" spans="1:24" ht="12.75" hidden="1" customHeight="1" x14ac:dyDescent="0.2">
      <c r="A44" s="117" t="s">
        <v>42</v>
      </c>
      <c r="B44" s="117">
        <v>8</v>
      </c>
      <c r="C44" s="47" cm="1">
        <f t="array" ref="C44">IF($I$2="Открытый тариф",
INDEX(GRID!$B$4:$BI$14,MATCH(C$7,GRID!$A$4:$A$14,0),MATCH(1,($U$2=GRID!$B$1:$BI$1)*(КАЛЕНДАРЬ!$O11=GRID!$B$3:$BI$3), 0)),
ROUNDUP(INDEX(GRID!$B$4:$BI$14,MATCH(C$7,GRID!$A$4:$A$14,0),MATCH(1,($U$2=GRID!$B$1:$BI$1)*(КАЛЕНДАРЬ!$O11=GRID!$B$3:$BI$3),0))*(1-GRID!$B$69),0))</f>
        <v>27500</v>
      </c>
      <c r="D44" s="48" cm="1">
        <f t="array" ref="D44">IF($I$2="Открытый тариф",
INDEX(GRID!$B$17:$BI$27,MATCH(C$7,GRID!$A$17:$A$27,0),MATCH(1,($U$2=GRID!$B$1:$BI$1)*(КАЛЕНДАРЬ!$O11=GRID!$B$3:$BI$3), 0)),
ROUNDUP(INDEX(GRID!$B$17:$BI$27,MATCH(C$7,GRID!$A$17:$A$27,0),MATCH(1,($U$2=GRID!$B$1:$BI$1)*(КАЛЕНДАРЬ!$O11=GRID!$B$3:$BI$3), 0))*(1-GRID!$B$69),0))</f>
        <v>30000</v>
      </c>
      <c r="E44" s="47" cm="1">
        <f t="array" ref="E44">IF($I$2="Открытый тариф",
INDEX(GRID!$B$4:$BI$14,MATCH(E$7,GRID!$A$4:$A$14,0),MATCH(1,($U$2=GRID!$B$1:$BI$1)*(КАЛЕНДАРЬ!$O11=GRID!$B$3:$BI$3), 0)),
ROUNDUP(INDEX(GRID!$B$4:$BI$14,MATCH(E$7,GRID!$A$4:$A$14,0),MATCH(1,($U$2=GRID!$B$1:$BI$1)*(КАЛЕНДАРЬ!$O11=GRID!$B$3:$BI$3),0))*(1-GRID!$B$69),0))</f>
        <v>30600</v>
      </c>
      <c r="F44" s="48" cm="1">
        <f t="array" ref="F44">IF($I$2="Открытый тариф",
INDEX(GRID!$B$17:$BI$27,MATCH(E$7,GRID!$A$17:$A$27,0),MATCH(1,($U$2=GRID!$B$1:$BI$1)*(КАЛЕНДАРЬ!$O11=GRID!$B$3:$BI$3), 0)),
ROUNDUP(INDEX(GRID!$B$17:$BI$27,MATCH(E$7,GRID!$A$17:$A$27,0),MATCH(1,($U$2=GRID!$B$1:$BI$1)*(КАЛЕНДАРЬ!$O11=GRID!$B$3:$BI$3), 0))*(1-GRID!$B$69),0))</f>
        <v>33100</v>
      </c>
      <c r="G44" s="47" t="e" cm="1">
        <f t="array" ref="G44">IF($I$2="Открытый тариф",
INDEX(GRID!$B$4:$BI$14,MATCH(G$7,GRID!$A$4:$A$14,0),MATCH(1,($U$2=GRID!$B$1:$BI$1)*(КАЛЕНДАРЬ!$O11=GRID!$B$3:$BI$3), 0)),
ROUNDUP(INDEX(GRID!$B$4:$BI$14,MATCH(G$7,GRID!$A$4:$A$14,0),MATCH(1,($U$2=GRID!$B$1:$BI$1)*(КАЛЕНДАРЬ!$O11=GRID!$B$3:$BI$3),0))*(1-GRID!$B$69),0))</f>
        <v>#N/A</v>
      </c>
      <c r="H44" s="48" t="e" cm="1">
        <f t="array" ref="H44">IF($I$2="Открытый тариф",
INDEX(GRID!$B$17:$BI$27,MATCH(G$7,GRID!$A$17:$A$27,0),MATCH(1,($U$2=GRID!$B$1:$BI$1)*(КАЛЕНДАРЬ!$O11=GRID!$B$3:$BI$3), 0)),
ROUNDUP(INDEX(GRID!$B$17:$BI$27,MATCH(G$7,GRID!$A$17:$A$27,0),MATCH(1,($U$2=GRID!$B$1:$BI$1)*(КАЛЕНДАРЬ!$O11=GRID!$B$3:$BI$3), 0))*(1-GRID!$B$69),0))</f>
        <v>#N/A</v>
      </c>
      <c r="I44" s="47" t="e" cm="1">
        <f t="array" ref="I44">IF($I$2="Открытый тариф",
INDEX(GRID!$B$4:$BI$14,MATCH(I$7,GRID!$A$4:$A$14,0),MATCH(1,($U$2=GRID!$B$1:$BI$1)*(КАЛЕНДАРЬ!$O11=GRID!$B$3:$BI$3), 0)),
ROUNDUP(INDEX(GRID!$B$4:$BI$14,MATCH(I$7,GRID!$A$4:$A$14,0),MATCH(1,($U$2=GRID!$B$1:$BI$1)*(КАЛЕНДАРЬ!$O11=GRID!$B$3:$BI$3),0))*(1-GRID!$B$69),0))</f>
        <v>#N/A</v>
      </c>
      <c r="J44" s="48" t="e" cm="1">
        <f t="array" ref="J44">IF($I$2="Открытый тариф",
INDEX(GRID!$B$17:$BI$27,MATCH(I$7,GRID!$A$17:$A$27,0),MATCH(1,($U$2=GRID!$B$1:$BI$1)*(КАЛЕНДАРЬ!$O11=GRID!$B$3:$BI$3), 0)),
ROUNDUP(INDEX(GRID!$B$17:$BI$27,MATCH(I$7,GRID!$A$17:$A$27,0),MATCH(1,($U$2=GRID!$B$1:$BI$1)*(КАЛЕНДАРЬ!$O11=GRID!$B$3:$BI$3), 0))*(1-GRID!$B$69),0))</f>
        <v>#N/A</v>
      </c>
      <c r="K44" s="47" cm="1">
        <f t="array" ref="K44">IF($I$2="Открытый тариф",
INDEX(GRID!$B$4:$BI$14,MATCH(K$7,GRID!$A$4:$A$14,0),MATCH(1,($U$2=GRID!$B$1:$BI$1)*(КАЛЕНДАРЬ!$O11=GRID!$B$3:$BI$3), 0)),
ROUNDUP(INDEX(GRID!$B$4:$BI$14,MATCH(K$7,GRID!$A$4:$A$14,0),MATCH(1,($U$2=GRID!$B$1:$BI$1)*(КАЛЕНДАРЬ!$O11=GRID!$B$3:$BI$3),0))*(1-GRID!$B$69),0))</f>
        <v>42300</v>
      </c>
      <c r="L44" s="48" cm="1">
        <f t="array" ref="L44">IF($I$2="Открытый тариф",
INDEX(GRID!$B$17:$BI$27,MATCH(K$7,GRID!$A$17:$A$27,0),MATCH(1,($U$2=GRID!$B$1:$BI$1)*(КАЛЕНДАРЬ!$O11=GRID!$B$3:$BI$3), 0)),
ROUNDUP(INDEX(GRID!$B$17:$BI$27,MATCH(K$7,GRID!$A$17:$A$27,0),MATCH(1,($U$2=GRID!$B$1:$BI$1)*(КАЛЕНДАРЬ!$O11=GRID!$B$3:$BI$3), 0))*(1-GRID!$B$69),0))</f>
        <v>44800</v>
      </c>
      <c r="M44" s="47" cm="1">
        <f t="array" ref="M44">IF($I$2="Открытый тариф",
INDEX(GRID!$B$4:$BI$14,MATCH(M$7,GRID!$A$4:$A$14,0),MATCH(1,($U$2=GRID!$B$1:$BI$1)*(КАЛЕНДАРЬ!$O11=GRID!$B$3:$BI$3), 0)),
ROUNDUP(INDEX(GRID!$B$4:$BI$14,MATCH(M$7,GRID!$A$4:$A$14,0),MATCH(1,($U$2=GRID!$B$1:$BI$1)*(КАЛЕНДАРЬ!$O11=GRID!$B$3:$BI$3),0))*(1-GRID!$B$69),0))</f>
        <v>47100</v>
      </c>
      <c r="N44" s="48" cm="1">
        <f t="array" ref="N44">IF($I$2="Открытый тариф",
INDEX(GRID!$B$17:$BI$27,MATCH(M$7,GRID!$A$17:$A$27,0),MATCH(1,($U$2=GRID!$B$1:$BI$1)*(КАЛЕНДАРЬ!$O11=GRID!$B$3:$BI$3), 0)),
ROUNDUP(INDEX(GRID!$B$17:$BI$27,MATCH(M$7,GRID!$A$17:$A$27,0),MATCH(1,($U$2=GRID!$B$1:$BI$1)*(КАЛЕНДАРЬ!$O11=GRID!$B$3:$BI$3), 0))*(1-GRID!$B$69),0))</f>
        <v>49600</v>
      </c>
      <c r="O44" s="49" cm="1">
        <f t="array" ref="O44">IF($I$2="Открытый тариф",
INDEX(GRID!$B$4:$BI$14,MATCH(O$7,GRID!$A$4:$A$14,0),MATCH(1,($U$2=GRID!$B$1:$BI$1)*(КАЛЕНДАРЬ!$O11=GRID!$B$3:$BI$3), 0)),
ROUNDUP(INDEX(GRID!$B$4:$BI$14,MATCH(O$7,GRID!$A$4:$A$14,0),MATCH(1,($U$2=GRID!$B$1:$BI$1)*(КАЛЕНДАРЬ!$O11=GRID!$B$3:$BI$3),0))*(1-GRID!$B$69),0))</f>
        <v>53500</v>
      </c>
      <c r="P44" s="49" cm="1">
        <f t="array" ref="P44">IF($I$2="Открытый тариф",
INDEX(GRID!$B$17:$BI$27,MATCH(O$7,GRID!$A$17:$A$27,0),MATCH(1,($U$2=GRID!$B$1:$BI$1)*(КАЛЕНДАРЬ!$O11=GRID!$B$3:$BI$3), 0)),
ROUNDUP(INDEX(GRID!$B$17:$BI$27,MATCH(O$7,GRID!$A$17:$A$27,0),MATCH(1,($U$2=GRID!$B$1:$BI$1)*(КАЛЕНДАРЬ!$O11=GRID!$B$3:$BI$3), 0))*(1-GRID!$B$69),0))</f>
        <v>56000</v>
      </c>
      <c r="Q44" s="49" t="e" cm="1">
        <f t="array" ref="Q44">IF($I$2="Открытый тариф",
INDEX(GRID!$B$4:$BI$14,MATCH(Q$7,GRID!$A$4:$A$14,0),MATCH(1,($U$2=GRID!$B$1:$BI$1)*(КАЛЕНДАРЬ!$O11=GRID!$B$3:$BI$3), 0)),
ROUNDUP(INDEX(GRID!$B$4:$BI$14,MATCH(Q$7,GRID!$A$4:$A$14,0),MATCH(1,($U$2=GRID!$B$1:$BI$1)*(КАЛЕНДАРЬ!$O11=GRID!$B$3:$BI$3),0))*(1-GRID!$B$69),0))</f>
        <v>#N/A</v>
      </c>
      <c r="R44" s="49" t="e" cm="1">
        <f t="array" ref="R44">IF($I$2="Открытый тариф",
INDEX(GRID!$B$17:$BI$27,MATCH(Q$7,GRID!$A$17:$A$27,0),MATCH(1,($U$2=GRID!$B$1:$BI$1)*(КАЛЕНДАРЬ!$O11=GRID!$B$3:$BI$3), 0)),
ROUNDUP(INDEX(GRID!$B$17:$BI$27,MATCH(Q$7,GRID!$A$17:$A$27,0),MATCH(1,($U$2=GRID!$B$1:$BI$1)*(КАЛЕНДАРЬ!$O11=GRID!$B$3:$BI$3), 0))*(1-GRID!$B$69),0))</f>
        <v>#N/A</v>
      </c>
      <c r="S44" s="49" t="e" cm="1">
        <f t="array" ref="S44">IF($I$2="Открытый тариф",
INDEX(GRID!$B$4:$BI$14,MATCH(S$7,GRID!$A$4:$A$14,0),MATCH(1,($U$2=GRID!$B$1:$BI$1)*(КАЛЕНДАРЬ!$O11=GRID!$B$3:$BI$3), 0)),
ROUNDUP(INDEX(GRID!$B$4:$BI$14,MATCH(S$7,GRID!$A$4:$A$14,0),MATCH(1,($U$2=GRID!$B$1:$BI$1)*(КАЛЕНДАРЬ!$O11=GRID!$B$3:$BI$3),0))*(1-GRID!$B$69),0))</f>
        <v>#N/A</v>
      </c>
      <c r="T44" s="49" t="e" cm="1">
        <f t="array" ref="T44">IF($I$2="Открытый тариф",
INDEX(GRID!$B$17:$BI$27,MATCH(S$7,GRID!$A$17:$A$27,0),MATCH(1,($U$2=GRID!$B$1:$BI$1)*(КАЛЕНДАРЬ!$O11=GRID!$B$3:$BI$3), 0)),
ROUNDUP(INDEX(GRID!$B$17:$BI$27,MATCH(S$7,GRID!$A$17:$A$27,0),MATCH(1,($U$2=GRID!$B$1:$BI$1)*(КАЛЕНДАРЬ!$O11=GRID!$B$3:$BI$3), 0))*(1-GRID!$B$69),0))</f>
        <v>#N/A</v>
      </c>
      <c r="U44" s="49" cm="1">
        <f t="array" ref="U44">IF($I$2="Открытый тариф",
INDEX(GRID!$B$4:$BI$14,MATCH(U$7,GRID!$A$4:$A$14,0),MATCH(1,($U$2=GRID!$B$1:$BI$1)*(КАЛЕНДАРЬ!$O11=GRID!$B$3:$BI$3), 0)),
ROUNDUP(INDEX(GRID!$B$4:$BI$14,MATCH(U$7,GRID!$A$4:$A$14,0),MATCH(1,($U$2=GRID!$B$1:$BI$1)*(КАЛЕНДАРЬ!$O11=GRID!$B$3:$BI$3),0))*(1-GRID!$B$69),0))</f>
        <v>83000</v>
      </c>
      <c r="V44" s="49" cm="1">
        <f t="array" ref="V44">IF($I$2="Открытый тариф",
INDEX(GRID!$B$17:$BI$27,MATCH(U$7,GRID!$A$17:$A$27,0),MATCH(1,($U$2=GRID!$B$1:$BI$1)*(КАЛЕНДАРЬ!$O11=GRID!$B$3:$BI$3), 0)),
ROUNDUP(INDEX(GRID!$B$17:$BI$27,MATCH(U$7,GRID!$A$17:$A$27,0),MATCH(1,($U$2=GRID!$B$1:$BI$1)*(КАЛЕНДАРЬ!$O11=GRID!$B$3:$BI$3), 0))*(1-GRID!$B$69),0))</f>
        <v>85500</v>
      </c>
      <c r="W44" s="49" cm="1">
        <f t="array" ref="W44">IF($I$2="Открытый тариф",
INDEX(GRID!$B$4:$BI$14,MATCH(W$7,GRID!$A$4:$A$14,0),MATCH(1,($U$2=GRID!$B$1:$BI$1)*(КАЛЕНДАРЬ!$O11=GRID!$B$3:$BI$3), 0)),
ROUNDUP(INDEX(GRID!$B$4:$BI$14,MATCH(W$7,GRID!$A$4:$A$14,0),MATCH(1,($U$2=GRID!$B$1:$BI$1)*(КАЛЕНДАРЬ!$O11=GRID!$B$3:$BI$3),0))*(1-GRID!$B$69),0))</f>
        <v>303000</v>
      </c>
      <c r="X44" s="49" cm="1">
        <f t="array" ref="X44">IF($I$2="Открытый тариф",
INDEX(GRID!$B$17:$BI$27,MATCH(W$7,GRID!$A$17:$A$27,0),MATCH(1,($U$2=GRID!$B$1:$BI$1)*(КАЛЕНДАРЬ!$O11=GRID!$B$3:$BI$3), 0)),
ROUNDUP(INDEX(GRID!$B$17:$BI$27,MATCH(W$7,GRID!$A$17:$A$27,0),MATCH(1,($U$2=GRID!$B$1:$BI$1)*(КАЛЕНДАРЬ!$O11=GRID!$B$3:$BI$3), 0))*(1-GRID!$B$69),0))</f>
        <v>305500</v>
      </c>
    </row>
    <row r="45" spans="1:24" ht="12.75" hidden="1" customHeight="1" x14ac:dyDescent="0.2">
      <c r="A45" s="117" t="s">
        <v>43</v>
      </c>
      <c r="B45" s="117">
        <v>9</v>
      </c>
      <c r="C45" s="47" cm="1">
        <f t="array" ref="C45">IF($I$2="Открытый тариф",
INDEX(GRID!$B$4:$BI$14,MATCH(C$7,GRID!$A$4:$A$14,0),MATCH(1,($U$2=GRID!$B$1:$BI$1)*(КАЛЕНДАРЬ!$O12=GRID!$B$3:$BI$3), 0)),
ROUNDUP(INDEX(GRID!$B$4:$BI$14,MATCH(C$7,GRID!$A$4:$A$14,0),MATCH(1,($U$2=GRID!$B$1:$BI$1)*(КАЛЕНДАРЬ!$O12=GRID!$B$3:$BI$3),0))*(1-GRID!$B$69),0))</f>
        <v>27500</v>
      </c>
      <c r="D45" s="48" cm="1">
        <f t="array" ref="D45">IF($I$2="Открытый тариф",
INDEX(GRID!$B$17:$BI$27,MATCH(C$7,GRID!$A$17:$A$27,0),MATCH(1,($U$2=GRID!$B$1:$BI$1)*(КАЛЕНДАРЬ!$O12=GRID!$B$3:$BI$3), 0)),
ROUNDUP(INDEX(GRID!$B$17:$BI$27,MATCH(C$7,GRID!$A$17:$A$27,0),MATCH(1,($U$2=GRID!$B$1:$BI$1)*(КАЛЕНДАРЬ!$O12=GRID!$B$3:$BI$3), 0))*(1-GRID!$B$69),0))</f>
        <v>30000</v>
      </c>
      <c r="E45" s="47" cm="1">
        <f t="array" ref="E45">IF($I$2="Открытый тариф",
INDEX(GRID!$B$4:$BI$14,MATCH(E$7,GRID!$A$4:$A$14,0),MATCH(1,($U$2=GRID!$B$1:$BI$1)*(КАЛЕНДАРЬ!$O12=GRID!$B$3:$BI$3), 0)),
ROUNDUP(INDEX(GRID!$B$4:$BI$14,MATCH(E$7,GRID!$A$4:$A$14,0),MATCH(1,($U$2=GRID!$B$1:$BI$1)*(КАЛЕНДАРЬ!$O12=GRID!$B$3:$BI$3),0))*(1-GRID!$B$69),0))</f>
        <v>30600</v>
      </c>
      <c r="F45" s="48" cm="1">
        <f t="array" ref="F45">IF($I$2="Открытый тариф",
INDEX(GRID!$B$17:$BI$27,MATCH(E$7,GRID!$A$17:$A$27,0),MATCH(1,($U$2=GRID!$B$1:$BI$1)*(КАЛЕНДАРЬ!$O12=GRID!$B$3:$BI$3), 0)),
ROUNDUP(INDEX(GRID!$B$17:$BI$27,MATCH(E$7,GRID!$A$17:$A$27,0),MATCH(1,($U$2=GRID!$B$1:$BI$1)*(КАЛЕНДАРЬ!$O12=GRID!$B$3:$BI$3), 0))*(1-GRID!$B$69),0))</f>
        <v>33100</v>
      </c>
      <c r="G45" s="47" t="e" cm="1">
        <f t="array" ref="G45">IF($I$2="Открытый тариф",
INDEX(GRID!$B$4:$BI$14,MATCH(G$7,GRID!$A$4:$A$14,0),MATCH(1,($U$2=GRID!$B$1:$BI$1)*(КАЛЕНДАРЬ!$O12=GRID!$B$3:$BI$3), 0)),
ROUNDUP(INDEX(GRID!$B$4:$BI$14,MATCH(G$7,GRID!$A$4:$A$14,0),MATCH(1,($U$2=GRID!$B$1:$BI$1)*(КАЛЕНДАРЬ!$O12=GRID!$B$3:$BI$3),0))*(1-GRID!$B$69),0))</f>
        <v>#N/A</v>
      </c>
      <c r="H45" s="48" t="e" cm="1">
        <f t="array" ref="H45">IF($I$2="Открытый тариф",
INDEX(GRID!$B$17:$BI$27,MATCH(G$7,GRID!$A$17:$A$27,0),MATCH(1,($U$2=GRID!$B$1:$BI$1)*(КАЛЕНДАРЬ!$O12=GRID!$B$3:$BI$3), 0)),
ROUNDUP(INDEX(GRID!$B$17:$BI$27,MATCH(G$7,GRID!$A$17:$A$27,0),MATCH(1,($U$2=GRID!$B$1:$BI$1)*(КАЛЕНДАРЬ!$O12=GRID!$B$3:$BI$3), 0))*(1-GRID!$B$69),0))</f>
        <v>#N/A</v>
      </c>
      <c r="I45" s="47" t="e" cm="1">
        <f t="array" ref="I45">IF($I$2="Открытый тариф",
INDEX(GRID!$B$4:$BI$14,MATCH(I$7,GRID!$A$4:$A$14,0),MATCH(1,($U$2=GRID!$B$1:$BI$1)*(КАЛЕНДАРЬ!$O12=GRID!$B$3:$BI$3), 0)),
ROUNDUP(INDEX(GRID!$B$4:$BI$14,MATCH(I$7,GRID!$A$4:$A$14,0),MATCH(1,($U$2=GRID!$B$1:$BI$1)*(КАЛЕНДАРЬ!$O12=GRID!$B$3:$BI$3),0))*(1-GRID!$B$69),0))</f>
        <v>#N/A</v>
      </c>
      <c r="J45" s="48" t="e" cm="1">
        <f t="array" ref="J45">IF($I$2="Открытый тариф",
INDEX(GRID!$B$17:$BI$27,MATCH(I$7,GRID!$A$17:$A$27,0),MATCH(1,($U$2=GRID!$B$1:$BI$1)*(КАЛЕНДАРЬ!$O12=GRID!$B$3:$BI$3), 0)),
ROUNDUP(INDEX(GRID!$B$17:$BI$27,MATCH(I$7,GRID!$A$17:$A$27,0),MATCH(1,($U$2=GRID!$B$1:$BI$1)*(КАЛЕНДАРЬ!$O12=GRID!$B$3:$BI$3), 0))*(1-GRID!$B$69),0))</f>
        <v>#N/A</v>
      </c>
      <c r="K45" s="47" cm="1">
        <f t="array" ref="K45">IF($I$2="Открытый тариф",
INDEX(GRID!$B$4:$BI$14,MATCH(K$7,GRID!$A$4:$A$14,0),MATCH(1,($U$2=GRID!$B$1:$BI$1)*(КАЛЕНДАРЬ!$O12=GRID!$B$3:$BI$3), 0)),
ROUNDUP(INDEX(GRID!$B$4:$BI$14,MATCH(K$7,GRID!$A$4:$A$14,0),MATCH(1,($U$2=GRID!$B$1:$BI$1)*(КАЛЕНДАРЬ!$O12=GRID!$B$3:$BI$3),0))*(1-GRID!$B$69),0))</f>
        <v>42300</v>
      </c>
      <c r="L45" s="48" cm="1">
        <f t="array" ref="L45">IF($I$2="Открытый тариф",
INDEX(GRID!$B$17:$BI$27,MATCH(K$7,GRID!$A$17:$A$27,0),MATCH(1,($U$2=GRID!$B$1:$BI$1)*(КАЛЕНДАРЬ!$O12=GRID!$B$3:$BI$3), 0)),
ROUNDUP(INDEX(GRID!$B$17:$BI$27,MATCH(K$7,GRID!$A$17:$A$27,0),MATCH(1,($U$2=GRID!$B$1:$BI$1)*(КАЛЕНДАРЬ!$O12=GRID!$B$3:$BI$3), 0))*(1-GRID!$B$69),0))</f>
        <v>44800</v>
      </c>
      <c r="M45" s="47" cm="1">
        <f t="array" ref="M45">IF($I$2="Открытый тариф",
INDEX(GRID!$B$4:$BI$14,MATCH(M$7,GRID!$A$4:$A$14,0),MATCH(1,($U$2=GRID!$B$1:$BI$1)*(КАЛЕНДАРЬ!$O12=GRID!$B$3:$BI$3), 0)),
ROUNDUP(INDEX(GRID!$B$4:$BI$14,MATCH(M$7,GRID!$A$4:$A$14,0),MATCH(1,($U$2=GRID!$B$1:$BI$1)*(КАЛЕНДАРЬ!$O12=GRID!$B$3:$BI$3),0))*(1-GRID!$B$69),0))</f>
        <v>47100</v>
      </c>
      <c r="N45" s="48" cm="1">
        <f t="array" ref="N45">IF($I$2="Открытый тариф",
INDEX(GRID!$B$17:$BI$27,MATCH(M$7,GRID!$A$17:$A$27,0),MATCH(1,($U$2=GRID!$B$1:$BI$1)*(КАЛЕНДАРЬ!$O12=GRID!$B$3:$BI$3), 0)),
ROUNDUP(INDEX(GRID!$B$17:$BI$27,MATCH(M$7,GRID!$A$17:$A$27,0),MATCH(1,($U$2=GRID!$B$1:$BI$1)*(КАЛЕНДАРЬ!$O12=GRID!$B$3:$BI$3), 0))*(1-GRID!$B$69),0))</f>
        <v>49600</v>
      </c>
      <c r="O45" s="49" cm="1">
        <f t="array" ref="O45">IF($I$2="Открытый тариф",
INDEX(GRID!$B$4:$BI$14,MATCH(O$7,GRID!$A$4:$A$14,0),MATCH(1,($U$2=GRID!$B$1:$BI$1)*(КАЛЕНДАРЬ!$O12=GRID!$B$3:$BI$3), 0)),
ROUNDUP(INDEX(GRID!$B$4:$BI$14,MATCH(O$7,GRID!$A$4:$A$14,0),MATCH(1,($U$2=GRID!$B$1:$BI$1)*(КАЛЕНДАРЬ!$O12=GRID!$B$3:$BI$3),0))*(1-GRID!$B$69),0))</f>
        <v>53500</v>
      </c>
      <c r="P45" s="49" cm="1">
        <f t="array" ref="P45">IF($I$2="Открытый тариф",
INDEX(GRID!$B$17:$BI$27,MATCH(O$7,GRID!$A$17:$A$27,0),MATCH(1,($U$2=GRID!$B$1:$BI$1)*(КАЛЕНДАРЬ!$O12=GRID!$B$3:$BI$3), 0)),
ROUNDUP(INDEX(GRID!$B$17:$BI$27,MATCH(O$7,GRID!$A$17:$A$27,0),MATCH(1,($U$2=GRID!$B$1:$BI$1)*(КАЛЕНДАРЬ!$O12=GRID!$B$3:$BI$3), 0))*(1-GRID!$B$69),0))</f>
        <v>56000</v>
      </c>
      <c r="Q45" s="49" t="e" cm="1">
        <f t="array" ref="Q45">IF($I$2="Открытый тариф",
INDEX(GRID!$B$4:$BI$14,MATCH(Q$7,GRID!$A$4:$A$14,0),MATCH(1,($U$2=GRID!$B$1:$BI$1)*(КАЛЕНДАРЬ!$O12=GRID!$B$3:$BI$3), 0)),
ROUNDUP(INDEX(GRID!$B$4:$BI$14,MATCH(Q$7,GRID!$A$4:$A$14,0),MATCH(1,($U$2=GRID!$B$1:$BI$1)*(КАЛЕНДАРЬ!$O12=GRID!$B$3:$BI$3),0))*(1-GRID!$B$69),0))</f>
        <v>#N/A</v>
      </c>
      <c r="R45" s="49" t="e" cm="1">
        <f t="array" ref="R45">IF($I$2="Открытый тариф",
INDEX(GRID!$B$17:$BI$27,MATCH(Q$7,GRID!$A$17:$A$27,0),MATCH(1,($U$2=GRID!$B$1:$BI$1)*(КАЛЕНДАРЬ!$O12=GRID!$B$3:$BI$3), 0)),
ROUNDUP(INDEX(GRID!$B$17:$BI$27,MATCH(Q$7,GRID!$A$17:$A$27,0),MATCH(1,($U$2=GRID!$B$1:$BI$1)*(КАЛЕНДАРЬ!$O12=GRID!$B$3:$BI$3), 0))*(1-GRID!$B$69),0))</f>
        <v>#N/A</v>
      </c>
      <c r="S45" s="49" t="e" cm="1">
        <f t="array" ref="S45">IF($I$2="Открытый тариф",
INDEX(GRID!$B$4:$BI$14,MATCH(S$7,GRID!$A$4:$A$14,0),MATCH(1,($U$2=GRID!$B$1:$BI$1)*(КАЛЕНДАРЬ!$O12=GRID!$B$3:$BI$3), 0)),
ROUNDUP(INDEX(GRID!$B$4:$BI$14,MATCH(S$7,GRID!$A$4:$A$14,0),MATCH(1,($U$2=GRID!$B$1:$BI$1)*(КАЛЕНДАРЬ!$O12=GRID!$B$3:$BI$3),0))*(1-GRID!$B$69),0))</f>
        <v>#N/A</v>
      </c>
      <c r="T45" s="49" t="e" cm="1">
        <f t="array" ref="T45">IF($I$2="Открытый тариф",
INDEX(GRID!$B$17:$BI$27,MATCH(S$7,GRID!$A$17:$A$27,0),MATCH(1,($U$2=GRID!$B$1:$BI$1)*(КАЛЕНДАРЬ!$O12=GRID!$B$3:$BI$3), 0)),
ROUNDUP(INDEX(GRID!$B$17:$BI$27,MATCH(S$7,GRID!$A$17:$A$27,0),MATCH(1,($U$2=GRID!$B$1:$BI$1)*(КАЛЕНДАРЬ!$O12=GRID!$B$3:$BI$3), 0))*(1-GRID!$B$69),0))</f>
        <v>#N/A</v>
      </c>
      <c r="U45" s="49" cm="1">
        <f t="array" ref="U45">IF($I$2="Открытый тариф",
INDEX(GRID!$B$4:$BI$14,MATCH(U$7,GRID!$A$4:$A$14,0),MATCH(1,($U$2=GRID!$B$1:$BI$1)*(КАЛЕНДАРЬ!$O12=GRID!$B$3:$BI$3), 0)),
ROUNDUP(INDEX(GRID!$B$4:$BI$14,MATCH(U$7,GRID!$A$4:$A$14,0),MATCH(1,($U$2=GRID!$B$1:$BI$1)*(КАЛЕНДАРЬ!$O12=GRID!$B$3:$BI$3),0))*(1-GRID!$B$69),0))</f>
        <v>83000</v>
      </c>
      <c r="V45" s="49" cm="1">
        <f t="array" ref="V45">IF($I$2="Открытый тариф",
INDEX(GRID!$B$17:$BI$27,MATCH(U$7,GRID!$A$17:$A$27,0),MATCH(1,($U$2=GRID!$B$1:$BI$1)*(КАЛЕНДАРЬ!$O12=GRID!$B$3:$BI$3), 0)),
ROUNDUP(INDEX(GRID!$B$17:$BI$27,MATCH(U$7,GRID!$A$17:$A$27,0),MATCH(1,($U$2=GRID!$B$1:$BI$1)*(КАЛЕНДАРЬ!$O12=GRID!$B$3:$BI$3), 0))*(1-GRID!$B$69),0))</f>
        <v>85500</v>
      </c>
      <c r="W45" s="49" cm="1">
        <f t="array" ref="W45">IF($I$2="Открытый тариф",
INDEX(GRID!$B$4:$BI$14,MATCH(W$7,GRID!$A$4:$A$14,0),MATCH(1,($U$2=GRID!$B$1:$BI$1)*(КАЛЕНДАРЬ!$O12=GRID!$B$3:$BI$3), 0)),
ROUNDUP(INDEX(GRID!$B$4:$BI$14,MATCH(W$7,GRID!$A$4:$A$14,0),MATCH(1,($U$2=GRID!$B$1:$BI$1)*(КАЛЕНДАРЬ!$O12=GRID!$B$3:$BI$3),0))*(1-GRID!$B$69),0))</f>
        <v>303000</v>
      </c>
      <c r="X45" s="49" cm="1">
        <f t="array" ref="X45">IF($I$2="Открытый тариф",
INDEX(GRID!$B$17:$BI$27,MATCH(W$7,GRID!$A$17:$A$27,0),MATCH(1,($U$2=GRID!$B$1:$BI$1)*(КАЛЕНДАРЬ!$O12=GRID!$B$3:$BI$3), 0)),
ROUNDUP(INDEX(GRID!$B$17:$BI$27,MATCH(W$7,GRID!$A$17:$A$27,0),MATCH(1,($U$2=GRID!$B$1:$BI$1)*(КАЛЕНДАРЬ!$O12=GRID!$B$3:$BI$3), 0))*(1-GRID!$B$69),0))</f>
        <v>305500</v>
      </c>
    </row>
    <row r="46" spans="1:24" ht="12.75" hidden="1" customHeight="1" x14ac:dyDescent="0.2">
      <c r="A46" s="117" t="s">
        <v>44</v>
      </c>
      <c r="B46" s="117">
        <v>10</v>
      </c>
      <c r="C46" s="47" cm="1">
        <f t="array" ref="C46">IF($I$2="Открытый тариф",
INDEX(GRID!$B$4:$BI$14,MATCH(C$7,GRID!$A$4:$A$14,0),MATCH(1,($U$2=GRID!$B$1:$BI$1)*(КАЛЕНДАРЬ!$O13=GRID!$B$3:$BI$3), 0)),
ROUNDUP(INDEX(GRID!$B$4:$BI$14,MATCH(C$7,GRID!$A$4:$A$14,0),MATCH(1,($U$2=GRID!$B$1:$BI$1)*(КАЛЕНДАРЬ!$O13=GRID!$B$3:$BI$3),0))*(1-GRID!$B$69),0))</f>
        <v>24500</v>
      </c>
      <c r="D46" s="48" cm="1">
        <f t="array" ref="D46">IF($I$2="Открытый тариф",
INDEX(GRID!$B$17:$BI$27,MATCH(C$7,GRID!$A$17:$A$27,0),MATCH(1,($U$2=GRID!$B$1:$BI$1)*(КАЛЕНДАРЬ!$O13=GRID!$B$3:$BI$3), 0)),
ROUNDUP(INDEX(GRID!$B$17:$BI$27,MATCH(C$7,GRID!$A$17:$A$27,0),MATCH(1,($U$2=GRID!$B$1:$BI$1)*(КАЛЕНДАРЬ!$O13=GRID!$B$3:$BI$3), 0))*(1-GRID!$B$69),0))</f>
        <v>27000</v>
      </c>
      <c r="E46" s="47" cm="1">
        <f t="array" ref="E46">IF($I$2="Открытый тариф",
INDEX(GRID!$B$4:$BI$14,MATCH(E$7,GRID!$A$4:$A$14,0),MATCH(1,($U$2=GRID!$B$1:$BI$1)*(КАЛЕНДАРЬ!$O13=GRID!$B$3:$BI$3), 0)),
ROUNDUP(INDEX(GRID!$B$4:$BI$14,MATCH(E$7,GRID!$A$4:$A$14,0),MATCH(1,($U$2=GRID!$B$1:$BI$1)*(КАЛЕНДАРЬ!$O13=GRID!$B$3:$BI$3),0))*(1-GRID!$B$69),0))</f>
        <v>27200</v>
      </c>
      <c r="F46" s="48" cm="1">
        <f t="array" ref="F46">IF($I$2="Открытый тариф",
INDEX(GRID!$B$17:$BI$27,MATCH(E$7,GRID!$A$17:$A$27,0),MATCH(1,($U$2=GRID!$B$1:$BI$1)*(КАЛЕНДАРЬ!$O13=GRID!$B$3:$BI$3), 0)),
ROUNDUP(INDEX(GRID!$B$17:$BI$27,MATCH(E$7,GRID!$A$17:$A$27,0),MATCH(1,($U$2=GRID!$B$1:$BI$1)*(КАЛЕНДАРЬ!$O13=GRID!$B$3:$BI$3), 0))*(1-GRID!$B$69),0))</f>
        <v>29700</v>
      </c>
      <c r="G46" s="47" t="e" cm="1">
        <f t="array" ref="G46">IF($I$2="Открытый тариф",
INDEX(GRID!$B$4:$BI$14,MATCH(G$7,GRID!$A$4:$A$14,0),MATCH(1,($U$2=GRID!$B$1:$BI$1)*(КАЛЕНДАРЬ!$O13=GRID!$B$3:$BI$3), 0)),
ROUNDUP(INDEX(GRID!$B$4:$BI$14,MATCH(G$7,GRID!$A$4:$A$14,0),MATCH(1,($U$2=GRID!$B$1:$BI$1)*(КАЛЕНДАРЬ!$O13=GRID!$B$3:$BI$3),0))*(1-GRID!$B$69),0))</f>
        <v>#N/A</v>
      </c>
      <c r="H46" s="48" t="e" cm="1">
        <f t="array" ref="H46">IF($I$2="Открытый тариф",
INDEX(GRID!$B$17:$BI$27,MATCH(G$7,GRID!$A$17:$A$27,0),MATCH(1,($U$2=GRID!$B$1:$BI$1)*(КАЛЕНДАРЬ!$O13=GRID!$B$3:$BI$3), 0)),
ROUNDUP(INDEX(GRID!$B$17:$BI$27,MATCH(G$7,GRID!$A$17:$A$27,0),MATCH(1,($U$2=GRID!$B$1:$BI$1)*(КАЛЕНДАРЬ!$O13=GRID!$B$3:$BI$3), 0))*(1-GRID!$B$69),0))</f>
        <v>#N/A</v>
      </c>
      <c r="I46" s="47" t="e" cm="1">
        <f t="array" ref="I46">IF($I$2="Открытый тариф",
INDEX(GRID!$B$4:$BI$14,MATCH(I$7,GRID!$A$4:$A$14,0),MATCH(1,($U$2=GRID!$B$1:$BI$1)*(КАЛЕНДАРЬ!$O13=GRID!$B$3:$BI$3), 0)),
ROUNDUP(INDEX(GRID!$B$4:$BI$14,MATCH(I$7,GRID!$A$4:$A$14,0),MATCH(1,($U$2=GRID!$B$1:$BI$1)*(КАЛЕНДАРЬ!$O13=GRID!$B$3:$BI$3),0))*(1-GRID!$B$69),0))</f>
        <v>#N/A</v>
      </c>
      <c r="J46" s="48" t="e" cm="1">
        <f t="array" ref="J46">IF($I$2="Открытый тариф",
INDEX(GRID!$B$17:$BI$27,MATCH(I$7,GRID!$A$17:$A$27,0),MATCH(1,($U$2=GRID!$B$1:$BI$1)*(КАЛЕНДАРЬ!$O13=GRID!$B$3:$BI$3), 0)),
ROUNDUP(INDEX(GRID!$B$17:$BI$27,MATCH(I$7,GRID!$A$17:$A$27,0),MATCH(1,($U$2=GRID!$B$1:$BI$1)*(КАЛЕНДАРЬ!$O13=GRID!$B$3:$BI$3), 0))*(1-GRID!$B$69),0))</f>
        <v>#N/A</v>
      </c>
      <c r="K46" s="47" cm="1">
        <f t="array" ref="K46">IF($I$2="Открытый тариф",
INDEX(GRID!$B$4:$BI$14,MATCH(K$7,GRID!$A$4:$A$14,0),MATCH(1,($U$2=GRID!$B$1:$BI$1)*(КАЛЕНДАРЬ!$O13=GRID!$B$3:$BI$3), 0)),
ROUNDUP(INDEX(GRID!$B$4:$BI$14,MATCH(K$7,GRID!$A$4:$A$14,0),MATCH(1,($U$2=GRID!$B$1:$BI$1)*(КАЛЕНДАРЬ!$O13=GRID!$B$3:$BI$3),0))*(1-GRID!$B$69),0))</f>
        <v>37100</v>
      </c>
      <c r="L46" s="48" cm="1">
        <f t="array" ref="L46">IF($I$2="Открытый тариф",
INDEX(GRID!$B$17:$BI$27,MATCH(K$7,GRID!$A$17:$A$27,0),MATCH(1,($U$2=GRID!$B$1:$BI$1)*(КАЛЕНДАРЬ!$O13=GRID!$B$3:$BI$3), 0)),
ROUNDUP(INDEX(GRID!$B$17:$BI$27,MATCH(K$7,GRID!$A$17:$A$27,0),MATCH(1,($U$2=GRID!$B$1:$BI$1)*(КАЛЕНДАРЬ!$O13=GRID!$B$3:$BI$3), 0))*(1-GRID!$B$69),0))</f>
        <v>39600</v>
      </c>
      <c r="M46" s="47" cm="1">
        <f t="array" ref="M46">IF($I$2="Открытый тариф",
INDEX(GRID!$B$4:$BI$14,MATCH(M$7,GRID!$A$4:$A$14,0),MATCH(1,($U$2=GRID!$B$1:$BI$1)*(КАЛЕНДАРЬ!$O13=GRID!$B$3:$BI$3), 0)),
ROUNDUP(INDEX(GRID!$B$4:$BI$14,MATCH(M$7,GRID!$A$4:$A$14,0),MATCH(1,($U$2=GRID!$B$1:$BI$1)*(КАЛЕНДАРЬ!$O13=GRID!$B$3:$BI$3),0))*(1-GRID!$B$69),0))</f>
        <v>41200</v>
      </c>
      <c r="N46" s="48" cm="1">
        <f t="array" ref="N46">IF($I$2="Открытый тариф",
INDEX(GRID!$B$17:$BI$27,MATCH(M$7,GRID!$A$17:$A$27,0),MATCH(1,($U$2=GRID!$B$1:$BI$1)*(КАЛЕНДАРЬ!$O13=GRID!$B$3:$BI$3), 0)),
ROUNDUP(INDEX(GRID!$B$17:$BI$27,MATCH(M$7,GRID!$A$17:$A$27,0),MATCH(1,($U$2=GRID!$B$1:$BI$1)*(КАЛЕНДАРЬ!$O13=GRID!$B$3:$BI$3), 0))*(1-GRID!$B$69),0))</f>
        <v>43700</v>
      </c>
      <c r="O46" s="49" cm="1">
        <f t="array" ref="O46">IF($I$2="Открытый тариф",
INDEX(GRID!$B$4:$BI$14,MATCH(O$7,GRID!$A$4:$A$14,0),MATCH(1,($U$2=GRID!$B$1:$BI$1)*(КАЛЕНДАРЬ!$O13=GRID!$B$3:$BI$3), 0)),
ROUNDUP(INDEX(GRID!$B$4:$BI$14,MATCH(O$7,GRID!$A$4:$A$14,0),MATCH(1,($U$2=GRID!$B$1:$BI$1)*(КАЛЕНДАРЬ!$O13=GRID!$B$3:$BI$3),0))*(1-GRID!$B$69),0))</f>
        <v>47600</v>
      </c>
      <c r="P46" s="49" cm="1">
        <f t="array" ref="P46">IF($I$2="Открытый тариф",
INDEX(GRID!$B$17:$BI$27,MATCH(O$7,GRID!$A$17:$A$27,0),MATCH(1,($U$2=GRID!$B$1:$BI$1)*(КАЛЕНДАРЬ!$O13=GRID!$B$3:$BI$3), 0)),
ROUNDUP(INDEX(GRID!$B$17:$BI$27,MATCH(O$7,GRID!$A$17:$A$27,0),MATCH(1,($U$2=GRID!$B$1:$BI$1)*(КАЛЕНДАРЬ!$O13=GRID!$B$3:$BI$3), 0))*(1-GRID!$B$69),0))</f>
        <v>50100</v>
      </c>
      <c r="Q46" s="49" t="e" cm="1">
        <f t="array" ref="Q46">IF($I$2="Открытый тариф",
INDEX(GRID!$B$4:$BI$14,MATCH(Q$7,GRID!$A$4:$A$14,0),MATCH(1,($U$2=GRID!$B$1:$BI$1)*(КАЛЕНДАРЬ!$O13=GRID!$B$3:$BI$3), 0)),
ROUNDUP(INDEX(GRID!$B$4:$BI$14,MATCH(Q$7,GRID!$A$4:$A$14,0),MATCH(1,($U$2=GRID!$B$1:$BI$1)*(КАЛЕНДАРЬ!$O13=GRID!$B$3:$BI$3),0))*(1-GRID!$B$69),0))</f>
        <v>#N/A</v>
      </c>
      <c r="R46" s="49" t="e" cm="1">
        <f t="array" ref="R46">IF($I$2="Открытый тариф",
INDEX(GRID!$B$17:$BI$27,MATCH(Q$7,GRID!$A$17:$A$27,0),MATCH(1,($U$2=GRID!$B$1:$BI$1)*(КАЛЕНДАРЬ!$O13=GRID!$B$3:$BI$3), 0)),
ROUNDUP(INDEX(GRID!$B$17:$BI$27,MATCH(Q$7,GRID!$A$17:$A$27,0),MATCH(1,($U$2=GRID!$B$1:$BI$1)*(КАЛЕНДАРЬ!$O13=GRID!$B$3:$BI$3), 0))*(1-GRID!$B$69),0))</f>
        <v>#N/A</v>
      </c>
      <c r="S46" s="49" t="e" cm="1">
        <f t="array" ref="S46">IF($I$2="Открытый тариф",
INDEX(GRID!$B$4:$BI$14,MATCH(S$7,GRID!$A$4:$A$14,0),MATCH(1,($U$2=GRID!$B$1:$BI$1)*(КАЛЕНДАРЬ!$O13=GRID!$B$3:$BI$3), 0)),
ROUNDUP(INDEX(GRID!$B$4:$BI$14,MATCH(S$7,GRID!$A$4:$A$14,0),MATCH(1,($U$2=GRID!$B$1:$BI$1)*(КАЛЕНДАРЬ!$O13=GRID!$B$3:$BI$3),0))*(1-GRID!$B$69),0))</f>
        <v>#N/A</v>
      </c>
      <c r="T46" s="49" t="e" cm="1">
        <f t="array" ref="T46">IF($I$2="Открытый тариф",
INDEX(GRID!$B$17:$BI$27,MATCH(S$7,GRID!$A$17:$A$27,0),MATCH(1,($U$2=GRID!$B$1:$BI$1)*(КАЛЕНДАРЬ!$O13=GRID!$B$3:$BI$3), 0)),
ROUNDUP(INDEX(GRID!$B$17:$BI$27,MATCH(S$7,GRID!$A$17:$A$27,0),MATCH(1,($U$2=GRID!$B$1:$BI$1)*(КАЛЕНДАРЬ!$O13=GRID!$B$3:$BI$3), 0))*(1-GRID!$B$69),0))</f>
        <v>#N/A</v>
      </c>
      <c r="U46" s="49" cm="1">
        <f t="array" ref="U46">IF($I$2="Открытый тариф",
INDEX(GRID!$B$4:$BI$14,MATCH(U$7,GRID!$A$4:$A$14,0),MATCH(1,($U$2=GRID!$B$1:$BI$1)*(КАЛЕНДАРЬ!$O13=GRID!$B$3:$BI$3), 0)),
ROUNDUP(INDEX(GRID!$B$4:$BI$14,MATCH(U$7,GRID!$A$4:$A$14,0),MATCH(1,($U$2=GRID!$B$1:$BI$1)*(КАЛЕНДАРЬ!$O13=GRID!$B$3:$BI$3),0))*(1-GRID!$B$69),0))</f>
        <v>74000</v>
      </c>
      <c r="V46" s="49" cm="1">
        <f t="array" ref="V46">IF($I$2="Открытый тариф",
INDEX(GRID!$B$17:$BI$27,MATCH(U$7,GRID!$A$17:$A$27,0),MATCH(1,($U$2=GRID!$B$1:$BI$1)*(КАЛЕНДАРЬ!$O13=GRID!$B$3:$BI$3), 0)),
ROUNDUP(INDEX(GRID!$B$17:$BI$27,MATCH(U$7,GRID!$A$17:$A$27,0),MATCH(1,($U$2=GRID!$B$1:$BI$1)*(КАЛЕНДАРЬ!$O13=GRID!$B$3:$BI$3), 0))*(1-GRID!$B$69),0))</f>
        <v>76500</v>
      </c>
      <c r="W46" s="49" cm="1">
        <f t="array" ref="W46">IF($I$2="Открытый тариф",
INDEX(GRID!$B$4:$BI$14,MATCH(W$7,GRID!$A$4:$A$14,0),MATCH(1,($U$2=GRID!$B$1:$BI$1)*(КАЛЕНДАРЬ!$O13=GRID!$B$3:$BI$3), 0)),
ROUNDUP(INDEX(GRID!$B$4:$BI$14,MATCH(W$7,GRID!$A$4:$A$14,0),MATCH(1,($U$2=GRID!$B$1:$BI$1)*(КАЛЕНДАРЬ!$O13=GRID!$B$3:$BI$3),0))*(1-GRID!$B$69),0))</f>
        <v>278000</v>
      </c>
      <c r="X46" s="49" cm="1">
        <f t="array" ref="X46">IF($I$2="Открытый тариф",
INDEX(GRID!$B$17:$BI$27,MATCH(W$7,GRID!$A$17:$A$27,0),MATCH(1,($U$2=GRID!$B$1:$BI$1)*(КАЛЕНДАРЬ!$O13=GRID!$B$3:$BI$3), 0)),
ROUNDUP(INDEX(GRID!$B$17:$BI$27,MATCH(W$7,GRID!$A$17:$A$27,0),MATCH(1,($U$2=GRID!$B$1:$BI$1)*(КАЛЕНДАРЬ!$O13=GRID!$B$3:$BI$3), 0))*(1-GRID!$B$69),0))</f>
        <v>280500</v>
      </c>
    </row>
    <row r="47" spans="1:24" ht="12.75" hidden="1" customHeight="1" x14ac:dyDescent="0.2">
      <c r="A47" s="117" t="s">
        <v>45</v>
      </c>
      <c r="B47" s="117">
        <v>11</v>
      </c>
      <c r="C47" s="47" cm="1">
        <f t="array" ref="C47">IF($I$2="Открытый тариф",
INDEX(GRID!$B$4:$BI$14,MATCH(C$7,GRID!$A$4:$A$14,0),MATCH(1,($U$2=GRID!$B$1:$BI$1)*(КАЛЕНДАРЬ!$O14=GRID!$B$3:$BI$3), 0)),
ROUNDUP(INDEX(GRID!$B$4:$BI$14,MATCH(C$7,GRID!$A$4:$A$14,0),MATCH(1,($U$2=GRID!$B$1:$BI$1)*(КАЛЕНДАРЬ!$O14=GRID!$B$3:$BI$3),0))*(1-GRID!$B$69),0))</f>
        <v>19000</v>
      </c>
      <c r="D47" s="48" cm="1">
        <f t="array" ref="D47">IF($I$2="Открытый тариф",
INDEX(GRID!$B$17:$BI$27,MATCH(C$7,GRID!$A$17:$A$27,0),MATCH(1,($U$2=GRID!$B$1:$BI$1)*(КАЛЕНДАРЬ!$O14=GRID!$B$3:$BI$3), 0)),
ROUNDUP(INDEX(GRID!$B$17:$BI$27,MATCH(C$7,GRID!$A$17:$A$27,0),MATCH(1,($U$2=GRID!$B$1:$BI$1)*(КАЛЕНДАРЬ!$O14=GRID!$B$3:$BI$3), 0))*(1-GRID!$B$69),0))</f>
        <v>21500</v>
      </c>
      <c r="E47" s="47" cm="1">
        <f t="array" ref="E47">IF($I$2="Открытый тариф",
INDEX(GRID!$B$4:$BI$14,MATCH(E$7,GRID!$A$4:$A$14,0),MATCH(1,($U$2=GRID!$B$1:$BI$1)*(КАЛЕНДАРЬ!$O14=GRID!$B$3:$BI$3), 0)),
ROUNDUP(INDEX(GRID!$B$4:$BI$14,MATCH(E$7,GRID!$A$4:$A$14,0),MATCH(1,($U$2=GRID!$B$1:$BI$1)*(КАЛЕНДАРЬ!$O14=GRID!$B$3:$BI$3),0))*(1-GRID!$B$69),0))</f>
        <v>20900</v>
      </c>
      <c r="F47" s="48" cm="1">
        <f t="array" ref="F47">IF($I$2="Открытый тариф",
INDEX(GRID!$B$17:$BI$27,MATCH(E$7,GRID!$A$17:$A$27,0),MATCH(1,($U$2=GRID!$B$1:$BI$1)*(КАЛЕНДАРЬ!$O14=GRID!$B$3:$BI$3), 0)),
ROUNDUP(INDEX(GRID!$B$17:$BI$27,MATCH(E$7,GRID!$A$17:$A$27,0),MATCH(1,($U$2=GRID!$B$1:$BI$1)*(КАЛЕНДАРЬ!$O14=GRID!$B$3:$BI$3), 0))*(1-GRID!$B$69),0))</f>
        <v>23400</v>
      </c>
      <c r="G47" s="47" t="e" cm="1">
        <f t="array" ref="G47">IF($I$2="Открытый тариф",
INDEX(GRID!$B$4:$BI$14,MATCH(G$7,GRID!$A$4:$A$14,0),MATCH(1,($U$2=GRID!$B$1:$BI$1)*(КАЛЕНДАРЬ!$O14=GRID!$B$3:$BI$3), 0)),
ROUNDUP(INDEX(GRID!$B$4:$BI$14,MATCH(G$7,GRID!$A$4:$A$14,0),MATCH(1,($U$2=GRID!$B$1:$BI$1)*(КАЛЕНДАРЬ!$O14=GRID!$B$3:$BI$3),0))*(1-GRID!$B$69),0))</f>
        <v>#N/A</v>
      </c>
      <c r="H47" s="48" t="e" cm="1">
        <f t="array" ref="H47">IF($I$2="Открытый тариф",
INDEX(GRID!$B$17:$BI$27,MATCH(G$7,GRID!$A$17:$A$27,0),MATCH(1,($U$2=GRID!$B$1:$BI$1)*(КАЛЕНДАРЬ!$O14=GRID!$B$3:$BI$3), 0)),
ROUNDUP(INDEX(GRID!$B$17:$BI$27,MATCH(G$7,GRID!$A$17:$A$27,0),MATCH(1,($U$2=GRID!$B$1:$BI$1)*(КАЛЕНДАРЬ!$O14=GRID!$B$3:$BI$3), 0))*(1-GRID!$B$69),0))</f>
        <v>#N/A</v>
      </c>
      <c r="I47" s="47" t="e" cm="1">
        <f t="array" ref="I47">IF($I$2="Открытый тариф",
INDEX(GRID!$B$4:$BI$14,MATCH(I$7,GRID!$A$4:$A$14,0),MATCH(1,($U$2=GRID!$B$1:$BI$1)*(КАЛЕНДАРЬ!$O14=GRID!$B$3:$BI$3), 0)),
ROUNDUP(INDEX(GRID!$B$4:$BI$14,MATCH(I$7,GRID!$A$4:$A$14,0),MATCH(1,($U$2=GRID!$B$1:$BI$1)*(КАЛЕНДАРЬ!$O14=GRID!$B$3:$BI$3),0))*(1-GRID!$B$69),0))</f>
        <v>#N/A</v>
      </c>
      <c r="J47" s="48" t="e" cm="1">
        <f t="array" ref="J47">IF($I$2="Открытый тариф",
INDEX(GRID!$B$17:$BI$27,MATCH(I$7,GRID!$A$17:$A$27,0),MATCH(1,($U$2=GRID!$B$1:$BI$1)*(КАЛЕНДАРЬ!$O14=GRID!$B$3:$BI$3), 0)),
ROUNDUP(INDEX(GRID!$B$17:$BI$27,MATCH(I$7,GRID!$A$17:$A$27,0),MATCH(1,($U$2=GRID!$B$1:$BI$1)*(КАЛЕНДАРЬ!$O14=GRID!$B$3:$BI$3), 0))*(1-GRID!$B$69),0))</f>
        <v>#N/A</v>
      </c>
      <c r="K47" s="47" cm="1">
        <f t="array" ref="K47">IF($I$2="Открытый тариф",
INDEX(GRID!$B$4:$BI$14,MATCH(K$7,GRID!$A$4:$A$14,0),MATCH(1,($U$2=GRID!$B$1:$BI$1)*(КАЛЕНДАРЬ!$O14=GRID!$B$3:$BI$3), 0)),
ROUNDUP(INDEX(GRID!$B$4:$BI$14,MATCH(K$7,GRID!$A$4:$A$14,0),MATCH(1,($U$2=GRID!$B$1:$BI$1)*(КАЛЕНДАРЬ!$O14=GRID!$B$3:$BI$3),0))*(1-GRID!$B$69),0))</f>
        <v>27600</v>
      </c>
      <c r="L47" s="48" cm="1">
        <f t="array" ref="L47">IF($I$2="Открытый тариф",
INDEX(GRID!$B$17:$BI$27,MATCH(K$7,GRID!$A$17:$A$27,0),MATCH(1,($U$2=GRID!$B$1:$BI$1)*(КАЛЕНДАРЬ!$O14=GRID!$B$3:$BI$3), 0)),
ROUNDUP(INDEX(GRID!$B$17:$BI$27,MATCH(K$7,GRID!$A$17:$A$27,0),MATCH(1,($U$2=GRID!$B$1:$BI$1)*(КАЛЕНДАРЬ!$O14=GRID!$B$3:$BI$3), 0))*(1-GRID!$B$69),0))</f>
        <v>30100</v>
      </c>
      <c r="M47" s="47" cm="1">
        <f t="array" ref="M47">IF($I$2="Открытый тариф",
INDEX(GRID!$B$4:$BI$14,MATCH(M$7,GRID!$A$4:$A$14,0),MATCH(1,($U$2=GRID!$B$1:$BI$1)*(КАЛЕНДАРЬ!$O14=GRID!$B$3:$BI$3), 0)),
ROUNDUP(INDEX(GRID!$B$4:$BI$14,MATCH(M$7,GRID!$A$4:$A$14,0),MATCH(1,($U$2=GRID!$B$1:$BI$1)*(КАЛЕНДАРЬ!$O14=GRID!$B$3:$BI$3),0))*(1-GRID!$B$69),0))</f>
        <v>30300</v>
      </c>
      <c r="N47" s="48" cm="1">
        <f t="array" ref="N47">IF($I$2="Открытый тариф",
INDEX(GRID!$B$17:$BI$27,MATCH(M$7,GRID!$A$17:$A$27,0),MATCH(1,($U$2=GRID!$B$1:$BI$1)*(КАЛЕНДАРЬ!$O14=GRID!$B$3:$BI$3), 0)),
ROUNDUP(INDEX(GRID!$B$17:$BI$27,MATCH(M$7,GRID!$A$17:$A$27,0),MATCH(1,($U$2=GRID!$B$1:$BI$1)*(КАЛЕНДАРЬ!$O14=GRID!$B$3:$BI$3), 0))*(1-GRID!$B$69),0))</f>
        <v>32800</v>
      </c>
      <c r="O47" s="49" cm="1">
        <f t="array" ref="O47">IF($I$2="Открытый тариф",
INDEX(GRID!$B$4:$BI$14,MATCH(O$7,GRID!$A$4:$A$14,0),MATCH(1,($U$2=GRID!$B$1:$BI$1)*(КАЛЕНДАРЬ!$O14=GRID!$B$3:$BI$3), 0)),
ROUNDUP(INDEX(GRID!$B$4:$BI$14,MATCH(O$7,GRID!$A$4:$A$14,0),MATCH(1,($U$2=GRID!$B$1:$BI$1)*(КАЛЕНДАРЬ!$O14=GRID!$B$3:$BI$3),0))*(1-GRID!$B$69),0))</f>
        <v>37300</v>
      </c>
      <c r="P47" s="49" cm="1">
        <f t="array" ref="P47">IF($I$2="Открытый тариф",
INDEX(GRID!$B$17:$BI$27,MATCH(O$7,GRID!$A$17:$A$27,0),MATCH(1,($U$2=GRID!$B$1:$BI$1)*(КАЛЕНДАРЬ!$O14=GRID!$B$3:$BI$3), 0)),
ROUNDUP(INDEX(GRID!$B$17:$BI$27,MATCH(O$7,GRID!$A$17:$A$27,0),MATCH(1,($U$2=GRID!$B$1:$BI$1)*(КАЛЕНДАРЬ!$O14=GRID!$B$3:$BI$3), 0))*(1-GRID!$B$69),0))</f>
        <v>39800</v>
      </c>
      <c r="Q47" s="49" t="e" cm="1">
        <f t="array" ref="Q47">IF($I$2="Открытый тариф",
INDEX(GRID!$B$4:$BI$14,MATCH(Q$7,GRID!$A$4:$A$14,0),MATCH(1,($U$2=GRID!$B$1:$BI$1)*(КАЛЕНДАРЬ!$O14=GRID!$B$3:$BI$3), 0)),
ROUNDUP(INDEX(GRID!$B$4:$BI$14,MATCH(Q$7,GRID!$A$4:$A$14,0),MATCH(1,($U$2=GRID!$B$1:$BI$1)*(КАЛЕНДАРЬ!$O14=GRID!$B$3:$BI$3),0))*(1-GRID!$B$69),0))</f>
        <v>#N/A</v>
      </c>
      <c r="R47" s="49" t="e" cm="1">
        <f t="array" ref="R47">IF($I$2="Открытый тариф",
INDEX(GRID!$B$17:$BI$27,MATCH(Q$7,GRID!$A$17:$A$27,0),MATCH(1,($U$2=GRID!$B$1:$BI$1)*(КАЛЕНДАРЬ!$O14=GRID!$B$3:$BI$3), 0)),
ROUNDUP(INDEX(GRID!$B$17:$BI$27,MATCH(Q$7,GRID!$A$17:$A$27,0),MATCH(1,($U$2=GRID!$B$1:$BI$1)*(КАЛЕНДАРЬ!$O14=GRID!$B$3:$BI$3), 0))*(1-GRID!$B$69),0))</f>
        <v>#N/A</v>
      </c>
      <c r="S47" s="49" t="e" cm="1">
        <f t="array" ref="S47">IF($I$2="Открытый тариф",
INDEX(GRID!$B$4:$BI$14,MATCH(S$7,GRID!$A$4:$A$14,0),MATCH(1,($U$2=GRID!$B$1:$BI$1)*(КАЛЕНДАРЬ!$O14=GRID!$B$3:$BI$3), 0)),
ROUNDUP(INDEX(GRID!$B$4:$BI$14,MATCH(S$7,GRID!$A$4:$A$14,0),MATCH(1,($U$2=GRID!$B$1:$BI$1)*(КАЛЕНДАРЬ!$O14=GRID!$B$3:$BI$3),0))*(1-GRID!$B$69),0))</f>
        <v>#N/A</v>
      </c>
      <c r="T47" s="49" t="e" cm="1">
        <f t="array" ref="T47">IF($I$2="Открытый тариф",
INDEX(GRID!$B$17:$BI$27,MATCH(S$7,GRID!$A$17:$A$27,0),MATCH(1,($U$2=GRID!$B$1:$BI$1)*(КАЛЕНДАРЬ!$O14=GRID!$B$3:$BI$3), 0)),
ROUNDUP(INDEX(GRID!$B$17:$BI$27,MATCH(S$7,GRID!$A$17:$A$27,0),MATCH(1,($U$2=GRID!$B$1:$BI$1)*(КАЛЕНДАРЬ!$O14=GRID!$B$3:$BI$3), 0))*(1-GRID!$B$69),0))</f>
        <v>#N/A</v>
      </c>
      <c r="U47" s="49" cm="1">
        <f t="array" ref="U47">IF($I$2="Открытый тариф",
INDEX(GRID!$B$4:$BI$14,MATCH(U$7,GRID!$A$4:$A$14,0),MATCH(1,($U$2=GRID!$B$1:$BI$1)*(КАЛЕНДАРЬ!$O14=GRID!$B$3:$BI$3), 0)),
ROUNDUP(INDEX(GRID!$B$4:$BI$14,MATCH(U$7,GRID!$A$4:$A$14,0),MATCH(1,($U$2=GRID!$B$1:$BI$1)*(КАЛЕНДАРЬ!$O14=GRID!$B$3:$BI$3),0))*(1-GRID!$B$69),0))</f>
        <v>58000</v>
      </c>
      <c r="V47" s="49" cm="1">
        <f t="array" ref="V47">IF($I$2="Открытый тариф",
INDEX(GRID!$B$17:$BI$27,MATCH(U$7,GRID!$A$17:$A$27,0),MATCH(1,($U$2=GRID!$B$1:$BI$1)*(КАЛЕНДАРЬ!$O14=GRID!$B$3:$BI$3), 0)),
ROUNDUP(INDEX(GRID!$B$17:$BI$27,MATCH(U$7,GRID!$A$17:$A$27,0),MATCH(1,($U$2=GRID!$B$1:$BI$1)*(КАЛЕНДАРЬ!$O14=GRID!$B$3:$BI$3), 0))*(1-GRID!$B$69),0))</f>
        <v>60500</v>
      </c>
      <c r="W47" s="49" cm="1">
        <f t="array" ref="W47">IF($I$2="Открытый тариф",
INDEX(GRID!$B$4:$BI$14,MATCH(W$7,GRID!$A$4:$A$14,0),MATCH(1,($U$2=GRID!$B$1:$BI$1)*(КАЛЕНДАРЬ!$O14=GRID!$B$3:$BI$3), 0)),
ROUNDUP(INDEX(GRID!$B$4:$BI$14,MATCH(W$7,GRID!$A$4:$A$14,0),MATCH(1,($U$2=GRID!$B$1:$BI$1)*(КАЛЕНДАРЬ!$O14=GRID!$B$3:$BI$3),0))*(1-GRID!$B$69),0))</f>
        <v>232000</v>
      </c>
      <c r="X47" s="49" cm="1">
        <f t="array" ref="X47">IF($I$2="Открытый тариф",
INDEX(GRID!$B$17:$BI$27,MATCH(W$7,GRID!$A$17:$A$27,0),MATCH(1,($U$2=GRID!$B$1:$BI$1)*(КАЛЕНДАРЬ!$O14=GRID!$B$3:$BI$3), 0)),
ROUNDUP(INDEX(GRID!$B$17:$BI$27,MATCH(W$7,GRID!$A$17:$A$27,0),MATCH(1,($U$2=GRID!$B$1:$BI$1)*(КАЛЕНДАРЬ!$O14=GRID!$B$3:$BI$3), 0))*(1-GRID!$B$69),0))</f>
        <v>234500</v>
      </c>
    </row>
    <row r="48" spans="1:24" ht="12.75" hidden="1" customHeight="1" x14ac:dyDescent="0.2">
      <c r="A48" s="117" t="s">
        <v>46</v>
      </c>
      <c r="B48" s="117">
        <v>12</v>
      </c>
      <c r="C48" s="47" cm="1">
        <f t="array" ref="C48">IF($I$2="Открытый тариф",
INDEX(GRID!$B$4:$BI$14,MATCH(C$7,GRID!$A$4:$A$14,0),MATCH(1,($U$2=GRID!$B$1:$BI$1)*(КАЛЕНДАРЬ!$O15=GRID!$B$3:$BI$3), 0)),
ROUNDUP(INDEX(GRID!$B$4:$BI$14,MATCH(C$7,GRID!$A$4:$A$14,0),MATCH(1,($U$2=GRID!$B$1:$BI$1)*(КАЛЕНДАРЬ!$O15=GRID!$B$3:$BI$3),0))*(1-GRID!$B$69),0))</f>
        <v>19000</v>
      </c>
      <c r="D48" s="48" cm="1">
        <f t="array" ref="D48">IF($I$2="Открытый тариф",
INDEX(GRID!$B$17:$BI$27,MATCH(C$7,GRID!$A$17:$A$27,0),MATCH(1,($U$2=GRID!$B$1:$BI$1)*(КАЛЕНДАРЬ!$O15=GRID!$B$3:$BI$3), 0)),
ROUNDUP(INDEX(GRID!$B$17:$BI$27,MATCH(C$7,GRID!$A$17:$A$27,0),MATCH(1,($U$2=GRID!$B$1:$BI$1)*(КАЛЕНДАРЬ!$O15=GRID!$B$3:$BI$3), 0))*(1-GRID!$B$69),0))</f>
        <v>21500</v>
      </c>
      <c r="E48" s="47" cm="1">
        <f t="array" ref="E48">IF($I$2="Открытый тариф",
INDEX(GRID!$B$4:$BI$14,MATCH(E$7,GRID!$A$4:$A$14,0),MATCH(1,($U$2=GRID!$B$1:$BI$1)*(КАЛЕНДАРЬ!$O15=GRID!$B$3:$BI$3), 0)),
ROUNDUP(INDEX(GRID!$B$4:$BI$14,MATCH(E$7,GRID!$A$4:$A$14,0),MATCH(1,($U$2=GRID!$B$1:$BI$1)*(КАЛЕНДАРЬ!$O15=GRID!$B$3:$BI$3),0))*(1-GRID!$B$69),0))</f>
        <v>20900</v>
      </c>
      <c r="F48" s="48" cm="1">
        <f t="array" ref="F48">IF($I$2="Открытый тариф",
INDEX(GRID!$B$17:$BI$27,MATCH(E$7,GRID!$A$17:$A$27,0),MATCH(1,($U$2=GRID!$B$1:$BI$1)*(КАЛЕНДАРЬ!$O15=GRID!$B$3:$BI$3), 0)),
ROUNDUP(INDEX(GRID!$B$17:$BI$27,MATCH(E$7,GRID!$A$17:$A$27,0),MATCH(1,($U$2=GRID!$B$1:$BI$1)*(КАЛЕНДАРЬ!$O15=GRID!$B$3:$BI$3), 0))*(1-GRID!$B$69),0))</f>
        <v>23400</v>
      </c>
      <c r="G48" s="47" t="e" cm="1">
        <f t="array" ref="G48">IF($I$2="Открытый тариф",
INDEX(GRID!$B$4:$BI$14,MATCH(G$7,GRID!$A$4:$A$14,0),MATCH(1,($U$2=GRID!$B$1:$BI$1)*(КАЛЕНДАРЬ!$O15=GRID!$B$3:$BI$3), 0)),
ROUNDUP(INDEX(GRID!$B$4:$BI$14,MATCH(G$7,GRID!$A$4:$A$14,0),MATCH(1,($U$2=GRID!$B$1:$BI$1)*(КАЛЕНДАРЬ!$O15=GRID!$B$3:$BI$3),0))*(1-GRID!$B$69),0))</f>
        <v>#N/A</v>
      </c>
      <c r="H48" s="48" t="e" cm="1">
        <f t="array" ref="H48">IF($I$2="Открытый тариф",
INDEX(GRID!$B$17:$BI$27,MATCH(G$7,GRID!$A$17:$A$27,0),MATCH(1,($U$2=GRID!$B$1:$BI$1)*(КАЛЕНДАРЬ!$O15=GRID!$B$3:$BI$3), 0)),
ROUNDUP(INDEX(GRID!$B$17:$BI$27,MATCH(G$7,GRID!$A$17:$A$27,0),MATCH(1,($U$2=GRID!$B$1:$BI$1)*(КАЛЕНДАРЬ!$O15=GRID!$B$3:$BI$3), 0))*(1-GRID!$B$69),0))</f>
        <v>#N/A</v>
      </c>
      <c r="I48" s="47" t="e" cm="1">
        <f t="array" ref="I48">IF($I$2="Открытый тариф",
INDEX(GRID!$B$4:$BI$14,MATCH(I$7,GRID!$A$4:$A$14,0),MATCH(1,($U$2=GRID!$B$1:$BI$1)*(КАЛЕНДАРЬ!$O15=GRID!$B$3:$BI$3), 0)),
ROUNDUP(INDEX(GRID!$B$4:$BI$14,MATCH(I$7,GRID!$A$4:$A$14,0),MATCH(1,($U$2=GRID!$B$1:$BI$1)*(КАЛЕНДАРЬ!$O15=GRID!$B$3:$BI$3),0))*(1-GRID!$B$69),0))</f>
        <v>#N/A</v>
      </c>
      <c r="J48" s="48" t="e" cm="1">
        <f t="array" ref="J48">IF($I$2="Открытый тариф",
INDEX(GRID!$B$17:$BI$27,MATCH(I$7,GRID!$A$17:$A$27,0),MATCH(1,($U$2=GRID!$B$1:$BI$1)*(КАЛЕНДАРЬ!$O15=GRID!$B$3:$BI$3), 0)),
ROUNDUP(INDEX(GRID!$B$17:$BI$27,MATCH(I$7,GRID!$A$17:$A$27,0),MATCH(1,($U$2=GRID!$B$1:$BI$1)*(КАЛЕНДАРЬ!$O15=GRID!$B$3:$BI$3), 0))*(1-GRID!$B$69),0))</f>
        <v>#N/A</v>
      </c>
      <c r="K48" s="47" cm="1">
        <f t="array" ref="K48">IF($I$2="Открытый тариф",
INDEX(GRID!$B$4:$BI$14,MATCH(K$7,GRID!$A$4:$A$14,0),MATCH(1,($U$2=GRID!$B$1:$BI$1)*(КАЛЕНДАРЬ!$O15=GRID!$B$3:$BI$3), 0)),
ROUNDUP(INDEX(GRID!$B$4:$BI$14,MATCH(K$7,GRID!$A$4:$A$14,0),MATCH(1,($U$2=GRID!$B$1:$BI$1)*(КАЛЕНДАРЬ!$O15=GRID!$B$3:$BI$3),0))*(1-GRID!$B$69),0))</f>
        <v>27600</v>
      </c>
      <c r="L48" s="48" cm="1">
        <f t="array" ref="L48">IF($I$2="Открытый тариф",
INDEX(GRID!$B$17:$BI$27,MATCH(K$7,GRID!$A$17:$A$27,0),MATCH(1,($U$2=GRID!$B$1:$BI$1)*(КАЛЕНДАРЬ!$O15=GRID!$B$3:$BI$3), 0)),
ROUNDUP(INDEX(GRID!$B$17:$BI$27,MATCH(K$7,GRID!$A$17:$A$27,0),MATCH(1,($U$2=GRID!$B$1:$BI$1)*(КАЛЕНДАРЬ!$O15=GRID!$B$3:$BI$3), 0))*(1-GRID!$B$69),0))</f>
        <v>30100</v>
      </c>
      <c r="M48" s="47" cm="1">
        <f t="array" ref="M48">IF($I$2="Открытый тариф",
INDEX(GRID!$B$4:$BI$14,MATCH(M$7,GRID!$A$4:$A$14,0),MATCH(1,($U$2=GRID!$B$1:$BI$1)*(КАЛЕНДАРЬ!$O15=GRID!$B$3:$BI$3), 0)),
ROUNDUP(INDEX(GRID!$B$4:$BI$14,MATCH(M$7,GRID!$A$4:$A$14,0),MATCH(1,($U$2=GRID!$B$1:$BI$1)*(КАЛЕНДАРЬ!$O15=GRID!$B$3:$BI$3),0))*(1-GRID!$B$69),0))</f>
        <v>30300</v>
      </c>
      <c r="N48" s="48" cm="1">
        <f t="array" ref="N48">IF($I$2="Открытый тариф",
INDEX(GRID!$B$17:$BI$27,MATCH(M$7,GRID!$A$17:$A$27,0),MATCH(1,($U$2=GRID!$B$1:$BI$1)*(КАЛЕНДАРЬ!$O15=GRID!$B$3:$BI$3), 0)),
ROUNDUP(INDEX(GRID!$B$17:$BI$27,MATCH(M$7,GRID!$A$17:$A$27,0),MATCH(1,($U$2=GRID!$B$1:$BI$1)*(КАЛЕНДАРЬ!$O15=GRID!$B$3:$BI$3), 0))*(1-GRID!$B$69),0))</f>
        <v>32800</v>
      </c>
      <c r="O48" s="49" cm="1">
        <f t="array" ref="O48">IF($I$2="Открытый тариф",
INDEX(GRID!$B$4:$BI$14,MATCH(O$7,GRID!$A$4:$A$14,0),MATCH(1,($U$2=GRID!$B$1:$BI$1)*(КАЛЕНДАРЬ!$O15=GRID!$B$3:$BI$3), 0)),
ROUNDUP(INDEX(GRID!$B$4:$BI$14,MATCH(O$7,GRID!$A$4:$A$14,0),MATCH(1,($U$2=GRID!$B$1:$BI$1)*(КАЛЕНДАРЬ!$O15=GRID!$B$3:$BI$3),0))*(1-GRID!$B$69),0))</f>
        <v>37300</v>
      </c>
      <c r="P48" s="49" cm="1">
        <f t="array" ref="P48">IF($I$2="Открытый тариф",
INDEX(GRID!$B$17:$BI$27,MATCH(O$7,GRID!$A$17:$A$27,0),MATCH(1,($U$2=GRID!$B$1:$BI$1)*(КАЛЕНДАРЬ!$O15=GRID!$B$3:$BI$3), 0)),
ROUNDUP(INDEX(GRID!$B$17:$BI$27,MATCH(O$7,GRID!$A$17:$A$27,0),MATCH(1,($U$2=GRID!$B$1:$BI$1)*(КАЛЕНДАРЬ!$O15=GRID!$B$3:$BI$3), 0))*(1-GRID!$B$69),0))</f>
        <v>39800</v>
      </c>
      <c r="Q48" s="49" t="e" cm="1">
        <f t="array" ref="Q48">IF($I$2="Открытый тариф",
INDEX(GRID!$B$4:$BI$14,MATCH(Q$7,GRID!$A$4:$A$14,0),MATCH(1,($U$2=GRID!$B$1:$BI$1)*(КАЛЕНДАРЬ!$O15=GRID!$B$3:$BI$3), 0)),
ROUNDUP(INDEX(GRID!$B$4:$BI$14,MATCH(Q$7,GRID!$A$4:$A$14,0),MATCH(1,($U$2=GRID!$B$1:$BI$1)*(КАЛЕНДАРЬ!$O15=GRID!$B$3:$BI$3),0))*(1-GRID!$B$69),0))</f>
        <v>#N/A</v>
      </c>
      <c r="R48" s="49" t="e" cm="1">
        <f t="array" ref="R48">IF($I$2="Открытый тариф",
INDEX(GRID!$B$17:$BI$27,MATCH(Q$7,GRID!$A$17:$A$27,0),MATCH(1,($U$2=GRID!$B$1:$BI$1)*(КАЛЕНДАРЬ!$O15=GRID!$B$3:$BI$3), 0)),
ROUNDUP(INDEX(GRID!$B$17:$BI$27,MATCH(Q$7,GRID!$A$17:$A$27,0),MATCH(1,($U$2=GRID!$B$1:$BI$1)*(КАЛЕНДАРЬ!$O15=GRID!$B$3:$BI$3), 0))*(1-GRID!$B$69),0))</f>
        <v>#N/A</v>
      </c>
      <c r="S48" s="49" t="e" cm="1">
        <f t="array" ref="S48">IF($I$2="Открытый тариф",
INDEX(GRID!$B$4:$BI$14,MATCH(S$7,GRID!$A$4:$A$14,0),MATCH(1,($U$2=GRID!$B$1:$BI$1)*(КАЛЕНДАРЬ!$O15=GRID!$B$3:$BI$3), 0)),
ROUNDUP(INDEX(GRID!$B$4:$BI$14,MATCH(S$7,GRID!$A$4:$A$14,0),MATCH(1,($U$2=GRID!$B$1:$BI$1)*(КАЛЕНДАРЬ!$O15=GRID!$B$3:$BI$3),0))*(1-GRID!$B$69),0))</f>
        <v>#N/A</v>
      </c>
      <c r="T48" s="49" t="e" cm="1">
        <f t="array" ref="T48">IF($I$2="Открытый тариф",
INDEX(GRID!$B$17:$BI$27,MATCH(S$7,GRID!$A$17:$A$27,0),MATCH(1,($U$2=GRID!$B$1:$BI$1)*(КАЛЕНДАРЬ!$O15=GRID!$B$3:$BI$3), 0)),
ROUNDUP(INDEX(GRID!$B$17:$BI$27,MATCH(S$7,GRID!$A$17:$A$27,0),MATCH(1,($U$2=GRID!$B$1:$BI$1)*(КАЛЕНДАРЬ!$O15=GRID!$B$3:$BI$3), 0))*(1-GRID!$B$69),0))</f>
        <v>#N/A</v>
      </c>
      <c r="U48" s="49" cm="1">
        <f t="array" ref="U48">IF($I$2="Открытый тариф",
INDEX(GRID!$B$4:$BI$14,MATCH(U$7,GRID!$A$4:$A$14,0),MATCH(1,($U$2=GRID!$B$1:$BI$1)*(КАЛЕНДАРЬ!$O15=GRID!$B$3:$BI$3), 0)),
ROUNDUP(INDEX(GRID!$B$4:$BI$14,MATCH(U$7,GRID!$A$4:$A$14,0),MATCH(1,($U$2=GRID!$B$1:$BI$1)*(КАЛЕНДАРЬ!$O15=GRID!$B$3:$BI$3),0))*(1-GRID!$B$69),0))</f>
        <v>58000</v>
      </c>
      <c r="V48" s="49" cm="1">
        <f t="array" ref="V48">IF($I$2="Открытый тариф",
INDEX(GRID!$B$17:$BI$27,MATCH(U$7,GRID!$A$17:$A$27,0),MATCH(1,($U$2=GRID!$B$1:$BI$1)*(КАЛЕНДАРЬ!$O15=GRID!$B$3:$BI$3), 0)),
ROUNDUP(INDEX(GRID!$B$17:$BI$27,MATCH(U$7,GRID!$A$17:$A$27,0),MATCH(1,($U$2=GRID!$B$1:$BI$1)*(КАЛЕНДАРЬ!$O15=GRID!$B$3:$BI$3), 0))*(1-GRID!$B$69),0))</f>
        <v>60500</v>
      </c>
      <c r="W48" s="49" cm="1">
        <f t="array" ref="W48">IF($I$2="Открытый тариф",
INDEX(GRID!$B$4:$BI$14,MATCH(W$7,GRID!$A$4:$A$14,0),MATCH(1,($U$2=GRID!$B$1:$BI$1)*(КАЛЕНДАРЬ!$O15=GRID!$B$3:$BI$3), 0)),
ROUNDUP(INDEX(GRID!$B$4:$BI$14,MATCH(W$7,GRID!$A$4:$A$14,0),MATCH(1,($U$2=GRID!$B$1:$BI$1)*(КАЛЕНДАРЬ!$O15=GRID!$B$3:$BI$3),0))*(1-GRID!$B$69),0))</f>
        <v>232000</v>
      </c>
      <c r="X48" s="49" cm="1">
        <f t="array" ref="X48">IF($I$2="Открытый тариф",
INDEX(GRID!$B$17:$BI$27,MATCH(W$7,GRID!$A$17:$A$27,0),MATCH(1,($U$2=GRID!$B$1:$BI$1)*(КАЛЕНДАРЬ!$O15=GRID!$B$3:$BI$3), 0)),
ROUNDUP(INDEX(GRID!$B$17:$BI$27,MATCH(W$7,GRID!$A$17:$A$27,0),MATCH(1,($U$2=GRID!$B$1:$BI$1)*(КАЛЕНДАРЬ!$O15=GRID!$B$3:$BI$3), 0))*(1-GRID!$B$69),0))</f>
        <v>234500</v>
      </c>
    </row>
    <row r="49" spans="1:24" ht="12.75" hidden="1" customHeight="1" x14ac:dyDescent="0.2">
      <c r="A49" s="117" t="s">
        <v>47</v>
      </c>
      <c r="B49" s="117">
        <v>13</v>
      </c>
      <c r="C49" s="47" cm="1">
        <f t="array" ref="C49">IF($I$2="Открытый тариф",
INDEX(GRID!$B$4:$BI$14,MATCH(C$7,GRID!$A$4:$A$14,0),MATCH(1,($U$2=GRID!$B$1:$BI$1)*(КАЛЕНДАРЬ!$O16=GRID!$B$3:$BI$3), 0)),
ROUNDUP(INDEX(GRID!$B$4:$BI$14,MATCH(C$7,GRID!$A$4:$A$14,0),MATCH(1,($U$2=GRID!$B$1:$BI$1)*(КАЛЕНДАРЬ!$O16=GRID!$B$3:$BI$3),0))*(1-GRID!$B$69),0))</f>
        <v>19000</v>
      </c>
      <c r="D49" s="48" cm="1">
        <f t="array" ref="D49">IF($I$2="Открытый тариф",
INDEX(GRID!$B$17:$BI$27,MATCH(C$7,GRID!$A$17:$A$27,0),MATCH(1,($U$2=GRID!$B$1:$BI$1)*(КАЛЕНДАРЬ!$O16=GRID!$B$3:$BI$3), 0)),
ROUNDUP(INDEX(GRID!$B$17:$BI$27,MATCH(C$7,GRID!$A$17:$A$27,0),MATCH(1,($U$2=GRID!$B$1:$BI$1)*(КАЛЕНДАРЬ!$O16=GRID!$B$3:$BI$3), 0))*(1-GRID!$B$69),0))</f>
        <v>21500</v>
      </c>
      <c r="E49" s="47" cm="1">
        <f t="array" ref="E49">IF($I$2="Открытый тариф",
INDEX(GRID!$B$4:$BI$14,MATCH(E$7,GRID!$A$4:$A$14,0),MATCH(1,($U$2=GRID!$B$1:$BI$1)*(КАЛЕНДАРЬ!$O16=GRID!$B$3:$BI$3), 0)),
ROUNDUP(INDEX(GRID!$B$4:$BI$14,MATCH(E$7,GRID!$A$4:$A$14,0),MATCH(1,($U$2=GRID!$B$1:$BI$1)*(КАЛЕНДАРЬ!$O16=GRID!$B$3:$BI$3),0))*(1-GRID!$B$69),0))</f>
        <v>20900</v>
      </c>
      <c r="F49" s="48" cm="1">
        <f t="array" ref="F49">IF($I$2="Открытый тариф",
INDEX(GRID!$B$17:$BI$27,MATCH(E$7,GRID!$A$17:$A$27,0),MATCH(1,($U$2=GRID!$B$1:$BI$1)*(КАЛЕНДАРЬ!$O16=GRID!$B$3:$BI$3), 0)),
ROUNDUP(INDEX(GRID!$B$17:$BI$27,MATCH(E$7,GRID!$A$17:$A$27,0),MATCH(1,($U$2=GRID!$B$1:$BI$1)*(КАЛЕНДАРЬ!$O16=GRID!$B$3:$BI$3), 0))*(1-GRID!$B$69),0))</f>
        <v>23400</v>
      </c>
      <c r="G49" s="47" t="e" cm="1">
        <f t="array" ref="G49">IF($I$2="Открытый тариф",
INDEX(GRID!$B$4:$BI$14,MATCH(G$7,GRID!$A$4:$A$14,0),MATCH(1,($U$2=GRID!$B$1:$BI$1)*(КАЛЕНДАРЬ!$O16=GRID!$B$3:$BI$3), 0)),
ROUNDUP(INDEX(GRID!$B$4:$BI$14,MATCH(G$7,GRID!$A$4:$A$14,0),MATCH(1,($U$2=GRID!$B$1:$BI$1)*(КАЛЕНДАРЬ!$O16=GRID!$B$3:$BI$3),0))*(1-GRID!$B$69),0))</f>
        <v>#N/A</v>
      </c>
      <c r="H49" s="48" t="e" cm="1">
        <f t="array" ref="H49">IF($I$2="Открытый тариф",
INDEX(GRID!$B$17:$BI$27,MATCH(G$7,GRID!$A$17:$A$27,0),MATCH(1,($U$2=GRID!$B$1:$BI$1)*(КАЛЕНДАРЬ!$O16=GRID!$B$3:$BI$3), 0)),
ROUNDUP(INDEX(GRID!$B$17:$BI$27,MATCH(G$7,GRID!$A$17:$A$27,0),MATCH(1,($U$2=GRID!$B$1:$BI$1)*(КАЛЕНДАРЬ!$O16=GRID!$B$3:$BI$3), 0))*(1-GRID!$B$69),0))</f>
        <v>#N/A</v>
      </c>
      <c r="I49" s="47" t="e" cm="1">
        <f t="array" ref="I49">IF($I$2="Открытый тариф",
INDEX(GRID!$B$4:$BI$14,MATCH(I$7,GRID!$A$4:$A$14,0),MATCH(1,($U$2=GRID!$B$1:$BI$1)*(КАЛЕНДАРЬ!$O16=GRID!$B$3:$BI$3), 0)),
ROUNDUP(INDEX(GRID!$B$4:$BI$14,MATCH(I$7,GRID!$A$4:$A$14,0),MATCH(1,($U$2=GRID!$B$1:$BI$1)*(КАЛЕНДАРЬ!$O16=GRID!$B$3:$BI$3),0))*(1-GRID!$B$69),0))</f>
        <v>#N/A</v>
      </c>
      <c r="J49" s="48" t="e" cm="1">
        <f t="array" ref="J49">IF($I$2="Открытый тариф",
INDEX(GRID!$B$17:$BI$27,MATCH(I$7,GRID!$A$17:$A$27,0),MATCH(1,($U$2=GRID!$B$1:$BI$1)*(КАЛЕНДАРЬ!$O16=GRID!$B$3:$BI$3), 0)),
ROUNDUP(INDEX(GRID!$B$17:$BI$27,MATCH(I$7,GRID!$A$17:$A$27,0),MATCH(1,($U$2=GRID!$B$1:$BI$1)*(КАЛЕНДАРЬ!$O16=GRID!$B$3:$BI$3), 0))*(1-GRID!$B$69),0))</f>
        <v>#N/A</v>
      </c>
      <c r="K49" s="47" cm="1">
        <f t="array" ref="K49">IF($I$2="Открытый тариф",
INDEX(GRID!$B$4:$BI$14,MATCH(K$7,GRID!$A$4:$A$14,0),MATCH(1,($U$2=GRID!$B$1:$BI$1)*(КАЛЕНДАРЬ!$O16=GRID!$B$3:$BI$3), 0)),
ROUNDUP(INDEX(GRID!$B$4:$BI$14,MATCH(K$7,GRID!$A$4:$A$14,0),MATCH(1,($U$2=GRID!$B$1:$BI$1)*(КАЛЕНДАРЬ!$O16=GRID!$B$3:$BI$3),0))*(1-GRID!$B$69),0))</f>
        <v>27600</v>
      </c>
      <c r="L49" s="48" cm="1">
        <f t="array" ref="L49">IF($I$2="Открытый тариф",
INDEX(GRID!$B$17:$BI$27,MATCH(K$7,GRID!$A$17:$A$27,0),MATCH(1,($U$2=GRID!$B$1:$BI$1)*(КАЛЕНДАРЬ!$O16=GRID!$B$3:$BI$3), 0)),
ROUNDUP(INDEX(GRID!$B$17:$BI$27,MATCH(K$7,GRID!$A$17:$A$27,0),MATCH(1,($U$2=GRID!$B$1:$BI$1)*(КАЛЕНДАРЬ!$O16=GRID!$B$3:$BI$3), 0))*(1-GRID!$B$69),0))</f>
        <v>30100</v>
      </c>
      <c r="M49" s="47" cm="1">
        <f t="array" ref="M49">IF($I$2="Открытый тариф",
INDEX(GRID!$B$4:$BI$14,MATCH(M$7,GRID!$A$4:$A$14,0),MATCH(1,($U$2=GRID!$B$1:$BI$1)*(КАЛЕНДАРЬ!$O16=GRID!$B$3:$BI$3), 0)),
ROUNDUP(INDEX(GRID!$B$4:$BI$14,MATCH(M$7,GRID!$A$4:$A$14,0),MATCH(1,($U$2=GRID!$B$1:$BI$1)*(КАЛЕНДАРЬ!$O16=GRID!$B$3:$BI$3),0))*(1-GRID!$B$69),0))</f>
        <v>30300</v>
      </c>
      <c r="N49" s="48" cm="1">
        <f t="array" ref="N49">IF($I$2="Открытый тариф",
INDEX(GRID!$B$17:$BI$27,MATCH(M$7,GRID!$A$17:$A$27,0),MATCH(1,($U$2=GRID!$B$1:$BI$1)*(КАЛЕНДАРЬ!$O16=GRID!$B$3:$BI$3), 0)),
ROUNDUP(INDEX(GRID!$B$17:$BI$27,MATCH(M$7,GRID!$A$17:$A$27,0),MATCH(1,($U$2=GRID!$B$1:$BI$1)*(КАЛЕНДАРЬ!$O16=GRID!$B$3:$BI$3), 0))*(1-GRID!$B$69),0))</f>
        <v>32800</v>
      </c>
      <c r="O49" s="49" cm="1">
        <f t="array" ref="O49">IF($I$2="Открытый тариф",
INDEX(GRID!$B$4:$BI$14,MATCH(O$7,GRID!$A$4:$A$14,0),MATCH(1,($U$2=GRID!$B$1:$BI$1)*(КАЛЕНДАРЬ!$O16=GRID!$B$3:$BI$3), 0)),
ROUNDUP(INDEX(GRID!$B$4:$BI$14,MATCH(O$7,GRID!$A$4:$A$14,0),MATCH(1,($U$2=GRID!$B$1:$BI$1)*(КАЛЕНДАРЬ!$O16=GRID!$B$3:$BI$3),0))*(1-GRID!$B$69),0))</f>
        <v>37300</v>
      </c>
      <c r="P49" s="49" cm="1">
        <f t="array" ref="P49">IF($I$2="Открытый тариф",
INDEX(GRID!$B$17:$BI$27,MATCH(O$7,GRID!$A$17:$A$27,0),MATCH(1,($U$2=GRID!$B$1:$BI$1)*(КАЛЕНДАРЬ!$O16=GRID!$B$3:$BI$3), 0)),
ROUNDUP(INDEX(GRID!$B$17:$BI$27,MATCH(O$7,GRID!$A$17:$A$27,0),MATCH(1,($U$2=GRID!$B$1:$BI$1)*(КАЛЕНДАРЬ!$O16=GRID!$B$3:$BI$3), 0))*(1-GRID!$B$69),0))</f>
        <v>39800</v>
      </c>
      <c r="Q49" s="49" t="e" cm="1">
        <f t="array" ref="Q49">IF($I$2="Открытый тариф",
INDEX(GRID!$B$4:$BI$14,MATCH(Q$7,GRID!$A$4:$A$14,0),MATCH(1,($U$2=GRID!$B$1:$BI$1)*(КАЛЕНДАРЬ!$O16=GRID!$B$3:$BI$3), 0)),
ROUNDUP(INDEX(GRID!$B$4:$BI$14,MATCH(Q$7,GRID!$A$4:$A$14,0),MATCH(1,($U$2=GRID!$B$1:$BI$1)*(КАЛЕНДАРЬ!$O16=GRID!$B$3:$BI$3),0))*(1-GRID!$B$69),0))</f>
        <v>#N/A</v>
      </c>
      <c r="R49" s="49" t="e" cm="1">
        <f t="array" ref="R49">IF($I$2="Открытый тариф",
INDEX(GRID!$B$17:$BI$27,MATCH(Q$7,GRID!$A$17:$A$27,0),MATCH(1,($U$2=GRID!$B$1:$BI$1)*(КАЛЕНДАРЬ!$O16=GRID!$B$3:$BI$3), 0)),
ROUNDUP(INDEX(GRID!$B$17:$BI$27,MATCH(Q$7,GRID!$A$17:$A$27,0),MATCH(1,($U$2=GRID!$B$1:$BI$1)*(КАЛЕНДАРЬ!$O16=GRID!$B$3:$BI$3), 0))*(1-GRID!$B$69),0))</f>
        <v>#N/A</v>
      </c>
      <c r="S49" s="49" t="e" cm="1">
        <f t="array" ref="S49">IF($I$2="Открытый тариф",
INDEX(GRID!$B$4:$BI$14,MATCH(S$7,GRID!$A$4:$A$14,0),MATCH(1,($U$2=GRID!$B$1:$BI$1)*(КАЛЕНДАРЬ!$O16=GRID!$B$3:$BI$3), 0)),
ROUNDUP(INDEX(GRID!$B$4:$BI$14,MATCH(S$7,GRID!$A$4:$A$14,0),MATCH(1,($U$2=GRID!$B$1:$BI$1)*(КАЛЕНДАРЬ!$O16=GRID!$B$3:$BI$3),0))*(1-GRID!$B$69),0))</f>
        <v>#N/A</v>
      </c>
      <c r="T49" s="49" t="e" cm="1">
        <f t="array" ref="T49">IF($I$2="Открытый тариф",
INDEX(GRID!$B$17:$BI$27,MATCH(S$7,GRID!$A$17:$A$27,0),MATCH(1,($U$2=GRID!$B$1:$BI$1)*(КАЛЕНДАРЬ!$O16=GRID!$B$3:$BI$3), 0)),
ROUNDUP(INDEX(GRID!$B$17:$BI$27,MATCH(S$7,GRID!$A$17:$A$27,0),MATCH(1,($U$2=GRID!$B$1:$BI$1)*(КАЛЕНДАРЬ!$O16=GRID!$B$3:$BI$3), 0))*(1-GRID!$B$69),0))</f>
        <v>#N/A</v>
      </c>
      <c r="U49" s="49" cm="1">
        <f t="array" ref="U49">IF($I$2="Открытый тариф",
INDEX(GRID!$B$4:$BI$14,MATCH(U$7,GRID!$A$4:$A$14,0),MATCH(1,($U$2=GRID!$B$1:$BI$1)*(КАЛЕНДАРЬ!$O16=GRID!$B$3:$BI$3), 0)),
ROUNDUP(INDEX(GRID!$B$4:$BI$14,MATCH(U$7,GRID!$A$4:$A$14,0),MATCH(1,($U$2=GRID!$B$1:$BI$1)*(КАЛЕНДАРЬ!$O16=GRID!$B$3:$BI$3),0))*(1-GRID!$B$69),0))</f>
        <v>58000</v>
      </c>
      <c r="V49" s="49" cm="1">
        <f t="array" ref="V49">IF($I$2="Открытый тариф",
INDEX(GRID!$B$17:$BI$27,MATCH(U$7,GRID!$A$17:$A$27,0),MATCH(1,($U$2=GRID!$B$1:$BI$1)*(КАЛЕНДАРЬ!$O16=GRID!$B$3:$BI$3), 0)),
ROUNDUP(INDEX(GRID!$B$17:$BI$27,MATCH(U$7,GRID!$A$17:$A$27,0),MATCH(1,($U$2=GRID!$B$1:$BI$1)*(КАЛЕНДАРЬ!$O16=GRID!$B$3:$BI$3), 0))*(1-GRID!$B$69),0))</f>
        <v>60500</v>
      </c>
      <c r="W49" s="49" cm="1">
        <f t="array" ref="W49">IF($I$2="Открытый тариф",
INDEX(GRID!$B$4:$BI$14,MATCH(W$7,GRID!$A$4:$A$14,0),MATCH(1,($U$2=GRID!$B$1:$BI$1)*(КАЛЕНДАРЬ!$O16=GRID!$B$3:$BI$3), 0)),
ROUNDUP(INDEX(GRID!$B$4:$BI$14,MATCH(W$7,GRID!$A$4:$A$14,0),MATCH(1,($U$2=GRID!$B$1:$BI$1)*(КАЛЕНДАРЬ!$O16=GRID!$B$3:$BI$3),0))*(1-GRID!$B$69),0))</f>
        <v>232000</v>
      </c>
      <c r="X49" s="49" cm="1">
        <f t="array" ref="X49">IF($I$2="Открытый тариф",
INDEX(GRID!$B$17:$BI$27,MATCH(W$7,GRID!$A$17:$A$27,0),MATCH(1,($U$2=GRID!$B$1:$BI$1)*(КАЛЕНДАРЬ!$O16=GRID!$B$3:$BI$3), 0)),
ROUNDUP(INDEX(GRID!$B$17:$BI$27,MATCH(W$7,GRID!$A$17:$A$27,0),MATCH(1,($U$2=GRID!$B$1:$BI$1)*(КАЛЕНДАРЬ!$O16=GRID!$B$3:$BI$3), 0))*(1-GRID!$B$69),0))</f>
        <v>234500</v>
      </c>
    </row>
    <row r="50" spans="1:24" ht="12.75" hidden="1" customHeight="1" x14ac:dyDescent="0.2">
      <c r="A50" s="117" t="s">
        <v>48</v>
      </c>
      <c r="B50" s="117">
        <v>14</v>
      </c>
      <c r="C50" s="47" cm="1">
        <f t="array" ref="C50">IF($I$2="Открытый тариф",
INDEX(GRID!$B$4:$BI$14,MATCH(C$7,GRID!$A$4:$A$14,0),MATCH(1,($U$2=GRID!$B$1:$BI$1)*(КАЛЕНДАРЬ!$O17=GRID!$B$3:$BI$3), 0)),
ROUNDUP(INDEX(GRID!$B$4:$BI$14,MATCH(C$7,GRID!$A$4:$A$14,0),MATCH(1,($U$2=GRID!$B$1:$BI$1)*(КАЛЕНДАРЬ!$O17=GRID!$B$3:$BI$3),0))*(1-GRID!$B$69),0))</f>
        <v>19000</v>
      </c>
      <c r="D50" s="48" cm="1">
        <f t="array" ref="D50">IF($I$2="Открытый тариф",
INDEX(GRID!$B$17:$BI$27,MATCH(C$7,GRID!$A$17:$A$27,0),MATCH(1,($U$2=GRID!$B$1:$BI$1)*(КАЛЕНДАРЬ!$O17=GRID!$B$3:$BI$3), 0)),
ROUNDUP(INDEX(GRID!$B$17:$BI$27,MATCH(C$7,GRID!$A$17:$A$27,0),MATCH(1,($U$2=GRID!$B$1:$BI$1)*(КАЛЕНДАРЬ!$O17=GRID!$B$3:$BI$3), 0))*(1-GRID!$B$69),0))</f>
        <v>21500</v>
      </c>
      <c r="E50" s="47" cm="1">
        <f t="array" ref="E50">IF($I$2="Открытый тариф",
INDEX(GRID!$B$4:$BI$14,MATCH(E$7,GRID!$A$4:$A$14,0),MATCH(1,($U$2=GRID!$B$1:$BI$1)*(КАЛЕНДАРЬ!$O17=GRID!$B$3:$BI$3), 0)),
ROUNDUP(INDEX(GRID!$B$4:$BI$14,MATCH(E$7,GRID!$A$4:$A$14,0),MATCH(1,($U$2=GRID!$B$1:$BI$1)*(КАЛЕНДАРЬ!$O17=GRID!$B$3:$BI$3),0))*(1-GRID!$B$69),0))</f>
        <v>20900</v>
      </c>
      <c r="F50" s="48" cm="1">
        <f t="array" ref="F50">IF($I$2="Открытый тариф",
INDEX(GRID!$B$17:$BI$27,MATCH(E$7,GRID!$A$17:$A$27,0),MATCH(1,($U$2=GRID!$B$1:$BI$1)*(КАЛЕНДАРЬ!$O17=GRID!$B$3:$BI$3), 0)),
ROUNDUP(INDEX(GRID!$B$17:$BI$27,MATCH(E$7,GRID!$A$17:$A$27,0),MATCH(1,($U$2=GRID!$B$1:$BI$1)*(КАЛЕНДАРЬ!$O17=GRID!$B$3:$BI$3), 0))*(1-GRID!$B$69),0))</f>
        <v>23400</v>
      </c>
      <c r="G50" s="47" t="e" cm="1">
        <f t="array" ref="G50">IF($I$2="Открытый тариф",
INDEX(GRID!$B$4:$BI$14,MATCH(G$7,GRID!$A$4:$A$14,0),MATCH(1,($U$2=GRID!$B$1:$BI$1)*(КАЛЕНДАРЬ!$O17=GRID!$B$3:$BI$3), 0)),
ROUNDUP(INDEX(GRID!$B$4:$BI$14,MATCH(G$7,GRID!$A$4:$A$14,0),MATCH(1,($U$2=GRID!$B$1:$BI$1)*(КАЛЕНДАРЬ!$O17=GRID!$B$3:$BI$3),0))*(1-GRID!$B$69),0))</f>
        <v>#N/A</v>
      </c>
      <c r="H50" s="48" t="e" cm="1">
        <f t="array" ref="H50">IF($I$2="Открытый тариф",
INDEX(GRID!$B$17:$BI$27,MATCH(G$7,GRID!$A$17:$A$27,0),MATCH(1,($U$2=GRID!$B$1:$BI$1)*(КАЛЕНДАРЬ!$O17=GRID!$B$3:$BI$3), 0)),
ROUNDUP(INDEX(GRID!$B$17:$BI$27,MATCH(G$7,GRID!$A$17:$A$27,0),MATCH(1,($U$2=GRID!$B$1:$BI$1)*(КАЛЕНДАРЬ!$O17=GRID!$B$3:$BI$3), 0))*(1-GRID!$B$69),0))</f>
        <v>#N/A</v>
      </c>
      <c r="I50" s="47" t="e" cm="1">
        <f t="array" ref="I50">IF($I$2="Открытый тариф",
INDEX(GRID!$B$4:$BI$14,MATCH(I$7,GRID!$A$4:$A$14,0),MATCH(1,($U$2=GRID!$B$1:$BI$1)*(КАЛЕНДАРЬ!$O17=GRID!$B$3:$BI$3), 0)),
ROUNDUP(INDEX(GRID!$B$4:$BI$14,MATCH(I$7,GRID!$A$4:$A$14,0),MATCH(1,($U$2=GRID!$B$1:$BI$1)*(КАЛЕНДАРЬ!$O17=GRID!$B$3:$BI$3),0))*(1-GRID!$B$69),0))</f>
        <v>#N/A</v>
      </c>
      <c r="J50" s="48" t="e" cm="1">
        <f t="array" ref="J50">IF($I$2="Открытый тариф",
INDEX(GRID!$B$17:$BI$27,MATCH(I$7,GRID!$A$17:$A$27,0),MATCH(1,($U$2=GRID!$B$1:$BI$1)*(КАЛЕНДАРЬ!$O17=GRID!$B$3:$BI$3), 0)),
ROUNDUP(INDEX(GRID!$B$17:$BI$27,MATCH(I$7,GRID!$A$17:$A$27,0),MATCH(1,($U$2=GRID!$B$1:$BI$1)*(КАЛЕНДАРЬ!$O17=GRID!$B$3:$BI$3), 0))*(1-GRID!$B$69),0))</f>
        <v>#N/A</v>
      </c>
      <c r="K50" s="47" cm="1">
        <f t="array" ref="K50">IF($I$2="Открытый тариф",
INDEX(GRID!$B$4:$BI$14,MATCH(K$7,GRID!$A$4:$A$14,0),MATCH(1,($U$2=GRID!$B$1:$BI$1)*(КАЛЕНДАРЬ!$O17=GRID!$B$3:$BI$3), 0)),
ROUNDUP(INDEX(GRID!$B$4:$BI$14,MATCH(K$7,GRID!$A$4:$A$14,0),MATCH(1,($U$2=GRID!$B$1:$BI$1)*(КАЛЕНДАРЬ!$O17=GRID!$B$3:$BI$3),0))*(1-GRID!$B$69),0))</f>
        <v>27600</v>
      </c>
      <c r="L50" s="48" cm="1">
        <f t="array" ref="L50">IF($I$2="Открытый тариф",
INDEX(GRID!$B$17:$BI$27,MATCH(K$7,GRID!$A$17:$A$27,0),MATCH(1,($U$2=GRID!$B$1:$BI$1)*(КАЛЕНДАРЬ!$O17=GRID!$B$3:$BI$3), 0)),
ROUNDUP(INDEX(GRID!$B$17:$BI$27,MATCH(K$7,GRID!$A$17:$A$27,0),MATCH(1,($U$2=GRID!$B$1:$BI$1)*(КАЛЕНДАРЬ!$O17=GRID!$B$3:$BI$3), 0))*(1-GRID!$B$69),0))</f>
        <v>30100</v>
      </c>
      <c r="M50" s="47" cm="1">
        <f t="array" ref="M50">IF($I$2="Открытый тариф",
INDEX(GRID!$B$4:$BI$14,MATCH(M$7,GRID!$A$4:$A$14,0),MATCH(1,($U$2=GRID!$B$1:$BI$1)*(КАЛЕНДАРЬ!$O17=GRID!$B$3:$BI$3), 0)),
ROUNDUP(INDEX(GRID!$B$4:$BI$14,MATCH(M$7,GRID!$A$4:$A$14,0),MATCH(1,($U$2=GRID!$B$1:$BI$1)*(КАЛЕНДАРЬ!$O17=GRID!$B$3:$BI$3),0))*(1-GRID!$B$69),0))</f>
        <v>30300</v>
      </c>
      <c r="N50" s="48" cm="1">
        <f t="array" ref="N50">IF($I$2="Открытый тариф",
INDEX(GRID!$B$17:$BI$27,MATCH(M$7,GRID!$A$17:$A$27,0),MATCH(1,($U$2=GRID!$B$1:$BI$1)*(КАЛЕНДАРЬ!$O17=GRID!$B$3:$BI$3), 0)),
ROUNDUP(INDEX(GRID!$B$17:$BI$27,MATCH(M$7,GRID!$A$17:$A$27,0),MATCH(1,($U$2=GRID!$B$1:$BI$1)*(КАЛЕНДАРЬ!$O17=GRID!$B$3:$BI$3), 0))*(1-GRID!$B$69),0))</f>
        <v>32800</v>
      </c>
      <c r="O50" s="49" cm="1">
        <f t="array" ref="O50">IF($I$2="Открытый тариф",
INDEX(GRID!$B$4:$BI$14,MATCH(O$7,GRID!$A$4:$A$14,0),MATCH(1,($U$2=GRID!$B$1:$BI$1)*(КАЛЕНДАРЬ!$O17=GRID!$B$3:$BI$3), 0)),
ROUNDUP(INDEX(GRID!$B$4:$BI$14,MATCH(O$7,GRID!$A$4:$A$14,0),MATCH(1,($U$2=GRID!$B$1:$BI$1)*(КАЛЕНДАРЬ!$O17=GRID!$B$3:$BI$3),0))*(1-GRID!$B$69),0))</f>
        <v>37300</v>
      </c>
      <c r="P50" s="49" cm="1">
        <f t="array" ref="P50">IF($I$2="Открытый тариф",
INDEX(GRID!$B$17:$BI$27,MATCH(O$7,GRID!$A$17:$A$27,0),MATCH(1,($U$2=GRID!$B$1:$BI$1)*(КАЛЕНДАРЬ!$O17=GRID!$B$3:$BI$3), 0)),
ROUNDUP(INDEX(GRID!$B$17:$BI$27,MATCH(O$7,GRID!$A$17:$A$27,0),MATCH(1,($U$2=GRID!$B$1:$BI$1)*(КАЛЕНДАРЬ!$O17=GRID!$B$3:$BI$3), 0))*(1-GRID!$B$69),0))</f>
        <v>39800</v>
      </c>
      <c r="Q50" s="49" t="e" cm="1">
        <f t="array" ref="Q50">IF($I$2="Открытый тариф",
INDEX(GRID!$B$4:$BI$14,MATCH(Q$7,GRID!$A$4:$A$14,0),MATCH(1,($U$2=GRID!$B$1:$BI$1)*(КАЛЕНДАРЬ!$O17=GRID!$B$3:$BI$3), 0)),
ROUNDUP(INDEX(GRID!$B$4:$BI$14,MATCH(Q$7,GRID!$A$4:$A$14,0),MATCH(1,($U$2=GRID!$B$1:$BI$1)*(КАЛЕНДАРЬ!$O17=GRID!$B$3:$BI$3),0))*(1-GRID!$B$69),0))</f>
        <v>#N/A</v>
      </c>
      <c r="R50" s="49" t="e" cm="1">
        <f t="array" ref="R50">IF($I$2="Открытый тариф",
INDEX(GRID!$B$17:$BI$27,MATCH(Q$7,GRID!$A$17:$A$27,0),MATCH(1,($U$2=GRID!$B$1:$BI$1)*(КАЛЕНДАРЬ!$O17=GRID!$B$3:$BI$3), 0)),
ROUNDUP(INDEX(GRID!$B$17:$BI$27,MATCH(Q$7,GRID!$A$17:$A$27,0),MATCH(1,($U$2=GRID!$B$1:$BI$1)*(КАЛЕНДАРЬ!$O17=GRID!$B$3:$BI$3), 0))*(1-GRID!$B$69),0))</f>
        <v>#N/A</v>
      </c>
      <c r="S50" s="49" t="e" cm="1">
        <f t="array" ref="S50">IF($I$2="Открытый тариф",
INDEX(GRID!$B$4:$BI$14,MATCH(S$7,GRID!$A$4:$A$14,0),MATCH(1,($U$2=GRID!$B$1:$BI$1)*(КАЛЕНДАРЬ!$O17=GRID!$B$3:$BI$3), 0)),
ROUNDUP(INDEX(GRID!$B$4:$BI$14,MATCH(S$7,GRID!$A$4:$A$14,0),MATCH(1,($U$2=GRID!$B$1:$BI$1)*(КАЛЕНДАРЬ!$O17=GRID!$B$3:$BI$3),0))*(1-GRID!$B$69),0))</f>
        <v>#N/A</v>
      </c>
      <c r="T50" s="49" t="e" cm="1">
        <f t="array" ref="T50">IF($I$2="Открытый тариф",
INDEX(GRID!$B$17:$BI$27,MATCH(S$7,GRID!$A$17:$A$27,0),MATCH(1,($U$2=GRID!$B$1:$BI$1)*(КАЛЕНДАРЬ!$O17=GRID!$B$3:$BI$3), 0)),
ROUNDUP(INDEX(GRID!$B$17:$BI$27,MATCH(S$7,GRID!$A$17:$A$27,0),MATCH(1,($U$2=GRID!$B$1:$BI$1)*(КАЛЕНДАРЬ!$O17=GRID!$B$3:$BI$3), 0))*(1-GRID!$B$69),0))</f>
        <v>#N/A</v>
      </c>
      <c r="U50" s="49" cm="1">
        <f t="array" ref="U50">IF($I$2="Открытый тариф",
INDEX(GRID!$B$4:$BI$14,MATCH(U$7,GRID!$A$4:$A$14,0),MATCH(1,($U$2=GRID!$B$1:$BI$1)*(КАЛЕНДАРЬ!$O17=GRID!$B$3:$BI$3), 0)),
ROUNDUP(INDEX(GRID!$B$4:$BI$14,MATCH(U$7,GRID!$A$4:$A$14,0),MATCH(1,($U$2=GRID!$B$1:$BI$1)*(КАЛЕНДАРЬ!$O17=GRID!$B$3:$BI$3),0))*(1-GRID!$B$69),0))</f>
        <v>58000</v>
      </c>
      <c r="V50" s="49" cm="1">
        <f t="array" ref="V50">IF($I$2="Открытый тариф",
INDEX(GRID!$B$17:$BI$27,MATCH(U$7,GRID!$A$17:$A$27,0),MATCH(1,($U$2=GRID!$B$1:$BI$1)*(КАЛЕНДАРЬ!$O17=GRID!$B$3:$BI$3), 0)),
ROUNDUP(INDEX(GRID!$B$17:$BI$27,MATCH(U$7,GRID!$A$17:$A$27,0),MATCH(1,($U$2=GRID!$B$1:$BI$1)*(КАЛЕНДАРЬ!$O17=GRID!$B$3:$BI$3), 0))*(1-GRID!$B$69),0))</f>
        <v>60500</v>
      </c>
      <c r="W50" s="49" cm="1">
        <f t="array" ref="W50">IF($I$2="Открытый тариф",
INDEX(GRID!$B$4:$BI$14,MATCH(W$7,GRID!$A$4:$A$14,0),MATCH(1,($U$2=GRID!$B$1:$BI$1)*(КАЛЕНДАРЬ!$O17=GRID!$B$3:$BI$3), 0)),
ROUNDUP(INDEX(GRID!$B$4:$BI$14,MATCH(W$7,GRID!$A$4:$A$14,0),MATCH(1,($U$2=GRID!$B$1:$BI$1)*(КАЛЕНДАРЬ!$O17=GRID!$B$3:$BI$3),0))*(1-GRID!$B$69),0))</f>
        <v>232000</v>
      </c>
      <c r="X50" s="49" cm="1">
        <f t="array" ref="X50">IF($I$2="Открытый тариф",
INDEX(GRID!$B$17:$BI$27,MATCH(W$7,GRID!$A$17:$A$27,0),MATCH(1,($U$2=GRID!$B$1:$BI$1)*(КАЛЕНДАРЬ!$O17=GRID!$B$3:$BI$3), 0)),
ROUNDUP(INDEX(GRID!$B$17:$BI$27,MATCH(W$7,GRID!$A$17:$A$27,0),MATCH(1,($U$2=GRID!$B$1:$BI$1)*(КАЛЕНДАРЬ!$O17=GRID!$B$3:$BI$3), 0))*(1-GRID!$B$69),0))</f>
        <v>234500</v>
      </c>
    </row>
    <row r="51" spans="1:24" ht="12.75" hidden="1" customHeight="1" x14ac:dyDescent="0.2">
      <c r="A51" s="117" t="s">
        <v>42</v>
      </c>
      <c r="B51" s="117">
        <v>15</v>
      </c>
      <c r="C51" s="47" cm="1">
        <f t="array" ref="C51">IF($I$2="Открытый тариф",
INDEX(GRID!$B$4:$BI$14,MATCH(C$7,GRID!$A$4:$A$14,0),MATCH(1,($U$2=GRID!$B$1:$BI$1)*(КАЛЕНДАРЬ!$O18=GRID!$B$3:$BI$3), 0)),
ROUNDUP(INDEX(GRID!$B$4:$BI$14,MATCH(C$7,GRID!$A$4:$A$14,0),MATCH(1,($U$2=GRID!$B$1:$BI$1)*(КАЛЕНДАРЬ!$O18=GRID!$B$3:$BI$3),0))*(1-GRID!$B$69),0))</f>
        <v>19000</v>
      </c>
      <c r="D51" s="48" cm="1">
        <f t="array" ref="D51">IF($I$2="Открытый тариф",
INDEX(GRID!$B$17:$BI$27,MATCH(C$7,GRID!$A$17:$A$27,0),MATCH(1,($U$2=GRID!$B$1:$BI$1)*(КАЛЕНДАРЬ!$O18=GRID!$B$3:$BI$3), 0)),
ROUNDUP(INDEX(GRID!$B$17:$BI$27,MATCH(C$7,GRID!$A$17:$A$27,0),MATCH(1,($U$2=GRID!$B$1:$BI$1)*(КАЛЕНДАРЬ!$O18=GRID!$B$3:$BI$3), 0))*(1-GRID!$B$69),0))</f>
        <v>21500</v>
      </c>
      <c r="E51" s="47" cm="1">
        <f t="array" ref="E51">IF($I$2="Открытый тариф",
INDEX(GRID!$B$4:$BI$14,MATCH(E$7,GRID!$A$4:$A$14,0),MATCH(1,($U$2=GRID!$B$1:$BI$1)*(КАЛЕНДАРЬ!$O18=GRID!$B$3:$BI$3), 0)),
ROUNDUP(INDEX(GRID!$B$4:$BI$14,MATCH(E$7,GRID!$A$4:$A$14,0),MATCH(1,($U$2=GRID!$B$1:$BI$1)*(КАЛЕНДАРЬ!$O18=GRID!$B$3:$BI$3),0))*(1-GRID!$B$69),0))</f>
        <v>20900</v>
      </c>
      <c r="F51" s="48" cm="1">
        <f t="array" ref="F51">IF($I$2="Открытый тариф",
INDEX(GRID!$B$17:$BI$27,MATCH(E$7,GRID!$A$17:$A$27,0),MATCH(1,($U$2=GRID!$B$1:$BI$1)*(КАЛЕНДАРЬ!$O18=GRID!$B$3:$BI$3), 0)),
ROUNDUP(INDEX(GRID!$B$17:$BI$27,MATCH(E$7,GRID!$A$17:$A$27,0),MATCH(1,($U$2=GRID!$B$1:$BI$1)*(КАЛЕНДАРЬ!$O18=GRID!$B$3:$BI$3), 0))*(1-GRID!$B$69),0))</f>
        <v>23400</v>
      </c>
      <c r="G51" s="47" t="e" cm="1">
        <f t="array" ref="G51">IF($I$2="Открытый тариф",
INDEX(GRID!$B$4:$BI$14,MATCH(G$7,GRID!$A$4:$A$14,0),MATCH(1,($U$2=GRID!$B$1:$BI$1)*(КАЛЕНДАРЬ!$O18=GRID!$B$3:$BI$3), 0)),
ROUNDUP(INDEX(GRID!$B$4:$BI$14,MATCH(G$7,GRID!$A$4:$A$14,0),MATCH(1,($U$2=GRID!$B$1:$BI$1)*(КАЛЕНДАРЬ!$O18=GRID!$B$3:$BI$3),0))*(1-GRID!$B$69),0))</f>
        <v>#N/A</v>
      </c>
      <c r="H51" s="48" t="e" cm="1">
        <f t="array" ref="H51">IF($I$2="Открытый тариф",
INDEX(GRID!$B$17:$BI$27,MATCH(G$7,GRID!$A$17:$A$27,0),MATCH(1,($U$2=GRID!$B$1:$BI$1)*(КАЛЕНДАРЬ!$O18=GRID!$B$3:$BI$3), 0)),
ROUNDUP(INDEX(GRID!$B$17:$BI$27,MATCH(G$7,GRID!$A$17:$A$27,0),MATCH(1,($U$2=GRID!$B$1:$BI$1)*(КАЛЕНДАРЬ!$O18=GRID!$B$3:$BI$3), 0))*(1-GRID!$B$69),0))</f>
        <v>#N/A</v>
      </c>
      <c r="I51" s="47" t="e" cm="1">
        <f t="array" ref="I51">IF($I$2="Открытый тариф",
INDEX(GRID!$B$4:$BI$14,MATCH(I$7,GRID!$A$4:$A$14,0),MATCH(1,($U$2=GRID!$B$1:$BI$1)*(КАЛЕНДАРЬ!$O18=GRID!$B$3:$BI$3), 0)),
ROUNDUP(INDEX(GRID!$B$4:$BI$14,MATCH(I$7,GRID!$A$4:$A$14,0),MATCH(1,($U$2=GRID!$B$1:$BI$1)*(КАЛЕНДАРЬ!$O18=GRID!$B$3:$BI$3),0))*(1-GRID!$B$69),0))</f>
        <v>#N/A</v>
      </c>
      <c r="J51" s="48" t="e" cm="1">
        <f t="array" ref="J51">IF($I$2="Открытый тариф",
INDEX(GRID!$B$17:$BI$27,MATCH(I$7,GRID!$A$17:$A$27,0),MATCH(1,($U$2=GRID!$B$1:$BI$1)*(КАЛЕНДАРЬ!$O18=GRID!$B$3:$BI$3), 0)),
ROUNDUP(INDEX(GRID!$B$17:$BI$27,MATCH(I$7,GRID!$A$17:$A$27,0),MATCH(1,($U$2=GRID!$B$1:$BI$1)*(КАЛЕНДАРЬ!$O18=GRID!$B$3:$BI$3), 0))*(1-GRID!$B$69),0))</f>
        <v>#N/A</v>
      </c>
      <c r="K51" s="47" cm="1">
        <f t="array" ref="K51">IF($I$2="Открытый тариф",
INDEX(GRID!$B$4:$BI$14,MATCH(K$7,GRID!$A$4:$A$14,0),MATCH(1,($U$2=GRID!$B$1:$BI$1)*(КАЛЕНДАРЬ!$O18=GRID!$B$3:$BI$3), 0)),
ROUNDUP(INDEX(GRID!$B$4:$BI$14,MATCH(K$7,GRID!$A$4:$A$14,0),MATCH(1,($U$2=GRID!$B$1:$BI$1)*(КАЛЕНДАРЬ!$O18=GRID!$B$3:$BI$3),0))*(1-GRID!$B$69),0))</f>
        <v>27600</v>
      </c>
      <c r="L51" s="48" cm="1">
        <f t="array" ref="L51">IF($I$2="Открытый тариф",
INDEX(GRID!$B$17:$BI$27,MATCH(K$7,GRID!$A$17:$A$27,0),MATCH(1,($U$2=GRID!$B$1:$BI$1)*(КАЛЕНДАРЬ!$O18=GRID!$B$3:$BI$3), 0)),
ROUNDUP(INDEX(GRID!$B$17:$BI$27,MATCH(K$7,GRID!$A$17:$A$27,0),MATCH(1,($U$2=GRID!$B$1:$BI$1)*(КАЛЕНДАРЬ!$O18=GRID!$B$3:$BI$3), 0))*(1-GRID!$B$69),0))</f>
        <v>30100</v>
      </c>
      <c r="M51" s="47" cm="1">
        <f t="array" ref="M51">IF($I$2="Открытый тариф",
INDEX(GRID!$B$4:$BI$14,MATCH(M$7,GRID!$A$4:$A$14,0),MATCH(1,($U$2=GRID!$B$1:$BI$1)*(КАЛЕНДАРЬ!$O18=GRID!$B$3:$BI$3), 0)),
ROUNDUP(INDEX(GRID!$B$4:$BI$14,MATCH(M$7,GRID!$A$4:$A$14,0),MATCH(1,($U$2=GRID!$B$1:$BI$1)*(КАЛЕНДАРЬ!$O18=GRID!$B$3:$BI$3),0))*(1-GRID!$B$69),0))</f>
        <v>30300</v>
      </c>
      <c r="N51" s="48" cm="1">
        <f t="array" ref="N51">IF($I$2="Открытый тариф",
INDEX(GRID!$B$17:$BI$27,MATCH(M$7,GRID!$A$17:$A$27,0),MATCH(1,($U$2=GRID!$B$1:$BI$1)*(КАЛЕНДАРЬ!$O18=GRID!$B$3:$BI$3), 0)),
ROUNDUP(INDEX(GRID!$B$17:$BI$27,MATCH(M$7,GRID!$A$17:$A$27,0),MATCH(1,($U$2=GRID!$B$1:$BI$1)*(КАЛЕНДАРЬ!$O18=GRID!$B$3:$BI$3), 0))*(1-GRID!$B$69),0))</f>
        <v>32800</v>
      </c>
      <c r="O51" s="49" cm="1">
        <f t="array" ref="O51">IF($I$2="Открытый тариф",
INDEX(GRID!$B$4:$BI$14,MATCH(O$7,GRID!$A$4:$A$14,0),MATCH(1,($U$2=GRID!$B$1:$BI$1)*(КАЛЕНДАРЬ!$O18=GRID!$B$3:$BI$3), 0)),
ROUNDUP(INDEX(GRID!$B$4:$BI$14,MATCH(O$7,GRID!$A$4:$A$14,0),MATCH(1,($U$2=GRID!$B$1:$BI$1)*(КАЛЕНДАРЬ!$O18=GRID!$B$3:$BI$3),0))*(1-GRID!$B$69),0))</f>
        <v>37300</v>
      </c>
      <c r="P51" s="49" cm="1">
        <f t="array" ref="P51">IF($I$2="Открытый тариф",
INDEX(GRID!$B$17:$BI$27,MATCH(O$7,GRID!$A$17:$A$27,0),MATCH(1,($U$2=GRID!$B$1:$BI$1)*(КАЛЕНДАРЬ!$O18=GRID!$B$3:$BI$3), 0)),
ROUNDUP(INDEX(GRID!$B$17:$BI$27,MATCH(O$7,GRID!$A$17:$A$27,0),MATCH(1,($U$2=GRID!$B$1:$BI$1)*(КАЛЕНДАРЬ!$O18=GRID!$B$3:$BI$3), 0))*(1-GRID!$B$69),0))</f>
        <v>39800</v>
      </c>
      <c r="Q51" s="49" t="e" cm="1">
        <f t="array" ref="Q51">IF($I$2="Открытый тариф",
INDEX(GRID!$B$4:$BI$14,MATCH(Q$7,GRID!$A$4:$A$14,0),MATCH(1,($U$2=GRID!$B$1:$BI$1)*(КАЛЕНДАРЬ!$O18=GRID!$B$3:$BI$3), 0)),
ROUNDUP(INDEX(GRID!$B$4:$BI$14,MATCH(Q$7,GRID!$A$4:$A$14,0),MATCH(1,($U$2=GRID!$B$1:$BI$1)*(КАЛЕНДАРЬ!$O18=GRID!$B$3:$BI$3),0))*(1-GRID!$B$69),0))</f>
        <v>#N/A</v>
      </c>
      <c r="R51" s="49" t="e" cm="1">
        <f t="array" ref="R51">IF($I$2="Открытый тариф",
INDEX(GRID!$B$17:$BI$27,MATCH(Q$7,GRID!$A$17:$A$27,0),MATCH(1,($U$2=GRID!$B$1:$BI$1)*(КАЛЕНДАРЬ!$O18=GRID!$B$3:$BI$3), 0)),
ROUNDUP(INDEX(GRID!$B$17:$BI$27,MATCH(Q$7,GRID!$A$17:$A$27,0),MATCH(1,($U$2=GRID!$B$1:$BI$1)*(КАЛЕНДАРЬ!$O18=GRID!$B$3:$BI$3), 0))*(1-GRID!$B$69),0))</f>
        <v>#N/A</v>
      </c>
      <c r="S51" s="49" t="e" cm="1">
        <f t="array" ref="S51">IF($I$2="Открытый тариф",
INDEX(GRID!$B$4:$BI$14,MATCH(S$7,GRID!$A$4:$A$14,0),MATCH(1,($U$2=GRID!$B$1:$BI$1)*(КАЛЕНДАРЬ!$O18=GRID!$B$3:$BI$3), 0)),
ROUNDUP(INDEX(GRID!$B$4:$BI$14,MATCH(S$7,GRID!$A$4:$A$14,0),MATCH(1,($U$2=GRID!$B$1:$BI$1)*(КАЛЕНДАРЬ!$O18=GRID!$B$3:$BI$3),0))*(1-GRID!$B$69),0))</f>
        <v>#N/A</v>
      </c>
      <c r="T51" s="49" t="e" cm="1">
        <f t="array" ref="T51">IF($I$2="Открытый тариф",
INDEX(GRID!$B$17:$BI$27,MATCH(S$7,GRID!$A$17:$A$27,0),MATCH(1,($U$2=GRID!$B$1:$BI$1)*(КАЛЕНДАРЬ!$O18=GRID!$B$3:$BI$3), 0)),
ROUNDUP(INDEX(GRID!$B$17:$BI$27,MATCH(S$7,GRID!$A$17:$A$27,0),MATCH(1,($U$2=GRID!$B$1:$BI$1)*(КАЛЕНДАРЬ!$O18=GRID!$B$3:$BI$3), 0))*(1-GRID!$B$69),0))</f>
        <v>#N/A</v>
      </c>
      <c r="U51" s="49" cm="1">
        <f t="array" ref="U51">IF($I$2="Открытый тариф",
INDEX(GRID!$B$4:$BI$14,MATCH(U$7,GRID!$A$4:$A$14,0),MATCH(1,($U$2=GRID!$B$1:$BI$1)*(КАЛЕНДАРЬ!$O18=GRID!$B$3:$BI$3), 0)),
ROUNDUP(INDEX(GRID!$B$4:$BI$14,MATCH(U$7,GRID!$A$4:$A$14,0),MATCH(1,($U$2=GRID!$B$1:$BI$1)*(КАЛЕНДАРЬ!$O18=GRID!$B$3:$BI$3),0))*(1-GRID!$B$69),0))</f>
        <v>58000</v>
      </c>
      <c r="V51" s="49" cm="1">
        <f t="array" ref="V51">IF($I$2="Открытый тариф",
INDEX(GRID!$B$17:$BI$27,MATCH(U$7,GRID!$A$17:$A$27,0),MATCH(1,($U$2=GRID!$B$1:$BI$1)*(КАЛЕНДАРЬ!$O18=GRID!$B$3:$BI$3), 0)),
ROUNDUP(INDEX(GRID!$B$17:$BI$27,MATCH(U$7,GRID!$A$17:$A$27,0),MATCH(1,($U$2=GRID!$B$1:$BI$1)*(КАЛЕНДАРЬ!$O18=GRID!$B$3:$BI$3), 0))*(1-GRID!$B$69),0))</f>
        <v>60500</v>
      </c>
      <c r="W51" s="49" cm="1">
        <f t="array" ref="W51">IF($I$2="Открытый тариф",
INDEX(GRID!$B$4:$BI$14,MATCH(W$7,GRID!$A$4:$A$14,0),MATCH(1,($U$2=GRID!$B$1:$BI$1)*(КАЛЕНДАРЬ!$O18=GRID!$B$3:$BI$3), 0)),
ROUNDUP(INDEX(GRID!$B$4:$BI$14,MATCH(W$7,GRID!$A$4:$A$14,0),MATCH(1,($U$2=GRID!$B$1:$BI$1)*(КАЛЕНДАРЬ!$O18=GRID!$B$3:$BI$3),0))*(1-GRID!$B$69),0))</f>
        <v>232000</v>
      </c>
      <c r="X51" s="49" cm="1">
        <f t="array" ref="X51">IF($I$2="Открытый тариф",
INDEX(GRID!$B$17:$BI$27,MATCH(W$7,GRID!$A$17:$A$27,0),MATCH(1,($U$2=GRID!$B$1:$BI$1)*(КАЛЕНДАРЬ!$O18=GRID!$B$3:$BI$3), 0)),
ROUNDUP(INDEX(GRID!$B$17:$BI$27,MATCH(W$7,GRID!$A$17:$A$27,0),MATCH(1,($U$2=GRID!$B$1:$BI$1)*(КАЛЕНДАРЬ!$O18=GRID!$B$3:$BI$3), 0))*(1-GRID!$B$69),0))</f>
        <v>234500</v>
      </c>
    </row>
    <row r="52" spans="1:24" ht="12.75" hidden="1" customHeight="1" x14ac:dyDescent="0.2">
      <c r="A52" s="117" t="s">
        <v>43</v>
      </c>
      <c r="B52" s="117">
        <v>16</v>
      </c>
      <c r="C52" s="47" cm="1">
        <f t="array" ref="C52">IF($I$2="Открытый тариф",
INDEX(GRID!$B$4:$BI$14,MATCH(C$7,GRID!$A$4:$A$14,0),MATCH(1,($U$2=GRID!$B$1:$BI$1)*(КАЛЕНДАРЬ!$O19=GRID!$B$3:$BI$3), 0)),
ROUNDUP(INDEX(GRID!$B$4:$BI$14,MATCH(C$7,GRID!$A$4:$A$14,0),MATCH(1,($U$2=GRID!$B$1:$BI$1)*(КАЛЕНДАРЬ!$O19=GRID!$B$3:$BI$3),0))*(1-GRID!$B$69),0))</f>
        <v>21000</v>
      </c>
      <c r="D52" s="48" cm="1">
        <f t="array" ref="D52">IF($I$2="Открытый тариф",
INDEX(GRID!$B$17:$BI$27,MATCH(C$7,GRID!$A$17:$A$27,0),MATCH(1,($U$2=GRID!$B$1:$BI$1)*(КАЛЕНДАРЬ!$O19=GRID!$B$3:$BI$3), 0)),
ROUNDUP(INDEX(GRID!$B$17:$BI$27,MATCH(C$7,GRID!$A$17:$A$27,0),MATCH(1,($U$2=GRID!$B$1:$BI$1)*(КАЛЕНДАРЬ!$O19=GRID!$B$3:$BI$3), 0))*(1-GRID!$B$69),0))</f>
        <v>23500</v>
      </c>
      <c r="E52" s="47" cm="1">
        <f t="array" ref="E52">IF($I$2="Открытый тариф",
INDEX(GRID!$B$4:$BI$14,MATCH(E$7,GRID!$A$4:$A$14,0),MATCH(1,($U$2=GRID!$B$1:$BI$1)*(КАЛЕНДАРЬ!$O19=GRID!$B$3:$BI$3), 0)),
ROUNDUP(INDEX(GRID!$B$4:$BI$14,MATCH(E$7,GRID!$A$4:$A$14,0),MATCH(1,($U$2=GRID!$B$1:$BI$1)*(КАЛЕНДАРЬ!$O19=GRID!$B$3:$BI$3),0))*(1-GRID!$B$69),0))</f>
        <v>23200</v>
      </c>
      <c r="F52" s="48" cm="1">
        <f t="array" ref="F52">IF($I$2="Открытый тариф",
INDEX(GRID!$B$17:$BI$27,MATCH(E$7,GRID!$A$17:$A$27,0),MATCH(1,($U$2=GRID!$B$1:$BI$1)*(КАЛЕНДАРЬ!$O19=GRID!$B$3:$BI$3), 0)),
ROUNDUP(INDEX(GRID!$B$17:$BI$27,MATCH(E$7,GRID!$A$17:$A$27,0),MATCH(1,($U$2=GRID!$B$1:$BI$1)*(КАЛЕНДАРЬ!$O19=GRID!$B$3:$BI$3), 0))*(1-GRID!$B$69),0))</f>
        <v>25700</v>
      </c>
      <c r="G52" s="47" t="e" cm="1">
        <f t="array" ref="G52">IF($I$2="Открытый тариф",
INDEX(GRID!$B$4:$BI$14,MATCH(G$7,GRID!$A$4:$A$14,0),MATCH(1,($U$2=GRID!$B$1:$BI$1)*(КАЛЕНДАРЬ!$O19=GRID!$B$3:$BI$3), 0)),
ROUNDUP(INDEX(GRID!$B$4:$BI$14,MATCH(G$7,GRID!$A$4:$A$14,0),MATCH(1,($U$2=GRID!$B$1:$BI$1)*(КАЛЕНДАРЬ!$O19=GRID!$B$3:$BI$3),0))*(1-GRID!$B$69),0))</f>
        <v>#N/A</v>
      </c>
      <c r="H52" s="48" t="e" cm="1">
        <f t="array" ref="H52">IF($I$2="Открытый тариф",
INDEX(GRID!$B$17:$BI$27,MATCH(G$7,GRID!$A$17:$A$27,0),MATCH(1,($U$2=GRID!$B$1:$BI$1)*(КАЛЕНДАРЬ!$O19=GRID!$B$3:$BI$3), 0)),
ROUNDUP(INDEX(GRID!$B$17:$BI$27,MATCH(G$7,GRID!$A$17:$A$27,0),MATCH(1,($U$2=GRID!$B$1:$BI$1)*(КАЛЕНДАРЬ!$O19=GRID!$B$3:$BI$3), 0))*(1-GRID!$B$69),0))</f>
        <v>#N/A</v>
      </c>
      <c r="I52" s="47" t="e" cm="1">
        <f t="array" ref="I52">IF($I$2="Открытый тариф",
INDEX(GRID!$B$4:$BI$14,MATCH(I$7,GRID!$A$4:$A$14,0),MATCH(1,($U$2=GRID!$B$1:$BI$1)*(КАЛЕНДАРЬ!$O19=GRID!$B$3:$BI$3), 0)),
ROUNDUP(INDEX(GRID!$B$4:$BI$14,MATCH(I$7,GRID!$A$4:$A$14,0),MATCH(1,($U$2=GRID!$B$1:$BI$1)*(КАЛЕНДАРЬ!$O19=GRID!$B$3:$BI$3),0))*(1-GRID!$B$69),0))</f>
        <v>#N/A</v>
      </c>
      <c r="J52" s="48" t="e" cm="1">
        <f t="array" ref="J52">IF($I$2="Открытый тариф",
INDEX(GRID!$B$17:$BI$27,MATCH(I$7,GRID!$A$17:$A$27,0),MATCH(1,($U$2=GRID!$B$1:$BI$1)*(КАЛЕНДАРЬ!$O19=GRID!$B$3:$BI$3), 0)),
ROUNDUP(INDEX(GRID!$B$17:$BI$27,MATCH(I$7,GRID!$A$17:$A$27,0),MATCH(1,($U$2=GRID!$B$1:$BI$1)*(КАЛЕНДАРЬ!$O19=GRID!$B$3:$BI$3), 0))*(1-GRID!$B$69),0))</f>
        <v>#N/A</v>
      </c>
      <c r="K52" s="47" cm="1">
        <f t="array" ref="K52">IF($I$2="Открытый тариф",
INDEX(GRID!$B$4:$BI$14,MATCH(K$7,GRID!$A$4:$A$14,0),MATCH(1,($U$2=GRID!$B$1:$BI$1)*(КАЛЕНДАРЬ!$O19=GRID!$B$3:$BI$3), 0)),
ROUNDUP(INDEX(GRID!$B$4:$BI$14,MATCH(K$7,GRID!$A$4:$A$14,0),MATCH(1,($U$2=GRID!$B$1:$BI$1)*(КАЛЕНДАРЬ!$O19=GRID!$B$3:$BI$3),0))*(1-GRID!$B$69),0))</f>
        <v>31200</v>
      </c>
      <c r="L52" s="48" cm="1">
        <f t="array" ref="L52">IF($I$2="Открытый тариф",
INDEX(GRID!$B$17:$BI$27,MATCH(K$7,GRID!$A$17:$A$27,0),MATCH(1,($U$2=GRID!$B$1:$BI$1)*(КАЛЕНДАРЬ!$O19=GRID!$B$3:$BI$3), 0)),
ROUNDUP(INDEX(GRID!$B$17:$BI$27,MATCH(K$7,GRID!$A$17:$A$27,0),MATCH(1,($U$2=GRID!$B$1:$BI$1)*(КАЛЕНДАРЬ!$O19=GRID!$B$3:$BI$3), 0))*(1-GRID!$B$69),0))</f>
        <v>33700</v>
      </c>
      <c r="M52" s="47" cm="1">
        <f t="array" ref="M52">IF($I$2="Открытый тариф",
INDEX(GRID!$B$4:$BI$14,MATCH(M$7,GRID!$A$4:$A$14,0),MATCH(1,($U$2=GRID!$B$1:$BI$1)*(КАЛЕНДАРЬ!$O19=GRID!$B$3:$BI$3), 0)),
ROUNDUP(INDEX(GRID!$B$4:$BI$14,MATCH(M$7,GRID!$A$4:$A$14,0),MATCH(1,($U$2=GRID!$B$1:$BI$1)*(КАЛЕНДАРЬ!$O19=GRID!$B$3:$BI$3),0))*(1-GRID!$B$69),0))</f>
        <v>34400</v>
      </c>
      <c r="N52" s="48" cm="1">
        <f t="array" ref="N52">IF($I$2="Открытый тариф",
INDEX(GRID!$B$17:$BI$27,MATCH(M$7,GRID!$A$17:$A$27,0),MATCH(1,($U$2=GRID!$B$1:$BI$1)*(КАЛЕНДАРЬ!$O19=GRID!$B$3:$BI$3), 0)),
ROUNDUP(INDEX(GRID!$B$17:$BI$27,MATCH(M$7,GRID!$A$17:$A$27,0),MATCH(1,($U$2=GRID!$B$1:$BI$1)*(КАЛЕНДАРЬ!$O19=GRID!$B$3:$BI$3), 0))*(1-GRID!$B$69),0))</f>
        <v>36900</v>
      </c>
      <c r="O52" s="49" cm="1">
        <f t="array" ref="O52">IF($I$2="Открытый тариф",
INDEX(GRID!$B$4:$BI$14,MATCH(O$7,GRID!$A$4:$A$14,0),MATCH(1,($U$2=GRID!$B$1:$BI$1)*(КАЛЕНДАРЬ!$O19=GRID!$B$3:$BI$3), 0)),
ROUNDUP(INDEX(GRID!$B$4:$BI$14,MATCH(O$7,GRID!$A$4:$A$14,0),MATCH(1,($U$2=GRID!$B$1:$BI$1)*(КАЛЕНДАРЬ!$O19=GRID!$B$3:$BI$3),0))*(1-GRID!$B$69),0))</f>
        <v>41100</v>
      </c>
      <c r="P52" s="49" cm="1">
        <f t="array" ref="P52">IF($I$2="Открытый тариф",
INDEX(GRID!$B$17:$BI$27,MATCH(O$7,GRID!$A$17:$A$27,0),MATCH(1,($U$2=GRID!$B$1:$BI$1)*(КАЛЕНДАРЬ!$O19=GRID!$B$3:$BI$3), 0)),
ROUNDUP(INDEX(GRID!$B$17:$BI$27,MATCH(O$7,GRID!$A$17:$A$27,0),MATCH(1,($U$2=GRID!$B$1:$BI$1)*(КАЛЕНДАРЬ!$O19=GRID!$B$3:$BI$3), 0))*(1-GRID!$B$69),0))</f>
        <v>43600</v>
      </c>
      <c r="Q52" s="49" t="e" cm="1">
        <f t="array" ref="Q52">IF($I$2="Открытый тариф",
INDEX(GRID!$B$4:$BI$14,MATCH(Q$7,GRID!$A$4:$A$14,0),MATCH(1,($U$2=GRID!$B$1:$BI$1)*(КАЛЕНДАРЬ!$O19=GRID!$B$3:$BI$3), 0)),
ROUNDUP(INDEX(GRID!$B$4:$BI$14,MATCH(Q$7,GRID!$A$4:$A$14,0),MATCH(1,($U$2=GRID!$B$1:$BI$1)*(КАЛЕНДАРЬ!$O19=GRID!$B$3:$BI$3),0))*(1-GRID!$B$69),0))</f>
        <v>#N/A</v>
      </c>
      <c r="R52" s="49" t="e" cm="1">
        <f t="array" ref="R52">IF($I$2="Открытый тариф",
INDEX(GRID!$B$17:$BI$27,MATCH(Q$7,GRID!$A$17:$A$27,0),MATCH(1,($U$2=GRID!$B$1:$BI$1)*(КАЛЕНДАРЬ!$O19=GRID!$B$3:$BI$3), 0)),
ROUNDUP(INDEX(GRID!$B$17:$BI$27,MATCH(Q$7,GRID!$A$17:$A$27,0),MATCH(1,($U$2=GRID!$B$1:$BI$1)*(КАЛЕНДАРЬ!$O19=GRID!$B$3:$BI$3), 0))*(1-GRID!$B$69),0))</f>
        <v>#N/A</v>
      </c>
      <c r="S52" s="49" t="e" cm="1">
        <f t="array" ref="S52">IF($I$2="Открытый тариф",
INDEX(GRID!$B$4:$BI$14,MATCH(S$7,GRID!$A$4:$A$14,0),MATCH(1,($U$2=GRID!$B$1:$BI$1)*(КАЛЕНДАРЬ!$O19=GRID!$B$3:$BI$3), 0)),
ROUNDUP(INDEX(GRID!$B$4:$BI$14,MATCH(S$7,GRID!$A$4:$A$14,0),MATCH(1,($U$2=GRID!$B$1:$BI$1)*(КАЛЕНДАРЬ!$O19=GRID!$B$3:$BI$3),0))*(1-GRID!$B$69),0))</f>
        <v>#N/A</v>
      </c>
      <c r="T52" s="49" t="e" cm="1">
        <f t="array" ref="T52">IF($I$2="Открытый тариф",
INDEX(GRID!$B$17:$BI$27,MATCH(S$7,GRID!$A$17:$A$27,0),MATCH(1,($U$2=GRID!$B$1:$BI$1)*(КАЛЕНДАРЬ!$O19=GRID!$B$3:$BI$3), 0)),
ROUNDUP(INDEX(GRID!$B$17:$BI$27,MATCH(S$7,GRID!$A$17:$A$27,0),MATCH(1,($U$2=GRID!$B$1:$BI$1)*(КАЛЕНДАРЬ!$O19=GRID!$B$3:$BI$3), 0))*(1-GRID!$B$69),0))</f>
        <v>#N/A</v>
      </c>
      <c r="U52" s="49" cm="1">
        <f t="array" ref="U52">IF($I$2="Открытый тариф",
INDEX(GRID!$B$4:$BI$14,MATCH(U$7,GRID!$A$4:$A$14,0),MATCH(1,($U$2=GRID!$B$1:$BI$1)*(КАЛЕНДАРЬ!$O19=GRID!$B$3:$BI$3), 0)),
ROUNDUP(INDEX(GRID!$B$4:$BI$14,MATCH(U$7,GRID!$A$4:$A$14,0),MATCH(1,($U$2=GRID!$B$1:$BI$1)*(КАЛЕНДАРЬ!$O19=GRID!$B$3:$BI$3),0))*(1-GRID!$B$69),0))</f>
        <v>64000</v>
      </c>
      <c r="V52" s="49" cm="1">
        <f t="array" ref="V52">IF($I$2="Открытый тариф",
INDEX(GRID!$B$17:$BI$27,MATCH(U$7,GRID!$A$17:$A$27,0),MATCH(1,($U$2=GRID!$B$1:$BI$1)*(КАЛЕНДАРЬ!$O19=GRID!$B$3:$BI$3), 0)),
ROUNDUP(INDEX(GRID!$B$17:$BI$27,MATCH(U$7,GRID!$A$17:$A$27,0),MATCH(1,($U$2=GRID!$B$1:$BI$1)*(КАЛЕНДАРЬ!$O19=GRID!$B$3:$BI$3), 0))*(1-GRID!$B$69),0))</f>
        <v>66500</v>
      </c>
      <c r="W52" s="49" cm="1">
        <f t="array" ref="W52">IF($I$2="Открытый тариф",
INDEX(GRID!$B$4:$BI$14,MATCH(W$7,GRID!$A$4:$A$14,0),MATCH(1,($U$2=GRID!$B$1:$BI$1)*(КАЛЕНДАРЬ!$O19=GRID!$B$3:$BI$3), 0)),
ROUNDUP(INDEX(GRID!$B$4:$BI$14,MATCH(W$7,GRID!$A$4:$A$14,0),MATCH(1,($U$2=GRID!$B$1:$BI$1)*(КАЛЕНДАРЬ!$O19=GRID!$B$3:$BI$3),0))*(1-GRID!$B$69),0))</f>
        <v>250000</v>
      </c>
      <c r="X52" s="49" cm="1">
        <f t="array" ref="X52">IF($I$2="Открытый тариф",
INDEX(GRID!$B$17:$BI$27,MATCH(W$7,GRID!$A$17:$A$27,0),MATCH(1,($U$2=GRID!$B$1:$BI$1)*(КАЛЕНДАРЬ!$O19=GRID!$B$3:$BI$3), 0)),
ROUNDUP(INDEX(GRID!$B$17:$BI$27,MATCH(W$7,GRID!$A$17:$A$27,0),MATCH(1,($U$2=GRID!$B$1:$BI$1)*(КАЛЕНДАРЬ!$O19=GRID!$B$3:$BI$3), 0))*(1-GRID!$B$69),0))</f>
        <v>252500</v>
      </c>
    </row>
    <row r="53" spans="1:24" ht="12.75" hidden="1" customHeight="1" x14ac:dyDescent="0.2">
      <c r="A53" s="117" t="s">
        <v>44</v>
      </c>
      <c r="B53" s="117">
        <v>17</v>
      </c>
      <c r="C53" s="47" cm="1">
        <f t="array" ref="C53">IF($I$2="Открытый тариф",
INDEX(GRID!$B$4:$BI$14,MATCH(C$7,GRID!$A$4:$A$14,0),MATCH(1,($U$2=GRID!$B$1:$BI$1)*(КАЛЕНДАРЬ!$O20=GRID!$B$3:$BI$3), 0)),
ROUNDUP(INDEX(GRID!$B$4:$BI$14,MATCH(C$7,GRID!$A$4:$A$14,0),MATCH(1,($U$2=GRID!$B$1:$BI$1)*(КАЛЕНДАРЬ!$O20=GRID!$B$3:$BI$3),0))*(1-GRID!$B$69),0))</f>
        <v>21000</v>
      </c>
      <c r="D53" s="48" cm="1">
        <f t="array" ref="D53">IF($I$2="Открытый тариф",
INDEX(GRID!$B$17:$BI$27,MATCH(C$7,GRID!$A$17:$A$27,0),MATCH(1,($U$2=GRID!$B$1:$BI$1)*(КАЛЕНДАРЬ!$O20=GRID!$B$3:$BI$3), 0)),
ROUNDUP(INDEX(GRID!$B$17:$BI$27,MATCH(C$7,GRID!$A$17:$A$27,0),MATCH(1,($U$2=GRID!$B$1:$BI$1)*(КАЛЕНДАРЬ!$O20=GRID!$B$3:$BI$3), 0))*(1-GRID!$B$69),0))</f>
        <v>23500</v>
      </c>
      <c r="E53" s="47" cm="1">
        <f t="array" ref="E53">IF($I$2="Открытый тариф",
INDEX(GRID!$B$4:$BI$14,MATCH(E$7,GRID!$A$4:$A$14,0),MATCH(1,($U$2=GRID!$B$1:$BI$1)*(КАЛЕНДАРЬ!$O20=GRID!$B$3:$BI$3), 0)),
ROUNDUP(INDEX(GRID!$B$4:$BI$14,MATCH(E$7,GRID!$A$4:$A$14,0),MATCH(1,($U$2=GRID!$B$1:$BI$1)*(КАЛЕНДАРЬ!$O20=GRID!$B$3:$BI$3),0))*(1-GRID!$B$69),0))</f>
        <v>23200</v>
      </c>
      <c r="F53" s="48" cm="1">
        <f t="array" ref="F53">IF($I$2="Открытый тариф",
INDEX(GRID!$B$17:$BI$27,MATCH(E$7,GRID!$A$17:$A$27,0),MATCH(1,($U$2=GRID!$B$1:$BI$1)*(КАЛЕНДАРЬ!$O20=GRID!$B$3:$BI$3), 0)),
ROUNDUP(INDEX(GRID!$B$17:$BI$27,MATCH(E$7,GRID!$A$17:$A$27,0),MATCH(1,($U$2=GRID!$B$1:$BI$1)*(КАЛЕНДАРЬ!$O20=GRID!$B$3:$BI$3), 0))*(1-GRID!$B$69),0))</f>
        <v>25700</v>
      </c>
      <c r="G53" s="47" t="e" cm="1">
        <f t="array" ref="G53">IF($I$2="Открытый тариф",
INDEX(GRID!$B$4:$BI$14,MATCH(G$7,GRID!$A$4:$A$14,0),MATCH(1,($U$2=GRID!$B$1:$BI$1)*(КАЛЕНДАРЬ!$O20=GRID!$B$3:$BI$3), 0)),
ROUNDUP(INDEX(GRID!$B$4:$BI$14,MATCH(G$7,GRID!$A$4:$A$14,0),MATCH(1,($U$2=GRID!$B$1:$BI$1)*(КАЛЕНДАРЬ!$O20=GRID!$B$3:$BI$3),0))*(1-GRID!$B$69),0))</f>
        <v>#N/A</v>
      </c>
      <c r="H53" s="48" t="e" cm="1">
        <f t="array" ref="H53">IF($I$2="Открытый тариф",
INDEX(GRID!$B$17:$BI$27,MATCH(G$7,GRID!$A$17:$A$27,0),MATCH(1,($U$2=GRID!$B$1:$BI$1)*(КАЛЕНДАРЬ!$O20=GRID!$B$3:$BI$3), 0)),
ROUNDUP(INDEX(GRID!$B$17:$BI$27,MATCH(G$7,GRID!$A$17:$A$27,0),MATCH(1,($U$2=GRID!$B$1:$BI$1)*(КАЛЕНДАРЬ!$O20=GRID!$B$3:$BI$3), 0))*(1-GRID!$B$69),0))</f>
        <v>#N/A</v>
      </c>
      <c r="I53" s="47" t="e" cm="1">
        <f t="array" ref="I53">IF($I$2="Открытый тариф",
INDEX(GRID!$B$4:$BI$14,MATCH(I$7,GRID!$A$4:$A$14,0),MATCH(1,($U$2=GRID!$B$1:$BI$1)*(КАЛЕНДАРЬ!$O20=GRID!$B$3:$BI$3), 0)),
ROUNDUP(INDEX(GRID!$B$4:$BI$14,MATCH(I$7,GRID!$A$4:$A$14,0),MATCH(1,($U$2=GRID!$B$1:$BI$1)*(КАЛЕНДАРЬ!$O20=GRID!$B$3:$BI$3),0))*(1-GRID!$B$69),0))</f>
        <v>#N/A</v>
      </c>
      <c r="J53" s="48" t="e" cm="1">
        <f t="array" ref="J53">IF($I$2="Открытый тариф",
INDEX(GRID!$B$17:$BI$27,MATCH(I$7,GRID!$A$17:$A$27,0),MATCH(1,($U$2=GRID!$B$1:$BI$1)*(КАЛЕНДАРЬ!$O20=GRID!$B$3:$BI$3), 0)),
ROUNDUP(INDEX(GRID!$B$17:$BI$27,MATCH(I$7,GRID!$A$17:$A$27,0),MATCH(1,($U$2=GRID!$B$1:$BI$1)*(КАЛЕНДАРЬ!$O20=GRID!$B$3:$BI$3), 0))*(1-GRID!$B$69),0))</f>
        <v>#N/A</v>
      </c>
      <c r="K53" s="47" cm="1">
        <f t="array" ref="K53">IF($I$2="Открытый тариф",
INDEX(GRID!$B$4:$BI$14,MATCH(K$7,GRID!$A$4:$A$14,0),MATCH(1,($U$2=GRID!$B$1:$BI$1)*(КАЛЕНДАРЬ!$O20=GRID!$B$3:$BI$3), 0)),
ROUNDUP(INDEX(GRID!$B$4:$BI$14,MATCH(K$7,GRID!$A$4:$A$14,0),MATCH(1,($U$2=GRID!$B$1:$BI$1)*(КАЛЕНДАРЬ!$O20=GRID!$B$3:$BI$3),0))*(1-GRID!$B$69),0))</f>
        <v>31200</v>
      </c>
      <c r="L53" s="48" cm="1">
        <f t="array" ref="L53">IF($I$2="Открытый тариф",
INDEX(GRID!$B$17:$BI$27,MATCH(K$7,GRID!$A$17:$A$27,0),MATCH(1,($U$2=GRID!$B$1:$BI$1)*(КАЛЕНДАРЬ!$O20=GRID!$B$3:$BI$3), 0)),
ROUNDUP(INDEX(GRID!$B$17:$BI$27,MATCH(K$7,GRID!$A$17:$A$27,0),MATCH(1,($U$2=GRID!$B$1:$BI$1)*(КАЛЕНДАРЬ!$O20=GRID!$B$3:$BI$3), 0))*(1-GRID!$B$69),0))</f>
        <v>33700</v>
      </c>
      <c r="M53" s="47" cm="1">
        <f t="array" ref="M53">IF($I$2="Открытый тариф",
INDEX(GRID!$B$4:$BI$14,MATCH(M$7,GRID!$A$4:$A$14,0),MATCH(1,($U$2=GRID!$B$1:$BI$1)*(КАЛЕНДАРЬ!$O20=GRID!$B$3:$BI$3), 0)),
ROUNDUP(INDEX(GRID!$B$4:$BI$14,MATCH(M$7,GRID!$A$4:$A$14,0),MATCH(1,($U$2=GRID!$B$1:$BI$1)*(КАЛЕНДАРЬ!$O20=GRID!$B$3:$BI$3),0))*(1-GRID!$B$69),0))</f>
        <v>34400</v>
      </c>
      <c r="N53" s="48" cm="1">
        <f t="array" ref="N53">IF($I$2="Открытый тариф",
INDEX(GRID!$B$17:$BI$27,MATCH(M$7,GRID!$A$17:$A$27,0),MATCH(1,($U$2=GRID!$B$1:$BI$1)*(КАЛЕНДАРЬ!$O20=GRID!$B$3:$BI$3), 0)),
ROUNDUP(INDEX(GRID!$B$17:$BI$27,MATCH(M$7,GRID!$A$17:$A$27,0),MATCH(1,($U$2=GRID!$B$1:$BI$1)*(КАЛЕНДАРЬ!$O20=GRID!$B$3:$BI$3), 0))*(1-GRID!$B$69),0))</f>
        <v>36900</v>
      </c>
      <c r="O53" s="49" cm="1">
        <f t="array" ref="O53">IF($I$2="Открытый тариф",
INDEX(GRID!$B$4:$BI$14,MATCH(O$7,GRID!$A$4:$A$14,0),MATCH(1,($U$2=GRID!$B$1:$BI$1)*(КАЛЕНДАРЬ!$O20=GRID!$B$3:$BI$3), 0)),
ROUNDUP(INDEX(GRID!$B$4:$BI$14,MATCH(O$7,GRID!$A$4:$A$14,0),MATCH(1,($U$2=GRID!$B$1:$BI$1)*(КАЛЕНДАРЬ!$O20=GRID!$B$3:$BI$3),0))*(1-GRID!$B$69),0))</f>
        <v>41100</v>
      </c>
      <c r="P53" s="49" cm="1">
        <f t="array" ref="P53">IF($I$2="Открытый тариф",
INDEX(GRID!$B$17:$BI$27,MATCH(O$7,GRID!$A$17:$A$27,0),MATCH(1,($U$2=GRID!$B$1:$BI$1)*(КАЛЕНДАРЬ!$O20=GRID!$B$3:$BI$3), 0)),
ROUNDUP(INDEX(GRID!$B$17:$BI$27,MATCH(O$7,GRID!$A$17:$A$27,0),MATCH(1,($U$2=GRID!$B$1:$BI$1)*(КАЛЕНДАРЬ!$O20=GRID!$B$3:$BI$3), 0))*(1-GRID!$B$69),0))</f>
        <v>43600</v>
      </c>
      <c r="Q53" s="49" t="e" cm="1">
        <f t="array" ref="Q53">IF($I$2="Открытый тариф",
INDEX(GRID!$B$4:$BI$14,MATCH(Q$7,GRID!$A$4:$A$14,0),MATCH(1,($U$2=GRID!$B$1:$BI$1)*(КАЛЕНДАРЬ!$O20=GRID!$B$3:$BI$3), 0)),
ROUNDUP(INDEX(GRID!$B$4:$BI$14,MATCH(Q$7,GRID!$A$4:$A$14,0),MATCH(1,($U$2=GRID!$B$1:$BI$1)*(КАЛЕНДАРЬ!$O20=GRID!$B$3:$BI$3),0))*(1-GRID!$B$69),0))</f>
        <v>#N/A</v>
      </c>
      <c r="R53" s="49" t="e" cm="1">
        <f t="array" ref="R53">IF($I$2="Открытый тариф",
INDEX(GRID!$B$17:$BI$27,MATCH(Q$7,GRID!$A$17:$A$27,0),MATCH(1,($U$2=GRID!$B$1:$BI$1)*(КАЛЕНДАРЬ!$O20=GRID!$B$3:$BI$3), 0)),
ROUNDUP(INDEX(GRID!$B$17:$BI$27,MATCH(Q$7,GRID!$A$17:$A$27,0),MATCH(1,($U$2=GRID!$B$1:$BI$1)*(КАЛЕНДАРЬ!$O20=GRID!$B$3:$BI$3), 0))*(1-GRID!$B$69),0))</f>
        <v>#N/A</v>
      </c>
      <c r="S53" s="49" t="e" cm="1">
        <f t="array" ref="S53">IF($I$2="Открытый тариф",
INDEX(GRID!$B$4:$BI$14,MATCH(S$7,GRID!$A$4:$A$14,0),MATCH(1,($U$2=GRID!$B$1:$BI$1)*(КАЛЕНДАРЬ!$O20=GRID!$B$3:$BI$3), 0)),
ROUNDUP(INDEX(GRID!$B$4:$BI$14,MATCH(S$7,GRID!$A$4:$A$14,0),MATCH(1,($U$2=GRID!$B$1:$BI$1)*(КАЛЕНДАРЬ!$O20=GRID!$B$3:$BI$3),0))*(1-GRID!$B$69),0))</f>
        <v>#N/A</v>
      </c>
      <c r="T53" s="49" t="e" cm="1">
        <f t="array" ref="T53">IF($I$2="Открытый тариф",
INDEX(GRID!$B$17:$BI$27,MATCH(S$7,GRID!$A$17:$A$27,0),MATCH(1,($U$2=GRID!$B$1:$BI$1)*(КАЛЕНДАРЬ!$O20=GRID!$B$3:$BI$3), 0)),
ROUNDUP(INDEX(GRID!$B$17:$BI$27,MATCH(S$7,GRID!$A$17:$A$27,0),MATCH(1,($U$2=GRID!$B$1:$BI$1)*(КАЛЕНДАРЬ!$O20=GRID!$B$3:$BI$3), 0))*(1-GRID!$B$69),0))</f>
        <v>#N/A</v>
      </c>
      <c r="U53" s="49" cm="1">
        <f t="array" ref="U53">IF($I$2="Открытый тариф",
INDEX(GRID!$B$4:$BI$14,MATCH(U$7,GRID!$A$4:$A$14,0),MATCH(1,($U$2=GRID!$B$1:$BI$1)*(КАЛЕНДАРЬ!$O20=GRID!$B$3:$BI$3), 0)),
ROUNDUP(INDEX(GRID!$B$4:$BI$14,MATCH(U$7,GRID!$A$4:$A$14,0),MATCH(1,($U$2=GRID!$B$1:$BI$1)*(КАЛЕНДАРЬ!$O20=GRID!$B$3:$BI$3),0))*(1-GRID!$B$69),0))</f>
        <v>64000</v>
      </c>
      <c r="V53" s="49" cm="1">
        <f t="array" ref="V53">IF($I$2="Открытый тариф",
INDEX(GRID!$B$17:$BI$27,MATCH(U$7,GRID!$A$17:$A$27,0),MATCH(1,($U$2=GRID!$B$1:$BI$1)*(КАЛЕНДАРЬ!$O20=GRID!$B$3:$BI$3), 0)),
ROUNDUP(INDEX(GRID!$B$17:$BI$27,MATCH(U$7,GRID!$A$17:$A$27,0),MATCH(1,($U$2=GRID!$B$1:$BI$1)*(КАЛЕНДАРЬ!$O20=GRID!$B$3:$BI$3), 0))*(1-GRID!$B$69),0))</f>
        <v>66500</v>
      </c>
      <c r="W53" s="49" cm="1">
        <f t="array" ref="W53">IF($I$2="Открытый тариф",
INDEX(GRID!$B$4:$BI$14,MATCH(W$7,GRID!$A$4:$A$14,0),MATCH(1,($U$2=GRID!$B$1:$BI$1)*(КАЛЕНДАРЬ!$O20=GRID!$B$3:$BI$3), 0)),
ROUNDUP(INDEX(GRID!$B$4:$BI$14,MATCH(W$7,GRID!$A$4:$A$14,0),MATCH(1,($U$2=GRID!$B$1:$BI$1)*(КАЛЕНДАРЬ!$O20=GRID!$B$3:$BI$3),0))*(1-GRID!$B$69),0))</f>
        <v>250000</v>
      </c>
      <c r="X53" s="49" cm="1">
        <f t="array" ref="X53">IF($I$2="Открытый тариф",
INDEX(GRID!$B$17:$BI$27,MATCH(W$7,GRID!$A$17:$A$27,0),MATCH(1,($U$2=GRID!$B$1:$BI$1)*(КАЛЕНДАРЬ!$O20=GRID!$B$3:$BI$3), 0)),
ROUNDUP(INDEX(GRID!$B$17:$BI$27,MATCH(W$7,GRID!$A$17:$A$27,0),MATCH(1,($U$2=GRID!$B$1:$BI$1)*(КАЛЕНДАРЬ!$O20=GRID!$B$3:$BI$3), 0))*(1-GRID!$B$69),0))</f>
        <v>252500</v>
      </c>
    </row>
    <row r="54" spans="1:24" ht="12.75" hidden="1" customHeight="1" x14ac:dyDescent="0.2">
      <c r="A54" s="117" t="s">
        <v>45</v>
      </c>
      <c r="B54" s="117">
        <v>18</v>
      </c>
      <c r="C54" s="47" cm="1">
        <f t="array" ref="C54">IF($I$2="Открытый тариф",
INDEX(GRID!$B$4:$BI$14,MATCH(C$7,GRID!$A$4:$A$14,0),MATCH(1,($U$2=GRID!$B$1:$BI$1)*(КАЛЕНДАРЬ!$O21=GRID!$B$3:$BI$3), 0)),
ROUNDUP(INDEX(GRID!$B$4:$BI$14,MATCH(C$7,GRID!$A$4:$A$14,0),MATCH(1,($U$2=GRID!$B$1:$BI$1)*(КАЛЕНДАРЬ!$O21=GRID!$B$3:$BI$3),0))*(1-GRID!$B$69),0))</f>
        <v>20000</v>
      </c>
      <c r="D54" s="48" cm="1">
        <f t="array" ref="D54">IF($I$2="Открытый тариф",
INDEX(GRID!$B$17:$BI$27,MATCH(C$7,GRID!$A$17:$A$27,0),MATCH(1,($U$2=GRID!$B$1:$BI$1)*(КАЛЕНДАРЬ!$O21=GRID!$B$3:$BI$3), 0)),
ROUNDUP(INDEX(GRID!$B$17:$BI$27,MATCH(C$7,GRID!$A$17:$A$27,0),MATCH(1,($U$2=GRID!$B$1:$BI$1)*(КАЛЕНДАРЬ!$O21=GRID!$B$3:$BI$3), 0))*(1-GRID!$B$69),0))</f>
        <v>22500</v>
      </c>
      <c r="E54" s="47" cm="1">
        <f t="array" ref="E54">IF($I$2="Открытый тариф",
INDEX(GRID!$B$4:$BI$14,MATCH(E$7,GRID!$A$4:$A$14,0),MATCH(1,($U$2=GRID!$B$1:$BI$1)*(КАЛЕНДАРЬ!$O21=GRID!$B$3:$BI$3), 0)),
ROUNDUP(INDEX(GRID!$B$4:$BI$14,MATCH(E$7,GRID!$A$4:$A$14,0),MATCH(1,($U$2=GRID!$B$1:$BI$1)*(КАЛЕНДАРЬ!$O21=GRID!$B$3:$BI$3),0))*(1-GRID!$B$69),0))</f>
        <v>22000</v>
      </c>
      <c r="F54" s="48" cm="1">
        <f t="array" ref="F54">IF($I$2="Открытый тариф",
INDEX(GRID!$B$17:$BI$27,MATCH(E$7,GRID!$A$17:$A$27,0),MATCH(1,($U$2=GRID!$B$1:$BI$1)*(КАЛЕНДАРЬ!$O21=GRID!$B$3:$BI$3), 0)),
ROUNDUP(INDEX(GRID!$B$17:$BI$27,MATCH(E$7,GRID!$A$17:$A$27,0),MATCH(1,($U$2=GRID!$B$1:$BI$1)*(КАЛЕНДАРЬ!$O21=GRID!$B$3:$BI$3), 0))*(1-GRID!$B$69),0))</f>
        <v>24500</v>
      </c>
      <c r="G54" s="47" t="e" cm="1">
        <f t="array" ref="G54">IF($I$2="Открытый тариф",
INDEX(GRID!$B$4:$BI$14,MATCH(G$7,GRID!$A$4:$A$14,0),MATCH(1,($U$2=GRID!$B$1:$BI$1)*(КАЛЕНДАРЬ!$O21=GRID!$B$3:$BI$3), 0)),
ROUNDUP(INDEX(GRID!$B$4:$BI$14,MATCH(G$7,GRID!$A$4:$A$14,0),MATCH(1,($U$2=GRID!$B$1:$BI$1)*(КАЛЕНДАРЬ!$O21=GRID!$B$3:$BI$3),0))*(1-GRID!$B$69),0))</f>
        <v>#N/A</v>
      </c>
      <c r="H54" s="48" t="e" cm="1">
        <f t="array" ref="H54">IF($I$2="Открытый тариф",
INDEX(GRID!$B$17:$BI$27,MATCH(G$7,GRID!$A$17:$A$27,0),MATCH(1,($U$2=GRID!$B$1:$BI$1)*(КАЛЕНДАРЬ!$O21=GRID!$B$3:$BI$3), 0)),
ROUNDUP(INDEX(GRID!$B$17:$BI$27,MATCH(G$7,GRID!$A$17:$A$27,0),MATCH(1,($U$2=GRID!$B$1:$BI$1)*(КАЛЕНДАРЬ!$O21=GRID!$B$3:$BI$3), 0))*(1-GRID!$B$69),0))</f>
        <v>#N/A</v>
      </c>
      <c r="I54" s="47" t="e" cm="1">
        <f t="array" ref="I54">IF($I$2="Открытый тариф",
INDEX(GRID!$B$4:$BI$14,MATCH(I$7,GRID!$A$4:$A$14,0),MATCH(1,($U$2=GRID!$B$1:$BI$1)*(КАЛЕНДАРЬ!$O21=GRID!$B$3:$BI$3), 0)),
ROUNDUP(INDEX(GRID!$B$4:$BI$14,MATCH(I$7,GRID!$A$4:$A$14,0),MATCH(1,($U$2=GRID!$B$1:$BI$1)*(КАЛЕНДАРЬ!$O21=GRID!$B$3:$BI$3),0))*(1-GRID!$B$69),0))</f>
        <v>#N/A</v>
      </c>
      <c r="J54" s="48" t="e" cm="1">
        <f t="array" ref="J54">IF($I$2="Открытый тариф",
INDEX(GRID!$B$17:$BI$27,MATCH(I$7,GRID!$A$17:$A$27,0),MATCH(1,($U$2=GRID!$B$1:$BI$1)*(КАЛЕНДАРЬ!$O21=GRID!$B$3:$BI$3), 0)),
ROUNDUP(INDEX(GRID!$B$17:$BI$27,MATCH(I$7,GRID!$A$17:$A$27,0),MATCH(1,($U$2=GRID!$B$1:$BI$1)*(КАЛЕНДАРЬ!$O21=GRID!$B$3:$BI$3), 0))*(1-GRID!$B$69),0))</f>
        <v>#N/A</v>
      </c>
      <c r="K54" s="47" cm="1">
        <f t="array" ref="K54">IF($I$2="Открытый тариф",
INDEX(GRID!$B$4:$BI$14,MATCH(K$7,GRID!$A$4:$A$14,0),MATCH(1,($U$2=GRID!$B$1:$BI$1)*(КАЛЕНДАРЬ!$O21=GRID!$B$3:$BI$3), 0)),
ROUNDUP(INDEX(GRID!$B$4:$BI$14,MATCH(K$7,GRID!$A$4:$A$14,0),MATCH(1,($U$2=GRID!$B$1:$BI$1)*(КАЛЕНДАРЬ!$O21=GRID!$B$3:$BI$3),0))*(1-GRID!$B$69),0))</f>
        <v>29300</v>
      </c>
      <c r="L54" s="48" cm="1">
        <f t="array" ref="L54">IF($I$2="Открытый тариф",
INDEX(GRID!$B$17:$BI$27,MATCH(K$7,GRID!$A$17:$A$27,0),MATCH(1,($U$2=GRID!$B$1:$BI$1)*(КАЛЕНДАРЬ!$O21=GRID!$B$3:$BI$3), 0)),
ROUNDUP(INDEX(GRID!$B$17:$BI$27,MATCH(K$7,GRID!$A$17:$A$27,0),MATCH(1,($U$2=GRID!$B$1:$BI$1)*(КАЛЕНДАРЬ!$O21=GRID!$B$3:$BI$3), 0))*(1-GRID!$B$69),0))</f>
        <v>31800</v>
      </c>
      <c r="M54" s="47" cm="1">
        <f t="array" ref="M54">IF($I$2="Открытый тариф",
INDEX(GRID!$B$4:$BI$14,MATCH(M$7,GRID!$A$4:$A$14,0),MATCH(1,($U$2=GRID!$B$1:$BI$1)*(КАЛЕНДАРЬ!$O21=GRID!$B$3:$BI$3), 0)),
ROUNDUP(INDEX(GRID!$B$4:$BI$14,MATCH(M$7,GRID!$A$4:$A$14,0),MATCH(1,($U$2=GRID!$B$1:$BI$1)*(КАЛЕНДАРЬ!$O21=GRID!$B$3:$BI$3),0))*(1-GRID!$B$69),0))</f>
        <v>32300</v>
      </c>
      <c r="N54" s="48" cm="1">
        <f t="array" ref="N54">IF($I$2="Открытый тариф",
INDEX(GRID!$B$17:$BI$27,MATCH(M$7,GRID!$A$17:$A$27,0),MATCH(1,($U$2=GRID!$B$1:$BI$1)*(КАЛЕНДАРЬ!$O21=GRID!$B$3:$BI$3), 0)),
ROUNDUP(INDEX(GRID!$B$17:$BI$27,MATCH(M$7,GRID!$A$17:$A$27,0),MATCH(1,($U$2=GRID!$B$1:$BI$1)*(КАЛЕНДАРЬ!$O21=GRID!$B$3:$BI$3), 0))*(1-GRID!$B$69),0))</f>
        <v>34800</v>
      </c>
      <c r="O54" s="49" cm="1">
        <f t="array" ref="O54">IF($I$2="Открытый тариф",
INDEX(GRID!$B$4:$BI$14,MATCH(O$7,GRID!$A$4:$A$14,0),MATCH(1,($U$2=GRID!$B$1:$BI$1)*(КАЛЕНДАРЬ!$O21=GRID!$B$3:$BI$3), 0)),
ROUNDUP(INDEX(GRID!$B$4:$BI$14,MATCH(O$7,GRID!$A$4:$A$14,0),MATCH(1,($U$2=GRID!$B$1:$BI$1)*(КАЛЕНДАРЬ!$O21=GRID!$B$3:$BI$3),0))*(1-GRID!$B$69),0))</f>
        <v>39200</v>
      </c>
      <c r="P54" s="49" cm="1">
        <f t="array" ref="P54">IF($I$2="Открытый тариф",
INDEX(GRID!$B$17:$BI$27,MATCH(O$7,GRID!$A$17:$A$27,0),MATCH(1,($U$2=GRID!$B$1:$BI$1)*(КАЛЕНДАРЬ!$O21=GRID!$B$3:$BI$3), 0)),
ROUNDUP(INDEX(GRID!$B$17:$BI$27,MATCH(O$7,GRID!$A$17:$A$27,0),MATCH(1,($U$2=GRID!$B$1:$BI$1)*(КАЛЕНДАРЬ!$O21=GRID!$B$3:$BI$3), 0))*(1-GRID!$B$69),0))</f>
        <v>41700</v>
      </c>
      <c r="Q54" s="49" t="e" cm="1">
        <f t="array" ref="Q54">IF($I$2="Открытый тариф",
INDEX(GRID!$B$4:$BI$14,MATCH(Q$7,GRID!$A$4:$A$14,0),MATCH(1,($U$2=GRID!$B$1:$BI$1)*(КАЛЕНДАРЬ!$O21=GRID!$B$3:$BI$3), 0)),
ROUNDUP(INDEX(GRID!$B$4:$BI$14,MATCH(Q$7,GRID!$A$4:$A$14,0),MATCH(1,($U$2=GRID!$B$1:$BI$1)*(КАЛЕНДАРЬ!$O21=GRID!$B$3:$BI$3),0))*(1-GRID!$B$69),0))</f>
        <v>#N/A</v>
      </c>
      <c r="R54" s="49" t="e" cm="1">
        <f t="array" ref="R54">IF($I$2="Открытый тариф",
INDEX(GRID!$B$17:$BI$27,MATCH(Q$7,GRID!$A$17:$A$27,0),MATCH(1,($U$2=GRID!$B$1:$BI$1)*(КАЛЕНДАРЬ!$O21=GRID!$B$3:$BI$3), 0)),
ROUNDUP(INDEX(GRID!$B$17:$BI$27,MATCH(Q$7,GRID!$A$17:$A$27,0),MATCH(1,($U$2=GRID!$B$1:$BI$1)*(КАЛЕНДАРЬ!$O21=GRID!$B$3:$BI$3), 0))*(1-GRID!$B$69),0))</f>
        <v>#N/A</v>
      </c>
      <c r="S54" s="49" t="e" cm="1">
        <f t="array" ref="S54">IF($I$2="Открытый тариф",
INDEX(GRID!$B$4:$BI$14,MATCH(S$7,GRID!$A$4:$A$14,0),MATCH(1,($U$2=GRID!$B$1:$BI$1)*(КАЛЕНДАРЬ!$O21=GRID!$B$3:$BI$3), 0)),
ROUNDUP(INDEX(GRID!$B$4:$BI$14,MATCH(S$7,GRID!$A$4:$A$14,0),MATCH(1,($U$2=GRID!$B$1:$BI$1)*(КАЛЕНДАРЬ!$O21=GRID!$B$3:$BI$3),0))*(1-GRID!$B$69),0))</f>
        <v>#N/A</v>
      </c>
      <c r="T54" s="49" t="e" cm="1">
        <f t="array" ref="T54">IF($I$2="Открытый тариф",
INDEX(GRID!$B$17:$BI$27,MATCH(S$7,GRID!$A$17:$A$27,0),MATCH(1,($U$2=GRID!$B$1:$BI$1)*(КАЛЕНДАРЬ!$O21=GRID!$B$3:$BI$3), 0)),
ROUNDUP(INDEX(GRID!$B$17:$BI$27,MATCH(S$7,GRID!$A$17:$A$27,0),MATCH(1,($U$2=GRID!$B$1:$BI$1)*(КАЛЕНДАРЬ!$O21=GRID!$B$3:$BI$3), 0))*(1-GRID!$B$69),0))</f>
        <v>#N/A</v>
      </c>
      <c r="U54" s="49" cm="1">
        <f t="array" ref="U54">IF($I$2="Открытый тариф",
INDEX(GRID!$B$4:$BI$14,MATCH(U$7,GRID!$A$4:$A$14,0),MATCH(1,($U$2=GRID!$B$1:$BI$1)*(КАЛЕНДАРЬ!$O21=GRID!$B$3:$BI$3), 0)),
ROUNDUP(INDEX(GRID!$B$4:$BI$14,MATCH(U$7,GRID!$A$4:$A$14,0),MATCH(1,($U$2=GRID!$B$1:$BI$1)*(КАЛЕНДАРЬ!$O21=GRID!$B$3:$BI$3),0))*(1-GRID!$B$69),0))</f>
        <v>61000</v>
      </c>
      <c r="V54" s="49" cm="1">
        <f t="array" ref="V54">IF($I$2="Открытый тариф",
INDEX(GRID!$B$17:$BI$27,MATCH(U$7,GRID!$A$17:$A$27,0),MATCH(1,($U$2=GRID!$B$1:$BI$1)*(КАЛЕНДАРЬ!$O21=GRID!$B$3:$BI$3), 0)),
ROUNDUP(INDEX(GRID!$B$17:$BI$27,MATCH(U$7,GRID!$A$17:$A$27,0),MATCH(1,($U$2=GRID!$B$1:$BI$1)*(КАЛЕНДАРЬ!$O21=GRID!$B$3:$BI$3), 0))*(1-GRID!$B$69),0))</f>
        <v>63500</v>
      </c>
      <c r="W54" s="49" cm="1">
        <f t="array" ref="W54">IF($I$2="Открытый тариф",
INDEX(GRID!$B$4:$BI$14,MATCH(W$7,GRID!$A$4:$A$14,0),MATCH(1,($U$2=GRID!$B$1:$BI$1)*(КАЛЕНДАРЬ!$O21=GRID!$B$3:$BI$3), 0)),
ROUNDUP(INDEX(GRID!$B$4:$BI$14,MATCH(W$7,GRID!$A$4:$A$14,0),MATCH(1,($U$2=GRID!$B$1:$BI$1)*(КАЛЕНДАРЬ!$O21=GRID!$B$3:$BI$3),0))*(1-GRID!$B$69),0))</f>
        <v>241000</v>
      </c>
      <c r="X54" s="49" cm="1">
        <f t="array" ref="X54">IF($I$2="Открытый тариф",
INDEX(GRID!$B$17:$BI$27,MATCH(W$7,GRID!$A$17:$A$27,0),MATCH(1,($U$2=GRID!$B$1:$BI$1)*(КАЛЕНДАРЬ!$O21=GRID!$B$3:$BI$3), 0)),
ROUNDUP(INDEX(GRID!$B$17:$BI$27,MATCH(W$7,GRID!$A$17:$A$27,0),MATCH(1,($U$2=GRID!$B$1:$BI$1)*(КАЛЕНДАРЬ!$O21=GRID!$B$3:$BI$3), 0))*(1-GRID!$B$69),0))</f>
        <v>243500</v>
      </c>
    </row>
    <row r="55" spans="1:24" ht="12.75" hidden="1" customHeight="1" x14ac:dyDescent="0.2">
      <c r="A55" s="117" t="s">
        <v>46</v>
      </c>
      <c r="B55" s="117">
        <v>19</v>
      </c>
      <c r="C55" s="47" cm="1">
        <f t="array" ref="C55">IF($I$2="Открытый тариф",
INDEX(GRID!$B$4:$BI$14,MATCH(C$7,GRID!$A$4:$A$14,0),MATCH(1,($U$2=GRID!$B$1:$BI$1)*(КАЛЕНДАРЬ!$O22=GRID!$B$3:$BI$3), 0)),
ROUNDUP(INDEX(GRID!$B$4:$BI$14,MATCH(C$7,GRID!$A$4:$A$14,0),MATCH(1,($U$2=GRID!$B$1:$BI$1)*(КАЛЕНДАРЬ!$O22=GRID!$B$3:$BI$3),0))*(1-GRID!$B$69),0))</f>
        <v>20000</v>
      </c>
      <c r="D55" s="48" cm="1">
        <f t="array" ref="D55">IF($I$2="Открытый тариф",
INDEX(GRID!$B$17:$BI$27,MATCH(C$7,GRID!$A$17:$A$27,0),MATCH(1,($U$2=GRID!$B$1:$BI$1)*(КАЛЕНДАРЬ!$O22=GRID!$B$3:$BI$3), 0)),
ROUNDUP(INDEX(GRID!$B$17:$BI$27,MATCH(C$7,GRID!$A$17:$A$27,0),MATCH(1,($U$2=GRID!$B$1:$BI$1)*(КАЛЕНДАРЬ!$O22=GRID!$B$3:$BI$3), 0))*(1-GRID!$B$69),0))</f>
        <v>22500</v>
      </c>
      <c r="E55" s="47" cm="1">
        <f t="array" ref="E55">IF($I$2="Открытый тариф",
INDEX(GRID!$B$4:$BI$14,MATCH(E$7,GRID!$A$4:$A$14,0),MATCH(1,($U$2=GRID!$B$1:$BI$1)*(КАЛЕНДАРЬ!$O22=GRID!$B$3:$BI$3), 0)),
ROUNDUP(INDEX(GRID!$B$4:$BI$14,MATCH(E$7,GRID!$A$4:$A$14,0),MATCH(1,($U$2=GRID!$B$1:$BI$1)*(КАЛЕНДАРЬ!$O22=GRID!$B$3:$BI$3),0))*(1-GRID!$B$69),0))</f>
        <v>22000</v>
      </c>
      <c r="F55" s="48" cm="1">
        <f t="array" ref="F55">IF($I$2="Открытый тариф",
INDEX(GRID!$B$17:$BI$27,MATCH(E$7,GRID!$A$17:$A$27,0),MATCH(1,($U$2=GRID!$B$1:$BI$1)*(КАЛЕНДАРЬ!$O22=GRID!$B$3:$BI$3), 0)),
ROUNDUP(INDEX(GRID!$B$17:$BI$27,MATCH(E$7,GRID!$A$17:$A$27,0),MATCH(1,($U$2=GRID!$B$1:$BI$1)*(КАЛЕНДАРЬ!$O22=GRID!$B$3:$BI$3), 0))*(1-GRID!$B$69),0))</f>
        <v>24500</v>
      </c>
      <c r="G55" s="47" t="e" cm="1">
        <f t="array" ref="G55">IF($I$2="Открытый тариф",
INDEX(GRID!$B$4:$BI$14,MATCH(G$7,GRID!$A$4:$A$14,0),MATCH(1,($U$2=GRID!$B$1:$BI$1)*(КАЛЕНДАРЬ!$O22=GRID!$B$3:$BI$3), 0)),
ROUNDUP(INDEX(GRID!$B$4:$BI$14,MATCH(G$7,GRID!$A$4:$A$14,0),MATCH(1,($U$2=GRID!$B$1:$BI$1)*(КАЛЕНДАРЬ!$O22=GRID!$B$3:$BI$3),0))*(1-GRID!$B$69),0))</f>
        <v>#N/A</v>
      </c>
      <c r="H55" s="48" t="e" cm="1">
        <f t="array" ref="H55">IF($I$2="Открытый тариф",
INDEX(GRID!$B$17:$BI$27,MATCH(G$7,GRID!$A$17:$A$27,0),MATCH(1,($U$2=GRID!$B$1:$BI$1)*(КАЛЕНДАРЬ!$O22=GRID!$B$3:$BI$3), 0)),
ROUNDUP(INDEX(GRID!$B$17:$BI$27,MATCH(G$7,GRID!$A$17:$A$27,0),MATCH(1,($U$2=GRID!$B$1:$BI$1)*(КАЛЕНДАРЬ!$O22=GRID!$B$3:$BI$3), 0))*(1-GRID!$B$69),0))</f>
        <v>#N/A</v>
      </c>
      <c r="I55" s="47" t="e" cm="1">
        <f t="array" ref="I55">IF($I$2="Открытый тариф",
INDEX(GRID!$B$4:$BI$14,MATCH(I$7,GRID!$A$4:$A$14,0),MATCH(1,($U$2=GRID!$B$1:$BI$1)*(КАЛЕНДАРЬ!$O22=GRID!$B$3:$BI$3), 0)),
ROUNDUP(INDEX(GRID!$B$4:$BI$14,MATCH(I$7,GRID!$A$4:$A$14,0),MATCH(1,($U$2=GRID!$B$1:$BI$1)*(КАЛЕНДАРЬ!$O22=GRID!$B$3:$BI$3),0))*(1-GRID!$B$69),0))</f>
        <v>#N/A</v>
      </c>
      <c r="J55" s="48" t="e" cm="1">
        <f t="array" ref="J55">IF($I$2="Открытый тариф",
INDEX(GRID!$B$17:$BI$27,MATCH(I$7,GRID!$A$17:$A$27,0),MATCH(1,($U$2=GRID!$B$1:$BI$1)*(КАЛЕНДАРЬ!$O22=GRID!$B$3:$BI$3), 0)),
ROUNDUP(INDEX(GRID!$B$17:$BI$27,MATCH(I$7,GRID!$A$17:$A$27,0),MATCH(1,($U$2=GRID!$B$1:$BI$1)*(КАЛЕНДАРЬ!$O22=GRID!$B$3:$BI$3), 0))*(1-GRID!$B$69),0))</f>
        <v>#N/A</v>
      </c>
      <c r="K55" s="47" cm="1">
        <f t="array" ref="K55">IF($I$2="Открытый тариф",
INDEX(GRID!$B$4:$BI$14,MATCH(K$7,GRID!$A$4:$A$14,0),MATCH(1,($U$2=GRID!$B$1:$BI$1)*(КАЛЕНДАРЬ!$O22=GRID!$B$3:$BI$3), 0)),
ROUNDUP(INDEX(GRID!$B$4:$BI$14,MATCH(K$7,GRID!$A$4:$A$14,0),MATCH(1,($U$2=GRID!$B$1:$BI$1)*(КАЛЕНДАРЬ!$O22=GRID!$B$3:$BI$3),0))*(1-GRID!$B$69),0))</f>
        <v>29300</v>
      </c>
      <c r="L55" s="48" cm="1">
        <f t="array" ref="L55">IF($I$2="Открытый тариф",
INDEX(GRID!$B$17:$BI$27,MATCH(K$7,GRID!$A$17:$A$27,0),MATCH(1,($U$2=GRID!$B$1:$BI$1)*(КАЛЕНДАРЬ!$O22=GRID!$B$3:$BI$3), 0)),
ROUNDUP(INDEX(GRID!$B$17:$BI$27,MATCH(K$7,GRID!$A$17:$A$27,0),MATCH(1,($U$2=GRID!$B$1:$BI$1)*(КАЛЕНДАРЬ!$O22=GRID!$B$3:$BI$3), 0))*(1-GRID!$B$69),0))</f>
        <v>31800</v>
      </c>
      <c r="M55" s="47" cm="1">
        <f t="array" ref="M55">IF($I$2="Открытый тариф",
INDEX(GRID!$B$4:$BI$14,MATCH(M$7,GRID!$A$4:$A$14,0),MATCH(1,($U$2=GRID!$B$1:$BI$1)*(КАЛЕНДАРЬ!$O22=GRID!$B$3:$BI$3), 0)),
ROUNDUP(INDEX(GRID!$B$4:$BI$14,MATCH(M$7,GRID!$A$4:$A$14,0),MATCH(1,($U$2=GRID!$B$1:$BI$1)*(КАЛЕНДАРЬ!$O22=GRID!$B$3:$BI$3),0))*(1-GRID!$B$69),0))</f>
        <v>32300</v>
      </c>
      <c r="N55" s="48" cm="1">
        <f t="array" ref="N55">IF($I$2="Открытый тариф",
INDEX(GRID!$B$17:$BI$27,MATCH(M$7,GRID!$A$17:$A$27,0),MATCH(1,($U$2=GRID!$B$1:$BI$1)*(КАЛЕНДАРЬ!$O22=GRID!$B$3:$BI$3), 0)),
ROUNDUP(INDEX(GRID!$B$17:$BI$27,MATCH(M$7,GRID!$A$17:$A$27,0),MATCH(1,($U$2=GRID!$B$1:$BI$1)*(КАЛЕНДАРЬ!$O22=GRID!$B$3:$BI$3), 0))*(1-GRID!$B$69),0))</f>
        <v>34800</v>
      </c>
      <c r="O55" s="49" cm="1">
        <f t="array" ref="O55">IF($I$2="Открытый тариф",
INDEX(GRID!$B$4:$BI$14,MATCH(O$7,GRID!$A$4:$A$14,0),MATCH(1,($U$2=GRID!$B$1:$BI$1)*(КАЛЕНДАРЬ!$O22=GRID!$B$3:$BI$3), 0)),
ROUNDUP(INDEX(GRID!$B$4:$BI$14,MATCH(O$7,GRID!$A$4:$A$14,0),MATCH(1,($U$2=GRID!$B$1:$BI$1)*(КАЛЕНДАРЬ!$O22=GRID!$B$3:$BI$3),0))*(1-GRID!$B$69),0))</f>
        <v>39200</v>
      </c>
      <c r="P55" s="49" cm="1">
        <f t="array" ref="P55">IF($I$2="Открытый тариф",
INDEX(GRID!$B$17:$BI$27,MATCH(O$7,GRID!$A$17:$A$27,0),MATCH(1,($U$2=GRID!$B$1:$BI$1)*(КАЛЕНДАРЬ!$O22=GRID!$B$3:$BI$3), 0)),
ROUNDUP(INDEX(GRID!$B$17:$BI$27,MATCH(O$7,GRID!$A$17:$A$27,0),MATCH(1,($U$2=GRID!$B$1:$BI$1)*(КАЛЕНДАРЬ!$O22=GRID!$B$3:$BI$3), 0))*(1-GRID!$B$69),0))</f>
        <v>41700</v>
      </c>
      <c r="Q55" s="49" t="e" cm="1">
        <f t="array" ref="Q55">IF($I$2="Открытый тариф",
INDEX(GRID!$B$4:$BI$14,MATCH(Q$7,GRID!$A$4:$A$14,0),MATCH(1,($U$2=GRID!$B$1:$BI$1)*(КАЛЕНДАРЬ!$O22=GRID!$B$3:$BI$3), 0)),
ROUNDUP(INDEX(GRID!$B$4:$BI$14,MATCH(Q$7,GRID!$A$4:$A$14,0),MATCH(1,($U$2=GRID!$B$1:$BI$1)*(КАЛЕНДАРЬ!$O22=GRID!$B$3:$BI$3),0))*(1-GRID!$B$69),0))</f>
        <v>#N/A</v>
      </c>
      <c r="R55" s="49" t="e" cm="1">
        <f t="array" ref="R55">IF($I$2="Открытый тариф",
INDEX(GRID!$B$17:$BI$27,MATCH(Q$7,GRID!$A$17:$A$27,0),MATCH(1,($U$2=GRID!$B$1:$BI$1)*(КАЛЕНДАРЬ!$O22=GRID!$B$3:$BI$3), 0)),
ROUNDUP(INDEX(GRID!$B$17:$BI$27,MATCH(Q$7,GRID!$A$17:$A$27,0),MATCH(1,($U$2=GRID!$B$1:$BI$1)*(КАЛЕНДАРЬ!$O22=GRID!$B$3:$BI$3), 0))*(1-GRID!$B$69),0))</f>
        <v>#N/A</v>
      </c>
      <c r="S55" s="49" t="e" cm="1">
        <f t="array" ref="S55">IF($I$2="Открытый тариф",
INDEX(GRID!$B$4:$BI$14,MATCH(S$7,GRID!$A$4:$A$14,0),MATCH(1,($U$2=GRID!$B$1:$BI$1)*(КАЛЕНДАРЬ!$O22=GRID!$B$3:$BI$3), 0)),
ROUNDUP(INDEX(GRID!$B$4:$BI$14,MATCH(S$7,GRID!$A$4:$A$14,0),MATCH(1,($U$2=GRID!$B$1:$BI$1)*(КАЛЕНДАРЬ!$O22=GRID!$B$3:$BI$3),0))*(1-GRID!$B$69),0))</f>
        <v>#N/A</v>
      </c>
      <c r="T55" s="49" t="e" cm="1">
        <f t="array" ref="T55">IF($I$2="Открытый тариф",
INDEX(GRID!$B$17:$BI$27,MATCH(S$7,GRID!$A$17:$A$27,0),MATCH(1,($U$2=GRID!$B$1:$BI$1)*(КАЛЕНДАРЬ!$O22=GRID!$B$3:$BI$3), 0)),
ROUNDUP(INDEX(GRID!$B$17:$BI$27,MATCH(S$7,GRID!$A$17:$A$27,0),MATCH(1,($U$2=GRID!$B$1:$BI$1)*(КАЛЕНДАРЬ!$O22=GRID!$B$3:$BI$3), 0))*(1-GRID!$B$69),0))</f>
        <v>#N/A</v>
      </c>
      <c r="U55" s="49" cm="1">
        <f t="array" ref="U55">IF($I$2="Открытый тариф",
INDEX(GRID!$B$4:$BI$14,MATCH(U$7,GRID!$A$4:$A$14,0),MATCH(1,($U$2=GRID!$B$1:$BI$1)*(КАЛЕНДАРЬ!$O22=GRID!$B$3:$BI$3), 0)),
ROUNDUP(INDEX(GRID!$B$4:$BI$14,MATCH(U$7,GRID!$A$4:$A$14,0),MATCH(1,($U$2=GRID!$B$1:$BI$1)*(КАЛЕНДАРЬ!$O22=GRID!$B$3:$BI$3),0))*(1-GRID!$B$69),0))</f>
        <v>61000</v>
      </c>
      <c r="V55" s="49" cm="1">
        <f t="array" ref="V55">IF($I$2="Открытый тариф",
INDEX(GRID!$B$17:$BI$27,MATCH(U$7,GRID!$A$17:$A$27,0),MATCH(1,($U$2=GRID!$B$1:$BI$1)*(КАЛЕНДАРЬ!$O22=GRID!$B$3:$BI$3), 0)),
ROUNDUP(INDEX(GRID!$B$17:$BI$27,MATCH(U$7,GRID!$A$17:$A$27,0),MATCH(1,($U$2=GRID!$B$1:$BI$1)*(КАЛЕНДАРЬ!$O22=GRID!$B$3:$BI$3), 0))*(1-GRID!$B$69),0))</f>
        <v>63500</v>
      </c>
      <c r="W55" s="49" cm="1">
        <f t="array" ref="W55">IF($I$2="Открытый тариф",
INDEX(GRID!$B$4:$BI$14,MATCH(W$7,GRID!$A$4:$A$14,0),MATCH(1,($U$2=GRID!$B$1:$BI$1)*(КАЛЕНДАРЬ!$O22=GRID!$B$3:$BI$3), 0)),
ROUNDUP(INDEX(GRID!$B$4:$BI$14,MATCH(W$7,GRID!$A$4:$A$14,0),MATCH(1,($U$2=GRID!$B$1:$BI$1)*(КАЛЕНДАРЬ!$O22=GRID!$B$3:$BI$3),0))*(1-GRID!$B$69),0))</f>
        <v>241000</v>
      </c>
      <c r="X55" s="49" cm="1">
        <f t="array" ref="X55">IF($I$2="Открытый тариф",
INDEX(GRID!$B$17:$BI$27,MATCH(W$7,GRID!$A$17:$A$27,0),MATCH(1,($U$2=GRID!$B$1:$BI$1)*(КАЛЕНДАРЬ!$O22=GRID!$B$3:$BI$3), 0)),
ROUNDUP(INDEX(GRID!$B$17:$BI$27,MATCH(W$7,GRID!$A$17:$A$27,0),MATCH(1,($U$2=GRID!$B$1:$BI$1)*(КАЛЕНДАРЬ!$O22=GRID!$B$3:$BI$3), 0))*(1-GRID!$B$69),0))</f>
        <v>243500</v>
      </c>
    </row>
    <row r="56" spans="1:24" ht="12.75" hidden="1" customHeight="1" x14ac:dyDescent="0.2">
      <c r="A56" s="117" t="s">
        <v>47</v>
      </c>
      <c r="B56" s="117">
        <v>20</v>
      </c>
      <c r="C56" s="47" cm="1">
        <f t="array" ref="C56">IF($I$2="Открытый тариф",
INDEX(GRID!$B$4:$BI$14,MATCH(C$7,GRID!$A$4:$A$14,0),MATCH(1,($U$2=GRID!$B$1:$BI$1)*(КАЛЕНДАРЬ!$O23=GRID!$B$3:$BI$3), 0)),
ROUNDUP(INDEX(GRID!$B$4:$BI$14,MATCH(C$7,GRID!$A$4:$A$14,0),MATCH(1,($U$2=GRID!$B$1:$BI$1)*(КАЛЕНДАРЬ!$O23=GRID!$B$3:$BI$3),0))*(1-GRID!$B$69),0))</f>
        <v>22000</v>
      </c>
      <c r="D56" s="48" cm="1">
        <f t="array" ref="D56">IF($I$2="Открытый тариф",
INDEX(GRID!$B$17:$BI$27,MATCH(C$7,GRID!$A$17:$A$27,0),MATCH(1,($U$2=GRID!$B$1:$BI$1)*(КАЛЕНДАРЬ!$O23=GRID!$B$3:$BI$3), 0)),
ROUNDUP(INDEX(GRID!$B$17:$BI$27,MATCH(C$7,GRID!$A$17:$A$27,0),MATCH(1,($U$2=GRID!$B$1:$BI$1)*(КАЛЕНДАРЬ!$O23=GRID!$B$3:$BI$3), 0))*(1-GRID!$B$69),0))</f>
        <v>24500</v>
      </c>
      <c r="E56" s="47" cm="1">
        <f t="array" ref="E56">IF($I$2="Открытый тариф",
INDEX(GRID!$B$4:$BI$14,MATCH(E$7,GRID!$A$4:$A$14,0),MATCH(1,($U$2=GRID!$B$1:$BI$1)*(КАЛЕНДАРЬ!$O23=GRID!$B$3:$BI$3), 0)),
ROUNDUP(INDEX(GRID!$B$4:$BI$14,MATCH(E$7,GRID!$A$4:$A$14,0),MATCH(1,($U$2=GRID!$B$1:$BI$1)*(КАЛЕНДАРЬ!$O23=GRID!$B$3:$BI$3),0))*(1-GRID!$B$69),0))</f>
        <v>24300</v>
      </c>
      <c r="F56" s="48" cm="1">
        <f t="array" ref="F56">IF($I$2="Открытый тариф",
INDEX(GRID!$B$17:$BI$27,MATCH(E$7,GRID!$A$17:$A$27,0),MATCH(1,($U$2=GRID!$B$1:$BI$1)*(КАЛЕНДАРЬ!$O23=GRID!$B$3:$BI$3), 0)),
ROUNDUP(INDEX(GRID!$B$17:$BI$27,MATCH(E$7,GRID!$A$17:$A$27,0),MATCH(1,($U$2=GRID!$B$1:$BI$1)*(КАЛЕНДАРЬ!$O23=GRID!$B$3:$BI$3), 0))*(1-GRID!$B$69),0))</f>
        <v>26800</v>
      </c>
      <c r="G56" s="47" t="e" cm="1">
        <f t="array" ref="G56">IF($I$2="Открытый тариф",
INDEX(GRID!$B$4:$BI$14,MATCH(G$7,GRID!$A$4:$A$14,0),MATCH(1,($U$2=GRID!$B$1:$BI$1)*(КАЛЕНДАРЬ!$O23=GRID!$B$3:$BI$3), 0)),
ROUNDUP(INDEX(GRID!$B$4:$BI$14,MATCH(G$7,GRID!$A$4:$A$14,0),MATCH(1,($U$2=GRID!$B$1:$BI$1)*(КАЛЕНДАРЬ!$O23=GRID!$B$3:$BI$3),0))*(1-GRID!$B$69),0))</f>
        <v>#N/A</v>
      </c>
      <c r="H56" s="48" t="e" cm="1">
        <f t="array" ref="H56">IF($I$2="Открытый тариф",
INDEX(GRID!$B$17:$BI$27,MATCH(G$7,GRID!$A$17:$A$27,0),MATCH(1,($U$2=GRID!$B$1:$BI$1)*(КАЛЕНДАРЬ!$O23=GRID!$B$3:$BI$3), 0)),
ROUNDUP(INDEX(GRID!$B$17:$BI$27,MATCH(G$7,GRID!$A$17:$A$27,0),MATCH(1,($U$2=GRID!$B$1:$BI$1)*(КАЛЕНДАРЬ!$O23=GRID!$B$3:$BI$3), 0))*(1-GRID!$B$69),0))</f>
        <v>#N/A</v>
      </c>
      <c r="I56" s="47" t="e" cm="1">
        <f t="array" ref="I56">IF($I$2="Открытый тариф",
INDEX(GRID!$B$4:$BI$14,MATCH(I$7,GRID!$A$4:$A$14,0),MATCH(1,($U$2=GRID!$B$1:$BI$1)*(КАЛЕНДАРЬ!$O23=GRID!$B$3:$BI$3), 0)),
ROUNDUP(INDEX(GRID!$B$4:$BI$14,MATCH(I$7,GRID!$A$4:$A$14,0),MATCH(1,($U$2=GRID!$B$1:$BI$1)*(КАЛЕНДАРЬ!$O23=GRID!$B$3:$BI$3),0))*(1-GRID!$B$69),0))</f>
        <v>#N/A</v>
      </c>
      <c r="J56" s="48" t="e" cm="1">
        <f t="array" ref="J56">IF($I$2="Открытый тариф",
INDEX(GRID!$B$17:$BI$27,MATCH(I$7,GRID!$A$17:$A$27,0),MATCH(1,($U$2=GRID!$B$1:$BI$1)*(КАЛЕНДАРЬ!$O23=GRID!$B$3:$BI$3), 0)),
ROUNDUP(INDEX(GRID!$B$17:$BI$27,MATCH(I$7,GRID!$A$17:$A$27,0),MATCH(1,($U$2=GRID!$B$1:$BI$1)*(КАЛЕНДАРЬ!$O23=GRID!$B$3:$BI$3), 0))*(1-GRID!$B$69),0))</f>
        <v>#N/A</v>
      </c>
      <c r="K56" s="47" cm="1">
        <f t="array" ref="K56">IF($I$2="Открытый тариф",
INDEX(GRID!$B$4:$BI$14,MATCH(K$7,GRID!$A$4:$A$14,0),MATCH(1,($U$2=GRID!$B$1:$BI$1)*(КАЛЕНДАРЬ!$O23=GRID!$B$3:$BI$3), 0)),
ROUNDUP(INDEX(GRID!$B$4:$BI$14,MATCH(K$7,GRID!$A$4:$A$14,0),MATCH(1,($U$2=GRID!$B$1:$BI$1)*(КАЛЕНДАРЬ!$O23=GRID!$B$3:$BI$3),0))*(1-GRID!$B$69),0))</f>
        <v>32800</v>
      </c>
      <c r="L56" s="48" cm="1">
        <f t="array" ref="L56">IF($I$2="Открытый тариф",
INDEX(GRID!$B$17:$BI$27,MATCH(K$7,GRID!$A$17:$A$27,0),MATCH(1,($U$2=GRID!$B$1:$BI$1)*(КАЛЕНДАРЬ!$O23=GRID!$B$3:$BI$3), 0)),
ROUNDUP(INDEX(GRID!$B$17:$BI$27,MATCH(K$7,GRID!$A$17:$A$27,0),MATCH(1,($U$2=GRID!$B$1:$BI$1)*(КАЛЕНДАРЬ!$O23=GRID!$B$3:$BI$3), 0))*(1-GRID!$B$69),0))</f>
        <v>35300</v>
      </c>
      <c r="M56" s="47" cm="1">
        <f t="array" ref="M56">IF($I$2="Открытый тариф",
INDEX(GRID!$B$4:$BI$14,MATCH(M$7,GRID!$A$4:$A$14,0),MATCH(1,($U$2=GRID!$B$1:$BI$1)*(КАЛЕНДАРЬ!$O23=GRID!$B$3:$BI$3), 0)),
ROUNDUP(INDEX(GRID!$B$4:$BI$14,MATCH(M$7,GRID!$A$4:$A$14,0),MATCH(1,($U$2=GRID!$B$1:$BI$1)*(КАЛЕНДАРЬ!$O23=GRID!$B$3:$BI$3),0))*(1-GRID!$B$69),0))</f>
        <v>36300</v>
      </c>
      <c r="N56" s="48" cm="1">
        <f t="array" ref="N56">IF($I$2="Открытый тариф",
INDEX(GRID!$B$17:$BI$27,MATCH(M$7,GRID!$A$17:$A$27,0),MATCH(1,($U$2=GRID!$B$1:$BI$1)*(КАЛЕНДАРЬ!$O23=GRID!$B$3:$BI$3), 0)),
ROUNDUP(INDEX(GRID!$B$17:$BI$27,MATCH(M$7,GRID!$A$17:$A$27,0),MATCH(1,($U$2=GRID!$B$1:$BI$1)*(КАЛЕНДАРЬ!$O23=GRID!$B$3:$BI$3), 0))*(1-GRID!$B$69),0))</f>
        <v>38800</v>
      </c>
      <c r="O56" s="49" cm="1">
        <f t="array" ref="O56">IF($I$2="Открытый тариф",
INDEX(GRID!$B$4:$BI$14,MATCH(O$7,GRID!$A$4:$A$14,0),MATCH(1,($U$2=GRID!$B$1:$BI$1)*(КАЛЕНДАРЬ!$O23=GRID!$B$3:$BI$3), 0)),
ROUNDUP(INDEX(GRID!$B$4:$BI$14,MATCH(O$7,GRID!$A$4:$A$14,0),MATCH(1,($U$2=GRID!$B$1:$BI$1)*(КАЛЕНДАРЬ!$O23=GRID!$B$3:$BI$3),0))*(1-GRID!$B$69),0))</f>
        <v>43000</v>
      </c>
      <c r="P56" s="49" cm="1">
        <f t="array" ref="P56">IF($I$2="Открытый тариф",
INDEX(GRID!$B$17:$BI$27,MATCH(O$7,GRID!$A$17:$A$27,0),MATCH(1,($U$2=GRID!$B$1:$BI$1)*(КАЛЕНДАРЬ!$O23=GRID!$B$3:$BI$3), 0)),
ROUNDUP(INDEX(GRID!$B$17:$BI$27,MATCH(O$7,GRID!$A$17:$A$27,0),MATCH(1,($U$2=GRID!$B$1:$BI$1)*(КАЛЕНДАРЬ!$O23=GRID!$B$3:$BI$3), 0))*(1-GRID!$B$69),0))</f>
        <v>45500</v>
      </c>
      <c r="Q56" s="49" t="e" cm="1">
        <f t="array" ref="Q56">IF($I$2="Открытый тариф",
INDEX(GRID!$B$4:$BI$14,MATCH(Q$7,GRID!$A$4:$A$14,0),MATCH(1,($U$2=GRID!$B$1:$BI$1)*(КАЛЕНДАРЬ!$O23=GRID!$B$3:$BI$3), 0)),
ROUNDUP(INDEX(GRID!$B$4:$BI$14,MATCH(Q$7,GRID!$A$4:$A$14,0),MATCH(1,($U$2=GRID!$B$1:$BI$1)*(КАЛЕНДАРЬ!$O23=GRID!$B$3:$BI$3),0))*(1-GRID!$B$69),0))</f>
        <v>#N/A</v>
      </c>
      <c r="R56" s="49" t="e" cm="1">
        <f t="array" ref="R56">IF($I$2="Открытый тариф",
INDEX(GRID!$B$17:$BI$27,MATCH(Q$7,GRID!$A$17:$A$27,0),MATCH(1,($U$2=GRID!$B$1:$BI$1)*(КАЛЕНДАРЬ!$O23=GRID!$B$3:$BI$3), 0)),
ROUNDUP(INDEX(GRID!$B$17:$BI$27,MATCH(Q$7,GRID!$A$17:$A$27,0),MATCH(1,($U$2=GRID!$B$1:$BI$1)*(КАЛЕНДАРЬ!$O23=GRID!$B$3:$BI$3), 0))*(1-GRID!$B$69),0))</f>
        <v>#N/A</v>
      </c>
      <c r="S56" s="49" t="e" cm="1">
        <f t="array" ref="S56">IF($I$2="Открытый тариф",
INDEX(GRID!$B$4:$BI$14,MATCH(S$7,GRID!$A$4:$A$14,0),MATCH(1,($U$2=GRID!$B$1:$BI$1)*(КАЛЕНДАРЬ!$O23=GRID!$B$3:$BI$3), 0)),
ROUNDUP(INDEX(GRID!$B$4:$BI$14,MATCH(S$7,GRID!$A$4:$A$14,0),MATCH(1,($U$2=GRID!$B$1:$BI$1)*(КАЛЕНДАРЬ!$O23=GRID!$B$3:$BI$3),0))*(1-GRID!$B$69),0))</f>
        <v>#N/A</v>
      </c>
      <c r="T56" s="49" t="e" cm="1">
        <f t="array" ref="T56">IF($I$2="Открытый тариф",
INDEX(GRID!$B$17:$BI$27,MATCH(S$7,GRID!$A$17:$A$27,0),MATCH(1,($U$2=GRID!$B$1:$BI$1)*(КАЛЕНДАРЬ!$O23=GRID!$B$3:$BI$3), 0)),
ROUNDUP(INDEX(GRID!$B$17:$BI$27,MATCH(S$7,GRID!$A$17:$A$27,0),MATCH(1,($U$2=GRID!$B$1:$BI$1)*(КАЛЕНДАРЬ!$O23=GRID!$B$3:$BI$3), 0))*(1-GRID!$B$69),0))</f>
        <v>#N/A</v>
      </c>
      <c r="U56" s="49" cm="1">
        <f t="array" ref="U56">IF($I$2="Открытый тариф",
INDEX(GRID!$B$4:$BI$14,MATCH(U$7,GRID!$A$4:$A$14,0),MATCH(1,($U$2=GRID!$B$1:$BI$1)*(КАЛЕНДАРЬ!$O23=GRID!$B$3:$BI$3), 0)),
ROUNDUP(INDEX(GRID!$B$4:$BI$14,MATCH(U$7,GRID!$A$4:$A$14,0),MATCH(1,($U$2=GRID!$B$1:$BI$1)*(КАЛЕНДАРЬ!$O23=GRID!$B$3:$BI$3),0))*(1-GRID!$B$69),0))</f>
        <v>67000</v>
      </c>
      <c r="V56" s="49" cm="1">
        <f t="array" ref="V56">IF($I$2="Открытый тариф",
INDEX(GRID!$B$17:$BI$27,MATCH(U$7,GRID!$A$17:$A$27,0),MATCH(1,($U$2=GRID!$B$1:$BI$1)*(КАЛЕНДАРЬ!$O23=GRID!$B$3:$BI$3), 0)),
ROUNDUP(INDEX(GRID!$B$17:$BI$27,MATCH(U$7,GRID!$A$17:$A$27,0),MATCH(1,($U$2=GRID!$B$1:$BI$1)*(КАЛЕНДАРЬ!$O23=GRID!$B$3:$BI$3), 0))*(1-GRID!$B$69),0))</f>
        <v>69500</v>
      </c>
      <c r="W56" s="49" cm="1">
        <f t="array" ref="W56">IF($I$2="Открытый тариф",
INDEX(GRID!$B$4:$BI$14,MATCH(W$7,GRID!$A$4:$A$14,0),MATCH(1,($U$2=GRID!$B$1:$BI$1)*(КАЛЕНДАРЬ!$O23=GRID!$B$3:$BI$3), 0)),
ROUNDUP(INDEX(GRID!$B$4:$BI$14,MATCH(W$7,GRID!$A$4:$A$14,0),MATCH(1,($U$2=GRID!$B$1:$BI$1)*(КАЛЕНДАРЬ!$O23=GRID!$B$3:$BI$3),0))*(1-GRID!$B$69),0))</f>
        <v>258000</v>
      </c>
      <c r="X56" s="49" cm="1">
        <f t="array" ref="X56">IF($I$2="Открытый тариф",
INDEX(GRID!$B$17:$BI$27,MATCH(W$7,GRID!$A$17:$A$27,0),MATCH(1,($U$2=GRID!$B$1:$BI$1)*(КАЛЕНДАРЬ!$O23=GRID!$B$3:$BI$3), 0)),
ROUNDUP(INDEX(GRID!$B$17:$BI$27,MATCH(W$7,GRID!$A$17:$A$27,0),MATCH(1,($U$2=GRID!$B$1:$BI$1)*(КАЛЕНДАРЬ!$O23=GRID!$B$3:$BI$3), 0))*(1-GRID!$B$69),0))</f>
        <v>260500</v>
      </c>
    </row>
    <row r="57" spans="1:24" ht="12.75" hidden="1" customHeight="1" x14ac:dyDescent="0.2">
      <c r="A57" s="117" t="s">
        <v>48</v>
      </c>
      <c r="B57" s="117">
        <v>21</v>
      </c>
      <c r="C57" s="47" cm="1">
        <f t="array" ref="C57">IF($I$2="Открытый тариф",
INDEX(GRID!$B$4:$BI$14,MATCH(C$7,GRID!$A$4:$A$14,0),MATCH(1,($U$2=GRID!$B$1:$BI$1)*(КАЛЕНДАРЬ!$O24=GRID!$B$3:$BI$3), 0)),
ROUNDUP(INDEX(GRID!$B$4:$BI$14,MATCH(C$7,GRID!$A$4:$A$14,0),MATCH(1,($U$2=GRID!$B$1:$BI$1)*(КАЛЕНДАРЬ!$O24=GRID!$B$3:$BI$3),0))*(1-GRID!$B$69),0))</f>
        <v>26000</v>
      </c>
      <c r="D57" s="48" cm="1">
        <f t="array" ref="D57">IF($I$2="Открытый тариф",
INDEX(GRID!$B$17:$BI$27,MATCH(C$7,GRID!$A$17:$A$27,0),MATCH(1,($U$2=GRID!$B$1:$BI$1)*(КАЛЕНДАРЬ!$O24=GRID!$B$3:$BI$3), 0)),
ROUNDUP(INDEX(GRID!$B$17:$BI$27,MATCH(C$7,GRID!$A$17:$A$27,0),MATCH(1,($U$2=GRID!$B$1:$BI$1)*(КАЛЕНДАРЬ!$O24=GRID!$B$3:$BI$3), 0))*(1-GRID!$B$69),0))</f>
        <v>28500</v>
      </c>
      <c r="E57" s="47" cm="1">
        <f t="array" ref="E57">IF($I$2="Открытый тариф",
INDEX(GRID!$B$4:$BI$14,MATCH(E$7,GRID!$A$4:$A$14,0),MATCH(1,($U$2=GRID!$B$1:$BI$1)*(КАЛЕНДАРЬ!$O24=GRID!$B$3:$BI$3), 0)),
ROUNDUP(INDEX(GRID!$B$4:$BI$14,MATCH(E$7,GRID!$A$4:$A$14,0),MATCH(1,($U$2=GRID!$B$1:$BI$1)*(КАЛЕНДАРЬ!$O24=GRID!$B$3:$BI$3),0))*(1-GRID!$B$69),0))</f>
        <v>28900</v>
      </c>
      <c r="F57" s="48" cm="1">
        <f t="array" ref="F57">IF($I$2="Открытый тариф",
INDEX(GRID!$B$17:$BI$27,MATCH(E$7,GRID!$A$17:$A$27,0),MATCH(1,($U$2=GRID!$B$1:$BI$1)*(КАЛЕНДАРЬ!$O24=GRID!$B$3:$BI$3), 0)),
ROUNDUP(INDEX(GRID!$B$17:$BI$27,MATCH(E$7,GRID!$A$17:$A$27,0),MATCH(1,($U$2=GRID!$B$1:$BI$1)*(КАЛЕНДАРЬ!$O24=GRID!$B$3:$BI$3), 0))*(1-GRID!$B$69),0))</f>
        <v>31400</v>
      </c>
      <c r="G57" s="47" t="e" cm="1">
        <f t="array" ref="G57">IF($I$2="Открытый тариф",
INDEX(GRID!$B$4:$BI$14,MATCH(G$7,GRID!$A$4:$A$14,0),MATCH(1,($U$2=GRID!$B$1:$BI$1)*(КАЛЕНДАРЬ!$O24=GRID!$B$3:$BI$3), 0)),
ROUNDUP(INDEX(GRID!$B$4:$BI$14,MATCH(G$7,GRID!$A$4:$A$14,0),MATCH(1,($U$2=GRID!$B$1:$BI$1)*(КАЛЕНДАРЬ!$O24=GRID!$B$3:$BI$3),0))*(1-GRID!$B$69),0))</f>
        <v>#N/A</v>
      </c>
      <c r="H57" s="48" t="e" cm="1">
        <f t="array" ref="H57">IF($I$2="Открытый тариф",
INDEX(GRID!$B$17:$BI$27,MATCH(G$7,GRID!$A$17:$A$27,0),MATCH(1,($U$2=GRID!$B$1:$BI$1)*(КАЛЕНДАРЬ!$O24=GRID!$B$3:$BI$3), 0)),
ROUNDUP(INDEX(GRID!$B$17:$BI$27,MATCH(G$7,GRID!$A$17:$A$27,0),MATCH(1,($U$2=GRID!$B$1:$BI$1)*(КАЛЕНДАРЬ!$O24=GRID!$B$3:$BI$3), 0))*(1-GRID!$B$69),0))</f>
        <v>#N/A</v>
      </c>
      <c r="I57" s="47" t="e" cm="1">
        <f t="array" ref="I57">IF($I$2="Открытый тариф",
INDEX(GRID!$B$4:$BI$14,MATCH(I$7,GRID!$A$4:$A$14,0),MATCH(1,($U$2=GRID!$B$1:$BI$1)*(КАЛЕНДАРЬ!$O24=GRID!$B$3:$BI$3), 0)),
ROUNDUP(INDEX(GRID!$B$4:$BI$14,MATCH(I$7,GRID!$A$4:$A$14,0),MATCH(1,($U$2=GRID!$B$1:$BI$1)*(КАЛЕНДАРЬ!$O24=GRID!$B$3:$BI$3),0))*(1-GRID!$B$69),0))</f>
        <v>#N/A</v>
      </c>
      <c r="J57" s="48" t="e" cm="1">
        <f t="array" ref="J57">IF($I$2="Открытый тариф",
INDEX(GRID!$B$17:$BI$27,MATCH(I$7,GRID!$A$17:$A$27,0),MATCH(1,($U$2=GRID!$B$1:$BI$1)*(КАЛЕНДАРЬ!$O24=GRID!$B$3:$BI$3), 0)),
ROUNDUP(INDEX(GRID!$B$17:$BI$27,MATCH(I$7,GRID!$A$17:$A$27,0),MATCH(1,($U$2=GRID!$B$1:$BI$1)*(КАЛЕНДАРЬ!$O24=GRID!$B$3:$BI$3), 0))*(1-GRID!$B$69),0))</f>
        <v>#N/A</v>
      </c>
      <c r="K57" s="47" cm="1">
        <f t="array" ref="K57">IF($I$2="Открытый тариф",
INDEX(GRID!$B$4:$BI$14,MATCH(K$7,GRID!$A$4:$A$14,0),MATCH(1,($U$2=GRID!$B$1:$BI$1)*(КАЛЕНДАРЬ!$O24=GRID!$B$3:$BI$3), 0)),
ROUNDUP(INDEX(GRID!$B$4:$BI$14,MATCH(K$7,GRID!$A$4:$A$14,0),MATCH(1,($U$2=GRID!$B$1:$BI$1)*(КАЛЕНДАРЬ!$O24=GRID!$B$3:$BI$3),0))*(1-GRID!$B$69),0))</f>
        <v>39700</v>
      </c>
      <c r="L57" s="48" cm="1">
        <f t="array" ref="L57">IF($I$2="Открытый тариф",
INDEX(GRID!$B$17:$BI$27,MATCH(K$7,GRID!$A$17:$A$27,0),MATCH(1,($U$2=GRID!$B$1:$BI$1)*(КАЛЕНДАРЬ!$O24=GRID!$B$3:$BI$3), 0)),
ROUNDUP(INDEX(GRID!$B$17:$BI$27,MATCH(K$7,GRID!$A$17:$A$27,0),MATCH(1,($U$2=GRID!$B$1:$BI$1)*(КАЛЕНДАРЬ!$O24=GRID!$B$3:$BI$3), 0))*(1-GRID!$B$69),0))</f>
        <v>42200</v>
      </c>
      <c r="M57" s="47" cm="1">
        <f t="array" ref="M57">IF($I$2="Открытый тариф",
INDEX(GRID!$B$4:$BI$14,MATCH(M$7,GRID!$A$4:$A$14,0),MATCH(1,($U$2=GRID!$B$1:$BI$1)*(КАЛЕНДАРЬ!$O24=GRID!$B$3:$BI$3), 0)),
ROUNDUP(INDEX(GRID!$B$4:$BI$14,MATCH(M$7,GRID!$A$4:$A$14,0),MATCH(1,($U$2=GRID!$B$1:$BI$1)*(КАЛЕНДАРЬ!$O24=GRID!$B$3:$BI$3),0))*(1-GRID!$B$69),0))</f>
        <v>44100</v>
      </c>
      <c r="N57" s="48" cm="1">
        <f t="array" ref="N57">IF($I$2="Открытый тариф",
INDEX(GRID!$B$17:$BI$27,MATCH(M$7,GRID!$A$17:$A$27,0),MATCH(1,($U$2=GRID!$B$1:$BI$1)*(КАЛЕНДАРЬ!$O24=GRID!$B$3:$BI$3), 0)),
ROUNDUP(INDEX(GRID!$B$17:$BI$27,MATCH(M$7,GRID!$A$17:$A$27,0),MATCH(1,($U$2=GRID!$B$1:$BI$1)*(КАЛЕНДАРЬ!$O24=GRID!$B$3:$BI$3), 0))*(1-GRID!$B$69),0))</f>
        <v>46600</v>
      </c>
      <c r="O57" s="49" cm="1">
        <f t="array" ref="O57">IF($I$2="Открытый тариф",
INDEX(GRID!$B$4:$BI$14,MATCH(O$7,GRID!$A$4:$A$14,0),MATCH(1,($U$2=GRID!$B$1:$BI$1)*(КАЛЕНДАРЬ!$O24=GRID!$B$3:$BI$3), 0)),
ROUNDUP(INDEX(GRID!$B$4:$BI$14,MATCH(O$7,GRID!$A$4:$A$14,0),MATCH(1,($U$2=GRID!$B$1:$BI$1)*(КАЛЕНДАРЬ!$O24=GRID!$B$3:$BI$3),0))*(1-GRID!$B$69),0))</f>
        <v>50600</v>
      </c>
      <c r="P57" s="49" cm="1">
        <f t="array" ref="P57">IF($I$2="Открытый тариф",
INDEX(GRID!$B$17:$BI$27,MATCH(O$7,GRID!$A$17:$A$27,0),MATCH(1,($U$2=GRID!$B$1:$BI$1)*(КАЛЕНДАРЬ!$O24=GRID!$B$3:$BI$3), 0)),
ROUNDUP(INDEX(GRID!$B$17:$BI$27,MATCH(O$7,GRID!$A$17:$A$27,0),MATCH(1,($U$2=GRID!$B$1:$BI$1)*(КАЛЕНДАРЬ!$O24=GRID!$B$3:$BI$3), 0))*(1-GRID!$B$69),0))</f>
        <v>53100</v>
      </c>
      <c r="Q57" s="49" t="e" cm="1">
        <f t="array" ref="Q57">IF($I$2="Открытый тариф",
INDEX(GRID!$B$4:$BI$14,MATCH(Q$7,GRID!$A$4:$A$14,0),MATCH(1,($U$2=GRID!$B$1:$BI$1)*(КАЛЕНДАРЬ!$O24=GRID!$B$3:$BI$3), 0)),
ROUNDUP(INDEX(GRID!$B$4:$BI$14,MATCH(Q$7,GRID!$A$4:$A$14,0),MATCH(1,($U$2=GRID!$B$1:$BI$1)*(КАЛЕНДАРЬ!$O24=GRID!$B$3:$BI$3),0))*(1-GRID!$B$69),0))</f>
        <v>#N/A</v>
      </c>
      <c r="R57" s="49" t="e" cm="1">
        <f t="array" ref="R57">IF($I$2="Открытый тариф",
INDEX(GRID!$B$17:$BI$27,MATCH(Q$7,GRID!$A$17:$A$27,0),MATCH(1,($U$2=GRID!$B$1:$BI$1)*(КАЛЕНДАРЬ!$O24=GRID!$B$3:$BI$3), 0)),
ROUNDUP(INDEX(GRID!$B$17:$BI$27,MATCH(Q$7,GRID!$A$17:$A$27,0),MATCH(1,($U$2=GRID!$B$1:$BI$1)*(КАЛЕНДАРЬ!$O24=GRID!$B$3:$BI$3), 0))*(1-GRID!$B$69),0))</f>
        <v>#N/A</v>
      </c>
      <c r="S57" s="49" t="e" cm="1">
        <f t="array" ref="S57">IF($I$2="Открытый тариф",
INDEX(GRID!$B$4:$BI$14,MATCH(S$7,GRID!$A$4:$A$14,0),MATCH(1,($U$2=GRID!$B$1:$BI$1)*(КАЛЕНДАРЬ!$O24=GRID!$B$3:$BI$3), 0)),
ROUNDUP(INDEX(GRID!$B$4:$BI$14,MATCH(S$7,GRID!$A$4:$A$14,0),MATCH(1,($U$2=GRID!$B$1:$BI$1)*(КАЛЕНДАРЬ!$O24=GRID!$B$3:$BI$3),0))*(1-GRID!$B$69),0))</f>
        <v>#N/A</v>
      </c>
      <c r="T57" s="49" t="e" cm="1">
        <f t="array" ref="T57">IF($I$2="Открытый тариф",
INDEX(GRID!$B$17:$BI$27,MATCH(S$7,GRID!$A$17:$A$27,0),MATCH(1,($U$2=GRID!$B$1:$BI$1)*(КАЛЕНДАРЬ!$O24=GRID!$B$3:$BI$3), 0)),
ROUNDUP(INDEX(GRID!$B$17:$BI$27,MATCH(S$7,GRID!$A$17:$A$27,0),MATCH(1,($U$2=GRID!$B$1:$BI$1)*(КАЛЕНДАРЬ!$O24=GRID!$B$3:$BI$3), 0))*(1-GRID!$B$69),0))</f>
        <v>#N/A</v>
      </c>
      <c r="U57" s="49" cm="1">
        <f t="array" ref="U57">IF($I$2="Открытый тариф",
INDEX(GRID!$B$4:$BI$14,MATCH(U$7,GRID!$A$4:$A$14,0),MATCH(1,($U$2=GRID!$B$1:$BI$1)*(КАЛЕНДАРЬ!$O24=GRID!$B$3:$BI$3), 0)),
ROUNDUP(INDEX(GRID!$B$4:$BI$14,MATCH(U$7,GRID!$A$4:$A$14,0),MATCH(1,($U$2=GRID!$B$1:$BI$1)*(КАЛЕНДАРЬ!$O24=GRID!$B$3:$BI$3),0))*(1-GRID!$B$69),0))</f>
        <v>79000</v>
      </c>
      <c r="V57" s="49" cm="1">
        <f t="array" ref="V57">IF($I$2="Открытый тариф",
INDEX(GRID!$B$17:$BI$27,MATCH(U$7,GRID!$A$17:$A$27,0),MATCH(1,($U$2=GRID!$B$1:$BI$1)*(КАЛЕНДАРЬ!$O24=GRID!$B$3:$BI$3), 0)),
ROUNDUP(INDEX(GRID!$B$17:$BI$27,MATCH(U$7,GRID!$A$17:$A$27,0),MATCH(1,($U$2=GRID!$B$1:$BI$1)*(КАЛЕНДАРЬ!$O24=GRID!$B$3:$BI$3), 0))*(1-GRID!$B$69),0))</f>
        <v>81500</v>
      </c>
      <c r="W57" s="49" cm="1">
        <f t="array" ref="W57">IF($I$2="Открытый тариф",
INDEX(GRID!$B$4:$BI$14,MATCH(W$7,GRID!$A$4:$A$14,0),MATCH(1,($U$2=GRID!$B$1:$BI$1)*(КАЛЕНДАРЬ!$O24=GRID!$B$3:$BI$3), 0)),
ROUNDUP(INDEX(GRID!$B$4:$BI$14,MATCH(W$7,GRID!$A$4:$A$14,0),MATCH(1,($U$2=GRID!$B$1:$BI$1)*(КАЛЕНДАРЬ!$O24=GRID!$B$3:$BI$3),0))*(1-GRID!$B$69),0))</f>
        <v>293000</v>
      </c>
      <c r="X57" s="49" cm="1">
        <f t="array" ref="X57">IF($I$2="Открытый тариф",
INDEX(GRID!$B$17:$BI$27,MATCH(W$7,GRID!$A$17:$A$27,0),MATCH(1,($U$2=GRID!$B$1:$BI$1)*(КАЛЕНДАРЬ!$O24=GRID!$B$3:$BI$3), 0)),
ROUNDUP(INDEX(GRID!$B$17:$BI$27,MATCH(W$7,GRID!$A$17:$A$27,0),MATCH(1,($U$2=GRID!$B$1:$BI$1)*(КАЛЕНДАРЬ!$O24=GRID!$B$3:$BI$3), 0))*(1-GRID!$B$69),0))</f>
        <v>295500</v>
      </c>
    </row>
    <row r="58" spans="1:24" ht="12.75" hidden="1" customHeight="1" x14ac:dyDescent="0.2">
      <c r="A58" s="117" t="s">
        <v>42</v>
      </c>
      <c r="B58" s="117">
        <v>22</v>
      </c>
      <c r="C58" s="47" cm="1">
        <f t="array" ref="C58">IF($I$2="Открытый тариф",
INDEX(GRID!$B$4:$BI$14,MATCH(C$7,GRID!$A$4:$A$14,0),MATCH(1,($U$2=GRID!$B$1:$BI$1)*(КАЛЕНДАРЬ!$O25=GRID!$B$3:$BI$3), 0)),
ROUNDUP(INDEX(GRID!$B$4:$BI$14,MATCH(C$7,GRID!$A$4:$A$14,0),MATCH(1,($U$2=GRID!$B$1:$BI$1)*(КАЛЕНДАРЬ!$O25=GRID!$B$3:$BI$3),0))*(1-GRID!$B$69),0))</f>
        <v>26000</v>
      </c>
      <c r="D58" s="48" cm="1">
        <f t="array" ref="D58">IF($I$2="Открытый тариф",
INDEX(GRID!$B$17:$BI$27,MATCH(C$7,GRID!$A$17:$A$27,0),MATCH(1,($U$2=GRID!$B$1:$BI$1)*(КАЛЕНДАРЬ!$O25=GRID!$B$3:$BI$3), 0)),
ROUNDUP(INDEX(GRID!$B$17:$BI$27,MATCH(C$7,GRID!$A$17:$A$27,0),MATCH(1,($U$2=GRID!$B$1:$BI$1)*(КАЛЕНДАРЬ!$O25=GRID!$B$3:$BI$3), 0))*(1-GRID!$B$69),0))</f>
        <v>28500</v>
      </c>
      <c r="E58" s="47" cm="1">
        <f t="array" ref="E58">IF($I$2="Открытый тариф",
INDEX(GRID!$B$4:$BI$14,MATCH(E$7,GRID!$A$4:$A$14,0),MATCH(1,($U$2=GRID!$B$1:$BI$1)*(КАЛЕНДАРЬ!$O25=GRID!$B$3:$BI$3), 0)),
ROUNDUP(INDEX(GRID!$B$4:$BI$14,MATCH(E$7,GRID!$A$4:$A$14,0),MATCH(1,($U$2=GRID!$B$1:$BI$1)*(КАЛЕНДАРЬ!$O25=GRID!$B$3:$BI$3),0))*(1-GRID!$B$69),0))</f>
        <v>28900</v>
      </c>
      <c r="F58" s="48" cm="1">
        <f t="array" ref="F58">IF($I$2="Открытый тариф",
INDEX(GRID!$B$17:$BI$27,MATCH(E$7,GRID!$A$17:$A$27,0),MATCH(1,($U$2=GRID!$B$1:$BI$1)*(КАЛЕНДАРЬ!$O25=GRID!$B$3:$BI$3), 0)),
ROUNDUP(INDEX(GRID!$B$17:$BI$27,MATCH(E$7,GRID!$A$17:$A$27,0),MATCH(1,($U$2=GRID!$B$1:$BI$1)*(КАЛЕНДАРЬ!$O25=GRID!$B$3:$BI$3), 0))*(1-GRID!$B$69),0))</f>
        <v>31400</v>
      </c>
      <c r="G58" s="47" t="e" cm="1">
        <f t="array" ref="G58">IF($I$2="Открытый тариф",
INDEX(GRID!$B$4:$BI$14,MATCH(G$7,GRID!$A$4:$A$14,0),MATCH(1,($U$2=GRID!$B$1:$BI$1)*(КАЛЕНДАРЬ!$O25=GRID!$B$3:$BI$3), 0)),
ROUNDUP(INDEX(GRID!$B$4:$BI$14,MATCH(G$7,GRID!$A$4:$A$14,0),MATCH(1,($U$2=GRID!$B$1:$BI$1)*(КАЛЕНДАРЬ!$O25=GRID!$B$3:$BI$3),0))*(1-GRID!$B$69),0))</f>
        <v>#N/A</v>
      </c>
      <c r="H58" s="48" t="e" cm="1">
        <f t="array" ref="H58">IF($I$2="Открытый тариф",
INDEX(GRID!$B$17:$BI$27,MATCH(G$7,GRID!$A$17:$A$27,0),MATCH(1,($U$2=GRID!$B$1:$BI$1)*(КАЛЕНДАРЬ!$O25=GRID!$B$3:$BI$3), 0)),
ROUNDUP(INDEX(GRID!$B$17:$BI$27,MATCH(G$7,GRID!$A$17:$A$27,0),MATCH(1,($U$2=GRID!$B$1:$BI$1)*(КАЛЕНДАРЬ!$O25=GRID!$B$3:$BI$3), 0))*(1-GRID!$B$69),0))</f>
        <v>#N/A</v>
      </c>
      <c r="I58" s="47" t="e" cm="1">
        <f t="array" ref="I58">IF($I$2="Открытый тариф",
INDEX(GRID!$B$4:$BI$14,MATCH(I$7,GRID!$A$4:$A$14,0),MATCH(1,($U$2=GRID!$B$1:$BI$1)*(КАЛЕНДАРЬ!$O25=GRID!$B$3:$BI$3), 0)),
ROUNDUP(INDEX(GRID!$B$4:$BI$14,MATCH(I$7,GRID!$A$4:$A$14,0),MATCH(1,($U$2=GRID!$B$1:$BI$1)*(КАЛЕНДАРЬ!$O25=GRID!$B$3:$BI$3),0))*(1-GRID!$B$69),0))</f>
        <v>#N/A</v>
      </c>
      <c r="J58" s="48" t="e" cm="1">
        <f t="array" ref="J58">IF($I$2="Открытый тариф",
INDEX(GRID!$B$17:$BI$27,MATCH(I$7,GRID!$A$17:$A$27,0),MATCH(1,($U$2=GRID!$B$1:$BI$1)*(КАЛЕНДАРЬ!$O25=GRID!$B$3:$BI$3), 0)),
ROUNDUP(INDEX(GRID!$B$17:$BI$27,MATCH(I$7,GRID!$A$17:$A$27,0),MATCH(1,($U$2=GRID!$B$1:$BI$1)*(КАЛЕНДАРЬ!$O25=GRID!$B$3:$BI$3), 0))*(1-GRID!$B$69),0))</f>
        <v>#N/A</v>
      </c>
      <c r="K58" s="47" cm="1">
        <f t="array" ref="K58">IF($I$2="Открытый тариф",
INDEX(GRID!$B$4:$BI$14,MATCH(K$7,GRID!$A$4:$A$14,0),MATCH(1,($U$2=GRID!$B$1:$BI$1)*(КАЛЕНДАРЬ!$O25=GRID!$B$3:$BI$3), 0)),
ROUNDUP(INDEX(GRID!$B$4:$BI$14,MATCH(K$7,GRID!$A$4:$A$14,0),MATCH(1,($U$2=GRID!$B$1:$BI$1)*(КАЛЕНДАРЬ!$O25=GRID!$B$3:$BI$3),0))*(1-GRID!$B$69),0))</f>
        <v>39700</v>
      </c>
      <c r="L58" s="48" cm="1">
        <f t="array" ref="L58">IF($I$2="Открытый тариф",
INDEX(GRID!$B$17:$BI$27,MATCH(K$7,GRID!$A$17:$A$27,0),MATCH(1,($U$2=GRID!$B$1:$BI$1)*(КАЛЕНДАРЬ!$O25=GRID!$B$3:$BI$3), 0)),
ROUNDUP(INDEX(GRID!$B$17:$BI$27,MATCH(K$7,GRID!$A$17:$A$27,0),MATCH(1,($U$2=GRID!$B$1:$BI$1)*(КАЛЕНДАРЬ!$O25=GRID!$B$3:$BI$3), 0))*(1-GRID!$B$69),0))</f>
        <v>42200</v>
      </c>
      <c r="M58" s="47" cm="1">
        <f t="array" ref="M58">IF($I$2="Открытый тариф",
INDEX(GRID!$B$4:$BI$14,MATCH(M$7,GRID!$A$4:$A$14,0),MATCH(1,($U$2=GRID!$B$1:$BI$1)*(КАЛЕНДАРЬ!$O25=GRID!$B$3:$BI$3), 0)),
ROUNDUP(INDEX(GRID!$B$4:$BI$14,MATCH(M$7,GRID!$A$4:$A$14,0),MATCH(1,($U$2=GRID!$B$1:$BI$1)*(КАЛЕНДАРЬ!$O25=GRID!$B$3:$BI$3),0))*(1-GRID!$B$69),0))</f>
        <v>44100</v>
      </c>
      <c r="N58" s="48" cm="1">
        <f t="array" ref="N58">IF($I$2="Открытый тариф",
INDEX(GRID!$B$17:$BI$27,MATCH(M$7,GRID!$A$17:$A$27,0),MATCH(1,($U$2=GRID!$B$1:$BI$1)*(КАЛЕНДАРЬ!$O25=GRID!$B$3:$BI$3), 0)),
ROUNDUP(INDEX(GRID!$B$17:$BI$27,MATCH(M$7,GRID!$A$17:$A$27,0),MATCH(1,($U$2=GRID!$B$1:$BI$1)*(КАЛЕНДАРЬ!$O25=GRID!$B$3:$BI$3), 0))*(1-GRID!$B$69),0))</f>
        <v>46600</v>
      </c>
      <c r="O58" s="49" cm="1">
        <f t="array" ref="O58">IF($I$2="Открытый тариф",
INDEX(GRID!$B$4:$BI$14,MATCH(O$7,GRID!$A$4:$A$14,0),MATCH(1,($U$2=GRID!$B$1:$BI$1)*(КАЛЕНДАРЬ!$O25=GRID!$B$3:$BI$3), 0)),
ROUNDUP(INDEX(GRID!$B$4:$BI$14,MATCH(O$7,GRID!$A$4:$A$14,0),MATCH(1,($U$2=GRID!$B$1:$BI$1)*(КАЛЕНДАРЬ!$O25=GRID!$B$3:$BI$3),0))*(1-GRID!$B$69),0))</f>
        <v>50600</v>
      </c>
      <c r="P58" s="49" cm="1">
        <f t="array" ref="P58">IF($I$2="Открытый тариф",
INDEX(GRID!$B$17:$BI$27,MATCH(O$7,GRID!$A$17:$A$27,0),MATCH(1,($U$2=GRID!$B$1:$BI$1)*(КАЛЕНДАРЬ!$O25=GRID!$B$3:$BI$3), 0)),
ROUNDUP(INDEX(GRID!$B$17:$BI$27,MATCH(O$7,GRID!$A$17:$A$27,0),MATCH(1,($U$2=GRID!$B$1:$BI$1)*(КАЛЕНДАРЬ!$O25=GRID!$B$3:$BI$3), 0))*(1-GRID!$B$69),0))</f>
        <v>53100</v>
      </c>
      <c r="Q58" s="49" t="e" cm="1">
        <f t="array" ref="Q58">IF($I$2="Открытый тариф",
INDEX(GRID!$B$4:$BI$14,MATCH(Q$7,GRID!$A$4:$A$14,0),MATCH(1,($U$2=GRID!$B$1:$BI$1)*(КАЛЕНДАРЬ!$O25=GRID!$B$3:$BI$3), 0)),
ROUNDUP(INDEX(GRID!$B$4:$BI$14,MATCH(Q$7,GRID!$A$4:$A$14,0),MATCH(1,($U$2=GRID!$B$1:$BI$1)*(КАЛЕНДАРЬ!$O25=GRID!$B$3:$BI$3),0))*(1-GRID!$B$69),0))</f>
        <v>#N/A</v>
      </c>
      <c r="R58" s="49" t="e" cm="1">
        <f t="array" ref="R58">IF($I$2="Открытый тариф",
INDEX(GRID!$B$17:$BI$27,MATCH(Q$7,GRID!$A$17:$A$27,0),MATCH(1,($U$2=GRID!$B$1:$BI$1)*(КАЛЕНДАРЬ!$O25=GRID!$B$3:$BI$3), 0)),
ROUNDUP(INDEX(GRID!$B$17:$BI$27,MATCH(Q$7,GRID!$A$17:$A$27,0),MATCH(1,($U$2=GRID!$B$1:$BI$1)*(КАЛЕНДАРЬ!$O25=GRID!$B$3:$BI$3), 0))*(1-GRID!$B$69),0))</f>
        <v>#N/A</v>
      </c>
      <c r="S58" s="49" t="e" cm="1">
        <f t="array" ref="S58">IF($I$2="Открытый тариф",
INDEX(GRID!$B$4:$BI$14,MATCH(S$7,GRID!$A$4:$A$14,0),MATCH(1,($U$2=GRID!$B$1:$BI$1)*(КАЛЕНДАРЬ!$O25=GRID!$B$3:$BI$3), 0)),
ROUNDUP(INDEX(GRID!$B$4:$BI$14,MATCH(S$7,GRID!$A$4:$A$14,0),MATCH(1,($U$2=GRID!$B$1:$BI$1)*(КАЛЕНДАРЬ!$O25=GRID!$B$3:$BI$3),0))*(1-GRID!$B$69),0))</f>
        <v>#N/A</v>
      </c>
      <c r="T58" s="49" t="e" cm="1">
        <f t="array" ref="T58">IF($I$2="Открытый тариф",
INDEX(GRID!$B$17:$BI$27,MATCH(S$7,GRID!$A$17:$A$27,0),MATCH(1,($U$2=GRID!$B$1:$BI$1)*(КАЛЕНДАРЬ!$O25=GRID!$B$3:$BI$3), 0)),
ROUNDUP(INDEX(GRID!$B$17:$BI$27,MATCH(S$7,GRID!$A$17:$A$27,0),MATCH(1,($U$2=GRID!$B$1:$BI$1)*(КАЛЕНДАРЬ!$O25=GRID!$B$3:$BI$3), 0))*(1-GRID!$B$69),0))</f>
        <v>#N/A</v>
      </c>
      <c r="U58" s="49" cm="1">
        <f t="array" ref="U58">IF($I$2="Открытый тариф",
INDEX(GRID!$B$4:$BI$14,MATCH(U$7,GRID!$A$4:$A$14,0),MATCH(1,($U$2=GRID!$B$1:$BI$1)*(КАЛЕНДАРЬ!$O25=GRID!$B$3:$BI$3), 0)),
ROUNDUP(INDEX(GRID!$B$4:$BI$14,MATCH(U$7,GRID!$A$4:$A$14,0),MATCH(1,($U$2=GRID!$B$1:$BI$1)*(КАЛЕНДАРЬ!$O25=GRID!$B$3:$BI$3),0))*(1-GRID!$B$69),0))</f>
        <v>79000</v>
      </c>
      <c r="V58" s="49" cm="1">
        <f t="array" ref="V58">IF($I$2="Открытый тариф",
INDEX(GRID!$B$17:$BI$27,MATCH(U$7,GRID!$A$17:$A$27,0),MATCH(1,($U$2=GRID!$B$1:$BI$1)*(КАЛЕНДАРЬ!$O25=GRID!$B$3:$BI$3), 0)),
ROUNDUP(INDEX(GRID!$B$17:$BI$27,MATCH(U$7,GRID!$A$17:$A$27,0),MATCH(1,($U$2=GRID!$B$1:$BI$1)*(КАЛЕНДАРЬ!$O25=GRID!$B$3:$BI$3), 0))*(1-GRID!$B$69),0))</f>
        <v>81500</v>
      </c>
      <c r="W58" s="49" cm="1">
        <f t="array" ref="W58">IF($I$2="Открытый тариф",
INDEX(GRID!$B$4:$BI$14,MATCH(W$7,GRID!$A$4:$A$14,0),MATCH(1,($U$2=GRID!$B$1:$BI$1)*(КАЛЕНДАРЬ!$O25=GRID!$B$3:$BI$3), 0)),
ROUNDUP(INDEX(GRID!$B$4:$BI$14,MATCH(W$7,GRID!$A$4:$A$14,0),MATCH(1,($U$2=GRID!$B$1:$BI$1)*(КАЛЕНДАРЬ!$O25=GRID!$B$3:$BI$3),0))*(1-GRID!$B$69),0))</f>
        <v>293000</v>
      </c>
      <c r="X58" s="49" cm="1">
        <f t="array" ref="X58">IF($I$2="Открытый тариф",
INDEX(GRID!$B$17:$BI$27,MATCH(W$7,GRID!$A$17:$A$27,0),MATCH(1,($U$2=GRID!$B$1:$BI$1)*(КАЛЕНДАРЬ!$O25=GRID!$B$3:$BI$3), 0)),
ROUNDUP(INDEX(GRID!$B$17:$BI$27,MATCH(W$7,GRID!$A$17:$A$27,0),MATCH(1,($U$2=GRID!$B$1:$BI$1)*(КАЛЕНДАРЬ!$O25=GRID!$B$3:$BI$3), 0))*(1-GRID!$B$69),0))</f>
        <v>295500</v>
      </c>
    </row>
    <row r="59" spans="1:24" ht="12.75" hidden="1" customHeight="1" x14ac:dyDescent="0.2">
      <c r="A59" s="117" t="s">
        <v>43</v>
      </c>
      <c r="B59" s="117">
        <v>23</v>
      </c>
      <c r="C59" s="47" cm="1">
        <f t="array" ref="C59">IF($I$2="Открытый тариф",
INDEX(GRID!$B$4:$BI$14,MATCH(C$7,GRID!$A$4:$A$14,0),MATCH(1,($U$2=GRID!$B$1:$BI$1)*(КАЛЕНДАРЬ!$O26=GRID!$B$3:$BI$3), 0)),
ROUNDUP(INDEX(GRID!$B$4:$BI$14,MATCH(C$7,GRID!$A$4:$A$14,0),MATCH(1,($U$2=GRID!$B$1:$BI$1)*(КАЛЕНДАРЬ!$O26=GRID!$B$3:$BI$3),0))*(1-GRID!$B$69),0))</f>
        <v>24500</v>
      </c>
      <c r="D59" s="48" cm="1">
        <f t="array" ref="D59">IF($I$2="Открытый тариф",
INDEX(GRID!$B$17:$BI$27,MATCH(C$7,GRID!$A$17:$A$27,0),MATCH(1,($U$2=GRID!$B$1:$BI$1)*(КАЛЕНДАРЬ!$O26=GRID!$B$3:$BI$3), 0)),
ROUNDUP(INDEX(GRID!$B$17:$BI$27,MATCH(C$7,GRID!$A$17:$A$27,0),MATCH(1,($U$2=GRID!$B$1:$BI$1)*(КАЛЕНДАРЬ!$O26=GRID!$B$3:$BI$3), 0))*(1-GRID!$B$69),0))</f>
        <v>27000</v>
      </c>
      <c r="E59" s="47" cm="1">
        <f t="array" ref="E59">IF($I$2="Открытый тариф",
INDEX(GRID!$B$4:$BI$14,MATCH(E$7,GRID!$A$4:$A$14,0),MATCH(1,($U$2=GRID!$B$1:$BI$1)*(КАЛЕНДАРЬ!$O26=GRID!$B$3:$BI$3), 0)),
ROUNDUP(INDEX(GRID!$B$4:$BI$14,MATCH(E$7,GRID!$A$4:$A$14,0),MATCH(1,($U$2=GRID!$B$1:$BI$1)*(КАЛЕНДАРЬ!$O26=GRID!$B$3:$BI$3),0))*(1-GRID!$B$69),0))</f>
        <v>27200</v>
      </c>
      <c r="F59" s="48" cm="1">
        <f t="array" ref="F59">IF($I$2="Открытый тариф",
INDEX(GRID!$B$17:$BI$27,MATCH(E$7,GRID!$A$17:$A$27,0),MATCH(1,($U$2=GRID!$B$1:$BI$1)*(КАЛЕНДАРЬ!$O26=GRID!$B$3:$BI$3), 0)),
ROUNDUP(INDEX(GRID!$B$17:$BI$27,MATCH(E$7,GRID!$A$17:$A$27,0),MATCH(1,($U$2=GRID!$B$1:$BI$1)*(КАЛЕНДАРЬ!$O26=GRID!$B$3:$BI$3), 0))*(1-GRID!$B$69),0))</f>
        <v>29700</v>
      </c>
      <c r="G59" s="47" t="e" cm="1">
        <f t="array" ref="G59">IF($I$2="Открытый тариф",
INDEX(GRID!$B$4:$BI$14,MATCH(G$7,GRID!$A$4:$A$14,0),MATCH(1,($U$2=GRID!$B$1:$BI$1)*(КАЛЕНДАРЬ!$O26=GRID!$B$3:$BI$3), 0)),
ROUNDUP(INDEX(GRID!$B$4:$BI$14,MATCH(G$7,GRID!$A$4:$A$14,0),MATCH(1,($U$2=GRID!$B$1:$BI$1)*(КАЛЕНДАРЬ!$O26=GRID!$B$3:$BI$3),0))*(1-GRID!$B$69),0))</f>
        <v>#N/A</v>
      </c>
      <c r="H59" s="48" t="e" cm="1">
        <f t="array" ref="H59">IF($I$2="Открытый тариф",
INDEX(GRID!$B$17:$BI$27,MATCH(G$7,GRID!$A$17:$A$27,0),MATCH(1,($U$2=GRID!$B$1:$BI$1)*(КАЛЕНДАРЬ!$O26=GRID!$B$3:$BI$3), 0)),
ROUNDUP(INDEX(GRID!$B$17:$BI$27,MATCH(G$7,GRID!$A$17:$A$27,0),MATCH(1,($U$2=GRID!$B$1:$BI$1)*(КАЛЕНДАРЬ!$O26=GRID!$B$3:$BI$3), 0))*(1-GRID!$B$69),0))</f>
        <v>#N/A</v>
      </c>
      <c r="I59" s="47" t="e" cm="1">
        <f t="array" ref="I59">IF($I$2="Открытый тариф",
INDEX(GRID!$B$4:$BI$14,MATCH(I$7,GRID!$A$4:$A$14,0),MATCH(1,($U$2=GRID!$B$1:$BI$1)*(КАЛЕНДАРЬ!$O26=GRID!$B$3:$BI$3), 0)),
ROUNDUP(INDEX(GRID!$B$4:$BI$14,MATCH(I$7,GRID!$A$4:$A$14,0),MATCH(1,($U$2=GRID!$B$1:$BI$1)*(КАЛЕНДАРЬ!$O26=GRID!$B$3:$BI$3),0))*(1-GRID!$B$69),0))</f>
        <v>#N/A</v>
      </c>
      <c r="J59" s="48" t="e" cm="1">
        <f t="array" ref="J59">IF($I$2="Открытый тариф",
INDEX(GRID!$B$17:$BI$27,MATCH(I$7,GRID!$A$17:$A$27,0),MATCH(1,($U$2=GRID!$B$1:$BI$1)*(КАЛЕНДАРЬ!$O26=GRID!$B$3:$BI$3), 0)),
ROUNDUP(INDEX(GRID!$B$17:$BI$27,MATCH(I$7,GRID!$A$17:$A$27,0),MATCH(1,($U$2=GRID!$B$1:$BI$1)*(КАЛЕНДАРЬ!$O26=GRID!$B$3:$BI$3), 0))*(1-GRID!$B$69),0))</f>
        <v>#N/A</v>
      </c>
      <c r="K59" s="47" cm="1">
        <f t="array" ref="K59">IF($I$2="Открытый тариф",
INDEX(GRID!$B$4:$BI$14,MATCH(K$7,GRID!$A$4:$A$14,0),MATCH(1,($U$2=GRID!$B$1:$BI$1)*(КАЛЕНДАРЬ!$O26=GRID!$B$3:$BI$3), 0)),
ROUNDUP(INDEX(GRID!$B$4:$BI$14,MATCH(K$7,GRID!$A$4:$A$14,0),MATCH(1,($U$2=GRID!$B$1:$BI$1)*(КАЛЕНДАРЬ!$O26=GRID!$B$3:$BI$3),0))*(1-GRID!$B$69),0))</f>
        <v>37100</v>
      </c>
      <c r="L59" s="48" cm="1">
        <f t="array" ref="L59">IF($I$2="Открытый тариф",
INDEX(GRID!$B$17:$BI$27,MATCH(K$7,GRID!$A$17:$A$27,0),MATCH(1,($U$2=GRID!$B$1:$BI$1)*(КАЛЕНДАРЬ!$O26=GRID!$B$3:$BI$3), 0)),
ROUNDUP(INDEX(GRID!$B$17:$BI$27,MATCH(K$7,GRID!$A$17:$A$27,0),MATCH(1,($U$2=GRID!$B$1:$BI$1)*(КАЛЕНДАРЬ!$O26=GRID!$B$3:$BI$3), 0))*(1-GRID!$B$69),0))</f>
        <v>39600</v>
      </c>
      <c r="M59" s="47" cm="1">
        <f t="array" ref="M59">IF($I$2="Открытый тариф",
INDEX(GRID!$B$4:$BI$14,MATCH(M$7,GRID!$A$4:$A$14,0),MATCH(1,($U$2=GRID!$B$1:$BI$1)*(КАЛЕНДАРЬ!$O26=GRID!$B$3:$BI$3), 0)),
ROUNDUP(INDEX(GRID!$B$4:$BI$14,MATCH(M$7,GRID!$A$4:$A$14,0),MATCH(1,($U$2=GRID!$B$1:$BI$1)*(КАЛЕНДАРЬ!$O26=GRID!$B$3:$BI$3),0))*(1-GRID!$B$69),0))</f>
        <v>41200</v>
      </c>
      <c r="N59" s="48" cm="1">
        <f t="array" ref="N59">IF($I$2="Открытый тариф",
INDEX(GRID!$B$17:$BI$27,MATCH(M$7,GRID!$A$17:$A$27,0),MATCH(1,($U$2=GRID!$B$1:$BI$1)*(КАЛЕНДАРЬ!$O26=GRID!$B$3:$BI$3), 0)),
ROUNDUP(INDEX(GRID!$B$17:$BI$27,MATCH(M$7,GRID!$A$17:$A$27,0),MATCH(1,($U$2=GRID!$B$1:$BI$1)*(КАЛЕНДАРЬ!$O26=GRID!$B$3:$BI$3), 0))*(1-GRID!$B$69),0))</f>
        <v>43700</v>
      </c>
      <c r="O59" s="49" cm="1">
        <f t="array" ref="O59">IF($I$2="Открытый тариф",
INDEX(GRID!$B$4:$BI$14,MATCH(O$7,GRID!$A$4:$A$14,0),MATCH(1,($U$2=GRID!$B$1:$BI$1)*(КАЛЕНДАРЬ!$O26=GRID!$B$3:$BI$3), 0)),
ROUNDUP(INDEX(GRID!$B$4:$BI$14,MATCH(O$7,GRID!$A$4:$A$14,0),MATCH(1,($U$2=GRID!$B$1:$BI$1)*(КАЛЕНДАРЬ!$O26=GRID!$B$3:$BI$3),0))*(1-GRID!$B$69),0))</f>
        <v>47600</v>
      </c>
      <c r="P59" s="49" cm="1">
        <f t="array" ref="P59">IF($I$2="Открытый тариф",
INDEX(GRID!$B$17:$BI$27,MATCH(O$7,GRID!$A$17:$A$27,0),MATCH(1,($U$2=GRID!$B$1:$BI$1)*(КАЛЕНДАРЬ!$O26=GRID!$B$3:$BI$3), 0)),
ROUNDUP(INDEX(GRID!$B$17:$BI$27,MATCH(O$7,GRID!$A$17:$A$27,0),MATCH(1,($U$2=GRID!$B$1:$BI$1)*(КАЛЕНДАРЬ!$O26=GRID!$B$3:$BI$3), 0))*(1-GRID!$B$69),0))</f>
        <v>50100</v>
      </c>
      <c r="Q59" s="49" t="e" cm="1">
        <f t="array" ref="Q59">IF($I$2="Открытый тариф",
INDEX(GRID!$B$4:$BI$14,MATCH(Q$7,GRID!$A$4:$A$14,0),MATCH(1,($U$2=GRID!$B$1:$BI$1)*(КАЛЕНДАРЬ!$O26=GRID!$B$3:$BI$3), 0)),
ROUNDUP(INDEX(GRID!$B$4:$BI$14,MATCH(Q$7,GRID!$A$4:$A$14,0),MATCH(1,($U$2=GRID!$B$1:$BI$1)*(КАЛЕНДАРЬ!$O26=GRID!$B$3:$BI$3),0))*(1-GRID!$B$69),0))</f>
        <v>#N/A</v>
      </c>
      <c r="R59" s="49" t="e" cm="1">
        <f t="array" ref="R59">IF($I$2="Открытый тариф",
INDEX(GRID!$B$17:$BI$27,MATCH(Q$7,GRID!$A$17:$A$27,0),MATCH(1,($U$2=GRID!$B$1:$BI$1)*(КАЛЕНДАРЬ!$O26=GRID!$B$3:$BI$3), 0)),
ROUNDUP(INDEX(GRID!$B$17:$BI$27,MATCH(Q$7,GRID!$A$17:$A$27,0),MATCH(1,($U$2=GRID!$B$1:$BI$1)*(КАЛЕНДАРЬ!$O26=GRID!$B$3:$BI$3), 0))*(1-GRID!$B$69),0))</f>
        <v>#N/A</v>
      </c>
      <c r="S59" s="49" t="e" cm="1">
        <f t="array" ref="S59">IF($I$2="Открытый тариф",
INDEX(GRID!$B$4:$BI$14,MATCH(S$7,GRID!$A$4:$A$14,0),MATCH(1,($U$2=GRID!$B$1:$BI$1)*(КАЛЕНДАРЬ!$O26=GRID!$B$3:$BI$3), 0)),
ROUNDUP(INDEX(GRID!$B$4:$BI$14,MATCH(S$7,GRID!$A$4:$A$14,0),MATCH(1,($U$2=GRID!$B$1:$BI$1)*(КАЛЕНДАРЬ!$O26=GRID!$B$3:$BI$3),0))*(1-GRID!$B$69),0))</f>
        <v>#N/A</v>
      </c>
      <c r="T59" s="49" t="e" cm="1">
        <f t="array" ref="T59">IF($I$2="Открытый тариф",
INDEX(GRID!$B$17:$BI$27,MATCH(S$7,GRID!$A$17:$A$27,0),MATCH(1,($U$2=GRID!$B$1:$BI$1)*(КАЛЕНДАРЬ!$O26=GRID!$B$3:$BI$3), 0)),
ROUNDUP(INDEX(GRID!$B$17:$BI$27,MATCH(S$7,GRID!$A$17:$A$27,0),MATCH(1,($U$2=GRID!$B$1:$BI$1)*(КАЛЕНДАРЬ!$O26=GRID!$B$3:$BI$3), 0))*(1-GRID!$B$69),0))</f>
        <v>#N/A</v>
      </c>
      <c r="U59" s="49" cm="1">
        <f t="array" ref="U59">IF($I$2="Открытый тариф",
INDEX(GRID!$B$4:$BI$14,MATCH(U$7,GRID!$A$4:$A$14,0),MATCH(1,($U$2=GRID!$B$1:$BI$1)*(КАЛЕНДАРЬ!$O26=GRID!$B$3:$BI$3), 0)),
ROUNDUP(INDEX(GRID!$B$4:$BI$14,MATCH(U$7,GRID!$A$4:$A$14,0),MATCH(1,($U$2=GRID!$B$1:$BI$1)*(КАЛЕНДАРЬ!$O26=GRID!$B$3:$BI$3),0))*(1-GRID!$B$69),0))</f>
        <v>74000</v>
      </c>
      <c r="V59" s="49" cm="1">
        <f t="array" ref="V59">IF($I$2="Открытый тариф",
INDEX(GRID!$B$17:$BI$27,MATCH(U$7,GRID!$A$17:$A$27,0),MATCH(1,($U$2=GRID!$B$1:$BI$1)*(КАЛЕНДАРЬ!$O26=GRID!$B$3:$BI$3), 0)),
ROUNDUP(INDEX(GRID!$B$17:$BI$27,MATCH(U$7,GRID!$A$17:$A$27,0),MATCH(1,($U$2=GRID!$B$1:$BI$1)*(КАЛЕНДАРЬ!$O26=GRID!$B$3:$BI$3), 0))*(1-GRID!$B$69),0))</f>
        <v>76500</v>
      </c>
      <c r="W59" s="49" cm="1">
        <f t="array" ref="W59">IF($I$2="Открытый тариф",
INDEX(GRID!$B$4:$BI$14,MATCH(W$7,GRID!$A$4:$A$14,0),MATCH(1,($U$2=GRID!$B$1:$BI$1)*(КАЛЕНДАРЬ!$O26=GRID!$B$3:$BI$3), 0)),
ROUNDUP(INDEX(GRID!$B$4:$BI$14,MATCH(W$7,GRID!$A$4:$A$14,0),MATCH(1,($U$2=GRID!$B$1:$BI$1)*(КАЛЕНДАРЬ!$O26=GRID!$B$3:$BI$3),0))*(1-GRID!$B$69),0))</f>
        <v>278000</v>
      </c>
      <c r="X59" s="49" cm="1">
        <f t="array" ref="X59">IF($I$2="Открытый тариф",
INDEX(GRID!$B$17:$BI$27,MATCH(W$7,GRID!$A$17:$A$27,0),MATCH(1,($U$2=GRID!$B$1:$BI$1)*(КАЛЕНДАРЬ!$O26=GRID!$B$3:$BI$3), 0)),
ROUNDUP(INDEX(GRID!$B$17:$BI$27,MATCH(W$7,GRID!$A$17:$A$27,0),MATCH(1,($U$2=GRID!$B$1:$BI$1)*(КАЛЕНДАРЬ!$O26=GRID!$B$3:$BI$3), 0))*(1-GRID!$B$69),0))</f>
        <v>280500</v>
      </c>
    </row>
    <row r="60" spans="1:24" ht="12.75" hidden="1" customHeight="1" x14ac:dyDescent="0.2">
      <c r="A60" s="117" t="s">
        <v>44</v>
      </c>
      <c r="B60" s="117">
        <v>24</v>
      </c>
      <c r="C60" s="47" cm="1">
        <f t="array" ref="C60">IF($I$2="Открытый тариф",
INDEX(GRID!$B$4:$BI$14,MATCH(C$7,GRID!$A$4:$A$14,0),MATCH(1,($U$2=GRID!$B$1:$BI$1)*(КАЛЕНДАРЬ!$O27=GRID!$B$3:$BI$3), 0)),
ROUNDUP(INDEX(GRID!$B$4:$BI$14,MATCH(C$7,GRID!$A$4:$A$14,0),MATCH(1,($U$2=GRID!$B$1:$BI$1)*(КАЛЕНДАРЬ!$O27=GRID!$B$3:$BI$3),0))*(1-GRID!$B$69),0))</f>
        <v>23000</v>
      </c>
      <c r="D60" s="48" cm="1">
        <f t="array" ref="D60">IF($I$2="Открытый тариф",
INDEX(GRID!$B$17:$BI$27,MATCH(C$7,GRID!$A$17:$A$27,0),MATCH(1,($U$2=GRID!$B$1:$BI$1)*(КАЛЕНДАРЬ!$O27=GRID!$B$3:$BI$3), 0)),
ROUNDUP(INDEX(GRID!$B$17:$BI$27,MATCH(C$7,GRID!$A$17:$A$27,0),MATCH(1,($U$2=GRID!$B$1:$BI$1)*(КАЛЕНДАРЬ!$O27=GRID!$B$3:$BI$3), 0))*(1-GRID!$B$69),0))</f>
        <v>25500</v>
      </c>
      <c r="E60" s="47" cm="1">
        <f t="array" ref="E60">IF($I$2="Открытый тариф",
INDEX(GRID!$B$4:$BI$14,MATCH(E$7,GRID!$A$4:$A$14,0),MATCH(1,($U$2=GRID!$B$1:$BI$1)*(КАЛЕНДАРЬ!$O27=GRID!$B$3:$BI$3), 0)),
ROUNDUP(INDEX(GRID!$B$4:$BI$14,MATCH(E$7,GRID!$A$4:$A$14,0),MATCH(1,($U$2=GRID!$B$1:$BI$1)*(КАЛЕНДАРЬ!$O27=GRID!$B$3:$BI$3),0))*(1-GRID!$B$69),0))</f>
        <v>25500</v>
      </c>
      <c r="F60" s="48" cm="1">
        <f t="array" ref="F60">IF($I$2="Открытый тариф",
INDEX(GRID!$B$17:$BI$27,MATCH(E$7,GRID!$A$17:$A$27,0),MATCH(1,($U$2=GRID!$B$1:$BI$1)*(КАЛЕНДАРЬ!$O27=GRID!$B$3:$BI$3), 0)),
ROUNDUP(INDEX(GRID!$B$17:$BI$27,MATCH(E$7,GRID!$A$17:$A$27,0),MATCH(1,($U$2=GRID!$B$1:$BI$1)*(КАЛЕНДАРЬ!$O27=GRID!$B$3:$BI$3), 0))*(1-GRID!$B$69),0))</f>
        <v>28000</v>
      </c>
      <c r="G60" s="47" t="e" cm="1">
        <f t="array" ref="G60">IF($I$2="Открытый тариф",
INDEX(GRID!$B$4:$BI$14,MATCH(G$7,GRID!$A$4:$A$14,0),MATCH(1,($U$2=GRID!$B$1:$BI$1)*(КАЛЕНДАРЬ!$O27=GRID!$B$3:$BI$3), 0)),
ROUNDUP(INDEX(GRID!$B$4:$BI$14,MATCH(G$7,GRID!$A$4:$A$14,0),MATCH(1,($U$2=GRID!$B$1:$BI$1)*(КАЛЕНДАРЬ!$O27=GRID!$B$3:$BI$3),0))*(1-GRID!$B$69),0))</f>
        <v>#N/A</v>
      </c>
      <c r="H60" s="48" t="e" cm="1">
        <f t="array" ref="H60">IF($I$2="Открытый тариф",
INDEX(GRID!$B$17:$BI$27,MATCH(G$7,GRID!$A$17:$A$27,0),MATCH(1,($U$2=GRID!$B$1:$BI$1)*(КАЛЕНДАРЬ!$O27=GRID!$B$3:$BI$3), 0)),
ROUNDUP(INDEX(GRID!$B$17:$BI$27,MATCH(G$7,GRID!$A$17:$A$27,0),MATCH(1,($U$2=GRID!$B$1:$BI$1)*(КАЛЕНДАРЬ!$O27=GRID!$B$3:$BI$3), 0))*(1-GRID!$B$69),0))</f>
        <v>#N/A</v>
      </c>
      <c r="I60" s="47" t="e" cm="1">
        <f t="array" ref="I60">IF($I$2="Открытый тариф",
INDEX(GRID!$B$4:$BI$14,MATCH(I$7,GRID!$A$4:$A$14,0),MATCH(1,($U$2=GRID!$B$1:$BI$1)*(КАЛЕНДАРЬ!$O27=GRID!$B$3:$BI$3), 0)),
ROUNDUP(INDEX(GRID!$B$4:$BI$14,MATCH(I$7,GRID!$A$4:$A$14,0),MATCH(1,($U$2=GRID!$B$1:$BI$1)*(КАЛЕНДАРЬ!$O27=GRID!$B$3:$BI$3),0))*(1-GRID!$B$69),0))</f>
        <v>#N/A</v>
      </c>
      <c r="J60" s="48" t="e" cm="1">
        <f t="array" ref="J60">IF($I$2="Открытый тариф",
INDEX(GRID!$B$17:$BI$27,MATCH(I$7,GRID!$A$17:$A$27,0),MATCH(1,($U$2=GRID!$B$1:$BI$1)*(КАЛЕНДАРЬ!$O27=GRID!$B$3:$BI$3), 0)),
ROUNDUP(INDEX(GRID!$B$17:$BI$27,MATCH(I$7,GRID!$A$17:$A$27,0),MATCH(1,($U$2=GRID!$B$1:$BI$1)*(КАЛЕНДАРЬ!$O27=GRID!$B$3:$BI$3), 0))*(1-GRID!$B$69),0))</f>
        <v>#N/A</v>
      </c>
      <c r="K60" s="47" cm="1">
        <f t="array" ref="K60">IF($I$2="Открытый тариф",
INDEX(GRID!$B$4:$BI$14,MATCH(K$7,GRID!$A$4:$A$14,0),MATCH(1,($U$2=GRID!$B$1:$BI$1)*(КАЛЕНДАРЬ!$O27=GRID!$B$3:$BI$3), 0)),
ROUNDUP(INDEX(GRID!$B$4:$BI$14,MATCH(K$7,GRID!$A$4:$A$14,0),MATCH(1,($U$2=GRID!$B$1:$BI$1)*(КАЛЕНДАРЬ!$O27=GRID!$B$3:$BI$3),0))*(1-GRID!$B$69),0))</f>
        <v>34600</v>
      </c>
      <c r="L60" s="48" cm="1">
        <f t="array" ref="L60">IF($I$2="Открытый тариф",
INDEX(GRID!$B$17:$BI$27,MATCH(K$7,GRID!$A$17:$A$27,0),MATCH(1,($U$2=GRID!$B$1:$BI$1)*(КАЛЕНДАРЬ!$O27=GRID!$B$3:$BI$3), 0)),
ROUNDUP(INDEX(GRID!$B$17:$BI$27,MATCH(K$7,GRID!$A$17:$A$27,0),MATCH(1,($U$2=GRID!$B$1:$BI$1)*(КАЛЕНДАРЬ!$O27=GRID!$B$3:$BI$3), 0))*(1-GRID!$B$69),0))</f>
        <v>37100</v>
      </c>
      <c r="M60" s="47" cm="1">
        <f t="array" ref="M60">IF($I$2="Открытый тариф",
INDEX(GRID!$B$4:$BI$14,MATCH(M$7,GRID!$A$4:$A$14,0),MATCH(1,($U$2=GRID!$B$1:$BI$1)*(КАЛЕНДАРЬ!$O27=GRID!$B$3:$BI$3), 0)),
ROUNDUP(INDEX(GRID!$B$4:$BI$14,MATCH(M$7,GRID!$A$4:$A$14,0),MATCH(1,($U$2=GRID!$B$1:$BI$1)*(КАЛЕНДАРЬ!$O27=GRID!$B$3:$BI$3),0))*(1-GRID!$B$69),0))</f>
        <v>38300</v>
      </c>
      <c r="N60" s="48" cm="1">
        <f t="array" ref="N60">IF($I$2="Открытый тариф",
INDEX(GRID!$B$17:$BI$27,MATCH(M$7,GRID!$A$17:$A$27,0),MATCH(1,($U$2=GRID!$B$1:$BI$1)*(КАЛЕНДАРЬ!$O27=GRID!$B$3:$BI$3), 0)),
ROUNDUP(INDEX(GRID!$B$17:$BI$27,MATCH(M$7,GRID!$A$17:$A$27,0),MATCH(1,($U$2=GRID!$B$1:$BI$1)*(КАЛЕНДАРЬ!$O27=GRID!$B$3:$BI$3), 0))*(1-GRID!$B$69),0))</f>
        <v>40800</v>
      </c>
      <c r="O60" s="49" cm="1">
        <f t="array" ref="O60">IF($I$2="Открытый тариф",
INDEX(GRID!$B$4:$BI$14,MATCH(O$7,GRID!$A$4:$A$14,0),MATCH(1,($U$2=GRID!$B$1:$BI$1)*(КАЛЕНДАРЬ!$O27=GRID!$B$3:$BI$3), 0)),
ROUNDUP(INDEX(GRID!$B$4:$BI$14,MATCH(O$7,GRID!$A$4:$A$14,0),MATCH(1,($U$2=GRID!$B$1:$BI$1)*(КАЛЕНДАРЬ!$O27=GRID!$B$3:$BI$3),0))*(1-GRID!$B$69),0))</f>
        <v>44800</v>
      </c>
      <c r="P60" s="49" cm="1">
        <f t="array" ref="P60">IF($I$2="Открытый тариф",
INDEX(GRID!$B$17:$BI$27,MATCH(O$7,GRID!$A$17:$A$27,0),MATCH(1,($U$2=GRID!$B$1:$BI$1)*(КАЛЕНДАРЬ!$O27=GRID!$B$3:$BI$3), 0)),
ROUNDUP(INDEX(GRID!$B$17:$BI$27,MATCH(O$7,GRID!$A$17:$A$27,0),MATCH(1,($U$2=GRID!$B$1:$BI$1)*(КАЛЕНДАРЬ!$O27=GRID!$B$3:$BI$3), 0))*(1-GRID!$B$69),0))</f>
        <v>47300</v>
      </c>
      <c r="Q60" s="49" t="e" cm="1">
        <f t="array" ref="Q60">IF($I$2="Открытый тариф",
INDEX(GRID!$B$4:$BI$14,MATCH(Q$7,GRID!$A$4:$A$14,0),MATCH(1,($U$2=GRID!$B$1:$BI$1)*(КАЛЕНДАРЬ!$O27=GRID!$B$3:$BI$3), 0)),
ROUNDUP(INDEX(GRID!$B$4:$BI$14,MATCH(Q$7,GRID!$A$4:$A$14,0),MATCH(1,($U$2=GRID!$B$1:$BI$1)*(КАЛЕНДАРЬ!$O27=GRID!$B$3:$BI$3),0))*(1-GRID!$B$69),0))</f>
        <v>#N/A</v>
      </c>
      <c r="R60" s="49" t="e" cm="1">
        <f t="array" ref="R60">IF($I$2="Открытый тариф",
INDEX(GRID!$B$17:$BI$27,MATCH(Q$7,GRID!$A$17:$A$27,0),MATCH(1,($U$2=GRID!$B$1:$BI$1)*(КАЛЕНДАРЬ!$O27=GRID!$B$3:$BI$3), 0)),
ROUNDUP(INDEX(GRID!$B$17:$BI$27,MATCH(Q$7,GRID!$A$17:$A$27,0),MATCH(1,($U$2=GRID!$B$1:$BI$1)*(КАЛЕНДАРЬ!$O27=GRID!$B$3:$BI$3), 0))*(1-GRID!$B$69),0))</f>
        <v>#N/A</v>
      </c>
      <c r="S60" s="49" t="e" cm="1">
        <f t="array" ref="S60">IF($I$2="Открытый тариф",
INDEX(GRID!$B$4:$BI$14,MATCH(S$7,GRID!$A$4:$A$14,0),MATCH(1,($U$2=GRID!$B$1:$BI$1)*(КАЛЕНДАРЬ!$O27=GRID!$B$3:$BI$3), 0)),
ROUNDUP(INDEX(GRID!$B$4:$BI$14,MATCH(S$7,GRID!$A$4:$A$14,0),MATCH(1,($U$2=GRID!$B$1:$BI$1)*(КАЛЕНДАРЬ!$O27=GRID!$B$3:$BI$3),0))*(1-GRID!$B$69),0))</f>
        <v>#N/A</v>
      </c>
      <c r="T60" s="49" t="e" cm="1">
        <f t="array" ref="T60">IF($I$2="Открытый тариф",
INDEX(GRID!$B$17:$BI$27,MATCH(S$7,GRID!$A$17:$A$27,0),MATCH(1,($U$2=GRID!$B$1:$BI$1)*(КАЛЕНДАРЬ!$O27=GRID!$B$3:$BI$3), 0)),
ROUNDUP(INDEX(GRID!$B$17:$BI$27,MATCH(S$7,GRID!$A$17:$A$27,0),MATCH(1,($U$2=GRID!$B$1:$BI$1)*(КАЛЕНДАРЬ!$O27=GRID!$B$3:$BI$3), 0))*(1-GRID!$B$69),0))</f>
        <v>#N/A</v>
      </c>
      <c r="U60" s="49" cm="1">
        <f t="array" ref="U60">IF($I$2="Открытый тариф",
INDEX(GRID!$B$4:$BI$14,MATCH(U$7,GRID!$A$4:$A$14,0),MATCH(1,($U$2=GRID!$B$1:$BI$1)*(КАЛЕНДАРЬ!$O27=GRID!$B$3:$BI$3), 0)),
ROUNDUP(INDEX(GRID!$B$4:$BI$14,MATCH(U$7,GRID!$A$4:$A$14,0),MATCH(1,($U$2=GRID!$B$1:$BI$1)*(КАЛЕНДАРЬ!$O27=GRID!$B$3:$BI$3),0))*(1-GRID!$B$69),0))</f>
        <v>70000</v>
      </c>
      <c r="V60" s="49" cm="1">
        <f t="array" ref="V60">IF($I$2="Открытый тариф",
INDEX(GRID!$B$17:$BI$27,MATCH(U$7,GRID!$A$17:$A$27,0),MATCH(1,($U$2=GRID!$B$1:$BI$1)*(КАЛЕНДАРЬ!$O27=GRID!$B$3:$BI$3), 0)),
ROUNDUP(INDEX(GRID!$B$17:$BI$27,MATCH(U$7,GRID!$A$17:$A$27,0),MATCH(1,($U$2=GRID!$B$1:$BI$1)*(КАЛЕНДАРЬ!$O27=GRID!$B$3:$BI$3), 0))*(1-GRID!$B$69),0))</f>
        <v>72500</v>
      </c>
      <c r="W60" s="49" cm="1">
        <f t="array" ref="W60">IF($I$2="Открытый тариф",
INDEX(GRID!$B$4:$BI$14,MATCH(W$7,GRID!$A$4:$A$14,0),MATCH(1,($U$2=GRID!$B$1:$BI$1)*(КАЛЕНДАРЬ!$O27=GRID!$B$3:$BI$3), 0)),
ROUNDUP(INDEX(GRID!$B$4:$BI$14,MATCH(W$7,GRID!$A$4:$A$14,0),MATCH(1,($U$2=GRID!$B$1:$BI$1)*(КАЛЕНДАРЬ!$O27=GRID!$B$3:$BI$3),0))*(1-GRID!$B$69),0))</f>
        <v>266000</v>
      </c>
      <c r="X60" s="49" cm="1">
        <f t="array" ref="X60">IF($I$2="Открытый тариф",
INDEX(GRID!$B$17:$BI$27,MATCH(W$7,GRID!$A$17:$A$27,0),MATCH(1,($U$2=GRID!$B$1:$BI$1)*(КАЛЕНДАРЬ!$O27=GRID!$B$3:$BI$3), 0)),
ROUNDUP(INDEX(GRID!$B$17:$BI$27,MATCH(W$7,GRID!$A$17:$A$27,0),MATCH(1,($U$2=GRID!$B$1:$BI$1)*(КАЛЕНДАРЬ!$O27=GRID!$B$3:$BI$3), 0))*(1-GRID!$B$69),0))</f>
        <v>268500</v>
      </c>
    </row>
    <row r="61" spans="1:24" ht="12.75" hidden="1" customHeight="1" x14ac:dyDescent="0.2">
      <c r="A61" s="117" t="s">
        <v>45</v>
      </c>
      <c r="B61" s="117">
        <v>25</v>
      </c>
      <c r="C61" s="47" cm="1">
        <f t="array" ref="C61">IF($I$2="Открытый тариф",
INDEX(GRID!$B$4:$BI$14,MATCH(C$7,GRID!$A$4:$A$14,0),MATCH(1,($U$2=GRID!$B$1:$BI$1)*(КАЛЕНДАРЬ!$O28=GRID!$B$3:$BI$3), 0)),
ROUNDUP(INDEX(GRID!$B$4:$BI$14,MATCH(C$7,GRID!$A$4:$A$14,0),MATCH(1,($U$2=GRID!$B$1:$BI$1)*(КАЛЕНДАРЬ!$O28=GRID!$B$3:$BI$3),0))*(1-GRID!$B$69),0))</f>
        <v>22000</v>
      </c>
      <c r="D61" s="48" cm="1">
        <f t="array" ref="D61">IF($I$2="Открытый тариф",
INDEX(GRID!$B$17:$BI$27,MATCH(C$7,GRID!$A$17:$A$27,0),MATCH(1,($U$2=GRID!$B$1:$BI$1)*(КАЛЕНДАРЬ!$O28=GRID!$B$3:$BI$3), 0)),
ROUNDUP(INDEX(GRID!$B$17:$BI$27,MATCH(C$7,GRID!$A$17:$A$27,0),MATCH(1,($U$2=GRID!$B$1:$BI$1)*(КАЛЕНДАРЬ!$O28=GRID!$B$3:$BI$3), 0))*(1-GRID!$B$69),0))</f>
        <v>24500</v>
      </c>
      <c r="E61" s="47" cm="1">
        <f t="array" ref="E61">IF($I$2="Открытый тариф",
INDEX(GRID!$B$4:$BI$14,MATCH(E$7,GRID!$A$4:$A$14,0),MATCH(1,($U$2=GRID!$B$1:$BI$1)*(КАЛЕНДАРЬ!$O28=GRID!$B$3:$BI$3), 0)),
ROUNDUP(INDEX(GRID!$B$4:$BI$14,MATCH(E$7,GRID!$A$4:$A$14,0),MATCH(1,($U$2=GRID!$B$1:$BI$1)*(КАЛЕНДАРЬ!$O28=GRID!$B$3:$BI$3),0))*(1-GRID!$B$69),0))</f>
        <v>24300</v>
      </c>
      <c r="F61" s="48" cm="1">
        <f t="array" ref="F61">IF($I$2="Открытый тариф",
INDEX(GRID!$B$17:$BI$27,MATCH(E$7,GRID!$A$17:$A$27,0),MATCH(1,($U$2=GRID!$B$1:$BI$1)*(КАЛЕНДАРЬ!$O28=GRID!$B$3:$BI$3), 0)),
ROUNDUP(INDEX(GRID!$B$17:$BI$27,MATCH(E$7,GRID!$A$17:$A$27,0),MATCH(1,($U$2=GRID!$B$1:$BI$1)*(КАЛЕНДАРЬ!$O28=GRID!$B$3:$BI$3), 0))*(1-GRID!$B$69),0))</f>
        <v>26800</v>
      </c>
      <c r="G61" s="47" t="e" cm="1">
        <f t="array" ref="G61">IF($I$2="Открытый тариф",
INDEX(GRID!$B$4:$BI$14,MATCH(G$7,GRID!$A$4:$A$14,0),MATCH(1,($U$2=GRID!$B$1:$BI$1)*(КАЛЕНДАРЬ!$O28=GRID!$B$3:$BI$3), 0)),
ROUNDUP(INDEX(GRID!$B$4:$BI$14,MATCH(G$7,GRID!$A$4:$A$14,0),MATCH(1,($U$2=GRID!$B$1:$BI$1)*(КАЛЕНДАРЬ!$O28=GRID!$B$3:$BI$3),0))*(1-GRID!$B$69),0))</f>
        <v>#N/A</v>
      </c>
      <c r="H61" s="48" t="e" cm="1">
        <f t="array" ref="H61">IF($I$2="Открытый тариф",
INDEX(GRID!$B$17:$BI$27,MATCH(G$7,GRID!$A$17:$A$27,0),MATCH(1,($U$2=GRID!$B$1:$BI$1)*(КАЛЕНДАРЬ!$O28=GRID!$B$3:$BI$3), 0)),
ROUNDUP(INDEX(GRID!$B$17:$BI$27,MATCH(G$7,GRID!$A$17:$A$27,0),MATCH(1,($U$2=GRID!$B$1:$BI$1)*(КАЛЕНДАРЬ!$O28=GRID!$B$3:$BI$3), 0))*(1-GRID!$B$69),0))</f>
        <v>#N/A</v>
      </c>
      <c r="I61" s="47" t="e" cm="1">
        <f t="array" ref="I61">IF($I$2="Открытый тариф",
INDEX(GRID!$B$4:$BI$14,MATCH(I$7,GRID!$A$4:$A$14,0),MATCH(1,($U$2=GRID!$B$1:$BI$1)*(КАЛЕНДАРЬ!$O28=GRID!$B$3:$BI$3), 0)),
ROUNDUP(INDEX(GRID!$B$4:$BI$14,MATCH(I$7,GRID!$A$4:$A$14,0),MATCH(1,($U$2=GRID!$B$1:$BI$1)*(КАЛЕНДАРЬ!$O28=GRID!$B$3:$BI$3),0))*(1-GRID!$B$69),0))</f>
        <v>#N/A</v>
      </c>
      <c r="J61" s="48" t="e" cm="1">
        <f t="array" ref="J61">IF($I$2="Открытый тариф",
INDEX(GRID!$B$17:$BI$27,MATCH(I$7,GRID!$A$17:$A$27,0),MATCH(1,($U$2=GRID!$B$1:$BI$1)*(КАЛЕНДАРЬ!$O28=GRID!$B$3:$BI$3), 0)),
ROUNDUP(INDEX(GRID!$B$17:$BI$27,MATCH(I$7,GRID!$A$17:$A$27,0),MATCH(1,($U$2=GRID!$B$1:$BI$1)*(КАЛЕНДАРЬ!$O28=GRID!$B$3:$BI$3), 0))*(1-GRID!$B$69),0))</f>
        <v>#N/A</v>
      </c>
      <c r="K61" s="47" cm="1">
        <f t="array" ref="K61">IF($I$2="Открытый тариф",
INDEX(GRID!$B$4:$BI$14,MATCH(K$7,GRID!$A$4:$A$14,0),MATCH(1,($U$2=GRID!$B$1:$BI$1)*(КАЛЕНДАРЬ!$O28=GRID!$B$3:$BI$3), 0)),
ROUNDUP(INDEX(GRID!$B$4:$BI$14,MATCH(K$7,GRID!$A$4:$A$14,0),MATCH(1,($U$2=GRID!$B$1:$BI$1)*(КАЛЕНДАРЬ!$O28=GRID!$B$3:$BI$3),0))*(1-GRID!$B$69),0))</f>
        <v>32800</v>
      </c>
      <c r="L61" s="48" cm="1">
        <f t="array" ref="L61">IF($I$2="Открытый тариф",
INDEX(GRID!$B$17:$BI$27,MATCH(K$7,GRID!$A$17:$A$27,0),MATCH(1,($U$2=GRID!$B$1:$BI$1)*(КАЛЕНДАРЬ!$O28=GRID!$B$3:$BI$3), 0)),
ROUNDUP(INDEX(GRID!$B$17:$BI$27,MATCH(K$7,GRID!$A$17:$A$27,0),MATCH(1,($U$2=GRID!$B$1:$BI$1)*(КАЛЕНДАРЬ!$O28=GRID!$B$3:$BI$3), 0))*(1-GRID!$B$69),0))</f>
        <v>35300</v>
      </c>
      <c r="M61" s="47" cm="1">
        <f t="array" ref="M61">IF($I$2="Открытый тариф",
INDEX(GRID!$B$4:$BI$14,MATCH(M$7,GRID!$A$4:$A$14,0),MATCH(1,($U$2=GRID!$B$1:$BI$1)*(КАЛЕНДАРЬ!$O28=GRID!$B$3:$BI$3), 0)),
ROUNDUP(INDEX(GRID!$B$4:$BI$14,MATCH(M$7,GRID!$A$4:$A$14,0),MATCH(1,($U$2=GRID!$B$1:$BI$1)*(КАЛЕНДАРЬ!$O28=GRID!$B$3:$BI$3),0))*(1-GRID!$B$69),0))</f>
        <v>36300</v>
      </c>
      <c r="N61" s="48" cm="1">
        <f t="array" ref="N61">IF($I$2="Открытый тариф",
INDEX(GRID!$B$17:$BI$27,MATCH(M$7,GRID!$A$17:$A$27,0),MATCH(1,($U$2=GRID!$B$1:$BI$1)*(КАЛЕНДАРЬ!$O28=GRID!$B$3:$BI$3), 0)),
ROUNDUP(INDEX(GRID!$B$17:$BI$27,MATCH(M$7,GRID!$A$17:$A$27,0),MATCH(1,($U$2=GRID!$B$1:$BI$1)*(КАЛЕНДАРЬ!$O28=GRID!$B$3:$BI$3), 0))*(1-GRID!$B$69),0))</f>
        <v>38800</v>
      </c>
      <c r="O61" s="49" cm="1">
        <f t="array" ref="O61">IF($I$2="Открытый тариф",
INDEX(GRID!$B$4:$BI$14,MATCH(O$7,GRID!$A$4:$A$14,0),MATCH(1,($U$2=GRID!$B$1:$BI$1)*(КАЛЕНДАРЬ!$O28=GRID!$B$3:$BI$3), 0)),
ROUNDUP(INDEX(GRID!$B$4:$BI$14,MATCH(O$7,GRID!$A$4:$A$14,0),MATCH(1,($U$2=GRID!$B$1:$BI$1)*(КАЛЕНДАРЬ!$O28=GRID!$B$3:$BI$3),0))*(1-GRID!$B$69),0))</f>
        <v>43000</v>
      </c>
      <c r="P61" s="49" cm="1">
        <f t="array" ref="P61">IF($I$2="Открытый тариф",
INDEX(GRID!$B$17:$BI$27,MATCH(O$7,GRID!$A$17:$A$27,0),MATCH(1,($U$2=GRID!$B$1:$BI$1)*(КАЛЕНДАРЬ!$O28=GRID!$B$3:$BI$3), 0)),
ROUNDUP(INDEX(GRID!$B$17:$BI$27,MATCH(O$7,GRID!$A$17:$A$27,0),MATCH(1,($U$2=GRID!$B$1:$BI$1)*(КАЛЕНДАРЬ!$O28=GRID!$B$3:$BI$3), 0))*(1-GRID!$B$69),0))</f>
        <v>45500</v>
      </c>
      <c r="Q61" s="49" t="e" cm="1">
        <f t="array" ref="Q61">IF($I$2="Открытый тариф",
INDEX(GRID!$B$4:$BI$14,MATCH(Q$7,GRID!$A$4:$A$14,0),MATCH(1,($U$2=GRID!$B$1:$BI$1)*(КАЛЕНДАРЬ!$O28=GRID!$B$3:$BI$3), 0)),
ROUNDUP(INDEX(GRID!$B$4:$BI$14,MATCH(Q$7,GRID!$A$4:$A$14,0),MATCH(1,($U$2=GRID!$B$1:$BI$1)*(КАЛЕНДАРЬ!$O28=GRID!$B$3:$BI$3),0))*(1-GRID!$B$69),0))</f>
        <v>#N/A</v>
      </c>
      <c r="R61" s="49" t="e" cm="1">
        <f t="array" ref="R61">IF($I$2="Открытый тариф",
INDEX(GRID!$B$17:$BI$27,MATCH(Q$7,GRID!$A$17:$A$27,0),MATCH(1,($U$2=GRID!$B$1:$BI$1)*(КАЛЕНДАРЬ!$O28=GRID!$B$3:$BI$3), 0)),
ROUNDUP(INDEX(GRID!$B$17:$BI$27,MATCH(Q$7,GRID!$A$17:$A$27,0),MATCH(1,($U$2=GRID!$B$1:$BI$1)*(КАЛЕНДАРЬ!$O28=GRID!$B$3:$BI$3), 0))*(1-GRID!$B$69),0))</f>
        <v>#N/A</v>
      </c>
      <c r="S61" s="49" t="e" cm="1">
        <f t="array" ref="S61">IF($I$2="Открытый тариф",
INDEX(GRID!$B$4:$BI$14,MATCH(S$7,GRID!$A$4:$A$14,0),MATCH(1,($U$2=GRID!$B$1:$BI$1)*(КАЛЕНДАРЬ!$O28=GRID!$B$3:$BI$3), 0)),
ROUNDUP(INDEX(GRID!$B$4:$BI$14,MATCH(S$7,GRID!$A$4:$A$14,0),MATCH(1,($U$2=GRID!$B$1:$BI$1)*(КАЛЕНДАРЬ!$O28=GRID!$B$3:$BI$3),0))*(1-GRID!$B$69),0))</f>
        <v>#N/A</v>
      </c>
      <c r="T61" s="49" t="e" cm="1">
        <f t="array" ref="T61">IF($I$2="Открытый тариф",
INDEX(GRID!$B$17:$BI$27,MATCH(S$7,GRID!$A$17:$A$27,0),MATCH(1,($U$2=GRID!$B$1:$BI$1)*(КАЛЕНДАРЬ!$O28=GRID!$B$3:$BI$3), 0)),
ROUNDUP(INDEX(GRID!$B$17:$BI$27,MATCH(S$7,GRID!$A$17:$A$27,0),MATCH(1,($U$2=GRID!$B$1:$BI$1)*(КАЛЕНДАРЬ!$O28=GRID!$B$3:$BI$3), 0))*(1-GRID!$B$69),0))</f>
        <v>#N/A</v>
      </c>
      <c r="U61" s="49" cm="1">
        <f t="array" ref="U61">IF($I$2="Открытый тариф",
INDEX(GRID!$B$4:$BI$14,MATCH(U$7,GRID!$A$4:$A$14,0),MATCH(1,($U$2=GRID!$B$1:$BI$1)*(КАЛЕНДАРЬ!$O28=GRID!$B$3:$BI$3), 0)),
ROUNDUP(INDEX(GRID!$B$4:$BI$14,MATCH(U$7,GRID!$A$4:$A$14,0),MATCH(1,($U$2=GRID!$B$1:$BI$1)*(КАЛЕНДАРЬ!$O28=GRID!$B$3:$BI$3),0))*(1-GRID!$B$69),0))</f>
        <v>67000</v>
      </c>
      <c r="V61" s="49" cm="1">
        <f t="array" ref="V61">IF($I$2="Открытый тариф",
INDEX(GRID!$B$17:$BI$27,MATCH(U$7,GRID!$A$17:$A$27,0),MATCH(1,($U$2=GRID!$B$1:$BI$1)*(КАЛЕНДАРЬ!$O28=GRID!$B$3:$BI$3), 0)),
ROUNDUP(INDEX(GRID!$B$17:$BI$27,MATCH(U$7,GRID!$A$17:$A$27,0),MATCH(1,($U$2=GRID!$B$1:$BI$1)*(КАЛЕНДАРЬ!$O28=GRID!$B$3:$BI$3), 0))*(1-GRID!$B$69),0))</f>
        <v>69500</v>
      </c>
      <c r="W61" s="49" cm="1">
        <f t="array" ref="W61">IF($I$2="Открытый тариф",
INDEX(GRID!$B$4:$BI$14,MATCH(W$7,GRID!$A$4:$A$14,0),MATCH(1,($U$2=GRID!$B$1:$BI$1)*(КАЛЕНДАРЬ!$O28=GRID!$B$3:$BI$3), 0)),
ROUNDUP(INDEX(GRID!$B$4:$BI$14,MATCH(W$7,GRID!$A$4:$A$14,0),MATCH(1,($U$2=GRID!$B$1:$BI$1)*(КАЛЕНДАРЬ!$O28=GRID!$B$3:$BI$3),0))*(1-GRID!$B$69),0))</f>
        <v>258000</v>
      </c>
      <c r="X61" s="49" cm="1">
        <f t="array" ref="X61">IF($I$2="Открытый тариф",
INDEX(GRID!$B$17:$BI$27,MATCH(W$7,GRID!$A$17:$A$27,0),MATCH(1,($U$2=GRID!$B$1:$BI$1)*(КАЛЕНДАРЬ!$O28=GRID!$B$3:$BI$3), 0)),
ROUNDUP(INDEX(GRID!$B$17:$BI$27,MATCH(W$7,GRID!$A$17:$A$27,0),MATCH(1,($U$2=GRID!$B$1:$BI$1)*(КАЛЕНДАРЬ!$O28=GRID!$B$3:$BI$3), 0))*(1-GRID!$B$69),0))</f>
        <v>260500</v>
      </c>
    </row>
    <row r="62" spans="1:24" ht="12.75" hidden="1" customHeight="1" x14ac:dyDescent="0.2">
      <c r="A62" s="117" t="s">
        <v>46</v>
      </c>
      <c r="B62" s="117">
        <v>26</v>
      </c>
      <c r="C62" s="47" cm="1">
        <f t="array" ref="C62">IF($I$2="Открытый тариф",
INDEX(GRID!$B$4:$BI$14,MATCH(C$7,GRID!$A$4:$A$14,0),MATCH(1,($U$2=GRID!$B$1:$BI$1)*(КАЛЕНДАРЬ!$O29=GRID!$B$3:$BI$3), 0)),
ROUNDUP(INDEX(GRID!$B$4:$BI$14,MATCH(C$7,GRID!$A$4:$A$14,0),MATCH(1,($U$2=GRID!$B$1:$BI$1)*(КАЛЕНДАРЬ!$O29=GRID!$B$3:$BI$3),0))*(1-GRID!$B$69),0))</f>
        <v>22000</v>
      </c>
      <c r="D62" s="48" cm="1">
        <f t="array" ref="D62">IF($I$2="Открытый тариф",
INDEX(GRID!$B$17:$BI$27,MATCH(C$7,GRID!$A$17:$A$27,0),MATCH(1,($U$2=GRID!$B$1:$BI$1)*(КАЛЕНДАРЬ!$O29=GRID!$B$3:$BI$3), 0)),
ROUNDUP(INDEX(GRID!$B$17:$BI$27,MATCH(C$7,GRID!$A$17:$A$27,0),MATCH(1,($U$2=GRID!$B$1:$BI$1)*(КАЛЕНДАРЬ!$O29=GRID!$B$3:$BI$3), 0))*(1-GRID!$B$69),0))</f>
        <v>24500</v>
      </c>
      <c r="E62" s="47" cm="1">
        <f t="array" ref="E62">IF($I$2="Открытый тариф",
INDEX(GRID!$B$4:$BI$14,MATCH(E$7,GRID!$A$4:$A$14,0),MATCH(1,($U$2=GRID!$B$1:$BI$1)*(КАЛЕНДАРЬ!$O29=GRID!$B$3:$BI$3), 0)),
ROUNDUP(INDEX(GRID!$B$4:$BI$14,MATCH(E$7,GRID!$A$4:$A$14,0),MATCH(1,($U$2=GRID!$B$1:$BI$1)*(КАЛЕНДАРЬ!$O29=GRID!$B$3:$BI$3),0))*(1-GRID!$B$69),0))</f>
        <v>24300</v>
      </c>
      <c r="F62" s="48" cm="1">
        <f t="array" ref="F62">IF($I$2="Открытый тариф",
INDEX(GRID!$B$17:$BI$27,MATCH(E$7,GRID!$A$17:$A$27,0),MATCH(1,($U$2=GRID!$B$1:$BI$1)*(КАЛЕНДАРЬ!$O29=GRID!$B$3:$BI$3), 0)),
ROUNDUP(INDEX(GRID!$B$17:$BI$27,MATCH(E$7,GRID!$A$17:$A$27,0),MATCH(1,($U$2=GRID!$B$1:$BI$1)*(КАЛЕНДАРЬ!$O29=GRID!$B$3:$BI$3), 0))*(1-GRID!$B$69),0))</f>
        <v>26800</v>
      </c>
      <c r="G62" s="47" t="e" cm="1">
        <f t="array" ref="G62">IF($I$2="Открытый тариф",
INDEX(GRID!$B$4:$BI$14,MATCH(G$7,GRID!$A$4:$A$14,0),MATCH(1,($U$2=GRID!$B$1:$BI$1)*(КАЛЕНДАРЬ!$O29=GRID!$B$3:$BI$3), 0)),
ROUNDUP(INDEX(GRID!$B$4:$BI$14,MATCH(G$7,GRID!$A$4:$A$14,0),MATCH(1,($U$2=GRID!$B$1:$BI$1)*(КАЛЕНДАРЬ!$O29=GRID!$B$3:$BI$3),0))*(1-GRID!$B$69),0))</f>
        <v>#N/A</v>
      </c>
      <c r="H62" s="48" t="e" cm="1">
        <f t="array" ref="H62">IF($I$2="Открытый тариф",
INDEX(GRID!$B$17:$BI$27,MATCH(G$7,GRID!$A$17:$A$27,0),MATCH(1,($U$2=GRID!$B$1:$BI$1)*(КАЛЕНДАРЬ!$O29=GRID!$B$3:$BI$3), 0)),
ROUNDUP(INDEX(GRID!$B$17:$BI$27,MATCH(G$7,GRID!$A$17:$A$27,0),MATCH(1,($U$2=GRID!$B$1:$BI$1)*(КАЛЕНДАРЬ!$O29=GRID!$B$3:$BI$3), 0))*(1-GRID!$B$69),0))</f>
        <v>#N/A</v>
      </c>
      <c r="I62" s="47" t="e" cm="1">
        <f t="array" ref="I62">IF($I$2="Открытый тариф",
INDEX(GRID!$B$4:$BI$14,MATCH(I$7,GRID!$A$4:$A$14,0),MATCH(1,($U$2=GRID!$B$1:$BI$1)*(КАЛЕНДАРЬ!$O29=GRID!$B$3:$BI$3), 0)),
ROUNDUP(INDEX(GRID!$B$4:$BI$14,MATCH(I$7,GRID!$A$4:$A$14,0),MATCH(1,($U$2=GRID!$B$1:$BI$1)*(КАЛЕНДАРЬ!$O29=GRID!$B$3:$BI$3),0))*(1-GRID!$B$69),0))</f>
        <v>#N/A</v>
      </c>
      <c r="J62" s="48" t="e" cm="1">
        <f t="array" ref="J62">IF($I$2="Открытый тариф",
INDEX(GRID!$B$17:$BI$27,MATCH(I$7,GRID!$A$17:$A$27,0),MATCH(1,($U$2=GRID!$B$1:$BI$1)*(КАЛЕНДАРЬ!$O29=GRID!$B$3:$BI$3), 0)),
ROUNDUP(INDEX(GRID!$B$17:$BI$27,MATCH(I$7,GRID!$A$17:$A$27,0),MATCH(1,($U$2=GRID!$B$1:$BI$1)*(КАЛЕНДАРЬ!$O29=GRID!$B$3:$BI$3), 0))*(1-GRID!$B$69),0))</f>
        <v>#N/A</v>
      </c>
      <c r="K62" s="47" cm="1">
        <f t="array" ref="K62">IF($I$2="Открытый тариф",
INDEX(GRID!$B$4:$BI$14,MATCH(K$7,GRID!$A$4:$A$14,0),MATCH(1,($U$2=GRID!$B$1:$BI$1)*(КАЛЕНДАРЬ!$O29=GRID!$B$3:$BI$3), 0)),
ROUNDUP(INDEX(GRID!$B$4:$BI$14,MATCH(K$7,GRID!$A$4:$A$14,0),MATCH(1,($U$2=GRID!$B$1:$BI$1)*(КАЛЕНДАРЬ!$O29=GRID!$B$3:$BI$3),0))*(1-GRID!$B$69),0))</f>
        <v>32800</v>
      </c>
      <c r="L62" s="48" cm="1">
        <f t="array" ref="L62">IF($I$2="Открытый тариф",
INDEX(GRID!$B$17:$BI$27,MATCH(K$7,GRID!$A$17:$A$27,0),MATCH(1,($U$2=GRID!$B$1:$BI$1)*(КАЛЕНДАРЬ!$O29=GRID!$B$3:$BI$3), 0)),
ROUNDUP(INDEX(GRID!$B$17:$BI$27,MATCH(K$7,GRID!$A$17:$A$27,0),MATCH(1,($U$2=GRID!$B$1:$BI$1)*(КАЛЕНДАРЬ!$O29=GRID!$B$3:$BI$3), 0))*(1-GRID!$B$69),0))</f>
        <v>35300</v>
      </c>
      <c r="M62" s="47" cm="1">
        <f t="array" ref="M62">IF($I$2="Открытый тариф",
INDEX(GRID!$B$4:$BI$14,MATCH(M$7,GRID!$A$4:$A$14,0),MATCH(1,($U$2=GRID!$B$1:$BI$1)*(КАЛЕНДАРЬ!$O29=GRID!$B$3:$BI$3), 0)),
ROUNDUP(INDEX(GRID!$B$4:$BI$14,MATCH(M$7,GRID!$A$4:$A$14,0),MATCH(1,($U$2=GRID!$B$1:$BI$1)*(КАЛЕНДАРЬ!$O29=GRID!$B$3:$BI$3),0))*(1-GRID!$B$69),0))</f>
        <v>36300</v>
      </c>
      <c r="N62" s="48" cm="1">
        <f t="array" ref="N62">IF($I$2="Открытый тариф",
INDEX(GRID!$B$17:$BI$27,MATCH(M$7,GRID!$A$17:$A$27,0),MATCH(1,($U$2=GRID!$B$1:$BI$1)*(КАЛЕНДАРЬ!$O29=GRID!$B$3:$BI$3), 0)),
ROUNDUP(INDEX(GRID!$B$17:$BI$27,MATCH(M$7,GRID!$A$17:$A$27,0),MATCH(1,($U$2=GRID!$B$1:$BI$1)*(КАЛЕНДАРЬ!$O29=GRID!$B$3:$BI$3), 0))*(1-GRID!$B$69),0))</f>
        <v>38800</v>
      </c>
      <c r="O62" s="49" cm="1">
        <f t="array" ref="O62">IF($I$2="Открытый тариф",
INDEX(GRID!$B$4:$BI$14,MATCH(O$7,GRID!$A$4:$A$14,0),MATCH(1,($U$2=GRID!$B$1:$BI$1)*(КАЛЕНДАРЬ!$O29=GRID!$B$3:$BI$3), 0)),
ROUNDUP(INDEX(GRID!$B$4:$BI$14,MATCH(O$7,GRID!$A$4:$A$14,0),MATCH(1,($U$2=GRID!$B$1:$BI$1)*(КАЛЕНДАРЬ!$O29=GRID!$B$3:$BI$3),0))*(1-GRID!$B$69),0))</f>
        <v>43000</v>
      </c>
      <c r="P62" s="49" cm="1">
        <f t="array" ref="P62">IF($I$2="Открытый тариф",
INDEX(GRID!$B$17:$BI$27,MATCH(O$7,GRID!$A$17:$A$27,0),MATCH(1,($U$2=GRID!$B$1:$BI$1)*(КАЛЕНДАРЬ!$O29=GRID!$B$3:$BI$3), 0)),
ROUNDUP(INDEX(GRID!$B$17:$BI$27,MATCH(O$7,GRID!$A$17:$A$27,0),MATCH(1,($U$2=GRID!$B$1:$BI$1)*(КАЛЕНДАРЬ!$O29=GRID!$B$3:$BI$3), 0))*(1-GRID!$B$69),0))</f>
        <v>45500</v>
      </c>
      <c r="Q62" s="49" t="e" cm="1">
        <f t="array" ref="Q62">IF($I$2="Открытый тариф",
INDEX(GRID!$B$4:$BI$14,MATCH(Q$7,GRID!$A$4:$A$14,0),MATCH(1,($U$2=GRID!$B$1:$BI$1)*(КАЛЕНДАРЬ!$O29=GRID!$B$3:$BI$3), 0)),
ROUNDUP(INDEX(GRID!$B$4:$BI$14,MATCH(Q$7,GRID!$A$4:$A$14,0),MATCH(1,($U$2=GRID!$B$1:$BI$1)*(КАЛЕНДАРЬ!$O29=GRID!$B$3:$BI$3),0))*(1-GRID!$B$69),0))</f>
        <v>#N/A</v>
      </c>
      <c r="R62" s="49" t="e" cm="1">
        <f t="array" ref="R62">IF($I$2="Открытый тариф",
INDEX(GRID!$B$17:$BI$27,MATCH(Q$7,GRID!$A$17:$A$27,0),MATCH(1,($U$2=GRID!$B$1:$BI$1)*(КАЛЕНДАРЬ!$O29=GRID!$B$3:$BI$3), 0)),
ROUNDUP(INDEX(GRID!$B$17:$BI$27,MATCH(Q$7,GRID!$A$17:$A$27,0),MATCH(1,($U$2=GRID!$B$1:$BI$1)*(КАЛЕНДАРЬ!$O29=GRID!$B$3:$BI$3), 0))*(1-GRID!$B$69),0))</f>
        <v>#N/A</v>
      </c>
      <c r="S62" s="49" t="e" cm="1">
        <f t="array" ref="S62">IF($I$2="Открытый тариф",
INDEX(GRID!$B$4:$BI$14,MATCH(S$7,GRID!$A$4:$A$14,0),MATCH(1,($U$2=GRID!$B$1:$BI$1)*(КАЛЕНДАРЬ!$O29=GRID!$B$3:$BI$3), 0)),
ROUNDUP(INDEX(GRID!$B$4:$BI$14,MATCH(S$7,GRID!$A$4:$A$14,0),MATCH(1,($U$2=GRID!$B$1:$BI$1)*(КАЛЕНДАРЬ!$O29=GRID!$B$3:$BI$3),0))*(1-GRID!$B$69),0))</f>
        <v>#N/A</v>
      </c>
      <c r="T62" s="49" t="e" cm="1">
        <f t="array" ref="T62">IF($I$2="Открытый тариф",
INDEX(GRID!$B$17:$BI$27,MATCH(S$7,GRID!$A$17:$A$27,0),MATCH(1,($U$2=GRID!$B$1:$BI$1)*(КАЛЕНДАРЬ!$O29=GRID!$B$3:$BI$3), 0)),
ROUNDUP(INDEX(GRID!$B$17:$BI$27,MATCH(S$7,GRID!$A$17:$A$27,0),MATCH(1,($U$2=GRID!$B$1:$BI$1)*(КАЛЕНДАРЬ!$O29=GRID!$B$3:$BI$3), 0))*(1-GRID!$B$69),0))</f>
        <v>#N/A</v>
      </c>
      <c r="U62" s="49" cm="1">
        <f t="array" ref="U62">IF($I$2="Открытый тариф",
INDEX(GRID!$B$4:$BI$14,MATCH(U$7,GRID!$A$4:$A$14,0),MATCH(1,($U$2=GRID!$B$1:$BI$1)*(КАЛЕНДАРЬ!$O29=GRID!$B$3:$BI$3), 0)),
ROUNDUP(INDEX(GRID!$B$4:$BI$14,MATCH(U$7,GRID!$A$4:$A$14,0),MATCH(1,($U$2=GRID!$B$1:$BI$1)*(КАЛЕНДАРЬ!$O29=GRID!$B$3:$BI$3),0))*(1-GRID!$B$69),0))</f>
        <v>67000</v>
      </c>
      <c r="V62" s="49" cm="1">
        <f t="array" ref="V62">IF($I$2="Открытый тариф",
INDEX(GRID!$B$17:$BI$27,MATCH(U$7,GRID!$A$17:$A$27,0),MATCH(1,($U$2=GRID!$B$1:$BI$1)*(КАЛЕНДАРЬ!$O29=GRID!$B$3:$BI$3), 0)),
ROUNDUP(INDEX(GRID!$B$17:$BI$27,MATCH(U$7,GRID!$A$17:$A$27,0),MATCH(1,($U$2=GRID!$B$1:$BI$1)*(КАЛЕНДАРЬ!$O29=GRID!$B$3:$BI$3), 0))*(1-GRID!$B$69),0))</f>
        <v>69500</v>
      </c>
      <c r="W62" s="49" cm="1">
        <f t="array" ref="W62">IF($I$2="Открытый тариф",
INDEX(GRID!$B$4:$BI$14,MATCH(W$7,GRID!$A$4:$A$14,0),MATCH(1,($U$2=GRID!$B$1:$BI$1)*(КАЛЕНДАРЬ!$O29=GRID!$B$3:$BI$3), 0)),
ROUNDUP(INDEX(GRID!$B$4:$BI$14,MATCH(W$7,GRID!$A$4:$A$14,0),MATCH(1,($U$2=GRID!$B$1:$BI$1)*(КАЛЕНДАРЬ!$O29=GRID!$B$3:$BI$3),0))*(1-GRID!$B$69),0))</f>
        <v>258000</v>
      </c>
      <c r="X62" s="49" cm="1">
        <f t="array" ref="X62">IF($I$2="Открытый тариф",
INDEX(GRID!$B$17:$BI$27,MATCH(W$7,GRID!$A$17:$A$27,0),MATCH(1,($U$2=GRID!$B$1:$BI$1)*(КАЛЕНДАРЬ!$O29=GRID!$B$3:$BI$3), 0)),
ROUNDUP(INDEX(GRID!$B$17:$BI$27,MATCH(W$7,GRID!$A$17:$A$27,0),MATCH(1,($U$2=GRID!$B$1:$BI$1)*(КАЛЕНДАРЬ!$O29=GRID!$B$3:$BI$3), 0))*(1-GRID!$B$69),0))</f>
        <v>260500</v>
      </c>
    </row>
    <row r="63" spans="1:24" ht="12.75" hidden="1" customHeight="1" x14ac:dyDescent="0.2">
      <c r="A63" s="117" t="s">
        <v>47</v>
      </c>
      <c r="B63" s="117">
        <v>27</v>
      </c>
      <c r="C63" s="47" cm="1">
        <f t="array" ref="C63">IF($I$2="Открытый тариф",
INDEX(GRID!$B$4:$BI$14,MATCH(C$7,GRID!$A$4:$A$14,0),MATCH(1,($U$2=GRID!$B$1:$BI$1)*(КАЛЕНДАРЬ!$O30=GRID!$B$3:$BI$3), 0)),
ROUNDUP(INDEX(GRID!$B$4:$BI$14,MATCH(C$7,GRID!$A$4:$A$14,0),MATCH(1,($U$2=GRID!$B$1:$BI$1)*(КАЛЕНДАРЬ!$O30=GRID!$B$3:$BI$3),0))*(1-GRID!$B$69),0))</f>
        <v>22000</v>
      </c>
      <c r="D63" s="48" cm="1">
        <f t="array" ref="D63">IF($I$2="Открытый тариф",
INDEX(GRID!$B$17:$BI$27,MATCH(C$7,GRID!$A$17:$A$27,0),MATCH(1,($U$2=GRID!$B$1:$BI$1)*(КАЛЕНДАРЬ!$O30=GRID!$B$3:$BI$3), 0)),
ROUNDUP(INDEX(GRID!$B$17:$BI$27,MATCH(C$7,GRID!$A$17:$A$27,0),MATCH(1,($U$2=GRID!$B$1:$BI$1)*(КАЛЕНДАРЬ!$O30=GRID!$B$3:$BI$3), 0))*(1-GRID!$B$69),0))</f>
        <v>24500</v>
      </c>
      <c r="E63" s="47" cm="1">
        <f t="array" ref="E63">IF($I$2="Открытый тариф",
INDEX(GRID!$B$4:$BI$14,MATCH(E$7,GRID!$A$4:$A$14,0),MATCH(1,($U$2=GRID!$B$1:$BI$1)*(КАЛЕНДАРЬ!$O30=GRID!$B$3:$BI$3), 0)),
ROUNDUP(INDEX(GRID!$B$4:$BI$14,MATCH(E$7,GRID!$A$4:$A$14,0),MATCH(1,($U$2=GRID!$B$1:$BI$1)*(КАЛЕНДАРЬ!$O30=GRID!$B$3:$BI$3),0))*(1-GRID!$B$69),0))</f>
        <v>24300</v>
      </c>
      <c r="F63" s="48" cm="1">
        <f t="array" ref="F63">IF($I$2="Открытый тариф",
INDEX(GRID!$B$17:$BI$27,MATCH(E$7,GRID!$A$17:$A$27,0),MATCH(1,($U$2=GRID!$B$1:$BI$1)*(КАЛЕНДАРЬ!$O30=GRID!$B$3:$BI$3), 0)),
ROUNDUP(INDEX(GRID!$B$17:$BI$27,MATCH(E$7,GRID!$A$17:$A$27,0),MATCH(1,($U$2=GRID!$B$1:$BI$1)*(КАЛЕНДАРЬ!$O30=GRID!$B$3:$BI$3), 0))*(1-GRID!$B$69),0))</f>
        <v>26800</v>
      </c>
      <c r="G63" s="47" t="e" cm="1">
        <f t="array" ref="G63">IF($I$2="Открытый тариф",
INDEX(GRID!$B$4:$BI$14,MATCH(G$7,GRID!$A$4:$A$14,0),MATCH(1,($U$2=GRID!$B$1:$BI$1)*(КАЛЕНДАРЬ!$O30=GRID!$B$3:$BI$3), 0)),
ROUNDUP(INDEX(GRID!$B$4:$BI$14,MATCH(G$7,GRID!$A$4:$A$14,0),MATCH(1,($U$2=GRID!$B$1:$BI$1)*(КАЛЕНДАРЬ!$O30=GRID!$B$3:$BI$3),0))*(1-GRID!$B$69),0))</f>
        <v>#N/A</v>
      </c>
      <c r="H63" s="48" t="e" cm="1">
        <f t="array" ref="H63">IF($I$2="Открытый тариф",
INDEX(GRID!$B$17:$BI$27,MATCH(G$7,GRID!$A$17:$A$27,0),MATCH(1,($U$2=GRID!$B$1:$BI$1)*(КАЛЕНДАРЬ!$O30=GRID!$B$3:$BI$3), 0)),
ROUNDUP(INDEX(GRID!$B$17:$BI$27,MATCH(G$7,GRID!$A$17:$A$27,0),MATCH(1,($U$2=GRID!$B$1:$BI$1)*(КАЛЕНДАРЬ!$O30=GRID!$B$3:$BI$3), 0))*(1-GRID!$B$69),0))</f>
        <v>#N/A</v>
      </c>
      <c r="I63" s="47" t="e" cm="1">
        <f t="array" ref="I63">IF($I$2="Открытый тариф",
INDEX(GRID!$B$4:$BI$14,MATCH(I$7,GRID!$A$4:$A$14,0),MATCH(1,($U$2=GRID!$B$1:$BI$1)*(КАЛЕНДАРЬ!$O30=GRID!$B$3:$BI$3), 0)),
ROUNDUP(INDEX(GRID!$B$4:$BI$14,MATCH(I$7,GRID!$A$4:$A$14,0),MATCH(1,($U$2=GRID!$B$1:$BI$1)*(КАЛЕНДАРЬ!$O30=GRID!$B$3:$BI$3),0))*(1-GRID!$B$69),0))</f>
        <v>#N/A</v>
      </c>
      <c r="J63" s="48" t="e" cm="1">
        <f t="array" ref="J63">IF($I$2="Открытый тариф",
INDEX(GRID!$B$17:$BI$27,MATCH(I$7,GRID!$A$17:$A$27,0),MATCH(1,($U$2=GRID!$B$1:$BI$1)*(КАЛЕНДАРЬ!$O30=GRID!$B$3:$BI$3), 0)),
ROUNDUP(INDEX(GRID!$B$17:$BI$27,MATCH(I$7,GRID!$A$17:$A$27,0),MATCH(1,($U$2=GRID!$B$1:$BI$1)*(КАЛЕНДАРЬ!$O30=GRID!$B$3:$BI$3), 0))*(1-GRID!$B$69),0))</f>
        <v>#N/A</v>
      </c>
      <c r="K63" s="47" cm="1">
        <f t="array" ref="K63">IF($I$2="Открытый тариф",
INDEX(GRID!$B$4:$BI$14,MATCH(K$7,GRID!$A$4:$A$14,0),MATCH(1,($U$2=GRID!$B$1:$BI$1)*(КАЛЕНДАРЬ!$O30=GRID!$B$3:$BI$3), 0)),
ROUNDUP(INDEX(GRID!$B$4:$BI$14,MATCH(K$7,GRID!$A$4:$A$14,0),MATCH(1,($U$2=GRID!$B$1:$BI$1)*(КАЛЕНДАРЬ!$O30=GRID!$B$3:$BI$3),0))*(1-GRID!$B$69),0))</f>
        <v>32800</v>
      </c>
      <c r="L63" s="48" cm="1">
        <f t="array" ref="L63">IF($I$2="Открытый тариф",
INDEX(GRID!$B$17:$BI$27,MATCH(K$7,GRID!$A$17:$A$27,0),MATCH(1,($U$2=GRID!$B$1:$BI$1)*(КАЛЕНДАРЬ!$O30=GRID!$B$3:$BI$3), 0)),
ROUNDUP(INDEX(GRID!$B$17:$BI$27,MATCH(K$7,GRID!$A$17:$A$27,0),MATCH(1,($U$2=GRID!$B$1:$BI$1)*(КАЛЕНДАРЬ!$O30=GRID!$B$3:$BI$3), 0))*(1-GRID!$B$69),0))</f>
        <v>35300</v>
      </c>
      <c r="M63" s="47" cm="1">
        <f t="array" ref="M63">IF($I$2="Открытый тариф",
INDEX(GRID!$B$4:$BI$14,MATCH(M$7,GRID!$A$4:$A$14,0),MATCH(1,($U$2=GRID!$B$1:$BI$1)*(КАЛЕНДАРЬ!$O30=GRID!$B$3:$BI$3), 0)),
ROUNDUP(INDEX(GRID!$B$4:$BI$14,MATCH(M$7,GRID!$A$4:$A$14,0),MATCH(1,($U$2=GRID!$B$1:$BI$1)*(КАЛЕНДАРЬ!$O30=GRID!$B$3:$BI$3),0))*(1-GRID!$B$69),0))</f>
        <v>36300</v>
      </c>
      <c r="N63" s="48" cm="1">
        <f t="array" ref="N63">IF($I$2="Открытый тариф",
INDEX(GRID!$B$17:$BI$27,MATCH(M$7,GRID!$A$17:$A$27,0),MATCH(1,($U$2=GRID!$B$1:$BI$1)*(КАЛЕНДАРЬ!$O30=GRID!$B$3:$BI$3), 0)),
ROUNDUP(INDEX(GRID!$B$17:$BI$27,MATCH(M$7,GRID!$A$17:$A$27,0),MATCH(1,($U$2=GRID!$B$1:$BI$1)*(КАЛЕНДАРЬ!$O30=GRID!$B$3:$BI$3), 0))*(1-GRID!$B$69),0))</f>
        <v>38800</v>
      </c>
      <c r="O63" s="49" cm="1">
        <f t="array" ref="O63">IF($I$2="Открытый тариф",
INDEX(GRID!$B$4:$BI$14,MATCH(O$7,GRID!$A$4:$A$14,0),MATCH(1,($U$2=GRID!$B$1:$BI$1)*(КАЛЕНДАРЬ!$O30=GRID!$B$3:$BI$3), 0)),
ROUNDUP(INDEX(GRID!$B$4:$BI$14,MATCH(O$7,GRID!$A$4:$A$14,0),MATCH(1,($U$2=GRID!$B$1:$BI$1)*(КАЛЕНДАРЬ!$O30=GRID!$B$3:$BI$3),0))*(1-GRID!$B$69),0))</f>
        <v>43000</v>
      </c>
      <c r="P63" s="49" cm="1">
        <f t="array" ref="P63">IF($I$2="Открытый тариф",
INDEX(GRID!$B$17:$BI$27,MATCH(O$7,GRID!$A$17:$A$27,0),MATCH(1,($U$2=GRID!$B$1:$BI$1)*(КАЛЕНДАРЬ!$O30=GRID!$B$3:$BI$3), 0)),
ROUNDUP(INDEX(GRID!$B$17:$BI$27,MATCH(O$7,GRID!$A$17:$A$27,0),MATCH(1,($U$2=GRID!$B$1:$BI$1)*(КАЛЕНДАРЬ!$O30=GRID!$B$3:$BI$3), 0))*(1-GRID!$B$69),0))</f>
        <v>45500</v>
      </c>
      <c r="Q63" s="49" t="e" cm="1">
        <f t="array" ref="Q63">IF($I$2="Открытый тариф",
INDEX(GRID!$B$4:$BI$14,MATCH(Q$7,GRID!$A$4:$A$14,0),MATCH(1,($U$2=GRID!$B$1:$BI$1)*(КАЛЕНДАРЬ!$O30=GRID!$B$3:$BI$3), 0)),
ROUNDUP(INDEX(GRID!$B$4:$BI$14,MATCH(Q$7,GRID!$A$4:$A$14,0),MATCH(1,($U$2=GRID!$B$1:$BI$1)*(КАЛЕНДАРЬ!$O30=GRID!$B$3:$BI$3),0))*(1-GRID!$B$69),0))</f>
        <v>#N/A</v>
      </c>
      <c r="R63" s="49" t="e" cm="1">
        <f t="array" ref="R63">IF($I$2="Открытый тариф",
INDEX(GRID!$B$17:$BI$27,MATCH(Q$7,GRID!$A$17:$A$27,0),MATCH(1,($U$2=GRID!$B$1:$BI$1)*(КАЛЕНДАРЬ!$O30=GRID!$B$3:$BI$3), 0)),
ROUNDUP(INDEX(GRID!$B$17:$BI$27,MATCH(Q$7,GRID!$A$17:$A$27,0),MATCH(1,($U$2=GRID!$B$1:$BI$1)*(КАЛЕНДАРЬ!$O30=GRID!$B$3:$BI$3), 0))*(1-GRID!$B$69),0))</f>
        <v>#N/A</v>
      </c>
      <c r="S63" s="49" t="e" cm="1">
        <f t="array" ref="S63">IF($I$2="Открытый тариф",
INDEX(GRID!$B$4:$BI$14,MATCH(S$7,GRID!$A$4:$A$14,0),MATCH(1,($U$2=GRID!$B$1:$BI$1)*(КАЛЕНДАРЬ!$O30=GRID!$B$3:$BI$3), 0)),
ROUNDUP(INDEX(GRID!$B$4:$BI$14,MATCH(S$7,GRID!$A$4:$A$14,0),MATCH(1,($U$2=GRID!$B$1:$BI$1)*(КАЛЕНДАРЬ!$O30=GRID!$B$3:$BI$3),0))*(1-GRID!$B$69),0))</f>
        <v>#N/A</v>
      </c>
      <c r="T63" s="49" t="e" cm="1">
        <f t="array" ref="T63">IF($I$2="Открытый тариф",
INDEX(GRID!$B$17:$BI$27,MATCH(S$7,GRID!$A$17:$A$27,0),MATCH(1,($U$2=GRID!$B$1:$BI$1)*(КАЛЕНДАРЬ!$O30=GRID!$B$3:$BI$3), 0)),
ROUNDUP(INDEX(GRID!$B$17:$BI$27,MATCH(S$7,GRID!$A$17:$A$27,0),MATCH(1,($U$2=GRID!$B$1:$BI$1)*(КАЛЕНДАРЬ!$O30=GRID!$B$3:$BI$3), 0))*(1-GRID!$B$69),0))</f>
        <v>#N/A</v>
      </c>
      <c r="U63" s="49" cm="1">
        <f t="array" ref="U63">IF($I$2="Открытый тариф",
INDEX(GRID!$B$4:$BI$14,MATCH(U$7,GRID!$A$4:$A$14,0),MATCH(1,($U$2=GRID!$B$1:$BI$1)*(КАЛЕНДАРЬ!$O30=GRID!$B$3:$BI$3), 0)),
ROUNDUP(INDEX(GRID!$B$4:$BI$14,MATCH(U$7,GRID!$A$4:$A$14,0),MATCH(1,($U$2=GRID!$B$1:$BI$1)*(КАЛЕНДАРЬ!$O30=GRID!$B$3:$BI$3),0))*(1-GRID!$B$69),0))</f>
        <v>67000</v>
      </c>
      <c r="V63" s="49" cm="1">
        <f t="array" ref="V63">IF($I$2="Открытый тариф",
INDEX(GRID!$B$17:$BI$27,MATCH(U$7,GRID!$A$17:$A$27,0),MATCH(1,($U$2=GRID!$B$1:$BI$1)*(КАЛЕНДАРЬ!$O30=GRID!$B$3:$BI$3), 0)),
ROUNDUP(INDEX(GRID!$B$17:$BI$27,MATCH(U$7,GRID!$A$17:$A$27,0),MATCH(1,($U$2=GRID!$B$1:$BI$1)*(КАЛЕНДАРЬ!$O30=GRID!$B$3:$BI$3), 0))*(1-GRID!$B$69),0))</f>
        <v>69500</v>
      </c>
      <c r="W63" s="49" cm="1">
        <f t="array" ref="W63">IF($I$2="Открытый тариф",
INDEX(GRID!$B$4:$BI$14,MATCH(W$7,GRID!$A$4:$A$14,0),MATCH(1,($U$2=GRID!$B$1:$BI$1)*(КАЛЕНДАРЬ!$O30=GRID!$B$3:$BI$3), 0)),
ROUNDUP(INDEX(GRID!$B$4:$BI$14,MATCH(W$7,GRID!$A$4:$A$14,0),MATCH(1,($U$2=GRID!$B$1:$BI$1)*(КАЛЕНДАРЬ!$O30=GRID!$B$3:$BI$3),0))*(1-GRID!$B$69),0))</f>
        <v>258000</v>
      </c>
      <c r="X63" s="49" cm="1">
        <f t="array" ref="X63">IF($I$2="Открытый тариф",
INDEX(GRID!$B$17:$BI$27,MATCH(W$7,GRID!$A$17:$A$27,0),MATCH(1,($U$2=GRID!$B$1:$BI$1)*(КАЛЕНДАРЬ!$O30=GRID!$B$3:$BI$3), 0)),
ROUNDUP(INDEX(GRID!$B$17:$BI$27,MATCH(W$7,GRID!$A$17:$A$27,0),MATCH(1,($U$2=GRID!$B$1:$BI$1)*(КАЛЕНДАРЬ!$O30=GRID!$B$3:$BI$3), 0))*(1-GRID!$B$69),0))</f>
        <v>260500</v>
      </c>
    </row>
    <row r="64" spans="1:24" ht="12.75" hidden="1" customHeight="1" x14ac:dyDescent="0.2">
      <c r="A64" s="117" t="s">
        <v>48</v>
      </c>
      <c r="B64" s="117">
        <v>28</v>
      </c>
      <c r="C64" s="47" cm="1">
        <f t="array" ref="C64">IF($I$2="Открытый тариф",
INDEX(GRID!$B$4:$BI$14,MATCH(C$7,GRID!$A$4:$A$14,0),MATCH(1,($U$2=GRID!$B$1:$BI$1)*(КАЛЕНДАРЬ!$O31=GRID!$B$3:$BI$3), 0)),
ROUNDUP(INDEX(GRID!$B$4:$BI$14,MATCH(C$7,GRID!$A$4:$A$14,0),MATCH(1,($U$2=GRID!$B$1:$BI$1)*(КАЛЕНДАРЬ!$O31=GRID!$B$3:$BI$3),0))*(1-GRID!$B$69),0))</f>
        <v>35300</v>
      </c>
      <c r="D64" s="48" cm="1">
        <f t="array" ref="D64">IF($I$2="Открытый тариф",
INDEX(GRID!$B$17:$BI$27,MATCH(C$7,GRID!$A$17:$A$27,0),MATCH(1,($U$2=GRID!$B$1:$BI$1)*(КАЛЕНДАРЬ!$O31=GRID!$B$3:$BI$3), 0)),
ROUNDUP(INDEX(GRID!$B$17:$BI$27,MATCH(C$7,GRID!$A$17:$A$27,0),MATCH(1,($U$2=GRID!$B$1:$BI$1)*(КАЛЕНДАРЬ!$O31=GRID!$B$3:$BI$3), 0))*(1-GRID!$B$69),0))</f>
        <v>37800</v>
      </c>
      <c r="E64" s="47" cm="1">
        <f t="array" ref="E64">IF($I$2="Открытый тариф",
INDEX(GRID!$B$4:$BI$14,MATCH(E$7,GRID!$A$4:$A$14,0),MATCH(1,($U$2=GRID!$B$1:$BI$1)*(КАЛЕНДАРЬ!$O31=GRID!$B$3:$BI$3), 0)),
ROUNDUP(INDEX(GRID!$B$4:$BI$14,MATCH(E$7,GRID!$A$4:$A$14,0),MATCH(1,($U$2=GRID!$B$1:$BI$1)*(КАЛЕНДАРЬ!$O31=GRID!$B$3:$BI$3),0))*(1-GRID!$B$69),0))</f>
        <v>39400</v>
      </c>
      <c r="F64" s="48" cm="1">
        <f t="array" ref="F64">IF($I$2="Открытый тариф",
INDEX(GRID!$B$17:$BI$27,MATCH(E$7,GRID!$A$17:$A$27,0),MATCH(1,($U$2=GRID!$B$1:$BI$1)*(КАЛЕНДАРЬ!$O31=GRID!$B$3:$BI$3), 0)),
ROUNDUP(INDEX(GRID!$B$17:$BI$27,MATCH(E$7,GRID!$A$17:$A$27,0),MATCH(1,($U$2=GRID!$B$1:$BI$1)*(КАЛЕНДАРЬ!$O31=GRID!$B$3:$BI$3), 0))*(1-GRID!$B$69),0))</f>
        <v>41900</v>
      </c>
      <c r="G64" s="47" t="e" cm="1">
        <f t="array" ref="G64">IF($I$2="Открытый тариф",
INDEX(GRID!$B$4:$BI$14,MATCH(G$7,GRID!$A$4:$A$14,0),MATCH(1,($U$2=GRID!$B$1:$BI$1)*(КАЛЕНДАРЬ!$O31=GRID!$B$3:$BI$3), 0)),
ROUNDUP(INDEX(GRID!$B$4:$BI$14,MATCH(G$7,GRID!$A$4:$A$14,0),MATCH(1,($U$2=GRID!$B$1:$BI$1)*(КАЛЕНДАРЬ!$O31=GRID!$B$3:$BI$3),0))*(1-GRID!$B$69),0))</f>
        <v>#N/A</v>
      </c>
      <c r="H64" s="48" t="e" cm="1">
        <f t="array" ref="H64">IF($I$2="Открытый тариф",
INDEX(GRID!$B$17:$BI$27,MATCH(G$7,GRID!$A$17:$A$27,0),MATCH(1,($U$2=GRID!$B$1:$BI$1)*(КАЛЕНДАРЬ!$O31=GRID!$B$3:$BI$3), 0)),
ROUNDUP(INDEX(GRID!$B$17:$BI$27,MATCH(G$7,GRID!$A$17:$A$27,0),MATCH(1,($U$2=GRID!$B$1:$BI$1)*(КАЛЕНДАРЬ!$O31=GRID!$B$3:$BI$3), 0))*(1-GRID!$B$69),0))</f>
        <v>#N/A</v>
      </c>
      <c r="I64" s="47" t="e" cm="1">
        <f t="array" ref="I64">IF($I$2="Открытый тариф",
INDEX(GRID!$B$4:$BI$14,MATCH(I$7,GRID!$A$4:$A$14,0),MATCH(1,($U$2=GRID!$B$1:$BI$1)*(КАЛЕНДАРЬ!$O31=GRID!$B$3:$BI$3), 0)),
ROUNDUP(INDEX(GRID!$B$4:$BI$14,MATCH(I$7,GRID!$A$4:$A$14,0),MATCH(1,($U$2=GRID!$B$1:$BI$1)*(КАЛЕНДАРЬ!$O31=GRID!$B$3:$BI$3),0))*(1-GRID!$B$69),0))</f>
        <v>#N/A</v>
      </c>
      <c r="J64" s="48" t="e" cm="1">
        <f t="array" ref="J64">IF($I$2="Открытый тариф",
INDEX(GRID!$B$17:$BI$27,MATCH(I$7,GRID!$A$17:$A$27,0),MATCH(1,($U$2=GRID!$B$1:$BI$1)*(КАЛЕНДАРЬ!$O31=GRID!$B$3:$BI$3), 0)),
ROUNDUP(INDEX(GRID!$B$17:$BI$27,MATCH(I$7,GRID!$A$17:$A$27,0),MATCH(1,($U$2=GRID!$B$1:$BI$1)*(КАЛЕНДАРЬ!$O31=GRID!$B$3:$BI$3), 0))*(1-GRID!$B$69),0))</f>
        <v>#N/A</v>
      </c>
      <c r="K64" s="47" cm="1">
        <f t="array" ref="K64">IF($I$2="Открытый тариф",
INDEX(GRID!$B$4:$BI$14,MATCH(K$7,GRID!$A$4:$A$14,0),MATCH(1,($U$2=GRID!$B$1:$BI$1)*(КАЛЕНДАРЬ!$O31=GRID!$B$3:$BI$3), 0)),
ROUNDUP(INDEX(GRID!$B$4:$BI$14,MATCH(K$7,GRID!$A$4:$A$14,0),MATCH(1,($U$2=GRID!$B$1:$BI$1)*(КАЛЕНДАРЬ!$O31=GRID!$B$3:$BI$3),0))*(1-GRID!$B$69),0))</f>
        <v>55000</v>
      </c>
      <c r="L64" s="48" cm="1">
        <f t="array" ref="L64">IF($I$2="Открытый тариф",
INDEX(GRID!$B$17:$BI$27,MATCH(K$7,GRID!$A$17:$A$27,0),MATCH(1,($U$2=GRID!$B$1:$BI$1)*(КАЛЕНДАРЬ!$O31=GRID!$B$3:$BI$3), 0)),
ROUNDUP(INDEX(GRID!$B$17:$BI$27,MATCH(K$7,GRID!$A$17:$A$27,0),MATCH(1,($U$2=GRID!$B$1:$BI$1)*(КАЛЕНДАРЬ!$O31=GRID!$B$3:$BI$3), 0))*(1-GRID!$B$69),0))</f>
        <v>57500</v>
      </c>
      <c r="M64" s="47" cm="1">
        <f t="array" ref="M64">IF($I$2="Открытый тариф",
INDEX(GRID!$B$4:$BI$14,MATCH(M$7,GRID!$A$4:$A$14,0),MATCH(1,($U$2=GRID!$B$1:$BI$1)*(КАЛЕНДАРЬ!$O31=GRID!$B$3:$BI$3), 0)),
ROUNDUP(INDEX(GRID!$B$4:$BI$14,MATCH(M$7,GRID!$A$4:$A$14,0),MATCH(1,($U$2=GRID!$B$1:$BI$1)*(КАЛЕНДАРЬ!$O31=GRID!$B$3:$BI$3),0))*(1-GRID!$B$69),0))</f>
        <v>61400</v>
      </c>
      <c r="N64" s="48" cm="1">
        <f t="array" ref="N64">IF($I$2="Открытый тариф",
INDEX(GRID!$B$17:$BI$27,MATCH(M$7,GRID!$A$17:$A$27,0),MATCH(1,($U$2=GRID!$B$1:$BI$1)*(КАЛЕНДАРЬ!$O31=GRID!$B$3:$BI$3), 0)),
ROUNDUP(INDEX(GRID!$B$17:$BI$27,MATCH(M$7,GRID!$A$17:$A$27,0),MATCH(1,($U$2=GRID!$B$1:$BI$1)*(КАЛЕНДАРЬ!$O31=GRID!$B$3:$BI$3), 0))*(1-GRID!$B$69),0))</f>
        <v>63900</v>
      </c>
      <c r="O64" s="49" cm="1">
        <f t="array" ref="O64">IF($I$2="Открытый тариф",
INDEX(GRID!$B$4:$BI$14,MATCH(O$7,GRID!$A$4:$A$14,0),MATCH(1,($U$2=GRID!$B$1:$BI$1)*(КАЛЕНДАРЬ!$O31=GRID!$B$3:$BI$3), 0)),
ROUNDUP(INDEX(GRID!$B$4:$BI$14,MATCH(O$7,GRID!$A$4:$A$14,0),MATCH(1,($U$2=GRID!$B$1:$BI$1)*(КАЛЕНДАРЬ!$O31=GRID!$B$3:$BI$3),0))*(1-GRID!$B$69),0))</f>
        <v>68500</v>
      </c>
      <c r="P64" s="49" cm="1">
        <f t="array" ref="P64">IF($I$2="Открытый тариф",
INDEX(GRID!$B$17:$BI$27,MATCH(O$7,GRID!$A$17:$A$27,0),MATCH(1,($U$2=GRID!$B$1:$BI$1)*(КАЛЕНДАРЬ!$O31=GRID!$B$3:$BI$3), 0)),
ROUNDUP(INDEX(GRID!$B$17:$BI$27,MATCH(O$7,GRID!$A$17:$A$27,0),MATCH(1,($U$2=GRID!$B$1:$BI$1)*(КАЛЕНДАРЬ!$O31=GRID!$B$3:$BI$3), 0))*(1-GRID!$B$69),0))</f>
        <v>71000</v>
      </c>
      <c r="Q64" s="49" t="e" cm="1">
        <f t="array" ref="Q64">IF($I$2="Открытый тариф",
INDEX(GRID!$B$4:$BI$14,MATCH(Q$7,GRID!$A$4:$A$14,0),MATCH(1,($U$2=GRID!$B$1:$BI$1)*(КАЛЕНДАРЬ!$O31=GRID!$B$3:$BI$3), 0)),
ROUNDUP(INDEX(GRID!$B$4:$BI$14,MATCH(Q$7,GRID!$A$4:$A$14,0),MATCH(1,($U$2=GRID!$B$1:$BI$1)*(КАЛЕНДАРЬ!$O31=GRID!$B$3:$BI$3),0))*(1-GRID!$B$69),0))</f>
        <v>#N/A</v>
      </c>
      <c r="R64" s="49" t="e" cm="1">
        <f t="array" ref="R64">IF($I$2="Открытый тариф",
INDEX(GRID!$B$17:$BI$27,MATCH(Q$7,GRID!$A$17:$A$27,0),MATCH(1,($U$2=GRID!$B$1:$BI$1)*(КАЛЕНДАРЬ!$O31=GRID!$B$3:$BI$3), 0)),
ROUNDUP(INDEX(GRID!$B$17:$BI$27,MATCH(Q$7,GRID!$A$17:$A$27,0),MATCH(1,($U$2=GRID!$B$1:$BI$1)*(КАЛЕНДАРЬ!$O31=GRID!$B$3:$BI$3), 0))*(1-GRID!$B$69),0))</f>
        <v>#N/A</v>
      </c>
      <c r="S64" s="49" t="e" cm="1">
        <f t="array" ref="S64">IF($I$2="Открытый тариф",
INDEX(GRID!$B$4:$BI$14,MATCH(S$7,GRID!$A$4:$A$14,0),MATCH(1,($U$2=GRID!$B$1:$BI$1)*(КАЛЕНДАРЬ!$O31=GRID!$B$3:$BI$3), 0)),
ROUNDUP(INDEX(GRID!$B$4:$BI$14,MATCH(S$7,GRID!$A$4:$A$14,0),MATCH(1,($U$2=GRID!$B$1:$BI$1)*(КАЛЕНДАРЬ!$O31=GRID!$B$3:$BI$3),0))*(1-GRID!$B$69),0))</f>
        <v>#N/A</v>
      </c>
      <c r="T64" s="49" t="e" cm="1">
        <f t="array" ref="T64">IF($I$2="Открытый тариф",
INDEX(GRID!$B$17:$BI$27,MATCH(S$7,GRID!$A$17:$A$27,0),MATCH(1,($U$2=GRID!$B$1:$BI$1)*(КАЛЕНДАРЬ!$O31=GRID!$B$3:$BI$3), 0)),
ROUNDUP(INDEX(GRID!$B$17:$BI$27,MATCH(S$7,GRID!$A$17:$A$27,0),MATCH(1,($U$2=GRID!$B$1:$BI$1)*(КАЛЕНДАРЬ!$O31=GRID!$B$3:$BI$3), 0))*(1-GRID!$B$69),0))</f>
        <v>#N/A</v>
      </c>
      <c r="U64" s="49" cm="1">
        <f t="array" ref="U64">IF($I$2="Открытый тариф",
INDEX(GRID!$B$4:$BI$14,MATCH(U$7,GRID!$A$4:$A$14,0),MATCH(1,($U$2=GRID!$B$1:$BI$1)*(КАЛЕНДАРЬ!$O31=GRID!$B$3:$BI$3), 0)),
ROUNDUP(INDEX(GRID!$B$4:$BI$14,MATCH(U$7,GRID!$A$4:$A$14,0),MATCH(1,($U$2=GRID!$B$1:$BI$1)*(КАЛЕНДАРЬ!$O31=GRID!$B$3:$BI$3),0))*(1-GRID!$B$69),0))</f>
        <v>106000</v>
      </c>
      <c r="V64" s="49" cm="1">
        <f t="array" ref="V64">IF($I$2="Открытый тариф",
INDEX(GRID!$B$17:$BI$27,MATCH(U$7,GRID!$A$17:$A$27,0),MATCH(1,($U$2=GRID!$B$1:$BI$1)*(КАЛЕНДАРЬ!$O31=GRID!$B$3:$BI$3), 0)),
ROUNDUP(INDEX(GRID!$B$17:$BI$27,MATCH(U$7,GRID!$A$17:$A$27,0),MATCH(1,($U$2=GRID!$B$1:$BI$1)*(КАЛЕНДАРЬ!$O31=GRID!$B$3:$BI$3), 0))*(1-GRID!$B$69),0))</f>
        <v>108500</v>
      </c>
      <c r="W64" s="49" cm="1">
        <f t="array" ref="W64">IF($I$2="Открытый тариф",
INDEX(GRID!$B$4:$BI$14,MATCH(W$7,GRID!$A$4:$A$14,0),MATCH(1,($U$2=GRID!$B$1:$BI$1)*(КАЛЕНДАРЬ!$O31=GRID!$B$3:$BI$3), 0)),
ROUNDUP(INDEX(GRID!$B$4:$BI$14,MATCH(W$7,GRID!$A$4:$A$14,0),MATCH(1,($U$2=GRID!$B$1:$BI$1)*(КАЛЕНДАРЬ!$O31=GRID!$B$3:$BI$3),0))*(1-GRID!$B$69),0))</f>
        <v>361000</v>
      </c>
      <c r="X64" s="49" cm="1">
        <f t="array" ref="X64">IF($I$2="Открытый тариф",
INDEX(GRID!$B$17:$BI$27,MATCH(W$7,GRID!$A$17:$A$27,0),MATCH(1,($U$2=GRID!$B$1:$BI$1)*(КАЛЕНДАРЬ!$O31=GRID!$B$3:$BI$3), 0)),
ROUNDUP(INDEX(GRID!$B$17:$BI$27,MATCH(W$7,GRID!$A$17:$A$27,0),MATCH(1,($U$2=GRID!$B$1:$BI$1)*(КАЛЕНДАРЬ!$O31=GRID!$B$3:$BI$3), 0))*(1-GRID!$B$69),0))</f>
        <v>363500</v>
      </c>
    </row>
    <row r="65" spans="1:24" ht="12.75" hidden="1" customHeight="1" x14ac:dyDescent="0.2">
      <c r="A65" s="117" t="s">
        <v>42</v>
      </c>
      <c r="B65" s="117">
        <v>29</v>
      </c>
      <c r="C65" s="47" cm="1">
        <f t="array" ref="C65">IF($I$2="Открытый тариф",
INDEX(GRID!$B$4:$BI$14,MATCH(C$7,GRID!$A$4:$A$14,0),MATCH(1,($U$2=GRID!$B$1:$BI$1)*(КАЛЕНДАРЬ!$O32=GRID!$B$3:$BI$3), 0)),
ROUNDUP(INDEX(GRID!$B$4:$BI$14,MATCH(C$7,GRID!$A$4:$A$14,0),MATCH(1,($U$2=GRID!$B$1:$BI$1)*(КАЛЕНДАРЬ!$O32=GRID!$B$3:$BI$3),0))*(1-GRID!$B$69),0))</f>
        <v>35300</v>
      </c>
      <c r="D65" s="48" cm="1">
        <f t="array" ref="D65">IF($I$2="Открытый тариф",
INDEX(GRID!$B$17:$BI$27,MATCH(C$7,GRID!$A$17:$A$27,0),MATCH(1,($U$2=GRID!$B$1:$BI$1)*(КАЛЕНДАРЬ!$O32=GRID!$B$3:$BI$3), 0)),
ROUNDUP(INDEX(GRID!$B$17:$BI$27,MATCH(C$7,GRID!$A$17:$A$27,0),MATCH(1,($U$2=GRID!$B$1:$BI$1)*(КАЛЕНДАРЬ!$O32=GRID!$B$3:$BI$3), 0))*(1-GRID!$B$69),0))</f>
        <v>37800</v>
      </c>
      <c r="E65" s="47" cm="1">
        <f t="array" ref="E65">IF($I$2="Открытый тариф",
INDEX(GRID!$B$4:$BI$14,MATCH(E$7,GRID!$A$4:$A$14,0),MATCH(1,($U$2=GRID!$B$1:$BI$1)*(КАЛЕНДАРЬ!$O32=GRID!$B$3:$BI$3), 0)),
ROUNDUP(INDEX(GRID!$B$4:$BI$14,MATCH(E$7,GRID!$A$4:$A$14,0),MATCH(1,($U$2=GRID!$B$1:$BI$1)*(КАЛЕНДАРЬ!$O32=GRID!$B$3:$BI$3),0))*(1-GRID!$B$69),0))</f>
        <v>39400</v>
      </c>
      <c r="F65" s="48" cm="1">
        <f t="array" ref="F65">IF($I$2="Открытый тариф",
INDEX(GRID!$B$17:$BI$27,MATCH(E$7,GRID!$A$17:$A$27,0),MATCH(1,($U$2=GRID!$B$1:$BI$1)*(КАЛЕНДАРЬ!$O32=GRID!$B$3:$BI$3), 0)),
ROUNDUP(INDEX(GRID!$B$17:$BI$27,MATCH(E$7,GRID!$A$17:$A$27,0),MATCH(1,($U$2=GRID!$B$1:$BI$1)*(КАЛЕНДАРЬ!$O32=GRID!$B$3:$BI$3), 0))*(1-GRID!$B$69),0))</f>
        <v>41900</v>
      </c>
      <c r="G65" s="47" t="e" cm="1">
        <f t="array" ref="G65">IF($I$2="Открытый тариф",
INDEX(GRID!$B$4:$BI$14,MATCH(G$7,GRID!$A$4:$A$14,0),MATCH(1,($U$2=GRID!$B$1:$BI$1)*(КАЛЕНДАРЬ!$O32=GRID!$B$3:$BI$3), 0)),
ROUNDUP(INDEX(GRID!$B$4:$BI$14,MATCH(G$7,GRID!$A$4:$A$14,0),MATCH(1,($U$2=GRID!$B$1:$BI$1)*(КАЛЕНДАРЬ!$O32=GRID!$B$3:$BI$3),0))*(1-GRID!$B$69),0))</f>
        <v>#N/A</v>
      </c>
      <c r="H65" s="48" t="e" cm="1">
        <f t="array" ref="H65">IF($I$2="Открытый тариф",
INDEX(GRID!$B$17:$BI$27,MATCH(G$7,GRID!$A$17:$A$27,0),MATCH(1,($U$2=GRID!$B$1:$BI$1)*(КАЛЕНДАРЬ!$O32=GRID!$B$3:$BI$3), 0)),
ROUNDUP(INDEX(GRID!$B$17:$BI$27,MATCH(G$7,GRID!$A$17:$A$27,0),MATCH(1,($U$2=GRID!$B$1:$BI$1)*(КАЛЕНДАРЬ!$O32=GRID!$B$3:$BI$3), 0))*(1-GRID!$B$69),0))</f>
        <v>#N/A</v>
      </c>
      <c r="I65" s="47" t="e" cm="1">
        <f t="array" ref="I65">IF($I$2="Открытый тариф",
INDEX(GRID!$B$4:$BI$14,MATCH(I$7,GRID!$A$4:$A$14,0),MATCH(1,($U$2=GRID!$B$1:$BI$1)*(КАЛЕНДАРЬ!$O32=GRID!$B$3:$BI$3), 0)),
ROUNDUP(INDEX(GRID!$B$4:$BI$14,MATCH(I$7,GRID!$A$4:$A$14,0),MATCH(1,($U$2=GRID!$B$1:$BI$1)*(КАЛЕНДАРЬ!$O32=GRID!$B$3:$BI$3),0))*(1-GRID!$B$69),0))</f>
        <v>#N/A</v>
      </c>
      <c r="J65" s="48" t="e" cm="1">
        <f t="array" ref="J65">IF($I$2="Открытый тариф",
INDEX(GRID!$B$17:$BI$27,MATCH(I$7,GRID!$A$17:$A$27,0),MATCH(1,($U$2=GRID!$B$1:$BI$1)*(КАЛЕНДАРЬ!$O32=GRID!$B$3:$BI$3), 0)),
ROUNDUP(INDEX(GRID!$B$17:$BI$27,MATCH(I$7,GRID!$A$17:$A$27,0),MATCH(1,($U$2=GRID!$B$1:$BI$1)*(КАЛЕНДАРЬ!$O32=GRID!$B$3:$BI$3), 0))*(1-GRID!$B$69),0))</f>
        <v>#N/A</v>
      </c>
      <c r="K65" s="47" cm="1">
        <f t="array" ref="K65">IF($I$2="Открытый тариф",
INDEX(GRID!$B$4:$BI$14,MATCH(K$7,GRID!$A$4:$A$14,0),MATCH(1,($U$2=GRID!$B$1:$BI$1)*(КАЛЕНДАРЬ!$O32=GRID!$B$3:$BI$3), 0)),
ROUNDUP(INDEX(GRID!$B$4:$BI$14,MATCH(K$7,GRID!$A$4:$A$14,0),MATCH(1,($U$2=GRID!$B$1:$BI$1)*(КАЛЕНДАРЬ!$O32=GRID!$B$3:$BI$3),0))*(1-GRID!$B$69),0))</f>
        <v>55000</v>
      </c>
      <c r="L65" s="48" cm="1">
        <f t="array" ref="L65">IF($I$2="Открытый тариф",
INDEX(GRID!$B$17:$BI$27,MATCH(K$7,GRID!$A$17:$A$27,0),MATCH(1,($U$2=GRID!$B$1:$BI$1)*(КАЛЕНДАРЬ!$O32=GRID!$B$3:$BI$3), 0)),
ROUNDUP(INDEX(GRID!$B$17:$BI$27,MATCH(K$7,GRID!$A$17:$A$27,0),MATCH(1,($U$2=GRID!$B$1:$BI$1)*(КАЛЕНДАРЬ!$O32=GRID!$B$3:$BI$3), 0))*(1-GRID!$B$69),0))</f>
        <v>57500</v>
      </c>
      <c r="M65" s="47" cm="1">
        <f t="array" ref="M65">IF($I$2="Открытый тариф",
INDEX(GRID!$B$4:$BI$14,MATCH(M$7,GRID!$A$4:$A$14,0),MATCH(1,($U$2=GRID!$B$1:$BI$1)*(КАЛЕНДАРЬ!$O32=GRID!$B$3:$BI$3), 0)),
ROUNDUP(INDEX(GRID!$B$4:$BI$14,MATCH(M$7,GRID!$A$4:$A$14,0),MATCH(1,($U$2=GRID!$B$1:$BI$1)*(КАЛЕНДАРЬ!$O32=GRID!$B$3:$BI$3),0))*(1-GRID!$B$69),0))</f>
        <v>61400</v>
      </c>
      <c r="N65" s="48" cm="1">
        <f t="array" ref="N65">IF($I$2="Открытый тариф",
INDEX(GRID!$B$17:$BI$27,MATCH(M$7,GRID!$A$17:$A$27,0),MATCH(1,($U$2=GRID!$B$1:$BI$1)*(КАЛЕНДАРЬ!$O32=GRID!$B$3:$BI$3), 0)),
ROUNDUP(INDEX(GRID!$B$17:$BI$27,MATCH(M$7,GRID!$A$17:$A$27,0),MATCH(1,($U$2=GRID!$B$1:$BI$1)*(КАЛЕНДАРЬ!$O32=GRID!$B$3:$BI$3), 0))*(1-GRID!$B$69),0))</f>
        <v>63900</v>
      </c>
      <c r="O65" s="49" cm="1">
        <f t="array" ref="O65">IF($I$2="Открытый тариф",
INDEX(GRID!$B$4:$BI$14,MATCH(O$7,GRID!$A$4:$A$14,0),MATCH(1,($U$2=GRID!$B$1:$BI$1)*(КАЛЕНДАРЬ!$O32=GRID!$B$3:$BI$3), 0)),
ROUNDUP(INDEX(GRID!$B$4:$BI$14,MATCH(O$7,GRID!$A$4:$A$14,0),MATCH(1,($U$2=GRID!$B$1:$BI$1)*(КАЛЕНДАРЬ!$O32=GRID!$B$3:$BI$3),0))*(1-GRID!$B$69),0))</f>
        <v>68500</v>
      </c>
      <c r="P65" s="49" cm="1">
        <f t="array" ref="P65">IF($I$2="Открытый тариф",
INDEX(GRID!$B$17:$BI$27,MATCH(O$7,GRID!$A$17:$A$27,0),MATCH(1,($U$2=GRID!$B$1:$BI$1)*(КАЛЕНДАРЬ!$O32=GRID!$B$3:$BI$3), 0)),
ROUNDUP(INDEX(GRID!$B$17:$BI$27,MATCH(O$7,GRID!$A$17:$A$27,0),MATCH(1,($U$2=GRID!$B$1:$BI$1)*(КАЛЕНДАРЬ!$O32=GRID!$B$3:$BI$3), 0))*(1-GRID!$B$69),0))</f>
        <v>71000</v>
      </c>
      <c r="Q65" s="49" t="e" cm="1">
        <f t="array" ref="Q65">IF($I$2="Открытый тариф",
INDEX(GRID!$B$4:$BI$14,MATCH(Q$7,GRID!$A$4:$A$14,0),MATCH(1,($U$2=GRID!$B$1:$BI$1)*(КАЛЕНДАРЬ!$O32=GRID!$B$3:$BI$3), 0)),
ROUNDUP(INDEX(GRID!$B$4:$BI$14,MATCH(Q$7,GRID!$A$4:$A$14,0),MATCH(1,($U$2=GRID!$B$1:$BI$1)*(КАЛЕНДАРЬ!$O32=GRID!$B$3:$BI$3),0))*(1-GRID!$B$69),0))</f>
        <v>#N/A</v>
      </c>
      <c r="R65" s="49" t="e" cm="1">
        <f t="array" ref="R65">IF($I$2="Открытый тариф",
INDEX(GRID!$B$17:$BI$27,MATCH(Q$7,GRID!$A$17:$A$27,0),MATCH(1,($U$2=GRID!$B$1:$BI$1)*(КАЛЕНДАРЬ!$O32=GRID!$B$3:$BI$3), 0)),
ROUNDUP(INDEX(GRID!$B$17:$BI$27,MATCH(Q$7,GRID!$A$17:$A$27,0),MATCH(1,($U$2=GRID!$B$1:$BI$1)*(КАЛЕНДАРЬ!$O32=GRID!$B$3:$BI$3), 0))*(1-GRID!$B$69),0))</f>
        <v>#N/A</v>
      </c>
      <c r="S65" s="49" t="e" cm="1">
        <f t="array" ref="S65">IF($I$2="Открытый тариф",
INDEX(GRID!$B$4:$BI$14,MATCH(S$7,GRID!$A$4:$A$14,0),MATCH(1,($U$2=GRID!$B$1:$BI$1)*(КАЛЕНДАРЬ!$O32=GRID!$B$3:$BI$3), 0)),
ROUNDUP(INDEX(GRID!$B$4:$BI$14,MATCH(S$7,GRID!$A$4:$A$14,0),MATCH(1,($U$2=GRID!$B$1:$BI$1)*(КАЛЕНДАРЬ!$O32=GRID!$B$3:$BI$3),0))*(1-GRID!$B$69),0))</f>
        <v>#N/A</v>
      </c>
      <c r="T65" s="49" t="e" cm="1">
        <f t="array" ref="T65">IF($I$2="Открытый тариф",
INDEX(GRID!$B$17:$BI$27,MATCH(S$7,GRID!$A$17:$A$27,0),MATCH(1,($U$2=GRID!$B$1:$BI$1)*(КАЛЕНДАРЬ!$O32=GRID!$B$3:$BI$3), 0)),
ROUNDUP(INDEX(GRID!$B$17:$BI$27,MATCH(S$7,GRID!$A$17:$A$27,0),MATCH(1,($U$2=GRID!$B$1:$BI$1)*(КАЛЕНДАРЬ!$O32=GRID!$B$3:$BI$3), 0))*(1-GRID!$B$69),0))</f>
        <v>#N/A</v>
      </c>
      <c r="U65" s="49" cm="1">
        <f t="array" ref="U65">IF($I$2="Открытый тариф",
INDEX(GRID!$B$4:$BI$14,MATCH(U$7,GRID!$A$4:$A$14,0),MATCH(1,($U$2=GRID!$B$1:$BI$1)*(КАЛЕНДАРЬ!$O32=GRID!$B$3:$BI$3), 0)),
ROUNDUP(INDEX(GRID!$B$4:$BI$14,MATCH(U$7,GRID!$A$4:$A$14,0),MATCH(1,($U$2=GRID!$B$1:$BI$1)*(КАЛЕНДАРЬ!$O32=GRID!$B$3:$BI$3),0))*(1-GRID!$B$69),0))</f>
        <v>106000</v>
      </c>
      <c r="V65" s="49" cm="1">
        <f t="array" ref="V65">IF($I$2="Открытый тариф",
INDEX(GRID!$B$17:$BI$27,MATCH(U$7,GRID!$A$17:$A$27,0),MATCH(1,($U$2=GRID!$B$1:$BI$1)*(КАЛЕНДАРЬ!$O32=GRID!$B$3:$BI$3), 0)),
ROUNDUP(INDEX(GRID!$B$17:$BI$27,MATCH(U$7,GRID!$A$17:$A$27,0),MATCH(1,($U$2=GRID!$B$1:$BI$1)*(КАЛЕНДАРЬ!$O32=GRID!$B$3:$BI$3), 0))*(1-GRID!$B$69),0))</f>
        <v>108500</v>
      </c>
      <c r="W65" s="49" cm="1">
        <f t="array" ref="W65">IF($I$2="Открытый тариф",
INDEX(GRID!$B$4:$BI$14,MATCH(W$7,GRID!$A$4:$A$14,0),MATCH(1,($U$2=GRID!$B$1:$BI$1)*(КАЛЕНДАРЬ!$O32=GRID!$B$3:$BI$3), 0)),
ROUNDUP(INDEX(GRID!$B$4:$BI$14,MATCH(W$7,GRID!$A$4:$A$14,0),MATCH(1,($U$2=GRID!$B$1:$BI$1)*(КАЛЕНДАРЬ!$O32=GRID!$B$3:$BI$3),0))*(1-GRID!$B$69),0))</f>
        <v>361000</v>
      </c>
      <c r="X65" s="49" cm="1">
        <f t="array" ref="X65">IF($I$2="Открытый тариф",
INDEX(GRID!$B$17:$BI$27,MATCH(W$7,GRID!$A$17:$A$27,0),MATCH(1,($U$2=GRID!$B$1:$BI$1)*(КАЛЕНДАРЬ!$O32=GRID!$B$3:$BI$3), 0)),
ROUNDUP(INDEX(GRID!$B$17:$BI$27,MATCH(W$7,GRID!$A$17:$A$27,0),MATCH(1,($U$2=GRID!$B$1:$BI$1)*(КАЛЕНДАРЬ!$O32=GRID!$B$3:$BI$3), 0))*(1-GRID!$B$69),0))</f>
        <v>363500</v>
      </c>
    </row>
    <row r="66" spans="1:24" ht="12.75" hidden="1" customHeight="1" x14ac:dyDescent="0.2">
      <c r="A66" s="117" t="s">
        <v>43</v>
      </c>
      <c r="B66" s="117">
        <v>30</v>
      </c>
      <c r="C66" s="47" cm="1">
        <f t="array" ref="C66">IF($I$2="Открытый тариф",
INDEX(GRID!$B$4:$BI$14,MATCH(C$7,GRID!$A$4:$A$14,0),MATCH(1,($U$2=GRID!$B$1:$BI$1)*(КАЛЕНДАРЬ!$O33=GRID!$B$3:$BI$3), 0)),
ROUNDUP(INDEX(GRID!$B$4:$BI$14,MATCH(C$7,GRID!$A$4:$A$14,0),MATCH(1,($U$2=GRID!$B$1:$BI$1)*(КАЛЕНДАРЬ!$O33=GRID!$B$3:$BI$3),0))*(1-GRID!$B$69),0))</f>
        <v>35300</v>
      </c>
      <c r="D66" s="48" cm="1">
        <f t="array" ref="D66">IF($I$2="Открытый тариф",
INDEX(GRID!$B$17:$BI$27,MATCH(C$7,GRID!$A$17:$A$27,0),MATCH(1,($U$2=GRID!$B$1:$BI$1)*(КАЛЕНДАРЬ!$O33=GRID!$B$3:$BI$3), 0)),
ROUNDUP(INDEX(GRID!$B$17:$BI$27,MATCH(C$7,GRID!$A$17:$A$27,0),MATCH(1,($U$2=GRID!$B$1:$BI$1)*(КАЛЕНДАРЬ!$O33=GRID!$B$3:$BI$3), 0))*(1-GRID!$B$69),0))</f>
        <v>37800</v>
      </c>
      <c r="E66" s="47" cm="1">
        <f t="array" ref="E66">IF($I$2="Открытый тариф",
INDEX(GRID!$B$4:$BI$14,MATCH(E$7,GRID!$A$4:$A$14,0),MATCH(1,($U$2=GRID!$B$1:$BI$1)*(КАЛЕНДАРЬ!$O33=GRID!$B$3:$BI$3), 0)),
ROUNDUP(INDEX(GRID!$B$4:$BI$14,MATCH(E$7,GRID!$A$4:$A$14,0),MATCH(1,($U$2=GRID!$B$1:$BI$1)*(КАЛЕНДАРЬ!$O33=GRID!$B$3:$BI$3),0))*(1-GRID!$B$69),0))</f>
        <v>39400</v>
      </c>
      <c r="F66" s="48" cm="1">
        <f t="array" ref="F66">IF($I$2="Открытый тариф",
INDEX(GRID!$B$17:$BI$27,MATCH(E$7,GRID!$A$17:$A$27,0),MATCH(1,($U$2=GRID!$B$1:$BI$1)*(КАЛЕНДАРЬ!$O33=GRID!$B$3:$BI$3), 0)),
ROUNDUP(INDEX(GRID!$B$17:$BI$27,MATCH(E$7,GRID!$A$17:$A$27,0),MATCH(1,($U$2=GRID!$B$1:$BI$1)*(КАЛЕНДАРЬ!$O33=GRID!$B$3:$BI$3), 0))*(1-GRID!$B$69),0))</f>
        <v>41900</v>
      </c>
      <c r="G66" s="47" t="e" cm="1">
        <f t="array" ref="G66">IF($I$2="Открытый тариф",
INDEX(GRID!$B$4:$BI$14,MATCH(G$7,GRID!$A$4:$A$14,0),MATCH(1,($U$2=GRID!$B$1:$BI$1)*(КАЛЕНДАРЬ!$O33=GRID!$B$3:$BI$3), 0)),
ROUNDUP(INDEX(GRID!$B$4:$BI$14,MATCH(G$7,GRID!$A$4:$A$14,0),MATCH(1,($U$2=GRID!$B$1:$BI$1)*(КАЛЕНДАРЬ!$O33=GRID!$B$3:$BI$3),0))*(1-GRID!$B$69),0))</f>
        <v>#N/A</v>
      </c>
      <c r="H66" s="48" t="e" cm="1">
        <f t="array" ref="H66">IF($I$2="Открытый тариф",
INDEX(GRID!$B$17:$BI$27,MATCH(G$7,GRID!$A$17:$A$27,0),MATCH(1,($U$2=GRID!$B$1:$BI$1)*(КАЛЕНДАРЬ!$O33=GRID!$B$3:$BI$3), 0)),
ROUNDUP(INDEX(GRID!$B$17:$BI$27,MATCH(G$7,GRID!$A$17:$A$27,0),MATCH(1,($U$2=GRID!$B$1:$BI$1)*(КАЛЕНДАРЬ!$O33=GRID!$B$3:$BI$3), 0))*(1-GRID!$B$69),0))</f>
        <v>#N/A</v>
      </c>
      <c r="I66" s="47" t="e" cm="1">
        <f t="array" ref="I66">IF($I$2="Открытый тариф",
INDEX(GRID!$B$4:$BI$14,MATCH(I$7,GRID!$A$4:$A$14,0),MATCH(1,($U$2=GRID!$B$1:$BI$1)*(КАЛЕНДАРЬ!$O33=GRID!$B$3:$BI$3), 0)),
ROUNDUP(INDEX(GRID!$B$4:$BI$14,MATCH(I$7,GRID!$A$4:$A$14,0),MATCH(1,($U$2=GRID!$B$1:$BI$1)*(КАЛЕНДАРЬ!$O33=GRID!$B$3:$BI$3),0))*(1-GRID!$B$69),0))</f>
        <v>#N/A</v>
      </c>
      <c r="J66" s="48" t="e" cm="1">
        <f t="array" ref="J66">IF($I$2="Открытый тариф",
INDEX(GRID!$B$17:$BI$27,MATCH(I$7,GRID!$A$17:$A$27,0),MATCH(1,($U$2=GRID!$B$1:$BI$1)*(КАЛЕНДАРЬ!$O33=GRID!$B$3:$BI$3), 0)),
ROUNDUP(INDEX(GRID!$B$17:$BI$27,MATCH(I$7,GRID!$A$17:$A$27,0),MATCH(1,($U$2=GRID!$B$1:$BI$1)*(КАЛЕНДАРЬ!$O33=GRID!$B$3:$BI$3), 0))*(1-GRID!$B$69),0))</f>
        <v>#N/A</v>
      </c>
      <c r="K66" s="47" cm="1">
        <f t="array" ref="K66">IF($I$2="Открытый тариф",
INDEX(GRID!$B$4:$BI$14,MATCH(K$7,GRID!$A$4:$A$14,0),MATCH(1,($U$2=GRID!$B$1:$BI$1)*(КАЛЕНДАРЬ!$O33=GRID!$B$3:$BI$3), 0)),
ROUNDUP(INDEX(GRID!$B$4:$BI$14,MATCH(K$7,GRID!$A$4:$A$14,0),MATCH(1,($U$2=GRID!$B$1:$BI$1)*(КАЛЕНДАРЬ!$O33=GRID!$B$3:$BI$3),0))*(1-GRID!$B$69),0))</f>
        <v>55000</v>
      </c>
      <c r="L66" s="48" cm="1">
        <f t="array" ref="L66">IF($I$2="Открытый тариф",
INDEX(GRID!$B$17:$BI$27,MATCH(K$7,GRID!$A$17:$A$27,0),MATCH(1,($U$2=GRID!$B$1:$BI$1)*(КАЛЕНДАРЬ!$O33=GRID!$B$3:$BI$3), 0)),
ROUNDUP(INDEX(GRID!$B$17:$BI$27,MATCH(K$7,GRID!$A$17:$A$27,0),MATCH(1,($U$2=GRID!$B$1:$BI$1)*(КАЛЕНДАРЬ!$O33=GRID!$B$3:$BI$3), 0))*(1-GRID!$B$69),0))</f>
        <v>57500</v>
      </c>
      <c r="M66" s="47" cm="1">
        <f t="array" ref="M66">IF($I$2="Открытый тариф",
INDEX(GRID!$B$4:$BI$14,MATCH(M$7,GRID!$A$4:$A$14,0),MATCH(1,($U$2=GRID!$B$1:$BI$1)*(КАЛЕНДАРЬ!$O33=GRID!$B$3:$BI$3), 0)),
ROUNDUP(INDEX(GRID!$B$4:$BI$14,MATCH(M$7,GRID!$A$4:$A$14,0),MATCH(1,($U$2=GRID!$B$1:$BI$1)*(КАЛЕНДАРЬ!$O33=GRID!$B$3:$BI$3),0))*(1-GRID!$B$69),0))</f>
        <v>61400</v>
      </c>
      <c r="N66" s="48" cm="1">
        <f t="array" ref="N66">IF($I$2="Открытый тариф",
INDEX(GRID!$B$17:$BI$27,MATCH(M$7,GRID!$A$17:$A$27,0),MATCH(1,($U$2=GRID!$B$1:$BI$1)*(КАЛЕНДАРЬ!$O33=GRID!$B$3:$BI$3), 0)),
ROUNDUP(INDEX(GRID!$B$17:$BI$27,MATCH(M$7,GRID!$A$17:$A$27,0),MATCH(1,($U$2=GRID!$B$1:$BI$1)*(КАЛЕНДАРЬ!$O33=GRID!$B$3:$BI$3), 0))*(1-GRID!$B$69),0))</f>
        <v>63900</v>
      </c>
      <c r="O66" s="49" cm="1">
        <f t="array" ref="O66">IF($I$2="Открытый тариф",
INDEX(GRID!$B$4:$BI$14,MATCH(O$7,GRID!$A$4:$A$14,0),MATCH(1,($U$2=GRID!$B$1:$BI$1)*(КАЛЕНДАРЬ!$O33=GRID!$B$3:$BI$3), 0)),
ROUNDUP(INDEX(GRID!$B$4:$BI$14,MATCH(O$7,GRID!$A$4:$A$14,0),MATCH(1,($U$2=GRID!$B$1:$BI$1)*(КАЛЕНДАРЬ!$O33=GRID!$B$3:$BI$3),0))*(1-GRID!$B$69),0))</f>
        <v>68500</v>
      </c>
      <c r="P66" s="49" cm="1">
        <f t="array" ref="P66">IF($I$2="Открытый тариф",
INDEX(GRID!$B$17:$BI$27,MATCH(O$7,GRID!$A$17:$A$27,0),MATCH(1,($U$2=GRID!$B$1:$BI$1)*(КАЛЕНДАРЬ!$O33=GRID!$B$3:$BI$3), 0)),
ROUNDUP(INDEX(GRID!$B$17:$BI$27,MATCH(O$7,GRID!$A$17:$A$27,0),MATCH(1,($U$2=GRID!$B$1:$BI$1)*(КАЛЕНДАРЬ!$O33=GRID!$B$3:$BI$3), 0))*(1-GRID!$B$69),0))</f>
        <v>71000</v>
      </c>
      <c r="Q66" s="49" t="e" cm="1">
        <f t="array" ref="Q66">IF($I$2="Открытый тариф",
INDEX(GRID!$B$4:$BI$14,MATCH(Q$7,GRID!$A$4:$A$14,0),MATCH(1,($U$2=GRID!$B$1:$BI$1)*(КАЛЕНДАРЬ!$O33=GRID!$B$3:$BI$3), 0)),
ROUNDUP(INDEX(GRID!$B$4:$BI$14,MATCH(Q$7,GRID!$A$4:$A$14,0),MATCH(1,($U$2=GRID!$B$1:$BI$1)*(КАЛЕНДАРЬ!$O33=GRID!$B$3:$BI$3),0))*(1-GRID!$B$69),0))</f>
        <v>#N/A</v>
      </c>
      <c r="R66" s="49" t="e" cm="1">
        <f t="array" ref="R66">IF($I$2="Открытый тариф",
INDEX(GRID!$B$17:$BI$27,MATCH(Q$7,GRID!$A$17:$A$27,0),MATCH(1,($U$2=GRID!$B$1:$BI$1)*(КАЛЕНДАРЬ!$O33=GRID!$B$3:$BI$3), 0)),
ROUNDUP(INDEX(GRID!$B$17:$BI$27,MATCH(Q$7,GRID!$A$17:$A$27,0),MATCH(1,($U$2=GRID!$B$1:$BI$1)*(КАЛЕНДАРЬ!$O33=GRID!$B$3:$BI$3), 0))*(1-GRID!$B$69),0))</f>
        <v>#N/A</v>
      </c>
      <c r="S66" s="49" t="e" cm="1">
        <f t="array" ref="S66">IF($I$2="Открытый тариф",
INDEX(GRID!$B$4:$BI$14,MATCH(S$7,GRID!$A$4:$A$14,0),MATCH(1,($U$2=GRID!$B$1:$BI$1)*(КАЛЕНДАРЬ!$O33=GRID!$B$3:$BI$3), 0)),
ROUNDUP(INDEX(GRID!$B$4:$BI$14,MATCH(S$7,GRID!$A$4:$A$14,0),MATCH(1,($U$2=GRID!$B$1:$BI$1)*(КАЛЕНДАРЬ!$O33=GRID!$B$3:$BI$3),0))*(1-GRID!$B$69),0))</f>
        <v>#N/A</v>
      </c>
      <c r="T66" s="49" t="e" cm="1">
        <f t="array" ref="T66">IF($I$2="Открытый тариф",
INDEX(GRID!$B$17:$BI$27,MATCH(S$7,GRID!$A$17:$A$27,0),MATCH(1,($U$2=GRID!$B$1:$BI$1)*(КАЛЕНДАРЬ!$O33=GRID!$B$3:$BI$3), 0)),
ROUNDUP(INDEX(GRID!$B$17:$BI$27,MATCH(S$7,GRID!$A$17:$A$27,0),MATCH(1,($U$2=GRID!$B$1:$BI$1)*(КАЛЕНДАРЬ!$O33=GRID!$B$3:$BI$3), 0))*(1-GRID!$B$69),0))</f>
        <v>#N/A</v>
      </c>
      <c r="U66" s="49" cm="1">
        <f t="array" ref="U66">IF($I$2="Открытый тариф",
INDEX(GRID!$B$4:$BI$14,MATCH(U$7,GRID!$A$4:$A$14,0),MATCH(1,($U$2=GRID!$B$1:$BI$1)*(КАЛЕНДАРЬ!$O33=GRID!$B$3:$BI$3), 0)),
ROUNDUP(INDEX(GRID!$B$4:$BI$14,MATCH(U$7,GRID!$A$4:$A$14,0),MATCH(1,($U$2=GRID!$B$1:$BI$1)*(КАЛЕНДАРЬ!$O33=GRID!$B$3:$BI$3),0))*(1-GRID!$B$69),0))</f>
        <v>106000</v>
      </c>
      <c r="V66" s="49" cm="1">
        <f t="array" ref="V66">IF($I$2="Открытый тариф",
INDEX(GRID!$B$17:$BI$27,MATCH(U$7,GRID!$A$17:$A$27,0),MATCH(1,($U$2=GRID!$B$1:$BI$1)*(КАЛЕНДАРЬ!$O33=GRID!$B$3:$BI$3), 0)),
ROUNDUP(INDEX(GRID!$B$17:$BI$27,MATCH(U$7,GRID!$A$17:$A$27,0),MATCH(1,($U$2=GRID!$B$1:$BI$1)*(КАЛЕНДАРЬ!$O33=GRID!$B$3:$BI$3), 0))*(1-GRID!$B$69),0))</f>
        <v>108500</v>
      </c>
      <c r="W66" s="49" cm="1">
        <f t="array" ref="W66">IF($I$2="Открытый тариф",
INDEX(GRID!$B$4:$BI$14,MATCH(W$7,GRID!$A$4:$A$14,0),MATCH(1,($U$2=GRID!$B$1:$BI$1)*(КАЛЕНДАРЬ!$O33=GRID!$B$3:$BI$3), 0)),
ROUNDUP(INDEX(GRID!$B$4:$BI$14,MATCH(W$7,GRID!$A$4:$A$14,0),MATCH(1,($U$2=GRID!$B$1:$BI$1)*(КАЛЕНДАРЬ!$O33=GRID!$B$3:$BI$3),0))*(1-GRID!$B$69),0))</f>
        <v>361000</v>
      </c>
      <c r="X66" s="49" cm="1">
        <f t="array" ref="X66">IF($I$2="Открытый тариф",
INDEX(GRID!$B$17:$BI$27,MATCH(W$7,GRID!$A$17:$A$27,0),MATCH(1,($U$2=GRID!$B$1:$BI$1)*(КАЛЕНДАРЬ!$O33=GRID!$B$3:$BI$3), 0)),
ROUNDUP(INDEX(GRID!$B$17:$BI$27,MATCH(W$7,GRID!$A$17:$A$27,0),MATCH(1,($U$2=GRID!$B$1:$BI$1)*(КАЛЕНДАРЬ!$O33=GRID!$B$3:$BI$3), 0))*(1-GRID!$B$69),0))</f>
        <v>363500</v>
      </c>
    </row>
    <row r="67" spans="1:24" ht="12.75" hidden="1" customHeight="1" x14ac:dyDescent="0.2">
      <c r="A67" s="117" t="s">
        <v>44</v>
      </c>
      <c r="B67" s="117">
        <v>31</v>
      </c>
      <c r="C67" s="47" cm="1">
        <f t="array" ref="C67">IF($I$2="Открытый тариф",
INDEX(GRID!$B$4:$BI$14,MATCH(C$7,GRID!$A$4:$A$14,0),MATCH(1,($U$2=GRID!$B$1:$BI$1)*(КАЛЕНДАРЬ!$O34=GRID!$B$3:$BI$3), 0)),
ROUNDUP(INDEX(GRID!$B$4:$BI$14,MATCH(C$7,GRID!$A$4:$A$14,0),MATCH(1,($U$2=GRID!$B$1:$BI$1)*(КАЛЕНДАРЬ!$O34=GRID!$B$3:$BI$3),0))*(1-GRID!$B$69),0))</f>
        <v>22000</v>
      </c>
      <c r="D67" s="48" cm="1">
        <f t="array" ref="D67">IF($I$2="Открытый тариф",
INDEX(GRID!$B$17:$BI$27,MATCH(C$7,GRID!$A$17:$A$27,0),MATCH(1,($U$2=GRID!$B$1:$BI$1)*(КАЛЕНДАРЬ!$O34=GRID!$B$3:$BI$3), 0)),
ROUNDUP(INDEX(GRID!$B$17:$BI$27,MATCH(C$7,GRID!$A$17:$A$27,0),MATCH(1,($U$2=GRID!$B$1:$BI$1)*(КАЛЕНДАРЬ!$O34=GRID!$B$3:$BI$3), 0))*(1-GRID!$B$69),0))</f>
        <v>24500</v>
      </c>
      <c r="E67" s="47" cm="1">
        <f t="array" ref="E67">IF($I$2="Открытый тариф",
INDEX(GRID!$B$4:$BI$14,MATCH(E$7,GRID!$A$4:$A$14,0),MATCH(1,($U$2=GRID!$B$1:$BI$1)*(КАЛЕНДАРЬ!$O34=GRID!$B$3:$BI$3), 0)),
ROUNDUP(INDEX(GRID!$B$4:$BI$14,MATCH(E$7,GRID!$A$4:$A$14,0),MATCH(1,($U$2=GRID!$B$1:$BI$1)*(КАЛЕНДАРЬ!$O34=GRID!$B$3:$BI$3),0))*(1-GRID!$B$69),0))</f>
        <v>24300</v>
      </c>
      <c r="F67" s="48" cm="1">
        <f t="array" ref="F67">IF($I$2="Открытый тариф",
INDEX(GRID!$B$17:$BI$27,MATCH(E$7,GRID!$A$17:$A$27,0),MATCH(1,($U$2=GRID!$B$1:$BI$1)*(КАЛЕНДАРЬ!$O34=GRID!$B$3:$BI$3), 0)),
ROUNDUP(INDEX(GRID!$B$17:$BI$27,MATCH(E$7,GRID!$A$17:$A$27,0),MATCH(1,($U$2=GRID!$B$1:$BI$1)*(КАЛЕНДАРЬ!$O34=GRID!$B$3:$BI$3), 0))*(1-GRID!$B$69),0))</f>
        <v>26800</v>
      </c>
      <c r="G67" s="47" t="e" cm="1">
        <f t="array" ref="G67">IF($I$2="Открытый тариф",
INDEX(GRID!$B$4:$BI$14,MATCH(G$7,GRID!$A$4:$A$14,0),MATCH(1,($U$2=GRID!$B$1:$BI$1)*(КАЛЕНДАРЬ!$O34=GRID!$B$3:$BI$3), 0)),
ROUNDUP(INDEX(GRID!$B$4:$BI$14,MATCH(G$7,GRID!$A$4:$A$14,0),MATCH(1,($U$2=GRID!$B$1:$BI$1)*(КАЛЕНДАРЬ!$O34=GRID!$B$3:$BI$3),0))*(1-GRID!$B$69),0))</f>
        <v>#N/A</v>
      </c>
      <c r="H67" s="48" t="e" cm="1">
        <f t="array" ref="H67">IF($I$2="Открытый тариф",
INDEX(GRID!$B$17:$BI$27,MATCH(G$7,GRID!$A$17:$A$27,0),MATCH(1,($U$2=GRID!$B$1:$BI$1)*(КАЛЕНДАРЬ!$O34=GRID!$B$3:$BI$3), 0)),
ROUNDUP(INDEX(GRID!$B$17:$BI$27,MATCH(G$7,GRID!$A$17:$A$27,0),MATCH(1,($U$2=GRID!$B$1:$BI$1)*(КАЛЕНДАРЬ!$O34=GRID!$B$3:$BI$3), 0))*(1-GRID!$B$69),0))</f>
        <v>#N/A</v>
      </c>
      <c r="I67" s="47" t="e" cm="1">
        <f t="array" ref="I67">IF($I$2="Открытый тариф",
INDEX(GRID!$B$4:$BI$14,MATCH(I$7,GRID!$A$4:$A$14,0),MATCH(1,($U$2=GRID!$B$1:$BI$1)*(КАЛЕНДАРЬ!$O34=GRID!$B$3:$BI$3), 0)),
ROUNDUP(INDEX(GRID!$B$4:$BI$14,MATCH(I$7,GRID!$A$4:$A$14,0),MATCH(1,($U$2=GRID!$B$1:$BI$1)*(КАЛЕНДАРЬ!$O34=GRID!$B$3:$BI$3),0))*(1-GRID!$B$69),0))</f>
        <v>#N/A</v>
      </c>
      <c r="J67" s="48" t="e" cm="1">
        <f t="array" ref="J67">IF($I$2="Открытый тариф",
INDEX(GRID!$B$17:$BI$27,MATCH(I$7,GRID!$A$17:$A$27,0),MATCH(1,($U$2=GRID!$B$1:$BI$1)*(КАЛЕНДАРЬ!$O34=GRID!$B$3:$BI$3), 0)),
ROUNDUP(INDEX(GRID!$B$17:$BI$27,MATCH(I$7,GRID!$A$17:$A$27,0),MATCH(1,($U$2=GRID!$B$1:$BI$1)*(КАЛЕНДАРЬ!$O34=GRID!$B$3:$BI$3), 0))*(1-GRID!$B$69),0))</f>
        <v>#N/A</v>
      </c>
      <c r="K67" s="47" cm="1">
        <f t="array" ref="K67">IF($I$2="Открытый тариф",
INDEX(GRID!$B$4:$BI$14,MATCH(K$7,GRID!$A$4:$A$14,0),MATCH(1,($U$2=GRID!$B$1:$BI$1)*(КАЛЕНДАРЬ!$O34=GRID!$B$3:$BI$3), 0)),
ROUNDUP(INDEX(GRID!$B$4:$BI$14,MATCH(K$7,GRID!$A$4:$A$14,0),MATCH(1,($U$2=GRID!$B$1:$BI$1)*(КАЛЕНДАРЬ!$O34=GRID!$B$3:$BI$3),0))*(1-GRID!$B$69),0))</f>
        <v>32800</v>
      </c>
      <c r="L67" s="48" cm="1">
        <f t="array" ref="L67">IF($I$2="Открытый тариф",
INDEX(GRID!$B$17:$BI$27,MATCH(K$7,GRID!$A$17:$A$27,0),MATCH(1,($U$2=GRID!$B$1:$BI$1)*(КАЛЕНДАРЬ!$O34=GRID!$B$3:$BI$3), 0)),
ROUNDUP(INDEX(GRID!$B$17:$BI$27,MATCH(K$7,GRID!$A$17:$A$27,0),MATCH(1,($U$2=GRID!$B$1:$BI$1)*(КАЛЕНДАРЬ!$O34=GRID!$B$3:$BI$3), 0))*(1-GRID!$B$69),0))</f>
        <v>35300</v>
      </c>
      <c r="M67" s="47" cm="1">
        <f t="array" ref="M67">IF($I$2="Открытый тариф",
INDEX(GRID!$B$4:$BI$14,MATCH(M$7,GRID!$A$4:$A$14,0),MATCH(1,($U$2=GRID!$B$1:$BI$1)*(КАЛЕНДАРЬ!$O34=GRID!$B$3:$BI$3), 0)),
ROUNDUP(INDEX(GRID!$B$4:$BI$14,MATCH(M$7,GRID!$A$4:$A$14,0),MATCH(1,($U$2=GRID!$B$1:$BI$1)*(КАЛЕНДАРЬ!$O34=GRID!$B$3:$BI$3),0))*(1-GRID!$B$69),0))</f>
        <v>36300</v>
      </c>
      <c r="N67" s="48" cm="1">
        <f t="array" ref="N67">IF($I$2="Открытый тариф",
INDEX(GRID!$B$17:$BI$27,MATCH(M$7,GRID!$A$17:$A$27,0),MATCH(1,($U$2=GRID!$B$1:$BI$1)*(КАЛЕНДАРЬ!$O34=GRID!$B$3:$BI$3), 0)),
ROUNDUP(INDEX(GRID!$B$17:$BI$27,MATCH(M$7,GRID!$A$17:$A$27,0),MATCH(1,($U$2=GRID!$B$1:$BI$1)*(КАЛЕНДАРЬ!$O34=GRID!$B$3:$BI$3), 0))*(1-GRID!$B$69),0))</f>
        <v>38800</v>
      </c>
      <c r="O67" s="49" cm="1">
        <f t="array" ref="O67">IF($I$2="Открытый тариф",
INDEX(GRID!$B$4:$BI$14,MATCH(O$7,GRID!$A$4:$A$14,0),MATCH(1,($U$2=GRID!$B$1:$BI$1)*(КАЛЕНДАРЬ!$O34=GRID!$B$3:$BI$3), 0)),
ROUNDUP(INDEX(GRID!$B$4:$BI$14,MATCH(O$7,GRID!$A$4:$A$14,0),MATCH(1,($U$2=GRID!$B$1:$BI$1)*(КАЛЕНДАРЬ!$O34=GRID!$B$3:$BI$3),0))*(1-GRID!$B$69),0))</f>
        <v>43000</v>
      </c>
      <c r="P67" s="49" cm="1">
        <f t="array" ref="P67">IF($I$2="Открытый тариф",
INDEX(GRID!$B$17:$BI$27,MATCH(O$7,GRID!$A$17:$A$27,0),MATCH(1,($U$2=GRID!$B$1:$BI$1)*(КАЛЕНДАРЬ!$O34=GRID!$B$3:$BI$3), 0)),
ROUNDUP(INDEX(GRID!$B$17:$BI$27,MATCH(O$7,GRID!$A$17:$A$27,0),MATCH(1,($U$2=GRID!$B$1:$BI$1)*(КАЛЕНДАРЬ!$O34=GRID!$B$3:$BI$3), 0))*(1-GRID!$B$69),0))</f>
        <v>45500</v>
      </c>
      <c r="Q67" s="49" t="e" cm="1">
        <f t="array" ref="Q67">IF($I$2="Открытый тариф",
INDEX(GRID!$B$4:$BI$14,MATCH(Q$7,GRID!$A$4:$A$14,0),MATCH(1,($U$2=GRID!$B$1:$BI$1)*(КАЛЕНДАРЬ!$O34=GRID!$B$3:$BI$3), 0)),
ROUNDUP(INDEX(GRID!$B$4:$BI$14,MATCH(Q$7,GRID!$A$4:$A$14,0),MATCH(1,($U$2=GRID!$B$1:$BI$1)*(КАЛЕНДАРЬ!$O34=GRID!$B$3:$BI$3),0))*(1-GRID!$B$69),0))</f>
        <v>#N/A</v>
      </c>
      <c r="R67" s="49" t="e" cm="1">
        <f t="array" ref="R67">IF($I$2="Открытый тариф",
INDEX(GRID!$B$17:$BI$27,MATCH(Q$7,GRID!$A$17:$A$27,0),MATCH(1,($U$2=GRID!$B$1:$BI$1)*(КАЛЕНДАРЬ!$O34=GRID!$B$3:$BI$3), 0)),
ROUNDUP(INDEX(GRID!$B$17:$BI$27,MATCH(Q$7,GRID!$A$17:$A$27,0),MATCH(1,($U$2=GRID!$B$1:$BI$1)*(КАЛЕНДАРЬ!$O34=GRID!$B$3:$BI$3), 0))*(1-GRID!$B$69),0))</f>
        <v>#N/A</v>
      </c>
      <c r="S67" s="49" t="e" cm="1">
        <f t="array" ref="S67">IF($I$2="Открытый тариф",
INDEX(GRID!$B$4:$BI$14,MATCH(S$7,GRID!$A$4:$A$14,0),MATCH(1,($U$2=GRID!$B$1:$BI$1)*(КАЛЕНДАРЬ!$O34=GRID!$B$3:$BI$3), 0)),
ROUNDUP(INDEX(GRID!$B$4:$BI$14,MATCH(S$7,GRID!$A$4:$A$14,0),MATCH(1,($U$2=GRID!$B$1:$BI$1)*(КАЛЕНДАРЬ!$O34=GRID!$B$3:$BI$3),0))*(1-GRID!$B$69),0))</f>
        <v>#N/A</v>
      </c>
      <c r="T67" s="49" t="e" cm="1">
        <f t="array" ref="T67">IF($I$2="Открытый тариф",
INDEX(GRID!$B$17:$BI$27,MATCH(S$7,GRID!$A$17:$A$27,0),MATCH(1,($U$2=GRID!$B$1:$BI$1)*(КАЛЕНДАРЬ!$O34=GRID!$B$3:$BI$3), 0)),
ROUNDUP(INDEX(GRID!$B$17:$BI$27,MATCH(S$7,GRID!$A$17:$A$27,0),MATCH(1,($U$2=GRID!$B$1:$BI$1)*(КАЛЕНДАРЬ!$O34=GRID!$B$3:$BI$3), 0))*(1-GRID!$B$69),0))</f>
        <v>#N/A</v>
      </c>
      <c r="U67" s="49" cm="1">
        <f t="array" ref="U67">IF($I$2="Открытый тариф",
INDEX(GRID!$B$4:$BI$14,MATCH(U$7,GRID!$A$4:$A$14,0),MATCH(1,($U$2=GRID!$B$1:$BI$1)*(КАЛЕНДАРЬ!$O34=GRID!$B$3:$BI$3), 0)),
ROUNDUP(INDEX(GRID!$B$4:$BI$14,MATCH(U$7,GRID!$A$4:$A$14,0),MATCH(1,($U$2=GRID!$B$1:$BI$1)*(КАЛЕНДАРЬ!$O34=GRID!$B$3:$BI$3),0))*(1-GRID!$B$69),0))</f>
        <v>67000</v>
      </c>
      <c r="V67" s="49" cm="1">
        <f t="array" ref="V67">IF($I$2="Открытый тариф",
INDEX(GRID!$B$17:$BI$27,MATCH(U$7,GRID!$A$17:$A$27,0),MATCH(1,($U$2=GRID!$B$1:$BI$1)*(КАЛЕНДАРЬ!$O34=GRID!$B$3:$BI$3), 0)),
ROUNDUP(INDEX(GRID!$B$17:$BI$27,MATCH(U$7,GRID!$A$17:$A$27,0),MATCH(1,($U$2=GRID!$B$1:$BI$1)*(КАЛЕНДАРЬ!$O34=GRID!$B$3:$BI$3), 0))*(1-GRID!$B$69),0))</f>
        <v>69500</v>
      </c>
      <c r="W67" s="49" cm="1">
        <f t="array" ref="W67">IF($I$2="Открытый тариф",
INDEX(GRID!$B$4:$BI$14,MATCH(W$7,GRID!$A$4:$A$14,0),MATCH(1,($U$2=GRID!$B$1:$BI$1)*(КАЛЕНДАРЬ!$O34=GRID!$B$3:$BI$3), 0)),
ROUNDUP(INDEX(GRID!$B$4:$BI$14,MATCH(W$7,GRID!$A$4:$A$14,0),MATCH(1,($U$2=GRID!$B$1:$BI$1)*(КАЛЕНДАРЬ!$O34=GRID!$B$3:$BI$3),0))*(1-GRID!$B$69),0))</f>
        <v>258000</v>
      </c>
      <c r="X67" s="49" cm="1">
        <f t="array" ref="X67">IF($I$2="Открытый тариф",
INDEX(GRID!$B$17:$BI$27,MATCH(W$7,GRID!$A$17:$A$27,0),MATCH(1,($U$2=GRID!$B$1:$BI$1)*(КАЛЕНДАРЬ!$O34=GRID!$B$3:$BI$3), 0)),
ROUNDUP(INDEX(GRID!$B$17:$BI$27,MATCH(W$7,GRID!$A$17:$A$27,0),MATCH(1,($U$2=GRID!$B$1:$BI$1)*(КАЛЕНДАРЬ!$O34=GRID!$B$3:$BI$3), 0))*(1-GRID!$B$69),0))</f>
        <v>260500</v>
      </c>
    </row>
    <row r="68" spans="1:24" ht="13.5" hidden="1" customHeight="1" x14ac:dyDescent="0.2">
      <c r="A68" s="118"/>
      <c r="B68" s="119"/>
    </row>
    <row r="69" spans="1:24" ht="12.75" hidden="1" customHeight="1" x14ac:dyDescent="0.2">
      <c r="A69" s="210" t="s">
        <v>38</v>
      </c>
      <c r="B69" s="210"/>
      <c r="C69" s="210"/>
      <c r="D69" s="210"/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</row>
    <row r="70" spans="1:24" ht="12.75" hidden="1" customHeight="1" x14ac:dyDescent="0.2">
      <c r="A70" s="211" t="s">
        <v>58</v>
      </c>
      <c r="B70" s="212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2"/>
      <c r="O70" s="212"/>
      <c r="P70" s="212"/>
      <c r="Q70" s="212"/>
      <c r="R70" s="212"/>
      <c r="S70" s="212"/>
      <c r="T70" s="212"/>
      <c r="U70" s="212"/>
      <c r="V70" s="212"/>
      <c r="W70" s="212"/>
      <c r="X70" s="212"/>
    </row>
    <row r="71" spans="1:24" ht="58.5" hidden="1" customHeight="1" x14ac:dyDescent="0.2">
      <c r="A71" s="213" t="s">
        <v>39</v>
      </c>
      <c r="B71" s="214"/>
      <c r="C71" s="217" t="s">
        <v>85</v>
      </c>
      <c r="D71" s="218"/>
      <c r="E71" s="219" t="s">
        <v>86</v>
      </c>
      <c r="F71" s="220"/>
      <c r="G71" s="221" t="s">
        <v>186</v>
      </c>
      <c r="H71" s="222"/>
      <c r="I71" s="223" t="s">
        <v>187</v>
      </c>
      <c r="J71" s="224"/>
      <c r="K71" s="225" t="s">
        <v>88</v>
      </c>
      <c r="L71" s="225"/>
      <c r="M71" s="226" t="s">
        <v>89</v>
      </c>
      <c r="N71" s="227"/>
      <c r="O71" s="250" t="s">
        <v>94</v>
      </c>
      <c r="P71" s="250"/>
      <c r="Q71" s="230" t="s">
        <v>188</v>
      </c>
      <c r="R71" s="230"/>
      <c r="S71" s="231" t="s">
        <v>189</v>
      </c>
      <c r="T71" s="231"/>
      <c r="U71" s="232" t="s">
        <v>91</v>
      </c>
      <c r="V71" s="233"/>
      <c r="W71" s="234" t="s">
        <v>96</v>
      </c>
      <c r="X71" s="235"/>
    </row>
    <row r="72" spans="1:24" ht="12.75" hidden="1" customHeight="1" x14ac:dyDescent="0.2">
      <c r="A72" s="215"/>
      <c r="B72" s="216"/>
      <c r="C72" s="45" t="s">
        <v>40</v>
      </c>
      <c r="D72" s="45" t="s">
        <v>41</v>
      </c>
      <c r="E72" s="45" t="s">
        <v>40</v>
      </c>
      <c r="F72" s="45" t="s">
        <v>41</v>
      </c>
      <c r="G72" s="45" t="s">
        <v>40</v>
      </c>
      <c r="H72" s="45" t="s">
        <v>41</v>
      </c>
      <c r="I72" s="45" t="s">
        <v>40</v>
      </c>
      <c r="J72" s="45" t="s">
        <v>41</v>
      </c>
      <c r="K72" s="45" t="s">
        <v>40</v>
      </c>
      <c r="L72" s="45" t="s">
        <v>41</v>
      </c>
      <c r="M72" s="45" t="s">
        <v>40</v>
      </c>
      <c r="N72" s="45" t="s">
        <v>41</v>
      </c>
      <c r="O72" s="45" t="s">
        <v>40</v>
      </c>
      <c r="P72" s="45" t="s">
        <v>41</v>
      </c>
      <c r="Q72" s="45" t="s">
        <v>40</v>
      </c>
      <c r="R72" s="45" t="s">
        <v>41</v>
      </c>
      <c r="S72" s="45" t="s">
        <v>40</v>
      </c>
      <c r="T72" s="45" t="s">
        <v>41</v>
      </c>
      <c r="U72" s="45" t="s">
        <v>40</v>
      </c>
      <c r="V72" s="45" t="s">
        <v>41</v>
      </c>
      <c r="W72" s="45" t="s">
        <v>40</v>
      </c>
      <c r="X72" s="45" t="s">
        <v>41</v>
      </c>
    </row>
    <row r="73" spans="1:24" ht="12.75" hidden="1" customHeight="1" x14ac:dyDescent="0.2">
      <c r="A73" s="117" t="s">
        <v>42</v>
      </c>
      <c r="B73" s="117">
        <v>1</v>
      </c>
      <c r="C73" s="47" cm="1">
        <f t="array" ref="C73">IF($I$2="Открытый тариф",
INDEX(GRID!$B$4:$BI$14,MATCH(C$7,GRID!$A$4:$A$14,0),MATCH(1,($U$2=GRID!$B$1:$BI$1)*(КАЛЕНДАРЬ!$R4=GRID!$B$3:$BI$3), 0)),
ROUNDUP(INDEX(GRID!$B$4:$BI$14,MATCH(C$7,GRID!$A$4:$A$14,0),MATCH(1,($U$2=GRID!$B$1:$BI$1)*(КАЛЕНДАРЬ!$R4=GRID!$B$3:$BI$3),0))*(1-GRID!$B$69),0))</f>
        <v>23000</v>
      </c>
      <c r="D73" s="48" cm="1">
        <f t="array" ref="D73">IF($I$2="Открытый тариф",
INDEX(GRID!$B$17:$BI$27,MATCH(C$7,GRID!$A$17:$A$27,0),MATCH(1,($U$2=GRID!$B$1:$BI$1)*(КАЛЕНДАРЬ!$R4=GRID!$B$3:$BI$3), 0)),
ROUNDUP(INDEX(GRID!$B$17:$BI$27,MATCH(C$7,GRID!$A$17:$A$27,0),MATCH(1,($U$2=GRID!$B$1:$BI$1)*(КАЛЕНДАРЬ!$R4=GRID!$B$3:$BI$3), 0))*(1-GRID!$B$69),0))</f>
        <v>25500</v>
      </c>
      <c r="E73" s="47" cm="1">
        <f t="array" ref="E73">IF($I$2="Открытый тариф",
INDEX(GRID!$B$4:$BI$14,MATCH(E$7,GRID!$A$4:$A$14,0),MATCH(1,($U$2=GRID!$B$1:$BI$1)*(КАЛЕНДАРЬ!$R4=GRID!$B$3:$BI$3), 0)),
ROUNDUP(INDEX(GRID!$B$4:$BI$14,MATCH(E$7,GRID!$A$4:$A$14,0),MATCH(1,($U$2=GRID!$B$1:$BI$1)*(КАЛЕНДАРЬ!$R4=GRID!$B$3:$BI$3),0))*(1-GRID!$B$69),0))</f>
        <v>25500</v>
      </c>
      <c r="F73" s="48" cm="1">
        <f t="array" ref="F73">IF($I$2="Открытый тариф",
INDEX(GRID!$B$17:$BI$27,MATCH(E$7,GRID!$A$17:$A$27,0),MATCH(1,($U$2=GRID!$B$1:$BI$1)*(КАЛЕНДАРЬ!$R4=GRID!$B$3:$BI$3), 0)),
ROUNDUP(INDEX(GRID!$B$17:$BI$27,MATCH(E$7,GRID!$A$17:$A$27,0),MATCH(1,($U$2=GRID!$B$1:$BI$1)*(КАЛЕНДАРЬ!$R4=GRID!$B$3:$BI$3), 0))*(1-GRID!$B$69),0))</f>
        <v>28000</v>
      </c>
      <c r="G73" s="47" t="e" cm="1">
        <f t="array" ref="G73">IF($I$2="Открытый тариф",
INDEX(GRID!$B$4:$BI$14,MATCH(G$7,GRID!$A$4:$A$14,0),MATCH(1,($U$2=GRID!$B$1:$BI$1)*(КАЛЕНДАРЬ!$R4=GRID!$B$3:$BI$3), 0)),
ROUNDUP(INDEX(GRID!$B$4:$BI$14,MATCH(G$7,GRID!$A$4:$A$14,0),MATCH(1,($U$2=GRID!$B$1:$BI$1)*(КАЛЕНДАРЬ!$R4=GRID!$B$3:$BI$3),0))*(1-GRID!$B$69),0))</f>
        <v>#N/A</v>
      </c>
      <c r="H73" s="48" t="e" cm="1">
        <f t="array" ref="H73">IF($I$2="Открытый тариф",
INDEX(GRID!$B$17:$BI$27,MATCH(G$7,GRID!$A$17:$A$27,0),MATCH(1,($U$2=GRID!$B$1:$BI$1)*(КАЛЕНДАРЬ!$R4=GRID!$B$3:$BI$3), 0)),
ROUNDUP(INDEX(GRID!$B$17:$BI$27,MATCH(G$7,GRID!$A$17:$A$27,0),MATCH(1,($U$2=GRID!$B$1:$BI$1)*(КАЛЕНДАРЬ!$R4=GRID!$B$3:$BI$3), 0))*(1-GRID!$B$69),0))</f>
        <v>#N/A</v>
      </c>
      <c r="I73" s="47" t="e" cm="1">
        <f t="array" ref="I73">IF($I$2="Открытый тариф",
INDEX(GRID!$B$4:$BI$14,MATCH(I$7,GRID!$A$4:$A$14,0),MATCH(1,($U$2=GRID!$B$1:$BI$1)*(КАЛЕНДАРЬ!$R4=GRID!$B$3:$BI$3), 0)),
ROUNDUP(INDEX(GRID!$B$4:$BI$14,MATCH(I$7,GRID!$A$4:$A$14,0),MATCH(1,($U$2=GRID!$B$1:$BI$1)*(КАЛЕНДАРЬ!$R4=GRID!$B$3:$BI$3),0))*(1-GRID!$B$69),0))</f>
        <v>#N/A</v>
      </c>
      <c r="J73" s="48" t="e" cm="1">
        <f t="array" ref="J73">IF($I$2="Открытый тариф",
INDEX(GRID!$B$17:$BI$27,MATCH(I$7,GRID!$A$17:$A$27,0),MATCH(1,($U$2=GRID!$B$1:$BI$1)*(КАЛЕНДАРЬ!$R4=GRID!$B$3:$BI$3), 0)),
ROUNDUP(INDEX(GRID!$B$17:$BI$27,MATCH(I$7,GRID!$A$17:$A$27,0),MATCH(1,($U$2=GRID!$B$1:$BI$1)*(КАЛЕНДАРЬ!$R4=GRID!$B$3:$BI$3), 0))*(1-GRID!$B$69),0))</f>
        <v>#N/A</v>
      </c>
      <c r="K73" s="47" cm="1">
        <f t="array" ref="K73">IF($I$2="Открытый тариф",
INDEX(GRID!$B$4:$BI$14,MATCH(K$7,GRID!$A$4:$A$14,0),MATCH(1,($U$2=GRID!$B$1:$BI$1)*(КАЛЕНДАРЬ!$R4=GRID!$B$3:$BI$3), 0)),
ROUNDUP(INDEX(GRID!$B$4:$BI$14,MATCH(K$7,GRID!$A$4:$A$14,0),MATCH(1,($U$2=GRID!$B$1:$BI$1)*(КАЛЕНДАРЬ!$R4=GRID!$B$3:$BI$3),0))*(1-GRID!$B$69),0))</f>
        <v>34600</v>
      </c>
      <c r="L73" s="48" cm="1">
        <f t="array" ref="L73">IF($I$2="Открытый тариф",
INDEX(GRID!$B$17:$BI$27,MATCH(K$7,GRID!$A$17:$A$27,0),MATCH(1,($U$2=GRID!$B$1:$BI$1)*(КАЛЕНДАРЬ!$R4=GRID!$B$3:$BI$3), 0)),
ROUNDUP(INDEX(GRID!$B$17:$BI$27,MATCH(K$7,GRID!$A$17:$A$27,0),MATCH(1,($U$2=GRID!$B$1:$BI$1)*(КАЛЕНДАРЬ!$R4=GRID!$B$3:$BI$3), 0))*(1-GRID!$B$69),0))</f>
        <v>37100</v>
      </c>
      <c r="M73" s="47" cm="1">
        <f t="array" ref="M73">IF($I$2="Открытый тариф",
INDEX(GRID!$B$4:$BI$14,MATCH(M$7,GRID!$A$4:$A$14,0),MATCH(1,($U$2=GRID!$B$1:$BI$1)*(КАЛЕНДАРЬ!$R4=GRID!$B$3:$BI$3), 0)),
ROUNDUP(INDEX(GRID!$B$4:$BI$14,MATCH(M$7,GRID!$A$4:$A$14,0),MATCH(1,($U$2=GRID!$B$1:$BI$1)*(КАЛЕНДАРЬ!$R4=GRID!$B$3:$BI$3),0))*(1-GRID!$B$69),0))</f>
        <v>38300</v>
      </c>
      <c r="N73" s="48" cm="1">
        <f t="array" ref="N73">IF($I$2="Открытый тариф",
INDEX(GRID!$B$17:$BI$27,MATCH(M$7,GRID!$A$17:$A$27,0),MATCH(1,($U$2=GRID!$B$1:$BI$1)*(КАЛЕНДАРЬ!$R4=GRID!$B$3:$BI$3), 0)),
ROUNDUP(INDEX(GRID!$B$17:$BI$27,MATCH(M$7,GRID!$A$17:$A$27,0),MATCH(1,($U$2=GRID!$B$1:$BI$1)*(КАЛЕНДАРЬ!$R4=GRID!$B$3:$BI$3), 0))*(1-GRID!$B$69),0))</f>
        <v>40800</v>
      </c>
      <c r="O73" s="49" cm="1">
        <f t="array" ref="O73">IF($I$2="Открытый тариф",
INDEX(GRID!$B$4:$BI$14,MATCH(O$7,GRID!$A$4:$A$14,0),MATCH(1,($U$2=GRID!$B$1:$BI$1)*(КАЛЕНДАРЬ!$R4=GRID!$B$3:$BI$3), 0)),
ROUNDUP(INDEX(GRID!$B$4:$BI$14,MATCH(O$7,GRID!$A$4:$A$14,0),MATCH(1,($U$2=GRID!$B$1:$BI$1)*(КАЛЕНДАРЬ!$R4=GRID!$B$3:$BI$3),0))*(1-GRID!$B$69),0))</f>
        <v>44800</v>
      </c>
      <c r="P73" s="49" cm="1">
        <f t="array" ref="P73">IF($I$2="Открытый тариф",
INDEX(GRID!$B$17:$BI$27,MATCH(O$7,GRID!$A$17:$A$27,0),MATCH(1,($U$2=GRID!$B$1:$BI$1)*(КАЛЕНДАРЬ!$R4=GRID!$B$3:$BI$3), 0)),
ROUNDUP(INDEX(GRID!$B$17:$BI$27,MATCH(O$7,GRID!$A$17:$A$27,0),MATCH(1,($U$2=GRID!$B$1:$BI$1)*(КАЛЕНДАРЬ!$R4=GRID!$B$3:$BI$3), 0))*(1-GRID!$B$69),0))</f>
        <v>47300</v>
      </c>
      <c r="Q73" s="49" t="e" cm="1">
        <f t="array" ref="Q73">IF($I$2="Открытый тариф",
INDEX(GRID!$B$4:$BI$14,MATCH(Q$7,GRID!$A$4:$A$14,0),MATCH(1,($U$2=GRID!$B$1:$BI$1)*(КАЛЕНДАРЬ!$R4=GRID!$B$3:$BI$3), 0)),
ROUNDUP(INDEX(GRID!$B$4:$BI$14,MATCH(Q$7,GRID!$A$4:$A$14,0),MATCH(1,($U$2=GRID!$B$1:$BI$1)*(КАЛЕНДАРЬ!$R4=GRID!$B$3:$BI$3),0))*(1-GRID!$B$69),0))</f>
        <v>#N/A</v>
      </c>
      <c r="R73" s="49" t="e" cm="1">
        <f t="array" ref="R73">IF($I$2="Открытый тариф",
INDEX(GRID!$B$17:$BI$27,MATCH(Q$7,GRID!$A$17:$A$27,0),MATCH(1,($U$2=GRID!$B$1:$BI$1)*(КАЛЕНДАРЬ!$R4=GRID!$B$3:$BI$3), 0)),
ROUNDUP(INDEX(GRID!$B$17:$BI$27,MATCH(Q$7,GRID!$A$17:$A$27,0),MATCH(1,($U$2=GRID!$B$1:$BI$1)*(КАЛЕНДАРЬ!$R4=GRID!$B$3:$BI$3), 0))*(1-GRID!$B$69),0))</f>
        <v>#N/A</v>
      </c>
      <c r="S73" s="49" t="e" cm="1">
        <f t="array" ref="S73">IF($I$2="Открытый тариф",
INDEX(GRID!$B$4:$BI$14,MATCH(S$7,GRID!$A$4:$A$14,0),MATCH(1,($U$2=GRID!$B$1:$BI$1)*(КАЛЕНДАРЬ!$R4=GRID!$B$3:$BI$3), 0)),
ROUNDUP(INDEX(GRID!$B$4:$BI$14,MATCH(S$7,GRID!$A$4:$A$14,0),MATCH(1,($U$2=GRID!$B$1:$BI$1)*(КАЛЕНДАРЬ!$R4=GRID!$B$3:$BI$3),0))*(1-GRID!$B$69),0))</f>
        <v>#N/A</v>
      </c>
      <c r="T73" s="49" t="e" cm="1">
        <f t="array" ref="T73">IF($I$2="Открытый тариф",
INDEX(GRID!$B$17:$BI$27,MATCH(S$7,GRID!$A$17:$A$27,0),MATCH(1,($U$2=GRID!$B$1:$BI$1)*(КАЛЕНДАРЬ!$R4=GRID!$B$3:$BI$3), 0)),
ROUNDUP(INDEX(GRID!$B$17:$BI$27,MATCH(S$7,GRID!$A$17:$A$27,0),MATCH(1,($U$2=GRID!$B$1:$BI$1)*(КАЛЕНДАРЬ!$R4=GRID!$B$3:$BI$3), 0))*(1-GRID!$B$69),0))</f>
        <v>#N/A</v>
      </c>
      <c r="U73" s="49" cm="1">
        <f t="array" ref="U73">IF($I$2="Открытый тариф",
INDEX(GRID!$B$4:$BI$14,MATCH(U$7,GRID!$A$4:$A$14,0),MATCH(1,($U$2=GRID!$B$1:$BI$1)*(КАЛЕНДАРЬ!$R4=GRID!$B$3:$BI$3), 0)),
ROUNDUP(INDEX(GRID!$B$4:$BI$14,MATCH(U$7,GRID!$A$4:$A$14,0),MATCH(1,($U$2=GRID!$B$1:$BI$1)*(КАЛЕНДАРЬ!$R4=GRID!$B$3:$BI$3),0))*(1-GRID!$B$69),0))</f>
        <v>70000</v>
      </c>
      <c r="V73" s="49" cm="1">
        <f t="array" ref="V73">IF($I$2="Открытый тариф",
INDEX(GRID!$B$17:$BI$27,MATCH(U$7,GRID!$A$17:$A$27,0),MATCH(1,($U$2=GRID!$B$1:$BI$1)*(КАЛЕНДАРЬ!$R4=GRID!$B$3:$BI$3), 0)),
ROUNDUP(INDEX(GRID!$B$17:$BI$27,MATCH(U$7,GRID!$A$17:$A$27,0),MATCH(1,($U$2=GRID!$B$1:$BI$1)*(КАЛЕНДАРЬ!$R4=GRID!$B$3:$BI$3), 0))*(1-GRID!$B$69),0))</f>
        <v>72500</v>
      </c>
      <c r="W73" s="49" cm="1">
        <f t="array" ref="W73">IF($I$2="Открытый тариф",
INDEX(GRID!$B$4:$BI$14,MATCH(W$7,GRID!$A$4:$A$14,0),MATCH(1,($U$2=GRID!$B$1:$BI$1)*(КАЛЕНДАРЬ!$R4=GRID!$B$3:$BI$3), 0)),
ROUNDUP(INDEX(GRID!$B$4:$BI$14,MATCH(W$7,GRID!$A$4:$A$14,0),MATCH(1,($U$2=GRID!$B$1:$BI$1)*(КАЛЕНДАРЬ!$R4=GRID!$B$3:$BI$3),0))*(1-GRID!$B$69),0))</f>
        <v>266000</v>
      </c>
      <c r="X73" s="49" cm="1">
        <f t="array" ref="X73">IF($I$2="Открытый тариф",
INDEX(GRID!$B$17:$BI$27,MATCH(W$7,GRID!$A$17:$A$27,0),MATCH(1,($U$2=GRID!$B$1:$BI$1)*(КАЛЕНДАРЬ!$R4=GRID!$B$3:$BI$3), 0)),
ROUNDUP(INDEX(GRID!$B$17:$BI$27,MATCH(W$7,GRID!$A$17:$A$27,0),MATCH(1,($U$2=GRID!$B$1:$BI$1)*(КАЛЕНДАРЬ!$R4=GRID!$B$3:$BI$3), 0))*(1-GRID!$B$69),0))</f>
        <v>268500</v>
      </c>
    </row>
    <row r="74" spans="1:24" ht="12.75" hidden="1" customHeight="1" x14ac:dyDescent="0.2">
      <c r="A74" s="117" t="s">
        <v>43</v>
      </c>
      <c r="B74" s="117">
        <v>2</v>
      </c>
      <c r="C74" s="47" cm="1">
        <f t="array" ref="C74">IF($I$2="Открытый тариф",
INDEX(GRID!$B$4:$BI$14,MATCH(C$7,GRID!$A$4:$A$14,0),MATCH(1,($U$2=GRID!$B$1:$BI$1)*(КАЛЕНДАРЬ!$R5=GRID!$B$3:$BI$3), 0)),
ROUNDUP(INDEX(GRID!$B$4:$BI$14,MATCH(C$7,GRID!$A$4:$A$14,0),MATCH(1,($U$2=GRID!$B$1:$BI$1)*(КАЛЕНДАРЬ!$R5=GRID!$B$3:$BI$3),0))*(1-GRID!$B$69),0))</f>
        <v>23000</v>
      </c>
      <c r="D74" s="48" cm="1">
        <f t="array" ref="D74">IF($I$2="Открытый тариф",
INDEX(GRID!$B$17:$BI$27,MATCH(C$7,GRID!$A$17:$A$27,0),MATCH(1,($U$2=GRID!$B$1:$BI$1)*(КАЛЕНДАРЬ!$R5=GRID!$B$3:$BI$3), 0)),
ROUNDUP(INDEX(GRID!$B$17:$BI$27,MATCH(C$7,GRID!$A$17:$A$27,0),MATCH(1,($U$2=GRID!$B$1:$BI$1)*(КАЛЕНДАРЬ!$R5=GRID!$B$3:$BI$3), 0))*(1-GRID!$B$69),0))</f>
        <v>25500</v>
      </c>
      <c r="E74" s="47" cm="1">
        <f t="array" ref="E74">IF($I$2="Открытый тариф",
INDEX(GRID!$B$4:$BI$14,MATCH(E$7,GRID!$A$4:$A$14,0),MATCH(1,($U$2=GRID!$B$1:$BI$1)*(КАЛЕНДАРЬ!$R5=GRID!$B$3:$BI$3), 0)),
ROUNDUP(INDEX(GRID!$B$4:$BI$14,MATCH(E$7,GRID!$A$4:$A$14,0),MATCH(1,($U$2=GRID!$B$1:$BI$1)*(КАЛЕНДАРЬ!$R5=GRID!$B$3:$BI$3),0))*(1-GRID!$B$69),0))</f>
        <v>25500</v>
      </c>
      <c r="F74" s="48" cm="1">
        <f t="array" ref="F74">IF($I$2="Открытый тариф",
INDEX(GRID!$B$17:$BI$27,MATCH(E$7,GRID!$A$17:$A$27,0),MATCH(1,($U$2=GRID!$B$1:$BI$1)*(КАЛЕНДАРЬ!$R5=GRID!$B$3:$BI$3), 0)),
ROUNDUP(INDEX(GRID!$B$17:$BI$27,MATCH(E$7,GRID!$A$17:$A$27,0),MATCH(1,($U$2=GRID!$B$1:$BI$1)*(КАЛЕНДАРЬ!$R5=GRID!$B$3:$BI$3), 0))*(1-GRID!$B$69),0))</f>
        <v>28000</v>
      </c>
      <c r="G74" s="47" t="e" cm="1">
        <f t="array" ref="G74">IF($I$2="Открытый тариф",
INDEX(GRID!$B$4:$BI$14,MATCH(G$7,GRID!$A$4:$A$14,0),MATCH(1,($U$2=GRID!$B$1:$BI$1)*(КАЛЕНДАРЬ!$R5=GRID!$B$3:$BI$3), 0)),
ROUNDUP(INDEX(GRID!$B$4:$BI$14,MATCH(G$7,GRID!$A$4:$A$14,0),MATCH(1,($U$2=GRID!$B$1:$BI$1)*(КАЛЕНДАРЬ!$R5=GRID!$B$3:$BI$3),0))*(1-GRID!$B$69),0))</f>
        <v>#N/A</v>
      </c>
      <c r="H74" s="48" t="e" cm="1">
        <f t="array" ref="H74">IF($I$2="Открытый тариф",
INDEX(GRID!$B$17:$BI$27,MATCH(G$7,GRID!$A$17:$A$27,0),MATCH(1,($U$2=GRID!$B$1:$BI$1)*(КАЛЕНДАРЬ!$R5=GRID!$B$3:$BI$3), 0)),
ROUNDUP(INDEX(GRID!$B$17:$BI$27,MATCH(G$7,GRID!$A$17:$A$27,0),MATCH(1,($U$2=GRID!$B$1:$BI$1)*(КАЛЕНДАРЬ!$R5=GRID!$B$3:$BI$3), 0))*(1-GRID!$B$69),0))</f>
        <v>#N/A</v>
      </c>
      <c r="I74" s="47" t="e" cm="1">
        <f t="array" ref="I74">IF($I$2="Открытый тариф",
INDEX(GRID!$B$4:$BI$14,MATCH(I$7,GRID!$A$4:$A$14,0),MATCH(1,($U$2=GRID!$B$1:$BI$1)*(КАЛЕНДАРЬ!$R5=GRID!$B$3:$BI$3), 0)),
ROUNDUP(INDEX(GRID!$B$4:$BI$14,MATCH(I$7,GRID!$A$4:$A$14,0),MATCH(1,($U$2=GRID!$B$1:$BI$1)*(КАЛЕНДАРЬ!$R5=GRID!$B$3:$BI$3),0))*(1-GRID!$B$69),0))</f>
        <v>#N/A</v>
      </c>
      <c r="J74" s="48" t="e" cm="1">
        <f t="array" ref="J74">IF($I$2="Открытый тариф",
INDEX(GRID!$B$17:$BI$27,MATCH(I$7,GRID!$A$17:$A$27,0),MATCH(1,($U$2=GRID!$B$1:$BI$1)*(КАЛЕНДАРЬ!$R5=GRID!$B$3:$BI$3), 0)),
ROUNDUP(INDEX(GRID!$B$17:$BI$27,MATCH(I$7,GRID!$A$17:$A$27,0),MATCH(1,($U$2=GRID!$B$1:$BI$1)*(КАЛЕНДАРЬ!$R5=GRID!$B$3:$BI$3), 0))*(1-GRID!$B$69),0))</f>
        <v>#N/A</v>
      </c>
      <c r="K74" s="47" cm="1">
        <f t="array" ref="K74">IF($I$2="Открытый тариф",
INDEX(GRID!$B$4:$BI$14,MATCH(K$7,GRID!$A$4:$A$14,0),MATCH(1,($U$2=GRID!$B$1:$BI$1)*(КАЛЕНДАРЬ!$R5=GRID!$B$3:$BI$3), 0)),
ROUNDUP(INDEX(GRID!$B$4:$BI$14,MATCH(K$7,GRID!$A$4:$A$14,0),MATCH(1,($U$2=GRID!$B$1:$BI$1)*(КАЛЕНДАРЬ!$R5=GRID!$B$3:$BI$3),0))*(1-GRID!$B$69),0))</f>
        <v>34600</v>
      </c>
      <c r="L74" s="48" cm="1">
        <f t="array" ref="L74">IF($I$2="Открытый тариф",
INDEX(GRID!$B$17:$BI$27,MATCH(K$7,GRID!$A$17:$A$27,0),MATCH(1,($U$2=GRID!$B$1:$BI$1)*(КАЛЕНДАРЬ!$R5=GRID!$B$3:$BI$3), 0)),
ROUNDUP(INDEX(GRID!$B$17:$BI$27,MATCH(K$7,GRID!$A$17:$A$27,0),MATCH(1,($U$2=GRID!$B$1:$BI$1)*(КАЛЕНДАРЬ!$R5=GRID!$B$3:$BI$3), 0))*(1-GRID!$B$69),0))</f>
        <v>37100</v>
      </c>
      <c r="M74" s="47" cm="1">
        <f t="array" ref="M74">IF($I$2="Открытый тариф",
INDEX(GRID!$B$4:$BI$14,MATCH(M$7,GRID!$A$4:$A$14,0),MATCH(1,($U$2=GRID!$B$1:$BI$1)*(КАЛЕНДАРЬ!$R5=GRID!$B$3:$BI$3), 0)),
ROUNDUP(INDEX(GRID!$B$4:$BI$14,MATCH(M$7,GRID!$A$4:$A$14,0),MATCH(1,($U$2=GRID!$B$1:$BI$1)*(КАЛЕНДАРЬ!$R5=GRID!$B$3:$BI$3),0))*(1-GRID!$B$69),0))</f>
        <v>38300</v>
      </c>
      <c r="N74" s="48" cm="1">
        <f t="array" ref="N74">IF($I$2="Открытый тариф",
INDEX(GRID!$B$17:$BI$27,MATCH(M$7,GRID!$A$17:$A$27,0),MATCH(1,($U$2=GRID!$B$1:$BI$1)*(КАЛЕНДАРЬ!$R5=GRID!$B$3:$BI$3), 0)),
ROUNDUP(INDEX(GRID!$B$17:$BI$27,MATCH(M$7,GRID!$A$17:$A$27,0),MATCH(1,($U$2=GRID!$B$1:$BI$1)*(КАЛЕНДАРЬ!$R5=GRID!$B$3:$BI$3), 0))*(1-GRID!$B$69),0))</f>
        <v>40800</v>
      </c>
      <c r="O74" s="49" cm="1">
        <f t="array" ref="O74">IF($I$2="Открытый тариф",
INDEX(GRID!$B$4:$BI$14,MATCH(O$7,GRID!$A$4:$A$14,0),MATCH(1,($U$2=GRID!$B$1:$BI$1)*(КАЛЕНДАРЬ!$R5=GRID!$B$3:$BI$3), 0)),
ROUNDUP(INDEX(GRID!$B$4:$BI$14,MATCH(O$7,GRID!$A$4:$A$14,0),MATCH(1,($U$2=GRID!$B$1:$BI$1)*(КАЛЕНДАРЬ!$R5=GRID!$B$3:$BI$3),0))*(1-GRID!$B$69),0))</f>
        <v>44800</v>
      </c>
      <c r="P74" s="49" cm="1">
        <f t="array" ref="P74">IF($I$2="Открытый тариф",
INDEX(GRID!$B$17:$BI$27,MATCH(O$7,GRID!$A$17:$A$27,0),MATCH(1,($U$2=GRID!$B$1:$BI$1)*(КАЛЕНДАРЬ!$R5=GRID!$B$3:$BI$3), 0)),
ROUNDUP(INDEX(GRID!$B$17:$BI$27,MATCH(O$7,GRID!$A$17:$A$27,0),MATCH(1,($U$2=GRID!$B$1:$BI$1)*(КАЛЕНДАРЬ!$R5=GRID!$B$3:$BI$3), 0))*(1-GRID!$B$69),0))</f>
        <v>47300</v>
      </c>
      <c r="Q74" s="49" t="e" cm="1">
        <f t="array" ref="Q74">IF($I$2="Открытый тариф",
INDEX(GRID!$B$4:$BI$14,MATCH(Q$7,GRID!$A$4:$A$14,0),MATCH(1,($U$2=GRID!$B$1:$BI$1)*(КАЛЕНДАРЬ!$R5=GRID!$B$3:$BI$3), 0)),
ROUNDUP(INDEX(GRID!$B$4:$BI$14,MATCH(Q$7,GRID!$A$4:$A$14,0),MATCH(1,($U$2=GRID!$B$1:$BI$1)*(КАЛЕНДАРЬ!$R5=GRID!$B$3:$BI$3),0))*(1-GRID!$B$69),0))</f>
        <v>#N/A</v>
      </c>
      <c r="R74" s="49" t="e" cm="1">
        <f t="array" ref="R74">IF($I$2="Открытый тариф",
INDEX(GRID!$B$17:$BI$27,MATCH(Q$7,GRID!$A$17:$A$27,0),MATCH(1,($U$2=GRID!$B$1:$BI$1)*(КАЛЕНДАРЬ!$R5=GRID!$B$3:$BI$3), 0)),
ROUNDUP(INDEX(GRID!$B$17:$BI$27,MATCH(Q$7,GRID!$A$17:$A$27,0),MATCH(1,($U$2=GRID!$B$1:$BI$1)*(КАЛЕНДАРЬ!$R5=GRID!$B$3:$BI$3), 0))*(1-GRID!$B$69),0))</f>
        <v>#N/A</v>
      </c>
      <c r="S74" s="49" t="e" cm="1">
        <f t="array" ref="S74">IF($I$2="Открытый тариф",
INDEX(GRID!$B$4:$BI$14,MATCH(S$7,GRID!$A$4:$A$14,0),MATCH(1,($U$2=GRID!$B$1:$BI$1)*(КАЛЕНДАРЬ!$R5=GRID!$B$3:$BI$3), 0)),
ROUNDUP(INDEX(GRID!$B$4:$BI$14,MATCH(S$7,GRID!$A$4:$A$14,0),MATCH(1,($U$2=GRID!$B$1:$BI$1)*(КАЛЕНДАРЬ!$R5=GRID!$B$3:$BI$3),0))*(1-GRID!$B$69),0))</f>
        <v>#N/A</v>
      </c>
      <c r="T74" s="49" t="e" cm="1">
        <f t="array" ref="T74">IF($I$2="Открытый тариф",
INDEX(GRID!$B$17:$BI$27,MATCH(S$7,GRID!$A$17:$A$27,0),MATCH(1,($U$2=GRID!$B$1:$BI$1)*(КАЛЕНДАРЬ!$R5=GRID!$B$3:$BI$3), 0)),
ROUNDUP(INDEX(GRID!$B$17:$BI$27,MATCH(S$7,GRID!$A$17:$A$27,0),MATCH(1,($U$2=GRID!$B$1:$BI$1)*(КАЛЕНДАРЬ!$R5=GRID!$B$3:$BI$3), 0))*(1-GRID!$B$69),0))</f>
        <v>#N/A</v>
      </c>
      <c r="U74" s="49" cm="1">
        <f t="array" ref="U74">IF($I$2="Открытый тариф",
INDEX(GRID!$B$4:$BI$14,MATCH(U$7,GRID!$A$4:$A$14,0),MATCH(1,($U$2=GRID!$B$1:$BI$1)*(КАЛЕНДАРЬ!$R5=GRID!$B$3:$BI$3), 0)),
ROUNDUP(INDEX(GRID!$B$4:$BI$14,MATCH(U$7,GRID!$A$4:$A$14,0),MATCH(1,($U$2=GRID!$B$1:$BI$1)*(КАЛЕНДАРЬ!$R5=GRID!$B$3:$BI$3),0))*(1-GRID!$B$69),0))</f>
        <v>70000</v>
      </c>
      <c r="V74" s="49" cm="1">
        <f t="array" ref="V74">IF($I$2="Открытый тариф",
INDEX(GRID!$B$17:$BI$27,MATCH(U$7,GRID!$A$17:$A$27,0),MATCH(1,($U$2=GRID!$B$1:$BI$1)*(КАЛЕНДАРЬ!$R5=GRID!$B$3:$BI$3), 0)),
ROUNDUP(INDEX(GRID!$B$17:$BI$27,MATCH(U$7,GRID!$A$17:$A$27,0),MATCH(1,($U$2=GRID!$B$1:$BI$1)*(КАЛЕНДАРЬ!$R5=GRID!$B$3:$BI$3), 0))*(1-GRID!$B$69),0))</f>
        <v>72500</v>
      </c>
      <c r="W74" s="49" cm="1">
        <f t="array" ref="W74">IF($I$2="Открытый тариф",
INDEX(GRID!$B$4:$BI$14,MATCH(W$7,GRID!$A$4:$A$14,0),MATCH(1,($U$2=GRID!$B$1:$BI$1)*(КАЛЕНДАРЬ!$R5=GRID!$B$3:$BI$3), 0)),
ROUNDUP(INDEX(GRID!$B$4:$BI$14,MATCH(W$7,GRID!$A$4:$A$14,0),MATCH(1,($U$2=GRID!$B$1:$BI$1)*(КАЛЕНДАРЬ!$R5=GRID!$B$3:$BI$3),0))*(1-GRID!$B$69),0))</f>
        <v>266000</v>
      </c>
      <c r="X74" s="49" cm="1">
        <f t="array" ref="X74">IF($I$2="Открытый тариф",
INDEX(GRID!$B$17:$BI$27,MATCH(W$7,GRID!$A$17:$A$27,0),MATCH(1,($U$2=GRID!$B$1:$BI$1)*(КАЛЕНДАРЬ!$R5=GRID!$B$3:$BI$3), 0)),
ROUNDUP(INDEX(GRID!$B$17:$BI$27,MATCH(W$7,GRID!$A$17:$A$27,0),MATCH(1,($U$2=GRID!$B$1:$BI$1)*(КАЛЕНДАРЬ!$R5=GRID!$B$3:$BI$3), 0))*(1-GRID!$B$69),0))</f>
        <v>268500</v>
      </c>
    </row>
    <row r="75" spans="1:24" ht="12.75" hidden="1" customHeight="1" x14ac:dyDescent="0.2">
      <c r="A75" s="117" t="s">
        <v>44</v>
      </c>
      <c r="B75" s="117">
        <v>3</v>
      </c>
      <c r="C75" s="47" cm="1">
        <f t="array" ref="C75">IF($I$2="Открытый тариф",
INDEX(GRID!$B$4:$BI$14,MATCH(C$7,GRID!$A$4:$A$14,0),MATCH(1,($U$2=GRID!$B$1:$BI$1)*(КАЛЕНДАРЬ!$R6=GRID!$B$3:$BI$3), 0)),
ROUNDUP(INDEX(GRID!$B$4:$BI$14,MATCH(C$7,GRID!$A$4:$A$14,0),MATCH(1,($U$2=GRID!$B$1:$BI$1)*(КАЛЕНДАРЬ!$R6=GRID!$B$3:$BI$3),0))*(1-GRID!$B$69),0))</f>
        <v>26000</v>
      </c>
      <c r="D75" s="48" cm="1">
        <f t="array" ref="D75">IF($I$2="Открытый тариф",
INDEX(GRID!$B$17:$BI$27,MATCH(C$7,GRID!$A$17:$A$27,0),MATCH(1,($U$2=GRID!$B$1:$BI$1)*(КАЛЕНДАРЬ!$R6=GRID!$B$3:$BI$3), 0)),
ROUNDUP(INDEX(GRID!$B$17:$BI$27,MATCH(C$7,GRID!$A$17:$A$27,0),MATCH(1,($U$2=GRID!$B$1:$BI$1)*(КАЛЕНДАРЬ!$R6=GRID!$B$3:$BI$3), 0))*(1-GRID!$B$69),0))</f>
        <v>28500</v>
      </c>
      <c r="E75" s="47" cm="1">
        <f t="array" ref="E75">IF($I$2="Открытый тариф",
INDEX(GRID!$B$4:$BI$14,MATCH(E$7,GRID!$A$4:$A$14,0),MATCH(1,($U$2=GRID!$B$1:$BI$1)*(КАЛЕНДАРЬ!$R6=GRID!$B$3:$BI$3), 0)),
ROUNDUP(INDEX(GRID!$B$4:$BI$14,MATCH(E$7,GRID!$A$4:$A$14,0),MATCH(1,($U$2=GRID!$B$1:$BI$1)*(КАЛЕНДАРЬ!$R6=GRID!$B$3:$BI$3),0))*(1-GRID!$B$69),0))</f>
        <v>28900</v>
      </c>
      <c r="F75" s="48" cm="1">
        <f t="array" ref="F75">IF($I$2="Открытый тариф",
INDEX(GRID!$B$17:$BI$27,MATCH(E$7,GRID!$A$17:$A$27,0),MATCH(1,($U$2=GRID!$B$1:$BI$1)*(КАЛЕНДАРЬ!$R6=GRID!$B$3:$BI$3), 0)),
ROUNDUP(INDEX(GRID!$B$17:$BI$27,MATCH(E$7,GRID!$A$17:$A$27,0),MATCH(1,($U$2=GRID!$B$1:$BI$1)*(КАЛЕНДАРЬ!$R6=GRID!$B$3:$BI$3), 0))*(1-GRID!$B$69),0))</f>
        <v>31400</v>
      </c>
      <c r="G75" s="47" t="e" cm="1">
        <f t="array" ref="G75">IF($I$2="Открытый тариф",
INDEX(GRID!$B$4:$BI$14,MATCH(G$7,GRID!$A$4:$A$14,0),MATCH(1,($U$2=GRID!$B$1:$BI$1)*(КАЛЕНДАРЬ!$R6=GRID!$B$3:$BI$3), 0)),
ROUNDUP(INDEX(GRID!$B$4:$BI$14,MATCH(G$7,GRID!$A$4:$A$14,0),MATCH(1,($U$2=GRID!$B$1:$BI$1)*(КАЛЕНДАРЬ!$R6=GRID!$B$3:$BI$3),0))*(1-GRID!$B$69),0))</f>
        <v>#N/A</v>
      </c>
      <c r="H75" s="48" t="e" cm="1">
        <f t="array" ref="H75">IF($I$2="Открытый тариф",
INDEX(GRID!$B$17:$BI$27,MATCH(G$7,GRID!$A$17:$A$27,0),MATCH(1,($U$2=GRID!$B$1:$BI$1)*(КАЛЕНДАРЬ!$R6=GRID!$B$3:$BI$3), 0)),
ROUNDUP(INDEX(GRID!$B$17:$BI$27,MATCH(G$7,GRID!$A$17:$A$27,0),MATCH(1,($U$2=GRID!$B$1:$BI$1)*(КАЛЕНДАРЬ!$R6=GRID!$B$3:$BI$3), 0))*(1-GRID!$B$69),0))</f>
        <v>#N/A</v>
      </c>
      <c r="I75" s="47" t="e" cm="1">
        <f t="array" ref="I75">IF($I$2="Открытый тариф",
INDEX(GRID!$B$4:$BI$14,MATCH(I$7,GRID!$A$4:$A$14,0),MATCH(1,($U$2=GRID!$B$1:$BI$1)*(КАЛЕНДАРЬ!$R6=GRID!$B$3:$BI$3), 0)),
ROUNDUP(INDEX(GRID!$B$4:$BI$14,MATCH(I$7,GRID!$A$4:$A$14,0),MATCH(1,($U$2=GRID!$B$1:$BI$1)*(КАЛЕНДАРЬ!$R6=GRID!$B$3:$BI$3),0))*(1-GRID!$B$69),0))</f>
        <v>#N/A</v>
      </c>
      <c r="J75" s="48" t="e" cm="1">
        <f t="array" ref="J75">IF($I$2="Открытый тариф",
INDEX(GRID!$B$17:$BI$27,MATCH(I$7,GRID!$A$17:$A$27,0),MATCH(1,($U$2=GRID!$B$1:$BI$1)*(КАЛЕНДАРЬ!$R6=GRID!$B$3:$BI$3), 0)),
ROUNDUP(INDEX(GRID!$B$17:$BI$27,MATCH(I$7,GRID!$A$17:$A$27,0),MATCH(1,($U$2=GRID!$B$1:$BI$1)*(КАЛЕНДАРЬ!$R6=GRID!$B$3:$BI$3), 0))*(1-GRID!$B$69),0))</f>
        <v>#N/A</v>
      </c>
      <c r="K75" s="47" cm="1">
        <f t="array" ref="K75">IF($I$2="Открытый тариф",
INDEX(GRID!$B$4:$BI$14,MATCH(K$7,GRID!$A$4:$A$14,0),MATCH(1,($U$2=GRID!$B$1:$BI$1)*(КАЛЕНДАРЬ!$R6=GRID!$B$3:$BI$3), 0)),
ROUNDUP(INDEX(GRID!$B$4:$BI$14,MATCH(K$7,GRID!$A$4:$A$14,0),MATCH(1,($U$2=GRID!$B$1:$BI$1)*(КАЛЕНДАРЬ!$R6=GRID!$B$3:$BI$3),0))*(1-GRID!$B$69),0))</f>
        <v>39700</v>
      </c>
      <c r="L75" s="48" cm="1">
        <f t="array" ref="L75">IF($I$2="Открытый тариф",
INDEX(GRID!$B$17:$BI$27,MATCH(K$7,GRID!$A$17:$A$27,0),MATCH(1,($U$2=GRID!$B$1:$BI$1)*(КАЛЕНДАРЬ!$R6=GRID!$B$3:$BI$3), 0)),
ROUNDUP(INDEX(GRID!$B$17:$BI$27,MATCH(K$7,GRID!$A$17:$A$27,0),MATCH(1,($U$2=GRID!$B$1:$BI$1)*(КАЛЕНДАРЬ!$R6=GRID!$B$3:$BI$3), 0))*(1-GRID!$B$69),0))</f>
        <v>42200</v>
      </c>
      <c r="M75" s="47" cm="1">
        <f t="array" ref="M75">IF($I$2="Открытый тариф",
INDEX(GRID!$B$4:$BI$14,MATCH(M$7,GRID!$A$4:$A$14,0),MATCH(1,($U$2=GRID!$B$1:$BI$1)*(КАЛЕНДАРЬ!$R6=GRID!$B$3:$BI$3), 0)),
ROUNDUP(INDEX(GRID!$B$4:$BI$14,MATCH(M$7,GRID!$A$4:$A$14,0),MATCH(1,($U$2=GRID!$B$1:$BI$1)*(КАЛЕНДАРЬ!$R6=GRID!$B$3:$BI$3),0))*(1-GRID!$B$69),0))</f>
        <v>44100</v>
      </c>
      <c r="N75" s="48" cm="1">
        <f t="array" ref="N75">IF($I$2="Открытый тариф",
INDEX(GRID!$B$17:$BI$27,MATCH(M$7,GRID!$A$17:$A$27,0),MATCH(1,($U$2=GRID!$B$1:$BI$1)*(КАЛЕНДАРЬ!$R6=GRID!$B$3:$BI$3), 0)),
ROUNDUP(INDEX(GRID!$B$17:$BI$27,MATCH(M$7,GRID!$A$17:$A$27,0),MATCH(1,($U$2=GRID!$B$1:$BI$1)*(КАЛЕНДАРЬ!$R6=GRID!$B$3:$BI$3), 0))*(1-GRID!$B$69),0))</f>
        <v>46600</v>
      </c>
      <c r="O75" s="49" cm="1">
        <f t="array" ref="O75">IF($I$2="Открытый тариф",
INDEX(GRID!$B$4:$BI$14,MATCH(O$7,GRID!$A$4:$A$14,0),MATCH(1,($U$2=GRID!$B$1:$BI$1)*(КАЛЕНДАРЬ!$R6=GRID!$B$3:$BI$3), 0)),
ROUNDUP(INDEX(GRID!$B$4:$BI$14,MATCH(O$7,GRID!$A$4:$A$14,0),MATCH(1,($U$2=GRID!$B$1:$BI$1)*(КАЛЕНДАРЬ!$R6=GRID!$B$3:$BI$3),0))*(1-GRID!$B$69),0))</f>
        <v>50600</v>
      </c>
      <c r="P75" s="49" cm="1">
        <f t="array" ref="P75">IF($I$2="Открытый тариф",
INDEX(GRID!$B$17:$BI$27,MATCH(O$7,GRID!$A$17:$A$27,0),MATCH(1,($U$2=GRID!$B$1:$BI$1)*(КАЛЕНДАРЬ!$R6=GRID!$B$3:$BI$3), 0)),
ROUNDUP(INDEX(GRID!$B$17:$BI$27,MATCH(O$7,GRID!$A$17:$A$27,0),MATCH(1,($U$2=GRID!$B$1:$BI$1)*(КАЛЕНДАРЬ!$R6=GRID!$B$3:$BI$3), 0))*(1-GRID!$B$69),0))</f>
        <v>53100</v>
      </c>
      <c r="Q75" s="49" t="e" cm="1">
        <f t="array" ref="Q75">IF($I$2="Открытый тариф",
INDEX(GRID!$B$4:$BI$14,MATCH(Q$7,GRID!$A$4:$A$14,0),MATCH(1,($U$2=GRID!$B$1:$BI$1)*(КАЛЕНДАРЬ!$R6=GRID!$B$3:$BI$3), 0)),
ROUNDUP(INDEX(GRID!$B$4:$BI$14,MATCH(Q$7,GRID!$A$4:$A$14,0),MATCH(1,($U$2=GRID!$B$1:$BI$1)*(КАЛЕНДАРЬ!$R6=GRID!$B$3:$BI$3),0))*(1-GRID!$B$69),0))</f>
        <v>#N/A</v>
      </c>
      <c r="R75" s="49" t="e" cm="1">
        <f t="array" ref="R75">IF($I$2="Открытый тариф",
INDEX(GRID!$B$17:$BI$27,MATCH(Q$7,GRID!$A$17:$A$27,0),MATCH(1,($U$2=GRID!$B$1:$BI$1)*(КАЛЕНДАРЬ!$R6=GRID!$B$3:$BI$3), 0)),
ROUNDUP(INDEX(GRID!$B$17:$BI$27,MATCH(Q$7,GRID!$A$17:$A$27,0),MATCH(1,($U$2=GRID!$B$1:$BI$1)*(КАЛЕНДАРЬ!$R6=GRID!$B$3:$BI$3), 0))*(1-GRID!$B$69),0))</f>
        <v>#N/A</v>
      </c>
      <c r="S75" s="49" t="e" cm="1">
        <f t="array" ref="S75">IF($I$2="Открытый тариф",
INDEX(GRID!$B$4:$BI$14,MATCH(S$7,GRID!$A$4:$A$14,0),MATCH(1,($U$2=GRID!$B$1:$BI$1)*(КАЛЕНДАРЬ!$R6=GRID!$B$3:$BI$3), 0)),
ROUNDUP(INDEX(GRID!$B$4:$BI$14,MATCH(S$7,GRID!$A$4:$A$14,0),MATCH(1,($U$2=GRID!$B$1:$BI$1)*(КАЛЕНДАРЬ!$R6=GRID!$B$3:$BI$3),0))*(1-GRID!$B$69),0))</f>
        <v>#N/A</v>
      </c>
      <c r="T75" s="49" t="e" cm="1">
        <f t="array" ref="T75">IF($I$2="Открытый тариф",
INDEX(GRID!$B$17:$BI$27,MATCH(S$7,GRID!$A$17:$A$27,0),MATCH(1,($U$2=GRID!$B$1:$BI$1)*(КАЛЕНДАРЬ!$R6=GRID!$B$3:$BI$3), 0)),
ROUNDUP(INDEX(GRID!$B$17:$BI$27,MATCH(S$7,GRID!$A$17:$A$27,0),MATCH(1,($U$2=GRID!$B$1:$BI$1)*(КАЛЕНДАРЬ!$R6=GRID!$B$3:$BI$3), 0))*(1-GRID!$B$69),0))</f>
        <v>#N/A</v>
      </c>
      <c r="U75" s="49" cm="1">
        <f t="array" ref="U75">IF($I$2="Открытый тариф",
INDEX(GRID!$B$4:$BI$14,MATCH(U$7,GRID!$A$4:$A$14,0),MATCH(1,($U$2=GRID!$B$1:$BI$1)*(КАЛЕНДАРЬ!$R6=GRID!$B$3:$BI$3), 0)),
ROUNDUP(INDEX(GRID!$B$4:$BI$14,MATCH(U$7,GRID!$A$4:$A$14,0),MATCH(1,($U$2=GRID!$B$1:$BI$1)*(КАЛЕНДАРЬ!$R6=GRID!$B$3:$BI$3),0))*(1-GRID!$B$69),0))</f>
        <v>79000</v>
      </c>
      <c r="V75" s="49" cm="1">
        <f t="array" ref="V75">IF($I$2="Открытый тариф",
INDEX(GRID!$B$17:$BI$27,MATCH(U$7,GRID!$A$17:$A$27,0),MATCH(1,($U$2=GRID!$B$1:$BI$1)*(КАЛЕНДАРЬ!$R6=GRID!$B$3:$BI$3), 0)),
ROUNDUP(INDEX(GRID!$B$17:$BI$27,MATCH(U$7,GRID!$A$17:$A$27,0),MATCH(1,($U$2=GRID!$B$1:$BI$1)*(КАЛЕНДАРЬ!$R6=GRID!$B$3:$BI$3), 0))*(1-GRID!$B$69),0))</f>
        <v>81500</v>
      </c>
      <c r="W75" s="49" cm="1">
        <f t="array" ref="W75">IF($I$2="Открытый тариф",
INDEX(GRID!$B$4:$BI$14,MATCH(W$7,GRID!$A$4:$A$14,0),MATCH(1,($U$2=GRID!$B$1:$BI$1)*(КАЛЕНДАРЬ!$R6=GRID!$B$3:$BI$3), 0)),
ROUNDUP(INDEX(GRID!$B$4:$BI$14,MATCH(W$7,GRID!$A$4:$A$14,0),MATCH(1,($U$2=GRID!$B$1:$BI$1)*(КАЛЕНДАРЬ!$R6=GRID!$B$3:$BI$3),0))*(1-GRID!$B$69),0))</f>
        <v>293000</v>
      </c>
      <c r="X75" s="49" cm="1">
        <f t="array" ref="X75">IF($I$2="Открытый тариф",
INDEX(GRID!$B$17:$BI$27,MATCH(W$7,GRID!$A$17:$A$27,0),MATCH(1,($U$2=GRID!$B$1:$BI$1)*(КАЛЕНДАРЬ!$R6=GRID!$B$3:$BI$3), 0)),
ROUNDUP(INDEX(GRID!$B$17:$BI$27,MATCH(W$7,GRID!$A$17:$A$27,0),MATCH(1,($U$2=GRID!$B$1:$BI$1)*(КАЛЕНДАРЬ!$R6=GRID!$B$3:$BI$3), 0))*(1-GRID!$B$69),0))</f>
        <v>295500</v>
      </c>
    </row>
    <row r="76" spans="1:24" ht="12.75" hidden="1" customHeight="1" x14ac:dyDescent="0.2">
      <c r="A76" s="117" t="s">
        <v>45</v>
      </c>
      <c r="B76" s="117">
        <v>4</v>
      </c>
      <c r="C76" s="47" cm="1">
        <f t="array" ref="C76">IF($I$2="Открытый тариф",
INDEX(GRID!$B$4:$BI$14,MATCH(C$7,GRID!$A$4:$A$14,0),MATCH(1,($U$2=GRID!$B$1:$BI$1)*(КАЛЕНДАРЬ!$R7=GRID!$B$3:$BI$3), 0)),
ROUNDUP(INDEX(GRID!$B$4:$BI$14,MATCH(C$7,GRID!$A$4:$A$14,0),MATCH(1,($U$2=GRID!$B$1:$BI$1)*(КАЛЕНДАРЬ!$R7=GRID!$B$3:$BI$3),0))*(1-GRID!$B$69),0))</f>
        <v>26000</v>
      </c>
      <c r="D76" s="48" cm="1">
        <f t="array" ref="D76">IF($I$2="Открытый тариф",
INDEX(GRID!$B$17:$BI$27,MATCH(C$7,GRID!$A$17:$A$27,0),MATCH(1,($U$2=GRID!$B$1:$BI$1)*(КАЛЕНДАРЬ!$R7=GRID!$B$3:$BI$3), 0)),
ROUNDUP(INDEX(GRID!$B$17:$BI$27,MATCH(C$7,GRID!$A$17:$A$27,0),MATCH(1,($U$2=GRID!$B$1:$BI$1)*(КАЛЕНДАРЬ!$R7=GRID!$B$3:$BI$3), 0))*(1-GRID!$B$69),0))</f>
        <v>28500</v>
      </c>
      <c r="E76" s="47" cm="1">
        <f t="array" ref="E76">IF($I$2="Открытый тариф",
INDEX(GRID!$B$4:$BI$14,MATCH(E$7,GRID!$A$4:$A$14,0),MATCH(1,($U$2=GRID!$B$1:$BI$1)*(КАЛЕНДАРЬ!$R7=GRID!$B$3:$BI$3), 0)),
ROUNDUP(INDEX(GRID!$B$4:$BI$14,MATCH(E$7,GRID!$A$4:$A$14,0),MATCH(1,($U$2=GRID!$B$1:$BI$1)*(КАЛЕНДАРЬ!$R7=GRID!$B$3:$BI$3),0))*(1-GRID!$B$69),0))</f>
        <v>28900</v>
      </c>
      <c r="F76" s="48" cm="1">
        <f t="array" ref="F76">IF($I$2="Открытый тариф",
INDEX(GRID!$B$17:$BI$27,MATCH(E$7,GRID!$A$17:$A$27,0),MATCH(1,($U$2=GRID!$B$1:$BI$1)*(КАЛЕНДАРЬ!$R7=GRID!$B$3:$BI$3), 0)),
ROUNDUP(INDEX(GRID!$B$17:$BI$27,MATCH(E$7,GRID!$A$17:$A$27,0),MATCH(1,($U$2=GRID!$B$1:$BI$1)*(КАЛЕНДАРЬ!$R7=GRID!$B$3:$BI$3), 0))*(1-GRID!$B$69),0))</f>
        <v>31400</v>
      </c>
      <c r="G76" s="47" t="e" cm="1">
        <f t="array" ref="G76">IF($I$2="Открытый тариф",
INDEX(GRID!$B$4:$BI$14,MATCH(G$7,GRID!$A$4:$A$14,0),MATCH(1,($U$2=GRID!$B$1:$BI$1)*(КАЛЕНДАРЬ!$R7=GRID!$B$3:$BI$3), 0)),
ROUNDUP(INDEX(GRID!$B$4:$BI$14,MATCH(G$7,GRID!$A$4:$A$14,0),MATCH(1,($U$2=GRID!$B$1:$BI$1)*(КАЛЕНДАРЬ!$R7=GRID!$B$3:$BI$3),0))*(1-GRID!$B$69),0))</f>
        <v>#N/A</v>
      </c>
      <c r="H76" s="48" t="e" cm="1">
        <f t="array" ref="H76">IF($I$2="Открытый тариф",
INDEX(GRID!$B$17:$BI$27,MATCH(G$7,GRID!$A$17:$A$27,0),MATCH(1,($U$2=GRID!$B$1:$BI$1)*(КАЛЕНДАРЬ!$R7=GRID!$B$3:$BI$3), 0)),
ROUNDUP(INDEX(GRID!$B$17:$BI$27,MATCH(G$7,GRID!$A$17:$A$27,0),MATCH(1,($U$2=GRID!$B$1:$BI$1)*(КАЛЕНДАРЬ!$R7=GRID!$B$3:$BI$3), 0))*(1-GRID!$B$69),0))</f>
        <v>#N/A</v>
      </c>
      <c r="I76" s="47" t="e" cm="1">
        <f t="array" ref="I76">IF($I$2="Открытый тариф",
INDEX(GRID!$B$4:$BI$14,MATCH(I$7,GRID!$A$4:$A$14,0),MATCH(1,($U$2=GRID!$B$1:$BI$1)*(КАЛЕНДАРЬ!$R7=GRID!$B$3:$BI$3), 0)),
ROUNDUP(INDEX(GRID!$B$4:$BI$14,MATCH(I$7,GRID!$A$4:$A$14,0),MATCH(1,($U$2=GRID!$B$1:$BI$1)*(КАЛЕНДАРЬ!$R7=GRID!$B$3:$BI$3),0))*(1-GRID!$B$69),0))</f>
        <v>#N/A</v>
      </c>
      <c r="J76" s="48" t="e" cm="1">
        <f t="array" ref="J76">IF($I$2="Открытый тариф",
INDEX(GRID!$B$17:$BI$27,MATCH(I$7,GRID!$A$17:$A$27,0),MATCH(1,($U$2=GRID!$B$1:$BI$1)*(КАЛЕНДАРЬ!$R7=GRID!$B$3:$BI$3), 0)),
ROUNDUP(INDEX(GRID!$B$17:$BI$27,MATCH(I$7,GRID!$A$17:$A$27,0),MATCH(1,($U$2=GRID!$B$1:$BI$1)*(КАЛЕНДАРЬ!$R7=GRID!$B$3:$BI$3), 0))*(1-GRID!$B$69),0))</f>
        <v>#N/A</v>
      </c>
      <c r="K76" s="47" cm="1">
        <f t="array" ref="K76">IF($I$2="Открытый тариф",
INDEX(GRID!$B$4:$BI$14,MATCH(K$7,GRID!$A$4:$A$14,0),MATCH(1,($U$2=GRID!$B$1:$BI$1)*(КАЛЕНДАРЬ!$R7=GRID!$B$3:$BI$3), 0)),
ROUNDUP(INDEX(GRID!$B$4:$BI$14,MATCH(K$7,GRID!$A$4:$A$14,0),MATCH(1,($U$2=GRID!$B$1:$BI$1)*(КАЛЕНДАРЬ!$R7=GRID!$B$3:$BI$3),0))*(1-GRID!$B$69),0))</f>
        <v>39700</v>
      </c>
      <c r="L76" s="48" cm="1">
        <f t="array" ref="L76">IF($I$2="Открытый тариф",
INDEX(GRID!$B$17:$BI$27,MATCH(K$7,GRID!$A$17:$A$27,0),MATCH(1,($U$2=GRID!$B$1:$BI$1)*(КАЛЕНДАРЬ!$R7=GRID!$B$3:$BI$3), 0)),
ROUNDUP(INDEX(GRID!$B$17:$BI$27,MATCH(K$7,GRID!$A$17:$A$27,0),MATCH(1,($U$2=GRID!$B$1:$BI$1)*(КАЛЕНДАРЬ!$R7=GRID!$B$3:$BI$3), 0))*(1-GRID!$B$69),0))</f>
        <v>42200</v>
      </c>
      <c r="M76" s="47" cm="1">
        <f t="array" ref="M76">IF($I$2="Открытый тариф",
INDEX(GRID!$B$4:$BI$14,MATCH(M$7,GRID!$A$4:$A$14,0),MATCH(1,($U$2=GRID!$B$1:$BI$1)*(КАЛЕНДАРЬ!$R7=GRID!$B$3:$BI$3), 0)),
ROUNDUP(INDEX(GRID!$B$4:$BI$14,MATCH(M$7,GRID!$A$4:$A$14,0),MATCH(1,($U$2=GRID!$B$1:$BI$1)*(КАЛЕНДАРЬ!$R7=GRID!$B$3:$BI$3),0))*(1-GRID!$B$69),0))</f>
        <v>44100</v>
      </c>
      <c r="N76" s="48" cm="1">
        <f t="array" ref="N76">IF($I$2="Открытый тариф",
INDEX(GRID!$B$17:$BI$27,MATCH(M$7,GRID!$A$17:$A$27,0),MATCH(1,($U$2=GRID!$B$1:$BI$1)*(КАЛЕНДАРЬ!$R7=GRID!$B$3:$BI$3), 0)),
ROUNDUP(INDEX(GRID!$B$17:$BI$27,MATCH(M$7,GRID!$A$17:$A$27,0),MATCH(1,($U$2=GRID!$B$1:$BI$1)*(КАЛЕНДАРЬ!$R7=GRID!$B$3:$BI$3), 0))*(1-GRID!$B$69),0))</f>
        <v>46600</v>
      </c>
      <c r="O76" s="49" cm="1">
        <f t="array" ref="O76">IF($I$2="Открытый тариф",
INDEX(GRID!$B$4:$BI$14,MATCH(O$7,GRID!$A$4:$A$14,0),MATCH(1,($U$2=GRID!$B$1:$BI$1)*(КАЛЕНДАРЬ!$R7=GRID!$B$3:$BI$3), 0)),
ROUNDUP(INDEX(GRID!$B$4:$BI$14,MATCH(O$7,GRID!$A$4:$A$14,0),MATCH(1,($U$2=GRID!$B$1:$BI$1)*(КАЛЕНДАРЬ!$R7=GRID!$B$3:$BI$3),0))*(1-GRID!$B$69),0))</f>
        <v>50600</v>
      </c>
      <c r="P76" s="49" cm="1">
        <f t="array" ref="P76">IF($I$2="Открытый тариф",
INDEX(GRID!$B$17:$BI$27,MATCH(O$7,GRID!$A$17:$A$27,0),MATCH(1,($U$2=GRID!$B$1:$BI$1)*(КАЛЕНДАРЬ!$R7=GRID!$B$3:$BI$3), 0)),
ROUNDUP(INDEX(GRID!$B$17:$BI$27,MATCH(O$7,GRID!$A$17:$A$27,0),MATCH(1,($U$2=GRID!$B$1:$BI$1)*(КАЛЕНДАРЬ!$R7=GRID!$B$3:$BI$3), 0))*(1-GRID!$B$69),0))</f>
        <v>53100</v>
      </c>
      <c r="Q76" s="49" t="e" cm="1">
        <f t="array" ref="Q76">IF($I$2="Открытый тариф",
INDEX(GRID!$B$4:$BI$14,MATCH(Q$7,GRID!$A$4:$A$14,0),MATCH(1,($U$2=GRID!$B$1:$BI$1)*(КАЛЕНДАРЬ!$R7=GRID!$B$3:$BI$3), 0)),
ROUNDUP(INDEX(GRID!$B$4:$BI$14,MATCH(Q$7,GRID!$A$4:$A$14,0),MATCH(1,($U$2=GRID!$B$1:$BI$1)*(КАЛЕНДАРЬ!$R7=GRID!$B$3:$BI$3),0))*(1-GRID!$B$69),0))</f>
        <v>#N/A</v>
      </c>
      <c r="R76" s="49" t="e" cm="1">
        <f t="array" ref="R76">IF($I$2="Открытый тариф",
INDEX(GRID!$B$17:$BI$27,MATCH(Q$7,GRID!$A$17:$A$27,0),MATCH(1,($U$2=GRID!$B$1:$BI$1)*(КАЛЕНДАРЬ!$R7=GRID!$B$3:$BI$3), 0)),
ROUNDUP(INDEX(GRID!$B$17:$BI$27,MATCH(Q$7,GRID!$A$17:$A$27,0),MATCH(1,($U$2=GRID!$B$1:$BI$1)*(КАЛЕНДАРЬ!$R7=GRID!$B$3:$BI$3), 0))*(1-GRID!$B$69),0))</f>
        <v>#N/A</v>
      </c>
      <c r="S76" s="49" t="e" cm="1">
        <f t="array" ref="S76">IF($I$2="Открытый тариф",
INDEX(GRID!$B$4:$BI$14,MATCH(S$7,GRID!$A$4:$A$14,0),MATCH(1,($U$2=GRID!$B$1:$BI$1)*(КАЛЕНДАРЬ!$R7=GRID!$B$3:$BI$3), 0)),
ROUNDUP(INDEX(GRID!$B$4:$BI$14,MATCH(S$7,GRID!$A$4:$A$14,0),MATCH(1,($U$2=GRID!$B$1:$BI$1)*(КАЛЕНДАРЬ!$R7=GRID!$B$3:$BI$3),0))*(1-GRID!$B$69),0))</f>
        <v>#N/A</v>
      </c>
      <c r="T76" s="49" t="e" cm="1">
        <f t="array" ref="T76">IF($I$2="Открытый тариф",
INDEX(GRID!$B$17:$BI$27,MATCH(S$7,GRID!$A$17:$A$27,0),MATCH(1,($U$2=GRID!$B$1:$BI$1)*(КАЛЕНДАРЬ!$R7=GRID!$B$3:$BI$3), 0)),
ROUNDUP(INDEX(GRID!$B$17:$BI$27,MATCH(S$7,GRID!$A$17:$A$27,0),MATCH(1,($U$2=GRID!$B$1:$BI$1)*(КАЛЕНДАРЬ!$R7=GRID!$B$3:$BI$3), 0))*(1-GRID!$B$69),0))</f>
        <v>#N/A</v>
      </c>
      <c r="U76" s="49" cm="1">
        <f t="array" ref="U76">IF($I$2="Открытый тариф",
INDEX(GRID!$B$4:$BI$14,MATCH(U$7,GRID!$A$4:$A$14,0),MATCH(1,($U$2=GRID!$B$1:$BI$1)*(КАЛЕНДАРЬ!$R7=GRID!$B$3:$BI$3), 0)),
ROUNDUP(INDEX(GRID!$B$4:$BI$14,MATCH(U$7,GRID!$A$4:$A$14,0),MATCH(1,($U$2=GRID!$B$1:$BI$1)*(КАЛЕНДАРЬ!$R7=GRID!$B$3:$BI$3),0))*(1-GRID!$B$69),0))</f>
        <v>79000</v>
      </c>
      <c r="V76" s="49" cm="1">
        <f t="array" ref="V76">IF($I$2="Открытый тариф",
INDEX(GRID!$B$17:$BI$27,MATCH(U$7,GRID!$A$17:$A$27,0),MATCH(1,($U$2=GRID!$B$1:$BI$1)*(КАЛЕНДАРЬ!$R7=GRID!$B$3:$BI$3), 0)),
ROUNDUP(INDEX(GRID!$B$17:$BI$27,MATCH(U$7,GRID!$A$17:$A$27,0),MATCH(1,($U$2=GRID!$B$1:$BI$1)*(КАЛЕНДАРЬ!$R7=GRID!$B$3:$BI$3), 0))*(1-GRID!$B$69),0))</f>
        <v>81500</v>
      </c>
      <c r="W76" s="49" cm="1">
        <f t="array" ref="W76">IF($I$2="Открытый тариф",
INDEX(GRID!$B$4:$BI$14,MATCH(W$7,GRID!$A$4:$A$14,0),MATCH(1,($U$2=GRID!$B$1:$BI$1)*(КАЛЕНДАРЬ!$R7=GRID!$B$3:$BI$3), 0)),
ROUNDUP(INDEX(GRID!$B$4:$BI$14,MATCH(W$7,GRID!$A$4:$A$14,0),MATCH(1,($U$2=GRID!$B$1:$BI$1)*(КАЛЕНДАРЬ!$R7=GRID!$B$3:$BI$3),0))*(1-GRID!$B$69),0))</f>
        <v>293000</v>
      </c>
      <c r="X76" s="49" cm="1">
        <f t="array" ref="X76">IF($I$2="Открытый тариф",
INDEX(GRID!$B$17:$BI$27,MATCH(W$7,GRID!$A$17:$A$27,0),MATCH(1,($U$2=GRID!$B$1:$BI$1)*(КАЛЕНДАРЬ!$R7=GRID!$B$3:$BI$3), 0)),
ROUNDUP(INDEX(GRID!$B$17:$BI$27,MATCH(W$7,GRID!$A$17:$A$27,0),MATCH(1,($U$2=GRID!$B$1:$BI$1)*(КАЛЕНДАРЬ!$R7=GRID!$B$3:$BI$3), 0))*(1-GRID!$B$69),0))</f>
        <v>295500</v>
      </c>
    </row>
    <row r="77" spans="1:24" ht="12.75" hidden="1" customHeight="1" x14ac:dyDescent="0.2">
      <c r="A77" s="117" t="s">
        <v>46</v>
      </c>
      <c r="B77" s="117">
        <v>5</v>
      </c>
      <c r="C77" s="47" cm="1">
        <f t="array" ref="C77">IF($I$2="Открытый тариф",
INDEX(GRID!$B$4:$BI$14,MATCH(C$7,GRID!$A$4:$A$14,0),MATCH(1,($U$2=GRID!$B$1:$BI$1)*(КАЛЕНДАРЬ!$R8=GRID!$B$3:$BI$3), 0)),
ROUNDUP(INDEX(GRID!$B$4:$BI$14,MATCH(C$7,GRID!$A$4:$A$14,0),MATCH(1,($U$2=GRID!$B$1:$BI$1)*(КАЛЕНДАРЬ!$R8=GRID!$B$3:$BI$3),0))*(1-GRID!$B$69),0))</f>
        <v>26000</v>
      </c>
      <c r="D77" s="48" cm="1">
        <f t="array" ref="D77">IF($I$2="Открытый тариф",
INDEX(GRID!$B$17:$BI$27,MATCH(C$7,GRID!$A$17:$A$27,0),MATCH(1,($U$2=GRID!$B$1:$BI$1)*(КАЛЕНДАРЬ!$R8=GRID!$B$3:$BI$3), 0)),
ROUNDUP(INDEX(GRID!$B$17:$BI$27,MATCH(C$7,GRID!$A$17:$A$27,0),MATCH(1,($U$2=GRID!$B$1:$BI$1)*(КАЛЕНДАРЬ!$R8=GRID!$B$3:$BI$3), 0))*(1-GRID!$B$69),0))</f>
        <v>28500</v>
      </c>
      <c r="E77" s="47" cm="1">
        <f t="array" ref="E77">IF($I$2="Открытый тариф",
INDEX(GRID!$B$4:$BI$14,MATCH(E$7,GRID!$A$4:$A$14,0),MATCH(1,($U$2=GRID!$B$1:$BI$1)*(КАЛЕНДАРЬ!$R8=GRID!$B$3:$BI$3), 0)),
ROUNDUP(INDEX(GRID!$B$4:$BI$14,MATCH(E$7,GRID!$A$4:$A$14,0),MATCH(1,($U$2=GRID!$B$1:$BI$1)*(КАЛЕНДАРЬ!$R8=GRID!$B$3:$BI$3),0))*(1-GRID!$B$69),0))</f>
        <v>28900</v>
      </c>
      <c r="F77" s="48" cm="1">
        <f t="array" ref="F77">IF($I$2="Открытый тариф",
INDEX(GRID!$B$17:$BI$27,MATCH(E$7,GRID!$A$17:$A$27,0),MATCH(1,($U$2=GRID!$B$1:$BI$1)*(КАЛЕНДАРЬ!$R8=GRID!$B$3:$BI$3), 0)),
ROUNDUP(INDEX(GRID!$B$17:$BI$27,MATCH(E$7,GRID!$A$17:$A$27,0),MATCH(1,($U$2=GRID!$B$1:$BI$1)*(КАЛЕНДАРЬ!$R8=GRID!$B$3:$BI$3), 0))*(1-GRID!$B$69),0))</f>
        <v>31400</v>
      </c>
      <c r="G77" s="47" t="e" cm="1">
        <f t="array" ref="G77">IF($I$2="Открытый тариф",
INDEX(GRID!$B$4:$BI$14,MATCH(G$7,GRID!$A$4:$A$14,0),MATCH(1,($U$2=GRID!$B$1:$BI$1)*(КАЛЕНДАРЬ!$R8=GRID!$B$3:$BI$3), 0)),
ROUNDUP(INDEX(GRID!$B$4:$BI$14,MATCH(G$7,GRID!$A$4:$A$14,0),MATCH(1,($U$2=GRID!$B$1:$BI$1)*(КАЛЕНДАРЬ!$R8=GRID!$B$3:$BI$3),0))*(1-GRID!$B$69),0))</f>
        <v>#N/A</v>
      </c>
      <c r="H77" s="48" t="e" cm="1">
        <f t="array" ref="H77">IF($I$2="Открытый тариф",
INDEX(GRID!$B$17:$BI$27,MATCH(G$7,GRID!$A$17:$A$27,0),MATCH(1,($U$2=GRID!$B$1:$BI$1)*(КАЛЕНДАРЬ!$R8=GRID!$B$3:$BI$3), 0)),
ROUNDUP(INDEX(GRID!$B$17:$BI$27,MATCH(G$7,GRID!$A$17:$A$27,0),MATCH(1,($U$2=GRID!$B$1:$BI$1)*(КАЛЕНДАРЬ!$R8=GRID!$B$3:$BI$3), 0))*(1-GRID!$B$69),0))</f>
        <v>#N/A</v>
      </c>
      <c r="I77" s="47" t="e" cm="1">
        <f t="array" ref="I77">IF($I$2="Открытый тариф",
INDEX(GRID!$B$4:$BI$14,MATCH(I$7,GRID!$A$4:$A$14,0),MATCH(1,($U$2=GRID!$B$1:$BI$1)*(КАЛЕНДАРЬ!$R8=GRID!$B$3:$BI$3), 0)),
ROUNDUP(INDEX(GRID!$B$4:$BI$14,MATCH(I$7,GRID!$A$4:$A$14,0),MATCH(1,($U$2=GRID!$B$1:$BI$1)*(КАЛЕНДАРЬ!$R8=GRID!$B$3:$BI$3),0))*(1-GRID!$B$69),0))</f>
        <v>#N/A</v>
      </c>
      <c r="J77" s="48" t="e" cm="1">
        <f t="array" ref="J77">IF($I$2="Открытый тариф",
INDEX(GRID!$B$17:$BI$27,MATCH(I$7,GRID!$A$17:$A$27,0),MATCH(1,($U$2=GRID!$B$1:$BI$1)*(КАЛЕНДАРЬ!$R8=GRID!$B$3:$BI$3), 0)),
ROUNDUP(INDEX(GRID!$B$17:$BI$27,MATCH(I$7,GRID!$A$17:$A$27,0),MATCH(1,($U$2=GRID!$B$1:$BI$1)*(КАЛЕНДАРЬ!$R8=GRID!$B$3:$BI$3), 0))*(1-GRID!$B$69),0))</f>
        <v>#N/A</v>
      </c>
      <c r="K77" s="47" cm="1">
        <f t="array" ref="K77">IF($I$2="Открытый тариф",
INDEX(GRID!$B$4:$BI$14,MATCH(K$7,GRID!$A$4:$A$14,0),MATCH(1,($U$2=GRID!$B$1:$BI$1)*(КАЛЕНДАРЬ!$R8=GRID!$B$3:$BI$3), 0)),
ROUNDUP(INDEX(GRID!$B$4:$BI$14,MATCH(K$7,GRID!$A$4:$A$14,0),MATCH(1,($U$2=GRID!$B$1:$BI$1)*(КАЛЕНДАРЬ!$R8=GRID!$B$3:$BI$3),0))*(1-GRID!$B$69),0))</f>
        <v>39700</v>
      </c>
      <c r="L77" s="48" cm="1">
        <f t="array" ref="L77">IF($I$2="Открытый тариф",
INDEX(GRID!$B$17:$BI$27,MATCH(K$7,GRID!$A$17:$A$27,0),MATCH(1,($U$2=GRID!$B$1:$BI$1)*(КАЛЕНДАРЬ!$R8=GRID!$B$3:$BI$3), 0)),
ROUNDUP(INDEX(GRID!$B$17:$BI$27,MATCH(K$7,GRID!$A$17:$A$27,0),MATCH(1,($U$2=GRID!$B$1:$BI$1)*(КАЛЕНДАРЬ!$R8=GRID!$B$3:$BI$3), 0))*(1-GRID!$B$69),0))</f>
        <v>42200</v>
      </c>
      <c r="M77" s="47" cm="1">
        <f t="array" ref="M77">IF($I$2="Открытый тариф",
INDEX(GRID!$B$4:$BI$14,MATCH(M$7,GRID!$A$4:$A$14,0),MATCH(1,($U$2=GRID!$B$1:$BI$1)*(КАЛЕНДАРЬ!$R8=GRID!$B$3:$BI$3), 0)),
ROUNDUP(INDEX(GRID!$B$4:$BI$14,MATCH(M$7,GRID!$A$4:$A$14,0),MATCH(1,($U$2=GRID!$B$1:$BI$1)*(КАЛЕНДАРЬ!$R8=GRID!$B$3:$BI$3),0))*(1-GRID!$B$69),0))</f>
        <v>44100</v>
      </c>
      <c r="N77" s="48" cm="1">
        <f t="array" ref="N77">IF($I$2="Открытый тариф",
INDEX(GRID!$B$17:$BI$27,MATCH(M$7,GRID!$A$17:$A$27,0),MATCH(1,($U$2=GRID!$B$1:$BI$1)*(КАЛЕНДАРЬ!$R8=GRID!$B$3:$BI$3), 0)),
ROUNDUP(INDEX(GRID!$B$17:$BI$27,MATCH(M$7,GRID!$A$17:$A$27,0),MATCH(1,($U$2=GRID!$B$1:$BI$1)*(КАЛЕНДАРЬ!$R8=GRID!$B$3:$BI$3), 0))*(1-GRID!$B$69),0))</f>
        <v>46600</v>
      </c>
      <c r="O77" s="49" cm="1">
        <f t="array" ref="O77">IF($I$2="Открытый тариф",
INDEX(GRID!$B$4:$BI$14,MATCH(O$7,GRID!$A$4:$A$14,0),MATCH(1,($U$2=GRID!$B$1:$BI$1)*(КАЛЕНДАРЬ!$R8=GRID!$B$3:$BI$3), 0)),
ROUNDUP(INDEX(GRID!$B$4:$BI$14,MATCH(O$7,GRID!$A$4:$A$14,0),MATCH(1,($U$2=GRID!$B$1:$BI$1)*(КАЛЕНДАРЬ!$R8=GRID!$B$3:$BI$3),0))*(1-GRID!$B$69),0))</f>
        <v>50600</v>
      </c>
      <c r="P77" s="49" cm="1">
        <f t="array" ref="P77">IF($I$2="Открытый тариф",
INDEX(GRID!$B$17:$BI$27,MATCH(O$7,GRID!$A$17:$A$27,0),MATCH(1,($U$2=GRID!$B$1:$BI$1)*(КАЛЕНДАРЬ!$R8=GRID!$B$3:$BI$3), 0)),
ROUNDUP(INDEX(GRID!$B$17:$BI$27,MATCH(O$7,GRID!$A$17:$A$27,0),MATCH(1,($U$2=GRID!$B$1:$BI$1)*(КАЛЕНДАРЬ!$R8=GRID!$B$3:$BI$3), 0))*(1-GRID!$B$69),0))</f>
        <v>53100</v>
      </c>
      <c r="Q77" s="49" t="e" cm="1">
        <f t="array" ref="Q77">IF($I$2="Открытый тариф",
INDEX(GRID!$B$4:$BI$14,MATCH(Q$7,GRID!$A$4:$A$14,0),MATCH(1,($U$2=GRID!$B$1:$BI$1)*(КАЛЕНДАРЬ!$R8=GRID!$B$3:$BI$3), 0)),
ROUNDUP(INDEX(GRID!$B$4:$BI$14,MATCH(Q$7,GRID!$A$4:$A$14,0),MATCH(1,($U$2=GRID!$B$1:$BI$1)*(КАЛЕНДАРЬ!$R8=GRID!$B$3:$BI$3),0))*(1-GRID!$B$69),0))</f>
        <v>#N/A</v>
      </c>
      <c r="R77" s="49" t="e" cm="1">
        <f t="array" ref="R77">IF($I$2="Открытый тариф",
INDEX(GRID!$B$17:$BI$27,MATCH(Q$7,GRID!$A$17:$A$27,0),MATCH(1,($U$2=GRID!$B$1:$BI$1)*(КАЛЕНДАРЬ!$R8=GRID!$B$3:$BI$3), 0)),
ROUNDUP(INDEX(GRID!$B$17:$BI$27,MATCH(Q$7,GRID!$A$17:$A$27,0),MATCH(1,($U$2=GRID!$B$1:$BI$1)*(КАЛЕНДАРЬ!$R8=GRID!$B$3:$BI$3), 0))*(1-GRID!$B$69),0))</f>
        <v>#N/A</v>
      </c>
      <c r="S77" s="49" t="e" cm="1">
        <f t="array" ref="S77">IF($I$2="Открытый тариф",
INDEX(GRID!$B$4:$BI$14,MATCH(S$7,GRID!$A$4:$A$14,0),MATCH(1,($U$2=GRID!$B$1:$BI$1)*(КАЛЕНДАРЬ!$R8=GRID!$B$3:$BI$3), 0)),
ROUNDUP(INDEX(GRID!$B$4:$BI$14,MATCH(S$7,GRID!$A$4:$A$14,0),MATCH(1,($U$2=GRID!$B$1:$BI$1)*(КАЛЕНДАРЬ!$R8=GRID!$B$3:$BI$3),0))*(1-GRID!$B$69),0))</f>
        <v>#N/A</v>
      </c>
      <c r="T77" s="49" t="e" cm="1">
        <f t="array" ref="T77">IF($I$2="Открытый тариф",
INDEX(GRID!$B$17:$BI$27,MATCH(S$7,GRID!$A$17:$A$27,0),MATCH(1,($U$2=GRID!$B$1:$BI$1)*(КАЛЕНДАРЬ!$R8=GRID!$B$3:$BI$3), 0)),
ROUNDUP(INDEX(GRID!$B$17:$BI$27,MATCH(S$7,GRID!$A$17:$A$27,0),MATCH(1,($U$2=GRID!$B$1:$BI$1)*(КАЛЕНДАРЬ!$R8=GRID!$B$3:$BI$3), 0))*(1-GRID!$B$69),0))</f>
        <v>#N/A</v>
      </c>
      <c r="U77" s="49" cm="1">
        <f t="array" ref="U77">IF($I$2="Открытый тариф",
INDEX(GRID!$B$4:$BI$14,MATCH(U$7,GRID!$A$4:$A$14,0),MATCH(1,($U$2=GRID!$B$1:$BI$1)*(КАЛЕНДАРЬ!$R8=GRID!$B$3:$BI$3), 0)),
ROUNDUP(INDEX(GRID!$B$4:$BI$14,MATCH(U$7,GRID!$A$4:$A$14,0),MATCH(1,($U$2=GRID!$B$1:$BI$1)*(КАЛЕНДАРЬ!$R8=GRID!$B$3:$BI$3),0))*(1-GRID!$B$69),0))</f>
        <v>79000</v>
      </c>
      <c r="V77" s="49" cm="1">
        <f t="array" ref="V77">IF($I$2="Открытый тариф",
INDEX(GRID!$B$17:$BI$27,MATCH(U$7,GRID!$A$17:$A$27,0),MATCH(1,($U$2=GRID!$B$1:$BI$1)*(КАЛЕНДАРЬ!$R8=GRID!$B$3:$BI$3), 0)),
ROUNDUP(INDEX(GRID!$B$17:$BI$27,MATCH(U$7,GRID!$A$17:$A$27,0),MATCH(1,($U$2=GRID!$B$1:$BI$1)*(КАЛЕНДАРЬ!$R8=GRID!$B$3:$BI$3), 0))*(1-GRID!$B$69),0))</f>
        <v>81500</v>
      </c>
      <c r="W77" s="49" cm="1">
        <f t="array" ref="W77">IF($I$2="Открытый тариф",
INDEX(GRID!$B$4:$BI$14,MATCH(W$7,GRID!$A$4:$A$14,0),MATCH(1,($U$2=GRID!$B$1:$BI$1)*(КАЛЕНДАРЬ!$R8=GRID!$B$3:$BI$3), 0)),
ROUNDUP(INDEX(GRID!$B$4:$BI$14,MATCH(W$7,GRID!$A$4:$A$14,0),MATCH(1,($U$2=GRID!$B$1:$BI$1)*(КАЛЕНДАРЬ!$R8=GRID!$B$3:$BI$3),0))*(1-GRID!$B$69),0))</f>
        <v>293000</v>
      </c>
      <c r="X77" s="49" cm="1">
        <f t="array" ref="X77">IF($I$2="Открытый тариф",
INDEX(GRID!$B$17:$BI$27,MATCH(W$7,GRID!$A$17:$A$27,0),MATCH(1,($U$2=GRID!$B$1:$BI$1)*(КАЛЕНДАРЬ!$R8=GRID!$B$3:$BI$3), 0)),
ROUNDUP(INDEX(GRID!$B$17:$BI$27,MATCH(W$7,GRID!$A$17:$A$27,0),MATCH(1,($U$2=GRID!$B$1:$BI$1)*(КАЛЕНДАРЬ!$R8=GRID!$B$3:$BI$3), 0))*(1-GRID!$B$69),0))</f>
        <v>295500</v>
      </c>
    </row>
    <row r="78" spans="1:24" ht="12.75" hidden="1" customHeight="1" x14ac:dyDescent="0.2">
      <c r="A78" s="117" t="s">
        <v>47</v>
      </c>
      <c r="B78" s="117">
        <v>6</v>
      </c>
      <c r="C78" s="47" cm="1">
        <f t="array" ref="C78">IF($I$2="Открытый тариф",
INDEX(GRID!$B$4:$BI$14,MATCH(C$7,GRID!$A$4:$A$14,0),MATCH(1,($U$2=GRID!$B$1:$BI$1)*(КАЛЕНДАРЬ!$R9=GRID!$B$3:$BI$3), 0)),
ROUNDUP(INDEX(GRID!$B$4:$BI$14,MATCH(C$7,GRID!$A$4:$A$14,0),MATCH(1,($U$2=GRID!$B$1:$BI$1)*(КАЛЕНДАРЬ!$R9=GRID!$B$3:$BI$3),0))*(1-GRID!$B$69),0))</f>
        <v>27500</v>
      </c>
      <c r="D78" s="48" cm="1">
        <f t="array" ref="D78">IF($I$2="Открытый тариф",
INDEX(GRID!$B$17:$BI$27,MATCH(C$7,GRID!$A$17:$A$27,0),MATCH(1,($U$2=GRID!$B$1:$BI$1)*(КАЛЕНДАРЬ!$R9=GRID!$B$3:$BI$3), 0)),
ROUNDUP(INDEX(GRID!$B$17:$BI$27,MATCH(C$7,GRID!$A$17:$A$27,0),MATCH(1,($U$2=GRID!$B$1:$BI$1)*(КАЛЕНДАРЬ!$R9=GRID!$B$3:$BI$3), 0))*(1-GRID!$B$69),0))</f>
        <v>30000</v>
      </c>
      <c r="E78" s="47" cm="1">
        <f t="array" ref="E78">IF($I$2="Открытый тариф",
INDEX(GRID!$B$4:$BI$14,MATCH(E$7,GRID!$A$4:$A$14,0),MATCH(1,($U$2=GRID!$B$1:$BI$1)*(КАЛЕНДАРЬ!$R9=GRID!$B$3:$BI$3), 0)),
ROUNDUP(INDEX(GRID!$B$4:$BI$14,MATCH(E$7,GRID!$A$4:$A$14,0),MATCH(1,($U$2=GRID!$B$1:$BI$1)*(КАЛЕНДАРЬ!$R9=GRID!$B$3:$BI$3),0))*(1-GRID!$B$69),0))</f>
        <v>30600</v>
      </c>
      <c r="F78" s="48" cm="1">
        <f t="array" ref="F78">IF($I$2="Открытый тариф",
INDEX(GRID!$B$17:$BI$27,MATCH(E$7,GRID!$A$17:$A$27,0),MATCH(1,($U$2=GRID!$B$1:$BI$1)*(КАЛЕНДАРЬ!$R9=GRID!$B$3:$BI$3), 0)),
ROUNDUP(INDEX(GRID!$B$17:$BI$27,MATCH(E$7,GRID!$A$17:$A$27,0),MATCH(1,($U$2=GRID!$B$1:$BI$1)*(КАЛЕНДАРЬ!$R9=GRID!$B$3:$BI$3), 0))*(1-GRID!$B$69),0))</f>
        <v>33100</v>
      </c>
      <c r="G78" s="47" t="e" cm="1">
        <f t="array" ref="G78">IF($I$2="Открытый тариф",
INDEX(GRID!$B$4:$BI$14,MATCH(G$7,GRID!$A$4:$A$14,0),MATCH(1,($U$2=GRID!$B$1:$BI$1)*(КАЛЕНДАРЬ!$R9=GRID!$B$3:$BI$3), 0)),
ROUNDUP(INDEX(GRID!$B$4:$BI$14,MATCH(G$7,GRID!$A$4:$A$14,0),MATCH(1,($U$2=GRID!$B$1:$BI$1)*(КАЛЕНДАРЬ!$R9=GRID!$B$3:$BI$3),0))*(1-GRID!$B$69),0))</f>
        <v>#N/A</v>
      </c>
      <c r="H78" s="48" t="e" cm="1">
        <f t="array" ref="H78">IF($I$2="Открытый тариф",
INDEX(GRID!$B$17:$BI$27,MATCH(G$7,GRID!$A$17:$A$27,0),MATCH(1,($U$2=GRID!$B$1:$BI$1)*(КАЛЕНДАРЬ!$R9=GRID!$B$3:$BI$3), 0)),
ROUNDUP(INDEX(GRID!$B$17:$BI$27,MATCH(G$7,GRID!$A$17:$A$27,0),MATCH(1,($U$2=GRID!$B$1:$BI$1)*(КАЛЕНДАРЬ!$R9=GRID!$B$3:$BI$3), 0))*(1-GRID!$B$69),0))</f>
        <v>#N/A</v>
      </c>
      <c r="I78" s="47" t="e" cm="1">
        <f t="array" ref="I78">IF($I$2="Открытый тариф",
INDEX(GRID!$B$4:$BI$14,MATCH(I$7,GRID!$A$4:$A$14,0),MATCH(1,($U$2=GRID!$B$1:$BI$1)*(КАЛЕНДАРЬ!$R9=GRID!$B$3:$BI$3), 0)),
ROUNDUP(INDEX(GRID!$B$4:$BI$14,MATCH(I$7,GRID!$A$4:$A$14,0),MATCH(1,($U$2=GRID!$B$1:$BI$1)*(КАЛЕНДАРЬ!$R9=GRID!$B$3:$BI$3),0))*(1-GRID!$B$69),0))</f>
        <v>#N/A</v>
      </c>
      <c r="J78" s="48" t="e" cm="1">
        <f t="array" ref="J78">IF($I$2="Открытый тариф",
INDEX(GRID!$B$17:$BI$27,MATCH(I$7,GRID!$A$17:$A$27,0),MATCH(1,($U$2=GRID!$B$1:$BI$1)*(КАЛЕНДАРЬ!$R9=GRID!$B$3:$BI$3), 0)),
ROUNDUP(INDEX(GRID!$B$17:$BI$27,MATCH(I$7,GRID!$A$17:$A$27,0),MATCH(1,($U$2=GRID!$B$1:$BI$1)*(КАЛЕНДАРЬ!$R9=GRID!$B$3:$BI$3), 0))*(1-GRID!$B$69),0))</f>
        <v>#N/A</v>
      </c>
      <c r="K78" s="47" cm="1">
        <f t="array" ref="K78">IF($I$2="Открытый тариф",
INDEX(GRID!$B$4:$BI$14,MATCH(K$7,GRID!$A$4:$A$14,0),MATCH(1,($U$2=GRID!$B$1:$BI$1)*(КАЛЕНДАРЬ!$R9=GRID!$B$3:$BI$3), 0)),
ROUNDUP(INDEX(GRID!$B$4:$BI$14,MATCH(K$7,GRID!$A$4:$A$14,0),MATCH(1,($U$2=GRID!$B$1:$BI$1)*(КАЛЕНДАРЬ!$R9=GRID!$B$3:$BI$3),0))*(1-GRID!$B$69),0))</f>
        <v>42300</v>
      </c>
      <c r="L78" s="48" cm="1">
        <f t="array" ref="L78">IF($I$2="Открытый тариф",
INDEX(GRID!$B$17:$BI$27,MATCH(K$7,GRID!$A$17:$A$27,0),MATCH(1,($U$2=GRID!$B$1:$BI$1)*(КАЛЕНДАРЬ!$R9=GRID!$B$3:$BI$3), 0)),
ROUNDUP(INDEX(GRID!$B$17:$BI$27,MATCH(K$7,GRID!$A$17:$A$27,0),MATCH(1,($U$2=GRID!$B$1:$BI$1)*(КАЛЕНДАРЬ!$R9=GRID!$B$3:$BI$3), 0))*(1-GRID!$B$69),0))</f>
        <v>44800</v>
      </c>
      <c r="M78" s="47" cm="1">
        <f t="array" ref="M78">IF($I$2="Открытый тариф",
INDEX(GRID!$B$4:$BI$14,MATCH(M$7,GRID!$A$4:$A$14,0),MATCH(1,($U$2=GRID!$B$1:$BI$1)*(КАЛЕНДАРЬ!$R9=GRID!$B$3:$BI$3), 0)),
ROUNDUP(INDEX(GRID!$B$4:$BI$14,MATCH(M$7,GRID!$A$4:$A$14,0),MATCH(1,($U$2=GRID!$B$1:$BI$1)*(КАЛЕНДАРЬ!$R9=GRID!$B$3:$BI$3),0))*(1-GRID!$B$69),0))</f>
        <v>47100</v>
      </c>
      <c r="N78" s="48" cm="1">
        <f t="array" ref="N78">IF($I$2="Открытый тариф",
INDEX(GRID!$B$17:$BI$27,MATCH(M$7,GRID!$A$17:$A$27,0),MATCH(1,($U$2=GRID!$B$1:$BI$1)*(КАЛЕНДАРЬ!$R9=GRID!$B$3:$BI$3), 0)),
ROUNDUP(INDEX(GRID!$B$17:$BI$27,MATCH(M$7,GRID!$A$17:$A$27,0),MATCH(1,($U$2=GRID!$B$1:$BI$1)*(КАЛЕНДАРЬ!$R9=GRID!$B$3:$BI$3), 0))*(1-GRID!$B$69),0))</f>
        <v>49600</v>
      </c>
      <c r="O78" s="49" cm="1">
        <f t="array" ref="O78">IF($I$2="Открытый тариф",
INDEX(GRID!$B$4:$BI$14,MATCH(O$7,GRID!$A$4:$A$14,0),MATCH(1,($U$2=GRID!$B$1:$BI$1)*(КАЛЕНДАРЬ!$R9=GRID!$B$3:$BI$3), 0)),
ROUNDUP(INDEX(GRID!$B$4:$BI$14,MATCH(O$7,GRID!$A$4:$A$14,0),MATCH(1,($U$2=GRID!$B$1:$BI$1)*(КАЛЕНДАРЬ!$R9=GRID!$B$3:$BI$3),0))*(1-GRID!$B$69),0))</f>
        <v>53500</v>
      </c>
      <c r="P78" s="49" cm="1">
        <f t="array" ref="P78">IF($I$2="Открытый тариф",
INDEX(GRID!$B$17:$BI$27,MATCH(O$7,GRID!$A$17:$A$27,0),MATCH(1,($U$2=GRID!$B$1:$BI$1)*(КАЛЕНДАРЬ!$R9=GRID!$B$3:$BI$3), 0)),
ROUNDUP(INDEX(GRID!$B$17:$BI$27,MATCH(O$7,GRID!$A$17:$A$27,0),MATCH(1,($U$2=GRID!$B$1:$BI$1)*(КАЛЕНДАРЬ!$R9=GRID!$B$3:$BI$3), 0))*(1-GRID!$B$69),0))</f>
        <v>56000</v>
      </c>
      <c r="Q78" s="49" t="e" cm="1">
        <f t="array" ref="Q78">IF($I$2="Открытый тариф",
INDEX(GRID!$B$4:$BI$14,MATCH(Q$7,GRID!$A$4:$A$14,0),MATCH(1,($U$2=GRID!$B$1:$BI$1)*(КАЛЕНДАРЬ!$R9=GRID!$B$3:$BI$3), 0)),
ROUNDUP(INDEX(GRID!$B$4:$BI$14,MATCH(Q$7,GRID!$A$4:$A$14,0),MATCH(1,($U$2=GRID!$B$1:$BI$1)*(КАЛЕНДАРЬ!$R9=GRID!$B$3:$BI$3),0))*(1-GRID!$B$69),0))</f>
        <v>#N/A</v>
      </c>
      <c r="R78" s="49" t="e" cm="1">
        <f t="array" ref="R78">IF($I$2="Открытый тариф",
INDEX(GRID!$B$17:$BI$27,MATCH(Q$7,GRID!$A$17:$A$27,0),MATCH(1,($U$2=GRID!$B$1:$BI$1)*(КАЛЕНДАРЬ!$R9=GRID!$B$3:$BI$3), 0)),
ROUNDUP(INDEX(GRID!$B$17:$BI$27,MATCH(Q$7,GRID!$A$17:$A$27,0),MATCH(1,($U$2=GRID!$B$1:$BI$1)*(КАЛЕНДАРЬ!$R9=GRID!$B$3:$BI$3), 0))*(1-GRID!$B$69),0))</f>
        <v>#N/A</v>
      </c>
      <c r="S78" s="49" t="e" cm="1">
        <f t="array" ref="S78">IF($I$2="Открытый тариф",
INDEX(GRID!$B$4:$BI$14,MATCH(S$7,GRID!$A$4:$A$14,0),MATCH(1,($U$2=GRID!$B$1:$BI$1)*(КАЛЕНДАРЬ!$R9=GRID!$B$3:$BI$3), 0)),
ROUNDUP(INDEX(GRID!$B$4:$BI$14,MATCH(S$7,GRID!$A$4:$A$14,0),MATCH(1,($U$2=GRID!$B$1:$BI$1)*(КАЛЕНДАРЬ!$R9=GRID!$B$3:$BI$3),0))*(1-GRID!$B$69),0))</f>
        <v>#N/A</v>
      </c>
      <c r="T78" s="49" t="e" cm="1">
        <f t="array" ref="T78">IF($I$2="Открытый тариф",
INDEX(GRID!$B$17:$BI$27,MATCH(S$7,GRID!$A$17:$A$27,0),MATCH(1,($U$2=GRID!$B$1:$BI$1)*(КАЛЕНДАРЬ!$R9=GRID!$B$3:$BI$3), 0)),
ROUNDUP(INDEX(GRID!$B$17:$BI$27,MATCH(S$7,GRID!$A$17:$A$27,0),MATCH(1,($U$2=GRID!$B$1:$BI$1)*(КАЛЕНДАРЬ!$R9=GRID!$B$3:$BI$3), 0))*(1-GRID!$B$69),0))</f>
        <v>#N/A</v>
      </c>
      <c r="U78" s="49" cm="1">
        <f t="array" ref="U78">IF($I$2="Открытый тариф",
INDEX(GRID!$B$4:$BI$14,MATCH(U$7,GRID!$A$4:$A$14,0),MATCH(1,($U$2=GRID!$B$1:$BI$1)*(КАЛЕНДАРЬ!$R9=GRID!$B$3:$BI$3), 0)),
ROUNDUP(INDEX(GRID!$B$4:$BI$14,MATCH(U$7,GRID!$A$4:$A$14,0),MATCH(1,($U$2=GRID!$B$1:$BI$1)*(КАЛЕНДАРЬ!$R9=GRID!$B$3:$BI$3),0))*(1-GRID!$B$69),0))</f>
        <v>83000</v>
      </c>
      <c r="V78" s="49" cm="1">
        <f t="array" ref="V78">IF($I$2="Открытый тариф",
INDEX(GRID!$B$17:$BI$27,MATCH(U$7,GRID!$A$17:$A$27,0),MATCH(1,($U$2=GRID!$B$1:$BI$1)*(КАЛЕНДАРЬ!$R9=GRID!$B$3:$BI$3), 0)),
ROUNDUP(INDEX(GRID!$B$17:$BI$27,MATCH(U$7,GRID!$A$17:$A$27,0),MATCH(1,($U$2=GRID!$B$1:$BI$1)*(КАЛЕНДАРЬ!$R9=GRID!$B$3:$BI$3), 0))*(1-GRID!$B$69),0))</f>
        <v>85500</v>
      </c>
      <c r="W78" s="49" cm="1">
        <f t="array" ref="W78">IF($I$2="Открытый тариф",
INDEX(GRID!$B$4:$BI$14,MATCH(W$7,GRID!$A$4:$A$14,0),MATCH(1,($U$2=GRID!$B$1:$BI$1)*(КАЛЕНДАРЬ!$R9=GRID!$B$3:$BI$3), 0)),
ROUNDUP(INDEX(GRID!$B$4:$BI$14,MATCH(W$7,GRID!$A$4:$A$14,0),MATCH(1,($U$2=GRID!$B$1:$BI$1)*(КАЛЕНДАРЬ!$R9=GRID!$B$3:$BI$3),0))*(1-GRID!$B$69),0))</f>
        <v>303000</v>
      </c>
      <c r="X78" s="49" cm="1">
        <f t="array" ref="X78">IF($I$2="Открытый тариф",
INDEX(GRID!$B$17:$BI$27,MATCH(W$7,GRID!$A$17:$A$27,0),MATCH(1,($U$2=GRID!$B$1:$BI$1)*(КАЛЕНДАРЬ!$R9=GRID!$B$3:$BI$3), 0)),
ROUNDUP(INDEX(GRID!$B$17:$BI$27,MATCH(W$7,GRID!$A$17:$A$27,0),MATCH(1,($U$2=GRID!$B$1:$BI$1)*(КАЛЕНДАРЬ!$R9=GRID!$B$3:$BI$3), 0))*(1-GRID!$B$69),0))</f>
        <v>305500</v>
      </c>
    </row>
    <row r="79" spans="1:24" ht="12.75" hidden="1" customHeight="1" x14ac:dyDescent="0.2">
      <c r="A79" s="117" t="s">
        <v>48</v>
      </c>
      <c r="B79" s="117">
        <v>7</v>
      </c>
      <c r="C79" s="47" cm="1">
        <f t="array" ref="C79">IF($I$2="Открытый тариф",
INDEX(GRID!$B$4:$BI$14,MATCH(C$7,GRID!$A$4:$A$14,0),MATCH(1,($U$2=GRID!$B$1:$BI$1)*(КАЛЕНДАРЬ!$R10=GRID!$B$3:$BI$3), 0)),
ROUNDUP(INDEX(GRID!$B$4:$BI$14,MATCH(C$7,GRID!$A$4:$A$14,0),MATCH(1,($U$2=GRID!$B$1:$BI$1)*(КАЛЕНДАРЬ!$R10=GRID!$B$3:$BI$3),0))*(1-GRID!$B$69),0))</f>
        <v>27500</v>
      </c>
      <c r="D79" s="48" cm="1">
        <f t="array" ref="D79">IF($I$2="Открытый тариф",
INDEX(GRID!$B$17:$BI$27,MATCH(C$7,GRID!$A$17:$A$27,0),MATCH(1,($U$2=GRID!$B$1:$BI$1)*(КАЛЕНДАРЬ!$R10=GRID!$B$3:$BI$3), 0)),
ROUNDUP(INDEX(GRID!$B$17:$BI$27,MATCH(C$7,GRID!$A$17:$A$27,0),MATCH(1,($U$2=GRID!$B$1:$BI$1)*(КАЛЕНДАРЬ!$R10=GRID!$B$3:$BI$3), 0))*(1-GRID!$B$69),0))</f>
        <v>30000</v>
      </c>
      <c r="E79" s="47" cm="1">
        <f t="array" ref="E79">IF($I$2="Открытый тариф",
INDEX(GRID!$B$4:$BI$14,MATCH(E$7,GRID!$A$4:$A$14,0),MATCH(1,($U$2=GRID!$B$1:$BI$1)*(КАЛЕНДАРЬ!$R10=GRID!$B$3:$BI$3), 0)),
ROUNDUP(INDEX(GRID!$B$4:$BI$14,MATCH(E$7,GRID!$A$4:$A$14,0),MATCH(1,($U$2=GRID!$B$1:$BI$1)*(КАЛЕНДАРЬ!$R10=GRID!$B$3:$BI$3),0))*(1-GRID!$B$69),0))</f>
        <v>30600</v>
      </c>
      <c r="F79" s="48" cm="1">
        <f t="array" ref="F79">IF($I$2="Открытый тариф",
INDEX(GRID!$B$17:$BI$27,MATCH(E$7,GRID!$A$17:$A$27,0),MATCH(1,($U$2=GRID!$B$1:$BI$1)*(КАЛЕНДАРЬ!$R10=GRID!$B$3:$BI$3), 0)),
ROUNDUP(INDEX(GRID!$B$17:$BI$27,MATCH(E$7,GRID!$A$17:$A$27,0),MATCH(1,($U$2=GRID!$B$1:$BI$1)*(КАЛЕНДАРЬ!$R10=GRID!$B$3:$BI$3), 0))*(1-GRID!$B$69),0))</f>
        <v>33100</v>
      </c>
      <c r="G79" s="47" t="e" cm="1">
        <f t="array" ref="G79">IF($I$2="Открытый тариф",
INDEX(GRID!$B$4:$BI$14,MATCH(G$7,GRID!$A$4:$A$14,0),MATCH(1,($U$2=GRID!$B$1:$BI$1)*(КАЛЕНДАРЬ!$R10=GRID!$B$3:$BI$3), 0)),
ROUNDUP(INDEX(GRID!$B$4:$BI$14,MATCH(G$7,GRID!$A$4:$A$14,0),MATCH(1,($U$2=GRID!$B$1:$BI$1)*(КАЛЕНДАРЬ!$R10=GRID!$B$3:$BI$3),0))*(1-GRID!$B$69),0))</f>
        <v>#N/A</v>
      </c>
      <c r="H79" s="48" t="e" cm="1">
        <f t="array" ref="H79">IF($I$2="Открытый тариф",
INDEX(GRID!$B$17:$BI$27,MATCH(G$7,GRID!$A$17:$A$27,0),MATCH(1,($U$2=GRID!$B$1:$BI$1)*(КАЛЕНДАРЬ!$R10=GRID!$B$3:$BI$3), 0)),
ROUNDUP(INDEX(GRID!$B$17:$BI$27,MATCH(G$7,GRID!$A$17:$A$27,0),MATCH(1,($U$2=GRID!$B$1:$BI$1)*(КАЛЕНДАРЬ!$R10=GRID!$B$3:$BI$3), 0))*(1-GRID!$B$69),0))</f>
        <v>#N/A</v>
      </c>
      <c r="I79" s="47" t="e" cm="1">
        <f t="array" ref="I79">IF($I$2="Открытый тариф",
INDEX(GRID!$B$4:$BI$14,MATCH(I$7,GRID!$A$4:$A$14,0),MATCH(1,($U$2=GRID!$B$1:$BI$1)*(КАЛЕНДАРЬ!$R10=GRID!$B$3:$BI$3), 0)),
ROUNDUP(INDEX(GRID!$B$4:$BI$14,MATCH(I$7,GRID!$A$4:$A$14,0),MATCH(1,($U$2=GRID!$B$1:$BI$1)*(КАЛЕНДАРЬ!$R10=GRID!$B$3:$BI$3),0))*(1-GRID!$B$69),0))</f>
        <v>#N/A</v>
      </c>
      <c r="J79" s="48" t="e" cm="1">
        <f t="array" ref="J79">IF($I$2="Открытый тариф",
INDEX(GRID!$B$17:$BI$27,MATCH(I$7,GRID!$A$17:$A$27,0),MATCH(1,($U$2=GRID!$B$1:$BI$1)*(КАЛЕНДАРЬ!$R10=GRID!$B$3:$BI$3), 0)),
ROUNDUP(INDEX(GRID!$B$17:$BI$27,MATCH(I$7,GRID!$A$17:$A$27,0),MATCH(1,($U$2=GRID!$B$1:$BI$1)*(КАЛЕНДАРЬ!$R10=GRID!$B$3:$BI$3), 0))*(1-GRID!$B$69),0))</f>
        <v>#N/A</v>
      </c>
      <c r="K79" s="47" cm="1">
        <f t="array" ref="K79">IF($I$2="Открытый тариф",
INDEX(GRID!$B$4:$BI$14,MATCH(K$7,GRID!$A$4:$A$14,0),MATCH(1,($U$2=GRID!$B$1:$BI$1)*(КАЛЕНДАРЬ!$R10=GRID!$B$3:$BI$3), 0)),
ROUNDUP(INDEX(GRID!$B$4:$BI$14,MATCH(K$7,GRID!$A$4:$A$14,0),MATCH(1,($U$2=GRID!$B$1:$BI$1)*(КАЛЕНДАРЬ!$R10=GRID!$B$3:$BI$3),0))*(1-GRID!$B$69),0))</f>
        <v>42300</v>
      </c>
      <c r="L79" s="48" cm="1">
        <f t="array" ref="L79">IF($I$2="Открытый тариф",
INDEX(GRID!$B$17:$BI$27,MATCH(K$7,GRID!$A$17:$A$27,0),MATCH(1,($U$2=GRID!$B$1:$BI$1)*(КАЛЕНДАРЬ!$R10=GRID!$B$3:$BI$3), 0)),
ROUNDUP(INDEX(GRID!$B$17:$BI$27,MATCH(K$7,GRID!$A$17:$A$27,0),MATCH(1,($U$2=GRID!$B$1:$BI$1)*(КАЛЕНДАРЬ!$R10=GRID!$B$3:$BI$3), 0))*(1-GRID!$B$69),0))</f>
        <v>44800</v>
      </c>
      <c r="M79" s="47" cm="1">
        <f t="array" ref="M79">IF($I$2="Открытый тариф",
INDEX(GRID!$B$4:$BI$14,MATCH(M$7,GRID!$A$4:$A$14,0),MATCH(1,($U$2=GRID!$B$1:$BI$1)*(КАЛЕНДАРЬ!$R10=GRID!$B$3:$BI$3), 0)),
ROUNDUP(INDEX(GRID!$B$4:$BI$14,MATCH(M$7,GRID!$A$4:$A$14,0),MATCH(1,($U$2=GRID!$B$1:$BI$1)*(КАЛЕНДАРЬ!$R10=GRID!$B$3:$BI$3),0))*(1-GRID!$B$69),0))</f>
        <v>47100</v>
      </c>
      <c r="N79" s="48" cm="1">
        <f t="array" ref="N79">IF($I$2="Открытый тариф",
INDEX(GRID!$B$17:$BI$27,MATCH(M$7,GRID!$A$17:$A$27,0),MATCH(1,($U$2=GRID!$B$1:$BI$1)*(КАЛЕНДАРЬ!$R10=GRID!$B$3:$BI$3), 0)),
ROUNDUP(INDEX(GRID!$B$17:$BI$27,MATCH(M$7,GRID!$A$17:$A$27,0),MATCH(1,($U$2=GRID!$B$1:$BI$1)*(КАЛЕНДАРЬ!$R10=GRID!$B$3:$BI$3), 0))*(1-GRID!$B$69),0))</f>
        <v>49600</v>
      </c>
      <c r="O79" s="49" cm="1">
        <f t="array" ref="O79">IF($I$2="Открытый тариф",
INDEX(GRID!$B$4:$BI$14,MATCH(O$7,GRID!$A$4:$A$14,0),MATCH(1,($U$2=GRID!$B$1:$BI$1)*(КАЛЕНДАРЬ!$R10=GRID!$B$3:$BI$3), 0)),
ROUNDUP(INDEX(GRID!$B$4:$BI$14,MATCH(O$7,GRID!$A$4:$A$14,0),MATCH(1,($U$2=GRID!$B$1:$BI$1)*(КАЛЕНДАРЬ!$R10=GRID!$B$3:$BI$3),0))*(1-GRID!$B$69),0))</f>
        <v>53500</v>
      </c>
      <c r="P79" s="49" cm="1">
        <f t="array" ref="P79">IF($I$2="Открытый тариф",
INDEX(GRID!$B$17:$BI$27,MATCH(O$7,GRID!$A$17:$A$27,0),MATCH(1,($U$2=GRID!$B$1:$BI$1)*(КАЛЕНДАРЬ!$R10=GRID!$B$3:$BI$3), 0)),
ROUNDUP(INDEX(GRID!$B$17:$BI$27,MATCH(O$7,GRID!$A$17:$A$27,0),MATCH(1,($U$2=GRID!$B$1:$BI$1)*(КАЛЕНДАРЬ!$R10=GRID!$B$3:$BI$3), 0))*(1-GRID!$B$69),0))</f>
        <v>56000</v>
      </c>
      <c r="Q79" s="49" t="e" cm="1">
        <f t="array" ref="Q79">IF($I$2="Открытый тариф",
INDEX(GRID!$B$4:$BI$14,MATCH(Q$7,GRID!$A$4:$A$14,0),MATCH(1,($U$2=GRID!$B$1:$BI$1)*(КАЛЕНДАРЬ!$R10=GRID!$B$3:$BI$3), 0)),
ROUNDUP(INDEX(GRID!$B$4:$BI$14,MATCH(Q$7,GRID!$A$4:$A$14,0),MATCH(1,($U$2=GRID!$B$1:$BI$1)*(КАЛЕНДАРЬ!$R10=GRID!$B$3:$BI$3),0))*(1-GRID!$B$69),0))</f>
        <v>#N/A</v>
      </c>
      <c r="R79" s="49" t="e" cm="1">
        <f t="array" ref="R79">IF($I$2="Открытый тариф",
INDEX(GRID!$B$17:$BI$27,MATCH(Q$7,GRID!$A$17:$A$27,0),MATCH(1,($U$2=GRID!$B$1:$BI$1)*(КАЛЕНДАРЬ!$R10=GRID!$B$3:$BI$3), 0)),
ROUNDUP(INDEX(GRID!$B$17:$BI$27,MATCH(Q$7,GRID!$A$17:$A$27,0),MATCH(1,($U$2=GRID!$B$1:$BI$1)*(КАЛЕНДАРЬ!$R10=GRID!$B$3:$BI$3), 0))*(1-GRID!$B$69),0))</f>
        <v>#N/A</v>
      </c>
      <c r="S79" s="49" t="e" cm="1">
        <f t="array" ref="S79">IF($I$2="Открытый тариф",
INDEX(GRID!$B$4:$BI$14,MATCH(S$7,GRID!$A$4:$A$14,0),MATCH(1,($U$2=GRID!$B$1:$BI$1)*(КАЛЕНДАРЬ!$R10=GRID!$B$3:$BI$3), 0)),
ROUNDUP(INDEX(GRID!$B$4:$BI$14,MATCH(S$7,GRID!$A$4:$A$14,0),MATCH(1,($U$2=GRID!$B$1:$BI$1)*(КАЛЕНДАРЬ!$R10=GRID!$B$3:$BI$3),0))*(1-GRID!$B$69),0))</f>
        <v>#N/A</v>
      </c>
      <c r="T79" s="49" t="e" cm="1">
        <f t="array" ref="T79">IF($I$2="Открытый тариф",
INDEX(GRID!$B$17:$BI$27,MATCH(S$7,GRID!$A$17:$A$27,0),MATCH(1,($U$2=GRID!$B$1:$BI$1)*(КАЛЕНДАРЬ!$R10=GRID!$B$3:$BI$3), 0)),
ROUNDUP(INDEX(GRID!$B$17:$BI$27,MATCH(S$7,GRID!$A$17:$A$27,0),MATCH(1,($U$2=GRID!$B$1:$BI$1)*(КАЛЕНДАРЬ!$R10=GRID!$B$3:$BI$3), 0))*(1-GRID!$B$69),0))</f>
        <v>#N/A</v>
      </c>
      <c r="U79" s="49" cm="1">
        <f t="array" ref="U79">IF($I$2="Открытый тариф",
INDEX(GRID!$B$4:$BI$14,MATCH(U$7,GRID!$A$4:$A$14,0),MATCH(1,($U$2=GRID!$B$1:$BI$1)*(КАЛЕНДАРЬ!$R10=GRID!$B$3:$BI$3), 0)),
ROUNDUP(INDEX(GRID!$B$4:$BI$14,MATCH(U$7,GRID!$A$4:$A$14,0),MATCH(1,($U$2=GRID!$B$1:$BI$1)*(КАЛЕНДАРЬ!$R10=GRID!$B$3:$BI$3),0))*(1-GRID!$B$69),0))</f>
        <v>83000</v>
      </c>
      <c r="V79" s="49" cm="1">
        <f t="array" ref="V79">IF($I$2="Открытый тариф",
INDEX(GRID!$B$17:$BI$27,MATCH(U$7,GRID!$A$17:$A$27,0),MATCH(1,($U$2=GRID!$B$1:$BI$1)*(КАЛЕНДАРЬ!$R10=GRID!$B$3:$BI$3), 0)),
ROUNDUP(INDEX(GRID!$B$17:$BI$27,MATCH(U$7,GRID!$A$17:$A$27,0),MATCH(1,($U$2=GRID!$B$1:$BI$1)*(КАЛЕНДАРЬ!$R10=GRID!$B$3:$BI$3), 0))*(1-GRID!$B$69),0))</f>
        <v>85500</v>
      </c>
      <c r="W79" s="49" cm="1">
        <f t="array" ref="W79">IF($I$2="Открытый тариф",
INDEX(GRID!$B$4:$BI$14,MATCH(W$7,GRID!$A$4:$A$14,0),MATCH(1,($U$2=GRID!$B$1:$BI$1)*(КАЛЕНДАРЬ!$R10=GRID!$B$3:$BI$3), 0)),
ROUNDUP(INDEX(GRID!$B$4:$BI$14,MATCH(W$7,GRID!$A$4:$A$14,0),MATCH(1,($U$2=GRID!$B$1:$BI$1)*(КАЛЕНДАРЬ!$R10=GRID!$B$3:$BI$3),0))*(1-GRID!$B$69),0))</f>
        <v>303000</v>
      </c>
      <c r="X79" s="49" cm="1">
        <f t="array" ref="X79">IF($I$2="Открытый тариф",
INDEX(GRID!$B$17:$BI$27,MATCH(W$7,GRID!$A$17:$A$27,0),MATCH(1,($U$2=GRID!$B$1:$BI$1)*(КАЛЕНДАРЬ!$R10=GRID!$B$3:$BI$3), 0)),
ROUNDUP(INDEX(GRID!$B$17:$BI$27,MATCH(W$7,GRID!$A$17:$A$27,0),MATCH(1,($U$2=GRID!$B$1:$BI$1)*(КАЛЕНДАРЬ!$R10=GRID!$B$3:$BI$3), 0))*(1-GRID!$B$69),0))</f>
        <v>305500</v>
      </c>
    </row>
    <row r="80" spans="1:24" ht="12.75" hidden="1" customHeight="1" x14ac:dyDescent="0.2">
      <c r="A80" s="117" t="s">
        <v>42</v>
      </c>
      <c r="B80" s="117">
        <v>8</v>
      </c>
      <c r="C80" s="47" cm="1">
        <f t="array" ref="C80">IF($I$2="Открытый тариф",
INDEX(GRID!$B$4:$BI$14,MATCH(C$7,GRID!$A$4:$A$14,0),MATCH(1,($U$2=GRID!$B$1:$BI$1)*(КАЛЕНДАРЬ!$R11=GRID!$B$3:$BI$3), 0)),
ROUNDUP(INDEX(GRID!$B$4:$BI$14,MATCH(C$7,GRID!$A$4:$A$14,0),MATCH(1,($U$2=GRID!$B$1:$BI$1)*(КАЛЕНДАРЬ!$R11=GRID!$B$3:$BI$3),0))*(1-GRID!$B$69),0))</f>
        <v>27500</v>
      </c>
      <c r="D80" s="48" cm="1">
        <f t="array" ref="D80">IF($I$2="Открытый тариф",
INDEX(GRID!$B$17:$BI$27,MATCH(C$7,GRID!$A$17:$A$27,0),MATCH(1,($U$2=GRID!$B$1:$BI$1)*(КАЛЕНДАРЬ!$R11=GRID!$B$3:$BI$3), 0)),
ROUNDUP(INDEX(GRID!$B$17:$BI$27,MATCH(C$7,GRID!$A$17:$A$27,0),MATCH(1,($U$2=GRID!$B$1:$BI$1)*(КАЛЕНДАРЬ!$R11=GRID!$B$3:$BI$3), 0))*(1-GRID!$B$69),0))</f>
        <v>30000</v>
      </c>
      <c r="E80" s="47" cm="1">
        <f t="array" ref="E80">IF($I$2="Открытый тариф",
INDEX(GRID!$B$4:$BI$14,MATCH(E$7,GRID!$A$4:$A$14,0),MATCH(1,($U$2=GRID!$B$1:$BI$1)*(КАЛЕНДАРЬ!$R11=GRID!$B$3:$BI$3), 0)),
ROUNDUP(INDEX(GRID!$B$4:$BI$14,MATCH(E$7,GRID!$A$4:$A$14,0),MATCH(1,($U$2=GRID!$B$1:$BI$1)*(КАЛЕНДАРЬ!$R11=GRID!$B$3:$BI$3),0))*(1-GRID!$B$69),0))</f>
        <v>30600</v>
      </c>
      <c r="F80" s="48" cm="1">
        <f t="array" ref="F80">IF($I$2="Открытый тариф",
INDEX(GRID!$B$17:$BI$27,MATCH(E$7,GRID!$A$17:$A$27,0),MATCH(1,($U$2=GRID!$B$1:$BI$1)*(КАЛЕНДАРЬ!$R11=GRID!$B$3:$BI$3), 0)),
ROUNDUP(INDEX(GRID!$B$17:$BI$27,MATCH(E$7,GRID!$A$17:$A$27,0),MATCH(1,($U$2=GRID!$B$1:$BI$1)*(КАЛЕНДАРЬ!$R11=GRID!$B$3:$BI$3), 0))*(1-GRID!$B$69),0))</f>
        <v>33100</v>
      </c>
      <c r="G80" s="47" t="e" cm="1">
        <f t="array" ref="G80">IF($I$2="Открытый тариф",
INDEX(GRID!$B$4:$BI$14,MATCH(G$7,GRID!$A$4:$A$14,0),MATCH(1,($U$2=GRID!$B$1:$BI$1)*(КАЛЕНДАРЬ!$R11=GRID!$B$3:$BI$3), 0)),
ROUNDUP(INDEX(GRID!$B$4:$BI$14,MATCH(G$7,GRID!$A$4:$A$14,0),MATCH(1,($U$2=GRID!$B$1:$BI$1)*(КАЛЕНДАРЬ!$R11=GRID!$B$3:$BI$3),0))*(1-GRID!$B$69),0))</f>
        <v>#N/A</v>
      </c>
      <c r="H80" s="48" t="e" cm="1">
        <f t="array" ref="H80">IF($I$2="Открытый тариф",
INDEX(GRID!$B$17:$BI$27,MATCH(G$7,GRID!$A$17:$A$27,0),MATCH(1,($U$2=GRID!$B$1:$BI$1)*(КАЛЕНДАРЬ!$R11=GRID!$B$3:$BI$3), 0)),
ROUNDUP(INDEX(GRID!$B$17:$BI$27,MATCH(G$7,GRID!$A$17:$A$27,0),MATCH(1,($U$2=GRID!$B$1:$BI$1)*(КАЛЕНДАРЬ!$R11=GRID!$B$3:$BI$3), 0))*(1-GRID!$B$69),0))</f>
        <v>#N/A</v>
      </c>
      <c r="I80" s="47" t="e" cm="1">
        <f t="array" ref="I80">IF($I$2="Открытый тариф",
INDEX(GRID!$B$4:$BI$14,MATCH(I$7,GRID!$A$4:$A$14,0),MATCH(1,($U$2=GRID!$B$1:$BI$1)*(КАЛЕНДАРЬ!$R11=GRID!$B$3:$BI$3), 0)),
ROUNDUP(INDEX(GRID!$B$4:$BI$14,MATCH(I$7,GRID!$A$4:$A$14,0),MATCH(1,($U$2=GRID!$B$1:$BI$1)*(КАЛЕНДАРЬ!$R11=GRID!$B$3:$BI$3),0))*(1-GRID!$B$69),0))</f>
        <v>#N/A</v>
      </c>
      <c r="J80" s="48" t="e" cm="1">
        <f t="array" ref="J80">IF($I$2="Открытый тариф",
INDEX(GRID!$B$17:$BI$27,MATCH(I$7,GRID!$A$17:$A$27,0),MATCH(1,($U$2=GRID!$B$1:$BI$1)*(КАЛЕНДАРЬ!$R11=GRID!$B$3:$BI$3), 0)),
ROUNDUP(INDEX(GRID!$B$17:$BI$27,MATCH(I$7,GRID!$A$17:$A$27,0),MATCH(1,($U$2=GRID!$B$1:$BI$1)*(КАЛЕНДАРЬ!$R11=GRID!$B$3:$BI$3), 0))*(1-GRID!$B$69),0))</f>
        <v>#N/A</v>
      </c>
      <c r="K80" s="47" cm="1">
        <f t="array" ref="K80">IF($I$2="Открытый тариф",
INDEX(GRID!$B$4:$BI$14,MATCH(K$7,GRID!$A$4:$A$14,0),MATCH(1,($U$2=GRID!$B$1:$BI$1)*(КАЛЕНДАРЬ!$R11=GRID!$B$3:$BI$3), 0)),
ROUNDUP(INDEX(GRID!$B$4:$BI$14,MATCH(K$7,GRID!$A$4:$A$14,0),MATCH(1,($U$2=GRID!$B$1:$BI$1)*(КАЛЕНДАРЬ!$R11=GRID!$B$3:$BI$3),0))*(1-GRID!$B$69),0))</f>
        <v>42300</v>
      </c>
      <c r="L80" s="48" cm="1">
        <f t="array" ref="L80">IF($I$2="Открытый тариф",
INDEX(GRID!$B$17:$BI$27,MATCH(K$7,GRID!$A$17:$A$27,0),MATCH(1,($U$2=GRID!$B$1:$BI$1)*(КАЛЕНДАРЬ!$R11=GRID!$B$3:$BI$3), 0)),
ROUNDUP(INDEX(GRID!$B$17:$BI$27,MATCH(K$7,GRID!$A$17:$A$27,0),MATCH(1,($U$2=GRID!$B$1:$BI$1)*(КАЛЕНДАРЬ!$R11=GRID!$B$3:$BI$3), 0))*(1-GRID!$B$69),0))</f>
        <v>44800</v>
      </c>
      <c r="M80" s="47" cm="1">
        <f t="array" ref="M80">IF($I$2="Открытый тариф",
INDEX(GRID!$B$4:$BI$14,MATCH(M$7,GRID!$A$4:$A$14,0),MATCH(1,($U$2=GRID!$B$1:$BI$1)*(КАЛЕНДАРЬ!$R11=GRID!$B$3:$BI$3), 0)),
ROUNDUP(INDEX(GRID!$B$4:$BI$14,MATCH(M$7,GRID!$A$4:$A$14,0),MATCH(1,($U$2=GRID!$B$1:$BI$1)*(КАЛЕНДАРЬ!$R11=GRID!$B$3:$BI$3),0))*(1-GRID!$B$69),0))</f>
        <v>47100</v>
      </c>
      <c r="N80" s="48" cm="1">
        <f t="array" ref="N80">IF($I$2="Открытый тариф",
INDEX(GRID!$B$17:$BI$27,MATCH(M$7,GRID!$A$17:$A$27,0),MATCH(1,($U$2=GRID!$B$1:$BI$1)*(КАЛЕНДАРЬ!$R11=GRID!$B$3:$BI$3), 0)),
ROUNDUP(INDEX(GRID!$B$17:$BI$27,MATCH(M$7,GRID!$A$17:$A$27,0),MATCH(1,($U$2=GRID!$B$1:$BI$1)*(КАЛЕНДАРЬ!$R11=GRID!$B$3:$BI$3), 0))*(1-GRID!$B$69),0))</f>
        <v>49600</v>
      </c>
      <c r="O80" s="49" cm="1">
        <f t="array" ref="O80">IF($I$2="Открытый тариф",
INDEX(GRID!$B$4:$BI$14,MATCH(O$7,GRID!$A$4:$A$14,0),MATCH(1,($U$2=GRID!$B$1:$BI$1)*(КАЛЕНДАРЬ!$R11=GRID!$B$3:$BI$3), 0)),
ROUNDUP(INDEX(GRID!$B$4:$BI$14,MATCH(O$7,GRID!$A$4:$A$14,0),MATCH(1,($U$2=GRID!$B$1:$BI$1)*(КАЛЕНДАРЬ!$R11=GRID!$B$3:$BI$3),0))*(1-GRID!$B$69),0))</f>
        <v>53500</v>
      </c>
      <c r="P80" s="49" cm="1">
        <f t="array" ref="P80">IF($I$2="Открытый тариф",
INDEX(GRID!$B$17:$BI$27,MATCH(O$7,GRID!$A$17:$A$27,0),MATCH(1,($U$2=GRID!$B$1:$BI$1)*(КАЛЕНДАРЬ!$R11=GRID!$B$3:$BI$3), 0)),
ROUNDUP(INDEX(GRID!$B$17:$BI$27,MATCH(O$7,GRID!$A$17:$A$27,0),MATCH(1,($U$2=GRID!$B$1:$BI$1)*(КАЛЕНДАРЬ!$R11=GRID!$B$3:$BI$3), 0))*(1-GRID!$B$69),0))</f>
        <v>56000</v>
      </c>
      <c r="Q80" s="49" t="e" cm="1">
        <f t="array" ref="Q80">IF($I$2="Открытый тариф",
INDEX(GRID!$B$4:$BI$14,MATCH(Q$7,GRID!$A$4:$A$14,0),MATCH(1,($U$2=GRID!$B$1:$BI$1)*(КАЛЕНДАРЬ!$R11=GRID!$B$3:$BI$3), 0)),
ROUNDUP(INDEX(GRID!$B$4:$BI$14,MATCH(Q$7,GRID!$A$4:$A$14,0),MATCH(1,($U$2=GRID!$B$1:$BI$1)*(КАЛЕНДАРЬ!$R11=GRID!$B$3:$BI$3),0))*(1-GRID!$B$69),0))</f>
        <v>#N/A</v>
      </c>
      <c r="R80" s="49" t="e" cm="1">
        <f t="array" ref="R80">IF($I$2="Открытый тариф",
INDEX(GRID!$B$17:$BI$27,MATCH(Q$7,GRID!$A$17:$A$27,0),MATCH(1,($U$2=GRID!$B$1:$BI$1)*(КАЛЕНДАРЬ!$R11=GRID!$B$3:$BI$3), 0)),
ROUNDUP(INDEX(GRID!$B$17:$BI$27,MATCH(Q$7,GRID!$A$17:$A$27,0),MATCH(1,($U$2=GRID!$B$1:$BI$1)*(КАЛЕНДАРЬ!$R11=GRID!$B$3:$BI$3), 0))*(1-GRID!$B$69),0))</f>
        <v>#N/A</v>
      </c>
      <c r="S80" s="49" t="e" cm="1">
        <f t="array" ref="S80">IF($I$2="Открытый тариф",
INDEX(GRID!$B$4:$BI$14,MATCH(S$7,GRID!$A$4:$A$14,0),MATCH(1,($U$2=GRID!$B$1:$BI$1)*(КАЛЕНДАРЬ!$R11=GRID!$B$3:$BI$3), 0)),
ROUNDUP(INDEX(GRID!$B$4:$BI$14,MATCH(S$7,GRID!$A$4:$A$14,0),MATCH(1,($U$2=GRID!$B$1:$BI$1)*(КАЛЕНДАРЬ!$R11=GRID!$B$3:$BI$3),0))*(1-GRID!$B$69),0))</f>
        <v>#N/A</v>
      </c>
      <c r="T80" s="49" t="e" cm="1">
        <f t="array" ref="T80">IF($I$2="Открытый тариф",
INDEX(GRID!$B$17:$BI$27,MATCH(S$7,GRID!$A$17:$A$27,0),MATCH(1,($U$2=GRID!$B$1:$BI$1)*(КАЛЕНДАРЬ!$R11=GRID!$B$3:$BI$3), 0)),
ROUNDUP(INDEX(GRID!$B$17:$BI$27,MATCH(S$7,GRID!$A$17:$A$27,0),MATCH(1,($U$2=GRID!$B$1:$BI$1)*(КАЛЕНДАРЬ!$R11=GRID!$B$3:$BI$3), 0))*(1-GRID!$B$69),0))</f>
        <v>#N/A</v>
      </c>
      <c r="U80" s="49" cm="1">
        <f t="array" ref="U80">IF($I$2="Открытый тариф",
INDEX(GRID!$B$4:$BI$14,MATCH(U$7,GRID!$A$4:$A$14,0),MATCH(1,($U$2=GRID!$B$1:$BI$1)*(КАЛЕНДАРЬ!$R11=GRID!$B$3:$BI$3), 0)),
ROUNDUP(INDEX(GRID!$B$4:$BI$14,MATCH(U$7,GRID!$A$4:$A$14,0),MATCH(1,($U$2=GRID!$B$1:$BI$1)*(КАЛЕНДАРЬ!$R11=GRID!$B$3:$BI$3),0))*(1-GRID!$B$69),0))</f>
        <v>83000</v>
      </c>
      <c r="V80" s="49" cm="1">
        <f t="array" ref="V80">IF($I$2="Открытый тариф",
INDEX(GRID!$B$17:$BI$27,MATCH(U$7,GRID!$A$17:$A$27,0),MATCH(1,($U$2=GRID!$B$1:$BI$1)*(КАЛЕНДАРЬ!$R11=GRID!$B$3:$BI$3), 0)),
ROUNDUP(INDEX(GRID!$B$17:$BI$27,MATCH(U$7,GRID!$A$17:$A$27,0),MATCH(1,($U$2=GRID!$B$1:$BI$1)*(КАЛЕНДАРЬ!$R11=GRID!$B$3:$BI$3), 0))*(1-GRID!$B$69),0))</f>
        <v>85500</v>
      </c>
      <c r="W80" s="49" cm="1">
        <f t="array" ref="W80">IF($I$2="Открытый тариф",
INDEX(GRID!$B$4:$BI$14,MATCH(W$7,GRID!$A$4:$A$14,0),MATCH(1,($U$2=GRID!$B$1:$BI$1)*(КАЛЕНДАРЬ!$R11=GRID!$B$3:$BI$3), 0)),
ROUNDUP(INDEX(GRID!$B$4:$BI$14,MATCH(W$7,GRID!$A$4:$A$14,0),MATCH(1,($U$2=GRID!$B$1:$BI$1)*(КАЛЕНДАРЬ!$R11=GRID!$B$3:$BI$3),0))*(1-GRID!$B$69),0))</f>
        <v>303000</v>
      </c>
      <c r="X80" s="49" cm="1">
        <f t="array" ref="X80">IF($I$2="Открытый тариф",
INDEX(GRID!$B$17:$BI$27,MATCH(W$7,GRID!$A$17:$A$27,0),MATCH(1,($U$2=GRID!$B$1:$BI$1)*(КАЛЕНДАРЬ!$R11=GRID!$B$3:$BI$3), 0)),
ROUNDUP(INDEX(GRID!$B$17:$BI$27,MATCH(W$7,GRID!$A$17:$A$27,0),MATCH(1,($U$2=GRID!$B$1:$BI$1)*(КАЛЕНДАРЬ!$R11=GRID!$B$3:$BI$3), 0))*(1-GRID!$B$69),0))</f>
        <v>305500</v>
      </c>
    </row>
    <row r="81" spans="1:24" ht="12.75" hidden="1" customHeight="1" x14ac:dyDescent="0.2">
      <c r="A81" s="117" t="s">
        <v>43</v>
      </c>
      <c r="B81" s="117">
        <v>9</v>
      </c>
      <c r="C81" s="47" cm="1">
        <f t="array" ref="C81">IF($I$2="Открытый тариф",
INDEX(GRID!$B$4:$BI$14,MATCH(C$7,GRID!$A$4:$A$14,0),MATCH(1,($U$2=GRID!$B$1:$BI$1)*(КАЛЕНДАРЬ!$R12=GRID!$B$3:$BI$3), 0)),
ROUNDUP(INDEX(GRID!$B$4:$BI$14,MATCH(C$7,GRID!$A$4:$A$14,0),MATCH(1,($U$2=GRID!$B$1:$BI$1)*(КАЛЕНДАРЬ!$R12=GRID!$B$3:$BI$3),0))*(1-GRID!$B$69),0))</f>
        <v>27500</v>
      </c>
      <c r="D81" s="48" cm="1">
        <f t="array" ref="D81">IF($I$2="Открытый тариф",
INDEX(GRID!$B$17:$BI$27,MATCH(C$7,GRID!$A$17:$A$27,0),MATCH(1,($U$2=GRID!$B$1:$BI$1)*(КАЛЕНДАРЬ!$R12=GRID!$B$3:$BI$3), 0)),
ROUNDUP(INDEX(GRID!$B$17:$BI$27,MATCH(C$7,GRID!$A$17:$A$27,0),MATCH(1,($U$2=GRID!$B$1:$BI$1)*(КАЛЕНДАРЬ!$R12=GRID!$B$3:$BI$3), 0))*(1-GRID!$B$69),0))</f>
        <v>30000</v>
      </c>
      <c r="E81" s="47" cm="1">
        <f t="array" ref="E81">IF($I$2="Открытый тариф",
INDEX(GRID!$B$4:$BI$14,MATCH(E$7,GRID!$A$4:$A$14,0),MATCH(1,($U$2=GRID!$B$1:$BI$1)*(КАЛЕНДАРЬ!$R12=GRID!$B$3:$BI$3), 0)),
ROUNDUP(INDEX(GRID!$B$4:$BI$14,MATCH(E$7,GRID!$A$4:$A$14,0),MATCH(1,($U$2=GRID!$B$1:$BI$1)*(КАЛЕНДАРЬ!$R12=GRID!$B$3:$BI$3),0))*(1-GRID!$B$69),0))</f>
        <v>30600</v>
      </c>
      <c r="F81" s="48" cm="1">
        <f t="array" ref="F81">IF($I$2="Открытый тариф",
INDEX(GRID!$B$17:$BI$27,MATCH(E$7,GRID!$A$17:$A$27,0),MATCH(1,($U$2=GRID!$B$1:$BI$1)*(КАЛЕНДАРЬ!$R12=GRID!$B$3:$BI$3), 0)),
ROUNDUP(INDEX(GRID!$B$17:$BI$27,MATCH(E$7,GRID!$A$17:$A$27,0),MATCH(1,($U$2=GRID!$B$1:$BI$1)*(КАЛЕНДАРЬ!$R12=GRID!$B$3:$BI$3), 0))*(1-GRID!$B$69),0))</f>
        <v>33100</v>
      </c>
      <c r="G81" s="47" t="e" cm="1">
        <f t="array" ref="G81">IF($I$2="Открытый тариф",
INDEX(GRID!$B$4:$BI$14,MATCH(G$7,GRID!$A$4:$A$14,0),MATCH(1,($U$2=GRID!$B$1:$BI$1)*(КАЛЕНДАРЬ!$R12=GRID!$B$3:$BI$3), 0)),
ROUNDUP(INDEX(GRID!$B$4:$BI$14,MATCH(G$7,GRID!$A$4:$A$14,0),MATCH(1,($U$2=GRID!$B$1:$BI$1)*(КАЛЕНДАРЬ!$R12=GRID!$B$3:$BI$3),0))*(1-GRID!$B$69),0))</f>
        <v>#N/A</v>
      </c>
      <c r="H81" s="48" t="e" cm="1">
        <f t="array" ref="H81">IF($I$2="Открытый тариф",
INDEX(GRID!$B$17:$BI$27,MATCH(G$7,GRID!$A$17:$A$27,0),MATCH(1,($U$2=GRID!$B$1:$BI$1)*(КАЛЕНДАРЬ!$R12=GRID!$B$3:$BI$3), 0)),
ROUNDUP(INDEX(GRID!$B$17:$BI$27,MATCH(G$7,GRID!$A$17:$A$27,0),MATCH(1,($U$2=GRID!$B$1:$BI$1)*(КАЛЕНДАРЬ!$R12=GRID!$B$3:$BI$3), 0))*(1-GRID!$B$69),0))</f>
        <v>#N/A</v>
      </c>
      <c r="I81" s="47" t="e" cm="1">
        <f t="array" ref="I81">IF($I$2="Открытый тариф",
INDEX(GRID!$B$4:$BI$14,MATCH(I$7,GRID!$A$4:$A$14,0),MATCH(1,($U$2=GRID!$B$1:$BI$1)*(КАЛЕНДАРЬ!$R12=GRID!$B$3:$BI$3), 0)),
ROUNDUP(INDEX(GRID!$B$4:$BI$14,MATCH(I$7,GRID!$A$4:$A$14,0),MATCH(1,($U$2=GRID!$B$1:$BI$1)*(КАЛЕНДАРЬ!$R12=GRID!$B$3:$BI$3),0))*(1-GRID!$B$69),0))</f>
        <v>#N/A</v>
      </c>
      <c r="J81" s="48" t="e" cm="1">
        <f t="array" ref="J81">IF($I$2="Открытый тариф",
INDEX(GRID!$B$17:$BI$27,MATCH(I$7,GRID!$A$17:$A$27,0),MATCH(1,($U$2=GRID!$B$1:$BI$1)*(КАЛЕНДАРЬ!$R12=GRID!$B$3:$BI$3), 0)),
ROUNDUP(INDEX(GRID!$B$17:$BI$27,MATCH(I$7,GRID!$A$17:$A$27,0),MATCH(1,($U$2=GRID!$B$1:$BI$1)*(КАЛЕНДАРЬ!$R12=GRID!$B$3:$BI$3), 0))*(1-GRID!$B$69),0))</f>
        <v>#N/A</v>
      </c>
      <c r="K81" s="47" cm="1">
        <f t="array" ref="K81">IF($I$2="Открытый тариф",
INDEX(GRID!$B$4:$BI$14,MATCH(K$7,GRID!$A$4:$A$14,0),MATCH(1,($U$2=GRID!$B$1:$BI$1)*(КАЛЕНДАРЬ!$R12=GRID!$B$3:$BI$3), 0)),
ROUNDUP(INDEX(GRID!$B$4:$BI$14,MATCH(K$7,GRID!$A$4:$A$14,0),MATCH(1,($U$2=GRID!$B$1:$BI$1)*(КАЛЕНДАРЬ!$R12=GRID!$B$3:$BI$3),0))*(1-GRID!$B$69),0))</f>
        <v>42300</v>
      </c>
      <c r="L81" s="48" cm="1">
        <f t="array" ref="L81">IF($I$2="Открытый тариф",
INDEX(GRID!$B$17:$BI$27,MATCH(K$7,GRID!$A$17:$A$27,0),MATCH(1,($U$2=GRID!$B$1:$BI$1)*(КАЛЕНДАРЬ!$R12=GRID!$B$3:$BI$3), 0)),
ROUNDUP(INDEX(GRID!$B$17:$BI$27,MATCH(K$7,GRID!$A$17:$A$27,0),MATCH(1,($U$2=GRID!$B$1:$BI$1)*(КАЛЕНДАРЬ!$R12=GRID!$B$3:$BI$3), 0))*(1-GRID!$B$69),0))</f>
        <v>44800</v>
      </c>
      <c r="M81" s="47" cm="1">
        <f t="array" ref="M81">IF($I$2="Открытый тариф",
INDEX(GRID!$B$4:$BI$14,MATCH(M$7,GRID!$A$4:$A$14,0),MATCH(1,($U$2=GRID!$B$1:$BI$1)*(КАЛЕНДАРЬ!$R12=GRID!$B$3:$BI$3), 0)),
ROUNDUP(INDEX(GRID!$B$4:$BI$14,MATCH(M$7,GRID!$A$4:$A$14,0),MATCH(1,($U$2=GRID!$B$1:$BI$1)*(КАЛЕНДАРЬ!$R12=GRID!$B$3:$BI$3),0))*(1-GRID!$B$69),0))</f>
        <v>47100</v>
      </c>
      <c r="N81" s="48" cm="1">
        <f t="array" ref="N81">IF($I$2="Открытый тариф",
INDEX(GRID!$B$17:$BI$27,MATCH(M$7,GRID!$A$17:$A$27,0),MATCH(1,($U$2=GRID!$B$1:$BI$1)*(КАЛЕНДАРЬ!$R12=GRID!$B$3:$BI$3), 0)),
ROUNDUP(INDEX(GRID!$B$17:$BI$27,MATCH(M$7,GRID!$A$17:$A$27,0),MATCH(1,($U$2=GRID!$B$1:$BI$1)*(КАЛЕНДАРЬ!$R12=GRID!$B$3:$BI$3), 0))*(1-GRID!$B$69),0))</f>
        <v>49600</v>
      </c>
      <c r="O81" s="49" cm="1">
        <f t="array" ref="O81">IF($I$2="Открытый тариф",
INDEX(GRID!$B$4:$BI$14,MATCH(O$7,GRID!$A$4:$A$14,0),MATCH(1,($U$2=GRID!$B$1:$BI$1)*(КАЛЕНДАРЬ!$R12=GRID!$B$3:$BI$3), 0)),
ROUNDUP(INDEX(GRID!$B$4:$BI$14,MATCH(O$7,GRID!$A$4:$A$14,0),MATCH(1,($U$2=GRID!$B$1:$BI$1)*(КАЛЕНДАРЬ!$R12=GRID!$B$3:$BI$3),0))*(1-GRID!$B$69),0))</f>
        <v>53500</v>
      </c>
      <c r="P81" s="49" cm="1">
        <f t="array" ref="P81">IF($I$2="Открытый тариф",
INDEX(GRID!$B$17:$BI$27,MATCH(O$7,GRID!$A$17:$A$27,0),MATCH(1,($U$2=GRID!$B$1:$BI$1)*(КАЛЕНДАРЬ!$R12=GRID!$B$3:$BI$3), 0)),
ROUNDUP(INDEX(GRID!$B$17:$BI$27,MATCH(O$7,GRID!$A$17:$A$27,0),MATCH(1,($U$2=GRID!$B$1:$BI$1)*(КАЛЕНДАРЬ!$R12=GRID!$B$3:$BI$3), 0))*(1-GRID!$B$69),0))</f>
        <v>56000</v>
      </c>
      <c r="Q81" s="49" t="e" cm="1">
        <f t="array" ref="Q81">IF($I$2="Открытый тариф",
INDEX(GRID!$B$4:$BI$14,MATCH(Q$7,GRID!$A$4:$A$14,0),MATCH(1,($U$2=GRID!$B$1:$BI$1)*(КАЛЕНДАРЬ!$R12=GRID!$B$3:$BI$3), 0)),
ROUNDUP(INDEX(GRID!$B$4:$BI$14,MATCH(Q$7,GRID!$A$4:$A$14,0),MATCH(1,($U$2=GRID!$B$1:$BI$1)*(КАЛЕНДАРЬ!$R12=GRID!$B$3:$BI$3),0))*(1-GRID!$B$69),0))</f>
        <v>#N/A</v>
      </c>
      <c r="R81" s="49" t="e" cm="1">
        <f t="array" ref="R81">IF($I$2="Открытый тариф",
INDEX(GRID!$B$17:$BI$27,MATCH(Q$7,GRID!$A$17:$A$27,0),MATCH(1,($U$2=GRID!$B$1:$BI$1)*(КАЛЕНДАРЬ!$R12=GRID!$B$3:$BI$3), 0)),
ROUNDUP(INDEX(GRID!$B$17:$BI$27,MATCH(Q$7,GRID!$A$17:$A$27,0),MATCH(1,($U$2=GRID!$B$1:$BI$1)*(КАЛЕНДАРЬ!$R12=GRID!$B$3:$BI$3), 0))*(1-GRID!$B$69),0))</f>
        <v>#N/A</v>
      </c>
      <c r="S81" s="49" t="e" cm="1">
        <f t="array" ref="S81">IF($I$2="Открытый тариф",
INDEX(GRID!$B$4:$BI$14,MATCH(S$7,GRID!$A$4:$A$14,0),MATCH(1,($U$2=GRID!$B$1:$BI$1)*(КАЛЕНДАРЬ!$R12=GRID!$B$3:$BI$3), 0)),
ROUNDUP(INDEX(GRID!$B$4:$BI$14,MATCH(S$7,GRID!$A$4:$A$14,0),MATCH(1,($U$2=GRID!$B$1:$BI$1)*(КАЛЕНДАРЬ!$R12=GRID!$B$3:$BI$3),0))*(1-GRID!$B$69),0))</f>
        <v>#N/A</v>
      </c>
      <c r="T81" s="49" t="e" cm="1">
        <f t="array" ref="T81">IF($I$2="Открытый тариф",
INDEX(GRID!$B$17:$BI$27,MATCH(S$7,GRID!$A$17:$A$27,0),MATCH(1,($U$2=GRID!$B$1:$BI$1)*(КАЛЕНДАРЬ!$R12=GRID!$B$3:$BI$3), 0)),
ROUNDUP(INDEX(GRID!$B$17:$BI$27,MATCH(S$7,GRID!$A$17:$A$27,0),MATCH(1,($U$2=GRID!$B$1:$BI$1)*(КАЛЕНДАРЬ!$R12=GRID!$B$3:$BI$3), 0))*(1-GRID!$B$69),0))</f>
        <v>#N/A</v>
      </c>
      <c r="U81" s="49" cm="1">
        <f t="array" ref="U81">IF($I$2="Открытый тариф",
INDEX(GRID!$B$4:$BI$14,MATCH(U$7,GRID!$A$4:$A$14,0),MATCH(1,($U$2=GRID!$B$1:$BI$1)*(КАЛЕНДАРЬ!$R12=GRID!$B$3:$BI$3), 0)),
ROUNDUP(INDEX(GRID!$B$4:$BI$14,MATCH(U$7,GRID!$A$4:$A$14,0),MATCH(1,($U$2=GRID!$B$1:$BI$1)*(КАЛЕНДАРЬ!$R12=GRID!$B$3:$BI$3),0))*(1-GRID!$B$69),0))</f>
        <v>83000</v>
      </c>
      <c r="V81" s="49" cm="1">
        <f t="array" ref="V81">IF($I$2="Открытый тариф",
INDEX(GRID!$B$17:$BI$27,MATCH(U$7,GRID!$A$17:$A$27,0),MATCH(1,($U$2=GRID!$B$1:$BI$1)*(КАЛЕНДАРЬ!$R12=GRID!$B$3:$BI$3), 0)),
ROUNDUP(INDEX(GRID!$B$17:$BI$27,MATCH(U$7,GRID!$A$17:$A$27,0),MATCH(1,($U$2=GRID!$B$1:$BI$1)*(КАЛЕНДАРЬ!$R12=GRID!$B$3:$BI$3), 0))*(1-GRID!$B$69),0))</f>
        <v>85500</v>
      </c>
      <c r="W81" s="49" cm="1">
        <f t="array" ref="W81">IF($I$2="Открытый тариф",
INDEX(GRID!$B$4:$BI$14,MATCH(W$7,GRID!$A$4:$A$14,0),MATCH(1,($U$2=GRID!$B$1:$BI$1)*(КАЛЕНДАРЬ!$R12=GRID!$B$3:$BI$3), 0)),
ROUNDUP(INDEX(GRID!$B$4:$BI$14,MATCH(W$7,GRID!$A$4:$A$14,0),MATCH(1,($U$2=GRID!$B$1:$BI$1)*(КАЛЕНДАРЬ!$R12=GRID!$B$3:$BI$3),0))*(1-GRID!$B$69),0))</f>
        <v>303000</v>
      </c>
      <c r="X81" s="49" cm="1">
        <f t="array" ref="X81">IF($I$2="Открытый тариф",
INDEX(GRID!$B$17:$BI$27,MATCH(W$7,GRID!$A$17:$A$27,0),MATCH(1,($U$2=GRID!$B$1:$BI$1)*(КАЛЕНДАРЬ!$R12=GRID!$B$3:$BI$3), 0)),
ROUNDUP(INDEX(GRID!$B$17:$BI$27,MATCH(W$7,GRID!$A$17:$A$27,0),MATCH(1,($U$2=GRID!$B$1:$BI$1)*(КАЛЕНДАРЬ!$R12=GRID!$B$3:$BI$3), 0))*(1-GRID!$B$69),0))</f>
        <v>305500</v>
      </c>
    </row>
    <row r="82" spans="1:24" ht="12.75" hidden="1" customHeight="1" x14ac:dyDescent="0.2">
      <c r="A82" s="117" t="s">
        <v>44</v>
      </c>
      <c r="B82" s="117">
        <v>10</v>
      </c>
      <c r="C82" s="47" cm="1">
        <f t="array" ref="C82">IF($I$2="Открытый тариф",
INDEX(GRID!$B$4:$BI$14,MATCH(C$7,GRID!$A$4:$A$14,0),MATCH(1,($U$2=GRID!$B$1:$BI$1)*(КАЛЕНДАРЬ!$R13=GRID!$B$3:$BI$3), 0)),
ROUNDUP(INDEX(GRID!$B$4:$BI$14,MATCH(C$7,GRID!$A$4:$A$14,0),MATCH(1,($U$2=GRID!$B$1:$BI$1)*(КАЛЕНДАРЬ!$R13=GRID!$B$3:$BI$3),0))*(1-GRID!$B$69),0))</f>
        <v>27500</v>
      </c>
      <c r="D82" s="48" cm="1">
        <f t="array" ref="D82">IF($I$2="Открытый тариф",
INDEX(GRID!$B$17:$BI$27,MATCH(C$7,GRID!$A$17:$A$27,0),MATCH(1,($U$2=GRID!$B$1:$BI$1)*(КАЛЕНДАРЬ!$R13=GRID!$B$3:$BI$3), 0)),
ROUNDUP(INDEX(GRID!$B$17:$BI$27,MATCH(C$7,GRID!$A$17:$A$27,0),MATCH(1,($U$2=GRID!$B$1:$BI$1)*(КАЛЕНДАРЬ!$R13=GRID!$B$3:$BI$3), 0))*(1-GRID!$B$69),0))</f>
        <v>30000</v>
      </c>
      <c r="E82" s="47" cm="1">
        <f t="array" ref="E82">IF($I$2="Открытый тариф",
INDEX(GRID!$B$4:$BI$14,MATCH(E$7,GRID!$A$4:$A$14,0),MATCH(1,($U$2=GRID!$B$1:$BI$1)*(КАЛЕНДАРЬ!$R13=GRID!$B$3:$BI$3), 0)),
ROUNDUP(INDEX(GRID!$B$4:$BI$14,MATCH(E$7,GRID!$A$4:$A$14,0),MATCH(1,($U$2=GRID!$B$1:$BI$1)*(КАЛЕНДАРЬ!$R13=GRID!$B$3:$BI$3),0))*(1-GRID!$B$69),0))</f>
        <v>30600</v>
      </c>
      <c r="F82" s="48" cm="1">
        <f t="array" ref="F82">IF($I$2="Открытый тариф",
INDEX(GRID!$B$17:$BI$27,MATCH(E$7,GRID!$A$17:$A$27,0),MATCH(1,($U$2=GRID!$B$1:$BI$1)*(КАЛЕНДАРЬ!$R13=GRID!$B$3:$BI$3), 0)),
ROUNDUP(INDEX(GRID!$B$17:$BI$27,MATCH(E$7,GRID!$A$17:$A$27,0),MATCH(1,($U$2=GRID!$B$1:$BI$1)*(КАЛЕНДАРЬ!$R13=GRID!$B$3:$BI$3), 0))*(1-GRID!$B$69),0))</f>
        <v>33100</v>
      </c>
      <c r="G82" s="47" t="e" cm="1">
        <f t="array" ref="G82">IF($I$2="Открытый тариф",
INDEX(GRID!$B$4:$BI$14,MATCH(G$7,GRID!$A$4:$A$14,0),MATCH(1,($U$2=GRID!$B$1:$BI$1)*(КАЛЕНДАРЬ!$R13=GRID!$B$3:$BI$3), 0)),
ROUNDUP(INDEX(GRID!$B$4:$BI$14,MATCH(G$7,GRID!$A$4:$A$14,0),MATCH(1,($U$2=GRID!$B$1:$BI$1)*(КАЛЕНДАРЬ!$R13=GRID!$B$3:$BI$3),0))*(1-GRID!$B$69),0))</f>
        <v>#N/A</v>
      </c>
      <c r="H82" s="48" t="e" cm="1">
        <f t="array" ref="H82">IF($I$2="Открытый тариф",
INDEX(GRID!$B$17:$BI$27,MATCH(G$7,GRID!$A$17:$A$27,0),MATCH(1,($U$2=GRID!$B$1:$BI$1)*(КАЛЕНДАРЬ!$R13=GRID!$B$3:$BI$3), 0)),
ROUNDUP(INDEX(GRID!$B$17:$BI$27,MATCH(G$7,GRID!$A$17:$A$27,0),MATCH(1,($U$2=GRID!$B$1:$BI$1)*(КАЛЕНДАРЬ!$R13=GRID!$B$3:$BI$3), 0))*(1-GRID!$B$69),0))</f>
        <v>#N/A</v>
      </c>
      <c r="I82" s="47" t="e" cm="1">
        <f t="array" ref="I82">IF($I$2="Открытый тариф",
INDEX(GRID!$B$4:$BI$14,MATCH(I$7,GRID!$A$4:$A$14,0),MATCH(1,($U$2=GRID!$B$1:$BI$1)*(КАЛЕНДАРЬ!$R13=GRID!$B$3:$BI$3), 0)),
ROUNDUP(INDEX(GRID!$B$4:$BI$14,MATCH(I$7,GRID!$A$4:$A$14,0),MATCH(1,($U$2=GRID!$B$1:$BI$1)*(КАЛЕНДАРЬ!$R13=GRID!$B$3:$BI$3),0))*(1-GRID!$B$69),0))</f>
        <v>#N/A</v>
      </c>
      <c r="J82" s="48" t="e" cm="1">
        <f t="array" ref="J82">IF($I$2="Открытый тариф",
INDEX(GRID!$B$17:$BI$27,MATCH(I$7,GRID!$A$17:$A$27,0),MATCH(1,($U$2=GRID!$B$1:$BI$1)*(КАЛЕНДАРЬ!$R13=GRID!$B$3:$BI$3), 0)),
ROUNDUP(INDEX(GRID!$B$17:$BI$27,MATCH(I$7,GRID!$A$17:$A$27,0),MATCH(1,($U$2=GRID!$B$1:$BI$1)*(КАЛЕНДАРЬ!$R13=GRID!$B$3:$BI$3), 0))*(1-GRID!$B$69),0))</f>
        <v>#N/A</v>
      </c>
      <c r="K82" s="47" cm="1">
        <f t="array" ref="K82">IF($I$2="Открытый тариф",
INDEX(GRID!$B$4:$BI$14,MATCH(K$7,GRID!$A$4:$A$14,0),MATCH(1,($U$2=GRID!$B$1:$BI$1)*(КАЛЕНДАРЬ!$R13=GRID!$B$3:$BI$3), 0)),
ROUNDUP(INDEX(GRID!$B$4:$BI$14,MATCH(K$7,GRID!$A$4:$A$14,0),MATCH(1,($U$2=GRID!$B$1:$BI$1)*(КАЛЕНДАРЬ!$R13=GRID!$B$3:$BI$3),0))*(1-GRID!$B$69),0))</f>
        <v>42300</v>
      </c>
      <c r="L82" s="48" cm="1">
        <f t="array" ref="L82">IF($I$2="Открытый тариф",
INDEX(GRID!$B$17:$BI$27,MATCH(K$7,GRID!$A$17:$A$27,0),MATCH(1,($U$2=GRID!$B$1:$BI$1)*(КАЛЕНДАРЬ!$R13=GRID!$B$3:$BI$3), 0)),
ROUNDUP(INDEX(GRID!$B$17:$BI$27,MATCH(K$7,GRID!$A$17:$A$27,0),MATCH(1,($U$2=GRID!$B$1:$BI$1)*(КАЛЕНДАРЬ!$R13=GRID!$B$3:$BI$3), 0))*(1-GRID!$B$69),0))</f>
        <v>44800</v>
      </c>
      <c r="M82" s="47" cm="1">
        <f t="array" ref="M82">IF($I$2="Открытый тариф",
INDEX(GRID!$B$4:$BI$14,MATCH(M$7,GRID!$A$4:$A$14,0),MATCH(1,($U$2=GRID!$B$1:$BI$1)*(КАЛЕНДАРЬ!$R13=GRID!$B$3:$BI$3), 0)),
ROUNDUP(INDEX(GRID!$B$4:$BI$14,MATCH(M$7,GRID!$A$4:$A$14,0),MATCH(1,($U$2=GRID!$B$1:$BI$1)*(КАЛЕНДАРЬ!$R13=GRID!$B$3:$BI$3),0))*(1-GRID!$B$69),0))</f>
        <v>47100</v>
      </c>
      <c r="N82" s="48" cm="1">
        <f t="array" ref="N82">IF($I$2="Открытый тариф",
INDEX(GRID!$B$17:$BI$27,MATCH(M$7,GRID!$A$17:$A$27,0),MATCH(1,($U$2=GRID!$B$1:$BI$1)*(КАЛЕНДАРЬ!$R13=GRID!$B$3:$BI$3), 0)),
ROUNDUP(INDEX(GRID!$B$17:$BI$27,MATCH(M$7,GRID!$A$17:$A$27,0),MATCH(1,($U$2=GRID!$B$1:$BI$1)*(КАЛЕНДАРЬ!$R13=GRID!$B$3:$BI$3), 0))*(1-GRID!$B$69),0))</f>
        <v>49600</v>
      </c>
      <c r="O82" s="49" cm="1">
        <f t="array" ref="O82">IF($I$2="Открытый тариф",
INDEX(GRID!$B$4:$BI$14,MATCH(O$7,GRID!$A$4:$A$14,0),MATCH(1,($U$2=GRID!$B$1:$BI$1)*(КАЛЕНДАРЬ!$R13=GRID!$B$3:$BI$3), 0)),
ROUNDUP(INDEX(GRID!$B$4:$BI$14,MATCH(O$7,GRID!$A$4:$A$14,0),MATCH(1,($U$2=GRID!$B$1:$BI$1)*(КАЛЕНДАРЬ!$R13=GRID!$B$3:$BI$3),0))*(1-GRID!$B$69),0))</f>
        <v>53500</v>
      </c>
      <c r="P82" s="49" cm="1">
        <f t="array" ref="P82">IF($I$2="Открытый тариф",
INDEX(GRID!$B$17:$BI$27,MATCH(O$7,GRID!$A$17:$A$27,0),MATCH(1,($U$2=GRID!$B$1:$BI$1)*(КАЛЕНДАРЬ!$R13=GRID!$B$3:$BI$3), 0)),
ROUNDUP(INDEX(GRID!$B$17:$BI$27,MATCH(O$7,GRID!$A$17:$A$27,0),MATCH(1,($U$2=GRID!$B$1:$BI$1)*(КАЛЕНДАРЬ!$R13=GRID!$B$3:$BI$3), 0))*(1-GRID!$B$69),0))</f>
        <v>56000</v>
      </c>
      <c r="Q82" s="49" t="e" cm="1">
        <f t="array" ref="Q82">IF($I$2="Открытый тариф",
INDEX(GRID!$B$4:$BI$14,MATCH(Q$7,GRID!$A$4:$A$14,0),MATCH(1,($U$2=GRID!$B$1:$BI$1)*(КАЛЕНДАРЬ!$R13=GRID!$B$3:$BI$3), 0)),
ROUNDUP(INDEX(GRID!$B$4:$BI$14,MATCH(Q$7,GRID!$A$4:$A$14,0),MATCH(1,($U$2=GRID!$B$1:$BI$1)*(КАЛЕНДАРЬ!$R13=GRID!$B$3:$BI$3),0))*(1-GRID!$B$69),0))</f>
        <v>#N/A</v>
      </c>
      <c r="R82" s="49" t="e" cm="1">
        <f t="array" ref="R82">IF($I$2="Открытый тариф",
INDEX(GRID!$B$17:$BI$27,MATCH(Q$7,GRID!$A$17:$A$27,0),MATCH(1,($U$2=GRID!$B$1:$BI$1)*(КАЛЕНДАРЬ!$R13=GRID!$B$3:$BI$3), 0)),
ROUNDUP(INDEX(GRID!$B$17:$BI$27,MATCH(Q$7,GRID!$A$17:$A$27,0),MATCH(1,($U$2=GRID!$B$1:$BI$1)*(КАЛЕНДАРЬ!$R13=GRID!$B$3:$BI$3), 0))*(1-GRID!$B$69),0))</f>
        <v>#N/A</v>
      </c>
      <c r="S82" s="49" t="e" cm="1">
        <f t="array" ref="S82">IF($I$2="Открытый тариф",
INDEX(GRID!$B$4:$BI$14,MATCH(S$7,GRID!$A$4:$A$14,0),MATCH(1,($U$2=GRID!$B$1:$BI$1)*(КАЛЕНДАРЬ!$R13=GRID!$B$3:$BI$3), 0)),
ROUNDUP(INDEX(GRID!$B$4:$BI$14,MATCH(S$7,GRID!$A$4:$A$14,0),MATCH(1,($U$2=GRID!$B$1:$BI$1)*(КАЛЕНДАРЬ!$R13=GRID!$B$3:$BI$3),0))*(1-GRID!$B$69),0))</f>
        <v>#N/A</v>
      </c>
      <c r="T82" s="49" t="e" cm="1">
        <f t="array" ref="T82">IF($I$2="Открытый тариф",
INDEX(GRID!$B$17:$BI$27,MATCH(S$7,GRID!$A$17:$A$27,0),MATCH(1,($U$2=GRID!$B$1:$BI$1)*(КАЛЕНДАРЬ!$R13=GRID!$B$3:$BI$3), 0)),
ROUNDUP(INDEX(GRID!$B$17:$BI$27,MATCH(S$7,GRID!$A$17:$A$27,0),MATCH(1,($U$2=GRID!$B$1:$BI$1)*(КАЛЕНДАРЬ!$R13=GRID!$B$3:$BI$3), 0))*(1-GRID!$B$69),0))</f>
        <v>#N/A</v>
      </c>
      <c r="U82" s="49" cm="1">
        <f t="array" ref="U82">IF($I$2="Открытый тариф",
INDEX(GRID!$B$4:$BI$14,MATCH(U$7,GRID!$A$4:$A$14,0),MATCH(1,($U$2=GRID!$B$1:$BI$1)*(КАЛЕНДАРЬ!$R13=GRID!$B$3:$BI$3), 0)),
ROUNDUP(INDEX(GRID!$B$4:$BI$14,MATCH(U$7,GRID!$A$4:$A$14,0),MATCH(1,($U$2=GRID!$B$1:$BI$1)*(КАЛЕНДАРЬ!$R13=GRID!$B$3:$BI$3),0))*(1-GRID!$B$69),0))</f>
        <v>83000</v>
      </c>
      <c r="V82" s="49" cm="1">
        <f t="array" ref="V82">IF($I$2="Открытый тариф",
INDEX(GRID!$B$17:$BI$27,MATCH(U$7,GRID!$A$17:$A$27,0),MATCH(1,($U$2=GRID!$B$1:$BI$1)*(КАЛЕНДАРЬ!$R13=GRID!$B$3:$BI$3), 0)),
ROUNDUP(INDEX(GRID!$B$17:$BI$27,MATCH(U$7,GRID!$A$17:$A$27,0),MATCH(1,($U$2=GRID!$B$1:$BI$1)*(КАЛЕНДАРЬ!$R13=GRID!$B$3:$BI$3), 0))*(1-GRID!$B$69),0))</f>
        <v>85500</v>
      </c>
      <c r="W82" s="49" cm="1">
        <f t="array" ref="W82">IF($I$2="Открытый тариф",
INDEX(GRID!$B$4:$BI$14,MATCH(W$7,GRID!$A$4:$A$14,0),MATCH(1,($U$2=GRID!$B$1:$BI$1)*(КАЛЕНДАРЬ!$R13=GRID!$B$3:$BI$3), 0)),
ROUNDUP(INDEX(GRID!$B$4:$BI$14,MATCH(W$7,GRID!$A$4:$A$14,0),MATCH(1,($U$2=GRID!$B$1:$BI$1)*(КАЛЕНДАРЬ!$R13=GRID!$B$3:$BI$3),0))*(1-GRID!$B$69),0))</f>
        <v>303000</v>
      </c>
      <c r="X82" s="49" cm="1">
        <f t="array" ref="X82">IF($I$2="Открытый тариф",
INDEX(GRID!$B$17:$BI$27,MATCH(W$7,GRID!$A$17:$A$27,0),MATCH(1,($U$2=GRID!$B$1:$BI$1)*(КАЛЕНДАРЬ!$R13=GRID!$B$3:$BI$3), 0)),
ROUNDUP(INDEX(GRID!$B$17:$BI$27,MATCH(W$7,GRID!$A$17:$A$27,0),MATCH(1,($U$2=GRID!$B$1:$BI$1)*(КАЛЕНДАРЬ!$R13=GRID!$B$3:$BI$3), 0))*(1-GRID!$B$69),0))</f>
        <v>305500</v>
      </c>
    </row>
    <row r="83" spans="1:24" ht="12.75" hidden="1" customHeight="1" x14ac:dyDescent="0.2">
      <c r="A83" s="117" t="s">
        <v>45</v>
      </c>
      <c r="B83" s="117">
        <v>11</v>
      </c>
      <c r="C83" s="47" cm="1">
        <f t="array" ref="C83">IF($I$2="Открытый тариф",
INDEX(GRID!$B$4:$BI$14,MATCH(C$7,GRID!$A$4:$A$14,0),MATCH(1,($U$2=GRID!$B$1:$BI$1)*(КАЛЕНДАРЬ!$R14=GRID!$B$3:$BI$3), 0)),
ROUNDUP(INDEX(GRID!$B$4:$BI$14,MATCH(C$7,GRID!$A$4:$A$14,0),MATCH(1,($U$2=GRID!$B$1:$BI$1)*(КАЛЕНДАРЬ!$R14=GRID!$B$3:$BI$3),0))*(1-GRID!$B$69),0))</f>
        <v>22000</v>
      </c>
      <c r="D83" s="48" cm="1">
        <f t="array" ref="D83">IF($I$2="Открытый тариф",
INDEX(GRID!$B$17:$BI$27,MATCH(C$7,GRID!$A$17:$A$27,0),MATCH(1,($U$2=GRID!$B$1:$BI$1)*(КАЛЕНДАРЬ!$R14=GRID!$B$3:$BI$3), 0)),
ROUNDUP(INDEX(GRID!$B$17:$BI$27,MATCH(C$7,GRID!$A$17:$A$27,0),MATCH(1,($U$2=GRID!$B$1:$BI$1)*(КАЛЕНДАРЬ!$R14=GRID!$B$3:$BI$3), 0))*(1-GRID!$B$69),0))</f>
        <v>24500</v>
      </c>
      <c r="E83" s="47" cm="1">
        <f t="array" ref="E83">IF($I$2="Открытый тариф",
INDEX(GRID!$B$4:$BI$14,MATCH(E$7,GRID!$A$4:$A$14,0),MATCH(1,($U$2=GRID!$B$1:$BI$1)*(КАЛЕНДАРЬ!$R14=GRID!$B$3:$BI$3), 0)),
ROUNDUP(INDEX(GRID!$B$4:$BI$14,MATCH(E$7,GRID!$A$4:$A$14,0),MATCH(1,($U$2=GRID!$B$1:$BI$1)*(КАЛЕНДАРЬ!$R14=GRID!$B$3:$BI$3),0))*(1-GRID!$B$69),0))</f>
        <v>24300</v>
      </c>
      <c r="F83" s="48" cm="1">
        <f t="array" ref="F83">IF($I$2="Открытый тариф",
INDEX(GRID!$B$17:$BI$27,MATCH(E$7,GRID!$A$17:$A$27,0),MATCH(1,($U$2=GRID!$B$1:$BI$1)*(КАЛЕНДАРЬ!$R14=GRID!$B$3:$BI$3), 0)),
ROUNDUP(INDEX(GRID!$B$17:$BI$27,MATCH(E$7,GRID!$A$17:$A$27,0),MATCH(1,($U$2=GRID!$B$1:$BI$1)*(КАЛЕНДАРЬ!$R14=GRID!$B$3:$BI$3), 0))*(1-GRID!$B$69),0))</f>
        <v>26800</v>
      </c>
      <c r="G83" s="47" t="e" cm="1">
        <f t="array" ref="G83">IF($I$2="Открытый тариф",
INDEX(GRID!$B$4:$BI$14,MATCH(G$7,GRID!$A$4:$A$14,0),MATCH(1,($U$2=GRID!$B$1:$BI$1)*(КАЛЕНДАРЬ!$R14=GRID!$B$3:$BI$3), 0)),
ROUNDUP(INDEX(GRID!$B$4:$BI$14,MATCH(G$7,GRID!$A$4:$A$14,0),MATCH(1,($U$2=GRID!$B$1:$BI$1)*(КАЛЕНДАРЬ!$R14=GRID!$B$3:$BI$3),0))*(1-GRID!$B$69),0))</f>
        <v>#N/A</v>
      </c>
      <c r="H83" s="48" t="e" cm="1">
        <f t="array" ref="H83">IF($I$2="Открытый тариф",
INDEX(GRID!$B$17:$BI$27,MATCH(G$7,GRID!$A$17:$A$27,0),MATCH(1,($U$2=GRID!$B$1:$BI$1)*(КАЛЕНДАРЬ!$R14=GRID!$B$3:$BI$3), 0)),
ROUNDUP(INDEX(GRID!$B$17:$BI$27,MATCH(G$7,GRID!$A$17:$A$27,0),MATCH(1,($U$2=GRID!$B$1:$BI$1)*(КАЛЕНДАРЬ!$R14=GRID!$B$3:$BI$3), 0))*(1-GRID!$B$69),0))</f>
        <v>#N/A</v>
      </c>
      <c r="I83" s="47" t="e" cm="1">
        <f t="array" ref="I83">IF($I$2="Открытый тариф",
INDEX(GRID!$B$4:$BI$14,MATCH(I$7,GRID!$A$4:$A$14,0),MATCH(1,($U$2=GRID!$B$1:$BI$1)*(КАЛЕНДАРЬ!$R14=GRID!$B$3:$BI$3), 0)),
ROUNDUP(INDEX(GRID!$B$4:$BI$14,MATCH(I$7,GRID!$A$4:$A$14,0),MATCH(1,($U$2=GRID!$B$1:$BI$1)*(КАЛЕНДАРЬ!$R14=GRID!$B$3:$BI$3),0))*(1-GRID!$B$69),0))</f>
        <v>#N/A</v>
      </c>
      <c r="J83" s="48" t="e" cm="1">
        <f t="array" ref="J83">IF($I$2="Открытый тариф",
INDEX(GRID!$B$17:$BI$27,MATCH(I$7,GRID!$A$17:$A$27,0),MATCH(1,($U$2=GRID!$B$1:$BI$1)*(КАЛЕНДАРЬ!$R14=GRID!$B$3:$BI$3), 0)),
ROUNDUP(INDEX(GRID!$B$17:$BI$27,MATCH(I$7,GRID!$A$17:$A$27,0),MATCH(1,($U$2=GRID!$B$1:$BI$1)*(КАЛЕНДАРЬ!$R14=GRID!$B$3:$BI$3), 0))*(1-GRID!$B$69),0))</f>
        <v>#N/A</v>
      </c>
      <c r="K83" s="47" cm="1">
        <f t="array" ref="K83">IF($I$2="Открытый тариф",
INDEX(GRID!$B$4:$BI$14,MATCH(K$7,GRID!$A$4:$A$14,0),MATCH(1,($U$2=GRID!$B$1:$BI$1)*(КАЛЕНДАРЬ!$R14=GRID!$B$3:$BI$3), 0)),
ROUNDUP(INDEX(GRID!$B$4:$BI$14,MATCH(K$7,GRID!$A$4:$A$14,0),MATCH(1,($U$2=GRID!$B$1:$BI$1)*(КАЛЕНДАРЬ!$R14=GRID!$B$3:$BI$3),0))*(1-GRID!$B$69),0))</f>
        <v>32800</v>
      </c>
      <c r="L83" s="48" cm="1">
        <f t="array" ref="L83">IF($I$2="Открытый тариф",
INDEX(GRID!$B$17:$BI$27,MATCH(K$7,GRID!$A$17:$A$27,0),MATCH(1,($U$2=GRID!$B$1:$BI$1)*(КАЛЕНДАРЬ!$R14=GRID!$B$3:$BI$3), 0)),
ROUNDUP(INDEX(GRID!$B$17:$BI$27,MATCH(K$7,GRID!$A$17:$A$27,0),MATCH(1,($U$2=GRID!$B$1:$BI$1)*(КАЛЕНДАРЬ!$R14=GRID!$B$3:$BI$3), 0))*(1-GRID!$B$69),0))</f>
        <v>35300</v>
      </c>
      <c r="M83" s="47" cm="1">
        <f t="array" ref="M83">IF($I$2="Открытый тариф",
INDEX(GRID!$B$4:$BI$14,MATCH(M$7,GRID!$A$4:$A$14,0),MATCH(1,($U$2=GRID!$B$1:$BI$1)*(КАЛЕНДАРЬ!$R14=GRID!$B$3:$BI$3), 0)),
ROUNDUP(INDEX(GRID!$B$4:$BI$14,MATCH(M$7,GRID!$A$4:$A$14,0),MATCH(1,($U$2=GRID!$B$1:$BI$1)*(КАЛЕНДАРЬ!$R14=GRID!$B$3:$BI$3),0))*(1-GRID!$B$69),0))</f>
        <v>36300</v>
      </c>
      <c r="N83" s="48" cm="1">
        <f t="array" ref="N83">IF($I$2="Открытый тариф",
INDEX(GRID!$B$17:$BI$27,MATCH(M$7,GRID!$A$17:$A$27,0),MATCH(1,($U$2=GRID!$B$1:$BI$1)*(КАЛЕНДАРЬ!$R14=GRID!$B$3:$BI$3), 0)),
ROUNDUP(INDEX(GRID!$B$17:$BI$27,MATCH(M$7,GRID!$A$17:$A$27,0),MATCH(1,($U$2=GRID!$B$1:$BI$1)*(КАЛЕНДАРЬ!$R14=GRID!$B$3:$BI$3), 0))*(1-GRID!$B$69),0))</f>
        <v>38800</v>
      </c>
      <c r="O83" s="49" cm="1">
        <f t="array" ref="O83">IF($I$2="Открытый тариф",
INDEX(GRID!$B$4:$BI$14,MATCH(O$7,GRID!$A$4:$A$14,0),MATCH(1,($U$2=GRID!$B$1:$BI$1)*(КАЛЕНДАРЬ!$R14=GRID!$B$3:$BI$3), 0)),
ROUNDUP(INDEX(GRID!$B$4:$BI$14,MATCH(O$7,GRID!$A$4:$A$14,0),MATCH(1,($U$2=GRID!$B$1:$BI$1)*(КАЛЕНДАРЬ!$R14=GRID!$B$3:$BI$3),0))*(1-GRID!$B$69),0))</f>
        <v>43000</v>
      </c>
      <c r="P83" s="49" cm="1">
        <f t="array" ref="P83">IF($I$2="Открытый тариф",
INDEX(GRID!$B$17:$BI$27,MATCH(O$7,GRID!$A$17:$A$27,0),MATCH(1,($U$2=GRID!$B$1:$BI$1)*(КАЛЕНДАРЬ!$R14=GRID!$B$3:$BI$3), 0)),
ROUNDUP(INDEX(GRID!$B$17:$BI$27,MATCH(O$7,GRID!$A$17:$A$27,0),MATCH(1,($U$2=GRID!$B$1:$BI$1)*(КАЛЕНДАРЬ!$R14=GRID!$B$3:$BI$3), 0))*(1-GRID!$B$69),0))</f>
        <v>45500</v>
      </c>
      <c r="Q83" s="49" t="e" cm="1">
        <f t="array" ref="Q83">IF($I$2="Открытый тариф",
INDEX(GRID!$B$4:$BI$14,MATCH(Q$7,GRID!$A$4:$A$14,0),MATCH(1,($U$2=GRID!$B$1:$BI$1)*(КАЛЕНДАРЬ!$R14=GRID!$B$3:$BI$3), 0)),
ROUNDUP(INDEX(GRID!$B$4:$BI$14,MATCH(Q$7,GRID!$A$4:$A$14,0),MATCH(1,($U$2=GRID!$B$1:$BI$1)*(КАЛЕНДАРЬ!$R14=GRID!$B$3:$BI$3),0))*(1-GRID!$B$69),0))</f>
        <v>#N/A</v>
      </c>
      <c r="R83" s="49" t="e" cm="1">
        <f t="array" ref="R83">IF($I$2="Открытый тариф",
INDEX(GRID!$B$17:$BI$27,MATCH(Q$7,GRID!$A$17:$A$27,0),MATCH(1,($U$2=GRID!$B$1:$BI$1)*(КАЛЕНДАРЬ!$R14=GRID!$B$3:$BI$3), 0)),
ROUNDUP(INDEX(GRID!$B$17:$BI$27,MATCH(Q$7,GRID!$A$17:$A$27,0),MATCH(1,($U$2=GRID!$B$1:$BI$1)*(КАЛЕНДАРЬ!$R14=GRID!$B$3:$BI$3), 0))*(1-GRID!$B$69),0))</f>
        <v>#N/A</v>
      </c>
      <c r="S83" s="49" t="e" cm="1">
        <f t="array" ref="S83">IF($I$2="Открытый тариф",
INDEX(GRID!$B$4:$BI$14,MATCH(S$7,GRID!$A$4:$A$14,0),MATCH(1,($U$2=GRID!$B$1:$BI$1)*(КАЛЕНДАРЬ!$R14=GRID!$B$3:$BI$3), 0)),
ROUNDUP(INDEX(GRID!$B$4:$BI$14,MATCH(S$7,GRID!$A$4:$A$14,0),MATCH(1,($U$2=GRID!$B$1:$BI$1)*(КАЛЕНДАРЬ!$R14=GRID!$B$3:$BI$3),0))*(1-GRID!$B$69),0))</f>
        <v>#N/A</v>
      </c>
      <c r="T83" s="49" t="e" cm="1">
        <f t="array" ref="T83">IF($I$2="Открытый тариф",
INDEX(GRID!$B$17:$BI$27,MATCH(S$7,GRID!$A$17:$A$27,0),MATCH(1,($U$2=GRID!$B$1:$BI$1)*(КАЛЕНДАРЬ!$R14=GRID!$B$3:$BI$3), 0)),
ROUNDUP(INDEX(GRID!$B$17:$BI$27,MATCH(S$7,GRID!$A$17:$A$27,0),MATCH(1,($U$2=GRID!$B$1:$BI$1)*(КАЛЕНДАРЬ!$R14=GRID!$B$3:$BI$3), 0))*(1-GRID!$B$69),0))</f>
        <v>#N/A</v>
      </c>
      <c r="U83" s="49" cm="1">
        <f t="array" ref="U83">IF($I$2="Открытый тариф",
INDEX(GRID!$B$4:$BI$14,MATCH(U$7,GRID!$A$4:$A$14,0),MATCH(1,($U$2=GRID!$B$1:$BI$1)*(КАЛЕНДАРЬ!$R14=GRID!$B$3:$BI$3), 0)),
ROUNDUP(INDEX(GRID!$B$4:$BI$14,MATCH(U$7,GRID!$A$4:$A$14,0),MATCH(1,($U$2=GRID!$B$1:$BI$1)*(КАЛЕНДАРЬ!$R14=GRID!$B$3:$BI$3),0))*(1-GRID!$B$69),0))</f>
        <v>67000</v>
      </c>
      <c r="V83" s="49" cm="1">
        <f t="array" ref="V83">IF($I$2="Открытый тариф",
INDEX(GRID!$B$17:$BI$27,MATCH(U$7,GRID!$A$17:$A$27,0),MATCH(1,($U$2=GRID!$B$1:$BI$1)*(КАЛЕНДАРЬ!$R14=GRID!$B$3:$BI$3), 0)),
ROUNDUP(INDEX(GRID!$B$17:$BI$27,MATCH(U$7,GRID!$A$17:$A$27,0),MATCH(1,($U$2=GRID!$B$1:$BI$1)*(КАЛЕНДАРЬ!$R14=GRID!$B$3:$BI$3), 0))*(1-GRID!$B$69),0))</f>
        <v>69500</v>
      </c>
      <c r="W83" s="49" cm="1">
        <f t="array" ref="W83">IF($I$2="Открытый тариф",
INDEX(GRID!$B$4:$BI$14,MATCH(W$7,GRID!$A$4:$A$14,0),MATCH(1,($U$2=GRID!$B$1:$BI$1)*(КАЛЕНДАРЬ!$R14=GRID!$B$3:$BI$3), 0)),
ROUNDUP(INDEX(GRID!$B$4:$BI$14,MATCH(W$7,GRID!$A$4:$A$14,0),MATCH(1,($U$2=GRID!$B$1:$BI$1)*(КАЛЕНДАРЬ!$R14=GRID!$B$3:$BI$3),0))*(1-GRID!$B$69),0))</f>
        <v>258000</v>
      </c>
      <c r="X83" s="49" cm="1">
        <f t="array" ref="X83">IF($I$2="Открытый тариф",
INDEX(GRID!$B$17:$BI$27,MATCH(W$7,GRID!$A$17:$A$27,0),MATCH(1,($U$2=GRID!$B$1:$BI$1)*(КАЛЕНДАРЬ!$R14=GRID!$B$3:$BI$3), 0)),
ROUNDUP(INDEX(GRID!$B$17:$BI$27,MATCH(W$7,GRID!$A$17:$A$27,0),MATCH(1,($U$2=GRID!$B$1:$BI$1)*(КАЛЕНДАРЬ!$R14=GRID!$B$3:$BI$3), 0))*(1-GRID!$B$69),0))</f>
        <v>260500</v>
      </c>
    </row>
    <row r="84" spans="1:24" ht="12.75" hidden="1" customHeight="1" x14ac:dyDescent="0.2">
      <c r="A84" s="117" t="s">
        <v>46</v>
      </c>
      <c r="B84" s="117">
        <v>12</v>
      </c>
      <c r="C84" s="47" cm="1">
        <f t="array" ref="C84">IF($I$2="Открытый тариф",
INDEX(GRID!$B$4:$BI$14,MATCH(C$7,GRID!$A$4:$A$14,0),MATCH(1,($U$2=GRID!$B$1:$BI$1)*(КАЛЕНДАРЬ!$R15=GRID!$B$3:$BI$3), 0)),
ROUNDUP(INDEX(GRID!$B$4:$BI$14,MATCH(C$7,GRID!$A$4:$A$14,0),MATCH(1,($U$2=GRID!$B$1:$BI$1)*(КАЛЕНДАРЬ!$R15=GRID!$B$3:$BI$3),0))*(1-GRID!$B$69),0))</f>
        <v>27500</v>
      </c>
      <c r="D84" s="48" cm="1">
        <f t="array" ref="D84">IF($I$2="Открытый тариф",
INDEX(GRID!$B$17:$BI$27,MATCH(C$7,GRID!$A$17:$A$27,0),MATCH(1,($U$2=GRID!$B$1:$BI$1)*(КАЛЕНДАРЬ!$R15=GRID!$B$3:$BI$3), 0)),
ROUNDUP(INDEX(GRID!$B$17:$BI$27,MATCH(C$7,GRID!$A$17:$A$27,0),MATCH(1,($U$2=GRID!$B$1:$BI$1)*(КАЛЕНДАРЬ!$R15=GRID!$B$3:$BI$3), 0))*(1-GRID!$B$69),0))</f>
        <v>30000</v>
      </c>
      <c r="E84" s="47" cm="1">
        <f t="array" ref="E84">IF($I$2="Открытый тариф",
INDEX(GRID!$B$4:$BI$14,MATCH(E$7,GRID!$A$4:$A$14,0),MATCH(1,($U$2=GRID!$B$1:$BI$1)*(КАЛЕНДАРЬ!$R15=GRID!$B$3:$BI$3), 0)),
ROUNDUP(INDEX(GRID!$B$4:$BI$14,MATCH(E$7,GRID!$A$4:$A$14,0),MATCH(1,($U$2=GRID!$B$1:$BI$1)*(КАЛЕНДАРЬ!$R15=GRID!$B$3:$BI$3),0))*(1-GRID!$B$69),0))</f>
        <v>30600</v>
      </c>
      <c r="F84" s="48" cm="1">
        <f t="array" ref="F84">IF($I$2="Открытый тариф",
INDEX(GRID!$B$17:$BI$27,MATCH(E$7,GRID!$A$17:$A$27,0),MATCH(1,($U$2=GRID!$B$1:$BI$1)*(КАЛЕНДАРЬ!$R15=GRID!$B$3:$BI$3), 0)),
ROUNDUP(INDEX(GRID!$B$17:$BI$27,MATCH(E$7,GRID!$A$17:$A$27,0),MATCH(1,($U$2=GRID!$B$1:$BI$1)*(КАЛЕНДАРЬ!$R15=GRID!$B$3:$BI$3), 0))*(1-GRID!$B$69),0))</f>
        <v>33100</v>
      </c>
      <c r="G84" s="47" t="e" cm="1">
        <f t="array" ref="G84">IF($I$2="Открытый тариф",
INDEX(GRID!$B$4:$BI$14,MATCH(G$7,GRID!$A$4:$A$14,0),MATCH(1,($U$2=GRID!$B$1:$BI$1)*(КАЛЕНДАРЬ!$R15=GRID!$B$3:$BI$3), 0)),
ROUNDUP(INDEX(GRID!$B$4:$BI$14,MATCH(G$7,GRID!$A$4:$A$14,0),MATCH(1,($U$2=GRID!$B$1:$BI$1)*(КАЛЕНДАРЬ!$R15=GRID!$B$3:$BI$3),0))*(1-GRID!$B$69),0))</f>
        <v>#N/A</v>
      </c>
      <c r="H84" s="48" t="e" cm="1">
        <f t="array" ref="H84">IF($I$2="Открытый тариф",
INDEX(GRID!$B$17:$BI$27,MATCH(G$7,GRID!$A$17:$A$27,0),MATCH(1,($U$2=GRID!$B$1:$BI$1)*(КАЛЕНДАРЬ!$R15=GRID!$B$3:$BI$3), 0)),
ROUNDUP(INDEX(GRID!$B$17:$BI$27,MATCH(G$7,GRID!$A$17:$A$27,0),MATCH(1,($U$2=GRID!$B$1:$BI$1)*(КАЛЕНДАРЬ!$R15=GRID!$B$3:$BI$3), 0))*(1-GRID!$B$69),0))</f>
        <v>#N/A</v>
      </c>
      <c r="I84" s="47" t="e" cm="1">
        <f t="array" ref="I84">IF($I$2="Открытый тариф",
INDEX(GRID!$B$4:$BI$14,MATCH(I$7,GRID!$A$4:$A$14,0),MATCH(1,($U$2=GRID!$B$1:$BI$1)*(КАЛЕНДАРЬ!$R15=GRID!$B$3:$BI$3), 0)),
ROUNDUP(INDEX(GRID!$B$4:$BI$14,MATCH(I$7,GRID!$A$4:$A$14,0),MATCH(1,($U$2=GRID!$B$1:$BI$1)*(КАЛЕНДАРЬ!$R15=GRID!$B$3:$BI$3),0))*(1-GRID!$B$69),0))</f>
        <v>#N/A</v>
      </c>
      <c r="J84" s="48" t="e" cm="1">
        <f t="array" ref="J84">IF($I$2="Открытый тариф",
INDEX(GRID!$B$17:$BI$27,MATCH(I$7,GRID!$A$17:$A$27,0),MATCH(1,($U$2=GRID!$B$1:$BI$1)*(КАЛЕНДАРЬ!$R15=GRID!$B$3:$BI$3), 0)),
ROUNDUP(INDEX(GRID!$B$17:$BI$27,MATCH(I$7,GRID!$A$17:$A$27,0),MATCH(1,($U$2=GRID!$B$1:$BI$1)*(КАЛЕНДАРЬ!$R15=GRID!$B$3:$BI$3), 0))*(1-GRID!$B$69),0))</f>
        <v>#N/A</v>
      </c>
      <c r="K84" s="47" cm="1">
        <f t="array" ref="K84">IF($I$2="Открытый тариф",
INDEX(GRID!$B$4:$BI$14,MATCH(K$7,GRID!$A$4:$A$14,0),MATCH(1,($U$2=GRID!$B$1:$BI$1)*(КАЛЕНДАРЬ!$R15=GRID!$B$3:$BI$3), 0)),
ROUNDUP(INDEX(GRID!$B$4:$BI$14,MATCH(K$7,GRID!$A$4:$A$14,0),MATCH(1,($U$2=GRID!$B$1:$BI$1)*(КАЛЕНДАРЬ!$R15=GRID!$B$3:$BI$3),0))*(1-GRID!$B$69),0))</f>
        <v>42300</v>
      </c>
      <c r="L84" s="48" cm="1">
        <f t="array" ref="L84">IF($I$2="Открытый тариф",
INDEX(GRID!$B$17:$BI$27,MATCH(K$7,GRID!$A$17:$A$27,0),MATCH(1,($U$2=GRID!$B$1:$BI$1)*(КАЛЕНДАРЬ!$R15=GRID!$B$3:$BI$3), 0)),
ROUNDUP(INDEX(GRID!$B$17:$BI$27,MATCH(K$7,GRID!$A$17:$A$27,0),MATCH(1,($U$2=GRID!$B$1:$BI$1)*(КАЛЕНДАРЬ!$R15=GRID!$B$3:$BI$3), 0))*(1-GRID!$B$69),0))</f>
        <v>44800</v>
      </c>
      <c r="M84" s="47" cm="1">
        <f t="array" ref="M84">IF($I$2="Открытый тариф",
INDEX(GRID!$B$4:$BI$14,MATCH(M$7,GRID!$A$4:$A$14,0),MATCH(1,($U$2=GRID!$B$1:$BI$1)*(КАЛЕНДАРЬ!$R15=GRID!$B$3:$BI$3), 0)),
ROUNDUP(INDEX(GRID!$B$4:$BI$14,MATCH(M$7,GRID!$A$4:$A$14,0),MATCH(1,($U$2=GRID!$B$1:$BI$1)*(КАЛЕНДАРЬ!$R15=GRID!$B$3:$BI$3),0))*(1-GRID!$B$69),0))</f>
        <v>47100</v>
      </c>
      <c r="N84" s="48" cm="1">
        <f t="array" ref="N84">IF($I$2="Открытый тариф",
INDEX(GRID!$B$17:$BI$27,MATCH(M$7,GRID!$A$17:$A$27,0),MATCH(1,($U$2=GRID!$B$1:$BI$1)*(КАЛЕНДАРЬ!$R15=GRID!$B$3:$BI$3), 0)),
ROUNDUP(INDEX(GRID!$B$17:$BI$27,MATCH(M$7,GRID!$A$17:$A$27,0),MATCH(1,($U$2=GRID!$B$1:$BI$1)*(КАЛЕНДАРЬ!$R15=GRID!$B$3:$BI$3), 0))*(1-GRID!$B$69),0))</f>
        <v>49600</v>
      </c>
      <c r="O84" s="49" cm="1">
        <f t="array" ref="O84">IF($I$2="Открытый тариф",
INDEX(GRID!$B$4:$BI$14,MATCH(O$7,GRID!$A$4:$A$14,0),MATCH(1,($U$2=GRID!$B$1:$BI$1)*(КАЛЕНДАРЬ!$R15=GRID!$B$3:$BI$3), 0)),
ROUNDUP(INDEX(GRID!$B$4:$BI$14,MATCH(O$7,GRID!$A$4:$A$14,0),MATCH(1,($U$2=GRID!$B$1:$BI$1)*(КАЛЕНДАРЬ!$R15=GRID!$B$3:$BI$3),0))*(1-GRID!$B$69),0))</f>
        <v>53500</v>
      </c>
      <c r="P84" s="49" cm="1">
        <f t="array" ref="P84">IF($I$2="Открытый тариф",
INDEX(GRID!$B$17:$BI$27,MATCH(O$7,GRID!$A$17:$A$27,0),MATCH(1,($U$2=GRID!$B$1:$BI$1)*(КАЛЕНДАРЬ!$R15=GRID!$B$3:$BI$3), 0)),
ROUNDUP(INDEX(GRID!$B$17:$BI$27,MATCH(O$7,GRID!$A$17:$A$27,0),MATCH(1,($U$2=GRID!$B$1:$BI$1)*(КАЛЕНДАРЬ!$R15=GRID!$B$3:$BI$3), 0))*(1-GRID!$B$69),0))</f>
        <v>56000</v>
      </c>
      <c r="Q84" s="49" t="e" cm="1">
        <f t="array" ref="Q84">IF($I$2="Открытый тариф",
INDEX(GRID!$B$4:$BI$14,MATCH(Q$7,GRID!$A$4:$A$14,0),MATCH(1,($U$2=GRID!$B$1:$BI$1)*(КАЛЕНДАРЬ!$R15=GRID!$B$3:$BI$3), 0)),
ROUNDUP(INDEX(GRID!$B$4:$BI$14,MATCH(Q$7,GRID!$A$4:$A$14,0),MATCH(1,($U$2=GRID!$B$1:$BI$1)*(КАЛЕНДАРЬ!$R15=GRID!$B$3:$BI$3),0))*(1-GRID!$B$69),0))</f>
        <v>#N/A</v>
      </c>
      <c r="R84" s="49" t="e" cm="1">
        <f t="array" ref="R84">IF($I$2="Открытый тариф",
INDEX(GRID!$B$17:$BI$27,MATCH(Q$7,GRID!$A$17:$A$27,0),MATCH(1,($U$2=GRID!$B$1:$BI$1)*(КАЛЕНДАРЬ!$R15=GRID!$B$3:$BI$3), 0)),
ROUNDUP(INDEX(GRID!$B$17:$BI$27,MATCH(Q$7,GRID!$A$17:$A$27,0),MATCH(1,($U$2=GRID!$B$1:$BI$1)*(КАЛЕНДАРЬ!$R15=GRID!$B$3:$BI$3), 0))*(1-GRID!$B$69),0))</f>
        <v>#N/A</v>
      </c>
      <c r="S84" s="49" t="e" cm="1">
        <f t="array" ref="S84">IF($I$2="Открытый тариф",
INDEX(GRID!$B$4:$BI$14,MATCH(S$7,GRID!$A$4:$A$14,0),MATCH(1,($U$2=GRID!$B$1:$BI$1)*(КАЛЕНДАРЬ!$R15=GRID!$B$3:$BI$3), 0)),
ROUNDUP(INDEX(GRID!$B$4:$BI$14,MATCH(S$7,GRID!$A$4:$A$14,0),MATCH(1,($U$2=GRID!$B$1:$BI$1)*(КАЛЕНДАРЬ!$R15=GRID!$B$3:$BI$3),0))*(1-GRID!$B$69),0))</f>
        <v>#N/A</v>
      </c>
      <c r="T84" s="49" t="e" cm="1">
        <f t="array" ref="T84">IF($I$2="Открытый тариф",
INDEX(GRID!$B$17:$BI$27,MATCH(S$7,GRID!$A$17:$A$27,0),MATCH(1,($U$2=GRID!$B$1:$BI$1)*(КАЛЕНДАРЬ!$R15=GRID!$B$3:$BI$3), 0)),
ROUNDUP(INDEX(GRID!$B$17:$BI$27,MATCH(S$7,GRID!$A$17:$A$27,0),MATCH(1,($U$2=GRID!$B$1:$BI$1)*(КАЛЕНДАРЬ!$R15=GRID!$B$3:$BI$3), 0))*(1-GRID!$B$69),0))</f>
        <v>#N/A</v>
      </c>
      <c r="U84" s="49" cm="1">
        <f t="array" ref="U84">IF($I$2="Открытый тариф",
INDEX(GRID!$B$4:$BI$14,MATCH(U$7,GRID!$A$4:$A$14,0),MATCH(1,($U$2=GRID!$B$1:$BI$1)*(КАЛЕНДАРЬ!$R15=GRID!$B$3:$BI$3), 0)),
ROUNDUP(INDEX(GRID!$B$4:$BI$14,MATCH(U$7,GRID!$A$4:$A$14,0),MATCH(1,($U$2=GRID!$B$1:$BI$1)*(КАЛЕНДАРЬ!$R15=GRID!$B$3:$BI$3),0))*(1-GRID!$B$69),0))</f>
        <v>83000</v>
      </c>
      <c r="V84" s="49" cm="1">
        <f t="array" ref="V84">IF($I$2="Открытый тариф",
INDEX(GRID!$B$17:$BI$27,MATCH(U$7,GRID!$A$17:$A$27,0),MATCH(1,($U$2=GRID!$B$1:$BI$1)*(КАЛЕНДАРЬ!$R15=GRID!$B$3:$BI$3), 0)),
ROUNDUP(INDEX(GRID!$B$17:$BI$27,MATCH(U$7,GRID!$A$17:$A$27,0),MATCH(1,($U$2=GRID!$B$1:$BI$1)*(КАЛЕНДАРЬ!$R15=GRID!$B$3:$BI$3), 0))*(1-GRID!$B$69),0))</f>
        <v>85500</v>
      </c>
      <c r="W84" s="49" cm="1">
        <f t="array" ref="W84">IF($I$2="Открытый тариф",
INDEX(GRID!$B$4:$BI$14,MATCH(W$7,GRID!$A$4:$A$14,0),MATCH(1,($U$2=GRID!$B$1:$BI$1)*(КАЛЕНДАРЬ!$R15=GRID!$B$3:$BI$3), 0)),
ROUNDUP(INDEX(GRID!$B$4:$BI$14,MATCH(W$7,GRID!$A$4:$A$14,0),MATCH(1,($U$2=GRID!$B$1:$BI$1)*(КАЛЕНДАРЬ!$R15=GRID!$B$3:$BI$3),0))*(1-GRID!$B$69),0))</f>
        <v>303000</v>
      </c>
      <c r="X84" s="49" cm="1">
        <f t="array" ref="X84">IF($I$2="Открытый тариф",
INDEX(GRID!$B$17:$BI$27,MATCH(W$7,GRID!$A$17:$A$27,0),MATCH(1,($U$2=GRID!$B$1:$BI$1)*(КАЛЕНДАРЬ!$R15=GRID!$B$3:$BI$3), 0)),
ROUNDUP(INDEX(GRID!$B$17:$BI$27,MATCH(W$7,GRID!$A$17:$A$27,0),MATCH(1,($U$2=GRID!$B$1:$BI$1)*(КАЛЕНДАРЬ!$R15=GRID!$B$3:$BI$3), 0))*(1-GRID!$B$69),0))</f>
        <v>305500</v>
      </c>
    </row>
    <row r="85" spans="1:24" ht="12.75" hidden="1" customHeight="1" x14ac:dyDescent="0.2">
      <c r="A85" s="117" t="s">
        <v>47</v>
      </c>
      <c r="B85" s="117">
        <v>13</v>
      </c>
      <c r="C85" s="47" cm="1">
        <f t="array" ref="C85">IF($I$2="Открытый тариф",
INDEX(GRID!$B$4:$BI$14,MATCH(C$7,GRID!$A$4:$A$14,0),MATCH(1,($U$2=GRID!$B$1:$BI$1)*(КАЛЕНДАРЬ!$R16=GRID!$B$3:$BI$3), 0)),
ROUNDUP(INDEX(GRID!$B$4:$BI$14,MATCH(C$7,GRID!$A$4:$A$14,0),MATCH(1,($U$2=GRID!$B$1:$BI$1)*(КАЛЕНДАРЬ!$R16=GRID!$B$3:$BI$3),0))*(1-GRID!$B$69),0))</f>
        <v>27500</v>
      </c>
      <c r="D85" s="48" cm="1">
        <f t="array" ref="D85">IF($I$2="Открытый тариф",
INDEX(GRID!$B$17:$BI$27,MATCH(C$7,GRID!$A$17:$A$27,0),MATCH(1,($U$2=GRID!$B$1:$BI$1)*(КАЛЕНДАРЬ!$R16=GRID!$B$3:$BI$3), 0)),
ROUNDUP(INDEX(GRID!$B$17:$BI$27,MATCH(C$7,GRID!$A$17:$A$27,0),MATCH(1,($U$2=GRID!$B$1:$BI$1)*(КАЛЕНДАРЬ!$R16=GRID!$B$3:$BI$3), 0))*(1-GRID!$B$69),0))</f>
        <v>30000</v>
      </c>
      <c r="E85" s="47" cm="1">
        <f t="array" ref="E85">IF($I$2="Открытый тариф",
INDEX(GRID!$B$4:$BI$14,MATCH(E$7,GRID!$A$4:$A$14,0),MATCH(1,($U$2=GRID!$B$1:$BI$1)*(КАЛЕНДАРЬ!$R16=GRID!$B$3:$BI$3), 0)),
ROUNDUP(INDEX(GRID!$B$4:$BI$14,MATCH(E$7,GRID!$A$4:$A$14,0),MATCH(1,($U$2=GRID!$B$1:$BI$1)*(КАЛЕНДАРЬ!$R16=GRID!$B$3:$BI$3),0))*(1-GRID!$B$69),0))</f>
        <v>30600</v>
      </c>
      <c r="F85" s="48" cm="1">
        <f t="array" ref="F85">IF($I$2="Открытый тариф",
INDEX(GRID!$B$17:$BI$27,MATCH(E$7,GRID!$A$17:$A$27,0),MATCH(1,($U$2=GRID!$B$1:$BI$1)*(КАЛЕНДАРЬ!$R16=GRID!$B$3:$BI$3), 0)),
ROUNDUP(INDEX(GRID!$B$17:$BI$27,MATCH(E$7,GRID!$A$17:$A$27,0),MATCH(1,($U$2=GRID!$B$1:$BI$1)*(КАЛЕНДАРЬ!$R16=GRID!$B$3:$BI$3), 0))*(1-GRID!$B$69),0))</f>
        <v>33100</v>
      </c>
      <c r="G85" s="47" t="e" cm="1">
        <f t="array" ref="G85">IF($I$2="Открытый тариф",
INDEX(GRID!$B$4:$BI$14,MATCH(G$7,GRID!$A$4:$A$14,0),MATCH(1,($U$2=GRID!$B$1:$BI$1)*(КАЛЕНДАРЬ!$R16=GRID!$B$3:$BI$3), 0)),
ROUNDUP(INDEX(GRID!$B$4:$BI$14,MATCH(G$7,GRID!$A$4:$A$14,0),MATCH(1,($U$2=GRID!$B$1:$BI$1)*(КАЛЕНДАРЬ!$R16=GRID!$B$3:$BI$3),0))*(1-GRID!$B$69),0))</f>
        <v>#N/A</v>
      </c>
      <c r="H85" s="48" t="e" cm="1">
        <f t="array" ref="H85">IF($I$2="Открытый тариф",
INDEX(GRID!$B$17:$BI$27,MATCH(G$7,GRID!$A$17:$A$27,0),MATCH(1,($U$2=GRID!$B$1:$BI$1)*(КАЛЕНДАРЬ!$R16=GRID!$B$3:$BI$3), 0)),
ROUNDUP(INDEX(GRID!$B$17:$BI$27,MATCH(G$7,GRID!$A$17:$A$27,0),MATCH(1,($U$2=GRID!$B$1:$BI$1)*(КАЛЕНДАРЬ!$R16=GRID!$B$3:$BI$3), 0))*(1-GRID!$B$69),0))</f>
        <v>#N/A</v>
      </c>
      <c r="I85" s="47" t="e" cm="1">
        <f t="array" ref="I85">IF($I$2="Открытый тариф",
INDEX(GRID!$B$4:$BI$14,MATCH(I$7,GRID!$A$4:$A$14,0),MATCH(1,($U$2=GRID!$B$1:$BI$1)*(КАЛЕНДАРЬ!$R16=GRID!$B$3:$BI$3), 0)),
ROUNDUP(INDEX(GRID!$B$4:$BI$14,MATCH(I$7,GRID!$A$4:$A$14,0),MATCH(1,($U$2=GRID!$B$1:$BI$1)*(КАЛЕНДАРЬ!$R16=GRID!$B$3:$BI$3),0))*(1-GRID!$B$69),0))</f>
        <v>#N/A</v>
      </c>
      <c r="J85" s="48" t="e" cm="1">
        <f t="array" ref="J85">IF($I$2="Открытый тариф",
INDEX(GRID!$B$17:$BI$27,MATCH(I$7,GRID!$A$17:$A$27,0),MATCH(1,($U$2=GRID!$B$1:$BI$1)*(КАЛЕНДАРЬ!$R16=GRID!$B$3:$BI$3), 0)),
ROUNDUP(INDEX(GRID!$B$17:$BI$27,MATCH(I$7,GRID!$A$17:$A$27,0),MATCH(1,($U$2=GRID!$B$1:$BI$1)*(КАЛЕНДАРЬ!$R16=GRID!$B$3:$BI$3), 0))*(1-GRID!$B$69),0))</f>
        <v>#N/A</v>
      </c>
      <c r="K85" s="47" cm="1">
        <f t="array" ref="K85">IF($I$2="Открытый тариф",
INDEX(GRID!$B$4:$BI$14,MATCH(K$7,GRID!$A$4:$A$14,0),MATCH(1,($U$2=GRID!$B$1:$BI$1)*(КАЛЕНДАРЬ!$R16=GRID!$B$3:$BI$3), 0)),
ROUNDUP(INDEX(GRID!$B$4:$BI$14,MATCH(K$7,GRID!$A$4:$A$14,0),MATCH(1,($U$2=GRID!$B$1:$BI$1)*(КАЛЕНДАРЬ!$R16=GRID!$B$3:$BI$3),0))*(1-GRID!$B$69),0))</f>
        <v>42300</v>
      </c>
      <c r="L85" s="48" cm="1">
        <f t="array" ref="L85">IF($I$2="Открытый тариф",
INDEX(GRID!$B$17:$BI$27,MATCH(K$7,GRID!$A$17:$A$27,0),MATCH(1,($U$2=GRID!$B$1:$BI$1)*(КАЛЕНДАРЬ!$R16=GRID!$B$3:$BI$3), 0)),
ROUNDUP(INDEX(GRID!$B$17:$BI$27,MATCH(K$7,GRID!$A$17:$A$27,0),MATCH(1,($U$2=GRID!$B$1:$BI$1)*(КАЛЕНДАРЬ!$R16=GRID!$B$3:$BI$3), 0))*(1-GRID!$B$69),0))</f>
        <v>44800</v>
      </c>
      <c r="M85" s="47" cm="1">
        <f t="array" ref="M85">IF($I$2="Открытый тариф",
INDEX(GRID!$B$4:$BI$14,MATCH(M$7,GRID!$A$4:$A$14,0),MATCH(1,($U$2=GRID!$B$1:$BI$1)*(КАЛЕНДАРЬ!$R16=GRID!$B$3:$BI$3), 0)),
ROUNDUP(INDEX(GRID!$B$4:$BI$14,MATCH(M$7,GRID!$A$4:$A$14,0),MATCH(1,($U$2=GRID!$B$1:$BI$1)*(КАЛЕНДАРЬ!$R16=GRID!$B$3:$BI$3),0))*(1-GRID!$B$69),0))</f>
        <v>47100</v>
      </c>
      <c r="N85" s="48" cm="1">
        <f t="array" ref="N85">IF($I$2="Открытый тариф",
INDEX(GRID!$B$17:$BI$27,MATCH(M$7,GRID!$A$17:$A$27,0),MATCH(1,($U$2=GRID!$B$1:$BI$1)*(КАЛЕНДАРЬ!$R16=GRID!$B$3:$BI$3), 0)),
ROUNDUP(INDEX(GRID!$B$17:$BI$27,MATCH(M$7,GRID!$A$17:$A$27,0),MATCH(1,($U$2=GRID!$B$1:$BI$1)*(КАЛЕНДАРЬ!$R16=GRID!$B$3:$BI$3), 0))*(1-GRID!$B$69),0))</f>
        <v>49600</v>
      </c>
      <c r="O85" s="49" cm="1">
        <f t="array" ref="O85">IF($I$2="Открытый тариф",
INDEX(GRID!$B$4:$BI$14,MATCH(O$7,GRID!$A$4:$A$14,0),MATCH(1,($U$2=GRID!$B$1:$BI$1)*(КАЛЕНДАРЬ!$R16=GRID!$B$3:$BI$3), 0)),
ROUNDUP(INDEX(GRID!$B$4:$BI$14,MATCH(O$7,GRID!$A$4:$A$14,0),MATCH(1,($U$2=GRID!$B$1:$BI$1)*(КАЛЕНДАРЬ!$R16=GRID!$B$3:$BI$3),0))*(1-GRID!$B$69),0))</f>
        <v>53500</v>
      </c>
      <c r="P85" s="49" cm="1">
        <f t="array" ref="P85">IF($I$2="Открытый тариф",
INDEX(GRID!$B$17:$BI$27,MATCH(O$7,GRID!$A$17:$A$27,0),MATCH(1,($U$2=GRID!$B$1:$BI$1)*(КАЛЕНДАРЬ!$R16=GRID!$B$3:$BI$3), 0)),
ROUNDUP(INDEX(GRID!$B$17:$BI$27,MATCH(O$7,GRID!$A$17:$A$27,0),MATCH(1,($U$2=GRID!$B$1:$BI$1)*(КАЛЕНДАРЬ!$R16=GRID!$B$3:$BI$3), 0))*(1-GRID!$B$69),0))</f>
        <v>56000</v>
      </c>
      <c r="Q85" s="49" t="e" cm="1">
        <f t="array" ref="Q85">IF($I$2="Открытый тариф",
INDEX(GRID!$B$4:$BI$14,MATCH(Q$7,GRID!$A$4:$A$14,0),MATCH(1,($U$2=GRID!$B$1:$BI$1)*(КАЛЕНДАРЬ!$R16=GRID!$B$3:$BI$3), 0)),
ROUNDUP(INDEX(GRID!$B$4:$BI$14,MATCH(Q$7,GRID!$A$4:$A$14,0),MATCH(1,($U$2=GRID!$B$1:$BI$1)*(КАЛЕНДАРЬ!$R16=GRID!$B$3:$BI$3),0))*(1-GRID!$B$69),0))</f>
        <v>#N/A</v>
      </c>
      <c r="R85" s="49" t="e" cm="1">
        <f t="array" ref="R85">IF($I$2="Открытый тариф",
INDEX(GRID!$B$17:$BI$27,MATCH(Q$7,GRID!$A$17:$A$27,0),MATCH(1,($U$2=GRID!$B$1:$BI$1)*(КАЛЕНДАРЬ!$R16=GRID!$B$3:$BI$3), 0)),
ROUNDUP(INDEX(GRID!$B$17:$BI$27,MATCH(Q$7,GRID!$A$17:$A$27,0),MATCH(1,($U$2=GRID!$B$1:$BI$1)*(КАЛЕНДАРЬ!$R16=GRID!$B$3:$BI$3), 0))*(1-GRID!$B$69),0))</f>
        <v>#N/A</v>
      </c>
      <c r="S85" s="49" t="e" cm="1">
        <f t="array" ref="S85">IF($I$2="Открытый тариф",
INDEX(GRID!$B$4:$BI$14,MATCH(S$7,GRID!$A$4:$A$14,0),MATCH(1,($U$2=GRID!$B$1:$BI$1)*(КАЛЕНДАРЬ!$R16=GRID!$B$3:$BI$3), 0)),
ROUNDUP(INDEX(GRID!$B$4:$BI$14,MATCH(S$7,GRID!$A$4:$A$14,0),MATCH(1,($U$2=GRID!$B$1:$BI$1)*(КАЛЕНДАРЬ!$R16=GRID!$B$3:$BI$3),0))*(1-GRID!$B$69),0))</f>
        <v>#N/A</v>
      </c>
      <c r="T85" s="49" t="e" cm="1">
        <f t="array" ref="T85">IF($I$2="Открытый тариф",
INDEX(GRID!$B$17:$BI$27,MATCH(S$7,GRID!$A$17:$A$27,0),MATCH(1,($U$2=GRID!$B$1:$BI$1)*(КАЛЕНДАРЬ!$R16=GRID!$B$3:$BI$3), 0)),
ROUNDUP(INDEX(GRID!$B$17:$BI$27,MATCH(S$7,GRID!$A$17:$A$27,0),MATCH(1,($U$2=GRID!$B$1:$BI$1)*(КАЛЕНДАРЬ!$R16=GRID!$B$3:$BI$3), 0))*(1-GRID!$B$69),0))</f>
        <v>#N/A</v>
      </c>
      <c r="U85" s="49" cm="1">
        <f t="array" ref="U85">IF($I$2="Открытый тариф",
INDEX(GRID!$B$4:$BI$14,MATCH(U$7,GRID!$A$4:$A$14,0),MATCH(1,($U$2=GRID!$B$1:$BI$1)*(КАЛЕНДАРЬ!$R16=GRID!$B$3:$BI$3), 0)),
ROUNDUP(INDEX(GRID!$B$4:$BI$14,MATCH(U$7,GRID!$A$4:$A$14,0),MATCH(1,($U$2=GRID!$B$1:$BI$1)*(КАЛЕНДАРЬ!$R16=GRID!$B$3:$BI$3),0))*(1-GRID!$B$69),0))</f>
        <v>83000</v>
      </c>
      <c r="V85" s="49" cm="1">
        <f t="array" ref="V85">IF($I$2="Открытый тариф",
INDEX(GRID!$B$17:$BI$27,MATCH(U$7,GRID!$A$17:$A$27,0),MATCH(1,($U$2=GRID!$B$1:$BI$1)*(КАЛЕНДАРЬ!$R16=GRID!$B$3:$BI$3), 0)),
ROUNDUP(INDEX(GRID!$B$17:$BI$27,MATCH(U$7,GRID!$A$17:$A$27,0),MATCH(1,($U$2=GRID!$B$1:$BI$1)*(КАЛЕНДАРЬ!$R16=GRID!$B$3:$BI$3), 0))*(1-GRID!$B$69),0))</f>
        <v>85500</v>
      </c>
      <c r="W85" s="49" cm="1">
        <f t="array" ref="W85">IF($I$2="Открытый тариф",
INDEX(GRID!$B$4:$BI$14,MATCH(W$7,GRID!$A$4:$A$14,0),MATCH(1,($U$2=GRID!$B$1:$BI$1)*(КАЛЕНДАРЬ!$R16=GRID!$B$3:$BI$3), 0)),
ROUNDUP(INDEX(GRID!$B$4:$BI$14,MATCH(W$7,GRID!$A$4:$A$14,0),MATCH(1,($U$2=GRID!$B$1:$BI$1)*(КАЛЕНДАРЬ!$R16=GRID!$B$3:$BI$3),0))*(1-GRID!$B$69),0))</f>
        <v>303000</v>
      </c>
      <c r="X85" s="49" cm="1">
        <f t="array" ref="X85">IF($I$2="Открытый тариф",
INDEX(GRID!$B$17:$BI$27,MATCH(W$7,GRID!$A$17:$A$27,0),MATCH(1,($U$2=GRID!$B$1:$BI$1)*(КАЛЕНДАРЬ!$R16=GRID!$B$3:$BI$3), 0)),
ROUNDUP(INDEX(GRID!$B$17:$BI$27,MATCH(W$7,GRID!$A$17:$A$27,0),MATCH(1,($U$2=GRID!$B$1:$BI$1)*(КАЛЕНДАРЬ!$R16=GRID!$B$3:$BI$3), 0))*(1-GRID!$B$69),0))</f>
        <v>305500</v>
      </c>
    </row>
    <row r="86" spans="1:24" ht="12.75" hidden="1" customHeight="1" x14ac:dyDescent="0.2">
      <c r="A86" s="117" t="s">
        <v>48</v>
      </c>
      <c r="B86" s="117">
        <v>14</v>
      </c>
      <c r="C86" s="47" cm="1">
        <f t="array" ref="C86">IF($I$2="Открытый тариф",
INDEX(GRID!$B$4:$BI$14,MATCH(C$7,GRID!$A$4:$A$14,0),MATCH(1,($U$2=GRID!$B$1:$BI$1)*(КАЛЕНДАРЬ!$R17=GRID!$B$3:$BI$3), 0)),
ROUNDUP(INDEX(GRID!$B$4:$BI$14,MATCH(C$7,GRID!$A$4:$A$14,0),MATCH(1,($U$2=GRID!$B$1:$BI$1)*(КАЛЕНДАРЬ!$R17=GRID!$B$3:$BI$3),0))*(1-GRID!$B$69),0))</f>
        <v>27500</v>
      </c>
      <c r="D86" s="48" cm="1">
        <f t="array" ref="D86">IF($I$2="Открытый тариф",
INDEX(GRID!$B$17:$BI$27,MATCH(C$7,GRID!$A$17:$A$27,0),MATCH(1,($U$2=GRID!$B$1:$BI$1)*(КАЛЕНДАРЬ!$R17=GRID!$B$3:$BI$3), 0)),
ROUNDUP(INDEX(GRID!$B$17:$BI$27,MATCH(C$7,GRID!$A$17:$A$27,0),MATCH(1,($U$2=GRID!$B$1:$BI$1)*(КАЛЕНДАРЬ!$R17=GRID!$B$3:$BI$3), 0))*(1-GRID!$B$69),0))</f>
        <v>30000</v>
      </c>
      <c r="E86" s="47" cm="1">
        <f t="array" ref="E86">IF($I$2="Открытый тариф",
INDEX(GRID!$B$4:$BI$14,MATCH(E$7,GRID!$A$4:$A$14,0),MATCH(1,($U$2=GRID!$B$1:$BI$1)*(КАЛЕНДАРЬ!$R17=GRID!$B$3:$BI$3), 0)),
ROUNDUP(INDEX(GRID!$B$4:$BI$14,MATCH(E$7,GRID!$A$4:$A$14,0),MATCH(1,($U$2=GRID!$B$1:$BI$1)*(КАЛЕНДАРЬ!$R17=GRID!$B$3:$BI$3),0))*(1-GRID!$B$69),0))</f>
        <v>30600</v>
      </c>
      <c r="F86" s="48" cm="1">
        <f t="array" ref="F86">IF($I$2="Открытый тариф",
INDEX(GRID!$B$17:$BI$27,MATCH(E$7,GRID!$A$17:$A$27,0),MATCH(1,($U$2=GRID!$B$1:$BI$1)*(КАЛЕНДАРЬ!$R17=GRID!$B$3:$BI$3), 0)),
ROUNDUP(INDEX(GRID!$B$17:$BI$27,MATCH(E$7,GRID!$A$17:$A$27,0),MATCH(1,($U$2=GRID!$B$1:$BI$1)*(КАЛЕНДАРЬ!$R17=GRID!$B$3:$BI$3), 0))*(1-GRID!$B$69),0))</f>
        <v>33100</v>
      </c>
      <c r="G86" s="47" t="e" cm="1">
        <f t="array" ref="G86">IF($I$2="Открытый тариф",
INDEX(GRID!$B$4:$BI$14,MATCH(G$7,GRID!$A$4:$A$14,0),MATCH(1,($U$2=GRID!$B$1:$BI$1)*(КАЛЕНДАРЬ!$R17=GRID!$B$3:$BI$3), 0)),
ROUNDUP(INDEX(GRID!$B$4:$BI$14,MATCH(G$7,GRID!$A$4:$A$14,0),MATCH(1,($U$2=GRID!$B$1:$BI$1)*(КАЛЕНДАРЬ!$R17=GRID!$B$3:$BI$3),0))*(1-GRID!$B$69),0))</f>
        <v>#N/A</v>
      </c>
      <c r="H86" s="48" t="e" cm="1">
        <f t="array" ref="H86">IF($I$2="Открытый тариф",
INDEX(GRID!$B$17:$BI$27,MATCH(G$7,GRID!$A$17:$A$27,0),MATCH(1,($U$2=GRID!$B$1:$BI$1)*(КАЛЕНДАРЬ!$R17=GRID!$B$3:$BI$3), 0)),
ROUNDUP(INDEX(GRID!$B$17:$BI$27,MATCH(G$7,GRID!$A$17:$A$27,0),MATCH(1,($U$2=GRID!$B$1:$BI$1)*(КАЛЕНДАРЬ!$R17=GRID!$B$3:$BI$3), 0))*(1-GRID!$B$69),0))</f>
        <v>#N/A</v>
      </c>
      <c r="I86" s="47" t="e" cm="1">
        <f t="array" ref="I86">IF($I$2="Открытый тариф",
INDEX(GRID!$B$4:$BI$14,MATCH(I$7,GRID!$A$4:$A$14,0),MATCH(1,($U$2=GRID!$B$1:$BI$1)*(КАЛЕНДАРЬ!$R17=GRID!$B$3:$BI$3), 0)),
ROUNDUP(INDEX(GRID!$B$4:$BI$14,MATCH(I$7,GRID!$A$4:$A$14,0),MATCH(1,($U$2=GRID!$B$1:$BI$1)*(КАЛЕНДАРЬ!$R17=GRID!$B$3:$BI$3),0))*(1-GRID!$B$69),0))</f>
        <v>#N/A</v>
      </c>
      <c r="J86" s="48" t="e" cm="1">
        <f t="array" ref="J86">IF($I$2="Открытый тариф",
INDEX(GRID!$B$17:$BI$27,MATCH(I$7,GRID!$A$17:$A$27,0),MATCH(1,($U$2=GRID!$B$1:$BI$1)*(КАЛЕНДАРЬ!$R17=GRID!$B$3:$BI$3), 0)),
ROUNDUP(INDEX(GRID!$B$17:$BI$27,MATCH(I$7,GRID!$A$17:$A$27,0),MATCH(1,($U$2=GRID!$B$1:$BI$1)*(КАЛЕНДАРЬ!$R17=GRID!$B$3:$BI$3), 0))*(1-GRID!$B$69),0))</f>
        <v>#N/A</v>
      </c>
      <c r="K86" s="47" cm="1">
        <f t="array" ref="K86">IF($I$2="Открытый тариф",
INDEX(GRID!$B$4:$BI$14,MATCH(K$7,GRID!$A$4:$A$14,0),MATCH(1,($U$2=GRID!$B$1:$BI$1)*(КАЛЕНДАРЬ!$R17=GRID!$B$3:$BI$3), 0)),
ROUNDUP(INDEX(GRID!$B$4:$BI$14,MATCH(K$7,GRID!$A$4:$A$14,0),MATCH(1,($U$2=GRID!$B$1:$BI$1)*(КАЛЕНДАРЬ!$R17=GRID!$B$3:$BI$3),0))*(1-GRID!$B$69),0))</f>
        <v>42300</v>
      </c>
      <c r="L86" s="48" cm="1">
        <f t="array" ref="L86">IF($I$2="Открытый тариф",
INDEX(GRID!$B$17:$BI$27,MATCH(K$7,GRID!$A$17:$A$27,0),MATCH(1,($U$2=GRID!$B$1:$BI$1)*(КАЛЕНДАРЬ!$R17=GRID!$B$3:$BI$3), 0)),
ROUNDUP(INDEX(GRID!$B$17:$BI$27,MATCH(K$7,GRID!$A$17:$A$27,0),MATCH(1,($U$2=GRID!$B$1:$BI$1)*(КАЛЕНДАРЬ!$R17=GRID!$B$3:$BI$3), 0))*(1-GRID!$B$69),0))</f>
        <v>44800</v>
      </c>
      <c r="M86" s="47" cm="1">
        <f t="array" ref="M86">IF($I$2="Открытый тариф",
INDEX(GRID!$B$4:$BI$14,MATCH(M$7,GRID!$A$4:$A$14,0),MATCH(1,($U$2=GRID!$B$1:$BI$1)*(КАЛЕНДАРЬ!$R17=GRID!$B$3:$BI$3), 0)),
ROUNDUP(INDEX(GRID!$B$4:$BI$14,MATCH(M$7,GRID!$A$4:$A$14,0),MATCH(1,($U$2=GRID!$B$1:$BI$1)*(КАЛЕНДАРЬ!$R17=GRID!$B$3:$BI$3),0))*(1-GRID!$B$69),0))</f>
        <v>47100</v>
      </c>
      <c r="N86" s="48" cm="1">
        <f t="array" ref="N86">IF($I$2="Открытый тариф",
INDEX(GRID!$B$17:$BI$27,MATCH(M$7,GRID!$A$17:$A$27,0),MATCH(1,($U$2=GRID!$B$1:$BI$1)*(КАЛЕНДАРЬ!$R17=GRID!$B$3:$BI$3), 0)),
ROUNDUP(INDEX(GRID!$B$17:$BI$27,MATCH(M$7,GRID!$A$17:$A$27,0),MATCH(1,($U$2=GRID!$B$1:$BI$1)*(КАЛЕНДАРЬ!$R17=GRID!$B$3:$BI$3), 0))*(1-GRID!$B$69),0))</f>
        <v>49600</v>
      </c>
      <c r="O86" s="49" cm="1">
        <f t="array" ref="O86">IF($I$2="Открытый тариф",
INDEX(GRID!$B$4:$BI$14,MATCH(O$7,GRID!$A$4:$A$14,0),MATCH(1,($U$2=GRID!$B$1:$BI$1)*(КАЛЕНДАРЬ!$R17=GRID!$B$3:$BI$3), 0)),
ROUNDUP(INDEX(GRID!$B$4:$BI$14,MATCH(O$7,GRID!$A$4:$A$14,0),MATCH(1,($U$2=GRID!$B$1:$BI$1)*(КАЛЕНДАРЬ!$R17=GRID!$B$3:$BI$3),0))*(1-GRID!$B$69),0))</f>
        <v>53500</v>
      </c>
      <c r="P86" s="49" cm="1">
        <f t="array" ref="P86">IF($I$2="Открытый тариф",
INDEX(GRID!$B$17:$BI$27,MATCH(O$7,GRID!$A$17:$A$27,0),MATCH(1,($U$2=GRID!$B$1:$BI$1)*(КАЛЕНДАРЬ!$R17=GRID!$B$3:$BI$3), 0)),
ROUNDUP(INDEX(GRID!$B$17:$BI$27,MATCH(O$7,GRID!$A$17:$A$27,0),MATCH(1,($U$2=GRID!$B$1:$BI$1)*(КАЛЕНДАРЬ!$R17=GRID!$B$3:$BI$3), 0))*(1-GRID!$B$69),0))</f>
        <v>56000</v>
      </c>
      <c r="Q86" s="49" t="e" cm="1">
        <f t="array" ref="Q86">IF($I$2="Открытый тариф",
INDEX(GRID!$B$4:$BI$14,MATCH(Q$7,GRID!$A$4:$A$14,0),MATCH(1,($U$2=GRID!$B$1:$BI$1)*(КАЛЕНДАРЬ!$R17=GRID!$B$3:$BI$3), 0)),
ROUNDUP(INDEX(GRID!$B$4:$BI$14,MATCH(Q$7,GRID!$A$4:$A$14,0),MATCH(1,($U$2=GRID!$B$1:$BI$1)*(КАЛЕНДАРЬ!$R17=GRID!$B$3:$BI$3),0))*(1-GRID!$B$69),0))</f>
        <v>#N/A</v>
      </c>
      <c r="R86" s="49" t="e" cm="1">
        <f t="array" ref="R86">IF($I$2="Открытый тариф",
INDEX(GRID!$B$17:$BI$27,MATCH(Q$7,GRID!$A$17:$A$27,0),MATCH(1,($U$2=GRID!$B$1:$BI$1)*(КАЛЕНДАРЬ!$R17=GRID!$B$3:$BI$3), 0)),
ROUNDUP(INDEX(GRID!$B$17:$BI$27,MATCH(Q$7,GRID!$A$17:$A$27,0),MATCH(1,($U$2=GRID!$B$1:$BI$1)*(КАЛЕНДАРЬ!$R17=GRID!$B$3:$BI$3), 0))*(1-GRID!$B$69),0))</f>
        <v>#N/A</v>
      </c>
      <c r="S86" s="49" t="e" cm="1">
        <f t="array" ref="S86">IF($I$2="Открытый тариф",
INDEX(GRID!$B$4:$BI$14,MATCH(S$7,GRID!$A$4:$A$14,0),MATCH(1,($U$2=GRID!$B$1:$BI$1)*(КАЛЕНДАРЬ!$R17=GRID!$B$3:$BI$3), 0)),
ROUNDUP(INDEX(GRID!$B$4:$BI$14,MATCH(S$7,GRID!$A$4:$A$14,0),MATCH(1,($U$2=GRID!$B$1:$BI$1)*(КАЛЕНДАРЬ!$R17=GRID!$B$3:$BI$3),0))*(1-GRID!$B$69),0))</f>
        <v>#N/A</v>
      </c>
      <c r="T86" s="49" t="e" cm="1">
        <f t="array" ref="T86">IF($I$2="Открытый тариф",
INDEX(GRID!$B$17:$BI$27,MATCH(S$7,GRID!$A$17:$A$27,0),MATCH(1,($U$2=GRID!$B$1:$BI$1)*(КАЛЕНДАРЬ!$R17=GRID!$B$3:$BI$3), 0)),
ROUNDUP(INDEX(GRID!$B$17:$BI$27,MATCH(S$7,GRID!$A$17:$A$27,0),MATCH(1,($U$2=GRID!$B$1:$BI$1)*(КАЛЕНДАРЬ!$R17=GRID!$B$3:$BI$3), 0))*(1-GRID!$B$69),0))</f>
        <v>#N/A</v>
      </c>
      <c r="U86" s="49" cm="1">
        <f t="array" ref="U86">IF($I$2="Открытый тариф",
INDEX(GRID!$B$4:$BI$14,MATCH(U$7,GRID!$A$4:$A$14,0),MATCH(1,($U$2=GRID!$B$1:$BI$1)*(КАЛЕНДАРЬ!$R17=GRID!$B$3:$BI$3), 0)),
ROUNDUP(INDEX(GRID!$B$4:$BI$14,MATCH(U$7,GRID!$A$4:$A$14,0),MATCH(1,($U$2=GRID!$B$1:$BI$1)*(КАЛЕНДАРЬ!$R17=GRID!$B$3:$BI$3),0))*(1-GRID!$B$69),0))</f>
        <v>83000</v>
      </c>
      <c r="V86" s="49" cm="1">
        <f t="array" ref="V86">IF($I$2="Открытый тариф",
INDEX(GRID!$B$17:$BI$27,MATCH(U$7,GRID!$A$17:$A$27,0),MATCH(1,($U$2=GRID!$B$1:$BI$1)*(КАЛЕНДАРЬ!$R17=GRID!$B$3:$BI$3), 0)),
ROUNDUP(INDEX(GRID!$B$17:$BI$27,MATCH(U$7,GRID!$A$17:$A$27,0),MATCH(1,($U$2=GRID!$B$1:$BI$1)*(КАЛЕНДАРЬ!$R17=GRID!$B$3:$BI$3), 0))*(1-GRID!$B$69),0))</f>
        <v>85500</v>
      </c>
      <c r="W86" s="49" cm="1">
        <f t="array" ref="W86">IF($I$2="Открытый тариф",
INDEX(GRID!$B$4:$BI$14,MATCH(W$7,GRID!$A$4:$A$14,0),MATCH(1,($U$2=GRID!$B$1:$BI$1)*(КАЛЕНДАРЬ!$R17=GRID!$B$3:$BI$3), 0)),
ROUNDUP(INDEX(GRID!$B$4:$BI$14,MATCH(W$7,GRID!$A$4:$A$14,0),MATCH(1,($U$2=GRID!$B$1:$BI$1)*(КАЛЕНДАРЬ!$R17=GRID!$B$3:$BI$3),0))*(1-GRID!$B$69),0))</f>
        <v>303000</v>
      </c>
      <c r="X86" s="49" cm="1">
        <f t="array" ref="X86">IF($I$2="Открытый тариф",
INDEX(GRID!$B$17:$BI$27,MATCH(W$7,GRID!$A$17:$A$27,0),MATCH(1,($U$2=GRID!$B$1:$BI$1)*(КАЛЕНДАРЬ!$R17=GRID!$B$3:$BI$3), 0)),
ROUNDUP(INDEX(GRID!$B$17:$BI$27,MATCH(W$7,GRID!$A$17:$A$27,0),MATCH(1,($U$2=GRID!$B$1:$BI$1)*(КАЛЕНДАРЬ!$R17=GRID!$B$3:$BI$3), 0))*(1-GRID!$B$69),0))</f>
        <v>305500</v>
      </c>
    </row>
    <row r="87" spans="1:24" ht="12.75" hidden="1" customHeight="1" x14ac:dyDescent="0.2">
      <c r="A87" s="117" t="s">
        <v>42</v>
      </c>
      <c r="B87" s="117">
        <v>15</v>
      </c>
      <c r="C87" s="47" cm="1">
        <f t="array" ref="C87">IF($I$2="Открытый тариф",
INDEX(GRID!$B$4:$BI$14,MATCH(C$7,GRID!$A$4:$A$14,0),MATCH(1,($U$2=GRID!$B$1:$BI$1)*(КАЛЕНДАРЬ!$R18=GRID!$B$3:$BI$3), 0)),
ROUNDUP(INDEX(GRID!$B$4:$BI$14,MATCH(C$7,GRID!$A$4:$A$14,0),MATCH(1,($U$2=GRID!$B$1:$BI$1)*(КАЛЕНДАРЬ!$R18=GRID!$B$3:$BI$3),0))*(1-GRID!$B$69),0))</f>
        <v>27500</v>
      </c>
      <c r="D87" s="48" cm="1">
        <f t="array" ref="D87">IF($I$2="Открытый тариф",
INDEX(GRID!$B$17:$BI$27,MATCH(C$7,GRID!$A$17:$A$27,0),MATCH(1,($U$2=GRID!$B$1:$BI$1)*(КАЛЕНДАРЬ!$R18=GRID!$B$3:$BI$3), 0)),
ROUNDUP(INDEX(GRID!$B$17:$BI$27,MATCH(C$7,GRID!$A$17:$A$27,0),MATCH(1,($U$2=GRID!$B$1:$BI$1)*(КАЛЕНДАРЬ!$R18=GRID!$B$3:$BI$3), 0))*(1-GRID!$B$69),0))</f>
        <v>30000</v>
      </c>
      <c r="E87" s="47" cm="1">
        <f t="array" ref="E87">IF($I$2="Открытый тариф",
INDEX(GRID!$B$4:$BI$14,MATCH(E$7,GRID!$A$4:$A$14,0),MATCH(1,($U$2=GRID!$B$1:$BI$1)*(КАЛЕНДАРЬ!$R18=GRID!$B$3:$BI$3), 0)),
ROUNDUP(INDEX(GRID!$B$4:$BI$14,MATCH(E$7,GRID!$A$4:$A$14,0),MATCH(1,($U$2=GRID!$B$1:$BI$1)*(КАЛЕНДАРЬ!$R18=GRID!$B$3:$BI$3),0))*(1-GRID!$B$69),0))</f>
        <v>30600</v>
      </c>
      <c r="F87" s="48" cm="1">
        <f t="array" ref="F87">IF($I$2="Открытый тариф",
INDEX(GRID!$B$17:$BI$27,MATCH(E$7,GRID!$A$17:$A$27,0),MATCH(1,($U$2=GRID!$B$1:$BI$1)*(КАЛЕНДАРЬ!$R18=GRID!$B$3:$BI$3), 0)),
ROUNDUP(INDEX(GRID!$B$17:$BI$27,MATCH(E$7,GRID!$A$17:$A$27,0),MATCH(1,($U$2=GRID!$B$1:$BI$1)*(КАЛЕНДАРЬ!$R18=GRID!$B$3:$BI$3), 0))*(1-GRID!$B$69),0))</f>
        <v>33100</v>
      </c>
      <c r="G87" s="47" t="e" cm="1">
        <f t="array" ref="G87">IF($I$2="Открытый тариф",
INDEX(GRID!$B$4:$BI$14,MATCH(G$7,GRID!$A$4:$A$14,0),MATCH(1,($U$2=GRID!$B$1:$BI$1)*(КАЛЕНДАРЬ!$R18=GRID!$B$3:$BI$3), 0)),
ROUNDUP(INDEX(GRID!$B$4:$BI$14,MATCH(G$7,GRID!$A$4:$A$14,0),MATCH(1,($U$2=GRID!$B$1:$BI$1)*(КАЛЕНДАРЬ!$R18=GRID!$B$3:$BI$3),0))*(1-GRID!$B$69),0))</f>
        <v>#N/A</v>
      </c>
      <c r="H87" s="48" t="e" cm="1">
        <f t="array" ref="H87">IF($I$2="Открытый тариф",
INDEX(GRID!$B$17:$BI$27,MATCH(G$7,GRID!$A$17:$A$27,0),MATCH(1,($U$2=GRID!$B$1:$BI$1)*(КАЛЕНДАРЬ!$R18=GRID!$B$3:$BI$3), 0)),
ROUNDUP(INDEX(GRID!$B$17:$BI$27,MATCH(G$7,GRID!$A$17:$A$27,0),MATCH(1,($U$2=GRID!$B$1:$BI$1)*(КАЛЕНДАРЬ!$R18=GRID!$B$3:$BI$3), 0))*(1-GRID!$B$69),0))</f>
        <v>#N/A</v>
      </c>
      <c r="I87" s="47" t="e" cm="1">
        <f t="array" ref="I87">IF($I$2="Открытый тариф",
INDEX(GRID!$B$4:$BI$14,MATCH(I$7,GRID!$A$4:$A$14,0),MATCH(1,($U$2=GRID!$B$1:$BI$1)*(КАЛЕНДАРЬ!$R18=GRID!$B$3:$BI$3), 0)),
ROUNDUP(INDEX(GRID!$B$4:$BI$14,MATCH(I$7,GRID!$A$4:$A$14,0),MATCH(1,($U$2=GRID!$B$1:$BI$1)*(КАЛЕНДАРЬ!$R18=GRID!$B$3:$BI$3),0))*(1-GRID!$B$69),0))</f>
        <v>#N/A</v>
      </c>
      <c r="J87" s="48" t="e" cm="1">
        <f t="array" ref="J87">IF($I$2="Открытый тариф",
INDEX(GRID!$B$17:$BI$27,MATCH(I$7,GRID!$A$17:$A$27,0),MATCH(1,($U$2=GRID!$B$1:$BI$1)*(КАЛЕНДАРЬ!$R18=GRID!$B$3:$BI$3), 0)),
ROUNDUP(INDEX(GRID!$B$17:$BI$27,MATCH(I$7,GRID!$A$17:$A$27,0),MATCH(1,($U$2=GRID!$B$1:$BI$1)*(КАЛЕНДАРЬ!$R18=GRID!$B$3:$BI$3), 0))*(1-GRID!$B$69),0))</f>
        <v>#N/A</v>
      </c>
      <c r="K87" s="47" cm="1">
        <f t="array" ref="K87">IF($I$2="Открытый тариф",
INDEX(GRID!$B$4:$BI$14,MATCH(K$7,GRID!$A$4:$A$14,0),MATCH(1,($U$2=GRID!$B$1:$BI$1)*(КАЛЕНДАРЬ!$R18=GRID!$B$3:$BI$3), 0)),
ROUNDUP(INDEX(GRID!$B$4:$BI$14,MATCH(K$7,GRID!$A$4:$A$14,0),MATCH(1,($U$2=GRID!$B$1:$BI$1)*(КАЛЕНДАРЬ!$R18=GRID!$B$3:$BI$3),0))*(1-GRID!$B$69),0))</f>
        <v>42300</v>
      </c>
      <c r="L87" s="48" cm="1">
        <f t="array" ref="L87">IF($I$2="Открытый тариф",
INDEX(GRID!$B$17:$BI$27,MATCH(K$7,GRID!$A$17:$A$27,0),MATCH(1,($U$2=GRID!$B$1:$BI$1)*(КАЛЕНДАРЬ!$R18=GRID!$B$3:$BI$3), 0)),
ROUNDUP(INDEX(GRID!$B$17:$BI$27,MATCH(K$7,GRID!$A$17:$A$27,0),MATCH(1,($U$2=GRID!$B$1:$BI$1)*(КАЛЕНДАРЬ!$R18=GRID!$B$3:$BI$3), 0))*(1-GRID!$B$69),0))</f>
        <v>44800</v>
      </c>
      <c r="M87" s="47" cm="1">
        <f t="array" ref="M87">IF($I$2="Открытый тариф",
INDEX(GRID!$B$4:$BI$14,MATCH(M$7,GRID!$A$4:$A$14,0),MATCH(1,($U$2=GRID!$B$1:$BI$1)*(КАЛЕНДАРЬ!$R18=GRID!$B$3:$BI$3), 0)),
ROUNDUP(INDEX(GRID!$B$4:$BI$14,MATCH(M$7,GRID!$A$4:$A$14,0),MATCH(1,($U$2=GRID!$B$1:$BI$1)*(КАЛЕНДАРЬ!$R18=GRID!$B$3:$BI$3),0))*(1-GRID!$B$69),0))</f>
        <v>47100</v>
      </c>
      <c r="N87" s="48" cm="1">
        <f t="array" ref="N87">IF($I$2="Открытый тариф",
INDEX(GRID!$B$17:$BI$27,MATCH(M$7,GRID!$A$17:$A$27,0),MATCH(1,($U$2=GRID!$B$1:$BI$1)*(КАЛЕНДАРЬ!$R18=GRID!$B$3:$BI$3), 0)),
ROUNDUP(INDEX(GRID!$B$17:$BI$27,MATCH(M$7,GRID!$A$17:$A$27,0),MATCH(1,($U$2=GRID!$B$1:$BI$1)*(КАЛЕНДАРЬ!$R18=GRID!$B$3:$BI$3), 0))*(1-GRID!$B$69),0))</f>
        <v>49600</v>
      </c>
      <c r="O87" s="49" cm="1">
        <f t="array" ref="O87">IF($I$2="Открытый тариф",
INDEX(GRID!$B$4:$BI$14,MATCH(O$7,GRID!$A$4:$A$14,0),MATCH(1,($U$2=GRID!$B$1:$BI$1)*(КАЛЕНДАРЬ!$R18=GRID!$B$3:$BI$3), 0)),
ROUNDUP(INDEX(GRID!$B$4:$BI$14,MATCH(O$7,GRID!$A$4:$A$14,0),MATCH(1,($U$2=GRID!$B$1:$BI$1)*(КАЛЕНДАРЬ!$R18=GRID!$B$3:$BI$3),0))*(1-GRID!$B$69),0))</f>
        <v>53500</v>
      </c>
      <c r="P87" s="49" cm="1">
        <f t="array" ref="P87">IF($I$2="Открытый тариф",
INDEX(GRID!$B$17:$BI$27,MATCH(O$7,GRID!$A$17:$A$27,0),MATCH(1,($U$2=GRID!$B$1:$BI$1)*(КАЛЕНДАРЬ!$R18=GRID!$B$3:$BI$3), 0)),
ROUNDUP(INDEX(GRID!$B$17:$BI$27,MATCH(O$7,GRID!$A$17:$A$27,0),MATCH(1,($U$2=GRID!$B$1:$BI$1)*(КАЛЕНДАРЬ!$R18=GRID!$B$3:$BI$3), 0))*(1-GRID!$B$69),0))</f>
        <v>56000</v>
      </c>
      <c r="Q87" s="49" t="e" cm="1">
        <f t="array" ref="Q87">IF($I$2="Открытый тариф",
INDEX(GRID!$B$4:$BI$14,MATCH(Q$7,GRID!$A$4:$A$14,0),MATCH(1,($U$2=GRID!$B$1:$BI$1)*(КАЛЕНДАРЬ!$R18=GRID!$B$3:$BI$3), 0)),
ROUNDUP(INDEX(GRID!$B$4:$BI$14,MATCH(Q$7,GRID!$A$4:$A$14,0),MATCH(1,($U$2=GRID!$B$1:$BI$1)*(КАЛЕНДАРЬ!$R18=GRID!$B$3:$BI$3),0))*(1-GRID!$B$69),0))</f>
        <v>#N/A</v>
      </c>
      <c r="R87" s="49" t="e" cm="1">
        <f t="array" ref="R87">IF($I$2="Открытый тариф",
INDEX(GRID!$B$17:$BI$27,MATCH(Q$7,GRID!$A$17:$A$27,0),MATCH(1,($U$2=GRID!$B$1:$BI$1)*(КАЛЕНДАРЬ!$R18=GRID!$B$3:$BI$3), 0)),
ROUNDUP(INDEX(GRID!$B$17:$BI$27,MATCH(Q$7,GRID!$A$17:$A$27,0),MATCH(1,($U$2=GRID!$B$1:$BI$1)*(КАЛЕНДАРЬ!$R18=GRID!$B$3:$BI$3), 0))*(1-GRID!$B$69),0))</f>
        <v>#N/A</v>
      </c>
      <c r="S87" s="49" t="e" cm="1">
        <f t="array" ref="S87">IF($I$2="Открытый тариф",
INDEX(GRID!$B$4:$BI$14,MATCH(S$7,GRID!$A$4:$A$14,0),MATCH(1,($U$2=GRID!$B$1:$BI$1)*(КАЛЕНДАРЬ!$R18=GRID!$B$3:$BI$3), 0)),
ROUNDUP(INDEX(GRID!$B$4:$BI$14,MATCH(S$7,GRID!$A$4:$A$14,0),MATCH(1,($U$2=GRID!$B$1:$BI$1)*(КАЛЕНДАРЬ!$R18=GRID!$B$3:$BI$3),0))*(1-GRID!$B$69),0))</f>
        <v>#N/A</v>
      </c>
      <c r="T87" s="49" t="e" cm="1">
        <f t="array" ref="T87">IF($I$2="Открытый тариф",
INDEX(GRID!$B$17:$BI$27,MATCH(S$7,GRID!$A$17:$A$27,0),MATCH(1,($U$2=GRID!$B$1:$BI$1)*(КАЛЕНДАРЬ!$R18=GRID!$B$3:$BI$3), 0)),
ROUNDUP(INDEX(GRID!$B$17:$BI$27,MATCH(S$7,GRID!$A$17:$A$27,0),MATCH(1,($U$2=GRID!$B$1:$BI$1)*(КАЛЕНДАРЬ!$R18=GRID!$B$3:$BI$3), 0))*(1-GRID!$B$69),0))</f>
        <v>#N/A</v>
      </c>
      <c r="U87" s="49" cm="1">
        <f t="array" ref="U87">IF($I$2="Открытый тариф",
INDEX(GRID!$B$4:$BI$14,MATCH(U$7,GRID!$A$4:$A$14,0),MATCH(1,($U$2=GRID!$B$1:$BI$1)*(КАЛЕНДАРЬ!$R18=GRID!$B$3:$BI$3), 0)),
ROUNDUP(INDEX(GRID!$B$4:$BI$14,MATCH(U$7,GRID!$A$4:$A$14,0),MATCH(1,($U$2=GRID!$B$1:$BI$1)*(КАЛЕНДАРЬ!$R18=GRID!$B$3:$BI$3),0))*(1-GRID!$B$69),0))</f>
        <v>83000</v>
      </c>
      <c r="V87" s="49" cm="1">
        <f t="array" ref="V87">IF($I$2="Открытый тариф",
INDEX(GRID!$B$17:$BI$27,MATCH(U$7,GRID!$A$17:$A$27,0),MATCH(1,($U$2=GRID!$B$1:$BI$1)*(КАЛЕНДАРЬ!$R18=GRID!$B$3:$BI$3), 0)),
ROUNDUP(INDEX(GRID!$B$17:$BI$27,MATCH(U$7,GRID!$A$17:$A$27,0),MATCH(1,($U$2=GRID!$B$1:$BI$1)*(КАЛЕНДАРЬ!$R18=GRID!$B$3:$BI$3), 0))*(1-GRID!$B$69),0))</f>
        <v>85500</v>
      </c>
      <c r="W87" s="49" cm="1">
        <f t="array" ref="W87">IF($I$2="Открытый тариф",
INDEX(GRID!$B$4:$BI$14,MATCH(W$7,GRID!$A$4:$A$14,0),MATCH(1,($U$2=GRID!$B$1:$BI$1)*(КАЛЕНДАРЬ!$R18=GRID!$B$3:$BI$3), 0)),
ROUNDUP(INDEX(GRID!$B$4:$BI$14,MATCH(W$7,GRID!$A$4:$A$14,0),MATCH(1,($U$2=GRID!$B$1:$BI$1)*(КАЛЕНДАРЬ!$R18=GRID!$B$3:$BI$3),0))*(1-GRID!$B$69),0))</f>
        <v>303000</v>
      </c>
      <c r="X87" s="49" cm="1">
        <f t="array" ref="X87">IF($I$2="Открытый тариф",
INDEX(GRID!$B$17:$BI$27,MATCH(W$7,GRID!$A$17:$A$27,0),MATCH(1,($U$2=GRID!$B$1:$BI$1)*(КАЛЕНДАРЬ!$R18=GRID!$B$3:$BI$3), 0)),
ROUNDUP(INDEX(GRID!$B$17:$BI$27,MATCH(W$7,GRID!$A$17:$A$27,0),MATCH(1,($U$2=GRID!$B$1:$BI$1)*(КАЛЕНДАРЬ!$R18=GRID!$B$3:$BI$3), 0))*(1-GRID!$B$69),0))</f>
        <v>305500</v>
      </c>
    </row>
    <row r="88" spans="1:24" ht="12.75" hidden="1" customHeight="1" x14ac:dyDescent="0.2">
      <c r="A88" s="117" t="s">
        <v>43</v>
      </c>
      <c r="B88" s="117">
        <v>16</v>
      </c>
      <c r="C88" s="47" cm="1">
        <f t="array" ref="C88">IF($I$2="Открытый тариф",
INDEX(GRID!$B$4:$BI$14,MATCH(C$7,GRID!$A$4:$A$14,0),MATCH(1,($U$2=GRID!$B$1:$BI$1)*(КАЛЕНДАРЬ!$R19=GRID!$B$3:$BI$3), 0)),
ROUNDUP(INDEX(GRID!$B$4:$BI$14,MATCH(C$7,GRID!$A$4:$A$14,0),MATCH(1,($U$2=GRID!$B$1:$BI$1)*(КАЛЕНДАРЬ!$R19=GRID!$B$3:$BI$3),0))*(1-GRID!$B$69),0))</f>
        <v>27500</v>
      </c>
      <c r="D88" s="48" cm="1">
        <f t="array" ref="D88">IF($I$2="Открытый тариф",
INDEX(GRID!$B$17:$BI$27,MATCH(C$7,GRID!$A$17:$A$27,0),MATCH(1,($U$2=GRID!$B$1:$BI$1)*(КАЛЕНДАРЬ!$R19=GRID!$B$3:$BI$3), 0)),
ROUNDUP(INDEX(GRID!$B$17:$BI$27,MATCH(C$7,GRID!$A$17:$A$27,0),MATCH(1,($U$2=GRID!$B$1:$BI$1)*(КАЛЕНДАРЬ!$R19=GRID!$B$3:$BI$3), 0))*(1-GRID!$B$69),0))</f>
        <v>30000</v>
      </c>
      <c r="E88" s="47" cm="1">
        <f t="array" ref="E88">IF($I$2="Открытый тариф",
INDEX(GRID!$B$4:$BI$14,MATCH(E$7,GRID!$A$4:$A$14,0),MATCH(1,($U$2=GRID!$B$1:$BI$1)*(КАЛЕНДАРЬ!$R19=GRID!$B$3:$BI$3), 0)),
ROUNDUP(INDEX(GRID!$B$4:$BI$14,MATCH(E$7,GRID!$A$4:$A$14,0),MATCH(1,($U$2=GRID!$B$1:$BI$1)*(КАЛЕНДАРЬ!$R19=GRID!$B$3:$BI$3),0))*(1-GRID!$B$69),0))</f>
        <v>30600</v>
      </c>
      <c r="F88" s="48" cm="1">
        <f t="array" ref="F88">IF($I$2="Открытый тариф",
INDEX(GRID!$B$17:$BI$27,MATCH(E$7,GRID!$A$17:$A$27,0),MATCH(1,($U$2=GRID!$B$1:$BI$1)*(КАЛЕНДАРЬ!$R19=GRID!$B$3:$BI$3), 0)),
ROUNDUP(INDEX(GRID!$B$17:$BI$27,MATCH(E$7,GRID!$A$17:$A$27,0),MATCH(1,($U$2=GRID!$B$1:$BI$1)*(КАЛЕНДАРЬ!$R19=GRID!$B$3:$BI$3), 0))*(1-GRID!$B$69),0))</f>
        <v>33100</v>
      </c>
      <c r="G88" s="47" t="e" cm="1">
        <f t="array" ref="G88">IF($I$2="Открытый тариф",
INDEX(GRID!$B$4:$BI$14,MATCH(G$7,GRID!$A$4:$A$14,0),MATCH(1,($U$2=GRID!$B$1:$BI$1)*(КАЛЕНДАРЬ!$R19=GRID!$B$3:$BI$3), 0)),
ROUNDUP(INDEX(GRID!$B$4:$BI$14,MATCH(G$7,GRID!$A$4:$A$14,0),MATCH(1,($U$2=GRID!$B$1:$BI$1)*(КАЛЕНДАРЬ!$R19=GRID!$B$3:$BI$3),0))*(1-GRID!$B$69),0))</f>
        <v>#N/A</v>
      </c>
      <c r="H88" s="48" t="e" cm="1">
        <f t="array" ref="H88">IF($I$2="Открытый тариф",
INDEX(GRID!$B$17:$BI$27,MATCH(G$7,GRID!$A$17:$A$27,0),MATCH(1,($U$2=GRID!$B$1:$BI$1)*(КАЛЕНДАРЬ!$R19=GRID!$B$3:$BI$3), 0)),
ROUNDUP(INDEX(GRID!$B$17:$BI$27,MATCH(G$7,GRID!$A$17:$A$27,0),MATCH(1,($U$2=GRID!$B$1:$BI$1)*(КАЛЕНДАРЬ!$R19=GRID!$B$3:$BI$3), 0))*(1-GRID!$B$69),0))</f>
        <v>#N/A</v>
      </c>
      <c r="I88" s="47" t="e" cm="1">
        <f t="array" ref="I88">IF($I$2="Открытый тариф",
INDEX(GRID!$B$4:$BI$14,MATCH(I$7,GRID!$A$4:$A$14,0),MATCH(1,($U$2=GRID!$B$1:$BI$1)*(КАЛЕНДАРЬ!$R19=GRID!$B$3:$BI$3), 0)),
ROUNDUP(INDEX(GRID!$B$4:$BI$14,MATCH(I$7,GRID!$A$4:$A$14,0),MATCH(1,($U$2=GRID!$B$1:$BI$1)*(КАЛЕНДАРЬ!$R19=GRID!$B$3:$BI$3),0))*(1-GRID!$B$69),0))</f>
        <v>#N/A</v>
      </c>
      <c r="J88" s="48" t="e" cm="1">
        <f t="array" ref="J88">IF($I$2="Открытый тариф",
INDEX(GRID!$B$17:$BI$27,MATCH(I$7,GRID!$A$17:$A$27,0),MATCH(1,($U$2=GRID!$B$1:$BI$1)*(КАЛЕНДАРЬ!$R19=GRID!$B$3:$BI$3), 0)),
ROUNDUP(INDEX(GRID!$B$17:$BI$27,MATCH(I$7,GRID!$A$17:$A$27,0),MATCH(1,($U$2=GRID!$B$1:$BI$1)*(КАЛЕНДАРЬ!$R19=GRID!$B$3:$BI$3), 0))*(1-GRID!$B$69),0))</f>
        <v>#N/A</v>
      </c>
      <c r="K88" s="47" cm="1">
        <f t="array" ref="K88">IF($I$2="Открытый тариф",
INDEX(GRID!$B$4:$BI$14,MATCH(K$7,GRID!$A$4:$A$14,0),MATCH(1,($U$2=GRID!$B$1:$BI$1)*(КАЛЕНДАРЬ!$R19=GRID!$B$3:$BI$3), 0)),
ROUNDUP(INDEX(GRID!$B$4:$BI$14,MATCH(K$7,GRID!$A$4:$A$14,0),MATCH(1,($U$2=GRID!$B$1:$BI$1)*(КАЛЕНДАРЬ!$R19=GRID!$B$3:$BI$3),0))*(1-GRID!$B$69),0))</f>
        <v>42300</v>
      </c>
      <c r="L88" s="48" cm="1">
        <f t="array" ref="L88">IF($I$2="Открытый тариф",
INDEX(GRID!$B$17:$BI$27,MATCH(K$7,GRID!$A$17:$A$27,0),MATCH(1,($U$2=GRID!$B$1:$BI$1)*(КАЛЕНДАРЬ!$R19=GRID!$B$3:$BI$3), 0)),
ROUNDUP(INDEX(GRID!$B$17:$BI$27,MATCH(K$7,GRID!$A$17:$A$27,0),MATCH(1,($U$2=GRID!$B$1:$BI$1)*(КАЛЕНДАРЬ!$R19=GRID!$B$3:$BI$3), 0))*(1-GRID!$B$69),0))</f>
        <v>44800</v>
      </c>
      <c r="M88" s="47" cm="1">
        <f t="array" ref="M88">IF($I$2="Открытый тариф",
INDEX(GRID!$B$4:$BI$14,MATCH(M$7,GRID!$A$4:$A$14,0),MATCH(1,($U$2=GRID!$B$1:$BI$1)*(КАЛЕНДАРЬ!$R19=GRID!$B$3:$BI$3), 0)),
ROUNDUP(INDEX(GRID!$B$4:$BI$14,MATCH(M$7,GRID!$A$4:$A$14,0),MATCH(1,($U$2=GRID!$B$1:$BI$1)*(КАЛЕНДАРЬ!$R19=GRID!$B$3:$BI$3),0))*(1-GRID!$B$69),0))</f>
        <v>47100</v>
      </c>
      <c r="N88" s="48" cm="1">
        <f t="array" ref="N88">IF($I$2="Открытый тариф",
INDEX(GRID!$B$17:$BI$27,MATCH(M$7,GRID!$A$17:$A$27,0),MATCH(1,($U$2=GRID!$B$1:$BI$1)*(КАЛЕНДАРЬ!$R19=GRID!$B$3:$BI$3), 0)),
ROUNDUP(INDEX(GRID!$B$17:$BI$27,MATCH(M$7,GRID!$A$17:$A$27,0),MATCH(1,($U$2=GRID!$B$1:$BI$1)*(КАЛЕНДАРЬ!$R19=GRID!$B$3:$BI$3), 0))*(1-GRID!$B$69),0))</f>
        <v>49600</v>
      </c>
      <c r="O88" s="49" cm="1">
        <f t="array" ref="O88">IF($I$2="Открытый тариф",
INDEX(GRID!$B$4:$BI$14,MATCH(O$7,GRID!$A$4:$A$14,0),MATCH(1,($U$2=GRID!$B$1:$BI$1)*(КАЛЕНДАРЬ!$R19=GRID!$B$3:$BI$3), 0)),
ROUNDUP(INDEX(GRID!$B$4:$BI$14,MATCH(O$7,GRID!$A$4:$A$14,0),MATCH(1,($U$2=GRID!$B$1:$BI$1)*(КАЛЕНДАРЬ!$R19=GRID!$B$3:$BI$3),0))*(1-GRID!$B$69),0))</f>
        <v>53500</v>
      </c>
      <c r="P88" s="49" cm="1">
        <f t="array" ref="P88">IF($I$2="Открытый тариф",
INDEX(GRID!$B$17:$BI$27,MATCH(O$7,GRID!$A$17:$A$27,0),MATCH(1,($U$2=GRID!$B$1:$BI$1)*(КАЛЕНДАРЬ!$R19=GRID!$B$3:$BI$3), 0)),
ROUNDUP(INDEX(GRID!$B$17:$BI$27,MATCH(O$7,GRID!$A$17:$A$27,0),MATCH(1,($U$2=GRID!$B$1:$BI$1)*(КАЛЕНДАРЬ!$R19=GRID!$B$3:$BI$3), 0))*(1-GRID!$B$69),0))</f>
        <v>56000</v>
      </c>
      <c r="Q88" s="49" t="e" cm="1">
        <f t="array" ref="Q88">IF($I$2="Открытый тариф",
INDEX(GRID!$B$4:$BI$14,MATCH(Q$7,GRID!$A$4:$A$14,0),MATCH(1,($U$2=GRID!$B$1:$BI$1)*(КАЛЕНДАРЬ!$R19=GRID!$B$3:$BI$3), 0)),
ROUNDUP(INDEX(GRID!$B$4:$BI$14,MATCH(Q$7,GRID!$A$4:$A$14,0),MATCH(1,($U$2=GRID!$B$1:$BI$1)*(КАЛЕНДАРЬ!$R19=GRID!$B$3:$BI$3),0))*(1-GRID!$B$69),0))</f>
        <v>#N/A</v>
      </c>
      <c r="R88" s="49" t="e" cm="1">
        <f t="array" ref="R88">IF($I$2="Открытый тариф",
INDEX(GRID!$B$17:$BI$27,MATCH(Q$7,GRID!$A$17:$A$27,0),MATCH(1,($U$2=GRID!$B$1:$BI$1)*(КАЛЕНДАРЬ!$R19=GRID!$B$3:$BI$3), 0)),
ROUNDUP(INDEX(GRID!$B$17:$BI$27,MATCH(Q$7,GRID!$A$17:$A$27,0),MATCH(1,($U$2=GRID!$B$1:$BI$1)*(КАЛЕНДАРЬ!$R19=GRID!$B$3:$BI$3), 0))*(1-GRID!$B$69),0))</f>
        <v>#N/A</v>
      </c>
      <c r="S88" s="49" t="e" cm="1">
        <f t="array" ref="S88">IF($I$2="Открытый тариф",
INDEX(GRID!$B$4:$BI$14,MATCH(S$7,GRID!$A$4:$A$14,0),MATCH(1,($U$2=GRID!$B$1:$BI$1)*(КАЛЕНДАРЬ!$R19=GRID!$B$3:$BI$3), 0)),
ROUNDUP(INDEX(GRID!$B$4:$BI$14,MATCH(S$7,GRID!$A$4:$A$14,0),MATCH(1,($U$2=GRID!$B$1:$BI$1)*(КАЛЕНДАРЬ!$R19=GRID!$B$3:$BI$3),0))*(1-GRID!$B$69),0))</f>
        <v>#N/A</v>
      </c>
      <c r="T88" s="49" t="e" cm="1">
        <f t="array" ref="T88">IF($I$2="Открытый тариф",
INDEX(GRID!$B$17:$BI$27,MATCH(S$7,GRID!$A$17:$A$27,0),MATCH(1,($U$2=GRID!$B$1:$BI$1)*(КАЛЕНДАРЬ!$R19=GRID!$B$3:$BI$3), 0)),
ROUNDUP(INDEX(GRID!$B$17:$BI$27,MATCH(S$7,GRID!$A$17:$A$27,0),MATCH(1,($U$2=GRID!$B$1:$BI$1)*(КАЛЕНДАРЬ!$R19=GRID!$B$3:$BI$3), 0))*(1-GRID!$B$69),0))</f>
        <v>#N/A</v>
      </c>
      <c r="U88" s="49" cm="1">
        <f t="array" ref="U88">IF($I$2="Открытый тариф",
INDEX(GRID!$B$4:$BI$14,MATCH(U$7,GRID!$A$4:$A$14,0),MATCH(1,($U$2=GRID!$B$1:$BI$1)*(КАЛЕНДАРЬ!$R19=GRID!$B$3:$BI$3), 0)),
ROUNDUP(INDEX(GRID!$B$4:$BI$14,MATCH(U$7,GRID!$A$4:$A$14,0),MATCH(1,($U$2=GRID!$B$1:$BI$1)*(КАЛЕНДАРЬ!$R19=GRID!$B$3:$BI$3),0))*(1-GRID!$B$69),0))</f>
        <v>83000</v>
      </c>
      <c r="V88" s="49" cm="1">
        <f t="array" ref="V88">IF($I$2="Открытый тариф",
INDEX(GRID!$B$17:$BI$27,MATCH(U$7,GRID!$A$17:$A$27,0),MATCH(1,($U$2=GRID!$B$1:$BI$1)*(КАЛЕНДАРЬ!$R19=GRID!$B$3:$BI$3), 0)),
ROUNDUP(INDEX(GRID!$B$17:$BI$27,MATCH(U$7,GRID!$A$17:$A$27,0),MATCH(1,($U$2=GRID!$B$1:$BI$1)*(КАЛЕНДАРЬ!$R19=GRID!$B$3:$BI$3), 0))*(1-GRID!$B$69),0))</f>
        <v>85500</v>
      </c>
      <c r="W88" s="49" cm="1">
        <f t="array" ref="W88">IF($I$2="Открытый тариф",
INDEX(GRID!$B$4:$BI$14,MATCH(W$7,GRID!$A$4:$A$14,0),MATCH(1,($U$2=GRID!$B$1:$BI$1)*(КАЛЕНДАРЬ!$R19=GRID!$B$3:$BI$3), 0)),
ROUNDUP(INDEX(GRID!$B$4:$BI$14,MATCH(W$7,GRID!$A$4:$A$14,0),MATCH(1,($U$2=GRID!$B$1:$BI$1)*(КАЛЕНДАРЬ!$R19=GRID!$B$3:$BI$3),0))*(1-GRID!$B$69),0))</f>
        <v>303000</v>
      </c>
      <c r="X88" s="49" cm="1">
        <f t="array" ref="X88">IF($I$2="Открытый тариф",
INDEX(GRID!$B$17:$BI$27,MATCH(W$7,GRID!$A$17:$A$27,0),MATCH(1,($U$2=GRID!$B$1:$BI$1)*(КАЛЕНДАРЬ!$R19=GRID!$B$3:$BI$3), 0)),
ROUNDUP(INDEX(GRID!$B$17:$BI$27,MATCH(W$7,GRID!$A$17:$A$27,0),MATCH(1,($U$2=GRID!$B$1:$BI$1)*(КАЛЕНДАРЬ!$R19=GRID!$B$3:$BI$3), 0))*(1-GRID!$B$69),0))</f>
        <v>305500</v>
      </c>
    </row>
    <row r="89" spans="1:24" ht="12.75" hidden="1" customHeight="1" x14ac:dyDescent="0.2">
      <c r="A89" s="117" t="s">
        <v>44</v>
      </c>
      <c r="B89" s="117">
        <v>17</v>
      </c>
      <c r="C89" s="47" cm="1">
        <f t="array" ref="C89">IF($I$2="Открытый тариф",
INDEX(GRID!$B$4:$BI$14,MATCH(C$7,GRID!$A$4:$A$14,0),MATCH(1,($U$2=GRID!$B$1:$BI$1)*(КАЛЕНДАРЬ!$R20=GRID!$B$3:$BI$3), 0)),
ROUNDUP(INDEX(GRID!$B$4:$BI$14,MATCH(C$7,GRID!$A$4:$A$14,0),MATCH(1,($U$2=GRID!$B$1:$BI$1)*(КАЛЕНДАРЬ!$R20=GRID!$B$3:$BI$3),0))*(1-GRID!$B$69),0))</f>
        <v>27500</v>
      </c>
      <c r="D89" s="48" cm="1">
        <f t="array" ref="D89">IF($I$2="Открытый тариф",
INDEX(GRID!$B$17:$BI$27,MATCH(C$7,GRID!$A$17:$A$27,0),MATCH(1,($U$2=GRID!$B$1:$BI$1)*(КАЛЕНДАРЬ!$R20=GRID!$B$3:$BI$3), 0)),
ROUNDUP(INDEX(GRID!$B$17:$BI$27,MATCH(C$7,GRID!$A$17:$A$27,0),MATCH(1,($U$2=GRID!$B$1:$BI$1)*(КАЛЕНДАРЬ!$R20=GRID!$B$3:$BI$3), 0))*(1-GRID!$B$69),0))</f>
        <v>30000</v>
      </c>
      <c r="E89" s="47" cm="1">
        <f t="array" ref="E89">IF($I$2="Открытый тариф",
INDEX(GRID!$B$4:$BI$14,MATCH(E$7,GRID!$A$4:$A$14,0),MATCH(1,($U$2=GRID!$B$1:$BI$1)*(КАЛЕНДАРЬ!$R20=GRID!$B$3:$BI$3), 0)),
ROUNDUP(INDEX(GRID!$B$4:$BI$14,MATCH(E$7,GRID!$A$4:$A$14,0),MATCH(1,($U$2=GRID!$B$1:$BI$1)*(КАЛЕНДАРЬ!$R20=GRID!$B$3:$BI$3),0))*(1-GRID!$B$69),0))</f>
        <v>30600</v>
      </c>
      <c r="F89" s="48" cm="1">
        <f t="array" ref="F89">IF($I$2="Открытый тариф",
INDEX(GRID!$B$17:$BI$27,MATCH(E$7,GRID!$A$17:$A$27,0),MATCH(1,($U$2=GRID!$B$1:$BI$1)*(КАЛЕНДАРЬ!$R20=GRID!$B$3:$BI$3), 0)),
ROUNDUP(INDEX(GRID!$B$17:$BI$27,MATCH(E$7,GRID!$A$17:$A$27,0),MATCH(1,($U$2=GRID!$B$1:$BI$1)*(КАЛЕНДАРЬ!$R20=GRID!$B$3:$BI$3), 0))*(1-GRID!$B$69),0))</f>
        <v>33100</v>
      </c>
      <c r="G89" s="47" t="e" cm="1">
        <f t="array" ref="G89">IF($I$2="Открытый тариф",
INDEX(GRID!$B$4:$BI$14,MATCH(G$7,GRID!$A$4:$A$14,0),MATCH(1,($U$2=GRID!$B$1:$BI$1)*(КАЛЕНДАРЬ!$R20=GRID!$B$3:$BI$3), 0)),
ROUNDUP(INDEX(GRID!$B$4:$BI$14,MATCH(G$7,GRID!$A$4:$A$14,0),MATCH(1,($U$2=GRID!$B$1:$BI$1)*(КАЛЕНДАРЬ!$R20=GRID!$B$3:$BI$3),0))*(1-GRID!$B$69),0))</f>
        <v>#N/A</v>
      </c>
      <c r="H89" s="48" t="e" cm="1">
        <f t="array" ref="H89">IF($I$2="Открытый тариф",
INDEX(GRID!$B$17:$BI$27,MATCH(G$7,GRID!$A$17:$A$27,0),MATCH(1,($U$2=GRID!$B$1:$BI$1)*(КАЛЕНДАРЬ!$R20=GRID!$B$3:$BI$3), 0)),
ROUNDUP(INDEX(GRID!$B$17:$BI$27,MATCH(G$7,GRID!$A$17:$A$27,0),MATCH(1,($U$2=GRID!$B$1:$BI$1)*(КАЛЕНДАРЬ!$R20=GRID!$B$3:$BI$3), 0))*(1-GRID!$B$69),0))</f>
        <v>#N/A</v>
      </c>
      <c r="I89" s="47" t="e" cm="1">
        <f t="array" ref="I89">IF($I$2="Открытый тариф",
INDEX(GRID!$B$4:$BI$14,MATCH(I$7,GRID!$A$4:$A$14,0),MATCH(1,($U$2=GRID!$B$1:$BI$1)*(КАЛЕНДАРЬ!$R20=GRID!$B$3:$BI$3), 0)),
ROUNDUP(INDEX(GRID!$B$4:$BI$14,MATCH(I$7,GRID!$A$4:$A$14,0),MATCH(1,($U$2=GRID!$B$1:$BI$1)*(КАЛЕНДАРЬ!$R20=GRID!$B$3:$BI$3),0))*(1-GRID!$B$69),0))</f>
        <v>#N/A</v>
      </c>
      <c r="J89" s="48" t="e" cm="1">
        <f t="array" ref="J89">IF($I$2="Открытый тариф",
INDEX(GRID!$B$17:$BI$27,MATCH(I$7,GRID!$A$17:$A$27,0),MATCH(1,($U$2=GRID!$B$1:$BI$1)*(КАЛЕНДАРЬ!$R20=GRID!$B$3:$BI$3), 0)),
ROUNDUP(INDEX(GRID!$B$17:$BI$27,MATCH(I$7,GRID!$A$17:$A$27,0),MATCH(1,($U$2=GRID!$B$1:$BI$1)*(КАЛЕНДАРЬ!$R20=GRID!$B$3:$BI$3), 0))*(1-GRID!$B$69),0))</f>
        <v>#N/A</v>
      </c>
      <c r="K89" s="47" cm="1">
        <f t="array" ref="K89">IF($I$2="Открытый тариф",
INDEX(GRID!$B$4:$BI$14,MATCH(K$7,GRID!$A$4:$A$14,0),MATCH(1,($U$2=GRID!$B$1:$BI$1)*(КАЛЕНДАРЬ!$R20=GRID!$B$3:$BI$3), 0)),
ROUNDUP(INDEX(GRID!$B$4:$BI$14,MATCH(K$7,GRID!$A$4:$A$14,0),MATCH(1,($U$2=GRID!$B$1:$BI$1)*(КАЛЕНДАРЬ!$R20=GRID!$B$3:$BI$3),0))*(1-GRID!$B$69),0))</f>
        <v>42300</v>
      </c>
      <c r="L89" s="48" cm="1">
        <f t="array" ref="L89">IF($I$2="Открытый тариф",
INDEX(GRID!$B$17:$BI$27,MATCH(K$7,GRID!$A$17:$A$27,0),MATCH(1,($U$2=GRID!$B$1:$BI$1)*(КАЛЕНДАРЬ!$R20=GRID!$B$3:$BI$3), 0)),
ROUNDUP(INDEX(GRID!$B$17:$BI$27,MATCH(K$7,GRID!$A$17:$A$27,0),MATCH(1,($U$2=GRID!$B$1:$BI$1)*(КАЛЕНДАРЬ!$R20=GRID!$B$3:$BI$3), 0))*(1-GRID!$B$69),0))</f>
        <v>44800</v>
      </c>
      <c r="M89" s="47" cm="1">
        <f t="array" ref="M89">IF($I$2="Открытый тариф",
INDEX(GRID!$B$4:$BI$14,MATCH(M$7,GRID!$A$4:$A$14,0),MATCH(1,($U$2=GRID!$B$1:$BI$1)*(КАЛЕНДАРЬ!$R20=GRID!$B$3:$BI$3), 0)),
ROUNDUP(INDEX(GRID!$B$4:$BI$14,MATCH(M$7,GRID!$A$4:$A$14,0),MATCH(1,($U$2=GRID!$B$1:$BI$1)*(КАЛЕНДАРЬ!$R20=GRID!$B$3:$BI$3),0))*(1-GRID!$B$69),0))</f>
        <v>47100</v>
      </c>
      <c r="N89" s="48" cm="1">
        <f t="array" ref="N89">IF($I$2="Открытый тариф",
INDEX(GRID!$B$17:$BI$27,MATCH(M$7,GRID!$A$17:$A$27,0),MATCH(1,($U$2=GRID!$B$1:$BI$1)*(КАЛЕНДАРЬ!$R20=GRID!$B$3:$BI$3), 0)),
ROUNDUP(INDEX(GRID!$B$17:$BI$27,MATCH(M$7,GRID!$A$17:$A$27,0),MATCH(1,($U$2=GRID!$B$1:$BI$1)*(КАЛЕНДАРЬ!$R20=GRID!$B$3:$BI$3), 0))*(1-GRID!$B$69),0))</f>
        <v>49600</v>
      </c>
      <c r="O89" s="49" cm="1">
        <f t="array" ref="O89">IF($I$2="Открытый тариф",
INDEX(GRID!$B$4:$BI$14,MATCH(O$7,GRID!$A$4:$A$14,0),MATCH(1,($U$2=GRID!$B$1:$BI$1)*(КАЛЕНДАРЬ!$R20=GRID!$B$3:$BI$3), 0)),
ROUNDUP(INDEX(GRID!$B$4:$BI$14,MATCH(O$7,GRID!$A$4:$A$14,0),MATCH(1,($U$2=GRID!$B$1:$BI$1)*(КАЛЕНДАРЬ!$R20=GRID!$B$3:$BI$3),0))*(1-GRID!$B$69),0))</f>
        <v>53500</v>
      </c>
      <c r="P89" s="49" cm="1">
        <f t="array" ref="P89">IF($I$2="Открытый тариф",
INDEX(GRID!$B$17:$BI$27,MATCH(O$7,GRID!$A$17:$A$27,0),MATCH(1,($U$2=GRID!$B$1:$BI$1)*(КАЛЕНДАРЬ!$R20=GRID!$B$3:$BI$3), 0)),
ROUNDUP(INDEX(GRID!$B$17:$BI$27,MATCH(O$7,GRID!$A$17:$A$27,0),MATCH(1,($U$2=GRID!$B$1:$BI$1)*(КАЛЕНДАРЬ!$R20=GRID!$B$3:$BI$3), 0))*(1-GRID!$B$69),0))</f>
        <v>56000</v>
      </c>
      <c r="Q89" s="49" t="e" cm="1">
        <f t="array" ref="Q89">IF($I$2="Открытый тариф",
INDEX(GRID!$B$4:$BI$14,MATCH(Q$7,GRID!$A$4:$A$14,0),MATCH(1,($U$2=GRID!$B$1:$BI$1)*(КАЛЕНДАРЬ!$R20=GRID!$B$3:$BI$3), 0)),
ROUNDUP(INDEX(GRID!$B$4:$BI$14,MATCH(Q$7,GRID!$A$4:$A$14,0),MATCH(1,($U$2=GRID!$B$1:$BI$1)*(КАЛЕНДАРЬ!$R20=GRID!$B$3:$BI$3),0))*(1-GRID!$B$69),0))</f>
        <v>#N/A</v>
      </c>
      <c r="R89" s="49" t="e" cm="1">
        <f t="array" ref="R89">IF($I$2="Открытый тариф",
INDEX(GRID!$B$17:$BI$27,MATCH(Q$7,GRID!$A$17:$A$27,0),MATCH(1,($U$2=GRID!$B$1:$BI$1)*(КАЛЕНДАРЬ!$R20=GRID!$B$3:$BI$3), 0)),
ROUNDUP(INDEX(GRID!$B$17:$BI$27,MATCH(Q$7,GRID!$A$17:$A$27,0),MATCH(1,($U$2=GRID!$B$1:$BI$1)*(КАЛЕНДАРЬ!$R20=GRID!$B$3:$BI$3), 0))*(1-GRID!$B$69),0))</f>
        <v>#N/A</v>
      </c>
      <c r="S89" s="49" t="e" cm="1">
        <f t="array" ref="S89">IF($I$2="Открытый тариф",
INDEX(GRID!$B$4:$BI$14,MATCH(S$7,GRID!$A$4:$A$14,0),MATCH(1,($U$2=GRID!$B$1:$BI$1)*(КАЛЕНДАРЬ!$R20=GRID!$B$3:$BI$3), 0)),
ROUNDUP(INDEX(GRID!$B$4:$BI$14,MATCH(S$7,GRID!$A$4:$A$14,0),MATCH(1,($U$2=GRID!$B$1:$BI$1)*(КАЛЕНДАРЬ!$R20=GRID!$B$3:$BI$3),0))*(1-GRID!$B$69),0))</f>
        <v>#N/A</v>
      </c>
      <c r="T89" s="49" t="e" cm="1">
        <f t="array" ref="T89">IF($I$2="Открытый тариф",
INDEX(GRID!$B$17:$BI$27,MATCH(S$7,GRID!$A$17:$A$27,0),MATCH(1,($U$2=GRID!$B$1:$BI$1)*(КАЛЕНДАРЬ!$R20=GRID!$B$3:$BI$3), 0)),
ROUNDUP(INDEX(GRID!$B$17:$BI$27,MATCH(S$7,GRID!$A$17:$A$27,0),MATCH(1,($U$2=GRID!$B$1:$BI$1)*(КАЛЕНДАРЬ!$R20=GRID!$B$3:$BI$3), 0))*(1-GRID!$B$69),0))</f>
        <v>#N/A</v>
      </c>
      <c r="U89" s="49" cm="1">
        <f t="array" ref="U89">IF($I$2="Открытый тариф",
INDEX(GRID!$B$4:$BI$14,MATCH(U$7,GRID!$A$4:$A$14,0),MATCH(1,($U$2=GRID!$B$1:$BI$1)*(КАЛЕНДАРЬ!$R20=GRID!$B$3:$BI$3), 0)),
ROUNDUP(INDEX(GRID!$B$4:$BI$14,MATCH(U$7,GRID!$A$4:$A$14,0),MATCH(1,($U$2=GRID!$B$1:$BI$1)*(КАЛЕНДАРЬ!$R20=GRID!$B$3:$BI$3),0))*(1-GRID!$B$69),0))</f>
        <v>83000</v>
      </c>
      <c r="V89" s="49" cm="1">
        <f t="array" ref="V89">IF($I$2="Открытый тариф",
INDEX(GRID!$B$17:$BI$27,MATCH(U$7,GRID!$A$17:$A$27,0),MATCH(1,($U$2=GRID!$B$1:$BI$1)*(КАЛЕНДАРЬ!$R20=GRID!$B$3:$BI$3), 0)),
ROUNDUP(INDEX(GRID!$B$17:$BI$27,MATCH(U$7,GRID!$A$17:$A$27,0),MATCH(1,($U$2=GRID!$B$1:$BI$1)*(КАЛЕНДАРЬ!$R20=GRID!$B$3:$BI$3), 0))*(1-GRID!$B$69),0))</f>
        <v>85500</v>
      </c>
      <c r="W89" s="49" cm="1">
        <f t="array" ref="W89">IF($I$2="Открытый тариф",
INDEX(GRID!$B$4:$BI$14,MATCH(W$7,GRID!$A$4:$A$14,0),MATCH(1,($U$2=GRID!$B$1:$BI$1)*(КАЛЕНДАРЬ!$R20=GRID!$B$3:$BI$3), 0)),
ROUNDUP(INDEX(GRID!$B$4:$BI$14,MATCH(W$7,GRID!$A$4:$A$14,0),MATCH(1,($U$2=GRID!$B$1:$BI$1)*(КАЛЕНДАРЬ!$R20=GRID!$B$3:$BI$3),0))*(1-GRID!$B$69),0))</f>
        <v>303000</v>
      </c>
      <c r="X89" s="49" cm="1">
        <f t="array" ref="X89">IF($I$2="Открытый тариф",
INDEX(GRID!$B$17:$BI$27,MATCH(W$7,GRID!$A$17:$A$27,0),MATCH(1,($U$2=GRID!$B$1:$BI$1)*(КАЛЕНДАРЬ!$R20=GRID!$B$3:$BI$3), 0)),
ROUNDUP(INDEX(GRID!$B$17:$BI$27,MATCH(W$7,GRID!$A$17:$A$27,0),MATCH(1,($U$2=GRID!$B$1:$BI$1)*(КАЛЕНДАРЬ!$R20=GRID!$B$3:$BI$3), 0))*(1-GRID!$B$69),0))</f>
        <v>305500</v>
      </c>
    </row>
    <row r="90" spans="1:24" ht="12.75" hidden="1" customHeight="1" x14ac:dyDescent="0.2">
      <c r="A90" s="117" t="s">
        <v>45</v>
      </c>
      <c r="B90" s="117">
        <v>18</v>
      </c>
      <c r="C90" s="47" cm="1">
        <f t="array" ref="C90">IF($I$2="Открытый тариф",
INDEX(GRID!$B$4:$BI$14,MATCH(C$7,GRID!$A$4:$A$14,0),MATCH(1,($U$2=GRID!$B$1:$BI$1)*(КАЛЕНДАРЬ!$R21=GRID!$B$3:$BI$3), 0)),
ROUNDUP(INDEX(GRID!$B$4:$BI$14,MATCH(C$7,GRID!$A$4:$A$14,0),MATCH(1,($U$2=GRID!$B$1:$BI$1)*(КАЛЕНДАРЬ!$R21=GRID!$B$3:$BI$3),0))*(1-GRID!$B$69),0))</f>
        <v>27500</v>
      </c>
      <c r="D90" s="48" cm="1">
        <f t="array" ref="D90">IF($I$2="Открытый тариф",
INDEX(GRID!$B$17:$BI$27,MATCH(C$7,GRID!$A$17:$A$27,0),MATCH(1,($U$2=GRID!$B$1:$BI$1)*(КАЛЕНДАРЬ!$R21=GRID!$B$3:$BI$3), 0)),
ROUNDUP(INDEX(GRID!$B$17:$BI$27,MATCH(C$7,GRID!$A$17:$A$27,0),MATCH(1,($U$2=GRID!$B$1:$BI$1)*(КАЛЕНДАРЬ!$R21=GRID!$B$3:$BI$3), 0))*(1-GRID!$B$69),0))</f>
        <v>30000</v>
      </c>
      <c r="E90" s="47" cm="1">
        <f t="array" ref="E90">IF($I$2="Открытый тариф",
INDEX(GRID!$B$4:$BI$14,MATCH(E$7,GRID!$A$4:$A$14,0),MATCH(1,($U$2=GRID!$B$1:$BI$1)*(КАЛЕНДАРЬ!$R21=GRID!$B$3:$BI$3), 0)),
ROUNDUP(INDEX(GRID!$B$4:$BI$14,MATCH(E$7,GRID!$A$4:$A$14,0),MATCH(1,($U$2=GRID!$B$1:$BI$1)*(КАЛЕНДАРЬ!$R21=GRID!$B$3:$BI$3),0))*(1-GRID!$B$69),0))</f>
        <v>30600</v>
      </c>
      <c r="F90" s="48" cm="1">
        <f t="array" ref="F90">IF($I$2="Открытый тариф",
INDEX(GRID!$B$17:$BI$27,MATCH(E$7,GRID!$A$17:$A$27,0),MATCH(1,($U$2=GRID!$B$1:$BI$1)*(КАЛЕНДАРЬ!$R21=GRID!$B$3:$BI$3), 0)),
ROUNDUP(INDEX(GRID!$B$17:$BI$27,MATCH(E$7,GRID!$A$17:$A$27,0),MATCH(1,($U$2=GRID!$B$1:$BI$1)*(КАЛЕНДАРЬ!$R21=GRID!$B$3:$BI$3), 0))*(1-GRID!$B$69),0))</f>
        <v>33100</v>
      </c>
      <c r="G90" s="47" t="e" cm="1">
        <f t="array" ref="G90">IF($I$2="Открытый тариф",
INDEX(GRID!$B$4:$BI$14,MATCH(G$7,GRID!$A$4:$A$14,0),MATCH(1,($U$2=GRID!$B$1:$BI$1)*(КАЛЕНДАРЬ!$R21=GRID!$B$3:$BI$3), 0)),
ROUNDUP(INDEX(GRID!$B$4:$BI$14,MATCH(G$7,GRID!$A$4:$A$14,0),MATCH(1,($U$2=GRID!$B$1:$BI$1)*(КАЛЕНДАРЬ!$R21=GRID!$B$3:$BI$3),0))*(1-GRID!$B$69),0))</f>
        <v>#N/A</v>
      </c>
      <c r="H90" s="48" t="e" cm="1">
        <f t="array" ref="H90">IF($I$2="Открытый тариф",
INDEX(GRID!$B$17:$BI$27,MATCH(G$7,GRID!$A$17:$A$27,0),MATCH(1,($U$2=GRID!$B$1:$BI$1)*(КАЛЕНДАРЬ!$R21=GRID!$B$3:$BI$3), 0)),
ROUNDUP(INDEX(GRID!$B$17:$BI$27,MATCH(G$7,GRID!$A$17:$A$27,0),MATCH(1,($U$2=GRID!$B$1:$BI$1)*(КАЛЕНДАРЬ!$R21=GRID!$B$3:$BI$3), 0))*(1-GRID!$B$69),0))</f>
        <v>#N/A</v>
      </c>
      <c r="I90" s="47" t="e" cm="1">
        <f t="array" ref="I90">IF($I$2="Открытый тариф",
INDEX(GRID!$B$4:$BI$14,MATCH(I$7,GRID!$A$4:$A$14,0),MATCH(1,($U$2=GRID!$B$1:$BI$1)*(КАЛЕНДАРЬ!$R21=GRID!$B$3:$BI$3), 0)),
ROUNDUP(INDEX(GRID!$B$4:$BI$14,MATCH(I$7,GRID!$A$4:$A$14,0),MATCH(1,($U$2=GRID!$B$1:$BI$1)*(КАЛЕНДАРЬ!$R21=GRID!$B$3:$BI$3),0))*(1-GRID!$B$69),0))</f>
        <v>#N/A</v>
      </c>
      <c r="J90" s="48" t="e" cm="1">
        <f t="array" ref="J90">IF($I$2="Открытый тариф",
INDEX(GRID!$B$17:$BI$27,MATCH(I$7,GRID!$A$17:$A$27,0),MATCH(1,($U$2=GRID!$B$1:$BI$1)*(КАЛЕНДАРЬ!$R21=GRID!$B$3:$BI$3), 0)),
ROUNDUP(INDEX(GRID!$B$17:$BI$27,MATCH(I$7,GRID!$A$17:$A$27,0),MATCH(1,($U$2=GRID!$B$1:$BI$1)*(КАЛЕНДАРЬ!$R21=GRID!$B$3:$BI$3), 0))*(1-GRID!$B$69),0))</f>
        <v>#N/A</v>
      </c>
      <c r="K90" s="47" cm="1">
        <f t="array" ref="K90">IF($I$2="Открытый тариф",
INDEX(GRID!$B$4:$BI$14,MATCH(K$7,GRID!$A$4:$A$14,0),MATCH(1,($U$2=GRID!$B$1:$BI$1)*(КАЛЕНДАРЬ!$R21=GRID!$B$3:$BI$3), 0)),
ROUNDUP(INDEX(GRID!$B$4:$BI$14,MATCH(K$7,GRID!$A$4:$A$14,0),MATCH(1,($U$2=GRID!$B$1:$BI$1)*(КАЛЕНДАРЬ!$R21=GRID!$B$3:$BI$3),0))*(1-GRID!$B$69),0))</f>
        <v>42300</v>
      </c>
      <c r="L90" s="48" cm="1">
        <f t="array" ref="L90">IF($I$2="Открытый тариф",
INDEX(GRID!$B$17:$BI$27,MATCH(K$7,GRID!$A$17:$A$27,0),MATCH(1,($U$2=GRID!$B$1:$BI$1)*(КАЛЕНДАРЬ!$R21=GRID!$B$3:$BI$3), 0)),
ROUNDUP(INDEX(GRID!$B$17:$BI$27,MATCH(K$7,GRID!$A$17:$A$27,0),MATCH(1,($U$2=GRID!$B$1:$BI$1)*(КАЛЕНДАРЬ!$R21=GRID!$B$3:$BI$3), 0))*(1-GRID!$B$69),0))</f>
        <v>44800</v>
      </c>
      <c r="M90" s="47" cm="1">
        <f t="array" ref="M90">IF($I$2="Открытый тариф",
INDEX(GRID!$B$4:$BI$14,MATCH(M$7,GRID!$A$4:$A$14,0),MATCH(1,($U$2=GRID!$B$1:$BI$1)*(КАЛЕНДАРЬ!$R21=GRID!$B$3:$BI$3), 0)),
ROUNDUP(INDEX(GRID!$B$4:$BI$14,MATCH(M$7,GRID!$A$4:$A$14,0),MATCH(1,($U$2=GRID!$B$1:$BI$1)*(КАЛЕНДАРЬ!$R21=GRID!$B$3:$BI$3),0))*(1-GRID!$B$69),0))</f>
        <v>47100</v>
      </c>
      <c r="N90" s="48" cm="1">
        <f t="array" ref="N90">IF($I$2="Открытый тариф",
INDEX(GRID!$B$17:$BI$27,MATCH(M$7,GRID!$A$17:$A$27,0),MATCH(1,($U$2=GRID!$B$1:$BI$1)*(КАЛЕНДАРЬ!$R21=GRID!$B$3:$BI$3), 0)),
ROUNDUP(INDEX(GRID!$B$17:$BI$27,MATCH(M$7,GRID!$A$17:$A$27,0),MATCH(1,($U$2=GRID!$B$1:$BI$1)*(КАЛЕНДАРЬ!$R21=GRID!$B$3:$BI$3), 0))*(1-GRID!$B$69),0))</f>
        <v>49600</v>
      </c>
      <c r="O90" s="49" cm="1">
        <f t="array" ref="O90">IF($I$2="Открытый тариф",
INDEX(GRID!$B$4:$BI$14,MATCH(O$7,GRID!$A$4:$A$14,0),MATCH(1,($U$2=GRID!$B$1:$BI$1)*(КАЛЕНДАРЬ!$R21=GRID!$B$3:$BI$3), 0)),
ROUNDUP(INDEX(GRID!$B$4:$BI$14,MATCH(O$7,GRID!$A$4:$A$14,0),MATCH(1,($U$2=GRID!$B$1:$BI$1)*(КАЛЕНДАРЬ!$R21=GRID!$B$3:$BI$3),0))*(1-GRID!$B$69),0))</f>
        <v>53500</v>
      </c>
      <c r="P90" s="49" cm="1">
        <f t="array" ref="P90">IF($I$2="Открытый тариф",
INDEX(GRID!$B$17:$BI$27,MATCH(O$7,GRID!$A$17:$A$27,0),MATCH(1,($U$2=GRID!$B$1:$BI$1)*(КАЛЕНДАРЬ!$R21=GRID!$B$3:$BI$3), 0)),
ROUNDUP(INDEX(GRID!$B$17:$BI$27,MATCH(O$7,GRID!$A$17:$A$27,0),MATCH(1,($U$2=GRID!$B$1:$BI$1)*(КАЛЕНДАРЬ!$R21=GRID!$B$3:$BI$3), 0))*(1-GRID!$B$69),0))</f>
        <v>56000</v>
      </c>
      <c r="Q90" s="49" t="e" cm="1">
        <f t="array" ref="Q90">IF($I$2="Открытый тариф",
INDEX(GRID!$B$4:$BI$14,MATCH(Q$7,GRID!$A$4:$A$14,0),MATCH(1,($U$2=GRID!$B$1:$BI$1)*(КАЛЕНДАРЬ!$R21=GRID!$B$3:$BI$3), 0)),
ROUNDUP(INDEX(GRID!$B$4:$BI$14,MATCH(Q$7,GRID!$A$4:$A$14,0),MATCH(1,($U$2=GRID!$B$1:$BI$1)*(КАЛЕНДАРЬ!$R21=GRID!$B$3:$BI$3),0))*(1-GRID!$B$69),0))</f>
        <v>#N/A</v>
      </c>
      <c r="R90" s="49" t="e" cm="1">
        <f t="array" ref="R90">IF($I$2="Открытый тариф",
INDEX(GRID!$B$17:$BI$27,MATCH(Q$7,GRID!$A$17:$A$27,0),MATCH(1,($U$2=GRID!$B$1:$BI$1)*(КАЛЕНДАРЬ!$R21=GRID!$B$3:$BI$3), 0)),
ROUNDUP(INDEX(GRID!$B$17:$BI$27,MATCH(Q$7,GRID!$A$17:$A$27,0),MATCH(1,($U$2=GRID!$B$1:$BI$1)*(КАЛЕНДАРЬ!$R21=GRID!$B$3:$BI$3), 0))*(1-GRID!$B$69),0))</f>
        <v>#N/A</v>
      </c>
      <c r="S90" s="49" t="e" cm="1">
        <f t="array" ref="S90">IF($I$2="Открытый тариф",
INDEX(GRID!$B$4:$BI$14,MATCH(S$7,GRID!$A$4:$A$14,0),MATCH(1,($U$2=GRID!$B$1:$BI$1)*(КАЛЕНДАРЬ!$R21=GRID!$B$3:$BI$3), 0)),
ROUNDUP(INDEX(GRID!$B$4:$BI$14,MATCH(S$7,GRID!$A$4:$A$14,0),MATCH(1,($U$2=GRID!$B$1:$BI$1)*(КАЛЕНДАРЬ!$R21=GRID!$B$3:$BI$3),0))*(1-GRID!$B$69),0))</f>
        <v>#N/A</v>
      </c>
      <c r="T90" s="49" t="e" cm="1">
        <f t="array" ref="T90">IF($I$2="Открытый тариф",
INDEX(GRID!$B$17:$BI$27,MATCH(S$7,GRID!$A$17:$A$27,0),MATCH(1,($U$2=GRID!$B$1:$BI$1)*(КАЛЕНДАРЬ!$R21=GRID!$B$3:$BI$3), 0)),
ROUNDUP(INDEX(GRID!$B$17:$BI$27,MATCH(S$7,GRID!$A$17:$A$27,0),MATCH(1,($U$2=GRID!$B$1:$BI$1)*(КАЛЕНДАРЬ!$R21=GRID!$B$3:$BI$3), 0))*(1-GRID!$B$69),0))</f>
        <v>#N/A</v>
      </c>
      <c r="U90" s="49" cm="1">
        <f t="array" ref="U90">IF($I$2="Открытый тариф",
INDEX(GRID!$B$4:$BI$14,MATCH(U$7,GRID!$A$4:$A$14,0),MATCH(1,($U$2=GRID!$B$1:$BI$1)*(КАЛЕНДАРЬ!$R21=GRID!$B$3:$BI$3), 0)),
ROUNDUP(INDEX(GRID!$B$4:$BI$14,MATCH(U$7,GRID!$A$4:$A$14,0),MATCH(1,($U$2=GRID!$B$1:$BI$1)*(КАЛЕНДАРЬ!$R21=GRID!$B$3:$BI$3),0))*(1-GRID!$B$69),0))</f>
        <v>83000</v>
      </c>
      <c r="V90" s="49" cm="1">
        <f t="array" ref="V90">IF($I$2="Открытый тариф",
INDEX(GRID!$B$17:$BI$27,MATCH(U$7,GRID!$A$17:$A$27,0),MATCH(1,($U$2=GRID!$B$1:$BI$1)*(КАЛЕНДАРЬ!$R21=GRID!$B$3:$BI$3), 0)),
ROUNDUP(INDEX(GRID!$B$17:$BI$27,MATCH(U$7,GRID!$A$17:$A$27,0),MATCH(1,($U$2=GRID!$B$1:$BI$1)*(КАЛЕНДАРЬ!$R21=GRID!$B$3:$BI$3), 0))*(1-GRID!$B$69),0))</f>
        <v>85500</v>
      </c>
      <c r="W90" s="49" cm="1">
        <f t="array" ref="W90">IF($I$2="Открытый тариф",
INDEX(GRID!$B$4:$BI$14,MATCH(W$7,GRID!$A$4:$A$14,0),MATCH(1,($U$2=GRID!$B$1:$BI$1)*(КАЛЕНДАРЬ!$R21=GRID!$B$3:$BI$3), 0)),
ROUNDUP(INDEX(GRID!$B$4:$BI$14,MATCH(W$7,GRID!$A$4:$A$14,0),MATCH(1,($U$2=GRID!$B$1:$BI$1)*(КАЛЕНДАРЬ!$R21=GRID!$B$3:$BI$3),0))*(1-GRID!$B$69),0))</f>
        <v>303000</v>
      </c>
      <c r="X90" s="49" cm="1">
        <f t="array" ref="X90">IF($I$2="Открытый тариф",
INDEX(GRID!$B$17:$BI$27,MATCH(W$7,GRID!$A$17:$A$27,0),MATCH(1,($U$2=GRID!$B$1:$BI$1)*(КАЛЕНДАРЬ!$R21=GRID!$B$3:$BI$3), 0)),
ROUNDUP(INDEX(GRID!$B$17:$BI$27,MATCH(W$7,GRID!$A$17:$A$27,0),MATCH(1,($U$2=GRID!$B$1:$BI$1)*(КАЛЕНДАРЬ!$R21=GRID!$B$3:$BI$3), 0))*(1-GRID!$B$69),0))</f>
        <v>305500</v>
      </c>
    </row>
    <row r="91" spans="1:24" ht="12.75" hidden="1" customHeight="1" x14ac:dyDescent="0.2">
      <c r="A91" s="117" t="s">
        <v>46</v>
      </c>
      <c r="B91" s="117">
        <v>19</v>
      </c>
      <c r="C91" s="47" cm="1">
        <f t="array" ref="C91">IF($I$2="Открытый тариф",
INDEX(GRID!$B$4:$BI$14,MATCH(C$7,GRID!$A$4:$A$14,0),MATCH(1,($U$2=GRID!$B$1:$BI$1)*(КАЛЕНДАРЬ!$R22=GRID!$B$3:$BI$3), 0)),
ROUNDUP(INDEX(GRID!$B$4:$BI$14,MATCH(C$7,GRID!$A$4:$A$14,0),MATCH(1,($U$2=GRID!$B$1:$BI$1)*(КАЛЕНДАРЬ!$R22=GRID!$B$3:$BI$3),0))*(1-GRID!$B$69),0))</f>
        <v>27500</v>
      </c>
      <c r="D91" s="48" cm="1">
        <f t="array" ref="D91">IF($I$2="Открытый тариф",
INDEX(GRID!$B$17:$BI$27,MATCH(C$7,GRID!$A$17:$A$27,0),MATCH(1,($U$2=GRID!$B$1:$BI$1)*(КАЛЕНДАРЬ!$R22=GRID!$B$3:$BI$3), 0)),
ROUNDUP(INDEX(GRID!$B$17:$BI$27,MATCH(C$7,GRID!$A$17:$A$27,0),MATCH(1,($U$2=GRID!$B$1:$BI$1)*(КАЛЕНДАРЬ!$R22=GRID!$B$3:$BI$3), 0))*(1-GRID!$B$69),0))</f>
        <v>30000</v>
      </c>
      <c r="E91" s="47" cm="1">
        <f t="array" ref="E91">IF($I$2="Открытый тариф",
INDEX(GRID!$B$4:$BI$14,MATCH(E$7,GRID!$A$4:$A$14,0),MATCH(1,($U$2=GRID!$B$1:$BI$1)*(КАЛЕНДАРЬ!$R22=GRID!$B$3:$BI$3), 0)),
ROUNDUP(INDEX(GRID!$B$4:$BI$14,MATCH(E$7,GRID!$A$4:$A$14,0),MATCH(1,($U$2=GRID!$B$1:$BI$1)*(КАЛЕНДАРЬ!$R22=GRID!$B$3:$BI$3),0))*(1-GRID!$B$69),0))</f>
        <v>30600</v>
      </c>
      <c r="F91" s="48" cm="1">
        <f t="array" ref="F91">IF($I$2="Открытый тариф",
INDEX(GRID!$B$17:$BI$27,MATCH(E$7,GRID!$A$17:$A$27,0),MATCH(1,($U$2=GRID!$B$1:$BI$1)*(КАЛЕНДАРЬ!$R22=GRID!$B$3:$BI$3), 0)),
ROUNDUP(INDEX(GRID!$B$17:$BI$27,MATCH(E$7,GRID!$A$17:$A$27,0),MATCH(1,($U$2=GRID!$B$1:$BI$1)*(КАЛЕНДАРЬ!$R22=GRID!$B$3:$BI$3), 0))*(1-GRID!$B$69),0))</f>
        <v>33100</v>
      </c>
      <c r="G91" s="47" t="e" cm="1">
        <f t="array" ref="G91">IF($I$2="Открытый тариф",
INDEX(GRID!$B$4:$BI$14,MATCH(G$7,GRID!$A$4:$A$14,0),MATCH(1,($U$2=GRID!$B$1:$BI$1)*(КАЛЕНДАРЬ!$R22=GRID!$B$3:$BI$3), 0)),
ROUNDUP(INDEX(GRID!$B$4:$BI$14,MATCH(G$7,GRID!$A$4:$A$14,0),MATCH(1,($U$2=GRID!$B$1:$BI$1)*(КАЛЕНДАРЬ!$R22=GRID!$B$3:$BI$3),0))*(1-GRID!$B$69),0))</f>
        <v>#N/A</v>
      </c>
      <c r="H91" s="48" t="e" cm="1">
        <f t="array" ref="H91">IF($I$2="Открытый тариф",
INDEX(GRID!$B$17:$BI$27,MATCH(G$7,GRID!$A$17:$A$27,0),MATCH(1,($U$2=GRID!$B$1:$BI$1)*(КАЛЕНДАРЬ!$R22=GRID!$B$3:$BI$3), 0)),
ROUNDUP(INDEX(GRID!$B$17:$BI$27,MATCH(G$7,GRID!$A$17:$A$27,0),MATCH(1,($U$2=GRID!$B$1:$BI$1)*(КАЛЕНДАРЬ!$R22=GRID!$B$3:$BI$3), 0))*(1-GRID!$B$69),0))</f>
        <v>#N/A</v>
      </c>
      <c r="I91" s="47" t="e" cm="1">
        <f t="array" ref="I91">IF($I$2="Открытый тариф",
INDEX(GRID!$B$4:$BI$14,MATCH(I$7,GRID!$A$4:$A$14,0),MATCH(1,($U$2=GRID!$B$1:$BI$1)*(КАЛЕНДАРЬ!$R22=GRID!$B$3:$BI$3), 0)),
ROUNDUP(INDEX(GRID!$B$4:$BI$14,MATCH(I$7,GRID!$A$4:$A$14,0),MATCH(1,($U$2=GRID!$B$1:$BI$1)*(КАЛЕНДАРЬ!$R22=GRID!$B$3:$BI$3),0))*(1-GRID!$B$69),0))</f>
        <v>#N/A</v>
      </c>
      <c r="J91" s="48" t="e" cm="1">
        <f t="array" ref="J91">IF($I$2="Открытый тариф",
INDEX(GRID!$B$17:$BI$27,MATCH(I$7,GRID!$A$17:$A$27,0),MATCH(1,($U$2=GRID!$B$1:$BI$1)*(КАЛЕНДАРЬ!$R22=GRID!$B$3:$BI$3), 0)),
ROUNDUP(INDEX(GRID!$B$17:$BI$27,MATCH(I$7,GRID!$A$17:$A$27,0),MATCH(1,($U$2=GRID!$B$1:$BI$1)*(КАЛЕНДАРЬ!$R22=GRID!$B$3:$BI$3), 0))*(1-GRID!$B$69),0))</f>
        <v>#N/A</v>
      </c>
      <c r="K91" s="47" cm="1">
        <f t="array" ref="K91">IF($I$2="Открытый тариф",
INDEX(GRID!$B$4:$BI$14,MATCH(K$7,GRID!$A$4:$A$14,0),MATCH(1,($U$2=GRID!$B$1:$BI$1)*(КАЛЕНДАРЬ!$R22=GRID!$B$3:$BI$3), 0)),
ROUNDUP(INDEX(GRID!$B$4:$BI$14,MATCH(K$7,GRID!$A$4:$A$14,0),MATCH(1,($U$2=GRID!$B$1:$BI$1)*(КАЛЕНДАРЬ!$R22=GRID!$B$3:$BI$3),0))*(1-GRID!$B$69),0))</f>
        <v>42300</v>
      </c>
      <c r="L91" s="48" cm="1">
        <f t="array" ref="L91">IF($I$2="Открытый тариф",
INDEX(GRID!$B$17:$BI$27,MATCH(K$7,GRID!$A$17:$A$27,0),MATCH(1,($U$2=GRID!$B$1:$BI$1)*(КАЛЕНДАРЬ!$R22=GRID!$B$3:$BI$3), 0)),
ROUNDUP(INDEX(GRID!$B$17:$BI$27,MATCH(K$7,GRID!$A$17:$A$27,0),MATCH(1,($U$2=GRID!$B$1:$BI$1)*(КАЛЕНДАРЬ!$R22=GRID!$B$3:$BI$3), 0))*(1-GRID!$B$69),0))</f>
        <v>44800</v>
      </c>
      <c r="M91" s="47" cm="1">
        <f t="array" ref="M91">IF($I$2="Открытый тариф",
INDEX(GRID!$B$4:$BI$14,MATCH(M$7,GRID!$A$4:$A$14,0),MATCH(1,($U$2=GRID!$B$1:$BI$1)*(КАЛЕНДАРЬ!$R22=GRID!$B$3:$BI$3), 0)),
ROUNDUP(INDEX(GRID!$B$4:$BI$14,MATCH(M$7,GRID!$A$4:$A$14,0),MATCH(1,($U$2=GRID!$B$1:$BI$1)*(КАЛЕНДАРЬ!$R22=GRID!$B$3:$BI$3),0))*(1-GRID!$B$69),0))</f>
        <v>47100</v>
      </c>
      <c r="N91" s="48" cm="1">
        <f t="array" ref="N91">IF($I$2="Открытый тариф",
INDEX(GRID!$B$17:$BI$27,MATCH(M$7,GRID!$A$17:$A$27,0),MATCH(1,($U$2=GRID!$B$1:$BI$1)*(КАЛЕНДАРЬ!$R22=GRID!$B$3:$BI$3), 0)),
ROUNDUP(INDEX(GRID!$B$17:$BI$27,MATCH(M$7,GRID!$A$17:$A$27,0),MATCH(1,($U$2=GRID!$B$1:$BI$1)*(КАЛЕНДАРЬ!$R22=GRID!$B$3:$BI$3), 0))*(1-GRID!$B$69),0))</f>
        <v>49600</v>
      </c>
      <c r="O91" s="49" cm="1">
        <f t="array" ref="O91">IF($I$2="Открытый тариф",
INDEX(GRID!$B$4:$BI$14,MATCH(O$7,GRID!$A$4:$A$14,0),MATCH(1,($U$2=GRID!$B$1:$BI$1)*(КАЛЕНДАРЬ!$R22=GRID!$B$3:$BI$3), 0)),
ROUNDUP(INDEX(GRID!$B$4:$BI$14,MATCH(O$7,GRID!$A$4:$A$14,0),MATCH(1,($U$2=GRID!$B$1:$BI$1)*(КАЛЕНДАРЬ!$R22=GRID!$B$3:$BI$3),0))*(1-GRID!$B$69),0))</f>
        <v>53500</v>
      </c>
      <c r="P91" s="49" cm="1">
        <f t="array" ref="P91">IF($I$2="Открытый тариф",
INDEX(GRID!$B$17:$BI$27,MATCH(O$7,GRID!$A$17:$A$27,0),MATCH(1,($U$2=GRID!$B$1:$BI$1)*(КАЛЕНДАРЬ!$R22=GRID!$B$3:$BI$3), 0)),
ROUNDUP(INDEX(GRID!$B$17:$BI$27,MATCH(O$7,GRID!$A$17:$A$27,0),MATCH(1,($U$2=GRID!$B$1:$BI$1)*(КАЛЕНДАРЬ!$R22=GRID!$B$3:$BI$3), 0))*(1-GRID!$B$69),0))</f>
        <v>56000</v>
      </c>
      <c r="Q91" s="49" t="e" cm="1">
        <f t="array" ref="Q91">IF($I$2="Открытый тариф",
INDEX(GRID!$B$4:$BI$14,MATCH(Q$7,GRID!$A$4:$A$14,0),MATCH(1,($U$2=GRID!$B$1:$BI$1)*(КАЛЕНДАРЬ!$R22=GRID!$B$3:$BI$3), 0)),
ROUNDUP(INDEX(GRID!$B$4:$BI$14,MATCH(Q$7,GRID!$A$4:$A$14,0),MATCH(1,($U$2=GRID!$B$1:$BI$1)*(КАЛЕНДАРЬ!$R22=GRID!$B$3:$BI$3),0))*(1-GRID!$B$69),0))</f>
        <v>#N/A</v>
      </c>
      <c r="R91" s="49" t="e" cm="1">
        <f t="array" ref="R91">IF($I$2="Открытый тариф",
INDEX(GRID!$B$17:$BI$27,MATCH(Q$7,GRID!$A$17:$A$27,0),MATCH(1,($U$2=GRID!$B$1:$BI$1)*(КАЛЕНДАРЬ!$R22=GRID!$B$3:$BI$3), 0)),
ROUNDUP(INDEX(GRID!$B$17:$BI$27,MATCH(Q$7,GRID!$A$17:$A$27,0),MATCH(1,($U$2=GRID!$B$1:$BI$1)*(КАЛЕНДАРЬ!$R22=GRID!$B$3:$BI$3), 0))*(1-GRID!$B$69),0))</f>
        <v>#N/A</v>
      </c>
      <c r="S91" s="49" t="e" cm="1">
        <f t="array" ref="S91">IF($I$2="Открытый тариф",
INDEX(GRID!$B$4:$BI$14,MATCH(S$7,GRID!$A$4:$A$14,0),MATCH(1,($U$2=GRID!$B$1:$BI$1)*(КАЛЕНДАРЬ!$R22=GRID!$B$3:$BI$3), 0)),
ROUNDUP(INDEX(GRID!$B$4:$BI$14,MATCH(S$7,GRID!$A$4:$A$14,0),MATCH(1,($U$2=GRID!$B$1:$BI$1)*(КАЛЕНДАРЬ!$R22=GRID!$B$3:$BI$3),0))*(1-GRID!$B$69),0))</f>
        <v>#N/A</v>
      </c>
      <c r="T91" s="49" t="e" cm="1">
        <f t="array" ref="T91">IF($I$2="Открытый тариф",
INDEX(GRID!$B$17:$BI$27,MATCH(S$7,GRID!$A$17:$A$27,0),MATCH(1,($U$2=GRID!$B$1:$BI$1)*(КАЛЕНДАРЬ!$R22=GRID!$B$3:$BI$3), 0)),
ROUNDUP(INDEX(GRID!$B$17:$BI$27,MATCH(S$7,GRID!$A$17:$A$27,0),MATCH(1,($U$2=GRID!$B$1:$BI$1)*(КАЛЕНДАРЬ!$R22=GRID!$B$3:$BI$3), 0))*(1-GRID!$B$69),0))</f>
        <v>#N/A</v>
      </c>
      <c r="U91" s="49" cm="1">
        <f t="array" ref="U91">IF($I$2="Открытый тариф",
INDEX(GRID!$B$4:$BI$14,MATCH(U$7,GRID!$A$4:$A$14,0),MATCH(1,($U$2=GRID!$B$1:$BI$1)*(КАЛЕНДАРЬ!$R22=GRID!$B$3:$BI$3), 0)),
ROUNDUP(INDEX(GRID!$B$4:$BI$14,MATCH(U$7,GRID!$A$4:$A$14,0),MATCH(1,($U$2=GRID!$B$1:$BI$1)*(КАЛЕНДАРЬ!$R22=GRID!$B$3:$BI$3),0))*(1-GRID!$B$69),0))</f>
        <v>83000</v>
      </c>
      <c r="V91" s="49" cm="1">
        <f t="array" ref="V91">IF($I$2="Открытый тариф",
INDEX(GRID!$B$17:$BI$27,MATCH(U$7,GRID!$A$17:$A$27,0),MATCH(1,($U$2=GRID!$B$1:$BI$1)*(КАЛЕНДАРЬ!$R22=GRID!$B$3:$BI$3), 0)),
ROUNDUP(INDEX(GRID!$B$17:$BI$27,MATCH(U$7,GRID!$A$17:$A$27,0),MATCH(1,($U$2=GRID!$B$1:$BI$1)*(КАЛЕНДАРЬ!$R22=GRID!$B$3:$BI$3), 0))*(1-GRID!$B$69),0))</f>
        <v>85500</v>
      </c>
      <c r="W91" s="49" cm="1">
        <f t="array" ref="W91">IF($I$2="Открытый тариф",
INDEX(GRID!$B$4:$BI$14,MATCH(W$7,GRID!$A$4:$A$14,0),MATCH(1,($U$2=GRID!$B$1:$BI$1)*(КАЛЕНДАРЬ!$R22=GRID!$B$3:$BI$3), 0)),
ROUNDUP(INDEX(GRID!$B$4:$BI$14,MATCH(W$7,GRID!$A$4:$A$14,0),MATCH(1,($U$2=GRID!$B$1:$BI$1)*(КАЛЕНДАРЬ!$R22=GRID!$B$3:$BI$3),0))*(1-GRID!$B$69),0))</f>
        <v>303000</v>
      </c>
      <c r="X91" s="49" cm="1">
        <f t="array" ref="X91">IF($I$2="Открытый тариф",
INDEX(GRID!$B$17:$BI$27,MATCH(W$7,GRID!$A$17:$A$27,0),MATCH(1,($U$2=GRID!$B$1:$BI$1)*(КАЛЕНДАРЬ!$R22=GRID!$B$3:$BI$3), 0)),
ROUNDUP(INDEX(GRID!$B$17:$BI$27,MATCH(W$7,GRID!$A$17:$A$27,0),MATCH(1,($U$2=GRID!$B$1:$BI$1)*(КАЛЕНДАРЬ!$R22=GRID!$B$3:$BI$3), 0))*(1-GRID!$B$69),0))</f>
        <v>305500</v>
      </c>
    </row>
    <row r="92" spans="1:24" ht="12.75" hidden="1" customHeight="1" x14ac:dyDescent="0.2">
      <c r="A92" s="117" t="s">
        <v>47</v>
      </c>
      <c r="B92" s="117">
        <v>20</v>
      </c>
      <c r="C92" s="47" cm="1">
        <f t="array" ref="C92">IF($I$2="Открытый тариф",
INDEX(GRID!$B$4:$BI$14,MATCH(C$7,GRID!$A$4:$A$14,0),MATCH(1,($U$2=GRID!$B$1:$BI$1)*(КАЛЕНДАРЬ!$R23=GRID!$B$3:$BI$3), 0)),
ROUNDUP(INDEX(GRID!$B$4:$BI$14,MATCH(C$7,GRID!$A$4:$A$14,0),MATCH(1,($U$2=GRID!$B$1:$BI$1)*(КАЛЕНДАРЬ!$R23=GRID!$B$3:$BI$3),0))*(1-GRID!$B$69),0))</f>
        <v>29000</v>
      </c>
      <c r="D92" s="48" cm="1">
        <f t="array" ref="D92">IF($I$2="Открытый тариф",
INDEX(GRID!$B$17:$BI$27,MATCH(C$7,GRID!$A$17:$A$27,0),MATCH(1,($U$2=GRID!$B$1:$BI$1)*(КАЛЕНДАРЬ!$R23=GRID!$B$3:$BI$3), 0)),
ROUNDUP(INDEX(GRID!$B$17:$BI$27,MATCH(C$7,GRID!$A$17:$A$27,0),MATCH(1,($U$2=GRID!$B$1:$BI$1)*(КАЛЕНДАРЬ!$R23=GRID!$B$3:$BI$3), 0))*(1-GRID!$B$69),0))</f>
        <v>31500</v>
      </c>
      <c r="E92" s="47" cm="1">
        <f t="array" ref="E92">IF($I$2="Открытый тариф",
INDEX(GRID!$B$4:$BI$14,MATCH(E$7,GRID!$A$4:$A$14,0),MATCH(1,($U$2=GRID!$B$1:$BI$1)*(КАЛЕНДАРЬ!$R23=GRID!$B$3:$BI$3), 0)),
ROUNDUP(INDEX(GRID!$B$4:$BI$14,MATCH(E$7,GRID!$A$4:$A$14,0),MATCH(1,($U$2=GRID!$B$1:$BI$1)*(КАЛЕНДАРЬ!$R23=GRID!$B$3:$BI$3),0))*(1-GRID!$B$69),0))</f>
        <v>32400</v>
      </c>
      <c r="F92" s="48" cm="1">
        <f t="array" ref="F92">IF($I$2="Открытый тариф",
INDEX(GRID!$B$17:$BI$27,MATCH(E$7,GRID!$A$17:$A$27,0),MATCH(1,($U$2=GRID!$B$1:$BI$1)*(КАЛЕНДАРЬ!$R23=GRID!$B$3:$BI$3), 0)),
ROUNDUP(INDEX(GRID!$B$17:$BI$27,MATCH(E$7,GRID!$A$17:$A$27,0),MATCH(1,($U$2=GRID!$B$1:$BI$1)*(КАЛЕНДАРЬ!$R23=GRID!$B$3:$BI$3), 0))*(1-GRID!$B$69),0))</f>
        <v>34900</v>
      </c>
      <c r="G92" s="47" t="e" cm="1">
        <f t="array" ref="G92">IF($I$2="Открытый тариф",
INDEX(GRID!$B$4:$BI$14,MATCH(G$7,GRID!$A$4:$A$14,0),MATCH(1,($U$2=GRID!$B$1:$BI$1)*(КАЛЕНДАРЬ!$R23=GRID!$B$3:$BI$3), 0)),
ROUNDUP(INDEX(GRID!$B$4:$BI$14,MATCH(G$7,GRID!$A$4:$A$14,0),MATCH(1,($U$2=GRID!$B$1:$BI$1)*(КАЛЕНДАРЬ!$R23=GRID!$B$3:$BI$3),0))*(1-GRID!$B$69),0))</f>
        <v>#N/A</v>
      </c>
      <c r="H92" s="48" t="e" cm="1">
        <f t="array" ref="H92">IF($I$2="Открытый тариф",
INDEX(GRID!$B$17:$BI$27,MATCH(G$7,GRID!$A$17:$A$27,0),MATCH(1,($U$2=GRID!$B$1:$BI$1)*(КАЛЕНДАРЬ!$R23=GRID!$B$3:$BI$3), 0)),
ROUNDUP(INDEX(GRID!$B$17:$BI$27,MATCH(G$7,GRID!$A$17:$A$27,0),MATCH(1,($U$2=GRID!$B$1:$BI$1)*(КАЛЕНДАРЬ!$R23=GRID!$B$3:$BI$3), 0))*(1-GRID!$B$69),0))</f>
        <v>#N/A</v>
      </c>
      <c r="I92" s="47" t="e" cm="1">
        <f t="array" ref="I92">IF($I$2="Открытый тариф",
INDEX(GRID!$B$4:$BI$14,MATCH(I$7,GRID!$A$4:$A$14,0),MATCH(1,($U$2=GRID!$B$1:$BI$1)*(КАЛЕНДАРЬ!$R23=GRID!$B$3:$BI$3), 0)),
ROUNDUP(INDEX(GRID!$B$4:$BI$14,MATCH(I$7,GRID!$A$4:$A$14,0),MATCH(1,($U$2=GRID!$B$1:$BI$1)*(КАЛЕНДАРЬ!$R23=GRID!$B$3:$BI$3),0))*(1-GRID!$B$69),0))</f>
        <v>#N/A</v>
      </c>
      <c r="J92" s="48" t="e" cm="1">
        <f t="array" ref="J92">IF($I$2="Открытый тариф",
INDEX(GRID!$B$17:$BI$27,MATCH(I$7,GRID!$A$17:$A$27,0),MATCH(1,($U$2=GRID!$B$1:$BI$1)*(КАЛЕНДАРЬ!$R23=GRID!$B$3:$BI$3), 0)),
ROUNDUP(INDEX(GRID!$B$17:$BI$27,MATCH(I$7,GRID!$A$17:$A$27,0),MATCH(1,($U$2=GRID!$B$1:$BI$1)*(КАЛЕНДАРЬ!$R23=GRID!$B$3:$BI$3), 0))*(1-GRID!$B$69),0))</f>
        <v>#N/A</v>
      </c>
      <c r="K92" s="47" cm="1">
        <f t="array" ref="K92">IF($I$2="Открытый тариф",
INDEX(GRID!$B$4:$BI$14,MATCH(K$7,GRID!$A$4:$A$14,0),MATCH(1,($U$2=GRID!$B$1:$BI$1)*(КАЛЕНДАРЬ!$R23=GRID!$B$3:$BI$3), 0)),
ROUNDUP(INDEX(GRID!$B$4:$BI$14,MATCH(K$7,GRID!$A$4:$A$14,0),MATCH(1,($U$2=GRID!$B$1:$BI$1)*(КАЛЕНДАРЬ!$R23=GRID!$B$3:$BI$3),0))*(1-GRID!$B$69),0))</f>
        <v>44800</v>
      </c>
      <c r="L92" s="48" cm="1">
        <f t="array" ref="L92">IF($I$2="Открытый тариф",
INDEX(GRID!$B$17:$BI$27,MATCH(K$7,GRID!$A$17:$A$27,0),MATCH(1,($U$2=GRID!$B$1:$BI$1)*(КАЛЕНДАРЬ!$R23=GRID!$B$3:$BI$3), 0)),
ROUNDUP(INDEX(GRID!$B$17:$BI$27,MATCH(K$7,GRID!$A$17:$A$27,0),MATCH(1,($U$2=GRID!$B$1:$BI$1)*(КАЛЕНДАРЬ!$R23=GRID!$B$3:$BI$3), 0))*(1-GRID!$B$69),0))</f>
        <v>47300</v>
      </c>
      <c r="M92" s="47" cm="1">
        <f t="array" ref="M92">IF($I$2="Открытый тариф",
INDEX(GRID!$B$4:$BI$14,MATCH(M$7,GRID!$A$4:$A$14,0),MATCH(1,($U$2=GRID!$B$1:$BI$1)*(КАЛЕНДАРЬ!$R23=GRID!$B$3:$BI$3), 0)),
ROUNDUP(INDEX(GRID!$B$4:$BI$14,MATCH(M$7,GRID!$A$4:$A$14,0),MATCH(1,($U$2=GRID!$B$1:$BI$1)*(КАЛЕНДАРЬ!$R23=GRID!$B$3:$BI$3),0))*(1-GRID!$B$69),0))</f>
        <v>50000</v>
      </c>
      <c r="N92" s="48" cm="1">
        <f t="array" ref="N92">IF($I$2="Открытый тариф",
INDEX(GRID!$B$17:$BI$27,MATCH(M$7,GRID!$A$17:$A$27,0),MATCH(1,($U$2=GRID!$B$1:$BI$1)*(КАЛЕНДАРЬ!$R23=GRID!$B$3:$BI$3), 0)),
ROUNDUP(INDEX(GRID!$B$17:$BI$27,MATCH(M$7,GRID!$A$17:$A$27,0),MATCH(1,($U$2=GRID!$B$1:$BI$1)*(КАЛЕНДАРЬ!$R23=GRID!$B$3:$BI$3), 0))*(1-GRID!$B$69),0))</f>
        <v>52500</v>
      </c>
      <c r="O92" s="49" cm="1">
        <f t="array" ref="O92">IF($I$2="Открытый тариф",
INDEX(GRID!$B$4:$BI$14,MATCH(O$7,GRID!$A$4:$A$14,0),MATCH(1,($U$2=GRID!$B$1:$BI$1)*(КАЛЕНДАРЬ!$R23=GRID!$B$3:$BI$3), 0)),
ROUNDUP(INDEX(GRID!$B$4:$BI$14,MATCH(O$7,GRID!$A$4:$A$14,0),MATCH(1,($U$2=GRID!$B$1:$BI$1)*(КАЛЕНДАРЬ!$R23=GRID!$B$3:$BI$3),0))*(1-GRID!$B$69),0))</f>
        <v>56500</v>
      </c>
      <c r="P92" s="49" cm="1">
        <f t="array" ref="P92">IF($I$2="Открытый тариф",
INDEX(GRID!$B$17:$BI$27,MATCH(O$7,GRID!$A$17:$A$27,0),MATCH(1,($U$2=GRID!$B$1:$BI$1)*(КАЛЕНДАРЬ!$R23=GRID!$B$3:$BI$3), 0)),
ROUNDUP(INDEX(GRID!$B$17:$BI$27,MATCH(O$7,GRID!$A$17:$A$27,0),MATCH(1,($U$2=GRID!$B$1:$BI$1)*(КАЛЕНДАРЬ!$R23=GRID!$B$3:$BI$3), 0))*(1-GRID!$B$69),0))</f>
        <v>59000</v>
      </c>
      <c r="Q92" s="49" t="e" cm="1">
        <f t="array" ref="Q92">IF($I$2="Открытый тариф",
INDEX(GRID!$B$4:$BI$14,MATCH(Q$7,GRID!$A$4:$A$14,0),MATCH(1,($U$2=GRID!$B$1:$BI$1)*(КАЛЕНДАРЬ!$R23=GRID!$B$3:$BI$3), 0)),
ROUNDUP(INDEX(GRID!$B$4:$BI$14,MATCH(Q$7,GRID!$A$4:$A$14,0),MATCH(1,($U$2=GRID!$B$1:$BI$1)*(КАЛЕНДАРЬ!$R23=GRID!$B$3:$BI$3),0))*(1-GRID!$B$69),0))</f>
        <v>#N/A</v>
      </c>
      <c r="R92" s="49" t="e" cm="1">
        <f t="array" ref="R92">IF($I$2="Открытый тариф",
INDEX(GRID!$B$17:$BI$27,MATCH(Q$7,GRID!$A$17:$A$27,0),MATCH(1,($U$2=GRID!$B$1:$BI$1)*(КАЛЕНДАРЬ!$R23=GRID!$B$3:$BI$3), 0)),
ROUNDUP(INDEX(GRID!$B$17:$BI$27,MATCH(Q$7,GRID!$A$17:$A$27,0),MATCH(1,($U$2=GRID!$B$1:$BI$1)*(КАЛЕНДАРЬ!$R23=GRID!$B$3:$BI$3), 0))*(1-GRID!$B$69),0))</f>
        <v>#N/A</v>
      </c>
      <c r="S92" s="49" t="e" cm="1">
        <f t="array" ref="S92">IF($I$2="Открытый тариф",
INDEX(GRID!$B$4:$BI$14,MATCH(S$7,GRID!$A$4:$A$14,0),MATCH(1,($U$2=GRID!$B$1:$BI$1)*(КАЛЕНДАРЬ!$R23=GRID!$B$3:$BI$3), 0)),
ROUNDUP(INDEX(GRID!$B$4:$BI$14,MATCH(S$7,GRID!$A$4:$A$14,0),MATCH(1,($U$2=GRID!$B$1:$BI$1)*(КАЛЕНДАРЬ!$R23=GRID!$B$3:$BI$3),0))*(1-GRID!$B$69),0))</f>
        <v>#N/A</v>
      </c>
      <c r="T92" s="49" t="e" cm="1">
        <f t="array" ref="T92">IF($I$2="Открытый тариф",
INDEX(GRID!$B$17:$BI$27,MATCH(S$7,GRID!$A$17:$A$27,0),MATCH(1,($U$2=GRID!$B$1:$BI$1)*(КАЛЕНДАРЬ!$R23=GRID!$B$3:$BI$3), 0)),
ROUNDUP(INDEX(GRID!$B$17:$BI$27,MATCH(S$7,GRID!$A$17:$A$27,0),MATCH(1,($U$2=GRID!$B$1:$BI$1)*(КАЛЕНДАРЬ!$R23=GRID!$B$3:$BI$3), 0))*(1-GRID!$B$69),0))</f>
        <v>#N/A</v>
      </c>
      <c r="U92" s="49" cm="1">
        <f t="array" ref="U92">IF($I$2="Открытый тариф",
INDEX(GRID!$B$4:$BI$14,MATCH(U$7,GRID!$A$4:$A$14,0),MATCH(1,($U$2=GRID!$B$1:$BI$1)*(КАЛЕНДАРЬ!$R23=GRID!$B$3:$BI$3), 0)),
ROUNDUP(INDEX(GRID!$B$4:$BI$14,MATCH(U$7,GRID!$A$4:$A$14,0),MATCH(1,($U$2=GRID!$B$1:$BI$1)*(КАЛЕНДАРЬ!$R23=GRID!$B$3:$BI$3),0))*(1-GRID!$B$69),0))</f>
        <v>88000</v>
      </c>
      <c r="V92" s="49" cm="1">
        <f t="array" ref="V92">IF($I$2="Открытый тариф",
INDEX(GRID!$B$17:$BI$27,MATCH(U$7,GRID!$A$17:$A$27,0),MATCH(1,($U$2=GRID!$B$1:$BI$1)*(КАЛЕНДАРЬ!$R23=GRID!$B$3:$BI$3), 0)),
ROUNDUP(INDEX(GRID!$B$17:$BI$27,MATCH(U$7,GRID!$A$17:$A$27,0),MATCH(1,($U$2=GRID!$B$1:$BI$1)*(КАЛЕНДАРЬ!$R23=GRID!$B$3:$BI$3), 0))*(1-GRID!$B$69),0))</f>
        <v>90500</v>
      </c>
      <c r="W92" s="49" cm="1">
        <f t="array" ref="W92">IF($I$2="Открытый тариф",
INDEX(GRID!$B$4:$BI$14,MATCH(W$7,GRID!$A$4:$A$14,0),MATCH(1,($U$2=GRID!$B$1:$BI$1)*(КАЛЕНДАРЬ!$R23=GRID!$B$3:$BI$3), 0)),
ROUNDUP(INDEX(GRID!$B$4:$BI$14,MATCH(W$7,GRID!$A$4:$A$14,0),MATCH(1,($U$2=GRID!$B$1:$BI$1)*(КАЛЕНДАРЬ!$R23=GRID!$B$3:$BI$3),0))*(1-GRID!$B$69),0))</f>
        <v>317000</v>
      </c>
      <c r="X92" s="49" cm="1">
        <f t="array" ref="X92">IF($I$2="Открытый тариф",
INDEX(GRID!$B$17:$BI$27,MATCH(W$7,GRID!$A$17:$A$27,0),MATCH(1,($U$2=GRID!$B$1:$BI$1)*(КАЛЕНДАРЬ!$R23=GRID!$B$3:$BI$3), 0)),
ROUNDUP(INDEX(GRID!$B$17:$BI$27,MATCH(W$7,GRID!$A$17:$A$27,0),MATCH(1,($U$2=GRID!$B$1:$BI$1)*(КАЛЕНДАРЬ!$R23=GRID!$B$3:$BI$3), 0))*(1-GRID!$B$69),0))</f>
        <v>319500</v>
      </c>
    </row>
    <row r="93" spans="1:24" ht="12.75" hidden="1" customHeight="1" x14ac:dyDescent="0.2">
      <c r="A93" s="117" t="s">
        <v>48</v>
      </c>
      <c r="B93" s="117">
        <v>21</v>
      </c>
      <c r="C93" s="47" cm="1">
        <f t="array" ref="C93">IF($I$2="Открытый тариф",
INDEX(GRID!$B$4:$BI$14,MATCH(C$7,GRID!$A$4:$A$14,0),MATCH(1,($U$2=GRID!$B$1:$BI$1)*(КАЛЕНДАРЬ!$R24=GRID!$B$3:$BI$3), 0)),
ROUNDUP(INDEX(GRID!$B$4:$BI$14,MATCH(C$7,GRID!$A$4:$A$14,0),MATCH(1,($U$2=GRID!$B$1:$BI$1)*(КАЛЕНДАРЬ!$R24=GRID!$B$3:$BI$3),0))*(1-GRID!$B$69),0))</f>
        <v>29000</v>
      </c>
      <c r="D93" s="48" cm="1">
        <f t="array" ref="D93">IF($I$2="Открытый тариф",
INDEX(GRID!$B$17:$BI$27,MATCH(C$7,GRID!$A$17:$A$27,0),MATCH(1,($U$2=GRID!$B$1:$BI$1)*(КАЛЕНДАРЬ!$R24=GRID!$B$3:$BI$3), 0)),
ROUNDUP(INDEX(GRID!$B$17:$BI$27,MATCH(C$7,GRID!$A$17:$A$27,0),MATCH(1,($U$2=GRID!$B$1:$BI$1)*(КАЛЕНДАРЬ!$R24=GRID!$B$3:$BI$3), 0))*(1-GRID!$B$69),0))</f>
        <v>31500</v>
      </c>
      <c r="E93" s="47" cm="1">
        <f t="array" ref="E93">IF($I$2="Открытый тариф",
INDEX(GRID!$B$4:$BI$14,MATCH(E$7,GRID!$A$4:$A$14,0),MATCH(1,($U$2=GRID!$B$1:$BI$1)*(КАЛЕНДАРЬ!$R24=GRID!$B$3:$BI$3), 0)),
ROUNDUP(INDEX(GRID!$B$4:$BI$14,MATCH(E$7,GRID!$A$4:$A$14,0),MATCH(1,($U$2=GRID!$B$1:$BI$1)*(КАЛЕНДАРЬ!$R24=GRID!$B$3:$BI$3),0))*(1-GRID!$B$69),0))</f>
        <v>32400</v>
      </c>
      <c r="F93" s="48" cm="1">
        <f t="array" ref="F93">IF($I$2="Открытый тариф",
INDEX(GRID!$B$17:$BI$27,MATCH(E$7,GRID!$A$17:$A$27,0),MATCH(1,($U$2=GRID!$B$1:$BI$1)*(КАЛЕНДАРЬ!$R24=GRID!$B$3:$BI$3), 0)),
ROUNDUP(INDEX(GRID!$B$17:$BI$27,MATCH(E$7,GRID!$A$17:$A$27,0),MATCH(1,($U$2=GRID!$B$1:$BI$1)*(КАЛЕНДАРЬ!$R24=GRID!$B$3:$BI$3), 0))*(1-GRID!$B$69),0))</f>
        <v>34900</v>
      </c>
      <c r="G93" s="47" t="e" cm="1">
        <f t="array" ref="G93">IF($I$2="Открытый тариф",
INDEX(GRID!$B$4:$BI$14,MATCH(G$7,GRID!$A$4:$A$14,0),MATCH(1,($U$2=GRID!$B$1:$BI$1)*(КАЛЕНДАРЬ!$R24=GRID!$B$3:$BI$3), 0)),
ROUNDUP(INDEX(GRID!$B$4:$BI$14,MATCH(G$7,GRID!$A$4:$A$14,0),MATCH(1,($U$2=GRID!$B$1:$BI$1)*(КАЛЕНДАРЬ!$R24=GRID!$B$3:$BI$3),0))*(1-GRID!$B$69),0))</f>
        <v>#N/A</v>
      </c>
      <c r="H93" s="48" t="e" cm="1">
        <f t="array" ref="H93">IF($I$2="Открытый тариф",
INDEX(GRID!$B$17:$BI$27,MATCH(G$7,GRID!$A$17:$A$27,0),MATCH(1,($U$2=GRID!$B$1:$BI$1)*(КАЛЕНДАРЬ!$R24=GRID!$B$3:$BI$3), 0)),
ROUNDUP(INDEX(GRID!$B$17:$BI$27,MATCH(G$7,GRID!$A$17:$A$27,0),MATCH(1,($U$2=GRID!$B$1:$BI$1)*(КАЛЕНДАРЬ!$R24=GRID!$B$3:$BI$3), 0))*(1-GRID!$B$69),0))</f>
        <v>#N/A</v>
      </c>
      <c r="I93" s="47" t="e" cm="1">
        <f t="array" ref="I93">IF($I$2="Открытый тариф",
INDEX(GRID!$B$4:$BI$14,MATCH(I$7,GRID!$A$4:$A$14,0),MATCH(1,($U$2=GRID!$B$1:$BI$1)*(КАЛЕНДАРЬ!$R24=GRID!$B$3:$BI$3), 0)),
ROUNDUP(INDEX(GRID!$B$4:$BI$14,MATCH(I$7,GRID!$A$4:$A$14,0),MATCH(1,($U$2=GRID!$B$1:$BI$1)*(КАЛЕНДАРЬ!$R24=GRID!$B$3:$BI$3),0))*(1-GRID!$B$69),0))</f>
        <v>#N/A</v>
      </c>
      <c r="J93" s="48" t="e" cm="1">
        <f t="array" ref="J93">IF($I$2="Открытый тариф",
INDEX(GRID!$B$17:$BI$27,MATCH(I$7,GRID!$A$17:$A$27,0),MATCH(1,($U$2=GRID!$B$1:$BI$1)*(КАЛЕНДАРЬ!$R24=GRID!$B$3:$BI$3), 0)),
ROUNDUP(INDEX(GRID!$B$17:$BI$27,MATCH(I$7,GRID!$A$17:$A$27,0),MATCH(1,($U$2=GRID!$B$1:$BI$1)*(КАЛЕНДАРЬ!$R24=GRID!$B$3:$BI$3), 0))*(1-GRID!$B$69),0))</f>
        <v>#N/A</v>
      </c>
      <c r="K93" s="47" cm="1">
        <f t="array" ref="K93">IF($I$2="Открытый тариф",
INDEX(GRID!$B$4:$BI$14,MATCH(K$7,GRID!$A$4:$A$14,0),MATCH(1,($U$2=GRID!$B$1:$BI$1)*(КАЛЕНДАРЬ!$R24=GRID!$B$3:$BI$3), 0)),
ROUNDUP(INDEX(GRID!$B$4:$BI$14,MATCH(K$7,GRID!$A$4:$A$14,0),MATCH(1,($U$2=GRID!$B$1:$BI$1)*(КАЛЕНДАРЬ!$R24=GRID!$B$3:$BI$3),0))*(1-GRID!$B$69),0))</f>
        <v>44800</v>
      </c>
      <c r="L93" s="48" cm="1">
        <f t="array" ref="L93">IF($I$2="Открытый тариф",
INDEX(GRID!$B$17:$BI$27,MATCH(K$7,GRID!$A$17:$A$27,0),MATCH(1,($U$2=GRID!$B$1:$BI$1)*(КАЛЕНДАРЬ!$R24=GRID!$B$3:$BI$3), 0)),
ROUNDUP(INDEX(GRID!$B$17:$BI$27,MATCH(K$7,GRID!$A$17:$A$27,0),MATCH(1,($U$2=GRID!$B$1:$BI$1)*(КАЛЕНДАРЬ!$R24=GRID!$B$3:$BI$3), 0))*(1-GRID!$B$69),0))</f>
        <v>47300</v>
      </c>
      <c r="M93" s="47" cm="1">
        <f t="array" ref="M93">IF($I$2="Открытый тариф",
INDEX(GRID!$B$4:$BI$14,MATCH(M$7,GRID!$A$4:$A$14,0),MATCH(1,($U$2=GRID!$B$1:$BI$1)*(КАЛЕНДАРЬ!$R24=GRID!$B$3:$BI$3), 0)),
ROUNDUP(INDEX(GRID!$B$4:$BI$14,MATCH(M$7,GRID!$A$4:$A$14,0),MATCH(1,($U$2=GRID!$B$1:$BI$1)*(КАЛЕНДАРЬ!$R24=GRID!$B$3:$BI$3),0))*(1-GRID!$B$69),0))</f>
        <v>50000</v>
      </c>
      <c r="N93" s="48" cm="1">
        <f t="array" ref="N93">IF($I$2="Открытый тариф",
INDEX(GRID!$B$17:$BI$27,MATCH(M$7,GRID!$A$17:$A$27,0),MATCH(1,($U$2=GRID!$B$1:$BI$1)*(КАЛЕНДАРЬ!$R24=GRID!$B$3:$BI$3), 0)),
ROUNDUP(INDEX(GRID!$B$17:$BI$27,MATCH(M$7,GRID!$A$17:$A$27,0),MATCH(1,($U$2=GRID!$B$1:$BI$1)*(КАЛЕНДАРЬ!$R24=GRID!$B$3:$BI$3), 0))*(1-GRID!$B$69),0))</f>
        <v>52500</v>
      </c>
      <c r="O93" s="49" cm="1">
        <f t="array" ref="O93">IF($I$2="Открытый тариф",
INDEX(GRID!$B$4:$BI$14,MATCH(O$7,GRID!$A$4:$A$14,0),MATCH(1,($U$2=GRID!$B$1:$BI$1)*(КАЛЕНДАРЬ!$R24=GRID!$B$3:$BI$3), 0)),
ROUNDUP(INDEX(GRID!$B$4:$BI$14,MATCH(O$7,GRID!$A$4:$A$14,0),MATCH(1,($U$2=GRID!$B$1:$BI$1)*(КАЛЕНДАРЬ!$R24=GRID!$B$3:$BI$3),0))*(1-GRID!$B$69),0))</f>
        <v>56500</v>
      </c>
      <c r="P93" s="49" cm="1">
        <f t="array" ref="P93">IF($I$2="Открытый тариф",
INDEX(GRID!$B$17:$BI$27,MATCH(O$7,GRID!$A$17:$A$27,0),MATCH(1,($U$2=GRID!$B$1:$BI$1)*(КАЛЕНДАРЬ!$R24=GRID!$B$3:$BI$3), 0)),
ROUNDUP(INDEX(GRID!$B$17:$BI$27,MATCH(O$7,GRID!$A$17:$A$27,0),MATCH(1,($U$2=GRID!$B$1:$BI$1)*(КАЛЕНДАРЬ!$R24=GRID!$B$3:$BI$3), 0))*(1-GRID!$B$69),0))</f>
        <v>59000</v>
      </c>
      <c r="Q93" s="49" t="e" cm="1">
        <f t="array" ref="Q93">IF($I$2="Открытый тариф",
INDEX(GRID!$B$4:$BI$14,MATCH(Q$7,GRID!$A$4:$A$14,0),MATCH(1,($U$2=GRID!$B$1:$BI$1)*(КАЛЕНДАРЬ!$R24=GRID!$B$3:$BI$3), 0)),
ROUNDUP(INDEX(GRID!$B$4:$BI$14,MATCH(Q$7,GRID!$A$4:$A$14,0),MATCH(1,($U$2=GRID!$B$1:$BI$1)*(КАЛЕНДАРЬ!$R24=GRID!$B$3:$BI$3),0))*(1-GRID!$B$69),0))</f>
        <v>#N/A</v>
      </c>
      <c r="R93" s="49" t="e" cm="1">
        <f t="array" ref="R93">IF($I$2="Открытый тариф",
INDEX(GRID!$B$17:$BI$27,MATCH(Q$7,GRID!$A$17:$A$27,0),MATCH(1,($U$2=GRID!$B$1:$BI$1)*(КАЛЕНДАРЬ!$R24=GRID!$B$3:$BI$3), 0)),
ROUNDUP(INDEX(GRID!$B$17:$BI$27,MATCH(Q$7,GRID!$A$17:$A$27,0),MATCH(1,($U$2=GRID!$B$1:$BI$1)*(КАЛЕНДАРЬ!$R24=GRID!$B$3:$BI$3), 0))*(1-GRID!$B$69),0))</f>
        <v>#N/A</v>
      </c>
      <c r="S93" s="49" t="e" cm="1">
        <f t="array" ref="S93">IF($I$2="Открытый тариф",
INDEX(GRID!$B$4:$BI$14,MATCH(S$7,GRID!$A$4:$A$14,0),MATCH(1,($U$2=GRID!$B$1:$BI$1)*(КАЛЕНДАРЬ!$R24=GRID!$B$3:$BI$3), 0)),
ROUNDUP(INDEX(GRID!$B$4:$BI$14,MATCH(S$7,GRID!$A$4:$A$14,0),MATCH(1,($U$2=GRID!$B$1:$BI$1)*(КАЛЕНДАРЬ!$R24=GRID!$B$3:$BI$3),0))*(1-GRID!$B$69),0))</f>
        <v>#N/A</v>
      </c>
      <c r="T93" s="49" t="e" cm="1">
        <f t="array" ref="T93">IF($I$2="Открытый тариф",
INDEX(GRID!$B$17:$BI$27,MATCH(S$7,GRID!$A$17:$A$27,0),MATCH(1,($U$2=GRID!$B$1:$BI$1)*(КАЛЕНДАРЬ!$R24=GRID!$B$3:$BI$3), 0)),
ROUNDUP(INDEX(GRID!$B$17:$BI$27,MATCH(S$7,GRID!$A$17:$A$27,0),MATCH(1,($U$2=GRID!$B$1:$BI$1)*(КАЛЕНДАРЬ!$R24=GRID!$B$3:$BI$3), 0))*(1-GRID!$B$69),0))</f>
        <v>#N/A</v>
      </c>
      <c r="U93" s="49" cm="1">
        <f t="array" ref="U93">IF($I$2="Открытый тариф",
INDEX(GRID!$B$4:$BI$14,MATCH(U$7,GRID!$A$4:$A$14,0),MATCH(1,($U$2=GRID!$B$1:$BI$1)*(КАЛЕНДАРЬ!$R24=GRID!$B$3:$BI$3), 0)),
ROUNDUP(INDEX(GRID!$B$4:$BI$14,MATCH(U$7,GRID!$A$4:$A$14,0),MATCH(1,($U$2=GRID!$B$1:$BI$1)*(КАЛЕНДАРЬ!$R24=GRID!$B$3:$BI$3),0))*(1-GRID!$B$69),0))</f>
        <v>88000</v>
      </c>
      <c r="V93" s="49" cm="1">
        <f t="array" ref="V93">IF($I$2="Открытый тариф",
INDEX(GRID!$B$17:$BI$27,MATCH(U$7,GRID!$A$17:$A$27,0),MATCH(1,($U$2=GRID!$B$1:$BI$1)*(КАЛЕНДАРЬ!$R24=GRID!$B$3:$BI$3), 0)),
ROUNDUP(INDEX(GRID!$B$17:$BI$27,MATCH(U$7,GRID!$A$17:$A$27,0),MATCH(1,($U$2=GRID!$B$1:$BI$1)*(КАЛЕНДАРЬ!$R24=GRID!$B$3:$BI$3), 0))*(1-GRID!$B$69),0))</f>
        <v>90500</v>
      </c>
      <c r="W93" s="49" cm="1">
        <f t="array" ref="W93">IF($I$2="Открытый тариф",
INDEX(GRID!$B$4:$BI$14,MATCH(W$7,GRID!$A$4:$A$14,0),MATCH(1,($U$2=GRID!$B$1:$BI$1)*(КАЛЕНДАРЬ!$R24=GRID!$B$3:$BI$3), 0)),
ROUNDUP(INDEX(GRID!$B$4:$BI$14,MATCH(W$7,GRID!$A$4:$A$14,0),MATCH(1,($U$2=GRID!$B$1:$BI$1)*(КАЛЕНДАРЬ!$R24=GRID!$B$3:$BI$3),0))*(1-GRID!$B$69),0))</f>
        <v>317000</v>
      </c>
      <c r="X93" s="49" cm="1">
        <f t="array" ref="X93">IF($I$2="Открытый тариф",
INDEX(GRID!$B$17:$BI$27,MATCH(W$7,GRID!$A$17:$A$27,0),MATCH(1,($U$2=GRID!$B$1:$BI$1)*(КАЛЕНДАРЬ!$R24=GRID!$B$3:$BI$3), 0)),
ROUNDUP(INDEX(GRID!$B$17:$BI$27,MATCH(W$7,GRID!$A$17:$A$27,0),MATCH(1,($U$2=GRID!$B$1:$BI$1)*(КАЛЕНДАРЬ!$R24=GRID!$B$3:$BI$3), 0))*(1-GRID!$B$69),0))</f>
        <v>319500</v>
      </c>
    </row>
    <row r="94" spans="1:24" ht="12.75" hidden="1" customHeight="1" x14ac:dyDescent="0.2">
      <c r="A94" s="117" t="s">
        <v>42</v>
      </c>
      <c r="B94" s="117">
        <v>22</v>
      </c>
      <c r="C94" s="47" cm="1">
        <f t="array" ref="C94">IF($I$2="Открытый тариф",
INDEX(GRID!$B$4:$BI$14,MATCH(C$7,GRID!$A$4:$A$14,0),MATCH(1,($U$2=GRID!$B$1:$BI$1)*(КАЛЕНДАРЬ!$R25=GRID!$B$3:$BI$3), 0)),
ROUNDUP(INDEX(GRID!$B$4:$BI$14,MATCH(C$7,GRID!$A$4:$A$14,0),MATCH(1,($U$2=GRID!$B$1:$BI$1)*(КАЛЕНДАРЬ!$R25=GRID!$B$3:$BI$3),0))*(1-GRID!$B$69),0))</f>
        <v>29000</v>
      </c>
      <c r="D94" s="48" cm="1">
        <f t="array" ref="D94">IF($I$2="Открытый тариф",
INDEX(GRID!$B$17:$BI$27,MATCH(C$7,GRID!$A$17:$A$27,0),MATCH(1,($U$2=GRID!$B$1:$BI$1)*(КАЛЕНДАРЬ!$R25=GRID!$B$3:$BI$3), 0)),
ROUNDUP(INDEX(GRID!$B$17:$BI$27,MATCH(C$7,GRID!$A$17:$A$27,0),MATCH(1,($U$2=GRID!$B$1:$BI$1)*(КАЛЕНДАРЬ!$R25=GRID!$B$3:$BI$3), 0))*(1-GRID!$B$69),0))</f>
        <v>31500</v>
      </c>
      <c r="E94" s="47" cm="1">
        <f t="array" ref="E94">IF($I$2="Открытый тариф",
INDEX(GRID!$B$4:$BI$14,MATCH(E$7,GRID!$A$4:$A$14,0),MATCH(1,($U$2=GRID!$B$1:$BI$1)*(КАЛЕНДАРЬ!$R25=GRID!$B$3:$BI$3), 0)),
ROUNDUP(INDEX(GRID!$B$4:$BI$14,MATCH(E$7,GRID!$A$4:$A$14,0),MATCH(1,($U$2=GRID!$B$1:$BI$1)*(КАЛЕНДАРЬ!$R25=GRID!$B$3:$BI$3),0))*(1-GRID!$B$69),0))</f>
        <v>32400</v>
      </c>
      <c r="F94" s="48" cm="1">
        <f t="array" ref="F94">IF($I$2="Открытый тариф",
INDEX(GRID!$B$17:$BI$27,MATCH(E$7,GRID!$A$17:$A$27,0),MATCH(1,($U$2=GRID!$B$1:$BI$1)*(КАЛЕНДАРЬ!$R25=GRID!$B$3:$BI$3), 0)),
ROUNDUP(INDEX(GRID!$B$17:$BI$27,MATCH(E$7,GRID!$A$17:$A$27,0),MATCH(1,($U$2=GRID!$B$1:$BI$1)*(КАЛЕНДАРЬ!$R25=GRID!$B$3:$BI$3), 0))*(1-GRID!$B$69),0))</f>
        <v>34900</v>
      </c>
      <c r="G94" s="47" t="e" cm="1">
        <f t="array" ref="G94">IF($I$2="Открытый тариф",
INDEX(GRID!$B$4:$BI$14,MATCH(G$7,GRID!$A$4:$A$14,0),MATCH(1,($U$2=GRID!$B$1:$BI$1)*(КАЛЕНДАРЬ!$R25=GRID!$B$3:$BI$3), 0)),
ROUNDUP(INDEX(GRID!$B$4:$BI$14,MATCH(G$7,GRID!$A$4:$A$14,0),MATCH(1,($U$2=GRID!$B$1:$BI$1)*(КАЛЕНДАРЬ!$R25=GRID!$B$3:$BI$3),0))*(1-GRID!$B$69),0))</f>
        <v>#N/A</v>
      </c>
      <c r="H94" s="48" t="e" cm="1">
        <f t="array" ref="H94">IF($I$2="Открытый тариф",
INDEX(GRID!$B$17:$BI$27,MATCH(G$7,GRID!$A$17:$A$27,0),MATCH(1,($U$2=GRID!$B$1:$BI$1)*(КАЛЕНДАРЬ!$R25=GRID!$B$3:$BI$3), 0)),
ROUNDUP(INDEX(GRID!$B$17:$BI$27,MATCH(G$7,GRID!$A$17:$A$27,0),MATCH(1,($U$2=GRID!$B$1:$BI$1)*(КАЛЕНДАРЬ!$R25=GRID!$B$3:$BI$3), 0))*(1-GRID!$B$69),0))</f>
        <v>#N/A</v>
      </c>
      <c r="I94" s="47" t="e" cm="1">
        <f t="array" ref="I94">IF($I$2="Открытый тариф",
INDEX(GRID!$B$4:$BI$14,MATCH(I$7,GRID!$A$4:$A$14,0),MATCH(1,($U$2=GRID!$B$1:$BI$1)*(КАЛЕНДАРЬ!$R25=GRID!$B$3:$BI$3), 0)),
ROUNDUP(INDEX(GRID!$B$4:$BI$14,MATCH(I$7,GRID!$A$4:$A$14,0),MATCH(1,($U$2=GRID!$B$1:$BI$1)*(КАЛЕНДАРЬ!$R25=GRID!$B$3:$BI$3),0))*(1-GRID!$B$69),0))</f>
        <v>#N/A</v>
      </c>
      <c r="J94" s="48" t="e" cm="1">
        <f t="array" ref="J94">IF($I$2="Открытый тариф",
INDEX(GRID!$B$17:$BI$27,MATCH(I$7,GRID!$A$17:$A$27,0),MATCH(1,($U$2=GRID!$B$1:$BI$1)*(КАЛЕНДАРЬ!$R25=GRID!$B$3:$BI$3), 0)),
ROUNDUP(INDEX(GRID!$B$17:$BI$27,MATCH(I$7,GRID!$A$17:$A$27,0),MATCH(1,($U$2=GRID!$B$1:$BI$1)*(КАЛЕНДАРЬ!$R25=GRID!$B$3:$BI$3), 0))*(1-GRID!$B$69),0))</f>
        <v>#N/A</v>
      </c>
      <c r="K94" s="47" cm="1">
        <f t="array" ref="K94">IF($I$2="Открытый тариф",
INDEX(GRID!$B$4:$BI$14,MATCH(K$7,GRID!$A$4:$A$14,0),MATCH(1,($U$2=GRID!$B$1:$BI$1)*(КАЛЕНДАРЬ!$R25=GRID!$B$3:$BI$3), 0)),
ROUNDUP(INDEX(GRID!$B$4:$BI$14,MATCH(K$7,GRID!$A$4:$A$14,0),MATCH(1,($U$2=GRID!$B$1:$BI$1)*(КАЛЕНДАРЬ!$R25=GRID!$B$3:$BI$3),0))*(1-GRID!$B$69),0))</f>
        <v>44800</v>
      </c>
      <c r="L94" s="48" cm="1">
        <f t="array" ref="L94">IF($I$2="Открытый тариф",
INDEX(GRID!$B$17:$BI$27,MATCH(K$7,GRID!$A$17:$A$27,0),MATCH(1,($U$2=GRID!$B$1:$BI$1)*(КАЛЕНДАРЬ!$R25=GRID!$B$3:$BI$3), 0)),
ROUNDUP(INDEX(GRID!$B$17:$BI$27,MATCH(K$7,GRID!$A$17:$A$27,0),MATCH(1,($U$2=GRID!$B$1:$BI$1)*(КАЛЕНДАРЬ!$R25=GRID!$B$3:$BI$3), 0))*(1-GRID!$B$69),0))</f>
        <v>47300</v>
      </c>
      <c r="M94" s="47" cm="1">
        <f t="array" ref="M94">IF($I$2="Открытый тариф",
INDEX(GRID!$B$4:$BI$14,MATCH(M$7,GRID!$A$4:$A$14,0),MATCH(1,($U$2=GRID!$B$1:$BI$1)*(КАЛЕНДАРЬ!$R25=GRID!$B$3:$BI$3), 0)),
ROUNDUP(INDEX(GRID!$B$4:$BI$14,MATCH(M$7,GRID!$A$4:$A$14,0),MATCH(1,($U$2=GRID!$B$1:$BI$1)*(КАЛЕНДАРЬ!$R25=GRID!$B$3:$BI$3),0))*(1-GRID!$B$69),0))</f>
        <v>50000</v>
      </c>
      <c r="N94" s="48" cm="1">
        <f t="array" ref="N94">IF($I$2="Открытый тариф",
INDEX(GRID!$B$17:$BI$27,MATCH(M$7,GRID!$A$17:$A$27,0),MATCH(1,($U$2=GRID!$B$1:$BI$1)*(КАЛЕНДАРЬ!$R25=GRID!$B$3:$BI$3), 0)),
ROUNDUP(INDEX(GRID!$B$17:$BI$27,MATCH(M$7,GRID!$A$17:$A$27,0),MATCH(1,($U$2=GRID!$B$1:$BI$1)*(КАЛЕНДАРЬ!$R25=GRID!$B$3:$BI$3), 0))*(1-GRID!$B$69),0))</f>
        <v>52500</v>
      </c>
      <c r="O94" s="49" cm="1">
        <f t="array" ref="O94">IF($I$2="Открытый тариф",
INDEX(GRID!$B$4:$BI$14,MATCH(O$7,GRID!$A$4:$A$14,0),MATCH(1,($U$2=GRID!$B$1:$BI$1)*(КАЛЕНДАРЬ!$R25=GRID!$B$3:$BI$3), 0)),
ROUNDUP(INDEX(GRID!$B$4:$BI$14,MATCH(O$7,GRID!$A$4:$A$14,0),MATCH(1,($U$2=GRID!$B$1:$BI$1)*(КАЛЕНДАРЬ!$R25=GRID!$B$3:$BI$3),0))*(1-GRID!$B$69),0))</f>
        <v>56500</v>
      </c>
      <c r="P94" s="49" cm="1">
        <f t="array" ref="P94">IF($I$2="Открытый тариф",
INDEX(GRID!$B$17:$BI$27,MATCH(O$7,GRID!$A$17:$A$27,0),MATCH(1,($U$2=GRID!$B$1:$BI$1)*(КАЛЕНДАРЬ!$R25=GRID!$B$3:$BI$3), 0)),
ROUNDUP(INDEX(GRID!$B$17:$BI$27,MATCH(O$7,GRID!$A$17:$A$27,0),MATCH(1,($U$2=GRID!$B$1:$BI$1)*(КАЛЕНДАРЬ!$R25=GRID!$B$3:$BI$3), 0))*(1-GRID!$B$69),0))</f>
        <v>59000</v>
      </c>
      <c r="Q94" s="49" t="e" cm="1">
        <f t="array" ref="Q94">IF($I$2="Открытый тариф",
INDEX(GRID!$B$4:$BI$14,MATCH(Q$7,GRID!$A$4:$A$14,0),MATCH(1,($U$2=GRID!$B$1:$BI$1)*(КАЛЕНДАРЬ!$R25=GRID!$B$3:$BI$3), 0)),
ROUNDUP(INDEX(GRID!$B$4:$BI$14,MATCH(Q$7,GRID!$A$4:$A$14,0),MATCH(1,($U$2=GRID!$B$1:$BI$1)*(КАЛЕНДАРЬ!$R25=GRID!$B$3:$BI$3),0))*(1-GRID!$B$69),0))</f>
        <v>#N/A</v>
      </c>
      <c r="R94" s="49" t="e" cm="1">
        <f t="array" ref="R94">IF($I$2="Открытый тариф",
INDEX(GRID!$B$17:$BI$27,MATCH(Q$7,GRID!$A$17:$A$27,0),MATCH(1,($U$2=GRID!$B$1:$BI$1)*(КАЛЕНДАРЬ!$R25=GRID!$B$3:$BI$3), 0)),
ROUNDUP(INDEX(GRID!$B$17:$BI$27,MATCH(Q$7,GRID!$A$17:$A$27,0),MATCH(1,($U$2=GRID!$B$1:$BI$1)*(КАЛЕНДАРЬ!$R25=GRID!$B$3:$BI$3), 0))*(1-GRID!$B$69),0))</f>
        <v>#N/A</v>
      </c>
      <c r="S94" s="49" t="e" cm="1">
        <f t="array" ref="S94">IF($I$2="Открытый тариф",
INDEX(GRID!$B$4:$BI$14,MATCH(S$7,GRID!$A$4:$A$14,0),MATCH(1,($U$2=GRID!$B$1:$BI$1)*(КАЛЕНДАРЬ!$R25=GRID!$B$3:$BI$3), 0)),
ROUNDUP(INDEX(GRID!$B$4:$BI$14,MATCH(S$7,GRID!$A$4:$A$14,0),MATCH(1,($U$2=GRID!$B$1:$BI$1)*(КАЛЕНДАРЬ!$R25=GRID!$B$3:$BI$3),0))*(1-GRID!$B$69),0))</f>
        <v>#N/A</v>
      </c>
      <c r="T94" s="49" t="e" cm="1">
        <f t="array" ref="T94">IF($I$2="Открытый тариф",
INDEX(GRID!$B$17:$BI$27,MATCH(S$7,GRID!$A$17:$A$27,0),MATCH(1,($U$2=GRID!$B$1:$BI$1)*(КАЛЕНДАРЬ!$R25=GRID!$B$3:$BI$3), 0)),
ROUNDUP(INDEX(GRID!$B$17:$BI$27,MATCH(S$7,GRID!$A$17:$A$27,0),MATCH(1,($U$2=GRID!$B$1:$BI$1)*(КАЛЕНДАРЬ!$R25=GRID!$B$3:$BI$3), 0))*(1-GRID!$B$69),0))</f>
        <v>#N/A</v>
      </c>
      <c r="U94" s="49" cm="1">
        <f t="array" ref="U94">IF($I$2="Открытый тариф",
INDEX(GRID!$B$4:$BI$14,MATCH(U$7,GRID!$A$4:$A$14,0),MATCH(1,($U$2=GRID!$B$1:$BI$1)*(КАЛЕНДАРЬ!$R25=GRID!$B$3:$BI$3), 0)),
ROUNDUP(INDEX(GRID!$B$4:$BI$14,MATCH(U$7,GRID!$A$4:$A$14,0),MATCH(1,($U$2=GRID!$B$1:$BI$1)*(КАЛЕНДАРЬ!$R25=GRID!$B$3:$BI$3),0))*(1-GRID!$B$69),0))</f>
        <v>88000</v>
      </c>
      <c r="V94" s="49" cm="1">
        <f t="array" ref="V94">IF($I$2="Открытый тариф",
INDEX(GRID!$B$17:$BI$27,MATCH(U$7,GRID!$A$17:$A$27,0),MATCH(1,($U$2=GRID!$B$1:$BI$1)*(КАЛЕНДАРЬ!$R25=GRID!$B$3:$BI$3), 0)),
ROUNDUP(INDEX(GRID!$B$17:$BI$27,MATCH(U$7,GRID!$A$17:$A$27,0),MATCH(1,($U$2=GRID!$B$1:$BI$1)*(КАЛЕНДАРЬ!$R25=GRID!$B$3:$BI$3), 0))*(1-GRID!$B$69),0))</f>
        <v>90500</v>
      </c>
      <c r="W94" s="49" cm="1">
        <f t="array" ref="W94">IF($I$2="Открытый тариф",
INDEX(GRID!$B$4:$BI$14,MATCH(W$7,GRID!$A$4:$A$14,0),MATCH(1,($U$2=GRID!$B$1:$BI$1)*(КАЛЕНДАРЬ!$R25=GRID!$B$3:$BI$3), 0)),
ROUNDUP(INDEX(GRID!$B$4:$BI$14,MATCH(W$7,GRID!$A$4:$A$14,0),MATCH(1,($U$2=GRID!$B$1:$BI$1)*(КАЛЕНДАРЬ!$R25=GRID!$B$3:$BI$3),0))*(1-GRID!$B$69),0))</f>
        <v>317000</v>
      </c>
      <c r="X94" s="49" cm="1">
        <f t="array" ref="X94">IF($I$2="Открытый тариф",
INDEX(GRID!$B$17:$BI$27,MATCH(W$7,GRID!$A$17:$A$27,0),MATCH(1,($U$2=GRID!$B$1:$BI$1)*(КАЛЕНДАРЬ!$R25=GRID!$B$3:$BI$3), 0)),
ROUNDUP(INDEX(GRID!$B$17:$BI$27,MATCH(W$7,GRID!$A$17:$A$27,0),MATCH(1,($U$2=GRID!$B$1:$BI$1)*(КАЛЕНДАРЬ!$R25=GRID!$B$3:$BI$3), 0))*(1-GRID!$B$69),0))</f>
        <v>319500</v>
      </c>
    </row>
    <row r="95" spans="1:24" ht="12.75" hidden="1" customHeight="1" x14ac:dyDescent="0.2">
      <c r="A95" s="117" t="s">
        <v>43</v>
      </c>
      <c r="B95" s="117">
        <v>23</v>
      </c>
      <c r="C95" s="47" cm="1">
        <f t="array" ref="C95">IF($I$2="Открытый тариф",
INDEX(GRID!$B$4:$BI$14,MATCH(C$7,GRID!$A$4:$A$14,0),MATCH(1,($U$2=GRID!$B$1:$BI$1)*(КАЛЕНДАРЬ!$R26=GRID!$B$3:$BI$3), 0)),
ROUNDUP(INDEX(GRID!$B$4:$BI$14,MATCH(C$7,GRID!$A$4:$A$14,0),MATCH(1,($U$2=GRID!$B$1:$BI$1)*(КАЛЕНДАРЬ!$R26=GRID!$B$3:$BI$3),0))*(1-GRID!$B$69),0))</f>
        <v>29000</v>
      </c>
      <c r="D95" s="48" cm="1">
        <f t="array" ref="D95">IF($I$2="Открытый тариф",
INDEX(GRID!$B$17:$BI$27,MATCH(C$7,GRID!$A$17:$A$27,0),MATCH(1,($U$2=GRID!$B$1:$BI$1)*(КАЛЕНДАРЬ!$R26=GRID!$B$3:$BI$3), 0)),
ROUNDUP(INDEX(GRID!$B$17:$BI$27,MATCH(C$7,GRID!$A$17:$A$27,0),MATCH(1,($U$2=GRID!$B$1:$BI$1)*(КАЛЕНДАРЬ!$R26=GRID!$B$3:$BI$3), 0))*(1-GRID!$B$69),0))</f>
        <v>31500</v>
      </c>
      <c r="E95" s="47" cm="1">
        <f t="array" ref="E95">IF($I$2="Открытый тариф",
INDEX(GRID!$B$4:$BI$14,MATCH(E$7,GRID!$A$4:$A$14,0),MATCH(1,($U$2=GRID!$B$1:$BI$1)*(КАЛЕНДАРЬ!$R26=GRID!$B$3:$BI$3), 0)),
ROUNDUP(INDEX(GRID!$B$4:$BI$14,MATCH(E$7,GRID!$A$4:$A$14,0),MATCH(1,($U$2=GRID!$B$1:$BI$1)*(КАЛЕНДАРЬ!$R26=GRID!$B$3:$BI$3),0))*(1-GRID!$B$69),0))</f>
        <v>32400</v>
      </c>
      <c r="F95" s="48" cm="1">
        <f t="array" ref="F95">IF($I$2="Открытый тариф",
INDEX(GRID!$B$17:$BI$27,MATCH(E$7,GRID!$A$17:$A$27,0),MATCH(1,($U$2=GRID!$B$1:$BI$1)*(КАЛЕНДАРЬ!$R26=GRID!$B$3:$BI$3), 0)),
ROUNDUP(INDEX(GRID!$B$17:$BI$27,MATCH(E$7,GRID!$A$17:$A$27,0),MATCH(1,($U$2=GRID!$B$1:$BI$1)*(КАЛЕНДАРЬ!$R26=GRID!$B$3:$BI$3), 0))*(1-GRID!$B$69),0))</f>
        <v>34900</v>
      </c>
      <c r="G95" s="47" t="e" cm="1">
        <f t="array" ref="G95">IF($I$2="Открытый тариф",
INDEX(GRID!$B$4:$BI$14,MATCH(G$7,GRID!$A$4:$A$14,0),MATCH(1,($U$2=GRID!$B$1:$BI$1)*(КАЛЕНДАРЬ!$R26=GRID!$B$3:$BI$3), 0)),
ROUNDUP(INDEX(GRID!$B$4:$BI$14,MATCH(G$7,GRID!$A$4:$A$14,0),MATCH(1,($U$2=GRID!$B$1:$BI$1)*(КАЛЕНДАРЬ!$R26=GRID!$B$3:$BI$3),0))*(1-GRID!$B$69),0))</f>
        <v>#N/A</v>
      </c>
      <c r="H95" s="48" t="e" cm="1">
        <f t="array" ref="H95">IF($I$2="Открытый тариф",
INDEX(GRID!$B$17:$BI$27,MATCH(G$7,GRID!$A$17:$A$27,0),MATCH(1,($U$2=GRID!$B$1:$BI$1)*(КАЛЕНДАРЬ!$R26=GRID!$B$3:$BI$3), 0)),
ROUNDUP(INDEX(GRID!$B$17:$BI$27,MATCH(G$7,GRID!$A$17:$A$27,0),MATCH(1,($U$2=GRID!$B$1:$BI$1)*(КАЛЕНДАРЬ!$R26=GRID!$B$3:$BI$3), 0))*(1-GRID!$B$69),0))</f>
        <v>#N/A</v>
      </c>
      <c r="I95" s="47" t="e" cm="1">
        <f t="array" ref="I95">IF($I$2="Открытый тариф",
INDEX(GRID!$B$4:$BI$14,MATCH(I$7,GRID!$A$4:$A$14,0),MATCH(1,($U$2=GRID!$B$1:$BI$1)*(КАЛЕНДАРЬ!$R26=GRID!$B$3:$BI$3), 0)),
ROUNDUP(INDEX(GRID!$B$4:$BI$14,MATCH(I$7,GRID!$A$4:$A$14,0),MATCH(1,($U$2=GRID!$B$1:$BI$1)*(КАЛЕНДАРЬ!$R26=GRID!$B$3:$BI$3),0))*(1-GRID!$B$69),0))</f>
        <v>#N/A</v>
      </c>
      <c r="J95" s="48" t="e" cm="1">
        <f t="array" ref="J95">IF($I$2="Открытый тариф",
INDEX(GRID!$B$17:$BI$27,MATCH(I$7,GRID!$A$17:$A$27,0),MATCH(1,($U$2=GRID!$B$1:$BI$1)*(КАЛЕНДАРЬ!$R26=GRID!$B$3:$BI$3), 0)),
ROUNDUP(INDEX(GRID!$B$17:$BI$27,MATCH(I$7,GRID!$A$17:$A$27,0),MATCH(1,($U$2=GRID!$B$1:$BI$1)*(КАЛЕНДАРЬ!$R26=GRID!$B$3:$BI$3), 0))*(1-GRID!$B$69),0))</f>
        <v>#N/A</v>
      </c>
      <c r="K95" s="47" cm="1">
        <f t="array" ref="K95">IF($I$2="Открытый тариф",
INDEX(GRID!$B$4:$BI$14,MATCH(K$7,GRID!$A$4:$A$14,0),MATCH(1,($U$2=GRID!$B$1:$BI$1)*(КАЛЕНДАРЬ!$R26=GRID!$B$3:$BI$3), 0)),
ROUNDUP(INDEX(GRID!$B$4:$BI$14,MATCH(K$7,GRID!$A$4:$A$14,0),MATCH(1,($U$2=GRID!$B$1:$BI$1)*(КАЛЕНДАРЬ!$R26=GRID!$B$3:$BI$3),0))*(1-GRID!$B$69),0))</f>
        <v>44800</v>
      </c>
      <c r="L95" s="48" cm="1">
        <f t="array" ref="L95">IF($I$2="Открытый тариф",
INDEX(GRID!$B$17:$BI$27,MATCH(K$7,GRID!$A$17:$A$27,0),MATCH(1,($U$2=GRID!$B$1:$BI$1)*(КАЛЕНДАРЬ!$R26=GRID!$B$3:$BI$3), 0)),
ROUNDUP(INDEX(GRID!$B$17:$BI$27,MATCH(K$7,GRID!$A$17:$A$27,0),MATCH(1,($U$2=GRID!$B$1:$BI$1)*(КАЛЕНДАРЬ!$R26=GRID!$B$3:$BI$3), 0))*(1-GRID!$B$69),0))</f>
        <v>47300</v>
      </c>
      <c r="M95" s="47" cm="1">
        <f t="array" ref="M95">IF($I$2="Открытый тариф",
INDEX(GRID!$B$4:$BI$14,MATCH(M$7,GRID!$A$4:$A$14,0),MATCH(1,($U$2=GRID!$B$1:$BI$1)*(КАЛЕНДАРЬ!$R26=GRID!$B$3:$BI$3), 0)),
ROUNDUP(INDEX(GRID!$B$4:$BI$14,MATCH(M$7,GRID!$A$4:$A$14,0),MATCH(1,($U$2=GRID!$B$1:$BI$1)*(КАЛЕНДАРЬ!$R26=GRID!$B$3:$BI$3),0))*(1-GRID!$B$69),0))</f>
        <v>50000</v>
      </c>
      <c r="N95" s="48" cm="1">
        <f t="array" ref="N95">IF($I$2="Открытый тариф",
INDEX(GRID!$B$17:$BI$27,MATCH(M$7,GRID!$A$17:$A$27,0),MATCH(1,($U$2=GRID!$B$1:$BI$1)*(КАЛЕНДАРЬ!$R26=GRID!$B$3:$BI$3), 0)),
ROUNDUP(INDEX(GRID!$B$17:$BI$27,MATCH(M$7,GRID!$A$17:$A$27,0),MATCH(1,($U$2=GRID!$B$1:$BI$1)*(КАЛЕНДАРЬ!$R26=GRID!$B$3:$BI$3), 0))*(1-GRID!$B$69),0))</f>
        <v>52500</v>
      </c>
      <c r="O95" s="49" cm="1">
        <f t="array" ref="O95">IF($I$2="Открытый тариф",
INDEX(GRID!$B$4:$BI$14,MATCH(O$7,GRID!$A$4:$A$14,0),MATCH(1,($U$2=GRID!$B$1:$BI$1)*(КАЛЕНДАРЬ!$R26=GRID!$B$3:$BI$3), 0)),
ROUNDUP(INDEX(GRID!$B$4:$BI$14,MATCH(O$7,GRID!$A$4:$A$14,0),MATCH(1,($U$2=GRID!$B$1:$BI$1)*(КАЛЕНДАРЬ!$R26=GRID!$B$3:$BI$3),0))*(1-GRID!$B$69),0))</f>
        <v>56500</v>
      </c>
      <c r="P95" s="49" cm="1">
        <f t="array" ref="P95">IF($I$2="Открытый тариф",
INDEX(GRID!$B$17:$BI$27,MATCH(O$7,GRID!$A$17:$A$27,0),MATCH(1,($U$2=GRID!$B$1:$BI$1)*(КАЛЕНДАРЬ!$R26=GRID!$B$3:$BI$3), 0)),
ROUNDUP(INDEX(GRID!$B$17:$BI$27,MATCH(O$7,GRID!$A$17:$A$27,0),MATCH(1,($U$2=GRID!$B$1:$BI$1)*(КАЛЕНДАРЬ!$R26=GRID!$B$3:$BI$3), 0))*(1-GRID!$B$69),0))</f>
        <v>59000</v>
      </c>
      <c r="Q95" s="49" t="e" cm="1">
        <f t="array" ref="Q95">IF($I$2="Открытый тариф",
INDEX(GRID!$B$4:$BI$14,MATCH(Q$7,GRID!$A$4:$A$14,0),MATCH(1,($U$2=GRID!$B$1:$BI$1)*(КАЛЕНДАРЬ!$R26=GRID!$B$3:$BI$3), 0)),
ROUNDUP(INDEX(GRID!$B$4:$BI$14,MATCH(Q$7,GRID!$A$4:$A$14,0),MATCH(1,($U$2=GRID!$B$1:$BI$1)*(КАЛЕНДАРЬ!$R26=GRID!$B$3:$BI$3),0))*(1-GRID!$B$69),0))</f>
        <v>#N/A</v>
      </c>
      <c r="R95" s="49" t="e" cm="1">
        <f t="array" ref="R95">IF($I$2="Открытый тариф",
INDEX(GRID!$B$17:$BI$27,MATCH(Q$7,GRID!$A$17:$A$27,0),MATCH(1,($U$2=GRID!$B$1:$BI$1)*(КАЛЕНДАРЬ!$R26=GRID!$B$3:$BI$3), 0)),
ROUNDUP(INDEX(GRID!$B$17:$BI$27,MATCH(Q$7,GRID!$A$17:$A$27,0),MATCH(1,($U$2=GRID!$B$1:$BI$1)*(КАЛЕНДАРЬ!$R26=GRID!$B$3:$BI$3), 0))*(1-GRID!$B$69),0))</f>
        <v>#N/A</v>
      </c>
      <c r="S95" s="49" t="e" cm="1">
        <f t="array" ref="S95">IF($I$2="Открытый тариф",
INDEX(GRID!$B$4:$BI$14,MATCH(S$7,GRID!$A$4:$A$14,0),MATCH(1,($U$2=GRID!$B$1:$BI$1)*(КАЛЕНДАРЬ!$R26=GRID!$B$3:$BI$3), 0)),
ROUNDUP(INDEX(GRID!$B$4:$BI$14,MATCH(S$7,GRID!$A$4:$A$14,0),MATCH(1,($U$2=GRID!$B$1:$BI$1)*(КАЛЕНДАРЬ!$R26=GRID!$B$3:$BI$3),0))*(1-GRID!$B$69),0))</f>
        <v>#N/A</v>
      </c>
      <c r="T95" s="49" t="e" cm="1">
        <f t="array" ref="T95">IF($I$2="Открытый тариф",
INDEX(GRID!$B$17:$BI$27,MATCH(S$7,GRID!$A$17:$A$27,0),MATCH(1,($U$2=GRID!$B$1:$BI$1)*(КАЛЕНДАРЬ!$R26=GRID!$B$3:$BI$3), 0)),
ROUNDUP(INDEX(GRID!$B$17:$BI$27,MATCH(S$7,GRID!$A$17:$A$27,0),MATCH(1,($U$2=GRID!$B$1:$BI$1)*(КАЛЕНДАРЬ!$R26=GRID!$B$3:$BI$3), 0))*(1-GRID!$B$69),0))</f>
        <v>#N/A</v>
      </c>
      <c r="U95" s="49" cm="1">
        <f t="array" ref="U95">IF($I$2="Открытый тариф",
INDEX(GRID!$B$4:$BI$14,MATCH(U$7,GRID!$A$4:$A$14,0),MATCH(1,($U$2=GRID!$B$1:$BI$1)*(КАЛЕНДАРЬ!$R26=GRID!$B$3:$BI$3), 0)),
ROUNDUP(INDEX(GRID!$B$4:$BI$14,MATCH(U$7,GRID!$A$4:$A$14,0),MATCH(1,($U$2=GRID!$B$1:$BI$1)*(КАЛЕНДАРЬ!$R26=GRID!$B$3:$BI$3),0))*(1-GRID!$B$69),0))</f>
        <v>88000</v>
      </c>
      <c r="V95" s="49" cm="1">
        <f t="array" ref="V95">IF($I$2="Открытый тариф",
INDEX(GRID!$B$17:$BI$27,MATCH(U$7,GRID!$A$17:$A$27,0),MATCH(1,($U$2=GRID!$B$1:$BI$1)*(КАЛЕНДАРЬ!$R26=GRID!$B$3:$BI$3), 0)),
ROUNDUP(INDEX(GRID!$B$17:$BI$27,MATCH(U$7,GRID!$A$17:$A$27,0),MATCH(1,($U$2=GRID!$B$1:$BI$1)*(КАЛЕНДАРЬ!$R26=GRID!$B$3:$BI$3), 0))*(1-GRID!$B$69),0))</f>
        <v>90500</v>
      </c>
      <c r="W95" s="49" cm="1">
        <f t="array" ref="W95">IF($I$2="Открытый тариф",
INDEX(GRID!$B$4:$BI$14,MATCH(W$7,GRID!$A$4:$A$14,0),MATCH(1,($U$2=GRID!$B$1:$BI$1)*(КАЛЕНДАРЬ!$R26=GRID!$B$3:$BI$3), 0)),
ROUNDUP(INDEX(GRID!$B$4:$BI$14,MATCH(W$7,GRID!$A$4:$A$14,0),MATCH(1,($U$2=GRID!$B$1:$BI$1)*(КАЛЕНДАРЬ!$R26=GRID!$B$3:$BI$3),0))*(1-GRID!$B$69),0))</f>
        <v>317000</v>
      </c>
      <c r="X95" s="49" cm="1">
        <f t="array" ref="X95">IF($I$2="Открытый тариф",
INDEX(GRID!$B$17:$BI$27,MATCH(W$7,GRID!$A$17:$A$27,0),MATCH(1,($U$2=GRID!$B$1:$BI$1)*(КАЛЕНДАРЬ!$R26=GRID!$B$3:$BI$3), 0)),
ROUNDUP(INDEX(GRID!$B$17:$BI$27,MATCH(W$7,GRID!$A$17:$A$27,0),MATCH(1,($U$2=GRID!$B$1:$BI$1)*(КАЛЕНДАРЬ!$R26=GRID!$B$3:$BI$3), 0))*(1-GRID!$B$69),0))</f>
        <v>319500</v>
      </c>
    </row>
    <row r="96" spans="1:24" ht="12.75" hidden="1" customHeight="1" x14ac:dyDescent="0.2">
      <c r="A96" s="117" t="s">
        <v>44</v>
      </c>
      <c r="B96" s="117">
        <v>24</v>
      </c>
      <c r="C96" s="47" cm="1">
        <f t="array" ref="C96">IF($I$2="Открытый тариф",
INDEX(GRID!$B$4:$BI$14,MATCH(C$7,GRID!$A$4:$A$14,0),MATCH(1,($U$2=GRID!$B$1:$BI$1)*(КАЛЕНДАРЬ!$R27=GRID!$B$3:$BI$3), 0)),
ROUNDUP(INDEX(GRID!$B$4:$BI$14,MATCH(C$7,GRID!$A$4:$A$14,0),MATCH(1,($U$2=GRID!$B$1:$BI$1)*(КАЛЕНДАРЬ!$R27=GRID!$B$3:$BI$3),0))*(1-GRID!$B$69),0))</f>
        <v>29000</v>
      </c>
      <c r="D96" s="48" cm="1">
        <f t="array" ref="D96">IF($I$2="Открытый тариф",
INDEX(GRID!$B$17:$BI$27,MATCH(C$7,GRID!$A$17:$A$27,0),MATCH(1,($U$2=GRID!$B$1:$BI$1)*(КАЛЕНДАРЬ!$R27=GRID!$B$3:$BI$3), 0)),
ROUNDUP(INDEX(GRID!$B$17:$BI$27,MATCH(C$7,GRID!$A$17:$A$27,0),MATCH(1,($U$2=GRID!$B$1:$BI$1)*(КАЛЕНДАРЬ!$R27=GRID!$B$3:$BI$3), 0))*(1-GRID!$B$69),0))</f>
        <v>31500</v>
      </c>
      <c r="E96" s="47" cm="1">
        <f t="array" ref="E96">IF($I$2="Открытый тариф",
INDEX(GRID!$B$4:$BI$14,MATCH(E$7,GRID!$A$4:$A$14,0),MATCH(1,($U$2=GRID!$B$1:$BI$1)*(КАЛЕНДАРЬ!$R27=GRID!$B$3:$BI$3), 0)),
ROUNDUP(INDEX(GRID!$B$4:$BI$14,MATCH(E$7,GRID!$A$4:$A$14,0),MATCH(1,($U$2=GRID!$B$1:$BI$1)*(КАЛЕНДАРЬ!$R27=GRID!$B$3:$BI$3),0))*(1-GRID!$B$69),0))</f>
        <v>32400</v>
      </c>
      <c r="F96" s="48" cm="1">
        <f t="array" ref="F96">IF($I$2="Открытый тариф",
INDEX(GRID!$B$17:$BI$27,MATCH(E$7,GRID!$A$17:$A$27,0),MATCH(1,($U$2=GRID!$B$1:$BI$1)*(КАЛЕНДАРЬ!$R27=GRID!$B$3:$BI$3), 0)),
ROUNDUP(INDEX(GRID!$B$17:$BI$27,MATCH(E$7,GRID!$A$17:$A$27,0),MATCH(1,($U$2=GRID!$B$1:$BI$1)*(КАЛЕНДАРЬ!$R27=GRID!$B$3:$BI$3), 0))*(1-GRID!$B$69),0))</f>
        <v>34900</v>
      </c>
      <c r="G96" s="47" t="e" cm="1">
        <f t="array" ref="G96">IF($I$2="Открытый тариф",
INDEX(GRID!$B$4:$BI$14,MATCH(G$7,GRID!$A$4:$A$14,0),MATCH(1,($U$2=GRID!$B$1:$BI$1)*(КАЛЕНДАРЬ!$R27=GRID!$B$3:$BI$3), 0)),
ROUNDUP(INDEX(GRID!$B$4:$BI$14,MATCH(G$7,GRID!$A$4:$A$14,0),MATCH(1,($U$2=GRID!$B$1:$BI$1)*(КАЛЕНДАРЬ!$R27=GRID!$B$3:$BI$3),0))*(1-GRID!$B$69),0))</f>
        <v>#N/A</v>
      </c>
      <c r="H96" s="48" t="e" cm="1">
        <f t="array" ref="H96">IF($I$2="Открытый тариф",
INDEX(GRID!$B$17:$BI$27,MATCH(G$7,GRID!$A$17:$A$27,0),MATCH(1,($U$2=GRID!$B$1:$BI$1)*(КАЛЕНДАРЬ!$R27=GRID!$B$3:$BI$3), 0)),
ROUNDUP(INDEX(GRID!$B$17:$BI$27,MATCH(G$7,GRID!$A$17:$A$27,0),MATCH(1,($U$2=GRID!$B$1:$BI$1)*(КАЛЕНДАРЬ!$R27=GRID!$B$3:$BI$3), 0))*(1-GRID!$B$69),0))</f>
        <v>#N/A</v>
      </c>
      <c r="I96" s="47" t="e" cm="1">
        <f t="array" ref="I96">IF($I$2="Открытый тариф",
INDEX(GRID!$B$4:$BI$14,MATCH(I$7,GRID!$A$4:$A$14,0),MATCH(1,($U$2=GRID!$B$1:$BI$1)*(КАЛЕНДАРЬ!$R27=GRID!$B$3:$BI$3), 0)),
ROUNDUP(INDEX(GRID!$B$4:$BI$14,MATCH(I$7,GRID!$A$4:$A$14,0),MATCH(1,($U$2=GRID!$B$1:$BI$1)*(КАЛЕНДАРЬ!$R27=GRID!$B$3:$BI$3),0))*(1-GRID!$B$69),0))</f>
        <v>#N/A</v>
      </c>
      <c r="J96" s="48" t="e" cm="1">
        <f t="array" ref="J96">IF($I$2="Открытый тариф",
INDEX(GRID!$B$17:$BI$27,MATCH(I$7,GRID!$A$17:$A$27,0),MATCH(1,($U$2=GRID!$B$1:$BI$1)*(КАЛЕНДАРЬ!$R27=GRID!$B$3:$BI$3), 0)),
ROUNDUP(INDEX(GRID!$B$17:$BI$27,MATCH(I$7,GRID!$A$17:$A$27,0),MATCH(1,($U$2=GRID!$B$1:$BI$1)*(КАЛЕНДАРЬ!$R27=GRID!$B$3:$BI$3), 0))*(1-GRID!$B$69),0))</f>
        <v>#N/A</v>
      </c>
      <c r="K96" s="47" cm="1">
        <f t="array" ref="K96">IF($I$2="Открытый тариф",
INDEX(GRID!$B$4:$BI$14,MATCH(K$7,GRID!$A$4:$A$14,0),MATCH(1,($U$2=GRID!$B$1:$BI$1)*(КАЛЕНДАРЬ!$R27=GRID!$B$3:$BI$3), 0)),
ROUNDUP(INDEX(GRID!$B$4:$BI$14,MATCH(K$7,GRID!$A$4:$A$14,0),MATCH(1,($U$2=GRID!$B$1:$BI$1)*(КАЛЕНДАРЬ!$R27=GRID!$B$3:$BI$3),0))*(1-GRID!$B$69),0))</f>
        <v>44800</v>
      </c>
      <c r="L96" s="48" cm="1">
        <f t="array" ref="L96">IF($I$2="Открытый тариф",
INDEX(GRID!$B$17:$BI$27,MATCH(K$7,GRID!$A$17:$A$27,0),MATCH(1,($U$2=GRID!$B$1:$BI$1)*(КАЛЕНДАРЬ!$R27=GRID!$B$3:$BI$3), 0)),
ROUNDUP(INDEX(GRID!$B$17:$BI$27,MATCH(K$7,GRID!$A$17:$A$27,0),MATCH(1,($U$2=GRID!$B$1:$BI$1)*(КАЛЕНДАРЬ!$R27=GRID!$B$3:$BI$3), 0))*(1-GRID!$B$69),0))</f>
        <v>47300</v>
      </c>
      <c r="M96" s="47" cm="1">
        <f t="array" ref="M96">IF($I$2="Открытый тариф",
INDEX(GRID!$B$4:$BI$14,MATCH(M$7,GRID!$A$4:$A$14,0),MATCH(1,($U$2=GRID!$B$1:$BI$1)*(КАЛЕНДАРЬ!$R27=GRID!$B$3:$BI$3), 0)),
ROUNDUP(INDEX(GRID!$B$4:$BI$14,MATCH(M$7,GRID!$A$4:$A$14,0),MATCH(1,($U$2=GRID!$B$1:$BI$1)*(КАЛЕНДАРЬ!$R27=GRID!$B$3:$BI$3),0))*(1-GRID!$B$69),0))</f>
        <v>50000</v>
      </c>
      <c r="N96" s="48" cm="1">
        <f t="array" ref="N96">IF($I$2="Открытый тариф",
INDEX(GRID!$B$17:$BI$27,MATCH(M$7,GRID!$A$17:$A$27,0),MATCH(1,($U$2=GRID!$B$1:$BI$1)*(КАЛЕНДАРЬ!$R27=GRID!$B$3:$BI$3), 0)),
ROUNDUP(INDEX(GRID!$B$17:$BI$27,MATCH(M$7,GRID!$A$17:$A$27,0),MATCH(1,($U$2=GRID!$B$1:$BI$1)*(КАЛЕНДАРЬ!$R27=GRID!$B$3:$BI$3), 0))*(1-GRID!$B$69),0))</f>
        <v>52500</v>
      </c>
      <c r="O96" s="49" cm="1">
        <f t="array" ref="O96">IF($I$2="Открытый тариф",
INDEX(GRID!$B$4:$BI$14,MATCH(O$7,GRID!$A$4:$A$14,0),MATCH(1,($U$2=GRID!$B$1:$BI$1)*(КАЛЕНДАРЬ!$R27=GRID!$B$3:$BI$3), 0)),
ROUNDUP(INDEX(GRID!$B$4:$BI$14,MATCH(O$7,GRID!$A$4:$A$14,0),MATCH(1,($U$2=GRID!$B$1:$BI$1)*(КАЛЕНДАРЬ!$R27=GRID!$B$3:$BI$3),0))*(1-GRID!$B$69),0))</f>
        <v>56500</v>
      </c>
      <c r="P96" s="49" cm="1">
        <f t="array" ref="P96">IF($I$2="Открытый тариф",
INDEX(GRID!$B$17:$BI$27,MATCH(O$7,GRID!$A$17:$A$27,0),MATCH(1,($U$2=GRID!$B$1:$BI$1)*(КАЛЕНДАРЬ!$R27=GRID!$B$3:$BI$3), 0)),
ROUNDUP(INDEX(GRID!$B$17:$BI$27,MATCH(O$7,GRID!$A$17:$A$27,0),MATCH(1,($U$2=GRID!$B$1:$BI$1)*(КАЛЕНДАРЬ!$R27=GRID!$B$3:$BI$3), 0))*(1-GRID!$B$69),0))</f>
        <v>59000</v>
      </c>
      <c r="Q96" s="49" t="e" cm="1">
        <f t="array" ref="Q96">IF($I$2="Открытый тариф",
INDEX(GRID!$B$4:$BI$14,MATCH(Q$7,GRID!$A$4:$A$14,0),MATCH(1,($U$2=GRID!$B$1:$BI$1)*(КАЛЕНДАРЬ!$R27=GRID!$B$3:$BI$3), 0)),
ROUNDUP(INDEX(GRID!$B$4:$BI$14,MATCH(Q$7,GRID!$A$4:$A$14,0),MATCH(1,($U$2=GRID!$B$1:$BI$1)*(КАЛЕНДАРЬ!$R27=GRID!$B$3:$BI$3),0))*(1-GRID!$B$69),0))</f>
        <v>#N/A</v>
      </c>
      <c r="R96" s="49" t="e" cm="1">
        <f t="array" ref="R96">IF($I$2="Открытый тариф",
INDEX(GRID!$B$17:$BI$27,MATCH(Q$7,GRID!$A$17:$A$27,0),MATCH(1,($U$2=GRID!$B$1:$BI$1)*(КАЛЕНДАРЬ!$R27=GRID!$B$3:$BI$3), 0)),
ROUNDUP(INDEX(GRID!$B$17:$BI$27,MATCH(Q$7,GRID!$A$17:$A$27,0),MATCH(1,($U$2=GRID!$B$1:$BI$1)*(КАЛЕНДАРЬ!$R27=GRID!$B$3:$BI$3), 0))*(1-GRID!$B$69),0))</f>
        <v>#N/A</v>
      </c>
      <c r="S96" s="49" t="e" cm="1">
        <f t="array" ref="S96">IF($I$2="Открытый тариф",
INDEX(GRID!$B$4:$BI$14,MATCH(S$7,GRID!$A$4:$A$14,0),MATCH(1,($U$2=GRID!$B$1:$BI$1)*(КАЛЕНДАРЬ!$R27=GRID!$B$3:$BI$3), 0)),
ROUNDUP(INDEX(GRID!$B$4:$BI$14,MATCH(S$7,GRID!$A$4:$A$14,0),MATCH(1,($U$2=GRID!$B$1:$BI$1)*(КАЛЕНДАРЬ!$R27=GRID!$B$3:$BI$3),0))*(1-GRID!$B$69),0))</f>
        <v>#N/A</v>
      </c>
      <c r="T96" s="49" t="e" cm="1">
        <f t="array" ref="T96">IF($I$2="Открытый тариф",
INDEX(GRID!$B$17:$BI$27,MATCH(S$7,GRID!$A$17:$A$27,0),MATCH(1,($U$2=GRID!$B$1:$BI$1)*(КАЛЕНДАРЬ!$R27=GRID!$B$3:$BI$3), 0)),
ROUNDUP(INDEX(GRID!$B$17:$BI$27,MATCH(S$7,GRID!$A$17:$A$27,0),MATCH(1,($U$2=GRID!$B$1:$BI$1)*(КАЛЕНДАРЬ!$R27=GRID!$B$3:$BI$3), 0))*(1-GRID!$B$69),0))</f>
        <v>#N/A</v>
      </c>
      <c r="U96" s="49" cm="1">
        <f t="array" ref="U96">IF($I$2="Открытый тариф",
INDEX(GRID!$B$4:$BI$14,MATCH(U$7,GRID!$A$4:$A$14,0),MATCH(1,($U$2=GRID!$B$1:$BI$1)*(КАЛЕНДАРЬ!$R27=GRID!$B$3:$BI$3), 0)),
ROUNDUP(INDEX(GRID!$B$4:$BI$14,MATCH(U$7,GRID!$A$4:$A$14,0),MATCH(1,($U$2=GRID!$B$1:$BI$1)*(КАЛЕНДАРЬ!$R27=GRID!$B$3:$BI$3),0))*(1-GRID!$B$69),0))</f>
        <v>88000</v>
      </c>
      <c r="V96" s="49" cm="1">
        <f t="array" ref="V96">IF($I$2="Открытый тариф",
INDEX(GRID!$B$17:$BI$27,MATCH(U$7,GRID!$A$17:$A$27,0),MATCH(1,($U$2=GRID!$B$1:$BI$1)*(КАЛЕНДАРЬ!$R27=GRID!$B$3:$BI$3), 0)),
ROUNDUP(INDEX(GRID!$B$17:$BI$27,MATCH(U$7,GRID!$A$17:$A$27,0),MATCH(1,($U$2=GRID!$B$1:$BI$1)*(КАЛЕНДАРЬ!$R27=GRID!$B$3:$BI$3), 0))*(1-GRID!$B$69),0))</f>
        <v>90500</v>
      </c>
      <c r="W96" s="49" cm="1">
        <f t="array" ref="W96">IF($I$2="Открытый тариф",
INDEX(GRID!$B$4:$BI$14,MATCH(W$7,GRID!$A$4:$A$14,0),MATCH(1,($U$2=GRID!$B$1:$BI$1)*(КАЛЕНДАРЬ!$R27=GRID!$B$3:$BI$3), 0)),
ROUNDUP(INDEX(GRID!$B$4:$BI$14,MATCH(W$7,GRID!$A$4:$A$14,0),MATCH(1,($U$2=GRID!$B$1:$BI$1)*(КАЛЕНДАРЬ!$R27=GRID!$B$3:$BI$3),0))*(1-GRID!$B$69),0))</f>
        <v>317000</v>
      </c>
      <c r="X96" s="49" cm="1">
        <f t="array" ref="X96">IF($I$2="Открытый тариф",
INDEX(GRID!$B$17:$BI$27,MATCH(W$7,GRID!$A$17:$A$27,0),MATCH(1,($U$2=GRID!$B$1:$BI$1)*(КАЛЕНДАРЬ!$R27=GRID!$B$3:$BI$3), 0)),
ROUNDUP(INDEX(GRID!$B$17:$BI$27,MATCH(W$7,GRID!$A$17:$A$27,0),MATCH(1,($U$2=GRID!$B$1:$BI$1)*(КАЛЕНДАРЬ!$R27=GRID!$B$3:$BI$3), 0))*(1-GRID!$B$69),0))</f>
        <v>319500</v>
      </c>
    </row>
    <row r="97" spans="1:24" ht="12.75" hidden="1" customHeight="1" x14ac:dyDescent="0.2">
      <c r="A97" s="117" t="s">
        <v>45</v>
      </c>
      <c r="B97" s="117">
        <v>25</v>
      </c>
      <c r="C97" s="47" cm="1">
        <f t="array" ref="C97">IF($I$2="Открытый тариф",
INDEX(GRID!$B$4:$BI$14,MATCH(C$7,GRID!$A$4:$A$14,0),MATCH(1,($U$2=GRID!$B$1:$BI$1)*(КАЛЕНДАРЬ!$R28=GRID!$B$3:$BI$3), 0)),
ROUNDUP(INDEX(GRID!$B$4:$BI$14,MATCH(C$7,GRID!$A$4:$A$14,0),MATCH(1,($U$2=GRID!$B$1:$BI$1)*(КАЛЕНДАРЬ!$R28=GRID!$B$3:$BI$3),0))*(1-GRID!$B$69),0))</f>
        <v>30500</v>
      </c>
      <c r="D97" s="48" cm="1">
        <f t="array" ref="D97">IF($I$2="Открытый тариф",
INDEX(GRID!$B$17:$BI$27,MATCH(C$7,GRID!$A$17:$A$27,0),MATCH(1,($U$2=GRID!$B$1:$BI$1)*(КАЛЕНДАРЬ!$R28=GRID!$B$3:$BI$3), 0)),
ROUNDUP(INDEX(GRID!$B$17:$BI$27,MATCH(C$7,GRID!$A$17:$A$27,0),MATCH(1,($U$2=GRID!$B$1:$BI$1)*(КАЛЕНДАРЬ!$R28=GRID!$B$3:$BI$3), 0))*(1-GRID!$B$69),0))</f>
        <v>33000</v>
      </c>
      <c r="E97" s="47" cm="1">
        <f t="array" ref="E97">IF($I$2="Открытый тариф",
INDEX(GRID!$B$4:$BI$14,MATCH(E$7,GRID!$A$4:$A$14,0),MATCH(1,($U$2=GRID!$B$1:$BI$1)*(КАЛЕНДАРЬ!$R28=GRID!$B$3:$BI$3), 0)),
ROUNDUP(INDEX(GRID!$B$4:$BI$14,MATCH(E$7,GRID!$A$4:$A$14,0),MATCH(1,($U$2=GRID!$B$1:$BI$1)*(КАЛЕНДАРЬ!$R28=GRID!$B$3:$BI$3),0))*(1-GRID!$B$69),0))</f>
        <v>34100</v>
      </c>
      <c r="F97" s="48" cm="1">
        <f t="array" ref="F97">IF($I$2="Открытый тариф",
INDEX(GRID!$B$17:$BI$27,MATCH(E$7,GRID!$A$17:$A$27,0),MATCH(1,($U$2=GRID!$B$1:$BI$1)*(КАЛЕНДАРЬ!$R28=GRID!$B$3:$BI$3), 0)),
ROUNDUP(INDEX(GRID!$B$17:$BI$27,MATCH(E$7,GRID!$A$17:$A$27,0),MATCH(1,($U$2=GRID!$B$1:$BI$1)*(КАЛЕНДАРЬ!$R28=GRID!$B$3:$BI$3), 0))*(1-GRID!$B$69),0))</f>
        <v>36600</v>
      </c>
      <c r="G97" s="47" t="e" cm="1">
        <f t="array" ref="G97">IF($I$2="Открытый тариф",
INDEX(GRID!$B$4:$BI$14,MATCH(G$7,GRID!$A$4:$A$14,0),MATCH(1,($U$2=GRID!$B$1:$BI$1)*(КАЛЕНДАРЬ!$R28=GRID!$B$3:$BI$3), 0)),
ROUNDUP(INDEX(GRID!$B$4:$BI$14,MATCH(G$7,GRID!$A$4:$A$14,0),MATCH(1,($U$2=GRID!$B$1:$BI$1)*(КАЛЕНДАРЬ!$R28=GRID!$B$3:$BI$3),0))*(1-GRID!$B$69),0))</f>
        <v>#N/A</v>
      </c>
      <c r="H97" s="48" t="e" cm="1">
        <f t="array" ref="H97">IF($I$2="Открытый тариф",
INDEX(GRID!$B$17:$BI$27,MATCH(G$7,GRID!$A$17:$A$27,0),MATCH(1,($U$2=GRID!$B$1:$BI$1)*(КАЛЕНДАРЬ!$R28=GRID!$B$3:$BI$3), 0)),
ROUNDUP(INDEX(GRID!$B$17:$BI$27,MATCH(G$7,GRID!$A$17:$A$27,0),MATCH(1,($U$2=GRID!$B$1:$BI$1)*(КАЛЕНДАРЬ!$R28=GRID!$B$3:$BI$3), 0))*(1-GRID!$B$69),0))</f>
        <v>#N/A</v>
      </c>
      <c r="I97" s="47" t="e" cm="1">
        <f t="array" ref="I97">IF($I$2="Открытый тариф",
INDEX(GRID!$B$4:$BI$14,MATCH(I$7,GRID!$A$4:$A$14,0),MATCH(1,($U$2=GRID!$B$1:$BI$1)*(КАЛЕНДАРЬ!$R28=GRID!$B$3:$BI$3), 0)),
ROUNDUP(INDEX(GRID!$B$4:$BI$14,MATCH(I$7,GRID!$A$4:$A$14,0),MATCH(1,($U$2=GRID!$B$1:$BI$1)*(КАЛЕНДАРЬ!$R28=GRID!$B$3:$BI$3),0))*(1-GRID!$B$69),0))</f>
        <v>#N/A</v>
      </c>
      <c r="J97" s="48" t="e" cm="1">
        <f t="array" ref="J97">IF($I$2="Открытый тариф",
INDEX(GRID!$B$17:$BI$27,MATCH(I$7,GRID!$A$17:$A$27,0),MATCH(1,($U$2=GRID!$B$1:$BI$1)*(КАЛЕНДАРЬ!$R28=GRID!$B$3:$BI$3), 0)),
ROUNDUP(INDEX(GRID!$B$17:$BI$27,MATCH(I$7,GRID!$A$17:$A$27,0),MATCH(1,($U$2=GRID!$B$1:$BI$1)*(КАЛЕНДАРЬ!$R28=GRID!$B$3:$BI$3), 0))*(1-GRID!$B$69),0))</f>
        <v>#N/A</v>
      </c>
      <c r="K97" s="47" cm="1">
        <f t="array" ref="K97">IF($I$2="Открытый тариф",
INDEX(GRID!$B$4:$BI$14,MATCH(K$7,GRID!$A$4:$A$14,0),MATCH(1,($U$2=GRID!$B$1:$BI$1)*(КАЛЕНДАРЬ!$R28=GRID!$B$3:$BI$3), 0)),
ROUNDUP(INDEX(GRID!$B$4:$BI$14,MATCH(K$7,GRID!$A$4:$A$14,0),MATCH(1,($U$2=GRID!$B$1:$BI$1)*(КАЛЕНДАРЬ!$R28=GRID!$B$3:$BI$3),0))*(1-GRID!$B$69),0))</f>
        <v>47300</v>
      </c>
      <c r="L97" s="48" cm="1">
        <f t="array" ref="L97">IF($I$2="Открытый тариф",
INDEX(GRID!$B$17:$BI$27,MATCH(K$7,GRID!$A$17:$A$27,0),MATCH(1,($U$2=GRID!$B$1:$BI$1)*(КАЛЕНДАРЬ!$R28=GRID!$B$3:$BI$3), 0)),
ROUNDUP(INDEX(GRID!$B$17:$BI$27,MATCH(K$7,GRID!$A$17:$A$27,0),MATCH(1,($U$2=GRID!$B$1:$BI$1)*(КАЛЕНДАРЬ!$R28=GRID!$B$3:$BI$3), 0))*(1-GRID!$B$69),0))</f>
        <v>49800</v>
      </c>
      <c r="M97" s="47" cm="1">
        <f t="array" ref="M97">IF($I$2="Открытый тариф",
INDEX(GRID!$B$4:$BI$14,MATCH(M$7,GRID!$A$4:$A$14,0),MATCH(1,($U$2=GRID!$B$1:$BI$1)*(КАЛЕНДАРЬ!$R28=GRID!$B$3:$BI$3), 0)),
ROUNDUP(INDEX(GRID!$B$4:$BI$14,MATCH(M$7,GRID!$A$4:$A$14,0),MATCH(1,($U$2=GRID!$B$1:$BI$1)*(КАЛЕНДАРЬ!$R28=GRID!$B$3:$BI$3),0))*(1-GRID!$B$69),0))</f>
        <v>52800</v>
      </c>
      <c r="N97" s="48" cm="1">
        <f t="array" ref="N97">IF($I$2="Открытый тариф",
INDEX(GRID!$B$17:$BI$27,MATCH(M$7,GRID!$A$17:$A$27,0),MATCH(1,($U$2=GRID!$B$1:$BI$1)*(КАЛЕНДАРЬ!$R28=GRID!$B$3:$BI$3), 0)),
ROUNDUP(INDEX(GRID!$B$17:$BI$27,MATCH(M$7,GRID!$A$17:$A$27,0),MATCH(1,($U$2=GRID!$B$1:$BI$1)*(КАЛЕНДАРЬ!$R28=GRID!$B$3:$BI$3), 0))*(1-GRID!$B$69),0))</f>
        <v>55300</v>
      </c>
      <c r="O97" s="49" cm="1">
        <f t="array" ref="O97">IF($I$2="Открытый тариф",
INDEX(GRID!$B$4:$BI$14,MATCH(O$7,GRID!$A$4:$A$14,0),MATCH(1,($U$2=GRID!$B$1:$BI$1)*(КАЛЕНДАРЬ!$R28=GRID!$B$3:$BI$3), 0)),
ROUNDUP(INDEX(GRID!$B$4:$BI$14,MATCH(O$7,GRID!$A$4:$A$14,0),MATCH(1,($U$2=GRID!$B$1:$BI$1)*(КАЛЕНДАРЬ!$R28=GRID!$B$3:$BI$3),0))*(1-GRID!$B$69),0))</f>
        <v>59400</v>
      </c>
      <c r="P97" s="49" cm="1">
        <f t="array" ref="P97">IF($I$2="Открытый тариф",
INDEX(GRID!$B$17:$BI$27,MATCH(O$7,GRID!$A$17:$A$27,0),MATCH(1,($U$2=GRID!$B$1:$BI$1)*(КАЛЕНДАРЬ!$R28=GRID!$B$3:$BI$3), 0)),
ROUNDUP(INDEX(GRID!$B$17:$BI$27,MATCH(O$7,GRID!$A$17:$A$27,0),MATCH(1,($U$2=GRID!$B$1:$BI$1)*(КАЛЕНДАРЬ!$R28=GRID!$B$3:$BI$3), 0))*(1-GRID!$B$69),0))</f>
        <v>61900</v>
      </c>
      <c r="Q97" s="49" t="e" cm="1">
        <f t="array" ref="Q97">IF($I$2="Открытый тариф",
INDEX(GRID!$B$4:$BI$14,MATCH(Q$7,GRID!$A$4:$A$14,0),MATCH(1,($U$2=GRID!$B$1:$BI$1)*(КАЛЕНДАРЬ!$R28=GRID!$B$3:$BI$3), 0)),
ROUNDUP(INDEX(GRID!$B$4:$BI$14,MATCH(Q$7,GRID!$A$4:$A$14,0),MATCH(1,($U$2=GRID!$B$1:$BI$1)*(КАЛЕНДАРЬ!$R28=GRID!$B$3:$BI$3),0))*(1-GRID!$B$69),0))</f>
        <v>#N/A</v>
      </c>
      <c r="R97" s="49" t="e" cm="1">
        <f t="array" ref="R97">IF($I$2="Открытый тариф",
INDEX(GRID!$B$17:$BI$27,MATCH(Q$7,GRID!$A$17:$A$27,0),MATCH(1,($U$2=GRID!$B$1:$BI$1)*(КАЛЕНДАРЬ!$R28=GRID!$B$3:$BI$3), 0)),
ROUNDUP(INDEX(GRID!$B$17:$BI$27,MATCH(Q$7,GRID!$A$17:$A$27,0),MATCH(1,($U$2=GRID!$B$1:$BI$1)*(КАЛЕНДАРЬ!$R28=GRID!$B$3:$BI$3), 0))*(1-GRID!$B$69),0))</f>
        <v>#N/A</v>
      </c>
      <c r="S97" s="49" t="e" cm="1">
        <f t="array" ref="S97">IF($I$2="Открытый тариф",
INDEX(GRID!$B$4:$BI$14,MATCH(S$7,GRID!$A$4:$A$14,0),MATCH(1,($U$2=GRID!$B$1:$BI$1)*(КАЛЕНДАРЬ!$R28=GRID!$B$3:$BI$3), 0)),
ROUNDUP(INDEX(GRID!$B$4:$BI$14,MATCH(S$7,GRID!$A$4:$A$14,0),MATCH(1,($U$2=GRID!$B$1:$BI$1)*(КАЛЕНДАРЬ!$R28=GRID!$B$3:$BI$3),0))*(1-GRID!$B$69),0))</f>
        <v>#N/A</v>
      </c>
      <c r="T97" s="49" t="e" cm="1">
        <f t="array" ref="T97">IF($I$2="Открытый тариф",
INDEX(GRID!$B$17:$BI$27,MATCH(S$7,GRID!$A$17:$A$27,0),MATCH(1,($U$2=GRID!$B$1:$BI$1)*(КАЛЕНДАРЬ!$R28=GRID!$B$3:$BI$3), 0)),
ROUNDUP(INDEX(GRID!$B$17:$BI$27,MATCH(S$7,GRID!$A$17:$A$27,0),MATCH(1,($U$2=GRID!$B$1:$BI$1)*(КАЛЕНДАРЬ!$R28=GRID!$B$3:$BI$3), 0))*(1-GRID!$B$69),0))</f>
        <v>#N/A</v>
      </c>
      <c r="U97" s="49" cm="1">
        <f t="array" ref="U97">IF($I$2="Открытый тариф",
INDEX(GRID!$B$4:$BI$14,MATCH(U$7,GRID!$A$4:$A$14,0),MATCH(1,($U$2=GRID!$B$1:$BI$1)*(КАЛЕНДАРЬ!$R28=GRID!$B$3:$BI$3), 0)),
ROUNDUP(INDEX(GRID!$B$4:$BI$14,MATCH(U$7,GRID!$A$4:$A$14,0),MATCH(1,($U$2=GRID!$B$1:$BI$1)*(КАЛЕНДАРЬ!$R28=GRID!$B$3:$BI$3),0))*(1-GRID!$B$69),0))</f>
        <v>92000</v>
      </c>
      <c r="V97" s="49" cm="1">
        <f t="array" ref="V97">IF($I$2="Открытый тариф",
INDEX(GRID!$B$17:$BI$27,MATCH(U$7,GRID!$A$17:$A$27,0),MATCH(1,($U$2=GRID!$B$1:$BI$1)*(КАЛЕНДАРЬ!$R28=GRID!$B$3:$BI$3), 0)),
ROUNDUP(INDEX(GRID!$B$17:$BI$27,MATCH(U$7,GRID!$A$17:$A$27,0),MATCH(1,($U$2=GRID!$B$1:$BI$1)*(КАЛЕНДАРЬ!$R28=GRID!$B$3:$BI$3), 0))*(1-GRID!$B$69),0))</f>
        <v>94500</v>
      </c>
      <c r="W97" s="49" cm="1">
        <f t="array" ref="W97">IF($I$2="Открытый тариф",
INDEX(GRID!$B$4:$BI$14,MATCH(W$7,GRID!$A$4:$A$14,0),MATCH(1,($U$2=GRID!$B$1:$BI$1)*(КАЛЕНДАРЬ!$R28=GRID!$B$3:$BI$3), 0)),
ROUNDUP(INDEX(GRID!$B$4:$BI$14,MATCH(W$7,GRID!$A$4:$A$14,0),MATCH(1,($U$2=GRID!$B$1:$BI$1)*(КАЛЕНДАРЬ!$R28=GRID!$B$3:$BI$3),0))*(1-GRID!$B$69),0))</f>
        <v>327000</v>
      </c>
      <c r="X97" s="49" cm="1">
        <f t="array" ref="X97">IF($I$2="Открытый тариф",
INDEX(GRID!$B$17:$BI$27,MATCH(W$7,GRID!$A$17:$A$27,0),MATCH(1,($U$2=GRID!$B$1:$BI$1)*(КАЛЕНДАРЬ!$R28=GRID!$B$3:$BI$3), 0)),
ROUNDUP(INDEX(GRID!$B$17:$BI$27,MATCH(W$7,GRID!$A$17:$A$27,0),MATCH(1,($U$2=GRID!$B$1:$BI$1)*(КАЛЕНДАРЬ!$R28=GRID!$B$3:$BI$3), 0))*(1-GRID!$B$69),0))</f>
        <v>329500</v>
      </c>
    </row>
    <row r="98" spans="1:24" ht="12.75" hidden="1" customHeight="1" x14ac:dyDescent="0.2">
      <c r="A98" s="117" t="s">
        <v>46</v>
      </c>
      <c r="B98" s="117">
        <v>26</v>
      </c>
      <c r="C98" s="47" cm="1">
        <f t="array" ref="C98">IF($I$2="Открытый тариф",
INDEX(GRID!$B$4:$BI$14,MATCH(C$7,GRID!$A$4:$A$14,0),MATCH(1,($U$2=GRID!$B$1:$BI$1)*(КАЛЕНДАРЬ!$R29=GRID!$B$3:$BI$3), 0)),
ROUNDUP(INDEX(GRID!$B$4:$BI$14,MATCH(C$7,GRID!$A$4:$A$14,0),MATCH(1,($U$2=GRID!$B$1:$BI$1)*(КАЛЕНДАРЬ!$R29=GRID!$B$3:$BI$3),0))*(1-GRID!$B$69),0))</f>
        <v>30500</v>
      </c>
      <c r="D98" s="48" cm="1">
        <f t="array" ref="D98">IF($I$2="Открытый тариф",
INDEX(GRID!$B$17:$BI$27,MATCH(C$7,GRID!$A$17:$A$27,0),MATCH(1,($U$2=GRID!$B$1:$BI$1)*(КАЛЕНДАРЬ!$R29=GRID!$B$3:$BI$3), 0)),
ROUNDUP(INDEX(GRID!$B$17:$BI$27,MATCH(C$7,GRID!$A$17:$A$27,0),MATCH(1,($U$2=GRID!$B$1:$BI$1)*(КАЛЕНДАРЬ!$R29=GRID!$B$3:$BI$3), 0))*(1-GRID!$B$69),0))</f>
        <v>33000</v>
      </c>
      <c r="E98" s="47" cm="1">
        <f t="array" ref="E98">IF($I$2="Открытый тариф",
INDEX(GRID!$B$4:$BI$14,MATCH(E$7,GRID!$A$4:$A$14,0),MATCH(1,($U$2=GRID!$B$1:$BI$1)*(КАЛЕНДАРЬ!$R29=GRID!$B$3:$BI$3), 0)),
ROUNDUP(INDEX(GRID!$B$4:$BI$14,MATCH(E$7,GRID!$A$4:$A$14,0),MATCH(1,($U$2=GRID!$B$1:$BI$1)*(КАЛЕНДАРЬ!$R29=GRID!$B$3:$BI$3),0))*(1-GRID!$B$69),0))</f>
        <v>34100</v>
      </c>
      <c r="F98" s="48" cm="1">
        <f t="array" ref="F98">IF($I$2="Открытый тариф",
INDEX(GRID!$B$17:$BI$27,MATCH(E$7,GRID!$A$17:$A$27,0),MATCH(1,($U$2=GRID!$B$1:$BI$1)*(КАЛЕНДАРЬ!$R29=GRID!$B$3:$BI$3), 0)),
ROUNDUP(INDEX(GRID!$B$17:$BI$27,MATCH(E$7,GRID!$A$17:$A$27,0),MATCH(1,($U$2=GRID!$B$1:$BI$1)*(КАЛЕНДАРЬ!$R29=GRID!$B$3:$BI$3), 0))*(1-GRID!$B$69),0))</f>
        <v>36600</v>
      </c>
      <c r="G98" s="47" t="e" cm="1">
        <f t="array" ref="G98">IF($I$2="Открытый тариф",
INDEX(GRID!$B$4:$BI$14,MATCH(G$7,GRID!$A$4:$A$14,0),MATCH(1,($U$2=GRID!$B$1:$BI$1)*(КАЛЕНДАРЬ!$R29=GRID!$B$3:$BI$3), 0)),
ROUNDUP(INDEX(GRID!$B$4:$BI$14,MATCH(G$7,GRID!$A$4:$A$14,0),MATCH(1,($U$2=GRID!$B$1:$BI$1)*(КАЛЕНДАРЬ!$R29=GRID!$B$3:$BI$3),0))*(1-GRID!$B$69),0))</f>
        <v>#N/A</v>
      </c>
      <c r="H98" s="48" t="e" cm="1">
        <f t="array" ref="H98">IF($I$2="Открытый тариф",
INDEX(GRID!$B$17:$BI$27,MATCH(G$7,GRID!$A$17:$A$27,0),MATCH(1,($U$2=GRID!$B$1:$BI$1)*(КАЛЕНДАРЬ!$R29=GRID!$B$3:$BI$3), 0)),
ROUNDUP(INDEX(GRID!$B$17:$BI$27,MATCH(G$7,GRID!$A$17:$A$27,0),MATCH(1,($U$2=GRID!$B$1:$BI$1)*(КАЛЕНДАРЬ!$R29=GRID!$B$3:$BI$3), 0))*(1-GRID!$B$69),0))</f>
        <v>#N/A</v>
      </c>
      <c r="I98" s="47" t="e" cm="1">
        <f t="array" ref="I98">IF($I$2="Открытый тариф",
INDEX(GRID!$B$4:$BI$14,MATCH(I$7,GRID!$A$4:$A$14,0),MATCH(1,($U$2=GRID!$B$1:$BI$1)*(КАЛЕНДАРЬ!$R29=GRID!$B$3:$BI$3), 0)),
ROUNDUP(INDEX(GRID!$B$4:$BI$14,MATCH(I$7,GRID!$A$4:$A$14,0),MATCH(1,($U$2=GRID!$B$1:$BI$1)*(КАЛЕНДАРЬ!$R29=GRID!$B$3:$BI$3),0))*(1-GRID!$B$69),0))</f>
        <v>#N/A</v>
      </c>
      <c r="J98" s="48" t="e" cm="1">
        <f t="array" ref="J98">IF($I$2="Открытый тариф",
INDEX(GRID!$B$17:$BI$27,MATCH(I$7,GRID!$A$17:$A$27,0),MATCH(1,($U$2=GRID!$B$1:$BI$1)*(КАЛЕНДАРЬ!$R29=GRID!$B$3:$BI$3), 0)),
ROUNDUP(INDEX(GRID!$B$17:$BI$27,MATCH(I$7,GRID!$A$17:$A$27,0),MATCH(1,($U$2=GRID!$B$1:$BI$1)*(КАЛЕНДАРЬ!$R29=GRID!$B$3:$BI$3), 0))*(1-GRID!$B$69),0))</f>
        <v>#N/A</v>
      </c>
      <c r="K98" s="47" cm="1">
        <f t="array" ref="K98">IF($I$2="Открытый тариф",
INDEX(GRID!$B$4:$BI$14,MATCH(K$7,GRID!$A$4:$A$14,0),MATCH(1,($U$2=GRID!$B$1:$BI$1)*(КАЛЕНДАРЬ!$R29=GRID!$B$3:$BI$3), 0)),
ROUNDUP(INDEX(GRID!$B$4:$BI$14,MATCH(K$7,GRID!$A$4:$A$14,0),MATCH(1,($U$2=GRID!$B$1:$BI$1)*(КАЛЕНДАРЬ!$R29=GRID!$B$3:$BI$3),0))*(1-GRID!$B$69),0))</f>
        <v>47300</v>
      </c>
      <c r="L98" s="48" cm="1">
        <f t="array" ref="L98">IF($I$2="Открытый тариф",
INDEX(GRID!$B$17:$BI$27,MATCH(K$7,GRID!$A$17:$A$27,0),MATCH(1,($U$2=GRID!$B$1:$BI$1)*(КАЛЕНДАРЬ!$R29=GRID!$B$3:$BI$3), 0)),
ROUNDUP(INDEX(GRID!$B$17:$BI$27,MATCH(K$7,GRID!$A$17:$A$27,0),MATCH(1,($U$2=GRID!$B$1:$BI$1)*(КАЛЕНДАРЬ!$R29=GRID!$B$3:$BI$3), 0))*(1-GRID!$B$69),0))</f>
        <v>49800</v>
      </c>
      <c r="M98" s="47" cm="1">
        <f t="array" ref="M98">IF($I$2="Открытый тариф",
INDEX(GRID!$B$4:$BI$14,MATCH(M$7,GRID!$A$4:$A$14,0),MATCH(1,($U$2=GRID!$B$1:$BI$1)*(КАЛЕНДАРЬ!$R29=GRID!$B$3:$BI$3), 0)),
ROUNDUP(INDEX(GRID!$B$4:$BI$14,MATCH(M$7,GRID!$A$4:$A$14,0),MATCH(1,($U$2=GRID!$B$1:$BI$1)*(КАЛЕНДАРЬ!$R29=GRID!$B$3:$BI$3),0))*(1-GRID!$B$69),0))</f>
        <v>52800</v>
      </c>
      <c r="N98" s="48" cm="1">
        <f t="array" ref="N98">IF($I$2="Открытый тариф",
INDEX(GRID!$B$17:$BI$27,MATCH(M$7,GRID!$A$17:$A$27,0),MATCH(1,($U$2=GRID!$B$1:$BI$1)*(КАЛЕНДАРЬ!$R29=GRID!$B$3:$BI$3), 0)),
ROUNDUP(INDEX(GRID!$B$17:$BI$27,MATCH(M$7,GRID!$A$17:$A$27,0),MATCH(1,($U$2=GRID!$B$1:$BI$1)*(КАЛЕНДАРЬ!$R29=GRID!$B$3:$BI$3), 0))*(1-GRID!$B$69),0))</f>
        <v>55300</v>
      </c>
      <c r="O98" s="49" cm="1">
        <f t="array" ref="O98">IF($I$2="Открытый тариф",
INDEX(GRID!$B$4:$BI$14,MATCH(O$7,GRID!$A$4:$A$14,0),MATCH(1,($U$2=GRID!$B$1:$BI$1)*(КАЛЕНДАРЬ!$R29=GRID!$B$3:$BI$3), 0)),
ROUNDUP(INDEX(GRID!$B$4:$BI$14,MATCH(O$7,GRID!$A$4:$A$14,0),MATCH(1,($U$2=GRID!$B$1:$BI$1)*(КАЛЕНДАРЬ!$R29=GRID!$B$3:$BI$3),0))*(1-GRID!$B$69),0))</f>
        <v>59400</v>
      </c>
      <c r="P98" s="49" cm="1">
        <f t="array" ref="P98">IF($I$2="Открытый тариф",
INDEX(GRID!$B$17:$BI$27,MATCH(O$7,GRID!$A$17:$A$27,0),MATCH(1,($U$2=GRID!$B$1:$BI$1)*(КАЛЕНДАРЬ!$R29=GRID!$B$3:$BI$3), 0)),
ROUNDUP(INDEX(GRID!$B$17:$BI$27,MATCH(O$7,GRID!$A$17:$A$27,0),MATCH(1,($U$2=GRID!$B$1:$BI$1)*(КАЛЕНДАРЬ!$R29=GRID!$B$3:$BI$3), 0))*(1-GRID!$B$69),0))</f>
        <v>61900</v>
      </c>
      <c r="Q98" s="49" t="e" cm="1">
        <f t="array" ref="Q98">IF($I$2="Открытый тариф",
INDEX(GRID!$B$4:$BI$14,MATCH(Q$7,GRID!$A$4:$A$14,0),MATCH(1,($U$2=GRID!$B$1:$BI$1)*(КАЛЕНДАРЬ!$R29=GRID!$B$3:$BI$3), 0)),
ROUNDUP(INDEX(GRID!$B$4:$BI$14,MATCH(Q$7,GRID!$A$4:$A$14,0),MATCH(1,($U$2=GRID!$B$1:$BI$1)*(КАЛЕНДАРЬ!$R29=GRID!$B$3:$BI$3),0))*(1-GRID!$B$69),0))</f>
        <v>#N/A</v>
      </c>
      <c r="R98" s="49" t="e" cm="1">
        <f t="array" ref="R98">IF($I$2="Открытый тариф",
INDEX(GRID!$B$17:$BI$27,MATCH(Q$7,GRID!$A$17:$A$27,0),MATCH(1,($U$2=GRID!$B$1:$BI$1)*(КАЛЕНДАРЬ!$R29=GRID!$B$3:$BI$3), 0)),
ROUNDUP(INDEX(GRID!$B$17:$BI$27,MATCH(Q$7,GRID!$A$17:$A$27,0),MATCH(1,($U$2=GRID!$B$1:$BI$1)*(КАЛЕНДАРЬ!$R29=GRID!$B$3:$BI$3), 0))*(1-GRID!$B$69),0))</f>
        <v>#N/A</v>
      </c>
      <c r="S98" s="49" t="e" cm="1">
        <f t="array" ref="S98">IF($I$2="Открытый тариф",
INDEX(GRID!$B$4:$BI$14,MATCH(S$7,GRID!$A$4:$A$14,0),MATCH(1,($U$2=GRID!$B$1:$BI$1)*(КАЛЕНДАРЬ!$R29=GRID!$B$3:$BI$3), 0)),
ROUNDUP(INDEX(GRID!$B$4:$BI$14,MATCH(S$7,GRID!$A$4:$A$14,0),MATCH(1,($U$2=GRID!$B$1:$BI$1)*(КАЛЕНДАРЬ!$R29=GRID!$B$3:$BI$3),0))*(1-GRID!$B$69),0))</f>
        <v>#N/A</v>
      </c>
      <c r="T98" s="49" t="e" cm="1">
        <f t="array" ref="T98">IF($I$2="Открытый тариф",
INDEX(GRID!$B$17:$BI$27,MATCH(S$7,GRID!$A$17:$A$27,0),MATCH(1,($U$2=GRID!$B$1:$BI$1)*(КАЛЕНДАРЬ!$R29=GRID!$B$3:$BI$3), 0)),
ROUNDUP(INDEX(GRID!$B$17:$BI$27,MATCH(S$7,GRID!$A$17:$A$27,0),MATCH(1,($U$2=GRID!$B$1:$BI$1)*(КАЛЕНДАРЬ!$R29=GRID!$B$3:$BI$3), 0))*(1-GRID!$B$69),0))</f>
        <v>#N/A</v>
      </c>
      <c r="U98" s="49" cm="1">
        <f t="array" ref="U98">IF($I$2="Открытый тариф",
INDEX(GRID!$B$4:$BI$14,MATCH(U$7,GRID!$A$4:$A$14,0),MATCH(1,($U$2=GRID!$B$1:$BI$1)*(КАЛЕНДАРЬ!$R29=GRID!$B$3:$BI$3), 0)),
ROUNDUP(INDEX(GRID!$B$4:$BI$14,MATCH(U$7,GRID!$A$4:$A$14,0),MATCH(1,($U$2=GRID!$B$1:$BI$1)*(КАЛЕНДАРЬ!$R29=GRID!$B$3:$BI$3),0))*(1-GRID!$B$69),0))</f>
        <v>92000</v>
      </c>
      <c r="V98" s="49" cm="1">
        <f t="array" ref="V98">IF($I$2="Открытый тариф",
INDEX(GRID!$B$17:$BI$27,MATCH(U$7,GRID!$A$17:$A$27,0),MATCH(1,($U$2=GRID!$B$1:$BI$1)*(КАЛЕНДАРЬ!$R29=GRID!$B$3:$BI$3), 0)),
ROUNDUP(INDEX(GRID!$B$17:$BI$27,MATCH(U$7,GRID!$A$17:$A$27,0),MATCH(1,($U$2=GRID!$B$1:$BI$1)*(КАЛЕНДАРЬ!$R29=GRID!$B$3:$BI$3), 0))*(1-GRID!$B$69),0))</f>
        <v>94500</v>
      </c>
      <c r="W98" s="49" cm="1">
        <f t="array" ref="W98">IF($I$2="Открытый тариф",
INDEX(GRID!$B$4:$BI$14,MATCH(W$7,GRID!$A$4:$A$14,0),MATCH(1,($U$2=GRID!$B$1:$BI$1)*(КАЛЕНДАРЬ!$R29=GRID!$B$3:$BI$3), 0)),
ROUNDUP(INDEX(GRID!$B$4:$BI$14,MATCH(W$7,GRID!$A$4:$A$14,0),MATCH(1,($U$2=GRID!$B$1:$BI$1)*(КАЛЕНДАРЬ!$R29=GRID!$B$3:$BI$3),0))*(1-GRID!$B$69),0))</f>
        <v>327000</v>
      </c>
      <c r="X98" s="49" cm="1">
        <f t="array" ref="X98">IF($I$2="Открытый тариф",
INDEX(GRID!$B$17:$BI$27,MATCH(W$7,GRID!$A$17:$A$27,0),MATCH(1,($U$2=GRID!$B$1:$BI$1)*(КАЛЕНДАРЬ!$R29=GRID!$B$3:$BI$3), 0)),
ROUNDUP(INDEX(GRID!$B$17:$BI$27,MATCH(W$7,GRID!$A$17:$A$27,0),MATCH(1,($U$2=GRID!$B$1:$BI$1)*(КАЛЕНДАРЬ!$R29=GRID!$B$3:$BI$3), 0))*(1-GRID!$B$69),0))</f>
        <v>329500</v>
      </c>
    </row>
    <row r="99" spans="1:24" ht="12.75" hidden="1" customHeight="1" x14ac:dyDescent="0.2">
      <c r="A99" s="117" t="s">
        <v>47</v>
      </c>
      <c r="B99" s="117">
        <v>27</v>
      </c>
      <c r="C99" s="47" cm="1">
        <f t="array" ref="C99">IF($I$2="Открытый тариф",
INDEX(GRID!$B$4:$BI$14,MATCH(C$7,GRID!$A$4:$A$14,0),MATCH(1,($U$2=GRID!$B$1:$BI$1)*(КАЛЕНДАРЬ!$R30=GRID!$B$3:$BI$3), 0)),
ROUNDUP(INDEX(GRID!$B$4:$BI$14,MATCH(C$7,GRID!$A$4:$A$14,0),MATCH(1,($U$2=GRID!$B$1:$BI$1)*(КАЛЕНДАРЬ!$R30=GRID!$B$3:$BI$3),0))*(1-GRID!$B$69),0))</f>
        <v>30500</v>
      </c>
      <c r="D99" s="48" cm="1">
        <f t="array" ref="D99">IF($I$2="Открытый тариф",
INDEX(GRID!$B$17:$BI$27,MATCH(C$7,GRID!$A$17:$A$27,0),MATCH(1,($U$2=GRID!$B$1:$BI$1)*(КАЛЕНДАРЬ!$R30=GRID!$B$3:$BI$3), 0)),
ROUNDUP(INDEX(GRID!$B$17:$BI$27,MATCH(C$7,GRID!$A$17:$A$27,0),MATCH(1,($U$2=GRID!$B$1:$BI$1)*(КАЛЕНДАРЬ!$R30=GRID!$B$3:$BI$3), 0))*(1-GRID!$B$69),0))</f>
        <v>33000</v>
      </c>
      <c r="E99" s="47" cm="1">
        <f t="array" ref="E99">IF($I$2="Открытый тариф",
INDEX(GRID!$B$4:$BI$14,MATCH(E$7,GRID!$A$4:$A$14,0),MATCH(1,($U$2=GRID!$B$1:$BI$1)*(КАЛЕНДАРЬ!$R30=GRID!$B$3:$BI$3), 0)),
ROUNDUP(INDEX(GRID!$B$4:$BI$14,MATCH(E$7,GRID!$A$4:$A$14,0),MATCH(1,($U$2=GRID!$B$1:$BI$1)*(КАЛЕНДАРЬ!$R30=GRID!$B$3:$BI$3),0))*(1-GRID!$B$69),0))</f>
        <v>34100</v>
      </c>
      <c r="F99" s="48" cm="1">
        <f t="array" ref="F99">IF($I$2="Открытый тариф",
INDEX(GRID!$B$17:$BI$27,MATCH(E$7,GRID!$A$17:$A$27,0),MATCH(1,($U$2=GRID!$B$1:$BI$1)*(КАЛЕНДАРЬ!$R30=GRID!$B$3:$BI$3), 0)),
ROUNDUP(INDEX(GRID!$B$17:$BI$27,MATCH(E$7,GRID!$A$17:$A$27,0),MATCH(1,($U$2=GRID!$B$1:$BI$1)*(КАЛЕНДАРЬ!$R30=GRID!$B$3:$BI$3), 0))*(1-GRID!$B$69),0))</f>
        <v>36600</v>
      </c>
      <c r="G99" s="47" t="e" cm="1">
        <f t="array" ref="G99">IF($I$2="Открытый тариф",
INDEX(GRID!$B$4:$BI$14,MATCH(G$7,GRID!$A$4:$A$14,0),MATCH(1,($U$2=GRID!$B$1:$BI$1)*(КАЛЕНДАРЬ!$R30=GRID!$B$3:$BI$3), 0)),
ROUNDUP(INDEX(GRID!$B$4:$BI$14,MATCH(G$7,GRID!$A$4:$A$14,0),MATCH(1,($U$2=GRID!$B$1:$BI$1)*(КАЛЕНДАРЬ!$R30=GRID!$B$3:$BI$3),0))*(1-GRID!$B$69),0))</f>
        <v>#N/A</v>
      </c>
      <c r="H99" s="48" t="e" cm="1">
        <f t="array" ref="H99">IF($I$2="Открытый тариф",
INDEX(GRID!$B$17:$BI$27,MATCH(G$7,GRID!$A$17:$A$27,0),MATCH(1,($U$2=GRID!$B$1:$BI$1)*(КАЛЕНДАРЬ!$R30=GRID!$B$3:$BI$3), 0)),
ROUNDUP(INDEX(GRID!$B$17:$BI$27,MATCH(G$7,GRID!$A$17:$A$27,0),MATCH(1,($U$2=GRID!$B$1:$BI$1)*(КАЛЕНДАРЬ!$R30=GRID!$B$3:$BI$3), 0))*(1-GRID!$B$69),0))</f>
        <v>#N/A</v>
      </c>
      <c r="I99" s="47" t="e" cm="1">
        <f t="array" ref="I99">IF($I$2="Открытый тариф",
INDEX(GRID!$B$4:$BI$14,MATCH(I$7,GRID!$A$4:$A$14,0),MATCH(1,($U$2=GRID!$B$1:$BI$1)*(КАЛЕНДАРЬ!$R30=GRID!$B$3:$BI$3), 0)),
ROUNDUP(INDEX(GRID!$B$4:$BI$14,MATCH(I$7,GRID!$A$4:$A$14,0),MATCH(1,($U$2=GRID!$B$1:$BI$1)*(КАЛЕНДАРЬ!$R30=GRID!$B$3:$BI$3),0))*(1-GRID!$B$69),0))</f>
        <v>#N/A</v>
      </c>
      <c r="J99" s="48" t="e" cm="1">
        <f t="array" ref="J99">IF($I$2="Открытый тариф",
INDEX(GRID!$B$17:$BI$27,MATCH(I$7,GRID!$A$17:$A$27,0),MATCH(1,($U$2=GRID!$B$1:$BI$1)*(КАЛЕНДАРЬ!$R30=GRID!$B$3:$BI$3), 0)),
ROUNDUP(INDEX(GRID!$B$17:$BI$27,MATCH(I$7,GRID!$A$17:$A$27,0),MATCH(1,($U$2=GRID!$B$1:$BI$1)*(КАЛЕНДАРЬ!$R30=GRID!$B$3:$BI$3), 0))*(1-GRID!$B$69),0))</f>
        <v>#N/A</v>
      </c>
      <c r="K99" s="47" cm="1">
        <f t="array" ref="K99">IF($I$2="Открытый тариф",
INDEX(GRID!$B$4:$BI$14,MATCH(K$7,GRID!$A$4:$A$14,0),MATCH(1,($U$2=GRID!$B$1:$BI$1)*(КАЛЕНДАРЬ!$R30=GRID!$B$3:$BI$3), 0)),
ROUNDUP(INDEX(GRID!$B$4:$BI$14,MATCH(K$7,GRID!$A$4:$A$14,0),MATCH(1,($U$2=GRID!$B$1:$BI$1)*(КАЛЕНДАРЬ!$R30=GRID!$B$3:$BI$3),0))*(1-GRID!$B$69),0))</f>
        <v>47300</v>
      </c>
      <c r="L99" s="48" cm="1">
        <f t="array" ref="L99">IF($I$2="Открытый тариф",
INDEX(GRID!$B$17:$BI$27,MATCH(K$7,GRID!$A$17:$A$27,0),MATCH(1,($U$2=GRID!$B$1:$BI$1)*(КАЛЕНДАРЬ!$R30=GRID!$B$3:$BI$3), 0)),
ROUNDUP(INDEX(GRID!$B$17:$BI$27,MATCH(K$7,GRID!$A$17:$A$27,0),MATCH(1,($U$2=GRID!$B$1:$BI$1)*(КАЛЕНДАРЬ!$R30=GRID!$B$3:$BI$3), 0))*(1-GRID!$B$69),0))</f>
        <v>49800</v>
      </c>
      <c r="M99" s="47" cm="1">
        <f t="array" ref="M99">IF($I$2="Открытый тариф",
INDEX(GRID!$B$4:$BI$14,MATCH(M$7,GRID!$A$4:$A$14,0),MATCH(1,($U$2=GRID!$B$1:$BI$1)*(КАЛЕНДАРЬ!$R30=GRID!$B$3:$BI$3), 0)),
ROUNDUP(INDEX(GRID!$B$4:$BI$14,MATCH(M$7,GRID!$A$4:$A$14,0),MATCH(1,($U$2=GRID!$B$1:$BI$1)*(КАЛЕНДАРЬ!$R30=GRID!$B$3:$BI$3),0))*(1-GRID!$B$69),0))</f>
        <v>52800</v>
      </c>
      <c r="N99" s="48" cm="1">
        <f t="array" ref="N99">IF($I$2="Открытый тариф",
INDEX(GRID!$B$17:$BI$27,MATCH(M$7,GRID!$A$17:$A$27,0),MATCH(1,($U$2=GRID!$B$1:$BI$1)*(КАЛЕНДАРЬ!$R30=GRID!$B$3:$BI$3), 0)),
ROUNDUP(INDEX(GRID!$B$17:$BI$27,MATCH(M$7,GRID!$A$17:$A$27,0),MATCH(1,($U$2=GRID!$B$1:$BI$1)*(КАЛЕНДАРЬ!$R30=GRID!$B$3:$BI$3), 0))*(1-GRID!$B$69),0))</f>
        <v>55300</v>
      </c>
      <c r="O99" s="49" cm="1">
        <f t="array" ref="O99">IF($I$2="Открытый тариф",
INDEX(GRID!$B$4:$BI$14,MATCH(O$7,GRID!$A$4:$A$14,0),MATCH(1,($U$2=GRID!$B$1:$BI$1)*(КАЛЕНДАРЬ!$R30=GRID!$B$3:$BI$3), 0)),
ROUNDUP(INDEX(GRID!$B$4:$BI$14,MATCH(O$7,GRID!$A$4:$A$14,0),MATCH(1,($U$2=GRID!$B$1:$BI$1)*(КАЛЕНДАРЬ!$R30=GRID!$B$3:$BI$3),0))*(1-GRID!$B$69),0))</f>
        <v>59400</v>
      </c>
      <c r="P99" s="49" cm="1">
        <f t="array" ref="P99">IF($I$2="Открытый тариф",
INDEX(GRID!$B$17:$BI$27,MATCH(O$7,GRID!$A$17:$A$27,0),MATCH(1,($U$2=GRID!$B$1:$BI$1)*(КАЛЕНДАРЬ!$R30=GRID!$B$3:$BI$3), 0)),
ROUNDUP(INDEX(GRID!$B$17:$BI$27,MATCH(O$7,GRID!$A$17:$A$27,0),MATCH(1,($U$2=GRID!$B$1:$BI$1)*(КАЛЕНДАРЬ!$R30=GRID!$B$3:$BI$3), 0))*(1-GRID!$B$69),0))</f>
        <v>61900</v>
      </c>
      <c r="Q99" s="49" t="e" cm="1">
        <f t="array" ref="Q99">IF($I$2="Открытый тариф",
INDEX(GRID!$B$4:$BI$14,MATCH(Q$7,GRID!$A$4:$A$14,0),MATCH(1,($U$2=GRID!$B$1:$BI$1)*(КАЛЕНДАРЬ!$R30=GRID!$B$3:$BI$3), 0)),
ROUNDUP(INDEX(GRID!$B$4:$BI$14,MATCH(Q$7,GRID!$A$4:$A$14,0),MATCH(1,($U$2=GRID!$B$1:$BI$1)*(КАЛЕНДАРЬ!$R30=GRID!$B$3:$BI$3),0))*(1-GRID!$B$69),0))</f>
        <v>#N/A</v>
      </c>
      <c r="R99" s="49" t="e" cm="1">
        <f t="array" ref="R99">IF($I$2="Открытый тариф",
INDEX(GRID!$B$17:$BI$27,MATCH(Q$7,GRID!$A$17:$A$27,0),MATCH(1,($U$2=GRID!$B$1:$BI$1)*(КАЛЕНДАРЬ!$R30=GRID!$B$3:$BI$3), 0)),
ROUNDUP(INDEX(GRID!$B$17:$BI$27,MATCH(Q$7,GRID!$A$17:$A$27,0),MATCH(1,($U$2=GRID!$B$1:$BI$1)*(КАЛЕНДАРЬ!$R30=GRID!$B$3:$BI$3), 0))*(1-GRID!$B$69),0))</f>
        <v>#N/A</v>
      </c>
      <c r="S99" s="49" t="e" cm="1">
        <f t="array" ref="S99">IF($I$2="Открытый тариф",
INDEX(GRID!$B$4:$BI$14,MATCH(S$7,GRID!$A$4:$A$14,0),MATCH(1,($U$2=GRID!$B$1:$BI$1)*(КАЛЕНДАРЬ!$R30=GRID!$B$3:$BI$3), 0)),
ROUNDUP(INDEX(GRID!$B$4:$BI$14,MATCH(S$7,GRID!$A$4:$A$14,0),MATCH(1,($U$2=GRID!$B$1:$BI$1)*(КАЛЕНДАРЬ!$R30=GRID!$B$3:$BI$3),0))*(1-GRID!$B$69),0))</f>
        <v>#N/A</v>
      </c>
      <c r="T99" s="49" t="e" cm="1">
        <f t="array" ref="T99">IF($I$2="Открытый тариф",
INDEX(GRID!$B$17:$BI$27,MATCH(S$7,GRID!$A$17:$A$27,0),MATCH(1,($U$2=GRID!$B$1:$BI$1)*(КАЛЕНДАРЬ!$R30=GRID!$B$3:$BI$3), 0)),
ROUNDUP(INDEX(GRID!$B$17:$BI$27,MATCH(S$7,GRID!$A$17:$A$27,0),MATCH(1,($U$2=GRID!$B$1:$BI$1)*(КАЛЕНДАРЬ!$R30=GRID!$B$3:$BI$3), 0))*(1-GRID!$B$69),0))</f>
        <v>#N/A</v>
      </c>
      <c r="U99" s="49" cm="1">
        <f t="array" ref="U99">IF($I$2="Открытый тариф",
INDEX(GRID!$B$4:$BI$14,MATCH(U$7,GRID!$A$4:$A$14,0),MATCH(1,($U$2=GRID!$B$1:$BI$1)*(КАЛЕНДАРЬ!$R30=GRID!$B$3:$BI$3), 0)),
ROUNDUP(INDEX(GRID!$B$4:$BI$14,MATCH(U$7,GRID!$A$4:$A$14,0),MATCH(1,($U$2=GRID!$B$1:$BI$1)*(КАЛЕНДАРЬ!$R30=GRID!$B$3:$BI$3),0))*(1-GRID!$B$69),0))</f>
        <v>92000</v>
      </c>
      <c r="V99" s="49" cm="1">
        <f t="array" ref="V99">IF($I$2="Открытый тариф",
INDEX(GRID!$B$17:$BI$27,MATCH(U$7,GRID!$A$17:$A$27,0),MATCH(1,($U$2=GRID!$B$1:$BI$1)*(КАЛЕНДАРЬ!$R30=GRID!$B$3:$BI$3), 0)),
ROUNDUP(INDEX(GRID!$B$17:$BI$27,MATCH(U$7,GRID!$A$17:$A$27,0),MATCH(1,($U$2=GRID!$B$1:$BI$1)*(КАЛЕНДАРЬ!$R30=GRID!$B$3:$BI$3), 0))*(1-GRID!$B$69),0))</f>
        <v>94500</v>
      </c>
      <c r="W99" s="49" cm="1">
        <f t="array" ref="W99">IF($I$2="Открытый тариф",
INDEX(GRID!$B$4:$BI$14,MATCH(W$7,GRID!$A$4:$A$14,0),MATCH(1,($U$2=GRID!$B$1:$BI$1)*(КАЛЕНДАРЬ!$R30=GRID!$B$3:$BI$3), 0)),
ROUNDUP(INDEX(GRID!$B$4:$BI$14,MATCH(W$7,GRID!$A$4:$A$14,0),MATCH(1,($U$2=GRID!$B$1:$BI$1)*(КАЛЕНДАРЬ!$R30=GRID!$B$3:$BI$3),0))*(1-GRID!$B$69),0))</f>
        <v>327000</v>
      </c>
      <c r="X99" s="49" cm="1">
        <f t="array" ref="X99">IF($I$2="Открытый тариф",
INDEX(GRID!$B$17:$BI$27,MATCH(W$7,GRID!$A$17:$A$27,0),MATCH(1,($U$2=GRID!$B$1:$BI$1)*(КАЛЕНДАРЬ!$R30=GRID!$B$3:$BI$3), 0)),
ROUNDUP(INDEX(GRID!$B$17:$BI$27,MATCH(W$7,GRID!$A$17:$A$27,0),MATCH(1,($U$2=GRID!$B$1:$BI$1)*(КАЛЕНДАРЬ!$R30=GRID!$B$3:$BI$3), 0))*(1-GRID!$B$69),0))</f>
        <v>329500</v>
      </c>
    </row>
    <row r="100" spans="1:24" ht="12.75" hidden="1" customHeight="1" x14ac:dyDescent="0.2">
      <c r="A100" s="117" t="s">
        <v>48</v>
      </c>
      <c r="B100" s="117">
        <v>28</v>
      </c>
      <c r="C100" s="47" cm="1">
        <f t="array" ref="C100">IF($I$2="Открытый тариф",
INDEX(GRID!$B$4:$BI$14,MATCH(C$7,GRID!$A$4:$A$14,0),MATCH(1,($U$2=GRID!$B$1:$BI$1)*(КАЛЕНДАРЬ!$R31=GRID!$B$3:$BI$3), 0)),
ROUNDUP(INDEX(GRID!$B$4:$BI$14,MATCH(C$7,GRID!$A$4:$A$14,0),MATCH(1,($U$2=GRID!$B$1:$BI$1)*(КАЛЕНДАРЬ!$R31=GRID!$B$3:$BI$3),0))*(1-GRID!$B$69),0))</f>
        <v>30500</v>
      </c>
      <c r="D100" s="48" cm="1">
        <f t="array" ref="D100">IF($I$2="Открытый тариф",
INDEX(GRID!$B$17:$BI$27,MATCH(C$7,GRID!$A$17:$A$27,0),MATCH(1,($U$2=GRID!$B$1:$BI$1)*(КАЛЕНДАРЬ!$R31=GRID!$B$3:$BI$3), 0)),
ROUNDUP(INDEX(GRID!$B$17:$BI$27,MATCH(C$7,GRID!$A$17:$A$27,0),MATCH(1,($U$2=GRID!$B$1:$BI$1)*(КАЛЕНДАРЬ!$R31=GRID!$B$3:$BI$3), 0))*(1-GRID!$B$69),0))</f>
        <v>33000</v>
      </c>
      <c r="E100" s="47" cm="1">
        <f t="array" ref="E100">IF($I$2="Открытый тариф",
INDEX(GRID!$B$4:$BI$14,MATCH(E$7,GRID!$A$4:$A$14,0),MATCH(1,($U$2=GRID!$B$1:$BI$1)*(КАЛЕНДАРЬ!$R31=GRID!$B$3:$BI$3), 0)),
ROUNDUP(INDEX(GRID!$B$4:$BI$14,MATCH(E$7,GRID!$A$4:$A$14,0),MATCH(1,($U$2=GRID!$B$1:$BI$1)*(КАЛЕНДАРЬ!$R31=GRID!$B$3:$BI$3),0))*(1-GRID!$B$69),0))</f>
        <v>34100</v>
      </c>
      <c r="F100" s="48" cm="1">
        <f t="array" ref="F100">IF($I$2="Открытый тариф",
INDEX(GRID!$B$17:$BI$27,MATCH(E$7,GRID!$A$17:$A$27,0),MATCH(1,($U$2=GRID!$B$1:$BI$1)*(КАЛЕНДАРЬ!$R31=GRID!$B$3:$BI$3), 0)),
ROUNDUP(INDEX(GRID!$B$17:$BI$27,MATCH(E$7,GRID!$A$17:$A$27,0),MATCH(1,($U$2=GRID!$B$1:$BI$1)*(КАЛЕНДАРЬ!$R31=GRID!$B$3:$BI$3), 0))*(1-GRID!$B$69),0))</f>
        <v>36600</v>
      </c>
      <c r="G100" s="47" t="e" cm="1">
        <f t="array" ref="G100">IF($I$2="Открытый тариф",
INDEX(GRID!$B$4:$BI$14,MATCH(G$7,GRID!$A$4:$A$14,0),MATCH(1,($U$2=GRID!$B$1:$BI$1)*(КАЛЕНДАРЬ!$R31=GRID!$B$3:$BI$3), 0)),
ROUNDUP(INDEX(GRID!$B$4:$BI$14,MATCH(G$7,GRID!$A$4:$A$14,0),MATCH(1,($U$2=GRID!$B$1:$BI$1)*(КАЛЕНДАРЬ!$R31=GRID!$B$3:$BI$3),0))*(1-GRID!$B$69),0))</f>
        <v>#N/A</v>
      </c>
      <c r="H100" s="48" t="e" cm="1">
        <f t="array" ref="H100">IF($I$2="Открытый тариф",
INDEX(GRID!$B$17:$BI$27,MATCH(G$7,GRID!$A$17:$A$27,0),MATCH(1,($U$2=GRID!$B$1:$BI$1)*(КАЛЕНДАРЬ!$R31=GRID!$B$3:$BI$3), 0)),
ROUNDUP(INDEX(GRID!$B$17:$BI$27,MATCH(G$7,GRID!$A$17:$A$27,0),MATCH(1,($U$2=GRID!$B$1:$BI$1)*(КАЛЕНДАРЬ!$R31=GRID!$B$3:$BI$3), 0))*(1-GRID!$B$69),0))</f>
        <v>#N/A</v>
      </c>
      <c r="I100" s="47" t="e" cm="1">
        <f t="array" ref="I100">IF($I$2="Открытый тариф",
INDEX(GRID!$B$4:$BI$14,MATCH(I$7,GRID!$A$4:$A$14,0),MATCH(1,($U$2=GRID!$B$1:$BI$1)*(КАЛЕНДАРЬ!$R31=GRID!$B$3:$BI$3), 0)),
ROUNDUP(INDEX(GRID!$B$4:$BI$14,MATCH(I$7,GRID!$A$4:$A$14,0),MATCH(1,($U$2=GRID!$B$1:$BI$1)*(КАЛЕНДАРЬ!$R31=GRID!$B$3:$BI$3),0))*(1-GRID!$B$69),0))</f>
        <v>#N/A</v>
      </c>
      <c r="J100" s="48" t="e" cm="1">
        <f t="array" ref="J100">IF($I$2="Открытый тариф",
INDEX(GRID!$B$17:$BI$27,MATCH(I$7,GRID!$A$17:$A$27,0),MATCH(1,($U$2=GRID!$B$1:$BI$1)*(КАЛЕНДАРЬ!$R31=GRID!$B$3:$BI$3), 0)),
ROUNDUP(INDEX(GRID!$B$17:$BI$27,MATCH(I$7,GRID!$A$17:$A$27,0),MATCH(1,($U$2=GRID!$B$1:$BI$1)*(КАЛЕНДАРЬ!$R31=GRID!$B$3:$BI$3), 0))*(1-GRID!$B$69),0))</f>
        <v>#N/A</v>
      </c>
      <c r="K100" s="47" cm="1">
        <f t="array" ref="K100">IF($I$2="Открытый тариф",
INDEX(GRID!$B$4:$BI$14,MATCH(K$7,GRID!$A$4:$A$14,0),MATCH(1,($U$2=GRID!$B$1:$BI$1)*(КАЛЕНДАРЬ!$R31=GRID!$B$3:$BI$3), 0)),
ROUNDUP(INDEX(GRID!$B$4:$BI$14,MATCH(K$7,GRID!$A$4:$A$14,0),MATCH(1,($U$2=GRID!$B$1:$BI$1)*(КАЛЕНДАРЬ!$R31=GRID!$B$3:$BI$3),0))*(1-GRID!$B$69),0))</f>
        <v>47300</v>
      </c>
      <c r="L100" s="48" cm="1">
        <f t="array" ref="L100">IF($I$2="Открытый тариф",
INDEX(GRID!$B$17:$BI$27,MATCH(K$7,GRID!$A$17:$A$27,0),MATCH(1,($U$2=GRID!$B$1:$BI$1)*(КАЛЕНДАРЬ!$R31=GRID!$B$3:$BI$3), 0)),
ROUNDUP(INDEX(GRID!$B$17:$BI$27,MATCH(K$7,GRID!$A$17:$A$27,0),MATCH(1,($U$2=GRID!$B$1:$BI$1)*(КАЛЕНДАРЬ!$R31=GRID!$B$3:$BI$3), 0))*(1-GRID!$B$69),0))</f>
        <v>49800</v>
      </c>
      <c r="M100" s="47" cm="1">
        <f t="array" ref="M100">IF($I$2="Открытый тариф",
INDEX(GRID!$B$4:$BI$14,MATCH(M$7,GRID!$A$4:$A$14,0),MATCH(1,($U$2=GRID!$B$1:$BI$1)*(КАЛЕНДАРЬ!$R31=GRID!$B$3:$BI$3), 0)),
ROUNDUP(INDEX(GRID!$B$4:$BI$14,MATCH(M$7,GRID!$A$4:$A$14,0),MATCH(1,($U$2=GRID!$B$1:$BI$1)*(КАЛЕНДАРЬ!$R31=GRID!$B$3:$BI$3),0))*(1-GRID!$B$69),0))</f>
        <v>52800</v>
      </c>
      <c r="N100" s="48" cm="1">
        <f t="array" ref="N100">IF($I$2="Открытый тариф",
INDEX(GRID!$B$17:$BI$27,MATCH(M$7,GRID!$A$17:$A$27,0),MATCH(1,($U$2=GRID!$B$1:$BI$1)*(КАЛЕНДАРЬ!$R31=GRID!$B$3:$BI$3), 0)),
ROUNDUP(INDEX(GRID!$B$17:$BI$27,MATCH(M$7,GRID!$A$17:$A$27,0),MATCH(1,($U$2=GRID!$B$1:$BI$1)*(КАЛЕНДАРЬ!$R31=GRID!$B$3:$BI$3), 0))*(1-GRID!$B$69),0))</f>
        <v>55300</v>
      </c>
      <c r="O100" s="49" cm="1">
        <f t="array" ref="O100">IF($I$2="Открытый тариф",
INDEX(GRID!$B$4:$BI$14,MATCH(O$7,GRID!$A$4:$A$14,0),MATCH(1,($U$2=GRID!$B$1:$BI$1)*(КАЛЕНДАРЬ!$R31=GRID!$B$3:$BI$3), 0)),
ROUNDUP(INDEX(GRID!$B$4:$BI$14,MATCH(O$7,GRID!$A$4:$A$14,0),MATCH(1,($U$2=GRID!$B$1:$BI$1)*(КАЛЕНДАРЬ!$R31=GRID!$B$3:$BI$3),0))*(1-GRID!$B$69),0))</f>
        <v>59400</v>
      </c>
      <c r="P100" s="49" cm="1">
        <f t="array" ref="P100">IF($I$2="Открытый тариф",
INDEX(GRID!$B$17:$BI$27,MATCH(O$7,GRID!$A$17:$A$27,0),MATCH(1,($U$2=GRID!$B$1:$BI$1)*(КАЛЕНДАРЬ!$R31=GRID!$B$3:$BI$3), 0)),
ROUNDUP(INDEX(GRID!$B$17:$BI$27,MATCH(O$7,GRID!$A$17:$A$27,0),MATCH(1,($U$2=GRID!$B$1:$BI$1)*(КАЛЕНДАРЬ!$R31=GRID!$B$3:$BI$3), 0))*(1-GRID!$B$69),0))</f>
        <v>61900</v>
      </c>
      <c r="Q100" s="49" t="e" cm="1">
        <f t="array" ref="Q100">IF($I$2="Открытый тариф",
INDEX(GRID!$B$4:$BI$14,MATCH(Q$7,GRID!$A$4:$A$14,0),MATCH(1,($U$2=GRID!$B$1:$BI$1)*(КАЛЕНДАРЬ!$R31=GRID!$B$3:$BI$3), 0)),
ROUNDUP(INDEX(GRID!$B$4:$BI$14,MATCH(Q$7,GRID!$A$4:$A$14,0),MATCH(1,($U$2=GRID!$B$1:$BI$1)*(КАЛЕНДАРЬ!$R31=GRID!$B$3:$BI$3),0))*(1-GRID!$B$69),0))</f>
        <v>#N/A</v>
      </c>
      <c r="R100" s="49" t="e" cm="1">
        <f t="array" ref="R100">IF($I$2="Открытый тариф",
INDEX(GRID!$B$17:$BI$27,MATCH(Q$7,GRID!$A$17:$A$27,0),MATCH(1,($U$2=GRID!$B$1:$BI$1)*(КАЛЕНДАРЬ!$R31=GRID!$B$3:$BI$3), 0)),
ROUNDUP(INDEX(GRID!$B$17:$BI$27,MATCH(Q$7,GRID!$A$17:$A$27,0),MATCH(1,($U$2=GRID!$B$1:$BI$1)*(КАЛЕНДАРЬ!$R31=GRID!$B$3:$BI$3), 0))*(1-GRID!$B$69),0))</f>
        <v>#N/A</v>
      </c>
      <c r="S100" s="49" t="e" cm="1">
        <f t="array" ref="S100">IF($I$2="Открытый тариф",
INDEX(GRID!$B$4:$BI$14,MATCH(S$7,GRID!$A$4:$A$14,0),MATCH(1,($U$2=GRID!$B$1:$BI$1)*(КАЛЕНДАРЬ!$R31=GRID!$B$3:$BI$3), 0)),
ROUNDUP(INDEX(GRID!$B$4:$BI$14,MATCH(S$7,GRID!$A$4:$A$14,0),MATCH(1,($U$2=GRID!$B$1:$BI$1)*(КАЛЕНДАРЬ!$R31=GRID!$B$3:$BI$3),0))*(1-GRID!$B$69),0))</f>
        <v>#N/A</v>
      </c>
      <c r="T100" s="49" t="e" cm="1">
        <f t="array" ref="T100">IF($I$2="Открытый тариф",
INDEX(GRID!$B$17:$BI$27,MATCH(S$7,GRID!$A$17:$A$27,0),MATCH(1,($U$2=GRID!$B$1:$BI$1)*(КАЛЕНДАРЬ!$R31=GRID!$B$3:$BI$3), 0)),
ROUNDUP(INDEX(GRID!$B$17:$BI$27,MATCH(S$7,GRID!$A$17:$A$27,0),MATCH(1,($U$2=GRID!$B$1:$BI$1)*(КАЛЕНДАРЬ!$R31=GRID!$B$3:$BI$3), 0))*(1-GRID!$B$69),0))</f>
        <v>#N/A</v>
      </c>
      <c r="U100" s="49" cm="1">
        <f t="array" ref="U100">IF($I$2="Открытый тариф",
INDEX(GRID!$B$4:$BI$14,MATCH(U$7,GRID!$A$4:$A$14,0),MATCH(1,($U$2=GRID!$B$1:$BI$1)*(КАЛЕНДАРЬ!$R31=GRID!$B$3:$BI$3), 0)),
ROUNDUP(INDEX(GRID!$B$4:$BI$14,MATCH(U$7,GRID!$A$4:$A$14,0),MATCH(1,($U$2=GRID!$B$1:$BI$1)*(КАЛЕНДАРЬ!$R31=GRID!$B$3:$BI$3),0))*(1-GRID!$B$69),0))</f>
        <v>92000</v>
      </c>
      <c r="V100" s="49" cm="1">
        <f t="array" ref="V100">IF($I$2="Открытый тариф",
INDEX(GRID!$B$17:$BI$27,MATCH(U$7,GRID!$A$17:$A$27,0),MATCH(1,($U$2=GRID!$B$1:$BI$1)*(КАЛЕНДАРЬ!$R31=GRID!$B$3:$BI$3), 0)),
ROUNDUP(INDEX(GRID!$B$17:$BI$27,MATCH(U$7,GRID!$A$17:$A$27,0),MATCH(1,($U$2=GRID!$B$1:$BI$1)*(КАЛЕНДАРЬ!$R31=GRID!$B$3:$BI$3), 0))*(1-GRID!$B$69),0))</f>
        <v>94500</v>
      </c>
      <c r="W100" s="49" cm="1">
        <f t="array" ref="W100">IF($I$2="Открытый тариф",
INDEX(GRID!$B$4:$BI$14,MATCH(W$7,GRID!$A$4:$A$14,0),MATCH(1,($U$2=GRID!$B$1:$BI$1)*(КАЛЕНДАРЬ!$R31=GRID!$B$3:$BI$3), 0)),
ROUNDUP(INDEX(GRID!$B$4:$BI$14,MATCH(W$7,GRID!$A$4:$A$14,0),MATCH(1,($U$2=GRID!$B$1:$BI$1)*(КАЛЕНДАРЬ!$R31=GRID!$B$3:$BI$3),0))*(1-GRID!$B$69),0))</f>
        <v>327000</v>
      </c>
      <c r="X100" s="49" cm="1">
        <f t="array" ref="X100">IF($I$2="Открытый тариф",
INDEX(GRID!$B$17:$BI$27,MATCH(W$7,GRID!$A$17:$A$27,0),MATCH(1,($U$2=GRID!$B$1:$BI$1)*(КАЛЕНДАРЬ!$R31=GRID!$B$3:$BI$3), 0)),
ROUNDUP(INDEX(GRID!$B$17:$BI$27,MATCH(W$7,GRID!$A$17:$A$27,0),MATCH(1,($U$2=GRID!$B$1:$BI$1)*(КАЛЕНДАРЬ!$R31=GRID!$B$3:$BI$3), 0))*(1-GRID!$B$69),0))</f>
        <v>329500</v>
      </c>
    </row>
    <row r="101" spans="1:24" ht="12.75" hidden="1" customHeight="1" x14ac:dyDescent="0.2">
      <c r="A101" s="117" t="s">
        <v>42</v>
      </c>
      <c r="B101" s="117">
        <v>29</v>
      </c>
      <c r="C101" s="47" cm="1">
        <f t="array" ref="C101">IF($I$2="Открытый тариф",
INDEX(GRID!$B$4:$BI$14,MATCH(C$7,GRID!$A$4:$A$14,0),MATCH(1,($U$2=GRID!$B$1:$BI$1)*(КАЛЕНДАРЬ!$R32=GRID!$B$3:$BI$3), 0)),
ROUNDUP(INDEX(GRID!$B$4:$BI$14,MATCH(C$7,GRID!$A$4:$A$14,0),MATCH(1,($U$2=GRID!$B$1:$BI$1)*(КАЛЕНДАРЬ!$R32=GRID!$B$3:$BI$3),0))*(1-GRID!$B$69),0))</f>
        <v>30500</v>
      </c>
      <c r="D101" s="48" cm="1">
        <f t="array" ref="D101">IF($I$2="Открытый тариф",
INDEX(GRID!$B$17:$BI$27,MATCH(C$7,GRID!$A$17:$A$27,0),MATCH(1,($U$2=GRID!$B$1:$BI$1)*(КАЛЕНДАРЬ!$R32=GRID!$B$3:$BI$3), 0)),
ROUNDUP(INDEX(GRID!$B$17:$BI$27,MATCH(C$7,GRID!$A$17:$A$27,0),MATCH(1,($U$2=GRID!$B$1:$BI$1)*(КАЛЕНДАРЬ!$R32=GRID!$B$3:$BI$3), 0))*(1-GRID!$B$69),0))</f>
        <v>33000</v>
      </c>
      <c r="E101" s="47" cm="1">
        <f t="array" ref="E101">IF($I$2="Открытый тариф",
INDEX(GRID!$B$4:$BI$14,MATCH(E$7,GRID!$A$4:$A$14,0),MATCH(1,($U$2=GRID!$B$1:$BI$1)*(КАЛЕНДАРЬ!$R32=GRID!$B$3:$BI$3), 0)),
ROUNDUP(INDEX(GRID!$B$4:$BI$14,MATCH(E$7,GRID!$A$4:$A$14,0),MATCH(1,($U$2=GRID!$B$1:$BI$1)*(КАЛЕНДАРЬ!$R32=GRID!$B$3:$BI$3),0))*(1-GRID!$B$69),0))</f>
        <v>34100</v>
      </c>
      <c r="F101" s="48" cm="1">
        <f t="array" ref="F101">IF($I$2="Открытый тариф",
INDEX(GRID!$B$17:$BI$27,MATCH(E$7,GRID!$A$17:$A$27,0),MATCH(1,($U$2=GRID!$B$1:$BI$1)*(КАЛЕНДАРЬ!$R32=GRID!$B$3:$BI$3), 0)),
ROUNDUP(INDEX(GRID!$B$17:$BI$27,MATCH(E$7,GRID!$A$17:$A$27,0),MATCH(1,($U$2=GRID!$B$1:$BI$1)*(КАЛЕНДАРЬ!$R32=GRID!$B$3:$BI$3), 0))*(1-GRID!$B$69),0))</f>
        <v>36600</v>
      </c>
      <c r="G101" s="47" t="e" cm="1">
        <f t="array" ref="G101">IF($I$2="Открытый тариф",
INDEX(GRID!$B$4:$BI$14,MATCH(G$7,GRID!$A$4:$A$14,0),MATCH(1,($U$2=GRID!$B$1:$BI$1)*(КАЛЕНДАРЬ!$R32=GRID!$B$3:$BI$3), 0)),
ROUNDUP(INDEX(GRID!$B$4:$BI$14,MATCH(G$7,GRID!$A$4:$A$14,0),MATCH(1,($U$2=GRID!$B$1:$BI$1)*(КАЛЕНДАРЬ!$R32=GRID!$B$3:$BI$3),0))*(1-GRID!$B$69),0))</f>
        <v>#N/A</v>
      </c>
      <c r="H101" s="48" t="e" cm="1">
        <f t="array" ref="H101">IF($I$2="Открытый тариф",
INDEX(GRID!$B$17:$BI$27,MATCH(G$7,GRID!$A$17:$A$27,0),MATCH(1,($U$2=GRID!$B$1:$BI$1)*(КАЛЕНДАРЬ!$R32=GRID!$B$3:$BI$3), 0)),
ROUNDUP(INDEX(GRID!$B$17:$BI$27,MATCH(G$7,GRID!$A$17:$A$27,0),MATCH(1,($U$2=GRID!$B$1:$BI$1)*(КАЛЕНДАРЬ!$R32=GRID!$B$3:$BI$3), 0))*(1-GRID!$B$69),0))</f>
        <v>#N/A</v>
      </c>
      <c r="I101" s="47" t="e" cm="1">
        <f t="array" ref="I101">IF($I$2="Открытый тариф",
INDEX(GRID!$B$4:$BI$14,MATCH(I$7,GRID!$A$4:$A$14,0),MATCH(1,($U$2=GRID!$B$1:$BI$1)*(КАЛЕНДАРЬ!$R32=GRID!$B$3:$BI$3), 0)),
ROUNDUP(INDEX(GRID!$B$4:$BI$14,MATCH(I$7,GRID!$A$4:$A$14,0),MATCH(1,($U$2=GRID!$B$1:$BI$1)*(КАЛЕНДАРЬ!$R32=GRID!$B$3:$BI$3),0))*(1-GRID!$B$69),0))</f>
        <v>#N/A</v>
      </c>
      <c r="J101" s="48" t="e" cm="1">
        <f t="array" ref="J101">IF($I$2="Открытый тариф",
INDEX(GRID!$B$17:$BI$27,MATCH(I$7,GRID!$A$17:$A$27,0),MATCH(1,($U$2=GRID!$B$1:$BI$1)*(КАЛЕНДАРЬ!$R32=GRID!$B$3:$BI$3), 0)),
ROUNDUP(INDEX(GRID!$B$17:$BI$27,MATCH(I$7,GRID!$A$17:$A$27,0),MATCH(1,($U$2=GRID!$B$1:$BI$1)*(КАЛЕНДАРЬ!$R32=GRID!$B$3:$BI$3), 0))*(1-GRID!$B$69),0))</f>
        <v>#N/A</v>
      </c>
      <c r="K101" s="47" cm="1">
        <f t="array" ref="K101">IF($I$2="Открытый тариф",
INDEX(GRID!$B$4:$BI$14,MATCH(K$7,GRID!$A$4:$A$14,0),MATCH(1,($U$2=GRID!$B$1:$BI$1)*(КАЛЕНДАРЬ!$R32=GRID!$B$3:$BI$3), 0)),
ROUNDUP(INDEX(GRID!$B$4:$BI$14,MATCH(K$7,GRID!$A$4:$A$14,0),MATCH(1,($U$2=GRID!$B$1:$BI$1)*(КАЛЕНДАРЬ!$R32=GRID!$B$3:$BI$3),0))*(1-GRID!$B$69),0))</f>
        <v>47300</v>
      </c>
      <c r="L101" s="48" cm="1">
        <f t="array" ref="L101">IF($I$2="Открытый тариф",
INDEX(GRID!$B$17:$BI$27,MATCH(K$7,GRID!$A$17:$A$27,0),MATCH(1,($U$2=GRID!$B$1:$BI$1)*(КАЛЕНДАРЬ!$R32=GRID!$B$3:$BI$3), 0)),
ROUNDUP(INDEX(GRID!$B$17:$BI$27,MATCH(K$7,GRID!$A$17:$A$27,0),MATCH(1,($U$2=GRID!$B$1:$BI$1)*(КАЛЕНДАРЬ!$R32=GRID!$B$3:$BI$3), 0))*(1-GRID!$B$69),0))</f>
        <v>49800</v>
      </c>
      <c r="M101" s="47" cm="1">
        <f t="array" ref="M101">IF($I$2="Открытый тариф",
INDEX(GRID!$B$4:$BI$14,MATCH(M$7,GRID!$A$4:$A$14,0),MATCH(1,($U$2=GRID!$B$1:$BI$1)*(КАЛЕНДАРЬ!$R32=GRID!$B$3:$BI$3), 0)),
ROUNDUP(INDEX(GRID!$B$4:$BI$14,MATCH(M$7,GRID!$A$4:$A$14,0),MATCH(1,($U$2=GRID!$B$1:$BI$1)*(КАЛЕНДАРЬ!$R32=GRID!$B$3:$BI$3),0))*(1-GRID!$B$69),0))</f>
        <v>52800</v>
      </c>
      <c r="N101" s="48" cm="1">
        <f t="array" ref="N101">IF($I$2="Открытый тариф",
INDEX(GRID!$B$17:$BI$27,MATCH(M$7,GRID!$A$17:$A$27,0),MATCH(1,($U$2=GRID!$B$1:$BI$1)*(КАЛЕНДАРЬ!$R32=GRID!$B$3:$BI$3), 0)),
ROUNDUP(INDEX(GRID!$B$17:$BI$27,MATCH(M$7,GRID!$A$17:$A$27,0),MATCH(1,($U$2=GRID!$B$1:$BI$1)*(КАЛЕНДАРЬ!$R32=GRID!$B$3:$BI$3), 0))*(1-GRID!$B$69),0))</f>
        <v>55300</v>
      </c>
      <c r="O101" s="49" cm="1">
        <f t="array" ref="O101">IF($I$2="Открытый тариф",
INDEX(GRID!$B$4:$BI$14,MATCH(O$7,GRID!$A$4:$A$14,0),MATCH(1,($U$2=GRID!$B$1:$BI$1)*(КАЛЕНДАРЬ!$R32=GRID!$B$3:$BI$3), 0)),
ROUNDUP(INDEX(GRID!$B$4:$BI$14,MATCH(O$7,GRID!$A$4:$A$14,0),MATCH(1,($U$2=GRID!$B$1:$BI$1)*(КАЛЕНДАРЬ!$R32=GRID!$B$3:$BI$3),0))*(1-GRID!$B$69),0))</f>
        <v>59400</v>
      </c>
      <c r="P101" s="49" cm="1">
        <f t="array" ref="P101">IF($I$2="Открытый тариф",
INDEX(GRID!$B$17:$BI$27,MATCH(O$7,GRID!$A$17:$A$27,0),MATCH(1,($U$2=GRID!$B$1:$BI$1)*(КАЛЕНДАРЬ!$R32=GRID!$B$3:$BI$3), 0)),
ROUNDUP(INDEX(GRID!$B$17:$BI$27,MATCH(O$7,GRID!$A$17:$A$27,0),MATCH(1,($U$2=GRID!$B$1:$BI$1)*(КАЛЕНДАРЬ!$R32=GRID!$B$3:$BI$3), 0))*(1-GRID!$B$69),0))</f>
        <v>61900</v>
      </c>
      <c r="Q101" s="49" t="e" cm="1">
        <f t="array" ref="Q101">IF($I$2="Открытый тариф",
INDEX(GRID!$B$4:$BI$14,MATCH(Q$7,GRID!$A$4:$A$14,0),MATCH(1,($U$2=GRID!$B$1:$BI$1)*(КАЛЕНДАРЬ!$R32=GRID!$B$3:$BI$3), 0)),
ROUNDUP(INDEX(GRID!$B$4:$BI$14,MATCH(Q$7,GRID!$A$4:$A$14,0),MATCH(1,($U$2=GRID!$B$1:$BI$1)*(КАЛЕНДАРЬ!$R32=GRID!$B$3:$BI$3),0))*(1-GRID!$B$69),0))</f>
        <v>#N/A</v>
      </c>
      <c r="R101" s="49" t="e" cm="1">
        <f t="array" ref="R101">IF($I$2="Открытый тариф",
INDEX(GRID!$B$17:$BI$27,MATCH(Q$7,GRID!$A$17:$A$27,0),MATCH(1,($U$2=GRID!$B$1:$BI$1)*(КАЛЕНДАРЬ!$R32=GRID!$B$3:$BI$3), 0)),
ROUNDUP(INDEX(GRID!$B$17:$BI$27,MATCH(Q$7,GRID!$A$17:$A$27,0),MATCH(1,($U$2=GRID!$B$1:$BI$1)*(КАЛЕНДАРЬ!$R32=GRID!$B$3:$BI$3), 0))*(1-GRID!$B$69),0))</f>
        <v>#N/A</v>
      </c>
      <c r="S101" s="49" t="e" cm="1">
        <f t="array" ref="S101">IF($I$2="Открытый тариф",
INDEX(GRID!$B$4:$BI$14,MATCH(S$7,GRID!$A$4:$A$14,0),MATCH(1,($U$2=GRID!$B$1:$BI$1)*(КАЛЕНДАРЬ!$R32=GRID!$B$3:$BI$3), 0)),
ROUNDUP(INDEX(GRID!$B$4:$BI$14,MATCH(S$7,GRID!$A$4:$A$14,0),MATCH(1,($U$2=GRID!$B$1:$BI$1)*(КАЛЕНДАРЬ!$R32=GRID!$B$3:$BI$3),0))*(1-GRID!$B$69),0))</f>
        <v>#N/A</v>
      </c>
      <c r="T101" s="49" t="e" cm="1">
        <f t="array" ref="T101">IF($I$2="Открытый тариф",
INDEX(GRID!$B$17:$BI$27,MATCH(S$7,GRID!$A$17:$A$27,0),MATCH(1,($U$2=GRID!$B$1:$BI$1)*(КАЛЕНДАРЬ!$R32=GRID!$B$3:$BI$3), 0)),
ROUNDUP(INDEX(GRID!$B$17:$BI$27,MATCH(S$7,GRID!$A$17:$A$27,0),MATCH(1,($U$2=GRID!$B$1:$BI$1)*(КАЛЕНДАРЬ!$R32=GRID!$B$3:$BI$3), 0))*(1-GRID!$B$69),0))</f>
        <v>#N/A</v>
      </c>
      <c r="U101" s="49" cm="1">
        <f t="array" ref="U101">IF($I$2="Открытый тариф",
INDEX(GRID!$B$4:$BI$14,MATCH(U$7,GRID!$A$4:$A$14,0),MATCH(1,($U$2=GRID!$B$1:$BI$1)*(КАЛЕНДАРЬ!$R32=GRID!$B$3:$BI$3), 0)),
ROUNDUP(INDEX(GRID!$B$4:$BI$14,MATCH(U$7,GRID!$A$4:$A$14,0),MATCH(1,($U$2=GRID!$B$1:$BI$1)*(КАЛЕНДАРЬ!$R32=GRID!$B$3:$BI$3),0))*(1-GRID!$B$69),0))</f>
        <v>92000</v>
      </c>
      <c r="V101" s="49" cm="1">
        <f t="array" ref="V101">IF($I$2="Открытый тариф",
INDEX(GRID!$B$17:$BI$27,MATCH(U$7,GRID!$A$17:$A$27,0),MATCH(1,($U$2=GRID!$B$1:$BI$1)*(КАЛЕНДАРЬ!$R32=GRID!$B$3:$BI$3), 0)),
ROUNDUP(INDEX(GRID!$B$17:$BI$27,MATCH(U$7,GRID!$A$17:$A$27,0),MATCH(1,($U$2=GRID!$B$1:$BI$1)*(КАЛЕНДАРЬ!$R32=GRID!$B$3:$BI$3), 0))*(1-GRID!$B$69),0))</f>
        <v>94500</v>
      </c>
      <c r="W101" s="49" cm="1">
        <f t="array" ref="W101">IF($I$2="Открытый тариф",
INDEX(GRID!$B$4:$BI$14,MATCH(W$7,GRID!$A$4:$A$14,0),MATCH(1,($U$2=GRID!$B$1:$BI$1)*(КАЛЕНДАРЬ!$R32=GRID!$B$3:$BI$3), 0)),
ROUNDUP(INDEX(GRID!$B$4:$BI$14,MATCH(W$7,GRID!$A$4:$A$14,0),MATCH(1,($U$2=GRID!$B$1:$BI$1)*(КАЛЕНДАРЬ!$R32=GRID!$B$3:$BI$3),0))*(1-GRID!$B$69),0))</f>
        <v>327000</v>
      </c>
      <c r="X101" s="49" cm="1">
        <f t="array" ref="X101">IF($I$2="Открытый тариф",
INDEX(GRID!$B$17:$BI$27,MATCH(W$7,GRID!$A$17:$A$27,0),MATCH(1,($U$2=GRID!$B$1:$BI$1)*(КАЛЕНДАРЬ!$R32=GRID!$B$3:$BI$3), 0)),
ROUNDUP(INDEX(GRID!$B$17:$BI$27,MATCH(W$7,GRID!$A$17:$A$27,0),MATCH(1,($U$2=GRID!$B$1:$BI$1)*(КАЛЕНДАРЬ!$R32=GRID!$B$3:$BI$3), 0))*(1-GRID!$B$69),0))</f>
        <v>329500</v>
      </c>
    </row>
    <row r="102" spans="1:24" ht="12.75" hidden="1" customHeight="1" x14ac:dyDescent="0.2">
      <c r="A102" s="117" t="s">
        <v>43</v>
      </c>
      <c r="B102" s="117">
        <v>30</v>
      </c>
      <c r="C102" s="47" cm="1">
        <f t="array" ref="C102">IF($I$2="Открытый тариф",
INDEX(GRID!$B$4:$BI$14,MATCH(C$7,GRID!$A$4:$A$14,0),MATCH(1,($U$2=GRID!$B$1:$BI$1)*(КАЛЕНДАРЬ!$R33=GRID!$B$3:$BI$3), 0)),
ROUNDUP(INDEX(GRID!$B$4:$BI$14,MATCH(C$7,GRID!$A$4:$A$14,0),MATCH(1,($U$2=GRID!$B$1:$BI$1)*(КАЛЕНДАРЬ!$R33=GRID!$B$3:$BI$3),0))*(1-GRID!$B$69),0))</f>
        <v>30500</v>
      </c>
      <c r="D102" s="48" cm="1">
        <f t="array" ref="D102">IF($I$2="Открытый тариф",
INDEX(GRID!$B$17:$BI$27,MATCH(C$7,GRID!$A$17:$A$27,0),MATCH(1,($U$2=GRID!$B$1:$BI$1)*(КАЛЕНДАРЬ!$R33=GRID!$B$3:$BI$3), 0)),
ROUNDUP(INDEX(GRID!$B$17:$BI$27,MATCH(C$7,GRID!$A$17:$A$27,0),MATCH(1,($U$2=GRID!$B$1:$BI$1)*(КАЛЕНДАРЬ!$R33=GRID!$B$3:$BI$3), 0))*(1-GRID!$B$69),0))</f>
        <v>33000</v>
      </c>
      <c r="E102" s="47" cm="1">
        <f t="array" ref="E102">IF($I$2="Открытый тариф",
INDEX(GRID!$B$4:$BI$14,MATCH(E$7,GRID!$A$4:$A$14,0),MATCH(1,($U$2=GRID!$B$1:$BI$1)*(КАЛЕНДАРЬ!$R33=GRID!$B$3:$BI$3), 0)),
ROUNDUP(INDEX(GRID!$B$4:$BI$14,MATCH(E$7,GRID!$A$4:$A$14,0),MATCH(1,($U$2=GRID!$B$1:$BI$1)*(КАЛЕНДАРЬ!$R33=GRID!$B$3:$BI$3),0))*(1-GRID!$B$69),0))</f>
        <v>34100</v>
      </c>
      <c r="F102" s="48" cm="1">
        <f t="array" ref="F102">IF($I$2="Открытый тариф",
INDEX(GRID!$B$17:$BI$27,MATCH(E$7,GRID!$A$17:$A$27,0),MATCH(1,($U$2=GRID!$B$1:$BI$1)*(КАЛЕНДАРЬ!$R33=GRID!$B$3:$BI$3), 0)),
ROUNDUP(INDEX(GRID!$B$17:$BI$27,MATCH(E$7,GRID!$A$17:$A$27,0),MATCH(1,($U$2=GRID!$B$1:$BI$1)*(КАЛЕНДАРЬ!$R33=GRID!$B$3:$BI$3), 0))*(1-GRID!$B$69),0))</f>
        <v>36600</v>
      </c>
      <c r="G102" s="47" t="e" cm="1">
        <f t="array" ref="G102">IF($I$2="Открытый тариф",
INDEX(GRID!$B$4:$BI$14,MATCH(G$7,GRID!$A$4:$A$14,0),MATCH(1,($U$2=GRID!$B$1:$BI$1)*(КАЛЕНДАРЬ!$R33=GRID!$B$3:$BI$3), 0)),
ROUNDUP(INDEX(GRID!$B$4:$BI$14,MATCH(G$7,GRID!$A$4:$A$14,0),MATCH(1,($U$2=GRID!$B$1:$BI$1)*(КАЛЕНДАРЬ!$R33=GRID!$B$3:$BI$3),0))*(1-GRID!$B$69),0))</f>
        <v>#N/A</v>
      </c>
      <c r="H102" s="48" t="e" cm="1">
        <f t="array" ref="H102">IF($I$2="Открытый тариф",
INDEX(GRID!$B$17:$BI$27,MATCH(G$7,GRID!$A$17:$A$27,0),MATCH(1,($U$2=GRID!$B$1:$BI$1)*(КАЛЕНДАРЬ!$R33=GRID!$B$3:$BI$3), 0)),
ROUNDUP(INDEX(GRID!$B$17:$BI$27,MATCH(G$7,GRID!$A$17:$A$27,0),MATCH(1,($U$2=GRID!$B$1:$BI$1)*(КАЛЕНДАРЬ!$R33=GRID!$B$3:$BI$3), 0))*(1-GRID!$B$69),0))</f>
        <v>#N/A</v>
      </c>
      <c r="I102" s="47" t="e" cm="1">
        <f t="array" ref="I102">IF($I$2="Открытый тариф",
INDEX(GRID!$B$4:$BI$14,MATCH(I$7,GRID!$A$4:$A$14,0),MATCH(1,($U$2=GRID!$B$1:$BI$1)*(КАЛЕНДАРЬ!$R33=GRID!$B$3:$BI$3), 0)),
ROUNDUP(INDEX(GRID!$B$4:$BI$14,MATCH(I$7,GRID!$A$4:$A$14,0),MATCH(1,($U$2=GRID!$B$1:$BI$1)*(КАЛЕНДАРЬ!$R33=GRID!$B$3:$BI$3),0))*(1-GRID!$B$69),0))</f>
        <v>#N/A</v>
      </c>
      <c r="J102" s="48" t="e" cm="1">
        <f t="array" ref="J102">IF($I$2="Открытый тариф",
INDEX(GRID!$B$17:$BI$27,MATCH(I$7,GRID!$A$17:$A$27,0),MATCH(1,($U$2=GRID!$B$1:$BI$1)*(КАЛЕНДАРЬ!$R33=GRID!$B$3:$BI$3), 0)),
ROUNDUP(INDEX(GRID!$B$17:$BI$27,MATCH(I$7,GRID!$A$17:$A$27,0),MATCH(1,($U$2=GRID!$B$1:$BI$1)*(КАЛЕНДАРЬ!$R33=GRID!$B$3:$BI$3), 0))*(1-GRID!$B$69),0))</f>
        <v>#N/A</v>
      </c>
      <c r="K102" s="47" cm="1">
        <f t="array" ref="K102">IF($I$2="Открытый тариф",
INDEX(GRID!$B$4:$BI$14,MATCH(K$7,GRID!$A$4:$A$14,0),MATCH(1,($U$2=GRID!$B$1:$BI$1)*(КАЛЕНДАРЬ!$R33=GRID!$B$3:$BI$3), 0)),
ROUNDUP(INDEX(GRID!$B$4:$BI$14,MATCH(K$7,GRID!$A$4:$A$14,0),MATCH(1,($U$2=GRID!$B$1:$BI$1)*(КАЛЕНДАРЬ!$R33=GRID!$B$3:$BI$3),0))*(1-GRID!$B$69),0))</f>
        <v>47300</v>
      </c>
      <c r="L102" s="48" cm="1">
        <f t="array" ref="L102">IF($I$2="Открытый тариф",
INDEX(GRID!$B$17:$BI$27,MATCH(K$7,GRID!$A$17:$A$27,0),MATCH(1,($U$2=GRID!$B$1:$BI$1)*(КАЛЕНДАРЬ!$R33=GRID!$B$3:$BI$3), 0)),
ROUNDUP(INDEX(GRID!$B$17:$BI$27,MATCH(K$7,GRID!$A$17:$A$27,0),MATCH(1,($U$2=GRID!$B$1:$BI$1)*(КАЛЕНДАРЬ!$R33=GRID!$B$3:$BI$3), 0))*(1-GRID!$B$69),0))</f>
        <v>49800</v>
      </c>
      <c r="M102" s="47" cm="1">
        <f t="array" ref="M102">IF($I$2="Открытый тариф",
INDEX(GRID!$B$4:$BI$14,MATCH(M$7,GRID!$A$4:$A$14,0),MATCH(1,($U$2=GRID!$B$1:$BI$1)*(КАЛЕНДАРЬ!$R33=GRID!$B$3:$BI$3), 0)),
ROUNDUP(INDEX(GRID!$B$4:$BI$14,MATCH(M$7,GRID!$A$4:$A$14,0),MATCH(1,($U$2=GRID!$B$1:$BI$1)*(КАЛЕНДАРЬ!$R33=GRID!$B$3:$BI$3),0))*(1-GRID!$B$69),0))</f>
        <v>52800</v>
      </c>
      <c r="N102" s="48" cm="1">
        <f t="array" ref="N102">IF($I$2="Открытый тариф",
INDEX(GRID!$B$17:$BI$27,MATCH(M$7,GRID!$A$17:$A$27,0),MATCH(1,($U$2=GRID!$B$1:$BI$1)*(КАЛЕНДАРЬ!$R33=GRID!$B$3:$BI$3), 0)),
ROUNDUP(INDEX(GRID!$B$17:$BI$27,MATCH(M$7,GRID!$A$17:$A$27,0),MATCH(1,($U$2=GRID!$B$1:$BI$1)*(КАЛЕНДАРЬ!$R33=GRID!$B$3:$BI$3), 0))*(1-GRID!$B$69),0))</f>
        <v>55300</v>
      </c>
      <c r="O102" s="49" cm="1">
        <f t="array" ref="O102">IF($I$2="Открытый тариф",
INDEX(GRID!$B$4:$BI$14,MATCH(O$7,GRID!$A$4:$A$14,0),MATCH(1,($U$2=GRID!$B$1:$BI$1)*(КАЛЕНДАРЬ!$R33=GRID!$B$3:$BI$3), 0)),
ROUNDUP(INDEX(GRID!$B$4:$BI$14,MATCH(O$7,GRID!$A$4:$A$14,0),MATCH(1,($U$2=GRID!$B$1:$BI$1)*(КАЛЕНДАРЬ!$R33=GRID!$B$3:$BI$3),0))*(1-GRID!$B$69),0))</f>
        <v>59400</v>
      </c>
      <c r="P102" s="49" cm="1">
        <f t="array" ref="P102">IF($I$2="Открытый тариф",
INDEX(GRID!$B$17:$BI$27,MATCH(O$7,GRID!$A$17:$A$27,0),MATCH(1,($U$2=GRID!$B$1:$BI$1)*(КАЛЕНДАРЬ!$R33=GRID!$B$3:$BI$3), 0)),
ROUNDUP(INDEX(GRID!$B$17:$BI$27,MATCH(O$7,GRID!$A$17:$A$27,0),MATCH(1,($U$2=GRID!$B$1:$BI$1)*(КАЛЕНДАРЬ!$R33=GRID!$B$3:$BI$3), 0))*(1-GRID!$B$69),0))</f>
        <v>61900</v>
      </c>
      <c r="Q102" s="49" t="e" cm="1">
        <f t="array" ref="Q102">IF($I$2="Открытый тариф",
INDEX(GRID!$B$4:$BI$14,MATCH(Q$7,GRID!$A$4:$A$14,0),MATCH(1,($U$2=GRID!$B$1:$BI$1)*(КАЛЕНДАРЬ!$R33=GRID!$B$3:$BI$3), 0)),
ROUNDUP(INDEX(GRID!$B$4:$BI$14,MATCH(Q$7,GRID!$A$4:$A$14,0),MATCH(1,($U$2=GRID!$B$1:$BI$1)*(КАЛЕНДАРЬ!$R33=GRID!$B$3:$BI$3),0))*(1-GRID!$B$69),0))</f>
        <v>#N/A</v>
      </c>
      <c r="R102" s="49" t="e" cm="1">
        <f t="array" ref="R102">IF($I$2="Открытый тариф",
INDEX(GRID!$B$17:$BI$27,MATCH(Q$7,GRID!$A$17:$A$27,0),MATCH(1,($U$2=GRID!$B$1:$BI$1)*(КАЛЕНДАРЬ!$R33=GRID!$B$3:$BI$3), 0)),
ROUNDUP(INDEX(GRID!$B$17:$BI$27,MATCH(Q$7,GRID!$A$17:$A$27,0),MATCH(1,($U$2=GRID!$B$1:$BI$1)*(КАЛЕНДАРЬ!$R33=GRID!$B$3:$BI$3), 0))*(1-GRID!$B$69),0))</f>
        <v>#N/A</v>
      </c>
      <c r="S102" s="49" t="e" cm="1">
        <f t="array" ref="S102">IF($I$2="Открытый тариф",
INDEX(GRID!$B$4:$BI$14,MATCH(S$7,GRID!$A$4:$A$14,0),MATCH(1,($U$2=GRID!$B$1:$BI$1)*(КАЛЕНДАРЬ!$R33=GRID!$B$3:$BI$3), 0)),
ROUNDUP(INDEX(GRID!$B$4:$BI$14,MATCH(S$7,GRID!$A$4:$A$14,0),MATCH(1,($U$2=GRID!$B$1:$BI$1)*(КАЛЕНДАРЬ!$R33=GRID!$B$3:$BI$3),0))*(1-GRID!$B$69),0))</f>
        <v>#N/A</v>
      </c>
      <c r="T102" s="49" t="e" cm="1">
        <f t="array" ref="T102">IF($I$2="Открытый тариф",
INDEX(GRID!$B$17:$BI$27,MATCH(S$7,GRID!$A$17:$A$27,0),MATCH(1,($U$2=GRID!$B$1:$BI$1)*(КАЛЕНДАРЬ!$R33=GRID!$B$3:$BI$3), 0)),
ROUNDUP(INDEX(GRID!$B$17:$BI$27,MATCH(S$7,GRID!$A$17:$A$27,0),MATCH(1,($U$2=GRID!$B$1:$BI$1)*(КАЛЕНДАРЬ!$R33=GRID!$B$3:$BI$3), 0))*(1-GRID!$B$69),0))</f>
        <v>#N/A</v>
      </c>
      <c r="U102" s="49" cm="1">
        <f t="array" ref="U102">IF($I$2="Открытый тариф",
INDEX(GRID!$B$4:$BI$14,MATCH(U$7,GRID!$A$4:$A$14,0),MATCH(1,($U$2=GRID!$B$1:$BI$1)*(КАЛЕНДАРЬ!$R33=GRID!$B$3:$BI$3), 0)),
ROUNDUP(INDEX(GRID!$B$4:$BI$14,MATCH(U$7,GRID!$A$4:$A$14,0),MATCH(1,($U$2=GRID!$B$1:$BI$1)*(КАЛЕНДАРЬ!$R33=GRID!$B$3:$BI$3),0))*(1-GRID!$B$69),0))</f>
        <v>92000</v>
      </c>
      <c r="V102" s="49" cm="1">
        <f t="array" ref="V102">IF($I$2="Открытый тариф",
INDEX(GRID!$B$17:$BI$27,MATCH(U$7,GRID!$A$17:$A$27,0),MATCH(1,($U$2=GRID!$B$1:$BI$1)*(КАЛЕНДАРЬ!$R33=GRID!$B$3:$BI$3), 0)),
ROUNDUP(INDEX(GRID!$B$17:$BI$27,MATCH(U$7,GRID!$A$17:$A$27,0),MATCH(1,($U$2=GRID!$B$1:$BI$1)*(КАЛЕНДАРЬ!$R33=GRID!$B$3:$BI$3), 0))*(1-GRID!$B$69),0))</f>
        <v>94500</v>
      </c>
      <c r="W102" s="49" cm="1">
        <f t="array" ref="W102">IF($I$2="Открытый тариф",
INDEX(GRID!$B$4:$BI$14,MATCH(W$7,GRID!$A$4:$A$14,0),MATCH(1,($U$2=GRID!$B$1:$BI$1)*(КАЛЕНДАРЬ!$R33=GRID!$B$3:$BI$3), 0)),
ROUNDUP(INDEX(GRID!$B$4:$BI$14,MATCH(W$7,GRID!$A$4:$A$14,0),MATCH(1,($U$2=GRID!$B$1:$BI$1)*(КАЛЕНДАРЬ!$R33=GRID!$B$3:$BI$3),0))*(1-GRID!$B$69),0))</f>
        <v>327000</v>
      </c>
      <c r="X102" s="49" cm="1">
        <f t="array" ref="X102">IF($I$2="Открытый тариф",
INDEX(GRID!$B$17:$BI$27,MATCH(W$7,GRID!$A$17:$A$27,0),MATCH(1,($U$2=GRID!$B$1:$BI$1)*(КАЛЕНДАРЬ!$R33=GRID!$B$3:$BI$3), 0)),
ROUNDUP(INDEX(GRID!$B$17:$BI$27,MATCH(W$7,GRID!$A$17:$A$27,0),MATCH(1,($U$2=GRID!$B$1:$BI$1)*(КАЛЕНДАРЬ!$R33=GRID!$B$3:$BI$3), 0))*(1-GRID!$B$69),0))</f>
        <v>329500</v>
      </c>
    </row>
    <row r="103" spans="1:24" ht="13.5" hidden="1" customHeight="1" x14ac:dyDescent="0.2">
      <c r="A103" s="118"/>
      <c r="B103" s="119"/>
    </row>
    <row r="104" spans="1:24" ht="12.75" hidden="1" customHeight="1" x14ac:dyDescent="0.2">
      <c r="A104" s="210" t="s">
        <v>38</v>
      </c>
      <c r="B104" s="210"/>
      <c r="C104" s="210"/>
      <c r="D104" s="210"/>
      <c r="E104" s="210"/>
      <c r="F104" s="210"/>
      <c r="G104" s="210"/>
      <c r="H104" s="210"/>
      <c r="I104" s="210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</row>
    <row r="105" spans="1:24" ht="12.75" hidden="1" customHeight="1" x14ac:dyDescent="0.2">
      <c r="A105" s="211" t="s">
        <v>59</v>
      </c>
      <c r="B105" s="212"/>
      <c r="C105" s="212"/>
      <c r="D105" s="212"/>
      <c r="E105" s="212"/>
      <c r="F105" s="212"/>
      <c r="G105" s="212"/>
      <c r="H105" s="212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</row>
    <row r="106" spans="1:24" ht="58.5" hidden="1" customHeight="1" x14ac:dyDescent="0.2">
      <c r="A106" s="213" t="s">
        <v>39</v>
      </c>
      <c r="B106" s="214"/>
      <c r="C106" s="217" t="s">
        <v>85</v>
      </c>
      <c r="D106" s="218"/>
      <c r="E106" s="219" t="s">
        <v>86</v>
      </c>
      <c r="F106" s="220"/>
      <c r="G106" s="221" t="s">
        <v>186</v>
      </c>
      <c r="H106" s="222"/>
      <c r="I106" s="223" t="s">
        <v>187</v>
      </c>
      <c r="J106" s="224"/>
      <c r="K106" s="225" t="s">
        <v>88</v>
      </c>
      <c r="L106" s="225"/>
      <c r="M106" s="226" t="s">
        <v>89</v>
      </c>
      <c r="N106" s="227"/>
      <c r="O106" s="250" t="s">
        <v>94</v>
      </c>
      <c r="P106" s="250"/>
      <c r="Q106" s="230" t="s">
        <v>188</v>
      </c>
      <c r="R106" s="230"/>
      <c r="S106" s="231" t="s">
        <v>189</v>
      </c>
      <c r="T106" s="231"/>
      <c r="U106" s="232" t="s">
        <v>91</v>
      </c>
      <c r="V106" s="233"/>
      <c r="W106" s="234" t="s">
        <v>96</v>
      </c>
      <c r="X106" s="235"/>
    </row>
    <row r="107" spans="1:24" ht="12.75" hidden="1" customHeight="1" x14ac:dyDescent="0.2">
      <c r="A107" s="215"/>
      <c r="B107" s="216"/>
      <c r="C107" s="45" t="s">
        <v>40</v>
      </c>
      <c r="D107" s="45" t="s">
        <v>41</v>
      </c>
      <c r="E107" s="45" t="s">
        <v>40</v>
      </c>
      <c r="F107" s="45" t="s">
        <v>41</v>
      </c>
      <c r="G107" s="45" t="s">
        <v>40</v>
      </c>
      <c r="H107" s="45" t="s">
        <v>41</v>
      </c>
      <c r="I107" s="45" t="s">
        <v>40</v>
      </c>
      <c r="J107" s="45" t="s">
        <v>41</v>
      </c>
      <c r="K107" s="45" t="s">
        <v>40</v>
      </c>
      <c r="L107" s="45" t="s">
        <v>41</v>
      </c>
      <c r="M107" s="45" t="s">
        <v>40</v>
      </c>
      <c r="N107" s="45" t="s">
        <v>41</v>
      </c>
      <c r="O107" s="45" t="s">
        <v>40</v>
      </c>
      <c r="P107" s="45" t="s">
        <v>41</v>
      </c>
      <c r="Q107" s="45" t="s">
        <v>40</v>
      </c>
      <c r="R107" s="45" t="s">
        <v>41</v>
      </c>
      <c r="S107" s="45" t="s">
        <v>40</v>
      </c>
      <c r="T107" s="45" t="s">
        <v>41</v>
      </c>
      <c r="U107" s="45" t="s">
        <v>40</v>
      </c>
      <c r="V107" s="45" t="s">
        <v>41</v>
      </c>
      <c r="W107" s="45" t="s">
        <v>40</v>
      </c>
      <c r="X107" s="45" t="s">
        <v>41</v>
      </c>
    </row>
    <row r="108" spans="1:24" ht="12.75" hidden="1" customHeight="1" x14ac:dyDescent="0.2">
      <c r="A108" s="117" t="s">
        <v>42</v>
      </c>
      <c r="B108" s="117">
        <v>1</v>
      </c>
      <c r="C108" s="47" cm="1">
        <f t="array" ref="C108">IF($I$2="Открытый тариф",
INDEX(GRID!$B$4:$BI$14,MATCH(C$7,GRID!$A$4:$A$14,0),MATCH(1,($U$2=GRID!$B$1:$BI$1)*(КАЛЕНДАРЬ!$U4=GRID!$B$3:$BI$3), 0)),
ROUNDUP(INDEX(GRID!$B$4:$BI$14,MATCH(C$7,GRID!$A$4:$A$14,0),MATCH(1,($U$2=GRID!$B$1:$BI$1)*(КАЛЕНДАРЬ!$U4=GRID!$B$3:$BI$3),0))*(1-GRID!$B$69),0))</f>
        <v>30500</v>
      </c>
      <c r="D108" s="48" cm="1">
        <f t="array" ref="D108">IF($I$2="Открытый тариф",
INDEX(GRID!$B$17:$BI$27,MATCH(C$7,GRID!$A$17:$A$27,0),MATCH(1,($U$2=GRID!$B$1:$BI$1)*(КАЛЕНДАРЬ!$U4=GRID!$B$3:$BI$3), 0)),
ROUNDUP(INDEX(GRID!$B$17:$BI$27,MATCH(C$7,GRID!$A$17:$A$27,0),MATCH(1,($U$2=GRID!$B$1:$BI$1)*(КАЛЕНДАРЬ!$U4=GRID!$B$3:$BI$3), 0))*(1-GRID!$B$69),0))</f>
        <v>33000</v>
      </c>
      <c r="E108" s="47" cm="1">
        <f t="array" ref="E108">IF($I$2="Открытый тариф",
INDEX(GRID!$B$4:$BI$14,MATCH(E$7,GRID!$A$4:$A$14,0),MATCH(1,($U$2=GRID!$B$1:$BI$1)*(КАЛЕНДАРЬ!$U4=GRID!$B$3:$BI$3), 0)),
ROUNDUP(INDEX(GRID!$B$4:$BI$14,MATCH(E$7,GRID!$A$4:$A$14,0),MATCH(1,($U$2=GRID!$B$1:$BI$1)*(КАЛЕНДАРЬ!$U4=GRID!$B$3:$BI$3),0))*(1-GRID!$B$69),0))</f>
        <v>34100</v>
      </c>
      <c r="F108" s="48" cm="1">
        <f t="array" ref="F108">IF($I$2="Открытый тариф",
INDEX(GRID!$B$17:$BI$27,MATCH(E$7,GRID!$A$17:$A$27,0),MATCH(1,($U$2=GRID!$B$1:$BI$1)*(КАЛЕНДАРЬ!$U4=GRID!$B$3:$BI$3), 0)),
ROUNDUP(INDEX(GRID!$B$17:$BI$27,MATCH(E$7,GRID!$A$17:$A$27,0),MATCH(1,($U$2=GRID!$B$1:$BI$1)*(КАЛЕНДАРЬ!$U4=GRID!$B$3:$BI$3), 0))*(1-GRID!$B$69),0))</f>
        <v>36600</v>
      </c>
      <c r="G108" s="47" t="e" cm="1">
        <f t="array" ref="G108">IF($I$2="Открытый тариф",
INDEX(GRID!$B$4:$BI$14,MATCH(G$7,GRID!$A$4:$A$14,0),MATCH(1,($U$2=GRID!$B$1:$BI$1)*(КАЛЕНДАРЬ!$U4=GRID!$B$3:$BI$3), 0)),
ROUNDUP(INDEX(GRID!$B$4:$BI$14,MATCH(G$7,GRID!$A$4:$A$14,0),MATCH(1,($U$2=GRID!$B$1:$BI$1)*(КАЛЕНДАРЬ!$U4=GRID!$B$3:$BI$3),0))*(1-GRID!$B$69),0))</f>
        <v>#N/A</v>
      </c>
      <c r="H108" s="48" t="e" cm="1">
        <f t="array" ref="H108">IF($I$2="Открытый тариф",
INDEX(GRID!$B$17:$BI$27,MATCH(G$7,GRID!$A$17:$A$27,0),MATCH(1,($U$2=GRID!$B$1:$BI$1)*(КАЛЕНДАРЬ!$U4=GRID!$B$3:$BI$3), 0)),
ROUNDUP(INDEX(GRID!$B$17:$BI$27,MATCH(G$7,GRID!$A$17:$A$27,0),MATCH(1,($U$2=GRID!$B$1:$BI$1)*(КАЛЕНДАРЬ!$U4=GRID!$B$3:$BI$3), 0))*(1-GRID!$B$69),0))</f>
        <v>#N/A</v>
      </c>
      <c r="I108" s="47" t="e" cm="1">
        <f t="array" ref="I108">IF($I$2="Открытый тариф",
INDEX(GRID!$B$4:$BI$14,MATCH(I$7,GRID!$A$4:$A$14,0),MATCH(1,($U$2=GRID!$B$1:$BI$1)*(КАЛЕНДАРЬ!$U4=GRID!$B$3:$BI$3), 0)),
ROUNDUP(INDEX(GRID!$B$4:$BI$14,MATCH(I$7,GRID!$A$4:$A$14,0),MATCH(1,($U$2=GRID!$B$1:$BI$1)*(КАЛЕНДАРЬ!$U4=GRID!$B$3:$BI$3),0))*(1-GRID!$B$69),0))</f>
        <v>#N/A</v>
      </c>
      <c r="J108" s="48" t="e" cm="1">
        <f t="array" ref="J108">IF($I$2="Открытый тариф",
INDEX(GRID!$B$17:$BI$27,MATCH(I$7,GRID!$A$17:$A$27,0),MATCH(1,($U$2=GRID!$B$1:$BI$1)*(КАЛЕНДАРЬ!$U4=GRID!$B$3:$BI$3), 0)),
ROUNDUP(INDEX(GRID!$B$17:$BI$27,MATCH(I$7,GRID!$A$17:$A$27,0),MATCH(1,($U$2=GRID!$B$1:$BI$1)*(КАЛЕНДАРЬ!$U4=GRID!$B$3:$BI$3), 0))*(1-GRID!$B$69),0))</f>
        <v>#N/A</v>
      </c>
      <c r="K108" s="47" cm="1">
        <f t="array" ref="K108">IF($I$2="Открытый тариф",
INDEX(GRID!$B$4:$BI$14,MATCH(K$7,GRID!$A$4:$A$14,0),MATCH(1,($U$2=GRID!$B$1:$BI$1)*(КАЛЕНДАРЬ!$U4=GRID!$B$3:$BI$3), 0)),
ROUNDUP(INDEX(GRID!$B$4:$BI$14,MATCH(K$7,GRID!$A$4:$A$14,0),MATCH(1,($U$2=GRID!$B$1:$BI$1)*(КАЛЕНДАРЬ!$U4=GRID!$B$3:$BI$3),0))*(1-GRID!$B$69),0))</f>
        <v>47300</v>
      </c>
      <c r="L108" s="48" cm="1">
        <f t="array" ref="L108">IF($I$2="Открытый тариф",
INDEX(GRID!$B$17:$BI$27,MATCH(K$7,GRID!$A$17:$A$27,0),MATCH(1,($U$2=GRID!$B$1:$BI$1)*(КАЛЕНДАРЬ!$U4=GRID!$B$3:$BI$3), 0)),
ROUNDUP(INDEX(GRID!$B$17:$BI$27,MATCH(K$7,GRID!$A$17:$A$27,0),MATCH(1,($U$2=GRID!$B$1:$BI$1)*(КАЛЕНДАРЬ!$U4=GRID!$B$3:$BI$3), 0))*(1-GRID!$B$69),0))</f>
        <v>49800</v>
      </c>
      <c r="M108" s="47" cm="1">
        <f t="array" ref="M108">IF($I$2="Открытый тариф",
INDEX(GRID!$B$4:$BI$14,MATCH(M$7,GRID!$A$4:$A$14,0),MATCH(1,($U$2=GRID!$B$1:$BI$1)*(КАЛЕНДАРЬ!$U4=GRID!$B$3:$BI$3), 0)),
ROUNDUP(INDEX(GRID!$B$4:$BI$14,MATCH(M$7,GRID!$A$4:$A$14,0),MATCH(1,($U$2=GRID!$B$1:$BI$1)*(КАЛЕНДАРЬ!$U4=GRID!$B$3:$BI$3),0))*(1-GRID!$B$69),0))</f>
        <v>52800</v>
      </c>
      <c r="N108" s="48" cm="1">
        <f t="array" ref="N108">IF($I$2="Открытый тариф",
INDEX(GRID!$B$17:$BI$27,MATCH(M$7,GRID!$A$17:$A$27,0),MATCH(1,($U$2=GRID!$B$1:$BI$1)*(КАЛЕНДАРЬ!$U4=GRID!$B$3:$BI$3), 0)),
ROUNDUP(INDEX(GRID!$B$17:$BI$27,MATCH(M$7,GRID!$A$17:$A$27,0),MATCH(1,($U$2=GRID!$B$1:$BI$1)*(КАЛЕНДАРЬ!$U4=GRID!$B$3:$BI$3), 0))*(1-GRID!$B$69),0))</f>
        <v>55300</v>
      </c>
      <c r="O108" s="49" cm="1">
        <f t="array" ref="O108">IF($I$2="Открытый тариф",
INDEX(GRID!$B$4:$BI$14,MATCH(O$7,GRID!$A$4:$A$14,0),MATCH(1,($U$2=GRID!$B$1:$BI$1)*(КАЛЕНДАРЬ!$U4=GRID!$B$3:$BI$3), 0)),
ROUNDUP(INDEX(GRID!$B$4:$BI$14,MATCH(O$7,GRID!$A$4:$A$14,0),MATCH(1,($U$2=GRID!$B$1:$BI$1)*(КАЛЕНДАРЬ!$U4=GRID!$B$3:$BI$3),0))*(1-GRID!$B$69),0))</f>
        <v>59400</v>
      </c>
      <c r="P108" s="49" cm="1">
        <f t="array" ref="P108">IF($I$2="Открытый тариф",
INDEX(GRID!$B$17:$BI$27,MATCH(O$7,GRID!$A$17:$A$27,0),MATCH(1,($U$2=GRID!$B$1:$BI$1)*(КАЛЕНДАРЬ!$U4=GRID!$B$3:$BI$3), 0)),
ROUNDUP(INDEX(GRID!$B$17:$BI$27,MATCH(O$7,GRID!$A$17:$A$27,0),MATCH(1,($U$2=GRID!$B$1:$BI$1)*(КАЛЕНДАРЬ!$U4=GRID!$B$3:$BI$3), 0))*(1-GRID!$B$69),0))</f>
        <v>61900</v>
      </c>
      <c r="Q108" s="49" t="e" cm="1">
        <f t="array" ref="Q108">IF($I$2="Открытый тариф",
INDEX(GRID!$B$4:$BI$14,MATCH(Q$7,GRID!$A$4:$A$14,0),MATCH(1,($U$2=GRID!$B$1:$BI$1)*(КАЛЕНДАРЬ!$U4=GRID!$B$3:$BI$3), 0)),
ROUNDUP(INDEX(GRID!$B$4:$BI$14,MATCH(Q$7,GRID!$A$4:$A$14,0),MATCH(1,($U$2=GRID!$B$1:$BI$1)*(КАЛЕНДАРЬ!$U4=GRID!$B$3:$BI$3),0))*(1-GRID!$B$69),0))</f>
        <v>#N/A</v>
      </c>
      <c r="R108" s="49" t="e" cm="1">
        <f t="array" ref="R108">IF($I$2="Открытый тариф",
INDEX(GRID!$B$17:$BI$27,MATCH(Q$7,GRID!$A$17:$A$27,0),MATCH(1,($U$2=GRID!$B$1:$BI$1)*(КАЛЕНДАРЬ!$U4=GRID!$B$3:$BI$3), 0)),
ROUNDUP(INDEX(GRID!$B$17:$BI$27,MATCH(Q$7,GRID!$A$17:$A$27,0),MATCH(1,($U$2=GRID!$B$1:$BI$1)*(КАЛЕНДАРЬ!$U4=GRID!$B$3:$BI$3), 0))*(1-GRID!$B$69),0))</f>
        <v>#N/A</v>
      </c>
      <c r="S108" s="49" t="e" cm="1">
        <f t="array" ref="S108">IF($I$2="Открытый тариф",
INDEX(GRID!$B$4:$BI$14,MATCH(S$7,GRID!$A$4:$A$14,0),MATCH(1,($U$2=GRID!$B$1:$BI$1)*(КАЛЕНДАРЬ!$U4=GRID!$B$3:$BI$3), 0)),
ROUNDUP(INDEX(GRID!$B$4:$BI$14,MATCH(S$7,GRID!$A$4:$A$14,0),MATCH(1,($U$2=GRID!$B$1:$BI$1)*(КАЛЕНДАРЬ!$U4=GRID!$B$3:$BI$3),0))*(1-GRID!$B$69),0))</f>
        <v>#N/A</v>
      </c>
      <c r="T108" s="49" t="e" cm="1">
        <f t="array" ref="T108">IF($I$2="Открытый тариф",
INDEX(GRID!$B$17:$BI$27,MATCH(S$7,GRID!$A$17:$A$27,0),MATCH(1,($U$2=GRID!$B$1:$BI$1)*(КАЛЕНДАРЬ!$U4=GRID!$B$3:$BI$3), 0)),
ROUNDUP(INDEX(GRID!$B$17:$BI$27,MATCH(S$7,GRID!$A$17:$A$27,0),MATCH(1,($U$2=GRID!$B$1:$BI$1)*(КАЛЕНДАРЬ!$U4=GRID!$B$3:$BI$3), 0))*(1-GRID!$B$69),0))</f>
        <v>#N/A</v>
      </c>
      <c r="U108" s="49" cm="1">
        <f t="array" ref="U108">IF($I$2="Открытый тариф",
INDEX(GRID!$B$4:$BI$14,MATCH(U$7,GRID!$A$4:$A$14,0),MATCH(1,($U$2=GRID!$B$1:$BI$1)*(КАЛЕНДАРЬ!$U4=GRID!$B$3:$BI$3), 0)),
ROUNDUP(INDEX(GRID!$B$4:$BI$14,MATCH(U$7,GRID!$A$4:$A$14,0),MATCH(1,($U$2=GRID!$B$1:$BI$1)*(КАЛЕНДАРЬ!$U4=GRID!$B$3:$BI$3),0))*(1-GRID!$B$69),0))</f>
        <v>92000</v>
      </c>
      <c r="V108" s="49" cm="1">
        <f t="array" ref="V108">IF($I$2="Открытый тариф",
INDEX(GRID!$B$17:$BI$27,MATCH(U$7,GRID!$A$17:$A$27,0),MATCH(1,($U$2=GRID!$B$1:$BI$1)*(КАЛЕНДАРЬ!$U4=GRID!$B$3:$BI$3), 0)),
ROUNDUP(INDEX(GRID!$B$17:$BI$27,MATCH(U$7,GRID!$A$17:$A$27,0),MATCH(1,($U$2=GRID!$B$1:$BI$1)*(КАЛЕНДАРЬ!$U4=GRID!$B$3:$BI$3), 0))*(1-GRID!$B$69),0))</f>
        <v>94500</v>
      </c>
      <c r="W108" s="49" cm="1">
        <f t="array" ref="W108">IF($I$2="Открытый тариф",
INDEX(GRID!$B$4:$BI$14,MATCH(W$7,GRID!$A$4:$A$14,0),MATCH(1,($U$2=GRID!$B$1:$BI$1)*(КАЛЕНДАРЬ!$U4=GRID!$B$3:$BI$3), 0)),
ROUNDUP(INDEX(GRID!$B$4:$BI$14,MATCH(W$7,GRID!$A$4:$A$14,0),MATCH(1,($U$2=GRID!$B$1:$BI$1)*(КАЛЕНДАРЬ!$U4=GRID!$B$3:$BI$3),0))*(1-GRID!$B$69),0))</f>
        <v>327000</v>
      </c>
      <c r="X108" s="49" cm="1">
        <f t="array" ref="X108">IF($I$2="Открытый тариф",
INDEX(GRID!$B$17:$BI$27,MATCH(W$7,GRID!$A$17:$A$27,0),MATCH(1,($U$2=GRID!$B$1:$BI$1)*(КАЛЕНДАРЬ!$U4=GRID!$B$3:$BI$3), 0)),
ROUNDUP(INDEX(GRID!$B$17:$BI$27,MATCH(W$7,GRID!$A$17:$A$27,0),MATCH(1,($U$2=GRID!$B$1:$BI$1)*(КАЛЕНДАРЬ!$U4=GRID!$B$3:$BI$3), 0))*(1-GRID!$B$69),0))</f>
        <v>329500</v>
      </c>
    </row>
    <row r="109" spans="1:24" ht="12.75" hidden="1" customHeight="1" x14ac:dyDescent="0.2">
      <c r="A109" s="117" t="s">
        <v>43</v>
      </c>
      <c r="B109" s="117">
        <v>2</v>
      </c>
      <c r="C109" s="47" cm="1">
        <f t="array" ref="C109">IF($I$2="Открытый тариф",
INDEX(GRID!$B$4:$BI$14,MATCH(C$7,GRID!$A$4:$A$14,0),MATCH(1,($U$2=GRID!$B$1:$BI$1)*(КАЛЕНДАРЬ!$U5=GRID!$B$3:$BI$3), 0)),
ROUNDUP(INDEX(GRID!$B$4:$BI$14,MATCH(C$7,GRID!$A$4:$A$14,0),MATCH(1,($U$2=GRID!$B$1:$BI$1)*(КАЛЕНДАРЬ!$U5=GRID!$B$3:$BI$3),0))*(1-GRID!$B$69),0))</f>
        <v>30500</v>
      </c>
      <c r="D109" s="48" cm="1">
        <f t="array" ref="D109">IF($I$2="Открытый тариф",
INDEX(GRID!$B$17:$BI$27,MATCH(C$7,GRID!$A$17:$A$27,0),MATCH(1,($U$2=GRID!$B$1:$BI$1)*(КАЛЕНДАРЬ!$U5=GRID!$B$3:$BI$3), 0)),
ROUNDUP(INDEX(GRID!$B$17:$BI$27,MATCH(C$7,GRID!$A$17:$A$27,0),MATCH(1,($U$2=GRID!$B$1:$BI$1)*(КАЛЕНДАРЬ!$U5=GRID!$B$3:$BI$3), 0))*(1-GRID!$B$69),0))</f>
        <v>33000</v>
      </c>
      <c r="E109" s="47" cm="1">
        <f t="array" ref="E109">IF($I$2="Открытый тариф",
INDEX(GRID!$B$4:$BI$14,MATCH(E$7,GRID!$A$4:$A$14,0),MATCH(1,($U$2=GRID!$B$1:$BI$1)*(КАЛЕНДАРЬ!$U5=GRID!$B$3:$BI$3), 0)),
ROUNDUP(INDEX(GRID!$B$4:$BI$14,MATCH(E$7,GRID!$A$4:$A$14,0),MATCH(1,($U$2=GRID!$B$1:$BI$1)*(КАЛЕНДАРЬ!$U5=GRID!$B$3:$BI$3),0))*(1-GRID!$B$69),0))</f>
        <v>34100</v>
      </c>
      <c r="F109" s="48" cm="1">
        <f t="array" ref="F109">IF($I$2="Открытый тариф",
INDEX(GRID!$B$17:$BI$27,MATCH(E$7,GRID!$A$17:$A$27,0),MATCH(1,($U$2=GRID!$B$1:$BI$1)*(КАЛЕНДАРЬ!$U5=GRID!$B$3:$BI$3), 0)),
ROUNDUP(INDEX(GRID!$B$17:$BI$27,MATCH(E$7,GRID!$A$17:$A$27,0),MATCH(1,($U$2=GRID!$B$1:$BI$1)*(КАЛЕНДАРЬ!$U5=GRID!$B$3:$BI$3), 0))*(1-GRID!$B$69),0))</f>
        <v>36600</v>
      </c>
      <c r="G109" s="47" t="e" cm="1">
        <f t="array" ref="G109">IF($I$2="Открытый тариф",
INDEX(GRID!$B$4:$BI$14,MATCH(G$7,GRID!$A$4:$A$14,0),MATCH(1,($U$2=GRID!$B$1:$BI$1)*(КАЛЕНДАРЬ!$U5=GRID!$B$3:$BI$3), 0)),
ROUNDUP(INDEX(GRID!$B$4:$BI$14,MATCH(G$7,GRID!$A$4:$A$14,0),MATCH(1,($U$2=GRID!$B$1:$BI$1)*(КАЛЕНДАРЬ!$U5=GRID!$B$3:$BI$3),0))*(1-GRID!$B$69),0))</f>
        <v>#N/A</v>
      </c>
      <c r="H109" s="48" t="e" cm="1">
        <f t="array" ref="H109">IF($I$2="Открытый тариф",
INDEX(GRID!$B$17:$BI$27,MATCH(G$7,GRID!$A$17:$A$27,0),MATCH(1,($U$2=GRID!$B$1:$BI$1)*(КАЛЕНДАРЬ!$U5=GRID!$B$3:$BI$3), 0)),
ROUNDUP(INDEX(GRID!$B$17:$BI$27,MATCH(G$7,GRID!$A$17:$A$27,0),MATCH(1,($U$2=GRID!$B$1:$BI$1)*(КАЛЕНДАРЬ!$U5=GRID!$B$3:$BI$3), 0))*(1-GRID!$B$69),0))</f>
        <v>#N/A</v>
      </c>
      <c r="I109" s="47" t="e" cm="1">
        <f t="array" ref="I109">IF($I$2="Открытый тариф",
INDEX(GRID!$B$4:$BI$14,MATCH(I$7,GRID!$A$4:$A$14,0),MATCH(1,($U$2=GRID!$B$1:$BI$1)*(КАЛЕНДАРЬ!$U5=GRID!$B$3:$BI$3), 0)),
ROUNDUP(INDEX(GRID!$B$4:$BI$14,MATCH(I$7,GRID!$A$4:$A$14,0),MATCH(1,($U$2=GRID!$B$1:$BI$1)*(КАЛЕНДАРЬ!$U5=GRID!$B$3:$BI$3),0))*(1-GRID!$B$69),0))</f>
        <v>#N/A</v>
      </c>
      <c r="J109" s="48" t="e" cm="1">
        <f t="array" ref="J109">IF($I$2="Открытый тариф",
INDEX(GRID!$B$17:$BI$27,MATCH(I$7,GRID!$A$17:$A$27,0),MATCH(1,($U$2=GRID!$B$1:$BI$1)*(КАЛЕНДАРЬ!$U5=GRID!$B$3:$BI$3), 0)),
ROUNDUP(INDEX(GRID!$B$17:$BI$27,MATCH(I$7,GRID!$A$17:$A$27,0),MATCH(1,($U$2=GRID!$B$1:$BI$1)*(КАЛЕНДАРЬ!$U5=GRID!$B$3:$BI$3), 0))*(1-GRID!$B$69),0))</f>
        <v>#N/A</v>
      </c>
      <c r="K109" s="47" cm="1">
        <f t="array" ref="K109">IF($I$2="Открытый тариф",
INDEX(GRID!$B$4:$BI$14,MATCH(K$7,GRID!$A$4:$A$14,0),MATCH(1,($U$2=GRID!$B$1:$BI$1)*(КАЛЕНДАРЬ!$U5=GRID!$B$3:$BI$3), 0)),
ROUNDUP(INDEX(GRID!$B$4:$BI$14,MATCH(K$7,GRID!$A$4:$A$14,0),MATCH(1,($U$2=GRID!$B$1:$BI$1)*(КАЛЕНДАРЬ!$U5=GRID!$B$3:$BI$3),0))*(1-GRID!$B$69),0))</f>
        <v>47300</v>
      </c>
      <c r="L109" s="48" cm="1">
        <f t="array" ref="L109">IF($I$2="Открытый тариф",
INDEX(GRID!$B$17:$BI$27,MATCH(K$7,GRID!$A$17:$A$27,0),MATCH(1,($U$2=GRID!$B$1:$BI$1)*(КАЛЕНДАРЬ!$U5=GRID!$B$3:$BI$3), 0)),
ROUNDUP(INDEX(GRID!$B$17:$BI$27,MATCH(K$7,GRID!$A$17:$A$27,0),MATCH(1,($U$2=GRID!$B$1:$BI$1)*(КАЛЕНДАРЬ!$U5=GRID!$B$3:$BI$3), 0))*(1-GRID!$B$69),0))</f>
        <v>49800</v>
      </c>
      <c r="M109" s="47" cm="1">
        <f t="array" ref="M109">IF($I$2="Открытый тариф",
INDEX(GRID!$B$4:$BI$14,MATCH(M$7,GRID!$A$4:$A$14,0),MATCH(1,($U$2=GRID!$B$1:$BI$1)*(КАЛЕНДАРЬ!$U5=GRID!$B$3:$BI$3), 0)),
ROUNDUP(INDEX(GRID!$B$4:$BI$14,MATCH(M$7,GRID!$A$4:$A$14,0),MATCH(1,($U$2=GRID!$B$1:$BI$1)*(КАЛЕНДАРЬ!$U5=GRID!$B$3:$BI$3),0))*(1-GRID!$B$69),0))</f>
        <v>52800</v>
      </c>
      <c r="N109" s="48" cm="1">
        <f t="array" ref="N109">IF($I$2="Открытый тариф",
INDEX(GRID!$B$17:$BI$27,MATCH(M$7,GRID!$A$17:$A$27,0),MATCH(1,($U$2=GRID!$B$1:$BI$1)*(КАЛЕНДАРЬ!$U5=GRID!$B$3:$BI$3), 0)),
ROUNDUP(INDEX(GRID!$B$17:$BI$27,MATCH(M$7,GRID!$A$17:$A$27,0),MATCH(1,($U$2=GRID!$B$1:$BI$1)*(КАЛЕНДАРЬ!$U5=GRID!$B$3:$BI$3), 0))*(1-GRID!$B$69),0))</f>
        <v>55300</v>
      </c>
      <c r="O109" s="49" cm="1">
        <f t="array" ref="O109">IF($I$2="Открытый тариф",
INDEX(GRID!$B$4:$BI$14,MATCH(O$7,GRID!$A$4:$A$14,0),MATCH(1,($U$2=GRID!$B$1:$BI$1)*(КАЛЕНДАРЬ!$U5=GRID!$B$3:$BI$3), 0)),
ROUNDUP(INDEX(GRID!$B$4:$BI$14,MATCH(O$7,GRID!$A$4:$A$14,0),MATCH(1,($U$2=GRID!$B$1:$BI$1)*(КАЛЕНДАРЬ!$U5=GRID!$B$3:$BI$3),0))*(1-GRID!$B$69),0))</f>
        <v>59400</v>
      </c>
      <c r="P109" s="49" cm="1">
        <f t="array" ref="P109">IF($I$2="Открытый тариф",
INDEX(GRID!$B$17:$BI$27,MATCH(O$7,GRID!$A$17:$A$27,0),MATCH(1,($U$2=GRID!$B$1:$BI$1)*(КАЛЕНДАРЬ!$U5=GRID!$B$3:$BI$3), 0)),
ROUNDUP(INDEX(GRID!$B$17:$BI$27,MATCH(O$7,GRID!$A$17:$A$27,0),MATCH(1,($U$2=GRID!$B$1:$BI$1)*(КАЛЕНДАРЬ!$U5=GRID!$B$3:$BI$3), 0))*(1-GRID!$B$69),0))</f>
        <v>61900</v>
      </c>
      <c r="Q109" s="49" t="e" cm="1">
        <f t="array" ref="Q109">IF($I$2="Открытый тариф",
INDEX(GRID!$B$4:$BI$14,MATCH(Q$7,GRID!$A$4:$A$14,0),MATCH(1,($U$2=GRID!$B$1:$BI$1)*(КАЛЕНДАРЬ!$U5=GRID!$B$3:$BI$3), 0)),
ROUNDUP(INDEX(GRID!$B$4:$BI$14,MATCH(Q$7,GRID!$A$4:$A$14,0),MATCH(1,($U$2=GRID!$B$1:$BI$1)*(КАЛЕНДАРЬ!$U5=GRID!$B$3:$BI$3),0))*(1-GRID!$B$69),0))</f>
        <v>#N/A</v>
      </c>
      <c r="R109" s="49" t="e" cm="1">
        <f t="array" ref="R109">IF($I$2="Открытый тариф",
INDEX(GRID!$B$17:$BI$27,MATCH(Q$7,GRID!$A$17:$A$27,0),MATCH(1,($U$2=GRID!$B$1:$BI$1)*(КАЛЕНДАРЬ!$U5=GRID!$B$3:$BI$3), 0)),
ROUNDUP(INDEX(GRID!$B$17:$BI$27,MATCH(Q$7,GRID!$A$17:$A$27,0),MATCH(1,($U$2=GRID!$B$1:$BI$1)*(КАЛЕНДАРЬ!$U5=GRID!$B$3:$BI$3), 0))*(1-GRID!$B$69),0))</f>
        <v>#N/A</v>
      </c>
      <c r="S109" s="49" t="e" cm="1">
        <f t="array" ref="S109">IF($I$2="Открытый тариф",
INDEX(GRID!$B$4:$BI$14,MATCH(S$7,GRID!$A$4:$A$14,0),MATCH(1,($U$2=GRID!$B$1:$BI$1)*(КАЛЕНДАРЬ!$U5=GRID!$B$3:$BI$3), 0)),
ROUNDUP(INDEX(GRID!$B$4:$BI$14,MATCH(S$7,GRID!$A$4:$A$14,0),MATCH(1,($U$2=GRID!$B$1:$BI$1)*(КАЛЕНДАРЬ!$U5=GRID!$B$3:$BI$3),0))*(1-GRID!$B$69),0))</f>
        <v>#N/A</v>
      </c>
      <c r="T109" s="49" t="e" cm="1">
        <f t="array" ref="T109">IF($I$2="Открытый тариф",
INDEX(GRID!$B$17:$BI$27,MATCH(S$7,GRID!$A$17:$A$27,0),MATCH(1,($U$2=GRID!$B$1:$BI$1)*(КАЛЕНДАРЬ!$U5=GRID!$B$3:$BI$3), 0)),
ROUNDUP(INDEX(GRID!$B$17:$BI$27,MATCH(S$7,GRID!$A$17:$A$27,0),MATCH(1,($U$2=GRID!$B$1:$BI$1)*(КАЛЕНДАРЬ!$U5=GRID!$B$3:$BI$3), 0))*(1-GRID!$B$69),0))</f>
        <v>#N/A</v>
      </c>
      <c r="U109" s="49" cm="1">
        <f t="array" ref="U109">IF($I$2="Открытый тариф",
INDEX(GRID!$B$4:$BI$14,MATCH(U$7,GRID!$A$4:$A$14,0),MATCH(1,($U$2=GRID!$B$1:$BI$1)*(КАЛЕНДАРЬ!$U5=GRID!$B$3:$BI$3), 0)),
ROUNDUP(INDEX(GRID!$B$4:$BI$14,MATCH(U$7,GRID!$A$4:$A$14,0),MATCH(1,($U$2=GRID!$B$1:$BI$1)*(КАЛЕНДАРЬ!$U5=GRID!$B$3:$BI$3),0))*(1-GRID!$B$69),0))</f>
        <v>92000</v>
      </c>
      <c r="V109" s="49" cm="1">
        <f t="array" ref="V109">IF($I$2="Открытый тариф",
INDEX(GRID!$B$17:$BI$27,MATCH(U$7,GRID!$A$17:$A$27,0),MATCH(1,($U$2=GRID!$B$1:$BI$1)*(КАЛЕНДАРЬ!$U5=GRID!$B$3:$BI$3), 0)),
ROUNDUP(INDEX(GRID!$B$17:$BI$27,MATCH(U$7,GRID!$A$17:$A$27,0),MATCH(1,($U$2=GRID!$B$1:$BI$1)*(КАЛЕНДАРЬ!$U5=GRID!$B$3:$BI$3), 0))*(1-GRID!$B$69),0))</f>
        <v>94500</v>
      </c>
      <c r="W109" s="49" cm="1">
        <f t="array" ref="W109">IF($I$2="Открытый тариф",
INDEX(GRID!$B$4:$BI$14,MATCH(W$7,GRID!$A$4:$A$14,0),MATCH(1,($U$2=GRID!$B$1:$BI$1)*(КАЛЕНДАРЬ!$U5=GRID!$B$3:$BI$3), 0)),
ROUNDUP(INDEX(GRID!$B$4:$BI$14,MATCH(W$7,GRID!$A$4:$A$14,0),MATCH(1,($U$2=GRID!$B$1:$BI$1)*(КАЛЕНДАРЬ!$U5=GRID!$B$3:$BI$3),0))*(1-GRID!$B$69),0))</f>
        <v>327000</v>
      </c>
      <c r="X109" s="49" cm="1">
        <f t="array" ref="X109">IF($I$2="Открытый тариф",
INDEX(GRID!$B$17:$BI$27,MATCH(W$7,GRID!$A$17:$A$27,0),MATCH(1,($U$2=GRID!$B$1:$BI$1)*(КАЛЕНДАРЬ!$U5=GRID!$B$3:$BI$3), 0)),
ROUNDUP(INDEX(GRID!$B$17:$BI$27,MATCH(W$7,GRID!$A$17:$A$27,0),MATCH(1,($U$2=GRID!$B$1:$BI$1)*(КАЛЕНДАРЬ!$U5=GRID!$B$3:$BI$3), 0))*(1-GRID!$B$69),0))</f>
        <v>329500</v>
      </c>
    </row>
    <row r="110" spans="1:24" ht="12.75" hidden="1" customHeight="1" x14ac:dyDescent="0.2">
      <c r="A110" s="117" t="s">
        <v>44</v>
      </c>
      <c r="B110" s="117">
        <v>3</v>
      </c>
      <c r="C110" s="47" cm="1">
        <f t="array" ref="C110">IF($I$2="Открытый тариф",
INDEX(GRID!$B$4:$BI$14,MATCH(C$7,GRID!$A$4:$A$14,0),MATCH(1,($U$2=GRID!$B$1:$BI$1)*(КАЛЕНДАРЬ!$U6=GRID!$B$3:$BI$3), 0)),
ROUNDUP(INDEX(GRID!$B$4:$BI$14,MATCH(C$7,GRID!$A$4:$A$14,0),MATCH(1,($U$2=GRID!$B$1:$BI$1)*(КАЛЕНДАРЬ!$U6=GRID!$B$3:$BI$3),0))*(1-GRID!$B$69),0))</f>
        <v>30500</v>
      </c>
      <c r="D110" s="48" cm="1">
        <f t="array" ref="D110">IF($I$2="Открытый тариф",
INDEX(GRID!$B$17:$BI$27,MATCH(C$7,GRID!$A$17:$A$27,0),MATCH(1,($U$2=GRID!$B$1:$BI$1)*(КАЛЕНДАРЬ!$U6=GRID!$B$3:$BI$3), 0)),
ROUNDUP(INDEX(GRID!$B$17:$BI$27,MATCH(C$7,GRID!$A$17:$A$27,0),MATCH(1,($U$2=GRID!$B$1:$BI$1)*(КАЛЕНДАРЬ!$U6=GRID!$B$3:$BI$3), 0))*(1-GRID!$B$69),0))</f>
        <v>33000</v>
      </c>
      <c r="E110" s="47" cm="1">
        <f t="array" ref="E110">IF($I$2="Открытый тариф",
INDEX(GRID!$B$4:$BI$14,MATCH(E$7,GRID!$A$4:$A$14,0),MATCH(1,($U$2=GRID!$B$1:$BI$1)*(КАЛЕНДАРЬ!$U6=GRID!$B$3:$BI$3), 0)),
ROUNDUP(INDEX(GRID!$B$4:$BI$14,MATCH(E$7,GRID!$A$4:$A$14,0),MATCH(1,($U$2=GRID!$B$1:$BI$1)*(КАЛЕНДАРЬ!$U6=GRID!$B$3:$BI$3),0))*(1-GRID!$B$69),0))</f>
        <v>34100</v>
      </c>
      <c r="F110" s="48" cm="1">
        <f t="array" ref="F110">IF($I$2="Открытый тариф",
INDEX(GRID!$B$17:$BI$27,MATCH(E$7,GRID!$A$17:$A$27,0),MATCH(1,($U$2=GRID!$B$1:$BI$1)*(КАЛЕНДАРЬ!$U6=GRID!$B$3:$BI$3), 0)),
ROUNDUP(INDEX(GRID!$B$17:$BI$27,MATCH(E$7,GRID!$A$17:$A$27,0),MATCH(1,($U$2=GRID!$B$1:$BI$1)*(КАЛЕНДАРЬ!$U6=GRID!$B$3:$BI$3), 0))*(1-GRID!$B$69),0))</f>
        <v>36600</v>
      </c>
      <c r="G110" s="47" t="e" cm="1">
        <f t="array" ref="G110">IF($I$2="Открытый тариф",
INDEX(GRID!$B$4:$BI$14,MATCH(G$7,GRID!$A$4:$A$14,0),MATCH(1,($U$2=GRID!$B$1:$BI$1)*(КАЛЕНДАРЬ!$U6=GRID!$B$3:$BI$3), 0)),
ROUNDUP(INDEX(GRID!$B$4:$BI$14,MATCH(G$7,GRID!$A$4:$A$14,0),MATCH(1,($U$2=GRID!$B$1:$BI$1)*(КАЛЕНДАРЬ!$U6=GRID!$B$3:$BI$3),0))*(1-GRID!$B$69),0))</f>
        <v>#N/A</v>
      </c>
      <c r="H110" s="48" t="e" cm="1">
        <f t="array" ref="H110">IF($I$2="Открытый тариф",
INDEX(GRID!$B$17:$BI$27,MATCH(G$7,GRID!$A$17:$A$27,0),MATCH(1,($U$2=GRID!$B$1:$BI$1)*(КАЛЕНДАРЬ!$U6=GRID!$B$3:$BI$3), 0)),
ROUNDUP(INDEX(GRID!$B$17:$BI$27,MATCH(G$7,GRID!$A$17:$A$27,0),MATCH(1,($U$2=GRID!$B$1:$BI$1)*(КАЛЕНДАРЬ!$U6=GRID!$B$3:$BI$3), 0))*(1-GRID!$B$69),0))</f>
        <v>#N/A</v>
      </c>
      <c r="I110" s="47" t="e" cm="1">
        <f t="array" ref="I110">IF($I$2="Открытый тариф",
INDEX(GRID!$B$4:$BI$14,MATCH(I$7,GRID!$A$4:$A$14,0),MATCH(1,($U$2=GRID!$B$1:$BI$1)*(КАЛЕНДАРЬ!$U6=GRID!$B$3:$BI$3), 0)),
ROUNDUP(INDEX(GRID!$B$4:$BI$14,MATCH(I$7,GRID!$A$4:$A$14,0),MATCH(1,($U$2=GRID!$B$1:$BI$1)*(КАЛЕНДАРЬ!$U6=GRID!$B$3:$BI$3),0))*(1-GRID!$B$69),0))</f>
        <v>#N/A</v>
      </c>
      <c r="J110" s="48" t="e" cm="1">
        <f t="array" ref="J110">IF($I$2="Открытый тариф",
INDEX(GRID!$B$17:$BI$27,MATCH(I$7,GRID!$A$17:$A$27,0),MATCH(1,($U$2=GRID!$B$1:$BI$1)*(КАЛЕНДАРЬ!$U6=GRID!$B$3:$BI$3), 0)),
ROUNDUP(INDEX(GRID!$B$17:$BI$27,MATCH(I$7,GRID!$A$17:$A$27,0),MATCH(1,($U$2=GRID!$B$1:$BI$1)*(КАЛЕНДАРЬ!$U6=GRID!$B$3:$BI$3), 0))*(1-GRID!$B$69),0))</f>
        <v>#N/A</v>
      </c>
      <c r="K110" s="47" cm="1">
        <f t="array" ref="K110">IF($I$2="Открытый тариф",
INDEX(GRID!$B$4:$BI$14,MATCH(K$7,GRID!$A$4:$A$14,0),MATCH(1,($U$2=GRID!$B$1:$BI$1)*(КАЛЕНДАРЬ!$U6=GRID!$B$3:$BI$3), 0)),
ROUNDUP(INDEX(GRID!$B$4:$BI$14,MATCH(K$7,GRID!$A$4:$A$14,0),MATCH(1,($U$2=GRID!$B$1:$BI$1)*(КАЛЕНДАРЬ!$U6=GRID!$B$3:$BI$3),0))*(1-GRID!$B$69),0))</f>
        <v>47300</v>
      </c>
      <c r="L110" s="48" cm="1">
        <f t="array" ref="L110">IF($I$2="Открытый тариф",
INDEX(GRID!$B$17:$BI$27,MATCH(K$7,GRID!$A$17:$A$27,0),MATCH(1,($U$2=GRID!$B$1:$BI$1)*(КАЛЕНДАРЬ!$U6=GRID!$B$3:$BI$3), 0)),
ROUNDUP(INDEX(GRID!$B$17:$BI$27,MATCH(K$7,GRID!$A$17:$A$27,0),MATCH(1,($U$2=GRID!$B$1:$BI$1)*(КАЛЕНДАРЬ!$U6=GRID!$B$3:$BI$3), 0))*(1-GRID!$B$69),0))</f>
        <v>49800</v>
      </c>
      <c r="M110" s="47" cm="1">
        <f t="array" ref="M110">IF($I$2="Открытый тариф",
INDEX(GRID!$B$4:$BI$14,MATCH(M$7,GRID!$A$4:$A$14,0),MATCH(1,($U$2=GRID!$B$1:$BI$1)*(КАЛЕНДАРЬ!$U6=GRID!$B$3:$BI$3), 0)),
ROUNDUP(INDEX(GRID!$B$4:$BI$14,MATCH(M$7,GRID!$A$4:$A$14,0),MATCH(1,($U$2=GRID!$B$1:$BI$1)*(КАЛЕНДАРЬ!$U6=GRID!$B$3:$BI$3),0))*(1-GRID!$B$69),0))</f>
        <v>52800</v>
      </c>
      <c r="N110" s="48" cm="1">
        <f t="array" ref="N110">IF($I$2="Открытый тариф",
INDEX(GRID!$B$17:$BI$27,MATCH(M$7,GRID!$A$17:$A$27,0),MATCH(1,($U$2=GRID!$B$1:$BI$1)*(КАЛЕНДАРЬ!$U6=GRID!$B$3:$BI$3), 0)),
ROUNDUP(INDEX(GRID!$B$17:$BI$27,MATCH(M$7,GRID!$A$17:$A$27,0),MATCH(1,($U$2=GRID!$B$1:$BI$1)*(КАЛЕНДАРЬ!$U6=GRID!$B$3:$BI$3), 0))*(1-GRID!$B$69),0))</f>
        <v>55300</v>
      </c>
      <c r="O110" s="49" cm="1">
        <f t="array" ref="O110">IF($I$2="Открытый тариф",
INDEX(GRID!$B$4:$BI$14,MATCH(O$7,GRID!$A$4:$A$14,0),MATCH(1,($U$2=GRID!$B$1:$BI$1)*(КАЛЕНДАРЬ!$U6=GRID!$B$3:$BI$3), 0)),
ROUNDUP(INDEX(GRID!$B$4:$BI$14,MATCH(O$7,GRID!$A$4:$A$14,0),MATCH(1,($U$2=GRID!$B$1:$BI$1)*(КАЛЕНДАРЬ!$U6=GRID!$B$3:$BI$3),0))*(1-GRID!$B$69),0))</f>
        <v>59400</v>
      </c>
      <c r="P110" s="49" cm="1">
        <f t="array" ref="P110">IF($I$2="Открытый тариф",
INDEX(GRID!$B$17:$BI$27,MATCH(O$7,GRID!$A$17:$A$27,0),MATCH(1,($U$2=GRID!$B$1:$BI$1)*(КАЛЕНДАРЬ!$U6=GRID!$B$3:$BI$3), 0)),
ROUNDUP(INDEX(GRID!$B$17:$BI$27,MATCH(O$7,GRID!$A$17:$A$27,0),MATCH(1,($U$2=GRID!$B$1:$BI$1)*(КАЛЕНДАРЬ!$U6=GRID!$B$3:$BI$3), 0))*(1-GRID!$B$69),0))</f>
        <v>61900</v>
      </c>
      <c r="Q110" s="49" t="e" cm="1">
        <f t="array" ref="Q110">IF($I$2="Открытый тариф",
INDEX(GRID!$B$4:$BI$14,MATCH(Q$7,GRID!$A$4:$A$14,0),MATCH(1,($U$2=GRID!$B$1:$BI$1)*(КАЛЕНДАРЬ!$U6=GRID!$B$3:$BI$3), 0)),
ROUNDUP(INDEX(GRID!$B$4:$BI$14,MATCH(Q$7,GRID!$A$4:$A$14,0),MATCH(1,($U$2=GRID!$B$1:$BI$1)*(КАЛЕНДАРЬ!$U6=GRID!$B$3:$BI$3),0))*(1-GRID!$B$69),0))</f>
        <v>#N/A</v>
      </c>
      <c r="R110" s="49" t="e" cm="1">
        <f t="array" ref="R110">IF($I$2="Открытый тариф",
INDEX(GRID!$B$17:$BI$27,MATCH(Q$7,GRID!$A$17:$A$27,0),MATCH(1,($U$2=GRID!$B$1:$BI$1)*(КАЛЕНДАРЬ!$U6=GRID!$B$3:$BI$3), 0)),
ROUNDUP(INDEX(GRID!$B$17:$BI$27,MATCH(Q$7,GRID!$A$17:$A$27,0),MATCH(1,($U$2=GRID!$B$1:$BI$1)*(КАЛЕНДАРЬ!$U6=GRID!$B$3:$BI$3), 0))*(1-GRID!$B$69),0))</f>
        <v>#N/A</v>
      </c>
      <c r="S110" s="49" t="e" cm="1">
        <f t="array" ref="S110">IF($I$2="Открытый тариф",
INDEX(GRID!$B$4:$BI$14,MATCH(S$7,GRID!$A$4:$A$14,0),MATCH(1,($U$2=GRID!$B$1:$BI$1)*(КАЛЕНДАРЬ!$U6=GRID!$B$3:$BI$3), 0)),
ROUNDUP(INDEX(GRID!$B$4:$BI$14,MATCH(S$7,GRID!$A$4:$A$14,0),MATCH(1,($U$2=GRID!$B$1:$BI$1)*(КАЛЕНДАРЬ!$U6=GRID!$B$3:$BI$3),0))*(1-GRID!$B$69),0))</f>
        <v>#N/A</v>
      </c>
      <c r="T110" s="49" t="e" cm="1">
        <f t="array" ref="T110">IF($I$2="Открытый тариф",
INDEX(GRID!$B$17:$BI$27,MATCH(S$7,GRID!$A$17:$A$27,0),MATCH(1,($U$2=GRID!$B$1:$BI$1)*(КАЛЕНДАРЬ!$U6=GRID!$B$3:$BI$3), 0)),
ROUNDUP(INDEX(GRID!$B$17:$BI$27,MATCH(S$7,GRID!$A$17:$A$27,0),MATCH(1,($U$2=GRID!$B$1:$BI$1)*(КАЛЕНДАРЬ!$U6=GRID!$B$3:$BI$3), 0))*(1-GRID!$B$69),0))</f>
        <v>#N/A</v>
      </c>
      <c r="U110" s="49" cm="1">
        <f t="array" ref="U110">IF($I$2="Открытый тариф",
INDEX(GRID!$B$4:$BI$14,MATCH(U$7,GRID!$A$4:$A$14,0),MATCH(1,($U$2=GRID!$B$1:$BI$1)*(КАЛЕНДАРЬ!$U6=GRID!$B$3:$BI$3), 0)),
ROUNDUP(INDEX(GRID!$B$4:$BI$14,MATCH(U$7,GRID!$A$4:$A$14,0),MATCH(1,($U$2=GRID!$B$1:$BI$1)*(КАЛЕНДАРЬ!$U6=GRID!$B$3:$BI$3),0))*(1-GRID!$B$69),0))</f>
        <v>92000</v>
      </c>
      <c r="V110" s="49" cm="1">
        <f t="array" ref="V110">IF($I$2="Открытый тариф",
INDEX(GRID!$B$17:$BI$27,MATCH(U$7,GRID!$A$17:$A$27,0),MATCH(1,($U$2=GRID!$B$1:$BI$1)*(КАЛЕНДАРЬ!$U6=GRID!$B$3:$BI$3), 0)),
ROUNDUP(INDEX(GRID!$B$17:$BI$27,MATCH(U$7,GRID!$A$17:$A$27,0),MATCH(1,($U$2=GRID!$B$1:$BI$1)*(КАЛЕНДАРЬ!$U6=GRID!$B$3:$BI$3), 0))*(1-GRID!$B$69),0))</f>
        <v>94500</v>
      </c>
      <c r="W110" s="49" cm="1">
        <f t="array" ref="W110">IF($I$2="Открытый тариф",
INDEX(GRID!$B$4:$BI$14,MATCH(W$7,GRID!$A$4:$A$14,0),MATCH(1,($U$2=GRID!$B$1:$BI$1)*(КАЛЕНДАРЬ!$U6=GRID!$B$3:$BI$3), 0)),
ROUNDUP(INDEX(GRID!$B$4:$BI$14,MATCH(W$7,GRID!$A$4:$A$14,0),MATCH(1,($U$2=GRID!$B$1:$BI$1)*(КАЛЕНДАРЬ!$U6=GRID!$B$3:$BI$3),0))*(1-GRID!$B$69),0))</f>
        <v>327000</v>
      </c>
      <c r="X110" s="49" cm="1">
        <f t="array" ref="X110">IF($I$2="Открытый тариф",
INDEX(GRID!$B$17:$BI$27,MATCH(W$7,GRID!$A$17:$A$27,0),MATCH(1,($U$2=GRID!$B$1:$BI$1)*(КАЛЕНДАРЬ!$U6=GRID!$B$3:$BI$3), 0)),
ROUNDUP(INDEX(GRID!$B$17:$BI$27,MATCH(W$7,GRID!$A$17:$A$27,0),MATCH(1,($U$2=GRID!$B$1:$BI$1)*(КАЛЕНДАРЬ!$U6=GRID!$B$3:$BI$3), 0))*(1-GRID!$B$69),0))</f>
        <v>329500</v>
      </c>
    </row>
    <row r="111" spans="1:24" ht="12.75" hidden="1" customHeight="1" x14ac:dyDescent="0.2">
      <c r="A111" s="117" t="s">
        <v>45</v>
      </c>
      <c r="B111" s="117">
        <v>4</v>
      </c>
      <c r="C111" s="47" cm="1">
        <f t="array" ref="C111">IF($I$2="Открытый тариф",
INDEX(GRID!$B$4:$BI$14,MATCH(C$7,GRID!$A$4:$A$14,0),MATCH(1,($U$2=GRID!$B$1:$BI$1)*(КАЛЕНДАРЬ!$U7=GRID!$B$3:$BI$3), 0)),
ROUNDUP(INDEX(GRID!$B$4:$BI$14,MATCH(C$7,GRID!$A$4:$A$14,0),MATCH(1,($U$2=GRID!$B$1:$BI$1)*(КАЛЕНДАРЬ!$U7=GRID!$B$3:$BI$3),0))*(1-GRID!$B$69),0))</f>
        <v>32000</v>
      </c>
      <c r="D111" s="48" cm="1">
        <f t="array" ref="D111">IF($I$2="Открытый тариф",
INDEX(GRID!$B$17:$BI$27,MATCH(C$7,GRID!$A$17:$A$27,0),MATCH(1,($U$2=GRID!$B$1:$BI$1)*(КАЛЕНДАРЬ!$U7=GRID!$B$3:$BI$3), 0)),
ROUNDUP(INDEX(GRID!$B$17:$BI$27,MATCH(C$7,GRID!$A$17:$A$27,0),MATCH(1,($U$2=GRID!$B$1:$BI$1)*(КАЛЕНДАРЬ!$U7=GRID!$B$3:$BI$3), 0))*(1-GRID!$B$69),0))</f>
        <v>34500</v>
      </c>
      <c r="E111" s="47" cm="1">
        <f t="array" ref="E111">IF($I$2="Открытый тариф",
INDEX(GRID!$B$4:$BI$14,MATCH(E$7,GRID!$A$4:$A$14,0),MATCH(1,($U$2=GRID!$B$1:$BI$1)*(КАЛЕНДАРЬ!$U7=GRID!$B$3:$BI$3), 0)),
ROUNDUP(INDEX(GRID!$B$4:$BI$14,MATCH(E$7,GRID!$A$4:$A$14,0),MATCH(1,($U$2=GRID!$B$1:$BI$1)*(КАЛЕНДАРЬ!$U7=GRID!$B$3:$BI$3),0))*(1-GRID!$B$69),0))</f>
        <v>35800</v>
      </c>
      <c r="F111" s="48" cm="1">
        <f t="array" ref="F111">IF($I$2="Открытый тариф",
INDEX(GRID!$B$17:$BI$27,MATCH(E$7,GRID!$A$17:$A$27,0),MATCH(1,($U$2=GRID!$B$1:$BI$1)*(КАЛЕНДАРЬ!$U7=GRID!$B$3:$BI$3), 0)),
ROUNDUP(INDEX(GRID!$B$17:$BI$27,MATCH(E$7,GRID!$A$17:$A$27,0),MATCH(1,($U$2=GRID!$B$1:$BI$1)*(КАЛЕНДАРЬ!$U7=GRID!$B$3:$BI$3), 0))*(1-GRID!$B$69),0))</f>
        <v>38300</v>
      </c>
      <c r="G111" s="47" t="e" cm="1">
        <f t="array" ref="G111">IF($I$2="Открытый тариф",
INDEX(GRID!$B$4:$BI$14,MATCH(G$7,GRID!$A$4:$A$14,0),MATCH(1,($U$2=GRID!$B$1:$BI$1)*(КАЛЕНДАРЬ!$U7=GRID!$B$3:$BI$3), 0)),
ROUNDUP(INDEX(GRID!$B$4:$BI$14,MATCH(G$7,GRID!$A$4:$A$14,0),MATCH(1,($U$2=GRID!$B$1:$BI$1)*(КАЛЕНДАРЬ!$U7=GRID!$B$3:$BI$3),0))*(1-GRID!$B$69),0))</f>
        <v>#N/A</v>
      </c>
      <c r="H111" s="48" t="e" cm="1">
        <f t="array" ref="H111">IF($I$2="Открытый тариф",
INDEX(GRID!$B$17:$BI$27,MATCH(G$7,GRID!$A$17:$A$27,0),MATCH(1,($U$2=GRID!$B$1:$BI$1)*(КАЛЕНДАРЬ!$U7=GRID!$B$3:$BI$3), 0)),
ROUNDUP(INDEX(GRID!$B$17:$BI$27,MATCH(G$7,GRID!$A$17:$A$27,0),MATCH(1,($U$2=GRID!$B$1:$BI$1)*(КАЛЕНДАРЬ!$U7=GRID!$B$3:$BI$3), 0))*(1-GRID!$B$69),0))</f>
        <v>#N/A</v>
      </c>
      <c r="I111" s="47" t="e" cm="1">
        <f t="array" ref="I111">IF($I$2="Открытый тариф",
INDEX(GRID!$B$4:$BI$14,MATCH(I$7,GRID!$A$4:$A$14,0),MATCH(1,($U$2=GRID!$B$1:$BI$1)*(КАЛЕНДАРЬ!$U7=GRID!$B$3:$BI$3), 0)),
ROUNDUP(INDEX(GRID!$B$4:$BI$14,MATCH(I$7,GRID!$A$4:$A$14,0),MATCH(1,($U$2=GRID!$B$1:$BI$1)*(КАЛЕНДАРЬ!$U7=GRID!$B$3:$BI$3),0))*(1-GRID!$B$69),0))</f>
        <v>#N/A</v>
      </c>
      <c r="J111" s="48" t="e" cm="1">
        <f t="array" ref="J111">IF($I$2="Открытый тариф",
INDEX(GRID!$B$17:$BI$27,MATCH(I$7,GRID!$A$17:$A$27,0),MATCH(1,($U$2=GRID!$B$1:$BI$1)*(КАЛЕНДАРЬ!$U7=GRID!$B$3:$BI$3), 0)),
ROUNDUP(INDEX(GRID!$B$17:$BI$27,MATCH(I$7,GRID!$A$17:$A$27,0),MATCH(1,($U$2=GRID!$B$1:$BI$1)*(КАЛЕНДАРЬ!$U7=GRID!$B$3:$BI$3), 0))*(1-GRID!$B$69),0))</f>
        <v>#N/A</v>
      </c>
      <c r="K111" s="47" cm="1">
        <f t="array" ref="K111">IF($I$2="Открытый тариф",
INDEX(GRID!$B$4:$BI$14,MATCH(K$7,GRID!$A$4:$A$14,0),MATCH(1,($U$2=GRID!$B$1:$BI$1)*(КАЛЕНДАРЬ!$U7=GRID!$B$3:$BI$3), 0)),
ROUNDUP(INDEX(GRID!$B$4:$BI$14,MATCH(K$7,GRID!$A$4:$A$14,0),MATCH(1,($U$2=GRID!$B$1:$BI$1)*(КАЛЕНДАРЬ!$U7=GRID!$B$3:$BI$3),0))*(1-GRID!$B$69),0))</f>
        <v>49800</v>
      </c>
      <c r="L111" s="48" cm="1">
        <f t="array" ref="L111">IF($I$2="Открытый тариф",
INDEX(GRID!$B$17:$BI$27,MATCH(K$7,GRID!$A$17:$A$27,0),MATCH(1,($U$2=GRID!$B$1:$BI$1)*(КАЛЕНДАРЬ!$U7=GRID!$B$3:$BI$3), 0)),
ROUNDUP(INDEX(GRID!$B$17:$BI$27,MATCH(K$7,GRID!$A$17:$A$27,0),MATCH(1,($U$2=GRID!$B$1:$BI$1)*(КАЛЕНДАРЬ!$U7=GRID!$B$3:$BI$3), 0))*(1-GRID!$B$69),0))</f>
        <v>52300</v>
      </c>
      <c r="M111" s="47" cm="1">
        <f t="array" ref="M111">IF($I$2="Открытый тариф",
INDEX(GRID!$B$4:$BI$14,MATCH(M$7,GRID!$A$4:$A$14,0),MATCH(1,($U$2=GRID!$B$1:$BI$1)*(КАЛЕНДАРЬ!$U7=GRID!$B$3:$BI$3), 0)),
ROUNDUP(INDEX(GRID!$B$4:$BI$14,MATCH(M$7,GRID!$A$4:$A$14,0),MATCH(1,($U$2=GRID!$B$1:$BI$1)*(КАЛЕНДАРЬ!$U7=GRID!$B$3:$BI$3),0))*(1-GRID!$B$69),0))</f>
        <v>55600</v>
      </c>
      <c r="N111" s="48" cm="1">
        <f t="array" ref="N111">IF($I$2="Открытый тариф",
INDEX(GRID!$B$17:$BI$27,MATCH(M$7,GRID!$A$17:$A$27,0),MATCH(1,($U$2=GRID!$B$1:$BI$1)*(КАЛЕНДАРЬ!$U7=GRID!$B$3:$BI$3), 0)),
ROUNDUP(INDEX(GRID!$B$17:$BI$27,MATCH(M$7,GRID!$A$17:$A$27,0),MATCH(1,($U$2=GRID!$B$1:$BI$1)*(КАЛЕНДАРЬ!$U7=GRID!$B$3:$BI$3), 0))*(1-GRID!$B$69),0))</f>
        <v>58100</v>
      </c>
      <c r="O111" s="49" cm="1">
        <f t="array" ref="O111">IF($I$2="Открытый тариф",
INDEX(GRID!$B$4:$BI$14,MATCH(O$7,GRID!$A$4:$A$14,0),MATCH(1,($U$2=GRID!$B$1:$BI$1)*(КАЛЕНДАРЬ!$U7=GRID!$B$3:$BI$3), 0)),
ROUNDUP(INDEX(GRID!$B$4:$BI$14,MATCH(O$7,GRID!$A$4:$A$14,0),MATCH(1,($U$2=GRID!$B$1:$BI$1)*(КАЛЕНДАРЬ!$U7=GRID!$B$3:$BI$3),0))*(1-GRID!$B$69),0))</f>
        <v>62300</v>
      </c>
      <c r="P111" s="49" cm="1">
        <f t="array" ref="P111">IF($I$2="Открытый тариф",
INDEX(GRID!$B$17:$BI$27,MATCH(O$7,GRID!$A$17:$A$27,0),MATCH(1,($U$2=GRID!$B$1:$BI$1)*(КАЛЕНДАРЬ!$U7=GRID!$B$3:$BI$3), 0)),
ROUNDUP(INDEX(GRID!$B$17:$BI$27,MATCH(O$7,GRID!$A$17:$A$27,0),MATCH(1,($U$2=GRID!$B$1:$BI$1)*(КАЛЕНДАРЬ!$U7=GRID!$B$3:$BI$3), 0))*(1-GRID!$B$69),0))</f>
        <v>64800</v>
      </c>
      <c r="Q111" s="49" t="e" cm="1">
        <f t="array" ref="Q111">IF($I$2="Открытый тариф",
INDEX(GRID!$B$4:$BI$14,MATCH(Q$7,GRID!$A$4:$A$14,0),MATCH(1,($U$2=GRID!$B$1:$BI$1)*(КАЛЕНДАРЬ!$U7=GRID!$B$3:$BI$3), 0)),
ROUNDUP(INDEX(GRID!$B$4:$BI$14,MATCH(Q$7,GRID!$A$4:$A$14,0),MATCH(1,($U$2=GRID!$B$1:$BI$1)*(КАЛЕНДАРЬ!$U7=GRID!$B$3:$BI$3),0))*(1-GRID!$B$69),0))</f>
        <v>#N/A</v>
      </c>
      <c r="R111" s="49" t="e" cm="1">
        <f t="array" ref="R111">IF($I$2="Открытый тариф",
INDEX(GRID!$B$17:$BI$27,MATCH(Q$7,GRID!$A$17:$A$27,0),MATCH(1,($U$2=GRID!$B$1:$BI$1)*(КАЛЕНДАРЬ!$U7=GRID!$B$3:$BI$3), 0)),
ROUNDUP(INDEX(GRID!$B$17:$BI$27,MATCH(Q$7,GRID!$A$17:$A$27,0),MATCH(1,($U$2=GRID!$B$1:$BI$1)*(КАЛЕНДАРЬ!$U7=GRID!$B$3:$BI$3), 0))*(1-GRID!$B$69),0))</f>
        <v>#N/A</v>
      </c>
      <c r="S111" s="49" t="e" cm="1">
        <f t="array" ref="S111">IF($I$2="Открытый тариф",
INDEX(GRID!$B$4:$BI$14,MATCH(S$7,GRID!$A$4:$A$14,0),MATCH(1,($U$2=GRID!$B$1:$BI$1)*(КАЛЕНДАРЬ!$U7=GRID!$B$3:$BI$3), 0)),
ROUNDUP(INDEX(GRID!$B$4:$BI$14,MATCH(S$7,GRID!$A$4:$A$14,0),MATCH(1,($U$2=GRID!$B$1:$BI$1)*(КАЛЕНДАРЬ!$U7=GRID!$B$3:$BI$3),0))*(1-GRID!$B$69),0))</f>
        <v>#N/A</v>
      </c>
      <c r="T111" s="49" t="e" cm="1">
        <f t="array" ref="T111">IF($I$2="Открытый тариф",
INDEX(GRID!$B$17:$BI$27,MATCH(S$7,GRID!$A$17:$A$27,0),MATCH(1,($U$2=GRID!$B$1:$BI$1)*(КАЛЕНДАРЬ!$U7=GRID!$B$3:$BI$3), 0)),
ROUNDUP(INDEX(GRID!$B$17:$BI$27,MATCH(S$7,GRID!$A$17:$A$27,0),MATCH(1,($U$2=GRID!$B$1:$BI$1)*(КАЛЕНДАРЬ!$U7=GRID!$B$3:$BI$3), 0))*(1-GRID!$B$69),0))</f>
        <v>#N/A</v>
      </c>
      <c r="U111" s="49" cm="1">
        <f t="array" ref="U111">IF($I$2="Открытый тариф",
INDEX(GRID!$B$4:$BI$14,MATCH(U$7,GRID!$A$4:$A$14,0),MATCH(1,($U$2=GRID!$B$1:$BI$1)*(КАЛЕНДАРЬ!$U7=GRID!$B$3:$BI$3), 0)),
ROUNDUP(INDEX(GRID!$B$4:$BI$14,MATCH(U$7,GRID!$A$4:$A$14,0),MATCH(1,($U$2=GRID!$B$1:$BI$1)*(КАЛЕНДАРЬ!$U7=GRID!$B$3:$BI$3),0))*(1-GRID!$B$69),0))</f>
        <v>97000</v>
      </c>
      <c r="V111" s="49" cm="1">
        <f t="array" ref="V111">IF($I$2="Открытый тариф",
INDEX(GRID!$B$17:$BI$27,MATCH(U$7,GRID!$A$17:$A$27,0),MATCH(1,($U$2=GRID!$B$1:$BI$1)*(КАЛЕНДАРЬ!$U7=GRID!$B$3:$BI$3), 0)),
ROUNDUP(INDEX(GRID!$B$17:$BI$27,MATCH(U$7,GRID!$A$17:$A$27,0),MATCH(1,($U$2=GRID!$B$1:$BI$1)*(КАЛЕНДАРЬ!$U7=GRID!$B$3:$BI$3), 0))*(1-GRID!$B$69),0))</f>
        <v>99500</v>
      </c>
      <c r="W111" s="49" cm="1">
        <f t="array" ref="W111">IF($I$2="Открытый тариф",
INDEX(GRID!$B$4:$BI$14,MATCH(W$7,GRID!$A$4:$A$14,0),MATCH(1,($U$2=GRID!$B$1:$BI$1)*(КАЛЕНДАРЬ!$U7=GRID!$B$3:$BI$3), 0)),
ROUNDUP(INDEX(GRID!$B$4:$BI$14,MATCH(W$7,GRID!$A$4:$A$14,0),MATCH(1,($U$2=GRID!$B$1:$BI$1)*(КАЛЕНДАРЬ!$U7=GRID!$B$3:$BI$3),0))*(1-GRID!$B$69),0))</f>
        <v>340000</v>
      </c>
      <c r="X111" s="49" cm="1">
        <f t="array" ref="X111">IF($I$2="Открытый тариф",
INDEX(GRID!$B$17:$BI$27,MATCH(W$7,GRID!$A$17:$A$27,0),MATCH(1,($U$2=GRID!$B$1:$BI$1)*(КАЛЕНДАРЬ!$U7=GRID!$B$3:$BI$3), 0)),
ROUNDUP(INDEX(GRID!$B$17:$BI$27,MATCH(W$7,GRID!$A$17:$A$27,0),MATCH(1,($U$2=GRID!$B$1:$BI$1)*(КАЛЕНДАРЬ!$U7=GRID!$B$3:$BI$3), 0))*(1-GRID!$B$69),0))</f>
        <v>342500</v>
      </c>
    </row>
    <row r="112" spans="1:24" ht="12.75" hidden="1" customHeight="1" x14ac:dyDescent="0.2">
      <c r="A112" s="117" t="s">
        <v>46</v>
      </c>
      <c r="B112" s="117">
        <v>5</v>
      </c>
      <c r="C112" s="47" cm="1">
        <f t="array" ref="C112">IF($I$2="Открытый тариф",
INDEX(GRID!$B$4:$BI$14,MATCH(C$7,GRID!$A$4:$A$14,0),MATCH(1,($U$2=GRID!$B$1:$BI$1)*(КАЛЕНДАРЬ!$U8=GRID!$B$3:$BI$3), 0)),
ROUNDUP(INDEX(GRID!$B$4:$BI$14,MATCH(C$7,GRID!$A$4:$A$14,0),MATCH(1,($U$2=GRID!$B$1:$BI$1)*(КАЛЕНДАРЬ!$U8=GRID!$B$3:$BI$3),0))*(1-GRID!$B$69),0))</f>
        <v>32000</v>
      </c>
      <c r="D112" s="48" cm="1">
        <f t="array" ref="D112">IF($I$2="Открытый тариф",
INDEX(GRID!$B$17:$BI$27,MATCH(C$7,GRID!$A$17:$A$27,0),MATCH(1,($U$2=GRID!$B$1:$BI$1)*(КАЛЕНДАРЬ!$U8=GRID!$B$3:$BI$3), 0)),
ROUNDUP(INDEX(GRID!$B$17:$BI$27,MATCH(C$7,GRID!$A$17:$A$27,0),MATCH(1,($U$2=GRID!$B$1:$BI$1)*(КАЛЕНДАРЬ!$U8=GRID!$B$3:$BI$3), 0))*(1-GRID!$B$69),0))</f>
        <v>34500</v>
      </c>
      <c r="E112" s="47" cm="1">
        <f t="array" ref="E112">IF($I$2="Открытый тариф",
INDEX(GRID!$B$4:$BI$14,MATCH(E$7,GRID!$A$4:$A$14,0),MATCH(1,($U$2=GRID!$B$1:$BI$1)*(КАЛЕНДАРЬ!$U8=GRID!$B$3:$BI$3), 0)),
ROUNDUP(INDEX(GRID!$B$4:$BI$14,MATCH(E$7,GRID!$A$4:$A$14,0),MATCH(1,($U$2=GRID!$B$1:$BI$1)*(КАЛЕНДАРЬ!$U8=GRID!$B$3:$BI$3),0))*(1-GRID!$B$69),0))</f>
        <v>35800</v>
      </c>
      <c r="F112" s="48" cm="1">
        <f t="array" ref="F112">IF($I$2="Открытый тариф",
INDEX(GRID!$B$17:$BI$27,MATCH(E$7,GRID!$A$17:$A$27,0),MATCH(1,($U$2=GRID!$B$1:$BI$1)*(КАЛЕНДАРЬ!$U8=GRID!$B$3:$BI$3), 0)),
ROUNDUP(INDEX(GRID!$B$17:$BI$27,MATCH(E$7,GRID!$A$17:$A$27,0),MATCH(1,($U$2=GRID!$B$1:$BI$1)*(КАЛЕНДАРЬ!$U8=GRID!$B$3:$BI$3), 0))*(1-GRID!$B$69),0))</f>
        <v>38300</v>
      </c>
      <c r="G112" s="47" t="e" cm="1">
        <f t="array" ref="G112">IF($I$2="Открытый тариф",
INDEX(GRID!$B$4:$BI$14,MATCH(G$7,GRID!$A$4:$A$14,0),MATCH(1,($U$2=GRID!$B$1:$BI$1)*(КАЛЕНДАРЬ!$U8=GRID!$B$3:$BI$3), 0)),
ROUNDUP(INDEX(GRID!$B$4:$BI$14,MATCH(G$7,GRID!$A$4:$A$14,0),MATCH(1,($U$2=GRID!$B$1:$BI$1)*(КАЛЕНДАРЬ!$U8=GRID!$B$3:$BI$3),0))*(1-GRID!$B$69),0))</f>
        <v>#N/A</v>
      </c>
      <c r="H112" s="48" t="e" cm="1">
        <f t="array" ref="H112">IF($I$2="Открытый тариф",
INDEX(GRID!$B$17:$BI$27,MATCH(G$7,GRID!$A$17:$A$27,0),MATCH(1,($U$2=GRID!$B$1:$BI$1)*(КАЛЕНДАРЬ!$U8=GRID!$B$3:$BI$3), 0)),
ROUNDUP(INDEX(GRID!$B$17:$BI$27,MATCH(G$7,GRID!$A$17:$A$27,0),MATCH(1,($U$2=GRID!$B$1:$BI$1)*(КАЛЕНДАРЬ!$U8=GRID!$B$3:$BI$3), 0))*(1-GRID!$B$69),0))</f>
        <v>#N/A</v>
      </c>
      <c r="I112" s="47" t="e" cm="1">
        <f t="array" ref="I112">IF($I$2="Открытый тариф",
INDEX(GRID!$B$4:$BI$14,MATCH(I$7,GRID!$A$4:$A$14,0),MATCH(1,($U$2=GRID!$B$1:$BI$1)*(КАЛЕНДАРЬ!$U8=GRID!$B$3:$BI$3), 0)),
ROUNDUP(INDEX(GRID!$B$4:$BI$14,MATCH(I$7,GRID!$A$4:$A$14,0),MATCH(1,($U$2=GRID!$B$1:$BI$1)*(КАЛЕНДАРЬ!$U8=GRID!$B$3:$BI$3),0))*(1-GRID!$B$69),0))</f>
        <v>#N/A</v>
      </c>
      <c r="J112" s="48" t="e" cm="1">
        <f t="array" ref="J112">IF($I$2="Открытый тариф",
INDEX(GRID!$B$17:$BI$27,MATCH(I$7,GRID!$A$17:$A$27,0),MATCH(1,($U$2=GRID!$B$1:$BI$1)*(КАЛЕНДАРЬ!$U8=GRID!$B$3:$BI$3), 0)),
ROUNDUP(INDEX(GRID!$B$17:$BI$27,MATCH(I$7,GRID!$A$17:$A$27,0),MATCH(1,($U$2=GRID!$B$1:$BI$1)*(КАЛЕНДАРЬ!$U8=GRID!$B$3:$BI$3), 0))*(1-GRID!$B$69),0))</f>
        <v>#N/A</v>
      </c>
      <c r="K112" s="47" cm="1">
        <f t="array" ref="K112">IF($I$2="Открытый тариф",
INDEX(GRID!$B$4:$BI$14,MATCH(K$7,GRID!$A$4:$A$14,0),MATCH(1,($U$2=GRID!$B$1:$BI$1)*(КАЛЕНДАРЬ!$U8=GRID!$B$3:$BI$3), 0)),
ROUNDUP(INDEX(GRID!$B$4:$BI$14,MATCH(K$7,GRID!$A$4:$A$14,0),MATCH(1,($U$2=GRID!$B$1:$BI$1)*(КАЛЕНДАРЬ!$U8=GRID!$B$3:$BI$3),0))*(1-GRID!$B$69),0))</f>
        <v>49800</v>
      </c>
      <c r="L112" s="48" cm="1">
        <f t="array" ref="L112">IF($I$2="Открытый тариф",
INDEX(GRID!$B$17:$BI$27,MATCH(K$7,GRID!$A$17:$A$27,0),MATCH(1,($U$2=GRID!$B$1:$BI$1)*(КАЛЕНДАРЬ!$U8=GRID!$B$3:$BI$3), 0)),
ROUNDUP(INDEX(GRID!$B$17:$BI$27,MATCH(K$7,GRID!$A$17:$A$27,0),MATCH(1,($U$2=GRID!$B$1:$BI$1)*(КАЛЕНДАРЬ!$U8=GRID!$B$3:$BI$3), 0))*(1-GRID!$B$69),0))</f>
        <v>52300</v>
      </c>
      <c r="M112" s="47" cm="1">
        <f t="array" ref="M112">IF($I$2="Открытый тариф",
INDEX(GRID!$B$4:$BI$14,MATCH(M$7,GRID!$A$4:$A$14,0),MATCH(1,($U$2=GRID!$B$1:$BI$1)*(КАЛЕНДАРЬ!$U8=GRID!$B$3:$BI$3), 0)),
ROUNDUP(INDEX(GRID!$B$4:$BI$14,MATCH(M$7,GRID!$A$4:$A$14,0),MATCH(1,($U$2=GRID!$B$1:$BI$1)*(КАЛЕНДАРЬ!$U8=GRID!$B$3:$BI$3),0))*(1-GRID!$B$69),0))</f>
        <v>55600</v>
      </c>
      <c r="N112" s="48" cm="1">
        <f t="array" ref="N112">IF($I$2="Открытый тариф",
INDEX(GRID!$B$17:$BI$27,MATCH(M$7,GRID!$A$17:$A$27,0),MATCH(1,($U$2=GRID!$B$1:$BI$1)*(КАЛЕНДАРЬ!$U8=GRID!$B$3:$BI$3), 0)),
ROUNDUP(INDEX(GRID!$B$17:$BI$27,MATCH(M$7,GRID!$A$17:$A$27,0),MATCH(1,($U$2=GRID!$B$1:$BI$1)*(КАЛЕНДАРЬ!$U8=GRID!$B$3:$BI$3), 0))*(1-GRID!$B$69),0))</f>
        <v>58100</v>
      </c>
      <c r="O112" s="49" cm="1">
        <f t="array" ref="O112">IF($I$2="Открытый тариф",
INDEX(GRID!$B$4:$BI$14,MATCH(O$7,GRID!$A$4:$A$14,0),MATCH(1,($U$2=GRID!$B$1:$BI$1)*(КАЛЕНДАРЬ!$U8=GRID!$B$3:$BI$3), 0)),
ROUNDUP(INDEX(GRID!$B$4:$BI$14,MATCH(O$7,GRID!$A$4:$A$14,0),MATCH(1,($U$2=GRID!$B$1:$BI$1)*(КАЛЕНДАРЬ!$U8=GRID!$B$3:$BI$3),0))*(1-GRID!$B$69),0))</f>
        <v>62300</v>
      </c>
      <c r="P112" s="49" cm="1">
        <f t="array" ref="P112">IF($I$2="Открытый тариф",
INDEX(GRID!$B$17:$BI$27,MATCH(O$7,GRID!$A$17:$A$27,0),MATCH(1,($U$2=GRID!$B$1:$BI$1)*(КАЛЕНДАРЬ!$U8=GRID!$B$3:$BI$3), 0)),
ROUNDUP(INDEX(GRID!$B$17:$BI$27,MATCH(O$7,GRID!$A$17:$A$27,0),MATCH(1,($U$2=GRID!$B$1:$BI$1)*(КАЛЕНДАРЬ!$U8=GRID!$B$3:$BI$3), 0))*(1-GRID!$B$69),0))</f>
        <v>64800</v>
      </c>
      <c r="Q112" s="49" t="e" cm="1">
        <f t="array" ref="Q112">IF($I$2="Открытый тариф",
INDEX(GRID!$B$4:$BI$14,MATCH(Q$7,GRID!$A$4:$A$14,0),MATCH(1,($U$2=GRID!$B$1:$BI$1)*(КАЛЕНДАРЬ!$U8=GRID!$B$3:$BI$3), 0)),
ROUNDUP(INDEX(GRID!$B$4:$BI$14,MATCH(Q$7,GRID!$A$4:$A$14,0),MATCH(1,($U$2=GRID!$B$1:$BI$1)*(КАЛЕНДАРЬ!$U8=GRID!$B$3:$BI$3),0))*(1-GRID!$B$69),0))</f>
        <v>#N/A</v>
      </c>
      <c r="R112" s="49" t="e" cm="1">
        <f t="array" ref="R112">IF($I$2="Открытый тариф",
INDEX(GRID!$B$17:$BI$27,MATCH(Q$7,GRID!$A$17:$A$27,0),MATCH(1,($U$2=GRID!$B$1:$BI$1)*(КАЛЕНДАРЬ!$U8=GRID!$B$3:$BI$3), 0)),
ROUNDUP(INDEX(GRID!$B$17:$BI$27,MATCH(Q$7,GRID!$A$17:$A$27,0),MATCH(1,($U$2=GRID!$B$1:$BI$1)*(КАЛЕНДАРЬ!$U8=GRID!$B$3:$BI$3), 0))*(1-GRID!$B$69),0))</f>
        <v>#N/A</v>
      </c>
      <c r="S112" s="49" t="e" cm="1">
        <f t="array" ref="S112">IF($I$2="Открытый тариф",
INDEX(GRID!$B$4:$BI$14,MATCH(S$7,GRID!$A$4:$A$14,0),MATCH(1,($U$2=GRID!$B$1:$BI$1)*(КАЛЕНДАРЬ!$U8=GRID!$B$3:$BI$3), 0)),
ROUNDUP(INDEX(GRID!$B$4:$BI$14,MATCH(S$7,GRID!$A$4:$A$14,0),MATCH(1,($U$2=GRID!$B$1:$BI$1)*(КАЛЕНДАРЬ!$U8=GRID!$B$3:$BI$3),0))*(1-GRID!$B$69),0))</f>
        <v>#N/A</v>
      </c>
      <c r="T112" s="49" t="e" cm="1">
        <f t="array" ref="T112">IF($I$2="Открытый тариф",
INDEX(GRID!$B$17:$BI$27,MATCH(S$7,GRID!$A$17:$A$27,0),MATCH(1,($U$2=GRID!$B$1:$BI$1)*(КАЛЕНДАРЬ!$U8=GRID!$B$3:$BI$3), 0)),
ROUNDUP(INDEX(GRID!$B$17:$BI$27,MATCH(S$7,GRID!$A$17:$A$27,0),MATCH(1,($U$2=GRID!$B$1:$BI$1)*(КАЛЕНДАРЬ!$U8=GRID!$B$3:$BI$3), 0))*(1-GRID!$B$69),0))</f>
        <v>#N/A</v>
      </c>
      <c r="U112" s="49" cm="1">
        <f t="array" ref="U112">IF($I$2="Открытый тариф",
INDEX(GRID!$B$4:$BI$14,MATCH(U$7,GRID!$A$4:$A$14,0),MATCH(1,($U$2=GRID!$B$1:$BI$1)*(КАЛЕНДАРЬ!$U8=GRID!$B$3:$BI$3), 0)),
ROUNDUP(INDEX(GRID!$B$4:$BI$14,MATCH(U$7,GRID!$A$4:$A$14,0),MATCH(1,($U$2=GRID!$B$1:$BI$1)*(КАЛЕНДАРЬ!$U8=GRID!$B$3:$BI$3),0))*(1-GRID!$B$69),0))</f>
        <v>97000</v>
      </c>
      <c r="V112" s="49" cm="1">
        <f t="array" ref="V112">IF($I$2="Открытый тариф",
INDEX(GRID!$B$17:$BI$27,MATCH(U$7,GRID!$A$17:$A$27,0),MATCH(1,($U$2=GRID!$B$1:$BI$1)*(КАЛЕНДАРЬ!$U8=GRID!$B$3:$BI$3), 0)),
ROUNDUP(INDEX(GRID!$B$17:$BI$27,MATCH(U$7,GRID!$A$17:$A$27,0),MATCH(1,($U$2=GRID!$B$1:$BI$1)*(КАЛЕНДАРЬ!$U8=GRID!$B$3:$BI$3), 0))*(1-GRID!$B$69),0))</f>
        <v>99500</v>
      </c>
      <c r="W112" s="49" cm="1">
        <f t="array" ref="W112">IF($I$2="Открытый тариф",
INDEX(GRID!$B$4:$BI$14,MATCH(W$7,GRID!$A$4:$A$14,0),MATCH(1,($U$2=GRID!$B$1:$BI$1)*(КАЛЕНДАРЬ!$U8=GRID!$B$3:$BI$3), 0)),
ROUNDUP(INDEX(GRID!$B$4:$BI$14,MATCH(W$7,GRID!$A$4:$A$14,0),MATCH(1,($U$2=GRID!$B$1:$BI$1)*(КАЛЕНДАРЬ!$U8=GRID!$B$3:$BI$3),0))*(1-GRID!$B$69),0))</f>
        <v>340000</v>
      </c>
      <c r="X112" s="49" cm="1">
        <f t="array" ref="X112">IF($I$2="Открытый тариф",
INDEX(GRID!$B$17:$BI$27,MATCH(W$7,GRID!$A$17:$A$27,0),MATCH(1,($U$2=GRID!$B$1:$BI$1)*(КАЛЕНДАРЬ!$U8=GRID!$B$3:$BI$3), 0)),
ROUNDUP(INDEX(GRID!$B$17:$BI$27,MATCH(W$7,GRID!$A$17:$A$27,0),MATCH(1,($U$2=GRID!$B$1:$BI$1)*(КАЛЕНДАРЬ!$U8=GRID!$B$3:$BI$3), 0))*(1-GRID!$B$69),0))</f>
        <v>342500</v>
      </c>
    </row>
    <row r="113" spans="1:24" ht="12.75" hidden="1" customHeight="1" x14ac:dyDescent="0.2">
      <c r="A113" s="117" t="s">
        <v>47</v>
      </c>
      <c r="B113" s="117">
        <v>6</v>
      </c>
      <c r="C113" s="47" cm="1">
        <f t="array" ref="C113">IF($I$2="Открытый тариф",
INDEX(GRID!$B$4:$BI$14,MATCH(C$7,GRID!$A$4:$A$14,0),MATCH(1,($U$2=GRID!$B$1:$BI$1)*(КАЛЕНДАРЬ!$U9=GRID!$B$3:$BI$3), 0)),
ROUNDUP(INDEX(GRID!$B$4:$BI$14,MATCH(C$7,GRID!$A$4:$A$14,0),MATCH(1,($U$2=GRID!$B$1:$BI$1)*(КАЛЕНДАРЬ!$U9=GRID!$B$3:$BI$3),0))*(1-GRID!$B$69),0))</f>
        <v>32000</v>
      </c>
      <c r="D113" s="48" cm="1">
        <f t="array" ref="D113">IF($I$2="Открытый тариф",
INDEX(GRID!$B$17:$BI$27,MATCH(C$7,GRID!$A$17:$A$27,0),MATCH(1,($U$2=GRID!$B$1:$BI$1)*(КАЛЕНДАРЬ!$U9=GRID!$B$3:$BI$3), 0)),
ROUNDUP(INDEX(GRID!$B$17:$BI$27,MATCH(C$7,GRID!$A$17:$A$27,0),MATCH(1,($U$2=GRID!$B$1:$BI$1)*(КАЛЕНДАРЬ!$U9=GRID!$B$3:$BI$3), 0))*(1-GRID!$B$69),0))</f>
        <v>34500</v>
      </c>
      <c r="E113" s="47" cm="1">
        <f t="array" ref="E113">IF($I$2="Открытый тариф",
INDEX(GRID!$B$4:$BI$14,MATCH(E$7,GRID!$A$4:$A$14,0),MATCH(1,($U$2=GRID!$B$1:$BI$1)*(КАЛЕНДАРЬ!$U9=GRID!$B$3:$BI$3), 0)),
ROUNDUP(INDEX(GRID!$B$4:$BI$14,MATCH(E$7,GRID!$A$4:$A$14,0),MATCH(1,($U$2=GRID!$B$1:$BI$1)*(КАЛЕНДАРЬ!$U9=GRID!$B$3:$BI$3),0))*(1-GRID!$B$69),0))</f>
        <v>35800</v>
      </c>
      <c r="F113" s="48" cm="1">
        <f t="array" ref="F113">IF($I$2="Открытый тариф",
INDEX(GRID!$B$17:$BI$27,MATCH(E$7,GRID!$A$17:$A$27,0),MATCH(1,($U$2=GRID!$B$1:$BI$1)*(КАЛЕНДАРЬ!$U9=GRID!$B$3:$BI$3), 0)),
ROUNDUP(INDEX(GRID!$B$17:$BI$27,MATCH(E$7,GRID!$A$17:$A$27,0),MATCH(1,($U$2=GRID!$B$1:$BI$1)*(КАЛЕНДАРЬ!$U9=GRID!$B$3:$BI$3), 0))*(1-GRID!$B$69),0))</f>
        <v>38300</v>
      </c>
      <c r="G113" s="47" t="e" cm="1">
        <f t="array" ref="G113">IF($I$2="Открытый тариф",
INDEX(GRID!$B$4:$BI$14,MATCH(G$7,GRID!$A$4:$A$14,0),MATCH(1,($U$2=GRID!$B$1:$BI$1)*(КАЛЕНДАРЬ!$U9=GRID!$B$3:$BI$3), 0)),
ROUNDUP(INDEX(GRID!$B$4:$BI$14,MATCH(G$7,GRID!$A$4:$A$14,0),MATCH(1,($U$2=GRID!$B$1:$BI$1)*(КАЛЕНДАРЬ!$U9=GRID!$B$3:$BI$3),0))*(1-GRID!$B$69),0))</f>
        <v>#N/A</v>
      </c>
      <c r="H113" s="48" t="e" cm="1">
        <f t="array" ref="H113">IF($I$2="Открытый тариф",
INDEX(GRID!$B$17:$BI$27,MATCH(G$7,GRID!$A$17:$A$27,0),MATCH(1,($U$2=GRID!$B$1:$BI$1)*(КАЛЕНДАРЬ!$U9=GRID!$B$3:$BI$3), 0)),
ROUNDUP(INDEX(GRID!$B$17:$BI$27,MATCH(G$7,GRID!$A$17:$A$27,0),MATCH(1,($U$2=GRID!$B$1:$BI$1)*(КАЛЕНДАРЬ!$U9=GRID!$B$3:$BI$3), 0))*(1-GRID!$B$69),0))</f>
        <v>#N/A</v>
      </c>
      <c r="I113" s="47" t="e" cm="1">
        <f t="array" ref="I113">IF($I$2="Открытый тариф",
INDEX(GRID!$B$4:$BI$14,MATCH(I$7,GRID!$A$4:$A$14,0),MATCH(1,($U$2=GRID!$B$1:$BI$1)*(КАЛЕНДАРЬ!$U9=GRID!$B$3:$BI$3), 0)),
ROUNDUP(INDEX(GRID!$B$4:$BI$14,MATCH(I$7,GRID!$A$4:$A$14,0),MATCH(1,($U$2=GRID!$B$1:$BI$1)*(КАЛЕНДАРЬ!$U9=GRID!$B$3:$BI$3),0))*(1-GRID!$B$69),0))</f>
        <v>#N/A</v>
      </c>
      <c r="J113" s="48" t="e" cm="1">
        <f t="array" ref="J113">IF($I$2="Открытый тариф",
INDEX(GRID!$B$17:$BI$27,MATCH(I$7,GRID!$A$17:$A$27,0),MATCH(1,($U$2=GRID!$B$1:$BI$1)*(КАЛЕНДАРЬ!$U9=GRID!$B$3:$BI$3), 0)),
ROUNDUP(INDEX(GRID!$B$17:$BI$27,MATCH(I$7,GRID!$A$17:$A$27,0),MATCH(1,($U$2=GRID!$B$1:$BI$1)*(КАЛЕНДАРЬ!$U9=GRID!$B$3:$BI$3), 0))*(1-GRID!$B$69),0))</f>
        <v>#N/A</v>
      </c>
      <c r="K113" s="47" cm="1">
        <f t="array" ref="K113">IF($I$2="Открытый тариф",
INDEX(GRID!$B$4:$BI$14,MATCH(K$7,GRID!$A$4:$A$14,0),MATCH(1,($U$2=GRID!$B$1:$BI$1)*(КАЛЕНДАРЬ!$U9=GRID!$B$3:$BI$3), 0)),
ROUNDUP(INDEX(GRID!$B$4:$BI$14,MATCH(K$7,GRID!$A$4:$A$14,0),MATCH(1,($U$2=GRID!$B$1:$BI$1)*(КАЛЕНДАРЬ!$U9=GRID!$B$3:$BI$3),0))*(1-GRID!$B$69),0))</f>
        <v>49800</v>
      </c>
      <c r="L113" s="48" cm="1">
        <f t="array" ref="L113">IF($I$2="Открытый тариф",
INDEX(GRID!$B$17:$BI$27,MATCH(K$7,GRID!$A$17:$A$27,0),MATCH(1,($U$2=GRID!$B$1:$BI$1)*(КАЛЕНДАРЬ!$U9=GRID!$B$3:$BI$3), 0)),
ROUNDUP(INDEX(GRID!$B$17:$BI$27,MATCH(K$7,GRID!$A$17:$A$27,0),MATCH(1,($U$2=GRID!$B$1:$BI$1)*(КАЛЕНДАРЬ!$U9=GRID!$B$3:$BI$3), 0))*(1-GRID!$B$69),0))</f>
        <v>52300</v>
      </c>
      <c r="M113" s="47" cm="1">
        <f t="array" ref="M113">IF($I$2="Открытый тариф",
INDEX(GRID!$B$4:$BI$14,MATCH(M$7,GRID!$A$4:$A$14,0),MATCH(1,($U$2=GRID!$B$1:$BI$1)*(КАЛЕНДАРЬ!$U9=GRID!$B$3:$BI$3), 0)),
ROUNDUP(INDEX(GRID!$B$4:$BI$14,MATCH(M$7,GRID!$A$4:$A$14,0),MATCH(1,($U$2=GRID!$B$1:$BI$1)*(КАЛЕНДАРЬ!$U9=GRID!$B$3:$BI$3),0))*(1-GRID!$B$69),0))</f>
        <v>55600</v>
      </c>
      <c r="N113" s="48" cm="1">
        <f t="array" ref="N113">IF($I$2="Открытый тариф",
INDEX(GRID!$B$17:$BI$27,MATCH(M$7,GRID!$A$17:$A$27,0),MATCH(1,($U$2=GRID!$B$1:$BI$1)*(КАЛЕНДАРЬ!$U9=GRID!$B$3:$BI$3), 0)),
ROUNDUP(INDEX(GRID!$B$17:$BI$27,MATCH(M$7,GRID!$A$17:$A$27,0),MATCH(1,($U$2=GRID!$B$1:$BI$1)*(КАЛЕНДАРЬ!$U9=GRID!$B$3:$BI$3), 0))*(1-GRID!$B$69),0))</f>
        <v>58100</v>
      </c>
      <c r="O113" s="49" cm="1">
        <f t="array" ref="O113">IF($I$2="Открытый тариф",
INDEX(GRID!$B$4:$BI$14,MATCH(O$7,GRID!$A$4:$A$14,0),MATCH(1,($U$2=GRID!$B$1:$BI$1)*(КАЛЕНДАРЬ!$U9=GRID!$B$3:$BI$3), 0)),
ROUNDUP(INDEX(GRID!$B$4:$BI$14,MATCH(O$7,GRID!$A$4:$A$14,0),MATCH(1,($U$2=GRID!$B$1:$BI$1)*(КАЛЕНДАРЬ!$U9=GRID!$B$3:$BI$3),0))*(1-GRID!$B$69),0))</f>
        <v>62300</v>
      </c>
      <c r="P113" s="49" cm="1">
        <f t="array" ref="P113">IF($I$2="Открытый тариф",
INDEX(GRID!$B$17:$BI$27,MATCH(O$7,GRID!$A$17:$A$27,0),MATCH(1,($U$2=GRID!$B$1:$BI$1)*(КАЛЕНДАРЬ!$U9=GRID!$B$3:$BI$3), 0)),
ROUNDUP(INDEX(GRID!$B$17:$BI$27,MATCH(O$7,GRID!$A$17:$A$27,0),MATCH(1,($U$2=GRID!$B$1:$BI$1)*(КАЛЕНДАРЬ!$U9=GRID!$B$3:$BI$3), 0))*(1-GRID!$B$69),0))</f>
        <v>64800</v>
      </c>
      <c r="Q113" s="49" t="e" cm="1">
        <f t="array" ref="Q113">IF($I$2="Открытый тариф",
INDEX(GRID!$B$4:$BI$14,MATCH(Q$7,GRID!$A$4:$A$14,0),MATCH(1,($U$2=GRID!$B$1:$BI$1)*(КАЛЕНДАРЬ!$U9=GRID!$B$3:$BI$3), 0)),
ROUNDUP(INDEX(GRID!$B$4:$BI$14,MATCH(Q$7,GRID!$A$4:$A$14,0),MATCH(1,($U$2=GRID!$B$1:$BI$1)*(КАЛЕНДАРЬ!$U9=GRID!$B$3:$BI$3),0))*(1-GRID!$B$69),0))</f>
        <v>#N/A</v>
      </c>
      <c r="R113" s="49" t="e" cm="1">
        <f t="array" ref="R113">IF($I$2="Открытый тариф",
INDEX(GRID!$B$17:$BI$27,MATCH(Q$7,GRID!$A$17:$A$27,0),MATCH(1,($U$2=GRID!$B$1:$BI$1)*(КАЛЕНДАРЬ!$U9=GRID!$B$3:$BI$3), 0)),
ROUNDUP(INDEX(GRID!$B$17:$BI$27,MATCH(Q$7,GRID!$A$17:$A$27,0),MATCH(1,($U$2=GRID!$B$1:$BI$1)*(КАЛЕНДАРЬ!$U9=GRID!$B$3:$BI$3), 0))*(1-GRID!$B$69),0))</f>
        <v>#N/A</v>
      </c>
      <c r="S113" s="49" t="e" cm="1">
        <f t="array" ref="S113">IF($I$2="Открытый тариф",
INDEX(GRID!$B$4:$BI$14,MATCH(S$7,GRID!$A$4:$A$14,0),MATCH(1,($U$2=GRID!$B$1:$BI$1)*(КАЛЕНДАРЬ!$U9=GRID!$B$3:$BI$3), 0)),
ROUNDUP(INDEX(GRID!$B$4:$BI$14,MATCH(S$7,GRID!$A$4:$A$14,0),MATCH(1,($U$2=GRID!$B$1:$BI$1)*(КАЛЕНДАРЬ!$U9=GRID!$B$3:$BI$3),0))*(1-GRID!$B$69),0))</f>
        <v>#N/A</v>
      </c>
      <c r="T113" s="49" t="e" cm="1">
        <f t="array" ref="T113">IF($I$2="Открытый тариф",
INDEX(GRID!$B$17:$BI$27,MATCH(S$7,GRID!$A$17:$A$27,0),MATCH(1,($U$2=GRID!$B$1:$BI$1)*(КАЛЕНДАРЬ!$U9=GRID!$B$3:$BI$3), 0)),
ROUNDUP(INDEX(GRID!$B$17:$BI$27,MATCH(S$7,GRID!$A$17:$A$27,0),MATCH(1,($U$2=GRID!$B$1:$BI$1)*(КАЛЕНДАРЬ!$U9=GRID!$B$3:$BI$3), 0))*(1-GRID!$B$69),0))</f>
        <v>#N/A</v>
      </c>
      <c r="U113" s="49" cm="1">
        <f t="array" ref="U113">IF($I$2="Открытый тариф",
INDEX(GRID!$B$4:$BI$14,MATCH(U$7,GRID!$A$4:$A$14,0),MATCH(1,($U$2=GRID!$B$1:$BI$1)*(КАЛЕНДАРЬ!$U9=GRID!$B$3:$BI$3), 0)),
ROUNDUP(INDEX(GRID!$B$4:$BI$14,MATCH(U$7,GRID!$A$4:$A$14,0),MATCH(1,($U$2=GRID!$B$1:$BI$1)*(КАЛЕНДАРЬ!$U9=GRID!$B$3:$BI$3),0))*(1-GRID!$B$69),0))</f>
        <v>97000</v>
      </c>
      <c r="V113" s="49" cm="1">
        <f t="array" ref="V113">IF($I$2="Открытый тариф",
INDEX(GRID!$B$17:$BI$27,MATCH(U$7,GRID!$A$17:$A$27,0),MATCH(1,($U$2=GRID!$B$1:$BI$1)*(КАЛЕНДАРЬ!$U9=GRID!$B$3:$BI$3), 0)),
ROUNDUP(INDEX(GRID!$B$17:$BI$27,MATCH(U$7,GRID!$A$17:$A$27,0),MATCH(1,($U$2=GRID!$B$1:$BI$1)*(КАЛЕНДАРЬ!$U9=GRID!$B$3:$BI$3), 0))*(1-GRID!$B$69),0))</f>
        <v>99500</v>
      </c>
      <c r="W113" s="49" cm="1">
        <f t="array" ref="W113">IF($I$2="Открытый тариф",
INDEX(GRID!$B$4:$BI$14,MATCH(W$7,GRID!$A$4:$A$14,0),MATCH(1,($U$2=GRID!$B$1:$BI$1)*(КАЛЕНДАРЬ!$U9=GRID!$B$3:$BI$3), 0)),
ROUNDUP(INDEX(GRID!$B$4:$BI$14,MATCH(W$7,GRID!$A$4:$A$14,0),MATCH(1,($U$2=GRID!$B$1:$BI$1)*(КАЛЕНДАРЬ!$U9=GRID!$B$3:$BI$3),0))*(1-GRID!$B$69),0))</f>
        <v>340000</v>
      </c>
      <c r="X113" s="49" cm="1">
        <f t="array" ref="X113">IF($I$2="Открытый тариф",
INDEX(GRID!$B$17:$BI$27,MATCH(W$7,GRID!$A$17:$A$27,0),MATCH(1,($U$2=GRID!$B$1:$BI$1)*(КАЛЕНДАРЬ!$U9=GRID!$B$3:$BI$3), 0)),
ROUNDUP(INDEX(GRID!$B$17:$BI$27,MATCH(W$7,GRID!$A$17:$A$27,0),MATCH(1,($U$2=GRID!$B$1:$BI$1)*(КАЛЕНДАРЬ!$U9=GRID!$B$3:$BI$3), 0))*(1-GRID!$B$69),0))</f>
        <v>342500</v>
      </c>
    </row>
    <row r="114" spans="1:24" ht="12.75" hidden="1" customHeight="1" x14ac:dyDescent="0.2">
      <c r="A114" s="117" t="s">
        <v>48</v>
      </c>
      <c r="B114" s="117">
        <v>7</v>
      </c>
      <c r="C114" s="47" cm="1">
        <f t="array" ref="C114">IF($I$2="Открытый тариф",
INDEX(GRID!$B$4:$BI$14,MATCH(C$7,GRID!$A$4:$A$14,0),MATCH(1,($U$2=GRID!$B$1:$BI$1)*(КАЛЕНДАРЬ!$U10=GRID!$B$3:$BI$3), 0)),
ROUNDUP(INDEX(GRID!$B$4:$BI$14,MATCH(C$7,GRID!$A$4:$A$14,0),MATCH(1,($U$2=GRID!$B$1:$BI$1)*(КАЛЕНДАРЬ!$U10=GRID!$B$3:$BI$3),0))*(1-GRID!$B$69),0))</f>
        <v>32000</v>
      </c>
      <c r="D114" s="48" cm="1">
        <f t="array" ref="D114">IF($I$2="Открытый тариф",
INDEX(GRID!$B$17:$BI$27,MATCH(C$7,GRID!$A$17:$A$27,0),MATCH(1,($U$2=GRID!$B$1:$BI$1)*(КАЛЕНДАРЬ!$U10=GRID!$B$3:$BI$3), 0)),
ROUNDUP(INDEX(GRID!$B$17:$BI$27,MATCH(C$7,GRID!$A$17:$A$27,0),MATCH(1,($U$2=GRID!$B$1:$BI$1)*(КАЛЕНДАРЬ!$U10=GRID!$B$3:$BI$3), 0))*(1-GRID!$B$69),0))</f>
        <v>34500</v>
      </c>
      <c r="E114" s="47" cm="1">
        <f t="array" ref="E114">IF($I$2="Открытый тариф",
INDEX(GRID!$B$4:$BI$14,MATCH(E$7,GRID!$A$4:$A$14,0),MATCH(1,($U$2=GRID!$B$1:$BI$1)*(КАЛЕНДАРЬ!$U10=GRID!$B$3:$BI$3), 0)),
ROUNDUP(INDEX(GRID!$B$4:$BI$14,MATCH(E$7,GRID!$A$4:$A$14,0),MATCH(1,($U$2=GRID!$B$1:$BI$1)*(КАЛЕНДАРЬ!$U10=GRID!$B$3:$BI$3),0))*(1-GRID!$B$69),0))</f>
        <v>35800</v>
      </c>
      <c r="F114" s="48" cm="1">
        <f t="array" ref="F114">IF($I$2="Открытый тариф",
INDEX(GRID!$B$17:$BI$27,MATCH(E$7,GRID!$A$17:$A$27,0),MATCH(1,($U$2=GRID!$B$1:$BI$1)*(КАЛЕНДАРЬ!$U10=GRID!$B$3:$BI$3), 0)),
ROUNDUP(INDEX(GRID!$B$17:$BI$27,MATCH(E$7,GRID!$A$17:$A$27,0),MATCH(1,($U$2=GRID!$B$1:$BI$1)*(КАЛЕНДАРЬ!$U10=GRID!$B$3:$BI$3), 0))*(1-GRID!$B$69),0))</f>
        <v>38300</v>
      </c>
      <c r="G114" s="47" t="e" cm="1">
        <f t="array" ref="G114">IF($I$2="Открытый тариф",
INDEX(GRID!$B$4:$BI$14,MATCH(G$7,GRID!$A$4:$A$14,0),MATCH(1,($U$2=GRID!$B$1:$BI$1)*(КАЛЕНДАРЬ!$U10=GRID!$B$3:$BI$3), 0)),
ROUNDUP(INDEX(GRID!$B$4:$BI$14,MATCH(G$7,GRID!$A$4:$A$14,0),MATCH(1,($U$2=GRID!$B$1:$BI$1)*(КАЛЕНДАРЬ!$U10=GRID!$B$3:$BI$3),0))*(1-GRID!$B$69),0))</f>
        <v>#N/A</v>
      </c>
      <c r="H114" s="48" t="e" cm="1">
        <f t="array" ref="H114">IF($I$2="Открытый тариф",
INDEX(GRID!$B$17:$BI$27,MATCH(G$7,GRID!$A$17:$A$27,0),MATCH(1,($U$2=GRID!$B$1:$BI$1)*(КАЛЕНДАРЬ!$U10=GRID!$B$3:$BI$3), 0)),
ROUNDUP(INDEX(GRID!$B$17:$BI$27,MATCH(G$7,GRID!$A$17:$A$27,0),MATCH(1,($U$2=GRID!$B$1:$BI$1)*(КАЛЕНДАРЬ!$U10=GRID!$B$3:$BI$3), 0))*(1-GRID!$B$69),0))</f>
        <v>#N/A</v>
      </c>
      <c r="I114" s="47" t="e" cm="1">
        <f t="array" ref="I114">IF($I$2="Открытый тариф",
INDEX(GRID!$B$4:$BI$14,MATCH(I$7,GRID!$A$4:$A$14,0),MATCH(1,($U$2=GRID!$B$1:$BI$1)*(КАЛЕНДАРЬ!$U10=GRID!$B$3:$BI$3), 0)),
ROUNDUP(INDEX(GRID!$B$4:$BI$14,MATCH(I$7,GRID!$A$4:$A$14,0),MATCH(1,($U$2=GRID!$B$1:$BI$1)*(КАЛЕНДАРЬ!$U10=GRID!$B$3:$BI$3),0))*(1-GRID!$B$69),0))</f>
        <v>#N/A</v>
      </c>
      <c r="J114" s="48" t="e" cm="1">
        <f t="array" ref="J114">IF($I$2="Открытый тариф",
INDEX(GRID!$B$17:$BI$27,MATCH(I$7,GRID!$A$17:$A$27,0),MATCH(1,($U$2=GRID!$B$1:$BI$1)*(КАЛЕНДАРЬ!$U10=GRID!$B$3:$BI$3), 0)),
ROUNDUP(INDEX(GRID!$B$17:$BI$27,MATCH(I$7,GRID!$A$17:$A$27,0),MATCH(1,($U$2=GRID!$B$1:$BI$1)*(КАЛЕНДАРЬ!$U10=GRID!$B$3:$BI$3), 0))*(1-GRID!$B$69),0))</f>
        <v>#N/A</v>
      </c>
      <c r="K114" s="47" cm="1">
        <f t="array" ref="K114">IF($I$2="Открытый тариф",
INDEX(GRID!$B$4:$BI$14,MATCH(K$7,GRID!$A$4:$A$14,0),MATCH(1,($U$2=GRID!$B$1:$BI$1)*(КАЛЕНДАРЬ!$U10=GRID!$B$3:$BI$3), 0)),
ROUNDUP(INDEX(GRID!$B$4:$BI$14,MATCH(K$7,GRID!$A$4:$A$14,0),MATCH(1,($U$2=GRID!$B$1:$BI$1)*(КАЛЕНДАРЬ!$U10=GRID!$B$3:$BI$3),0))*(1-GRID!$B$69),0))</f>
        <v>49800</v>
      </c>
      <c r="L114" s="48" cm="1">
        <f t="array" ref="L114">IF($I$2="Открытый тариф",
INDEX(GRID!$B$17:$BI$27,MATCH(K$7,GRID!$A$17:$A$27,0),MATCH(1,($U$2=GRID!$B$1:$BI$1)*(КАЛЕНДАРЬ!$U10=GRID!$B$3:$BI$3), 0)),
ROUNDUP(INDEX(GRID!$B$17:$BI$27,MATCH(K$7,GRID!$A$17:$A$27,0),MATCH(1,($U$2=GRID!$B$1:$BI$1)*(КАЛЕНДАРЬ!$U10=GRID!$B$3:$BI$3), 0))*(1-GRID!$B$69),0))</f>
        <v>52300</v>
      </c>
      <c r="M114" s="47" cm="1">
        <f t="array" ref="M114">IF($I$2="Открытый тариф",
INDEX(GRID!$B$4:$BI$14,MATCH(M$7,GRID!$A$4:$A$14,0),MATCH(1,($U$2=GRID!$B$1:$BI$1)*(КАЛЕНДАРЬ!$U10=GRID!$B$3:$BI$3), 0)),
ROUNDUP(INDEX(GRID!$B$4:$BI$14,MATCH(M$7,GRID!$A$4:$A$14,0),MATCH(1,($U$2=GRID!$B$1:$BI$1)*(КАЛЕНДАРЬ!$U10=GRID!$B$3:$BI$3),0))*(1-GRID!$B$69),0))</f>
        <v>55600</v>
      </c>
      <c r="N114" s="48" cm="1">
        <f t="array" ref="N114">IF($I$2="Открытый тариф",
INDEX(GRID!$B$17:$BI$27,MATCH(M$7,GRID!$A$17:$A$27,0),MATCH(1,($U$2=GRID!$B$1:$BI$1)*(КАЛЕНДАРЬ!$U10=GRID!$B$3:$BI$3), 0)),
ROUNDUP(INDEX(GRID!$B$17:$BI$27,MATCH(M$7,GRID!$A$17:$A$27,0),MATCH(1,($U$2=GRID!$B$1:$BI$1)*(КАЛЕНДАРЬ!$U10=GRID!$B$3:$BI$3), 0))*(1-GRID!$B$69),0))</f>
        <v>58100</v>
      </c>
      <c r="O114" s="49" cm="1">
        <f t="array" ref="O114">IF($I$2="Открытый тариф",
INDEX(GRID!$B$4:$BI$14,MATCH(O$7,GRID!$A$4:$A$14,0),MATCH(1,($U$2=GRID!$B$1:$BI$1)*(КАЛЕНДАРЬ!$U10=GRID!$B$3:$BI$3), 0)),
ROUNDUP(INDEX(GRID!$B$4:$BI$14,MATCH(O$7,GRID!$A$4:$A$14,0),MATCH(1,($U$2=GRID!$B$1:$BI$1)*(КАЛЕНДАРЬ!$U10=GRID!$B$3:$BI$3),0))*(1-GRID!$B$69),0))</f>
        <v>62300</v>
      </c>
      <c r="P114" s="49" cm="1">
        <f t="array" ref="P114">IF($I$2="Открытый тариф",
INDEX(GRID!$B$17:$BI$27,MATCH(O$7,GRID!$A$17:$A$27,0),MATCH(1,($U$2=GRID!$B$1:$BI$1)*(КАЛЕНДАРЬ!$U10=GRID!$B$3:$BI$3), 0)),
ROUNDUP(INDEX(GRID!$B$17:$BI$27,MATCH(O$7,GRID!$A$17:$A$27,0),MATCH(1,($U$2=GRID!$B$1:$BI$1)*(КАЛЕНДАРЬ!$U10=GRID!$B$3:$BI$3), 0))*(1-GRID!$B$69),0))</f>
        <v>64800</v>
      </c>
      <c r="Q114" s="49" t="e" cm="1">
        <f t="array" ref="Q114">IF($I$2="Открытый тариф",
INDEX(GRID!$B$4:$BI$14,MATCH(Q$7,GRID!$A$4:$A$14,0),MATCH(1,($U$2=GRID!$B$1:$BI$1)*(КАЛЕНДАРЬ!$U10=GRID!$B$3:$BI$3), 0)),
ROUNDUP(INDEX(GRID!$B$4:$BI$14,MATCH(Q$7,GRID!$A$4:$A$14,0),MATCH(1,($U$2=GRID!$B$1:$BI$1)*(КАЛЕНДАРЬ!$U10=GRID!$B$3:$BI$3),0))*(1-GRID!$B$69),0))</f>
        <v>#N/A</v>
      </c>
      <c r="R114" s="49" t="e" cm="1">
        <f t="array" ref="R114">IF($I$2="Открытый тариф",
INDEX(GRID!$B$17:$BI$27,MATCH(Q$7,GRID!$A$17:$A$27,0),MATCH(1,($U$2=GRID!$B$1:$BI$1)*(КАЛЕНДАРЬ!$U10=GRID!$B$3:$BI$3), 0)),
ROUNDUP(INDEX(GRID!$B$17:$BI$27,MATCH(Q$7,GRID!$A$17:$A$27,0),MATCH(1,($U$2=GRID!$B$1:$BI$1)*(КАЛЕНДАРЬ!$U10=GRID!$B$3:$BI$3), 0))*(1-GRID!$B$69),0))</f>
        <v>#N/A</v>
      </c>
      <c r="S114" s="49" t="e" cm="1">
        <f t="array" ref="S114">IF($I$2="Открытый тариф",
INDEX(GRID!$B$4:$BI$14,MATCH(S$7,GRID!$A$4:$A$14,0),MATCH(1,($U$2=GRID!$B$1:$BI$1)*(КАЛЕНДАРЬ!$U10=GRID!$B$3:$BI$3), 0)),
ROUNDUP(INDEX(GRID!$B$4:$BI$14,MATCH(S$7,GRID!$A$4:$A$14,0),MATCH(1,($U$2=GRID!$B$1:$BI$1)*(КАЛЕНДАРЬ!$U10=GRID!$B$3:$BI$3),0))*(1-GRID!$B$69),0))</f>
        <v>#N/A</v>
      </c>
      <c r="T114" s="49" t="e" cm="1">
        <f t="array" ref="T114">IF($I$2="Открытый тариф",
INDEX(GRID!$B$17:$BI$27,MATCH(S$7,GRID!$A$17:$A$27,0),MATCH(1,($U$2=GRID!$B$1:$BI$1)*(КАЛЕНДАРЬ!$U10=GRID!$B$3:$BI$3), 0)),
ROUNDUP(INDEX(GRID!$B$17:$BI$27,MATCH(S$7,GRID!$A$17:$A$27,0),MATCH(1,($U$2=GRID!$B$1:$BI$1)*(КАЛЕНДАРЬ!$U10=GRID!$B$3:$BI$3), 0))*(1-GRID!$B$69),0))</f>
        <v>#N/A</v>
      </c>
      <c r="U114" s="49" cm="1">
        <f t="array" ref="U114">IF($I$2="Открытый тариф",
INDEX(GRID!$B$4:$BI$14,MATCH(U$7,GRID!$A$4:$A$14,0),MATCH(1,($U$2=GRID!$B$1:$BI$1)*(КАЛЕНДАРЬ!$U10=GRID!$B$3:$BI$3), 0)),
ROUNDUP(INDEX(GRID!$B$4:$BI$14,MATCH(U$7,GRID!$A$4:$A$14,0),MATCH(1,($U$2=GRID!$B$1:$BI$1)*(КАЛЕНДАРЬ!$U10=GRID!$B$3:$BI$3),0))*(1-GRID!$B$69),0))</f>
        <v>97000</v>
      </c>
      <c r="V114" s="49" cm="1">
        <f t="array" ref="V114">IF($I$2="Открытый тариф",
INDEX(GRID!$B$17:$BI$27,MATCH(U$7,GRID!$A$17:$A$27,0),MATCH(1,($U$2=GRID!$B$1:$BI$1)*(КАЛЕНДАРЬ!$U10=GRID!$B$3:$BI$3), 0)),
ROUNDUP(INDEX(GRID!$B$17:$BI$27,MATCH(U$7,GRID!$A$17:$A$27,0),MATCH(1,($U$2=GRID!$B$1:$BI$1)*(КАЛЕНДАРЬ!$U10=GRID!$B$3:$BI$3), 0))*(1-GRID!$B$69),0))</f>
        <v>99500</v>
      </c>
      <c r="W114" s="49" cm="1">
        <f t="array" ref="W114">IF($I$2="Открытый тариф",
INDEX(GRID!$B$4:$BI$14,MATCH(W$7,GRID!$A$4:$A$14,0),MATCH(1,($U$2=GRID!$B$1:$BI$1)*(КАЛЕНДАРЬ!$U10=GRID!$B$3:$BI$3), 0)),
ROUNDUP(INDEX(GRID!$B$4:$BI$14,MATCH(W$7,GRID!$A$4:$A$14,0),MATCH(1,($U$2=GRID!$B$1:$BI$1)*(КАЛЕНДАРЬ!$U10=GRID!$B$3:$BI$3),0))*(1-GRID!$B$69),0))</f>
        <v>340000</v>
      </c>
      <c r="X114" s="49" cm="1">
        <f t="array" ref="X114">IF($I$2="Открытый тариф",
INDEX(GRID!$B$17:$BI$27,MATCH(W$7,GRID!$A$17:$A$27,0),MATCH(1,($U$2=GRID!$B$1:$BI$1)*(КАЛЕНДАРЬ!$U10=GRID!$B$3:$BI$3), 0)),
ROUNDUP(INDEX(GRID!$B$17:$BI$27,MATCH(W$7,GRID!$A$17:$A$27,0),MATCH(1,($U$2=GRID!$B$1:$BI$1)*(КАЛЕНДАРЬ!$U10=GRID!$B$3:$BI$3), 0))*(1-GRID!$B$69),0))</f>
        <v>342500</v>
      </c>
    </row>
    <row r="115" spans="1:24" ht="12.75" hidden="1" customHeight="1" x14ac:dyDescent="0.2">
      <c r="A115" s="117" t="s">
        <v>42</v>
      </c>
      <c r="B115" s="117">
        <v>8</v>
      </c>
      <c r="C115" s="47" cm="1">
        <f t="array" ref="C115">IF($I$2="Открытый тариф",
INDEX(GRID!$B$4:$BI$14,MATCH(C$7,GRID!$A$4:$A$14,0),MATCH(1,($U$2=GRID!$B$1:$BI$1)*(КАЛЕНДАРЬ!$U11=GRID!$B$3:$BI$3), 0)),
ROUNDUP(INDEX(GRID!$B$4:$BI$14,MATCH(C$7,GRID!$A$4:$A$14,0),MATCH(1,($U$2=GRID!$B$1:$BI$1)*(КАЛЕНДАРЬ!$U11=GRID!$B$3:$BI$3),0))*(1-GRID!$B$69),0))</f>
        <v>32000</v>
      </c>
      <c r="D115" s="48" cm="1">
        <f t="array" ref="D115">IF($I$2="Открытый тариф",
INDEX(GRID!$B$17:$BI$27,MATCH(C$7,GRID!$A$17:$A$27,0),MATCH(1,($U$2=GRID!$B$1:$BI$1)*(КАЛЕНДАРЬ!$U11=GRID!$B$3:$BI$3), 0)),
ROUNDUP(INDEX(GRID!$B$17:$BI$27,MATCH(C$7,GRID!$A$17:$A$27,0),MATCH(1,($U$2=GRID!$B$1:$BI$1)*(КАЛЕНДАРЬ!$U11=GRID!$B$3:$BI$3), 0))*(1-GRID!$B$69),0))</f>
        <v>34500</v>
      </c>
      <c r="E115" s="47" cm="1">
        <f t="array" ref="E115">IF($I$2="Открытый тариф",
INDEX(GRID!$B$4:$BI$14,MATCH(E$7,GRID!$A$4:$A$14,0),MATCH(1,($U$2=GRID!$B$1:$BI$1)*(КАЛЕНДАРЬ!$U11=GRID!$B$3:$BI$3), 0)),
ROUNDUP(INDEX(GRID!$B$4:$BI$14,MATCH(E$7,GRID!$A$4:$A$14,0),MATCH(1,($U$2=GRID!$B$1:$BI$1)*(КАЛЕНДАРЬ!$U11=GRID!$B$3:$BI$3),0))*(1-GRID!$B$69),0))</f>
        <v>35800</v>
      </c>
      <c r="F115" s="48" cm="1">
        <f t="array" ref="F115">IF($I$2="Открытый тариф",
INDEX(GRID!$B$17:$BI$27,MATCH(E$7,GRID!$A$17:$A$27,0),MATCH(1,($U$2=GRID!$B$1:$BI$1)*(КАЛЕНДАРЬ!$U11=GRID!$B$3:$BI$3), 0)),
ROUNDUP(INDEX(GRID!$B$17:$BI$27,MATCH(E$7,GRID!$A$17:$A$27,0),MATCH(1,($U$2=GRID!$B$1:$BI$1)*(КАЛЕНДАРЬ!$U11=GRID!$B$3:$BI$3), 0))*(1-GRID!$B$69),0))</f>
        <v>38300</v>
      </c>
      <c r="G115" s="47" t="e" cm="1">
        <f t="array" ref="G115">IF($I$2="Открытый тариф",
INDEX(GRID!$B$4:$BI$14,MATCH(G$7,GRID!$A$4:$A$14,0),MATCH(1,($U$2=GRID!$B$1:$BI$1)*(КАЛЕНДАРЬ!$U11=GRID!$B$3:$BI$3), 0)),
ROUNDUP(INDEX(GRID!$B$4:$BI$14,MATCH(G$7,GRID!$A$4:$A$14,0),MATCH(1,($U$2=GRID!$B$1:$BI$1)*(КАЛЕНДАРЬ!$U11=GRID!$B$3:$BI$3),0))*(1-GRID!$B$69),0))</f>
        <v>#N/A</v>
      </c>
      <c r="H115" s="48" t="e" cm="1">
        <f t="array" ref="H115">IF($I$2="Открытый тариф",
INDEX(GRID!$B$17:$BI$27,MATCH(G$7,GRID!$A$17:$A$27,0),MATCH(1,($U$2=GRID!$B$1:$BI$1)*(КАЛЕНДАРЬ!$U11=GRID!$B$3:$BI$3), 0)),
ROUNDUP(INDEX(GRID!$B$17:$BI$27,MATCH(G$7,GRID!$A$17:$A$27,0),MATCH(1,($U$2=GRID!$B$1:$BI$1)*(КАЛЕНДАРЬ!$U11=GRID!$B$3:$BI$3), 0))*(1-GRID!$B$69),0))</f>
        <v>#N/A</v>
      </c>
      <c r="I115" s="47" t="e" cm="1">
        <f t="array" ref="I115">IF($I$2="Открытый тариф",
INDEX(GRID!$B$4:$BI$14,MATCH(I$7,GRID!$A$4:$A$14,0),MATCH(1,($U$2=GRID!$B$1:$BI$1)*(КАЛЕНДАРЬ!$U11=GRID!$B$3:$BI$3), 0)),
ROUNDUP(INDEX(GRID!$B$4:$BI$14,MATCH(I$7,GRID!$A$4:$A$14,0),MATCH(1,($U$2=GRID!$B$1:$BI$1)*(КАЛЕНДАРЬ!$U11=GRID!$B$3:$BI$3),0))*(1-GRID!$B$69),0))</f>
        <v>#N/A</v>
      </c>
      <c r="J115" s="48" t="e" cm="1">
        <f t="array" ref="J115">IF($I$2="Открытый тариф",
INDEX(GRID!$B$17:$BI$27,MATCH(I$7,GRID!$A$17:$A$27,0),MATCH(1,($U$2=GRID!$B$1:$BI$1)*(КАЛЕНДАРЬ!$U11=GRID!$B$3:$BI$3), 0)),
ROUNDUP(INDEX(GRID!$B$17:$BI$27,MATCH(I$7,GRID!$A$17:$A$27,0),MATCH(1,($U$2=GRID!$B$1:$BI$1)*(КАЛЕНДАРЬ!$U11=GRID!$B$3:$BI$3), 0))*(1-GRID!$B$69),0))</f>
        <v>#N/A</v>
      </c>
      <c r="K115" s="47" cm="1">
        <f t="array" ref="K115">IF($I$2="Открытый тариф",
INDEX(GRID!$B$4:$BI$14,MATCH(K$7,GRID!$A$4:$A$14,0),MATCH(1,($U$2=GRID!$B$1:$BI$1)*(КАЛЕНДАРЬ!$U11=GRID!$B$3:$BI$3), 0)),
ROUNDUP(INDEX(GRID!$B$4:$BI$14,MATCH(K$7,GRID!$A$4:$A$14,0),MATCH(1,($U$2=GRID!$B$1:$BI$1)*(КАЛЕНДАРЬ!$U11=GRID!$B$3:$BI$3),0))*(1-GRID!$B$69),0))</f>
        <v>49800</v>
      </c>
      <c r="L115" s="48" cm="1">
        <f t="array" ref="L115">IF($I$2="Открытый тариф",
INDEX(GRID!$B$17:$BI$27,MATCH(K$7,GRID!$A$17:$A$27,0),MATCH(1,($U$2=GRID!$B$1:$BI$1)*(КАЛЕНДАРЬ!$U11=GRID!$B$3:$BI$3), 0)),
ROUNDUP(INDEX(GRID!$B$17:$BI$27,MATCH(K$7,GRID!$A$17:$A$27,0),MATCH(1,($U$2=GRID!$B$1:$BI$1)*(КАЛЕНДАРЬ!$U11=GRID!$B$3:$BI$3), 0))*(1-GRID!$B$69),0))</f>
        <v>52300</v>
      </c>
      <c r="M115" s="47" cm="1">
        <f t="array" ref="M115">IF($I$2="Открытый тариф",
INDEX(GRID!$B$4:$BI$14,MATCH(M$7,GRID!$A$4:$A$14,0),MATCH(1,($U$2=GRID!$B$1:$BI$1)*(КАЛЕНДАРЬ!$U11=GRID!$B$3:$BI$3), 0)),
ROUNDUP(INDEX(GRID!$B$4:$BI$14,MATCH(M$7,GRID!$A$4:$A$14,0),MATCH(1,($U$2=GRID!$B$1:$BI$1)*(КАЛЕНДАРЬ!$U11=GRID!$B$3:$BI$3),0))*(1-GRID!$B$69),0))</f>
        <v>55600</v>
      </c>
      <c r="N115" s="48" cm="1">
        <f t="array" ref="N115">IF($I$2="Открытый тариф",
INDEX(GRID!$B$17:$BI$27,MATCH(M$7,GRID!$A$17:$A$27,0),MATCH(1,($U$2=GRID!$B$1:$BI$1)*(КАЛЕНДАРЬ!$U11=GRID!$B$3:$BI$3), 0)),
ROUNDUP(INDEX(GRID!$B$17:$BI$27,MATCH(M$7,GRID!$A$17:$A$27,0),MATCH(1,($U$2=GRID!$B$1:$BI$1)*(КАЛЕНДАРЬ!$U11=GRID!$B$3:$BI$3), 0))*(1-GRID!$B$69),0))</f>
        <v>58100</v>
      </c>
      <c r="O115" s="49" cm="1">
        <f t="array" ref="O115">IF($I$2="Открытый тариф",
INDEX(GRID!$B$4:$BI$14,MATCH(O$7,GRID!$A$4:$A$14,0),MATCH(1,($U$2=GRID!$B$1:$BI$1)*(КАЛЕНДАРЬ!$U11=GRID!$B$3:$BI$3), 0)),
ROUNDUP(INDEX(GRID!$B$4:$BI$14,MATCH(O$7,GRID!$A$4:$A$14,0),MATCH(1,($U$2=GRID!$B$1:$BI$1)*(КАЛЕНДАРЬ!$U11=GRID!$B$3:$BI$3),0))*(1-GRID!$B$69),0))</f>
        <v>62300</v>
      </c>
      <c r="P115" s="49" cm="1">
        <f t="array" ref="P115">IF($I$2="Открытый тариф",
INDEX(GRID!$B$17:$BI$27,MATCH(O$7,GRID!$A$17:$A$27,0),MATCH(1,($U$2=GRID!$B$1:$BI$1)*(КАЛЕНДАРЬ!$U11=GRID!$B$3:$BI$3), 0)),
ROUNDUP(INDEX(GRID!$B$17:$BI$27,MATCH(O$7,GRID!$A$17:$A$27,0),MATCH(1,($U$2=GRID!$B$1:$BI$1)*(КАЛЕНДАРЬ!$U11=GRID!$B$3:$BI$3), 0))*(1-GRID!$B$69),0))</f>
        <v>64800</v>
      </c>
      <c r="Q115" s="49" t="e" cm="1">
        <f t="array" ref="Q115">IF($I$2="Открытый тариф",
INDEX(GRID!$B$4:$BI$14,MATCH(Q$7,GRID!$A$4:$A$14,0),MATCH(1,($U$2=GRID!$B$1:$BI$1)*(КАЛЕНДАРЬ!$U11=GRID!$B$3:$BI$3), 0)),
ROUNDUP(INDEX(GRID!$B$4:$BI$14,MATCH(Q$7,GRID!$A$4:$A$14,0),MATCH(1,($U$2=GRID!$B$1:$BI$1)*(КАЛЕНДАРЬ!$U11=GRID!$B$3:$BI$3),0))*(1-GRID!$B$69),0))</f>
        <v>#N/A</v>
      </c>
      <c r="R115" s="49" t="e" cm="1">
        <f t="array" ref="R115">IF($I$2="Открытый тариф",
INDEX(GRID!$B$17:$BI$27,MATCH(Q$7,GRID!$A$17:$A$27,0),MATCH(1,($U$2=GRID!$B$1:$BI$1)*(КАЛЕНДАРЬ!$U11=GRID!$B$3:$BI$3), 0)),
ROUNDUP(INDEX(GRID!$B$17:$BI$27,MATCH(Q$7,GRID!$A$17:$A$27,0),MATCH(1,($U$2=GRID!$B$1:$BI$1)*(КАЛЕНДАРЬ!$U11=GRID!$B$3:$BI$3), 0))*(1-GRID!$B$69),0))</f>
        <v>#N/A</v>
      </c>
      <c r="S115" s="49" t="e" cm="1">
        <f t="array" ref="S115">IF($I$2="Открытый тариф",
INDEX(GRID!$B$4:$BI$14,MATCH(S$7,GRID!$A$4:$A$14,0),MATCH(1,($U$2=GRID!$B$1:$BI$1)*(КАЛЕНДАРЬ!$U11=GRID!$B$3:$BI$3), 0)),
ROUNDUP(INDEX(GRID!$B$4:$BI$14,MATCH(S$7,GRID!$A$4:$A$14,0),MATCH(1,($U$2=GRID!$B$1:$BI$1)*(КАЛЕНДАРЬ!$U11=GRID!$B$3:$BI$3),0))*(1-GRID!$B$69),0))</f>
        <v>#N/A</v>
      </c>
      <c r="T115" s="49" t="e" cm="1">
        <f t="array" ref="T115">IF($I$2="Открытый тариф",
INDEX(GRID!$B$17:$BI$27,MATCH(S$7,GRID!$A$17:$A$27,0),MATCH(1,($U$2=GRID!$B$1:$BI$1)*(КАЛЕНДАРЬ!$U11=GRID!$B$3:$BI$3), 0)),
ROUNDUP(INDEX(GRID!$B$17:$BI$27,MATCH(S$7,GRID!$A$17:$A$27,0),MATCH(1,($U$2=GRID!$B$1:$BI$1)*(КАЛЕНДАРЬ!$U11=GRID!$B$3:$BI$3), 0))*(1-GRID!$B$69),0))</f>
        <v>#N/A</v>
      </c>
      <c r="U115" s="49" cm="1">
        <f t="array" ref="U115">IF($I$2="Открытый тариф",
INDEX(GRID!$B$4:$BI$14,MATCH(U$7,GRID!$A$4:$A$14,0),MATCH(1,($U$2=GRID!$B$1:$BI$1)*(КАЛЕНДАРЬ!$U11=GRID!$B$3:$BI$3), 0)),
ROUNDUP(INDEX(GRID!$B$4:$BI$14,MATCH(U$7,GRID!$A$4:$A$14,0),MATCH(1,($U$2=GRID!$B$1:$BI$1)*(КАЛЕНДАРЬ!$U11=GRID!$B$3:$BI$3),0))*(1-GRID!$B$69),0))</f>
        <v>97000</v>
      </c>
      <c r="V115" s="49" cm="1">
        <f t="array" ref="V115">IF($I$2="Открытый тариф",
INDEX(GRID!$B$17:$BI$27,MATCH(U$7,GRID!$A$17:$A$27,0),MATCH(1,($U$2=GRID!$B$1:$BI$1)*(КАЛЕНДАРЬ!$U11=GRID!$B$3:$BI$3), 0)),
ROUNDUP(INDEX(GRID!$B$17:$BI$27,MATCH(U$7,GRID!$A$17:$A$27,0),MATCH(1,($U$2=GRID!$B$1:$BI$1)*(КАЛЕНДАРЬ!$U11=GRID!$B$3:$BI$3), 0))*(1-GRID!$B$69),0))</f>
        <v>99500</v>
      </c>
      <c r="W115" s="49" cm="1">
        <f t="array" ref="W115">IF($I$2="Открытый тариф",
INDEX(GRID!$B$4:$BI$14,MATCH(W$7,GRID!$A$4:$A$14,0),MATCH(1,($U$2=GRID!$B$1:$BI$1)*(КАЛЕНДАРЬ!$U11=GRID!$B$3:$BI$3), 0)),
ROUNDUP(INDEX(GRID!$B$4:$BI$14,MATCH(W$7,GRID!$A$4:$A$14,0),MATCH(1,($U$2=GRID!$B$1:$BI$1)*(КАЛЕНДАРЬ!$U11=GRID!$B$3:$BI$3),0))*(1-GRID!$B$69),0))</f>
        <v>340000</v>
      </c>
      <c r="X115" s="49" cm="1">
        <f t="array" ref="X115">IF($I$2="Открытый тариф",
INDEX(GRID!$B$17:$BI$27,MATCH(W$7,GRID!$A$17:$A$27,0),MATCH(1,($U$2=GRID!$B$1:$BI$1)*(КАЛЕНДАРЬ!$U11=GRID!$B$3:$BI$3), 0)),
ROUNDUP(INDEX(GRID!$B$17:$BI$27,MATCH(W$7,GRID!$A$17:$A$27,0),MATCH(1,($U$2=GRID!$B$1:$BI$1)*(КАЛЕНДАРЬ!$U11=GRID!$B$3:$BI$3), 0))*(1-GRID!$B$69),0))</f>
        <v>342500</v>
      </c>
    </row>
    <row r="116" spans="1:24" ht="12.75" hidden="1" customHeight="1" x14ac:dyDescent="0.2">
      <c r="A116" s="117" t="s">
        <v>43</v>
      </c>
      <c r="B116" s="117">
        <v>9</v>
      </c>
      <c r="C116" s="47" cm="1">
        <f t="array" ref="C116">IF($I$2="Открытый тариф",
INDEX(GRID!$B$4:$BI$14,MATCH(C$7,GRID!$A$4:$A$14,0),MATCH(1,($U$2=GRID!$B$1:$BI$1)*(КАЛЕНДАРЬ!$U12=GRID!$B$3:$BI$3), 0)),
ROUNDUP(INDEX(GRID!$B$4:$BI$14,MATCH(C$7,GRID!$A$4:$A$14,0),MATCH(1,($U$2=GRID!$B$1:$BI$1)*(КАЛЕНДАРЬ!$U12=GRID!$B$3:$BI$3),0))*(1-GRID!$B$69),0))</f>
        <v>32000</v>
      </c>
      <c r="D116" s="48" cm="1">
        <f t="array" ref="D116">IF($I$2="Открытый тариф",
INDEX(GRID!$B$17:$BI$27,MATCH(C$7,GRID!$A$17:$A$27,0),MATCH(1,($U$2=GRID!$B$1:$BI$1)*(КАЛЕНДАРЬ!$U12=GRID!$B$3:$BI$3), 0)),
ROUNDUP(INDEX(GRID!$B$17:$BI$27,MATCH(C$7,GRID!$A$17:$A$27,0),MATCH(1,($U$2=GRID!$B$1:$BI$1)*(КАЛЕНДАРЬ!$U12=GRID!$B$3:$BI$3), 0))*(1-GRID!$B$69),0))</f>
        <v>34500</v>
      </c>
      <c r="E116" s="47" cm="1">
        <f t="array" ref="E116">IF($I$2="Открытый тариф",
INDEX(GRID!$B$4:$BI$14,MATCH(E$7,GRID!$A$4:$A$14,0),MATCH(1,($U$2=GRID!$B$1:$BI$1)*(КАЛЕНДАРЬ!$U12=GRID!$B$3:$BI$3), 0)),
ROUNDUP(INDEX(GRID!$B$4:$BI$14,MATCH(E$7,GRID!$A$4:$A$14,0),MATCH(1,($U$2=GRID!$B$1:$BI$1)*(КАЛЕНДАРЬ!$U12=GRID!$B$3:$BI$3),0))*(1-GRID!$B$69),0))</f>
        <v>35800</v>
      </c>
      <c r="F116" s="48" cm="1">
        <f t="array" ref="F116">IF($I$2="Открытый тариф",
INDEX(GRID!$B$17:$BI$27,MATCH(E$7,GRID!$A$17:$A$27,0),MATCH(1,($U$2=GRID!$B$1:$BI$1)*(КАЛЕНДАРЬ!$U12=GRID!$B$3:$BI$3), 0)),
ROUNDUP(INDEX(GRID!$B$17:$BI$27,MATCH(E$7,GRID!$A$17:$A$27,0),MATCH(1,($U$2=GRID!$B$1:$BI$1)*(КАЛЕНДАРЬ!$U12=GRID!$B$3:$BI$3), 0))*(1-GRID!$B$69),0))</f>
        <v>38300</v>
      </c>
      <c r="G116" s="47" t="e" cm="1">
        <f t="array" ref="G116">IF($I$2="Открытый тариф",
INDEX(GRID!$B$4:$BI$14,MATCH(G$7,GRID!$A$4:$A$14,0),MATCH(1,($U$2=GRID!$B$1:$BI$1)*(КАЛЕНДАРЬ!$U12=GRID!$B$3:$BI$3), 0)),
ROUNDUP(INDEX(GRID!$B$4:$BI$14,MATCH(G$7,GRID!$A$4:$A$14,0),MATCH(1,($U$2=GRID!$B$1:$BI$1)*(КАЛЕНДАРЬ!$U12=GRID!$B$3:$BI$3),0))*(1-GRID!$B$69),0))</f>
        <v>#N/A</v>
      </c>
      <c r="H116" s="48" t="e" cm="1">
        <f t="array" ref="H116">IF($I$2="Открытый тариф",
INDEX(GRID!$B$17:$BI$27,MATCH(G$7,GRID!$A$17:$A$27,0),MATCH(1,($U$2=GRID!$B$1:$BI$1)*(КАЛЕНДАРЬ!$U12=GRID!$B$3:$BI$3), 0)),
ROUNDUP(INDEX(GRID!$B$17:$BI$27,MATCH(G$7,GRID!$A$17:$A$27,0),MATCH(1,($U$2=GRID!$B$1:$BI$1)*(КАЛЕНДАРЬ!$U12=GRID!$B$3:$BI$3), 0))*(1-GRID!$B$69),0))</f>
        <v>#N/A</v>
      </c>
      <c r="I116" s="47" t="e" cm="1">
        <f t="array" ref="I116">IF($I$2="Открытый тариф",
INDEX(GRID!$B$4:$BI$14,MATCH(I$7,GRID!$A$4:$A$14,0),MATCH(1,($U$2=GRID!$B$1:$BI$1)*(КАЛЕНДАРЬ!$U12=GRID!$B$3:$BI$3), 0)),
ROUNDUP(INDEX(GRID!$B$4:$BI$14,MATCH(I$7,GRID!$A$4:$A$14,0),MATCH(1,($U$2=GRID!$B$1:$BI$1)*(КАЛЕНДАРЬ!$U12=GRID!$B$3:$BI$3),0))*(1-GRID!$B$69),0))</f>
        <v>#N/A</v>
      </c>
      <c r="J116" s="48" t="e" cm="1">
        <f t="array" ref="J116">IF($I$2="Открытый тариф",
INDEX(GRID!$B$17:$BI$27,MATCH(I$7,GRID!$A$17:$A$27,0),MATCH(1,($U$2=GRID!$B$1:$BI$1)*(КАЛЕНДАРЬ!$U12=GRID!$B$3:$BI$3), 0)),
ROUNDUP(INDEX(GRID!$B$17:$BI$27,MATCH(I$7,GRID!$A$17:$A$27,0),MATCH(1,($U$2=GRID!$B$1:$BI$1)*(КАЛЕНДАРЬ!$U12=GRID!$B$3:$BI$3), 0))*(1-GRID!$B$69),0))</f>
        <v>#N/A</v>
      </c>
      <c r="K116" s="47" cm="1">
        <f t="array" ref="K116">IF($I$2="Открытый тариф",
INDEX(GRID!$B$4:$BI$14,MATCH(K$7,GRID!$A$4:$A$14,0),MATCH(1,($U$2=GRID!$B$1:$BI$1)*(КАЛЕНДАРЬ!$U12=GRID!$B$3:$BI$3), 0)),
ROUNDUP(INDEX(GRID!$B$4:$BI$14,MATCH(K$7,GRID!$A$4:$A$14,0),MATCH(1,($U$2=GRID!$B$1:$BI$1)*(КАЛЕНДАРЬ!$U12=GRID!$B$3:$BI$3),0))*(1-GRID!$B$69),0))</f>
        <v>49800</v>
      </c>
      <c r="L116" s="48" cm="1">
        <f t="array" ref="L116">IF($I$2="Открытый тариф",
INDEX(GRID!$B$17:$BI$27,MATCH(K$7,GRID!$A$17:$A$27,0),MATCH(1,($U$2=GRID!$B$1:$BI$1)*(КАЛЕНДАРЬ!$U12=GRID!$B$3:$BI$3), 0)),
ROUNDUP(INDEX(GRID!$B$17:$BI$27,MATCH(K$7,GRID!$A$17:$A$27,0),MATCH(1,($U$2=GRID!$B$1:$BI$1)*(КАЛЕНДАРЬ!$U12=GRID!$B$3:$BI$3), 0))*(1-GRID!$B$69),0))</f>
        <v>52300</v>
      </c>
      <c r="M116" s="47" cm="1">
        <f t="array" ref="M116">IF($I$2="Открытый тариф",
INDEX(GRID!$B$4:$BI$14,MATCH(M$7,GRID!$A$4:$A$14,0),MATCH(1,($U$2=GRID!$B$1:$BI$1)*(КАЛЕНДАРЬ!$U12=GRID!$B$3:$BI$3), 0)),
ROUNDUP(INDEX(GRID!$B$4:$BI$14,MATCH(M$7,GRID!$A$4:$A$14,0),MATCH(1,($U$2=GRID!$B$1:$BI$1)*(КАЛЕНДАРЬ!$U12=GRID!$B$3:$BI$3),0))*(1-GRID!$B$69),0))</f>
        <v>55600</v>
      </c>
      <c r="N116" s="48" cm="1">
        <f t="array" ref="N116">IF($I$2="Открытый тариф",
INDEX(GRID!$B$17:$BI$27,MATCH(M$7,GRID!$A$17:$A$27,0),MATCH(1,($U$2=GRID!$B$1:$BI$1)*(КАЛЕНДАРЬ!$U12=GRID!$B$3:$BI$3), 0)),
ROUNDUP(INDEX(GRID!$B$17:$BI$27,MATCH(M$7,GRID!$A$17:$A$27,0),MATCH(1,($U$2=GRID!$B$1:$BI$1)*(КАЛЕНДАРЬ!$U12=GRID!$B$3:$BI$3), 0))*(1-GRID!$B$69),0))</f>
        <v>58100</v>
      </c>
      <c r="O116" s="49" cm="1">
        <f t="array" ref="O116">IF($I$2="Открытый тариф",
INDEX(GRID!$B$4:$BI$14,MATCH(O$7,GRID!$A$4:$A$14,0),MATCH(1,($U$2=GRID!$B$1:$BI$1)*(КАЛЕНДАРЬ!$U12=GRID!$B$3:$BI$3), 0)),
ROUNDUP(INDEX(GRID!$B$4:$BI$14,MATCH(O$7,GRID!$A$4:$A$14,0),MATCH(1,($U$2=GRID!$B$1:$BI$1)*(КАЛЕНДАРЬ!$U12=GRID!$B$3:$BI$3),0))*(1-GRID!$B$69),0))</f>
        <v>62300</v>
      </c>
      <c r="P116" s="49" cm="1">
        <f t="array" ref="P116">IF($I$2="Открытый тариф",
INDEX(GRID!$B$17:$BI$27,MATCH(O$7,GRID!$A$17:$A$27,0),MATCH(1,($U$2=GRID!$B$1:$BI$1)*(КАЛЕНДАРЬ!$U12=GRID!$B$3:$BI$3), 0)),
ROUNDUP(INDEX(GRID!$B$17:$BI$27,MATCH(O$7,GRID!$A$17:$A$27,0),MATCH(1,($U$2=GRID!$B$1:$BI$1)*(КАЛЕНДАРЬ!$U12=GRID!$B$3:$BI$3), 0))*(1-GRID!$B$69),0))</f>
        <v>64800</v>
      </c>
      <c r="Q116" s="49" t="e" cm="1">
        <f t="array" ref="Q116">IF($I$2="Открытый тариф",
INDEX(GRID!$B$4:$BI$14,MATCH(Q$7,GRID!$A$4:$A$14,0),MATCH(1,($U$2=GRID!$B$1:$BI$1)*(КАЛЕНДАРЬ!$U12=GRID!$B$3:$BI$3), 0)),
ROUNDUP(INDEX(GRID!$B$4:$BI$14,MATCH(Q$7,GRID!$A$4:$A$14,0),MATCH(1,($U$2=GRID!$B$1:$BI$1)*(КАЛЕНДАРЬ!$U12=GRID!$B$3:$BI$3),0))*(1-GRID!$B$69),0))</f>
        <v>#N/A</v>
      </c>
      <c r="R116" s="49" t="e" cm="1">
        <f t="array" ref="R116">IF($I$2="Открытый тариф",
INDEX(GRID!$B$17:$BI$27,MATCH(Q$7,GRID!$A$17:$A$27,0),MATCH(1,($U$2=GRID!$B$1:$BI$1)*(КАЛЕНДАРЬ!$U12=GRID!$B$3:$BI$3), 0)),
ROUNDUP(INDEX(GRID!$B$17:$BI$27,MATCH(Q$7,GRID!$A$17:$A$27,0),MATCH(1,($U$2=GRID!$B$1:$BI$1)*(КАЛЕНДАРЬ!$U12=GRID!$B$3:$BI$3), 0))*(1-GRID!$B$69),0))</f>
        <v>#N/A</v>
      </c>
      <c r="S116" s="49" t="e" cm="1">
        <f t="array" ref="S116">IF($I$2="Открытый тариф",
INDEX(GRID!$B$4:$BI$14,MATCH(S$7,GRID!$A$4:$A$14,0),MATCH(1,($U$2=GRID!$B$1:$BI$1)*(КАЛЕНДАРЬ!$U12=GRID!$B$3:$BI$3), 0)),
ROUNDUP(INDEX(GRID!$B$4:$BI$14,MATCH(S$7,GRID!$A$4:$A$14,0),MATCH(1,($U$2=GRID!$B$1:$BI$1)*(КАЛЕНДАРЬ!$U12=GRID!$B$3:$BI$3),0))*(1-GRID!$B$69),0))</f>
        <v>#N/A</v>
      </c>
      <c r="T116" s="49" t="e" cm="1">
        <f t="array" ref="T116">IF($I$2="Открытый тариф",
INDEX(GRID!$B$17:$BI$27,MATCH(S$7,GRID!$A$17:$A$27,0),MATCH(1,($U$2=GRID!$B$1:$BI$1)*(КАЛЕНДАРЬ!$U12=GRID!$B$3:$BI$3), 0)),
ROUNDUP(INDEX(GRID!$B$17:$BI$27,MATCH(S$7,GRID!$A$17:$A$27,0),MATCH(1,($U$2=GRID!$B$1:$BI$1)*(КАЛЕНДАРЬ!$U12=GRID!$B$3:$BI$3), 0))*(1-GRID!$B$69),0))</f>
        <v>#N/A</v>
      </c>
      <c r="U116" s="49" cm="1">
        <f t="array" ref="U116">IF($I$2="Открытый тариф",
INDEX(GRID!$B$4:$BI$14,MATCH(U$7,GRID!$A$4:$A$14,0),MATCH(1,($U$2=GRID!$B$1:$BI$1)*(КАЛЕНДАРЬ!$U12=GRID!$B$3:$BI$3), 0)),
ROUNDUP(INDEX(GRID!$B$4:$BI$14,MATCH(U$7,GRID!$A$4:$A$14,0),MATCH(1,($U$2=GRID!$B$1:$BI$1)*(КАЛЕНДАРЬ!$U12=GRID!$B$3:$BI$3),0))*(1-GRID!$B$69),0))</f>
        <v>97000</v>
      </c>
      <c r="V116" s="49" cm="1">
        <f t="array" ref="V116">IF($I$2="Открытый тариф",
INDEX(GRID!$B$17:$BI$27,MATCH(U$7,GRID!$A$17:$A$27,0),MATCH(1,($U$2=GRID!$B$1:$BI$1)*(КАЛЕНДАРЬ!$U12=GRID!$B$3:$BI$3), 0)),
ROUNDUP(INDEX(GRID!$B$17:$BI$27,MATCH(U$7,GRID!$A$17:$A$27,0),MATCH(1,($U$2=GRID!$B$1:$BI$1)*(КАЛЕНДАРЬ!$U12=GRID!$B$3:$BI$3), 0))*(1-GRID!$B$69),0))</f>
        <v>99500</v>
      </c>
      <c r="W116" s="49" cm="1">
        <f t="array" ref="W116">IF($I$2="Открытый тариф",
INDEX(GRID!$B$4:$BI$14,MATCH(W$7,GRID!$A$4:$A$14,0),MATCH(1,($U$2=GRID!$B$1:$BI$1)*(КАЛЕНДАРЬ!$U12=GRID!$B$3:$BI$3), 0)),
ROUNDUP(INDEX(GRID!$B$4:$BI$14,MATCH(W$7,GRID!$A$4:$A$14,0),MATCH(1,($U$2=GRID!$B$1:$BI$1)*(КАЛЕНДАРЬ!$U12=GRID!$B$3:$BI$3),0))*(1-GRID!$B$69),0))</f>
        <v>340000</v>
      </c>
      <c r="X116" s="49" cm="1">
        <f t="array" ref="X116">IF($I$2="Открытый тариф",
INDEX(GRID!$B$17:$BI$27,MATCH(W$7,GRID!$A$17:$A$27,0),MATCH(1,($U$2=GRID!$B$1:$BI$1)*(КАЛЕНДАРЬ!$U12=GRID!$B$3:$BI$3), 0)),
ROUNDUP(INDEX(GRID!$B$17:$BI$27,MATCH(W$7,GRID!$A$17:$A$27,0),MATCH(1,($U$2=GRID!$B$1:$BI$1)*(КАЛЕНДАРЬ!$U12=GRID!$B$3:$BI$3), 0))*(1-GRID!$B$69),0))</f>
        <v>342500</v>
      </c>
    </row>
    <row r="117" spans="1:24" ht="12.75" hidden="1" customHeight="1" x14ac:dyDescent="0.2">
      <c r="A117" s="117" t="s">
        <v>44</v>
      </c>
      <c r="B117" s="117">
        <v>10</v>
      </c>
      <c r="C117" s="47" cm="1">
        <f t="array" ref="C117">IF($I$2="Открытый тариф",
INDEX(GRID!$B$4:$BI$14,MATCH(C$7,GRID!$A$4:$A$14,0),MATCH(1,($U$2=GRID!$B$1:$BI$1)*(КАЛЕНДАРЬ!$U13=GRID!$B$3:$BI$3), 0)),
ROUNDUP(INDEX(GRID!$B$4:$BI$14,MATCH(C$7,GRID!$A$4:$A$14,0),MATCH(1,($U$2=GRID!$B$1:$BI$1)*(КАЛЕНДАРЬ!$U13=GRID!$B$3:$BI$3),0))*(1-GRID!$B$69),0))</f>
        <v>32000</v>
      </c>
      <c r="D117" s="48" cm="1">
        <f t="array" ref="D117">IF($I$2="Открытый тариф",
INDEX(GRID!$B$17:$BI$27,MATCH(C$7,GRID!$A$17:$A$27,0),MATCH(1,($U$2=GRID!$B$1:$BI$1)*(КАЛЕНДАРЬ!$U13=GRID!$B$3:$BI$3), 0)),
ROUNDUP(INDEX(GRID!$B$17:$BI$27,MATCH(C$7,GRID!$A$17:$A$27,0),MATCH(1,($U$2=GRID!$B$1:$BI$1)*(КАЛЕНДАРЬ!$U13=GRID!$B$3:$BI$3), 0))*(1-GRID!$B$69),0))</f>
        <v>34500</v>
      </c>
      <c r="E117" s="47" cm="1">
        <f t="array" ref="E117">IF($I$2="Открытый тариф",
INDEX(GRID!$B$4:$BI$14,MATCH(E$7,GRID!$A$4:$A$14,0),MATCH(1,($U$2=GRID!$B$1:$BI$1)*(КАЛЕНДАРЬ!$U13=GRID!$B$3:$BI$3), 0)),
ROUNDUP(INDEX(GRID!$B$4:$BI$14,MATCH(E$7,GRID!$A$4:$A$14,0),MATCH(1,($U$2=GRID!$B$1:$BI$1)*(КАЛЕНДАРЬ!$U13=GRID!$B$3:$BI$3),0))*(1-GRID!$B$69),0))</f>
        <v>35800</v>
      </c>
      <c r="F117" s="48" cm="1">
        <f t="array" ref="F117">IF($I$2="Открытый тариф",
INDEX(GRID!$B$17:$BI$27,MATCH(E$7,GRID!$A$17:$A$27,0),MATCH(1,($U$2=GRID!$B$1:$BI$1)*(КАЛЕНДАРЬ!$U13=GRID!$B$3:$BI$3), 0)),
ROUNDUP(INDEX(GRID!$B$17:$BI$27,MATCH(E$7,GRID!$A$17:$A$27,0),MATCH(1,($U$2=GRID!$B$1:$BI$1)*(КАЛЕНДАРЬ!$U13=GRID!$B$3:$BI$3), 0))*(1-GRID!$B$69),0))</f>
        <v>38300</v>
      </c>
      <c r="G117" s="47" t="e" cm="1">
        <f t="array" ref="G117">IF($I$2="Открытый тариф",
INDEX(GRID!$B$4:$BI$14,MATCH(G$7,GRID!$A$4:$A$14,0),MATCH(1,($U$2=GRID!$B$1:$BI$1)*(КАЛЕНДАРЬ!$U13=GRID!$B$3:$BI$3), 0)),
ROUNDUP(INDEX(GRID!$B$4:$BI$14,MATCH(G$7,GRID!$A$4:$A$14,0),MATCH(1,($U$2=GRID!$B$1:$BI$1)*(КАЛЕНДАРЬ!$U13=GRID!$B$3:$BI$3),0))*(1-GRID!$B$69),0))</f>
        <v>#N/A</v>
      </c>
      <c r="H117" s="48" t="e" cm="1">
        <f t="array" ref="H117">IF($I$2="Открытый тариф",
INDEX(GRID!$B$17:$BI$27,MATCH(G$7,GRID!$A$17:$A$27,0),MATCH(1,($U$2=GRID!$B$1:$BI$1)*(КАЛЕНДАРЬ!$U13=GRID!$B$3:$BI$3), 0)),
ROUNDUP(INDEX(GRID!$B$17:$BI$27,MATCH(G$7,GRID!$A$17:$A$27,0),MATCH(1,($U$2=GRID!$B$1:$BI$1)*(КАЛЕНДАРЬ!$U13=GRID!$B$3:$BI$3), 0))*(1-GRID!$B$69),0))</f>
        <v>#N/A</v>
      </c>
      <c r="I117" s="47" t="e" cm="1">
        <f t="array" ref="I117">IF($I$2="Открытый тариф",
INDEX(GRID!$B$4:$BI$14,MATCH(I$7,GRID!$A$4:$A$14,0),MATCH(1,($U$2=GRID!$B$1:$BI$1)*(КАЛЕНДАРЬ!$U13=GRID!$B$3:$BI$3), 0)),
ROUNDUP(INDEX(GRID!$B$4:$BI$14,MATCH(I$7,GRID!$A$4:$A$14,0),MATCH(1,($U$2=GRID!$B$1:$BI$1)*(КАЛЕНДАРЬ!$U13=GRID!$B$3:$BI$3),0))*(1-GRID!$B$69),0))</f>
        <v>#N/A</v>
      </c>
      <c r="J117" s="48" t="e" cm="1">
        <f t="array" ref="J117">IF($I$2="Открытый тариф",
INDEX(GRID!$B$17:$BI$27,MATCH(I$7,GRID!$A$17:$A$27,0),MATCH(1,($U$2=GRID!$B$1:$BI$1)*(КАЛЕНДАРЬ!$U13=GRID!$B$3:$BI$3), 0)),
ROUNDUP(INDEX(GRID!$B$17:$BI$27,MATCH(I$7,GRID!$A$17:$A$27,0),MATCH(1,($U$2=GRID!$B$1:$BI$1)*(КАЛЕНДАРЬ!$U13=GRID!$B$3:$BI$3), 0))*(1-GRID!$B$69),0))</f>
        <v>#N/A</v>
      </c>
      <c r="K117" s="47" cm="1">
        <f t="array" ref="K117">IF($I$2="Открытый тариф",
INDEX(GRID!$B$4:$BI$14,MATCH(K$7,GRID!$A$4:$A$14,0),MATCH(1,($U$2=GRID!$B$1:$BI$1)*(КАЛЕНДАРЬ!$U13=GRID!$B$3:$BI$3), 0)),
ROUNDUP(INDEX(GRID!$B$4:$BI$14,MATCH(K$7,GRID!$A$4:$A$14,0),MATCH(1,($U$2=GRID!$B$1:$BI$1)*(КАЛЕНДАРЬ!$U13=GRID!$B$3:$BI$3),0))*(1-GRID!$B$69),0))</f>
        <v>49800</v>
      </c>
      <c r="L117" s="48" cm="1">
        <f t="array" ref="L117">IF($I$2="Открытый тариф",
INDEX(GRID!$B$17:$BI$27,MATCH(K$7,GRID!$A$17:$A$27,0),MATCH(1,($U$2=GRID!$B$1:$BI$1)*(КАЛЕНДАРЬ!$U13=GRID!$B$3:$BI$3), 0)),
ROUNDUP(INDEX(GRID!$B$17:$BI$27,MATCH(K$7,GRID!$A$17:$A$27,0),MATCH(1,($U$2=GRID!$B$1:$BI$1)*(КАЛЕНДАРЬ!$U13=GRID!$B$3:$BI$3), 0))*(1-GRID!$B$69),0))</f>
        <v>52300</v>
      </c>
      <c r="M117" s="47" cm="1">
        <f t="array" ref="M117">IF($I$2="Открытый тариф",
INDEX(GRID!$B$4:$BI$14,MATCH(M$7,GRID!$A$4:$A$14,0),MATCH(1,($U$2=GRID!$B$1:$BI$1)*(КАЛЕНДАРЬ!$U13=GRID!$B$3:$BI$3), 0)),
ROUNDUP(INDEX(GRID!$B$4:$BI$14,MATCH(M$7,GRID!$A$4:$A$14,0),MATCH(1,($U$2=GRID!$B$1:$BI$1)*(КАЛЕНДАРЬ!$U13=GRID!$B$3:$BI$3),0))*(1-GRID!$B$69),0))</f>
        <v>55600</v>
      </c>
      <c r="N117" s="48" cm="1">
        <f t="array" ref="N117">IF($I$2="Открытый тариф",
INDEX(GRID!$B$17:$BI$27,MATCH(M$7,GRID!$A$17:$A$27,0),MATCH(1,($U$2=GRID!$B$1:$BI$1)*(КАЛЕНДАРЬ!$U13=GRID!$B$3:$BI$3), 0)),
ROUNDUP(INDEX(GRID!$B$17:$BI$27,MATCH(M$7,GRID!$A$17:$A$27,0),MATCH(1,($U$2=GRID!$B$1:$BI$1)*(КАЛЕНДАРЬ!$U13=GRID!$B$3:$BI$3), 0))*(1-GRID!$B$69),0))</f>
        <v>58100</v>
      </c>
      <c r="O117" s="49" cm="1">
        <f t="array" ref="O117">IF($I$2="Открытый тариф",
INDEX(GRID!$B$4:$BI$14,MATCH(O$7,GRID!$A$4:$A$14,0),MATCH(1,($U$2=GRID!$B$1:$BI$1)*(КАЛЕНДАРЬ!$U13=GRID!$B$3:$BI$3), 0)),
ROUNDUP(INDEX(GRID!$B$4:$BI$14,MATCH(O$7,GRID!$A$4:$A$14,0),MATCH(1,($U$2=GRID!$B$1:$BI$1)*(КАЛЕНДАРЬ!$U13=GRID!$B$3:$BI$3),0))*(1-GRID!$B$69),0))</f>
        <v>62300</v>
      </c>
      <c r="P117" s="49" cm="1">
        <f t="array" ref="P117">IF($I$2="Открытый тариф",
INDEX(GRID!$B$17:$BI$27,MATCH(O$7,GRID!$A$17:$A$27,0),MATCH(1,($U$2=GRID!$B$1:$BI$1)*(КАЛЕНДАРЬ!$U13=GRID!$B$3:$BI$3), 0)),
ROUNDUP(INDEX(GRID!$B$17:$BI$27,MATCH(O$7,GRID!$A$17:$A$27,0),MATCH(1,($U$2=GRID!$B$1:$BI$1)*(КАЛЕНДАРЬ!$U13=GRID!$B$3:$BI$3), 0))*(1-GRID!$B$69),0))</f>
        <v>64800</v>
      </c>
      <c r="Q117" s="49" t="e" cm="1">
        <f t="array" ref="Q117">IF($I$2="Открытый тариф",
INDEX(GRID!$B$4:$BI$14,MATCH(Q$7,GRID!$A$4:$A$14,0),MATCH(1,($U$2=GRID!$B$1:$BI$1)*(КАЛЕНДАРЬ!$U13=GRID!$B$3:$BI$3), 0)),
ROUNDUP(INDEX(GRID!$B$4:$BI$14,MATCH(Q$7,GRID!$A$4:$A$14,0),MATCH(1,($U$2=GRID!$B$1:$BI$1)*(КАЛЕНДАРЬ!$U13=GRID!$B$3:$BI$3),0))*(1-GRID!$B$69),0))</f>
        <v>#N/A</v>
      </c>
      <c r="R117" s="49" t="e" cm="1">
        <f t="array" ref="R117">IF($I$2="Открытый тариф",
INDEX(GRID!$B$17:$BI$27,MATCH(Q$7,GRID!$A$17:$A$27,0),MATCH(1,($U$2=GRID!$B$1:$BI$1)*(КАЛЕНДАРЬ!$U13=GRID!$B$3:$BI$3), 0)),
ROUNDUP(INDEX(GRID!$B$17:$BI$27,MATCH(Q$7,GRID!$A$17:$A$27,0),MATCH(1,($U$2=GRID!$B$1:$BI$1)*(КАЛЕНДАРЬ!$U13=GRID!$B$3:$BI$3), 0))*(1-GRID!$B$69),0))</f>
        <v>#N/A</v>
      </c>
      <c r="S117" s="49" t="e" cm="1">
        <f t="array" ref="S117">IF($I$2="Открытый тариф",
INDEX(GRID!$B$4:$BI$14,MATCH(S$7,GRID!$A$4:$A$14,0),MATCH(1,($U$2=GRID!$B$1:$BI$1)*(КАЛЕНДАРЬ!$U13=GRID!$B$3:$BI$3), 0)),
ROUNDUP(INDEX(GRID!$B$4:$BI$14,MATCH(S$7,GRID!$A$4:$A$14,0),MATCH(1,($U$2=GRID!$B$1:$BI$1)*(КАЛЕНДАРЬ!$U13=GRID!$B$3:$BI$3),0))*(1-GRID!$B$69),0))</f>
        <v>#N/A</v>
      </c>
      <c r="T117" s="49" t="e" cm="1">
        <f t="array" ref="T117">IF($I$2="Открытый тариф",
INDEX(GRID!$B$17:$BI$27,MATCH(S$7,GRID!$A$17:$A$27,0),MATCH(1,($U$2=GRID!$B$1:$BI$1)*(КАЛЕНДАРЬ!$U13=GRID!$B$3:$BI$3), 0)),
ROUNDUP(INDEX(GRID!$B$17:$BI$27,MATCH(S$7,GRID!$A$17:$A$27,0),MATCH(1,($U$2=GRID!$B$1:$BI$1)*(КАЛЕНДАРЬ!$U13=GRID!$B$3:$BI$3), 0))*(1-GRID!$B$69),0))</f>
        <v>#N/A</v>
      </c>
      <c r="U117" s="49" cm="1">
        <f t="array" ref="U117">IF($I$2="Открытый тариф",
INDEX(GRID!$B$4:$BI$14,MATCH(U$7,GRID!$A$4:$A$14,0),MATCH(1,($U$2=GRID!$B$1:$BI$1)*(КАЛЕНДАРЬ!$U13=GRID!$B$3:$BI$3), 0)),
ROUNDUP(INDEX(GRID!$B$4:$BI$14,MATCH(U$7,GRID!$A$4:$A$14,0),MATCH(1,($U$2=GRID!$B$1:$BI$1)*(КАЛЕНДАРЬ!$U13=GRID!$B$3:$BI$3),0))*(1-GRID!$B$69),0))</f>
        <v>97000</v>
      </c>
      <c r="V117" s="49" cm="1">
        <f t="array" ref="V117">IF($I$2="Открытый тариф",
INDEX(GRID!$B$17:$BI$27,MATCH(U$7,GRID!$A$17:$A$27,0),MATCH(1,($U$2=GRID!$B$1:$BI$1)*(КАЛЕНДАРЬ!$U13=GRID!$B$3:$BI$3), 0)),
ROUNDUP(INDEX(GRID!$B$17:$BI$27,MATCH(U$7,GRID!$A$17:$A$27,0),MATCH(1,($U$2=GRID!$B$1:$BI$1)*(КАЛЕНДАРЬ!$U13=GRID!$B$3:$BI$3), 0))*(1-GRID!$B$69),0))</f>
        <v>99500</v>
      </c>
      <c r="W117" s="49" cm="1">
        <f t="array" ref="W117">IF($I$2="Открытый тариф",
INDEX(GRID!$B$4:$BI$14,MATCH(W$7,GRID!$A$4:$A$14,0),MATCH(1,($U$2=GRID!$B$1:$BI$1)*(КАЛЕНДАРЬ!$U13=GRID!$B$3:$BI$3), 0)),
ROUNDUP(INDEX(GRID!$B$4:$BI$14,MATCH(W$7,GRID!$A$4:$A$14,0),MATCH(1,($U$2=GRID!$B$1:$BI$1)*(КАЛЕНДАРЬ!$U13=GRID!$B$3:$BI$3),0))*(1-GRID!$B$69),0))</f>
        <v>340000</v>
      </c>
      <c r="X117" s="49" cm="1">
        <f t="array" ref="X117">IF($I$2="Открытый тариф",
INDEX(GRID!$B$17:$BI$27,MATCH(W$7,GRID!$A$17:$A$27,0),MATCH(1,($U$2=GRID!$B$1:$BI$1)*(КАЛЕНДАРЬ!$U13=GRID!$B$3:$BI$3), 0)),
ROUNDUP(INDEX(GRID!$B$17:$BI$27,MATCH(W$7,GRID!$A$17:$A$27,0),MATCH(1,($U$2=GRID!$B$1:$BI$1)*(КАЛЕНДАРЬ!$U13=GRID!$B$3:$BI$3), 0))*(1-GRID!$B$69),0))</f>
        <v>342500</v>
      </c>
    </row>
    <row r="118" spans="1:24" ht="12.75" hidden="1" customHeight="1" x14ac:dyDescent="0.2">
      <c r="A118" s="117" t="s">
        <v>45</v>
      </c>
      <c r="B118" s="117">
        <v>11</v>
      </c>
      <c r="C118" s="47" cm="1">
        <f t="array" ref="C118">IF($I$2="Открытый тариф",
INDEX(GRID!$B$4:$BI$14,MATCH(C$7,GRID!$A$4:$A$14,0),MATCH(1,($U$2=GRID!$B$1:$BI$1)*(КАЛЕНДАРЬ!$U14=GRID!$B$3:$BI$3), 0)),
ROUNDUP(INDEX(GRID!$B$4:$BI$14,MATCH(C$7,GRID!$A$4:$A$14,0),MATCH(1,($U$2=GRID!$B$1:$BI$1)*(КАЛЕНДАРЬ!$U14=GRID!$B$3:$BI$3),0))*(1-GRID!$B$69),0))</f>
        <v>30500</v>
      </c>
      <c r="D118" s="48" cm="1">
        <f t="array" ref="D118">IF($I$2="Открытый тариф",
INDEX(GRID!$B$17:$BI$27,MATCH(C$7,GRID!$A$17:$A$27,0),MATCH(1,($U$2=GRID!$B$1:$BI$1)*(КАЛЕНДАРЬ!$U14=GRID!$B$3:$BI$3), 0)),
ROUNDUP(INDEX(GRID!$B$17:$BI$27,MATCH(C$7,GRID!$A$17:$A$27,0),MATCH(1,($U$2=GRID!$B$1:$BI$1)*(КАЛЕНДАРЬ!$U14=GRID!$B$3:$BI$3), 0))*(1-GRID!$B$69),0))</f>
        <v>33000</v>
      </c>
      <c r="E118" s="47" cm="1">
        <f t="array" ref="E118">IF($I$2="Открытый тариф",
INDEX(GRID!$B$4:$BI$14,MATCH(E$7,GRID!$A$4:$A$14,0),MATCH(1,($U$2=GRID!$B$1:$BI$1)*(КАЛЕНДАРЬ!$U14=GRID!$B$3:$BI$3), 0)),
ROUNDUP(INDEX(GRID!$B$4:$BI$14,MATCH(E$7,GRID!$A$4:$A$14,0),MATCH(1,($U$2=GRID!$B$1:$BI$1)*(КАЛЕНДАРЬ!$U14=GRID!$B$3:$BI$3),0))*(1-GRID!$B$69),0))</f>
        <v>34100</v>
      </c>
      <c r="F118" s="48" cm="1">
        <f t="array" ref="F118">IF($I$2="Открытый тариф",
INDEX(GRID!$B$17:$BI$27,MATCH(E$7,GRID!$A$17:$A$27,0),MATCH(1,($U$2=GRID!$B$1:$BI$1)*(КАЛЕНДАРЬ!$U14=GRID!$B$3:$BI$3), 0)),
ROUNDUP(INDEX(GRID!$B$17:$BI$27,MATCH(E$7,GRID!$A$17:$A$27,0),MATCH(1,($U$2=GRID!$B$1:$BI$1)*(КАЛЕНДАРЬ!$U14=GRID!$B$3:$BI$3), 0))*(1-GRID!$B$69),0))</f>
        <v>36600</v>
      </c>
      <c r="G118" s="47" t="e" cm="1">
        <f t="array" ref="G118">IF($I$2="Открытый тариф",
INDEX(GRID!$B$4:$BI$14,MATCH(G$7,GRID!$A$4:$A$14,0),MATCH(1,($U$2=GRID!$B$1:$BI$1)*(КАЛЕНДАРЬ!$U14=GRID!$B$3:$BI$3), 0)),
ROUNDUP(INDEX(GRID!$B$4:$BI$14,MATCH(G$7,GRID!$A$4:$A$14,0),MATCH(1,($U$2=GRID!$B$1:$BI$1)*(КАЛЕНДАРЬ!$U14=GRID!$B$3:$BI$3),0))*(1-GRID!$B$69),0))</f>
        <v>#N/A</v>
      </c>
      <c r="H118" s="48" t="e" cm="1">
        <f t="array" ref="H118">IF($I$2="Открытый тариф",
INDEX(GRID!$B$17:$BI$27,MATCH(G$7,GRID!$A$17:$A$27,0),MATCH(1,($U$2=GRID!$B$1:$BI$1)*(КАЛЕНДАРЬ!$U14=GRID!$B$3:$BI$3), 0)),
ROUNDUP(INDEX(GRID!$B$17:$BI$27,MATCH(G$7,GRID!$A$17:$A$27,0),MATCH(1,($U$2=GRID!$B$1:$BI$1)*(КАЛЕНДАРЬ!$U14=GRID!$B$3:$BI$3), 0))*(1-GRID!$B$69),0))</f>
        <v>#N/A</v>
      </c>
      <c r="I118" s="47" t="e" cm="1">
        <f t="array" ref="I118">IF($I$2="Открытый тариф",
INDEX(GRID!$B$4:$BI$14,MATCH(I$7,GRID!$A$4:$A$14,0),MATCH(1,($U$2=GRID!$B$1:$BI$1)*(КАЛЕНДАРЬ!$U14=GRID!$B$3:$BI$3), 0)),
ROUNDUP(INDEX(GRID!$B$4:$BI$14,MATCH(I$7,GRID!$A$4:$A$14,0),MATCH(1,($U$2=GRID!$B$1:$BI$1)*(КАЛЕНДАРЬ!$U14=GRID!$B$3:$BI$3),0))*(1-GRID!$B$69),0))</f>
        <v>#N/A</v>
      </c>
      <c r="J118" s="48" t="e" cm="1">
        <f t="array" ref="J118">IF($I$2="Открытый тариф",
INDEX(GRID!$B$17:$BI$27,MATCH(I$7,GRID!$A$17:$A$27,0),MATCH(1,($U$2=GRID!$B$1:$BI$1)*(КАЛЕНДАРЬ!$U14=GRID!$B$3:$BI$3), 0)),
ROUNDUP(INDEX(GRID!$B$17:$BI$27,MATCH(I$7,GRID!$A$17:$A$27,0),MATCH(1,($U$2=GRID!$B$1:$BI$1)*(КАЛЕНДАРЬ!$U14=GRID!$B$3:$BI$3), 0))*(1-GRID!$B$69),0))</f>
        <v>#N/A</v>
      </c>
      <c r="K118" s="47" cm="1">
        <f t="array" ref="K118">IF($I$2="Открытый тариф",
INDEX(GRID!$B$4:$BI$14,MATCH(K$7,GRID!$A$4:$A$14,0),MATCH(1,($U$2=GRID!$B$1:$BI$1)*(КАЛЕНДАРЬ!$U14=GRID!$B$3:$BI$3), 0)),
ROUNDUP(INDEX(GRID!$B$4:$BI$14,MATCH(K$7,GRID!$A$4:$A$14,0),MATCH(1,($U$2=GRID!$B$1:$BI$1)*(КАЛЕНДАРЬ!$U14=GRID!$B$3:$BI$3),0))*(1-GRID!$B$69),0))</f>
        <v>47300</v>
      </c>
      <c r="L118" s="48" cm="1">
        <f t="array" ref="L118">IF($I$2="Открытый тариф",
INDEX(GRID!$B$17:$BI$27,MATCH(K$7,GRID!$A$17:$A$27,0),MATCH(1,($U$2=GRID!$B$1:$BI$1)*(КАЛЕНДАРЬ!$U14=GRID!$B$3:$BI$3), 0)),
ROUNDUP(INDEX(GRID!$B$17:$BI$27,MATCH(K$7,GRID!$A$17:$A$27,0),MATCH(1,($U$2=GRID!$B$1:$BI$1)*(КАЛЕНДАРЬ!$U14=GRID!$B$3:$BI$3), 0))*(1-GRID!$B$69),0))</f>
        <v>49800</v>
      </c>
      <c r="M118" s="47" cm="1">
        <f t="array" ref="M118">IF($I$2="Открытый тариф",
INDEX(GRID!$B$4:$BI$14,MATCH(M$7,GRID!$A$4:$A$14,0),MATCH(1,($U$2=GRID!$B$1:$BI$1)*(КАЛЕНДАРЬ!$U14=GRID!$B$3:$BI$3), 0)),
ROUNDUP(INDEX(GRID!$B$4:$BI$14,MATCH(M$7,GRID!$A$4:$A$14,0),MATCH(1,($U$2=GRID!$B$1:$BI$1)*(КАЛЕНДАРЬ!$U14=GRID!$B$3:$BI$3),0))*(1-GRID!$B$69),0))</f>
        <v>52800</v>
      </c>
      <c r="N118" s="48" cm="1">
        <f t="array" ref="N118">IF($I$2="Открытый тариф",
INDEX(GRID!$B$17:$BI$27,MATCH(M$7,GRID!$A$17:$A$27,0),MATCH(1,($U$2=GRID!$B$1:$BI$1)*(КАЛЕНДАРЬ!$U14=GRID!$B$3:$BI$3), 0)),
ROUNDUP(INDEX(GRID!$B$17:$BI$27,MATCH(M$7,GRID!$A$17:$A$27,0),MATCH(1,($U$2=GRID!$B$1:$BI$1)*(КАЛЕНДАРЬ!$U14=GRID!$B$3:$BI$3), 0))*(1-GRID!$B$69),0))</f>
        <v>55300</v>
      </c>
      <c r="O118" s="49" cm="1">
        <f t="array" ref="O118">IF($I$2="Открытый тариф",
INDEX(GRID!$B$4:$BI$14,MATCH(O$7,GRID!$A$4:$A$14,0),MATCH(1,($U$2=GRID!$B$1:$BI$1)*(КАЛЕНДАРЬ!$U14=GRID!$B$3:$BI$3), 0)),
ROUNDUP(INDEX(GRID!$B$4:$BI$14,MATCH(O$7,GRID!$A$4:$A$14,0),MATCH(1,($U$2=GRID!$B$1:$BI$1)*(КАЛЕНДАРЬ!$U14=GRID!$B$3:$BI$3),0))*(1-GRID!$B$69),0))</f>
        <v>59400</v>
      </c>
      <c r="P118" s="49" cm="1">
        <f t="array" ref="P118">IF($I$2="Открытый тариф",
INDEX(GRID!$B$17:$BI$27,MATCH(O$7,GRID!$A$17:$A$27,0),MATCH(1,($U$2=GRID!$B$1:$BI$1)*(КАЛЕНДАРЬ!$U14=GRID!$B$3:$BI$3), 0)),
ROUNDUP(INDEX(GRID!$B$17:$BI$27,MATCH(O$7,GRID!$A$17:$A$27,0),MATCH(1,($U$2=GRID!$B$1:$BI$1)*(КАЛЕНДАРЬ!$U14=GRID!$B$3:$BI$3), 0))*(1-GRID!$B$69),0))</f>
        <v>61900</v>
      </c>
      <c r="Q118" s="49" t="e" cm="1">
        <f t="array" ref="Q118">IF($I$2="Открытый тариф",
INDEX(GRID!$B$4:$BI$14,MATCH(Q$7,GRID!$A$4:$A$14,0),MATCH(1,($U$2=GRID!$B$1:$BI$1)*(КАЛЕНДАРЬ!$U14=GRID!$B$3:$BI$3), 0)),
ROUNDUP(INDEX(GRID!$B$4:$BI$14,MATCH(Q$7,GRID!$A$4:$A$14,0),MATCH(1,($U$2=GRID!$B$1:$BI$1)*(КАЛЕНДАРЬ!$U14=GRID!$B$3:$BI$3),0))*(1-GRID!$B$69),0))</f>
        <v>#N/A</v>
      </c>
      <c r="R118" s="49" t="e" cm="1">
        <f t="array" ref="R118">IF($I$2="Открытый тариф",
INDEX(GRID!$B$17:$BI$27,MATCH(Q$7,GRID!$A$17:$A$27,0),MATCH(1,($U$2=GRID!$B$1:$BI$1)*(КАЛЕНДАРЬ!$U14=GRID!$B$3:$BI$3), 0)),
ROUNDUP(INDEX(GRID!$B$17:$BI$27,MATCH(Q$7,GRID!$A$17:$A$27,0),MATCH(1,($U$2=GRID!$B$1:$BI$1)*(КАЛЕНДАРЬ!$U14=GRID!$B$3:$BI$3), 0))*(1-GRID!$B$69),0))</f>
        <v>#N/A</v>
      </c>
      <c r="S118" s="49" t="e" cm="1">
        <f t="array" ref="S118">IF($I$2="Открытый тариф",
INDEX(GRID!$B$4:$BI$14,MATCH(S$7,GRID!$A$4:$A$14,0),MATCH(1,($U$2=GRID!$B$1:$BI$1)*(КАЛЕНДАРЬ!$U14=GRID!$B$3:$BI$3), 0)),
ROUNDUP(INDEX(GRID!$B$4:$BI$14,MATCH(S$7,GRID!$A$4:$A$14,0),MATCH(1,($U$2=GRID!$B$1:$BI$1)*(КАЛЕНДАРЬ!$U14=GRID!$B$3:$BI$3),0))*(1-GRID!$B$69),0))</f>
        <v>#N/A</v>
      </c>
      <c r="T118" s="49" t="e" cm="1">
        <f t="array" ref="T118">IF($I$2="Открытый тариф",
INDEX(GRID!$B$17:$BI$27,MATCH(S$7,GRID!$A$17:$A$27,0),MATCH(1,($U$2=GRID!$B$1:$BI$1)*(КАЛЕНДАРЬ!$U14=GRID!$B$3:$BI$3), 0)),
ROUNDUP(INDEX(GRID!$B$17:$BI$27,MATCH(S$7,GRID!$A$17:$A$27,0),MATCH(1,($U$2=GRID!$B$1:$BI$1)*(КАЛЕНДАРЬ!$U14=GRID!$B$3:$BI$3), 0))*(1-GRID!$B$69),0))</f>
        <v>#N/A</v>
      </c>
      <c r="U118" s="49" cm="1">
        <f t="array" ref="U118">IF($I$2="Открытый тариф",
INDEX(GRID!$B$4:$BI$14,MATCH(U$7,GRID!$A$4:$A$14,0),MATCH(1,($U$2=GRID!$B$1:$BI$1)*(КАЛЕНДАРЬ!$U14=GRID!$B$3:$BI$3), 0)),
ROUNDUP(INDEX(GRID!$B$4:$BI$14,MATCH(U$7,GRID!$A$4:$A$14,0),MATCH(1,($U$2=GRID!$B$1:$BI$1)*(КАЛЕНДАРЬ!$U14=GRID!$B$3:$BI$3),0))*(1-GRID!$B$69),0))</f>
        <v>92000</v>
      </c>
      <c r="V118" s="49" cm="1">
        <f t="array" ref="V118">IF($I$2="Открытый тариф",
INDEX(GRID!$B$17:$BI$27,MATCH(U$7,GRID!$A$17:$A$27,0),MATCH(1,($U$2=GRID!$B$1:$BI$1)*(КАЛЕНДАРЬ!$U14=GRID!$B$3:$BI$3), 0)),
ROUNDUP(INDEX(GRID!$B$17:$BI$27,MATCH(U$7,GRID!$A$17:$A$27,0),MATCH(1,($U$2=GRID!$B$1:$BI$1)*(КАЛЕНДАРЬ!$U14=GRID!$B$3:$BI$3), 0))*(1-GRID!$B$69),0))</f>
        <v>94500</v>
      </c>
      <c r="W118" s="49" cm="1">
        <f t="array" ref="W118">IF($I$2="Открытый тариф",
INDEX(GRID!$B$4:$BI$14,MATCH(W$7,GRID!$A$4:$A$14,0),MATCH(1,($U$2=GRID!$B$1:$BI$1)*(КАЛЕНДАРЬ!$U14=GRID!$B$3:$BI$3), 0)),
ROUNDUP(INDEX(GRID!$B$4:$BI$14,MATCH(W$7,GRID!$A$4:$A$14,0),MATCH(1,($U$2=GRID!$B$1:$BI$1)*(КАЛЕНДАРЬ!$U14=GRID!$B$3:$BI$3),0))*(1-GRID!$B$69),0))</f>
        <v>327000</v>
      </c>
      <c r="X118" s="49" cm="1">
        <f t="array" ref="X118">IF($I$2="Открытый тариф",
INDEX(GRID!$B$17:$BI$27,MATCH(W$7,GRID!$A$17:$A$27,0),MATCH(1,($U$2=GRID!$B$1:$BI$1)*(КАЛЕНДАРЬ!$U14=GRID!$B$3:$BI$3), 0)),
ROUNDUP(INDEX(GRID!$B$17:$BI$27,MATCH(W$7,GRID!$A$17:$A$27,0),MATCH(1,($U$2=GRID!$B$1:$BI$1)*(КАЛЕНДАРЬ!$U14=GRID!$B$3:$BI$3), 0))*(1-GRID!$B$69),0))</f>
        <v>329500</v>
      </c>
    </row>
    <row r="119" spans="1:24" ht="12.75" hidden="1" customHeight="1" x14ac:dyDescent="0.2">
      <c r="A119" s="117" t="s">
        <v>46</v>
      </c>
      <c r="B119" s="117">
        <v>12</v>
      </c>
      <c r="C119" s="47" cm="1">
        <f t="array" ref="C119">IF($I$2="Открытый тариф",
INDEX(GRID!$B$4:$BI$14,MATCH(C$7,GRID!$A$4:$A$14,0),MATCH(1,($U$2=GRID!$B$1:$BI$1)*(КАЛЕНДАРЬ!$U15=GRID!$B$3:$BI$3), 0)),
ROUNDUP(INDEX(GRID!$B$4:$BI$14,MATCH(C$7,GRID!$A$4:$A$14,0),MATCH(1,($U$2=GRID!$B$1:$BI$1)*(КАЛЕНДАРЬ!$U15=GRID!$B$3:$BI$3),0))*(1-GRID!$B$69),0))</f>
        <v>30500</v>
      </c>
      <c r="D119" s="48" cm="1">
        <f t="array" ref="D119">IF($I$2="Открытый тариф",
INDEX(GRID!$B$17:$BI$27,MATCH(C$7,GRID!$A$17:$A$27,0),MATCH(1,($U$2=GRID!$B$1:$BI$1)*(КАЛЕНДАРЬ!$U15=GRID!$B$3:$BI$3), 0)),
ROUNDUP(INDEX(GRID!$B$17:$BI$27,MATCH(C$7,GRID!$A$17:$A$27,0),MATCH(1,($U$2=GRID!$B$1:$BI$1)*(КАЛЕНДАРЬ!$U15=GRID!$B$3:$BI$3), 0))*(1-GRID!$B$69),0))</f>
        <v>33000</v>
      </c>
      <c r="E119" s="47" cm="1">
        <f t="array" ref="E119">IF($I$2="Открытый тариф",
INDEX(GRID!$B$4:$BI$14,MATCH(E$7,GRID!$A$4:$A$14,0),MATCH(1,($U$2=GRID!$B$1:$BI$1)*(КАЛЕНДАРЬ!$U15=GRID!$B$3:$BI$3), 0)),
ROUNDUP(INDEX(GRID!$B$4:$BI$14,MATCH(E$7,GRID!$A$4:$A$14,0),MATCH(1,($U$2=GRID!$B$1:$BI$1)*(КАЛЕНДАРЬ!$U15=GRID!$B$3:$BI$3),0))*(1-GRID!$B$69),0))</f>
        <v>34100</v>
      </c>
      <c r="F119" s="48" cm="1">
        <f t="array" ref="F119">IF($I$2="Открытый тариф",
INDEX(GRID!$B$17:$BI$27,MATCH(E$7,GRID!$A$17:$A$27,0),MATCH(1,($U$2=GRID!$B$1:$BI$1)*(КАЛЕНДАРЬ!$U15=GRID!$B$3:$BI$3), 0)),
ROUNDUP(INDEX(GRID!$B$17:$BI$27,MATCH(E$7,GRID!$A$17:$A$27,0),MATCH(1,($U$2=GRID!$B$1:$BI$1)*(КАЛЕНДАРЬ!$U15=GRID!$B$3:$BI$3), 0))*(1-GRID!$B$69),0))</f>
        <v>36600</v>
      </c>
      <c r="G119" s="47" t="e" cm="1">
        <f t="array" ref="G119">IF($I$2="Открытый тариф",
INDEX(GRID!$B$4:$BI$14,MATCH(G$7,GRID!$A$4:$A$14,0),MATCH(1,($U$2=GRID!$B$1:$BI$1)*(КАЛЕНДАРЬ!$U15=GRID!$B$3:$BI$3), 0)),
ROUNDUP(INDEX(GRID!$B$4:$BI$14,MATCH(G$7,GRID!$A$4:$A$14,0),MATCH(1,($U$2=GRID!$B$1:$BI$1)*(КАЛЕНДАРЬ!$U15=GRID!$B$3:$BI$3),0))*(1-GRID!$B$69),0))</f>
        <v>#N/A</v>
      </c>
      <c r="H119" s="48" t="e" cm="1">
        <f t="array" ref="H119">IF($I$2="Открытый тариф",
INDEX(GRID!$B$17:$BI$27,MATCH(G$7,GRID!$A$17:$A$27,0),MATCH(1,($U$2=GRID!$B$1:$BI$1)*(КАЛЕНДАРЬ!$U15=GRID!$B$3:$BI$3), 0)),
ROUNDUP(INDEX(GRID!$B$17:$BI$27,MATCH(G$7,GRID!$A$17:$A$27,0),MATCH(1,($U$2=GRID!$B$1:$BI$1)*(КАЛЕНДАРЬ!$U15=GRID!$B$3:$BI$3), 0))*(1-GRID!$B$69),0))</f>
        <v>#N/A</v>
      </c>
      <c r="I119" s="47" t="e" cm="1">
        <f t="array" ref="I119">IF($I$2="Открытый тариф",
INDEX(GRID!$B$4:$BI$14,MATCH(I$7,GRID!$A$4:$A$14,0),MATCH(1,($U$2=GRID!$B$1:$BI$1)*(КАЛЕНДАРЬ!$U15=GRID!$B$3:$BI$3), 0)),
ROUNDUP(INDEX(GRID!$B$4:$BI$14,MATCH(I$7,GRID!$A$4:$A$14,0),MATCH(1,($U$2=GRID!$B$1:$BI$1)*(КАЛЕНДАРЬ!$U15=GRID!$B$3:$BI$3),0))*(1-GRID!$B$69),0))</f>
        <v>#N/A</v>
      </c>
      <c r="J119" s="48" t="e" cm="1">
        <f t="array" ref="J119">IF($I$2="Открытый тариф",
INDEX(GRID!$B$17:$BI$27,MATCH(I$7,GRID!$A$17:$A$27,0),MATCH(1,($U$2=GRID!$B$1:$BI$1)*(КАЛЕНДАРЬ!$U15=GRID!$B$3:$BI$3), 0)),
ROUNDUP(INDEX(GRID!$B$17:$BI$27,MATCH(I$7,GRID!$A$17:$A$27,0),MATCH(1,($U$2=GRID!$B$1:$BI$1)*(КАЛЕНДАРЬ!$U15=GRID!$B$3:$BI$3), 0))*(1-GRID!$B$69),0))</f>
        <v>#N/A</v>
      </c>
      <c r="K119" s="47" cm="1">
        <f t="array" ref="K119">IF($I$2="Открытый тариф",
INDEX(GRID!$B$4:$BI$14,MATCH(K$7,GRID!$A$4:$A$14,0),MATCH(1,($U$2=GRID!$B$1:$BI$1)*(КАЛЕНДАРЬ!$U15=GRID!$B$3:$BI$3), 0)),
ROUNDUP(INDEX(GRID!$B$4:$BI$14,MATCH(K$7,GRID!$A$4:$A$14,0),MATCH(1,($U$2=GRID!$B$1:$BI$1)*(КАЛЕНДАРЬ!$U15=GRID!$B$3:$BI$3),0))*(1-GRID!$B$69),0))</f>
        <v>47300</v>
      </c>
      <c r="L119" s="48" cm="1">
        <f t="array" ref="L119">IF($I$2="Открытый тариф",
INDEX(GRID!$B$17:$BI$27,MATCH(K$7,GRID!$A$17:$A$27,0),MATCH(1,($U$2=GRID!$B$1:$BI$1)*(КАЛЕНДАРЬ!$U15=GRID!$B$3:$BI$3), 0)),
ROUNDUP(INDEX(GRID!$B$17:$BI$27,MATCH(K$7,GRID!$A$17:$A$27,0),MATCH(1,($U$2=GRID!$B$1:$BI$1)*(КАЛЕНДАРЬ!$U15=GRID!$B$3:$BI$3), 0))*(1-GRID!$B$69),0))</f>
        <v>49800</v>
      </c>
      <c r="M119" s="47" cm="1">
        <f t="array" ref="M119">IF($I$2="Открытый тариф",
INDEX(GRID!$B$4:$BI$14,MATCH(M$7,GRID!$A$4:$A$14,0),MATCH(1,($U$2=GRID!$B$1:$BI$1)*(КАЛЕНДАРЬ!$U15=GRID!$B$3:$BI$3), 0)),
ROUNDUP(INDEX(GRID!$B$4:$BI$14,MATCH(M$7,GRID!$A$4:$A$14,0),MATCH(1,($U$2=GRID!$B$1:$BI$1)*(КАЛЕНДАРЬ!$U15=GRID!$B$3:$BI$3),0))*(1-GRID!$B$69),0))</f>
        <v>52800</v>
      </c>
      <c r="N119" s="48" cm="1">
        <f t="array" ref="N119">IF($I$2="Открытый тариф",
INDEX(GRID!$B$17:$BI$27,MATCH(M$7,GRID!$A$17:$A$27,0),MATCH(1,($U$2=GRID!$B$1:$BI$1)*(КАЛЕНДАРЬ!$U15=GRID!$B$3:$BI$3), 0)),
ROUNDUP(INDEX(GRID!$B$17:$BI$27,MATCH(M$7,GRID!$A$17:$A$27,0),MATCH(1,($U$2=GRID!$B$1:$BI$1)*(КАЛЕНДАРЬ!$U15=GRID!$B$3:$BI$3), 0))*(1-GRID!$B$69),0))</f>
        <v>55300</v>
      </c>
      <c r="O119" s="49" cm="1">
        <f t="array" ref="O119">IF($I$2="Открытый тариф",
INDEX(GRID!$B$4:$BI$14,MATCH(O$7,GRID!$A$4:$A$14,0),MATCH(1,($U$2=GRID!$B$1:$BI$1)*(КАЛЕНДАРЬ!$U15=GRID!$B$3:$BI$3), 0)),
ROUNDUP(INDEX(GRID!$B$4:$BI$14,MATCH(O$7,GRID!$A$4:$A$14,0),MATCH(1,($U$2=GRID!$B$1:$BI$1)*(КАЛЕНДАРЬ!$U15=GRID!$B$3:$BI$3),0))*(1-GRID!$B$69),0))</f>
        <v>59400</v>
      </c>
      <c r="P119" s="49" cm="1">
        <f t="array" ref="P119">IF($I$2="Открытый тариф",
INDEX(GRID!$B$17:$BI$27,MATCH(O$7,GRID!$A$17:$A$27,0),MATCH(1,($U$2=GRID!$B$1:$BI$1)*(КАЛЕНДАРЬ!$U15=GRID!$B$3:$BI$3), 0)),
ROUNDUP(INDEX(GRID!$B$17:$BI$27,MATCH(O$7,GRID!$A$17:$A$27,0),MATCH(1,($U$2=GRID!$B$1:$BI$1)*(КАЛЕНДАРЬ!$U15=GRID!$B$3:$BI$3), 0))*(1-GRID!$B$69),0))</f>
        <v>61900</v>
      </c>
      <c r="Q119" s="49" t="e" cm="1">
        <f t="array" ref="Q119">IF($I$2="Открытый тариф",
INDEX(GRID!$B$4:$BI$14,MATCH(Q$7,GRID!$A$4:$A$14,0),MATCH(1,($U$2=GRID!$B$1:$BI$1)*(КАЛЕНДАРЬ!$U15=GRID!$B$3:$BI$3), 0)),
ROUNDUP(INDEX(GRID!$B$4:$BI$14,MATCH(Q$7,GRID!$A$4:$A$14,0),MATCH(1,($U$2=GRID!$B$1:$BI$1)*(КАЛЕНДАРЬ!$U15=GRID!$B$3:$BI$3),0))*(1-GRID!$B$69),0))</f>
        <v>#N/A</v>
      </c>
      <c r="R119" s="49" t="e" cm="1">
        <f t="array" ref="R119">IF($I$2="Открытый тариф",
INDEX(GRID!$B$17:$BI$27,MATCH(Q$7,GRID!$A$17:$A$27,0),MATCH(1,($U$2=GRID!$B$1:$BI$1)*(КАЛЕНДАРЬ!$U15=GRID!$B$3:$BI$3), 0)),
ROUNDUP(INDEX(GRID!$B$17:$BI$27,MATCH(Q$7,GRID!$A$17:$A$27,0),MATCH(1,($U$2=GRID!$B$1:$BI$1)*(КАЛЕНДАРЬ!$U15=GRID!$B$3:$BI$3), 0))*(1-GRID!$B$69),0))</f>
        <v>#N/A</v>
      </c>
      <c r="S119" s="49" t="e" cm="1">
        <f t="array" ref="S119">IF($I$2="Открытый тариф",
INDEX(GRID!$B$4:$BI$14,MATCH(S$7,GRID!$A$4:$A$14,0),MATCH(1,($U$2=GRID!$B$1:$BI$1)*(КАЛЕНДАРЬ!$U15=GRID!$B$3:$BI$3), 0)),
ROUNDUP(INDEX(GRID!$B$4:$BI$14,MATCH(S$7,GRID!$A$4:$A$14,0),MATCH(1,($U$2=GRID!$B$1:$BI$1)*(КАЛЕНДАРЬ!$U15=GRID!$B$3:$BI$3),0))*(1-GRID!$B$69),0))</f>
        <v>#N/A</v>
      </c>
      <c r="T119" s="49" t="e" cm="1">
        <f t="array" ref="T119">IF($I$2="Открытый тариф",
INDEX(GRID!$B$17:$BI$27,MATCH(S$7,GRID!$A$17:$A$27,0),MATCH(1,($U$2=GRID!$B$1:$BI$1)*(КАЛЕНДАРЬ!$U15=GRID!$B$3:$BI$3), 0)),
ROUNDUP(INDEX(GRID!$B$17:$BI$27,MATCH(S$7,GRID!$A$17:$A$27,0),MATCH(1,($U$2=GRID!$B$1:$BI$1)*(КАЛЕНДАРЬ!$U15=GRID!$B$3:$BI$3), 0))*(1-GRID!$B$69),0))</f>
        <v>#N/A</v>
      </c>
      <c r="U119" s="49" cm="1">
        <f t="array" ref="U119">IF($I$2="Открытый тариф",
INDEX(GRID!$B$4:$BI$14,MATCH(U$7,GRID!$A$4:$A$14,0),MATCH(1,($U$2=GRID!$B$1:$BI$1)*(КАЛЕНДАРЬ!$U15=GRID!$B$3:$BI$3), 0)),
ROUNDUP(INDEX(GRID!$B$4:$BI$14,MATCH(U$7,GRID!$A$4:$A$14,0),MATCH(1,($U$2=GRID!$B$1:$BI$1)*(КАЛЕНДАРЬ!$U15=GRID!$B$3:$BI$3),0))*(1-GRID!$B$69),0))</f>
        <v>92000</v>
      </c>
      <c r="V119" s="49" cm="1">
        <f t="array" ref="V119">IF($I$2="Открытый тариф",
INDEX(GRID!$B$17:$BI$27,MATCH(U$7,GRID!$A$17:$A$27,0),MATCH(1,($U$2=GRID!$B$1:$BI$1)*(КАЛЕНДАРЬ!$U15=GRID!$B$3:$BI$3), 0)),
ROUNDUP(INDEX(GRID!$B$17:$BI$27,MATCH(U$7,GRID!$A$17:$A$27,0),MATCH(1,($U$2=GRID!$B$1:$BI$1)*(КАЛЕНДАРЬ!$U15=GRID!$B$3:$BI$3), 0))*(1-GRID!$B$69),0))</f>
        <v>94500</v>
      </c>
      <c r="W119" s="49" cm="1">
        <f t="array" ref="W119">IF($I$2="Открытый тариф",
INDEX(GRID!$B$4:$BI$14,MATCH(W$7,GRID!$A$4:$A$14,0),MATCH(1,($U$2=GRID!$B$1:$BI$1)*(КАЛЕНДАРЬ!$U15=GRID!$B$3:$BI$3), 0)),
ROUNDUP(INDEX(GRID!$B$4:$BI$14,MATCH(W$7,GRID!$A$4:$A$14,0),MATCH(1,($U$2=GRID!$B$1:$BI$1)*(КАЛЕНДАРЬ!$U15=GRID!$B$3:$BI$3),0))*(1-GRID!$B$69),0))</f>
        <v>327000</v>
      </c>
      <c r="X119" s="49" cm="1">
        <f t="array" ref="X119">IF($I$2="Открытый тариф",
INDEX(GRID!$B$17:$BI$27,MATCH(W$7,GRID!$A$17:$A$27,0),MATCH(1,($U$2=GRID!$B$1:$BI$1)*(КАЛЕНДАРЬ!$U15=GRID!$B$3:$BI$3), 0)),
ROUNDUP(INDEX(GRID!$B$17:$BI$27,MATCH(W$7,GRID!$A$17:$A$27,0),MATCH(1,($U$2=GRID!$B$1:$BI$1)*(КАЛЕНДАРЬ!$U15=GRID!$B$3:$BI$3), 0))*(1-GRID!$B$69),0))</f>
        <v>329500</v>
      </c>
    </row>
    <row r="120" spans="1:24" ht="12.75" hidden="1" customHeight="1" x14ac:dyDescent="0.2">
      <c r="A120" s="117" t="s">
        <v>47</v>
      </c>
      <c r="B120" s="117">
        <v>13</v>
      </c>
      <c r="C120" s="47" cm="1">
        <f t="array" ref="C120">IF($I$2="Открытый тариф",
INDEX(GRID!$B$4:$BI$14,MATCH(C$7,GRID!$A$4:$A$14,0),MATCH(1,($U$2=GRID!$B$1:$BI$1)*(КАЛЕНДАРЬ!$U16=GRID!$B$3:$BI$3), 0)),
ROUNDUP(INDEX(GRID!$B$4:$BI$14,MATCH(C$7,GRID!$A$4:$A$14,0),MATCH(1,($U$2=GRID!$B$1:$BI$1)*(КАЛЕНДАРЬ!$U16=GRID!$B$3:$BI$3),0))*(1-GRID!$B$69),0))</f>
        <v>32000</v>
      </c>
      <c r="D120" s="48" cm="1">
        <f t="array" ref="D120">IF($I$2="Открытый тариф",
INDEX(GRID!$B$17:$BI$27,MATCH(C$7,GRID!$A$17:$A$27,0),MATCH(1,($U$2=GRID!$B$1:$BI$1)*(КАЛЕНДАРЬ!$U16=GRID!$B$3:$BI$3), 0)),
ROUNDUP(INDEX(GRID!$B$17:$BI$27,MATCH(C$7,GRID!$A$17:$A$27,0),MATCH(1,($U$2=GRID!$B$1:$BI$1)*(КАЛЕНДАРЬ!$U16=GRID!$B$3:$BI$3), 0))*(1-GRID!$B$69),0))</f>
        <v>34500</v>
      </c>
      <c r="E120" s="47" cm="1">
        <f t="array" ref="E120">IF($I$2="Открытый тариф",
INDEX(GRID!$B$4:$BI$14,MATCH(E$7,GRID!$A$4:$A$14,0),MATCH(1,($U$2=GRID!$B$1:$BI$1)*(КАЛЕНДАРЬ!$U16=GRID!$B$3:$BI$3), 0)),
ROUNDUP(INDEX(GRID!$B$4:$BI$14,MATCH(E$7,GRID!$A$4:$A$14,0),MATCH(1,($U$2=GRID!$B$1:$BI$1)*(КАЛЕНДАРЬ!$U16=GRID!$B$3:$BI$3),0))*(1-GRID!$B$69),0))</f>
        <v>35800</v>
      </c>
      <c r="F120" s="48" cm="1">
        <f t="array" ref="F120">IF($I$2="Открытый тариф",
INDEX(GRID!$B$17:$BI$27,MATCH(E$7,GRID!$A$17:$A$27,0),MATCH(1,($U$2=GRID!$B$1:$BI$1)*(КАЛЕНДАРЬ!$U16=GRID!$B$3:$BI$3), 0)),
ROUNDUP(INDEX(GRID!$B$17:$BI$27,MATCH(E$7,GRID!$A$17:$A$27,0),MATCH(1,($U$2=GRID!$B$1:$BI$1)*(КАЛЕНДАРЬ!$U16=GRID!$B$3:$BI$3), 0))*(1-GRID!$B$69),0))</f>
        <v>38300</v>
      </c>
      <c r="G120" s="47" t="e" cm="1">
        <f t="array" ref="G120">IF($I$2="Открытый тариф",
INDEX(GRID!$B$4:$BI$14,MATCH(G$7,GRID!$A$4:$A$14,0),MATCH(1,($U$2=GRID!$B$1:$BI$1)*(КАЛЕНДАРЬ!$U16=GRID!$B$3:$BI$3), 0)),
ROUNDUP(INDEX(GRID!$B$4:$BI$14,MATCH(G$7,GRID!$A$4:$A$14,0),MATCH(1,($U$2=GRID!$B$1:$BI$1)*(КАЛЕНДАРЬ!$U16=GRID!$B$3:$BI$3),0))*(1-GRID!$B$69),0))</f>
        <v>#N/A</v>
      </c>
      <c r="H120" s="48" t="e" cm="1">
        <f t="array" ref="H120">IF($I$2="Открытый тариф",
INDEX(GRID!$B$17:$BI$27,MATCH(G$7,GRID!$A$17:$A$27,0),MATCH(1,($U$2=GRID!$B$1:$BI$1)*(КАЛЕНДАРЬ!$U16=GRID!$B$3:$BI$3), 0)),
ROUNDUP(INDEX(GRID!$B$17:$BI$27,MATCH(G$7,GRID!$A$17:$A$27,0),MATCH(1,($U$2=GRID!$B$1:$BI$1)*(КАЛЕНДАРЬ!$U16=GRID!$B$3:$BI$3), 0))*(1-GRID!$B$69),0))</f>
        <v>#N/A</v>
      </c>
      <c r="I120" s="47" t="e" cm="1">
        <f t="array" ref="I120">IF($I$2="Открытый тариф",
INDEX(GRID!$B$4:$BI$14,MATCH(I$7,GRID!$A$4:$A$14,0),MATCH(1,($U$2=GRID!$B$1:$BI$1)*(КАЛЕНДАРЬ!$U16=GRID!$B$3:$BI$3), 0)),
ROUNDUP(INDEX(GRID!$B$4:$BI$14,MATCH(I$7,GRID!$A$4:$A$14,0),MATCH(1,($U$2=GRID!$B$1:$BI$1)*(КАЛЕНДАРЬ!$U16=GRID!$B$3:$BI$3),0))*(1-GRID!$B$69),0))</f>
        <v>#N/A</v>
      </c>
      <c r="J120" s="48" t="e" cm="1">
        <f t="array" ref="J120">IF($I$2="Открытый тариф",
INDEX(GRID!$B$17:$BI$27,MATCH(I$7,GRID!$A$17:$A$27,0),MATCH(1,($U$2=GRID!$B$1:$BI$1)*(КАЛЕНДАРЬ!$U16=GRID!$B$3:$BI$3), 0)),
ROUNDUP(INDEX(GRID!$B$17:$BI$27,MATCH(I$7,GRID!$A$17:$A$27,0),MATCH(1,($U$2=GRID!$B$1:$BI$1)*(КАЛЕНДАРЬ!$U16=GRID!$B$3:$BI$3), 0))*(1-GRID!$B$69),0))</f>
        <v>#N/A</v>
      </c>
      <c r="K120" s="47" cm="1">
        <f t="array" ref="K120">IF($I$2="Открытый тариф",
INDEX(GRID!$B$4:$BI$14,MATCH(K$7,GRID!$A$4:$A$14,0),MATCH(1,($U$2=GRID!$B$1:$BI$1)*(КАЛЕНДАРЬ!$U16=GRID!$B$3:$BI$3), 0)),
ROUNDUP(INDEX(GRID!$B$4:$BI$14,MATCH(K$7,GRID!$A$4:$A$14,0),MATCH(1,($U$2=GRID!$B$1:$BI$1)*(КАЛЕНДАРЬ!$U16=GRID!$B$3:$BI$3),0))*(1-GRID!$B$69),0))</f>
        <v>49800</v>
      </c>
      <c r="L120" s="48" cm="1">
        <f t="array" ref="L120">IF($I$2="Открытый тариф",
INDEX(GRID!$B$17:$BI$27,MATCH(K$7,GRID!$A$17:$A$27,0),MATCH(1,($U$2=GRID!$B$1:$BI$1)*(КАЛЕНДАРЬ!$U16=GRID!$B$3:$BI$3), 0)),
ROUNDUP(INDEX(GRID!$B$17:$BI$27,MATCH(K$7,GRID!$A$17:$A$27,0),MATCH(1,($U$2=GRID!$B$1:$BI$1)*(КАЛЕНДАРЬ!$U16=GRID!$B$3:$BI$3), 0))*(1-GRID!$B$69),0))</f>
        <v>52300</v>
      </c>
      <c r="M120" s="47" cm="1">
        <f t="array" ref="M120">IF($I$2="Открытый тариф",
INDEX(GRID!$B$4:$BI$14,MATCH(M$7,GRID!$A$4:$A$14,0),MATCH(1,($U$2=GRID!$B$1:$BI$1)*(КАЛЕНДАРЬ!$U16=GRID!$B$3:$BI$3), 0)),
ROUNDUP(INDEX(GRID!$B$4:$BI$14,MATCH(M$7,GRID!$A$4:$A$14,0),MATCH(1,($U$2=GRID!$B$1:$BI$1)*(КАЛЕНДАРЬ!$U16=GRID!$B$3:$BI$3),0))*(1-GRID!$B$69),0))</f>
        <v>55600</v>
      </c>
      <c r="N120" s="48" cm="1">
        <f t="array" ref="N120">IF($I$2="Открытый тариф",
INDEX(GRID!$B$17:$BI$27,MATCH(M$7,GRID!$A$17:$A$27,0),MATCH(1,($U$2=GRID!$B$1:$BI$1)*(КАЛЕНДАРЬ!$U16=GRID!$B$3:$BI$3), 0)),
ROUNDUP(INDEX(GRID!$B$17:$BI$27,MATCH(M$7,GRID!$A$17:$A$27,0),MATCH(1,($U$2=GRID!$B$1:$BI$1)*(КАЛЕНДАРЬ!$U16=GRID!$B$3:$BI$3), 0))*(1-GRID!$B$69),0))</f>
        <v>58100</v>
      </c>
      <c r="O120" s="49" cm="1">
        <f t="array" ref="O120">IF($I$2="Открытый тариф",
INDEX(GRID!$B$4:$BI$14,MATCH(O$7,GRID!$A$4:$A$14,0),MATCH(1,($U$2=GRID!$B$1:$BI$1)*(КАЛЕНДАРЬ!$U16=GRID!$B$3:$BI$3), 0)),
ROUNDUP(INDEX(GRID!$B$4:$BI$14,MATCH(O$7,GRID!$A$4:$A$14,0),MATCH(1,($U$2=GRID!$B$1:$BI$1)*(КАЛЕНДАРЬ!$U16=GRID!$B$3:$BI$3),0))*(1-GRID!$B$69),0))</f>
        <v>62300</v>
      </c>
      <c r="P120" s="49" cm="1">
        <f t="array" ref="P120">IF($I$2="Открытый тариф",
INDEX(GRID!$B$17:$BI$27,MATCH(O$7,GRID!$A$17:$A$27,0),MATCH(1,($U$2=GRID!$B$1:$BI$1)*(КАЛЕНДАРЬ!$U16=GRID!$B$3:$BI$3), 0)),
ROUNDUP(INDEX(GRID!$B$17:$BI$27,MATCH(O$7,GRID!$A$17:$A$27,0),MATCH(1,($U$2=GRID!$B$1:$BI$1)*(КАЛЕНДАРЬ!$U16=GRID!$B$3:$BI$3), 0))*(1-GRID!$B$69),0))</f>
        <v>64800</v>
      </c>
      <c r="Q120" s="49" t="e" cm="1">
        <f t="array" ref="Q120">IF($I$2="Открытый тариф",
INDEX(GRID!$B$4:$BI$14,MATCH(Q$7,GRID!$A$4:$A$14,0),MATCH(1,($U$2=GRID!$B$1:$BI$1)*(КАЛЕНДАРЬ!$U16=GRID!$B$3:$BI$3), 0)),
ROUNDUP(INDEX(GRID!$B$4:$BI$14,MATCH(Q$7,GRID!$A$4:$A$14,0),MATCH(1,($U$2=GRID!$B$1:$BI$1)*(КАЛЕНДАРЬ!$U16=GRID!$B$3:$BI$3),0))*(1-GRID!$B$69),0))</f>
        <v>#N/A</v>
      </c>
      <c r="R120" s="49" t="e" cm="1">
        <f t="array" ref="R120">IF($I$2="Открытый тариф",
INDEX(GRID!$B$17:$BI$27,MATCH(Q$7,GRID!$A$17:$A$27,0),MATCH(1,($U$2=GRID!$B$1:$BI$1)*(КАЛЕНДАРЬ!$U16=GRID!$B$3:$BI$3), 0)),
ROUNDUP(INDEX(GRID!$B$17:$BI$27,MATCH(Q$7,GRID!$A$17:$A$27,0),MATCH(1,($U$2=GRID!$B$1:$BI$1)*(КАЛЕНДАРЬ!$U16=GRID!$B$3:$BI$3), 0))*(1-GRID!$B$69),0))</f>
        <v>#N/A</v>
      </c>
      <c r="S120" s="49" t="e" cm="1">
        <f t="array" ref="S120">IF($I$2="Открытый тариф",
INDEX(GRID!$B$4:$BI$14,MATCH(S$7,GRID!$A$4:$A$14,0),MATCH(1,($U$2=GRID!$B$1:$BI$1)*(КАЛЕНДАРЬ!$U16=GRID!$B$3:$BI$3), 0)),
ROUNDUP(INDEX(GRID!$B$4:$BI$14,MATCH(S$7,GRID!$A$4:$A$14,0),MATCH(1,($U$2=GRID!$B$1:$BI$1)*(КАЛЕНДАРЬ!$U16=GRID!$B$3:$BI$3),0))*(1-GRID!$B$69),0))</f>
        <v>#N/A</v>
      </c>
      <c r="T120" s="49" t="e" cm="1">
        <f t="array" ref="T120">IF($I$2="Открытый тариф",
INDEX(GRID!$B$17:$BI$27,MATCH(S$7,GRID!$A$17:$A$27,0),MATCH(1,($U$2=GRID!$B$1:$BI$1)*(КАЛЕНДАРЬ!$U16=GRID!$B$3:$BI$3), 0)),
ROUNDUP(INDEX(GRID!$B$17:$BI$27,MATCH(S$7,GRID!$A$17:$A$27,0),MATCH(1,($U$2=GRID!$B$1:$BI$1)*(КАЛЕНДАРЬ!$U16=GRID!$B$3:$BI$3), 0))*(1-GRID!$B$69),0))</f>
        <v>#N/A</v>
      </c>
      <c r="U120" s="49" cm="1">
        <f t="array" ref="U120">IF($I$2="Открытый тариф",
INDEX(GRID!$B$4:$BI$14,MATCH(U$7,GRID!$A$4:$A$14,0),MATCH(1,($U$2=GRID!$B$1:$BI$1)*(КАЛЕНДАРЬ!$U16=GRID!$B$3:$BI$3), 0)),
ROUNDUP(INDEX(GRID!$B$4:$BI$14,MATCH(U$7,GRID!$A$4:$A$14,0),MATCH(1,($U$2=GRID!$B$1:$BI$1)*(КАЛЕНДАРЬ!$U16=GRID!$B$3:$BI$3),0))*(1-GRID!$B$69),0))</f>
        <v>97000</v>
      </c>
      <c r="V120" s="49" cm="1">
        <f t="array" ref="V120">IF($I$2="Открытый тариф",
INDEX(GRID!$B$17:$BI$27,MATCH(U$7,GRID!$A$17:$A$27,0),MATCH(1,($U$2=GRID!$B$1:$BI$1)*(КАЛЕНДАРЬ!$U16=GRID!$B$3:$BI$3), 0)),
ROUNDUP(INDEX(GRID!$B$17:$BI$27,MATCH(U$7,GRID!$A$17:$A$27,0),MATCH(1,($U$2=GRID!$B$1:$BI$1)*(КАЛЕНДАРЬ!$U16=GRID!$B$3:$BI$3), 0))*(1-GRID!$B$69),0))</f>
        <v>99500</v>
      </c>
      <c r="W120" s="49" cm="1">
        <f t="array" ref="W120">IF($I$2="Открытый тариф",
INDEX(GRID!$B$4:$BI$14,MATCH(W$7,GRID!$A$4:$A$14,0),MATCH(1,($U$2=GRID!$B$1:$BI$1)*(КАЛЕНДАРЬ!$U16=GRID!$B$3:$BI$3), 0)),
ROUNDUP(INDEX(GRID!$B$4:$BI$14,MATCH(W$7,GRID!$A$4:$A$14,0),MATCH(1,($U$2=GRID!$B$1:$BI$1)*(КАЛЕНДАРЬ!$U16=GRID!$B$3:$BI$3),0))*(1-GRID!$B$69),0))</f>
        <v>340000</v>
      </c>
      <c r="X120" s="49" cm="1">
        <f t="array" ref="X120">IF($I$2="Открытый тариф",
INDEX(GRID!$B$17:$BI$27,MATCH(W$7,GRID!$A$17:$A$27,0),MATCH(1,($U$2=GRID!$B$1:$BI$1)*(КАЛЕНДАРЬ!$U16=GRID!$B$3:$BI$3), 0)),
ROUNDUP(INDEX(GRID!$B$17:$BI$27,MATCH(W$7,GRID!$A$17:$A$27,0),MATCH(1,($U$2=GRID!$B$1:$BI$1)*(КАЛЕНДАРЬ!$U16=GRID!$B$3:$BI$3), 0))*(1-GRID!$B$69),0))</f>
        <v>342500</v>
      </c>
    </row>
    <row r="121" spans="1:24" ht="12.75" hidden="1" customHeight="1" x14ac:dyDescent="0.2">
      <c r="A121" s="117" t="s">
        <v>48</v>
      </c>
      <c r="B121" s="117">
        <v>14</v>
      </c>
      <c r="C121" s="47" cm="1">
        <f t="array" ref="C121">IF($I$2="Открытый тариф",
INDEX(GRID!$B$4:$BI$14,MATCH(C$7,GRID!$A$4:$A$14,0),MATCH(1,($U$2=GRID!$B$1:$BI$1)*(КАЛЕНДАРЬ!$U17=GRID!$B$3:$BI$3), 0)),
ROUNDUP(INDEX(GRID!$B$4:$BI$14,MATCH(C$7,GRID!$A$4:$A$14,0),MATCH(1,($U$2=GRID!$B$1:$BI$1)*(КАЛЕНДАРЬ!$U17=GRID!$B$3:$BI$3),0))*(1-GRID!$B$69),0))</f>
        <v>32000</v>
      </c>
      <c r="D121" s="48" cm="1">
        <f t="array" ref="D121">IF($I$2="Открытый тариф",
INDEX(GRID!$B$17:$BI$27,MATCH(C$7,GRID!$A$17:$A$27,0),MATCH(1,($U$2=GRID!$B$1:$BI$1)*(КАЛЕНДАРЬ!$U17=GRID!$B$3:$BI$3), 0)),
ROUNDUP(INDEX(GRID!$B$17:$BI$27,MATCH(C$7,GRID!$A$17:$A$27,0),MATCH(1,($U$2=GRID!$B$1:$BI$1)*(КАЛЕНДАРЬ!$U17=GRID!$B$3:$BI$3), 0))*(1-GRID!$B$69),0))</f>
        <v>34500</v>
      </c>
      <c r="E121" s="47" cm="1">
        <f t="array" ref="E121">IF($I$2="Открытый тариф",
INDEX(GRID!$B$4:$BI$14,MATCH(E$7,GRID!$A$4:$A$14,0),MATCH(1,($U$2=GRID!$B$1:$BI$1)*(КАЛЕНДАРЬ!$U17=GRID!$B$3:$BI$3), 0)),
ROUNDUP(INDEX(GRID!$B$4:$BI$14,MATCH(E$7,GRID!$A$4:$A$14,0),MATCH(1,($U$2=GRID!$B$1:$BI$1)*(КАЛЕНДАРЬ!$U17=GRID!$B$3:$BI$3),0))*(1-GRID!$B$69),0))</f>
        <v>35800</v>
      </c>
      <c r="F121" s="48" cm="1">
        <f t="array" ref="F121">IF($I$2="Открытый тариф",
INDEX(GRID!$B$17:$BI$27,MATCH(E$7,GRID!$A$17:$A$27,0),MATCH(1,($U$2=GRID!$B$1:$BI$1)*(КАЛЕНДАРЬ!$U17=GRID!$B$3:$BI$3), 0)),
ROUNDUP(INDEX(GRID!$B$17:$BI$27,MATCH(E$7,GRID!$A$17:$A$27,0),MATCH(1,($U$2=GRID!$B$1:$BI$1)*(КАЛЕНДАРЬ!$U17=GRID!$B$3:$BI$3), 0))*(1-GRID!$B$69),0))</f>
        <v>38300</v>
      </c>
      <c r="G121" s="47" t="e" cm="1">
        <f t="array" ref="G121">IF($I$2="Открытый тариф",
INDEX(GRID!$B$4:$BI$14,MATCH(G$7,GRID!$A$4:$A$14,0),MATCH(1,($U$2=GRID!$B$1:$BI$1)*(КАЛЕНДАРЬ!$U17=GRID!$B$3:$BI$3), 0)),
ROUNDUP(INDEX(GRID!$B$4:$BI$14,MATCH(G$7,GRID!$A$4:$A$14,0),MATCH(1,($U$2=GRID!$B$1:$BI$1)*(КАЛЕНДАРЬ!$U17=GRID!$B$3:$BI$3),0))*(1-GRID!$B$69),0))</f>
        <v>#N/A</v>
      </c>
      <c r="H121" s="48" t="e" cm="1">
        <f t="array" ref="H121">IF($I$2="Открытый тариф",
INDEX(GRID!$B$17:$BI$27,MATCH(G$7,GRID!$A$17:$A$27,0),MATCH(1,($U$2=GRID!$B$1:$BI$1)*(КАЛЕНДАРЬ!$U17=GRID!$B$3:$BI$3), 0)),
ROUNDUP(INDEX(GRID!$B$17:$BI$27,MATCH(G$7,GRID!$A$17:$A$27,0),MATCH(1,($U$2=GRID!$B$1:$BI$1)*(КАЛЕНДАРЬ!$U17=GRID!$B$3:$BI$3), 0))*(1-GRID!$B$69),0))</f>
        <v>#N/A</v>
      </c>
      <c r="I121" s="47" t="e" cm="1">
        <f t="array" ref="I121">IF($I$2="Открытый тариф",
INDEX(GRID!$B$4:$BI$14,MATCH(I$7,GRID!$A$4:$A$14,0),MATCH(1,($U$2=GRID!$B$1:$BI$1)*(КАЛЕНДАРЬ!$U17=GRID!$B$3:$BI$3), 0)),
ROUNDUP(INDEX(GRID!$B$4:$BI$14,MATCH(I$7,GRID!$A$4:$A$14,0),MATCH(1,($U$2=GRID!$B$1:$BI$1)*(КАЛЕНДАРЬ!$U17=GRID!$B$3:$BI$3),0))*(1-GRID!$B$69),0))</f>
        <v>#N/A</v>
      </c>
      <c r="J121" s="48" t="e" cm="1">
        <f t="array" ref="J121">IF($I$2="Открытый тариф",
INDEX(GRID!$B$17:$BI$27,MATCH(I$7,GRID!$A$17:$A$27,0),MATCH(1,($U$2=GRID!$B$1:$BI$1)*(КАЛЕНДАРЬ!$U17=GRID!$B$3:$BI$3), 0)),
ROUNDUP(INDEX(GRID!$B$17:$BI$27,MATCH(I$7,GRID!$A$17:$A$27,0),MATCH(1,($U$2=GRID!$B$1:$BI$1)*(КАЛЕНДАРЬ!$U17=GRID!$B$3:$BI$3), 0))*(1-GRID!$B$69),0))</f>
        <v>#N/A</v>
      </c>
      <c r="K121" s="47" cm="1">
        <f t="array" ref="K121">IF($I$2="Открытый тариф",
INDEX(GRID!$B$4:$BI$14,MATCH(K$7,GRID!$A$4:$A$14,0),MATCH(1,($U$2=GRID!$B$1:$BI$1)*(КАЛЕНДАРЬ!$U17=GRID!$B$3:$BI$3), 0)),
ROUNDUP(INDEX(GRID!$B$4:$BI$14,MATCH(K$7,GRID!$A$4:$A$14,0),MATCH(1,($U$2=GRID!$B$1:$BI$1)*(КАЛЕНДАРЬ!$U17=GRID!$B$3:$BI$3),0))*(1-GRID!$B$69),0))</f>
        <v>49800</v>
      </c>
      <c r="L121" s="48" cm="1">
        <f t="array" ref="L121">IF($I$2="Открытый тариф",
INDEX(GRID!$B$17:$BI$27,MATCH(K$7,GRID!$A$17:$A$27,0),MATCH(1,($U$2=GRID!$B$1:$BI$1)*(КАЛЕНДАРЬ!$U17=GRID!$B$3:$BI$3), 0)),
ROUNDUP(INDEX(GRID!$B$17:$BI$27,MATCH(K$7,GRID!$A$17:$A$27,0),MATCH(1,($U$2=GRID!$B$1:$BI$1)*(КАЛЕНДАРЬ!$U17=GRID!$B$3:$BI$3), 0))*(1-GRID!$B$69),0))</f>
        <v>52300</v>
      </c>
      <c r="M121" s="47" cm="1">
        <f t="array" ref="M121">IF($I$2="Открытый тариф",
INDEX(GRID!$B$4:$BI$14,MATCH(M$7,GRID!$A$4:$A$14,0),MATCH(1,($U$2=GRID!$B$1:$BI$1)*(КАЛЕНДАРЬ!$U17=GRID!$B$3:$BI$3), 0)),
ROUNDUP(INDEX(GRID!$B$4:$BI$14,MATCH(M$7,GRID!$A$4:$A$14,0),MATCH(1,($U$2=GRID!$B$1:$BI$1)*(КАЛЕНДАРЬ!$U17=GRID!$B$3:$BI$3),0))*(1-GRID!$B$69),0))</f>
        <v>55600</v>
      </c>
      <c r="N121" s="48" cm="1">
        <f t="array" ref="N121">IF($I$2="Открытый тариф",
INDEX(GRID!$B$17:$BI$27,MATCH(M$7,GRID!$A$17:$A$27,0),MATCH(1,($U$2=GRID!$B$1:$BI$1)*(КАЛЕНДАРЬ!$U17=GRID!$B$3:$BI$3), 0)),
ROUNDUP(INDEX(GRID!$B$17:$BI$27,MATCH(M$7,GRID!$A$17:$A$27,0),MATCH(1,($U$2=GRID!$B$1:$BI$1)*(КАЛЕНДАРЬ!$U17=GRID!$B$3:$BI$3), 0))*(1-GRID!$B$69),0))</f>
        <v>58100</v>
      </c>
      <c r="O121" s="49" cm="1">
        <f t="array" ref="O121">IF($I$2="Открытый тариф",
INDEX(GRID!$B$4:$BI$14,MATCH(O$7,GRID!$A$4:$A$14,0),MATCH(1,($U$2=GRID!$B$1:$BI$1)*(КАЛЕНДАРЬ!$U17=GRID!$B$3:$BI$3), 0)),
ROUNDUP(INDEX(GRID!$B$4:$BI$14,MATCH(O$7,GRID!$A$4:$A$14,0),MATCH(1,($U$2=GRID!$B$1:$BI$1)*(КАЛЕНДАРЬ!$U17=GRID!$B$3:$BI$3),0))*(1-GRID!$B$69),0))</f>
        <v>62300</v>
      </c>
      <c r="P121" s="49" cm="1">
        <f t="array" ref="P121">IF($I$2="Открытый тариф",
INDEX(GRID!$B$17:$BI$27,MATCH(O$7,GRID!$A$17:$A$27,0),MATCH(1,($U$2=GRID!$B$1:$BI$1)*(КАЛЕНДАРЬ!$U17=GRID!$B$3:$BI$3), 0)),
ROUNDUP(INDEX(GRID!$B$17:$BI$27,MATCH(O$7,GRID!$A$17:$A$27,0),MATCH(1,($U$2=GRID!$B$1:$BI$1)*(КАЛЕНДАРЬ!$U17=GRID!$B$3:$BI$3), 0))*(1-GRID!$B$69),0))</f>
        <v>64800</v>
      </c>
      <c r="Q121" s="49" t="e" cm="1">
        <f t="array" ref="Q121">IF($I$2="Открытый тариф",
INDEX(GRID!$B$4:$BI$14,MATCH(Q$7,GRID!$A$4:$A$14,0),MATCH(1,($U$2=GRID!$B$1:$BI$1)*(КАЛЕНДАРЬ!$U17=GRID!$B$3:$BI$3), 0)),
ROUNDUP(INDEX(GRID!$B$4:$BI$14,MATCH(Q$7,GRID!$A$4:$A$14,0),MATCH(1,($U$2=GRID!$B$1:$BI$1)*(КАЛЕНДАРЬ!$U17=GRID!$B$3:$BI$3),0))*(1-GRID!$B$69),0))</f>
        <v>#N/A</v>
      </c>
      <c r="R121" s="49" t="e" cm="1">
        <f t="array" ref="R121">IF($I$2="Открытый тариф",
INDEX(GRID!$B$17:$BI$27,MATCH(Q$7,GRID!$A$17:$A$27,0),MATCH(1,($U$2=GRID!$B$1:$BI$1)*(КАЛЕНДАРЬ!$U17=GRID!$B$3:$BI$3), 0)),
ROUNDUP(INDEX(GRID!$B$17:$BI$27,MATCH(Q$7,GRID!$A$17:$A$27,0),MATCH(1,($U$2=GRID!$B$1:$BI$1)*(КАЛЕНДАРЬ!$U17=GRID!$B$3:$BI$3), 0))*(1-GRID!$B$69),0))</f>
        <v>#N/A</v>
      </c>
      <c r="S121" s="49" t="e" cm="1">
        <f t="array" ref="S121">IF($I$2="Открытый тариф",
INDEX(GRID!$B$4:$BI$14,MATCH(S$7,GRID!$A$4:$A$14,0),MATCH(1,($U$2=GRID!$B$1:$BI$1)*(КАЛЕНДАРЬ!$U17=GRID!$B$3:$BI$3), 0)),
ROUNDUP(INDEX(GRID!$B$4:$BI$14,MATCH(S$7,GRID!$A$4:$A$14,0),MATCH(1,($U$2=GRID!$B$1:$BI$1)*(КАЛЕНДАРЬ!$U17=GRID!$B$3:$BI$3),0))*(1-GRID!$B$69),0))</f>
        <v>#N/A</v>
      </c>
      <c r="T121" s="49" t="e" cm="1">
        <f t="array" ref="T121">IF($I$2="Открытый тариф",
INDEX(GRID!$B$17:$BI$27,MATCH(S$7,GRID!$A$17:$A$27,0),MATCH(1,($U$2=GRID!$B$1:$BI$1)*(КАЛЕНДАРЬ!$U17=GRID!$B$3:$BI$3), 0)),
ROUNDUP(INDEX(GRID!$B$17:$BI$27,MATCH(S$7,GRID!$A$17:$A$27,0),MATCH(1,($U$2=GRID!$B$1:$BI$1)*(КАЛЕНДАРЬ!$U17=GRID!$B$3:$BI$3), 0))*(1-GRID!$B$69),0))</f>
        <v>#N/A</v>
      </c>
      <c r="U121" s="49" cm="1">
        <f t="array" ref="U121">IF($I$2="Открытый тариф",
INDEX(GRID!$B$4:$BI$14,MATCH(U$7,GRID!$A$4:$A$14,0),MATCH(1,($U$2=GRID!$B$1:$BI$1)*(КАЛЕНДАРЬ!$U17=GRID!$B$3:$BI$3), 0)),
ROUNDUP(INDEX(GRID!$B$4:$BI$14,MATCH(U$7,GRID!$A$4:$A$14,0),MATCH(1,($U$2=GRID!$B$1:$BI$1)*(КАЛЕНДАРЬ!$U17=GRID!$B$3:$BI$3),0))*(1-GRID!$B$69),0))</f>
        <v>97000</v>
      </c>
      <c r="V121" s="49" cm="1">
        <f t="array" ref="V121">IF($I$2="Открытый тариф",
INDEX(GRID!$B$17:$BI$27,MATCH(U$7,GRID!$A$17:$A$27,0),MATCH(1,($U$2=GRID!$B$1:$BI$1)*(КАЛЕНДАРЬ!$U17=GRID!$B$3:$BI$3), 0)),
ROUNDUP(INDEX(GRID!$B$17:$BI$27,MATCH(U$7,GRID!$A$17:$A$27,0),MATCH(1,($U$2=GRID!$B$1:$BI$1)*(КАЛЕНДАРЬ!$U17=GRID!$B$3:$BI$3), 0))*(1-GRID!$B$69),0))</f>
        <v>99500</v>
      </c>
      <c r="W121" s="49" cm="1">
        <f t="array" ref="W121">IF($I$2="Открытый тариф",
INDEX(GRID!$B$4:$BI$14,MATCH(W$7,GRID!$A$4:$A$14,0),MATCH(1,($U$2=GRID!$B$1:$BI$1)*(КАЛЕНДАРЬ!$U17=GRID!$B$3:$BI$3), 0)),
ROUNDUP(INDEX(GRID!$B$4:$BI$14,MATCH(W$7,GRID!$A$4:$A$14,0),MATCH(1,($U$2=GRID!$B$1:$BI$1)*(КАЛЕНДАРЬ!$U17=GRID!$B$3:$BI$3),0))*(1-GRID!$B$69),0))</f>
        <v>340000</v>
      </c>
      <c r="X121" s="49" cm="1">
        <f t="array" ref="X121">IF($I$2="Открытый тариф",
INDEX(GRID!$B$17:$BI$27,MATCH(W$7,GRID!$A$17:$A$27,0),MATCH(1,($U$2=GRID!$B$1:$BI$1)*(КАЛЕНДАРЬ!$U17=GRID!$B$3:$BI$3), 0)),
ROUNDUP(INDEX(GRID!$B$17:$BI$27,MATCH(W$7,GRID!$A$17:$A$27,0),MATCH(1,($U$2=GRID!$B$1:$BI$1)*(КАЛЕНДАРЬ!$U17=GRID!$B$3:$BI$3), 0))*(1-GRID!$B$69),0))</f>
        <v>342500</v>
      </c>
    </row>
    <row r="122" spans="1:24" ht="12.75" hidden="1" customHeight="1" x14ac:dyDescent="0.2">
      <c r="A122" s="117" t="s">
        <v>42</v>
      </c>
      <c r="B122" s="117">
        <v>15</v>
      </c>
      <c r="C122" s="47" cm="1">
        <f t="array" ref="C122">IF($I$2="Открытый тариф",
INDEX(GRID!$B$4:$BI$14,MATCH(C$7,GRID!$A$4:$A$14,0),MATCH(1,($U$2=GRID!$B$1:$BI$1)*(КАЛЕНДАРЬ!$U18=GRID!$B$3:$BI$3), 0)),
ROUNDUP(INDEX(GRID!$B$4:$BI$14,MATCH(C$7,GRID!$A$4:$A$14,0),MATCH(1,($U$2=GRID!$B$1:$BI$1)*(КАЛЕНДАРЬ!$U18=GRID!$B$3:$BI$3),0))*(1-GRID!$B$69),0))</f>
        <v>32000</v>
      </c>
      <c r="D122" s="48" cm="1">
        <f t="array" ref="D122">IF($I$2="Открытый тариф",
INDEX(GRID!$B$17:$BI$27,MATCH(C$7,GRID!$A$17:$A$27,0),MATCH(1,($U$2=GRID!$B$1:$BI$1)*(КАЛЕНДАРЬ!$U18=GRID!$B$3:$BI$3), 0)),
ROUNDUP(INDEX(GRID!$B$17:$BI$27,MATCH(C$7,GRID!$A$17:$A$27,0),MATCH(1,($U$2=GRID!$B$1:$BI$1)*(КАЛЕНДАРЬ!$U18=GRID!$B$3:$BI$3), 0))*(1-GRID!$B$69),0))</f>
        <v>34500</v>
      </c>
      <c r="E122" s="47" cm="1">
        <f t="array" ref="E122">IF($I$2="Открытый тариф",
INDEX(GRID!$B$4:$BI$14,MATCH(E$7,GRID!$A$4:$A$14,0),MATCH(1,($U$2=GRID!$B$1:$BI$1)*(КАЛЕНДАРЬ!$U18=GRID!$B$3:$BI$3), 0)),
ROUNDUP(INDEX(GRID!$B$4:$BI$14,MATCH(E$7,GRID!$A$4:$A$14,0),MATCH(1,($U$2=GRID!$B$1:$BI$1)*(КАЛЕНДАРЬ!$U18=GRID!$B$3:$BI$3),0))*(1-GRID!$B$69),0))</f>
        <v>35800</v>
      </c>
      <c r="F122" s="48" cm="1">
        <f t="array" ref="F122">IF($I$2="Открытый тариф",
INDEX(GRID!$B$17:$BI$27,MATCH(E$7,GRID!$A$17:$A$27,0),MATCH(1,($U$2=GRID!$B$1:$BI$1)*(КАЛЕНДАРЬ!$U18=GRID!$B$3:$BI$3), 0)),
ROUNDUP(INDEX(GRID!$B$17:$BI$27,MATCH(E$7,GRID!$A$17:$A$27,0),MATCH(1,($U$2=GRID!$B$1:$BI$1)*(КАЛЕНДАРЬ!$U18=GRID!$B$3:$BI$3), 0))*(1-GRID!$B$69),0))</f>
        <v>38300</v>
      </c>
      <c r="G122" s="47" t="e" cm="1">
        <f t="array" ref="G122">IF($I$2="Открытый тариф",
INDEX(GRID!$B$4:$BI$14,MATCH(G$7,GRID!$A$4:$A$14,0),MATCH(1,($U$2=GRID!$B$1:$BI$1)*(КАЛЕНДАРЬ!$U18=GRID!$B$3:$BI$3), 0)),
ROUNDUP(INDEX(GRID!$B$4:$BI$14,MATCH(G$7,GRID!$A$4:$A$14,0),MATCH(1,($U$2=GRID!$B$1:$BI$1)*(КАЛЕНДАРЬ!$U18=GRID!$B$3:$BI$3),0))*(1-GRID!$B$69),0))</f>
        <v>#N/A</v>
      </c>
      <c r="H122" s="48" t="e" cm="1">
        <f t="array" ref="H122">IF($I$2="Открытый тариф",
INDEX(GRID!$B$17:$BI$27,MATCH(G$7,GRID!$A$17:$A$27,0),MATCH(1,($U$2=GRID!$B$1:$BI$1)*(КАЛЕНДАРЬ!$U18=GRID!$B$3:$BI$3), 0)),
ROUNDUP(INDEX(GRID!$B$17:$BI$27,MATCH(G$7,GRID!$A$17:$A$27,0),MATCH(1,($U$2=GRID!$B$1:$BI$1)*(КАЛЕНДАРЬ!$U18=GRID!$B$3:$BI$3), 0))*(1-GRID!$B$69),0))</f>
        <v>#N/A</v>
      </c>
      <c r="I122" s="47" t="e" cm="1">
        <f t="array" ref="I122">IF($I$2="Открытый тариф",
INDEX(GRID!$B$4:$BI$14,MATCH(I$7,GRID!$A$4:$A$14,0),MATCH(1,($U$2=GRID!$B$1:$BI$1)*(КАЛЕНДАРЬ!$U18=GRID!$B$3:$BI$3), 0)),
ROUNDUP(INDEX(GRID!$B$4:$BI$14,MATCH(I$7,GRID!$A$4:$A$14,0),MATCH(1,($U$2=GRID!$B$1:$BI$1)*(КАЛЕНДАРЬ!$U18=GRID!$B$3:$BI$3),0))*(1-GRID!$B$69),0))</f>
        <v>#N/A</v>
      </c>
      <c r="J122" s="48" t="e" cm="1">
        <f t="array" ref="J122">IF($I$2="Открытый тариф",
INDEX(GRID!$B$17:$BI$27,MATCH(I$7,GRID!$A$17:$A$27,0),MATCH(1,($U$2=GRID!$B$1:$BI$1)*(КАЛЕНДАРЬ!$U18=GRID!$B$3:$BI$3), 0)),
ROUNDUP(INDEX(GRID!$B$17:$BI$27,MATCH(I$7,GRID!$A$17:$A$27,0),MATCH(1,($U$2=GRID!$B$1:$BI$1)*(КАЛЕНДАРЬ!$U18=GRID!$B$3:$BI$3), 0))*(1-GRID!$B$69),0))</f>
        <v>#N/A</v>
      </c>
      <c r="K122" s="47" cm="1">
        <f t="array" ref="K122">IF($I$2="Открытый тариф",
INDEX(GRID!$B$4:$BI$14,MATCH(K$7,GRID!$A$4:$A$14,0),MATCH(1,($U$2=GRID!$B$1:$BI$1)*(КАЛЕНДАРЬ!$U18=GRID!$B$3:$BI$3), 0)),
ROUNDUP(INDEX(GRID!$B$4:$BI$14,MATCH(K$7,GRID!$A$4:$A$14,0),MATCH(1,($U$2=GRID!$B$1:$BI$1)*(КАЛЕНДАРЬ!$U18=GRID!$B$3:$BI$3),0))*(1-GRID!$B$69),0))</f>
        <v>49800</v>
      </c>
      <c r="L122" s="48" cm="1">
        <f t="array" ref="L122">IF($I$2="Открытый тариф",
INDEX(GRID!$B$17:$BI$27,MATCH(K$7,GRID!$A$17:$A$27,0),MATCH(1,($U$2=GRID!$B$1:$BI$1)*(КАЛЕНДАРЬ!$U18=GRID!$B$3:$BI$3), 0)),
ROUNDUP(INDEX(GRID!$B$17:$BI$27,MATCH(K$7,GRID!$A$17:$A$27,0),MATCH(1,($U$2=GRID!$B$1:$BI$1)*(КАЛЕНДАРЬ!$U18=GRID!$B$3:$BI$3), 0))*(1-GRID!$B$69),0))</f>
        <v>52300</v>
      </c>
      <c r="M122" s="47" cm="1">
        <f t="array" ref="M122">IF($I$2="Открытый тариф",
INDEX(GRID!$B$4:$BI$14,MATCH(M$7,GRID!$A$4:$A$14,0),MATCH(1,($U$2=GRID!$B$1:$BI$1)*(КАЛЕНДАРЬ!$U18=GRID!$B$3:$BI$3), 0)),
ROUNDUP(INDEX(GRID!$B$4:$BI$14,MATCH(M$7,GRID!$A$4:$A$14,0),MATCH(1,($U$2=GRID!$B$1:$BI$1)*(КАЛЕНДАРЬ!$U18=GRID!$B$3:$BI$3),0))*(1-GRID!$B$69),0))</f>
        <v>55600</v>
      </c>
      <c r="N122" s="48" cm="1">
        <f t="array" ref="N122">IF($I$2="Открытый тариф",
INDEX(GRID!$B$17:$BI$27,MATCH(M$7,GRID!$A$17:$A$27,0),MATCH(1,($U$2=GRID!$B$1:$BI$1)*(КАЛЕНДАРЬ!$U18=GRID!$B$3:$BI$3), 0)),
ROUNDUP(INDEX(GRID!$B$17:$BI$27,MATCH(M$7,GRID!$A$17:$A$27,0),MATCH(1,($U$2=GRID!$B$1:$BI$1)*(КАЛЕНДАРЬ!$U18=GRID!$B$3:$BI$3), 0))*(1-GRID!$B$69),0))</f>
        <v>58100</v>
      </c>
      <c r="O122" s="49" cm="1">
        <f t="array" ref="O122">IF($I$2="Открытый тариф",
INDEX(GRID!$B$4:$BI$14,MATCH(O$7,GRID!$A$4:$A$14,0),MATCH(1,($U$2=GRID!$B$1:$BI$1)*(КАЛЕНДАРЬ!$U18=GRID!$B$3:$BI$3), 0)),
ROUNDUP(INDEX(GRID!$B$4:$BI$14,MATCH(O$7,GRID!$A$4:$A$14,0),MATCH(1,($U$2=GRID!$B$1:$BI$1)*(КАЛЕНДАРЬ!$U18=GRID!$B$3:$BI$3),0))*(1-GRID!$B$69),0))</f>
        <v>62300</v>
      </c>
      <c r="P122" s="49" cm="1">
        <f t="array" ref="P122">IF($I$2="Открытый тариф",
INDEX(GRID!$B$17:$BI$27,MATCH(O$7,GRID!$A$17:$A$27,0),MATCH(1,($U$2=GRID!$B$1:$BI$1)*(КАЛЕНДАРЬ!$U18=GRID!$B$3:$BI$3), 0)),
ROUNDUP(INDEX(GRID!$B$17:$BI$27,MATCH(O$7,GRID!$A$17:$A$27,0),MATCH(1,($U$2=GRID!$B$1:$BI$1)*(КАЛЕНДАРЬ!$U18=GRID!$B$3:$BI$3), 0))*(1-GRID!$B$69),0))</f>
        <v>64800</v>
      </c>
      <c r="Q122" s="49" t="e" cm="1">
        <f t="array" ref="Q122">IF($I$2="Открытый тариф",
INDEX(GRID!$B$4:$BI$14,MATCH(Q$7,GRID!$A$4:$A$14,0),MATCH(1,($U$2=GRID!$B$1:$BI$1)*(КАЛЕНДАРЬ!$U18=GRID!$B$3:$BI$3), 0)),
ROUNDUP(INDEX(GRID!$B$4:$BI$14,MATCH(Q$7,GRID!$A$4:$A$14,0),MATCH(1,($U$2=GRID!$B$1:$BI$1)*(КАЛЕНДАРЬ!$U18=GRID!$B$3:$BI$3),0))*(1-GRID!$B$69),0))</f>
        <v>#N/A</v>
      </c>
      <c r="R122" s="49" t="e" cm="1">
        <f t="array" ref="R122">IF($I$2="Открытый тариф",
INDEX(GRID!$B$17:$BI$27,MATCH(Q$7,GRID!$A$17:$A$27,0),MATCH(1,($U$2=GRID!$B$1:$BI$1)*(КАЛЕНДАРЬ!$U18=GRID!$B$3:$BI$3), 0)),
ROUNDUP(INDEX(GRID!$B$17:$BI$27,MATCH(Q$7,GRID!$A$17:$A$27,0),MATCH(1,($U$2=GRID!$B$1:$BI$1)*(КАЛЕНДАРЬ!$U18=GRID!$B$3:$BI$3), 0))*(1-GRID!$B$69),0))</f>
        <v>#N/A</v>
      </c>
      <c r="S122" s="49" t="e" cm="1">
        <f t="array" ref="S122">IF($I$2="Открытый тариф",
INDEX(GRID!$B$4:$BI$14,MATCH(S$7,GRID!$A$4:$A$14,0),MATCH(1,($U$2=GRID!$B$1:$BI$1)*(КАЛЕНДАРЬ!$U18=GRID!$B$3:$BI$3), 0)),
ROUNDUP(INDEX(GRID!$B$4:$BI$14,MATCH(S$7,GRID!$A$4:$A$14,0),MATCH(1,($U$2=GRID!$B$1:$BI$1)*(КАЛЕНДАРЬ!$U18=GRID!$B$3:$BI$3),0))*(1-GRID!$B$69),0))</f>
        <v>#N/A</v>
      </c>
      <c r="T122" s="49" t="e" cm="1">
        <f t="array" ref="T122">IF($I$2="Открытый тариф",
INDEX(GRID!$B$17:$BI$27,MATCH(S$7,GRID!$A$17:$A$27,0),MATCH(1,($U$2=GRID!$B$1:$BI$1)*(КАЛЕНДАРЬ!$U18=GRID!$B$3:$BI$3), 0)),
ROUNDUP(INDEX(GRID!$B$17:$BI$27,MATCH(S$7,GRID!$A$17:$A$27,0),MATCH(1,($U$2=GRID!$B$1:$BI$1)*(КАЛЕНДАРЬ!$U18=GRID!$B$3:$BI$3), 0))*(1-GRID!$B$69),0))</f>
        <v>#N/A</v>
      </c>
      <c r="U122" s="49" cm="1">
        <f t="array" ref="U122">IF($I$2="Открытый тариф",
INDEX(GRID!$B$4:$BI$14,MATCH(U$7,GRID!$A$4:$A$14,0),MATCH(1,($U$2=GRID!$B$1:$BI$1)*(КАЛЕНДАРЬ!$U18=GRID!$B$3:$BI$3), 0)),
ROUNDUP(INDEX(GRID!$B$4:$BI$14,MATCH(U$7,GRID!$A$4:$A$14,0),MATCH(1,($U$2=GRID!$B$1:$BI$1)*(КАЛЕНДАРЬ!$U18=GRID!$B$3:$BI$3),0))*(1-GRID!$B$69),0))</f>
        <v>97000</v>
      </c>
      <c r="V122" s="49" cm="1">
        <f t="array" ref="V122">IF($I$2="Открытый тариф",
INDEX(GRID!$B$17:$BI$27,MATCH(U$7,GRID!$A$17:$A$27,0),MATCH(1,($U$2=GRID!$B$1:$BI$1)*(КАЛЕНДАРЬ!$U18=GRID!$B$3:$BI$3), 0)),
ROUNDUP(INDEX(GRID!$B$17:$BI$27,MATCH(U$7,GRID!$A$17:$A$27,0),MATCH(1,($U$2=GRID!$B$1:$BI$1)*(КАЛЕНДАРЬ!$U18=GRID!$B$3:$BI$3), 0))*(1-GRID!$B$69),0))</f>
        <v>99500</v>
      </c>
      <c r="W122" s="49" cm="1">
        <f t="array" ref="W122">IF($I$2="Открытый тариф",
INDEX(GRID!$B$4:$BI$14,MATCH(W$7,GRID!$A$4:$A$14,0),MATCH(1,($U$2=GRID!$B$1:$BI$1)*(КАЛЕНДАРЬ!$U18=GRID!$B$3:$BI$3), 0)),
ROUNDUP(INDEX(GRID!$B$4:$BI$14,MATCH(W$7,GRID!$A$4:$A$14,0),MATCH(1,($U$2=GRID!$B$1:$BI$1)*(КАЛЕНДАРЬ!$U18=GRID!$B$3:$BI$3),0))*(1-GRID!$B$69),0))</f>
        <v>340000</v>
      </c>
      <c r="X122" s="49" cm="1">
        <f t="array" ref="X122">IF($I$2="Открытый тариф",
INDEX(GRID!$B$17:$BI$27,MATCH(W$7,GRID!$A$17:$A$27,0),MATCH(1,($U$2=GRID!$B$1:$BI$1)*(КАЛЕНДАРЬ!$U18=GRID!$B$3:$BI$3), 0)),
ROUNDUP(INDEX(GRID!$B$17:$BI$27,MATCH(W$7,GRID!$A$17:$A$27,0),MATCH(1,($U$2=GRID!$B$1:$BI$1)*(КАЛЕНДАРЬ!$U18=GRID!$B$3:$BI$3), 0))*(1-GRID!$B$69),0))</f>
        <v>342500</v>
      </c>
    </row>
    <row r="123" spans="1:24" ht="12.75" hidden="1" customHeight="1" x14ac:dyDescent="0.2">
      <c r="A123" s="117" t="s">
        <v>43</v>
      </c>
      <c r="B123" s="117">
        <v>16</v>
      </c>
      <c r="C123" s="47" cm="1">
        <f t="array" ref="C123">IF($I$2="Открытый тариф",
INDEX(GRID!$B$4:$BI$14,MATCH(C$7,GRID!$A$4:$A$14,0),MATCH(1,($U$2=GRID!$B$1:$BI$1)*(КАЛЕНДАРЬ!$U19=GRID!$B$3:$BI$3), 0)),
ROUNDUP(INDEX(GRID!$B$4:$BI$14,MATCH(C$7,GRID!$A$4:$A$14,0),MATCH(1,($U$2=GRID!$B$1:$BI$1)*(КАЛЕНДАРЬ!$U19=GRID!$B$3:$BI$3),0))*(1-GRID!$B$69),0))</f>
        <v>32000</v>
      </c>
      <c r="D123" s="48" cm="1">
        <f t="array" ref="D123">IF($I$2="Открытый тариф",
INDEX(GRID!$B$17:$BI$27,MATCH(C$7,GRID!$A$17:$A$27,0),MATCH(1,($U$2=GRID!$B$1:$BI$1)*(КАЛЕНДАРЬ!$U19=GRID!$B$3:$BI$3), 0)),
ROUNDUP(INDEX(GRID!$B$17:$BI$27,MATCH(C$7,GRID!$A$17:$A$27,0),MATCH(1,($U$2=GRID!$B$1:$BI$1)*(КАЛЕНДАРЬ!$U19=GRID!$B$3:$BI$3), 0))*(1-GRID!$B$69),0))</f>
        <v>34500</v>
      </c>
      <c r="E123" s="47" cm="1">
        <f t="array" ref="E123">IF($I$2="Открытый тариф",
INDEX(GRID!$B$4:$BI$14,MATCH(E$7,GRID!$A$4:$A$14,0),MATCH(1,($U$2=GRID!$B$1:$BI$1)*(КАЛЕНДАРЬ!$U19=GRID!$B$3:$BI$3), 0)),
ROUNDUP(INDEX(GRID!$B$4:$BI$14,MATCH(E$7,GRID!$A$4:$A$14,0),MATCH(1,($U$2=GRID!$B$1:$BI$1)*(КАЛЕНДАРЬ!$U19=GRID!$B$3:$BI$3),0))*(1-GRID!$B$69),0))</f>
        <v>35800</v>
      </c>
      <c r="F123" s="48" cm="1">
        <f t="array" ref="F123">IF($I$2="Открытый тариф",
INDEX(GRID!$B$17:$BI$27,MATCH(E$7,GRID!$A$17:$A$27,0),MATCH(1,($U$2=GRID!$B$1:$BI$1)*(КАЛЕНДАРЬ!$U19=GRID!$B$3:$BI$3), 0)),
ROUNDUP(INDEX(GRID!$B$17:$BI$27,MATCH(E$7,GRID!$A$17:$A$27,0),MATCH(1,($U$2=GRID!$B$1:$BI$1)*(КАЛЕНДАРЬ!$U19=GRID!$B$3:$BI$3), 0))*(1-GRID!$B$69),0))</f>
        <v>38300</v>
      </c>
      <c r="G123" s="47" t="e" cm="1">
        <f t="array" ref="G123">IF($I$2="Открытый тариф",
INDEX(GRID!$B$4:$BI$14,MATCH(G$7,GRID!$A$4:$A$14,0),MATCH(1,($U$2=GRID!$B$1:$BI$1)*(КАЛЕНДАРЬ!$U19=GRID!$B$3:$BI$3), 0)),
ROUNDUP(INDEX(GRID!$B$4:$BI$14,MATCH(G$7,GRID!$A$4:$A$14,0),MATCH(1,($U$2=GRID!$B$1:$BI$1)*(КАЛЕНДАРЬ!$U19=GRID!$B$3:$BI$3),0))*(1-GRID!$B$69),0))</f>
        <v>#N/A</v>
      </c>
      <c r="H123" s="48" t="e" cm="1">
        <f t="array" ref="H123">IF($I$2="Открытый тариф",
INDEX(GRID!$B$17:$BI$27,MATCH(G$7,GRID!$A$17:$A$27,0),MATCH(1,($U$2=GRID!$B$1:$BI$1)*(КАЛЕНДАРЬ!$U19=GRID!$B$3:$BI$3), 0)),
ROUNDUP(INDEX(GRID!$B$17:$BI$27,MATCH(G$7,GRID!$A$17:$A$27,0),MATCH(1,($U$2=GRID!$B$1:$BI$1)*(КАЛЕНДАРЬ!$U19=GRID!$B$3:$BI$3), 0))*(1-GRID!$B$69),0))</f>
        <v>#N/A</v>
      </c>
      <c r="I123" s="47" t="e" cm="1">
        <f t="array" ref="I123">IF($I$2="Открытый тариф",
INDEX(GRID!$B$4:$BI$14,MATCH(I$7,GRID!$A$4:$A$14,0),MATCH(1,($U$2=GRID!$B$1:$BI$1)*(КАЛЕНДАРЬ!$U19=GRID!$B$3:$BI$3), 0)),
ROUNDUP(INDEX(GRID!$B$4:$BI$14,MATCH(I$7,GRID!$A$4:$A$14,0),MATCH(1,($U$2=GRID!$B$1:$BI$1)*(КАЛЕНДАРЬ!$U19=GRID!$B$3:$BI$3),0))*(1-GRID!$B$69),0))</f>
        <v>#N/A</v>
      </c>
      <c r="J123" s="48" t="e" cm="1">
        <f t="array" ref="J123">IF($I$2="Открытый тариф",
INDEX(GRID!$B$17:$BI$27,MATCH(I$7,GRID!$A$17:$A$27,0),MATCH(1,($U$2=GRID!$B$1:$BI$1)*(КАЛЕНДАРЬ!$U19=GRID!$B$3:$BI$3), 0)),
ROUNDUP(INDEX(GRID!$B$17:$BI$27,MATCH(I$7,GRID!$A$17:$A$27,0),MATCH(1,($U$2=GRID!$B$1:$BI$1)*(КАЛЕНДАРЬ!$U19=GRID!$B$3:$BI$3), 0))*(1-GRID!$B$69),0))</f>
        <v>#N/A</v>
      </c>
      <c r="K123" s="47" cm="1">
        <f t="array" ref="K123">IF($I$2="Открытый тариф",
INDEX(GRID!$B$4:$BI$14,MATCH(K$7,GRID!$A$4:$A$14,0),MATCH(1,($U$2=GRID!$B$1:$BI$1)*(КАЛЕНДАРЬ!$U19=GRID!$B$3:$BI$3), 0)),
ROUNDUP(INDEX(GRID!$B$4:$BI$14,MATCH(K$7,GRID!$A$4:$A$14,0),MATCH(1,($U$2=GRID!$B$1:$BI$1)*(КАЛЕНДАРЬ!$U19=GRID!$B$3:$BI$3),0))*(1-GRID!$B$69),0))</f>
        <v>49800</v>
      </c>
      <c r="L123" s="48" cm="1">
        <f t="array" ref="L123">IF($I$2="Открытый тариф",
INDEX(GRID!$B$17:$BI$27,MATCH(K$7,GRID!$A$17:$A$27,0),MATCH(1,($U$2=GRID!$B$1:$BI$1)*(КАЛЕНДАРЬ!$U19=GRID!$B$3:$BI$3), 0)),
ROUNDUP(INDEX(GRID!$B$17:$BI$27,MATCH(K$7,GRID!$A$17:$A$27,0),MATCH(1,($U$2=GRID!$B$1:$BI$1)*(КАЛЕНДАРЬ!$U19=GRID!$B$3:$BI$3), 0))*(1-GRID!$B$69),0))</f>
        <v>52300</v>
      </c>
      <c r="M123" s="47" cm="1">
        <f t="array" ref="M123">IF($I$2="Открытый тариф",
INDEX(GRID!$B$4:$BI$14,MATCH(M$7,GRID!$A$4:$A$14,0),MATCH(1,($U$2=GRID!$B$1:$BI$1)*(КАЛЕНДАРЬ!$U19=GRID!$B$3:$BI$3), 0)),
ROUNDUP(INDEX(GRID!$B$4:$BI$14,MATCH(M$7,GRID!$A$4:$A$14,0),MATCH(1,($U$2=GRID!$B$1:$BI$1)*(КАЛЕНДАРЬ!$U19=GRID!$B$3:$BI$3),0))*(1-GRID!$B$69),0))</f>
        <v>55600</v>
      </c>
      <c r="N123" s="48" cm="1">
        <f t="array" ref="N123">IF($I$2="Открытый тариф",
INDEX(GRID!$B$17:$BI$27,MATCH(M$7,GRID!$A$17:$A$27,0),MATCH(1,($U$2=GRID!$B$1:$BI$1)*(КАЛЕНДАРЬ!$U19=GRID!$B$3:$BI$3), 0)),
ROUNDUP(INDEX(GRID!$B$17:$BI$27,MATCH(M$7,GRID!$A$17:$A$27,0),MATCH(1,($U$2=GRID!$B$1:$BI$1)*(КАЛЕНДАРЬ!$U19=GRID!$B$3:$BI$3), 0))*(1-GRID!$B$69),0))</f>
        <v>58100</v>
      </c>
      <c r="O123" s="49" cm="1">
        <f t="array" ref="O123">IF($I$2="Открытый тариф",
INDEX(GRID!$B$4:$BI$14,MATCH(O$7,GRID!$A$4:$A$14,0),MATCH(1,($U$2=GRID!$B$1:$BI$1)*(КАЛЕНДАРЬ!$U19=GRID!$B$3:$BI$3), 0)),
ROUNDUP(INDEX(GRID!$B$4:$BI$14,MATCH(O$7,GRID!$A$4:$A$14,0),MATCH(1,($U$2=GRID!$B$1:$BI$1)*(КАЛЕНДАРЬ!$U19=GRID!$B$3:$BI$3),0))*(1-GRID!$B$69),0))</f>
        <v>62300</v>
      </c>
      <c r="P123" s="49" cm="1">
        <f t="array" ref="P123">IF($I$2="Открытый тариф",
INDEX(GRID!$B$17:$BI$27,MATCH(O$7,GRID!$A$17:$A$27,0),MATCH(1,($U$2=GRID!$B$1:$BI$1)*(КАЛЕНДАРЬ!$U19=GRID!$B$3:$BI$3), 0)),
ROUNDUP(INDEX(GRID!$B$17:$BI$27,MATCH(O$7,GRID!$A$17:$A$27,0),MATCH(1,($U$2=GRID!$B$1:$BI$1)*(КАЛЕНДАРЬ!$U19=GRID!$B$3:$BI$3), 0))*(1-GRID!$B$69),0))</f>
        <v>64800</v>
      </c>
      <c r="Q123" s="49" t="e" cm="1">
        <f t="array" ref="Q123">IF($I$2="Открытый тариф",
INDEX(GRID!$B$4:$BI$14,MATCH(Q$7,GRID!$A$4:$A$14,0),MATCH(1,($U$2=GRID!$B$1:$BI$1)*(КАЛЕНДАРЬ!$U19=GRID!$B$3:$BI$3), 0)),
ROUNDUP(INDEX(GRID!$B$4:$BI$14,MATCH(Q$7,GRID!$A$4:$A$14,0),MATCH(1,($U$2=GRID!$B$1:$BI$1)*(КАЛЕНДАРЬ!$U19=GRID!$B$3:$BI$3),0))*(1-GRID!$B$69),0))</f>
        <v>#N/A</v>
      </c>
      <c r="R123" s="49" t="e" cm="1">
        <f t="array" ref="R123">IF($I$2="Открытый тариф",
INDEX(GRID!$B$17:$BI$27,MATCH(Q$7,GRID!$A$17:$A$27,0),MATCH(1,($U$2=GRID!$B$1:$BI$1)*(КАЛЕНДАРЬ!$U19=GRID!$B$3:$BI$3), 0)),
ROUNDUP(INDEX(GRID!$B$17:$BI$27,MATCH(Q$7,GRID!$A$17:$A$27,0),MATCH(1,($U$2=GRID!$B$1:$BI$1)*(КАЛЕНДАРЬ!$U19=GRID!$B$3:$BI$3), 0))*(1-GRID!$B$69),0))</f>
        <v>#N/A</v>
      </c>
      <c r="S123" s="49" t="e" cm="1">
        <f t="array" ref="S123">IF($I$2="Открытый тариф",
INDEX(GRID!$B$4:$BI$14,MATCH(S$7,GRID!$A$4:$A$14,0),MATCH(1,($U$2=GRID!$B$1:$BI$1)*(КАЛЕНДАРЬ!$U19=GRID!$B$3:$BI$3), 0)),
ROUNDUP(INDEX(GRID!$B$4:$BI$14,MATCH(S$7,GRID!$A$4:$A$14,0),MATCH(1,($U$2=GRID!$B$1:$BI$1)*(КАЛЕНДАРЬ!$U19=GRID!$B$3:$BI$3),0))*(1-GRID!$B$69),0))</f>
        <v>#N/A</v>
      </c>
      <c r="T123" s="49" t="e" cm="1">
        <f t="array" ref="T123">IF($I$2="Открытый тариф",
INDEX(GRID!$B$17:$BI$27,MATCH(S$7,GRID!$A$17:$A$27,0),MATCH(1,($U$2=GRID!$B$1:$BI$1)*(КАЛЕНДАРЬ!$U19=GRID!$B$3:$BI$3), 0)),
ROUNDUP(INDEX(GRID!$B$17:$BI$27,MATCH(S$7,GRID!$A$17:$A$27,0),MATCH(1,($U$2=GRID!$B$1:$BI$1)*(КАЛЕНДАРЬ!$U19=GRID!$B$3:$BI$3), 0))*(1-GRID!$B$69),0))</f>
        <v>#N/A</v>
      </c>
      <c r="U123" s="49" cm="1">
        <f t="array" ref="U123">IF($I$2="Открытый тариф",
INDEX(GRID!$B$4:$BI$14,MATCH(U$7,GRID!$A$4:$A$14,0),MATCH(1,($U$2=GRID!$B$1:$BI$1)*(КАЛЕНДАРЬ!$U19=GRID!$B$3:$BI$3), 0)),
ROUNDUP(INDEX(GRID!$B$4:$BI$14,MATCH(U$7,GRID!$A$4:$A$14,0),MATCH(1,($U$2=GRID!$B$1:$BI$1)*(КАЛЕНДАРЬ!$U19=GRID!$B$3:$BI$3),0))*(1-GRID!$B$69),0))</f>
        <v>97000</v>
      </c>
      <c r="V123" s="49" cm="1">
        <f t="array" ref="V123">IF($I$2="Открытый тариф",
INDEX(GRID!$B$17:$BI$27,MATCH(U$7,GRID!$A$17:$A$27,0),MATCH(1,($U$2=GRID!$B$1:$BI$1)*(КАЛЕНДАРЬ!$U19=GRID!$B$3:$BI$3), 0)),
ROUNDUP(INDEX(GRID!$B$17:$BI$27,MATCH(U$7,GRID!$A$17:$A$27,0),MATCH(1,($U$2=GRID!$B$1:$BI$1)*(КАЛЕНДАРЬ!$U19=GRID!$B$3:$BI$3), 0))*(1-GRID!$B$69),0))</f>
        <v>99500</v>
      </c>
      <c r="W123" s="49" cm="1">
        <f t="array" ref="W123">IF($I$2="Открытый тариф",
INDEX(GRID!$B$4:$BI$14,MATCH(W$7,GRID!$A$4:$A$14,0),MATCH(1,($U$2=GRID!$B$1:$BI$1)*(КАЛЕНДАРЬ!$U19=GRID!$B$3:$BI$3), 0)),
ROUNDUP(INDEX(GRID!$B$4:$BI$14,MATCH(W$7,GRID!$A$4:$A$14,0),MATCH(1,($U$2=GRID!$B$1:$BI$1)*(КАЛЕНДАРЬ!$U19=GRID!$B$3:$BI$3),0))*(1-GRID!$B$69),0))</f>
        <v>340000</v>
      </c>
      <c r="X123" s="49" cm="1">
        <f t="array" ref="X123">IF($I$2="Открытый тариф",
INDEX(GRID!$B$17:$BI$27,MATCH(W$7,GRID!$A$17:$A$27,0),MATCH(1,($U$2=GRID!$B$1:$BI$1)*(КАЛЕНДАРЬ!$U19=GRID!$B$3:$BI$3), 0)),
ROUNDUP(INDEX(GRID!$B$17:$BI$27,MATCH(W$7,GRID!$A$17:$A$27,0),MATCH(1,($U$2=GRID!$B$1:$BI$1)*(КАЛЕНДАРЬ!$U19=GRID!$B$3:$BI$3), 0))*(1-GRID!$B$69),0))</f>
        <v>342500</v>
      </c>
    </row>
    <row r="124" spans="1:24" ht="12.75" hidden="1" customHeight="1" x14ac:dyDescent="0.2">
      <c r="A124" s="117" t="s">
        <v>44</v>
      </c>
      <c r="B124" s="117">
        <v>17</v>
      </c>
      <c r="C124" s="47" cm="1">
        <f t="array" ref="C124">IF($I$2="Открытый тариф",
INDEX(GRID!$B$4:$BI$14,MATCH(C$7,GRID!$A$4:$A$14,0),MATCH(1,($U$2=GRID!$B$1:$BI$1)*(КАЛЕНДАРЬ!$U20=GRID!$B$3:$BI$3), 0)),
ROUNDUP(INDEX(GRID!$B$4:$BI$14,MATCH(C$7,GRID!$A$4:$A$14,0),MATCH(1,($U$2=GRID!$B$1:$BI$1)*(КАЛЕНДАРЬ!$U20=GRID!$B$3:$BI$3),0))*(1-GRID!$B$69),0))</f>
        <v>32000</v>
      </c>
      <c r="D124" s="48" cm="1">
        <f t="array" ref="D124">IF($I$2="Открытый тариф",
INDEX(GRID!$B$17:$BI$27,MATCH(C$7,GRID!$A$17:$A$27,0),MATCH(1,($U$2=GRID!$B$1:$BI$1)*(КАЛЕНДАРЬ!$U20=GRID!$B$3:$BI$3), 0)),
ROUNDUP(INDEX(GRID!$B$17:$BI$27,MATCH(C$7,GRID!$A$17:$A$27,0),MATCH(1,($U$2=GRID!$B$1:$BI$1)*(КАЛЕНДАРЬ!$U20=GRID!$B$3:$BI$3), 0))*(1-GRID!$B$69),0))</f>
        <v>34500</v>
      </c>
      <c r="E124" s="47" cm="1">
        <f t="array" ref="E124">IF($I$2="Открытый тариф",
INDEX(GRID!$B$4:$BI$14,MATCH(E$7,GRID!$A$4:$A$14,0),MATCH(1,($U$2=GRID!$B$1:$BI$1)*(КАЛЕНДАРЬ!$U20=GRID!$B$3:$BI$3), 0)),
ROUNDUP(INDEX(GRID!$B$4:$BI$14,MATCH(E$7,GRID!$A$4:$A$14,0),MATCH(1,($U$2=GRID!$B$1:$BI$1)*(КАЛЕНДАРЬ!$U20=GRID!$B$3:$BI$3),0))*(1-GRID!$B$69),0))</f>
        <v>35800</v>
      </c>
      <c r="F124" s="48" cm="1">
        <f t="array" ref="F124">IF($I$2="Открытый тариф",
INDEX(GRID!$B$17:$BI$27,MATCH(E$7,GRID!$A$17:$A$27,0),MATCH(1,($U$2=GRID!$B$1:$BI$1)*(КАЛЕНДАРЬ!$U20=GRID!$B$3:$BI$3), 0)),
ROUNDUP(INDEX(GRID!$B$17:$BI$27,MATCH(E$7,GRID!$A$17:$A$27,0),MATCH(1,($U$2=GRID!$B$1:$BI$1)*(КАЛЕНДАРЬ!$U20=GRID!$B$3:$BI$3), 0))*(1-GRID!$B$69),0))</f>
        <v>38300</v>
      </c>
      <c r="G124" s="47" t="e" cm="1">
        <f t="array" ref="G124">IF($I$2="Открытый тариф",
INDEX(GRID!$B$4:$BI$14,MATCH(G$7,GRID!$A$4:$A$14,0),MATCH(1,($U$2=GRID!$B$1:$BI$1)*(КАЛЕНДАРЬ!$U20=GRID!$B$3:$BI$3), 0)),
ROUNDUP(INDEX(GRID!$B$4:$BI$14,MATCH(G$7,GRID!$A$4:$A$14,0),MATCH(1,($U$2=GRID!$B$1:$BI$1)*(КАЛЕНДАРЬ!$U20=GRID!$B$3:$BI$3),0))*(1-GRID!$B$69),0))</f>
        <v>#N/A</v>
      </c>
      <c r="H124" s="48" t="e" cm="1">
        <f t="array" ref="H124">IF($I$2="Открытый тариф",
INDEX(GRID!$B$17:$BI$27,MATCH(G$7,GRID!$A$17:$A$27,0),MATCH(1,($U$2=GRID!$B$1:$BI$1)*(КАЛЕНДАРЬ!$U20=GRID!$B$3:$BI$3), 0)),
ROUNDUP(INDEX(GRID!$B$17:$BI$27,MATCH(G$7,GRID!$A$17:$A$27,0),MATCH(1,($U$2=GRID!$B$1:$BI$1)*(КАЛЕНДАРЬ!$U20=GRID!$B$3:$BI$3), 0))*(1-GRID!$B$69),0))</f>
        <v>#N/A</v>
      </c>
      <c r="I124" s="47" t="e" cm="1">
        <f t="array" ref="I124">IF($I$2="Открытый тариф",
INDEX(GRID!$B$4:$BI$14,MATCH(I$7,GRID!$A$4:$A$14,0),MATCH(1,($U$2=GRID!$B$1:$BI$1)*(КАЛЕНДАРЬ!$U20=GRID!$B$3:$BI$3), 0)),
ROUNDUP(INDEX(GRID!$B$4:$BI$14,MATCH(I$7,GRID!$A$4:$A$14,0),MATCH(1,($U$2=GRID!$B$1:$BI$1)*(КАЛЕНДАРЬ!$U20=GRID!$B$3:$BI$3),0))*(1-GRID!$B$69),0))</f>
        <v>#N/A</v>
      </c>
      <c r="J124" s="48" t="e" cm="1">
        <f t="array" ref="J124">IF($I$2="Открытый тариф",
INDEX(GRID!$B$17:$BI$27,MATCH(I$7,GRID!$A$17:$A$27,0),MATCH(1,($U$2=GRID!$B$1:$BI$1)*(КАЛЕНДАРЬ!$U20=GRID!$B$3:$BI$3), 0)),
ROUNDUP(INDEX(GRID!$B$17:$BI$27,MATCH(I$7,GRID!$A$17:$A$27,0),MATCH(1,($U$2=GRID!$B$1:$BI$1)*(КАЛЕНДАРЬ!$U20=GRID!$B$3:$BI$3), 0))*(1-GRID!$B$69),0))</f>
        <v>#N/A</v>
      </c>
      <c r="K124" s="47" cm="1">
        <f t="array" ref="K124">IF($I$2="Открытый тариф",
INDEX(GRID!$B$4:$BI$14,MATCH(K$7,GRID!$A$4:$A$14,0),MATCH(1,($U$2=GRID!$B$1:$BI$1)*(КАЛЕНДАРЬ!$U20=GRID!$B$3:$BI$3), 0)),
ROUNDUP(INDEX(GRID!$B$4:$BI$14,MATCH(K$7,GRID!$A$4:$A$14,0),MATCH(1,($U$2=GRID!$B$1:$BI$1)*(КАЛЕНДАРЬ!$U20=GRID!$B$3:$BI$3),0))*(1-GRID!$B$69),0))</f>
        <v>49800</v>
      </c>
      <c r="L124" s="48" cm="1">
        <f t="array" ref="L124">IF($I$2="Открытый тариф",
INDEX(GRID!$B$17:$BI$27,MATCH(K$7,GRID!$A$17:$A$27,0),MATCH(1,($U$2=GRID!$B$1:$BI$1)*(КАЛЕНДАРЬ!$U20=GRID!$B$3:$BI$3), 0)),
ROUNDUP(INDEX(GRID!$B$17:$BI$27,MATCH(K$7,GRID!$A$17:$A$27,0),MATCH(1,($U$2=GRID!$B$1:$BI$1)*(КАЛЕНДАРЬ!$U20=GRID!$B$3:$BI$3), 0))*(1-GRID!$B$69),0))</f>
        <v>52300</v>
      </c>
      <c r="M124" s="47" cm="1">
        <f t="array" ref="M124">IF($I$2="Открытый тариф",
INDEX(GRID!$B$4:$BI$14,MATCH(M$7,GRID!$A$4:$A$14,0),MATCH(1,($U$2=GRID!$B$1:$BI$1)*(КАЛЕНДАРЬ!$U20=GRID!$B$3:$BI$3), 0)),
ROUNDUP(INDEX(GRID!$B$4:$BI$14,MATCH(M$7,GRID!$A$4:$A$14,0),MATCH(1,($U$2=GRID!$B$1:$BI$1)*(КАЛЕНДАРЬ!$U20=GRID!$B$3:$BI$3),0))*(1-GRID!$B$69),0))</f>
        <v>55600</v>
      </c>
      <c r="N124" s="48" cm="1">
        <f t="array" ref="N124">IF($I$2="Открытый тариф",
INDEX(GRID!$B$17:$BI$27,MATCH(M$7,GRID!$A$17:$A$27,0),MATCH(1,($U$2=GRID!$B$1:$BI$1)*(КАЛЕНДАРЬ!$U20=GRID!$B$3:$BI$3), 0)),
ROUNDUP(INDEX(GRID!$B$17:$BI$27,MATCH(M$7,GRID!$A$17:$A$27,0),MATCH(1,($U$2=GRID!$B$1:$BI$1)*(КАЛЕНДАРЬ!$U20=GRID!$B$3:$BI$3), 0))*(1-GRID!$B$69),0))</f>
        <v>58100</v>
      </c>
      <c r="O124" s="49" cm="1">
        <f t="array" ref="O124">IF($I$2="Открытый тариф",
INDEX(GRID!$B$4:$BI$14,MATCH(O$7,GRID!$A$4:$A$14,0),MATCH(1,($U$2=GRID!$B$1:$BI$1)*(КАЛЕНДАРЬ!$U20=GRID!$B$3:$BI$3), 0)),
ROUNDUP(INDEX(GRID!$B$4:$BI$14,MATCH(O$7,GRID!$A$4:$A$14,0),MATCH(1,($U$2=GRID!$B$1:$BI$1)*(КАЛЕНДАРЬ!$U20=GRID!$B$3:$BI$3),0))*(1-GRID!$B$69),0))</f>
        <v>62300</v>
      </c>
      <c r="P124" s="49" cm="1">
        <f t="array" ref="P124">IF($I$2="Открытый тариф",
INDEX(GRID!$B$17:$BI$27,MATCH(O$7,GRID!$A$17:$A$27,0),MATCH(1,($U$2=GRID!$B$1:$BI$1)*(КАЛЕНДАРЬ!$U20=GRID!$B$3:$BI$3), 0)),
ROUNDUP(INDEX(GRID!$B$17:$BI$27,MATCH(O$7,GRID!$A$17:$A$27,0),MATCH(1,($U$2=GRID!$B$1:$BI$1)*(КАЛЕНДАРЬ!$U20=GRID!$B$3:$BI$3), 0))*(1-GRID!$B$69),0))</f>
        <v>64800</v>
      </c>
      <c r="Q124" s="49" t="e" cm="1">
        <f t="array" ref="Q124">IF($I$2="Открытый тариф",
INDEX(GRID!$B$4:$BI$14,MATCH(Q$7,GRID!$A$4:$A$14,0),MATCH(1,($U$2=GRID!$B$1:$BI$1)*(КАЛЕНДАРЬ!$U20=GRID!$B$3:$BI$3), 0)),
ROUNDUP(INDEX(GRID!$B$4:$BI$14,MATCH(Q$7,GRID!$A$4:$A$14,0),MATCH(1,($U$2=GRID!$B$1:$BI$1)*(КАЛЕНДАРЬ!$U20=GRID!$B$3:$BI$3),0))*(1-GRID!$B$69),0))</f>
        <v>#N/A</v>
      </c>
      <c r="R124" s="49" t="e" cm="1">
        <f t="array" ref="R124">IF($I$2="Открытый тариф",
INDEX(GRID!$B$17:$BI$27,MATCH(Q$7,GRID!$A$17:$A$27,0),MATCH(1,($U$2=GRID!$B$1:$BI$1)*(КАЛЕНДАРЬ!$U20=GRID!$B$3:$BI$3), 0)),
ROUNDUP(INDEX(GRID!$B$17:$BI$27,MATCH(Q$7,GRID!$A$17:$A$27,0),MATCH(1,($U$2=GRID!$B$1:$BI$1)*(КАЛЕНДАРЬ!$U20=GRID!$B$3:$BI$3), 0))*(1-GRID!$B$69),0))</f>
        <v>#N/A</v>
      </c>
      <c r="S124" s="49" t="e" cm="1">
        <f t="array" ref="S124">IF($I$2="Открытый тариф",
INDEX(GRID!$B$4:$BI$14,MATCH(S$7,GRID!$A$4:$A$14,0),MATCH(1,($U$2=GRID!$B$1:$BI$1)*(КАЛЕНДАРЬ!$U20=GRID!$B$3:$BI$3), 0)),
ROUNDUP(INDEX(GRID!$B$4:$BI$14,MATCH(S$7,GRID!$A$4:$A$14,0),MATCH(1,($U$2=GRID!$B$1:$BI$1)*(КАЛЕНДАРЬ!$U20=GRID!$B$3:$BI$3),0))*(1-GRID!$B$69),0))</f>
        <v>#N/A</v>
      </c>
      <c r="T124" s="49" t="e" cm="1">
        <f t="array" ref="T124">IF($I$2="Открытый тариф",
INDEX(GRID!$B$17:$BI$27,MATCH(S$7,GRID!$A$17:$A$27,0),MATCH(1,($U$2=GRID!$B$1:$BI$1)*(КАЛЕНДАРЬ!$U20=GRID!$B$3:$BI$3), 0)),
ROUNDUP(INDEX(GRID!$B$17:$BI$27,MATCH(S$7,GRID!$A$17:$A$27,0),MATCH(1,($U$2=GRID!$B$1:$BI$1)*(КАЛЕНДАРЬ!$U20=GRID!$B$3:$BI$3), 0))*(1-GRID!$B$69),0))</f>
        <v>#N/A</v>
      </c>
      <c r="U124" s="49" cm="1">
        <f t="array" ref="U124">IF($I$2="Открытый тариф",
INDEX(GRID!$B$4:$BI$14,MATCH(U$7,GRID!$A$4:$A$14,0),MATCH(1,($U$2=GRID!$B$1:$BI$1)*(КАЛЕНДАРЬ!$U20=GRID!$B$3:$BI$3), 0)),
ROUNDUP(INDEX(GRID!$B$4:$BI$14,MATCH(U$7,GRID!$A$4:$A$14,0),MATCH(1,($U$2=GRID!$B$1:$BI$1)*(КАЛЕНДАРЬ!$U20=GRID!$B$3:$BI$3),0))*(1-GRID!$B$69),0))</f>
        <v>97000</v>
      </c>
      <c r="V124" s="49" cm="1">
        <f t="array" ref="V124">IF($I$2="Открытый тариф",
INDEX(GRID!$B$17:$BI$27,MATCH(U$7,GRID!$A$17:$A$27,0),MATCH(1,($U$2=GRID!$B$1:$BI$1)*(КАЛЕНДАРЬ!$U20=GRID!$B$3:$BI$3), 0)),
ROUNDUP(INDEX(GRID!$B$17:$BI$27,MATCH(U$7,GRID!$A$17:$A$27,0),MATCH(1,($U$2=GRID!$B$1:$BI$1)*(КАЛЕНДАРЬ!$U20=GRID!$B$3:$BI$3), 0))*(1-GRID!$B$69),0))</f>
        <v>99500</v>
      </c>
      <c r="W124" s="49" cm="1">
        <f t="array" ref="W124">IF($I$2="Открытый тариф",
INDEX(GRID!$B$4:$BI$14,MATCH(W$7,GRID!$A$4:$A$14,0),MATCH(1,($U$2=GRID!$B$1:$BI$1)*(КАЛЕНДАРЬ!$U20=GRID!$B$3:$BI$3), 0)),
ROUNDUP(INDEX(GRID!$B$4:$BI$14,MATCH(W$7,GRID!$A$4:$A$14,0),MATCH(1,($U$2=GRID!$B$1:$BI$1)*(КАЛЕНДАРЬ!$U20=GRID!$B$3:$BI$3),0))*(1-GRID!$B$69),0))</f>
        <v>340000</v>
      </c>
      <c r="X124" s="49" cm="1">
        <f t="array" ref="X124">IF($I$2="Открытый тариф",
INDEX(GRID!$B$17:$BI$27,MATCH(W$7,GRID!$A$17:$A$27,0),MATCH(1,($U$2=GRID!$B$1:$BI$1)*(КАЛЕНДАРЬ!$U20=GRID!$B$3:$BI$3), 0)),
ROUNDUP(INDEX(GRID!$B$17:$BI$27,MATCH(W$7,GRID!$A$17:$A$27,0),MATCH(1,($U$2=GRID!$B$1:$BI$1)*(КАЛЕНДАРЬ!$U20=GRID!$B$3:$BI$3), 0))*(1-GRID!$B$69),0))</f>
        <v>342500</v>
      </c>
    </row>
    <row r="125" spans="1:24" ht="12.75" hidden="1" customHeight="1" x14ac:dyDescent="0.2">
      <c r="A125" s="117" t="s">
        <v>45</v>
      </c>
      <c r="B125" s="117">
        <v>18</v>
      </c>
      <c r="C125" s="47" cm="1">
        <f t="array" ref="C125">IF($I$2="Открытый тариф",
INDEX(GRID!$B$4:$BI$14,MATCH(C$7,GRID!$A$4:$A$14,0),MATCH(1,($U$2=GRID!$B$1:$BI$1)*(КАЛЕНДАРЬ!$U21=GRID!$B$3:$BI$3), 0)),
ROUNDUP(INDEX(GRID!$B$4:$BI$14,MATCH(C$7,GRID!$A$4:$A$14,0),MATCH(1,($U$2=GRID!$B$1:$BI$1)*(КАЛЕНДАРЬ!$U21=GRID!$B$3:$BI$3),0))*(1-GRID!$B$69),0))</f>
        <v>32000</v>
      </c>
      <c r="D125" s="48" cm="1">
        <f t="array" ref="D125">IF($I$2="Открытый тариф",
INDEX(GRID!$B$17:$BI$27,MATCH(C$7,GRID!$A$17:$A$27,0),MATCH(1,($U$2=GRID!$B$1:$BI$1)*(КАЛЕНДАРЬ!$U21=GRID!$B$3:$BI$3), 0)),
ROUNDUP(INDEX(GRID!$B$17:$BI$27,MATCH(C$7,GRID!$A$17:$A$27,0),MATCH(1,($U$2=GRID!$B$1:$BI$1)*(КАЛЕНДАРЬ!$U21=GRID!$B$3:$BI$3), 0))*(1-GRID!$B$69),0))</f>
        <v>34500</v>
      </c>
      <c r="E125" s="47" cm="1">
        <f t="array" ref="E125">IF($I$2="Открытый тариф",
INDEX(GRID!$B$4:$BI$14,MATCH(E$7,GRID!$A$4:$A$14,0),MATCH(1,($U$2=GRID!$B$1:$BI$1)*(КАЛЕНДАРЬ!$U21=GRID!$B$3:$BI$3), 0)),
ROUNDUP(INDEX(GRID!$B$4:$BI$14,MATCH(E$7,GRID!$A$4:$A$14,0),MATCH(1,($U$2=GRID!$B$1:$BI$1)*(КАЛЕНДАРЬ!$U21=GRID!$B$3:$BI$3),0))*(1-GRID!$B$69),0))</f>
        <v>35800</v>
      </c>
      <c r="F125" s="48" cm="1">
        <f t="array" ref="F125">IF($I$2="Открытый тариф",
INDEX(GRID!$B$17:$BI$27,MATCH(E$7,GRID!$A$17:$A$27,0),MATCH(1,($U$2=GRID!$B$1:$BI$1)*(КАЛЕНДАРЬ!$U21=GRID!$B$3:$BI$3), 0)),
ROUNDUP(INDEX(GRID!$B$17:$BI$27,MATCH(E$7,GRID!$A$17:$A$27,0),MATCH(1,($U$2=GRID!$B$1:$BI$1)*(КАЛЕНДАРЬ!$U21=GRID!$B$3:$BI$3), 0))*(1-GRID!$B$69),0))</f>
        <v>38300</v>
      </c>
      <c r="G125" s="47" t="e" cm="1">
        <f t="array" ref="G125">IF($I$2="Открытый тариф",
INDEX(GRID!$B$4:$BI$14,MATCH(G$7,GRID!$A$4:$A$14,0),MATCH(1,($U$2=GRID!$B$1:$BI$1)*(КАЛЕНДАРЬ!$U21=GRID!$B$3:$BI$3), 0)),
ROUNDUP(INDEX(GRID!$B$4:$BI$14,MATCH(G$7,GRID!$A$4:$A$14,0),MATCH(1,($U$2=GRID!$B$1:$BI$1)*(КАЛЕНДАРЬ!$U21=GRID!$B$3:$BI$3),0))*(1-GRID!$B$69),0))</f>
        <v>#N/A</v>
      </c>
      <c r="H125" s="48" t="e" cm="1">
        <f t="array" ref="H125">IF($I$2="Открытый тариф",
INDEX(GRID!$B$17:$BI$27,MATCH(G$7,GRID!$A$17:$A$27,0),MATCH(1,($U$2=GRID!$B$1:$BI$1)*(КАЛЕНДАРЬ!$U21=GRID!$B$3:$BI$3), 0)),
ROUNDUP(INDEX(GRID!$B$17:$BI$27,MATCH(G$7,GRID!$A$17:$A$27,0),MATCH(1,($U$2=GRID!$B$1:$BI$1)*(КАЛЕНДАРЬ!$U21=GRID!$B$3:$BI$3), 0))*(1-GRID!$B$69),0))</f>
        <v>#N/A</v>
      </c>
      <c r="I125" s="47" t="e" cm="1">
        <f t="array" ref="I125">IF($I$2="Открытый тариф",
INDEX(GRID!$B$4:$BI$14,MATCH(I$7,GRID!$A$4:$A$14,0),MATCH(1,($U$2=GRID!$B$1:$BI$1)*(КАЛЕНДАРЬ!$U21=GRID!$B$3:$BI$3), 0)),
ROUNDUP(INDEX(GRID!$B$4:$BI$14,MATCH(I$7,GRID!$A$4:$A$14,0),MATCH(1,($U$2=GRID!$B$1:$BI$1)*(КАЛЕНДАРЬ!$U21=GRID!$B$3:$BI$3),0))*(1-GRID!$B$69),0))</f>
        <v>#N/A</v>
      </c>
      <c r="J125" s="48" t="e" cm="1">
        <f t="array" ref="J125">IF($I$2="Открытый тариф",
INDEX(GRID!$B$17:$BI$27,MATCH(I$7,GRID!$A$17:$A$27,0),MATCH(1,($U$2=GRID!$B$1:$BI$1)*(КАЛЕНДАРЬ!$U21=GRID!$B$3:$BI$3), 0)),
ROUNDUP(INDEX(GRID!$B$17:$BI$27,MATCH(I$7,GRID!$A$17:$A$27,0),MATCH(1,($U$2=GRID!$B$1:$BI$1)*(КАЛЕНДАРЬ!$U21=GRID!$B$3:$BI$3), 0))*(1-GRID!$B$69),0))</f>
        <v>#N/A</v>
      </c>
      <c r="K125" s="47" cm="1">
        <f t="array" ref="K125">IF($I$2="Открытый тариф",
INDEX(GRID!$B$4:$BI$14,MATCH(K$7,GRID!$A$4:$A$14,0),MATCH(1,($U$2=GRID!$B$1:$BI$1)*(КАЛЕНДАРЬ!$U21=GRID!$B$3:$BI$3), 0)),
ROUNDUP(INDEX(GRID!$B$4:$BI$14,MATCH(K$7,GRID!$A$4:$A$14,0),MATCH(1,($U$2=GRID!$B$1:$BI$1)*(КАЛЕНДАРЬ!$U21=GRID!$B$3:$BI$3),0))*(1-GRID!$B$69),0))</f>
        <v>49800</v>
      </c>
      <c r="L125" s="48" cm="1">
        <f t="array" ref="L125">IF($I$2="Открытый тариф",
INDEX(GRID!$B$17:$BI$27,MATCH(K$7,GRID!$A$17:$A$27,0),MATCH(1,($U$2=GRID!$B$1:$BI$1)*(КАЛЕНДАРЬ!$U21=GRID!$B$3:$BI$3), 0)),
ROUNDUP(INDEX(GRID!$B$17:$BI$27,MATCH(K$7,GRID!$A$17:$A$27,0),MATCH(1,($U$2=GRID!$B$1:$BI$1)*(КАЛЕНДАРЬ!$U21=GRID!$B$3:$BI$3), 0))*(1-GRID!$B$69),0))</f>
        <v>52300</v>
      </c>
      <c r="M125" s="47" cm="1">
        <f t="array" ref="M125">IF($I$2="Открытый тариф",
INDEX(GRID!$B$4:$BI$14,MATCH(M$7,GRID!$A$4:$A$14,0),MATCH(1,($U$2=GRID!$B$1:$BI$1)*(КАЛЕНДАРЬ!$U21=GRID!$B$3:$BI$3), 0)),
ROUNDUP(INDEX(GRID!$B$4:$BI$14,MATCH(M$7,GRID!$A$4:$A$14,0),MATCH(1,($U$2=GRID!$B$1:$BI$1)*(КАЛЕНДАРЬ!$U21=GRID!$B$3:$BI$3),0))*(1-GRID!$B$69),0))</f>
        <v>55600</v>
      </c>
      <c r="N125" s="48" cm="1">
        <f t="array" ref="N125">IF($I$2="Открытый тариф",
INDEX(GRID!$B$17:$BI$27,MATCH(M$7,GRID!$A$17:$A$27,0),MATCH(1,($U$2=GRID!$B$1:$BI$1)*(КАЛЕНДАРЬ!$U21=GRID!$B$3:$BI$3), 0)),
ROUNDUP(INDEX(GRID!$B$17:$BI$27,MATCH(M$7,GRID!$A$17:$A$27,0),MATCH(1,($U$2=GRID!$B$1:$BI$1)*(КАЛЕНДАРЬ!$U21=GRID!$B$3:$BI$3), 0))*(1-GRID!$B$69),0))</f>
        <v>58100</v>
      </c>
      <c r="O125" s="49" cm="1">
        <f t="array" ref="O125">IF($I$2="Открытый тариф",
INDEX(GRID!$B$4:$BI$14,MATCH(O$7,GRID!$A$4:$A$14,0),MATCH(1,($U$2=GRID!$B$1:$BI$1)*(КАЛЕНДАРЬ!$U21=GRID!$B$3:$BI$3), 0)),
ROUNDUP(INDEX(GRID!$B$4:$BI$14,MATCH(O$7,GRID!$A$4:$A$14,0),MATCH(1,($U$2=GRID!$B$1:$BI$1)*(КАЛЕНДАРЬ!$U21=GRID!$B$3:$BI$3),0))*(1-GRID!$B$69),0))</f>
        <v>62300</v>
      </c>
      <c r="P125" s="49" cm="1">
        <f t="array" ref="P125">IF($I$2="Открытый тариф",
INDEX(GRID!$B$17:$BI$27,MATCH(O$7,GRID!$A$17:$A$27,0),MATCH(1,($U$2=GRID!$B$1:$BI$1)*(КАЛЕНДАРЬ!$U21=GRID!$B$3:$BI$3), 0)),
ROUNDUP(INDEX(GRID!$B$17:$BI$27,MATCH(O$7,GRID!$A$17:$A$27,0),MATCH(1,($U$2=GRID!$B$1:$BI$1)*(КАЛЕНДАРЬ!$U21=GRID!$B$3:$BI$3), 0))*(1-GRID!$B$69),0))</f>
        <v>64800</v>
      </c>
      <c r="Q125" s="49" t="e" cm="1">
        <f t="array" ref="Q125">IF($I$2="Открытый тариф",
INDEX(GRID!$B$4:$BI$14,MATCH(Q$7,GRID!$A$4:$A$14,0),MATCH(1,($U$2=GRID!$B$1:$BI$1)*(КАЛЕНДАРЬ!$U21=GRID!$B$3:$BI$3), 0)),
ROUNDUP(INDEX(GRID!$B$4:$BI$14,MATCH(Q$7,GRID!$A$4:$A$14,0),MATCH(1,($U$2=GRID!$B$1:$BI$1)*(КАЛЕНДАРЬ!$U21=GRID!$B$3:$BI$3),0))*(1-GRID!$B$69),0))</f>
        <v>#N/A</v>
      </c>
      <c r="R125" s="49" t="e" cm="1">
        <f t="array" ref="R125">IF($I$2="Открытый тариф",
INDEX(GRID!$B$17:$BI$27,MATCH(Q$7,GRID!$A$17:$A$27,0),MATCH(1,($U$2=GRID!$B$1:$BI$1)*(КАЛЕНДАРЬ!$U21=GRID!$B$3:$BI$3), 0)),
ROUNDUP(INDEX(GRID!$B$17:$BI$27,MATCH(Q$7,GRID!$A$17:$A$27,0),MATCH(1,($U$2=GRID!$B$1:$BI$1)*(КАЛЕНДАРЬ!$U21=GRID!$B$3:$BI$3), 0))*(1-GRID!$B$69),0))</f>
        <v>#N/A</v>
      </c>
      <c r="S125" s="49" t="e" cm="1">
        <f t="array" ref="S125">IF($I$2="Открытый тариф",
INDEX(GRID!$B$4:$BI$14,MATCH(S$7,GRID!$A$4:$A$14,0),MATCH(1,($U$2=GRID!$B$1:$BI$1)*(КАЛЕНДАРЬ!$U21=GRID!$B$3:$BI$3), 0)),
ROUNDUP(INDEX(GRID!$B$4:$BI$14,MATCH(S$7,GRID!$A$4:$A$14,0),MATCH(1,($U$2=GRID!$B$1:$BI$1)*(КАЛЕНДАРЬ!$U21=GRID!$B$3:$BI$3),0))*(1-GRID!$B$69),0))</f>
        <v>#N/A</v>
      </c>
      <c r="T125" s="49" t="e" cm="1">
        <f t="array" ref="T125">IF($I$2="Открытый тариф",
INDEX(GRID!$B$17:$BI$27,MATCH(S$7,GRID!$A$17:$A$27,0),MATCH(1,($U$2=GRID!$B$1:$BI$1)*(КАЛЕНДАРЬ!$U21=GRID!$B$3:$BI$3), 0)),
ROUNDUP(INDEX(GRID!$B$17:$BI$27,MATCH(S$7,GRID!$A$17:$A$27,0),MATCH(1,($U$2=GRID!$B$1:$BI$1)*(КАЛЕНДАРЬ!$U21=GRID!$B$3:$BI$3), 0))*(1-GRID!$B$69),0))</f>
        <v>#N/A</v>
      </c>
      <c r="U125" s="49" cm="1">
        <f t="array" ref="U125">IF($I$2="Открытый тариф",
INDEX(GRID!$B$4:$BI$14,MATCH(U$7,GRID!$A$4:$A$14,0),MATCH(1,($U$2=GRID!$B$1:$BI$1)*(КАЛЕНДАРЬ!$U21=GRID!$B$3:$BI$3), 0)),
ROUNDUP(INDEX(GRID!$B$4:$BI$14,MATCH(U$7,GRID!$A$4:$A$14,0),MATCH(1,($U$2=GRID!$B$1:$BI$1)*(КАЛЕНДАРЬ!$U21=GRID!$B$3:$BI$3),0))*(1-GRID!$B$69),0))</f>
        <v>97000</v>
      </c>
      <c r="V125" s="49" cm="1">
        <f t="array" ref="V125">IF($I$2="Открытый тариф",
INDEX(GRID!$B$17:$BI$27,MATCH(U$7,GRID!$A$17:$A$27,0),MATCH(1,($U$2=GRID!$B$1:$BI$1)*(КАЛЕНДАРЬ!$U21=GRID!$B$3:$BI$3), 0)),
ROUNDUP(INDEX(GRID!$B$17:$BI$27,MATCH(U$7,GRID!$A$17:$A$27,0),MATCH(1,($U$2=GRID!$B$1:$BI$1)*(КАЛЕНДАРЬ!$U21=GRID!$B$3:$BI$3), 0))*(1-GRID!$B$69),0))</f>
        <v>99500</v>
      </c>
      <c r="W125" s="49" cm="1">
        <f t="array" ref="W125">IF($I$2="Открытый тариф",
INDEX(GRID!$B$4:$BI$14,MATCH(W$7,GRID!$A$4:$A$14,0),MATCH(1,($U$2=GRID!$B$1:$BI$1)*(КАЛЕНДАРЬ!$U21=GRID!$B$3:$BI$3), 0)),
ROUNDUP(INDEX(GRID!$B$4:$BI$14,MATCH(W$7,GRID!$A$4:$A$14,0),MATCH(1,($U$2=GRID!$B$1:$BI$1)*(КАЛЕНДАРЬ!$U21=GRID!$B$3:$BI$3),0))*(1-GRID!$B$69),0))</f>
        <v>340000</v>
      </c>
      <c r="X125" s="49" cm="1">
        <f t="array" ref="X125">IF($I$2="Открытый тариф",
INDEX(GRID!$B$17:$BI$27,MATCH(W$7,GRID!$A$17:$A$27,0),MATCH(1,($U$2=GRID!$B$1:$BI$1)*(КАЛЕНДАРЬ!$U21=GRID!$B$3:$BI$3), 0)),
ROUNDUP(INDEX(GRID!$B$17:$BI$27,MATCH(W$7,GRID!$A$17:$A$27,0),MATCH(1,($U$2=GRID!$B$1:$BI$1)*(КАЛЕНДАРЬ!$U21=GRID!$B$3:$BI$3), 0))*(1-GRID!$B$69),0))</f>
        <v>342500</v>
      </c>
    </row>
    <row r="126" spans="1:24" ht="12.75" hidden="1" customHeight="1" x14ac:dyDescent="0.2">
      <c r="A126" s="117" t="s">
        <v>46</v>
      </c>
      <c r="B126" s="117">
        <v>19</v>
      </c>
      <c r="C126" s="47" cm="1">
        <f t="array" ref="C126">IF($I$2="Открытый тариф",
INDEX(GRID!$B$4:$BI$14,MATCH(C$7,GRID!$A$4:$A$14,0),MATCH(1,($U$2=GRID!$B$1:$BI$1)*(КАЛЕНДАРЬ!$U22=GRID!$B$3:$BI$3), 0)),
ROUNDUP(INDEX(GRID!$B$4:$BI$14,MATCH(C$7,GRID!$A$4:$A$14,0),MATCH(1,($U$2=GRID!$B$1:$BI$1)*(КАЛЕНДАРЬ!$U22=GRID!$B$3:$BI$3),0))*(1-GRID!$B$69),0))</f>
        <v>32000</v>
      </c>
      <c r="D126" s="48" cm="1">
        <f t="array" ref="D126">IF($I$2="Открытый тариф",
INDEX(GRID!$B$17:$BI$27,MATCH(C$7,GRID!$A$17:$A$27,0),MATCH(1,($U$2=GRID!$B$1:$BI$1)*(КАЛЕНДАРЬ!$U22=GRID!$B$3:$BI$3), 0)),
ROUNDUP(INDEX(GRID!$B$17:$BI$27,MATCH(C$7,GRID!$A$17:$A$27,0),MATCH(1,($U$2=GRID!$B$1:$BI$1)*(КАЛЕНДАРЬ!$U22=GRID!$B$3:$BI$3), 0))*(1-GRID!$B$69),0))</f>
        <v>34500</v>
      </c>
      <c r="E126" s="47" cm="1">
        <f t="array" ref="E126">IF($I$2="Открытый тариф",
INDEX(GRID!$B$4:$BI$14,MATCH(E$7,GRID!$A$4:$A$14,0),MATCH(1,($U$2=GRID!$B$1:$BI$1)*(КАЛЕНДАРЬ!$U22=GRID!$B$3:$BI$3), 0)),
ROUNDUP(INDEX(GRID!$B$4:$BI$14,MATCH(E$7,GRID!$A$4:$A$14,0),MATCH(1,($U$2=GRID!$B$1:$BI$1)*(КАЛЕНДАРЬ!$U22=GRID!$B$3:$BI$3),0))*(1-GRID!$B$69),0))</f>
        <v>35800</v>
      </c>
      <c r="F126" s="48" cm="1">
        <f t="array" ref="F126">IF($I$2="Открытый тариф",
INDEX(GRID!$B$17:$BI$27,MATCH(E$7,GRID!$A$17:$A$27,0),MATCH(1,($U$2=GRID!$B$1:$BI$1)*(КАЛЕНДАРЬ!$U22=GRID!$B$3:$BI$3), 0)),
ROUNDUP(INDEX(GRID!$B$17:$BI$27,MATCH(E$7,GRID!$A$17:$A$27,0),MATCH(1,($U$2=GRID!$B$1:$BI$1)*(КАЛЕНДАРЬ!$U22=GRID!$B$3:$BI$3), 0))*(1-GRID!$B$69),0))</f>
        <v>38300</v>
      </c>
      <c r="G126" s="47" t="e" cm="1">
        <f t="array" ref="G126">IF($I$2="Открытый тариф",
INDEX(GRID!$B$4:$BI$14,MATCH(G$7,GRID!$A$4:$A$14,0),MATCH(1,($U$2=GRID!$B$1:$BI$1)*(КАЛЕНДАРЬ!$U22=GRID!$B$3:$BI$3), 0)),
ROUNDUP(INDEX(GRID!$B$4:$BI$14,MATCH(G$7,GRID!$A$4:$A$14,0),MATCH(1,($U$2=GRID!$B$1:$BI$1)*(КАЛЕНДАРЬ!$U22=GRID!$B$3:$BI$3),0))*(1-GRID!$B$69),0))</f>
        <v>#N/A</v>
      </c>
      <c r="H126" s="48" t="e" cm="1">
        <f t="array" ref="H126">IF($I$2="Открытый тариф",
INDEX(GRID!$B$17:$BI$27,MATCH(G$7,GRID!$A$17:$A$27,0),MATCH(1,($U$2=GRID!$B$1:$BI$1)*(КАЛЕНДАРЬ!$U22=GRID!$B$3:$BI$3), 0)),
ROUNDUP(INDEX(GRID!$B$17:$BI$27,MATCH(G$7,GRID!$A$17:$A$27,0),MATCH(1,($U$2=GRID!$B$1:$BI$1)*(КАЛЕНДАРЬ!$U22=GRID!$B$3:$BI$3), 0))*(1-GRID!$B$69),0))</f>
        <v>#N/A</v>
      </c>
      <c r="I126" s="47" t="e" cm="1">
        <f t="array" ref="I126">IF($I$2="Открытый тариф",
INDEX(GRID!$B$4:$BI$14,MATCH(I$7,GRID!$A$4:$A$14,0),MATCH(1,($U$2=GRID!$B$1:$BI$1)*(КАЛЕНДАРЬ!$U22=GRID!$B$3:$BI$3), 0)),
ROUNDUP(INDEX(GRID!$B$4:$BI$14,MATCH(I$7,GRID!$A$4:$A$14,0),MATCH(1,($U$2=GRID!$B$1:$BI$1)*(КАЛЕНДАРЬ!$U22=GRID!$B$3:$BI$3),0))*(1-GRID!$B$69),0))</f>
        <v>#N/A</v>
      </c>
      <c r="J126" s="48" t="e" cm="1">
        <f t="array" ref="J126">IF($I$2="Открытый тариф",
INDEX(GRID!$B$17:$BI$27,MATCH(I$7,GRID!$A$17:$A$27,0),MATCH(1,($U$2=GRID!$B$1:$BI$1)*(КАЛЕНДАРЬ!$U22=GRID!$B$3:$BI$3), 0)),
ROUNDUP(INDEX(GRID!$B$17:$BI$27,MATCH(I$7,GRID!$A$17:$A$27,0),MATCH(1,($U$2=GRID!$B$1:$BI$1)*(КАЛЕНДАРЬ!$U22=GRID!$B$3:$BI$3), 0))*(1-GRID!$B$69),0))</f>
        <v>#N/A</v>
      </c>
      <c r="K126" s="47" cm="1">
        <f t="array" ref="K126">IF($I$2="Открытый тариф",
INDEX(GRID!$B$4:$BI$14,MATCH(K$7,GRID!$A$4:$A$14,0),MATCH(1,($U$2=GRID!$B$1:$BI$1)*(КАЛЕНДАРЬ!$U22=GRID!$B$3:$BI$3), 0)),
ROUNDUP(INDEX(GRID!$B$4:$BI$14,MATCH(K$7,GRID!$A$4:$A$14,0),MATCH(1,($U$2=GRID!$B$1:$BI$1)*(КАЛЕНДАРЬ!$U22=GRID!$B$3:$BI$3),0))*(1-GRID!$B$69),0))</f>
        <v>49800</v>
      </c>
      <c r="L126" s="48" cm="1">
        <f t="array" ref="L126">IF($I$2="Открытый тариф",
INDEX(GRID!$B$17:$BI$27,MATCH(K$7,GRID!$A$17:$A$27,0),MATCH(1,($U$2=GRID!$B$1:$BI$1)*(КАЛЕНДАРЬ!$U22=GRID!$B$3:$BI$3), 0)),
ROUNDUP(INDEX(GRID!$B$17:$BI$27,MATCH(K$7,GRID!$A$17:$A$27,0),MATCH(1,($U$2=GRID!$B$1:$BI$1)*(КАЛЕНДАРЬ!$U22=GRID!$B$3:$BI$3), 0))*(1-GRID!$B$69),0))</f>
        <v>52300</v>
      </c>
      <c r="M126" s="47" cm="1">
        <f t="array" ref="M126">IF($I$2="Открытый тариф",
INDEX(GRID!$B$4:$BI$14,MATCH(M$7,GRID!$A$4:$A$14,0),MATCH(1,($U$2=GRID!$B$1:$BI$1)*(КАЛЕНДАРЬ!$U22=GRID!$B$3:$BI$3), 0)),
ROUNDUP(INDEX(GRID!$B$4:$BI$14,MATCH(M$7,GRID!$A$4:$A$14,0),MATCH(1,($U$2=GRID!$B$1:$BI$1)*(КАЛЕНДАРЬ!$U22=GRID!$B$3:$BI$3),0))*(1-GRID!$B$69),0))</f>
        <v>55600</v>
      </c>
      <c r="N126" s="48" cm="1">
        <f t="array" ref="N126">IF($I$2="Открытый тариф",
INDEX(GRID!$B$17:$BI$27,MATCH(M$7,GRID!$A$17:$A$27,0),MATCH(1,($U$2=GRID!$B$1:$BI$1)*(КАЛЕНДАРЬ!$U22=GRID!$B$3:$BI$3), 0)),
ROUNDUP(INDEX(GRID!$B$17:$BI$27,MATCH(M$7,GRID!$A$17:$A$27,0),MATCH(1,($U$2=GRID!$B$1:$BI$1)*(КАЛЕНДАРЬ!$U22=GRID!$B$3:$BI$3), 0))*(1-GRID!$B$69),0))</f>
        <v>58100</v>
      </c>
      <c r="O126" s="49" cm="1">
        <f t="array" ref="O126">IF($I$2="Открытый тариф",
INDEX(GRID!$B$4:$BI$14,MATCH(O$7,GRID!$A$4:$A$14,0),MATCH(1,($U$2=GRID!$B$1:$BI$1)*(КАЛЕНДАРЬ!$U22=GRID!$B$3:$BI$3), 0)),
ROUNDUP(INDEX(GRID!$B$4:$BI$14,MATCH(O$7,GRID!$A$4:$A$14,0),MATCH(1,($U$2=GRID!$B$1:$BI$1)*(КАЛЕНДАРЬ!$U22=GRID!$B$3:$BI$3),0))*(1-GRID!$B$69),0))</f>
        <v>62300</v>
      </c>
      <c r="P126" s="49" cm="1">
        <f t="array" ref="P126">IF($I$2="Открытый тариф",
INDEX(GRID!$B$17:$BI$27,MATCH(O$7,GRID!$A$17:$A$27,0),MATCH(1,($U$2=GRID!$B$1:$BI$1)*(КАЛЕНДАРЬ!$U22=GRID!$B$3:$BI$3), 0)),
ROUNDUP(INDEX(GRID!$B$17:$BI$27,MATCH(O$7,GRID!$A$17:$A$27,0),MATCH(1,($U$2=GRID!$B$1:$BI$1)*(КАЛЕНДАРЬ!$U22=GRID!$B$3:$BI$3), 0))*(1-GRID!$B$69),0))</f>
        <v>64800</v>
      </c>
      <c r="Q126" s="49" t="e" cm="1">
        <f t="array" ref="Q126">IF($I$2="Открытый тариф",
INDEX(GRID!$B$4:$BI$14,MATCH(Q$7,GRID!$A$4:$A$14,0),MATCH(1,($U$2=GRID!$B$1:$BI$1)*(КАЛЕНДАРЬ!$U22=GRID!$B$3:$BI$3), 0)),
ROUNDUP(INDEX(GRID!$B$4:$BI$14,MATCH(Q$7,GRID!$A$4:$A$14,0),MATCH(1,($U$2=GRID!$B$1:$BI$1)*(КАЛЕНДАРЬ!$U22=GRID!$B$3:$BI$3),0))*(1-GRID!$B$69),0))</f>
        <v>#N/A</v>
      </c>
      <c r="R126" s="49" t="e" cm="1">
        <f t="array" ref="R126">IF($I$2="Открытый тариф",
INDEX(GRID!$B$17:$BI$27,MATCH(Q$7,GRID!$A$17:$A$27,0),MATCH(1,($U$2=GRID!$B$1:$BI$1)*(КАЛЕНДАРЬ!$U22=GRID!$B$3:$BI$3), 0)),
ROUNDUP(INDEX(GRID!$B$17:$BI$27,MATCH(Q$7,GRID!$A$17:$A$27,0),MATCH(1,($U$2=GRID!$B$1:$BI$1)*(КАЛЕНДАРЬ!$U22=GRID!$B$3:$BI$3), 0))*(1-GRID!$B$69),0))</f>
        <v>#N/A</v>
      </c>
      <c r="S126" s="49" t="e" cm="1">
        <f t="array" ref="S126">IF($I$2="Открытый тариф",
INDEX(GRID!$B$4:$BI$14,MATCH(S$7,GRID!$A$4:$A$14,0),MATCH(1,($U$2=GRID!$B$1:$BI$1)*(КАЛЕНДАРЬ!$U22=GRID!$B$3:$BI$3), 0)),
ROUNDUP(INDEX(GRID!$B$4:$BI$14,MATCH(S$7,GRID!$A$4:$A$14,0),MATCH(1,($U$2=GRID!$B$1:$BI$1)*(КАЛЕНДАРЬ!$U22=GRID!$B$3:$BI$3),0))*(1-GRID!$B$69),0))</f>
        <v>#N/A</v>
      </c>
      <c r="T126" s="49" t="e" cm="1">
        <f t="array" ref="T126">IF($I$2="Открытый тариф",
INDEX(GRID!$B$17:$BI$27,MATCH(S$7,GRID!$A$17:$A$27,0),MATCH(1,($U$2=GRID!$B$1:$BI$1)*(КАЛЕНДАРЬ!$U22=GRID!$B$3:$BI$3), 0)),
ROUNDUP(INDEX(GRID!$B$17:$BI$27,MATCH(S$7,GRID!$A$17:$A$27,0),MATCH(1,($U$2=GRID!$B$1:$BI$1)*(КАЛЕНДАРЬ!$U22=GRID!$B$3:$BI$3), 0))*(1-GRID!$B$69),0))</f>
        <v>#N/A</v>
      </c>
      <c r="U126" s="49" cm="1">
        <f t="array" ref="U126">IF($I$2="Открытый тариф",
INDEX(GRID!$B$4:$BI$14,MATCH(U$7,GRID!$A$4:$A$14,0),MATCH(1,($U$2=GRID!$B$1:$BI$1)*(КАЛЕНДАРЬ!$U22=GRID!$B$3:$BI$3), 0)),
ROUNDUP(INDEX(GRID!$B$4:$BI$14,MATCH(U$7,GRID!$A$4:$A$14,0),MATCH(1,($U$2=GRID!$B$1:$BI$1)*(КАЛЕНДАРЬ!$U22=GRID!$B$3:$BI$3),0))*(1-GRID!$B$69),0))</f>
        <v>97000</v>
      </c>
      <c r="V126" s="49" cm="1">
        <f t="array" ref="V126">IF($I$2="Открытый тариф",
INDEX(GRID!$B$17:$BI$27,MATCH(U$7,GRID!$A$17:$A$27,0),MATCH(1,($U$2=GRID!$B$1:$BI$1)*(КАЛЕНДАРЬ!$U22=GRID!$B$3:$BI$3), 0)),
ROUNDUP(INDEX(GRID!$B$17:$BI$27,MATCH(U$7,GRID!$A$17:$A$27,0),MATCH(1,($U$2=GRID!$B$1:$BI$1)*(КАЛЕНДАРЬ!$U22=GRID!$B$3:$BI$3), 0))*(1-GRID!$B$69),0))</f>
        <v>99500</v>
      </c>
      <c r="W126" s="49" cm="1">
        <f t="array" ref="W126">IF($I$2="Открытый тариф",
INDEX(GRID!$B$4:$BI$14,MATCH(W$7,GRID!$A$4:$A$14,0),MATCH(1,($U$2=GRID!$B$1:$BI$1)*(КАЛЕНДАРЬ!$U22=GRID!$B$3:$BI$3), 0)),
ROUNDUP(INDEX(GRID!$B$4:$BI$14,MATCH(W$7,GRID!$A$4:$A$14,0),MATCH(1,($U$2=GRID!$B$1:$BI$1)*(КАЛЕНДАРЬ!$U22=GRID!$B$3:$BI$3),0))*(1-GRID!$B$69),0))</f>
        <v>340000</v>
      </c>
      <c r="X126" s="49" cm="1">
        <f t="array" ref="X126">IF($I$2="Открытый тариф",
INDEX(GRID!$B$17:$BI$27,MATCH(W$7,GRID!$A$17:$A$27,0),MATCH(1,($U$2=GRID!$B$1:$BI$1)*(КАЛЕНДАРЬ!$U22=GRID!$B$3:$BI$3), 0)),
ROUNDUP(INDEX(GRID!$B$17:$BI$27,MATCH(W$7,GRID!$A$17:$A$27,0),MATCH(1,($U$2=GRID!$B$1:$BI$1)*(КАЛЕНДАРЬ!$U22=GRID!$B$3:$BI$3), 0))*(1-GRID!$B$69),0))</f>
        <v>342500</v>
      </c>
    </row>
    <row r="127" spans="1:24" ht="12.75" hidden="1" customHeight="1" x14ac:dyDescent="0.2">
      <c r="A127" s="117" t="s">
        <v>47</v>
      </c>
      <c r="B127" s="117">
        <v>20</v>
      </c>
      <c r="C127" s="47" cm="1">
        <f t="array" ref="C127">IF($I$2="Открытый тариф",
INDEX(GRID!$B$4:$BI$14,MATCH(C$7,GRID!$A$4:$A$14,0),MATCH(1,($U$2=GRID!$B$1:$BI$1)*(КАЛЕНДАРЬ!$U23=GRID!$B$3:$BI$3), 0)),
ROUNDUP(INDEX(GRID!$B$4:$BI$14,MATCH(C$7,GRID!$A$4:$A$14,0),MATCH(1,($U$2=GRID!$B$1:$BI$1)*(КАЛЕНДАРЬ!$U23=GRID!$B$3:$BI$3),0))*(1-GRID!$B$69),0))</f>
        <v>32000</v>
      </c>
      <c r="D127" s="48" cm="1">
        <f t="array" ref="D127">IF($I$2="Открытый тариф",
INDEX(GRID!$B$17:$BI$27,MATCH(C$7,GRID!$A$17:$A$27,0),MATCH(1,($U$2=GRID!$B$1:$BI$1)*(КАЛЕНДАРЬ!$U23=GRID!$B$3:$BI$3), 0)),
ROUNDUP(INDEX(GRID!$B$17:$BI$27,MATCH(C$7,GRID!$A$17:$A$27,0),MATCH(1,($U$2=GRID!$B$1:$BI$1)*(КАЛЕНДАРЬ!$U23=GRID!$B$3:$BI$3), 0))*(1-GRID!$B$69),0))</f>
        <v>34500</v>
      </c>
      <c r="E127" s="47" cm="1">
        <f t="array" ref="E127">IF($I$2="Открытый тариф",
INDEX(GRID!$B$4:$BI$14,MATCH(E$7,GRID!$A$4:$A$14,0),MATCH(1,($U$2=GRID!$B$1:$BI$1)*(КАЛЕНДАРЬ!$U23=GRID!$B$3:$BI$3), 0)),
ROUNDUP(INDEX(GRID!$B$4:$BI$14,MATCH(E$7,GRID!$A$4:$A$14,0),MATCH(1,($U$2=GRID!$B$1:$BI$1)*(КАЛЕНДАРЬ!$U23=GRID!$B$3:$BI$3),0))*(1-GRID!$B$69),0))</f>
        <v>35800</v>
      </c>
      <c r="F127" s="48" cm="1">
        <f t="array" ref="F127">IF($I$2="Открытый тариф",
INDEX(GRID!$B$17:$BI$27,MATCH(E$7,GRID!$A$17:$A$27,0),MATCH(1,($U$2=GRID!$B$1:$BI$1)*(КАЛЕНДАРЬ!$U23=GRID!$B$3:$BI$3), 0)),
ROUNDUP(INDEX(GRID!$B$17:$BI$27,MATCH(E$7,GRID!$A$17:$A$27,0),MATCH(1,($U$2=GRID!$B$1:$BI$1)*(КАЛЕНДАРЬ!$U23=GRID!$B$3:$BI$3), 0))*(1-GRID!$B$69),0))</f>
        <v>38300</v>
      </c>
      <c r="G127" s="47" t="e" cm="1">
        <f t="array" ref="G127">IF($I$2="Открытый тариф",
INDEX(GRID!$B$4:$BI$14,MATCH(G$7,GRID!$A$4:$A$14,0),MATCH(1,($U$2=GRID!$B$1:$BI$1)*(КАЛЕНДАРЬ!$U23=GRID!$B$3:$BI$3), 0)),
ROUNDUP(INDEX(GRID!$B$4:$BI$14,MATCH(G$7,GRID!$A$4:$A$14,0),MATCH(1,($U$2=GRID!$B$1:$BI$1)*(КАЛЕНДАРЬ!$U23=GRID!$B$3:$BI$3),0))*(1-GRID!$B$69),0))</f>
        <v>#N/A</v>
      </c>
      <c r="H127" s="48" t="e" cm="1">
        <f t="array" ref="H127">IF($I$2="Открытый тариф",
INDEX(GRID!$B$17:$BI$27,MATCH(G$7,GRID!$A$17:$A$27,0),MATCH(1,($U$2=GRID!$B$1:$BI$1)*(КАЛЕНДАРЬ!$U23=GRID!$B$3:$BI$3), 0)),
ROUNDUP(INDEX(GRID!$B$17:$BI$27,MATCH(G$7,GRID!$A$17:$A$27,0),MATCH(1,($U$2=GRID!$B$1:$BI$1)*(КАЛЕНДАРЬ!$U23=GRID!$B$3:$BI$3), 0))*(1-GRID!$B$69),0))</f>
        <v>#N/A</v>
      </c>
      <c r="I127" s="47" t="e" cm="1">
        <f t="array" ref="I127">IF($I$2="Открытый тариф",
INDEX(GRID!$B$4:$BI$14,MATCH(I$7,GRID!$A$4:$A$14,0),MATCH(1,($U$2=GRID!$B$1:$BI$1)*(КАЛЕНДАРЬ!$U23=GRID!$B$3:$BI$3), 0)),
ROUNDUP(INDEX(GRID!$B$4:$BI$14,MATCH(I$7,GRID!$A$4:$A$14,0),MATCH(1,($U$2=GRID!$B$1:$BI$1)*(КАЛЕНДАРЬ!$U23=GRID!$B$3:$BI$3),0))*(1-GRID!$B$69),0))</f>
        <v>#N/A</v>
      </c>
      <c r="J127" s="48" t="e" cm="1">
        <f t="array" ref="J127">IF($I$2="Открытый тариф",
INDEX(GRID!$B$17:$BI$27,MATCH(I$7,GRID!$A$17:$A$27,0),MATCH(1,($U$2=GRID!$B$1:$BI$1)*(КАЛЕНДАРЬ!$U23=GRID!$B$3:$BI$3), 0)),
ROUNDUP(INDEX(GRID!$B$17:$BI$27,MATCH(I$7,GRID!$A$17:$A$27,0),MATCH(1,($U$2=GRID!$B$1:$BI$1)*(КАЛЕНДАРЬ!$U23=GRID!$B$3:$BI$3), 0))*(1-GRID!$B$69),0))</f>
        <v>#N/A</v>
      </c>
      <c r="K127" s="47" cm="1">
        <f t="array" ref="K127">IF($I$2="Открытый тариф",
INDEX(GRID!$B$4:$BI$14,MATCH(K$7,GRID!$A$4:$A$14,0),MATCH(1,($U$2=GRID!$B$1:$BI$1)*(КАЛЕНДАРЬ!$U23=GRID!$B$3:$BI$3), 0)),
ROUNDUP(INDEX(GRID!$B$4:$BI$14,MATCH(K$7,GRID!$A$4:$A$14,0),MATCH(1,($U$2=GRID!$B$1:$BI$1)*(КАЛЕНДАРЬ!$U23=GRID!$B$3:$BI$3),0))*(1-GRID!$B$69),0))</f>
        <v>49800</v>
      </c>
      <c r="L127" s="48" cm="1">
        <f t="array" ref="L127">IF($I$2="Открытый тариф",
INDEX(GRID!$B$17:$BI$27,MATCH(K$7,GRID!$A$17:$A$27,0),MATCH(1,($U$2=GRID!$B$1:$BI$1)*(КАЛЕНДАРЬ!$U23=GRID!$B$3:$BI$3), 0)),
ROUNDUP(INDEX(GRID!$B$17:$BI$27,MATCH(K$7,GRID!$A$17:$A$27,0),MATCH(1,($U$2=GRID!$B$1:$BI$1)*(КАЛЕНДАРЬ!$U23=GRID!$B$3:$BI$3), 0))*(1-GRID!$B$69),0))</f>
        <v>52300</v>
      </c>
      <c r="M127" s="47" cm="1">
        <f t="array" ref="M127">IF($I$2="Открытый тариф",
INDEX(GRID!$B$4:$BI$14,MATCH(M$7,GRID!$A$4:$A$14,0),MATCH(1,($U$2=GRID!$B$1:$BI$1)*(КАЛЕНДАРЬ!$U23=GRID!$B$3:$BI$3), 0)),
ROUNDUP(INDEX(GRID!$B$4:$BI$14,MATCH(M$7,GRID!$A$4:$A$14,0),MATCH(1,($U$2=GRID!$B$1:$BI$1)*(КАЛЕНДАРЬ!$U23=GRID!$B$3:$BI$3),0))*(1-GRID!$B$69),0))</f>
        <v>55600</v>
      </c>
      <c r="N127" s="48" cm="1">
        <f t="array" ref="N127">IF($I$2="Открытый тариф",
INDEX(GRID!$B$17:$BI$27,MATCH(M$7,GRID!$A$17:$A$27,0),MATCH(1,($U$2=GRID!$B$1:$BI$1)*(КАЛЕНДАРЬ!$U23=GRID!$B$3:$BI$3), 0)),
ROUNDUP(INDEX(GRID!$B$17:$BI$27,MATCH(M$7,GRID!$A$17:$A$27,0),MATCH(1,($U$2=GRID!$B$1:$BI$1)*(КАЛЕНДАРЬ!$U23=GRID!$B$3:$BI$3), 0))*(1-GRID!$B$69),0))</f>
        <v>58100</v>
      </c>
      <c r="O127" s="49" cm="1">
        <f t="array" ref="O127">IF($I$2="Открытый тариф",
INDEX(GRID!$B$4:$BI$14,MATCH(O$7,GRID!$A$4:$A$14,0),MATCH(1,($U$2=GRID!$B$1:$BI$1)*(КАЛЕНДАРЬ!$U23=GRID!$B$3:$BI$3), 0)),
ROUNDUP(INDEX(GRID!$B$4:$BI$14,MATCH(O$7,GRID!$A$4:$A$14,0),MATCH(1,($U$2=GRID!$B$1:$BI$1)*(КАЛЕНДАРЬ!$U23=GRID!$B$3:$BI$3),0))*(1-GRID!$B$69),0))</f>
        <v>62300</v>
      </c>
      <c r="P127" s="49" cm="1">
        <f t="array" ref="P127">IF($I$2="Открытый тариф",
INDEX(GRID!$B$17:$BI$27,MATCH(O$7,GRID!$A$17:$A$27,0),MATCH(1,($U$2=GRID!$B$1:$BI$1)*(КАЛЕНДАРЬ!$U23=GRID!$B$3:$BI$3), 0)),
ROUNDUP(INDEX(GRID!$B$17:$BI$27,MATCH(O$7,GRID!$A$17:$A$27,0),MATCH(1,($U$2=GRID!$B$1:$BI$1)*(КАЛЕНДАРЬ!$U23=GRID!$B$3:$BI$3), 0))*(1-GRID!$B$69),0))</f>
        <v>64800</v>
      </c>
      <c r="Q127" s="49" t="e" cm="1">
        <f t="array" ref="Q127">IF($I$2="Открытый тариф",
INDEX(GRID!$B$4:$BI$14,MATCH(Q$7,GRID!$A$4:$A$14,0),MATCH(1,($U$2=GRID!$B$1:$BI$1)*(КАЛЕНДАРЬ!$U23=GRID!$B$3:$BI$3), 0)),
ROUNDUP(INDEX(GRID!$B$4:$BI$14,MATCH(Q$7,GRID!$A$4:$A$14,0),MATCH(1,($U$2=GRID!$B$1:$BI$1)*(КАЛЕНДАРЬ!$U23=GRID!$B$3:$BI$3),0))*(1-GRID!$B$69),0))</f>
        <v>#N/A</v>
      </c>
      <c r="R127" s="49" t="e" cm="1">
        <f t="array" ref="R127">IF($I$2="Открытый тариф",
INDEX(GRID!$B$17:$BI$27,MATCH(Q$7,GRID!$A$17:$A$27,0),MATCH(1,($U$2=GRID!$B$1:$BI$1)*(КАЛЕНДАРЬ!$U23=GRID!$B$3:$BI$3), 0)),
ROUNDUP(INDEX(GRID!$B$17:$BI$27,MATCH(Q$7,GRID!$A$17:$A$27,0),MATCH(1,($U$2=GRID!$B$1:$BI$1)*(КАЛЕНДАРЬ!$U23=GRID!$B$3:$BI$3), 0))*(1-GRID!$B$69),0))</f>
        <v>#N/A</v>
      </c>
      <c r="S127" s="49" t="e" cm="1">
        <f t="array" ref="S127">IF($I$2="Открытый тариф",
INDEX(GRID!$B$4:$BI$14,MATCH(S$7,GRID!$A$4:$A$14,0),MATCH(1,($U$2=GRID!$B$1:$BI$1)*(КАЛЕНДАРЬ!$U23=GRID!$B$3:$BI$3), 0)),
ROUNDUP(INDEX(GRID!$B$4:$BI$14,MATCH(S$7,GRID!$A$4:$A$14,0),MATCH(1,($U$2=GRID!$B$1:$BI$1)*(КАЛЕНДАРЬ!$U23=GRID!$B$3:$BI$3),0))*(1-GRID!$B$69),0))</f>
        <v>#N/A</v>
      </c>
      <c r="T127" s="49" t="e" cm="1">
        <f t="array" ref="T127">IF($I$2="Открытый тариф",
INDEX(GRID!$B$17:$BI$27,MATCH(S$7,GRID!$A$17:$A$27,0),MATCH(1,($U$2=GRID!$B$1:$BI$1)*(КАЛЕНДАРЬ!$U23=GRID!$B$3:$BI$3), 0)),
ROUNDUP(INDEX(GRID!$B$17:$BI$27,MATCH(S$7,GRID!$A$17:$A$27,0),MATCH(1,($U$2=GRID!$B$1:$BI$1)*(КАЛЕНДАРЬ!$U23=GRID!$B$3:$BI$3), 0))*(1-GRID!$B$69),0))</f>
        <v>#N/A</v>
      </c>
      <c r="U127" s="49" cm="1">
        <f t="array" ref="U127">IF($I$2="Открытый тариф",
INDEX(GRID!$B$4:$BI$14,MATCH(U$7,GRID!$A$4:$A$14,0),MATCH(1,($U$2=GRID!$B$1:$BI$1)*(КАЛЕНДАРЬ!$U23=GRID!$B$3:$BI$3), 0)),
ROUNDUP(INDEX(GRID!$B$4:$BI$14,MATCH(U$7,GRID!$A$4:$A$14,0),MATCH(1,($U$2=GRID!$B$1:$BI$1)*(КАЛЕНДАРЬ!$U23=GRID!$B$3:$BI$3),0))*(1-GRID!$B$69),0))</f>
        <v>97000</v>
      </c>
      <c r="V127" s="49" cm="1">
        <f t="array" ref="V127">IF($I$2="Открытый тариф",
INDEX(GRID!$B$17:$BI$27,MATCH(U$7,GRID!$A$17:$A$27,0),MATCH(1,($U$2=GRID!$B$1:$BI$1)*(КАЛЕНДАРЬ!$U23=GRID!$B$3:$BI$3), 0)),
ROUNDUP(INDEX(GRID!$B$17:$BI$27,MATCH(U$7,GRID!$A$17:$A$27,0),MATCH(1,($U$2=GRID!$B$1:$BI$1)*(КАЛЕНДАРЬ!$U23=GRID!$B$3:$BI$3), 0))*(1-GRID!$B$69),0))</f>
        <v>99500</v>
      </c>
      <c r="W127" s="49" cm="1">
        <f t="array" ref="W127">IF($I$2="Открытый тариф",
INDEX(GRID!$B$4:$BI$14,MATCH(W$7,GRID!$A$4:$A$14,0),MATCH(1,($U$2=GRID!$B$1:$BI$1)*(КАЛЕНДАРЬ!$U23=GRID!$B$3:$BI$3), 0)),
ROUNDUP(INDEX(GRID!$B$4:$BI$14,MATCH(W$7,GRID!$A$4:$A$14,0),MATCH(1,($U$2=GRID!$B$1:$BI$1)*(КАЛЕНДАРЬ!$U23=GRID!$B$3:$BI$3),0))*(1-GRID!$B$69),0))</f>
        <v>340000</v>
      </c>
      <c r="X127" s="49" cm="1">
        <f t="array" ref="X127">IF($I$2="Открытый тариф",
INDEX(GRID!$B$17:$BI$27,MATCH(W$7,GRID!$A$17:$A$27,0),MATCH(1,($U$2=GRID!$B$1:$BI$1)*(КАЛЕНДАРЬ!$U23=GRID!$B$3:$BI$3), 0)),
ROUNDUP(INDEX(GRID!$B$17:$BI$27,MATCH(W$7,GRID!$A$17:$A$27,0),MATCH(1,($U$2=GRID!$B$1:$BI$1)*(КАЛЕНДАРЬ!$U23=GRID!$B$3:$BI$3), 0))*(1-GRID!$B$69),0))</f>
        <v>342500</v>
      </c>
    </row>
    <row r="128" spans="1:24" ht="12.75" hidden="1" customHeight="1" x14ac:dyDescent="0.2">
      <c r="A128" s="117" t="s">
        <v>48</v>
      </c>
      <c r="B128" s="117">
        <v>21</v>
      </c>
      <c r="C128" s="47" cm="1">
        <f t="array" ref="C128">IF($I$2="Открытый тариф",
INDEX(GRID!$B$4:$BI$14,MATCH(C$7,GRID!$A$4:$A$14,0),MATCH(1,($U$2=GRID!$B$1:$BI$1)*(КАЛЕНДАРЬ!$U24=GRID!$B$3:$BI$3), 0)),
ROUNDUP(INDEX(GRID!$B$4:$BI$14,MATCH(C$7,GRID!$A$4:$A$14,0),MATCH(1,($U$2=GRID!$B$1:$BI$1)*(КАЛЕНДАРЬ!$U24=GRID!$B$3:$BI$3),0))*(1-GRID!$B$69),0))</f>
        <v>32000</v>
      </c>
      <c r="D128" s="48" cm="1">
        <f t="array" ref="D128">IF($I$2="Открытый тариф",
INDEX(GRID!$B$17:$BI$27,MATCH(C$7,GRID!$A$17:$A$27,0),MATCH(1,($U$2=GRID!$B$1:$BI$1)*(КАЛЕНДАРЬ!$U24=GRID!$B$3:$BI$3), 0)),
ROUNDUP(INDEX(GRID!$B$17:$BI$27,MATCH(C$7,GRID!$A$17:$A$27,0),MATCH(1,($U$2=GRID!$B$1:$BI$1)*(КАЛЕНДАРЬ!$U24=GRID!$B$3:$BI$3), 0))*(1-GRID!$B$69),0))</f>
        <v>34500</v>
      </c>
      <c r="E128" s="47" cm="1">
        <f t="array" ref="E128">IF($I$2="Открытый тариф",
INDEX(GRID!$B$4:$BI$14,MATCH(E$7,GRID!$A$4:$A$14,0),MATCH(1,($U$2=GRID!$B$1:$BI$1)*(КАЛЕНДАРЬ!$U24=GRID!$B$3:$BI$3), 0)),
ROUNDUP(INDEX(GRID!$B$4:$BI$14,MATCH(E$7,GRID!$A$4:$A$14,0),MATCH(1,($U$2=GRID!$B$1:$BI$1)*(КАЛЕНДАРЬ!$U24=GRID!$B$3:$BI$3),0))*(1-GRID!$B$69),0))</f>
        <v>35800</v>
      </c>
      <c r="F128" s="48" cm="1">
        <f t="array" ref="F128">IF($I$2="Открытый тариф",
INDEX(GRID!$B$17:$BI$27,MATCH(E$7,GRID!$A$17:$A$27,0),MATCH(1,($U$2=GRID!$B$1:$BI$1)*(КАЛЕНДАРЬ!$U24=GRID!$B$3:$BI$3), 0)),
ROUNDUP(INDEX(GRID!$B$17:$BI$27,MATCH(E$7,GRID!$A$17:$A$27,0),MATCH(1,($U$2=GRID!$B$1:$BI$1)*(КАЛЕНДАРЬ!$U24=GRID!$B$3:$BI$3), 0))*(1-GRID!$B$69),0))</f>
        <v>38300</v>
      </c>
      <c r="G128" s="47" t="e" cm="1">
        <f t="array" ref="G128">IF($I$2="Открытый тариф",
INDEX(GRID!$B$4:$BI$14,MATCH(G$7,GRID!$A$4:$A$14,0),MATCH(1,($U$2=GRID!$B$1:$BI$1)*(КАЛЕНДАРЬ!$U24=GRID!$B$3:$BI$3), 0)),
ROUNDUP(INDEX(GRID!$B$4:$BI$14,MATCH(G$7,GRID!$A$4:$A$14,0),MATCH(1,($U$2=GRID!$B$1:$BI$1)*(КАЛЕНДАРЬ!$U24=GRID!$B$3:$BI$3),0))*(1-GRID!$B$69),0))</f>
        <v>#N/A</v>
      </c>
      <c r="H128" s="48" t="e" cm="1">
        <f t="array" ref="H128">IF($I$2="Открытый тариф",
INDEX(GRID!$B$17:$BI$27,MATCH(G$7,GRID!$A$17:$A$27,0),MATCH(1,($U$2=GRID!$B$1:$BI$1)*(КАЛЕНДАРЬ!$U24=GRID!$B$3:$BI$3), 0)),
ROUNDUP(INDEX(GRID!$B$17:$BI$27,MATCH(G$7,GRID!$A$17:$A$27,0),MATCH(1,($U$2=GRID!$B$1:$BI$1)*(КАЛЕНДАРЬ!$U24=GRID!$B$3:$BI$3), 0))*(1-GRID!$B$69),0))</f>
        <v>#N/A</v>
      </c>
      <c r="I128" s="47" t="e" cm="1">
        <f t="array" ref="I128">IF($I$2="Открытый тариф",
INDEX(GRID!$B$4:$BI$14,MATCH(I$7,GRID!$A$4:$A$14,0),MATCH(1,($U$2=GRID!$B$1:$BI$1)*(КАЛЕНДАРЬ!$U24=GRID!$B$3:$BI$3), 0)),
ROUNDUP(INDEX(GRID!$B$4:$BI$14,MATCH(I$7,GRID!$A$4:$A$14,0),MATCH(1,($U$2=GRID!$B$1:$BI$1)*(КАЛЕНДАРЬ!$U24=GRID!$B$3:$BI$3),0))*(1-GRID!$B$69),0))</f>
        <v>#N/A</v>
      </c>
      <c r="J128" s="48" t="e" cm="1">
        <f t="array" ref="J128">IF($I$2="Открытый тариф",
INDEX(GRID!$B$17:$BI$27,MATCH(I$7,GRID!$A$17:$A$27,0),MATCH(1,($U$2=GRID!$B$1:$BI$1)*(КАЛЕНДАРЬ!$U24=GRID!$B$3:$BI$3), 0)),
ROUNDUP(INDEX(GRID!$B$17:$BI$27,MATCH(I$7,GRID!$A$17:$A$27,0),MATCH(1,($U$2=GRID!$B$1:$BI$1)*(КАЛЕНДАРЬ!$U24=GRID!$B$3:$BI$3), 0))*(1-GRID!$B$69),0))</f>
        <v>#N/A</v>
      </c>
      <c r="K128" s="47" cm="1">
        <f t="array" ref="K128">IF($I$2="Открытый тариф",
INDEX(GRID!$B$4:$BI$14,MATCH(K$7,GRID!$A$4:$A$14,0),MATCH(1,($U$2=GRID!$B$1:$BI$1)*(КАЛЕНДАРЬ!$U24=GRID!$B$3:$BI$3), 0)),
ROUNDUP(INDEX(GRID!$B$4:$BI$14,MATCH(K$7,GRID!$A$4:$A$14,0),MATCH(1,($U$2=GRID!$B$1:$BI$1)*(КАЛЕНДАРЬ!$U24=GRID!$B$3:$BI$3),0))*(1-GRID!$B$69),0))</f>
        <v>49800</v>
      </c>
      <c r="L128" s="48" cm="1">
        <f t="array" ref="L128">IF($I$2="Открытый тариф",
INDEX(GRID!$B$17:$BI$27,MATCH(K$7,GRID!$A$17:$A$27,0),MATCH(1,($U$2=GRID!$B$1:$BI$1)*(КАЛЕНДАРЬ!$U24=GRID!$B$3:$BI$3), 0)),
ROUNDUP(INDEX(GRID!$B$17:$BI$27,MATCH(K$7,GRID!$A$17:$A$27,0),MATCH(1,($U$2=GRID!$B$1:$BI$1)*(КАЛЕНДАРЬ!$U24=GRID!$B$3:$BI$3), 0))*(1-GRID!$B$69),0))</f>
        <v>52300</v>
      </c>
      <c r="M128" s="47" cm="1">
        <f t="array" ref="M128">IF($I$2="Открытый тариф",
INDEX(GRID!$B$4:$BI$14,MATCH(M$7,GRID!$A$4:$A$14,0),MATCH(1,($U$2=GRID!$B$1:$BI$1)*(КАЛЕНДАРЬ!$U24=GRID!$B$3:$BI$3), 0)),
ROUNDUP(INDEX(GRID!$B$4:$BI$14,MATCH(M$7,GRID!$A$4:$A$14,0),MATCH(1,($U$2=GRID!$B$1:$BI$1)*(КАЛЕНДАРЬ!$U24=GRID!$B$3:$BI$3),0))*(1-GRID!$B$69),0))</f>
        <v>55600</v>
      </c>
      <c r="N128" s="48" cm="1">
        <f t="array" ref="N128">IF($I$2="Открытый тариф",
INDEX(GRID!$B$17:$BI$27,MATCH(M$7,GRID!$A$17:$A$27,0),MATCH(1,($U$2=GRID!$B$1:$BI$1)*(КАЛЕНДАРЬ!$U24=GRID!$B$3:$BI$3), 0)),
ROUNDUP(INDEX(GRID!$B$17:$BI$27,MATCH(M$7,GRID!$A$17:$A$27,0),MATCH(1,($U$2=GRID!$B$1:$BI$1)*(КАЛЕНДАРЬ!$U24=GRID!$B$3:$BI$3), 0))*(1-GRID!$B$69),0))</f>
        <v>58100</v>
      </c>
      <c r="O128" s="49" cm="1">
        <f t="array" ref="O128">IF($I$2="Открытый тариф",
INDEX(GRID!$B$4:$BI$14,MATCH(O$7,GRID!$A$4:$A$14,0),MATCH(1,($U$2=GRID!$B$1:$BI$1)*(КАЛЕНДАРЬ!$U24=GRID!$B$3:$BI$3), 0)),
ROUNDUP(INDEX(GRID!$B$4:$BI$14,MATCH(O$7,GRID!$A$4:$A$14,0),MATCH(1,($U$2=GRID!$B$1:$BI$1)*(КАЛЕНДАРЬ!$U24=GRID!$B$3:$BI$3),0))*(1-GRID!$B$69),0))</f>
        <v>62300</v>
      </c>
      <c r="P128" s="49" cm="1">
        <f t="array" ref="P128">IF($I$2="Открытый тариф",
INDEX(GRID!$B$17:$BI$27,MATCH(O$7,GRID!$A$17:$A$27,0),MATCH(1,($U$2=GRID!$B$1:$BI$1)*(КАЛЕНДАРЬ!$U24=GRID!$B$3:$BI$3), 0)),
ROUNDUP(INDEX(GRID!$B$17:$BI$27,MATCH(O$7,GRID!$A$17:$A$27,0),MATCH(1,($U$2=GRID!$B$1:$BI$1)*(КАЛЕНДАРЬ!$U24=GRID!$B$3:$BI$3), 0))*(1-GRID!$B$69),0))</f>
        <v>64800</v>
      </c>
      <c r="Q128" s="49" t="e" cm="1">
        <f t="array" ref="Q128">IF($I$2="Открытый тариф",
INDEX(GRID!$B$4:$BI$14,MATCH(Q$7,GRID!$A$4:$A$14,0),MATCH(1,($U$2=GRID!$B$1:$BI$1)*(КАЛЕНДАРЬ!$U24=GRID!$B$3:$BI$3), 0)),
ROUNDUP(INDEX(GRID!$B$4:$BI$14,MATCH(Q$7,GRID!$A$4:$A$14,0),MATCH(1,($U$2=GRID!$B$1:$BI$1)*(КАЛЕНДАРЬ!$U24=GRID!$B$3:$BI$3),0))*(1-GRID!$B$69),0))</f>
        <v>#N/A</v>
      </c>
      <c r="R128" s="49" t="e" cm="1">
        <f t="array" ref="R128">IF($I$2="Открытый тариф",
INDEX(GRID!$B$17:$BI$27,MATCH(Q$7,GRID!$A$17:$A$27,0),MATCH(1,($U$2=GRID!$B$1:$BI$1)*(КАЛЕНДАРЬ!$U24=GRID!$B$3:$BI$3), 0)),
ROUNDUP(INDEX(GRID!$B$17:$BI$27,MATCH(Q$7,GRID!$A$17:$A$27,0),MATCH(1,($U$2=GRID!$B$1:$BI$1)*(КАЛЕНДАРЬ!$U24=GRID!$B$3:$BI$3), 0))*(1-GRID!$B$69),0))</f>
        <v>#N/A</v>
      </c>
      <c r="S128" s="49" t="e" cm="1">
        <f t="array" ref="S128">IF($I$2="Открытый тариф",
INDEX(GRID!$B$4:$BI$14,MATCH(S$7,GRID!$A$4:$A$14,0),MATCH(1,($U$2=GRID!$B$1:$BI$1)*(КАЛЕНДАРЬ!$U24=GRID!$B$3:$BI$3), 0)),
ROUNDUP(INDEX(GRID!$B$4:$BI$14,MATCH(S$7,GRID!$A$4:$A$14,0),MATCH(1,($U$2=GRID!$B$1:$BI$1)*(КАЛЕНДАРЬ!$U24=GRID!$B$3:$BI$3),0))*(1-GRID!$B$69),0))</f>
        <v>#N/A</v>
      </c>
      <c r="T128" s="49" t="e" cm="1">
        <f t="array" ref="T128">IF($I$2="Открытый тариф",
INDEX(GRID!$B$17:$BI$27,MATCH(S$7,GRID!$A$17:$A$27,0),MATCH(1,($U$2=GRID!$B$1:$BI$1)*(КАЛЕНДАРЬ!$U24=GRID!$B$3:$BI$3), 0)),
ROUNDUP(INDEX(GRID!$B$17:$BI$27,MATCH(S$7,GRID!$A$17:$A$27,0),MATCH(1,($U$2=GRID!$B$1:$BI$1)*(КАЛЕНДАРЬ!$U24=GRID!$B$3:$BI$3), 0))*(1-GRID!$B$69),0))</f>
        <v>#N/A</v>
      </c>
      <c r="U128" s="49" cm="1">
        <f t="array" ref="U128">IF($I$2="Открытый тариф",
INDEX(GRID!$B$4:$BI$14,MATCH(U$7,GRID!$A$4:$A$14,0),MATCH(1,($U$2=GRID!$B$1:$BI$1)*(КАЛЕНДАРЬ!$U24=GRID!$B$3:$BI$3), 0)),
ROUNDUP(INDEX(GRID!$B$4:$BI$14,MATCH(U$7,GRID!$A$4:$A$14,0),MATCH(1,($U$2=GRID!$B$1:$BI$1)*(КАЛЕНДАРЬ!$U24=GRID!$B$3:$BI$3),0))*(1-GRID!$B$69),0))</f>
        <v>97000</v>
      </c>
      <c r="V128" s="49" cm="1">
        <f t="array" ref="V128">IF($I$2="Открытый тариф",
INDEX(GRID!$B$17:$BI$27,MATCH(U$7,GRID!$A$17:$A$27,0),MATCH(1,($U$2=GRID!$B$1:$BI$1)*(КАЛЕНДАРЬ!$U24=GRID!$B$3:$BI$3), 0)),
ROUNDUP(INDEX(GRID!$B$17:$BI$27,MATCH(U$7,GRID!$A$17:$A$27,0),MATCH(1,($U$2=GRID!$B$1:$BI$1)*(КАЛЕНДАРЬ!$U24=GRID!$B$3:$BI$3), 0))*(1-GRID!$B$69),0))</f>
        <v>99500</v>
      </c>
      <c r="W128" s="49" cm="1">
        <f t="array" ref="W128">IF($I$2="Открытый тариф",
INDEX(GRID!$B$4:$BI$14,MATCH(W$7,GRID!$A$4:$A$14,0),MATCH(1,($U$2=GRID!$B$1:$BI$1)*(КАЛЕНДАРЬ!$U24=GRID!$B$3:$BI$3), 0)),
ROUNDUP(INDEX(GRID!$B$4:$BI$14,MATCH(W$7,GRID!$A$4:$A$14,0),MATCH(1,($U$2=GRID!$B$1:$BI$1)*(КАЛЕНДАРЬ!$U24=GRID!$B$3:$BI$3),0))*(1-GRID!$B$69),0))</f>
        <v>340000</v>
      </c>
      <c r="X128" s="49" cm="1">
        <f t="array" ref="X128">IF($I$2="Открытый тариф",
INDEX(GRID!$B$17:$BI$27,MATCH(W$7,GRID!$A$17:$A$27,0),MATCH(1,($U$2=GRID!$B$1:$BI$1)*(КАЛЕНДАРЬ!$U24=GRID!$B$3:$BI$3), 0)),
ROUNDUP(INDEX(GRID!$B$17:$BI$27,MATCH(W$7,GRID!$A$17:$A$27,0),MATCH(1,($U$2=GRID!$B$1:$BI$1)*(КАЛЕНДАРЬ!$U24=GRID!$B$3:$BI$3), 0))*(1-GRID!$B$69),0))</f>
        <v>342500</v>
      </c>
    </row>
    <row r="129" spans="1:24" ht="12.75" hidden="1" customHeight="1" x14ac:dyDescent="0.2">
      <c r="A129" s="117" t="s">
        <v>42</v>
      </c>
      <c r="B129" s="117">
        <v>22</v>
      </c>
      <c r="C129" s="47" cm="1">
        <f t="array" ref="C129">IF($I$2="Открытый тариф",
INDEX(GRID!$B$4:$BI$14,MATCH(C$7,GRID!$A$4:$A$14,0),MATCH(1,($U$2=GRID!$B$1:$BI$1)*(КАЛЕНДАРЬ!$U25=GRID!$B$3:$BI$3), 0)),
ROUNDUP(INDEX(GRID!$B$4:$BI$14,MATCH(C$7,GRID!$A$4:$A$14,0),MATCH(1,($U$2=GRID!$B$1:$BI$1)*(КАЛЕНДАРЬ!$U25=GRID!$B$3:$BI$3),0))*(1-GRID!$B$69),0))</f>
        <v>32000</v>
      </c>
      <c r="D129" s="48" cm="1">
        <f t="array" ref="D129">IF($I$2="Открытый тариф",
INDEX(GRID!$B$17:$BI$27,MATCH(C$7,GRID!$A$17:$A$27,0),MATCH(1,($U$2=GRID!$B$1:$BI$1)*(КАЛЕНДАРЬ!$U25=GRID!$B$3:$BI$3), 0)),
ROUNDUP(INDEX(GRID!$B$17:$BI$27,MATCH(C$7,GRID!$A$17:$A$27,0),MATCH(1,($U$2=GRID!$B$1:$BI$1)*(КАЛЕНДАРЬ!$U25=GRID!$B$3:$BI$3), 0))*(1-GRID!$B$69),0))</f>
        <v>34500</v>
      </c>
      <c r="E129" s="47" cm="1">
        <f t="array" ref="E129">IF($I$2="Открытый тариф",
INDEX(GRID!$B$4:$BI$14,MATCH(E$7,GRID!$A$4:$A$14,0),MATCH(1,($U$2=GRID!$B$1:$BI$1)*(КАЛЕНДАРЬ!$U25=GRID!$B$3:$BI$3), 0)),
ROUNDUP(INDEX(GRID!$B$4:$BI$14,MATCH(E$7,GRID!$A$4:$A$14,0),MATCH(1,($U$2=GRID!$B$1:$BI$1)*(КАЛЕНДАРЬ!$U25=GRID!$B$3:$BI$3),0))*(1-GRID!$B$69),0))</f>
        <v>35800</v>
      </c>
      <c r="F129" s="48" cm="1">
        <f t="array" ref="F129">IF($I$2="Открытый тариф",
INDEX(GRID!$B$17:$BI$27,MATCH(E$7,GRID!$A$17:$A$27,0),MATCH(1,($U$2=GRID!$B$1:$BI$1)*(КАЛЕНДАРЬ!$U25=GRID!$B$3:$BI$3), 0)),
ROUNDUP(INDEX(GRID!$B$17:$BI$27,MATCH(E$7,GRID!$A$17:$A$27,0),MATCH(1,($U$2=GRID!$B$1:$BI$1)*(КАЛЕНДАРЬ!$U25=GRID!$B$3:$BI$3), 0))*(1-GRID!$B$69),0))</f>
        <v>38300</v>
      </c>
      <c r="G129" s="47" t="e" cm="1">
        <f t="array" ref="G129">IF($I$2="Открытый тариф",
INDEX(GRID!$B$4:$BI$14,MATCH(G$7,GRID!$A$4:$A$14,0),MATCH(1,($U$2=GRID!$B$1:$BI$1)*(КАЛЕНДАРЬ!$U25=GRID!$B$3:$BI$3), 0)),
ROUNDUP(INDEX(GRID!$B$4:$BI$14,MATCH(G$7,GRID!$A$4:$A$14,0),MATCH(1,($U$2=GRID!$B$1:$BI$1)*(КАЛЕНДАРЬ!$U25=GRID!$B$3:$BI$3),0))*(1-GRID!$B$69),0))</f>
        <v>#N/A</v>
      </c>
      <c r="H129" s="48" t="e" cm="1">
        <f t="array" ref="H129">IF($I$2="Открытый тариф",
INDEX(GRID!$B$17:$BI$27,MATCH(G$7,GRID!$A$17:$A$27,0),MATCH(1,($U$2=GRID!$B$1:$BI$1)*(КАЛЕНДАРЬ!$U25=GRID!$B$3:$BI$3), 0)),
ROUNDUP(INDEX(GRID!$B$17:$BI$27,MATCH(G$7,GRID!$A$17:$A$27,0),MATCH(1,($U$2=GRID!$B$1:$BI$1)*(КАЛЕНДАРЬ!$U25=GRID!$B$3:$BI$3), 0))*(1-GRID!$B$69),0))</f>
        <v>#N/A</v>
      </c>
      <c r="I129" s="47" t="e" cm="1">
        <f t="array" ref="I129">IF($I$2="Открытый тариф",
INDEX(GRID!$B$4:$BI$14,MATCH(I$7,GRID!$A$4:$A$14,0),MATCH(1,($U$2=GRID!$B$1:$BI$1)*(КАЛЕНДАРЬ!$U25=GRID!$B$3:$BI$3), 0)),
ROUNDUP(INDEX(GRID!$B$4:$BI$14,MATCH(I$7,GRID!$A$4:$A$14,0),MATCH(1,($U$2=GRID!$B$1:$BI$1)*(КАЛЕНДАРЬ!$U25=GRID!$B$3:$BI$3),0))*(1-GRID!$B$69),0))</f>
        <v>#N/A</v>
      </c>
      <c r="J129" s="48" t="e" cm="1">
        <f t="array" ref="J129">IF($I$2="Открытый тариф",
INDEX(GRID!$B$17:$BI$27,MATCH(I$7,GRID!$A$17:$A$27,0),MATCH(1,($U$2=GRID!$B$1:$BI$1)*(КАЛЕНДАРЬ!$U25=GRID!$B$3:$BI$3), 0)),
ROUNDUP(INDEX(GRID!$B$17:$BI$27,MATCH(I$7,GRID!$A$17:$A$27,0),MATCH(1,($U$2=GRID!$B$1:$BI$1)*(КАЛЕНДАРЬ!$U25=GRID!$B$3:$BI$3), 0))*(1-GRID!$B$69),0))</f>
        <v>#N/A</v>
      </c>
      <c r="K129" s="47" cm="1">
        <f t="array" ref="K129">IF($I$2="Открытый тариф",
INDEX(GRID!$B$4:$BI$14,MATCH(K$7,GRID!$A$4:$A$14,0),MATCH(1,($U$2=GRID!$B$1:$BI$1)*(КАЛЕНДАРЬ!$U25=GRID!$B$3:$BI$3), 0)),
ROUNDUP(INDEX(GRID!$B$4:$BI$14,MATCH(K$7,GRID!$A$4:$A$14,0),MATCH(1,($U$2=GRID!$B$1:$BI$1)*(КАЛЕНДАРЬ!$U25=GRID!$B$3:$BI$3),0))*(1-GRID!$B$69),0))</f>
        <v>49800</v>
      </c>
      <c r="L129" s="48" cm="1">
        <f t="array" ref="L129">IF($I$2="Открытый тариф",
INDEX(GRID!$B$17:$BI$27,MATCH(K$7,GRID!$A$17:$A$27,0),MATCH(1,($U$2=GRID!$B$1:$BI$1)*(КАЛЕНДАРЬ!$U25=GRID!$B$3:$BI$3), 0)),
ROUNDUP(INDEX(GRID!$B$17:$BI$27,MATCH(K$7,GRID!$A$17:$A$27,0),MATCH(1,($U$2=GRID!$B$1:$BI$1)*(КАЛЕНДАРЬ!$U25=GRID!$B$3:$BI$3), 0))*(1-GRID!$B$69),0))</f>
        <v>52300</v>
      </c>
      <c r="M129" s="47" cm="1">
        <f t="array" ref="M129">IF($I$2="Открытый тариф",
INDEX(GRID!$B$4:$BI$14,MATCH(M$7,GRID!$A$4:$A$14,0),MATCH(1,($U$2=GRID!$B$1:$BI$1)*(КАЛЕНДАРЬ!$U25=GRID!$B$3:$BI$3), 0)),
ROUNDUP(INDEX(GRID!$B$4:$BI$14,MATCH(M$7,GRID!$A$4:$A$14,0),MATCH(1,($U$2=GRID!$B$1:$BI$1)*(КАЛЕНДАРЬ!$U25=GRID!$B$3:$BI$3),0))*(1-GRID!$B$69),0))</f>
        <v>55600</v>
      </c>
      <c r="N129" s="48" cm="1">
        <f t="array" ref="N129">IF($I$2="Открытый тариф",
INDEX(GRID!$B$17:$BI$27,MATCH(M$7,GRID!$A$17:$A$27,0),MATCH(1,($U$2=GRID!$B$1:$BI$1)*(КАЛЕНДАРЬ!$U25=GRID!$B$3:$BI$3), 0)),
ROUNDUP(INDEX(GRID!$B$17:$BI$27,MATCH(M$7,GRID!$A$17:$A$27,0),MATCH(1,($U$2=GRID!$B$1:$BI$1)*(КАЛЕНДАРЬ!$U25=GRID!$B$3:$BI$3), 0))*(1-GRID!$B$69),0))</f>
        <v>58100</v>
      </c>
      <c r="O129" s="49" cm="1">
        <f t="array" ref="O129">IF($I$2="Открытый тариф",
INDEX(GRID!$B$4:$BI$14,MATCH(O$7,GRID!$A$4:$A$14,0),MATCH(1,($U$2=GRID!$B$1:$BI$1)*(КАЛЕНДАРЬ!$U25=GRID!$B$3:$BI$3), 0)),
ROUNDUP(INDEX(GRID!$B$4:$BI$14,MATCH(O$7,GRID!$A$4:$A$14,0),MATCH(1,($U$2=GRID!$B$1:$BI$1)*(КАЛЕНДАРЬ!$U25=GRID!$B$3:$BI$3),0))*(1-GRID!$B$69),0))</f>
        <v>62300</v>
      </c>
      <c r="P129" s="49" cm="1">
        <f t="array" ref="P129">IF($I$2="Открытый тариф",
INDEX(GRID!$B$17:$BI$27,MATCH(O$7,GRID!$A$17:$A$27,0),MATCH(1,($U$2=GRID!$B$1:$BI$1)*(КАЛЕНДАРЬ!$U25=GRID!$B$3:$BI$3), 0)),
ROUNDUP(INDEX(GRID!$B$17:$BI$27,MATCH(O$7,GRID!$A$17:$A$27,0),MATCH(1,($U$2=GRID!$B$1:$BI$1)*(КАЛЕНДАРЬ!$U25=GRID!$B$3:$BI$3), 0))*(1-GRID!$B$69),0))</f>
        <v>64800</v>
      </c>
      <c r="Q129" s="49" t="e" cm="1">
        <f t="array" ref="Q129">IF($I$2="Открытый тариф",
INDEX(GRID!$B$4:$BI$14,MATCH(Q$7,GRID!$A$4:$A$14,0),MATCH(1,($U$2=GRID!$B$1:$BI$1)*(КАЛЕНДАРЬ!$U25=GRID!$B$3:$BI$3), 0)),
ROUNDUP(INDEX(GRID!$B$4:$BI$14,MATCH(Q$7,GRID!$A$4:$A$14,0),MATCH(1,($U$2=GRID!$B$1:$BI$1)*(КАЛЕНДАРЬ!$U25=GRID!$B$3:$BI$3),0))*(1-GRID!$B$69),0))</f>
        <v>#N/A</v>
      </c>
      <c r="R129" s="49" t="e" cm="1">
        <f t="array" ref="R129">IF($I$2="Открытый тариф",
INDEX(GRID!$B$17:$BI$27,MATCH(Q$7,GRID!$A$17:$A$27,0),MATCH(1,($U$2=GRID!$B$1:$BI$1)*(КАЛЕНДАРЬ!$U25=GRID!$B$3:$BI$3), 0)),
ROUNDUP(INDEX(GRID!$B$17:$BI$27,MATCH(Q$7,GRID!$A$17:$A$27,0),MATCH(1,($U$2=GRID!$B$1:$BI$1)*(КАЛЕНДАРЬ!$U25=GRID!$B$3:$BI$3), 0))*(1-GRID!$B$69),0))</f>
        <v>#N/A</v>
      </c>
      <c r="S129" s="49" t="e" cm="1">
        <f t="array" ref="S129">IF($I$2="Открытый тариф",
INDEX(GRID!$B$4:$BI$14,MATCH(S$7,GRID!$A$4:$A$14,0),MATCH(1,($U$2=GRID!$B$1:$BI$1)*(КАЛЕНДАРЬ!$U25=GRID!$B$3:$BI$3), 0)),
ROUNDUP(INDEX(GRID!$B$4:$BI$14,MATCH(S$7,GRID!$A$4:$A$14,0),MATCH(1,($U$2=GRID!$B$1:$BI$1)*(КАЛЕНДАРЬ!$U25=GRID!$B$3:$BI$3),0))*(1-GRID!$B$69),0))</f>
        <v>#N/A</v>
      </c>
      <c r="T129" s="49" t="e" cm="1">
        <f t="array" ref="T129">IF($I$2="Открытый тариф",
INDEX(GRID!$B$17:$BI$27,MATCH(S$7,GRID!$A$17:$A$27,0),MATCH(1,($U$2=GRID!$B$1:$BI$1)*(КАЛЕНДАРЬ!$U25=GRID!$B$3:$BI$3), 0)),
ROUNDUP(INDEX(GRID!$B$17:$BI$27,MATCH(S$7,GRID!$A$17:$A$27,0),MATCH(1,($U$2=GRID!$B$1:$BI$1)*(КАЛЕНДАРЬ!$U25=GRID!$B$3:$BI$3), 0))*(1-GRID!$B$69),0))</f>
        <v>#N/A</v>
      </c>
      <c r="U129" s="49" cm="1">
        <f t="array" ref="U129">IF($I$2="Открытый тариф",
INDEX(GRID!$B$4:$BI$14,MATCH(U$7,GRID!$A$4:$A$14,0),MATCH(1,($U$2=GRID!$B$1:$BI$1)*(КАЛЕНДАРЬ!$U25=GRID!$B$3:$BI$3), 0)),
ROUNDUP(INDEX(GRID!$B$4:$BI$14,MATCH(U$7,GRID!$A$4:$A$14,0),MATCH(1,($U$2=GRID!$B$1:$BI$1)*(КАЛЕНДАРЬ!$U25=GRID!$B$3:$BI$3),0))*(1-GRID!$B$69),0))</f>
        <v>97000</v>
      </c>
      <c r="V129" s="49" cm="1">
        <f t="array" ref="V129">IF($I$2="Открытый тариф",
INDEX(GRID!$B$17:$BI$27,MATCH(U$7,GRID!$A$17:$A$27,0),MATCH(1,($U$2=GRID!$B$1:$BI$1)*(КАЛЕНДАРЬ!$U25=GRID!$B$3:$BI$3), 0)),
ROUNDUP(INDEX(GRID!$B$17:$BI$27,MATCH(U$7,GRID!$A$17:$A$27,0),MATCH(1,($U$2=GRID!$B$1:$BI$1)*(КАЛЕНДАРЬ!$U25=GRID!$B$3:$BI$3), 0))*(1-GRID!$B$69),0))</f>
        <v>99500</v>
      </c>
      <c r="W129" s="49" cm="1">
        <f t="array" ref="W129">IF($I$2="Открытый тариф",
INDEX(GRID!$B$4:$BI$14,MATCH(W$7,GRID!$A$4:$A$14,0),MATCH(1,($U$2=GRID!$B$1:$BI$1)*(КАЛЕНДАРЬ!$U25=GRID!$B$3:$BI$3), 0)),
ROUNDUP(INDEX(GRID!$B$4:$BI$14,MATCH(W$7,GRID!$A$4:$A$14,0),MATCH(1,($U$2=GRID!$B$1:$BI$1)*(КАЛЕНДАРЬ!$U25=GRID!$B$3:$BI$3),0))*(1-GRID!$B$69),0))</f>
        <v>340000</v>
      </c>
      <c r="X129" s="49" cm="1">
        <f t="array" ref="X129">IF($I$2="Открытый тариф",
INDEX(GRID!$B$17:$BI$27,MATCH(W$7,GRID!$A$17:$A$27,0),MATCH(1,($U$2=GRID!$B$1:$BI$1)*(КАЛЕНДАРЬ!$U25=GRID!$B$3:$BI$3), 0)),
ROUNDUP(INDEX(GRID!$B$17:$BI$27,MATCH(W$7,GRID!$A$17:$A$27,0),MATCH(1,($U$2=GRID!$B$1:$BI$1)*(КАЛЕНДАРЬ!$U25=GRID!$B$3:$BI$3), 0))*(1-GRID!$B$69),0))</f>
        <v>342500</v>
      </c>
    </row>
    <row r="130" spans="1:24" ht="12.75" hidden="1" customHeight="1" x14ac:dyDescent="0.2">
      <c r="A130" s="117" t="s">
        <v>43</v>
      </c>
      <c r="B130" s="117">
        <v>23</v>
      </c>
      <c r="C130" s="47" cm="1">
        <f t="array" ref="C130">IF($I$2="Открытый тариф",
INDEX(GRID!$B$4:$BI$14,MATCH(C$7,GRID!$A$4:$A$14,0),MATCH(1,($U$2=GRID!$B$1:$BI$1)*(КАЛЕНДАРЬ!$U26=GRID!$B$3:$BI$3), 0)),
ROUNDUP(INDEX(GRID!$B$4:$BI$14,MATCH(C$7,GRID!$A$4:$A$14,0),MATCH(1,($U$2=GRID!$B$1:$BI$1)*(КАЛЕНДАРЬ!$U26=GRID!$B$3:$BI$3),0))*(1-GRID!$B$69),0))</f>
        <v>32000</v>
      </c>
      <c r="D130" s="48" cm="1">
        <f t="array" ref="D130">IF($I$2="Открытый тариф",
INDEX(GRID!$B$17:$BI$27,MATCH(C$7,GRID!$A$17:$A$27,0),MATCH(1,($U$2=GRID!$B$1:$BI$1)*(КАЛЕНДАРЬ!$U26=GRID!$B$3:$BI$3), 0)),
ROUNDUP(INDEX(GRID!$B$17:$BI$27,MATCH(C$7,GRID!$A$17:$A$27,0),MATCH(1,($U$2=GRID!$B$1:$BI$1)*(КАЛЕНДАРЬ!$U26=GRID!$B$3:$BI$3), 0))*(1-GRID!$B$69),0))</f>
        <v>34500</v>
      </c>
      <c r="E130" s="47" cm="1">
        <f t="array" ref="E130">IF($I$2="Открытый тариф",
INDEX(GRID!$B$4:$BI$14,MATCH(E$7,GRID!$A$4:$A$14,0),MATCH(1,($U$2=GRID!$B$1:$BI$1)*(КАЛЕНДАРЬ!$U26=GRID!$B$3:$BI$3), 0)),
ROUNDUP(INDEX(GRID!$B$4:$BI$14,MATCH(E$7,GRID!$A$4:$A$14,0),MATCH(1,($U$2=GRID!$B$1:$BI$1)*(КАЛЕНДАРЬ!$U26=GRID!$B$3:$BI$3),0))*(1-GRID!$B$69),0))</f>
        <v>35800</v>
      </c>
      <c r="F130" s="48" cm="1">
        <f t="array" ref="F130">IF($I$2="Открытый тариф",
INDEX(GRID!$B$17:$BI$27,MATCH(E$7,GRID!$A$17:$A$27,0),MATCH(1,($U$2=GRID!$B$1:$BI$1)*(КАЛЕНДАРЬ!$U26=GRID!$B$3:$BI$3), 0)),
ROUNDUP(INDEX(GRID!$B$17:$BI$27,MATCH(E$7,GRID!$A$17:$A$27,0),MATCH(1,($U$2=GRID!$B$1:$BI$1)*(КАЛЕНДАРЬ!$U26=GRID!$B$3:$BI$3), 0))*(1-GRID!$B$69),0))</f>
        <v>38300</v>
      </c>
      <c r="G130" s="47" t="e" cm="1">
        <f t="array" ref="G130">IF($I$2="Открытый тариф",
INDEX(GRID!$B$4:$BI$14,MATCH(G$7,GRID!$A$4:$A$14,0),MATCH(1,($U$2=GRID!$B$1:$BI$1)*(КАЛЕНДАРЬ!$U26=GRID!$B$3:$BI$3), 0)),
ROUNDUP(INDEX(GRID!$B$4:$BI$14,MATCH(G$7,GRID!$A$4:$A$14,0),MATCH(1,($U$2=GRID!$B$1:$BI$1)*(КАЛЕНДАРЬ!$U26=GRID!$B$3:$BI$3),0))*(1-GRID!$B$69),0))</f>
        <v>#N/A</v>
      </c>
      <c r="H130" s="48" t="e" cm="1">
        <f t="array" ref="H130">IF($I$2="Открытый тариф",
INDEX(GRID!$B$17:$BI$27,MATCH(G$7,GRID!$A$17:$A$27,0),MATCH(1,($U$2=GRID!$B$1:$BI$1)*(КАЛЕНДАРЬ!$U26=GRID!$B$3:$BI$3), 0)),
ROUNDUP(INDEX(GRID!$B$17:$BI$27,MATCH(G$7,GRID!$A$17:$A$27,0),MATCH(1,($U$2=GRID!$B$1:$BI$1)*(КАЛЕНДАРЬ!$U26=GRID!$B$3:$BI$3), 0))*(1-GRID!$B$69),0))</f>
        <v>#N/A</v>
      </c>
      <c r="I130" s="47" t="e" cm="1">
        <f t="array" ref="I130">IF($I$2="Открытый тариф",
INDEX(GRID!$B$4:$BI$14,MATCH(I$7,GRID!$A$4:$A$14,0),MATCH(1,($U$2=GRID!$B$1:$BI$1)*(КАЛЕНДАРЬ!$U26=GRID!$B$3:$BI$3), 0)),
ROUNDUP(INDEX(GRID!$B$4:$BI$14,MATCH(I$7,GRID!$A$4:$A$14,0),MATCH(1,($U$2=GRID!$B$1:$BI$1)*(КАЛЕНДАРЬ!$U26=GRID!$B$3:$BI$3),0))*(1-GRID!$B$69),0))</f>
        <v>#N/A</v>
      </c>
      <c r="J130" s="48" t="e" cm="1">
        <f t="array" ref="J130">IF($I$2="Открытый тариф",
INDEX(GRID!$B$17:$BI$27,MATCH(I$7,GRID!$A$17:$A$27,0),MATCH(1,($U$2=GRID!$B$1:$BI$1)*(КАЛЕНДАРЬ!$U26=GRID!$B$3:$BI$3), 0)),
ROUNDUP(INDEX(GRID!$B$17:$BI$27,MATCH(I$7,GRID!$A$17:$A$27,0),MATCH(1,($U$2=GRID!$B$1:$BI$1)*(КАЛЕНДАРЬ!$U26=GRID!$B$3:$BI$3), 0))*(1-GRID!$B$69),0))</f>
        <v>#N/A</v>
      </c>
      <c r="K130" s="47" cm="1">
        <f t="array" ref="K130">IF($I$2="Открытый тариф",
INDEX(GRID!$B$4:$BI$14,MATCH(K$7,GRID!$A$4:$A$14,0),MATCH(1,($U$2=GRID!$B$1:$BI$1)*(КАЛЕНДАРЬ!$U26=GRID!$B$3:$BI$3), 0)),
ROUNDUP(INDEX(GRID!$B$4:$BI$14,MATCH(K$7,GRID!$A$4:$A$14,0),MATCH(1,($U$2=GRID!$B$1:$BI$1)*(КАЛЕНДАРЬ!$U26=GRID!$B$3:$BI$3),0))*(1-GRID!$B$69),0))</f>
        <v>49800</v>
      </c>
      <c r="L130" s="48" cm="1">
        <f t="array" ref="L130">IF($I$2="Открытый тариф",
INDEX(GRID!$B$17:$BI$27,MATCH(K$7,GRID!$A$17:$A$27,0),MATCH(1,($U$2=GRID!$B$1:$BI$1)*(КАЛЕНДАРЬ!$U26=GRID!$B$3:$BI$3), 0)),
ROUNDUP(INDEX(GRID!$B$17:$BI$27,MATCH(K$7,GRID!$A$17:$A$27,0),MATCH(1,($U$2=GRID!$B$1:$BI$1)*(КАЛЕНДАРЬ!$U26=GRID!$B$3:$BI$3), 0))*(1-GRID!$B$69),0))</f>
        <v>52300</v>
      </c>
      <c r="M130" s="47" cm="1">
        <f t="array" ref="M130">IF($I$2="Открытый тариф",
INDEX(GRID!$B$4:$BI$14,MATCH(M$7,GRID!$A$4:$A$14,0),MATCH(1,($U$2=GRID!$B$1:$BI$1)*(КАЛЕНДАРЬ!$U26=GRID!$B$3:$BI$3), 0)),
ROUNDUP(INDEX(GRID!$B$4:$BI$14,MATCH(M$7,GRID!$A$4:$A$14,0),MATCH(1,($U$2=GRID!$B$1:$BI$1)*(КАЛЕНДАРЬ!$U26=GRID!$B$3:$BI$3),0))*(1-GRID!$B$69),0))</f>
        <v>55600</v>
      </c>
      <c r="N130" s="48" cm="1">
        <f t="array" ref="N130">IF($I$2="Открытый тариф",
INDEX(GRID!$B$17:$BI$27,MATCH(M$7,GRID!$A$17:$A$27,0),MATCH(1,($U$2=GRID!$B$1:$BI$1)*(КАЛЕНДАРЬ!$U26=GRID!$B$3:$BI$3), 0)),
ROUNDUP(INDEX(GRID!$B$17:$BI$27,MATCH(M$7,GRID!$A$17:$A$27,0),MATCH(1,($U$2=GRID!$B$1:$BI$1)*(КАЛЕНДАРЬ!$U26=GRID!$B$3:$BI$3), 0))*(1-GRID!$B$69),0))</f>
        <v>58100</v>
      </c>
      <c r="O130" s="49" cm="1">
        <f t="array" ref="O130">IF($I$2="Открытый тариф",
INDEX(GRID!$B$4:$BI$14,MATCH(O$7,GRID!$A$4:$A$14,0),MATCH(1,($U$2=GRID!$B$1:$BI$1)*(КАЛЕНДАРЬ!$U26=GRID!$B$3:$BI$3), 0)),
ROUNDUP(INDEX(GRID!$B$4:$BI$14,MATCH(O$7,GRID!$A$4:$A$14,0),MATCH(1,($U$2=GRID!$B$1:$BI$1)*(КАЛЕНДАРЬ!$U26=GRID!$B$3:$BI$3),0))*(1-GRID!$B$69),0))</f>
        <v>62300</v>
      </c>
      <c r="P130" s="49" cm="1">
        <f t="array" ref="P130">IF($I$2="Открытый тариф",
INDEX(GRID!$B$17:$BI$27,MATCH(O$7,GRID!$A$17:$A$27,0),MATCH(1,($U$2=GRID!$B$1:$BI$1)*(КАЛЕНДАРЬ!$U26=GRID!$B$3:$BI$3), 0)),
ROUNDUP(INDEX(GRID!$B$17:$BI$27,MATCH(O$7,GRID!$A$17:$A$27,0),MATCH(1,($U$2=GRID!$B$1:$BI$1)*(КАЛЕНДАРЬ!$U26=GRID!$B$3:$BI$3), 0))*(1-GRID!$B$69),0))</f>
        <v>64800</v>
      </c>
      <c r="Q130" s="49" t="e" cm="1">
        <f t="array" ref="Q130">IF($I$2="Открытый тариф",
INDEX(GRID!$B$4:$BI$14,MATCH(Q$7,GRID!$A$4:$A$14,0),MATCH(1,($U$2=GRID!$B$1:$BI$1)*(КАЛЕНДАРЬ!$U26=GRID!$B$3:$BI$3), 0)),
ROUNDUP(INDEX(GRID!$B$4:$BI$14,MATCH(Q$7,GRID!$A$4:$A$14,0),MATCH(1,($U$2=GRID!$B$1:$BI$1)*(КАЛЕНДАРЬ!$U26=GRID!$B$3:$BI$3),0))*(1-GRID!$B$69),0))</f>
        <v>#N/A</v>
      </c>
      <c r="R130" s="49" t="e" cm="1">
        <f t="array" ref="R130">IF($I$2="Открытый тариф",
INDEX(GRID!$B$17:$BI$27,MATCH(Q$7,GRID!$A$17:$A$27,0),MATCH(1,($U$2=GRID!$B$1:$BI$1)*(КАЛЕНДАРЬ!$U26=GRID!$B$3:$BI$3), 0)),
ROUNDUP(INDEX(GRID!$B$17:$BI$27,MATCH(Q$7,GRID!$A$17:$A$27,0),MATCH(1,($U$2=GRID!$B$1:$BI$1)*(КАЛЕНДАРЬ!$U26=GRID!$B$3:$BI$3), 0))*(1-GRID!$B$69),0))</f>
        <v>#N/A</v>
      </c>
      <c r="S130" s="49" t="e" cm="1">
        <f t="array" ref="S130">IF($I$2="Открытый тариф",
INDEX(GRID!$B$4:$BI$14,MATCH(S$7,GRID!$A$4:$A$14,0),MATCH(1,($U$2=GRID!$B$1:$BI$1)*(КАЛЕНДАРЬ!$U26=GRID!$B$3:$BI$3), 0)),
ROUNDUP(INDEX(GRID!$B$4:$BI$14,MATCH(S$7,GRID!$A$4:$A$14,0),MATCH(1,($U$2=GRID!$B$1:$BI$1)*(КАЛЕНДАРЬ!$U26=GRID!$B$3:$BI$3),0))*(1-GRID!$B$69),0))</f>
        <v>#N/A</v>
      </c>
      <c r="T130" s="49" t="e" cm="1">
        <f t="array" ref="T130">IF($I$2="Открытый тариф",
INDEX(GRID!$B$17:$BI$27,MATCH(S$7,GRID!$A$17:$A$27,0),MATCH(1,($U$2=GRID!$B$1:$BI$1)*(КАЛЕНДАРЬ!$U26=GRID!$B$3:$BI$3), 0)),
ROUNDUP(INDEX(GRID!$B$17:$BI$27,MATCH(S$7,GRID!$A$17:$A$27,0),MATCH(1,($U$2=GRID!$B$1:$BI$1)*(КАЛЕНДАРЬ!$U26=GRID!$B$3:$BI$3), 0))*(1-GRID!$B$69),0))</f>
        <v>#N/A</v>
      </c>
      <c r="U130" s="49" cm="1">
        <f t="array" ref="U130">IF($I$2="Открытый тариф",
INDEX(GRID!$B$4:$BI$14,MATCH(U$7,GRID!$A$4:$A$14,0),MATCH(1,($U$2=GRID!$B$1:$BI$1)*(КАЛЕНДАРЬ!$U26=GRID!$B$3:$BI$3), 0)),
ROUNDUP(INDEX(GRID!$B$4:$BI$14,MATCH(U$7,GRID!$A$4:$A$14,0),MATCH(1,($U$2=GRID!$B$1:$BI$1)*(КАЛЕНДАРЬ!$U26=GRID!$B$3:$BI$3),0))*(1-GRID!$B$69),0))</f>
        <v>97000</v>
      </c>
      <c r="V130" s="49" cm="1">
        <f t="array" ref="V130">IF($I$2="Открытый тариф",
INDEX(GRID!$B$17:$BI$27,MATCH(U$7,GRID!$A$17:$A$27,0),MATCH(1,($U$2=GRID!$B$1:$BI$1)*(КАЛЕНДАРЬ!$U26=GRID!$B$3:$BI$3), 0)),
ROUNDUP(INDEX(GRID!$B$17:$BI$27,MATCH(U$7,GRID!$A$17:$A$27,0),MATCH(1,($U$2=GRID!$B$1:$BI$1)*(КАЛЕНДАРЬ!$U26=GRID!$B$3:$BI$3), 0))*(1-GRID!$B$69),0))</f>
        <v>99500</v>
      </c>
      <c r="W130" s="49" cm="1">
        <f t="array" ref="W130">IF($I$2="Открытый тариф",
INDEX(GRID!$B$4:$BI$14,MATCH(W$7,GRID!$A$4:$A$14,0),MATCH(1,($U$2=GRID!$B$1:$BI$1)*(КАЛЕНДАРЬ!$U26=GRID!$B$3:$BI$3), 0)),
ROUNDUP(INDEX(GRID!$B$4:$BI$14,MATCH(W$7,GRID!$A$4:$A$14,0),MATCH(1,($U$2=GRID!$B$1:$BI$1)*(КАЛЕНДАРЬ!$U26=GRID!$B$3:$BI$3),0))*(1-GRID!$B$69),0))</f>
        <v>340000</v>
      </c>
      <c r="X130" s="49" cm="1">
        <f t="array" ref="X130">IF($I$2="Открытый тариф",
INDEX(GRID!$B$17:$BI$27,MATCH(W$7,GRID!$A$17:$A$27,0),MATCH(1,($U$2=GRID!$B$1:$BI$1)*(КАЛЕНДАРЬ!$U26=GRID!$B$3:$BI$3), 0)),
ROUNDUP(INDEX(GRID!$B$17:$BI$27,MATCH(W$7,GRID!$A$17:$A$27,0),MATCH(1,($U$2=GRID!$B$1:$BI$1)*(КАЛЕНДАРЬ!$U26=GRID!$B$3:$BI$3), 0))*(1-GRID!$B$69),0))</f>
        <v>342500</v>
      </c>
    </row>
    <row r="131" spans="1:24" ht="12.75" hidden="1" customHeight="1" x14ac:dyDescent="0.2">
      <c r="A131" s="117" t="s">
        <v>44</v>
      </c>
      <c r="B131" s="117">
        <v>24</v>
      </c>
      <c r="C131" s="47" cm="1">
        <f t="array" ref="C131">IF($I$2="Открытый тариф",
INDEX(GRID!$B$4:$BI$14,MATCH(C$7,GRID!$A$4:$A$14,0),MATCH(1,($U$2=GRID!$B$1:$BI$1)*(КАЛЕНДАРЬ!$U27=GRID!$B$3:$BI$3), 0)),
ROUNDUP(INDEX(GRID!$B$4:$BI$14,MATCH(C$7,GRID!$A$4:$A$14,0),MATCH(1,($U$2=GRID!$B$1:$BI$1)*(КАЛЕНДАРЬ!$U27=GRID!$B$3:$BI$3),0))*(1-GRID!$B$69),0))</f>
        <v>30500</v>
      </c>
      <c r="D131" s="48" cm="1">
        <f t="array" ref="D131">IF($I$2="Открытый тариф",
INDEX(GRID!$B$17:$BI$27,MATCH(C$7,GRID!$A$17:$A$27,0),MATCH(1,($U$2=GRID!$B$1:$BI$1)*(КАЛЕНДАРЬ!$U27=GRID!$B$3:$BI$3), 0)),
ROUNDUP(INDEX(GRID!$B$17:$BI$27,MATCH(C$7,GRID!$A$17:$A$27,0),MATCH(1,($U$2=GRID!$B$1:$BI$1)*(КАЛЕНДАРЬ!$U27=GRID!$B$3:$BI$3), 0))*(1-GRID!$B$69),0))</f>
        <v>33000</v>
      </c>
      <c r="E131" s="47" cm="1">
        <f t="array" ref="E131">IF($I$2="Открытый тариф",
INDEX(GRID!$B$4:$BI$14,MATCH(E$7,GRID!$A$4:$A$14,0),MATCH(1,($U$2=GRID!$B$1:$BI$1)*(КАЛЕНДАРЬ!$U27=GRID!$B$3:$BI$3), 0)),
ROUNDUP(INDEX(GRID!$B$4:$BI$14,MATCH(E$7,GRID!$A$4:$A$14,0),MATCH(1,($U$2=GRID!$B$1:$BI$1)*(КАЛЕНДАРЬ!$U27=GRID!$B$3:$BI$3),0))*(1-GRID!$B$69),0))</f>
        <v>34100</v>
      </c>
      <c r="F131" s="48" cm="1">
        <f t="array" ref="F131">IF($I$2="Открытый тариф",
INDEX(GRID!$B$17:$BI$27,MATCH(E$7,GRID!$A$17:$A$27,0),MATCH(1,($U$2=GRID!$B$1:$BI$1)*(КАЛЕНДАРЬ!$U27=GRID!$B$3:$BI$3), 0)),
ROUNDUP(INDEX(GRID!$B$17:$BI$27,MATCH(E$7,GRID!$A$17:$A$27,0),MATCH(1,($U$2=GRID!$B$1:$BI$1)*(КАЛЕНДАРЬ!$U27=GRID!$B$3:$BI$3), 0))*(1-GRID!$B$69),0))</f>
        <v>36600</v>
      </c>
      <c r="G131" s="47" t="e" cm="1">
        <f t="array" ref="G131">IF($I$2="Открытый тариф",
INDEX(GRID!$B$4:$BI$14,MATCH(G$7,GRID!$A$4:$A$14,0),MATCH(1,($U$2=GRID!$B$1:$BI$1)*(КАЛЕНДАРЬ!$U27=GRID!$B$3:$BI$3), 0)),
ROUNDUP(INDEX(GRID!$B$4:$BI$14,MATCH(G$7,GRID!$A$4:$A$14,0),MATCH(1,($U$2=GRID!$B$1:$BI$1)*(КАЛЕНДАРЬ!$U27=GRID!$B$3:$BI$3),0))*(1-GRID!$B$69),0))</f>
        <v>#N/A</v>
      </c>
      <c r="H131" s="48" t="e" cm="1">
        <f t="array" ref="H131">IF($I$2="Открытый тариф",
INDEX(GRID!$B$17:$BI$27,MATCH(G$7,GRID!$A$17:$A$27,0),MATCH(1,($U$2=GRID!$B$1:$BI$1)*(КАЛЕНДАРЬ!$U27=GRID!$B$3:$BI$3), 0)),
ROUNDUP(INDEX(GRID!$B$17:$BI$27,MATCH(G$7,GRID!$A$17:$A$27,0),MATCH(1,($U$2=GRID!$B$1:$BI$1)*(КАЛЕНДАРЬ!$U27=GRID!$B$3:$BI$3), 0))*(1-GRID!$B$69),0))</f>
        <v>#N/A</v>
      </c>
      <c r="I131" s="47" t="e" cm="1">
        <f t="array" ref="I131">IF($I$2="Открытый тариф",
INDEX(GRID!$B$4:$BI$14,MATCH(I$7,GRID!$A$4:$A$14,0),MATCH(1,($U$2=GRID!$B$1:$BI$1)*(КАЛЕНДАРЬ!$U27=GRID!$B$3:$BI$3), 0)),
ROUNDUP(INDEX(GRID!$B$4:$BI$14,MATCH(I$7,GRID!$A$4:$A$14,0),MATCH(1,($U$2=GRID!$B$1:$BI$1)*(КАЛЕНДАРЬ!$U27=GRID!$B$3:$BI$3),0))*(1-GRID!$B$69),0))</f>
        <v>#N/A</v>
      </c>
      <c r="J131" s="48" t="e" cm="1">
        <f t="array" ref="J131">IF($I$2="Открытый тариф",
INDEX(GRID!$B$17:$BI$27,MATCH(I$7,GRID!$A$17:$A$27,0),MATCH(1,($U$2=GRID!$B$1:$BI$1)*(КАЛЕНДАРЬ!$U27=GRID!$B$3:$BI$3), 0)),
ROUNDUP(INDEX(GRID!$B$17:$BI$27,MATCH(I$7,GRID!$A$17:$A$27,0),MATCH(1,($U$2=GRID!$B$1:$BI$1)*(КАЛЕНДАРЬ!$U27=GRID!$B$3:$BI$3), 0))*(1-GRID!$B$69),0))</f>
        <v>#N/A</v>
      </c>
      <c r="K131" s="47" cm="1">
        <f t="array" ref="K131">IF($I$2="Открытый тариф",
INDEX(GRID!$B$4:$BI$14,MATCH(K$7,GRID!$A$4:$A$14,0),MATCH(1,($U$2=GRID!$B$1:$BI$1)*(КАЛЕНДАРЬ!$U27=GRID!$B$3:$BI$3), 0)),
ROUNDUP(INDEX(GRID!$B$4:$BI$14,MATCH(K$7,GRID!$A$4:$A$14,0),MATCH(1,($U$2=GRID!$B$1:$BI$1)*(КАЛЕНДАРЬ!$U27=GRID!$B$3:$BI$3),0))*(1-GRID!$B$69),0))</f>
        <v>47300</v>
      </c>
      <c r="L131" s="48" cm="1">
        <f t="array" ref="L131">IF($I$2="Открытый тариф",
INDEX(GRID!$B$17:$BI$27,MATCH(K$7,GRID!$A$17:$A$27,0),MATCH(1,($U$2=GRID!$B$1:$BI$1)*(КАЛЕНДАРЬ!$U27=GRID!$B$3:$BI$3), 0)),
ROUNDUP(INDEX(GRID!$B$17:$BI$27,MATCH(K$7,GRID!$A$17:$A$27,0),MATCH(1,($U$2=GRID!$B$1:$BI$1)*(КАЛЕНДАРЬ!$U27=GRID!$B$3:$BI$3), 0))*(1-GRID!$B$69),0))</f>
        <v>49800</v>
      </c>
      <c r="M131" s="47" cm="1">
        <f t="array" ref="M131">IF($I$2="Открытый тариф",
INDEX(GRID!$B$4:$BI$14,MATCH(M$7,GRID!$A$4:$A$14,0),MATCH(1,($U$2=GRID!$B$1:$BI$1)*(КАЛЕНДАРЬ!$U27=GRID!$B$3:$BI$3), 0)),
ROUNDUP(INDEX(GRID!$B$4:$BI$14,MATCH(M$7,GRID!$A$4:$A$14,0),MATCH(1,($U$2=GRID!$B$1:$BI$1)*(КАЛЕНДАРЬ!$U27=GRID!$B$3:$BI$3),0))*(1-GRID!$B$69),0))</f>
        <v>52800</v>
      </c>
      <c r="N131" s="48" cm="1">
        <f t="array" ref="N131">IF($I$2="Открытый тариф",
INDEX(GRID!$B$17:$BI$27,MATCH(M$7,GRID!$A$17:$A$27,0),MATCH(1,($U$2=GRID!$B$1:$BI$1)*(КАЛЕНДАРЬ!$U27=GRID!$B$3:$BI$3), 0)),
ROUNDUP(INDEX(GRID!$B$17:$BI$27,MATCH(M$7,GRID!$A$17:$A$27,0),MATCH(1,($U$2=GRID!$B$1:$BI$1)*(КАЛЕНДАРЬ!$U27=GRID!$B$3:$BI$3), 0))*(1-GRID!$B$69),0))</f>
        <v>55300</v>
      </c>
      <c r="O131" s="49" cm="1">
        <f t="array" ref="O131">IF($I$2="Открытый тариф",
INDEX(GRID!$B$4:$BI$14,MATCH(O$7,GRID!$A$4:$A$14,0),MATCH(1,($U$2=GRID!$B$1:$BI$1)*(КАЛЕНДАРЬ!$U27=GRID!$B$3:$BI$3), 0)),
ROUNDUP(INDEX(GRID!$B$4:$BI$14,MATCH(O$7,GRID!$A$4:$A$14,0),MATCH(1,($U$2=GRID!$B$1:$BI$1)*(КАЛЕНДАРЬ!$U27=GRID!$B$3:$BI$3),0))*(1-GRID!$B$69),0))</f>
        <v>59400</v>
      </c>
      <c r="P131" s="49" cm="1">
        <f t="array" ref="P131">IF($I$2="Открытый тариф",
INDEX(GRID!$B$17:$BI$27,MATCH(O$7,GRID!$A$17:$A$27,0),MATCH(1,($U$2=GRID!$B$1:$BI$1)*(КАЛЕНДАРЬ!$U27=GRID!$B$3:$BI$3), 0)),
ROUNDUP(INDEX(GRID!$B$17:$BI$27,MATCH(O$7,GRID!$A$17:$A$27,0),MATCH(1,($U$2=GRID!$B$1:$BI$1)*(КАЛЕНДАРЬ!$U27=GRID!$B$3:$BI$3), 0))*(1-GRID!$B$69),0))</f>
        <v>61900</v>
      </c>
      <c r="Q131" s="49" t="e" cm="1">
        <f t="array" ref="Q131">IF($I$2="Открытый тариф",
INDEX(GRID!$B$4:$BI$14,MATCH(Q$7,GRID!$A$4:$A$14,0),MATCH(1,($U$2=GRID!$B$1:$BI$1)*(КАЛЕНДАРЬ!$U27=GRID!$B$3:$BI$3), 0)),
ROUNDUP(INDEX(GRID!$B$4:$BI$14,MATCH(Q$7,GRID!$A$4:$A$14,0),MATCH(1,($U$2=GRID!$B$1:$BI$1)*(КАЛЕНДАРЬ!$U27=GRID!$B$3:$BI$3),0))*(1-GRID!$B$69),0))</f>
        <v>#N/A</v>
      </c>
      <c r="R131" s="49" t="e" cm="1">
        <f t="array" ref="R131">IF($I$2="Открытый тариф",
INDEX(GRID!$B$17:$BI$27,MATCH(Q$7,GRID!$A$17:$A$27,0),MATCH(1,($U$2=GRID!$B$1:$BI$1)*(КАЛЕНДАРЬ!$U27=GRID!$B$3:$BI$3), 0)),
ROUNDUP(INDEX(GRID!$B$17:$BI$27,MATCH(Q$7,GRID!$A$17:$A$27,0),MATCH(1,($U$2=GRID!$B$1:$BI$1)*(КАЛЕНДАРЬ!$U27=GRID!$B$3:$BI$3), 0))*(1-GRID!$B$69),0))</f>
        <v>#N/A</v>
      </c>
      <c r="S131" s="49" t="e" cm="1">
        <f t="array" ref="S131">IF($I$2="Открытый тариф",
INDEX(GRID!$B$4:$BI$14,MATCH(S$7,GRID!$A$4:$A$14,0),MATCH(1,($U$2=GRID!$B$1:$BI$1)*(КАЛЕНДАРЬ!$U27=GRID!$B$3:$BI$3), 0)),
ROUNDUP(INDEX(GRID!$B$4:$BI$14,MATCH(S$7,GRID!$A$4:$A$14,0),MATCH(1,($U$2=GRID!$B$1:$BI$1)*(КАЛЕНДАРЬ!$U27=GRID!$B$3:$BI$3),0))*(1-GRID!$B$69),0))</f>
        <v>#N/A</v>
      </c>
      <c r="T131" s="49" t="e" cm="1">
        <f t="array" ref="T131">IF($I$2="Открытый тариф",
INDEX(GRID!$B$17:$BI$27,MATCH(S$7,GRID!$A$17:$A$27,0),MATCH(1,($U$2=GRID!$B$1:$BI$1)*(КАЛЕНДАРЬ!$U27=GRID!$B$3:$BI$3), 0)),
ROUNDUP(INDEX(GRID!$B$17:$BI$27,MATCH(S$7,GRID!$A$17:$A$27,0),MATCH(1,($U$2=GRID!$B$1:$BI$1)*(КАЛЕНДАРЬ!$U27=GRID!$B$3:$BI$3), 0))*(1-GRID!$B$69),0))</f>
        <v>#N/A</v>
      </c>
      <c r="U131" s="49" cm="1">
        <f t="array" ref="U131">IF($I$2="Открытый тариф",
INDEX(GRID!$B$4:$BI$14,MATCH(U$7,GRID!$A$4:$A$14,0),MATCH(1,($U$2=GRID!$B$1:$BI$1)*(КАЛЕНДАРЬ!$U27=GRID!$B$3:$BI$3), 0)),
ROUNDUP(INDEX(GRID!$B$4:$BI$14,MATCH(U$7,GRID!$A$4:$A$14,0),MATCH(1,($U$2=GRID!$B$1:$BI$1)*(КАЛЕНДАРЬ!$U27=GRID!$B$3:$BI$3),0))*(1-GRID!$B$69),0))</f>
        <v>92000</v>
      </c>
      <c r="V131" s="49" cm="1">
        <f t="array" ref="V131">IF($I$2="Открытый тариф",
INDEX(GRID!$B$17:$BI$27,MATCH(U$7,GRID!$A$17:$A$27,0),MATCH(1,($U$2=GRID!$B$1:$BI$1)*(КАЛЕНДАРЬ!$U27=GRID!$B$3:$BI$3), 0)),
ROUNDUP(INDEX(GRID!$B$17:$BI$27,MATCH(U$7,GRID!$A$17:$A$27,0),MATCH(1,($U$2=GRID!$B$1:$BI$1)*(КАЛЕНДАРЬ!$U27=GRID!$B$3:$BI$3), 0))*(1-GRID!$B$69),0))</f>
        <v>94500</v>
      </c>
      <c r="W131" s="49" cm="1">
        <f t="array" ref="W131">IF($I$2="Открытый тариф",
INDEX(GRID!$B$4:$BI$14,MATCH(W$7,GRID!$A$4:$A$14,0),MATCH(1,($U$2=GRID!$B$1:$BI$1)*(КАЛЕНДАРЬ!$U27=GRID!$B$3:$BI$3), 0)),
ROUNDUP(INDEX(GRID!$B$4:$BI$14,MATCH(W$7,GRID!$A$4:$A$14,0),MATCH(1,($U$2=GRID!$B$1:$BI$1)*(КАЛЕНДАРЬ!$U27=GRID!$B$3:$BI$3),0))*(1-GRID!$B$69),0))</f>
        <v>327000</v>
      </c>
      <c r="X131" s="49" cm="1">
        <f t="array" ref="X131">IF($I$2="Открытый тариф",
INDEX(GRID!$B$17:$BI$27,MATCH(W$7,GRID!$A$17:$A$27,0),MATCH(1,($U$2=GRID!$B$1:$BI$1)*(КАЛЕНДАРЬ!$U27=GRID!$B$3:$BI$3), 0)),
ROUNDUP(INDEX(GRID!$B$17:$BI$27,MATCH(W$7,GRID!$A$17:$A$27,0),MATCH(1,($U$2=GRID!$B$1:$BI$1)*(КАЛЕНДАРЬ!$U27=GRID!$B$3:$BI$3), 0))*(1-GRID!$B$69),0))</f>
        <v>329500</v>
      </c>
    </row>
    <row r="132" spans="1:24" ht="12.75" hidden="1" customHeight="1" x14ac:dyDescent="0.2">
      <c r="A132" s="117" t="s">
        <v>45</v>
      </c>
      <c r="B132" s="117">
        <v>25</v>
      </c>
      <c r="C132" s="47" cm="1">
        <f t="array" ref="C132">IF($I$2="Открытый тариф",
INDEX(GRID!$B$4:$BI$14,MATCH(C$7,GRID!$A$4:$A$14,0),MATCH(1,($U$2=GRID!$B$1:$BI$1)*(КАЛЕНДАРЬ!$U28=GRID!$B$3:$BI$3), 0)),
ROUNDUP(INDEX(GRID!$B$4:$BI$14,MATCH(C$7,GRID!$A$4:$A$14,0),MATCH(1,($U$2=GRID!$B$1:$BI$1)*(КАЛЕНДАРЬ!$U28=GRID!$B$3:$BI$3),0))*(1-GRID!$B$69),0))</f>
        <v>30500</v>
      </c>
      <c r="D132" s="48" cm="1">
        <f t="array" ref="D132">IF($I$2="Открытый тариф",
INDEX(GRID!$B$17:$BI$27,MATCH(C$7,GRID!$A$17:$A$27,0),MATCH(1,($U$2=GRID!$B$1:$BI$1)*(КАЛЕНДАРЬ!$U28=GRID!$B$3:$BI$3), 0)),
ROUNDUP(INDEX(GRID!$B$17:$BI$27,MATCH(C$7,GRID!$A$17:$A$27,0),MATCH(1,($U$2=GRID!$B$1:$BI$1)*(КАЛЕНДАРЬ!$U28=GRID!$B$3:$BI$3), 0))*(1-GRID!$B$69),0))</f>
        <v>33000</v>
      </c>
      <c r="E132" s="47" cm="1">
        <f t="array" ref="E132">IF($I$2="Открытый тариф",
INDEX(GRID!$B$4:$BI$14,MATCH(E$7,GRID!$A$4:$A$14,0),MATCH(1,($U$2=GRID!$B$1:$BI$1)*(КАЛЕНДАРЬ!$U28=GRID!$B$3:$BI$3), 0)),
ROUNDUP(INDEX(GRID!$B$4:$BI$14,MATCH(E$7,GRID!$A$4:$A$14,0),MATCH(1,($U$2=GRID!$B$1:$BI$1)*(КАЛЕНДАРЬ!$U28=GRID!$B$3:$BI$3),0))*(1-GRID!$B$69),0))</f>
        <v>34100</v>
      </c>
      <c r="F132" s="48" cm="1">
        <f t="array" ref="F132">IF($I$2="Открытый тариф",
INDEX(GRID!$B$17:$BI$27,MATCH(E$7,GRID!$A$17:$A$27,0),MATCH(1,($U$2=GRID!$B$1:$BI$1)*(КАЛЕНДАРЬ!$U28=GRID!$B$3:$BI$3), 0)),
ROUNDUP(INDEX(GRID!$B$17:$BI$27,MATCH(E$7,GRID!$A$17:$A$27,0),MATCH(1,($U$2=GRID!$B$1:$BI$1)*(КАЛЕНДАРЬ!$U28=GRID!$B$3:$BI$3), 0))*(1-GRID!$B$69),0))</f>
        <v>36600</v>
      </c>
      <c r="G132" s="47" t="e" cm="1">
        <f t="array" ref="G132">IF($I$2="Открытый тариф",
INDEX(GRID!$B$4:$BI$14,MATCH(G$7,GRID!$A$4:$A$14,0),MATCH(1,($U$2=GRID!$B$1:$BI$1)*(КАЛЕНДАРЬ!$U28=GRID!$B$3:$BI$3), 0)),
ROUNDUP(INDEX(GRID!$B$4:$BI$14,MATCH(G$7,GRID!$A$4:$A$14,0),MATCH(1,($U$2=GRID!$B$1:$BI$1)*(КАЛЕНДАРЬ!$U28=GRID!$B$3:$BI$3),0))*(1-GRID!$B$69),0))</f>
        <v>#N/A</v>
      </c>
      <c r="H132" s="48" t="e" cm="1">
        <f t="array" ref="H132">IF($I$2="Открытый тариф",
INDEX(GRID!$B$17:$BI$27,MATCH(G$7,GRID!$A$17:$A$27,0),MATCH(1,($U$2=GRID!$B$1:$BI$1)*(КАЛЕНДАРЬ!$U28=GRID!$B$3:$BI$3), 0)),
ROUNDUP(INDEX(GRID!$B$17:$BI$27,MATCH(G$7,GRID!$A$17:$A$27,0),MATCH(1,($U$2=GRID!$B$1:$BI$1)*(КАЛЕНДАРЬ!$U28=GRID!$B$3:$BI$3), 0))*(1-GRID!$B$69),0))</f>
        <v>#N/A</v>
      </c>
      <c r="I132" s="47" t="e" cm="1">
        <f t="array" ref="I132">IF($I$2="Открытый тариф",
INDEX(GRID!$B$4:$BI$14,MATCH(I$7,GRID!$A$4:$A$14,0),MATCH(1,($U$2=GRID!$B$1:$BI$1)*(КАЛЕНДАРЬ!$U28=GRID!$B$3:$BI$3), 0)),
ROUNDUP(INDEX(GRID!$B$4:$BI$14,MATCH(I$7,GRID!$A$4:$A$14,0),MATCH(1,($U$2=GRID!$B$1:$BI$1)*(КАЛЕНДАРЬ!$U28=GRID!$B$3:$BI$3),0))*(1-GRID!$B$69),0))</f>
        <v>#N/A</v>
      </c>
      <c r="J132" s="48" t="e" cm="1">
        <f t="array" ref="J132">IF($I$2="Открытый тариф",
INDEX(GRID!$B$17:$BI$27,MATCH(I$7,GRID!$A$17:$A$27,0),MATCH(1,($U$2=GRID!$B$1:$BI$1)*(КАЛЕНДАРЬ!$U28=GRID!$B$3:$BI$3), 0)),
ROUNDUP(INDEX(GRID!$B$17:$BI$27,MATCH(I$7,GRID!$A$17:$A$27,0),MATCH(1,($U$2=GRID!$B$1:$BI$1)*(КАЛЕНДАРЬ!$U28=GRID!$B$3:$BI$3), 0))*(1-GRID!$B$69),0))</f>
        <v>#N/A</v>
      </c>
      <c r="K132" s="47" cm="1">
        <f t="array" ref="K132">IF($I$2="Открытый тариф",
INDEX(GRID!$B$4:$BI$14,MATCH(K$7,GRID!$A$4:$A$14,0),MATCH(1,($U$2=GRID!$B$1:$BI$1)*(КАЛЕНДАРЬ!$U28=GRID!$B$3:$BI$3), 0)),
ROUNDUP(INDEX(GRID!$B$4:$BI$14,MATCH(K$7,GRID!$A$4:$A$14,0),MATCH(1,($U$2=GRID!$B$1:$BI$1)*(КАЛЕНДАРЬ!$U28=GRID!$B$3:$BI$3),0))*(1-GRID!$B$69),0))</f>
        <v>47300</v>
      </c>
      <c r="L132" s="48" cm="1">
        <f t="array" ref="L132">IF($I$2="Открытый тариф",
INDEX(GRID!$B$17:$BI$27,MATCH(K$7,GRID!$A$17:$A$27,0),MATCH(1,($U$2=GRID!$B$1:$BI$1)*(КАЛЕНДАРЬ!$U28=GRID!$B$3:$BI$3), 0)),
ROUNDUP(INDEX(GRID!$B$17:$BI$27,MATCH(K$7,GRID!$A$17:$A$27,0),MATCH(1,($U$2=GRID!$B$1:$BI$1)*(КАЛЕНДАРЬ!$U28=GRID!$B$3:$BI$3), 0))*(1-GRID!$B$69),0))</f>
        <v>49800</v>
      </c>
      <c r="M132" s="47" cm="1">
        <f t="array" ref="M132">IF($I$2="Открытый тариф",
INDEX(GRID!$B$4:$BI$14,MATCH(M$7,GRID!$A$4:$A$14,0),MATCH(1,($U$2=GRID!$B$1:$BI$1)*(КАЛЕНДАРЬ!$U28=GRID!$B$3:$BI$3), 0)),
ROUNDUP(INDEX(GRID!$B$4:$BI$14,MATCH(M$7,GRID!$A$4:$A$14,0),MATCH(1,($U$2=GRID!$B$1:$BI$1)*(КАЛЕНДАРЬ!$U28=GRID!$B$3:$BI$3),0))*(1-GRID!$B$69),0))</f>
        <v>52800</v>
      </c>
      <c r="N132" s="48" cm="1">
        <f t="array" ref="N132">IF($I$2="Открытый тариф",
INDEX(GRID!$B$17:$BI$27,MATCH(M$7,GRID!$A$17:$A$27,0),MATCH(1,($U$2=GRID!$B$1:$BI$1)*(КАЛЕНДАРЬ!$U28=GRID!$B$3:$BI$3), 0)),
ROUNDUP(INDEX(GRID!$B$17:$BI$27,MATCH(M$7,GRID!$A$17:$A$27,0),MATCH(1,($U$2=GRID!$B$1:$BI$1)*(КАЛЕНДАРЬ!$U28=GRID!$B$3:$BI$3), 0))*(1-GRID!$B$69),0))</f>
        <v>55300</v>
      </c>
      <c r="O132" s="49" cm="1">
        <f t="array" ref="O132">IF($I$2="Открытый тариф",
INDEX(GRID!$B$4:$BI$14,MATCH(O$7,GRID!$A$4:$A$14,0),MATCH(1,($U$2=GRID!$B$1:$BI$1)*(КАЛЕНДАРЬ!$U28=GRID!$B$3:$BI$3), 0)),
ROUNDUP(INDEX(GRID!$B$4:$BI$14,MATCH(O$7,GRID!$A$4:$A$14,0),MATCH(1,($U$2=GRID!$B$1:$BI$1)*(КАЛЕНДАРЬ!$U28=GRID!$B$3:$BI$3),0))*(1-GRID!$B$69),0))</f>
        <v>59400</v>
      </c>
      <c r="P132" s="49" cm="1">
        <f t="array" ref="P132">IF($I$2="Открытый тариф",
INDEX(GRID!$B$17:$BI$27,MATCH(O$7,GRID!$A$17:$A$27,0),MATCH(1,($U$2=GRID!$B$1:$BI$1)*(КАЛЕНДАРЬ!$U28=GRID!$B$3:$BI$3), 0)),
ROUNDUP(INDEX(GRID!$B$17:$BI$27,MATCH(O$7,GRID!$A$17:$A$27,0),MATCH(1,($U$2=GRID!$B$1:$BI$1)*(КАЛЕНДАРЬ!$U28=GRID!$B$3:$BI$3), 0))*(1-GRID!$B$69),0))</f>
        <v>61900</v>
      </c>
      <c r="Q132" s="49" t="e" cm="1">
        <f t="array" ref="Q132">IF($I$2="Открытый тариф",
INDEX(GRID!$B$4:$BI$14,MATCH(Q$7,GRID!$A$4:$A$14,0),MATCH(1,($U$2=GRID!$B$1:$BI$1)*(КАЛЕНДАРЬ!$U28=GRID!$B$3:$BI$3), 0)),
ROUNDUP(INDEX(GRID!$B$4:$BI$14,MATCH(Q$7,GRID!$A$4:$A$14,0),MATCH(1,($U$2=GRID!$B$1:$BI$1)*(КАЛЕНДАРЬ!$U28=GRID!$B$3:$BI$3),0))*(1-GRID!$B$69),0))</f>
        <v>#N/A</v>
      </c>
      <c r="R132" s="49" t="e" cm="1">
        <f t="array" ref="R132">IF($I$2="Открытый тариф",
INDEX(GRID!$B$17:$BI$27,MATCH(Q$7,GRID!$A$17:$A$27,0),MATCH(1,($U$2=GRID!$B$1:$BI$1)*(КАЛЕНДАРЬ!$U28=GRID!$B$3:$BI$3), 0)),
ROUNDUP(INDEX(GRID!$B$17:$BI$27,MATCH(Q$7,GRID!$A$17:$A$27,0),MATCH(1,($U$2=GRID!$B$1:$BI$1)*(КАЛЕНДАРЬ!$U28=GRID!$B$3:$BI$3), 0))*(1-GRID!$B$69),0))</f>
        <v>#N/A</v>
      </c>
      <c r="S132" s="49" t="e" cm="1">
        <f t="array" ref="S132">IF($I$2="Открытый тариф",
INDEX(GRID!$B$4:$BI$14,MATCH(S$7,GRID!$A$4:$A$14,0),MATCH(1,($U$2=GRID!$B$1:$BI$1)*(КАЛЕНДАРЬ!$U28=GRID!$B$3:$BI$3), 0)),
ROUNDUP(INDEX(GRID!$B$4:$BI$14,MATCH(S$7,GRID!$A$4:$A$14,0),MATCH(1,($U$2=GRID!$B$1:$BI$1)*(КАЛЕНДАРЬ!$U28=GRID!$B$3:$BI$3),0))*(1-GRID!$B$69),0))</f>
        <v>#N/A</v>
      </c>
      <c r="T132" s="49" t="e" cm="1">
        <f t="array" ref="T132">IF($I$2="Открытый тариф",
INDEX(GRID!$B$17:$BI$27,MATCH(S$7,GRID!$A$17:$A$27,0),MATCH(1,($U$2=GRID!$B$1:$BI$1)*(КАЛЕНДАРЬ!$U28=GRID!$B$3:$BI$3), 0)),
ROUNDUP(INDEX(GRID!$B$17:$BI$27,MATCH(S$7,GRID!$A$17:$A$27,0),MATCH(1,($U$2=GRID!$B$1:$BI$1)*(КАЛЕНДАРЬ!$U28=GRID!$B$3:$BI$3), 0))*(1-GRID!$B$69),0))</f>
        <v>#N/A</v>
      </c>
      <c r="U132" s="49" cm="1">
        <f t="array" ref="U132">IF($I$2="Открытый тариф",
INDEX(GRID!$B$4:$BI$14,MATCH(U$7,GRID!$A$4:$A$14,0),MATCH(1,($U$2=GRID!$B$1:$BI$1)*(КАЛЕНДАРЬ!$U28=GRID!$B$3:$BI$3), 0)),
ROUNDUP(INDEX(GRID!$B$4:$BI$14,MATCH(U$7,GRID!$A$4:$A$14,0),MATCH(1,($U$2=GRID!$B$1:$BI$1)*(КАЛЕНДАРЬ!$U28=GRID!$B$3:$BI$3),0))*(1-GRID!$B$69),0))</f>
        <v>92000</v>
      </c>
      <c r="V132" s="49" cm="1">
        <f t="array" ref="V132">IF($I$2="Открытый тариф",
INDEX(GRID!$B$17:$BI$27,MATCH(U$7,GRID!$A$17:$A$27,0),MATCH(1,($U$2=GRID!$B$1:$BI$1)*(КАЛЕНДАРЬ!$U28=GRID!$B$3:$BI$3), 0)),
ROUNDUP(INDEX(GRID!$B$17:$BI$27,MATCH(U$7,GRID!$A$17:$A$27,0),MATCH(1,($U$2=GRID!$B$1:$BI$1)*(КАЛЕНДАРЬ!$U28=GRID!$B$3:$BI$3), 0))*(1-GRID!$B$69),0))</f>
        <v>94500</v>
      </c>
      <c r="W132" s="49" cm="1">
        <f t="array" ref="W132">IF($I$2="Открытый тариф",
INDEX(GRID!$B$4:$BI$14,MATCH(W$7,GRID!$A$4:$A$14,0),MATCH(1,($U$2=GRID!$B$1:$BI$1)*(КАЛЕНДАРЬ!$U28=GRID!$B$3:$BI$3), 0)),
ROUNDUP(INDEX(GRID!$B$4:$BI$14,MATCH(W$7,GRID!$A$4:$A$14,0),MATCH(1,($U$2=GRID!$B$1:$BI$1)*(КАЛЕНДАРЬ!$U28=GRID!$B$3:$BI$3),0))*(1-GRID!$B$69),0))</f>
        <v>327000</v>
      </c>
      <c r="X132" s="49" cm="1">
        <f t="array" ref="X132">IF($I$2="Открытый тариф",
INDEX(GRID!$B$17:$BI$27,MATCH(W$7,GRID!$A$17:$A$27,0),MATCH(1,($U$2=GRID!$B$1:$BI$1)*(КАЛЕНДАРЬ!$U28=GRID!$B$3:$BI$3), 0)),
ROUNDUP(INDEX(GRID!$B$17:$BI$27,MATCH(W$7,GRID!$A$17:$A$27,0),MATCH(1,($U$2=GRID!$B$1:$BI$1)*(КАЛЕНДАРЬ!$U28=GRID!$B$3:$BI$3), 0))*(1-GRID!$B$69),0))</f>
        <v>329500</v>
      </c>
    </row>
    <row r="133" spans="1:24" ht="12.75" hidden="1" customHeight="1" x14ac:dyDescent="0.2">
      <c r="A133" s="117" t="s">
        <v>46</v>
      </c>
      <c r="B133" s="117">
        <v>26</v>
      </c>
      <c r="C133" s="47" cm="1">
        <f t="array" ref="C133">IF($I$2="Открытый тариф",
INDEX(GRID!$B$4:$BI$14,MATCH(C$7,GRID!$A$4:$A$14,0),MATCH(1,($U$2=GRID!$B$1:$BI$1)*(КАЛЕНДАРЬ!$U29=GRID!$B$3:$BI$3), 0)),
ROUNDUP(INDEX(GRID!$B$4:$BI$14,MATCH(C$7,GRID!$A$4:$A$14,0),MATCH(1,($U$2=GRID!$B$1:$BI$1)*(КАЛЕНДАРЬ!$U29=GRID!$B$3:$BI$3),0))*(1-GRID!$B$69),0))</f>
        <v>30500</v>
      </c>
      <c r="D133" s="48" cm="1">
        <f t="array" ref="D133">IF($I$2="Открытый тариф",
INDEX(GRID!$B$17:$BI$27,MATCH(C$7,GRID!$A$17:$A$27,0),MATCH(1,($U$2=GRID!$B$1:$BI$1)*(КАЛЕНДАРЬ!$U29=GRID!$B$3:$BI$3), 0)),
ROUNDUP(INDEX(GRID!$B$17:$BI$27,MATCH(C$7,GRID!$A$17:$A$27,0),MATCH(1,($U$2=GRID!$B$1:$BI$1)*(КАЛЕНДАРЬ!$U29=GRID!$B$3:$BI$3), 0))*(1-GRID!$B$69),0))</f>
        <v>33000</v>
      </c>
      <c r="E133" s="47" cm="1">
        <f t="array" ref="E133">IF($I$2="Открытый тариф",
INDEX(GRID!$B$4:$BI$14,MATCH(E$7,GRID!$A$4:$A$14,0),MATCH(1,($U$2=GRID!$B$1:$BI$1)*(КАЛЕНДАРЬ!$U29=GRID!$B$3:$BI$3), 0)),
ROUNDUP(INDEX(GRID!$B$4:$BI$14,MATCH(E$7,GRID!$A$4:$A$14,0),MATCH(1,($U$2=GRID!$B$1:$BI$1)*(КАЛЕНДАРЬ!$U29=GRID!$B$3:$BI$3),0))*(1-GRID!$B$69),0))</f>
        <v>34100</v>
      </c>
      <c r="F133" s="48" cm="1">
        <f t="array" ref="F133">IF($I$2="Открытый тариф",
INDEX(GRID!$B$17:$BI$27,MATCH(E$7,GRID!$A$17:$A$27,0),MATCH(1,($U$2=GRID!$B$1:$BI$1)*(КАЛЕНДАРЬ!$U29=GRID!$B$3:$BI$3), 0)),
ROUNDUP(INDEX(GRID!$B$17:$BI$27,MATCH(E$7,GRID!$A$17:$A$27,0),MATCH(1,($U$2=GRID!$B$1:$BI$1)*(КАЛЕНДАРЬ!$U29=GRID!$B$3:$BI$3), 0))*(1-GRID!$B$69),0))</f>
        <v>36600</v>
      </c>
      <c r="G133" s="47" t="e" cm="1">
        <f t="array" ref="G133">IF($I$2="Открытый тариф",
INDEX(GRID!$B$4:$BI$14,MATCH(G$7,GRID!$A$4:$A$14,0),MATCH(1,($U$2=GRID!$B$1:$BI$1)*(КАЛЕНДАРЬ!$U29=GRID!$B$3:$BI$3), 0)),
ROUNDUP(INDEX(GRID!$B$4:$BI$14,MATCH(G$7,GRID!$A$4:$A$14,0),MATCH(1,($U$2=GRID!$B$1:$BI$1)*(КАЛЕНДАРЬ!$U29=GRID!$B$3:$BI$3),0))*(1-GRID!$B$69),0))</f>
        <v>#N/A</v>
      </c>
      <c r="H133" s="48" t="e" cm="1">
        <f t="array" ref="H133">IF($I$2="Открытый тариф",
INDEX(GRID!$B$17:$BI$27,MATCH(G$7,GRID!$A$17:$A$27,0),MATCH(1,($U$2=GRID!$B$1:$BI$1)*(КАЛЕНДАРЬ!$U29=GRID!$B$3:$BI$3), 0)),
ROUNDUP(INDEX(GRID!$B$17:$BI$27,MATCH(G$7,GRID!$A$17:$A$27,0),MATCH(1,($U$2=GRID!$B$1:$BI$1)*(КАЛЕНДАРЬ!$U29=GRID!$B$3:$BI$3), 0))*(1-GRID!$B$69),0))</f>
        <v>#N/A</v>
      </c>
      <c r="I133" s="47" t="e" cm="1">
        <f t="array" ref="I133">IF($I$2="Открытый тариф",
INDEX(GRID!$B$4:$BI$14,MATCH(I$7,GRID!$A$4:$A$14,0),MATCH(1,($U$2=GRID!$B$1:$BI$1)*(КАЛЕНДАРЬ!$U29=GRID!$B$3:$BI$3), 0)),
ROUNDUP(INDEX(GRID!$B$4:$BI$14,MATCH(I$7,GRID!$A$4:$A$14,0),MATCH(1,($U$2=GRID!$B$1:$BI$1)*(КАЛЕНДАРЬ!$U29=GRID!$B$3:$BI$3),0))*(1-GRID!$B$69),0))</f>
        <v>#N/A</v>
      </c>
      <c r="J133" s="48" t="e" cm="1">
        <f t="array" ref="J133">IF($I$2="Открытый тариф",
INDEX(GRID!$B$17:$BI$27,MATCH(I$7,GRID!$A$17:$A$27,0),MATCH(1,($U$2=GRID!$B$1:$BI$1)*(КАЛЕНДАРЬ!$U29=GRID!$B$3:$BI$3), 0)),
ROUNDUP(INDEX(GRID!$B$17:$BI$27,MATCH(I$7,GRID!$A$17:$A$27,0),MATCH(1,($U$2=GRID!$B$1:$BI$1)*(КАЛЕНДАРЬ!$U29=GRID!$B$3:$BI$3), 0))*(1-GRID!$B$69),0))</f>
        <v>#N/A</v>
      </c>
      <c r="K133" s="47" cm="1">
        <f t="array" ref="K133">IF($I$2="Открытый тариф",
INDEX(GRID!$B$4:$BI$14,MATCH(K$7,GRID!$A$4:$A$14,0),MATCH(1,($U$2=GRID!$B$1:$BI$1)*(КАЛЕНДАРЬ!$U29=GRID!$B$3:$BI$3), 0)),
ROUNDUP(INDEX(GRID!$B$4:$BI$14,MATCH(K$7,GRID!$A$4:$A$14,0),MATCH(1,($U$2=GRID!$B$1:$BI$1)*(КАЛЕНДАРЬ!$U29=GRID!$B$3:$BI$3),0))*(1-GRID!$B$69),0))</f>
        <v>47300</v>
      </c>
      <c r="L133" s="48" cm="1">
        <f t="array" ref="L133">IF($I$2="Открытый тариф",
INDEX(GRID!$B$17:$BI$27,MATCH(K$7,GRID!$A$17:$A$27,0),MATCH(1,($U$2=GRID!$B$1:$BI$1)*(КАЛЕНДАРЬ!$U29=GRID!$B$3:$BI$3), 0)),
ROUNDUP(INDEX(GRID!$B$17:$BI$27,MATCH(K$7,GRID!$A$17:$A$27,0),MATCH(1,($U$2=GRID!$B$1:$BI$1)*(КАЛЕНДАРЬ!$U29=GRID!$B$3:$BI$3), 0))*(1-GRID!$B$69),0))</f>
        <v>49800</v>
      </c>
      <c r="M133" s="47" cm="1">
        <f t="array" ref="M133">IF($I$2="Открытый тариф",
INDEX(GRID!$B$4:$BI$14,MATCH(M$7,GRID!$A$4:$A$14,0),MATCH(1,($U$2=GRID!$B$1:$BI$1)*(КАЛЕНДАРЬ!$U29=GRID!$B$3:$BI$3), 0)),
ROUNDUP(INDEX(GRID!$B$4:$BI$14,MATCH(M$7,GRID!$A$4:$A$14,0),MATCH(1,($U$2=GRID!$B$1:$BI$1)*(КАЛЕНДАРЬ!$U29=GRID!$B$3:$BI$3),0))*(1-GRID!$B$69),0))</f>
        <v>52800</v>
      </c>
      <c r="N133" s="48" cm="1">
        <f t="array" ref="N133">IF($I$2="Открытый тариф",
INDEX(GRID!$B$17:$BI$27,MATCH(M$7,GRID!$A$17:$A$27,0),MATCH(1,($U$2=GRID!$B$1:$BI$1)*(КАЛЕНДАРЬ!$U29=GRID!$B$3:$BI$3), 0)),
ROUNDUP(INDEX(GRID!$B$17:$BI$27,MATCH(M$7,GRID!$A$17:$A$27,0),MATCH(1,($U$2=GRID!$B$1:$BI$1)*(КАЛЕНДАРЬ!$U29=GRID!$B$3:$BI$3), 0))*(1-GRID!$B$69),0))</f>
        <v>55300</v>
      </c>
      <c r="O133" s="49" cm="1">
        <f t="array" ref="O133">IF($I$2="Открытый тариф",
INDEX(GRID!$B$4:$BI$14,MATCH(O$7,GRID!$A$4:$A$14,0),MATCH(1,($U$2=GRID!$B$1:$BI$1)*(КАЛЕНДАРЬ!$U29=GRID!$B$3:$BI$3), 0)),
ROUNDUP(INDEX(GRID!$B$4:$BI$14,MATCH(O$7,GRID!$A$4:$A$14,0),MATCH(1,($U$2=GRID!$B$1:$BI$1)*(КАЛЕНДАРЬ!$U29=GRID!$B$3:$BI$3),0))*(1-GRID!$B$69),0))</f>
        <v>59400</v>
      </c>
      <c r="P133" s="49" cm="1">
        <f t="array" ref="P133">IF($I$2="Открытый тариф",
INDEX(GRID!$B$17:$BI$27,MATCH(O$7,GRID!$A$17:$A$27,0),MATCH(1,($U$2=GRID!$B$1:$BI$1)*(КАЛЕНДАРЬ!$U29=GRID!$B$3:$BI$3), 0)),
ROUNDUP(INDEX(GRID!$B$17:$BI$27,MATCH(O$7,GRID!$A$17:$A$27,0),MATCH(1,($U$2=GRID!$B$1:$BI$1)*(КАЛЕНДАРЬ!$U29=GRID!$B$3:$BI$3), 0))*(1-GRID!$B$69),0))</f>
        <v>61900</v>
      </c>
      <c r="Q133" s="49" t="e" cm="1">
        <f t="array" ref="Q133">IF($I$2="Открытый тариф",
INDEX(GRID!$B$4:$BI$14,MATCH(Q$7,GRID!$A$4:$A$14,0),MATCH(1,($U$2=GRID!$B$1:$BI$1)*(КАЛЕНДАРЬ!$U29=GRID!$B$3:$BI$3), 0)),
ROUNDUP(INDEX(GRID!$B$4:$BI$14,MATCH(Q$7,GRID!$A$4:$A$14,0),MATCH(1,($U$2=GRID!$B$1:$BI$1)*(КАЛЕНДАРЬ!$U29=GRID!$B$3:$BI$3),0))*(1-GRID!$B$69),0))</f>
        <v>#N/A</v>
      </c>
      <c r="R133" s="49" t="e" cm="1">
        <f t="array" ref="R133">IF($I$2="Открытый тариф",
INDEX(GRID!$B$17:$BI$27,MATCH(Q$7,GRID!$A$17:$A$27,0),MATCH(1,($U$2=GRID!$B$1:$BI$1)*(КАЛЕНДАРЬ!$U29=GRID!$B$3:$BI$3), 0)),
ROUNDUP(INDEX(GRID!$B$17:$BI$27,MATCH(Q$7,GRID!$A$17:$A$27,0),MATCH(1,($U$2=GRID!$B$1:$BI$1)*(КАЛЕНДАРЬ!$U29=GRID!$B$3:$BI$3), 0))*(1-GRID!$B$69),0))</f>
        <v>#N/A</v>
      </c>
      <c r="S133" s="49" t="e" cm="1">
        <f t="array" ref="S133">IF($I$2="Открытый тариф",
INDEX(GRID!$B$4:$BI$14,MATCH(S$7,GRID!$A$4:$A$14,0),MATCH(1,($U$2=GRID!$B$1:$BI$1)*(КАЛЕНДАРЬ!$U29=GRID!$B$3:$BI$3), 0)),
ROUNDUP(INDEX(GRID!$B$4:$BI$14,MATCH(S$7,GRID!$A$4:$A$14,0),MATCH(1,($U$2=GRID!$B$1:$BI$1)*(КАЛЕНДАРЬ!$U29=GRID!$B$3:$BI$3),0))*(1-GRID!$B$69),0))</f>
        <v>#N/A</v>
      </c>
      <c r="T133" s="49" t="e" cm="1">
        <f t="array" ref="T133">IF($I$2="Открытый тариф",
INDEX(GRID!$B$17:$BI$27,MATCH(S$7,GRID!$A$17:$A$27,0),MATCH(1,($U$2=GRID!$B$1:$BI$1)*(КАЛЕНДАРЬ!$U29=GRID!$B$3:$BI$3), 0)),
ROUNDUP(INDEX(GRID!$B$17:$BI$27,MATCH(S$7,GRID!$A$17:$A$27,0),MATCH(1,($U$2=GRID!$B$1:$BI$1)*(КАЛЕНДАРЬ!$U29=GRID!$B$3:$BI$3), 0))*(1-GRID!$B$69),0))</f>
        <v>#N/A</v>
      </c>
      <c r="U133" s="49" cm="1">
        <f t="array" ref="U133">IF($I$2="Открытый тариф",
INDEX(GRID!$B$4:$BI$14,MATCH(U$7,GRID!$A$4:$A$14,0),MATCH(1,($U$2=GRID!$B$1:$BI$1)*(КАЛЕНДАРЬ!$U29=GRID!$B$3:$BI$3), 0)),
ROUNDUP(INDEX(GRID!$B$4:$BI$14,MATCH(U$7,GRID!$A$4:$A$14,0),MATCH(1,($U$2=GRID!$B$1:$BI$1)*(КАЛЕНДАРЬ!$U29=GRID!$B$3:$BI$3),0))*(1-GRID!$B$69),0))</f>
        <v>92000</v>
      </c>
      <c r="V133" s="49" cm="1">
        <f t="array" ref="V133">IF($I$2="Открытый тариф",
INDEX(GRID!$B$17:$BI$27,MATCH(U$7,GRID!$A$17:$A$27,0),MATCH(1,($U$2=GRID!$B$1:$BI$1)*(КАЛЕНДАРЬ!$U29=GRID!$B$3:$BI$3), 0)),
ROUNDUP(INDEX(GRID!$B$17:$BI$27,MATCH(U$7,GRID!$A$17:$A$27,0),MATCH(1,($U$2=GRID!$B$1:$BI$1)*(КАЛЕНДАРЬ!$U29=GRID!$B$3:$BI$3), 0))*(1-GRID!$B$69),0))</f>
        <v>94500</v>
      </c>
      <c r="W133" s="49" cm="1">
        <f t="array" ref="W133">IF($I$2="Открытый тариф",
INDEX(GRID!$B$4:$BI$14,MATCH(W$7,GRID!$A$4:$A$14,0),MATCH(1,($U$2=GRID!$B$1:$BI$1)*(КАЛЕНДАРЬ!$U29=GRID!$B$3:$BI$3), 0)),
ROUNDUP(INDEX(GRID!$B$4:$BI$14,MATCH(W$7,GRID!$A$4:$A$14,0),MATCH(1,($U$2=GRID!$B$1:$BI$1)*(КАЛЕНДАРЬ!$U29=GRID!$B$3:$BI$3),0))*(1-GRID!$B$69),0))</f>
        <v>327000</v>
      </c>
      <c r="X133" s="49" cm="1">
        <f t="array" ref="X133">IF($I$2="Открытый тариф",
INDEX(GRID!$B$17:$BI$27,MATCH(W$7,GRID!$A$17:$A$27,0),MATCH(1,($U$2=GRID!$B$1:$BI$1)*(КАЛЕНДАРЬ!$U29=GRID!$B$3:$BI$3), 0)),
ROUNDUP(INDEX(GRID!$B$17:$BI$27,MATCH(W$7,GRID!$A$17:$A$27,0),MATCH(1,($U$2=GRID!$B$1:$BI$1)*(КАЛЕНДАРЬ!$U29=GRID!$B$3:$BI$3), 0))*(1-GRID!$B$69),0))</f>
        <v>329500</v>
      </c>
    </row>
    <row r="134" spans="1:24" ht="12.75" hidden="1" customHeight="1" x14ac:dyDescent="0.2">
      <c r="A134" s="117" t="s">
        <v>47</v>
      </c>
      <c r="B134" s="117">
        <v>27</v>
      </c>
      <c r="C134" s="47" cm="1">
        <f t="array" ref="C134">IF($I$2="Открытый тариф",
INDEX(GRID!$B$4:$BI$14,MATCH(C$7,GRID!$A$4:$A$14,0),MATCH(1,($U$2=GRID!$B$1:$BI$1)*(КАЛЕНДАРЬ!$U30=GRID!$B$3:$BI$3), 0)),
ROUNDUP(INDEX(GRID!$B$4:$BI$14,MATCH(C$7,GRID!$A$4:$A$14,0),MATCH(1,($U$2=GRID!$B$1:$BI$1)*(КАЛЕНДАРЬ!$U30=GRID!$B$3:$BI$3),0))*(1-GRID!$B$69),0))</f>
        <v>30500</v>
      </c>
      <c r="D134" s="48" cm="1">
        <f t="array" ref="D134">IF($I$2="Открытый тариф",
INDEX(GRID!$B$17:$BI$27,MATCH(C$7,GRID!$A$17:$A$27,0),MATCH(1,($U$2=GRID!$B$1:$BI$1)*(КАЛЕНДАРЬ!$U30=GRID!$B$3:$BI$3), 0)),
ROUNDUP(INDEX(GRID!$B$17:$BI$27,MATCH(C$7,GRID!$A$17:$A$27,0),MATCH(1,($U$2=GRID!$B$1:$BI$1)*(КАЛЕНДАРЬ!$U30=GRID!$B$3:$BI$3), 0))*(1-GRID!$B$69),0))</f>
        <v>33000</v>
      </c>
      <c r="E134" s="47" cm="1">
        <f t="array" ref="E134">IF($I$2="Открытый тариф",
INDEX(GRID!$B$4:$BI$14,MATCH(E$7,GRID!$A$4:$A$14,0),MATCH(1,($U$2=GRID!$B$1:$BI$1)*(КАЛЕНДАРЬ!$U30=GRID!$B$3:$BI$3), 0)),
ROUNDUP(INDEX(GRID!$B$4:$BI$14,MATCH(E$7,GRID!$A$4:$A$14,0),MATCH(1,($U$2=GRID!$B$1:$BI$1)*(КАЛЕНДАРЬ!$U30=GRID!$B$3:$BI$3),0))*(1-GRID!$B$69),0))</f>
        <v>34100</v>
      </c>
      <c r="F134" s="48" cm="1">
        <f t="array" ref="F134">IF($I$2="Открытый тариф",
INDEX(GRID!$B$17:$BI$27,MATCH(E$7,GRID!$A$17:$A$27,0),MATCH(1,($U$2=GRID!$B$1:$BI$1)*(КАЛЕНДАРЬ!$U30=GRID!$B$3:$BI$3), 0)),
ROUNDUP(INDEX(GRID!$B$17:$BI$27,MATCH(E$7,GRID!$A$17:$A$27,0),MATCH(1,($U$2=GRID!$B$1:$BI$1)*(КАЛЕНДАРЬ!$U30=GRID!$B$3:$BI$3), 0))*(1-GRID!$B$69),0))</f>
        <v>36600</v>
      </c>
      <c r="G134" s="47" t="e" cm="1">
        <f t="array" ref="G134">IF($I$2="Открытый тариф",
INDEX(GRID!$B$4:$BI$14,MATCH(G$7,GRID!$A$4:$A$14,0),MATCH(1,($U$2=GRID!$B$1:$BI$1)*(КАЛЕНДАРЬ!$U30=GRID!$B$3:$BI$3), 0)),
ROUNDUP(INDEX(GRID!$B$4:$BI$14,MATCH(G$7,GRID!$A$4:$A$14,0),MATCH(1,($U$2=GRID!$B$1:$BI$1)*(КАЛЕНДАРЬ!$U30=GRID!$B$3:$BI$3),0))*(1-GRID!$B$69),0))</f>
        <v>#N/A</v>
      </c>
      <c r="H134" s="48" t="e" cm="1">
        <f t="array" ref="H134">IF($I$2="Открытый тариф",
INDEX(GRID!$B$17:$BI$27,MATCH(G$7,GRID!$A$17:$A$27,0),MATCH(1,($U$2=GRID!$B$1:$BI$1)*(КАЛЕНДАРЬ!$U30=GRID!$B$3:$BI$3), 0)),
ROUNDUP(INDEX(GRID!$B$17:$BI$27,MATCH(G$7,GRID!$A$17:$A$27,0),MATCH(1,($U$2=GRID!$B$1:$BI$1)*(КАЛЕНДАРЬ!$U30=GRID!$B$3:$BI$3), 0))*(1-GRID!$B$69),0))</f>
        <v>#N/A</v>
      </c>
      <c r="I134" s="47" t="e" cm="1">
        <f t="array" ref="I134">IF($I$2="Открытый тариф",
INDEX(GRID!$B$4:$BI$14,MATCH(I$7,GRID!$A$4:$A$14,0),MATCH(1,($U$2=GRID!$B$1:$BI$1)*(КАЛЕНДАРЬ!$U30=GRID!$B$3:$BI$3), 0)),
ROUNDUP(INDEX(GRID!$B$4:$BI$14,MATCH(I$7,GRID!$A$4:$A$14,0),MATCH(1,($U$2=GRID!$B$1:$BI$1)*(КАЛЕНДАРЬ!$U30=GRID!$B$3:$BI$3),0))*(1-GRID!$B$69),0))</f>
        <v>#N/A</v>
      </c>
      <c r="J134" s="48" t="e" cm="1">
        <f t="array" ref="J134">IF($I$2="Открытый тариф",
INDEX(GRID!$B$17:$BI$27,MATCH(I$7,GRID!$A$17:$A$27,0),MATCH(1,($U$2=GRID!$B$1:$BI$1)*(КАЛЕНДАРЬ!$U30=GRID!$B$3:$BI$3), 0)),
ROUNDUP(INDEX(GRID!$B$17:$BI$27,MATCH(I$7,GRID!$A$17:$A$27,0),MATCH(1,($U$2=GRID!$B$1:$BI$1)*(КАЛЕНДАРЬ!$U30=GRID!$B$3:$BI$3), 0))*(1-GRID!$B$69),0))</f>
        <v>#N/A</v>
      </c>
      <c r="K134" s="47" cm="1">
        <f t="array" ref="K134">IF($I$2="Открытый тариф",
INDEX(GRID!$B$4:$BI$14,MATCH(K$7,GRID!$A$4:$A$14,0),MATCH(1,($U$2=GRID!$B$1:$BI$1)*(КАЛЕНДАРЬ!$U30=GRID!$B$3:$BI$3), 0)),
ROUNDUP(INDEX(GRID!$B$4:$BI$14,MATCH(K$7,GRID!$A$4:$A$14,0),MATCH(1,($U$2=GRID!$B$1:$BI$1)*(КАЛЕНДАРЬ!$U30=GRID!$B$3:$BI$3),0))*(1-GRID!$B$69),0))</f>
        <v>47300</v>
      </c>
      <c r="L134" s="48" cm="1">
        <f t="array" ref="L134">IF($I$2="Открытый тариф",
INDEX(GRID!$B$17:$BI$27,MATCH(K$7,GRID!$A$17:$A$27,0),MATCH(1,($U$2=GRID!$B$1:$BI$1)*(КАЛЕНДАРЬ!$U30=GRID!$B$3:$BI$3), 0)),
ROUNDUP(INDEX(GRID!$B$17:$BI$27,MATCH(K$7,GRID!$A$17:$A$27,0),MATCH(1,($U$2=GRID!$B$1:$BI$1)*(КАЛЕНДАРЬ!$U30=GRID!$B$3:$BI$3), 0))*(1-GRID!$B$69),0))</f>
        <v>49800</v>
      </c>
      <c r="M134" s="47" cm="1">
        <f t="array" ref="M134">IF($I$2="Открытый тариф",
INDEX(GRID!$B$4:$BI$14,MATCH(M$7,GRID!$A$4:$A$14,0),MATCH(1,($U$2=GRID!$B$1:$BI$1)*(КАЛЕНДАРЬ!$U30=GRID!$B$3:$BI$3), 0)),
ROUNDUP(INDEX(GRID!$B$4:$BI$14,MATCH(M$7,GRID!$A$4:$A$14,0),MATCH(1,($U$2=GRID!$B$1:$BI$1)*(КАЛЕНДАРЬ!$U30=GRID!$B$3:$BI$3),0))*(1-GRID!$B$69),0))</f>
        <v>52800</v>
      </c>
      <c r="N134" s="48" cm="1">
        <f t="array" ref="N134">IF($I$2="Открытый тариф",
INDEX(GRID!$B$17:$BI$27,MATCH(M$7,GRID!$A$17:$A$27,0),MATCH(1,($U$2=GRID!$B$1:$BI$1)*(КАЛЕНДАРЬ!$U30=GRID!$B$3:$BI$3), 0)),
ROUNDUP(INDEX(GRID!$B$17:$BI$27,MATCH(M$7,GRID!$A$17:$A$27,0),MATCH(1,($U$2=GRID!$B$1:$BI$1)*(КАЛЕНДАРЬ!$U30=GRID!$B$3:$BI$3), 0))*(1-GRID!$B$69),0))</f>
        <v>55300</v>
      </c>
      <c r="O134" s="49" cm="1">
        <f t="array" ref="O134">IF($I$2="Открытый тариф",
INDEX(GRID!$B$4:$BI$14,MATCH(O$7,GRID!$A$4:$A$14,0),MATCH(1,($U$2=GRID!$B$1:$BI$1)*(КАЛЕНДАРЬ!$U30=GRID!$B$3:$BI$3), 0)),
ROUNDUP(INDEX(GRID!$B$4:$BI$14,MATCH(O$7,GRID!$A$4:$A$14,0),MATCH(1,($U$2=GRID!$B$1:$BI$1)*(КАЛЕНДАРЬ!$U30=GRID!$B$3:$BI$3),0))*(1-GRID!$B$69),0))</f>
        <v>59400</v>
      </c>
      <c r="P134" s="49" cm="1">
        <f t="array" ref="P134">IF($I$2="Открытый тариф",
INDEX(GRID!$B$17:$BI$27,MATCH(O$7,GRID!$A$17:$A$27,0),MATCH(1,($U$2=GRID!$B$1:$BI$1)*(КАЛЕНДАРЬ!$U30=GRID!$B$3:$BI$3), 0)),
ROUNDUP(INDEX(GRID!$B$17:$BI$27,MATCH(O$7,GRID!$A$17:$A$27,0),MATCH(1,($U$2=GRID!$B$1:$BI$1)*(КАЛЕНДАРЬ!$U30=GRID!$B$3:$BI$3), 0))*(1-GRID!$B$69),0))</f>
        <v>61900</v>
      </c>
      <c r="Q134" s="49" t="e" cm="1">
        <f t="array" ref="Q134">IF($I$2="Открытый тариф",
INDEX(GRID!$B$4:$BI$14,MATCH(Q$7,GRID!$A$4:$A$14,0),MATCH(1,($U$2=GRID!$B$1:$BI$1)*(КАЛЕНДАРЬ!$U30=GRID!$B$3:$BI$3), 0)),
ROUNDUP(INDEX(GRID!$B$4:$BI$14,MATCH(Q$7,GRID!$A$4:$A$14,0),MATCH(1,($U$2=GRID!$B$1:$BI$1)*(КАЛЕНДАРЬ!$U30=GRID!$B$3:$BI$3),0))*(1-GRID!$B$69),0))</f>
        <v>#N/A</v>
      </c>
      <c r="R134" s="49" t="e" cm="1">
        <f t="array" ref="R134">IF($I$2="Открытый тариф",
INDEX(GRID!$B$17:$BI$27,MATCH(Q$7,GRID!$A$17:$A$27,0),MATCH(1,($U$2=GRID!$B$1:$BI$1)*(КАЛЕНДАРЬ!$U30=GRID!$B$3:$BI$3), 0)),
ROUNDUP(INDEX(GRID!$B$17:$BI$27,MATCH(Q$7,GRID!$A$17:$A$27,0),MATCH(1,($U$2=GRID!$B$1:$BI$1)*(КАЛЕНДАРЬ!$U30=GRID!$B$3:$BI$3), 0))*(1-GRID!$B$69),0))</f>
        <v>#N/A</v>
      </c>
      <c r="S134" s="49" t="e" cm="1">
        <f t="array" ref="S134">IF($I$2="Открытый тариф",
INDEX(GRID!$B$4:$BI$14,MATCH(S$7,GRID!$A$4:$A$14,0),MATCH(1,($U$2=GRID!$B$1:$BI$1)*(КАЛЕНДАРЬ!$U30=GRID!$B$3:$BI$3), 0)),
ROUNDUP(INDEX(GRID!$B$4:$BI$14,MATCH(S$7,GRID!$A$4:$A$14,0),MATCH(1,($U$2=GRID!$B$1:$BI$1)*(КАЛЕНДАРЬ!$U30=GRID!$B$3:$BI$3),0))*(1-GRID!$B$69),0))</f>
        <v>#N/A</v>
      </c>
      <c r="T134" s="49" t="e" cm="1">
        <f t="array" ref="T134">IF($I$2="Открытый тариф",
INDEX(GRID!$B$17:$BI$27,MATCH(S$7,GRID!$A$17:$A$27,0),MATCH(1,($U$2=GRID!$B$1:$BI$1)*(КАЛЕНДАРЬ!$U30=GRID!$B$3:$BI$3), 0)),
ROUNDUP(INDEX(GRID!$B$17:$BI$27,MATCH(S$7,GRID!$A$17:$A$27,0),MATCH(1,($U$2=GRID!$B$1:$BI$1)*(КАЛЕНДАРЬ!$U30=GRID!$B$3:$BI$3), 0))*(1-GRID!$B$69),0))</f>
        <v>#N/A</v>
      </c>
      <c r="U134" s="49" cm="1">
        <f t="array" ref="U134">IF($I$2="Открытый тариф",
INDEX(GRID!$B$4:$BI$14,MATCH(U$7,GRID!$A$4:$A$14,0),MATCH(1,($U$2=GRID!$B$1:$BI$1)*(КАЛЕНДАРЬ!$U30=GRID!$B$3:$BI$3), 0)),
ROUNDUP(INDEX(GRID!$B$4:$BI$14,MATCH(U$7,GRID!$A$4:$A$14,0),MATCH(1,($U$2=GRID!$B$1:$BI$1)*(КАЛЕНДАРЬ!$U30=GRID!$B$3:$BI$3),0))*(1-GRID!$B$69),0))</f>
        <v>92000</v>
      </c>
      <c r="V134" s="49" cm="1">
        <f t="array" ref="V134">IF($I$2="Открытый тариф",
INDEX(GRID!$B$17:$BI$27,MATCH(U$7,GRID!$A$17:$A$27,0),MATCH(1,($U$2=GRID!$B$1:$BI$1)*(КАЛЕНДАРЬ!$U30=GRID!$B$3:$BI$3), 0)),
ROUNDUP(INDEX(GRID!$B$17:$BI$27,MATCH(U$7,GRID!$A$17:$A$27,0),MATCH(1,($U$2=GRID!$B$1:$BI$1)*(КАЛЕНДАРЬ!$U30=GRID!$B$3:$BI$3), 0))*(1-GRID!$B$69),0))</f>
        <v>94500</v>
      </c>
      <c r="W134" s="49" cm="1">
        <f t="array" ref="W134">IF($I$2="Открытый тариф",
INDEX(GRID!$B$4:$BI$14,MATCH(W$7,GRID!$A$4:$A$14,0),MATCH(1,($U$2=GRID!$B$1:$BI$1)*(КАЛЕНДАРЬ!$U30=GRID!$B$3:$BI$3), 0)),
ROUNDUP(INDEX(GRID!$B$4:$BI$14,MATCH(W$7,GRID!$A$4:$A$14,0),MATCH(1,($U$2=GRID!$B$1:$BI$1)*(КАЛЕНДАРЬ!$U30=GRID!$B$3:$BI$3),0))*(1-GRID!$B$69),0))</f>
        <v>327000</v>
      </c>
      <c r="X134" s="49" cm="1">
        <f t="array" ref="X134">IF($I$2="Открытый тариф",
INDEX(GRID!$B$17:$BI$27,MATCH(W$7,GRID!$A$17:$A$27,0),MATCH(1,($U$2=GRID!$B$1:$BI$1)*(КАЛЕНДАРЬ!$U30=GRID!$B$3:$BI$3), 0)),
ROUNDUP(INDEX(GRID!$B$17:$BI$27,MATCH(W$7,GRID!$A$17:$A$27,0),MATCH(1,($U$2=GRID!$B$1:$BI$1)*(КАЛЕНДАРЬ!$U30=GRID!$B$3:$BI$3), 0))*(1-GRID!$B$69),0))</f>
        <v>329500</v>
      </c>
    </row>
    <row r="135" spans="1:24" ht="12.75" hidden="1" customHeight="1" x14ac:dyDescent="0.2">
      <c r="A135" s="117" t="s">
        <v>48</v>
      </c>
      <c r="B135" s="117">
        <v>28</v>
      </c>
      <c r="C135" s="47" cm="1">
        <f t="array" ref="C135">IF($I$2="Открытый тариф",
INDEX(GRID!$B$4:$BI$14,MATCH(C$7,GRID!$A$4:$A$14,0),MATCH(1,($U$2=GRID!$B$1:$BI$1)*(КАЛЕНДАРЬ!$U31=GRID!$B$3:$BI$3), 0)),
ROUNDUP(INDEX(GRID!$B$4:$BI$14,MATCH(C$7,GRID!$A$4:$A$14,0),MATCH(1,($U$2=GRID!$B$1:$BI$1)*(КАЛЕНДАРЬ!$U31=GRID!$B$3:$BI$3),0))*(1-GRID!$B$69),0))</f>
        <v>30500</v>
      </c>
      <c r="D135" s="48" cm="1">
        <f t="array" ref="D135">IF($I$2="Открытый тариф",
INDEX(GRID!$B$17:$BI$27,MATCH(C$7,GRID!$A$17:$A$27,0),MATCH(1,($U$2=GRID!$B$1:$BI$1)*(КАЛЕНДАРЬ!$U31=GRID!$B$3:$BI$3), 0)),
ROUNDUP(INDEX(GRID!$B$17:$BI$27,MATCH(C$7,GRID!$A$17:$A$27,0),MATCH(1,($U$2=GRID!$B$1:$BI$1)*(КАЛЕНДАРЬ!$U31=GRID!$B$3:$BI$3), 0))*(1-GRID!$B$69),0))</f>
        <v>33000</v>
      </c>
      <c r="E135" s="47" cm="1">
        <f t="array" ref="E135">IF($I$2="Открытый тариф",
INDEX(GRID!$B$4:$BI$14,MATCH(E$7,GRID!$A$4:$A$14,0),MATCH(1,($U$2=GRID!$B$1:$BI$1)*(КАЛЕНДАРЬ!$U31=GRID!$B$3:$BI$3), 0)),
ROUNDUP(INDEX(GRID!$B$4:$BI$14,MATCH(E$7,GRID!$A$4:$A$14,0),MATCH(1,($U$2=GRID!$B$1:$BI$1)*(КАЛЕНДАРЬ!$U31=GRID!$B$3:$BI$3),0))*(1-GRID!$B$69),0))</f>
        <v>34100</v>
      </c>
      <c r="F135" s="48" cm="1">
        <f t="array" ref="F135">IF($I$2="Открытый тариф",
INDEX(GRID!$B$17:$BI$27,MATCH(E$7,GRID!$A$17:$A$27,0),MATCH(1,($U$2=GRID!$B$1:$BI$1)*(КАЛЕНДАРЬ!$U31=GRID!$B$3:$BI$3), 0)),
ROUNDUP(INDEX(GRID!$B$17:$BI$27,MATCH(E$7,GRID!$A$17:$A$27,0),MATCH(1,($U$2=GRID!$B$1:$BI$1)*(КАЛЕНДАРЬ!$U31=GRID!$B$3:$BI$3), 0))*(1-GRID!$B$69),0))</f>
        <v>36600</v>
      </c>
      <c r="G135" s="47" t="e" cm="1">
        <f t="array" ref="G135">IF($I$2="Открытый тариф",
INDEX(GRID!$B$4:$BI$14,MATCH(G$7,GRID!$A$4:$A$14,0),MATCH(1,($U$2=GRID!$B$1:$BI$1)*(КАЛЕНДАРЬ!$U31=GRID!$B$3:$BI$3), 0)),
ROUNDUP(INDEX(GRID!$B$4:$BI$14,MATCH(G$7,GRID!$A$4:$A$14,0),MATCH(1,($U$2=GRID!$B$1:$BI$1)*(КАЛЕНДАРЬ!$U31=GRID!$B$3:$BI$3),0))*(1-GRID!$B$69),0))</f>
        <v>#N/A</v>
      </c>
      <c r="H135" s="48" t="e" cm="1">
        <f t="array" ref="H135">IF($I$2="Открытый тариф",
INDEX(GRID!$B$17:$BI$27,MATCH(G$7,GRID!$A$17:$A$27,0),MATCH(1,($U$2=GRID!$B$1:$BI$1)*(КАЛЕНДАРЬ!$U31=GRID!$B$3:$BI$3), 0)),
ROUNDUP(INDEX(GRID!$B$17:$BI$27,MATCH(G$7,GRID!$A$17:$A$27,0),MATCH(1,($U$2=GRID!$B$1:$BI$1)*(КАЛЕНДАРЬ!$U31=GRID!$B$3:$BI$3), 0))*(1-GRID!$B$69),0))</f>
        <v>#N/A</v>
      </c>
      <c r="I135" s="47" t="e" cm="1">
        <f t="array" ref="I135">IF($I$2="Открытый тариф",
INDEX(GRID!$B$4:$BI$14,MATCH(I$7,GRID!$A$4:$A$14,0),MATCH(1,($U$2=GRID!$B$1:$BI$1)*(КАЛЕНДАРЬ!$U31=GRID!$B$3:$BI$3), 0)),
ROUNDUP(INDEX(GRID!$B$4:$BI$14,MATCH(I$7,GRID!$A$4:$A$14,0),MATCH(1,($U$2=GRID!$B$1:$BI$1)*(КАЛЕНДАРЬ!$U31=GRID!$B$3:$BI$3),0))*(1-GRID!$B$69),0))</f>
        <v>#N/A</v>
      </c>
      <c r="J135" s="48" t="e" cm="1">
        <f t="array" ref="J135">IF($I$2="Открытый тариф",
INDEX(GRID!$B$17:$BI$27,MATCH(I$7,GRID!$A$17:$A$27,0),MATCH(1,($U$2=GRID!$B$1:$BI$1)*(КАЛЕНДАРЬ!$U31=GRID!$B$3:$BI$3), 0)),
ROUNDUP(INDEX(GRID!$B$17:$BI$27,MATCH(I$7,GRID!$A$17:$A$27,0),MATCH(1,($U$2=GRID!$B$1:$BI$1)*(КАЛЕНДАРЬ!$U31=GRID!$B$3:$BI$3), 0))*(1-GRID!$B$69),0))</f>
        <v>#N/A</v>
      </c>
      <c r="K135" s="47" cm="1">
        <f t="array" ref="K135">IF($I$2="Открытый тариф",
INDEX(GRID!$B$4:$BI$14,MATCH(K$7,GRID!$A$4:$A$14,0),MATCH(1,($U$2=GRID!$B$1:$BI$1)*(КАЛЕНДАРЬ!$U31=GRID!$B$3:$BI$3), 0)),
ROUNDUP(INDEX(GRID!$B$4:$BI$14,MATCH(K$7,GRID!$A$4:$A$14,0),MATCH(1,($U$2=GRID!$B$1:$BI$1)*(КАЛЕНДАРЬ!$U31=GRID!$B$3:$BI$3),0))*(1-GRID!$B$69),0))</f>
        <v>47300</v>
      </c>
      <c r="L135" s="48" cm="1">
        <f t="array" ref="L135">IF($I$2="Открытый тариф",
INDEX(GRID!$B$17:$BI$27,MATCH(K$7,GRID!$A$17:$A$27,0),MATCH(1,($U$2=GRID!$B$1:$BI$1)*(КАЛЕНДАРЬ!$U31=GRID!$B$3:$BI$3), 0)),
ROUNDUP(INDEX(GRID!$B$17:$BI$27,MATCH(K$7,GRID!$A$17:$A$27,0),MATCH(1,($U$2=GRID!$B$1:$BI$1)*(КАЛЕНДАРЬ!$U31=GRID!$B$3:$BI$3), 0))*(1-GRID!$B$69),0))</f>
        <v>49800</v>
      </c>
      <c r="M135" s="47" cm="1">
        <f t="array" ref="M135">IF($I$2="Открытый тариф",
INDEX(GRID!$B$4:$BI$14,MATCH(M$7,GRID!$A$4:$A$14,0),MATCH(1,($U$2=GRID!$B$1:$BI$1)*(КАЛЕНДАРЬ!$U31=GRID!$B$3:$BI$3), 0)),
ROUNDUP(INDEX(GRID!$B$4:$BI$14,MATCH(M$7,GRID!$A$4:$A$14,0),MATCH(1,($U$2=GRID!$B$1:$BI$1)*(КАЛЕНДАРЬ!$U31=GRID!$B$3:$BI$3),0))*(1-GRID!$B$69),0))</f>
        <v>52800</v>
      </c>
      <c r="N135" s="48" cm="1">
        <f t="array" ref="N135">IF($I$2="Открытый тариф",
INDEX(GRID!$B$17:$BI$27,MATCH(M$7,GRID!$A$17:$A$27,0),MATCH(1,($U$2=GRID!$B$1:$BI$1)*(КАЛЕНДАРЬ!$U31=GRID!$B$3:$BI$3), 0)),
ROUNDUP(INDEX(GRID!$B$17:$BI$27,MATCH(M$7,GRID!$A$17:$A$27,0),MATCH(1,($U$2=GRID!$B$1:$BI$1)*(КАЛЕНДАРЬ!$U31=GRID!$B$3:$BI$3), 0))*(1-GRID!$B$69),0))</f>
        <v>55300</v>
      </c>
      <c r="O135" s="49" cm="1">
        <f t="array" ref="O135">IF($I$2="Открытый тариф",
INDEX(GRID!$B$4:$BI$14,MATCH(O$7,GRID!$A$4:$A$14,0),MATCH(1,($U$2=GRID!$B$1:$BI$1)*(КАЛЕНДАРЬ!$U31=GRID!$B$3:$BI$3), 0)),
ROUNDUP(INDEX(GRID!$B$4:$BI$14,MATCH(O$7,GRID!$A$4:$A$14,0),MATCH(1,($U$2=GRID!$B$1:$BI$1)*(КАЛЕНДАРЬ!$U31=GRID!$B$3:$BI$3),0))*(1-GRID!$B$69),0))</f>
        <v>59400</v>
      </c>
      <c r="P135" s="49" cm="1">
        <f t="array" ref="P135">IF($I$2="Открытый тариф",
INDEX(GRID!$B$17:$BI$27,MATCH(O$7,GRID!$A$17:$A$27,0),MATCH(1,($U$2=GRID!$B$1:$BI$1)*(КАЛЕНДАРЬ!$U31=GRID!$B$3:$BI$3), 0)),
ROUNDUP(INDEX(GRID!$B$17:$BI$27,MATCH(O$7,GRID!$A$17:$A$27,0),MATCH(1,($U$2=GRID!$B$1:$BI$1)*(КАЛЕНДАРЬ!$U31=GRID!$B$3:$BI$3), 0))*(1-GRID!$B$69),0))</f>
        <v>61900</v>
      </c>
      <c r="Q135" s="49" t="e" cm="1">
        <f t="array" ref="Q135">IF($I$2="Открытый тариф",
INDEX(GRID!$B$4:$BI$14,MATCH(Q$7,GRID!$A$4:$A$14,0),MATCH(1,($U$2=GRID!$B$1:$BI$1)*(КАЛЕНДАРЬ!$U31=GRID!$B$3:$BI$3), 0)),
ROUNDUP(INDEX(GRID!$B$4:$BI$14,MATCH(Q$7,GRID!$A$4:$A$14,0),MATCH(1,($U$2=GRID!$B$1:$BI$1)*(КАЛЕНДАРЬ!$U31=GRID!$B$3:$BI$3),0))*(1-GRID!$B$69),0))</f>
        <v>#N/A</v>
      </c>
      <c r="R135" s="49" t="e" cm="1">
        <f t="array" ref="R135">IF($I$2="Открытый тариф",
INDEX(GRID!$B$17:$BI$27,MATCH(Q$7,GRID!$A$17:$A$27,0),MATCH(1,($U$2=GRID!$B$1:$BI$1)*(КАЛЕНДАРЬ!$U31=GRID!$B$3:$BI$3), 0)),
ROUNDUP(INDEX(GRID!$B$17:$BI$27,MATCH(Q$7,GRID!$A$17:$A$27,0),MATCH(1,($U$2=GRID!$B$1:$BI$1)*(КАЛЕНДАРЬ!$U31=GRID!$B$3:$BI$3), 0))*(1-GRID!$B$69),0))</f>
        <v>#N/A</v>
      </c>
      <c r="S135" s="49" t="e" cm="1">
        <f t="array" ref="S135">IF($I$2="Открытый тариф",
INDEX(GRID!$B$4:$BI$14,MATCH(S$7,GRID!$A$4:$A$14,0),MATCH(1,($U$2=GRID!$B$1:$BI$1)*(КАЛЕНДАРЬ!$U31=GRID!$B$3:$BI$3), 0)),
ROUNDUP(INDEX(GRID!$B$4:$BI$14,MATCH(S$7,GRID!$A$4:$A$14,0),MATCH(1,($U$2=GRID!$B$1:$BI$1)*(КАЛЕНДАРЬ!$U31=GRID!$B$3:$BI$3),0))*(1-GRID!$B$69),0))</f>
        <v>#N/A</v>
      </c>
      <c r="T135" s="49" t="e" cm="1">
        <f t="array" ref="T135">IF($I$2="Открытый тариф",
INDEX(GRID!$B$17:$BI$27,MATCH(S$7,GRID!$A$17:$A$27,0),MATCH(1,($U$2=GRID!$B$1:$BI$1)*(КАЛЕНДАРЬ!$U31=GRID!$B$3:$BI$3), 0)),
ROUNDUP(INDEX(GRID!$B$17:$BI$27,MATCH(S$7,GRID!$A$17:$A$27,0),MATCH(1,($U$2=GRID!$B$1:$BI$1)*(КАЛЕНДАРЬ!$U31=GRID!$B$3:$BI$3), 0))*(1-GRID!$B$69),0))</f>
        <v>#N/A</v>
      </c>
      <c r="U135" s="49" cm="1">
        <f t="array" ref="U135">IF($I$2="Открытый тариф",
INDEX(GRID!$B$4:$BI$14,MATCH(U$7,GRID!$A$4:$A$14,0),MATCH(1,($U$2=GRID!$B$1:$BI$1)*(КАЛЕНДАРЬ!$U31=GRID!$B$3:$BI$3), 0)),
ROUNDUP(INDEX(GRID!$B$4:$BI$14,MATCH(U$7,GRID!$A$4:$A$14,0),MATCH(1,($U$2=GRID!$B$1:$BI$1)*(КАЛЕНДАРЬ!$U31=GRID!$B$3:$BI$3),0))*(1-GRID!$B$69),0))</f>
        <v>92000</v>
      </c>
      <c r="V135" s="49" cm="1">
        <f t="array" ref="V135">IF($I$2="Открытый тариф",
INDEX(GRID!$B$17:$BI$27,MATCH(U$7,GRID!$A$17:$A$27,0),MATCH(1,($U$2=GRID!$B$1:$BI$1)*(КАЛЕНДАРЬ!$U31=GRID!$B$3:$BI$3), 0)),
ROUNDUP(INDEX(GRID!$B$17:$BI$27,MATCH(U$7,GRID!$A$17:$A$27,0),MATCH(1,($U$2=GRID!$B$1:$BI$1)*(КАЛЕНДАРЬ!$U31=GRID!$B$3:$BI$3), 0))*(1-GRID!$B$69),0))</f>
        <v>94500</v>
      </c>
      <c r="W135" s="49" cm="1">
        <f t="array" ref="W135">IF($I$2="Открытый тариф",
INDEX(GRID!$B$4:$BI$14,MATCH(W$7,GRID!$A$4:$A$14,0),MATCH(1,($U$2=GRID!$B$1:$BI$1)*(КАЛЕНДАРЬ!$U31=GRID!$B$3:$BI$3), 0)),
ROUNDUP(INDEX(GRID!$B$4:$BI$14,MATCH(W$7,GRID!$A$4:$A$14,0),MATCH(1,($U$2=GRID!$B$1:$BI$1)*(КАЛЕНДАРЬ!$U31=GRID!$B$3:$BI$3),0))*(1-GRID!$B$69),0))</f>
        <v>327000</v>
      </c>
      <c r="X135" s="49" cm="1">
        <f t="array" ref="X135">IF($I$2="Открытый тариф",
INDEX(GRID!$B$17:$BI$27,MATCH(W$7,GRID!$A$17:$A$27,0),MATCH(1,($U$2=GRID!$B$1:$BI$1)*(КАЛЕНДАРЬ!$U31=GRID!$B$3:$BI$3), 0)),
ROUNDUP(INDEX(GRID!$B$17:$BI$27,MATCH(W$7,GRID!$A$17:$A$27,0),MATCH(1,($U$2=GRID!$B$1:$BI$1)*(КАЛЕНДАРЬ!$U31=GRID!$B$3:$BI$3), 0))*(1-GRID!$B$69),0))</f>
        <v>329500</v>
      </c>
    </row>
    <row r="136" spans="1:24" ht="12.75" hidden="1" customHeight="1" x14ac:dyDescent="0.2">
      <c r="A136" s="117" t="s">
        <v>42</v>
      </c>
      <c r="B136" s="117">
        <v>29</v>
      </c>
      <c r="C136" s="47" cm="1">
        <f t="array" ref="C136">IF($I$2="Открытый тариф",
INDEX(GRID!$B$4:$BI$14,MATCH(C$7,GRID!$A$4:$A$14,0),MATCH(1,($U$2=GRID!$B$1:$BI$1)*(КАЛЕНДАРЬ!$U32=GRID!$B$3:$BI$3), 0)),
ROUNDUP(INDEX(GRID!$B$4:$BI$14,MATCH(C$7,GRID!$A$4:$A$14,0),MATCH(1,($U$2=GRID!$B$1:$BI$1)*(КАЛЕНДАРЬ!$U32=GRID!$B$3:$BI$3),0))*(1-GRID!$B$69),0))</f>
        <v>30500</v>
      </c>
      <c r="D136" s="48" cm="1">
        <f t="array" ref="D136">IF($I$2="Открытый тариф",
INDEX(GRID!$B$17:$BI$27,MATCH(C$7,GRID!$A$17:$A$27,0),MATCH(1,($U$2=GRID!$B$1:$BI$1)*(КАЛЕНДАРЬ!$U32=GRID!$B$3:$BI$3), 0)),
ROUNDUP(INDEX(GRID!$B$17:$BI$27,MATCH(C$7,GRID!$A$17:$A$27,0),MATCH(1,($U$2=GRID!$B$1:$BI$1)*(КАЛЕНДАРЬ!$U32=GRID!$B$3:$BI$3), 0))*(1-GRID!$B$69),0))</f>
        <v>33000</v>
      </c>
      <c r="E136" s="47" cm="1">
        <f t="array" ref="E136">IF($I$2="Открытый тариф",
INDEX(GRID!$B$4:$BI$14,MATCH(E$7,GRID!$A$4:$A$14,0),MATCH(1,($U$2=GRID!$B$1:$BI$1)*(КАЛЕНДАРЬ!$U32=GRID!$B$3:$BI$3), 0)),
ROUNDUP(INDEX(GRID!$B$4:$BI$14,MATCH(E$7,GRID!$A$4:$A$14,0),MATCH(1,($U$2=GRID!$B$1:$BI$1)*(КАЛЕНДАРЬ!$U32=GRID!$B$3:$BI$3),0))*(1-GRID!$B$69),0))</f>
        <v>34100</v>
      </c>
      <c r="F136" s="48" cm="1">
        <f t="array" ref="F136">IF($I$2="Открытый тариф",
INDEX(GRID!$B$17:$BI$27,MATCH(E$7,GRID!$A$17:$A$27,0),MATCH(1,($U$2=GRID!$B$1:$BI$1)*(КАЛЕНДАРЬ!$U32=GRID!$B$3:$BI$3), 0)),
ROUNDUP(INDEX(GRID!$B$17:$BI$27,MATCH(E$7,GRID!$A$17:$A$27,0),MATCH(1,($U$2=GRID!$B$1:$BI$1)*(КАЛЕНДАРЬ!$U32=GRID!$B$3:$BI$3), 0))*(1-GRID!$B$69),0))</f>
        <v>36600</v>
      </c>
      <c r="G136" s="47" t="e" cm="1">
        <f t="array" ref="G136">IF($I$2="Открытый тариф",
INDEX(GRID!$B$4:$BI$14,MATCH(G$7,GRID!$A$4:$A$14,0),MATCH(1,($U$2=GRID!$B$1:$BI$1)*(КАЛЕНДАРЬ!$U32=GRID!$B$3:$BI$3), 0)),
ROUNDUP(INDEX(GRID!$B$4:$BI$14,MATCH(G$7,GRID!$A$4:$A$14,0),MATCH(1,($U$2=GRID!$B$1:$BI$1)*(КАЛЕНДАРЬ!$U32=GRID!$B$3:$BI$3),0))*(1-GRID!$B$69),0))</f>
        <v>#N/A</v>
      </c>
      <c r="H136" s="48" t="e" cm="1">
        <f t="array" ref="H136">IF($I$2="Открытый тариф",
INDEX(GRID!$B$17:$BI$27,MATCH(G$7,GRID!$A$17:$A$27,0),MATCH(1,($U$2=GRID!$B$1:$BI$1)*(КАЛЕНДАРЬ!$U32=GRID!$B$3:$BI$3), 0)),
ROUNDUP(INDEX(GRID!$B$17:$BI$27,MATCH(G$7,GRID!$A$17:$A$27,0),MATCH(1,($U$2=GRID!$B$1:$BI$1)*(КАЛЕНДАРЬ!$U32=GRID!$B$3:$BI$3), 0))*(1-GRID!$B$69),0))</f>
        <v>#N/A</v>
      </c>
      <c r="I136" s="47" t="e" cm="1">
        <f t="array" ref="I136">IF($I$2="Открытый тариф",
INDEX(GRID!$B$4:$BI$14,MATCH(I$7,GRID!$A$4:$A$14,0),MATCH(1,($U$2=GRID!$B$1:$BI$1)*(КАЛЕНДАРЬ!$U32=GRID!$B$3:$BI$3), 0)),
ROUNDUP(INDEX(GRID!$B$4:$BI$14,MATCH(I$7,GRID!$A$4:$A$14,0),MATCH(1,($U$2=GRID!$B$1:$BI$1)*(КАЛЕНДАРЬ!$U32=GRID!$B$3:$BI$3),0))*(1-GRID!$B$69),0))</f>
        <v>#N/A</v>
      </c>
      <c r="J136" s="48" t="e" cm="1">
        <f t="array" ref="J136">IF($I$2="Открытый тариф",
INDEX(GRID!$B$17:$BI$27,MATCH(I$7,GRID!$A$17:$A$27,0),MATCH(1,($U$2=GRID!$B$1:$BI$1)*(КАЛЕНДАРЬ!$U32=GRID!$B$3:$BI$3), 0)),
ROUNDUP(INDEX(GRID!$B$17:$BI$27,MATCH(I$7,GRID!$A$17:$A$27,0),MATCH(1,($U$2=GRID!$B$1:$BI$1)*(КАЛЕНДАРЬ!$U32=GRID!$B$3:$BI$3), 0))*(1-GRID!$B$69),0))</f>
        <v>#N/A</v>
      </c>
      <c r="K136" s="47" cm="1">
        <f t="array" ref="K136">IF($I$2="Открытый тариф",
INDEX(GRID!$B$4:$BI$14,MATCH(K$7,GRID!$A$4:$A$14,0),MATCH(1,($U$2=GRID!$B$1:$BI$1)*(КАЛЕНДАРЬ!$U32=GRID!$B$3:$BI$3), 0)),
ROUNDUP(INDEX(GRID!$B$4:$BI$14,MATCH(K$7,GRID!$A$4:$A$14,0),MATCH(1,($U$2=GRID!$B$1:$BI$1)*(КАЛЕНДАРЬ!$U32=GRID!$B$3:$BI$3),0))*(1-GRID!$B$69),0))</f>
        <v>47300</v>
      </c>
      <c r="L136" s="48" cm="1">
        <f t="array" ref="L136">IF($I$2="Открытый тариф",
INDEX(GRID!$B$17:$BI$27,MATCH(K$7,GRID!$A$17:$A$27,0),MATCH(1,($U$2=GRID!$B$1:$BI$1)*(КАЛЕНДАРЬ!$U32=GRID!$B$3:$BI$3), 0)),
ROUNDUP(INDEX(GRID!$B$17:$BI$27,MATCH(K$7,GRID!$A$17:$A$27,0),MATCH(1,($U$2=GRID!$B$1:$BI$1)*(КАЛЕНДАРЬ!$U32=GRID!$B$3:$BI$3), 0))*(1-GRID!$B$69),0))</f>
        <v>49800</v>
      </c>
      <c r="M136" s="47" cm="1">
        <f t="array" ref="M136">IF($I$2="Открытый тариф",
INDEX(GRID!$B$4:$BI$14,MATCH(M$7,GRID!$A$4:$A$14,0),MATCH(1,($U$2=GRID!$B$1:$BI$1)*(КАЛЕНДАРЬ!$U32=GRID!$B$3:$BI$3), 0)),
ROUNDUP(INDEX(GRID!$B$4:$BI$14,MATCH(M$7,GRID!$A$4:$A$14,0),MATCH(1,($U$2=GRID!$B$1:$BI$1)*(КАЛЕНДАРЬ!$U32=GRID!$B$3:$BI$3),0))*(1-GRID!$B$69),0))</f>
        <v>52800</v>
      </c>
      <c r="N136" s="48" cm="1">
        <f t="array" ref="N136">IF($I$2="Открытый тариф",
INDEX(GRID!$B$17:$BI$27,MATCH(M$7,GRID!$A$17:$A$27,0),MATCH(1,($U$2=GRID!$B$1:$BI$1)*(КАЛЕНДАРЬ!$U32=GRID!$B$3:$BI$3), 0)),
ROUNDUP(INDEX(GRID!$B$17:$BI$27,MATCH(M$7,GRID!$A$17:$A$27,0),MATCH(1,($U$2=GRID!$B$1:$BI$1)*(КАЛЕНДАРЬ!$U32=GRID!$B$3:$BI$3), 0))*(1-GRID!$B$69),0))</f>
        <v>55300</v>
      </c>
      <c r="O136" s="49" cm="1">
        <f t="array" ref="O136">IF($I$2="Открытый тариф",
INDEX(GRID!$B$4:$BI$14,MATCH(O$7,GRID!$A$4:$A$14,0),MATCH(1,($U$2=GRID!$B$1:$BI$1)*(КАЛЕНДАРЬ!$U32=GRID!$B$3:$BI$3), 0)),
ROUNDUP(INDEX(GRID!$B$4:$BI$14,MATCH(O$7,GRID!$A$4:$A$14,0),MATCH(1,($U$2=GRID!$B$1:$BI$1)*(КАЛЕНДАРЬ!$U32=GRID!$B$3:$BI$3),0))*(1-GRID!$B$69),0))</f>
        <v>59400</v>
      </c>
      <c r="P136" s="49" cm="1">
        <f t="array" ref="P136">IF($I$2="Открытый тариф",
INDEX(GRID!$B$17:$BI$27,MATCH(O$7,GRID!$A$17:$A$27,0),MATCH(1,($U$2=GRID!$B$1:$BI$1)*(КАЛЕНДАРЬ!$U32=GRID!$B$3:$BI$3), 0)),
ROUNDUP(INDEX(GRID!$B$17:$BI$27,MATCH(O$7,GRID!$A$17:$A$27,0),MATCH(1,($U$2=GRID!$B$1:$BI$1)*(КАЛЕНДАРЬ!$U32=GRID!$B$3:$BI$3), 0))*(1-GRID!$B$69),0))</f>
        <v>61900</v>
      </c>
      <c r="Q136" s="49" t="e" cm="1">
        <f t="array" ref="Q136">IF($I$2="Открытый тариф",
INDEX(GRID!$B$4:$BI$14,MATCH(Q$7,GRID!$A$4:$A$14,0),MATCH(1,($U$2=GRID!$B$1:$BI$1)*(КАЛЕНДАРЬ!$U32=GRID!$B$3:$BI$3), 0)),
ROUNDUP(INDEX(GRID!$B$4:$BI$14,MATCH(Q$7,GRID!$A$4:$A$14,0),MATCH(1,($U$2=GRID!$B$1:$BI$1)*(КАЛЕНДАРЬ!$U32=GRID!$B$3:$BI$3),0))*(1-GRID!$B$69),0))</f>
        <v>#N/A</v>
      </c>
      <c r="R136" s="49" t="e" cm="1">
        <f t="array" ref="R136">IF($I$2="Открытый тариф",
INDEX(GRID!$B$17:$BI$27,MATCH(Q$7,GRID!$A$17:$A$27,0),MATCH(1,($U$2=GRID!$B$1:$BI$1)*(КАЛЕНДАРЬ!$U32=GRID!$B$3:$BI$3), 0)),
ROUNDUP(INDEX(GRID!$B$17:$BI$27,MATCH(Q$7,GRID!$A$17:$A$27,0),MATCH(1,($U$2=GRID!$B$1:$BI$1)*(КАЛЕНДАРЬ!$U32=GRID!$B$3:$BI$3), 0))*(1-GRID!$B$69),0))</f>
        <v>#N/A</v>
      </c>
      <c r="S136" s="49" t="e" cm="1">
        <f t="array" ref="S136">IF($I$2="Открытый тариф",
INDEX(GRID!$B$4:$BI$14,MATCH(S$7,GRID!$A$4:$A$14,0),MATCH(1,($U$2=GRID!$B$1:$BI$1)*(КАЛЕНДАРЬ!$U32=GRID!$B$3:$BI$3), 0)),
ROUNDUP(INDEX(GRID!$B$4:$BI$14,MATCH(S$7,GRID!$A$4:$A$14,0),MATCH(1,($U$2=GRID!$B$1:$BI$1)*(КАЛЕНДАРЬ!$U32=GRID!$B$3:$BI$3),0))*(1-GRID!$B$69),0))</f>
        <v>#N/A</v>
      </c>
      <c r="T136" s="49" t="e" cm="1">
        <f t="array" ref="T136">IF($I$2="Открытый тариф",
INDEX(GRID!$B$17:$BI$27,MATCH(S$7,GRID!$A$17:$A$27,0),MATCH(1,($U$2=GRID!$B$1:$BI$1)*(КАЛЕНДАРЬ!$U32=GRID!$B$3:$BI$3), 0)),
ROUNDUP(INDEX(GRID!$B$17:$BI$27,MATCH(S$7,GRID!$A$17:$A$27,0),MATCH(1,($U$2=GRID!$B$1:$BI$1)*(КАЛЕНДАРЬ!$U32=GRID!$B$3:$BI$3), 0))*(1-GRID!$B$69),0))</f>
        <v>#N/A</v>
      </c>
      <c r="U136" s="49" cm="1">
        <f t="array" ref="U136">IF($I$2="Открытый тариф",
INDEX(GRID!$B$4:$BI$14,MATCH(U$7,GRID!$A$4:$A$14,0),MATCH(1,($U$2=GRID!$B$1:$BI$1)*(КАЛЕНДАРЬ!$U32=GRID!$B$3:$BI$3), 0)),
ROUNDUP(INDEX(GRID!$B$4:$BI$14,MATCH(U$7,GRID!$A$4:$A$14,0),MATCH(1,($U$2=GRID!$B$1:$BI$1)*(КАЛЕНДАРЬ!$U32=GRID!$B$3:$BI$3),0))*(1-GRID!$B$69),0))</f>
        <v>92000</v>
      </c>
      <c r="V136" s="49" cm="1">
        <f t="array" ref="V136">IF($I$2="Открытый тариф",
INDEX(GRID!$B$17:$BI$27,MATCH(U$7,GRID!$A$17:$A$27,0),MATCH(1,($U$2=GRID!$B$1:$BI$1)*(КАЛЕНДАРЬ!$U32=GRID!$B$3:$BI$3), 0)),
ROUNDUP(INDEX(GRID!$B$17:$BI$27,MATCH(U$7,GRID!$A$17:$A$27,0),MATCH(1,($U$2=GRID!$B$1:$BI$1)*(КАЛЕНДАРЬ!$U32=GRID!$B$3:$BI$3), 0))*(1-GRID!$B$69),0))</f>
        <v>94500</v>
      </c>
      <c r="W136" s="49" cm="1">
        <f t="array" ref="W136">IF($I$2="Открытый тариф",
INDEX(GRID!$B$4:$BI$14,MATCH(W$7,GRID!$A$4:$A$14,0),MATCH(1,($U$2=GRID!$B$1:$BI$1)*(КАЛЕНДАРЬ!$U32=GRID!$B$3:$BI$3), 0)),
ROUNDUP(INDEX(GRID!$B$4:$BI$14,MATCH(W$7,GRID!$A$4:$A$14,0),MATCH(1,($U$2=GRID!$B$1:$BI$1)*(КАЛЕНДАРЬ!$U32=GRID!$B$3:$BI$3),0))*(1-GRID!$B$69),0))</f>
        <v>327000</v>
      </c>
      <c r="X136" s="49" cm="1">
        <f t="array" ref="X136">IF($I$2="Открытый тариф",
INDEX(GRID!$B$17:$BI$27,MATCH(W$7,GRID!$A$17:$A$27,0),MATCH(1,($U$2=GRID!$B$1:$BI$1)*(КАЛЕНДАРЬ!$U32=GRID!$B$3:$BI$3), 0)),
ROUNDUP(INDEX(GRID!$B$17:$BI$27,MATCH(W$7,GRID!$A$17:$A$27,0),MATCH(1,($U$2=GRID!$B$1:$BI$1)*(КАЛЕНДАРЬ!$U32=GRID!$B$3:$BI$3), 0))*(1-GRID!$B$69),0))</f>
        <v>329500</v>
      </c>
    </row>
    <row r="137" spans="1:24" ht="12.75" hidden="1" customHeight="1" x14ac:dyDescent="0.2">
      <c r="A137" s="117" t="s">
        <v>43</v>
      </c>
      <c r="B137" s="117">
        <v>30</v>
      </c>
      <c r="C137" s="47" cm="1">
        <f t="array" ref="C137">IF($I$2="Открытый тариф",
INDEX(GRID!$B$4:$BI$14,MATCH(C$7,GRID!$A$4:$A$14,0),MATCH(1,($U$2=GRID!$B$1:$BI$1)*(КАЛЕНДАРЬ!$U33=GRID!$B$3:$BI$3), 0)),
ROUNDUP(INDEX(GRID!$B$4:$BI$14,MATCH(C$7,GRID!$A$4:$A$14,0),MATCH(1,($U$2=GRID!$B$1:$BI$1)*(КАЛЕНДАРЬ!$U33=GRID!$B$3:$BI$3),0))*(1-GRID!$B$69),0))</f>
        <v>30500</v>
      </c>
      <c r="D137" s="48" cm="1">
        <f t="array" ref="D137">IF($I$2="Открытый тариф",
INDEX(GRID!$B$17:$BI$27,MATCH(C$7,GRID!$A$17:$A$27,0),MATCH(1,($U$2=GRID!$B$1:$BI$1)*(КАЛЕНДАРЬ!$U33=GRID!$B$3:$BI$3), 0)),
ROUNDUP(INDEX(GRID!$B$17:$BI$27,MATCH(C$7,GRID!$A$17:$A$27,0),MATCH(1,($U$2=GRID!$B$1:$BI$1)*(КАЛЕНДАРЬ!$U33=GRID!$B$3:$BI$3), 0))*(1-GRID!$B$69),0))</f>
        <v>33000</v>
      </c>
      <c r="E137" s="47" cm="1">
        <f t="array" ref="E137">IF($I$2="Открытый тариф",
INDEX(GRID!$B$4:$BI$14,MATCH(E$7,GRID!$A$4:$A$14,0),MATCH(1,($U$2=GRID!$B$1:$BI$1)*(КАЛЕНДАРЬ!$U33=GRID!$B$3:$BI$3), 0)),
ROUNDUP(INDEX(GRID!$B$4:$BI$14,MATCH(E$7,GRID!$A$4:$A$14,0),MATCH(1,($U$2=GRID!$B$1:$BI$1)*(КАЛЕНДАРЬ!$U33=GRID!$B$3:$BI$3),0))*(1-GRID!$B$69),0))</f>
        <v>34100</v>
      </c>
      <c r="F137" s="48" cm="1">
        <f t="array" ref="F137">IF($I$2="Открытый тариф",
INDEX(GRID!$B$17:$BI$27,MATCH(E$7,GRID!$A$17:$A$27,0),MATCH(1,($U$2=GRID!$B$1:$BI$1)*(КАЛЕНДАРЬ!$U33=GRID!$B$3:$BI$3), 0)),
ROUNDUP(INDEX(GRID!$B$17:$BI$27,MATCH(E$7,GRID!$A$17:$A$27,0),MATCH(1,($U$2=GRID!$B$1:$BI$1)*(КАЛЕНДАРЬ!$U33=GRID!$B$3:$BI$3), 0))*(1-GRID!$B$69),0))</f>
        <v>36600</v>
      </c>
      <c r="G137" s="47" t="e" cm="1">
        <f t="array" ref="G137">IF($I$2="Открытый тариф",
INDEX(GRID!$B$4:$BI$14,MATCH(G$7,GRID!$A$4:$A$14,0),MATCH(1,($U$2=GRID!$B$1:$BI$1)*(КАЛЕНДАРЬ!$U33=GRID!$B$3:$BI$3), 0)),
ROUNDUP(INDEX(GRID!$B$4:$BI$14,MATCH(G$7,GRID!$A$4:$A$14,0),MATCH(1,($U$2=GRID!$B$1:$BI$1)*(КАЛЕНДАРЬ!$U33=GRID!$B$3:$BI$3),0))*(1-GRID!$B$69),0))</f>
        <v>#N/A</v>
      </c>
      <c r="H137" s="48" t="e" cm="1">
        <f t="array" ref="H137">IF($I$2="Открытый тариф",
INDEX(GRID!$B$17:$BI$27,MATCH(G$7,GRID!$A$17:$A$27,0),MATCH(1,($U$2=GRID!$B$1:$BI$1)*(КАЛЕНДАРЬ!$U33=GRID!$B$3:$BI$3), 0)),
ROUNDUP(INDEX(GRID!$B$17:$BI$27,MATCH(G$7,GRID!$A$17:$A$27,0),MATCH(1,($U$2=GRID!$B$1:$BI$1)*(КАЛЕНДАРЬ!$U33=GRID!$B$3:$BI$3), 0))*(1-GRID!$B$69),0))</f>
        <v>#N/A</v>
      </c>
      <c r="I137" s="47" t="e" cm="1">
        <f t="array" ref="I137">IF($I$2="Открытый тариф",
INDEX(GRID!$B$4:$BI$14,MATCH(I$7,GRID!$A$4:$A$14,0),MATCH(1,($U$2=GRID!$B$1:$BI$1)*(КАЛЕНДАРЬ!$U33=GRID!$B$3:$BI$3), 0)),
ROUNDUP(INDEX(GRID!$B$4:$BI$14,MATCH(I$7,GRID!$A$4:$A$14,0),MATCH(1,($U$2=GRID!$B$1:$BI$1)*(КАЛЕНДАРЬ!$U33=GRID!$B$3:$BI$3),0))*(1-GRID!$B$69),0))</f>
        <v>#N/A</v>
      </c>
      <c r="J137" s="48" t="e" cm="1">
        <f t="array" ref="J137">IF($I$2="Открытый тариф",
INDEX(GRID!$B$17:$BI$27,MATCH(I$7,GRID!$A$17:$A$27,0),MATCH(1,($U$2=GRID!$B$1:$BI$1)*(КАЛЕНДАРЬ!$U33=GRID!$B$3:$BI$3), 0)),
ROUNDUP(INDEX(GRID!$B$17:$BI$27,MATCH(I$7,GRID!$A$17:$A$27,0),MATCH(1,($U$2=GRID!$B$1:$BI$1)*(КАЛЕНДАРЬ!$U33=GRID!$B$3:$BI$3), 0))*(1-GRID!$B$69),0))</f>
        <v>#N/A</v>
      </c>
      <c r="K137" s="47" cm="1">
        <f t="array" ref="K137">IF($I$2="Открытый тариф",
INDEX(GRID!$B$4:$BI$14,MATCH(K$7,GRID!$A$4:$A$14,0),MATCH(1,($U$2=GRID!$B$1:$BI$1)*(КАЛЕНДАРЬ!$U33=GRID!$B$3:$BI$3), 0)),
ROUNDUP(INDEX(GRID!$B$4:$BI$14,MATCH(K$7,GRID!$A$4:$A$14,0),MATCH(1,($U$2=GRID!$B$1:$BI$1)*(КАЛЕНДАРЬ!$U33=GRID!$B$3:$BI$3),0))*(1-GRID!$B$69),0))</f>
        <v>47300</v>
      </c>
      <c r="L137" s="48" cm="1">
        <f t="array" ref="L137">IF($I$2="Открытый тариф",
INDEX(GRID!$B$17:$BI$27,MATCH(K$7,GRID!$A$17:$A$27,0),MATCH(1,($U$2=GRID!$B$1:$BI$1)*(КАЛЕНДАРЬ!$U33=GRID!$B$3:$BI$3), 0)),
ROUNDUP(INDEX(GRID!$B$17:$BI$27,MATCH(K$7,GRID!$A$17:$A$27,0),MATCH(1,($U$2=GRID!$B$1:$BI$1)*(КАЛЕНДАРЬ!$U33=GRID!$B$3:$BI$3), 0))*(1-GRID!$B$69),0))</f>
        <v>49800</v>
      </c>
      <c r="M137" s="47" cm="1">
        <f t="array" ref="M137">IF($I$2="Открытый тариф",
INDEX(GRID!$B$4:$BI$14,MATCH(M$7,GRID!$A$4:$A$14,0),MATCH(1,($U$2=GRID!$B$1:$BI$1)*(КАЛЕНДАРЬ!$U33=GRID!$B$3:$BI$3), 0)),
ROUNDUP(INDEX(GRID!$B$4:$BI$14,MATCH(M$7,GRID!$A$4:$A$14,0),MATCH(1,($U$2=GRID!$B$1:$BI$1)*(КАЛЕНДАРЬ!$U33=GRID!$B$3:$BI$3),0))*(1-GRID!$B$69),0))</f>
        <v>52800</v>
      </c>
      <c r="N137" s="48" cm="1">
        <f t="array" ref="N137">IF($I$2="Открытый тариф",
INDEX(GRID!$B$17:$BI$27,MATCH(M$7,GRID!$A$17:$A$27,0),MATCH(1,($U$2=GRID!$B$1:$BI$1)*(КАЛЕНДАРЬ!$U33=GRID!$B$3:$BI$3), 0)),
ROUNDUP(INDEX(GRID!$B$17:$BI$27,MATCH(M$7,GRID!$A$17:$A$27,0),MATCH(1,($U$2=GRID!$B$1:$BI$1)*(КАЛЕНДАРЬ!$U33=GRID!$B$3:$BI$3), 0))*(1-GRID!$B$69),0))</f>
        <v>55300</v>
      </c>
      <c r="O137" s="49" cm="1">
        <f t="array" ref="O137">IF($I$2="Открытый тариф",
INDEX(GRID!$B$4:$BI$14,MATCH(O$7,GRID!$A$4:$A$14,0),MATCH(1,($U$2=GRID!$B$1:$BI$1)*(КАЛЕНДАРЬ!$U33=GRID!$B$3:$BI$3), 0)),
ROUNDUP(INDEX(GRID!$B$4:$BI$14,MATCH(O$7,GRID!$A$4:$A$14,0),MATCH(1,($U$2=GRID!$B$1:$BI$1)*(КАЛЕНДАРЬ!$U33=GRID!$B$3:$BI$3),0))*(1-GRID!$B$69),0))</f>
        <v>59400</v>
      </c>
      <c r="P137" s="49" cm="1">
        <f t="array" ref="P137">IF($I$2="Открытый тариф",
INDEX(GRID!$B$17:$BI$27,MATCH(O$7,GRID!$A$17:$A$27,0),MATCH(1,($U$2=GRID!$B$1:$BI$1)*(КАЛЕНДАРЬ!$U33=GRID!$B$3:$BI$3), 0)),
ROUNDUP(INDEX(GRID!$B$17:$BI$27,MATCH(O$7,GRID!$A$17:$A$27,0),MATCH(1,($U$2=GRID!$B$1:$BI$1)*(КАЛЕНДАРЬ!$U33=GRID!$B$3:$BI$3), 0))*(1-GRID!$B$69),0))</f>
        <v>61900</v>
      </c>
      <c r="Q137" s="49" t="e" cm="1">
        <f t="array" ref="Q137">IF($I$2="Открытый тариф",
INDEX(GRID!$B$4:$BI$14,MATCH(Q$7,GRID!$A$4:$A$14,0),MATCH(1,($U$2=GRID!$B$1:$BI$1)*(КАЛЕНДАРЬ!$U33=GRID!$B$3:$BI$3), 0)),
ROUNDUP(INDEX(GRID!$B$4:$BI$14,MATCH(Q$7,GRID!$A$4:$A$14,0),MATCH(1,($U$2=GRID!$B$1:$BI$1)*(КАЛЕНДАРЬ!$U33=GRID!$B$3:$BI$3),0))*(1-GRID!$B$69),0))</f>
        <v>#N/A</v>
      </c>
      <c r="R137" s="49" t="e" cm="1">
        <f t="array" ref="R137">IF($I$2="Открытый тариф",
INDEX(GRID!$B$17:$BI$27,MATCH(Q$7,GRID!$A$17:$A$27,0),MATCH(1,($U$2=GRID!$B$1:$BI$1)*(КАЛЕНДАРЬ!$U33=GRID!$B$3:$BI$3), 0)),
ROUNDUP(INDEX(GRID!$B$17:$BI$27,MATCH(Q$7,GRID!$A$17:$A$27,0),MATCH(1,($U$2=GRID!$B$1:$BI$1)*(КАЛЕНДАРЬ!$U33=GRID!$B$3:$BI$3), 0))*(1-GRID!$B$69),0))</f>
        <v>#N/A</v>
      </c>
      <c r="S137" s="49" t="e" cm="1">
        <f t="array" ref="S137">IF($I$2="Открытый тариф",
INDEX(GRID!$B$4:$BI$14,MATCH(S$7,GRID!$A$4:$A$14,0),MATCH(1,($U$2=GRID!$B$1:$BI$1)*(КАЛЕНДАРЬ!$U33=GRID!$B$3:$BI$3), 0)),
ROUNDUP(INDEX(GRID!$B$4:$BI$14,MATCH(S$7,GRID!$A$4:$A$14,0),MATCH(1,($U$2=GRID!$B$1:$BI$1)*(КАЛЕНДАРЬ!$U33=GRID!$B$3:$BI$3),0))*(1-GRID!$B$69),0))</f>
        <v>#N/A</v>
      </c>
      <c r="T137" s="49" t="e" cm="1">
        <f t="array" ref="T137">IF($I$2="Открытый тариф",
INDEX(GRID!$B$17:$BI$27,MATCH(S$7,GRID!$A$17:$A$27,0),MATCH(1,($U$2=GRID!$B$1:$BI$1)*(КАЛЕНДАРЬ!$U33=GRID!$B$3:$BI$3), 0)),
ROUNDUP(INDEX(GRID!$B$17:$BI$27,MATCH(S$7,GRID!$A$17:$A$27,0),MATCH(1,($U$2=GRID!$B$1:$BI$1)*(КАЛЕНДАРЬ!$U33=GRID!$B$3:$BI$3), 0))*(1-GRID!$B$69),0))</f>
        <v>#N/A</v>
      </c>
      <c r="U137" s="49" cm="1">
        <f t="array" ref="U137">IF($I$2="Открытый тариф",
INDEX(GRID!$B$4:$BI$14,MATCH(U$7,GRID!$A$4:$A$14,0),MATCH(1,($U$2=GRID!$B$1:$BI$1)*(КАЛЕНДАРЬ!$U33=GRID!$B$3:$BI$3), 0)),
ROUNDUP(INDEX(GRID!$B$4:$BI$14,MATCH(U$7,GRID!$A$4:$A$14,0),MATCH(1,($U$2=GRID!$B$1:$BI$1)*(КАЛЕНДАРЬ!$U33=GRID!$B$3:$BI$3),0))*(1-GRID!$B$69),0))</f>
        <v>92000</v>
      </c>
      <c r="V137" s="49" cm="1">
        <f t="array" ref="V137">IF($I$2="Открытый тариф",
INDEX(GRID!$B$17:$BI$27,MATCH(U$7,GRID!$A$17:$A$27,0),MATCH(1,($U$2=GRID!$B$1:$BI$1)*(КАЛЕНДАРЬ!$U33=GRID!$B$3:$BI$3), 0)),
ROUNDUP(INDEX(GRID!$B$17:$BI$27,MATCH(U$7,GRID!$A$17:$A$27,0),MATCH(1,($U$2=GRID!$B$1:$BI$1)*(КАЛЕНДАРЬ!$U33=GRID!$B$3:$BI$3), 0))*(1-GRID!$B$69),0))</f>
        <v>94500</v>
      </c>
      <c r="W137" s="49" cm="1">
        <f t="array" ref="W137">IF($I$2="Открытый тариф",
INDEX(GRID!$B$4:$BI$14,MATCH(W$7,GRID!$A$4:$A$14,0),MATCH(1,($U$2=GRID!$B$1:$BI$1)*(КАЛЕНДАРЬ!$U33=GRID!$B$3:$BI$3), 0)),
ROUNDUP(INDEX(GRID!$B$4:$BI$14,MATCH(W$7,GRID!$A$4:$A$14,0),MATCH(1,($U$2=GRID!$B$1:$BI$1)*(КАЛЕНДАРЬ!$U33=GRID!$B$3:$BI$3),0))*(1-GRID!$B$69),0))</f>
        <v>327000</v>
      </c>
      <c r="X137" s="49" cm="1">
        <f t="array" ref="X137">IF($I$2="Открытый тариф",
INDEX(GRID!$B$17:$BI$27,MATCH(W$7,GRID!$A$17:$A$27,0),MATCH(1,($U$2=GRID!$B$1:$BI$1)*(КАЛЕНДАРЬ!$U33=GRID!$B$3:$BI$3), 0)),
ROUNDUP(INDEX(GRID!$B$17:$BI$27,MATCH(W$7,GRID!$A$17:$A$27,0),MATCH(1,($U$2=GRID!$B$1:$BI$1)*(КАЛЕНДАРЬ!$U33=GRID!$B$3:$BI$3), 0))*(1-GRID!$B$69),0))</f>
        <v>329500</v>
      </c>
    </row>
    <row r="138" spans="1:24" ht="12.75" hidden="1" customHeight="1" x14ac:dyDescent="0.2">
      <c r="A138" s="117" t="s">
        <v>44</v>
      </c>
      <c r="B138" s="117">
        <v>31</v>
      </c>
      <c r="C138" s="47" cm="1">
        <f t="array" ref="C138">IF($I$2="Открытый тариф",
INDEX(GRID!$B$4:$BI$14,MATCH(C$7,GRID!$A$4:$A$14,0),MATCH(1,($U$2=GRID!$B$1:$BI$1)*(КАЛЕНДАРЬ!$U34=GRID!$B$3:$BI$3), 0)),
ROUNDUP(INDEX(GRID!$B$4:$BI$14,MATCH(C$7,GRID!$A$4:$A$14,0),MATCH(1,($U$2=GRID!$B$1:$BI$1)*(КАЛЕНДАРЬ!$U34=GRID!$B$3:$BI$3),0))*(1-GRID!$B$69),0))</f>
        <v>30500</v>
      </c>
      <c r="D138" s="48" cm="1">
        <f t="array" ref="D138">IF($I$2="Открытый тариф",
INDEX(GRID!$B$17:$BI$27,MATCH(C$7,GRID!$A$17:$A$27,0),MATCH(1,($U$2=GRID!$B$1:$BI$1)*(КАЛЕНДАРЬ!$U34=GRID!$B$3:$BI$3), 0)),
ROUNDUP(INDEX(GRID!$B$17:$BI$27,MATCH(C$7,GRID!$A$17:$A$27,0),MATCH(1,($U$2=GRID!$B$1:$BI$1)*(КАЛЕНДАРЬ!$U34=GRID!$B$3:$BI$3), 0))*(1-GRID!$B$69),0))</f>
        <v>33000</v>
      </c>
      <c r="E138" s="47" cm="1">
        <f t="array" ref="E138">IF($I$2="Открытый тариф",
INDEX(GRID!$B$4:$BI$14,MATCH(E$7,GRID!$A$4:$A$14,0),MATCH(1,($U$2=GRID!$B$1:$BI$1)*(КАЛЕНДАРЬ!$U34=GRID!$B$3:$BI$3), 0)),
ROUNDUP(INDEX(GRID!$B$4:$BI$14,MATCH(E$7,GRID!$A$4:$A$14,0),MATCH(1,($U$2=GRID!$B$1:$BI$1)*(КАЛЕНДАРЬ!$U34=GRID!$B$3:$BI$3),0))*(1-GRID!$B$69),0))</f>
        <v>34100</v>
      </c>
      <c r="F138" s="48" cm="1">
        <f t="array" ref="F138">IF($I$2="Открытый тариф",
INDEX(GRID!$B$17:$BI$27,MATCH(E$7,GRID!$A$17:$A$27,0),MATCH(1,($U$2=GRID!$B$1:$BI$1)*(КАЛЕНДАРЬ!$U34=GRID!$B$3:$BI$3), 0)),
ROUNDUP(INDEX(GRID!$B$17:$BI$27,MATCH(E$7,GRID!$A$17:$A$27,0),MATCH(1,($U$2=GRID!$B$1:$BI$1)*(КАЛЕНДАРЬ!$U34=GRID!$B$3:$BI$3), 0))*(1-GRID!$B$69),0))</f>
        <v>36600</v>
      </c>
      <c r="G138" s="47" t="e" cm="1">
        <f t="array" ref="G138">IF($I$2="Открытый тариф",
INDEX(GRID!$B$4:$BI$14,MATCH(G$7,GRID!$A$4:$A$14,0),MATCH(1,($U$2=GRID!$B$1:$BI$1)*(КАЛЕНДАРЬ!$U34=GRID!$B$3:$BI$3), 0)),
ROUNDUP(INDEX(GRID!$B$4:$BI$14,MATCH(G$7,GRID!$A$4:$A$14,0),MATCH(1,($U$2=GRID!$B$1:$BI$1)*(КАЛЕНДАРЬ!$U34=GRID!$B$3:$BI$3),0))*(1-GRID!$B$69),0))</f>
        <v>#N/A</v>
      </c>
      <c r="H138" s="48" t="e" cm="1">
        <f t="array" ref="H138">IF($I$2="Открытый тариф",
INDEX(GRID!$B$17:$BI$27,MATCH(G$7,GRID!$A$17:$A$27,0),MATCH(1,($U$2=GRID!$B$1:$BI$1)*(КАЛЕНДАРЬ!$U34=GRID!$B$3:$BI$3), 0)),
ROUNDUP(INDEX(GRID!$B$17:$BI$27,MATCH(G$7,GRID!$A$17:$A$27,0),MATCH(1,($U$2=GRID!$B$1:$BI$1)*(КАЛЕНДАРЬ!$U34=GRID!$B$3:$BI$3), 0))*(1-GRID!$B$69),0))</f>
        <v>#N/A</v>
      </c>
      <c r="I138" s="47" t="e" cm="1">
        <f t="array" ref="I138">IF($I$2="Открытый тариф",
INDEX(GRID!$B$4:$BI$14,MATCH(I$7,GRID!$A$4:$A$14,0),MATCH(1,($U$2=GRID!$B$1:$BI$1)*(КАЛЕНДАРЬ!$U34=GRID!$B$3:$BI$3), 0)),
ROUNDUP(INDEX(GRID!$B$4:$BI$14,MATCH(I$7,GRID!$A$4:$A$14,0),MATCH(1,($U$2=GRID!$B$1:$BI$1)*(КАЛЕНДАРЬ!$U34=GRID!$B$3:$BI$3),0))*(1-GRID!$B$69),0))</f>
        <v>#N/A</v>
      </c>
      <c r="J138" s="48" t="e" cm="1">
        <f t="array" ref="J138">IF($I$2="Открытый тариф",
INDEX(GRID!$B$17:$BI$27,MATCH(I$7,GRID!$A$17:$A$27,0),MATCH(1,($U$2=GRID!$B$1:$BI$1)*(КАЛЕНДАРЬ!$U34=GRID!$B$3:$BI$3), 0)),
ROUNDUP(INDEX(GRID!$B$17:$BI$27,MATCH(I$7,GRID!$A$17:$A$27,0),MATCH(1,($U$2=GRID!$B$1:$BI$1)*(КАЛЕНДАРЬ!$U34=GRID!$B$3:$BI$3), 0))*(1-GRID!$B$69),0))</f>
        <v>#N/A</v>
      </c>
      <c r="K138" s="47" cm="1">
        <f t="array" ref="K138">IF($I$2="Открытый тариф",
INDEX(GRID!$B$4:$BI$14,MATCH(K$7,GRID!$A$4:$A$14,0),MATCH(1,($U$2=GRID!$B$1:$BI$1)*(КАЛЕНДАРЬ!$U34=GRID!$B$3:$BI$3), 0)),
ROUNDUP(INDEX(GRID!$B$4:$BI$14,MATCH(K$7,GRID!$A$4:$A$14,0),MATCH(1,($U$2=GRID!$B$1:$BI$1)*(КАЛЕНДАРЬ!$U34=GRID!$B$3:$BI$3),0))*(1-GRID!$B$69),0))</f>
        <v>47300</v>
      </c>
      <c r="L138" s="48" cm="1">
        <f t="array" ref="L138">IF($I$2="Открытый тариф",
INDEX(GRID!$B$17:$BI$27,MATCH(K$7,GRID!$A$17:$A$27,0),MATCH(1,($U$2=GRID!$B$1:$BI$1)*(КАЛЕНДАРЬ!$U34=GRID!$B$3:$BI$3), 0)),
ROUNDUP(INDEX(GRID!$B$17:$BI$27,MATCH(K$7,GRID!$A$17:$A$27,0),MATCH(1,($U$2=GRID!$B$1:$BI$1)*(КАЛЕНДАРЬ!$U34=GRID!$B$3:$BI$3), 0))*(1-GRID!$B$69),0))</f>
        <v>49800</v>
      </c>
      <c r="M138" s="47" cm="1">
        <f t="array" ref="M138">IF($I$2="Открытый тариф",
INDEX(GRID!$B$4:$BI$14,MATCH(M$7,GRID!$A$4:$A$14,0),MATCH(1,($U$2=GRID!$B$1:$BI$1)*(КАЛЕНДАРЬ!$U34=GRID!$B$3:$BI$3), 0)),
ROUNDUP(INDEX(GRID!$B$4:$BI$14,MATCH(M$7,GRID!$A$4:$A$14,0),MATCH(1,($U$2=GRID!$B$1:$BI$1)*(КАЛЕНДАРЬ!$U34=GRID!$B$3:$BI$3),0))*(1-GRID!$B$69),0))</f>
        <v>52800</v>
      </c>
      <c r="N138" s="48" cm="1">
        <f t="array" ref="N138">IF($I$2="Открытый тариф",
INDEX(GRID!$B$17:$BI$27,MATCH(M$7,GRID!$A$17:$A$27,0),MATCH(1,($U$2=GRID!$B$1:$BI$1)*(КАЛЕНДАРЬ!$U34=GRID!$B$3:$BI$3), 0)),
ROUNDUP(INDEX(GRID!$B$17:$BI$27,MATCH(M$7,GRID!$A$17:$A$27,0),MATCH(1,($U$2=GRID!$B$1:$BI$1)*(КАЛЕНДАРЬ!$U34=GRID!$B$3:$BI$3), 0))*(1-GRID!$B$69),0))</f>
        <v>55300</v>
      </c>
      <c r="O138" s="49" cm="1">
        <f t="array" ref="O138">IF($I$2="Открытый тариф",
INDEX(GRID!$B$4:$BI$14,MATCH(O$7,GRID!$A$4:$A$14,0),MATCH(1,($U$2=GRID!$B$1:$BI$1)*(КАЛЕНДАРЬ!$U34=GRID!$B$3:$BI$3), 0)),
ROUNDUP(INDEX(GRID!$B$4:$BI$14,MATCH(O$7,GRID!$A$4:$A$14,0),MATCH(1,($U$2=GRID!$B$1:$BI$1)*(КАЛЕНДАРЬ!$U34=GRID!$B$3:$BI$3),0))*(1-GRID!$B$69),0))</f>
        <v>59400</v>
      </c>
      <c r="P138" s="49" cm="1">
        <f t="array" ref="P138">IF($I$2="Открытый тариф",
INDEX(GRID!$B$17:$BI$27,MATCH(O$7,GRID!$A$17:$A$27,0),MATCH(1,($U$2=GRID!$B$1:$BI$1)*(КАЛЕНДАРЬ!$U34=GRID!$B$3:$BI$3), 0)),
ROUNDUP(INDEX(GRID!$B$17:$BI$27,MATCH(O$7,GRID!$A$17:$A$27,0),MATCH(1,($U$2=GRID!$B$1:$BI$1)*(КАЛЕНДАРЬ!$U34=GRID!$B$3:$BI$3), 0))*(1-GRID!$B$69),0))</f>
        <v>61900</v>
      </c>
      <c r="Q138" s="49" t="e" cm="1">
        <f t="array" ref="Q138">IF($I$2="Открытый тариф",
INDEX(GRID!$B$4:$BI$14,MATCH(Q$7,GRID!$A$4:$A$14,0),MATCH(1,($U$2=GRID!$B$1:$BI$1)*(КАЛЕНДАРЬ!$U34=GRID!$B$3:$BI$3), 0)),
ROUNDUP(INDEX(GRID!$B$4:$BI$14,MATCH(Q$7,GRID!$A$4:$A$14,0),MATCH(1,($U$2=GRID!$B$1:$BI$1)*(КАЛЕНДАРЬ!$U34=GRID!$B$3:$BI$3),0))*(1-GRID!$B$69),0))</f>
        <v>#N/A</v>
      </c>
      <c r="R138" s="49" t="e" cm="1">
        <f t="array" ref="R138">IF($I$2="Открытый тариф",
INDEX(GRID!$B$17:$BI$27,MATCH(Q$7,GRID!$A$17:$A$27,0),MATCH(1,($U$2=GRID!$B$1:$BI$1)*(КАЛЕНДАРЬ!$U34=GRID!$B$3:$BI$3), 0)),
ROUNDUP(INDEX(GRID!$B$17:$BI$27,MATCH(Q$7,GRID!$A$17:$A$27,0),MATCH(1,($U$2=GRID!$B$1:$BI$1)*(КАЛЕНДАРЬ!$U34=GRID!$B$3:$BI$3), 0))*(1-GRID!$B$69),0))</f>
        <v>#N/A</v>
      </c>
      <c r="S138" s="49" t="e" cm="1">
        <f t="array" ref="S138">IF($I$2="Открытый тариф",
INDEX(GRID!$B$4:$BI$14,MATCH(S$7,GRID!$A$4:$A$14,0),MATCH(1,($U$2=GRID!$B$1:$BI$1)*(КАЛЕНДАРЬ!$U34=GRID!$B$3:$BI$3), 0)),
ROUNDUP(INDEX(GRID!$B$4:$BI$14,MATCH(S$7,GRID!$A$4:$A$14,0),MATCH(1,($U$2=GRID!$B$1:$BI$1)*(КАЛЕНДАРЬ!$U34=GRID!$B$3:$BI$3),0))*(1-GRID!$B$69),0))</f>
        <v>#N/A</v>
      </c>
      <c r="T138" s="49" t="e" cm="1">
        <f t="array" ref="T138">IF($I$2="Открытый тариф",
INDEX(GRID!$B$17:$BI$27,MATCH(S$7,GRID!$A$17:$A$27,0),MATCH(1,($U$2=GRID!$B$1:$BI$1)*(КАЛЕНДАРЬ!$U34=GRID!$B$3:$BI$3), 0)),
ROUNDUP(INDEX(GRID!$B$17:$BI$27,MATCH(S$7,GRID!$A$17:$A$27,0),MATCH(1,($U$2=GRID!$B$1:$BI$1)*(КАЛЕНДАРЬ!$U34=GRID!$B$3:$BI$3), 0))*(1-GRID!$B$69),0))</f>
        <v>#N/A</v>
      </c>
      <c r="U138" s="49" cm="1">
        <f t="array" ref="U138">IF($I$2="Открытый тариф",
INDEX(GRID!$B$4:$BI$14,MATCH(U$7,GRID!$A$4:$A$14,0),MATCH(1,($U$2=GRID!$B$1:$BI$1)*(КАЛЕНДАРЬ!$U34=GRID!$B$3:$BI$3), 0)),
ROUNDUP(INDEX(GRID!$B$4:$BI$14,MATCH(U$7,GRID!$A$4:$A$14,0),MATCH(1,($U$2=GRID!$B$1:$BI$1)*(КАЛЕНДАРЬ!$U34=GRID!$B$3:$BI$3),0))*(1-GRID!$B$69),0))</f>
        <v>92000</v>
      </c>
      <c r="V138" s="49" cm="1">
        <f t="array" ref="V138">IF($I$2="Открытый тариф",
INDEX(GRID!$B$17:$BI$27,MATCH(U$7,GRID!$A$17:$A$27,0),MATCH(1,($U$2=GRID!$B$1:$BI$1)*(КАЛЕНДАРЬ!$U34=GRID!$B$3:$BI$3), 0)),
ROUNDUP(INDEX(GRID!$B$17:$BI$27,MATCH(U$7,GRID!$A$17:$A$27,0),MATCH(1,($U$2=GRID!$B$1:$BI$1)*(КАЛЕНДАРЬ!$U34=GRID!$B$3:$BI$3), 0))*(1-GRID!$B$69),0))</f>
        <v>94500</v>
      </c>
      <c r="W138" s="49" cm="1">
        <f t="array" ref="W138">IF($I$2="Открытый тариф",
INDEX(GRID!$B$4:$BI$14,MATCH(W$7,GRID!$A$4:$A$14,0),MATCH(1,($U$2=GRID!$B$1:$BI$1)*(КАЛЕНДАРЬ!$U34=GRID!$B$3:$BI$3), 0)),
ROUNDUP(INDEX(GRID!$B$4:$BI$14,MATCH(W$7,GRID!$A$4:$A$14,0),MATCH(1,($U$2=GRID!$B$1:$BI$1)*(КАЛЕНДАРЬ!$U34=GRID!$B$3:$BI$3),0))*(1-GRID!$B$69),0))</f>
        <v>327000</v>
      </c>
      <c r="X138" s="49" cm="1">
        <f t="array" ref="X138">IF($I$2="Открытый тариф",
INDEX(GRID!$B$17:$BI$27,MATCH(W$7,GRID!$A$17:$A$27,0),MATCH(1,($U$2=GRID!$B$1:$BI$1)*(КАЛЕНДАРЬ!$U34=GRID!$B$3:$BI$3), 0)),
ROUNDUP(INDEX(GRID!$B$17:$BI$27,MATCH(W$7,GRID!$A$17:$A$27,0),MATCH(1,($U$2=GRID!$B$1:$BI$1)*(КАЛЕНДАРЬ!$U34=GRID!$B$3:$BI$3), 0))*(1-GRID!$B$69),0))</f>
        <v>329500</v>
      </c>
    </row>
    <row r="139" spans="1:24" ht="13.5" hidden="1" customHeight="1" x14ac:dyDescent="0.2">
      <c r="A139" s="118"/>
      <c r="B139" s="119"/>
    </row>
    <row r="140" spans="1:24" ht="12.75" hidden="1" customHeight="1" x14ac:dyDescent="0.2">
      <c r="A140" s="210" t="s">
        <v>38</v>
      </c>
      <c r="B140" s="210"/>
      <c r="C140" s="210"/>
      <c r="D140" s="210"/>
      <c r="E140" s="210"/>
      <c r="F140" s="210"/>
      <c r="G140" s="210"/>
      <c r="H140" s="210"/>
      <c r="I140" s="210"/>
      <c r="J140" s="210"/>
      <c r="K140" s="210"/>
      <c r="L140" s="210"/>
      <c r="M140" s="210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</row>
    <row r="141" spans="1:24" ht="12.75" hidden="1" customHeight="1" x14ac:dyDescent="0.2">
      <c r="A141" s="211" t="s">
        <v>60</v>
      </c>
      <c r="B141" s="212"/>
      <c r="C141" s="212"/>
      <c r="D141" s="212"/>
      <c r="E141" s="212"/>
      <c r="F141" s="212"/>
      <c r="G141" s="212"/>
      <c r="H141" s="212"/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</row>
    <row r="142" spans="1:24" ht="58.5" hidden="1" customHeight="1" x14ac:dyDescent="0.2">
      <c r="A142" s="213" t="s">
        <v>39</v>
      </c>
      <c r="B142" s="214"/>
      <c r="C142" s="217" t="s">
        <v>85</v>
      </c>
      <c r="D142" s="218"/>
      <c r="E142" s="219" t="s">
        <v>86</v>
      </c>
      <c r="F142" s="220"/>
      <c r="G142" s="221" t="s">
        <v>186</v>
      </c>
      <c r="H142" s="222"/>
      <c r="I142" s="223" t="s">
        <v>187</v>
      </c>
      <c r="J142" s="224"/>
      <c r="K142" s="225" t="s">
        <v>88</v>
      </c>
      <c r="L142" s="225"/>
      <c r="M142" s="226" t="s">
        <v>89</v>
      </c>
      <c r="N142" s="227"/>
      <c r="O142" s="250" t="s">
        <v>94</v>
      </c>
      <c r="P142" s="250"/>
      <c r="Q142" s="230" t="s">
        <v>188</v>
      </c>
      <c r="R142" s="230"/>
      <c r="S142" s="231" t="s">
        <v>189</v>
      </c>
      <c r="T142" s="231"/>
      <c r="U142" s="232" t="s">
        <v>91</v>
      </c>
      <c r="V142" s="233"/>
      <c r="W142" s="234" t="s">
        <v>96</v>
      </c>
      <c r="X142" s="235"/>
    </row>
    <row r="143" spans="1:24" ht="12.75" hidden="1" customHeight="1" x14ac:dyDescent="0.2">
      <c r="A143" s="215"/>
      <c r="B143" s="216"/>
      <c r="C143" s="45" t="s">
        <v>40</v>
      </c>
      <c r="D143" s="45" t="s">
        <v>41</v>
      </c>
      <c r="E143" s="45" t="s">
        <v>40</v>
      </c>
      <c r="F143" s="45" t="s">
        <v>41</v>
      </c>
      <c r="G143" s="45" t="s">
        <v>40</v>
      </c>
      <c r="H143" s="45" t="s">
        <v>41</v>
      </c>
      <c r="I143" s="45" t="s">
        <v>40</v>
      </c>
      <c r="J143" s="45" t="s">
        <v>41</v>
      </c>
      <c r="K143" s="45" t="s">
        <v>40</v>
      </c>
      <c r="L143" s="45" t="s">
        <v>41</v>
      </c>
      <c r="M143" s="45" t="s">
        <v>40</v>
      </c>
      <c r="N143" s="45" t="s">
        <v>41</v>
      </c>
      <c r="O143" s="45" t="s">
        <v>40</v>
      </c>
      <c r="P143" s="45" t="s">
        <v>41</v>
      </c>
      <c r="Q143" s="45" t="s">
        <v>40</v>
      </c>
      <c r="R143" s="45" t="s">
        <v>41</v>
      </c>
      <c r="S143" s="45" t="s">
        <v>40</v>
      </c>
      <c r="T143" s="45" t="s">
        <v>41</v>
      </c>
      <c r="U143" s="45" t="s">
        <v>40</v>
      </c>
      <c r="V143" s="45" t="s">
        <v>41</v>
      </c>
      <c r="W143" s="45" t="s">
        <v>40</v>
      </c>
      <c r="X143" s="45" t="s">
        <v>41</v>
      </c>
    </row>
    <row r="144" spans="1:24" ht="12.75" hidden="1" customHeight="1" x14ac:dyDescent="0.2">
      <c r="A144" s="117" t="s">
        <v>42</v>
      </c>
      <c r="B144" s="117">
        <v>1</v>
      </c>
      <c r="C144" s="47" cm="1">
        <f t="array" ref="C144">IF($I$2="Открытый тариф",
INDEX(GRID!$B$4:$BI$14,MATCH(C$7,GRID!$A$4:$A$14,0),MATCH(1,($U$2=GRID!$B$1:$BI$1)*(КАЛЕНДАРЬ!$X4=GRID!$B$3:$BI$3), 0)),
ROUNDUP(INDEX(GRID!$B$4:$BI$14,MATCH(C$7,GRID!$A$4:$A$14,0),MATCH(1,($U$2=GRID!$B$1:$BI$1)*(КАЛЕНДАРЬ!$X4=GRID!$B$3:$BI$3),0))*(1-GRID!$B$69),0))</f>
        <v>29000</v>
      </c>
      <c r="D144" s="48" cm="1">
        <f t="array" ref="D144">IF($I$2="Открытый тариф",
INDEX(GRID!$B$17:$BI$27,MATCH(C$7,GRID!$A$17:$A$27,0),MATCH(1,($U$2=GRID!$B$1:$BI$1)*(КАЛЕНДАРЬ!$X4=GRID!$B$3:$BI$3), 0)),
ROUNDUP(INDEX(GRID!$B$17:$BI$27,MATCH(C$7,GRID!$A$17:$A$27,0),MATCH(1,($U$2=GRID!$B$1:$BI$1)*(КАЛЕНДАРЬ!$X4=GRID!$B$3:$BI$3), 0))*(1-GRID!$B$69),0))</f>
        <v>31500</v>
      </c>
      <c r="E144" s="47" cm="1">
        <f t="array" ref="E144">IF($I$2="Открытый тариф",
INDEX(GRID!$B$4:$BI$14,MATCH(E$7,GRID!$A$4:$A$14,0),MATCH(1,($U$2=GRID!$B$1:$BI$1)*(КАЛЕНДАРЬ!$X4=GRID!$B$3:$BI$3), 0)),
ROUNDUP(INDEX(GRID!$B$4:$BI$14,MATCH(E$7,GRID!$A$4:$A$14,0),MATCH(1,($U$2=GRID!$B$1:$BI$1)*(КАЛЕНДАРЬ!$X4=GRID!$B$3:$BI$3),0))*(1-GRID!$B$69),0))</f>
        <v>32400</v>
      </c>
      <c r="F144" s="48" cm="1">
        <f t="array" ref="F144">IF($I$2="Открытый тариф",
INDEX(GRID!$B$17:$BI$27,MATCH(E$7,GRID!$A$17:$A$27,0),MATCH(1,($U$2=GRID!$B$1:$BI$1)*(КАЛЕНДАРЬ!$X4=GRID!$B$3:$BI$3), 0)),
ROUNDUP(INDEX(GRID!$B$17:$BI$27,MATCH(E$7,GRID!$A$17:$A$27,0),MATCH(1,($U$2=GRID!$B$1:$BI$1)*(КАЛЕНДАРЬ!$X4=GRID!$B$3:$BI$3), 0))*(1-GRID!$B$69),0))</f>
        <v>34900</v>
      </c>
      <c r="G144" s="47" t="e" cm="1">
        <f t="array" ref="G144">IF($I$2="Открытый тариф",
INDEX(GRID!$B$4:$BI$14,MATCH(G$7,GRID!$A$4:$A$14,0),MATCH(1,($U$2=GRID!$B$1:$BI$1)*(КАЛЕНДАРЬ!$X4=GRID!$B$3:$BI$3), 0)),
ROUNDUP(INDEX(GRID!$B$4:$BI$14,MATCH(G$7,GRID!$A$4:$A$14,0),MATCH(1,($U$2=GRID!$B$1:$BI$1)*(КАЛЕНДАРЬ!$X4=GRID!$B$3:$BI$3),0))*(1-GRID!$B$69),0))</f>
        <v>#N/A</v>
      </c>
      <c r="H144" s="48" t="e" cm="1">
        <f t="array" ref="H144">IF($I$2="Открытый тариф",
INDEX(GRID!$B$17:$BI$27,MATCH(G$7,GRID!$A$17:$A$27,0),MATCH(1,($U$2=GRID!$B$1:$BI$1)*(КАЛЕНДАРЬ!$X4=GRID!$B$3:$BI$3), 0)),
ROUNDUP(INDEX(GRID!$B$17:$BI$27,MATCH(G$7,GRID!$A$17:$A$27,0),MATCH(1,($U$2=GRID!$B$1:$BI$1)*(КАЛЕНДАРЬ!$X4=GRID!$B$3:$BI$3), 0))*(1-GRID!$B$69),0))</f>
        <v>#N/A</v>
      </c>
      <c r="I144" s="47" t="e" cm="1">
        <f t="array" ref="I144">IF($I$2="Открытый тариф",
INDEX(GRID!$B$4:$BI$14,MATCH(I$7,GRID!$A$4:$A$14,0),MATCH(1,($U$2=GRID!$B$1:$BI$1)*(КАЛЕНДАРЬ!$X4=GRID!$B$3:$BI$3), 0)),
ROUNDUP(INDEX(GRID!$B$4:$BI$14,MATCH(I$7,GRID!$A$4:$A$14,0),MATCH(1,($U$2=GRID!$B$1:$BI$1)*(КАЛЕНДАРЬ!$X4=GRID!$B$3:$BI$3),0))*(1-GRID!$B$69),0))</f>
        <v>#N/A</v>
      </c>
      <c r="J144" s="48" t="e" cm="1">
        <f t="array" ref="J144">IF($I$2="Открытый тариф",
INDEX(GRID!$B$17:$BI$27,MATCH(I$7,GRID!$A$17:$A$27,0),MATCH(1,($U$2=GRID!$B$1:$BI$1)*(КАЛЕНДАРЬ!$X4=GRID!$B$3:$BI$3), 0)),
ROUNDUP(INDEX(GRID!$B$17:$BI$27,MATCH(I$7,GRID!$A$17:$A$27,0),MATCH(1,($U$2=GRID!$B$1:$BI$1)*(КАЛЕНДАРЬ!$X4=GRID!$B$3:$BI$3), 0))*(1-GRID!$B$69),0))</f>
        <v>#N/A</v>
      </c>
      <c r="K144" s="47" cm="1">
        <f t="array" ref="K144">IF($I$2="Открытый тариф",
INDEX(GRID!$B$4:$BI$14,MATCH(K$7,GRID!$A$4:$A$14,0),MATCH(1,($U$2=GRID!$B$1:$BI$1)*(КАЛЕНДАРЬ!$X4=GRID!$B$3:$BI$3), 0)),
ROUNDUP(INDEX(GRID!$B$4:$BI$14,MATCH(K$7,GRID!$A$4:$A$14,0),MATCH(1,($U$2=GRID!$B$1:$BI$1)*(КАЛЕНДАРЬ!$X4=GRID!$B$3:$BI$3),0))*(1-GRID!$B$69),0))</f>
        <v>44800</v>
      </c>
      <c r="L144" s="48" cm="1">
        <f t="array" ref="L144">IF($I$2="Открытый тариф",
INDEX(GRID!$B$17:$BI$27,MATCH(K$7,GRID!$A$17:$A$27,0),MATCH(1,($U$2=GRID!$B$1:$BI$1)*(КАЛЕНДАРЬ!$X4=GRID!$B$3:$BI$3), 0)),
ROUNDUP(INDEX(GRID!$B$17:$BI$27,MATCH(K$7,GRID!$A$17:$A$27,0),MATCH(1,($U$2=GRID!$B$1:$BI$1)*(КАЛЕНДАРЬ!$X4=GRID!$B$3:$BI$3), 0))*(1-GRID!$B$69),0))</f>
        <v>47300</v>
      </c>
      <c r="M144" s="47" cm="1">
        <f t="array" ref="M144">IF($I$2="Открытый тариф",
INDEX(GRID!$B$4:$BI$14,MATCH(M$7,GRID!$A$4:$A$14,0),MATCH(1,($U$2=GRID!$B$1:$BI$1)*(КАЛЕНДАРЬ!$X4=GRID!$B$3:$BI$3), 0)),
ROUNDUP(INDEX(GRID!$B$4:$BI$14,MATCH(M$7,GRID!$A$4:$A$14,0),MATCH(1,($U$2=GRID!$B$1:$BI$1)*(КАЛЕНДАРЬ!$X4=GRID!$B$3:$BI$3),0))*(1-GRID!$B$69),0))</f>
        <v>50000</v>
      </c>
      <c r="N144" s="48" cm="1">
        <f t="array" ref="N144">IF($I$2="Открытый тариф",
INDEX(GRID!$B$17:$BI$27,MATCH(M$7,GRID!$A$17:$A$27,0),MATCH(1,($U$2=GRID!$B$1:$BI$1)*(КАЛЕНДАРЬ!$X4=GRID!$B$3:$BI$3), 0)),
ROUNDUP(INDEX(GRID!$B$17:$BI$27,MATCH(M$7,GRID!$A$17:$A$27,0),MATCH(1,($U$2=GRID!$B$1:$BI$1)*(КАЛЕНДАРЬ!$X4=GRID!$B$3:$BI$3), 0))*(1-GRID!$B$69),0))</f>
        <v>52500</v>
      </c>
      <c r="O144" s="49" cm="1">
        <f t="array" ref="O144">IF($I$2="Открытый тариф",
INDEX(GRID!$B$4:$BI$14,MATCH(O$7,GRID!$A$4:$A$14,0),MATCH(1,($U$2=GRID!$B$1:$BI$1)*(КАЛЕНДАРЬ!$X4=GRID!$B$3:$BI$3), 0)),
ROUNDUP(INDEX(GRID!$B$4:$BI$14,MATCH(O$7,GRID!$A$4:$A$14,0),MATCH(1,($U$2=GRID!$B$1:$BI$1)*(КАЛЕНДАРЬ!$X4=GRID!$B$3:$BI$3),0))*(1-GRID!$B$69),0))</f>
        <v>56500</v>
      </c>
      <c r="P144" s="49" cm="1">
        <f t="array" ref="P144">IF($I$2="Открытый тариф",
INDEX(GRID!$B$17:$BI$27,MATCH(O$7,GRID!$A$17:$A$27,0),MATCH(1,($U$2=GRID!$B$1:$BI$1)*(КАЛЕНДАРЬ!$X4=GRID!$B$3:$BI$3), 0)),
ROUNDUP(INDEX(GRID!$B$17:$BI$27,MATCH(O$7,GRID!$A$17:$A$27,0),MATCH(1,($U$2=GRID!$B$1:$BI$1)*(КАЛЕНДАРЬ!$X4=GRID!$B$3:$BI$3), 0))*(1-GRID!$B$69),0))</f>
        <v>59000</v>
      </c>
      <c r="Q144" s="49" t="e" cm="1">
        <f t="array" ref="Q144">IF($I$2="Открытый тариф",
INDEX(GRID!$B$4:$BI$14,MATCH(Q$7,GRID!$A$4:$A$14,0),MATCH(1,($U$2=GRID!$B$1:$BI$1)*(КАЛЕНДАРЬ!$X4=GRID!$B$3:$BI$3), 0)),
ROUNDUP(INDEX(GRID!$B$4:$BI$14,MATCH(Q$7,GRID!$A$4:$A$14,0),MATCH(1,($U$2=GRID!$B$1:$BI$1)*(КАЛЕНДАРЬ!$X4=GRID!$B$3:$BI$3),0))*(1-GRID!$B$69),0))</f>
        <v>#N/A</v>
      </c>
      <c r="R144" s="49" t="e" cm="1">
        <f t="array" ref="R144">IF($I$2="Открытый тариф",
INDEX(GRID!$B$17:$BI$27,MATCH(Q$7,GRID!$A$17:$A$27,0),MATCH(1,($U$2=GRID!$B$1:$BI$1)*(КАЛЕНДАРЬ!$X4=GRID!$B$3:$BI$3), 0)),
ROUNDUP(INDEX(GRID!$B$17:$BI$27,MATCH(Q$7,GRID!$A$17:$A$27,0),MATCH(1,($U$2=GRID!$B$1:$BI$1)*(КАЛЕНДАРЬ!$X4=GRID!$B$3:$BI$3), 0))*(1-GRID!$B$69),0))</f>
        <v>#N/A</v>
      </c>
      <c r="S144" s="49" t="e" cm="1">
        <f t="array" ref="S144">IF($I$2="Открытый тариф",
INDEX(GRID!$B$4:$BI$14,MATCH(S$7,GRID!$A$4:$A$14,0),MATCH(1,($U$2=GRID!$B$1:$BI$1)*(КАЛЕНДАРЬ!$X4=GRID!$B$3:$BI$3), 0)),
ROUNDUP(INDEX(GRID!$B$4:$BI$14,MATCH(S$7,GRID!$A$4:$A$14,0),MATCH(1,($U$2=GRID!$B$1:$BI$1)*(КАЛЕНДАРЬ!$X4=GRID!$B$3:$BI$3),0))*(1-GRID!$B$69),0))</f>
        <v>#N/A</v>
      </c>
      <c r="T144" s="49" t="e" cm="1">
        <f t="array" ref="T144">IF($I$2="Открытый тариф",
INDEX(GRID!$B$17:$BI$27,MATCH(S$7,GRID!$A$17:$A$27,0),MATCH(1,($U$2=GRID!$B$1:$BI$1)*(КАЛЕНДАРЬ!$X4=GRID!$B$3:$BI$3), 0)),
ROUNDUP(INDEX(GRID!$B$17:$BI$27,MATCH(S$7,GRID!$A$17:$A$27,0),MATCH(1,($U$2=GRID!$B$1:$BI$1)*(КАЛЕНДАРЬ!$X4=GRID!$B$3:$BI$3), 0))*(1-GRID!$B$69),0))</f>
        <v>#N/A</v>
      </c>
      <c r="U144" s="49" cm="1">
        <f t="array" ref="U144">IF($I$2="Открытый тариф",
INDEX(GRID!$B$4:$BI$14,MATCH(U$7,GRID!$A$4:$A$14,0),MATCH(1,($U$2=GRID!$B$1:$BI$1)*(КАЛЕНДАРЬ!$X4=GRID!$B$3:$BI$3), 0)),
ROUNDUP(INDEX(GRID!$B$4:$BI$14,MATCH(U$7,GRID!$A$4:$A$14,0),MATCH(1,($U$2=GRID!$B$1:$BI$1)*(КАЛЕНДАРЬ!$X4=GRID!$B$3:$BI$3),0))*(1-GRID!$B$69),0))</f>
        <v>88000</v>
      </c>
      <c r="V144" s="49" cm="1">
        <f t="array" ref="V144">IF($I$2="Открытый тариф",
INDEX(GRID!$B$17:$BI$27,MATCH(U$7,GRID!$A$17:$A$27,0),MATCH(1,($U$2=GRID!$B$1:$BI$1)*(КАЛЕНДАРЬ!$X4=GRID!$B$3:$BI$3), 0)),
ROUNDUP(INDEX(GRID!$B$17:$BI$27,MATCH(U$7,GRID!$A$17:$A$27,0),MATCH(1,($U$2=GRID!$B$1:$BI$1)*(КАЛЕНДАРЬ!$X4=GRID!$B$3:$BI$3), 0))*(1-GRID!$B$69),0))</f>
        <v>90500</v>
      </c>
      <c r="W144" s="49" cm="1">
        <f t="array" ref="W144">IF($I$2="Открытый тариф",
INDEX(GRID!$B$4:$BI$14,MATCH(W$7,GRID!$A$4:$A$14,0),MATCH(1,($U$2=GRID!$B$1:$BI$1)*(КАЛЕНДАРЬ!$X4=GRID!$B$3:$BI$3), 0)),
ROUNDUP(INDEX(GRID!$B$4:$BI$14,MATCH(W$7,GRID!$A$4:$A$14,0),MATCH(1,($U$2=GRID!$B$1:$BI$1)*(КАЛЕНДАРЬ!$X4=GRID!$B$3:$BI$3),0))*(1-GRID!$B$69),0))</f>
        <v>317000</v>
      </c>
      <c r="X144" s="49" cm="1">
        <f t="array" ref="X144">IF($I$2="Открытый тариф",
INDEX(GRID!$B$17:$BI$27,MATCH(W$7,GRID!$A$17:$A$27,0),MATCH(1,($U$2=GRID!$B$1:$BI$1)*(КАЛЕНДАРЬ!$X4=GRID!$B$3:$BI$3), 0)),
ROUNDUP(INDEX(GRID!$B$17:$BI$27,MATCH(W$7,GRID!$A$17:$A$27,0),MATCH(1,($U$2=GRID!$B$1:$BI$1)*(КАЛЕНДАРЬ!$X4=GRID!$B$3:$BI$3), 0))*(1-GRID!$B$69),0))</f>
        <v>319500</v>
      </c>
    </row>
    <row r="145" spans="1:24" ht="12.75" hidden="1" customHeight="1" x14ac:dyDescent="0.2">
      <c r="A145" s="117" t="s">
        <v>43</v>
      </c>
      <c r="B145" s="117">
        <v>2</v>
      </c>
      <c r="C145" s="47" cm="1">
        <f t="array" ref="C145">IF($I$2="Открытый тариф",
INDEX(GRID!$B$4:$BI$14,MATCH(C$7,GRID!$A$4:$A$14,0),MATCH(1,($U$2=GRID!$B$1:$BI$1)*(КАЛЕНДАРЬ!$X5=GRID!$B$3:$BI$3), 0)),
ROUNDUP(INDEX(GRID!$B$4:$BI$14,MATCH(C$7,GRID!$A$4:$A$14,0),MATCH(1,($U$2=GRID!$B$1:$BI$1)*(КАЛЕНДАРЬ!$X5=GRID!$B$3:$BI$3),0))*(1-GRID!$B$69),0))</f>
        <v>29000</v>
      </c>
      <c r="D145" s="48" cm="1">
        <f t="array" ref="D145">IF($I$2="Открытый тариф",
INDEX(GRID!$B$17:$BI$27,MATCH(C$7,GRID!$A$17:$A$27,0),MATCH(1,($U$2=GRID!$B$1:$BI$1)*(КАЛЕНДАРЬ!$X5=GRID!$B$3:$BI$3), 0)),
ROUNDUP(INDEX(GRID!$B$17:$BI$27,MATCH(C$7,GRID!$A$17:$A$27,0),MATCH(1,($U$2=GRID!$B$1:$BI$1)*(КАЛЕНДАРЬ!$X5=GRID!$B$3:$BI$3), 0))*(1-GRID!$B$69),0))</f>
        <v>31500</v>
      </c>
      <c r="E145" s="47" cm="1">
        <f t="array" ref="E145">IF($I$2="Открытый тариф",
INDEX(GRID!$B$4:$BI$14,MATCH(E$7,GRID!$A$4:$A$14,0),MATCH(1,($U$2=GRID!$B$1:$BI$1)*(КАЛЕНДАРЬ!$X5=GRID!$B$3:$BI$3), 0)),
ROUNDUP(INDEX(GRID!$B$4:$BI$14,MATCH(E$7,GRID!$A$4:$A$14,0),MATCH(1,($U$2=GRID!$B$1:$BI$1)*(КАЛЕНДАРЬ!$X5=GRID!$B$3:$BI$3),0))*(1-GRID!$B$69),0))</f>
        <v>32400</v>
      </c>
      <c r="F145" s="48" cm="1">
        <f t="array" ref="F145">IF($I$2="Открытый тариф",
INDEX(GRID!$B$17:$BI$27,MATCH(E$7,GRID!$A$17:$A$27,0),MATCH(1,($U$2=GRID!$B$1:$BI$1)*(КАЛЕНДАРЬ!$X5=GRID!$B$3:$BI$3), 0)),
ROUNDUP(INDEX(GRID!$B$17:$BI$27,MATCH(E$7,GRID!$A$17:$A$27,0),MATCH(1,($U$2=GRID!$B$1:$BI$1)*(КАЛЕНДАРЬ!$X5=GRID!$B$3:$BI$3), 0))*(1-GRID!$B$69),0))</f>
        <v>34900</v>
      </c>
      <c r="G145" s="47" t="e" cm="1">
        <f t="array" ref="G145">IF($I$2="Открытый тариф",
INDEX(GRID!$B$4:$BI$14,MATCH(G$7,GRID!$A$4:$A$14,0),MATCH(1,($U$2=GRID!$B$1:$BI$1)*(КАЛЕНДАРЬ!$X5=GRID!$B$3:$BI$3), 0)),
ROUNDUP(INDEX(GRID!$B$4:$BI$14,MATCH(G$7,GRID!$A$4:$A$14,0),MATCH(1,($U$2=GRID!$B$1:$BI$1)*(КАЛЕНДАРЬ!$X5=GRID!$B$3:$BI$3),0))*(1-GRID!$B$69),0))</f>
        <v>#N/A</v>
      </c>
      <c r="H145" s="48" t="e" cm="1">
        <f t="array" ref="H145">IF($I$2="Открытый тариф",
INDEX(GRID!$B$17:$BI$27,MATCH(G$7,GRID!$A$17:$A$27,0),MATCH(1,($U$2=GRID!$B$1:$BI$1)*(КАЛЕНДАРЬ!$X5=GRID!$B$3:$BI$3), 0)),
ROUNDUP(INDEX(GRID!$B$17:$BI$27,MATCH(G$7,GRID!$A$17:$A$27,0),MATCH(1,($U$2=GRID!$B$1:$BI$1)*(КАЛЕНДАРЬ!$X5=GRID!$B$3:$BI$3), 0))*(1-GRID!$B$69),0))</f>
        <v>#N/A</v>
      </c>
      <c r="I145" s="47" t="e" cm="1">
        <f t="array" ref="I145">IF($I$2="Открытый тариф",
INDEX(GRID!$B$4:$BI$14,MATCH(I$7,GRID!$A$4:$A$14,0),MATCH(1,($U$2=GRID!$B$1:$BI$1)*(КАЛЕНДАРЬ!$X5=GRID!$B$3:$BI$3), 0)),
ROUNDUP(INDEX(GRID!$B$4:$BI$14,MATCH(I$7,GRID!$A$4:$A$14,0),MATCH(1,($U$2=GRID!$B$1:$BI$1)*(КАЛЕНДАРЬ!$X5=GRID!$B$3:$BI$3),0))*(1-GRID!$B$69),0))</f>
        <v>#N/A</v>
      </c>
      <c r="J145" s="48" t="e" cm="1">
        <f t="array" ref="J145">IF($I$2="Открытый тариф",
INDEX(GRID!$B$17:$BI$27,MATCH(I$7,GRID!$A$17:$A$27,0),MATCH(1,($U$2=GRID!$B$1:$BI$1)*(КАЛЕНДАРЬ!$X5=GRID!$B$3:$BI$3), 0)),
ROUNDUP(INDEX(GRID!$B$17:$BI$27,MATCH(I$7,GRID!$A$17:$A$27,0),MATCH(1,($U$2=GRID!$B$1:$BI$1)*(КАЛЕНДАРЬ!$X5=GRID!$B$3:$BI$3), 0))*(1-GRID!$B$69),0))</f>
        <v>#N/A</v>
      </c>
      <c r="K145" s="47" cm="1">
        <f t="array" ref="K145">IF($I$2="Открытый тариф",
INDEX(GRID!$B$4:$BI$14,MATCH(K$7,GRID!$A$4:$A$14,0),MATCH(1,($U$2=GRID!$B$1:$BI$1)*(КАЛЕНДАРЬ!$X5=GRID!$B$3:$BI$3), 0)),
ROUNDUP(INDEX(GRID!$B$4:$BI$14,MATCH(K$7,GRID!$A$4:$A$14,0),MATCH(1,($U$2=GRID!$B$1:$BI$1)*(КАЛЕНДАРЬ!$X5=GRID!$B$3:$BI$3),0))*(1-GRID!$B$69),0))</f>
        <v>44800</v>
      </c>
      <c r="L145" s="48" cm="1">
        <f t="array" ref="L145">IF($I$2="Открытый тариф",
INDEX(GRID!$B$17:$BI$27,MATCH(K$7,GRID!$A$17:$A$27,0),MATCH(1,($U$2=GRID!$B$1:$BI$1)*(КАЛЕНДАРЬ!$X5=GRID!$B$3:$BI$3), 0)),
ROUNDUP(INDEX(GRID!$B$17:$BI$27,MATCH(K$7,GRID!$A$17:$A$27,0),MATCH(1,($U$2=GRID!$B$1:$BI$1)*(КАЛЕНДАРЬ!$X5=GRID!$B$3:$BI$3), 0))*(1-GRID!$B$69),0))</f>
        <v>47300</v>
      </c>
      <c r="M145" s="47" cm="1">
        <f t="array" ref="M145">IF($I$2="Открытый тариф",
INDEX(GRID!$B$4:$BI$14,MATCH(M$7,GRID!$A$4:$A$14,0),MATCH(1,($U$2=GRID!$B$1:$BI$1)*(КАЛЕНДАРЬ!$X5=GRID!$B$3:$BI$3), 0)),
ROUNDUP(INDEX(GRID!$B$4:$BI$14,MATCH(M$7,GRID!$A$4:$A$14,0),MATCH(1,($U$2=GRID!$B$1:$BI$1)*(КАЛЕНДАРЬ!$X5=GRID!$B$3:$BI$3),0))*(1-GRID!$B$69),0))</f>
        <v>50000</v>
      </c>
      <c r="N145" s="48" cm="1">
        <f t="array" ref="N145">IF($I$2="Открытый тариф",
INDEX(GRID!$B$17:$BI$27,MATCH(M$7,GRID!$A$17:$A$27,0),MATCH(1,($U$2=GRID!$B$1:$BI$1)*(КАЛЕНДАРЬ!$X5=GRID!$B$3:$BI$3), 0)),
ROUNDUP(INDEX(GRID!$B$17:$BI$27,MATCH(M$7,GRID!$A$17:$A$27,0),MATCH(1,($U$2=GRID!$B$1:$BI$1)*(КАЛЕНДАРЬ!$X5=GRID!$B$3:$BI$3), 0))*(1-GRID!$B$69),0))</f>
        <v>52500</v>
      </c>
      <c r="O145" s="49" cm="1">
        <f t="array" ref="O145">IF($I$2="Открытый тариф",
INDEX(GRID!$B$4:$BI$14,MATCH(O$7,GRID!$A$4:$A$14,0),MATCH(1,($U$2=GRID!$B$1:$BI$1)*(КАЛЕНДАРЬ!$X5=GRID!$B$3:$BI$3), 0)),
ROUNDUP(INDEX(GRID!$B$4:$BI$14,MATCH(O$7,GRID!$A$4:$A$14,0),MATCH(1,($U$2=GRID!$B$1:$BI$1)*(КАЛЕНДАРЬ!$X5=GRID!$B$3:$BI$3),0))*(1-GRID!$B$69),0))</f>
        <v>56500</v>
      </c>
      <c r="P145" s="49" cm="1">
        <f t="array" ref="P145">IF($I$2="Открытый тариф",
INDEX(GRID!$B$17:$BI$27,MATCH(O$7,GRID!$A$17:$A$27,0),MATCH(1,($U$2=GRID!$B$1:$BI$1)*(КАЛЕНДАРЬ!$X5=GRID!$B$3:$BI$3), 0)),
ROUNDUP(INDEX(GRID!$B$17:$BI$27,MATCH(O$7,GRID!$A$17:$A$27,0),MATCH(1,($U$2=GRID!$B$1:$BI$1)*(КАЛЕНДАРЬ!$X5=GRID!$B$3:$BI$3), 0))*(1-GRID!$B$69),0))</f>
        <v>59000</v>
      </c>
      <c r="Q145" s="49" t="e" cm="1">
        <f t="array" ref="Q145">IF($I$2="Открытый тариф",
INDEX(GRID!$B$4:$BI$14,MATCH(Q$7,GRID!$A$4:$A$14,0),MATCH(1,($U$2=GRID!$B$1:$BI$1)*(КАЛЕНДАРЬ!$X5=GRID!$B$3:$BI$3), 0)),
ROUNDUP(INDEX(GRID!$B$4:$BI$14,MATCH(Q$7,GRID!$A$4:$A$14,0),MATCH(1,($U$2=GRID!$B$1:$BI$1)*(КАЛЕНДАРЬ!$X5=GRID!$B$3:$BI$3),0))*(1-GRID!$B$69),0))</f>
        <v>#N/A</v>
      </c>
      <c r="R145" s="49" t="e" cm="1">
        <f t="array" ref="R145">IF($I$2="Открытый тариф",
INDEX(GRID!$B$17:$BI$27,MATCH(Q$7,GRID!$A$17:$A$27,0),MATCH(1,($U$2=GRID!$B$1:$BI$1)*(КАЛЕНДАРЬ!$X5=GRID!$B$3:$BI$3), 0)),
ROUNDUP(INDEX(GRID!$B$17:$BI$27,MATCH(Q$7,GRID!$A$17:$A$27,0),MATCH(1,($U$2=GRID!$B$1:$BI$1)*(КАЛЕНДАРЬ!$X5=GRID!$B$3:$BI$3), 0))*(1-GRID!$B$69),0))</f>
        <v>#N/A</v>
      </c>
      <c r="S145" s="49" t="e" cm="1">
        <f t="array" ref="S145">IF($I$2="Открытый тариф",
INDEX(GRID!$B$4:$BI$14,MATCH(S$7,GRID!$A$4:$A$14,0),MATCH(1,($U$2=GRID!$B$1:$BI$1)*(КАЛЕНДАРЬ!$X5=GRID!$B$3:$BI$3), 0)),
ROUNDUP(INDEX(GRID!$B$4:$BI$14,MATCH(S$7,GRID!$A$4:$A$14,0),MATCH(1,($U$2=GRID!$B$1:$BI$1)*(КАЛЕНДАРЬ!$X5=GRID!$B$3:$BI$3),0))*(1-GRID!$B$69),0))</f>
        <v>#N/A</v>
      </c>
      <c r="T145" s="49" t="e" cm="1">
        <f t="array" ref="T145">IF($I$2="Открытый тариф",
INDEX(GRID!$B$17:$BI$27,MATCH(S$7,GRID!$A$17:$A$27,0),MATCH(1,($U$2=GRID!$B$1:$BI$1)*(КАЛЕНДАРЬ!$X5=GRID!$B$3:$BI$3), 0)),
ROUNDUP(INDEX(GRID!$B$17:$BI$27,MATCH(S$7,GRID!$A$17:$A$27,0),MATCH(1,($U$2=GRID!$B$1:$BI$1)*(КАЛЕНДАРЬ!$X5=GRID!$B$3:$BI$3), 0))*(1-GRID!$B$69),0))</f>
        <v>#N/A</v>
      </c>
      <c r="U145" s="49" cm="1">
        <f t="array" ref="U145">IF($I$2="Открытый тариф",
INDEX(GRID!$B$4:$BI$14,MATCH(U$7,GRID!$A$4:$A$14,0),MATCH(1,($U$2=GRID!$B$1:$BI$1)*(КАЛЕНДАРЬ!$X5=GRID!$B$3:$BI$3), 0)),
ROUNDUP(INDEX(GRID!$B$4:$BI$14,MATCH(U$7,GRID!$A$4:$A$14,0),MATCH(1,($U$2=GRID!$B$1:$BI$1)*(КАЛЕНДАРЬ!$X5=GRID!$B$3:$BI$3),0))*(1-GRID!$B$69),0))</f>
        <v>88000</v>
      </c>
      <c r="V145" s="49" cm="1">
        <f t="array" ref="V145">IF($I$2="Открытый тариф",
INDEX(GRID!$B$17:$BI$27,MATCH(U$7,GRID!$A$17:$A$27,0),MATCH(1,($U$2=GRID!$B$1:$BI$1)*(КАЛЕНДАРЬ!$X5=GRID!$B$3:$BI$3), 0)),
ROUNDUP(INDEX(GRID!$B$17:$BI$27,MATCH(U$7,GRID!$A$17:$A$27,0),MATCH(1,($U$2=GRID!$B$1:$BI$1)*(КАЛЕНДАРЬ!$X5=GRID!$B$3:$BI$3), 0))*(1-GRID!$B$69),0))</f>
        <v>90500</v>
      </c>
      <c r="W145" s="49" cm="1">
        <f t="array" ref="W145">IF($I$2="Открытый тариф",
INDEX(GRID!$B$4:$BI$14,MATCH(W$7,GRID!$A$4:$A$14,0),MATCH(1,($U$2=GRID!$B$1:$BI$1)*(КАЛЕНДАРЬ!$X5=GRID!$B$3:$BI$3), 0)),
ROUNDUP(INDEX(GRID!$B$4:$BI$14,MATCH(W$7,GRID!$A$4:$A$14,0),MATCH(1,($U$2=GRID!$B$1:$BI$1)*(КАЛЕНДАРЬ!$X5=GRID!$B$3:$BI$3),0))*(1-GRID!$B$69),0))</f>
        <v>317000</v>
      </c>
      <c r="X145" s="49" cm="1">
        <f t="array" ref="X145">IF($I$2="Открытый тариф",
INDEX(GRID!$B$17:$BI$27,MATCH(W$7,GRID!$A$17:$A$27,0),MATCH(1,($U$2=GRID!$B$1:$BI$1)*(КАЛЕНДАРЬ!$X5=GRID!$B$3:$BI$3), 0)),
ROUNDUP(INDEX(GRID!$B$17:$BI$27,MATCH(W$7,GRID!$A$17:$A$27,0),MATCH(1,($U$2=GRID!$B$1:$BI$1)*(КАЛЕНДАРЬ!$X5=GRID!$B$3:$BI$3), 0))*(1-GRID!$B$69),0))</f>
        <v>319500</v>
      </c>
    </row>
    <row r="146" spans="1:24" ht="12.75" hidden="1" customHeight="1" x14ac:dyDescent="0.2">
      <c r="A146" s="117" t="s">
        <v>44</v>
      </c>
      <c r="B146" s="117">
        <v>3</v>
      </c>
      <c r="C146" s="47" cm="1">
        <f t="array" ref="C146">IF($I$2="Открытый тариф",
INDEX(GRID!$B$4:$BI$14,MATCH(C$7,GRID!$A$4:$A$14,0),MATCH(1,($U$2=GRID!$B$1:$BI$1)*(КАЛЕНДАРЬ!$X6=GRID!$B$3:$BI$3), 0)),
ROUNDUP(INDEX(GRID!$B$4:$BI$14,MATCH(C$7,GRID!$A$4:$A$14,0),MATCH(1,($U$2=GRID!$B$1:$BI$1)*(КАЛЕНДАРЬ!$X6=GRID!$B$3:$BI$3),0))*(1-GRID!$B$69),0))</f>
        <v>29000</v>
      </c>
      <c r="D146" s="48" cm="1">
        <f t="array" ref="D146">IF($I$2="Открытый тариф",
INDEX(GRID!$B$17:$BI$27,MATCH(C$7,GRID!$A$17:$A$27,0),MATCH(1,($U$2=GRID!$B$1:$BI$1)*(КАЛЕНДАРЬ!$X6=GRID!$B$3:$BI$3), 0)),
ROUNDUP(INDEX(GRID!$B$17:$BI$27,MATCH(C$7,GRID!$A$17:$A$27,0),MATCH(1,($U$2=GRID!$B$1:$BI$1)*(КАЛЕНДАРЬ!$X6=GRID!$B$3:$BI$3), 0))*(1-GRID!$B$69),0))</f>
        <v>31500</v>
      </c>
      <c r="E146" s="47" cm="1">
        <f t="array" ref="E146">IF($I$2="Открытый тариф",
INDEX(GRID!$B$4:$BI$14,MATCH(E$7,GRID!$A$4:$A$14,0),MATCH(1,($U$2=GRID!$B$1:$BI$1)*(КАЛЕНДАРЬ!$X6=GRID!$B$3:$BI$3), 0)),
ROUNDUP(INDEX(GRID!$B$4:$BI$14,MATCH(E$7,GRID!$A$4:$A$14,0),MATCH(1,($U$2=GRID!$B$1:$BI$1)*(КАЛЕНДАРЬ!$X6=GRID!$B$3:$BI$3),0))*(1-GRID!$B$69),0))</f>
        <v>32400</v>
      </c>
      <c r="F146" s="48" cm="1">
        <f t="array" ref="F146">IF($I$2="Открытый тариф",
INDEX(GRID!$B$17:$BI$27,MATCH(E$7,GRID!$A$17:$A$27,0),MATCH(1,($U$2=GRID!$B$1:$BI$1)*(КАЛЕНДАРЬ!$X6=GRID!$B$3:$BI$3), 0)),
ROUNDUP(INDEX(GRID!$B$17:$BI$27,MATCH(E$7,GRID!$A$17:$A$27,0),MATCH(1,($U$2=GRID!$B$1:$BI$1)*(КАЛЕНДАРЬ!$X6=GRID!$B$3:$BI$3), 0))*(1-GRID!$B$69),0))</f>
        <v>34900</v>
      </c>
      <c r="G146" s="47" t="e" cm="1">
        <f t="array" ref="G146">IF($I$2="Открытый тариф",
INDEX(GRID!$B$4:$BI$14,MATCH(G$7,GRID!$A$4:$A$14,0),MATCH(1,($U$2=GRID!$B$1:$BI$1)*(КАЛЕНДАРЬ!$X6=GRID!$B$3:$BI$3), 0)),
ROUNDUP(INDEX(GRID!$B$4:$BI$14,MATCH(G$7,GRID!$A$4:$A$14,0),MATCH(1,($U$2=GRID!$B$1:$BI$1)*(КАЛЕНДАРЬ!$X6=GRID!$B$3:$BI$3),0))*(1-GRID!$B$69),0))</f>
        <v>#N/A</v>
      </c>
      <c r="H146" s="48" t="e" cm="1">
        <f t="array" ref="H146">IF($I$2="Открытый тариф",
INDEX(GRID!$B$17:$BI$27,MATCH(G$7,GRID!$A$17:$A$27,0),MATCH(1,($U$2=GRID!$B$1:$BI$1)*(КАЛЕНДАРЬ!$X6=GRID!$B$3:$BI$3), 0)),
ROUNDUP(INDEX(GRID!$B$17:$BI$27,MATCH(G$7,GRID!$A$17:$A$27,0),MATCH(1,($U$2=GRID!$B$1:$BI$1)*(КАЛЕНДАРЬ!$X6=GRID!$B$3:$BI$3), 0))*(1-GRID!$B$69),0))</f>
        <v>#N/A</v>
      </c>
      <c r="I146" s="47" t="e" cm="1">
        <f t="array" ref="I146">IF($I$2="Открытый тариф",
INDEX(GRID!$B$4:$BI$14,MATCH(I$7,GRID!$A$4:$A$14,0),MATCH(1,($U$2=GRID!$B$1:$BI$1)*(КАЛЕНДАРЬ!$X6=GRID!$B$3:$BI$3), 0)),
ROUNDUP(INDEX(GRID!$B$4:$BI$14,MATCH(I$7,GRID!$A$4:$A$14,0),MATCH(1,($U$2=GRID!$B$1:$BI$1)*(КАЛЕНДАРЬ!$X6=GRID!$B$3:$BI$3),0))*(1-GRID!$B$69),0))</f>
        <v>#N/A</v>
      </c>
      <c r="J146" s="48" t="e" cm="1">
        <f t="array" ref="J146">IF($I$2="Открытый тариф",
INDEX(GRID!$B$17:$BI$27,MATCH(I$7,GRID!$A$17:$A$27,0),MATCH(1,($U$2=GRID!$B$1:$BI$1)*(КАЛЕНДАРЬ!$X6=GRID!$B$3:$BI$3), 0)),
ROUNDUP(INDEX(GRID!$B$17:$BI$27,MATCH(I$7,GRID!$A$17:$A$27,0),MATCH(1,($U$2=GRID!$B$1:$BI$1)*(КАЛЕНДАРЬ!$X6=GRID!$B$3:$BI$3), 0))*(1-GRID!$B$69),0))</f>
        <v>#N/A</v>
      </c>
      <c r="K146" s="47" cm="1">
        <f t="array" ref="K146">IF($I$2="Открытый тариф",
INDEX(GRID!$B$4:$BI$14,MATCH(K$7,GRID!$A$4:$A$14,0),MATCH(1,($U$2=GRID!$B$1:$BI$1)*(КАЛЕНДАРЬ!$X6=GRID!$B$3:$BI$3), 0)),
ROUNDUP(INDEX(GRID!$B$4:$BI$14,MATCH(K$7,GRID!$A$4:$A$14,0),MATCH(1,($U$2=GRID!$B$1:$BI$1)*(КАЛЕНДАРЬ!$X6=GRID!$B$3:$BI$3),0))*(1-GRID!$B$69),0))</f>
        <v>44800</v>
      </c>
      <c r="L146" s="48" cm="1">
        <f t="array" ref="L146">IF($I$2="Открытый тариф",
INDEX(GRID!$B$17:$BI$27,MATCH(K$7,GRID!$A$17:$A$27,0),MATCH(1,($U$2=GRID!$B$1:$BI$1)*(КАЛЕНДАРЬ!$X6=GRID!$B$3:$BI$3), 0)),
ROUNDUP(INDEX(GRID!$B$17:$BI$27,MATCH(K$7,GRID!$A$17:$A$27,0),MATCH(1,($U$2=GRID!$B$1:$BI$1)*(КАЛЕНДАРЬ!$X6=GRID!$B$3:$BI$3), 0))*(1-GRID!$B$69),0))</f>
        <v>47300</v>
      </c>
      <c r="M146" s="47" cm="1">
        <f t="array" ref="M146">IF($I$2="Открытый тариф",
INDEX(GRID!$B$4:$BI$14,MATCH(M$7,GRID!$A$4:$A$14,0),MATCH(1,($U$2=GRID!$B$1:$BI$1)*(КАЛЕНДАРЬ!$X6=GRID!$B$3:$BI$3), 0)),
ROUNDUP(INDEX(GRID!$B$4:$BI$14,MATCH(M$7,GRID!$A$4:$A$14,0),MATCH(1,($U$2=GRID!$B$1:$BI$1)*(КАЛЕНДАРЬ!$X6=GRID!$B$3:$BI$3),0))*(1-GRID!$B$69),0))</f>
        <v>50000</v>
      </c>
      <c r="N146" s="48" cm="1">
        <f t="array" ref="N146">IF($I$2="Открытый тариф",
INDEX(GRID!$B$17:$BI$27,MATCH(M$7,GRID!$A$17:$A$27,0),MATCH(1,($U$2=GRID!$B$1:$BI$1)*(КАЛЕНДАРЬ!$X6=GRID!$B$3:$BI$3), 0)),
ROUNDUP(INDEX(GRID!$B$17:$BI$27,MATCH(M$7,GRID!$A$17:$A$27,0),MATCH(1,($U$2=GRID!$B$1:$BI$1)*(КАЛЕНДАРЬ!$X6=GRID!$B$3:$BI$3), 0))*(1-GRID!$B$69),0))</f>
        <v>52500</v>
      </c>
      <c r="O146" s="49" cm="1">
        <f t="array" ref="O146">IF($I$2="Открытый тариф",
INDEX(GRID!$B$4:$BI$14,MATCH(O$7,GRID!$A$4:$A$14,0),MATCH(1,($U$2=GRID!$B$1:$BI$1)*(КАЛЕНДАРЬ!$X6=GRID!$B$3:$BI$3), 0)),
ROUNDUP(INDEX(GRID!$B$4:$BI$14,MATCH(O$7,GRID!$A$4:$A$14,0),MATCH(1,($U$2=GRID!$B$1:$BI$1)*(КАЛЕНДАРЬ!$X6=GRID!$B$3:$BI$3),0))*(1-GRID!$B$69),0))</f>
        <v>56500</v>
      </c>
      <c r="P146" s="49" cm="1">
        <f t="array" ref="P146">IF($I$2="Открытый тариф",
INDEX(GRID!$B$17:$BI$27,MATCH(O$7,GRID!$A$17:$A$27,0),MATCH(1,($U$2=GRID!$B$1:$BI$1)*(КАЛЕНДАРЬ!$X6=GRID!$B$3:$BI$3), 0)),
ROUNDUP(INDEX(GRID!$B$17:$BI$27,MATCH(O$7,GRID!$A$17:$A$27,0),MATCH(1,($U$2=GRID!$B$1:$BI$1)*(КАЛЕНДАРЬ!$X6=GRID!$B$3:$BI$3), 0))*(1-GRID!$B$69),0))</f>
        <v>59000</v>
      </c>
      <c r="Q146" s="49" t="e" cm="1">
        <f t="array" ref="Q146">IF($I$2="Открытый тариф",
INDEX(GRID!$B$4:$BI$14,MATCH(Q$7,GRID!$A$4:$A$14,0),MATCH(1,($U$2=GRID!$B$1:$BI$1)*(КАЛЕНДАРЬ!$X6=GRID!$B$3:$BI$3), 0)),
ROUNDUP(INDEX(GRID!$B$4:$BI$14,MATCH(Q$7,GRID!$A$4:$A$14,0),MATCH(1,($U$2=GRID!$B$1:$BI$1)*(КАЛЕНДАРЬ!$X6=GRID!$B$3:$BI$3),0))*(1-GRID!$B$69),0))</f>
        <v>#N/A</v>
      </c>
      <c r="R146" s="49" t="e" cm="1">
        <f t="array" ref="R146">IF($I$2="Открытый тариф",
INDEX(GRID!$B$17:$BI$27,MATCH(Q$7,GRID!$A$17:$A$27,0),MATCH(1,($U$2=GRID!$B$1:$BI$1)*(КАЛЕНДАРЬ!$X6=GRID!$B$3:$BI$3), 0)),
ROUNDUP(INDEX(GRID!$B$17:$BI$27,MATCH(Q$7,GRID!$A$17:$A$27,0),MATCH(1,($U$2=GRID!$B$1:$BI$1)*(КАЛЕНДАРЬ!$X6=GRID!$B$3:$BI$3), 0))*(1-GRID!$B$69),0))</f>
        <v>#N/A</v>
      </c>
      <c r="S146" s="49" t="e" cm="1">
        <f t="array" ref="S146">IF($I$2="Открытый тариф",
INDEX(GRID!$B$4:$BI$14,MATCH(S$7,GRID!$A$4:$A$14,0),MATCH(1,($U$2=GRID!$B$1:$BI$1)*(КАЛЕНДАРЬ!$X6=GRID!$B$3:$BI$3), 0)),
ROUNDUP(INDEX(GRID!$B$4:$BI$14,MATCH(S$7,GRID!$A$4:$A$14,0),MATCH(1,($U$2=GRID!$B$1:$BI$1)*(КАЛЕНДАРЬ!$X6=GRID!$B$3:$BI$3),0))*(1-GRID!$B$69),0))</f>
        <v>#N/A</v>
      </c>
      <c r="T146" s="49" t="e" cm="1">
        <f t="array" ref="T146">IF($I$2="Открытый тариф",
INDEX(GRID!$B$17:$BI$27,MATCH(S$7,GRID!$A$17:$A$27,0),MATCH(1,($U$2=GRID!$B$1:$BI$1)*(КАЛЕНДАРЬ!$X6=GRID!$B$3:$BI$3), 0)),
ROUNDUP(INDEX(GRID!$B$17:$BI$27,MATCH(S$7,GRID!$A$17:$A$27,0),MATCH(1,($U$2=GRID!$B$1:$BI$1)*(КАЛЕНДАРЬ!$X6=GRID!$B$3:$BI$3), 0))*(1-GRID!$B$69),0))</f>
        <v>#N/A</v>
      </c>
      <c r="U146" s="49" cm="1">
        <f t="array" ref="U146">IF($I$2="Открытый тариф",
INDEX(GRID!$B$4:$BI$14,MATCH(U$7,GRID!$A$4:$A$14,0),MATCH(1,($U$2=GRID!$B$1:$BI$1)*(КАЛЕНДАРЬ!$X6=GRID!$B$3:$BI$3), 0)),
ROUNDUP(INDEX(GRID!$B$4:$BI$14,MATCH(U$7,GRID!$A$4:$A$14,0),MATCH(1,($U$2=GRID!$B$1:$BI$1)*(КАЛЕНДАРЬ!$X6=GRID!$B$3:$BI$3),0))*(1-GRID!$B$69),0))</f>
        <v>88000</v>
      </c>
      <c r="V146" s="49" cm="1">
        <f t="array" ref="V146">IF($I$2="Открытый тариф",
INDEX(GRID!$B$17:$BI$27,MATCH(U$7,GRID!$A$17:$A$27,0),MATCH(1,($U$2=GRID!$B$1:$BI$1)*(КАЛЕНДАРЬ!$X6=GRID!$B$3:$BI$3), 0)),
ROUNDUP(INDEX(GRID!$B$17:$BI$27,MATCH(U$7,GRID!$A$17:$A$27,0),MATCH(1,($U$2=GRID!$B$1:$BI$1)*(КАЛЕНДАРЬ!$X6=GRID!$B$3:$BI$3), 0))*(1-GRID!$B$69),0))</f>
        <v>90500</v>
      </c>
      <c r="W146" s="49" cm="1">
        <f t="array" ref="W146">IF($I$2="Открытый тариф",
INDEX(GRID!$B$4:$BI$14,MATCH(W$7,GRID!$A$4:$A$14,0),MATCH(1,($U$2=GRID!$B$1:$BI$1)*(КАЛЕНДАРЬ!$X6=GRID!$B$3:$BI$3), 0)),
ROUNDUP(INDEX(GRID!$B$4:$BI$14,MATCH(W$7,GRID!$A$4:$A$14,0),MATCH(1,($U$2=GRID!$B$1:$BI$1)*(КАЛЕНДАРЬ!$X6=GRID!$B$3:$BI$3),0))*(1-GRID!$B$69),0))</f>
        <v>317000</v>
      </c>
      <c r="X146" s="49" cm="1">
        <f t="array" ref="X146">IF($I$2="Открытый тариф",
INDEX(GRID!$B$17:$BI$27,MATCH(W$7,GRID!$A$17:$A$27,0),MATCH(1,($U$2=GRID!$B$1:$BI$1)*(КАЛЕНДАРЬ!$X6=GRID!$B$3:$BI$3), 0)),
ROUNDUP(INDEX(GRID!$B$17:$BI$27,MATCH(W$7,GRID!$A$17:$A$27,0),MATCH(1,($U$2=GRID!$B$1:$BI$1)*(КАЛЕНДАРЬ!$X6=GRID!$B$3:$BI$3), 0))*(1-GRID!$B$69),0))</f>
        <v>319500</v>
      </c>
    </row>
    <row r="147" spans="1:24" ht="12.75" hidden="1" customHeight="1" x14ac:dyDescent="0.2">
      <c r="A147" s="117" t="s">
        <v>45</v>
      </c>
      <c r="B147" s="117">
        <v>4</v>
      </c>
      <c r="C147" s="47" cm="1">
        <f t="array" ref="C147">IF($I$2="Открытый тариф",
INDEX(GRID!$B$4:$BI$14,MATCH(C$7,GRID!$A$4:$A$14,0),MATCH(1,($U$2=GRID!$B$1:$BI$1)*(КАЛЕНДАРЬ!$X7=GRID!$B$3:$BI$3), 0)),
ROUNDUP(INDEX(GRID!$B$4:$BI$14,MATCH(C$7,GRID!$A$4:$A$14,0),MATCH(1,($U$2=GRID!$B$1:$BI$1)*(КАЛЕНДАРЬ!$X7=GRID!$B$3:$BI$3),0))*(1-GRID!$B$69),0))</f>
        <v>29000</v>
      </c>
      <c r="D147" s="48" cm="1">
        <f t="array" ref="D147">IF($I$2="Открытый тариф",
INDEX(GRID!$B$17:$BI$27,MATCH(C$7,GRID!$A$17:$A$27,0),MATCH(1,($U$2=GRID!$B$1:$BI$1)*(КАЛЕНДАРЬ!$X7=GRID!$B$3:$BI$3), 0)),
ROUNDUP(INDEX(GRID!$B$17:$BI$27,MATCH(C$7,GRID!$A$17:$A$27,0),MATCH(1,($U$2=GRID!$B$1:$BI$1)*(КАЛЕНДАРЬ!$X7=GRID!$B$3:$BI$3), 0))*(1-GRID!$B$69),0))</f>
        <v>31500</v>
      </c>
      <c r="E147" s="47" cm="1">
        <f t="array" ref="E147">IF($I$2="Открытый тариф",
INDEX(GRID!$B$4:$BI$14,MATCH(E$7,GRID!$A$4:$A$14,0),MATCH(1,($U$2=GRID!$B$1:$BI$1)*(КАЛЕНДАРЬ!$X7=GRID!$B$3:$BI$3), 0)),
ROUNDUP(INDEX(GRID!$B$4:$BI$14,MATCH(E$7,GRID!$A$4:$A$14,0),MATCH(1,($U$2=GRID!$B$1:$BI$1)*(КАЛЕНДАРЬ!$X7=GRID!$B$3:$BI$3),0))*(1-GRID!$B$69),0))</f>
        <v>32400</v>
      </c>
      <c r="F147" s="48" cm="1">
        <f t="array" ref="F147">IF($I$2="Открытый тариф",
INDEX(GRID!$B$17:$BI$27,MATCH(E$7,GRID!$A$17:$A$27,0),MATCH(1,($U$2=GRID!$B$1:$BI$1)*(КАЛЕНДАРЬ!$X7=GRID!$B$3:$BI$3), 0)),
ROUNDUP(INDEX(GRID!$B$17:$BI$27,MATCH(E$7,GRID!$A$17:$A$27,0),MATCH(1,($U$2=GRID!$B$1:$BI$1)*(КАЛЕНДАРЬ!$X7=GRID!$B$3:$BI$3), 0))*(1-GRID!$B$69),0))</f>
        <v>34900</v>
      </c>
      <c r="G147" s="47" t="e" cm="1">
        <f t="array" ref="G147">IF($I$2="Открытый тариф",
INDEX(GRID!$B$4:$BI$14,MATCH(G$7,GRID!$A$4:$A$14,0),MATCH(1,($U$2=GRID!$B$1:$BI$1)*(КАЛЕНДАРЬ!$X7=GRID!$B$3:$BI$3), 0)),
ROUNDUP(INDEX(GRID!$B$4:$BI$14,MATCH(G$7,GRID!$A$4:$A$14,0),MATCH(1,($U$2=GRID!$B$1:$BI$1)*(КАЛЕНДАРЬ!$X7=GRID!$B$3:$BI$3),0))*(1-GRID!$B$69),0))</f>
        <v>#N/A</v>
      </c>
      <c r="H147" s="48" t="e" cm="1">
        <f t="array" ref="H147">IF($I$2="Открытый тариф",
INDEX(GRID!$B$17:$BI$27,MATCH(G$7,GRID!$A$17:$A$27,0),MATCH(1,($U$2=GRID!$B$1:$BI$1)*(КАЛЕНДАРЬ!$X7=GRID!$B$3:$BI$3), 0)),
ROUNDUP(INDEX(GRID!$B$17:$BI$27,MATCH(G$7,GRID!$A$17:$A$27,0),MATCH(1,($U$2=GRID!$B$1:$BI$1)*(КАЛЕНДАРЬ!$X7=GRID!$B$3:$BI$3), 0))*(1-GRID!$B$69),0))</f>
        <v>#N/A</v>
      </c>
      <c r="I147" s="47" t="e" cm="1">
        <f t="array" ref="I147">IF($I$2="Открытый тариф",
INDEX(GRID!$B$4:$BI$14,MATCH(I$7,GRID!$A$4:$A$14,0),MATCH(1,($U$2=GRID!$B$1:$BI$1)*(КАЛЕНДАРЬ!$X7=GRID!$B$3:$BI$3), 0)),
ROUNDUP(INDEX(GRID!$B$4:$BI$14,MATCH(I$7,GRID!$A$4:$A$14,0),MATCH(1,($U$2=GRID!$B$1:$BI$1)*(КАЛЕНДАРЬ!$X7=GRID!$B$3:$BI$3),0))*(1-GRID!$B$69),0))</f>
        <v>#N/A</v>
      </c>
      <c r="J147" s="48" t="e" cm="1">
        <f t="array" ref="J147">IF($I$2="Открытый тариф",
INDEX(GRID!$B$17:$BI$27,MATCH(I$7,GRID!$A$17:$A$27,0),MATCH(1,($U$2=GRID!$B$1:$BI$1)*(КАЛЕНДАРЬ!$X7=GRID!$B$3:$BI$3), 0)),
ROUNDUP(INDEX(GRID!$B$17:$BI$27,MATCH(I$7,GRID!$A$17:$A$27,0),MATCH(1,($U$2=GRID!$B$1:$BI$1)*(КАЛЕНДАРЬ!$X7=GRID!$B$3:$BI$3), 0))*(1-GRID!$B$69),0))</f>
        <v>#N/A</v>
      </c>
      <c r="K147" s="47" cm="1">
        <f t="array" ref="K147">IF($I$2="Открытый тариф",
INDEX(GRID!$B$4:$BI$14,MATCH(K$7,GRID!$A$4:$A$14,0),MATCH(1,($U$2=GRID!$B$1:$BI$1)*(КАЛЕНДАРЬ!$X7=GRID!$B$3:$BI$3), 0)),
ROUNDUP(INDEX(GRID!$B$4:$BI$14,MATCH(K$7,GRID!$A$4:$A$14,0),MATCH(1,($U$2=GRID!$B$1:$BI$1)*(КАЛЕНДАРЬ!$X7=GRID!$B$3:$BI$3),0))*(1-GRID!$B$69),0))</f>
        <v>44800</v>
      </c>
      <c r="L147" s="48" cm="1">
        <f t="array" ref="L147">IF($I$2="Открытый тариф",
INDEX(GRID!$B$17:$BI$27,MATCH(K$7,GRID!$A$17:$A$27,0),MATCH(1,($U$2=GRID!$B$1:$BI$1)*(КАЛЕНДАРЬ!$X7=GRID!$B$3:$BI$3), 0)),
ROUNDUP(INDEX(GRID!$B$17:$BI$27,MATCH(K$7,GRID!$A$17:$A$27,0),MATCH(1,($U$2=GRID!$B$1:$BI$1)*(КАЛЕНДАРЬ!$X7=GRID!$B$3:$BI$3), 0))*(1-GRID!$B$69),0))</f>
        <v>47300</v>
      </c>
      <c r="M147" s="47" cm="1">
        <f t="array" ref="M147">IF($I$2="Открытый тариф",
INDEX(GRID!$B$4:$BI$14,MATCH(M$7,GRID!$A$4:$A$14,0),MATCH(1,($U$2=GRID!$B$1:$BI$1)*(КАЛЕНДАРЬ!$X7=GRID!$B$3:$BI$3), 0)),
ROUNDUP(INDEX(GRID!$B$4:$BI$14,MATCH(M$7,GRID!$A$4:$A$14,0),MATCH(1,($U$2=GRID!$B$1:$BI$1)*(КАЛЕНДАРЬ!$X7=GRID!$B$3:$BI$3),0))*(1-GRID!$B$69),0))</f>
        <v>50000</v>
      </c>
      <c r="N147" s="48" cm="1">
        <f t="array" ref="N147">IF($I$2="Открытый тариф",
INDEX(GRID!$B$17:$BI$27,MATCH(M$7,GRID!$A$17:$A$27,0),MATCH(1,($U$2=GRID!$B$1:$BI$1)*(КАЛЕНДАРЬ!$X7=GRID!$B$3:$BI$3), 0)),
ROUNDUP(INDEX(GRID!$B$17:$BI$27,MATCH(M$7,GRID!$A$17:$A$27,0),MATCH(1,($U$2=GRID!$B$1:$BI$1)*(КАЛЕНДАРЬ!$X7=GRID!$B$3:$BI$3), 0))*(1-GRID!$B$69),0))</f>
        <v>52500</v>
      </c>
      <c r="O147" s="49" cm="1">
        <f t="array" ref="O147">IF($I$2="Открытый тариф",
INDEX(GRID!$B$4:$BI$14,MATCH(O$7,GRID!$A$4:$A$14,0),MATCH(1,($U$2=GRID!$B$1:$BI$1)*(КАЛЕНДАРЬ!$X7=GRID!$B$3:$BI$3), 0)),
ROUNDUP(INDEX(GRID!$B$4:$BI$14,MATCH(O$7,GRID!$A$4:$A$14,0),MATCH(1,($U$2=GRID!$B$1:$BI$1)*(КАЛЕНДАРЬ!$X7=GRID!$B$3:$BI$3),0))*(1-GRID!$B$69),0))</f>
        <v>56500</v>
      </c>
      <c r="P147" s="49" cm="1">
        <f t="array" ref="P147">IF($I$2="Открытый тариф",
INDEX(GRID!$B$17:$BI$27,MATCH(O$7,GRID!$A$17:$A$27,0),MATCH(1,($U$2=GRID!$B$1:$BI$1)*(КАЛЕНДАРЬ!$X7=GRID!$B$3:$BI$3), 0)),
ROUNDUP(INDEX(GRID!$B$17:$BI$27,MATCH(O$7,GRID!$A$17:$A$27,0),MATCH(1,($U$2=GRID!$B$1:$BI$1)*(КАЛЕНДАРЬ!$X7=GRID!$B$3:$BI$3), 0))*(1-GRID!$B$69),0))</f>
        <v>59000</v>
      </c>
      <c r="Q147" s="49" t="e" cm="1">
        <f t="array" ref="Q147">IF($I$2="Открытый тариф",
INDEX(GRID!$B$4:$BI$14,MATCH(Q$7,GRID!$A$4:$A$14,0),MATCH(1,($U$2=GRID!$B$1:$BI$1)*(КАЛЕНДАРЬ!$X7=GRID!$B$3:$BI$3), 0)),
ROUNDUP(INDEX(GRID!$B$4:$BI$14,MATCH(Q$7,GRID!$A$4:$A$14,0),MATCH(1,($U$2=GRID!$B$1:$BI$1)*(КАЛЕНДАРЬ!$X7=GRID!$B$3:$BI$3),0))*(1-GRID!$B$69),0))</f>
        <v>#N/A</v>
      </c>
      <c r="R147" s="49" t="e" cm="1">
        <f t="array" ref="R147">IF($I$2="Открытый тариф",
INDEX(GRID!$B$17:$BI$27,MATCH(Q$7,GRID!$A$17:$A$27,0),MATCH(1,($U$2=GRID!$B$1:$BI$1)*(КАЛЕНДАРЬ!$X7=GRID!$B$3:$BI$3), 0)),
ROUNDUP(INDEX(GRID!$B$17:$BI$27,MATCH(Q$7,GRID!$A$17:$A$27,0),MATCH(1,($U$2=GRID!$B$1:$BI$1)*(КАЛЕНДАРЬ!$X7=GRID!$B$3:$BI$3), 0))*(1-GRID!$B$69),0))</f>
        <v>#N/A</v>
      </c>
      <c r="S147" s="49" t="e" cm="1">
        <f t="array" ref="S147">IF($I$2="Открытый тариф",
INDEX(GRID!$B$4:$BI$14,MATCH(S$7,GRID!$A$4:$A$14,0),MATCH(1,($U$2=GRID!$B$1:$BI$1)*(КАЛЕНДАРЬ!$X7=GRID!$B$3:$BI$3), 0)),
ROUNDUP(INDEX(GRID!$B$4:$BI$14,MATCH(S$7,GRID!$A$4:$A$14,0),MATCH(1,($U$2=GRID!$B$1:$BI$1)*(КАЛЕНДАРЬ!$X7=GRID!$B$3:$BI$3),0))*(1-GRID!$B$69),0))</f>
        <v>#N/A</v>
      </c>
      <c r="T147" s="49" t="e" cm="1">
        <f t="array" ref="T147">IF($I$2="Открытый тариф",
INDEX(GRID!$B$17:$BI$27,MATCH(S$7,GRID!$A$17:$A$27,0),MATCH(1,($U$2=GRID!$B$1:$BI$1)*(КАЛЕНДАРЬ!$X7=GRID!$B$3:$BI$3), 0)),
ROUNDUP(INDEX(GRID!$B$17:$BI$27,MATCH(S$7,GRID!$A$17:$A$27,0),MATCH(1,($U$2=GRID!$B$1:$BI$1)*(КАЛЕНДАРЬ!$X7=GRID!$B$3:$BI$3), 0))*(1-GRID!$B$69),0))</f>
        <v>#N/A</v>
      </c>
      <c r="U147" s="49" cm="1">
        <f t="array" ref="U147">IF($I$2="Открытый тариф",
INDEX(GRID!$B$4:$BI$14,MATCH(U$7,GRID!$A$4:$A$14,0),MATCH(1,($U$2=GRID!$B$1:$BI$1)*(КАЛЕНДАРЬ!$X7=GRID!$B$3:$BI$3), 0)),
ROUNDUP(INDEX(GRID!$B$4:$BI$14,MATCH(U$7,GRID!$A$4:$A$14,0),MATCH(1,($U$2=GRID!$B$1:$BI$1)*(КАЛЕНДАРЬ!$X7=GRID!$B$3:$BI$3),0))*(1-GRID!$B$69),0))</f>
        <v>88000</v>
      </c>
      <c r="V147" s="49" cm="1">
        <f t="array" ref="V147">IF($I$2="Открытый тариф",
INDEX(GRID!$B$17:$BI$27,MATCH(U$7,GRID!$A$17:$A$27,0),MATCH(1,($U$2=GRID!$B$1:$BI$1)*(КАЛЕНДАРЬ!$X7=GRID!$B$3:$BI$3), 0)),
ROUNDUP(INDEX(GRID!$B$17:$BI$27,MATCH(U$7,GRID!$A$17:$A$27,0),MATCH(1,($U$2=GRID!$B$1:$BI$1)*(КАЛЕНДАРЬ!$X7=GRID!$B$3:$BI$3), 0))*(1-GRID!$B$69),0))</f>
        <v>90500</v>
      </c>
      <c r="W147" s="49" cm="1">
        <f t="array" ref="W147">IF($I$2="Открытый тариф",
INDEX(GRID!$B$4:$BI$14,MATCH(W$7,GRID!$A$4:$A$14,0),MATCH(1,($U$2=GRID!$B$1:$BI$1)*(КАЛЕНДАРЬ!$X7=GRID!$B$3:$BI$3), 0)),
ROUNDUP(INDEX(GRID!$B$4:$BI$14,MATCH(W$7,GRID!$A$4:$A$14,0),MATCH(1,($U$2=GRID!$B$1:$BI$1)*(КАЛЕНДАРЬ!$X7=GRID!$B$3:$BI$3),0))*(1-GRID!$B$69),0))</f>
        <v>317000</v>
      </c>
      <c r="X147" s="49" cm="1">
        <f t="array" ref="X147">IF($I$2="Открытый тариф",
INDEX(GRID!$B$17:$BI$27,MATCH(W$7,GRID!$A$17:$A$27,0),MATCH(1,($U$2=GRID!$B$1:$BI$1)*(КАЛЕНДАРЬ!$X7=GRID!$B$3:$BI$3), 0)),
ROUNDUP(INDEX(GRID!$B$17:$BI$27,MATCH(W$7,GRID!$A$17:$A$27,0),MATCH(1,($U$2=GRID!$B$1:$BI$1)*(КАЛЕНДАРЬ!$X7=GRID!$B$3:$BI$3), 0))*(1-GRID!$B$69),0))</f>
        <v>319500</v>
      </c>
    </row>
    <row r="148" spans="1:24" ht="12.75" hidden="1" customHeight="1" x14ac:dyDescent="0.2">
      <c r="A148" s="117" t="s">
        <v>46</v>
      </c>
      <c r="B148" s="117">
        <v>5</v>
      </c>
      <c r="C148" s="47" cm="1">
        <f t="array" ref="C148">IF($I$2="Открытый тариф",
INDEX(GRID!$B$4:$BI$14,MATCH(C$7,GRID!$A$4:$A$14,0),MATCH(1,($U$2=GRID!$B$1:$BI$1)*(КАЛЕНДАРЬ!$X8=GRID!$B$3:$BI$3), 0)),
ROUNDUP(INDEX(GRID!$B$4:$BI$14,MATCH(C$7,GRID!$A$4:$A$14,0),MATCH(1,($U$2=GRID!$B$1:$BI$1)*(КАЛЕНДАРЬ!$X8=GRID!$B$3:$BI$3),0))*(1-GRID!$B$69),0))</f>
        <v>29000</v>
      </c>
      <c r="D148" s="48" cm="1">
        <f t="array" ref="D148">IF($I$2="Открытый тариф",
INDEX(GRID!$B$17:$BI$27,MATCH(C$7,GRID!$A$17:$A$27,0),MATCH(1,($U$2=GRID!$B$1:$BI$1)*(КАЛЕНДАРЬ!$X8=GRID!$B$3:$BI$3), 0)),
ROUNDUP(INDEX(GRID!$B$17:$BI$27,MATCH(C$7,GRID!$A$17:$A$27,0),MATCH(1,($U$2=GRID!$B$1:$BI$1)*(КАЛЕНДАРЬ!$X8=GRID!$B$3:$BI$3), 0))*(1-GRID!$B$69),0))</f>
        <v>31500</v>
      </c>
      <c r="E148" s="47" cm="1">
        <f t="array" ref="E148">IF($I$2="Открытый тариф",
INDEX(GRID!$B$4:$BI$14,MATCH(E$7,GRID!$A$4:$A$14,0),MATCH(1,($U$2=GRID!$B$1:$BI$1)*(КАЛЕНДАРЬ!$X8=GRID!$B$3:$BI$3), 0)),
ROUNDUP(INDEX(GRID!$B$4:$BI$14,MATCH(E$7,GRID!$A$4:$A$14,0),MATCH(1,($U$2=GRID!$B$1:$BI$1)*(КАЛЕНДАРЬ!$X8=GRID!$B$3:$BI$3),0))*(1-GRID!$B$69),0))</f>
        <v>32400</v>
      </c>
      <c r="F148" s="48" cm="1">
        <f t="array" ref="F148">IF($I$2="Открытый тариф",
INDEX(GRID!$B$17:$BI$27,MATCH(E$7,GRID!$A$17:$A$27,0),MATCH(1,($U$2=GRID!$B$1:$BI$1)*(КАЛЕНДАРЬ!$X8=GRID!$B$3:$BI$3), 0)),
ROUNDUP(INDEX(GRID!$B$17:$BI$27,MATCH(E$7,GRID!$A$17:$A$27,0),MATCH(1,($U$2=GRID!$B$1:$BI$1)*(КАЛЕНДАРЬ!$X8=GRID!$B$3:$BI$3), 0))*(1-GRID!$B$69),0))</f>
        <v>34900</v>
      </c>
      <c r="G148" s="47" t="e" cm="1">
        <f t="array" ref="G148">IF($I$2="Открытый тариф",
INDEX(GRID!$B$4:$BI$14,MATCH(G$7,GRID!$A$4:$A$14,0),MATCH(1,($U$2=GRID!$B$1:$BI$1)*(КАЛЕНДАРЬ!$X8=GRID!$B$3:$BI$3), 0)),
ROUNDUP(INDEX(GRID!$B$4:$BI$14,MATCH(G$7,GRID!$A$4:$A$14,0),MATCH(1,($U$2=GRID!$B$1:$BI$1)*(КАЛЕНДАРЬ!$X8=GRID!$B$3:$BI$3),0))*(1-GRID!$B$69),0))</f>
        <v>#N/A</v>
      </c>
      <c r="H148" s="48" t="e" cm="1">
        <f t="array" ref="H148">IF($I$2="Открытый тариф",
INDEX(GRID!$B$17:$BI$27,MATCH(G$7,GRID!$A$17:$A$27,0),MATCH(1,($U$2=GRID!$B$1:$BI$1)*(КАЛЕНДАРЬ!$X8=GRID!$B$3:$BI$3), 0)),
ROUNDUP(INDEX(GRID!$B$17:$BI$27,MATCH(G$7,GRID!$A$17:$A$27,0),MATCH(1,($U$2=GRID!$B$1:$BI$1)*(КАЛЕНДАРЬ!$X8=GRID!$B$3:$BI$3), 0))*(1-GRID!$B$69),0))</f>
        <v>#N/A</v>
      </c>
      <c r="I148" s="47" t="e" cm="1">
        <f t="array" ref="I148">IF($I$2="Открытый тариф",
INDEX(GRID!$B$4:$BI$14,MATCH(I$7,GRID!$A$4:$A$14,0),MATCH(1,($U$2=GRID!$B$1:$BI$1)*(КАЛЕНДАРЬ!$X8=GRID!$B$3:$BI$3), 0)),
ROUNDUP(INDEX(GRID!$B$4:$BI$14,MATCH(I$7,GRID!$A$4:$A$14,0),MATCH(1,($U$2=GRID!$B$1:$BI$1)*(КАЛЕНДАРЬ!$X8=GRID!$B$3:$BI$3),0))*(1-GRID!$B$69),0))</f>
        <v>#N/A</v>
      </c>
      <c r="J148" s="48" t="e" cm="1">
        <f t="array" ref="J148">IF($I$2="Открытый тариф",
INDEX(GRID!$B$17:$BI$27,MATCH(I$7,GRID!$A$17:$A$27,0),MATCH(1,($U$2=GRID!$B$1:$BI$1)*(КАЛЕНДАРЬ!$X8=GRID!$B$3:$BI$3), 0)),
ROUNDUP(INDEX(GRID!$B$17:$BI$27,MATCH(I$7,GRID!$A$17:$A$27,0),MATCH(1,($U$2=GRID!$B$1:$BI$1)*(КАЛЕНДАРЬ!$X8=GRID!$B$3:$BI$3), 0))*(1-GRID!$B$69),0))</f>
        <v>#N/A</v>
      </c>
      <c r="K148" s="47" cm="1">
        <f t="array" ref="K148">IF($I$2="Открытый тариф",
INDEX(GRID!$B$4:$BI$14,MATCH(K$7,GRID!$A$4:$A$14,0),MATCH(1,($U$2=GRID!$B$1:$BI$1)*(КАЛЕНДАРЬ!$X8=GRID!$B$3:$BI$3), 0)),
ROUNDUP(INDEX(GRID!$B$4:$BI$14,MATCH(K$7,GRID!$A$4:$A$14,0),MATCH(1,($U$2=GRID!$B$1:$BI$1)*(КАЛЕНДАРЬ!$X8=GRID!$B$3:$BI$3),0))*(1-GRID!$B$69),0))</f>
        <v>44800</v>
      </c>
      <c r="L148" s="48" cm="1">
        <f t="array" ref="L148">IF($I$2="Открытый тариф",
INDEX(GRID!$B$17:$BI$27,MATCH(K$7,GRID!$A$17:$A$27,0),MATCH(1,($U$2=GRID!$B$1:$BI$1)*(КАЛЕНДАРЬ!$X8=GRID!$B$3:$BI$3), 0)),
ROUNDUP(INDEX(GRID!$B$17:$BI$27,MATCH(K$7,GRID!$A$17:$A$27,0),MATCH(1,($U$2=GRID!$B$1:$BI$1)*(КАЛЕНДАРЬ!$X8=GRID!$B$3:$BI$3), 0))*(1-GRID!$B$69),0))</f>
        <v>47300</v>
      </c>
      <c r="M148" s="47" cm="1">
        <f t="array" ref="M148">IF($I$2="Открытый тариф",
INDEX(GRID!$B$4:$BI$14,MATCH(M$7,GRID!$A$4:$A$14,0),MATCH(1,($U$2=GRID!$B$1:$BI$1)*(КАЛЕНДАРЬ!$X8=GRID!$B$3:$BI$3), 0)),
ROUNDUP(INDEX(GRID!$B$4:$BI$14,MATCH(M$7,GRID!$A$4:$A$14,0),MATCH(1,($U$2=GRID!$B$1:$BI$1)*(КАЛЕНДАРЬ!$X8=GRID!$B$3:$BI$3),0))*(1-GRID!$B$69),0))</f>
        <v>50000</v>
      </c>
      <c r="N148" s="48" cm="1">
        <f t="array" ref="N148">IF($I$2="Открытый тариф",
INDEX(GRID!$B$17:$BI$27,MATCH(M$7,GRID!$A$17:$A$27,0),MATCH(1,($U$2=GRID!$B$1:$BI$1)*(КАЛЕНДАРЬ!$X8=GRID!$B$3:$BI$3), 0)),
ROUNDUP(INDEX(GRID!$B$17:$BI$27,MATCH(M$7,GRID!$A$17:$A$27,0),MATCH(1,($U$2=GRID!$B$1:$BI$1)*(КАЛЕНДАРЬ!$X8=GRID!$B$3:$BI$3), 0))*(1-GRID!$B$69),0))</f>
        <v>52500</v>
      </c>
      <c r="O148" s="49" cm="1">
        <f t="array" ref="O148">IF($I$2="Открытый тариф",
INDEX(GRID!$B$4:$BI$14,MATCH(O$7,GRID!$A$4:$A$14,0),MATCH(1,($U$2=GRID!$B$1:$BI$1)*(КАЛЕНДАРЬ!$X8=GRID!$B$3:$BI$3), 0)),
ROUNDUP(INDEX(GRID!$B$4:$BI$14,MATCH(O$7,GRID!$A$4:$A$14,0),MATCH(1,($U$2=GRID!$B$1:$BI$1)*(КАЛЕНДАРЬ!$X8=GRID!$B$3:$BI$3),0))*(1-GRID!$B$69),0))</f>
        <v>56500</v>
      </c>
      <c r="P148" s="49" cm="1">
        <f t="array" ref="P148">IF($I$2="Открытый тариф",
INDEX(GRID!$B$17:$BI$27,MATCH(O$7,GRID!$A$17:$A$27,0),MATCH(1,($U$2=GRID!$B$1:$BI$1)*(КАЛЕНДАРЬ!$X8=GRID!$B$3:$BI$3), 0)),
ROUNDUP(INDEX(GRID!$B$17:$BI$27,MATCH(O$7,GRID!$A$17:$A$27,0),MATCH(1,($U$2=GRID!$B$1:$BI$1)*(КАЛЕНДАРЬ!$X8=GRID!$B$3:$BI$3), 0))*(1-GRID!$B$69),0))</f>
        <v>59000</v>
      </c>
      <c r="Q148" s="49" t="e" cm="1">
        <f t="array" ref="Q148">IF($I$2="Открытый тариф",
INDEX(GRID!$B$4:$BI$14,MATCH(Q$7,GRID!$A$4:$A$14,0),MATCH(1,($U$2=GRID!$B$1:$BI$1)*(КАЛЕНДАРЬ!$X8=GRID!$B$3:$BI$3), 0)),
ROUNDUP(INDEX(GRID!$B$4:$BI$14,MATCH(Q$7,GRID!$A$4:$A$14,0),MATCH(1,($U$2=GRID!$B$1:$BI$1)*(КАЛЕНДАРЬ!$X8=GRID!$B$3:$BI$3),0))*(1-GRID!$B$69),0))</f>
        <v>#N/A</v>
      </c>
      <c r="R148" s="49" t="e" cm="1">
        <f t="array" ref="R148">IF($I$2="Открытый тариф",
INDEX(GRID!$B$17:$BI$27,MATCH(Q$7,GRID!$A$17:$A$27,0),MATCH(1,($U$2=GRID!$B$1:$BI$1)*(КАЛЕНДАРЬ!$X8=GRID!$B$3:$BI$3), 0)),
ROUNDUP(INDEX(GRID!$B$17:$BI$27,MATCH(Q$7,GRID!$A$17:$A$27,0),MATCH(1,($U$2=GRID!$B$1:$BI$1)*(КАЛЕНДАРЬ!$X8=GRID!$B$3:$BI$3), 0))*(1-GRID!$B$69),0))</f>
        <v>#N/A</v>
      </c>
      <c r="S148" s="49" t="e" cm="1">
        <f t="array" ref="S148">IF($I$2="Открытый тариф",
INDEX(GRID!$B$4:$BI$14,MATCH(S$7,GRID!$A$4:$A$14,0),MATCH(1,($U$2=GRID!$B$1:$BI$1)*(КАЛЕНДАРЬ!$X8=GRID!$B$3:$BI$3), 0)),
ROUNDUP(INDEX(GRID!$B$4:$BI$14,MATCH(S$7,GRID!$A$4:$A$14,0),MATCH(1,($U$2=GRID!$B$1:$BI$1)*(КАЛЕНДАРЬ!$X8=GRID!$B$3:$BI$3),0))*(1-GRID!$B$69),0))</f>
        <v>#N/A</v>
      </c>
      <c r="T148" s="49" t="e" cm="1">
        <f t="array" ref="T148">IF($I$2="Открытый тариф",
INDEX(GRID!$B$17:$BI$27,MATCH(S$7,GRID!$A$17:$A$27,0),MATCH(1,($U$2=GRID!$B$1:$BI$1)*(КАЛЕНДАРЬ!$X8=GRID!$B$3:$BI$3), 0)),
ROUNDUP(INDEX(GRID!$B$17:$BI$27,MATCH(S$7,GRID!$A$17:$A$27,0),MATCH(1,($U$2=GRID!$B$1:$BI$1)*(КАЛЕНДАРЬ!$X8=GRID!$B$3:$BI$3), 0))*(1-GRID!$B$69),0))</f>
        <v>#N/A</v>
      </c>
      <c r="U148" s="49" cm="1">
        <f t="array" ref="U148">IF($I$2="Открытый тариф",
INDEX(GRID!$B$4:$BI$14,MATCH(U$7,GRID!$A$4:$A$14,0),MATCH(1,($U$2=GRID!$B$1:$BI$1)*(КАЛЕНДАРЬ!$X8=GRID!$B$3:$BI$3), 0)),
ROUNDUP(INDEX(GRID!$B$4:$BI$14,MATCH(U$7,GRID!$A$4:$A$14,0),MATCH(1,($U$2=GRID!$B$1:$BI$1)*(КАЛЕНДАРЬ!$X8=GRID!$B$3:$BI$3),0))*(1-GRID!$B$69),0))</f>
        <v>88000</v>
      </c>
      <c r="V148" s="49" cm="1">
        <f t="array" ref="V148">IF($I$2="Открытый тариф",
INDEX(GRID!$B$17:$BI$27,MATCH(U$7,GRID!$A$17:$A$27,0),MATCH(1,($U$2=GRID!$B$1:$BI$1)*(КАЛЕНДАРЬ!$X8=GRID!$B$3:$BI$3), 0)),
ROUNDUP(INDEX(GRID!$B$17:$BI$27,MATCH(U$7,GRID!$A$17:$A$27,0),MATCH(1,($U$2=GRID!$B$1:$BI$1)*(КАЛЕНДАРЬ!$X8=GRID!$B$3:$BI$3), 0))*(1-GRID!$B$69),0))</f>
        <v>90500</v>
      </c>
      <c r="W148" s="49" cm="1">
        <f t="array" ref="W148">IF($I$2="Открытый тариф",
INDEX(GRID!$B$4:$BI$14,MATCH(W$7,GRID!$A$4:$A$14,0),MATCH(1,($U$2=GRID!$B$1:$BI$1)*(КАЛЕНДАРЬ!$X8=GRID!$B$3:$BI$3), 0)),
ROUNDUP(INDEX(GRID!$B$4:$BI$14,MATCH(W$7,GRID!$A$4:$A$14,0),MATCH(1,($U$2=GRID!$B$1:$BI$1)*(КАЛЕНДАРЬ!$X8=GRID!$B$3:$BI$3),0))*(1-GRID!$B$69),0))</f>
        <v>317000</v>
      </c>
      <c r="X148" s="49" cm="1">
        <f t="array" ref="X148">IF($I$2="Открытый тариф",
INDEX(GRID!$B$17:$BI$27,MATCH(W$7,GRID!$A$17:$A$27,0),MATCH(1,($U$2=GRID!$B$1:$BI$1)*(КАЛЕНДАРЬ!$X8=GRID!$B$3:$BI$3), 0)),
ROUNDUP(INDEX(GRID!$B$17:$BI$27,MATCH(W$7,GRID!$A$17:$A$27,0),MATCH(1,($U$2=GRID!$B$1:$BI$1)*(КАЛЕНДАРЬ!$X8=GRID!$B$3:$BI$3), 0))*(1-GRID!$B$69),0))</f>
        <v>319500</v>
      </c>
    </row>
    <row r="149" spans="1:24" ht="12.75" hidden="1" customHeight="1" x14ac:dyDescent="0.2">
      <c r="A149" s="117" t="s">
        <v>47</v>
      </c>
      <c r="B149" s="117">
        <v>6</v>
      </c>
      <c r="C149" s="47" cm="1">
        <f t="array" ref="C149">IF($I$2="Открытый тариф",
INDEX(GRID!$B$4:$BI$14,MATCH(C$7,GRID!$A$4:$A$14,0),MATCH(1,($U$2=GRID!$B$1:$BI$1)*(КАЛЕНДАРЬ!$X9=GRID!$B$3:$BI$3), 0)),
ROUNDUP(INDEX(GRID!$B$4:$BI$14,MATCH(C$7,GRID!$A$4:$A$14,0),MATCH(1,($U$2=GRID!$B$1:$BI$1)*(КАЛЕНДАРЬ!$X9=GRID!$B$3:$BI$3),0))*(1-GRID!$B$69),0))</f>
        <v>29000</v>
      </c>
      <c r="D149" s="48" cm="1">
        <f t="array" ref="D149">IF($I$2="Открытый тариф",
INDEX(GRID!$B$17:$BI$27,MATCH(C$7,GRID!$A$17:$A$27,0),MATCH(1,($U$2=GRID!$B$1:$BI$1)*(КАЛЕНДАРЬ!$X9=GRID!$B$3:$BI$3), 0)),
ROUNDUP(INDEX(GRID!$B$17:$BI$27,MATCH(C$7,GRID!$A$17:$A$27,0),MATCH(1,($U$2=GRID!$B$1:$BI$1)*(КАЛЕНДАРЬ!$X9=GRID!$B$3:$BI$3), 0))*(1-GRID!$B$69),0))</f>
        <v>31500</v>
      </c>
      <c r="E149" s="47" cm="1">
        <f t="array" ref="E149">IF($I$2="Открытый тариф",
INDEX(GRID!$B$4:$BI$14,MATCH(E$7,GRID!$A$4:$A$14,0),MATCH(1,($U$2=GRID!$B$1:$BI$1)*(КАЛЕНДАРЬ!$X9=GRID!$B$3:$BI$3), 0)),
ROUNDUP(INDEX(GRID!$B$4:$BI$14,MATCH(E$7,GRID!$A$4:$A$14,0),MATCH(1,($U$2=GRID!$B$1:$BI$1)*(КАЛЕНДАРЬ!$X9=GRID!$B$3:$BI$3),0))*(1-GRID!$B$69),0))</f>
        <v>32400</v>
      </c>
      <c r="F149" s="48" cm="1">
        <f t="array" ref="F149">IF($I$2="Открытый тариф",
INDEX(GRID!$B$17:$BI$27,MATCH(E$7,GRID!$A$17:$A$27,0),MATCH(1,($U$2=GRID!$B$1:$BI$1)*(КАЛЕНДАРЬ!$X9=GRID!$B$3:$BI$3), 0)),
ROUNDUP(INDEX(GRID!$B$17:$BI$27,MATCH(E$7,GRID!$A$17:$A$27,0),MATCH(1,($U$2=GRID!$B$1:$BI$1)*(КАЛЕНДАРЬ!$X9=GRID!$B$3:$BI$3), 0))*(1-GRID!$B$69),0))</f>
        <v>34900</v>
      </c>
      <c r="G149" s="47" t="e" cm="1">
        <f t="array" ref="G149">IF($I$2="Открытый тариф",
INDEX(GRID!$B$4:$BI$14,MATCH(G$7,GRID!$A$4:$A$14,0),MATCH(1,($U$2=GRID!$B$1:$BI$1)*(КАЛЕНДАРЬ!$X9=GRID!$B$3:$BI$3), 0)),
ROUNDUP(INDEX(GRID!$B$4:$BI$14,MATCH(G$7,GRID!$A$4:$A$14,0),MATCH(1,($U$2=GRID!$B$1:$BI$1)*(КАЛЕНДАРЬ!$X9=GRID!$B$3:$BI$3),0))*(1-GRID!$B$69),0))</f>
        <v>#N/A</v>
      </c>
      <c r="H149" s="48" t="e" cm="1">
        <f t="array" ref="H149">IF($I$2="Открытый тариф",
INDEX(GRID!$B$17:$BI$27,MATCH(G$7,GRID!$A$17:$A$27,0),MATCH(1,($U$2=GRID!$B$1:$BI$1)*(КАЛЕНДАРЬ!$X9=GRID!$B$3:$BI$3), 0)),
ROUNDUP(INDEX(GRID!$B$17:$BI$27,MATCH(G$7,GRID!$A$17:$A$27,0),MATCH(1,($U$2=GRID!$B$1:$BI$1)*(КАЛЕНДАРЬ!$X9=GRID!$B$3:$BI$3), 0))*(1-GRID!$B$69),0))</f>
        <v>#N/A</v>
      </c>
      <c r="I149" s="47" t="e" cm="1">
        <f t="array" ref="I149">IF($I$2="Открытый тариф",
INDEX(GRID!$B$4:$BI$14,MATCH(I$7,GRID!$A$4:$A$14,0),MATCH(1,($U$2=GRID!$B$1:$BI$1)*(КАЛЕНДАРЬ!$X9=GRID!$B$3:$BI$3), 0)),
ROUNDUP(INDEX(GRID!$B$4:$BI$14,MATCH(I$7,GRID!$A$4:$A$14,0),MATCH(1,($U$2=GRID!$B$1:$BI$1)*(КАЛЕНДАРЬ!$X9=GRID!$B$3:$BI$3),0))*(1-GRID!$B$69),0))</f>
        <v>#N/A</v>
      </c>
      <c r="J149" s="48" t="e" cm="1">
        <f t="array" ref="J149">IF($I$2="Открытый тариф",
INDEX(GRID!$B$17:$BI$27,MATCH(I$7,GRID!$A$17:$A$27,0),MATCH(1,($U$2=GRID!$B$1:$BI$1)*(КАЛЕНДАРЬ!$X9=GRID!$B$3:$BI$3), 0)),
ROUNDUP(INDEX(GRID!$B$17:$BI$27,MATCH(I$7,GRID!$A$17:$A$27,0),MATCH(1,($U$2=GRID!$B$1:$BI$1)*(КАЛЕНДАРЬ!$X9=GRID!$B$3:$BI$3), 0))*(1-GRID!$B$69),0))</f>
        <v>#N/A</v>
      </c>
      <c r="K149" s="47" cm="1">
        <f t="array" ref="K149">IF($I$2="Открытый тариф",
INDEX(GRID!$B$4:$BI$14,MATCH(K$7,GRID!$A$4:$A$14,0),MATCH(1,($U$2=GRID!$B$1:$BI$1)*(КАЛЕНДАРЬ!$X9=GRID!$B$3:$BI$3), 0)),
ROUNDUP(INDEX(GRID!$B$4:$BI$14,MATCH(K$7,GRID!$A$4:$A$14,0),MATCH(1,($U$2=GRID!$B$1:$BI$1)*(КАЛЕНДАРЬ!$X9=GRID!$B$3:$BI$3),0))*(1-GRID!$B$69),0))</f>
        <v>44800</v>
      </c>
      <c r="L149" s="48" cm="1">
        <f t="array" ref="L149">IF($I$2="Открытый тариф",
INDEX(GRID!$B$17:$BI$27,MATCH(K$7,GRID!$A$17:$A$27,0),MATCH(1,($U$2=GRID!$B$1:$BI$1)*(КАЛЕНДАРЬ!$X9=GRID!$B$3:$BI$3), 0)),
ROUNDUP(INDEX(GRID!$B$17:$BI$27,MATCH(K$7,GRID!$A$17:$A$27,0),MATCH(1,($U$2=GRID!$B$1:$BI$1)*(КАЛЕНДАРЬ!$X9=GRID!$B$3:$BI$3), 0))*(1-GRID!$B$69),0))</f>
        <v>47300</v>
      </c>
      <c r="M149" s="47" cm="1">
        <f t="array" ref="M149">IF($I$2="Открытый тариф",
INDEX(GRID!$B$4:$BI$14,MATCH(M$7,GRID!$A$4:$A$14,0),MATCH(1,($U$2=GRID!$B$1:$BI$1)*(КАЛЕНДАРЬ!$X9=GRID!$B$3:$BI$3), 0)),
ROUNDUP(INDEX(GRID!$B$4:$BI$14,MATCH(M$7,GRID!$A$4:$A$14,0),MATCH(1,($U$2=GRID!$B$1:$BI$1)*(КАЛЕНДАРЬ!$X9=GRID!$B$3:$BI$3),0))*(1-GRID!$B$69),0))</f>
        <v>50000</v>
      </c>
      <c r="N149" s="48" cm="1">
        <f t="array" ref="N149">IF($I$2="Открытый тариф",
INDEX(GRID!$B$17:$BI$27,MATCH(M$7,GRID!$A$17:$A$27,0),MATCH(1,($U$2=GRID!$B$1:$BI$1)*(КАЛЕНДАРЬ!$X9=GRID!$B$3:$BI$3), 0)),
ROUNDUP(INDEX(GRID!$B$17:$BI$27,MATCH(M$7,GRID!$A$17:$A$27,0),MATCH(1,($U$2=GRID!$B$1:$BI$1)*(КАЛЕНДАРЬ!$X9=GRID!$B$3:$BI$3), 0))*(1-GRID!$B$69),0))</f>
        <v>52500</v>
      </c>
      <c r="O149" s="49" cm="1">
        <f t="array" ref="O149">IF($I$2="Открытый тариф",
INDEX(GRID!$B$4:$BI$14,MATCH(O$7,GRID!$A$4:$A$14,0),MATCH(1,($U$2=GRID!$B$1:$BI$1)*(КАЛЕНДАРЬ!$X9=GRID!$B$3:$BI$3), 0)),
ROUNDUP(INDEX(GRID!$B$4:$BI$14,MATCH(O$7,GRID!$A$4:$A$14,0),MATCH(1,($U$2=GRID!$B$1:$BI$1)*(КАЛЕНДАРЬ!$X9=GRID!$B$3:$BI$3),0))*(1-GRID!$B$69),0))</f>
        <v>56500</v>
      </c>
      <c r="P149" s="49" cm="1">
        <f t="array" ref="P149">IF($I$2="Открытый тариф",
INDEX(GRID!$B$17:$BI$27,MATCH(O$7,GRID!$A$17:$A$27,0),MATCH(1,($U$2=GRID!$B$1:$BI$1)*(КАЛЕНДАРЬ!$X9=GRID!$B$3:$BI$3), 0)),
ROUNDUP(INDEX(GRID!$B$17:$BI$27,MATCH(O$7,GRID!$A$17:$A$27,0),MATCH(1,($U$2=GRID!$B$1:$BI$1)*(КАЛЕНДАРЬ!$X9=GRID!$B$3:$BI$3), 0))*(1-GRID!$B$69),0))</f>
        <v>59000</v>
      </c>
      <c r="Q149" s="49" t="e" cm="1">
        <f t="array" ref="Q149">IF($I$2="Открытый тариф",
INDEX(GRID!$B$4:$BI$14,MATCH(Q$7,GRID!$A$4:$A$14,0),MATCH(1,($U$2=GRID!$B$1:$BI$1)*(КАЛЕНДАРЬ!$X9=GRID!$B$3:$BI$3), 0)),
ROUNDUP(INDEX(GRID!$B$4:$BI$14,MATCH(Q$7,GRID!$A$4:$A$14,0),MATCH(1,($U$2=GRID!$B$1:$BI$1)*(КАЛЕНДАРЬ!$X9=GRID!$B$3:$BI$3),0))*(1-GRID!$B$69),0))</f>
        <v>#N/A</v>
      </c>
      <c r="R149" s="49" t="e" cm="1">
        <f t="array" ref="R149">IF($I$2="Открытый тариф",
INDEX(GRID!$B$17:$BI$27,MATCH(Q$7,GRID!$A$17:$A$27,0),MATCH(1,($U$2=GRID!$B$1:$BI$1)*(КАЛЕНДАРЬ!$X9=GRID!$B$3:$BI$3), 0)),
ROUNDUP(INDEX(GRID!$B$17:$BI$27,MATCH(Q$7,GRID!$A$17:$A$27,0),MATCH(1,($U$2=GRID!$B$1:$BI$1)*(КАЛЕНДАРЬ!$X9=GRID!$B$3:$BI$3), 0))*(1-GRID!$B$69),0))</f>
        <v>#N/A</v>
      </c>
      <c r="S149" s="49" t="e" cm="1">
        <f t="array" ref="S149">IF($I$2="Открытый тариф",
INDEX(GRID!$B$4:$BI$14,MATCH(S$7,GRID!$A$4:$A$14,0),MATCH(1,($U$2=GRID!$B$1:$BI$1)*(КАЛЕНДАРЬ!$X9=GRID!$B$3:$BI$3), 0)),
ROUNDUP(INDEX(GRID!$B$4:$BI$14,MATCH(S$7,GRID!$A$4:$A$14,0),MATCH(1,($U$2=GRID!$B$1:$BI$1)*(КАЛЕНДАРЬ!$X9=GRID!$B$3:$BI$3),0))*(1-GRID!$B$69),0))</f>
        <v>#N/A</v>
      </c>
      <c r="T149" s="49" t="e" cm="1">
        <f t="array" ref="T149">IF($I$2="Открытый тариф",
INDEX(GRID!$B$17:$BI$27,MATCH(S$7,GRID!$A$17:$A$27,0),MATCH(1,($U$2=GRID!$B$1:$BI$1)*(КАЛЕНДАРЬ!$X9=GRID!$B$3:$BI$3), 0)),
ROUNDUP(INDEX(GRID!$B$17:$BI$27,MATCH(S$7,GRID!$A$17:$A$27,0),MATCH(1,($U$2=GRID!$B$1:$BI$1)*(КАЛЕНДАРЬ!$X9=GRID!$B$3:$BI$3), 0))*(1-GRID!$B$69),0))</f>
        <v>#N/A</v>
      </c>
      <c r="U149" s="49" cm="1">
        <f t="array" ref="U149">IF($I$2="Открытый тариф",
INDEX(GRID!$B$4:$BI$14,MATCH(U$7,GRID!$A$4:$A$14,0),MATCH(1,($U$2=GRID!$B$1:$BI$1)*(КАЛЕНДАРЬ!$X9=GRID!$B$3:$BI$3), 0)),
ROUNDUP(INDEX(GRID!$B$4:$BI$14,MATCH(U$7,GRID!$A$4:$A$14,0),MATCH(1,($U$2=GRID!$B$1:$BI$1)*(КАЛЕНДАРЬ!$X9=GRID!$B$3:$BI$3),0))*(1-GRID!$B$69),0))</f>
        <v>88000</v>
      </c>
      <c r="V149" s="49" cm="1">
        <f t="array" ref="V149">IF($I$2="Открытый тариф",
INDEX(GRID!$B$17:$BI$27,MATCH(U$7,GRID!$A$17:$A$27,0),MATCH(1,($U$2=GRID!$B$1:$BI$1)*(КАЛЕНДАРЬ!$X9=GRID!$B$3:$BI$3), 0)),
ROUNDUP(INDEX(GRID!$B$17:$BI$27,MATCH(U$7,GRID!$A$17:$A$27,0),MATCH(1,($U$2=GRID!$B$1:$BI$1)*(КАЛЕНДАРЬ!$X9=GRID!$B$3:$BI$3), 0))*(1-GRID!$B$69),0))</f>
        <v>90500</v>
      </c>
      <c r="W149" s="49" cm="1">
        <f t="array" ref="W149">IF($I$2="Открытый тариф",
INDEX(GRID!$B$4:$BI$14,MATCH(W$7,GRID!$A$4:$A$14,0),MATCH(1,($U$2=GRID!$B$1:$BI$1)*(КАЛЕНДАРЬ!$X9=GRID!$B$3:$BI$3), 0)),
ROUNDUP(INDEX(GRID!$B$4:$BI$14,MATCH(W$7,GRID!$A$4:$A$14,0),MATCH(1,($U$2=GRID!$B$1:$BI$1)*(КАЛЕНДАРЬ!$X9=GRID!$B$3:$BI$3),0))*(1-GRID!$B$69),0))</f>
        <v>317000</v>
      </c>
      <c r="X149" s="49" cm="1">
        <f t="array" ref="X149">IF($I$2="Открытый тариф",
INDEX(GRID!$B$17:$BI$27,MATCH(W$7,GRID!$A$17:$A$27,0),MATCH(1,($U$2=GRID!$B$1:$BI$1)*(КАЛЕНДАРЬ!$X9=GRID!$B$3:$BI$3), 0)),
ROUNDUP(INDEX(GRID!$B$17:$BI$27,MATCH(W$7,GRID!$A$17:$A$27,0),MATCH(1,($U$2=GRID!$B$1:$BI$1)*(КАЛЕНДАРЬ!$X9=GRID!$B$3:$BI$3), 0))*(1-GRID!$B$69),0))</f>
        <v>319500</v>
      </c>
    </row>
    <row r="150" spans="1:24" ht="12.75" hidden="1" customHeight="1" x14ac:dyDescent="0.2">
      <c r="A150" s="117" t="s">
        <v>48</v>
      </c>
      <c r="B150" s="117">
        <v>7</v>
      </c>
      <c r="C150" s="47" cm="1">
        <f t="array" ref="C150">IF($I$2="Открытый тариф",
INDEX(GRID!$B$4:$BI$14,MATCH(C$7,GRID!$A$4:$A$14,0),MATCH(1,($U$2=GRID!$B$1:$BI$1)*(КАЛЕНДАРЬ!$X10=GRID!$B$3:$BI$3), 0)),
ROUNDUP(INDEX(GRID!$B$4:$BI$14,MATCH(C$7,GRID!$A$4:$A$14,0),MATCH(1,($U$2=GRID!$B$1:$BI$1)*(КАЛЕНДАРЬ!$X10=GRID!$B$3:$BI$3),0))*(1-GRID!$B$69),0))</f>
        <v>29000</v>
      </c>
      <c r="D150" s="48" cm="1">
        <f t="array" ref="D150">IF($I$2="Открытый тариф",
INDEX(GRID!$B$17:$BI$27,MATCH(C$7,GRID!$A$17:$A$27,0),MATCH(1,($U$2=GRID!$B$1:$BI$1)*(КАЛЕНДАРЬ!$X10=GRID!$B$3:$BI$3), 0)),
ROUNDUP(INDEX(GRID!$B$17:$BI$27,MATCH(C$7,GRID!$A$17:$A$27,0),MATCH(1,($U$2=GRID!$B$1:$BI$1)*(КАЛЕНДАРЬ!$X10=GRID!$B$3:$BI$3), 0))*(1-GRID!$B$69),0))</f>
        <v>31500</v>
      </c>
      <c r="E150" s="47" cm="1">
        <f t="array" ref="E150">IF($I$2="Открытый тариф",
INDEX(GRID!$B$4:$BI$14,MATCH(E$7,GRID!$A$4:$A$14,0),MATCH(1,($U$2=GRID!$B$1:$BI$1)*(КАЛЕНДАРЬ!$X10=GRID!$B$3:$BI$3), 0)),
ROUNDUP(INDEX(GRID!$B$4:$BI$14,MATCH(E$7,GRID!$A$4:$A$14,0),MATCH(1,($U$2=GRID!$B$1:$BI$1)*(КАЛЕНДАРЬ!$X10=GRID!$B$3:$BI$3),0))*(1-GRID!$B$69),0))</f>
        <v>32400</v>
      </c>
      <c r="F150" s="48" cm="1">
        <f t="array" ref="F150">IF($I$2="Открытый тариф",
INDEX(GRID!$B$17:$BI$27,MATCH(E$7,GRID!$A$17:$A$27,0),MATCH(1,($U$2=GRID!$B$1:$BI$1)*(КАЛЕНДАРЬ!$X10=GRID!$B$3:$BI$3), 0)),
ROUNDUP(INDEX(GRID!$B$17:$BI$27,MATCH(E$7,GRID!$A$17:$A$27,0),MATCH(1,($U$2=GRID!$B$1:$BI$1)*(КАЛЕНДАРЬ!$X10=GRID!$B$3:$BI$3), 0))*(1-GRID!$B$69),0))</f>
        <v>34900</v>
      </c>
      <c r="G150" s="47" t="e" cm="1">
        <f t="array" ref="G150">IF($I$2="Открытый тариф",
INDEX(GRID!$B$4:$BI$14,MATCH(G$7,GRID!$A$4:$A$14,0),MATCH(1,($U$2=GRID!$B$1:$BI$1)*(КАЛЕНДАРЬ!$X10=GRID!$B$3:$BI$3), 0)),
ROUNDUP(INDEX(GRID!$B$4:$BI$14,MATCH(G$7,GRID!$A$4:$A$14,0),MATCH(1,($U$2=GRID!$B$1:$BI$1)*(КАЛЕНДАРЬ!$X10=GRID!$B$3:$BI$3),0))*(1-GRID!$B$69),0))</f>
        <v>#N/A</v>
      </c>
      <c r="H150" s="48" t="e" cm="1">
        <f t="array" ref="H150">IF($I$2="Открытый тариф",
INDEX(GRID!$B$17:$BI$27,MATCH(G$7,GRID!$A$17:$A$27,0),MATCH(1,($U$2=GRID!$B$1:$BI$1)*(КАЛЕНДАРЬ!$X10=GRID!$B$3:$BI$3), 0)),
ROUNDUP(INDEX(GRID!$B$17:$BI$27,MATCH(G$7,GRID!$A$17:$A$27,0),MATCH(1,($U$2=GRID!$B$1:$BI$1)*(КАЛЕНДАРЬ!$X10=GRID!$B$3:$BI$3), 0))*(1-GRID!$B$69),0))</f>
        <v>#N/A</v>
      </c>
      <c r="I150" s="47" t="e" cm="1">
        <f t="array" ref="I150">IF($I$2="Открытый тариф",
INDEX(GRID!$B$4:$BI$14,MATCH(I$7,GRID!$A$4:$A$14,0),MATCH(1,($U$2=GRID!$B$1:$BI$1)*(КАЛЕНДАРЬ!$X10=GRID!$B$3:$BI$3), 0)),
ROUNDUP(INDEX(GRID!$B$4:$BI$14,MATCH(I$7,GRID!$A$4:$A$14,0),MATCH(1,($U$2=GRID!$B$1:$BI$1)*(КАЛЕНДАРЬ!$X10=GRID!$B$3:$BI$3),0))*(1-GRID!$B$69),0))</f>
        <v>#N/A</v>
      </c>
      <c r="J150" s="48" t="e" cm="1">
        <f t="array" ref="J150">IF($I$2="Открытый тариф",
INDEX(GRID!$B$17:$BI$27,MATCH(I$7,GRID!$A$17:$A$27,0),MATCH(1,($U$2=GRID!$B$1:$BI$1)*(КАЛЕНДАРЬ!$X10=GRID!$B$3:$BI$3), 0)),
ROUNDUP(INDEX(GRID!$B$17:$BI$27,MATCH(I$7,GRID!$A$17:$A$27,0),MATCH(1,($U$2=GRID!$B$1:$BI$1)*(КАЛЕНДАРЬ!$X10=GRID!$B$3:$BI$3), 0))*(1-GRID!$B$69),0))</f>
        <v>#N/A</v>
      </c>
      <c r="K150" s="47" cm="1">
        <f t="array" ref="K150">IF($I$2="Открытый тариф",
INDEX(GRID!$B$4:$BI$14,MATCH(K$7,GRID!$A$4:$A$14,0),MATCH(1,($U$2=GRID!$B$1:$BI$1)*(КАЛЕНДАРЬ!$X10=GRID!$B$3:$BI$3), 0)),
ROUNDUP(INDEX(GRID!$B$4:$BI$14,MATCH(K$7,GRID!$A$4:$A$14,0),MATCH(1,($U$2=GRID!$B$1:$BI$1)*(КАЛЕНДАРЬ!$X10=GRID!$B$3:$BI$3),0))*(1-GRID!$B$69),0))</f>
        <v>44800</v>
      </c>
      <c r="L150" s="48" cm="1">
        <f t="array" ref="L150">IF($I$2="Открытый тариф",
INDEX(GRID!$B$17:$BI$27,MATCH(K$7,GRID!$A$17:$A$27,0),MATCH(1,($U$2=GRID!$B$1:$BI$1)*(КАЛЕНДАРЬ!$X10=GRID!$B$3:$BI$3), 0)),
ROUNDUP(INDEX(GRID!$B$17:$BI$27,MATCH(K$7,GRID!$A$17:$A$27,0),MATCH(1,($U$2=GRID!$B$1:$BI$1)*(КАЛЕНДАРЬ!$X10=GRID!$B$3:$BI$3), 0))*(1-GRID!$B$69),0))</f>
        <v>47300</v>
      </c>
      <c r="M150" s="47" cm="1">
        <f t="array" ref="M150">IF($I$2="Открытый тариф",
INDEX(GRID!$B$4:$BI$14,MATCH(M$7,GRID!$A$4:$A$14,0),MATCH(1,($U$2=GRID!$B$1:$BI$1)*(КАЛЕНДАРЬ!$X10=GRID!$B$3:$BI$3), 0)),
ROUNDUP(INDEX(GRID!$B$4:$BI$14,MATCH(M$7,GRID!$A$4:$A$14,0),MATCH(1,($U$2=GRID!$B$1:$BI$1)*(КАЛЕНДАРЬ!$X10=GRID!$B$3:$BI$3),0))*(1-GRID!$B$69),0))</f>
        <v>50000</v>
      </c>
      <c r="N150" s="48" cm="1">
        <f t="array" ref="N150">IF($I$2="Открытый тариф",
INDEX(GRID!$B$17:$BI$27,MATCH(M$7,GRID!$A$17:$A$27,0),MATCH(1,($U$2=GRID!$B$1:$BI$1)*(КАЛЕНДАРЬ!$X10=GRID!$B$3:$BI$3), 0)),
ROUNDUP(INDEX(GRID!$B$17:$BI$27,MATCH(M$7,GRID!$A$17:$A$27,0),MATCH(1,($U$2=GRID!$B$1:$BI$1)*(КАЛЕНДАРЬ!$X10=GRID!$B$3:$BI$3), 0))*(1-GRID!$B$69),0))</f>
        <v>52500</v>
      </c>
      <c r="O150" s="49" cm="1">
        <f t="array" ref="O150">IF($I$2="Открытый тариф",
INDEX(GRID!$B$4:$BI$14,MATCH(O$7,GRID!$A$4:$A$14,0),MATCH(1,($U$2=GRID!$B$1:$BI$1)*(КАЛЕНДАРЬ!$X10=GRID!$B$3:$BI$3), 0)),
ROUNDUP(INDEX(GRID!$B$4:$BI$14,MATCH(O$7,GRID!$A$4:$A$14,0),MATCH(1,($U$2=GRID!$B$1:$BI$1)*(КАЛЕНДАРЬ!$X10=GRID!$B$3:$BI$3),0))*(1-GRID!$B$69),0))</f>
        <v>56500</v>
      </c>
      <c r="P150" s="49" cm="1">
        <f t="array" ref="P150">IF($I$2="Открытый тариф",
INDEX(GRID!$B$17:$BI$27,MATCH(O$7,GRID!$A$17:$A$27,0),MATCH(1,($U$2=GRID!$B$1:$BI$1)*(КАЛЕНДАРЬ!$X10=GRID!$B$3:$BI$3), 0)),
ROUNDUP(INDEX(GRID!$B$17:$BI$27,MATCH(O$7,GRID!$A$17:$A$27,0),MATCH(1,($U$2=GRID!$B$1:$BI$1)*(КАЛЕНДАРЬ!$X10=GRID!$B$3:$BI$3), 0))*(1-GRID!$B$69),0))</f>
        <v>59000</v>
      </c>
      <c r="Q150" s="49" t="e" cm="1">
        <f t="array" ref="Q150">IF($I$2="Открытый тариф",
INDEX(GRID!$B$4:$BI$14,MATCH(Q$7,GRID!$A$4:$A$14,0),MATCH(1,($U$2=GRID!$B$1:$BI$1)*(КАЛЕНДАРЬ!$X10=GRID!$B$3:$BI$3), 0)),
ROUNDUP(INDEX(GRID!$B$4:$BI$14,MATCH(Q$7,GRID!$A$4:$A$14,0),MATCH(1,($U$2=GRID!$B$1:$BI$1)*(КАЛЕНДАРЬ!$X10=GRID!$B$3:$BI$3),0))*(1-GRID!$B$69),0))</f>
        <v>#N/A</v>
      </c>
      <c r="R150" s="49" t="e" cm="1">
        <f t="array" ref="R150">IF($I$2="Открытый тариф",
INDEX(GRID!$B$17:$BI$27,MATCH(Q$7,GRID!$A$17:$A$27,0),MATCH(1,($U$2=GRID!$B$1:$BI$1)*(КАЛЕНДАРЬ!$X10=GRID!$B$3:$BI$3), 0)),
ROUNDUP(INDEX(GRID!$B$17:$BI$27,MATCH(Q$7,GRID!$A$17:$A$27,0),MATCH(1,($U$2=GRID!$B$1:$BI$1)*(КАЛЕНДАРЬ!$X10=GRID!$B$3:$BI$3), 0))*(1-GRID!$B$69),0))</f>
        <v>#N/A</v>
      </c>
      <c r="S150" s="49" t="e" cm="1">
        <f t="array" ref="S150">IF($I$2="Открытый тариф",
INDEX(GRID!$B$4:$BI$14,MATCH(S$7,GRID!$A$4:$A$14,0),MATCH(1,($U$2=GRID!$B$1:$BI$1)*(КАЛЕНДАРЬ!$X10=GRID!$B$3:$BI$3), 0)),
ROUNDUP(INDEX(GRID!$B$4:$BI$14,MATCH(S$7,GRID!$A$4:$A$14,0),MATCH(1,($U$2=GRID!$B$1:$BI$1)*(КАЛЕНДАРЬ!$X10=GRID!$B$3:$BI$3),0))*(1-GRID!$B$69),0))</f>
        <v>#N/A</v>
      </c>
      <c r="T150" s="49" t="e" cm="1">
        <f t="array" ref="T150">IF($I$2="Открытый тариф",
INDEX(GRID!$B$17:$BI$27,MATCH(S$7,GRID!$A$17:$A$27,0),MATCH(1,($U$2=GRID!$B$1:$BI$1)*(КАЛЕНДАРЬ!$X10=GRID!$B$3:$BI$3), 0)),
ROUNDUP(INDEX(GRID!$B$17:$BI$27,MATCH(S$7,GRID!$A$17:$A$27,0),MATCH(1,($U$2=GRID!$B$1:$BI$1)*(КАЛЕНДАРЬ!$X10=GRID!$B$3:$BI$3), 0))*(1-GRID!$B$69),0))</f>
        <v>#N/A</v>
      </c>
      <c r="U150" s="49" cm="1">
        <f t="array" ref="U150">IF($I$2="Открытый тариф",
INDEX(GRID!$B$4:$BI$14,MATCH(U$7,GRID!$A$4:$A$14,0),MATCH(1,($U$2=GRID!$B$1:$BI$1)*(КАЛЕНДАРЬ!$X10=GRID!$B$3:$BI$3), 0)),
ROUNDUP(INDEX(GRID!$B$4:$BI$14,MATCH(U$7,GRID!$A$4:$A$14,0),MATCH(1,($U$2=GRID!$B$1:$BI$1)*(КАЛЕНДАРЬ!$X10=GRID!$B$3:$BI$3),0))*(1-GRID!$B$69),0))</f>
        <v>88000</v>
      </c>
      <c r="V150" s="49" cm="1">
        <f t="array" ref="V150">IF($I$2="Открытый тариф",
INDEX(GRID!$B$17:$BI$27,MATCH(U$7,GRID!$A$17:$A$27,0),MATCH(1,($U$2=GRID!$B$1:$BI$1)*(КАЛЕНДАРЬ!$X10=GRID!$B$3:$BI$3), 0)),
ROUNDUP(INDEX(GRID!$B$17:$BI$27,MATCH(U$7,GRID!$A$17:$A$27,0),MATCH(1,($U$2=GRID!$B$1:$BI$1)*(КАЛЕНДАРЬ!$X10=GRID!$B$3:$BI$3), 0))*(1-GRID!$B$69),0))</f>
        <v>90500</v>
      </c>
      <c r="W150" s="49" cm="1">
        <f t="array" ref="W150">IF($I$2="Открытый тариф",
INDEX(GRID!$B$4:$BI$14,MATCH(W$7,GRID!$A$4:$A$14,0),MATCH(1,($U$2=GRID!$B$1:$BI$1)*(КАЛЕНДАРЬ!$X10=GRID!$B$3:$BI$3), 0)),
ROUNDUP(INDEX(GRID!$B$4:$BI$14,MATCH(W$7,GRID!$A$4:$A$14,0),MATCH(1,($U$2=GRID!$B$1:$BI$1)*(КАЛЕНДАРЬ!$X10=GRID!$B$3:$BI$3),0))*(1-GRID!$B$69),0))</f>
        <v>317000</v>
      </c>
      <c r="X150" s="49" cm="1">
        <f t="array" ref="X150">IF($I$2="Открытый тариф",
INDEX(GRID!$B$17:$BI$27,MATCH(W$7,GRID!$A$17:$A$27,0),MATCH(1,($U$2=GRID!$B$1:$BI$1)*(КАЛЕНДАРЬ!$X10=GRID!$B$3:$BI$3), 0)),
ROUNDUP(INDEX(GRID!$B$17:$BI$27,MATCH(W$7,GRID!$A$17:$A$27,0),MATCH(1,($U$2=GRID!$B$1:$BI$1)*(КАЛЕНДАРЬ!$X10=GRID!$B$3:$BI$3), 0))*(1-GRID!$B$69),0))</f>
        <v>319500</v>
      </c>
    </row>
    <row r="151" spans="1:24" ht="12.75" hidden="1" customHeight="1" x14ac:dyDescent="0.2">
      <c r="A151" s="117" t="s">
        <v>42</v>
      </c>
      <c r="B151" s="117">
        <v>8</v>
      </c>
      <c r="C151" s="47" cm="1">
        <f t="array" ref="C151">IF($I$2="Открытый тариф",
INDEX(GRID!$B$4:$BI$14,MATCH(C$7,GRID!$A$4:$A$14,0),MATCH(1,($U$2=GRID!$B$1:$BI$1)*(КАЛЕНДАРЬ!$X11=GRID!$B$3:$BI$3), 0)),
ROUNDUP(INDEX(GRID!$B$4:$BI$14,MATCH(C$7,GRID!$A$4:$A$14,0),MATCH(1,($U$2=GRID!$B$1:$BI$1)*(КАЛЕНДАРЬ!$X11=GRID!$B$3:$BI$3),0))*(1-GRID!$B$69),0))</f>
        <v>29000</v>
      </c>
      <c r="D151" s="48" cm="1">
        <f t="array" ref="D151">IF($I$2="Открытый тариф",
INDEX(GRID!$B$17:$BI$27,MATCH(C$7,GRID!$A$17:$A$27,0),MATCH(1,($U$2=GRID!$B$1:$BI$1)*(КАЛЕНДАРЬ!$X11=GRID!$B$3:$BI$3), 0)),
ROUNDUP(INDEX(GRID!$B$17:$BI$27,MATCH(C$7,GRID!$A$17:$A$27,0),MATCH(1,($U$2=GRID!$B$1:$BI$1)*(КАЛЕНДАРЬ!$X11=GRID!$B$3:$BI$3), 0))*(1-GRID!$B$69),0))</f>
        <v>31500</v>
      </c>
      <c r="E151" s="47" cm="1">
        <f t="array" ref="E151">IF($I$2="Открытый тариф",
INDEX(GRID!$B$4:$BI$14,MATCH(E$7,GRID!$A$4:$A$14,0),MATCH(1,($U$2=GRID!$B$1:$BI$1)*(КАЛЕНДАРЬ!$X11=GRID!$B$3:$BI$3), 0)),
ROUNDUP(INDEX(GRID!$B$4:$BI$14,MATCH(E$7,GRID!$A$4:$A$14,0),MATCH(1,($U$2=GRID!$B$1:$BI$1)*(КАЛЕНДАРЬ!$X11=GRID!$B$3:$BI$3),0))*(1-GRID!$B$69),0))</f>
        <v>32400</v>
      </c>
      <c r="F151" s="48" cm="1">
        <f t="array" ref="F151">IF($I$2="Открытый тариф",
INDEX(GRID!$B$17:$BI$27,MATCH(E$7,GRID!$A$17:$A$27,0),MATCH(1,($U$2=GRID!$B$1:$BI$1)*(КАЛЕНДАРЬ!$X11=GRID!$B$3:$BI$3), 0)),
ROUNDUP(INDEX(GRID!$B$17:$BI$27,MATCH(E$7,GRID!$A$17:$A$27,0),MATCH(1,($U$2=GRID!$B$1:$BI$1)*(КАЛЕНДАРЬ!$X11=GRID!$B$3:$BI$3), 0))*(1-GRID!$B$69),0))</f>
        <v>34900</v>
      </c>
      <c r="G151" s="47" t="e" cm="1">
        <f t="array" ref="G151">IF($I$2="Открытый тариф",
INDEX(GRID!$B$4:$BI$14,MATCH(G$7,GRID!$A$4:$A$14,0),MATCH(1,($U$2=GRID!$B$1:$BI$1)*(КАЛЕНДАРЬ!$X11=GRID!$B$3:$BI$3), 0)),
ROUNDUP(INDEX(GRID!$B$4:$BI$14,MATCH(G$7,GRID!$A$4:$A$14,0),MATCH(1,($U$2=GRID!$B$1:$BI$1)*(КАЛЕНДАРЬ!$X11=GRID!$B$3:$BI$3),0))*(1-GRID!$B$69),0))</f>
        <v>#N/A</v>
      </c>
      <c r="H151" s="48" t="e" cm="1">
        <f t="array" ref="H151">IF($I$2="Открытый тариф",
INDEX(GRID!$B$17:$BI$27,MATCH(G$7,GRID!$A$17:$A$27,0),MATCH(1,($U$2=GRID!$B$1:$BI$1)*(КАЛЕНДАРЬ!$X11=GRID!$B$3:$BI$3), 0)),
ROUNDUP(INDEX(GRID!$B$17:$BI$27,MATCH(G$7,GRID!$A$17:$A$27,0),MATCH(1,($U$2=GRID!$B$1:$BI$1)*(КАЛЕНДАРЬ!$X11=GRID!$B$3:$BI$3), 0))*(1-GRID!$B$69),0))</f>
        <v>#N/A</v>
      </c>
      <c r="I151" s="47" t="e" cm="1">
        <f t="array" ref="I151">IF($I$2="Открытый тариф",
INDEX(GRID!$B$4:$BI$14,MATCH(I$7,GRID!$A$4:$A$14,0),MATCH(1,($U$2=GRID!$B$1:$BI$1)*(КАЛЕНДАРЬ!$X11=GRID!$B$3:$BI$3), 0)),
ROUNDUP(INDEX(GRID!$B$4:$BI$14,MATCH(I$7,GRID!$A$4:$A$14,0),MATCH(1,($U$2=GRID!$B$1:$BI$1)*(КАЛЕНДАРЬ!$X11=GRID!$B$3:$BI$3),0))*(1-GRID!$B$69),0))</f>
        <v>#N/A</v>
      </c>
      <c r="J151" s="48" t="e" cm="1">
        <f t="array" ref="J151">IF($I$2="Открытый тариф",
INDEX(GRID!$B$17:$BI$27,MATCH(I$7,GRID!$A$17:$A$27,0),MATCH(1,($U$2=GRID!$B$1:$BI$1)*(КАЛЕНДАРЬ!$X11=GRID!$B$3:$BI$3), 0)),
ROUNDUP(INDEX(GRID!$B$17:$BI$27,MATCH(I$7,GRID!$A$17:$A$27,0),MATCH(1,($U$2=GRID!$B$1:$BI$1)*(КАЛЕНДАРЬ!$X11=GRID!$B$3:$BI$3), 0))*(1-GRID!$B$69),0))</f>
        <v>#N/A</v>
      </c>
      <c r="K151" s="47" cm="1">
        <f t="array" ref="K151">IF($I$2="Открытый тариф",
INDEX(GRID!$B$4:$BI$14,MATCH(K$7,GRID!$A$4:$A$14,0),MATCH(1,($U$2=GRID!$B$1:$BI$1)*(КАЛЕНДАРЬ!$X11=GRID!$B$3:$BI$3), 0)),
ROUNDUP(INDEX(GRID!$B$4:$BI$14,MATCH(K$7,GRID!$A$4:$A$14,0),MATCH(1,($U$2=GRID!$B$1:$BI$1)*(КАЛЕНДАРЬ!$X11=GRID!$B$3:$BI$3),0))*(1-GRID!$B$69),0))</f>
        <v>44800</v>
      </c>
      <c r="L151" s="48" cm="1">
        <f t="array" ref="L151">IF($I$2="Открытый тариф",
INDEX(GRID!$B$17:$BI$27,MATCH(K$7,GRID!$A$17:$A$27,0),MATCH(1,($U$2=GRID!$B$1:$BI$1)*(КАЛЕНДАРЬ!$X11=GRID!$B$3:$BI$3), 0)),
ROUNDUP(INDEX(GRID!$B$17:$BI$27,MATCH(K$7,GRID!$A$17:$A$27,0),MATCH(1,($U$2=GRID!$B$1:$BI$1)*(КАЛЕНДАРЬ!$X11=GRID!$B$3:$BI$3), 0))*(1-GRID!$B$69),0))</f>
        <v>47300</v>
      </c>
      <c r="M151" s="47" cm="1">
        <f t="array" ref="M151">IF($I$2="Открытый тариф",
INDEX(GRID!$B$4:$BI$14,MATCH(M$7,GRID!$A$4:$A$14,0),MATCH(1,($U$2=GRID!$B$1:$BI$1)*(КАЛЕНДАРЬ!$X11=GRID!$B$3:$BI$3), 0)),
ROUNDUP(INDEX(GRID!$B$4:$BI$14,MATCH(M$7,GRID!$A$4:$A$14,0),MATCH(1,($U$2=GRID!$B$1:$BI$1)*(КАЛЕНДАРЬ!$X11=GRID!$B$3:$BI$3),0))*(1-GRID!$B$69),0))</f>
        <v>50000</v>
      </c>
      <c r="N151" s="48" cm="1">
        <f t="array" ref="N151">IF($I$2="Открытый тариф",
INDEX(GRID!$B$17:$BI$27,MATCH(M$7,GRID!$A$17:$A$27,0),MATCH(1,($U$2=GRID!$B$1:$BI$1)*(КАЛЕНДАРЬ!$X11=GRID!$B$3:$BI$3), 0)),
ROUNDUP(INDEX(GRID!$B$17:$BI$27,MATCH(M$7,GRID!$A$17:$A$27,0),MATCH(1,($U$2=GRID!$B$1:$BI$1)*(КАЛЕНДАРЬ!$X11=GRID!$B$3:$BI$3), 0))*(1-GRID!$B$69),0))</f>
        <v>52500</v>
      </c>
      <c r="O151" s="49" cm="1">
        <f t="array" ref="O151">IF($I$2="Открытый тариф",
INDEX(GRID!$B$4:$BI$14,MATCH(O$7,GRID!$A$4:$A$14,0),MATCH(1,($U$2=GRID!$B$1:$BI$1)*(КАЛЕНДАРЬ!$X11=GRID!$B$3:$BI$3), 0)),
ROUNDUP(INDEX(GRID!$B$4:$BI$14,MATCH(O$7,GRID!$A$4:$A$14,0),MATCH(1,($U$2=GRID!$B$1:$BI$1)*(КАЛЕНДАРЬ!$X11=GRID!$B$3:$BI$3),0))*(1-GRID!$B$69),0))</f>
        <v>56500</v>
      </c>
      <c r="P151" s="49" cm="1">
        <f t="array" ref="P151">IF($I$2="Открытый тариф",
INDEX(GRID!$B$17:$BI$27,MATCH(O$7,GRID!$A$17:$A$27,0),MATCH(1,($U$2=GRID!$B$1:$BI$1)*(КАЛЕНДАРЬ!$X11=GRID!$B$3:$BI$3), 0)),
ROUNDUP(INDEX(GRID!$B$17:$BI$27,MATCH(O$7,GRID!$A$17:$A$27,0),MATCH(1,($U$2=GRID!$B$1:$BI$1)*(КАЛЕНДАРЬ!$X11=GRID!$B$3:$BI$3), 0))*(1-GRID!$B$69),0))</f>
        <v>59000</v>
      </c>
      <c r="Q151" s="49" t="e" cm="1">
        <f t="array" ref="Q151">IF($I$2="Открытый тариф",
INDEX(GRID!$B$4:$BI$14,MATCH(Q$7,GRID!$A$4:$A$14,0),MATCH(1,($U$2=GRID!$B$1:$BI$1)*(КАЛЕНДАРЬ!$X11=GRID!$B$3:$BI$3), 0)),
ROUNDUP(INDEX(GRID!$B$4:$BI$14,MATCH(Q$7,GRID!$A$4:$A$14,0),MATCH(1,($U$2=GRID!$B$1:$BI$1)*(КАЛЕНДАРЬ!$X11=GRID!$B$3:$BI$3),0))*(1-GRID!$B$69),0))</f>
        <v>#N/A</v>
      </c>
      <c r="R151" s="49" t="e" cm="1">
        <f t="array" ref="R151">IF($I$2="Открытый тариф",
INDEX(GRID!$B$17:$BI$27,MATCH(Q$7,GRID!$A$17:$A$27,0),MATCH(1,($U$2=GRID!$B$1:$BI$1)*(КАЛЕНДАРЬ!$X11=GRID!$B$3:$BI$3), 0)),
ROUNDUP(INDEX(GRID!$B$17:$BI$27,MATCH(Q$7,GRID!$A$17:$A$27,0),MATCH(1,($U$2=GRID!$B$1:$BI$1)*(КАЛЕНДАРЬ!$X11=GRID!$B$3:$BI$3), 0))*(1-GRID!$B$69),0))</f>
        <v>#N/A</v>
      </c>
      <c r="S151" s="49" t="e" cm="1">
        <f t="array" ref="S151">IF($I$2="Открытый тариф",
INDEX(GRID!$B$4:$BI$14,MATCH(S$7,GRID!$A$4:$A$14,0),MATCH(1,($U$2=GRID!$B$1:$BI$1)*(КАЛЕНДАРЬ!$X11=GRID!$B$3:$BI$3), 0)),
ROUNDUP(INDEX(GRID!$B$4:$BI$14,MATCH(S$7,GRID!$A$4:$A$14,0),MATCH(1,($U$2=GRID!$B$1:$BI$1)*(КАЛЕНДАРЬ!$X11=GRID!$B$3:$BI$3),0))*(1-GRID!$B$69),0))</f>
        <v>#N/A</v>
      </c>
      <c r="T151" s="49" t="e" cm="1">
        <f t="array" ref="T151">IF($I$2="Открытый тариф",
INDEX(GRID!$B$17:$BI$27,MATCH(S$7,GRID!$A$17:$A$27,0),MATCH(1,($U$2=GRID!$B$1:$BI$1)*(КАЛЕНДАРЬ!$X11=GRID!$B$3:$BI$3), 0)),
ROUNDUP(INDEX(GRID!$B$17:$BI$27,MATCH(S$7,GRID!$A$17:$A$27,0),MATCH(1,($U$2=GRID!$B$1:$BI$1)*(КАЛЕНДАРЬ!$X11=GRID!$B$3:$BI$3), 0))*(1-GRID!$B$69),0))</f>
        <v>#N/A</v>
      </c>
      <c r="U151" s="49" cm="1">
        <f t="array" ref="U151">IF($I$2="Открытый тариф",
INDEX(GRID!$B$4:$BI$14,MATCH(U$7,GRID!$A$4:$A$14,0),MATCH(1,($U$2=GRID!$B$1:$BI$1)*(КАЛЕНДАРЬ!$X11=GRID!$B$3:$BI$3), 0)),
ROUNDUP(INDEX(GRID!$B$4:$BI$14,MATCH(U$7,GRID!$A$4:$A$14,0),MATCH(1,($U$2=GRID!$B$1:$BI$1)*(КАЛЕНДАРЬ!$X11=GRID!$B$3:$BI$3),0))*(1-GRID!$B$69),0))</f>
        <v>88000</v>
      </c>
      <c r="V151" s="49" cm="1">
        <f t="array" ref="V151">IF($I$2="Открытый тариф",
INDEX(GRID!$B$17:$BI$27,MATCH(U$7,GRID!$A$17:$A$27,0),MATCH(1,($U$2=GRID!$B$1:$BI$1)*(КАЛЕНДАРЬ!$X11=GRID!$B$3:$BI$3), 0)),
ROUNDUP(INDEX(GRID!$B$17:$BI$27,MATCH(U$7,GRID!$A$17:$A$27,0),MATCH(1,($U$2=GRID!$B$1:$BI$1)*(КАЛЕНДАРЬ!$X11=GRID!$B$3:$BI$3), 0))*(1-GRID!$B$69),0))</f>
        <v>90500</v>
      </c>
      <c r="W151" s="49" cm="1">
        <f t="array" ref="W151">IF($I$2="Открытый тариф",
INDEX(GRID!$B$4:$BI$14,MATCH(W$7,GRID!$A$4:$A$14,0),MATCH(1,($U$2=GRID!$B$1:$BI$1)*(КАЛЕНДАРЬ!$X11=GRID!$B$3:$BI$3), 0)),
ROUNDUP(INDEX(GRID!$B$4:$BI$14,MATCH(W$7,GRID!$A$4:$A$14,0),MATCH(1,($U$2=GRID!$B$1:$BI$1)*(КАЛЕНДАРЬ!$X11=GRID!$B$3:$BI$3),0))*(1-GRID!$B$69),0))</f>
        <v>317000</v>
      </c>
      <c r="X151" s="49" cm="1">
        <f t="array" ref="X151">IF($I$2="Открытый тариф",
INDEX(GRID!$B$17:$BI$27,MATCH(W$7,GRID!$A$17:$A$27,0),MATCH(1,($U$2=GRID!$B$1:$BI$1)*(КАЛЕНДАРЬ!$X11=GRID!$B$3:$BI$3), 0)),
ROUNDUP(INDEX(GRID!$B$17:$BI$27,MATCH(W$7,GRID!$A$17:$A$27,0),MATCH(1,($U$2=GRID!$B$1:$BI$1)*(КАЛЕНДАРЬ!$X11=GRID!$B$3:$BI$3), 0))*(1-GRID!$B$69),0))</f>
        <v>319500</v>
      </c>
    </row>
    <row r="152" spans="1:24" ht="12.75" hidden="1" customHeight="1" x14ac:dyDescent="0.2">
      <c r="A152" s="117" t="s">
        <v>43</v>
      </c>
      <c r="B152" s="117">
        <v>9</v>
      </c>
      <c r="C152" s="47" cm="1">
        <f t="array" ref="C152">IF($I$2="Открытый тариф",
INDEX(GRID!$B$4:$BI$14,MATCH(C$7,GRID!$A$4:$A$14,0),MATCH(1,($U$2=GRID!$B$1:$BI$1)*(КАЛЕНДАРЬ!$X12=GRID!$B$3:$BI$3), 0)),
ROUNDUP(INDEX(GRID!$B$4:$BI$14,MATCH(C$7,GRID!$A$4:$A$14,0),MATCH(1,($U$2=GRID!$B$1:$BI$1)*(КАЛЕНДАРЬ!$X12=GRID!$B$3:$BI$3),0))*(1-GRID!$B$69),0))</f>
        <v>29000</v>
      </c>
      <c r="D152" s="48" cm="1">
        <f t="array" ref="D152">IF($I$2="Открытый тариф",
INDEX(GRID!$B$17:$BI$27,MATCH(C$7,GRID!$A$17:$A$27,0),MATCH(1,($U$2=GRID!$B$1:$BI$1)*(КАЛЕНДАРЬ!$X12=GRID!$B$3:$BI$3), 0)),
ROUNDUP(INDEX(GRID!$B$17:$BI$27,MATCH(C$7,GRID!$A$17:$A$27,0),MATCH(1,($U$2=GRID!$B$1:$BI$1)*(КАЛЕНДАРЬ!$X12=GRID!$B$3:$BI$3), 0))*(1-GRID!$B$69),0))</f>
        <v>31500</v>
      </c>
      <c r="E152" s="47" cm="1">
        <f t="array" ref="E152">IF($I$2="Открытый тариф",
INDEX(GRID!$B$4:$BI$14,MATCH(E$7,GRID!$A$4:$A$14,0),MATCH(1,($U$2=GRID!$B$1:$BI$1)*(КАЛЕНДАРЬ!$X12=GRID!$B$3:$BI$3), 0)),
ROUNDUP(INDEX(GRID!$B$4:$BI$14,MATCH(E$7,GRID!$A$4:$A$14,0),MATCH(1,($U$2=GRID!$B$1:$BI$1)*(КАЛЕНДАРЬ!$X12=GRID!$B$3:$BI$3),0))*(1-GRID!$B$69),0))</f>
        <v>32400</v>
      </c>
      <c r="F152" s="48" cm="1">
        <f t="array" ref="F152">IF($I$2="Открытый тариф",
INDEX(GRID!$B$17:$BI$27,MATCH(E$7,GRID!$A$17:$A$27,0),MATCH(1,($U$2=GRID!$B$1:$BI$1)*(КАЛЕНДАРЬ!$X12=GRID!$B$3:$BI$3), 0)),
ROUNDUP(INDEX(GRID!$B$17:$BI$27,MATCH(E$7,GRID!$A$17:$A$27,0),MATCH(1,($U$2=GRID!$B$1:$BI$1)*(КАЛЕНДАРЬ!$X12=GRID!$B$3:$BI$3), 0))*(1-GRID!$B$69),0))</f>
        <v>34900</v>
      </c>
      <c r="G152" s="47" t="e" cm="1">
        <f t="array" ref="G152">IF($I$2="Открытый тариф",
INDEX(GRID!$B$4:$BI$14,MATCH(G$7,GRID!$A$4:$A$14,0),MATCH(1,($U$2=GRID!$B$1:$BI$1)*(КАЛЕНДАРЬ!$X12=GRID!$B$3:$BI$3), 0)),
ROUNDUP(INDEX(GRID!$B$4:$BI$14,MATCH(G$7,GRID!$A$4:$A$14,0),MATCH(1,($U$2=GRID!$B$1:$BI$1)*(КАЛЕНДАРЬ!$X12=GRID!$B$3:$BI$3),0))*(1-GRID!$B$69),0))</f>
        <v>#N/A</v>
      </c>
      <c r="H152" s="48" t="e" cm="1">
        <f t="array" ref="H152">IF($I$2="Открытый тариф",
INDEX(GRID!$B$17:$BI$27,MATCH(G$7,GRID!$A$17:$A$27,0),MATCH(1,($U$2=GRID!$B$1:$BI$1)*(КАЛЕНДАРЬ!$X12=GRID!$B$3:$BI$3), 0)),
ROUNDUP(INDEX(GRID!$B$17:$BI$27,MATCH(G$7,GRID!$A$17:$A$27,0),MATCH(1,($U$2=GRID!$B$1:$BI$1)*(КАЛЕНДАРЬ!$X12=GRID!$B$3:$BI$3), 0))*(1-GRID!$B$69),0))</f>
        <v>#N/A</v>
      </c>
      <c r="I152" s="47" t="e" cm="1">
        <f t="array" ref="I152">IF($I$2="Открытый тариф",
INDEX(GRID!$B$4:$BI$14,MATCH(I$7,GRID!$A$4:$A$14,0),MATCH(1,($U$2=GRID!$B$1:$BI$1)*(КАЛЕНДАРЬ!$X12=GRID!$B$3:$BI$3), 0)),
ROUNDUP(INDEX(GRID!$B$4:$BI$14,MATCH(I$7,GRID!$A$4:$A$14,0),MATCH(1,($U$2=GRID!$B$1:$BI$1)*(КАЛЕНДАРЬ!$X12=GRID!$B$3:$BI$3),0))*(1-GRID!$B$69),0))</f>
        <v>#N/A</v>
      </c>
      <c r="J152" s="48" t="e" cm="1">
        <f t="array" ref="J152">IF($I$2="Открытый тариф",
INDEX(GRID!$B$17:$BI$27,MATCH(I$7,GRID!$A$17:$A$27,0),MATCH(1,($U$2=GRID!$B$1:$BI$1)*(КАЛЕНДАРЬ!$X12=GRID!$B$3:$BI$3), 0)),
ROUNDUP(INDEX(GRID!$B$17:$BI$27,MATCH(I$7,GRID!$A$17:$A$27,0),MATCH(1,($U$2=GRID!$B$1:$BI$1)*(КАЛЕНДАРЬ!$X12=GRID!$B$3:$BI$3), 0))*(1-GRID!$B$69),0))</f>
        <v>#N/A</v>
      </c>
      <c r="K152" s="47" cm="1">
        <f t="array" ref="K152">IF($I$2="Открытый тариф",
INDEX(GRID!$B$4:$BI$14,MATCH(K$7,GRID!$A$4:$A$14,0),MATCH(1,($U$2=GRID!$B$1:$BI$1)*(КАЛЕНДАРЬ!$X12=GRID!$B$3:$BI$3), 0)),
ROUNDUP(INDEX(GRID!$B$4:$BI$14,MATCH(K$7,GRID!$A$4:$A$14,0),MATCH(1,($U$2=GRID!$B$1:$BI$1)*(КАЛЕНДАРЬ!$X12=GRID!$B$3:$BI$3),0))*(1-GRID!$B$69),0))</f>
        <v>44800</v>
      </c>
      <c r="L152" s="48" cm="1">
        <f t="array" ref="L152">IF($I$2="Открытый тариф",
INDEX(GRID!$B$17:$BI$27,MATCH(K$7,GRID!$A$17:$A$27,0),MATCH(1,($U$2=GRID!$B$1:$BI$1)*(КАЛЕНДАРЬ!$X12=GRID!$B$3:$BI$3), 0)),
ROUNDUP(INDEX(GRID!$B$17:$BI$27,MATCH(K$7,GRID!$A$17:$A$27,0),MATCH(1,($U$2=GRID!$B$1:$BI$1)*(КАЛЕНДАРЬ!$X12=GRID!$B$3:$BI$3), 0))*(1-GRID!$B$69),0))</f>
        <v>47300</v>
      </c>
      <c r="M152" s="47" cm="1">
        <f t="array" ref="M152">IF($I$2="Открытый тариф",
INDEX(GRID!$B$4:$BI$14,MATCH(M$7,GRID!$A$4:$A$14,0),MATCH(1,($U$2=GRID!$B$1:$BI$1)*(КАЛЕНДАРЬ!$X12=GRID!$B$3:$BI$3), 0)),
ROUNDUP(INDEX(GRID!$B$4:$BI$14,MATCH(M$7,GRID!$A$4:$A$14,0),MATCH(1,($U$2=GRID!$B$1:$BI$1)*(КАЛЕНДАРЬ!$X12=GRID!$B$3:$BI$3),0))*(1-GRID!$B$69),0))</f>
        <v>50000</v>
      </c>
      <c r="N152" s="48" cm="1">
        <f t="array" ref="N152">IF($I$2="Открытый тариф",
INDEX(GRID!$B$17:$BI$27,MATCH(M$7,GRID!$A$17:$A$27,0),MATCH(1,($U$2=GRID!$B$1:$BI$1)*(КАЛЕНДАРЬ!$X12=GRID!$B$3:$BI$3), 0)),
ROUNDUP(INDEX(GRID!$B$17:$BI$27,MATCH(M$7,GRID!$A$17:$A$27,0),MATCH(1,($U$2=GRID!$B$1:$BI$1)*(КАЛЕНДАРЬ!$X12=GRID!$B$3:$BI$3), 0))*(1-GRID!$B$69),0))</f>
        <v>52500</v>
      </c>
      <c r="O152" s="49" cm="1">
        <f t="array" ref="O152">IF($I$2="Открытый тариф",
INDEX(GRID!$B$4:$BI$14,MATCH(O$7,GRID!$A$4:$A$14,0),MATCH(1,($U$2=GRID!$B$1:$BI$1)*(КАЛЕНДАРЬ!$X12=GRID!$B$3:$BI$3), 0)),
ROUNDUP(INDEX(GRID!$B$4:$BI$14,MATCH(O$7,GRID!$A$4:$A$14,0),MATCH(1,($U$2=GRID!$B$1:$BI$1)*(КАЛЕНДАРЬ!$X12=GRID!$B$3:$BI$3),0))*(1-GRID!$B$69),0))</f>
        <v>56500</v>
      </c>
      <c r="P152" s="49" cm="1">
        <f t="array" ref="P152">IF($I$2="Открытый тариф",
INDEX(GRID!$B$17:$BI$27,MATCH(O$7,GRID!$A$17:$A$27,0),MATCH(1,($U$2=GRID!$B$1:$BI$1)*(КАЛЕНДАРЬ!$X12=GRID!$B$3:$BI$3), 0)),
ROUNDUP(INDEX(GRID!$B$17:$BI$27,MATCH(O$7,GRID!$A$17:$A$27,0),MATCH(1,($U$2=GRID!$B$1:$BI$1)*(КАЛЕНДАРЬ!$X12=GRID!$B$3:$BI$3), 0))*(1-GRID!$B$69),0))</f>
        <v>59000</v>
      </c>
      <c r="Q152" s="49" t="e" cm="1">
        <f t="array" ref="Q152">IF($I$2="Открытый тариф",
INDEX(GRID!$B$4:$BI$14,MATCH(Q$7,GRID!$A$4:$A$14,0),MATCH(1,($U$2=GRID!$B$1:$BI$1)*(КАЛЕНДАРЬ!$X12=GRID!$B$3:$BI$3), 0)),
ROUNDUP(INDEX(GRID!$B$4:$BI$14,MATCH(Q$7,GRID!$A$4:$A$14,0),MATCH(1,($U$2=GRID!$B$1:$BI$1)*(КАЛЕНДАРЬ!$X12=GRID!$B$3:$BI$3),0))*(1-GRID!$B$69),0))</f>
        <v>#N/A</v>
      </c>
      <c r="R152" s="49" t="e" cm="1">
        <f t="array" ref="R152">IF($I$2="Открытый тариф",
INDEX(GRID!$B$17:$BI$27,MATCH(Q$7,GRID!$A$17:$A$27,0),MATCH(1,($U$2=GRID!$B$1:$BI$1)*(КАЛЕНДАРЬ!$X12=GRID!$B$3:$BI$3), 0)),
ROUNDUP(INDEX(GRID!$B$17:$BI$27,MATCH(Q$7,GRID!$A$17:$A$27,0),MATCH(1,($U$2=GRID!$B$1:$BI$1)*(КАЛЕНДАРЬ!$X12=GRID!$B$3:$BI$3), 0))*(1-GRID!$B$69),0))</f>
        <v>#N/A</v>
      </c>
      <c r="S152" s="49" t="e" cm="1">
        <f t="array" ref="S152">IF($I$2="Открытый тариф",
INDEX(GRID!$B$4:$BI$14,MATCH(S$7,GRID!$A$4:$A$14,0),MATCH(1,($U$2=GRID!$B$1:$BI$1)*(КАЛЕНДАРЬ!$X12=GRID!$B$3:$BI$3), 0)),
ROUNDUP(INDEX(GRID!$B$4:$BI$14,MATCH(S$7,GRID!$A$4:$A$14,0),MATCH(1,($U$2=GRID!$B$1:$BI$1)*(КАЛЕНДАРЬ!$X12=GRID!$B$3:$BI$3),0))*(1-GRID!$B$69),0))</f>
        <v>#N/A</v>
      </c>
      <c r="T152" s="49" t="e" cm="1">
        <f t="array" ref="T152">IF($I$2="Открытый тариф",
INDEX(GRID!$B$17:$BI$27,MATCH(S$7,GRID!$A$17:$A$27,0),MATCH(1,($U$2=GRID!$B$1:$BI$1)*(КАЛЕНДАРЬ!$X12=GRID!$B$3:$BI$3), 0)),
ROUNDUP(INDEX(GRID!$B$17:$BI$27,MATCH(S$7,GRID!$A$17:$A$27,0),MATCH(1,($U$2=GRID!$B$1:$BI$1)*(КАЛЕНДАРЬ!$X12=GRID!$B$3:$BI$3), 0))*(1-GRID!$B$69),0))</f>
        <v>#N/A</v>
      </c>
      <c r="U152" s="49" cm="1">
        <f t="array" ref="U152">IF($I$2="Открытый тариф",
INDEX(GRID!$B$4:$BI$14,MATCH(U$7,GRID!$A$4:$A$14,0),MATCH(1,($U$2=GRID!$B$1:$BI$1)*(КАЛЕНДАРЬ!$X12=GRID!$B$3:$BI$3), 0)),
ROUNDUP(INDEX(GRID!$B$4:$BI$14,MATCH(U$7,GRID!$A$4:$A$14,0),MATCH(1,($U$2=GRID!$B$1:$BI$1)*(КАЛЕНДАРЬ!$X12=GRID!$B$3:$BI$3),0))*(1-GRID!$B$69),0))</f>
        <v>88000</v>
      </c>
      <c r="V152" s="49" cm="1">
        <f t="array" ref="V152">IF($I$2="Открытый тариф",
INDEX(GRID!$B$17:$BI$27,MATCH(U$7,GRID!$A$17:$A$27,0),MATCH(1,($U$2=GRID!$B$1:$BI$1)*(КАЛЕНДАРЬ!$X12=GRID!$B$3:$BI$3), 0)),
ROUNDUP(INDEX(GRID!$B$17:$BI$27,MATCH(U$7,GRID!$A$17:$A$27,0),MATCH(1,($U$2=GRID!$B$1:$BI$1)*(КАЛЕНДАРЬ!$X12=GRID!$B$3:$BI$3), 0))*(1-GRID!$B$69),0))</f>
        <v>90500</v>
      </c>
      <c r="W152" s="49" cm="1">
        <f t="array" ref="W152">IF($I$2="Открытый тариф",
INDEX(GRID!$B$4:$BI$14,MATCH(W$7,GRID!$A$4:$A$14,0),MATCH(1,($U$2=GRID!$B$1:$BI$1)*(КАЛЕНДАРЬ!$X12=GRID!$B$3:$BI$3), 0)),
ROUNDUP(INDEX(GRID!$B$4:$BI$14,MATCH(W$7,GRID!$A$4:$A$14,0),MATCH(1,($U$2=GRID!$B$1:$BI$1)*(КАЛЕНДАРЬ!$X12=GRID!$B$3:$BI$3),0))*(1-GRID!$B$69),0))</f>
        <v>317000</v>
      </c>
      <c r="X152" s="49" cm="1">
        <f t="array" ref="X152">IF($I$2="Открытый тариф",
INDEX(GRID!$B$17:$BI$27,MATCH(W$7,GRID!$A$17:$A$27,0),MATCH(1,($U$2=GRID!$B$1:$BI$1)*(КАЛЕНДАРЬ!$X12=GRID!$B$3:$BI$3), 0)),
ROUNDUP(INDEX(GRID!$B$17:$BI$27,MATCH(W$7,GRID!$A$17:$A$27,0),MATCH(1,($U$2=GRID!$B$1:$BI$1)*(КАЛЕНДАРЬ!$X12=GRID!$B$3:$BI$3), 0))*(1-GRID!$B$69),0))</f>
        <v>319500</v>
      </c>
    </row>
    <row r="153" spans="1:24" ht="12.75" hidden="1" customHeight="1" x14ac:dyDescent="0.2">
      <c r="A153" s="117" t="s">
        <v>44</v>
      </c>
      <c r="B153" s="117">
        <v>10</v>
      </c>
      <c r="C153" s="47" cm="1">
        <f t="array" ref="C153">IF($I$2="Открытый тариф",
INDEX(GRID!$B$4:$BI$14,MATCH(C$7,GRID!$A$4:$A$14,0),MATCH(1,($U$2=GRID!$B$1:$BI$1)*(КАЛЕНДАРЬ!$X13=GRID!$B$3:$BI$3), 0)),
ROUNDUP(INDEX(GRID!$B$4:$BI$14,MATCH(C$7,GRID!$A$4:$A$14,0),MATCH(1,($U$2=GRID!$B$1:$BI$1)*(КАЛЕНДАРЬ!$X13=GRID!$B$3:$BI$3),0))*(1-GRID!$B$69),0))</f>
        <v>29000</v>
      </c>
      <c r="D153" s="48" cm="1">
        <f t="array" ref="D153">IF($I$2="Открытый тариф",
INDEX(GRID!$B$17:$BI$27,MATCH(C$7,GRID!$A$17:$A$27,0),MATCH(1,($U$2=GRID!$B$1:$BI$1)*(КАЛЕНДАРЬ!$X13=GRID!$B$3:$BI$3), 0)),
ROUNDUP(INDEX(GRID!$B$17:$BI$27,MATCH(C$7,GRID!$A$17:$A$27,0),MATCH(1,($U$2=GRID!$B$1:$BI$1)*(КАЛЕНДАРЬ!$X13=GRID!$B$3:$BI$3), 0))*(1-GRID!$B$69),0))</f>
        <v>31500</v>
      </c>
      <c r="E153" s="47" cm="1">
        <f t="array" ref="E153">IF($I$2="Открытый тариф",
INDEX(GRID!$B$4:$BI$14,MATCH(E$7,GRID!$A$4:$A$14,0),MATCH(1,($U$2=GRID!$B$1:$BI$1)*(КАЛЕНДАРЬ!$X13=GRID!$B$3:$BI$3), 0)),
ROUNDUP(INDEX(GRID!$B$4:$BI$14,MATCH(E$7,GRID!$A$4:$A$14,0),MATCH(1,($U$2=GRID!$B$1:$BI$1)*(КАЛЕНДАРЬ!$X13=GRID!$B$3:$BI$3),0))*(1-GRID!$B$69),0))</f>
        <v>32400</v>
      </c>
      <c r="F153" s="48" cm="1">
        <f t="array" ref="F153">IF($I$2="Открытый тариф",
INDEX(GRID!$B$17:$BI$27,MATCH(E$7,GRID!$A$17:$A$27,0),MATCH(1,($U$2=GRID!$B$1:$BI$1)*(КАЛЕНДАРЬ!$X13=GRID!$B$3:$BI$3), 0)),
ROUNDUP(INDEX(GRID!$B$17:$BI$27,MATCH(E$7,GRID!$A$17:$A$27,0),MATCH(1,($U$2=GRID!$B$1:$BI$1)*(КАЛЕНДАРЬ!$X13=GRID!$B$3:$BI$3), 0))*(1-GRID!$B$69),0))</f>
        <v>34900</v>
      </c>
      <c r="G153" s="47" t="e" cm="1">
        <f t="array" ref="G153">IF($I$2="Открытый тариф",
INDEX(GRID!$B$4:$BI$14,MATCH(G$7,GRID!$A$4:$A$14,0),MATCH(1,($U$2=GRID!$B$1:$BI$1)*(КАЛЕНДАРЬ!$X13=GRID!$B$3:$BI$3), 0)),
ROUNDUP(INDEX(GRID!$B$4:$BI$14,MATCH(G$7,GRID!$A$4:$A$14,0),MATCH(1,($U$2=GRID!$B$1:$BI$1)*(КАЛЕНДАРЬ!$X13=GRID!$B$3:$BI$3),0))*(1-GRID!$B$69),0))</f>
        <v>#N/A</v>
      </c>
      <c r="H153" s="48" t="e" cm="1">
        <f t="array" ref="H153">IF($I$2="Открытый тариф",
INDEX(GRID!$B$17:$BI$27,MATCH(G$7,GRID!$A$17:$A$27,0),MATCH(1,($U$2=GRID!$B$1:$BI$1)*(КАЛЕНДАРЬ!$X13=GRID!$B$3:$BI$3), 0)),
ROUNDUP(INDEX(GRID!$B$17:$BI$27,MATCH(G$7,GRID!$A$17:$A$27,0),MATCH(1,($U$2=GRID!$B$1:$BI$1)*(КАЛЕНДАРЬ!$X13=GRID!$B$3:$BI$3), 0))*(1-GRID!$B$69),0))</f>
        <v>#N/A</v>
      </c>
      <c r="I153" s="47" t="e" cm="1">
        <f t="array" ref="I153">IF($I$2="Открытый тариф",
INDEX(GRID!$B$4:$BI$14,MATCH(I$7,GRID!$A$4:$A$14,0),MATCH(1,($U$2=GRID!$B$1:$BI$1)*(КАЛЕНДАРЬ!$X13=GRID!$B$3:$BI$3), 0)),
ROUNDUP(INDEX(GRID!$B$4:$BI$14,MATCH(I$7,GRID!$A$4:$A$14,0),MATCH(1,($U$2=GRID!$B$1:$BI$1)*(КАЛЕНДАРЬ!$X13=GRID!$B$3:$BI$3),0))*(1-GRID!$B$69),0))</f>
        <v>#N/A</v>
      </c>
      <c r="J153" s="48" t="e" cm="1">
        <f t="array" ref="J153">IF($I$2="Открытый тариф",
INDEX(GRID!$B$17:$BI$27,MATCH(I$7,GRID!$A$17:$A$27,0),MATCH(1,($U$2=GRID!$B$1:$BI$1)*(КАЛЕНДАРЬ!$X13=GRID!$B$3:$BI$3), 0)),
ROUNDUP(INDEX(GRID!$B$17:$BI$27,MATCH(I$7,GRID!$A$17:$A$27,0),MATCH(1,($U$2=GRID!$B$1:$BI$1)*(КАЛЕНДАРЬ!$X13=GRID!$B$3:$BI$3), 0))*(1-GRID!$B$69),0))</f>
        <v>#N/A</v>
      </c>
      <c r="K153" s="47" cm="1">
        <f t="array" ref="K153">IF($I$2="Открытый тариф",
INDEX(GRID!$B$4:$BI$14,MATCH(K$7,GRID!$A$4:$A$14,0),MATCH(1,($U$2=GRID!$B$1:$BI$1)*(КАЛЕНДАРЬ!$X13=GRID!$B$3:$BI$3), 0)),
ROUNDUP(INDEX(GRID!$B$4:$BI$14,MATCH(K$7,GRID!$A$4:$A$14,0),MATCH(1,($U$2=GRID!$B$1:$BI$1)*(КАЛЕНДАРЬ!$X13=GRID!$B$3:$BI$3),0))*(1-GRID!$B$69),0))</f>
        <v>44800</v>
      </c>
      <c r="L153" s="48" cm="1">
        <f t="array" ref="L153">IF($I$2="Открытый тариф",
INDEX(GRID!$B$17:$BI$27,MATCH(K$7,GRID!$A$17:$A$27,0),MATCH(1,($U$2=GRID!$B$1:$BI$1)*(КАЛЕНДАРЬ!$X13=GRID!$B$3:$BI$3), 0)),
ROUNDUP(INDEX(GRID!$B$17:$BI$27,MATCH(K$7,GRID!$A$17:$A$27,0),MATCH(1,($U$2=GRID!$B$1:$BI$1)*(КАЛЕНДАРЬ!$X13=GRID!$B$3:$BI$3), 0))*(1-GRID!$B$69),0))</f>
        <v>47300</v>
      </c>
      <c r="M153" s="47" cm="1">
        <f t="array" ref="M153">IF($I$2="Открытый тариф",
INDEX(GRID!$B$4:$BI$14,MATCH(M$7,GRID!$A$4:$A$14,0),MATCH(1,($U$2=GRID!$B$1:$BI$1)*(КАЛЕНДАРЬ!$X13=GRID!$B$3:$BI$3), 0)),
ROUNDUP(INDEX(GRID!$B$4:$BI$14,MATCH(M$7,GRID!$A$4:$A$14,0),MATCH(1,($U$2=GRID!$B$1:$BI$1)*(КАЛЕНДАРЬ!$X13=GRID!$B$3:$BI$3),0))*(1-GRID!$B$69),0))</f>
        <v>50000</v>
      </c>
      <c r="N153" s="48" cm="1">
        <f t="array" ref="N153">IF($I$2="Открытый тариф",
INDEX(GRID!$B$17:$BI$27,MATCH(M$7,GRID!$A$17:$A$27,0),MATCH(1,($U$2=GRID!$B$1:$BI$1)*(КАЛЕНДАРЬ!$X13=GRID!$B$3:$BI$3), 0)),
ROUNDUP(INDEX(GRID!$B$17:$BI$27,MATCH(M$7,GRID!$A$17:$A$27,0),MATCH(1,($U$2=GRID!$B$1:$BI$1)*(КАЛЕНДАРЬ!$X13=GRID!$B$3:$BI$3), 0))*(1-GRID!$B$69),0))</f>
        <v>52500</v>
      </c>
      <c r="O153" s="49" cm="1">
        <f t="array" ref="O153">IF($I$2="Открытый тариф",
INDEX(GRID!$B$4:$BI$14,MATCH(O$7,GRID!$A$4:$A$14,0),MATCH(1,($U$2=GRID!$B$1:$BI$1)*(КАЛЕНДАРЬ!$X13=GRID!$B$3:$BI$3), 0)),
ROUNDUP(INDEX(GRID!$B$4:$BI$14,MATCH(O$7,GRID!$A$4:$A$14,0),MATCH(1,($U$2=GRID!$B$1:$BI$1)*(КАЛЕНДАРЬ!$X13=GRID!$B$3:$BI$3),0))*(1-GRID!$B$69),0))</f>
        <v>56500</v>
      </c>
      <c r="P153" s="49" cm="1">
        <f t="array" ref="P153">IF($I$2="Открытый тариф",
INDEX(GRID!$B$17:$BI$27,MATCH(O$7,GRID!$A$17:$A$27,0),MATCH(1,($U$2=GRID!$B$1:$BI$1)*(КАЛЕНДАРЬ!$X13=GRID!$B$3:$BI$3), 0)),
ROUNDUP(INDEX(GRID!$B$17:$BI$27,MATCH(O$7,GRID!$A$17:$A$27,0),MATCH(1,($U$2=GRID!$B$1:$BI$1)*(КАЛЕНДАРЬ!$X13=GRID!$B$3:$BI$3), 0))*(1-GRID!$B$69),0))</f>
        <v>59000</v>
      </c>
      <c r="Q153" s="49" t="e" cm="1">
        <f t="array" ref="Q153">IF($I$2="Открытый тариф",
INDEX(GRID!$B$4:$BI$14,MATCH(Q$7,GRID!$A$4:$A$14,0),MATCH(1,($U$2=GRID!$B$1:$BI$1)*(КАЛЕНДАРЬ!$X13=GRID!$B$3:$BI$3), 0)),
ROUNDUP(INDEX(GRID!$B$4:$BI$14,MATCH(Q$7,GRID!$A$4:$A$14,0),MATCH(1,($U$2=GRID!$B$1:$BI$1)*(КАЛЕНДАРЬ!$X13=GRID!$B$3:$BI$3),0))*(1-GRID!$B$69),0))</f>
        <v>#N/A</v>
      </c>
      <c r="R153" s="49" t="e" cm="1">
        <f t="array" ref="R153">IF($I$2="Открытый тариф",
INDEX(GRID!$B$17:$BI$27,MATCH(Q$7,GRID!$A$17:$A$27,0),MATCH(1,($U$2=GRID!$B$1:$BI$1)*(КАЛЕНДАРЬ!$X13=GRID!$B$3:$BI$3), 0)),
ROUNDUP(INDEX(GRID!$B$17:$BI$27,MATCH(Q$7,GRID!$A$17:$A$27,0),MATCH(1,($U$2=GRID!$B$1:$BI$1)*(КАЛЕНДАРЬ!$X13=GRID!$B$3:$BI$3), 0))*(1-GRID!$B$69),0))</f>
        <v>#N/A</v>
      </c>
      <c r="S153" s="49" t="e" cm="1">
        <f t="array" ref="S153">IF($I$2="Открытый тариф",
INDEX(GRID!$B$4:$BI$14,MATCH(S$7,GRID!$A$4:$A$14,0),MATCH(1,($U$2=GRID!$B$1:$BI$1)*(КАЛЕНДАРЬ!$X13=GRID!$B$3:$BI$3), 0)),
ROUNDUP(INDEX(GRID!$B$4:$BI$14,MATCH(S$7,GRID!$A$4:$A$14,0),MATCH(1,($U$2=GRID!$B$1:$BI$1)*(КАЛЕНДАРЬ!$X13=GRID!$B$3:$BI$3),0))*(1-GRID!$B$69),0))</f>
        <v>#N/A</v>
      </c>
      <c r="T153" s="49" t="e" cm="1">
        <f t="array" ref="T153">IF($I$2="Открытый тариф",
INDEX(GRID!$B$17:$BI$27,MATCH(S$7,GRID!$A$17:$A$27,0),MATCH(1,($U$2=GRID!$B$1:$BI$1)*(КАЛЕНДАРЬ!$X13=GRID!$B$3:$BI$3), 0)),
ROUNDUP(INDEX(GRID!$B$17:$BI$27,MATCH(S$7,GRID!$A$17:$A$27,0),MATCH(1,($U$2=GRID!$B$1:$BI$1)*(КАЛЕНДАРЬ!$X13=GRID!$B$3:$BI$3), 0))*(1-GRID!$B$69),0))</f>
        <v>#N/A</v>
      </c>
      <c r="U153" s="49" cm="1">
        <f t="array" ref="U153">IF($I$2="Открытый тариф",
INDEX(GRID!$B$4:$BI$14,MATCH(U$7,GRID!$A$4:$A$14,0),MATCH(1,($U$2=GRID!$B$1:$BI$1)*(КАЛЕНДАРЬ!$X13=GRID!$B$3:$BI$3), 0)),
ROUNDUP(INDEX(GRID!$B$4:$BI$14,MATCH(U$7,GRID!$A$4:$A$14,0),MATCH(1,($U$2=GRID!$B$1:$BI$1)*(КАЛЕНДАРЬ!$X13=GRID!$B$3:$BI$3),0))*(1-GRID!$B$69),0))</f>
        <v>88000</v>
      </c>
      <c r="V153" s="49" cm="1">
        <f t="array" ref="V153">IF($I$2="Открытый тариф",
INDEX(GRID!$B$17:$BI$27,MATCH(U$7,GRID!$A$17:$A$27,0),MATCH(1,($U$2=GRID!$B$1:$BI$1)*(КАЛЕНДАРЬ!$X13=GRID!$B$3:$BI$3), 0)),
ROUNDUP(INDEX(GRID!$B$17:$BI$27,MATCH(U$7,GRID!$A$17:$A$27,0),MATCH(1,($U$2=GRID!$B$1:$BI$1)*(КАЛЕНДАРЬ!$X13=GRID!$B$3:$BI$3), 0))*(1-GRID!$B$69),0))</f>
        <v>90500</v>
      </c>
      <c r="W153" s="49" cm="1">
        <f t="array" ref="W153">IF($I$2="Открытый тариф",
INDEX(GRID!$B$4:$BI$14,MATCH(W$7,GRID!$A$4:$A$14,0),MATCH(1,($U$2=GRID!$B$1:$BI$1)*(КАЛЕНДАРЬ!$X13=GRID!$B$3:$BI$3), 0)),
ROUNDUP(INDEX(GRID!$B$4:$BI$14,MATCH(W$7,GRID!$A$4:$A$14,0),MATCH(1,($U$2=GRID!$B$1:$BI$1)*(КАЛЕНДАРЬ!$X13=GRID!$B$3:$BI$3),0))*(1-GRID!$B$69),0))</f>
        <v>317000</v>
      </c>
      <c r="X153" s="49" cm="1">
        <f t="array" ref="X153">IF($I$2="Открытый тариф",
INDEX(GRID!$B$17:$BI$27,MATCH(W$7,GRID!$A$17:$A$27,0),MATCH(1,($U$2=GRID!$B$1:$BI$1)*(КАЛЕНДАРЬ!$X13=GRID!$B$3:$BI$3), 0)),
ROUNDUP(INDEX(GRID!$B$17:$BI$27,MATCH(W$7,GRID!$A$17:$A$27,0),MATCH(1,($U$2=GRID!$B$1:$BI$1)*(КАЛЕНДАРЬ!$X13=GRID!$B$3:$BI$3), 0))*(1-GRID!$B$69),0))</f>
        <v>319500</v>
      </c>
    </row>
    <row r="154" spans="1:24" ht="12.75" hidden="1" customHeight="1" x14ac:dyDescent="0.2">
      <c r="A154" s="117" t="s">
        <v>45</v>
      </c>
      <c r="B154" s="117">
        <v>11</v>
      </c>
      <c r="C154" s="47" cm="1">
        <f t="array" ref="C154">IF($I$2="Открытый тариф",
INDEX(GRID!$B$4:$BI$14,MATCH(C$7,GRID!$A$4:$A$14,0),MATCH(1,($U$2=GRID!$B$1:$BI$1)*(КАЛЕНДАРЬ!$X14=GRID!$B$3:$BI$3), 0)),
ROUNDUP(INDEX(GRID!$B$4:$BI$14,MATCH(C$7,GRID!$A$4:$A$14,0),MATCH(1,($U$2=GRID!$B$1:$BI$1)*(КАЛЕНДАРЬ!$X14=GRID!$B$3:$BI$3),0))*(1-GRID!$B$69),0))</f>
        <v>29000</v>
      </c>
      <c r="D154" s="48" cm="1">
        <f t="array" ref="D154">IF($I$2="Открытый тариф",
INDEX(GRID!$B$17:$BI$27,MATCH(C$7,GRID!$A$17:$A$27,0),MATCH(1,($U$2=GRID!$B$1:$BI$1)*(КАЛЕНДАРЬ!$X14=GRID!$B$3:$BI$3), 0)),
ROUNDUP(INDEX(GRID!$B$17:$BI$27,MATCH(C$7,GRID!$A$17:$A$27,0),MATCH(1,($U$2=GRID!$B$1:$BI$1)*(КАЛЕНДАРЬ!$X14=GRID!$B$3:$BI$3), 0))*(1-GRID!$B$69),0))</f>
        <v>31500</v>
      </c>
      <c r="E154" s="47" cm="1">
        <f t="array" ref="E154">IF($I$2="Открытый тариф",
INDEX(GRID!$B$4:$BI$14,MATCH(E$7,GRID!$A$4:$A$14,0),MATCH(1,($U$2=GRID!$B$1:$BI$1)*(КАЛЕНДАРЬ!$X14=GRID!$B$3:$BI$3), 0)),
ROUNDUP(INDEX(GRID!$B$4:$BI$14,MATCH(E$7,GRID!$A$4:$A$14,0),MATCH(1,($U$2=GRID!$B$1:$BI$1)*(КАЛЕНДАРЬ!$X14=GRID!$B$3:$BI$3),0))*(1-GRID!$B$69),0))</f>
        <v>32400</v>
      </c>
      <c r="F154" s="48" cm="1">
        <f t="array" ref="F154">IF($I$2="Открытый тариф",
INDEX(GRID!$B$17:$BI$27,MATCH(E$7,GRID!$A$17:$A$27,0),MATCH(1,($U$2=GRID!$B$1:$BI$1)*(КАЛЕНДАРЬ!$X14=GRID!$B$3:$BI$3), 0)),
ROUNDUP(INDEX(GRID!$B$17:$BI$27,MATCH(E$7,GRID!$A$17:$A$27,0),MATCH(1,($U$2=GRID!$B$1:$BI$1)*(КАЛЕНДАРЬ!$X14=GRID!$B$3:$BI$3), 0))*(1-GRID!$B$69),0))</f>
        <v>34900</v>
      </c>
      <c r="G154" s="47" t="e" cm="1">
        <f t="array" ref="G154">IF($I$2="Открытый тариф",
INDEX(GRID!$B$4:$BI$14,MATCH(G$7,GRID!$A$4:$A$14,0),MATCH(1,($U$2=GRID!$B$1:$BI$1)*(КАЛЕНДАРЬ!$X14=GRID!$B$3:$BI$3), 0)),
ROUNDUP(INDEX(GRID!$B$4:$BI$14,MATCH(G$7,GRID!$A$4:$A$14,0),MATCH(1,($U$2=GRID!$B$1:$BI$1)*(КАЛЕНДАРЬ!$X14=GRID!$B$3:$BI$3),0))*(1-GRID!$B$69),0))</f>
        <v>#N/A</v>
      </c>
      <c r="H154" s="48" t="e" cm="1">
        <f t="array" ref="H154">IF($I$2="Открытый тариф",
INDEX(GRID!$B$17:$BI$27,MATCH(G$7,GRID!$A$17:$A$27,0),MATCH(1,($U$2=GRID!$B$1:$BI$1)*(КАЛЕНДАРЬ!$X14=GRID!$B$3:$BI$3), 0)),
ROUNDUP(INDEX(GRID!$B$17:$BI$27,MATCH(G$7,GRID!$A$17:$A$27,0),MATCH(1,($U$2=GRID!$B$1:$BI$1)*(КАЛЕНДАРЬ!$X14=GRID!$B$3:$BI$3), 0))*(1-GRID!$B$69),0))</f>
        <v>#N/A</v>
      </c>
      <c r="I154" s="47" t="e" cm="1">
        <f t="array" ref="I154">IF($I$2="Открытый тариф",
INDEX(GRID!$B$4:$BI$14,MATCH(I$7,GRID!$A$4:$A$14,0),MATCH(1,($U$2=GRID!$B$1:$BI$1)*(КАЛЕНДАРЬ!$X14=GRID!$B$3:$BI$3), 0)),
ROUNDUP(INDEX(GRID!$B$4:$BI$14,MATCH(I$7,GRID!$A$4:$A$14,0),MATCH(1,($U$2=GRID!$B$1:$BI$1)*(КАЛЕНДАРЬ!$X14=GRID!$B$3:$BI$3),0))*(1-GRID!$B$69),0))</f>
        <v>#N/A</v>
      </c>
      <c r="J154" s="48" t="e" cm="1">
        <f t="array" ref="J154">IF($I$2="Открытый тариф",
INDEX(GRID!$B$17:$BI$27,MATCH(I$7,GRID!$A$17:$A$27,0),MATCH(1,($U$2=GRID!$B$1:$BI$1)*(КАЛЕНДАРЬ!$X14=GRID!$B$3:$BI$3), 0)),
ROUNDUP(INDEX(GRID!$B$17:$BI$27,MATCH(I$7,GRID!$A$17:$A$27,0),MATCH(1,($U$2=GRID!$B$1:$BI$1)*(КАЛЕНДАРЬ!$X14=GRID!$B$3:$BI$3), 0))*(1-GRID!$B$69),0))</f>
        <v>#N/A</v>
      </c>
      <c r="K154" s="47" cm="1">
        <f t="array" ref="K154">IF($I$2="Открытый тариф",
INDEX(GRID!$B$4:$BI$14,MATCH(K$7,GRID!$A$4:$A$14,0),MATCH(1,($U$2=GRID!$B$1:$BI$1)*(КАЛЕНДАРЬ!$X14=GRID!$B$3:$BI$3), 0)),
ROUNDUP(INDEX(GRID!$B$4:$BI$14,MATCH(K$7,GRID!$A$4:$A$14,0),MATCH(1,($U$2=GRID!$B$1:$BI$1)*(КАЛЕНДАРЬ!$X14=GRID!$B$3:$BI$3),0))*(1-GRID!$B$69),0))</f>
        <v>44800</v>
      </c>
      <c r="L154" s="48" cm="1">
        <f t="array" ref="L154">IF($I$2="Открытый тариф",
INDEX(GRID!$B$17:$BI$27,MATCH(K$7,GRID!$A$17:$A$27,0),MATCH(1,($U$2=GRID!$B$1:$BI$1)*(КАЛЕНДАРЬ!$X14=GRID!$B$3:$BI$3), 0)),
ROUNDUP(INDEX(GRID!$B$17:$BI$27,MATCH(K$7,GRID!$A$17:$A$27,0),MATCH(1,($U$2=GRID!$B$1:$BI$1)*(КАЛЕНДАРЬ!$X14=GRID!$B$3:$BI$3), 0))*(1-GRID!$B$69),0))</f>
        <v>47300</v>
      </c>
      <c r="M154" s="47" cm="1">
        <f t="array" ref="M154">IF($I$2="Открытый тариф",
INDEX(GRID!$B$4:$BI$14,MATCH(M$7,GRID!$A$4:$A$14,0),MATCH(1,($U$2=GRID!$B$1:$BI$1)*(КАЛЕНДАРЬ!$X14=GRID!$B$3:$BI$3), 0)),
ROUNDUP(INDEX(GRID!$B$4:$BI$14,MATCH(M$7,GRID!$A$4:$A$14,0),MATCH(1,($U$2=GRID!$B$1:$BI$1)*(КАЛЕНДАРЬ!$X14=GRID!$B$3:$BI$3),0))*(1-GRID!$B$69),0))</f>
        <v>50000</v>
      </c>
      <c r="N154" s="48" cm="1">
        <f t="array" ref="N154">IF($I$2="Открытый тариф",
INDEX(GRID!$B$17:$BI$27,MATCH(M$7,GRID!$A$17:$A$27,0),MATCH(1,($U$2=GRID!$B$1:$BI$1)*(КАЛЕНДАРЬ!$X14=GRID!$B$3:$BI$3), 0)),
ROUNDUP(INDEX(GRID!$B$17:$BI$27,MATCH(M$7,GRID!$A$17:$A$27,0),MATCH(1,($U$2=GRID!$B$1:$BI$1)*(КАЛЕНДАРЬ!$X14=GRID!$B$3:$BI$3), 0))*(1-GRID!$B$69),0))</f>
        <v>52500</v>
      </c>
      <c r="O154" s="49" cm="1">
        <f t="array" ref="O154">IF($I$2="Открытый тариф",
INDEX(GRID!$B$4:$BI$14,MATCH(O$7,GRID!$A$4:$A$14,0),MATCH(1,($U$2=GRID!$B$1:$BI$1)*(КАЛЕНДАРЬ!$X14=GRID!$B$3:$BI$3), 0)),
ROUNDUP(INDEX(GRID!$B$4:$BI$14,MATCH(O$7,GRID!$A$4:$A$14,0),MATCH(1,($U$2=GRID!$B$1:$BI$1)*(КАЛЕНДАРЬ!$X14=GRID!$B$3:$BI$3),0))*(1-GRID!$B$69),0))</f>
        <v>56500</v>
      </c>
      <c r="P154" s="49" cm="1">
        <f t="array" ref="P154">IF($I$2="Открытый тариф",
INDEX(GRID!$B$17:$BI$27,MATCH(O$7,GRID!$A$17:$A$27,0),MATCH(1,($U$2=GRID!$B$1:$BI$1)*(КАЛЕНДАРЬ!$X14=GRID!$B$3:$BI$3), 0)),
ROUNDUP(INDEX(GRID!$B$17:$BI$27,MATCH(O$7,GRID!$A$17:$A$27,0),MATCH(1,($U$2=GRID!$B$1:$BI$1)*(КАЛЕНДАРЬ!$X14=GRID!$B$3:$BI$3), 0))*(1-GRID!$B$69),0))</f>
        <v>59000</v>
      </c>
      <c r="Q154" s="49" t="e" cm="1">
        <f t="array" ref="Q154">IF($I$2="Открытый тариф",
INDEX(GRID!$B$4:$BI$14,MATCH(Q$7,GRID!$A$4:$A$14,0),MATCH(1,($U$2=GRID!$B$1:$BI$1)*(КАЛЕНДАРЬ!$X14=GRID!$B$3:$BI$3), 0)),
ROUNDUP(INDEX(GRID!$B$4:$BI$14,MATCH(Q$7,GRID!$A$4:$A$14,0),MATCH(1,($U$2=GRID!$B$1:$BI$1)*(КАЛЕНДАРЬ!$X14=GRID!$B$3:$BI$3),0))*(1-GRID!$B$69),0))</f>
        <v>#N/A</v>
      </c>
      <c r="R154" s="49" t="e" cm="1">
        <f t="array" ref="R154">IF($I$2="Открытый тариф",
INDEX(GRID!$B$17:$BI$27,MATCH(Q$7,GRID!$A$17:$A$27,0),MATCH(1,($U$2=GRID!$B$1:$BI$1)*(КАЛЕНДАРЬ!$X14=GRID!$B$3:$BI$3), 0)),
ROUNDUP(INDEX(GRID!$B$17:$BI$27,MATCH(Q$7,GRID!$A$17:$A$27,0),MATCH(1,($U$2=GRID!$B$1:$BI$1)*(КАЛЕНДАРЬ!$X14=GRID!$B$3:$BI$3), 0))*(1-GRID!$B$69),0))</f>
        <v>#N/A</v>
      </c>
      <c r="S154" s="49" t="e" cm="1">
        <f t="array" ref="S154">IF($I$2="Открытый тариф",
INDEX(GRID!$B$4:$BI$14,MATCH(S$7,GRID!$A$4:$A$14,0),MATCH(1,($U$2=GRID!$B$1:$BI$1)*(КАЛЕНДАРЬ!$X14=GRID!$B$3:$BI$3), 0)),
ROUNDUP(INDEX(GRID!$B$4:$BI$14,MATCH(S$7,GRID!$A$4:$A$14,0),MATCH(1,($U$2=GRID!$B$1:$BI$1)*(КАЛЕНДАРЬ!$X14=GRID!$B$3:$BI$3),0))*(1-GRID!$B$69),0))</f>
        <v>#N/A</v>
      </c>
      <c r="T154" s="49" t="e" cm="1">
        <f t="array" ref="T154">IF($I$2="Открытый тариф",
INDEX(GRID!$B$17:$BI$27,MATCH(S$7,GRID!$A$17:$A$27,0),MATCH(1,($U$2=GRID!$B$1:$BI$1)*(КАЛЕНДАРЬ!$X14=GRID!$B$3:$BI$3), 0)),
ROUNDUP(INDEX(GRID!$B$17:$BI$27,MATCH(S$7,GRID!$A$17:$A$27,0),MATCH(1,($U$2=GRID!$B$1:$BI$1)*(КАЛЕНДАРЬ!$X14=GRID!$B$3:$BI$3), 0))*(1-GRID!$B$69),0))</f>
        <v>#N/A</v>
      </c>
      <c r="U154" s="49" cm="1">
        <f t="array" ref="U154">IF($I$2="Открытый тариф",
INDEX(GRID!$B$4:$BI$14,MATCH(U$7,GRID!$A$4:$A$14,0),MATCH(1,($U$2=GRID!$B$1:$BI$1)*(КАЛЕНДАРЬ!$X14=GRID!$B$3:$BI$3), 0)),
ROUNDUP(INDEX(GRID!$B$4:$BI$14,MATCH(U$7,GRID!$A$4:$A$14,0),MATCH(1,($U$2=GRID!$B$1:$BI$1)*(КАЛЕНДАРЬ!$X14=GRID!$B$3:$BI$3),0))*(1-GRID!$B$69),0))</f>
        <v>88000</v>
      </c>
      <c r="V154" s="49" cm="1">
        <f t="array" ref="V154">IF($I$2="Открытый тариф",
INDEX(GRID!$B$17:$BI$27,MATCH(U$7,GRID!$A$17:$A$27,0),MATCH(1,($U$2=GRID!$B$1:$BI$1)*(КАЛЕНДАРЬ!$X14=GRID!$B$3:$BI$3), 0)),
ROUNDUP(INDEX(GRID!$B$17:$BI$27,MATCH(U$7,GRID!$A$17:$A$27,0),MATCH(1,($U$2=GRID!$B$1:$BI$1)*(КАЛЕНДАРЬ!$X14=GRID!$B$3:$BI$3), 0))*(1-GRID!$B$69),0))</f>
        <v>90500</v>
      </c>
      <c r="W154" s="49" cm="1">
        <f t="array" ref="W154">IF($I$2="Открытый тариф",
INDEX(GRID!$B$4:$BI$14,MATCH(W$7,GRID!$A$4:$A$14,0),MATCH(1,($U$2=GRID!$B$1:$BI$1)*(КАЛЕНДАРЬ!$X14=GRID!$B$3:$BI$3), 0)),
ROUNDUP(INDEX(GRID!$B$4:$BI$14,MATCH(W$7,GRID!$A$4:$A$14,0),MATCH(1,($U$2=GRID!$B$1:$BI$1)*(КАЛЕНДАРЬ!$X14=GRID!$B$3:$BI$3),0))*(1-GRID!$B$69),0))</f>
        <v>317000</v>
      </c>
      <c r="X154" s="49" cm="1">
        <f t="array" ref="X154">IF($I$2="Открытый тариф",
INDEX(GRID!$B$17:$BI$27,MATCH(W$7,GRID!$A$17:$A$27,0),MATCH(1,($U$2=GRID!$B$1:$BI$1)*(КАЛЕНДАРЬ!$X14=GRID!$B$3:$BI$3), 0)),
ROUNDUP(INDEX(GRID!$B$17:$BI$27,MATCH(W$7,GRID!$A$17:$A$27,0),MATCH(1,($U$2=GRID!$B$1:$BI$1)*(КАЛЕНДАРЬ!$X14=GRID!$B$3:$BI$3), 0))*(1-GRID!$B$69),0))</f>
        <v>319500</v>
      </c>
    </row>
    <row r="155" spans="1:24" ht="12.75" hidden="1" customHeight="1" x14ac:dyDescent="0.2">
      <c r="A155" s="117" t="s">
        <v>46</v>
      </c>
      <c r="B155" s="117">
        <v>12</v>
      </c>
      <c r="C155" s="47" cm="1">
        <f t="array" ref="C155">IF($I$2="Открытый тариф",
INDEX(GRID!$B$4:$BI$14,MATCH(C$7,GRID!$A$4:$A$14,0),MATCH(1,($U$2=GRID!$B$1:$BI$1)*(КАЛЕНДАРЬ!$X15=GRID!$B$3:$BI$3), 0)),
ROUNDUP(INDEX(GRID!$B$4:$BI$14,MATCH(C$7,GRID!$A$4:$A$14,0),MATCH(1,($U$2=GRID!$B$1:$BI$1)*(КАЛЕНДАРЬ!$X15=GRID!$B$3:$BI$3),0))*(1-GRID!$B$69),0))</f>
        <v>29000</v>
      </c>
      <c r="D155" s="48" cm="1">
        <f t="array" ref="D155">IF($I$2="Открытый тариф",
INDEX(GRID!$B$17:$BI$27,MATCH(C$7,GRID!$A$17:$A$27,0),MATCH(1,($U$2=GRID!$B$1:$BI$1)*(КАЛЕНДАРЬ!$X15=GRID!$B$3:$BI$3), 0)),
ROUNDUP(INDEX(GRID!$B$17:$BI$27,MATCH(C$7,GRID!$A$17:$A$27,0),MATCH(1,($U$2=GRID!$B$1:$BI$1)*(КАЛЕНДАРЬ!$X15=GRID!$B$3:$BI$3), 0))*(1-GRID!$B$69),0))</f>
        <v>31500</v>
      </c>
      <c r="E155" s="47" cm="1">
        <f t="array" ref="E155">IF($I$2="Открытый тариф",
INDEX(GRID!$B$4:$BI$14,MATCH(E$7,GRID!$A$4:$A$14,0),MATCH(1,($U$2=GRID!$B$1:$BI$1)*(КАЛЕНДАРЬ!$X15=GRID!$B$3:$BI$3), 0)),
ROUNDUP(INDEX(GRID!$B$4:$BI$14,MATCH(E$7,GRID!$A$4:$A$14,0),MATCH(1,($U$2=GRID!$B$1:$BI$1)*(КАЛЕНДАРЬ!$X15=GRID!$B$3:$BI$3),0))*(1-GRID!$B$69),0))</f>
        <v>32400</v>
      </c>
      <c r="F155" s="48" cm="1">
        <f t="array" ref="F155">IF($I$2="Открытый тариф",
INDEX(GRID!$B$17:$BI$27,MATCH(E$7,GRID!$A$17:$A$27,0),MATCH(1,($U$2=GRID!$B$1:$BI$1)*(КАЛЕНДАРЬ!$X15=GRID!$B$3:$BI$3), 0)),
ROUNDUP(INDEX(GRID!$B$17:$BI$27,MATCH(E$7,GRID!$A$17:$A$27,0),MATCH(1,($U$2=GRID!$B$1:$BI$1)*(КАЛЕНДАРЬ!$X15=GRID!$B$3:$BI$3), 0))*(1-GRID!$B$69),0))</f>
        <v>34900</v>
      </c>
      <c r="G155" s="47" t="e" cm="1">
        <f t="array" ref="G155">IF($I$2="Открытый тариф",
INDEX(GRID!$B$4:$BI$14,MATCH(G$7,GRID!$A$4:$A$14,0),MATCH(1,($U$2=GRID!$B$1:$BI$1)*(КАЛЕНДАРЬ!$X15=GRID!$B$3:$BI$3), 0)),
ROUNDUP(INDEX(GRID!$B$4:$BI$14,MATCH(G$7,GRID!$A$4:$A$14,0),MATCH(1,($U$2=GRID!$B$1:$BI$1)*(КАЛЕНДАРЬ!$X15=GRID!$B$3:$BI$3),0))*(1-GRID!$B$69),0))</f>
        <v>#N/A</v>
      </c>
      <c r="H155" s="48" t="e" cm="1">
        <f t="array" ref="H155">IF($I$2="Открытый тариф",
INDEX(GRID!$B$17:$BI$27,MATCH(G$7,GRID!$A$17:$A$27,0),MATCH(1,($U$2=GRID!$B$1:$BI$1)*(КАЛЕНДАРЬ!$X15=GRID!$B$3:$BI$3), 0)),
ROUNDUP(INDEX(GRID!$B$17:$BI$27,MATCH(G$7,GRID!$A$17:$A$27,0),MATCH(1,($U$2=GRID!$B$1:$BI$1)*(КАЛЕНДАРЬ!$X15=GRID!$B$3:$BI$3), 0))*(1-GRID!$B$69),0))</f>
        <v>#N/A</v>
      </c>
      <c r="I155" s="47" t="e" cm="1">
        <f t="array" ref="I155">IF($I$2="Открытый тариф",
INDEX(GRID!$B$4:$BI$14,MATCH(I$7,GRID!$A$4:$A$14,0),MATCH(1,($U$2=GRID!$B$1:$BI$1)*(КАЛЕНДАРЬ!$X15=GRID!$B$3:$BI$3), 0)),
ROUNDUP(INDEX(GRID!$B$4:$BI$14,MATCH(I$7,GRID!$A$4:$A$14,0),MATCH(1,($U$2=GRID!$B$1:$BI$1)*(КАЛЕНДАРЬ!$X15=GRID!$B$3:$BI$3),0))*(1-GRID!$B$69),0))</f>
        <v>#N/A</v>
      </c>
      <c r="J155" s="48" t="e" cm="1">
        <f t="array" ref="J155">IF($I$2="Открытый тариф",
INDEX(GRID!$B$17:$BI$27,MATCH(I$7,GRID!$A$17:$A$27,0),MATCH(1,($U$2=GRID!$B$1:$BI$1)*(КАЛЕНДАРЬ!$X15=GRID!$B$3:$BI$3), 0)),
ROUNDUP(INDEX(GRID!$B$17:$BI$27,MATCH(I$7,GRID!$A$17:$A$27,0),MATCH(1,($U$2=GRID!$B$1:$BI$1)*(КАЛЕНДАРЬ!$X15=GRID!$B$3:$BI$3), 0))*(1-GRID!$B$69),0))</f>
        <v>#N/A</v>
      </c>
      <c r="K155" s="47" cm="1">
        <f t="array" ref="K155">IF($I$2="Открытый тариф",
INDEX(GRID!$B$4:$BI$14,MATCH(K$7,GRID!$A$4:$A$14,0),MATCH(1,($U$2=GRID!$B$1:$BI$1)*(КАЛЕНДАРЬ!$X15=GRID!$B$3:$BI$3), 0)),
ROUNDUP(INDEX(GRID!$B$4:$BI$14,MATCH(K$7,GRID!$A$4:$A$14,0),MATCH(1,($U$2=GRID!$B$1:$BI$1)*(КАЛЕНДАРЬ!$X15=GRID!$B$3:$BI$3),0))*(1-GRID!$B$69),0))</f>
        <v>44800</v>
      </c>
      <c r="L155" s="48" cm="1">
        <f t="array" ref="L155">IF($I$2="Открытый тариф",
INDEX(GRID!$B$17:$BI$27,MATCH(K$7,GRID!$A$17:$A$27,0),MATCH(1,($U$2=GRID!$B$1:$BI$1)*(КАЛЕНДАРЬ!$X15=GRID!$B$3:$BI$3), 0)),
ROUNDUP(INDEX(GRID!$B$17:$BI$27,MATCH(K$7,GRID!$A$17:$A$27,0),MATCH(1,($U$2=GRID!$B$1:$BI$1)*(КАЛЕНДАРЬ!$X15=GRID!$B$3:$BI$3), 0))*(1-GRID!$B$69),0))</f>
        <v>47300</v>
      </c>
      <c r="M155" s="47" cm="1">
        <f t="array" ref="M155">IF($I$2="Открытый тариф",
INDEX(GRID!$B$4:$BI$14,MATCH(M$7,GRID!$A$4:$A$14,0),MATCH(1,($U$2=GRID!$B$1:$BI$1)*(КАЛЕНДАРЬ!$X15=GRID!$B$3:$BI$3), 0)),
ROUNDUP(INDEX(GRID!$B$4:$BI$14,MATCH(M$7,GRID!$A$4:$A$14,0),MATCH(1,($U$2=GRID!$B$1:$BI$1)*(КАЛЕНДАРЬ!$X15=GRID!$B$3:$BI$3),0))*(1-GRID!$B$69),0))</f>
        <v>50000</v>
      </c>
      <c r="N155" s="48" cm="1">
        <f t="array" ref="N155">IF($I$2="Открытый тариф",
INDEX(GRID!$B$17:$BI$27,MATCH(M$7,GRID!$A$17:$A$27,0),MATCH(1,($U$2=GRID!$B$1:$BI$1)*(КАЛЕНДАРЬ!$X15=GRID!$B$3:$BI$3), 0)),
ROUNDUP(INDEX(GRID!$B$17:$BI$27,MATCH(M$7,GRID!$A$17:$A$27,0),MATCH(1,($U$2=GRID!$B$1:$BI$1)*(КАЛЕНДАРЬ!$X15=GRID!$B$3:$BI$3), 0))*(1-GRID!$B$69),0))</f>
        <v>52500</v>
      </c>
      <c r="O155" s="49" cm="1">
        <f t="array" ref="O155">IF($I$2="Открытый тариф",
INDEX(GRID!$B$4:$BI$14,MATCH(O$7,GRID!$A$4:$A$14,0),MATCH(1,($U$2=GRID!$B$1:$BI$1)*(КАЛЕНДАРЬ!$X15=GRID!$B$3:$BI$3), 0)),
ROUNDUP(INDEX(GRID!$B$4:$BI$14,MATCH(O$7,GRID!$A$4:$A$14,0),MATCH(1,($U$2=GRID!$B$1:$BI$1)*(КАЛЕНДАРЬ!$X15=GRID!$B$3:$BI$3),0))*(1-GRID!$B$69),0))</f>
        <v>56500</v>
      </c>
      <c r="P155" s="49" cm="1">
        <f t="array" ref="P155">IF($I$2="Открытый тариф",
INDEX(GRID!$B$17:$BI$27,MATCH(O$7,GRID!$A$17:$A$27,0),MATCH(1,($U$2=GRID!$B$1:$BI$1)*(КАЛЕНДАРЬ!$X15=GRID!$B$3:$BI$3), 0)),
ROUNDUP(INDEX(GRID!$B$17:$BI$27,MATCH(O$7,GRID!$A$17:$A$27,0),MATCH(1,($U$2=GRID!$B$1:$BI$1)*(КАЛЕНДАРЬ!$X15=GRID!$B$3:$BI$3), 0))*(1-GRID!$B$69),0))</f>
        <v>59000</v>
      </c>
      <c r="Q155" s="49" t="e" cm="1">
        <f t="array" ref="Q155">IF($I$2="Открытый тариф",
INDEX(GRID!$B$4:$BI$14,MATCH(Q$7,GRID!$A$4:$A$14,0),MATCH(1,($U$2=GRID!$B$1:$BI$1)*(КАЛЕНДАРЬ!$X15=GRID!$B$3:$BI$3), 0)),
ROUNDUP(INDEX(GRID!$B$4:$BI$14,MATCH(Q$7,GRID!$A$4:$A$14,0),MATCH(1,($U$2=GRID!$B$1:$BI$1)*(КАЛЕНДАРЬ!$X15=GRID!$B$3:$BI$3),0))*(1-GRID!$B$69),0))</f>
        <v>#N/A</v>
      </c>
      <c r="R155" s="49" t="e" cm="1">
        <f t="array" ref="R155">IF($I$2="Открытый тариф",
INDEX(GRID!$B$17:$BI$27,MATCH(Q$7,GRID!$A$17:$A$27,0),MATCH(1,($U$2=GRID!$B$1:$BI$1)*(КАЛЕНДАРЬ!$X15=GRID!$B$3:$BI$3), 0)),
ROUNDUP(INDEX(GRID!$B$17:$BI$27,MATCH(Q$7,GRID!$A$17:$A$27,0),MATCH(1,($U$2=GRID!$B$1:$BI$1)*(КАЛЕНДАРЬ!$X15=GRID!$B$3:$BI$3), 0))*(1-GRID!$B$69),0))</f>
        <v>#N/A</v>
      </c>
      <c r="S155" s="49" t="e" cm="1">
        <f t="array" ref="S155">IF($I$2="Открытый тариф",
INDEX(GRID!$B$4:$BI$14,MATCH(S$7,GRID!$A$4:$A$14,0),MATCH(1,($U$2=GRID!$B$1:$BI$1)*(КАЛЕНДАРЬ!$X15=GRID!$B$3:$BI$3), 0)),
ROUNDUP(INDEX(GRID!$B$4:$BI$14,MATCH(S$7,GRID!$A$4:$A$14,0),MATCH(1,($U$2=GRID!$B$1:$BI$1)*(КАЛЕНДАРЬ!$X15=GRID!$B$3:$BI$3),0))*(1-GRID!$B$69),0))</f>
        <v>#N/A</v>
      </c>
      <c r="T155" s="49" t="e" cm="1">
        <f t="array" ref="T155">IF($I$2="Открытый тариф",
INDEX(GRID!$B$17:$BI$27,MATCH(S$7,GRID!$A$17:$A$27,0),MATCH(1,($U$2=GRID!$B$1:$BI$1)*(КАЛЕНДАРЬ!$X15=GRID!$B$3:$BI$3), 0)),
ROUNDUP(INDEX(GRID!$B$17:$BI$27,MATCH(S$7,GRID!$A$17:$A$27,0),MATCH(1,($U$2=GRID!$B$1:$BI$1)*(КАЛЕНДАРЬ!$X15=GRID!$B$3:$BI$3), 0))*(1-GRID!$B$69),0))</f>
        <v>#N/A</v>
      </c>
      <c r="U155" s="49" cm="1">
        <f t="array" ref="U155">IF($I$2="Открытый тариф",
INDEX(GRID!$B$4:$BI$14,MATCH(U$7,GRID!$A$4:$A$14,0),MATCH(1,($U$2=GRID!$B$1:$BI$1)*(КАЛЕНДАРЬ!$X15=GRID!$B$3:$BI$3), 0)),
ROUNDUP(INDEX(GRID!$B$4:$BI$14,MATCH(U$7,GRID!$A$4:$A$14,0),MATCH(1,($U$2=GRID!$B$1:$BI$1)*(КАЛЕНДАРЬ!$X15=GRID!$B$3:$BI$3),0))*(1-GRID!$B$69),0))</f>
        <v>88000</v>
      </c>
      <c r="V155" s="49" cm="1">
        <f t="array" ref="V155">IF($I$2="Открытый тариф",
INDEX(GRID!$B$17:$BI$27,MATCH(U$7,GRID!$A$17:$A$27,0),MATCH(1,($U$2=GRID!$B$1:$BI$1)*(КАЛЕНДАРЬ!$X15=GRID!$B$3:$BI$3), 0)),
ROUNDUP(INDEX(GRID!$B$17:$BI$27,MATCH(U$7,GRID!$A$17:$A$27,0),MATCH(1,($U$2=GRID!$B$1:$BI$1)*(КАЛЕНДАРЬ!$X15=GRID!$B$3:$BI$3), 0))*(1-GRID!$B$69),0))</f>
        <v>90500</v>
      </c>
      <c r="W155" s="49" cm="1">
        <f t="array" ref="W155">IF($I$2="Открытый тариф",
INDEX(GRID!$B$4:$BI$14,MATCH(W$7,GRID!$A$4:$A$14,0),MATCH(1,($U$2=GRID!$B$1:$BI$1)*(КАЛЕНДАРЬ!$X15=GRID!$B$3:$BI$3), 0)),
ROUNDUP(INDEX(GRID!$B$4:$BI$14,MATCH(W$7,GRID!$A$4:$A$14,0),MATCH(1,($U$2=GRID!$B$1:$BI$1)*(КАЛЕНДАРЬ!$X15=GRID!$B$3:$BI$3),0))*(1-GRID!$B$69),0))</f>
        <v>317000</v>
      </c>
      <c r="X155" s="49" cm="1">
        <f t="array" ref="X155">IF($I$2="Открытый тариф",
INDEX(GRID!$B$17:$BI$27,MATCH(W$7,GRID!$A$17:$A$27,0),MATCH(1,($U$2=GRID!$B$1:$BI$1)*(КАЛЕНДАРЬ!$X15=GRID!$B$3:$BI$3), 0)),
ROUNDUP(INDEX(GRID!$B$17:$BI$27,MATCH(W$7,GRID!$A$17:$A$27,0),MATCH(1,($U$2=GRID!$B$1:$BI$1)*(КАЛЕНДАРЬ!$X15=GRID!$B$3:$BI$3), 0))*(1-GRID!$B$69),0))</f>
        <v>319500</v>
      </c>
    </row>
    <row r="156" spans="1:24" ht="12.75" hidden="1" customHeight="1" x14ac:dyDescent="0.2">
      <c r="A156" s="117" t="s">
        <v>47</v>
      </c>
      <c r="B156" s="117">
        <v>13</v>
      </c>
      <c r="C156" s="47" cm="1">
        <f t="array" ref="C156">IF($I$2="Открытый тариф",
INDEX(GRID!$B$4:$BI$14,MATCH(C$7,GRID!$A$4:$A$14,0),MATCH(1,($U$2=GRID!$B$1:$BI$1)*(КАЛЕНДАРЬ!$X16=GRID!$B$3:$BI$3), 0)),
ROUNDUP(INDEX(GRID!$B$4:$BI$14,MATCH(C$7,GRID!$A$4:$A$14,0),MATCH(1,($U$2=GRID!$B$1:$BI$1)*(КАЛЕНДАРЬ!$X16=GRID!$B$3:$BI$3),0))*(1-GRID!$B$69),0))</f>
        <v>29000</v>
      </c>
      <c r="D156" s="48" cm="1">
        <f t="array" ref="D156">IF($I$2="Открытый тариф",
INDEX(GRID!$B$17:$BI$27,MATCH(C$7,GRID!$A$17:$A$27,0),MATCH(1,($U$2=GRID!$B$1:$BI$1)*(КАЛЕНДАРЬ!$X16=GRID!$B$3:$BI$3), 0)),
ROUNDUP(INDEX(GRID!$B$17:$BI$27,MATCH(C$7,GRID!$A$17:$A$27,0),MATCH(1,($U$2=GRID!$B$1:$BI$1)*(КАЛЕНДАРЬ!$X16=GRID!$B$3:$BI$3), 0))*(1-GRID!$B$69),0))</f>
        <v>31500</v>
      </c>
      <c r="E156" s="47" cm="1">
        <f t="array" ref="E156">IF($I$2="Открытый тариф",
INDEX(GRID!$B$4:$BI$14,MATCH(E$7,GRID!$A$4:$A$14,0),MATCH(1,($U$2=GRID!$B$1:$BI$1)*(КАЛЕНДАРЬ!$X16=GRID!$B$3:$BI$3), 0)),
ROUNDUP(INDEX(GRID!$B$4:$BI$14,MATCH(E$7,GRID!$A$4:$A$14,0),MATCH(1,($U$2=GRID!$B$1:$BI$1)*(КАЛЕНДАРЬ!$X16=GRID!$B$3:$BI$3),0))*(1-GRID!$B$69),0))</f>
        <v>32400</v>
      </c>
      <c r="F156" s="48" cm="1">
        <f t="array" ref="F156">IF($I$2="Открытый тариф",
INDEX(GRID!$B$17:$BI$27,MATCH(E$7,GRID!$A$17:$A$27,0),MATCH(1,($U$2=GRID!$B$1:$BI$1)*(КАЛЕНДАРЬ!$X16=GRID!$B$3:$BI$3), 0)),
ROUNDUP(INDEX(GRID!$B$17:$BI$27,MATCH(E$7,GRID!$A$17:$A$27,0),MATCH(1,($U$2=GRID!$B$1:$BI$1)*(КАЛЕНДАРЬ!$X16=GRID!$B$3:$BI$3), 0))*(1-GRID!$B$69),0))</f>
        <v>34900</v>
      </c>
      <c r="G156" s="47" t="e" cm="1">
        <f t="array" ref="G156">IF($I$2="Открытый тариф",
INDEX(GRID!$B$4:$BI$14,MATCH(G$7,GRID!$A$4:$A$14,0),MATCH(1,($U$2=GRID!$B$1:$BI$1)*(КАЛЕНДАРЬ!$X16=GRID!$B$3:$BI$3), 0)),
ROUNDUP(INDEX(GRID!$B$4:$BI$14,MATCH(G$7,GRID!$A$4:$A$14,0),MATCH(1,($U$2=GRID!$B$1:$BI$1)*(КАЛЕНДАРЬ!$X16=GRID!$B$3:$BI$3),0))*(1-GRID!$B$69),0))</f>
        <v>#N/A</v>
      </c>
      <c r="H156" s="48" t="e" cm="1">
        <f t="array" ref="H156">IF($I$2="Открытый тариф",
INDEX(GRID!$B$17:$BI$27,MATCH(G$7,GRID!$A$17:$A$27,0),MATCH(1,($U$2=GRID!$B$1:$BI$1)*(КАЛЕНДАРЬ!$X16=GRID!$B$3:$BI$3), 0)),
ROUNDUP(INDEX(GRID!$B$17:$BI$27,MATCH(G$7,GRID!$A$17:$A$27,0),MATCH(1,($U$2=GRID!$B$1:$BI$1)*(КАЛЕНДАРЬ!$X16=GRID!$B$3:$BI$3), 0))*(1-GRID!$B$69),0))</f>
        <v>#N/A</v>
      </c>
      <c r="I156" s="47" t="e" cm="1">
        <f t="array" ref="I156">IF($I$2="Открытый тариф",
INDEX(GRID!$B$4:$BI$14,MATCH(I$7,GRID!$A$4:$A$14,0),MATCH(1,($U$2=GRID!$B$1:$BI$1)*(КАЛЕНДАРЬ!$X16=GRID!$B$3:$BI$3), 0)),
ROUNDUP(INDEX(GRID!$B$4:$BI$14,MATCH(I$7,GRID!$A$4:$A$14,0),MATCH(1,($U$2=GRID!$B$1:$BI$1)*(КАЛЕНДАРЬ!$X16=GRID!$B$3:$BI$3),0))*(1-GRID!$B$69),0))</f>
        <v>#N/A</v>
      </c>
      <c r="J156" s="48" t="e" cm="1">
        <f t="array" ref="J156">IF($I$2="Открытый тариф",
INDEX(GRID!$B$17:$BI$27,MATCH(I$7,GRID!$A$17:$A$27,0),MATCH(1,($U$2=GRID!$B$1:$BI$1)*(КАЛЕНДАРЬ!$X16=GRID!$B$3:$BI$3), 0)),
ROUNDUP(INDEX(GRID!$B$17:$BI$27,MATCH(I$7,GRID!$A$17:$A$27,0),MATCH(1,($U$2=GRID!$B$1:$BI$1)*(КАЛЕНДАРЬ!$X16=GRID!$B$3:$BI$3), 0))*(1-GRID!$B$69),0))</f>
        <v>#N/A</v>
      </c>
      <c r="K156" s="47" cm="1">
        <f t="array" ref="K156">IF($I$2="Открытый тариф",
INDEX(GRID!$B$4:$BI$14,MATCH(K$7,GRID!$A$4:$A$14,0),MATCH(1,($U$2=GRID!$B$1:$BI$1)*(КАЛЕНДАРЬ!$X16=GRID!$B$3:$BI$3), 0)),
ROUNDUP(INDEX(GRID!$B$4:$BI$14,MATCH(K$7,GRID!$A$4:$A$14,0),MATCH(1,($U$2=GRID!$B$1:$BI$1)*(КАЛЕНДАРЬ!$X16=GRID!$B$3:$BI$3),0))*(1-GRID!$B$69),0))</f>
        <v>44800</v>
      </c>
      <c r="L156" s="48" cm="1">
        <f t="array" ref="L156">IF($I$2="Открытый тариф",
INDEX(GRID!$B$17:$BI$27,MATCH(K$7,GRID!$A$17:$A$27,0),MATCH(1,($U$2=GRID!$B$1:$BI$1)*(КАЛЕНДАРЬ!$X16=GRID!$B$3:$BI$3), 0)),
ROUNDUP(INDEX(GRID!$B$17:$BI$27,MATCH(K$7,GRID!$A$17:$A$27,0),MATCH(1,($U$2=GRID!$B$1:$BI$1)*(КАЛЕНДАРЬ!$X16=GRID!$B$3:$BI$3), 0))*(1-GRID!$B$69),0))</f>
        <v>47300</v>
      </c>
      <c r="M156" s="47" cm="1">
        <f t="array" ref="M156">IF($I$2="Открытый тариф",
INDEX(GRID!$B$4:$BI$14,MATCH(M$7,GRID!$A$4:$A$14,0),MATCH(1,($U$2=GRID!$B$1:$BI$1)*(КАЛЕНДАРЬ!$X16=GRID!$B$3:$BI$3), 0)),
ROUNDUP(INDEX(GRID!$B$4:$BI$14,MATCH(M$7,GRID!$A$4:$A$14,0),MATCH(1,($U$2=GRID!$B$1:$BI$1)*(КАЛЕНДАРЬ!$X16=GRID!$B$3:$BI$3),0))*(1-GRID!$B$69),0))</f>
        <v>50000</v>
      </c>
      <c r="N156" s="48" cm="1">
        <f t="array" ref="N156">IF($I$2="Открытый тариф",
INDEX(GRID!$B$17:$BI$27,MATCH(M$7,GRID!$A$17:$A$27,0),MATCH(1,($U$2=GRID!$B$1:$BI$1)*(КАЛЕНДАРЬ!$X16=GRID!$B$3:$BI$3), 0)),
ROUNDUP(INDEX(GRID!$B$17:$BI$27,MATCH(M$7,GRID!$A$17:$A$27,0),MATCH(1,($U$2=GRID!$B$1:$BI$1)*(КАЛЕНДАРЬ!$X16=GRID!$B$3:$BI$3), 0))*(1-GRID!$B$69),0))</f>
        <v>52500</v>
      </c>
      <c r="O156" s="49" cm="1">
        <f t="array" ref="O156">IF($I$2="Открытый тариф",
INDEX(GRID!$B$4:$BI$14,MATCH(O$7,GRID!$A$4:$A$14,0),MATCH(1,($U$2=GRID!$B$1:$BI$1)*(КАЛЕНДАРЬ!$X16=GRID!$B$3:$BI$3), 0)),
ROUNDUP(INDEX(GRID!$B$4:$BI$14,MATCH(O$7,GRID!$A$4:$A$14,0),MATCH(1,($U$2=GRID!$B$1:$BI$1)*(КАЛЕНДАРЬ!$X16=GRID!$B$3:$BI$3),0))*(1-GRID!$B$69),0))</f>
        <v>56500</v>
      </c>
      <c r="P156" s="49" cm="1">
        <f t="array" ref="P156">IF($I$2="Открытый тариф",
INDEX(GRID!$B$17:$BI$27,MATCH(O$7,GRID!$A$17:$A$27,0),MATCH(1,($U$2=GRID!$B$1:$BI$1)*(КАЛЕНДАРЬ!$X16=GRID!$B$3:$BI$3), 0)),
ROUNDUP(INDEX(GRID!$B$17:$BI$27,MATCH(O$7,GRID!$A$17:$A$27,0),MATCH(1,($U$2=GRID!$B$1:$BI$1)*(КАЛЕНДАРЬ!$X16=GRID!$B$3:$BI$3), 0))*(1-GRID!$B$69),0))</f>
        <v>59000</v>
      </c>
      <c r="Q156" s="49" t="e" cm="1">
        <f t="array" ref="Q156">IF($I$2="Открытый тариф",
INDEX(GRID!$B$4:$BI$14,MATCH(Q$7,GRID!$A$4:$A$14,0),MATCH(1,($U$2=GRID!$B$1:$BI$1)*(КАЛЕНДАРЬ!$X16=GRID!$B$3:$BI$3), 0)),
ROUNDUP(INDEX(GRID!$B$4:$BI$14,MATCH(Q$7,GRID!$A$4:$A$14,0),MATCH(1,($U$2=GRID!$B$1:$BI$1)*(КАЛЕНДАРЬ!$X16=GRID!$B$3:$BI$3),0))*(1-GRID!$B$69),0))</f>
        <v>#N/A</v>
      </c>
      <c r="R156" s="49" t="e" cm="1">
        <f t="array" ref="R156">IF($I$2="Открытый тариф",
INDEX(GRID!$B$17:$BI$27,MATCH(Q$7,GRID!$A$17:$A$27,0),MATCH(1,($U$2=GRID!$B$1:$BI$1)*(КАЛЕНДАРЬ!$X16=GRID!$B$3:$BI$3), 0)),
ROUNDUP(INDEX(GRID!$B$17:$BI$27,MATCH(Q$7,GRID!$A$17:$A$27,0),MATCH(1,($U$2=GRID!$B$1:$BI$1)*(КАЛЕНДАРЬ!$X16=GRID!$B$3:$BI$3), 0))*(1-GRID!$B$69),0))</f>
        <v>#N/A</v>
      </c>
      <c r="S156" s="49" t="e" cm="1">
        <f t="array" ref="S156">IF($I$2="Открытый тариф",
INDEX(GRID!$B$4:$BI$14,MATCH(S$7,GRID!$A$4:$A$14,0),MATCH(1,($U$2=GRID!$B$1:$BI$1)*(КАЛЕНДАРЬ!$X16=GRID!$B$3:$BI$3), 0)),
ROUNDUP(INDEX(GRID!$B$4:$BI$14,MATCH(S$7,GRID!$A$4:$A$14,0),MATCH(1,($U$2=GRID!$B$1:$BI$1)*(КАЛЕНДАРЬ!$X16=GRID!$B$3:$BI$3),0))*(1-GRID!$B$69),0))</f>
        <v>#N/A</v>
      </c>
      <c r="T156" s="49" t="e" cm="1">
        <f t="array" ref="T156">IF($I$2="Открытый тариф",
INDEX(GRID!$B$17:$BI$27,MATCH(S$7,GRID!$A$17:$A$27,0),MATCH(1,($U$2=GRID!$B$1:$BI$1)*(КАЛЕНДАРЬ!$X16=GRID!$B$3:$BI$3), 0)),
ROUNDUP(INDEX(GRID!$B$17:$BI$27,MATCH(S$7,GRID!$A$17:$A$27,0),MATCH(1,($U$2=GRID!$B$1:$BI$1)*(КАЛЕНДАРЬ!$X16=GRID!$B$3:$BI$3), 0))*(1-GRID!$B$69),0))</f>
        <v>#N/A</v>
      </c>
      <c r="U156" s="49" cm="1">
        <f t="array" ref="U156">IF($I$2="Открытый тариф",
INDEX(GRID!$B$4:$BI$14,MATCH(U$7,GRID!$A$4:$A$14,0),MATCH(1,($U$2=GRID!$B$1:$BI$1)*(КАЛЕНДАРЬ!$X16=GRID!$B$3:$BI$3), 0)),
ROUNDUP(INDEX(GRID!$B$4:$BI$14,MATCH(U$7,GRID!$A$4:$A$14,0),MATCH(1,($U$2=GRID!$B$1:$BI$1)*(КАЛЕНДАРЬ!$X16=GRID!$B$3:$BI$3),0))*(1-GRID!$B$69),0))</f>
        <v>88000</v>
      </c>
      <c r="V156" s="49" cm="1">
        <f t="array" ref="V156">IF($I$2="Открытый тариф",
INDEX(GRID!$B$17:$BI$27,MATCH(U$7,GRID!$A$17:$A$27,0),MATCH(1,($U$2=GRID!$B$1:$BI$1)*(КАЛЕНДАРЬ!$X16=GRID!$B$3:$BI$3), 0)),
ROUNDUP(INDEX(GRID!$B$17:$BI$27,MATCH(U$7,GRID!$A$17:$A$27,0),MATCH(1,($U$2=GRID!$B$1:$BI$1)*(КАЛЕНДАРЬ!$X16=GRID!$B$3:$BI$3), 0))*(1-GRID!$B$69),0))</f>
        <v>90500</v>
      </c>
      <c r="W156" s="49" cm="1">
        <f t="array" ref="W156">IF($I$2="Открытый тариф",
INDEX(GRID!$B$4:$BI$14,MATCH(W$7,GRID!$A$4:$A$14,0),MATCH(1,($U$2=GRID!$B$1:$BI$1)*(КАЛЕНДАРЬ!$X16=GRID!$B$3:$BI$3), 0)),
ROUNDUP(INDEX(GRID!$B$4:$BI$14,MATCH(W$7,GRID!$A$4:$A$14,0),MATCH(1,($U$2=GRID!$B$1:$BI$1)*(КАЛЕНДАРЬ!$X16=GRID!$B$3:$BI$3),0))*(1-GRID!$B$69),0))</f>
        <v>317000</v>
      </c>
      <c r="X156" s="49" cm="1">
        <f t="array" ref="X156">IF($I$2="Открытый тариф",
INDEX(GRID!$B$17:$BI$27,MATCH(W$7,GRID!$A$17:$A$27,0),MATCH(1,($U$2=GRID!$B$1:$BI$1)*(КАЛЕНДАРЬ!$X16=GRID!$B$3:$BI$3), 0)),
ROUNDUP(INDEX(GRID!$B$17:$BI$27,MATCH(W$7,GRID!$A$17:$A$27,0),MATCH(1,($U$2=GRID!$B$1:$BI$1)*(КАЛЕНДАРЬ!$X16=GRID!$B$3:$BI$3), 0))*(1-GRID!$B$69),0))</f>
        <v>319500</v>
      </c>
    </row>
    <row r="157" spans="1:24" ht="12.75" hidden="1" customHeight="1" x14ac:dyDescent="0.2">
      <c r="A157" s="117" t="s">
        <v>48</v>
      </c>
      <c r="B157" s="117">
        <v>14</v>
      </c>
      <c r="C157" s="47" cm="1">
        <f t="array" ref="C157">IF($I$2="Открытый тариф",
INDEX(GRID!$B$4:$BI$14,MATCH(C$7,GRID!$A$4:$A$14,0),MATCH(1,($U$2=GRID!$B$1:$BI$1)*(КАЛЕНДАРЬ!$X17=GRID!$B$3:$BI$3), 0)),
ROUNDUP(INDEX(GRID!$B$4:$BI$14,MATCH(C$7,GRID!$A$4:$A$14,0),MATCH(1,($U$2=GRID!$B$1:$BI$1)*(КАЛЕНДАРЬ!$X17=GRID!$B$3:$BI$3),0))*(1-GRID!$B$69),0))</f>
        <v>29000</v>
      </c>
      <c r="D157" s="48" cm="1">
        <f t="array" ref="D157">IF($I$2="Открытый тариф",
INDEX(GRID!$B$17:$BI$27,MATCH(C$7,GRID!$A$17:$A$27,0),MATCH(1,($U$2=GRID!$B$1:$BI$1)*(КАЛЕНДАРЬ!$X17=GRID!$B$3:$BI$3), 0)),
ROUNDUP(INDEX(GRID!$B$17:$BI$27,MATCH(C$7,GRID!$A$17:$A$27,0),MATCH(1,($U$2=GRID!$B$1:$BI$1)*(КАЛЕНДАРЬ!$X17=GRID!$B$3:$BI$3), 0))*(1-GRID!$B$69),0))</f>
        <v>31500</v>
      </c>
      <c r="E157" s="47" cm="1">
        <f t="array" ref="E157">IF($I$2="Открытый тариф",
INDEX(GRID!$B$4:$BI$14,MATCH(E$7,GRID!$A$4:$A$14,0),MATCH(1,($U$2=GRID!$B$1:$BI$1)*(КАЛЕНДАРЬ!$X17=GRID!$B$3:$BI$3), 0)),
ROUNDUP(INDEX(GRID!$B$4:$BI$14,MATCH(E$7,GRID!$A$4:$A$14,0),MATCH(1,($U$2=GRID!$B$1:$BI$1)*(КАЛЕНДАРЬ!$X17=GRID!$B$3:$BI$3),0))*(1-GRID!$B$69),0))</f>
        <v>32400</v>
      </c>
      <c r="F157" s="48" cm="1">
        <f t="array" ref="F157">IF($I$2="Открытый тариф",
INDEX(GRID!$B$17:$BI$27,MATCH(E$7,GRID!$A$17:$A$27,0),MATCH(1,($U$2=GRID!$B$1:$BI$1)*(КАЛЕНДАРЬ!$X17=GRID!$B$3:$BI$3), 0)),
ROUNDUP(INDEX(GRID!$B$17:$BI$27,MATCH(E$7,GRID!$A$17:$A$27,0),MATCH(1,($U$2=GRID!$B$1:$BI$1)*(КАЛЕНДАРЬ!$X17=GRID!$B$3:$BI$3), 0))*(1-GRID!$B$69),0))</f>
        <v>34900</v>
      </c>
      <c r="G157" s="47" t="e" cm="1">
        <f t="array" ref="G157">IF($I$2="Открытый тариф",
INDEX(GRID!$B$4:$BI$14,MATCH(G$7,GRID!$A$4:$A$14,0),MATCH(1,($U$2=GRID!$B$1:$BI$1)*(КАЛЕНДАРЬ!$X17=GRID!$B$3:$BI$3), 0)),
ROUNDUP(INDEX(GRID!$B$4:$BI$14,MATCH(G$7,GRID!$A$4:$A$14,0),MATCH(1,($U$2=GRID!$B$1:$BI$1)*(КАЛЕНДАРЬ!$X17=GRID!$B$3:$BI$3),0))*(1-GRID!$B$69),0))</f>
        <v>#N/A</v>
      </c>
      <c r="H157" s="48" t="e" cm="1">
        <f t="array" ref="H157">IF($I$2="Открытый тариф",
INDEX(GRID!$B$17:$BI$27,MATCH(G$7,GRID!$A$17:$A$27,0),MATCH(1,($U$2=GRID!$B$1:$BI$1)*(КАЛЕНДАРЬ!$X17=GRID!$B$3:$BI$3), 0)),
ROUNDUP(INDEX(GRID!$B$17:$BI$27,MATCH(G$7,GRID!$A$17:$A$27,0),MATCH(1,($U$2=GRID!$B$1:$BI$1)*(КАЛЕНДАРЬ!$X17=GRID!$B$3:$BI$3), 0))*(1-GRID!$B$69),0))</f>
        <v>#N/A</v>
      </c>
      <c r="I157" s="47" t="e" cm="1">
        <f t="array" ref="I157">IF($I$2="Открытый тариф",
INDEX(GRID!$B$4:$BI$14,MATCH(I$7,GRID!$A$4:$A$14,0),MATCH(1,($U$2=GRID!$B$1:$BI$1)*(КАЛЕНДАРЬ!$X17=GRID!$B$3:$BI$3), 0)),
ROUNDUP(INDEX(GRID!$B$4:$BI$14,MATCH(I$7,GRID!$A$4:$A$14,0),MATCH(1,($U$2=GRID!$B$1:$BI$1)*(КАЛЕНДАРЬ!$X17=GRID!$B$3:$BI$3),0))*(1-GRID!$B$69),0))</f>
        <v>#N/A</v>
      </c>
      <c r="J157" s="48" t="e" cm="1">
        <f t="array" ref="J157">IF($I$2="Открытый тариф",
INDEX(GRID!$B$17:$BI$27,MATCH(I$7,GRID!$A$17:$A$27,0),MATCH(1,($U$2=GRID!$B$1:$BI$1)*(КАЛЕНДАРЬ!$X17=GRID!$B$3:$BI$3), 0)),
ROUNDUP(INDEX(GRID!$B$17:$BI$27,MATCH(I$7,GRID!$A$17:$A$27,0),MATCH(1,($U$2=GRID!$B$1:$BI$1)*(КАЛЕНДАРЬ!$X17=GRID!$B$3:$BI$3), 0))*(1-GRID!$B$69),0))</f>
        <v>#N/A</v>
      </c>
      <c r="K157" s="47" cm="1">
        <f t="array" ref="K157">IF($I$2="Открытый тариф",
INDEX(GRID!$B$4:$BI$14,MATCH(K$7,GRID!$A$4:$A$14,0),MATCH(1,($U$2=GRID!$B$1:$BI$1)*(КАЛЕНДАРЬ!$X17=GRID!$B$3:$BI$3), 0)),
ROUNDUP(INDEX(GRID!$B$4:$BI$14,MATCH(K$7,GRID!$A$4:$A$14,0),MATCH(1,($U$2=GRID!$B$1:$BI$1)*(КАЛЕНДАРЬ!$X17=GRID!$B$3:$BI$3),0))*(1-GRID!$B$69),0))</f>
        <v>44800</v>
      </c>
      <c r="L157" s="48" cm="1">
        <f t="array" ref="L157">IF($I$2="Открытый тариф",
INDEX(GRID!$B$17:$BI$27,MATCH(K$7,GRID!$A$17:$A$27,0),MATCH(1,($U$2=GRID!$B$1:$BI$1)*(КАЛЕНДАРЬ!$X17=GRID!$B$3:$BI$3), 0)),
ROUNDUP(INDEX(GRID!$B$17:$BI$27,MATCH(K$7,GRID!$A$17:$A$27,0),MATCH(1,($U$2=GRID!$B$1:$BI$1)*(КАЛЕНДАРЬ!$X17=GRID!$B$3:$BI$3), 0))*(1-GRID!$B$69),0))</f>
        <v>47300</v>
      </c>
      <c r="M157" s="47" cm="1">
        <f t="array" ref="M157">IF($I$2="Открытый тариф",
INDEX(GRID!$B$4:$BI$14,MATCH(M$7,GRID!$A$4:$A$14,0),MATCH(1,($U$2=GRID!$B$1:$BI$1)*(КАЛЕНДАРЬ!$X17=GRID!$B$3:$BI$3), 0)),
ROUNDUP(INDEX(GRID!$B$4:$BI$14,MATCH(M$7,GRID!$A$4:$A$14,0),MATCH(1,($U$2=GRID!$B$1:$BI$1)*(КАЛЕНДАРЬ!$X17=GRID!$B$3:$BI$3),0))*(1-GRID!$B$69),0))</f>
        <v>50000</v>
      </c>
      <c r="N157" s="48" cm="1">
        <f t="array" ref="N157">IF($I$2="Открытый тариф",
INDEX(GRID!$B$17:$BI$27,MATCH(M$7,GRID!$A$17:$A$27,0),MATCH(1,($U$2=GRID!$B$1:$BI$1)*(КАЛЕНДАРЬ!$X17=GRID!$B$3:$BI$3), 0)),
ROUNDUP(INDEX(GRID!$B$17:$BI$27,MATCH(M$7,GRID!$A$17:$A$27,0),MATCH(1,($U$2=GRID!$B$1:$BI$1)*(КАЛЕНДАРЬ!$X17=GRID!$B$3:$BI$3), 0))*(1-GRID!$B$69),0))</f>
        <v>52500</v>
      </c>
      <c r="O157" s="49" cm="1">
        <f t="array" ref="O157">IF($I$2="Открытый тариф",
INDEX(GRID!$B$4:$BI$14,MATCH(O$7,GRID!$A$4:$A$14,0),MATCH(1,($U$2=GRID!$B$1:$BI$1)*(КАЛЕНДАРЬ!$X17=GRID!$B$3:$BI$3), 0)),
ROUNDUP(INDEX(GRID!$B$4:$BI$14,MATCH(O$7,GRID!$A$4:$A$14,0),MATCH(1,($U$2=GRID!$B$1:$BI$1)*(КАЛЕНДАРЬ!$X17=GRID!$B$3:$BI$3),0))*(1-GRID!$B$69),0))</f>
        <v>56500</v>
      </c>
      <c r="P157" s="49" cm="1">
        <f t="array" ref="P157">IF($I$2="Открытый тариф",
INDEX(GRID!$B$17:$BI$27,MATCH(O$7,GRID!$A$17:$A$27,0),MATCH(1,($U$2=GRID!$B$1:$BI$1)*(КАЛЕНДАРЬ!$X17=GRID!$B$3:$BI$3), 0)),
ROUNDUP(INDEX(GRID!$B$17:$BI$27,MATCH(O$7,GRID!$A$17:$A$27,0),MATCH(1,($U$2=GRID!$B$1:$BI$1)*(КАЛЕНДАРЬ!$X17=GRID!$B$3:$BI$3), 0))*(1-GRID!$B$69),0))</f>
        <v>59000</v>
      </c>
      <c r="Q157" s="49" t="e" cm="1">
        <f t="array" ref="Q157">IF($I$2="Открытый тариф",
INDEX(GRID!$B$4:$BI$14,MATCH(Q$7,GRID!$A$4:$A$14,0),MATCH(1,($U$2=GRID!$B$1:$BI$1)*(КАЛЕНДАРЬ!$X17=GRID!$B$3:$BI$3), 0)),
ROUNDUP(INDEX(GRID!$B$4:$BI$14,MATCH(Q$7,GRID!$A$4:$A$14,0),MATCH(1,($U$2=GRID!$B$1:$BI$1)*(КАЛЕНДАРЬ!$X17=GRID!$B$3:$BI$3),0))*(1-GRID!$B$69),0))</f>
        <v>#N/A</v>
      </c>
      <c r="R157" s="49" t="e" cm="1">
        <f t="array" ref="R157">IF($I$2="Открытый тариф",
INDEX(GRID!$B$17:$BI$27,MATCH(Q$7,GRID!$A$17:$A$27,0),MATCH(1,($U$2=GRID!$B$1:$BI$1)*(КАЛЕНДАРЬ!$X17=GRID!$B$3:$BI$3), 0)),
ROUNDUP(INDEX(GRID!$B$17:$BI$27,MATCH(Q$7,GRID!$A$17:$A$27,0),MATCH(1,($U$2=GRID!$B$1:$BI$1)*(КАЛЕНДАРЬ!$X17=GRID!$B$3:$BI$3), 0))*(1-GRID!$B$69),0))</f>
        <v>#N/A</v>
      </c>
      <c r="S157" s="49" t="e" cm="1">
        <f t="array" ref="S157">IF($I$2="Открытый тариф",
INDEX(GRID!$B$4:$BI$14,MATCH(S$7,GRID!$A$4:$A$14,0),MATCH(1,($U$2=GRID!$B$1:$BI$1)*(КАЛЕНДАРЬ!$X17=GRID!$B$3:$BI$3), 0)),
ROUNDUP(INDEX(GRID!$B$4:$BI$14,MATCH(S$7,GRID!$A$4:$A$14,0),MATCH(1,($U$2=GRID!$B$1:$BI$1)*(КАЛЕНДАРЬ!$X17=GRID!$B$3:$BI$3),0))*(1-GRID!$B$69),0))</f>
        <v>#N/A</v>
      </c>
      <c r="T157" s="49" t="e" cm="1">
        <f t="array" ref="T157">IF($I$2="Открытый тариф",
INDEX(GRID!$B$17:$BI$27,MATCH(S$7,GRID!$A$17:$A$27,0),MATCH(1,($U$2=GRID!$B$1:$BI$1)*(КАЛЕНДАРЬ!$X17=GRID!$B$3:$BI$3), 0)),
ROUNDUP(INDEX(GRID!$B$17:$BI$27,MATCH(S$7,GRID!$A$17:$A$27,0),MATCH(1,($U$2=GRID!$B$1:$BI$1)*(КАЛЕНДАРЬ!$X17=GRID!$B$3:$BI$3), 0))*(1-GRID!$B$69),0))</f>
        <v>#N/A</v>
      </c>
      <c r="U157" s="49" cm="1">
        <f t="array" ref="U157">IF($I$2="Открытый тариф",
INDEX(GRID!$B$4:$BI$14,MATCH(U$7,GRID!$A$4:$A$14,0),MATCH(1,($U$2=GRID!$B$1:$BI$1)*(КАЛЕНДАРЬ!$X17=GRID!$B$3:$BI$3), 0)),
ROUNDUP(INDEX(GRID!$B$4:$BI$14,MATCH(U$7,GRID!$A$4:$A$14,0),MATCH(1,($U$2=GRID!$B$1:$BI$1)*(КАЛЕНДАРЬ!$X17=GRID!$B$3:$BI$3),0))*(1-GRID!$B$69),0))</f>
        <v>88000</v>
      </c>
      <c r="V157" s="49" cm="1">
        <f t="array" ref="V157">IF($I$2="Открытый тариф",
INDEX(GRID!$B$17:$BI$27,MATCH(U$7,GRID!$A$17:$A$27,0),MATCH(1,($U$2=GRID!$B$1:$BI$1)*(КАЛЕНДАРЬ!$X17=GRID!$B$3:$BI$3), 0)),
ROUNDUP(INDEX(GRID!$B$17:$BI$27,MATCH(U$7,GRID!$A$17:$A$27,0),MATCH(1,($U$2=GRID!$B$1:$BI$1)*(КАЛЕНДАРЬ!$X17=GRID!$B$3:$BI$3), 0))*(1-GRID!$B$69),0))</f>
        <v>90500</v>
      </c>
      <c r="W157" s="49" cm="1">
        <f t="array" ref="W157">IF($I$2="Открытый тариф",
INDEX(GRID!$B$4:$BI$14,MATCH(W$7,GRID!$A$4:$A$14,0),MATCH(1,($U$2=GRID!$B$1:$BI$1)*(КАЛЕНДАРЬ!$X17=GRID!$B$3:$BI$3), 0)),
ROUNDUP(INDEX(GRID!$B$4:$BI$14,MATCH(W$7,GRID!$A$4:$A$14,0),MATCH(1,($U$2=GRID!$B$1:$BI$1)*(КАЛЕНДАРЬ!$X17=GRID!$B$3:$BI$3),0))*(1-GRID!$B$69),0))</f>
        <v>317000</v>
      </c>
      <c r="X157" s="49" cm="1">
        <f t="array" ref="X157">IF($I$2="Открытый тариф",
INDEX(GRID!$B$17:$BI$27,MATCH(W$7,GRID!$A$17:$A$27,0),MATCH(1,($U$2=GRID!$B$1:$BI$1)*(КАЛЕНДАРЬ!$X17=GRID!$B$3:$BI$3), 0)),
ROUNDUP(INDEX(GRID!$B$17:$BI$27,MATCH(W$7,GRID!$A$17:$A$27,0),MATCH(1,($U$2=GRID!$B$1:$BI$1)*(КАЛЕНДАРЬ!$X17=GRID!$B$3:$BI$3), 0))*(1-GRID!$B$69),0))</f>
        <v>319500</v>
      </c>
    </row>
    <row r="158" spans="1:24" ht="12.75" hidden="1" customHeight="1" x14ac:dyDescent="0.2">
      <c r="A158" s="117" t="s">
        <v>42</v>
      </c>
      <c r="B158" s="117">
        <v>15</v>
      </c>
      <c r="C158" s="47" cm="1">
        <f t="array" ref="C158">IF($I$2="Открытый тариф",
INDEX(GRID!$B$4:$BI$14,MATCH(C$7,GRID!$A$4:$A$14,0),MATCH(1,($U$2=GRID!$B$1:$BI$1)*(КАЛЕНДАРЬ!$X18=GRID!$B$3:$BI$3), 0)),
ROUNDUP(INDEX(GRID!$B$4:$BI$14,MATCH(C$7,GRID!$A$4:$A$14,0),MATCH(1,($U$2=GRID!$B$1:$BI$1)*(КАЛЕНДАРЬ!$X18=GRID!$B$3:$BI$3),0))*(1-GRID!$B$69),0))</f>
        <v>29000</v>
      </c>
      <c r="D158" s="48" cm="1">
        <f t="array" ref="D158">IF($I$2="Открытый тариф",
INDEX(GRID!$B$17:$BI$27,MATCH(C$7,GRID!$A$17:$A$27,0),MATCH(1,($U$2=GRID!$B$1:$BI$1)*(КАЛЕНДАРЬ!$X18=GRID!$B$3:$BI$3), 0)),
ROUNDUP(INDEX(GRID!$B$17:$BI$27,MATCH(C$7,GRID!$A$17:$A$27,0),MATCH(1,($U$2=GRID!$B$1:$BI$1)*(КАЛЕНДАРЬ!$X18=GRID!$B$3:$BI$3), 0))*(1-GRID!$B$69),0))</f>
        <v>31500</v>
      </c>
      <c r="E158" s="47" cm="1">
        <f t="array" ref="E158">IF($I$2="Открытый тариф",
INDEX(GRID!$B$4:$BI$14,MATCH(E$7,GRID!$A$4:$A$14,0),MATCH(1,($U$2=GRID!$B$1:$BI$1)*(КАЛЕНДАРЬ!$X18=GRID!$B$3:$BI$3), 0)),
ROUNDUP(INDEX(GRID!$B$4:$BI$14,MATCH(E$7,GRID!$A$4:$A$14,0),MATCH(1,($U$2=GRID!$B$1:$BI$1)*(КАЛЕНДАРЬ!$X18=GRID!$B$3:$BI$3),0))*(1-GRID!$B$69),0))</f>
        <v>32400</v>
      </c>
      <c r="F158" s="48" cm="1">
        <f t="array" ref="F158">IF($I$2="Открытый тариф",
INDEX(GRID!$B$17:$BI$27,MATCH(E$7,GRID!$A$17:$A$27,0),MATCH(1,($U$2=GRID!$B$1:$BI$1)*(КАЛЕНДАРЬ!$X18=GRID!$B$3:$BI$3), 0)),
ROUNDUP(INDEX(GRID!$B$17:$BI$27,MATCH(E$7,GRID!$A$17:$A$27,0),MATCH(1,($U$2=GRID!$B$1:$BI$1)*(КАЛЕНДАРЬ!$X18=GRID!$B$3:$BI$3), 0))*(1-GRID!$B$69),0))</f>
        <v>34900</v>
      </c>
      <c r="G158" s="47" t="e" cm="1">
        <f t="array" ref="G158">IF($I$2="Открытый тариф",
INDEX(GRID!$B$4:$BI$14,MATCH(G$7,GRID!$A$4:$A$14,0),MATCH(1,($U$2=GRID!$B$1:$BI$1)*(КАЛЕНДАРЬ!$X18=GRID!$B$3:$BI$3), 0)),
ROUNDUP(INDEX(GRID!$B$4:$BI$14,MATCH(G$7,GRID!$A$4:$A$14,0),MATCH(1,($U$2=GRID!$B$1:$BI$1)*(КАЛЕНДАРЬ!$X18=GRID!$B$3:$BI$3),0))*(1-GRID!$B$69),0))</f>
        <v>#N/A</v>
      </c>
      <c r="H158" s="48" t="e" cm="1">
        <f t="array" ref="H158">IF($I$2="Открытый тариф",
INDEX(GRID!$B$17:$BI$27,MATCH(G$7,GRID!$A$17:$A$27,0),MATCH(1,($U$2=GRID!$B$1:$BI$1)*(КАЛЕНДАРЬ!$X18=GRID!$B$3:$BI$3), 0)),
ROUNDUP(INDEX(GRID!$B$17:$BI$27,MATCH(G$7,GRID!$A$17:$A$27,0),MATCH(1,($U$2=GRID!$B$1:$BI$1)*(КАЛЕНДАРЬ!$X18=GRID!$B$3:$BI$3), 0))*(1-GRID!$B$69),0))</f>
        <v>#N/A</v>
      </c>
      <c r="I158" s="47" t="e" cm="1">
        <f t="array" ref="I158">IF($I$2="Открытый тариф",
INDEX(GRID!$B$4:$BI$14,MATCH(I$7,GRID!$A$4:$A$14,0),MATCH(1,($U$2=GRID!$B$1:$BI$1)*(КАЛЕНДАРЬ!$X18=GRID!$B$3:$BI$3), 0)),
ROUNDUP(INDEX(GRID!$B$4:$BI$14,MATCH(I$7,GRID!$A$4:$A$14,0),MATCH(1,($U$2=GRID!$B$1:$BI$1)*(КАЛЕНДАРЬ!$X18=GRID!$B$3:$BI$3),0))*(1-GRID!$B$69),0))</f>
        <v>#N/A</v>
      </c>
      <c r="J158" s="48" t="e" cm="1">
        <f t="array" ref="J158">IF($I$2="Открытый тариф",
INDEX(GRID!$B$17:$BI$27,MATCH(I$7,GRID!$A$17:$A$27,0),MATCH(1,($U$2=GRID!$B$1:$BI$1)*(КАЛЕНДАРЬ!$X18=GRID!$B$3:$BI$3), 0)),
ROUNDUP(INDEX(GRID!$B$17:$BI$27,MATCH(I$7,GRID!$A$17:$A$27,0),MATCH(1,($U$2=GRID!$B$1:$BI$1)*(КАЛЕНДАРЬ!$X18=GRID!$B$3:$BI$3), 0))*(1-GRID!$B$69),0))</f>
        <v>#N/A</v>
      </c>
      <c r="K158" s="47" cm="1">
        <f t="array" ref="K158">IF($I$2="Открытый тариф",
INDEX(GRID!$B$4:$BI$14,MATCH(K$7,GRID!$A$4:$A$14,0),MATCH(1,($U$2=GRID!$B$1:$BI$1)*(КАЛЕНДАРЬ!$X18=GRID!$B$3:$BI$3), 0)),
ROUNDUP(INDEX(GRID!$B$4:$BI$14,MATCH(K$7,GRID!$A$4:$A$14,0),MATCH(1,($U$2=GRID!$B$1:$BI$1)*(КАЛЕНДАРЬ!$X18=GRID!$B$3:$BI$3),0))*(1-GRID!$B$69),0))</f>
        <v>44800</v>
      </c>
      <c r="L158" s="48" cm="1">
        <f t="array" ref="L158">IF($I$2="Открытый тариф",
INDEX(GRID!$B$17:$BI$27,MATCH(K$7,GRID!$A$17:$A$27,0),MATCH(1,($U$2=GRID!$B$1:$BI$1)*(КАЛЕНДАРЬ!$X18=GRID!$B$3:$BI$3), 0)),
ROUNDUP(INDEX(GRID!$B$17:$BI$27,MATCH(K$7,GRID!$A$17:$A$27,0),MATCH(1,($U$2=GRID!$B$1:$BI$1)*(КАЛЕНДАРЬ!$X18=GRID!$B$3:$BI$3), 0))*(1-GRID!$B$69),0))</f>
        <v>47300</v>
      </c>
      <c r="M158" s="47" cm="1">
        <f t="array" ref="M158">IF($I$2="Открытый тариф",
INDEX(GRID!$B$4:$BI$14,MATCH(M$7,GRID!$A$4:$A$14,0),MATCH(1,($U$2=GRID!$B$1:$BI$1)*(КАЛЕНДАРЬ!$X18=GRID!$B$3:$BI$3), 0)),
ROUNDUP(INDEX(GRID!$B$4:$BI$14,MATCH(M$7,GRID!$A$4:$A$14,0),MATCH(1,($U$2=GRID!$B$1:$BI$1)*(КАЛЕНДАРЬ!$X18=GRID!$B$3:$BI$3),0))*(1-GRID!$B$69),0))</f>
        <v>50000</v>
      </c>
      <c r="N158" s="48" cm="1">
        <f t="array" ref="N158">IF($I$2="Открытый тариф",
INDEX(GRID!$B$17:$BI$27,MATCH(M$7,GRID!$A$17:$A$27,0),MATCH(1,($U$2=GRID!$B$1:$BI$1)*(КАЛЕНДАРЬ!$X18=GRID!$B$3:$BI$3), 0)),
ROUNDUP(INDEX(GRID!$B$17:$BI$27,MATCH(M$7,GRID!$A$17:$A$27,0),MATCH(1,($U$2=GRID!$B$1:$BI$1)*(КАЛЕНДАРЬ!$X18=GRID!$B$3:$BI$3), 0))*(1-GRID!$B$69),0))</f>
        <v>52500</v>
      </c>
      <c r="O158" s="49" cm="1">
        <f t="array" ref="O158">IF($I$2="Открытый тариф",
INDEX(GRID!$B$4:$BI$14,MATCH(O$7,GRID!$A$4:$A$14,0),MATCH(1,($U$2=GRID!$B$1:$BI$1)*(КАЛЕНДАРЬ!$X18=GRID!$B$3:$BI$3), 0)),
ROUNDUP(INDEX(GRID!$B$4:$BI$14,MATCH(O$7,GRID!$A$4:$A$14,0),MATCH(1,($U$2=GRID!$B$1:$BI$1)*(КАЛЕНДАРЬ!$X18=GRID!$B$3:$BI$3),0))*(1-GRID!$B$69),0))</f>
        <v>56500</v>
      </c>
      <c r="P158" s="49" cm="1">
        <f t="array" ref="P158">IF($I$2="Открытый тариф",
INDEX(GRID!$B$17:$BI$27,MATCH(O$7,GRID!$A$17:$A$27,0),MATCH(1,($U$2=GRID!$B$1:$BI$1)*(КАЛЕНДАРЬ!$X18=GRID!$B$3:$BI$3), 0)),
ROUNDUP(INDEX(GRID!$B$17:$BI$27,MATCH(O$7,GRID!$A$17:$A$27,0),MATCH(1,($U$2=GRID!$B$1:$BI$1)*(КАЛЕНДАРЬ!$X18=GRID!$B$3:$BI$3), 0))*(1-GRID!$B$69),0))</f>
        <v>59000</v>
      </c>
      <c r="Q158" s="49" t="e" cm="1">
        <f t="array" ref="Q158">IF($I$2="Открытый тариф",
INDEX(GRID!$B$4:$BI$14,MATCH(Q$7,GRID!$A$4:$A$14,0),MATCH(1,($U$2=GRID!$B$1:$BI$1)*(КАЛЕНДАРЬ!$X18=GRID!$B$3:$BI$3), 0)),
ROUNDUP(INDEX(GRID!$B$4:$BI$14,MATCH(Q$7,GRID!$A$4:$A$14,0),MATCH(1,($U$2=GRID!$B$1:$BI$1)*(КАЛЕНДАРЬ!$X18=GRID!$B$3:$BI$3),0))*(1-GRID!$B$69),0))</f>
        <v>#N/A</v>
      </c>
      <c r="R158" s="49" t="e" cm="1">
        <f t="array" ref="R158">IF($I$2="Открытый тариф",
INDEX(GRID!$B$17:$BI$27,MATCH(Q$7,GRID!$A$17:$A$27,0),MATCH(1,($U$2=GRID!$B$1:$BI$1)*(КАЛЕНДАРЬ!$X18=GRID!$B$3:$BI$3), 0)),
ROUNDUP(INDEX(GRID!$B$17:$BI$27,MATCH(Q$7,GRID!$A$17:$A$27,0),MATCH(1,($U$2=GRID!$B$1:$BI$1)*(КАЛЕНДАРЬ!$X18=GRID!$B$3:$BI$3), 0))*(1-GRID!$B$69),0))</f>
        <v>#N/A</v>
      </c>
      <c r="S158" s="49" t="e" cm="1">
        <f t="array" ref="S158">IF($I$2="Открытый тариф",
INDEX(GRID!$B$4:$BI$14,MATCH(S$7,GRID!$A$4:$A$14,0),MATCH(1,($U$2=GRID!$B$1:$BI$1)*(КАЛЕНДАРЬ!$X18=GRID!$B$3:$BI$3), 0)),
ROUNDUP(INDEX(GRID!$B$4:$BI$14,MATCH(S$7,GRID!$A$4:$A$14,0),MATCH(1,($U$2=GRID!$B$1:$BI$1)*(КАЛЕНДАРЬ!$X18=GRID!$B$3:$BI$3),0))*(1-GRID!$B$69),0))</f>
        <v>#N/A</v>
      </c>
      <c r="T158" s="49" t="e" cm="1">
        <f t="array" ref="T158">IF($I$2="Открытый тариф",
INDEX(GRID!$B$17:$BI$27,MATCH(S$7,GRID!$A$17:$A$27,0),MATCH(1,($U$2=GRID!$B$1:$BI$1)*(КАЛЕНДАРЬ!$X18=GRID!$B$3:$BI$3), 0)),
ROUNDUP(INDEX(GRID!$B$17:$BI$27,MATCH(S$7,GRID!$A$17:$A$27,0),MATCH(1,($U$2=GRID!$B$1:$BI$1)*(КАЛЕНДАРЬ!$X18=GRID!$B$3:$BI$3), 0))*(1-GRID!$B$69),0))</f>
        <v>#N/A</v>
      </c>
      <c r="U158" s="49" cm="1">
        <f t="array" ref="U158">IF($I$2="Открытый тариф",
INDEX(GRID!$B$4:$BI$14,MATCH(U$7,GRID!$A$4:$A$14,0),MATCH(1,($U$2=GRID!$B$1:$BI$1)*(КАЛЕНДАРЬ!$X18=GRID!$B$3:$BI$3), 0)),
ROUNDUP(INDEX(GRID!$B$4:$BI$14,MATCH(U$7,GRID!$A$4:$A$14,0),MATCH(1,($U$2=GRID!$B$1:$BI$1)*(КАЛЕНДАРЬ!$X18=GRID!$B$3:$BI$3),0))*(1-GRID!$B$69),0))</f>
        <v>88000</v>
      </c>
      <c r="V158" s="49" cm="1">
        <f t="array" ref="V158">IF($I$2="Открытый тариф",
INDEX(GRID!$B$17:$BI$27,MATCH(U$7,GRID!$A$17:$A$27,0),MATCH(1,($U$2=GRID!$B$1:$BI$1)*(КАЛЕНДАРЬ!$X18=GRID!$B$3:$BI$3), 0)),
ROUNDUP(INDEX(GRID!$B$17:$BI$27,MATCH(U$7,GRID!$A$17:$A$27,0),MATCH(1,($U$2=GRID!$B$1:$BI$1)*(КАЛЕНДАРЬ!$X18=GRID!$B$3:$BI$3), 0))*(1-GRID!$B$69),0))</f>
        <v>90500</v>
      </c>
      <c r="W158" s="49" cm="1">
        <f t="array" ref="W158">IF($I$2="Открытый тариф",
INDEX(GRID!$B$4:$BI$14,MATCH(W$7,GRID!$A$4:$A$14,0),MATCH(1,($U$2=GRID!$B$1:$BI$1)*(КАЛЕНДАРЬ!$X18=GRID!$B$3:$BI$3), 0)),
ROUNDUP(INDEX(GRID!$B$4:$BI$14,MATCH(W$7,GRID!$A$4:$A$14,0),MATCH(1,($U$2=GRID!$B$1:$BI$1)*(КАЛЕНДАРЬ!$X18=GRID!$B$3:$BI$3),0))*(1-GRID!$B$69),0))</f>
        <v>317000</v>
      </c>
      <c r="X158" s="49" cm="1">
        <f t="array" ref="X158">IF($I$2="Открытый тариф",
INDEX(GRID!$B$17:$BI$27,MATCH(W$7,GRID!$A$17:$A$27,0),MATCH(1,($U$2=GRID!$B$1:$BI$1)*(КАЛЕНДАРЬ!$X18=GRID!$B$3:$BI$3), 0)),
ROUNDUP(INDEX(GRID!$B$17:$BI$27,MATCH(W$7,GRID!$A$17:$A$27,0),MATCH(1,($U$2=GRID!$B$1:$BI$1)*(КАЛЕНДАРЬ!$X18=GRID!$B$3:$BI$3), 0))*(1-GRID!$B$69),0))</f>
        <v>319500</v>
      </c>
    </row>
    <row r="159" spans="1:24" ht="12.75" hidden="1" customHeight="1" x14ac:dyDescent="0.2">
      <c r="A159" s="117" t="s">
        <v>43</v>
      </c>
      <c r="B159" s="117">
        <v>16</v>
      </c>
      <c r="C159" s="47" cm="1">
        <f t="array" ref="C159">IF($I$2="Открытый тариф",
INDEX(GRID!$B$4:$BI$14,MATCH(C$7,GRID!$A$4:$A$14,0),MATCH(1,($U$2=GRID!$B$1:$BI$1)*(КАЛЕНДАРЬ!$X19=GRID!$B$3:$BI$3), 0)),
ROUNDUP(INDEX(GRID!$B$4:$BI$14,MATCH(C$7,GRID!$A$4:$A$14,0),MATCH(1,($U$2=GRID!$B$1:$BI$1)*(КАЛЕНДАРЬ!$X19=GRID!$B$3:$BI$3),0))*(1-GRID!$B$69),0))</f>
        <v>29000</v>
      </c>
      <c r="D159" s="48" cm="1">
        <f t="array" ref="D159">IF($I$2="Открытый тариф",
INDEX(GRID!$B$17:$BI$27,MATCH(C$7,GRID!$A$17:$A$27,0),MATCH(1,($U$2=GRID!$B$1:$BI$1)*(КАЛЕНДАРЬ!$X19=GRID!$B$3:$BI$3), 0)),
ROUNDUP(INDEX(GRID!$B$17:$BI$27,MATCH(C$7,GRID!$A$17:$A$27,0),MATCH(1,($U$2=GRID!$B$1:$BI$1)*(КАЛЕНДАРЬ!$X19=GRID!$B$3:$BI$3), 0))*(1-GRID!$B$69),0))</f>
        <v>31500</v>
      </c>
      <c r="E159" s="47" cm="1">
        <f t="array" ref="E159">IF($I$2="Открытый тариф",
INDEX(GRID!$B$4:$BI$14,MATCH(E$7,GRID!$A$4:$A$14,0),MATCH(1,($U$2=GRID!$B$1:$BI$1)*(КАЛЕНДАРЬ!$X19=GRID!$B$3:$BI$3), 0)),
ROUNDUP(INDEX(GRID!$B$4:$BI$14,MATCH(E$7,GRID!$A$4:$A$14,0),MATCH(1,($U$2=GRID!$B$1:$BI$1)*(КАЛЕНДАРЬ!$X19=GRID!$B$3:$BI$3),0))*(1-GRID!$B$69),0))</f>
        <v>32400</v>
      </c>
      <c r="F159" s="48" cm="1">
        <f t="array" ref="F159">IF($I$2="Открытый тариф",
INDEX(GRID!$B$17:$BI$27,MATCH(E$7,GRID!$A$17:$A$27,0),MATCH(1,($U$2=GRID!$B$1:$BI$1)*(КАЛЕНДАРЬ!$X19=GRID!$B$3:$BI$3), 0)),
ROUNDUP(INDEX(GRID!$B$17:$BI$27,MATCH(E$7,GRID!$A$17:$A$27,0),MATCH(1,($U$2=GRID!$B$1:$BI$1)*(КАЛЕНДАРЬ!$X19=GRID!$B$3:$BI$3), 0))*(1-GRID!$B$69),0))</f>
        <v>34900</v>
      </c>
      <c r="G159" s="47" t="e" cm="1">
        <f t="array" ref="G159">IF($I$2="Открытый тариф",
INDEX(GRID!$B$4:$BI$14,MATCH(G$7,GRID!$A$4:$A$14,0),MATCH(1,($U$2=GRID!$B$1:$BI$1)*(КАЛЕНДАРЬ!$X19=GRID!$B$3:$BI$3), 0)),
ROUNDUP(INDEX(GRID!$B$4:$BI$14,MATCH(G$7,GRID!$A$4:$A$14,0),MATCH(1,($U$2=GRID!$B$1:$BI$1)*(КАЛЕНДАРЬ!$X19=GRID!$B$3:$BI$3),0))*(1-GRID!$B$69),0))</f>
        <v>#N/A</v>
      </c>
      <c r="H159" s="48" t="e" cm="1">
        <f t="array" ref="H159">IF($I$2="Открытый тариф",
INDEX(GRID!$B$17:$BI$27,MATCH(G$7,GRID!$A$17:$A$27,0),MATCH(1,($U$2=GRID!$B$1:$BI$1)*(КАЛЕНДАРЬ!$X19=GRID!$B$3:$BI$3), 0)),
ROUNDUP(INDEX(GRID!$B$17:$BI$27,MATCH(G$7,GRID!$A$17:$A$27,0),MATCH(1,($U$2=GRID!$B$1:$BI$1)*(КАЛЕНДАРЬ!$X19=GRID!$B$3:$BI$3), 0))*(1-GRID!$B$69),0))</f>
        <v>#N/A</v>
      </c>
      <c r="I159" s="47" t="e" cm="1">
        <f t="array" ref="I159">IF($I$2="Открытый тариф",
INDEX(GRID!$B$4:$BI$14,MATCH(I$7,GRID!$A$4:$A$14,0),MATCH(1,($U$2=GRID!$B$1:$BI$1)*(КАЛЕНДАРЬ!$X19=GRID!$B$3:$BI$3), 0)),
ROUNDUP(INDEX(GRID!$B$4:$BI$14,MATCH(I$7,GRID!$A$4:$A$14,0),MATCH(1,($U$2=GRID!$B$1:$BI$1)*(КАЛЕНДАРЬ!$X19=GRID!$B$3:$BI$3),0))*(1-GRID!$B$69),0))</f>
        <v>#N/A</v>
      </c>
      <c r="J159" s="48" t="e" cm="1">
        <f t="array" ref="J159">IF($I$2="Открытый тариф",
INDEX(GRID!$B$17:$BI$27,MATCH(I$7,GRID!$A$17:$A$27,0),MATCH(1,($U$2=GRID!$B$1:$BI$1)*(КАЛЕНДАРЬ!$X19=GRID!$B$3:$BI$3), 0)),
ROUNDUP(INDEX(GRID!$B$17:$BI$27,MATCH(I$7,GRID!$A$17:$A$27,0),MATCH(1,($U$2=GRID!$B$1:$BI$1)*(КАЛЕНДАРЬ!$X19=GRID!$B$3:$BI$3), 0))*(1-GRID!$B$69),0))</f>
        <v>#N/A</v>
      </c>
      <c r="K159" s="47" cm="1">
        <f t="array" ref="K159">IF($I$2="Открытый тариф",
INDEX(GRID!$B$4:$BI$14,MATCH(K$7,GRID!$A$4:$A$14,0),MATCH(1,($U$2=GRID!$B$1:$BI$1)*(КАЛЕНДАРЬ!$X19=GRID!$B$3:$BI$3), 0)),
ROUNDUP(INDEX(GRID!$B$4:$BI$14,MATCH(K$7,GRID!$A$4:$A$14,0),MATCH(1,($U$2=GRID!$B$1:$BI$1)*(КАЛЕНДАРЬ!$X19=GRID!$B$3:$BI$3),0))*(1-GRID!$B$69),0))</f>
        <v>44800</v>
      </c>
      <c r="L159" s="48" cm="1">
        <f t="array" ref="L159">IF($I$2="Открытый тариф",
INDEX(GRID!$B$17:$BI$27,MATCH(K$7,GRID!$A$17:$A$27,0),MATCH(1,($U$2=GRID!$B$1:$BI$1)*(КАЛЕНДАРЬ!$X19=GRID!$B$3:$BI$3), 0)),
ROUNDUP(INDEX(GRID!$B$17:$BI$27,MATCH(K$7,GRID!$A$17:$A$27,0),MATCH(1,($U$2=GRID!$B$1:$BI$1)*(КАЛЕНДАРЬ!$X19=GRID!$B$3:$BI$3), 0))*(1-GRID!$B$69),0))</f>
        <v>47300</v>
      </c>
      <c r="M159" s="47" cm="1">
        <f t="array" ref="M159">IF($I$2="Открытый тариф",
INDEX(GRID!$B$4:$BI$14,MATCH(M$7,GRID!$A$4:$A$14,0),MATCH(1,($U$2=GRID!$B$1:$BI$1)*(КАЛЕНДАРЬ!$X19=GRID!$B$3:$BI$3), 0)),
ROUNDUP(INDEX(GRID!$B$4:$BI$14,MATCH(M$7,GRID!$A$4:$A$14,0),MATCH(1,($U$2=GRID!$B$1:$BI$1)*(КАЛЕНДАРЬ!$X19=GRID!$B$3:$BI$3),0))*(1-GRID!$B$69),0))</f>
        <v>50000</v>
      </c>
      <c r="N159" s="48" cm="1">
        <f t="array" ref="N159">IF($I$2="Открытый тариф",
INDEX(GRID!$B$17:$BI$27,MATCH(M$7,GRID!$A$17:$A$27,0),MATCH(1,($U$2=GRID!$B$1:$BI$1)*(КАЛЕНДАРЬ!$X19=GRID!$B$3:$BI$3), 0)),
ROUNDUP(INDEX(GRID!$B$17:$BI$27,MATCH(M$7,GRID!$A$17:$A$27,0),MATCH(1,($U$2=GRID!$B$1:$BI$1)*(КАЛЕНДАРЬ!$X19=GRID!$B$3:$BI$3), 0))*(1-GRID!$B$69),0))</f>
        <v>52500</v>
      </c>
      <c r="O159" s="49" cm="1">
        <f t="array" ref="O159">IF($I$2="Открытый тариф",
INDEX(GRID!$B$4:$BI$14,MATCH(O$7,GRID!$A$4:$A$14,0),MATCH(1,($U$2=GRID!$B$1:$BI$1)*(КАЛЕНДАРЬ!$X19=GRID!$B$3:$BI$3), 0)),
ROUNDUP(INDEX(GRID!$B$4:$BI$14,MATCH(O$7,GRID!$A$4:$A$14,0),MATCH(1,($U$2=GRID!$B$1:$BI$1)*(КАЛЕНДАРЬ!$X19=GRID!$B$3:$BI$3),0))*(1-GRID!$B$69),0))</f>
        <v>56500</v>
      </c>
      <c r="P159" s="49" cm="1">
        <f t="array" ref="P159">IF($I$2="Открытый тариф",
INDEX(GRID!$B$17:$BI$27,MATCH(O$7,GRID!$A$17:$A$27,0),MATCH(1,($U$2=GRID!$B$1:$BI$1)*(КАЛЕНДАРЬ!$X19=GRID!$B$3:$BI$3), 0)),
ROUNDUP(INDEX(GRID!$B$17:$BI$27,MATCH(O$7,GRID!$A$17:$A$27,0),MATCH(1,($U$2=GRID!$B$1:$BI$1)*(КАЛЕНДАРЬ!$X19=GRID!$B$3:$BI$3), 0))*(1-GRID!$B$69),0))</f>
        <v>59000</v>
      </c>
      <c r="Q159" s="49" t="e" cm="1">
        <f t="array" ref="Q159">IF($I$2="Открытый тариф",
INDEX(GRID!$B$4:$BI$14,MATCH(Q$7,GRID!$A$4:$A$14,0),MATCH(1,($U$2=GRID!$B$1:$BI$1)*(КАЛЕНДАРЬ!$X19=GRID!$B$3:$BI$3), 0)),
ROUNDUP(INDEX(GRID!$B$4:$BI$14,MATCH(Q$7,GRID!$A$4:$A$14,0),MATCH(1,($U$2=GRID!$B$1:$BI$1)*(КАЛЕНДАРЬ!$X19=GRID!$B$3:$BI$3),0))*(1-GRID!$B$69),0))</f>
        <v>#N/A</v>
      </c>
      <c r="R159" s="49" t="e" cm="1">
        <f t="array" ref="R159">IF($I$2="Открытый тариф",
INDEX(GRID!$B$17:$BI$27,MATCH(Q$7,GRID!$A$17:$A$27,0),MATCH(1,($U$2=GRID!$B$1:$BI$1)*(КАЛЕНДАРЬ!$X19=GRID!$B$3:$BI$3), 0)),
ROUNDUP(INDEX(GRID!$B$17:$BI$27,MATCH(Q$7,GRID!$A$17:$A$27,0),MATCH(1,($U$2=GRID!$B$1:$BI$1)*(КАЛЕНДАРЬ!$X19=GRID!$B$3:$BI$3), 0))*(1-GRID!$B$69),0))</f>
        <v>#N/A</v>
      </c>
      <c r="S159" s="49" t="e" cm="1">
        <f t="array" ref="S159">IF($I$2="Открытый тариф",
INDEX(GRID!$B$4:$BI$14,MATCH(S$7,GRID!$A$4:$A$14,0),MATCH(1,($U$2=GRID!$B$1:$BI$1)*(КАЛЕНДАРЬ!$X19=GRID!$B$3:$BI$3), 0)),
ROUNDUP(INDEX(GRID!$B$4:$BI$14,MATCH(S$7,GRID!$A$4:$A$14,0),MATCH(1,($U$2=GRID!$B$1:$BI$1)*(КАЛЕНДАРЬ!$X19=GRID!$B$3:$BI$3),0))*(1-GRID!$B$69),0))</f>
        <v>#N/A</v>
      </c>
      <c r="T159" s="49" t="e" cm="1">
        <f t="array" ref="T159">IF($I$2="Открытый тариф",
INDEX(GRID!$B$17:$BI$27,MATCH(S$7,GRID!$A$17:$A$27,0),MATCH(1,($U$2=GRID!$B$1:$BI$1)*(КАЛЕНДАРЬ!$X19=GRID!$B$3:$BI$3), 0)),
ROUNDUP(INDEX(GRID!$B$17:$BI$27,MATCH(S$7,GRID!$A$17:$A$27,0),MATCH(1,($U$2=GRID!$B$1:$BI$1)*(КАЛЕНДАРЬ!$X19=GRID!$B$3:$BI$3), 0))*(1-GRID!$B$69),0))</f>
        <v>#N/A</v>
      </c>
      <c r="U159" s="49" cm="1">
        <f t="array" ref="U159">IF($I$2="Открытый тариф",
INDEX(GRID!$B$4:$BI$14,MATCH(U$7,GRID!$A$4:$A$14,0),MATCH(1,($U$2=GRID!$B$1:$BI$1)*(КАЛЕНДАРЬ!$X19=GRID!$B$3:$BI$3), 0)),
ROUNDUP(INDEX(GRID!$B$4:$BI$14,MATCH(U$7,GRID!$A$4:$A$14,0),MATCH(1,($U$2=GRID!$B$1:$BI$1)*(КАЛЕНДАРЬ!$X19=GRID!$B$3:$BI$3),0))*(1-GRID!$B$69),0))</f>
        <v>88000</v>
      </c>
      <c r="V159" s="49" cm="1">
        <f t="array" ref="V159">IF($I$2="Открытый тариф",
INDEX(GRID!$B$17:$BI$27,MATCH(U$7,GRID!$A$17:$A$27,0),MATCH(1,($U$2=GRID!$B$1:$BI$1)*(КАЛЕНДАРЬ!$X19=GRID!$B$3:$BI$3), 0)),
ROUNDUP(INDEX(GRID!$B$17:$BI$27,MATCH(U$7,GRID!$A$17:$A$27,0),MATCH(1,($U$2=GRID!$B$1:$BI$1)*(КАЛЕНДАРЬ!$X19=GRID!$B$3:$BI$3), 0))*(1-GRID!$B$69),0))</f>
        <v>90500</v>
      </c>
      <c r="W159" s="49" cm="1">
        <f t="array" ref="W159">IF($I$2="Открытый тариф",
INDEX(GRID!$B$4:$BI$14,MATCH(W$7,GRID!$A$4:$A$14,0),MATCH(1,($U$2=GRID!$B$1:$BI$1)*(КАЛЕНДАРЬ!$X19=GRID!$B$3:$BI$3), 0)),
ROUNDUP(INDEX(GRID!$B$4:$BI$14,MATCH(W$7,GRID!$A$4:$A$14,0),MATCH(1,($U$2=GRID!$B$1:$BI$1)*(КАЛЕНДАРЬ!$X19=GRID!$B$3:$BI$3),0))*(1-GRID!$B$69),0))</f>
        <v>317000</v>
      </c>
      <c r="X159" s="49" cm="1">
        <f t="array" ref="X159">IF($I$2="Открытый тариф",
INDEX(GRID!$B$17:$BI$27,MATCH(W$7,GRID!$A$17:$A$27,0),MATCH(1,($U$2=GRID!$B$1:$BI$1)*(КАЛЕНДАРЬ!$X19=GRID!$B$3:$BI$3), 0)),
ROUNDUP(INDEX(GRID!$B$17:$BI$27,MATCH(W$7,GRID!$A$17:$A$27,0),MATCH(1,($U$2=GRID!$B$1:$BI$1)*(КАЛЕНДАРЬ!$X19=GRID!$B$3:$BI$3), 0))*(1-GRID!$B$69),0))</f>
        <v>319500</v>
      </c>
    </row>
    <row r="160" spans="1:24" ht="12.75" hidden="1" customHeight="1" x14ac:dyDescent="0.2">
      <c r="A160" s="117" t="s">
        <v>44</v>
      </c>
      <c r="B160" s="117">
        <v>17</v>
      </c>
      <c r="C160" s="47" cm="1">
        <f t="array" ref="C160">IF($I$2="Открытый тариф",
INDEX(GRID!$B$4:$BI$14,MATCH(C$7,GRID!$A$4:$A$14,0),MATCH(1,($U$2=GRID!$B$1:$BI$1)*(КАЛЕНДАРЬ!$X20=GRID!$B$3:$BI$3), 0)),
ROUNDUP(INDEX(GRID!$B$4:$BI$14,MATCH(C$7,GRID!$A$4:$A$14,0),MATCH(1,($U$2=GRID!$B$1:$BI$1)*(КАЛЕНДАРЬ!$X20=GRID!$B$3:$BI$3),0))*(1-GRID!$B$69),0))</f>
        <v>27500</v>
      </c>
      <c r="D160" s="48" cm="1">
        <f t="array" ref="D160">IF($I$2="Открытый тариф",
INDEX(GRID!$B$17:$BI$27,MATCH(C$7,GRID!$A$17:$A$27,0),MATCH(1,($U$2=GRID!$B$1:$BI$1)*(КАЛЕНДАРЬ!$X20=GRID!$B$3:$BI$3), 0)),
ROUNDUP(INDEX(GRID!$B$17:$BI$27,MATCH(C$7,GRID!$A$17:$A$27,0),MATCH(1,($U$2=GRID!$B$1:$BI$1)*(КАЛЕНДАРЬ!$X20=GRID!$B$3:$BI$3), 0))*(1-GRID!$B$69),0))</f>
        <v>30000</v>
      </c>
      <c r="E160" s="47" cm="1">
        <f t="array" ref="E160">IF($I$2="Открытый тариф",
INDEX(GRID!$B$4:$BI$14,MATCH(E$7,GRID!$A$4:$A$14,0),MATCH(1,($U$2=GRID!$B$1:$BI$1)*(КАЛЕНДАРЬ!$X20=GRID!$B$3:$BI$3), 0)),
ROUNDUP(INDEX(GRID!$B$4:$BI$14,MATCH(E$7,GRID!$A$4:$A$14,0),MATCH(1,($U$2=GRID!$B$1:$BI$1)*(КАЛЕНДАРЬ!$X20=GRID!$B$3:$BI$3),0))*(1-GRID!$B$69),0))</f>
        <v>30600</v>
      </c>
      <c r="F160" s="48" cm="1">
        <f t="array" ref="F160">IF($I$2="Открытый тариф",
INDEX(GRID!$B$17:$BI$27,MATCH(E$7,GRID!$A$17:$A$27,0),MATCH(1,($U$2=GRID!$B$1:$BI$1)*(КАЛЕНДАРЬ!$X20=GRID!$B$3:$BI$3), 0)),
ROUNDUP(INDEX(GRID!$B$17:$BI$27,MATCH(E$7,GRID!$A$17:$A$27,0),MATCH(1,($U$2=GRID!$B$1:$BI$1)*(КАЛЕНДАРЬ!$X20=GRID!$B$3:$BI$3), 0))*(1-GRID!$B$69),0))</f>
        <v>33100</v>
      </c>
      <c r="G160" s="47" t="e" cm="1">
        <f t="array" ref="G160">IF($I$2="Открытый тариф",
INDEX(GRID!$B$4:$BI$14,MATCH(G$7,GRID!$A$4:$A$14,0),MATCH(1,($U$2=GRID!$B$1:$BI$1)*(КАЛЕНДАРЬ!$X20=GRID!$B$3:$BI$3), 0)),
ROUNDUP(INDEX(GRID!$B$4:$BI$14,MATCH(G$7,GRID!$A$4:$A$14,0),MATCH(1,($U$2=GRID!$B$1:$BI$1)*(КАЛЕНДАРЬ!$X20=GRID!$B$3:$BI$3),0))*(1-GRID!$B$69),0))</f>
        <v>#N/A</v>
      </c>
      <c r="H160" s="48" t="e" cm="1">
        <f t="array" ref="H160">IF($I$2="Открытый тариф",
INDEX(GRID!$B$17:$BI$27,MATCH(G$7,GRID!$A$17:$A$27,0),MATCH(1,($U$2=GRID!$B$1:$BI$1)*(КАЛЕНДАРЬ!$X20=GRID!$B$3:$BI$3), 0)),
ROUNDUP(INDEX(GRID!$B$17:$BI$27,MATCH(G$7,GRID!$A$17:$A$27,0),MATCH(1,($U$2=GRID!$B$1:$BI$1)*(КАЛЕНДАРЬ!$X20=GRID!$B$3:$BI$3), 0))*(1-GRID!$B$69),0))</f>
        <v>#N/A</v>
      </c>
      <c r="I160" s="47" t="e" cm="1">
        <f t="array" ref="I160">IF($I$2="Открытый тариф",
INDEX(GRID!$B$4:$BI$14,MATCH(I$7,GRID!$A$4:$A$14,0),MATCH(1,($U$2=GRID!$B$1:$BI$1)*(КАЛЕНДАРЬ!$X20=GRID!$B$3:$BI$3), 0)),
ROUNDUP(INDEX(GRID!$B$4:$BI$14,MATCH(I$7,GRID!$A$4:$A$14,0),MATCH(1,($U$2=GRID!$B$1:$BI$1)*(КАЛЕНДАРЬ!$X20=GRID!$B$3:$BI$3),0))*(1-GRID!$B$69),0))</f>
        <v>#N/A</v>
      </c>
      <c r="J160" s="48" t="e" cm="1">
        <f t="array" ref="J160">IF($I$2="Открытый тариф",
INDEX(GRID!$B$17:$BI$27,MATCH(I$7,GRID!$A$17:$A$27,0),MATCH(1,($U$2=GRID!$B$1:$BI$1)*(КАЛЕНДАРЬ!$X20=GRID!$B$3:$BI$3), 0)),
ROUNDUP(INDEX(GRID!$B$17:$BI$27,MATCH(I$7,GRID!$A$17:$A$27,0),MATCH(1,($U$2=GRID!$B$1:$BI$1)*(КАЛЕНДАРЬ!$X20=GRID!$B$3:$BI$3), 0))*(1-GRID!$B$69),0))</f>
        <v>#N/A</v>
      </c>
      <c r="K160" s="47" cm="1">
        <f t="array" ref="K160">IF($I$2="Открытый тариф",
INDEX(GRID!$B$4:$BI$14,MATCH(K$7,GRID!$A$4:$A$14,0),MATCH(1,($U$2=GRID!$B$1:$BI$1)*(КАЛЕНДАРЬ!$X20=GRID!$B$3:$BI$3), 0)),
ROUNDUP(INDEX(GRID!$B$4:$BI$14,MATCH(K$7,GRID!$A$4:$A$14,0),MATCH(1,($U$2=GRID!$B$1:$BI$1)*(КАЛЕНДАРЬ!$X20=GRID!$B$3:$BI$3),0))*(1-GRID!$B$69),0))</f>
        <v>42300</v>
      </c>
      <c r="L160" s="48" cm="1">
        <f t="array" ref="L160">IF($I$2="Открытый тариф",
INDEX(GRID!$B$17:$BI$27,MATCH(K$7,GRID!$A$17:$A$27,0),MATCH(1,($U$2=GRID!$B$1:$BI$1)*(КАЛЕНДАРЬ!$X20=GRID!$B$3:$BI$3), 0)),
ROUNDUP(INDEX(GRID!$B$17:$BI$27,MATCH(K$7,GRID!$A$17:$A$27,0),MATCH(1,($U$2=GRID!$B$1:$BI$1)*(КАЛЕНДАРЬ!$X20=GRID!$B$3:$BI$3), 0))*(1-GRID!$B$69),0))</f>
        <v>44800</v>
      </c>
      <c r="M160" s="47" cm="1">
        <f t="array" ref="M160">IF($I$2="Открытый тариф",
INDEX(GRID!$B$4:$BI$14,MATCH(M$7,GRID!$A$4:$A$14,0),MATCH(1,($U$2=GRID!$B$1:$BI$1)*(КАЛЕНДАРЬ!$X20=GRID!$B$3:$BI$3), 0)),
ROUNDUP(INDEX(GRID!$B$4:$BI$14,MATCH(M$7,GRID!$A$4:$A$14,0),MATCH(1,($U$2=GRID!$B$1:$BI$1)*(КАЛЕНДАРЬ!$X20=GRID!$B$3:$BI$3),0))*(1-GRID!$B$69),0))</f>
        <v>47100</v>
      </c>
      <c r="N160" s="48" cm="1">
        <f t="array" ref="N160">IF($I$2="Открытый тариф",
INDEX(GRID!$B$17:$BI$27,MATCH(M$7,GRID!$A$17:$A$27,0),MATCH(1,($U$2=GRID!$B$1:$BI$1)*(КАЛЕНДАРЬ!$X20=GRID!$B$3:$BI$3), 0)),
ROUNDUP(INDEX(GRID!$B$17:$BI$27,MATCH(M$7,GRID!$A$17:$A$27,0),MATCH(1,($U$2=GRID!$B$1:$BI$1)*(КАЛЕНДАРЬ!$X20=GRID!$B$3:$BI$3), 0))*(1-GRID!$B$69),0))</f>
        <v>49600</v>
      </c>
      <c r="O160" s="49" cm="1">
        <f t="array" ref="O160">IF($I$2="Открытый тариф",
INDEX(GRID!$B$4:$BI$14,MATCH(O$7,GRID!$A$4:$A$14,0),MATCH(1,($U$2=GRID!$B$1:$BI$1)*(КАЛЕНДАРЬ!$X20=GRID!$B$3:$BI$3), 0)),
ROUNDUP(INDEX(GRID!$B$4:$BI$14,MATCH(O$7,GRID!$A$4:$A$14,0),MATCH(1,($U$2=GRID!$B$1:$BI$1)*(КАЛЕНДАРЬ!$X20=GRID!$B$3:$BI$3),0))*(1-GRID!$B$69),0))</f>
        <v>53500</v>
      </c>
      <c r="P160" s="49" cm="1">
        <f t="array" ref="P160">IF($I$2="Открытый тариф",
INDEX(GRID!$B$17:$BI$27,MATCH(O$7,GRID!$A$17:$A$27,0),MATCH(1,($U$2=GRID!$B$1:$BI$1)*(КАЛЕНДАРЬ!$X20=GRID!$B$3:$BI$3), 0)),
ROUNDUP(INDEX(GRID!$B$17:$BI$27,MATCH(O$7,GRID!$A$17:$A$27,0),MATCH(1,($U$2=GRID!$B$1:$BI$1)*(КАЛЕНДАРЬ!$X20=GRID!$B$3:$BI$3), 0))*(1-GRID!$B$69),0))</f>
        <v>56000</v>
      </c>
      <c r="Q160" s="49" t="e" cm="1">
        <f t="array" ref="Q160">IF($I$2="Открытый тариф",
INDEX(GRID!$B$4:$BI$14,MATCH(Q$7,GRID!$A$4:$A$14,0),MATCH(1,($U$2=GRID!$B$1:$BI$1)*(КАЛЕНДАРЬ!$X20=GRID!$B$3:$BI$3), 0)),
ROUNDUP(INDEX(GRID!$B$4:$BI$14,MATCH(Q$7,GRID!$A$4:$A$14,0),MATCH(1,($U$2=GRID!$B$1:$BI$1)*(КАЛЕНДАРЬ!$X20=GRID!$B$3:$BI$3),0))*(1-GRID!$B$69),0))</f>
        <v>#N/A</v>
      </c>
      <c r="R160" s="49" t="e" cm="1">
        <f t="array" ref="R160">IF($I$2="Открытый тариф",
INDEX(GRID!$B$17:$BI$27,MATCH(Q$7,GRID!$A$17:$A$27,0),MATCH(1,($U$2=GRID!$B$1:$BI$1)*(КАЛЕНДАРЬ!$X20=GRID!$B$3:$BI$3), 0)),
ROUNDUP(INDEX(GRID!$B$17:$BI$27,MATCH(Q$7,GRID!$A$17:$A$27,0),MATCH(1,($U$2=GRID!$B$1:$BI$1)*(КАЛЕНДАРЬ!$X20=GRID!$B$3:$BI$3), 0))*(1-GRID!$B$69),0))</f>
        <v>#N/A</v>
      </c>
      <c r="S160" s="49" t="e" cm="1">
        <f t="array" ref="S160">IF($I$2="Открытый тариф",
INDEX(GRID!$B$4:$BI$14,MATCH(S$7,GRID!$A$4:$A$14,0),MATCH(1,($U$2=GRID!$B$1:$BI$1)*(КАЛЕНДАРЬ!$X20=GRID!$B$3:$BI$3), 0)),
ROUNDUP(INDEX(GRID!$B$4:$BI$14,MATCH(S$7,GRID!$A$4:$A$14,0),MATCH(1,($U$2=GRID!$B$1:$BI$1)*(КАЛЕНДАРЬ!$X20=GRID!$B$3:$BI$3),0))*(1-GRID!$B$69),0))</f>
        <v>#N/A</v>
      </c>
      <c r="T160" s="49" t="e" cm="1">
        <f t="array" ref="T160">IF($I$2="Открытый тариф",
INDEX(GRID!$B$17:$BI$27,MATCH(S$7,GRID!$A$17:$A$27,0),MATCH(1,($U$2=GRID!$B$1:$BI$1)*(КАЛЕНДАРЬ!$X20=GRID!$B$3:$BI$3), 0)),
ROUNDUP(INDEX(GRID!$B$17:$BI$27,MATCH(S$7,GRID!$A$17:$A$27,0),MATCH(1,($U$2=GRID!$B$1:$BI$1)*(КАЛЕНДАРЬ!$X20=GRID!$B$3:$BI$3), 0))*(1-GRID!$B$69),0))</f>
        <v>#N/A</v>
      </c>
      <c r="U160" s="49" cm="1">
        <f t="array" ref="U160">IF($I$2="Открытый тариф",
INDEX(GRID!$B$4:$BI$14,MATCH(U$7,GRID!$A$4:$A$14,0),MATCH(1,($U$2=GRID!$B$1:$BI$1)*(КАЛЕНДАРЬ!$X20=GRID!$B$3:$BI$3), 0)),
ROUNDUP(INDEX(GRID!$B$4:$BI$14,MATCH(U$7,GRID!$A$4:$A$14,0),MATCH(1,($U$2=GRID!$B$1:$BI$1)*(КАЛЕНДАРЬ!$X20=GRID!$B$3:$BI$3),0))*(1-GRID!$B$69),0))</f>
        <v>83000</v>
      </c>
      <c r="V160" s="49" cm="1">
        <f t="array" ref="V160">IF($I$2="Открытый тариф",
INDEX(GRID!$B$17:$BI$27,MATCH(U$7,GRID!$A$17:$A$27,0),MATCH(1,($U$2=GRID!$B$1:$BI$1)*(КАЛЕНДАРЬ!$X20=GRID!$B$3:$BI$3), 0)),
ROUNDUP(INDEX(GRID!$B$17:$BI$27,MATCH(U$7,GRID!$A$17:$A$27,0),MATCH(1,($U$2=GRID!$B$1:$BI$1)*(КАЛЕНДАРЬ!$X20=GRID!$B$3:$BI$3), 0))*(1-GRID!$B$69),0))</f>
        <v>85500</v>
      </c>
      <c r="W160" s="49" cm="1">
        <f t="array" ref="W160">IF($I$2="Открытый тариф",
INDEX(GRID!$B$4:$BI$14,MATCH(W$7,GRID!$A$4:$A$14,0),MATCH(1,($U$2=GRID!$B$1:$BI$1)*(КАЛЕНДАРЬ!$X20=GRID!$B$3:$BI$3), 0)),
ROUNDUP(INDEX(GRID!$B$4:$BI$14,MATCH(W$7,GRID!$A$4:$A$14,0),MATCH(1,($U$2=GRID!$B$1:$BI$1)*(КАЛЕНДАРЬ!$X20=GRID!$B$3:$BI$3),0))*(1-GRID!$B$69),0))</f>
        <v>303000</v>
      </c>
      <c r="X160" s="49" cm="1">
        <f t="array" ref="X160">IF($I$2="Открытый тариф",
INDEX(GRID!$B$17:$BI$27,MATCH(W$7,GRID!$A$17:$A$27,0),MATCH(1,($U$2=GRID!$B$1:$BI$1)*(КАЛЕНДАРЬ!$X20=GRID!$B$3:$BI$3), 0)),
ROUNDUP(INDEX(GRID!$B$17:$BI$27,MATCH(W$7,GRID!$A$17:$A$27,0),MATCH(1,($U$2=GRID!$B$1:$BI$1)*(КАЛЕНДАРЬ!$X20=GRID!$B$3:$BI$3), 0))*(1-GRID!$B$69),0))</f>
        <v>305500</v>
      </c>
    </row>
    <row r="161" spans="1:24" ht="12.75" hidden="1" customHeight="1" x14ac:dyDescent="0.2">
      <c r="A161" s="117" t="s">
        <v>45</v>
      </c>
      <c r="B161" s="117">
        <v>18</v>
      </c>
      <c r="C161" s="47" cm="1">
        <f t="array" ref="C161">IF($I$2="Открытый тариф",
INDEX(GRID!$B$4:$BI$14,MATCH(C$7,GRID!$A$4:$A$14,0),MATCH(1,($U$2=GRID!$B$1:$BI$1)*(КАЛЕНДАРЬ!$X21=GRID!$B$3:$BI$3), 0)),
ROUNDUP(INDEX(GRID!$B$4:$BI$14,MATCH(C$7,GRID!$A$4:$A$14,0),MATCH(1,($U$2=GRID!$B$1:$BI$1)*(КАЛЕНДАРЬ!$X21=GRID!$B$3:$BI$3),0))*(1-GRID!$B$69),0))</f>
        <v>27500</v>
      </c>
      <c r="D161" s="48" cm="1">
        <f t="array" ref="D161">IF($I$2="Открытый тариф",
INDEX(GRID!$B$17:$BI$27,MATCH(C$7,GRID!$A$17:$A$27,0),MATCH(1,($U$2=GRID!$B$1:$BI$1)*(КАЛЕНДАРЬ!$X21=GRID!$B$3:$BI$3), 0)),
ROUNDUP(INDEX(GRID!$B$17:$BI$27,MATCH(C$7,GRID!$A$17:$A$27,0),MATCH(1,($U$2=GRID!$B$1:$BI$1)*(КАЛЕНДАРЬ!$X21=GRID!$B$3:$BI$3), 0))*(1-GRID!$B$69),0))</f>
        <v>30000</v>
      </c>
      <c r="E161" s="47" cm="1">
        <f t="array" ref="E161">IF($I$2="Открытый тариф",
INDEX(GRID!$B$4:$BI$14,MATCH(E$7,GRID!$A$4:$A$14,0),MATCH(1,($U$2=GRID!$B$1:$BI$1)*(КАЛЕНДАРЬ!$X21=GRID!$B$3:$BI$3), 0)),
ROUNDUP(INDEX(GRID!$B$4:$BI$14,MATCH(E$7,GRID!$A$4:$A$14,0),MATCH(1,($U$2=GRID!$B$1:$BI$1)*(КАЛЕНДАРЬ!$X21=GRID!$B$3:$BI$3),0))*(1-GRID!$B$69),0))</f>
        <v>30600</v>
      </c>
      <c r="F161" s="48" cm="1">
        <f t="array" ref="F161">IF($I$2="Открытый тариф",
INDEX(GRID!$B$17:$BI$27,MATCH(E$7,GRID!$A$17:$A$27,0),MATCH(1,($U$2=GRID!$B$1:$BI$1)*(КАЛЕНДАРЬ!$X21=GRID!$B$3:$BI$3), 0)),
ROUNDUP(INDEX(GRID!$B$17:$BI$27,MATCH(E$7,GRID!$A$17:$A$27,0),MATCH(1,($U$2=GRID!$B$1:$BI$1)*(КАЛЕНДАРЬ!$X21=GRID!$B$3:$BI$3), 0))*(1-GRID!$B$69),0))</f>
        <v>33100</v>
      </c>
      <c r="G161" s="47" t="e" cm="1">
        <f t="array" ref="G161">IF($I$2="Открытый тариф",
INDEX(GRID!$B$4:$BI$14,MATCH(G$7,GRID!$A$4:$A$14,0),MATCH(1,($U$2=GRID!$B$1:$BI$1)*(КАЛЕНДАРЬ!$X21=GRID!$B$3:$BI$3), 0)),
ROUNDUP(INDEX(GRID!$B$4:$BI$14,MATCH(G$7,GRID!$A$4:$A$14,0),MATCH(1,($U$2=GRID!$B$1:$BI$1)*(КАЛЕНДАРЬ!$X21=GRID!$B$3:$BI$3),0))*(1-GRID!$B$69),0))</f>
        <v>#N/A</v>
      </c>
      <c r="H161" s="48" t="e" cm="1">
        <f t="array" ref="H161">IF($I$2="Открытый тариф",
INDEX(GRID!$B$17:$BI$27,MATCH(G$7,GRID!$A$17:$A$27,0),MATCH(1,($U$2=GRID!$B$1:$BI$1)*(КАЛЕНДАРЬ!$X21=GRID!$B$3:$BI$3), 0)),
ROUNDUP(INDEX(GRID!$B$17:$BI$27,MATCH(G$7,GRID!$A$17:$A$27,0),MATCH(1,($U$2=GRID!$B$1:$BI$1)*(КАЛЕНДАРЬ!$X21=GRID!$B$3:$BI$3), 0))*(1-GRID!$B$69),0))</f>
        <v>#N/A</v>
      </c>
      <c r="I161" s="47" t="e" cm="1">
        <f t="array" ref="I161">IF($I$2="Открытый тариф",
INDEX(GRID!$B$4:$BI$14,MATCH(I$7,GRID!$A$4:$A$14,0),MATCH(1,($U$2=GRID!$B$1:$BI$1)*(КАЛЕНДАРЬ!$X21=GRID!$B$3:$BI$3), 0)),
ROUNDUP(INDEX(GRID!$B$4:$BI$14,MATCH(I$7,GRID!$A$4:$A$14,0),MATCH(1,($U$2=GRID!$B$1:$BI$1)*(КАЛЕНДАРЬ!$X21=GRID!$B$3:$BI$3),0))*(1-GRID!$B$69),0))</f>
        <v>#N/A</v>
      </c>
      <c r="J161" s="48" t="e" cm="1">
        <f t="array" ref="J161">IF($I$2="Открытый тариф",
INDEX(GRID!$B$17:$BI$27,MATCH(I$7,GRID!$A$17:$A$27,0),MATCH(1,($U$2=GRID!$B$1:$BI$1)*(КАЛЕНДАРЬ!$X21=GRID!$B$3:$BI$3), 0)),
ROUNDUP(INDEX(GRID!$B$17:$BI$27,MATCH(I$7,GRID!$A$17:$A$27,0),MATCH(1,($U$2=GRID!$B$1:$BI$1)*(КАЛЕНДАРЬ!$X21=GRID!$B$3:$BI$3), 0))*(1-GRID!$B$69),0))</f>
        <v>#N/A</v>
      </c>
      <c r="K161" s="47" cm="1">
        <f t="array" ref="K161">IF($I$2="Открытый тариф",
INDEX(GRID!$B$4:$BI$14,MATCH(K$7,GRID!$A$4:$A$14,0),MATCH(1,($U$2=GRID!$B$1:$BI$1)*(КАЛЕНДАРЬ!$X21=GRID!$B$3:$BI$3), 0)),
ROUNDUP(INDEX(GRID!$B$4:$BI$14,MATCH(K$7,GRID!$A$4:$A$14,0),MATCH(1,($U$2=GRID!$B$1:$BI$1)*(КАЛЕНДАРЬ!$X21=GRID!$B$3:$BI$3),0))*(1-GRID!$B$69),0))</f>
        <v>42300</v>
      </c>
      <c r="L161" s="48" cm="1">
        <f t="array" ref="L161">IF($I$2="Открытый тариф",
INDEX(GRID!$B$17:$BI$27,MATCH(K$7,GRID!$A$17:$A$27,0),MATCH(1,($U$2=GRID!$B$1:$BI$1)*(КАЛЕНДАРЬ!$X21=GRID!$B$3:$BI$3), 0)),
ROUNDUP(INDEX(GRID!$B$17:$BI$27,MATCH(K$7,GRID!$A$17:$A$27,0),MATCH(1,($U$2=GRID!$B$1:$BI$1)*(КАЛЕНДАРЬ!$X21=GRID!$B$3:$BI$3), 0))*(1-GRID!$B$69),0))</f>
        <v>44800</v>
      </c>
      <c r="M161" s="47" cm="1">
        <f t="array" ref="M161">IF($I$2="Открытый тариф",
INDEX(GRID!$B$4:$BI$14,MATCH(M$7,GRID!$A$4:$A$14,0),MATCH(1,($U$2=GRID!$B$1:$BI$1)*(КАЛЕНДАРЬ!$X21=GRID!$B$3:$BI$3), 0)),
ROUNDUP(INDEX(GRID!$B$4:$BI$14,MATCH(M$7,GRID!$A$4:$A$14,0),MATCH(1,($U$2=GRID!$B$1:$BI$1)*(КАЛЕНДАРЬ!$X21=GRID!$B$3:$BI$3),0))*(1-GRID!$B$69),0))</f>
        <v>47100</v>
      </c>
      <c r="N161" s="48" cm="1">
        <f t="array" ref="N161">IF($I$2="Открытый тариф",
INDEX(GRID!$B$17:$BI$27,MATCH(M$7,GRID!$A$17:$A$27,0),MATCH(1,($U$2=GRID!$B$1:$BI$1)*(КАЛЕНДАРЬ!$X21=GRID!$B$3:$BI$3), 0)),
ROUNDUP(INDEX(GRID!$B$17:$BI$27,MATCH(M$7,GRID!$A$17:$A$27,0),MATCH(1,($U$2=GRID!$B$1:$BI$1)*(КАЛЕНДАРЬ!$X21=GRID!$B$3:$BI$3), 0))*(1-GRID!$B$69),0))</f>
        <v>49600</v>
      </c>
      <c r="O161" s="49" cm="1">
        <f t="array" ref="O161">IF($I$2="Открытый тариф",
INDEX(GRID!$B$4:$BI$14,MATCH(O$7,GRID!$A$4:$A$14,0),MATCH(1,($U$2=GRID!$B$1:$BI$1)*(КАЛЕНДАРЬ!$X21=GRID!$B$3:$BI$3), 0)),
ROUNDUP(INDEX(GRID!$B$4:$BI$14,MATCH(O$7,GRID!$A$4:$A$14,0),MATCH(1,($U$2=GRID!$B$1:$BI$1)*(КАЛЕНДАРЬ!$X21=GRID!$B$3:$BI$3),0))*(1-GRID!$B$69),0))</f>
        <v>53500</v>
      </c>
      <c r="P161" s="49" cm="1">
        <f t="array" ref="P161">IF($I$2="Открытый тариф",
INDEX(GRID!$B$17:$BI$27,MATCH(O$7,GRID!$A$17:$A$27,0),MATCH(1,($U$2=GRID!$B$1:$BI$1)*(КАЛЕНДАРЬ!$X21=GRID!$B$3:$BI$3), 0)),
ROUNDUP(INDEX(GRID!$B$17:$BI$27,MATCH(O$7,GRID!$A$17:$A$27,0),MATCH(1,($U$2=GRID!$B$1:$BI$1)*(КАЛЕНДАРЬ!$X21=GRID!$B$3:$BI$3), 0))*(1-GRID!$B$69),0))</f>
        <v>56000</v>
      </c>
      <c r="Q161" s="49" t="e" cm="1">
        <f t="array" ref="Q161">IF($I$2="Открытый тариф",
INDEX(GRID!$B$4:$BI$14,MATCH(Q$7,GRID!$A$4:$A$14,0),MATCH(1,($U$2=GRID!$B$1:$BI$1)*(КАЛЕНДАРЬ!$X21=GRID!$B$3:$BI$3), 0)),
ROUNDUP(INDEX(GRID!$B$4:$BI$14,MATCH(Q$7,GRID!$A$4:$A$14,0),MATCH(1,($U$2=GRID!$B$1:$BI$1)*(КАЛЕНДАРЬ!$X21=GRID!$B$3:$BI$3),0))*(1-GRID!$B$69),0))</f>
        <v>#N/A</v>
      </c>
      <c r="R161" s="49" t="e" cm="1">
        <f t="array" ref="R161">IF($I$2="Открытый тариф",
INDEX(GRID!$B$17:$BI$27,MATCH(Q$7,GRID!$A$17:$A$27,0),MATCH(1,($U$2=GRID!$B$1:$BI$1)*(КАЛЕНДАРЬ!$X21=GRID!$B$3:$BI$3), 0)),
ROUNDUP(INDEX(GRID!$B$17:$BI$27,MATCH(Q$7,GRID!$A$17:$A$27,0),MATCH(1,($U$2=GRID!$B$1:$BI$1)*(КАЛЕНДАРЬ!$X21=GRID!$B$3:$BI$3), 0))*(1-GRID!$B$69),0))</f>
        <v>#N/A</v>
      </c>
      <c r="S161" s="49" t="e" cm="1">
        <f t="array" ref="S161">IF($I$2="Открытый тариф",
INDEX(GRID!$B$4:$BI$14,MATCH(S$7,GRID!$A$4:$A$14,0),MATCH(1,($U$2=GRID!$B$1:$BI$1)*(КАЛЕНДАРЬ!$X21=GRID!$B$3:$BI$3), 0)),
ROUNDUP(INDEX(GRID!$B$4:$BI$14,MATCH(S$7,GRID!$A$4:$A$14,0),MATCH(1,($U$2=GRID!$B$1:$BI$1)*(КАЛЕНДАРЬ!$X21=GRID!$B$3:$BI$3),0))*(1-GRID!$B$69),0))</f>
        <v>#N/A</v>
      </c>
      <c r="T161" s="49" t="e" cm="1">
        <f t="array" ref="T161">IF($I$2="Открытый тариф",
INDEX(GRID!$B$17:$BI$27,MATCH(S$7,GRID!$A$17:$A$27,0),MATCH(1,($U$2=GRID!$B$1:$BI$1)*(КАЛЕНДАРЬ!$X21=GRID!$B$3:$BI$3), 0)),
ROUNDUP(INDEX(GRID!$B$17:$BI$27,MATCH(S$7,GRID!$A$17:$A$27,0),MATCH(1,($U$2=GRID!$B$1:$BI$1)*(КАЛЕНДАРЬ!$X21=GRID!$B$3:$BI$3), 0))*(1-GRID!$B$69),0))</f>
        <v>#N/A</v>
      </c>
      <c r="U161" s="49" cm="1">
        <f t="array" ref="U161">IF($I$2="Открытый тариф",
INDEX(GRID!$B$4:$BI$14,MATCH(U$7,GRID!$A$4:$A$14,0),MATCH(1,($U$2=GRID!$B$1:$BI$1)*(КАЛЕНДАРЬ!$X21=GRID!$B$3:$BI$3), 0)),
ROUNDUP(INDEX(GRID!$B$4:$BI$14,MATCH(U$7,GRID!$A$4:$A$14,0),MATCH(1,($U$2=GRID!$B$1:$BI$1)*(КАЛЕНДАРЬ!$X21=GRID!$B$3:$BI$3),0))*(1-GRID!$B$69),0))</f>
        <v>83000</v>
      </c>
      <c r="V161" s="49" cm="1">
        <f t="array" ref="V161">IF($I$2="Открытый тариф",
INDEX(GRID!$B$17:$BI$27,MATCH(U$7,GRID!$A$17:$A$27,0),MATCH(1,($U$2=GRID!$B$1:$BI$1)*(КАЛЕНДАРЬ!$X21=GRID!$B$3:$BI$3), 0)),
ROUNDUP(INDEX(GRID!$B$17:$BI$27,MATCH(U$7,GRID!$A$17:$A$27,0),MATCH(1,($U$2=GRID!$B$1:$BI$1)*(КАЛЕНДАРЬ!$X21=GRID!$B$3:$BI$3), 0))*(1-GRID!$B$69),0))</f>
        <v>85500</v>
      </c>
      <c r="W161" s="49" cm="1">
        <f t="array" ref="W161">IF($I$2="Открытый тариф",
INDEX(GRID!$B$4:$BI$14,MATCH(W$7,GRID!$A$4:$A$14,0),MATCH(1,($U$2=GRID!$B$1:$BI$1)*(КАЛЕНДАРЬ!$X21=GRID!$B$3:$BI$3), 0)),
ROUNDUP(INDEX(GRID!$B$4:$BI$14,MATCH(W$7,GRID!$A$4:$A$14,0),MATCH(1,($U$2=GRID!$B$1:$BI$1)*(КАЛЕНДАРЬ!$X21=GRID!$B$3:$BI$3),0))*(1-GRID!$B$69),0))</f>
        <v>303000</v>
      </c>
      <c r="X161" s="49" cm="1">
        <f t="array" ref="X161">IF($I$2="Открытый тариф",
INDEX(GRID!$B$17:$BI$27,MATCH(W$7,GRID!$A$17:$A$27,0),MATCH(1,($U$2=GRID!$B$1:$BI$1)*(КАЛЕНДАРЬ!$X21=GRID!$B$3:$BI$3), 0)),
ROUNDUP(INDEX(GRID!$B$17:$BI$27,MATCH(W$7,GRID!$A$17:$A$27,0),MATCH(1,($U$2=GRID!$B$1:$BI$1)*(КАЛЕНДАРЬ!$X21=GRID!$B$3:$BI$3), 0))*(1-GRID!$B$69),0))</f>
        <v>305500</v>
      </c>
    </row>
    <row r="162" spans="1:24" ht="12.75" hidden="1" customHeight="1" x14ac:dyDescent="0.2">
      <c r="A162" s="117" t="s">
        <v>46</v>
      </c>
      <c r="B162" s="117">
        <v>19</v>
      </c>
      <c r="C162" s="47" cm="1">
        <f t="array" ref="C162">IF($I$2="Открытый тариф",
INDEX(GRID!$B$4:$BI$14,MATCH(C$7,GRID!$A$4:$A$14,0),MATCH(1,($U$2=GRID!$B$1:$BI$1)*(КАЛЕНДАРЬ!$X22=GRID!$B$3:$BI$3), 0)),
ROUNDUP(INDEX(GRID!$B$4:$BI$14,MATCH(C$7,GRID!$A$4:$A$14,0),MATCH(1,($U$2=GRID!$B$1:$BI$1)*(КАЛЕНДАРЬ!$X22=GRID!$B$3:$BI$3),0))*(1-GRID!$B$69),0))</f>
        <v>27500</v>
      </c>
      <c r="D162" s="48" cm="1">
        <f t="array" ref="D162">IF($I$2="Открытый тариф",
INDEX(GRID!$B$17:$BI$27,MATCH(C$7,GRID!$A$17:$A$27,0),MATCH(1,($U$2=GRID!$B$1:$BI$1)*(КАЛЕНДАРЬ!$X22=GRID!$B$3:$BI$3), 0)),
ROUNDUP(INDEX(GRID!$B$17:$BI$27,MATCH(C$7,GRID!$A$17:$A$27,0),MATCH(1,($U$2=GRID!$B$1:$BI$1)*(КАЛЕНДАРЬ!$X22=GRID!$B$3:$BI$3), 0))*(1-GRID!$B$69),0))</f>
        <v>30000</v>
      </c>
      <c r="E162" s="47" cm="1">
        <f t="array" ref="E162">IF($I$2="Открытый тариф",
INDEX(GRID!$B$4:$BI$14,MATCH(E$7,GRID!$A$4:$A$14,0),MATCH(1,($U$2=GRID!$B$1:$BI$1)*(КАЛЕНДАРЬ!$X22=GRID!$B$3:$BI$3), 0)),
ROUNDUP(INDEX(GRID!$B$4:$BI$14,MATCH(E$7,GRID!$A$4:$A$14,0),MATCH(1,($U$2=GRID!$B$1:$BI$1)*(КАЛЕНДАРЬ!$X22=GRID!$B$3:$BI$3),0))*(1-GRID!$B$69),0))</f>
        <v>30600</v>
      </c>
      <c r="F162" s="48" cm="1">
        <f t="array" ref="F162">IF($I$2="Открытый тариф",
INDEX(GRID!$B$17:$BI$27,MATCH(E$7,GRID!$A$17:$A$27,0),MATCH(1,($U$2=GRID!$B$1:$BI$1)*(КАЛЕНДАРЬ!$X22=GRID!$B$3:$BI$3), 0)),
ROUNDUP(INDEX(GRID!$B$17:$BI$27,MATCH(E$7,GRID!$A$17:$A$27,0),MATCH(1,($U$2=GRID!$B$1:$BI$1)*(КАЛЕНДАРЬ!$X22=GRID!$B$3:$BI$3), 0))*(1-GRID!$B$69),0))</f>
        <v>33100</v>
      </c>
      <c r="G162" s="47" t="e" cm="1">
        <f t="array" ref="G162">IF($I$2="Открытый тариф",
INDEX(GRID!$B$4:$BI$14,MATCH(G$7,GRID!$A$4:$A$14,0),MATCH(1,($U$2=GRID!$B$1:$BI$1)*(КАЛЕНДАРЬ!$X22=GRID!$B$3:$BI$3), 0)),
ROUNDUP(INDEX(GRID!$B$4:$BI$14,MATCH(G$7,GRID!$A$4:$A$14,0),MATCH(1,($U$2=GRID!$B$1:$BI$1)*(КАЛЕНДАРЬ!$X22=GRID!$B$3:$BI$3),0))*(1-GRID!$B$69),0))</f>
        <v>#N/A</v>
      </c>
      <c r="H162" s="48" t="e" cm="1">
        <f t="array" ref="H162">IF($I$2="Открытый тариф",
INDEX(GRID!$B$17:$BI$27,MATCH(G$7,GRID!$A$17:$A$27,0),MATCH(1,($U$2=GRID!$B$1:$BI$1)*(КАЛЕНДАРЬ!$X22=GRID!$B$3:$BI$3), 0)),
ROUNDUP(INDEX(GRID!$B$17:$BI$27,MATCH(G$7,GRID!$A$17:$A$27,0),MATCH(1,($U$2=GRID!$B$1:$BI$1)*(КАЛЕНДАРЬ!$X22=GRID!$B$3:$BI$3), 0))*(1-GRID!$B$69),0))</f>
        <v>#N/A</v>
      </c>
      <c r="I162" s="47" t="e" cm="1">
        <f t="array" ref="I162">IF($I$2="Открытый тариф",
INDEX(GRID!$B$4:$BI$14,MATCH(I$7,GRID!$A$4:$A$14,0),MATCH(1,($U$2=GRID!$B$1:$BI$1)*(КАЛЕНДАРЬ!$X22=GRID!$B$3:$BI$3), 0)),
ROUNDUP(INDEX(GRID!$B$4:$BI$14,MATCH(I$7,GRID!$A$4:$A$14,0),MATCH(1,($U$2=GRID!$B$1:$BI$1)*(КАЛЕНДАРЬ!$X22=GRID!$B$3:$BI$3),0))*(1-GRID!$B$69),0))</f>
        <v>#N/A</v>
      </c>
      <c r="J162" s="48" t="e" cm="1">
        <f t="array" ref="J162">IF($I$2="Открытый тариф",
INDEX(GRID!$B$17:$BI$27,MATCH(I$7,GRID!$A$17:$A$27,0),MATCH(1,($U$2=GRID!$B$1:$BI$1)*(КАЛЕНДАРЬ!$X22=GRID!$B$3:$BI$3), 0)),
ROUNDUP(INDEX(GRID!$B$17:$BI$27,MATCH(I$7,GRID!$A$17:$A$27,0),MATCH(1,($U$2=GRID!$B$1:$BI$1)*(КАЛЕНДАРЬ!$X22=GRID!$B$3:$BI$3), 0))*(1-GRID!$B$69),0))</f>
        <v>#N/A</v>
      </c>
      <c r="K162" s="47" cm="1">
        <f t="array" ref="K162">IF($I$2="Открытый тариф",
INDEX(GRID!$B$4:$BI$14,MATCH(K$7,GRID!$A$4:$A$14,0),MATCH(1,($U$2=GRID!$B$1:$BI$1)*(КАЛЕНДАРЬ!$X22=GRID!$B$3:$BI$3), 0)),
ROUNDUP(INDEX(GRID!$B$4:$BI$14,MATCH(K$7,GRID!$A$4:$A$14,0),MATCH(1,($U$2=GRID!$B$1:$BI$1)*(КАЛЕНДАРЬ!$X22=GRID!$B$3:$BI$3),0))*(1-GRID!$B$69),0))</f>
        <v>42300</v>
      </c>
      <c r="L162" s="48" cm="1">
        <f t="array" ref="L162">IF($I$2="Открытый тариф",
INDEX(GRID!$B$17:$BI$27,MATCH(K$7,GRID!$A$17:$A$27,0),MATCH(1,($U$2=GRID!$B$1:$BI$1)*(КАЛЕНДАРЬ!$X22=GRID!$B$3:$BI$3), 0)),
ROUNDUP(INDEX(GRID!$B$17:$BI$27,MATCH(K$7,GRID!$A$17:$A$27,0),MATCH(1,($U$2=GRID!$B$1:$BI$1)*(КАЛЕНДАРЬ!$X22=GRID!$B$3:$BI$3), 0))*(1-GRID!$B$69),0))</f>
        <v>44800</v>
      </c>
      <c r="M162" s="47" cm="1">
        <f t="array" ref="M162">IF($I$2="Открытый тариф",
INDEX(GRID!$B$4:$BI$14,MATCH(M$7,GRID!$A$4:$A$14,0),MATCH(1,($U$2=GRID!$B$1:$BI$1)*(КАЛЕНДАРЬ!$X22=GRID!$B$3:$BI$3), 0)),
ROUNDUP(INDEX(GRID!$B$4:$BI$14,MATCH(M$7,GRID!$A$4:$A$14,0),MATCH(1,($U$2=GRID!$B$1:$BI$1)*(КАЛЕНДАРЬ!$X22=GRID!$B$3:$BI$3),0))*(1-GRID!$B$69),0))</f>
        <v>47100</v>
      </c>
      <c r="N162" s="48" cm="1">
        <f t="array" ref="N162">IF($I$2="Открытый тариф",
INDEX(GRID!$B$17:$BI$27,MATCH(M$7,GRID!$A$17:$A$27,0),MATCH(1,($U$2=GRID!$B$1:$BI$1)*(КАЛЕНДАРЬ!$X22=GRID!$B$3:$BI$3), 0)),
ROUNDUP(INDEX(GRID!$B$17:$BI$27,MATCH(M$7,GRID!$A$17:$A$27,0),MATCH(1,($U$2=GRID!$B$1:$BI$1)*(КАЛЕНДАРЬ!$X22=GRID!$B$3:$BI$3), 0))*(1-GRID!$B$69),0))</f>
        <v>49600</v>
      </c>
      <c r="O162" s="49" cm="1">
        <f t="array" ref="O162">IF($I$2="Открытый тариф",
INDEX(GRID!$B$4:$BI$14,MATCH(O$7,GRID!$A$4:$A$14,0),MATCH(1,($U$2=GRID!$B$1:$BI$1)*(КАЛЕНДАРЬ!$X22=GRID!$B$3:$BI$3), 0)),
ROUNDUP(INDEX(GRID!$B$4:$BI$14,MATCH(O$7,GRID!$A$4:$A$14,0),MATCH(1,($U$2=GRID!$B$1:$BI$1)*(КАЛЕНДАРЬ!$X22=GRID!$B$3:$BI$3),0))*(1-GRID!$B$69),0))</f>
        <v>53500</v>
      </c>
      <c r="P162" s="49" cm="1">
        <f t="array" ref="P162">IF($I$2="Открытый тариф",
INDEX(GRID!$B$17:$BI$27,MATCH(O$7,GRID!$A$17:$A$27,0),MATCH(1,($U$2=GRID!$B$1:$BI$1)*(КАЛЕНДАРЬ!$X22=GRID!$B$3:$BI$3), 0)),
ROUNDUP(INDEX(GRID!$B$17:$BI$27,MATCH(O$7,GRID!$A$17:$A$27,0),MATCH(1,($U$2=GRID!$B$1:$BI$1)*(КАЛЕНДАРЬ!$X22=GRID!$B$3:$BI$3), 0))*(1-GRID!$B$69),0))</f>
        <v>56000</v>
      </c>
      <c r="Q162" s="49" t="e" cm="1">
        <f t="array" ref="Q162">IF($I$2="Открытый тариф",
INDEX(GRID!$B$4:$BI$14,MATCH(Q$7,GRID!$A$4:$A$14,0),MATCH(1,($U$2=GRID!$B$1:$BI$1)*(КАЛЕНДАРЬ!$X22=GRID!$B$3:$BI$3), 0)),
ROUNDUP(INDEX(GRID!$B$4:$BI$14,MATCH(Q$7,GRID!$A$4:$A$14,0),MATCH(1,($U$2=GRID!$B$1:$BI$1)*(КАЛЕНДАРЬ!$X22=GRID!$B$3:$BI$3),0))*(1-GRID!$B$69),0))</f>
        <v>#N/A</v>
      </c>
      <c r="R162" s="49" t="e" cm="1">
        <f t="array" ref="R162">IF($I$2="Открытый тариф",
INDEX(GRID!$B$17:$BI$27,MATCH(Q$7,GRID!$A$17:$A$27,0),MATCH(1,($U$2=GRID!$B$1:$BI$1)*(КАЛЕНДАРЬ!$X22=GRID!$B$3:$BI$3), 0)),
ROUNDUP(INDEX(GRID!$B$17:$BI$27,MATCH(Q$7,GRID!$A$17:$A$27,0),MATCH(1,($U$2=GRID!$B$1:$BI$1)*(КАЛЕНДАРЬ!$X22=GRID!$B$3:$BI$3), 0))*(1-GRID!$B$69),0))</f>
        <v>#N/A</v>
      </c>
      <c r="S162" s="49" t="e" cm="1">
        <f t="array" ref="S162">IF($I$2="Открытый тариф",
INDEX(GRID!$B$4:$BI$14,MATCH(S$7,GRID!$A$4:$A$14,0),MATCH(1,($U$2=GRID!$B$1:$BI$1)*(КАЛЕНДАРЬ!$X22=GRID!$B$3:$BI$3), 0)),
ROUNDUP(INDEX(GRID!$B$4:$BI$14,MATCH(S$7,GRID!$A$4:$A$14,0),MATCH(1,($U$2=GRID!$B$1:$BI$1)*(КАЛЕНДАРЬ!$X22=GRID!$B$3:$BI$3),0))*(1-GRID!$B$69),0))</f>
        <v>#N/A</v>
      </c>
      <c r="T162" s="49" t="e" cm="1">
        <f t="array" ref="T162">IF($I$2="Открытый тариф",
INDEX(GRID!$B$17:$BI$27,MATCH(S$7,GRID!$A$17:$A$27,0),MATCH(1,($U$2=GRID!$B$1:$BI$1)*(КАЛЕНДАРЬ!$X22=GRID!$B$3:$BI$3), 0)),
ROUNDUP(INDEX(GRID!$B$17:$BI$27,MATCH(S$7,GRID!$A$17:$A$27,0),MATCH(1,($U$2=GRID!$B$1:$BI$1)*(КАЛЕНДАРЬ!$X22=GRID!$B$3:$BI$3), 0))*(1-GRID!$B$69),0))</f>
        <v>#N/A</v>
      </c>
      <c r="U162" s="49" cm="1">
        <f t="array" ref="U162">IF($I$2="Открытый тариф",
INDEX(GRID!$B$4:$BI$14,MATCH(U$7,GRID!$A$4:$A$14,0),MATCH(1,($U$2=GRID!$B$1:$BI$1)*(КАЛЕНДАРЬ!$X22=GRID!$B$3:$BI$3), 0)),
ROUNDUP(INDEX(GRID!$B$4:$BI$14,MATCH(U$7,GRID!$A$4:$A$14,0),MATCH(1,($U$2=GRID!$B$1:$BI$1)*(КАЛЕНДАРЬ!$X22=GRID!$B$3:$BI$3),0))*(1-GRID!$B$69),0))</f>
        <v>83000</v>
      </c>
      <c r="V162" s="49" cm="1">
        <f t="array" ref="V162">IF($I$2="Открытый тариф",
INDEX(GRID!$B$17:$BI$27,MATCH(U$7,GRID!$A$17:$A$27,0),MATCH(1,($U$2=GRID!$B$1:$BI$1)*(КАЛЕНДАРЬ!$X22=GRID!$B$3:$BI$3), 0)),
ROUNDUP(INDEX(GRID!$B$17:$BI$27,MATCH(U$7,GRID!$A$17:$A$27,0),MATCH(1,($U$2=GRID!$B$1:$BI$1)*(КАЛЕНДАРЬ!$X22=GRID!$B$3:$BI$3), 0))*(1-GRID!$B$69),0))</f>
        <v>85500</v>
      </c>
      <c r="W162" s="49" cm="1">
        <f t="array" ref="W162">IF($I$2="Открытый тариф",
INDEX(GRID!$B$4:$BI$14,MATCH(W$7,GRID!$A$4:$A$14,0),MATCH(1,($U$2=GRID!$B$1:$BI$1)*(КАЛЕНДАРЬ!$X22=GRID!$B$3:$BI$3), 0)),
ROUNDUP(INDEX(GRID!$B$4:$BI$14,MATCH(W$7,GRID!$A$4:$A$14,0),MATCH(1,($U$2=GRID!$B$1:$BI$1)*(КАЛЕНДАРЬ!$X22=GRID!$B$3:$BI$3),0))*(1-GRID!$B$69),0))</f>
        <v>303000</v>
      </c>
      <c r="X162" s="49" cm="1">
        <f t="array" ref="X162">IF($I$2="Открытый тариф",
INDEX(GRID!$B$17:$BI$27,MATCH(W$7,GRID!$A$17:$A$27,0),MATCH(1,($U$2=GRID!$B$1:$BI$1)*(КАЛЕНДАРЬ!$X22=GRID!$B$3:$BI$3), 0)),
ROUNDUP(INDEX(GRID!$B$17:$BI$27,MATCH(W$7,GRID!$A$17:$A$27,0),MATCH(1,($U$2=GRID!$B$1:$BI$1)*(КАЛЕНДАРЬ!$X22=GRID!$B$3:$BI$3), 0))*(1-GRID!$B$69),0))</f>
        <v>305500</v>
      </c>
    </row>
    <row r="163" spans="1:24" ht="12.75" hidden="1" customHeight="1" x14ac:dyDescent="0.2">
      <c r="A163" s="117" t="s">
        <v>47</v>
      </c>
      <c r="B163" s="117">
        <v>20</v>
      </c>
      <c r="C163" s="47" cm="1">
        <f t="array" ref="C163">IF($I$2="Открытый тариф",
INDEX(GRID!$B$4:$BI$14,MATCH(C$7,GRID!$A$4:$A$14,0),MATCH(1,($U$2=GRID!$B$1:$BI$1)*(КАЛЕНДАРЬ!$X23=GRID!$B$3:$BI$3), 0)),
ROUNDUP(INDEX(GRID!$B$4:$BI$14,MATCH(C$7,GRID!$A$4:$A$14,0),MATCH(1,($U$2=GRID!$B$1:$BI$1)*(КАЛЕНДАРЬ!$X23=GRID!$B$3:$BI$3),0))*(1-GRID!$B$69),0))</f>
        <v>27500</v>
      </c>
      <c r="D163" s="48" cm="1">
        <f t="array" ref="D163">IF($I$2="Открытый тариф",
INDEX(GRID!$B$17:$BI$27,MATCH(C$7,GRID!$A$17:$A$27,0),MATCH(1,($U$2=GRID!$B$1:$BI$1)*(КАЛЕНДАРЬ!$X23=GRID!$B$3:$BI$3), 0)),
ROUNDUP(INDEX(GRID!$B$17:$BI$27,MATCH(C$7,GRID!$A$17:$A$27,0),MATCH(1,($U$2=GRID!$B$1:$BI$1)*(КАЛЕНДАРЬ!$X23=GRID!$B$3:$BI$3), 0))*(1-GRID!$B$69),0))</f>
        <v>30000</v>
      </c>
      <c r="E163" s="47" cm="1">
        <f t="array" ref="E163">IF($I$2="Открытый тариф",
INDEX(GRID!$B$4:$BI$14,MATCH(E$7,GRID!$A$4:$A$14,0),MATCH(1,($U$2=GRID!$B$1:$BI$1)*(КАЛЕНДАРЬ!$X23=GRID!$B$3:$BI$3), 0)),
ROUNDUP(INDEX(GRID!$B$4:$BI$14,MATCH(E$7,GRID!$A$4:$A$14,0),MATCH(1,($U$2=GRID!$B$1:$BI$1)*(КАЛЕНДАРЬ!$X23=GRID!$B$3:$BI$3),0))*(1-GRID!$B$69),0))</f>
        <v>30600</v>
      </c>
      <c r="F163" s="48" cm="1">
        <f t="array" ref="F163">IF($I$2="Открытый тариф",
INDEX(GRID!$B$17:$BI$27,MATCH(E$7,GRID!$A$17:$A$27,0),MATCH(1,($U$2=GRID!$B$1:$BI$1)*(КАЛЕНДАРЬ!$X23=GRID!$B$3:$BI$3), 0)),
ROUNDUP(INDEX(GRID!$B$17:$BI$27,MATCH(E$7,GRID!$A$17:$A$27,0),MATCH(1,($U$2=GRID!$B$1:$BI$1)*(КАЛЕНДАРЬ!$X23=GRID!$B$3:$BI$3), 0))*(1-GRID!$B$69),0))</f>
        <v>33100</v>
      </c>
      <c r="G163" s="47" t="e" cm="1">
        <f t="array" ref="G163">IF($I$2="Открытый тариф",
INDEX(GRID!$B$4:$BI$14,MATCH(G$7,GRID!$A$4:$A$14,0),MATCH(1,($U$2=GRID!$B$1:$BI$1)*(КАЛЕНДАРЬ!$X23=GRID!$B$3:$BI$3), 0)),
ROUNDUP(INDEX(GRID!$B$4:$BI$14,MATCH(G$7,GRID!$A$4:$A$14,0),MATCH(1,($U$2=GRID!$B$1:$BI$1)*(КАЛЕНДАРЬ!$X23=GRID!$B$3:$BI$3),0))*(1-GRID!$B$69),0))</f>
        <v>#N/A</v>
      </c>
      <c r="H163" s="48" t="e" cm="1">
        <f t="array" ref="H163">IF($I$2="Открытый тариф",
INDEX(GRID!$B$17:$BI$27,MATCH(G$7,GRID!$A$17:$A$27,0),MATCH(1,($U$2=GRID!$B$1:$BI$1)*(КАЛЕНДАРЬ!$X23=GRID!$B$3:$BI$3), 0)),
ROUNDUP(INDEX(GRID!$B$17:$BI$27,MATCH(G$7,GRID!$A$17:$A$27,0),MATCH(1,($U$2=GRID!$B$1:$BI$1)*(КАЛЕНДАРЬ!$X23=GRID!$B$3:$BI$3), 0))*(1-GRID!$B$69),0))</f>
        <v>#N/A</v>
      </c>
      <c r="I163" s="47" t="e" cm="1">
        <f t="array" ref="I163">IF($I$2="Открытый тариф",
INDEX(GRID!$B$4:$BI$14,MATCH(I$7,GRID!$A$4:$A$14,0),MATCH(1,($U$2=GRID!$B$1:$BI$1)*(КАЛЕНДАРЬ!$X23=GRID!$B$3:$BI$3), 0)),
ROUNDUP(INDEX(GRID!$B$4:$BI$14,MATCH(I$7,GRID!$A$4:$A$14,0),MATCH(1,($U$2=GRID!$B$1:$BI$1)*(КАЛЕНДАРЬ!$X23=GRID!$B$3:$BI$3),0))*(1-GRID!$B$69),0))</f>
        <v>#N/A</v>
      </c>
      <c r="J163" s="48" t="e" cm="1">
        <f t="array" ref="J163">IF($I$2="Открытый тариф",
INDEX(GRID!$B$17:$BI$27,MATCH(I$7,GRID!$A$17:$A$27,0),MATCH(1,($U$2=GRID!$B$1:$BI$1)*(КАЛЕНДАРЬ!$X23=GRID!$B$3:$BI$3), 0)),
ROUNDUP(INDEX(GRID!$B$17:$BI$27,MATCH(I$7,GRID!$A$17:$A$27,0),MATCH(1,($U$2=GRID!$B$1:$BI$1)*(КАЛЕНДАРЬ!$X23=GRID!$B$3:$BI$3), 0))*(1-GRID!$B$69),0))</f>
        <v>#N/A</v>
      </c>
      <c r="K163" s="47" cm="1">
        <f t="array" ref="K163">IF($I$2="Открытый тариф",
INDEX(GRID!$B$4:$BI$14,MATCH(K$7,GRID!$A$4:$A$14,0),MATCH(1,($U$2=GRID!$B$1:$BI$1)*(КАЛЕНДАРЬ!$X23=GRID!$B$3:$BI$3), 0)),
ROUNDUP(INDEX(GRID!$B$4:$BI$14,MATCH(K$7,GRID!$A$4:$A$14,0),MATCH(1,($U$2=GRID!$B$1:$BI$1)*(КАЛЕНДАРЬ!$X23=GRID!$B$3:$BI$3),0))*(1-GRID!$B$69),0))</f>
        <v>42300</v>
      </c>
      <c r="L163" s="48" cm="1">
        <f t="array" ref="L163">IF($I$2="Открытый тариф",
INDEX(GRID!$B$17:$BI$27,MATCH(K$7,GRID!$A$17:$A$27,0),MATCH(1,($U$2=GRID!$B$1:$BI$1)*(КАЛЕНДАРЬ!$X23=GRID!$B$3:$BI$3), 0)),
ROUNDUP(INDEX(GRID!$B$17:$BI$27,MATCH(K$7,GRID!$A$17:$A$27,0),MATCH(1,($U$2=GRID!$B$1:$BI$1)*(КАЛЕНДАРЬ!$X23=GRID!$B$3:$BI$3), 0))*(1-GRID!$B$69),0))</f>
        <v>44800</v>
      </c>
      <c r="M163" s="47" cm="1">
        <f t="array" ref="M163">IF($I$2="Открытый тариф",
INDEX(GRID!$B$4:$BI$14,MATCH(M$7,GRID!$A$4:$A$14,0),MATCH(1,($U$2=GRID!$B$1:$BI$1)*(КАЛЕНДАРЬ!$X23=GRID!$B$3:$BI$3), 0)),
ROUNDUP(INDEX(GRID!$B$4:$BI$14,MATCH(M$7,GRID!$A$4:$A$14,0),MATCH(1,($U$2=GRID!$B$1:$BI$1)*(КАЛЕНДАРЬ!$X23=GRID!$B$3:$BI$3),0))*(1-GRID!$B$69),0))</f>
        <v>47100</v>
      </c>
      <c r="N163" s="48" cm="1">
        <f t="array" ref="N163">IF($I$2="Открытый тариф",
INDEX(GRID!$B$17:$BI$27,MATCH(M$7,GRID!$A$17:$A$27,0),MATCH(1,($U$2=GRID!$B$1:$BI$1)*(КАЛЕНДАРЬ!$X23=GRID!$B$3:$BI$3), 0)),
ROUNDUP(INDEX(GRID!$B$17:$BI$27,MATCH(M$7,GRID!$A$17:$A$27,0),MATCH(1,($U$2=GRID!$B$1:$BI$1)*(КАЛЕНДАРЬ!$X23=GRID!$B$3:$BI$3), 0))*(1-GRID!$B$69),0))</f>
        <v>49600</v>
      </c>
      <c r="O163" s="49" cm="1">
        <f t="array" ref="O163">IF($I$2="Открытый тариф",
INDEX(GRID!$B$4:$BI$14,MATCH(O$7,GRID!$A$4:$A$14,0),MATCH(1,($U$2=GRID!$B$1:$BI$1)*(КАЛЕНДАРЬ!$X23=GRID!$B$3:$BI$3), 0)),
ROUNDUP(INDEX(GRID!$B$4:$BI$14,MATCH(O$7,GRID!$A$4:$A$14,0),MATCH(1,($U$2=GRID!$B$1:$BI$1)*(КАЛЕНДАРЬ!$X23=GRID!$B$3:$BI$3),0))*(1-GRID!$B$69),0))</f>
        <v>53500</v>
      </c>
      <c r="P163" s="49" cm="1">
        <f t="array" ref="P163">IF($I$2="Открытый тариф",
INDEX(GRID!$B$17:$BI$27,MATCH(O$7,GRID!$A$17:$A$27,0),MATCH(1,($U$2=GRID!$B$1:$BI$1)*(КАЛЕНДАРЬ!$X23=GRID!$B$3:$BI$3), 0)),
ROUNDUP(INDEX(GRID!$B$17:$BI$27,MATCH(O$7,GRID!$A$17:$A$27,0),MATCH(1,($U$2=GRID!$B$1:$BI$1)*(КАЛЕНДАРЬ!$X23=GRID!$B$3:$BI$3), 0))*(1-GRID!$B$69),0))</f>
        <v>56000</v>
      </c>
      <c r="Q163" s="49" t="e" cm="1">
        <f t="array" ref="Q163">IF($I$2="Открытый тариф",
INDEX(GRID!$B$4:$BI$14,MATCH(Q$7,GRID!$A$4:$A$14,0),MATCH(1,($U$2=GRID!$B$1:$BI$1)*(КАЛЕНДАРЬ!$X23=GRID!$B$3:$BI$3), 0)),
ROUNDUP(INDEX(GRID!$B$4:$BI$14,MATCH(Q$7,GRID!$A$4:$A$14,0),MATCH(1,($U$2=GRID!$B$1:$BI$1)*(КАЛЕНДАРЬ!$X23=GRID!$B$3:$BI$3),0))*(1-GRID!$B$69),0))</f>
        <v>#N/A</v>
      </c>
      <c r="R163" s="49" t="e" cm="1">
        <f t="array" ref="R163">IF($I$2="Открытый тариф",
INDEX(GRID!$B$17:$BI$27,MATCH(Q$7,GRID!$A$17:$A$27,0),MATCH(1,($U$2=GRID!$B$1:$BI$1)*(КАЛЕНДАРЬ!$X23=GRID!$B$3:$BI$3), 0)),
ROUNDUP(INDEX(GRID!$B$17:$BI$27,MATCH(Q$7,GRID!$A$17:$A$27,0),MATCH(1,($U$2=GRID!$B$1:$BI$1)*(КАЛЕНДАРЬ!$X23=GRID!$B$3:$BI$3), 0))*(1-GRID!$B$69),0))</f>
        <v>#N/A</v>
      </c>
      <c r="S163" s="49" t="e" cm="1">
        <f t="array" ref="S163">IF($I$2="Открытый тариф",
INDEX(GRID!$B$4:$BI$14,MATCH(S$7,GRID!$A$4:$A$14,0),MATCH(1,($U$2=GRID!$B$1:$BI$1)*(КАЛЕНДАРЬ!$X23=GRID!$B$3:$BI$3), 0)),
ROUNDUP(INDEX(GRID!$B$4:$BI$14,MATCH(S$7,GRID!$A$4:$A$14,0),MATCH(1,($U$2=GRID!$B$1:$BI$1)*(КАЛЕНДАРЬ!$X23=GRID!$B$3:$BI$3),0))*(1-GRID!$B$69),0))</f>
        <v>#N/A</v>
      </c>
      <c r="T163" s="49" t="e" cm="1">
        <f t="array" ref="T163">IF($I$2="Открытый тариф",
INDEX(GRID!$B$17:$BI$27,MATCH(S$7,GRID!$A$17:$A$27,0),MATCH(1,($U$2=GRID!$B$1:$BI$1)*(КАЛЕНДАРЬ!$X23=GRID!$B$3:$BI$3), 0)),
ROUNDUP(INDEX(GRID!$B$17:$BI$27,MATCH(S$7,GRID!$A$17:$A$27,0),MATCH(1,($U$2=GRID!$B$1:$BI$1)*(КАЛЕНДАРЬ!$X23=GRID!$B$3:$BI$3), 0))*(1-GRID!$B$69),0))</f>
        <v>#N/A</v>
      </c>
      <c r="U163" s="49" cm="1">
        <f t="array" ref="U163">IF($I$2="Открытый тариф",
INDEX(GRID!$B$4:$BI$14,MATCH(U$7,GRID!$A$4:$A$14,0),MATCH(1,($U$2=GRID!$B$1:$BI$1)*(КАЛЕНДАРЬ!$X23=GRID!$B$3:$BI$3), 0)),
ROUNDUP(INDEX(GRID!$B$4:$BI$14,MATCH(U$7,GRID!$A$4:$A$14,0),MATCH(1,($U$2=GRID!$B$1:$BI$1)*(КАЛЕНДАРЬ!$X23=GRID!$B$3:$BI$3),0))*(1-GRID!$B$69),0))</f>
        <v>83000</v>
      </c>
      <c r="V163" s="49" cm="1">
        <f t="array" ref="V163">IF($I$2="Открытый тариф",
INDEX(GRID!$B$17:$BI$27,MATCH(U$7,GRID!$A$17:$A$27,0),MATCH(1,($U$2=GRID!$B$1:$BI$1)*(КАЛЕНДАРЬ!$X23=GRID!$B$3:$BI$3), 0)),
ROUNDUP(INDEX(GRID!$B$17:$BI$27,MATCH(U$7,GRID!$A$17:$A$27,0),MATCH(1,($U$2=GRID!$B$1:$BI$1)*(КАЛЕНДАРЬ!$X23=GRID!$B$3:$BI$3), 0))*(1-GRID!$B$69),0))</f>
        <v>85500</v>
      </c>
      <c r="W163" s="49" cm="1">
        <f t="array" ref="W163">IF($I$2="Открытый тариф",
INDEX(GRID!$B$4:$BI$14,MATCH(W$7,GRID!$A$4:$A$14,0),MATCH(1,($U$2=GRID!$B$1:$BI$1)*(КАЛЕНДАРЬ!$X23=GRID!$B$3:$BI$3), 0)),
ROUNDUP(INDEX(GRID!$B$4:$BI$14,MATCH(W$7,GRID!$A$4:$A$14,0),MATCH(1,($U$2=GRID!$B$1:$BI$1)*(КАЛЕНДАРЬ!$X23=GRID!$B$3:$BI$3),0))*(1-GRID!$B$69),0))</f>
        <v>303000</v>
      </c>
      <c r="X163" s="49" cm="1">
        <f t="array" ref="X163">IF($I$2="Открытый тариф",
INDEX(GRID!$B$17:$BI$27,MATCH(W$7,GRID!$A$17:$A$27,0),MATCH(1,($U$2=GRID!$B$1:$BI$1)*(КАЛЕНДАРЬ!$X23=GRID!$B$3:$BI$3), 0)),
ROUNDUP(INDEX(GRID!$B$17:$BI$27,MATCH(W$7,GRID!$A$17:$A$27,0),MATCH(1,($U$2=GRID!$B$1:$BI$1)*(КАЛЕНДАРЬ!$X23=GRID!$B$3:$BI$3), 0))*(1-GRID!$B$69),0))</f>
        <v>305500</v>
      </c>
    </row>
    <row r="164" spans="1:24" ht="12.75" hidden="1" customHeight="1" x14ac:dyDescent="0.2">
      <c r="A164" s="117" t="s">
        <v>48</v>
      </c>
      <c r="B164" s="117">
        <v>21</v>
      </c>
      <c r="C164" s="47" cm="1">
        <f t="array" ref="C164">IF($I$2="Открытый тариф",
INDEX(GRID!$B$4:$BI$14,MATCH(C$7,GRID!$A$4:$A$14,0),MATCH(1,($U$2=GRID!$B$1:$BI$1)*(КАЛЕНДАРЬ!$X24=GRID!$B$3:$BI$3), 0)),
ROUNDUP(INDEX(GRID!$B$4:$BI$14,MATCH(C$7,GRID!$A$4:$A$14,0),MATCH(1,($U$2=GRID!$B$1:$BI$1)*(КАЛЕНДАРЬ!$X24=GRID!$B$3:$BI$3),0))*(1-GRID!$B$69),0))</f>
        <v>27500</v>
      </c>
      <c r="D164" s="48" cm="1">
        <f t="array" ref="D164">IF($I$2="Открытый тариф",
INDEX(GRID!$B$17:$BI$27,MATCH(C$7,GRID!$A$17:$A$27,0),MATCH(1,($U$2=GRID!$B$1:$BI$1)*(КАЛЕНДАРЬ!$X24=GRID!$B$3:$BI$3), 0)),
ROUNDUP(INDEX(GRID!$B$17:$BI$27,MATCH(C$7,GRID!$A$17:$A$27,0),MATCH(1,($U$2=GRID!$B$1:$BI$1)*(КАЛЕНДАРЬ!$X24=GRID!$B$3:$BI$3), 0))*(1-GRID!$B$69),0))</f>
        <v>30000</v>
      </c>
      <c r="E164" s="47" cm="1">
        <f t="array" ref="E164">IF($I$2="Открытый тариф",
INDEX(GRID!$B$4:$BI$14,MATCH(E$7,GRID!$A$4:$A$14,0),MATCH(1,($U$2=GRID!$B$1:$BI$1)*(КАЛЕНДАРЬ!$X24=GRID!$B$3:$BI$3), 0)),
ROUNDUP(INDEX(GRID!$B$4:$BI$14,MATCH(E$7,GRID!$A$4:$A$14,0),MATCH(1,($U$2=GRID!$B$1:$BI$1)*(КАЛЕНДАРЬ!$X24=GRID!$B$3:$BI$3),0))*(1-GRID!$B$69),0))</f>
        <v>30600</v>
      </c>
      <c r="F164" s="48" cm="1">
        <f t="array" ref="F164">IF($I$2="Открытый тариф",
INDEX(GRID!$B$17:$BI$27,MATCH(E$7,GRID!$A$17:$A$27,0),MATCH(1,($U$2=GRID!$B$1:$BI$1)*(КАЛЕНДАРЬ!$X24=GRID!$B$3:$BI$3), 0)),
ROUNDUP(INDEX(GRID!$B$17:$BI$27,MATCH(E$7,GRID!$A$17:$A$27,0),MATCH(1,($U$2=GRID!$B$1:$BI$1)*(КАЛЕНДАРЬ!$X24=GRID!$B$3:$BI$3), 0))*(1-GRID!$B$69),0))</f>
        <v>33100</v>
      </c>
      <c r="G164" s="47" t="e" cm="1">
        <f t="array" ref="G164">IF($I$2="Открытый тариф",
INDEX(GRID!$B$4:$BI$14,MATCH(G$7,GRID!$A$4:$A$14,0),MATCH(1,($U$2=GRID!$B$1:$BI$1)*(КАЛЕНДАРЬ!$X24=GRID!$B$3:$BI$3), 0)),
ROUNDUP(INDEX(GRID!$B$4:$BI$14,MATCH(G$7,GRID!$A$4:$A$14,0),MATCH(1,($U$2=GRID!$B$1:$BI$1)*(КАЛЕНДАРЬ!$X24=GRID!$B$3:$BI$3),0))*(1-GRID!$B$69),0))</f>
        <v>#N/A</v>
      </c>
      <c r="H164" s="48" t="e" cm="1">
        <f t="array" ref="H164">IF($I$2="Открытый тариф",
INDEX(GRID!$B$17:$BI$27,MATCH(G$7,GRID!$A$17:$A$27,0),MATCH(1,($U$2=GRID!$B$1:$BI$1)*(КАЛЕНДАРЬ!$X24=GRID!$B$3:$BI$3), 0)),
ROUNDUP(INDEX(GRID!$B$17:$BI$27,MATCH(G$7,GRID!$A$17:$A$27,0),MATCH(1,($U$2=GRID!$B$1:$BI$1)*(КАЛЕНДАРЬ!$X24=GRID!$B$3:$BI$3), 0))*(1-GRID!$B$69),0))</f>
        <v>#N/A</v>
      </c>
      <c r="I164" s="47" t="e" cm="1">
        <f t="array" ref="I164">IF($I$2="Открытый тариф",
INDEX(GRID!$B$4:$BI$14,MATCH(I$7,GRID!$A$4:$A$14,0),MATCH(1,($U$2=GRID!$B$1:$BI$1)*(КАЛЕНДАРЬ!$X24=GRID!$B$3:$BI$3), 0)),
ROUNDUP(INDEX(GRID!$B$4:$BI$14,MATCH(I$7,GRID!$A$4:$A$14,0),MATCH(1,($U$2=GRID!$B$1:$BI$1)*(КАЛЕНДАРЬ!$X24=GRID!$B$3:$BI$3),0))*(1-GRID!$B$69),0))</f>
        <v>#N/A</v>
      </c>
      <c r="J164" s="48" t="e" cm="1">
        <f t="array" ref="J164">IF($I$2="Открытый тариф",
INDEX(GRID!$B$17:$BI$27,MATCH(I$7,GRID!$A$17:$A$27,0),MATCH(1,($U$2=GRID!$B$1:$BI$1)*(КАЛЕНДАРЬ!$X24=GRID!$B$3:$BI$3), 0)),
ROUNDUP(INDEX(GRID!$B$17:$BI$27,MATCH(I$7,GRID!$A$17:$A$27,0),MATCH(1,($U$2=GRID!$B$1:$BI$1)*(КАЛЕНДАРЬ!$X24=GRID!$B$3:$BI$3), 0))*(1-GRID!$B$69),0))</f>
        <v>#N/A</v>
      </c>
      <c r="K164" s="47" cm="1">
        <f t="array" ref="K164">IF($I$2="Открытый тариф",
INDEX(GRID!$B$4:$BI$14,MATCH(K$7,GRID!$A$4:$A$14,0),MATCH(1,($U$2=GRID!$B$1:$BI$1)*(КАЛЕНДАРЬ!$X24=GRID!$B$3:$BI$3), 0)),
ROUNDUP(INDEX(GRID!$B$4:$BI$14,MATCH(K$7,GRID!$A$4:$A$14,0),MATCH(1,($U$2=GRID!$B$1:$BI$1)*(КАЛЕНДАРЬ!$X24=GRID!$B$3:$BI$3),0))*(1-GRID!$B$69),0))</f>
        <v>42300</v>
      </c>
      <c r="L164" s="48" cm="1">
        <f t="array" ref="L164">IF($I$2="Открытый тариф",
INDEX(GRID!$B$17:$BI$27,MATCH(K$7,GRID!$A$17:$A$27,0),MATCH(1,($U$2=GRID!$B$1:$BI$1)*(КАЛЕНДАРЬ!$X24=GRID!$B$3:$BI$3), 0)),
ROUNDUP(INDEX(GRID!$B$17:$BI$27,MATCH(K$7,GRID!$A$17:$A$27,0),MATCH(1,($U$2=GRID!$B$1:$BI$1)*(КАЛЕНДАРЬ!$X24=GRID!$B$3:$BI$3), 0))*(1-GRID!$B$69),0))</f>
        <v>44800</v>
      </c>
      <c r="M164" s="47" cm="1">
        <f t="array" ref="M164">IF($I$2="Открытый тариф",
INDEX(GRID!$B$4:$BI$14,MATCH(M$7,GRID!$A$4:$A$14,0),MATCH(1,($U$2=GRID!$B$1:$BI$1)*(КАЛЕНДАРЬ!$X24=GRID!$B$3:$BI$3), 0)),
ROUNDUP(INDEX(GRID!$B$4:$BI$14,MATCH(M$7,GRID!$A$4:$A$14,0),MATCH(1,($U$2=GRID!$B$1:$BI$1)*(КАЛЕНДАРЬ!$X24=GRID!$B$3:$BI$3),0))*(1-GRID!$B$69),0))</f>
        <v>47100</v>
      </c>
      <c r="N164" s="48" cm="1">
        <f t="array" ref="N164">IF($I$2="Открытый тариф",
INDEX(GRID!$B$17:$BI$27,MATCH(M$7,GRID!$A$17:$A$27,0),MATCH(1,($U$2=GRID!$B$1:$BI$1)*(КАЛЕНДАРЬ!$X24=GRID!$B$3:$BI$3), 0)),
ROUNDUP(INDEX(GRID!$B$17:$BI$27,MATCH(M$7,GRID!$A$17:$A$27,0),MATCH(1,($U$2=GRID!$B$1:$BI$1)*(КАЛЕНДАРЬ!$X24=GRID!$B$3:$BI$3), 0))*(1-GRID!$B$69),0))</f>
        <v>49600</v>
      </c>
      <c r="O164" s="49" cm="1">
        <f t="array" ref="O164">IF($I$2="Открытый тариф",
INDEX(GRID!$B$4:$BI$14,MATCH(O$7,GRID!$A$4:$A$14,0),MATCH(1,($U$2=GRID!$B$1:$BI$1)*(КАЛЕНДАРЬ!$X24=GRID!$B$3:$BI$3), 0)),
ROUNDUP(INDEX(GRID!$B$4:$BI$14,MATCH(O$7,GRID!$A$4:$A$14,0),MATCH(1,($U$2=GRID!$B$1:$BI$1)*(КАЛЕНДАРЬ!$X24=GRID!$B$3:$BI$3),0))*(1-GRID!$B$69),0))</f>
        <v>53500</v>
      </c>
      <c r="P164" s="49" cm="1">
        <f t="array" ref="P164">IF($I$2="Открытый тариф",
INDEX(GRID!$B$17:$BI$27,MATCH(O$7,GRID!$A$17:$A$27,0),MATCH(1,($U$2=GRID!$B$1:$BI$1)*(КАЛЕНДАРЬ!$X24=GRID!$B$3:$BI$3), 0)),
ROUNDUP(INDEX(GRID!$B$17:$BI$27,MATCH(O$7,GRID!$A$17:$A$27,0),MATCH(1,($U$2=GRID!$B$1:$BI$1)*(КАЛЕНДАРЬ!$X24=GRID!$B$3:$BI$3), 0))*(1-GRID!$B$69),0))</f>
        <v>56000</v>
      </c>
      <c r="Q164" s="49" t="e" cm="1">
        <f t="array" ref="Q164">IF($I$2="Открытый тариф",
INDEX(GRID!$B$4:$BI$14,MATCH(Q$7,GRID!$A$4:$A$14,0),MATCH(1,($U$2=GRID!$B$1:$BI$1)*(КАЛЕНДАРЬ!$X24=GRID!$B$3:$BI$3), 0)),
ROUNDUP(INDEX(GRID!$B$4:$BI$14,MATCH(Q$7,GRID!$A$4:$A$14,0),MATCH(1,($U$2=GRID!$B$1:$BI$1)*(КАЛЕНДАРЬ!$X24=GRID!$B$3:$BI$3),0))*(1-GRID!$B$69),0))</f>
        <v>#N/A</v>
      </c>
      <c r="R164" s="49" t="e" cm="1">
        <f t="array" ref="R164">IF($I$2="Открытый тариф",
INDEX(GRID!$B$17:$BI$27,MATCH(Q$7,GRID!$A$17:$A$27,0),MATCH(1,($U$2=GRID!$B$1:$BI$1)*(КАЛЕНДАРЬ!$X24=GRID!$B$3:$BI$3), 0)),
ROUNDUP(INDEX(GRID!$B$17:$BI$27,MATCH(Q$7,GRID!$A$17:$A$27,0),MATCH(1,($U$2=GRID!$B$1:$BI$1)*(КАЛЕНДАРЬ!$X24=GRID!$B$3:$BI$3), 0))*(1-GRID!$B$69),0))</f>
        <v>#N/A</v>
      </c>
      <c r="S164" s="49" t="e" cm="1">
        <f t="array" ref="S164">IF($I$2="Открытый тариф",
INDEX(GRID!$B$4:$BI$14,MATCH(S$7,GRID!$A$4:$A$14,0),MATCH(1,($U$2=GRID!$B$1:$BI$1)*(КАЛЕНДАРЬ!$X24=GRID!$B$3:$BI$3), 0)),
ROUNDUP(INDEX(GRID!$B$4:$BI$14,MATCH(S$7,GRID!$A$4:$A$14,0),MATCH(1,($U$2=GRID!$B$1:$BI$1)*(КАЛЕНДАРЬ!$X24=GRID!$B$3:$BI$3),0))*(1-GRID!$B$69),0))</f>
        <v>#N/A</v>
      </c>
      <c r="T164" s="49" t="e" cm="1">
        <f t="array" ref="T164">IF($I$2="Открытый тариф",
INDEX(GRID!$B$17:$BI$27,MATCH(S$7,GRID!$A$17:$A$27,0),MATCH(1,($U$2=GRID!$B$1:$BI$1)*(КАЛЕНДАРЬ!$X24=GRID!$B$3:$BI$3), 0)),
ROUNDUP(INDEX(GRID!$B$17:$BI$27,MATCH(S$7,GRID!$A$17:$A$27,0),MATCH(1,($U$2=GRID!$B$1:$BI$1)*(КАЛЕНДАРЬ!$X24=GRID!$B$3:$BI$3), 0))*(1-GRID!$B$69),0))</f>
        <v>#N/A</v>
      </c>
      <c r="U164" s="49" cm="1">
        <f t="array" ref="U164">IF($I$2="Открытый тариф",
INDEX(GRID!$B$4:$BI$14,MATCH(U$7,GRID!$A$4:$A$14,0),MATCH(1,($U$2=GRID!$B$1:$BI$1)*(КАЛЕНДАРЬ!$X24=GRID!$B$3:$BI$3), 0)),
ROUNDUP(INDEX(GRID!$B$4:$BI$14,MATCH(U$7,GRID!$A$4:$A$14,0),MATCH(1,($U$2=GRID!$B$1:$BI$1)*(КАЛЕНДАРЬ!$X24=GRID!$B$3:$BI$3),0))*(1-GRID!$B$69),0))</f>
        <v>83000</v>
      </c>
      <c r="V164" s="49" cm="1">
        <f t="array" ref="V164">IF($I$2="Открытый тариф",
INDEX(GRID!$B$17:$BI$27,MATCH(U$7,GRID!$A$17:$A$27,0),MATCH(1,($U$2=GRID!$B$1:$BI$1)*(КАЛЕНДАРЬ!$X24=GRID!$B$3:$BI$3), 0)),
ROUNDUP(INDEX(GRID!$B$17:$BI$27,MATCH(U$7,GRID!$A$17:$A$27,0),MATCH(1,($U$2=GRID!$B$1:$BI$1)*(КАЛЕНДАРЬ!$X24=GRID!$B$3:$BI$3), 0))*(1-GRID!$B$69),0))</f>
        <v>85500</v>
      </c>
      <c r="W164" s="49" cm="1">
        <f t="array" ref="W164">IF($I$2="Открытый тариф",
INDEX(GRID!$B$4:$BI$14,MATCH(W$7,GRID!$A$4:$A$14,0),MATCH(1,($U$2=GRID!$B$1:$BI$1)*(КАЛЕНДАРЬ!$X24=GRID!$B$3:$BI$3), 0)),
ROUNDUP(INDEX(GRID!$B$4:$BI$14,MATCH(W$7,GRID!$A$4:$A$14,0),MATCH(1,($U$2=GRID!$B$1:$BI$1)*(КАЛЕНДАРЬ!$X24=GRID!$B$3:$BI$3),0))*(1-GRID!$B$69),0))</f>
        <v>303000</v>
      </c>
      <c r="X164" s="49" cm="1">
        <f t="array" ref="X164">IF($I$2="Открытый тариф",
INDEX(GRID!$B$17:$BI$27,MATCH(W$7,GRID!$A$17:$A$27,0),MATCH(1,($U$2=GRID!$B$1:$BI$1)*(КАЛЕНДАРЬ!$X24=GRID!$B$3:$BI$3), 0)),
ROUNDUP(INDEX(GRID!$B$17:$BI$27,MATCH(W$7,GRID!$A$17:$A$27,0),MATCH(1,($U$2=GRID!$B$1:$BI$1)*(КАЛЕНДАРЬ!$X24=GRID!$B$3:$BI$3), 0))*(1-GRID!$B$69),0))</f>
        <v>305500</v>
      </c>
    </row>
    <row r="165" spans="1:24" ht="12.75" hidden="1" customHeight="1" x14ac:dyDescent="0.2">
      <c r="A165" s="117" t="s">
        <v>42</v>
      </c>
      <c r="B165" s="117">
        <v>22</v>
      </c>
      <c r="C165" s="47" cm="1">
        <f t="array" ref="C165">IF($I$2="Открытый тариф",
INDEX(GRID!$B$4:$BI$14,MATCH(C$7,GRID!$A$4:$A$14,0),MATCH(1,($U$2=GRID!$B$1:$BI$1)*(КАЛЕНДАРЬ!$X25=GRID!$B$3:$BI$3), 0)),
ROUNDUP(INDEX(GRID!$B$4:$BI$14,MATCH(C$7,GRID!$A$4:$A$14,0),MATCH(1,($U$2=GRID!$B$1:$BI$1)*(КАЛЕНДАРЬ!$X25=GRID!$B$3:$BI$3),0))*(1-GRID!$B$69),0))</f>
        <v>27500</v>
      </c>
      <c r="D165" s="48" cm="1">
        <f t="array" ref="D165">IF($I$2="Открытый тариф",
INDEX(GRID!$B$17:$BI$27,MATCH(C$7,GRID!$A$17:$A$27,0),MATCH(1,($U$2=GRID!$B$1:$BI$1)*(КАЛЕНДАРЬ!$X25=GRID!$B$3:$BI$3), 0)),
ROUNDUP(INDEX(GRID!$B$17:$BI$27,MATCH(C$7,GRID!$A$17:$A$27,0),MATCH(1,($U$2=GRID!$B$1:$BI$1)*(КАЛЕНДАРЬ!$X25=GRID!$B$3:$BI$3), 0))*(1-GRID!$B$69),0))</f>
        <v>30000</v>
      </c>
      <c r="E165" s="47" cm="1">
        <f t="array" ref="E165">IF($I$2="Открытый тариф",
INDEX(GRID!$B$4:$BI$14,MATCH(E$7,GRID!$A$4:$A$14,0),MATCH(1,($U$2=GRID!$B$1:$BI$1)*(КАЛЕНДАРЬ!$X25=GRID!$B$3:$BI$3), 0)),
ROUNDUP(INDEX(GRID!$B$4:$BI$14,MATCH(E$7,GRID!$A$4:$A$14,0),MATCH(1,($U$2=GRID!$B$1:$BI$1)*(КАЛЕНДАРЬ!$X25=GRID!$B$3:$BI$3),0))*(1-GRID!$B$69),0))</f>
        <v>30600</v>
      </c>
      <c r="F165" s="48" cm="1">
        <f t="array" ref="F165">IF($I$2="Открытый тариф",
INDEX(GRID!$B$17:$BI$27,MATCH(E$7,GRID!$A$17:$A$27,0),MATCH(1,($U$2=GRID!$B$1:$BI$1)*(КАЛЕНДАРЬ!$X25=GRID!$B$3:$BI$3), 0)),
ROUNDUP(INDEX(GRID!$B$17:$BI$27,MATCH(E$7,GRID!$A$17:$A$27,0),MATCH(1,($U$2=GRID!$B$1:$BI$1)*(КАЛЕНДАРЬ!$X25=GRID!$B$3:$BI$3), 0))*(1-GRID!$B$69),0))</f>
        <v>33100</v>
      </c>
      <c r="G165" s="47" t="e" cm="1">
        <f t="array" ref="G165">IF($I$2="Открытый тариф",
INDEX(GRID!$B$4:$BI$14,MATCH(G$7,GRID!$A$4:$A$14,0),MATCH(1,($U$2=GRID!$B$1:$BI$1)*(КАЛЕНДАРЬ!$X25=GRID!$B$3:$BI$3), 0)),
ROUNDUP(INDEX(GRID!$B$4:$BI$14,MATCH(G$7,GRID!$A$4:$A$14,0),MATCH(1,($U$2=GRID!$B$1:$BI$1)*(КАЛЕНДАРЬ!$X25=GRID!$B$3:$BI$3),0))*(1-GRID!$B$69),0))</f>
        <v>#N/A</v>
      </c>
      <c r="H165" s="48" t="e" cm="1">
        <f t="array" ref="H165">IF($I$2="Открытый тариф",
INDEX(GRID!$B$17:$BI$27,MATCH(G$7,GRID!$A$17:$A$27,0),MATCH(1,($U$2=GRID!$B$1:$BI$1)*(КАЛЕНДАРЬ!$X25=GRID!$B$3:$BI$3), 0)),
ROUNDUP(INDEX(GRID!$B$17:$BI$27,MATCH(G$7,GRID!$A$17:$A$27,0),MATCH(1,($U$2=GRID!$B$1:$BI$1)*(КАЛЕНДАРЬ!$X25=GRID!$B$3:$BI$3), 0))*(1-GRID!$B$69),0))</f>
        <v>#N/A</v>
      </c>
      <c r="I165" s="47" t="e" cm="1">
        <f t="array" ref="I165">IF($I$2="Открытый тариф",
INDEX(GRID!$B$4:$BI$14,MATCH(I$7,GRID!$A$4:$A$14,0),MATCH(1,($U$2=GRID!$B$1:$BI$1)*(КАЛЕНДАРЬ!$X25=GRID!$B$3:$BI$3), 0)),
ROUNDUP(INDEX(GRID!$B$4:$BI$14,MATCH(I$7,GRID!$A$4:$A$14,0),MATCH(1,($U$2=GRID!$B$1:$BI$1)*(КАЛЕНДАРЬ!$X25=GRID!$B$3:$BI$3),0))*(1-GRID!$B$69),0))</f>
        <v>#N/A</v>
      </c>
      <c r="J165" s="48" t="e" cm="1">
        <f t="array" ref="J165">IF($I$2="Открытый тариф",
INDEX(GRID!$B$17:$BI$27,MATCH(I$7,GRID!$A$17:$A$27,0),MATCH(1,($U$2=GRID!$B$1:$BI$1)*(КАЛЕНДАРЬ!$X25=GRID!$B$3:$BI$3), 0)),
ROUNDUP(INDEX(GRID!$B$17:$BI$27,MATCH(I$7,GRID!$A$17:$A$27,0),MATCH(1,($U$2=GRID!$B$1:$BI$1)*(КАЛЕНДАРЬ!$X25=GRID!$B$3:$BI$3), 0))*(1-GRID!$B$69),0))</f>
        <v>#N/A</v>
      </c>
      <c r="K165" s="47" cm="1">
        <f t="array" ref="K165">IF($I$2="Открытый тариф",
INDEX(GRID!$B$4:$BI$14,MATCH(K$7,GRID!$A$4:$A$14,0),MATCH(1,($U$2=GRID!$B$1:$BI$1)*(КАЛЕНДАРЬ!$X25=GRID!$B$3:$BI$3), 0)),
ROUNDUP(INDEX(GRID!$B$4:$BI$14,MATCH(K$7,GRID!$A$4:$A$14,0),MATCH(1,($U$2=GRID!$B$1:$BI$1)*(КАЛЕНДАРЬ!$X25=GRID!$B$3:$BI$3),0))*(1-GRID!$B$69),0))</f>
        <v>42300</v>
      </c>
      <c r="L165" s="48" cm="1">
        <f t="array" ref="L165">IF($I$2="Открытый тариф",
INDEX(GRID!$B$17:$BI$27,MATCH(K$7,GRID!$A$17:$A$27,0),MATCH(1,($U$2=GRID!$B$1:$BI$1)*(КАЛЕНДАРЬ!$X25=GRID!$B$3:$BI$3), 0)),
ROUNDUP(INDEX(GRID!$B$17:$BI$27,MATCH(K$7,GRID!$A$17:$A$27,0),MATCH(1,($U$2=GRID!$B$1:$BI$1)*(КАЛЕНДАРЬ!$X25=GRID!$B$3:$BI$3), 0))*(1-GRID!$B$69),0))</f>
        <v>44800</v>
      </c>
      <c r="M165" s="47" cm="1">
        <f t="array" ref="M165">IF($I$2="Открытый тариф",
INDEX(GRID!$B$4:$BI$14,MATCH(M$7,GRID!$A$4:$A$14,0),MATCH(1,($U$2=GRID!$B$1:$BI$1)*(КАЛЕНДАРЬ!$X25=GRID!$B$3:$BI$3), 0)),
ROUNDUP(INDEX(GRID!$B$4:$BI$14,MATCH(M$7,GRID!$A$4:$A$14,0),MATCH(1,($U$2=GRID!$B$1:$BI$1)*(КАЛЕНДАРЬ!$X25=GRID!$B$3:$BI$3),0))*(1-GRID!$B$69),0))</f>
        <v>47100</v>
      </c>
      <c r="N165" s="48" cm="1">
        <f t="array" ref="N165">IF($I$2="Открытый тариф",
INDEX(GRID!$B$17:$BI$27,MATCH(M$7,GRID!$A$17:$A$27,0),MATCH(1,($U$2=GRID!$B$1:$BI$1)*(КАЛЕНДАРЬ!$X25=GRID!$B$3:$BI$3), 0)),
ROUNDUP(INDEX(GRID!$B$17:$BI$27,MATCH(M$7,GRID!$A$17:$A$27,0),MATCH(1,($U$2=GRID!$B$1:$BI$1)*(КАЛЕНДАРЬ!$X25=GRID!$B$3:$BI$3), 0))*(1-GRID!$B$69),0))</f>
        <v>49600</v>
      </c>
      <c r="O165" s="49" cm="1">
        <f t="array" ref="O165">IF($I$2="Открытый тариф",
INDEX(GRID!$B$4:$BI$14,MATCH(O$7,GRID!$A$4:$A$14,0),MATCH(1,($U$2=GRID!$B$1:$BI$1)*(КАЛЕНДАРЬ!$X25=GRID!$B$3:$BI$3), 0)),
ROUNDUP(INDEX(GRID!$B$4:$BI$14,MATCH(O$7,GRID!$A$4:$A$14,0),MATCH(1,($U$2=GRID!$B$1:$BI$1)*(КАЛЕНДАРЬ!$X25=GRID!$B$3:$BI$3),0))*(1-GRID!$B$69),0))</f>
        <v>53500</v>
      </c>
      <c r="P165" s="49" cm="1">
        <f t="array" ref="P165">IF($I$2="Открытый тариф",
INDEX(GRID!$B$17:$BI$27,MATCH(O$7,GRID!$A$17:$A$27,0),MATCH(1,($U$2=GRID!$B$1:$BI$1)*(КАЛЕНДАРЬ!$X25=GRID!$B$3:$BI$3), 0)),
ROUNDUP(INDEX(GRID!$B$17:$BI$27,MATCH(O$7,GRID!$A$17:$A$27,0),MATCH(1,($U$2=GRID!$B$1:$BI$1)*(КАЛЕНДАРЬ!$X25=GRID!$B$3:$BI$3), 0))*(1-GRID!$B$69),0))</f>
        <v>56000</v>
      </c>
      <c r="Q165" s="49" t="e" cm="1">
        <f t="array" ref="Q165">IF($I$2="Открытый тариф",
INDEX(GRID!$B$4:$BI$14,MATCH(Q$7,GRID!$A$4:$A$14,0),MATCH(1,($U$2=GRID!$B$1:$BI$1)*(КАЛЕНДАРЬ!$X25=GRID!$B$3:$BI$3), 0)),
ROUNDUP(INDEX(GRID!$B$4:$BI$14,MATCH(Q$7,GRID!$A$4:$A$14,0),MATCH(1,($U$2=GRID!$B$1:$BI$1)*(КАЛЕНДАРЬ!$X25=GRID!$B$3:$BI$3),0))*(1-GRID!$B$69),0))</f>
        <v>#N/A</v>
      </c>
      <c r="R165" s="49" t="e" cm="1">
        <f t="array" ref="R165">IF($I$2="Открытый тариф",
INDEX(GRID!$B$17:$BI$27,MATCH(Q$7,GRID!$A$17:$A$27,0),MATCH(1,($U$2=GRID!$B$1:$BI$1)*(КАЛЕНДАРЬ!$X25=GRID!$B$3:$BI$3), 0)),
ROUNDUP(INDEX(GRID!$B$17:$BI$27,MATCH(Q$7,GRID!$A$17:$A$27,0),MATCH(1,($U$2=GRID!$B$1:$BI$1)*(КАЛЕНДАРЬ!$X25=GRID!$B$3:$BI$3), 0))*(1-GRID!$B$69),0))</f>
        <v>#N/A</v>
      </c>
      <c r="S165" s="49" t="e" cm="1">
        <f t="array" ref="S165">IF($I$2="Открытый тариф",
INDEX(GRID!$B$4:$BI$14,MATCH(S$7,GRID!$A$4:$A$14,0),MATCH(1,($U$2=GRID!$B$1:$BI$1)*(КАЛЕНДАРЬ!$X25=GRID!$B$3:$BI$3), 0)),
ROUNDUP(INDEX(GRID!$B$4:$BI$14,MATCH(S$7,GRID!$A$4:$A$14,0),MATCH(1,($U$2=GRID!$B$1:$BI$1)*(КАЛЕНДАРЬ!$X25=GRID!$B$3:$BI$3),0))*(1-GRID!$B$69),0))</f>
        <v>#N/A</v>
      </c>
      <c r="T165" s="49" t="e" cm="1">
        <f t="array" ref="T165">IF($I$2="Открытый тариф",
INDEX(GRID!$B$17:$BI$27,MATCH(S$7,GRID!$A$17:$A$27,0),MATCH(1,($U$2=GRID!$B$1:$BI$1)*(КАЛЕНДАРЬ!$X25=GRID!$B$3:$BI$3), 0)),
ROUNDUP(INDEX(GRID!$B$17:$BI$27,MATCH(S$7,GRID!$A$17:$A$27,0),MATCH(1,($U$2=GRID!$B$1:$BI$1)*(КАЛЕНДАРЬ!$X25=GRID!$B$3:$BI$3), 0))*(1-GRID!$B$69),0))</f>
        <v>#N/A</v>
      </c>
      <c r="U165" s="49" cm="1">
        <f t="array" ref="U165">IF($I$2="Открытый тариф",
INDEX(GRID!$B$4:$BI$14,MATCH(U$7,GRID!$A$4:$A$14,0),MATCH(1,($U$2=GRID!$B$1:$BI$1)*(КАЛЕНДАРЬ!$X25=GRID!$B$3:$BI$3), 0)),
ROUNDUP(INDEX(GRID!$B$4:$BI$14,MATCH(U$7,GRID!$A$4:$A$14,0),MATCH(1,($U$2=GRID!$B$1:$BI$1)*(КАЛЕНДАРЬ!$X25=GRID!$B$3:$BI$3),0))*(1-GRID!$B$69),0))</f>
        <v>83000</v>
      </c>
      <c r="V165" s="49" cm="1">
        <f t="array" ref="V165">IF($I$2="Открытый тариф",
INDEX(GRID!$B$17:$BI$27,MATCH(U$7,GRID!$A$17:$A$27,0),MATCH(1,($U$2=GRID!$B$1:$BI$1)*(КАЛЕНДАРЬ!$X25=GRID!$B$3:$BI$3), 0)),
ROUNDUP(INDEX(GRID!$B$17:$BI$27,MATCH(U$7,GRID!$A$17:$A$27,0),MATCH(1,($U$2=GRID!$B$1:$BI$1)*(КАЛЕНДАРЬ!$X25=GRID!$B$3:$BI$3), 0))*(1-GRID!$B$69),0))</f>
        <v>85500</v>
      </c>
      <c r="W165" s="49" cm="1">
        <f t="array" ref="W165">IF($I$2="Открытый тариф",
INDEX(GRID!$B$4:$BI$14,MATCH(W$7,GRID!$A$4:$A$14,0),MATCH(1,($U$2=GRID!$B$1:$BI$1)*(КАЛЕНДАРЬ!$X25=GRID!$B$3:$BI$3), 0)),
ROUNDUP(INDEX(GRID!$B$4:$BI$14,MATCH(W$7,GRID!$A$4:$A$14,0),MATCH(1,($U$2=GRID!$B$1:$BI$1)*(КАЛЕНДАРЬ!$X25=GRID!$B$3:$BI$3),0))*(1-GRID!$B$69),0))</f>
        <v>303000</v>
      </c>
      <c r="X165" s="49" cm="1">
        <f t="array" ref="X165">IF($I$2="Открытый тариф",
INDEX(GRID!$B$17:$BI$27,MATCH(W$7,GRID!$A$17:$A$27,0),MATCH(1,($U$2=GRID!$B$1:$BI$1)*(КАЛЕНДАРЬ!$X25=GRID!$B$3:$BI$3), 0)),
ROUNDUP(INDEX(GRID!$B$17:$BI$27,MATCH(W$7,GRID!$A$17:$A$27,0),MATCH(1,($U$2=GRID!$B$1:$BI$1)*(КАЛЕНДАРЬ!$X25=GRID!$B$3:$BI$3), 0))*(1-GRID!$B$69),0))</f>
        <v>305500</v>
      </c>
    </row>
    <row r="166" spans="1:24" ht="12.75" hidden="1" customHeight="1" x14ac:dyDescent="0.2">
      <c r="A166" s="117" t="s">
        <v>43</v>
      </c>
      <c r="B166" s="117">
        <v>23</v>
      </c>
      <c r="C166" s="47" cm="1">
        <f t="array" ref="C166">IF($I$2="Открытый тариф",
INDEX(GRID!$B$4:$BI$14,MATCH(C$7,GRID!$A$4:$A$14,0),MATCH(1,($U$2=GRID!$B$1:$BI$1)*(КАЛЕНДАРЬ!$X26=GRID!$B$3:$BI$3), 0)),
ROUNDUP(INDEX(GRID!$B$4:$BI$14,MATCH(C$7,GRID!$A$4:$A$14,0),MATCH(1,($U$2=GRID!$B$1:$BI$1)*(КАЛЕНДАРЬ!$X26=GRID!$B$3:$BI$3),0))*(1-GRID!$B$69),0))</f>
        <v>29000</v>
      </c>
      <c r="D166" s="48" cm="1">
        <f t="array" ref="D166">IF($I$2="Открытый тариф",
INDEX(GRID!$B$17:$BI$27,MATCH(C$7,GRID!$A$17:$A$27,0),MATCH(1,($U$2=GRID!$B$1:$BI$1)*(КАЛЕНДАРЬ!$X26=GRID!$B$3:$BI$3), 0)),
ROUNDUP(INDEX(GRID!$B$17:$BI$27,MATCH(C$7,GRID!$A$17:$A$27,0),MATCH(1,($U$2=GRID!$B$1:$BI$1)*(КАЛЕНДАРЬ!$X26=GRID!$B$3:$BI$3), 0))*(1-GRID!$B$69),0))</f>
        <v>31500</v>
      </c>
      <c r="E166" s="47" cm="1">
        <f t="array" ref="E166">IF($I$2="Открытый тариф",
INDEX(GRID!$B$4:$BI$14,MATCH(E$7,GRID!$A$4:$A$14,0),MATCH(1,($U$2=GRID!$B$1:$BI$1)*(КАЛЕНДАРЬ!$X26=GRID!$B$3:$BI$3), 0)),
ROUNDUP(INDEX(GRID!$B$4:$BI$14,MATCH(E$7,GRID!$A$4:$A$14,0),MATCH(1,($U$2=GRID!$B$1:$BI$1)*(КАЛЕНДАРЬ!$X26=GRID!$B$3:$BI$3),0))*(1-GRID!$B$69),0))</f>
        <v>32400</v>
      </c>
      <c r="F166" s="48" cm="1">
        <f t="array" ref="F166">IF($I$2="Открытый тариф",
INDEX(GRID!$B$17:$BI$27,MATCH(E$7,GRID!$A$17:$A$27,0),MATCH(1,($U$2=GRID!$B$1:$BI$1)*(КАЛЕНДАРЬ!$X26=GRID!$B$3:$BI$3), 0)),
ROUNDUP(INDEX(GRID!$B$17:$BI$27,MATCH(E$7,GRID!$A$17:$A$27,0),MATCH(1,($U$2=GRID!$B$1:$BI$1)*(КАЛЕНДАРЬ!$X26=GRID!$B$3:$BI$3), 0))*(1-GRID!$B$69),0))</f>
        <v>34900</v>
      </c>
      <c r="G166" s="47" t="e" cm="1">
        <f t="array" ref="G166">IF($I$2="Открытый тариф",
INDEX(GRID!$B$4:$BI$14,MATCH(G$7,GRID!$A$4:$A$14,0),MATCH(1,($U$2=GRID!$B$1:$BI$1)*(КАЛЕНДАРЬ!$X26=GRID!$B$3:$BI$3), 0)),
ROUNDUP(INDEX(GRID!$B$4:$BI$14,MATCH(G$7,GRID!$A$4:$A$14,0),MATCH(1,($U$2=GRID!$B$1:$BI$1)*(КАЛЕНДАРЬ!$X26=GRID!$B$3:$BI$3),0))*(1-GRID!$B$69),0))</f>
        <v>#N/A</v>
      </c>
      <c r="H166" s="48" t="e" cm="1">
        <f t="array" ref="H166">IF($I$2="Открытый тариф",
INDEX(GRID!$B$17:$BI$27,MATCH(G$7,GRID!$A$17:$A$27,0),MATCH(1,($U$2=GRID!$B$1:$BI$1)*(КАЛЕНДАРЬ!$X26=GRID!$B$3:$BI$3), 0)),
ROUNDUP(INDEX(GRID!$B$17:$BI$27,MATCH(G$7,GRID!$A$17:$A$27,0),MATCH(1,($U$2=GRID!$B$1:$BI$1)*(КАЛЕНДАРЬ!$X26=GRID!$B$3:$BI$3), 0))*(1-GRID!$B$69),0))</f>
        <v>#N/A</v>
      </c>
      <c r="I166" s="47" t="e" cm="1">
        <f t="array" ref="I166">IF($I$2="Открытый тариф",
INDEX(GRID!$B$4:$BI$14,MATCH(I$7,GRID!$A$4:$A$14,0),MATCH(1,($U$2=GRID!$B$1:$BI$1)*(КАЛЕНДАРЬ!$X26=GRID!$B$3:$BI$3), 0)),
ROUNDUP(INDEX(GRID!$B$4:$BI$14,MATCH(I$7,GRID!$A$4:$A$14,0),MATCH(1,($U$2=GRID!$B$1:$BI$1)*(КАЛЕНДАРЬ!$X26=GRID!$B$3:$BI$3),0))*(1-GRID!$B$69),0))</f>
        <v>#N/A</v>
      </c>
      <c r="J166" s="48" t="e" cm="1">
        <f t="array" ref="J166">IF($I$2="Открытый тариф",
INDEX(GRID!$B$17:$BI$27,MATCH(I$7,GRID!$A$17:$A$27,0),MATCH(1,($U$2=GRID!$B$1:$BI$1)*(КАЛЕНДАРЬ!$X26=GRID!$B$3:$BI$3), 0)),
ROUNDUP(INDEX(GRID!$B$17:$BI$27,MATCH(I$7,GRID!$A$17:$A$27,0),MATCH(1,($U$2=GRID!$B$1:$BI$1)*(КАЛЕНДАРЬ!$X26=GRID!$B$3:$BI$3), 0))*(1-GRID!$B$69),0))</f>
        <v>#N/A</v>
      </c>
      <c r="K166" s="47" cm="1">
        <f t="array" ref="K166">IF($I$2="Открытый тариф",
INDEX(GRID!$B$4:$BI$14,MATCH(K$7,GRID!$A$4:$A$14,0),MATCH(1,($U$2=GRID!$B$1:$BI$1)*(КАЛЕНДАРЬ!$X26=GRID!$B$3:$BI$3), 0)),
ROUNDUP(INDEX(GRID!$B$4:$BI$14,MATCH(K$7,GRID!$A$4:$A$14,0),MATCH(1,($U$2=GRID!$B$1:$BI$1)*(КАЛЕНДАРЬ!$X26=GRID!$B$3:$BI$3),0))*(1-GRID!$B$69),0))</f>
        <v>44800</v>
      </c>
      <c r="L166" s="48" cm="1">
        <f t="array" ref="L166">IF($I$2="Открытый тариф",
INDEX(GRID!$B$17:$BI$27,MATCH(K$7,GRID!$A$17:$A$27,0),MATCH(1,($U$2=GRID!$B$1:$BI$1)*(КАЛЕНДАРЬ!$X26=GRID!$B$3:$BI$3), 0)),
ROUNDUP(INDEX(GRID!$B$17:$BI$27,MATCH(K$7,GRID!$A$17:$A$27,0),MATCH(1,($U$2=GRID!$B$1:$BI$1)*(КАЛЕНДАРЬ!$X26=GRID!$B$3:$BI$3), 0))*(1-GRID!$B$69),0))</f>
        <v>47300</v>
      </c>
      <c r="M166" s="47" cm="1">
        <f t="array" ref="M166">IF($I$2="Открытый тариф",
INDEX(GRID!$B$4:$BI$14,MATCH(M$7,GRID!$A$4:$A$14,0),MATCH(1,($U$2=GRID!$B$1:$BI$1)*(КАЛЕНДАРЬ!$X26=GRID!$B$3:$BI$3), 0)),
ROUNDUP(INDEX(GRID!$B$4:$BI$14,MATCH(M$7,GRID!$A$4:$A$14,0),MATCH(1,($U$2=GRID!$B$1:$BI$1)*(КАЛЕНДАРЬ!$X26=GRID!$B$3:$BI$3),0))*(1-GRID!$B$69),0))</f>
        <v>50000</v>
      </c>
      <c r="N166" s="48" cm="1">
        <f t="array" ref="N166">IF($I$2="Открытый тариф",
INDEX(GRID!$B$17:$BI$27,MATCH(M$7,GRID!$A$17:$A$27,0),MATCH(1,($U$2=GRID!$B$1:$BI$1)*(КАЛЕНДАРЬ!$X26=GRID!$B$3:$BI$3), 0)),
ROUNDUP(INDEX(GRID!$B$17:$BI$27,MATCH(M$7,GRID!$A$17:$A$27,0),MATCH(1,($U$2=GRID!$B$1:$BI$1)*(КАЛЕНДАРЬ!$X26=GRID!$B$3:$BI$3), 0))*(1-GRID!$B$69),0))</f>
        <v>52500</v>
      </c>
      <c r="O166" s="49" cm="1">
        <f t="array" ref="O166">IF($I$2="Открытый тариф",
INDEX(GRID!$B$4:$BI$14,MATCH(O$7,GRID!$A$4:$A$14,0),MATCH(1,($U$2=GRID!$B$1:$BI$1)*(КАЛЕНДАРЬ!$X26=GRID!$B$3:$BI$3), 0)),
ROUNDUP(INDEX(GRID!$B$4:$BI$14,MATCH(O$7,GRID!$A$4:$A$14,0),MATCH(1,($U$2=GRID!$B$1:$BI$1)*(КАЛЕНДАРЬ!$X26=GRID!$B$3:$BI$3),0))*(1-GRID!$B$69),0))</f>
        <v>56500</v>
      </c>
      <c r="P166" s="49" cm="1">
        <f t="array" ref="P166">IF($I$2="Открытый тариф",
INDEX(GRID!$B$17:$BI$27,MATCH(O$7,GRID!$A$17:$A$27,0),MATCH(1,($U$2=GRID!$B$1:$BI$1)*(КАЛЕНДАРЬ!$X26=GRID!$B$3:$BI$3), 0)),
ROUNDUP(INDEX(GRID!$B$17:$BI$27,MATCH(O$7,GRID!$A$17:$A$27,0),MATCH(1,($U$2=GRID!$B$1:$BI$1)*(КАЛЕНДАРЬ!$X26=GRID!$B$3:$BI$3), 0))*(1-GRID!$B$69),0))</f>
        <v>59000</v>
      </c>
      <c r="Q166" s="49" t="e" cm="1">
        <f t="array" ref="Q166">IF($I$2="Открытый тариф",
INDEX(GRID!$B$4:$BI$14,MATCH(Q$7,GRID!$A$4:$A$14,0),MATCH(1,($U$2=GRID!$B$1:$BI$1)*(КАЛЕНДАРЬ!$X26=GRID!$B$3:$BI$3), 0)),
ROUNDUP(INDEX(GRID!$B$4:$BI$14,MATCH(Q$7,GRID!$A$4:$A$14,0),MATCH(1,($U$2=GRID!$B$1:$BI$1)*(КАЛЕНДАРЬ!$X26=GRID!$B$3:$BI$3),0))*(1-GRID!$B$69),0))</f>
        <v>#N/A</v>
      </c>
      <c r="R166" s="49" t="e" cm="1">
        <f t="array" ref="R166">IF($I$2="Открытый тариф",
INDEX(GRID!$B$17:$BI$27,MATCH(Q$7,GRID!$A$17:$A$27,0),MATCH(1,($U$2=GRID!$B$1:$BI$1)*(КАЛЕНДАРЬ!$X26=GRID!$B$3:$BI$3), 0)),
ROUNDUP(INDEX(GRID!$B$17:$BI$27,MATCH(Q$7,GRID!$A$17:$A$27,0),MATCH(1,($U$2=GRID!$B$1:$BI$1)*(КАЛЕНДАРЬ!$X26=GRID!$B$3:$BI$3), 0))*(1-GRID!$B$69),0))</f>
        <v>#N/A</v>
      </c>
      <c r="S166" s="49" t="e" cm="1">
        <f t="array" ref="S166">IF($I$2="Открытый тариф",
INDEX(GRID!$B$4:$BI$14,MATCH(S$7,GRID!$A$4:$A$14,0),MATCH(1,($U$2=GRID!$B$1:$BI$1)*(КАЛЕНДАРЬ!$X26=GRID!$B$3:$BI$3), 0)),
ROUNDUP(INDEX(GRID!$B$4:$BI$14,MATCH(S$7,GRID!$A$4:$A$14,0),MATCH(1,($U$2=GRID!$B$1:$BI$1)*(КАЛЕНДАРЬ!$X26=GRID!$B$3:$BI$3),0))*(1-GRID!$B$69),0))</f>
        <v>#N/A</v>
      </c>
      <c r="T166" s="49" t="e" cm="1">
        <f t="array" ref="T166">IF($I$2="Открытый тариф",
INDEX(GRID!$B$17:$BI$27,MATCH(S$7,GRID!$A$17:$A$27,0),MATCH(1,($U$2=GRID!$B$1:$BI$1)*(КАЛЕНДАРЬ!$X26=GRID!$B$3:$BI$3), 0)),
ROUNDUP(INDEX(GRID!$B$17:$BI$27,MATCH(S$7,GRID!$A$17:$A$27,0),MATCH(1,($U$2=GRID!$B$1:$BI$1)*(КАЛЕНДАРЬ!$X26=GRID!$B$3:$BI$3), 0))*(1-GRID!$B$69),0))</f>
        <v>#N/A</v>
      </c>
      <c r="U166" s="49" cm="1">
        <f t="array" ref="U166">IF($I$2="Открытый тариф",
INDEX(GRID!$B$4:$BI$14,MATCH(U$7,GRID!$A$4:$A$14,0),MATCH(1,($U$2=GRID!$B$1:$BI$1)*(КАЛЕНДАРЬ!$X26=GRID!$B$3:$BI$3), 0)),
ROUNDUP(INDEX(GRID!$B$4:$BI$14,MATCH(U$7,GRID!$A$4:$A$14,0),MATCH(1,($U$2=GRID!$B$1:$BI$1)*(КАЛЕНДАРЬ!$X26=GRID!$B$3:$BI$3),0))*(1-GRID!$B$69),0))</f>
        <v>88000</v>
      </c>
      <c r="V166" s="49" cm="1">
        <f t="array" ref="V166">IF($I$2="Открытый тариф",
INDEX(GRID!$B$17:$BI$27,MATCH(U$7,GRID!$A$17:$A$27,0),MATCH(1,($U$2=GRID!$B$1:$BI$1)*(КАЛЕНДАРЬ!$X26=GRID!$B$3:$BI$3), 0)),
ROUNDUP(INDEX(GRID!$B$17:$BI$27,MATCH(U$7,GRID!$A$17:$A$27,0),MATCH(1,($U$2=GRID!$B$1:$BI$1)*(КАЛЕНДАРЬ!$X26=GRID!$B$3:$BI$3), 0))*(1-GRID!$B$69),0))</f>
        <v>90500</v>
      </c>
      <c r="W166" s="49" cm="1">
        <f t="array" ref="W166">IF($I$2="Открытый тариф",
INDEX(GRID!$B$4:$BI$14,MATCH(W$7,GRID!$A$4:$A$14,0),MATCH(1,($U$2=GRID!$B$1:$BI$1)*(КАЛЕНДАРЬ!$X26=GRID!$B$3:$BI$3), 0)),
ROUNDUP(INDEX(GRID!$B$4:$BI$14,MATCH(W$7,GRID!$A$4:$A$14,0),MATCH(1,($U$2=GRID!$B$1:$BI$1)*(КАЛЕНДАРЬ!$X26=GRID!$B$3:$BI$3),0))*(1-GRID!$B$69),0))</f>
        <v>317000</v>
      </c>
      <c r="X166" s="49" cm="1">
        <f t="array" ref="X166">IF($I$2="Открытый тариф",
INDEX(GRID!$B$17:$BI$27,MATCH(W$7,GRID!$A$17:$A$27,0),MATCH(1,($U$2=GRID!$B$1:$BI$1)*(КАЛЕНДАРЬ!$X26=GRID!$B$3:$BI$3), 0)),
ROUNDUP(INDEX(GRID!$B$17:$BI$27,MATCH(W$7,GRID!$A$17:$A$27,0),MATCH(1,($U$2=GRID!$B$1:$BI$1)*(КАЛЕНДАРЬ!$X26=GRID!$B$3:$BI$3), 0))*(1-GRID!$B$69),0))</f>
        <v>319500</v>
      </c>
    </row>
    <row r="167" spans="1:24" ht="12.75" hidden="1" customHeight="1" x14ac:dyDescent="0.2">
      <c r="A167" s="117" t="s">
        <v>44</v>
      </c>
      <c r="B167" s="117">
        <v>24</v>
      </c>
      <c r="C167" s="47" cm="1">
        <f t="array" ref="C167">IF($I$2="Открытый тариф",
INDEX(GRID!$B$4:$BI$14,MATCH(C$7,GRID!$A$4:$A$14,0),MATCH(1,($U$2=GRID!$B$1:$BI$1)*(КАЛЕНДАРЬ!$X27=GRID!$B$3:$BI$3), 0)),
ROUNDUP(INDEX(GRID!$B$4:$BI$14,MATCH(C$7,GRID!$A$4:$A$14,0),MATCH(1,($U$2=GRID!$B$1:$BI$1)*(КАЛЕНДАРЬ!$X27=GRID!$B$3:$BI$3),0))*(1-GRID!$B$69),0))</f>
        <v>29000</v>
      </c>
      <c r="D167" s="48" cm="1">
        <f t="array" ref="D167">IF($I$2="Открытый тариф",
INDEX(GRID!$B$17:$BI$27,MATCH(C$7,GRID!$A$17:$A$27,0),MATCH(1,($U$2=GRID!$B$1:$BI$1)*(КАЛЕНДАРЬ!$X27=GRID!$B$3:$BI$3), 0)),
ROUNDUP(INDEX(GRID!$B$17:$BI$27,MATCH(C$7,GRID!$A$17:$A$27,0),MATCH(1,($U$2=GRID!$B$1:$BI$1)*(КАЛЕНДАРЬ!$X27=GRID!$B$3:$BI$3), 0))*(1-GRID!$B$69),0))</f>
        <v>31500</v>
      </c>
      <c r="E167" s="47" cm="1">
        <f t="array" ref="E167">IF($I$2="Открытый тариф",
INDEX(GRID!$B$4:$BI$14,MATCH(E$7,GRID!$A$4:$A$14,0),MATCH(1,($U$2=GRID!$B$1:$BI$1)*(КАЛЕНДАРЬ!$X27=GRID!$B$3:$BI$3), 0)),
ROUNDUP(INDEX(GRID!$B$4:$BI$14,MATCH(E$7,GRID!$A$4:$A$14,0),MATCH(1,($U$2=GRID!$B$1:$BI$1)*(КАЛЕНДАРЬ!$X27=GRID!$B$3:$BI$3),0))*(1-GRID!$B$69),0))</f>
        <v>32400</v>
      </c>
      <c r="F167" s="48" cm="1">
        <f t="array" ref="F167">IF($I$2="Открытый тариф",
INDEX(GRID!$B$17:$BI$27,MATCH(E$7,GRID!$A$17:$A$27,0),MATCH(1,($U$2=GRID!$B$1:$BI$1)*(КАЛЕНДАРЬ!$X27=GRID!$B$3:$BI$3), 0)),
ROUNDUP(INDEX(GRID!$B$17:$BI$27,MATCH(E$7,GRID!$A$17:$A$27,0),MATCH(1,($U$2=GRID!$B$1:$BI$1)*(КАЛЕНДАРЬ!$X27=GRID!$B$3:$BI$3), 0))*(1-GRID!$B$69),0))</f>
        <v>34900</v>
      </c>
      <c r="G167" s="47" t="e" cm="1">
        <f t="array" ref="G167">IF($I$2="Открытый тариф",
INDEX(GRID!$B$4:$BI$14,MATCH(G$7,GRID!$A$4:$A$14,0),MATCH(1,($U$2=GRID!$B$1:$BI$1)*(КАЛЕНДАРЬ!$X27=GRID!$B$3:$BI$3), 0)),
ROUNDUP(INDEX(GRID!$B$4:$BI$14,MATCH(G$7,GRID!$A$4:$A$14,0),MATCH(1,($U$2=GRID!$B$1:$BI$1)*(КАЛЕНДАРЬ!$X27=GRID!$B$3:$BI$3),0))*(1-GRID!$B$69),0))</f>
        <v>#N/A</v>
      </c>
      <c r="H167" s="48" t="e" cm="1">
        <f t="array" ref="H167">IF($I$2="Открытый тариф",
INDEX(GRID!$B$17:$BI$27,MATCH(G$7,GRID!$A$17:$A$27,0),MATCH(1,($U$2=GRID!$B$1:$BI$1)*(КАЛЕНДАРЬ!$X27=GRID!$B$3:$BI$3), 0)),
ROUNDUP(INDEX(GRID!$B$17:$BI$27,MATCH(G$7,GRID!$A$17:$A$27,0),MATCH(1,($U$2=GRID!$B$1:$BI$1)*(КАЛЕНДАРЬ!$X27=GRID!$B$3:$BI$3), 0))*(1-GRID!$B$69),0))</f>
        <v>#N/A</v>
      </c>
      <c r="I167" s="47" t="e" cm="1">
        <f t="array" ref="I167">IF($I$2="Открытый тариф",
INDEX(GRID!$B$4:$BI$14,MATCH(I$7,GRID!$A$4:$A$14,0),MATCH(1,($U$2=GRID!$B$1:$BI$1)*(КАЛЕНДАРЬ!$X27=GRID!$B$3:$BI$3), 0)),
ROUNDUP(INDEX(GRID!$B$4:$BI$14,MATCH(I$7,GRID!$A$4:$A$14,0),MATCH(1,($U$2=GRID!$B$1:$BI$1)*(КАЛЕНДАРЬ!$X27=GRID!$B$3:$BI$3),0))*(1-GRID!$B$69),0))</f>
        <v>#N/A</v>
      </c>
      <c r="J167" s="48" t="e" cm="1">
        <f t="array" ref="J167">IF($I$2="Открытый тариф",
INDEX(GRID!$B$17:$BI$27,MATCH(I$7,GRID!$A$17:$A$27,0),MATCH(1,($U$2=GRID!$B$1:$BI$1)*(КАЛЕНДАРЬ!$X27=GRID!$B$3:$BI$3), 0)),
ROUNDUP(INDEX(GRID!$B$17:$BI$27,MATCH(I$7,GRID!$A$17:$A$27,0),MATCH(1,($U$2=GRID!$B$1:$BI$1)*(КАЛЕНДАРЬ!$X27=GRID!$B$3:$BI$3), 0))*(1-GRID!$B$69),0))</f>
        <v>#N/A</v>
      </c>
      <c r="K167" s="47" cm="1">
        <f t="array" ref="K167">IF($I$2="Открытый тариф",
INDEX(GRID!$B$4:$BI$14,MATCH(K$7,GRID!$A$4:$A$14,0),MATCH(1,($U$2=GRID!$B$1:$BI$1)*(КАЛЕНДАРЬ!$X27=GRID!$B$3:$BI$3), 0)),
ROUNDUP(INDEX(GRID!$B$4:$BI$14,MATCH(K$7,GRID!$A$4:$A$14,0),MATCH(1,($U$2=GRID!$B$1:$BI$1)*(КАЛЕНДАРЬ!$X27=GRID!$B$3:$BI$3),0))*(1-GRID!$B$69),0))</f>
        <v>44800</v>
      </c>
      <c r="L167" s="48" cm="1">
        <f t="array" ref="L167">IF($I$2="Открытый тариф",
INDEX(GRID!$B$17:$BI$27,MATCH(K$7,GRID!$A$17:$A$27,0),MATCH(1,($U$2=GRID!$B$1:$BI$1)*(КАЛЕНДАРЬ!$X27=GRID!$B$3:$BI$3), 0)),
ROUNDUP(INDEX(GRID!$B$17:$BI$27,MATCH(K$7,GRID!$A$17:$A$27,0),MATCH(1,($U$2=GRID!$B$1:$BI$1)*(КАЛЕНДАРЬ!$X27=GRID!$B$3:$BI$3), 0))*(1-GRID!$B$69),0))</f>
        <v>47300</v>
      </c>
      <c r="M167" s="47" cm="1">
        <f t="array" ref="M167">IF($I$2="Открытый тариф",
INDEX(GRID!$B$4:$BI$14,MATCH(M$7,GRID!$A$4:$A$14,0),MATCH(1,($U$2=GRID!$B$1:$BI$1)*(КАЛЕНДАРЬ!$X27=GRID!$B$3:$BI$3), 0)),
ROUNDUP(INDEX(GRID!$B$4:$BI$14,MATCH(M$7,GRID!$A$4:$A$14,0),MATCH(1,($U$2=GRID!$B$1:$BI$1)*(КАЛЕНДАРЬ!$X27=GRID!$B$3:$BI$3),0))*(1-GRID!$B$69),0))</f>
        <v>50000</v>
      </c>
      <c r="N167" s="48" cm="1">
        <f t="array" ref="N167">IF($I$2="Открытый тариф",
INDEX(GRID!$B$17:$BI$27,MATCH(M$7,GRID!$A$17:$A$27,0),MATCH(1,($U$2=GRID!$B$1:$BI$1)*(КАЛЕНДАРЬ!$X27=GRID!$B$3:$BI$3), 0)),
ROUNDUP(INDEX(GRID!$B$17:$BI$27,MATCH(M$7,GRID!$A$17:$A$27,0),MATCH(1,($U$2=GRID!$B$1:$BI$1)*(КАЛЕНДАРЬ!$X27=GRID!$B$3:$BI$3), 0))*(1-GRID!$B$69),0))</f>
        <v>52500</v>
      </c>
      <c r="O167" s="49" cm="1">
        <f t="array" ref="O167">IF($I$2="Открытый тариф",
INDEX(GRID!$B$4:$BI$14,MATCH(O$7,GRID!$A$4:$A$14,0),MATCH(1,($U$2=GRID!$B$1:$BI$1)*(КАЛЕНДАРЬ!$X27=GRID!$B$3:$BI$3), 0)),
ROUNDUP(INDEX(GRID!$B$4:$BI$14,MATCH(O$7,GRID!$A$4:$A$14,0),MATCH(1,($U$2=GRID!$B$1:$BI$1)*(КАЛЕНДАРЬ!$X27=GRID!$B$3:$BI$3),0))*(1-GRID!$B$69),0))</f>
        <v>56500</v>
      </c>
      <c r="P167" s="49" cm="1">
        <f t="array" ref="P167">IF($I$2="Открытый тариф",
INDEX(GRID!$B$17:$BI$27,MATCH(O$7,GRID!$A$17:$A$27,0),MATCH(1,($U$2=GRID!$B$1:$BI$1)*(КАЛЕНДАРЬ!$X27=GRID!$B$3:$BI$3), 0)),
ROUNDUP(INDEX(GRID!$B$17:$BI$27,MATCH(O$7,GRID!$A$17:$A$27,0),MATCH(1,($U$2=GRID!$B$1:$BI$1)*(КАЛЕНДАРЬ!$X27=GRID!$B$3:$BI$3), 0))*(1-GRID!$B$69),0))</f>
        <v>59000</v>
      </c>
      <c r="Q167" s="49" t="e" cm="1">
        <f t="array" ref="Q167">IF($I$2="Открытый тариф",
INDEX(GRID!$B$4:$BI$14,MATCH(Q$7,GRID!$A$4:$A$14,0),MATCH(1,($U$2=GRID!$B$1:$BI$1)*(КАЛЕНДАРЬ!$X27=GRID!$B$3:$BI$3), 0)),
ROUNDUP(INDEX(GRID!$B$4:$BI$14,MATCH(Q$7,GRID!$A$4:$A$14,0),MATCH(1,($U$2=GRID!$B$1:$BI$1)*(КАЛЕНДАРЬ!$X27=GRID!$B$3:$BI$3),0))*(1-GRID!$B$69),0))</f>
        <v>#N/A</v>
      </c>
      <c r="R167" s="49" t="e" cm="1">
        <f t="array" ref="R167">IF($I$2="Открытый тариф",
INDEX(GRID!$B$17:$BI$27,MATCH(Q$7,GRID!$A$17:$A$27,0),MATCH(1,($U$2=GRID!$B$1:$BI$1)*(КАЛЕНДАРЬ!$X27=GRID!$B$3:$BI$3), 0)),
ROUNDUP(INDEX(GRID!$B$17:$BI$27,MATCH(Q$7,GRID!$A$17:$A$27,0),MATCH(1,($U$2=GRID!$B$1:$BI$1)*(КАЛЕНДАРЬ!$X27=GRID!$B$3:$BI$3), 0))*(1-GRID!$B$69),0))</f>
        <v>#N/A</v>
      </c>
      <c r="S167" s="49" t="e" cm="1">
        <f t="array" ref="S167">IF($I$2="Открытый тариф",
INDEX(GRID!$B$4:$BI$14,MATCH(S$7,GRID!$A$4:$A$14,0),MATCH(1,($U$2=GRID!$B$1:$BI$1)*(КАЛЕНДАРЬ!$X27=GRID!$B$3:$BI$3), 0)),
ROUNDUP(INDEX(GRID!$B$4:$BI$14,MATCH(S$7,GRID!$A$4:$A$14,0),MATCH(1,($U$2=GRID!$B$1:$BI$1)*(КАЛЕНДАРЬ!$X27=GRID!$B$3:$BI$3),0))*(1-GRID!$B$69),0))</f>
        <v>#N/A</v>
      </c>
      <c r="T167" s="49" t="e" cm="1">
        <f t="array" ref="T167">IF($I$2="Открытый тариф",
INDEX(GRID!$B$17:$BI$27,MATCH(S$7,GRID!$A$17:$A$27,0),MATCH(1,($U$2=GRID!$B$1:$BI$1)*(КАЛЕНДАРЬ!$X27=GRID!$B$3:$BI$3), 0)),
ROUNDUP(INDEX(GRID!$B$17:$BI$27,MATCH(S$7,GRID!$A$17:$A$27,0),MATCH(1,($U$2=GRID!$B$1:$BI$1)*(КАЛЕНДАРЬ!$X27=GRID!$B$3:$BI$3), 0))*(1-GRID!$B$69),0))</f>
        <v>#N/A</v>
      </c>
      <c r="U167" s="49" cm="1">
        <f t="array" ref="U167">IF($I$2="Открытый тариф",
INDEX(GRID!$B$4:$BI$14,MATCH(U$7,GRID!$A$4:$A$14,0),MATCH(1,($U$2=GRID!$B$1:$BI$1)*(КАЛЕНДАРЬ!$X27=GRID!$B$3:$BI$3), 0)),
ROUNDUP(INDEX(GRID!$B$4:$BI$14,MATCH(U$7,GRID!$A$4:$A$14,0),MATCH(1,($U$2=GRID!$B$1:$BI$1)*(КАЛЕНДАРЬ!$X27=GRID!$B$3:$BI$3),0))*(1-GRID!$B$69),0))</f>
        <v>88000</v>
      </c>
      <c r="V167" s="49" cm="1">
        <f t="array" ref="V167">IF($I$2="Открытый тариф",
INDEX(GRID!$B$17:$BI$27,MATCH(U$7,GRID!$A$17:$A$27,0),MATCH(1,($U$2=GRID!$B$1:$BI$1)*(КАЛЕНДАРЬ!$X27=GRID!$B$3:$BI$3), 0)),
ROUNDUP(INDEX(GRID!$B$17:$BI$27,MATCH(U$7,GRID!$A$17:$A$27,0),MATCH(1,($U$2=GRID!$B$1:$BI$1)*(КАЛЕНДАРЬ!$X27=GRID!$B$3:$BI$3), 0))*(1-GRID!$B$69),0))</f>
        <v>90500</v>
      </c>
      <c r="W167" s="49" cm="1">
        <f t="array" ref="W167">IF($I$2="Открытый тариф",
INDEX(GRID!$B$4:$BI$14,MATCH(W$7,GRID!$A$4:$A$14,0),MATCH(1,($U$2=GRID!$B$1:$BI$1)*(КАЛЕНДАРЬ!$X27=GRID!$B$3:$BI$3), 0)),
ROUNDUP(INDEX(GRID!$B$4:$BI$14,MATCH(W$7,GRID!$A$4:$A$14,0),MATCH(1,($U$2=GRID!$B$1:$BI$1)*(КАЛЕНДАРЬ!$X27=GRID!$B$3:$BI$3),0))*(1-GRID!$B$69),0))</f>
        <v>317000</v>
      </c>
      <c r="X167" s="49" cm="1">
        <f t="array" ref="X167">IF($I$2="Открытый тариф",
INDEX(GRID!$B$17:$BI$27,MATCH(W$7,GRID!$A$17:$A$27,0),MATCH(1,($U$2=GRID!$B$1:$BI$1)*(КАЛЕНДАРЬ!$X27=GRID!$B$3:$BI$3), 0)),
ROUNDUP(INDEX(GRID!$B$17:$BI$27,MATCH(W$7,GRID!$A$17:$A$27,0),MATCH(1,($U$2=GRID!$B$1:$BI$1)*(КАЛЕНДАРЬ!$X27=GRID!$B$3:$BI$3), 0))*(1-GRID!$B$69),0))</f>
        <v>319500</v>
      </c>
    </row>
    <row r="168" spans="1:24" ht="12.75" hidden="1" customHeight="1" x14ac:dyDescent="0.2">
      <c r="A168" s="117" t="s">
        <v>45</v>
      </c>
      <c r="B168" s="117">
        <v>25</v>
      </c>
      <c r="C168" s="47" cm="1">
        <f t="array" ref="C168">IF($I$2="Открытый тариф",
INDEX(GRID!$B$4:$BI$14,MATCH(C$7,GRID!$A$4:$A$14,0),MATCH(1,($U$2=GRID!$B$1:$BI$1)*(КАЛЕНДАРЬ!$X28=GRID!$B$3:$BI$3), 0)),
ROUNDUP(INDEX(GRID!$B$4:$BI$14,MATCH(C$7,GRID!$A$4:$A$14,0),MATCH(1,($U$2=GRID!$B$1:$BI$1)*(КАЛЕНДАРЬ!$X28=GRID!$B$3:$BI$3),0))*(1-GRID!$B$69),0))</f>
        <v>29000</v>
      </c>
      <c r="D168" s="48" cm="1">
        <f t="array" ref="D168">IF($I$2="Открытый тариф",
INDEX(GRID!$B$17:$BI$27,MATCH(C$7,GRID!$A$17:$A$27,0),MATCH(1,($U$2=GRID!$B$1:$BI$1)*(КАЛЕНДАРЬ!$X28=GRID!$B$3:$BI$3), 0)),
ROUNDUP(INDEX(GRID!$B$17:$BI$27,MATCH(C$7,GRID!$A$17:$A$27,0),MATCH(1,($U$2=GRID!$B$1:$BI$1)*(КАЛЕНДАРЬ!$X28=GRID!$B$3:$BI$3), 0))*(1-GRID!$B$69),0))</f>
        <v>31500</v>
      </c>
      <c r="E168" s="47" cm="1">
        <f t="array" ref="E168">IF($I$2="Открытый тариф",
INDEX(GRID!$B$4:$BI$14,MATCH(E$7,GRID!$A$4:$A$14,0),MATCH(1,($U$2=GRID!$B$1:$BI$1)*(КАЛЕНДАРЬ!$X28=GRID!$B$3:$BI$3), 0)),
ROUNDUP(INDEX(GRID!$B$4:$BI$14,MATCH(E$7,GRID!$A$4:$A$14,0),MATCH(1,($U$2=GRID!$B$1:$BI$1)*(КАЛЕНДАРЬ!$X28=GRID!$B$3:$BI$3),0))*(1-GRID!$B$69),0))</f>
        <v>32400</v>
      </c>
      <c r="F168" s="48" cm="1">
        <f t="array" ref="F168">IF($I$2="Открытый тариф",
INDEX(GRID!$B$17:$BI$27,MATCH(E$7,GRID!$A$17:$A$27,0),MATCH(1,($U$2=GRID!$B$1:$BI$1)*(КАЛЕНДАРЬ!$X28=GRID!$B$3:$BI$3), 0)),
ROUNDUP(INDEX(GRID!$B$17:$BI$27,MATCH(E$7,GRID!$A$17:$A$27,0),MATCH(1,($U$2=GRID!$B$1:$BI$1)*(КАЛЕНДАРЬ!$X28=GRID!$B$3:$BI$3), 0))*(1-GRID!$B$69),0))</f>
        <v>34900</v>
      </c>
      <c r="G168" s="47" t="e" cm="1">
        <f t="array" ref="G168">IF($I$2="Открытый тариф",
INDEX(GRID!$B$4:$BI$14,MATCH(G$7,GRID!$A$4:$A$14,0),MATCH(1,($U$2=GRID!$B$1:$BI$1)*(КАЛЕНДАРЬ!$X28=GRID!$B$3:$BI$3), 0)),
ROUNDUP(INDEX(GRID!$B$4:$BI$14,MATCH(G$7,GRID!$A$4:$A$14,0),MATCH(1,($U$2=GRID!$B$1:$BI$1)*(КАЛЕНДАРЬ!$X28=GRID!$B$3:$BI$3),0))*(1-GRID!$B$69),0))</f>
        <v>#N/A</v>
      </c>
      <c r="H168" s="48" t="e" cm="1">
        <f t="array" ref="H168">IF($I$2="Открытый тариф",
INDEX(GRID!$B$17:$BI$27,MATCH(G$7,GRID!$A$17:$A$27,0),MATCH(1,($U$2=GRID!$B$1:$BI$1)*(КАЛЕНДАРЬ!$X28=GRID!$B$3:$BI$3), 0)),
ROUNDUP(INDEX(GRID!$B$17:$BI$27,MATCH(G$7,GRID!$A$17:$A$27,0),MATCH(1,($U$2=GRID!$B$1:$BI$1)*(КАЛЕНДАРЬ!$X28=GRID!$B$3:$BI$3), 0))*(1-GRID!$B$69),0))</f>
        <v>#N/A</v>
      </c>
      <c r="I168" s="47" t="e" cm="1">
        <f t="array" ref="I168">IF($I$2="Открытый тариф",
INDEX(GRID!$B$4:$BI$14,MATCH(I$7,GRID!$A$4:$A$14,0),MATCH(1,($U$2=GRID!$B$1:$BI$1)*(КАЛЕНДАРЬ!$X28=GRID!$B$3:$BI$3), 0)),
ROUNDUP(INDEX(GRID!$B$4:$BI$14,MATCH(I$7,GRID!$A$4:$A$14,0),MATCH(1,($U$2=GRID!$B$1:$BI$1)*(КАЛЕНДАРЬ!$X28=GRID!$B$3:$BI$3),0))*(1-GRID!$B$69),0))</f>
        <v>#N/A</v>
      </c>
      <c r="J168" s="48" t="e" cm="1">
        <f t="array" ref="J168">IF($I$2="Открытый тариф",
INDEX(GRID!$B$17:$BI$27,MATCH(I$7,GRID!$A$17:$A$27,0),MATCH(1,($U$2=GRID!$B$1:$BI$1)*(КАЛЕНДАРЬ!$X28=GRID!$B$3:$BI$3), 0)),
ROUNDUP(INDEX(GRID!$B$17:$BI$27,MATCH(I$7,GRID!$A$17:$A$27,0),MATCH(1,($U$2=GRID!$B$1:$BI$1)*(КАЛЕНДАРЬ!$X28=GRID!$B$3:$BI$3), 0))*(1-GRID!$B$69),0))</f>
        <v>#N/A</v>
      </c>
      <c r="K168" s="47" cm="1">
        <f t="array" ref="K168">IF($I$2="Открытый тариф",
INDEX(GRID!$B$4:$BI$14,MATCH(K$7,GRID!$A$4:$A$14,0),MATCH(1,($U$2=GRID!$B$1:$BI$1)*(КАЛЕНДАРЬ!$X28=GRID!$B$3:$BI$3), 0)),
ROUNDUP(INDEX(GRID!$B$4:$BI$14,MATCH(K$7,GRID!$A$4:$A$14,0),MATCH(1,($U$2=GRID!$B$1:$BI$1)*(КАЛЕНДАРЬ!$X28=GRID!$B$3:$BI$3),0))*(1-GRID!$B$69),0))</f>
        <v>44800</v>
      </c>
      <c r="L168" s="48" cm="1">
        <f t="array" ref="L168">IF($I$2="Открытый тариф",
INDEX(GRID!$B$17:$BI$27,MATCH(K$7,GRID!$A$17:$A$27,0),MATCH(1,($U$2=GRID!$B$1:$BI$1)*(КАЛЕНДАРЬ!$X28=GRID!$B$3:$BI$3), 0)),
ROUNDUP(INDEX(GRID!$B$17:$BI$27,MATCH(K$7,GRID!$A$17:$A$27,0),MATCH(1,($U$2=GRID!$B$1:$BI$1)*(КАЛЕНДАРЬ!$X28=GRID!$B$3:$BI$3), 0))*(1-GRID!$B$69),0))</f>
        <v>47300</v>
      </c>
      <c r="M168" s="47" cm="1">
        <f t="array" ref="M168">IF($I$2="Открытый тариф",
INDEX(GRID!$B$4:$BI$14,MATCH(M$7,GRID!$A$4:$A$14,0),MATCH(1,($U$2=GRID!$B$1:$BI$1)*(КАЛЕНДАРЬ!$X28=GRID!$B$3:$BI$3), 0)),
ROUNDUP(INDEX(GRID!$B$4:$BI$14,MATCH(M$7,GRID!$A$4:$A$14,0),MATCH(1,($U$2=GRID!$B$1:$BI$1)*(КАЛЕНДАРЬ!$X28=GRID!$B$3:$BI$3),0))*(1-GRID!$B$69),0))</f>
        <v>50000</v>
      </c>
      <c r="N168" s="48" cm="1">
        <f t="array" ref="N168">IF($I$2="Открытый тариф",
INDEX(GRID!$B$17:$BI$27,MATCH(M$7,GRID!$A$17:$A$27,0),MATCH(1,($U$2=GRID!$B$1:$BI$1)*(КАЛЕНДАРЬ!$X28=GRID!$B$3:$BI$3), 0)),
ROUNDUP(INDEX(GRID!$B$17:$BI$27,MATCH(M$7,GRID!$A$17:$A$27,0),MATCH(1,($U$2=GRID!$B$1:$BI$1)*(КАЛЕНДАРЬ!$X28=GRID!$B$3:$BI$3), 0))*(1-GRID!$B$69),0))</f>
        <v>52500</v>
      </c>
      <c r="O168" s="49" cm="1">
        <f t="array" ref="O168">IF($I$2="Открытый тариф",
INDEX(GRID!$B$4:$BI$14,MATCH(O$7,GRID!$A$4:$A$14,0),MATCH(1,($U$2=GRID!$B$1:$BI$1)*(КАЛЕНДАРЬ!$X28=GRID!$B$3:$BI$3), 0)),
ROUNDUP(INDEX(GRID!$B$4:$BI$14,MATCH(O$7,GRID!$A$4:$A$14,0),MATCH(1,($U$2=GRID!$B$1:$BI$1)*(КАЛЕНДАРЬ!$X28=GRID!$B$3:$BI$3),0))*(1-GRID!$B$69),0))</f>
        <v>56500</v>
      </c>
      <c r="P168" s="49" cm="1">
        <f t="array" ref="P168">IF($I$2="Открытый тариф",
INDEX(GRID!$B$17:$BI$27,MATCH(O$7,GRID!$A$17:$A$27,0),MATCH(1,($U$2=GRID!$B$1:$BI$1)*(КАЛЕНДАРЬ!$X28=GRID!$B$3:$BI$3), 0)),
ROUNDUP(INDEX(GRID!$B$17:$BI$27,MATCH(O$7,GRID!$A$17:$A$27,0),MATCH(1,($U$2=GRID!$B$1:$BI$1)*(КАЛЕНДАРЬ!$X28=GRID!$B$3:$BI$3), 0))*(1-GRID!$B$69),0))</f>
        <v>59000</v>
      </c>
      <c r="Q168" s="49" t="e" cm="1">
        <f t="array" ref="Q168">IF($I$2="Открытый тариф",
INDEX(GRID!$B$4:$BI$14,MATCH(Q$7,GRID!$A$4:$A$14,0),MATCH(1,($U$2=GRID!$B$1:$BI$1)*(КАЛЕНДАРЬ!$X28=GRID!$B$3:$BI$3), 0)),
ROUNDUP(INDEX(GRID!$B$4:$BI$14,MATCH(Q$7,GRID!$A$4:$A$14,0),MATCH(1,($U$2=GRID!$B$1:$BI$1)*(КАЛЕНДАРЬ!$X28=GRID!$B$3:$BI$3),0))*(1-GRID!$B$69),0))</f>
        <v>#N/A</v>
      </c>
      <c r="R168" s="49" t="e" cm="1">
        <f t="array" ref="R168">IF($I$2="Открытый тариф",
INDEX(GRID!$B$17:$BI$27,MATCH(Q$7,GRID!$A$17:$A$27,0),MATCH(1,($U$2=GRID!$B$1:$BI$1)*(КАЛЕНДАРЬ!$X28=GRID!$B$3:$BI$3), 0)),
ROUNDUP(INDEX(GRID!$B$17:$BI$27,MATCH(Q$7,GRID!$A$17:$A$27,0),MATCH(1,($U$2=GRID!$B$1:$BI$1)*(КАЛЕНДАРЬ!$X28=GRID!$B$3:$BI$3), 0))*(1-GRID!$B$69),0))</f>
        <v>#N/A</v>
      </c>
      <c r="S168" s="49" t="e" cm="1">
        <f t="array" ref="S168">IF($I$2="Открытый тариф",
INDEX(GRID!$B$4:$BI$14,MATCH(S$7,GRID!$A$4:$A$14,0),MATCH(1,($U$2=GRID!$B$1:$BI$1)*(КАЛЕНДАРЬ!$X28=GRID!$B$3:$BI$3), 0)),
ROUNDUP(INDEX(GRID!$B$4:$BI$14,MATCH(S$7,GRID!$A$4:$A$14,0),MATCH(1,($U$2=GRID!$B$1:$BI$1)*(КАЛЕНДАРЬ!$X28=GRID!$B$3:$BI$3),0))*(1-GRID!$B$69),0))</f>
        <v>#N/A</v>
      </c>
      <c r="T168" s="49" t="e" cm="1">
        <f t="array" ref="T168">IF($I$2="Открытый тариф",
INDEX(GRID!$B$17:$BI$27,MATCH(S$7,GRID!$A$17:$A$27,0),MATCH(1,($U$2=GRID!$B$1:$BI$1)*(КАЛЕНДАРЬ!$X28=GRID!$B$3:$BI$3), 0)),
ROUNDUP(INDEX(GRID!$B$17:$BI$27,MATCH(S$7,GRID!$A$17:$A$27,0),MATCH(1,($U$2=GRID!$B$1:$BI$1)*(КАЛЕНДАРЬ!$X28=GRID!$B$3:$BI$3), 0))*(1-GRID!$B$69),0))</f>
        <v>#N/A</v>
      </c>
      <c r="U168" s="49" cm="1">
        <f t="array" ref="U168">IF($I$2="Открытый тариф",
INDEX(GRID!$B$4:$BI$14,MATCH(U$7,GRID!$A$4:$A$14,0),MATCH(1,($U$2=GRID!$B$1:$BI$1)*(КАЛЕНДАРЬ!$X28=GRID!$B$3:$BI$3), 0)),
ROUNDUP(INDEX(GRID!$B$4:$BI$14,MATCH(U$7,GRID!$A$4:$A$14,0),MATCH(1,($U$2=GRID!$B$1:$BI$1)*(КАЛЕНДАРЬ!$X28=GRID!$B$3:$BI$3),0))*(1-GRID!$B$69),0))</f>
        <v>88000</v>
      </c>
      <c r="V168" s="49" cm="1">
        <f t="array" ref="V168">IF($I$2="Открытый тариф",
INDEX(GRID!$B$17:$BI$27,MATCH(U$7,GRID!$A$17:$A$27,0),MATCH(1,($U$2=GRID!$B$1:$BI$1)*(КАЛЕНДАРЬ!$X28=GRID!$B$3:$BI$3), 0)),
ROUNDUP(INDEX(GRID!$B$17:$BI$27,MATCH(U$7,GRID!$A$17:$A$27,0),MATCH(1,($U$2=GRID!$B$1:$BI$1)*(КАЛЕНДАРЬ!$X28=GRID!$B$3:$BI$3), 0))*(1-GRID!$B$69),0))</f>
        <v>90500</v>
      </c>
      <c r="W168" s="49" cm="1">
        <f t="array" ref="W168">IF($I$2="Открытый тариф",
INDEX(GRID!$B$4:$BI$14,MATCH(W$7,GRID!$A$4:$A$14,0),MATCH(1,($U$2=GRID!$B$1:$BI$1)*(КАЛЕНДАРЬ!$X28=GRID!$B$3:$BI$3), 0)),
ROUNDUP(INDEX(GRID!$B$4:$BI$14,MATCH(W$7,GRID!$A$4:$A$14,0),MATCH(1,($U$2=GRID!$B$1:$BI$1)*(КАЛЕНДАРЬ!$X28=GRID!$B$3:$BI$3),0))*(1-GRID!$B$69),0))</f>
        <v>317000</v>
      </c>
      <c r="X168" s="49" cm="1">
        <f t="array" ref="X168">IF($I$2="Открытый тариф",
INDEX(GRID!$B$17:$BI$27,MATCH(W$7,GRID!$A$17:$A$27,0),MATCH(1,($U$2=GRID!$B$1:$BI$1)*(КАЛЕНДАРЬ!$X28=GRID!$B$3:$BI$3), 0)),
ROUNDUP(INDEX(GRID!$B$17:$BI$27,MATCH(W$7,GRID!$A$17:$A$27,0),MATCH(1,($U$2=GRID!$B$1:$BI$1)*(КАЛЕНДАРЬ!$X28=GRID!$B$3:$BI$3), 0))*(1-GRID!$B$69),0))</f>
        <v>319500</v>
      </c>
    </row>
    <row r="169" spans="1:24" ht="12.75" hidden="1" customHeight="1" x14ac:dyDescent="0.2">
      <c r="A169" s="117" t="s">
        <v>46</v>
      </c>
      <c r="B169" s="117">
        <v>26</v>
      </c>
      <c r="C169" s="47" cm="1">
        <f t="array" ref="C169">IF($I$2="Открытый тариф",
INDEX(GRID!$B$4:$BI$14,MATCH(C$7,GRID!$A$4:$A$14,0),MATCH(1,($U$2=GRID!$B$1:$BI$1)*(КАЛЕНДАРЬ!$X29=GRID!$B$3:$BI$3), 0)),
ROUNDUP(INDEX(GRID!$B$4:$BI$14,MATCH(C$7,GRID!$A$4:$A$14,0),MATCH(1,($U$2=GRID!$B$1:$BI$1)*(КАЛЕНДАРЬ!$X29=GRID!$B$3:$BI$3),0))*(1-GRID!$B$69),0))</f>
        <v>29000</v>
      </c>
      <c r="D169" s="48" cm="1">
        <f t="array" ref="D169">IF($I$2="Открытый тариф",
INDEX(GRID!$B$17:$BI$27,MATCH(C$7,GRID!$A$17:$A$27,0),MATCH(1,($U$2=GRID!$B$1:$BI$1)*(КАЛЕНДАРЬ!$X29=GRID!$B$3:$BI$3), 0)),
ROUNDUP(INDEX(GRID!$B$17:$BI$27,MATCH(C$7,GRID!$A$17:$A$27,0),MATCH(1,($U$2=GRID!$B$1:$BI$1)*(КАЛЕНДАРЬ!$X29=GRID!$B$3:$BI$3), 0))*(1-GRID!$B$69),0))</f>
        <v>31500</v>
      </c>
      <c r="E169" s="47" cm="1">
        <f t="array" ref="E169">IF($I$2="Открытый тариф",
INDEX(GRID!$B$4:$BI$14,MATCH(E$7,GRID!$A$4:$A$14,0),MATCH(1,($U$2=GRID!$B$1:$BI$1)*(КАЛЕНДАРЬ!$X29=GRID!$B$3:$BI$3), 0)),
ROUNDUP(INDEX(GRID!$B$4:$BI$14,MATCH(E$7,GRID!$A$4:$A$14,0),MATCH(1,($U$2=GRID!$B$1:$BI$1)*(КАЛЕНДАРЬ!$X29=GRID!$B$3:$BI$3),0))*(1-GRID!$B$69),0))</f>
        <v>32400</v>
      </c>
      <c r="F169" s="48" cm="1">
        <f t="array" ref="F169">IF($I$2="Открытый тариф",
INDEX(GRID!$B$17:$BI$27,MATCH(E$7,GRID!$A$17:$A$27,0),MATCH(1,($U$2=GRID!$B$1:$BI$1)*(КАЛЕНДАРЬ!$X29=GRID!$B$3:$BI$3), 0)),
ROUNDUP(INDEX(GRID!$B$17:$BI$27,MATCH(E$7,GRID!$A$17:$A$27,0),MATCH(1,($U$2=GRID!$B$1:$BI$1)*(КАЛЕНДАРЬ!$X29=GRID!$B$3:$BI$3), 0))*(1-GRID!$B$69),0))</f>
        <v>34900</v>
      </c>
      <c r="G169" s="47" t="e" cm="1">
        <f t="array" ref="G169">IF($I$2="Открытый тариф",
INDEX(GRID!$B$4:$BI$14,MATCH(G$7,GRID!$A$4:$A$14,0),MATCH(1,($U$2=GRID!$B$1:$BI$1)*(КАЛЕНДАРЬ!$X29=GRID!$B$3:$BI$3), 0)),
ROUNDUP(INDEX(GRID!$B$4:$BI$14,MATCH(G$7,GRID!$A$4:$A$14,0),MATCH(1,($U$2=GRID!$B$1:$BI$1)*(КАЛЕНДАРЬ!$X29=GRID!$B$3:$BI$3),0))*(1-GRID!$B$69),0))</f>
        <v>#N/A</v>
      </c>
      <c r="H169" s="48" t="e" cm="1">
        <f t="array" ref="H169">IF($I$2="Открытый тариф",
INDEX(GRID!$B$17:$BI$27,MATCH(G$7,GRID!$A$17:$A$27,0),MATCH(1,($U$2=GRID!$B$1:$BI$1)*(КАЛЕНДАРЬ!$X29=GRID!$B$3:$BI$3), 0)),
ROUNDUP(INDEX(GRID!$B$17:$BI$27,MATCH(G$7,GRID!$A$17:$A$27,0),MATCH(1,($U$2=GRID!$B$1:$BI$1)*(КАЛЕНДАРЬ!$X29=GRID!$B$3:$BI$3), 0))*(1-GRID!$B$69),0))</f>
        <v>#N/A</v>
      </c>
      <c r="I169" s="47" t="e" cm="1">
        <f t="array" ref="I169">IF($I$2="Открытый тариф",
INDEX(GRID!$B$4:$BI$14,MATCH(I$7,GRID!$A$4:$A$14,0),MATCH(1,($U$2=GRID!$B$1:$BI$1)*(КАЛЕНДАРЬ!$X29=GRID!$B$3:$BI$3), 0)),
ROUNDUP(INDEX(GRID!$B$4:$BI$14,MATCH(I$7,GRID!$A$4:$A$14,0),MATCH(1,($U$2=GRID!$B$1:$BI$1)*(КАЛЕНДАРЬ!$X29=GRID!$B$3:$BI$3),0))*(1-GRID!$B$69),0))</f>
        <v>#N/A</v>
      </c>
      <c r="J169" s="48" t="e" cm="1">
        <f t="array" ref="J169">IF($I$2="Открытый тариф",
INDEX(GRID!$B$17:$BI$27,MATCH(I$7,GRID!$A$17:$A$27,0),MATCH(1,($U$2=GRID!$B$1:$BI$1)*(КАЛЕНДАРЬ!$X29=GRID!$B$3:$BI$3), 0)),
ROUNDUP(INDEX(GRID!$B$17:$BI$27,MATCH(I$7,GRID!$A$17:$A$27,0),MATCH(1,($U$2=GRID!$B$1:$BI$1)*(КАЛЕНДАРЬ!$X29=GRID!$B$3:$BI$3), 0))*(1-GRID!$B$69),0))</f>
        <v>#N/A</v>
      </c>
      <c r="K169" s="47" cm="1">
        <f t="array" ref="K169">IF($I$2="Открытый тариф",
INDEX(GRID!$B$4:$BI$14,MATCH(K$7,GRID!$A$4:$A$14,0),MATCH(1,($U$2=GRID!$B$1:$BI$1)*(КАЛЕНДАРЬ!$X29=GRID!$B$3:$BI$3), 0)),
ROUNDUP(INDEX(GRID!$B$4:$BI$14,MATCH(K$7,GRID!$A$4:$A$14,0),MATCH(1,($U$2=GRID!$B$1:$BI$1)*(КАЛЕНДАРЬ!$X29=GRID!$B$3:$BI$3),0))*(1-GRID!$B$69),0))</f>
        <v>44800</v>
      </c>
      <c r="L169" s="48" cm="1">
        <f t="array" ref="L169">IF($I$2="Открытый тариф",
INDEX(GRID!$B$17:$BI$27,MATCH(K$7,GRID!$A$17:$A$27,0),MATCH(1,($U$2=GRID!$B$1:$BI$1)*(КАЛЕНДАРЬ!$X29=GRID!$B$3:$BI$3), 0)),
ROUNDUP(INDEX(GRID!$B$17:$BI$27,MATCH(K$7,GRID!$A$17:$A$27,0),MATCH(1,($U$2=GRID!$B$1:$BI$1)*(КАЛЕНДАРЬ!$X29=GRID!$B$3:$BI$3), 0))*(1-GRID!$B$69),0))</f>
        <v>47300</v>
      </c>
      <c r="M169" s="47" cm="1">
        <f t="array" ref="M169">IF($I$2="Открытый тариф",
INDEX(GRID!$B$4:$BI$14,MATCH(M$7,GRID!$A$4:$A$14,0),MATCH(1,($U$2=GRID!$B$1:$BI$1)*(КАЛЕНДАРЬ!$X29=GRID!$B$3:$BI$3), 0)),
ROUNDUP(INDEX(GRID!$B$4:$BI$14,MATCH(M$7,GRID!$A$4:$A$14,0),MATCH(1,($U$2=GRID!$B$1:$BI$1)*(КАЛЕНДАРЬ!$X29=GRID!$B$3:$BI$3),0))*(1-GRID!$B$69),0))</f>
        <v>50000</v>
      </c>
      <c r="N169" s="48" cm="1">
        <f t="array" ref="N169">IF($I$2="Открытый тариф",
INDEX(GRID!$B$17:$BI$27,MATCH(M$7,GRID!$A$17:$A$27,0),MATCH(1,($U$2=GRID!$B$1:$BI$1)*(КАЛЕНДАРЬ!$X29=GRID!$B$3:$BI$3), 0)),
ROUNDUP(INDEX(GRID!$B$17:$BI$27,MATCH(M$7,GRID!$A$17:$A$27,0),MATCH(1,($U$2=GRID!$B$1:$BI$1)*(КАЛЕНДАРЬ!$X29=GRID!$B$3:$BI$3), 0))*(1-GRID!$B$69),0))</f>
        <v>52500</v>
      </c>
      <c r="O169" s="49" cm="1">
        <f t="array" ref="O169">IF($I$2="Открытый тариф",
INDEX(GRID!$B$4:$BI$14,MATCH(O$7,GRID!$A$4:$A$14,0),MATCH(1,($U$2=GRID!$B$1:$BI$1)*(КАЛЕНДАРЬ!$X29=GRID!$B$3:$BI$3), 0)),
ROUNDUP(INDEX(GRID!$B$4:$BI$14,MATCH(O$7,GRID!$A$4:$A$14,0),MATCH(1,($U$2=GRID!$B$1:$BI$1)*(КАЛЕНДАРЬ!$X29=GRID!$B$3:$BI$3),0))*(1-GRID!$B$69),0))</f>
        <v>56500</v>
      </c>
      <c r="P169" s="49" cm="1">
        <f t="array" ref="P169">IF($I$2="Открытый тариф",
INDEX(GRID!$B$17:$BI$27,MATCH(O$7,GRID!$A$17:$A$27,0),MATCH(1,($U$2=GRID!$B$1:$BI$1)*(КАЛЕНДАРЬ!$X29=GRID!$B$3:$BI$3), 0)),
ROUNDUP(INDEX(GRID!$B$17:$BI$27,MATCH(O$7,GRID!$A$17:$A$27,0),MATCH(1,($U$2=GRID!$B$1:$BI$1)*(КАЛЕНДАРЬ!$X29=GRID!$B$3:$BI$3), 0))*(1-GRID!$B$69),0))</f>
        <v>59000</v>
      </c>
      <c r="Q169" s="49" t="e" cm="1">
        <f t="array" ref="Q169">IF($I$2="Открытый тариф",
INDEX(GRID!$B$4:$BI$14,MATCH(Q$7,GRID!$A$4:$A$14,0),MATCH(1,($U$2=GRID!$B$1:$BI$1)*(КАЛЕНДАРЬ!$X29=GRID!$B$3:$BI$3), 0)),
ROUNDUP(INDEX(GRID!$B$4:$BI$14,MATCH(Q$7,GRID!$A$4:$A$14,0),MATCH(1,($U$2=GRID!$B$1:$BI$1)*(КАЛЕНДАРЬ!$X29=GRID!$B$3:$BI$3),0))*(1-GRID!$B$69),0))</f>
        <v>#N/A</v>
      </c>
      <c r="R169" s="49" t="e" cm="1">
        <f t="array" ref="R169">IF($I$2="Открытый тариф",
INDEX(GRID!$B$17:$BI$27,MATCH(Q$7,GRID!$A$17:$A$27,0),MATCH(1,($U$2=GRID!$B$1:$BI$1)*(КАЛЕНДАРЬ!$X29=GRID!$B$3:$BI$3), 0)),
ROUNDUP(INDEX(GRID!$B$17:$BI$27,MATCH(Q$7,GRID!$A$17:$A$27,0),MATCH(1,($U$2=GRID!$B$1:$BI$1)*(КАЛЕНДАРЬ!$X29=GRID!$B$3:$BI$3), 0))*(1-GRID!$B$69),0))</f>
        <v>#N/A</v>
      </c>
      <c r="S169" s="49" t="e" cm="1">
        <f t="array" ref="S169">IF($I$2="Открытый тариф",
INDEX(GRID!$B$4:$BI$14,MATCH(S$7,GRID!$A$4:$A$14,0),MATCH(1,($U$2=GRID!$B$1:$BI$1)*(КАЛЕНДАРЬ!$X29=GRID!$B$3:$BI$3), 0)),
ROUNDUP(INDEX(GRID!$B$4:$BI$14,MATCH(S$7,GRID!$A$4:$A$14,0),MATCH(1,($U$2=GRID!$B$1:$BI$1)*(КАЛЕНДАРЬ!$X29=GRID!$B$3:$BI$3),0))*(1-GRID!$B$69),0))</f>
        <v>#N/A</v>
      </c>
      <c r="T169" s="49" t="e" cm="1">
        <f t="array" ref="T169">IF($I$2="Открытый тариф",
INDEX(GRID!$B$17:$BI$27,MATCH(S$7,GRID!$A$17:$A$27,0),MATCH(1,($U$2=GRID!$B$1:$BI$1)*(КАЛЕНДАРЬ!$X29=GRID!$B$3:$BI$3), 0)),
ROUNDUP(INDEX(GRID!$B$17:$BI$27,MATCH(S$7,GRID!$A$17:$A$27,0),MATCH(1,($U$2=GRID!$B$1:$BI$1)*(КАЛЕНДАРЬ!$X29=GRID!$B$3:$BI$3), 0))*(1-GRID!$B$69),0))</f>
        <v>#N/A</v>
      </c>
      <c r="U169" s="49" cm="1">
        <f t="array" ref="U169">IF($I$2="Открытый тариф",
INDEX(GRID!$B$4:$BI$14,MATCH(U$7,GRID!$A$4:$A$14,0),MATCH(1,($U$2=GRID!$B$1:$BI$1)*(КАЛЕНДАРЬ!$X29=GRID!$B$3:$BI$3), 0)),
ROUNDUP(INDEX(GRID!$B$4:$BI$14,MATCH(U$7,GRID!$A$4:$A$14,0),MATCH(1,($U$2=GRID!$B$1:$BI$1)*(КАЛЕНДАРЬ!$X29=GRID!$B$3:$BI$3),0))*(1-GRID!$B$69),0))</f>
        <v>88000</v>
      </c>
      <c r="V169" s="49" cm="1">
        <f t="array" ref="V169">IF($I$2="Открытый тариф",
INDEX(GRID!$B$17:$BI$27,MATCH(U$7,GRID!$A$17:$A$27,0),MATCH(1,($U$2=GRID!$B$1:$BI$1)*(КАЛЕНДАРЬ!$X29=GRID!$B$3:$BI$3), 0)),
ROUNDUP(INDEX(GRID!$B$17:$BI$27,MATCH(U$7,GRID!$A$17:$A$27,0),MATCH(1,($U$2=GRID!$B$1:$BI$1)*(КАЛЕНДАРЬ!$X29=GRID!$B$3:$BI$3), 0))*(1-GRID!$B$69),0))</f>
        <v>90500</v>
      </c>
      <c r="W169" s="49" cm="1">
        <f t="array" ref="W169">IF($I$2="Открытый тариф",
INDEX(GRID!$B$4:$BI$14,MATCH(W$7,GRID!$A$4:$A$14,0),MATCH(1,($U$2=GRID!$B$1:$BI$1)*(КАЛЕНДАРЬ!$X29=GRID!$B$3:$BI$3), 0)),
ROUNDUP(INDEX(GRID!$B$4:$BI$14,MATCH(W$7,GRID!$A$4:$A$14,0),MATCH(1,($U$2=GRID!$B$1:$BI$1)*(КАЛЕНДАРЬ!$X29=GRID!$B$3:$BI$3),0))*(1-GRID!$B$69),0))</f>
        <v>317000</v>
      </c>
      <c r="X169" s="49" cm="1">
        <f t="array" ref="X169">IF($I$2="Открытый тариф",
INDEX(GRID!$B$17:$BI$27,MATCH(W$7,GRID!$A$17:$A$27,0),MATCH(1,($U$2=GRID!$B$1:$BI$1)*(КАЛЕНДАРЬ!$X29=GRID!$B$3:$BI$3), 0)),
ROUNDUP(INDEX(GRID!$B$17:$BI$27,MATCH(W$7,GRID!$A$17:$A$27,0),MATCH(1,($U$2=GRID!$B$1:$BI$1)*(КАЛЕНДАРЬ!$X29=GRID!$B$3:$BI$3), 0))*(1-GRID!$B$69),0))</f>
        <v>319500</v>
      </c>
    </row>
    <row r="170" spans="1:24" ht="12.75" hidden="1" customHeight="1" x14ac:dyDescent="0.2">
      <c r="A170" s="117" t="s">
        <v>47</v>
      </c>
      <c r="B170" s="117">
        <v>27</v>
      </c>
      <c r="C170" s="47" cm="1">
        <f t="array" ref="C170">IF($I$2="Открытый тариф",
INDEX(GRID!$B$4:$BI$14,MATCH(C$7,GRID!$A$4:$A$14,0),MATCH(1,($U$2=GRID!$B$1:$BI$1)*(КАЛЕНДАРЬ!$X30=GRID!$B$3:$BI$3), 0)),
ROUNDUP(INDEX(GRID!$B$4:$BI$14,MATCH(C$7,GRID!$A$4:$A$14,0),MATCH(1,($U$2=GRID!$B$1:$BI$1)*(КАЛЕНДАРЬ!$X30=GRID!$B$3:$BI$3),0))*(1-GRID!$B$69),0))</f>
        <v>29000</v>
      </c>
      <c r="D170" s="48" cm="1">
        <f t="array" ref="D170">IF($I$2="Открытый тариф",
INDEX(GRID!$B$17:$BI$27,MATCH(C$7,GRID!$A$17:$A$27,0),MATCH(1,($U$2=GRID!$B$1:$BI$1)*(КАЛЕНДАРЬ!$X30=GRID!$B$3:$BI$3), 0)),
ROUNDUP(INDEX(GRID!$B$17:$BI$27,MATCH(C$7,GRID!$A$17:$A$27,0),MATCH(1,($U$2=GRID!$B$1:$BI$1)*(КАЛЕНДАРЬ!$X30=GRID!$B$3:$BI$3), 0))*(1-GRID!$B$69),0))</f>
        <v>31500</v>
      </c>
      <c r="E170" s="47" cm="1">
        <f t="array" ref="E170">IF($I$2="Открытый тариф",
INDEX(GRID!$B$4:$BI$14,MATCH(E$7,GRID!$A$4:$A$14,0),MATCH(1,($U$2=GRID!$B$1:$BI$1)*(КАЛЕНДАРЬ!$X30=GRID!$B$3:$BI$3), 0)),
ROUNDUP(INDEX(GRID!$B$4:$BI$14,MATCH(E$7,GRID!$A$4:$A$14,0),MATCH(1,($U$2=GRID!$B$1:$BI$1)*(КАЛЕНДАРЬ!$X30=GRID!$B$3:$BI$3),0))*(1-GRID!$B$69),0))</f>
        <v>32400</v>
      </c>
      <c r="F170" s="48" cm="1">
        <f t="array" ref="F170">IF($I$2="Открытый тариф",
INDEX(GRID!$B$17:$BI$27,MATCH(E$7,GRID!$A$17:$A$27,0),MATCH(1,($U$2=GRID!$B$1:$BI$1)*(КАЛЕНДАРЬ!$X30=GRID!$B$3:$BI$3), 0)),
ROUNDUP(INDEX(GRID!$B$17:$BI$27,MATCH(E$7,GRID!$A$17:$A$27,0),MATCH(1,($U$2=GRID!$B$1:$BI$1)*(КАЛЕНДАРЬ!$X30=GRID!$B$3:$BI$3), 0))*(1-GRID!$B$69),0))</f>
        <v>34900</v>
      </c>
      <c r="G170" s="47" t="e" cm="1">
        <f t="array" ref="G170">IF($I$2="Открытый тариф",
INDEX(GRID!$B$4:$BI$14,MATCH(G$7,GRID!$A$4:$A$14,0),MATCH(1,($U$2=GRID!$B$1:$BI$1)*(КАЛЕНДАРЬ!$X30=GRID!$B$3:$BI$3), 0)),
ROUNDUP(INDEX(GRID!$B$4:$BI$14,MATCH(G$7,GRID!$A$4:$A$14,0),MATCH(1,($U$2=GRID!$B$1:$BI$1)*(КАЛЕНДАРЬ!$X30=GRID!$B$3:$BI$3),0))*(1-GRID!$B$69),0))</f>
        <v>#N/A</v>
      </c>
      <c r="H170" s="48" t="e" cm="1">
        <f t="array" ref="H170">IF($I$2="Открытый тариф",
INDEX(GRID!$B$17:$BI$27,MATCH(G$7,GRID!$A$17:$A$27,0),MATCH(1,($U$2=GRID!$B$1:$BI$1)*(КАЛЕНДАРЬ!$X30=GRID!$B$3:$BI$3), 0)),
ROUNDUP(INDEX(GRID!$B$17:$BI$27,MATCH(G$7,GRID!$A$17:$A$27,0),MATCH(1,($U$2=GRID!$B$1:$BI$1)*(КАЛЕНДАРЬ!$X30=GRID!$B$3:$BI$3), 0))*(1-GRID!$B$69),0))</f>
        <v>#N/A</v>
      </c>
      <c r="I170" s="47" t="e" cm="1">
        <f t="array" ref="I170">IF($I$2="Открытый тариф",
INDEX(GRID!$B$4:$BI$14,MATCH(I$7,GRID!$A$4:$A$14,0),MATCH(1,($U$2=GRID!$B$1:$BI$1)*(КАЛЕНДАРЬ!$X30=GRID!$B$3:$BI$3), 0)),
ROUNDUP(INDEX(GRID!$B$4:$BI$14,MATCH(I$7,GRID!$A$4:$A$14,0),MATCH(1,($U$2=GRID!$B$1:$BI$1)*(КАЛЕНДАРЬ!$X30=GRID!$B$3:$BI$3),0))*(1-GRID!$B$69),0))</f>
        <v>#N/A</v>
      </c>
      <c r="J170" s="48" t="e" cm="1">
        <f t="array" ref="J170">IF($I$2="Открытый тариф",
INDEX(GRID!$B$17:$BI$27,MATCH(I$7,GRID!$A$17:$A$27,0),MATCH(1,($U$2=GRID!$B$1:$BI$1)*(КАЛЕНДАРЬ!$X30=GRID!$B$3:$BI$3), 0)),
ROUNDUP(INDEX(GRID!$B$17:$BI$27,MATCH(I$7,GRID!$A$17:$A$27,0),MATCH(1,($U$2=GRID!$B$1:$BI$1)*(КАЛЕНДАРЬ!$X30=GRID!$B$3:$BI$3), 0))*(1-GRID!$B$69),0))</f>
        <v>#N/A</v>
      </c>
      <c r="K170" s="47" cm="1">
        <f t="array" ref="K170">IF($I$2="Открытый тариф",
INDEX(GRID!$B$4:$BI$14,MATCH(K$7,GRID!$A$4:$A$14,0),MATCH(1,($U$2=GRID!$B$1:$BI$1)*(КАЛЕНДАРЬ!$X30=GRID!$B$3:$BI$3), 0)),
ROUNDUP(INDEX(GRID!$B$4:$BI$14,MATCH(K$7,GRID!$A$4:$A$14,0),MATCH(1,($U$2=GRID!$B$1:$BI$1)*(КАЛЕНДАРЬ!$X30=GRID!$B$3:$BI$3),0))*(1-GRID!$B$69),0))</f>
        <v>44800</v>
      </c>
      <c r="L170" s="48" cm="1">
        <f t="array" ref="L170">IF($I$2="Открытый тариф",
INDEX(GRID!$B$17:$BI$27,MATCH(K$7,GRID!$A$17:$A$27,0),MATCH(1,($U$2=GRID!$B$1:$BI$1)*(КАЛЕНДАРЬ!$X30=GRID!$B$3:$BI$3), 0)),
ROUNDUP(INDEX(GRID!$B$17:$BI$27,MATCH(K$7,GRID!$A$17:$A$27,0),MATCH(1,($U$2=GRID!$B$1:$BI$1)*(КАЛЕНДАРЬ!$X30=GRID!$B$3:$BI$3), 0))*(1-GRID!$B$69),0))</f>
        <v>47300</v>
      </c>
      <c r="M170" s="47" cm="1">
        <f t="array" ref="M170">IF($I$2="Открытый тариф",
INDEX(GRID!$B$4:$BI$14,MATCH(M$7,GRID!$A$4:$A$14,0),MATCH(1,($U$2=GRID!$B$1:$BI$1)*(КАЛЕНДАРЬ!$X30=GRID!$B$3:$BI$3), 0)),
ROUNDUP(INDEX(GRID!$B$4:$BI$14,MATCH(M$7,GRID!$A$4:$A$14,0),MATCH(1,($U$2=GRID!$B$1:$BI$1)*(КАЛЕНДАРЬ!$X30=GRID!$B$3:$BI$3),0))*(1-GRID!$B$69),0))</f>
        <v>50000</v>
      </c>
      <c r="N170" s="48" cm="1">
        <f t="array" ref="N170">IF($I$2="Открытый тариф",
INDEX(GRID!$B$17:$BI$27,MATCH(M$7,GRID!$A$17:$A$27,0),MATCH(1,($U$2=GRID!$B$1:$BI$1)*(КАЛЕНДАРЬ!$X30=GRID!$B$3:$BI$3), 0)),
ROUNDUP(INDEX(GRID!$B$17:$BI$27,MATCH(M$7,GRID!$A$17:$A$27,0),MATCH(1,($U$2=GRID!$B$1:$BI$1)*(КАЛЕНДАРЬ!$X30=GRID!$B$3:$BI$3), 0))*(1-GRID!$B$69),0))</f>
        <v>52500</v>
      </c>
      <c r="O170" s="49" cm="1">
        <f t="array" ref="O170">IF($I$2="Открытый тариф",
INDEX(GRID!$B$4:$BI$14,MATCH(O$7,GRID!$A$4:$A$14,0),MATCH(1,($U$2=GRID!$B$1:$BI$1)*(КАЛЕНДАРЬ!$X30=GRID!$B$3:$BI$3), 0)),
ROUNDUP(INDEX(GRID!$B$4:$BI$14,MATCH(O$7,GRID!$A$4:$A$14,0),MATCH(1,($U$2=GRID!$B$1:$BI$1)*(КАЛЕНДАРЬ!$X30=GRID!$B$3:$BI$3),0))*(1-GRID!$B$69),0))</f>
        <v>56500</v>
      </c>
      <c r="P170" s="49" cm="1">
        <f t="array" ref="P170">IF($I$2="Открытый тариф",
INDEX(GRID!$B$17:$BI$27,MATCH(O$7,GRID!$A$17:$A$27,0),MATCH(1,($U$2=GRID!$B$1:$BI$1)*(КАЛЕНДАРЬ!$X30=GRID!$B$3:$BI$3), 0)),
ROUNDUP(INDEX(GRID!$B$17:$BI$27,MATCH(O$7,GRID!$A$17:$A$27,0),MATCH(1,($U$2=GRID!$B$1:$BI$1)*(КАЛЕНДАРЬ!$X30=GRID!$B$3:$BI$3), 0))*(1-GRID!$B$69),0))</f>
        <v>59000</v>
      </c>
      <c r="Q170" s="49" t="e" cm="1">
        <f t="array" ref="Q170">IF($I$2="Открытый тариф",
INDEX(GRID!$B$4:$BI$14,MATCH(Q$7,GRID!$A$4:$A$14,0),MATCH(1,($U$2=GRID!$B$1:$BI$1)*(КАЛЕНДАРЬ!$X30=GRID!$B$3:$BI$3), 0)),
ROUNDUP(INDEX(GRID!$B$4:$BI$14,MATCH(Q$7,GRID!$A$4:$A$14,0),MATCH(1,($U$2=GRID!$B$1:$BI$1)*(КАЛЕНДАРЬ!$X30=GRID!$B$3:$BI$3),0))*(1-GRID!$B$69),0))</f>
        <v>#N/A</v>
      </c>
      <c r="R170" s="49" t="e" cm="1">
        <f t="array" ref="R170">IF($I$2="Открытый тариф",
INDEX(GRID!$B$17:$BI$27,MATCH(Q$7,GRID!$A$17:$A$27,0),MATCH(1,($U$2=GRID!$B$1:$BI$1)*(КАЛЕНДАРЬ!$X30=GRID!$B$3:$BI$3), 0)),
ROUNDUP(INDEX(GRID!$B$17:$BI$27,MATCH(Q$7,GRID!$A$17:$A$27,0),MATCH(1,($U$2=GRID!$B$1:$BI$1)*(КАЛЕНДАРЬ!$X30=GRID!$B$3:$BI$3), 0))*(1-GRID!$B$69),0))</f>
        <v>#N/A</v>
      </c>
      <c r="S170" s="49" t="e" cm="1">
        <f t="array" ref="S170">IF($I$2="Открытый тариф",
INDEX(GRID!$B$4:$BI$14,MATCH(S$7,GRID!$A$4:$A$14,0),MATCH(1,($U$2=GRID!$B$1:$BI$1)*(КАЛЕНДАРЬ!$X30=GRID!$B$3:$BI$3), 0)),
ROUNDUP(INDEX(GRID!$B$4:$BI$14,MATCH(S$7,GRID!$A$4:$A$14,0),MATCH(1,($U$2=GRID!$B$1:$BI$1)*(КАЛЕНДАРЬ!$X30=GRID!$B$3:$BI$3),0))*(1-GRID!$B$69),0))</f>
        <v>#N/A</v>
      </c>
      <c r="T170" s="49" t="e" cm="1">
        <f t="array" ref="T170">IF($I$2="Открытый тариф",
INDEX(GRID!$B$17:$BI$27,MATCH(S$7,GRID!$A$17:$A$27,0),MATCH(1,($U$2=GRID!$B$1:$BI$1)*(КАЛЕНДАРЬ!$X30=GRID!$B$3:$BI$3), 0)),
ROUNDUP(INDEX(GRID!$B$17:$BI$27,MATCH(S$7,GRID!$A$17:$A$27,0),MATCH(1,($U$2=GRID!$B$1:$BI$1)*(КАЛЕНДАРЬ!$X30=GRID!$B$3:$BI$3), 0))*(1-GRID!$B$69),0))</f>
        <v>#N/A</v>
      </c>
      <c r="U170" s="49" cm="1">
        <f t="array" ref="U170">IF($I$2="Открытый тариф",
INDEX(GRID!$B$4:$BI$14,MATCH(U$7,GRID!$A$4:$A$14,0),MATCH(1,($U$2=GRID!$B$1:$BI$1)*(КАЛЕНДАРЬ!$X30=GRID!$B$3:$BI$3), 0)),
ROUNDUP(INDEX(GRID!$B$4:$BI$14,MATCH(U$7,GRID!$A$4:$A$14,0),MATCH(1,($U$2=GRID!$B$1:$BI$1)*(КАЛЕНДАРЬ!$X30=GRID!$B$3:$BI$3),0))*(1-GRID!$B$69),0))</f>
        <v>88000</v>
      </c>
      <c r="V170" s="49" cm="1">
        <f t="array" ref="V170">IF($I$2="Открытый тариф",
INDEX(GRID!$B$17:$BI$27,MATCH(U$7,GRID!$A$17:$A$27,0),MATCH(1,($U$2=GRID!$B$1:$BI$1)*(КАЛЕНДАРЬ!$X30=GRID!$B$3:$BI$3), 0)),
ROUNDUP(INDEX(GRID!$B$17:$BI$27,MATCH(U$7,GRID!$A$17:$A$27,0),MATCH(1,($U$2=GRID!$B$1:$BI$1)*(КАЛЕНДАРЬ!$X30=GRID!$B$3:$BI$3), 0))*(1-GRID!$B$69),0))</f>
        <v>90500</v>
      </c>
      <c r="W170" s="49" cm="1">
        <f t="array" ref="W170">IF($I$2="Открытый тариф",
INDEX(GRID!$B$4:$BI$14,MATCH(W$7,GRID!$A$4:$A$14,0),MATCH(1,($U$2=GRID!$B$1:$BI$1)*(КАЛЕНДАРЬ!$X30=GRID!$B$3:$BI$3), 0)),
ROUNDUP(INDEX(GRID!$B$4:$BI$14,MATCH(W$7,GRID!$A$4:$A$14,0),MATCH(1,($U$2=GRID!$B$1:$BI$1)*(КАЛЕНДАРЬ!$X30=GRID!$B$3:$BI$3),0))*(1-GRID!$B$69),0))</f>
        <v>317000</v>
      </c>
      <c r="X170" s="49" cm="1">
        <f t="array" ref="X170">IF($I$2="Открытый тариф",
INDEX(GRID!$B$17:$BI$27,MATCH(W$7,GRID!$A$17:$A$27,0),MATCH(1,($U$2=GRID!$B$1:$BI$1)*(КАЛЕНДАРЬ!$X30=GRID!$B$3:$BI$3), 0)),
ROUNDUP(INDEX(GRID!$B$17:$BI$27,MATCH(W$7,GRID!$A$17:$A$27,0),MATCH(1,($U$2=GRID!$B$1:$BI$1)*(КАЛЕНДАРЬ!$X30=GRID!$B$3:$BI$3), 0))*(1-GRID!$B$69),0))</f>
        <v>319500</v>
      </c>
    </row>
    <row r="171" spans="1:24" ht="12.75" hidden="1" customHeight="1" x14ac:dyDescent="0.2">
      <c r="A171" s="117" t="s">
        <v>48</v>
      </c>
      <c r="B171" s="117">
        <v>28</v>
      </c>
      <c r="C171" s="47" cm="1">
        <f t="array" ref="C171">IF($I$2="Открытый тариф",
INDEX(GRID!$B$4:$BI$14,MATCH(C$7,GRID!$A$4:$A$14,0),MATCH(1,($U$2=GRID!$B$1:$BI$1)*(КАЛЕНДАРЬ!$X31=GRID!$B$3:$BI$3), 0)),
ROUNDUP(INDEX(GRID!$B$4:$BI$14,MATCH(C$7,GRID!$A$4:$A$14,0),MATCH(1,($U$2=GRID!$B$1:$BI$1)*(КАЛЕНДАРЬ!$X31=GRID!$B$3:$BI$3),0))*(1-GRID!$B$69),0))</f>
        <v>29000</v>
      </c>
      <c r="D171" s="48" cm="1">
        <f t="array" ref="D171">IF($I$2="Открытый тариф",
INDEX(GRID!$B$17:$BI$27,MATCH(C$7,GRID!$A$17:$A$27,0),MATCH(1,($U$2=GRID!$B$1:$BI$1)*(КАЛЕНДАРЬ!$X31=GRID!$B$3:$BI$3), 0)),
ROUNDUP(INDEX(GRID!$B$17:$BI$27,MATCH(C$7,GRID!$A$17:$A$27,0),MATCH(1,($U$2=GRID!$B$1:$BI$1)*(КАЛЕНДАРЬ!$X31=GRID!$B$3:$BI$3), 0))*(1-GRID!$B$69),0))</f>
        <v>31500</v>
      </c>
      <c r="E171" s="47" cm="1">
        <f t="array" ref="E171">IF($I$2="Открытый тариф",
INDEX(GRID!$B$4:$BI$14,MATCH(E$7,GRID!$A$4:$A$14,0),MATCH(1,($U$2=GRID!$B$1:$BI$1)*(КАЛЕНДАРЬ!$X31=GRID!$B$3:$BI$3), 0)),
ROUNDUP(INDEX(GRID!$B$4:$BI$14,MATCH(E$7,GRID!$A$4:$A$14,0),MATCH(1,($U$2=GRID!$B$1:$BI$1)*(КАЛЕНДАРЬ!$X31=GRID!$B$3:$BI$3),0))*(1-GRID!$B$69),0))</f>
        <v>32400</v>
      </c>
      <c r="F171" s="48" cm="1">
        <f t="array" ref="F171">IF($I$2="Открытый тариф",
INDEX(GRID!$B$17:$BI$27,MATCH(E$7,GRID!$A$17:$A$27,0),MATCH(1,($U$2=GRID!$B$1:$BI$1)*(КАЛЕНДАРЬ!$X31=GRID!$B$3:$BI$3), 0)),
ROUNDUP(INDEX(GRID!$B$17:$BI$27,MATCH(E$7,GRID!$A$17:$A$27,0),MATCH(1,($U$2=GRID!$B$1:$BI$1)*(КАЛЕНДАРЬ!$X31=GRID!$B$3:$BI$3), 0))*(1-GRID!$B$69),0))</f>
        <v>34900</v>
      </c>
      <c r="G171" s="47" t="e" cm="1">
        <f t="array" ref="G171">IF($I$2="Открытый тариф",
INDEX(GRID!$B$4:$BI$14,MATCH(G$7,GRID!$A$4:$A$14,0),MATCH(1,($U$2=GRID!$B$1:$BI$1)*(КАЛЕНДАРЬ!$X31=GRID!$B$3:$BI$3), 0)),
ROUNDUP(INDEX(GRID!$B$4:$BI$14,MATCH(G$7,GRID!$A$4:$A$14,0),MATCH(1,($U$2=GRID!$B$1:$BI$1)*(КАЛЕНДАРЬ!$X31=GRID!$B$3:$BI$3),0))*(1-GRID!$B$69),0))</f>
        <v>#N/A</v>
      </c>
      <c r="H171" s="48" t="e" cm="1">
        <f t="array" ref="H171">IF($I$2="Открытый тариф",
INDEX(GRID!$B$17:$BI$27,MATCH(G$7,GRID!$A$17:$A$27,0),MATCH(1,($U$2=GRID!$B$1:$BI$1)*(КАЛЕНДАРЬ!$X31=GRID!$B$3:$BI$3), 0)),
ROUNDUP(INDEX(GRID!$B$17:$BI$27,MATCH(G$7,GRID!$A$17:$A$27,0),MATCH(1,($U$2=GRID!$B$1:$BI$1)*(КАЛЕНДАРЬ!$X31=GRID!$B$3:$BI$3), 0))*(1-GRID!$B$69),0))</f>
        <v>#N/A</v>
      </c>
      <c r="I171" s="47" t="e" cm="1">
        <f t="array" ref="I171">IF($I$2="Открытый тариф",
INDEX(GRID!$B$4:$BI$14,MATCH(I$7,GRID!$A$4:$A$14,0),MATCH(1,($U$2=GRID!$B$1:$BI$1)*(КАЛЕНДАРЬ!$X31=GRID!$B$3:$BI$3), 0)),
ROUNDUP(INDEX(GRID!$B$4:$BI$14,MATCH(I$7,GRID!$A$4:$A$14,0),MATCH(1,($U$2=GRID!$B$1:$BI$1)*(КАЛЕНДАРЬ!$X31=GRID!$B$3:$BI$3),0))*(1-GRID!$B$69),0))</f>
        <v>#N/A</v>
      </c>
      <c r="J171" s="48" t="e" cm="1">
        <f t="array" ref="J171">IF($I$2="Открытый тариф",
INDEX(GRID!$B$17:$BI$27,MATCH(I$7,GRID!$A$17:$A$27,0),MATCH(1,($U$2=GRID!$B$1:$BI$1)*(КАЛЕНДАРЬ!$X31=GRID!$B$3:$BI$3), 0)),
ROUNDUP(INDEX(GRID!$B$17:$BI$27,MATCH(I$7,GRID!$A$17:$A$27,0),MATCH(1,($U$2=GRID!$B$1:$BI$1)*(КАЛЕНДАРЬ!$X31=GRID!$B$3:$BI$3), 0))*(1-GRID!$B$69),0))</f>
        <v>#N/A</v>
      </c>
      <c r="K171" s="47" cm="1">
        <f t="array" ref="K171">IF($I$2="Открытый тариф",
INDEX(GRID!$B$4:$BI$14,MATCH(K$7,GRID!$A$4:$A$14,0),MATCH(1,($U$2=GRID!$B$1:$BI$1)*(КАЛЕНДАРЬ!$X31=GRID!$B$3:$BI$3), 0)),
ROUNDUP(INDEX(GRID!$B$4:$BI$14,MATCH(K$7,GRID!$A$4:$A$14,0),MATCH(1,($U$2=GRID!$B$1:$BI$1)*(КАЛЕНДАРЬ!$X31=GRID!$B$3:$BI$3),0))*(1-GRID!$B$69),0))</f>
        <v>44800</v>
      </c>
      <c r="L171" s="48" cm="1">
        <f t="array" ref="L171">IF($I$2="Открытый тариф",
INDEX(GRID!$B$17:$BI$27,MATCH(K$7,GRID!$A$17:$A$27,0),MATCH(1,($U$2=GRID!$B$1:$BI$1)*(КАЛЕНДАРЬ!$X31=GRID!$B$3:$BI$3), 0)),
ROUNDUP(INDEX(GRID!$B$17:$BI$27,MATCH(K$7,GRID!$A$17:$A$27,0),MATCH(1,($U$2=GRID!$B$1:$BI$1)*(КАЛЕНДАРЬ!$X31=GRID!$B$3:$BI$3), 0))*(1-GRID!$B$69),0))</f>
        <v>47300</v>
      </c>
      <c r="M171" s="47" cm="1">
        <f t="array" ref="M171">IF($I$2="Открытый тариф",
INDEX(GRID!$B$4:$BI$14,MATCH(M$7,GRID!$A$4:$A$14,0),MATCH(1,($U$2=GRID!$B$1:$BI$1)*(КАЛЕНДАРЬ!$X31=GRID!$B$3:$BI$3), 0)),
ROUNDUP(INDEX(GRID!$B$4:$BI$14,MATCH(M$7,GRID!$A$4:$A$14,0),MATCH(1,($U$2=GRID!$B$1:$BI$1)*(КАЛЕНДАРЬ!$X31=GRID!$B$3:$BI$3),0))*(1-GRID!$B$69),0))</f>
        <v>50000</v>
      </c>
      <c r="N171" s="48" cm="1">
        <f t="array" ref="N171">IF($I$2="Открытый тариф",
INDEX(GRID!$B$17:$BI$27,MATCH(M$7,GRID!$A$17:$A$27,0),MATCH(1,($U$2=GRID!$B$1:$BI$1)*(КАЛЕНДАРЬ!$X31=GRID!$B$3:$BI$3), 0)),
ROUNDUP(INDEX(GRID!$B$17:$BI$27,MATCH(M$7,GRID!$A$17:$A$27,0),MATCH(1,($U$2=GRID!$B$1:$BI$1)*(КАЛЕНДАРЬ!$X31=GRID!$B$3:$BI$3), 0))*(1-GRID!$B$69),0))</f>
        <v>52500</v>
      </c>
      <c r="O171" s="49" cm="1">
        <f t="array" ref="O171">IF($I$2="Открытый тариф",
INDEX(GRID!$B$4:$BI$14,MATCH(O$7,GRID!$A$4:$A$14,0),MATCH(1,($U$2=GRID!$B$1:$BI$1)*(КАЛЕНДАРЬ!$X31=GRID!$B$3:$BI$3), 0)),
ROUNDUP(INDEX(GRID!$B$4:$BI$14,MATCH(O$7,GRID!$A$4:$A$14,0),MATCH(1,($U$2=GRID!$B$1:$BI$1)*(КАЛЕНДАРЬ!$X31=GRID!$B$3:$BI$3),0))*(1-GRID!$B$69),0))</f>
        <v>56500</v>
      </c>
      <c r="P171" s="49" cm="1">
        <f t="array" ref="P171">IF($I$2="Открытый тариф",
INDEX(GRID!$B$17:$BI$27,MATCH(O$7,GRID!$A$17:$A$27,0),MATCH(1,($U$2=GRID!$B$1:$BI$1)*(КАЛЕНДАРЬ!$X31=GRID!$B$3:$BI$3), 0)),
ROUNDUP(INDEX(GRID!$B$17:$BI$27,MATCH(O$7,GRID!$A$17:$A$27,0),MATCH(1,($U$2=GRID!$B$1:$BI$1)*(КАЛЕНДАРЬ!$X31=GRID!$B$3:$BI$3), 0))*(1-GRID!$B$69),0))</f>
        <v>59000</v>
      </c>
      <c r="Q171" s="49" t="e" cm="1">
        <f t="array" ref="Q171">IF($I$2="Открытый тариф",
INDEX(GRID!$B$4:$BI$14,MATCH(Q$7,GRID!$A$4:$A$14,0),MATCH(1,($U$2=GRID!$B$1:$BI$1)*(КАЛЕНДАРЬ!$X31=GRID!$B$3:$BI$3), 0)),
ROUNDUP(INDEX(GRID!$B$4:$BI$14,MATCH(Q$7,GRID!$A$4:$A$14,0),MATCH(1,($U$2=GRID!$B$1:$BI$1)*(КАЛЕНДАРЬ!$X31=GRID!$B$3:$BI$3),0))*(1-GRID!$B$69),0))</f>
        <v>#N/A</v>
      </c>
      <c r="R171" s="49" t="e" cm="1">
        <f t="array" ref="R171">IF($I$2="Открытый тариф",
INDEX(GRID!$B$17:$BI$27,MATCH(Q$7,GRID!$A$17:$A$27,0),MATCH(1,($U$2=GRID!$B$1:$BI$1)*(КАЛЕНДАРЬ!$X31=GRID!$B$3:$BI$3), 0)),
ROUNDUP(INDEX(GRID!$B$17:$BI$27,MATCH(Q$7,GRID!$A$17:$A$27,0),MATCH(1,($U$2=GRID!$B$1:$BI$1)*(КАЛЕНДАРЬ!$X31=GRID!$B$3:$BI$3), 0))*(1-GRID!$B$69),0))</f>
        <v>#N/A</v>
      </c>
      <c r="S171" s="49" t="e" cm="1">
        <f t="array" ref="S171">IF($I$2="Открытый тариф",
INDEX(GRID!$B$4:$BI$14,MATCH(S$7,GRID!$A$4:$A$14,0),MATCH(1,($U$2=GRID!$B$1:$BI$1)*(КАЛЕНДАРЬ!$X31=GRID!$B$3:$BI$3), 0)),
ROUNDUP(INDEX(GRID!$B$4:$BI$14,MATCH(S$7,GRID!$A$4:$A$14,0),MATCH(1,($U$2=GRID!$B$1:$BI$1)*(КАЛЕНДАРЬ!$X31=GRID!$B$3:$BI$3),0))*(1-GRID!$B$69),0))</f>
        <v>#N/A</v>
      </c>
      <c r="T171" s="49" t="e" cm="1">
        <f t="array" ref="T171">IF($I$2="Открытый тариф",
INDEX(GRID!$B$17:$BI$27,MATCH(S$7,GRID!$A$17:$A$27,0),MATCH(1,($U$2=GRID!$B$1:$BI$1)*(КАЛЕНДАРЬ!$X31=GRID!$B$3:$BI$3), 0)),
ROUNDUP(INDEX(GRID!$B$17:$BI$27,MATCH(S$7,GRID!$A$17:$A$27,0),MATCH(1,($U$2=GRID!$B$1:$BI$1)*(КАЛЕНДАРЬ!$X31=GRID!$B$3:$BI$3), 0))*(1-GRID!$B$69),0))</f>
        <v>#N/A</v>
      </c>
      <c r="U171" s="49" cm="1">
        <f t="array" ref="U171">IF($I$2="Открытый тариф",
INDEX(GRID!$B$4:$BI$14,MATCH(U$7,GRID!$A$4:$A$14,0),MATCH(1,($U$2=GRID!$B$1:$BI$1)*(КАЛЕНДАРЬ!$X31=GRID!$B$3:$BI$3), 0)),
ROUNDUP(INDEX(GRID!$B$4:$BI$14,MATCH(U$7,GRID!$A$4:$A$14,0),MATCH(1,($U$2=GRID!$B$1:$BI$1)*(КАЛЕНДАРЬ!$X31=GRID!$B$3:$BI$3),0))*(1-GRID!$B$69),0))</f>
        <v>88000</v>
      </c>
      <c r="V171" s="49" cm="1">
        <f t="array" ref="V171">IF($I$2="Открытый тариф",
INDEX(GRID!$B$17:$BI$27,MATCH(U$7,GRID!$A$17:$A$27,0),MATCH(1,($U$2=GRID!$B$1:$BI$1)*(КАЛЕНДАРЬ!$X31=GRID!$B$3:$BI$3), 0)),
ROUNDUP(INDEX(GRID!$B$17:$BI$27,MATCH(U$7,GRID!$A$17:$A$27,0),MATCH(1,($U$2=GRID!$B$1:$BI$1)*(КАЛЕНДАРЬ!$X31=GRID!$B$3:$BI$3), 0))*(1-GRID!$B$69),0))</f>
        <v>90500</v>
      </c>
      <c r="W171" s="49" cm="1">
        <f t="array" ref="W171">IF($I$2="Открытый тариф",
INDEX(GRID!$B$4:$BI$14,MATCH(W$7,GRID!$A$4:$A$14,0),MATCH(1,($U$2=GRID!$B$1:$BI$1)*(КАЛЕНДАРЬ!$X31=GRID!$B$3:$BI$3), 0)),
ROUNDUP(INDEX(GRID!$B$4:$BI$14,MATCH(W$7,GRID!$A$4:$A$14,0),MATCH(1,($U$2=GRID!$B$1:$BI$1)*(КАЛЕНДАРЬ!$X31=GRID!$B$3:$BI$3),0))*(1-GRID!$B$69),0))</f>
        <v>317000</v>
      </c>
      <c r="X171" s="49" cm="1">
        <f t="array" ref="X171">IF($I$2="Открытый тариф",
INDEX(GRID!$B$17:$BI$27,MATCH(W$7,GRID!$A$17:$A$27,0),MATCH(1,($U$2=GRID!$B$1:$BI$1)*(КАЛЕНДАРЬ!$X31=GRID!$B$3:$BI$3), 0)),
ROUNDUP(INDEX(GRID!$B$17:$BI$27,MATCH(W$7,GRID!$A$17:$A$27,0),MATCH(1,($U$2=GRID!$B$1:$BI$1)*(КАЛЕНДАРЬ!$X31=GRID!$B$3:$BI$3), 0))*(1-GRID!$B$69),0))</f>
        <v>319500</v>
      </c>
    </row>
    <row r="172" spans="1:24" ht="12.75" hidden="1" customHeight="1" x14ac:dyDescent="0.2">
      <c r="A172" s="117" t="s">
        <v>42</v>
      </c>
      <c r="B172" s="117">
        <v>29</v>
      </c>
      <c r="C172" s="47" cm="1">
        <f t="array" ref="C172">IF($I$2="Открытый тариф",
INDEX(GRID!$B$4:$BI$14,MATCH(C$7,GRID!$A$4:$A$14,0),MATCH(1,($U$2=GRID!$B$1:$BI$1)*(КАЛЕНДАРЬ!$X32=GRID!$B$3:$BI$3), 0)),
ROUNDUP(INDEX(GRID!$B$4:$BI$14,MATCH(C$7,GRID!$A$4:$A$14,0),MATCH(1,($U$2=GRID!$B$1:$BI$1)*(КАЛЕНДАРЬ!$X32=GRID!$B$3:$BI$3),0))*(1-GRID!$B$69),0))</f>
        <v>29000</v>
      </c>
      <c r="D172" s="48" cm="1">
        <f t="array" ref="D172">IF($I$2="Открытый тариф",
INDEX(GRID!$B$17:$BI$27,MATCH(C$7,GRID!$A$17:$A$27,0),MATCH(1,($U$2=GRID!$B$1:$BI$1)*(КАЛЕНДАРЬ!$X32=GRID!$B$3:$BI$3), 0)),
ROUNDUP(INDEX(GRID!$B$17:$BI$27,MATCH(C$7,GRID!$A$17:$A$27,0),MATCH(1,($U$2=GRID!$B$1:$BI$1)*(КАЛЕНДАРЬ!$X32=GRID!$B$3:$BI$3), 0))*(1-GRID!$B$69),0))</f>
        <v>31500</v>
      </c>
      <c r="E172" s="47" cm="1">
        <f t="array" ref="E172">IF($I$2="Открытый тариф",
INDEX(GRID!$B$4:$BI$14,MATCH(E$7,GRID!$A$4:$A$14,0),MATCH(1,($U$2=GRID!$B$1:$BI$1)*(КАЛЕНДАРЬ!$X32=GRID!$B$3:$BI$3), 0)),
ROUNDUP(INDEX(GRID!$B$4:$BI$14,MATCH(E$7,GRID!$A$4:$A$14,0),MATCH(1,($U$2=GRID!$B$1:$BI$1)*(КАЛЕНДАРЬ!$X32=GRID!$B$3:$BI$3),0))*(1-GRID!$B$69),0))</f>
        <v>32400</v>
      </c>
      <c r="F172" s="48" cm="1">
        <f t="array" ref="F172">IF($I$2="Открытый тариф",
INDEX(GRID!$B$17:$BI$27,MATCH(E$7,GRID!$A$17:$A$27,0),MATCH(1,($U$2=GRID!$B$1:$BI$1)*(КАЛЕНДАРЬ!$X32=GRID!$B$3:$BI$3), 0)),
ROUNDUP(INDEX(GRID!$B$17:$BI$27,MATCH(E$7,GRID!$A$17:$A$27,0),MATCH(1,($U$2=GRID!$B$1:$BI$1)*(КАЛЕНДАРЬ!$X32=GRID!$B$3:$BI$3), 0))*(1-GRID!$B$69),0))</f>
        <v>34900</v>
      </c>
      <c r="G172" s="47" t="e" cm="1">
        <f t="array" ref="G172">IF($I$2="Открытый тариф",
INDEX(GRID!$B$4:$BI$14,MATCH(G$7,GRID!$A$4:$A$14,0),MATCH(1,($U$2=GRID!$B$1:$BI$1)*(КАЛЕНДАРЬ!$X32=GRID!$B$3:$BI$3), 0)),
ROUNDUP(INDEX(GRID!$B$4:$BI$14,MATCH(G$7,GRID!$A$4:$A$14,0),MATCH(1,($U$2=GRID!$B$1:$BI$1)*(КАЛЕНДАРЬ!$X32=GRID!$B$3:$BI$3),0))*(1-GRID!$B$69),0))</f>
        <v>#N/A</v>
      </c>
      <c r="H172" s="48" t="e" cm="1">
        <f t="array" ref="H172">IF($I$2="Открытый тариф",
INDEX(GRID!$B$17:$BI$27,MATCH(G$7,GRID!$A$17:$A$27,0),MATCH(1,($U$2=GRID!$B$1:$BI$1)*(КАЛЕНДАРЬ!$X32=GRID!$B$3:$BI$3), 0)),
ROUNDUP(INDEX(GRID!$B$17:$BI$27,MATCH(G$7,GRID!$A$17:$A$27,0),MATCH(1,($U$2=GRID!$B$1:$BI$1)*(КАЛЕНДАРЬ!$X32=GRID!$B$3:$BI$3), 0))*(1-GRID!$B$69),0))</f>
        <v>#N/A</v>
      </c>
      <c r="I172" s="47" t="e" cm="1">
        <f t="array" ref="I172">IF($I$2="Открытый тариф",
INDEX(GRID!$B$4:$BI$14,MATCH(I$7,GRID!$A$4:$A$14,0),MATCH(1,($U$2=GRID!$B$1:$BI$1)*(КАЛЕНДАРЬ!$X32=GRID!$B$3:$BI$3), 0)),
ROUNDUP(INDEX(GRID!$B$4:$BI$14,MATCH(I$7,GRID!$A$4:$A$14,0),MATCH(1,($U$2=GRID!$B$1:$BI$1)*(КАЛЕНДАРЬ!$X32=GRID!$B$3:$BI$3),0))*(1-GRID!$B$69),0))</f>
        <v>#N/A</v>
      </c>
      <c r="J172" s="48" t="e" cm="1">
        <f t="array" ref="J172">IF($I$2="Открытый тариф",
INDEX(GRID!$B$17:$BI$27,MATCH(I$7,GRID!$A$17:$A$27,0),MATCH(1,($U$2=GRID!$B$1:$BI$1)*(КАЛЕНДАРЬ!$X32=GRID!$B$3:$BI$3), 0)),
ROUNDUP(INDEX(GRID!$B$17:$BI$27,MATCH(I$7,GRID!$A$17:$A$27,0),MATCH(1,($U$2=GRID!$B$1:$BI$1)*(КАЛЕНДАРЬ!$X32=GRID!$B$3:$BI$3), 0))*(1-GRID!$B$69),0))</f>
        <v>#N/A</v>
      </c>
      <c r="K172" s="47" cm="1">
        <f t="array" ref="K172">IF($I$2="Открытый тариф",
INDEX(GRID!$B$4:$BI$14,MATCH(K$7,GRID!$A$4:$A$14,0),MATCH(1,($U$2=GRID!$B$1:$BI$1)*(КАЛЕНДАРЬ!$X32=GRID!$B$3:$BI$3), 0)),
ROUNDUP(INDEX(GRID!$B$4:$BI$14,MATCH(K$7,GRID!$A$4:$A$14,0),MATCH(1,($U$2=GRID!$B$1:$BI$1)*(КАЛЕНДАРЬ!$X32=GRID!$B$3:$BI$3),0))*(1-GRID!$B$69),0))</f>
        <v>44800</v>
      </c>
      <c r="L172" s="48" cm="1">
        <f t="array" ref="L172">IF($I$2="Открытый тариф",
INDEX(GRID!$B$17:$BI$27,MATCH(K$7,GRID!$A$17:$A$27,0),MATCH(1,($U$2=GRID!$B$1:$BI$1)*(КАЛЕНДАРЬ!$X32=GRID!$B$3:$BI$3), 0)),
ROUNDUP(INDEX(GRID!$B$17:$BI$27,MATCH(K$7,GRID!$A$17:$A$27,0),MATCH(1,($U$2=GRID!$B$1:$BI$1)*(КАЛЕНДАРЬ!$X32=GRID!$B$3:$BI$3), 0))*(1-GRID!$B$69),0))</f>
        <v>47300</v>
      </c>
      <c r="M172" s="47" cm="1">
        <f t="array" ref="M172">IF($I$2="Открытый тариф",
INDEX(GRID!$B$4:$BI$14,MATCH(M$7,GRID!$A$4:$A$14,0),MATCH(1,($U$2=GRID!$B$1:$BI$1)*(КАЛЕНДАРЬ!$X32=GRID!$B$3:$BI$3), 0)),
ROUNDUP(INDEX(GRID!$B$4:$BI$14,MATCH(M$7,GRID!$A$4:$A$14,0),MATCH(1,($U$2=GRID!$B$1:$BI$1)*(КАЛЕНДАРЬ!$X32=GRID!$B$3:$BI$3),0))*(1-GRID!$B$69),0))</f>
        <v>50000</v>
      </c>
      <c r="N172" s="48" cm="1">
        <f t="array" ref="N172">IF($I$2="Открытый тариф",
INDEX(GRID!$B$17:$BI$27,MATCH(M$7,GRID!$A$17:$A$27,0),MATCH(1,($U$2=GRID!$B$1:$BI$1)*(КАЛЕНДАРЬ!$X32=GRID!$B$3:$BI$3), 0)),
ROUNDUP(INDEX(GRID!$B$17:$BI$27,MATCH(M$7,GRID!$A$17:$A$27,0),MATCH(1,($U$2=GRID!$B$1:$BI$1)*(КАЛЕНДАРЬ!$X32=GRID!$B$3:$BI$3), 0))*(1-GRID!$B$69),0))</f>
        <v>52500</v>
      </c>
      <c r="O172" s="49" cm="1">
        <f t="array" ref="O172">IF($I$2="Открытый тариф",
INDEX(GRID!$B$4:$BI$14,MATCH(O$7,GRID!$A$4:$A$14,0),MATCH(1,($U$2=GRID!$B$1:$BI$1)*(КАЛЕНДАРЬ!$X32=GRID!$B$3:$BI$3), 0)),
ROUNDUP(INDEX(GRID!$B$4:$BI$14,MATCH(O$7,GRID!$A$4:$A$14,0),MATCH(1,($U$2=GRID!$B$1:$BI$1)*(КАЛЕНДАРЬ!$X32=GRID!$B$3:$BI$3),0))*(1-GRID!$B$69),0))</f>
        <v>56500</v>
      </c>
      <c r="P172" s="49" cm="1">
        <f t="array" ref="P172">IF($I$2="Открытый тариф",
INDEX(GRID!$B$17:$BI$27,MATCH(O$7,GRID!$A$17:$A$27,0),MATCH(1,($U$2=GRID!$B$1:$BI$1)*(КАЛЕНДАРЬ!$X32=GRID!$B$3:$BI$3), 0)),
ROUNDUP(INDEX(GRID!$B$17:$BI$27,MATCH(O$7,GRID!$A$17:$A$27,0),MATCH(1,($U$2=GRID!$B$1:$BI$1)*(КАЛЕНДАРЬ!$X32=GRID!$B$3:$BI$3), 0))*(1-GRID!$B$69),0))</f>
        <v>59000</v>
      </c>
      <c r="Q172" s="49" t="e" cm="1">
        <f t="array" ref="Q172">IF($I$2="Открытый тариф",
INDEX(GRID!$B$4:$BI$14,MATCH(Q$7,GRID!$A$4:$A$14,0),MATCH(1,($U$2=GRID!$B$1:$BI$1)*(КАЛЕНДАРЬ!$X32=GRID!$B$3:$BI$3), 0)),
ROUNDUP(INDEX(GRID!$B$4:$BI$14,MATCH(Q$7,GRID!$A$4:$A$14,0),MATCH(1,($U$2=GRID!$B$1:$BI$1)*(КАЛЕНДАРЬ!$X32=GRID!$B$3:$BI$3),0))*(1-GRID!$B$69),0))</f>
        <v>#N/A</v>
      </c>
      <c r="R172" s="49" t="e" cm="1">
        <f t="array" ref="R172">IF($I$2="Открытый тариф",
INDEX(GRID!$B$17:$BI$27,MATCH(Q$7,GRID!$A$17:$A$27,0),MATCH(1,($U$2=GRID!$B$1:$BI$1)*(КАЛЕНДАРЬ!$X32=GRID!$B$3:$BI$3), 0)),
ROUNDUP(INDEX(GRID!$B$17:$BI$27,MATCH(Q$7,GRID!$A$17:$A$27,0),MATCH(1,($U$2=GRID!$B$1:$BI$1)*(КАЛЕНДАРЬ!$X32=GRID!$B$3:$BI$3), 0))*(1-GRID!$B$69),0))</f>
        <v>#N/A</v>
      </c>
      <c r="S172" s="49" t="e" cm="1">
        <f t="array" ref="S172">IF($I$2="Открытый тариф",
INDEX(GRID!$B$4:$BI$14,MATCH(S$7,GRID!$A$4:$A$14,0),MATCH(1,($U$2=GRID!$B$1:$BI$1)*(КАЛЕНДАРЬ!$X32=GRID!$B$3:$BI$3), 0)),
ROUNDUP(INDEX(GRID!$B$4:$BI$14,MATCH(S$7,GRID!$A$4:$A$14,0),MATCH(1,($U$2=GRID!$B$1:$BI$1)*(КАЛЕНДАРЬ!$X32=GRID!$B$3:$BI$3),0))*(1-GRID!$B$69),0))</f>
        <v>#N/A</v>
      </c>
      <c r="T172" s="49" t="e" cm="1">
        <f t="array" ref="T172">IF($I$2="Открытый тариф",
INDEX(GRID!$B$17:$BI$27,MATCH(S$7,GRID!$A$17:$A$27,0),MATCH(1,($U$2=GRID!$B$1:$BI$1)*(КАЛЕНДАРЬ!$X32=GRID!$B$3:$BI$3), 0)),
ROUNDUP(INDEX(GRID!$B$17:$BI$27,MATCH(S$7,GRID!$A$17:$A$27,0),MATCH(1,($U$2=GRID!$B$1:$BI$1)*(КАЛЕНДАРЬ!$X32=GRID!$B$3:$BI$3), 0))*(1-GRID!$B$69),0))</f>
        <v>#N/A</v>
      </c>
      <c r="U172" s="49" cm="1">
        <f t="array" ref="U172">IF($I$2="Открытый тариф",
INDEX(GRID!$B$4:$BI$14,MATCH(U$7,GRID!$A$4:$A$14,0),MATCH(1,($U$2=GRID!$B$1:$BI$1)*(КАЛЕНДАРЬ!$X32=GRID!$B$3:$BI$3), 0)),
ROUNDUP(INDEX(GRID!$B$4:$BI$14,MATCH(U$7,GRID!$A$4:$A$14,0),MATCH(1,($U$2=GRID!$B$1:$BI$1)*(КАЛЕНДАРЬ!$X32=GRID!$B$3:$BI$3),0))*(1-GRID!$B$69),0))</f>
        <v>88000</v>
      </c>
      <c r="V172" s="49" cm="1">
        <f t="array" ref="V172">IF($I$2="Открытый тариф",
INDEX(GRID!$B$17:$BI$27,MATCH(U$7,GRID!$A$17:$A$27,0),MATCH(1,($U$2=GRID!$B$1:$BI$1)*(КАЛЕНДАРЬ!$X32=GRID!$B$3:$BI$3), 0)),
ROUNDUP(INDEX(GRID!$B$17:$BI$27,MATCH(U$7,GRID!$A$17:$A$27,0),MATCH(1,($U$2=GRID!$B$1:$BI$1)*(КАЛЕНДАРЬ!$X32=GRID!$B$3:$BI$3), 0))*(1-GRID!$B$69),0))</f>
        <v>90500</v>
      </c>
      <c r="W172" s="49" cm="1">
        <f t="array" ref="W172">IF($I$2="Открытый тариф",
INDEX(GRID!$B$4:$BI$14,MATCH(W$7,GRID!$A$4:$A$14,0),MATCH(1,($U$2=GRID!$B$1:$BI$1)*(КАЛЕНДАРЬ!$X32=GRID!$B$3:$BI$3), 0)),
ROUNDUP(INDEX(GRID!$B$4:$BI$14,MATCH(W$7,GRID!$A$4:$A$14,0),MATCH(1,($U$2=GRID!$B$1:$BI$1)*(КАЛЕНДАРЬ!$X32=GRID!$B$3:$BI$3),0))*(1-GRID!$B$69),0))</f>
        <v>317000</v>
      </c>
      <c r="X172" s="49" cm="1">
        <f t="array" ref="X172">IF($I$2="Открытый тариф",
INDEX(GRID!$B$17:$BI$27,MATCH(W$7,GRID!$A$17:$A$27,0),MATCH(1,($U$2=GRID!$B$1:$BI$1)*(КАЛЕНДАРЬ!$X32=GRID!$B$3:$BI$3), 0)),
ROUNDUP(INDEX(GRID!$B$17:$BI$27,MATCH(W$7,GRID!$A$17:$A$27,0),MATCH(1,($U$2=GRID!$B$1:$BI$1)*(КАЛЕНДАРЬ!$X32=GRID!$B$3:$BI$3), 0))*(1-GRID!$B$69),0))</f>
        <v>319500</v>
      </c>
    </row>
    <row r="173" spans="1:24" ht="12.75" hidden="1" customHeight="1" x14ac:dyDescent="0.2">
      <c r="A173" s="117" t="s">
        <v>43</v>
      </c>
      <c r="B173" s="117">
        <v>30</v>
      </c>
      <c r="C173" s="47" cm="1">
        <f t="array" ref="C173">IF($I$2="Открытый тариф",
INDEX(GRID!$B$4:$BI$14,MATCH(C$7,GRID!$A$4:$A$14,0),MATCH(1,($U$2=GRID!$B$1:$BI$1)*(КАЛЕНДАРЬ!$X33=GRID!$B$3:$BI$3), 0)),
ROUNDUP(INDEX(GRID!$B$4:$BI$14,MATCH(C$7,GRID!$A$4:$A$14,0),MATCH(1,($U$2=GRID!$B$1:$BI$1)*(КАЛЕНДАРЬ!$X33=GRID!$B$3:$BI$3),0))*(1-GRID!$B$69),0))</f>
        <v>21000</v>
      </c>
      <c r="D173" s="48" cm="1">
        <f t="array" ref="D173">IF($I$2="Открытый тариф",
INDEX(GRID!$B$17:$BI$27,MATCH(C$7,GRID!$A$17:$A$27,0),MATCH(1,($U$2=GRID!$B$1:$BI$1)*(КАЛЕНДАРЬ!$X33=GRID!$B$3:$BI$3), 0)),
ROUNDUP(INDEX(GRID!$B$17:$BI$27,MATCH(C$7,GRID!$A$17:$A$27,0),MATCH(1,($U$2=GRID!$B$1:$BI$1)*(КАЛЕНДАРЬ!$X33=GRID!$B$3:$BI$3), 0))*(1-GRID!$B$69),0))</f>
        <v>23500</v>
      </c>
      <c r="E173" s="47" cm="1">
        <f t="array" ref="E173">IF($I$2="Открытый тариф",
INDEX(GRID!$B$4:$BI$14,MATCH(E$7,GRID!$A$4:$A$14,0),MATCH(1,($U$2=GRID!$B$1:$BI$1)*(КАЛЕНДАРЬ!$X33=GRID!$B$3:$BI$3), 0)),
ROUNDUP(INDEX(GRID!$B$4:$BI$14,MATCH(E$7,GRID!$A$4:$A$14,0),MATCH(1,($U$2=GRID!$B$1:$BI$1)*(КАЛЕНДАРЬ!$X33=GRID!$B$3:$BI$3),0))*(1-GRID!$B$69),0))</f>
        <v>23200</v>
      </c>
      <c r="F173" s="48" cm="1">
        <f t="array" ref="F173">IF($I$2="Открытый тариф",
INDEX(GRID!$B$17:$BI$27,MATCH(E$7,GRID!$A$17:$A$27,0),MATCH(1,($U$2=GRID!$B$1:$BI$1)*(КАЛЕНДАРЬ!$X33=GRID!$B$3:$BI$3), 0)),
ROUNDUP(INDEX(GRID!$B$17:$BI$27,MATCH(E$7,GRID!$A$17:$A$27,0),MATCH(1,($U$2=GRID!$B$1:$BI$1)*(КАЛЕНДАРЬ!$X33=GRID!$B$3:$BI$3), 0))*(1-GRID!$B$69),0))</f>
        <v>25700</v>
      </c>
      <c r="G173" s="47" t="e" cm="1">
        <f t="array" ref="G173">IF($I$2="Открытый тариф",
INDEX(GRID!$B$4:$BI$14,MATCH(G$7,GRID!$A$4:$A$14,0),MATCH(1,($U$2=GRID!$B$1:$BI$1)*(КАЛЕНДАРЬ!$X33=GRID!$B$3:$BI$3), 0)),
ROUNDUP(INDEX(GRID!$B$4:$BI$14,MATCH(G$7,GRID!$A$4:$A$14,0),MATCH(1,($U$2=GRID!$B$1:$BI$1)*(КАЛЕНДАРЬ!$X33=GRID!$B$3:$BI$3),0))*(1-GRID!$B$69),0))</f>
        <v>#N/A</v>
      </c>
      <c r="H173" s="48" t="e" cm="1">
        <f t="array" ref="H173">IF($I$2="Открытый тариф",
INDEX(GRID!$B$17:$BI$27,MATCH(G$7,GRID!$A$17:$A$27,0),MATCH(1,($U$2=GRID!$B$1:$BI$1)*(КАЛЕНДАРЬ!$X33=GRID!$B$3:$BI$3), 0)),
ROUNDUP(INDEX(GRID!$B$17:$BI$27,MATCH(G$7,GRID!$A$17:$A$27,0),MATCH(1,($U$2=GRID!$B$1:$BI$1)*(КАЛЕНДАРЬ!$X33=GRID!$B$3:$BI$3), 0))*(1-GRID!$B$69),0))</f>
        <v>#N/A</v>
      </c>
      <c r="I173" s="47" t="e" cm="1">
        <f t="array" ref="I173">IF($I$2="Открытый тариф",
INDEX(GRID!$B$4:$BI$14,MATCH(I$7,GRID!$A$4:$A$14,0),MATCH(1,($U$2=GRID!$B$1:$BI$1)*(КАЛЕНДАРЬ!$X33=GRID!$B$3:$BI$3), 0)),
ROUNDUP(INDEX(GRID!$B$4:$BI$14,MATCH(I$7,GRID!$A$4:$A$14,0),MATCH(1,($U$2=GRID!$B$1:$BI$1)*(КАЛЕНДАРЬ!$X33=GRID!$B$3:$BI$3),0))*(1-GRID!$B$69),0))</f>
        <v>#N/A</v>
      </c>
      <c r="J173" s="48" t="e" cm="1">
        <f t="array" ref="J173">IF($I$2="Открытый тариф",
INDEX(GRID!$B$17:$BI$27,MATCH(I$7,GRID!$A$17:$A$27,0),MATCH(1,($U$2=GRID!$B$1:$BI$1)*(КАЛЕНДАРЬ!$X33=GRID!$B$3:$BI$3), 0)),
ROUNDUP(INDEX(GRID!$B$17:$BI$27,MATCH(I$7,GRID!$A$17:$A$27,0),MATCH(1,($U$2=GRID!$B$1:$BI$1)*(КАЛЕНДАРЬ!$X33=GRID!$B$3:$BI$3), 0))*(1-GRID!$B$69),0))</f>
        <v>#N/A</v>
      </c>
      <c r="K173" s="47" cm="1">
        <f t="array" ref="K173">IF($I$2="Открытый тариф",
INDEX(GRID!$B$4:$BI$14,MATCH(K$7,GRID!$A$4:$A$14,0),MATCH(1,($U$2=GRID!$B$1:$BI$1)*(КАЛЕНДАРЬ!$X33=GRID!$B$3:$BI$3), 0)),
ROUNDUP(INDEX(GRID!$B$4:$BI$14,MATCH(K$7,GRID!$A$4:$A$14,0),MATCH(1,($U$2=GRID!$B$1:$BI$1)*(КАЛЕНДАРЬ!$X33=GRID!$B$3:$BI$3),0))*(1-GRID!$B$69),0))</f>
        <v>31200</v>
      </c>
      <c r="L173" s="48" cm="1">
        <f t="array" ref="L173">IF($I$2="Открытый тариф",
INDEX(GRID!$B$17:$BI$27,MATCH(K$7,GRID!$A$17:$A$27,0),MATCH(1,($U$2=GRID!$B$1:$BI$1)*(КАЛЕНДАРЬ!$X33=GRID!$B$3:$BI$3), 0)),
ROUNDUP(INDEX(GRID!$B$17:$BI$27,MATCH(K$7,GRID!$A$17:$A$27,0),MATCH(1,($U$2=GRID!$B$1:$BI$1)*(КАЛЕНДАРЬ!$X33=GRID!$B$3:$BI$3), 0))*(1-GRID!$B$69),0))</f>
        <v>33700</v>
      </c>
      <c r="M173" s="47" cm="1">
        <f t="array" ref="M173">IF($I$2="Открытый тариф",
INDEX(GRID!$B$4:$BI$14,MATCH(M$7,GRID!$A$4:$A$14,0),MATCH(1,($U$2=GRID!$B$1:$BI$1)*(КАЛЕНДАРЬ!$X33=GRID!$B$3:$BI$3), 0)),
ROUNDUP(INDEX(GRID!$B$4:$BI$14,MATCH(M$7,GRID!$A$4:$A$14,0),MATCH(1,($U$2=GRID!$B$1:$BI$1)*(КАЛЕНДАРЬ!$X33=GRID!$B$3:$BI$3),0))*(1-GRID!$B$69),0))</f>
        <v>34400</v>
      </c>
      <c r="N173" s="48" cm="1">
        <f t="array" ref="N173">IF($I$2="Открытый тариф",
INDEX(GRID!$B$17:$BI$27,MATCH(M$7,GRID!$A$17:$A$27,0),MATCH(1,($U$2=GRID!$B$1:$BI$1)*(КАЛЕНДАРЬ!$X33=GRID!$B$3:$BI$3), 0)),
ROUNDUP(INDEX(GRID!$B$17:$BI$27,MATCH(M$7,GRID!$A$17:$A$27,0),MATCH(1,($U$2=GRID!$B$1:$BI$1)*(КАЛЕНДАРЬ!$X33=GRID!$B$3:$BI$3), 0))*(1-GRID!$B$69),0))</f>
        <v>36900</v>
      </c>
      <c r="O173" s="49" cm="1">
        <f t="array" ref="O173">IF($I$2="Открытый тариф",
INDEX(GRID!$B$4:$BI$14,MATCH(O$7,GRID!$A$4:$A$14,0),MATCH(1,($U$2=GRID!$B$1:$BI$1)*(КАЛЕНДАРЬ!$X33=GRID!$B$3:$BI$3), 0)),
ROUNDUP(INDEX(GRID!$B$4:$BI$14,MATCH(O$7,GRID!$A$4:$A$14,0),MATCH(1,($U$2=GRID!$B$1:$BI$1)*(КАЛЕНДАРЬ!$X33=GRID!$B$3:$BI$3),0))*(1-GRID!$B$69),0))</f>
        <v>41100</v>
      </c>
      <c r="P173" s="49" cm="1">
        <f t="array" ref="P173">IF($I$2="Открытый тариф",
INDEX(GRID!$B$17:$BI$27,MATCH(O$7,GRID!$A$17:$A$27,0),MATCH(1,($U$2=GRID!$B$1:$BI$1)*(КАЛЕНДАРЬ!$X33=GRID!$B$3:$BI$3), 0)),
ROUNDUP(INDEX(GRID!$B$17:$BI$27,MATCH(O$7,GRID!$A$17:$A$27,0),MATCH(1,($U$2=GRID!$B$1:$BI$1)*(КАЛЕНДАРЬ!$X33=GRID!$B$3:$BI$3), 0))*(1-GRID!$B$69),0))</f>
        <v>43600</v>
      </c>
      <c r="Q173" s="49" t="e" cm="1">
        <f t="array" ref="Q173">IF($I$2="Открытый тариф",
INDEX(GRID!$B$4:$BI$14,MATCH(Q$7,GRID!$A$4:$A$14,0),MATCH(1,($U$2=GRID!$B$1:$BI$1)*(КАЛЕНДАРЬ!$X33=GRID!$B$3:$BI$3), 0)),
ROUNDUP(INDEX(GRID!$B$4:$BI$14,MATCH(Q$7,GRID!$A$4:$A$14,0),MATCH(1,($U$2=GRID!$B$1:$BI$1)*(КАЛЕНДАРЬ!$X33=GRID!$B$3:$BI$3),0))*(1-GRID!$B$69),0))</f>
        <v>#N/A</v>
      </c>
      <c r="R173" s="49" t="e" cm="1">
        <f t="array" ref="R173">IF($I$2="Открытый тариф",
INDEX(GRID!$B$17:$BI$27,MATCH(Q$7,GRID!$A$17:$A$27,0),MATCH(1,($U$2=GRID!$B$1:$BI$1)*(КАЛЕНДАРЬ!$X33=GRID!$B$3:$BI$3), 0)),
ROUNDUP(INDEX(GRID!$B$17:$BI$27,MATCH(Q$7,GRID!$A$17:$A$27,0),MATCH(1,($U$2=GRID!$B$1:$BI$1)*(КАЛЕНДАРЬ!$X33=GRID!$B$3:$BI$3), 0))*(1-GRID!$B$69),0))</f>
        <v>#N/A</v>
      </c>
      <c r="S173" s="49" t="e" cm="1">
        <f t="array" ref="S173">IF($I$2="Открытый тариф",
INDEX(GRID!$B$4:$BI$14,MATCH(S$7,GRID!$A$4:$A$14,0),MATCH(1,($U$2=GRID!$B$1:$BI$1)*(КАЛЕНДАРЬ!$X33=GRID!$B$3:$BI$3), 0)),
ROUNDUP(INDEX(GRID!$B$4:$BI$14,MATCH(S$7,GRID!$A$4:$A$14,0),MATCH(1,($U$2=GRID!$B$1:$BI$1)*(КАЛЕНДАРЬ!$X33=GRID!$B$3:$BI$3),0))*(1-GRID!$B$69),0))</f>
        <v>#N/A</v>
      </c>
      <c r="T173" s="49" t="e" cm="1">
        <f t="array" ref="T173">IF($I$2="Открытый тариф",
INDEX(GRID!$B$17:$BI$27,MATCH(S$7,GRID!$A$17:$A$27,0),MATCH(1,($U$2=GRID!$B$1:$BI$1)*(КАЛЕНДАРЬ!$X33=GRID!$B$3:$BI$3), 0)),
ROUNDUP(INDEX(GRID!$B$17:$BI$27,MATCH(S$7,GRID!$A$17:$A$27,0),MATCH(1,($U$2=GRID!$B$1:$BI$1)*(КАЛЕНДАРЬ!$X33=GRID!$B$3:$BI$3), 0))*(1-GRID!$B$69),0))</f>
        <v>#N/A</v>
      </c>
      <c r="U173" s="49" cm="1">
        <f t="array" ref="U173">IF($I$2="Открытый тариф",
INDEX(GRID!$B$4:$BI$14,MATCH(U$7,GRID!$A$4:$A$14,0),MATCH(1,($U$2=GRID!$B$1:$BI$1)*(КАЛЕНДАРЬ!$X33=GRID!$B$3:$BI$3), 0)),
ROUNDUP(INDEX(GRID!$B$4:$BI$14,MATCH(U$7,GRID!$A$4:$A$14,0),MATCH(1,($U$2=GRID!$B$1:$BI$1)*(КАЛЕНДАРЬ!$X33=GRID!$B$3:$BI$3),0))*(1-GRID!$B$69),0))</f>
        <v>64000</v>
      </c>
      <c r="V173" s="49" cm="1">
        <f t="array" ref="V173">IF($I$2="Открытый тариф",
INDEX(GRID!$B$17:$BI$27,MATCH(U$7,GRID!$A$17:$A$27,0),MATCH(1,($U$2=GRID!$B$1:$BI$1)*(КАЛЕНДАРЬ!$X33=GRID!$B$3:$BI$3), 0)),
ROUNDUP(INDEX(GRID!$B$17:$BI$27,MATCH(U$7,GRID!$A$17:$A$27,0),MATCH(1,($U$2=GRID!$B$1:$BI$1)*(КАЛЕНДАРЬ!$X33=GRID!$B$3:$BI$3), 0))*(1-GRID!$B$69),0))</f>
        <v>66500</v>
      </c>
      <c r="W173" s="49" cm="1">
        <f t="array" ref="W173">IF($I$2="Открытый тариф",
INDEX(GRID!$B$4:$BI$14,MATCH(W$7,GRID!$A$4:$A$14,0),MATCH(1,($U$2=GRID!$B$1:$BI$1)*(КАЛЕНДАРЬ!$X33=GRID!$B$3:$BI$3), 0)),
ROUNDUP(INDEX(GRID!$B$4:$BI$14,MATCH(W$7,GRID!$A$4:$A$14,0),MATCH(1,($U$2=GRID!$B$1:$BI$1)*(КАЛЕНДАРЬ!$X33=GRID!$B$3:$BI$3),0))*(1-GRID!$B$69),0))</f>
        <v>250000</v>
      </c>
      <c r="X173" s="49" cm="1">
        <f t="array" ref="X173">IF($I$2="Открытый тариф",
INDEX(GRID!$B$17:$BI$27,MATCH(W$7,GRID!$A$17:$A$27,0),MATCH(1,($U$2=GRID!$B$1:$BI$1)*(КАЛЕНДАРЬ!$X33=GRID!$B$3:$BI$3), 0)),
ROUNDUP(INDEX(GRID!$B$17:$BI$27,MATCH(W$7,GRID!$A$17:$A$27,0),MATCH(1,($U$2=GRID!$B$1:$BI$1)*(КАЛЕНДАРЬ!$X33=GRID!$B$3:$BI$3), 0))*(1-GRID!$B$69),0))</f>
        <v>252500</v>
      </c>
    </row>
    <row r="174" spans="1:24" ht="12.75" hidden="1" customHeight="1" x14ac:dyDescent="0.2">
      <c r="A174" s="117" t="s">
        <v>44</v>
      </c>
      <c r="B174" s="117">
        <v>31</v>
      </c>
      <c r="C174" s="47" cm="1">
        <f t="array" ref="C174">IF($I$2="Открытый тариф",
INDEX(GRID!$B$4:$BI$14,MATCH(C$7,GRID!$A$4:$A$14,0),MATCH(1,($U$2=GRID!$B$1:$BI$1)*(КАЛЕНДАРЬ!$X34=GRID!$B$3:$BI$3), 0)),
ROUNDUP(INDEX(GRID!$B$4:$BI$14,MATCH(C$7,GRID!$A$4:$A$14,0),MATCH(1,($U$2=GRID!$B$1:$BI$1)*(КАЛЕНДАРЬ!$X34=GRID!$B$3:$BI$3),0))*(1-GRID!$B$69),0))</f>
        <v>22000</v>
      </c>
      <c r="D174" s="48" cm="1">
        <f t="array" ref="D174">IF($I$2="Открытый тариф",
INDEX(GRID!$B$17:$BI$27,MATCH(C$7,GRID!$A$17:$A$27,0),MATCH(1,($U$2=GRID!$B$1:$BI$1)*(КАЛЕНДАРЬ!$X34=GRID!$B$3:$BI$3), 0)),
ROUNDUP(INDEX(GRID!$B$17:$BI$27,MATCH(C$7,GRID!$A$17:$A$27,0),MATCH(1,($U$2=GRID!$B$1:$BI$1)*(КАЛЕНДАРЬ!$X34=GRID!$B$3:$BI$3), 0))*(1-GRID!$B$69),0))</f>
        <v>24500</v>
      </c>
      <c r="E174" s="47" cm="1">
        <f t="array" ref="E174">IF($I$2="Открытый тариф",
INDEX(GRID!$B$4:$BI$14,MATCH(E$7,GRID!$A$4:$A$14,0),MATCH(1,($U$2=GRID!$B$1:$BI$1)*(КАЛЕНДАРЬ!$X34=GRID!$B$3:$BI$3), 0)),
ROUNDUP(INDEX(GRID!$B$4:$BI$14,MATCH(E$7,GRID!$A$4:$A$14,0),MATCH(1,($U$2=GRID!$B$1:$BI$1)*(КАЛЕНДАРЬ!$X34=GRID!$B$3:$BI$3),0))*(1-GRID!$B$69),0))</f>
        <v>24300</v>
      </c>
      <c r="F174" s="48" cm="1">
        <f t="array" ref="F174">IF($I$2="Открытый тариф",
INDEX(GRID!$B$17:$BI$27,MATCH(E$7,GRID!$A$17:$A$27,0),MATCH(1,($U$2=GRID!$B$1:$BI$1)*(КАЛЕНДАРЬ!$X34=GRID!$B$3:$BI$3), 0)),
ROUNDUP(INDEX(GRID!$B$17:$BI$27,MATCH(E$7,GRID!$A$17:$A$27,0),MATCH(1,($U$2=GRID!$B$1:$BI$1)*(КАЛЕНДАРЬ!$X34=GRID!$B$3:$BI$3), 0))*(1-GRID!$B$69),0))</f>
        <v>26800</v>
      </c>
      <c r="G174" s="47" t="e" cm="1">
        <f t="array" ref="G174">IF($I$2="Открытый тариф",
INDEX(GRID!$B$4:$BI$14,MATCH(G$7,GRID!$A$4:$A$14,0),MATCH(1,($U$2=GRID!$B$1:$BI$1)*(КАЛЕНДАРЬ!$X34=GRID!$B$3:$BI$3), 0)),
ROUNDUP(INDEX(GRID!$B$4:$BI$14,MATCH(G$7,GRID!$A$4:$A$14,0),MATCH(1,($U$2=GRID!$B$1:$BI$1)*(КАЛЕНДАРЬ!$X34=GRID!$B$3:$BI$3),0))*(1-GRID!$B$69),0))</f>
        <v>#N/A</v>
      </c>
      <c r="H174" s="48" t="e" cm="1">
        <f t="array" ref="H174">IF($I$2="Открытый тариф",
INDEX(GRID!$B$17:$BI$27,MATCH(G$7,GRID!$A$17:$A$27,0),MATCH(1,($U$2=GRID!$B$1:$BI$1)*(КАЛЕНДАРЬ!$X34=GRID!$B$3:$BI$3), 0)),
ROUNDUP(INDEX(GRID!$B$17:$BI$27,MATCH(G$7,GRID!$A$17:$A$27,0),MATCH(1,($U$2=GRID!$B$1:$BI$1)*(КАЛЕНДАРЬ!$X34=GRID!$B$3:$BI$3), 0))*(1-GRID!$B$69),0))</f>
        <v>#N/A</v>
      </c>
      <c r="I174" s="47" t="e" cm="1">
        <f t="array" ref="I174">IF($I$2="Открытый тариф",
INDEX(GRID!$B$4:$BI$14,MATCH(I$7,GRID!$A$4:$A$14,0),MATCH(1,($U$2=GRID!$B$1:$BI$1)*(КАЛЕНДАРЬ!$X34=GRID!$B$3:$BI$3), 0)),
ROUNDUP(INDEX(GRID!$B$4:$BI$14,MATCH(I$7,GRID!$A$4:$A$14,0),MATCH(1,($U$2=GRID!$B$1:$BI$1)*(КАЛЕНДАРЬ!$X34=GRID!$B$3:$BI$3),0))*(1-GRID!$B$69),0))</f>
        <v>#N/A</v>
      </c>
      <c r="J174" s="48" t="e" cm="1">
        <f t="array" ref="J174">IF($I$2="Открытый тариф",
INDEX(GRID!$B$17:$BI$27,MATCH(I$7,GRID!$A$17:$A$27,0),MATCH(1,($U$2=GRID!$B$1:$BI$1)*(КАЛЕНДАРЬ!$X34=GRID!$B$3:$BI$3), 0)),
ROUNDUP(INDEX(GRID!$B$17:$BI$27,MATCH(I$7,GRID!$A$17:$A$27,0),MATCH(1,($U$2=GRID!$B$1:$BI$1)*(КАЛЕНДАРЬ!$X34=GRID!$B$3:$BI$3), 0))*(1-GRID!$B$69),0))</f>
        <v>#N/A</v>
      </c>
      <c r="K174" s="47" cm="1">
        <f t="array" ref="K174">IF($I$2="Открытый тариф",
INDEX(GRID!$B$4:$BI$14,MATCH(K$7,GRID!$A$4:$A$14,0),MATCH(1,($U$2=GRID!$B$1:$BI$1)*(КАЛЕНДАРЬ!$X34=GRID!$B$3:$BI$3), 0)),
ROUNDUP(INDEX(GRID!$B$4:$BI$14,MATCH(K$7,GRID!$A$4:$A$14,0),MATCH(1,($U$2=GRID!$B$1:$BI$1)*(КАЛЕНДАРЬ!$X34=GRID!$B$3:$BI$3),0))*(1-GRID!$B$69),0))</f>
        <v>32800</v>
      </c>
      <c r="L174" s="48" cm="1">
        <f t="array" ref="L174">IF($I$2="Открытый тариф",
INDEX(GRID!$B$17:$BI$27,MATCH(K$7,GRID!$A$17:$A$27,0),MATCH(1,($U$2=GRID!$B$1:$BI$1)*(КАЛЕНДАРЬ!$X34=GRID!$B$3:$BI$3), 0)),
ROUNDUP(INDEX(GRID!$B$17:$BI$27,MATCH(K$7,GRID!$A$17:$A$27,0),MATCH(1,($U$2=GRID!$B$1:$BI$1)*(КАЛЕНДАРЬ!$X34=GRID!$B$3:$BI$3), 0))*(1-GRID!$B$69),0))</f>
        <v>35300</v>
      </c>
      <c r="M174" s="47" cm="1">
        <f t="array" ref="M174">IF($I$2="Открытый тариф",
INDEX(GRID!$B$4:$BI$14,MATCH(M$7,GRID!$A$4:$A$14,0),MATCH(1,($U$2=GRID!$B$1:$BI$1)*(КАЛЕНДАРЬ!$X34=GRID!$B$3:$BI$3), 0)),
ROUNDUP(INDEX(GRID!$B$4:$BI$14,MATCH(M$7,GRID!$A$4:$A$14,0),MATCH(1,($U$2=GRID!$B$1:$BI$1)*(КАЛЕНДАРЬ!$X34=GRID!$B$3:$BI$3),0))*(1-GRID!$B$69),0))</f>
        <v>36300</v>
      </c>
      <c r="N174" s="48" cm="1">
        <f t="array" ref="N174">IF($I$2="Открытый тариф",
INDEX(GRID!$B$17:$BI$27,MATCH(M$7,GRID!$A$17:$A$27,0),MATCH(1,($U$2=GRID!$B$1:$BI$1)*(КАЛЕНДАРЬ!$X34=GRID!$B$3:$BI$3), 0)),
ROUNDUP(INDEX(GRID!$B$17:$BI$27,MATCH(M$7,GRID!$A$17:$A$27,0),MATCH(1,($U$2=GRID!$B$1:$BI$1)*(КАЛЕНДАРЬ!$X34=GRID!$B$3:$BI$3), 0))*(1-GRID!$B$69),0))</f>
        <v>38800</v>
      </c>
      <c r="O174" s="49" cm="1">
        <f t="array" ref="O174">IF($I$2="Открытый тариф",
INDEX(GRID!$B$4:$BI$14,MATCH(O$7,GRID!$A$4:$A$14,0),MATCH(1,($U$2=GRID!$B$1:$BI$1)*(КАЛЕНДАРЬ!$X34=GRID!$B$3:$BI$3), 0)),
ROUNDUP(INDEX(GRID!$B$4:$BI$14,MATCH(O$7,GRID!$A$4:$A$14,0),MATCH(1,($U$2=GRID!$B$1:$BI$1)*(КАЛЕНДАРЬ!$X34=GRID!$B$3:$BI$3),0))*(1-GRID!$B$69),0))</f>
        <v>43000</v>
      </c>
      <c r="P174" s="49" cm="1">
        <f t="array" ref="P174">IF($I$2="Открытый тариф",
INDEX(GRID!$B$17:$BI$27,MATCH(O$7,GRID!$A$17:$A$27,0),MATCH(1,($U$2=GRID!$B$1:$BI$1)*(КАЛЕНДАРЬ!$X34=GRID!$B$3:$BI$3), 0)),
ROUNDUP(INDEX(GRID!$B$17:$BI$27,MATCH(O$7,GRID!$A$17:$A$27,0),MATCH(1,($U$2=GRID!$B$1:$BI$1)*(КАЛЕНДАРЬ!$X34=GRID!$B$3:$BI$3), 0))*(1-GRID!$B$69),0))</f>
        <v>45500</v>
      </c>
      <c r="Q174" s="49" t="e" cm="1">
        <f t="array" ref="Q174">IF($I$2="Открытый тариф",
INDEX(GRID!$B$4:$BI$14,MATCH(Q$7,GRID!$A$4:$A$14,0),MATCH(1,($U$2=GRID!$B$1:$BI$1)*(КАЛЕНДАРЬ!$X34=GRID!$B$3:$BI$3), 0)),
ROUNDUP(INDEX(GRID!$B$4:$BI$14,MATCH(Q$7,GRID!$A$4:$A$14,0),MATCH(1,($U$2=GRID!$B$1:$BI$1)*(КАЛЕНДАРЬ!$X34=GRID!$B$3:$BI$3),0))*(1-GRID!$B$69),0))</f>
        <v>#N/A</v>
      </c>
      <c r="R174" s="49" t="e" cm="1">
        <f t="array" ref="R174">IF($I$2="Открытый тариф",
INDEX(GRID!$B$17:$BI$27,MATCH(Q$7,GRID!$A$17:$A$27,0),MATCH(1,($U$2=GRID!$B$1:$BI$1)*(КАЛЕНДАРЬ!$X34=GRID!$B$3:$BI$3), 0)),
ROUNDUP(INDEX(GRID!$B$17:$BI$27,MATCH(Q$7,GRID!$A$17:$A$27,0),MATCH(1,($U$2=GRID!$B$1:$BI$1)*(КАЛЕНДАРЬ!$X34=GRID!$B$3:$BI$3), 0))*(1-GRID!$B$69),0))</f>
        <v>#N/A</v>
      </c>
      <c r="S174" s="49" t="e" cm="1">
        <f t="array" ref="S174">IF($I$2="Открытый тариф",
INDEX(GRID!$B$4:$BI$14,MATCH(S$7,GRID!$A$4:$A$14,0),MATCH(1,($U$2=GRID!$B$1:$BI$1)*(КАЛЕНДАРЬ!$X34=GRID!$B$3:$BI$3), 0)),
ROUNDUP(INDEX(GRID!$B$4:$BI$14,MATCH(S$7,GRID!$A$4:$A$14,0),MATCH(1,($U$2=GRID!$B$1:$BI$1)*(КАЛЕНДАРЬ!$X34=GRID!$B$3:$BI$3),0))*(1-GRID!$B$69),0))</f>
        <v>#N/A</v>
      </c>
      <c r="T174" s="49" t="e" cm="1">
        <f t="array" ref="T174">IF($I$2="Открытый тариф",
INDEX(GRID!$B$17:$BI$27,MATCH(S$7,GRID!$A$17:$A$27,0),MATCH(1,($U$2=GRID!$B$1:$BI$1)*(КАЛЕНДАРЬ!$X34=GRID!$B$3:$BI$3), 0)),
ROUNDUP(INDEX(GRID!$B$17:$BI$27,MATCH(S$7,GRID!$A$17:$A$27,0),MATCH(1,($U$2=GRID!$B$1:$BI$1)*(КАЛЕНДАРЬ!$X34=GRID!$B$3:$BI$3), 0))*(1-GRID!$B$69),0))</f>
        <v>#N/A</v>
      </c>
      <c r="U174" s="49" cm="1">
        <f t="array" ref="U174">IF($I$2="Открытый тариф",
INDEX(GRID!$B$4:$BI$14,MATCH(U$7,GRID!$A$4:$A$14,0),MATCH(1,($U$2=GRID!$B$1:$BI$1)*(КАЛЕНДАРЬ!$X34=GRID!$B$3:$BI$3), 0)),
ROUNDUP(INDEX(GRID!$B$4:$BI$14,MATCH(U$7,GRID!$A$4:$A$14,0),MATCH(1,($U$2=GRID!$B$1:$BI$1)*(КАЛЕНДАРЬ!$X34=GRID!$B$3:$BI$3),0))*(1-GRID!$B$69),0))</f>
        <v>67000</v>
      </c>
      <c r="V174" s="49" cm="1">
        <f t="array" ref="V174">IF($I$2="Открытый тариф",
INDEX(GRID!$B$17:$BI$27,MATCH(U$7,GRID!$A$17:$A$27,0),MATCH(1,($U$2=GRID!$B$1:$BI$1)*(КАЛЕНДАРЬ!$X34=GRID!$B$3:$BI$3), 0)),
ROUNDUP(INDEX(GRID!$B$17:$BI$27,MATCH(U$7,GRID!$A$17:$A$27,0),MATCH(1,($U$2=GRID!$B$1:$BI$1)*(КАЛЕНДАРЬ!$X34=GRID!$B$3:$BI$3), 0))*(1-GRID!$B$69),0))</f>
        <v>69500</v>
      </c>
      <c r="W174" s="49" cm="1">
        <f t="array" ref="W174">IF($I$2="Открытый тариф",
INDEX(GRID!$B$4:$BI$14,MATCH(W$7,GRID!$A$4:$A$14,0),MATCH(1,($U$2=GRID!$B$1:$BI$1)*(КАЛЕНДАРЬ!$X34=GRID!$B$3:$BI$3), 0)),
ROUNDUP(INDEX(GRID!$B$4:$BI$14,MATCH(W$7,GRID!$A$4:$A$14,0),MATCH(1,($U$2=GRID!$B$1:$BI$1)*(КАЛЕНДАРЬ!$X34=GRID!$B$3:$BI$3),0))*(1-GRID!$B$69),0))</f>
        <v>258000</v>
      </c>
      <c r="X174" s="49" cm="1">
        <f t="array" ref="X174">IF($I$2="Открытый тариф",
INDEX(GRID!$B$17:$BI$27,MATCH(W$7,GRID!$A$17:$A$27,0),MATCH(1,($U$2=GRID!$B$1:$BI$1)*(КАЛЕНДАРЬ!$X34=GRID!$B$3:$BI$3), 0)),
ROUNDUP(INDEX(GRID!$B$17:$BI$27,MATCH(W$7,GRID!$A$17:$A$27,0),MATCH(1,($U$2=GRID!$B$1:$BI$1)*(КАЛЕНДАРЬ!$X34=GRID!$B$3:$BI$3), 0))*(1-GRID!$B$69),0))</f>
        <v>260500</v>
      </c>
    </row>
    <row r="175" spans="1:24" ht="17.100000000000001" hidden="1" customHeight="1" x14ac:dyDescent="0.2">
      <c r="A175" s="118"/>
      <c r="B175" s="119"/>
    </row>
    <row r="176" spans="1:24" ht="12.75" hidden="1" customHeight="1" x14ac:dyDescent="0.2">
      <c r="A176" s="210" t="s">
        <v>38</v>
      </c>
      <c r="B176" s="210"/>
      <c r="C176" s="210"/>
      <c r="D176" s="210"/>
      <c r="E176" s="210"/>
      <c r="F176" s="210"/>
      <c r="G176" s="210"/>
      <c r="H176" s="210"/>
      <c r="I176" s="210"/>
      <c r="J176" s="210"/>
      <c r="K176" s="210"/>
      <c r="L176" s="210"/>
      <c r="M176" s="210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</row>
    <row r="177" spans="1:24" ht="12.75" hidden="1" customHeight="1" x14ac:dyDescent="0.2">
      <c r="A177" s="211" t="s">
        <v>61</v>
      </c>
      <c r="B177" s="212"/>
      <c r="C177" s="212"/>
      <c r="D177" s="212"/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</row>
    <row r="178" spans="1:24" ht="58.5" hidden="1" customHeight="1" x14ac:dyDescent="0.2">
      <c r="A178" s="213" t="s">
        <v>39</v>
      </c>
      <c r="B178" s="214"/>
      <c r="C178" s="217" t="s">
        <v>85</v>
      </c>
      <c r="D178" s="218"/>
      <c r="E178" s="219" t="s">
        <v>86</v>
      </c>
      <c r="F178" s="220"/>
      <c r="G178" s="221" t="s">
        <v>186</v>
      </c>
      <c r="H178" s="222"/>
      <c r="I178" s="223" t="s">
        <v>187</v>
      </c>
      <c r="J178" s="224"/>
      <c r="K178" s="225" t="s">
        <v>88</v>
      </c>
      <c r="L178" s="225"/>
      <c r="M178" s="226" t="s">
        <v>89</v>
      </c>
      <c r="N178" s="227"/>
      <c r="O178" s="250" t="s">
        <v>94</v>
      </c>
      <c r="P178" s="250"/>
      <c r="Q178" s="230" t="s">
        <v>188</v>
      </c>
      <c r="R178" s="230"/>
      <c r="S178" s="231" t="s">
        <v>189</v>
      </c>
      <c r="T178" s="231"/>
      <c r="U178" s="232" t="s">
        <v>91</v>
      </c>
      <c r="V178" s="233"/>
      <c r="W178" s="234" t="s">
        <v>96</v>
      </c>
      <c r="X178" s="235"/>
    </row>
    <row r="179" spans="1:24" ht="12.75" hidden="1" customHeight="1" x14ac:dyDescent="0.2">
      <c r="A179" s="215"/>
      <c r="B179" s="216"/>
      <c r="C179" s="45" t="s">
        <v>40</v>
      </c>
      <c r="D179" s="45" t="s">
        <v>41</v>
      </c>
      <c r="E179" s="45" t="s">
        <v>40</v>
      </c>
      <c r="F179" s="45" t="s">
        <v>41</v>
      </c>
      <c r="G179" s="45" t="s">
        <v>40</v>
      </c>
      <c r="H179" s="45" t="s">
        <v>41</v>
      </c>
      <c r="I179" s="45" t="s">
        <v>40</v>
      </c>
      <c r="J179" s="45" t="s">
        <v>41</v>
      </c>
      <c r="K179" s="45" t="s">
        <v>40</v>
      </c>
      <c r="L179" s="45" t="s">
        <v>41</v>
      </c>
      <c r="M179" s="45" t="s">
        <v>40</v>
      </c>
      <c r="N179" s="45" t="s">
        <v>41</v>
      </c>
      <c r="O179" s="45" t="s">
        <v>40</v>
      </c>
      <c r="P179" s="45" t="s">
        <v>41</v>
      </c>
      <c r="Q179" s="45" t="s">
        <v>40</v>
      </c>
      <c r="R179" s="45" t="s">
        <v>41</v>
      </c>
      <c r="S179" s="45" t="s">
        <v>40</v>
      </c>
      <c r="T179" s="45" t="s">
        <v>41</v>
      </c>
      <c r="U179" s="45" t="s">
        <v>40</v>
      </c>
      <c r="V179" s="45" t="s">
        <v>41</v>
      </c>
      <c r="W179" s="45" t="s">
        <v>40</v>
      </c>
      <c r="X179" s="45" t="s">
        <v>41</v>
      </c>
    </row>
    <row r="180" spans="1:24" ht="12.75" hidden="1" customHeight="1" x14ac:dyDescent="0.2">
      <c r="A180" s="117" t="s">
        <v>42</v>
      </c>
      <c r="B180" s="117">
        <v>1</v>
      </c>
      <c r="C180" s="47" cm="1">
        <f t="array" ref="C180">IF($I$2="Открытый тариф",
INDEX(GRID!$B$4:$BI$14,MATCH(C$7,GRID!$A$4:$A$14,0),MATCH(1,($U$2=GRID!$B$1:$BI$1)*(КАЛЕНДАРЬ!$AA4=GRID!$B$3:$BI$3), 0)),
ROUNDUP(INDEX(GRID!$B$4:$BI$14,MATCH(C$7,GRID!$A$4:$A$14,0),MATCH(1,($U$2=GRID!$B$1:$BI$1)*(КАЛЕНДАРЬ!$AA4=GRID!$B$3:$BI$3),0))*(1-GRID!$B$69),0))</f>
        <v>22000</v>
      </c>
      <c r="D180" s="48" cm="1">
        <f t="array" ref="D180">IF($I$2="Открытый тариф",
INDEX(GRID!$B$17:$BI$27,MATCH(C$7,GRID!$A$17:$A$27,0),MATCH(1,($U$2=GRID!$B$1:$BI$1)*(КАЛЕНДАРЬ!$AA4=GRID!$B$3:$BI$3), 0)),
ROUNDUP(INDEX(GRID!$B$17:$BI$27,MATCH(C$7,GRID!$A$17:$A$27,0),MATCH(1,($U$2=GRID!$B$1:$BI$1)*(КАЛЕНДАРЬ!$AA4=GRID!$B$3:$BI$3), 0))*(1-GRID!$B$69),0))</f>
        <v>24500</v>
      </c>
      <c r="E180" s="47" cm="1">
        <f t="array" ref="E180">IF($I$2="Открытый тариф",
INDEX(GRID!$B$4:$BI$14,MATCH(E$7,GRID!$A$4:$A$14,0),MATCH(1,($U$2=GRID!$B$1:$BI$1)*(КАЛЕНДАРЬ!$AA4=GRID!$B$3:$BI$3), 0)),
ROUNDUP(INDEX(GRID!$B$4:$BI$14,MATCH(E$7,GRID!$A$4:$A$14,0),MATCH(1,($U$2=GRID!$B$1:$BI$1)*(КАЛЕНДАРЬ!$AA4=GRID!$B$3:$BI$3),0))*(1-GRID!$B$69),0))</f>
        <v>24300</v>
      </c>
      <c r="F180" s="48" cm="1">
        <f t="array" ref="F180">IF($I$2="Открытый тариф",
INDEX(GRID!$B$17:$BI$27,MATCH(E$7,GRID!$A$17:$A$27,0),MATCH(1,($U$2=GRID!$B$1:$BI$1)*(КАЛЕНДАРЬ!$AA4=GRID!$B$3:$BI$3), 0)),
ROUNDUP(INDEX(GRID!$B$17:$BI$27,MATCH(E$7,GRID!$A$17:$A$27,0),MATCH(1,($U$2=GRID!$B$1:$BI$1)*(КАЛЕНДАРЬ!$AA4=GRID!$B$3:$BI$3), 0))*(1-GRID!$B$69),0))</f>
        <v>26800</v>
      </c>
      <c r="G180" s="47" t="e" cm="1">
        <f t="array" ref="G180">IF($I$2="Открытый тариф",
INDEX(GRID!$B$4:$BI$14,MATCH(G$7,GRID!$A$4:$A$14,0),MATCH(1,($U$2=GRID!$B$1:$BI$1)*(КАЛЕНДАРЬ!$AA4=GRID!$B$3:$BI$3), 0)),
ROUNDUP(INDEX(GRID!$B$4:$BI$14,MATCH(G$7,GRID!$A$4:$A$14,0),MATCH(1,($U$2=GRID!$B$1:$BI$1)*(КАЛЕНДАРЬ!$AA4=GRID!$B$3:$BI$3),0))*(1-GRID!$B$69),0))</f>
        <v>#N/A</v>
      </c>
      <c r="H180" s="48" t="e" cm="1">
        <f t="array" ref="H180">IF($I$2="Открытый тариф",
INDEX(GRID!$B$17:$BI$27,MATCH(G$7,GRID!$A$17:$A$27,0),MATCH(1,($U$2=GRID!$B$1:$BI$1)*(КАЛЕНДАРЬ!$AA4=GRID!$B$3:$BI$3), 0)),
ROUNDUP(INDEX(GRID!$B$17:$BI$27,MATCH(G$7,GRID!$A$17:$A$27,0),MATCH(1,($U$2=GRID!$B$1:$BI$1)*(КАЛЕНДАРЬ!$AA4=GRID!$B$3:$BI$3), 0))*(1-GRID!$B$69),0))</f>
        <v>#N/A</v>
      </c>
      <c r="I180" s="47" t="e" cm="1">
        <f t="array" ref="I180">IF($I$2="Открытый тариф",
INDEX(GRID!$B$4:$BI$14,MATCH(I$7,GRID!$A$4:$A$14,0),MATCH(1,($U$2=GRID!$B$1:$BI$1)*(КАЛЕНДАРЬ!$AA4=GRID!$B$3:$BI$3), 0)),
ROUNDUP(INDEX(GRID!$B$4:$BI$14,MATCH(I$7,GRID!$A$4:$A$14,0),MATCH(1,($U$2=GRID!$B$1:$BI$1)*(КАЛЕНДАРЬ!$AA4=GRID!$B$3:$BI$3),0))*(1-GRID!$B$69),0))</f>
        <v>#N/A</v>
      </c>
      <c r="J180" s="48" t="e" cm="1">
        <f t="array" ref="J180">IF($I$2="Открытый тариф",
INDEX(GRID!$B$17:$BI$27,MATCH(I$7,GRID!$A$17:$A$27,0),MATCH(1,($U$2=GRID!$B$1:$BI$1)*(КАЛЕНДАРЬ!$AA4=GRID!$B$3:$BI$3), 0)),
ROUNDUP(INDEX(GRID!$B$17:$BI$27,MATCH(I$7,GRID!$A$17:$A$27,0),MATCH(1,($U$2=GRID!$B$1:$BI$1)*(КАЛЕНДАРЬ!$AA4=GRID!$B$3:$BI$3), 0))*(1-GRID!$B$69),0))</f>
        <v>#N/A</v>
      </c>
      <c r="K180" s="47" cm="1">
        <f t="array" ref="K180">IF($I$2="Открытый тариф",
INDEX(GRID!$B$4:$BI$14,MATCH(K$7,GRID!$A$4:$A$14,0),MATCH(1,($U$2=GRID!$B$1:$BI$1)*(КАЛЕНДАРЬ!$AA4=GRID!$B$3:$BI$3), 0)),
ROUNDUP(INDEX(GRID!$B$4:$BI$14,MATCH(K$7,GRID!$A$4:$A$14,0),MATCH(1,($U$2=GRID!$B$1:$BI$1)*(КАЛЕНДАРЬ!$AA4=GRID!$B$3:$BI$3),0))*(1-GRID!$B$69),0))</f>
        <v>32800</v>
      </c>
      <c r="L180" s="48" cm="1">
        <f t="array" ref="L180">IF($I$2="Открытый тариф",
INDEX(GRID!$B$17:$BI$27,MATCH(K$7,GRID!$A$17:$A$27,0),MATCH(1,($U$2=GRID!$B$1:$BI$1)*(КАЛЕНДАРЬ!$AA4=GRID!$B$3:$BI$3), 0)),
ROUNDUP(INDEX(GRID!$B$17:$BI$27,MATCH(K$7,GRID!$A$17:$A$27,0),MATCH(1,($U$2=GRID!$B$1:$BI$1)*(КАЛЕНДАРЬ!$AA4=GRID!$B$3:$BI$3), 0))*(1-GRID!$B$69),0))</f>
        <v>35300</v>
      </c>
      <c r="M180" s="47" cm="1">
        <f t="array" ref="M180">IF($I$2="Открытый тариф",
INDEX(GRID!$B$4:$BI$14,MATCH(M$7,GRID!$A$4:$A$14,0),MATCH(1,($U$2=GRID!$B$1:$BI$1)*(КАЛЕНДАРЬ!$AA4=GRID!$B$3:$BI$3), 0)),
ROUNDUP(INDEX(GRID!$B$4:$BI$14,MATCH(M$7,GRID!$A$4:$A$14,0),MATCH(1,($U$2=GRID!$B$1:$BI$1)*(КАЛЕНДАРЬ!$AA4=GRID!$B$3:$BI$3),0))*(1-GRID!$B$69),0))</f>
        <v>36300</v>
      </c>
      <c r="N180" s="48" cm="1">
        <f t="array" ref="N180">IF($I$2="Открытый тариф",
INDEX(GRID!$B$17:$BI$27,MATCH(M$7,GRID!$A$17:$A$27,0),MATCH(1,($U$2=GRID!$B$1:$BI$1)*(КАЛЕНДАРЬ!$AA4=GRID!$B$3:$BI$3), 0)),
ROUNDUP(INDEX(GRID!$B$17:$BI$27,MATCH(M$7,GRID!$A$17:$A$27,0),MATCH(1,($U$2=GRID!$B$1:$BI$1)*(КАЛЕНДАРЬ!$AA4=GRID!$B$3:$BI$3), 0))*(1-GRID!$B$69),0))</f>
        <v>38800</v>
      </c>
      <c r="O180" s="49" cm="1">
        <f t="array" ref="O180">IF($I$2="Открытый тариф",
INDEX(GRID!$B$4:$BI$14,MATCH(O$7,GRID!$A$4:$A$14,0),MATCH(1,($U$2=GRID!$B$1:$BI$1)*(КАЛЕНДАРЬ!$AA4=GRID!$B$3:$BI$3), 0)),
ROUNDUP(INDEX(GRID!$B$4:$BI$14,MATCH(O$7,GRID!$A$4:$A$14,0),MATCH(1,($U$2=GRID!$B$1:$BI$1)*(КАЛЕНДАРЬ!$AA4=GRID!$B$3:$BI$3),0))*(1-GRID!$B$69),0))</f>
        <v>43000</v>
      </c>
      <c r="P180" s="49" cm="1">
        <f t="array" ref="P180">IF($I$2="Открытый тариф",
INDEX(GRID!$B$17:$BI$27,MATCH(O$7,GRID!$A$17:$A$27,0),MATCH(1,($U$2=GRID!$B$1:$BI$1)*(КАЛЕНДАРЬ!$AA4=GRID!$B$3:$BI$3), 0)),
ROUNDUP(INDEX(GRID!$B$17:$BI$27,MATCH(O$7,GRID!$A$17:$A$27,0),MATCH(1,($U$2=GRID!$B$1:$BI$1)*(КАЛЕНДАРЬ!$AA4=GRID!$B$3:$BI$3), 0))*(1-GRID!$B$69),0))</f>
        <v>45500</v>
      </c>
      <c r="Q180" s="49" t="e" cm="1">
        <f t="array" ref="Q180">IF($I$2="Открытый тариф",
INDEX(GRID!$B$4:$BI$14,MATCH(Q$7,GRID!$A$4:$A$14,0),MATCH(1,($U$2=GRID!$B$1:$BI$1)*(КАЛЕНДАРЬ!$AA4=GRID!$B$3:$BI$3), 0)),
ROUNDUP(INDEX(GRID!$B$4:$BI$14,MATCH(Q$7,GRID!$A$4:$A$14,0),MATCH(1,($U$2=GRID!$B$1:$BI$1)*(КАЛЕНДАРЬ!$AA4=GRID!$B$3:$BI$3),0))*(1-GRID!$B$69),0))</f>
        <v>#N/A</v>
      </c>
      <c r="R180" s="49" t="e" cm="1">
        <f t="array" ref="R180">IF($I$2="Открытый тариф",
INDEX(GRID!$B$17:$BI$27,MATCH(Q$7,GRID!$A$17:$A$27,0),MATCH(1,($U$2=GRID!$B$1:$BI$1)*(КАЛЕНДАРЬ!$AA4=GRID!$B$3:$BI$3), 0)),
ROUNDUP(INDEX(GRID!$B$17:$BI$27,MATCH(Q$7,GRID!$A$17:$A$27,0),MATCH(1,($U$2=GRID!$B$1:$BI$1)*(КАЛЕНДАРЬ!$AA4=GRID!$B$3:$BI$3), 0))*(1-GRID!$B$69),0))</f>
        <v>#N/A</v>
      </c>
      <c r="S180" s="49" t="e" cm="1">
        <f t="array" ref="S180">IF($I$2="Открытый тариф",
INDEX(GRID!$B$4:$BI$14,MATCH(S$7,GRID!$A$4:$A$14,0),MATCH(1,($U$2=GRID!$B$1:$BI$1)*(КАЛЕНДАРЬ!$AA4=GRID!$B$3:$BI$3), 0)),
ROUNDUP(INDEX(GRID!$B$4:$BI$14,MATCH(S$7,GRID!$A$4:$A$14,0),MATCH(1,($U$2=GRID!$B$1:$BI$1)*(КАЛЕНДАРЬ!$AA4=GRID!$B$3:$BI$3),0))*(1-GRID!$B$69),0))</f>
        <v>#N/A</v>
      </c>
      <c r="T180" s="49" t="e" cm="1">
        <f t="array" ref="T180">IF($I$2="Открытый тариф",
INDEX(GRID!$B$17:$BI$27,MATCH(S$7,GRID!$A$17:$A$27,0),MATCH(1,($U$2=GRID!$B$1:$BI$1)*(КАЛЕНДАРЬ!$AA4=GRID!$B$3:$BI$3), 0)),
ROUNDUP(INDEX(GRID!$B$17:$BI$27,MATCH(S$7,GRID!$A$17:$A$27,0),MATCH(1,($U$2=GRID!$B$1:$BI$1)*(КАЛЕНДАРЬ!$AA4=GRID!$B$3:$BI$3), 0))*(1-GRID!$B$69),0))</f>
        <v>#N/A</v>
      </c>
      <c r="U180" s="49" cm="1">
        <f t="array" ref="U180">IF($I$2="Открытый тариф",
INDEX(GRID!$B$4:$BI$14,MATCH(U$7,GRID!$A$4:$A$14,0),MATCH(1,($U$2=GRID!$B$1:$BI$1)*(КАЛЕНДАРЬ!$AA4=GRID!$B$3:$BI$3), 0)),
ROUNDUP(INDEX(GRID!$B$4:$BI$14,MATCH(U$7,GRID!$A$4:$A$14,0),MATCH(1,($U$2=GRID!$B$1:$BI$1)*(КАЛЕНДАРЬ!$AA4=GRID!$B$3:$BI$3),0))*(1-GRID!$B$69),0))</f>
        <v>67000</v>
      </c>
      <c r="V180" s="49" cm="1">
        <f t="array" ref="V180">IF($I$2="Открытый тариф",
INDEX(GRID!$B$17:$BI$27,MATCH(U$7,GRID!$A$17:$A$27,0),MATCH(1,($U$2=GRID!$B$1:$BI$1)*(КАЛЕНДАРЬ!$AA4=GRID!$B$3:$BI$3), 0)),
ROUNDUP(INDEX(GRID!$B$17:$BI$27,MATCH(U$7,GRID!$A$17:$A$27,0),MATCH(1,($U$2=GRID!$B$1:$BI$1)*(КАЛЕНДАРЬ!$AA4=GRID!$B$3:$BI$3), 0))*(1-GRID!$B$69),0))</f>
        <v>69500</v>
      </c>
      <c r="W180" s="49" cm="1">
        <f t="array" ref="W180">IF($I$2="Открытый тариф",
INDEX(GRID!$B$4:$BI$14,MATCH(W$7,GRID!$A$4:$A$14,0),MATCH(1,($U$2=GRID!$B$1:$BI$1)*(КАЛЕНДАРЬ!$AA4=GRID!$B$3:$BI$3), 0)),
ROUNDUP(INDEX(GRID!$B$4:$BI$14,MATCH(W$7,GRID!$A$4:$A$14,0),MATCH(1,($U$2=GRID!$B$1:$BI$1)*(КАЛЕНДАРЬ!$AA4=GRID!$B$3:$BI$3),0))*(1-GRID!$B$69),0))</f>
        <v>258000</v>
      </c>
      <c r="X180" s="49" cm="1">
        <f t="array" ref="X180">IF($I$2="Открытый тариф",
INDEX(GRID!$B$17:$BI$27,MATCH(W$7,GRID!$A$17:$A$27,0),MATCH(1,($U$2=GRID!$B$1:$BI$1)*(КАЛЕНДАРЬ!$AA4=GRID!$B$3:$BI$3), 0)),
ROUNDUP(INDEX(GRID!$B$17:$BI$27,MATCH(W$7,GRID!$A$17:$A$27,0),MATCH(1,($U$2=GRID!$B$1:$BI$1)*(КАЛЕНДАРЬ!$AA4=GRID!$B$3:$BI$3), 0))*(1-GRID!$B$69),0))</f>
        <v>260500</v>
      </c>
    </row>
    <row r="181" spans="1:24" ht="12.75" hidden="1" customHeight="1" x14ac:dyDescent="0.2">
      <c r="A181" s="117" t="s">
        <v>43</v>
      </c>
      <c r="B181" s="117">
        <v>2</v>
      </c>
      <c r="C181" s="47" cm="1">
        <f t="array" ref="C181">IF($I$2="Открытый тариф",
INDEX(GRID!$B$4:$BI$14,MATCH(C$7,GRID!$A$4:$A$14,0),MATCH(1,($U$2=GRID!$B$1:$BI$1)*(КАЛЕНДАРЬ!$AA5=GRID!$B$3:$BI$3), 0)),
ROUNDUP(INDEX(GRID!$B$4:$BI$14,MATCH(C$7,GRID!$A$4:$A$14,0),MATCH(1,($U$2=GRID!$B$1:$BI$1)*(КАЛЕНДАРЬ!$AA5=GRID!$B$3:$BI$3),0))*(1-GRID!$B$69),0))</f>
        <v>22000</v>
      </c>
      <c r="D181" s="48" cm="1">
        <f t="array" ref="D181">IF($I$2="Открытый тариф",
INDEX(GRID!$B$17:$BI$27,MATCH(C$7,GRID!$A$17:$A$27,0),MATCH(1,($U$2=GRID!$B$1:$BI$1)*(КАЛЕНДАРЬ!$AA5=GRID!$B$3:$BI$3), 0)),
ROUNDUP(INDEX(GRID!$B$17:$BI$27,MATCH(C$7,GRID!$A$17:$A$27,0),MATCH(1,($U$2=GRID!$B$1:$BI$1)*(КАЛЕНДАРЬ!$AA5=GRID!$B$3:$BI$3), 0))*(1-GRID!$B$69),0))</f>
        <v>24500</v>
      </c>
      <c r="E181" s="47" cm="1">
        <f t="array" ref="E181">IF($I$2="Открытый тариф",
INDEX(GRID!$B$4:$BI$14,MATCH(E$7,GRID!$A$4:$A$14,0),MATCH(1,($U$2=GRID!$B$1:$BI$1)*(КАЛЕНДАРЬ!$AA5=GRID!$B$3:$BI$3), 0)),
ROUNDUP(INDEX(GRID!$B$4:$BI$14,MATCH(E$7,GRID!$A$4:$A$14,0),MATCH(1,($U$2=GRID!$B$1:$BI$1)*(КАЛЕНДАРЬ!$AA5=GRID!$B$3:$BI$3),0))*(1-GRID!$B$69),0))</f>
        <v>24300</v>
      </c>
      <c r="F181" s="48" cm="1">
        <f t="array" ref="F181">IF($I$2="Открытый тариф",
INDEX(GRID!$B$17:$BI$27,MATCH(E$7,GRID!$A$17:$A$27,0),MATCH(1,($U$2=GRID!$B$1:$BI$1)*(КАЛЕНДАРЬ!$AA5=GRID!$B$3:$BI$3), 0)),
ROUNDUP(INDEX(GRID!$B$17:$BI$27,MATCH(E$7,GRID!$A$17:$A$27,0),MATCH(1,($U$2=GRID!$B$1:$BI$1)*(КАЛЕНДАРЬ!$AA5=GRID!$B$3:$BI$3), 0))*(1-GRID!$B$69),0))</f>
        <v>26800</v>
      </c>
      <c r="G181" s="47" t="e" cm="1">
        <f t="array" ref="G181">IF($I$2="Открытый тариф",
INDEX(GRID!$B$4:$BI$14,MATCH(G$7,GRID!$A$4:$A$14,0),MATCH(1,($U$2=GRID!$B$1:$BI$1)*(КАЛЕНДАРЬ!$AA5=GRID!$B$3:$BI$3), 0)),
ROUNDUP(INDEX(GRID!$B$4:$BI$14,MATCH(G$7,GRID!$A$4:$A$14,0),MATCH(1,($U$2=GRID!$B$1:$BI$1)*(КАЛЕНДАРЬ!$AA5=GRID!$B$3:$BI$3),0))*(1-GRID!$B$69),0))</f>
        <v>#N/A</v>
      </c>
      <c r="H181" s="48" t="e" cm="1">
        <f t="array" ref="H181">IF($I$2="Открытый тариф",
INDEX(GRID!$B$17:$BI$27,MATCH(G$7,GRID!$A$17:$A$27,0),MATCH(1,($U$2=GRID!$B$1:$BI$1)*(КАЛЕНДАРЬ!$AA5=GRID!$B$3:$BI$3), 0)),
ROUNDUP(INDEX(GRID!$B$17:$BI$27,MATCH(G$7,GRID!$A$17:$A$27,0),MATCH(1,($U$2=GRID!$B$1:$BI$1)*(КАЛЕНДАРЬ!$AA5=GRID!$B$3:$BI$3), 0))*(1-GRID!$B$69),0))</f>
        <v>#N/A</v>
      </c>
      <c r="I181" s="47" t="e" cm="1">
        <f t="array" ref="I181">IF($I$2="Открытый тариф",
INDEX(GRID!$B$4:$BI$14,MATCH(I$7,GRID!$A$4:$A$14,0),MATCH(1,($U$2=GRID!$B$1:$BI$1)*(КАЛЕНДАРЬ!$AA5=GRID!$B$3:$BI$3), 0)),
ROUNDUP(INDEX(GRID!$B$4:$BI$14,MATCH(I$7,GRID!$A$4:$A$14,0),MATCH(1,($U$2=GRID!$B$1:$BI$1)*(КАЛЕНДАРЬ!$AA5=GRID!$B$3:$BI$3),0))*(1-GRID!$B$69),0))</f>
        <v>#N/A</v>
      </c>
      <c r="J181" s="48" t="e" cm="1">
        <f t="array" ref="J181">IF($I$2="Открытый тариф",
INDEX(GRID!$B$17:$BI$27,MATCH(I$7,GRID!$A$17:$A$27,0),MATCH(1,($U$2=GRID!$B$1:$BI$1)*(КАЛЕНДАРЬ!$AA5=GRID!$B$3:$BI$3), 0)),
ROUNDUP(INDEX(GRID!$B$17:$BI$27,MATCH(I$7,GRID!$A$17:$A$27,0),MATCH(1,($U$2=GRID!$B$1:$BI$1)*(КАЛЕНДАРЬ!$AA5=GRID!$B$3:$BI$3), 0))*(1-GRID!$B$69),0))</f>
        <v>#N/A</v>
      </c>
      <c r="K181" s="47" cm="1">
        <f t="array" ref="K181">IF($I$2="Открытый тариф",
INDEX(GRID!$B$4:$BI$14,MATCH(K$7,GRID!$A$4:$A$14,0),MATCH(1,($U$2=GRID!$B$1:$BI$1)*(КАЛЕНДАРЬ!$AA5=GRID!$B$3:$BI$3), 0)),
ROUNDUP(INDEX(GRID!$B$4:$BI$14,MATCH(K$7,GRID!$A$4:$A$14,0),MATCH(1,($U$2=GRID!$B$1:$BI$1)*(КАЛЕНДАРЬ!$AA5=GRID!$B$3:$BI$3),0))*(1-GRID!$B$69),0))</f>
        <v>32800</v>
      </c>
      <c r="L181" s="48" cm="1">
        <f t="array" ref="L181">IF($I$2="Открытый тариф",
INDEX(GRID!$B$17:$BI$27,MATCH(K$7,GRID!$A$17:$A$27,0),MATCH(1,($U$2=GRID!$B$1:$BI$1)*(КАЛЕНДАРЬ!$AA5=GRID!$B$3:$BI$3), 0)),
ROUNDUP(INDEX(GRID!$B$17:$BI$27,MATCH(K$7,GRID!$A$17:$A$27,0),MATCH(1,($U$2=GRID!$B$1:$BI$1)*(КАЛЕНДАРЬ!$AA5=GRID!$B$3:$BI$3), 0))*(1-GRID!$B$69),0))</f>
        <v>35300</v>
      </c>
      <c r="M181" s="47" cm="1">
        <f t="array" ref="M181">IF($I$2="Открытый тариф",
INDEX(GRID!$B$4:$BI$14,MATCH(M$7,GRID!$A$4:$A$14,0),MATCH(1,($U$2=GRID!$B$1:$BI$1)*(КАЛЕНДАРЬ!$AA5=GRID!$B$3:$BI$3), 0)),
ROUNDUP(INDEX(GRID!$B$4:$BI$14,MATCH(M$7,GRID!$A$4:$A$14,0),MATCH(1,($U$2=GRID!$B$1:$BI$1)*(КАЛЕНДАРЬ!$AA5=GRID!$B$3:$BI$3),0))*(1-GRID!$B$69),0))</f>
        <v>36300</v>
      </c>
      <c r="N181" s="48" cm="1">
        <f t="array" ref="N181">IF($I$2="Открытый тариф",
INDEX(GRID!$B$17:$BI$27,MATCH(M$7,GRID!$A$17:$A$27,0),MATCH(1,($U$2=GRID!$B$1:$BI$1)*(КАЛЕНДАРЬ!$AA5=GRID!$B$3:$BI$3), 0)),
ROUNDUP(INDEX(GRID!$B$17:$BI$27,MATCH(M$7,GRID!$A$17:$A$27,0),MATCH(1,($U$2=GRID!$B$1:$BI$1)*(КАЛЕНДАРЬ!$AA5=GRID!$B$3:$BI$3), 0))*(1-GRID!$B$69),0))</f>
        <v>38800</v>
      </c>
      <c r="O181" s="49" cm="1">
        <f t="array" ref="O181">IF($I$2="Открытый тариф",
INDEX(GRID!$B$4:$BI$14,MATCH(O$7,GRID!$A$4:$A$14,0),MATCH(1,($U$2=GRID!$B$1:$BI$1)*(КАЛЕНДАРЬ!$AA5=GRID!$B$3:$BI$3), 0)),
ROUNDUP(INDEX(GRID!$B$4:$BI$14,MATCH(O$7,GRID!$A$4:$A$14,0),MATCH(1,($U$2=GRID!$B$1:$BI$1)*(КАЛЕНДАРЬ!$AA5=GRID!$B$3:$BI$3),0))*(1-GRID!$B$69),0))</f>
        <v>43000</v>
      </c>
      <c r="P181" s="49" cm="1">
        <f t="array" ref="P181">IF($I$2="Открытый тариф",
INDEX(GRID!$B$17:$BI$27,MATCH(O$7,GRID!$A$17:$A$27,0),MATCH(1,($U$2=GRID!$B$1:$BI$1)*(КАЛЕНДАРЬ!$AA5=GRID!$B$3:$BI$3), 0)),
ROUNDUP(INDEX(GRID!$B$17:$BI$27,MATCH(O$7,GRID!$A$17:$A$27,0),MATCH(1,($U$2=GRID!$B$1:$BI$1)*(КАЛЕНДАРЬ!$AA5=GRID!$B$3:$BI$3), 0))*(1-GRID!$B$69),0))</f>
        <v>45500</v>
      </c>
      <c r="Q181" s="49" t="e" cm="1">
        <f t="array" ref="Q181">IF($I$2="Открытый тариф",
INDEX(GRID!$B$4:$BI$14,MATCH(Q$7,GRID!$A$4:$A$14,0),MATCH(1,($U$2=GRID!$B$1:$BI$1)*(КАЛЕНДАРЬ!$AA5=GRID!$B$3:$BI$3), 0)),
ROUNDUP(INDEX(GRID!$B$4:$BI$14,MATCH(Q$7,GRID!$A$4:$A$14,0),MATCH(1,($U$2=GRID!$B$1:$BI$1)*(КАЛЕНДАРЬ!$AA5=GRID!$B$3:$BI$3),0))*(1-GRID!$B$69),0))</f>
        <v>#N/A</v>
      </c>
      <c r="R181" s="49" t="e" cm="1">
        <f t="array" ref="R181">IF($I$2="Открытый тариф",
INDEX(GRID!$B$17:$BI$27,MATCH(Q$7,GRID!$A$17:$A$27,0),MATCH(1,($U$2=GRID!$B$1:$BI$1)*(КАЛЕНДАРЬ!$AA5=GRID!$B$3:$BI$3), 0)),
ROUNDUP(INDEX(GRID!$B$17:$BI$27,MATCH(Q$7,GRID!$A$17:$A$27,0),MATCH(1,($U$2=GRID!$B$1:$BI$1)*(КАЛЕНДАРЬ!$AA5=GRID!$B$3:$BI$3), 0))*(1-GRID!$B$69),0))</f>
        <v>#N/A</v>
      </c>
      <c r="S181" s="49" t="e" cm="1">
        <f t="array" ref="S181">IF($I$2="Открытый тариф",
INDEX(GRID!$B$4:$BI$14,MATCH(S$7,GRID!$A$4:$A$14,0),MATCH(1,($U$2=GRID!$B$1:$BI$1)*(КАЛЕНДАРЬ!$AA5=GRID!$B$3:$BI$3), 0)),
ROUNDUP(INDEX(GRID!$B$4:$BI$14,MATCH(S$7,GRID!$A$4:$A$14,0),MATCH(1,($U$2=GRID!$B$1:$BI$1)*(КАЛЕНДАРЬ!$AA5=GRID!$B$3:$BI$3),0))*(1-GRID!$B$69),0))</f>
        <v>#N/A</v>
      </c>
      <c r="T181" s="49" t="e" cm="1">
        <f t="array" ref="T181">IF($I$2="Открытый тариф",
INDEX(GRID!$B$17:$BI$27,MATCH(S$7,GRID!$A$17:$A$27,0),MATCH(1,($U$2=GRID!$B$1:$BI$1)*(КАЛЕНДАРЬ!$AA5=GRID!$B$3:$BI$3), 0)),
ROUNDUP(INDEX(GRID!$B$17:$BI$27,MATCH(S$7,GRID!$A$17:$A$27,0),MATCH(1,($U$2=GRID!$B$1:$BI$1)*(КАЛЕНДАРЬ!$AA5=GRID!$B$3:$BI$3), 0))*(1-GRID!$B$69),0))</f>
        <v>#N/A</v>
      </c>
      <c r="U181" s="49" cm="1">
        <f t="array" ref="U181">IF($I$2="Открытый тариф",
INDEX(GRID!$B$4:$BI$14,MATCH(U$7,GRID!$A$4:$A$14,0),MATCH(1,($U$2=GRID!$B$1:$BI$1)*(КАЛЕНДАРЬ!$AA5=GRID!$B$3:$BI$3), 0)),
ROUNDUP(INDEX(GRID!$B$4:$BI$14,MATCH(U$7,GRID!$A$4:$A$14,0),MATCH(1,($U$2=GRID!$B$1:$BI$1)*(КАЛЕНДАРЬ!$AA5=GRID!$B$3:$BI$3),0))*(1-GRID!$B$69),0))</f>
        <v>67000</v>
      </c>
      <c r="V181" s="49" cm="1">
        <f t="array" ref="V181">IF($I$2="Открытый тариф",
INDEX(GRID!$B$17:$BI$27,MATCH(U$7,GRID!$A$17:$A$27,0),MATCH(1,($U$2=GRID!$B$1:$BI$1)*(КАЛЕНДАРЬ!$AA5=GRID!$B$3:$BI$3), 0)),
ROUNDUP(INDEX(GRID!$B$17:$BI$27,MATCH(U$7,GRID!$A$17:$A$27,0),MATCH(1,($U$2=GRID!$B$1:$BI$1)*(КАЛЕНДАРЬ!$AA5=GRID!$B$3:$BI$3), 0))*(1-GRID!$B$69),0))</f>
        <v>69500</v>
      </c>
      <c r="W181" s="49" cm="1">
        <f t="array" ref="W181">IF($I$2="Открытый тариф",
INDEX(GRID!$B$4:$BI$14,MATCH(W$7,GRID!$A$4:$A$14,0),MATCH(1,($U$2=GRID!$B$1:$BI$1)*(КАЛЕНДАРЬ!$AA5=GRID!$B$3:$BI$3), 0)),
ROUNDUP(INDEX(GRID!$B$4:$BI$14,MATCH(W$7,GRID!$A$4:$A$14,0),MATCH(1,($U$2=GRID!$B$1:$BI$1)*(КАЛЕНДАРЬ!$AA5=GRID!$B$3:$BI$3),0))*(1-GRID!$B$69),0))</f>
        <v>258000</v>
      </c>
      <c r="X181" s="49" cm="1">
        <f t="array" ref="X181">IF($I$2="Открытый тариф",
INDEX(GRID!$B$17:$BI$27,MATCH(W$7,GRID!$A$17:$A$27,0),MATCH(1,($U$2=GRID!$B$1:$BI$1)*(КАЛЕНДАРЬ!$AA5=GRID!$B$3:$BI$3), 0)),
ROUNDUP(INDEX(GRID!$B$17:$BI$27,MATCH(W$7,GRID!$A$17:$A$27,0),MATCH(1,($U$2=GRID!$B$1:$BI$1)*(КАЛЕНДАРЬ!$AA5=GRID!$B$3:$BI$3), 0))*(1-GRID!$B$69),0))</f>
        <v>260500</v>
      </c>
    </row>
    <row r="182" spans="1:24" ht="12.75" hidden="1" customHeight="1" x14ac:dyDescent="0.2">
      <c r="A182" s="117" t="s">
        <v>44</v>
      </c>
      <c r="B182" s="117">
        <v>3</v>
      </c>
      <c r="C182" s="47" cm="1">
        <f t="array" ref="C182">IF($I$2="Открытый тариф",
INDEX(GRID!$B$4:$BI$14,MATCH(C$7,GRID!$A$4:$A$14,0),MATCH(1,($U$2=GRID!$B$1:$BI$1)*(КАЛЕНДАРЬ!$AA6=GRID!$B$3:$BI$3), 0)),
ROUNDUP(INDEX(GRID!$B$4:$BI$14,MATCH(C$7,GRID!$A$4:$A$14,0),MATCH(1,($U$2=GRID!$B$1:$BI$1)*(КАЛЕНДАРЬ!$AA6=GRID!$B$3:$BI$3),0))*(1-GRID!$B$69),0))</f>
        <v>22000</v>
      </c>
      <c r="D182" s="48" cm="1">
        <f t="array" ref="D182">IF($I$2="Открытый тариф",
INDEX(GRID!$B$17:$BI$27,MATCH(C$7,GRID!$A$17:$A$27,0),MATCH(1,($U$2=GRID!$B$1:$BI$1)*(КАЛЕНДАРЬ!$AA6=GRID!$B$3:$BI$3), 0)),
ROUNDUP(INDEX(GRID!$B$17:$BI$27,MATCH(C$7,GRID!$A$17:$A$27,0),MATCH(1,($U$2=GRID!$B$1:$BI$1)*(КАЛЕНДАРЬ!$AA6=GRID!$B$3:$BI$3), 0))*(1-GRID!$B$69),0))</f>
        <v>24500</v>
      </c>
      <c r="E182" s="47" cm="1">
        <f t="array" ref="E182">IF($I$2="Открытый тариф",
INDEX(GRID!$B$4:$BI$14,MATCH(E$7,GRID!$A$4:$A$14,0),MATCH(1,($U$2=GRID!$B$1:$BI$1)*(КАЛЕНДАРЬ!$AA6=GRID!$B$3:$BI$3), 0)),
ROUNDUP(INDEX(GRID!$B$4:$BI$14,MATCH(E$7,GRID!$A$4:$A$14,0),MATCH(1,($U$2=GRID!$B$1:$BI$1)*(КАЛЕНДАРЬ!$AA6=GRID!$B$3:$BI$3),0))*(1-GRID!$B$69),0))</f>
        <v>24300</v>
      </c>
      <c r="F182" s="48" cm="1">
        <f t="array" ref="F182">IF($I$2="Открытый тариф",
INDEX(GRID!$B$17:$BI$27,MATCH(E$7,GRID!$A$17:$A$27,0),MATCH(1,($U$2=GRID!$B$1:$BI$1)*(КАЛЕНДАРЬ!$AA6=GRID!$B$3:$BI$3), 0)),
ROUNDUP(INDEX(GRID!$B$17:$BI$27,MATCH(E$7,GRID!$A$17:$A$27,0),MATCH(1,($U$2=GRID!$B$1:$BI$1)*(КАЛЕНДАРЬ!$AA6=GRID!$B$3:$BI$3), 0))*(1-GRID!$B$69),0))</f>
        <v>26800</v>
      </c>
      <c r="G182" s="47" t="e" cm="1">
        <f t="array" ref="G182">IF($I$2="Открытый тариф",
INDEX(GRID!$B$4:$BI$14,MATCH(G$7,GRID!$A$4:$A$14,0),MATCH(1,($U$2=GRID!$B$1:$BI$1)*(КАЛЕНДАРЬ!$AA6=GRID!$B$3:$BI$3), 0)),
ROUNDUP(INDEX(GRID!$B$4:$BI$14,MATCH(G$7,GRID!$A$4:$A$14,0),MATCH(1,($U$2=GRID!$B$1:$BI$1)*(КАЛЕНДАРЬ!$AA6=GRID!$B$3:$BI$3),0))*(1-GRID!$B$69),0))</f>
        <v>#N/A</v>
      </c>
      <c r="H182" s="48" t="e" cm="1">
        <f t="array" ref="H182">IF($I$2="Открытый тариф",
INDEX(GRID!$B$17:$BI$27,MATCH(G$7,GRID!$A$17:$A$27,0),MATCH(1,($U$2=GRID!$B$1:$BI$1)*(КАЛЕНДАРЬ!$AA6=GRID!$B$3:$BI$3), 0)),
ROUNDUP(INDEX(GRID!$B$17:$BI$27,MATCH(G$7,GRID!$A$17:$A$27,0),MATCH(1,($U$2=GRID!$B$1:$BI$1)*(КАЛЕНДАРЬ!$AA6=GRID!$B$3:$BI$3), 0))*(1-GRID!$B$69),0))</f>
        <v>#N/A</v>
      </c>
      <c r="I182" s="47" t="e" cm="1">
        <f t="array" ref="I182">IF($I$2="Открытый тариф",
INDEX(GRID!$B$4:$BI$14,MATCH(I$7,GRID!$A$4:$A$14,0),MATCH(1,($U$2=GRID!$B$1:$BI$1)*(КАЛЕНДАРЬ!$AA6=GRID!$B$3:$BI$3), 0)),
ROUNDUP(INDEX(GRID!$B$4:$BI$14,MATCH(I$7,GRID!$A$4:$A$14,0),MATCH(1,($U$2=GRID!$B$1:$BI$1)*(КАЛЕНДАРЬ!$AA6=GRID!$B$3:$BI$3),0))*(1-GRID!$B$69),0))</f>
        <v>#N/A</v>
      </c>
      <c r="J182" s="48" t="e" cm="1">
        <f t="array" ref="J182">IF($I$2="Открытый тариф",
INDEX(GRID!$B$17:$BI$27,MATCH(I$7,GRID!$A$17:$A$27,0),MATCH(1,($U$2=GRID!$B$1:$BI$1)*(КАЛЕНДАРЬ!$AA6=GRID!$B$3:$BI$3), 0)),
ROUNDUP(INDEX(GRID!$B$17:$BI$27,MATCH(I$7,GRID!$A$17:$A$27,0),MATCH(1,($U$2=GRID!$B$1:$BI$1)*(КАЛЕНДАРЬ!$AA6=GRID!$B$3:$BI$3), 0))*(1-GRID!$B$69),0))</f>
        <v>#N/A</v>
      </c>
      <c r="K182" s="47" cm="1">
        <f t="array" ref="K182">IF($I$2="Открытый тариф",
INDEX(GRID!$B$4:$BI$14,MATCH(K$7,GRID!$A$4:$A$14,0),MATCH(1,($U$2=GRID!$B$1:$BI$1)*(КАЛЕНДАРЬ!$AA6=GRID!$B$3:$BI$3), 0)),
ROUNDUP(INDEX(GRID!$B$4:$BI$14,MATCH(K$7,GRID!$A$4:$A$14,0),MATCH(1,($U$2=GRID!$B$1:$BI$1)*(КАЛЕНДАРЬ!$AA6=GRID!$B$3:$BI$3),0))*(1-GRID!$B$69),0))</f>
        <v>32800</v>
      </c>
      <c r="L182" s="48" cm="1">
        <f t="array" ref="L182">IF($I$2="Открытый тариф",
INDEX(GRID!$B$17:$BI$27,MATCH(K$7,GRID!$A$17:$A$27,0),MATCH(1,($U$2=GRID!$B$1:$BI$1)*(КАЛЕНДАРЬ!$AA6=GRID!$B$3:$BI$3), 0)),
ROUNDUP(INDEX(GRID!$B$17:$BI$27,MATCH(K$7,GRID!$A$17:$A$27,0),MATCH(1,($U$2=GRID!$B$1:$BI$1)*(КАЛЕНДАРЬ!$AA6=GRID!$B$3:$BI$3), 0))*(1-GRID!$B$69),0))</f>
        <v>35300</v>
      </c>
      <c r="M182" s="47" cm="1">
        <f t="array" ref="M182">IF($I$2="Открытый тариф",
INDEX(GRID!$B$4:$BI$14,MATCH(M$7,GRID!$A$4:$A$14,0),MATCH(1,($U$2=GRID!$B$1:$BI$1)*(КАЛЕНДАРЬ!$AA6=GRID!$B$3:$BI$3), 0)),
ROUNDUP(INDEX(GRID!$B$4:$BI$14,MATCH(M$7,GRID!$A$4:$A$14,0),MATCH(1,($U$2=GRID!$B$1:$BI$1)*(КАЛЕНДАРЬ!$AA6=GRID!$B$3:$BI$3),0))*(1-GRID!$B$69),0))</f>
        <v>36300</v>
      </c>
      <c r="N182" s="48" cm="1">
        <f t="array" ref="N182">IF($I$2="Открытый тариф",
INDEX(GRID!$B$17:$BI$27,MATCH(M$7,GRID!$A$17:$A$27,0),MATCH(1,($U$2=GRID!$B$1:$BI$1)*(КАЛЕНДАРЬ!$AA6=GRID!$B$3:$BI$3), 0)),
ROUNDUP(INDEX(GRID!$B$17:$BI$27,MATCH(M$7,GRID!$A$17:$A$27,0),MATCH(1,($U$2=GRID!$B$1:$BI$1)*(КАЛЕНДАРЬ!$AA6=GRID!$B$3:$BI$3), 0))*(1-GRID!$B$69),0))</f>
        <v>38800</v>
      </c>
      <c r="O182" s="49" cm="1">
        <f t="array" ref="O182">IF($I$2="Открытый тариф",
INDEX(GRID!$B$4:$BI$14,MATCH(O$7,GRID!$A$4:$A$14,0),MATCH(1,($U$2=GRID!$B$1:$BI$1)*(КАЛЕНДАРЬ!$AA6=GRID!$B$3:$BI$3), 0)),
ROUNDUP(INDEX(GRID!$B$4:$BI$14,MATCH(O$7,GRID!$A$4:$A$14,0),MATCH(1,($U$2=GRID!$B$1:$BI$1)*(КАЛЕНДАРЬ!$AA6=GRID!$B$3:$BI$3),0))*(1-GRID!$B$69),0))</f>
        <v>43000</v>
      </c>
      <c r="P182" s="49" cm="1">
        <f t="array" ref="P182">IF($I$2="Открытый тариф",
INDEX(GRID!$B$17:$BI$27,MATCH(O$7,GRID!$A$17:$A$27,0),MATCH(1,($U$2=GRID!$B$1:$BI$1)*(КАЛЕНДАРЬ!$AA6=GRID!$B$3:$BI$3), 0)),
ROUNDUP(INDEX(GRID!$B$17:$BI$27,MATCH(O$7,GRID!$A$17:$A$27,0),MATCH(1,($U$2=GRID!$B$1:$BI$1)*(КАЛЕНДАРЬ!$AA6=GRID!$B$3:$BI$3), 0))*(1-GRID!$B$69),0))</f>
        <v>45500</v>
      </c>
      <c r="Q182" s="49" t="e" cm="1">
        <f t="array" ref="Q182">IF($I$2="Открытый тариф",
INDEX(GRID!$B$4:$BI$14,MATCH(Q$7,GRID!$A$4:$A$14,0),MATCH(1,($U$2=GRID!$B$1:$BI$1)*(КАЛЕНДАРЬ!$AA6=GRID!$B$3:$BI$3), 0)),
ROUNDUP(INDEX(GRID!$B$4:$BI$14,MATCH(Q$7,GRID!$A$4:$A$14,0),MATCH(1,($U$2=GRID!$B$1:$BI$1)*(КАЛЕНДАРЬ!$AA6=GRID!$B$3:$BI$3),0))*(1-GRID!$B$69),0))</f>
        <v>#N/A</v>
      </c>
      <c r="R182" s="49" t="e" cm="1">
        <f t="array" ref="R182">IF($I$2="Открытый тариф",
INDEX(GRID!$B$17:$BI$27,MATCH(Q$7,GRID!$A$17:$A$27,0),MATCH(1,($U$2=GRID!$B$1:$BI$1)*(КАЛЕНДАРЬ!$AA6=GRID!$B$3:$BI$3), 0)),
ROUNDUP(INDEX(GRID!$B$17:$BI$27,MATCH(Q$7,GRID!$A$17:$A$27,0),MATCH(1,($U$2=GRID!$B$1:$BI$1)*(КАЛЕНДАРЬ!$AA6=GRID!$B$3:$BI$3), 0))*(1-GRID!$B$69),0))</f>
        <v>#N/A</v>
      </c>
      <c r="S182" s="49" t="e" cm="1">
        <f t="array" ref="S182">IF($I$2="Открытый тариф",
INDEX(GRID!$B$4:$BI$14,MATCH(S$7,GRID!$A$4:$A$14,0),MATCH(1,($U$2=GRID!$B$1:$BI$1)*(КАЛЕНДАРЬ!$AA6=GRID!$B$3:$BI$3), 0)),
ROUNDUP(INDEX(GRID!$B$4:$BI$14,MATCH(S$7,GRID!$A$4:$A$14,0),MATCH(1,($U$2=GRID!$B$1:$BI$1)*(КАЛЕНДАРЬ!$AA6=GRID!$B$3:$BI$3),0))*(1-GRID!$B$69),0))</f>
        <v>#N/A</v>
      </c>
      <c r="T182" s="49" t="e" cm="1">
        <f t="array" ref="T182">IF($I$2="Открытый тариф",
INDEX(GRID!$B$17:$BI$27,MATCH(S$7,GRID!$A$17:$A$27,0),MATCH(1,($U$2=GRID!$B$1:$BI$1)*(КАЛЕНДАРЬ!$AA6=GRID!$B$3:$BI$3), 0)),
ROUNDUP(INDEX(GRID!$B$17:$BI$27,MATCH(S$7,GRID!$A$17:$A$27,0),MATCH(1,($U$2=GRID!$B$1:$BI$1)*(КАЛЕНДАРЬ!$AA6=GRID!$B$3:$BI$3), 0))*(1-GRID!$B$69),0))</f>
        <v>#N/A</v>
      </c>
      <c r="U182" s="49" cm="1">
        <f t="array" ref="U182">IF($I$2="Открытый тариф",
INDEX(GRID!$B$4:$BI$14,MATCH(U$7,GRID!$A$4:$A$14,0),MATCH(1,($U$2=GRID!$B$1:$BI$1)*(КАЛЕНДАРЬ!$AA6=GRID!$B$3:$BI$3), 0)),
ROUNDUP(INDEX(GRID!$B$4:$BI$14,MATCH(U$7,GRID!$A$4:$A$14,0),MATCH(1,($U$2=GRID!$B$1:$BI$1)*(КАЛЕНДАРЬ!$AA6=GRID!$B$3:$BI$3),0))*(1-GRID!$B$69),0))</f>
        <v>67000</v>
      </c>
      <c r="V182" s="49" cm="1">
        <f t="array" ref="V182">IF($I$2="Открытый тариф",
INDEX(GRID!$B$17:$BI$27,MATCH(U$7,GRID!$A$17:$A$27,0),MATCH(1,($U$2=GRID!$B$1:$BI$1)*(КАЛЕНДАРЬ!$AA6=GRID!$B$3:$BI$3), 0)),
ROUNDUP(INDEX(GRID!$B$17:$BI$27,MATCH(U$7,GRID!$A$17:$A$27,0),MATCH(1,($U$2=GRID!$B$1:$BI$1)*(КАЛЕНДАРЬ!$AA6=GRID!$B$3:$BI$3), 0))*(1-GRID!$B$69),0))</f>
        <v>69500</v>
      </c>
      <c r="W182" s="49" cm="1">
        <f t="array" ref="W182">IF($I$2="Открытый тариф",
INDEX(GRID!$B$4:$BI$14,MATCH(W$7,GRID!$A$4:$A$14,0),MATCH(1,($U$2=GRID!$B$1:$BI$1)*(КАЛЕНДАРЬ!$AA6=GRID!$B$3:$BI$3), 0)),
ROUNDUP(INDEX(GRID!$B$4:$BI$14,MATCH(W$7,GRID!$A$4:$A$14,0),MATCH(1,($U$2=GRID!$B$1:$BI$1)*(КАЛЕНДАРЬ!$AA6=GRID!$B$3:$BI$3),0))*(1-GRID!$B$69),0))</f>
        <v>258000</v>
      </c>
      <c r="X182" s="49" cm="1">
        <f t="array" ref="X182">IF($I$2="Открытый тариф",
INDEX(GRID!$B$17:$BI$27,MATCH(W$7,GRID!$A$17:$A$27,0),MATCH(1,($U$2=GRID!$B$1:$BI$1)*(КАЛЕНДАРЬ!$AA6=GRID!$B$3:$BI$3), 0)),
ROUNDUP(INDEX(GRID!$B$17:$BI$27,MATCH(W$7,GRID!$A$17:$A$27,0),MATCH(1,($U$2=GRID!$B$1:$BI$1)*(КАЛЕНДАРЬ!$AA6=GRID!$B$3:$BI$3), 0))*(1-GRID!$B$69),0))</f>
        <v>260500</v>
      </c>
    </row>
    <row r="183" spans="1:24" ht="12.75" hidden="1" customHeight="1" x14ac:dyDescent="0.2">
      <c r="A183" s="117" t="s">
        <v>45</v>
      </c>
      <c r="B183" s="117">
        <v>4</v>
      </c>
      <c r="C183" s="47" cm="1">
        <f t="array" ref="C183">IF($I$2="Открытый тариф",
INDEX(GRID!$B$4:$BI$14,MATCH(C$7,GRID!$A$4:$A$14,0),MATCH(1,($U$2=GRID!$B$1:$BI$1)*(КАЛЕНДАРЬ!$AA7=GRID!$B$3:$BI$3), 0)),
ROUNDUP(INDEX(GRID!$B$4:$BI$14,MATCH(C$7,GRID!$A$4:$A$14,0),MATCH(1,($U$2=GRID!$B$1:$BI$1)*(КАЛЕНДАРЬ!$AA7=GRID!$B$3:$BI$3),0))*(1-GRID!$B$69),0))</f>
        <v>22000</v>
      </c>
      <c r="D183" s="48" cm="1">
        <f t="array" ref="D183">IF($I$2="Открытый тариф",
INDEX(GRID!$B$17:$BI$27,MATCH(C$7,GRID!$A$17:$A$27,0),MATCH(1,($U$2=GRID!$B$1:$BI$1)*(КАЛЕНДАРЬ!$AA7=GRID!$B$3:$BI$3), 0)),
ROUNDUP(INDEX(GRID!$B$17:$BI$27,MATCH(C$7,GRID!$A$17:$A$27,0),MATCH(1,($U$2=GRID!$B$1:$BI$1)*(КАЛЕНДАРЬ!$AA7=GRID!$B$3:$BI$3), 0))*(1-GRID!$B$69),0))</f>
        <v>24500</v>
      </c>
      <c r="E183" s="47" cm="1">
        <f t="array" ref="E183">IF($I$2="Открытый тариф",
INDEX(GRID!$B$4:$BI$14,MATCH(E$7,GRID!$A$4:$A$14,0),MATCH(1,($U$2=GRID!$B$1:$BI$1)*(КАЛЕНДАРЬ!$AA7=GRID!$B$3:$BI$3), 0)),
ROUNDUP(INDEX(GRID!$B$4:$BI$14,MATCH(E$7,GRID!$A$4:$A$14,0),MATCH(1,($U$2=GRID!$B$1:$BI$1)*(КАЛЕНДАРЬ!$AA7=GRID!$B$3:$BI$3),0))*(1-GRID!$B$69),0))</f>
        <v>24300</v>
      </c>
      <c r="F183" s="48" cm="1">
        <f t="array" ref="F183">IF($I$2="Открытый тариф",
INDEX(GRID!$B$17:$BI$27,MATCH(E$7,GRID!$A$17:$A$27,0),MATCH(1,($U$2=GRID!$B$1:$BI$1)*(КАЛЕНДАРЬ!$AA7=GRID!$B$3:$BI$3), 0)),
ROUNDUP(INDEX(GRID!$B$17:$BI$27,MATCH(E$7,GRID!$A$17:$A$27,0),MATCH(1,($U$2=GRID!$B$1:$BI$1)*(КАЛЕНДАРЬ!$AA7=GRID!$B$3:$BI$3), 0))*(1-GRID!$B$69),0))</f>
        <v>26800</v>
      </c>
      <c r="G183" s="47" t="e" cm="1">
        <f t="array" ref="G183">IF($I$2="Открытый тариф",
INDEX(GRID!$B$4:$BI$14,MATCH(G$7,GRID!$A$4:$A$14,0),MATCH(1,($U$2=GRID!$B$1:$BI$1)*(КАЛЕНДАРЬ!$AA7=GRID!$B$3:$BI$3), 0)),
ROUNDUP(INDEX(GRID!$B$4:$BI$14,MATCH(G$7,GRID!$A$4:$A$14,0),MATCH(1,($U$2=GRID!$B$1:$BI$1)*(КАЛЕНДАРЬ!$AA7=GRID!$B$3:$BI$3),0))*(1-GRID!$B$69),0))</f>
        <v>#N/A</v>
      </c>
      <c r="H183" s="48" t="e" cm="1">
        <f t="array" ref="H183">IF($I$2="Открытый тариф",
INDEX(GRID!$B$17:$BI$27,MATCH(G$7,GRID!$A$17:$A$27,0),MATCH(1,($U$2=GRID!$B$1:$BI$1)*(КАЛЕНДАРЬ!$AA7=GRID!$B$3:$BI$3), 0)),
ROUNDUP(INDEX(GRID!$B$17:$BI$27,MATCH(G$7,GRID!$A$17:$A$27,0),MATCH(1,($U$2=GRID!$B$1:$BI$1)*(КАЛЕНДАРЬ!$AA7=GRID!$B$3:$BI$3), 0))*(1-GRID!$B$69),0))</f>
        <v>#N/A</v>
      </c>
      <c r="I183" s="47" t="e" cm="1">
        <f t="array" ref="I183">IF($I$2="Открытый тариф",
INDEX(GRID!$B$4:$BI$14,MATCH(I$7,GRID!$A$4:$A$14,0),MATCH(1,($U$2=GRID!$B$1:$BI$1)*(КАЛЕНДАРЬ!$AA7=GRID!$B$3:$BI$3), 0)),
ROUNDUP(INDEX(GRID!$B$4:$BI$14,MATCH(I$7,GRID!$A$4:$A$14,0),MATCH(1,($U$2=GRID!$B$1:$BI$1)*(КАЛЕНДАРЬ!$AA7=GRID!$B$3:$BI$3),0))*(1-GRID!$B$69),0))</f>
        <v>#N/A</v>
      </c>
      <c r="J183" s="48" t="e" cm="1">
        <f t="array" ref="J183">IF($I$2="Открытый тариф",
INDEX(GRID!$B$17:$BI$27,MATCH(I$7,GRID!$A$17:$A$27,0),MATCH(1,($U$2=GRID!$B$1:$BI$1)*(КАЛЕНДАРЬ!$AA7=GRID!$B$3:$BI$3), 0)),
ROUNDUP(INDEX(GRID!$B$17:$BI$27,MATCH(I$7,GRID!$A$17:$A$27,0),MATCH(1,($U$2=GRID!$B$1:$BI$1)*(КАЛЕНДАРЬ!$AA7=GRID!$B$3:$BI$3), 0))*(1-GRID!$B$69),0))</f>
        <v>#N/A</v>
      </c>
      <c r="K183" s="47" cm="1">
        <f t="array" ref="K183">IF($I$2="Открытый тариф",
INDEX(GRID!$B$4:$BI$14,MATCH(K$7,GRID!$A$4:$A$14,0),MATCH(1,($U$2=GRID!$B$1:$BI$1)*(КАЛЕНДАРЬ!$AA7=GRID!$B$3:$BI$3), 0)),
ROUNDUP(INDEX(GRID!$B$4:$BI$14,MATCH(K$7,GRID!$A$4:$A$14,0),MATCH(1,($U$2=GRID!$B$1:$BI$1)*(КАЛЕНДАРЬ!$AA7=GRID!$B$3:$BI$3),0))*(1-GRID!$B$69),0))</f>
        <v>32800</v>
      </c>
      <c r="L183" s="48" cm="1">
        <f t="array" ref="L183">IF($I$2="Открытый тариф",
INDEX(GRID!$B$17:$BI$27,MATCH(K$7,GRID!$A$17:$A$27,0),MATCH(1,($U$2=GRID!$B$1:$BI$1)*(КАЛЕНДАРЬ!$AA7=GRID!$B$3:$BI$3), 0)),
ROUNDUP(INDEX(GRID!$B$17:$BI$27,MATCH(K$7,GRID!$A$17:$A$27,0),MATCH(1,($U$2=GRID!$B$1:$BI$1)*(КАЛЕНДАРЬ!$AA7=GRID!$B$3:$BI$3), 0))*(1-GRID!$B$69),0))</f>
        <v>35300</v>
      </c>
      <c r="M183" s="47" cm="1">
        <f t="array" ref="M183">IF($I$2="Открытый тариф",
INDEX(GRID!$B$4:$BI$14,MATCH(M$7,GRID!$A$4:$A$14,0),MATCH(1,($U$2=GRID!$B$1:$BI$1)*(КАЛЕНДАРЬ!$AA7=GRID!$B$3:$BI$3), 0)),
ROUNDUP(INDEX(GRID!$B$4:$BI$14,MATCH(M$7,GRID!$A$4:$A$14,0),MATCH(1,($U$2=GRID!$B$1:$BI$1)*(КАЛЕНДАРЬ!$AA7=GRID!$B$3:$BI$3),0))*(1-GRID!$B$69),0))</f>
        <v>36300</v>
      </c>
      <c r="N183" s="48" cm="1">
        <f t="array" ref="N183">IF($I$2="Открытый тариф",
INDEX(GRID!$B$17:$BI$27,MATCH(M$7,GRID!$A$17:$A$27,0),MATCH(1,($U$2=GRID!$B$1:$BI$1)*(КАЛЕНДАРЬ!$AA7=GRID!$B$3:$BI$3), 0)),
ROUNDUP(INDEX(GRID!$B$17:$BI$27,MATCH(M$7,GRID!$A$17:$A$27,0),MATCH(1,($U$2=GRID!$B$1:$BI$1)*(КАЛЕНДАРЬ!$AA7=GRID!$B$3:$BI$3), 0))*(1-GRID!$B$69),0))</f>
        <v>38800</v>
      </c>
      <c r="O183" s="49" cm="1">
        <f t="array" ref="O183">IF($I$2="Открытый тариф",
INDEX(GRID!$B$4:$BI$14,MATCH(O$7,GRID!$A$4:$A$14,0),MATCH(1,($U$2=GRID!$B$1:$BI$1)*(КАЛЕНДАРЬ!$AA7=GRID!$B$3:$BI$3), 0)),
ROUNDUP(INDEX(GRID!$B$4:$BI$14,MATCH(O$7,GRID!$A$4:$A$14,0),MATCH(1,($U$2=GRID!$B$1:$BI$1)*(КАЛЕНДАРЬ!$AA7=GRID!$B$3:$BI$3),0))*(1-GRID!$B$69),0))</f>
        <v>43000</v>
      </c>
      <c r="P183" s="49" cm="1">
        <f t="array" ref="P183">IF($I$2="Открытый тариф",
INDEX(GRID!$B$17:$BI$27,MATCH(O$7,GRID!$A$17:$A$27,0),MATCH(1,($U$2=GRID!$B$1:$BI$1)*(КАЛЕНДАРЬ!$AA7=GRID!$B$3:$BI$3), 0)),
ROUNDUP(INDEX(GRID!$B$17:$BI$27,MATCH(O$7,GRID!$A$17:$A$27,0),MATCH(1,($U$2=GRID!$B$1:$BI$1)*(КАЛЕНДАРЬ!$AA7=GRID!$B$3:$BI$3), 0))*(1-GRID!$B$69),0))</f>
        <v>45500</v>
      </c>
      <c r="Q183" s="49" t="e" cm="1">
        <f t="array" ref="Q183">IF($I$2="Открытый тариф",
INDEX(GRID!$B$4:$BI$14,MATCH(Q$7,GRID!$A$4:$A$14,0),MATCH(1,($U$2=GRID!$B$1:$BI$1)*(КАЛЕНДАРЬ!$AA7=GRID!$B$3:$BI$3), 0)),
ROUNDUP(INDEX(GRID!$B$4:$BI$14,MATCH(Q$7,GRID!$A$4:$A$14,0),MATCH(1,($U$2=GRID!$B$1:$BI$1)*(КАЛЕНДАРЬ!$AA7=GRID!$B$3:$BI$3),0))*(1-GRID!$B$69),0))</f>
        <v>#N/A</v>
      </c>
      <c r="R183" s="49" t="e" cm="1">
        <f t="array" ref="R183">IF($I$2="Открытый тариф",
INDEX(GRID!$B$17:$BI$27,MATCH(Q$7,GRID!$A$17:$A$27,0),MATCH(1,($U$2=GRID!$B$1:$BI$1)*(КАЛЕНДАРЬ!$AA7=GRID!$B$3:$BI$3), 0)),
ROUNDUP(INDEX(GRID!$B$17:$BI$27,MATCH(Q$7,GRID!$A$17:$A$27,0),MATCH(1,($U$2=GRID!$B$1:$BI$1)*(КАЛЕНДАРЬ!$AA7=GRID!$B$3:$BI$3), 0))*(1-GRID!$B$69),0))</f>
        <v>#N/A</v>
      </c>
      <c r="S183" s="49" t="e" cm="1">
        <f t="array" ref="S183">IF($I$2="Открытый тариф",
INDEX(GRID!$B$4:$BI$14,MATCH(S$7,GRID!$A$4:$A$14,0),MATCH(1,($U$2=GRID!$B$1:$BI$1)*(КАЛЕНДАРЬ!$AA7=GRID!$B$3:$BI$3), 0)),
ROUNDUP(INDEX(GRID!$B$4:$BI$14,MATCH(S$7,GRID!$A$4:$A$14,0),MATCH(1,($U$2=GRID!$B$1:$BI$1)*(КАЛЕНДАРЬ!$AA7=GRID!$B$3:$BI$3),0))*(1-GRID!$B$69),0))</f>
        <v>#N/A</v>
      </c>
      <c r="T183" s="49" t="e" cm="1">
        <f t="array" ref="T183">IF($I$2="Открытый тариф",
INDEX(GRID!$B$17:$BI$27,MATCH(S$7,GRID!$A$17:$A$27,0),MATCH(1,($U$2=GRID!$B$1:$BI$1)*(КАЛЕНДАРЬ!$AA7=GRID!$B$3:$BI$3), 0)),
ROUNDUP(INDEX(GRID!$B$17:$BI$27,MATCH(S$7,GRID!$A$17:$A$27,0),MATCH(1,($U$2=GRID!$B$1:$BI$1)*(КАЛЕНДАРЬ!$AA7=GRID!$B$3:$BI$3), 0))*(1-GRID!$B$69),0))</f>
        <v>#N/A</v>
      </c>
      <c r="U183" s="49" cm="1">
        <f t="array" ref="U183">IF($I$2="Открытый тариф",
INDEX(GRID!$B$4:$BI$14,MATCH(U$7,GRID!$A$4:$A$14,0),MATCH(1,($U$2=GRID!$B$1:$BI$1)*(КАЛЕНДАРЬ!$AA7=GRID!$B$3:$BI$3), 0)),
ROUNDUP(INDEX(GRID!$B$4:$BI$14,MATCH(U$7,GRID!$A$4:$A$14,0),MATCH(1,($U$2=GRID!$B$1:$BI$1)*(КАЛЕНДАРЬ!$AA7=GRID!$B$3:$BI$3),0))*(1-GRID!$B$69),0))</f>
        <v>67000</v>
      </c>
      <c r="V183" s="49" cm="1">
        <f t="array" ref="V183">IF($I$2="Открытый тариф",
INDEX(GRID!$B$17:$BI$27,MATCH(U$7,GRID!$A$17:$A$27,0),MATCH(1,($U$2=GRID!$B$1:$BI$1)*(КАЛЕНДАРЬ!$AA7=GRID!$B$3:$BI$3), 0)),
ROUNDUP(INDEX(GRID!$B$17:$BI$27,MATCH(U$7,GRID!$A$17:$A$27,0),MATCH(1,($U$2=GRID!$B$1:$BI$1)*(КАЛЕНДАРЬ!$AA7=GRID!$B$3:$BI$3), 0))*(1-GRID!$B$69),0))</f>
        <v>69500</v>
      </c>
      <c r="W183" s="49" cm="1">
        <f t="array" ref="W183">IF($I$2="Открытый тариф",
INDEX(GRID!$B$4:$BI$14,MATCH(W$7,GRID!$A$4:$A$14,0),MATCH(1,($U$2=GRID!$B$1:$BI$1)*(КАЛЕНДАРЬ!$AA7=GRID!$B$3:$BI$3), 0)),
ROUNDUP(INDEX(GRID!$B$4:$BI$14,MATCH(W$7,GRID!$A$4:$A$14,0),MATCH(1,($U$2=GRID!$B$1:$BI$1)*(КАЛЕНДАРЬ!$AA7=GRID!$B$3:$BI$3),0))*(1-GRID!$B$69),0))</f>
        <v>258000</v>
      </c>
      <c r="X183" s="49" cm="1">
        <f t="array" ref="X183">IF($I$2="Открытый тариф",
INDEX(GRID!$B$17:$BI$27,MATCH(W$7,GRID!$A$17:$A$27,0),MATCH(1,($U$2=GRID!$B$1:$BI$1)*(КАЛЕНДАРЬ!$AA7=GRID!$B$3:$BI$3), 0)),
ROUNDUP(INDEX(GRID!$B$17:$BI$27,MATCH(W$7,GRID!$A$17:$A$27,0),MATCH(1,($U$2=GRID!$B$1:$BI$1)*(КАЛЕНДАРЬ!$AA7=GRID!$B$3:$BI$3), 0))*(1-GRID!$B$69),0))</f>
        <v>260500</v>
      </c>
    </row>
    <row r="184" spans="1:24" ht="12.75" hidden="1" customHeight="1" x14ac:dyDescent="0.2">
      <c r="A184" s="117" t="s">
        <v>46</v>
      </c>
      <c r="B184" s="117">
        <v>5</v>
      </c>
      <c r="C184" s="47" cm="1">
        <f t="array" ref="C184">IF($I$2="Открытый тариф",
INDEX(GRID!$B$4:$BI$14,MATCH(C$7,GRID!$A$4:$A$14,0),MATCH(1,($U$2=GRID!$B$1:$BI$1)*(КАЛЕНДАРЬ!$AA8=GRID!$B$3:$BI$3), 0)),
ROUNDUP(INDEX(GRID!$B$4:$BI$14,MATCH(C$7,GRID!$A$4:$A$14,0),MATCH(1,($U$2=GRID!$B$1:$BI$1)*(КАЛЕНДАРЬ!$AA8=GRID!$B$3:$BI$3),0))*(1-GRID!$B$69),0))</f>
        <v>23000</v>
      </c>
      <c r="D184" s="48" cm="1">
        <f t="array" ref="D184">IF($I$2="Открытый тариф",
INDEX(GRID!$B$17:$BI$27,MATCH(C$7,GRID!$A$17:$A$27,0),MATCH(1,($U$2=GRID!$B$1:$BI$1)*(КАЛЕНДАРЬ!$AA8=GRID!$B$3:$BI$3), 0)),
ROUNDUP(INDEX(GRID!$B$17:$BI$27,MATCH(C$7,GRID!$A$17:$A$27,0),MATCH(1,($U$2=GRID!$B$1:$BI$1)*(КАЛЕНДАРЬ!$AA8=GRID!$B$3:$BI$3), 0))*(1-GRID!$B$69),0))</f>
        <v>25500</v>
      </c>
      <c r="E184" s="47" cm="1">
        <f t="array" ref="E184">IF($I$2="Открытый тариф",
INDEX(GRID!$B$4:$BI$14,MATCH(E$7,GRID!$A$4:$A$14,0),MATCH(1,($U$2=GRID!$B$1:$BI$1)*(КАЛЕНДАРЬ!$AA8=GRID!$B$3:$BI$3), 0)),
ROUNDUP(INDEX(GRID!$B$4:$BI$14,MATCH(E$7,GRID!$A$4:$A$14,0),MATCH(1,($U$2=GRID!$B$1:$BI$1)*(КАЛЕНДАРЬ!$AA8=GRID!$B$3:$BI$3),0))*(1-GRID!$B$69),0))</f>
        <v>25500</v>
      </c>
      <c r="F184" s="48" cm="1">
        <f t="array" ref="F184">IF($I$2="Открытый тариф",
INDEX(GRID!$B$17:$BI$27,MATCH(E$7,GRID!$A$17:$A$27,0),MATCH(1,($U$2=GRID!$B$1:$BI$1)*(КАЛЕНДАРЬ!$AA8=GRID!$B$3:$BI$3), 0)),
ROUNDUP(INDEX(GRID!$B$17:$BI$27,MATCH(E$7,GRID!$A$17:$A$27,0),MATCH(1,($U$2=GRID!$B$1:$BI$1)*(КАЛЕНДАРЬ!$AA8=GRID!$B$3:$BI$3), 0))*(1-GRID!$B$69),0))</f>
        <v>28000</v>
      </c>
      <c r="G184" s="47" t="e" cm="1">
        <f t="array" ref="G184">IF($I$2="Открытый тариф",
INDEX(GRID!$B$4:$BI$14,MATCH(G$7,GRID!$A$4:$A$14,0),MATCH(1,($U$2=GRID!$B$1:$BI$1)*(КАЛЕНДАРЬ!$AA8=GRID!$B$3:$BI$3), 0)),
ROUNDUP(INDEX(GRID!$B$4:$BI$14,MATCH(G$7,GRID!$A$4:$A$14,0),MATCH(1,($U$2=GRID!$B$1:$BI$1)*(КАЛЕНДАРЬ!$AA8=GRID!$B$3:$BI$3),0))*(1-GRID!$B$69),0))</f>
        <v>#N/A</v>
      </c>
      <c r="H184" s="48" t="e" cm="1">
        <f t="array" ref="H184">IF($I$2="Открытый тариф",
INDEX(GRID!$B$17:$BI$27,MATCH(G$7,GRID!$A$17:$A$27,0),MATCH(1,($U$2=GRID!$B$1:$BI$1)*(КАЛЕНДАРЬ!$AA8=GRID!$B$3:$BI$3), 0)),
ROUNDUP(INDEX(GRID!$B$17:$BI$27,MATCH(G$7,GRID!$A$17:$A$27,0),MATCH(1,($U$2=GRID!$B$1:$BI$1)*(КАЛЕНДАРЬ!$AA8=GRID!$B$3:$BI$3), 0))*(1-GRID!$B$69),0))</f>
        <v>#N/A</v>
      </c>
      <c r="I184" s="47" t="e" cm="1">
        <f t="array" ref="I184">IF($I$2="Открытый тариф",
INDEX(GRID!$B$4:$BI$14,MATCH(I$7,GRID!$A$4:$A$14,0),MATCH(1,($U$2=GRID!$B$1:$BI$1)*(КАЛЕНДАРЬ!$AA8=GRID!$B$3:$BI$3), 0)),
ROUNDUP(INDEX(GRID!$B$4:$BI$14,MATCH(I$7,GRID!$A$4:$A$14,0),MATCH(1,($U$2=GRID!$B$1:$BI$1)*(КАЛЕНДАРЬ!$AA8=GRID!$B$3:$BI$3),0))*(1-GRID!$B$69),0))</f>
        <v>#N/A</v>
      </c>
      <c r="J184" s="48" t="e" cm="1">
        <f t="array" ref="J184">IF($I$2="Открытый тариф",
INDEX(GRID!$B$17:$BI$27,MATCH(I$7,GRID!$A$17:$A$27,0),MATCH(1,($U$2=GRID!$B$1:$BI$1)*(КАЛЕНДАРЬ!$AA8=GRID!$B$3:$BI$3), 0)),
ROUNDUP(INDEX(GRID!$B$17:$BI$27,MATCH(I$7,GRID!$A$17:$A$27,0),MATCH(1,($U$2=GRID!$B$1:$BI$1)*(КАЛЕНДАРЬ!$AA8=GRID!$B$3:$BI$3), 0))*(1-GRID!$B$69),0))</f>
        <v>#N/A</v>
      </c>
      <c r="K184" s="47" cm="1">
        <f t="array" ref="K184">IF($I$2="Открытый тариф",
INDEX(GRID!$B$4:$BI$14,MATCH(K$7,GRID!$A$4:$A$14,0),MATCH(1,($U$2=GRID!$B$1:$BI$1)*(КАЛЕНДАРЬ!$AA8=GRID!$B$3:$BI$3), 0)),
ROUNDUP(INDEX(GRID!$B$4:$BI$14,MATCH(K$7,GRID!$A$4:$A$14,0),MATCH(1,($U$2=GRID!$B$1:$BI$1)*(КАЛЕНДАРЬ!$AA8=GRID!$B$3:$BI$3),0))*(1-GRID!$B$69),0))</f>
        <v>34600</v>
      </c>
      <c r="L184" s="48" cm="1">
        <f t="array" ref="L184">IF($I$2="Открытый тариф",
INDEX(GRID!$B$17:$BI$27,MATCH(K$7,GRID!$A$17:$A$27,0),MATCH(1,($U$2=GRID!$B$1:$BI$1)*(КАЛЕНДАРЬ!$AA8=GRID!$B$3:$BI$3), 0)),
ROUNDUP(INDEX(GRID!$B$17:$BI$27,MATCH(K$7,GRID!$A$17:$A$27,0),MATCH(1,($U$2=GRID!$B$1:$BI$1)*(КАЛЕНДАРЬ!$AA8=GRID!$B$3:$BI$3), 0))*(1-GRID!$B$69),0))</f>
        <v>37100</v>
      </c>
      <c r="M184" s="47" cm="1">
        <f t="array" ref="M184">IF($I$2="Открытый тариф",
INDEX(GRID!$B$4:$BI$14,MATCH(M$7,GRID!$A$4:$A$14,0),MATCH(1,($U$2=GRID!$B$1:$BI$1)*(КАЛЕНДАРЬ!$AA8=GRID!$B$3:$BI$3), 0)),
ROUNDUP(INDEX(GRID!$B$4:$BI$14,MATCH(M$7,GRID!$A$4:$A$14,0),MATCH(1,($U$2=GRID!$B$1:$BI$1)*(КАЛЕНДАРЬ!$AA8=GRID!$B$3:$BI$3),0))*(1-GRID!$B$69),0))</f>
        <v>38300</v>
      </c>
      <c r="N184" s="48" cm="1">
        <f t="array" ref="N184">IF($I$2="Открытый тариф",
INDEX(GRID!$B$17:$BI$27,MATCH(M$7,GRID!$A$17:$A$27,0),MATCH(1,($U$2=GRID!$B$1:$BI$1)*(КАЛЕНДАРЬ!$AA8=GRID!$B$3:$BI$3), 0)),
ROUNDUP(INDEX(GRID!$B$17:$BI$27,MATCH(M$7,GRID!$A$17:$A$27,0),MATCH(1,($U$2=GRID!$B$1:$BI$1)*(КАЛЕНДАРЬ!$AA8=GRID!$B$3:$BI$3), 0))*(1-GRID!$B$69),0))</f>
        <v>40800</v>
      </c>
      <c r="O184" s="49" cm="1">
        <f t="array" ref="O184">IF($I$2="Открытый тариф",
INDEX(GRID!$B$4:$BI$14,MATCH(O$7,GRID!$A$4:$A$14,0),MATCH(1,($U$2=GRID!$B$1:$BI$1)*(КАЛЕНДАРЬ!$AA8=GRID!$B$3:$BI$3), 0)),
ROUNDUP(INDEX(GRID!$B$4:$BI$14,MATCH(O$7,GRID!$A$4:$A$14,0),MATCH(1,($U$2=GRID!$B$1:$BI$1)*(КАЛЕНДАРЬ!$AA8=GRID!$B$3:$BI$3),0))*(1-GRID!$B$69),0))</f>
        <v>44800</v>
      </c>
      <c r="P184" s="49" cm="1">
        <f t="array" ref="P184">IF($I$2="Открытый тариф",
INDEX(GRID!$B$17:$BI$27,MATCH(O$7,GRID!$A$17:$A$27,0),MATCH(1,($U$2=GRID!$B$1:$BI$1)*(КАЛЕНДАРЬ!$AA8=GRID!$B$3:$BI$3), 0)),
ROUNDUP(INDEX(GRID!$B$17:$BI$27,MATCH(O$7,GRID!$A$17:$A$27,0),MATCH(1,($U$2=GRID!$B$1:$BI$1)*(КАЛЕНДАРЬ!$AA8=GRID!$B$3:$BI$3), 0))*(1-GRID!$B$69),0))</f>
        <v>47300</v>
      </c>
      <c r="Q184" s="49" t="e" cm="1">
        <f t="array" ref="Q184">IF($I$2="Открытый тариф",
INDEX(GRID!$B$4:$BI$14,MATCH(Q$7,GRID!$A$4:$A$14,0),MATCH(1,($U$2=GRID!$B$1:$BI$1)*(КАЛЕНДАРЬ!$AA8=GRID!$B$3:$BI$3), 0)),
ROUNDUP(INDEX(GRID!$B$4:$BI$14,MATCH(Q$7,GRID!$A$4:$A$14,0),MATCH(1,($U$2=GRID!$B$1:$BI$1)*(КАЛЕНДАРЬ!$AA8=GRID!$B$3:$BI$3),0))*(1-GRID!$B$69),0))</f>
        <v>#N/A</v>
      </c>
      <c r="R184" s="49" t="e" cm="1">
        <f t="array" ref="R184">IF($I$2="Открытый тариф",
INDEX(GRID!$B$17:$BI$27,MATCH(Q$7,GRID!$A$17:$A$27,0),MATCH(1,($U$2=GRID!$B$1:$BI$1)*(КАЛЕНДАРЬ!$AA8=GRID!$B$3:$BI$3), 0)),
ROUNDUP(INDEX(GRID!$B$17:$BI$27,MATCH(Q$7,GRID!$A$17:$A$27,0),MATCH(1,($U$2=GRID!$B$1:$BI$1)*(КАЛЕНДАРЬ!$AA8=GRID!$B$3:$BI$3), 0))*(1-GRID!$B$69),0))</f>
        <v>#N/A</v>
      </c>
      <c r="S184" s="49" t="e" cm="1">
        <f t="array" ref="S184">IF($I$2="Открытый тариф",
INDEX(GRID!$B$4:$BI$14,MATCH(S$7,GRID!$A$4:$A$14,0),MATCH(1,($U$2=GRID!$B$1:$BI$1)*(КАЛЕНДАРЬ!$AA8=GRID!$B$3:$BI$3), 0)),
ROUNDUP(INDEX(GRID!$B$4:$BI$14,MATCH(S$7,GRID!$A$4:$A$14,0),MATCH(1,($U$2=GRID!$B$1:$BI$1)*(КАЛЕНДАРЬ!$AA8=GRID!$B$3:$BI$3),0))*(1-GRID!$B$69),0))</f>
        <v>#N/A</v>
      </c>
      <c r="T184" s="49" t="e" cm="1">
        <f t="array" ref="T184">IF($I$2="Открытый тариф",
INDEX(GRID!$B$17:$BI$27,MATCH(S$7,GRID!$A$17:$A$27,0),MATCH(1,($U$2=GRID!$B$1:$BI$1)*(КАЛЕНДАРЬ!$AA8=GRID!$B$3:$BI$3), 0)),
ROUNDUP(INDEX(GRID!$B$17:$BI$27,MATCH(S$7,GRID!$A$17:$A$27,0),MATCH(1,($U$2=GRID!$B$1:$BI$1)*(КАЛЕНДАРЬ!$AA8=GRID!$B$3:$BI$3), 0))*(1-GRID!$B$69),0))</f>
        <v>#N/A</v>
      </c>
      <c r="U184" s="49" cm="1">
        <f t="array" ref="U184">IF($I$2="Открытый тариф",
INDEX(GRID!$B$4:$BI$14,MATCH(U$7,GRID!$A$4:$A$14,0),MATCH(1,($U$2=GRID!$B$1:$BI$1)*(КАЛЕНДАРЬ!$AA8=GRID!$B$3:$BI$3), 0)),
ROUNDUP(INDEX(GRID!$B$4:$BI$14,MATCH(U$7,GRID!$A$4:$A$14,0),MATCH(1,($U$2=GRID!$B$1:$BI$1)*(КАЛЕНДАРЬ!$AA8=GRID!$B$3:$BI$3),0))*(1-GRID!$B$69),0))</f>
        <v>70000</v>
      </c>
      <c r="V184" s="49" cm="1">
        <f t="array" ref="V184">IF($I$2="Открытый тариф",
INDEX(GRID!$B$17:$BI$27,MATCH(U$7,GRID!$A$17:$A$27,0),MATCH(1,($U$2=GRID!$B$1:$BI$1)*(КАЛЕНДАРЬ!$AA8=GRID!$B$3:$BI$3), 0)),
ROUNDUP(INDEX(GRID!$B$17:$BI$27,MATCH(U$7,GRID!$A$17:$A$27,0),MATCH(1,($U$2=GRID!$B$1:$BI$1)*(КАЛЕНДАРЬ!$AA8=GRID!$B$3:$BI$3), 0))*(1-GRID!$B$69),0))</f>
        <v>72500</v>
      </c>
      <c r="W184" s="49" cm="1">
        <f t="array" ref="W184">IF($I$2="Открытый тариф",
INDEX(GRID!$B$4:$BI$14,MATCH(W$7,GRID!$A$4:$A$14,0),MATCH(1,($U$2=GRID!$B$1:$BI$1)*(КАЛЕНДАРЬ!$AA8=GRID!$B$3:$BI$3), 0)),
ROUNDUP(INDEX(GRID!$B$4:$BI$14,MATCH(W$7,GRID!$A$4:$A$14,0),MATCH(1,($U$2=GRID!$B$1:$BI$1)*(КАЛЕНДАРЬ!$AA8=GRID!$B$3:$BI$3),0))*(1-GRID!$B$69),0))</f>
        <v>266000</v>
      </c>
      <c r="X184" s="49" cm="1">
        <f t="array" ref="X184">IF($I$2="Открытый тариф",
INDEX(GRID!$B$17:$BI$27,MATCH(W$7,GRID!$A$17:$A$27,0),MATCH(1,($U$2=GRID!$B$1:$BI$1)*(КАЛЕНДАРЬ!$AA8=GRID!$B$3:$BI$3), 0)),
ROUNDUP(INDEX(GRID!$B$17:$BI$27,MATCH(W$7,GRID!$A$17:$A$27,0),MATCH(1,($U$2=GRID!$B$1:$BI$1)*(КАЛЕНДАРЬ!$AA8=GRID!$B$3:$BI$3), 0))*(1-GRID!$B$69),0))</f>
        <v>268500</v>
      </c>
    </row>
    <row r="185" spans="1:24" ht="12.75" hidden="1" customHeight="1" x14ac:dyDescent="0.2">
      <c r="A185" s="117" t="s">
        <v>47</v>
      </c>
      <c r="B185" s="117">
        <v>6</v>
      </c>
      <c r="C185" s="47" cm="1">
        <f t="array" ref="C185">IF($I$2="Открытый тариф",
INDEX(GRID!$B$4:$BI$14,MATCH(C$7,GRID!$A$4:$A$14,0),MATCH(1,($U$2=GRID!$B$1:$BI$1)*(КАЛЕНДАРЬ!$AA9=GRID!$B$3:$BI$3), 0)),
ROUNDUP(INDEX(GRID!$B$4:$BI$14,MATCH(C$7,GRID!$A$4:$A$14,0),MATCH(1,($U$2=GRID!$B$1:$BI$1)*(КАЛЕНДАРЬ!$AA9=GRID!$B$3:$BI$3),0))*(1-GRID!$B$69),0))</f>
        <v>23000</v>
      </c>
      <c r="D185" s="48" cm="1">
        <f t="array" ref="D185">IF($I$2="Открытый тариф",
INDEX(GRID!$B$17:$BI$27,MATCH(C$7,GRID!$A$17:$A$27,0),MATCH(1,($U$2=GRID!$B$1:$BI$1)*(КАЛЕНДАРЬ!$AA9=GRID!$B$3:$BI$3), 0)),
ROUNDUP(INDEX(GRID!$B$17:$BI$27,MATCH(C$7,GRID!$A$17:$A$27,0),MATCH(1,($U$2=GRID!$B$1:$BI$1)*(КАЛЕНДАРЬ!$AA9=GRID!$B$3:$BI$3), 0))*(1-GRID!$B$69),0))</f>
        <v>25500</v>
      </c>
      <c r="E185" s="47" cm="1">
        <f t="array" ref="E185">IF($I$2="Открытый тариф",
INDEX(GRID!$B$4:$BI$14,MATCH(E$7,GRID!$A$4:$A$14,0),MATCH(1,($U$2=GRID!$B$1:$BI$1)*(КАЛЕНДАРЬ!$AA9=GRID!$B$3:$BI$3), 0)),
ROUNDUP(INDEX(GRID!$B$4:$BI$14,MATCH(E$7,GRID!$A$4:$A$14,0),MATCH(1,($U$2=GRID!$B$1:$BI$1)*(КАЛЕНДАРЬ!$AA9=GRID!$B$3:$BI$3),0))*(1-GRID!$B$69),0))</f>
        <v>25500</v>
      </c>
      <c r="F185" s="48" cm="1">
        <f t="array" ref="F185">IF($I$2="Открытый тариф",
INDEX(GRID!$B$17:$BI$27,MATCH(E$7,GRID!$A$17:$A$27,0),MATCH(1,($U$2=GRID!$B$1:$BI$1)*(КАЛЕНДАРЬ!$AA9=GRID!$B$3:$BI$3), 0)),
ROUNDUP(INDEX(GRID!$B$17:$BI$27,MATCH(E$7,GRID!$A$17:$A$27,0),MATCH(1,($U$2=GRID!$B$1:$BI$1)*(КАЛЕНДАРЬ!$AA9=GRID!$B$3:$BI$3), 0))*(1-GRID!$B$69),0))</f>
        <v>28000</v>
      </c>
      <c r="G185" s="47" t="e" cm="1">
        <f t="array" ref="G185">IF($I$2="Открытый тариф",
INDEX(GRID!$B$4:$BI$14,MATCH(G$7,GRID!$A$4:$A$14,0),MATCH(1,($U$2=GRID!$B$1:$BI$1)*(КАЛЕНДАРЬ!$AA9=GRID!$B$3:$BI$3), 0)),
ROUNDUP(INDEX(GRID!$B$4:$BI$14,MATCH(G$7,GRID!$A$4:$A$14,0),MATCH(1,($U$2=GRID!$B$1:$BI$1)*(КАЛЕНДАРЬ!$AA9=GRID!$B$3:$BI$3),0))*(1-GRID!$B$69),0))</f>
        <v>#N/A</v>
      </c>
      <c r="H185" s="48" t="e" cm="1">
        <f t="array" ref="H185">IF($I$2="Открытый тариф",
INDEX(GRID!$B$17:$BI$27,MATCH(G$7,GRID!$A$17:$A$27,0),MATCH(1,($U$2=GRID!$B$1:$BI$1)*(КАЛЕНДАРЬ!$AA9=GRID!$B$3:$BI$3), 0)),
ROUNDUP(INDEX(GRID!$B$17:$BI$27,MATCH(G$7,GRID!$A$17:$A$27,0),MATCH(1,($U$2=GRID!$B$1:$BI$1)*(КАЛЕНДАРЬ!$AA9=GRID!$B$3:$BI$3), 0))*(1-GRID!$B$69),0))</f>
        <v>#N/A</v>
      </c>
      <c r="I185" s="47" t="e" cm="1">
        <f t="array" ref="I185">IF($I$2="Открытый тариф",
INDEX(GRID!$B$4:$BI$14,MATCH(I$7,GRID!$A$4:$A$14,0),MATCH(1,($U$2=GRID!$B$1:$BI$1)*(КАЛЕНДАРЬ!$AA9=GRID!$B$3:$BI$3), 0)),
ROUNDUP(INDEX(GRID!$B$4:$BI$14,MATCH(I$7,GRID!$A$4:$A$14,0),MATCH(1,($U$2=GRID!$B$1:$BI$1)*(КАЛЕНДАРЬ!$AA9=GRID!$B$3:$BI$3),0))*(1-GRID!$B$69),0))</f>
        <v>#N/A</v>
      </c>
      <c r="J185" s="48" t="e" cm="1">
        <f t="array" ref="J185">IF($I$2="Открытый тариф",
INDEX(GRID!$B$17:$BI$27,MATCH(I$7,GRID!$A$17:$A$27,0),MATCH(1,($U$2=GRID!$B$1:$BI$1)*(КАЛЕНДАРЬ!$AA9=GRID!$B$3:$BI$3), 0)),
ROUNDUP(INDEX(GRID!$B$17:$BI$27,MATCH(I$7,GRID!$A$17:$A$27,0),MATCH(1,($U$2=GRID!$B$1:$BI$1)*(КАЛЕНДАРЬ!$AA9=GRID!$B$3:$BI$3), 0))*(1-GRID!$B$69),0))</f>
        <v>#N/A</v>
      </c>
      <c r="K185" s="47" cm="1">
        <f t="array" ref="K185">IF($I$2="Открытый тариф",
INDEX(GRID!$B$4:$BI$14,MATCH(K$7,GRID!$A$4:$A$14,0),MATCH(1,($U$2=GRID!$B$1:$BI$1)*(КАЛЕНДАРЬ!$AA9=GRID!$B$3:$BI$3), 0)),
ROUNDUP(INDEX(GRID!$B$4:$BI$14,MATCH(K$7,GRID!$A$4:$A$14,0),MATCH(1,($U$2=GRID!$B$1:$BI$1)*(КАЛЕНДАРЬ!$AA9=GRID!$B$3:$BI$3),0))*(1-GRID!$B$69),0))</f>
        <v>34600</v>
      </c>
      <c r="L185" s="48" cm="1">
        <f t="array" ref="L185">IF($I$2="Открытый тариф",
INDEX(GRID!$B$17:$BI$27,MATCH(K$7,GRID!$A$17:$A$27,0),MATCH(1,($U$2=GRID!$B$1:$BI$1)*(КАЛЕНДАРЬ!$AA9=GRID!$B$3:$BI$3), 0)),
ROUNDUP(INDEX(GRID!$B$17:$BI$27,MATCH(K$7,GRID!$A$17:$A$27,0),MATCH(1,($U$2=GRID!$B$1:$BI$1)*(КАЛЕНДАРЬ!$AA9=GRID!$B$3:$BI$3), 0))*(1-GRID!$B$69),0))</f>
        <v>37100</v>
      </c>
      <c r="M185" s="47" cm="1">
        <f t="array" ref="M185">IF($I$2="Открытый тариф",
INDEX(GRID!$B$4:$BI$14,MATCH(M$7,GRID!$A$4:$A$14,0),MATCH(1,($U$2=GRID!$B$1:$BI$1)*(КАЛЕНДАРЬ!$AA9=GRID!$B$3:$BI$3), 0)),
ROUNDUP(INDEX(GRID!$B$4:$BI$14,MATCH(M$7,GRID!$A$4:$A$14,0),MATCH(1,($U$2=GRID!$B$1:$BI$1)*(КАЛЕНДАРЬ!$AA9=GRID!$B$3:$BI$3),0))*(1-GRID!$B$69),0))</f>
        <v>38300</v>
      </c>
      <c r="N185" s="48" cm="1">
        <f t="array" ref="N185">IF($I$2="Открытый тариф",
INDEX(GRID!$B$17:$BI$27,MATCH(M$7,GRID!$A$17:$A$27,0),MATCH(1,($U$2=GRID!$B$1:$BI$1)*(КАЛЕНДАРЬ!$AA9=GRID!$B$3:$BI$3), 0)),
ROUNDUP(INDEX(GRID!$B$17:$BI$27,MATCH(M$7,GRID!$A$17:$A$27,0),MATCH(1,($U$2=GRID!$B$1:$BI$1)*(КАЛЕНДАРЬ!$AA9=GRID!$B$3:$BI$3), 0))*(1-GRID!$B$69),0))</f>
        <v>40800</v>
      </c>
      <c r="O185" s="49" cm="1">
        <f t="array" ref="O185">IF($I$2="Открытый тариф",
INDEX(GRID!$B$4:$BI$14,MATCH(O$7,GRID!$A$4:$A$14,0),MATCH(1,($U$2=GRID!$B$1:$BI$1)*(КАЛЕНДАРЬ!$AA9=GRID!$B$3:$BI$3), 0)),
ROUNDUP(INDEX(GRID!$B$4:$BI$14,MATCH(O$7,GRID!$A$4:$A$14,0),MATCH(1,($U$2=GRID!$B$1:$BI$1)*(КАЛЕНДАРЬ!$AA9=GRID!$B$3:$BI$3),0))*(1-GRID!$B$69),0))</f>
        <v>44800</v>
      </c>
      <c r="P185" s="49" cm="1">
        <f t="array" ref="P185">IF($I$2="Открытый тариф",
INDEX(GRID!$B$17:$BI$27,MATCH(O$7,GRID!$A$17:$A$27,0),MATCH(1,($U$2=GRID!$B$1:$BI$1)*(КАЛЕНДАРЬ!$AA9=GRID!$B$3:$BI$3), 0)),
ROUNDUP(INDEX(GRID!$B$17:$BI$27,MATCH(O$7,GRID!$A$17:$A$27,0),MATCH(1,($U$2=GRID!$B$1:$BI$1)*(КАЛЕНДАРЬ!$AA9=GRID!$B$3:$BI$3), 0))*(1-GRID!$B$69),0))</f>
        <v>47300</v>
      </c>
      <c r="Q185" s="49" t="e" cm="1">
        <f t="array" ref="Q185">IF($I$2="Открытый тариф",
INDEX(GRID!$B$4:$BI$14,MATCH(Q$7,GRID!$A$4:$A$14,0),MATCH(1,($U$2=GRID!$B$1:$BI$1)*(КАЛЕНДАРЬ!$AA9=GRID!$B$3:$BI$3), 0)),
ROUNDUP(INDEX(GRID!$B$4:$BI$14,MATCH(Q$7,GRID!$A$4:$A$14,0),MATCH(1,($U$2=GRID!$B$1:$BI$1)*(КАЛЕНДАРЬ!$AA9=GRID!$B$3:$BI$3),0))*(1-GRID!$B$69),0))</f>
        <v>#N/A</v>
      </c>
      <c r="R185" s="49" t="e" cm="1">
        <f t="array" ref="R185">IF($I$2="Открытый тариф",
INDEX(GRID!$B$17:$BI$27,MATCH(Q$7,GRID!$A$17:$A$27,0),MATCH(1,($U$2=GRID!$B$1:$BI$1)*(КАЛЕНДАРЬ!$AA9=GRID!$B$3:$BI$3), 0)),
ROUNDUP(INDEX(GRID!$B$17:$BI$27,MATCH(Q$7,GRID!$A$17:$A$27,0),MATCH(1,($U$2=GRID!$B$1:$BI$1)*(КАЛЕНДАРЬ!$AA9=GRID!$B$3:$BI$3), 0))*(1-GRID!$B$69),0))</f>
        <v>#N/A</v>
      </c>
      <c r="S185" s="49" t="e" cm="1">
        <f t="array" ref="S185">IF($I$2="Открытый тариф",
INDEX(GRID!$B$4:$BI$14,MATCH(S$7,GRID!$A$4:$A$14,0),MATCH(1,($U$2=GRID!$B$1:$BI$1)*(КАЛЕНДАРЬ!$AA9=GRID!$B$3:$BI$3), 0)),
ROUNDUP(INDEX(GRID!$B$4:$BI$14,MATCH(S$7,GRID!$A$4:$A$14,0),MATCH(1,($U$2=GRID!$B$1:$BI$1)*(КАЛЕНДАРЬ!$AA9=GRID!$B$3:$BI$3),0))*(1-GRID!$B$69),0))</f>
        <v>#N/A</v>
      </c>
      <c r="T185" s="49" t="e" cm="1">
        <f t="array" ref="T185">IF($I$2="Открытый тариф",
INDEX(GRID!$B$17:$BI$27,MATCH(S$7,GRID!$A$17:$A$27,0),MATCH(1,($U$2=GRID!$B$1:$BI$1)*(КАЛЕНДАРЬ!$AA9=GRID!$B$3:$BI$3), 0)),
ROUNDUP(INDEX(GRID!$B$17:$BI$27,MATCH(S$7,GRID!$A$17:$A$27,0),MATCH(1,($U$2=GRID!$B$1:$BI$1)*(КАЛЕНДАРЬ!$AA9=GRID!$B$3:$BI$3), 0))*(1-GRID!$B$69),0))</f>
        <v>#N/A</v>
      </c>
      <c r="U185" s="49" cm="1">
        <f t="array" ref="U185">IF($I$2="Открытый тариф",
INDEX(GRID!$B$4:$BI$14,MATCH(U$7,GRID!$A$4:$A$14,0),MATCH(1,($U$2=GRID!$B$1:$BI$1)*(КАЛЕНДАРЬ!$AA9=GRID!$B$3:$BI$3), 0)),
ROUNDUP(INDEX(GRID!$B$4:$BI$14,MATCH(U$7,GRID!$A$4:$A$14,0),MATCH(1,($U$2=GRID!$B$1:$BI$1)*(КАЛЕНДАРЬ!$AA9=GRID!$B$3:$BI$3),0))*(1-GRID!$B$69),0))</f>
        <v>70000</v>
      </c>
      <c r="V185" s="49" cm="1">
        <f t="array" ref="V185">IF($I$2="Открытый тариф",
INDEX(GRID!$B$17:$BI$27,MATCH(U$7,GRID!$A$17:$A$27,0),MATCH(1,($U$2=GRID!$B$1:$BI$1)*(КАЛЕНДАРЬ!$AA9=GRID!$B$3:$BI$3), 0)),
ROUNDUP(INDEX(GRID!$B$17:$BI$27,MATCH(U$7,GRID!$A$17:$A$27,0),MATCH(1,($U$2=GRID!$B$1:$BI$1)*(КАЛЕНДАРЬ!$AA9=GRID!$B$3:$BI$3), 0))*(1-GRID!$B$69),0))</f>
        <v>72500</v>
      </c>
      <c r="W185" s="49" cm="1">
        <f t="array" ref="W185">IF($I$2="Открытый тариф",
INDEX(GRID!$B$4:$BI$14,MATCH(W$7,GRID!$A$4:$A$14,0),MATCH(1,($U$2=GRID!$B$1:$BI$1)*(КАЛЕНДАРЬ!$AA9=GRID!$B$3:$BI$3), 0)),
ROUNDUP(INDEX(GRID!$B$4:$BI$14,MATCH(W$7,GRID!$A$4:$A$14,0),MATCH(1,($U$2=GRID!$B$1:$BI$1)*(КАЛЕНДАРЬ!$AA9=GRID!$B$3:$BI$3),0))*(1-GRID!$B$69),0))</f>
        <v>266000</v>
      </c>
      <c r="X185" s="49" cm="1">
        <f t="array" ref="X185">IF($I$2="Открытый тариф",
INDEX(GRID!$B$17:$BI$27,MATCH(W$7,GRID!$A$17:$A$27,0),MATCH(1,($U$2=GRID!$B$1:$BI$1)*(КАЛЕНДАРЬ!$AA9=GRID!$B$3:$BI$3), 0)),
ROUNDUP(INDEX(GRID!$B$17:$BI$27,MATCH(W$7,GRID!$A$17:$A$27,0),MATCH(1,($U$2=GRID!$B$1:$BI$1)*(КАЛЕНДАРЬ!$AA9=GRID!$B$3:$BI$3), 0))*(1-GRID!$B$69),0))</f>
        <v>268500</v>
      </c>
    </row>
    <row r="186" spans="1:24" ht="12.75" hidden="1" customHeight="1" x14ac:dyDescent="0.2">
      <c r="A186" s="117" t="s">
        <v>48</v>
      </c>
      <c r="B186" s="117">
        <v>7</v>
      </c>
      <c r="C186" s="47" cm="1">
        <f t="array" ref="C186">IF($I$2="Открытый тариф",
INDEX(GRID!$B$4:$BI$14,MATCH(C$7,GRID!$A$4:$A$14,0),MATCH(1,($U$2=GRID!$B$1:$BI$1)*(КАЛЕНДАРЬ!$AA10=GRID!$B$3:$BI$3), 0)),
ROUNDUP(INDEX(GRID!$B$4:$BI$14,MATCH(C$7,GRID!$A$4:$A$14,0),MATCH(1,($U$2=GRID!$B$1:$BI$1)*(КАЛЕНДАРЬ!$AA10=GRID!$B$3:$BI$3),0))*(1-GRID!$B$69),0))</f>
        <v>22000</v>
      </c>
      <c r="D186" s="48" cm="1">
        <f t="array" ref="D186">IF($I$2="Открытый тариф",
INDEX(GRID!$B$17:$BI$27,MATCH(C$7,GRID!$A$17:$A$27,0),MATCH(1,($U$2=GRID!$B$1:$BI$1)*(КАЛЕНДАРЬ!$AA10=GRID!$B$3:$BI$3), 0)),
ROUNDUP(INDEX(GRID!$B$17:$BI$27,MATCH(C$7,GRID!$A$17:$A$27,0),MATCH(1,($U$2=GRID!$B$1:$BI$1)*(КАЛЕНДАРЬ!$AA10=GRID!$B$3:$BI$3), 0))*(1-GRID!$B$69),0))</f>
        <v>24500</v>
      </c>
      <c r="E186" s="47" cm="1">
        <f t="array" ref="E186">IF($I$2="Открытый тариф",
INDEX(GRID!$B$4:$BI$14,MATCH(E$7,GRID!$A$4:$A$14,0),MATCH(1,($U$2=GRID!$B$1:$BI$1)*(КАЛЕНДАРЬ!$AA10=GRID!$B$3:$BI$3), 0)),
ROUNDUP(INDEX(GRID!$B$4:$BI$14,MATCH(E$7,GRID!$A$4:$A$14,0),MATCH(1,($U$2=GRID!$B$1:$BI$1)*(КАЛЕНДАРЬ!$AA10=GRID!$B$3:$BI$3),0))*(1-GRID!$B$69),0))</f>
        <v>24300</v>
      </c>
      <c r="F186" s="48" cm="1">
        <f t="array" ref="F186">IF($I$2="Открытый тариф",
INDEX(GRID!$B$17:$BI$27,MATCH(E$7,GRID!$A$17:$A$27,0),MATCH(1,($U$2=GRID!$B$1:$BI$1)*(КАЛЕНДАРЬ!$AA10=GRID!$B$3:$BI$3), 0)),
ROUNDUP(INDEX(GRID!$B$17:$BI$27,MATCH(E$7,GRID!$A$17:$A$27,0),MATCH(1,($U$2=GRID!$B$1:$BI$1)*(КАЛЕНДАРЬ!$AA10=GRID!$B$3:$BI$3), 0))*(1-GRID!$B$69),0))</f>
        <v>26800</v>
      </c>
      <c r="G186" s="47" t="e" cm="1">
        <f t="array" ref="G186">IF($I$2="Открытый тариф",
INDEX(GRID!$B$4:$BI$14,MATCH(G$7,GRID!$A$4:$A$14,0),MATCH(1,($U$2=GRID!$B$1:$BI$1)*(КАЛЕНДАРЬ!$AA10=GRID!$B$3:$BI$3), 0)),
ROUNDUP(INDEX(GRID!$B$4:$BI$14,MATCH(G$7,GRID!$A$4:$A$14,0),MATCH(1,($U$2=GRID!$B$1:$BI$1)*(КАЛЕНДАРЬ!$AA10=GRID!$B$3:$BI$3),0))*(1-GRID!$B$69),0))</f>
        <v>#N/A</v>
      </c>
      <c r="H186" s="48" t="e" cm="1">
        <f t="array" ref="H186">IF($I$2="Открытый тариф",
INDEX(GRID!$B$17:$BI$27,MATCH(G$7,GRID!$A$17:$A$27,0),MATCH(1,($U$2=GRID!$B$1:$BI$1)*(КАЛЕНДАРЬ!$AA10=GRID!$B$3:$BI$3), 0)),
ROUNDUP(INDEX(GRID!$B$17:$BI$27,MATCH(G$7,GRID!$A$17:$A$27,0),MATCH(1,($U$2=GRID!$B$1:$BI$1)*(КАЛЕНДАРЬ!$AA10=GRID!$B$3:$BI$3), 0))*(1-GRID!$B$69),0))</f>
        <v>#N/A</v>
      </c>
      <c r="I186" s="47" t="e" cm="1">
        <f t="array" ref="I186">IF($I$2="Открытый тариф",
INDEX(GRID!$B$4:$BI$14,MATCH(I$7,GRID!$A$4:$A$14,0),MATCH(1,($U$2=GRID!$B$1:$BI$1)*(КАЛЕНДАРЬ!$AA10=GRID!$B$3:$BI$3), 0)),
ROUNDUP(INDEX(GRID!$B$4:$BI$14,MATCH(I$7,GRID!$A$4:$A$14,0),MATCH(1,($U$2=GRID!$B$1:$BI$1)*(КАЛЕНДАРЬ!$AA10=GRID!$B$3:$BI$3),0))*(1-GRID!$B$69),0))</f>
        <v>#N/A</v>
      </c>
      <c r="J186" s="48" t="e" cm="1">
        <f t="array" ref="J186">IF($I$2="Открытый тариф",
INDEX(GRID!$B$17:$BI$27,MATCH(I$7,GRID!$A$17:$A$27,0),MATCH(1,($U$2=GRID!$B$1:$BI$1)*(КАЛЕНДАРЬ!$AA10=GRID!$B$3:$BI$3), 0)),
ROUNDUP(INDEX(GRID!$B$17:$BI$27,MATCH(I$7,GRID!$A$17:$A$27,0),MATCH(1,($U$2=GRID!$B$1:$BI$1)*(КАЛЕНДАРЬ!$AA10=GRID!$B$3:$BI$3), 0))*(1-GRID!$B$69),0))</f>
        <v>#N/A</v>
      </c>
      <c r="K186" s="47" cm="1">
        <f t="array" ref="K186">IF($I$2="Открытый тариф",
INDEX(GRID!$B$4:$BI$14,MATCH(K$7,GRID!$A$4:$A$14,0),MATCH(1,($U$2=GRID!$B$1:$BI$1)*(КАЛЕНДАРЬ!$AA10=GRID!$B$3:$BI$3), 0)),
ROUNDUP(INDEX(GRID!$B$4:$BI$14,MATCH(K$7,GRID!$A$4:$A$14,0),MATCH(1,($U$2=GRID!$B$1:$BI$1)*(КАЛЕНДАРЬ!$AA10=GRID!$B$3:$BI$3),0))*(1-GRID!$B$69),0))</f>
        <v>32800</v>
      </c>
      <c r="L186" s="48" cm="1">
        <f t="array" ref="L186">IF($I$2="Открытый тариф",
INDEX(GRID!$B$17:$BI$27,MATCH(K$7,GRID!$A$17:$A$27,0),MATCH(1,($U$2=GRID!$B$1:$BI$1)*(КАЛЕНДАРЬ!$AA10=GRID!$B$3:$BI$3), 0)),
ROUNDUP(INDEX(GRID!$B$17:$BI$27,MATCH(K$7,GRID!$A$17:$A$27,0),MATCH(1,($U$2=GRID!$B$1:$BI$1)*(КАЛЕНДАРЬ!$AA10=GRID!$B$3:$BI$3), 0))*(1-GRID!$B$69),0))</f>
        <v>35300</v>
      </c>
      <c r="M186" s="47" cm="1">
        <f t="array" ref="M186">IF($I$2="Открытый тариф",
INDEX(GRID!$B$4:$BI$14,MATCH(M$7,GRID!$A$4:$A$14,0),MATCH(1,($U$2=GRID!$B$1:$BI$1)*(КАЛЕНДАРЬ!$AA10=GRID!$B$3:$BI$3), 0)),
ROUNDUP(INDEX(GRID!$B$4:$BI$14,MATCH(M$7,GRID!$A$4:$A$14,0),MATCH(1,($U$2=GRID!$B$1:$BI$1)*(КАЛЕНДАРЬ!$AA10=GRID!$B$3:$BI$3),0))*(1-GRID!$B$69),0))</f>
        <v>36300</v>
      </c>
      <c r="N186" s="48" cm="1">
        <f t="array" ref="N186">IF($I$2="Открытый тариф",
INDEX(GRID!$B$17:$BI$27,MATCH(M$7,GRID!$A$17:$A$27,0),MATCH(1,($U$2=GRID!$B$1:$BI$1)*(КАЛЕНДАРЬ!$AA10=GRID!$B$3:$BI$3), 0)),
ROUNDUP(INDEX(GRID!$B$17:$BI$27,MATCH(M$7,GRID!$A$17:$A$27,0),MATCH(1,($U$2=GRID!$B$1:$BI$1)*(КАЛЕНДАРЬ!$AA10=GRID!$B$3:$BI$3), 0))*(1-GRID!$B$69),0))</f>
        <v>38800</v>
      </c>
      <c r="O186" s="49" cm="1">
        <f t="array" ref="O186">IF($I$2="Открытый тариф",
INDEX(GRID!$B$4:$BI$14,MATCH(O$7,GRID!$A$4:$A$14,0),MATCH(1,($U$2=GRID!$B$1:$BI$1)*(КАЛЕНДАРЬ!$AA10=GRID!$B$3:$BI$3), 0)),
ROUNDUP(INDEX(GRID!$B$4:$BI$14,MATCH(O$7,GRID!$A$4:$A$14,0),MATCH(1,($U$2=GRID!$B$1:$BI$1)*(КАЛЕНДАРЬ!$AA10=GRID!$B$3:$BI$3),0))*(1-GRID!$B$69),0))</f>
        <v>43000</v>
      </c>
      <c r="P186" s="49" cm="1">
        <f t="array" ref="P186">IF($I$2="Открытый тариф",
INDEX(GRID!$B$17:$BI$27,MATCH(O$7,GRID!$A$17:$A$27,0),MATCH(1,($U$2=GRID!$B$1:$BI$1)*(КАЛЕНДАРЬ!$AA10=GRID!$B$3:$BI$3), 0)),
ROUNDUP(INDEX(GRID!$B$17:$BI$27,MATCH(O$7,GRID!$A$17:$A$27,0),MATCH(1,($U$2=GRID!$B$1:$BI$1)*(КАЛЕНДАРЬ!$AA10=GRID!$B$3:$BI$3), 0))*(1-GRID!$B$69),0))</f>
        <v>45500</v>
      </c>
      <c r="Q186" s="49" t="e" cm="1">
        <f t="array" ref="Q186">IF($I$2="Открытый тариф",
INDEX(GRID!$B$4:$BI$14,MATCH(Q$7,GRID!$A$4:$A$14,0),MATCH(1,($U$2=GRID!$B$1:$BI$1)*(КАЛЕНДАРЬ!$AA10=GRID!$B$3:$BI$3), 0)),
ROUNDUP(INDEX(GRID!$B$4:$BI$14,MATCH(Q$7,GRID!$A$4:$A$14,0),MATCH(1,($U$2=GRID!$B$1:$BI$1)*(КАЛЕНДАРЬ!$AA10=GRID!$B$3:$BI$3),0))*(1-GRID!$B$69),0))</f>
        <v>#N/A</v>
      </c>
      <c r="R186" s="49" t="e" cm="1">
        <f t="array" ref="R186">IF($I$2="Открытый тариф",
INDEX(GRID!$B$17:$BI$27,MATCH(Q$7,GRID!$A$17:$A$27,0),MATCH(1,($U$2=GRID!$B$1:$BI$1)*(КАЛЕНДАРЬ!$AA10=GRID!$B$3:$BI$3), 0)),
ROUNDUP(INDEX(GRID!$B$17:$BI$27,MATCH(Q$7,GRID!$A$17:$A$27,0),MATCH(1,($U$2=GRID!$B$1:$BI$1)*(КАЛЕНДАРЬ!$AA10=GRID!$B$3:$BI$3), 0))*(1-GRID!$B$69),0))</f>
        <v>#N/A</v>
      </c>
      <c r="S186" s="49" t="e" cm="1">
        <f t="array" ref="S186">IF($I$2="Открытый тариф",
INDEX(GRID!$B$4:$BI$14,MATCH(S$7,GRID!$A$4:$A$14,0),MATCH(1,($U$2=GRID!$B$1:$BI$1)*(КАЛЕНДАРЬ!$AA10=GRID!$B$3:$BI$3), 0)),
ROUNDUP(INDEX(GRID!$B$4:$BI$14,MATCH(S$7,GRID!$A$4:$A$14,0),MATCH(1,($U$2=GRID!$B$1:$BI$1)*(КАЛЕНДАРЬ!$AA10=GRID!$B$3:$BI$3),0))*(1-GRID!$B$69),0))</f>
        <v>#N/A</v>
      </c>
      <c r="T186" s="49" t="e" cm="1">
        <f t="array" ref="T186">IF($I$2="Открытый тариф",
INDEX(GRID!$B$17:$BI$27,MATCH(S$7,GRID!$A$17:$A$27,0),MATCH(1,($U$2=GRID!$B$1:$BI$1)*(КАЛЕНДАРЬ!$AA10=GRID!$B$3:$BI$3), 0)),
ROUNDUP(INDEX(GRID!$B$17:$BI$27,MATCH(S$7,GRID!$A$17:$A$27,0),MATCH(1,($U$2=GRID!$B$1:$BI$1)*(КАЛЕНДАРЬ!$AA10=GRID!$B$3:$BI$3), 0))*(1-GRID!$B$69),0))</f>
        <v>#N/A</v>
      </c>
      <c r="U186" s="49" cm="1">
        <f t="array" ref="U186">IF($I$2="Открытый тариф",
INDEX(GRID!$B$4:$BI$14,MATCH(U$7,GRID!$A$4:$A$14,0),MATCH(1,($U$2=GRID!$B$1:$BI$1)*(КАЛЕНДАРЬ!$AA10=GRID!$B$3:$BI$3), 0)),
ROUNDUP(INDEX(GRID!$B$4:$BI$14,MATCH(U$7,GRID!$A$4:$A$14,0),MATCH(1,($U$2=GRID!$B$1:$BI$1)*(КАЛЕНДАРЬ!$AA10=GRID!$B$3:$BI$3),0))*(1-GRID!$B$69),0))</f>
        <v>67000</v>
      </c>
      <c r="V186" s="49" cm="1">
        <f t="array" ref="V186">IF($I$2="Открытый тариф",
INDEX(GRID!$B$17:$BI$27,MATCH(U$7,GRID!$A$17:$A$27,0),MATCH(1,($U$2=GRID!$B$1:$BI$1)*(КАЛЕНДАРЬ!$AA10=GRID!$B$3:$BI$3), 0)),
ROUNDUP(INDEX(GRID!$B$17:$BI$27,MATCH(U$7,GRID!$A$17:$A$27,0),MATCH(1,($U$2=GRID!$B$1:$BI$1)*(КАЛЕНДАРЬ!$AA10=GRID!$B$3:$BI$3), 0))*(1-GRID!$B$69),0))</f>
        <v>69500</v>
      </c>
      <c r="W186" s="49" cm="1">
        <f t="array" ref="W186">IF($I$2="Открытый тариф",
INDEX(GRID!$B$4:$BI$14,MATCH(W$7,GRID!$A$4:$A$14,0),MATCH(1,($U$2=GRID!$B$1:$BI$1)*(КАЛЕНДАРЬ!$AA10=GRID!$B$3:$BI$3), 0)),
ROUNDUP(INDEX(GRID!$B$4:$BI$14,MATCH(W$7,GRID!$A$4:$A$14,0),MATCH(1,($U$2=GRID!$B$1:$BI$1)*(КАЛЕНДАРЬ!$AA10=GRID!$B$3:$BI$3),0))*(1-GRID!$B$69),0))</f>
        <v>258000</v>
      </c>
      <c r="X186" s="49" cm="1">
        <f t="array" ref="X186">IF($I$2="Открытый тариф",
INDEX(GRID!$B$17:$BI$27,MATCH(W$7,GRID!$A$17:$A$27,0),MATCH(1,($U$2=GRID!$B$1:$BI$1)*(КАЛЕНДАРЬ!$AA10=GRID!$B$3:$BI$3), 0)),
ROUNDUP(INDEX(GRID!$B$17:$BI$27,MATCH(W$7,GRID!$A$17:$A$27,0),MATCH(1,($U$2=GRID!$B$1:$BI$1)*(КАЛЕНДАРЬ!$AA10=GRID!$B$3:$BI$3), 0))*(1-GRID!$B$69),0))</f>
        <v>260500</v>
      </c>
    </row>
    <row r="187" spans="1:24" ht="12.75" hidden="1" customHeight="1" x14ac:dyDescent="0.2">
      <c r="A187" s="117" t="s">
        <v>42</v>
      </c>
      <c r="B187" s="117">
        <v>8</v>
      </c>
      <c r="C187" s="47" cm="1">
        <f t="array" ref="C187">IF($I$2="Открытый тариф",
INDEX(GRID!$B$4:$BI$14,MATCH(C$7,GRID!$A$4:$A$14,0),MATCH(1,($U$2=GRID!$B$1:$BI$1)*(КАЛЕНДАРЬ!$AA11=GRID!$B$3:$BI$3), 0)),
ROUNDUP(INDEX(GRID!$B$4:$BI$14,MATCH(C$7,GRID!$A$4:$A$14,0),MATCH(1,($U$2=GRID!$B$1:$BI$1)*(КАЛЕНДАРЬ!$AA11=GRID!$B$3:$BI$3),0))*(1-GRID!$B$69),0))</f>
        <v>22000</v>
      </c>
      <c r="D187" s="48" cm="1">
        <f t="array" ref="D187">IF($I$2="Открытый тариф",
INDEX(GRID!$B$17:$BI$27,MATCH(C$7,GRID!$A$17:$A$27,0),MATCH(1,($U$2=GRID!$B$1:$BI$1)*(КАЛЕНДАРЬ!$AA11=GRID!$B$3:$BI$3), 0)),
ROUNDUP(INDEX(GRID!$B$17:$BI$27,MATCH(C$7,GRID!$A$17:$A$27,0),MATCH(1,($U$2=GRID!$B$1:$BI$1)*(КАЛЕНДАРЬ!$AA11=GRID!$B$3:$BI$3), 0))*(1-GRID!$B$69),0))</f>
        <v>24500</v>
      </c>
      <c r="E187" s="47" cm="1">
        <f t="array" ref="E187">IF($I$2="Открытый тариф",
INDEX(GRID!$B$4:$BI$14,MATCH(E$7,GRID!$A$4:$A$14,0),MATCH(1,($U$2=GRID!$B$1:$BI$1)*(КАЛЕНДАРЬ!$AA11=GRID!$B$3:$BI$3), 0)),
ROUNDUP(INDEX(GRID!$B$4:$BI$14,MATCH(E$7,GRID!$A$4:$A$14,0),MATCH(1,($U$2=GRID!$B$1:$BI$1)*(КАЛЕНДАРЬ!$AA11=GRID!$B$3:$BI$3),0))*(1-GRID!$B$69),0))</f>
        <v>24300</v>
      </c>
      <c r="F187" s="48" cm="1">
        <f t="array" ref="F187">IF($I$2="Открытый тариф",
INDEX(GRID!$B$17:$BI$27,MATCH(E$7,GRID!$A$17:$A$27,0),MATCH(1,($U$2=GRID!$B$1:$BI$1)*(КАЛЕНДАРЬ!$AA11=GRID!$B$3:$BI$3), 0)),
ROUNDUP(INDEX(GRID!$B$17:$BI$27,MATCH(E$7,GRID!$A$17:$A$27,0),MATCH(1,($U$2=GRID!$B$1:$BI$1)*(КАЛЕНДАРЬ!$AA11=GRID!$B$3:$BI$3), 0))*(1-GRID!$B$69),0))</f>
        <v>26800</v>
      </c>
      <c r="G187" s="47" t="e" cm="1">
        <f t="array" ref="G187">IF($I$2="Открытый тариф",
INDEX(GRID!$B$4:$BI$14,MATCH(G$7,GRID!$A$4:$A$14,0),MATCH(1,($U$2=GRID!$B$1:$BI$1)*(КАЛЕНДАРЬ!$AA11=GRID!$B$3:$BI$3), 0)),
ROUNDUP(INDEX(GRID!$B$4:$BI$14,MATCH(G$7,GRID!$A$4:$A$14,0),MATCH(1,($U$2=GRID!$B$1:$BI$1)*(КАЛЕНДАРЬ!$AA11=GRID!$B$3:$BI$3),0))*(1-GRID!$B$69),0))</f>
        <v>#N/A</v>
      </c>
      <c r="H187" s="48" t="e" cm="1">
        <f t="array" ref="H187">IF($I$2="Открытый тариф",
INDEX(GRID!$B$17:$BI$27,MATCH(G$7,GRID!$A$17:$A$27,0),MATCH(1,($U$2=GRID!$B$1:$BI$1)*(КАЛЕНДАРЬ!$AA11=GRID!$B$3:$BI$3), 0)),
ROUNDUP(INDEX(GRID!$B$17:$BI$27,MATCH(G$7,GRID!$A$17:$A$27,0),MATCH(1,($U$2=GRID!$B$1:$BI$1)*(КАЛЕНДАРЬ!$AA11=GRID!$B$3:$BI$3), 0))*(1-GRID!$B$69),0))</f>
        <v>#N/A</v>
      </c>
      <c r="I187" s="47" t="e" cm="1">
        <f t="array" ref="I187">IF($I$2="Открытый тариф",
INDEX(GRID!$B$4:$BI$14,MATCH(I$7,GRID!$A$4:$A$14,0),MATCH(1,($U$2=GRID!$B$1:$BI$1)*(КАЛЕНДАРЬ!$AA11=GRID!$B$3:$BI$3), 0)),
ROUNDUP(INDEX(GRID!$B$4:$BI$14,MATCH(I$7,GRID!$A$4:$A$14,0),MATCH(1,($U$2=GRID!$B$1:$BI$1)*(КАЛЕНДАРЬ!$AA11=GRID!$B$3:$BI$3),0))*(1-GRID!$B$69),0))</f>
        <v>#N/A</v>
      </c>
      <c r="J187" s="48" t="e" cm="1">
        <f t="array" ref="J187">IF($I$2="Открытый тариф",
INDEX(GRID!$B$17:$BI$27,MATCH(I$7,GRID!$A$17:$A$27,0),MATCH(1,($U$2=GRID!$B$1:$BI$1)*(КАЛЕНДАРЬ!$AA11=GRID!$B$3:$BI$3), 0)),
ROUNDUP(INDEX(GRID!$B$17:$BI$27,MATCH(I$7,GRID!$A$17:$A$27,0),MATCH(1,($U$2=GRID!$B$1:$BI$1)*(КАЛЕНДАРЬ!$AA11=GRID!$B$3:$BI$3), 0))*(1-GRID!$B$69),0))</f>
        <v>#N/A</v>
      </c>
      <c r="K187" s="47" cm="1">
        <f t="array" ref="K187">IF($I$2="Открытый тариф",
INDEX(GRID!$B$4:$BI$14,MATCH(K$7,GRID!$A$4:$A$14,0),MATCH(1,($U$2=GRID!$B$1:$BI$1)*(КАЛЕНДАРЬ!$AA11=GRID!$B$3:$BI$3), 0)),
ROUNDUP(INDEX(GRID!$B$4:$BI$14,MATCH(K$7,GRID!$A$4:$A$14,0),MATCH(1,($U$2=GRID!$B$1:$BI$1)*(КАЛЕНДАРЬ!$AA11=GRID!$B$3:$BI$3),0))*(1-GRID!$B$69),0))</f>
        <v>32800</v>
      </c>
      <c r="L187" s="48" cm="1">
        <f t="array" ref="L187">IF($I$2="Открытый тариф",
INDEX(GRID!$B$17:$BI$27,MATCH(K$7,GRID!$A$17:$A$27,0),MATCH(1,($U$2=GRID!$B$1:$BI$1)*(КАЛЕНДАРЬ!$AA11=GRID!$B$3:$BI$3), 0)),
ROUNDUP(INDEX(GRID!$B$17:$BI$27,MATCH(K$7,GRID!$A$17:$A$27,0),MATCH(1,($U$2=GRID!$B$1:$BI$1)*(КАЛЕНДАРЬ!$AA11=GRID!$B$3:$BI$3), 0))*(1-GRID!$B$69),0))</f>
        <v>35300</v>
      </c>
      <c r="M187" s="47" cm="1">
        <f t="array" ref="M187">IF($I$2="Открытый тариф",
INDEX(GRID!$B$4:$BI$14,MATCH(M$7,GRID!$A$4:$A$14,0),MATCH(1,($U$2=GRID!$B$1:$BI$1)*(КАЛЕНДАРЬ!$AA11=GRID!$B$3:$BI$3), 0)),
ROUNDUP(INDEX(GRID!$B$4:$BI$14,MATCH(M$7,GRID!$A$4:$A$14,0),MATCH(1,($U$2=GRID!$B$1:$BI$1)*(КАЛЕНДАРЬ!$AA11=GRID!$B$3:$BI$3),0))*(1-GRID!$B$69),0))</f>
        <v>36300</v>
      </c>
      <c r="N187" s="48" cm="1">
        <f t="array" ref="N187">IF($I$2="Открытый тариф",
INDEX(GRID!$B$17:$BI$27,MATCH(M$7,GRID!$A$17:$A$27,0),MATCH(1,($U$2=GRID!$B$1:$BI$1)*(КАЛЕНДАРЬ!$AA11=GRID!$B$3:$BI$3), 0)),
ROUNDUP(INDEX(GRID!$B$17:$BI$27,MATCH(M$7,GRID!$A$17:$A$27,0),MATCH(1,($U$2=GRID!$B$1:$BI$1)*(КАЛЕНДАРЬ!$AA11=GRID!$B$3:$BI$3), 0))*(1-GRID!$B$69),0))</f>
        <v>38800</v>
      </c>
      <c r="O187" s="49" cm="1">
        <f t="array" ref="O187">IF($I$2="Открытый тариф",
INDEX(GRID!$B$4:$BI$14,MATCH(O$7,GRID!$A$4:$A$14,0),MATCH(1,($U$2=GRID!$B$1:$BI$1)*(КАЛЕНДАРЬ!$AA11=GRID!$B$3:$BI$3), 0)),
ROUNDUP(INDEX(GRID!$B$4:$BI$14,MATCH(O$7,GRID!$A$4:$A$14,0),MATCH(1,($U$2=GRID!$B$1:$BI$1)*(КАЛЕНДАРЬ!$AA11=GRID!$B$3:$BI$3),0))*(1-GRID!$B$69),0))</f>
        <v>43000</v>
      </c>
      <c r="P187" s="49" cm="1">
        <f t="array" ref="P187">IF($I$2="Открытый тариф",
INDEX(GRID!$B$17:$BI$27,MATCH(O$7,GRID!$A$17:$A$27,0),MATCH(1,($U$2=GRID!$B$1:$BI$1)*(КАЛЕНДАРЬ!$AA11=GRID!$B$3:$BI$3), 0)),
ROUNDUP(INDEX(GRID!$B$17:$BI$27,MATCH(O$7,GRID!$A$17:$A$27,0),MATCH(1,($U$2=GRID!$B$1:$BI$1)*(КАЛЕНДАРЬ!$AA11=GRID!$B$3:$BI$3), 0))*(1-GRID!$B$69),0))</f>
        <v>45500</v>
      </c>
      <c r="Q187" s="49" t="e" cm="1">
        <f t="array" ref="Q187">IF($I$2="Открытый тариф",
INDEX(GRID!$B$4:$BI$14,MATCH(Q$7,GRID!$A$4:$A$14,0),MATCH(1,($U$2=GRID!$B$1:$BI$1)*(КАЛЕНДАРЬ!$AA11=GRID!$B$3:$BI$3), 0)),
ROUNDUP(INDEX(GRID!$B$4:$BI$14,MATCH(Q$7,GRID!$A$4:$A$14,0),MATCH(1,($U$2=GRID!$B$1:$BI$1)*(КАЛЕНДАРЬ!$AA11=GRID!$B$3:$BI$3),0))*(1-GRID!$B$69),0))</f>
        <v>#N/A</v>
      </c>
      <c r="R187" s="49" t="e" cm="1">
        <f t="array" ref="R187">IF($I$2="Открытый тариф",
INDEX(GRID!$B$17:$BI$27,MATCH(Q$7,GRID!$A$17:$A$27,0),MATCH(1,($U$2=GRID!$B$1:$BI$1)*(КАЛЕНДАРЬ!$AA11=GRID!$B$3:$BI$3), 0)),
ROUNDUP(INDEX(GRID!$B$17:$BI$27,MATCH(Q$7,GRID!$A$17:$A$27,0),MATCH(1,($U$2=GRID!$B$1:$BI$1)*(КАЛЕНДАРЬ!$AA11=GRID!$B$3:$BI$3), 0))*(1-GRID!$B$69),0))</f>
        <v>#N/A</v>
      </c>
      <c r="S187" s="49" t="e" cm="1">
        <f t="array" ref="S187">IF($I$2="Открытый тариф",
INDEX(GRID!$B$4:$BI$14,MATCH(S$7,GRID!$A$4:$A$14,0),MATCH(1,($U$2=GRID!$B$1:$BI$1)*(КАЛЕНДАРЬ!$AA11=GRID!$B$3:$BI$3), 0)),
ROUNDUP(INDEX(GRID!$B$4:$BI$14,MATCH(S$7,GRID!$A$4:$A$14,0),MATCH(1,($U$2=GRID!$B$1:$BI$1)*(КАЛЕНДАРЬ!$AA11=GRID!$B$3:$BI$3),0))*(1-GRID!$B$69),0))</f>
        <v>#N/A</v>
      </c>
      <c r="T187" s="49" t="e" cm="1">
        <f t="array" ref="T187">IF($I$2="Открытый тариф",
INDEX(GRID!$B$17:$BI$27,MATCH(S$7,GRID!$A$17:$A$27,0),MATCH(1,($U$2=GRID!$B$1:$BI$1)*(КАЛЕНДАРЬ!$AA11=GRID!$B$3:$BI$3), 0)),
ROUNDUP(INDEX(GRID!$B$17:$BI$27,MATCH(S$7,GRID!$A$17:$A$27,0),MATCH(1,($U$2=GRID!$B$1:$BI$1)*(КАЛЕНДАРЬ!$AA11=GRID!$B$3:$BI$3), 0))*(1-GRID!$B$69),0))</f>
        <v>#N/A</v>
      </c>
      <c r="U187" s="49" cm="1">
        <f t="array" ref="U187">IF($I$2="Открытый тариф",
INDEX(GRID!$B$4:$BI$14,MATCH(U$7,GRID!$A$4:$A$14,0),MATCH(1,($U$2=GRID!$B$1:$BI$1)*(КАЛЕНДАРЬ!$AA11=GRID!$B$3:$BI$3), 0)),
ROUNDUP(INDEX(GRID!$B$4:$BI$14,MATCH(U$7,GRID!$A$4:$A$14,0),MATCH(1,($U$2=GRID!$B$1:$BI$1)*(КАЛЕНДАРЬ!$AA11=GRID!$B$3:$BI$3),0))*(1-GRID!$B$69),0))</f>
        <v>67000</v>
      </c>
      <c r="V187" s="49" cm="1">
        <f t="array" ref="V187">IF($I$2="Открытый тариф",
INDEX(GRID!$B$17:$BI$27,MATCH(U$7,GRID!$A$17:$A$27,0),MATCH(1,($U$2=GRID!$B$1:$BI$1)*(КАЛЕНДАРЬ!$AA11=GRID!$B$3:$BI$3), 0)),
ROUNDUP(INDEX(GRID!$B$17:$BI$27,MATCH(U$7,GRID!$A$17:$A$27,0),MATCH(1,($U$2=GRID!$B$1:$BI$1)*(КАЛЕНДАРЬ!$AA11=GRID!$B$3:$BI$3), 0))*(1-GRID!$B$69),0))</f>
        <v>69500</v>
      </c>
      <c r="W187" s="49" cm="1">
        <f t="array" ref="W187">IF($I$2="Открытый тариф",
INDEX(GRID!$B$4:$BI$14,MATCH(W$7,GRID!$A$4:$A$14,0),MATCH(1,($U$2=GRID!$B$1:$BI$1)*(КАЛЕНДАРЬ!$AA11=GRID!$B$3:$BI$3), 0)),
ROUNDUP(INDEX(GRID!$B$4:$BI$14,MATCH(W$7,GRID!$A$4:$A$14,0),MATCH(1,($U$2=GRID!$B$1:$BI$1)*(КАЛЕНДАРЬ!$AA11=GRID!$B$3:$BI$3),0))*(1-GRID!$B$69),0))</f>
        <v>258000</v>
      </c>
      <c r="X187" s="49" cm="1">
        <f t="array" ref="X187">IF($I$2="Открытый тариф",
INDEX(GRID!$B$17:$BI$27,MATCH(W$7,GRID!$A$17:$A$27,0),MATCH(1,($U$2=GRID!$B$1:$BI$1)*(КАЛЕНДАРЬ!$AA11=GRID!$B$3:$BI$3), 0)),
ROUNDUP(INDEX(GRID!$B$17:$BI$27,MATCH(W$7,GRID!$A$17:$A$27,0),MATCH(1,($U$2=GRID!$B$1:$BI$1)*(КАЛЕНДАРЬ!$AA11=GRID!$B$3:$BI$3), 0))*(1-GRID!$B$69),0))</f>
        <v>260500</v>
      </c>
    </row>
    <row r="188" spans="1:24" ht="12.75" hidden="1" customHeight="1" x14ac:dyDescent="0.2">
      <c r="A188" s="117" t="s">
        <v>43</v>
      </c>
      <c r="B188" s="117">
        <v>9</v>
      </c>
      <c r="C188" s="47" cm="1">
        <f t="array" ref="C188">IF($I$2="Открытый тариф",
INDEX(GRID!$B$4:$BI$14,MATCH(C$7,GRID!$A$4:$A$14,0),MATCH(1,($U$2=GRID!$B$1:$BI$1)*(КАЛЕНДАРЬ!$AA12=GRID!$B$3:$BI$3), 0)),
ROUNDUP(INDEX(GRID!$B$4:$BI$14,MATCH(C$7,GRID!$A$4:$A$14,0),MATCH(1,($U$2=GRID!$B$1:$BI$1)*(КАЛЕНДАРЬ!$AA12=GRID!$B$3:$BI$3),0))*(1-GRID!$B$69),0))</f>
        <v>22000</v>
      </c>
      <c r="D188" s="48" cm="1">
        <f t="array" ref="D188">IF($I$2="Открытый тариф",
INDEX(GRID!$B$17:$BI$27,MATCH(C$7,GRID!$A$17:$A$27,0),MATCH(1,($U$2=GRID!$B$1:$BI$1)*(КАЛЕНДАРЬ!$AA12=GRID!$B$3:$BI$3), 0)),
ROUNDUP(INDEX(GRID!$B$17:$BI$27,MATCH(C$7,GRID!$A$17:$A$27,0),MATCH(1,($U$2=GRID!$B$1:$BI$1)*(КАЛЕНДАРЬ!$AA12=GRID!$B$3:$BI$3), 0))*(1-GRID!$B$69),0))</f>
        <v>24500</v>
      </c>
      <c r="E188" s="47" cm="1">
        <f t="array" ref="E188">IF($I$2="Открытый тариф",
INDEX(GRID!$B$4:$BI$14,MATCH(E$7,GRID!$A$4:$A$14,0),MATCH(1,($U$2=GRID!$B$1:$BI$1)*(КАЛЕНДАРЬ!$AA12=GRID!$B$3:$BI$3), 0)),
ROUNDUP(INDEX(GRID!$B$4:$BI$14,MATCH(E$7,GRID!$A$4:$A$14,0),MATCH(1,($U$2=GRID!$B$1:$BI$1)*(КАЛЕНДАРЬ!$AA12=GRID!$B$3:$BI$3),0))*(1-GRID!$B$69),0))</f>
        <v>24300</v>
      </c>
      <c r="F188" s="48" cm="1">
        <f t="array" ref="F188">IF($I$2="Открытый тариф",
INDEX(GRID!$B$17:$BI$27,MATCH(E$7,GRID!$A$17:$A$27,0),MATCH(1,($U$2=GRID!$B$1:$BI$1)*(КАЛЕНДАРЬ!$AA12=GRID!$B$3:$BI$3), 0)),
ROUNDUP(INDEX(GRID!$B$17:$BI$27,MATCH(E$7,GRID!$A$17:$A$27,0),MATCH(1,($U$2=GRID!$B$1:$BI$1)*(КАЛЕНДАРЬ!$AA12=GRID!$B$3:$BI$3), 0))*(1-GRID!$B$69),0))</f>
        <v>26800</v>
      </c>
      <c r="G188" s="47" t="e" cm="1">
        <f t="array" ref="G188">IF($I$2="Открытый тариф",
INDEX(GRID!$B$4:$BI$14,MATCH(G$7,GRID!$A$4:$A$14,0),MATCH(1,($U$2=GRID!$B$1:$BI$1)*(КАЛЕНДАРЬ!$AA12=GRID!$B$3:$BI$3), 0)),
ROUNDUP(INDEX(GRID!$B$4:$BI$14,MATCH(G$7,GRID!$A$4:$A$14,0),MATCH(1,($U$2=GRID!$B$1:$BI$1)*(КАЛЕНДАРЬ!$AA12=GRID!$B$3:$BI$3),0))*(1-GRID!$B$69),0))</f>
        <v>#N/A</v>
      </c>
      <c r="H188" s="48" t="e" cm="1">
        <f t="array" ref="H188">IF($I$2="Открытый тариф",
INDEX(GRID!$B$17:$BI$27,MATCH(G$7,GRID!$A$17:$A$27,0),MATCH(1,($U$2=GRID!$B$1:$BI$1)*(КАЛЕНДАРЬ!$AA12=GRID!$B$3:$BI$3), 0)),
ROUNDUP(INDEX(GRID!$B$17:$BI$27,MATCH(G$7,GRID!$A$17:$A$27,0),MATCH(1,($U$2=GRID!$B$1:$BI$1)*(КАЛЕНДАРЬ!$AA12=GRID!$B$3:$BI$3), 0))*(1-GRID!$B$69),0))</f>
        <v>#N/A</v>
      </c>
      <c r="I188" s="47" t="e" cm="1">
        <f t="array" ref="I188">IF($I$2="Открытый тариф",
INDEX(GRID!$B$4:$BI$14,MATCH(I$7,GRID!$A$4:$A$14,0),MATCH(1,($U$2=GRID!$B$1:$BI$1)*(КАЛЕНДАРЬ!$AA12=GRID!$B$3:$BI$3), 0)),
ROUNDUP(INDEX(GRID!$B$4:$BI$14,MATCH(I$7,GRID!$A$4:$A$14,0),MATCH(1,($U$2=GRID!$B$1:$BI$1)*(КАЛЕНДАРЬ!$AA12=GRID!$B$3:$BI$3),0))*(1-GRID!$B$69),0))</f>
        <v>#N/A</v>
      </c>
      <c r="J188" s="48" t="e" cm="1">
        <f t="array" ref="J188">IF($I$2="Открытый тариф",
INDEX(GRID!$B$17:$BI$27,MATCH(I$7,GRID!$A$17:$A$27,0),MATCH(1,($U$2=GRID!$B$1:$BI$1)*(КАЛЕНДАРЬ!$AA12=GRID!$B$3:$BI$3), 0)),
ROUNDUP(INDEX(GRID!$B$17:$BI$27,MATCH(I$7,GRID!$A$17:$A$27,0),MATCH(1,($U$2=GRID!$B$1:$BI$1)*(КАЛЕНДАРЬ!$AA12=GRID!$B$3:$BI$3), 0))*(1-GRID!$B$69),0))</f>
        <v>#N/A</v>
      </c>
      <c r="K188" s="47" cm="1">
        <f t="array" ref="K188">IF($I$2="Открытый тариф",
INDEX(GRID!$B$4:$BI$14,MATCH(K$7,GRID!$A$4:$A$14,0),MATCH(1,($U$2=GRID!$B$1:$BI$1)*(КАЛЕНДАРЬ!$AA12=GRID!$B$3:$BI$3), 0)),
ROUNDUP(INDEX(GRID!$B$4:$BI$14,MATCH(K$7,GRID!$A$4:$A$14,0),MATCH(1,($U$2=GRID!$B$1:$BI$1)*(КАЛЕНДАРЬ!$AA12=GRID!$B$3:$BI$3),0))*(1-GRID!$B$69),0))</f>
        <v>32800</v>
      </c>
      <c r="L188" s="48" cm="1">
        <f t="array" ref="L188">IF($I$2="Открытый тариф",
INDEX(GRID!$B$17:$BI$27,MATCH(K$7,GRID!$A$17:$A$27,0),MATCH(1,($U$2=GRID!$B$1:$BI$1)*(КАЛЕНДАРЬ!$AA12=GRID!$B$3:$BI$3), 0)),
ROUNDUP(INDEX(GRID!$B$17:$BI$27,MATCH(K$7,GRID!$A$17:$A$27,0),MATCH(1,($U$2=GRID!$B$1:$BI$1)*(КАЛЕНДАРЬ!$AA12=GRID!$B$3:$BI$3), 0))*(1-GRID!$B$69),0))</f>
        <v>35300</v>
      </c>
      <c r="M188" s="47" cm="1">
        <f t="array" ref="M188">IF($I$2="Открытый тариф",
INDEX(GRID!$B$4:$BI$14,MATCH(M$7,GRID!$A$4:$A$14,0),MATCH(1,($U$2=GRID!$B$1:$BI$1)*(КАЛЕНДАРЬ!$AA12=GRID!$B$3:$BI$3), 0)),
ROUNDUP(INDEX(GRID!$B$4:$BI$14,MATCH(M$7,GRID!$A$4:$A$14,0),MATCH(1,($U$2=GRID!$B$1:$BI$1)*(КАЛЕНДАРЬ!$AA12=GRID!$B$3:$BI$3),0))*(1-GRID!$B$69),0))</f>
        <v>36300</v>
      </c>
      <c r="N188" s="48" cm="1">
        <f t="array" ref="N188">IF($I$2="Открытый тариф",
INDEX(GRID!$B$17:$BI$27,MATCH(M$7,GRID!$A$17:$A$27,0),MATCH(1,($U$2=GRID!$B$1:$BI$1)*(КАЛЕНДАРЬ!$AA12=GRID!$B$3:$BI$3), 0)),
ROUNDUP(INDEX(GRID!$B$17:$BI$27,MATCH(M$7,GRID!$A$17:$A$27,0),MATCH(1,($U$2=GRID!$B$1:$BI$1)*(КАЛЕНДАРЬ!$AA12=GRID!$B$3:$BI$3), 0))*(1-GRID!$B$69),0))</f>
        <v>38800</v>
      </c>
      <c r="O188" s="49" cm="1">
        <f t="array" ref="O188">IF($I$2="Открытый тариф",
INDEX(GRID!$B$4:$BI$14,MATCH(O$7,GRID!$A$4:$A$14,0),MATCH(1,($U$2=GRID!$B$1:$BI$1)*(КАЛЕНДАРЬ!$AA12=GRID!$B$3:$BI$3), 0)),
ROUNDUP(INDEX(GRID!$B$4:$BI$14,MATCH(O$7,GRID!$A$4:$A$14,0),MATCH(1,($U$2=GRID!$B$1:$BI$1)*(КАЛЕНДАРЬ!$AA12=GRID!$B$3:$BI$3),0))*(1-GRID!$B$69),0))</f>
        <v>43000</v>
      </c>
      <c r="P188" s="49" cm="1">
        <f t="array" ref="P188">IF($I$2="Открытый тариф",
INDEX(GRID!$B$17:$BI$27,MATCH(O$7,GRID!$A$17:$A$27,0),MATCH(1,($U$2=GRID!$B$1:$BI$1)*(КАЛЕНДАРЬ!$AA12=GRID!$B$3:$BI$3), 0)),
ROUNDUP(INDEX(GRID!$B$17:$BI$27,MATCH(O$7,GRID!$A$17:$A$27,0),MATCH(1,($U$2=GRID!$B$1:$BI$1)*(КАЛЕНДАРЬ!$AA12=GRID!$B$3:$BI$3), 0))*(1-GRID!$B$69),0))</f>
        <v>45500</v>
      </c>
      <c r="Q188" s="49" t="e" cm="1">
        <f t="array" ref="Q188">IF($I$2="Открытый тариф",
INDEX(GRID!$B$4:$BI$14,MATCH(Q$7,GRID!$A$4:$A$14,0),MATCH(1,($U$2=GRID!$B$1:$BI$1)*(КАЛЕНДАРЬ!$AA12=GRID!$B$3:$BI$3), 0)),
ROUNDUP(INDEX(GRID!$B$4:$BI$14,MATCH(Q$7,GRID!$A$4:$A$14,0),MATCH(1,($U$2=GRID!$B$1:$BI$1)*(КАЛЕНДАРЬ!$AA12=GRID!$B$3:$BI$3),0))*(1-GRID!$B$69),0))</f>
        <v>#N/A</v>
      </c>
      <c r="R188" s="49" t="e" cm="1">
        <f t="array" ref="R188">IF($I$2="Открытый тариф",
INDEX(GRID!$B$17:$BI$27,MATCH(Q$7,GRID!$A$17:$A$27,0),MATCH(1,($U$2=GRID!$B$1:$BI$1)*(КАЛЕНДАРЬ!$AA12=GRID!$B$3:$BI$3), 0)),
ROUNDUP(INDEX(GRID!$B$17:$BI$27,MATCH(Q$7,GRID!$A$17:$A$27,0),MATCH(1,($U$2=GRID!$B$1:$BI$1)*(КАЛЕНДАРЬ!$AA12=GRID!$B$3:$BI$3), 0))*(1-GRID!$B$69),0))</f>
        <v>#N/A</v>
      </c>
      <c r="S188" s="49" t="e" cm="1">
        <f t="array" ref="S188">IF($I$2="Открытый тариф",
INDEX(GRID!$B$4:$BI$14,MATCH(S$7,GRID!$A$4:$A$14,0),MATCH(1,($U$2=GRID!$B$1:$BI$1)*(КАЛЕНДАРЬ!$AA12=GRID!$B$3:$BI$3), 0)),
ROUNDUP(INDEX(GRID!$B$4:$BI$14,MATCH(S$7,GRID!$A$4:$A$14,0),MATCH(1,($U$2=GRID!$B$1:$BI$1)*(КАЛЕНДАРЬ!$AA12=GRID!$B$3:$BI$3),0))*(1-GRID!$B$69),0))</f>
        <v>#N/A</v>
      </c>
      <c r="T188" s="49" t="e" cm="1">
        <f t="array" ref="T188">IF($I$2="Открытый тариф",
INDEX(GRID!$B$17:$BI$27,MATCH(S$7,GRID!$A$17:$A$27,0),MATCH(1,($U$2=GRID!$B$1:$BI$1)*(КАЛЕНДАРЬ!$AA12=GRID!$B$3:$BI$3), 0)),
ROUNDUP(INDEX(GRID!$B$17:$BI$27,MATCH(S$7,GRID!$A$17:$A$27,0),MATCH(1,($U$2=GRID!$B$1:$BI$1)*(КАЛЕНДАРЬ!$AA12=GRID!$B$3:$BI$3), 0))*(1-GRID!$B$69),0))</f>
        <v>#N/A</v>
      </c>
      <c r="U188" s="49" cm="1">
        <f t="array" ref="U188">IF($I$2="Открытый тариф",
INDEX(GRID!$B$4:$BI$14,MATCH(U$7,GRID!$A$4:$A$14,0),MATCH(1,($U$2=GRID!$B$1:$BI$1)*(КАЛЕНДАРЬ!$AA12=GRID!$B$3:$BI$3), 0)),
ROUNDUP(INDEX(GRID!$B$4:$BI$14,MATCH(U$7,GRID!$A$4:$A$14,0),MATCH(1,($U$2=GRID!$B$1:$BI$1)*(КАЛЕНДАРЬ!$AA12=GRID!$B$3:$BI$3),0))*(1-GRID!$B$69),0))</f>
        <v>67000</v>
      </c>
      <c r="V188" s="49" cm="1">
        <f t="array" ref="V188">IF($I$2="Открытый тариф",
INDEX(GRID!$B$17:$BI$27,MATCH(U$7,GRID!$A$17:$A$27,0),MATCH(1,($U$2=GRID!$B$1:$BI$1)*(КАЛЕНДАРЬ!$AA12=GRID!$B$3:$BI$3), 0)),
ROUNDUP(INDEX(GRID!$B$17:$BI$27,MATCH(U$7,GRID!$A$17:$A$27,0),MATCH(1,($U$2=GRID!$B$1:$BI$1)*(КАЛЕНДАРЬ!$AA12=GRID!$B$3:$BI$3), 0))*(1-GRID!$B$69),0))</f>
        <v>69500</v>
      </c>
      <c r="W188" s="49" cm="1">
        <f t="array" ref="W188">IF($I$2="Открытый тариф",
INDEX(GRID!$B$4:$BI$14,MATCH(W$7,GRID!$A$4:$A$14,0),MATCH(1,($U$2=GRID!$B$1:$BI$1)*(КАЛЕНДАРЬ!$AA12=GRID!$B$3:$BI$3), 0)),
ROUNDUP(INDEX(GRID!$B$4:$BI$14,MATCH(W$7,GRID!$A$4:$A$14,0),MATCH(1,($U$2=GRID!$B$1:$BI$1)*(КАЛЕНДАРЬ!$AA12=GRID!$B$3:$BI$3),0))*(1-GRID!$B$69),0))</f>
        <v>258000</v>
      </c>
      <c r="X188" s="49" cm="1">
        <f t="array" ref="X188">IF($I$2="Открытый тариф",
INDEX(GRID!$B$17:$BI$27,MATCH(W$7,GRID!$A$17:$A$27,0),MATCH(1,($U$2=GRID!$B$1:$BI$1)*(КАЛЕНДАРЬ!$AA12=GRID!$B$3:$BI$3), 0)),
ROUNDUP(INDEX(GRID!$B$17:$BI$27,MATCH(W$7,GRID!$A$17:$A$27,0),MATCH(1,($U$2=GRID!$B$1:$BI$1)*(КАЛЕНДАРЬ!$AA12=GRID!$B$3:$BI$3), 0))*(1-GRID!$B$69),0))</f>
        <v>260500</v>
      </c>
    </row>
    <row r="189" spans="1:24" ht="12.75" hidden="1" customHeight="1" x14ac:dyDescent="0.2">
      <c r="A189" s="117" t="s">
        <v>44</v>
      </c>
      <c r="B189" s="117">
        <v>10</v>
      </c>
      <c r="C189" s="47" cm="1">
        <f t="array" ref="C189">IF($I$2="Открытый тариф",
INDEX(GRID!$B$4:$BI$14,MATCH(C$7,GRID!$A$4:$A$14,0),MATCH(1,($U$2=GRID!$B$1:$BI$1)*(КАЛЕНДАРЬ!$AA13=GRID!$B$3:$BI$3), 0)),
ROUNDUP(INDEX(GRID!$B$4:$BI$14,MATCH(C$7,GRID!$A$4:$A$14,0),MATCH(1,($U$2=GRID!$B$1:$BI$1)*(КАЛЕНДАРЬ!$AA13=GRID!$B$3:$BI$3),0))*(1-GRID!$B$69),0))</f>
        <v>22000</v>
      </c>
      <c r="D189" s="48" cm="1">
        <f t="array" ref="D189">IF($I$2="Открытый тариф",
INDEX(GRID!$B$17:$BI$27,MATCH(C$7,GRID!$A$17:$A$27,0),MATCH(1,($U$2=GRID!$B$1:$BI$1)*(КАЛЕНДАРЬ!$AA13=GRID!$B$3:$BI$3), 0)),
ROUNDUP(INDEX(GRID!$B$17:$BI$27,MATCH(C$7,GRID!$A$17:$A$27,0),MATCH(1,($U$2=GRID!$B$1:$BI$1)*(КАЛЕНДАРЬ!$AA13=GRID!$B$3:$BI$3), 0))*(1-GRID!$B$69),0))</f>
        <v>24500</v>
      </c>
      <c r="E189" s="47" cm="1">
        <f t="array" ref="E189">IF($I$2="Открытый тариф",
INDEX(GRID!$B$4:$BI$14,MATCH(E$7,GRID!$A$4:$A$14,0),MATCH(1,($U$2=GRID!$B$1:$BI$1)*(КАЛЕНДАРЬ!$AA13=GRID!$B$3:$BI$3), 0)),
ROUNDUP(INDEX(GRID!$B$4:$BI$14,MATCH(E$7,GRID!$A$4:$A$14,0),MATCH(1,($U$2=GRID!$B$1:$BI$1)*(КАЛЕНДАРЬ!$AA13=GRID!$B$3:$BI$3),0))*(1-GRID!$B$69),0))</f>
        <v>24300</v>
      </c>
      <c r="F189" s="48" cm="1">
        <f t="array" ref="F189">IF($I$2="Открытый тариф",
INDEX(GRID!$B$17:$BI$27,MATCH(E$7,GRID!$A$17:$A$27,0),MATCH(1,($U$2=GRID!$B$1:$BI$1)*(КАЛЕНДАРЬ!$AA13=GRID!$B$3:$BI$3), 0)),
ROUNDUP(INDEX(GRID!$B$17:$BI$27,MATCH(E$7,GRID!$A$17:$A$27,0),MATCH(1,($U$2=GRID!$B$1:$BI$1)*(КАЛЕНДАРЬ!$AA13=GRID!$B$3:$BI$3), 0))*(1-GRID!$B$69),0))</f>
        <v>26800</v>
      </c>
      <c r="G189" s="47" t="e" cm="1">
        <f t="array" ref="G189">IF($I$2="Открытый тариф",
INDEX(GRID!$B$4:$BI$14,MATCH(G$7,GRID!$A$4:$A$14,0),MATCH(1,($U$2=GRID!$B$1:$BI$1)*(КАЛЕНДАРЬ!$AA13=GRID!$B$3:$BI$3), 0)),
ROUNDUP(INDEX(GRID!$B$4:$BI$14,MATCH(G$7,GRID!$A$4:$A$14,0),MATCH(1,($U$2=GRID!$B$1:$BI$1)*(КАЛЕНДАРЬ!$AA13=GRID!$B$3:$BI$3),0))*(1-GRID!$B$69),0))</f>
        <v>#N/A</v>
      </c>
      <c r="H189" s="48" t="e" cm="1">
        <f t="array" ref="H189">IF($I$2="Открытый тариф",
INDEX(GRID!$B$17:$BI$27,MATCH(G$7,GRID!$A$17:$A$27,0),MATCH(1,($U$2=GRID!$B$1:$BI$1)*(КАЛЕНДАРЬ!$AA13=GRID!$B$3:$BI$3), 0)),
ROUNDUP(INDEX(GRID!$B$17:$BI$27,MATCH(G$7,GRID!$A$17:$A$27,0),MATCH(1,($U$2=GRID!$B$1:$BI$1)*(КАЛЕНДАРЬ!$AA13=GRID!$B$3:$BI$3), 0))*(1-GRID!$B$69),0))</f>
        <v>#N/A</v>
      </c>
      <c r="I189" s="47" t="e" cm="1">
        <f t="array" ref="I189">IF($I$2="Открытый тариф",
INDEX(GRID!$B$4:$BI$14,MATCH(I$7,GRID!$A$4:$A$14,0),MATCH(1,($U$2=GRID!$B$1:$BI$1)*(КАЛЕНДАРЬ!$AA13=GRID!$B$3:$BI$3), 0)),
ROUNDUP(INDEX(GRID!$B$4:$BI$14,MATCH(I$7,GRID!$A$4:$A$14,0),MATCH(1,($U$2=GRID!$B$1:$BI$1)*(КАЛЕНДАРЬ!$AA13=GRID!$B$3:$BI$3),0))*(1-GRID!$B$69),0))</f>
        <v>#N/A</v>
      </c>
      <c r="J189" s="48" t="e" cm="1">
        <f t="array" ref="J189">IF($I$2="Открытый тариф",
INDEX(GRID!$B$17:$BI$27,MATCH(I$7,GRID!$A$17:$A$27,0),MATCH(1,($U$2=GRID!$B$1:$BI$1)*(КАЛЕНДАРЬ!$AA13=GRID!$B$3:$BI$3), 0)),
ROUNDUP(INDEX(GRID!$B$17:$BI$27,MATCH(I$7,GRID!$A$17:$A$27,0),MATCH(1,($U$2=GRID!$B$1:$BI$1)*(КАЛЕНДАРЬ!$AA13=GRID!$B$3:$BI$3), 0))*(1-GRID!$B$69),0))</f>
        <v>#N/A</v>
      </c>
      <c r="K189" s="47" cm="1">
        <f t="array" ref="K189">IF($I$2="Открытый тариф",
INDEX(GRID!$B$4:$BI$14,MATCH(K$7,GRID!$A$4:$A$14,0),MATCH(1,($U$2=GRID!$B$1:$BI$1)*(КАЛЕНДАРЬ!$AA13=GRID!$B$3:$BI$3), 0)),
ROUNDUP(INDEX(GRID!$B$4:$BI$14,MATCH(K$7,GRID!$A$4:$A$14,0),MATCH(1,($U$2=GRID!$B$1:$BI$1)*(КАЛЕНДАРЬ!$AA13=GRID!$B$3:$BI$3),0))*(1-GRID!$B$69),0))</f>
        <v>32800</v>
      </c>
      <c r="L189" s="48" cm="1">
        <f t="array" ref="L189">IF($I$2="Открытый тариф",
INDEX(GRID!$B$17:$BI$27,MATCH(K$7,GRID!$A$17:$A$27,0),MATCH(1,($U$2=GRID!$B$1:$BI$1)*(КАЛЕНДАРЬ!$AA13=GRID!$B$3:$BI$3), 0)),
ROUNDUP(INDEX(GRID!$B$17:$BI$27,MATCH(K$7,GRID!$A$17:$A$27,0),MATCH(1,($U$2=GRID!$B$1:$BI$1)*(КАЛЕНДАРЬ!$AA13=GRID!$B$3:$BI$3), 0))*(1-GRID!$B$69),0))</f>
        <v>35300</v>
      </c>
      <c r="M189" s="47" cm="1">
        <f t="array" ref="M189">IF($I$2="Открытый тариф",
INDEX(GRID!$B$4:$BI$14,MATCH(M$7,GRID!$A$4:$A$14,0),MATCH(1,($U$2=GRID!$B$1:$BI$1)*(КАЛЕНДАРЬ!$AA13=GRID!$B$3:$BI$3), 0)),
ROUNDUP(INDEX(GRID!$B$4:$BI$14,MATCH(M$7,GRID!$A$4:$A$14,0),MATCH(1,($U$2=GRID!$B$1:$BI$1)*(КАЛЕНДАРЬ!$AA13=GRID!$B$3:$BI$3),0))*(1-GRID!$B$69),0))</f>
        <v>36300</v>
      </c>
      <c r="N189" s="48" cm="1">
        <f t="array" ref="N189">IF($I$2="Открытый тариф",
INDEX(GRID!$B$17:$BI$27,MATCH(M$7,GRID!$A$17:$A$27,0),MATCH(1,($U$2=GRID!$B$1:$BI$1)*(КАЛЕНДАРЬ!$AA13=GRID!$B$3:$BI$3), 0)),
ROUNDUP(INDEX(GRID!$B$17:$BI$27,MATCH(M$7,GRID!$A$17:$A$27,0),MATCH(1,($U$2=GRID!$B$1:$BI$1)*(КАЛЕНДАРЬ!$AA13=GRID!$B$3:$BI$3), 0))*(1-GRID!$B$69),0))</f>
        <v>38800</v>
      </c>
      <c r="O189" s="49" cm="1">
        <f t="array" ref="O189">IF($I$2="Открытый тариф",
INDEX(GRID!$B$4:$BI$14,MATCH(O$7,GRID!$A$4:$A$14,0),MATCH(1,($U$2=GRID!$B$1:$BI$1)*(КАЛЕНДАРЬ!$AA13=GRID!$B$3:$BI$3), 0)),
ROUNDUP(INDEX(GRID!$B$4:$BI$14,MATCH(O$7,GRID!$A$4:$A$14,0),MATCH(1,($U$2=GRID!$B$1:$BI$1)*(КАЛЕНДАРЬ!$AA13=GRID!$B$3:$BI$3),0))*(1-GRID!$B$69),0))</f>
        <v>43000</v>
      </c>
      <c r="P189" s="49" cm="1">
        <f t="array" ref="P189">IF($I$2="Открытый тариф",
INDEX(GRID!$B$17:$BI$27,MATCH(O$7,GRID!$A$17:$A$27,0),MATCH(1,($U$2=GRID!$B$1:$BI$1)*(КАЛЕНДАРЬ!$AA13=GRID!$B$3:$BI$3), 0)),
ROUNDUP(INDEX(GRID!$B$17:$BI$27,MATCH(O$7,GRID!$A$17:$A$27,0),MATCH(1,($U$2=GRID!$B$1:$BI$1)*(КАЛЕНДАРЬ!$AA13=GRID!$B$3:$BI$3), 0))*(1-GRID!$B$69),0))</f>
        <v>45500</v>
      </c>
      <c r="Q189" s="49" t="e" cm="1">
        <f t="array" ref="Q189">IF($I$2="Открытый тариф",
INDEX(GRID!$B$4:$BI$14,MATCH(Q$7,GRID!$A$4:$A$14,0),MATCH(1,($U$2=GRID!$B$1:$BI$1)*(КАЛЕНДАРЬ!$AA13=GRID!$B$3:$BI$3), 0)),
ROUNDUP(INDEX(GRID!$B$4:$BI$14,MATCH(Q$7,GRID!$A$4:$A$14,0),MATCH(1,($U$2=GRID!$B$1:$BI$1)*(КАЛЕНДАРЬ!$AA13=GRID!$B$3:$BI$3),0))*(1-GRID!$B$69),0))</f>
        <v>#N/A</v>
      </c>
      <c r="R189" s="49" t="e" cm="1">
        <f t="array" ref="R189">IF($I$2="Открытый тариф",
INDEX(GRID!$B$17:$BI$27,MATCH(Q$7,GRID!$A$17:$A$27,0),MATCH(1,($U$2=GRID!$B$1:$BI$1)*(КАЛЕНДАРЬ!$AA13=GRID!$B$3:$BI$3), 0)),
ROUNDUP(INDEX(GRID!$B$17:$BI$27,MATCH(Q$7,GRID!$A$17:$A$27,0),MATCH(1,($U$2=GRID!$B$1:$BI$1)*(КАЛЕНДАРЬ!$AA13=GRID!$B$3:$BI$3), 0))*(1-GRID!$B$69),0))</f>
        <v>#N/A</v>
      </c>
      <c r="S189" s="49" t="e" cm="1">
        <f t="array" ref="S189">IF($I$2="Открытый тариф",
INDEX(GRID!$B$4:$BI$14,MATCH(S$7,GRID!$A$4:$A$14,0),MATCH(1,($U$2=GRID!$B$1:$BI$1)*(КАЛЕНДАРЬ!$AA13=GRID!$B$3:$BI$3), 0)),
ROUNDUP(INDEX(GRID!$B$4:$BI$14,MATCH(S$7,GRID!$A$4:$A$14,0),MATCH(1,($U$2=GRID!$B$1:$BI$1)*(КАЛЕНДАРЬ!$AA13=GRID!$B$3:$BI$3),0))*(1-GRID!$B$69),0))</f>
        <v>#N/A</v>
      </c>
      <c r="T189" s="49" t="e" cm="1">
        <f t="array" ref="T189">IF($I$2="Открытый тариф",
INDEX(GRID!$B$17:$BI$27,MATCH(S$7,GRID!$A$17:$A$27,0),MATCH(1,($U$2=GRID!$B$1:$BI$1)*(КАЛЕНДАРЬ!$AA13=GRID!$B$3:$BI$3), 0)),
ROUNDUP(INDEX(GRID!$B$17:$BI$27,MATCH(S$7,GRID!$A$17:$A$27,0),MATCH(1,($U$2=GRID!$B$1:$BI$1)*(КАЛЕНДАРЬ!$AA13=GRID!$B$3:$BI$3), 0))*(1-GRID!$B$69),0))</f>
        <v>#N/A</v>
      </c>
      <c r="U189" s="49" cm="1">
        <f t="array" ref="U189">IF($I$2="Открытый тариф",
INDEX(GRID!$B$4:$BI$14,MATCH(U$7,GRID!$A$4:$A$14,0),MATCH(1,($U$2=GRID!$B$1:$BI$1)*(КАЛЕНДАРЬ!$AA13=GRID!$B$3:$BI$3), 0)),
ROUNDUP(INDEX(GRID!$B$4:$BI$14,MATCH(U$7,GRID!$A$4:$A$14,0),MATCH(1,($U$2=GRID!$B$1:$BI$1)*(КАЛЕНДАРЬ!$AA13=GRID!$B$3:$BI$3),0))*(1-GRID!$B$69),0))</f>
        <v>67000</v>
      </c>
      <c r="V189" s="49" cm="1">
        <f t="array" ref="V189">IF($I$2="Открытый тариф",
INDEX(GRID!$B$17:$BI$27,MATCH(U$7,GRID!$A$17:$A$27,0),MATCH(1,($U$2=GRID!$B$1:$BI$1)*(КАЛЕНДАРЬ!$AA13=GRID!$B$3:$BI$3), 0)),
ROUNDUP(INDEX(GRID!$B$17:$BI$27,MATCH(U$7,GRID!$A$17:$A$27,0),MATCH(1,($U$2=GRID!$B$1:$BI$1)*(КАЛЕНДАРЬ!$AA13=GRID!$B$3:$BI$3), 0))*(1-GRID!$B$69),0))</f>
        <v>69500</v>
      </c>
      <c r="W189" s="49" cm="1">
        <f t="array" ref="W189">IF($I$2="Открытый тариф",
INDEX(GRID!$B$4:$BI$14,MATCH(W$7,GRID!$A$4:$A$14,0),MATCH(1,($U$2=GRID!$B$1:$BI$1)*(КАЛЕНДАРЬ!$AA13=GRID!$B$3:$BI$3), 0)),
ROUNDUP(INDEX(GRID!$B$4:$BI$14,MATCH(W$7,GRID!$A$4:$A$14,0),MATCH(1,($U$2=GRID!$B$1:$BI$1)*(КАЛЕНДАРЬ!$AA13=GRID!$B$3:$BI$3),0))*(1-GRID!$B$69),0))</f>
        <v>258000</v>
      </c>
      <c r="X189" s="49" cm="1">
        <f t="array" ref="X189">IF($I$2="Открытый тариф",
INDEX(GRID!$B$17:$BI$27,MATCH(W$7,GRID!$A$17:$A$27,0),MATCH(1,($U$2=GRID!$B$1:$BI$1)*(КАЛЕНДАРЬ!$AA13=GRID!$B$3:$BI$3), 0)),
ROUNDUP(INDEX(GRID!$B$17:$BI$27,MATCH(W$7,GRID!$A$17:$A$27,0),MATCH(1,($U$2=GRID!$B$1:$BI$1)*(КАЛЕНДАРЬ!$AA13=GRID!$B$3:$BI$3), 0))*(1-GRID!$B$69),0))</f>
        <v>260500</v>
      </c>
    </row>
    <row r="190" spans="1:24" ht="12.75" hidden="1" customHeight="1" x14ac:dyDescent="0.2">
      <c r="A190" s="117" t="s">
        <v>45</v>
      </c>
      <c r="B190" s="117">
        <v>11</v>
      </c>
      <c r="C190" s="47" cm="1">
        <f t="array" ref="C190">IF($I$2="Открытый тариф",
INDEX(GRID!$B$4:$BI$14,MATCH(C$7,GRID!$A$4:$A$14,0),MATCH(1,($U$2=GRID!$B$1:$BI$1)*(КАЛЕНДАРЬ!$AA14=GRID!$B$3:$BI$3), 0)),
ROUNDUP(INDEX(GRID!$B$4:$BI$14,MATCH(C$7,GRID!$A$4:$A$14,0),MATCH(1,($U$2=GRID!$B$1:$BI$1)*(КАЛЕНДАРЬ!$AA14=GRID!$B$3:$BI$3),0))*(1-GRID!$B$69),0))</f>
        <v>22000</v>
      </c>
      <c r="D190" s="48" cm="1">
        <f t="array" ref="D190">IF($I$2="Открытый тариф",
INDEX(GRID!$B$17:$BI$27,MATCH(C$7,GRID!$A$17:$A$27,0),MATCH(1,($U$2=GRID!$B$1:$BI$1)*(КАЛЕНДАРЬ!$AA14=GRID!$B$3:$BI$3), 0)),
ROUNDUP(INDEX(GRID!$B$17:$BI$27,MATCH(C$7,GRID!$A$17:$A$27,0),MATCH(1,($U$2=GRID!$B$1:$BI$1)*(КАЛЕНДАРЬ!$AA14=GRID!$B$3:$BI$3), 0))*(1-GRID!$B$69),0))</f>
        <v>24500</v>
      </c>
      <c r="E190" s="47" cm="1">
        <f t="array" ref="E190">IF($I$2="Открытый тариф",
INDEX(GRID!$B$4:$BI$14,MATCH(E$7,GRID!$A$4:$A$14,0),MATCH(1,($U$2=GRID!$B$1:$BI$1)*(КАЛЕНДАРЬ!$AA14=GRID!$B$3:$BI$3), 0)),
ROUNDUP(INDEX(GRID!$B$4:$BI$14,MATCH(E$7,GRID!$A$4:$A$14,0),MATCH(1,($U$2=GRID!$B$1:$BI$1)*(КАЛЕНДАРЬ!$AA14=GRID!$B$3:$BI$3),0))*(1-GRID!$B$69),0))</f>
        <v>24300</v>
      </c>
      <c r="F190" s="48" cm="1">
        <f t="array" ref="F190">IF($I$2="Открытый тариф",
INDEX(GRID!$B$17:$BI$27,MATCH(E$7,GRID!$A$17:$A$27,0),MATCH(1,($U$2=GRID!$B$1:$BI$1)*(КАЛЕНДАРЬ!$AA14=GRID!$B$3:$BI$3), 0)),
ROUNDUP(INDEX(GRID!$B$17:$BI$27,MATCH(E$7,GRID!$A$17:$A$27,0),MATCH(1,($U$2=GRID!$B$1:$BI$1)*(КАЛЕНДАРЬ!$AA14=GRID!$B$3:$BI$3), 0))*(1-GRID!$B$69),0))</f>
        <v>26800</v>
      </c>
      <c r="G190" s="47" t="e" cm="1">
        <f t="array" ref="G190">IF($I$2="Открытый тариф",
INDEX(GRID!$B$4:$BI$14,MATCH(G$7,GRID!$A$4:$A$14,0),MATCH(1,($U$2=GRID!$B$1:$BI$1)*(КАЛЕНДАРЬ!$AA14=GRID!$B$3:$BI$3), 0)),
ROUNDUP(INDEX(GRID!$B$4:$BI$14,MATCH(G$7,GRID!$A$4:$A$14,0),MATCH(1,($U$2=GRID!$B$1:$BI$1)*(КАЛЕНДАРЬ!$AA14=GRID!$B$3:$BI$3),0))*(1-GRID!$B$69),0))</f>
        <v>#N/A</v>
      </c>
      <c r="H190" s="48" t="e" cm="1">
        <f t="array" ref="H190">IF($I$2="Открытый тариф",
INDEX(GRID!$B$17:$BI$27,MATCH(G$7,GRID!$A$17:$A$27,0),MATCH(1,($U$2=GRID!$B$1:$BI$1)*(КАЛЕНДАРЬ!$AA14=GRID!$B$3:$BI$3), 0)),
ROUNDUP(INDEX(GRID!$B$17:$BI$27,MATCH(G$7,GRID!$A$17:$A$27,0),MATCH(1,($U$2=GRID!$B$1:$BI$1)*(КАЛЕНДАРЬ!$AA14=GRID!$B$3:$BI$3), 0))*(1-GRID!$B$69),0))</f>
        <v>#N/A</v>
      </c>
      <c r="I190" s="47" t="e" cm="1">
        <f t="array" ref="I190">IF($I$2="Открытый тариф",
INDEX(GRID!$B$4:$BI$14,MATCH(I$7,GRID!$A$4:$A$14,0),MATCH(1,($U$2=GRID!$B$1:$BI$1)*(КАЛЕНДАРЬ!$AA14=GRID!$B$3:$BI$3), 0)),
ROUNDUP(INDEX(GRID!$B$4:$BI$14,MATCH(I$7,GRID!$A$4:$A$14,0),MATCH(1,($U$2=GRID!$B$1:$BI$1)*(КАЛЕНДАРЬ!$AA14=GRID!$B$3:$BI$3),0))*(1-GRID!$B$69),0))</f>
        <v>#N/A</v>
      </c>
      <c r="J190" s="48" t="e" cm="1">
        <f t="array" ref="J190">IF($I$2="Открытый тариф",
INDEX(GRID!$B$17:$BI$27,MATCH(I$7,GRID!$A$17:$A$27,0),MATCH(1,($U$2=GRID!$B$1:$BI$1)*(КАЛЕНДАРЬ!$AA14=GRID!$B$3:$BI$3), 0)),
ROUNDUP(INDEX(GRID!$B$17:$BI$27,MATCH(I$7,GRID!$A$17:$A$27,0),MATCH(1,($U$2=GRID!$B$1:$BI$1)*(КАЛЕНДАРЬ!$AA14=GRID!$B$3:$BI$3), 0))*(1-GRID!$B$69),0))</f>
        <v>#N/A</v>
      </c>
      <c r="K190" s="47" cm="1">
        <f t="array" ref="K190">IF($I$2="Открытый тариф",
INDEX(GRID!$B$4:$BI$14,MATCH(K$7,GRID!$A$4:$A$14,0),MATCH(1,($U$2=GRID!$B$1:$BI$1)*(КАЛЕНДАРЬ!$AA14=GRID!$B$3:$BI$3), 0)),
ROUNDUP(INDEX(GRID!$B$4:$BI$14,MATCH(K$7,GRID!$A$4:$A$14,0),MATCH(1,($U$2=GRID!$B$1:$BI$1)*(КАЛЕНДАРЬ!$AA14=GRID!$B$3:$BI$3),0))*(1-GRID!$B$69),0))</f>
        <v>32800</v>
      </c>
      <c r="L190" s="48" cm="1">
        <f t="array" ref="L190">IF($I$2="Открытый тариф",
INDEX(GRID!$B$17:$BI$27,MATCH(K$7,GRID!$A$17:$A$27,0),MATCH(1,($U$2=GRID!$B$1:$BI$1)*(КАЛЕНДАРЬ!$AA14=GRID!$B$3:$BI$3), 0)),
ROUNDUP(INDEX(GRID!$B$17:$BI$27,MATCH(K$7,GRID!$A$17:$A$27,0),MATCH(1,($U$2=GRID!$B$1:$BI$1)*(КАЛЕНДАРЬ!$AA14=GRID!$B$3:$BI$3), 0))*(1-GRID!$B$69),0))</f>
        <v>35300</v>
      </c>
      <c r="M190" s="47" cm="1">
        <f t="array" ref="M190">IF($I$2="Открытый тариф",
INDEX(GRID!$B$4:$BI$14,MATCH(M$7,GRID!$A$4:$A$14,0),MATCH(1,($U$2=GRID!$B$1:$BI$1)*(КАЛЕНДАРЬ!$AA14=GRID!$B$3:$BI$3), 0)),
ROUNDUP(INDEX(GRID!$B$4:$BI$14,MATCH(M$7,GRID!$A$4:$A$14,0),MATCH(1,($U$2=GRID!$B$1:$BI$1)*(КАЛЕНДАРЬ!$AA14=GRID!$B$3:$BI$3),0))*(1-GRID!$B$69),0))</f>
        <v>36300</v>
      </c>
      <c r="N190" s="48" cm="1">
        <f t="array" ref="N190">IF($I$2="Открытый тариф",
INDEX(GRID!$B$17:$BI$27,MATCH(M$7,GRID!$A$17:$A$27,0),MATCH(1,($U$2=GRID!$B$1:$BI$1)*(КАЛЕНДАРЬ!$AA14=GRID!$B$3:$BI$3), 0)),
ROUNDUP(INDEX(GRID!$B$17:$BI$27,MATCH(M$7,GRID!$A$17:$A$27,0),MATCH(1,($U$2=GRID!$B$1:$BI$1)*(КАЛЕНДАРЬ!$AA14=GRID!$B$3:$BI$3), 0))*(1-GRID!$B$69),0))</f>
        <v>38800</v>
      </c>
      <c r="O190" s="49" cm="1">
        <f t="array" ref="O190">IF($I$2="Открытый тариф",
INDEX(GRID!$B$4:$BI$14,MATCH(O$7,GRID!$A$4:$A$14,0),MATCH(1,($U$2=GRID!$B$1:$BI$1)*(КАЛЕНДАРЬ!$AA14=GRID!$B$3:$BI$3), 0)),
ROUNDUP(INDEX(GRID!$B$4:$BI$14,MATCH(O$7,GRID!$A$4:$A$14,0),MATCH(1,($U$2=GRID!$B$1:$BI$1)*(КАЛЕНДАРЬ!$AA14=GRID!$B$3:$BI$3),0))*(1-GRID!$B$69),0))</f>
        <v>43000</v>
      </c>
      <c r="P190" s="49" cm="1">
        <f t="array" ref="P190">IF($I$2="Открытый тариф",
INDEX(GRID!$B$17:$BI$27,MATCH(O$7,GRID!$A$17:$A$27,0),MATCH(1,($U$2=GRID!$B$1:$BI$1)*(КАЛЕНДАРЬ!$AA14=GRID!$B$3:$BI$3), 0)),
ROUNDUP(INDEX(GRID!$B$17:$BI$27,MATCH(O$7,GRID!$A$17:$A$27,0),MATCH(1,($U$2=GRID!$B$1:$BI$1)*(КАЛЕНДАРЬ!$AA14=GRID!$B$3:$BI$3), 0))*(1-GRID!$B$69),0))</f>
        <v>45500</v>
      </c>
      <c r="Q190" s="49" t="e" cm="1">
        <f t="array" ref="Q190">IF($I$2="Открытый тариф",
INDEX(GRID!$B$4:$BI$14,MATCH(Q$7,GRID!$A$4:$A$14,0),MATCH(1,($U$2=GRID!$B$1:$BI$1)*(КАЛЕНДАРЬ!$AA14=GRID!$B$3:$BI$3), 0)),
ROUNDUP(INDEX(GRID!$B$4:$BI$14,MATCH(Q$7,GRID!$A$4:$A$14,0),MATCH(1,($U$2=GRID!$B$1:$BI$1)*(КАЛЕНДАРЬ!$AA14=GRID!$B$3:$BI$3),0))*(1-GRID!$B$69),0))</f>
        <v>#N/A</v>
      </c>
      <c r="R190" s="49" t="e" cm="1">
        <f t="array" ref="R190">IF($I$2="Открытый тариф",
INDEX(GRID!$B$17:$BI$27,MATCH(Q$7,GRID!$A$17:$A$27,0),MATCH(1,($U$2=GRID!$B$1:$BI$1)*(КАЛЕНДАРЬ!$AA14=GRID!$B$3:$BI$3), 0)),
ROUNDUP(INDEX(GRID!$B$17:$BI$27,MATCH(Q$7,GRID!$A$17:$A$27,0),MATCH(1,($U$2=GRID!$B$1:$BI$1)*(КАЛЕНДАРЬ!$AA14=GRID!$B$3:$BI$3), 0))*(1-GRID!$B$69),0))</f>
        <v>#N/A</v>
      </c>
      <c r="S190" s="49" t="e" cm="1">
        <f t="array" ref="S190">IF($I$2="Открытый тариф",
INDEX(GRID!$B$4:$BI$14,MATCH(S$7,GRID!$A$4:$A$14,0),MATCH(1,($U$2=GRID!$B$1:$BI$1)*(КАЛЕНДАРЬ!$AA14=GRID!$B$3:$BI$3), 0)),
ROUNDUP(INDEX(GRID!$B$4:$BI$14,MATCH(S$7,GRID!$A$4:$A$14,0),MATCH(1,($U$2=GRID!$B$1:$BI$1)*(КАЛЕНДАРЬ!$AA14=GRID!$B$3:$BI$3),0))*(1-GRID!$B$69),0))</f>
        <v>#N/A</v>
      </c>
      <c r="T190" s="49" t="e" cm="1">
        <f t="array" ref="T190">IF($I$2="Открытый тариф",
INDEX(GRID!$B$17:$BI$27,MATCH(S$7,GRID!$A$17:$A$27,0),MATCH(1,($U$2=GRID!$B$1:$BI$1)*(КАЛЕНДАРЬ!$AA14=GRID!$B$3:$BI$3), 0)),
ROUNDUP(INDEX(GRID!$B$17:$BI$27,MATCH(S$7,GRID!$A$17:$A$27,0),MATCH(1,($U$2=GRID!$B$1:$BI$1)*(КАЛЕНДАРЬ!$AA14=GRID!$B$3:$BI$3), 0))*(1-GRID!$B$69),0))</f>
        <v>#N/A</v>
      </c>
      <c r="U190" s="49" cm="1">
        <f t="array" ref="U190">IF($I$2="Открытый тариф",
INDEX(GRID!$B$4:$BI$14,MATCH(U$7,GRID!$A$4:$A$14,0),MATCH(1,($U$2=GRID!$B$1:$BI$1)*(КАЛЕНДАРЬ!$AA14=GRID!$B$3:$BI$3), 0)),
ROUNDUP(INDEX(GRID!$B$4:$BI$14,MATCH(U$7,GRID!$A$4:$A$14,0),MATCH(1,($U$2=GRID!$B$1:$BI$1)*(КАЛЕНДАРЬ!$AA14=GRID!$B$3:$BI$3),0))*(1-GRID!$B$69),0))</f>
        <v>67000</v>
      </c>
      <c r="V190" s="49" cm="1">
        <f t="array" ref="V190">IF($I$2="Открытый тариф",
INDEX(GRID!$B$17:$BI$27,MATCH(U$7,GRID!$A$17:$A$27,0),MATCH(1,($U$2=GRID!$B$1:$BI$1)*(КАЛЕНДАРЬ!$AA14=GRID!$B$3:$BI$3), 0)),
ROUNDUP(INDEX(GRID!$B$17:$BI$27,MATCH(U$7,GRID!$A$17:$A$27,0),MATCH(1,($U$2=GRID!$B$1:$BI$1)*(КАЛЕНДАРЬ!$AA14=GRID!$B$3:$BI$3), 0))*(1-GRID!$B$69),0))</f>
        <v>69500</v>
      </c>
      <c r="W190" s="49" cm="1">
        <f t="array" ref="W190">IF($I$2="Открытый тариф",
INDEX(GRID!$B$4:$BI$14,MATCH(W$7,GRID!$A$4:$A$14,0),MATCH(1,($U$2=GRID!$B$1:$BI$1)*(КАЛЕНДАРЬ!$AA14=GRID!$B$3:$BI$3), 0)),
ROUNDUP(INDEX(GRID!$B$4:$BI$14,MATCH(W$7,GRID!$A$4:$A$14,0),MATCH(1,($U$2=GRID!$B$1:$BI$1)*(КАЛЕНДАРЬ!$AA14=GRID!$B$3:$BI$3),0))*(1-GRID!$B$69),0))</f>
        <v>258000</v>
      </c>
      <c r="X190" s="49" cm="1">
        <f t="array" ref="X190">IF($I$2="Открытый тариф",
INDEX(GRID!$B$17:$BI$27,MATCH(W$7,GRID!$A$17:$A$27,0),MATCH(1,($U$2=GRID!$B$1:$BI$1)*(КАЛЕНДАРЬ!$AA14=GRID!$B$3:$BI$3), 0)),
ROUNDUP(INDEX(GRID!$B$17:$BI$27,MATCH(W$7,GRID!$A$17:$A$27,0),MATCH(1,($U$2=GRID!$B$1:$BI$1)*(КАЛЕНДАРЬ!$AA14=GRID!$B$3:$BI$3), 0))*(1-GRID!$B$69),0))</f>
        <v>260500</v>
      </c>
    </row>
    <row r="191" spans="1:24" ht="12.75" hidden="1" customHeight="1" x14ac:dyDescent="0.2">
      <c r="A191" s="117" t="s">
        <v>46</v>
      </c>
      <c r="B191" s="117">
        <v>12</v>
      </c>
      <c r="C191" s="47" cm="1">
        <f t="array" ref="C191">IF($I$2="Открытый тариф",
INDEX(GRID!$B$4:$BI$14,MATCH(C$7,GRID!$A$4:$A$14,0),MATCH(1,($U$2=GRID!$B$1:$BI$1)*(КАЛЕНДАРЬ!$AA15=GRID!$B$3:$BI$3), 0)),
ROUNDUP(INDEX(GRID!$B$4:$BI$14,MATCH(C$7,GRID!$A$4:$A$14,0),MATCH(1,($U$2=GRID!$B$1:$BI$1)*(КАЛЕНДАРЬ!$AA15=GRID!$B$3:$BI$3),0))*(1-GRID!$B$69),0))</f>
        <v>22000</v>
      </c>
      <c r="D191" s="48" cm="1">
        <f t="array" ref="D191">IF($I$2="Открытый тариф",
INDEX(GRID!$B$17:$BI$27,MATCH(C$7,GRID!$A$17:$A$27,0),MATCH(1,($U$2=GRID!$B$1:$BI$1)*(КАЛЕНДАРЬ!$AA15=GRID!$B$3:$BI$3), 0)),
ROUNDUP(INDEX(GRID!$B$17:$BI$27,MATCH(C$7,GRID!$A$17:$A$27,0),MATCH(1,($U$2=GRID!$B$1:$BI$1)*(КАЛЕНДАРЬ!$AA15=GRID!$B$3:$BI$3), 0))*(1-GRID!$B$69),0))</f>
        <v>24500</v>
      </c>
      <c r="E191" s="47" cm="1">
        <f t="array" ref="E191">IF($I$2="Открытый тариф",
INDEX(GRID!$B$4:$BI$14,MATCH(E$7,GRID!$A$4:$A$14,0),MATCH(1,($U$2=GRID!$B$1:$BI$1)*(КАЛЕНДАРЬ!$AA15=GRID!$B$3:$BI$3), 0)),
ROUNDUP(INDEX(GRID!$B$4:$BI$14,MATCH(E$7,GRID!$A$4:$A$14,0),MATCH(1,($U$2=GRID!$B$1:$BI$1)*(КАЛЕНДАРЬ!$AA15=GRID!$B$3:$BI$3),0))*(1-GRID!$B$69),0))</f>
        <v>24300</v>
      </c>
      <c r="F191" s="48" cm="1">
        <f t="array" ref="F191">IF($I$2="Открытый тариф",
INDEX(GRID!$B$17:$BI$27,MATCH(E$7,GRID!$A$17:$A$27,0),MATCH(1,($U$2=GRID!$B$1:$BI$1)*(КАЛЕНДАРЬ!$AA15=GRID!$B$3:$BI$3), 0)),
ROUNDUP(INDEX(GRID!$B$17:$BI$27,MATCH(E$7,GRID!$A$17:$A$27,0),MATCH(1,($U$2=GRID!$B$1:$BI$1)*(КАЛЕНДАРЬ!$AA15=GRID!$B$3:$BI$3), 0))*(1-GRID!$B$69),0))</f>
        <v>26800</v>
      </c>
      <c r="G191" s="47" t="e" cm="1">
        <f t="array" ref="G191">IF($I$2="Открытый тариф",
INDEX(GRID!$B$4:$BI$14,MATCH(G$7,GRID!$A$4:$A$14,0),MATCH(1,($U$2=GRID!$B$1:$BI$1)*(КАЛЕНДАРЬ!$AA15=GRID!$B$3:$BI$3), 0)),
ROUNDUP(INDEX(GRID!$B$4:$BI$14,MATCH(G$7,GRID!$A$4:$A$14,0),MATCH(1,($U$2=GRID!$B$1:$BI$1)*(КАЛЕНДАРЬ!$AA15=GRID!$B$3:$BI$3),0))*(1-GRID!$B$69),0))</f>
        <v>#N/A</v>
      </c>
      <c r="H191" s="48" t="e" cm="1">
        <f t="array" ref="H191">IF($I$2="Открытый тариф",
INDEX(GRID!$B$17:$BI$27,MATCH(G$7,GRID!$A$17:$A$27,0),MATCH(1,($U$2=GRID!$B$1:$BI$1)*(КАЛЕНДАРЬ!$AA15=GRID!$B$3:$BI$3), 0)),
ROUNDUP(INDEX(GRID!$B$17:$BI$27,MATCH(G$7,GRID!$A$17:$A$27,0),MATCH(1,($U$2=GRID!$B$1:$BI$1)*(КАЛЕНДАРЬ!$AA15=GRID!$B$3:$BI$3), 0))*(1-GRID!$B$69),0))</f>
        <v>#N/A</v>
      </c>
      <c r="I191" s="47" t="e" cm="1">
        <f t="array" ref="I191">IF($I$2="Открытый тариф",
INDEX(GRID!$B$4:$BI$14,MATCH(I$7,GRID!$A$4:$A$14,0),MATCH(1,($U$2=GRID!$B$1:$BI$1)*(КАЛЕНДАРЬ!$AA15=GRID!$B$3:$BI$3), 0)),
ROUNDUP(INDEX(GRID!$B$4:$BI$14,MATCH(I$7,GRID!$A$4:$A$14,0),MATCH(1,($U$2=GRID!$B$1:$BI$1)*(КАЛЕНДАРЬ!$AA15=GRID!$B$3:$BI$3),0))*(1-GRID!$B$69),0))</f>
        <v>#N/A</v>
      </c>
      <c r="J191" s="48" t="e" cm="1">
        <f t="array" ref="J191">IF($I$2="Открытый тариф",
INDEX(GRID!$B$17:$BI$27,MATCH(I$7,GRID!$A$17:$A$27,0),MATCH(1,($U$2=GRID!$B$1:$BI$1)*(КАЛЕНДАРЬ!$AA15=GRID!$B$3:$BI$3), 0)),
ROUNDUP(INDEX(GRID!$B$17:$BI$27,MATCH(I$7,GRID!$A$17:$A$27,0),MATCH(1,($U$2=GRID!$B$1:$BI$1)*(КАЛЕНДАРЬ!$AA15=GRID!$B$3:$BI$3), 0))*(1-GRID!$B$69),0))</f>
        <v>#N/A</v>
      </c>
      <c r="K191" s="47" cm="1">
        <f t="array" ref="K191">IF($I$2="Открытый тариф",
INDEX(GRID!$B$4:$BI$14,MATCH(K$7,GRID!$A$4:$A$14,0),MATCH(1,($U$2=GRID!$B$1:$BI$1)*(КАЛЕНДАРЬ!$AA15=GRID!$B$3:$BI$3), 0)),
ROUNDUP(INDEX(GRID!$B$4:$BI$14,MATCH(K$7,GRID!$A$4:$A$14,0),MATCH(1,($U$2=GRID!$B$1:$BI$1)*(КАЛЕНДАРЬ!$AA15=GRID!$B$3:$BI$3),0))*(1-GRID!$B$69),0))</f>
        <v>32800</v>
      </c>
      <c r="L191" s="48" cm="1">
        <f t="array" ref="L191">IF($I$2="Открытый тариф",
INDEX(GRID!$B$17:$BI$27,MATCH(K$7,GRID!$A$17:$A$27,0),MATCH(1,($U$2=GRID!$B$1:$BI$1)*(КАЛЕНДАРЬ!$AA15=GRID!$B$3:$BI$3), 0)),
ROUNDUP(INDEX(GRID!$B$17:$BI$27,MATCH(K$7,GRID!$A$17:$A$27,0),MATCH(1,($U$2=GRID!$B$1:$BI$1)*(КАЛЕНДАРЬ!$AA15=GRID!$B$3:$BI$3), 0))*(1-GRID!$B$69),0))</f>
        <v>35300</v>
      </c>
      <c r="M191" s="47" cm="1">
        <f t="array" ref="M191">IF($I$2="Открытый тариф",
INDEX(GRID!$B$4:$BI$14,MATCH(M$7,GRID!$A$4:$A$14,0),MATCH(1,($U$2=GRID!$B$1:$BI$1)*(КАЛЕНДАРЬ!$AA15=GRID!$B$3:$BI$3), 0)),
ROUNDUP(INDEX(GRID!$B$4:$BI$14,MATCH(M$7,GRID!$A$4:$A$14,0),MATCH(1,($U$2=GRID!$B$1:$BI$1)*(КАЛЕНДАРЬ!$AA15=GRID!$B$3:$BI$3),0))*(1-GRID!$B$69),0))</f>
        <v>36300</v>
      </c>
      <c r="N191" s="48" cm="1">
        <f t="array" ref="N191">IF($I$2="Открытый тариф",
INDEX(GRID!$B$17:$BI$27,MATCH(M$7,GRID!$A$17:$A$27,0),MATCH(1,($U$2=GRID!$B$1:$BI$1)*(КАЛЕНДАРЬ!$AA15=GRID!$B$3:$BI$3), 0)),
ROUNDUP(INDEX(GRID!$B$17:$BI$27,MATCH(M$7,GRID!$A$17:$A$27,0),MATCH(1,($U$2=GRID!$B$1:$BI$1)*(КАЛЕНДАРЬ!$AA15=GRID!$B$3:$BI$3), 0))*(1-GRID!$B$69),0))</f>
        <v>38800</v>
      </c>
      <c r="O191" s="49" cm="1">
        <f t="array" ref="O191">IF($I$2="Открытый тариф",
INDEX(GRID!$B$4:$BI$14,MATCH(O$7,GRID!$A$4:$A$14,0),MATCH(1,($U$2=GRID!$B$1:$BI$1)*(КАЛЕНДАРЬ!$AA15=GRID!$B$3:$BI$3), 0)),
ROUNDUP(INDEX(GRID!$B$4:$BI$14,MATCH(O$7,GRID!$A$4:$A$14,0),MATCH(1,($U$2=GRID!$B$1:$BI$1)*(КАЛЕНДАРЬ!$AA15=GRID!$B$3:$BI$3),0))*(1-GRID!$B$69),0))</f>
        <v>43000</v>
      </c>
      <c r="P191" s="49" cm="1">
        <f t="array" ref="P191">IF($I$2="Открытый тариф",
INDEX(GRID!$B$17:$BI$27,MATCH(O$7,GRID!$A$17:$A$27,0),MATCH(1,($U$2=GRID!$B$1:$BI$1)*(КАЛЕНДАРЬ!$AA15=GRID!$B$3:$BI$3), 0)),
ROUNDUP(INDEX(GRID!$B$17:$BI$27,MATCH(O$7,GRID!$A$17:$A$27,0),MATCH(1,($U$2=GRID!$B$1:$BI$1)*(КАЛЕНДАРЬ!$AA15=GRID!$B$3:$BI$3), 0))*(1-GRID!$B$69),0))</f>
        <v>45500</v>
      </c>
      <c r="Q191" s="49" t="e" cm="1">
        <f t="array" ref="Q191">IF($I$2="Открытый тариф",
INDEX(GRID!$B$4:$BI$14,MATCH(Q$7,GRID!$A$4:$A$14,0),MATCH(1,($U$2=GRID!$B$1:$BI$1)*(КАЛЕНДАРЬ!$AA15=GRID!$B$3:$BI$3), 0)),
ROUNDUP(INDEX(GRID!$B$4:$BI$14,MATCH(Q$7,GRID!$A$4:$A$14,0),MATCH(1,($U$2=GRID!$B$1:$BI$1)*(КАЛЕНДАРЬ!$AA15=GRID!$B$3:$BI$3),0))*(1-GRID!$B$69),0))</f>
        <v>#N/A</v>
      </c>
      <c r="R191" s="49" t="e" cm="1">
        <f t="array" ref="R191">IF($I$2="Открытый тариф",
INDEX(GRID!$B$17:$BI$27,MATCH(Q$7,GRID!$A$17:$A$27,0),MATCH(1,($U$2=GRID!$B$1:$BI$1)*(КАЛЕНДАРЬ!$AA15=GRID!$B$3:$BI$3), 0)),
ROUNDUP(INDEX(GRID!$B$17:$BI$27,MATCH(Q$7,GRID!$A$17:$A$27,0),MATCH(1,($U$2=GRID!$B$1:$BI$1)*(КАЛЕНДАРЬ!$AA15=GRID!$B$3:$BI$3), 0))*(1-GRID!$B$69),0))</f>
        <v>#N/A</v>
      </c>
      <c r="S191" s="49" t="e" cm="1">
        <f t="array" ref="S191">IF($I$2="Открытый тариф",
INDEX(GRID!$B$4:$BI$14,MATCH(S$7,GRID!$A$4:$A$14,0),MATCH(1,($U$2=GRID!$B$1:$BI$1)*(КАЛЕНДАРЬ!$AA15=GRID!$B$3:$BI$3), 0)),
ROUNDUP(INDEX(GRID!$B$4:$BI$14,MATCH(S$7,GRID!$A$4:$A$14,0),MATCH(1,($U$2=GRID!$B$1:$BI$1)*(КАЛЕНДАРЬ!$AA15=GRID!$B$3:$BI$3),0))*(1-GRID!$B$69),0))</f>
        <v>#N/A</v>
      </c>
      <c r="T191" s="49" t="e" cm="1">
        <f t="array" ref="T191">IF($I$2="Открытый тариф",
INDEX(GRID!$B$17:$BI$27,MATCH(S$7,GRID!$A$17:$A$27,0),MATCH(1,($U$2=GRID!$B$1:$BI$1)*(КАЛЕНДАРЬ!$AA15=GRID!$B$3:$BI$3), 0)),
ROUNDUP(INDEX(GRID!$B$17:$BI$27,MATCH(S$7,GRID!$A$17:$A$27,0),MATCH(1,($U$2=GRID!$B$1:$BI$1)*(КАЛЕНДАРЬ!$AA15=GRID!$B$3:$BI$3), 0))*(1-GRID!$B$69),0))</f>
        <v>#N/A</v>
      </c>
      <c r="U191" s="49" cm="1">
        <f t="array" ref="U191">IF($I$2="Открытый тариф",
INDEX(GRID!$B$4:$BI$14,MATCH(U$7,GRID!$A$4:$A$14,0),MATCH(1,($U$2=GRID!$B$1:$BI$1)*(КАЛЕНДАРЬ!$AA15=GRID!$B$3:$BI$3), 0)),
ROUNDUP(INDEX(GRID!$B$4:$BI$14,MATCH(U$7,GRID!$A$4:$A$14,0),MATCH(1,($U$2=GRID!$B$1:$BI$1)*(КАЛЕНДАРЬ!$AA15=GRID!$B$3:$BI$3),0))*(1-GRID!$B$69),0))</f>
        <v>67000</v>
      </c>
      <c r="V191" s="49" cm="1">
        <f t="array" ref="V191">IF($I$2="Открытый тариф",
INDEX(GRID!$B$17:$BI$27,MATCH(U$7,GRID!$A$17:$A$27,0),MATCH(1,($U$2=GRID!$B$1:$BI$1)*(КАЛЕНДАРЬ!$AA15=GRID!$B$3:$BI$3), 0)),
ROUNDUP(INDEX(GRID!$B$17:$BI$27,MATCH(U$7,GRID!$A$17:$A$27,0),MATCH(1,($U$2=GRID!$B$1:$BI$1)*(КАЛЕНДАРЬ!$AA15=GRID!$B$3:$BI$3), 0))*(1-GRID!$B$69),0))</f>
        <v>69500</v>
      </c>
      <c r="W191" s="49" cm="1">
        <f t="array" ref="W191">IF($I$2="Открытый тариф",
INDEX(GRID!$B$4:$BI$14,MATCH(W$7,GRID!$A$4:$A$14,0),MATCH(1,($U$2=GRID!$B$1:$BI$1)*(КАЛЕНДАРЬ!$AA15=GRID!$B$3:$BI$3), 0)),
ROUNDUP(INDEX(GRID!$B$4:$BI$14,MATCH(W$7,GRID!$A$4:$A$14,0),MATCH(1,($U$2=GRID!$B$1:$BI$1)*(КАЛЕНДАРЬ!$AA15=GRID!$B$3:$BI$3),0))*(1-GRID!$B$69),0))</f>
        <v>258000</v>
      </c>
      <c r="X191" s="49" cm="1">
        <f t="array" ref="X191">IF($I$2="Открытый тариф",
INDEX(GRID!$B$17:$BI$27,MATCH(W$7,GRID!$A$17:$A$27,0),MATCH(1,($U$2=GRID!$B$1:$BI$1)*(КАЛЕНДАРЬ!$AA15=GRID!$B$3:$BI$3), 0)),
ROUNDUP(INDEX(GRID!$B$17:$BI$27,MATCH(W$7,GRID!$A$17:$A$27,0),MATCH(1,($U$2=GRID!$B$1:$BI$1)*(КАЛЕНДАРЬ!$AA15=GRID!$B$3:$BI$3), 0))*(1-GRID!$B$69),0))</f>
        <v>260500</v>
      </c>
    </row>
    <row r="192" spans="1:24" ht="12.75" hidden="1" customHeight="1" x14ac:dyDescent="0.2">
      <c r="A192" s="117" t="s">
        <v>47</v>
      </c>
      <c r="B192" s="117">
        <v>13</v>
      </c>
      <c r="C192" s="47" cm="1">
        <f t="array" ref="C192">IF($I$2="Открытый тариф",
INDEX(GRID!$B$4:$BI$14,MATCH(C$7,GRID!$A$4:$A$14,0),MATCH(1,($U$2=GRID!$B$1:$BI$1)*(КАЛЕНДАРЬ!$AA16=GRID!$B$3:$BI$3), 0)),
ROUNDUP(INDEX(GRID!$B$4:$BI$14,MATCH(C$7,GRID!$A$4:$A$14,0),MATCH(1,($U$2=GRID!$B$1:$BI$1)*(КАЛЕНДАРЬ!$AA16=GRID!$B$3:$BI$3),0))*(1-GRID!$B$69),0))</f>
        <v>22000</v>
      </c>
      <c r="D192" s="48" cm="1">
        <f t="array" ref="D192">IF($I$2="Открытый тариф",
INDEX(GRID!$B$17:$BI$27,MATCH(C$7,GRID!$A$17:$A$27,0),MATCH(1,($U$2=GRID!$B$1:$BI$1)*(КАЛЕНДАРЬ!$AA16=GRID!$B$3:$BI$3), 0)),
ROUNDUP(INDEX(GRID!$B$17:$BI$27,MATCH(C$7,GRID!$A$17:$A$27,0),MATCH(1,($U$2=GRID!$B$1:$BI$1)*(КАЛЕНДАРЬ!$AA16=GRID!$B$3:$BI$3), 0))*(1-GRID!$B$69),0))</f>
        <v>24500</v>
      </c>
      <c r="E192" s="47" cm="1">
        <f t="array" ref="E192">IF($I$2="Открытый тариф",
INDEX(GRID!$B$4:$BI$14,MATCH(E$7,GRID!$A$4:$A$14,0),MATCH(1,($U$2=GRID!$B$1:$BI$1)*(КАЛЕНДАРЬ!$AA16=GRID!$B$3:$BI$3), 0)),
ROUNDUP(INDEX(GRID!$B$4:$BI$14,MATCH(E$7,GRID!$A$4:$A$14,0),MATCH(1,($U$2=GRID!$B$1:$BI$1)*(КАЛЕНДАРЬ!$AA16=GRID!$B$3:$BI$3),0))*(1-GRID!$B$69),0))</f>
        <v>24300</v>
      </c>
      <c r="F192" s="48" cm="1">
        <f t="array" ref="F192">IF($I$2="Открытый тариф",
INDEX(GRID!$B$17:$BI$27,MATCH(E$7,GRID!$A$17:$A$27,0),MATCH(1,($U$2=GRID!$B$1:$BI$1)*(КАЛЕНДАРЬ!$AA16=GRID!$B$3:$BI$3), 0)),
ROUNDUP(INDEX(GRID!$B$17:$BI$27,MATCH(E$7,GRID!$A$17:$A$27,0),MATCH(1,($U$2=GRID!$B$1:$BI$1)*(КАЛЕНДАРЬ!$AA16=GRID!$B$3:$BI$3), 0))*(1-GRID!$B$69),0))</f>
        <v>26800</v>
      </c>
      <c r="G192" s="47" t="e" cm="1">
        <f t="array" ref="G192">IF($I$2="Открытый тариф",
INDEX(GRID!$B$4:$BI$14,MATCH(G$7,GRID!$A$4:$A$14,0),MATCH(1,($U$2=GRID!$B$1:$BI$1)*(КАЛЕНДАРЬ!$AA16=GRID!$B$3:$BI$3), 0)),
ROUNDUP(INDEX(GRID!$B$4:$BI$14,MATCH(G$7,GRID!$A$4:$A$14,0),MATCH(1,($U$2=GRID!$B$1:$BI$1)*(КАЛЕНДАРЬ!$AA16=GRID!$B$3:$BI$3),0))*(1-GRID!$B$69),0))</f>
        <v>#N/A</v>
      </c>
      <c r="H192" s="48" t="e" cm="1">
        <f t="array" ref="H192">IF($I$2="Открытый тариф",
INDEX(GRID!$B$17:$BI$27,MATCH(G$7,GRID!$A$17:$A$27,0),MATCH(1,($U$2=GRID!$B$1:$BI$1)*(КАЛЕНДАРЬ!$AA16=GRID!$B$3:$BI$3), 0)),
ROUNDUP(INDEX(GRID!$B$17:$BI$27,MATCH(G$7,GRID!$A$17:$A$27,0),MATCH(1,($U$2=GRID!$B$1:$BI$1)*(КАЛЕНДАРЬ!$AA16=GRID!$B$3:$BI$3), 0))*(1-GRID!$B$69),0))</f>
        <v>#N/A</v>
      </c>
      <c r="I192" s="47" t="e" cm="1">
        <f t="array" ref="I192">IF($I$2="Открытый тариф",
INDEX(GRID!$B$4:$BI$14,MATCH(I$7,GRID!$A$4:$A$14,0),MATCH(1,($U$2=GRID!$B$1:$BI$1)*(КАЛЕНДАРЬ!$AA16=GRID!$B$3:$BI$3), 0)),
ROUNDUP(INDEX(GRID!$B$4:$BI$14,MATCH(I$7,GRID!$A$4:$A$14,0),MATCH(1,($U$2=GRID!$B$1:$BI$1)*(КАЛЕНДАРЬ!$AA16=GRID!$B$3:$BI$3),0))*(1-GRID!$B$69),0))</f>
        <v>#N/A</v>
      </c>
      <c r="J192" s="48" t="e" cm="1">
        <f t="array" ref="J192">IF($I$2="Открытый тариф",
INDEX(GRID!$B$17:$BI$27,MATCH(I$7,GRID!$A$17:$A$27,0),MATCH(1,($U$2=GRID!$B$1:$BI$1)*(КАЛЕНДАРЬ!$AA16=GRID!$B$3:$BI$3), 0)),
ROUNDUP(INDEX(GRID!$B$17:$BI$27,MATCH(I$7,GRID!$A$17:$A$27,0),MATCH(1,($U$2=GRID!$B$1:$BI$1)*(КАЛЕНДАРЬ!$AA16=GRID!$B$3:$BI$3), 0))*(1-GRID!$B$69),0))</f>
        <v>#N/A</v>
      </c>
      <c r="K192" s="47" cm="1">
        <f t="array" ref="K192">IF($I$2="Открытый тариф",
INDEX(GRID!$B$4:$BI$14,MATCH(K$7,GRID!$A$4:$A$14,0),MATCH(1,($U$2=GRID!$B$1:$BI$1)*(КАЛЕНДАРЬ!$AA16=GRID!$B$3:$BI$3), 0)),
ROUNDUP(INDEX(GRID!$B$4:$BI$14,MATCH(K$7,GRID!$A$4:$A$14,0),MATCH(1,($U$2=GRID!$B$1:$BI$1)*(КАЛЕНДАРЬ!$AA16=GRID!$B$3:$BI$3),0))*(1-GRID!$B$69),0))</f>
        <v>32800</v>
      </c>
      <c r="L192" s="48" cm="1">
        <f t="array" ref="L192">IF($I$2="Открытый тариф",
INDEX(GRID!$B$17:$BI$27,MATCH(K$7,GRID!$A$17:$A$27,0),MATCH(1,($U$2=GRID!$B$1:$BI$1)*(КАЛЕНДАРЬ!$AA16=GRID!$B$3:$BI$3), 0)),
ROUNDUP(INDEX(GRID!$B$17:$BI$27,MATCH(K$7,GRID!$A$17:$A$27,0),MATCH(1,($U$2=GRID!$B$1:$BI$1)*(КАЛЕНДАРЬ!$AA16=GRID!$B$3:$BI$3), 0))*(1-GRID!$B$69),0))</f>
        <v>35300</v>
      </c>
      <c r="M192" s="47" cm="1">
        <f t="array" ref="M192">IF($I$2="Открытый тариф",
INDEX(GRID!$B$4:$BI$14,MATCH(M$7,GRID!$A$4:$A$14,0),MATCH(1,($U$2=GRID!$B$1:$BI$1)*(КАЛЕНДАРЬ!$AA16=GRID!$B$3:$BI$3), 0)),
ROUNDUP(INDEX(GRID!$B$4:$BI$14,MATCH(M$7,GRID!$A$4:$A$14,0),MATCH(1,($U$2=GRID!$B$1:$BI$1)*(КАЛЕНДАРЬ!$AA16=GRID!$B$3:$BI$3),0))*(1-GRID!$B$69),0))</f>
        <v>36300</v>
      </c>
      <c r="N192" s="48" cm="1">
        <f t="array" ref="N192">IF($I$2="Открытый тариф",
INDEX(GRID!$B$17:$BI$27,MATCH(M$7,GRID!$A$17:$A$27,0),MATCH(1,($U$2=GRID!$B$1:$BI$1)*(КАЛЕНДАРЬ!$AA16=GRID!$B$3:$BI$3), 0)),
ROUNDUP(INDEX(GRID!$B$17:$BI$27,MATCH(M$7,GRID!$A$17:$A$27,0),MATCH(1,($U$2=GRID!$B$1:$BI$1)*(КАЛЕНДАРЬ!$AA16=GRID!$B$3:$BI$3), 0))*(1-GRID!$B$69),0))</f>
        <v>38800</v>
      </c>
      <c r="O192" s="49" cm="1">
        <f t="array" ref="O192">IF($I$2="Открытый тариф",
INDEX(GRID!$B$4:$BI$14,MATCH(O$7,GRID!$A$4:$A$14,0),MATCH(1,($U$2=GRID!$B$1:$BI$1)*(КАЛЕНДАРЬ!$AA16=GRID!$B$3:$BI$3), 0)),
ROUNDUP(INDEX(GRID!$B$4:$BI$14,MATCH(O$7,GRID!$A$4:$A$14,0),MATCH(1,($U$2=GRID!$B$1:$BI$1)*(КАЛЕНДАРЬ!$AA16=GRID!$B$3:$BI$3),0))*(1-GRID!$B$69),0))</f>
        <v>43000</v>
      </c>
      <c r="P192" s="49" cm="1">
        <f t="array" ref="P192">IF($I$2="Открытый тариф",
INDEX(GRID!$B$17:$BI$27,MATCH(O$7,GRID!$A$17:$A$27,0),MATCH(1,($U$2=GRID!$B$1:$BI$1)*(КАЛЕНДАРЬ!$AA16=GRID!$B$3:$BI$3), 0)),
ROUNDUP(INDEX(GRID!$B$17:$BI$27,MATCH(O$7,GRID!$A$17:$A$27,0),MATCH(1,($U$2=GRID!$B$1:$BI$1)*(КАЛЕНДАРЬ!$AA16=GRID!$B$3:$BI$3), 0))*(1-GRID!$B$69),0))</f>
        <v>45500</v>
      </c>
      <c r="Q192" s="49" t="e" cm="1">
        <f t="array" ref="Q192">IF($I$2="Открытый тариф",
INDEX(GRID!$B$4:$BI$14,MATCH(Q$7,GRID!$A$4:$A$14,0),MATCH(1,($U$2=GRID!$B$1:$BI$1)*(КАЛЕНДАРЬ!$AA16=GRID!$B$3:$BI$3), 0)),
ROUNDUP(INDEX(GRID!$B$4:$BI$14,MATCH(Q$7,GRID!$A$4:$A$14,0),MATCH(1,($U$2=GRID!$B$1:$BI$1)*(КАЛЕНДАРЬ!$AA16=GRID!$B$3:$BI$3),0))*(1-GRID!$B$69),0))</f>
        <v>#N/A</v>
      </c>
      <c r="R192" s="49" t="e" cm="1">
        <f t="array" ref="R192">IF($I$2="Открытый тариф",
INDEX(GRID!$B$17:$BI$27,MATCH(Q$7,GRID!$A$17:$A$27,0),MATCH(1,($U$2=GRID!$B$1:$BI$1)*(КАЛЕНДАРЬ!$AA16=GRID!$B$3:$BI$3), 0)),
ROUNDUP(INDEX(GRID!$B$17:$BI$27,MATCH(Q$7,GRID!$A$17:$A$27,0),MATCH(1,($U$2=GRID!$B$1:$BI$1)*(КАЛЕНДАРЬ!$AA16=GRID!$B$3:$BI$3), 0))*(1-GRID!$B$69),0))</f>
        <v>#N/A</v>
      </c>
      <c r="S192" s="49" t="e" cm="1">
        <f t="array" ref="S192">IF($I$2="Открытый тариф",
INDEX(GRID!$B$4:$BI$14,MATCH(S$7,GRID!$A$4:$A$14,0),MATCH(1,($U$2=GRID!$B$1:$BI$1)*(КАЛЕНДАРЬ!$AA16=GRID!$B$3:$BI$3), 0)),
ROUNDUP(INDEX(GRID!$B$4:$BI$14,MATCH(S$7,GRID!$A$4:$A$14,0),MATCH(1,($U$2=GRID!$B$1:$BI$1)*(КАЛЕНДАРЬ!$AA16=GRID!$B$3:$BI$3),0))*(1-GRID!$B$69),0))</f>
        <v>#N/A</v>
      </c>
      <c r="T192" s="49" t="e" cm="1">
        <f t="array" ref="T192">IF($I$2="Открытый тариф",
INDEX(GRID!$B$17:$BI$27,MATCH(S$7,GRID!$A$17:$A$27,0),MATCH(1,($U$2=GRID!$B$1:$BI$1)*(КАЛЕНДАРЬ!$AA16=GRID!$B$3:$BI$3), 0)),
ROUNDUP(INDEX(GRID!$B$17:$BI$27,MATCH(S$7,GRID!$A$17:$A$27,0),MATCH(1,($U$2=GRID!$B$1:$BI$1)*(КАЛЕНДАРЬ!$AA16=GRID!$B$3:$BI$3), 0))*(1-GRID!$B$69),0))</f>
        <v>#N/A</v>
      </c>
      <c r="U192" s="49" cm="1">
        <f t="array" ref="U192">IF($I$2="Открытый тариф",
INDEX(GRID!$B$4:$BI$14,MATCH(U$7,GRID!$A$4:$A$14,0),MATCH(1,($U$2=GRID!$B$1:$BI$1)*(КАЛЕНДАРЬ!$AA16=GRID!$B$3:$BI$3), 0)),
ROUNDUP(INDEX(GRID!$B$4:$BI$14,MATCH(U$7,GRID!$A$4:$A$14,0),MATCH(1,($U$2=GRID!$B$1:$BI$1)*(КАЛЕНДАРЬ!$AA16=GRID!$B$3:$BI$3),0))*(1-GRID!$B$69),0))</f>
        <v>67000</v>
      </c>
      <c r="V192" s="49" cm="1">
        <f t="array" ref="V192">IF($I$2="Открытый тариф",
INDEX(GRID!$B$17:$BI$27,MATCH(U$7,GRID!$A$17:$A$27,0),MATCH(1,($U$2=GRID!$B$1:$BI$1)*(КАЛЕНДАРЬ!$AA16=GRID!$B$3:$BI$3), 0)),
ROUNDUP(INDEX(GRID!$B$17:$BI$27,MATCH(U$7,GRID!$A$17:$A$27,0),MATCH(1,($U$2=GRID!$B$1:$BI$1)*(КАЛЕНДАРЬ!$AA16=GRID!$B$3:$BI$3), 0))*(1-GRID!$B$69),0))</f>
        <v>69500</v>
      </c>
      <c r="W192" s="49" cm="1">
        <f t="array" ref="W192">IF($I$2="Открытый тариф",
INDEX(GRID!$B$4:$BI$14,MATCH(W$7,GRID!$A$4:$A$14,0),MATCH(1,($U$2=GRID!$B$1:$BI$1)*(КАЛЕНДАРЬ!$AA16=GRID!$B$3:$BI$3), 0)),
ROUNDUP(INDEX(GRID!$B$4:$BI$14,MATCH(W$7,GRID!$A$4:$A$14,0),MATCH(1,($U$2=GRID!$B$1:$BI$1)*(КАЛЕНДАРЬ!$AA16=GRID!$B$3:$BI$3),0))*(1-GRID!$B$69),0))</f>
        <v>258000</v>
      </c>
      <c r="X192" s="49" cm="1">
        <f t="array" ref="X192">IF($I$2="Открытый тариф",
INDEX(GRID!$B$17:$BI$27,MATCH(W$7,GRID!$A$17:$A$27,0),MATCH(1,($U$2=GRID!$B$1:$BI$1)*(КАЛЕНДАРЬ!$AA16=GRID!$B$3:$BI$3), 0)),
ROUNDUP(INDEX(GRID!$B$17:$BI$27,MATCH(W$7,GRID!$A$17:$A$27,0),MATCH(1,($U$2=GRID!$B$1:$BI$1)*(КАЛЕНДАРЬ!$AA16=GRID!$B$3:$BI$3), 0))*(1-GRID!$B$69),0))</f>
        <v>260500</v>
      </c>
    </row>
    <row r="193" spans="1:24" ht="12.75" hidden="1" customHeight="1" x14ac:dyDescent="0.2">
      <c r="A193" s="117" t="s">
        <v>48</v>
      </c>
      <c r="B193" s="117">
        <v>14</v>
      </c>
      <c r="C193" s="47" cm="1">
        <f t="array" ref="C193">IF($I$2="Открытый тариф",
INDEX(GRID!$B$4:$BI$14,MATCH(C$7,GRID!$A$4:$A$14,0),MATCH(1,($U$2=GRID!$B$1:$BI$1)*(КАЛЕНДАРЬ!$AA17=GRID!$B$3:$BI$3), 0)),
ROUNDUP(INDEX(GRID!$B$4:$BI$14,MATCH(C$7,GRID!$A$4:$A$14,0),MATCH(1,($U$2=GRID!$B$1:$BI$1)*(КАЛЕНДАРЬ!$AA17=GRID!$B$3:$BI$3),0))*(1-GRID!$B$69),0))</f>
        <v>26000</v>
      </c>
      <c r="D193" s="48" cm="1">
        <f t="array" ref="D193">IF($I$2="Открытый тариф",
INDEX(GRID!$B$17:$BI$27,MATCH(C$7,GRID!$A$17:$A$27,0),MATCH(1,($U$2=GRID!$B$1:$BI$1)*(КАЛЕНДАРЬ!$AA17=GRID!$B$3:$BI$3), 0)),
ROUNDUP(INDEX(GRID!$B$17:$BI$27,MATCH(C$7,GRID!$A$17:$A$27,0),MATCH(1,($U$2=GRID!$B$1:$BI$1)*(КАЛЕНДАРЬ!$AA17=GRID!$B$3:$BI$3), 0))*(1-GRID!$B$69),0))</f>
        <v>28500</v>
      </c>
      <c r="E193" s="47" cm="1">
        <f t="array" ref="E193">IF($I$2="Открытый тариф",
INDEX(GRID!$B$4:$BI$14,MATCH(E$7,GRID!$A$4:$A$14,0),MATCH(1,($U$2=GRID!$B$1:$BI$1)*(КАЛЕНДАРЬ!$AA17=GRID!$B$3:$BI$3), 0)),
ROUNDUP(INDEX(GRID!$B$4:$BI$14,MATCH(E$7,GRID!$A$4:$A$14,0),MATCH(1,($U$2=GRID!$B$1:$BI$1)*(КАЛЕНДАРЬ!$AA17=GRID!$B$3:$BI$3),0))*(1-GRID!$B$69),0))</f>
        <v>28900</v>
      </c>
      <c r="F193" s="48" cm="1">
        <f t="array" ref="F193">IF($I$2="Открытый тариф",
INDEX(GRID!$B$17:$BI$27,MATCH(E$7,GRID!$A$17:$A$27,0),MATCH(1,($U$2=GRID!$B$1:$BI$1)*(КАЛЕНДАРЬ!$AA17=GRID!$B$3:$BI$3), 0)),
ROUNDUP(INDEX(GRID!$B$17:$BI$27,MATCH(E$7,GRID!$A$17:$A$27,0),MATCH(1,($U$2=GRID!$B$1:$BI$1)*(КАЛЕНДАРЬ!$AA17=GRID!$B$3:$BI$3), 0))*(1-GRID!$B$69),0))</f>
        <v>31400</v>
      </c>
      <c r="G193" s="47" t="e" cm="1">
        <f t="array" ref="G193">IF($I$2="Открытый тариф",
INDEX(GRID!$B$4:$BI$14,MATCH(G$7,GRID!$A$4:$A$14,0),MATCH(1,($U$2=GRID!$B$1:$BI$1)*(КАЛЕНДАРЬ!$AA17=GRID!$B$3:$BI$3), 0)),
ROUNDUP(INDEX(GRID!$B$4:$BI$14,MATCH(G$7,GRID!$A$4:$A$14,0),MATCH(1,($U$2=GRID!$B$1:$BI$1)*(КАЛЕНДАРЬ!$AA17=GRID!$B$3:$BI$3),0))*(1-GRID!$B$69),0))</f>
        <v>#N/A</v>
      </c>
      <c r="H193" s="48" t="e" cm="1">
        <f t="array" ref="H193">IF($I$2="Открытый тариф",
INDEX(GRID!$B$17:$BI$27,MATCH(G$7,GRID!$A$17:$A$27,0),MATCH(1,($U$2=GRID!$B$1:$BI$1)*(КАЛЕНДАРЬ!$AA17=GRID!$B$3:$BI$3), 0)),
ROUNDUP(INDEX(GRID!$B$17:$BI$27,MATCH(G$7,GRID!$A$17:$A$27,0),MATCH(1,($U$2=GRID!$B$1:$BI$1)*(КАЛЕНДАРЬ!$AA17=GRID!$B$3:$BI$3), 0))*(1-GRID!$B$69),0))</f>
        <v>#N/A</v>
      </c>
      <c r="I193" s="47" t="e" cm="1">
        <f t="array" ref="I193">IF($I$2="Открытый тариф",
INDEX(GRID!$B$4:$BI$14,MATCH(I$7,GRID!$A$4:$A$14,0),MATCH(1,($U$2=GRID!$B$1:$BI$1)*(КАЛЕНДАРЬ!$AA17=GRID!$B$3:$BI$3), 0)),
ROUNDUP(INDEX(GRID!$B$4:$BI$14,MATCH(I$7,GRID!$A$4:$A$14,0),MATCH(1,($U$2=GRID!$B$1:$BI$1)*(КАЛЕНДАРЬ!$AA17=GRID!$B$3:$BI$3),0))*(1-GRID!$B$69),0))</f>
        <v>#N/A</v>
      </c>
      <c r="J193" s="48" t="e" cm="1">
        <f t="array" ref="J193">IF($I$2="Открытый тариф",
INDEX(GRID!$B$17:$BI$27,MATCH(I$7,GRID!$A$17:$A$27,0),MATCH(1,($U$2=GRID!$B$1:$BI$1)*(КАЛЕНДАРЬ!$AA17=GRID!$B$3:$BI$3), 0)),
ROUNDUP(INDEX(GRID!$B$17:$BI$27,MATCH(I$7,GRID!$A$17:$A$27,0),MATCH(1,($U$2=GRID!$B$1:$BI$1)*(КАЛЕНДАРЬ!$AA17=GRID!$B$3:$BI$3), 0))*(1-GRID!$B$69),0))</f>
        <v>#N/A</v>
      </c>
      <c r="K193" s="47" cm="1">
        <f t="array" ref="K193">IF($I$2="Открытый тариф",
INDEX(GRID!$B$4:$BI$14,MATCH(K$7,GRID!$A$4:$A$14,0),MATCH(1,($U$2=GRID!$B$1:$BI$1)*(КАЛЕНДАРЬ!$AA17=GRID!$B$3:$BI$3), 0)),
ROUNDUP(INDEX(GRID!$B$4:$BI$14,MATCH(K$7,GRID!$A$4:$A$14,0),MATCH(1,($U$2=GRID!$B$1:$BI$1)*(КАЛЕНДАРЬ!$AA17=GRID!$B$3:$BI$3),0))*(1-GRID!$B$69),0))</f>
        <v>39700</v>
      </c>
      <c r="L193" s="48" cm="1">
        <f t="array" ref="L193">IF($I$2="Открытый тариф",
INDEX(GRID!$B$17:$BI$27,MATCH(K$7,GRID!$A$17:$A$27,0),MATCH(1,($U$2=GRID!$B$1:$BI$1)*(КАЛЕНДАРЬ!$AA17=GRID!$B$3:$BI$3), 0)),
ROUNDUP(INDEX(GRID!$B$17:$BI$27,MATCH(K$7,GRID!$A$17:$A$27,0),MATCH(1,($U$2=GRID!$B$1:$BI$1)*(КАЛЕНДАРЬ!$AA17=GRID!$B$3:$BI$3), 0))*(1-GRID!$B$69),0))</f>
        <v>42200</v>
      </c>
      <c r="M193" s="47" cm="1">
        <f t="array" ref="M193">IF($I$2="Открытый тариф",
INDEX(GRID!$B$4:$BI$14,MATCH(M$7,GRID!$A$4:$A$14,0),MATCH(1,($U$2=GRID!$B$1:$BI$1)*(КАЛЕНДАРЬ!$AA17=GRID!$B$3:$BI$3), 0)),
ROUNDUP(INDEX(GRID!$B$4:$BI$14,MATCH(M$7,GRID!$A$4:$A$14,0),MATCH(1,($U$2=GRID!$B$1:$BI$1)*(КАЛЕНДАРЬ!$AA17=GRID!$B$3:$BI$3),0))*(1-GRID!$B$69),0))</f>
        <v>44100</v>
      </c>
      <c r="N193" s="48" cm="1">
        <f t="array" ref="N193">IF($I$2="Открытый тариф",
INDEX(GRID!$B$17:$BI$27,MATCH(M$7,GRID!$A$17:$A$27,0),MATCH(1,($U$2=GRID!$B$1:$BI$1)*(КАЛЕНДАРЬ!$AA17=GRID!$B$3:$BI$3), 0)),
ROUNDUP(INDEX(GRID!$B$17:$BI$27,MATCH(M$7,GRID!$A$17:$A$27,0),MATCH(1,($U$2=GRID!$B$1:$BI$1)*(КАЛЕНДАРЬ!$AA17=GRID!$B$3:$BI$3), 0))*(1-GRID!$B$69),0))</f>
        <v>46600</v>
      </c>
      <c r="O193" s="49" cm="1">
        <f t="array" ref="O193">IF($I$2="Открытый тариф",
INDEX(GRID!$B$4:$BI$14,MATCH(O$7,GRID!$A$4:$A$14,0),MATCH(1,($U$2=GRID!$B$1:$BI$1)*(КАЛЕНДАРЬ!$AA17=GRID!$B$3:$BI$3), 0)),
ROUNDUP(INDEX(GRID!$B$4:$BI$14,MATCH(O$7,GRID!$A$4:$A$14,0),MATCH(1,($U$2=GRID!$B$1:$BI$1)*(КАЛЕНДАРЬ!$AA17=GRID!$B$3:$BI$3),0))*(1-GRID!$B$69),0))</f>
        <v>50600</v>
      </c>
      <c r="P193" s="49" cm="1">
        <f t="array" ref="P193">IF($I$2="Открытый тариф",
INDEX(GRID!$B$17:$BI$27,MATCH(O$7,GRID!$A$17:$A$27,0),MATCH(1,($U$2=GRID!$B$1:$BI$1)*(КАЛЕНДАРЬ!$AA17=GRID!$B$3:$BI$3), 0)),
ROUNDUP(INDEX(GRID!$B$17:$BI$27,MATCH(O$7,GRID!$A$17:$A$27,0),MATCH(1,($U$2=GRID!$B$1:$BI$1)*(КАЛЕНДАРЬ!$AA17=GRID!$B$3:$BI$3), 0))*(1-GRID!$B$69),0))</f>
        <v>53100</v>
      </c>
      <c r="Q193" s="49" t="e" cm="1">
        <f t="array" ref="Q193">IF($I$2="Открытый тариф",
INDEX(GRID!$B$4:$BI$14,MATCH(Q$7,GRID!$A$4:$A$14,0),MATCH(1,($U$2=GRID!$B$1:$BI$1)*(КАЛЕНДАРЬ!$AA17=GRID!$B$3:$BI$3), 0)),
ROUNDUP(INDEX(GRID!$B$4:$BI$14,MATCH(Q$7,GRID!$A$4:$A$14,0),MATCH(1,($U$2=GRID!$B$1:$BI$1)*(КАЛЕНДАРЬ!$AA17=GRID!$B$3:$BI$3),0))*(1-GRID!$B$69),0))</f>
        <v>#N/A</v>
      </c>
      <c r="R193" s="49" t="e" cm="1">
        <f t="array" ref="R193">IF($I$2="Открытый тариф",
INDEX(GRID!$B$17:$BI$27,MATCH(Q$7,GRID!$A$17:$A$27,0),MATCH(1,($U$2=GRID!$B$1:$BI$1)*(КАЛЕНДАРЬ!$AA17=GRID!$B$3:$BI$3), 0)),
ROUNDUP(INDEX(GRID!$B$17:$BI$27,MATCH(Q$7,GRID!$A$17:$A$27,0),MATCH(1,($U$2=GRID!$B$1:$BI$1)*(КАЛЕНДАРЬ!$AA17=GRID!$B$3:$BI$3), 0))*(1-GRID!$B$69),0))</f>
        <v>#N/A</v>
      </c>
      <c r="S193" s="49" t="e" cm="1">
        <f t="array" ref="S193">IF($I$2="Открытый тариф",
INDEX(GRID!$B$4:$BI$14,MATCH(S$7,GRID!$A$4:$A$14,0),MATCH(1,($U$2=GRID!$B$1:$BI$1)*(КАЛЕНДАРЬ!$AA17=GRID!$B$3:$BI$3), 0)),
ROUNDUP(INDEX(GRID!$B$4:$BI$14,MATCH(S$7,GRID!$A$4:$A$14,0),MATCH(1,($U$2=GRID!$B$1:$BI$1)*(КАЛЕНДАРЬ!$AA17=GRID!$B$3:$BI$3),0))*(1-GRID!$B$69),0))</f>
        <v>#N/A</v>
      </c>
      <c r="T193" s="49" t="e" cm="1">
        <f t="array" ref="T193">IF($I$2="Открытый тариф",
INDEX(GRID!$B$17:$BI$27,MATCH(S$7,GRID!$A$17:$A$27,0),MATCH(1,($U$2=GRID!$B$1:$BI$1)*(КАЛЕНДАРЬ!$AA17=GRID!$B$3:$BI$3), 0)),
ROUNDUP(INDEX(GRID!$B$17:$BI$27,MATCH(S$7,GRID!$A$17:$A$27,0),MATCH(1,($U$2=GRID!$B$1:$BI$1)*(КАЛЕНДАРЬ!$AA17=GRID!$B$3:$BI$3), 0))*(1-GRID!$B$69),0))</f>
        <v>#N/A</v>
      </c>
      <c r="U193" s="49" cm="1">
        <f t="array" ref="U193">IF($I$2="Открытый тариф",
INDEX(GRID!$B$4:$BI$14,MATCH(U$7,GRID!$A$4:$A$14,0),MATCH(1,($U$2=GRID!$B$1:$BI$1)*(КАЛЕНДАРЬ!$AA17=GRID!$B$3:$BI$3), 0)),
ROUNDUP(INDEX(GRID!$B$4:$BI$14,MATCH(U$7,GRID!$A$4:$A$14,0),MATCH(1,($U$2=GRID!$B$1:$BI$1)*(КАЛЕНДАРЬ!$AA17=GRID!$B$3:$BI$3),0))*(1-GRID!$B$69),0))</f>
        <v>79000</v>
      </c>
      <c r="V193" s="49" cm="1">
        <f t="array" ref="V193">IF($I$2="Открытый тариф",
INDEX(GRID!$B$17:$BI$27,MATCH(U$7,GRID!$A$17:$A$27,0),MATCH(1,($U$2=GRID!$B$1:$BI$1)*(КАЛЕНДАРЬ!$AA17=GRID!$B$3:$BI$3), 0)),
ROUNDUP(INDEX(GRID!$B$17:$BI$27,MATCH(U$7,GRID!$A$17:$A$27,0),MATCH(1,($U$2=GRID!$B$1:$BI$1)*(КАЛЕНДАРЬ!$AA17=GRID!$B$3:$BI$3), 0))*(1-GRID!$B$69),0))</f>
        <v>81500</v>
      </c>
      <c r="W193" s="49" cm="1">
        <f t="array" ref="W193">IF($I$2="Открытый тариф",
INDEX(GRID!$B$4:$BI$14,MATCH(W$7,GRID!$A$4:$A$14,0),MATCH(1,($U$2=GRID!$B$1:$BI$1)*(КАЛЕНДАРЬ!$AA17=GRID!$B$3:$BI$3), 0)),
ROUNDUP(INDEX(GRID!$B$4:$BI$14,MATCH(W$7,GRID!$A$4:$A$14,0),MATCH(1,($U$2=GRID!$B$1:$BI$1)*(КАЛЕНДАРЬ!$AA17=GRID!$B$3:$BI$3),0))*(1-GRID!$B$69),0))</f>
        <v>293000</v>
      </c>
      <c r="X193" s="49" cm="1">
        <f t="array" ref="X193">IF($I$2="Открытый тариф",
INDEX(GRID!$B$17:$BI$27,MATCH(W$7,GRID!$A$17:$A$27,0),MATCH(1,($U$2=GRID!$B$1:$BI$1)*(КАЛЕНДАРЬ!$AA17=GRID!$B$3:$BI$3), 0)),
ROUNDUP(INDEX(GRID!$B$17:$BI$27,MATCH(W$7,GRID!$A$17:$A$27,0),MATCH(1,($U$2=GRID!$B$1:$BI$1)*(КАЛЕНДАРЬ!$AA17=GRID!$B$3:$BI$3), 0))*(1-GRID!$B$69),0))</f>
        <v>295500</v>
      </c>
    </row>
    <row r="194" spans="1:24" ht="12.75" hidden="1" customHeight="1" x14ac:dyDescent="0.2">
      <c r="A194" s="117" t="s">
        <v>43</v>
      </c>
      <c r="B194" s="117">
        <v>15</v>
      </c>
      <c r="C194" s="47" cm="1">
        <f t="array" ref="C194">IF($I$2="Открытый тариф",
INDEX(GRID!$B$4:$BI$14,MATCH(C$7,GRID!$A$4:$A$14,0),MATCH(1,($U$2=GRID!$B$1:$BI$1)*(КАЛЕНДАРЬ!$AA18=GRID!$B$3:$BI$3), 0)),
ROUNDUP(INDEX(GRID!$B$4:$BI$14,MATCH(C$7,GRID!$A$4:$A$14,0),MATCH(1,($U$2=GRID!$B$1:$BI$1)*(КАЛЕНДАРЬ!$AA18=GRID!$B$3:$BI$3),0))*(1-GRID!$B$69),0))</f>
        <v>27500</v>
      </c>
      <c r="D194" s="48" cm="1">
        <f t="array" ref="D194">IF($I$2="Открытый тариф",
INDEX(GRID!$B$17:$BI$27,MATCH(C$7,GRID!$A$17:$A$27,0),MATCH(1,($U$2=GRID!$B$1:$BI$1)*(КАЛЕНДАРЬ!$AA18=GRID!$B$3:$BI$3), 0)),
ROUNDUP(INDEX(GRID!$B$17:$BI$27,MATCH(C$7,GRID!$A$17:$A$27,0),MATCH(1,($U$2=GRID!$B$1:$BI$1)*(КАЛЕНДАРЬ!$AA18=GRID!$B$3:$BI$3), 0))*(1-GRID!$B$69),0))</f>
        <v>30000</v>
      </c>
      <c r="E194" s="47" cm="1">
        <f t="array" ref="E194">IF($I$2="Открытый тариф",
INDEX(GRID!$B$4:$BI$14,MATCH(E$7,GRID!$A$4:$A$14,0),MATCH(1,($U$2=GRID!$B$1:$BI$1)*(КАЛЕНДАРЬ!$AA18=GRID!$B$3:$BI$3), 0)),
ROUNDUP(INDEX(GRID!$B$4:$BI$14,MATCH(E$7,GRID!$A$4:$A$14,0),MATCH(1,($U$2=GRID!$B$1:$BI$1)*(КАЛЕНДАРЬ!$AA18=GRID!$B$3:$BI$3),0))*(1-GRID!$B$69),0))</f>
        <v>30600</v>
      </c>
      <c r="F194" s="48" cm="1">
        <f t="array" ref="F194">IF($I$2="Открытый тариф",
INDEX(GRID!$B$17:$BI$27,MATCH(E$7,GRID!$A$17:$A$27,0),MATCH(1,($U$2=GRID!$B$1:$BI$1)*(КАЛЕНДАРЬ!$AA18=GRID!$B$3:$BI$3), 0)),
ROUNDUP(INDEX(GRID!$B$17:$BI$27,MATCH(E$7,GRID!$A$17:$A$27,0),MATCH(1,($U$2=GRID!$B$1:$BI$1)*(КАЛЕНДАРЬ!$AA18=GRID!$B$3:$BI$3), 0))*(1-GRID!$B$69),0))</f>
        <v>33100</v>
      </c>
      <c r="G194" s="47" t="e" cm="1">
        <f t="array" ref="G194">IF($I$2="Открытый тариф",
INDEX(GRID!$B$4:$BI$14,MATCH(G$7,GRID!$A$4:$A$14,0),MATCH(1,($U$2=GRID!$B$1:$BI$1)*(КАЛЕНДАРЬ!$AA18=GRID!$B$3:$BI$3), 0)),
ROUNDUP(INDEX(GRID!$B$4:$BI$14,MATCH(G$7,GRID!$A$4:$A$14,0),MATCH(1,($U$2=GRID!$B$1:$BI$1)*(КАЛЕНДАРЬ!$AA18=GRID!$B$3:$BI$3),0))*(1-GRID!$B$69),0))</f>
        <v>#N/A</v>
      </c>
      <c r="H194" s="48" t="e" cm="1">
        <f t="array" ref="H194">IF($I$2="Открытый тариф",
INDEX(GRID!$B$17:$BI$27,MATCH(G$7,GRID!$A$17:$A$27,0),MATCH(1,($U$2=GRID!$B$1:$BI$1)*(КАЛЕНДАРЬ!$AA18=GRID!$B$3:$BI$3), 0)),
ROUNDUP(INDEX(GRID!$B$17:$BI$27,MATCH(G$7,GRID!$A$17:$A$27,0),MATCH(1,($U$2=GRID!$B$1:$BI$1)*(КАЛЕНДАРЬ!$AA18=GRID!$B$3:$BI$3), 0))*(1-GRID!$B$69),0))</f>
        <v>#N/A</v>
      </c>
      <c r="I194" s="47" t="e" cm="1">
        <f t="array" ref="I194">IF($I$2="Открытый тариф",
INDEX(GRID!$B$4:$BI$14,MATCH(I$7,GRID!$A$4:$A$14,0),MATCH(1,($U$2=GRID!$B$1:$BI$1)*(КАЛЕНДАРЬ!$AA18=GRID!$B$3:$BI$3), 0)),
ROUNDUP(INDEX(GRID!$B$4:$BI$14,MATCH(I$7,GRID!$A$4:$A$14,0),MATCH(1,($U$2=GRID!$B$1:$BI$1)*(КАЛЕНДАРЬ!$AA18=GRID!$B$3:$BI$3),0))*(1-GRID!$B$69),0))</f>
        <v>#N/A</v>
      </c>
      <c r="J194" s="48" t="e" cm="1">
        <f t="array" ref="J194">IF($I$2="Открытый тариф",
INDEX(GRID!$B$17:$BI$27,MATCH(I$7,GRID!$A$17:$A$27,0),MATCH(1,($U$2=GRID!$B$1:$BI$1)*(КАЛЕНДАРЬ!$AA18=GRID!$B$3:$BI$3), 0)),
ROUNDUP(INDEX(GRID!$B$17:$BI$27,MATCH(I$7,GRID!$A$17:$A$27,0),MATCH(1,($U$2=GRID!$B$1:$BI$1)*(КАЛЕНДАРЬ!$AA18=GRID!$B$3:$BI$3), 0))*(1-GRID!$B$69),0))</f>
        <v>#N/A</v>
      </c>
      <c r="K194" s="47" cm="1">
        <f t="array" ref="K194">IF($I$2="Открытый тариф",
INDEX(GRID!$B$4:$BI$14,MATCH(K$7,GRID!$A$4:$A$14,0),MATCH(1,($U$2=GRID!$B$1:$BI$1)*(КАЛЕНДАРЬ!$AA18=GRID!$B$3:$BI$3), 0)),
ROUNDUP(INDEX(GRID!$B$4:$BI$14,MATCH(K$7,GRID!$A$4:$A$14,0),MATCH(1,($U$2=GRID!$B$1:$BI$1)*(КАЛЕНДАРЬ!$AA18=GRID!$B$3:$BI$3),0))*(1-GRID!$B$69),0))</f>
        <v>42300</v>
      </c>
      <c r="L194" s="48" cm="1">
        <f t="array" ref="L194">IF($I$2="Открытый тариф",
INDEX(GRID!$B$17:$BI$27,MATCH(K$7,GRID!$A$17:$A$27,0),MATCH(1,($U$2=GRID!$B$1:$BI$1)*(КАЛЕНДАРЬ!$AA18=GRID!$B$3:$BI$3), 0)),
ROUNDUP(INDEX(GRID!$B$17:$BI$27,MATCH(K$7,GRID!$A$17:$A$27,0),MATCH(1,($U$2=GRID!$B$1:$BI$1)*(КАЛЕНДАРЬ!$AA18=GRID!$B$3:$BI$3), 0))*(1-GRID!$B$69),0))</f>
        <v>44800</v>
      </c>
      <c r="M194" s="47" cm="1">
        <f t="array" ref="M194">IF($I$2="Открытый тариф",
INDEX(GRID!$B$4:$BI$14,MATCH(M$7,GRID!$A$4:$A$14,0),MATCH(1,($U$2=GRID!$B$1:$BI$1)*(КАЛЕНДАРЬ!$AA18=GRID!$B$3:$BI$3), 0)),
ROUNDUP(INDEX(GRID!$B$4:$BI$14,MATCH(M$7,GRID!$A$4:$A$14,0),MATCH(1,($U$2=GRID!$B$1:$BI$1)*(КАЛЕНДАРЬ!$AA18=GRID!$B$3:$BI$3),0))*(1-GRID!$B$69),0))</f>
        <v>47100</v>
      </c>
      <c r="N194" s="48" cm="1">
        <f t="array" ref="N194">IF($I$2="Открытый тариф",
INDEX(GRID!$B$17:$BI$27,MATCH(M$7,GRID!$A$17:$A$27,0),MATCH(1,($U$2=GRID!$B$1:$BI$1)*(КАЛЕНДАРЬ!$AA18=GRID!$B$3:$BI$3), 0)),
ROUNDUP(INDEX(GRID!$B$17:$BI$27,MATCH(M$7,GRID!$A$17:$A$27,0),MATCH(1,($U$2=GRID!$B$1:$BI$1)*(КАЛЕНДАРЬ!$AA18=GRID!$B$3:$BI$3), 0))*(1-GRID!$B$69),0))</f>
        <v>49600</v>
      </c>
      <c r="O194" s="49" cm="1">
        <f t="array" ref="O194">IF($I$2="Открытый тариф",
INDEX(GRID!$B$4:$BI$14,MATCH(O$7,GRID!$A$4:$A$14,0),MATCH(1,($U$2=GRID!$B$1:$BI$1)*(КАЛЕНДАРЬ!$AA18=GRID!$B$3:$BI$3), 0)),
ROUNDUP(INDEX(GRID!$B$4:$BI$14,MATCH(O$7,GRID!$A$4:$A$14,0),MATCH(1,($U$2=GRID!$B$1:$BI$1)*(КАЛЕНДАРЬ!$AA18=GRID!$B$3:$BI$3),0))*(1-GRID!$B$69),0))</f>
        <v>53500</v>
      </c>
      <c r="P194" s="49" cm="1">
        <f t="array" ref="P194">IF($I$2="Открытый тариф",
INDEX(GRID!$B$17:$BI$27,MATCH(O$7,GRID!$A$17:$A$27,0),MATCH(1,($U$2=GRID!$B$1:$BI$1)*(КАЛЕНДАРЬ!$AA18=GRID!$B$3:$BI$3), 0)),
ROUNDUP(INDEX(GRID!$B$17:$BI$27,MATCH(O$7,GRID!$A$17:$A$27,0),MATCH(1,($U$2=GRID!$B$1:$BI$1)*(КАЛЕНДАРЬ!$AA18=GRID!$B$3:$BI$3), 0))*(1-GRID!$B$69),0))</f>
        <v>56000</v>
      </c>
      <c r="Q194" s="49" t="e" cm="1">
        <f t="array" ref="Q194">IF($I$2="Открытый тариф",
INDEX(GRID!$B$4:$BI$14,MATCH(Q$7,GRID!$A$4:$A$14,0),MATCH(1,($U$2=GRID!$B$1:$BI$1)*(КАЛЕНДАРЬ!$AA18=GRID!$B$3:$BI$3), 0)),
ROUNDUP(INDEX(GRID!$B$4:$BI$14,MATCH(Q$7,GRID!$A$4:$A$14,0),MATCH(1,($U$2=GRID!$B$1:$BI$1)*(КАЛЕНДАРЬ!$AA18=GRID!$B$3:$BI$3),0))*(1-GRID!$B$69),0))</f>
        <v>#N/A</v>
      </c>
      <c r="R194" s="49" t="e" cm="1">
        <f t="array" ref="R194">IF($I$2="Открытый тариф",
INDEX(GRID!$B$17:$BI$27,MATCH(Q$7,GRID!$A$17:$A$27,0),MATCH(1,($U$2=GRID!$B$1:$BI$1)*(КАЛЕНДАРЬ!$AA18=GRID!$B$3:$BI$3), 0)),
ROUNDUP(INDEX(GRID!$B$17:$BI$27,MATCH(Q$7,GRID!$A$17:$A$27,0),MATCH(1,($U$2=GRID!$B$1:$BI$1)*(КАЛЕНДАРЬ!$AA18=GRID!$B$3:$BI$3), 0))*(1-GRID!$B$69),0))</f>
        <v>#N/A</v>
      </c>
      <c r="S194" s="49" t="e" cm="1">
        <f t="array" ref="S194">IF($I$2="Открытый тариф",
INDEX(GRID!$B$4:$BI$14,MATCH(S$7,GRID!$A$4:$A$14,0),MATCH(1,($U$2=GRID!$B$1:$BI$1)*(КАЛЕНДАРЬ!$AA18=GRID!$B$3:$BI$3), 0)),
ROUNDUP(INDEX(GRID!$B$4:$BI$14,MATCH(S$7,GRID!$A$4:$A$14,0),MATCH(1,($U$2=GRID!$B$1:$BI$1)*(КАЛЕНДАРЬ!$AA18=GRID!$B$3:$BI$3),0))*(1-GRID!$B$69),0))</f>
        <v>#N/A</v>
      </c>
      <c r="T194" s="49" t="e" cm="1">
        <f t="array" ref="T194">IF($I$2="Открытый тариф",
INDEX(GRID!$B$17:$BI$27,MATCH(S$7,GRID!$A$17:$A$27,0),MATCH(1,($U$2=GRID!$B$1:$BI$1)*(КАЛЕНДАРЬ!$AA18=GRID!$B$3:$BI$3), 0)),
ROUNDUP(INDEX(GRID!$B$17:$BI$27,MATCH(S$7,GRID!$A$17:$A$27,0),MATCH(1,($U$2=GRID!$B$1:$BI$1)*(КАЛЕНДАРЬ!$AA18=GRID!$B$3:$BI$3), 0))*(1-GRID!$B$69),0))</f>
        <v>#N/A</v>
      </c>
      <c r="U194" s="49" cm="1">
        <f t="array" ref="U194">IF($I$2="Открытый тариф",
INDEX(GRID!$B$4:$BI$14,MATCH(U$7,GRID!$A$4:$A$14,0),MATCH(1,($U$2=GRID!$B$1:$BI$1)*(КАЛЕНДАРЬ!$AA18=GRID!$B$3:$BI$3), 0)),
ROUNDUP(INDEX(GRID!$B$4:$BI$14,MATCH(U$7,GRID!$A$4:$A$14,0),MATCH(1,($U$2=GRID!$B$1:$BI$1)*(КАЛЕНДАРЬ!$AA18=GRID!$B$3:$BI$3),0))*(1-GRID!$B$69),0))</f>
        <v>83000</v>
      </c>
      <c r="V194" s="49" cm="1">
        <f t="array" ref="V194">IF($I$2="Открытый тариф",
INDEX(GRID!$B$17:$BI$27,MATCH(U$7,GRID!$A$17:$A$27,0),MATCH(1,($U$2=GRID!$B$1:$BI$1)*(КАЛЕНДАРЬ!$AA18=GRID!$B$3:$BI$3), 0)),
ROUNDUP(INDEX(GRID!$B$17:$BI$27,MATCH(U$7,GRID!$A$17:$A$27,0),MATCH(1,($U$2=GRID!$B$1:$BI$1)*(КАЛЕНДАРЬ!$AA18=GRID!$B$3:$BI$3), 0))*(1-GRID!$B$69),0))</f>
        <v>85500</v>
      </c>
      <c r="W194" s="49" cm="1">
        <f t="array" ref="W194">IF($I$2="Открытый тариф",
INDEX(GRID!$B$4:$BI$14,MATCH(W$7,GRID!$A$4:$A$14,0),MATCH(1,($U$2=GRID!$B$1:$BI$1)*(КАЛЕНДАРЬ!$AA18=GRID!$B$3:$BI$3), 0)),
ROUNDUP(INDEX(GRID!$B$4:$BI$14,MATCH(W$7,GRID!$A$4:$A$14,0),MATCH(1,($U$2=GRID!$B$1:$BI$1)*(КАЛЕНДАРЬ!$AA18=GRID!$B$3:$BI$3),0))*(1-GRID!$B$69),0))</f>
        <v>303000</v>
      </c>
      <c r="X194" s="49" cm="1">
        <f t="array" ref="X194">IF($I$2="Открытый тариф",
INDEX(GRID!$B$17:$BI$27,MATCH(W$7,GRID!$A$17:$A$27,0),MATCH(1,($U$2=GRID!$B$1:$BI$1)*(КАЛЕНДАРЬ!$AA18=GRID!$B$3:$BI$3), 0)),
ROUNDUP(INDEX(GRID!$B$17:$BI$27,MATCH(W$7,GRID!$A$17:$A$27,0),MATCH(1,($U$2=GRID!$B$1:$BI$1)*(КАЛЕНДАРЬ!$AA18=GRID!$B$3:$BI$3), 0))*(1-GRID!$B$69),0))</f>
        <v>305500</v>
      </c>
    </row>
    <row r="195" spans="1:24" ht="12.75" hidden="1" customHeight="1" x14ac:dyDescent="0.2">
      <c r="A195" s="117" t="s">
        <v>44</v>
      </c>
      <c r="B195" s="117">
        <v>16</v>
      </c>
      <c r="C195" s="47" cm="1">
        <f t="array" ref="C195">IF($I$2="Открытый тариф",
INDEX(GRID!$B$4:$BI$14,MATCH(C$7,GRID!$A$4:$A$14,0),MATCH(1,($U$2=GRID!$B$1:$BI$1)*(КАЛЕНДАРЬ!$AA19=GRID!$B$3:$BI$3), 0)),
ROUNDUP(INDEX(GRID!$B$4:$BI$14,MATCH(C$7,GRID!$A$4:$A$14,0),MATCH(1,($U$2=GRID!$B$1:$BI$1)*(КАЛЕНДАРЬ!$AA19=GRID!$B$3:$BI$3),0))*(1-GRID!$B$69),0))</f>
        <v>27500</v>
      </c>
      <c r="D195" s="48" cm="1">
        <f t="array" ref="D195">IF($I$2="Открытый тариф",
INDEX(GRID!$B$17:$BI$27,MATCH(C$7,GRID!$A$17:$A$27,0),MATCH(1,($U$2=GRID!$B$1:$BI$1)*(КАЛЕНДАРЬ!$AA19=GRID!$B$3:$BI$3), 0)),
ROUNDUP(INDEX(GRID!$B$17:$BI$27,MATCH(C$7,GRID!$A$17:$A$27,0),MATCH(1,($U$2=GRID!$B$1:$BI$1)*(КАЛЕНДАРЬ!$AA19=GRID!$B$3:$BI$3), 0))*(1-GRID!$B$69),0))</f>
        <v>30000</v>
      </c>
      <c r="E195" s="47" cm="1">
        <f t="array" ref="E195">IF($I$2="Открытый тариф",
INDEX(GRID!$B$4:$BI$14,MATCH(E$7,GRID!$A$4:$A$14,0),MATCH(1,($U$2=GRID!$B$1:$BI$1)*(КАЛЕНДАРЬ!$AA19=GRID!$B$3:$BI$3), 0)),
ROUNDUP(INDEX(GRID!$B$4:$BI$14,MATCH(E$7,GRID!$A$4:$A$14,0),MATCH(1,($U$2=GRID!$B$1:$BI$1)*(КАЛЕНДАРЬ!$AA19=GRID!$B$3:$BI$3),0))*(1-GRID!$B$69),0))</f>
        <v>30600</v>
      </c>
      <c r="F195" s="48" cm="1">
        <f t="array" ref="F195">IF($I$2="Открытый тариф",
INDEX(GRID!$B$17:$BI$27,MATCH(E$7,GRID!$A$17:$A$27,0),MATCH(1,($U$2=GRID!$B$1:$BI$1)*(КАЛЕНДАРЬ!$AA19=GRID!$B$3:$BI$3), 0)),
ROUNDUP(INDEX(GRID!$B$17:$BI$27,MATCH(E$7,GRID!$A$17:$A$27,0),MATCH(1,($U$2=GRID!$B$1:$BI$1)*(КАЛЕНДАРЬ!$AA19=GRID!$B$3:$BI$3), 0))*(1-GRID!$B$69),0))</f>
        <v>33100</v>
      </c>
      <c r="G195" s="47" t="e" cm="1">
        <f t="array" ref="G195">IF($I$2="Открытый тариф",
INDEX(GRID!$B$4:$BI$14,MATCH(G$7,GRID!$A$4:$A$14,0),MATCH(1,($U$2=GRID!$B$1:$BI$1)*(КАЛЕНДАРЬ!$AA19=GRID!$B$3:$BI$3), 0)),
ROUNDUP(INDEX(GRID!$B$4:$BI$14,MATCH(G$7,GRID!$A$4:$A$14,0),MATCH(1,($U$2=GRID!$B$1:$BI$1)*(КАЛЕНДАРЬ!$AA19=GRID!$B$3:$BI$3),0))*(1-GRID!$B$69),0))</f>
        <v>#N/A</v>
      </c>
      <c r="H195" s="48" t="e" cm="1">
        <f t="array" ref="H195">IF($I$2="Открытый тариф",
INDEX(GRID!$B$17:$BI$27,MATCH(G$7,GRID!$A$17:$A$27,0),MATCH(1,($U$2=GRID!$B$1:$BI$1)*(КАЛЕНДАРЬ!$AA19=GRID!$B$3:$BI$3), 0)),
ROUNDUP(INDEX(GRID!$B$17:$BI$27,MATCH(G$7,GRID!$A$17:$A$27,0),MATCH(1,($U$2=GRID!$B$1:$BI$1)*(КАЛЕНДАРЬ!$AA19=GRID!$B$3:$BI$3), 0))*(1-GRID!$B$69),0))</f>
        <v>#N/A</v>
      </c>
      <c r="I195" s="47" t="e" cm="1">
        <f t="array" ref="I195">IF($I$2="Открытый тариф",
INDEX(GRID!$B$4:$BI$14,MATCH(I$7,GRID!$A$4:$A$14,0),MATCH(1,($U$2=GRID!$B$1:$BI$1)*(КАЛЕНДАРЬ!$AA19=GRID!$B$3:$BI$3), 0)),
ROUNDUP(INDEX(GRID!$B$4:$BI$14,MATCH(I$7,GRID!$A$4:$A$14,0),MATCH(1,($U$2=GRID!$B$1:$BI$1)*(КАЛЕНДАРЬ!$AA19=GRID!$B$3:$BI$3),0))*(1-GRID!$B$69),0))</f>
        <v>#N/A</v>
      </c>
      <c r="J195" s="48" t="e" cm="1">
        <f t="array" ref="J195">IF($I$2="Открытый тариф",
INDEX(GRID!$B$17:$BI$27,MATCH(I$7,GRID!$A$17:$A$27,0),MATCH(1,($U$2=GRID!$B$1:$BI$1)*(КАЛЕНДАРЬ!$AA19=GRID!$B$3:$BI$3), 0)),
ROUNDUP(INDEX(GRID!$B$17:$BI$27,MATCH(I$7,GRID!$A$17:$A$27,0),MATCH(1,($U$2=GRID!$B$1:$BI$1)*(КАЛЕНДАРЬ!$AA19=GRID!$B$3:$BI$3), 0))*(1-GRID!$B$69),0))</f>
        <v>#N/A</v>
      </c>
      <c r="K195" s="47" cm="1">
        <f t="array" ref="K195">IF($I$2="Открытый тариф",
INDEX(GRID!$B$4:$BI$14,MATCH(K$7,GRID!$A$4:$A$14,0),MATCH(1,($U$2=GRID!$B$1:$BI$1)*(КАЛЕНДАРЬ!$AA19=GRID!$B$3:$BI$3), 0)),
ROUNDUP(INDEX(GRID!$B$4:$BI$14,MATCH(K$7,GRID!$A$4:$A$14,0),MATCH(1,($U$2=GRID!$B$1:$BI$1)*(КАЛЕНДАРЬ!$AA19=GRID!$B$3:$BI$3),0))*(1-GRID!$B$69),0))</f>
        <v>42300</v>
      </c>
      <c r="L195" s="48" cm="1">
        <f t="array" ref="L195">IF($I$2="Открытый тариф",
INDEX(GRID!$B$17:$BI$27,MATCH(K$7,GRID!$A$17:$A$27,0),MATCH(1,($U$2=GRID!$B$1:$BI$1)*(КАЛЕНДАРЬ!$AA19=GRID!$B$3:$BI$3), 0)),
ROUNDUP(INDEX(GRID!$B$17:$BI$27,MATCH(K$7,GRID!$A$17:$A$27,0),MATCH(1,($U$2=GRID!$B$1:$BI$1)*(КАЛЕНДАРЬ!$AA19=GRID!$B$3:$BI$3), 0))*(1-GRID!$B$69),0))</f>
        <v>44800</v>
      </c>
      <c r="M195" s="47" cm="1">
        <f t="array" ref="M195">IF($I$2="Открытый тариф",
INDEX(GRID!$B$4:$BI$14,MATCH(M$7,GRID!$A$4:$A$14,0),MATCH(1,($U$2=GRID!$B$1:$BI$1)*(КАЛЕНДАРЬ!$AA19=GRID!$B$3:$BI$3), 0)),
ROUNDUP(INDEX(GRID!$B$4:$BI$14,MATCH(M$7,GRID!$A$4:$A$14,0),MATCH(1,($U$2=GRID!$B$1:$BI$1)*(КАЛЕНДАРЬ!$AA19=GRID!$B$3:$BI$3),0))*(1-GRID!$B$69),0))</f>
        <v>47100</v>
      </c>
      <c r="N195" s="48" cm="1">
        <f t="array" ref="N195">IF($I$2="Открытый тариф",
INDEX(GRID!$B$17:$BI$27,MATCH(M$7,GRID!$A$17:$A$27,0),MATCH(1,($U$2=GRID!$B$1:$BI$1)*(КАЛЕНДАРЬ!$AA19=GRID!$B$3:$BI$3), 0)),
ROUNDUP(INDEX(GRID!$B$17:$BI$27,MATCH(M$7,GRID!$A$17:$A$27,0),MATCH(1,($U$2=GRID!$B$1:$BI$1)*(КАЛЕНДАРЬ!$AA19=GRID!$B$3:$BI$3), 0))*(1-GRID!$B$69),0))</f>
        <v>49600</v>
      </c>
      <c r="O195" s="49" cm="1">
        <f t="array" ref="O195">IF($I$2="Открытый тариф",
INDEX(GRID!$B$4:$BI$14,MATCH(O$7,GRID!$A$4:$A$14,0),MATCH(1,($U$2=GRID!$B$1:$BI$1)*(КАЛЕНДАРЬ!$AA19=GRID!$B$3:$BI$3), 0)),
ROUNDUP(INDEX(GRID!$B$4:$BI$14,MATCH(O$7,GRID!$A$4:$A$14,0),MATCH(1,($U$2=GRID!$B$1:$BI$1)*(КАЛЕНДАРЬ!$AA19=GRID!$B$3:$BI$3),0))*(1-GRID!$B$69),0))</f>
        <v>53500</v>
      </c>
      <c r="P195" s="49" cm="1">
        <f t="array" ref="P195">IF($I$2="Открытый тариф",
INDEX(GRID!$B$17:$BI$27,MATCH(O$7,GRID!$A$17:$A$27,0),MATCH(1,($U$2=GRID!$B$1:$BI$1)*(КАЛЕНДАРЬ!$AA19=GRID!$B$3:$BI$3), 0)),
ROUNDUP(INDEX(GRID!$B$17:$BI$27,MATCH(O$7,GRID!$A$17:$A$27,0),MATCH(1,($U$2=GRID!$B$1:$BI$1)*(КАЛЕНДАРЬ!$AA19=GRID!$B$3:$BI$3), 0))*(1-GRID!$B$69),0))</f>
        <v>56000</v>
      </c>
      <c r="Q195" s="49" t="e" cm="1">
        <f t="array" ref="Q195">IF($I$2="Открытый тариф",
INDEX(GRID!$B$4:$BI$14,MATCH(Q$7,GRID!$A$4:$A$14,0),MATCH(1,($U$2=GRID!$B$1:$BI$1)*(КАЛЕНДАРЬ!$AA19=GRID!$B$3:$BI$3), 0)),
ROUNDUP(INDEX(GRID!$B$4:$BI$14,MATCH(Q$7,GRID!$A$4:$A$14,0),MATCH(1,($U$2=GRID!$B$1:$BI$1)*(КАЛЕНДАРЬ!$AA19=GRID!$B$3:$BI$3),0))*(1-GRID!$B$69),0))</f>
        <v>#N/A</v>
      </c>
      <c r="R195" s="49" t="e" cm="1">
        <f t="array" ref="R195">IF($I$2="Открытый тариф",
INDEX(GRID!$B$17:$BI$27,MATCH(Q$7,GRID!$A$17:$A$27,0),MATCH(1,($U$2=GRID!$B$1:$BI$1)*(КАЛЕНДАРЬ!$AA19=GRID!$B$3:$BI$3), 0)),
ROUNDUP(INDEX(GRID!$B$17:$BI$27,MATCH(Q$7,GRID!$A$17:$A$27,0),MATCH(1,($U$2=GRID!$B$1:$BI$1)*(КАЛЕНДАРЬ!$AA19=GRID!$B$3:$BI$3), 0))*(1-GRID!$B$69),0))</f>
        <v>#N/A</v>
      </c>
      <c r="S195" s="49" t="e" cm="1">
        <f t="array" ref="S195">IF($I$2="Открытый тариф",
INDEX(GRID!$B$4:$BI$14,MATCH(S$7,GRID!$A$4:$A$14,0),MATCH(1,($U$2=GRID!$B$1:$BI$1)*(КАЛЕНДАРЬ!$AA19=GRID!$B$3:$BI$3), 0)),
ROUNDUP(INDEX(GRID!$B$4:$BI$14,MATCH(S$7,GRID!$A$4:$A$14,0),MATCH(1,($U$2=GRID!$B$1:$BI$1)*(КАЛЕНДАРЬ!$AA19=GRID!$B$3:$BI$3),0))*(1-GRID!$B$69),0))</f>
        <v>#N/A</v>
      </c>
      <c r="T195" s="49" t="e" cm="1">
        <f t="array" ref="T195">IF($I$2="Открытый тариф",
INDEX(GRID!$B$17:$BI$27,MATCH(S$7,GRID!$A$17:$A$27,0),MATCH(1,($U$2=GRID!$B$1:$BI$1)*(КАЛЕНДАРЬ!$AA19=GRID!$B$3:$BI$3), 0)),
ROUNDUP(INDEX(GRID!$B$17:$BI$27,MATCH(S$7,GRID!$A$17:$A$27,0),MATCH(1,($U$2=GRID!$B$1:$BI$1)*(КАЛЕНДАРЬ!$AA19=GRID!$B$3:$BI$3), 0))*(1-GRID!$B$69),0))</f>
        <v>#N/A</v>
      </c>
      <c r="U195" s="49" cm="1">
        <f t="array" ref="U195">IF($I$2="Открытый тариф",
INDEX(GRID!$B$4:$BI$14,MATCH(U$7,GRID!$A$4:$A$14,0),MATCH(1,($U$2=GRID!$B$1:$BI$1)*(КАЛЕНДАРЬ!$AA19=GRID!$B$3:$BI$3), 0)),
ROUNDUP(INDEX(GRID!$B$4:$BI$14,MATCH(U$7,GRID!$A$4:$A$14,0),MATCH(1,($U$2=GRID!$B$1:$BI$1)*(КАЛЕНДАРЬ!$AA19=GRID!$B$3:$BI$3),0))*(1-GRID!$B$69),0))</f>
        <v>83000</v>
      </c>
      <c r="V195" s="49" cm="1">
        <f t="array" ref="V195">IF($I$2="Открытый тариф",
INDEX(GRID!$B$17:$BI$27,MATCH(U$7,GRID!$A$17:$A$27,0),MATCH(1,($U$2=GRID!$B$1:$BI$1)*(КАЛЕНДАРЬ!$AA19=GRID!$B$3:$BI$3), 0)),
ROUNDUP(INDEX(GRID!$B$17:$BI$27,MATCH(U$7,GRID!$A$17:$A$27,0),MATCH(1,($U$2=GRID!$B$1:$BI$1)*(КАЛЕНДАРЬ!$AA19=GRID!$B$3:$BI$3), 0))*(1-GRID!$B$69),0))</f>
        <v>85500</v>
      </c>
      <c r="W195" s="49" cm="1">
        <f t="array" ref="W195">IF($I$2="Открытый тариф",
INDEX(GRID!$B$4:$BI$14,MATCH(W$7,GRID!$A$4:$A$14,0),MATCH(1,($U$2=GRID!$B$1:$BI$1)*(КАЛЕНДАРЬ!$AA19=GRID!$B$3:$BI$3), 0)),
ROUNDUP(INDEX(GRID!$B$4:$BI$14,MATCH(W$7,GRID!$A$4:$A$14,0),MATCH(1,($U$2=GRID!$B$1:$BI$1)*(КАЛЕНДАРЬ!$AA19=GRID!$B$3:$BI$3),0))*(1-GRID!$B$69),0))</f>
        <v>303000</v>
      </c>
      <c r="X195" s="49" cm="1">
        <f t="array" ref="X195">IF($I$2="Открытый тариф",
INDEX(GRID!$B$17:$BI$27,MATCH(W$7,GRID!$A$17:$A$27,0),MATCH(1,($U$2=GRID!$B$1:$BI$1)*(КАЛЕНДАРЬ!$AA19=GRID!$B$3:$BI$3), 0)),
ROUNDUP(INDEX(GRID!$B$17:$BI$27,MATCH(W$7,GRID!$A$17:$A$27,0),MATCH(1,($U$2=GRID!$B$1:$BI$1)*(КАЛЕНДАРЬ!$AA19=GRID!$B$3:$BI$3), 0))*(1-GRID!$B$69),0))</f>
        <v>305500</v>
      </c>
    </row>
    <row r="196" spans="1:24" ht="12.75" hidden="1" customHeight="1" x14ac:dyDescent="0.2">
      <c r="A196" s="117" t="s">
        <v>45</v>
      </c>
      <c r="B196" s="117">
        <v>17</v>
      </c>
      <c r="C196" s="47" cm="1">
        <f t="array" ref="C196">IF($I$2="Открытый тариф",
INDEX(GRID!$B$4:$BI$14,MATCH(C$7,GRID!$A$4:$A$14,0),MATCH(1,($U$2=GRID!$B$1:$BI$1)*(КАЛЕНДАРЬ!$AA20=GRID!$B$3:$BI$3), 0)),
ROUNDUP(INDEX(GRID!$B$4:$BI$14,MATCH(C$7,GRID!$A$4:$A$14,0),MATCH(1,($U$2=GRID!$B$1:$BI$1)*(КАЛЕНДАРЬ!$AA20=GRID!$B$3:$BI$3),0))*(1-GRID!$B$69),0))</f>
        <v>27500</v>
      </c>
      <c r="D196" s="48" cm="1">
        <f t="array" ref="D196">IF($I$2="Открытый тариф",
INDEX(GRID!$B$17:$BI$27,MATCH(C$7,GRID!$A$17:$A$27,0),MATCH(1,($U$2=GRID!$B$1:$BI$1)*(КАЛЕНДАРЬ!$AA20=GRID!$B$3:$BI$3), 0)),
ROUNDUP(INDEX(GRID!$B$17:$BI$27,MATCH(C$7,GRID!$A$17:$A$27,0),MATCH(1,($U$2=GRID!$B$1:$BI$1)*(КАЛЕНДАРЬ!$AA20=GRID!$B$3:$BI$3), 0))*(1-GRID!$B$69),0))</f>
        <v>30000</v>
      </c>
      <c r="E196" s="47" cm="1">
        <f t="array" ref="E196">IF($I$2="Открытый тариф",
INDEX(GRID!$B$4:$BI$14,MATCH(E$7,GRID!$A$4:$A$14,0),MATCH(1,($U$2=GRID!$B$1:$BI$1)*(КАЛЕНДАРЬ!$AA20=GRID!$B$3:$BI$3), 0)),
ROUNDUP(INDEX(GRID!$B$4:$BI$14,MATCH(E$7,GRID!$A$4:$A$14,0),MATCH(1,($U$2=GRID!$B$1:$BI$1)*(КАЛЕНДАРЬ!$AA20=GRID!$B$3:$BI$3),0))*(1-GRID!$B$69),0))</f>
        <v>30600</v>
      </c>
      <c r="F196" s="48" cm="1">
        <f t="array" ref="F196">IF($I$2="Открытый тариф",
INDEX(GRID!$B$17:$BI$27,MATCH(E$7,GRID!$A$17:$A$27,0),MATCH(1,($U$2=GRID!$B$1:$BI$1)*(КАЛЕНДАРЬ!$AA20=GRID!$B$3:$BI$3), 0)),
ROUNDUP(INDEX(GRID!$B$17:$BI$27,MATCH(E$7,GRID!$A$17:$A$27,0),MATCH(1,($U$2=GRID!$B$1:$BI$1)*(КАЛЕНДАРЬ!$AA20=GRID!$B$3:$BI$3), 0))*(1-GRID!$B$69),0))</f>
        <v>33100</v>
      </c>
      <c r="G196" s="47" t="e" cm="1">
        <f t="array" ref="G196">IF($I$2="Открытый тариф",
INDEX(GRID!$B$4:$BI$14,MATCH(G$7,GRID!$A$4:$A$14,0),MATCH(1,($U$2=GRID!$B$1:$BI$1)*(КАЛЕНДАРЬ!$AA20=GRID!$B$3:$BI$3), 0)),
ROUNDUP(INDEX(GRID!$B$4:$BI$14,MATCH(G$7,GRID!$A$4:$A$14,0),MATCH(1,($U$2=GRID!$B$1:$BI$1)*(КАЛЕНДАРЬ!$AA20=GRID!$B$3:$BI$3),0))*(1-GRID!$B$69),0))</f>
        <v>#N/A</v>
      </c>
      <c r="H196" s="48" t="e" cm="1">
        <f t="array" ref="H196">IF($I$2="Открытый тариф",
INDEX(GRID!$B$17:$BI$27,MATCH(G$7,GRID!$A$17:$A$27,0),MATCH(1,($U$2=GRID!$B$1:$BI$1)*(КАЛЕНДАРЬ!$AA20=GRID!$B$3:$BI$3), 0)),
ROUNDUP(INDEX(GRID!$B$17:$BI$27,MATCH(G$7,GRID!$A$17:$A$27,0),MATCH(1,($U$2=GRID!$B$1:$BI$1)*(КАЛЕНДАРЬ!$AA20=GRID!$B$3:$BI$3), 0))*(1-GRID!$B$69),0))</f>
        <v>#N/A</v>
      </c>
      <c r="I196" s="47" t="e" cm="1">
        <f t="array" ref="I196">IF($I$2="Открытый тариф",
INDEX(GRID!$B$4:$BI$14,MATCH(I$7,GRID!$A$4:$A$14,0),MATCH(1,($U$2=GRID!$B$1:$BI$1)*(КАЛЕНДАРЬ!$AA20=GRID!$B$3:$BI$3), 0)),
ROUNDUP(INDEX(GRID!$B$4:$BI$14,MATCH(I$7,GRID!$A$4:$A$14,0),MATCH(1,($U$2=GRID!$B$1:$BI$1)*(КАЛЕНДАРЬ!$AA20=GRID!$B$3:$BI$3),0))*(1-GRID!$B$69),0))</f>
        <v>#N/A</v>
      </c>
      <c r="J196" s="48" t="e" cm="1">
        <f t="array" ref="J196">IF($I$2="Открытый тариф",
INDEX(GRID!$B$17:$BI$27,MATCH(I$7,GRID!$A$17:$A$27,0),MATCH(1,($U$2=GRID!$B$1:$BI$1)*(КАЛЕНДАРЬ!$AA20=GRID!$B$3:$BI$3), 0)),
ROUNDUP(INDEX(GRID!$B$17:$BI$27,MATCH(I$7,GRID!$A$17:$A$27,0),MATCH(1,($U$2=GRID!$B$1:$BI$1)*(КАЛЕНДАРЬ!$AA20=GRID!$B$3:$BI$3), 0))*(1-GRID!$B$69),0))</f>
        <v>#N/A</v>
      </c>
      <c r="K196" s="47" cm="1">
        <f t="array" ref="K196">IF($I$2="Открытый тариф",
INDEX(GRID!$B$4:$BI$14,MATCH(K$7,GRID!$A$4:$A$14,0),MATCH(1,($U$2=GRID!$B$1:$BI$1)*(КАЛЕНДАРЬ!$AA20=GRID!$B$3:$BI$3), 0)),
ROUNDUP(INDEX(GRID!$B$4:$BI$14,MATCH(K$7,GRID!$A$4:$A$14,0),MATCH(1,($U$2=GRID!$B$1:$BI$1)*(КАЛЕНДАРЬ!$AA20=GRID!$B$3:$BI$3),0))*(1-GRID!$B$69),0))</f>
        <v>42300</v>
      </c>
      <c r="L196" s="48" cm="1">
        <f t="array" ref="L196">IF($I$2="Открытый тариф",
INDEX(GRID!$B$17:$BI$27,MATCH(K$7,GRID!$A$17:$A$27,0),MATCH(1,($U$2=GRID!$B$1:$BI$1)*(КАЛЕНДАРЬ!$AA20=GRID!$B$3:$BI$3), 0)),
ROUNDUP(INDEX(GRID!$B$17:$BI$27,MATCH(K$7,GRID!$A$17:$A$27,0),MATCH(1,($U$2=GRID!$B$1:$BI$1)*(КАЛЕНДАРЬ!$AA20=GRID!$B$3:$BI$3), 0))*(1-GRID!$B$69),0))</f>
        <v>44800</v>
      </c>
      <c r="M196" s="47" cm="1">
        <f t="array" ref="M196">IF($I$2="Открытый тариф",
INDEX(GRID!$B$4:$BI$14,MATCH(M$7,GRID!$A$4:$A$14,0),MATCH(1,($U$2=GRID!$B$1:$BI$1)*(КАЛЕНДАРЬ!$AA20=GRID!$B$3:$BI$3), 0)),
ROUNDUP(INDEX(GRID!$B$4:$BI$14,MATCH(M$7,GRID!$A$4:$A$14,0),MATCH(1,($U$2=GRID!$B$1:$BI$1)*(КАЛЕНДАРЬ!$AA20=GRID!$B$3:$BI$3),0))*(1-GRID!$B$69),0))</f>
        <v>47100</v>
      </c>
      <c r="N196" s="48" cm="1">
        <f t="array" ref="N196">IF($I$2="Открытый тариф",
INDEX(GRID!$B$17:$BI$27,MATCH(M$7,GRID!$A$17:$A$27,0),MATCH(1,($U$2=GRID!$B$1:$BI$1)*(КАЛЕНДАРЬ!$AA20=GRID!$B$3:$BI$3), 0)),
ROUNDUP(INDEX(GRID!$B$17:$BI$27,MATCH(M$7,GRID!$A$17:$A$27,0),MATCH(1,($U$2=GRID!$B$1:$BI$1)*(КАЛЕНДАРЬ!$AA20=GRID!$B$3:$BI$3), 0))*(1-GRID!$B$69),0))</f>
        <v>49600</v>
      </c>
      <c r="O196" s="49" cm="1">
        <f t="array" ref="O196">IF($I$2="Открытый тариф",
INDEX(GRID!$B$4:$BI$14,MATCH(O$7,GRID!$A$4:$A$14,0),MATCH(1,($U$2=GRID!$B$1:$BI$1)*(КАЛЕНДАРЬ!$AA20=GRID!$B$3:$BI$3), 0)),
ROUNDUP(INDEX(GRID!$B$4:$BI$14,MATCH(O$7,GRID!$A$4:$A$14,0),MATCH(1,($U$2=GRID!$B$1:$BI$1)*(КАЛЕНДАРЬ!$AA20=GRID!$B$3:$BI$3),0))*(1-GRID!$B$69),0))</f>
        <v>53500</v>
      </c>
      <c r="P196" s="49" cm="1">
        <f t="array" ref="P196">IF($I$2="Открытый тариф",
INDEX(GRID!$B$17:$BI$27,MATCH(O$7,GRID!$A$17:$A$27,0),MATCH(1,($U$2=GRID!$B$1:$BI$1)*(КАЛЕНДАРЬ!$AA20=GRID!$B$3:$BI$3), 0)),
ROUNDUP(INDEX(GRID!$B$17:$BI$27,MATCH(O$7,GRID!$A$17:$A$27,0),MATCH(1,($U$2=GRID!$B$1:$BI$1)*(КАЛЕНДАРЬ!$AA20=GRID!$B$3:$BI$3), 0))*(1-GRID!$B$69),0))</f>
        <v>56000</v>
      </c>
      <c r="Q196" s="49" t="e" cm="1">
        <f t="array" ref="Q196">IF($I$2="Открытый тариф",
INDEX(GRID!$B$4:$BI$14,MATCH(Q$7,GRID!$A$4:$A$14,0),MATCH(1,($U$2=GRID!$B$1:$BI$1)*(КАЛЕНДАРЬ!$AA20=GRID!$B$3:$BI$3), 0)),
ROUNDUP(INDEX(GRID!$B$4:$BI$14,MATCH(Q$7,GRID!$A$4:$A$14,0),MATCH(1,($U$2=GRID!$B$1:$BI$1)*(КАЛЕНДАРЬ!$AA20=GRID!$B$3:$BI$3),0))*(1-GRID!$B$69),0))</f>
        <v>#N/A</v>
      </c>
      <c r="R196" s="49" t="e" cm="1">
        <f t="array" ref="R196">IF($I$2="Открытый тариф",
INDEX(GRID!$B$17:$BI$27,MATCH(Q$7,GRID!$A$17:$A$27,0),MATCH(1,($U$2=GRID!$B$1:$BI$1)*(КАЛЕНДАРЬ!$AA20=GRID!$B$3:$BI$3), 0)),
ROUNDUP(INDEX(GRID!$B$17:$BI$27,MATCH(Q$7,GRID!$A$17:$A$27,0),MATCH(1,($U$2=GRID!$B$1:$BI$1)*(КАЛЕНДАРЬ!$AA20=GRID!$B$3:$BI$3), 0))*(1-GRID!$B$69),0))</f>
        <v>#N/A</v>
      </c>
      <c r="S196" s="49" t="e" cm="1">
        <f t="array" ref="S196">IF($I$2="Открытый тариф",
INDEX(GRID!$B$4:$BI$14,MATCH(S$7,GRID!$A$4:$A$14,0),MATCH(1,($U$2=GRID!$B$1:$BI$1)*(КАЛЕНДАРЬ!$AA20=GRID!$B$3:$BI$3), 0)),
ROUNDUP(INDEX(GRID!$B$4:$BI$14,MATCH(S$7,GRID!$A$4:$A$14,0),MATCH(1,($U$2=GRID!$B$1:$BI$1)*(КАЛЕНДАРЬ!$AA20=GRID!$B$3:$BI$3),0))*(1-GRID!$B$69),0))</f>
        <v>#N/A</v>
      </c>
      <c r="T196" s="49" t="e" cm="1">
        <f t="array" ref="T196">IF($I$2="Открытый тариф",
INDEX(GRID!$B$17:$BI$27,MATCH(S$7,GRID!$A$17:$A$27,0),MATCH(1,($U$2=GRID!$B$1:$BI$1)*(КАЛЕНДАРЬ!$AA20=GRID!$B$3:$BI$3), 0)),
ROUNDUP(INDEX(GRID!$B$17:$BI$27,MATCH(S$7,GRID!$A$17:$A$27,0),MATCH(1,($U$2=GRID!$B$1:$BI$1)*(КАЛЕНДАРЬ!$AA20=GRID!$B$3:$BI$3), 0))*(1-GRID!$B$69),0))</f>
        <v>#N/A</v>
      </c>
      <c r="U196" s="49" cm="1">
        <f t="array" ref="U196">IF($I$2="Открытый тариф",
INDEX(GRID!$B$4:$BI$14,MATCH(U$7,GRID!$A$4:$A$14,0),MATCH(1,($U$2=GRID!$B$1:$BI$1)*(КАЛЕНДАРЬ!$AA20=GRID!$B$3:$BI$3), 0)),
ROUNDUP(INDEX(GRID!$B$4:$BI$14,MATCH(U$7,GRID!$A$4:$A$14,0),MATCH(1,($U$2=GRID!$B$1:$BI$1)*(КАЛЕНДАРЬ!$AA20=GRID!$B$3:$BI$3),0))*(1-GRID!$B$69),0))</f>
        <v>83000</v>
      </c>
      <c r="V196" s="49" cm="1">
        <f t="array" ref="V196">IF($I$2="Открытый тариф",
INDEX(GRID!$B$17:$BI$27,MATCH(U$7,GRID!$A$17:$A$27,0),MATCH(1,($U$2=GRID!$B$1:$BI$1)*(КАЛЕНДАРЬ!$AA20=GRID!$B$3:$BI$3), 0)),
ROUNDUP(INDEX(GRID!$B$17:$BI$27,MATCH(U$7,GRID!$A$17:$A$27,0),MATCH(1,($U$2=GRID!$B$1:$BI$1)*(КАЛЕНДАРЬ!$AA20=GRID!$B$3:$BI$3), 0))*(1-GRID!$B$69),0))</f>
        <v>85500</v>
      </c>
      <c r="W196" s="49" cm="1">
        <f t="array" ref="W196">IF($I$2="Открытый тариф",
INDEX(GRID!$B$4:$BI$14,MATCH(W$7,GRID!$A$4:$A$14,0),MATCH(1,($U$2=GRID!$B$1:$BI$1)*(КАЛЕНДАРЬ!$AA20=GRID!$B$3:$BI$3), 0)),
ROUNDUP(INDEX(GRID!$B$4:$BI$14,MATCH(W$7,GRID!$A$4:$A$14,0),MATCH(1,($U$2=GRID!$B$1:$BI$1)*(КАЛЕНДАРЬ!$AA20=GRID!$B$3:$BI$3),0))*(1-GRID!$B$69),0))</f>
        <v>303000</v>
      </c>
      <c r="X196" s="49" cm="1">
        <f t="array" ref="X196">IF($I$2="Открытый тариф",
INDEX(GRID!$B$17:$BI$27,MATCH(W$7,GRID!$A$17:$A$27,0),MATCH(1,($U$2=GRID!$B$1:$BI$1)*(КАЛЕНДАРЬ!$AA20=GRID!$B$3:$BI$3), 0)),
ROUNDUP(INDEX(GRID!$B$17:$BI$27,MATCH(W$7,GRID!$A$17:$A$27,0),MATCH(1,($U$2=GRID!$B$1:$BI$1)*(КАЛЕНДАРЬ!$AA20=GRID!$B$3:$BI$3), 0))*(1-GRID!$B$69),0))</f>
        <v>305500</v>
      </c>
    </row>
    <row r="197" spans="1:24" ht="12.75" hidden="1" customHeight="1" x14ac:dyDescent="0.2">
      <c r="A197" s="117" t="s">
        <v>46</v>
      </c>
      <c r="B197" s="117">
        <v>18</v>
      </c>
      <c r="C197" s="47" cm="1">
        <f t="array" ref="C197">IF($I$2="Открытый тариф",
INDEX(GRID!$B$4:$BI$14,MATCH(C$7,GRID!$A$4:$A$14,0),MATCH(1,($U$2=GRID!$B$1:$BI$1)*(КАЛЕНДАРЬ!$AA21=GRID!$B$3:$BI$3), 0)),
ROUNDUP(INDEX(GRID!$B$4:$BI$14,MATCH(C$7,GRID!$A$4:$A$14,0),MATCH(1,($U$2=GRID!$B$1:$BI$1)*(КАЛЕНДАРЬ!$AA21=GRID!$B$3:$BI$3),0))*(1-GRID!$B$69),0))</f>
        <v>27500</v>
      </c>
      <c r="D197" s="48" cm="1">
        <f t="array" ref="D197">IF($I$2="Открытый тариф",
INDEX(GRID!$B$17:$BI$27,MATCH(C$7,GRID!$A$17:$A$27,0),MATCH(1,($U$2=GRID!$B$1:$BI$1)*(КАЛЕНДАРЬ!$AA21=GRID!$B$3:$BI$3), 0)),
ROUNDUP(INDEX(GRID!$B$17:$BI$27,MATCH(C$7,GRID!$A$17:$A$27,0),MATCH(1,($U$2=GRID!$B$1:$BI$1)*(КАЛЕНДАРЬ!$AA21=GRID!$B$3:$BI$3), 0))*(1-GRID!$B$69),0))</f>
        <v>30000</v>
      </c>
      <c r="E197" s="47" cm="1">
        <f t="array" ref="E197">IF($I$2="Открытый тариф",
INDEX(GRID!$B$4:$BI$14,MATCH(E$7,GRID!$A$4:$A$14,0),MATCH(1,($U$2=GRID!$B$1:$BI$1)*(КАЛЕНДАРЬ!$AA21=GRID!$B$3:$BI$3), 0)),
ROUNDUP(INDEX(GRID!$B$4:$BI$14,MATCH(E$7,GRID!$A$4:$A$14,0),MATCH(1,($U$2=GRID!$B$1:$BI$1)*(КАЛЕНДАРЬ!$AA21=GRID!$B$3:$BI$3),0))*(1-GRID!$B$69),0))</f>
        <v>30600</v>
      </c>
      <c r="F197" s="48" cm="1">
        <f t="array" ref="F197">IF($I$2="Открытый тариф",
INDEX(GRID!$B$17:$BI$27,MATCH(E$7,GRID!$A$17:$A$27,0),MATCH(1,($U$2=GRID!$B$1:$BI$1)*(КАЛЕНДАРЬ!$AA21=GRID!$B$3:$BI$3), 0)),
ROUNDUP(INDEX(GRID!$B$17:$BI$27,MATCH(E$7,GRID!$A$17:$A$27,0),MATCH(1,($U$2=GRID!$B$1:$BI$1)*(КАЛЕНДАРЬ!$AA21=GRID!$B$3:$BI$3), 0))*(1-GRID!$B$69),0))</f>
        <v>33100</v>
      </c>
      <c r="G197" s="47" t="e" cm="1">
        <f t="array" ref="G197">IF($I$2="Открытый тариф",
INDEX(GRID!$B$4:$BI$14,MATCH(G$7,GRID!$A$4:$A$14,0),MATCH(1,($U$2=GRID!$B$1:$BI$1)*(КАЛЕНДАРЬ!$AA21=GRID!$B$3:$BI$3), 0)),
ROUNDUP(INDEX(GRID!$B$4:$BI$14,MATCH(G$7,GRID!$A$4:$A$14,0),MATCH(1,($U$2=GRID!$B$1:$BI$1)*(КАЛЕНДАРЬ!$AA21=GRID!$B$3:$BI$3),0))*(1-GRID!$B$69),0))</f>
        <v>#N/A</v>
      </c>
      <c r="H197" s="48" t="e" cm="1">
        <f t="array" ref="H197">IF($I$2="Открытый тариф",
INDEX(GRID!$B$17:$BI$27,MATCH(G$7,GRID!$A$17:$A$27,0),MATCH(1,($U$2=GRID!$B$1:$BI$1)*(КАЛЕНДАРЬ!$AA21=GRID!$B$3:$BI$3), 0)),
ROUNDUP(INDEX(GRID!$B$17:$BI$27,MATCH(G$7,GRID!$A$17:$A$27,0),MATCH(1,($U$2=GRID!$B$1:$BI$1)*(КАЛЕНДАРЬ!$AA21=GRID!$B$3:$BI$3), 0))*(1-GRID!$B$69),0))</f>
        <v>#N/A</v>
      </c>
      <c r="I197" s="47" t="e" cm="1">
        <f t="array" ref="I197">IF($I$2="Открытый тариф",
INDEX(GRID!$B$4:$BI$14,MATCH(I$7,GRID!$A$4:$A$14,0),MATCH(1,($U$2=GRID!$B$1:$BI$1)*(КАЛЕНДАРЬ!$AA21=GRID!$B$3:$BI$3), 0)),
ROUNDUP(INDEX(GRID!$B$4:$BI$14,MATCH(I$7,GRID!$A$4:$A$14,0),MATCH(1,($U$2=GRID!$B$1:$BI$1)*(КАЛЕНДАРЬ!$AA21=GRID!$B$3:$BI$3),0))*(1-GRID!$B$69),0))</f>
        <v>#N/A</v>
      </c>
      <c r="J197" s="48" t="e" cm="1">
        <f t="array" ref="J197">IF($I$2="Открытый тариф",
INDEX(GRID!$B$17:$BI$27,MATCH(I$7,GRID!$A$17:$A$27,0),MATCH(1,($U$2=GRID!$B$1:$BI$1)*(КАЛЕНДАРЬ!$AA21=GRID!$B$3:$BI$3), 0)),
ROUNDUP(INDEX(GRID!$B$17:$BI$27,MATCH(I$7,GRID!$A$17:$A$27,0),MATCH(1,($U$2=GRID!$B$1:$BI$1)*(КАЛЕНДАРЬ!$AA21=GRID!$B$3:$BI$3), 0))*(1-GRID!$B$69),0))</f>
        <v>#N/A</v>
      </c>
      <c r="K197" s="47" cm="1">
        <f t="array" ref="K197">IF($I$2="Открытый тариф",
INDEX(GRID!$B$4:$BI$14,MATCH(K$7,GRID!$A$4:$A$14,0),MATCH(1,($U$2=GRID!$B$1:$BI$1)*(КАЛЕНДАРЬ!$AA21=GRID!$B$3:$BI$3), 0)),
ROUNDUP(INDEX(GRID!$B$4:$BI$14,MATCH(K$7,GRID!$A$4:$A$14,0),MATCH(1,($U$2=GRID!$B$1:$BI$1)*(КАЛЕНДАРЬ!$AA21=GRID!$B$3:$BI$3),0))*(1-GRID!$B$69),0))</f>
        <v>42300</v>
      </c>
      <c r="L197" s="48" cm="1">
        <f t="array" ref="L197">IF($I$2="Открытый тариф",
INDEX(GRID!$B$17:$BI$27,MATCH(K$7,GRID!$A$17:$A$27,0),MATCH(1,($U$2=GRID!$B$1:$BI$1)*(КАЛЕНДАРЬ!$AA21=GRID!$B$3:$BI$3), 0)),
ROUNDUP(INDEX(GRID!$B$17:$BI$27,MATCH(K$7,GRID!$A$17:$A$27,0),MATCH(1,($U$2=GRID!$B$1:$BI$1)*(КАЛЕНДАРЬ!$AA21=GRID!$B$3:$BI$3), 0))*(1-GRID!$B$69),0))</f>
        <v>44800</v>
      </c>
      <c r="M197" s="47" cm="1">
        <f t="array" ref="M197">IF($I$2="Открытый тариф",
INDEX(GRID!$B$4:$BI$14,MATCH(M$7,GRID!$A$4:$A$14,0),MATCH(1,($U$2=GRID!$B$1:$BI$1)*(КАЛЕНДАРЬ!$AA21=GRID!$B$3:$BI$3), 0)),
ROUNDUP(INDEX(GRID!$B$4:$BI$14,MATCH(M$7,GRID!$A$4:$A$14,0),MATCH(1,($U$2=GRID!$B$1:$BI$1)*(КАЛЕНДАРЬ!$AA21=GRID!$B$3:$BI$3),0))*(1-GRID!$B$69),0))</f>
        <v>47100</v>
      </c>
      <c r="N197" s="48" cm="1">
        <f t="array" ref="N197">IF($I$2="Открытый тариф",
INDEX(GRID!$B$17:$BI$27,MATCH(M$7,GRID!$A$17:$A$27,0),MATCH(1,($U$2=GRID!$B$1:$BI$1)*(КАЛЕНДАРЬ!$AA21=GRID!$B$3:$BI$3), 0)),
ROUNDUP(INDEX(GRID!$B$17:$BI$27,MATCH(M$7,GRID!$A$17:$A$27,0),MATCH(1,($U$2=GRID!$B$1:$BI$1)*(КАЛЕНДАРЬ!$AA21=GRID!$B$3:$BI$3), 0))*(1-GRID!$B$69),0))</f>
        <v>49600</v>
      </c>
      <c r="O197" s="49" cm="1">
        <f t="array" ref="O197">IF($I$2="Открытый тариф",
INDEX(GRID!$B$4:$BI$14,MATCH(O$7,GRID!$A$4:$A$14,0),MATCH(1,($U$2=GRID!$B$1:$BI$1)*(КАЛЕНДАРЬ!$AA21=GRID!$B$3:$BI$3), 0)),
ROUNDUP(INDEX(GRID!$B$4:$BI$14,MATCH(O$7,GRID!$A$4:$A$14,0),MATCH(1,($U$2=GRID!$B$1:$BI$1)*(КАЛЕНДАРЬ!$AA21=GRID!$B$3:$BI$3),0))*(1-GRID!$B$69),0))</f>
        <v>53500</v>
      </c>
      <c r="P197" s="49" cm="1">
        <f t="array" ref="P197">IF($I$2="Открытый тариф",
INDEX(GRID!$B$17:$BI$27,MATCH(O$7,GRID!$A$17:$A$27,0),MATCH(1,($U$2=GRID!$B$1:$BI$1)*(КАЛЕНДАРЬ!$AA21=GRID!$B$3:$BI$3), 0)),
ROUNDUP(INDEX(GRID!$B$17:$BI$27,MATCH(O$7,GRID!$A$17:$A$27,0),MATCH(1,($U$2=GRID!$B$1:$BI$1)*(КАЛЕНДАРЬ!$AA21=GRID!$B$3:$BI$3), 0))*(1-GRID!$B$69),0))</f>
        <v>56000</v>
      </c>
      <c r="Q197" s="49" t="e" cm="1">
        <f t="array" ref="Q197">IF($I$2="Открытый тариф",
INDEX(GRID!$B$4:$BI$14,MATCH(Q$7,GRID!$A$4:$A$14,0),MATCH(1,($U$2=GRID!$B$1:$BI$1)*(КАЛЕНДАРЬ!$AA21=GRID!$B$3:$BI$3), 0)),
ROUNDUP(INDEX(GRID!$B$4:$BI$14,MATCH(Q$7,GRID!$A$4:$A$14,0),MATCH(1,($U$2=GRID!$B$1:$BI$1)*(КАЛЕНДАРЬ!$AA21=GRID!$B$3:$BI$3),0))*(1-GRID!$B$69),0))</f>
        <v>#N/A</v>
      </c>
      <c r="R197" s="49" t="e" cm="1">
        <f t="array" ref="R197">IF($I$2="Открытый тариф",
INDEX(GRID!$B$17:$BI$27,MATCH(Q$7,GRID!$A$17:$A$27,0),MATCH(1,($U$2=GRID!$B$1:$BI$1)*(КАЛЕНДАРЬ!$AA21=GRID!$B$3:$BI$3), 0)),
ROUNDUP(INDEX(GRID!$B$17:$BI$27,MATCH(Q$7,GRID!$A$17:$A$27,0),MATCH(1,($U$2=GRID!$B$1:$BI$1)*(КАЛЕНДАРЬ!$AA21=GRID!$B$3:$BI$3), 0))*(1-GRID!$B$69),0))</f>
        <v>#N/A</v>
      </c>
      <c r="S197" s="49" t="e" cm="1">
        <f t="array" ref="S197">IF($I$2="Открытый тариф",
INDEX(GRID!$B$4:$BI$14,MATCH(S$7,GRID!$A$4:$A$14,0),MATCH(1,($U$2=GRID!$B$1:$BI$1)*(КАЛЕНДАРЬ!$AA21=GRID!$B$3:$BI$3), 0)),
ROUNDUP(INDEX(GRID!$B$4:$BI$14,MATCH(S$7,GRID!$A$4:$A$14,0),MATCH(1,($U$2=GRID!$B$1:$BI$1)*(КАЛЕНДАРЬ!$AA21=GRID!$B$3:$BI$3),0))*(1-GRID!$B$69),0))</f>
        <v>#N/A</v>
      </c>
      <c r="T197" s="49" t="e" cm="1">
        <f t="array" ref="T197">IF($I$2="Открытый тариф",
INDEX(GRID!$B$17:$BI$27,MATCH(S$7,GRID!$A$17:$A$27,0),MATCH(1,($U$2=GRID!$B$1:$BI$1)*(КАЛЕНДАРЬ!$AA21=GRID!$B$3:$BI$3), 0)),
ROUNDUP(INDEX(GRID!$B$17:$BI$27,MATCH(S$7,GRID!$A$17:$A$27,0),MATCH(1,($U$2=GRID!$B$1:$BI$1)*(КАЛЕНДАРЬ!$AA21=GRID!$B$3:$BI$3), 0))*(1-GRID!$B$69),0))</f>
        <v>#N/A</v>
      </c>
      <c r="U197" s="49" cm="1">
        <f t="array" ref="U197">IF($I$2="Открытый тариф",
INDEX(GRID!$B$4:$BI$14,MATCH(U$7,GRID!$A$4:$A$14,0),MATCH(1,($U$2=GRID!$B$1:$BI$1)*(КАЛЕНДАРЬ!$AA21=GRID!$B$3:$BI$3), 0)),
ROUNDUP(INDEX(GRID!$B$4:$BI$14,MATCH(U$7,GRID!$A$4:$A$14,0),MATCH(1,($U$2=GRID!$B$1:$BI$1)*(КАЛЕНДАРЬ!$AA21=GRID!$B$3:$BI$3),0))*(1-GRID!$B$69),0))</f>
        <v>83000</v>
      </c>
      <c r="V197" s="49" cm="1">
        <f t="array" ref="V197">IF($I$2="Открытый тариф",
INDEX(GRID!$B$17:$BI$27,MATCH(U$7,GRID!$A$17:$A$27,0),MATCH(1,($U$2=GRID!$B$1:$BI$1)*(КАЛЕНДАРЬ!$AA21=GRID!$B$3:$BI$3), 0)),
ROUNDUP(INDEX(GRID!$B$17:$BI$27,MATCH(U$7,GRID!$A$17:$A$27,0),MATCH(1,($U$2=GRID!$B$1:$BI$1)*(КАЛЕНДАРЬ!$AA21=GRID!$B$3:$BI$3), 0))*(1-GRID!$B$69),0))</f>
        <v>85500</v>
      </c>
      <c r="W197" s="49" cm="1">
        <f t="array" ref="W197">IF($I$2="Открытый тариф",
INDEX(GRID!$B$4:$BI$14,MATCH(W$7,GRID!$A$4:$A$14,0),MATCH(1,($U$2=GRID!$B$1:$BI$1)*(КАЛЕНДАРЬ!$AA21=GRID!$B$3:$BI$3), 0)),
ROUNDUP(INDEX(GRID!$B$4:$BI$14,MATCH(W$7,GRID!$A$4:$A$14,0),MATCH(1,($U$2=GRID!$B$1:$BI$1)*(КАЛЕНДАРЬ!$AA21=GRID!$B$3:$BI$3),0))*(1-GRID!$B$69),0))</f>
        <v>303000</v>
      </c>
      <c r="X197" s="49" cm="1">
        <f t="array" ref="X197">IF($I$2="Открытый тариф",
INDEX(GRID!$B$17:$BI$27,MATCH(W$7,GRID!$A$17:$A$27,0),MATCH(1,($U$2=GRID!$B$1:$BI$1)*(КАЛЕНДАРЬ!$AA21=GRID!$B$3:$BI$3), 0)),
ROUNDUP(INDEX(GRID!$B$17:$BI$27,MATCH(W$7,GRID!$A$17:$A$27,0),MATCH(1,($U$2=GRID!$B$1:$BI$1)*(КАЛЕНДАРЬ!$AA21=GRID!$B$3:$BI$3), 0))*(1-GRID!$B$69),0))</f>
        <v>305500</v>
      </c>
    </row>
    <row r="198" spans="1:24" ht="12.75" hidden="1" customHeight="1" x14ac:dyDescent="0.2">
      <c r="A198" s="117" t="s">
        <v>47</v>
      </c>
      <c r="B198" s="117">
        <v>19</v>
      </c>
      <c r="C198" s="47" cm="1">
        <f t="array" ref="C198">IF($I$2="Открытый тариф",
INDEX(GRID!$B$4:$BI$14,MATCH(C$7,GRID!$A$4:$A$14,0),MATCH(1,($U$2=GRID!$B$1:$BI$1)*(КАЛЕНДАРЬ!$AA22=GRID!$B$3:$BI$3), 0)),
ROUNDUP(INDEX(GRID!$B$4:$BI$14,MATCH(C$7,GRID!$A$4:$A$14,0),MATCH(1,($U$2=GRID!$B$1:$BI$1)*(КАЛЕНДАРЬ!$AA22=GRID!$B$3:$BI$3),0))*(1-GRID!$B$69),0))</f>
        <v>22000</v>
      </c>
      <c r="D198" s="48" cm="1">
        <f t="array" ref="D198">IF($I$2="Открытый тариф",
INDEX(GRID!$B$17:$BI$27,MATCH(C$7,GRID!$A$17:$A$27,0),MATCH(1,($U$2=GRID!$B$1:$BI$1)*(КАЛЕНДАРЬ!$AA22=GRID!$B$3:$BI$3), 0)),
ROUNDUP(INDEX(GRID!$B$17:$BI$27,MATCH(C$7,GRID!$A$17:$A$27,0),MATCH(1,($U$2=GRID!$B$1:$BI$1)*(КАЛЕНДАРЬ!$AA22=GRID!$B$3:$BI$3), 0))*(1-GRID!$B$69),0))</f>
        <v>24500</v>
      </c>
      <c r="E198" s="47" cm="1">
        <f t="array" ref="E198">IF($I$2="Открытый тариф",
INDEX(GRID!$B$4:$BI$14,MATCH(E$7,GRID!$A$4:$A$14,0),MATCH(1,($U$2=GRID!$B$1:$BI$1)*(КАЛЕНДАРЬ!$AA22=GRID!$B$3:$BI$3), 0)),
ROUNDUP(INDEX(GRID!$B$4:$BI$14,MATCH(E$7,GRID!$A$4:$A$14,0),MATCH(1,($U$2=GRID!$B$1:$BI$1)*(КАЛЕНДАРЬ!$AA22=GRID!$B$3:$BI$3),0))*(1-GRID!$B$69),0))</f>
        <v>24300</v>
      </c>
      <c r="F198" s="48" cm="1">
        <f t="array" ref="F198">IF($I$2="Открытый тариф",
INDEX(GRID!$B$17:$BI$27,MATCH(E$7,GRID!$A$17:$A$27,0),MATCH(1,($U$2=GRID!$B$1:$BI$1)*(КАЛЕНДАРЬ!$AA22=GRID!$B$3:$BI$3), 0)),
ROUNDUP(INDEX(GRID!$B$17:$BI$27,MATCH(E$7,GRID!$A$17:$A$27,0),MATCH(1,($U$2=GRID!$B$1:$BI$1)*(КАЛЕНДАРЬ!$AA22=GRID!$B$3:$BI$3), 0))*(1-GRID!$B$69),0))</f>
        <v>26800</v>
      </c>
      <c r="G198" s="47" t="e" cm="1">
        <f t="array" ref="G198">IF($I$2="Открытый тариф",
INDEX(GRID!$B$4:$BI$14,MATCH(G$7,GRID!$A$4:$A$14,0),MATCH(1,($U$2=GRID!$B$1:$BI$1)*(КАЛЕНДАРЬ!$AA22=GRID!$B$3:$BI$3), 0)),
ROUNDUP(INDEX(GRID!$B$4:$BI$14,MATCH(G$7,GRID!$A$4:$A$14,0),MATCH(1,($U$2=GRID!$B$1:$BI$1)*(КАЛЕНДАРЬ!$AA22=GRID!$B$3:$BI$3),0))*(1-GRID!$B$69),0))</f>
        <v>#N/A</v>
      </c>
      <c r="H198" s="48" t="e" cm="1">
        <f t="array" ref="H198">IF($I$2="Открытый тариф",
INDEX(GRID!$B$17:$BI$27,MATCH(G$7,GRID!$A$17:$A$27,0),MATCH(1,($U$2=GRID!$B$1:$BI$1)*(КАЛЕНДАРЬ!$AA22=GRID!$B$3:$BI$3), 0)),
ROUNDUP(INDEX(GRID!$B$17:$BI$27,MATCH(G$7,GRID!$A$17:$A$27,0),MATCH(1,($U$2=GRID!$B$1:$BI$1)*(КАЛЕНДАРЬ!$AA22=GRID!$B$3:$BI$3), 0))*(1-GRID!$B$69),0))</f>
        <v>#N/A</v>
      </c>
      <c r="I198" s="47" t="e" cm="1">
        <f t="array" ref="I198">IF($I$2="Открытый тариф",
INDEX(GRID!$B$4:$BI$14,MATCH(I$7,GRID!$A$4:$A$14,0),MATCH(1,($U$2=GRID!$B$1:$BI$1)*(КАЛЕНДАРЬ!$AA22=GRID!$B$3:$BI$3), 0)),
ROUNDUP(INDEX(GRID!$B$4:$BI$14,MATCH(I$7,GRID!$A$4:$A$14,0),MATCH(1,($U$2=GRID!$B$1:$BI$1)*(КАЛЕНДАРЬ!$AA22=GRID!$B$3:$BI$3),0))*(1-GRID!$B$69),0))</f>
        <v>#N/A</v>
      </c>
      <c r="J198" s="48" t="e" cm="1">
        <f t="array" ref="J198">IF($I$2="Открытый тариф",
INDEX(GRID!$B$17:$BI$27,MATCH(I$7,GRID!$A$17:$A$27,0),MATCH(1,($U$2=GRID!$B$1:$BI$1)*(КАЛЕНДАРЬ!$AA22=GRID!$B$3:$BI$3), 0)),
ROUNDUP(INDEX(GRID!$B$17:$BI$27,MATCH(I$7,GRID!$A$17:$A$27,0),MATCH(1,($U$2=GRID!$B$1:$BI$1)*(КАЛЕНДАРЬ!$AA22=GRID!$B$3:$BI$3), 0))*(1-GRID!$B$69),0))</f>
        <v>#N/A</v>
      </c>
      <c r="K198" s="47" cm="1">
        <f t="array" ref="K198">IF($I$2="Открытый тариф",
INDEX(GRID!$B$4:$BI$14,MATCH(K$7,GRID!$A$4:$A$14,0),MATCH(1,($U$2=GRID!$B$1:$BI$1)*(КАЛЕНДАРЬ!$AA22=GRID!$B$3:$BI$3), 0)),
ROUNDUP(INDEX(GRID!$B$4:$BI$14,MATCH(K$7,GRID!$A$4:$A$14,0),MATCH(1,($U$2=GRID!$B$1:$BI$1)*(КАЛЕНДАРЬ!$AA22=GRID!$B$3:$BI$3),0))*(1-GRID!$B$69),0))</f>
        <v>32800</v>
      </c>
      <c r="L198" s="48" cm="1">
        <f t="array" ref="L198">IF($I$2="Открытый тариф",
INDEX(GRID!$B$17:$BI$27,MATCH(K$7,GRID!$A$17:$A$27,0),MATCH(1,($U$2=GRID!$B$1:$BI$1)*(КАЛЕНДАРЬ!$AA22=GRID!$B$3:$BI$3), 0)),
ROUNDUP(INDEX(GRID!$B$17:$BI$27,MATCH(K$7,GRID!$A$17:$A$27,0),MATCH(1,($U$2=GRID!$B$1:$BI$1)*(КАЛЕНДАРЬ!$AA22=GRID!$B$3:$BI$3), 0))*(1-GRID!$B$69),0))</f>
        <v>35300</v>
      </c>
      <c r="M198" s="47" cm="1">
        <f t="array" ref="M198">IF($I$2="Открытый тариф",
INDEX(GRID!$B$4:$BI$14,MATCH(M$7,GRID!$A$4:$A$14,0),MATCH(1,($U$2=GRID!$B$1:$BI$1)*(КАЛЕНДАРЬ!$AA22=GRID!$B$3:$BI$3), 0)),
ROUNDUP(INDEX(GRID!$B$4:$BI$14,MATCH(M$7,GRID!$A$4:$A$14,0),MATCH(1,($U$2=GRID!$B$1:$BI$1)*(КАЛЕНДАРЬ!$AA22=GRID!$B$3:$BI$3),0))*(1-GRID!$B$69),0))</f>
        <v>36300</v>
      </c>
      <c r="N198" s="48" cm="1">
        <f t="array" ref="N198">IF($I$2="Открытый тариф",
INDEX(GRID!$B$17:$BI$27,MATCH(M$7,GRID!$A$17:$A$27,0),MATCH(1,($U$2=GRID!$B$1:$BI$1)*(КАЛЕНДАРЬ!$AA22=GRID!$B$3:$BI$3), 0)),
ROUNDUP(INDEX(GRID!$B$17:$BI$27,MATCH(M$7,GRID!$A$17:$A$27,0),MATCH(1,($U$2=GRID!$B$1:$BI$1)*(КАЛЕНДАРЬ!$AA22=GRID!$B$3:$BI$3), 0))*(1-GRID!$B$69),0))</f>
        <v>38800</v>
      </c>
      <c r="O198" s="49" cm="1">
        <f t="array" ref="O198">IF($I$2="Открытый тариф",
INDEX(GRID!$B$4:$BI$14,MATCH(O$7,GRID!$A$4:$A$14,0),MATCH(1,($U$2=GRID!$B$1:$BI$1)*(КАЛЕНДАРЬ!$AA22=GRID!$B$3:$BI$3), 0)),
ROUNDUP(INDEX(GRID!$B$4:$BI$14,MATCH(O$7,GRID!$A$4:$A$14,0),MATCH(1,($U$2=GRID!$B$1:$BI$1)*(КАЛЕНДАРЬ!$AA22=GRID!$B$3:$BI$3),0))*(1-GRID!$B$69),0))</f>
        <v>43000</v>
      </c>
      <c r="P198" s="49" cm="1">
        <f t="array" ref="P198">IF($I$2="Открытый тариф",
INDEX(GRID!$B$17:$BI$27,MATCH(O$7,GRID!$A$17:$A$27,0),MATCH(1,($U$2=GRID!$B$1:$BI$1)*(КАЛЕНДАРЬ!$AA22=GRID!$B$3:$BI$3), 0)),
ROUNDUP(INDEX(GRID!$B$17:$BI$27,MATCH(O$7,GRID!$A$17:$A$27,0),MATCH(1,($U$2=GRID!$B$1:$BI$1)*(КАЛЕНДАРЬ!$AA22=GRID!$B$3:$BI$3), 0))*(1-GRID!$B$69),0))</f>
        <v>45500</v>
      </c>
      <c r="Q198" s="49" t="e" cm="1">
        <f t="array" ref="Q198">IF($I$2="Открытый тариф",
INDEX(GRID!$B$4:$BI$14,MATCH(Q$7,GRID!$A$4:$A$14,0),MATCH(1,($U$2=GRID!$B$1:$BI$1)*(КАЛЕНДАРЬ!$AA22=GRID!$B$3:$BI$3), 0)),
ROUNDUP(INDEX(GRID!$B$4:$BI$14,MATCH(Q$7,GRID!$A$4:$A$14,0),MATCH(1,($U$2=GRID!$B$1:$BI$1)*(КАЛЕНДАРЬ!$AA22=GRID!$B$3:$BI$3),0))*(1-GRID!$B$69),0))</f>
        <v>#N/A</v>
      </c>
      <c r="R198" s="49" t="e" cm="1">
        <f t="array" ref="R198">IF($I$2="Открытый тариф",
INDEX(GRID!$B$17:$BI$27,MATCH(Q$7,GRID!$A$17:$A$27,0),MATCH(1,($U$2=GRID!$B$1:$BI$1)*(КАЛЕНДАРЬ!$AA22=GRID!$B$3:$BI$3), 0)),
ROUNDUP(INDEX(GRID!$B$17:$BI$27,MATCH(Q$7,GRID!$A$17:$A$27,0),MATCH(1,($U$2=GRID!$B$1:$BI$1)*(КАЛЕНДАРЬ!$AA22=GRID!$B$3:$BI$3), 0))*(1-GRID!$B$69),0))</f>
        <v>#N/A</v>
      </c>
      <c r="S198" s="49" t="e" cm="1">
        <f t="array" ref="S198">IF($I$2="Открытый тариф",
INDEX(GRID!$B$4:$BI$14,MATCH(S$7,GRID!$A$4:$A$14,0),MATCH(1,($U$2=GRID!$B$1:$BI$1)*(КАЛЕНДАРЬ!$AA22=GRID!$B$3:$BI$3), 0)),
ROUNDUP(INDEX(GRID!$B$4:$BI$14,MATCH(S$7,GRID!$A$4:$A$14,0),MATCH(1,($U$2=GRID!$B$1:$BI$1)*(КАЛЕНДАРЬ!$AA22=GRID!$B$3:$BI$3),0))*(1-GRID!$B$69),0))</f>
        <v>#N/A</v>
      </c>
      <c r="T198" s="49" t="e" cm="1">
        <f t="array" ref="T198">IF($I$2="Открытый тариф",
INDEX(GRID!$B$17:$BI$27,MATCH(S$7,GRID!$A$17:$A$27,0),MATCH(1,($U$2=GRID!$B$1:$BI$1)*(КАЛЕНДАРЬ!$AA22=GRID!$B$3:$BI$3), 0)),
ROUNDUP(INDEX(GRID!$B$17:$BI$27,MATCH(S$7,GRID!$A$17:$A$27,0),MATCH(1,($U$2=GRID!$B$1:$BI$1)*(КАЛЕНДАРЬ!$AA22=GRID!$B$3:$BI$3), 0))*(1-GRID!$B$69),0))</f>
        <v>#N/A</v>
      </c>
      <c r="U198" s="49" cm="1">
        <f t="array" ref="U198">IF($I$2="Открытый тариф",
INDEX(GRID!$B$4:$BI$14,MATCH(U$7,GRID!$A$4:$A$14,0),MATCH(1,($U$2=GRID!$B$1:$BI$1)*(КАЛЕНДАРЬ!$AA22=GRID!$B$3:$BI$3), 0)),
ROUNDUP(INDEX(GRID!$B$4:$BI$14,MATCH(U$7,GRID!$A$4:$A$14,0),MATCH(1,($U$2=GRID!$B$1:$BI$1)*(КАЛЕНДАРЬ!$AA22=GRID!$B$3:$BI$3),0))*(1-GRID!$B$69),0))</f>
        <v>67000</v>
      </c>
      <c r="V198" s="49" cm="1">
        <f t="array" ref="V198">IF($I$2="Открытый тариф",
INDEX(GRID!$B$17:$BI$27,MATCH(U$7,GRID!$A$17:$A$27,0),MATCH(1,($U$2=GRID!$B$1:$BI$1)*(КАЛЕНДАРЬ!$AA22=GRID!$B$3:$BI$3), 0)),
ROUNDUP(INDEX(GRID!$B$17:$BI$27,MATCH(U$7,GRID!$A$17:$A$27,0),MATCH(1,($U$2=GRID!$B$1:$BI$1)*(КАЛЕНДАРЬ!$AA22=GRID!$B$3:$BI$3), 0))*(1-GRID!$B$69),0))</f>
        <v>69500</v>
      </c>
      <c r="W198" s="49" cm="1">
        <f t="array" ref="W198">IF($I$2="Открытый тариф",
INDEX(GRID!$B$4:$BI$14,MATCH(W$7,GRID!$A$4:$A$14,0),MATCH(1,($U$2=GRID!$B$1:$BI$1)*(КАЛЕНДАРЬ!$AA22=GRID!$B$3:$BI$3), 0)),
ROUNDUP(INDEX(GRID!$B$4:$BI$14,MATCH(W$7,GRID!$A$4:$A$14,0),MATCH(1,($U$2=GRID!$B$1:$BI$1)*(КАЛЕНДАРЬ!$AA22=GRID!$B$3:$BI$3),0))*(1-GRID!$B$69),0))</f>
        <v>258000</v>
      </c>
      <c r="X198" s="49" cm="1">
        <f t="array" ref="X198">IF($I$2="Открытый тариф",
INDEX(GRID!$B$17:$BI$27,MATCH(W$7,GRID!$A$17:$A$27,0),MATCH(1,($U$2=GRID!$B$1:$BI$1)*(КАЛЕНДАРЬ!$AA22=GRID!$B$3:$BI$3), 0)),
ROUNDUP(INDEX(GRID!$B$17:$BI$27,MATCH(W$7,GRID!$A$17:$A$27,0),MATCH(1,($U$2=GRID!$B$1:$BI$1)*(КАЛЕНДАРЬ!$AA22=GRID!$B$3:$BI$3), 0))*(1-GRID!$B$69),0))</f>
        <v>260500</v>
      </c>
    </row>
    <row r="199" spans="1:24" ht="12.75" hidden="1" customHeight="1" x14ac:dyDescent="0.2">
      <c r="A199" s="117" t="s">
        <v>48</v>
      </c>
      <c r="B199" s="117">
        <v>20</v>
      </c>
      <c r="C199" s="47" cm="1">
        <f t="array" ref="C199">IF($I$2="Открытый тариф",
INDEX(GRID!$B$4:$BI$14,MATCH(C$7,GRID!$A$4:$A$14,0),MATCH(1,($U$2=GRID!$B$1:$BI$1)*(КАЛЕНДАРЬ!$AA23=GRID!$B$3:$BI$3), 0)),
ROUNDUP(INDEX(GRID!$B$4:$BI$14,MATCH(C$7,GRID!$A$4:$A$14,0),MATCH(1,($U$2=GRID!$B$1:$BI$1)*(КАЛЕНДАРЬ!$AA23=GRID!$B$3:$BI$3),0))*(1-GRID!$B$69),0))</f>
        <v>22000</v>
      </c>
      <c r="D199" s="48" cm="1">
        <f t="array" ref="D199">IF($I$2="Открытый тариф",
INDEX(GRID!$B$17:$BI$27,MATCH(C$7,GRID!$A$17:$A$27,0),MATCH(1,($U$2=GRID!$B$1:$BI$1)*(КАЛЕНДАРЬ!$AA23=GRID!$B$3:$BI$3), 0)),
ROUNDUP(INDEX(GRID!$B$17:$BI$27,MATCH(C$7,GRID!$A$17:$A$27,0),MATCH(1,($U$2=GRID!$B$1:$BI$1)*(КАЛЕНДАРЬ!$AA23=GRID!$B$3:$BI$3), 0))*(1-GRID!$B$69),0))</f>
        <v>24500</v>
      </c>
      <c r="E199" s="47" cm="1">
        <f t="array" ref="E199">IF($I$2="Открытый тариф",
INDEX(GRID!$B$4:$BI$14,MATCH(E$7,GRID!$A$4:$A$14,0),MATCH(1,($U$2=GRID!$B$1:$BI$1)*(КАЛЕНДАРЬ!$AA23=GRID!$B$3:$BI$3), 0)),
ROUNDUP(INDEX(GRID!$B$4:$BI$14,MATCH(E$7,GRID!$A$4:$A$14,0),MATCH(1,($U$2=GRID!$B$1:$BI$1)*(КАЛЕНДАРЬ!$AA23=GRID!$B$3:$BI$3),0))*(1-GRID!$B$69),0))</f>
        <v>24300</v>
      </c>
      <c r="F199" s="48" cm="1">
        <f t="array" ref="F199">IF($I$2="Открытый тариф",
INDEX(GRID!$B$17:$BI$27,MATCH(E$7,GRID!$A$17:$A$27,0),MATCH(1,($U$2=GRID!$B$1:$BI$1)*(КАЛЕНДАРЬ!$AA23=GRID!$B$3:$BI$3), 0)),
ROUNDUP(INDEX(GRID!$B$17:$BI$27,MATCH(E$7,GRID!$A$17:$A$27,0),MATCH(1,($U$2=GRID!$B$1:$BI$1)*(КАЛЕНДАРЬ!$AA23=GRID!$B$3:$BI$3), 0))*(1-GRID!$B$69),0))</f>
        <v>26800</v>
      </c>
      <c r="G199" s="47" t="e" cm="1">
        <f t="array" ref="G199">IF($I$2="Открытый тариф",
INDEX(GRID!$B$4:$BI$14,MATCH(G$7,GRID!$A$4:$A$14,0),MATCH(1,($U$2=GRID!$B$1:$BI$1)*(КАЛЕНДАРЬ!$AA23=GRID!$B$3:$BI$3), 0)),
ROUNDUP(INDEX(GRID!$B$4:$BI$14,MATCH(G$7,GRID!$A$4:$A$14,0),MATCH(1,($U$2=GRID!$B$1:$BI$1)*(КАЛЕНДАРЬ!$AA23=GRID!$B$3:$BI$3),0))*(1-GRID!$B$69),0))</f>
        <v>#N/A</v>
      </c>
      <c r="H199" s="48" t="e" cm="1">
        <f t="array" ref="H199">IF($I$2="Открытый тариф",
INDEX(GRID!$B$17:$BI$27,MATCH(G$7,GRID!$A$17:$A$27,0),MATCH(1,($U$2=GRID!$B$1:$BI$1)*(КАЛЕНДАРЬ!$AA23=GRID!$B$3:$BI$3), 0)),
ROUNDUP(INDEX(GRID!$B$17:$BI$27,MATCH(G$7,GRID!$A$17:$A$27,0),MATCH(1,($U$2=GRID!$B$1:$BI$1)*(КАЛЕНДАРЬ!$AA23=GRID!$B$3:$BI$3), 0))*(1-GRID!$B$69),0))</f>
        <v>#N/A</v>
      </c>
      <c r="I199" s="47" t="e" cm="1">
        <f t="array" ref="I199">IF($I$2="Открытый тариф",
INDEX(GRID!$B$4:$BI$14,MATCH(I$7,GRID!$A$4:$A$14,0),MATCH(1,($U$2=GRID!$B$1:$BI$1)*(КАЛЕНДАРЬ!$AA23=GRID!$B$3:$BI$3), 0)),
ROUNDUP(INDEX(GRID!$B$4:$BI$14,MATCH(I$7,GRID!$A$4:$A$14,0),MATCH(1,($U$2=GRID!$B$1:$BI$1)*(КАЛЕНДАРЬ!$AA23=GRID!$B$3:$BI$3),0))*(1-GRID!$B$69),0))</f>
        <v>#N/A</v>
      </c>
      <c r="J199" s="48" t="e" cm="1">
        <f t="array" ref="J199">IF($I$2="Открытый тариф",
INDEX(GRID!$B$17:$BI$27,MATCH(I$7,GRID!$A$17:$A$27,0),MATCH(1,($U$2=GRID!$B$1:$BI$1)*(КАЛЕНДАРЬ!$AA23=GRID!$B$3:$BI$3), 0)),
ROUNDUP(INDEX(GRID!$B$17:$BI$27,MATCH(I$7,GRID!$A$17:$A$27,0),MATCH(1,($U$2=GRID!$B$1:$BI$1)*(КАЛЕНДАРЬ!$AA23=GRID!$B$3:$BI$3), 0))*(1-GRID!$B$69),0))</f>
        <v>#N/A</v>
      </c>
      <c r="K199" s="47" cm="1">
        <f t="array" ref="K199">IF($I$2="Открытый тариф",
INDEX(GRID!$B$4:$BI$14,MATCH(K$7,GRID!$A$4:$A$14,0),MATCH(1,($U$2=GRID!$B$1:$BI$1)*(КАЛЕНДАРЬ!$AA23=GRID!$B$3:$BI$3), 0)),
ROUNDUP(INDEX(GRID!$B$4:$BI$14,MATCH(K$7,GRID!$A$4:$A$14,0),MATCH(1,($U$2=GRID!$B$1:$BI$1)*(КАЛЕНДАРЬ!$AA23=GRID!$B$3:$BI$3),0))*(1-GRID!$B$69),0))</f>
        <v>32800</v>
      </c>
      <c r="L199" s="48" cm="1">
        <f t="array" ref="L199">IF($I$2="Открытый тариф",
INDEX(GRID!$B$17:$BI$27,MATCH(K$7,GRID!$A$17:$A$27,0),MATCH(1,($U$2=GRID!$B$1:$BI$1)*(КАЛЕНДАРЬ!$AA23=GRID!$B$3:$BI$3), 0)),
ROUNDUP(INDEX(GRID!$B$17:$BI$27,MATCH(K$7,GRID!$A$17:$A$27,0),MATCH(1,($U$2=GRID!$B$1:$BI$1)*(КАЛЕНДАРЬ!$AA23=GRID!$B$3:$BI$3), 0))*(1-GRID!$B$69),0))</f>
        <v>35300</v>
      </c>
      <c r="M199" s="47" cm="1">
        <f t="array" ref="M199">IF($I$2="Открытый тариф",
INDEX(GRID!$B$4:$BI$14,MATCH(M$7,GRID!$A$4:$A$14,0),MATCH(1,($U$2=GRID!$B$1:$BI$1)*(КАЛЕНДАРЬ!$AA23=GRID!$B$3:$BI$3), 0)),
ROUNDUP(INDEX(GRID!$B$4:$BI$14,MATCH(M$7,GRID!$A$4:$A$14,0),MATCH(1,($U$2=GRID!$B$1:$BI$1)*(КАЛЕНДАРЬ!$AA23=GRID!$B$3:$BI$3),0))*(1-GRID!$B$69),0))</f>
        <v>36300</v>
      </c>
      <c r="N199" s="48" cm="1">
        <f t="array" ref="N199">IF($I$2="Открытый тариф",
INDEX(GRID!$B$17:$BI$27,MATCH(M$7,GRID!$A$17:$A$27,0),MATCH(1,($U$2=GRID!$B$1:$BI$1)*(КАЛЕНДАРЬ!$AA23=GRID!$B$3:$BI$3), 0)),
ROUNDUP(INDEX(GRID!$B$17:$BI$27,MATCH(M$7,GRID!$A$17:$A$27,0),MATCH(1,($U$2=GRID!$B$1:$BI$1)*(КАЛЕНДАРЬ!$AA23=GRID!$B$3:$BI$3), 0))*(1-GRID!$B$69),0))</f>
        <v>38800</v>
      </c>
      <c r="O199" s="49" cm="1">
        <f t="array" ref="O199">IF($I$2="Открытый тариф",
INDEX(GRID!$B$4:$BI$14,MATCH(O$7,GRID!$A$4:$A$14,0),MATCH(1,($U$2=GRID!$B$1:$BI$1)*(КАЛЕНДАРЬ!$AA23=GRID!$B$3:$BI$3), 0)),
ROUNDUP(INDEX(GRID!$B$4:$BI$14,MATCH(O$7,GRID!$A$4:$A$14,0),MATCH(1,($U$2=GRID!$B$1:$BI$1)*(КАЛЕНДАРЬ!$AA23=GRID!$B$3:$BI$3),0))*(1-GRID!$B$69),0))</f>
        <v>43000</v>
      </c>
      <c r="P199" s="49" cm="1">
        <f t="array" ref="P199">IF($I$2="Открытый тариф",
INDEX(GRID!$B$17:$BI$27,MATCH(O$7,GRID!$A$17:$A$27,0),MATCH(1,($U$2=GRID!$B$1:$BI$1)*(КАЛЕНДАРЬ!$AA23=GRID!$B$3:$BI$3), 0)),
ROUNDUP(INDEX(GRID!$B$17:$BI$27,MATCH(O$7,GRID!$A$17:$A$27,0),MATCH(1,($U$2=GRID!$B$1:$BI$1)*(КАЛЕНДАРЬ!$AA23=GRID!$B$3:$BI$3), 0))*(1-GRID!$B$69),0))</f>
        <v>45500</v>
      </c>
      <c r="Q199" s="49" t="e" cm="1">
        <f t="array" ref="Q199">IF($I$2="Открытый тариф",
INDEX(GRID!$B$4:$BI$14,MATCH(Q$7,GRID!$A$4:$A$14,0),MATCH(1,($U$2=GRID!$B$1:$BI$1)*(КАЛЕНДАРЬ!$AA23=GRID!$B$3:$BI$3), 0)),
ROUNDUP(INDEX(GRID!$B$4:$BI$14,MATCH(Q$7,GRID!$A$4:$A$14,0),MATCH(1,($U$2=GRID!$B$1:$BI$1)*(КАЛЕНДАРЬ!$AA23=GRID!$B$3:$BI$3),0))*(1-GRID!$B$69),0))</f>
        <v>#N/A</v>
      </c>
      <c r="R199" s="49" t="e" cm="1">
        <f t="array" ref="R199">IF($I$2="Открытый тариф",
INDEX(GRID!$B$17:$BI$27,MATCH(Q$7,GRID!$A$17:$A$27,0),MATCH(1,($U$2=GRID!$B$1:$BI$1)*(КАЛЕНДАРЬ!$AA23=GRID!$B$3:$BI$3), 0)),
ROUNDUP(INDEX(GRID!$B$17:$BI$27,MATCH(Q$7,GRID!$A$17:$A$27,0),MATCH(1,($U$2=GRID!$B$1:$BI$1)*(КАЛЕНДАРЬ!$AA23=GRID!$B$3:$BI$3), 0))*(1-GRID!$B$69),0))</f>
        <v>#N/A</v>
      </c>
      <c r="S199" s="49" t="e" cm="1">
        <f t="array" ref="S199">IF($I$2="Открытый тариф",
INDEX(GRID!$B$4:$BI$14,MATCH(S$7,GRID!$A$4:$A$14,0),MATCH(1,($U$2=GRID!$B$1:$BI$1)*(КАЛЕНДАРЬ!$AA23=GRID!$B$3:$BI$3), 0)),
ROUNDUP(INDEX(GRID!$B$4:$BI$14,MATCH(S$7,GRID!$A$4:$A$14,0),MATCH(1,($U$2=GRID!$B$1:$BI$1)*(КАЛЕНДАРЬ!$AA23=GRID!$B$3:$BI$3),0))*(1-GRID!$B$69),0))</f>
        <v>#N/A</v>
      </c>
      <c r="T199" s="49" t="e" cm="1">
        <f t="array" ref="T199">IF($I$2="Открытый тариф",
INDEX(GRID!$B$17:$BI$27,MATCH(S$7,GRID!$A$17:$A$27,0),MATCH(1,($U$2=GRID!$B$1:$BI$1)*(КАЛЕНДАРЬ!$AA23=GRID!$B$3:$BI$3), 0)),
ROUNDUP(INDEX(GRID!$B$17:$BI$27,MATCH(S$7,GRID!$A$17:$A$27,0),MATCH(1,($U$2=GRID!$B$1:$BI$1)*(КАЛЕНДАРЬ!$AA23=GRID!$B$3:$BI$3), 0))*(1-GRID!$B$69),0))</f>
        <v>#N/A</v>
      </c>
      <c r="U199" s="49" cm="1">
        <f t="array" ref="U199">IF($I$2="Открытый тариф",
INDEX(GRID!$B$4:$BI$14,MATCH(U$7,GRID!$A$4:$A$14,0),MATCH(1,($U$2=GRID!$B$1:$BI$1)*(КАЛЕНДАРЬ!$AA23=GRID!$B$3:$BI$3), 0)),
ROUNDUP(INDEX(GRID!$B$4:$BI$14,MATCH(U$7,GRID!$A$4:$A$14,0),MATCH(1,($U$2=GRID!$B$1:$BI$1)*(КАЛЕНДАРЬ!$AA23=GRID!$B$3:$BI$3),0))*(1-GRID!$B$69),0))</f>
        <v>67000</v>
      </c>
      <c r="V199" s="49" cm="1">
        <f t="array" ref="V199">IF($I$2="Открытый тариф",
INDEX(GRID!$B$17:$BI$27,MATCH(U$7,GRID!$A$17:$A$27,0),MATCH(1,($U$2=GRID!$B$1:$BI$1)*(КАЛЕНДАРЬ!$AA23=GRID!$B$3:$BI$3), 0)),
ROUNDUP(INDEX(GRID!$B$17:$BI$27,MATCH(U$7,GRID!$A$17:$A$27,0),MATCH(1,($U$2=GRID!$B$1:$BI$1)*(КАЛЕНДАРЬ!$AA23=GRID!$B$3:$BI$3), 0))*(1-GRID!$B$69),0))</f>
        <v>69500</v>
      </c>
      <c r="W199" s="49" cm="1">
        <f t="array" ref="W199">IF($I$2="Открытый тариф",
INDEX(GRID!$B$4:$BI$14,MATCH(W$7,GRID!$A$4:$A$14,0),MATCH(1,($U$2=GRID!$B$1:$BI$1)*(КАЛЕНДАРЬ!$AA23=GRID!$B$3:$BI$3), 0)),
ROUNDUP(INDEX(GRID!$B$4:$BI$14,MATCH(W$7,GRID!$A$4:$A$14,0),MATCH(1,($U$2=GRID!$B$1:$BI$1)*(КАЛЕНДАРЬ!$AA23=GRID!$B$3:$BI$3),0))*(1-GRID!$B$69),0))</f>
        <v>258000</v>
      </c>
      <c r="X199" s="49" cm="1">
        <f t="array" ref="X199">IF($I$2="Открытый тариф",
INDEX(GRID!$B$17:$BI$27,MATCH(W$7,GRID!$A$17:$A$27,0),MATCH(1,($U$2=GRID!$B$1:$BI$1)*(КАЛЕНДАРЬ!$AA23=GRID!$B$3:$BI$3), 0)),
ROUNDUP(INDEX(GRID!$B$17:$BI$27,MATCH(W$7,GRID!$A$17:$A$27,0),MATCH(1,($U$2=GRID!$B$1:$BI$1)*(КАЛЕНДАРЬ!$AA23=GRID!$B$3:$BI$3), 0))*(1-GRID!$B$69),0))</f>
        <v>260500</v>
      </c>
    </row>
    <row r="200" spans="1:24" ht="12.75" hidden="1" customHeight="1" x14ac:dyDescent="0.2">
      <c r="A200" s="117" t="s">
        <v>42</v>
      </c>
      <c r="B200" s="117">
        <v>21</v>
      </c>
      <c r="C200" s="47" cm="1">
        <f t="array" ref="C200">IF($I$2="Открытый тариф",
INDEX(GRID!$B$4:$BI$14,MATCH(C$7,GRID!$A$4:$A$14,0),MATCH(1,($U$2=GRID!$B$1:$BI$1)*(КАЛЕНДАРЬ!$AA24=GRID!$B$3:$BI$3), 0)),
ROUNDUP(INDEX(GRID!$B$4:$BI$14,MATCH(C$7,GRID!$A$4:$A$14,0),MATCH(1,($U$2=GRID!$B$1:$BI$1)*(КАЛЕНДАРЬ!$AA24=GRID!$B$3:$BI$3),0))*(1-GRID!$B$69),0))</f>
        <v>27500</v>
      </c>
      <c r="D200" s="48" cm="1">
        <f t="array" ref="D200">IF($I$2="Открытый тариф",
INDEX(GRID!$B$17:$BI$27,MATCH(C$7,GRID!$A$17:$A$27,0),MATCH(1,($U$2=GRID!$B$1:$BI$1)*(КАЛЕНДАРЬ!$AA24=GRID!$B$3:$BI$3), 0)),
ROUNDUP(INDEX(GRID!$B$17:$BI$27,MATCH(C$7,GRID!$A$17:$A$27,0),MATCH(1,($U$2=GRID!$B$1:$BI$1)*(КАЛЕНДАРЬ!$AA24=GRID!$B$3:$BI$3), 0))*(1-GRID!$B$69),0))</f>
        <v>30000</v>
      </c>
      <c r="E200" s="47" cm="1">
        <f t="array" ref="E200">IF($I$2="Открытый тариф",
INDEX(GRID!$B$4:$BI$14,MATCH(E$7,GRID!$A$4:$A$14,0),MATCH(1,($U$2=GRID!$B$1:$BI$1)*(КАЛЕНДАРЬ!$AA24=GRID!$B$3:$BI$3), 0)),
ROUNDUP(INDEX(GRID!$B$4:$BI$14,MATCH(E$7,GRID!$A$4:$A$14,0),MATCH(1,($U$2=GRID!$B$1:$BI$1)*(КАЛЕНДАРЬ!$AA24=GRID!$B$3:$BI$3),0))*(1-GRID!$B$69),0))</f>
        <v>30600</v>
      </c>
      <c r="F200" s="48" cm="1">
        <f t="array" ref="F200">IF($I$2="Открытый тариф",
INDEX(GRID!$B$17:$BI$27,MATCH(E$7,GRID!$A$17:$A$27,0),MATCH(1,($U$2=GRID!$B$1:$BI$1)*(КАЛЕНДАРЬ!$AA24=GRID!$B$3:$BI$3), 0)),
ROUNDUP(INDEX(GRID!$B$17:$BI$27,MATCH(E$7,GRID!$A$17:$A$27,0),MATCH(1,($U$2=GRID!$B$1:$BI$1)*(КАЛЕНДАРЬ!$AA24=GRID!$B$3:$BI$3), 0))*(1-GRID!$B$69),0))</f>
        <v>33100</v>
      </c>
      <c r="G200" s="47" t="e" cm="1">
        <f t="array" ref="G200">IF($I$2="Открытый тариф",
INDEX(GRID!$B$4:$BI$14,MATCH(G$7,GRID!$A$4:$A$14,0),MATCH(1,($U$2=GRID!$B$1:$BI$1)*(КАЛЕНДАРЬ!$AA24=GRID!$B$3:$BI$3), 0)),
ROUNDUP(INDEX(GRID!$B$4:$BI$14,MATCH(G$7,GRID!$A$4:$A$14,0),MATCH(1,($U$2=GRID!$B$1:$BI$1)*(КАЛЕНДАРЬ!$AA24=GRID!$B$3:$BI$3),0))*(1-GRID!$B$69),0))</f>
        <v>#N/A</v>
      </c>
      <c r="H200" s="48" t="e" cm="1">
        <f t="array" ref="H200">IF($I$2="Открытый тариф",
INDEX(GRID!$B$17:$BI$27,MATCH(G$7,GRID!$A$17:$A$27,0),MATCH(1,($U$2=GRID!$B$1:$BI$1)*(КАЛЕНДАРЬ!$AA24=GRID!$B$3:$BI$3), 0)),
ROUNDUP(INDEX(GRID!$B$17:$BI$27,MATCH(G$7,GRID!$A$17:$A$27,0),MATCH(1,($U$2=GRID!$B$1:$BI$1)*(КАЛЕНДАРЬ!$AA24=GRID!$B$3:$BI$3), 0))*(1-GRID!$B$69),0))</f>
        <v>#N/A</v>
      </c>
      <c r="I200" s="47" t="e" cm="1">
        <f t="array" ref="I200">IF($I$2="Открытый тариф",
INDEX(GRID!$B$4:$BI$14,MATCH(I$7,GRID!$A$4:$A$14,0),MATCH(1,($U$2=GRID!$B$1:$BI$1)*(КАЛЕНДАРЬ!$AA24=GRID!$B$3:$BI$3), 0)),
ROUNDUP(INDEX(GRID!$B$4:$BI$14,MATCH(I$7,GRID!$A$4:$A$14,0),MATCH(1,($U$2=GRID!$B$1:$BI$1)*(КАЛЕНДАРЬ!$AA24=GRID!$B$3:$BI$3),0))*(1-GRID!$B$69),0))</f>
        <v>#N/A</v>
      </c>
      <c r="J200" s="48" t="e" cm="1">
        <f t="array" ref="J200">IF($I$2="Открытый тариф",
INDEX(GRID!$B$17:$BI$27,MATCH(I$7,GRID!$A$17:$A$27,0),MATCH(1,($U$2=GRID!$B$1:$BI$1)*(КАЛЕНДАРЬ!$AA24=GRID!$B$3:$BI$3), 0)),
ROUNDUP(INDEX(GRID!$B$17:$BI$27,MATCH(I$7,GRID!$A$17:$A$27,0),MATCH(1,($U$2=GRID!$B$1:$BI$1)*(КАЛЕНДАРЬ!$AA24=GRID!$B$3:$BI$3), 0))*(1-GRID!$B$69),0))</f>
        <v>#N/A</v>
      </c>
      <c r="K200" s="47" cm="1">
        <f t="array" ref="K200">IF($I$2="Открытый тариф",
INDEX(GRID!$B$4:$BI$14,MATCH(K$7,GRID!$A$4:$A$14,0),MATCH(1,($U$2=GRID!$B$1:$BI$1)*(КАЛЕНДАРЬ!$AA24=GRID!$B$3:$BI$3), 0)),
ROUNDUP(INDEX(GRID!$B$4:$BI$14,MATCH(K$7,GRID!$A$4:$A$14,0),MATCH(1,($U$2=GRID!$B$1:$BI$1)*(КАЛЕНДАРЬ!$AA24=GRID!$B$3:$BI$3),0))*(1-GRID!$B$69),0))</f>
        <v>42300</v>
      </c>
      <c r="L200" s="48" cm="1">
        <f t="array" ref="L200">IF($I$2="Открытый тариф",
INDEX(GRID!$B$17:$BI$27,MATCH(K$7,GRID!$A$17:$A$27,0),MATCH(1,($U$2=GRID!$B$1:$BI$1)*(КАЛЕНДАРЬ!$AA24=GRID!$B$3:$BI$3), 0)),
ROUNDUP(INDEX(GRID!$B$17:$BI$27,MATCH(K$7,GRID!$A$17:$A$27,0),MATCH(1,($U$2=GRID!$B$1:$BI$1)*(КАЛЕНДАРЬ!$AA24=GRID!$B$3:$BI$3), 0))*(1-GRID!$B$69),0))</f>
        <v>44800</v>
      </c>
      <c r="M200" s="47" cm="1">
        <f t="array" ref="M200">IF($I$2="Открытый тариф",
INDEX(GRID!$B$4:$BI$14,MATCH(M$7,GRID!$A$4:$A$14,0),MATCH(1,($U$2=GRID!$B$1:$BI$1)*(КАЛЕНДАРЬ!$AA24=GRID!$B$3:$BI$3), 0)),
ROUNDUP(INDEX(GRID!$B$4:$BI$14,MATCH(M$7,GRID!$A$4:$A$14,0),MATCH(1,($U$2=GRID!$B$1:$BI$1)*(КАЛЕНДАРЬ!$AA24=GRID!$B$3:$BI$3),0))*(1-GRID!$B$69),0))</f>
        <v>47100</v>
      </c>
      <c r="N200" s="48" cm="1">
        <f t="array" ref="N200">IF($I$2="Открытый тариф",
INDEX(GRID!$B$17:$BI$27,MATCH(M$7,GRID!$A$17:$A$27,0),MATCH(1,($U$2=GRID!$B$1:$BI$1)*(КАЛЕНДАРЬ!$AA24=GRID!$B$3:$BI$3), 0)),
ROUNDUP(INDEX(GRID!$B$17:$BI$27,MATCH(M$7,GRID!$A$17:$A$27,0),MATCH(1,($U$2=GRID!$B$1:$BI$1)*(КАЛЕНДАРЬ!$AA24=GRID!$B$3:$BI$3), 0))*(1-GRID!$B$69),0))</f>
        <v>49600</v>
      </c>
      <c r="O200" s="49" cm="1">
        <f t="array" ref="O200">IF($I$2="Открытый тариф",
INDEX(GRID!$B$4:$BI$14,MATCH(O$7,GRID!$A$4:$A$14,0),MATCH(1,($U$2=GRID!$B$1:$BI$1)*(КАЛЕНДАРЬ!$AA24=GRID!$B$3:$BI$3), 0)),
ROUNDUP(INDEX(GRID!$B$4:$BI$14,MATCH(O$7,GRID!$A$4:$A$14,0),MATCH(1,($U$2=GRID!$B$1:$BI$1)*(КАЛЕНДАРЬ!$AA24=GRID!$B$3:$BI$3),0))*(1-GRID!$B$69),0))</f>
        <v>53500</v>
      </c>
      <c r="P200" s="49" cm="1">
        <f t="array" ref="P200">IF($I$2="Открытый тариф",
INDEX(GRID!$B$17:$BI$27,MATCH(O$7,GRID!$A$17:$A$27,0),MATCH(1,($U$2=GRID!$B$1:$BI$1)*(КАЛЕНДАРЬ!$AA24=GRID!$B$3:$BI$3), 0)),
ROUNDUP(INDEX(GRID!$B$17:$BI$27,MATCH(O$7,GRID!$A$17:$A$27,0),MATCH(1,($U$2=GRID!$B$1:$BI$1)*(КАЛЕНДАРЬ!$AA24=GRID!$B$3:$BI$3), 0))*(1-GRID!$B$69),0))</f>
        <v>56000</v>
      </c>
      <c r="Q200" s="49" t="e" cm="1">
        <f t="array" ref="Q200">IF($I$2="Открытый тариф",
INDEX(GRID!$B$4:$BI$14,MATCH(Q$7,GRID!$A$4:$A$14,0),MATCH(1,($U$2=GRID!$B$1:$BI$1)*(КАЛЕНДАРЬ!$AA24=GRID!$B$3:$BI$3), 0)),
ROUNDUP(INDEX(GRID!$B$4:$BI$14,MATCH(Q$7,GRID!$A$4:$A$14,0),MATCH(1,($U$2=GRID!$B$1:$BI$1)*(КАЛЕНДАРЬ!$AA24=GRID!$B$3:$BI$3),0))*(1-GRID!$B$69),0))</f>
        <v>#N/A</v>
      </c>
      <c r="R200" s="49" t="e" cm="1">
        <f t="array" ref="R200">IF($I$2="Открытый тариф",
INDEX(GRID!$B$17:$BI$27,MATCH(Q$7,GRID!$A$17:$A$27,0),MATCH(1,($U$2=GRID!$B$1:$BI$1)*(КАЛЕНДАРЬ!$AA24=GRID!$B$3:$BI$3), 0)),
ROUNDUP(INDEX(GRID!$B$17:$BI$27,MATCH(Q$7,GRID!$A$17:$A$27,0),MATCH(1,($U$2=GRID!$B$1:$BI$1)*(КАЛЕНДАРЬ!$AA24=GRID!$B$3:$BI$3), 0))*(1-GRID!$B$69),0))</f>
        <v>#N/A</v>
      </c>
      <c r="S200" s="49" t="e" cm="1">
        <f t="array" ref="S200">IF($I$2="Открытый тариф",
INDEX(GRID!$B$4:$BI$14,MATCH(S$7,GRID!$A$4:$A$14,0),MATCH(1,($U$2=GRID!$B$1:$BI$1)*(КАЛЕНДАРЬ!$AA24=GRID!$B$3:$BI$3), 0)),
ROUNDUP(INDEX(GRID!$B$4:$BI$14,MATCH(S$7,GRID!$A$4:$A$14,0),MATCH(1,($U$2=GRID!$B$1:$BI$1)*(КАЛЕНДАРЬ!$AA24=GRID!$B$3:$BI$3),0))*(1-GRID!$B$69),0))</f>
        <v>#N/A</v>
      </c>
      <c r="T200" s="49" t="e" cm="1">
        <f t="array" ref="T200">IF($I$2="Открытый тариф",
INDEX(GRID!$B$17:$BI$27,MATCH(S$7,GRID!$A$17:$A$27,0),MATCH(1,($U$2=GRID!$B$1:$BI$1)*(КАЛЕНДАРЬ!$AA24=GRID!$B$3:$BI$3), 0)),
ROUNDUP(INDEX(GRID!$B$17:$BI$27,MATCH(S$7,GRID!$A$17:$A$27,0),MATCH(1,($U$2=GRID!$B$1:$BI$1)*(КАЛЕНДАРЬ!$AA24=GRID!$B$3:$BI$3), 0))*(1-GRID!$B$69),0))</f>
        <v>#N/A</v>
      </c>
      <c r="U200" s="49" cm="1">
        <f t="array" ref="U200">IF($I$2="Открытый тариф",
INDEX(GRID!$B$4:$BI$14,MATCH(U$7,GRID!$A$4:$A$14,0),MATCH(1,($U$2=GRID!$B$1:$BI$1)*(КАЛЕНДАРЬ!$AA24=GRID!$B$3:$BI$3), 0)),
ROUNDUP(INDEX(GRID!$B$4:$BI$14,MATCH(U$7,GRID!$A$4:$A$14,0),MATCH(1,($U$2=GRID!$B$1:$BI$1)*(КАЛЕНДАРЬ!$AA24=GRID!$B$3:$BI$3),0))*(1-GRID!$B$69),0))</f>
        <v>83000</v>
      </c>
      <c r="V200" s="49" cm="1">
        <f t="array" ref="V200">IF($I$2="Открытый тариф",
INDEX(GRID!$B$17:$BI$27,MATCH(U$7,GRID!$A$17:$A$27,0),MATCH(1,($U$2=GRID!$B$1:$BI$1)*(КАЛЕНДАРЬ!$AA24=GRID!$B$3:$BI$3), 0)),
ROUNDUP(INDEX(GRID!$B$17:$BI$27,MATCH(U$7,GRID!$A$17:$A$27,0),MATCH(1,($U$2=GRID!$B$1:$BI$1)*(КАЛЕНДАРЬ!$AA24=GRID!$B$3:$BI$3), 0))*(1-GRID!$B$69),0))</f>
        <v>85500</v>
      </c>
      <c r="W200" s="49" cm="1">
        <f t="array" ref="W200">IF($I$2="Открытый тариф",
INDEX(GRID!$B$4:$BI$14,MATCH(W$7,GRID!$A$4:$A$14,0),MATCH(1,($U$2=GRID!$B$1:$BI$1)*(КАЛЕНДАРЬ!$AA24=GRID!$B$3:$BI$3), 0)),
ROUNDUP(INDEX(GRID!$B$4:$BI$14,MATCH(W$7,GRID!$A$4:$A$14,0),MATCH(1,($U$2=GRID!$B$1:$BI$1)*(КАЛЕНДАРЬ!$AA24=GRID!$B$3:$BI$3),0))*(1-GRID!$B$69),0))</f>
        <v>303000</v>
      </c>
      <c r="X200" s="49" cm="1">
        <f t="array" ref="X200">IF($I$2="Открытый тариф",
INDEX(GRID!$B$17:$BI$27,MATCH(W$7,GRID!$A$17:$A$27,0),MATCH(1,($U$2=GRID!$B$1:$BI$1)*(КАЛЕНДАРЬ!$AA24=GRID!$B$3:$BI$3), 0)),
ROUNDUP(INDEX(GRID!$B$17:$BI$27,MATCH(W$7,GRID!$A$17:$A$27,0),MATCH(1,($U$2=GRID!$B$1:$BI$1)*(КАЛЕНДАРЬ!$AA24=GRID!$B$3:$BI$3), 0))*(1-GRID!$B$69),0))</f>
        <v>305500</v>
      </c>
    </row>
    <row r="201" spans="1:24" ht="12.75" hidden="1" customHeight="1" x14ac:dyDescent="0.2">
      <c r="A201" s="117" t="s">
        <v>43</v>
      </c>
      <c r="B201" s="117">
        <v>22</v>
      </c>
      <c r="C201" s="47" cm="1">
        <f t="array" ref="C201">IF($I$2="Открытый тариф",
INDEX(GRID!$B$4:$BI$14,MATCH(C$7,GRID!$A$4:$A$14,0),MATCH(1,($U$2=GRID!$B$1:$BI$1)*(КАЛЕНДАРЬ!$AA25=GRID!$B$3:$BI$3), 0)),
ROUNDUP(INDEX(GRID!$B$4:$BI$14,MATCH(C$7,GRID!$A$4:$A$14,0),MATCH(1,($U$2=GRID!$B$1:$BI$1)*(КАЛЕНДАРЬ!$AA25=GRID!$B$3:$BI$3),0))*(1-GRID!$B$69),0))</f>
        <v>27500</v>
      </c>
      <c r="D201" s="48" cm="1">
        <f t="array" ref="D201">IF($I$2="Открытый тариф",
INDEX(GRID!$B$17:$BI$27,MATCH(C$7,GRID!$A$17:$A$27,0),MATCH(1,($U$2=GRID!$B$1:$BI$1)*(КАЛЕНДАРЬ!$AA25=GRID!$B$3:$BI$3), 0)),
ROUNDUP(INDEX(GRID!$B$17:$BI$27,MATCH(C$7,GRID!$A$17:$A$27,0),MATCH(1,($U$2=GRID!$B$1:$BI$1)*(КАЛЕНДАРЬ!$AA25=GRID!$B$3:$BI$3), 0))*(1-GRID!$B$69),0))</f>
        <v>30000</v>
      </c>
      <c r="E201" s="47" cm="1">
        <f t="array" ref="E201">IF($I$2="Открытый тариф",
INDEX(GRID!$B$4:$BI$14,MATCH(E$7,GRID!$A$4:$A$14,0),MATCH(1,($U$2=GRID!$B$1:$BI$1)*(КАЛЕНДАРЬ!$AA25=GRID!$B$3:$BI$3), 0)),
ROUNDUP(INDEX(GRID!$B$4:$BI$14,MATCH(E$7,GRID!$A$4:$A$14,0),MATCH(1,($U$2=GRID!$B$1:$BI$1)*(КАЛЕНДАРЬ!$AA25=GRID!$B$3:$BI$3),0))*(1-GRID!$B$69),0))</f>
        <v>30600</v>
      </c>
      <c r="F201" s="48" cm="1">
        <f t="array" ref="F201">IF($I$2="Открытый тариф",
INDEX(GRID!$B$17:$BI$27,MATCH(E$7,GRID!$A$17:$A$27,0),MATCH(1,($U$2=GRID!$B$1:$BI$1)*(КАЛЕНДАРЬ!$AA25=GRID!$B$3:$BI$3), 0)),
ROUNDUP(INDEX(GRID!$B$17:$BI$27,MATCH(E$7,GRID!$A$17:$A$27,0),MATCH(1,($U$2=GRID!$B$1:$BI$1)*(КАЛЕНДАРЬ!$AA25=GRID!$B$3:$BI$3), 0))*(1-GRID!$B$69),0))</f>
        <v>33100</v>
      </c>
      <c r="G201" s="47" t="e" cm="1">
        <f t="array" ref="G201">IF($I$2="Открытый тариф",
INDEX(GRID!$B$4:$BI$14,MATCH(G$7,GRID!$A$4:$A$14,0),MATCH(1,($U$2=GRID!$B$1:$BI$1)*(КАЛЕНДАРЬ!$AA25=GRID!$B$3:$BI$3), 0)),
ROUNDUP(INDEX(GRID!$B$4:$BI$14,MATCH(G$7,GRID!$A$4:$A$14,0),MATCH(1,($U$2=GRID!$B$1:$BI$1)*(КАЛЕНДАРЬ!$AA25=GRID!$B$3:$BI$3),0))*(1-GRID!$B$69),0))</f>
        <v>#N/A</v>
      </c>
      <c r="H201" s="48" t="e" cm="1">
        <f t="array" ref="H201">IF($I$2="Открытый тариф",
INDEX(GRID!$B$17:$BI$27,MATCH(G$7,GRID!$A$17:$A$27,0),MATCH(1,($U$2=GRID!$B$1:$BI$1)*(КАЛЕНДАРЬ!$AA25=GRID!$B$3:$BI$3), 0)),
ROUNDUP(INDEX(GRID!$B$17:$BI$27,MATCH(G$7,GRID!$A$17:$A$27,0),MATCH(1,($U$2=GRID!$B$1:$BI$1)*(КАЛЕНДАРЬ!$AA25=GRID!$B$3:$BI$3), 0))*(1-GRID!$B$69),0))</f>
        <v>#N/A</v>
      </c>
      <c r="I201" s="47" t="e" cm="1">
        <f t="array" ref="I201">IF($I$2="Открытый тариф",
INDEX(GRID!$B$4:$BI$14,MATCH(I$7,GRID!$A$4:$A$14,0),MATCH(1,($U$2=GRID!$B$1:$BI$1)*(КАЛЕНДАРЬ!$AA25=GRID!$B$3:$BI$3), 0)),
ROUNDUP(INDEX(GRID!$B$4:$BI$14,MATCH(I$7,GRID!$A$4:$A$14,0),MATCH(1,($U$2=GRID!$B$1:$BI$1)*(КАЛЕНДАРЬ!$AA25=GRID!$B$3:$BI$3),0))*(1-GRID!$B$69),0))</f>
        <v>#N/A</v>
      </c>
      <c r="J201" s="48" t="e" cm="1">
        <f t="array" ref="J201">IF($I$2="Открытый тариф",
INDEX(GRID!$B$17:$BI$27,MATCH(I$7,GRID!$A$17:$A$27,0),MATCH(1,($U$2=GRID!$B$1:$BI$1)*(КАЛЕНДАРЬ!$AA25=GRID!$B$3:$BI$3), 0)),
ROUNDUP(INDEX(GRID!$B$17:$BI$27,MATCH(I$7,GRID!$A$17:$A$27,0),MATCH(1,($U$2=GRID!$B$1:$BI$1)*(КАЛЕНДАРЬ!$AA25=GRID!$B$3:$BI$3), 0))*(1-GRID!$B$69),0))</f>
        <v>#N/A</v>
      </c>
      <c r="K201" s="47" cm="1">
        <f t="array" ref="K201">IF($I$2="Открытый тариф",
INDEX(GRID!$B$4:$BI$14,MATCH(K$7,GRID!$A$4:$A$14,0),MATCH(1,($U$2=GRID!$B$1:$BI$1)*(КАЛЕНДАРЬ!$AA25=GRID!$B$3:$BI$3), 0)),
ROUNDUP(INDEX(GRID!$B$4:$BI$14,MATCH(K$7,GRID!$A$4:$A$14,0),MATCH(1,($U$2=GRID!$B$1:$BI$1)*(КАЛЕНДАРЬ!$AA25=GRID!$B$3:$BI$3),0))*(1-GRID!$B$69),0))</f>
        <v>42300</v>
      </c>
      <c r="L201" s="48" cm="1">
        <f t="array" ref="L201">IF($I$2="Открытый тариф",
INDEX(GRID!$B$17:$BI$27,MATCH(K$7,GRID!$A$17:$A$27,0),MATCH(1,($U$2=GRID!$B$1:$BI$1)*(КАЛЕНДАРЬ!$AA25=GRID!$B$3:$BI$3), 0)),
ROUNDUP(INDEX(GRID!$B$17:$BI$27,MATCH(K$7,GRID!$A$17:$A$27,0),MATCH(1,($U$2=GRID!$B$1:$BI$1)*(КАЛЕНДАРЬ!$AA25=GRID!$B$3:$BI$3), 0))*(1-GRID!$B$69),0))</f>
        <v>44800</v>
      </c>
      <c r="M201" s="47" cm="1">
        <f t="array" ref="M201">IF($I$2="Открытый тариф",
INDEX(GRID!$B$4:$BI$14,MATCH(M$7,GRID!$A$4:$A$14,0),MATCH(1,($U$2=GRID!$B$1:$BI$1)*(КАЛЕНДАРЬ!$AA25=GRID!$B$3:$BI$3), 0)),
ROUNDUP(INDEX(GRID!$B$4:$BI$14,MATCH(M$7,GRID!$A$4:$A$14,0),MATCH(1,($U$2=GRID!$B$1:$BI$1)*(КАЛЕНДАРЬ!$AA25=GRID!$B$3:$BI$3),0))*(1-GRID!$B$69),0))</f>
        <v>47100</v>
      </c>
      <c r="N201" s="48" cm="1">
        <f t="array" ref="N201">IF($I$2="Открытый тариф",
INDEX(GRID!$B$17:$BI$27,MATCH(M$7,GRID!$A$17:$A$27,0),MATCH(1,($U$2=GRID!$B$1:$BI$1)*(КАЛЕНДАРЬ!$AA25=GRID!$B$3:$BI$3), 0)),
ROUNDUP(INDEX(GRID!$B$17:$BI$27,MATCH(M$7,GRID!$A$17:$A$27,0),MATCH(1,($U$2=GRID!$B$1:$BI$1)*(КАЛЕНДАРЬ!$AA25=GRID!$B$3:$BI$3), 0))*(1-GRID!$B$69),0))</f>
        <v>49600</v>
      </c>
      <c r="O201" s="49" cm="1">
        <f t="array" ref="O201">IF($I$2="Открытый тариф",
INDEX(GRID!$B$4:$BI$14,MATCH(O$7,GRID!$A$4:$A$14,0),MATCH(1,($U$2=GRID!$B$1:$BI$1)*(КАЛЕНДАРЬ!$AA25=GRID!$B$3:$BI$3), 0)),
ROUNDUP(INDEX(GRID!$B$4:$BI$14,MATCH(O$7,GRID!$A$4:$A$14,0),MATCH(1,($U$2=GRID!$B$1:$BI$1)*(КАЛЕНДАРЬ!$AA25=GRID!$B$3:$BI$3),0))*(1-GRID!$B$69),0))</f>
        <v>53500</v>
      </c>
      <c r="P201" s="49" cm="1">
        <f t="array" ref="P201">IF($I$2="Открытый тариф",
INDEX(GRID!$B$17:$BI$27,MATCH(O$7,GRID!$A$17:$A$27,0),MATCH(1,($U$2=GRID!$B$1:$BI$1)*(КАЛЕНДАРЬ!$AA25=GRID!$B$3:$BI$3), 0)),
ROUNDUP(INDEX(GRID!$B$17:$BI$27,MATCH(O$7,GRID!$A$17:$A$27,0),MATCH(1,($U$2=GRID!$B$1:$BI$1)*(КАЛЕНДАРЬ!$AA25=GRID!$B$3:$BI$3), 0))*(1-GRID!$B$69),0))</f>
        <v>56000</v>
      </c>
      <c r="Q201" s="49" t="e" cm="1">
        <f t="array" ref="Q201">IF($I$2="Открытый тариф",
INDEX(GRID!$B$4:$BI$14,MATCH(Q$7,GRID!$A$4:$A$14,0),MATCH(1,($U$2=GRID!$B$1:$BI$1)*(КАЛЕНДАРЬ!$AA25=GRID!$B$3:$BI$3), 0)),
ROUNDUP(INDEX(GRID!$B$4:$BI$14,MATCH(Q$7,GRID!$A$4:$A$14,0),MATCH(1,($U$2=GRID!$B$1:$BI$1)*(КАЛЕНДАРЬ!$AA25=GRID!$B$3:$BI$3),0))*(1-GRID!$B$69),0))</f>
        <v>#N/A</v>
      </c>
      <c r="R201" s="49" t="e" cm="1">
        <f t="array" ref="R201">IF($I$2="Открытый тариф",
INDEX(GRID!$B$17:$BI$27,MATCH(Q$7,GRID!$A$17:$A$27,0),MATCH(1,($U$2=GRID!$B$1:$BI$1)*(КАЛЕНДАРЬ!$AA25=GRID!$B$3:$BI$3), 0)),
ROUNDUP(INDEX(GRID!$B$17:$BI$27,MATCH(Q$7,GRID!$A$17:$A$27,0),MATCH(1,($U$2=GRID!$B$1:$BI$1)*(КАЛЕНДАРЬ!$AA25=GRID!$B$3:$BI$3), 0))*(1-GRID!$B$69),0))</f>
        <v>#N/A</v>
      </c>
      <c r="S201" s="49" t="e" cm="1">
        <f t="array" ref="S201">IF($I$2="Открытый тариф",
INDEX(GRID!$B$4:$BI$14,MATCH(S$7,GRID!$A$4:$A$14,0),MATCH(1,($U$2=GRID!$B$1:$BI$1)*(КАЛЕНДАРЬ!$AA25=GRID!$B$3:$BI$3), 0)),
ROUNDUP(INDEX(GRID!$B$4:$BI$14,MATCH(S$7,GRID!$A$4:$A$14,0),MATCH(1,($U$2=GRID!$B$1:$BI$1)*(КАЛЕНДАРЬ!$AA25=GRID!$B$3:$BI$3),0))*(1-GRID!$B$69),0))</f>
        <v>#N/A</v>
      </c>
      <c r="T201" s="49" t="e" cm="1">
        <f t="array" ref="T201">IF($I$2="Открытый тариф",
INDEX(GRID!$B$17:$BI$27,MATCH(S$7,GRID!$A$17:$A$27,0),MATCH(1,($U$2=GRID!$B$1:$BI$1)*(КАЛЕНДАРЬ!$AA25=GRID!$B$3:$BI$3), 0)),
ROUNDUP(INDEX(GRID!$B$17:$BI$27,MATCH(S$7,GRID!$A$17:$A$27,0),MATCH(1,($U$2=GRID!$B$1:$BI$1)*(КАЛЕНДАРЬ!$AA25=GRID!$B$3:$BI$3), 0))*(1-GRID!$B$69),0))</f>
        <v>#N/A</v>
      </c>
      <c r="U201" s="49" cm="1">
        <f t="array" ref="U201">IF($I$2="Открытый тариф",
INDEX(GRID!$B$4:$BI$14,MATCH(U$7,GRID!$A$4:$A$14,0),MATCH(1,($U$2=GRID!$B$1:$BI$1)*(КАЛЕНДАРЬ!$AA25=GRID!$B$3:$BI$3), 0)),
ROUNDUP(INDEX(GRID!$B$4:$BI$14,MATCH(U$7,GRID!$A$4:$A$14,0),MATCH(1,($U$2=GRID!$B$1:$BI$1)*(КАЛЕНДАРЬ!$AA25=GRID!$B$3:$BI$3),0))*(1-GRID!$B$69),0))</f>
        <v>83000</v>
      </c>
      <c r="V201" s="49" cm="1">
        <f t="array" ref="V201">IF($I$2="Открытый тариф",
INDEX(GRID!$B$17:$BI$27,MATCH(U$7,GRID!$A$17:$A$27,0),MATCH(1,($U$2=GRID!$B$1:$BI$1)*(КАЛЕНДАРЬ!$AA25=GRID!$B$3:$BI$3), 0)),
ROUNDUP(INDEX(GRID!$B$17:$BI$27,MATCH(U$7,GRID!$A$17:$A$27,0),MATCH(1,($U$2=GRID!$B$1:$BI$1)*(КАЛЕНДАРЬ!$AA25=GRID!$B$3:$BI$3), 0))*(1-GRID!$B$69),0))</f>
        <v>85500</v>
      </c>
      <c r="W201" s="49" cm="1">
        <f t="array" ref="W201">IF($I$2="Открытый тариф",
INDEX(GRID!$B$4:$BI$14,MATCH(W$7,GRID!$A$4:$A$14,0),MATCH(1,($U$2=GRID!$B$1:$BI$1)*(КАЛЕНДАРЬ!$AA25=GRID!$B$3:$BI$3), 0)),
ROUNDUP(INDEX(GRID!$B$4:$BI$14,MATCH(W$7,GRID!$A$4:$A$14,0),MATCH(1,($U$2=GRID!$B$1:$BI$1)*(КАЛЕНДАРЬ!$AA25=GRID!$B$3:$BI$3),0))*(1-GRID!$B$69),0))</f>
        <v>303000</v>
      </c>
      <c r="X201" s="49" cm="1">
        <f t="array" ref="X201">IF($I$2="Открытый тариф",
INDEX(GRID!$B$17:$BI$27,MATCH(W$7,GRID!$A$17:$A$27,0),MATCH(1,($U$2=GRID!$B$1:$BI$1)*(КАЛЕНДАРЬ!$AA25=GRID!$B$3:$BI$3), 0)),
ROUNDUP(INDEX(GRID!$B$17:$BI$27,MATCH(W$7,GRID!$A$17:$A$27,0),MATCH(1,($U$2=GRID!$B$1:$BI$1)*(КАЛЕНДАРЬ!$AA25=GRID!$B$3:$BI$3), 0))*(1-GRID!$B$69),0))</f>
        <v>305500</v>
      </c>
    </row>
    <row r="202" spans="1:24" ht="12.75" hidden="1" customHeight="1" x14ac:dyDescent="0.2">
      <c r="A202" s="117" t="s">
        <v>44</v>
      </c>
      <c r="B202" s="117">
        <v>23</v>
      </c>
      <c r="C202" s="47" cm="1">
        <f t="array" ref="C202">IF($I$2="Открытый тариф",
INDEX(GRID!$B$4:$BI$14,MATCH(C$7,GRID!$A$4:$A$14,0),MATCH(1,($U$2=GRID!$B$1:$BI$1)*(КАЛЕНДАРЬ!$AA26=GRID!$B$3:$BI$3), 0)),
ROUNDUP(INDEX(GRID!$B$4:$BI$14,MATCH(C$7,GRID!$A$4:$A$14,0),MATCH(1,($U$2=GRID!$B$1:$BI$1)*(КАЛЕНДАРЬ!$AA26=GRID!$B$3:$BI$3),0))*(1-GRID!$B$69),0))</f>
        <v>27500</v>
      </c>
      <c r="D202" s="48" cm="1">
        <f t="array" ref="D202">IF($I$2="Открытый тариф",
INDEX(GRID!$B$17:$BI$27,MATCH(C$7,GRID!$A$17:$A$27,0),MATCH(1,($U$2=GRID!$B$1:$BI$1)*(КАЛЕНДАРЬ!$AA26=GRID!$B$3:$BI$3), 0)),
ROUNDUP(INDEX(GRID!$B$17:$BI$27,MATCH(C$7,GRID!$A$17:$A$27,0),MATCH(1,($U$2=GRID!$B$1:$BI$1)*(КАЛЕНДАРЬ!$AA26=GRID!$B$3:$BI$3), 0))*(1-GRID!$B$69),0))</f>
        <v>30000</v>
      </c>
      <c r="E202" s="47" cm="1">
        <f t="array" ref="E202">IF($I$2="Открытый тариф",
INDEX(GRID!$B$4:$BI$14,MATCH(E$7,GRID!$A$4:$A$14,0),MATCH(1,($U$2=GRID!$B$1:$BI$1)*(КАЛЕНДАРЬ!$AA26=GRID!$B$3:$BI$3), 0)),
ROUNDUP(INDEX(GRID!$B$4:$BI$14,MATCH(E$7,GRID!$A$4:$A$14,0),MATCH(1,($U$2=GRID!$B$1:$BI$1)*(КАЛЕНДАРЬ!$AA26=GRID!$B$3:$BI$3),0))*(1-GRID!$B$69),0))</f>
        <v>30600</v>
      </c>
      <c r="F202" s="48" cm="1">
        <f t="array" ref="F202">IF($I$2="Открытый тариф",
INDEX(GRID!$B$17:$BI$27,MATCH(E$7,GRID!$A$17:$A$27,0),MATCH(1,($U$2=GRID!$B$1:$BI$1)*(КАЛЕНДАРЬ!$AA26=GRID!$B$3:$BI$3), 0)),
ROUNDUP(INDEX(GRID!$B$17:$BI$27,MATCH(E$7,GRID!$A$17:$A$27,0),MATCH(1,($U$2=GRID!$B$1:$BI$1)*(КАЛЕНДАРЬ!$AA26=GRID!$B$3:$BI$3), 0))*(1-GRID!$B$69),0))</f>
        <v>33100</v>
      </c>
      <c r="G202" s="47" t="e" cm="1">
        <f t="array" ref="G202">IF($I$2="Открытый тариф",
INDEX(GRID!$B$4:$BI$14,MATCH(G$7,GRID!$A$4:$A$14,0),MATCH(1,($U$2=GRID!$B$1:$BI$1)*(КАЛЕНДАРЬ!$AA26=GRID!$B$3:$BI$3), 0)),
ROUNDUP(INDEX(GRID!$B$4:$BI$14,MATCH(G$7,GRID!$A$4:$A$14,0),MATCH(1,($U$2=GRID!$B$1:$BI$1)*(КАЛЕНДАРЬ!$AA26=GRID!$B$3:$BI$3),0))*(1-GRID!$B$69),0))</f>
        <v>#N/A</v>
      </c>
      <c r="H202" s="48" t="e" cm="1">
        <f t="array" ref="H202">IF($I$2="Открытый тариф",
INDEX(GRID!$B$17:$BI$27,MATCH(G$7,GRID!$A$17:$A$27,0),MATCH(1,($U$2=GRID!$B$1:$BI$1)*(КАЛЕНДАРЬ!$AA26=GRID!$B$3:$BI$3), 0)),
ROUNDUP(INDEX(GRID!$B$17:$BI$27,MATCH(G$7,GRID!$A$17:$A$27,0),MATCH(1,($U$2=GRID!$B$1:$BI$1)*(КАЛЕНДАРЬ!$AA26=GRID!$B$3:$BI$3), 0))*(1-GRID!$B$69),0))</f>
        <v>#N/A</v>
      </c>
      <c r="I202" s="47" t="e" cm="1">
        <f t="array" ref="I202">IF($I$2="Открытый тариф",
INDEX(GRID!$B$4:$BI$14,MATCH(I$7,GRID!$A$4:$A$14,0),MATCH(1,($U$2=GRID!$B$1:$BI$1)*(КАЛЕНДАРЬ!$AA26=GRID!$B$3:$BI$3), 0)),
ROUNDUP(INDEX(GRID!$B$4:$BI$14,MATCH(I$7,GRID!$A$4:$A$14,0),MATCH(1,($U$2=GRID!$B$1:$BI$1)*(КАЛЕНДАРЬ!$AA26=GRID!$B$3:$BI$3),0))*(1-GRID!$B$69),0))</f>
        <v>#N/A</v>
      </c>
      <c r="J202" s="48" t="e" cm="1">
        <f t="array" ref="J202">IF($I$2="Открытый тариф",
INDEX(GRID!$B$17:$BI$27,MATCH(I$7,GRID!$A$17:$A$27,0),MATCH(1,($U$2=GRID!$B$1:$BI$1)*(КАЛЕНДАРЬ!$AA26=GRID!$B$3:$BI$3), 0)),
ROUNDUP(INDEX(GRID!$B$17:$BI$27,MATCH(I$7,GRID!$A$17:$A$27,0),MATCH(1,($U$2=GRID!$B$1:$BI$1)*(КАЛЕНДАРЬ!$AA26=GRID!$B$3:$BI$3), 0))*(1-GRID!$B$69),0))</f>
        <v>#N/A</v>
      </c>
      <c r="K202" s="47" cm="1">
        <f t="array" ref="K202">IF($I$2="Открытый тариф",
INDEX(GRID!$B$4:$BI$14,MATCH(K$7,GRID!$A$4:$A$14,0),MATCH(1,($U$2=GRID!$B$1:$BI$1)*(КАЛЕНДАРЬ!$AA26=GRID!$B$3:$BI$3), 0)),
ROUNDUP(INDEX(GRID!$B$4:$BI$14,MATCH(K$7,GRID!$A$4:$A$14,0),MATCH(1,($U$2=GRID!$B$1:$BI$1)*(КАЛЕНДАРЬ!$AA26=GRID!$B$3:$BI$3),0))*(1-GRID!$B$69),0))</f>
        <v>42300</v>
      </c>
      <c r="L202" s="48" cm="1">
        <f t="array" ref="L202">IF($I$2="Открытый тариф",
INDEX(GRID!$B$17:$BI$27,MATCH(K$7,GRID!$A$17:$A$27,0),MATCH(1,($U$2=GRID!$B$1:$BI$1)*(КАЛЕНДАРЬ!$AA26=GRID!$B$3:$BI$3), 0)),
ROUNDUP(INDEX(GRID!$B$17:$BI$27,MATCH(K$7,GRID!$A$17:$A$27,0),MATCH(1,($U$2=GRID!$B$1:$BI$1)*(КАЛЕНДАРЬ!$AA26=GRID!$B$3:$BI$3), 0))*(1-GRID!$B$69),0))</f>
        <v>44800</v>
      </c>
      <c r="M202" s="47" cm="1">
        <f t="array" ref="M202">IF($I$2="Открытый тариф",
INDEX(GRID!$B$4:$BI$14,MATCH(M$7,GRID!$A$4:$A$14,0),MATCH(1,($U$2=GRID!$B$1:$BI$1)*(КАЛЕНДАРЬ!$AA26=GRID!$B$3:$BI$3), 0)),
ROUNDUP(INDEX(GRID!$B$4:$BI$14,MATCH(M$7,GRID!$A$4:$A$14,0),MATCH(1,($U$2=GRID!$B$1:$BI$1)*(КАЛЕНДАРЬ!$AA26=GRID!$B$3:$BI$3),0))*(1-GRID!$B$69),0))</f>
        <v>47100</v>
      </c>
      <c r="N202" s="48" cm="1">
        <f t="array" ref="N202">IF($I$2="Открытый тариф",
INDEX(GRID!$B$17:$BI$27,MATCH(M$7,GRID!$A$17:$A$27,0),MATCH(1,($U$2=GRID!$B$1:$BI$1)*(КАЛЕНДАРЬ!$AA26=GRID!$B$3:$BI$3), 0)),
ROUNDUP(INDEX(GRID!$B$17:$BI$27,MATCH(M$7,GRID!$A$17:$A$27,0),MATCH(1,($U$2=GRID!$B$1:$BI$1)*(КАЛЕНДАРЬ!$AA26=GRID!$B$3:$BI$3), 0))*(1-GRID!$B$69),0))</f>
        <v>49600</v>
      </c>
      <c r="O202" s="49" cm="1">
        <f t="array" ref="O202">IF($I$2="Открытый тариф",
INDEX(GRID!$B$4:$BI$14,MATCH(O$7,GRID!$A$4:$A$14,0),MATCH(1,($U$2=GRID!$B$1:$BI$1)*(КАЛЕНДАРЬ!$AA26=GRID!$B$3:$BI$3), 0)),
ROUNDUP(INDEX(GRID!$B$4:$BI$14,MATCH(O$7,GRID!$A$4:$A$14,0),MATCH(1,($U$2=GRID!$B$1:$BI$1)*(КАЛЕНДАРЬ!$AA26=GRID!$B$3:$BI$3),0))*(1-GRID!$B$69),0))</f>
        <v>53500</v>
      </c>
      <c r="P202" s="49" cm="1">
        <f t="array" ref="P202">IF($I$2="Открытый тариф",
INDEX(GRID!$B$17:$BI$27,MATCH(O$7,GRID!$A$17:$A$27,0),MATCH(1,($U$2=GRID!$B$1:$BI$1)*(КАЛЕНДАРЬ!$AA26=GRID!$B$3:$BI$3), 0)),
ROUNDUP(INDEX(GRID!$B$17:$BI$27,MATCH(O$7,GRID!$A$17:$A$27,0),MATCH(1,($U$2=GRID!$B$1:$BI$1)*(КАЛЕНДАРЬ!$AA26=GRID!$B$3:$BI$3), 0))*(1-GRID!$B$69),0))</f>
        <v>56000</v>
      </c>
      <c r="Q202" s="49" t="e" cm="1">
        <f t="array" ref="Q202">IF($I$2="Открытый тариф",
INDEX(GRID!$B$4:$BI$14,MATCH(Q$7,GRID!$A$4:$A$14,0),MATCH(1,($U$2=GRID!$B$1:$BI$1)*(КАЛЕНДАРЬ!$AA26=GRID!$B$3:$BI$3), 0)),
ROUNDUP(INDEX(GRID!$B$4:$BI$14,MATCH(Q$7,GRID!$A$4:$A$14,0),MATCH(1,($U$2=GRID!$B$1:$BI$1)*(КАЛЕНДАРЬ!$AA26=GRID!$B$3:$BI$3),0))*(1-GRID!$B$69),0))</f>
        <v>#N/A</v>
      </c>
      <c r="R202" s="49" t="e" cm="1">
        <f t="array" ref="R202">IF($I$2="Открытый тариф",
INDEX(GRID!$B$17:$BI$27,MATCH(Q$7,GRID!$A$17:$A$27,0),MATCH(1,($U$2=GRID!$B$1:$BI$1)*(КАЛЕНДАРЬ!$AA26=GRID!$B$3:$BI$3), 0)),
ROUNDUP(INDEX(GRID!$B$17:$BI$27,MATCH(Q$7,GRID!$A$17:$A$27,0),MATCH(1,($U$2=GRID!$B$1:$BI$1)*(КАЛЕНДАРЬ!$AA26=GRID!$B$3:$BI$3), 0))*(1-GRID!$B$69),0))</f>
        <v>#N/A</v>
      </c>
      <c r="S202" s="49" t="e" cm="1">
        <f t="array" ref="S202">IF($I$2="Открытый тариф",
INDEX(GRID!$B$4:$BI$14,MATCH(S$7,GRID!$A$4:$A$14,0),MATCH(1,($U$2=GRID!$B$1:$BI$1)*(КАЛЕНДАРЬ!$AA26=GRID!$B$3:$BI$3), 0)),
ROUNDUP(INDEX(GRID!$B$4:$BI$14,MATCH(S$7,GRID!$A$4:$A$14,0),MATCH(1,($U$2=GRID!$B$1:$BI$1)*(КАЛЕНДАРЬ!$AA26=GRID!$B$3:$BI$3),0))*(1-GRID!$B$69),0))</f>
        <v>#N/A</v>
      </c>
      <c r="T202" s="49" t="e" cm="1">
        <f t="array" ref="T202">IF($I$2="Открытый тариф",
INDEX(GRID!$B$17:$BI$27,MATCH(S$7,GRID!$A$17:$A$27,0),MATCH(1,($U$2=GRID!$B$1:$BI$1)*(КАЛЕНДАРЬ!$AA26=GRID!$B$3:$BI$3), 0)),
ROUNDUP(INDEX(GRID!$B$17:$BI$27,MATCH(S$7,GRID!$A$17:$A$27,0),MATCH(1,($U$2=GRID!$B$1:$BI$1)*(КАЛЕНДАРЬ!$AA26=GRID!$B$3:$BI$3), 0))*(1-GRID!$B$69),0))</f>
        <v>#N/A</v>
      </c>
      <c r="U202" s="49" cm="1">
        <f t="array" ref="U202">IF($I$2="Открытый тариф",
INDEX(GRID!$B$4:$BI$14,MATCH(U$7,GRID!$A$4:$A$14,0),MATCH(1,($U$2=GRID!$B$1:$BI$1)*(КАЛЕНДАРЬ!$AA26=GRID!$B$3:$BI$3), 0)),
ROUNDUP(INDEX(GRID!$B$4:$BI$14,MATCH(U$7,GRID!$A$4:$A$14,0),MATCH(1,($U$2=GRID!$B$1:$BI$1)*(КАЛЕНДАРЬ!$AA26=GRID!$B$3:$BI$3),0))*(1-GRID!$B$69),0))</f>
        <v>83000</v>
      </c>
      <c r="V202" s="49" cm="1">
        <f t="array" ref="V202">IF($I$2="Открытый тариф",
INDEX(GRID!$B$17:$BI$27,MATCH(U$7,GRID!$A$17:$A$27,0),MATCH(1,($U$2=GRID!$B$1:$BI$1)*(КАЛЕНДАРЬ!$AA26=GRID!$B$3:$BI$3), 0)),
ROUNDUP(INDEX(GRID!$B$17:$BI$27,MATCH(U$7,GRID!$A$17:$A$27,0),MATCH(1,($U$2=GRID!$B$1:$BI$1)*(КАЛЕНДАРЬ!$AA26=GRID!$B$3:$BI$3), 0))*(1-GRID!$B$69),0))</f>
        <v>85500</v>
      </c>
      <c r="W202" s="49" cm="1">
        <f t="array" ref="W202">IF($I$2="Открытый тариф",
INDEX(GRID!$B$4:$BI$14,MATCH(W$7,GRID!$A$4:$A$14,0),MATCH(1,($U$2=GRID!$B$1:$BI$1)*(КАЛЕНДАРЬ!$AA26=GRID!$B$3:$BI$3), 0)),
ROUNDUP(INDEX(GRID!$B$4:$BI$14,MATCH(W$7,GRID!$A$4:$A$14,0),MATCH(1,($U$2=GRID!$B$1:$BI$1)*(КАЛЕНДАРЬ!$AA26=GRID!$B$3:$BI$3),0))*(1-GRID!$B$69),0))</f>
        <v>303000</v>
      </c>
      <c r="X202" s="49" cm="1">
        <f t="array" ref="X202">IF($I$2="Открытый тариф",
INDEX(GRID!$B$17:$BI$27,MATCH(W$7,GRID!$A$17:$A$27,0),MATCH(1,($U$2=GRID!$B$1:$BI$1)*(КАЛЕНДАРЬ!$AA26=GRID!$B$3:$BI$3), 0)),
ROUNDUP(INDEX(GRID!$B$17:$BI$27,MATCH(W$7,GRID!$A$17:$A$27,0),MATCH(1,($U$2=GRID!$B$1:$BI$1)*(КАЛЕНДАРЬ!$AA26=GRID!$B$3:$BI$3), 0))*(1-GRID!$B$69),0))</f>
        <v>305500</v>
      </c>
    </row>
    <row r="203" spans="1:24" ht="15" hidden="1" customHeight="1" x14ac:dyDescent="0.2">
      <c r="A203" s="117" t="s">
        <v>45</v>
      </c>
      <c r="B203" s="117">
        <v>24</v>
      </c>
      <c r="C203" s="47" cm="1">
        <f t="array" ref="C203">IF($I$2="Открытый тариф",
INDEX(GRID!$B$4:$BI$14,MATCH(C$7,GRID!$A$4:$A$14,0),MATCH(1,($U$2=GRID!$B$1:$BI$1)*(КАЛЕНДАРЬ!$AA27=GRID!$B$3:$BI$3), 0)),
ROUNDUP(INDEX(GRID!$B$4:$BI$14,MATCH(C$7,GRID!$A$4:$A$14,0),MATCH(1,($U$2=GRID!$B$1:$BI$1)*(КАЛЕНДАРЬ!$AA27=GRID!$B$3:$BI$3),0))*(1-GRID!$B$69),0))</f>
        <v>27500</v>
      </c>
      <c r="D203" s="48" cm="1">
        <f t="array" ref="D203">IF($I$2="Открытый тариф",
INDEX(GRID!$B$17:$BI$27,MATCH(C$7,GRID!$A$17:$A$27,0),MATCH(1,($U$2=GRID!$B$1:$BI$1)*(КАЛЕНДАРЬ!$AA27=GRID!$B$3:$BI$3), 0)),
ROUNDUP(INDEX(GRID!$B$17:$BI$27,MATCH(C$7,GRID!$A$17:$A$27,0),MATCH(1,($U$2=GRID!$B$1:$BI$1)*(КАЛЕНДАРЬ!$AA27=GRID!$B$3:$BI$3), 0))*(1-GRID!$B$69),0))</f>
        <v>30000</v>
      </c>
      <c r="E203" s="47" cm="1">
        <f t="array" ref="E203">IF($I$2="Открытый тариф",
INDEX(GRID!$B$4:$BI$14,MATCH(E$7,GRID!$A$4:$A$14,0),MATCH(1,($U$2=GRID!$B$1:$BI$1)*(КАЛЕНДАРЬ!$AA27=GRID!$B$3:$BI$3), 0)),
ROUNDUP(INDEX(GRID!$B$4:$BI$14,MATCH(E$7,GRID!$A$4:$A$14,0),MATCH(1,($U$2=GRID!$B$1:$BI$1)*(КАЛЕНДАРЬ!$AA27=GRID!$B$3:$BI$3),0))*(1-GRID!$B$69),0))</f>
        <v>30600</v>
      </c>
      <c r="F203" s="48" cm="1">
        <f t="array" ref="F203">IF($I$2="Открытый тариф",
INDEX(GRID!$B$17:$BI$27,MATCH(E$7,GRID!$A$17:$A$27,0),MATCH(1,($U$2=GRID!$B$1:$BI$1)*(КАЛЕНДАРЬ!$AA27=GRID!$B$3:$BI$3), 0)),
ROUNDUP(INDEX(GRID!$B$17:$BI$27,MATCH(E$7,GRID!$A$17:$A$27,0),MATCH(1,($U$2=GRID!$B$1:$BI$1)*(КАЛЕНДАРЬ!$AA27=GRID!$B$3:$BI$3), 0))*(1-GRID!$B$69),0))</f>
        <v>33100</v>
      </c>
      <c r="G203" s="47" t="e" cm="1">
        <f t="array" ref="G203">IF($I$2="Открытый тариф",
INDEX(GRID!$B$4:$BI$14,MATCH(G$7,GRID!$A$4:$A$14,0),MATCH(1,($U$2=GRID!$B$1:$BI$1)*(КАЛЕНДАРЬ!$AA27=GRID!$B$3:$BI$3), 0)),
ROUNDUP(INDEX(GRID!$B$4:$BI$14,MATCH(G$7,GRID!$A$4:$A$14,0),MATCH(1,($U$2=GRID!$B$1:$BI$1)*(КАЛЕНДАРЬ!$AA27=GRID!$B$3:$BI$3),0))*(1-GRID!$B$69),0))</f>
        <v>#N/A</v>
      </c>
      <c r="H203" s="48" t="e" cm="1">
        <f t="array" ref="H203">IF($I$2="Открытый тариф",
INDEX(GRID!$B$17:$BI$27,MATCH(G$7,GRID!$A$17:$A$27,0),MATCH(1,($U$2=GRID!$B$1:$BI$1)*(КАЛЕНДАРЬ!$AA27=GRID!$B$3:$BI$3), 0)),
ROUNDUP(INDEX(GRID!$B$17:$BI$27,MATCH(G$7,GRID!$A$17:$A$27,0),MATCH(1,($U$2=GRID!$B$1:$BI$1)*(КАЛЕНДАРЬ!$AA27=GRID!$B$3:$BI$3), 0))*(1-GRID!$B$69),0))</f>
        <v>#N/A</v>
      </c>
      <c r="I203" s="47" t="e" cm="1">
        <f t="array" ref="I203">IF($I$2="Открытый тариф",
INDEX(GRID!$B$4:$BI$14,MATCH(I$7,GRID!$A$4:$A$14,0),MATCH(1,($U$2=GRID!$B$1:$BI$1)*(КАЛЕНДАРЬ!$AA27=GRID!$B$3:$BI$3), 0)),
ROUNDUP(INDEX(GRID!$B$4:$BI$14,MATCH(I$7,GRID!$A$4:$A$14,0),MATCH(1,($U$2=GRID!$B$1:$BI$1)*(КАЛЕНДАРЬ!$AA27=GRID!$B$3:$BI$3),0))*(1-GRID!$B$69),0))</f>
        <v>#N/A</v>
      </c>
      <c r="J203" s="48" t="e" cm="1">
        <f t="array" ref="J203">IF($I$2="Открытый тариф",
INDEX(GRID!$B$17:$BI$27,MATCH(I$7,GRID!$A$17:$A$27,0),MATCH(1,($U$2=GRID!$B$1:$BI$1)*(КАЛЕНДАРЬ!$AA27=GRID!$B$3:$BI$3), 0)),
ROUNDUP(INDEX(GRID!$B$17:$BI$27,MATCH(I$7,GRID!$A$17:$A$27,0),MATCH(1,($U$2=GRID!$B$1:$BI$1)*(КАЛЕНДАРЬ!$AA27=GRID!$B$3:$BI$3), 0))*(1-GRID!$B$69),0))</f>
        <v>#N/A</v>
      </c>
      <c r="K203" s="47" cm="1">
        <f t="array" ref="K203">IF($I$2="Открытый тариф",
INDEX(GRID!$B$4:$BI$14,MATCH(K$7,GRID!$A$4:$A$14,0),MATCH(1,($U$2=GRID!$B$1:$BI$1)*(КАЛЕНДАРЬ!$AA27=GRID!$B$3:$BI$3), 0)),
ROUNDUP(INDEX(GRID!$B$4:$BI$14,MATCH(K$7,GRID!$A$4:$A$14,0),MATCH(1,($U$2=GRID!$B$1:$BI$1)*(КАЛЕНДАРЬ!$AA27=GRID!$B$3:$BI$3),0))*(1-GRID!$B$69),0))</f>
        <v>42300</v>
      </c>
      <c r="L203" s="48" cm="1">
        <f t="array" ref="L203">IF($I$2="Открытый тариф",
INDEX(GRID!$B$17:$BI$27,MATCH(K$7,GRID!$A$17:$A$27,0),MATCH(1,($U$2=GRID!$B$1:$BI$1)*(КАЛЕНДАРЬ!$AA27=GRID!$B$3:$BI$3), 0)),
ROUNDUP(INDEX(GRID!$B$17:$BI$27,MATCH(K$7,GRID!$A$17:$A$27,0),MATCH(1,($U$2=GRID!$B$1:$BI$1)*(КАЛЕНДАРЬ!$AA27=GRID!$B$3:$BI$3), 0))*(1-GRID!$B$69),0))</f>
        <v>44800</v>
      </c>
      <c r="M203" s="47" cm="1">
        <f t="array" ref="M203">IF($I$2="Открытый тариф",
INDEX(GRID!$B$4:$BI$14,MATCH(M$7,GRID!$A$4:$A$14,0),MATCH(1,($U$2=GRID!$B$1:$BI$1)*(КАЛЕНДАРЬ!$AA27=GRID!$B$3:$BI$3), 0)),
ROUNDUP(INDEX(GRID!$B$4:$BI$14,MATCH(M$7,GRID!$A$4:$A$14,0),MATCH(1,($U$2=GRID!$B$1:$BI$1)*(КАЛЕНДАРЬ!$AA27=GRID!$B$3:$BI$3),0))*(1-GRID!$B$69),0))</f>
        <v>47100</v>
      </c>
      <c r="N203" s="48" cm="1">
        <f t="array" ref="N203">IF($I$2="Открытый тариф",
INDEX(GRID!$B$17:$BI$27,MATCH(M$7,GRID!$A$17:$A$27,0),MATCH(1,($U$2=GRID!$B$1:$BI$1)*(КАЛЕНДАРЬ!$AA27=GRID!$B$3:$BI$3), 0)),
ROUNDUP(INDEX(GRID!$B$17:$BI$27,MATCH(M$7,GRID!$A$17:$A$27,0),MATCH(1,($U$2=GRID!$B$1:$BI$1)*(КАЛЕНДАРЬ!$AA27=GRID!$B$3:$BI$3), 0))*(1-GRID!$B$69),0))</f>
        <v>49600</v>
      </c>
      <c r="O203" s="49" cm="1">
        <f t="array" ref="O203">IF($I$2="Открытый тариф",
INDEX(GRID!$B$4:$BI$14,MATCH(O$7,GRID!$A$4:$A$14,0),MATCH(1,($U$2=GRID!$B$1:$BI$1)*(КАЛЕНДАРЬ!$AA27=GRID!$B$3:$BI$3), 0)),
ROUNDUP(INDEX(GRID!$B$4:$BI$14,MATCH(O$7,GRID!$A$4:$A$14,0),MATCH(1,($U$2=GRID!$B$1:$BI$1)*(КАЛЕНДАРЬ!$AA27=GRID!$B$3:$BI$3),0))*(1-GRID!$B$69),0))</f>
        <v>53500</v>
      </c>
      <c r="P203" s="49" cm="1">
        <f t="array" ref="P203">IF($I$2="Открытый тариф",
INDEX(GRID!$B$17:$BI$27,MATCH(O$7,GRID!$A$17:$A$27,0),MATCH(1,($U$2=GRID!$B$1:$BI$1)*(КАЛЕНДАРЬ!$AA27=GRID!$B$3:$BI$3), 0)),
ROUNDUP(INDEX(GRID!$B$17:$BI$27,MATCH(O$7,GRID!$A$17:$A$27,0),MATCH(1,($U$2=GRID!$B$1:$BI$1)*(КАЛЕНДАРЬ!$AA27=GRID!$B$3:$BI$3), 0))*(1-GRID!$B$69),0))</f>
        <v>56000</v>
      </c>
      <c r="Q203" s="49" t="e" cm="1">
        <f t="array" ref="Q203">IF($I$2="Открытый тариф",
INDEX(GRID!$B$4:$BI$14,MATCH(Q$7,GRID!$A$4:$A$14,0),MATCH(1,($U$2=GRID!$B$1:$BI$1)*(КАЛЕНДАРЬ!$AA27=GRID!$B$3:$BI$3), 0)),
ROUNDUP(INDEX(GRID!$B$4:$BI$14,MATCH(Q$7,GRID!$A$4:$A$14,0),MATCH(1,($U$2=GRID!$B$1:$BI$1)*(КАЛЕНДАРЬ!$AA27=GRID!$B$3:$BI$3),0))*(1-GRID!$B$69),0))</f>
        <v>#N/A</v>
      </c>
      <c r="R203" s="49" t="e" cm="1">
        <f t="array" ref="R203">IF($I$2="Открытый тариф",
INDEX(GRID!$B$17:$BI$27,MATCH(Q$7,GRID!$A$17:$A$27,0),MATCH(1,($U$2=GRID!$B$1:$BI$1)*(КАЛЕНДАРЬ!$AA27=GRID!$B$3:$BI$3), 0)),
ROUNDUP(INDEX(GRID!$B$17:$BI$27,MATCH(Q$7,GRID!$A$17:$A$27,0),MATCH(1,($U$2=GRID!$B$1:$BI$1)*(КАЛЕНДАРЬ!$AA27=GRID!$B$3:$BI$3), 0))*(1-GRID!$B$69),0))</f>
        <v>#N/A</v>
      </c>
      <c r="S203" s="49" t="e" cm="1">
        <f t="array" ref="S203">IF($I$2="Открытый тариф",
INDEX(GRID!$B$4:$BI$14,MATCH(S$7,GRID!$A$4:$A$14,0),MATCH(1,($U$2=GRID!$B$1:$BI$1)*(КАЛЕНДАРЬ!$AA27=GRID!$B$3:$BI$3), 0)),
ROUNDUP(INDEX(GRID!$B$4:$BI$14,MATCH(S$7,GRID!$A$4:$A$14,0),MATCH(1,($U$2=GRID!$B$1:$BI$1)*(КАЛЕНДАРЬ!$AA27=GRID!$B$3:$BI$3),0))*(1-GRID!$B$69),0))</f>
        <v>#N/A</v>
      </c>
      <c r="T203" s="49" t="e" cm="1">
        <f t="array" ref="T203">IF($I$2="Открытый тариф",
INDEX(GRID!$B$17:$BI$27,MATCH(S$7,GRID!$A$17:$A$27,0),MATCH(1,($U$2=GRID!$B$1:$BI$1)*(КАЛЕНДАРЬ!$AA27=GRID!$B$3:$BI$3), 0)),
ROUNDUP(INDEX(GRID!$B$17:$BI$27,MATCH(S$7,GRID!$A$17:$A$27,0),MATCH(1,($U$2=GRID!$B$1:$BI$1)*(КАЛЕНДАРЬ!$AA27=GRID!$B$3:$BI$3), 0))*(1-GRID!$B$69),0))</f>
        <v>#N/A</v>
      </c>
      <c r="U203" s="49" cm="1">
        <f t="array" ref="U203">IF($I$2="Открытый тариф",
INDEX(GRID!$B$4:$BI$14,MATCH(U$7,GRID!$A$4:$A$14,0),MATCH(1,($U$2=GRID!$B$1:$BI$1)*(КАЛЕНДАРЬ!$AA27=GRID!$B$3:$BI$3), 0)),
ROUNDUP(INDEX(GRID!$B$4:$BI$14,MATCH(U$7,GRID!$A$4:$A$14,0),MATCH(1,($U$2=GRID!$B$1:$BI$1)*(КАЛЕНДАРЬ!$AA27=GRID!$B$3:$BI$3),0))*(1-GRID!$B$69),0))</f>
        <v>83000</v>
      </c>
      <c r="V203" s="49" cm="1">
        <f t="array" ref="V203">IF($I$2="Открытый тариф",
INDEX(GRID!$B$17:$BI$27,MATCH(U$7,GRID!$A$17:$A$27,0),MATCH(1,($U$2=GRID!$B$1:$BI$1)*(КАЛЕНДАРЬ!$AA27=GRID!$B$3:$BI$3), 0)),
ROUNDUP(INDEX(GRID!$B$17:$BI$27,MATCH(U$7,GRID!$A$17:$A$27,0),MATCH(1,($U$2=GRID!$B$1:$BI$1)*(КАЛЕНДАРЬ!$AA27=GRID!$B$3:$BI$3), 0))*(1-GRID!$B$69),0))</f>
        <v>85500</v>
      </c>
      <c r="W203" s="49" cm="1">
        <f t="array" ref="W203">IF($I$2="Открытый тариф",
INDEX(GRID!$B$4:$BI$14,MATCH(W$7,GRID!$A$4:$A$14,0),MATCH(1,($U$2=GRID!$B$1:$BI$1)*(КАЛЕНДАРЬ!$AA27=GRID!$B$3:$BI$3), 0)),
ROUNDUP(INDEX(GRID!$B$4:$BI$14,MATCH(W$7,GRID!$A$4:$A$14,0),MATCH(1,($U$2=GRID!$B$1:$BI$1)*(КАЛЕНДАРЬ!$AA27=GRID!$B$3:$BI$3),0))*(1-GRID!$B$69),0))</f>
        <v>303000</v>
      </c>
      <c r="X203" s="49" cm="1">
        <f t="array" ref="X203">IF($I$2="Открытый тариф",
INDEX(GRID!$B$17:$BI$27,MATCH(W$7,GRID!$A$17:$A$27,0),MATCH(1,($U$2=GRID!$B$1:$BI$1)*(КАЛЕНДАРЬ!$AA27=GRID!$B$3:$BI$3), 0)),
ROUNDUP(INDEX(GRID!$B$17:$BI$27,MATCH(W$7,GRID!$A$17:$A$27,0),MATCH(1,($U$2=GRID!$B$1:$BI$1)*(КАЛЕНДАРЬ!$AA27=GRID!$B$3:$BI$3), 0))*(1-GRID!$B$69),0))</f>
        <v>305500</v>
      </c>
    </row>
    <row r="204" spans="1:24" ht="12.75" hidden="1" customHeight="1" x14ac:dyDescent="0.2">
      <c r="A204" s="117" t="s">
        <v>46</v>
      </c>
      <c r="B204" s="117">
        <v>25</v>
      </c>
      <c r="C204" s="47" cm="1">
        <f t="array" ref="C204">IF($I$2="Открытый тариф",
INDEX(GRID!$B$4:$BI$14,MATCH(C$7,GRID!$A$4:$A$14,0),MATCH(1,($U$2=GRID!$B$1:$BI$1)*(КАЛЕНДАРЬ!$AA28=GRID!$B$3:$BI$3), 0)),
ROUNDUP(INDEX(GRID!$B$4:$BI$14,MATCH(C$7,GRID!$A$4:$A$14,0),MATCH(1,($U$2=GRID!$B$1:$BI$1)*(КАЛЕНДАРЬ!$AA28=GRID!$B$3:$BI$3),0))*(1-GRID!$B$69),0))</f>
        <v>27500</v>
      </c>
      <c r="D204" s="48" cm="1">
        <f t="array" ref="D204">IF($I$2="Открытый тариф",
INDEX(GRID!$B$17:$BI$27,MATCH(C$7,GRID!$A$17:$A$27,0),MATCH(1,($U$2=GRID!$B$1:$BI$1)*(КАЛЕНДАРЬ!$AA28=GRID!$B$3:$BI$3), 0)),
ROUNDUP(INDEX(GRID!$B$17:$BI$27,MATCH(C$7,GRID!$A$17:$A$27,0),MATCH(1,($U$2=GRID!$B$1:$BI$1)*(КАЛЕНДАРЬ!$AA28=GRID!$B$3:$BI$3), 0))*(1-GRID!$B$69),0))</f>
        <v>30000</v>
      </c>
      <c r="E204" s="47" cm="1">
        <f t="array" ref="E204">IF($I$2="Открытый тариф",
INDEX(GRID!$B$4:$BI$14,MATCH(E$7,GRID!$A$4:$A$14,0),MATCH(1,($U$2=GRID!$B$1:$BI$1)*(КАЛЕНДАРЬ!$AA28=GRID!$B$3:$BI$3), 0)),
ROUNDUP(INDEX(GRID!$B$4:$BI$14,MATCH(E$7,GRID!$A$4:$A$14,0),MATCH(1,($U$2=GRID!$B$1:$BI$1)*(КАЛЕНДАРЬ!$AA28=GRID!$B$3:$BI$3),0))*(1-GRID!$B$69),0))</f>
        <v>30600</v>
      </c>
      <c r="F204" s="48" cm="1">
        <f t="array" ref="F204">IF($I$2="Открытый тариф",
INDEX(GRID!$B$17:$BI$27,MATCH(E$7,GRID!$A$17:$A$27,0),MATCH(1,($U$2=GRID!$B$1:$BI$1)*(КАЛЕНДАРЬ!$AA28=GRID!$B$3:$BI$3), 0)),
ROUNDUP(INDEX(GRID!$B$17:$BI$27,MATCH(E$7,GRID!$A$17:$A$27,0),MATCH(1,($U$2=GRID!$B$1:$BI$1)*(КАЛЕНДАРЬ!$AA28=GRID!$B$3:$BI$3), 0))*(1-GRID!$B$69),0))</f>
        <v>33100</v>
      </c>
      <c r="G204" s="47" t="e" cm="1">
        <f t="array" ref="G204">IF($I$2="Открытый тариф",
INDEX(GRID!$B$4:$BI$14,MATCH(G$7,GRID!$A$4:$A$14,0),MATCH(1,($U$2=GRID!$B$1:$BI$1)*(КАЛЕНДАРЬ!$AA28=GRID!$B$3:$BI$3), 0)),
ROUNDUP(INDEX(GRID!$B$4:$BI$14,MATCH(G$7,GRID!$A$4:$A$14,0),MATCH(1,($U$2=GRID!$B$1:$BI$1)*(КАЛЕНДАРЬ!$AA28=GRID!$B$3:$BI$3),0))*(1-GRID!$B$69),0))</f>
        <v>#N/A</v>
      </c>
      <c r="H204" s="48" t="e" cm="1">
        <f t="array" ref="H204">IF($I$2="Открытый тариф",
INDEX(GRID!$B$17:$BI$27,MATCH(G$7,GRID!$A$17:$A$27,0),MATCH(1,($U$2=GRID!$B$1:$BI$1)*(КАЛЕНДАРЬ!$AA28=GRID!$B$3:$BI$3), 0)),
ROUNDUP(INDEX(GRID!$B$17:$BI$27,MATCH(G$7,GRID!$A$17:$A$27,0),MATCH(1,($U$2=GRID!$B$1:$BI$1)*(КАЛЕНДАРЬ!$AA28=GRID!$B$3:$BI$3), 0))*(1-GRID!$B$69),0))</f>
        <v>#N/A</v>
      </c>
      <c r="I204" s="47" t="e" cm="1">
        <f t="array" ref="I204">IF($I$2="Открытый тариф",
INDEX(GRID!$B$4:$BI$14,MATCH(I$7,GRID!$A$4:$A$14,0),MATCH(1,($U$2=GRID!$B$1:$BI$1)*(КАЛЕНДАРЬ!$AA28=GRID!$B$3:$BI$3), 0)),
ROUNDUP(INDEX(GRID!$B$4:$BI$14,MATCH(I$7,GRID!$A$4:$A$14,0),MATCH(1,($U$2=GRID!$B$1:$BI$1)*(КАЛЕНДАРЬ!$AA28=GRID!$B$3:$BI$3),0))*(1-GRID!$B$69),0))</f>
        <v>#N/A</v>
      </c>
      <c r="J204" s="48" t="e" cm="1">
        <f t="array" ref="J204">IF($I$2="Открытый тариф",
INDEX(GRID!$B$17:$BI$27,MATCH(I$7,GRID!$A$17:$A$27,0),MATCH(1,($U$2=GRID!$B$1:$BI$1)*(КАЛЕНДАРЬ!$AA28=GRID!$B$3:$BI$3), 0)),
ROUNDUP(INDEX(GRID!$B$17:$BI$27,MATCH(I$7,GRID!$A$17:$A$27,0),MATCH(1,($U$2=GRID!$B$1:$BI$1)*(КАЛЕНДАРЬ!$AA28=GRID!$B$3:$BI$3), 0))*(1-GRID!$B$69),0))</f>
        <v>#N/A</v>
      </c>
      <c r="K204" s="47" cm="1">
        <f t="array" ref="K204">IF($I$2="Открытый тариф",
INDEX(GRID!$B$4:$BI$14,MATCH(K$7,GRID!$A$4:$A$14,0),MATCH(1,($U$2=GRID!$B$1:$BI$1)*(КАЛЕНДАРЬ!$AA28=GRID!$B$3:$BI$3), 0)),
ROUNDUP(INDEX(GRID!$B$4:$BI$14,MATCH(K$7,GRID!$A$4:$A$14,0),MATCH(1,($U$2=GRID!$B$1:$BI$1)*(КАЛЕНДАРЬ!$AA28=GRID!$B$3:$BI$3),0))*(1-GRID!$B$69),0))</f>
        <v>42300</v>
      </c>
      <c r="L204" s="48" cm="1">
        <f t="array" ref="L204">IF($I$2="Открытый тариф",
INDEX(GRID!$B$17:$BI$27,MATCH(K$7,GRID!$A$17:$A$27,0),MATCH(1,($U$2=GRID!$B$1:$BI$1)*(КАЛЕНДАРЬ!$AA28=GRID!$B$3:$BI$3), 0)),
ROUNDUP(INDEX(GRID!$B$17:$BI$27,MATCH(K$7,GRID!$A$17:$A$27,0),MATCH(1,($U$2=GRID!$B$1:$BI$1)*(КАЛЕНДАРЬ!$AA28=GRID!$B$3:$BI$3), 0))*(1-GRID!$B$69),0))</f>
        <v>44800</v>
      </c>
      <c r="M204" s="47" cm="1">
        <f t="array" ref="M204">IF($I$2="Открытый тариф",
INDEX(GRID!$B$4:$BI$14,MATCH(M$7,GRID!$A$4:$A$14,0),MATCH(1,($U$2=GRID!$B$1:$BI$1)*(КАЛЕНДАРЬ!$AA28=GRID!$B$3:$BI$3), 0)),
ROUNDUP(INDEX(GRID!$B$4:$BI$14,MATCH(M$7,GRID!$A$4:$A$14,0),MATCH(1,($U$2=GRID!$B$1:$BI$1)*(КАЛЕНДАРЬ!$AA28=GRID!$B$3:$BI$3),0))*(1-GRID!$B$69),0))</f>
        <v>47100</v>
      </c>
      <c r="N204" s="48" cm="1">
        <f t="array" ref="N204">IF($I$2="Открытый тариф",
INDEX(GRID!$B$17:$BI$27,MATCH(M$7,GRID!$A$17:$A$27,0),MATCH(1,($U$2=GRID!$B$1:$BI$1)*(КАЛЕНДАРЬ!$AA28=GRID!$B$3:$BI$3), 0)),
ROUNDUP(INDEX(GRID!$B$17:$BI$27,MATCH(M$7,GRID!$A$17:$A$27,0),MATCH(1,($U$2=GRID!$B$1:$BI$1)*(КАЛЕНДАРЬ!$AA28=GRID!$B$3:$BI$3), 0))*(1-GRID!$B$69),0))</f>
        <v>49600</v>
      </c>
      <c r="O204" s="49" cm="1">
        <f t="array" ref="O204">IF($I$2="Открытый тариф",
INDEX(GRID!$B$4:$BI$14,MATCH(O$7,GRID!$A$4:$A$14,0),MATCH(1,($U$2=GRID!$B$1:$BI$1)*(КАЛЕНДАРЬ!$AA28=GRID!$B$3:$BI$3), 0)),
ROUNDUP(INDEX(GRID!$B$4:$BI$14,MATCH(O$7,GRID!$A$4:$A$14,0),MATCH(1,($U$2=GRID!$B$1:$BI$1)*(КАЛЕНДАРЬ!$AA28=GRID!$B$3:$BI$3),0))*(1-GRID!$B$69),0))</f>
        <v>53500</v>
      </c>
      <c r="P204" s="49" cm="1">
        <f t="array" ref="P204">IF($I$2="Открытый тариф",
INDEX(GRID!$B$17:$BI$27,MATCH(O$7,GRID!$A$17:$A$27,0),MATCH(1,($U$2=GRID!$B$1:$BI$1)*(КАЛЕНДАРЬ!$AA28=GRID!$B$3:$BI$3), 0)),
ROUNDUP(INDEX(GRID!$B$17:$BI$27,MATCH(O$7,GRID!$A$17:$A$27,0),MATCH(1,($U$2=GRID!$B$1:$BI$1)*(КАЛЕНДАРЬ!$AA28=GRID!$B$3:$BI$3), 0))*(1-GRID!$B$69),0))</f>
        <v>56000</v>
      </c>
      <c r="Q204" s="49" t="e" cm="1">
        <f t="array" ref="Q204">IF($I$2="Открытый тариф",
INDEX(GRID!$B$4:$BI$14,MATCH(Q$7,GRID!$A$4:$A$14,0),MATCH(1,($U$2=GRID!$B$1:$BI$1)*(КАЛЕНДАРЬ!$AA28=GRID!$B$3:$BI$3), 0)),
ROUNDUP(INDEX(GRID!$B$4:$BI$14,MATCH(Q$7,GRID!$A$4:$A$14,0),MATCH(1,($U$2=GRID!$B$1:$BI$1)*(КАЛЕНДАРЬ!$AA28=GRID!$B$3:$BI$3),0))*(1-GRID!$B$69),0))</f>
        <v>#N/A</v>
      </c>
      <c r="R204" s="49" t="e" cm="1">
        <f t="array" ref="R204">IF($I$2="Открытый тариф",
INDEX(GRID!$B$17:$BI$27,MATCH(Q$7,GRID!$A$17:$A$27,0),MATCH(1,($U$2=GRID!$B$1:$BI$1)*(КАЛЕНДАРЬ!$AA28=GRID!$B$3:$BI$3), 0)),
ROUNDUP(INDEX(GRID!$B$17:$BI$27,MATCH(Q$7,GRID!$A$17:$A$27,0),MATCH(1,($U$2=GRID!$B$1:$BI$1)*(КАЛЕНДАРЬ!$AA28=GRID!$B$3:$BI$3), 0))*(1-GRID!$B$69),0))</f>
        <v>#N/A</v>
      </c>
      <c r="S204" s="49" t="e" cm="1">
        <f t="array" ref="S204">IF($I$2="Открытый тариф",
INDEX(GRID!$B$4:$BI$14,MATCH(S$7,GRID!$A$4:$A$14,0),MATCH(1,($U$2=GRID!$B$1:$BI$1)*(КАЛЕНДАРЬ!$AA28=GRID!$B$3:$BI$3), 0)),
ROUNDUP(INDEX(GRID!$B$4:$BI$14,MATCH(S$7,GRID!$A$4:$A$14,0),MATCH(1,($U$2=GRID!$B$1:$BI$1)*(КАЛЕНДАРЬ!$AA28=GRID!$B$3:$BI$3),0))*(1-GRID!$B$69),0))</f>
        <v>#N/A</v>
      </c>
      <c r="T204" s="49" t="e" cm="1">
        <f t="array" ref="T204">IF($I$2="Открытый тариф",
INDEX(GRID!$B$17:$BI$27,MATCH(S$7,GRID!$A$17:$A$27,0),MATCH(1,($U$2=GRID!$B$1:$BI$1)*(КАЛЕНДАРЬ!$AA28=GRID!$B$3:$BI$3), 0)),
ROUNDUP(INDEX(GRID!$B$17:$BI$27,MATCH(S$7,GRID!$A$17:$A$27,0),MATCH(1,($U$2=GRID!$B$1:$BI$1)*(КАЛЕНДАРЬ!$AA28=GRID!$B$3:$BI$3), 0))*(1-GRID!$B$69),0))</f>
        <v>#N/A</v>
      </c>
      <c r="U204" s="49" cm="1">
        <f t="array" ref="U204">IF($I$2="Открытый тариф",
INDEX(GRID!$B$4:$BI$14,MATCH(U$7,GRID!$A$4:$A$14,0),MATCH(1,($U$2=GRID!$B$1:$BI$1)*(КАЛЕНДАРЬ!$AA28=GRID!$B$3:$BI$3), 0)),
ROUNDUP(INDEX(GRID!$B$4:$BI$14,MATCH(U$7,GRID!$A$4:$A$14,0),MATCH(1,($U$2=GRID!$B$1:$BI$1)*(КАЛЕНДАРЬ!$AA28=GRID!$B$3:$BI$3),0))*(1-GRID!$B$69),0))</f>
        <v>83000</v>
      </c>
      <c r="V204" s="49" cm="1">
        <f t="array" ref="V204">IF($I$2="Открытый тариф",
INDEX(GRID!$B$17:$BI$27,MATCH(U$7,GRID!$A$17:$A$27,0),MATCH(1,($U$2=GRID!$B$1:$BI$1)*(КАЛЕНДАРЬ!$AA28=GRID!$B$3:$BI$3), 0)),
ROUNDUP(INDEX(GRID!$B$17:$BI$27,MATCH(U$7,GRID!$A$17:$A$27,0),MATCH(1,($U$2=GRID!$B$1:$BI$1)*(КАЛЕНДАРЬ!$AA28=GRID!$B$3:$BI$3), 0))*(1-GRID!$B$69),0))</f>
        <v>85500</v>
      </c>
      <c r="W204" s="49" cm="1">
        <f t="array" ref="W204">IF($I$2="Открытый тариф",
INDEX(GRID!$B$4:$BI$14,MATCH(W$7,GRID!$A$4:$A$14,0),MATCH(1,($U$2=GRID!$B$1:$BI$1)*(КАЛЕНДАРЬ!$AA28=GRID!$B$3:$BI$3), 0)),
ROUNDUP(INDEX(GRID!$B$4:$BI$14,MATCH(W$7,GRID!$A$4:$A$14,0),MATCH(1,($U$2=GRID!$B$1:$BI$1)*(КАЛЕНДАРЬ!$AA28=GRID!$B$3:$BI$3),0))*(1-GRID!$B$69),0))</f>
        <v>303000</v>
      </c>
      <c r="X204" s="49" cm="1">
        <f t="array" ref="X204">IF($I$2="Открытый тариф",
INDEX(GRID!$B$17:$BI$27,MATCH(W$7,GRID!$A$17:$A$27,0),MATCH(1,($U$2=GRID!$B$1:$BI$1)*(КАЛЕНДАРЬ!$AA28=GRID!$B$3:$BI$3), 0)),
ROUNDUP(INDEX(GRID!$B$17:$BI$27,MATCH(W$7,GRID!$A$17:$A$27,0),MATCH(1,($U$2=GRID!$B$1:$BI$1)*(КАЛЕНДАРЬ!$AA28=GRID!$B$3:$BI$3), 0))*(1-GRID!$B$69),0))</f>
        <v>305500</v>
      </c>
    </row>
    <row r="205" spans="1:24" ht="12.75" hidden="1" customHeight="1" x14ac:dyDescent="0.2">
      <c r="A205" s="117" t="s">
        <v>47</v>
      </c>
      <c r="B205" s="117">
        <v>26</v>
      </c>
      <c r="C205" s="47" cm="1">
        <f t="array" ref="C205">IF($I$2="Открытый тариф",
INDEX(GRID!$B$4:$BI$14,MATCH(C$7,GRID!$A$4:$A$14,0),MATCH(1,($U$2=GRID!$B$1:$BI$1)*(КАЛЕНДАРЬ!$AA29=GRID!$B$3:$BI$3), 0)),
ROUNDUP(INDEX(GRID!$B$4:$BI$14,MATCH(C$7,GRID!$A$4:$A$14,0),MATCH(1,($U$2=GRID!$B$1:$BI$1)*(КАЛЕНДАРЬ!$AA29=GRID!$B$3:$BI$3),0))*(1-GRID!$B$69),0))</f>
        <v>27500</v>
      </c>
      <c r="D205" s="48" cm="1">
        <f t="array" ref="D205">IF($I$2="Открытый тариф",
INDEX(GRID!$B$17:$BI$27,MATCH(C$7,GRID!$A$17:$A$27,0),MATCH(1,($U$2=GRID!$B$1:$BI$1)*(КАЛЕНДАРЬ!$AA29=GRID!$B$3:$BI$3), 0)),
ROUNDUP(INDEX(GRID!$B$17:$BI$27,MATCH(C$7,GRID!$A$17:$A$27,0),MATCH(1,($U$2=GRID!$B$1:$BI$1)*(КАЛЕНДАРЬ!$AA29=GRID!$B$3:$BI$3), 0))*(1-GRID!$B$69),0))</f>
        <v>30000</v>
      </c>
      <c r="E205" s="47" cm="1">
        <f t="array" ref="E205">IF($I$2="Открытый тариф",
INDEX(GRID!$B$4:$BI$14,MATCH(E$7,GRID!$A$4:$A$14,0),MATCH(1,($U$2=GRID!$B$1:$BI$1)*(КАЛЕНДАРЬ!$AA29=GRID!$B$3:$BI$3), 0)),
ROUNDUP(INDEX(GRID!$B$4:$BI$14,MATCH(E$7,GRID!$A$4:$A$14,0),MATCH(1,($U$2=GRID!$B$1:$BI$1)*(КАЛЕНДАРЬ!$AA29=GRID!$B$3:$BI$3),0))*(1-GRID!$B$69),0))</f>
        <v>30600</v>
      </c>
      <c r="F205" s="48" cm="1">
        <f t="array" ref="F205">IF($I$2="Открытый тариф",
INDEX(GRID!$B$17:$BI$27,MATCH(E$7,GRID!$A$17:$A$27,0),MATCH(1,($U$2=GRID!$B$1:$BI$1)*(КАЛЕНДАРЬ!$AA29=GRID!$B$3:$BI$3), 0)),
ROUNDUP(INDEX(GRID!$B$17:$BI$27,MATCH(E$7,GRID!$A$17:$A$27,0),MATCH(1,($U$2=GRID!$B$1:$BI$1)*(КАЛЕНДАРЬ!$AA29=GRID!$B$3:$BI$3), 0))*(1-GRID!$B$69),0))</f>
        <v>33100</v>
      </c>
      <c r="G205" s="47" t="e" cm="1">
        <f t="array" ref="G205">IF($I$2="Открытый тариф",
INDEX(GRID!$B$4:$BI$14,MATCH(G$7,GRID!$A$4:$A$14,0),MATCH(1,($U$2=GRID!$B$1:$BI$1)*(КАЛЕНДАРЬ!$AA29=GRID!$B$3:$BI$3), 0)),
ROUNDUP(INDEX(GRID!$B$4:$BI$14,MATCH(G$7,GRID!$A$4:$A$14,0),MATCH(1,($U$2=GRID!$B$1:$BI$1)*(КАЛЕНДАРЬ!$AA29=GRID!$B$3:$BI$3),0))*(1-GRID!$B$69),0))</f>
        <v>#N/A</v>
      </c>
      <c r="H205" s="48" t="e" cm="1">
        <f t="array" ref="H205">IF($I$2="Открытый тариф",
INDEX(GRID!$B$17:$BI$27,MATCH(G$7,GRID!$A$17:$A$27,0),MATCH(1,($U$2=GRID!$B$1:$BI$1)*(КАЛЕНДАРЬ!$AA29=GRID!$B$3:$BI$3), 0)),
ROUNDUP(INDEX(GRID!$B$17:$BI$27,MATCH(G$7,GRID!$A$17:$A$27,0),MATCH(1,($U$2=GRID!$B$1:$BI$1)*(КАЛЕНДАРЬ!$AA29=GRID!$B$3:$BI$3), 0))*(1-GRID!$B$69),0))</f>
        <v>#N/A</v>
      </c>
      <c r="I205" s="47" t="e" cm="1">
        <f t="array" ref="I205">IF($I$2="Открытый тариф",
INDEX(GRID!$B$4:$BI$14,MATCH(I$7,GRID!$A$4:$A$14,0),MATCH(1,($U$2=GRID!$B$1:$BI$1)*(КАЛЕНДАРЬ!$AA29=GRID!$B$3:$BI$3), 0)),
ROUNDUP(INDEX(GRID!$B$4:$BI$14,MATCH(I$7,GRID!$A$4:$A$14,0),MATCH(1,($U$2=GRID!$B$1:$BI$1)*(КАЛЕНДАРЬ!$AA29=GRID!$B$3:$BI$3),0))*(1-GRID!$B$69),0))</f>
        <v>#N/A</v>
      </c>
      <c r="J205" s="48" t="e" cm="1">
        <f t="array" ref="J205">IF($I$2="Открытый тариф",
INDEX(GRID!$B$17:$BI$27,MATCH(I$7,GRID!$A$17:$A$27,0),MATCH(1,($U$2=GRID!$B$1:$BI$1)*(КАЛЕНДАРЬ!$AA29=GRID!$B$3:$BI$3), 0)),
ROUNDUP(INDEX(GRID!$B$17:$BI$27,MATCH(I$7,GRID!$A$17:$A$27,0),MATCH(1,($U$2=GRID!$B$1:$BI$1)*(КАЛЕНДАРЬ!$AA29=GRID!$B$3:$BI$3), 0))*(1-GRID!$B$69),0))</f>
        <v>#N/A</v>
      </c>
      <c r="K205" s="47" cm="1">
        <f t="array" ref="K205">IF($I$2="Открытый тариф",
INDEX(GRID!$B$4:$BI$14,MATCH(K$7,GRID!$A$4:$A$14,0),MATCH(1,($U$2=GRID!$B$1:$BI$1)*(КАЛЕНДАРЬ!$AA29=GRID!$B$3:$BI$3), 0)),
ROUNDUP(INDEX(GRID!$B$4:$BI$14,MATCH(K$7,GRID!$A$4:$A$14,0),MATCH(1,($U$2=GRID!$B$1:$BI$1)*(КАЛЕНДАРЬ!$AA29=GRID!$B$3:$BI$3),0))*(1-GRID!$B$69),0))</f>
        <v>42300</v>
      </c>
      <c r="L205" s="48" cm="1">
        <f t="array" ref="L205">IF($I$2="Открытый тариф",
INDEX(GRID!$B$17:$BI$27,MATCH(K$7,GRID!$A$17:$A$27,0),MATCH(1,($U$2=GRID!$B$1:$BI$1)*(КАЛЕНДАРЬ!$AA29=GRID!$B$3:$BI$3), 0)),
ROUNDUP(INDEX(GRID!$B$17:$BI$27,MATCH(K$7,GRID!$A$17:$A$27,0),MATCH(1,($U$2=GRID!$B$1:$BI$1)*(КАЛЕНДАРЬ!$AA29=GRID!$B$3:$BI$3), 0))*(1-GRID!$B$69),0))</f>
        <v>44800</v>
      </c>
      <c r="M205" s="47" cm="1">
        <f t="array" ref="M205">IF($I$2="Открытый тариф",
INDEX(GRID!$B$4:$BI$14,MATCH(M$7,GRID!$A$4:$A$14,0),MATCH(1,($U$2=GRID!$B$1:$BI$1)*(КАЛЕНДАРЬ!$AA29=GRID!$B$3:$BI$3), 0)),
ROUNDUP(INDEX(GRID!$B$4:$BI$14,MATCH(M$7,GRID!$A$4:$A$14,0),MATCH(1,($U$2=GRID!$B$1:$BI$1)*(КАЛЕНДАРЬ!$AA29=GRID!$B$3:$BI$3),0))*(1-GRID!$B$69),0))</f>
        <v>47100</v>
      </c>
      <c r="N205" s="48" cm="1">
        <f t="array" ref="N205">IF($I$2="Открытый тариф",
INDEX(GRID!$B$17:$BI$27,MATCH(M$7,GRID!$A$17:$A$27,0),MATCH(1,($U$2=GRID!$B$1:$BI$1)*(КАЛЕНДАРЬ!$AA29=GRID!$B$3:$BI$3), 0)),
ROUNDUP(INDEX(GRID!$B$17:$BI$27,MATCH(M$7,GRID!$A$17:$A$27,0),MATCH(1,($U$2=GRID!$B$1:$BI$1)*(КАЛЕНДАРЬ!$AA29=GRID!$B$3:$BI$3), 0))*(1-GRID!$B$69),0))</f>
        <v>49600</v>
      </c>
      <c r="O205" s="49" cm="1">
        <f t="array" ref="O205">IF($I$2="Открытый тариф",
INDEX(GRID!$B$4:$BI$14,MATCH(O$7,GRID!$A$4:$A$14,0),MATCH(1,($U$2=GRID!$B$1:$BI$1)*(КАЛЕНДАРЬ!$AA29=GRID!$B$3:$BI$3), 0)),
ROUNDUP(INDEX(GRID!$B$4:$BI$14,MATCH(O$7,GRID!$A$4:$A$14,0),MATCH(1,($U$2=GRID!$B$1:$BI$1)*(КАЛЕНДАРЬ!$AA29=GRID!$B$3:$BI$3),0))*(1-GRID!$B$69),0))</f>
        <v>53500</v>
      </c>
      <c r="P205" s="49" cm="1">
        <f t="array" ref="P205">IF($I$2="Открытый тариф",
INDEX(GRID!$B$17:$BI$27,MATCH(O$7,GRID!$A$17:$A$27,0),MATCH(1,($U$2=GRID!$B$1:$BI$1)*(КАЛЕНДАРЬ!$AA29=GRID!$B$3:$BI$3), 0)),
ROUNDUP(INDEX(GRID!$B$17:$BI$27,MATCH(O$7,GRID!$A$17:$A$27,0),MATCH(1,($U$2=GRID!$B$1:$BI$1)*(КАЛЕНДАРЬ!$AA29=GRID!$B$3:$BI$3), 0))*(1-GRID!$B$69),0))</f>
        <v>56000</v>
      </c>
      <c r="Q205" s="49" t="e" cm="1">
        <f t="array" ref="Q205">IF($I$2="Открытый тариф",
INDEX(GRID!$B$4:$BI$14,MATCH(Q$7,GRID!$A$4:$A$14,0),MATCH(1,($U$2=GRID!$B$1:$BI$1)*(КАЛЕНДАРЬ!$AA29=GRID!$B$3:$BI$3), 0)),
ROUNDUP(INDEX(GRID!$B$4:$BI$14,MATCH(Q$7,GRID!$A$4:$A$14,0),MATCH(1,($U$2=GRID!$B$1:$BI$1)*(КАЛЕНДАРЬ!$AA29=GRID!$B$3:$BI$3),0))*(1-GRID!$B$69),0))</f>
        <v>#N/A</v>
      </c>
      <c r="R205" s="49" t="e" cm="1">
        <f t="array" ref="R205">IF($I$2="Открытый тариф",
INDEX(GRID!$B$17:$BI$27,MATCH(Q$7,GRID!$A$17:$A$27,0),MATCH(1,($U$2=GRID!$B$1:$BI$1)*(КАЛЕНДАРЬ!$AA29=GRID!$B$3:$BI$3), 0)),
ROUNDUP(INDEX(GRID!$B$17:$BI$27,MATCH(Q$7,GRID!$A$17:$A$27,0),MATCH(1,($U$2=GRID!$B$1:$BI$1)*(КАЛЕНДАРЬ!$AA29=GRID!$B$3:$BI$3), 0))*(1-GRID!$B$69),0))</f>
        <v>#N/A</v>
      </c>
      <c r="S205" s="49" t="e" cm="1">
        <f t="array" ref="S205">IF($I$2="Открытый тариф",
INDEX(GRID!$B$4:$BI$14,MATCH(S$7,GRID!$A$4:$A$14,0),MATCH(1,($U$2=GRID!$B$1:$BI$1)*(КАЛЕНДАРЬ!$AA29=GRID!$B$3:$BI$3), 0)),
ROUNDUP(INDEX(GRID!$B$4:$BI$14,MATCH(S$7,GRID!$A$4:$A$14,0),MATCH(1,($U$2=GRID!$B$1:$BI$1)*(КАЛЕНДАРЬ!$AA29=GRID!$B$3:$BI$3),0))*(1-GRID!$B$69),0))</f>
        <v>#N/A</v>
      </c>
      <c r="T205" s="49" t="e" cm="1">
        <f t="array" ref="T205">IF($I$2="Открытый тариф",
INDEX(GRID!$B$17:$BI$27,MATCH(S$7,GRID!$A$17:$A$27,0),MATCH(1,($U$2=GRID!$B$1:$BI$1)*(КАЛЕНДАРЬ!$AA29=GRID!$B$3:$BI$3), 0)),
ROUNDUP(INDEX(GRID!$B$17:$BI$27,MATCH(S$7,GRID!$A$17:$A$27,0),MATCH(1,($U$2=GRID!$B$1:$BI$1)*(КАЛЕНДАРЬ!$AA29=GRID!$B$3:$BI$3), 0))*(1-GRID!$B$69),0))</f>
        <v>#N/A</v>
      </c>
      <c r="U205" s="49" cm="1">
        <f t="array" ref="U205">IF($I$2="Открытый тариф",
INDEX(GRID!$B$4:$BI$14,MATCH(U$7,GRID!$A$4:$A$14,0),MATCH(1,($U$2=GRID!$B$1:$BI$1)*(КАЛЕНДАРЬ!$AA29=GRID!$B$3:$BI$3), 0)),
ROUNDUP(INDEX(GRID!$B$4:$BI$14,MATCH(U$7,GRID!$A$4:$A$14,0),MATCH(1,($U$2=GRID!$B$1:$BI$1)*(КАЛЕНДАРЬ!$AA29=GRID!$B$3:$BI$3),0))*(1-GRID!$B$69),0))</f>
        <v>83000</v>
      </c>
      <c r="V205" s="49" cm="1">
        <f t="array" ref="V205">IF($I$2="Открытый тариф",
INDEX(GRID!$B$17:$BI$27,MATCH(U$7,GRID!$A$17:$A$27,0),MATCH(1,($U$2=GRID!$B$1:$BI$1)*(КАЛЕНДАРЬ!$AA29=GRID!$B$3:$BI$3), 0)),
ROUNDUP(INDEX(GRID!$B$17:$BI$27,MATCH(U$7,GRID!$A$17:$A$27,0),MATCH(1,($U$2=GRID!$B$1:$BI$1)*(КАЛЕНДАРЬ!$AA29=GRID!$B$3:$BI$3), 0))*(1-GRID!$B$69),0))</f>
        <v>85500</v>
      </c>
      <c r="W205" s="49" cm="1">
        <f t="array" ref="W205">IF($I$2="Открытый тариф",
INDEX(GRID!$B$4:$BI$14,MATCH(W$7,GRID!$A$4:$A$14,0),MATCH(1,($U$2=GRID!$B$1:$BI$1)*(КАЛЕНДАРЬ!$AA29=GRID!$B$3:$BI$3), 0)),
ROUNDUP(INDEX(GRID!$B$4:$BI$14,MATCH(W$7,GRID!$A$4:$A$14,0),MATCH(1,($U$2=GRID!$B$1:$BI$1)*(КАЛЕНДАРЬ!$AA29=GRID!$B$3:$BI$3),0))*(1-GRID!$B$69),0))</f>
        <v>303000</v>
      </c>
      <c r="X205" s="49" cm="1">
        <f t="array" ref="X205">IF($I$2="Открытый тариф",
INDEX(GRID!$B$17:$BI$27,MATCH(W$7,GRID!$A$17:$A$27,0),MATCH(1,($U$2=GRID!$B$1:$BI$1)*(КАЛЕНДАРЬ!$AA29=GRID!$B$3:$BI$3), 0)),
ROUNDUP(INDEX(GRID!$B$17:$BI$27,MATCH(W$7,GRID!$A$17:$A$27,0),MATCH(1,($U$2=GRID!$B$1:$BI$1)*(КАЛЕНДАРЬ!$AA29=GRID!$B$3:$BI$3), 0))*(1-GRID!$B$69),0))</f>
        <v>305500</v>
      </c>
    </row>
    <row r="206" spans="1:24" ht="12.75" hidden="1" customHeight="1" x14ac:dyDescent="0.2">
      <c r="A206" s="117" t="s">
        <v>48</v>
      </c>
      <c r="B206" s="117">
        <v>27</v>
      </c>
      <c r="C206" s="47" cm="1">
        <f t="array" ref="C206">IF($I$2="Открытый тариф",
INDEX(GRID!$B$4:$BI$14,MATCH(C$7,GRID!$A$4:$A$14,0),MATCH(1,($U$2=GRID!$B$1:$BI$1)*(КАЛЕНДАРЬ!$AA30=GRID!$B$3:$BI$3), 0)),
ROUNDUP(INDEX(GRID!$B$4:$BI$14,MATCH(C$7,GRID!$A$4:$A$14,0),MATCH(1,($U$2=GRID!$B$1:$BI$1)*(КАЛЕНДАРЬ!$AA30=GRID!$B$3:$BI$3),0))*(1-GRID!$B$69),0))</f>
        <v>19000</v>
      </c>
      <c r="D206" s="48" cm="1">
        <f t="array" ref="D206">IF($I$2="Открытый тариф",
INDEX(GRID!$B$17:$BI$27,MATCH(C$7,GRID!$A$17:$A$27,0),MATCH(1,($U$2=GRID!$B$1:$BI$1)*(КАЛЕНДАРЬ!$AA30=GRID!$B$3:$BI$3), 0)),
ROUNDUP(INDEX(GRID!$B$17:$BI$27,MATCH(C$7,GRID!$A$17:$A$27,0),MATCH(1,($U$2=GRID!$B$1:$BI$1)*(КАЛЕНДАРЬ!$AA30=GRID!$B$3:$BI$3), 0))*(1-GRID!$B$69),0))</f>
        <v>21500</v>
      </c>
      <c r="E206" s="47" cm="1">
        <f t="array" ref="E206">IF($I$2="Открытый тариф",
INDEX(GRID!$B$4:$BI$14,MATCH(E$7,GRID!$A$4:$A$14,0),MATCH(1,($U$2=GRID!$B$1:$BI$1)*(КАЛЕНДАРЬ!$AA30=GRID!$B$3:$BI$3), 0)),
ROUNDUP(INDEX(GRID!$B$4:$BI$14,MATCH(E$7,GRID!$A$4:$A$14,0),MATCH(1,($U$2=GRID!$B$1:$BI$1)*(КАЛЕНДАРЬ!$AA30=GRID!$B$3:$BI$3),0))*(1-GRID!$B$69),0))</f>
        <v>20900</v>
      </c>
      <c r="F206" s="48" cm="1">
        <f t="array" ref="F206">IF($I$2="Открытый тариф",
INDEX(GRID!$B$17:$BI$27,MATCH(E$7,GRID!$A$17:$A$27,0),MATCH(1,($U$2=GRID!$B$1:$BI$1)*(КАЛЕНДАРЬ!$AA30=GRID!$B$3:$BI$3), 0)),
ROUNDUP(INDEX(GRID!$B$17:$BI$27,MATCH(E$7,GRID!$A$17:$A$27,0),MATCH(1,($U$2=GRID!$B$1:$BI$1)*(КАЛЕНДАРЬ!$AA30=GRID!$B$3:$BI$3), 0))*(1-GRID!$B$69),0))</f>
        <v>23400</v>
      </c>
      <c r="G206" s="47" t="e" cm="1">
        <f t="array" ref="G206">IF($I$2="Открытый тариф",
INDEX(GRID!$B$4:$BI$14,MATCH(G$7,GRID!$A$4:$A$14,0),MATCH(1,($U$2=GRID!$B$1:$BI$1)*(КАЛЕНДАРЬ!$AA30=GRID!$B$3:$BI$3), 0)),
ROUNDUP(INDEX(GRID!$B$4:$BI$14,MATCH(G$7,GRID!$A$4:$A$14,0),MATCH(1,($U$2=GRID!$B$1:$BI$1)*(КАЛЕНДАРЬ!$AA30=GRID!$B$3:$BI$3),0))*(1-GRID!$B$69),0))</f>
        <v>#N/A</v>
      </c>
      <c r="H206" s="48" t="e" cm="1">
        <f t="array" ref="H206">IF($I$2="Открытый тариф",
INDEX(GRID!$B$17:$BI$27,MATCH(G$7,GRID!$A$17:$A$27,0),MATCH(1,($U$2=GRID!$B$1:$BI$1)*(КАЛЕНДАРЬ!$AA30=GRID!$B$3:$BI$3), 0)),
ROUNDUP(INDEX(GRID!$B$17:$BI$27,MATCH(G$7,GRID!$A$17:$A$27,0),MATCH(1,($U$2=GRID!$B$1:$BI$1)*(КАЛЕНДАРЬ!$AA30=GRID!$B$3:$BI$3), 0))*(1-GRID!$B$69),0))</f>
        <v>#N/A</v>
      </c>
      <c r="I206" s="47" t="e" cm="1">
        <f t="array" ref="I206">IF($I$2="Открытый тариф",
INDEX(GRID!$B$4:$BI$14,MATCH(I$7,GRID!$A$4:$A$14,0),MATCH(1,($U$2=GRID!$B$1:$BI$1)*(КАЛЕНДАРЬ!$AA30=GRID!$B$3:$BI$3), 0)),
ROUNDUP(INDEX(GRID!$B$4:$BI$14,MATCH(I$7,GRID!$A$4:$A$14,0),MATCH(1,($U$2=GRID!$B$1:$BI$1)*(КАЛЕНДАРЬ!$AA30=GRID!$B$3:$BI$3),0))*(1-GRID!$B$69),0))</f>
        <v>#N/A</v>
      </c>
      <c r="J206" s="48" t="e" cm="1">
        <f t="array" ref="J206">IF($I$2="Открытый тариф",
INDEX(GRID!$B$17:$BI$27,MATCH(I$7,GRID!$A$17:$A$27,0),MATCH(1,($U$2=GRID!$B$1:$BI$1)*(КАЛЕНДАРЬ!$AA30=GRID!$B$3:$BI$3), 0)),
ROUNDUP(INDEX(GRID!$B$17:$BI$27,MATCH(I$7,GRID!$A$17:$A$27,0),MATCH(1,($U$2=GRID!$B$1:$BI$1)*(КАЛЕНДАРЬ!$AA30=GRID!$B$3:$BI$3), 0))*(1-GRID!$B$69),0))</f>
        <v>#N/A</v>
      </c>
      <c r="K206" s="47" cm="1">
        <f t="array" ref="K206">IF($I$2="Открытый тариф",
INDEX(GRID!$B$4:$BI$14,MATCH(K$7,GRID!$A$4:$A$14,0),MATCH(1,($U$2=GRID!$B$1:$BI$1)*(КАЛЕНДАРЬ!$AA30=GRID!$B$3:$BI$3), 0)),
ROUNDUP(INDEX(GRID!$B$4:$BI$14,MATCH(K$7,GRID!$A$4:$A$14,0),MATCH(1,($U$2=GRID!$B$1:$BI$1)*(КАЛЕНДАРЬ!$AA30=GRID!$B$3:$BI$3),0))*(1-GRID!$B$69),0))</f>
        <v>27600</v>
      </c>
      <c r="L206" s="48" cm="1">
        <f t="array" ref="L206">IF($I$2="Открытый тариф",
INDEX(GRID!$B$17:$BI$27,MATCH(K$7,GRID!$A$17:$A$27,0),MATCH(1,($U$2=GRID!$B$1:$BI$1)*(КАЛЕНДАРЬ!$AA30=GRID!$B$3:$BI$3), 0)),
ROUNDUP(INDEX(GRID!$B$17:$BI$27,MATCH(K$7,GRID!$A$17:$A$27,0),MATCH(1,($U$2=GRID!$B$1:$BI$1)*(КАЛЕНДАРЬ!$AA30=GRID!$B$3:$BI$3), 0))*(1-GRID!$B$69),0))</f>
        <v>30100</v>
      </c>
      <c r="M206" s="47" cm="1">
        <f t="array" ref="M206">IF($I$2="Открытый тариф",
INDEX(GRID!$B$4:$BI$14,MATCH(M$7,GRID!$A$4:$A$14,0),MATCH(1,($U$2=GRID!$B$1:$BI$1)*(КАЛЕНДАРЬ!$AA30=GRID!$B$3:$BI$3), 0)),
ROUNDUP(INDEX(GRID!$B$4:$BI$14,MATCH(M$7,GRID!$A$4:$A$14,0),MATCH(1,($U$2=GRID!$B$1:$BI$1)*(КАЛЕНДАРЬ!$AA30=GRID!$B$3:$BI$3),0))*(1-GRID!$B$69),0))</f>
        <v>30300</v>
      </c>
      <c r="N206" s="48" cm="1">
        <f t="array" ref="N206">IF($I$2="Открытый тариф",
INDEX(GRID!$B$17:$BI$27,MATCH(M$7,GRID!$A$17:$A$27,0),MATCH(1,($U$2=GRID!$B$1:$BI$1)*(КАЛЕНДАРЬ!$AA30=GRID!$B$3:$BI$3), 0)),
ROUNDUP(INDEX(GRID!$B$17:$BI$27,MATCH(M$7,GRID!$A$17:$A$27,0),MATCH(1,($U$2=GRID!$B$1:$BI$1)*(КАЛЕНДАРЬ!$AA30=GRID!$B$3:$BI$3), 0))*(1-GRID!$B$69),0))</f>
        <v>32800</v>
      </c>
      <c r="O206" s="49" cm="1">
        <f t="array" ref="O206">IF($I$2="Открытый тариф",
INDEX(GRID!$B$4:$BI$14,MATCH(O$7,GRID!$A$4:$A$14,0),MATCH(1,($U$2=GRID!$B$1:$BI$1)*(КАЛЕНДАРЬ!$AA30=GRID!$B$3:$BI$3), 0)),
ROUNDUP(INDEX(GRID!$B$4:$BI$14,MATCH(O$7,GRID!$A$4:$A$14,0),MATCH(1,($U$2=GRID!$B$1:$BI$1)*(КАЛЕНДАРЬ!$AA30=GRID!$B$3:$BI$3),0))*(1-GRID!$B$69),0))</f>
        <v>37300</v>
      </c>
      <c r="P206" s="49" cm="1">
        <f t="array" ref="P206">IF($I$2="Открытый тариф",
INDEX(GRID!$B$17:$BI$27,MATCH(O$7,GRID!$A$17:$A$27,0),MATCH(1,($U$2=GRID!$B$1:$BI$1)*(КАЛЕНДАРЬ!$AA30=GRID!$B$3:$BI$3), 0)),
ROUNDUP(INDEX(GRID!$B$17:$BI$27,MATCH(O$7,GRID!$A$17:$A$27,0),MATCH(1,($U$2=GRID!$B$1:$BI$1)*(КАЛЕНДАРЬ!$AA30=GRID!$B$3:$BI$3), 0))*(1-GRID!$B$69),0))</f>
        <v>39800</v>
      </c>
      <c r="Q206" s="49" t="e" cm="1">
        <f t="array" ref="Q206">IF($I$2="Открытый тариф",
INDEX(GRID!$B$4:$BI$14,MATCH(Q$7,GRID!$A$4:$A$14,0),MATCH(1,($U$2=GRID!$B$1:$BI$1)*(КАЛЕНДАРЬ!$AA30=GRID!$B$3:$BI$3), 0)),
ROUNDUP(INDEX(GRID!$B$4:$BI$14,MATCH(Q$7,GRID!$A$4:$A$14,0),MATCH(1,($U$2=GRID!$B$1:$BI$1)*(КАЛЕНДАРЬ!$AA30=GRID!$B$3:$BI$3),0))*(1-GRID!$B$69),0))</f>
        <v>#N/A</v>
      </c>
      <c r="R206" s="49" t="e" cm="1">
        <f t="array" ref="R206">IF($I$2="Открытый тариф",
INDEX(GRID!$B$17:$BI$27,MATCH(Q$7,GRID!$A$17:$A$27,0),MATCH(1,($U$2=GRID!$B$1:$BI$1)*(КАЛЕНДАРЬ!$AA30=GRID!$B$3:$BI$3), 0)),
ROUNDUP(INDEX(GRID!$B$17:$BI$27,MATCH(Q$7,GRID!$A$17:$A$27,0),MATCH(1,($U$2=GRID!$B$1:$BI$1)*(КАЛЕНДАРЬ!$AA30=GRID!$B$3:$BI$3), 0))*(1-GRID!$B$69),0))</f>
        <v>#N/A</v>
      </c>
      <c r="S206" s="49" t="e" cm="1">
        <f t="array" ref="S206">IF($I$2="Открытый тариф",
INDEX(GRID!$B$4:$BI$14,MATCH(S$7,GRID!$A$4:$A$14,0),MATCH(1,($U$2=GRID!$B$1:$BI$1)*(КАЛЕНДАРЬ!$AA30=GRID!$B$3:$BI$3), 0)),
ROUNDUP(INDEX(GRID!$B$4:$BI$14,MATCH(S$7,GRID!$A$4:$A$14,0),MATCH(1,($U$2=GRID!$B$1:$BI$1)*(КАЛЕНДАРЬ!$AA30=GRID!$B$3:$BI$3),0))*(1-GRID!$B$69),0))</f>
        <v>#N/A</v>
      </c>
      <c r="T206" s="49" t="e" cm="1">
        <f t="array" ref="T206">IF($I$2="Открытый тариф",
INDEX(GRID!$B$17:$BI$27,MATCH(S$7,GRID!$A$17:$A$27,0),MATCH(1,($U$2=GRID!$B$1:$BI$1)*(КАЛЕНДАРЬ!$AA30=GRID!$B$3:$BI$3), 0)),
ROUNDUP(INDEX(GRID!$B$17:$BI$27,MATCH(S$7,GRID!$A$17:$A$27,0),MATCH(1,($U$2=GRID!$B$1:$BI$1)*(КАЛЕНДАРЬ!$AA30=GRID!$B$3:$BI$3), 0))*(1-GRID!$B$69),0))</f>
        <v>#N/A</v>
      </c>
      <c r="U206" s="49" cm="1">
        <f t="array" ref="U206">IF($I$2="Открытый тариф",
INDEX(GRID!$B$4:$BI$14,MATCH(U$7,GRID!$A$4:$A$14,0),MATCH(1,($U$2=GRID!$B$1:$BI$1)*(КАЛЕНДАРЬ!$AA30=GRID!$B$3:$BI$3), 0)),
ROUNDUP(INDEX(GRID!$B$4:$BI$14,MATCH(U$7,GRID!$A$4:$A$14,0),MATCH(1,($U$2=GRID!$B$1:$BI$1)*(КАЛЕНДАРЬ!$AA30=GRID!$B$3:$BI$3),0))*(1-GRID!$B$69),0))</f>
        <v>58000</v>
      </c>
      <c r="V206" s="49" cm="1">
        <f t="array" ref="V206">IF($I$2="Открытый тариф",
INDEX(GRID!$B$17:$BI$27,MATCH(U$7,GRID!$A$17:$A$27,0),MATCH(1,($U$2=GRID!$B$1:$BI$1)*(КАЛЕНДАРЬ!$AA30=GRID!$B$3:$BI$3), 0)),
ROUNDUP(INDEX(GRID!$B$17:$BI$27,MATCH(U$7,GRID!$A$17:$A$27,0),MATCH(1,($U$2=GRID!$B$1:$BI$1)*(КАЛЕНДАРЬ!$AA30=GRID!$B$3:$BI$3), 0))*(1-GRID!$B$69),0))</f>
        <v>60500</v>
      </c>
      <c r="W206" s="49" cm="1">
        <f t="array" ref="W206">IF($I$2="Открытый тариф",
INDEX(GRID!$B$4:$BI$14,MATCH(W$7,GRID!$A$4:$A$14,0),MATCH(1,($U$2=GRID!$B$1:$BI$1)*(КАЛЕНДАРЬ!$AA30=GRID!$B$3:$BI$3), 0)),
ROUNDUP(INDEX(GRID!$B$4:$BI$14,MATCH(W$7,GRID!$A$4:$A$14,0),MATCH(1,($U$2=GRID!$B$1:$BI$1)*(КАЛЕНДАРЬ!$AA30=GRID!$B$3:$BI$3),0))*(1-GRID!$B$69),0))</f>
        <v>232000</v>
      </c>
      <c r="X206" s="49" cm="1">
        <f t="array" ref="X206">IF($I$2="Открытый тариф",
INDEX(GRID!$B$17:$BI$27,MATCH(W$7,GRID!$A$17:$A$27,0),MATCH(1,($U$2=GRID!$B$1:$BI$1)*(КАЛЕНДАРЬ!$AA30=GRID!$B$3:$BI$3), 0)),
ROUNDUP(INDEX(GRID!$B$17:$BI$27,MATCH(W$7,GRID!$A$17:$A$27,0),MATCH(1,($U$2=GRID!$B$1:$BI$1)*(КАЛЕНДАРЬ!$AA30=GRID!$B$3:$BI$3), 0))*(1-GRID!$B$69),0))</f>
        <v>234500</v>
      </c>
    </row>
    <row r="207" spans="1:24" ht="12.75" hidden="1" customHeight="1" x14ac:dyDescent="0.2">
      <c r="A207" s="117" t="s">
        <v>42</v>
      </c>
      <c r="B207" s="117">
        <v>28</v>
      </c>
      <c r="C207" s="47" cm="1">
        <f t="array" ref="C207">IF($I$2="Открытый тариф",
INDEX(GRID!$B$4:$BI$14,MATCH(C$7,GRID!$A$4:$A$14,0),MATCH(1,($U$2=GRID!$B$1:$BI$1)*(КАЛЕНДАРЬ!$AA31=GRID!$B$3:$BI$3), 0)),
ROUNDUP(INDEX(GRID!$B$4:$BI$14,MATCH(C$7,GRID!$A$4:$A$14,0),MATCH(1,($U$2=GRID!$B$1:$BI$1)*(КАЛЕНДАРЬ!$AA31=GRID!$B$3:$BI$3),0))*(1-GRID!$B$69),0))</f>
        <v>18000</v>
      </c>
      <c r="D207" s="48" cm="1">
        <f t="array" ref="D207">IF($I$2="Открытый тариф",
INDEX(GRID!$B$17:$BI$27,MATCH(C$7,GRID!$A$17:$A$27,0),MATCH(1,($U$2=GRID!$B$1:$BI$1)*(КАЛЕНДАРЬ!$AA31=GRID!$B$3:$BI$3), 0)),
ROUNDUP(INDEX(GRID!$B$17:$BI$27,MATCH(C$7,GRID!$A$17:$A$27,0),MATCH(1,($U$2=GRID!$B$1:$BI$1)*(КАЛЕНДАРЬ!$AA31=GRID!$B$3:$BI$3), 0))*(1-GRID!$B$69),0))</f>
        <v>20500</v>
      </c>
      <c r="E207" s="47" cm="1">
        <f t="array" ref="E207">IF($I$2="Открытый тариф",
INDEX(GRID!$B$4:$BI$14,MATCH(E$7,GRID!$A$4:$A$14,0),MATCH(1,($U$2=GRID!$B$1:$BI$1)*(КАЛЕНДАРЬ!$AA31=GRID!$B$3:$BI$3), 0)),
ROUNDUP(INDEX(GRID!$B$4:$BI$14,MATCH(E$7,GRID!$A$4:$A$14,0),MATCH(1,($U$2=GRID!$B$1:$BI$1)*(КАЛЕНДАРЬ!$AA31=GRID!$B$3:$BI$3),0))*(1-GRID!$B$69),0))</f>
        <v>19700</v>
      </c>
      <c r="F207" s="48" cm="1">
        <f t="array" ref="F207">IF($I$2="Открытый тариф",
INDEX(GRID!$B$17:$BI$27,MATCH(E$7,GRID!$A$17:$A$27,0),MATCH(1,($U$2=GRID!$B$1:$BI$1)*(КАЛЕНДАРЬ!$AA31=GRID!$B$3:$BI$3), 0)),
ROUNDUP(INDEX(GRID!$B$17:$BI$27,MATCH(E$7,GRID!$A$17:$A$27,0),MATCH(1,($U$2=GRID!$B$1:$BI$1)*(КАЛЕНДАРЬ!$AA31=GRID!$B$3:$BI$3), 0))*(1-GRID!$B$69),0))</f>
        <v>22200</v>
      </c>
      <c r="G207" s="47" t="e" cm="1">
        <f t="array" ref="G207">IF($I$2="Открытый тариф",
INDEX(GRID!$B$4:$BI$14,MATCH(G$7,GRID!$A$4:$A$14,0),MATCH(1,($U$2=GRID!$B$1:$BI$1)*(КАЛЕНДАРЬ!$AA31=GRID!$B$3:$BI$3), 0)),
ROUNDUP(INDEX(GRID!$B$4:$BI$14,MATCH(G$7,GRID!$A$4:$A$14,0),MATCH(1,($U$2=GRID!$B$1:$BI$1)*(КАЛЕНДАРЬ!$AA31=GRID!$B$3:$BI$3),0))*(1-GRID!$B$69),0))</f>
        <v>#N/A</v>
      </c>
      <c r="H207" s="48" t="e" cm="1">
        <f t="array" ref="H207">IF($I$2="Открытый тариф",
INDEX(GRID!$B$17:$BI$27,MATCH(G$7,GRID!$A$17:$A$27,0),MATCH(1,($U$2=GRID!$B$1:$BI$1)*(КАЛЕНДАРЬ!$AA31=GRID!$B$3:$BI$3), 0)),
ROUNDUP(INDEX(GRID!$B$17:$BI$27,MATCH(G$7,GRID!$A$17:$A$27,0),MATCH(1,($U$2=GRID!$B$1:$BI$1)*(КАЛЕНДАРЬ!$AA31=GRID!$B$3:$BI$3), 0))*(1-GRID!$B$69),0))</f>
        <v>#N/A</v>
      </c>
      <c r="I207" s="47" t="e" cm="1">
        <f t="array" ref="I207">IF($I$2="Открытый тариф",
INDEX(GRID!$B$4:$BI$14,MATCH(I$7,GRID!$A$4:$A$14,0),MATCH(1,($U$2=GRID!$B$1:$BI$1)*(КАЛЕНДАРЬ!$AA31=GRID!$B$3:$BI$3), 0)),
ROUNDUP(INDEX(GRID!$B$4:$BI$14,MATCH(I$7,GRID!$A$4:$A$14,0),MATCH(1,($U$2=GRID!$B$1:$BI$1)*(КАЛЕНДАРЬ!$AA31=GRID!$B$3:$BI$3),0))*(1-GRID!$B$69),0))</f>
        <v>#N/A</v>
      </c>
      <c r="J207" s="48" t="e" cm="1">
        <f t="array" ref="J207">IF($I$2="Открытый тариф",
INDEX(GRID!$B$17:$BI$27,MATCH(I$7,GRID!$A$17:$A$27,0),MATCH(1,($U$2=GRID!$B$1:$BI$1)*(КАЛЕНДАРЬ!$AA31=GRID!$B$3:$BI$3), 0)),
ROUNDUP(INDEX(GRID!$B$17:$BI$27,MATCH(I$7,GRID!$A$17:$A$27,0),MATCH(1,($U$2=GRID!$B$1:$BI$1)*(КАЛЕНДАРЬ!$AA31=GRID!$B$3:$BI$3), 0))*(1-GRID!$B$69),0))</f>
        <v>#N/A</v>
      </c>
      <c r="K207" s="47" cm="1">
        <f t="array" ref="K207">IF($I$2="Открытый тариф",
INDEX(GRID!$B$4:$BI$14,MATCH(K$7,GRID!$A$4:$A$14,0),MATCH(1,($U$2=GRID!$B$1:$BI$1)*(КАЛЕНДАРЬ!$AA31=GRID!$B$3:$BI$3), 0)),
ROUNDUP(INDEX(GRID!$B$4:$BI$14,MATCH(K$7,GRID!$A$4:$A$14,0),MATCH(1,($U$2=GRID!$B$1:$BI$1)*(КАЛЕНДАРЬ!$AA31=GRID!$B$3:$BI$3),0))*(1-GRID!$B$69),0))</f>
        <v>26000</v>
      </c>
      <c r="L207" s="48" cm="1">
        <f t="array" ref="L207">IF($I$2="Открытый тариф",
INDEX(GRID!$B$17:$BI$27,MATCH(K$7,GRID!$A$17:$A$27,0),MATCH(1,($U$2=GRID!$B$1:$BI$1)*(КАЛЕНДАРЬ!$AA31=GRID!$B$3:$BI$3), 0)),
ROUNDUP(INDEX(GRID!$B$17:$BI$27,MATCH(K$7,GRID!$A$17:$A$27,0),MATCH(1,($U$2=GRID!$B$1:$BI$1)*(КАЛЕНДАРЬ!$AA31=GRID!$B$3:$BI$3), 0))*(1-GRID!$B$69),0))</f>
        <v>28500</v>
      </c>
      <c r="M207" s="47" cm="1">
        <f t="array" ref="M207">IF($I$2="Открытый тариф",
INDEX(GRID!$B$4:$BI$14,MATCH(M$7,GRID!$A$4:$A$14,0),MATCH(1,($U$2=GRID!$B$1:$BI$1)*(КАЛЕНДАРЬ!$AA31=GRID!$B$3:$BI$3), 0)),
ROUNDUP(INDEX(GRID!$B$4:$BI$14,MATCH(M$7,GRID!$A$4:$A$14,0),MATCH(1,($U$2=GRID!$B$1:$BI$1)*(КАЛЕНДАРЬ!$AA31=GRID!$B$3:$BI$3),0))*(1-GRID!$B$69),0))</f>
        <v>28500</v>
      </c>
      <c r="N207" s="48" cm="1">
        <f t="array" ref="N207">IF($I$2="Открытый тариф",
INDEX(GRID!$B$17:$BI$27,MATCH(M$7,GRID!$A$17:$A$27,0),MATCH(1,($U$2=GRID!$B$1:$BI$1)*(КАЛЕНДАРЬ!$AA31=GRID!$B$3:$BI$3), 0)),
ROUNDUP(INDEX(GRID!$B$17:$BI$27,MATCH(M$7,GRID!$A$17:$A$27,0),MATCH(1,($U$2=GRID!$B$1:$BI$1)*(КАЛЕНДАРЬ!$AA31=GRID!$B$3:$BI$3), 0))*(1-GRID!$B$69),0))</f>
        <v>31000</v>
      </c>
      <c r="O207" s="49" cm="1">
        <f t="array" ref="O207">IF($I$2="Открытый тариф",
INDEX(GRID!$B$4:$BI$14,MATCH(O$7,GRID!$A$4:$A$14,0),MATCH(1,($U$2=GRID!$B$1:$BI$1)*(КАЛЕНДАРЬ!$AA31=GRID!$B$3:$BI$3), 0)),
ROUNDUP(INDEX(GRID!$B$4:$BI$14,MATCH(O$7,GRID!$A$4:$A$14,0),MATCH(1,($U$2=GRID!$B$1:$BI$1)*(КАЛЕНДАРЬ!$AA31=GRID!$B$3:$BI$3),0))*(1-GRID!$B$69),0))</f>
        <v>35400</v>
      </c>
      <c r="P207" s="49" cm="1">
        <f t="array" ref="P207">IF($I$2="Открытый тариф",
INDEX(GRID!$B$17:$BI$27,MATCH(O$7,GRID!$A$17:$A$27,0),MATCH(1,($U$2=GRID!$B$1:$BI$1)*(КАЛЕНДАРЬ!$AA31=GRID!$B$3:$BI$3), 0)),
ROUNDUP(INDEX(GRID!$B$17:$BI$27,MATCH(O$7,GRID!$A$17:$A$27,0),MATCH(1,($U$2=GRID!$B$1:$BI$1)*(КАЛЕНДАРЬ!$AA31=GRID!$B$3:$BI$3), 0))*(1-GRID!$B$69),0))</f>
        <v>37900</v>
      </c>
      <c r="Q207" s="49" t="e" cm="1">
        <f t="array" ref="Q207">IF($I$2="Открытый тариф",
INDEX(GRID!$B$4:$BI$14,MATCH(Q$7,GRID!$A$4:$A$14,0),MATCH(1,($U$2=GRID!$B$1:$BI$1)*(КАЛЕНДАРЬ!$AA31=GRID!$B$3:$BI$3), 0)),
ROUNDUP(INDEX(GRID!$B$4:$BI$14,MATCH(Q$7,GRID!$A$4:$A$14,0),MATCH(1,($U$2=GRID!$B$1:$BI$1)*(КАЛЕНДАРЬ!$AA31=GRID!$B$3:$BI$3),0))*(1-GRID!$B$69),0))</f>
        <v>#N/A</v>
      </c>
      <c r="R207" s="49" t="e" cm="1">
        <f t="array" ref="R207">IF($I$2="Открытый тариф",
INDEX(GRID!$B$17:$BI$27,MATCH(Q$7,GRID!$A$17:$A$27,0),MATCH(1,($U$2=GRID!$B$1:$BI$1)*(КАЛЕНДАРЬ!$AA31=GRID!$B$3:$BI$3), 0)),
ROUNDUP(INDEX(GRID!$B$17:$BI$27,MATCH(Q$7,GRID!$A$17:$A$27,0),MATCH(1,($U$2=GRID!$B$1:$BI$1)*(КАЛЕНДАРЬ!$AA31=GRID!$B$3:$BI$3), 0))*(1-GRID!$B$69),0))</f>
        <v>#N/A</v>
      </c>
      <c r="S207" s="49" t="e" cm="1">
        <f t="array" ref="S207">IF($I$2="Открытый тариф",
INDEX(GRID!$B$4:$BI$14,MATCH(S$7,GRID!$A$4:$A$14,0),MATCH(1,($U$2=GRID!$B$1:$BI$1)*(КАЛЕНДАРЬ!$AA31=GRID!$B$3:$BI$3), 0)),
ROUNDUP(INDEX(GRID!$B$4:$BI$14,MATCH(S$7,GRID!$A$4:$A$14,0),MATCH(1,($U$2=GRID!$B$1:$BI$1)*(КАЛЕНДАРЬ!$AA31=GRID!$B$3:$BI$3),0))*(1-GRID!$B$69),0))</f>
        <v>#N/A</v>
      </c>
      <c r="T207" s="49" t="e" cm="1">
        <f t="array" ref="T207">IF($I$2="Открытый тариф",
INDEX(GRID!$B$17:$BI$27,MATCH(S$7,GRID!$A$17:$A$27,0),MATCH(1,($U$2=GRID!$B$1:$BI$1)*(КАЛЕНДАРЬ!$AA31=GRID!$B$3:$BI$3), 0)),
ROUNDUP(INDEX(GRID!$B$17:$BI$27,MATCH(S$7,GRID!$A$17:$A$27,0),MATCH(1,($U$2=GRID!$B$1:$BI$1)*(КАЛЕНДАРЬ!$AA31=GRID!$B$3:$BI$3), 0))*(1-GRID!$B$69),0))</f>
        <v>#N/A</v>
      </c>
      <c r="U207" s="49" cm="1">
        <f t="array" ref="U207">IF($I$2="Открытый тариф",
INDEX(GRID!$B$4:$BI$14,MATCH(U$7,GRID!$A$4:$A$14,0),MATCH(1,($U$2=GRID!$B$1:$BI$1)*(КАЛЕНДАРЬ!$AA31=GRID!$B$3:$BI$3), 0)),
ROUNDUP(INDEX(GRID!$B$4:$BI$14,MATCH(U$7,GRID!$A$4:$A$14,0),MATCH(1,($U$2=GRID!$B$1:$BI$1)*(КАЛЕНДАРЬ!$AA31=GRID!$B$3:$BI$3),0))*(1-GRID!$B$69),0))</f>
        <v>55000</v>
      </c>
      <c r="V207" s="49" cm="1">
        <f t="array" ref="V207">IF($I$2="Открытый тариф",
INDEX(GRID!$B$17:$BI$27,MATCH(U$7,GRID!$A$17:$A$27,0),MATCH(1,($U$2=GRID!$B$1:$BI$1)*(КАЛЕНДАРЬ!$AA31=GRID!$B$3:$BI$3), 0)),
ROUNDUP(INDEX(GRID!$B$17:$BI$27,MATCH(U$7,GRID!$A$17:$A$27,0),MATCH(1,($U$2=GRID!$B$1:$BI$1)*(КАЛЕНДАРЬ!$AA31=GRID!$B$3:$BI$3), 0))*(1-GRID!$B$69),0))</f>
        <v>57500</v>
      </c>
      <c r="W207" s="49" cm="1">
        <f t="array" ref="W207">IF($I$2="Открытый тариф",
INDEX(GRID!$B$4:$BI$14,MATCH(W$7,GRID!$A$4:$A$14,0),MATCH(1,($U$2=GRID!$B$1:$BI$1)*(КАЛЕНДАРЬ!$AA31=GRID!$B$3:$BI$3), 0)),
ROUNDUP(INDEX(GRID!$B$4:$BI$14,MATCH(W$7,GRID!$A$4:$A$14,0),MATCH(1,($U$2=GRID!$B$1:$BI$1)*(КАЛЕНДАРЬ!$AA31=GRID!$B$3:$BI$3),0))*(1-GRID!$B$69),0))</f>
        <v>223000</v>
      </c>
      <c r="X207" s="49" cm="1">
        <f t="array" ref="X207">IF($I$2="Открытый тариф",
INDEX(GRID!$B$17:$BI$27,MATCH(W$7,GRID!$A$17:$A$27,0),MATCH(1,($U$2=GRID!$B$1:$BI$1)*(КАЛЕНДАРЬ!$AA31=GRID!$B$3:$BI$3), 0)),
ROUNDUP(INDEX(GRID!$B$17:$BI$27,MATCH(W$7,GRID!$A$17:$A$27,0),MATCH(1,($U$2=GRID!$B$1:$BI$1)*(КАЛЕНДАРЬ!$AA31=GRID!$B$3:$BI$3), 0))*(1-GRID!$B$69),0))</f>
        <v>225500</v>
      </c>
    </row>
    <row r="208" spans="1:24" ht="12.75" hidden="1" customHeight="1" x14ac:dyDescent="0.2">
      <c r="A208" s="117" t="s">
        <v>43</v>
      </c>
      <c r="B208" s="117">
        <v>29</v>
      </c>
      <c r="C208" s="47" cm="1">
        <f t="array" ref="C208">IF($I$2="Открытый тариф",
INDEX(GRID!$B$4:$BI$14,MATCH(C$7,GRID!$A$4:$A$14,0),MATCH(1,($U$2=GRID!$B$1:$BI$1)*(КАЛЕНДАРЬ!$AA32=GRID!$B$3:$BI$3), 0)),
ROUNDUP(INDEX(GRID!$B$4:$BI$14,MATCH(C$7,GRID!$A$4:$A$14,0),MATCH(1,($U$2=GRID!$B$1:$BI$1)*(КАЛЕНДАРЬ!$AA32=GRID!$B$3:$BI$3),0))*(1-GRID!$B$69),0))</f>
        <v>18000</v>
      </c>
      <c r="D208" s="48" cm="1">
        <f t="array" ref="D208">IF($I$2="Открытый тариф",
INDEX(GRID!$B$17:$BI$27,MATCH(C$7,GRID!$A$17:$A$27,0),MATCH(1,($U$2=GRID!$B$1:$BI$1)*(КАЛЕНДАРЬ!$AA32=GRID!$B$3:$BI$3), 0)),
ROUNDUP(INDEX(GRID!$B$17:$BI$27,MATCH(C$7,GRID!$A$17:$A$27,0),MATCH(1,($U$2=GRID!$B$1:$BI$1)*(КАЛЕНДАРЬ!$AA32=GRID!$B$3:$BI$3), 0))*(1-GRID!$B$69),0))</f>
        <v>20500</v>
      </c>
      <c r="E208" s="47" cm="1">
        <f t="array" ref="E208">IF($I$2="Открытый тариф",
INDEX(GRID!$B$4:$BI$14,MATCH(E$7,GRID!$A$4:$A$14,0),MATCH(1,($U$2=GRID!$B$1:$BI$1)*(КАЛЕНДАРЬ!$AA32=GRID!$B$3:$BI$3), 0)),
ROUNDUP(INDEX(GRID!$B$4:$BI$14,MATCH(E$7,GRID!$A$4:$A$14,0),MATCH(1,($U$2=GRID!$B$1:$BI$1)*(КАЛЕНДАРЬ!$AA32=GRID!$B$3:$BI$3),0))*(1-GRID!$B$69),0))</f>
        <v>19700</v>
      </c>
      <c r="F208" s="48" cm="1">
        <f t="array" ref="F208">IF($I$2="Открытый тариф",
INDEX(GRID!$B$17:$BI$27,MATCH(E$7,GRID!$A$17:$A$27,0),MATCH(1,($U$2=GRID!$B$1:$BI$1)*(КАЛЕНДАРЬ!$AA32=GRID!$B$3:$BI$3), 0)),
ROUNDUP(INDEX(GRID!$B$17:$BI$27,MATCH(E$7,GRID!$A$17:$A$27,0),MATCH(1,($U$2=GRID!$B$1:$BI$1)*(КАЛЕНДАРЬ!$AA32=GRID!$B$3:$BI$3), 0))*(1-GRID!$B$69),0))</f>
        <v>22200</v>
      </c>
      <c r="G208" s="47" t="e" cm="1">
        <f t="array" ref="G208">IF($I$2="Открытый тариф",
INDEX(GRID!$B$4:$BI$14,MATCH(G$7,GRID!$A$4:$A$14,0),MATCH(1,($U$2=GRID!$B$1:$BI$1)*(КАЛЕНДАРЬ!$AA32=GRID!$B$3:$BI$3), 0)),
ROUNDUP(INDEX(GRID!$B$4:$BI$14,MATCH(G$7,GRID!$A$4:$A$14,0),MATCH(1,($U$2=GRID!$B$1:$BI$1)*(КАЛЕНДАРЬ!$AA32=GRID!$B$3:$BI$3),0))*(1-GRID!$B$69),0))</f>
        <v>#N/A</v>
      </c>
      <c r="H208" s="48" t="e" cm="1">
        <f t="array" ref="H208">IF($I$2="Открытый тариф",
INDEX(GRID!$B$17:$BI$27,MATCH(G$7,GRID!$A$17:$A$27,0),MATCH(1,($U$2=GRID!$B$1:$BI$1)*(КАЛЕНДАРЬ!$AA32=GRID!$B$3:$BI$3), 0)),
ROUNDUP(INDEX(GRID!$B$17:$BI$27,MATCH(G$7,GRID!$A$17:$A$27,0),MATCH(1,($U$2=GRID!$B$1:$BI$1)*(КАЛЕНДАРЬ!$AA32=GRID!$B$3:$BI$3), 0))*(1-GRID!$B$69),0))</f>
        <v>#N/A</v>
      </c>
      <c r="I208" s="47" t="e" cm="1">
        <f t="array" ref="I208">IF($I$2="Открытый тариф",
INDEX(GRID!$B$4:$BI$14,MATCH(I$7,GRID!$A$4:$A$14,0),MATCH(1,($U$2=GRID!$B$1:$BI$1)*(КАЛЕНДАРЬ!$AA32=GRID!$B$3:$BI$3), 0)),
ROUNDUP(INDEX(GRID!$B$4:$BI$14,MATCH(I$7,GRID!$A$4:$A$14,0),MATCH(1,($U$2=GRID!$B$1:$BI$1)*(КАЛЕНДАРЬ!$AA32=GRID!$B$3:$BI$3),0))*(1-GRID!$B$69),0))</f>
        <v>#N/A</v>
      </c>
      <c r="J208" s="48" t="e" cm="1">
        <f t="array" ref="J208">IF($I$2="Открытый тариф",
INDEX(GRID!$B$17:$BI$27,MATCH(I$7,GRID!$A$17:$A$27,0),MATCH(1,($U$2=GRID!$B$1:$BI$1)*(КАЛЕНДАРЬ!$AA32=GRID!$B$3:$BI$3), 0)),
ROUNDUP(INDEX(GRID!$B$17:$BI$27,MATCH(I$7,GRID!$A$17:$A$27,0),MATCH(1,($U$2=GRID!$B$1:$BI$1)*(КАЛЕНДАРЬ!$AA32=GRID!$B$3:$BI$3), 0))*(1-GRID!$B$69),0))</f>
        <v>#N/A</v>
      </c>
      <c r="K208" s="47" cm="1">
        <f t="array" ref="K208">IF($I$2="Открытый тариф",
INDEX(GRID!$B$4:$BI$14,MATCH(K$7,GRID!$A$4:$A$14,0),MATCH(1,($U$2=GRID!$B$1:$BI$1)*(КАЛЕНДАРЬ!$AA32=GRID!$B$3:$BI$3), 0)),
ROUNDUP(INDEX(GRID!$B$4:$BI$14,MATCH(K$7,GRID!$A$4:$A$14,0),MATCH(1,($U$2=GRID!$B$1:$BI$1)*(КАЛЕНДАРЬ!$AA32=GRID!$B$3:$BI$3),0))*(1-GRID!$B$69),0))</f>
        <v>26000</v>
      </c>
      <c r="L208" s="48" cm="1">
        <f t="array" ref="L208">IF($I$2="Открытый тариф",
INDEX(GRID!$B$17:$BI$27,MATCH(K$7,GRID!$A$17:$A$27,0),MATCH(1,($U$2=GRID!$B$1:$BI$1)*(КАЛЕНДАРЬ!$AA32=GRID!$B$3:$BI$3), 0)),
ROUNDUP(INDEX(GRID!$B$17:$BI$27,MATCH(K$7,GRID!$A$17:$A$27,0),MATCH(1,($U$2=GRID!$B$1:$BI$1)*(КАЛЕНДАРЬ!$AA32=GRID!$B$3:$BI$3), 0))*(1-GRID!$B$69),0))</f>
        <v>28500</v>
      </c>
      <c r="M208" s="47" cm="1">
        <f t="array" ref="M208">IF($I$2="Открытый тариф",
INDEX(GRID!$B$4:$BI$14,MATCH(M$7,GRID!$A$4:$A$14,0),MATCH(1,($U$2=GRID!$B$1:$BI$1)*(КАЛЕНДАРЬ!$AA32=GRID!$B$3:$BI$3), 0)),
ROUNDUP(INDEX(GRID!$B$4:$BI$14,MATCH(M$7,GRID!$A$4:$A$14,0),MATCH(1,($U$2=GRID!$B$1:$BI$1)*(КАЛЕНДАРЬ!$AA32=GRID!$B$3:$BI$3),0))*(1-GRID!$B$69),0))</f>
        <v>28500</v>
      </c>
      <c r="N208" s="48" cm="1">
        <f t="array" ref="N208">IF($I$2="Открытый тариф",
INDEX(GRID!$B$17:$BI$27,MATCH(M$7,GRID!$A$17:$A$27,0),MATCH(1,($U$2=GRID!$B$1:$BI$1)*(КАЛЕНДАРЬ!$AA32=GRID!$B$3:$BI$3), 0)),
ROUNDUP(INDEX(GRID!$B$17:$BI$27,MATCH(M$7,GRID!$A$17:$A$27,0),MATCH(1,($U$2=GRID!$B$1:$BI$1)*(КАЛЕНДАРЬ!$AA32=GRID!$B$3:$BI$3), 0))*(1-GRID!$B$69),0))</f>
        <v>31000</v>
      </c>
      <c r="O208" s="49" cm="1">
        <f t="array" ref="O208">IF($I$2="Открытый тариф",
INDEX(GRID!$B$4:$BI$14,MATCH(O$7,GRID!$A$4:$A$14,0),MATCH(1,($U$2=GRID!$B$1:$BI$1)*(КАЛЕНДАРЬ!$AA32=GRID!$B$3:$BI$3), 0)),
ROUNDUP(INDEX(GRID!$B$4:$BI$14,MATCH(O$7,GRID!$A$4:$A$14,0),MATCH(1,($U$2=GRID!$B$1:$BI$1)*(КАЛЕНДАРЬ!$AA32=GRID!$B$3:$BI$3),0))*(1-GRID!$B$69),0))</f>
        <v>35400</v>
      </c>
      <c r="P208" s="49" cm="1">
        <f t="array" ref="P208">IF($I$2="Открытый тариф",
INDEX(GRID!$B$17:$BI$27,MATCH(O$7,GRID!$A$17:$A$27,0),MATCH(1,($U$2=GRID!$B$1:$BI$1)*(КАЛЕНДАРЬ!$AA32=GRID!$B$3:$BI$3), 0)),
ROUNDUP(INDEX(GRID!$B$17:$BI$27,MATCH(O$7,GRID!$A$17:$A$27,0),MATCH(1,($U$2=GRID!$B$1:$BI$1)*(КАЛЕНДАРЬ!$AA32=GRID!$B$3:$BI$3), 0))*(1-GRID!$B$69),0))</f>
        <v>37900</v>
      </c>
      <c r="Q208" s="49" t="e" cm="1">
        <f t="array" ref="Q208">IF($I$2="Открытый тариф",
INDEX(GRID!$B$4:$BI$14,MATCH(Q$7,GRID!$A$4:$A$14,0),MATCH(1,($U$2=GRID!$B$1:$BI$1)*(КАЛЕНДАРЬ!$AA32=GRID!$B$3:$BI$3), 0)),
ROUNDUP(INDEX(GRID!$B$4:$BI$14,MATCH(Q$7,GRID!$A$4:$A$14,0),MATCH(1,($U$2=GRID!$B$1:$BI$1)*(КАЛЕНДАРЬ!$AA32=GRID!$B$3:$BI$3),0))*(1-GRID!$B$69),0))</f>
        <v>#N/A</v>
      </c>
      <c r="R208" s="49" t="e" cm="1">
        <f t="array" ref="R208">IF($I$2="Открытый тариф",
INDEX(GRID!$B$17:$BI$27,MATCH(Q$7,GRID!$A$17:$A$27,0),MATCH(1,($U$2=GRID!$B$1:$BI$1)*(КАЛЕНДАРЬ!$AA32=GRID!$B$3:$BI$3), 0)),
ROUNDUP(INDEX(GRID!$B$17:$BI$27,MATCH(Q$7,GRID!$A$17:$A$27,0),MATCH(1,($U$2=GRID!$B$1:$BI$1)*(КАЛЕНДАРЬ!$AA32=GRID!$B$3:$BI$3), 0))*(1-GRID!$B$69),0))</f>
        <v>#N/A</v>
      </c>
      <c r="S208" s="49" t="e" cm="1">
        <f t="array" ref="S208">IF($I$2="Открытый тариф",
INDEX(GRID!$B$4:$BI$14,MATCH(S$7,GRID!$A$4:$A$14,0),MATCH(1,($U$2=GRID!$B$1:$BI$1)*(КАЛЕНДАРЬ!$AA32=GRID!$B$3:$BI$3), 0)),
ROUNDUP(INDEX(GRID!$B$4:$BI$14,MATCH(S$7,GRID!$A$4:$A$14,0),MATCH(1,($U$2=GRID!$B$1:$BI$1)*(КАЛЕНДАРЬ!$AA32=GRID!$B$3:$BI$3),0))*(1-GRID!$B$69),0))</f>
        <v>#N/A</v>
      </c>
      <c r="T208" s="49" t="e" cm="1">
        <f t="array" ref="T208">IF($I$2="Открытый тариф",
INDEX(GRID!$B$17:$BI$27,MATCH(S$7,GRID!$A$17:$A$27,0),MATCH(1,($U$2=GRID!$B$1:$BI$1)*(КАЛЕНДАРЬ!$AA32=GRID!$B$3:$BI$3), 0)),
ROUNDUP(INDEX(GRID!$B$17:$BI$27,MATCH(S$7,GRID!$A$17:$A$27,0),MATCH(1,($U$2=GRID!$B$1:$BI$1)*(КАЛЕНДАРЬ!$AA32=GRID!$B$3:$BI$3), 0))*(1-GRID!$B$69),0))</f>
        <v>#N/A</v>
      </c>
      <c r="U208" s="49" cm="1">
        <f t="array" ref="U208">IF($I$2="Открытый тариф",
INDEX(GRID!$B$4:$BI$14,MATCH(U$7,GRID!$A$4:$A$14,0),MATCH(1,($U$2=GRID!$B$1:$BI$1)*(КАЛЕНДАРЬ!$AA32=GRID!$B$3:$BI$3), 0)),
ROUNDUP(INDEX(GRID!$B$4:$BI$14,MATCH(U$7,GRID!$A$4:$A$14,0),MATCH(1,($U$2=GRID!$B$1:$BI$1)*(КАЛЕНДАРЬ!$AA32=GRID!$B$3:$BI$3),0))*(1-GRID!$B$69),0))</f>
        <v>55000</v>
      </c>
      <c r="V208" s="49" cm="1">
        <f t="array" ref="V208">IF($I$2="Открытый тариф",
INDEX(GRID!$B$17:$BI$27,MATCH(U$7,GRID!$A$17:$A$27,0),MATCH(1,($U$2=GRID!$B$1:$BI$1)*(КАЛЕНДАРЬ!$AA32=GRID!$B$3:$BI$3), 0)),
ROUNDUP(INDEX(GRID!$B$17:$BI$27,MATCH(U$7,GRID!$A$17:$A$27,0),MATCH(1,($U$2=GRID!$B$1:$BI$1)*(КАЛЕНДАРЬ!$AA32=GRID!$B$3:$BI$3), 0))*(1-GRID!$B$69),0))</f>
        <v>57500</v>
      </c>
      <c r="W208" s="49" cm="1">
        <f t="array" ref="W208">IF($I$2="Открытый тариф",
INDEX(GRID!$B$4:$BI$14,MATCH(W$7,GRID!$A$4:$A$14,0),MATCH(1,($U$2=GRID!$B$1:$BI$1)*(КАЛЕНДАРЬ!$AA32=GRID!$B$3:$BI$3), 0)),
ROUNDUP(INDEX(GRID!$B$4:$BI$14,MATCH(W$7,GRID!$A$4:$A$14,0),MATCH(1,($U$2=GRID!$B$1:$BI$1)*(КАЛЕНДАРЬ!$AA32=GRID!$B$3:$BI$3),0))*(1-GRID!$B$69),0))</f>
        <v>223000</v>
      </c>
      <c r="X208" s="49" cm="1">
        <f t="array" ref="X208">IF($I$2="Открытый тариф",
INDEX(GRID!$B$17:$BI$27,MATCH(W$7,GRID!$A$17:$A$27,0),MATCH(1,($U$2=GRID!$B$1:$BI$1)*(КАЛЕНДАРЬ!$AA32=GRID!$B$3:$BI$3), 0)),
ROUNDUP(INDEX(GRID!$B$17:$BI$27,MATCH(W$7,GRID!$A$17:$A$27,0),MATCH(1,($U$2=GRID!$B$1:$BI$1)*(КАЛЕНДАРЬ!$AA32=GRID!$B$3:$BI$3), 0))*(1-GRID!$B$69),0))</f>
        <v>225500</v>
      </c>
    </row>
    <row r="209" spans="1:24" ht="12.75" hidden="1" customHeight="1" x14ac:dyDescent="0.2">
      <c r="A209" s="117" t="s">
        <v>44</v>
      </c>
      <c r="B209" s="117">
        <v>30</v>
      </c>
      <c r="C209" s="47" cm="1">
        <f t="array" ref="C209">IF($I$2="Открытый тариф",
INDEX(GRID!$B$4:$BI$14,MATCH(C$7,GRID!$A$4:$A$14,0),MATCH(1,($U$2=GRID!$B$1:$BI$1)*(КАЛЕНДАРЬ!$AA33=GRID!$B$3:$BI$3), 0)),
ROUNDUP(INDEX(GRID!$B$4:$BI$14,MATCH(C$7,GRID!$A$4:$A$14,0),MATCH(1,($U$2=GRID!$B$1:$BI$1)*(КАЛЕНДАРЬ!$AA33=GRID!$B$3:$BI$3),0))*(1-GRID!$B$69),0))</f>
        <v>18000</v>
      </c>
      <c r="D209" s="48" cm="1">
        <f t="array" ref="D209">IF($I$2="Открытый тариф",
INDEX(GRID!$B$17:$BI$27,MATCH(C$7,GRID!$A$17:$A$27,0),MATCH(1,($U$2=GRID!$B$1:$BI$1)*(КАЛЕНДАРЬ!$AA33=GRID!$B$3:$BI$3), 0)),
ROUNDUP(INDEX(GRID!$B$17:$BI$27,MATCH(C$7,GRID!$A$17:$A$27,0),MATCH(1,($U$2=GRID!$B$1:$BI$1)*(КАЛЕНДАРЬ!$AA33=GRID!$B$3:$BI$3), 0))*(1-GRID!$B$69),0))</f>
        <v>20500</v>
      </c>
      <c r="E209" s="47" cm="1">
        <f t="array" ref="E209">IF($I$2="Открытый тариф",
INDEX(GRID!$B$4:$BI$14,MATCH(E$7,GRID!$A$4:$A$14,0),MATCH(1,($U$2=GRID!$B$1:$BI$1)*(КАЛЕНДАРЬ!$AA33=GRID!$B$3:$BI$3), 0)),
ROUNDUP(INDEX(GRID!$B$4:$BI$14,MATCH(E$7,GRID!$A$4:$A$14,0),MATCH(1,($U$2=GRID!$B$1:$BI$1)*(КАЛЕНДАРЬ!$AA33=GRID!$B$3:$BI$3),0))*(1-GRID!$B$69),0))</f>
        <v>19700</v>
      </c>
      <c r="F209" s="48" cm="1">
        <f t="array" ref="F209">IF($I$2="Открытый тариф",
INDEX(GRID!$B$17:$BI$27,MATCH(E$7,GRID!$A$17:$A$27,0),MATCH(1,($U$2=GRID!$B$1:$BI$1)*(КАЛЕНДАРЬ!$AA33=GRID!$B$3:$BI$3), 0)),
ROUNDUP(INDEX(GRID!$B$17:$BI$27,MATCH(E$7,GRID!$A$17:$A$27,0),MATCH(1,($U$2=GRID!$B$1:$BI$1)*(КАЛЕНДАРЬ!$AA33=GRID!$B$3:$BI$3), 0))*(1-GRID!$B$69),0))</f>
        <v>22200</v>
      </c>
      <c r="G209" s="47" t="e" cm="1">
        <f t="array" ref="G209">IF($I$2="Открытый тариф",
INDEX(GRID!$B$4:$BI$14,MATCH(G$7,GRID!$A$4:$A$14,0),MATCH(1,($U$2=GRID!$B$1:$BI$1)*(КАЛЕНДАРЬ!$AA33=GRID!$B$3:$BI$3), 0)),
ROUNDUP(INDEX(GRID!$B$4:$BI$14,MATCH(G$7,GRID!$A$4:$A$14,0),MATCH(1,($U$2=GRID!$B$1:$BI$1)*(КАЛЕНДАРЬ!$AA33=GRID!$B$3:$BI$3),0))*(1-GRID!$B$69),0))</f>
        <v>#N/A</v>
      </c>
      <c r="H209" s="48" t="e" cm="1">
        <f t="array" ref="H209">IF($I$2="Открытый тариф",
INDEX(GRID!$B$17:$BI$27,MATCH(G$7,GRID!$A$17:$A$27,0),MATCH(1,($U$2=GRID!$B$1:$BI$1)*(КАЛЕНДАРЬ!$AA33=GRID!$B$3:$BI$3), 0)),
ROUNDUP(INDEX(GRID!$B$17:$BI$27,MATCH(G$7,GRID!$A$17:$A$27,0),MATCH(1,($U$2=GRID!$B$1:$BI$1)*(КАЛЕНДАРЬ!$AA33=GRID!$B$3:$BI$3), 0))*(1-GRID!$B$69),0))</f>
        <v>#N/A</v>
      </c>
      <c r="I209" s="47" t="e" cm="1">
        <f t="array" ref="I209">IF($I$2="Открытый тариф",
INDEX(GRID!$B$4:$BI$14,MATCH(I$7,GRID!$A$4:$A$14,0),MATCH(1,($U$2=GRID!$B$1:$BI$1)*(КАЛЕНДАРЬ!$AA33=GRID!$B$3:$BI$3), 0)),
ROUNDUP(INDEX(GRID!$B$4:$BI$14,MATCH(I$7,GRID!$A$4:$A$14,0),MATCH(1,($U$2=GRID!$B$1:$BI$1)*(КАЛЕНДАРЬ!$AA33=GRID!$B$3:$BI$3),0))*(1-GRID!$B$69),0))</f>
        <v>#N/A</v>
      </c>
      <c r="J209" s="48" t="e" cm="1">
        <f t="array" ref="J209">IF($I$2="Открытый тариф",
INDEX(GRID!$B$17:$BI$27,MATCH(I$7,GRID!$A$17:$A$27,0),MATCH(1,($U$2=GRID!$B$1:$BI$1)*(КАЛЕНДАРЬ!$AA33=GRID!$B$3:$BI$3), 0)),
ROUNDUP(INDEX(GRID!$B$17:$BI$27,MATCH(I$7,GRID!$A$17:$A$27,0),MATCH(1,($U$2=GRID!$B$1:$BI$1)*(КАЛЕНДАРЬ!$AA33=GRID!$B$3:$BI$3), 0))*(1-GRID!$B$69),0))</f>
        <v>#N/A</v>
      </c>
      <c r="K209" s="47" cm="1">
        <f t="array" ref="K209">IF($I$2="Открытый тариф",
INDEX(GRID!$B$4:$BI$14,MATCH(K$7,GRID!$A$4:$A$14,0),MATCH(1,($U$2=GRID!$B$1:$BI$1)*(КАЛЕНДАРЬ!$AA33=GRID!$B$3:$BI$3), 0)),
ROUNDUP(INDEX(GRID!$B$4:$BI$14,MATCH(K$7,GRID!$A$4:$A$14,0),MATCH(1,($U$2=GRID!$B$1:$BI$1)*(КАЛЕНДАРЬ!$AA33=GRID!$B$3:$BI$3),0))*(1-GRID!$B$69),0))</f>
        <v>26000</v>
      </c>
      <c r="L209" s="48" cm="1">
        <f t="array" ref="L209">IF($I$2="Открытый тариф",
INDEX(GRID!$B$17:$BI$27,MATCH(K$7,GRID!$A$17:$A$27,0),MATCH(1,($U$2=GRID!$B$1:$BI$1)*(КАЛЕНДАРЬ!$AA33=GRID!$B$3:$BI$3), 0)),
ROUNDUP(INDEX(GRID!$B$17:$BI$27,MATCH(K$7,GRID!$A$17:$A$27,0),MATCH(1,($U$2=GRID!$B$1:$BI$1)*(КАЛЕНДАРЬ!$AA33=GRID!$B$3:$BI$3), 0))*(1-GRID!$B$69),0))</f>
        <v>28500</v>
      </c>
      <c r="M209" s="47" cm="1">
        <f t="array" ref="M209">IF($I$2="Открытый тариф",
INDEX(GRID!$B$4:$BI$14,MATCH(M$7,GRID!$A$4:$A$14,0),MATCH(1,($U$2=GRID!$B$1:$BI$1)*(КАЛЕНДАРЬ!$AA33=GRID!$B$3:$BI$3), 0)),
ROUNDUP(INDEX(GRID!$B$4:$BI$14,MATCH(M$7,GRID!$A$4:$A$14,0),MATCH(1,($U$2=GRID!$B$1:$BI$1)*(КАЛЕНДАРЬ!$AA33=GRID!$B$3:$BI$3),0))*(1-GRID!$B$69),0))</f>
        <v>28500</v>
      </c>
      <c r="N209" s="48" cm="1">
        <f t="array" ref="N209">IF($I$2="Открытый тариф",
INDEX(GRID!$B$17:$BI$27,MATCH(M$7,GRID!$A$17:$A$27,0),MATCH(1,($U$2=GRID!$B$1:$BI$1)*(КАЛЕНДАРЬ!$AA33=GRID!$B$3:$BI$3), 0)),
ROUNDUP(INDEX(GRID!$B$17:$BI$27,MATCH(M$7,GRID!$A$17:$A$27,0),MATCH(1,($U$2=GRID!$B$1:$BI$1)*(КАЛЕНДАРЬ!$AA33=GRID!$B$3:$BI$3), 0))*(1-GRID!$B$69),0))</f>
        <v>31000</v>
      </c>
      <c r="O209" s="49" cm="1">
        <f t="array" ref="O209">IF($I$2="Открытый тариф",
INDEX(GRID!$B$4:$BI$14,MATCH(O$7,GRID!$A$4:$A$14,0),MATCH(1,($U$2=GRID!$B$1:$BI$1)*(КАЛЕНДАРЬ!$AA33=GRID!$B$3:$BI$3), 0)),
ROUNDUP(INDEX(GRID!$B$4:$BI$14,MATCH(O$7,GRID!$A$4:$A$14,0),MATCH(1,($U$2=GRID!$B$1:$BI$1)*(КАЛЕНДАРЬ!$AA33=GRID!$B$3:$BI$3),0))*(1-GRID!$B$69),0))</f>
        <v>35400</v>
      </c>
      <c r="P209" s="49" cm="1">
        <f t="array" ref="P209">IF($I$2="Открытый тариф",
INDEX(GRID!$B$17:$BI$27,MATCH(O$7,GRID!$A$17:$A$27,0),MATCH(1,($U$2=GRID!$B$1:$BI$1)*(КАЛЕНДАРЬ!$AA33=GRID!$B$3:$BI$3), 0)),
ROUNDUP(INDEX(GRID!$B$17:$BI$27,MATCH(O$7,GRID!$A$17:$A$27,0),MATCH(1,($U$2=GRID!$B$1:$BI$1)*(КАЛЕНДАРЬ!$AA33=GRID!$B$3:$BI$3), 0))*(1-GRID!$B$69),0))</f>
        <v>37900</v>
      </c>
      <c r="Q209" s="49" t="e" cm="1">
        <f t="array" ref="Q209">IF($I$2="Открытый тариф",
INDEX(GRID!$B$4:$BI$14,MATCH(Q$7,GRID!$A$4:$A$14,0),MATCH(1,($U$2=GRID!$B$1:$BI$1)*(КАЛЕНДАРЬ!$AA33=GRID!$B$3:$BI$3), 0)),
ROUNDUP(INDEX(GRID!$B$4:$BI$14,MATCH(Q$7,GRID!$A$4:$A$14,0),MATCH(1,($U$2=GRID!$B$1:$BI$1)*(КАЛЕНДАРЬ!$AA33=GRID!$B$3:$BI$3),0))*(1-GRID!$B$69),0))</f>
        <v>#N/A</v>
      </c>
      <c r="R209" s="49" t="e" cm="1">
        <f t="array" ref="R209">IF($I$2="Открытый тариф",
INDEX(GRID!$B$17:$BI$27,MATCH(Q$7,GRID!$A$17:$A$27,0),MATCH(1,($U$2=GRID!$B$1:$BI$1)*(КАЛЕНДАРЬ!$AA33=GRID!$B$3:$BI$3), 0)),
ROUNDUP(INDEX(GRID!$B$17:$BI$27,MATCH(Q$7,GRID!$A$17:$A$27,0),MATCH(1,($U$2=GRID!$B$1:$BI$1)*(КАЛЕНДАРЬ!$AA33=GRID!$B$3:$BI$3), 0))*(1-GRID!$B$69),0))</f>
        <v>#N/A</v>
      </c>
      <c r="S209" s="49" t="e" cm="1">
        <f t="array" ref="S209">IF($I$2="Открытый тариф",
INDEX(GRID!$B$4:$BI$14,MATCH(S$7,GRID!$A$4:$A$14,0),MATCH(1,($U$2=GRID!$B$1:$BI$1)*(КАЛЕНДАРЬ!$AA33=GRID!$B$3:$BI$3), 0)),
ROUNDUP(INDEX(GRID!$B$4:$BI$14,MATCH(S$7,GRID!$A$4:$A$14,0),MATCH(1,($U$2=GRID!$B$1:$BI$1)*(КАЛЕНДАРЬ!$AA33=GRID!$B$3:$BI$3),0))*(1-GRID!$B$69),0))</f>
        <v>#N/A</v>
      </c>
      <c r="T209" s="49" t="e" cm="1">
        <f t="array" ref="T209">IF($I$2="Открытый тариф",
INDEX(GRID!$B$17:$BI$27,MATCH(S$7,GRID!$A$17:$A$27,0),MATCH(1,($U$2=GRID!$B$1:$BI$1)*(КАЛЕНДАРЬ!$AA33=GRID!$B$3:$BI$3), 0)),
ROUNDUP(INDEX(GRID!$B$17:$BI$27,MATCH(S$7,GRID!$A$17:$A$27,0),MATCH(1,($U$2=GRID!$B$1:$BI$1)*(КАЛЕНДАРЬ!$AA33=GRID!$B$3:$BI$3), 0))*(1-GRID!$B$69),0))</f>
        <v>#N/A</v>
      </c>
      <c r="U209" s="49" cm="1">
        <f t="array" ref="U209">IF($I$2="Открытый тариф",
INDEX(GRID!$B$4:$BI$14,MATCH(U$7,GRID!$A$4:$A$14,0),MATCH(1,($U$2=GRID!$B$1:$BI$1)*(КАЛЕНДАРЬ!$AA33=GRID!$B$3:$BI$3), 0)),
ROUNDUP(INDEX(GRID!$B$4:$BI$14,MATCH(U$7,GRID!$A$4:$A$14,0),MATCH(1,($U$2=GRID!$B$1:$BI$1)*(КАЛЕНДАРЬ!$AA33=GRID!$B$3:$BI$3),0))*(1-GRID!$B$69),0))</f>
        <v>55000</v>
      </c>
      <c r="V209" s="49" cm="1">
        <f t="array" ref="V209">IF($I$2="Открытый тариф",
INDEX(GRID!$B$17:$BI$27,MATCH(U$7,GRID!$A$17:$A$27,0),MATCH(1,($U$2=GRID!$B$1:$BI$1)*(КАЛЕНДАРЬ!$AA33=GRID!$B$3:$BI$3), 0)),
ROUNDUP(INDEX(GRID!$B$17:$BI$27,MATCH(U$7,GRID!$A$17:$A$27,0),MATCH(1,($U$2=GRID!$B$1:$BI$1)*(КАЛЕНДАРЬ!$AA33=GRID!$B$3:$BI$3), 0))*(1-GRID!$B$69),0))</f>
        <v>57500</v>
      </c>
      <c r="W209" s="49" cm="1">
        <f t="array" ref="W209">IF($I$2="Открытый тариф",
INDEX(GRID!$B$4:$BI$14,MATCH(W$7,GRID!$A$4:$A$14,0),MATCH(1,($U$2=GRID!$B$1:$BI$1)*(КАЛЕНДАРЬ!$AA33=GRID!$B$3:$BI$3), 0)),
ROUNDUP(INDEX(GRID!$B$4:$BI$14,MATCH(W$7,GRID!$A$4:$A$14,0),MATCH(1,($U$2=GRID!$B$1:$BI$1)*(КАЛЕНДАРЬ!$AA33=GRID!$B$3:$BI$3),0))*(1-GRID!$B$69),0))</f>
        <v>223000</v>
      </c>
      <c r="X209" s="49" cm="1">
        <f t="array" ref="X209">IF($I$2="Открытый тариф",
INDEX(GRID!$B$17:$BI$27,MATCH(W$7,GRID!$A$17:$A$27,0),MATCH(1,($U$2=GRID!$B$1:$BI$1)*(КАЛЕНДАРЬ!$AA33=GRID!$B$3:$BI$3), 0)),
ROUNDUP(INDEX(GRID!$B$17:$BI$27,MATCH(W$7,GRID!$A$17:$A$27,0),MATCH(1,($U$2=GRID!$B$1:$BI$1)*(КАЛЕНДАРЬ!$AA33=GRID!$B$3:$BI$3), 0))*(1-GRID!$B$69),0))</f>
        <v>225500</v>
      </c>
    </row>
    <row r="210" spans="1:24" hidden="1" x14ac:dyDescent="0.2">
      <c r="A210" s="123"/>
      <c r="B210" s="123"/>
      <c r="G210" s="40"/>
      <c r="K210" s="40"/>
      <c r="P210" s="40"/>
    </row>
    <row r="211" spans="1:24" ht="12.75" hidden="1" customHeight="1" x14ac:dyDescent="0.2">
      <c r="A211" s="210" t="s">
        <v>38</v>
      </c>
      <c r="B211" s="210"/>
      <c r="C211" s="210"/>
      <c r="D211" s="210"/>
      <c r="E211" s="210"/>
      <c r="F211" s="210"/>
      <c r="G211" s="210"/>
      <c r="H211" s="210"/>
      <c r="I211" s="210"/>
      <c r="J211" s="210"/>
      <c r="K211" s="210"/>
      <c r="L211" s="210"/>
      <c r="M211" s="210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</row>
    <row r="212" spans="1:24" ht="12.75" hidden="1" customHeight="1" x14ac:dyDescent="0.2">
      <c r="A212" s="211" t="s">
        <v>106</v>
      </c>
      <c r="B212" s="212"/>
      <c r="C212" s="212"/>
      <c r="D212" s="212"/>
      <c r="E212" s="212"/>
      <c r="F212" s="212"/>
      <c r="G212" s="212"/>
      <c r="H212" s="212"/>
      <c r="I212" s="212"/>
      <c r="J212" s="212"/>
      <c r="K212" s="212"/>
      <c r="L212" s="212"/>
      <c r="M212" s="212"/>
      <c r="N212" s="212"/>
      <c r="O212" s="212"/>
      <c r="P212" s="212"/>
      <c r="Q212" s="212"/>
      <c r="R212" s="212"/>
      <c r="S212" s="212"/>
      <c r="T212" s="212"/>
      <c r="U212" s="212"/>
      <c r="V212" s="212"/>
      <c r="W212" s="212"/>
      <c r="X212" s="212"/>
    </row>
    <row r="213" spans="1:24" ht="58.5" hidden="1" customHeight="1" x14ac:dyDescent="0.2">
      <c r="A213" s="213" t="s">
        <v>39</v>
      </c>
      <c r="B213" s="214"/>
      <c r="C213" s="217" t="s">
        <v>85</v>
      </c>
      <c r="D213" s="218"/>
      <c r="E213" s="219" t="s">
        <v>86</v>
      </c>
      <c r="F213" s="220"/>
      <c r="G213" s="221" t="s">
        <v>186</v>
      </c>
      <c r="H213" s="222"/>
      <c r="I213" s="223" t="s">
        <v>187</v>
      </c>
      <c r="J213" s="224"/>
      <c r="K213" s="225" t="s">
        <v>88</v>
      </c>
      <c r="L213" s="225"/>
      <c r="M213" s="226" t="s">
        <v>89</v>
      </c>
      <c r="N213" s="227"/>
      <c r="O213" s="250" t="s">
        <v>94</v>
      </c>
      <c r="P213" s="250"/>
      <c r="Q213" s="230" t="s">
        <v>188</v>
      </c>
      <c r="R213" s="230"/>
      <c r="S213" s="231" t="s">
        <v>189</v>
      </c>
      <c r="T213" s="231"/>
      <c r="U213" s="232" t="s">
        <v>91</v>
      </c>
      <c r="V213" s="233"/>
      <c r="W213" s="234" t="s">
        <v>96</v>
      </c>
      <c r="X213" s="235"/>
    </row>
    <row r="214" spans="1:24" ht="12.75" hidden="1" customHeight="1" x14ac:dyDescent="0.2">
      <c r="A214" s="215"/>
      <c r="B214" s="216"/>
      <c r="C214" s="45" t="s">
        <v>40</v>
      </c>
      <c r="D214" s="45" t="s">
        <v>41</v>
      </c>
      <c r="E214" s="45" t="s">
        <v>40</v>
      </c>
      <c r="F214" s="45" t="s">
        <v>41</v>
      </c>
      <c r="G214" s="45" t="s">
        <v>40</v>
      </c>
      <c r="H214" s="45" t="s">
        <v>41</v>
      </c>
      <c r="I214" s="45" t="s">
        <v>40</v>
      </c>
      <c r="J214" s="45" t="s">
        <v>41</v>
      </c>
      <c r="K214" s="45" t="s">
        <v>40</v>
      </c>
      <c r="L214" s="45" t="s">
        <v>41</v>
      </c>
      <c r="M214" s="45" t="s">
        <v>40</v>
      </c>
      <c r="N214" s="45" t="s">
        <v>41</v>
      </c>
      <c r="O214" s="45" t="s">
        <v>40</v>
      </c>
      <c r="P214" s="45" t="s">
        <v>41</v>
      </c>
      <c r="Q214" s="45" t="s">
        <v>40</v>
      </c>
      <c r="R214" s="45" t="s">
        <v>41</v>
      </c>
      <c r="S214" s="45" t="s">
        <v>40</v>
      </c>
      <c r="T214" s="45" t="s">
        <v>41</v>
      </c>
      <c r="U214" s="45" t="s">
        <v>40</v>
      </c>
      <c r="V214" s="45" t="s">
        <v>41</v>
      </c>
      <c r="W214" s="45" t="s">
        <v>40</v>
      </c>
      <c r="X214" s="45" t="s">
        <v>41</v>
      </c>
    </row>
    <row r="215" spans="1:24" ht="13.5" hidden="1" customHeight="1" x14ac:dyDescent="0.2">
      <c r="A215" s="117" t="s">
        <v>45</v>
      </c>
      <c r="B215" s="117">
        <v>1</v>
      </c>
      <c r="C215" s="47" cm="1">
        <f t="array" ref="C215">IF($I$2="Открытый тариф",
INDEX(GRID!$B$4:$BI$14,MATCH(C$7,GRID!$A$4:$A$14,0),MATCH(1,($U$2=GRID!$B$1:$BI$1)*(КАЛЕНДАРЬ!$AD4=GRID!$B$3:$BI$3), 0)),
ROUNDUP(INDEX(GRID!$B$4:$BI$14,MATCH(C$7,GRID!$A$4:$A$14,0),MATCH(1,($U$2=GRID!$B$1:$BI$1)*(КАЛЕНДАРЬ!$AD4=GRID!$B$3:$BI$3),0))*(1-GRID!$B$69),0))</f>
        <v>19000</v>
      </c>
      <c r="D215" s="48">
        <f t="array" ref="D215">IF($I$2="Открытый тариф",
INDEX(GRID!$B$17:$BI$27,MATCH(C$7,GRID!$A$17:$A$27,0),MATCH(1,($U$2=GRID!$B$1:$BI$1)*(КАЛЕНДАРЬ!$AD4=GRID!$B$3:$BI$3), 0)),
ROUNDUP(INDEX(GRID!$B$17:$BI$27,MATCH(C$7,GRID!$A$17:$A$27,0),MATCH(1,($U$2=GRID!$B$1:$BI$1)*(КАЛЕНДАРЬ!$AD4=GRID!$B$3:$BI$3), 0))*(1-GRID!$B$69),0))</f>
        <v>21500</v>
      </c>
      <c r="E215" s="47">
        <f t="array" ref="E215">IF($I$2="Открытый тариф",
INDEX(GRID!$B$4:$BI$14,MATCH(E$7,GRID!$A$4:$A$14,0),MATCH(1,($U$2=GRID!$B$1:$BI$1)*(КАЛЕНДАРЬ!$AD4=GRID!$B$3:$BI$3), 0)),
ROUNDUP(INDEX(GRID!$B$4:$BI$14,MATCH(E$7,GRID!$A$4:$A$14,0),MATCH(1,($U$2=GRID!$B$1:$BI$1)*(КАЛЕНДАРЬ!$AD4=GRID!$B$3:$BI$3),0))*(1-GRID!$B$69),0))</f>
        <v>20900</v>
      </c>
      <c r="F215" s="48">
        <f t="array" ref="F215">IF($I$2="Открытый тариф",
INDEX(GRID!$B$17:$BI$27,MATCH(E$7,GRID!$A$17:$A$27,0),MATCH(1,($U$2=GRID!$B$1:$BI$1)*(КАЛЕНДАРЬ!$AD4=GRID!$B$3:$BI$3), 0)),
ROUNDUP(INDEX(GRID!$B$17:$BI$27,MATCH(E$7,GRID!$A$17:$A$27,0),MATCH(1,($U$2=GRID!$B$1:$BI$1)*(КАЛЕНДАРЬ!$AD4=GRID!$B$3:$BI$3), 0))*(1-GRID!$B$69),0))</f>
        <v>23400</v>
      </c>
      <c r="G215" s="47" t="e">
        <f t="array" ref="G215">IF($I$2="Открытый тариф",
INDEX(GRID!$B$4:$BI$14,MATCH(G$7,GRID!$A$4:$A$14,0),MATCH(1,($U$2=GRID!$B$1:$BI$1)*(КАЛЕНДАРЬ!$AD4=GRID!$B$3:$BI$3), 0)),
ROUNDUP(INDEX(GRID!$B$4:$BI$14,MATCH(G$7,GRID!$A$4:$A$14,0),MATCH(1,($U$2=GRID!$B$1:$BI$1)*(КАЛЕНДАРЬ!$AD4=GRID!$B$3:$BI$3),0))*(1-GRID!$B$69),0))</f>
        <v>#N/A</v>
      </c>
      <c r="H215" s="48" t="e">
        <f t="array" ref="H215">IF($I$2="Открытый тариф",
INDEX(GRID!$B$17:$BI$27,MATCH(G$7,GRID!$A$17:$A$27,0),MATCH(1,($U$2=GRID!$B$1:$BI$1)*(КАЛЕНДАРЬ!$AD4=GRID!$B$3:$BI$3), 0)),
ROUNDUP(INDEX(GRID!$B$17:$BI$27,MATCH(G$7,GRID!$A$17:$A$27,0),MATCH(1,($U$2=GRID!$B$1:$BI$1)*(КАЛЕНДАРЬ!$AD4=GRID!$B$3:$BI$3), 0))*(1-GRID!$B$69),0))</f>
        <v>#N/A</v>
      </c>
      <c r="I215" s="47" t="e">
        <f t="array" ref="I215">IF($I$2="Открытый тариф",
INDEX(GRID!$B$4:$BI$14,MATCH(I$7,GRID!$A$4:$A$14,0),MATCH(1,($U$2=GRID!$B$1:$BI$1)*(КАЛЕНДАРЬ!$AD4=GRID!$B$3:$BI$3), 0)),
ROUNDUP(INDEX(GRID!$B$4:$BI$14,MATCH(I$7,GRID!$A$4:$A$14,0),MATCH(1,($U$2=GRID!$B$1:$BI$1)*(КАЛЕНДАРЬ!$AD4=GRID!$B$3:$BI$3),0))*(1-GRID!$B$69),0))</f>
        <v>#N/A</v>
      </c>
      <c r="J215" s="48" t="e">
        <f t="array" ref="J215">IF($I$2="Открытый тариф",
INDEX(GRID!$B$17:$BI$27,MATCH(I$7,GRID!$A$17:$A$27,0),MATCH(1,($U$2=GRID!$B$1:$BI$1)*(КАЛЕНДАРЬ!$AD4=GRID!$B$3:$BI$3), 0)),
ROUNDUP(INDEX(GRID!$B$17:$BI$27,MATCH(I$7,GRID!$A$17:$A$27,0),MATCH(1,($U$2=GRID!$B$1:$BI$1)*(КАЛЕНДАРЬ!$AD4=GRID!$B$3:$BI$3), 0))*(1-GRID!$B$69),0))</f>
        <v>#N/A</v>
      </c>
      <c r="K215" s="47">
        <f t="array" ref="K215">IF($I$2="Открытый тариф",
INDEX(GRID!$B$4:$BI$14,MATCH(K$7,GRID!$A$4:$A$14,0),MATCH(1,($U$2=GRID!$B$1:$BI$1)*(КАЛЕНДАРЬ!$AD4=GRID!$B$3:$BI$3), 0)),
ROUNDUP(INDEX(GRID!$B$4:$BI$14,MATCH(K$7,GRID!$A$4:$A$14,0),MATCH(1,($U$2=GRID!$B$1:$BI$1)*(КАЛЕНДАРЬ!$AD4=GRID!$B$3:$BI$3),0))*(1-GRID!$B$69),0))</f>
        <v>27600</v>
      </c>
      <c r="L215" s="48">
        <f t="array" ref="L215">IF($I$2="Открытый тариф",
INDEX(GRID!$B$17:$BI$27,MATCH(K$7,GRID!$A$17:$A$27,0),MATCH(1,($U$2=GRID!$B$1:$BI$1)*(КАЛЕНДАРЬ!$AD4=GRID!$B$3:$BI$3), 0)),
ROUNDUP(INDEX(GRID!$B$17:$BI$27,MATCH(K$7,GRID!$A$17:$A$27,0),MATCH(1,($U$2=GRID!$B$1:$BI$1)*(КАЛЕНДАРЬ!$AD4=GRID!$B$3:$BI$3), 0))*(1-GRID!$B$69),0))</f>
        <v>30100</v>
      </c>
      <c r="M215" s="47">
        <f t="array" ref="M215">IF($I$2="Открытый тариф",
INDEX(GRID!$B$4:$BI$14,MATCH(M$7,GRID!$A$4:$A$14,0),MATCH(1,($U$2=GRID!$B$1:$BI$1)*(КАЛЕНДАРЬ!$AD4=GRID!$B$3:$BI$3), 0)),
ROUNDUP(INDEX(GRID!$B$4:$BI$14,MATCH(M$7,GRID!$A$4:$A$14,0),MATCH(1,($U$2=GRID!$B$1:$BI$1)*(КАЛЕНДАРЬ!$AD4=GRID!$B$3:$BI$3),0))*(1-GRID!$B$69),0))</f>
        <v>30300</v>
      </c>
      <c r="N215" s="48">
        <f t="array" ref="N215">IF($I$2="Открытый тариф",
INDEX(GRID!$B$17:$BI$27,MATCH(M$7,GRID!$A$17:$A$27,0),MATCH(1,($U$2=GRID!$B$1:$BI$1)*(КАЛЕНДАРЬ!$AD4=GRID!$B$3:$BI$3), 0)),
ROUNDUP(INDEX(GRID!$B$17:$BI$27,MATCH(M$7,GRID!$A$17:$A$27,0),MATCH(1,($U$2=GRID!$B$1:$BI$1)*(КАЛЕНДАРЬ!$AD4=GRID!$B$3:$BI$3), 0))*(1-GRID!$B$69),0))</f>
        <v>32800</v>
      </c>
      <c r="O215" s="49">
        <f t="array" ref="O215">IF($I$2="Открытый тариф",
INDEX(GRID!$B$4:$BI$14,MATCH(O$7,GRID!$A$4:$A$14,0),MATCH(1,($U$2=GRID!$B$1:$BI$1)*(КАЛЕНДАРЬ!$AD4=GRID!$B$3:$BI$3), 0)),
ROUNDUP(INDEX(GRID!$B$4:$BI$14,MATCH(O$7,GRID!$A$4:$A$14,0),MATCH(1,($U$2=GRID!$B$1:$BI$1)*(КАЛЕНДАРЬ!$AD4=GRID!$B$3:$BI$3),0))*(1-GRID!$B$69),0))</f>
        <v>37300</v>
      </c>
      <c r="P215" s="49">
        <f t="array" ref="P215">IF($I$2="Открытый тариф",
INDEX(GRID!$B$17:$BI$27,MATCH(O$7,GRID!$A$17:$A$27,0),MATCH(1,($U$2=GRID!$B$1:$BI$1)*(КАЛЕНДАРЬ!$AD4=GRID!$B$3:$BI$3), 0)),
ROUNDUP(INDEX(GRID!$B$17:$BI$27,MATCH(O$7,GRID!$A$17:$A$27,0),MATCH(1,($U$2=GRID!$B$1:$BI$1)*(КАЛЕНДАРЬ!$AD4=GRID!$B$3:$BI$3), 0))*(1-GRID!$B$69),0))</f>
        <v>39800</v>
      </c>
      <c r="Q215" s="49" t="e">
        <f t="array" ref="Q215">IF($I$2="Открытый тариф",
INDEX(GRID!$B$4:$BI$14,MATCH(Q$7,GRID!$A$4:$A$14,0),MATCH(1,($U$2=GRID!$B$1:$BI$1)*(КАЛЕНДАРЬ!$AD4=GRID!$B$3:$BI$3), 0)),
ROUNDUP(INDEX(GRID!$B$4:$BI$14,MATCH(Q$7,GRID!$A$4:$A$14,0),MATCH(1,($U$2=GRID!$B$1:$BI$1)*(КАЛЕНДАРЬ!$AD4=GRID!$B$3:$BI$3),0))*(1-GRID!$B$69),0))</f>
        <v>#N/A</v>
      </c>
      <c r="R215" s="49" t="e">
        <f t="array" ref="R215">IF($I$2="Открытый тариф",
INDEX(GRID!$B$17:$BI$27,MATCH(Q$7,GRID!$A$17:$A$27,0),MATCH(1,($U$2=GRID!$B$1:$BI$1)*(КАЛЕНДАРЬ!$AD4=GRID!$B$3:$BI$3), 0)),
ROUNDUP(INDEX(GRID!$B$17:$BI$27,MATCH(Q$7,GRID!$A$17:$A$27,0),MATCH(1,($U$2=GRID!$B$1:$BI$1)*(КАЛЕНДАРЬ!$AD4=GRID!$B$3:$BI$3), 0))*(1-GRID!$B$69),0))</f>
        <v>#N/A</v>
      </c>
      <c r="S215" s="49" t="e">
        <f t="array" ref="S215">IF($I$2="Открытый тариф",
INDEX(GRID!$B$4:$BI$14,MATCH(S$7,GRID!$A$4:$A$14,0),MATCH(1,($U$2=GRID!$B$1:$BI$1)*(КАЛЕНДАРЬ!$AD4=GRID!$B$3:$BI$3), 0)),
ROUNDUP(INDEX(GRID!$B$4:$BI$14,MATCH(S$7,GRID!$A$4:$A$14,0),MATCH(1,($U$2=GRID!$B$1:$BI$1)*(КАЛЕНДАРЬ!$AD4=GRID!$B$3:$BI$3),0))*(1-GRID!$B$69),0))</f>
        <v>#N/A</v>
      </c>
      <c r="T215" s="49" t="e">
        <f t="array" ref="T215">IF($I$2="Открытый тариф",
INDEX(GRID!$B$17:$BI$27,MATCH(S$7,GRID!$A$17:$A$27,0),MATCH(1,($U$2=GRID!$B$1:$BI$1)*(КАЛЕНДАРЬ!$AD4=GRID!$B$3:$BI$3), 0)),
ROUNDUP(INDEX(GRID!$B$17:$BI$27,MATCH(S$7,GRID!$A$17:$A$27,0),MATCH(1,($U$2=GRID!$B$1:$BI$1)*(КАЛЕНДАРЬ!$AD4=GRID!$B$3:$BI$3), 0))*(1-GRID!$B$69),0))</f>
        <v>#N/A</v>
      </c>
      <c r="U215" s="49">
        <f t="array" ref="U215">IF($I$2="Открытый тариф",
INDEX(GRID!$B$4:$BI$14,MATCH(U$7,GRID!$A$4:$A$14,0),MATCH(1,($U$2=GRID!$B$1:$BI$1)*(КАЛЕНДАРЬ!$AD4=GRID!$B$3:$BI$3), 0)),
ROUNDUP(INDEX(GRID!$B$4:$BI$14,MATCH(U$7,GRID!$A$4:$A$14,0),MATCH(1,($U$2=GRID!$B$1:$BI$1)*(КАЛЕНДАРЬ!$AD4=GRID!$B$3:$BI$3),0))*(1-GRID!$B$69),0))</f>
        <v>58000</v>
      </c>
      <c r="V215" s="49">
        <f t="array" ref="V215">IF($I$2="Открытый тариф",
INDEX(GRID!$B$17:$BI$27,MATCH(U$7,GRID!$A$17:$A$27,0),MATCH(1,($U$2=GRID!$B$1:$BI$1)*(КАЛЕНДАРЬ!$AD4=GRID!$B$3:$BI$3), 0)),
ROUNDUP(INDEX(GRID!$B$17:$BI$27,MATCH(U$7,GRID!$A$17:$A$27,0),MATCH(1,($U$2=GRID!$B$1:$BI$1)*(КАЛЕНДАРЬ!$AD4=GRID!$B$3:$BI$3), 0))*(1-GRID!$B$69),0))</f>
        <v>60500</v>
      </c>
      <c r="W215" s="49">
        <f t="array" ref="W215">IF($I$2="Открытый тариф",
INDEX(GRID!$B$4:$BI$14,MATCH(W$7,GRID!$A$4:$A$14,0),MATCH(1,($U$2=GRID!$B$1:$BI$1)*(КАЛЕНДАРЬ!$AD4=GRID!$B$3:$BI$3), 0)),
ROUNDUP(INDEX(GRID!$B$4:$BI$14,MATCH(W$7,GRID!$A$4:$A$14,0),MATCH(1,($U$2=GRID!$B$1:$BI$1)*(КАЛЕНДАРЬ!$AD4=GRID!$B$3:$BI$3),0))*(1-GRID!$B$69),0))</f>
        <v>232000</v>
      </c>
      <c r="X215" s="49">
        <f t="array" ref="X215">IF($I$2="Открытый тариф",
INDEX(GRID!$B$17:$BI$27,MATCH(W$7,GRID!$A$17:$A$27,0),MATCH(1,($U$2=GRID!$B$1:$BI$1)*(КАЛЕНДАРЬ!$AD4=GRID!$B$3:$BI$3), 0)),
ROUNDUP(INDEX(GRID!$B$17:$BI$27,MATCH(W$7,GRID!$A$17:$A$27,0),MATCH(1,($U$2=GRID!$B$1:$BI$1)*(КАЛЕНДАРЬ!$AD4=GRID!$B$3:$BI$3), 0))*(1-GRID!$B$69),0))</f>
        <v>234500</v>
      </c>
    </row>
    <row r="216" spans="1:24" ht="12.75" hidden="1" customHeight="1" x14ac:dyDescent="0.2">
      <c r="A216" s="117" t="s">
        <v>46</v>
      </c>
      <c r="B216" s="117">
        <v>2</v>
      </c>
      <c r="C216" s="47" cm="1">
        <f t="array" ref="C216">IF($I$2="Открытый тариф",
INDEX(GRID!$B$4:$BI$14,MATCH(C$7,GRID!$A$4:$A$14,0),MATCH(1,($U$2=GRID!$B$1:$BI$1)*(КАЛЕНДАРЬ!$AD5=GRID!$B$3:$BI$3), 0)),
ROUNDUP(INDEX(GRID!$B$4:$BI$14,MATCH(C$7,GRID!$A$4:$A$14,0),MATCH(1,($U$2=GRID!$B$1:$BI$1)*(КАЛЕНДАРЬ!$AD5=GRID!$B$3:$BI$3),0))*(1-GRID!$B$69),0))</f>
        <v>21000</v>
      </c>
      <c r="D216" s="48">
        <f t="array" ref="D216">IF($I$2="Открытый тариф",
INDEX(GRID!$B$17:$BI$27,MATCH(C$7,GRID!$A$17:$A$27,0),MATCH(1,($U$2=GRID!$B$1:$BI$1)*(КАЛЕНДАРЬ!$AD5=GRID!$B$3:$BI$3), 0)),
ROUNDUP(INDEX(GRID!$B$17:$BI$27,MATCH(C$7,GRID!$A$17:$A$27,0),MATCH(1,($U$2=GRID!$B$1:$BI$1)*(КАЛЕНДАРЬ!$AD5=GRID!$B$3:$BI$3), 0))*(1-GRID!$B$69),0))</f>
        <v>23500</v>
      </c>
      <c r="E216" s="47">
        <f t="array" ref="E216">IF($I$2="Открытый тариф",
INDEX(GRID!$B$4:$BI$14,MATCH(E$7,GRID!$A$4:$A$14,0),MATCH(1,($U$2=GRID!$B$1:$BI$1)*(КАЛЕНДАРЬ!$AD5=GRID!$B$3:$BI$3), 0)),
ROUNDUP(INDEX(GRID!$B$4:$BI$14,MATCH(E$7,GRID!$A$4:$A$14,0),MATCH(1,($U$2=GRID!$B$1:$BI$1)*(КАЛЕНДАРЬ!$AD5=GRID!$B$3:$BI$3),0))*(1-GRID!$B$69),0))</f>
        <v>23200</v>
      </c>
      <c r="F216" s="48">
        <f t="array" ref="F216">IF($I$2="Открытый тариф",
INDEX(GRID!$B$17:$BI$27,MATCH(E$7,GRID!$A$17:$A$27,0),MATCH(1,($U$2=GRID!$B$1:$BI$1)*(КАЛЕНДАРЬ!$AD5=GRID!$B$3:$BI$3), 0)),
ROUNDUP(INDEX(GRID!$B$17:$BI$27,MATCH(E$7,GRID!$A$17:$A$27,0),MATCH(1,($U$2=GRID!$B$1:$BI$1)*(КАЛЕНДАРЬ!$AD5=GRID!$B$3:$BI$3), 0))*(1-GRID!$B$69),0))</f>
        <v>25700</v>
      </c>
      <c r="G216" s="47" t="e">
        <f t="array" ref="G216">IF($I$2="Открытый тариф",
INDEX(GRID!$B$4:$BI$14,MATCH(G$7,GRID!$A$4:$A$14,0),MATCH(1,($U$2=GRID!$B$1:$BI$1)*(КАЛЕНДАРЬ!$AD5=GRID!$B$3:$BI$3), 0)),
ROUNDUP(INDEX(GRID!$B$4:$BI$14,MATCH(G$7,GRID!$A$4:$A$14,0),MATCH(1,($U$2=GRID!$B$1:$BI$1)*(КАЛЕНДАРЬ!$AD5=GRID!$B$3:$BI$3),0))*(1-GRID!$B$69),0))</f>
        <v>#N/A</v>
      </c>
      <c r="H216" s="48" t="e">
        <f t="array" ref="H216">IF($I$2="Открытый тариф",
INDEX(GRID!$B$17:$BI$27,MATCH(G$7,GRID!$A$17:$A$27,0),MATCH(1,($U$2=GRID!$B$1:$BI$1)*(КАЛЕНДАРЬ!$AD5=GRID!$B$3:$BI$3), 0)),
ROUNDUP(INDEX(GRID!$B$17:$BI$27,MATCH(G$7,GRID!$A$17:$A$27,0),MATCH(1,($U$2=GRID!$B$1:$BI$1)*(КАЛЕНДАРЬ!$AD5=GRID!$B$3:$BI$3), 0))*(1-GRID!$B$69),0))</f>
        <v>#N/A</v>
      </c>
      <c r="I216" s="47" t="e">
        <f t="array" ref="I216">IF($I$2="Открытый тариф",
INDEX(GRID!$B$4:$BI$14,MATCH(I$7,GRID!$A$4:$A$14,0),MATCH(1,($U$2=GRID!$B$1:$BI$1)*(КАЛЕНДАРЬ!$AD5=GRID!$B$3:$BI$3), 0)),
ROUNDUP(INDEX(GRID!$B$4:$BI$14,MATCH(I$7,GRID!$A$4:$A$14,0),MATCH(1,($U$2=GRID!$B$1:$BI$1)*(КАЛЕНДАРЬ!$AD5=GRID!$B$3:$BI$3),0))*(1-GRID!$B$69),0))</f>
        <v>#N/A</v>
      </c>
      <c r="J216" s="48" t="e">
        <f t="array" ref="J216">IF($I$2="Открытый тариф",
INDEX(GRID!$B$17:$BI$27,MATCH(I$7,GRID!$A$17:$A$27,0),MATCH(1,($U$2=GRID!$B$1:$BI$1)*(КАЛЕНДАРЬ!$AD5=GRID!$B$3:$BI$3), 0)),
ROUNDUP(INDEX(GRID!$B$17:$BI$27,MATCH(I$7,GRID!$A$17:$A$27,0),MATCH(1,($U$2=GRID!$B$1:$BI$1)*(КАЛЕНДАРЬ!$AD5=GRID!$B$3:$BI$3), 0))*(1-GRID!$B$69),0))</f>
        <v>#N/A</v>
      </c>
      <c r="K216" s="47">
        <f t="array" ref="K216">IF($I$2="Открытый тариф",
INDEX(GRID!$B$4:$BI$14,MATCH(K$7,GRID!$A$4:$A$14,0),MATCH(1,($U$2=GRID!$B$1:$BI$1)*(КАЛЕНДАРЬ!$AD5=GRID!$B$3:$BI$3), 0)),
ROUNDUP(INDEX(GRID!$B$4:$BI$14,MATCH(K$7,GRID!$A$4:$A$14,0),MATCH(1,($U$2=GRID!$B$1:$BI$1)*(КАЛЕНДАРЬ!$AD5=GRID!$B$3:$BI$3),0))*(1-GRID!$B$69),0))</f>
        <v>31200</v>
      </c>
      <c r="L216" s="48">
        <f t="array" ref="L216">IF($I$2="Открытый тариф",
INDEX(GRID!$B$17:$BI$27,MATCH(K$7,GRID!$A$17:$A$27,0),MATCH(1,($U$2=GRID!$B$1:$BI$1)*(КАЛЕНДАРЬ!$AD5=GRID!$B$3:$BI$3), 0)),
ROUNDUP(INDEX(GRID!$B$17:$BI$27,MATCH(K$7,GRID!$A$17:$A$27,0),MATCH(1,($U$2=GRID!$B$1:$BI$1)*(КАЛЕНДАРЬ!$AD5=GRID!$B$3:$BI$3), 0))*(1-GRID!$B$69),0))</f>
        <v>33700</v>
      </c>
      <c r="M216" s="47">
        <f t="array" ref="M216">IF($I$2="Открытый тариф",
INDEX(GRID!$B$4:$BI$14,MATCH(M$7,GRID!$A$4:$A$14,0),MATCH(1,($U$2=GRID!$B$1:$BI$1)*(КАЛЕНДАРЬ!$AD5=GRID!$B$3:$BI$3), 0)),
ROUNDUP(INDEX(GRID!$B$4:$BI$14,MATCH(M$7,GRID!$A$4:$A$14,0),MATCH(1,($U$2=GRID!$B$1:$BI$1)*(КАЛЕНДАРЬ!$AD5=GRID!$B$3:$BI$3),0))*(1-GRID!$B$69),0))</f>
        <v>34400</v>
      </c>
      <c r="N216" s="48">
        <f t="array" ref="N216">IF($I$2="Открытый тариф",
INDEX(GRID!$B$17:$BI$27,MATCH(M$7,GRID!$A$17:$A$27,0),MATCH(1,($U$2=GRID!$B$1:$BI$1)*(КАЛЕНДАРЬ!$AD5=GRID!$B$3:$BI$3), 0)),
ROUNDUP(INDEX(GRID!$B$17:$BI$27,MATCH(M$7,GRID!$A$17:$A$27,0),MATCH(1,($U$2=GRID!$B$1:$BI$1)*(КАЛЕНДАРЬ!$AD5=GRID!$B$3:$BI$3), 0))*(1-GRID!$B$69),0))</f>
        <v>36900</v>
      </c>
      <c r="O216" s="49">
        <f t="array" ref="O216">IF($I$2="Открытый тариф",
INDEX(GRID!$B$4:$BI$14,MATCH(O$7,GRID!$A$4:$A$14,0),MATCH(1,($U$2=GRID!$B$1:$BI$1)*(КАЛЕНДАРЬ!$AD5=GRID!$B$3:$BI$3), 0)),
ROUNDUP(INDEX(GRID!$B$4:$BI$14,MATCH(O$7,GRID!$A$4:$A$14,0),MATCH(1,($U$2=GRID!$B$1:$BI$1)*(КАЛЕНДАРЬ!$AD5=GRID!$B$3:$BI$3),0))*(1-GRID!$B$69),0))</f>
        <v>41100</v>
      </c>
      <c r="P216" s="49">
        <f t="array" ref="P216">IF($I$2="Открытый тариф",
INDEX(GRID!$B$17:$BI$27,MATCH(O$7,GRID!$A$17:$A$27,0),MATCH(1,($U$2=GRID!$B$1:$BI$1)*(КАЛЕНДАРЬ!$AD5=GRID!$B$3:$BI$3), 0)),
ROUNDUP(INDEX(GRID!$B$17:$BI$27,MATCH(O$7,GRID!$A$17:$A$27,0),MATCH(1,($U$2=GRID!$B$1:$BI$1)*(КАЛЕНДАРЬ!$AD5=GRID!$B$3:$BI$3), 0))*(1-GRID!$B$69),0))</f>
        <v>43600</v>
      </c>
      <c r="Q216" s="49" t="e">
        <f t="array" ref="Q216">IF($I$2="Открытый тариф",
INDEX(GRID!$B$4:$BI$14,MATCH(Q$7,GRID!$A$4:$A$14,0),MATCH(1,($U$2=GRID!$B$1:$BI$1)*(КАЛЕНДАРЬ!$AD5=GRID!$B$3:$BI$3), 0)),
ROUNDUP(INDEX(GRID!$B$4:$BI$14,MATCH(Q$7,GRID!$A$4:$A$14,0),MATCH(1,($U$2=GRID!$B$1:$BI$1)*(КАЛЕНДАРЬ!$AD5=GRID!$B$3:$BI$3),0))*(1-GRID!$B$69),0))</f>
        <v>#N/A</v>
      </c>
      <c r="R216" s="49" t="e">
        <f t="array" ref="R216">IF($I$2="Открытый тариф",
INDEX(GRID!$B$17:$BI$27,MATCH(Q$7,GRID!$A$17:$A$27,0),MATCH(1,($U$2=GRID!$B$1:$BI$1)*(КАЛЕНДАРЬ!$AD5=GRID!$B$3:$BI$3), 0)),
ROUNDUP(INDEX(GRID!$B$17:$BI$27,MATCH(Q$7,GRID!$A$17:$A$27,0),MATCH(1,($U$2=GRID!$B$1:$BI$1)*(КАЛЕНДАРЬ!$AD5=GRID!$B$3:$BI$3), 0))*(1-GRID!$B$69),0))</f>
        <v>#N/A</v>
      </c>
      <c r="S216" s="49" t="e">
        <f t="array" ref="S216">IF($I$2="Открытый тариф",
INDEX(GRID!$B$4:$BI$14,MATCH(S$7,GRID!$A$4:$A$14,0),MATCH(1,($U$2=GRID!$B$1:$BI$1)*(КАЛЕНДАРЬ!$AD5=GRID!$B$3:$BI$3), 0)),
ROUNDUP(INDEX(GRID!$B$4:$BI$14,MATCH(S$7,GRID!$A$4:$A$14,0),MATCH(1,($U$2=GRID!$B$1:$BI$1)*(КАЛЕНДАРЬ!$AD5=GRID!$B$3:$BI$3),0))*(1-GRID!$B$69),0))</f>
        <v>#N/A</v>
      </c>
      <c r="T216" s="49" t="e">
        <f t="array" ref="T216">IF($I$2="Открытый тариф",
INDEX(GRID!$B$17:$BI$27,MATCH(S$7,GRID!$A$17:$A$27,0),MATCH(1,($U$2=GRID!$B$1:$BI$1)*(КАЛЕНДАРЬ!$AD5=GRID!$B$3:$BI$3), 0)),
ROUNDUP(INDEX(GRID!$B$17:$BI$27,MATCH(S$7,GRID!$A$17:$A$27,0),MATCH(1,($U$2=GRID!$B$1:$BI$1)*(КАЛЕНДАРЬ!$AD5=GRID!$B$3:$BI$3), 0))*(1-GRID!$B$69),0))</f>
        <v>#N/A</v>
      </c>
      <c r="U216" s="49">
        <f t="array" ref="U216">IF($I$2="Открытый тариф",
INDEX(GRID!$B$4:$BI$14,MATCH(U$7,GRID!$A$4:$A$14,0),MATCH(1,($U$2=GRID!$B$1:$BI$1)*(КАЛЕНДАРЬ!$AD5=GRID!$B$3:$BI$3), 0)),
ROUNDUP(INDEX(GRID!$B$4:$BI$14,MATCH(U$7,GRID!$A$4:$A$14,0),MATCH(1,($U$2=GRID!$B$1:$BI$1)*(КАЛЕНДАРЬ!$AD5=GRID!$B$3:$BI$3),0))*(1-GRID!$B$69),0))</f>
        <v>64000</v>
      </c>
      <c r="V216" s="49">
        <f t="array" ref="V216">IF($I$2="Открытый тариф",
INDEX(GRID!$B$17:$BI$27,MATCH(U$7,GRID!$A$17:$A$27,0),MATCH(1,($U$2=GRID!$B$1:$BI$1)*(КАЛЕНДАРЬ!$AD5=GRID!$B$3:$BI$3), 0)),
ROUNDUP(INDEX(GRID!$B$17:$BI$27,MATCH(U$7,GRID!$A$17:$A$27,0),MATCH(1,($U$2=GRID!$B$1:$BI$1)*(КАЛЕНДАРЬ!$AD5=GRID!$B$3:$BI$3), 0))*(1-GRID!$B$69),0))</f>
        <v>66500</v>
      </c>
      <c r="W216" s="49">
        <f t="array" ref="W216">IF($I$2="Открытый тариф",
INDEX(GRID!$B$4:$BI$14,MATCH(W$7,GRID!$A$4:$A$14,0),MATCH(1,($U$2=GRID!$B$1:$BI$1)*(КАЛЕНДАРЬ!$AD5=GRID!$B$3:$BI$3), 0)),
ROUNDUP(INDEX(GRID!$B$4:$BI$14,MATCH(W$7,GRID!$A$4:$A$14,0),MATCH(1,($U$2=GRID!$B$1:$BI$1)*(КАЛЕНДАРЬ!$AD5=GRID!$B$3:$BI$3),0))*(1-GRID!$B$69),0))</f>
        <v>250000</v>
      </c>
      <c r="X216" s="49">
        <f t="array" ref="X216">IF($I$2="Открытый тариф",
INDEX(GRID!$B$17:$BI$27,MATCH(W$7,GRID!$A$17:$A$27,0),MATCH(1,($U$2=GRID!$B$1:$BI$1)*(КАЛЕНДАРЬ!$AD5=GRID!$B$3:$BI$3), 0)),
ROUNDUP(INDEX(GRID!$B$17:$BI$27,MATCH(W$7,GRID!$A$17:$A$27,0),MATCH(1,($U$2=GRID!$B$1:$BI$1)*(КАЛЕНДАРЬ!$AD5=GRID!$B$3:$BI$3), 0))*(1-GRID!$B$69),0))</f>
        <v>252500</v>
      </c>
    </row>
    <row r="217" spans="1:24" ht="12.75" hidden="1" customHeight="1" x14ac:dyDescent="0.2">
      <c r="A217" s="117" t="s">
        <v>47</v>
      </c>
      <c r="B217" s="117">
        <v>3</v>
      </c>
      <c r="C217" s="47" cm="1">
        <f t="array" ref="C217">IF($I$2="Открытый тариф",
INDEX(GRID!$B$4:$BI$14,MATCH(C$7,GRID!$A$4:$A$14,0),MATCH(1,($U$2=GRID!$B$1:$BI$1)*(КАЛЕНДАРЬ!$AD6=GRID!$B$3:$BI$3), 0)),
ROUNDUP(INDEX(GRID!$B$4:$BI$14,MATCH(C$7,GRID!$A$4:$A$14,0),MATCH(1,($U$2=GRID!$B$1:$BI$1)*(КАЛЕНДАРЬ!$AD6=GRID!$B$3:$BI$3),0))*(1-GRID!$B$69),0))</f>
        <v>21000</v>
      </c>
      <c r="D217" s="48">
        <f t="array" ref="D217">IF($I$2="Открытый тариф",
INDEX(GRID!$B$17:$BI$27,MATCH(C$7,GRID!$A$17:$A$27,0),MATCH(1,($U$2=GRID!$B$1:$BI$1)*(КАЛЕНДАРЬ!$AD6=GRID!$B$3:$BI$3), 0)),
ROUNDUP(INDEX(GRID!$B$17:$BI$27,MATCH(C$7,GRID!$A$17:$A$27,0),MATCH(1,($U$2=GRID!$B$1:$BI$1)*(КАЛЕНДАРЬ!$AD6=GRID!$B$3:$BI$3), 0))*(1-GRID!$B$69),0))</f>
        <v>23500</v>
      </c>
      <c r="E217" s="47">
        <f t="array" ref="E217">IF($I$2="Открытый тариф",
INDEX(GRID!$B$4:$BI$14,MATCH(E$7,GRID!$A$4:$A$14,0),MATCH(1,($U$2=GRID!$B$1:$BI$1)*(КАЛЕНДАРЬ!$AD6=GRID!$B$3:$BI$3), 0)),
ROUNDUP(INDEX(GRID!$B$4:$BI$14,MATCH(E$7,GRID!$A$4:$A$14,0),MATCH(1,($U$2=GRID!$B$1:$BI$1)*(КАЛЕНДАРЬ!$AD6=GRID!$B$3:$BI$3),0))*(1-GRID!$B$69),0))</f>
        <v>23200</v>
      </c>
      <c r="F217" s="48">
        <f t="array" ref="F217">IF($I$2="Открытый тариф",
INDEX(GRID!$B$17:$BI$27,MATCH(E$7,GRID!$A$17:$A$27,0),MATCH(1,($U$2=GRID!$B$1:$BI$1)*(КАЛЕНДАРЬ!$AD6=GRID!$B$3:$BI$3), 0)),
ROUNDUP(INDEX(GRID!$B$17:$BI$27,MATCH(E$7,GRID!$A$17:$A$27,0),MATCH(1,($U$2=GRID!$B$1:$BI$1)*(КАЛЕНДАРЬ!$AD6=GRID!$B$3:$BI$3), 0))*(1-GRID!$B$69),0))</f>
        <v>25700</v>
      </c>
      <c r="G217" s="47" t="e">
        <f t="array" ref="G217">IF($I$2="Открытый тариф",
INDEX(GRID!$B$4:$BI$14,MATCH(G$7,GRID!$A$4:$A$14,0),MATCH(1,($U$2=GRID!$B$1:$BI$1)*(КАЛЕНДАРЬ!$AD6=GRID!$B$3:$BI$3), 0)),
ROUNDUP(INDEX(GRID!$B$4:$BI$14,MATCH(G$7,GRID!$A$4:$A$14,0),MATCH(1,($U$2=GRID!$B$1:$BI$1)*(КАЛЕНДАРЬ!$AD6=GRID!$B$3:$BI$3),0))*(1-GRID!$B$69),0))</f>
        <v>#N/A</v>
      </c>
      <c r="H217" s="48" t="e">
        <f t="array" ref="H217">IF($I$2="Открытый тариф",
INDEX(GRID!$B$17:$BI$27,MATCH(G$7,GRID!$A$17:$A$27,0),MATCH(1,($U$2=GRID!$B$1:$BI$1)*(КАЛЕНДАРЬ!$AD6=GRID!$B$3:$BI$3), 0)),
ROUNDUP(INDEX(GRID!$B$17:$BI$27,MATCH(G$7,GRID!$A$17:$A$27,0),MATCH(1,($U$2=GRID!$B$1:$BI$1)*(КАЛЕНДАРЬ!$AD6=GRID!$B$3:$BI$3), 0))*(1-GRID!$B$69),0))</f>
        <v>#N/A</v>
      </c>
      <c r="I217" s="47" t="e">
        <f t="array" ref="I217">IF($I$2="Открытый тариф",
INDEX(GRID!$B$4:$BI$14,MATCH(I$7,GRID!$A$4:$A$14,0),MATCH(1,($U$2=GRID!$B$1:$BI$1)*(КАЛЕНДАРЬ!$AD6=GRID!$B$3:$BI$3), 0)),
ROUNDUP(INDEX(GRID!$B$4:$BI$14,MATCH(I$7,GRID!$A$4:$A$14,0),MATCH(1,($U$2=GRID!$B$1:$BI$1)*(КАЛЕНДАРЬ!$AD6=GRID!$B$3:$BI$3),0))*(1-GRID!$B$69),0))</f>
        <v>#N/A</v>
      </c>
      <c r="J217" s="48" t="e">
        <f t="array" ref="J217">IF($I$2="Открытый тариф",
INDEX(GRID!$B$17:$BI$27,MATCH(I$7,GRID!$A$17:$A$27,0),MATCH(1,($U$2=GRID!$B$1:$BI$1)*(КАЛЕНДАРЬ!$AD6=GRID!$B$3:$BI$3), 0)),
ROUNDUP(INDEX(GRID!$B$17:$BI$27,MATCH(I$7,GRID!$A$17:$A$27,0),MATCH(1,($U$2=GRID!$B$1:$BI$1)*(КАЛЕНДАРЬ!$AD6=GRID!$B$3:$BI$3), 0))*(1-GRID!$B$69),0))</f>
        <v>#N/A</v>
      </c>
      <c r="K217" s="47">
        <f t="array" ref="K217">IF($I$2="Открытый тариф",
INDEX(GRID!$B$4:$BI$14,MATCH(K$7,GRID!$A$4:$A$14,0),MATCH(1,($U$2=GRID!$B$1:$BI$1)*(КАЛЕНДАРЬ!$AD6=GRID!$B$3:$BI$3), 0)),
ROUNDUP(INDEX(GRID!$B$4:$BI$14,MATCH(K$7,GRID!$A$4:$A$14,0),MATCH(1,($U$2=GRID!$B$1:$BI$1)*(КАЛЕНДАРЬ!$AD6=GRID!$B$3:$BI$3),0))*(1-GRID!$B$69),0))</f>
        <v>31200</v>
      </c>
      <c r="L217" s="48">
        <f t="array" ref="L217">IF($I$2="Открытый тариф",
INDEX(GRID!$B$17:$BI$27,MATCH(K$7,GRID!$A$17:$A$27,0),MATCH(1,($U$2=GRID!$B$1:$BI$1)*(КАЛЕНДАРЬ!$AD6=GRID!$B$3:$BI$3), 0)),
ROUNDUP(INDEX(GRID!$B$17:$BI$27,MATCH(K$7,GRID!$A$17:$A$27,0),MATCH(1,($U$2=GRID!$B$1:$BI$1)*(КАЛЕНДАРЬ!$AD6=GRID!$B$3:$BI$3), 0))*(1-GRID!$B$69),0))</f>
        <v>33700</v>
      </c>
      <c r="M217" s="47">
        <f t="array" ref="M217">IF($I$2="Открытый тариф",
INDEX(GRID!$B$4:$BI$14,MATCH(M$7,GRID!$A$4:$A$14,0),MATCH(1,($U$2=GRID!$B$1:$BI$1)*(КАЛЕНДАРЬ!$AD6=GRID!$B$3:$BI$3), 0)),
ROUNDUP(INDEX(GRID!$B$4:$BI$14,MATCH(M$7,GRID!$A$4:$A$14,0),MATCH(1,($U$2=GRID!$B$1:$BI$1)*(КАЛЕНДАРЬ!$AD6=GRID!$B$3:$BI$3),0))*(1-GRID!$B$69),0))</f>
        <v>34400</v>
      </c>
      <c r="N217" s="48">
        <f t="array" ref="N217">IF($I$2="Открытый тариф",
INDEX(GRID!$B$17:$BI$27,MATCH(M$7,GRID!$A$17:$A$27,0),MATCH(1,($U$2=GRID!$B$1:$BI$1)*(КАЛЕНДАРЬ!$AD6=GRID!$B$3:$BI$3), 0)),
ROUNDUP(INDEX(GRID!$B$17:$BI$27,MATCH(M$7,GRID!$A$17:$A$27,0),MATCH(1,($U$2=GRID!$B$1:$BI$1)*(КАЛЕНДАРЬ!$AD6=GRID!$B$3:$BI$3), 0))*(1-GRID!$B$69),0))</f>
        <v>36900</v>
      </c>
      <c r="O217" s="49">
        <f t="array" ref="O217">IF($I$2="Открытый тариф",
INDEX(GRID!$B$4:$BI$14,MATCH(O$7,GRID!$A$4:$A$14,0),MATCH(1,($U$2=GRID!$B$1:$BI$1)*(КАЛЕНДАРЬ!$AD6=GRID!$B$3:$BI$3), 0)),
ROUNDUP(INDEX(GRID!$B$4:$BI$14,MATCH(O$7,GRID!$A$4:$A$14,0),MATCH(1,($U$2=GRID!$B$1:$BI$1)*(КАЛЕНДАРЬ!$AD6=GRID!$B$3:$BI$3),0))*(1-GRID!$B$69),0))</f>
        <v>41100</v>
      </c>
      <c r="P217" s="49">
        <f t="array" ref="P217">IF($I$2="Открытый тариф",
INDEX(GRID!$B$17:$BI$27,MATCH(O$7,GRID!$A$17:$A$27,0),MATCH(1,($U$2=GRID!$B$1:$BI$1)*(КАЛЕНДАРЬ!$AD6=GRID!$B$3:$BI$3), 0)),
ROUNDUP(INDEX(GRID!$B$17:$BI$27,MATCH(O$7,GRID!$A$17:$A$27,0),MATCH(1,($U$2=GRID!$B$1:$BI$1)*(КАЛЕНДАРЬ!$AD6=GRID!$B$3:$BI$3), 0))*(1-GRID!$B$69),0))</f>
        <v>43600</v>
      </c>
      <c r="Q217" s="49" t="e">
        <f t="array" ref="Q217">IF($I$2="Открытый тариф",
INDEX(GRID!$B$4:$BI$14,MATCH(Q$7,GRID!$A$4:$A$14,0),MATCH(1,($U$2=GRID!$B$1:$BI$1)*(КАЛЕНДАРЬ!$AD6=GRID!$B$3:$BI$3), 0)),
ROUNDUP(INDEX(GRID!$B$4:$BI$14,MATCH(Q$7,GRID!$A$4:$A$14,0),MATCH(1,($U$2=GRID!$B$1:$BI$1)*(КАЛЕНДАРЬ!$AD6=GRID!$B$3:$BI$3),0))*(1-GRID!$B$69),0))</f>
        <v>#N/A</v>
      </c>
      <c r="R217" s="49" t="e">
        <f t="array" ref="R217">IF($I$2="Открытый тариф",
INDEX(GRID!$B$17:$BI$27,MATCH(Q$7,GRID!$A$17:$A$27,0),MATCH(1,($U$2=GRID!$B$1:$BI$1)*(КАЛЕНДАРЬ!$AD6=GRID!$B$3:$BI$3), 0)),
ROUNDUP(INDEX(GRID!$B$17:$BI$27,MATCH(Q$7,GRID!$A$17:$A$27,0),MATCH(1,($U$2=GRID!$B$1:$BI$1)*(КАЛЕНДАРЬ!$AD6=GRID!$B$3:$BI$3), 0))*(1-GRID!$B$69),0))</f>
        <v>#N/A</v>
      </c>
      <c r="S217" s="49" t="e">
        <f t="array" ref="S217">IF($I$2="Открытый тариф",
INDEX(GRID!$B$4:$BI$14,MATCH(S$7,GRID!$A$4:$A$14,0),MATCH(1,($U$2=GRID!$B$1:$BI$1)*(КАЛЕНДАРЬ!$AD6=GRID!$B$3:$BI$3), 0)),
ROUNDUP(INDEX(GRID!$B$4:$BI$14,MATCH(S$7,GRID!$A$4:$A$14,0),MATCH(1,($U$2=GRID!$B$1:$BI$1)*(КАЛЕНДАРЬ!$AD6=GRID!$B$3:$BI$3),0))*(1-GRID!$B$69),0))</f>
        <v>#N/A</v>
      </c>
      <c r="T217" s="49" t="e">
        <f t="array" ref="T217">IF($I$2="Открытый тариф",
INDEX(GRID!$B$17:$BI$27,MATCH(S$7,GRID!$A$17:$A$27,0),MATCH(1,($U$2=GRID!$B$1:$BI$1)*(КАЛЕНДАРЬ!$AD6=GRID!$B$3:$BI$3), 0)),
ROUNDUP(INDEX(GRID!$B$17:$BI$27,MATCH(S$7,GRID!$A$17:$A$27,0),MATCH(1,($U$2=GRID!$B$1:$BI$1)*(КАЛЕНДАРЬ!$AD6=GRID!$B$3:$BI$3), 0))*(1-GRID!$B$69),0))</f>
        <v>#N/A</v>
      </c>
      <c r="U217" s="49">
        <f t="array" ref="U217">IF($I$2="Открытый тариф",
INDEX(GRID!$B$4:$BI$14,MATCH(U$7,GRID!$A$4:$A$14,0),MATCH(1,($U$2=GRID!$B$1:$BI$1)*(КАЛЕНДАРЬ!$AD6=GRID!$B$3:$BI$3), 0)),
ROUNDUP(INDEX(GRID!$B$4:$BI$14,MATCH(U$7,GRID!$A$4:$A$14,0),MATCH(1,($U$2=GRID!$B$1:$BI$1)*(КАЛЕНДАРЬ!$AD6=GRID!$B$3:$BI$3),0))*(1-GRID!$B$69),0))</f>
        <v>64000</v>
      </c>
      <c r="V217" s="49">
        <f t="array" ref="V217">IF($I$2="Открытый тариф",
INDEX(GRID!$B$17:$BI$27,MATCH(U$7,GRID!$A$17:$A$27,0),MATCH(1,($U$2=GRID!$B$1:$BI$1)*(КАЛЕНДАРЬ!$AD6=GRID!$B$3:$BI$3), 0)),
ROUNDUP(INDEX(GRID!$B$17:$BI$27,MATCH(U$7,GRID!$A$17:$A$27,0),MATCH(1,($U$2=GRID!$B$1:$BI$1)*(КАЛЕНДАРЬ!$AD6=GRID!$B$3:$BI$3), 0))*(1-GRID!$B$69),0))</f>
        <v>66500</v>
      </c>
      <c r="W217" s="49">
        <f t="array" ref="W217">IF($I$2="Открытый тариф",
INDEX(GRID!$B$4:$BI$14,MATCH(W$7,GRID!$A$4:$A$14,0),MATCH(1,($U$2=GRID!$B$1:$BI$1)*(КАЛЕНДАРЬ!$AD6=GRID!$B$3:$BI$3), 0)),
ROUNDUP(INDEX(GRID!$B$4:$BI$14,MATCH(W$7,GRID!$A$4:$A$14,0),MATCH(1,($U$2=GRID!$B$1:$BI$1)*(КАЛЕНДАРЬ!$AD6=GRID!$B$3:$BI$3),0))*(1-GRID!$B$69),0))</f>
        <v>250000</v>
      </c>
      <c r="X217" s="49">
        <f t="array" ref="X217">IF($I$2="Открытый тариф",
INDEX(GRID!$B$17:$BI$27,MATCH(W$7,GRID!$A$17:$A$27,0),MATCH(1,($U$2=GRID!$B$1:$BI$1)*(КАЛЕНДАРЬ!$AD6=GRID!$B$3:$BI$3), 0)),
ROUNDUP(INDEX(GRID!$B$17:$BI$27,MATCH(W$7,GRID!$A$17:$A$27,0),MATCH(1,($U$2=GRID!$B$1:$BI$1)*(КАЛЕНДАРЬ!$AD6=GRID!$B$3:$BI$3), 0))*(1-GRID!$B$69),0))</f>
        <v>252500</v>
      </c>
    </row>
    <row r="218" spans="1:24" ht="12.75" hidden="1" customHeight="1" x14ac:dyDescent="0.2">
      <c r="A218" s="117" t="s">
        <v>48</v>
      </c>
      <c r="B218" s="117">
        <v>4</v>
      </c>
      <c r="C218" s="47" cm="1">
        <f t="array" ref="C218">IF($I$2="Открытый тариф",
INDEX(GRID!$B$4:$BI$14,MATCH(C$7,GRID!$A$4:$A$14,0),MATCH(1,($U$2=GRID!$B$1:$BI$1)*(КАЛЕНДАРЬ!$AD7=GRID!$B$3:$BI$3), 0)),
ROUNDUP(INDEX(GRID!$B$4:$BI$14,MATCH(C$7,GRID!$A$4:$A$14,0),MATCH(1,($U$2=GRID!$B$1:$BI$1)*(КАЛЕНДАРЬ!$AD7=GRID!$B$3:$BI$3),0))*(1-GRID!$B$69),0))</f>
        <v>21000</v>
      </c>
      <c r="D218" s="48">
        <f t="array" ref="D218">IF($I$2="Открытый тариф",
INDEX(GRID!$B$17:$BI$27,MATCH(C$7,GRID!$A$17:$A$27,0),MATCH(1,($U$2=GRID!$B$1:$BI$1)*(КАЛЕНДАРЬ!$AD7=GRID!$B$3:$BI$3), 0)),
ROUNDUP(INDEX(GRID!$B$17:$BI$27,MATCH(C$7,GRID!$A$17:$A$27,0),MATCH(1,($U$2=GRID!$B$1:$BI$1)*(КАЛЕНДАРЬ!$AD7=GRID!$B$3:$BI$3), 0))*(1-GRID!$B$69),0))</f>
        <v>23500</v>
      </c>
      <c r="E218" s="47">
        <f t="array" ref="E218">IF($I$2="Открытый тариф",
INDEX(GRID!$B$4:$BI$14,MATCH(E$7,GRID!$A$4:$A$14,0),MATCH(1,($U$2=GRID!$B$1:$BI$1)*(КАЛЕНДАРЬ!$AD7=GRID!$B$3:$BI$3), 0)),
ROUNDUP(INDEX(GRID!$B$4:$BI$14,MATCH(E$7,GRID!$A$4:$A$14,0),MATCH(1,($U$2=GRID!$B$1:$BI$1)*(КАЛЕНДАРЬ!$AD7=GRID!$B$3:$BI$3),0))*(1-GRID!$B$69),0))</f>
        <v>23200</v>
      </c>
      <c r="F218" s="48">
        <f t="array" ref="F218">IF($I$2="Открытый тариф",
INDEX(GRID!$B$17:$BI$27,MATCH(E$7,GRID!$A$17:$A$27,0),MATCH(1,($U$2=GRID!$B$1:$BI$1)*(КАЛЕНДАРЬ!$AD7=GRID!$B$3:$BI$3), 0)),
ROUNDUP(INDEX(GRID!$B$17:$BI$27,MATCH(E$7,GRID!$A$17:$A$27,0),MATCH(1,($U$2=GRID!$B$1:$BI$1)*(КАЛЕНДАРЬ!$AD7=GRID!$B$3:$BI$3), 0))*(1-GRID!$B$69),0))</f>
        <v>25700</v>
      </c>
      <c r="G218" s="47" t="e">
        <f t="array" ref="G218">IF($I$2="Открытый тариф",
INDEX(GRID!$B$4:$BI$14,MATCH(G$7,GRID!$A$4:$A$14,0),MATCH(1,($U$2=GRID!$B$1:$BI$1)*(КАЛЕНДАРЬ!$AD7=GRID!$B$3:$BI$3), 0)),
ROUNDUP(INDEX(GRID!$B$4:$BI$14,MATCH(G$7,GRID!$A$4:$A$14,0),MATCH(1,($U$2=GRID!$B$1:$BI$1)*(КАЛЕНДАРЬ!$AD7=GRID!$B$3:$BI$3),0))*(1-GRID!$B$69),0))</f>
        <v>#N/A</v>
      </c>
      <c r="H218" s="48" t="e">
        <f t="array" ref="H218">IF($I$2="Открытый тариф",
INDEX(GRID!$B$17:$BI$27,MATCH(G$7,GRID!$A$17:$A$27,0),MATCH(1,($U$2=GRID!$B$1:$BI$1)*(КАЛЕНДАРЬ!$AD7=GRID!$B$3:$BI$3), 0)),
ROUNDUP(INDEX(GRID!$B$17:$BI$27,MATCH(G$7,GRID!$A$17:$A$27,0),MATCH(1,($U$2=GRID!$B$1:$BI$1)*(КАЛЕНДАРЬ!$AD7=GRID!$B$3:$BI$3), 0))*(1-GRID!$B$69),0))</f>
        <v>#N/A</v>
      </c>
      <c r="I218" s="47" t="e">
        <f t="array" ref="I218">IF($I$2="Открытый тариф",
INDEX(GRID!$B$4:$BI$14,MATCH(I$7,GRID!$A$4:$A$14,0),MATCH(1,($U$2=GRID!$B$1:$BI$1)*(КАЛЕНДАРЬ!$AD7=GRID!$B$3:$BI$3), 0)),
ROUNDUP(INDEX(GRID!$B$4:$BI$14,MATCH(I$7,GRID!$A$4:$A$14,0),MATCH(1,($U$2=GRID!$B$1:$BI$1)*(КАЛЕНДАРЬ!$AD7=GRID!$B$3:$BI$3),0))*(1-GRID!$B$69),0))</f>
        <v>#N/A</v>
      </c>
      <c r="J218" s="48" t="e">
        <f t="array" ref="J218">IF($I$2="Открытый тариф",
INDEX(GRID!$B$17:$BI$27,MATCH(I$7,GRID!$A$17:$A$27,0),MATCH(1,($U$2=GRID!$B$1:$BI$1)*(КАЛЕНДАРЬ!$AD7=GRID!$B$3:$BI$3), 0)),
ROUNDUP(INDEX(GRID!$B$17:$BI$27,MATCH(I$7,GRID!$A$17:$A$27,0),MATCH(1,($U$2=GRID!$B$1:$BI$1)*(КАЛЕНДАРЬ!$AD7=GRID!$B$3:$BI$3), 0))*(1-GRID!$B$69),0))</f>
        <v>#N/A</v>
      </c>
      <c r="K218" s="47">
        <f t="array" ref="K218">IF($I$2="Открытый тариф",
INDEX(GRID!$B$4:$BI$14,MATCH(K$7,GRID!$A$4:$A$14,0),MATCH(1,($U$2=GRID!$B$1:$BI$1)*(КАЛЕНДАРЬ!$AD7=GRID!$B$3:$BI$3), 0)),
ROUNDUP(INDEX(GRID!$B$4:$BI$14,MATCH(K$7,GRID!$A$4:$A$14,0),MATCH(1,($U$2=GRID!$B$1:$BI$1)*(КАЛЕНДАРЬ!$AD7=GRID!$B$3:$BI$3),0))*(1-GRID!$B$69),0))</f>
        <v>31200</v>
      </c>
      <c r="L218" s="48">
        <f t="array" ref="L218">IF($I$2="Открытый тариф",
INDEX(GRID!$B$17:$BI$27,MATCH(K$7,GRID!$A$17:$A$27,0),MATCH(1,($U$2=GRID!$B$1:$BI$1)*(КАЛЕНДАРЬ!$AD7=GRID!$B$3:$BI$3), 0)),
ROUNDUP(INDEX(GRID!$B$17:$BI$27,MATCH(K$7,GRID!$A$17:$A$27,0),MATCH(1,($U$2=GRID!$B$1:$BI$1)*(КАЛЕНДАРЬ!$AD7=GRID!$B$3:$BI$3), 0))*(1-GRID!$B$69),0))</f>
        <v>33700</v>
      </c>
      <c r="M218" s="47">
        <f t="array" ref="M218">IF($I$2="Открытый тариф",
INDEX(GRID!$B$4:$BI$14,MATCH(M$7,GRID!$A$4:$A$14,0),MATCH(1,($U$2=GRID!$B$1:$BI$1)*(КАЛЕНДАРЬ!$AD7=GRID!$B$3:$BI$3), 0)),
ROUNDUP(INDEX(GRID!$B$4:$BI$14,MATCH(M$7,GRID!$A$4:$A$14,0),MATCH(1,($U$2=GRID!$B$1:$BI$1)*(КАЛЕНДАРЬ!$AD7=GRID!$B$3:$BI$3),0))*(1-GRID!$B$69),0))</f>
        <v>34400</v>
      </c>
      <c r="N218" s="48">
        <f t="array" ref="N218">IF($I$2="Открытый тариф",
INDEX(GRID!$B$17:$BI$27,MATCH(M$7,GRID!$A$17:$A$27,0),MATCH(1,($U$2=GRID!$B$1:$BI$1)*(КАЛЕНДАРЬ!$AD7=GRID!$B$3:$BI$3), 0)),
ROUNDUP(INDEX(GRID!$B$17:$BI$27,MATCH(M$7,GRID!$A$17:$A$27,0),MATCH(1,($U$2=GRID!$B$1:$BI$1)*(КАЛЕНДАРЬ!$AD7=GRID!$B$3:$BI$3), 0))*(1-GRID!$B$69),0))</f>
        <v>36900</v>
      </c>
      <c r="O218" s="49">
        <f t="array" ref="O218">IF($I$2="Открытый тариф",
INDEX(GRID!$B$4:$BI$14,MATCH(O$7,GRID!$A$4:$A$14,0),MATCH(1,($U$2=GRID!$B$1:$BI$1)*(КАЛЕНДАРЬ!$AD7=GRID!$B$3:$BI$3), 0)),
ROUNDUP(INDEX(GRID!$B$4:$BI$14,MATCH(O$7,GRID!$A$4:$A$14,0),MATCH(1,($U$2=GRID!$B$1:$BI$1)*(КАЛЕНДАРЬ!$AD7=GRID!$B$3:$BI$3),0))*(1-GRID!$B$69),0))</f>
        <v>41100</v>
      </c>
      <c r="P218" s="49">
        <f t="array" ref="P218">IF($I$2="Открытый тариф",
INDEX(GRID!$B$17:$BI$27,MATCH(O$7,GRID!$A$17:$A$27,0),MATCH(1,($U$2=GRID!$B$1:$BI$1)*(КАЛЕНДАРЬ!$AD7=GRID!$B$3:$BI$3), 0)),
ROUNDUP(INDEX(GRID!$B$17:$BI$27,MATCH(O$7,GRID!$A$17:$A$27,0),MATCH(1,($U$2=GRID!$B$1:$BI$1)*(КАЛЕНДАРЬ!$AD7=GRID!$B$3:$BI$3), 0))*(1-GRID!$B$69),0))</f>
        <v>43600</v>
      </c>
      <c r="Q218" s="49" t="e">
        <f t="array" ref="Q218">IF($I$2="Открытый тариф",
INDEX(GRID!$B$4:$BI$14,MATCH(Q$7,GRID!$A$4:$A$14,0),MATCH(1,($U$2=GRID!$B$1:$BI$1)*(КАЛЕНДАРЬ!$AD7=GRID!$B$3:$BI$3), 0)),
ROUNDUP(INDEX(GRID!$B$4:$BI$14,MATCH(Q$7,GRID!$A$4:$A$14,0),MATCH(1,($U$2=GRID!$B$1:$BI$1)*(КАЛЕНДАРЬ!$AD7=GRID!$B$3:$BI$3),0))*(1-GRID!$B$69),0))</f>
        <v>#N/A</v>
      </c>
      <c r="R218" s="49" t="e">
        <f t="array" ref="R218">IF($I$2="Открытый тариф",
INDEX(GRID!$B$17:$BI$27,MATCH(Q$7,GRID!$A$17:$A$27,0),MATCH(1,($U$2=GRID!$B$1:$BI$1)*(КАЛЕНДАРЬ!$AD7=GRID!$B$3:$BI$3), 0)),
ROUNDUP(INDEX(GRID!$B$17:$BI$27,MATCH(Q$7,GRID!$A$17:$A$27,0),MATCH(1,($U$2=GRID!$B$1:$BI$1)*(КАЛЕНДАРЬ!$AD7=GRID!$B$3:$BI$3), 0))*(1-GRID!$B$69),0))</f>
        <v>#N/A</v>
      </c>
      <c r="S218" s="49" t="e">
        <f t="array" ref="S218">IF($I$2="Открытый тариф",
INDEX(GRID!$B$4:$BI$14,MATCH(S$7,GRID!$A$4:$A$14,0),MATCH(1,($U$2=GRID!$B$1:$BI$1)*(КАЛЕНДАРЬ!$AD7=GRID!$B$3:$BI$3), 0)),
ROUNDUP(INDEX(GRID!$B$4:$BI$14,MATCH(S$7,GRID!$A$4:$A$14,0),MATCH(1,($U$2=GRID!$B$1:$BI$1)*(КАЛЕНДАРЬ!$AD7=GRID!$B$3:$BI$3),0))*(1-GRID!$B$69),0))</f>
        <v>#N/A</v>
      </c>
      <c r="T218" s="49" t="e">
        <f t="array" ref="T218">IF($I$2="Открытый тариф",
INDEX(GRID!$B$17:$BI$27,MATCH(S$7,GRID!$A$17:$A$27,0),MATCH(1,($U$2=GRID!$B$1:$BI$1)*(КАЛЕНДАРЬ!$AD7=GRID!$B$3:$BI$3), 0)),
ROUNDUP(INDEX(GRID!$B$17:$BI$27,MATCH(S$7,GRID!$A$17:$A$27,0),MATCH(1,($U$2=GRID!$B$1:$BI$1)*(КАЛЕНДАРЬ!$AD7=GRID!$B$3:$BI$3), 0))*(1-GRID!$B$69),0))</f>
        <v>#N/A</v>
      </c>
      <c r="U218" s="49">
        <f t="array" ref="U218">IF($I$2="Открытый тариф",
INDEX(GRID!$B$4:$BI$14,MATCH(U$7,GRID!$A$4:$A$14,0),MATCH(1,($U$2=GRID!$B$1:$BI$1)*(КАЛЕНДАРЬ!$AD7=GRID!$B$3:$BI$3), 0)),
ROUNDUP(INDEX(GRID!$B$4:$BI$14,MATCH(U$7,GRID!$A$4:$A$14,0),MATCH(1,($U$2=GRID!$B$1:$BI$1)*(КАЛЕНДАРЬ!$AD7=GRID!$B$3:$BI$3),0))*(1-GRID!$B$69),0))</f>
        <v>64000</v>
      </c>
      <c r="V218" s="49">
        <f t="array" ref="V218">IF($I$2="Открытый тариф",
INDEX(GRID!$B$17:$BI$27,MATCH(U$7,GRID!$A$17:$A$27,0),MATCH(1,($U$2=GRID!$B$1:$BI$1)*(КАЛЕНДАРЬ!$AD7=GRID!$B$3:$BI$3), 0)),
ROUNDUP(INDEX(GRID!$B$17:$BI$27,MATCH(U$7,GRID!$A$17:$A$27,0),MATCH(1,($U$2=GRID!$B$1:$BI$1)*(КАЛЕНДАРЬ!$AD7=GRID!$B$3:$BI$3), 0))*(1-GRID!$B$69),0))</f>
        <v>66500</v>
      </c>
      <c r="W218" s="49">
        <f t="array" ref="W218">IF($I$2="Открытый тариф",
INDEX(GRID!$B$4:$BI$14,MATCH(W$7,GRID!$A$4:$A$14,0),MATCH(1,($U$2=GRID!$B$1:$BI$1)*(КАЛЕНДАРЬ!$AD7=GRID!$B$3:$BI$3), 0)),
ROUNDUP(INDEX(GRID!$B$4:$BI$14,MATCH(W$7,GRID!$A$4:$A$14,0),MATCH(1,($U$2=GRID!$B$1:$BI$1)*(КАЛЕНДАРЬ!$AD7=GRID!$B$3:$BI$3),0))*(1-GRID!$B$69),0))</f>
        <v>250000</v>
      </c>
      <c r="X218" s="49">
        <f t="array" ref="X218">IF($I$2="Открытый тариф",
INDEX(GRID!$B$17:$BI$27,MATCH(W$7,GRID!$A$17:$A$27,0),MATCH(1,($U$2=GRID!$B$1:$BI$1)*(КАЛЕНДАРЬ!$AD7=GRID!$B$3:$BI$3), 0)),
ROUNDUP(INDEX(GRID!$B$17:$BI$27,MATCH(W$7,GRID!$A$17:$A$27,0),MATCH(1,($U$2=GRID!$B$1:$BI$1)*(КАЛЕНДАРЬ!$AD7=GRID!$B$3:$BI$3), 0))*(1-GRID!$B$69),0))</f>
        <v>252500</v>
      </c>
    </row>
    <row r="219" spans="1:24" ht="12.75" hidden="1" customHeight="1" x14ac:dyDescent="0.2">
      <c r="A219" s="117" t="s">
        <v>42</v>
      </c>
      <c r="B219" s="117">
        <v>5</v>
      </c>
      <c r="C219" s="47" cm="1">
        <f t="array" ref="C219">IF($I$2="Открытый тариф",
INDEX(GRID!$B$4:$BI$14,MATCH(C$7,GRID!$A$4:$A$14,0),MATCH(1,($U$2=GRID!$B$1:$BI$1)*(КАЛЕНДАРЬ!$AD8=GRID!$B$3:$BI$3), 0)),
ROUNDUP(INDEX(GRID!$B$4:$BI$14,MATCH(C$7,GRID!$A$4:$A$14,0),MATCH(1,($U$2=GRID!$B$1:$BI$1)*(КАЛЕНДАРЬ!$AD8=GRID!$B$3:$BI$3),0))*(1-GRID!$B$69),0))</f>
        <v>21000</v>
      </c>
      <c r="D219" s="48">
        <f t="array" ref="D219">IF($I$2="Открытый тариф",
INDEX(GRID!$B$17:$BI$27,MATCH(C$7,GRID!$A$17:$A$27,0),MATCH(1,($U$2=GRID!$B$1:$BI$1)*(КАЛЕНДАРЬ!$AD8=GRID!$B$3:$BI$3), 0)),
ROUNDUP(INDEX(GRID!$B$17:$BI$27,MATCH(C$7,GRID!$A$17:$A$27,0),MATCH(1,($U$2=GRID!$B$1:$BI$1)*(КАЛЕНДАРЬ!$AD8=GRID!$B$3:$BI$3), 0))*(1-GRID!$B$69),0))</f>
        <v>23500</v>
      </c>
      <c r="E219" s="47">
        <f t="array" ref="E219">IF($I$2="Открытый тариф",
INDEX(GRID!$B$4:$BI$14,MATCH(E$7,GRID!$A$4:$A$14,0),MATCH(1,($U$2=GRID!$B$1:$BI$1)*(КАЛЕНДАРЬ!$AD8=GRID!$B$3:$BI$3), 0)),
ROUNDUP(INDEX(GRID!$B$4:$BI$14,MATCH(E$7,GRID!$A$4:$A$14,0),MATCH(1,($U$2=GRID!$B$1:$BI$1)*(КАЛЕНДАРЬ!$AD8=GRID!$B$3:$BI$3),0))*(1-GRID!$B$69),0))</f>
        <v>23200</v>
      </c>
      <c r="F219" s="48">
        <f t="array" ref="F219">IF($I$2="Открытый тариф",
INDEX(GRID!$B$17:$BI$27,MATCH(E$7,GRID!$A$17:$A$27,0),MATCH(1,($U$2=GRID!$B$1:$BI$1)*(КАЛЕНДАРЬ!$AD8=GRID!$B$3:$BI$3), 0)),
ROUNDUP(INDEX(GRID!$B$17:$BI$27,MATCH(E$7,GRID!$A$17:$A$27,0),MATCH(1,($U$2=GRID!$B$1:$BI$1)*(КАЛЕНДАРЬ!$AD8=GRID!$B$3:$BI$3), 0))*(1-GRID!$B$69),0))</f>
        <v>25700</v>
      </c>
      <c r="G219" s="47" t="e">
        <f t="array" ref="G219">IF($I$2="Открытый тариф",
INDEX(GRID!$B$4:$BI$14,MATCH(G$7,GRID!$A$4:$A$14,0),MATCH(1,($U$2=GRID!$B$1:$BI$1)*(КАЛЕНДАРЬ!$AD8=GRID!$B$3:$BI$3), 0)),
ROUNDUP(INDEX(GRID!$B$4:$BI$14,MATCH(G$7,GRID!$A$4:$A$14,0),MATCH(1,($U$2=GRID!$B$1:$BI$1)*(КАЛЕНДАРЬ!$AD8=GRID!$B$3:$BI$3),0))*(1-GRID!$B$69),0))</f>
        <v>#N/A</v>
      </c>
      <c r="H219" s="48" t="e">
        <f t="array" ref="H219">IF($I$2="Открытый тариф",
INDEX(GRID!$B$17:$BI$27,MATCH(G$7,GRID!$A$17:$A$27,0),MATCH(1,($U$2=GRID!$B$1:$BI$1)*(КАЛЕНДАРЬ!$AD8=GRID!$B$3:$BI$3), 0)),
ROUNDUP(INDEX(GRID!$B$17:$BI$27,MATCH(G$7,GRID!$A$17:$A$27,0),MATCH(1,($U$2=GRID!$B$1:$BI$1)*(КАЛЕНДАРЬ!$AD8=GRID!$B$3:$BI$3), 0))*(1-GRID!$B$69),0))</f>
        <v>#N/A</v>
      </c>
      <c r="I219" s="47" t="e">
        <f t="array" ref="I219">IF($I$2="Открытый тариф",
INDEX(GRID!$B$4:$BI$14,MATCH(I$7,GRID!$A$4:$A$14,0),MATCH(1,($U$2=GRID!$B$1:$BI$1)*(КАЛЕНДАРЬ!$AD8=GRID!$B$3:$BI$3), 0)),
ROUNDUP(INDEX(GRID!$B$4:$BI$14,MATCH(I$7,GRID!$A$4:$A$14,0),MATCH(1,($U$2=GRID!$B$1:$BI$1)*(КАЛЕНДАРЬ!$AD8=GRID!$B$3:$BI$3),0))*(1-GRID!$B$69),0))</f>
        <v>#N/A</v>
      </c>
      <c r="J219" s="48" t="e">
        <f t="array" ref="J219">IF($I$2="Открытый тариф",
INDEX(GRID!$B$17:$BI$27,MATCH(I$7,GRID!$A$17:$A$27,0),MATCH(1,($U$2=GRID!$B$1:$BI$1)*(КАЛЕНДАРЬ!$AD8=GRID!$B$3:$BI$3), 0)),
ROUNDUP(INDEX(GRID!$B$17:$BI$27,MATCH(I$7,GRID!$A$17:$A$27,0),MATCH(1,($U$2=GRID!$B$1:$BI$1)*(КАЛЕНДАРЬ!$AD8=GRID!$B$3:$BI$3), 0))*(1-GRID!$B$69),0))</f>
        <v>#N/A</v>
      </c>
      <c r="K219" s="47">
        <f t="array" ref="K219">IF($I$2="Открытый тариф",
INDEX(GRID!$B$4:$BI$14,MATCH(K$7,GRID!$A$4:$A$14,0),MATCH(1,($U$2=GRID!$B$1:$BI$1)*(КАЛЕНДАРЬ!$AD8=GRID!$B$3:$BI$3), 0)),
ROUNDUP(INDEX(GRID!$B$4:$BI$14,MATCH(K$7,GRID!$A$4:$A$14,0),MATCH(1,($U$2=GRID!$B$1:$BI$1)*(КАЛЕНДАРЬ!$AD8=GRID!$B$3:$BI$3),0))*(1-GRID!$B$69),0))</f>
        <v>31200</v>
      </c>
      <c r="L219" s="48">
        <f t="array" ref="L219">IF($I$2="Открытый тариф",
INDEX(GRID!$B$17:$BI$27,MATCH(K$7,GRID!$A$17:$A$27,0),MATCH(1,($U$2=GRID!$B$1:$BI$1)*(КАЛЕНДАРЬ!$AD8=GRID!$B$3:$BI$3), 0)),
ROUNDUP(INDEX(GRID!$B$17:$BI$27,MATCH(K$7,GRID!$A$17:$A$27,0),MATCH(1,($U$2=GRID!$B$1:$BI$1)*(КАЛЕНДАРЬ!$AD8=GRID!$B$3:$BI$3), 0))*(1-GRID!$B$69),0))</f>
        <v>33700</v>
      </c>
      <c r="M219" s="47">
        <f t="array" ref="M219">IF($I$2="Открытый тариф",
INDEX(GRID!$B$4:$BI$14,MATCH(M$7,GRID!$A$4:$A$14,0),MATCH(1,($U$2=GRID!$B$1:$BI$1)*(КАЛЕНДАРЬ!$AD8=GRID!$B$3:$BI$3), 0)),
ROUNDUP(INDEX(GRID!$B$4:$BI$14,MATCH(M$7,GRID!$A$4:$A$14,0),MATCH(1,($U$2=GRID!$B$1:$BI$1)*(КАЛЕНДАРЬ!$AD8=GRID!$B$3:$BI$3),0))*(1-GRID!$B$69),0))</f>
        <v>34400</v>
      </c>
      <c r="N219" s="48">
        <f t="array" ref="N219">IF($I$2="Открытый тариф",
INDEX(GRID!$B$17:$BI$27,MATCH(M$7,GRID!$A$17:$A$27,0),MATCH(1,($U$2=GRID!$B$1:$BI$1)*(КАЛЕНДАРЬ!$AD8=GRID!$B$3:$BI$3), 0)),
ROUNDUP(INDEX(GRID!$B$17:$BI$27,MATCH(M$7,GRID!$A$17:$A$27,0),MATCH(1,($U$2=GRID!$B$1:$BI$1)*(КАЛЕНДАРЬ!$AD8=GRID!$B$3:$BI$3), 0))*(1-GRID!$B$69),0))</f>
        <v>36900</v>
      </c>
      <c r="O219" s="49">
        <f t="array" ref="O219">IF($I$2="Открытый тариф",
INDEX(GRID!$B$4:$BI$14,MATCH(O$7,GRID!$A$4:$A$14,0),MATCH(1,($U$2=GRID!$B$1:$BI$1)*(КАЛЕНДАРЬ!$AD8=GRID!$B$3:$BI$3), 0)),
ROUNDUP(INDEX(GRID!$B$4:$BI$14,MATCH(O$7,GRID!$A$4:$A$14,0),MATCH(1,($U$2=GRID!$B$1:$BI$1)*(КАЛЕНДАРЬ!$AD8=GRID!$B$3:$BI$3),0))*(1-GRID!$B$69),0))</f>
        <v>41100</v>
      </c>
      <c r="P219" s="49">
        <f t="array" ref="P219">IF($I$2="Открытый тариф",
INDEX(GRID!$B$17:$BI$27,MATCH(O$7,GRID!$A$17:$A$27,0),MATCH(1,($U$2=GRID!$B$1:$BI$1)*(КАЛЕНДАРЬ!$AD8=GRID!$B$3:$BI$3), 0)),
ROUNDUP(INDEX(GRID!$B$17:$BI$27,MATCH(O$7,GRID!$A$17:$A$27,0),MATCH(1,($U$2=GRID!$B$1:$BI$1)*(КАЛЕНДАРЬ!$AD8=GRID!$B$3:$BI$3), 0))*(1-GRID!$B$69),0))</f>
        <v>43600</v>
      </c>
      <c r="Q219" s="49" t="e">
        <f t="array" ref="Q219">IF($I$2="Открытый тариф",
INDEX(GRID!$B$4:$BI$14,MATCH(Q$7,GRID!$A$4:$A$14,0),MATCH(1,($U$2=GRID!$B$1:$BI$1)*(КАЛЕНДАРЬ!$AD8=GRID!$B$3:$BI$3), 0)),
ROUNDUP(INDEX(GRID!$B$4:$BI$14,MATCH(Q$7,GRID!$A$4:$A$14,0),MATCH(1,($U$2=GRID!$B$1:$BI$1)*(КАЛЕНДАРЬ!$AD8=GRID!$B$3:$BI$3),0))*(1-GRID!$B$69),0))</f>
        <v>#N/A</v>
      </c>
      <c r="R219" s="49" t="e">
        <f t="array" ref="R219">IF($I$2="Открытый тариф",
INDEX(GRID!$B$17:$BI$27,MATCH(Q$7,GRID!$A$17:$A$27,0),MATCH(1,($U$2=GRID!$B$1:$BI$1)*(КАЛЕНДАРЬ!$AD8=GRID!$B$3:$BI$3), 0)),
ROUNDUP(INDEX(GRID!$B$17:$BI$27,MATCH(Q$7,GRID!$A$17:$A$27,0),MATCH(1,($U$2=GRID!$B$1:$BI$1)*(КАЛЕНДАРЬ!$AD8=GRID!$B$3:$BI$3), 0))*(1-GRID!$B$69),0))</f>
        <v>#N/A</v>
      </c>
      <c r="S219" s="49" t="e">
        <f t="array" ref="S219">IF($I$2="Открытый тариф",
INDEX(GRID!$B$4:$BI$14,MATCH(S$7,GRID!$A$4:$A$14,0),MATCH(1,($U$2=GRID!$B$1:$BI$1)*(КАЛЕНДАРЬ!$AD8=GRID!$B$3:$BI$3), 0)),
ROUNDUP(INDEX(GRID!$B$4:$BI$14,MATCH(S$7,GRID!$A$4:$A$14,0),MATCH(1,($U$2=GRID!$B$1:$BI$1)*(КАЛЕНДАРЬ!$AD8=GRID!$B$3:$BI$3),0))*(1-GRID!$B$69),0))</f>
        <v>#N/A</v>
      </c>
      <c r="T219" s="49" t="e">
        <f t="array" ref="T219">IF($I$2="Открытый тариф",
INDEX(GRID!$B$17:$BI$27,MATCH(S$7,GRID!$A$17:$A$27,0),MATCH(1,($U$2=GRID!$B$1:$BI$1)*(КАЛЕНДАРЬ!$AD8=GRID!$B$3:$BI$3), 0)),
ROUNDUP(INDEX(GRID!$B$17:$BI$27,MATCH(S$7,GRID!$A$17:$A$27,0),MATCH(1,($U$2=GRID!$B$1:$BI$1)*(КАЛЕНДАРЬ!$AD8=GRID!$B$3:$BI$3), 0))*(1-GRID!$B$69),0))</f>
        <v>#N/A</v>
      </c>
      <c r="U219" s="49">
        <f t="array" ref="U219">IF($I$2="Открытый тариф",
INDEX(GRID!$B$4:$BI$14,MATCH(U$7,GRID!$A$4:$A$14,0),MATCH(1,($U$2=GRID!$B$1:$BI$1)*(КАЛЕНДАРЬ!$AD8=GRID!$B$3:$BI$3), 0)),
ROUNDUP(INDEX(GRID!$B$4:$BI$14,MATCH(U$7,GRID!$A$4:$A$14,0),MATCH(1,($U$2=GRID!$B$1:$BI$1)*(КАЛЕНДАРЬ!$AD8=GRID!$B$3:$BI$3),0))*(1-GRID!$B$69),0))</f>
        <v>64000</v>
      </c>
      <c r="V219" s="49">
        <f t="array" ref="V219">IF($I$2="Открытый тариф",
INDEX(GRID!$B$17:$BI$27,MATCH(U$7,GRID!$A$17:$A$27,0),MATCH(1,($U$2=GRID!$B$1:$BI$1)*(КАЛЕНДАРЬ!$AD8=GRID!$B$3:$BI$3), 0)),
ROUNDUP(INDEX(GRID!$B$17:$BI$27,MATCH(U$7,GRID!$A$17:$A$27,0),MATCH(1,($U$2=GRID!$B$1:$BI$1)*(КАЛЕНДАРЬ!$AD8=GRID!$B$3:$BI$3), 0))*(1-GRID!$B$69),0))</f>
        <v>66500</v>
      </c>
      <c r="W219" s="49">
        <f t="array" ref="W219">IF($I$2="Открытый тариф",
INDEX(GRID!$B$4:$BI$14,MATCH(W$7,GRID!$A$4:$A$14,0),MATCH(1,($U$2=GRID!$B$1:$BI$1)*(КАЛЕНДАРЬ!$AD8=GRID!$B$3:$BI$3), 0)),
ROUNDUP(INDEX(GRID!$B$4:$BI$14,MATCH(W$7,GRID!$A$4:$A$14,0),MATCH(1,($U$2=GRID!$B$1:$BI$1)*(КАЛЕНДАРЬ!$AD8=GRID!$B$3:$BI$3),0))*(1-GRID!$B$69),0))</f>
        <v>250000</v>
      </c>
      <c r="X219" s="49">
        <f t="array" ref="X219">IF($I$2="Открытый тариф",
INDEX(GRID!$B$17:$BI$27,MATCH(W$7,GRID!$A$17:$A$27,0),MATCH(1,($U$2=GRID!$B$1:$BI$1)*(КАЛЕНДАРЬ!$AD8=GRID!$B$3:$BI$3), 0)),
ROUNDUP(INDEX(GRID!$B$17:$BI$27,MATCH(W$7,GRID!$A$17:$A$27,0),MATCH(1,($U$2=GRID!$B$1:$BI$1)*(КАЛЕНДАРЬ!$AD8=GRID!$B$3:$BI$3), 0))*(1-GRID!$B$69),0))</f>
        <v>252500</v>
      </c>
    </row>
    <row r="220" spans="1:24" ht="12.75" hidden="1" customHeight="1" x14ac:dyDescent="0.2">
      <c r="A220" s="117" t="s">
        <v>43</v>
      </c>
      <c r="B220" s="117">
        <v>6</v>
      </c>
      <c r="C220" s="47" cm="1">
        <f t="array" ref="C220">IF($I$2="Открытый тариф",
INDEX(GRID!$B$4:$BI$14,MATCH(C$7,GRID!$A$4:$A$14,0),MATCH(1,($U$2=GRID!$B$1:$BI$1)*(КАЛЕНДАРЬ!$AD9=GRID!$B$3:$BI$3), 0)),
ROUNDUP(INDEX(GRID!$B$4:$BI$14,MATCH(C$7,GRID!$A$4:$A$14,0),MATCH(1,($U$2=GRID!$B$1:$BI$1)*(КАЛЕНДАРЬ!$AD9=GRID!$B$3:$BI$3),0))*(1-GRID!$B$69),0))</f>
        <v>19000</v>
      </c>
      <c r="D220" s="48">
        <f t="array" ref="D220">IF($I$2="Открытый тариф",
INDEX(GRID!$B$17:$BI$27,MATCH(C$7,GRID!$A$17:$A$27,0),MATCH(1,($U$2=GRID!$B$1:$BI$1)*(КАЛЕНДАРЬ!$AD9=GRID!$B$3:$BI$3), 0)),
ROUNDUP(INDEX(GRID!$B$17:$BI$27,MATCH(C$7,GRID!$A$17:$A$27,0),MATCH(1,($U$2=GRID!$B$1:$BI$1)*(КАЛЕНДАРЬ!$AD9=GRID!$B$3:$BI$3), 0))*(1-GRID!$B$69),0))</f>
        <v>21500</v>
      </c>
      <c r="E220" s="47">
        <f t="array" ref="E220">IF($I$2="Открытый тариф",
INDEX(GRID!$B$4:$BI$14,MATCH(E$7,GRID!$A$4:$A$14,0),MATCH(1,($U$2=GRID!$B$1:$BI$1)*(КАЛЕНДАРЬ!$AD9=GRID!$B$3:$BI$3), 0)),
ROUNDUP(INDEX(GRID!$B$4:$BI$14,MATCH(E$7,GRID!$A$4:$A$14,0),MATCH(1,($U$2=GRID!$B$1:$BI$1)*(КАЛЕНДАРЬ!$AD9=GRID!$B$3:$BI$3),0))*(1-GRID!$B$69),0))</f>
        <v>20900</v>
      </c>
      <c r="F220" s="48">
        <f t="array" ref="F220">IF($I$2="Открытый тариф",
INDEX(GRID!$B$17:$BI$27,MATCH(E$7,GRID!$A$17:$A$27,0),MATCH(1,($U$2=GRID!$B$1:$BI$1)*(КАЛЕНДАРЬ!$AD9=GRID!$B$3:$BI$3), 0)),
ROUNDUP(INDEX(GRID!$B$17:$BI$27,MATCH(E$7,GRID!$A$17:$A$27,0),MATCH(1,($U$2=GRID!$B$1:$BI$1)*(КАЛЕНДАРЬ!$AD9=GRID!$B$3:$BI$3), 0))*(1-GRID!$B$69),0))</f>
        <v>23400</v>
      </c>
      <c r="G220" s="47" t="e">
        <f t="array" ref="G220">IF($I$2="Открытый тариф",
INDEX(GRID!$B$4:$BI$14,MATCH(G$7,GRID!$A$4:$A$14,0),MATCH(1,($U$2=GRID!$B$1:$BI$1)*(КАЛЕНДАРЬ!$AD9=GRID!$B$3:$BI$3), 0)),
ROUNDUP(INDEX(GRID!$B$4:$BI$14,MATCH(G$7,GRID!$A$4:$A$14,0),MATCH(1,($U$2=GRID!$B$1:$BI$1)*(КАЛЕНДАРЬ!$AD9=GRID!$B$3:$BI$3),0))*(1-GRID!$B$69),0))</f>
        <v>#N/A</v>
      </c>
      <c r="H220" s="48" t="e">
        <f t="array" ref="H220">IF($I$2="Открытый тариф",
INDEX(GRID!$B$17:$BI$27,MATCH(G$7,GRID!$A$17:$A$27,0),MATCH(1,($U$2=GRID!$B$1:$BI$1)*(КАЛЕНДАРЬ!$AD9=GRID!$B$3:$BI$3), 0)),
ROUNDUP(INDEX(GRID!$B$17:$BI$27,MATCH(G$7,GRID!$A$17:$A$27,0),MATCH(1,($U$2=GRID!$B$1:$BI$1)*(КАЛЕНДАРЬ!$AD9=GRID!$B$3:$BI$3), 0))*(1-GRID!$B$69),0))</f>
        <v>#N/A</v>
      </c>
      <c r="I220" s="47" t="e">
        <f t="array" ref="I220">IF($I$2="Открытый тариф",
INDEX(GRID!$B$4:$BI$14,MATCH(I$7,GRID!$A$4:$A$14,0),MATCH(1,($U$2=GRID!$B$1:$BI$1)*(КАЛЕНДАРЬ!$AD9=GRID!$B$3:$BI$3), 0)),
ROUNDUP(INDEX(GRID!$B$4:$BI$14,MATCH(I$7,GRID!$A$4:$A$14,0),MATCH(1,($U$2=GRID!$B$1:$BI$1)*(КАЛЕНДАРЬ!$AD9=GRID!$B$3:$BI$3),0))*(1-GRID!$B$69),0))</f>
        <v>#N/A</v>
      </c>
      <c r="J220" s="48" t="e">
        <f t="array" ref="J220">IF($I$2="Открытый тариф",
INDEX(GRID!$B$17:$BI$27,MATCH(I$7,GRID!$A$17:$A$27,0),MATCH(1,($U$2=GRID!$B$1:$BI$1)*(КАЛЕНДАРЬ!$AD9=GRID!$B$3:$BI$3), 0)),
ROUNDUP(INDEX(GRID!$B$17:$BI$27,MATCH(I$7,GRID!$A$17:$A$27,0),MATCH(1,($U$2=GRID!$B$1:$BI$1)*(КАЛЕНДАРЬ!$AD9=GRID!$B$3:$BI$3), 0))*(1-GRID!$B$69),0))</f>
        <v>#N/A</v>
      </c>
      <c r="K220" s="47">
        <f t="array" ref="K220">IF($I$2="Открытый тариф",
INDEX(GRID!$B$4:$BI$14,MATCH(K$7,GRID!$A$4:$A$14,0),MATCH(1,($U$2=GRID!$B$1:$BI$1)*(КАЛЕНДАРЬ!$AD9=GRID!$B$3:$BI$3), 0)),
ROUNDUP(INDEX(GRID!$B$4:$BI$14,MATCH(K$7,GRID!$A$4:$A$14,0),MATCH(1,($U$2=GRID!$B$1:$BI$1)*(КАЛЕНДАРЬ!$AD9=GRID!$B$3:$BI$3),0))*(1-GRID!$B$69),0))</f>
        <v>27600</v>
      </c>
      <c r="L220" s="48">
        <f t="array" ref="L220">IF($I$2="Открытый тариф",
INDEX(GRID!$B$17:$BI$27,MATCH(K$7,GRID!$A$17:$A$27,0),MATCH(1,($U$2=GRID!$B$1:$BI$1)*(КАЛЕНДАРЬ!$AD9=GRID!$B$3:$BI$3), 0)),
ROUNDUP(INDEX(GRID!$B$17:$BI$27,MATCH(K$7,GRID!$A$17:$A$27,0),MATCH(1,($U$2=GRID!$B$1:$BI$1)*(КАЛЕНДАРЬ!$AD9=GRID!$B$3:$BI$3), 0))*(1-GRID!$B$69),0))</f>
        <v>30100</v>
      </c>
      <c r="M220" s="47">
        <f t="array" ref="M220">IF($I$2="Открытый тариф",
INDEX(GRID!$B$4:$BI$14,MATCH(M$7,GRID!$A$4:$A$14,0),MATCH(1,($U$2=GRID!$B$1:$BI$1)*(КАЛЕНДАРЬ!$AD9=GRID!$B$3:$BI$3), 0)),
ROUNDUP(INDEX(GRID!$B$4:$BI$14,MATCH(M$7,GRID!$A$4:$A$14,0),MATCH(1,($U$2=GRID!$B$1:$BI$1)*(КАЛЕНДАРЬ!$AD9=GRID!$B$3:$BI$3),0))*(1-GRID!$B$69),0))</f>
        <v>30300</v>
      </c>
      <c r="N220" s="48">
        <f t="array" ref="N220">IF($I$2="Открытый тариф",
INDEX(GRID!$B$17:$BI$27,MATCH(M$7,GRID!$A$17:$A$27,0),MATCH(1,($U$2=GRID!$B$1:$BI$1)*(КАЛЕНДАРЬ!$AD9=GRID!$B$3:$BI$3), 0)),
ROUNDUP(INDEX(GRID!$B$17:$BI$27,MATCH(M$7,GRID!$A$17:$A$27,0),MATCH(1,($U$2=GRID!$B$1:$BI$1)*(КАЛЕНДАРЬ!$AD9=GRID!$B$3:$BI$3), 0))*(1-GRID!$B$69),0))</f>
        <v>32800</v>
      </c>
      <c r="O220" s="49">
        <f t="array" ref="O220">IF($I$2="Открытый тариф",
INDEX(GRID!$B$4:$BI$14,MATCH(O$7,GRID!$A$4:$A$14,0),MATCH(1,($U$2=GRID!$B$1:$BI$1)*(КАЛЕНДАРЬ!$AD9=GRID!$B$3:$BI$3), 0)),
ROUNDUP(INDEX(GRID!$B$4:$BI$14,MATCH(O$7,GRID!$A$4:$A$14,0),MATCH(1,($U$2=GRID!$B$1:$BI$1)*(КАЛЕНДАРЬ!$AD9=GRID!$B$3:$BI$3),0))*(1-GRID!$B$69),0))</f>
        <v>37300</v>
      </c>
      <c r="P220" s="49">
        <f t="array" ref="P220">IF($I$2="Открытый тариф",
INDEX(GRID!$B$17:$BI$27,MATCH(O$7,GRID!$A$17:$A$27,0),MATCH(1,($U$2=GRID!$B$1:$BI$1)*(КАЛЕНДАРЬ!$AD9=GRID!$B$3:$BI$3), 0)),
ROUNDUP(INDEX(GRID!$B$17:$BI$27,MATCH(O$7,GRID!$A$17:$A$27,0),MATCH(1,($U$2=GRID!$B$1:$BI$1)*(КАЛЕНДАРЬ!$AD9=GRID!$B$3:$BI$3), 0))*(1-GRID!$B$69),0))</f>
        <v>39800</v>
      </c>
      <c r="Q220" s="49" t="e">
        <f t="array" ref="Q220">IF($I$2="Открытый тариф",
INDEX(GRID!$B$4:$BI$14,MATCH(Q$7,GRID!$A$4:$A$14,0),MATCH(1,($U$2=GRID!$B$1:$BI$1)*(КАЛЕНДАРЬ!$AD9=GRID!$B$3:$BI$3), 0)),
ROUNDUP(INDEX(GRID!$B$4:$BI$14,MATCH(Q$7,GRID!$A$4:$A$14,0),MATCH(1,($U$2=GRID!$B$1:$BI$1)*(КАЛЕНДАРЬ!$AD9=GRID!$B$3:$BI$3),0))*(1-GRID!$B$69),0))</f>
        <v>#N/A</v>
      </c>
      <c r="R220" s="49" t="e">
        <f t="array" ref="R220">IF($I$2="Открытый тариф",
INDEX(GRID!$B$17:$BI$27,MATCH(Q$7,GRID!$A$17:$A$27,0),MATCH(1,($U$2=GRID!$B$1:$BI$1)*(КАЛЕНДАРЬ!$AD9=GRID!$B$3:$BI$3), 0)),
ROUNDUP(INDEX(GRID!$B$17:$BI$27,MATCH(Q$7,GRID!$A$17:$A$27,0),MATCH(1,($U$2=GRID!$B$1:$BI$1)*(КАЛЕНДАРЬ!$AD9=GRID!$B$3:$BI$3), 0))*(1-GRID!$B$69),0))</f>
        <v>#N/A</v>
      </c>
      <c r="S220" s="49" t="e">
        <f t="array" ref="S220">IF($I$2="Открытый тариф",
INDEX(GRID!$B$4:$BI$14,MATCH(S$7,GRID!$A$4:$A$14,0),MATCH(1,($U$2=GRID!$B$1:$BI$1)*(КАЛЕНДАРЬ!$AD9=GRID!$B$3:$BI$3), 0)),
ROUNDUP(INDEX(GRID!$B$4:$BI$14,MATCH(S$7,GRID!$A$4:$A$14,0),MATCH(1,($U$2=GRID!$B$1:$BI$1)*(КАЛЕНДАРЬ!$AD9=GRID!$B$3:$BI$3),0))*(1-GRID!$B$69),0))</f>
        <v>#N/A</v>
      </c>
      <c r="T220" s="49" t="e">
        <f t="array" ref="T220">IF($I$2="Открытый тариф",
INDEX(GRID!$B$17:$BI$27,MATCH(S$7,GRID!$A$17:$A$27,0),MATCH(1,($U$2=GRID!$B$1:$BI$1)*(КАЛЕНДАРЬ!$AD9=GRID!$B$3:$BI$3), 0)),
ROUNDUP(INDEX(GRID!$B$17:$BI$27,MATCH(S$7,GRID!$A$17:$A$27,0),MATCH(1,($U$2=GRID!$B$1:$BI$1)*(КАЛЕНДАРЬ!$AD9=GRID!$B$3:$BI$3), 0))*(1-GRID!$B$69),0))</f>
        <v>#N/A</v>
      </c>
      <c r="U220" s="49">
        <f t="array" ref="U220">IF($I$2="Открытый тариф",
INDEX(GRID!$B$4:$BI$14,MATCH(U$7,GRID!$A$4:$A$14,0),MATCH(1,($U$2=GRID!$B$1:$BI$1)*(КАЛЕНДАРЬ!$AD9=GRID!$B$3:$BI$3), 0)),
ROUNDUP(INDEX(GRID!$B$4:$BI$14,MATCH(U$7,GRID!$A$4:$A$14,0),MATCH(1,($U$2=GRID!$B$1:$BI$1)*(КАЛЕНДАРЬ!$AD9=GRID!$B$3:$BI$3),0))*(1-GRID!$B$69),0))</f>
        <v>58000</v>
      </c>
      <c r="V220" s="49">
        <f t="array" ref="V220">IF($I$2="Открытый тариф",
INDEX(GRID!$B$17:$BI$27,MATCH(U$7,GRID!$A$17:$A$27,0),MATCH(1,($U$2=GRID!$B$1:$BI$1)*(КАЛЕНДАРЬ!$AD9=GRID!$B$3:$BI$3), 0)),
ROUNDUP(INDEX(GRID!$B$17:$BI$27,MATCH(U$7,GRID!$A$17:$A$27,0),MATCH(1,($U$2=GRID!$B$1:$BI$1)*(КАЛЕНДАРЬ!$AD9=GRID!$B$3:$BI$3), 0))*(1-GRID!$B$69),0))</f>
        <v>60500</v>
      </c>
      <c r="W220" s="49">
        <f t="array" ref="W220">IF($I$2="Открытый тариф",
INDEX(GRID!$B$4:$BI$14,MATCH(W$7,GRID!$A$4:$A$14,0),MATCH(1,($U$2=GRID!$B$1:$BI$1)*(КАЛЕНДАРЬ!$AD9=GRID!$B$3:$BI$3), 0)),
ROUNDUP(INDEX(GRID!$B$4:$BI$14,MATCH(W$7,GRID!$A$4:$A$14,0),MATCH(1,($U$2=GRID!$B$1:$BI$1)*(КАЛЕНДАРЬ!$AD9=GRID!$B$3:$BI$3),0))*(1-GRID!$B$69),0))</f>
        <v>232000</v>
      </c>
      <c r="X220" s="49">
        <f t="array" ref="X220">IF($I$2="Открытый тариф",
INDEX(GRID!$B$17:$BI$27,MATCH(W$7,GRID!$A$17:$A$27,0),MATCH(1,($U$2=GRID!$B$1:$BI$1)*(КАЛЕНДАРЬ!$AD9=GRID!$B$3:$BI$3), 0)),
ROUNDUP(INDEX(GRID!$B$17:$BI$27,MATCH(W$7,GRID!$A$17:$A$27,0),MATCH(1,($U$2=GRID!$B$1:$BI$1)*(КАЛЕНДАРЬ!$AD9=GRID!$B$3:$BI$3), 0))*(1-GRID!$B$69),0))</f>
        <v>234500</v>
      </c>
    </row>
    <row r="221" spans="1:24" ht="12.75" hidden="1" customHeight="1" x14ac:dyDescent="0.2">
      <c r="A221" s="117" t="s">
        <v>44</v>
      </c>
      <c r="B221" s="117">
        <v>7</v>
      </c>
      <c r="C221" s="47" cm="1">
        <f t="array" ref="C221">IF($I$2="Открытый тариф",
INDEX(GRID!$B$4:$BI$14,MATCH(C$7,GRID!$A$4:$A$14,0),MATCH(1,($U$2=GRID!$B$1:$BI$1)*(КАЛЕНДАРЬ!$AD10=GRID!$B$3:$BI$3), 0)),
ROUNDUP(INDEX(GRID!$B$4:$BI$14,MATCH(C$7,GRID!$A$4:$A$14,0),MATCH(1,($U$2=GRID!$B$1:$BI$1)*(КАЛЕНДАРЬ!$AD10=GRID!$B$3:$BI$3),0))*(1-GRID!$B$69),0))</f>
        <v>35300</v>
      </c>
      <c r="D221" s="48">
        <f t="array" ref="D221">IF($I$2="Открытый тариф",
INDEX(GRID!$B$17:$BI$27,MATCH(C$7,GRID!$A$17:$A$27,0),MATCH(1,($U$2=GRID!$B$1:$BI$1)*(КАЛЕНДАРЬ!$AD10=GRID!$B$3:$BI$3), 0)),
ROUNDUP(INDEX(GRID!$B$17:$BI$27,MATCH(C$7,GRID!$A$17:$A$27,0),MATCH(1,($U$2=GRID!$B$1:$BI$1)*(КАЛЕНДАРЬ!$AD10=GRID!$B$3:$BI$3), 0))*(1-GRID!$B$69),0))</f>
        <v>37800</v>
      </c>
      <c r="E221" s="47">
        <f t="array" ref="E221">IF($I$2="Открытый тариф",
INDEX(GRID!$B$4:$BI$14,MATCH(E$7,GRID!$A$4:$A$14,0),MATCH(1,($U$2=GRID!$B$1:$BI$1)*(КАЛЕНДАРЬ!$AD10=GRID!$B$3:$BI$3), 0)),
ROUNDUP(INDEX(GRID!$B$4:$BI$14,MATCH(E$7,GRID!$A$4:$A$14,0),MATCH(1,($U$2=GRID!$B$1:$BI$1)*(КАЛЕНДАРЬ!$AD10=GRID!$B$3:$BI$3),0))*(1-GRID!$B$69),0))</f>
        <v>39400</v>
      </c>
      <c r="F221" s="48">
        <f t="array" ref="F221">IF($I$2="Открытый тариф",
INDEX(GRID!$B$17:$BI$27,MATCH(E$7,GRID!$A$17:$A$27,0),MATCH(1,($U$2=GRID!$B$1:$BI$1)*(КАЛЕНДАРЬ!$AD10=GRID!$B$3:$BI$3), 0)),
ROUNDUP(INDEX(GRID!$B$17:$BI$27,MATCH(E$7,GRID!$A$17:$A$27,0),MATCH(1,($U$2=GRID!$B$1:$BI$1)*(КАЛЕНДАРЬ!$AD10=GRID!$B$3:$BI$3), 0))*(1-GRID!$B$69),0))</f>
        <v>41900</v>
      </c>
      <c r="G221" s="47" t="e">
        <f t="array" ref="G221">IF($I$2="Открытый тариф",
INDEX(GRID!$B$4:$BI$14,MATCH(G$7,GRID!$A$4:$A$14,0),MATCH(1,($U$2=GRID!$B$1:$BI$1)*(КАЛЕНДАРЬ!$AD10=GRID!$B$3:$BI$3), 0)),
ROUNDUP(INDEX(GRID!$B$4:$BI$14,MATCH(G$7,GRID!$A$4:$A$14,0),MATCH(1,($U$2=GRID!$B$1:$BI$1)*(КАЛЕНДАРЬ!$AD10=GRID!$B$3:$BI$3),0))*(1-GRID!$B$69),0))</f>
        <v>#N/A</v>
      </c>
      <c r="H221" s="48" t="e">
        <f t="array" ref="H221">IF($I$2="Открытый тариф",
INDEX(GRID!$B$17:$BI$27,MATCH(G$7,GRID!$A$17:$A$27,0),MATCH(1,($U$2=GRID!$B$1:$BI$1)*(КАЛЕНДАРЬ!$AD10=GRID!$B$3:$BI$3), 0)),
ROUNDUP(INDEX(GRID!$B$17:$BI$27,MATCH(G$7,GRID!$A$17:$A$27,0),MATCH(1,($U$2=GRID!$B$1:$BI$1)*(КАЛЕНДАРЬ!$AD10=GRID!$B$3:$BI$3), 0))*(1-GRID!$B$69),0))</f>
        <v>#N/A</v>
      </c>
      <c r="I221" s="47" t="e">
        <f t="array" ref="I221">IF($I$2="Открытый тариф",
INDEX(GRID!$B$4:$BI$14,MATCH(I$7,GRID!$A$4:$A$14,0),MATCH(1,($U$2=GRID!$B$1:$BI$1)*(КАЛЕНДАРЬ!$AD10=GRID!$B$3:$BI$3), 0)),
ROUNDUP(INDEX(GRID!$B$4:$BI$14,MATCH(I$7,GRID!$A$4:$A$14,0),MATCH(1,($U$2=GRID!$B$1:$BI$1)*(КАЛЕНДАРЬ!$AD10=GRID!$B$3:$BI$3),0))*(1-GRID!$B$69),0))</f>
        <v>#N/A</v>
      </c>
      <c r="J221" s="48" t="e">
        <f t="array" ref="J221">IF($I$2="Открытый тариф",
INDEX(GRID!$B$17:$BI$27,MATCH(I$7,GRID!$A$17:$A$27,0),MATCH(1,($U$2=GRID!$B$1:$BI$1)*(КАЛЕНДАРЬ!$AD10=GRID!$B$3:$BI$3), 0)),
ROUNDUP(INDEX(GRID!$B$17:$BI$27,MATCH(I$7,GRID!$A$17:$A$27,0),MATCH(1,($U$2=GRID!$B$1:$BI$1)*(КАЛЕНДАРЬ!$AD10=GRID!$B$3:$BI$3), 0))*(1-GRID!$B$69),0))</f>
        <v>#N/A</v>
      </c>
      <c r="K221" s="47">
        <f t="array" ref="K221">IF($I$2="Открытый тариф",
INDEX(GRID!$B$4:$BI$14,MATCH(K$7,GRID!$A$4:$A$14,0),MATCH(1,($U$2=GRID!$B$1:$BI$1)*(КАЛЕНДАРЬ!$AD10=GRID!$B$3:$BI$3), 0)),
ROUNDUP(INDEX(GRID!$B$4:$BI$14,MATCH(K$7,GRID!$A$4:$A$14,0),MATCH(1,($U$2=GRID!$B$1:$BI$1)*(КАЛЕНДАРЬ!$AD10=GRID!$B$3:$BI$3),0))*(1-GRID!$B$69),0))</f>
        <v>55000</v>
      </c>
      <c r="L221" s="48">
        <f t="array" ref="L221">IF($I$2="Открытый тариф",
INDEX(GRID!$B$17:$BI$27,MATCH(K$7,GRID!$A$17:$A$27,0),MATCH(1,($U$2=GRID!$B$1:$BI$1)*(КАЛЕНДАРЬ!$AD10=GRID!$B$3:$BI$3), 0)),
ROUNDUP(INDEX(GRID!$B$17:$BI$27,MATCH(K$7,GRID!$A$17:$A$27,0),MATCH(1,($U$2=GRID!$B$1:$BI$1)*(КАЛЕНДАРЬ!$AD10=GRID!$B$3:$BI$3), 0))*(1-GRID!$B$69),0))</f>
        <v>57500</v>
      </c>
      <c r="M221" s="47">
        <f t="array" ref="M221">IF($I$2="Открытый тариф",
INDEX(GRID!$B$4:$BI$14,MATCH(M$7,GRID!$A$4:$A$14,0),MATCH(1,($U$2=GRID!$B$1:$BI$1)*(КАЛЕНДАРЬ!$AD10=GRID!$B$3:$BI$3), 0)),
ROUNDUP(INDEX(GRID!$B$4:$BI$14,MATCH(M$7,GRID!$A$4:$A$14,0),MATCH(1,($U$2=GRID!$B$1:$BI$1)*(КАЛЕНДАРЬ!$AD10=GRID!$B$3:$BI$3),0))*(1-GRID!$B$69),0))</f>
        <v>61400</v>
      </c>
      <c r="N221" s="48">
        <f t="array" ref="N221">IF($I$2="Открытый тариф",
INDEX(GRID!$B$17:$BI$27,MATCH(M$7,GRID!$A$17:$A$27,0),MATCH(1,($U$2=GRID!$B$1:$BI$1)*(КАЛЕНДАРЬ!$AD10=GRID!$B$3:$BI$3), 0)),
ROUNDUP(INDEX(GRID!$B$17:$BI$27,MATCH(M$7,GRID!$A$17:$A$27,0),MATCH(1,($U$2=GRID!$B$1:$BI$1)*(КАЛЕНДАРЬ!$AD10=GRID!$B$3:$BI$3), 0))*(1-GRID!$B$69),0))</f>
        <v>63900</v>
      </c>
      <c r="O221" s="49">
        <f t="array" ref="O221">IF($I$2="Открытый тариф",
INDEX(GRID!$B$4:$BI$14,MATCH(O$7,GRID!$A$4:$A$14,0),MATCH(1,($U$2=GRID!$B$1:$BI$1)*(КАЛЕНДАРЬ!$AD10=GRID!$B$3:$BI$3), 0)),
ROUNDUP(INDEX(GRID!$B$4:$BI$14,MATCH(O$7,GRID!$A$4:$A$14,0),MATCH(1,($U$2=GRID!$B$1:$BI$1)*(КАЛЕНДАРЬ!$AD10=GRID!$B$3:$BI$3),0))*(1-GRID!$B$69),0))</f>
        <v>68500</v>
      </c>
      <c r="P221" s="49">
        <f t="array" ref="P221">IF($I$2="Открытый тариф",
INDEX(GRID!$B$17:$BI$27,MATCH(O$7,GRID!$A$17:$A$27,0),MATCH(1,($U$2=GRID!$B$1:$BI$1)*(КАЛЕНДАРЬ!$AD10=GRID!$B$3:$BI$3), 0)),
ROUNDUP(INDEX(GRID!$B$17:$BI$27,MATCH(O$7,GRID!$A$17:$A$27,0),MATCH(1,($U$2=GRID!$B$1:$BI$1)*(КАЛЕНДАРЬ!$AD10=GRID!$B$3:$BI$3), 0))*(1-GRID!$B$69),0))</f>
        <v>71000</v>
      </c>
      <c r="Q221" s="49" t="e">
        <f t="array" ref="Q221">IF($I$2="Открытый тариф",
INDEX(GRID!$B$4:$BI$14,MATCH(Q$7,GRID!$A$4:$A$14,0),MATCH(1,($U$2=GRID!$B$1:$BI$1)*(КАЛЕНДАРЬ!$AD10=GRID!$B$3:$BI$3), 0)),
ROUNDUP(INDEX(GRID!$B$4:$BI$14,MATCH(Q$7,GRID!$A$4:$A$14,0),MATCH(1,($U$2=GRID!$B$1:$BI$1)*(КАЛЕНДАРЬ!$AD10=GRID!$B$3:$BI$3),0))*(1-GRID!$B$69),0))</f>
        <v>#N/A</v>
      </c>
      <c r="R221" s="49" t="e">
        <f t="array" ref="R221">IF($I$2="Открытый тариф",
INDEX(GRID!$B$17:$BI$27,MATCH(Q$7,GRID!$A$17:$A$27,0),MATCH(1,($U$2=GRID!$B$1:$BI$1)*(КАЛЕНДАРЬ!$AD10=GRID!$B$3:$BI$3), 0)),
ROUNDUP(INDEX(GRID!$B$17:$BI$27,MATCH(Q$7,GRID!$A$17:$A$27,0),MATCH(1,($U$2=GRID!$B$1:$BI$1)*(КАЛЕНДАРЬ!$AD10=GRID!$B$3:$BI$3), 0))*(1-GRID!$B$69),0))</f>
        <v>#N/A</v>
      </c>
      <c r="S221" s="49" t="e">
        <f t="array" ref="S221">IF($I$2="Открытый тариф",
INDEX(GRID!$B$4:$BI$14,MATCH(S$7,GRID!$A$4:$A$14,0),MATCH(1,($U$2=GRID!$B$1:$BI$1)*(КАЛЕНДАРЬ!$AD10=GRID!$B$3:$BI$3), 0)),
ROUNDUP(INDEX(GRID!$B$4:$BI$14,MATCH(S$7,GRID!$A$4:$A$14,0),MATCH(1,($U$2=GRID!$B$1:$BI$1)*(КАЛЕНДАРЬ!$AD10=GRID!$B$3:$BI$3),0))*(1-GRID!$B$69),0))</f>
        <v>#N/A</v>
      </c>
      <c r="T221" s="49" t="e">
        <f t="array" ref="T221">IF($I$2="Открытый тариф",
INDEX(GRID!$B$17:$BI$27,MATCH(S$7,GRID!$A$17:$A$27,0),MATCH(1,($U$2=GRID!$B$1:$BI$1)*(КАЛЕНДАРЬ!$AD10=GRID!$B$3:$BI$3), 0)),
ROUNDUP(INDEX(GRID!$B$17:$BI$27,MATCH(S$7,GRID!$A$17:$A$27,0),MATCH(1,($U$2=GRID!$B$1:$BI$1)*(КАЛЕНДАРЬ!$AD10=GRID!$B$3:$BI$3), 0))*(1-GRID!$B$69),0))</f>
        <v>#N/A</v>
      </c>
      <c r="U221" s="49">
        <f t="array" ref="U221">IF($I$2="Открытый тариф",
INDEX(GRID!$B$4:$BI$14,MATCH(U$7,GRID!$A$4:$A$14,0),MATCH(1,($U$2=GRID!$B$1:$BI$1)*(КАЛЕНДАРЬ!$AD10=GRID!$B$3:$BI$3), 0)),
ROUNDUP(INDEX(GRID!$B$4:$BI$14,MATCH(U$7,GRID!$A$4:$A$14,0),MATCH(1,($U$2=GRID!$B$1:$BI$1)*(КАЛЕНДАРЬ!$AD10=GRID!$B$3:$BI$3),0))*(1-GRID!$B$69),0))</f>
        <v>106000</v>
      </c>
      <c r="V221" s="49">
        <f t="array" ref="V221">IF($I$2="Открытый тариф",
INDEX(GRID!$B$17:$BI$27,MATCH(U$7,GRID!$A$17:$A$27,0),MATCH(1,($U$2=GRID!$B$1:$BI$1)*(КАЛЕНДАРЬ!$AD10=GRID!$B$3:$BI$3), 0)),
ROUNDUP(INDEX(GRID!$B$17:$BI$27,MATCH(U$7,GRID!$A$17:$A$27,0),MATCH(1,($U$2=GRID!$B$1:$BI$1)*(КАЛЕНДАРЬ!$AD10=GRID!$B$3:$BI$3), 0))*(1-GRID!$B$69),0))</f>
        <v>108500</v>
      </c>
      <c r="W221" s="49">
        <f t="array" ref="W221">IF($I$2="Открытый тариф",
INDEX(GRID!$B$4:$BI$14,MATCH(W$7,GRID!$A$4:$A$14,0),MATCH(1,($U$2=GRID!$B$1:$BI$1)*(КАЛЕНДАРЬ!$AD10=GRID!$B$3:$BI$3), 0)),
ROUNDUP(INDEX(GRID!$B$4:$BI$14,MATCH(W$7,GRID!$A$4:$A$14,0),MATCH(1,($U$2=GRID!$B$1:$BI$1)*(КАЛЕНДАРЬ!$AD10=GRID!$B$3:$BI$3),0))*(1-GRID!$B$69),0))</f>
        <v>361000</v>
      </c>
      <c r="X221" s="49">
        <f t="array" ref="X221">IF($I$2="Открытый тариф",
INDEX(GRID!$B$17:$BI$27,MATCH(W$7,GRID!$A$17:$A$27,0),MATCH(1,($U$2=GRID!$B$1:$BI$1)*(КАЛЕНДАРЬ!$AD10=GRID!$B$3:$BI$3), 0)),
ROUNDUP(INDEX(GRID!$B$17:$BI$27,MATCH(W$7,GRID!$A$17:$A$27,0),MATCH(1,($U$2=GRID!$B$1:$BI$1)*(КАЛЕНДАРЬ!$AD10=GRID!$B$3:$BI$3), 0))*(1-GRID!$B$69),0))</f>
        <v>363500</v>
      </c>
    </row>
    <row r="222" spans="1:24" ht="12.75" hidden="1" customHeight="1" x14ac:dyDescent="0.2">
      <c r="A222" s="117" t="s">
        <v>45</v>
      </c>
      <c r="B222" s="117">
        <v>8</v>
      </c>
      <c r="C222" s="47" cm="1">
        <f t="array" ref="C222">IF($I$2="Открытый тариф",
INDEX(GRID!$B$4:$BI$14,MATCH(C$7,GRID!$A$4:$A$14,0),MATCH(1,($U$2=GRID!$B$1:$BI$1)*(КАЛЕНДАРЬ!$AD11=GRID!$B$3:$BI$3), 0)),
ROUNDUP(INDEX(GRID!$B$4:$BI$14,MATCH(C$7,GRID!$A$4:$A$14,0),MATCH(1,($U$2=GRID!$B$1:$BI$1)*(КАЛЕНДАРЬ!$AD11=GRID!$B$3:$BI$3),0))*(1-GRID!$B$69),0))</f>
        <v>35300</v>
      </c>
      <c r="D222" s="48">
        <f t="array" ref="D222">IF($I$2="Открытый тариф",
INDEX(GRID!$B$17:$BI$27,MATCH(C$7,GRID!$A$17:$A$27,0),MATCH(1,($U$2=GRID!$B$1:$BI$1)*(КАЛЕНДАРЬ!$AD11=GRID!$B$3:$BI$3), 0)),
ROUNDUP(INDEX(GRID!$B$17:$BI$27,MATCH(C$7,GRID!$A$17:$A$27,0),MATCH(1,($U$2=GRID!$B$1:$BI$1)*(КАЛЕНДАРЬ!$AD11=GRID!$B$3:$BI$3), 0))*(1-GRID!$B$69),0))</f>
        <v>37800</v>
      </c>
      <c r="E222" s="47">
        <f t="array" ref="E222">IF($I$2="Открытый тариф",
INDEX(GRID!$B$4:$BI$14,MATCH(E$7,GRID!$A$4:$A$14,0),MATCH(1,($U$2=GRID!$B$1:$BI$1)*(КАЛЕНДАРЬ!$AD11=GRID!$B$3:$BI$3), 0)),
ROUNDUP(INDEX(GRID!$B$4:$BI$14,MATCH(E$7,GRID!$A$4:$A$14,0),MATCH(1,($U$2=GRID!$B$1:$BI$1)*(КАЛЕНДАРЬ!$AD11=GRID!$B$3:$BI$3),0))*(1-GRID!$B$69),0))</f>
        <v>39400</v>
      </c>
      <c r="F222" s="48">
        <f t="array" ref="F222">IF($I$2="Открытый тариф",
INDEX(GRID!$B$17:$BI$27,MATCH(E$7,GRID!$A$17:$A$27,0),MATCH(1,($U$2=GRID!$B$1:$BI$1)*(КАЛЕНДАРЬ!$AD11=GRID!$B$3:$BI$3), 0)),
ROUNDUP(INDEX(GRID!$B$17:$BI$27,MATCH(E$7,GRID!$A$17:$A$27,0),MATCH(1,($U$2=GRID!$B$1:$BI$1)*(КАЛЕНДАРЬ!$AD11=GRID!$B$3:$BI$3), 0))*(1-GRID!$B$69),0))</f>
        <v>41900</v>
      </c>
      <c r="G222" s="47" t="e">
        <f t="array" ref="G222">IF($I$2="Открытый тариф",
INDEX(GRID!$B$4:$BI$14,MATCH(G$7,GRID!$A$4:$A$14,0),MATCH(1,($U$2=GRID!$B$1:$BI$1)*(КАЛЕНДАРЬ!$AD11=GRID!$B$3:$BI$3), 0)),
ROUNDUP(INDEX(GRID!$B$4:$BI$14,MATCH(G$7,GRID!$A$4:$A$14,0),MATCH(1,($U$2=GRID!$B$1:$BI$1)*(КАЛЕНДАРЬ!$AD11=GRID!$B$3:$BI$3),0))*(1-GRID!$B$69),0))</f>
        <v>#N/A</v>
      </c>
      <c r="H222" s="48" t="e">
        <f t="array" ref="H222">IF($I$2="Открытый тариф",
INDEX(GRID!$B$17:$BI$27,MATCH(G$7,GRID!$A$17:$A$27,0),MATCH(1,($U$2=GRID!$B$1:$BI$1)*(КАЛЕНДАРЬ!$AD11=GRID!$B$3:$BI$3), 0)),
ROUNDUP(INDEX(GRID!$B$17:$BI$27,MATCH(G$7,GRID!$A$17:$A$27,0),MATCH(1,($U$2=GRID!$B$1:$BI$1)*(КАЛЕНДАРЬ!$AD11=GRID!$B$3:$BI$3), 0))*(1-GRID!$B$69),0))</f>
        <v>#N/A</v>
      </c>
      <c r="I222" s="47" t="e">
        <f t="array" ref="I222">IF($I$2="Открытый тариф",
INDEX(GRID!$B$4:$BI$14,MATCH(I$7,GRID!$A$4:$A$14,0),MATCH(1,($U$2=GRID!$B$1:$BI$1)*(КАЛЕНДАРЬ!$AD11=GRID!$B$3:$BI$3), 0)),
ROUNDUP(INDEX(GRID!$B$4:$BI$14,MATCH(I$7,GRID!$A$4:$A$14,0),MATCH(1,($U$2=GRID!$B$1:$BI$1)*(КАЛЕНДАРЬ!$AD11=GRID!$B$3:$BI$3),0))*(1-GRID!$B$69),0))</f>
        <v>#N/A</v>
      </c>
      <c r="J222" s="48" t="e">
        <f t="array" ref="J222">IF($I$2="Открытый тариф",
INDEX(GRID!$B$17:$BI$27,MATCH(I$7,GRID!$A$17:$A$27,0),MATCH(1,($U$2=GRID!$B$1:$BI$1)*(КАЛЕНДАРЬ!$AD11=GRID!$B$3:$BI$3), 0)),
ROUNDUP(INDEX(GRID!$B$17:$BI$27,MATCH(I$7,GRID!$A$17:$A$27,0),MATCH(1,($U$2=GRID!$B$1:$BI$1)*(КАЛЕНДАРЬ!$AD11=GRID!$B$3:$BI$3), 0))*(1-GRID!$B$69),0))</f>
        <v>#N/A</v>
      </c>
      <c r="K222" s="47">
        <f t="array" ref="K222">IF($I$2="Открытый тариф",
INDEX(GRID!$B$4:$BI$14,MATCH(K$7,GRID!$A$4:$A$14,0),MATCH(1,($U$2=GRID!$B$1:$BI$1)*(КАЛЕНДАРЬ!$AD11=GRID!$B$3:$BI$3), 0)),
ROUNDUP(INDEX(GRID!$B$4:$BI$14,MATCH(K$7,GRID!$A$4:$A$14,0),MATCH(1,($U$2=GRID!$B$1:$BI$1)*(КАЛЕНДАРЬ!$AD11=GRID!$B$3:$BI$3),0))*(1-GRID!$B$69),0))</f>
        <v>55000</v>
      </c>
      <c r="L222" s="48">
        <f t="array" ref="L222">IF($I$2="Открытый тариф",
INDEX(GRID!$B$17:$BI$27,MATCH(K$7,GRID!$A$17:$A$27,0),MATCH(1,($U$2=GRID!$B$1:$BI$1)*(КАЛЕНДАРЬ!$AD11=GRID!$B$3:$BI$3), 0)),
ROUNDUP(INDEX(GRID!$B$17:$BI$27,MATCH(K$7,GRID!$A$17:$A$27,0),MATCH(1,($U$2=GRID!$B$1:$BI$1)*(КАЛЕНДАРЬ!$AD11=GRID!$B$3:$BI$3), 0))*(1-GRID!$B$69),0))</f>
        <v>57500</v>
      </c>
      <c r="M222" s="47">
        <f t="array" ref="M222">IF($I$2="Открытый тариф",
INDEX(GRID!$B$4:$BI$14,MATCH(M$7,GRID!$A$4:$A$14,0),MATCH(1,($U$2=GRID!$B$1:$BI$1)*(КАЛЕНДАРЬ!$AD11=GRID!$B$3:$BI$3), 0)),
ROUNDUP(INDEX(GRID!$B$4:$BI$14,MATCH(M$7,GRID!$A$4:$A$14,0),MATCH(1,($U$2=GRID!$B$1:$BI$1)*(КАЛЕНДАРЬ!$AD11=GRID!$B$3:$BI$3),0))*(1-GRID!$B$69),0))</f>
        <v>61400</v>
      </c>
      <c r="N222" s="48">
        <f t="array" ref="N222">IF($I$2="Открытый тариф",
INDEX(GRID!$B$17:$BI$27,MATCH(M$7,GRID!$A$17:$A$27,0),MATCH(1,($U$2=GRID!$B$1:$BI$1)*(КАЛЕНДАРЬ!$AD11=GRID!$B$3:$BI$3), 0)),
ROUNDUP(INDEX(GRID!$B$17:$BI$27,MATCH(M$7,GRID!$A$17:$A$27,0),MATCH(1,($U$2=GRID!$B$1:$BI$1)*(КАЛЕНДАРЬ!$AD11=GRID!$B$3:$BI$3), 0))*(1-GRID!$B$69),0))</f>
        <v>63900</v>
      </c>
      <c r="O222" s="49">
        <f t="array" ref="O222">IF($I$2="Открытый тариф",
INDEX(GRID!$B$4:$BI$14,MATCH(O$7,GRID!$A$4:$A$14,0),MATCH(1,($U$2=GRID!$B$1:$BI$1)*(КАЛЕНДАРЬ!$AD11=GRID!$B$3:$BI$3), 0)),
ROUNDUP(INDEX(GRID!$B$4:$BI$14,MATCH(O$7,GRID!$A$4:$A$14,0),MATCH(1,($U$2=GRID!$B$1:$BI$1)*(КАЛЕНДАРЬ!$AD11=GRID!$B$3:$BI$3),0))*(1-GRID!$B$69),0))</f>
        <v>68500</v>
      </c>
      <c r="P222" s="49">
        <f t="array" ref="P222">IF($I$2="Открытый тариф",
INDEX(GRID!$B$17:$BI$27,MATCH(O$7,GRID!$A$17:$A$27,0),MATCH(1,($U$2=GRID!$B$1:$BI$1)*(КАЛЕНДАРЬ!$AD11=GRID!$B$3:$BI$3), 0)),
ROUNDUP(INDEX(GRID!$B$17:$BI$27,MATCH(O$7,GRID!$A$17:$A$27,0),MATCH(1,($U$2=GRID!$B$1:$BI$1)*(КАЛЕНДАРЬ!$AD11=GRID!$B$3:$BI$3), 0))*(1-GRID!$B$69),0))</f>
        <v>71000</v>
      </c>
      <c r="Q222" s="49" t="e">
        <f t="array" ref="Q222">IF($I$2="Открытый тариф",
INDEX(GRID!$B$4:$BI$14,MATCH(Q$7,GRID!$A$4:$A$14,0),MATCH(1,($U$2=GRID!$B$1:$BI$1)*(КАЛЕНДАРЬ!$AD11=GRID!$B$3:$BI$3), 0)),
ROUNDUP(INDEX(GRID!$B$4:$BI$14,MATCH(Q$7,GRID!$A$4:$A$14,0),MATCH(1,($U$2=GRID!$B$1:$BI$1)*(КАЛЕНДАРЬ!$AD11=GRID!$B$3:$BI$3),0))*(1-GRID!$B$69),0))</f>
        <v>#N/A</v>
      </c>
      <c r="R222" s="49" t="e">
        <f t="array" ref="R222">IF($I$2="Открытый тариф",
INDEX(GRID!$B$17:$BI$27,MATCH(Q$7,GRID!$A$17:$A$27,0),MATCH(1,($U$2=GRID!$B$1:$BI$1)*(КАЛЕНДАРЬ!$AD11=GRID!$B$3:$BI$3), 0)),
ROUNDUP(INDEX(GRID!$B$17:$BI$27,MATCH(Q$7,GRID!$A$17:$A$27,0),MATCH(1,($U$2=GRID!$B$1:$BI$1)*(КАЛЕНДАРЬ!$AD11=GRID!$B$3:$BI$3), 0))*(1-GRID!$B$69),0))</f>
        <v>#N/A</v>
      </c>
      <c r="S222" s="49" t="e">
        <f t="array" ref="S222">IF($I$2="Открытый тариф",
INDEX(GRID!$B$4:$BI$14,MATCH(S$7,GRID!$A$4:$A$14,0),MATCH(1,($U$2=GRID!$B$1:$BI$1)*(КАЛЕНДАРЬ!$AD11=GRID!$B$3:$BI$3), 0)),
ROUNDUP(INDEX(GRID!$B$4:$BI$14,MATCH(S$7,GRID!$A$4:$A$14,0),MATCH(1,($U$2=GRID!$B$1:$BI$1)*(КАЛЕНДАРЬ!$AD11=GRID!$B$3:$BI$3),0))*(1-GRID!$B$69),0))</f>
        <v>#N/A</v>
      </c>
      <c r="T222" s="49" t="e">
        <f t="array" ref="T222">IF($I$2="Открытый тариф",
INDEX(GRID!$B$17:$BI$27,MATCH(S$7,GRID!$A$17:$A$27,0),MATCH(1,($U$2=GRID!$B$1:$BI$1)*(КАЛЕНДАРЬ!$AD11=GRID!$B$3:$BI$3), 0)),
ROUNDUP(INDEX(GRID!$B$17:$BI$27,MATCH(S$7,GRID!$A$17:$A$27,0),MATCH(1,($U$2=GRID!$B$1:$BI$1)*(КАЛЕНДАРЬ!$AD11=GRID!$B$3:$BI$3), 0))*(1-GRID!$B$69),0))</f>
        <v>#N/A</v>
      </c>
      <c r="U222" s="49">
        <f t="array" ref="U222">IF($I$2="Открытый тариф",
INDEX(GRID!$B$4:$BI$14,MATCH(U$7,GRID!$A$4:$A$14,0),MATCH(1,($U$2=GRID!$B$1:$BI$1)*(КАЛЕНДАРЬ!$AD11=GRID!$B$3:$BI$3), 0)),
ROUNDUP(INDEX(GRID!$B$4:$BI$14,MATCH(U$7,GRID!$A$4:$A$14,0),MATCH(1,($U$2=GRID!$B$1:$BI$1)*(КАЛЕНДАРЬ!$AD11=GRID!$B$3:$BI$3),0))*(1-GRID!$B$69),0))</f>
        <v>106000</v>
      </c>
      <c r="V222" s="49">
        <f t="array" ref="V222">IF($I$2="Открытый тариф",
INDEX(GRID!$B$17:$BI$27,MATCH(U$7,GRID!$A$17:$A$27,0),MATCH(1,($U$2=GRID!$B$1:$BI$1)*(КАЛЕНДАРЬ!$AD11=GRID!$B$3:$BI$3), 0)),
ROUNDUP(INDEX(GRID!$B$17:$BI$27,MATCH(U$7,GRID!$A$17:$A$27,0),MATCH(1,($U$2=GRID!$B$1:$BI$1)*(КАЛЕНДАРЬ!$AD11=GRID!$B$3:$BI$3), 0))*(1-GRID!$B$69),0))</f>
        <v>108500</v>
      </c>
      <c r="W222" s="49">
        <f t="array" ref="W222">IF($I$2="Открытый тариф",
INDEX(GRID!$B$4:$BI$14,MATCH(W$7,GRID!$A$4:$A$14,0),MATCH(1,($U$2=GRID!$B$1:$BI$1)*(КАЛЕНДАРЬ!$AD11=GRID!$B$3:$BI$3), 0)),
ROUNDUP(INDEX(GRID!$B$4:$BI$14,MATCH(W$7,GRID!$A$4:$A$14,0),MATCH(1,($U$2=GRID!$B$1:$BI$1)*(КАЛЕНДАРЬ!$AD11=GRID!$B$3:$BI$3),0))*(1-GRID!$B$69),0))</f>
        <v>361000</v>
      </c>
      <c r="X222" s="49">
        <f t="array" ref="X222">IF($I$2="Открытый тариф",
INDEX(GRID!$B$17:$BI$27,MATCH(W$7,GRID!$A$17:$A$27,0),MATCH(1,($U$2=GRID!$B$1:$BI$1)*(КАЛЕНДАРЬ!$AD11=GRID!$B$3:$BI$3), 0)),
ROUNDUP(INDEX(GRID!$B$17:$BI$27,MATCH(W$7,GRID!$A$17:$A$27,0),MATCH(1,($U$2=GRID!$B$1:$BI$1)*(КАЛЕНДАРЬ!$AD11=GRID!$B$3:$BI$3), 0))*(1-GRID!$B$69),0))</f>
        <v>363500</v>
      </c>
    </row>
    <row r="223" spans="1:24" ht="12.75" hidden="1" customHeight="1" x14ac:dyDescent="0.2">
      <c r="A223" s="117" t="s">
        <v>46</v>
      </c>
      <c r="B223" s="117">
        <v>9</v>
      </c>
      <c r="C223" s="47" cm="1">
        <f t="array" ref="C223">IF($I$2="Открытый тариф",
INDEX(GRID!$B$4:$BI$14,MATCH(C$7,GRID!$A$4:$A$14,0),MATCH(1,($U$2=GRID!$B$1:$BI$1)*(КАЛЕНДАРЬ!$AD12=GRID!$B$3:$BI$3), 0)),
ROUNDUP(INDEX(GRID!$B$4:$BI$14,MATCH(C$7,GRID!$A$4:$A$14,0),MATCH(1,($U$2=GRID!$B$1:$BI$1)*(КАЛЕНДАРЬ!$AD12=GRID!$B$3:$BI$3),0))*(1-GRID!$B$69),0))</f>
        <v>35300</v>
      </c>
      <c r="D223" s="48">
        <f t="array" ref="D223">IF($I$2="Открытый тариф",
INDEX(GRID!$B$17:$BI$27,MATCH(C$7,GRID!$A$17:$A$27,0),MATCH(1,($U$2=GRID!$B$1:$BI$1)*(КАЛЕНДАРЬ!$AD12=GRID!$B$3:$BI$3), 0)),
ROUNDUP(INDEX(GRID!$B$17:$BI$27,MATCH(C$7,GRID!$A$17:$A$27,0),MATCH(1,($U$2=GRID!$B$1:$BI$1)*(КАЛЕНДАРЬ!$AD12=GRID!$B$3:$BI$3), 0))*(1-GRID!$B$69),0))</f>
        <v>37800</v>
      </c>
      <c r="E223" s="47">
        <f t="array" ref="E223">IF($I$2="Открытый тариф",
INDEX(GRID!$B$4:$BI$14,MATCH(E$7,GRID!$A$4:$A$14,0),MATCH(1,($U$2=GRID!$B$1:$BI$1)*(КАЛЕНДАРЬ!$AD12=GRID!$B$3:$BI$3), 0)),
ROUNDUP(INDEX(GRID!$B$4:$BI$14,MATCH(E$7,GRID!$A$4:$A$14,0),MATCH(1,($U$2=GRID!$B$1:$BI$1)*(КАЛЕНДАРЬ!$AD12=GRID!$B$3:$BI$3),0))*(1-GRID!$B$69),0))</f>
        <v>39400</v>
      </c>
      <c r="F223" s="48">
        <f t="array" ref="F223">IF($I$2="Открытый тариф",
INDEX(GRID!$B$17:$BI$27,MATCH(E$7,GRID!$A$17:$A$27,0),MATCH(1,($U$2=GRID!$B$1:$BI$1)*(КАЛЕНДАРЬ!$AD12=GRID!$B$3:$BI$3), 0)),
ROUNDUP(INDEX(GRID!$B$17:$BI$27,MATCH(E$7,GRID!$A$17:$A$27,0),MATCH(1,($U$2=GRID!$B$1:$BI$1)*(КАЛЕНДАРЬ!$AD12=GRID!$B$3:$BI$3), 0))*(1-GRID!$B$69),0))</f>
        <v>41900</v>
      </c>
      <c r="G223" s="47" t="e">
        <f t="array" ref="G223">IF($I$2="Открытый тариф",
INDEX(GRID!$B$4:$BI$14,MATCH(G$7,GRID!$A$4:$A$14,0),MATCH(1,($U$2=GRID!$B$1:$BI$1)*(КАЛЕНДАРЬ!$AD12=GRID!$B$3:$BI$3), 0)),
ROUNDUP(INDEX(GRID!$B$4:$BI$14,MATCH(G$7,GRID!$A$4:$A$14,0),MATCH(1,($U$2=GRID!$B$1:$BI$1)*(КАЛЕНДАРЬ!$AD12=GRID!$B$3:$BI$3),0))*(1-GRID!$B$69),0))</f>
        <v>#N/A</v>
      </c>
      <c r="H223" s="48" t="e">
        <f t="array" ref="H223">IF($I$2="Открытый тариф",
INDEX(GRID!$B$17:$BI$27,MATCH(G$7,GRID!$A$17:$A$27,0),MATCH(1,($U$2=GRID!$B$1:$BI$1)*(КАЛЕНДАРЬ!$AD12=GRID!$B$3:$BI$3), 0)),
ROUNDUP(INDEX(GRID!$B$17:$BI$27,MATCH(G$7,GRID!$A$17:$A$27,0),MATCH(1,($U$2=GRID!$B$1:$BI$1)*(КАЛЕНДАРЬ!$AD12=GRID!$B$3:$BI$3), 0))*(1-GRID!$B$69),0))</f>
        <v>#N/A</v>
      </c>
      <c r="I223" s="47" t="e">
        <f t="array" ref="I223">IF($I$2="Открытый тариф",
INDEX(GRID!$B$4:$BI$14,MATCH(I$7,GRID!$A$4:$A$14,0),MATCH(1,($U$2=GRID!$B$1:$BI$1)*(КАЛЕНДАРЬ!$AD12=GRID!$B$3:$BI$3), 0)),
ROUNDUP(INDEX(GRID!$B$4:$BI$14,MATCH(I$7,GRID!$A$4:$A$14,0),MATCH(1,($U$2=GRID!$B$1:$BI$1)*(КАЛЕНДАРЬ!$AD12=GRID!$B$3:$BI$3),0))*(1-GRID!$B$69),0))</f>
        <v>#N/A</v>
      </c>
      <c r="J223" s="48" t="e">
        <f t="array" ref="J223">IF($I$2="Открытый тариф",
INDEX(GRID!$B$17:$BI$27,MATCH(I$7,GRID!$A$17:$A$27,0),MATCH(1,($U$2=GRID!$B$1:$BI$1)*(КАЛЕНДАРЬ!$AD12=GRID!$B$3:$BI$3), 0)),
ROUNDUP(INDEX(GRID!$B$17:$BI$27,MATCH(I$7,GRID!$A$17:$A$27,0),MATCH(1,($U$2=GRID!$B$1:$BI$1)*(КАЛЕНДАРЬ!$AD12=GRID!$B$3:$BI$3), 0))*(1-GRID!$B$69),0))</f>
        <v>#N/A</v>
      </c>
      <c r="K223" s="47">
        <f t="array" ref="K223">IF($I$2="Открытый тариф",
INDEX(GRID!$B$4:$BI$14,MATCH(K$7,GRID!$A$4:$A$14,0),MATCH(1,($U$2=GRID!$B$1:$BI$1)*(КАЛЕНДАРЬ!$AD12=GRID!$B$3:$BI$3), 0)),
ROUNDUP(INDEX(GRID!$B$4:$BI$14,MATCH(K$7,GRID!$A$4:$A$14,0),MATCH(1,($U$2=GRID!$B$1:$BI$1)*(КАЛЕНДАРЬ!$AD12=GRID!$B$3:$BI$3),0))*(1-GRID!$B$69),0))</f>
        <v>55000</v>
      </c>
      <c r="L223" s="48">
        <f t="array" ref="L223">IF($I$2="Открытый тариф",
INDEX(GRID!$B$17:$BI$27,MATCH(K$7,GRID!$A$17:$A$27,0),MATCH(1,($U$2=GRID!$B$1:$BI$1)*(КАЛЕНДАРЬ!$AD12=GRID!$B$3:$BI$3), 0)),
ROUNDUP(INDEX(GRID!$B$17:$BI$27,MATCH(K$7,GRID!$A$17:$A$27,0),MATCH(1,($U$2=GRID!$B$1:$BI$1)*(КАЛЕНДАРЬ!$AD12=GRID!$B$3:$BI$3), 0))*(1-GRID!$B$69),0))</f>
        <v>57500</v>
      </c>
      <c r="M223" s="47">
        <f t="array" ref="M223">IF($I$2="Открытый тариф",
INDEX(GRID!$B$4:$BI$14,MATCH(M$7,GRID!$A$4:$A$14,0),MATCH(1,($U$2=GRID!$B$1:$BI$1)*(КАЛЕНДАРЬ!$AD12=GRID!$B$3:$BI$3), 0)),
ROUNDUP(INDEX(GRID!$B$4:$BI$14,MATCH(M$7,GRID!$A$4:$A$14,0),MATCH(1,($U$2=GRID!$B$1:$BI$1)*(КАЛЕНДАРЬ!$AD12=GRID!$B$3:$BI$3),0))*(1-GRID!$B$69),0))</f>
        <v>61400</v>
      </c>
      <c r="N223" s="48">
        <f t="array" ref="N223">IF($I$2="Открытый тариф",
INDEX(GRID!$B$17:$BI$27,MATCH(M$7,GRID!$A$17:$A$27,0),MATCH(1,($U$2=GRID!$B$1:$BI$1)*(КАЛЕНДАРЬ!$AD12=GRID!$B$3:$BI$3), 0)),
ROUNDUP(INDEX(GRID!$B$17:$BI$27,MATCH(M$7,GRID!$A$17:$A$27,0),MATCH(1,($U$2=GRID!$B$1:$BI$1)*(КАЛЕНДАРЬ!$AD12=GRID!$B$3:$BI$3), 0))*(1-GRID!$B$69),0))</f>
        <v>63900</v>
      </c>
      <c r="O223" s="49">
        <f t="array" ref="O223">IF($I$2="Открытый тариф",
INDEX(GRID!$B$4:$BI$14,MATCH(O$7,GRID!$A$4:$A$14,0),MATCH(1,($U$2=GRID!$B$1:$BI$1)*(КАЛЕНДАРЬ!$AD12=GRID!$B$3:$BI$3), 0)),
ROUNDUP(INDEX(GRID!$B$4:$BI$14,MATCH(O$7,GRID!$A$4:$A$14,0),MATCH(1,($U$2=GRID!$B$1:$BI$1)*(КАЛЕНДАРЬ!$AD12=GRID!$B$3:$BI$3),0))*(1-GRID!$B$69),0))</f>
        <v>68500</v>
      </c>
      <c r="P223" s="49">
        <f t="array" ref="P223">IF($I$2="Открытый тариф",
INDEX(GRID!$B$17:$BI$27,MATCH(O$7,GRID!$A$17:$A$27,0),MATCH(1,($U$2=GRID!$B$1:$BI$1)*(КАЛЕНДАРЬ!$AD12=GRID!$B$3:$BI$3), 0)),
ROUNDUP(INDEX(GRID!$B$17:$BI$27,MATCH(O$7,GRID!$A$17:$A$27,0),MATCH(1,($U$2=GRID!$B$1:$BI$1)*(КАЛЕНДАРЬ!$AD12=GRID!$B$3:$BI$3), 0))*(1-GRID!$B$69),0))</f>
        <v>71000</v>
      </c>
      <c r="Q223" s="49" t="e">
        <f t="array" ref="Q223">IF($I$2="Открытый тариф",
INDEX(GRID!$B$4:$BI$14,MATCH(Q$7,GRID!$A$4:$A$14,0),MATCH(1,($U$2=GRID!$B$1:$BI$1)*(КАЛЕНДАРЬ!$AD12=GRID!$B$3:$BI$3), 0)),
ROUNDUP(INDEX(GRID!$B$4:$BI$14,MATCH(Q$7,GRID!$A$4:$A$14,0),MATCH(1,($U$2=GRID!$B$1:$BI$1)*(КАЛЕНДАРЬ!$AD12=GRID!$B$3:$BI$3),0))*(1-GRID!$B$69),0))</f>
        <v>#N/A</v>
      </c>
      <c r="R223" s="49" t="e">
        <f t="array" ref="R223">IF($I$2="Открытый тариф",
INDEX(GRID!$B$17:$BI$27,MATCH(Q$7,GRID!$A$17:$A$27,0),MATCH(1,($U$2=GRID!$B$1:$BI$1)*(КАЛЕНДАРЬ!$AD12=GRID!$B$3:$BI$3), 0)),
ROUNDUP(INDEX(GRID!$B$17:$BI$27,MATCH(Q$7,GRID!$A$17:$A$27,0),MATCH(1,($U$2=GRID!$B$1:$BI$1)*(КАЛЕНДАРЬ!$AD12=GRID!$B$3:$BI$3), 0))*(1-GRID!$B$69),0))</f>
        <v>#N/A</v>
      </c>
      <c r="S223" s="49" t="e">
        <f t="array" ref="S223">IF($I$2="Открытый тариф",
INDEX(GRID!$B$4:$BI$14,MATCH(S$7,GRID!$A$4:$A$14,0),MATCH(1,($U$2=GRID!$B$1:$BI$1)*(КАЛЕНДАРЬ!$AD12=GRID!$B$3:$BI$3), 0)),
ROUNDUP(INDEX(GRID!$B$4:$BI$14,MATCH(S$7,GRID!$A$4:$A$14,0),MATCH(1,($U$2=GRID!$B$1:$BI$1)*(КАЛЕНДАРЬ!$AD12=GRID!$B$3:$BI$3),0))*(1-GRID!$B$69),0))</f>
        <v>#N/A</v>
      </c>
      <c r="T223" s="49" t="e">
        <f t="array" ref="T223">IF($I$2="Открытый тариф",
INDEX(GRID!$B$17:$BI$27,MATCH(S$7,GRID!$A$17:$A$27,0),MATCH(1,($U$2=GRID!$B$1:$BI$1)*(КАЛЕНДАРЬ!$AD12=GRID!$B$3:$BI$3), 0)),
ROUNDUP(INDEX(GRID!$B$17:$BI$27,MATCH(S$7,GRID!$A$17:$A$27,0),MATCH(1,($U$2=GRID!$B$1:$BI$1)*(КАЛЕНДАРЬ!$AD12=GRID!$B$3:$BI$3), 0))*(1-GRID!$B$69),0))</f>
        <v>#N/A</v>
      </c>
      <c r="U223" s="49">
        <f t="array" ref="U223">IF($I$2="Открытый тариф",
INDEX(GRID!$B$4:$BI$14,MATCH(U$7,GRID!$A$4:$A$14,0),MATCH(1,($U$2=GRID!$B$1:$BI$1)*(КАЛЕНДАРЬ!$AD12=GRID!$B$3:$BI$3), 0)),
ROUNDUP(INDEX(GRID!$B$4:$BI$14,MATCH(U$7,GRID!$A$4:$A$14,0),MATCH(1,($U$2=GRID!$B$1:$BI$1)*(КАЛЕНДАРЬ!$AD12=GRID!$B$3:$BI$3),0))*(1-GRID!$B$69),0))</f>
        <v>106000</v>
      </c>
      <c r="V223" s="49">
        <f t="array" ref="V223">IF($I$2="Открытый тариф",
INDEX(GRID!$B$17:$BI$27,MATCH(U$7,GRID!$A$17:$A$27,0),MATCH(1,($U$2=GRID!$B$1:$BI$1)*(КАЛЕНДАРЬ!$AD12=GRID!$B$3:$BI$3), 0)),
ROUNDUP(INDEX(GRID!$B$17:$BI$27,MATCH(U$7,GRID!$A$17:$A$27,0),MATCH(1,($U$2=GRID!$B$1:$BI$1)*(КАЛЕНДАРЬ!$AD12=GRID!$B$3:$BI$3), 0))*(1-GRID!$B$69),0))</f>
        <v>108500</v>
      </c>
      <c r="W223" s="49">
        <f t="array" ref="W223">IF($I$2="Открытый тариф",
INDEX(GRID!$B$4:$BI$14,MATCH(W$7,GRID!$A$4:$A$14,0),MATCH(1,($U$2=GRID!$B$1:$BI$1)*(КАЛЕНДАРЬ!$AD12=GRID!$B$3:$BI$3), 0)),
ROUNDUP(INDEX(GRID!$B$4:$BI$14,MATCH(W$7,GRID!$A$4:$A$14,0),MATCH(1,($U$2=GRID!$B$1:$BI$1)*(КАЛЕНДАРЬ!$AD12=GRID!$B$3:$BI$3),0))*(1-GRID!$B$69),0))</f>
        <v>361000</v>
      </c>
      <c r="X223" s="49">
        <f t="array" ref="X223">IF($I$2="Открытый тариф",
INDEX(GRID!$B$17:$BI$27,MATCH(W$7,GRID!$A$17:$A$27,0),MATCH(1,($U$2=GRID!$B$1:$BI$1)*(КАЛЕНДАРЬ!$AD12=GRID!$B$3:$BI$3), 0)),
ROUNDUP(INDEX(GRID!$B$17:$BI$27,MATCH(W$7,GRID!$A$17:$A$27,0),MATCH(1,($U$2=GRID!$B$1:$BI$1)*(КАЛЕНДАРЬ!$AD12=GRID!$B$3:$BI$3), 0))*(1-GRID!$B$69),0))</f>
        <v>363500</v>
      </c>
    </row>
    <row r="224" spans="1:24" ht="12.75" hidden="1" customHeight="1" x14ac:dyDescent="0.2">
      <c r="A224" s="117" t="s">
        <v>47</v>
      </c>
      <c r="B224" s="117">
        <v>10</v>
      </c>
      <c r="C224" s="47" cm="1">
        <f t="array" ref="C224">IF($I$2="Открытый тариф",
INDEX(GRID!$B$4:$BI$14,MATCH(C$7,GRID!$A$4:$A$14,0),MATCH(1,($U$2=GRID!$B$1:$BI$1)*(КАЛЕНДАРЬ!$AD13=GRID!$B$3:$BI$3), 0)),
ROUNDUP(INDEX(GRID!$B$4:$BI$14,MATCH(C$7,GRID!$A$4:$A$14,0),MATCH(1,($U$2=GRID!$B$1:$BI$1)*(КАЛЕНДАРЬ!$AD13=GRID!$B$3:$BI$3),0))*(1-GRID!$B$69),0))</f>
        <v>30500</v>
      </c>
      <c r="D224" s="48">
        <f t="array" ref="D224">IF($I$2="Открытый тариф",
INDEX(GRID!$B$17:$BI$27,MATCH(C$7,GRID!$A$17:$A$27,0),MATCH(1,($U$2=GRID!$B$1:$BI$1)*(КАЛЕНДАРЬ!$AD13=GRID!$B$3:$BI$3), 0)),
ROUNDUP(INDEX(GRID!$B$17:$BI$27,MATCH(C$7,GRID!$A$17:$A$27,0),MATCH(1,($U$2=GRID!$B$1:$BI$1)*(КАЛЕНДАРЬ!$AD13=GRID!$B$3:$BI$3), 0))*(1-GRID!$B$69),0))</f>
        <v>33000</v>
      </c>
      <c r="E224" s="47">
        <f t="array" ref="E224">IF($I$2="Открытый тариф",
INDEX(GRID!$B$4:$BI$14,MATCH(E$7,GRID!$A$4:$A$14,0),MATCH(1,($U$2=GRID!$B$1:$BI$1)*(КАЛЕНДАРЬ!$AD13=GRID!$B$3:$BI$3), 0)),
ROUNDUP(INDEX(GRID!$B$4:$BI$14,MATCH(E$7,GRID!$A$4:$A$14,0),MATCH(1,($U$2=GRID!$B$1:$BI$1)*(КАЛЕНДАРЬ!$AD13=GRID!$B$3:$BI$3),0))*(1-GRID!$B$69),0))</f>
        <v>34100</v>
      </c>
      <c r="F224" s="48">
        <f t="array" ref="F224">IF($I$2="Открытый тариф",
INDEX(GRID!$B$17:$BI$27,MATCH(E$7,GRID!$A$17:$A$27,0),MATCH(1,($U$2=GRID!$B$1:$BI$1)*(КАЛЕНДАРЬ!$AD13=GRID!$B$3:$BI$3), 0)),
ROUNDUP(INDEX(GRID!$B$17:$BI$27,MATCH(E$7,GRID!$A$17:$A$27,0),MATCH(1,($U$2=GRID!$B$1:$BI$1)*(КАЛЕНДАРЬ!$AD13=GRID!$B$3:$BI$3), 0))*(1-GRID!$B$69),0))</f>
        <v>36600</v>
      </c>
      <c r="G224" s="47" t="e">
        <f t="array" ref="G224">IF($I$2="Открытый тариф",
INDEX(GRID!$B$4:$BI$14,MATCH(G$7,GRID!$A$4:$A$14,0),MATCH(1,($U$2=GRID!$B$1:$BI$1)*(КАЛЕНДАРЬ!$AD13=GRID!$B$3:$BI$3), 0)),
ROUNDUP(INDEX(GRID!$B$4:$BI$14,MATCH(G$7,GRID!$A$4:$A$14,0),MATCH(1,($U$2=GRID!$B$1:$BI$1)*(КАЛЕНДАРЬ!$AD13=GRID!$B$3:$BI$3),0))*(1-GRID!$B$69),0))</f>
        <v>#N/A</v>
      </c>
      <c r="H224" s="48" t="e">
        <f t="array" ref="H224">IF($I$2="Открытый тариф",
INDEX(GRID!$B$17:$BI$27,MATCH(G$7,GRID!$A$17:$A$27,0),MATCH(1,($U$2=GRID!$B$1:$BI$1)*(КАЛЕНДАРЬ!$AD13=GRID!$B$3:$BI$3), 0)),
ROUNDUP(INDEX(GRID!$B$17:$BI$27,MATCH(G$7,GRID!$A$17:$A$27,0),MATCH(1,($U$2=GRID!$B$1:$BI$1)*(КАЛЕНДАРЬ!$AD13=GRID!$B$3:$BI$3), 0))*(1-GRID!$B$69),0))</f>
        <v>#N/A</v>
      </c>
      <c r="I224" s="47" t="e">
        <f t="array" ref="I224">IF($I$2="Открытый тариф",
INDEX(GRID!$B$4:$BI$14,MATCH(I$7,GRID!$A$4:$A$14,0),MATCH(1,($U$2=GRID!$B$1:$BI$1)*(КАЛЕНДАРЬ!$AD13=GRID!$B$3:$BI$3), 0)),
ROUNDUP(INDEX(GRID!$B$4:$BI$14,MATCH(I$7,GRID!$A$4:$A$14,0),MATCH(1,($U$2=GRID!$B$1:$BI$1)*(КАЛЕНДАРЬ!$AD13=GRID!$B$3:$BI$3),0))*(1-GRID!$B$69),0))</f>
        <v>#N/A</v>
      </c>
      <c r="J224" s="48" t="e">
        <f t="array" ref="J224">IF($I$2="Открытый тариф",
INDEX(GRID!$B$17:$BI$27,MATCH(I$7,GRID!$A$17:$A$27,0),MATCH(1,($U$2=GRID!$B$1:$BI$1)*(КАЛЕНДАРЬ!$AD13=GRID!$B$3:$BI$3), 0)),
ROUNDUP(INDEX(GRID!$B$17:$BI$27,MATCH(I$7,GRID!$A$17:$A$27,0),MATCH(1,($U$2=GRID!$B$1:$BI$1)*(КАЛЕНДАРЬ!$AD13=GRID!$B$3:$BI$3), 0))*(1-GRID!$B$69),0))</f>
        <v>#N/A</v>
      </c>
      <c r="K224" s="47">
        <f t="array" ref="K224">IF($I$2="Открытый тариф",
INDEX(GRID!$B$4:$BI$14,MATCH(K$7,GRID!$A$4:$A$14,0),MATCH(1,($U$2=GRID!$B$1:$BI$1)*(КАЛЕНДАРЬ!$AD13=GRID!$B$3:$BI$3), 0)),
ROUNDUP(INDEX(GRID!$B$4:$BI$14,MATCH(K$7,GRID!$A$4:$A$14,0),MATCH(1,($U$2=GRID!$B$1:$BI$1)*(КАЛЕНДАРЬ!$AD13=GRID!$B$3:$BI$3),0))*(1-GRID!$B$69),0))</f>
        <v>47300</v>
      </c>
      <c r="L224" s="48">
        <f t="array" ref="L224">IF($I$2="Открытый тариф",
INDEX(GRID!$B$17:$BI$27,MATCH(K$7,GRID!$A$17:$A$27,0),MATCH(1,($U$2=GRID!$B$1:$BI$1)*(КАЛЕНДАРЬ!$AD13=GRID!$B$3:$BI$3), 0)),
ROUNDUP(INDEX(GRID!$B$17:$BI$27,MATCH(K$7,GRID!$A$17:$A$27,0),MATCH(1,($U$2=GRID!$B$1:$BI$1)*(КАЛЕНДАРЬ!$AD13=GRID!$B$3:$BI$3), 0))*(1-GRID!$B$69),0))</f>
        <v>49800</v>
      </c>
      <c r="M224" s="47">
        <f t="array" ref="M224">IF($I$2="Открытый тариф",
INDEX(GRID!$B$4:$BI$14,MATCH(M$7,GRID!$A$4:$A$14,0),MATCH(1,($U$2=GRID!$B$1:$BI$1)*(КАЛЕНДАРЬ!$AD13=GRID!$B$3:$BI$3), 0)),
ROUNDUP(INDEX(GRID!$B$4:$BI$14,MATCH(M$7,GRID!$A$4:$A$14,0),MATCH(1,($U$2=GRID!$B$1:$BI$1)*(КАЛЕНДАРЬ!$AD13=GRID!$B$3:$BI$3),0))*(1-GRID!$B$69),0))</f>
        <v>52800</v>
      </c>
      <c r="N224" s="48">
        <f t="array" ref="N224">IF($I$2="Открытый тариф",
INDEX(GRID!$B$17:$BI$27,MATCH(M$7,GRID!$A$17:$A$27,0),MATCH(1,($U$2=GRID!$B$1:$BI$1)*(КАЛЕНДАРЬ!$AD13=GRID!$B$3:$BI$3), 0)),
ROUNDUP(INDEX(GRID!$B$17:$BI$27,MATCH(M$7,GRID!$A$17:$A$27,0),MATCH(1,($U$2=GRID!$B$1:$BI$1)*(КАЛЕНДАРЬ!$AD13=GRID!$B$3:$BI$3), 0))*(1-GRID!$B$69),0))</f>
        <v>55300</v>
      </c>
      <c r="O224" s="49">
        <f t="array" ref="O224">IF($I$2="Открытый тариф",
INDEX(GRID!$B$4:$BI$14,MATCH(O$7,GRID!$A$4:$A$14,0),MATCH(1,($U$2=GRID!$B$1:$BI$1)*(КАЛЕНДАРЬ!$AD13=GRID!$B$3:$BI$3), 0)),
ROUNDUP(INDEX(GRID!$B$4:$BI$14,MATCH(O$7,GRID!$A$4:$A$14,0),MATCH(1,($U$2=GRID!$B$1:$BI$1)*(КАЛЕНДАРЬ!$AD13=GRID!$B$3:$BI$3),0))*(1-GRID!$B$69),0))</f>
        <v>59400</v>
      </c>
      <c r="P224" s="49">
        <f t="array" ref="P224">IF($I$2="Открытый тариф",
INDEX(GRID!$B$17:$BI$27,MATCH(O$7,GRID!$A$17:$A$27,0),MATCH(1,($U$2=GRID!$B$1:$BI$1)*(КАЛЕНДАРЬ!$AD13=GRID!$B$3:$BI$3), 0)),
ROUNDUP(INDEX(GRID!$B$17:$BI$27,MATCH(O$7,GRID!$A$17:$A$27,0),MATCH(1,($U$2=GRID!$B$1:$BI$1)*(КАЛЕНДАРЬ!$AD13=GRID!$B$3:$BI$3), 0))*(1-GRID!$B$69),0))</f>
        <v>61900</v>
      </c>
      <c r="Q224" s="49" t="e">
        <f t="array" ref="Q224">IF($I$2="Открытый тариф",
INDEX(GRID!$B$4:$BI$14,MATCH(Q$7,GRID!$A$4:$A$14,0),MATCH(1,($U$2=GRID!$B$1:$BI$1)*(КАЛЕНДАРЬ!$AD13=GRID!$B$3:$BI$3), 0)),
ROUNDUP(INDEX(GRID!$B$4:$BI$14,MATCH(Q$7,GRID!$A$4:$A$14,0),MATCH(1,($U$2=GRID!$B$1:$BI$1)*(КАЛЕНДАРЬ!$AD13=GRID!$B$3:$BI$3),0))*(1-GRID!$B$69),0))</f>
        <v>#N/A</v>
      </c>
      <c r="R224" s="49" t="e">
        <f t="array" ref="R224">IF($I$2="Открытый тариф",
INDEX(GRID!$B$17:$BI$27,MATCH(Q$7,GRID!$A$17:$A$27,0),MATCH(1,($U$2=GRID!$B$1:$BI$1)*(КАЛЕНДАРЬ!$AD13=GRID!$B$3:$BI$3), 0)),
ROUNDUP(INDEX(GRID!$B$17:$BI$27,MATCH(Q$7,GRID!$A$17:$A$27,0),MATCH(1,($U$2=GRID!$B$1:$BI$1)*(КАЛЕНДАРЬ!$AD13=GRID!$B$3:$BI$3), 0))*(1-GRID!$B$69),0))</f>
        <v>#N/A</v>
      </c>
      <c r="S224" s="49" t="e">
        <f t="array" ref="S224">IF($I$2="Открытый тариф",
INDEX(GRID!$B$4:$BI$14,MATCH(S$7,GRID!$A$4:$A$14,0),MATCH(1,($U$2=GRID!$B$1:$BI$1)*(КАЛЕНДАРЬ!$AD13=GRID!$B$3:$BI$3), 0)),
ROUNDUP(INDEX(GRID!$B$4:$BI$14,MATCH(S$7,GRID!$A$4:$A$14,0),MATCH(1,($U$2=GRID!$B$1:$BI$1)*(КАЛЕНДАРЬ!$AD13=GRID!$B$3:$BI$3),0))*(1-GRID!$B$69),0))</f>
        <v>#N/A</v>
      </c>
      <c r="T224" s="49" t="e">
        <f t="array" ref="T224">IF($I$2="Открытый тариф",
INDEX(GRID!$B$17:$BI$27,MATCH(S$7,GRID!$A$17:$A$27,0),MATCH(1,($U$2=GRID!$B$1:$BI$1)*(КАЛЕНДАРЬ!$AD13=GRID!$B$3:$BI$3), 0)),
ROUNDUP(INDEX(GRID!$B$17:$BI$27,MATCH(S$7,GRID!$A$17:$A$27,0),MATCH(1,($U$2=GRID!$B$1:$BI$1)*(КАЛЕНДАРЬ!$AD13=GRID!$B$3:$BI$3), 0))*(1-GRID!$B$69),0))</f>
        <v>#N/A</v>
      </c>
      <c r="U224" s="49">
        <f t="array" ref="U224">IF($I$2="Открытый тариф",
INDEX(GRID!$B$4:$BI$14,MATCH(U$7,GRID!$A$4:$A$14,0),MATCH(1,($U$2=GRID!$B$1:$BI$1)*(КАЛЕНДАРЬ!$AD13=GRID!$B$3:$BI$3), 0)),
ROUNDUP(INDEX(GRID!$B$4:$BI$14,MATCH(U$7,GRID!$A$4:$A$14,0),MATCH(1,($U$2=GRID!$B$1:$BI$1)*(КАЛЕНДАРЬ!$AD13=GRID!$B$3:$BI$3),0))*(1-GRID!$B$69),0))</f>
        <v>92000</v>
      </c>
      <c r="V224" s="49">
        <f t="array" ref="V224">IF($I$2="Открытый тариф",
INDEX(GRID!$B$17:$BI$27,MATCH(U$7,GRID!$A$17:$A$27,0),MATCH(1,($U$2=GRID!$B$1:$BI$1)*(КАЛЕНДАРЬ!$AD13=GRID!$B$3:$BI$3), 0)),
ROUNDUP(INDEX(GRID!$B$17:$BI$27,MATCH(U$7,GRID!$A$17:$A$27,0),MATCH(1,($U$2=GRID!$B$1:$BI$1)*(КАЛЕНДАРЬ!$AD13=GRID!$B$3:$BI$3), 0))*(1-GRID!$B$69),0))</f>
        <v>94500</v>
      </c>
      <c r="W224" s="49">
        <f t="array" ref="W224">IF($I$2="Открытый тариф",
INDEX(GRID!$B$4:$BI$14,MATCH(W$7,GRID!$A$4:$A$14,0),MATCH(1,($U$2=GRID!$B$1:$BI$1)*(КАЛЕНДАРЬ!$AD13=GRID!$B$3:$BI$3), 0)),
ROUNDUP(INDEX(GRID!$B$4:$BI$14,MATCH(W$7,GRID!$A$4:$A$14,0),MATCH(1,($U$2=GRID!$B$1:$BI$1)*(КАЛЕНДАРЬ!$AD13=GRID!$B$3:$BI$3),0))*(1-GRID!$B$69),0))</f>
        <v>327000</v>
      </c>
      <c r="X224" s="49">
        <f t="array" ref="X224">IF($I$2="Открытый тариф",
INDEX(GRID!$B$17:$BI$27,MATCH(W$7,GRID!$A$17:$A$27,0),MATCH(1,($U$2=GRID!$B$1:$BI$1)*(КАЛЕНДАРЬ!$AD13=GRID!$B$3:$BI$3), 0)),
ROUNDUP(INDEX(GRID!$B$17:$BI$27,MATCH(W$7,GRID!$A$17:$A$27,0),MATCH(1,($U$2=GRID!$B$1:$BI$1)*(КАЛЕНДАРЬ!$AD13=GRID!$B$3:$BI$3), 0))*(1-GRID!$B$69),0))</f>
        <v>329500</v>
      </c>
    </row>
    <row r="225" spans="1:24" ht="12.75" hidden="1" customHeight="1" x14ac:dyDescent="0.2">
      <c r="A225" s="117" t="s">
        <v>48</v>
      </c>
      <c r="B225" s="117">
        <v>11</v>
      </c>
      <c r="C225" s="47" cm="1">
        <f t="array" ref="C225">IF($I$2="Открытый тариф",
INDEX(GRID!$B$4:$BI$14,MATCH(C$7,GRID!$A$4:$A$14,0),MATCH(1,($U$2=GRID!$B$1:$BI$1)*(КАЛЕНДАРЬ!$AD14=GRID!$B$3:$BI$3), 0)),
ROUNDUP(INDEX(GRID!$B$4:$BI$14,MATCH(C$7,GRID!$A$4:$A$14,0),MATCH(1,($U$2=GRID!$B$1:$BI$1)*(КАЛЕНДАРЬ!$AD14=GRID!$B$3:$BI$3),0))*(1-GRID!$B$69),0))</f>
        <v>21000</v>
      </c>
      <c r="D225" s="48">
        <f t="array" ref="D225">IF($I$2="Открытый тариф",
INDEX(GRID!$B$17:$BI$27,MATCH(C$7,GRID!$A$17:$A$27,0),MATCH(1,($U$2=GRID!$B$1:$BI$1)*(КАЛЕНДАРЬ!$AD14=GRID!$B$3:$BI$3), 0)),
ROUNDUP(INDEX(GRID!$B$17:$BI$27,MATCH(C$7,GRID!$A$17:$A$27,0),MATCH(1,($U$2=GRID!$B$1:$BI$1)*(КАЛЕНДАРЬ!$AD14=GRID!$B$3:$BI$3), 0))*(1-GRID!$B$69),0))</f>
        <v>23500</v>
      </c>
      <c r="E225" s="47">
        <f t="array" ref="E225">IF($I$2="Открытый тариф",
INDEX(GRID!$B$4:$BI$14,MATCH(E$7,GRID!$A$4:$A$14,0),MATCH(1,($U$2=GRID!$B$1:$BI$1)*(КАЛЕНДАРЬ!$AD14=GRID!$B$3:$BI$3), 0)),
ROUNDUP(INDEX(GRID!$B$4:$BI$14,MATCH(E$7,GRID!$A$4:$A$14,0),MATCH(1,($U$2=GRID!$B$1:$BI$1)*(КАЛЕНДАРЬ!$AD14=GRID!$B$3:$BI$3),0))*(1-GRID!$B$69),0))</f>
        <v>23200</v>
      </c>
      <c r="F225" s="48">
        <f t="array" ref="F225">IF($I$2="Открытый тариф",
INDEX(GRID!$B$17:$BI$27,MATCH(E$7,GRID!$A$17:$A$27,0),MATCH(1,($U$2=GRID!$B$1:$BI$1)*(КАЛЕНДАРЬ!$AD14=GRID!$B$3:$BI$3), 0)),
ROUNDUP(INDEX(GRID!$B$17:$BI$27,MATCH(E$7,GRID!$A$17:$A$27,0),MATCH(1,($U$2=GRID!$B$1:$BI$1)*(КАЛЕНДАРЬ!$AD14=GRID!$B$3:$BI$3), 0))*(1-GRID!$B$69),0))</f>
        <v>25700</v>
      </c>
      <c r="G225" s="47" t="e">
        <f t="array" ref="G225">IF($I$2="Открытый тариф",
INDEX(GRID!$B$4:$BI$14,MATCH(G$7,GRID!$A$4:$A$14,0),MATCH(1,($U$2=GRID!$B$1:$BI$1)*(КАЛЕНДАРЬ!$AD14=GRID!$B$3:$BI$3), 0)),
ROUNDUP(INDEX(GRID!$B$4:$BI$14,MATCH(G$7,GRID!$A$4:$A$14,0),MATCH(1,($U$2=GRID!$B$1:$BI$1)*(КАЛЕНДАРЬ!$AD14=GRID!$B$3:$BI$3),0))*(1-GRID!$B$69),0))</f>
        <v>#N/A</v>
      </c>
      <c r="H225" s="48" t="e">
        <f t="array" ref="H225">IF($I$2="Открытый тариф",
INDEX(GRID!$B$17:$BI$27,MATCH(G$7,GRID!$A$17:$A$27,0),MATCH(1,($U$2=GRID!$B$1:$BI$1)*(КАЛЕНДАРЬ!$AD14=GRID!$B$3:$BI$3), 0)),
ROUNDUP(INDEX(GRID!$B$17:$BI$27,MATCH(G$7,GRID!$A$17:$A$27,0),MATCH(1,($U$2=GRID!$B$1:$BI$1)*(КАЛЕНДАРЬ!$AD14=GRID!$B$3:$BI$3), 0))*(1-GRID!$B$69),0))</f>
        <v>#N/A</v>
      </c>
      <c r="I225" s="47" t="e">
        <f t="array" ref="I225">IF($I$2="Открытый тариф",
INDEX(GRID!$B$4:$BI$14,MATCH(I$7,GRID!$A$4:$A$14,0),MATCH(1,($U$2=GRID!$B$1:$BI$1)*(КАЛЕНДАРЬ!$AD14=GRID!$B$3:$BI$3), 0)),
ROUNDUP(INDEX(GRID!$B$4:$BI$14,MATCH(I$7,GRID!$A$4:$A$14,0),MATCH(1,($U$2=GRID!$B$1:$BI$1)*(КАЛЕНДАРЬ!$AD14=GRID!$B$3:$BI$3),0))*(1-GRID!$B$69),0))</f>
        <v>#N/A</v>
      </c>
      <c r="J225" s="48" t="e">
        <f t="array" ref="J225">IF($I$2="Открытый тариф",
INDEX(GRID!$B$17:$BI$27,MATCH(I$7,GRID!$A$17:$A$27,0),MATCH(1,($U$2=GRID!$B$1:$BI$1)*(КАЛЕНДАРЬ!$AD14=GRID!$B$3:$BI$3), 0)),
ROUNDUP(INDEX(GRID!$B$17:$BI$27,MATCH(I$7,GRID!$A$17:$A$27,0),MATCH(1,($U$2=GRID!$B$1:$BI$1)*(КАЛЕНДАРЬ!$AD14=GRID!$B$3:$BI$3), 0))*(1-GRID!$B$69),0))</f>
        <v>#N/A</v>
      </c>
      <c r="K225" s="47">
        <f t="array" ref="K225">IF($I$2="Открытый тариф",
INDEX(GRID!$B$4:$BI$14,MATCH(K$7,GRID!$A$4:$A$14,0),MATCH(1,($U$2=GRID!$B$1:$BI$1)*(КАЛЕНДАРЬ!$AD14=GRID!$B$3:$BI$3), 0)),
ROUNDUP(INDEX(GRID!$B$4:$BI$14,MATCH(K$7,GRID!$A$4:$A$14,0),MATCH(1,($U$2=GRID!$B$1:$BI$1)*(КАЛЕНДАРЬ!$AD14=GRID!$B$3:$BI$3),0))*(1-GRID!$B$69),0))</f>
        <v>31200</v>
      </c>
      <c r="L225" s="48">
        <f t="array" ref="L225">IF($I$2="Открытый тариф",
INDEX(GRID!$B$17:$BI$27,MATCH(K$7,GRID!$A$17:$A$27,0),MATCH(1,($U$2=GRID!$B$1:$BI$1)*(КАЛЕНДАРЬ!$AD14=GRID!$B$3:$BI$3), 0)),
ROUNDUP(INDEX(GRID!$B$17:$BI$27,MATCH(K$7,GRID!$A$17:$A$27,0),MATCH(1,($U$2=GRID!$B$1:$BI$1)*(КАЛЕНДАРЬ!$AD14=GRID!$B$3:$BI$3), 0))*(1-GRID!$B$69),0))</f>
        <v>33700</v>
      </c>
      <c r="M225" s="47">
        <f t="array" ref="M225">IF($I$2="Открытый тариф",
INDEX(GRID!$B$4:$BI$14,MATCH(M$7,GRID!$A$4:$A$14,0),MATCH(1,($U$2=GRID!$B$1:$BI$1)*(КАЛЕНДАРЬ!$AD14=GRID!$B$3:$BI$3), 0)),
ROUNDUP(INDEX(GRID!$B$4:$BI$14,MATCH(M$7,GRID!$A$4:$A$14,0),MATCH(1,($U$2=GRID!$B$1:$BI$1)*(КАЛЕНДАРЬ!$AD14=GRID!$B$3:$BI$3),0))*(1-GRID!$B$69),0))</f>
        <v>34400</v>
      </c>
      <c r="N225" s="48">
        <f t="array" ref="N225">IF($I$2="Открытый тариф",
INDEX(GRID!$B$17:$BI$27,MATCH(M$7,GRID!$A$17:$A$27,0),MATCH(1,($U$2=GRID!$B$1:$BI$1)*(КАЛЕНДАРЬ!$AD14=GRID!$B$3:$BI$3), 0)),
ROUNDUP(INDEX(GRID!$B$17:$BI$27,MATCH(M$7,GRID!$A$17:$A$27,0),MATCH(1,($U$2=GRID!$B$1:$BI$1)*(КАЛЕНДАРЬ!$AD14=GRID!$B$3:$BI$3), 0))*(1-GRID!$B$69),0))</f>
        <v>36900</v>
      </c>
      <c r="O225" s="49">
        <f t="array" ref="O225">IF($I$2="Открытый тариф",
INDEX(GRID!$B$4:$BI$14,MATCH(O$7,GRID!$A$4:$A$14,0),MATCH(1,($U$2=GRID!$B$1:$BI$1)*(КАЛЕНДАРЬ!$AD14=GRID!$B$3:$BI$3), 0)),
ROUNDUP(INDEX(GRID!$B$4:$BI$14,MATCH(O$7,GRID!$A$4:$A$14,0),MATCH(1,($U$2=GRID!$B$1:$BI$1)*(КАЛЕНДАРЬ!$AD14=GRID!$B$3:$BI$3),0))*(1-GRID!$B$69),0))</f>
        <v>41100</v>
      </c>
      <c r="P225" s="49">
        <f t="array" ref="P225">IF($I$2="Открытый тариф",
INDEX(GRID!$B$17:$BI$27,MATCH(O$7,GRID!$A$17:$A$27,0),MATCH(1,($U$2=GRID!$B$1:$BI$1)*(КАЛЕНДАРЬ!$AD14=GRID!$B$3:$BI$3), 0)),
ROUNDUP(INDEX(GRID!$B$17:$BI$27,MATCH(O$7,GRID!$A$17:$A$27,0),MATCH(1,($U$2=GRID!$B$1:$BI$1)*(КАЛЕНДАРЬ!$AD14=GRID!$B$3:$BI$3), 0))*(1-GRID!$B$69),0))</f>
        <v>43600</v>
      </c>
      <c r="Q225" s="49" t="e">
        <f t="array" ref="Q225">IF($I$2="Открытый тариф",
INDEX(GRID!$B$4:$BI$14,MATCH(Q$7,GRID!$A$4:$A$14,0),MATCH(1,($U$2=GRID!$B$1:$BI$1)*(КАЛЕНДАРЬ!$AD14=GRID!$B$3:$BI$3), 0)),
ROUNDUP(INDEX(GRID!$B$4:$BI$14,MATCH(Q$7,GRID!$A$4:$A$14,0),MATCH(1,($U$2=GRID!$B$1:$BI$1)*(КАЛЕНДАРЬ!$AD14=GRID!$B$3:$BI$3),0))*(1-GRID!$B$69),0))</f>
        <v>#N/A</v>
      </c>
      <c r="R225" s="49" t="e">
        <f t="array" ref="R225">IF($I$2="Открытый тариф",
INDEX(GRID!$B$17:$BI$27,MATCH(Q$7,GRID!$A$17:$A$27,0),MATCH(1,($U$2=GRID!$B$1:$BI$1)*(КАЛЕНДАРЬ!$AD14=GRID!$B$3:$BI$3), 0)),
ROUNDUP(INDEX(GRID!$B$17:$BI$27,MATCH(Q$7,GRID!$A$17:$A$27,0),MATCH(1,($U$2=GRID!$B$1:$BI$1)*(КАЛЕНДАРЬ!$AD14=GRID!$B$3:$BI$3), 0))*(1-GRID!$B$69),0))</f>
        <v>#N/A</v>
      </c>
      <c r="S225" s="49" t="e">
        <f t="array" ref="S225">IF($I$2="Открытый тариф",
INDEX(GRID!$B$4:$BI$14,MATCH(S$7,GRID!$A$4:$A$14,0),MATCH(1,($U$2=GRID!$B$1:$BI$1)*(КАЛЕНДАРЬ!$AD14=GRID!$B$3:$BI$3), 0)),
ROUNDUP(INDEX(GRID!$B$4:$BI$14,MATCH(S$7,GRID!$A$4:$A$14,0),MATCH(1,($U$2=GRID!$B$1:$BI$1)*(КАЛЕНДАРЬ!$AD14=GRID!$B$3:$BI$3),0))*(1-GRID!$B$69),0))</f>
        <v>#N/A</v>
      </c>
      <c r="T225" s="49" t="e">
        <f t="array" ref="T225">IF($I$2="Открытый тариф",
INDEX(GRID!$B$17:$BI$27,MATCH(S$7,GRID!$A$17:$A$27,0),MATCH(1,($U$2=GRID!$B$1:$BI$1)*(КАЛЕНДАРЬ!$AD14=GRID!$B$3:$BI$3), 0)),
ROUNDUP(INDEX(GRID!$B$17:$BI$27,MATCH(S$7,GRID!$A$17:$A$27,0),MATCH(1,($U$2=GRID!$B$1:$BI$1)*(КАЛЕНДАРЬ!$AD14=GRID!$B$3:$BI$3), 0))*(1-GRID!$B$69),0))</f>
        <v>#N/A</v>
      </c>
      <c r="U225" s="49">
        <f t="array" ref="U225">IF($I$2="Открытый тариф",
INDEX(GRID!$B$4:$BI$14,MATCH(U$7,GRID!$A$4:$A$14,0),MATCH(1,($U$2=GRID!$B$1:$BI$1)*(КАЛЕНДАРЬ!$AD14=GRID!$B$3:$BI$3), 0)),
ROUNDUP(INDEX(GRID!$B$4:$BI$14,MATCH(U$7,GRID!$A$4:$A$14,0),MATCH(1,($U$2=GRID!$B$1:$BI$1)*(КАЛЕНДАРЬ!$AD14=GRID!$B$3:$BI$3),0))*(1-GRID!$B$69),0))</f>
        <v>64000</v>
      </c>
      <c r="V225" s="49">
        <f t="array" ref="V225">IF($I$2="Открытый тариф",
INDEX(GRID!$B$17:$BI$27,MATCH(U$7,GRID!$A$17:$A$27,0),MATCH(1,($U$2=GRID!$B$1:$BI$1)*(КАЛЕНДАРЬ!$AD14=GRID!$B$3:$BI$3), 0)),
ROUNDUP(INDEX(GRID!$B$17:$BI$27,MATCH(U$7,GRID!$A$17:$A$27,0),MATCH(1,($U$2=GRID!$B$1:$BI$1)*(КАЛЕНДАРЬ!$AD14=GRID!$B$3:$BI$3), 0))*(1-GRID!$B$69),0))</f>
        <v>66500</v>
      </c>
      <c r="W225" s="49">
        <f t="array" ref="W225">IF($I$2="Открытый тариф",
INDEX(GRID!$B$4:$BI$14,MATCH(W$7,GRID!$A$4:$A$14,0),MATCH(1,($U$2=GRID!$B$1:$BI$1)*(КАЛЕНДАРЬ!$AD14=GRID!$B$3:$BI$3), 0)),
ROUNDUP(INDEX(GRID!$B$4:$BI$14,MATCH(W$7,GRID!$A$4:$A$14,0),MATCH(1,($U$2=GRID!$B$1:$BI$1)*(КАЛЕНДАРЬ!$AD14=GRID!$B$3:$BI$3),0))*(1-GRID!$B$69),0))</f>
        <v>250000</v>
      </c>
      <c r="X225" s="49">
        <f t="array" ref="X225">IF($I$2="Открытый тариф",
INDEX(GRID!$B$17:$BI$27,MATCH(W$7,GRID!$A$17:$A$27,0),MATCH(1,($U$2=GRID!$B$1:$BI$1)*(КАЛЕНДАРЬ!$AD14=GRID!$B$3:$BI$3), 0)),
ROUNDUP(INDEX(GRID!$B$17:$BI$27,MATCH(W$7,GRID!$A$17:$A$27,0),MATCH(1,($U$2=GRID!$B$1:$BI$1)*(КАЛЕНДАРЬ!$AD14=GRID!$B$3:$BI$3), 0))*(1-GRID!$B$69),0))</f>
        <v>252500</v>
      </c>
    </row>
    <row r="226" spans="1:24" ht="12.75" hidden="1" customHeight="1" x14ac:dyDescent="0.2">
      <c r="A226" s="117" t="s">
        <v>42</v>
      </c>
      <c r="B226" s="117">
        <v>12</v>
      </c>
      <c r="C226" s="47" cm="1">
        <f t="array" ref="C226">IF($I$2="Открытый тариф",
INDEX(GRID!$B$4:$BI$14,MATCH(C$7,GRID!$A$4:$A$14,0),MATCH(1,($U$2=GRID!$B$1:$BI$1)*(КАЛЕНДАРЬ!$AD15=GRID!$B$3:$BI$3), 0)),
ROUNDUP(INDEX(GRID!$B$4:$BI$14,MATCH(C$7,GRID!$A$4:$A$14,0),MATCH(1,($U$2=GRID!$B$1:$BI$1)*(КАЛЕНДАРЬ!$AD15=GRID!$B$3:$BI$3),0))*(1-GRID!$B$69),0))</f>
        <v>18000</v>
      </c>
      <c r="D226" s="48">
        <f t="array" ref="D226">IF($I$2="Открытый тариф",
INDEX(GRID!$B$17:$BI$27,MATCH(C$7,GRID!$A$17:$A$27,0),MATCH(1,($U$2=GRID!$B$1:$BI$1)*(КАЛЕНДАРЬ!$AD15=GRID!$B$3:$BI$3), 0)),
ROUNDUP(INDEX(GRID!$B$17:$BI$27,MATCH(C$7,GRID!$A$17:$A$27,0),MATCH(1,($U$2=GRID!$B$1:$BI$1)*(КАЛЕНДАРЬ!$AD15=GRID!$B$3:$BI$3), 0))*(1-GRID!$B$69),0))</f>
        <v>20500</v>
      </c>
      <c r="E226" s="47">
        <f t="array" ref="E226">IF($I$2="Открытый тариф",
INDEX(GRID!$B$4:$BI$14,MATCH(E$7,GRID!$A$4:$A$14,0),MATCH(1,($U$2=GRID!$B$1:$BI$1)*(КАЛЕНДАРЬ!$AD15=GRID!$B$3:$BI$3), 0)),
ROUNDUP(INDEX(GRID!$B$4:$BI$14,MATCH(E$7,GRID!$A$4:$A$14,0),MATCH(1,($U$2=GRID!$B$1:$BI$1)*(КАЛЕНДАРЬ!$AD15=GRID!$B$3:$BI$3),0))*(1-GRID!$B$69),0))</f>
        <v>19700</v>
      </c>
      <c r="F226" s="48">
        <f t="array" ref="F226">IF($I$2="Открытый тариф",
INDEX(GRID!$B$17:$BI$27,MATCH(E$7,GRID!$A$17:$A$27,0),MATCH(1,($U$2=GRID!$B$1:$BI$1)*(КАЛЕНДАРЬ!$AD15=GRID!$B$3:$BI$3), 0)),
ROUNDUP(INDEX(GRID!$B$17:$BI$27,MATCH(E$7,GRID!$A$17:$A$27,0),MATCH(1,($U$2=GRID!$B$1:$BI$1)*(КАЛЕНДАРЬ!$AD15=GRID!$B$3:$BI$3), 0))*(1-GRID!$B$69),0))</f>
        <v>22200</v>
      </c>
      <c r="G226" s="47" t="e">
        <f t="array" ref="G226">IF($I$2="Открытый тариф",
INDEX(GRID!$B$4:$BI$14,MATCH(G$7,GRID!$A$4:$A$14,0),MATCH(1,($U$2=GRID!$B$1:$BI$1)*(КАЛЕНДАРЬ!$AD15=GRID!$B$3:$BI$3), 0)),
ROUNDUP(INDEX(GRID!$B$4:$BI$14,MATCH(G$7,GRID!$A$4:$A$14,0),MATCH(1,($U$2=GRID!$B$1:$BI$1)*(КАЛЕНДАРЬ!$AD15=GRID!$B$3:$BI$3),0))*(1-GRID!$B$69),0))</f>
        <v>#N/A</v>
      </c>
      <c r="H226" s="48" t="e">
        <f t="array" ref="H226">IF($I$2="Открытый тариф",
INDEX(GRID!$B$17:$BI$27,MATCH(G$7,GRID!$A$17:$A$27,0),MATCH(1,($U$2=GRID!$B$1:$BI$1)*(КАЛЕНДАРЬ!$AD15=GRID!$B$3:$BI$3), 0)),
ROUNDUP(INDEX(GRID!$B$17:$BI$27,MATCH(G$7,GRID!$A$17:$A$27,0),MATCH(1,($U$2=GRID!$B$1:$BI$1)*(КАЛЕНДАРЬ!$AD15=GRID!$B$3:$BI$3), 0))*(1-GRID!$B$69),0))</f>
        <v>#N/A</v>
      </c>
      <c r="I226" s="47" t="e">
        <f t="array" ref="I226">IF($I$2="Открытый тариф",
INDEX(GRID!$B$4:$BI$14,MATCH(I$7,GRID!$A$4:$A$14,0),MATCH(1,($U$2=GRID!$B$1:$BI$1)*(КАЛЕНДАРЬ!$AD15=GRID!$B$3:$BI$3), 0)),
ROUNDUP(INDEX(GRID!$B$4:$BI$14,MATCH(I$7,GRID!$A$4:$A$14,0),MATCH(1,($U$2=GRID!$B$1:$BI$1)*(КАЛЕНДАРЬ!$AD15=GRID!$B$3:$BI$3),0))*(1-GRID!$B$69),0))</f>
        <v>#N/A</v>
      </c>
      <c r="J226" s="48" t="e">
        <f t="array" ref="J226">IF($I$2="Открытый тариф",
INDEX(GRID!$B$17:$BI$27,MATCH(I$7,GRID!$A$17:$A$27,0),MATCH(1,($U$2=GRID!$B$1:$BI$1)*(КАЛЕНДАРЬ!$AD15=GRID!$B$3:$BI$3), 0)),
ROUNDUP(INDEX(GRID!$B$17:$BI$27,MATCH(I$7,GRID!$A$17:$A$27,0),MATCH(1,($U$2=GRID!$B$1:$BI$1)*(КАЛЕНДАРЬ!$AD15=GRID!$B$3:$BI$3), 0))*(1-GRID!$B$69),0))</f>
        <v>#N/A</v>
      </c>
      <c r="K226" s="47">
        <f t="array" ref="K226">IF($I$2="Открытый тариф",
INDEX(GRID!$B$4:$BI$14,MATCH(K$7,GRID!$A$4:$A$14,0),MATCH(1,($U$2=GRID!$B$1:$BI$1)*(КАЛЕНДАРЬ!$AD15=GRID!$B$3:$BI$3), 0)),
ROUNDUP(INDEX(GRID!$B$4:$BI$14,MATCH(K$7,GRID!$A$4:$A$14,0),MATCH(1,($U$2=GRID!$B$1:$BI$1)*(КАЛЕНДАРЬ!$AD15=GRID!$B$3:$BI$3),0))*(1-GRID!$B$69),0))</f>
        <v>26000</v>
      </c>
      <c r="L226" s="48">
        <f t="array" ref="L226">IF($I$2="Открытый тариф",
INDEX(GRID!$B$17:$BI$27,MATCH(K$7,GRID!$A$17:$A$27,0),MATCH(1,($U$2=GRID!$B$1:$BI$1)*(КАЛЕНДАРЬ!$AD15=GRID!$B$3:$BI$3), 0)),
ROUNDUP(INDEX(GRID!$B$17:$BI$27,MATCH(K$7,GRID!$A$17:$A$27,0),MATCH(1,($U$2=GRID!$B$1:$BI$1)*(КАЛЕНДАРЬ!$AD15=GRID!$B$3:$BI$3), 0))*(1-GRID!$B$69),0))</f>
        <v>28500</v>
      </c>
      <c r="M226" s="47">
        <f t="array" ref="M226">IF($I$2="Открытый тариф",
INDEX(GRID!$B$4:$BI$14,MATCH(M$7,GRID!$A$4:$A$14,0),MATCH(1,($U$2=GRID!$B$1:$BI$1)*(КАЛЕНДАРЬ!$AD15=GRID!$B$3:$BI$3), 0)),
ROUNDUP(INDEX(GRID!$B$4:$BI$14,MATCH(M$7,GRID!$A$4:$A$14,0),MATCH(1,($U$2=GRID!$B$1:$BI$1)*(КАЛЕНДАРЬ!$AD15=GRID!$B$3:$BI$3),0))*(1-GRID!$B$69),0))</f>
        <v>28500</v>
      </c>
      <c r="N226" s="48">
        <f t="array" ref="N226">IF($I$2="Открытый тариф",
INDEX(GRID!$B$17:$BI$27,MATCH(M$7,GRID!$A$17:$A$27,0),MATCH(1,($U$2=GRID!$B$1:$BI$1)*(КАЛЕНДАРЬ!$AD15=GRID!$B$3:$BI$3), 0)),
ROUNDUP(INDEX(GRID!$B$17:$BI$27,MATCH(M$7,GRID!$A$17:$A$27,0),MATCH(1,($U$2=GRID!$B$1:$BI$1)*(КАЛЕНДАРЬ!$AD15=GRID!$B$3:$BI$3), 0))*(1-GRID!$B$69),0))</f>
        <v>31000</v>
      </c>
      <c r="O226" s="49">
        <f t="array" ref="O226">IF($I$2="Открытый тариф",
INDEX(GRID!$B$4:$BI$14,MATCH(O$7,GRID!$A$4:$A$14,0),MATCH(1,($U$2=GRID!$B$1:$BI$1)*(КАЛЕНДАРЬ!$AD15=GRID!$B$3:$BI$3), 0)),
ROUNDUP(INDEX(GRID!$B$4:$BI$14,MATCH(O$7,GRID!$A$4:$A$14,0),MATCH(1,($U$2=GRID!$B$1:$BI$1)*(КАЛЕНДАРЬ!$AD15=GRID!$B$3:$BI$3),0))*(1-GRID!$B$69),0))</f>
        <v>35400</v>
      </c>
      <c r="P226" s="49">
        <f t="array" ref="P226">IF($I$2="Открытый тариф",
INDEX(GRID!$B$17:$BI$27,MATCH(O$7,GRID!$A$17:$A$27,0),MATCH(1,($U$2=GRID!$B$1:$BI$1)*(КАЛЕНДАРЬ!$AD15=GRID!$B$3:$BI$3), 0)),
ROUNDUP(INDEX(GRID!$B$17:$BI$27,MATCH(O$7,GRID!$A$17:$A$27,0),MATCH(1,($U$2=GRID!$B$1:$BI$1)*(КАЛЕНДАРЬ!$AD15=GRID!$B$3:$BI$3), 0))*(1-GRID!$B$69),0))</f>
        <v>37900</v>
      </c>
      <c r="Q226" s="49" t="e">
        <f t="array" ref="Q226">IF($I$2="Открытый тариф",
INDEX(GRID!$B$4:$BI$14,MATCH(Q$7,GRID!$A$4:$A$14,0),MATCH(1,($U$2=GRID!$B$1:$BI$1)*(КАЛЕНДАРЬ!$AD15=GRID!$B$3:$BI$3), 0)),
ROUNDUP(INDEX(GRID!$B$4:$BI$14,MATCH(Q$7,GRID!$A$4:$A$14,0),MATCH(1,($U$2=GRID!$B$1:$BI$1)*(КАЛЕНДАРЬ!$AD15=GRID!$B$3:$BI$3),0))*(1-GRID!$B$69),0))</f>
        <v>#N/A</v>
      </c>
      <c r="R226" s="49" t="e">
        <f t="array" ref="R226">IF($I$2="Открытый тариф",
INDEX(GRID!$B$17:$BI$27,MATCH(Q$7,GRID!$A$17:$A$27,0),MATCH(1,($U$2=GRID!$B$1:$BI$1)*(КАЛЕНДАРЬ!$AD15=GRID!$B$3:$BI$3), 0)),
ROUNDUP(INDEX(GRID!$B$17:$BI$27,MATCH(Q$7,GRID!$A$17:$A$27,0),MATCH(1,($U$2=GRID!$B$1:$BI$1)*(КАЛЕНДАРЬ!$AD15=GRID!$B$3:$BI$3), 0))*(1-GRID!$B$69),0))</f>
        <v>#N/A</v>
      </c>
      <c r="S226" s="49" t="e">
        <f t="array" ref="S226">IF($I$2="Открытый тариф",
INDEX(GRID!$B$4:$BI$14,MATCH(S$7,GRID!$A$4:$A$14,0),MATCH(1,($U$2=GRID!$B$1:$BI$1)*(КАЛЕНДАРЬ!$AD15=GRID!$B$3:$BI$3), 0)),
ROUNDUP(INDEX(GRID!$B$4:$BI$14,MATCH(S$7,GRID!$A$4:$A$14,0),MATCH(1,($U$2=GRID!$B$1:$BI$1)*(КАЛЕНДАРЬ!$AD15=GRID!$B$3:$BI$3),0))*(1-GRID!$B$69),0))</f>
        <v>#N/A</v>
      </c>
      <c r="T226" s="49" t="e">
        <f t="array" ref="T226">IF($I$2="Открытый тариф",
INDEX(GRID!$B$17:$BI$27,MATCH(S$7,GRID!$A$17:$A$27,0),MATCH(1,($U$2=GRID!$B$1:$BI$1)*(КАЛЕНДАРЬ!$AD15=GRID!$B$3:$BI$3), 0)),
ROUNDUP(INDEX(GRID!$B$17:$BI$27,MATCH(S$7,GRID!$A$17:$A$27,0),MATCH(1,($U$2=GRID!$B$1:$BI$1)*(КАЛЕНДАРЬ!$AD15=GRID!$B$3:$BI$3), 0))*(1-GRID!$B$69),0))</f>
        <v>#N/A</v>
      </c>
      <c r="U226" s="49">
        <f t="array" ref="U226">IF($I$2="Открытый тариф",
INDEX(GRID!$B$4:$BI$14,MATCH(U$7,GRID!$A$4:$A$14,0),MATCH(1,($U$2=GRID!$B$1:$BI$1)*(КАЛЕНДАРЬ!$AD15=GRID!$B$3:$BI$3), 0)),
ROUNDUP(INDEX(GRID!$B$4:$BI$14,MATCH(U$7,GRID!$A$4:$A$14,0),MATCH(1,($U$2=GRID!$B$1:$BI$1)*(КАЛЕНДАРЬ!$AD15=GRID!$B$3:$BI$3),0))*(1-GRID!$B$69),0))</f>
        <v>55000</v>
      </c>
      <c r="V226" s="49">
        <f t="array" ref="V226">IF($I$2="Открытый тариф",
INDEX(GRID!$B$17:$BI$27,MATCH(U$7,GRID!$A$17:$A$27,0),MATCH(1,($U$2=GRID!$B$1:$BI$1)*(КАЛЕНДАРЬ!$AD15=GRID!$B$3:$BI$3), 0)),
ROUNDUP(INDEX(GRID!$B$17:$BI$27,MATCH(U$7,GRID!$A$17:$A$27,0),MATCH(1,($U$2=GRID!$B$1:$BI$1)*(КАЛЕНДАРЬ!$AD15=GRID!$B$3:$BI$3), 0))*(1-GRID!$B$69),0))</f>
        <v>57500</v>
      </c>
      <c r="W226" s="49">
        <f t="array" ref="W226">IF($I$2="Открытый тариф",
INDEX(GRID!$B$4:$BI$14,MATCH(W$7,GRID!$A$4:$A$14,0),MATCH(1,($U$2=GRID!$B$1:$BI$1)*(КАЛЕНДАРЬ!$AD15=GRID!$B$3:$BI$3), 0)),
ROUNDUP(INDEX(GRID!$B$4:$BI$14,MATCH(W$7,GRID!$A$4:$A$14,0),MATCH(1,($U$2=GRID!$B$1:$BI$1)*(КАЛЕНДАРЬ!$AD15=GRID!$B$3:$BI$3),0))*(1-GRID!$B$69),0))</f>
        <v>223000</v>
      </c>
      <c r="X226" s="49">
        <f t="array" ref="X226">IF($I$2="Открытый тариф",
INDEX(GRID!$B$17:$BI$27,MATCH(W$7,GRID!$A$17:$A$27,0),MATCH(1,($U$2=GRID!$B$1:$BI$1)*(КАЛЕНДАРЬ!$AD15=GRID!$B$3:$BI$3), 0)),
ROUNDUP(INDEX(GRID!$B$17:$BI$27,MATCH(W$7,GRID!$A$17:$A$27,0),MATCH(1,($U$2=GRID!$B$1:$BI$1)*(КАЛЕНДАРЬ!$AD15=GRID!$B$3:$BI$3), 0))*(1-GRID!$B$69),0))</f>
        <v>225500</v>
      </c>
    </row>
    <row r="227" spans="1:24" ht="12.75" hidden="1" customHeight="1" x14ac:dyDescent="0.2">
      <c r="A227" s="117" t="s">
        <v>43</v>
      </c>
      <c r="B227" s="117">
        <v>13</v>
      </c>
      <c r="C227" s="47" cm="1">
        <f t="array" ref="C227">IF($I$2="Открытый тариф",
INDEX(GRID!$B$4:$BI$14,MATCH(C$7,GRID!$A$4:$A$14,0),MATCH(1,($U$2=GRID!$B$1:$BI$1)*(КАЛЕНДАРЬ!$AD16=GRID!$B$3:$BI$3), 0)),
ROUNDUP(INDEX(GRID!$B$4:$BI$14,MATCH(C$7,GRID!$A$4:$A$14,0),MATCH(1,($U$2=GRID!$B$1:$BI$1)*(КАЛЕНДАРЬ!$AD16=GRID!$B$3:$BI$3),0))*(1-GRID!$B$69),0))</f>
        <v>18000</v>
      </c>
      <c r="D227" s="48">
        <f t="array" ref="D227">IF($I$2="Открытый тариф",
INDEX(GRID!$B$17:$BI$27,MATCH(C$7,GRID!$A$17:$A$27,0),MATCH(1,($U$2=GRID!$B$1:$BI$1)*(КАЛЕНДАРЬ!$AD16=GRID!$B$3:$BI$3), 0)),
ROUNDUP(INDEX(GRID!$B$17:$BI$27,MATCH(C$7,GRID!$A$17:$A$27,0),MATCH(1,($U$2=GRID!$B$1:$BI$1)*(КАЛЕНДАРЬ!$AD16=GRID!$B$3:$BI$3), 0))*(1-GRID!$B$69),0))</f>
        <v>20500</v>
      </c>
      <c r="E227" s="47">
        <f t="array" ref="E227">IF($I$2="Открытый тариф",
INDEX(GRID!$B$4:$BI$14,MATCH(E$7,GRID!$A$4:$A$14,0),MATCH(1,($U$2=GRID!$B$1:$BI$1)*(КАЛЕНДАРЬ!$AD16=GRID!$B$3:$BI$3), 0)),
ROUNDUP(INDEX(GRID!$B$4:$BI$14,MATCH(E$7,GRID!$A$4:$A$14,0),MATCH(1,($U$2=GRID!$B$1:$BI$1)*(КАЛЕНДАРЬ!$AD16=GRID!$B$3:$BI$3),0))*(1-GRID!$B$69),0))</f>
        <v>19700</v>
      </c>
      <c r="F227" s="48">
        <f t="array" ref="F227">IF($I$2="Открытый тариф",
INDEX(GRID!$B$17:$BI$27,MATCH(E$7,GRID!$A$17:$A$27,0),MATCH(1,($U$2=GRID!$B$1:$BI$1)*(КАЛЕНДАРЬ!$AD16=GRID!$B$3:$BI$3), 0)),
ROUNDUP(INDEX(GRID!$B$17:$BI$27,MATCH(E$7,GRID!$A$17:$A$27,0),MATCH(1,($U$2=GRID!$B$1:$BI$1)*(КАЛЕНДАРЬ!$AD16=GRID!$B$3:$BI$3), 0))*(1-GRID!$B$69),0))</f>
        <v>22200</v>
      </c>
      <c r="G227" s="47" t="e">
        <f t="array" ref="G227">IF($I$2="Открытый тариф",
INDEX(GRID!$B$4:$BI$14,MATCH(G$7,GRID!$A$4:$A$14,0),MATCH(1,($U$2=GRID!$B$1:$BI$1)*(КАЛЕНДАРЬ!$AD16=GRID!$B$3:$BI$3), 0)),
ROUNDUP(INDEX(GRID!$B$4:$BI$14,MATCH(G$7,GRID!$A$4:$A$14,0),MATCH(1,($U$2=GRID!$B$1:$BI$1)*(КАЛЕНДАРЬ!$AD16=GRID!$B$3:$BI$3),0))*(1-GRID!$B$69),0))</f>
        <v>#N/A</v>
      </c>
      <c r="H227" s="48" t="e">
        <f t="array" ref="H227">IF($I$2="Открытый тариф",
INDEX(GRID!$B$17:$BI$27,MATCH(G$7,GRID!$A$17:$A$27,0),MATCH(1,($U$2=GRID!$B$1:$BI$1)*(КАЛЕНДАРЬ!$AD16=GRID!$B$3:$BI$3), 0)),
ROUNDUP(INDEX(GRID!$B$17:$BI$27,MATCH(G$7,GRID!$A$17:$A$27,0),MATCH(1,($U$2=GRID!$B$1:$BI$1)*(КАЛЕНДАРЬ!$AD16=GRID!$B$3:$BI$3), 0))*(1-GRID!$B$69),0))</f>
        <v>#N/A</v>
      </c>
      <c r="I227" s="47" t="e">
        <f t="array" ref="I227">IF($I$2="Открытый тариф",
INDEX(GRID!$B$4:$BI$14,MATCH(I$7,GRID!$A$4:$A$14,0),MATCH(1,($U$2=GRID!$B$1:$BI$1)*(КАЛЕНДАРЬ!$AD16=GRID!$B$3:$BI$3), 0)),
ROUNDUP(INDEX(GRID!$B$4:$BI$14,MATCH(I$7,GRID!$A$4:$A$14,0),MATCH(1,($U$2=GRID!$B$1:$BI$1)*(КАЛЕНДАРЬ!$AD16=GRID!$B$3:$BI$3),0))*(1-GRID!$B$69),0))</f>
        <v>#N/A</v>
      </c>
      <c r="J227" s="48" t="e">
        <f t="array" ref="J227">IF($I$2="Открытый тариф",
INDEX(GRID!$B$17:$BI$27,MATCH(I$7,GRID!$A$17:$A$27,0),MATCH(1,($U$2=GRID!$B$1:$BI$1)*(КАЛЕНДАРЬ!$AD16=GRID!$B$3:$BI$3), 0)),
ROUNDUP(INDEX(GRID!$B$17:$BI$27,MATCH(I$7,GRID!$A$17:$A$27,0),MATCH(1,($U$2=GRID!$B$1:$BI$1)*(КАЛЕНДАРЬ!$AD16=GRID!$B$3:$BI$3), 0))*(1-GRID!$B$69),0))</f>
        <v>#N/A</v>
      </c>
      <c r="K227" s="47">
        <f t="array" ref="K227">IF($I$2="Открытый тариф",
INDEX(GRID!$B$4:$BI$14,MATCH(K$7,GRID!$A$4:$A$14,0),MATCH(1,($U$2=GRID!$B$1:$BI$1)*(КАЛЕНДАРЬ!$AD16=GRID!$B$3:$BI$3), 0)),
ROUNDUP(INDEX(GRID!$B$4:$BI$14,MATCH(K$7,GRID!$A$4:$A$14,0),MATCH(1,($U$2=GRID!$B$1:$BI$1)*(КАЛЕНДАРЬ!$AD16=GRID!$B$3:$BI$3),0))*(1-GRID!$B$69),0))</f>
        <v>26000</v>
      </c>
      <c r="L227" s="48">
        <f t="array" ref="L227">IF($I$2="Открытый тариф",
INDEX(GRID!$B$17:$BI$27,MATCH(K$7,GRID!$A$17:$A$27,0),MATCH(1,($U$2=GRID!$B$1:$BI$1)*(КАЛЕНДАРЬ!$AD16=GRID!$B$3:$BI$3), 0)),
ROUNDUP(INDEX(GRID!$B$17:$BI$27,MATCH(K$7,GRID!$A$17:$A$27,0),MATCH(1,($U$2=GRID!$B$1:$BI$1)*(КАЛЕНДАРЬ!$AD16=GRID!$B$3:$BI$3), 0))*(1-GRID!$B$69),0))</f>
        <v>28500</v>
      </c>
      <c r="M227" s="47">
        <f t="array" ref="M227">IF($I$2="Открытый тариф",
INDEX(GRID!$B$4:$BI$14,MATCH(M$7,GRID!$A$4:$A$14,0),MATCH(1,($U$2=GRID!$B$1:$BI$1)*(КАЛЕНДАРЬ!$AD16=GRID!$B$3:$BI$3), 0)),
ROUNDUP(INDEX(GRID!$B$4:$BI$14,MATCH(M$7,GRID!$A$4:$A$14,0),MATCH(1,($U$2=GRID!$B$1:$BI$1)*(КАЛЕНДАРЬ!$AD16=GRID!$B$3:$BI$3),0))*(1-GRID!$B$69),0))</f>
        <v>28500</v>
      </c>
      <c r="N227" s="48">
        <f t="array" ref="N227">IF($I$2="Открытый тариф",
INDEX(GRID!$B$17:$BI$27,MATCH(M$7,GRID!$A$17:$A$27,0),MATCH(1,($U$2=GRID!$B$1:$BI$1)*(КАЛЕНДАРЬ!$AD16=GRID!$B$3:$BI$3), 0)),
ROUNDUP(INDEX(GRID!$B$17:$BI$27,MATCH(M$7,GRID!$A$17:$A$27,0),MATCH(1,($U$2=GRID!$B$1:$BI$1)*(КАЛЕНДАРЬ!$AD16=GRID!$B$3:$BI$3), 0))*(1-GRID!$B$69),0))</f>
        <v>31000</v>
      </c>
      <c r="O227" s="49">
        <f t="array" ref="O227">IF($I$2="Открытый тариф",
INDEX(GRID!$B$4:$BI$14,MATCH(O$7,GRID!$A$4:$A$14,0),MATCH(1,($U$2=GRID!$B$1:$BI$1)*(КАЛЕНДАРЬ!$AD16=GRID!$B$3:$BI$3), 0)),
ROUNDUP(INDEX(GRID!$B$4:$BI$14,MATCH(O$7,GRID!$A$4:$A$14,0),MATCH(1,($U$2=GRID!$B$1:$BI$1)*(КАЛЕНДАРЬ!$AD16=GRID!$B$3:$BI$3),0))*(1-GRID!$B$69),0))</f>
        <v>35400</v>
      </c>
      <c r="P227" s="49">
        <f t="array" ref="P227">IF($I$2="Открытый тариф",
INDEX(GRID!$B$17:$BI$27,MATCH(O$7,GRID!$A$17:$A$27,0),MATCH(1,($U$2=GRID!$B$1:$BI$1)*(КАЛЕНДАРЬ!$AD16=GRID!$B$3:$BI$3), 0)),
ROUNDUP(INDEX(GRID!$B$17:$BI$27,MATCH(O$7,GRID!$A$17:$A$27,0),MATCH(1,($U$2=GRID!$B$1:$BI$1)*(КАЛЕНДАРЬ!$AD16=GRID!$B$3:$BI$3), 0))*(1-GRID!$B$69),0))</f>
        <v>37900</v>
      </c>
      <c r="Q227" s="49" t="e">
        <f t="array" ref="Q227">IF($I$2="Открытый тариф",
INDEX(GRID!$B$4:$BI$14,MATCH(Q$7,GRID!$A$4:$A$14,0),MATCH(1,($U$2=GRID!$B$1:$BI$1)*(КАЛЕНДАРЬ!$AD16=GRID!$B$3:$BI$3), 0)),
ROUNDUP(INDEX(GRID!$B$4:$BI$14,MATCH(Q$7,GRID!$A$4:$A$14,0),MATCH(1,($U$2=GRID!$B$1:$BI$1)*(КАЛЕНДАРЬ!$AD16=GRID!$B$3:$BI$3),0))*(1-GRID!$B$69),0))</f>
        <v>#N/A</v>
      </c>
      <c r="R227" s="49" t="e">
        <f t="array" ref="R227">IF($I$2="Открытый тариф",
INDEX(GRID!$B$17:$BI$27,MATCH(Q$7,GRID!$A$17:$A$27,0),MATCH(1,($U$2=GRID!$B$1:$BI$1)*(КАЛЕНДАРЬ!$AD16=GRID!$B$3:$BI$3), 0)),
ROUNDUP(INDEX(GRID!$B$17:$BI$27,MATCH(Q$7,GRID!$A$17:$A$27,0),MATCH(1,($U$2=GRID!$B$1:$BI$1)*(КАЛЕНДАРЬ!$AD16=GRID!$B$3:$BI$3), 0))*(1-GRID!$B$69),0))</f>
        <v>#N/A</v>
      </c>
      <c r="S227" s="49" t="e">
        <f t="array" ref="S227">IF($I$2="Открытый тариф",
INDEX(GRID!$B$4:$BI$14,MATCH(S$7,GRID!$A$4:$A$14,0),MATCH(1,($U$2=GRID!$B$1:$BI$1)*(КАЛЕНДАРЬ!$AD16=GRID!$B$3:$BI$3), 0)),
ROUNDUP(INDEX(GRID!$B$4:$BI$14,MATCH(S$7,GRID!$A$4:$A$14,0),MATCH(1,($U$2=GRID!$B$1:$BI$1)*(КАЛЕНДАРЬ!$AD16=GRID!$B$3:$BI$3),0))*(1-GRID!$B$69),0))</f>
        <v>#N/A</v>
      </c>
      <c r="T227" s="49" t="e">
        <f t="array" ref="T227">IF($I$2="Открытый тариф",
INDEX(GRID!$B$17:$BI$27,MATCH(S$7,GRID!$A$17:$A$27,0),MATCH(1,($U$2=GRID!$B$1:$BI$1)*(КАЛЕНДАРЬ!$AD16=GRID!$B$3:$BI$3), 0)),
ROUNDUP(INDEX(GRID!$B$17:$BI$27,MATCH(S$7,GRID!$A$17:$A$27,0),MATCH(1,($U$2=GRID!$B$1:$BI$1)*(КАЛЕНДАРЬ!$AD16=GRID!$B$3:$BI$3), 0))*(1-GRID!$B$69),0))</f>
        <v>#N/A</v>
      </c>
      <c r="U227" s="49">
        <f t="array" ref="U227">IF($I$2="Открытый тариф",
INDEX(GRID!$B$4:$BI$14,MATCH(U$7,GRID!$A$4:$A$14,0),MATCH(1,($U$2=GRID!$B$1:$BI$1)*(КАЛЕНДАРЬ!$AD16=GRID!$B$3:$BI$3), 0)),
ROUNDUP(INDEX(GRID!$B$4:$BI$14,MATCH(U$7,GRID!$A$4:$A$14,0),MATCH(1,($U$2=GRID!$B$1:$BI$1)*(КАЛЕНДАРЬ!$AD16=GRID!$B$3:$BI$3),0))*(1-GRID!$B$69),0))</f>
        <v>55000</v>
      </c>
      <c r="V227" s="49">
        <f t="array" ref="V227">IF($I$2="Открытый тариф",
INDEX(GRID!$B$17:$BI$27,MATCH(U$7,GRID!$A$17:$A$27,0),MATCH(1,($U$2=GRID!$B$1:$BI$1)*(КАЛЕНДАРЬ!$AD16=GRID!$B$3:$BI$3), 0)),
ROUNDUP(INDEX(GRID!$B$17:$BI$27,MATCH(U$7,GRID!$A$17:$A$27,0),MATCH(1,($U$2=GRID!$B$1:$BI$1)*(КАЛЕНДАРЬ!$AD16=GRID!$B$3:$BI$3), 0))*(1-GRID!$B$69),0))</f>
        <v>57500</v>
      </c>
      <c r="W227" s="49">
        <f t="array" ref="W227">IF($I$2="Открытый тариф",
INDEX(GRID!$B$4:$BI$14,MATCH(W$7,GRID!$A$4:$A$14,0),MATCH(1,($U$2=GRID!$B$1:$BI$1)*(КАЛЕНДАРЬ!$AD16=GRID!$B$3:$BI$3), 0)),
ROUNDUP(INDEX(GRID!$B$4:$BI$14,MATCH(W$7,GRID!$A$4:$A$14,0),MATCH(1,($U$2=GRID!$B$1:$BI$1)*(КАЛЕНДАРЬ!$AD16=GRID!$B$3:$BI$3),0))*(1-GRID!$B$69),0))</f>
        <v>223000</v>
      </c>
      <c r="X227" s="49">
        <f t="array" ref="X227">IF($I$2="Открытый тариф",
INDEX(GRID!$B$17:$BI$27,MATCH(W$7,GRID!$A$17:$A$27,0),MATCH(1,($U$2=GRID!$B$1:$BI$1)*(КАЛЕНДАРЬ!$AD16=GRID!$B$3:$BI$3), 0)),
ROUNDUP(INDEX(GRID!$B$17:$BI$27,MATCH(W$7,GRID!$A$17:$A$27,0),MATCH(1,($U$2=GRID!$B$1:$BI$1)*(КАЛЕНДАРЬ!$AD16=GRID!$B$3:$BI$3), 0))*(1-GRID!$B$69),0))</f>
        <v>225500</v>
      </c>
    </row>
    <row r="228" spans="1:24" ht="12.75" hidden="1" customHeight="1" x14ac:dyDescent="0.2">
      <c r="A228" s="117" t="s">
        <v>44</v>
      </c>
      <c r="B228" s="117">
        <v>14</v>
      </c>
      <c r="C228" s="47" cm="1">
        <f t="array" ref="C228">IF($I$2="Открытый тариф",
INDEX(GRID!$B$4:$BI$14,MATCH(C$7,GRID!$A$4:$A$14,0),MATCH(1,($U$2=GRID!$B$1:$BI$1)*(КАЛЕНДАРЬ!$AD17=GRID!$B$3:$BI$3), 0)),
ROUNDUP(INDEX(GRID!$B$4:$BI$14,MATCH(C$7,GRID!$A$4:$A$14,0),MATCH(1,($U$2=GRID!$B$1:$BI$1)*(КАЛЕНДАРЬ!$AD17=GRID!$B$3:$BI$3),0))*(1-GRID!$B$69),0))</f>
        <v>18000</v>
      </c>
      <c r="D228" s="48">
        <f t="array" ref="D228">IF($I$2="Открытый тариф",
INDEX(GRID!$B$17:$BI$27,MATCH(C$7,GRID!$A$17:$A$27,0),MATCH(1,($U$2=GRID!$B$1:$BI$1)*(КАЛЕНДАРЬ!$AD17=GRID!$B$3:$BI$3), 0)),
ROUNDUP(INDEX(GRID!$B$17:$BI$27,MATCH(C$7,GRID!$A$17:$A$27,0),MATCH(1,($U$2=GRID!$B$1:$BI$1)*(КАЛЕНДАРЬ!$AD17=GRID!$B$3:$BI$3), 0))*(1-GRID!$B$69),0))</f>
        <v>20500</v>
      </c>
      <c r="E228" s="47">
        <f t="array" ref="E228">IF($I$2="Открытый тариф",
INDEX(GRID!$B$4:$BI$14,MATCH(E$7,GRID!$A$4:$A$14,0),MATCH(1,($U$2=GRID!$B$1:$BI$1)*(КАЛЕНДАРЬ!$AD17=GRID!$B$3:$BI$3), 0)),
ROUNDUP(INDEX(GRID!$B$4:$BI$14,MATCH(E$7,GRID!$A$4:$A$14,0),MATCH(1,($U$2=GRID!$B$1:$BI$1)*(КАЛЕНДАРЬ!$AD17=GRID!$B$3:$BI$3),0))*(1-GRID!$B$69),0))</f>
        <v>19700</v>
      </c>
      <c r="F228" s="48">
        <f t="array" ref="F228">IF($I$2="Открытый тариф",
INDEX(GRID!$B$17:$BI$27,MATCH(E$7,GRID!$A$17:$A$27,0),MATCH(1,($U$2=GRID!$B$1:$BI$1)*(КАЛЕНДАРЬ!$AD17=GRID!$B$3:$BI$3), 0)),
ROUNDUP(INDEX(GRID!$B$17:$BI$27,MATCH(E$7,GRID!$A$17:$A$27,0),MATCH(1,($U$2=GRID!$B$1:$BI$1)*(КАЛЕНДАРЬ!$AD17=GRID!$B$3:$BI$3), 0))*(1-GRID!$B$69),0))</f>
        <v>22200</v>
      </c>
      <c r="G228" s="47" t="e">
        <f t="array" ref="G228">IF($I$2="Открытый тариф",
INDEX(GRID!$B$4:$BI$14,MATCH(G$7,GRID!$A$4:$A$14,0),MATCH(1,($U$2=GRID!$B$1:$BI$1)*(КАЛЕНДАРЬ!$AD17=GRID!$B$3:$BI$3), 0)),
ROUNDUP(INDEX(GRID!$B$4:$BI$14,MATCH(G$7,GRID!$A$4:$A$14,0),MATCH(1,($U$2=GRID!$B$1:$BI$1)*(КАЛЕНДАРЬ!$AD17=GRID!$B$3:$BI$3),0))*(1-GRID!$B$69),0))</f>
        <v>#N/A</v>
      </c>
      <c r="H228" s="48" t="e">
        <f t="array" ref="H228">IF($I$2="Открытый тариф",
INDEX(GRID!$B$17:$BI$27,MATCH(G$7,GRID!$A$17:$A$27,0),MATCH(1,($U$2=GRID!$B$1:$BI$1)*(КАЛЕНДАРЬ!$AD17=GRID!$B$3:$BI$3), 0)),
ROUNDUP(INDEX(GRID!$B$17:$BI$27,MATCH(G$7,GRID!$A$17:$A$27,0),MATCH(1,($U$2=GRID!$B$1:$BI$1)*(КАЛЕНДАРЬ!$AD17=GRID!$B$3:$BI$3), 0))*(1-GRID!$B$69),0))</f>
        <v>#N/A</v>
      </c>
      <c r="I228" s="47" t="e">
        <f t="array" ref="I228">IF($I$2="Открытый тариф",
INDEX(GRID!$B$4:$BI$14,MATCH(I$7,GRID!$A$4:$A$14,0),MATCH(1,($U$2=GRID!$B$1:$BI$1)*(КАЛЕНДАРЬ!$AD17=GRID!$B$3:$BI$3), 0)),
ROUNDUP(INDEX(GRID!$B$4:$BI$14,MATCH(I$7,GRID!$A$4:$A$14,0),MATCH(1,($U$2=GRID!$B$1:$BI$1)*(КАЛЕНДАРЬ!$AD17=GRID!$B$3:$BI$3),0))*(1-GRID!$B$69),0))</f>
        <v>#N/A</v>
      </c>
      <c r="J228" s="48" t="e">
        <f t="array" ref="J228">IF($I$2="Открытый тариф",
INDEX(GRID!$B$17:$BI$27,MATCH(I$7,GRID!$A$17:$A$27,0),MATCH(1,($U$2=GRID!$B$1:$BI$1)*(КАЛЕНДАРЬ!$AD17=GRID!$B$3:$BI$3), 0)),
ROUNDUP(INDEX(GRID!$B$17:$BI$27,MATCH(I$7,GRID!$A$17:$A$27,0),MATCH(1,($U$2=GRID!$B$1:$BI$1)*(КАЛЕНДАРЬ!$AD17=GRID!$B$3:$BI$3), 0))*(1-GRID!$B$69),0))</f>
        <v>#N/A</v>
      </c>
      <c r="K228" s="47">
        <f t="array" ref="K228">IF($I$2="Открытый тариф",
INDEX(GRID!$B$4:$BI$14,MATCH(K$7,GRID!$A$4:$A$14,0),MATCH(1,($U$2=GRID!$B$1:$BI$1)*(КАЛЕНДАРЬ!$AD17=GRID!$B$3:$BI$3), 0)),
ROUNDUP(INDEX(GRID!$B$4:$BI$14,MATCH(K$7,GRID!$A$4:$A$14,0),MATCH(1,($U$2=GRID!$B$1:$BI$1)*(КАЛЕНДАРЬ!$AD17=GRID!$B$3:$BI$3),0))*(1-GRID!$B$69),0))</f>
        <v>26000</v>
      </c>
      <c r="L228" s="48">
        <f t="array" ref="L228">IF($I$2="Открытый тариф",
INDEX(GRID!$B$17:$BI$27,MATCH(K$7,GRID!$A$17:$A$27,0),MATCH(1,($U$2=GRID!$B$1:$BI$1)*(КАЛЕНДАРЬ!$AD17=GRID!$B$3:$BI$3), 0)),
ROUNDUP(INDEX(GRID!$B$17:$BI$27,MATCH(K$7,GRID!$A$17:$A$27,0),MATCH(1,($U$2=GRID!$B$1:$BI$1)*(КАЛЕНДАРЬ!$AD17=GRID!$B$3:$BI$3), 0))*(1-GRID!$B$69),0))</f>
        <v>28500</v>
      </c>
      <c r="M228" s="47">
        <f t="array" ref="M228">IF($I$2="Открытый тариф",
INDEX(GRID!$B$4:$BI$14,MATCH(M$7,GRID!$A$4:$A$14,0),MATCH(1,($U$2=GRID!$B$1:$BI$1)*(КАЛЕНДАРЬ!$AD17=GRID!$B$3:$BI$3), 0)),
ROUNDUP(INDEX(GRID!$B$4:$BI$14,MATCH(M$7,GRID!$A$4:$A$14,0),MATCH(1,($U$2=GRID!$B$1:$BI$1)*(КАЛЕНДАРЬ!$AD17=GRID!$B$3:$BI$3),0))*(1-GRID!$B$69),0))</f>
        <v>28500</v>
      </c>
      <c r="N228" s="48">
        <f t="array" ref="N228">IF($I$2="Открытый тариф",
INDEX(GRID!$B$17:$BI$27,MATCH(M$7,GRID!$A$17:$A$27,0),MATCH(1,($U$2=GRID!$B$1:$BI$1)*(КАЛЕНДАРЬ!$AD17=GRID!$B$3:$BI$3), 0)),
ROUNDUP(INDEX(GRID!$B$17:$BI$27,MATCH(M$7,GRID!$A$17:$A$27,0),MATCH(1,($U$2=GRID!$B$1:$BI$1)*(КАЛЕНДАРЬ!$AD17=GRID!$B$3:$BI$3), 0))*(1-GRID!$B$69),0))</f>
        <v>31000</v>
      </c>
      <c r="O228" s="49">
        <f t="array" ref="O228">IF($I$2="Открытый тариф",
INDEX(GRID!$B$4:$BI$14,MATCH(O$7,GRID!$A$4:$A$14,0),MATCH(1,($U$2=GRID!$B$1:$BI$1)*(КАЛЕНДАРЬ!$AD17=GRID!$B$3:$BI$3), 0)),
ROUNDUP(INDEX(GRID!$B$4:$BI$14,MATCH(O$7,GRID!$A$4:$A$14,0),MATCH(1,($U$2=GRID!$B$1:$BI$1)*(КАЛЕНДАРЬ!$AD17=GRID!$B$3:$BI$3),0))*(1-GRID!$B$69),0))</f>
        <v>35400</v>
      </c>
      <c r="P228" s="49">
        <f t="array" ref="P228">IF($I$2="Открытый тариф",
INDEX(GRID!$B$17:$BI$27,MATCH(O$7,GRID!$A$17:$A$27,0),MATCH(1,($U$2=GRID!$B$1:$BI$1)*(КАЛЕНДАРЬ!$AD17=GRID!$B$3:$BI$3), 0)),
ROUNDUP(INDEX(GRID!$B$17:$BI$27,MATCH(O$7,GRID!$A$17:$A$27,0),MATCH(1,($U$2=GRID!$B$1:$BI$1)*(КАЛЕНДАРЬ!$AD17=GRID!$B$3:$BI$3), 0))*(1-GRID!$B$69),0))</f>
        <v>37900</v>
      </c>
      <c r="Q228" s="49" t="e">
        <f t="array" ref="Q228">IF($I$2="Открытый тариф",
INDEX(GRID!$B$4:$BI$14,MATCH(Q$7,GRID!$A$4:$A$14,0),MATCH(1,($U$2=GRID!$B$1:$BI$1)*(КАЛЕНДАРЬ!$AD17=GRID!$B$3:$BI$3), 0)),
ROUNDUP(INDEX(GRID!$B$4:$BI$14,MATCH(Q$7,GRID!$A$4:$A$14,0),MATCH(1,($U$2=GRID!$B$1:$BI$1)*(КАЛЕНДАРЬ!$AD17=GRID!$B$3:$BI$3),0))*(1-GRID!$B$69),0))</f>
        <v>#N/A</v>
      </c>
      <c r="R228" s="49" t="e">
        <f t="array" ref="R228">IF($I$2="Открытый тариф",
INDEX(GRID!$B$17:$BI$27,MATCH(Q$7,GRID!$A$17:$A$27,0),MATCH(1,($U$2=GRID!$B$1:$BI$1)*(КАЛЕНДАРЬ!$AD17=GRID!$B$3:$BI$3), 0)),
ROUNDUP(INDEX(GRID!$B$17:$BI$27,MATCH(Q$7,GRID!$A$17:$A$27,0),MATCH(1,($U$2=GRID!$B$1:$BI$1)*(КАЛЕНДАРЬ!$AD17=GRID!$B$3:$BI$3), 0))*(1-GRID!$B$69),0))</f>
        <v>#N/A</v>
      </c>
      <c r="S228" s="49" t="e">
        <f t="array" ref="S228">IF($I$2="Открытый тариф",
INDEX(GRID!$B$4:$BI$14,MATCH(S$7,GRID!$A$4:$A$14,0),MATCH(1,($U$2=GRID!$B$1:$BI$1)*(КАЛЕНДАРЬ!$AD17=GRID!$B$3:$BI$3), 0)),
ROUNDUP(INDEX(GRID!$B$4:$BI$14,MATCH(S$7,GRID!$A$4:$A$14,0),MATCH(1,($U$2=GRID!$B$1:$BI$1)*(КАЛЕНДАРЬ!$AD17=GRID!$B$3:$BI$3),0))*(1-GRID!$B$69),0))</f>
        <v>#N/A</v>
      </c>
      <c r="T228" s="49" t="e">
        <f t="array" ref="T228">IF($I$2="Открытый тариф",
INDEX(GRID!$B$17:$BI$27,MATCH(S$7,GRID!$A$17:$A$27,0),MATCH(1,($U$2=GRID!$B$1:$BI$1)*(КАЛЕНДАРЬ!$AD17=GRID!$B$3:$BI$3), 0)),
ROUNDUP(INDEX(GRID!$B$17:$BI$27,MATCH(S$7,GRID!$A$17:$A$27,0),MATCH(1,($U$2=GRID!$B$1:$BI$1)*(КАЛЕНДАРЬ!$AD17=GRID!$B$3:$BI$3), 0))*(1-GRID!$B$69),0))</f>
        <v>#N/A</v>
      </c>
      <c r="U228" s="49">
        <f t="array" ref="U228">IF($I$2="Открытый тариф",
INDEX(GRID!$B$4:$BI$14,MATCH(U$7,GRID!$A$4:$A$14,0),MATCH(1,($U$2=GRID!$B$1:$BI$1)*(КАЛЕНДАРЬ!$AD17=GRID!$B$3:$BI$3), 0)),
ROUNDUP(INDEX(GRID!$B$4:$BI$14,MATCH(U$7,GRID!$A$4:$A$14,0),MATCH(1,($U$2=GRID!$B$1:$BI$1)*(КАЛЕНДАРЬ!$AD17=GRID!$B$3:$BI$3),0))*(1-GRID!$B$69),0))</f>
        <v>55000</v>
      </c>
      <c r="V228" s="49">
        <f t="array" ref="V228">IF($I$2="Открытый тариф",
INDEX(GRID!$B$17:$BI$27,MATCH(U$7,GRID!$A$17:$A$27,0),MATCH(1,($U$2=GRID!$B$1:$BI$1)*(КАЛЕНДАРЬ!$AD17=GRID!$B$3:$BI$3), 0)),
ROUNDUP(INDEX(GRID!$B$17:$BI$27,MATCH(U$7,GRID!$A$17:$A$27,0),MATCH(1,($U$2=GRID!$B$1:$BI$1)*(КАЛЕНДАРЬ!$AD17=GRID!$B$3:$BI$3), 0))*(1-GRID!$B$69),0))</f>
        <v>57500</v>
      </c>
      <c r="W228" s="49">
        <f t="array" ref="W228">IF($I$2="Открытый тариф",
INDEX(GRID!$B$4:$BI$14,MATCH(W$7,GRID!$A$4:$A$14,0),MATCH(1,($U$2=GRID!$B$1:$BI$1)*(КАЛЕНДАРЬ!$AD17=GRID!$B$3:$BI$3), 0)),
ROUNDUP(INDEX(GRID!$B$4:$BI$14,MATCH(W$7,GRID!$A$4:$A$14,0),MATCH(1,($U$2=GRID!$B$1:$BI$1)*(КАЛЕНДАРЬ!$AD17=GRID!$B$3:$BI$3),0))*(1-GRID!$B$69),0))</f>
        <v>223000</v>
      </c>
      <c r="X228" s="49">
        <f t="array" ref="X228">IF($I$2="Открытый тариф",
INDEX(GRID!$B$17:$BI$27,MATCH(W$7,GRID!$A$17:$A$27,0),MATCH(1,($U$2=GRID!$B$1:$BI$1)*(КАЛЕНДАРЬ!$AD17=GRID!$B$3:$BI$3), 0)),
ROUNDUP(INDEX(GRID!$B$17:$BI$27,MATCH(W$7,GRID!$A$17:$A$27,0),MATCH(1,($U$2=GRID!$B$1:$BI$1)*(КАЛЕНДАРЬ!$AD17=GRID!$B$3:$BI$3), 0))*(1-GRID!$B$69),0))</f>
        <v>225500</v>
      </c>
    </row>
    <row r="229" spans="1:24" ht="12.75" hidden="1" customHeight="1" x14ac:dyDescent="0.2">
      <c r="A229" s="117" t="s">
        <v>45</v>
      </c>
      <c r="B229" s="117">
        <v>15</v>
      </c>
      <c r="C229" s="47" cm="1">
        <f t="array" ref="C229">IF($I$2="Открытый тариф",
INDEX(GRID!$B$4:$BI$14,MATCH(C$7,GRID!$A$4:$A$14,0),MATCH(1,($U$2=GRID!$B$1:$BI$1)*(КАЛЕНДАРЬ!$AD18=GRID!$B$3:$BI$3), 0)),
ROUNDUP(INDEX(GRID!$B$4:$BI$14,MATCH(C$7,GRID!$A$4:$A$14,0),MATCH(1,($U$2=GRID!$B$1:$BI$1)*(КАЛЕНДАРЬ!$AD18=GRID!$B$3:$BI$3),0))*(1-GRID!$B$69),0))</f>
        <v>20000</v>
      </c>
      <c r="D229" s="48">
        <f t="array" ref="D229">IF($I$2="Открытый тариф",
INDEX(GRID!$B$17:$BI$27,MATCH(C$7,GRID!$A$17:$A$27,0),MATCH(1,($U$2=GRID!$B$1:$BI$1)*(КАЛЕНДАРЬ!$AD18=GRID!$B$3:$BI$3), 0)),
ROUNDUP(INDEX(GRID!$B$17:$BI$27,MATCH(C$7,GRID!$A$17:$A$27,0),MATCH(1,($U$2=GRID!$B$1:$BI$1)*(КАЛЕНДАРЬ!$AD18=GRID!$B$3:$BI$3), 0))*(1-GRID!$B$69),0))</f>
        <v>22500</v>
      </c>
      <c r="E229" s="47">
        <f t="array" ref="E229">IF($I$2="Открытый тариф",
INDEX(GRID!$B$4:$BI$14,MATCH(E$7,GRID!$A$4:$A$14,0),MATCH(1,($U$2=GRID!$B$1:$BI$1)*(КАЛЕНДАРЬ!$AD18=GRID!$B$3:$BI$3), 0)),
ROUNDUP(INDEX(GRID!$B$4:$BI$14,MATCH(E$7,GRID!$A$4:$A$14,0),MATCH(1,($U$2=GRID!$B$1:$BI$1)*(КАЛЕНДАРЬ!$AD18=GRID!$B$3:$BI$3),0))*(1-GRID!$B$69),0))</f>
        <v>22000</v>
      </c>
      <c r="F229" s="48">
        <f t="array" ref="F229">IF($I$2="Открытый тариф",
INDEX(GRID!$B$17:$BI$27,MATCH(E$7,GRID!$A$17:$A$27,0),MATCH(1,($U$2=GRID!$B$1:$BI$1)*(КАЛЕНДАРЬ!$AD18=GRID!$B$3:$BI$3), 0)),
ROUNDUP(INDEX(GRID!$B$17:$BI$27,MATCH(E$7,GRID!$A$17:$A$27,0),MATCH(1,($U$2=GRID!$B$1:$BI$1)*(КАЛЕНДАРЬ!$AD18=GRID!$B$3:$BI$3), 0))*(1-GRID!$B$69),0))</f>
        <v>24500</v>
      </c>
      <c r="G229" s="47" t="e">
        <f t="array" ref="G229">IF($I$2="Открытый тариф",
INDEX(GRID!$B$4:$BI$14,MATCH(G$7,GRID!$A$4:$A$14,0),MATCH(1,($U$2=GRID!$B$1:$BI$1)*(КАЛЕНДАРЬ!$AD18=GRID!$B$3:$BI$3), 0)),
ROUNDUP(INDEX(GRID!$B$4:$BI$14,MATCH(G$7,GRID!$A$4:$A$14,0),MATCH(1,($U$2=GRID!$B$1:$BI$1)*(КАЛЕНДАРЬ!$AD18=GRID!$B$3:$BI$3),0))*(1-GRID!$B$69),0))</f>
        <v>#N/A</v>
      </c>
      <c r="H229" s="48" t="e">
        <f t="array" ref="H229">IF($I$2="Открытый тариф",
INDEX(GRID!$B$17:$BI$27,MATCH(G$7,GRID!$A$17:$A$27,0),MATCH(1,($U$2=GRID!$B$1:$BI$1)*(КАЛЕНДАРЬ!$AD18=GRID!$B$3:$BI$3), 0)),
ROUNDUP(INDEX(GRID!$B$17:$BI$27,MATCH(G$7,GRID!$A$17:$A$27,0),MATCH(1,($U$2=GRID!$B$1:$BI$1)*(КАЛЕНДАРЬ!$AD18=GRID!$B$3:$BI$3), 0))*(1-GRID!$B$69),0))</f>
        <v>#N/A</v>
      </c>
      <c r="I229" s="47" t="e">
        <f t="array" ref="I229">IF($I$2="Открытый тариф",
INDEX(GRID!$B$4:$BI$14,MATCH(I$7,GRID!$A$4:$A$14,0),MATCH(1,($U$2=GRID!$B$1:$BI$1)*(КАЛЕНДАРЬ!$AD18=GRID!$B$3:$BI$3), 0)),
ROUNDUP(INDEX(GRID!$B$4:$BI$14,MATCH(I$7,GRID!$A$4:$A$14,0),MATCH(1,($U$2=GRID!$B$1:$BI$1)*(КАЛЕНДАРЬ!$AD18=GRID!$B$3:$BI$3),0))*(1-GRID!$B$69),0))</f>
        <v>#N/A</v>
      </c>
      <c r="J229" s="48" t="e">
        <f t="array" ref="J229">IF($I$2="Открытый тариф",
INDEX(GRID!$B$17:$BI$27,MATCH(I$7,GRID!$A$17:$A$27,0),MATCH(1,($U$2=GRID!$B$1:$BI$1)*(КАЛЕНДАРЬ!$AD18=GRID!$B$3:$BI$3), 0)),
ROUNDUP(INDEX(GRID!$B$17:$BI$27,MATCH(I$7,GRID!$A$17:$A$27,0),MATCH(1,($U$2=GRID!$B$1:$BI$1)*(КАЛЕНДАРЬ!$AD18=GRID!$B$3:$BI$3), 0))*(1-GRID!$B$69),0))</f>
        <v>#N/A</v>
      </c>
      <c r="K229" s="47">
        <f t="array" ref="K229">IF($I$2="Открытый тариф",
INDEX(GRID!$B$4:$BI$14,MATCH(K$7,GRID!$A$4:$A$14,0),MATCH(1,($U$2=GRID!$B$1:$BI$1)*(КАЛЕНДАРЬ!$AD18=GRID!$B$3:$BI$3), 0)),
ROUNDUP(INDEX(GRID!$B$4:$BI$14,MATCH(K$7,GRID!$A$4:$A$14,0),MATCH(1,($U$2=GRID!$B$1:$BI$1)*(КАЛЕНДАРЬ!$AD18=GRID!$B$3:$BI$3),0))*(1-GRID!$B$69),0))</f>
        <v>29300</v>
      </c>
      <c r="L229" s="48">
        <f t="array" ref="L229">IF($I$2="Открытый тариф",
INDEX(GRID!$B$17:$BI$27,MATCH(K$7,GRID!$A$17:$A$27,0),MATCH(1,($U$2=GRID!$B$1:$BI$1)*(КАЛЕНДАРЬ!$AD18=GRID!$B$3:$BI$3), 0)),
ROUNDUP(INDEX(GRID!$B$17:$BI$27,MATCH(K$7,GRID!$A$17:$A$27,0),MATCH(1,($U$2=GRID!$B$1:$BI$1)*(КАЛЕНДАРЬ!$AD18=GRID!$B$3:$BI$3), 0))*(1-GRID!$B$69),0))</f>
        <v>31800</v>
      </c>
      <c r="M229" s="47">
        <f t="array" ref="M229">IF($I$2="Открытый тариф",
INDEX(GRID!$B$4:$BI$14,MATCH(M$7,GRID!$A$4:$A$14,0),MATCH(1,($U$2=GRID!$B$1:$BI$1)*(КАЛЕНДАРЬ!$AD18=GRID!$B$3:$BI$3), 0)),
ROUNDUP(INDEX(GRID!$B$4:$BI$14,MATCH(M$7,GRID!$A$4:$A$14,0),MATCH(1,($U$2=GRID!$B$1:$BI$1)*(КАЛЕНДАРЬ!$AD18=GRID!$B$3:$BI$3),0))*(1-GRID!$B$69),0))</f>
        <v>32300</v>
      </c>
      <c r="N229" s="48">
        <f t="array" ref="N229">IF($I$2="Открытый тариф",
INDEX(GRID!$B$17:$BI$27,MATCH(M$7,GRID!$A$17:$A$27,0),MATCH(1,($U$2=GRID!$B$1:$BI$1)*(КАЛЕНДАРЬ!$AD18=GRID!$B$3:$BI$3), 0)),
ROUNDUP(INDEX(GRID!$B$17:$BI$27,MATCH(M$7,GRID!$A$17:$A$27,0),MATCH(1,($U$2=GRID!$B$1:$BI$1)*(КАЛЕНДАРЬ!$AD18=GRID!$B$3:$BI$3), 0))*(1-GRID!$B$69),0))</f>
        <v>34800</v>
      </c>
      <c r="O229" s="49">
        <f t="array" ref="O229">IF($I$2="Открытый тариф",
INDEX(GRID!$B$4:$BI$14,MATCH(O$7,GRID!$A$4:$A$14,0),MATCH(1,($U$2=GRID!$B$1:$BI$1)*(КАЛЕНДАРЬ!$AD18=GRID!$B$3:$BI$3), 0)),
ROUNDUP(INDEX(GRID!$B$4:$BI$14,MATCH(O$7,GRID!$A$4:$A$14,0),MATCH(1,($U$2=GRID!$B$1:$BI$1)*(КАЛЕНДАРЬ!$AD18=GRID!$B$3:$BI$3),0))*(1-GRID!$B$69),0))</f>
        <v>39200</v>
      </c>
      <c r="P229" s="49">
        <f t="array" ref="P229">IF($I$2="Открытый тариф",
INDEX(GRID!$B$17:$BI$27,MATCH(O$7,GRID!$A$17:$A$27,0),MATCH(1,($U$2=GRID!$B$1:$BI$1)*(КАЛЕНДАРЬ!$AD18=GRID!$B$3:$BI$3), 0)),
ROUNDUP(INDEX(GRID!$B$17:$BI$27,MATCH(O$7,GRID!$A$17:$A$27,0),MATCH(1,($U$2=GRID!$B$1:$BI$1)*(КАЛЕНДАРЬ!$AD18=GRID!$B$3:$BI$3), 0))*(1-GRID!$B$69),0))</f>
        <v>41700</v>
      </c>
      <c r="Q229" s="49" t="e">
        <f t="array" ref="Q229">IF($I$2="Открытый тариф",
INDEX(GRID!$B$4:$BI$14,MATCH(Q$7,GRID!$A$4:$A$14,0),MATCH(1,($U$2=GRID!$B$1:$BI$1)*(КАЛЕНДАРЬ!$AD18=GRID!$B$3:$BI$3), 0)),
ROUNDUP(INDEX(GRID!$B$4:$BI$14,MATCH(Q$7,GRID!$A$4:$A$14,0),MATCH(1,($U$2=GRID!$B$1:$BI$1)*(КАЛЕНДАРЬ!$AD18=GRID!$B$3:$BI$3),0))*(1-GRID!$B$69),0))</f>
        <v>#N/A</v>
      </c>
      <c r="R229" s="49" t="e">
        <f t="array" ref="R229">IF($I$2="Открытый тариф",
INDEX(GRID!$B$17:$BI$27,MATCH(Q$7,GRID!$A$17:$A$27,0),MATCH(1,($U$2=GRID!$B$1:$BI$1)*(КАЛЕНДАРЬ!$AD18=GRID!$B$3:$BI$3), 0)),
ROUNDUP(INDEX(GRID!$B$17:$BI$27,MATCH(Q$7,GRID!$A$17:$A$27,0),MATCH(1,($U$2=GRID!$B$1:$BI$1)*(КАЛЕНДАРЬ!$AD18=GRID!$B$3:$BI$3), 0))*(1-GRID!$B$69),0))</f>
        <v>#N/A</v>
      </c>
      <c r="S229" s="49" t="e">
        <f t="array" ref="S229">IF($I$2="Открытый тариф",
INDEX(GRID!$B$4:$BI$14,MATCH(S$7,GRID!$A$4:$A$14,0),MATCH(1,($U$2=GRID!$B$1:$BI$1)*(КАЛЕНДАРЬ!$AD18=GRID!$B$3:$BI$3), 0)),
ROUNDUP(INDEX(GRID!$B$4:$BI$14,MATCH(S$7,GRID!$A$4:$A$14,0),MATCH(1,($U$2=GRID!$B$1:$BI$1)*(КАЛЕНДАРЬ!$AD18=GRID!$B$3:$BI$3),0))*(1-GRID!$B$69),0))</f>
        <v>#N/A</v>
      </c>
      <c r="T229" s="49" t="e">
        <f t="array" ref="T229">IF($I$2="Открытый тариф",
INDEX(GRID!$B$17:$BI$27,MATCH(S$7,GRID!$A$17:$A$27,0),MATCH(1,($U$2=GRID!$B$1:$BI$1)*(КАЛЕНДАРЬ!$AD18=GRID!$B$3:$BI$3), 0)),
ROUNDUP(INDEX(GRID!$B$17:$BI$27,MATCH(S$7,GRID!$A$17:$A$27,0),MATCH(1,($U$2=GRID!$B$1:$BI$1)*(КАЛЕНДАРЬ!$AD18=GRID!$B$3:$BI$3), 0))*(1-GRID!$B$69),0))</f>
        <v>#N/A</v>
      </c>
      <c r="U229" s="49">
        <f t="array" ref="U229">IF($I$2="Открытый тариф",
INDEX(GRID!$B$4:$BI$14,MATCH(U$7,GRID!$A$4:$A$14,0),MATCH(1,($U$2=GRID!$B$1:$BI$1)*(КАЛЕНДАРЬ!$AD18=GRID!$B$3:$BI$3), 0)),
ROUNDUP(INDEX(GRID!$B$4:$BI$14,MATCH(U$7,GRID!$A$4:$A$14,0),MATCH(1,($U$2=GRID!$B$1:$BI$1)*(КАЛЕНДАРЬ!$AD18=GRID!$B$3:$BI$3),0))*(1-GRID!$B$69),0))</f>
        <v>61000</v>
      </c>
      <c r="V229" s="49">
        <f t="array" ref="V229">IF($I$2="Открытый тариф",
INDEX(GRID!$B$17:$BI$27,MATCH(U$7,GRID!$A$17:$A$27,0),MATCH(1,($U$2=GRID!$B$1:$BI$1)*(КАЛЕНДАРЬ!$AD18=GRID!$B$3:$BI$3), 0)),
ROUNDUP(INDEX(GRID!$B$17:$BI$27,MATCH(U$7,GRID!$A$17:$A$27,0),MATCH(1,($U$2=GRID!$B$1:$BI$1)*(КАЛЕНДАРЬ!$AD18=GRID!$B$3:$BI$3), 0))*(1-GRID!$B$69),0))</f>
        <v>63500</v>
      </c>
      <c r="W229" s="49">
        <f t="array" ref="W229">IF($I$2="Открытый тариф",
INDEX(GRID!$B$4:$BI$14,MATCH(W$7,GRID!$A$4:$A$14,0),MATCH(1,($U$2=GRID!$B$1:$BI$1)*(КАЛЕНДАРЬ!$AD18=GRID!$B$3:$BI$3), 0)),
ROUNDUP(INDEX(GRID!$B$4:$BI$14,MATCH(W$7,GRID!$A$4:$A$14,0),MATCH(1,($U$2=GRID!$B$1:$BI$1)*(КАЛЕНДАРЬ!$AD18=GRID!$B$3:$BI$3),0))*(1-GRID!$B$69),0))</f>
        <v>241000</v>
      </c>
      <c r="X229" s="49">
        <f t="array" ref="X229">IF($I$2="Открытый тариф",
INDEX(GRID!$B$17:$BI$27,MATCH(W$7,GRID!$A$17:$A$27,0),MATCH(1,($U$2=GRID!$B$1:$BI$1)*(КАЛЕНДАРЬ!$AD18=GRID!$B$3:$BI$3), 0)),
ROUNDUP(INDEX(GRID!$B$17:$BI$27,MATCH(W$7,GRID!$A$17:$A$27,0),MATCH(1,($U$2=GRID!$B$1:$BI$1)*(КАЛЕНДАРЬ!$AD18=GRID!$B$3:$BI$3), 0))*(1-GRID!$B$69),0))</f>
        <v>243500</v>
      </c>
    </row>
    <row r="230" spans="1:24" ht="12.75" hidden="1" customHeight="1" x14ac:dyDescent="0.2">
      <c r="A230" s="117" t="s">
        <v>46</v>
      </c>
      <c r="B230" s="117">
        <v>16</v>
      </c>
      <c r="C230" s="47" cm="1">
        <f t="array" ref="C230">IF($I$2="Открытый тариф",
INDEX(GRID!$B$4:$BI$14,MATCH(C$7,GRID!$A$4:$A$14,0),MATCH(1,($U$2=GRID!$B$1:$BI$1)*(КАЛЕНДАРЬ!$AD19=GRID!$B$3:$BI$3), 0)),
ROUNDUP(INDEX(GRID!$B$4:$BI$14,MATCH(C$7,GRID!$A$4:$A$14,0),MATCH(1,($U$2=GRID!$B$1:$BI$1)*(КАЛЕНДАРЬ!$AD19=GRID!$B$3:$BI$3),0))*(1-GRID!$B$69),0))</f>
        <v>20000</v>
      </c>
      <c r="D230" s="48">
        <f t="array" ref="D230">IF($I$2="Открытый тариф",
INDEX(GRID!$B$17:$BI$27,MATCH(C$7,GRID!$A$17:$A$27,0),MATCH(1,($U$2=GRID!$B$1:$BI$1)*(КАЛЕНДАРЬ!$AD19=GRID!$B$3:$BI$3), 0)),
ROUNDUP(INDEX(GRID!$B$17:$BI$27,MATCH(C$7,GRID!$A$17:$A$27,0),MATCH(1,($U$2=GRID!$B$1:$BI$1)*(КАЛЕНДАРЬ!$AD19=GRID!$B$3:$BI$3), 0))*(1-GRID!$B$69),0))</f>
        <v>22500</v>
      </c>
      <c r="E230" s="47">
        <f t="array" ref="E230">IF($I$2="Открытый тариф",
INDEX(GRID!$B$4:$BI$14,MATCH(E$7,GRID!$A$4:$A$14,0),MATCH(1,($U$2=GRID!$B$1:$BI$1)*(КАЛЕНДАРЬ!$AD19=GRID!$B$3:$BI$3), 0)),
ROUNDUP(INDEX(GRID!$B$4:$BI$14,MATCH(E$7,GRID!$A$4:$A$14,0),MATCH(1,($U$2=GRID!$B$1:$BI$1)*(КАЛЕНДАРЬ!$AD19=GRID!$B$3:$BI$3),0))*(1-GRID!$B$69),0))</f>
        <v>22000</v>
      </c>
      <c r="F230" s="48">
        <f t="array" ref="F230">IF($I$2="Открытый тариф",
INDEX(GRID!$B$17:$BI$27,MATCH(E$7,GRID!$A$17:$A$27,0),MATCH(1,($U$2=GRID!$B$1:$BI$1)*(КАЛЕНДАРЬ!$AD19=GRID!$B$3:$BI$3), 0)),
ROUNDUP(INDEX(GRID!$B$17:$BI$27,MATCH(E$7,GRID!$A$17:$A$27,0),MATCH(1,($U$2=GRID!$B$1:$BI$1)*(КАЛЕНДАРЬ!$AD19=GRID!$B$3:$BI$3), 0))*(1-GRID!$B$69),0))</f>
        <v>24500</v>
      </c>
      <c r="G230" s="47" t="e">
        <f t="array" ref="G230">IF($I$2="Открытый тариф",
INDEX(GRID!$B$4:$BI$14,MATCH(G$7,GRID!$A$4:$A$14,0),MATCH(1,($U$2=GRID!$B$1:$BI$1)*(КАЛЕНДАРЬ!$AD19=GRID!$B$3:$BI$3), 0)),
ROUNDUP(INDEX(GRID!$B$4:$BI$14,MATCH(G$7,GRID!$A$4:$A$14,0),MATCH(1,($U$2=GRID!$B$1:$BI$1)*(КАЛЕНДАРЬ!$AD19=GRID!$B$3:$BI$3),0))*(1-GRID!$B$69),0))</f>
        <v>#N/A</v>
      </c>
      <c r="H230" s="48" t="e">
        <f t="array" ref="H230">IF($I$2="Открытый тариф",
INDEX(GRID!$B$17:$BI$27,MATCH(G$7,GRID!$A$17:$A$27,0),MATCH(1,($U$2=GRID!$B$1:$BI$1)*(КАЛЕНДАРЬ!$AD19=GRID!$B$3:$BI$3), 0)),
ROUNDUP(INDEX(GRID!$B$17:$BI$27,MATCH(G$7,GRID!$A$17:$A$27,0),MATCH(1,($U$2=GRID!$B$1:$BI$1)*(КАЛЕНДАРЬ!$AD19=GRID!$B$3:$BI$3), 0))*(1-GRID!$B$69),0))</f>
        <v>#N/A</v>
      </c>
      <c r="I230" s="47" t="e">
        <f t="array" ref="I230">IF($I$2="Открытый тариф",
INDEX(GRID!$B$4:$BI$14,MATCH(I$7,GRID!$A$4:$A$14,0),MATCH(1,($U$2=GRID!$B$1:$BI$1)*(КАЛЕНДАРЬ!$AD19=GRID!$B$3:$BI$3), 0)),
ROUNDUP(INDEX(GRID!$B$4:$BI$14,MATCH(I$7,GRID!$A$4:$A$14,0),MATCH(1,($U$2=GRID!$B$1:$BI$1)*(КАЛЕНДАРЬ!$AD19=GRID!$B$3:$BI$3),0))*(1-GRID!$B$69),0))</f>
        <v>#N/A</v>
      </c>
      <c r="J230" s="48" t="e">
        <f t="array" ref="J230">IF($I$2="Открытый тариф",
INDEX(GRID!$B$17:$BI$27,MATCH(I$7,GRID!$A$17:$A$27,0),MATCH(1,($U$2=GRID!$B$1:$BI$1)*(КАЛЕНДАРЬ!$AD19=GRID!$B$3:$BI$3), 0)),
ROUNDUP(INDEX(GRID!$B$17:$BI$27,MATCH(I$7,GRID!$A$17:$A$27,0),MATCH(1,($U$2=GRID!$B$1:$BI$1)*(КАЛЕНДАРЬ!$AD19=GRID!$B$3:$BI$3), 0))*(1-GRID!$B$69),0))</f>
        <v>#N/A</v>
      </c>
      <c r="K230" s="47">
        <f t="array" ref="K230">IF($I$2="Открытый тариф",
INDEX(GRID!$B$4:$BI$14,MATCH(K$7,GRID!$A$4:$A$14,0),MATCH(1,($U$2=GRID!$B$1:$BI$1)*(КАЛЕНДАРЬ!$AD19=GRID!$B$3:$BI$3), 0)),
ROUNDUP(INDEX(GRID!$B$4:$BI$14,MATCH(K$7,GRID!$A$4:$A$14,0),MATCH(1,($U$2=GRID!$B$1:$BI$1)*(КАЛЕНДАРЬ!$AD19=GRID!$B$3:$BI$3),0))*(1-GRID!$B$69),0))</f>
        <v>29300</v>
      </c>
      <c r="L230" s="48">
        <f t="array" ref="L230">IF($I$2="Открытый тариф",
INDEX(GRID!$B$17:$BI$27,MATCH(K$7,GRID!$A$17:$A$27,0),MATCH(1,($U$2=GRID!$B$1:$BI$1)*(КАЛЕНДАРЬ!$AD19=GRID!$B$3:$BI$3), 0)),
ROUNDUP(INDEX(GRID!$B$17:$BI$27,MATCH(K$7,GRID!$A$17:$A$27,0),MATCH(1,($U$2=GRID!$B$1:$BI$1)*(КАЛЕНДАРЬ!$AD19=GRID!$B$3:$BI$3), 0))*(1-GRID!$B$69),0))</f>
        <v>31800</v>
      </c>
      <c r="M230" s="47">
        <f t="array" ref="M230">IF($I$2="Открытый тариф",
INDEX(GRID!$B$4:$BI$14,MATCH(M$7,GRID!$A$4:$A$14,0),MATCH(1,($U$2=GRID!$B$1:$BI$1)*(КАЛЕНДАРЬ!$AD19=GRID!$B$3:$BI$3), 0)),
ROUNDUP(INDEX(GRID!$B$4:$BI$14,MATCH(M$7,GRID!$A$4:$A$14,0),MATCH(1,($U$2=GRID!$B$1:$BI$1)*(КАЛЕНДАРЬ!$AD19=GRID!$B$3:$BI$3),0))*(1-GRID!$B$69),0))</f>
        <v>32300</v>
      </c>
      <c r="N230" s="48">
        <f t="array" ref="N230">IF($I$2="Открытый тариф",
INDEX(GRID!$B$17:$BI$27,MATCH(M$7,GRID!$A$17:$A$27,0),MATCH(1,($U$2=GRID!$B$1:$BI$1)*(КАЛЕНДАРЬ!$AD19=GRID!$B$3:$BI$3), 0)),
ROUNDUP(INDEX(GRID!$B$17:$BI$27,MATCH(M$7,GRID!$A$17:$A$27,0),MATCH(1,($U$2=GRID!$B$1:$BI$1)*(КАЛЕНДАРЬ!$AD19=GRID!$B$3:$BI$3), 0))*(1-GRID!$B$69),0))</f>
        <v>34800</v>
      </c>
      <c r="O230" s="49">
        <f t="array" ref="O230">IF($I$2="Открытый тариф",
INDEX(GRID!$B$4:$BI$14,MATCH(O$7,GRID!$A$4:$A$14,0),MATCH(1,($U$2=GRID!$B$1:$BI$1)*(КАЛЕНДАРЬ!$AD19=GRID!$B$3:$BI$3), 0)),
ROUNDUP(INDEX(GRID!$B$4:$BI$14,MATCH(O$7,GRID!$A$4:$A$14,0),MATCH(1,($U$2=GRID!$B$1:$BI$1)*(КАЛЕНДАРЬ!$AD19=GRID!$B$3:$BI$3),0))*(1-GRID!$B$69),0))</f>
        <v>39200</v>
      </c>
      <c r="P230" s="49">
        <f t="array" ref="P230">IF($I$2="Открытый тариф",
INDEX(GRID!$B$17:$BI$27,MATCH(O$7,GRID!$A$17:$A$27,0),MATCH(1,($U$2=GRID!$B$1:$BI$1)*(КАЛЕНДАРЬ!$AD19=GRID!$B$3:$BI$3), 0)),
ROUNDUP(INDEX(GRID!$B$17:$BI$27,MATCH(O$7,GRID!$A$17:$A$27,0),MATCH(1,($U$2=GRID!$B$1:$BI$1)*(КАЛЕНДАРЬ!$AD19=GRID!$B$3:$BI$3), 0))*(1-GRID!$B$69),0))</f>
        <v>41700</v>
      </c>
      <c r="Q230" s="49" t="e">
        <f t="array" ref="Q230">IF($I$2="Открытый тариф",
INDEX(GRID!$B$4:$BI$14,MATCH(Q$7,GRID!$A$4:$A$14,0),MATCH(1,($U$2=GRID!$B$1:$BI$1)*(КАЛЕНДАРЬ!$AD19=GRID!$B$3:$BI$3), 0)),
ROUNDUP(INDEX(GRID!$B$4:$BI$14,MATCH(Q$7,GRID!$A$4:$A$14,0),MATCH(1,($U$2=GRID!$B$1:$BI$1)*(КАЛЕНДАРЬ!$AD19=GRID!$B$3:$BI$3),0))*(1-GRID!$B$69),0))</f>
        <v>#N/A</v>
      </c>
      <c r="R230" s="49" t="e">
        <f t="array" ref="R230">IF($I$2="Открытый тариф",
INDEX(GRID!$B$17:$BI$27,MATCH(Q$7,GRID!$A$17:$A$27,0),MATCH(1,($U$2=GRID!$B$1:$BI$1)*(КАЛЕНДАРЬ!$AD19=GRID!$B$3:$BI$3), 0)),
ROUNDUP(INDEX(GRID!$B$17:$BI$27,MATCH(Q$7,GRID!$A$17:$A$27,0),MATCH(1,($U$2=GRID!$B$1:$BI$1)*(КАЛЕНДАРЬ!$AD19=GRID!$B$3:$BI$3), 0))*(1-GRID!$B$69),0))</f>
        <v>#N/A</v>
      </c>
      <c r="S230" s="49" t="e">
        <f t="array" ref="S230">IF($I$2="Открытый тариф",
INDEX(GRID!$B$4:$BI$14,MATCH(S$7,GRID!$A$4:$A$14,0),MATCH(1,($U$2=GRID!$B$1:$BI$1)*(КАЛЕНДАРЬ!$AD19=GRID!$B$3:$BI$3), 0)),
ROUNDUP(INDEX(GRID!$B$4:$BI$14,MATCH(S$7,GRID!$A$4:$A$14,0),MATCH(1,($U$2=GRID!$B$1:$BI$1)*(КАЛЕНДАРЬ!$AD19=GRID!$B$3:$BI$3),0))*(1-GRID!$B$69),0))</f>
        <v>#N/A</v>
      </c>
      <c r="T230" s="49" t="e">
        <f t="array" ref="T230">IF($I$2="Открытый тариф",
INDEX(GRID!$B$17:$BI$27,MATCH(S$7,GRID!$A$17:$A$27,0),MATCH(1,($U$2=GRID!$B$1:$BI$1)*(КАЛЕНДАРЬ!$AD19=GRID!$B$3:$BI$3), 0)),
ROUNDUP(INDEX(GRID!$B$17:$BI$27,MATCH(S$7,GRID!$A$17:$A$27,0),MATCH(1,($U$2=GRID!$B$1:$BI$1)*(КАЛЕНДАРЬ!$AD19=GRID!$B$3:$BI$3), 0))*(1-GRID!$B$69),0))</f>
        <v>#N/A</v>
      </c>
      <c r="U230" s="49">
        <f t="array" ref="U230">IF($I$2="Открытый тариф",
INDEX(GRID!$B$4:$BI$14,MATCH(U$7,GRID!$A$4:$A$14,0),MATCH(1,($U$2=GRID!$B$1:$BI$1)*(КАЛЕНДАРЬ!$AD19=GRID!$B$3:$BI$3), 0)),
ROUNDUP(INDEX(GRID!$B$4:$BI$14,MATCH(U$7,GRID!$A$4:$A$14,0),MATCH(1,($U$2=GRID!$B$1:$BI$1)*(КАЛЕНДАРЬ!$AD19=GRID!$B$3:$BI$3),0))*(1-GRID!$B$69),0))</f>
        <v>61000</v>
      </c>
      <c r="V230" s="49">
        <f t="array" ref="V230">IF($I$2="Открытый тариф",
INDEX(GRID!$B$17:$BI$27,MATCH(U$7,GRID!$A$17:$A$27,0),MATCH(1,($U$2=GRID!$B$1:$BI$1)*(КАЛЕНДАРЬ!$AD19=GRID!$B$3:$BI$3), 0)),
ROUNDUP(INDEX(GRID!$B$17:$BI$27,MATCH(U$7,GRID!$A$17:$A$27,0),MATCH(1,($U$2=GRID!$B$1:$BI$1)*(КАЛЕНДАРЬ!$AD19=GRID!$B$3:$BI$3), 0))*(1-GRID!$B$69),0))</f>
        <v>63500</v>
      </c>
      <c r="W230" s="49">
        <f t="array" ref="W230">IF($I$2="Открытый тариф",
INDEX(GRID!$B$4:$BI$14,MATCH(W$7,GRID!$A$4:$A$14,0),MATCH(1,($U$2=GRID!$B$1:$BI$1)*(КАЛЕНДАРЬ!$AD19=GRID!$B$3:$BI$3), 0)),
ROUNDUP(INDEX(GRID!$B$4:$BI$14,MATCH(W$7,GRID!$A$4:$A$14,0),MATCH(1,($U$2=GRID!$B$1:$BI$1)*(КАЛЕНДАРЬ!$AD19=GRID!$B$3:$BI$3),0))*(1-GRID!$B$69),0))</f>
        <v>241000</v>
      </c>
      <c r="X230" s="49">
        <f t="array" ref="X230">IF($I$2="Открытый тариф",
INDEX(GRID!$B$17:$BI$27,MATCH(W$7,GRID!$A$17:$A$27,0),MATCH(1,($U$2=GRID!$B$1:$BI$1)*(КАЛЕНДАРЬ!$AD19=GRID!$B$3:$BI$3), 0)),
ROUNDUP(INDEX(GRID!$B$17:$BI$27,MATCH(W$7,GRID!$A$17:$A$27,0),MATCH(1,($U$2=GRID!$B$1:$BI$1)*(КАЛЕНДАРЬ!$AD19=GRID!$B$3:$BI$3), 0))*(1-GRID!$B$69),0))</f>
        <v>243500</v>
      </c>
    </row>
    <row r="231" spans="1:24" ht="12.75" hidden="1" customHeight="1" x14ac:dyDescent="0.2">
      <c r="A231" s="117" t="s">
        <v>47</v>
      </c>
      <c r="B231" s="117">
        <v>17</v>
      </c>
      <c r="C231" s="47" cm="1">
        <f t="array" ref="C231">IF($I$2="Открытый тариф",
INDEX(GRID!$B$4:$BI$14,MATCH(C$7,GRID!$A$4:$A$14,0),MATCH(1,($U$2=GRID!$B$1:$BI$1)*(КАЛЕНДАРЬ!$AD20=GRID!$B$3:$BI$3), 0)),
ROUNDUP(INDEX(GRID!$B$4:$BI$14,MATCH(C$7,GRID!$A$4:$A$14,0),MATCH(1,($U$2=GRID!$B$1:$BI$1)*(КАЛЕНДАРЬ!$AD20=GRID!$B$3:$BI$3),0))*(1-GRID!$B$69),0))</f>
        <v>20000</v>
      </c>
      <c r="D231" s="48">
        <f t="array" ref="D231">IF($I$2="Открытый тариф",
INDEX(GRID!$B$17:$BI$27,MATCH(C$7,GRID!$A$17:$A$27,0),MATCH(1,($U$2=GRID!$B$1:$BI$1)*(КАЛЕНДАРЬ!$AD20=GRID!$B$3:$BI$3), 0)),
ROUNDUP(INDEX(GRID!$B$17:$BI$27,MATCH(C$7,GRID!$A$17:$A$27,0),MATCH(1,($U$2=GRID!$B$1:$BI$1)*(КАЛЕНДАРЬ!$AD20=GRID!$B$3:$BI$3), 0))*(1-GRID!$B$69),0))</f>
        <v>22500</v>
      </c>
      <c r="E231" s="47">
        <f t="array" ref="E231">IF($I$2="Открытый тариф",
INDEX(GRID!$B$4:$BI$14,MATCH(E$7,GRID!$A$4:$A$14,0),MATCH(1,($U$2=GRID!$B$1:$BI$1)*(КАЛЕНДАРЬ!$AD20=GRID!$B$3:$BI$3), 0)),
ROUNDUP(INDEX(GRID!$B$4:$BI$14,MATCH(E$7,GRID!$A$4:$A$14,0),MATCH(1,($U$2=GRID!$B$1:$BI$1)*(КАЛЕНДАРЬ!$AD20=GRID!$B$3:$BI$3),0))*(1-GRID!$B$69),0))</f>
        <v>22000</v>
      </c>
      <c r="F231" s="48">
        <f t="array" ref="F231">IF($I$2="Открытый тариф",
INDEX(GRID!$B$17:$BI$27,MATCH(E$7,GRID!$A$17:$A$27,0),MATCH(1,($U$2=GRID!$B$1:$BI$1)*(КАЛЕНДАРЬ!$AD20=GRID!$B$3:$BI$3), 0)),
ROUNDUP(INDEX(GRID!$B$17:$BI$27,MATCH(E$7,GRID!$A$17:$A$27,0),MATCH(1,($U$2=GRID!$B$1:$BI$1)*(КАЛЕНДАРЬ!$AD20=GRID!$B$3:$BI$3), 0))*(1-GRID!$B$69),0))</f>
        <v>24500</v>
      </c>
      <c r="G231" s="47" t="e">
        <f t="array" ref="G231">IF($I$2="Открытый тариф",
INDEX(GRID!$B$4:$BI$14,MATCH(G$7,GRID!$A$4:$A$14,0),MATCH(1,($U$2=GRID!$B$1:$BI$1)*(КАЛЕНДАРЬ!$AD20=GRID!$B$3:$BI$3), 0)),
ROUNDUP(INDEX(GRID!$B$4:$BI$14,MATCH(G$7,GRID!$A$4:$A$14,0),MATCH(1,($U$2=GRID!$B$1:$BI$1)*(КАЛЕНДАРЬ!$AD20=GRID!$B$3:$BI$3),0))*(1-GRID!$B$69),0))</f>
        <v>#N/A</v>
      </c>
      <c r="H231" s="48" t="e">
        <f t="array" ref="H231">IF($I$2="Открытый тариф",
INDEX(GRID!$B$17:$BI$27,MATCH(G$7,GRID!$A$17:$A$27,0),MATCH(1,($U$2=GRID!$B$1:$BI$1)*(КАЛЕНДАРЬ!$AD20=GRID!$B$3:$BI$3), 0)),
ROUNDUP(INDEX(GRID!$B$17:$BI$27,MATCH(G$7,GRID!$A$17:$A$27,0),MATCH(1,($U$2=GRID!$B$1:$BI$1)*(КАЛЕНДАРЬ!$AD20=GRID!$B$3:$BI$3), 0))*(1-GRID!$B$69),0))</f>
        <v>#N/A</v>
      </c>
      <c r="I231" s="47" t="e">
        <f t="array" ref="I231">IF($I$2="Открытый тариф",
INDEX(GRID!$B$4:$BI$14,MATCH(I$7,GRID!$A$4:$A$14,0),MATCH(1,($U$2=GRID!$B$1:$BI$1)*(КАЛЕНДАРЬ!$AD20=GRID!$B$3:$BI$3), 0)),
ROUNDUP(INDEX(GRID!$B$4:$BI$14,MATCH(I$7,GRID!$A$4:$A$14,0),MATCH(1,($U$2=GRID!$B$1:$BI$1)*(КАЛЕНДАРЬ!$AD20=GRID!$B$3:$BI$3),0))*(1-GRID!$B$69),0))</f>
        <v>#N/A</v>
      </c>
      <c r="J231" s="48" t="e">
        <f t="array" ref="J231">IF($I$2="Открытый тариф",
INDEX(GRID!$B$17:$BI$27,MATCH(I$7,GRID!$A$17:$A$27,0),MATCH(1,($U$2=GRID!$B$1:$BI$1)*(КАЛЕНДАРЬ!$AD20=GRID!$B$3:$BI$3), 0)),
ROUNDUP(INDEX(GRID!$B$17:$BI$27,MATCH(I$7,GRID!$A$17:$A$27,0),MATCH(1,($U$2=GRID!$B$1:$BI$1)*(КАЛЕНДАРЬ!$AD20=GRID!$B$3:$BI$3), 0))*(1-GRID!$B$69),0))</f>
        <v>#N/A</v>
      </c>
      <c r="K231" s="47">
        <f t="array" ref="K231">IF($I$2="Открытый тариф",
INDEX(GRID!$B$4:$BI$14,MATCH(K$7,GRID!$A$4:$A$14,0),MATCH(1,($U$2=GRID!$B$1:$BI$1)*(КАЛЕНДАРЬ!$AD20=GRID!$B$3:$BI$3), 0)),
ROUNDUP(INDEX(GRID!$B$4:$BI$14,MATCH(K$7,GRID!$A$4:$A$14,0),MATCH(1,($U$2=GRID!$B$1:$BI$1)*(КАЛЕНДАРЬ!$AD20=GRID!$B$3:$BI$3),0))*(1-GRID!$B$69),0))</f>
        <v>29300</v>
      </c>
      <c r="L231" s="48">
        <f t="array" ref="L231">IF($I$2="Открытый тариф",
INDEX(GRID!$B$17:$BI$27,MATCH(K$7,GRID!$A$17:$A$27,0),MATCH(1,($U$2=GRID!$B$1:$BI$1)*(КАЛЕНДАРЬ!$AD20=GRID!$B$3:$BI$3), 0)),
ROUNDUP(INDEX(GRID!$B$17:$BI$27,MATCH(K$7,GRID!$A$17:$A$27,0),MATCH(1,($U$2=GRID!$B$1:$BI$1)*(КАЛЕНДАРЬ!$AD20=GRID!$B$3:$BI$3), 0))*(1-GRID!$B$69),0))</f>
        <v>31800</v>
      </c>
      <c r="M231" s="47">
        <f t="array" ref="M231">IF($I$2="Открытый тариф",
INDEX(GRID!$B$4:$BI$14,MATCH(M$7,GRID!$A$4:$A$14,0),MATCH(1,($U$2=GRID!$B$1:$BI$1)*(КАЛЕНДАРЬ!$AD20=GRID!$B$3:$BI$3), 0)),
ROUNDUP(INDEX(GRID!$B$4:$BI$14,MATCH(M$7,GRID!$A$4:$A$14,0),MATCH(1,($U$2=GRID!$B$1:$BI$1)*(КАЛЕНДАРЬ!$AD20=GRID!$B$3:$BI$3),0))*(1-GRID!$B$69),0))</f>
        <v>32300</v>
      </c>
      <c r="N231" s="48">
        <f t="array" ref="N231">IF($I$2="Открытый тариф",
INDEX(GRID!$B$17:$BI$27,MATCH(M$7,GRID!$A$17:$A$27,0),MATCH(1,($U$2=GRID!$B$1:$BI$1)*(КАЛЕНДАРЬ!$AD20=GRID!$B$3:$BI$3), 0)),
ROUNDUP(INDEX(GRID!$B$17:$BI$27,MATCH(M$7,GRID!$A$17:$A$27,0),MATCH(1,($U$2=GRID!$B$1:$BI$1)*(КАЛЕНДАРЬ!$AD20=GRID!$B$3:$BI$3), 0))*(1-GRID!$B$69),0))</f>
        <v>34800</v>
      </c>
      <c r="O231" s="49">
        <f t="array" ref="O231">IF($I$2="Открытый тариф",
INDEX(GRID!$B$4:$BI$14,MATCH(O$7,GRID!$A$4:$A$14,0),MATCH(1,($U$2=GRID!$B$1:$BI$1)*(КАЛЕНДАРЬ!$AD20=GRID!$B$3:$BI$3), 0)),
ROUNDUP(INDEX(GRID!$B$4:$BI$14,MATCH(O$7,GRID!$A$4:$A$14,0),MATCH(1,($U$2=GRID!$B$1:$BI$1)*(КАЛЕНДАРЬ!$AD20=GRID!$B$3:$BI$3),0))*(1-GRID!$B$69),0))</f>
        <v>39200</v>
      </c>
      <c r="P231" s="49">
        <f t="array" ref="P231">IF($I$2="Открытый тариф",
INDEX(GRID!$B$17:$BI$27,MATCH(O$7,GRID!$A$17:$A$27,0),MATCH(1,($U$2=GRID!$B$1:$BI$1)*(КАЛЕНДАРЬ!$AD20=GRID!$B$3:$BI$3), 0)),
ROUNDUP(INDEX(GRID!$B$17:$BI$27,MATCH(O$7,GRID!$A$17:$A$27,0),MATCH(1,($U$2=GRID!$B$1:$BI$1)*(КАЛЕНДАРЬ!$AD20=GRID!$B$3:$BI$3), 0))*(1-GRID!$B$69),0))</f>
        <v>41700</v>
      </c>
      <c r="Q231" s="49" t="e">
        <f t="array" ref="Q231">IF($I$2="Открытый тариф",
INDEX(GRID!$B$4:$BI$14,MATCH(Q$7,GRID!$A$4:$A$14,0),MATCH(1,($U$2=GRID!$B$1:$BI$1)*(КАЛЕНДАРЬ!$AD20=GRID!$B$3:$BI$3), 0)),
ROUNDUP(INDEX(GRID!$B$4:$BI$14,MATCH(Q$7,GRID!$A$4:$A$14,0),MATCH(1,($U$2=GRID!$B$1:$BI$1)*(КАЛЕНДАРЬ!$AD20=GRID!$B$3:$BI$3),0))*(1-GRID!$B$69),0))</f>
        <v>#N/A</v>
      </c>
      <c r="R231" s="49" t="e">
        <f t="array" ref="R231">IF($I$2="Открытый тариф",
INDEX(GRID!$B$17:$BI$27,MATCH(Q$7,GRID!$A$17:$A$27,0),MATCH(1,($U$2=GRID!$B$1:$BI$1)*(КАЛЕНДАРЬ!$AD20=GRID!$B$3:$BI$3), 0)),
ROUNDUP(INDEX(GRID!$B$17:$BI$27,MATCH(Q$7,GRID!$A$17:$A$27,0),MATCH(1,($U$2=GRID!$B$1:$BI$1)*(КАЛЕНДАРЬ!$AD20=GRID!$B$3:$BI$3), 0))*(1-GRID!$B$69),0))</f>
        <v>#N/A</v>
      </c>
      <c r="S231" s="49" t="e">
        <f t="array" ref="S231">IF($I$2="Открытый тариф",
INDEX(GRID!$B$4:$BI$14,MATCH(S$7,GRID!$A$4:$A$14,0),MATCH(1,($U$2=GRID!$B$1:$BI$1)*(КАЛЕНДАРЬ!$AD20=GRID!$B$3:$BI$3), 0)),
ROUNDUP(INDEX(GRID!$B$4:$BI$14,MATCH(S$7,GRID!$A$4:$A$14,0),MATCH(1,($U$2=GRID!$B$1:$BI$1)*(КАЛЕНДАРЬ!$AD20=GRID!$B$3:$BI$3),0))*(1-GRID!$B$69),0))</f>
        <v>#N/A</v>
      </c>
      <c r="T231" s="49" t="e">
        <f t="array" ref="T231">IF($I$2="Открытый тариф",
INDEX(GRID!$B$17:$BI$27,MATCH(S$7,GRID!$A$17:$A$27,0),MATCH(1,($U$2=GRID!$B$1:$BI$1)*(КАЛЕНДАРЬ!$AD20=GRID!$B$3:$BI$3), 0)),
ROUNDUP(INDEX(GRID!$B$17:$BI$27,MATCH(S$7,GRID!$A$17:$A$27,0),MATCH(1,($U$2=GRID!$B$1:$BI$1)*(КАЛЕНДАРЬ!$AD20=GRID!$B$3:$BI$3), 0))*(1-GRID!$B$69),0))</f>
        <v>#N/A</v>
      </c>
      <c r="U231" s="49">
        <f t="array" ref="U231">IF($I$2="Открытый тариф",
INDEX(GRID!$B$4:$BI$14,MATCH(U$7,GRID!$A$4:$A$14,0),MATCH(1,($U$2=GRID!$B$1:$BI$1)*(КАЛЕНДАРЬ!$AD20=GRID!$B$3:$BI$3), 0)),
ROUNDUP(INDEX(GRID!$B$4:$BI$14,MATCH(U$7,GRID!$A$4:$A$14,0),MATCH(1,($U$2=GRID!$B$1:$BI$1)*(КАЛЕНДАРЬ!$AD20=GRID!$B$3:$BI$3),0))*(1-GRID!$B$69),0))</f>
        <v>61000</v>
      </c>
      <c r="V231" s="49">
        <f t="array" ref="V231">IF($I$2="Открытый тариф",
INDEX(GRID!$B$17:$BI$27,MATCH(U$7,GRID!$A$17:$A$27,0),MATCH(1,($U$2=GRID!$B$1:$BI$1)*(КАЛЕНДАРЬ!$AD20=GRID!$B$3:$BI$3), 0)),
ROUNDUP(INDEX(GRID!$B$17:$BI$27,MATCH(U$7,GRID!$A$17:$A$27,0),MATCH(1,($U$2=GRID!$B$1:$BI$1)*(КАЛЕНДАРЬ!$AD20=GRID!$B$3:$BI$3), 0))*(1-GRID!$B$69),0))</f>
        <v>63500</v>
      </c>
      <c r="W231" s="49">
        <f t="array" ref="W231">IF($I$2="Открытый тариф",
INDEX(GRID!$B$4:$BI$14,MATCH(W$7,GRID!$A$4:$A$14,0),MATCH(1,($U$2=GRID!$B$1:$BI$1)*(КАЛЕНДАРЬ!$AD20=GRID!$B$3:$BI$3), 0)),
ROUNDUP(INDEX(GRID!$B$4:$BI$14,MATCH(W$7,GRID!$A$4:$A$14,0),MATCH(1,($U$2=GRID!$B$1:$BI$1)*(КАЛЕНДАРЬ!$AD20=GRID!$B$3:$BI$3),0))*(1-GRID!$B$69),0))</f>
        <v>241000</v>
      </c>
      <c r="X231" s="49">
        <f t="array" ref="X231">IF($I$2="Открытый тариф",
INDEX(GRID!$B$17:$BI$27,MATCH(W$7,GRID!$A$17:$A$27,0),MATCH(1,($U$2=GRID!$B$1:$BI$1)*(КАЛЕНДАРЬ!$AD20=GRID!$B$3:$BI$3), 0)),
ROUNDUP(INDEX(GRID!$B$17:$BI$27,MATCH(W$7,GRID!$A$17:$A$27,0),MATCH(1,($U$2=GRID!$B$1:$BI$1)*(КАЛЕНДАРЬ!$AD20=GRID!$B$3:$BI$3), 0))*(1-GRID!$B$69),0))</f>
        <v>243500</v>
      </c>
    </row>
    <row r="232" spans="1:24" ht="12.75" hidden="1" customHeight="1" x14ac:dyDescent="0.2">
      <c r="A232" s="117" t="s">
        <v>48</v>
      </c>
      <c r="B232" s="117">
        <v>18</v>
      </c>
      <c r="C232" s="47" cm="1">
        <f t="array" ref="C232">IF($I$2="Открытый тариф",
INDEX(GRID!$B$4:$BI$14,MATCH(C$7,GRID!$A$4:$A$14,0),MATCH(1,($U$2=GRID!$B$1:$BI$1)*(КАЛЕНДАРЬ!$AD21=GRID!$B$3:$BI$3), 0)),
ROUNDUP(INDEX(GRID!$B$4:$BI$14,MATCH(C$7,GRID!$A$4:$A$14,0),MATCH(1,($U$2=GRID!$B$1:$BI$1)*(КАЛЕНДАРЬ!$AD21=GRID!$B$3:$BI$3),0))*(1-GRID!$B$69),0))</f>
        <v>20000</v>
      </c>
      <c r="D232" s="48">
        <f t="array" ref="D232">IF($I$2="Открытый тариф",
INDEX(GRID!$B$17:$BI$27,MATCH(C$7,GRID!$A$17:$A$27,0),MATCH(1,($U$2=GRID!$B$1:$BI$1)*(КАЛЕНДАРЬ!$AD21=GRID!$B$3:$BI$3), 0)),
ROUNDUP(INDEX(GRID!$B$17:$BI$27,MATCH(C$7,GRID!$A$17:$A$27,0),MATCH(1,($U$2=GRID!$B$1:$BI$1)*(КАЛЕНДАРЬ!$AD21=GRID!$B$3:$BI$3), 0))*(1-GRID!$B$69),0))</f>
        <v>22500</v>
      </c>
      <c r="E232" s="47">
        <f t="array" ref="E232">IF($I$2="Открытый тариф",
INDEX(GRID!$B$4:$BI$14,MATCH(E$7,GRID!$A$4:$A$14,0),MATCH(1,($U$2=GRID!$B$1:$BI$1)*(КАЛЕНДАРЬ!$AD21=GRID!$B$3:$BI$3), 0)),
ROUNDUP(INDEX(GRID!$B$4:$BI$14,MATCH(E$7,GRID!$A$4:$A$14,0),MATCH(1,($U$2=GRID!$B$1:$BI$1)*(КАЛЕНДАРЬ!$AD21=GRID!$B$3:$BI$3),0))*(1-GRID!$B$69),0))</f>
        <v>22000</v>
      </c>
      <c r="F232" s="48">
        <f t="array" ref="F232">IF($I$2="Открытый тариф",
INDEX(GRID!$B$17:$BI$27,MATCH(E$7,GRID!$A$17:$A$27,0),MATCH(1,($U$2=GRID!$B$1:$BI$1)*(КАЛЕНДАРЬ!$AD21=GRID!$B$3:$BI$3), 0)),
ROUNDUP(INDEX(GRID!$B$17:$BI$27,MATCH(E$7,GRID!$A$17:$A$27,0),MATCH(1,($U$2=GRID!$B$1:$BI$1)*(КАЛЕНДАРЬ!$AD21=GRID!$B$3:$BI$3), 0))*(1-GRID!$B$69),0))</f>
        <v>24500</v>
      </c>
      <c r="G232" s="47" t="e">
        <f t="array" ref="G232">IF($I$2="Открытый тариф",
INDEX(GRID!$B$4:$BI$14,MATCH(G$7,GRID!$A$4:$A$14,0),MATCH(1,($U$2=GRID!$B$1:$BI$1)*(КАЛЕНДАРЬ!$AD21=GRID!$B$3:$BI$3), 0)),
ROUNDUP(INDEX(GRID!$B$4:$BI$14,MATCH(G$7,GRID!$A$4:$A$14,0),MATCH(1,($U$2=GRID!$B$1:$BI$1)*(КАЛЕНДАРЬ!$AD21=GRID!$B$3:$BI$3),0))*(1-GRID!$B$69),0))</f>
        <v>#N/A</v>
      </c>
      <c r="H232" s="48" t="e">
        <f t="array" ref="H232">IF($I$2="Открытый тариф",
INDEX(GRID!$B$17:$BI$27,MATCH(G$7,GRID!$A$17:$A$27,0),MATCH(1,($U$2=GRID!$B$1:$BI$1)*(КАЛЕНДАРЬ!$AD21=GRID!$B$3:$BI$3), 0)),
ROUNDUP(INDEX(GRID!$B$17:$BI$27,MATCH(G$7,GRID!$A$17:$A$27,0),MATCH(1,($U$2=GRID!$B$1:$BI$1)*(КАЛЕНДАРЬ!$AD21=GRID!$B$3:$BI$3), 0))*(1-GRID!$B$69),0))</f>
        <v>#N/A</v>
      </c>
      <c r="I232" s="47" t="e">
        <f t="array" ref="I232">IF($I$2="Открытый тариф",
INDEX(GRID!$B$4:$BI$14,MATCH(I$7,GRID!$A$4:$A$14,0),MATCH(1,($U$2=GRID!$B$1:$BI$1)*(КАЛЕНДАРЬ!$AD21=GRID!$B$3:$BI$3), 0)),
ROUNDUP(INDEX(GRID!$B$4:$BI$14,MATCH(I$7,GRID!$A$4:$A$14,0),MATCH(1,($U$2=GRID!$B$1:$BI$1)*(КАЛЕНДАРЬ!$AD21=GRID!$B$3:$BI$3),0))*(1-GRID!$B$69),0))</f>
        <v>#N/A</v>
      </c>
      <c r="J232" s="48" t="e">
        <f t="array" ref="J232">IF($I$2="Открытый тариф",
INDEX(GRID!$B$17:$BI$27,MATCH(I$7,GRID!$A$17:$A$27,0),MATCH(1,($U$2=GRID!$B$1:$BI$1)*(КАЛЕНДАРЬ!$AD21=GRID!$B$3:$BI$3), 0)),
ROUNDUP(INDEX(GRID!$B$17:$BI$27,MATCH(I$7,GRID!$A$17:$A$27,0),MATCH(1,($U$2=GRID!$B$1:$BI$1)*(КАЛЕНДАРЬ!$AD21=GRID!$B$3:$BI$3), 0))*(1-GRID!$B$69),0))</f>
        <v>#N/A</v>
      </c>
      <c r="K232" s="47">
        <f t="array" ref="K232">IF($I$2="Открытый тариф",
INDEX(GRID!$B$4:$BI$14,MATCH(K$7,GRID!$A$4:$A$14,0),MATCH(1,($U$2=GRID!$B$1:$BI$1)*(КАЛЕНДАРЬ!$AD21=GRID!$B$3:$BI$3), 0)),
ROUNDUP(INDEX(GRID!$B$4:$BI$14,MATCH(K$7,GRID!$A$4:$A$14,0),MATCH(1,($U$2=GRID!$B$1:$BI$1)*(КАЛЕНДАРЬ!$AD21=GRID!$B$3:$BI$3),0))*(1-GRID!$B$69),0))</f>
        <v>29300</v>
      </c>
      <c r="L232" s="48">
        <f t="array" ref="L232">IF($I$2="Открытый тариф",
INDEX(GRID!$B$17:$BI$27,MATCH(K$7,GRID!$A$17:$A$27,0),MATCH(1,($U$2=GRID!$B$1:$BI$1)*(КАЛЕНДАРЬ!$AD21=GRID!$B$3:$BI$3), 0)),
ROUNDUP(INDEX(GRID!$B$17:$BI$27,MATCH(K$7,GRID!$A$17:$A$27,0),MATCH(1,($U$2=GRID!$B$1:$BI$1)*(КАЛЕНДАРЬ!$AD21=GRID!$B$3:$BI$3), 0))*(1-GRID!$B$69),0))</f>
        <v>31800</v>
      </c>
      <c r="M232" s="47">
        <f t="array" ref="M232">IF($I$2="Открытый тариф",
INDEX(GRID!$B$4:$BI$14,MATCH(M$7,GRID!$A$4:$A$14,0),MATCH(1,($U$2=GRID!$B$1:$BI$1)*(КАЛЕНДАРЬ!$AD21=GRID!$B$3:$BI$3), 0)),
ROUNDUP(INDEX(GRID!$B$4:$BI$14,MATCH(M$7,GRID!$A$4:$A$14,0),MATCH(1,($U$2=GRID!$B$1:$BI$1)*(КАЛЕНДАРЬ!$AD21=GRID!$B$3:$BI$3),0))*(1-GRID!$B$69),0))</f>
        <v>32300</v>
      </c>
      <c r="N232" s="48">
        <f t="array" ref="N232">IF($I$2="Открытый тариф",
INDEX(GRID!$B$17:$BI$27,MATCH(M$7,GRID!$A$17:$A$27,0),MATCH(1,($U$2=GRID!$B$1:$BI$1)*(КАЛЕНДАРЬ!$AD21=GRID!$B$3:$BI$3), 0)),
ROUNDUP(INDEX(GRID!$B$17:$BI$27,MATCH(M$7,GRID!$A$17:$A$27,0),MATCH(1,($U$2=GRID!$B$1:$BI$1)*(КАЛЕНДАРЬ!$AD21=GRID!$B$3:$BI$3), 0))*(1-GRID!$B$69),0))</f>
        <v>34800</v>
      </c>
      <c r="O232" s="49">
        <f t="array" ref="O232">IF($I$2="Открытый тариф",
INDEX(GRID!$B$4:$BI$14,MATCH(O$7,GRID!$A$4:$A$14,0),MATCH(1,($U$2=GRID!$B$1:$BI$1)*(КАЛЕНДАРЬ!$AD21=GRID!$B$3:$BI$3), 0)),
ROUNDUP(INDEX(GRID!$B$4:$BI$14,MATCH(O$7,GRID!$A$4:$A$14,0),MATCH(1,($U$2=GRID!$B$1:$BI$1)*(КАЛЕНДАРЬ!$AD21=GRID!$B$3:$BI$3),0))*(1-GRID!$B$69),0))</f>
        <v>39200</v>
      </c>
      <c r="P232" s="49">
        <f t="array" ref="P232">IF($I$2="Открытый тариф",
INDEX(GRID!$B$17:$BI$27,MATCH(O$7,GRID!$A$17:$A$27,0),MATCH(1,($U$2=GRID!$B$1:$BI$1)*(КАЛЕНДАРЬ!$AD21=GRID!$B$3:$BI$3), 0)),
ROUNDUP(INDEX(GRID!$B$17:$BI$27,MATCH(O$7,GRID!$A$17:$A$27,0),MATCH(1,($U$2=GRID!$B$1:$BI$1)*(КАЛЕНДАРЬ!$AD21=GRID!$B$3:$BI$3), 0))*(1-GRID!$B$69),0))</f>
        <v>41700</v>
      </c>
      <c r="Q232" s="49" t="e">
        <f t="array" ref="Q232">IF($I$2="Открытый тариф",
INDEX(GRID!$B$4:$BI$14,MATCH(Q$7,GRID!$A$4:$A$14,0),MATCH(1,($U$2=GRID!$B$1:$BI$1)*(КАЛЕНДАРЬ!$AD21=GRID!$B$3:$BI$3), 0)),
ROUNDUP(INDEX(GRID!$B$4:$BI$14,MATCH(Q$7,GRID!$A$4:$A$14,0),MATCH(1,($U$2=GRID!$B$1:$BI$1)*(КАЛЕНДАРЬ!$AD21=GRID!$B$3:$BI$3),0))*(1-GRID!$B$69),0))</f>
        <v>#N/A</v>
      </c>
      <c r="R232" s="49" t="e">
        <f t="array" ref="R232">IF($I$2="Открытый тариф",
INDEX(GRID!$B$17:$BI$27,MATCH(Q$7,GRID!$A$17:$A$27,0),MATCH(1,($U$2=GRID!$B$1:$BI$1)*(КАЛЕНДАРЬ!$AD21=GRID!$B$3:$BI$3), 0)),
ROUNDUP(INDEX(GRID!$B$17:$BI$27,MATCH(Q$7,GRID!$A$17:$A$27,0),MATCH(1,($U$2=GRID!$B$1:$BI$1)*(КАЛЕНДАРЬ!$AD21=GRID!$B$3:$BI$3), 0))*(1-GRID!$B$69),0))</f>
        <v>#N/A</v>
      </c>
      <c r="S232" s="49" t="e">
        <f t="array" ref="S232">IF($I$2="Открытый тариф",
INDEX(GRID!$B$4:$BI$14,MATCH(S$7,GRID!$A$4:$A$14,0),MATCH(1,($U$2=GRID!$B$1:$BI$1)*(КАЛЕНДАРЬ!$AD21=GRID!$B$3:$BI$3), 0)),
ROUNDUP(INDEX(GRID!$B$4:$BI$14,MATCH(S$7,GRID!$A$4:$A$14,0),MATCH(1,($U$2=GRID!$B$1:$BI$1)*(КАЛЕНДАРЬ!$AD21=GRID!$B$3:$BI$3),0))*(1-GRID!$B$69),0))</f>
        <v>#N/A</v>
      </c>
      <c r="T232" s="49" t="e">
        <f t="array" ref="T232">IF($I$2="Открытый тариф",
INDEX(GRID!$B$17:$BI$27,MATCH(S$7,GRID!$A$17:$A$27,0),MATCH(1,($U$2=GRID!$B$1:$BI$1)*(КАЛЕНДАРЬ!$AD21=GRID!$B$3:$BI$3), 0)),
ROUNDUP(INDEX(GRID!$B$17:$BI$27,MATCH(S$7,GRID!$A$17:$A$27,0),MATCH(1,($U$2=GRID!$B$1:$BI$1)*(КАЛЕНДАРЬ!$AD21=GRID!$B$3:$BI$3), 0))*(1-GRID!$B$69),0))</f>
        <v>#N/A</v>
      </c>
      <c r="U232" s="49">
        <f t="array" ref="U232">IF($I$2="Открытый тариф",
INDEX(GRID!$B$4:$BI$14,MATCH(U$7,GRID!$A$4:$A$14,0),MATCH(1,($U$2=GRID!$B$1:$BI$1)*(КАЛЕНДАРЬ!$AD21=GRID!$B$3:$BI$3), 0)),
ROUNDUP(INDEX(GRID!$B$4:$BI$14,MATCH(U$7,GRID!$A$4:$A$14,0),MATCH(1,($U$2=GRID!$B$1:$BI$1)*(КАЛЕНДАРЬ!$AD21=GRID!$B$3:$BI$3),0))*(1-GRID!$B$69),0))</f>
        <v>61000</v>
      </c>
      <c r="V232" s="49">
        <f t="array" ref="V232">IF($I$2="Открытый тариф",
INDEX(GRID!$B$17:$BI$27,MATCH(U$7,GRID!$A$17:$A$27,0),MATCH(1,($U$2=GRID!$B$1:$BI$1)*(КАЛЕНДАРЬ!$AD21=GRID!$B$3:$BI$3), 0)),
ROUNDUP(INDEX(GRID!$B$17:$BI$27,MATCH(U$7,GRID!$A$17:$A$27,0),MATCH(1,($U$2=GRID!$B$1:$BI$1)*(КАЛЕНДАРЬ!$AD21=GRID!$B$3:$BI$3), 0))*(1-GRID!$B$69),0))</f>
        <v>63500</v>
      </c>
      <c r="W232" s="49">
        <f t="array" ref="W232">IF($I$2="Открытый тариф",
INDEX(GRID!$B$4:$BI$14,MATCH(W$7,GRID!$A$4:$A$14,0),MATCH(1,($U$2=GRID!$B$1:$BI$1)*(КАЛЕНДАРЬ!$AD21=GRID!$B$3:$BI$3), 0)),
ROUNDUP(INDEX(GRID!$B$4:$BI$14,MATCH(W$7,GRID!$A$4:$A$14,0),MATCH(1,($U$2=GRID!$B$1:$BI$1)*(КАЛЕНДАРЬ!$AD21=GRID!$B$3:$BI$3),0))*(1-GRID!$B$69),0))</f>
        <v>241000</v>
      </c>
      <c r="X232" s="49">
        <f t="array" ref="X232">IF($I$2="Открытый тариф",
INDEX(GRID!$B$17:$BI$27,MATCH(W$7,GRID!$A$17:$A$27,0),MATCH(1,($U$2=GRID!$B$1:$BI$1)*(КАЛЕНДАРЬ!$AD21=GRID!$B$3:$BI$3), 0)),
ROUNDUP(INDEX(GRID!$B$17:$BI$27,MATCH(W$7,GRID!$A$17:$A$27,0),MATCH(1,($U$2=GRID!$B$1:$BI$1)*(КАЛЕНДАРЬ!$AD21=GRID!$B$3:$BI$3), 0))*(1-GRID!$B$69),0))</f>
        <v>243500</v>
      </c>
    </row>
    <row r="233" spans="1:24" ht="12.75" hidden="1" customHeight="1" x14ac:dyDescent="0.2">
      <c r="A233" s="117" t="s">
        <v>42</v>
      </c>
      <c r="B233" s="117">
        <v>19</v>
      </c>
      <c r="C233" s="47" cm="1">
        <f t="array" ref="C233">IF($I$2="Открытый тариф",
INDEX(GRID!$B$4:$BI$14,MATCH(C$7,GRID!$A$4:$A$14,0),MATCH(1,($U$2=GRID!$B$1:$BI$1)*(КАЛЕНДАРЬ!$AD22=GRID!$B$3:$BI$3), 0)),
ROUNDUP(INDEX(GRID!$B$4:$BI$14,MATCH(C$7,GRID!$A$4:$A$14,0),MATCH(1,($U$2=GRID!$B$1:$BI$1)*(КАЛЕНДАРЬ!$AD22=GRID!$B$3:$BI$3),0))*(1-GRID!$B$69),0))</f>
        <v>19000</v>
      </c>
      <c r="D233" s="48">
        <f t="array" ref="D233">IF($I$2="Открытый тариф",
INDEX(GRID!$B$17:$BI$27,MATCH(C$7,GRID!$A$17:$A$27,0),MATCH(1,($U$2=GRID!$B$1:$BI$1)*(КАЛЕНДАРЬ!$AD22=GRID!$B$3:$BI$3), 0)),
ROUNDUP(INDEX(GRID!$B$17:$BI$27,MATCH(C$7,GRID!$A$17:$A$27,0),MATCH(1,($U$2=GRID!$B$1:$BI$1)*(КАЛЕНДАРЬ!$AD22=GRID!$B$3:$BI$3), 0))*(1-GRID!$B$69),0))</f>
        <v>21500</v>
      </c>
      <c r="E233" s="47">
        <f t="array" ref="E233">IF($I$2="Открытый тариф",
INDEX(GRID!$B$4:$BI$14,MATCH(E$7,GRID!$A$4:$A$14,0),MATCH(1,($U$2=GRID!$B$1:$BI$1)*(КАЛЕНДАРЬ!$AD22=GRID!$B$3:$BI$3), 0)),
ROUNDUP(INDEX(GRID!$B$4:$BI$14,MATCH(E$7,GRID!$A$4:$A$14,0),MATCH(1,($U$2=GRID!$B$1:$BI$1)*(КАЛЕНДАРЬ!$AD22=GRID!$B$3:$BI$3),0))*(1-GRID!$B$69),0))</f>
        <v>20900</v>
      </c>
      <c r="F233" s="48">
        <f t="array" ref="F233">IF($I$2="Открытый тариф",
INDEX(GRID!$B$17:$BI$27,MATCH(E$7,GRID!$A$17:$A$27,0),MATCH(1,($U$2=GRID!$B$1:$BI$1)*(КАЛЕНДАРЬ!$AD22=GRID!$B$3:$BI$3), 0)),
ROUNDUP(INDEX(GRID!$B$17:$BI$27,MATCH(E$7,GRID!$A$17:$A$27,0),MATCH(1,($U$2=GRID!$B$1:$BI$1)*(КАЛЕНДАРЬ!$AD22=GRID!$B$3:$BI$3), 0))*(1-GRID!$B$69),0))</f>
        <v>23400</v>
      </c>
      <c r="G233" s="47" t="e">
        <f t="array" ref="G233">IF($I$2="Открытый тариф",
INDEX(GRID!$B$4:$BI$14,MATCH(G$7,GRID!$A$4:$A$14,0),MATCH(1,($U$2=GRID!$B$1:$BI$1)*(КАЛЕНДАРЬ!$AD22=GRID!$B$3:$BI$3), 0)),
ROUNDUP(INDEX(GRID!$B$4:$BI$14,MATCH(G$7,GRID!$A$4:$A$14,0),MATCH(1,($U$2=GRID!$B$1:$BI$1)*(КАЛЕНДАРЬ!$AD22=GRID!$B$3:$BI$3),0))*(1-GRID!$B$69),0))</f>
        <v>#N/A</v>
      </c>
      <c r="H233" s="48" t="e">
        <f t="array" ref="H233">IF($I$2="Открытый тариф",
INDEX(GRID!$B$17:$BI$27,MATCH(G$7,GRID!$A$17:$A$27,0),MATCH(1,($U$2=GRID!$B$1:$BI$1)*(КАЛЕНДАРЬ!$AD22=GRID!$B$3:$BI$3), 0)),
ROUNDUP(INDEX(GRID!$B$17:$BI$27,MATCH(G$7,GRID!$A$17:$A$27,0),MATCH(1,($U$2=GRID!$B$1:$BI$1)*(КАЛЕНДАРЬ!$AD22=GRID!$B$3:$BI$3), 0))*(1-GRID!$B$69),0))</f>
        <v>#N/A</v>
      </c>
      <c r="I233" s="47" t="e">
        <f t="array" ref="I233">IF($I$2="Открытый тариф",
INDEX(GRID!$B$4:$BI$14,MATCH(I$7,GRID!$A$4:$A$14,0),MATCH(1,($U$2=GRID!$B$1:$BI$1)*(КАЛЕНДАРЬ!$AD22=GRID!$B$3:$BI$3), 0)),
ROUNDUP(INDEX(GRID!$B$4:$BI$14,MATCH(I$7,GRID!$A$4:$A$14,0),MATCH(1,($U$2=GRID!$B$1:$BI$1)*(КАЛЕНДАРЬ!$AD22=GRID!$B$3:$BI$3),0))*(1-GRID!$B$69),0))</f>
        <v>#N/A</v>
      </c>
      <c r="J233" s="48" t="e">
        <f t="array" ref="J233">IF($I$2="Открытый тариф",
INDEX(GRID!$B$17:$BI$27,MATCH(I$7,GRID!$A$17:$A$27,0),MATCH(1,($U$2=GRID!$B$1:$BI$1)*(КАЛЕНДАРЬ!$AD22=GRID!$B$3:$BI$3), 0)),
ROUNDUP(INDEX(GRID!$B$17:$BI$27,MATCH(I$7,GRID!$A$17:$A$27,0),MATCH(1,($U$2=GRID!$B$1:$BI$1)*(КАЛЕНДАРЬ!$AD22=GRID!$B$3:$BI$3), 0))*(1-GRID!$B$69),0))</f>
        <v>#N/A</v>
      </c>
      <c r="K233" s="47">
        <f t="array" ref="K233">IF($I$2="Открытый тариф",
INDEX(GRID!$B$4:$BI$14,MATCH(K$7,GRID!$A$4:$A$14,0),MATCH(1,($U$2=GRID!$B$1:$BI$1)*(КАЛЕНДАРЬ!$AD22=GRID!$B$3:$BI$3), 0)),
ROUNDUP(INDEX(GRID!$B$4:$BI$14,MATCH(K$7,GRID!$A$4:$A$14,0),MATCH(1,($U$2=GRID!$B$1:$BI$1)*(КАЛЕНДАРЬ!$AD22=GRID!$B$3:$BI$3),0))*(1-GRID!$B$69),0))</f>
        <v>27600</v>
      </c>
      <c r="L233" s="48">
        <f t="array" ref="L233">IF($I$2="Открытый тариф",
INDEX(GRID!$B$17:$BI$27,MATCH(K$7,GRID!$A$17:$A$27,0),MATCH(1,($U$2=GRID!$B$1:$BI$1)*(КАЛЕНДАРЬ!$AD22=GRID!$B$3:$BI$3), 0)),
ROUNDUP(INDEX(GRID!$B$17:$BI$27,MATCH(K$7,GRID!$A$17:$A$27,0),MATCH(1,($U$2=GRID!$B$1:$BI$1)*(КАЛЕНДАРЬ!$AD22=GRID!$B$3:$BI$3), 0))*(1-GRID!$B$69),0))</f>
        <v>30100</v>
      </c>
      <c r="M233" s="47">
        <f t="array" ref="M233">IF($I$2="Открытый тариф",
INDEX(GRID!$B$4:$BI$14,MATCH(M$7,GRID!$A$4:$A$14,0),MATCH(1,($U$2=GRID!$B$1:$BI$1)*(КАЛЕНДАРЬ!$AD22=GRID!$B$3:$BI$3), 0)),
ROUNDUP(INDEX(GRID!$B$4:$BI$14,MATCH(M$7,GRID!$A$4:$A$14,0),MATCH(1,($U$2=GRID!$B$1:$BI$1)*(КАЛЕНДАРЬ!$AD22=GRID!$B$3:$BI$3),0))*(1-GRID!$B$69),0))</f>
        <v>30300</v>
      </c>
      <c r="N233" s="48">
        <f t="array" ref="N233">IF($I$2="Открытый тариф",
INDEX(GRID!$B$17:$BI$27,MATCH(M$7,GRID!$A$17:$A$27,0),MATCH(1,($U$2=GRID!$B$1:$BI$1)*(КАЛЕНДАРЬ!$AD22=GRID!$B$3:$BI$3), 0)),
ROUNDUP(INDEX(GRID!$B$17:$BI$27,MATCH(M$7,GRID!$A$17:$A$27,0),MATCH(1,($U$2=GRID!$B$1:$BI$1)*(КАЛЕНДАРЬ!$AD22=GRID!$B$3:$BI$3), 0))*(1-GRID!$B$69),0))</f>
        <v>32800</v>
      </c>
      <c r="O233" s="49">
        <f t="array" ref="O233">IF($I$2="Открытый тариф",
INDEX(GRID!$B$4:$BI$14,MATCH(O$7,GRID!$A$4:$A$14,0),MATCH(1,($U$2=GRID!$B$1:$BI$1)*(КАЛЕНДАРЬ!$AD22=GRID!$B$3:$BI$3), 0)),
ROUNDUP(INDEX(GRID!$B$4:$BI$14,MATCH(O$7,GRID!$A$4:$A$14,0),MATCH(1,($U$2=GRID!$B$1:$BI$1)*(КАЛЕНДАРЬ!$AD22=GRID!$B$3:$BI$3),0))*(1-GRID!$B$69),0))</f>
        <v>37300</v>
      </c>
      <c r="P233" s="49">
        <f t="array" ref="P233">IF($I$2="Открытый тариф",
INDEX(GRID!$B$17:$BI$27,MATCH(O$7,GRID!$A$17:$A$27,0),MATCH(1,($U$2=GRID!$B$1:$BI$1)*(КАЛЕНДАРЬ!$AD22=GRID!$B$3:$BI$3), 0)),
ROUNDUP(INDEX(GRID!$B$17:$BI$27,MATCH(O$7,GRID!$A$17:$A$27,0),MATCH(1,($U$2=GRID!$B$1:$BI$1)*(КАЛЕНДАРЬ!$AD22=GRID!$B$3:$BI$3), 0))*(1-GRID!$B$69),0))</f>
        <v>39800</v>
      </c>
      <c r="Q233" s="49" t="e">
        <f t="array" ref="Q233">IF($I$2="Открытый тариф",
INDEX(GRID!$B$4:$BI$14,MATCH(Q$7,GRID!$A$4:$A$14,0),MATCH(1,($U$2=GRID!$B$1:$BI$1)*(КАЛЕНДАРЬ!$AD22=GRID!$B$3:$BI$3), 0)),
ROUNDUP(INDEX(GRID!$B$4:$BI$14,MATCH(Q$7,GRID!$A$4:$A$14,0),MATCH(1,($U$2=GRID!$B$1:$BI$1)*(КАЛЕНДАРЬ!$AD22=GRID!$B$3:$BI$3),0))*(1-GRID!$B$69),0))</f>
        <v>#N/A</v>
      </c>
      <c r="R233" s="49" t="e">
        <f t="array" ref="R233">IF($I$2="Открытый тариф",
INDEX(GRID!$B$17:$BI$27,MATCH(Q$7,GRID!$A$17:$A$27,0),MATCH(1,($U$2=GRID!$B$1:$BI$1)*(КАЛЕНДАРЬ!$AD22=GRID!$B$3:$BI$3), 0)),
ROUNDUP(INDEX(GRID!$B$17:$BI$27,MATCH(Q$7,GRID!$A$17:$A$27,0),MATCH(1,($U$2=GRID!$B$1:$BI$1)*(КАЛЕНДАРЬ!$AD22=GRID!$B$3:$BI$3), 0))*(1-GRID!$B$69),0))</f>
        <v>#N/A</v>
      </c>
      <c r="S233" s="49" t="e">
        <f t="array" ref="S233">IF($I$2="Открытый тариф",
INDEX(GRID!$B$4:$BI$14,MATCH(S$7,GRID!$A$4:$A$14,0),MATCH(1,($U$2=GRID!$B$1:$BI$1)*(КАЛЕНДАРЬ!$AD22=GRID!$B$3:$BI$3), 0)),
ROUNDUP(INDEX(GRID!$B$4:$BI$14,MATCH(S$7,GRID!$A$4:$A$14,0),MATCH(1,($U$2=GRID!$B$1:$BI$1)*(КАЛЕНДАРЬ!$AD22=GRID!$B$3:$BI$3),0))*(1-GRID!$B$69),0))</f>
        <v>#N/A</v>
      </c>
      <c r="T233" s="49" t="e">
        <f t="array" ref="T233">IF($I$2="Открытый тариф",
INDEX(GRID!$B$17:$BI$27,MATCH(S$7,GRID!$A$17:$A$27,0),MATCH(1,($U$2=GRID!$B$1:$BI$1)*(КАЛЕНДАРЬ!$AD22=GRID!$B$3:$BI$3), 0)),
ROUNDUP(INDEX(GRID!$B$17:$BI$27,MATCH(S$7,GRID!$A$17:$A$27,0),MATCH(1,($U$2=GRID!$B$1:$BI$1)*(КАЛЕНДАРЬ!$AD22=GRID!$B$3:$BI$3), 0))*(1-GRID!$B$69),0))</f>
        <v>#N/A</v>
      </c>
      <c r="U233" s="49">
        <f t="array" ref="U233">IF($I$2="Открытый тариф",
INDEX(GRID!$B$4:$BI$14,MATCH(U$7,GRID!$A$4:$A$14,0),MATCH(1,($U$2=GRID!$B$1:$BI$1)*(КАЛЕНДАРЬ!$AD22=GRID!$B$3:$BI$3), 0)),
ROUNDUP(INDEX(GRID!$B$4:$BI$14,MATCH(U$7,GRID!$A$4:$A$14,0),MATCH(1,($U$2=GRID!$B$1:$BI$1)*(КАЛЕНДАРЬ!$AD22=GRID!$B$3:$BI$3),0))*(1-GRID!$B$69),0))</f>
        <v>58000</v>
      </c>
      <c r="V233" s="49">
        <f t="array" ref="V233">IF($I$2="Открытый тариф",
INDEX(GRID!$B$17:$BI$27,MATCH(U$7,GRID!$A$17:$A$27,0),MATCH(1,($U$2=GRID!$B$1:$BI$1)*(КАЛЕНДАРЬ!$AD22=GRID!$B$3:$BI$3), 0)),
ROUNDUP(INDEX(GRID!$B$17:$BI$27,MATCH(U$7,GRID!$A$17:$A$27,0),MATCH(1,($U$2=GRID!$B$1:$BI$1)*(КАЛЕНДАРЬ!$AD22=GRID!$B$3:$BI$3), 0))*(1-GRID!$B$69),0))</f>
        <v>60500</v>
      </c>
      <c r="W233" s="49">
        <f t="array" ref="W233">IF($I$2="Открытый тариф",
INDEX(GRID!$B$4:$BI$14,MATCH(W$7,GRID!$A$4:$A$14,0),MATCH(1,($U$2=GRID!$B$1:$BI$1)*(КАЛЕНДАРЬ!$AD22=GRID!$B$3:$BI$3), 0)),
ROUNDUP(INDEX(GRID!$B$4:$BI$14,MATCH(W$7,GRID!$A$4:$A$14,0),MATCH(1,($U$2=GRID!$B$1:$BI$1)*(КАЛЕНДАРЬ!$AD22=GRID!$B$3:$BI$3),0))*(1-GRID!$B$69),0))</f>
        <v>232000</v>
      </c>
      <c r="X233" s="49">
        <f t="array" ref="X233">IF($I$2="Открытый тариф",
INDEX(GRID!$B$17:$BI$27,MATCH(W$7,GRID!$A$17:$A$27,0),MATCH(1,($U$2=GRID!$B$1:$BI$1)*(КАЛЕНДАРЬ!$AD22=GRID!$B$3:$BI$3), 0)),
ROUNDUP(INDEX(GRID!$B$17:$BI$27,MATCH(W$7,GRID!$A$17:$A$27,0),MATCH(1,($U$2=GRID!$B$1:$BI$1)*(КАЛЕНДАРЬ!$AD22=GRID!$B$3:$BI$3), 0))*(1-GRID!$B$69),0))</f>
        <v>234500</v>
      </c>
    </row>
    <row r="234" spans="1:24" ht="12.75" hidden="1" customHeight="1" x14ac:dyDescent="0.2">
      <c r="A234" s="117" t="s">
        <v>43</v>
      </c>
      <c r="B234" s="117">
        <v>20</v>
      </c>
      <c r="C234" s="47" cm="1">
        <f t="array" ref="C234">IF($I$2="Открытый тариф",
INDEX(GRID!$B$4:$BI$14,MATCH(C$7,GRID!$A$4:$A$14,0),MATCH(1,($U$2=GRID!$B$1:$BI$1)*(КАЛЕНДАРЬ!$AD23=GRID!$B$3:$BI$3), 0)),
ROUNDUP(INDEX(GRID!$B$4:$BI$14,MATCH(C$7,GRID!$A$4:$A$14,0),MATCH(1,($U$2=GRID!$B$1:$BI$1)*(КАЛЕНДАРЬ!$AD23=GRID!$B$3:$BI$3),0))*(1-GRID!$B$69),0))</f>
        <v>19000</v>
      </c>
      <c r="D234" s="48">
        <f t="array" ref="D234">IF($I$2="Открытый тариф",
INDEX(GRID!$B$17:$BI$27,MATCH(C$7,GRID!$A$17:$A$27,0),MATCH(1,($U$2=GRID!$B$1:$BI$1)*(КАЛЕНДАРЬ!$AD23=GRID!$B$3:$BI$3), 0)),
ROUNDUP(INDEX(GRID!$B$17:$BI$27,MATCH(C$7,GRID!$A$17:$A$27,0),MATCH(1,($U$2=GRID!$B$1:$BI$1)*(КАЛЕНДАРЬ!$AD23=GRID!$B$3:$BI$3), 0))*(1-GRID!$B$69),0))</f>
        <v>21500</v>
      </c>
      <c r="E234" s="47">
        <f t="array" ref="E234">IF($I$2="Открытый тариф",
INDEX(GRID!$B$4:$BI$14,MATCH(E$7,GRID!$A$4:$A$14,0),MATCH(1,($U$2=GRID!$B$1:$BI$1)*(КАЛЕНДАРЬ!$AD23=GRID!$B$3:$BI$3), 0)),
ROUNDUP(INDEX(GRID!$B$4:$BI$14,MATCH(E$7,GRID!$A$4:$A$14,0),MATCH(1,($U$2=GRID!$B$1:$BI$1)*(КАЛЕНДАРЬ!$AD23=GRID!$B$3:$BI$3),0))*(1-GRID!$B$69),0))</f>
        <v>20900</v>
      </c>
      <c r="F234" s="48">
        <f t="array" ref="F234">IF($I$2="Открытый тариф",
INDEX(GRID!$B$17:$BI$27,MATCH(E$7,GRID!$A$17:$A$27,0),MATCH(1,($U$2=GRID!$B$1:$BI$1)*(КАЛЕНДАРЬ!$AD23=GRID!$B$3:$BI$3), 0)),
ROUNDUP(INDEX(GRID!$B$17:$BI$27,MATCH(E$7,GRID!$A$17:$A$27,0),MATCH(1,($U$2=GRID!$B$1:$BI$1)*(КАЛЕНДАРЬ!$AD23=GRID!$B$3:$BI$3), 0))*(1-GRID!$B$69),0))</f>
        <v>23400</v>
      </c>
      <c r="G234" s="47" t="e">
        <f t="array" ref="G234">IF($I$2="Открытый тариф",
INDEX(GRID!$B$4:$BI$14,MATCH(G$7,GRID!$A$4:$A$14,0),MATCH(1,($U$2=GRID!$B$1:$BI$1)*(КАЛЕНДАРЬ!$AD23=GRID!$B$3:$BI$3), 0)),
ROUNDUP(INDEX(GRID!$B$4:$BI$14,MATCH(G$7,GRID!$A$4:$A$14,0),MATCH(1,($U$2=GRID!$B$1:$BI$1)*(КАЛЕНДАРЬ!$AD23=GRID!$B$3:$BI$3),0))*(1-GRID!$B$69),0))</f>
        <v>#N/A</v>
      </c>
      <c r="H234" s="48" t="e">
        <f t="array" ref="H234">IF($I$2="Открытый тариф",
INDEX(GRID!$B$17:$BI$27,MATCH(G$7,GRID!$A$17:$A$27,0),MATCH(1,($U$2=GRID!$B$1:$BI$1)*(КАЛЕНДАРЬ!$AD23=GRID!$B$3:$BI$3), 0)),
ROUNDUP(INDEX(GRID!$B$17:$BI$27,MATCH(G$7,GRID!$A$17:$A$27,0),MATCH(1,($U$2=GRID!$B$1:$BI$1)*(КАЛЕНДАРЬ!$AD23=GRID!$B$3:$BI$3), 0))*(1-GRID!$B$69),0))</f>
        <v>#N/A</v>
      </c>
      <c r="I234" s="47" t="e">
        <f t="array" ref="I234">IF($I$2="Открытый тариф",
INDEX(GRID!$B$4:$BI$14,MATCH(I$7,GRID!$A$4:$A$14,0),MATCH(1,($U$2=GRID!$B$1:$BI$1)*(КАЛЕНДАРЬ!$AD23=GRID!$B$3:$BI$3), 0)),
ROUNDUP(INDEX(GRID!$B$4:$BI$14,MATCH(I$7,GRID!$A$4:$A$14,0),MATCH(1,($U$2=GRID!$B$1:$BI$1)*(КАЛЕНДАРЬ!$AD23=GRID!$B$3:$BI$3),0))*(1-GRID!$B$69),0))</f>
        <v>#N/A</v>
      </c>
      <c r="J234" s="48" t="e">
        <f t="array" ref="J234">IF($I$2="Открытый тариф",
INDEX(GRID!$B$17:$BI$27,MATCH(I$7,GRID!$A$17:$A$27,0),MATCH(1,($U$2=GRID!$B$1:$BI$1)*(КАЛЕНДАРЬ!$AD23=GRID!$B$3:$BI$3), 0)),
ROUNDUP(INDEX(GRID!$B$17:$BI$27,MATCH(I$7,GRID!$A$17:$A$27,0),MATCH(1,($U$2=GRID!$B$1:$BI$1)*(КАЛЕНДАРЬ!$AD23=GRID!$B$3:$BI$3), 0))*(1-GRID!$B$69),0))</f>
        <v>#N/A</v>
      </c>
      <c r="K234" s="47">
        <f t="array" ref="K234">IF($I$2="Открытый тариф",
INDEX(GRID!$B$4:$BI$14,MATCH(K$7,GRID!$A$4:$A$14,0),MATCH(1,($U$2=GRID!$B$1:$BI$1)*(КАЛЕНДАРЬ!$AD23=GRID!$B$3:$BI$3), 0)),
ROUNDUP(INDEX(GRID!$B$4:$BI$14,MATCH(K$7,GRID!$A$4:$A$14,0),MATCH(1,($U$2=GRID!$B$1:$BI$1)*(КАЛЕНДАРЬ!$AD23=GRID!$B$3:$BI$3),0))*(1-GRID!$B$69),0))</f>
        <v>27600</v>
      </c>
      <c r="L234" s="48">
        <f t="array" ref="L234">IF($I$2="Открытый тариф",
INDEX(GRID!$B$17:$BI$27,MATCH(K$7,GRID!$A$17:$A$27,0),MATCH(1,($U$2=GRID!$B$1:$BI$1)*(КАЛЕНДАРЬ!$AD23=GRID!$B$3:$BI$3), 0)),
ROUNDUP(INDEX(GRID!$B$17:$BI$27,MATCH(K$7,GRID!$A$17:$A$27,0),MATCH(1,($U$2=GRID!$B$1:$BI$1)*(КАЛЕНДАРЬ!$AD23=GRID!$B$3:$BI$3), 0))*(1-GRID!$B$69),0))</f>
        <v>30100</v>
      </c>
      <c r="M234" s="47">
        <f t="array" ref="M234">IF($I$2="Открытый тариф",
INDEX(GRID!$B$4:$BI$14,MATCH(M$7,GRID!$A$4:$A$14,0),MATCH(1,($U$2=GRID!$B$1:$BI$1)*(КАЛЕНДАРЬ!$AD23=GRID!$B$3:$BI$3), 0)),
ROUNDUP(INDEX(GRID!$B$4:$BI$14,MATCH(M$7,GRID!$A$4:$A$14,0),MATCH(1,($U$2=GRID!$B$1:$BI$1)*(КАЛЕНДАРЬ!$AD23=GRID!$B$3:$BI$3),0))*(1-GRID!$B$69),0))</f>
        <v>30300</v>
      </c>
      <c r="N234" s="48">
        <f t="array" ref="N234">IF($I$2="Открытый тариф",
INDEX(GRID!$B$17:$BI$27,MATCH(M$7,GRID!$A$17:$A$27,0),MATCH(1,($U$2=GRID!$B$1:$BI$1)*(КАЛЕНДАРЬ!$AD23=GRID!$B$3:$BI$3), 0)),
ROUNDUP(INDEX(GRID!$B$17:$BI$27,MATCH(M$7,GRID!$A$17:$A$27,0),MATCH(1,($U$2=GRID!$B$1:$BI$1)*(КАЛЕНДАРЬ!$AD23=GRID!$B$3:$BI$3), 0))*(1-GRID!$B$69),0))</f>
        <v>32800</v>
      </c>
      <c r="O234" s="49">
        <f t="array" ref="O234">IF($I$2="Открытый тариф",
INDEX(GRID!$B$4:$BI$14,MATCH(O$7,GRID!$A$4:$A$14,0),MATCH(1,($U$2=GRID!$B$1:$BI$1)*(КАЛЕНДАРЬ!$AD23=GRID!$B$3:$BI$3), 0)),
ROUNDUP(INDEX(GRID!$B$4:$BI$14,MATCH(O$7,GRID!$A$4:$A$14,0),MATCH(1,($U$2=GRID!$B$1:$BI$1)*(КАЛЕНДАРЬ!$AD23=GRID!$B$3:$BI$3),0))*(1-GRID!$B$69),0))</f>
        <v>37300</v>
      </c>
      <c r="P234" s="49">
        <f t="array" ref="P234">IF($I$2="Открытый тариф",
INDEX(GRID!$B$17:$BI$27,MATCH(O$7,GRID!$A$17:$A$27,0),MATCH(1,($U$2=GRID!$B$1:$BI$1)*(КАЛЕНДАРЬ!$AD23=GRID!$B$3:$BI$3), 0)),
ROUNDUP(INDEX(GRID!$B$17:$BI$27,MATCH(O$7,GRID!$A$17:$A$27,0),MATCH(1,($U$2=GRID!$B$1:$BI$1)*(КАЛЕНДАРЬ!$AD23=GRID!$B$3:$BI$3), 0))*(1-GRID!$B$69),0))</f>
        <v>39800</v>
      </c>
      <c r="Q234" s="49" t="e">
        <f t="array" ref="Q234">IF($I$2="Открытый тариф",
INDEX(GRID!$B$4:$BI$14,MATCH(Q$7,GRID!$A$4:$A$14,0),MATCH(1,($U$2=GRID!$B$1:$BI$1)*(КАЛЕНДАРЬ!$AD23=GRID!$B$3:$BI$3), 0)),
ROUNDUP(INDEX(GRID!$B$4:$BI$14,MATCH(Q$7,GRID!$A$4:$A$14,0),MATCH(1,($U$2=GRID!$B$1:$BI$1)*(КАЛЕНДАРЬ!$AD23=GRID!$B$3:$BI$3),0))*(1-GRID!$B$69),0))</f>
        <v>#N/A</v>
      </c>
      <c r="R234" s="49" t="e">
        <f t="array" ref="R234">IF($I$2="Открытый тариф",
INDEX(GRID!$B$17:$BI$27,MATCH(Q$7,GRID!$A$17:$A$27,0),MATCH(1,($U$2=GRID!$B$1:$BI$1)*(КАЛЕНДАРЬ!$AD23=GRID!$B$3:$BI$3), 0)),
ROUNDUP(INDEX(GRID!$B$17:$BI$27,MATCH(Q$7,GRID!$A$17:$A$27,0),MATCH(1,($U$2=GRID!$B$1:$BI$1)*(КАЛЕНДАРЬ!$AD23=GRID!$B$3:$BI$3), 0))*(1-GRID!$B$69),0))</f>
        <v>#N/A</v>
      </c>
      <c r="S234" s="49" t="e">
        <f t="array" ref="S234">IF($I$2="Открытый тариф",
INDEX(GRID!$B$4:$BI$14,MATCH(S$7,GRID!$A$4:$A$14,0),MATCH(1,($U$2=GRID!$B$1:$BI$1)*(КАЛЕНДАРЬ!$AD23=GRID!$B$3:$BI$3), 0)),
ROUNDUP(INDEX(GRID!$B$4:$BI$14,MATCH(S$7,GRID!$A$4:$A$14,0),MATCH(1,($U$2=GRID!$B$1:$BI$1)*(КАЛЕНДАРЬ!$AD23=GRID!$B$3:$BI$3),0))*(1-GRID!$B$69),0))</f>
        <v>#N/A</v>
      </c>
      <c r="T234" s="49" t="e">
        <f t="array" ref="T234">IF($I$2="Открытый тариф",
INDEX(GRID!$B$17:$BI$27,MATCH(S$7,GRID!$A$17:$A$27,0),MATCH(1,($U$2=GRID!$B$1:$BI$1)*(КАЛЕНДАРЬ!$AD23=GRID!$B$3:$BI$3), 0)),
ROUNDUP(INDEX(GRID!$B$17:$BI$27,MATCH(S$7,GRID!$A$17:$A$27,0),MATCH(1,($U$2=GRID!$B$1:$BI$1)*(КАЛЕНДАРЬ!$AD23=GRID!$B$3:$BI$3), 0))*(1-GRID!$B$69),0))</f>
        <v>#N/A</v>
      </c>
      <c r="U234" s="49">
        <f t="array" ref="U234">IF($I$2="Открытый тариф",
INDEX(GRID!$B$4:$BI$14,MATCH(U$7,GRID!$A$4:$A$14,0),MATCH(1,($U$2=GRID!$B$1:$BI$1)*(КАЛЕНДАРЬ!$AD23=GRID!$B$3:$BI$3), 0)),
ROUNDUP(INDEX(GRID!$B$4:$BI$14,MATCH(U$7,GRID!$A$4:$A$14,0),MATCH(1,($U$2=GRID!$B$1:$BI$1)*(КАЛЕНДАРЬ!$AD23=GRID!$B$3:$BI$3),0))*(1-GRID!$B$69),0))</f>
        <v>58000</v>
      </c>
      <c r="V234" s="49">
        <f t="array" ref="V234">IF($I$2="Открытый тариф",
INDEX(GRID!$B$17:$BI$27,MATCH(U$7,GRID!$A$17:$A$27,0),MATCH(1,($U$2=GRID!$B$1:$BI$1)*(КАЛЕНДАРЬ!$AD23=GRID!$B$3:$BI$3), 0)),
ROUNDUP(INDEX(GRID!$B$17:$BI$27,MATCH(U$7,GRID!$A$17:$A$27,0),MATCH(1,($U$2=GRID!$B$1:$BI$1)*(КАЛЕНДАРЬ!$AD23=GRID!$B$3:$BI$3), 0))*(1-GRID!$B$69),0))</f>
        <v>60500</v>
      </c>
      <c r="W234" s="49">
        <f t="array" ref="W234">IF($I$2="Открытый тариф",
INDEX(GRID!$B$4:$BI$14,MATCH(W$7,GRID!$A$4:$A$14,0),MATCH(1,($U$2=GRID!$B$1:$BI$1)*(КАЛЕНДАРЬ!$AD23=GRID!$B$3:$BI$3), 0)),
ROUNDUP(INDEX(GRID!$B$4:$BI$14,MATCH(W$7,GRID!$A$4:$A$14,0),MATCH(1,($U$2=GRID!$B$1:$BI$1)*(КАЛЕНДАРЬ!$AD23=GRID!$B$3:$BI$3),0))*(1-GRID!$B$69),0))</f>
        <v>232000</v>
      </c>
      <c r="X234" s="49">
        <f t="array" ref="X234">IF($I$2="Открытый тариф",
INDEX(GRID!$B$17:$BI$27,MATCH(W$7,GRID!$A$17:$A$27,0),MATCH(1,($U$2=GRID!$B$1:$BI$1)*(КАЛЕНДАРЬ!$AD23=GRID!$B$3:$BI$3), 0)),
ROUNDUP(INDEX(GRID!$B$17:$BI$27,MATCH(W$7,GRID!$A$17:$A$27,0),MATCH(1,($U$2=GRID!$B$1:$BI$1)*(КАЛЕНДАРЬ!$AD23=GRID!$B$3:$BI$3), 0))*(1-GRID!$B$69),0))</f>
        <v>234500</v>
      </c>
    </row>
    <row r="235" spans="1:24" ht="12.75" hidden="1" customHeight="1" x14ac:dyDescent="0.2">
      <c r="A235" s="117" t="s">
        <v>44</v>
      </c>
      <c r="B235" s="117">
        <v>21</v>
      </c>
      <c r="C235" s="47" cm="1">
        <f t="array" ref="C235">IF($I$2="Открытый тариф",
INDEX(GRID!$B$4:$BI$14,MATCH(C$7,GRID!$A$4:$A$14,0),MATCH(1,($U$2=GRID!$B$1:$BI$1)*(КАЛЕНДАРЬ!$AD24=GRID!$B$3:$BI$3), 0)),
ROUNDUP(INDEX(GRID!$B$4:$BI$14,MATCH(C$7,GRID!$A$4:$A$14,0),MATCH(1,($U$2=GRID!$B$1:$BI$1)*(КАЛЕНДАРЬ!$AD24=GRID!$B$3:$BI$3),0))*(1-GRID!$B$69),0))</f>
        <v>19000</v>
      </c>
      <c r="D235" s="48">
        <f t="array" ref="D235">IF($I$2="Открытый тариф",
INDEX(GRID!$B$17:$BI$27,MATCH(C$7,GRID!$A$17:$A$27,0),MATCH(1,($U$2=GRID!$B$1:$BI$1)*(КАЛЕНДАРЬ!$AD24=GRID!$B$3:$BI$3), 0)),
ROUNDUP(INDEX(GRID!$B$17:$BI$27,MATCH(C$7,GRID!$A$17:$A$27,0),MATCH(1,($U$2=GRID!$B$1:$BI$1)*(КАЛЕНДАРЬ!$AD24=GRID!$B$3:$BI$3), 0))*(1-GRID!$B$69),0))</f>
        <v>21500</v>
      </c>
      <c r="E235" s="47">
        <f t="array" ref="E235">IF($I$2="Открытый тариф",
INDEX(GRID!$B$4:$BI$14,MATCH(E$7,GRID!$A$4:$A$14,0),MATCH(1,($U$2=GRID!$B$1:$BI$1)*(КАЛЕНДАРЬ!$AD24=GRID!$B$3:$BI$3), 0)),
ROUNDUP(INDEX(GRID!$B$4:$BI$14,MATCH(E$7,GRID!$A$4:$A$14,0),MATCH(1,($U$2=GRID!$B$1:$BI$1)*(КАЛЕНДАРЬ!$AD24=GRID!$B$3:$BI$3),0))*(1-GRID!$B$69),0))</f>
        <v>20900</v>
      </c>
      <c r="F235" s="48">
        <f t="array" ref="F235">IF($I$2="Открытый тариф",
INDEX(GRID!$B$17:$BI$27,MATCH(E$7,GRID!$A$17:$A$27,0),MATCH(1,($U$2=GRID!$B$1:$BI$1)*(КАЛЕНДАРЬ!$AD24=GRID!$B$3:$BI$3), 0)),
ROUNDUP(INDEX(GRID!$B$17:$BI$27,MATCH(E$7,GRID!$A$17:$A$27,0),MATCH(1,($U$2=GRID!$B$1:$BI$1)*(КАЛЕНДАРЬ!$AD24=GRID!$B$3:$BI$3), 0))*(1-GRID!$B$69),0))</f>
        <v>23400</v>
      </c>
      <c r="G235" s="47" t="e">
        <f t="array" ref="G235">IF($I$2="Открытый тариф",
INDEX(GRID!$B$4:$BI$14,MATCH(G$7,GRID!$A$4:$A$14,0),MATCH(1,($U$2=GRID!$B$1:$BI$1)*(КАЛЕНДАРЬ!$AD24=GRID!$B$3:$BI$3), 0)),
ROUNDUP(INDEX(GRID!$B$4:$BI$14,MATCH(G$7,GRID!$A$4:$A$14,0),MATCH(1,($U$2=GRID!$B$1:$BI$1)*(КАЛЕНДАРЬ!$AD24=GRID!$B$3:$BI$3),0))*(1-GRID!$B$69),0))</f>
        <v>#N/A</v>
      </c>
      <c r="H235" s="48" t="e">
        <f t="array" ref="H235">IF($I$2="Открытый тариф",
INDEX(GRID!$B$17:$BI$27,MATCH(G$7,GRID!$A$17:$A$27,0),MATCH(1,($U$2=GRID!$B$1:$BI$1)*(КАЛЕНДАРЬ!$AD24=GRID!$B$3:$BI$3), 0)),
ROUNDUP(INDEX(GRID!$B$17:$BI$27,MATCH(G$7,GRID!$A$17:$A$27,0),MATCH(1,($U$2=GRID!$B$1:$BI$1)*(КАЛЕНДАРЬ!$AD24=GRID!$B$3:$BI$3), 0))*(1-GRID!$B$69),0))</f>
        <v>#N/A</v>
      </c>
      <c r="I235" s="47" t="e">
        <f t="array" ref="I235">IF($I$2="Открытый тариф",
INDEX(GRID!$B$4:$BI$14,MATCH(I$7,GRID!$A$4:$A$14,0),MATCH(1,($U$2=GRID!$B$1:$BI$1)*(КАЛЕНДАРЬ!$AD24=GRID!$B$3:$BI$3), 0)),
ROUNDUP(INDEX(GRID!$B$4:$BI$14,MATCH(I$7,GRID!$A$4:$A$14,0),MATCH(1,($U$2=GRID!$B$1:$BI$1)*(КАЛЕНДАРЬ!$AD24=GRID!$B$3:$BI$3),0))*(1-GRID!$B$69),0))</f>
        <v>#N/A</v>
      </c>
      <c r="J235" s="48" t="e">
        <f t="array" ref="J235">IF($I$2="Открытый тариф",
INDEX(GRID!$B$17:$BI$27,MATCH(I$7,GRID!$A$17:$A$27,0),MATCH(1,($U$2=GRID!$B$1:$BI$1)*(КАЛЕНДАРЬ!$AD24=GRID!$B$3:$BI$3), 0)),
ROUNDUP(INDEX(GRID!$B$17:$BI$27,MATCH(I$7,GRID!$A$17:$A$27,0),MATCH(1,($U$2=GRID!$B$1:$BI$1)*(КАЛЕНДАРЬ!$AD24=GRID!$B$3:$BI$3), 0))*(1-GRID!$B$69),0))</f>
        <v>#N/A</v>
      </c>
      <c r="K235" s="47">
        <f t="array" ref="K235">IF($I$2="Открытый тариф",
INDEX(GRID!$B$4:$BI$14,MATCH(K$7,GRID!$A$4:$A$14,0),MATCH(1,($U$2=GRID!$B$1:$BI$1)*(КАЛЕНДАРЬ!$AD24=GRID!$B$3:$BI$3), 0)),
ROUNDUP(INDEX(GRID!$B$4:$BI$14,MATCH(K$7,GRID!$A$4:$A$14,0),MATCH(1,($U$2=GRID!$B$1:$BI$1)*(КАЛЕНДАРЬ!$AD24=GRID!$B$3:$BI$3),0))*(1-GRID!$B$69),0))</f>
        <v>27600</v>
      </c>
      <c r="L235" s="48">
        <f t="array" ref="L235">IF($I$2="Открытый тариф",
INDEX(GRID!$B$17:$BI$27,MATCH(K$7,GRID!$A$17:$A$27,0),MATCH(1,($U$2=GRID!$B$1:$BI$1)*(КАЛЕНДАРЬ!$AD24=GRID!$B$3:$BI$3), 0)),
ROUNDUP(INDEX(GRID!$B$17:$BI$27,MATCH(K$7,GRID!$A$17:$A$27,0),MATCH(1,($U$2=GRID!$B$1:$BI$1)*(КАЛЕНДАРЬ!$AD24=GRID!$B$3:$BI$3), 0))*(1-GRID!$B$69),0))</f>
        <v>30100</v>
      </c>
      <c r="M235" s="47">
        <f t="array" ref="M235">IF($I$2="Открытый тариф",
INDEX(GRID!$B$4:$BI$14,MATCH(M$7,GRID!$A$4:$A$14,0),MATCH(1,($U$2=GRID!$B$1:$BI$1)*(КАЛЕНДАРЬ!$AD24=GRID!$B$3:$BI$3), 0)),
ROUNDUP(INDEX(GRID!$B$4:$BI$14,MATCH(M$7,GRID!$A$4:$A$14,0),MATCH(1,($U$2=GRID!$B$1:$BI$1)*(КАЛЕНДАРЬ!$AD24=GRID!$B$3:$BI$3),0))*(1-GRID!$B$69),0))</f>
        <v>30300</v>
      </c>
      <c r="N235" s="48">
        <f t="array" ref="N235">IF($I$2="Открытый тариф",
INDEX(GRID!$B$17:$BI$27,MATCH(M$7,GRID!$A$17:$A$27,0),MATCH(1,($U$2=GRID!$B$1:$BI$1)*(КАЛЕНДАРЬ!$AD24=GRID!$B$3:$BI$3), 0)),
ROUNDUP(INDEX(GRID!$B$17:$BI$27,MATCH(M$7,GRID!$A$17:$A$27,0),MATCH(1,($U$2=GRID!$B$1:$BI$1)*(КАЛЕНДАРЬ!$AD24=GRID!$B$3:$BI$3), 0))*(1-GRID!$B$69),0))</f>
        <v>32800</v>
      </c>
      <c r="O235" s="49">
        <f t="array" ref="O235">IF($I$2="Открытый тариф",
INDEX(GRID!$B$4:$BI$14,MATCH(O$7,GRID!$A$4:$A$14,0),MATCH(1,($U$2=GRID!$B$1:$BI$1)*(КАЛЕНДАРЬ!$AD24=GRID!$B$3:$BI$3), 0)),
ROUNDUP(INDEX(GRID!$B$4:$BI$14,MATCH(O$7,GRID!$A$4:$A$14,0),MATCH(1,($U$2=GRID!$B$1:$BI$1)*(КАЛЕНДАРЬ!$AD24=GRID!$B$3:$BI$3),0))*(1-GRID!$B$69),0))</f>
        <v>37300</v>
      </c>
      <c r="P235" s="49">
        <f t="array" ref="P235">IF($I$2="Открытый тариф",
INDEX(GRID!$B$17:$BI$27,MATCH(O$7,GRID!$A$17:$A$27,0),MATCH(1,($U$2=GRID!$B$1:$BI$1)*(КАЛЕНДАРЬ!$AD24=GRID!$B$3:$BI$3), 0)),
ROUNDUP(INDEX(GRID!$B$17:$BI$27,MATCH(O$7,GRID!$A$17:$A$27,0),MATCH(1,($U$2=GRID!$B$1:$BI$1)*(КАЛЕНДАРЬ!$AD24=GRID!$B$3:$BI$3), 0))*(1-GRID!$B$69),0))</f>
        <v>39800</v>
      </c>
      <c r="Q235" s="49" t="e">
        <f t="array" ref="Q235">IF($I$2="Открытый тариф",
INDEX(GRID!$B$4:$BI$14,MATCH(Q$7,GRID!$A$4:$A$14,0),MATCH(1,($U$2=GRID!$B$1:$BI$1)*(КАЛЕНДАРЬ!$AD24=GRID!$B$3:$BI$3), 0)),
ROUNDUP(INDEX(GRID!$B$4:$BI$14,MATCH(Q$7,GRID!$A$4:$A$14,0),MATCH(1,($U$2=GRID!$B$1:$BI$1)*(КАЛЕНДАРЬ!$AD24=GRID!$B$3:$BI$3),0))*(1-GRID!$B$69),0))</f>
        <v>#N/A</v>
      </c>
      <c r="R235" s="49" t="e">
        <f t="array" ref="R235">IF($I$2="Открытый тариф",
INDEX(GRID!$B$17:$BI$27,MATCH(Q$7,GRID!$A$17:$A$27,0),MATCH(1,($U$2=GRID!$B$1:$BI$1)*(КАЛЕНДАРЬ!$AD24=GRID!$B$3:$BI$3), 0)),
ROUNDUP(INDEX(GRID!$B$17:$BI$27,MATCH(Q$7,GRID!$A$17:$A$27,0),MATCH(1,($U$2=GRID!$B$1:$BI$1)*(КАЛЕНДАРЬ!$AD24=GRID!$B$3:$BI$3), 0))*(1-GRID!$B$69),0))</f>
        <v>#N/A</v>
      </c>
      <c r="S235" s="49" t="e">
        <f t="array" ref="S235">IF($I$2="Открытый тариф",
INDEX(GRID!$B$4:$BI$14,MATCH(S$7,GRID!$A$4:$A$14,0),MATCH(1,($U$2=GRID!$B$1:$BI$1)*(КАЛЕНДАРЬ!$AD24=GRID!$B$3:$BI$3), 0)),
ROUNDUP(INDEX(GRID!$B$4:$BI$14,MATCH(S$7,GRID!$A$4:$A$14,0),MATCH(1,($U$2=GRID!$B$1:$BI$1)*(КАЛЕНДАРЬ!$AD24=GRID!$B$3:$BI$3),0))*(1-GRID!$B$69),0))</f>
        <v>#N/A</v>
      </c>
      <c r="T235" s="49" t="e">
        <f t="array" ref="T235">IF($I$2="Открытый тариф",
INDEX(GRID!$B$17:$BI$27,MATCH(S$7,GRID!$A$17:$A$27,0),MATCH(1,($U$2=GRID!$B$1:$BI$1)*(КАЛЕНДАРЬ!$AD24=GRID!$B$3:$BI$3), 0)),
ROUNDUP(INDEX(GRID!$B$17:$BI$27,MATCH(S$7,GRID!$A$17:$A$27,0),MATCH(1,($U$2=GRID!$B$1:$BI$1)*(КАЛЕНДАРЬ!$AD24=GRID!$B$3:$BI$3), 0))*(1-GRID!$B$69),0))</f>
        <v>#N/A</v>
      </c>
      <c r="U235" s="49">
        <f t="array" ref="U235">IF($I$2="Открытый тариф",
INDEX(GRID!$B$4:$BI$14,MATCH(U$7,GRID!$A$4:$A$14,0),MATCH(1,($U$2=GRID!$B$1:$BI$1)*(КАЛЕНДАРЬ!$AD24=GRID!$B$3:$BI$3), 0)),
ROUNDUP(INDEX(GRID!$B$4:$BI$14,MATCH(U$7,GRID!$A$4:$A$14,0),MATCH(1,($U$2=GRID!$B$1:$BI$1)*(КАЛЕНДАРЬ!$AD24=GRID!$B$3:$BI$3),0))*(1-GRID!$B$69),0))</f>
        <v>58000</v>
      </c>
      <c r="V235" s="49">
        <f t="array" ref="V235">IF($I$2="Открытый тариф",
INDEX(GRID!$B$17:$BI$27,MATCH(U$7,GRID!$A$17:$A$27,0),MATCH(1,($U$2=GRID!$B$1:$BI$1)*(КАЛЕНДАРЬ!$AD24=GRID!$B$3:$BI$3), 0)),
ROUNDUP(INDEX(GRID!$B$17:$BI$27,MATCH(U$7,GRID!$A$17:$A$27,0),MATCH(1,($U$2=GRID!$B$1:$BI$1)*(КАЛЕНДАРЬ!$AD24=GRID!$B$3:$BI$3), 0))*(1-GRID!$B$69),0))</f>
        <v>60500</v>
      </c>
      <c r="W235" s="49">
        <f t="array" ref="W235">IF($I$2="Открытый тариф",
INDEX(GRID!$B$4:$BI$14,MATCH(W$7,GRID!$A$4:$A$14,0),MATCH(1,($U$2=GRID!$B$1:$BI$1)*(КАЛЕНДАРЬ!$AD24=GRID!$B$3:$BI$3), 0)),
ROUNDUP(INDEX(GRID!$B$4:$BI$14,MATCH(W$7,GRID!$A$4:$A$14,0),MATCH(1,($U$2=GRID!$B$1:$BI$1)*(КАЛЕНДАРЬ!$AD24=GRID!$B$3:$BI$3),0))*(1-GRID!$B$69),0))</f>
        <v>232000</v>
      </c>
      <c r="X235" s="49">
        <f t="array" ref="X235">IF($I$2="Открытый тариф",
INDEX(GRID!$B$17:$BI$27,MATCH(W$7,GRID!$A$17:$A$27,0),MATCH(1,($U$2=GRID!$B$1:$BI$1)*(КАЛЕНДАРЬ!$AD24=GRID!$B$3:$BI$3), 0)),
ROUNDUP(INDEX(GRID!$B$17:$BI$27,MATCH(W$7,GRID!$A$17:$A$27,0),MATCH(1,($U$2=GRID!$B$1:$BI$1)*(КАЛЕНДАРЬ!$AD24=GRID!$B$3:$BI$3), 0))*(1-GRID!$B$69),0))</f>
        <v>234500</v>
      </c>
    </row>
    <row r="236" spans="1:24" ht="12.75" hidden="1" customHeight="1" x14ac:dyDescent="0.2">
      <c r="A236" s="117" t="s">
        <v>45</v>
      </c>
      <c r="B236" s="117">
        <v>22</v>
      </c>
      <c r="C236" s="47" cm="1">
        <f t="array" ref="C236">IF($I$2="Открытый тариф",
INDEX(GRID!$B$4:$BI$14,MATCH(C$7,GRID!$A$4:$A$14,0),MATCH(1,($U$2=GRID!$B$1:$BI$1)*(КАЛЕНДАРЬ!$AD25=GRID!$B$3:$BI$3), 0)),
ROUNDUP(INDEX(GRID!$B$4:$BI$14,MATCH(C$7,GRID!$A$4:$A$14,0),MATCH(1,($U$2=GRID!$B$1:$BI$1)*(КАЛЕНДАРЬ!$AD25=GRID!$B$3:$BI$3),0))*(1-GRID!$B$69),0))</f>
        <v>19000</v>
      </c>
      <c r="D236" s="48">
        <f t="array" ref="D236">IF($I$2="Открытый тариф",
INDEX(GRID!$B$17:$BI$27,MATCH(C$7,GRID!$A$17:$A$27,0),MATCH(1,($U$2=GRID!$B$1:$BI$1)*(КАЛЕНДАРЬ!$AD25=GRID!$B$3:$BI$3), 0)),
ROUNDUP(INDEX(GRID!$B$17:$BI$27,MATCH(C$7,GRID!$A$17:$A$27,0),MATCH(1,($U$2=GRID!$B$1:$BI$1)*(КАЛЕНДАРЬ!$AD25=GRID!$B$3:$BI$3), 0))*(1-GRID!$B$69),0))</f>
        <v>21500</v>
      </c>
      <c r="E236" s="47">
        <f t="array" ref="E236">IF($I$2="Открытый тариф",
INDEX(GRID!$B$4:$BI$14,MATCH(E$7,GRID!$A$4:$A$14,0),MATCH(1,($U$2=GRID!$B$1:$BI$1)*(КАЛЕНДАРЬ!$AD25=GRID!$B$3:$BI$3), 0)),
ROUNDUP(INDEX(GRID!$B$4:$BI$14,MATCH(E$7,GRID!$A$4:$A$14,0),MATCH(1,($U$2=GRID!$B$1:$BI$1)*(КАЛЕНДАРЬ!$AD25=GRID!$B$3:$BI$3),0))*(1-GRID!$B$69),0))</f>
        <v>20900</v>
      </c>
      <c r="F236" s="48">
        <f t="array" ref="F236">IF($I$2="Открытый тариф",
INDEX(GRID!$B$17:$BI$27,MATCH(E$7,GRID!$A$17:$A$27,0),MATCH(1,($U$2=GRID!$B$1:$BI$1)*(КАЛЕНДАРЬ!$AD25=GRID!$B$3:$BI$3), 0)),
ROUNDUP(INDEX(GRID!$B$17:$BI$27,MATCH(E$7,GRID!$A$17:$A$27,0),MATCH(1,($U$2=GRID!$B$1:$BI$1)*(КАЛЕНДАРЬ!$AD25=GRID!$B$3:$BI$3), 0))*(1-GRID!$B$69),0))</f>
        <v>23400</v>
      </c>
      <c r="G236" s="47" t="e">
        <f t="array" ref="G236">IF($I$2="Открытый тариф",
INDEX(GRID!$B$4:$BI$14,MATCH(G$7,GRID!$A$4:$A$14,0),MATCH(1,($U$2=GRID!$B$1:$BI$1)*(КАЛЕНДАРЬ!$AD25=GRID!$B$3:$BI$3), 0)),
ROUNDUP(INDEX(GRID!$B$4:$BI$14,MATCH(G$7,GRID!$A$4:$A$14,0),MATCH(1,($U$2=GRID!$B$1:$BI$1)*(КАЛЕНДАРЬ!$AD25=GRID!$B$3:$BI$3),0))*(1-GRID!$B$69),0))</f>
        <v>#N/A</v>
      </c>
      <c r="H236" s="48" t="e">
        <f t="array" ref="H236">IF($I$2="Открытый тариф",
INDEX(GRID!$B$17:$BI$27,MATCH(G$7,GRID!$A$17:$A$27,0),MATCH(1,($U$2=GRID!$B$1:$BI$1)*(КАЛЕНДАРЬ!$AD25=GRID!$B$3:$BI$3), 0)),
ROUNDUP(INDEX(GRID!$B$17:$BI$27,MATCH(G$7,GRID!$A$17:$A$27,0),MATCH(1,($U$2=GRID!$B$1:$BI$1)*(КАЛЕНДАРЬ!$AD25=GRID!$B$3:$BI$3), 0))*(1-GRID!$B$69),0))</f>
        <v>#N/A</v>
      </c>
      <c r="I236" s="47" t="e">
        <f t="array" ref="I236">IF($I$2="Открытый тариф",
INDEX(GRID!$B$4:$BI$14,MATCH(I$7,GRID!$A$4:$A$14,0),MATCH(1,($U$2=GRID!$B$1:$BI$1)*(КАЛЕНДАРЬ!$AD25=GRID!$B$3:$BI$3), 0)),
ROUNDUP(INDEX(GRID!$B$4:$BI$14,MATCH(I$7,GRID!$A$4:$A$14,0),MATCH(1,($U$2=GRID!$B$1:$BI$1)*(КАЛЕНДАРЬ!$AD25=GRID!$B$3:$BI$3),0))*(1-GRID!$B$69),0))</f>
        <v>#N/A</v>
      </c>
      <c r="J236" s="48" t="e">
        <f t="array" ref="J236">IF($I$2="Открытый тариф",
INDEX(GRID!$B$17:$BI$27,MATCH(I$7,GRID!$A$17:$A$27,0),MATCH(1,($U$2=GRID!$B$1:$BI$1)*(КАЛЕНДАРЬ!$AD25=GRID!$B$3:$BI$3), 0)),
ROUNDUP(INDEX(GRID!$B$17:$BI$27,MATCH(I$7,GRID!$A$17:$A$27,0),MATCH(1,($U$2=GRID!$B$1:$BI$1)*(КАЛЕНДАРЬ!$AD25=GRID!$B$3:$BI$3), 0))*(1-GRID!$B$69),0))</f>
        <v>#N/A</v>
      </c>
      <c r="K236" s="47">
        <f t="array" ref="K236">IF($I$2="Открытый тариф",
INDEX(GRID!$B$4:$BI$14,MATCH(K$7,GRID!$A$4:$A$14,0),MATCH(1,($U$2=GRID!$B$1:$BI$1)*(КАЛЕНДАРЬ!$AD25=GRID!$B$3:$BI$3), 0)),
ROUNDUP(INDEX(GRID!$B$4:$BI$14,MATCH(K$7,GRID!$A$4:$A$14,0),MATCH(1,($U$2=GRID!$B$1:$BI$1)*(КАЛЕНДАРЬ!$AD25=GRID!$B$3:$BI$3),0))*(1-GRID!$B$69),0))</f>
        <v>27600</v>
      </c>
      <c r="L236" s="48">
        <f t="array" ref="L236">IF($I$2="Открытый тариф",
INDEX(GRID!$B$17:$BI$27,MATCH(K$7,GRID!$A$17:$A$27,0),MATCH(1,($U$2=GRID!$B$1:$BI$1)*(КАЛЕНДАРЬ!$AD25=GRID!$B$3:$BI$3), 0)),
ROUNDUP(INDEX(GRID!$B$17:$BI$27,MATCH(K$7,GRID!$A$17:$A$27,0),MATCH(1,($U$2=GRID!$B$1:$BI$1)*(КАЛЕНДАРЬ!$AD25=GRID!$B$3:$BI$3), 0))*(1-GRID!$B$69),0))</f>
        <v>30100</v>
      </c>
      <c r="M236" s="47">
        <f t="array" ref="M236">IF($I$2="Открытый тариф",
INDEX(GRID!$B$4:$BI$14,MATCH(M$7,GRID!$A$4:$A$14,0),MATCH(1,($U$2=GRID!$B$1:$BI$1)*(КАЛЕНДАРЬ!$AD25=GRID!$B$3:$BI$3), 0)),
ROUNDUP(INDEX(GRID!$B$4:$BI$14,MATCH(M$7,GRID!$A$4:$A$14,0),MATCH(1,($U$2=GRID!$B$1:$BI$1)*(КАЛЕНДАРЬ!$AD25=GRID!$B$3:$BI$3),0))*(1-GRID!$B$69),0))</f>
        <v>30300</v>
      </c>
      <c r="N236" s="48">
        <f t="array" ref="N236">IF($I$2="Открытый тариф",
INDEX(GRID!$B$17:$BI$27,MATCH(M$7,GRID!$A$17:$A$27,0),MATCH(1,($U$2=GRID!$B$1:$BI$1)*(КАЛЕНДАРЬ!$AD25=GRID!$B$3:$BI$3), 0)),
ROUNDUP(INDEX(GRID!$B$17:$BI$27,MATCH(M$7,GRID!$A$17:$A$27,0),MATCH(1,($U$2=GRID!$B$1:$BI$1)*(КАЛЕНДАРЬ!$AD25=GRID!$B$3:$BI$3), 0))*(1-GRID!$B$69),0))</f>
        <v>32800</v>
      </c>
      <c r="O236" s="49">
        <f t="array" ref="O236">IF($I$2="Открытый тариф",
INDEX(GRID!$B$4:$BI$14,MATCH(O$7,GRID!$A$4:$A$14,0),MATCH(1,($U$2=GRID!$B$1:$BI$1)*(КАЛЕНДАРЬ!$AD25=GRID!$B$3:$BI$3), 0)),
ROUNDUP(INDEX(GRID!$B$4:$BI$14,MATCH(O$7,GRID!$A$4:$A$14,0),MATCH(1,($U$2=GRID!$B$1:$BI$1)*(КАЛЕНДАРЬ!$AD25=GRID!$B$3:$BI$3),0))*(1-GRID!$B$69),0))</f>
        <v>37300</v>
      </c>
      <c r="P236" s="49">
        <f t="array" ref="P236">IF($I$2="Открытый тариф",
INDEX(GRID!$B$17:$BI$27,MATCH(O$7,GRID!$A$17:$A$27,0),MATCH(1,($U$2=GRID!$B$1:$BI$1)*(КАЛЕНДАРЬ!$AD25=GRID!$B$3:$BI$3), 0)),
ROUNDUP(INDEX(GRID!$B$17:$BI$27,MATCH(O$7,GRID!$A$17:$A$27,0),MATCH(1,($U$2=GRID!$B$1:$BI$1)*(КАЛЕНДАРЬ!$AD25=GRID!$B$3:$BI$3), 0))*(1-GRID!$B$69),0))</f>
        <v>39800</v>
      </c>
      <c r="Q236" s="49" t="e">
        <f t="array" ref="Q236">IF($I$2="Открытый тариф",
INDEX(GRID!$B$4:$BI$14,MATCH(Q$7,GRID!$A$4:$A$14,0),MATCH(1,($U$2=GRID!$B$1:$BI$1)*(КАЛЕНДАРЬ!$AD25=GRID!$B$3:$BI$3), 0)),
ROUNDUP(INDEX(GRID!$B$4:$BI$14,MATCH(Q$7,GRID!$A$4:$A$14,0),MATCH(1,($U$2=GRID!$B$1:$BI$1)*(КАЛЕНДАРЬ!$AD25=GRID!$B$3:$BI$3),0))*(1-GRID!$B$69),0))</f>
        <v>#N/A</v>
      </c>
      <c r="R236" s="49" t="e">
        <f t="array" ref="R236">IF($I$2="Открытый тариф",
INDEX(GRID!$B$17:$BI$27,MATCH(Q$7,GRID!$A$17:$A$27,0),MATCH(1,($U$2=GRID!$B$1:$BI$1)*(КАЛЕНДАРЬ!$AD25=GRID!$B$3:$BI$3), 0)),
ROUNDUP(INDEX(GRID!$B$17:$BI$27,MATCH(Q$7,GRID!$A$17:$A$27,0),MATCH(1,($U$2=GRID!$B$1:$BI$1)*(КАЛЕНДАРЬ!$AD25=GRID!$B$3:$BI$3), 0))*(1-GRID!$B$69),0))</f>
        <v>#N/A</v>
      </c>
      <c r="S236" s="49" t="e">
        <f t="array" ref="S236">IF($I$2="Открытый тариф",
INDEX(GRID!$B$4:$BI$14,MATCH(S$7,GRID!$A$4:$A$14,0),MATCH(1,($U$2=GRID!$B$1:$BI$1)*(КАЛЕНДАРЬ!$AD25=GRID!$B$3:$BI$3), 0)),
ROUNDUP(INDEX(GRID!$B$4:$BI$14,MATCH(S$7,GRID!$A$4:$A$14,0),MATCH(1,($U$2=GRID!$B$1:$BI$1)*(КАЛЕНДАРЬ!$AD25=GRID!$B$3:$BI$3),0))*(1-GRID!$B$69),0))</f>
        <v>#N/A</v>
      </c>
      <c r="T236" s="49" t="e">
        <f t="array" ref="T236">IF($I$2="Открытый тариф",
INDEX(GRID!$B$17:$BI$27,MATCH(S$7,GRID!$A$17:$A$27,0),MATCH(1,($U$2=GRID!$B$1:$BI$1)*(КАЛЕНДАРЬ!$AD25=GRID!$B$3:$BI$3), 0)),
ROUNDUP(INDEX(GRID!$B$17:$BI$27,MATCH(S$7,GRID!$A$17:$A$27,0),MATCH(1,($U$2=GRID!$B$1:$BI$1)*(КАЛЕНДАРЬ!$AD25=GRID!$B$3:$BI$3), 0))*(1-GRID!$B$69),0))</f>
        <v>#N/A</v>
      </c>
      <c r="U236" s="49">
        <f t="array" ref="U236">IF($I$2="Открытый тариф",
INDEX(GRID!$B$4:$BI$14,MATCH(U$7,GRID!$A$4:$A$14,0),MATCH(1,($U$2=GRID!$B$1:$BI$1)*(КАЛЕНДАРЬ!$AD25=GRID!$B$3:$BI$3), 0)),
ROUNDUP(INDEX(GRID!$B$4:$BI$14,MATCH(U$7,GRID!$A$4:$A$14,0),MATCH(1,($U$2=GRID!$B$1:$BI$1)*(КАЛЕНДАРЬ!$AD25=GRID!$B$3:$BI$3),0))*(1-GRID!$B$69),0))</f>
        <v>58000</v>
      </c>
      <c r="V236" s="49">
        <f t="array" ref="V236">IF($I$2="Открытый тариф",
INDEX(GRID!$B$17:$BI$27,MATCH(U$7,GRID!$A$17:$A$27,0),MATCH(1,($U$2=GRID!$B$1:$BI$1)*(КАЛЕНДАРЬ!$AD25=GRID!$B$3:$BI$3), 0)),
ROUNDUP(INDEX(GRID!$B$17:$BI$27,MATCH(U$7,GRID!$A$17:$A$27,0),MATCH(1,($U$2=GRID!$B$1:$BI$1)*(КАЛЕНДАРЬ!$AD25=GRID!$B$3:$BI$3), 0))*(1-GRID!$B$69),0))</f>
        <v>60500</v>
      </c>
      <c r="W236" s="49">
        <f t="array" ref="W236">IF($I$2="Открытый тариф",
INDEX(GRID!$B$4:$BI$14,MATCH(W$7,GRID!$A$4:$A$14,0),MATCH(1,($U$2=GRID!$B$1:$BI$1)*(КАЛЕНДАРЬ!$AD25=GRID!$B$3:$BI$3), 0)),
ROUNDUP(INDEX(GRID!$B$4:$BI$14,MATCH(W$7,GRID!$A$4:$A$14,0),MATCH(1,($U$2=GRID!$B$1:$BI$1)*(КАЛЕНДАРЬ!$AD25=GRID!$B$3:$BI$3),0))*(1-GRID!$B$69),0))</f>
        <v>232000</v>
      </c>
      <c r="X236" s="49">
        <f t="array" ref="X236">IF($I$2="Открытый тариф",
INDEX(GRID!$B$17:$BI$27,MATCH(W$7,GRID!$A$17:$A$27,0),MATCH(1,($U$2=GRID!$B$1:$BI$1)*(КАЛЕНДАРЬ!$AD25=GRID!$B$3:$BI$3), 0)),
ROUNDUP(INDEX(GRID!$B$17:$BI$27,MATCH(W$7,GRID!$A$17:$A$27,0),MATCH(1,($U$2=GRID!$B$1:$BI$1)*(КАЛЕНДАРЬ!$AD25=GRID!$B$3:$BI$3), 0))*(1-GRID!$B$69),0))</f>
        <v>234500</v>
      </c>
    </row>
    <row r="237" spans="1:24" ht="12.75" hidden="1" customHeight="1" x14ac:dyDescent="0.2">
      <c r="A237" s="117" t="s">
        <v>46</v>
      </c>
      <c r="B237" s="117">
        <v>23</v>
      </c>
      <c r="C237" s="47" cm="1">
        <f t="array" ref="C237">IF($I$2="Открытый тариф",
INDEX(GRID!$B$4:$BI$14,MATCH(C$7,GRID!$A$4:$A$14,0),MATCH(1,($U$2=GRID!$B$1:$BI$1)*(КАЛЕНДАРЬ!$AD26=GRID!$B$3:$BI$3), 0)),
ROUNDUP(INDEX(GRID!$B$4:$BI$14,MATCH(C$7,GRID!$A$4:$A$14,0),MATCH(1,($U$2=GRID!$B$1:$BI$1)*(КАЛЕНДАРЬ!$AD26=GRID!$B$3:$BI$3),0))*(1-GRID!$B$69),0))</f>
        <v>19000</v>
      </c>
      <c r="D237" s="48">
        <f t="array" ref="D237">IF($I$2="Открытый тариф",
INDEX(GRID!$B$17:$BI$27,MATCH(C$7,GRID!$A$17:$A$27,0),MATCH(1,($U$2=GRID!$B$1:$BI$1)*(КАЛЕНДАРЬ!$AD26=GRID!$B$3:$BI$3), 0)),
ROUNDUP(INDEX(GRID!$B$17:$BI$27,MATCH(C$7,GRID!$A$17:$A$27,0),MATCH(1,($U$2=GRID!$B$1:$BI$1)*(КАЛЕНДАРЬ!$AD26=GRID!$B$3:$BI$3), 0))*(1-GRID!$B$69),0))</f>
        <v>21500</v>
      </c>
      <c r="E237" s="47">
        <f t="array" ref="E237">IF($I$2="Открытый тариф",
INDEX(GRID!$B$4:$BI$14,MATCH(E$7,GRID!$A$4:$A$14,0),MATCH(1,($U$2=GRID!$B$1:$BI$1)*(КАЛЕНДАРЬ!$AD26=GRID!$B$3:$BI$3), 0)),
ROUNDUP(INDEX(GRID!$B$4:$BI$14,MATCH(E$7,GRID!$A$4:$A$14,0),MATCH(1,($U$2=GRID!$B$1:$BI$1)*(КАЛЕНДАРЬ!$AD26=GRID!$B$3:$BI$3),0))*(1-GRID!$B$69),0))</f>
        <v>20900</v>
      </c>
      <c r="F237" s="48">
        <f t="array" ref="F237">IF($I$2="Открытый тариф",
INDEX(GRID!$B$17:$BI$27,MATCH(E$7,GRID!$A$17:$A$27,0),MATCH(1,($U$2=GRID!$B$1:$BI$1)*(КАЛЕНДАРЬ!$AD26=GRID!$B$3:$BI$3), 0)),
ROUNDUP(INDEX(GRID!$B$17:$BI$27,MATCH(E$7,GRID!$A$17:$A$27,0),MATCH(1,($U$2=GRID!$B$1:$BI$1)*(КАЛЕНДАРЬ!$AD26=GRID!$B$3:$BI$3), 0))*(1-GRID!$B$69),0))</f>
        <v>23400</v>
      </c>
      <c r="G237" s="47" t="e">
        <f t="array" ref="G237">IF($I$2="Открытый тариф",
INDEX(GRID!$B$4:$BI$14,MATCH(G$7,GRID!$A$4:$A$14,0),MATCH(1,($U$2=GRID!$B$1:$BI$1)*(КАЛЕНДАРЬ!$AD26=GRID!$B$3:$BI$3), 0)),
ROUNDUP(INDEX(GRID!$B$4:$BI$14,MATCH(G$7,GRID!$A$4:$A$14,0),MATCH(1,($U$2=GRID!$B$1:$BI$1)*(КАЛЕНДАРЬ!$AD26=GRID!$B$3:$BI$3),0))*(1-GRID!$B$69),0))</f>
        <v>#N/A</v>
      </c>
      <c r="H237" s="48" t="e">
        <f t="array" ref="H237">IF($I$2="Открытый тариф",
INDEX(GRID!$B$17:$BI$27,MATCH(G$7,GRID!$A$17:$A$27,0),MATCH(1,($U$2=GRID!$B$1:$BI$1)*(КАЛЕНДАРЬ!$AD26=GRID!$B$3:$BI$3), 0)),
ROUNDUP(INDEX(GRID!$B$17:$BI$27,MATCH(G$7,GRID!$A$17:$A$27,0),MATCH(1,($U$2=GRID!$B$1:$BI$1)*(КАЛЕНДАРЬ!$AD26=GRID!$B$3:$BI$3), 0))*(1-GRID!$B$69),0))</f>
        <v>#N/A</v>
      </c>
      <c r="I237" s="47" t="e">
        <f t="array" ref="I237">IF($I$2="Открытый тариф",
INDEX(GRID!$B$4:$BI$14,MATCH(I$7,GRID!$A$4:$A$14,0),MATCH(1,($U$2=GRID!$B$1:$BI$1)*(КАЛЕНДАРЬ!$AD26=GRID!$B$3:$BI$3), 0)),
ROUNDUP(INDEX(GRID!$B$4:$BI$14,MATCH(I$7,GRID!$A$4:$A$14,0),MATCH(1,($U$2=GRID!$B$1:$BI$1)*(КАЛЕНДАРЬ!$AD26=GRID!$B$3:$BI$3),0))*(1-GRID!$B$69),0))</f>
        <v>#N/A</v>
      </c>
      <c r="J237" s="48" t="e">
        <f t="array" ref="J237">IF($I$2="Открытый тариф",
INDEX(GRID!$B$17:$BI$27,MATCH(I$7,GRID!$A$17:$A$27,0),MATCH(1,($U$2=GRID!$B$1:$BI$1)*(КАЛЕНДАРЬ!$AD26=GRID!$B$3:$BI$3), 0)),
ROUNDUP(INDEX(GRID!$B$17:$BI$27,MATCH(I$7,GRID!$A$17:$A$27,0),MATCH(1,($U$2=GRID!$B$1:$BI$1)*(КАЛЕНДАРЬ!$AD26=GRID!$B$3:$BI$3), 0))*(1-GRID!$B$69),0))</f>
        <v>#N/A</v>
      </c>
      <c r="K237" s="47">
        <f t="array" ref="K237">IF($I$2="Открытый тариф",
INDEX(GRID!$B$4:$BI$14,MATCH(K$7,GRID!$A$4:$A$14,0),MATCH(1,($U$2=GRID!$B$1:$BI$1)*(КАЛЕНДАРЬ!$AD26=GRID!$B$3:$BI$3), 0)),
ROUNDUP(INDEX(GRID!$B$4:$BI$14,MATCH(K$7,GRID!$A$4:$A$14,0),MATCH(1,($U$2=GRID!$B$1:$BI$1)*(КАЛЕНДАРЬ!$AD26=GRID!$B$3:$BI$3),0))*(1-GRID!$B$69),0))</f>
        <v>27600</v>
      </c>
      <c r="L237" s="48">
        <f t="array" ref="L237">IF($I$2="Открытый тариф",
INDEX(GRID!$B$17:$BI$27,MATCH(K$7,GRID!$A$17:$A$27,0),MATCH(1,($U$2=GRID!$B$1:$BI$1)*(КАЛЕНДАРЬ!$AD26=GRID!$B$3:$BI$3), 0)),
ROUNDUP(INDEX(GRID!$B$17:$BI$27,MATCH(K$7,GRID!$A$17:$A$27,0),MATCH(1,($U$2=GRID!$B$1:$BI$1)*(КАЛЕНДАРЬ!$AD26=GRID!$B$3:$BI$3), 0))*(1-GRID!$B$69),0))</f>
        <v>30100</v>
      </c>
      <c r="M237" s="47">
        <f t="array" ref="M237">IF($I$2="Открытый тариф",
INDEX(GRID!$B$4:$BI$14,MATCH(M$7,GRID!$A$4:$A$14,0),MATCH(1,($U$2=GRID!$B$1:$BI$1)*(КАЛЕНДАРЬ!$AD26=GRID!$B$3:$BI$3), 0)),
ROUNDUP(INDEX(GRID!$B$4:$BI$14,MATCH(M$7,GRID!$A$4:$A$14,0),MATCH(1,($U$2=GRID!$B$1:$BI$1)*(КАЛЕНДАРЬ!$AD26=GRID!$B$3:$BI$3),0))*(1-GRID!$B$69),0))</f>
        <v>30300</v>
      </c>
      <c r="N237" s="48">
        <f t="array" ref="N237">IF($I$2="Открытый тариф",
INDEX(GRID!$B$17:$BI$27,MATCH(M$7,GRID!$A$17:$A$27,0),MATCH(1,($U$2=GRID!$B$1:$BI$1)*(КАЛЕНДАРЬ!$AD26=GRID!$B$3:$BI$3), 0)),
ROUNDUP(INDEX(GRID!$B$17:$BI$27,MATCH(M$7,GRID!$A$17:$A$27,0),MATCH(1,($U$2=GRID!$B$1:$BI$1)*(КАЛЕНДАРЬ!$AD26=GRID!$B$3:$BI$3), 0))*(1-GRID!$B$69),0))</f>
        <v>32800</v>
      </c>
      <c r="O237" s="49">
        <f t="array" ref="O237">IF($I$2="Открытый тариф",
INDEX(GRID!$B$4:$BI$14,MATCH(O$7,GRID!$A$4:$A$14,0),MATCH(1,($U$2=GRID!$B$1:$BI$1)*(КАЛЕНДАРЬ!$AD26=GRID!$B$3:$BI$3), 0)),
ROUNDUP(INDEX(GRID!$B$4:$BI$14,MATCH(O$7,GRID!$A$4:$A$14,0),MATCH(1,($U$2=GRID!$B$1:$BI$1)*(КАЛЕНДАРЬ!$AD26=GRID!$B$3:$BI$3),0))*(1-GRID!$B$69),0))</f>
        <v>37300</v>
      </c>
      <c r="P237" s="49">
        <f t="array" ref="P237">IF($I$2="Открытый тариф",
INDEX(GRID!$B$17:$BI$27,MATCH(O$7,GRID!$A$17:$A$27,0),MATCH(1,($U$2=GRID!$B$1:$BI$1)*(КАЛЕНДАРЬ!$AD26=GRID!$B$3:$BI$3), 0)),
ROUNDUP(INDEX(GRID!$B$17:$BI$27,MATCH(O$7,GRID!$A$17:$A$27,0),MATCH(1,($U$2=GRID!$B$1:$BI$1)*(КАЛЕНДАРЬ!$AD26=GRID!$B$3:$BI$3), 0))*(1-GRID!$B$69),0))</f>
        <v>39800</v>
      </c>
      <c r="Q237" s="49" t="e">
        <f t="array" ref="Q237">IF($I$2="Открытый тариф",
INDEX(GRID!$B$4:$BI$14,MATCH(Q$7,GRID!$A$4:$A$14,0),MATCH(1,($U$2=GRID!$B$1:$BI$1)*(КАЛЕНДАРЬ!$AD26=GRID!$B$3:$BI$3), 0)),
ROUNDUP(INDEX(GRID!$B$4:$BI$14,MATCH(Q$7,GRID!$A$4:$A$14,0),MATCH(1,($U$2=GRID!$B$1:$BI$1)*(КАЛЕНДАРЬ!$AD26=GRID!$B$3:$BI$3),0))*(1-GRID!$B$69),0))</f>
        <v>#N/A</v>
      </c>
      <c r="R237" s="49" t="e">
        <f t="array" ref="R237">IF($I$2="Открытый тариф",
INDEX(GRID!$B$17:$BI$27,MATCH(Q$7,GRID!$A$17:$A$27,0),MATCH(1,($U$2=GRID!$B$1:$BI$1)*(КАЛЕНДАРЬ!$AD26=GRID!$B$3:$BI$3), 0)),
ROUNDUP(INDEX(GRID!$B$17:$BI$27,MATCH(Q$7,GRID!$A$17:$A$27,0),MATCH(1,($U$2=GRID!$B$1:$BI$1)*(КАЛЕНДАРЬ!$AD26=GRID!$B$3:$BI$3), 0))*(1-GRID!$B$69),0))</f>
        <v>#N/A</v>
      </c>
      <c r="S237" s="49" t="e">
        <f t="array" ref="S237">IF($I$2="Открытый тариф",
INDEX(GRID!$B$4:$BI$14,MATCH(S$7,GRID!$A$4:$A$14,0),MATCH(1,($U$2=GRID!$B$1:$BI$1)*(КАЛЕНДАРЬ!$AD26=GRID!$B$3:$BI$3), 0)),
ROUNDUP(INDEX(GRID!$B$4:$BI$14,MATCH(S$7,GRID!$A$4:$A$14,0),MATCH(1,($U$2=GRID!$B$1:$BI$1)*(КАЛЕНДАРЬ!$AD26=GRID!$B$3:$BI$3),0))*(1-GRID!$B$69),0))</f>
        <v>#N/A</v>
      </c>
      <c r="T237" s="49" t="e">
        <f t="array" ref="T237">IF($I$2="Открытый тариф",
INDEX(GRID!$B$17:$BI$27,MATCH(S$7,GRID!$A$17:$A$27,0),MATCH(1,($U$2=GRID!$B$1:$BI$1)*(КАЛЕНДАРЬ!$AD26=GRID!$B$3:$BI$3), 0)),
ROUNDUP(INDEX(GRID!$B$17:$BI$27,MATCH(S$7,GRID!$A$17:$A$27,0),MATCH(1,($U$2=GRID!$B$1:$BI$1)*(КАЛЕНДАРЬ!$AD26=GRID!$B$3:$BI$3), 0))*(1-GRID!$B$69),0))</f>
        <v>#N/A</v>
      </c>
      <c r="U237" s="49">
        <f t="array" ref="U237">IF($I$2="Открытый тариф",
INDEX(GRID!$B$4:$BI$14,MATCH(U$7,GRID!$A$4:$A$14,0),MATCH(1,($U$2=GRID!$B$1:$BI$1)*(КАЛЕНДАРЬ!$AD26=GRID!$B$3:$BI$3), 0)),
ROUNDUP(INDEX(GRID!$B$4:$BI$14,MATCH(U$7,GRID!$A$4:$A$14,0),MATCH(1,($U$2=GRID!$B$1:$BI$1)*(КАЛЕНДАРЬ!$AD26=GRID!$B$3:$BI$3),0))*(1-GRID!$B$69),0))</f>
        <v>58000</v>
      </c>
      <c r="V237" s="49">
        <f t="array" ref="V237">IF($I$2="Открытый тариф",
INDEX(GRID!$B$17:$BI$27,MATCH(U$7,GRID!$A$17:$A$27,0),MATCH(1,($U$2=GRID!$B$1:$BI$1)*(КАЛЕНДАРЬ!$AD26=GRID!$B$3:$BI$3), 0)),
ROUNDUP(INDEX(GRID!$B$17:$BI$27,MATCH(U$7,GRID!$A$17:$A$27,0),MATCH(1,($U$2=GRID!$B$1:$BI$1)*(КАЛЕНДАРЬ!$AD26=GRID!$B$3:$BI$3), 0))*(1-GRID!$B$69),0))</f>
        <v>60500</v>
      </c>
      <c r="W237" s="49">
        <f t="array" ref="W237">IF($I$2="Открытый тариф",
INDEX(GRID!$B$4:$BI$14,MATCH(W$7,GRID!$A$4:$A$14,0),MATCH(1,($U$2=GRID!$B$1:$BI$1)*(КАЛЕНДАРЬ!$AD26=GRID!$B$3:$BI$3), 0)),
ROUNDUP(INDEX(GRID!$B$4:$BI$14,MATCH(W$7,GRID!$A$4:$A$14,0),MATCH(1,($U$2=GRID!$B$1:$BI$1)*(КАЛЕНДАРЬ!$AD26=GRID!$B$3:$BI$3),0))*(1-GRID!$B$69),0))</f>
        <v>232000</v>
      </c>
      <c r="X237" s="49">
        <f t="array" ref="X237">IF($I$2="Открытый тариф",
INDEX(GRID!$B$17:$BI$27,MATCH(W$7,GRID!$A$17:$A$27,0),MATCH(1,($U$2=GRID!$B$1:$BI$1)*(КАЛЕНДАРЬ!$AD26=GRID!$B$3:$BI$3), 0)),
ROUNDUP(INDEX(GRID!$B$17:$BI$27,MATCH(W$7,GRID!$A$17:$A$27,0),MATCH(1,($U$2=GRID!$B$1:$BI$1)*(КАЛЕНДАРЬ!$AD26=GRID!$B$3:$BI$3), 0))*(1-GRID!$B$69),0))</f>
        <v>234500</v>
      </c>
    </row>
    <row r="238" spans="1:24" ht="12.75" hidden="1" customHeight="1" x14ac:dyDescent="0.2">
      <c r="A238" s="117" t="s">
        <v>47</v>
      </c>
      <c r="B238" s="117">
        <v>24</v>
      </c>
      <c r="C238" s="47" cm="1">
        <f t="array" ref="C238">IF($I$2="Открытый тариф",
INDEX(GRID!$B$4:$BI$14,MATCH(C$7,GRID!$A$4:$A$14,0),MATCH(1,($U$2=GRID!$B$1:$BI$1)*(КАЛЕНДАРЬ!$AD27=GRID!$B$3:$BI$3), 0)),
ROUNDUP(INDEX(GRID!$B$4:$BI$14,MATCH(C$7,GRID!$A$4:$A$14,0),MATCH(1,($U$2=GRID!$B$1:$BI$1)*(КАЛЕНДАРЬ!$AD27=GRID!$B$3:$BI$3),0))*(1-GRID!$B$69),0))</f>
        <v>20000</v>
      </c>
      <c r="D238" s="48">
        <f t="array" ref="D238">IF($I$2="Открытый тариф",
INDEX(GRID!$B$17:$BI$27,MATCH(C$7,GRID!$A$17:$A$27,0),MATCH(1,($U$2=GRID!$B$1:$BI$1)*(КАЛЕНДАРЬ!$AD27=GRID!$B$3:$BI$3), 0)),
ROUNDUP(INDEX(GRID!$B$17:$BI$27,MATCH(C$7,GRID!$A$17:$A$27,0),MATCH(1,($U$2=GRID!$B$1:$BI$1)*(КАЛЕНДАРЬ!$AD27=GRID!$B$3:$BI$3), 0))*(1-GRID!$B$69),0))</f>
        <v>22500</v>
      </c>
      <c r="E238" s="47">
        <f t="array" ref="E238">IF($I$2="Открытый тариф",
INDEX(GRID!$B$4:$BI$14,MATCH(E$7,GRID!$A$4:$A$14,0),MATCH(1,($U$2=GRID!$B$1:$BI$1)*(КАЛЕНДАРЬ!$AD27=GRID!$B$3:$BI$3), 0)),
ROUNDUP(INDEX(GRID!$B$4:$BI$14,MATCH(E$7,GRID!$A$4:$A$14,0),MATCH(1,($U$2=GRID!$B$1:$BI$1)*(КАЛЕНДАРЬ!$AD27=GRID!$B$3:$BI$3),0))*(1-GRID!$B$69),0))</f>
        <v>22000</v>
      </c>
      <c r="F238" s="48">
        <f t="array" ref="F238">IF($I$2="Открытый тариф",
INDEX(GRID!$B$17:$BI$27,MATCH(E$7,GRID!$A$17:$A$27,0),MATCH(1,($U$2=GRID!$B$1:$BI$1)*(КАЛЕНДАРЬ!$AD27=GRID!$B$3:$BI$3), 0)),
ROUNDUP(INDEX(GRID!$B$17:$BI$27,MATCH(E$7,GRID!$A$17:$A$27,0),MATCH(1,($U$2=GRID!$B$1:$BI$1)*(КАЛЕНДАРЬ!$AD27=GRID!$B$3:$BI$3), 0))*(1-GRID!$B$69),0))</f>
        <v>24500</v>
      </c>
      <c r="G238" s="47" t="e">
        <f t="array" ref="G238">IF($I$2="Открытый тариф",
INDEX(GRID!$B$4:$BI$14,MATCH(G$7,GRID!$A$4:$A$14,0),MATCH(1,($U$2=GRID!$B$1:$BI$1)*(КАЛЕНДАРЬ!$AD27=GRID!$B$3:$BI$3), 0)),
ROUNDUP(INDEX(GRID!$B$4:$BI$14,MATCH(G$7,GRID!$A$4:$A$14,0),MATCH(1,($U$2=GRID!$B$1:$BI$1)*(КАЛЕНДАРЬ!$AD27=GRID!$B$3:$BI$3),0))*(1-GRID!$B$69),0))</f>
        <v>#N/A</v>
      </c>
      <c r="H238" s="48" t="e">
        <f t="array" ref="H238">IF($I$2="Открытый тариф",
INDEX(GRID!$B$17:$BI$27,MATCH(G$7,GRID!$A$17:$A$27,0),MATCH(1,($U$2=GRID!$B$1:$BI$1)*(КАЛЕНДАРЬ!$AD27=GRID!$B$3:$BI$3), 0)),
ROUNDUP(INDEX(GRID!$B$17:$BI$27,MATCH(G$7,GRID!$A$17:$A$27,0),MATCH(1,($U$2=GRID!$B$1:$BI$1)*(КАЛЕНДАРЬ!$AD27=GRID!$B$3:$BI$3), 0))*(1-GRID!$B$69),0))</f>
        <v>#N/A</v>
      </c>
      <c r="I238" s="47" t="e">
        <f t="array" ref="I238">IF($I$2="Открытый тариф",
INDEX(GRID!$B$4:$BI$14,MATCH(I$7,GRID!$A$4:$A$14,0),MATCH(1,($U$2=GRID!$B$1:$BI$1)*(КАЛЕНДАРЬ!$AD27=GRID!$B$3:$BI$3), 0)),
ROUNDUP(INDEX(GRID!$B$4:$BI$14,MATCH(I$7,GRID!$A$4:$A$14,0),MATCH(1,($U$2=GRID!$B$1:$BI$1)*(КАЛЕНДАРЬ!$AD27=GRID!$B$3:$BI$3),0))*(1-GRID!$B$69),0))</f>
        <v>#N/A</v>
      </c>
      <c r="J238" s="48" t="e">
        <f t="array" ref="J238">IF($I$2="Открытый тариф",
INDEX(GRID!$B$17:$BI$27,MATCH(I$7,GRID!$A$17:$A$27,0),MATCH(1,($U$2=GRID!$B$1:$BI$1)*(КАЛЕНДАРЬ!$AD27=GRID!$B$3:$BI$3), 0)),
ROUNDUP(INDEX(GRID!$B$17:$BI$27,MATCH(I$7,GRID!$A$17:$A$27,0),MATCH(1,($U$2=GRID!$B$1:$BI$1)*(КАЛЕНДАРЬ!$AD27=GRID!$B$3:$BI$3), 0))*(1-GRID!$B$69),0))</f>
        <v>#N/A</v>
      </c>
      <c r="K238" s="47">
        <f t="array" ref="K238">IF($I$2="Открытый тариф",
INDEX(GRID!$B$4:$BI$14,MATCH(K$7,GRID!$A$4:$A$14,0),MATCH(1,($U$2=GRID!$B$1:$BI$1)*(КАЛЕНДАРЬ!$AD27=GRID!$B$3:$BI$3), 0)),
ROUNDUP(INDEX(GRID!$B$4:$BI$14,MATCH(K$7,GRID!$A$4:$A$14,0),MATCH(1,($U$2=GRID!$B$1:$BI$1)*(КАЛЕНДАРЬ!$AD27=GRID!$B$3:$BI$3),0))*(1-GRID!$B$69),0))</f>
        <v>29300</v>
      </c>
      <c r="L238" s="48">
        <f t="array" ref="L238">IF($I$2="Открытый тариф",
INDEX(GRID!$B$17:$BI$27,MATCH(K$7,GRID!$A$17:$A$27,0),MATCH(1,($U$2=GRID!$B$1:$BI$1)*(КАЛЕНДАРЬ!$AD27=GRID!$B$3:$BI$3), 0)),
ROUNDUP(INDEX(GRID!$B$17:$BI$27,MATCH(K$7,GRID!$A$17:$A$27,0),MATCH(1,($U$2=GRID!$B$1:$BI$1)*(КАЛЕНДАРЬ!$AD27=GRID!$B$3:$BI$3), 0))*(1-GRID!$B$69),0))</f>
        <v>31800</v>
      </c>
      <c r="M238" s="47">
        <f t="array" ref="M238">IF($I$2="Открытый тариф",
INDEX(GRID!$B$4:$BI$14,MATCH(M$7,GRID!$A$4:$A$14,0),MATCH(1,($U$2=GRID!$B$1:$BI$1)*(КАЛЕНДАРЬ!$AD27=GRID!$B$3:$BI$3), 0)),
ROUNDUP(INDEX(GRID!$B$4:$BI$14,MATCH(M$7,GRID!$A$4:$A$14,0),MATCH(1,($U$2=GRID!$B$1:$BI$1)*(КАЛЕНДАРЬ!$AD27=GRID!$B$3:$BI$3),0))*(1-GRID!$B$69),0))</f>
        <v>32300</v>
      </c>
      <c r="N238" s="48">
        <f t="array" ref="N238">IF($I$2="Открытый тариф",
INDEX(GRID!$B$17:$BI$27,MATCH(M$7,GRID!$A$17:$A$27,0),MATCH(1,($U$2=GRID!$B$1:$BI$1)*(КАЛЕНДАРЬ!$AD27=GRID!$B$3:$BI$3), 0)),
ROUNDUP(INDEX(GRID!$B$17:$BI$27,MATCH(M$7,GRID!$A$17:$A$27,0),MATCH(1,($U$2=GRID!$B$1:$BI$1)*(КАЛЕНДАРЬ!$AD27=GRID!$B$3:$BI$3), 0))*(1-GRID!$B$69),0))</f>
        <v>34800</v>
      </c>
      <c r="O238" s="49">
        <f t="array" ref="O238">IF($I$2="Открытый тариф",
INDEX(GRID!$B$4:$BI$14,MATCH(O$7,GRID!$A$4:$A$14,0),MATCH(1,($U$2=GRID!$B$1:$BI$1)*(КАЛЕНДАРЬ!$AD27=GRID!$B$3:$BI$3), 0)),
ROUNDUP(INDEX(GRID!$B$4:$BI$14,MATCH(O$7,GRID!$A$4:$A$14,0),MATCH(1,($U$2=GRID!$B$1:$BI$1)*(КАЛЕНДАРЬ!$AD27=GRID!$B$3:$BI$3),0))*(1-GRID!$B$69),0))</f>
        <v>39200</v>
      </c>
      <c r="P238" s="49">
        <f t="array" ref="P238">IF($I$2="Открытый тариф",
INDEX(GRID!$B$17:$BI$27,MATCH(O$7,GRID!$A$17:$A$27,0),MATCH(1,($U$2=GRID!$B$1:$BI$1)*(КАЛЕНДАРЬ!$AD27=GRID!$B$3:$BI$3), 0)),
ROUNDUP(INDEX(GRID!$B$17:$BI$27,MATCH(O$7,GRID!$A$17:$A$27,0),MATCH(1,($U$2=GRID!$B$1:$BI$1)*(КАЛЕНДАРЬ!$AD27=GRID!$B$3:$BI$3), 0))*(1-GRID!$B$69),0))</f>
        <v>41700</v>
      </c>
      <c r="Q238" s="49" t="e">
        <f t="array" ref="Q238">IF($I$2="Открытый тариф",
INDEX(GRID!$B$4:$BI$14,MATCH(Q$7,GRID!$A$4:$A$14,0),MATCH(1,($U$2=GRID!$B$1:$BI$1)*(КАЛЕНДАРЬ!$AD27=GRID!$B$3:$BI$3), 0)),
ROUNDUP(INDEX(GRID!$B$4:$BI$14,MATCH(Q$7,GRID!$A$4:$A$14,0),MATCH(1,($U$2=GRID!$B$1:$BI$1)*(КАЛЕНДАРЬ!$AD27=GRID!$B$3:$BI$3),0))*(1-GRID!$B$69),0))</f>
        <v>#N/A</v>
      </c>
      <c r="R238" s="49" t="e">
        <f t="array" ref="R238">IF($I$2="Открытый тариф",
INDEX(GRID!$B$17:$BI$27,MATCH(Q$7,GRID!$A$17:$A$27,0),MATCH(1,($U$2=GRID!$B$1:$BI$1)*(КАЛЕНДАРЬ!$AD27=GRID!$B$3:$BI$3), 0)),
ROUNDUP(INDEX(GRID!$B$17:$BI$27,MATCH(Q$7,GRID!$A$17:$A$27,0),MATCH(1,($U$2=GRID!$B$1:$BI$1)*(КАЛЕНДАРЬ!$AD27=GRID!$B$3:$BI$3), 0))*(1-GRID!$B$69),0))</f>
        <v>#N/A</v>
      </c>
      <c r="S238" s="49" t="e">
        <f t="array" ref="S238">IF($I$2="Открытый тариф",
INDEX(GRID!$B$4:$BI$14,MATCH(S$7,GRID!$A$4:$A$14,0),MATCH(1,($U$2=GRID!$B$1:$BI$1)*(КАЛЕНДАРЬ!$AD27=GRID!$B$3:$BI$3), 0)),
ROUNDUP(INDEX(GRID!$B$4:$BI$14,MATCH(S$7,GRID!$A$4:$A$14,0),MATCH(1,($U$2=GRID!$B$1:$BI$1)*(КАЛЕНДАРЬ!$AD27=GRID!$B$3:$BI$3),0))*(1-GRID!$B$69),0))</f>
        <v>#N/A</v>
      </c>
      <c r="T238" s="49" t="e">
        <f t="array" ref="T238">IF($I$2="Открытый тариф",
INDEX(GRID!$B$17:$BI$27,MATCH(S$7,GRID!$A$17:$A$27,0),MATCH(1,($U$2=GRID!$B$1:$BI$1)*(КАЛЕНДАРЬ!$AD27=GRID!$B$3:$BI$3), 0)),
ROUNDUP(INDEX(GRID!$B$17:$BI$27,MATCH(S$7,GRID!$A$17:$A$27,0),MATCH(1,($U$2=GRID!$B$1:$BI$1)*(КАЛЕНДАРЬ!$AD27=GRID!$B$3:$BI$3), 0))*(1-GRID!$B$69),0))</f>
        <v>#N/A</v>
      </c>
      <c r="U238" s="49">
        <f t="array" ref="U238">IF($I$2="Открытый тариф",
INDEX(GRID!$B$4:$BI$14,MATCH(U$7,GRID!$A$4:$A$14,0),MATCH(1,($U$2=GRID!$B$1:$BI$1)*(КАЛЕНДАРЬ!$AD27=GRID!$B$3:$BI$3), 0)),
ROUNDUP(INDEX(GRID!$B$4:$BI$14,MATCH(U$7,GRID!$A$4:$A$14,0),MATCH(1,($U$2=GRID!$B$1:$BI$1)*(КАЛЕНДАРЬ!$AD27=GRID!$B$3:$BI$3),0))*(1-GRID!$B$69),0))</f>
        <v>61000</v>
      </c>
      <c r="V238" s="49">
        <f t="array" ref="V238">IF($I$2="Открытый тариф",
INDEX(GRID!$B$17:$BI$27,MATCH(U$7,GRID!$A$17:$A$27,0),MATCH(1,($U$2=GRID!$B$1:$BI$1)*(КАЛЕНДАРЬ!$AD27=GRID!$B$3:$BI$3), 0)),
ROUNDUP(INDEX(GRID!$B$17:$BI$27,MATCH(U$7,GRID!$A$17:$A$27,0),MATCH(1,($U$2=GRID!$B$1:$BI$1)*(КАЛЕНДАРЬ!$AD27=GRID!$B$3:$BI$3), 0))*(1-GRID!$B$69),0))</f>
        <v>63500</v>
      </c>
      <c r="W238" s="49">
        <f t="array" ref="W238">IF($I$2="Открытый тариф",
INDEX(GRID!$B$4:$BI$14,MATCH(W$7,GRID!$A$4:$A$14,0),MATCH(1,($U$2=GRID!$B$1:$BI$1)*(КАЛЕНДАРЬ!$AD27=GRID!$B$3:$BI$3), 0)),
ROUNDUP(INDEX(GRID!$B$4:$BI$14,MATCH(W$7,GRID!$A$4:$A$14,0),MATCH(1,($U$2=GRID!$B$1:$BI$1)*(КАЛЕНДАРЬ!$AD27=GRID!$B$3:$BI$3),0))*(1-GRID!$B$69),0))</f>
        <v>241000</v>
      </c>
      <c r="X238" s="49">
        <f t="array" ref="X238">IF($I$2="Открытый тариф",
INDEX(GRID!$B$17:$BI$27,MATCH(W$7,GRID!$A$17:$A$27,0),MATCH(1,($U$2=GRID!$B$1:$BI$1)*(КАЛЕНДАРЬ!$AD27=GRID!$B$3:$BI$3), 0)),
ROUNDUP(INDEX(GRID!$B$17:$BI$27,MATCH(W$7,GRID!$A$17:$A$27,0),MATCH(1,($U$2=GRID!$B$1:$BI$1)*(КАЛЕНДАРЬ!$AD27=GRID!$B$3:$BI$3), 0))*(1-GRID!$B$69),0))</f>
        <v>243500</v>
      </c>
    </row>
    <row r="239" spans="1:24" ht="12.75" hidden="1" customHeight="1" x14ac:dyDescent="0.2">
      <c r="A239" s="117" t="s">
        <v>48</v>
      </c>
      <c r="B239" s="117">
        <v>25</v>
      </c>
      <c r="C239" s="47" cm="1">
        <f t="array" ref="C239">IF($I$2="Открытый тариф",
INDEX(GRID!$B$4:$BI$14,MATCH(C$7,GRID!$A$4:$A$14,0),MATCH(1,($U$2=GRID!$B$1:$BI$1)*(КАЛЕНДАРЬ!$AD28=GRID!$B$3:$BI$3), 0)),
ROUNDUP(INDEX(GRID!$B$4:$BI$14,MATCH(C$7,GRID!$A$4:$A$14,0),MATCH(1,($U$2=GRID!$B$1:$BI$1)*(КАЛЕНДАРЬ!$AD28=GRID!$B$3:$BI$3),0))*(1-GRID!$B$69),0))</f>
        <v>20000</v>
      </c>
      <c r="D239" s="48">
        <f t="array" ref="D239">IF($I$2="Открытый тариф",
INDEX(GRID!$B$17:$BI$27,MATCH(C$7,GRID!$A$17:$A$27,0),MATCH(1,($U$2=GRID!$B$1:$BI$1)*(КАЛЕНДАРЬ!$AD28=GRID!$B$3:$BI$3), 0)),
ROUNDUP(INDEX(GRID!$B$17:$BI$27,MATCH(C$7,GRID!$A$17:$A$27,0),MATCH(1,($U$2=GRID!$B$1:$BI$1)*(КАЛЕНДАРЬ!$AD28=GRID!$B$3:$BI$3), 0))*(1-GRID!$B$69),0))</f>
        <v>22500</v>
      </c>
      <c r="E239" s="47">
        <f t="array" ref="E239">IF($I$2="Открытый тариф",
INDEX(GRID!$B$4:$BI$14,MATCH(E$7,GRID!$A$4:$A$14,0),MATCH(1,($U$2=GRID!$B$1:$BI$1)*(КАЛЕНДАРЬ!$AD28=GRID!$B$3:$BI$3), 0)),
ROUNDUP(INDEX(GRID!$B$4:$BI$14,MATCH(E$7,GRID!$A$4:$A$14,0),MATCH(1,($U$2=GRID!$B$1:$BI$1)*(КАЛЕНДАРЬ!$AD28=GRID!$B$3:$BI$3),0))*(1-GRID!$B$69),0))</f>
        <v>22000</v>
      </c>
      <c r="F239" s="48">
        <f t="array" ref="F239">IF($I$2="Открытый тариф",
INDEX(GRID!$B$17:$BI$27,MATCH(E$7,GRID!$A$17:$A$27,0),MATCH(1,($U$2=GRID!$B$1:$BI$1)*(КАЛЕНДАРЬ!$AD28=GRID!$B$3:$BI$3), 0)),
ROUNDUP(INDEX(GRID!$B$17:$BI$27,MATCH(E$7,GRID!$A$17:$A$27,0),MATCH(1,($U$2=GRID!$B$1:$BI$1)*(КАЛЕНДАРЬ!$AD28=GRID!$B$3:$BI$3), 0))*(1-GRID!$B$69),0))</f>
        <v>24500</v>
      </c>
      <c r="G239" s="47" t="e">
        <f t="array" ref="G239">IF($I$2="Открытый тариф",
INDEX(GRID!$B$4:$BI$14,MATCH(G$7,GRID!$A$4:$A$14,0),MATCH(1,($U$2=GRID!$B$1:$BI$1)*(КАЛЕНДАРЬ!$AD28=GRID!$B$3:$BI$3), 0)),
ROUNDUP(INDEX(GRID!$B$4:$BI$14,MATCH(G$7,GRID!$A$4:$A$14,0),MATCH(1,($U$2=GRID!$B$1:$BI$1)*(КАЛЕНДАРЬ!$AD28=GRID!$B$3:$BI$3),0))*(1-GRID!$B$69),0))</f>
        <v>#N/A</v>
      </c>
      <c r="H239" s="48" t="e">
        <f t="array" ref="H239">IF($I$2="Открытый тариф",
INDEX(GRID!$B$17:$BI$27,MATCH(G$7,GRID!$A$17:$A$27,0),MATCH(1,($U$2=GRID!$B$1:$BI$1)*(КАЛЕНДАРЬ!$AD28=GRID!$B$3:$BI$3), 0)),
ROUNDUP(INDEX(GRID!$B$17:$BI$27,MATCH(G$7,GRID!$A$17:$A$27,0),MATCH(1,($U$2=GRID!$B$1:$BI$1)*(КАЛЕНДАРЬ!$AD28=GRID!$B$3:$BI$3), 0))*(1-GRID!$B$69),0))</f>
        <v>#N/A</v>
      </c>
      <c r="I239" s="47" t="e">
        <f t="array" ref="I239">IF($I$2="Открытый тариф",
INDEX(GRID!$B$4:$BI$14,MATCH(I$7,GRID!$A$4:$A$14,0),MATCH(1,($U$2=GRID!$B$1:$BI$1)*(КАЛЕНДАРЬ!$AD28=GRID!$B$3:$BI$3), 0)),
ROUNDUP(INDEX(GRID!$B$4:$BI$14,MATCH(I$7,GRID!$A$4:$A$14,0),MATCH(1,($U$2=GRID!$B$1:$BI$1)*(КАЛЕНДАРЬ!$AD28=GRID!$B$3:$BI$3),0))*(1-GRID!$B$69),0))</f>
        <v>#N/A</v>
      </c>
      <c r="J239" s="48" t="e">
        <f t="array" ref="J239">IF($I$2="Открытый тариф",
INDEX(GRID!$B$17:$BI$27,MATCH(I$7,GRID!$A$17:$A$27,0),MATCH(1,($U$2=GRID!$B$1:$BI$1)*(КАЛЕНДАРЬ!$AD28=GRID!$B$3:$BI$3), 0)),
ROUNDUP(INDEX(GRID!$B$17:$BI$27,MATCH(I$7,GRID!$A$17:$A$27,0),MATCH(1,($U$2=GRID!$B$1:$BI$1)*(КАЛЕНДАРЬ!$AD28=GRID!$B$3:$BI$3), 0))*(1-GRID!$B$69),0))</f>
        <v>#N/A</v>
      </c>
      <c r="K239" s="47">
        <f t="array" ref="K239">IF($I$2="Открытый тариф",
INDEX(GRID!$B$4:$BI$14,MATCH(K$7,GRID!$A$4:$A$14,0),MATCH(1,($U$2=GRID!$B$1:$BI$1)*(КАЛЕНДАРЬ!$AD28=GRID!$B$3:$BI$3), 0)),
ROUNDUP(INDEX(GRID!$B$4:$BI$14,MATCH(K$7,GRID!$A$4:$A$14,0),MATCH(1,($U$2=GRID!$B$1:$BI$1)*(КАЛЕНДАРЬ!$AD28=GRID!$B$3:$BI$3),0))*(1-GRID!$B$69),0))</f>
        <v>29300</v>
      </c>
      <c r="L239" s="48">
        <f t="array" ref="L239">IF($I$2="Открытый тариф",
INDEX(GRID!$B$17:$BI$27,MATCH(K$7,GRID!$A$17:$A$27,0),MATCH(1,($U$2=GRID!$B$1:$BI$1)*(КАЛЕНДАРЬ!$AD28=GRID!$B$3:$BI$3), 0)),
ROUNDUP(INDEX(GRID!$B$17:$BI$27,MATCH(K$7,GRID!$A$17:$A$27,0),MATCH(1,($U$2=GRID!$B$1:$BI$1)*(КАЛЕНДАРЬ!$AD28=GRID!$B$3:$BI$3), 0))*(1-GRID!$B$69),0))</f>
        <v>31800</v>
      </c>
      <c r="M239" s="47">
        <f t="array" ref="M239">IF($I$2="Открытый тариф",
INDEX(GRID!$B$4:$BI$14,MATCH(M$7,GRID!$A$4:$A$14,0),MATCH(1,($U$2=GRID!$B$1:$BI$1)*(КАЛЕНДАРЬ!$AD28=GRID!$B$3:$BI$3), 0)),
ROUNDUP(INDEX(GRID!$B$4:$BI$14,MATCH(M$7,GRID!$A$4:$A$14,0),MATCH(1,($U$2=GRID!$B$1:$BI$1)*(КАЛЕНДАРЬ!$AD28=GRID!$B$3:$BI$3),0))*(1-GRID!$B$69),0))</f>
        <v>32300</v>
      </c>
      <c r="N239" s="48">
        <f t="array" ref="N239">IF($I$2="Открытый тариф",
INDEX(GRID!$B$17:$BI$27,MATCH(M$7,GRID!$A$17:$A$27,0),MATCH(1,($U$2=GRID!$B$1:$BI$1)*(КАЛЕНДАРЬ!$AD28=GRID!$B$3:$BI$3), 0)),
ROUNDUP(INDEX(GRID!$B$17:$BI$27,MATCH(M$7,GRID!$A$17:$A$27,0),MATCH(1,($U$2=GRID!$B$1:$BI$1)*(КАЛЕНДАРЬ!$AD28=GRID!$B$3:$BI$3), 0))*(1-GRID!$B$69),0))</f>
        <v>34800</v>
      </c>
      <c r="O239" s="49">
        <f t="array" ref="O239">IF($I$2="Открытый тариф",
INDEX(GRID!$B$4:$BI$14,MATCH(O$7,GRID!$A$4:$A$14,0),MATCH(1,($U$2=GRID!$B$1:$BI$1)*(КАЛЕНДАРЬ!$AD28=GRID!$B$3:$BI$3), 0)),
ROUNDUP(INDEX(GRID!$B$4:$BI$14,MATCH(O$7,GRID!$A$4:$A$14,0),MATCH(1,($U$2=GRID!$B$1:$BI$1)*(КАЛЕНДАРЬ!$AD28=GRID!$B$3:$BI$3),0))*(1-GRID!$B$69),0))</f>
        <v>39200</v>
      </c>
      <c r="P239" s="49">
        <f t="array" ref="P239">IF($I$2="Открытый тариф",
INDEX(GRID!$B$17:$BI$27,MATCH(O$7,GRID!$A$17:$A$27,0),MATCH(1,($U$2=GRID!$B$1:$BI$1)*(КАЛЕНДАРЬ!$AD28=GRID!$B$3:$BI$3), 0)),
ROUNDUP(INDEX(GRID!$B$17:$BI$27,MATCH(O$7,GRID!$A$17:$A$27,0),MATCH(1,($U$2=GRID!$B$1:$BI$1)*(КАЛЕНДАРЬ!$AD28=GRID!$B$3:$BI$3), 0))*(1-GRID!$B$69),0))</f>
        <v>41700</v>
      </c>
      <c r="Q239" s="49" t="e">
        <f t="array" ref="Q239">IF($I$2="Открытый тариф",
INDEX(GRID!$B$4:$BI$14,MATCH(Q$7,GRID!$A$4:$A$14,0),MATCH(1,($U$2=GRID!$B$1:$BI$1)*(КАЛЕНДАРЬ!$AD28=GRID!$B$3:$BI$3), 0)),
ROUNDUP(INDEX(GRID!$B$4:$BI$14,MATCH(Q$7,GRID!$A$4:$A$14,0),MATCH(1,($U$2=GRID!$B$1:$BI$1)*(КАЛЕНДАРЬ!$AD28=GRID!$B$3:$BI$3),0))*(1-GRID!$B$69),0))</f>
        <v>#N/A</v>
      </c>
      <c r="R239" s="49" t="e">
        <f t="array" ref="R239">IF($I$2="Открытый тариф",
INDEX(GRID!$B$17:$BI$27,MATCH(Q$7,GRID!$A$17:$A$27,0),MATCH(1,($U$2=GRID!$B$1:$BI$1)*(КАЛЕНДАРЬ!$AD28=GRID!$B$3:$BI$3), 0)),
ROUNDUP(INDEX(GRID!$B$17:$BI$27,MATCH(Q$7,GRID!$A$17:$A$27,0),MATCH(1,($U$2=GRID!$B$1:$BI$1)*(КАЛЕНДАРЬ!$AD28=GRID!$B$3:$BI$3), 0))*(1-GRID!$B$69),0))</f>
        <v>#N/A</v>
      </c>
      <c r="S239" s="49" t="e">
        <f t="array" ref="S239">IF($I$2="Открытый тариф",
INDEX(GRID!$B$4:$BI$14,MATCH(S$7,GRID!$A$4:$A$14,0),MATCH(1,($U$2=GRID!$B$1:$BI$1)*(КАЛЕНДАРЬ!$AD28=GRID!$B$3:$BI$3), 0)),
ROUNDUP(INDEX(GRID!$B$4:$BI$14,MATCH(S$7,GRID!$A$4:$A$14,0),MATCH(1,($U$2=GRID!$B$1:$BI$1)*(КАЛЕНДАРЬ!$AD28=GRID!$B$3:$BI$3),0))*(1-GRID!$B$69),0))</f>
        <v>#N/A</v>
      </c>
      <c r="T239" s="49" t="e">
        <f t="array" ref="T239">IF($I$2="Открытый тариф",
INDEX(GRID!$B$17:$BI$27,MATCH(S$7,GRID!$A$17:$A$27,0),MATCH(1,($U$2=GRID!$B$1:$BI$1)*(КАЛЕНДАРЬ!$AD28=GRID!$B$3:$BI$3), 0)),
ROUNDUP(INDEX(GRID!$B$17:$BI$27,MATCH(S$7,GRID!$A$17:$A$27,0),MATCH(1,($U$2=GRID!$B$1:$BI$1)*(КАЛЕНДАРЬ!$AD28=GRID!$B$3:$BI$3), 0))*(1-GRID!$B$69),0))</f>
        <v>#N/A</v>
      </c>
      <c r="U239" s="49">
        <f t="array" ref="U239">IF($I$2="Открытый тариф",
INDEX(GRID!$B$4:$BI$14,MATCH(U$7,GRID!$A$4:$A$14,0),MATCH(1,($U$2=GRID!$B$1:$BI$1)*(КАЛЕНДАРЬ!$AD28=GRID!$B$3:$BI$3), 0)),
ROUNDUP(INDEX(GRID!$B$4:$BI$14,MATCH(U$7,GRID!$A$4:$A$14,0),MATCH(1,($U$2=GRID!$B$1:$BI$1)*(КАЛЕНДАРЬ!$AD28=GRID!$B$3:$BI$3),0))*(1-GRID!$B$69),0))</f>
        <v>61000</v>
      </c>
      <c r="V239" s="49">
        <f t="array" ref="V239">IF($I$2="Открытый тариф",
INDEX(GRID!$B$17:$BI$27,MATCH(U$7,GRID!$A$17:$A$27,0),MATCH(1,($U$2=GRID!$B$1:$BI$1)*(КАЛЕНДАРЬ!$AD28=GRID!$B$3:$BI$3), 0)),
ROUNDUP(INDEX(GRID!$B$17:$BI$27,MATCH(U$7,GRID!$A$17:$A$27,0),MATCH(1,($U$2=GRID!$B$1:$BI$1)*(КАЛЕНДАРЬ!$AD28=GRID!$B$3:$BI$3), 0))*(1-GRID!$B$69),0))</f>
        <v>63500</v>
      </c>
      <c r="W239" s="49">
        <f t="array" ref="W239">IF($I$2="Открытый тариф",
INDEX(GRID!$B$4:$BI$14,MATCH(W$7,GRID!$A$4:$A$14,0),MATCH(1,($U$2=GRID!$B$1:$BI$1)*(КАЛЕНДАРЬ!$AD28=GRID!$B$3:$BI$3), 0)),
ROUNDUP(INDEX(GRID!$B$4:$BI$14,MATCH(W$7,GRID!$A$4:$A$14,0),MATCH(1,($U$2=GRID!$B$1:$BI$1)*(КАЛЕНДАРЬ!$AD28=GRID!$B$3:$BI$3),0))*(1-GRID!$B$69),0))</f>
        <v>241000</v>
      </c>
      <c r="X239" s="49">
        <f t="array" ref="X239">IF($I$2="Открытый тариф",
INDEX(GRID!$B$17:$BI$27,MATCH(W$7,GRID!$A$17:$A$27,0),MATCH(1,($U$2=GRID!$B$1:$BI$1)*(КАЛЕНДАРЬ!$AD28=GRID!$B$3:$BI$3), 0)),
ROUNDUP(INDEX(GRID!$B$17:$BI$27,MATCH(W$7,GRID!$A$17:$A$27,0),MATCH(1,($U$2=GRID!$B$1:$BI$1)*(КАЛЕНДАРЬ!$AD28=GRID!$B$3:$BI$3), 0))*(1-GRID!$B$69),0))</f>
        <v>243500</v>
      </c>
    </row>
    <row r="240" spans="1:24" ht="12.75" hidden="1" customHeight="1" x14ac:dyDescent="0.2">
      <c r="A240" s="117" t="s">
        <v>42</v>
      </c>
      <c r="B240" s="117">
        <v>26</v>
      </c>
      <c r="C240" s="47" cm="1">
        <f t="array" ref="C240">IF($I$2="Открытый тариф",
INDEX(GRID!$B$4:$BI$14,MATCH(C$7,GRID!$A$4:$A$14,0),MATCH(1,($U$2=GRID!$B$1:$BI$1)*(КАЛЕНДАРЬ!$AD29=GRID!$B$3:$BI$3), 0)),
ROUNDUP(INDEX(GRID!$B$4:$BI$14,MATCH(C$7,GRID!$A$4:$A$14,0),MATCH(1,($U$2=GRID!$B$1:$BI$1)*(КАЛЕНДАРЬ!$AD29=GRID!$B$3:$BI$3),0))*(1-GRID!$B$69),0))</f>
        <v>19000</v>
      </c>
      <c r="D240" s="48">
        <f t="array" ref="D240">IF($I$2="Открытый тариф",
INDEX(GRID!$B$17:$BI$27,MATCH(C$7,GRID!$A$17:$A$27,0),MATCH(1,($U$2=GRID!$B$1:$BI$1)*(КАЛЕНДАРЬ!$AD29=GRID!$B$3:$BI$3), 0)),
ROUNDUP(INDEX(GRID!$B$17:$BI$27,MATCH(C$7,GRID!$A$17:$A$27,0),MATCH(1,($U$2=GRID!$B$1:$BI$1)*(КАЛЕНДАРЬ!$AD29=GRID!$B$3:$BI$3), 0))*(1-GRID!$B$69),0))</f>
        <v>21500</v>
      </c>
      <c r="E240" s="47">
        <f t="array" ref="E240">IF($I$2="Открытый тариф",
INDEX(GRID!$B$4:$BI$14,MATCH(E$7,GRID!$A$4:$A$14,0),MATCH(1,($U$2=GRID!$B$1:$BI$1)*(КАЛЕНДАРЬ!$AD29=GRID!$B$3:$BI$3), 0)),
ROUNDUP(INDEX(GRID!$B$4:$BI$14,MATCH(E$7,GRID!$A$4:$A$14,0),MATCH(1,($U$2=GRID!$B$1:$BI$1)*(КАЛЕНДАРЬ!$AD29=GRID!$B$3:$BI$3),0))*(1-GRID!$B$69),0))</f>
        <v>20900</v>
      </c>
      <c r="F240" s="48">
        <f t="array" ref="F240">IF($I$2="Открытый тариф",
INDEX(GRID!$B$17:$BI$27,MATCH(E$7,GRID!$A$17:$A$27,0),MATCH(1,($U$2=GRID!$B$1:$BI$1)*(КАЛЕНДАРЬ!$AD29=GRID!$B$3:$BI$3), 0)),
ROUNDUP(INDEX(GRID!$B$17:$BI$27,MATCH(E$7,GRID!$A$17:$A$27,0),MATCH(1,($U$2=GRID!$B$1:$BI$1)*(КАЛЕНДАРЬ!$AD29=GRID!$B$3:$BI$3), 0))*(1-GRID!$B$69),0))</f>
        <v>23400</v>
      </c>
      <c r="G240" s="47" t="e">
        <f t="array" ref="G240">IF($I$2="Открытый тариф",
INDEX(GRID!$B$4:$BI$14,MATCH(G$7,GRID!$A$4:$A$14,0),MATCH(1,($U$2=GRID!$B$1:$BI$1)*(КАЛЕНДАРЬ!$AD29=GRID!$B$3:$BI$3), 0)),
ROUNDUP(INDEX(GRID!$B$4:$BI$14,MATCH(G$7,GRID!$A$4:$A$14,0),MATCH(1,($U$2=GRID!$B$1:$BI$1)*(КАЛЕНДАРЬ!$AD29=GRID!$B$3:$BI$3),0))*(1-GRID!$B$69),0))</f>
        <v>#N/A</v>
      </c>
      <c r="H240" s="48" t="e">
        <f t="array" ref="H240">IF($I$2="Открытый тариф",
INDEX(GRID!$B$17:$BI$27,MATCH(G$7,GRID!$A$17:$A$27,0),MATCH(1,($U$2=GRID!$B$1:$BI$1)*(КАЛЕНДАРЬ!$AD29=GRID!$B$3:$BI$3), 0)),
ROUNDUP(INDEX(GRID!$B$17:$BI$27,MATCH(G$7,GRID!$A$17:$A$27,0),MATCH(1,($U$2=GRID!$B$1:$BI$1)*(КАЛЕНДАРЬ!$AD29=GRID!$B$3:$BI$3), 0))*(1-GRID!$B$69),0))</f>
        <v>#N/A</v>
      </c>
      <c r="I240" s="47" t="e">
        <f t="array" ref="I240">IF($I$2="Открытый тариф",
INDEX(GRID!$B$4:$BI$14,MATCH(I$7,GRID!$A$4:$A$14,0),MATCH(1,($U$2=GRID!$B$1:$BI$1)*(КАЛЕНДАРЬ!$AD29=GRID!$B$3:$BI$3), 0)),
ROUNDUP(INDEX(GRID!$B$4:$BI$14,MATCH(I$7,GRID!$A$4:$A$14,0),MATCH(1,($U$2=GRID!$B$1:$BI$1)*(КАЛЕНДАРЬ!$AD29=GRID!$B$3:$BI$3),0))*(1-GRID!$B$69),0))</f>
        <v>#N/A</v>
      </c>
      <c r="J240" s="48" t="e">
        <f t="array" ref="J240">IF($I$2="Открытый тариф",
INDEX(GRID!$B$17:$BI$27,MATCH(I$7,GRID!$A$17:$A$27,0),MATCH(1,($U$2=GRID!$B$1:$BI$1)*(КАЛЕНДАРЬ!$AD29=GRID!$B$3:$BI$3), 0)),
ROUNDUP(INDEX(GRID!$B$17:$BI$27,MATCH(I$7,GRID!$A$17:$A$27,0),MATCH(1,($U$2=GRID!$B$1:$BI$1)*(КАЛЕНДАРЬ!$AD29=GRID!$B$3:$BI$3), 0))*(1-GRID!$B$69),0))</f>
        <v>#N/A</v>
      </c>
      <c r="K240" s="47">
        <f t="array" ref="K240">IF($I$2="Открытый тариф",
INDEX(GRID!$B$4:$BI$14,MATCH(K$7,GRID!$A$4:$A$14,0),MATCH(1,($U$2=GRID!$B$1:$BI$1)*(КАЛЕНДАРЬ!$AD29=GRID!$B$3:$BI$3), 0)),
ROUNDUP(INDEX(GRID!$B$4:$BI$14,MATCH(K$7,GRID!$A$4:$A$14,0),MATCH(1,($U$2=GRID!$B$1:$BI$1)*(КАЛЕНДАРЬ!$AD29=GRID!$B$3:$BI$3),0))*(1-GRID!$B$69),0))</f>
        <v>27600</v>
      </c>
      <c r="L240" s="48">
        <f t="array" ref="L240">IF($I$2="Открытый тариф",
INDEX(GRID!$B$17:$BI$27,MATCH(K$7,GRID!$A$17:$A$27,0),MATCH(1,($U$2=GRID!$B$1:$BI$1)*(КАЛЕНДАРЬ!$AD29=GRID!$B$3:$BI$3), 0)),
ROUNDUP(INDEX(GRID!$B$17:$BI$27,MATCH(K$7,GRID!$A$17:$A$27,0),MATCH(1,($U$2=GRID!$B$1:$BI$1)*(КАЛЕНДАРЬ!$AD29=GRID!$B$3:$BI$3), 0))*(1-GRID!$B$69),0))</f>
        <v>30100</v>
      </c>
      <c r="M240" s="47">
        <f t="array" ref="M240">IF($I$2="Открытый тариф",
INDEX(GRID!$B$4:$BI$14,MATCH(M$7,GRID!$A$4:$A$14,0),MATCH(1,($U$2=GRID!$B$1:$BI$1)*(КАЛЕНДАРЬ!$AD29=GRID!$B$3:$BI$3), 0)),
ROUNDUP(INDEX(GRID!$B$4:$BI$14,MATCH(M$7,GRID!$A$4:$A$14,0),MATCH(1,($U$2=GRID!$B$1:$BI$1)*(КАЛЕНДАРЬ!$AD29=GRID!$B$3:$BI$3),0))*(1-GRID!$B$69),0))</f>
        <v>30300</v>
      </c>
      <c r="N240" s="48">
        <f t="array" ref="N240">IF($I$2="Открытый тариф",
INDEX(GRID!$B$17:$BI$27,MATCH(M$7,GRID!$A$17:$A$27,0),MATCH(1,($U$2=GRID!$B$1:$BI$1)*(КАЛЕНДАРЬ!$AD29=GRID!$B$3:$BI$3), 0)),
ROUNDUP(INDEX(GRID!$B$17:$BI$27,MATCH(M$7,GRID!$A$17:$A$27,0),MATCH(1,($U$2=GRID!$B$1:$BI$1)*(КАЛЕНДАРЬ!$AD29=GRID!$B$3:$BI$3), 0))*(1-GRID!$B$69),0))</f>
        <v>32800</v>
      </c>
      <c r="O240" s="49">
        <f t="array" ref="O240">IF($I$2="Открытый тариф",
INDEX(GRID!$B$4:$BI$14,MATCH(O$7,GRID!$A$4:$A$14,0),MATCH(1,($U$2=GRID!$B$1:$BI$1)*(КАЛЕНДАРЬ!$AD29=GRID!$B$3:$BI$3), 0)),
ROUNDUP(INDEX(GRID!$B$4:$BI$14,MATCH(O$7,GRID!$A$4:$A$14,0),MATCH(1,($U$2=GRID!$B$1:$BI$1)*(КАЛЕНДАРЬ!$AD29=GRID!$B$3:$BI$3),0))*(1-GRID!$B$69),0))</f>
        <v>37300</v>
      </c>
      <c r="P240" s="49">
        <f t="array" ref="P240">IF($I$2="Открытый тариф",
INDEX(GRID!$B$17:$BI$27,MATCH(O$7,GRID!$A$17:$A$27,0),MATCH(1,($U$2=GRID!$B$1:$BI$1)*(КАЛЕНДАРЬ!$AD29=GRID!$B$3:$BI$3), 0)),
ROUNDUP(INDEX(GRID!$B$17:$BI$27,MATCH(O$7,GRID!$A$17:$A$27,0),MATCH(1,($U$2=GRID!$B$1:$BI$1)*(КАЛЕНДАРЬ!$AD29=GRID!$B$3:$BI$3), 0))*(1-GRID!$B$69),0))</f>
        <v>39800</v>
      </c>
      <c r="Q240" s="49" t="e">
        <f t="array" ref="Q240">IF($I$2="Открытый тариф",
INDEX(GRID!$B$4:$BI$14,MATCH(Q$7,GRID!$A$4:$A$14,0),MATCH(1,($U$2=GRID!$B$1:$BI$1)*(КАЛЕНДАРЬ!$AD29=GRID!$B$3:$BI$3), 0)),
ROUNDUP(INDEX(GRID!$B$4:$BI$14,MATCH(Q$7,GRID!$A$4:$A$14,0),MATCH(1,($U$2=GRID!$B$1:$BI$1)*(КАЛЕНДАРЬ!$AD29=GRID!$B$3:$BI$3),0))*(1-GRID!$B$69),0))</f>
        <v>#N/A</v>
      </c>
      <c r="R240" s="49" t="e">
        <f t="array" ref="R240">IF($I$2="Открытый тариф",
INDEX(GRID!$B$17:$BI$27,MATCH(Q$7,GRID!$A$17:$A$27,0),MATCH(1,($U$2=GRID!$B$1:$BI$1)*(КАЛЕНДАРЬ!$AD29=GRID!$B$3:$BI$3), 0)),
ROUNDUP(INDEX(GRID!$B$17:$BI$27,MATCH(Q$7,GRID!$A$17:$A$27,0),MATCH(1,($U$2=GRID!$B$1:$BI$1)*(КАЛЕНДАРЬ!$AD29=GRID!$B$3:$BI$3), 0))*(1-GRID!$B$69),0))</f>
        <v>#N/A</v>
      </c>
      <c r="S240" s="49" t="e">
        <f t="array" ref="S240">IF($I$2="Открытый тариф",
INDEX(GRID!$B$4:$BI$14,MATCH(S$7,GRID!$A$4:$A$14,0),MATCH(1,($U$2=GRID!$B$1:$BI$1)*(КАЛЕНДАРЬ!$AD29=GRID!$B$3:$BI$3), 0)),
ROUNDUP(INDEX(GRID!$B$4:$BI$14,MATCH(S$7,GRID!$A$4:$A$14,0),MATCH(1,($U$2=GRID!$B$1:$BI$1)*(КАЛЕНДАРЬ!$AD29=GRID!$B$3:$BI$3),0))*(1-GRID!$B$69),0))</f>
        <v>#N/A</v>
      </c>
      <c r="T240" s="49" t="e">
        <f t="array" ref="T240">IF($I$2="Открытый тариф",
INDEX(GRID!$B$17:$BI$27,MATCH(S$7,GRID!$A$17:$A$27,0),MATCH(1,($U$2=GRID!$B$1:$BI$1)*(КАЛЕНДАРЬ!$AD29=GRID!$B$3:$BI$3), 0)),
ROUNDUP(INDEX(GRID!$B$17:$BI$27,MATCH(S$7,GRID!$A$17:$A$27,0),MATCH(1,($U$2=GRID!$B$1:$BI$1)*(КАЛЕНДАРЬ!$AD29=GRID!$B$3:$BI$3), 0))*(1-GRID!$B$69),0))</f>
        <v>#N/A</v>
      </c>
      <c r="U240" s="49">
        <f t="array" ref="U240">IF($I$2="Открытый тариф",
INDEX(GRID!$B$4:$BI$14,MATCH(U$7,GRID!$A$4:$A$14,0),MATCH(1,($U$2=GRID!$B$1:$BI$1)*(КАЛЕНДАРЬ!$AD29=GRID!$B$3:$BI$3), 0)),
ROUNDUP(INDEX(GRID!$B$4:$BI$14,MATCH(U$7,GRID!$A$4:$A$14,0),MATCH(1,($U$2=GRID!$B$1:$BI$1)*(КАЛЕНДАРЬ!$AD29=GRID!$B$3:$BI$3),0))*(1-GRID!$B$69),0))</f>
        <v>58000</v>
      </c>
      <c r="V240" s="49">
        <f t="array" ref="V240">IF($I$2="Открытый тариф",
INDEX(GRID!$B$17:$BI$27,MATCH(U$7,GRID!$A$17:$A$27,0),MATCH(1,($U$2=GRID!$B$1:$BI$1)*(КАЛЕНДАРЬ!$AD29=GRID!$B$3:$BI$3), 0)),
ROUNDUP(INDEX(GRID!$B$17:$BI$27,MATCH(U$7,GRID!$A$17:$A$27,0),MATCH(1,($U$2=GRID!$B$1:$BI$1)*(КАЛЕНДАРЬ!$AD29=GRID!$B$3:$BI$3), 0))*(1-GRID!$B$69),0))</f>
        <v>60500</v>
      </c>
      <c r="W240" s="49">
        <f t="array" ref="W240">IF($I$2="Открытый тариф",
INDEX(GRID!$B$4:$BI$14,MATCH(W$7,GRID!$A$4:$A$14,0),MATCH(1,($U$2=GRID!$B$1:$BI$1)*(КАЛЕНДАРЬ!$AD29=GRID!$B$3:$BI$3), 0)),
ROUNDUP(INDEX(GRID!$B$4:$BI$14,MATCH(W$7,GRID!$A$4:$A$14,0),MATCH(1,($U$2=GRID!$B$1:$BI$1)*(КАЛЕНДАРЬ!$AD29=GRID!$B$3:$BI$3),0))*(1-GRID!$B$69),0))</f>
        <v>232000</v>
      </c>
      <c r="X240" s="49">
        <f t="array" ref="X240">IF($I$2="Открытый тариф",
INDEX(GRID!$B$17:$BI$27,MATCH(W$7,GRID!$A$17:$A$27,0),MATCH(1,($U$2=GRID!$B$1:$BI$1)*(КАЛЕНДАРЬ!$AD29=GRID!$B$3:$BI$3), 0)),
ROUNDUP(INDEX(GRID!$B$17:$BI$27,MATCH(W$7,GRID!$A$17:$A$27,0),MATCH(1,($U$2=GRID!$B$1:$BI$1)*(КАЛЕНДАРЬ!$AD29=GRID!$B$3:$BI$3), 0))*(1-GRID!$B$69),0))</f>
        <v>234500</v>
      </c>
    </row>
    <row r="241" spans="1:24" ht="12.75" hidden="1" customHeight="1" x14ac:dyDescent="0.2">
      <c r="A241" s="117" t="s">
        <v>43</v>
      </c>
      <c r="B241" s="117">
        <v>27</v>
      </c>
      <c r="C241" s="47" cm="1">
        <f t="array" ref="C241">IF($I$2="Открытый тариф",
INDEX(GRID!$B$4:$BI$14,MATCH(C$7,GRID!$A$4:$A$14,0),MATCH(1,($U$2=GRID!$B$1:$BI$1)*(КАЛЕНДАРЬ!$AD30=GRID!$B$3:$BI$3), 0)),
ROUNDUP(INDEX(GRID!$B$4:$BI$14,MATCH(C$7,GRID!$A$4:$A$14,0),MATCH(1,($U$2=GRID!$B$1:$BI$1)*(КАЛЕНДАРЬ!$AD30=GRID!$B$3:$BI$3),0))*(1-GRID!$B$69),0))</f>
        <v>19000</v>
      </c>
      <c r="D241" s="48">
        <f t="array" ref="D241">IF($I$2="Открытый тариф",
INDEX(GRID!$B$17:$BI$27,MATCH(C$7,GRID!$A$17:$A$27,0),MATCH(1,($U$2=GRID!$B$1:$BI$1)*(КАЛЕНДАРЬ!$AD30=GRID!$B$3:$BI$3), 0)),
ROUNDUP(INDEX(GRID!$B$17:$BI$27,MATCH(C$7,GRID!$A$17:$A$27,0),MATCH(1,($U$2=GRID!$B$1:$BI$1)*(КАЛЕНДАРЬ!$AD30=GRID!$B$3:$BI$3), 0))*(1-GRID!$B$69),0))</f>
        <v>21500</v>
      </c>
      <c r="E241" s="47">
        <f t="array" ref="E241">IF($I$2="Открытый тариф",
INDEX(GRID!$B$4:$BI$14,MATCH(E$7,GRID!$A$4:$A$14,0),MATCH(1,($U$2=GRID!$B$1:$BI$1)*(КАЛЕНДАРЬ!$AD30=GRID!$B$3:$BI$3), 0)),
ROUNDUP(INDEX(GRID!$B$4:$BI$14,MATCH(E$7,GRID!$A$4:$A$14,0),MATCH(1,($U$2=GRID!$B$1:$BI$1)*(КАЛЕНДАРЬ!$AD30=GRID!$B$3:$BI$3),0))*(1-GRID!$B$69),0))</f>
        <v>20900</v>
      </c>
      <c r="F241" s="48">
        <f t="array" ref="F241">IF($I$2="Открытый тариф",
INDEX(GRID!$B$17:$BI$27,MATCH(E$7,GRID!$A$17:$A$27,0),MATCH(1,($U$2=GRID!$B$1:$BI$1)*(КАЛЕНДАРЬ!$AD30=GRID!$B$3:$BI$3), 0)),
ROUNDUP(INDEX(GRID!$B$17:$BI$27,MATCH(E$7,GRID!$A$17:$A$27,0),MATCH(1,($U$2=GRID!$B$1:$BI$1)*(КАЛЕНДАРЬ!$AD30=GRID!$B$3:$BI$3), 0))*(1-GRID!$B$69),0))</f>
        <v>23400</v>
      </c>
      <c r="G241" s="47" t="e">
        <f t="array" ref="G241">IF($I$2="Открытый тариф",
INDEX(GRID!$B$4:$BI$14,MATCH(G$7,GRID!$A$4:$A$14,0),MATCH(1,($U$2=GRID!$B$1:$BI$1)*(КАЛЕНДАРЬ!$AD30=GRID!$B$3:$BI$3), 0)),
ROUNDUP(INDEX(GRID!$B$4:$BI$14,MATCH(G$7,GRID!$A$4:$A$14,0),MATCH(1,($U$2=GRID!$B$1:$BI$1)*(КАЛЕНДАРЬ!$AD30=GRID!$B$3:$BI$3),0))*(1-GRID!$B$69),0))</f>
        <v>#N/A</v>
      </c>
      <c r="H241" s="48" t="e">
        <f t="array" ref="H241">IF($I$2="Открытый тариф",
INDEX(GRID!$B$17:$BI$27,MATCH(G$7,GRID!$A$17:$A$27,0),MATCH(1,($U$2=GRID!$B$1:$BI$1)*(КАЛЕНДАРЬ!$AD30=GRID!$B$3:$BI$3), 0)),
ROUNDUP(INDEX(GRID!$B$17:$BI$27,MATCH(G$7,GRID!$A$17:$A$27,0),MATCH(1,($U$2=GRID!$B$1:$BI$1)*(КАЛЕНДАРЬ!$AD30=GRID!$B$3:$BI$3), 0))*(1-GRID!$B$69),0))</f>
        <v>#N/A</v>
      </c>
      <c r="I241" s="47" t="e">
        <f t="array" ref="I241">IF($I$2="Открытый тариф",
INDEX(GRID!$B$4:$BI$14,MATCH(I$7,GRID!$A$4:$A$14,0),MATCH(1,($U$2=GRID!$B$1:$BI$1)*(КАЛЕНДАРЬ!$AD30=GRID!$B$3:$BI$3), 0)),
ROUNDUP(INDEX(GRID!$B$4:$BI$14,MATCH(I$7,GRID!$A$4:$A$14,0),MATCH(1,($U$2=GRID!$B$1:$BI$1)*(КАЛЕНДАРЬ!$AD30=GRID!$B$3:$BI$3),0))*(1-GRID!$B$69),0))</f>
        <v>#N/A</v>
      </c>
      <c r="J241" s="48" t="e">
        <f t="array" ref="J241">IF($I$2="Открытый тариф",
INDEX(GRID!$B$17:$BI$27,MATCH(I$7,GRID!$A$17:$A$27,0),MATCH(1,($U$2=GRID!$B$1:$BI$1)*(КАЛЕНДАРЬ!$AD30=GRID!$B$3:$BI$3), 0)),
ROUNDUP(INDEX(GRID!$B$17:$BI$27,MATCH(I$7,GRID!$A$17:$A$27,0),MATCH(1,($U$2=GRID!$B$1:$BI$1)*(КАЛЕНДАРЬ!$AD30=GRID!$B$3:$BI$3), 0))*(1-GRID!$B$69),0))</f>
        <v>#N/A</v>
      </c>
      <c r="K241" s="47">
        <f t="array" ref="K241">IF($I$2="Открытый тариф",
INDEX(GRID!$B$4:$BI$14,MATCH(K$7,GRID!$A$4:$A$14,0),MATCH(1,($U$2=GRID!$B$1:$BI$1)*(КАЛЕНДАРЬ!$AD30=GRID!$B$3:$BI$3), 0)),
ROUNDUP(INDEX(GRID!$B$4:$BI$14,MATCH(K$7,GRID!$A$4:$A$14,0),MATCH(1,($U$2=GRID!$B$1:$BI$1)*(КАЛЕНДАРЬ!$AD30=GRID!$B$3:$BI$3),0))*(1-GRID!$B$69),0))</f>
        <v>27600</v>
      </c>
      <c r="L241" s="48">
        <f t="array" ref="L241">IF($I$2="Открытый тариф",
INDEX(GRID!$B$17:$BI$27,MATCH(K$7,GRID!$A$17:$A$27,0),MATCH(1,($U$2=GRID!$B$1:$BI$1)*(КАЛЕНДАРЬ!$AD30=GRID!$B$3:$BI$3), 0)),
ROUNDUP(INDEX(GRID!$B$17:$BI$27,MATCH(K$7,GRID!$A$17:$A$27,0),MATCH(1,($U$2=GRID!$B$1:$BI$1)*(КАЛЕНДАРЬ!$AD30=GRID!$B$3:$BI$3), 0))*(1-GRID!$B$69),0))</f>
        <v>30100</v>
      </c>
      <c r="M241" s="47">
        <f t="array" ref="M241">IF($I$2="Открытый тариф",
INDEX(GRID!$B$4:$BI$14,MATCH(M$7,GRID!$A$4:$A$14,0),MATCH(1,($U$2=GRID!$B$1:$BI$1)*(КАЛЕНДАРЬ!$AD30=GRID!$B$3:$BI$3), 0)),
ROUNDUP(INDEX(GRID!$B$4:$BI$14,MATCH(M$7,GRID!$A$4:$A$14,0),MATCH(1,($U$2=GRID!$B$1:$BI$1)*(КАЛЕНДАРЬ!$AD30=GRID!$B$3:$BI$3),0))*(1-GRID!$B$69),0))</f>
        <v>30300</v>
      </c>
      <c r="N241" s="48">
        <f t="array" ref="N241">IF($I$2="Открытый тариф",
INDEX(GRID!$B$17:$BI$27,MATCH(M$7,GRID!$A$17:$A$27,0),MATCH(1,($U$2=GRID!$B$1:$BI$1)*(КАЛЕНДАРЬ!$AD30=GRID!$B$3:$BI$3), 0)),
ROUNDUP(INDEX(GRID!$B$17:$BI$27,MATCH(M$7,GRID!$A$17:$A$27,0),MATCH(1,($U$2=GRID!$B$1:$BI$1)*(КАЛЕНДАРЬ!$AD30=GRID!$B$3:$BI$3), 0))*(1-GRID!$B$69),0))</f>
        <v>32800</v>
      </c>
      <c r="O241" s="49">
        <f t="array" ref="O241">IF($I$2="Открытый тариф",
INDEX(GRID!$B$4:$BI$14,MATCH(O$7,GRID!$A$4:$A$14,0),MATCH(1,($U$2=GRID!$B$1:$BI$1)*(КАЛЕНДАРЬ!$AD30=GRID!$B$3:$BI$3), 0)),
ROUNDUP(INDEX(GRID!$B$4:$BI$14,MATCH(O$7,GRID!$A$4:$A$14,0),MATCH(1,($U$2=GRID!$B$1:$BI$1)*(КАЛЕНДАРЬ!$AD30=GRID!$B$3:$BI$3),0))*(1-GRID!$B$69),0))</f>
        <v>37300</v>
      </c>
      <c r="P241" s="49">
        <f t="array" ref="P241">IF($I$2="Открытый тариф",
INDEX(GRID!$B$17:$BI$27,MATCH(O$7,GRID!$A$17:$A$27,0),MATCH(1,($U$2=GRID!$B$1:$BI$1)*(КАЛЕНДАРЬ!$AD30=GRID!$B$3:$BI$3), 0)),
ROUNDUP(INDEX(GRID!$B$17:$BI$27,MATCH(O$7,GRID!$A$17:$A$27,0),MATCH(1,($U$2=GRID!$B$1:$BI$1)*(КАЛЕНДАРЬ!$AD30=GRID!$B$3:$BI$3), 0))*(1-GRID!$B$69),0))</f>
        <v>39800</v>
      </c>
      <c r="Q241" s="49" t="e">
        <f t="array" ref="Q241">IF($I$2="Открытый тариф",
INDEX(GRID!$B$4:$BI$14,MATCH(Q$7,GRID!$A$4:$A$14,0),MATCH(1,($U$2=GRID!$B$1:$BI$1)*(КАЛЕНДАРЬ!$AD30=GRID!$B$3:$BI$3), 0)),
ROUNDUP(INDEX(GRID!$B$4:$BI$14,MATCH(Q$7,GRID!$A$4:$A$14,0),MATCH(1,($U$2=GRID!$B$1:$BI$1)*(КАЛЕНДАРЬ!$AD30=GRID!$B$3:$BI$3),0))*(1-GRID!$B$69),0))</f>
        <v>#N/A</v>
      </c>
      <c r="R241" s="49" t="e">
        <f t="array" ref="R241">IF($I$2="Открытый тариф",
INDEX(GRID!$B$17:$BI$27,MATCH(Q$7,GRID!$A$17:$A$27,0),MATCH(1,($U$2=GRID!$B$1:$BI$1)*(КАЛЕНДАРЬ!$AD30=GRID!$B$3:$BI$3), 0)),
ROUNDUP(INDEX(GRID!$B$17:$BI$27,MATCH(Q$7,GRID!$A$17:$A$27,0),MATCH(1,($U$2=GRID!$B$1:$BI$1)*(КАЛЕНДАРЬ!$AD30=GRID!$B$3:$BI$3), 0))*(1-GRID!$B$69),0))</f>
        <v>#N/A</v>
      </c>
      <c r="S241" s="49" t="e">
        <f t="array" ref="S241">IF($I$2="Открытый тариф",
INDEX(GRID!$B$4:$BI$14,MATCH(S$7,GRID!$A$4:$A$14,0),MATCH(1,($U$2=GRID!$B$1:$BI$1)*(КАЛЕНДАРЬ!$AD30=GRID!$B$3:$BI$3), 0)),
ROUNDUP(INDEX(GRID!$B$4:$BI$14,MATCH(S$7,GRID!$A$4:$A$14,0),MATCH(1,($U$2=GRID!$B$1:$BI$1)*(КАЛЕНДАРЬ!$AD30=GRID!$B$3:$BI$3),0))*(1-GRID!$B$69),0))</f>
        <v>#N/A</v>
      </c>
      <c r="T241" s="49" t="e">
        <f t="array" ref="T241">IF($I$2="Открытый тариф",
INDEX(GRID!$B$17:$BI$27,MATCH(S$7,GRID!$A$17:$A$27,0),MATCH(1,($U$2=GRID!$B$1:$BI$1)*(КАЛЕНДАРЬ!$AD30=GRID!$B$3:$BI$3), 0)),
ROUNDUP(INDEX(GRID!$B$17:$BI$27,MATCH(S$7,GRID!$A$17:$A$27,0),MATCH(1,($U$2=GRID!$B$1:$BI$1)*(КАЛЕНДАРЬ!$AD30=GRID!$B$3:$BI$3), 0))*(1-GRID!$B$69),0))</f>
        <v>#N/A</v>
      </c>
      <c r="U241" s="49">
        <f t="array" ref="U241">IF($I$2="Открытый тариф",
INDEX(GRID!$B$4:$BI$14,MATCH(U$7,GRID!$A$4:$A$14,0),MATCH(1,($U$2=GRID!$B$1:$BI$1)*(КАЛЕНДАРЬ!$AD30=GRID!$B$3:$BI$3), 0)),
ROUNDUP(INDEX(GRID!$B$4:$BI$14,MATCH(U$7,GRID!$A$4:$A$14,0),MATCH(1,($U$2=GRID!$B$1:$BI$1)*(КАЛЕНДАРЬ!$AD30=GRID!$B$3:$BI$3),0))*(1-GRID!$B$69),0))</f>
        <v>58000</v>
      </c>
      <c r="V241" s="49">
        <f t="array" ref="V241">IF($I$2="Открытый тариф",
INDEX(GRID!$B$17:$BI$27,MATCH(U$7,GRID!$A$17:$A$27,0),MATCH(1,($U$2=GRID!$B$1:$BI$1)*(КАЛЕНДАРЬ!$AD30=GRID!$B$3:$BI$3), 0)),
ROUNDUP(INDEX(GRID!$B$17:$BI$27,MATCH(U$7,GRID!$A$17:$A$27,0),MATCH(1,($U$2=GRID!$B$1:$BI$1)*(КАЛЕНДАРЬ!$AD30=GRID!$B$3:$BI$3), 0))*(1-GRID!$B$69),0))</f>
        <v>60500</v>
      </c>
      <c r="W241" s="49">
        <f t="array" ref="W241">IF($I$2="Открытый тариф",
INDEX(GRID!$B$4:$BI$14,MATCH(W$7,GRID!$A$4:$A$14,0),MATCH(1,($U$2=GRID!$B$1:$BI$1)*(КАЛЕНДАРЬ!$AD30=GRID!$B$3:$BI$3), 0)),
ROUNDUP(INDEX(GRID!$B$4:$BI$14,MATCH(W$7,GRID!$A$4:$A$14,0),MATCH(1,($U$2=GRID!$B$1:$BI$1)*(КАЛЕНДАРЬ!$AD30=GRID!$B$3:$BI$3),0))*(1-GRID!$B$69),0))</f>
        <v>232000</v>
      </c>
      <c r="X241" s="49">
        <f t="array" ref="X241">IF($I$2="Открытый тариф",
INDEX(GRID!$B$17:$BI$27,MATCH(W$7,GRID!$A$17:$A$27,0),MATCH(1,($U$2=GRID!$B$1:$BI$1)*(КАЛЕНДАРЬ!$AD30=GRID!$B$3:$BI$3), 0)),
ROUNDUP(INDEX(GRID!$B$17:$BI$27,MATCH(W$7,GRID!$A$17:$A$27,0),MATCH(1,($U$2=GRID!$B$1:$BI$1)*(КАЛЕНДАРЬ!$AD30=GRID!$B$3:$BI$3), 0))*(1-GRID!$B$69),0))</f>
        <v>234500</v>
      </c>
    </row>
    <row r="242" spans="1:24" ht="12.75" hidden="1" customHeight="1" x14ac:dyDescent="0.2">
      <c r="A242" s="117" t="s">
        <v>44</v>
      </c>
      <c r="B242" s="117">
        <v>28</v>
      </c>
      <c r="C242" s="47" cm="1">
        <f t="array" ref="C242">IF($I$2="Открытый тариф",
INDEX(GRID!$B$4:$BI$14,MATCH(C$7,GRID!$A$4:$A$14,0),MATCH(1,($U$2=GRID!$B$1:$BI$1)*(КАЛЕНДАРЬ!$AD31=GRID!$B$3:$BI$3), 0)),
ROUNDUP(INDEX(GRID!$B$4:$BI$14,MATCH(C$7,GRID!$A$4:$A$14,0),MATCH(1,($U$2=GRID!$B$1:$BI$1)*(КАЛЕНДАРЬ!$AD31=GRID!$B$3:$BI$3),0))*(1-GRID!$B$69),0))</f>
        <v>19000</v>
      </c>
      <c r="D242" s="48">
        <f t="array" ref="D242">IF($I$2="Открытый тариф",
INDEX(GRID!$B$17:$BI$27,MATCH(C$7,GRID!$A$17:$A$27,0),MATCH(1,($U$2=GRID!$B$1:$BI$1)*(КАЛЕНДАРЬ!$AD31=GRID!$B$3:$BI$3), 0)),
ROUNDUP(INDEX(GRID!$B$17:$BI$27,MATCH(C$7,GRID!$A$17:$A$27,0),MATCH(1,($U$2=GRID!$B$1:$BI$1)*(КАЛЕНДАРЬ!$AD31=GRID!$B$3:$BI$3), 0))*(1-GRID!$B$69),0))</f>
        <v>21500</v>
      </c>
      <c r="E242" s="47">
        <f t="array" ref="E242">IF($I$2="Открытый тариф",
INDEX(GRID!$B$4:$BI$14,MATCH(E$7,GRID!$A$4:$A$14,0),MATCH(1,($U$2=GRID!$B$1:$BI$1)*(КАЛЕНДАРЬ!$AD31=GRID!$B$3:$BI$3), 0)),
ROUNDUP(INDEX(GRID!$B$4:$BI$14,MATCH(E$7,GRID!$A$4:$A$14,0),MATCH(1,($U$2=GRID!$B$1:$BI$1)*(КАЛЕНДАРЬ!$AD31=GRID!$B$3:$BI$3),0))*(1-GRID!$B$69),0))</f>
        <v>20900</v>
      </c>
      <c r="F242" s="48">
        <f t="array" ref="F242">IF($I$2="Открытый тариф",
INDEX(GRID!$B$17:$BI$27,MATCH(E$7,GRID!$A$17:$A$27,0),MATCH(1,($U$2=GRID!$B$1:$BI$1)*(КАЛЕНДАРЬ!$AD31=GRID!$B$3:$BI$3), 0)),
ROUNDUP(INDEX(GRID!$B$17:$BI$27,MATCH(E$7,GRID!$A$17:$A$27,0),MATCH(1,($U$2=GRID!$B$1:$BI$1)*(КАЛЕНДАРЬ!$AD31=GRID!$B$3:$BI$3), 0))*(1-GRID!$B$69),0))</f>
        <v>23400</v>
      </c>
      <c r="G242" s="47" t="e">
        <f t="array" ref="G242">IF($I$2="Открытый тариф",
INDEX(GRID!$B$4:$BI$14,MATCH(G$7,GRID!$A$4:$A$14,0),MATCH(1,($U$2=GRID!$B$1:$BI$1)*(КАЛЕНДАРЬ!$AD31=GRID!$B$3:$BI$3), 0)),
ROUNDUP(INDEX(GRID!$B$4:$BI$14,MATCH(G$7,GRID!$A$4:$A$14,0),MATCH(1,($U$2=GRID!$B$1:$BI$1)*(КАЛЕНДАРЬ!$AD31=GRID!$B$3:$BI$3),0))*(1-GRID!$B$69),0))</f>
        <v>#N/A</v>
      </c>
      <c r="H242" s="48" t="e">
        <f t="array" ref="H242">IF($I$2="Открытый тариф",
INDEX(GRID!$B$17:$BI$27,MATCH(G$7,GRID!$A$17:$A$27,0),MATCH(1,($U$2=GRID!$B$1:$BI$1)*(КАЛЕНДАРЬ!$AD31=GRID!$B$3:$BI$3), 0)),
ROUNDUP(INDEX(GRID!$B$17:$BI$27,MATCH(G$7,GRID!$A$17:$A$27,0),MATCH(1,($U$2=GRID!$B$1:$BI$1)*(КАЛЕНДАРЬ!$AD31=GRID!$B$3:$BI$3), 0))*(1-GRID!$B$69),0))</f>
        <v>#N/A</v>
      </c>
      <c r="I242" s="47" t="e">
        <f t="array" ref="I242">IF($I$2="Открытый тариф",
INDEX(GRID!$B$4:$BI$14,MATCH(I$7,GRID!$A$4:$A$14,0),MATCH(1,($U$2=GRID!$B$1:$BI$1)*(КАЛЕНДАРЬ!$AD31=GRID!$B$3:$BI$3), 0)),
ROUNDUP(INDEX(GRID!$B$4:$BI$14,MATCH(I$7,GRID!$A$4:$A$14,0),MATCH(1,($U$2=GRID!$B$1:$BI$1)*(КАЛЕНДАРЬ!$AD31=GRID!$B$3:$BI$3),0))*(1-GRID!$B$69),0))</f>
        <v>#N/A</v>
      </c>
      <c r="J242" s="48" t="e">
        <f t="array" ref="J242">IF($I$2="Открытый тариф",
INDEX(GRID!$B$17:$BI$27,MATCH(I$7,GRID!$A$17:$A$27,0),MATCH(1,($U$2=GRID!$B$1:$BI$1)*(КАЛЕНДАРЬ!$AD31=GRID!$B$3:$BI$3), 0)),
ROUNDUP(INDEX(GRID!$B$17:$BI$27,MATCH(I$7,GRID!$A$17:$A$27,0),MATCH(1,($U$2=GRID!$B$1:$BI$1)*(КАЛЕНДАРЬ!$AD31=GRID!$B$3:$BI$3), 0))*(1-GRID!$B$69),0))</f>
        <v>#N/A</v>
      </c>
      <c r="K242" s="47">
        <f t="array" ref="K242">IF($I$2="Открытый тариф",
INDEX(GRID!$B$4:$BI$14,MATCH(K$7,GRID!$A$4:$A$14,0),MATCH(1,($U$2=GRID!$B$1:$BI$1)*(КАЛЕНДАРЬ!$AD31=GRID!$B$3:$BI$3), 0)),
ROUNDUP(INDEX(GRID!$B$4:$BI$14,MATCH(K$7,GRID!$A$4:$A$14,0),MATCH(1,($U$2=GRID!$B$1:$BI$1)*(КАЛЕНДАРЬ!$AD31=GRID!$B$3:$BI$3),0))*(1-GRID!$B$69),0))</f>
        <v>27600</v>
      </c>
      <c r="L242" s="48">
        <f t="array" ref="L242">IF($I$2="Открытый тариф",
INDEX(GRID!$B$17:$BI$27,MATCH(K$7,GRID!$A$17:$A$27,0),MATCH(1,($U$2=GRID!$B$1:$BI$1)*(КАЛЕНДАРЬ!$AD31=GRID!$B$3:$BI$3), 0)),
ROUNDUP(INDEX(GRID!$B$17:$BI$27,MATCH(K$7,GRID!$A$17:$A$27,0),MATCH(1,($U$2=GRID!$B$1:$BI$1)*(КАЛЕНДАРЬ!$AD31=GRID!$B$3:$BI$3), 0))*(1-GRID!$B$69),0))</f>
        <v>30100</v>
      </c>
      <c r="M242" s="47">
        <f t="array" ref="M242">IF($I$2="Открытый тариф",
INDEX(GRID!$B$4:$BI$14,MATCH(M$7,GRID!$A$4:$A$14,0),MATCH(1,($U$2=GRID!$B$1:$BI$1)*(КАЛЕНДАРЬ!$AD31=GRID!$B$3:$BI$3), 0)),
ROUNDUP(INDEX(GRID!$B$4:$BI$14,MATCH(M$7,GRID!$A$4:$A$14,0),MATCH(1,($U$2=GRID!$B$1:$BI$1)*(КАЛЕНДАРЬ!$AD31=GRID!$B$3:$BI$3),0))*(1-GRID!$B$69),0))</f>
        <v>30300</v>
      </c>
      <c r="N242" s="48">
        <f t="array" ref="N242">IF($I$2="Открытый тариф",
INDEX(GRID!$B$17:$BI$27,MATCH(M$7,GRID!$A$17:$A$27,0),MATCH(1,($U$2=GRID!$B$1:$BI$1)*(КАЛЕНДАРЬ!$AD31=GRID!$B$3:$BI$3), 0)),
ROUNDUP(INDEX(GRID!$B$17:$BI$27,MATCH(M$7,GRID!$A$17:$A$27,0),MATCH(1,($U$2=GRID!$B$1:$BI$1)*(КАЛЕНДАРЬ!$AD31=GRID!$B$3:$BI$3), 0))*(1-GRID!$B$69),0))</f>
        <v>32800</v>
      </c>
      <c r="O242" s="49">
        <f t="array" ref="O242">IF($I$2="Открытый тариф",
INDEX(GRID!$B$4:$BI$14,MATCH(O$7,GRID!$A$4:$A$14,0),MATCH(1,($U$2=GRID!$B$1:$BI$1)*(КАЛЕНДАРЬ!$AD31=GRID!$B$3:$BI$3), 0)),
ROUNDUP(INDEX(GRID!$B$4:$BI$14,MATCH(O$7,GRID!$A$4:$A$14,0),MATCH(1,($U$2=GRID!$B$1:$BI$1)*(КАЛЕНДАРЬ!$AD31=GRID!$B$3:$BI$3),0))*(1-GRID!$B$69),0))</f>
        <v>37300</v>
      </c>
      <c r="P242" s="49">
        <f t="array" ref="P242">IF($I$2="Открытый тариф",
INDEX(GRID!$B$17:$BI$27,MATCH(O$7,GRID!$A$17:$A$27,0),MATCH(1,($U$2=GRID!$B$1:$BI$1)*(КАЛЕНДАРЬ!$AD31=GRID!$B$3:$BI$3), 0)),
ROUNDUP(INDEX(GRID!$B$17:$BI$27,MATCH(O$7,GRID!$A$17:$A$27,0),MATCH(1,($U$2=GRID!$B$1:$BI$1)*(КАЛЕНДАРЬ!$AD31=GRID!$B$3:$BI$3), 0))*(1-GRID!$B$69),0))</f>
        <v>39800</v>
      </c>
      <c r="Q242" s="49" t="e">
        <f t="array" ref="Q242">IF($I$2="Открытый тариф",
INDEX(GRID!$B$4:$BI$14,MATCH(Q$7,GRID!$A$4:$A$14,0),MATCH(1,($U$2=GRID!$B$1:$BI$1)*(КАЛЕНДАРЬ!$AD31=GRID!$B$3:$BI$3), 0)),
ROUNDUP(INDEX(GRID!$B$4:$BI$14,MATCH(Q$7,GRID!$A$4:$A$14,0),MATCH(1,($U$2=GRID!$B$1:$BI$1)*(КАЛЕНДАРЬ!$AD31=GRID!$B$3:$BI$3),0))*(1-GRID!$B$69),0))</f>
        <v>#N/A</v>
      </c>
      <c r="R242" s="49" t="e">
        <f t="array" ref="R242">IF($I$2="Открытый тариф",
INDEX(GRID!$B$17:$BI$27,MATCH(Q$7,GRID!$A$17:$A$27,0),MATCH(1,($U$2=GRID!$B$1:$BI$1)*(КАЛЕНДАРЬ!$AD31=GRID!$B$3:$BI$3), 0)),
ROUNDUP(INDEX(GRID!$B$17:$BI$27,MATCH(Q$7,GRID!$A$17:$A$27,0),MATCH(1,($U$2=GRID!$B$1:$BI$1)*(КАЛЕНДАРЬ!$AD31=GRID!$B$3:$BI$3), 0))*(1-GRID!$B$69),0))</f>
        <v>#N/A</v>
      </c>
      <c r="S242" s="49" t="e">
        <f t="array" ref="S242">IF($I$2="Открытый тариф",
INDEX(GRID!$B$4:$BI$14,MATCH(S$7,GRID!$A$4:$A$14,0),MATCH(1,($U$2=GRID!$B$1:$BI$1)*(КАЛЕНДАРЬ!$AD31=GRID!$B$3:$BI$3), 0)),
ROUNDUP(INDEX(GRID!$B$4:$BI$14,MATCH(S$7,GRID!$A$4:$A$14,0),MATCH(1,($U$2=GRID!$B$1:$BI$1)*(КАЛЕНДАРЬ!$AD31=GRID!$B$3:$BI$3),0))*(1-GRID!$B$69),0))</f>
        <v>#N/A</v>
      </c>
      <c r="T242" s="49" t="e">
        <f t="array" ref="T242">IF($I$2="Открытый тариф",
INDEX(GRID!$B$17:$BI$27,MATCH(S$7,GRID!$A$17:$A$27,0),MATCH(1,($U$2=GRID!$B$1:$BI$1)*(КАЛЕНДАРЬ!$AD31=GRID!$B$3:$BI$3), 0)),
ROUNDUP(INDEX(GRID!$B$17:$BI$27,MATCH(S$7,GRID!$A$17:$A$27,0),MATCH(1,($U$2=GRID!$B$1:$BI$1)*(КАЛЕНДАРЬ!$AD31=GRID!$B$3:$BI$3), 0))*(1-GRID!$B$69),0))</f>
        <v>#N/A</v>
      </c>
      <c r="U242" s="49">
        <f t="array" ref="U242">IF($I$2="Открытый тариф",
INDEX(GRID!$B$4:$BI$14,MATCH(U$7,GRID!$A$4:$A$14,0),MATCH(1,($U$2=GRID!$B$1:$BI$1)*(КАЛЕНДАРЬ!$AD31=GRID!$B$3:$BI$3), 0)),
ROUNDUP(INDEX(GRID!$B$4:$BI$14,MATCH(U$7,GRID!$A$4:$A$14,0),MATCH(1,($U$2=GRID!$B$1:$BI$1)*(КАЛЕНДАРЬ!$AD31=GRID!$B$3:$BI$3),0))*(1-GRID!$B$69),0))</f>
        <v>58000</v>
      </c>
      <c r="V242" s="49">
        <f t="array" ref="V242">IF($I$2="Открытый тариф",
INDEX(GRID!$B$17:$BI$27,MATCH(U$7,GRID!$A$17:$A$27,0),MATCH(1,($U$2=GRID!$B$1:$BI$1)*(КАЛЕНДАРЬ!$AD31=GRID!$B$3:$BI$3), 0)),
ROUNDUP(INDEX(GRID!$B$17:$BI$27,MATCH(U$7,GRID!$A$17:$A$27,0),MATCH(1,($U$2=GRID!$B$1:$BI$1)*(КАЛЕНДАРЬ!$AD31=GRID!$B$3:$BI$3), 0))*(1-GRID!$B$69),0))</f>
        <v>60500</v>
      </c>
      <c r="W242" s="49">
        <f t="array" ref="W242">IF($I$2="Открытый тариф",
INDEX(GRID!$B$4:$BI$14,MATCH(W$7,GRID!$A$4:$A$14,0),MATCH(1,($U$2=GRID!$B$1:$BI$1)*(КАЛЕНДАРЬ!$AD31=GRID!$B$3:$BI$3), 0)),
ROUNDUP(INDEX(GRID!$B$4:$BI$14,MATCH(W$7,GRID!$A$4:$A$14,0),MATCH(1,($U$2=GRID!$B$1:$BI$1)*(КАЛЕНДАРЬ!$AD31=GRID!$B$3:$BI$3),0))*(1-GRID!$B$69),0))</f>
        <v>232000</v>
      </c>
      <c r="X242" s="49">
        <f t="array" ref="X242">IF($I$2="Открытый тариф",
INDEX(GRID!$B$17:$BI$27,MATCH(W$7,GRID!$A$17:$A$27,0),MATCH(1,($U$2=GRID!$B$1:$BI$1)*(КАЛЕНДАРЬ!$AD31=GRID!$B$3:$BI$3), 0)),
ROUNDUP(INDEX(GRID!$B$17:$BI$27,MATCH(W$7,GRID!$A$17:$A$27,0),MATCH(1,($U$2=GRID!$B$1:$BI$1)*(КАЛЕНДАРЬ!$AD31=GRID!$B$3:$BI$3), 0))*(1-GRID!$B$69),0))</f>
        <v>234500</v>
      </c>
    </row>
    <row r="243" spans="1:24" ht="12.75" hidden="1" customHeight="1" x14ac:dyDescent="0.2">
      <c r="A243" s="117" t="s">
        <v>45</v>
      </c>
      <c r="B243" s="117">
        <v>29</v>
      </c>
      <c r="C243" s="47" cm="1">
        <f t="array" ref="C243">IF($I$2="Открытый тариф",
INDEX(GRID!$B$4:$BI$14,MATCH(C$7,GRID!$A$4:$A$14,0),MATCH(1,($U$2=GRID!$B$1:$BI$1)*(КАЛЕНДАРЬ!$AD32=GRID!$B$3:$BI$3), 0)),
ROUNDUP(INDEX(GRID!$B$4:$BI$14,MATCH(C$7,GRID!$A$4:$A$14,0),MATCH(1,($U$2=GRID!$B$1:$BI$1)*(КАЛЕНДАРЬ!$AD32=GRID!$B$3:$BI$3),0))*(1-GRID!$B$69),0))</f>
        <v>19000</v>
      </c>
      <c r="D243" s="48">
        <f t="array" ref="D243">IF($I$2="Открытый тариф",
INDEX(GRID!$B$17:$BI$27,MATCH(C$7,GRID!$A$17:$A$27,0),MATCH(1,($U$2=GRID!$B$1:$BI$1)*(КАЛЕНДАРЬ!$AD32=GRID!$B$3:$BI$3), 0)),
ROUNDUP(INDEX(GRID!$B$17:$BI$27,MATCH(C$7,GRID!$A$17:$A$27,0),MATCH(1,($U$2=GRID!$B$1:$BI$1)*(КАЛЕНДАРЬ!$AD32=GRID!$B$3:$BI$3), 0))*(1-GRID!$B$69),0))</f>
        <v>21500</v>
      </c>
      <c r="E243" s="47">
        <f t="array" ref="E243">IF($I$2="Открытый тариф",
INDEX(GRID!$B$4:$BI$14,MATCH(E$7,GRID!$A$4:$A$14,0),MATCH(1,($U$2=GRID!$B$1:$BI$1)*(КАЛЕНДАРЬ!$AD32=GRID!$B$3:$BI$3), 0)),
ROUNDUP(INDEX(GRID!$B$4:$BI$14,MATCH(E$7,GRID!$A$4:$A$14,0),MATCH(1,($U$2=GRID!$B$1:$BI$1)*(КАЛЕНДАРЬ!$AD32=GRID!$B$3:$BI$3),0))*(1-GRID!$B$69),0))</f>
        <v>20900</v>
      </c>
      <c r="F243" s="48">
        <f t="array" ref="F243">IF($I$2="Открытый тариф",
INDEX(GRID!$B$17:$BI$27,MATCH(E$7,GRID!$A$17:$A$27,0),MATCH(1,($U$2=GRID!$B$1:$BI$1)*(КАЛЕНДАРЬ!$AD32=GRID!$B$3:$BI$3), 0)),
ROUNDUP(INDEX(GRID!$B$17:$BI$27,MATCH(E$7,GRID!$A$17:$A$27,0),MATCH(1,($U$2=GRID!$B$1:$BI$1)*(КАЛЕНДАРЬ!$AD32=GRID!$B$3:$BI$3), 0))*(1-GRID!$B$69),0))</f>
        <v>23400</v>
      </c>
      <c r="G243" s="47" t="e">
        <f t="array" ref="G243">IF($I$2="Открытый тариф",
INDEX(GRID!$B$4:$BI$14,MATCH(G$7,GRID!$A$4:$A$14,0),MATCH(1,($U$2=GRID!$B$1:$BI$1)*(КАЛЕНДАРЬ!$AD32=GRID!$B$3:$BI$3), 0)),
ROUNDUP(INDEX(GRID!$B$4:$BI$14,MATCH(G$7,GRID!$A$4:$A$14,0),MATCH(1,($U$2=GRID!$B$1:$BI$1)*(КАЛЕНДАРЬ!$AD32=GRID!$B$3:$BI$3),0))*(1-GRID!$B$69),0))</f>
        <v>#N/A</v>
      </c>
      <c r="H243" s="48" t="e">
        <f t="array" ref="H243">IF($I$2="Открытый тариф",
INDEX(GRID!$B$17:$BI$27,MATCH(G$7,GRID!$A$17:$A$27,0),MATCH(1,($U$2=GRID!$B$1:$BI$1)*(КАЛЕНДАРЬ!$AD32=GRID!$B$3:$BI$3), 0)),
ROUNDUP(INDEX(GRID!$B$17:$BI$27,MATCH(G$7,GRID!$A$17:$A$27,0),MATCH(1,($U$2=GRID!$B$1:$BI$1)*(КАЛЕНДАРЬ!$AD32=GRID!$B$3:$BI$3), 0))*(1-GRID!$B$69),0))</f>
        <v>#N/A</v>
      </c>
      <c r="I243" s="47" t="e">
        <f t="array" ref="I243">IF($I$2="Открытый тариф",
INDEX(GRID!$B$4:$BI$14,MATCH(I$7,GRID!$A$4:$A$14,0),MATCH(1,($U$2=GRID!$B$1:$BI$1)*(КАЛЕНДАРЬ!$AD32=GRID!$B$3:$BI$3), 0)),
ROUNDUP(INDEX(GRID!$B$4:$BI$14,MATCH(I$7,GRID!$A$4:$A$14,0),MATCH(1,($U$2=GRID!$B$1:$BI$1)*(КАЛЕНДАРЬ!$AD32=GRID!$B$3:$BI$3),0))*(1-GRID!$B$69),0))</f>
        <v>#N/A</v>
      </c>
      <c r="J243" s="48" t="e">
        <f t="array" ref="J243">IF($I$2="Открытый тариф",
INDEX(GRID!$B$17:$BI$27,MATCH(I$7,GRID!$A$17:$A$27,0),MATCH(1,($U$2=GRID!$B$1:$BI$1)*(КАЛЕНДАРЬ!$AD32=GRID!$B$3:$BI$3), 0)),
ROUNDUP(INDEX(GRID!$B$17:$BI$27,MATCH(I$7,GRID!$A$17:$A$27,0),MATCH(1,($U$2=GRID!$B$1:$BI$1)*(КАЛЕНДАРЬ!$AD32=GRID!$B$3:$BI$3), 0))*(1-GRID!$B$69),0))</f>
        <v>#N/A</v>
      </c>
      <c r="K243" s="47">
        <f t="array" ref="K243">IF($I$2="Открытый тариф",
INDEX(GRID!$B$4:$BI$14,MATCH(K$7,GRID!$A$4:$A$14,0),MATCH(1,($U$2=GRID!$B$1:$BI$1)*(КАЛЕНДАРЬ!$AD32=GRID!$B$3:$BI$3), 0)),
ROUNDUP(INDEX(GRID!$B$4:$BI$14,MATCH(K$7,GRID!$A$4:$A$14,0),MATCH(1,($U$2=GRID!$B$1:$BI$1)*(КАЛЕНДАРЬ!$AD32=GRID!$B$3:$BI$3),0))*(1-GRID!$B$69),0))</f>
        <v>27600</v>
      </c>
      <c r="L243" s="48">
        <f t="array" ref="L243">IF($I$2="Открытый тариф",
INDEX(GRID!$B$17:$BI$27,MATCH(K$7,GRID!$A$17:$A$27,0),MATCH(1,($U$2=GRID!$B$1:$BI$1)*(КАЛЕНДАРЬ!$AD32=GRID!$B$3:$BI$3), 0)),
ROUNDUP(INDEX(GRID!$B$17:$BI$27,MATCH(K$7,GRID!$A$17:$A$27,0),MATCH(1,($U$2=GRID!$B$1:$BI$1)*(КАЛЕНДАРЬ!$AD32=GRID!$B$3:$BI$3), 0))*(1-GRID!$B$69),0))</f>
        <v>30100</v>
      </c>
      <c r="M243" s="47">
        <f t="array" ref="M243">IF($I$2="Открытый тариф",
INDEX(GRID!$B$4:$BI$14,MATCH(M$7,GRID!$A$4:$A$14,0),MATCH(1,($U$2=GRID!$B$1:$BI$1)*(КАЛЕНДАРЬ!$AD32=GRID!$B$3:$BI$3), 0)),
ROUNDUP(INDEX(GRID!$B$4:$BI$14,MATCH(M$7,GRID!$A$4:$A$14,0),MATCH(1,($U$2=GRID!$B$1:$BI$1)*(КАЛЕНДАРЬ!$AD32=GRID!$B$3:$BI$3),0))*(1-GRID!$B$69),0))</f>
        <v>30300</v>
      </c>
      <c r="N243" s="48">
        <f t="array" ref="N243">IF($I$2="Открытый тариф",
INDEX(GRID!$B$17:$BI$27,MATCH(M$7,GRID!$A$17:$A$27,0),MATCH(1,($U$2=GRID!$B$1:$BI$1)*(КАЛЕНДАРЬ!$AD32=GRID!$B$3:$BI$3), 0)),
ROUNDUP(INDEX(GRID!$B$17:$BI$27,MATCH(M$7,GRID!$A$17:$A$27,0),MATCH(1,($U$2=GRID!$B$1:$BI$1)*(КАЛЕНДАРЬ!$AD32=GRID!$B$3:$BI$3), 0))*(1-GRID!$B$69),0))</f>
        <v>32800</v>
      </c>
      <c r="O243" s="49">
        <f t="array" ref="O243">IF($I$2="Открытый тариф",
INDEX(GRID!$B$4:$BI$14,MATCH(O$7,GRID!$A$4:$A$14,0),MATCH(1,($U$2=GRID!$B$1:$BI$1)*(КАЛЕНДАРЬ!$AD32=GRID!$B$3:$BI$3), 0)),
ROUNDUP(INDEX(GRID!$B$4:$BI$14,MATCH(O$7,GRID!$A$4:$A$14,0),MATCH(1,($U$2=GRID!$B$1:$BI$1)*(КАЛЕНДАРЬ!$AD32=GRID!$B$3:$BI$3),0))*(1-GRID!$B$69),0))</f>
        <v>37300</v>
      </c>
      <c r="P243" s="49">
        <f t="array" ref="P243">IF($I$2="Открытый тариф",
INDEX(GRID!$B$17:$BI$27,MATCH(O$7,GRID!$A$17:$A$27,0),MATCH(1,($U$2=GRID!$B$1:$BI$1)*(КАЛЕНДАРЬ!$AD32=GRID!$B$3:$BI$3), 0)),
ROUNDUP(INDEX(GRID!$B$17:$BI$27,MATCH(O$7,GRID!$A$17:$A$27,0),MATCH(1,($U$2=GRID!$B$1:$BI$1)*(КАЛЕНДАРЬ!$AD32=GRID!$B$3:$BI$3), 0))*(1-GRID!$B$69),0))</f>
        <v>39800</v>
      </c>
      <c r="Q243" s="49" t="e">
        <f t="array" ref="Q243">IF($I$2="Открытый тариф",
INDEX(GRID!$B$4:$BI$14,MATCH(Q$7,GRID!$A$4:$A$14,0),MATCH(1,($U$2=GRID!$B$1:$BI$1)*(КАЛЕНДАРЬ!$AD32=GRID!$B$3:$BI$3), 0)),
ROUNDUP(INDEX(GRID!$B$4:$BI$14,MATCH(Q$7,GRID!$A$4:$A$14,0),MATCH(1,($U$2=GRID!$B$1:$BI$1)*(КАЛЕНДАРЬ!$AD32=GRID!$B$3:$BI$3),0))*(1-GRID!$B$69),0))</f>
        <v>#N/A</v>
      </c>
      <c r="R243" s="49" t="e">
        <f t="array" ref="R243">IF($I$2="Открытый тариф",
INDEX(GRID!$B$17:$BI$27,MATCH(Q$7,GRID!$A$17:$A$27,0),MATCH(1,($U$2=GRID!$B$1:$BI$1)*(КАЛЕНДАРЬ!$AD32=GRID!$B$3:$BI$3), 0)),
ROUNDUP(INDEX(GRID!$B$17:$BI$27,MATCH(Q$7,GRID!$A$17:$A$27,0),MATCH(1,($U$2=GRID!$B$1:$BI$1)*(КАЛЕНДАРЬ!$AD32=GRID!$B$3:$BI$3), 0))*(1-GRID!$B$69),0))</f>
        <v>#N/A</v>
      </c>
      <c r="S243" s="49" t="e">
        <f t="array" ref="S243">IF($I$2="Открытый тариф",
INDEX(GRID!$B$4:$BI$14,MATCH(S$7,GRID!$A$4:$A$14,0),MATCH(1,($U$2=GRID!$B$1:$BI$1)*(КАЛЕНДАРЬ!$AD32=GRID!$B$3:$BI$3), 0)),
ROUNDUP(INDEX(GRID!$B$4:$BI$14,MATCH(S$7,GRID!$A$4:$A$14,0),MATCH(1,($U$2=GRID!$B$1:$BI$1)*(КАЛЕНДАРЬ!$AD32=GRID!$B$3:$BI$3),0))*(1-GRID!$B$69),0))</f>
        <v>#N/A</v>
      </c>
      <c r="T243" s="49" t="e">
        <f t="array" ref="T243">IF($I$2="Открытый тариф",
INDEX(GRID!$B$17:$BI$27,MATCH(S$7,GRID!$A$17:$A$27,0),MATCH(1,($U$2=GRID!$B$1:$BI$1)*(КАЛЕНДАРЬ!$AD32=GRID!$B$3:$BI$3), 0)),
ROUNDUP(INDEX(GRID!$B$17:$BI$27,MATCH(S$7,GRID!$A$17:$A$27,0),MATCH(1,($U$2=GRID!$B$1:$BI$1)*(КАЛЕНДАРЬ!$AD32=GRID!$B$3:$BI$3), 0))*(1-GRID!$B$69),0))</f>
        <v>#N/A</v>
      </c>
      <c r="U243" s="49">
        <f t="array" ref="U243">IF($I$2="Открытый тариф",
INDEX(GRID!$B$4:$BI$14,MATCH(U$7,GRID!$A$4:$A$14,0),MATCH(1,($U$2=GRID!$B$1:$BI$1)*(КАЛЕНДАРЬ!$AD32=GRID!$B$3:$BI$3), 0)),
ROUNDUP(INDEX(GRID!$B$4:$BI$14,MATCH(U$7,GRID!$A$4:$A$14,0),MATCH(1,($U$2=GRID!$B$1:$BI$1)*(КАЛЕНДАРЬ!$AD32=GRID!$B$3:$BI$3),0))*(1-GRID!$B$69),0))</f>
        <v>58000</v>
      </c>
      <c r="V243" s="49">
        <f t="array" ref="V243">IF($I$2="Открытый тариф",
INDEX(GRID!$B$17:$BI$27,MATCH(U$7,GRID!$A$17:$A$27,0),MATCH(1,($U$2=GRID!$B$1:$BI$1)*(КАЛЕНДАРЬ!$AD32=GRID!$B$3:$BI$3), 0)),
ROUNDUP(INDEX(GRID!$B$17:$BI$27,MATCH(U$7,GRID!$A$17:$A$27,0),MATCH(1,($U$2=GRID!$B$1:$BI$1)*(КАЛЕНДАРЬ!$AD32=GRID!$B$3:$BI$3), 0))*(1-GRID!$B$69),0))</f>
        <v>60500</v>
      </c>
      <c r="W243" s="49">
        <f t="array" ref="W243">IF($I$2="Открытый тариф",
INDEX(GRID!$B$4:$BI$14,MATCH(W$7,GRID!$A$4:$A$14,0),MATCH(1,($U$2=GRID!$B$1:$BI$1)*(КАЛЕНДАРЬ!$AD32=GRID!$B$3:$BI$3), 0)),
ROUNDUP(INDEX(GRID!$B$4:$BI$14,MATCH(W$7,GRID!$A$4:$A$14,0),MATCH(1,($U$2=GRID!$B$1:$BI$1)*(КАЛЕНДАРЬ!$AD32=GRID!$B$3:$BI$3),0))*(1-GRID!$B$69),0))</f>
        <v>232000</v>
      </c>
      <c r="X243" s="49">
        <f t="array" ref="X243">IF($I$2="Открытый тариф",
INDEX(GRID!$B$17:$BI$27,MATCH(W$7,GRID!$A$17:$A$27,0),MATCH(1,($U$2=GRID!$B$1:$BI$1)*(КАЛЕНДАРЬ!$AD32=GRID!$B$3:$BI$3), 0)),
ROUNDUP(INDEX(GRID!$B$17:$BI$27,MATCH(W$7,GRID!$A$17:$A$27,0),MATCH(1,($U$2=GRID!$B$1:$BI$1)*(КАЛЕНДАРЬ!$AD32=GRID!$B$3:$BI$3), 0))*(1-GRID!$B$69),0))</f>
        <v>234500</v>
      </c>
    </row>
    <row r="244" spans="1:24" ht="12.75" hidden="1" customHeight="1" x14ac:dyDescent="0.2">
      <c r="A244" s="117" t="s">
        <v>46</v>
      </c>
      <c r="B244" s="117">
        <v>30</v>
      </c>
      <c r="C244" s="47" cm="1">
        <f t="array" ref="C244">IF($I$2="Открытый тариф",
INDEX(GRID!$B$4:$BI$14,MATCH(C$7,GRID!$A$4:$A$14,0),MATCH(1,($U$2=GRID!$B$1:$BI$1)*(КАЛЕНДАРЬ!$AD33=GRID!$B$3:$BI$3), 0)),
ROUNDUP(INDEX(GRID!$B$4:$BI$14,MATCH(C$7,GRID!$A$4:$A$14,0),MATCH(1,($U$2=GRID!$B$1:$BI$1)*(КАЛЕНДАРЬ!$AD33=GRID!$B$3:$BI$3),0))*(1-GRID!$B$69),0))</f>
        <v>19000</v>
      </c>
      <c r="D244" s="48">
        <f t="array" ref="D244">IF($I$2="Открытый тариф",
INDEX(GRID!$B$17:$BI$27,MATCH(C$7,GRID!$A$17:$A$27,0),MATCH(1,($U$2=GRID!$B$1:$BI$1)*(КАЛЕНДАРЬ!$AD33=GRID!$B$3:$BI$3), 0)),
ROUNDUP(INDEX(GRID!$B$17:$BI$27,MATCH(C$7,GRID!$A$17:$A$27,0),MATCH(1,($U$2=GRID!$B$1:$BI$1)*(КАЛЕНДАРЬ!$AD33=GRID!$B$3:$BI$3), 0))*(1-GRID!$B$69),0))</f>
        <v>21500</v>
      </c>
      <c r="E244" s="47">
        <f t="array" ref="E244">IF($I$2="Открытый тариф",
INDEX(GRID!$B$4:$BI$14,MATCH(E$7,GRID!$A$4:$A$14,0),MATCH(1,($U$2=GRID!$B$1:$BI$1)*(КАЛЕНДАРЬ!$AD33=GRID!$B$3:$BI$3), 0)),
ROUNDUP(INDEX(GRID!$B$4:$BI$14,MATCH(E$7,GRID!$A$4:$A$14,0),MATCH(1,($U$2=GRID!$B$1:$BI$1)*(КАЛЕНДАРЬ!$AD33=GRID!$B$3:$BI$3),0))*(1-GRID!$B$69),0))</f>
        <v>20900</v>
      </c>
      <c r="F244" s="48">
        <f t="array" ref="F244">IF($I$2="Открытый тариф",
INDEX(GRID!$B$17:$BI$27,MATCH(E$7,GRID!$A$17:$A$27,0),MATCH(1,($U$2=GRID!$B$1:$BI$1)*(КАЛЕНДАРЬ!$AD33=GRID!$B$3:$BI$3), 0)),
ROUNDUP(INDEX(GRID!$B$17:$BI$27,MATCH(E$7,GRID!$A$17:$A$27,0),MATCH(1,($U$2=GRID!$B$1:$BI$1)*(КАЛЕНДАРЬ!$AD33=GRID!$B$3:$BI$3), 0))*(1-GRID!$B$69),0))</f>
        <v>23400</v>
      </c>
      <c r="G244" s="47" t="e">
        <f t="array" ref="G244">IF($I$2="Открытый тариф",
INDEX(GRID!$B$4:$BI$14,MATCH(G$7,GRID!$A$4:$A$14,0),MATCH(1,($U$2=GRID!$B$1:$BI$1)*(КАЛЕНДАРЬ!$AD33=GRID!$B$3:$BI$3), 0)),
ROUNDUP(INDEX(GRID!$B$4:$BI$14,MATCH(G$7,GRID!$A$4:$A$14,0),MATCH(1,($U$2=GRID!$B$1:$BI$1)*(КАЛЕНДАРЬ!$AD33=GRID!$B$3:$BI$3),0))*(1-GRID!$B$69),0))</f>
        <v>#N/A</v>
      </c>
      <c r="H244" s="48" t="e">
        <f t="array" ref="H244">IF($I$2="Открытый тариф",
INDEX(GRID!$B$17:$BI$27,MATCH(G$7,GRID!$A$17:$A$27,0),MATCH(1,($U$2=GRID!$B$1:$BI$1)*(КАЛЕНДАРЬ!$AD33=GRID!$B$3:$BI$3), 0)),
ROUNDUP(INDEX(GRID!$B$17:$BI$27,MATCH(G$7,GRID!$A$17:$A$27,0),MATCH(1,($U$2=GRID!$B$1:$BI$1)*(КАЛЕНДАРЬ!$AD33=GRID!$B$3:$BI$3), 0))*(1-GRID!$B$69),0))</f>
        <v>#N/A</v>
      </c>
      <c r="I244" s="47" t="e">
        <f t="array" ref="I244">IF($I$2="Открытый тариф",
INDEX(GRID!$B$4:$BI$14,MATCH(I$7,GRID!$A$4:$A$14,0),MATCH(1,($U$2=GRID!$B$1:$BI$1)*(КАЛЕНДАРЬ!$AD33=GRID!$B$3:$BI$3), 0)),
ROUNDUP(INDEX(GRID!$B$4:$BI$14,MATCH(I$7,GRID!$A$4:$A$14,0),MATCH(1,($U$2=GRID!$B$1:$BI$1)*(КАЛЕНДАРЬ!$AD33=GRID!$B$3:$BI$3),0))*(1-GRID!$B$69),0))</f>
        <v>#N/A</v>
      </c>
      <c r="J244" s="48" t="e">
        <f t="array" ref="J244">IF($I$2="Открытый тариф",
INDEX(GRID!$B$17:$BI$27,MATCH(I$7,GRID!$A$17:$A$27,0),MATCH(1,($U$2=GRID!$B$1:$BI$1)*(КАЛЕНДАРЬ!$AD33=GRID!$B$3:$BI$3), 0)),
ROUNDUP(INDEX(GRID!$B$17:$BI$27,MATCH(I$7,GRID!$A$17:$A$27,0),MATCH(1,($U$2=GRID!$B$1:$BI$1)*(КАЛЕНДАРЬ!$AD33=GRID!$B$3:$BI$3), 0))*(1-GRID!$B$69),0))</f>
        <v>#N/A</v>
      </c>
      <c r="K244" s="47">
        <f t="array" ref="K244">IF($I$2="Открытый тариф",
INDEX(GRID!$B$4:$BI$14,MATCH(K$7,GRID!$A$4:$A$14,0),MATCH(1,($U$2=GRID!$B$1:$BI$1)*(КАЛЕНДАРЬ!$AD33=GRID!$B$3:$BI$3), 0)),
ROUNDUP(INDEX(GRID!$B$4:$BI$14,MATCH(K$7,GRID!$A$4:$A$14,0),MATCH(1,($U$2=GRID!$B$1:$BI$1)*(КАЛЕНДАРЬ!$AD33=GRID!$B$3:$BI$3),0))*(1-GRID!$B$69),0))</f>
        <v>27600</v>
      </c>
      <c r="L244" s="48">
        <f t="array" ref="L244">IF($I$2="Открытый тариф",
INDEX(GRID!$B$17:$BI$27,MATCH(K$7,GRID!$A$17:$A$27,0),MATCH(1,($U$2=GRID!$B$1:$BI$1)*(КАЛЕНДАРЬ!$AD33=GRID!$B$3:$BI$3), 0)),
ROUNDUP(INDEX(GRID!$B$17:$BI$27,MATCH(K$7,GRID!$A$17:$A$27,0),MATCH(1,($U$2=GRID!$B$1:$BI$1)*(КАЛЕНДАРЬ!$AD33=GRID!$B$3:$BI$3), 0))*(1-GRID!$B$69),0))</f>
        <v>30100</v>
      </c>
      <c r="M244" s="47">
        <f t="array" ref="M244">IF($I$2="Открытый тариф",
INDEX(GRID!$B$4:$BI$14,MATCH(M$7,GRID!$A$4:$A$14,0),MATCH(1,($U$2=GRID!$B$1:$BI$1)*(КАЛЕНДАРЬ!$AD33=GRID!$B$3:$BI$3), 0)),
ROUNDUP(INDEX(GRID!$B$4:$BI$14,MATCH(M$7,GRID!$A$4:$A$14,0),MATCH(1,($U$2=GRID!$B$1:$BI$1)*(КАЛЕНДАРЬ!$AD33=GRID!$B$3:$BI$3),0))*(1-GRID!$B$69),0))</f>
        <v>30300</v>
      </c>
      <c r="N244" s="48">
        <f t="array" ref="N244">IF($I$2="Открытый тариф",
INDEX(GRID!$B$17:$BI$27,MATCH(M$7,GRID!$A$17:$A$27,0),MATCH(1,($U$2=GRID!$B$1:$BI$1)*(КАЛЕНДАРЬ!$AD33=GRID!$B$3:$BI$3), 0)),
ROUNDUP(INDEX(GRID!$B$17:$BI$27,MATCH(M$7,GRID!$A$17:$A$27,0),MATCH(1,($U$2=GRID!$B$1:$BI$1)*(КАЛЕНДАРЬ!$AD33=GRID!$B$3:$BI$3), 0))*(1-GRID!$B$69),0))</f>
        <v>32800</v>
      </c>
      <c r="O244" s="49">
        <f t="array" ref="O244">IF($I$2="Открытый тариф",
INDEX(GRID!$B$4:$BI$14,MATCH(O$7,GRID!$A$4:$A$14,0),MATCH(1,($U$2=GRID!$B$1:$BI$1)*(КАЛЕНДАРЬ!$AD33=GRID!$B$3:$BI$3), 0)),
ROUNDUP(INDEX(GRID!$B$4:$BI$14,MATCH(O$7,GRID!$A$4:$A$14,0),MATCH(1,($U$2=GRID!$B$1:$BI$1)*(КАЛЕНДАРЬ!$AD33=GRID!$B$3:$BI$3),0))*(1-GRID!$B$69),0))</f>
        <v>37300</v>
      </c>
      <c r="P244" s="49">
        <f t="array" ref="P244">IF($I$2="Открытый тариф",
INDEX(GRID!$B$17:$BI$27,MATCH(O$7,GRID!$A$17:$A$27,0),MATCH(1,($U$2=GRID!$B$1:$BI$1)*(КАЛЕНДАРЬ!$AD33=GRID!$B$3:$BI$3), 0)),
ROUNDUP(INDEX(GRID!$B$17:$BI$27,MATCH(O$7,GRID!$A$17:$A$27,0),MATCH(1,($U$2=GRID!$B$1:$BI$1)*(КАЛЕНДАРЬ!$AD33=GRID!$B$3:$BI$3), 0))*(1-GRID!$B$69),0))</f>
        <v>39800</v>
      </c>
      <c r="Q244" s="49" t="e">
        <f t="array" ref="Q244">IF($I$2="Открытый тариф",
INDEX(GRID!$B$4:$BI$14,MATCH(Q$7,GRID!$A$4:$A$14,0),MATCH(1,($U$2=GRID!$B$1:$BI$1)*(КАЛЕНДАРЬ!$AD33=GRID!$B$3:$BI$3), 0)),
ROUNDUP(INDEX(GRID!$B$4:$BI$14,MATCH(Q$7,GRID!$A$4:$A$14,0),MATCH(1,($U$2=GRID!$B$1:$BI$1)*(КАЛЕНДАРЬ!$AD33=GRID!$B$3:$BI$3),0))*(1-GRID!$B$69),0))</f>
        <v>#N/A</v>
      </c>
      <c r="R244" s="49" t="e">
        <f t="array" ref="R244">IF($I$2="Открытый тариф",
INDEX(GRID!$B$17:$BI$27,MATCH(Q$7,GRID!$A$17:$A$27,0),MATCH(1,($U$2=GRID!$B$1:$BI$1)*(КАЛЕНДАРЬ!$AD33=GRID!$B$3:$BI$3), 0)),
ROUNDUP(INDEX(GRID!$B$17:$BI$27,MATCH(Q$7,GRID!$A$17:$A$27,0),MATCH(1,($U$2=GRID!$B$1:$BI$1)*(КАЛЕНДАРЬ!$AD33=GRID!$B$3:$BI$3), 0))*(1-GRID!$B$69),0))</f>
        <v>#N/A</v>
      </c>
      <c r="S244" s="49" t="e">
        <f t="array" ref="S244">IF($I$2="Открытый тариф",
INDEX(GRID!$B$4:$BI$14,MATCH(S$7,GRID!$A$4:$A$14,0),MATCH(1,($U$2=GRID!$B$1:$BI$1)*(КАЛЕНДАРЬ!$AD33=GRID!$B$3:$BI$3), 0)),
ROUNDUP(INDEX(GRID!$B$4:$BI$14,MATCH(S$7,GRID!$A$4:$A$14,0),MATCH(1,($U$2=GRID!$B$1:$BI$1)*(КАЛЕНДАРЬ!$AD33=GRID!$B$3:$BI$3),0))*(1-GRID!$B$69),0))</f>
        <v>#N/A</v>
      </c>
      <c r="T244" s="49" t="e">
        <f t="array" ref="T244">IF($I$2="Открытый тариф",
INDEX(GRID!$B$17:$BI$27,MATCH(S$7,GRID!$A$17:$A$27,0),MATCH(1,($U$2=GRID!$B$1:$BI$1)*(КАЛЕНДАРЬ!$AD33=GRID!$B$3:$BI$3), 0)),
ROUNDUP(INDEX(GRID!$B$17:$BI$27,MATCH(S$7,GRID!$A$17:$A$27,0),MATCH(1,($U$2=GRID!$B$1:$BI$1)*(КАЛЕНДАРЬ!$AD33=GRID!$B$3:$BI$3), 0))*(1-GRID!$B$69),0))</f>
        <v>#N/A</v>
      </c>
      <c r="U244" s="49">
        <f t="array" ref="U244">IF($I$2="Открытый тариф",
INDEX(GRID!$B$4:$BI$14,MATCH(U$7,GRID!$A$4:$A$14,0),MATCH(1,($U$2=GRID!$B$1:$BI$1)*(КАЛЕНДАРЬ!$AD33=GRID!$B$3:$BI$3), 0)),
ROUNDUP(INDEX(GRID!$B$4:$BI$14,MATCH(U$7,GRID!$A$4:$A$14,0),MATCH(1,($U$2=GRID!$B$1:$BI$1)*(КАЛЕНДАРЬ!$AD33=GRID!$B$3:$BI$3),0))*(1-GRID!$B$69),0))</f>
        <v>58000</v>
      </c>
      <c r="V244" s="49">
        <f t="array" ref="V244">IF($I$2="Открытый тариф",
INDEX(GRID!$B$17:$BI$27,MATCH(U$7,GRID!$A$17:$A$27,0),MATCH(1,($U$2=GRID!$B$1:$BI$1)*(КАЛЕНДАРЬ!$AD33=GRID!$B$3:$BI$3), 0)),
ROUNDUP(INDEX(GRID!$B$17:$BI$27,MATCH(U$7,GRID!$A$17:$A$27,0),MATCH(1,($U$2=GRID!$B$1:$BI$1)*(КАЛЕНДАРЬ!$AD33=GRID!$B$3:$BI$3), 0))*(1-GRID!$B$69),0))</f>
        <v>60500</v>
      </c>
      <c r="W244" s="49">
        <f t="array" ref="W244">IF($I$2="Открытый тариф",
INDEX(GRID!$B$4:$BI$14,MATCH(W$7,GRID!$A$4:$A$14,0),MATCH(1,($U$2=GRID!$B$1:$BI$1)*(КАЛЕНДАРЬ!$AD33=GRID!$B$3:$BI$3), 0)),
ROUNDUP(INDEX(GRID!$B$4:$BI$14,MATCH(W$7,GRID!$A$4:$A$14,0),MATCH(1,($U$2=GRID!$B$1:$BI$1)*(КАЛЕНДАРЬ!$AD33=GRID!$B$3:$BI$3),0))*(1-GRID!$B$69),0))</f>
        <v>232000</v>
      </c>
      <c r="X244" s="49">
        <f t="array" ref="X244">IF($I$2="Открытый тариф",
INDEX(GRID!$B$17:$BI$27,MATCH(W$7,GRID!$A$17:$A$27,0),MATCH(1,($U$2=GRID!$B$1:$BI$1)*(КАЛЕНДАРЬ!$AD33=GRID!$B$3:$BI$3), 0)),
ROUNDUP(INDEX(GRID!$B$17:$BI$27,MATCH(W$7,GRID!$A$17:$A$27,0),MATCH(1,($U$2=GRID!$B$1:$BI$1)*(КАЛЕНДАРЬ!$AD33=GRID!$B$3:$BI$3), 0))*(1-GRID!$B$69),0))</f>
        <v>234500</v>
      </c>
    </row>
    <row r="245" spans="1:24" ht="12.75" hidden="1" customHeight="1" x14ac:dyDescent="0.2">
      <c r="A245" s="117" t="s">
        <v>47</v>
      </c>
      <c r="B245" s="117">
        <v>30</v>
      </c>
      <c r="C245" s="47" cm="1">
        <f t="array" ref="C245">IF($I$2="Открытый тариф",
INDEX(GRID!$B$4:$BI$14,MATCH(C$7,GRID!$A$4:$A$14,0),MATCH(1,($U$2=GRID!$B$1:$BI$1)*(КАЛЕНДАРЬ!$AD34=GRID!$B$3:$BI$3), 0)),
ROUNDUP(INDEX(GRID!$B$4:$BI$14,MATCH(C$7,GRID!$A$4:$A$14,0),MATCH(1,($U$2=GRID!$B$1:$BI$1)*(КАЛЕНДАРЬ!$AD34=GRID!$B$3:$BI$3),0))*(1-GRID!$B$69),0))</f>
        <v>19000</v>
      </c>
      <c r="D245" s="48">
        <f t="array" ref="D245">IF($I$2="Открытый тариф",
INDEX(GRID!$B$17:$BI$27,MATCH(C$7,GRID!$A$17:$A$27,0),MATCH(1,($U$2=GRID!$B$1:$BI$1)*(КАЛЕНДАРЬ!$AD34=GRID!$B$3:$BI$3), 0)),
ROUNDUP(INDEX(GRID!$B$17:$BI$27,MATCH(C$7,GRID!$A$17:$A$27,0),MATCH(1,($U$2=GRID!$B$1:$BI$1)*(КАЛЕНДАРЬ!$AD34=GRID!$B$3:$BI$3), 0))*(1-GRID!$B$69),0))</f>
        <v>21500</v>
      </c>
      <c r="E245" s="47">
        <f t="array" ref="E245">IF($I$2="Открытый тариф",
INDEX(GRID!$B$4:$BI$14,MATCH(E$7,GRID!$A$4:$A$14,0),MATCH(1,($U$2=GRID!$B$1:$BI$1)*(КАЛЕНДАРЬ!$AD34=GRID!$B$3:$BI$3), 0)),
ROUNDUP(INDEX(GRID!$B$4:$BI$14,MATCH(E$7,GRID!$A$4:$A$14,0),MATCH(1,($U$2=GRID!$B$1:$BI$1)*(КАЛЕНДАРЬ!$AD34=GRID!$B$3:$BI$3),0))*(1-GRID!$B$69),0))</f>
        <v>20900</v>
      </c>
      <c r="F245" s="48">
        <f t="array" ref="F245">IF($I$2="Открытый тариф",
INDEX(GRID!$B$17:$BI$27,MATCH(E$7,GRID!$A$17:$A$27,0),MATCH(1,($U$2=GRID!$B$1:$BI$1)*(КАЛЕНДАРЬ!$AD34=GRID!$B$3:$BI$3), 0)),
ROUNDUP(INDEX(GRID!$B$17:$BI$27,MATCH(E$7,GRID!$A$17:$A$27,0),MATCH(1,($U$2=GRID!$B$1:$BI$1)*(КАЛЕНДАРЬ!$AD34=GRID!$B$3:$BI$3), 0))*(1-GRID!$B$69),0))</f>
        <v>23400</v>
      </c>
      <c r="G245" s="47" t="e">
        <f t="array" ref="G245">IF($I$2="Открытый тариф",
INDEX(GRID!$B$4:$BI$14,MATCH(G$7,GRID!$A$4:$A$14,0),MATCH(1,($U$2=GRID!$B$1:$BI$1)*(КАЛЕНДАРЬ!$AD34=GRID!$B$3:$BI$3), 0)),
ROUNDUP(INDEX(GRID!$B$4:$BI$14,MATCH(G$7,GRID!$A$4:$A$14,0),MATCH(1,($U$2=GRID!$B$1:$BI$1)*(КАЛЕНДАРЬ!$AD34=GRID!$B$3:$BI$3),0))*(1-GRID!$B$69),0))</f>
        <v>#N/A</v>
      </c>
      <c r="H245" s="48" t="e">
        <f t="array" ref="H245">IF($I$2="Открытый тариф",
INDEX(GRID!$B$17:$BI$27,MATCH(G$7,GRID!$A$17:$A$27,0),MATCH(1,($U$2=GRID!$B$1:$BI$1)*(КАЛЕНДАРЬ!$AD34=GRID!$B$3:$BI$3), 0)),
ROUNDUP(INDEX(GRID!$B$17:$BI$27,MATCH(G$7,GRID!$A$17:$A$27,0),MATCH(1,($U$2=GRID!$B$1:$BI$1)*(КАЛЕНДАРЬ!$AD34=GRID!$B$3:$BI$3), 0))*(1-GRID!$B$69),0))</f>
        <v>#N/A</v>
      </c>
      <c r="I245" s="47" t="e">
        <f t="array" ref="I245">IF($I$2="Открытый тариф",
INDEX(GRID!$B$4:$BI$14,MATCH(I$7,GRID!$A$4:$A$14,0),MATCH(1,($U$2=GRID!$B$1:$BI$1)*(КАЛЕНДАРЬ!$AD34=GRID!$B$3:$BI$3), 0)),
ROUNDUP(INDEX(GRID!$B$4:$BI$14,MATCH(I$7,GRID!$A$4:$A$14,0),MATCH(1,($U$2=GRID!$B$1:$BI$1)*(КАЛЕНДАРЬ!$AD34=GRID!$B$3:$BI$3),0))*(1-GRID!$B$69),0))</f>
        <v>#N/A</v>
      </c>
      <c r="J245" s="48" t="e">
        <f t="array" ref="J245">IF($I$2="Открытый тариф",
INDEX(GRID!$B$17:$BI$27,MATCH(I$7,GRID!$A$17:$A$27,0),MATCH(1,($U$2=GRID!$B$1:$BI$1)*(КАЛЕНДАРЬ!$AD34=GRID!$B$3:$BI$3), 0)),
ROUNDUP(INDEX(GRID!$B$17:$BI$27,MATCH(I$7,GRID!$A$17:$A$27,0),MATCH(1,($U$2=GRID!$B$1:$BI$1)*(КАЛЕНДАРЬ!$AD34=GRID!$B$3:$BI$3), 0))*(1-GRID!$B$69),0))</f>
        <v>#N/A</v>
      </c>
      <c r="K245" s="47">
        <f t="array" ref="K245">IF($I$2="Открытый тариф",
INDEX(GRID!$B$4:$BI$14,MATCH(K$7,GRID!$A$4:$A$14,0),MATCH(1,($U$2=GRID!$B$1:$BI$1)*(КАЛЕНДАРЬ!$AD34=GRID!$B$3:$BI$3), 0)),
ROUNDUP(INDEX(GRID!$B$4:$BI$14,MATCH(K$7,GRID!$A$4:$A$14,0),MATCH(1,($U$2=GRID!$B$1:$BI$1)*(КАЛЕНДАРЬ!$AD34=GRID!$B$3:$BI$3),0))*(1-GRID!$B$69),0))</f>
        <v>27600</v>
      </c>
      <c r="L245" s="48">
        <f t="array" ref="L245">IF($I$2="Открытый тариф",
INDEX(GRID!$B$17:$BI$27,MATCH(K$7,GRID!$A$17:$A$27,0),MATCH(1,($U$2=GRID!$B$1:$BI$1)*(КАЛЕНДАРЬ!$AD34=GRID!$B$3:$BI$3), 0)),
ROUNDUP(INDEX(GRID!$B$17:$BI$27,MATCH(K$7,GRID!$A$17:$A$27,0),MATCH(1,($U$2=GRID!$B$1:$BI$1)*(КАЛЕНДАРЬ!$AD34=GRID!$B$3:$BI$3), 0))*(1-GRID!$B$69),0))</f>
        <v>30100</v>
      </c>
      <c r="M245" s="47">
        <f t="array" ref="M245">IF($I$2="Открытый тариф",
INDEX(GRID!$B$4:$BI$14,MATCH(M$7,GRID!$A$4:$A$14,0),MATCH(1,($U$2=GRID!$B$1:$BI$1)*(КАЛЕНДАРЬ!$AD34=GRID!$B$3:$BI$3), 0)),
ROUNDUP(INDEX(GRID!$B$4:$BI$14,MATCH(M$7,GRID!$A$4:$A$14,0),MATCH(1,($U$2=GRID!$B$1:$BI$1)*(КАЛЕНДАРЬ!$AD34=GRID!$B$3:$BI$3),0))*(1-GRID!$B$69),0))</f>
        <v>30300</v>
      </c>
      <c r="N245" s="48">
        <f t="array" ref="N245">IF($I$2="Открытый тариф",
INDEX(GRID!$B$17:$BI$27,MATCH(M$7,GRID!$A$17:$A$27,0),MATCH(1,($U$2=GRID!$B$1:$BI$1)*(КАЛЕНДАРЬ!$AD34=GRID!$B$3:$BI$3), 0)),
ROUNDUP(INDEX(GRID!$B$17:$BI$27,MATCH(M$7,GRID!$A$17:$A$27,0),MATCH(1,($U$2=GRID!$B$1:$BI$1)*(КАЛЕНДАРЬ!$AD34=GRID!$B$3:$BI$3), 0))*(1-GRID!$B$69),0))</f>
        <v>32800</v>
      </c>
      <c r="O245" s="49">
        <f t="array" ref="O245">IF($I$2="Открытый тариф",
INDEX(GRID!$B$4:$BI$14,MATCH(O$7,GRID!$A$4:$A$14,0),MATCH(1,($U$2=GRID!$B$1:$BI$1)*(КАЛЕНДАРЬ!$AD34=GRID!$B$3:$BI$3), 0)),
ROUNDUP(INDEX(GRID!$B$4:$BI$14,MATCH(O$7,GRID!$A$4:$A$14,0),MATCH(1,($U$2=GRID!$B$1:$BI$1)*(КАЛЕНДАРЬ!$AD34=GRID!$B$3:$BI$3),0))*(1-GRID!$B$69),0))</f>
        <v>37300</v>
      </c>
      <c r="P245" s="49">
        <f t="array" ref="P245">IF($I$2="Открытый тариф",
INDEX(GRID!$B$17:$BI$27,MATCH(O$7,GRID!$A$17:$A$27,0),MATCH(1,($U$2=GRID!$B$1:$BI$1)*(КАЛЕНДАРЬ!$AD34=GRID!$B$3:$BI$3), 0)),
ROUNDUP(INDEX(GRID!$B$17:$BI$27,MATCH(O$7,GRID!$A$17:$A$27,0),MATCH(1,($U$2=GRID!$B$1:$BI$1)*(КАЛЕНДАРЬ!$AD34=GRID!$B$3:$BI$3), 0))*(1-GRID!$B$69),0))</f>
        <v>39800</v>
      </c>
      <c r="Q245" s="49" t="e">
        <f t="array" ref="Q245">IF($I$2="Открытый тариф",
INDEX(GRID!$B$4:$BI$14,MATCH(Q$7,GRID!$A$4:$A$14,0),MATCH(1,($U$2=GRID!$B$1:$BI$1)*(КАЛЕНДАРЬ!$AD34=GRID!$B$3:$BI$3), 0)),
ROUNDUP(INDEX(GRID!$B$4:$BI$14,MATCH(Q$7,GRID!$A$4:$A$14,0),MATCH(1,($U$2=GRID!$B$1:$BI$1)*(КАЛЕНДАРЬ!$AD34=GRID!$B$3:$BI$3),0))*(1-GRID!$B$69),0))</f>
        <v>#N/A</v>
      </c>
      <c r="R245" s="49" t="e">
        <f t="array" ref="R245">IF($I$2="Открытый тариф",
INDEX(GRID!$B$17:$BI$27,MATCH(Q$7,GRID!$A$17:$A$27,0),MATCH(1,($U$2=GRID!$B$1:$BI$1)*(КАЛЕНДАРЬ!$AD34=GRID!$B$3:$BI$3), 0)),
ROUNDUP(INDEX(GRID!$B$17:$BI$27,MATCH(Q$7,GRID!$A$17:$A$27,0),MATCH(1,($U$2=GRID!$B$1:$BI$1)*(КАЛЕНДАРЬ!$AD34=GRID!$B$3:$BI$3), 0))*(1-GRID!$B$69),0))</f>
        <v>#N/A</v>
      </c>
      <c r="S245" s="49" t="e">
        <f t="array" ref="S245">IF($I$2="Открытый тариф",
INDEX(GRID!$B$4:$BI$14,MATCH(S$7,GRID!$A$4:$A$14,0),MATCH(1,($U$2=GRID!$B$1:$BI$1)*(КАЛЕНДАРЬ!$AD34=GRID!$B$3:$BI$3), 0)),
ROUNDUP(INDEX(GRID!$B$4:$BI$14,MATCH(S$7,GRID!$A$4:$A$14,0),MATCH(1,($U$2=GRID!$B$1:$BI$1)*(КАЛЕНДАРЬ!$AD34=GRID!$B$3:$BI$3),0))*(1-GRID!$B$69),0))</f>
        <v>#N/A</v>
      </c>
      <c r="T245" s="49" t="e">
        <f t="array" ref="T245">IF($I$2="Открытый тариф",
INDEX(GRID!$B$17:$BI$27,MATCH(S$7,GRID!$A$17:$A$27,0),MATCH(1,($U$2=GRID!$B$1:$BI$1)*(КАЛЕНДАРЬ!$AD34=GRID!$B$3:$BI$3), 0)),
ROUNDUP(INDEX(GRID!$B$17:$BI$27,MATCH(S$7,GRID!$A$17:$A$27,0),MATCH(1,($U$2=GRID!$B$1:$BI$1)*(КАЛЕНДАРЬ!$AD34=GRID!$B$3:$BI$3), 0))*(1-GRID!$B$69),0))</f>
        <v>#N/A</v>
      </c>
      <c r="U245" s="49">
        <f t="array" ref="U245">IF($I$2="Открытый тариф",
INDEX(GRID!$B$4:$BI$14,MATCH(U$7,GRID!$A$4:$A$14,0),MATCH(1,($U$2=GRID!$B$1:$BI$1)*(КАЛЕНДАРЬ!$AD34=GRID!$B$3:$BI$3), 0)),
ROUNDUP(INDEX(GRID!$B$4:$BI$14,MATCH(U$7,GRID!$A$4:$A$14,0),MATCH(1,($U$2=GRID!$B$1:$BI$1)*(КАЛЕНДАРЬ!$AD34=GRID!$B$3:$BI$3),0))*(1-GRID!$B$69),0))</f>
        <v>58000</v>
      </c>
      <c r="V245" s="49">
        <f t="array" ref="V245">IF($I$2="Открытый тариф",
INDEX(GRID!$B$17:$BI$27,MATCH(U$7,GRID!$A$17:$A$27,0),MATCH(1,($U$2=GRID!$B$1:$BI$1)*(КАЛЕНДАРЬ!$AD34=GRID!$B$3:$BI$3), 0)),
ROUNDUP(INDEX(GRID!$B$17:$BI$27,MATCH(U$7,GRID!$A$17:$A$27,0),MATCH(1,($U$2=GRID!$B$1:$BI$1)*(КАЛЕНДАРЬ!$AD34=GRID!$B$3:$BI$3), 0))*(1-GRID!$B$69),0))</f>
        <v>60500</v>
      </c>
      <c r="W245" s="49">
        <f t="array" ref="W245">IF($I$2="Открытый тариф",
INDEX(GRID!$B$4:$BI$14,MATCH(W$7,GRID!$A$4:$A$14,0),MATCH(1,($U$2=GRID!$B$1:$BI$1)*(КАЛЕНДАРЬ!$AD34=GRID!$B$3:$BI$3), 0)),
ROUNDUP(INDEX(GRID!$B$4:$BI$14,MATCH(W$7,GRID!$A$4:$A$14,0),MATCH(1,($U$2=GRID!$B$1:$BI$1)*(КАЛЕНДАРЬ!$AD34=GRID!$B$3:$BI$3),0))*(1-GRID!$B$69),0))</f>
        <v>232000</v>
      </c>
      <c r="X245" s="49">
        <f t="array" ref="X245">IF($I$2="Открытый тариф",
INDEX(GRID!$B$17:$BI$27,MATCH(W$7,GRID!$A$17:$A$27,0),MATCH(1,($U$2=GRID!$B$1:$BI$1)*(КАЛЕНДАРЬ!$AD34=GRID!$B$3:$BI$3), 0)),
ROUNDUP(INDEX(GRID!$B$17:$BI$27,MATCH(W$7,GRID!$A$17:$A$27,0),MATCH(1,($U$2=GRID!$B$1:$BI$1)*(КАЛЕНДАРЬ!$AD34=GRID!$B$3:$BI$3), 0))*(1-GRID!$B$69),0))</f>
        <v>234500</v>
      </c>
    </row>
    <row r="246" spans="1:24" hidden="1" x14ac:dyDescent="0.2">
      <c r="A246" s="123"/>
      <c r="B246" s="123"/>
      <c r="G246" s="40"/>
      <c r="K246" s="40"/>
      <c r="P246" s="40"/>
    </row>
    <row r="247" spans="1:24" hidden="1" x14ac:dyDescent="0.2">
      <c r="A247" s="210" t="s">
        <v>38</v>
      </c>
      <c r="B247" s="210"/>
      <c r="C247" s="210"/>
      <c r="D247" s="210"/>
      <c r="E247" s="210"/>
      <c r="F247" s="210"/>
      <c r="G247" s="210"/>
      <c r="H247" s="210"/>
      <c r="I247" s="210"/>
      <c r="J247" s="210"/>
      <c r="K247" s="210"/>
      <c r="L247" s="210"/>
      <c r="M247" s="210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</row>
    <row r="248" spans="1:24" hidden="1" x14ac:dyDescent="0.2">
      <c r="A248" s="211" t="s">
        <v>107</v>
      </c>
      <c r="B248" s="212"/>
      <c r="C248" s="212"/>
      <c r="D248" s="212"/>
      <c r="E248" s="212"/>
      <c r="F248" s="212"/>
      <c r="G248" s="212"/>
      <c r="H248" s="212"/>
      <c r="I248" s="212"/>
      <c r="J248" s="212"/>
      <c r="K248" s="212"/>
      <c r="L248" s="212"/>
      <c r="M248" s="212"/>
      <c r="N248" s="212"/>
      <c r="O248" s="212"/>
      <c r="P248" s="212"/>
      <c r="Q248" s="212"/>
      <c r="R248" s="212"/>
      <c r="S248" s="212"/>
      <c r="T248" s="212"/>
      <c r="U248" s="212"/>
      <c r="V248" s="212"/>
      <c r="W248" s="212"/>
      <c r="X248" s="212"/>
    </row>
    <row r="249" spans="1:24" ht="58.5" hidden="1" customHeight="1" x14ac:dyDescent="0.2">
      <c r="A249" s="213" t="s">
        <v>39</v>
      </c>
      <c r="B249" s="214"/>
      <c r="C249" s="217" t="s">
        <v>85</v>
      </c>
      <c r="D249" s="218"/>
      <c r="E249" s="219" t="s">
        <v>86</v>
      </c>
      <c r="F249" s="220"/>
      <c r="G249" s="221" t="s">
        <v>186</v>
      </c>
      <c r="H249" s="222"/>
      <c r="I249" s="223" t="s">
        <v>187</v>
      </c>
      <c r="J249" s="224"/>
      <c r="K249" s="225" t="s">
        <v>88</v>
      </c>
      <c r="L249" s="225"/>
      <c r="M249" s="226" t="s">
        <v>89</v>
      </c>
      <c r="N249" s="227"/>
      <c r="O249" s="250" t="s">
        <v>94</v>
      </c>
      <c r="P249" s="250"/>
      <c r="Q249" s="230" t="s">
        <v>188</v>
      </c>
      <c r="R249" s="230"/>
      <c r="S249" s="231" t="s">
        <v>189</v>
      </c>
      <c r="T249" s="231"/>
      <c r="U249" s="232" t="s">
        <v>91</v>
      </c>
      <c r="V249" s="233"/>
      <c r="W249" s="234" t="s">
        <v>96</v>
      </c>
      <c r="X249" s="235"/>
    </row>
    <row r="250" spans="1:24" hidden="1" x14ac:dyDescent="0.2">
      <c r="A250" s="215"/>
      <c r="B250" s="216"/>
      <c r="C250" s="45" t="s">
        <v>40</v>
      </c>
      <c r="D250" s="45" t="s">
        <v>41</v>
      </c>
      <c r="E250" s="45" t="s">
        <v>40</v>
      </c>
      <c r="F250" s="45" t="s">
        <v>41</v>
      </c>
      <c r="G250" s="45" t="s">
        <v>40</v>
      </c>
      <c r="H250" s="45" t="s">
        <v>41</v>
      </c>
      <c r="I250" s="45" t="s">
        <v>40</v>
      </c>
      <c r="J250" s="45" t="s">
        <v>41</v>
      </c>
      <c r="K250" s="45" t="s">
        <v>40</v>
      </c>
      <c r="L250" s="45" t="s">
        <v>41</v>
      </c>
      <c r="M250" s="45" t="s">
        <v>40</v>
      </c>
      <c r="N250" s="45" t="s">
        <v>41</v>
      </c>
      <c r="O250" s="45" t="s">
        <v>40</v>
      </c>
      <c r="P250" s="45" t="s">
        <v>41</v>
      </c>
      <c r="Q250" s="45" t="s">
        <v>40</v>
      </c>
      <c r="R250" s="45" t="s">
        <v>41</v>
      </c>
      <c r="S250" s="45" t="s">
        <v>40</v>
      </c>
      <c r="T250" s="45" t="s">
        <v>41</v>
      </c>
      <c r="U250" s="45" t="s">
        <v>40</v>
      </c>
      <c r="V250" s="45" t="s">
        <v>41</v>
      </c>
      <c r="W250" s="45" t="s">
        <v>40</v>
      </c>
      <c r="X250" s="45" t="s">
        <v>41</v>
      </c>
    </row>
    <row r="251" spans="1:24" ht="12.75" hidden="1" customHeight="1" x14ac:dyDescent="0.2">
      <c r="A251" s="117" t="s">
        <v>48</v>
      </c>
      <c r="B251" s="117">
        <v>1</v>
      </c>
      <c r="C251" s="47" cm="1">
        <f t="array" ref="C251">IF($I$2="Открытый тариф",
INDEX(GRID!$B$4:$BI$14,MATCH(C$7,GRID!$A$4:$A$14,0),MATCH(1,($U$2=GRID!$B$1:$BI$1)*(КАЛЕНДАРЬ!$AG4=GRID!$B$3:$BI$3), 0)),
ROUNDUP(INDEX(GRID!$B$4:$BI$14,MATCH(C$7,GRID!$A$4:$A$14,0),MATCH(1,($U$2=GRID!$B$1:$BI$1)*(КАЛЕНДАРЬ!$AG4=GRID!$B$3:$BI$3),0))*(1-GRID!$B$69),0))</f>
        <v>19000</v>
      </c>
      <c r="D251" s="48">
        <f t="array" ref="D251">IF($I$2="Открытый тариф",
INDEX(GRID!$B$17:$BI$27,MATCH(C$7,GRID!$A$17:$A$27,0),MATCH(1,($U$2=GRID!$B$1:$BI$1)*(КАЛЕНДАРЬ!$AG4=GRID!$B$3:$BI$3), 0)),
ROUNDUP(INDEX(GRID!$B$17:$BI$27,MATCH(C$7,GRID!$A$17:$A$27,0),MATCH(1,($U$2=GRID!$B$1:$BI$1)*(КАЛЕНДАРЬ!$AG4=GRID!$B$3:$BI$3), 0))*(1-GRID!$B$69),0))</f>
        <v>21500</v>
      </c>
      <c r="E251" s="47">
        <f t="array" ref="E251">IF($I$2="Открытый тариф",
INDEX(GRID!$B$4:$BI$14,MATCH(E$7,GRID!$A$4:$A$14,0),MATCH(1,($U$2=GRID!$B$1:$BI$1)*(КАЛЕНДАРЬ!$AG4=GRID!$B$3:$BI$3), 0)),
ROUNDUP(INDEX(GRID!$B$4:$BI$14,MATCH(E$7,GRID!$A$4:$A$14,0),MATCH(1,($U$2=GRID!$B$1:$BI$1)*(КАЛЕНДАРЬ!$AG4=GRID!$B$3:$BI$3),0))*(1-GRID!$B$69),0))</f>
        <v>20900</v>
      </c>
      <c r="F251" s="48">
        <f t="array" ref="F251">IF($I$2="Открытый тариф",
INDEX(GRID!$B$17:$BI$27,MATCH(E$7,GRID!$A$17:$A$27,0),MATCH(1,($U$2=GRID!$B$1:$BI$1)*(КАЛЕНДАРЬ!$AG4=GRID!$B$3:$BI$3), 0)),
ROUNDUP(INDEX(GRID!$B$17:$BI$27,MATCH(E$7,GRID!$A$17:$A$27,0),MATCH(1,($U$2=GRID!$B$1:$BI$1)*(КАЛЕНДАРЬ!$AG4=GRID!$B$3:$BI$3), 0))*(1-GRID!$B$69),0))</f>
        <v>23400</v>
      </c>
      <c r="G251" s="47" t="e">
        <f t="array" ref="G251">IF($I$2="Открытый тариф",
INDEX(GRID!$B$4:$BI$14,MATCH(G$7,GRID!$A$4:$A$14,0),MATCH(1,($U$2=GRID!$B$1:$BI$1)*(КАЛЕНДАРЬ!$AG4=GRID!$B$3:$BI$3), 0)),
ROUNDUP(INDEX(GRID!$B$4:$BI$14,MATCH(G$7,GRID!$A$4:$A$14,0),MATCH(1,($U$2=GRID!$B$1:$BI$1)*(КАЛЕНДАРЬ!$AG4=GRID!$B$3:$BI$3),0))*(1-GRID!$B$69),0))</f>
        <v>#N/A</v>
      </c>
      <c r="H251" s="48" t="e">
        <f t="array" ref="H251">IF($I$2="Открытый тариф",
INDEX(GRID!$B$17:$BI$27,MATCH(G$7,GRID!$A$17:$A$27,0),MATCH(1,($U$2=GRID!$B$1:$BI$1)*(КАЛЕНДАРЬ!$AG4=GRID!$B$3:$BI$3), 0)),
ROUNDUP(INDEX(GRID!$B$17:$BI$27,MATCH(G$7,GRID!$A$17:$A$27,0),MATCH(1,($U$2=GRID!$B$1:$BI$1)*(КАЛЕНДАРЬ!$AG4=GRID!$B$3:$BI$3), 0))*(1-GRID!$B$69),0))</f>
        <v>#N/A</v>
      </c>
      <c r="I251" s="47" t="e">
        <f t="array" ref="I251">IF($I$2="Открытый тариф",
INDEX(GRID!$B$4:$BI$14,MATCH(I$7,GRID!$A$4:$A$14,0),MATCH(1,($U$2=GRID!$B$1:$BI$1)*(КАЛЕНДАРЬ!$AG4=GRID!$B$3:$BI$3), 0)),
ROUNDUP(INDEX(GRID!$B$4:$BI$14,MATCH(I$7,GRID!$A$4:$A$14,0),MATCH(1,($U$2=GRID!$B$1:$BI$1)*(КАЛЕНДАРЬ!$AG4=GRID!$B$3:$BI$3),0))*(1-GRID!$B$69),0))</f>
        <v>#N/A</v>
      </c>
      <c r="J251" s="48" t="e">
        <f t="array" ref="J251">IF($I$2="Открытый тариф",
INDEX(GRID!$B$17:$BI$27,MATCH(I$7,GRID!$A$17:$A$27,0),MATCH(1,($U$2=GRID!$B$1:$BI$1)*(КАЛЕНДАРЬ!$AG4=GRID!$B$3:$BI$3), 0)),
ROUNDUP(INDEX(GRID!$B$17:$BI$27,MATCH(I$7,GRID!$A$17:$A$27,0),MATCH(1,($U$2=GRID!$B$1:$BI$1)*(КАЛЕНДАРЬ!$AG4=GRID!$B$3:$BI$3), 0))*(1-GRID!$B$69),0))</f>
        <v>#N/A</v>
      </c>
      <c r="K251" s="47">
        <f t="array" ref="K251">IF($I$2="Открытый тариф",
INDEX(GRID!$B$4:$BI$14,MATCH(K$7,GRID!$A$4:$A$14,0),MATCH(1,($U$2=GRID!$B$1:$BI$1)*(КАЛЕНДАРЬ!$AG4=GRID!$B$3:$BI$3), 0)),
ROUNDUP(INDEX(GRID!$B$4:$BI$14,MATCH(K$7,GRID!$A$4:$A$14,0),MATCH(1,($U$2=GRID!$B$1:$BI$1)*(КАЛЕНДАРЬ!$AG4=GRID!$B$3:$BI$3),0))*(1-GRID!$B$69),0))</f>
        <v>27600</v>
      </c>
      <c r="L251" s="48">
        <f t="array" ref="L251">IF($I$2="Открытый тариф",
INDEX(GRID!$B$17:$BI$27,MATCH(K$7,GRID!$A$17:$A$27,0),MATCH(1,($U$2=GRID!$B$1:$BI$1)*(КАЛЕНДАРЬ!$AG4=GRID!$B$3:$BI$3), 0)),
ROUNDUP(INDEX(GRID!$B$17:$BI$27,MATCH(K$7,GRID!$A$17:$A$27,0),MATCH(1,($U$2=GRID!$B$1:$BI$1)*(КАЛЕНДАРЬ!$AG4=GRID!$B$3:$BI$3), 0))*(1-GRID!$B$69),0))</f>
        <v>30100</v>
      </c>
      <c r="M251" s="47">
        <f t="array" ref="M251">IF($I$2="Открытый тариф",
INDEX(GRID!$B$4:$BI$14,MATCH(M$7,GRID!$A$4:$A$14,0),MATCH(1,($U$2=GRID!$B$1:$BI$1)*(КАЛЕНДАРЬ!$AG4=GRID!$B$3:$BI$3), 0)),
ROUNDUP(INDEX(GRID!$B$4:$BI$14,MATCH(M$7,GRID!$A$4:$A$14,0),MATCH(1,($U$2=GRID!$B$1:$BI$1)*(КАЛЕНДАРЬ!$AG4=GRID!$B$3:$BI$3),0))*(1-GRID!$B$69),0))</f>
        <v>30300</v>
      </c>
      <c r="N251" s="48">
        <f t="array" ref="N251">IF($I$2="Открытый тариф",
INDEX(GRID!$B$17:$BI$27,MATCH(M$7,GRID!$A$17:$A$27,0),MATCH(1,($U$2=GRID!$B$1:$BI$1)*(КАЛЕНДАРЬ!$AG4=GRID!$B$3:$BI$3), 0)),
ROUNDUP(INDEX(GRID!$B$17:$BI$27,MATCH(M$7,GRID!$A$17:$A$27,0),MATCH(1,($U$2=GRID!$B$1:$BI$1)*(КАЛЕНДАРЬ!$AG4=GRID!$B$3:$BI$3), 0))*(1-GRID!$B$69),0))</f>
        <v>32800</v>
      </c>
      <c r="O251" s="49">
        <f t="array" ref="O251">IF($I$2="Открытый тариф",
INDEX(GRID!$B$4:$BI$14,MATCH(O$7,GRID!$A$4:$A$14,0),MATCH(1,($U$2=GRID!$B$1:$BI$1)*(КАЛЕНДАРЬ!$AG4=GRID!$B$3:$BI$3), 0)),
ROUNDUP(INDEX(GRID!$B$4:$BI$14,MATCH(O$7,GRID!$A$4:$A$14,0),MATCH(1,($U$2=GRID!$B$1:$BI$1)*(КАЛЕНДАРЬ!$AG4=GRID!$B$3:$BI$3),0))*(1-GRID!$B$69),0))</f>
        <v>37300</v>
      </c>
      <c r="P251" s="49">
        <f t="array" ref="P251">IF($I$2="Открытый тариф",
INDEX(GRID!$B$17:$BI$27,MATCH(O$7,GRID!$A$17:$A$27,0),MATCH(1,($U$2=GRID!$B$1:$BI$1)*(КАЛЕНДАРЬ!$AG4=GRID!$B$3:$BI$3), 0)),
ROUNDUP(INDEX(GRID!$B$17:$BI$27,MATCH(O$7,GRID!$A$17:$A$27,0),MATCH(1,($U$2=GRID!$B$1:$BI$1)*(КАЛЕНДАРЬ!$AG4=GRID!$B$3:$BI$3), 0))*(1-GRID!$B$69),0))</f>
        <v>39800</v>
      </c>
      <c r="Q251" s="49" t="e">
        <f t="array" ref="Q251">IF($I$2="Открытый тариф",
INDEX(GRID!$B$4:$BI$14,MATCH(Q$7,GRID!$A$4:$A$14,0),MATCH(1,($U$2=GRID!$B$1:$BI$1)*(КАЛЕНДАРЬ!$AG4=GRID!$B$3:$BI$3), 0)),
ROUNDUP(INDEX(GRID!$B$4:$BI$14,MATCH(Q$7,GRID!$A$4:$A$14,0),MATCH(1,($U$2=GRID!$B$1:$BI$1)*(КАЛЕНДАРЬ!$AG4=GRID!$B$3:$BI$3),0))*(1-GRID!$B$69),0))</f>
        <v>#N/A</v>
      </c>
      <c r="R251" s="49" t="e">
        <f t="array" ref="R251">IF($I$2="Открытый тариф",
INDEX(GRID!$B$17:$BI$27,MATCH(Q$7,GRID!$A$17:$A$27,0),MATCH(1,($U$2=GRID!$B$1:$BI$1)*(КАЛЕНДАРЬ!$AG4=GRID!$B$3:$BI$3), 0)),
ROUNDUP(INDEX(GRID!$B$17:$BI$27,MATCH(Q$7,GRID!$A$17:$A$27,0),MATCH(1,($U$2=GRID!$B$1:$BI$1)*(КАЛЕНДАРЬ!$AG4=GRID!$B$3:$BI$3), 0))*(1-GRID!$B$69),0))</f>
        <v>#N/A</v>
      </c>
      <c r="S251" s="49" t="e">
        <f t="array" ref="S251">IF($I$2="Открытый тариф",
INDEX(GRID!$B$4:$BI$14,MATCH(S$7,GRID!$A$4:$A$14,0),MATCH(1,($U$2=GRID!$B$1:$BI$1)*(КАЛЕНДАРЬ!$AG4=GRID!$B$3:$BI$3), 0)),
ROUNDUP(INDEX(GRID!$B$4:$BI$14,MATCH(S$7,GRID!$A$4:$A$14,0),MATCH(1,($U$2=GRID!$B$1:$BI$1)*(КАЛЕНДАРЬ!$AG4=GRID!$B$3:$BI$3),0))*(1-GRID!$B$69),0))</f>
        <v>#N/A</v>
      </c>
      <c r="T251" s="49" t="e">
        <f t="array" ref="T251">IF($I$2="Открытый тариф",
INDEX(GRID!$B$17:$BI$27,MATCH(S$7,GRID!$A$17:$A$27,0),MATCH(1,($U$2=GRID!$B$1:$BI$1)*(КАЛЕНДАРЬ!$AG4=GRID!$B$3:$BI$3), 0)),
ROUNDUP(INDEX(GRID!$B$17:$BI$27,MATCH(S$7,GRID!$A$17:$A$27,0),MATCH(1,($U$2=GRID!$B$1:$BI$1)*(КАЛЕНДАРЬ!$AG4=GRID!$B$3:$BI$3), 0))*(1-GRID!$B$69),0))</f>
        <v>#N/A</v>
      </c>
      <c r="U251" s="49">
        <f t="array" ref="U251">IF($I$2="Открытый тариф",
INDEX(GRID!$B$4:$BI$14,MATCH(U$7,GRID!$A$4:$A$14,0),MATCH(1,($U$2=GRID!$B$1:$BI$1)*(КАЛЕНДАРЬ!$AG4=GRID!$B$3:$BI$3), 0)),
ROUNDUP(INDEX(GRID!$B$4:$BI$14,MATCH(U$7,GRID!$A$4:$A$14,0),MATCH(1,($U$2=GRID!$B$1:$BI$1)*(КАЛЕНДАРЬ!$AG4=GRID!$B$3:$BI$3),0))*(1-GRID!$B$69),0))</f>
        <v>58000</v>
      </c>
      <c r="V251" s="49">
        <f t="array" ref="V251">IF($I$2="Открытый тариф",
INDEX(GRID!$B$17:$BI$27,MATCH(U$7,GRID!$A$17:$A$27,0),MATCH(1,($U$2=GRID!$B$1:$BI$1)*(КАЛЕНДАРЬ!$AG4=GRID!$B$3:$BI$3), 0)),
ROUNDUP(INDEX(GRID!$B$17:$BI$27,MATCH(U$7,GRID!$A$17:$A$27,0),MATCH(1,($U$2=GRID!$B$1:$BI$1)*(КАЛЕНДАРЬ!$AG4=GRID!$B$3:$BI$3), 0))*(1-GRID!$B$69),0))</f>
        <v>60500</v>
      </c>
      <c r="W251" s="49">
        <f t="array" ref="W251">IF($I$2="Открытый тариф",
INDEX(GRID!$B$4:$BI$14,MATCH(W$7,GRID!$A$4:$A$14,0),MATCH(1,($U$2=GRID!$B$1:$BI$1)*(КАЛЕНДАРЬ!$AG4=GRID!$B$3:$BI$3), 0)),
ROUNDUP(INDEX(GRID!$B$4:$BI$14,MATCH(W$7,GRID!$A$4:$A$14,0),MATCH(1,($U$2=GRID!$B$1:$BI$1)*(КАЛЕНДАРЬ!$AG4=GRID!$B$3:$BI$3),0))*(1-GRID!$B$69),0))</f>
        <v>232000</v>
      </c>
      <c r="X251" s="49">
        <f t="array" ref="X251">IF($I$2="Открытый тариф",
INDEX(GRID!$B$17:$BI$27,MATCH(W$7,GRID!$A$17:$A$27,0),MATCH(1,($U$2=GRID!$B$1:$BI$1)*(КАЛЕНДАРЬ!$AG4=GRID!$B$3:$BI$3), 0)),
ROUNDUP(INDEX(GRID!$B$17:$BI$27,MATCH(W$7,GRID!$A$17:$A$27,0),MATCH(1,($U$2=GRID!$B$1:$BI$1)*(КАЛЕНДАРЬ!$AG4=GRID!$B$3:$BI$3), 0))*(1-GRID!$B$69),0))</f>
        <v>234500</v>
      </c>
    </row>
    <row r="252" spans="1:24" ht="12.75" hidden="1" customHeight="1" x14ac:dyDescent="0.2">
      <c r="A252" s="117" t="s">
        <v>42</v>
      </c>
      <c r="B252" s="117">
        <v>2</v>
      </c>
      <c r="C252" s="47" cm="1">
        <f t="array" ref="C252">IF($I$2="Открытый тариф",
INDEX(GRID!$B$4:$BI$14,MATCH(C$7,GRID!$A$4:$A$14,0),MATCH(1,($U$2=GRID!$B$1:$BI$1)*(КАЛЕНДАРЬ!$AG5=GRID!$B$3:$BI$3), 0)),
ROUNDUP(INDEX(GRID!$B$4:$BI$14,MATCH(C$7,GRID!$A$4:$A$14,0),MATCH(1,($U$2=GRID!$B$1:$BI$1)*(КАЛЕНДАРЬ!$AG5=GRID!$B$3:$BI$3),0))*(1-GRID!$B$69),0))</f>
        <v>19000</v>
      </c>
      <c r="D252" s="48">
        <f t="array" ref="D252">IF($I$2="Открытый тариф",
INDEX(GRID!$B$17:$BI$27,MATCH(C$7,GRID!$A$17:$A$27,0),MATCH(1,($U$2=GRID!$B$1:$BI$1)*(КАЛЕНДАРЬ!$AG5=GRID!$B$3:$BI$3), 0)),
ROUNDUP(INDEX(GRID!$B$17:$BI$27,MATCH(C$7,GRID!$A$17:$A$27,0),MATCH(1,($U$2=GRID!$B$1:$BI$1)*(КАЛЕНДАРЬ!$AG5=GRID!$B$3:$BI$3), 0))*(1-GRID!$B$69),0))</f>
        <v>21500</v>
      </c>
      <c r="E252" s="47">
        <f t="array" ref="E252">IF($I$2="Открытый тариф",
INDEX(GRID!$B$4:$BI$14,MATCH(E$7,GRID!$A$4:$A$14,0),MATCH(1,($U$2=GRID!$B$1:$BI$1)*(КАЛЕНДАРЬ!$AG5=GRID!$B$3:$BI$3), 0)),
ROUNDUP(INDEX(GRID!$B$4:$BI$14,MATCH(E$7,GRID!$A$4:$A$14,0),MATCH(1,($U$2=GRID!$B$1:$BI$1)*(КАЛЕНДАРЬ!$AG5=GRID!$B$3:$BI$3),0))*(1-GRID!$B$69),0))</f>
        <v>20900</v>
      </c>
      <c r="F252" s="48">
        <f t="array" ref="F252">IF($I$2="Открытый тариф",
INDEX(GRID!$B$17:$BI$27,MATCH(E$7,GRID!$A$17:$A$27,0),MATCH(1,($U$2=GRID!$B$1:$BI$1)*(КАЛЕНДАРЬ!$AG5=GRID!$B$3:$BI$3), 0)),
ROUNDUP(INDEX(GRID!$B$17:$BI$27,MATCH(E$7,GRID!$A$17:$A$27,0),MATCH(1,($U$2=GRID!$B$1:$BI$1)*(КАЛЕНДАРЬ!$AG5=GRID!$B$3:$BI$3), 0))*(1-GRID!$B$69),0))</f>
        <v>23400</v>
      </c>
      <c r="G252" s="47" t="e">
        <f t="array" ref="G252">IF($I$2="Открытый тариф",
INDEX(GRID!$B$4:$BI$14,MATCH(G$7,GRID!$A$4:$A$14,0),MATCH(1,($U$2=GRID!$B$1:$BI$1)*(КАЛЕНДАРЬ!$AG5=GRID!$B$3:$BI$3), 0)),
ROUNDUP(INDEX(GRID!$B$4:$BI$14,MATCH(G$7,GRID!$A$4:$A$14,0),MATCH(1,($U$2=GRID!$B$1:$BI$1)*(КАЛЕНДАРЬ!$AG5=GRID!$B$3:$BI$3),0))*(1-GRID!$B$69),0))</f>
        <v>#N/A</v>
      </c>
      <c r="H252" s="48" t="e">
        <f t="array" ref="H252">IF($I$2="Открытый тариф",
INDEX(GRID!$B$17:$BI$27,MATCH(G$7,GRID!$A$17:$A$27,0),MATCH(1,($U$2=GRID!$B$1:$BI$1)*(КАЛЕНДАРЬ!$AG5=GRID!$B$3:$BI$3), 0)),
ROUNDUP(INDEX(GRID!$B$17:$BI$27,MATCH(G$7,GRID!$A$17:$A$27,0),MATCH(1,($U$2=GRID!$B$1:$BI$1)*(КАЛЕНДАРЬ!$AG5=GRID!$B$3:$BI$3), 0))*(1-GRID!$B$69),0))</f>
        <v>#N/A</v>
      </c>
      <c r="I252" s="47" t="e">
        <f t="array" ref="I252">IF($I$2="Открытый тариф",
INDEX(GRID!$B$4:$BI$14,MATCH(I$7,GRID!$A$4:$A$14,0),MATCH(1,($U$2=GRID!$B$1:$BI$1)*(КАЛЕНДАРЬ!$AG5=GRID!$B$3:$BI$3), 0)),
ROUNDUP(INDEX(GRID!$B$4:$BI$14,MATCH(I$7,GRID!$A$4:$A$14,0),MATCH(1,($U$2=GRID!$B$1:$BI$1)*(КАЛЕНДАРЬ!$AG5=GRID!$B$3:$BI$3),0))*(1-GRID!$B$69),0))</f>
        <v>#N/A</v>
      </c>
      <c r="J252" s="48" t="e">
        <f t="array" ref="J252">IF($I$2="Открытый тариф",
INDEX(GRID!$B$17:$BI$27,MATCH(I$7,GRID!$A$17:$A$27,0),MATCH(1,($U$2=GRID!$B$1:$BI$1)*(КАЛЕНДАРЬ!$AG5=GRID!$B$3:$BI$3), 0)),
ROUNDUP(INDEX(GRID!$B$17:$BI$27,MATCH(I$7,GRID!$A$17:$A$27,0),MATCH(1,($U$2=GRID!$B$1:$BI$1)*(КАЛЕНДАРЬ!$AG5=GRID!$B$3:$BI$3), 0))*(1-GRID!$B$69),0))</f>
        <v>#N/A</v>
      </c>
      <c r="K252" s="47">
        <f t="array" ref="K252">IF($I$2="Открытый тариф",
INDEX(GRID!$B$4:$BI$14,MATCH(K$7,GRID!$A$4:$A$14,0),MATCH(1,($U$2=GRID!$B$1:$BI$1)*(КАЛЕНДАРЬ!$AG5=GRID!$B$3:$BI$3), 0)),
ROUNDUP(INDEX(GRID!$B$4:$BI$14,MATCH(K$7,GRID!$A$4:$A$14,0),MATCH(1,($U$2=GRID!$B$1:$BI$1)*(КАЛЕНДАРЬ!$AG5=GRID!$B$3:$BI$3),0))*(1-GRID!$B$69),0))</f>
        <v>27600</v>
      </c>
      <c r="L252" s="48">
        <f t="array" ref="L252">IF($I$2="Открытый тариф",
INDEX(GRID!$B$17:$BI$27,MATCH(K$7,GRID!$A$17:$A$27,0),MATCH(1,($U$2=GRID!$B$1:$BI$1)*(КАЛЕНДАРЬ!$AG5=GRID!$B$3:$BI$3), 0)),
ROUNDUP(INDEX(GRID!$B$17:$BI$27,MATCH(K$7,GRID!$A$17:$A$27,0),MATCH(1,($U$2=GRID!$B$1:$BI$1)*(КАЛЕНДАРЬ!$AG5=GRID!$B$3:$BI$3), 0))*(1-GRID!$B$69),0))</f>
        <v>30100</v>
      </c>
      <c r="M252" s="47">
        <f t="array" ref="M252">IF($I$2="Открытый тариф",
INDEX(GRID!$B$4:$BI$14,MATCH(M$7,GRID!$A$4:$A$14,0),MATCH(1,($U$2=GRID!$B$1:$BI$1)*(КАЛЕНДАРЬ!$AG5=GRID!$B$3:$BI$3), 0)),
ROUNDUP(INDEX(GRID!$B$4:$BI$14,MATCH(M$7,GRID!$A$4:$A$14,0),MATCH(1,($U$2=GRID!$B$1:$BI$1)*(КАЛЕНДАРЬ!$AG5=GRID!$B$3:$BI$3),0))*(1-GRID!$B$69),0))</f>
        <v>30300</v>
      </c>
      <c r="N252" s="48">
        <f t="array" ref="N252">IF($I$2="Открытый тариф",
INDEX(GRID!$B$17:$BI$27,MATCH(M$7,GRID!$A$17:$A$27,0),MATCH(1,($U$2=GRID!$B$1:$BI$1)*(КАЛЕНДАРЬ!$AG5=GRID!$B$3:$BI$3), 0)),
ROUNDUP(INDEX(GRID!$B$17:$BI$27,MATCH(M$7,GRID!$A$17:$A$27,0),MATCH(1,($U$2=GRID!$B$1:$BI$1)*(КАЛЕНДАРЬ!$AG5=GRID!$B$3:$BI$3), 0))*(1-GRID!$B$69),0))</f>
        <v>32800</v>
      </c>
      <c r="O252" s="49">
        <f t="array" ref="O252">IF($I$2="Открытый тариф",
INDEX(GRID!$B$4:$BI$14,MATCH(O$7,GRID!$A$4:$A$14,0),MATCH(1,($U$2=GRID!$B$1:$BI$1)*(КАЛЕНДАРЬ!$AG5=GRID!$B$3:$BI$3), 0)),
ROUNDUP(INDEX(GRID!$B$4:$BI$14,MATCH(O$7,GRID!$A$4:$A$14,0),MATCH(1,($U$2=GRID!$B$1:$BI$1)*(КАЛЕНДАРЬ!$AG5=GRID!$B$3:$BI$3),0))*(1-GRID!$B$69),0))</f>
        <v>37300</v>
      </c>
      <c r="P252" s="49">
        <f t="array" ref="P252">IF($I$2="Открытый тариф",
INDEX(GRID!$B$17:$BI$27,MATCH(O$7,GRID!$A$17:$A$27,0),MATCH(1,($U$2=GRID!$B$1:$BI$1)*(КАЛЕНДАРЬ!$AG5=GRID!$B$3:$BI$3), 0)),
ROUNDUP(INDEX(GRID!$B$17:$BI$27,MATCH(O$7,GRID!$A$17:$A$27,0),MATCH(1,($U$2=GRID!$B$1:$BI$1)*(КАЛЕНДАРЬ!$AG5=GRID!$B$3:$BI$3), 0))*(1-GRID!$B$69),0))</f>
        <v>39800</v>
      </c>
      <c r="Q252" s="49" t="e">
        <f t="array" ref="Q252">IF($I$2="Открытый тариф",
INDEX(GRID!$B$4:$BI$14,MATCH(Q$7,GRID!$A$4:$A$14,0),MATCH(1,($U$2=GRID!$B$1:$BI$1)*(КАЛЕНДАРЬ!$AG5=GRID!$B$3:$BI$3), 0)),
ROUNDUP(INDEX(GRID!$B$4:$BI$14,MATCH(Q$7,GRID!$A$4:$A$14,0),MATCH(1,($U$2=GRID!$B$1:$BI$1)*(КАЛЕНДАРЬ!$AG5=GRID!$B$3:$BI$3),0))*(1-GRID!$B$69),0))</f>
        <v>#N/A</v>
      </c>
      <c r="R252" s="49" t="e">
        <f t="array" ref="R252">IF($I$2="Открытый тариф",
INDEX(GRID!$B$17:$BI$27,MATCH(Q$7,GRID!$A$17:$A$27,0),MATCH(1,($U$2=GRID!$B$1:$BI$1)*(КАЛЕНДАРЬ!$AG5=GRID!$B$3:$BI$3), 0)),
ROUNDUP(INDEX(GRID!$B$17:$BI$27,MATCH(Q$7,GRID!$A$17:$A$27,0),MATCH(1,($U$2=GRID!$B$1:$BI$1)*(КАЛЕНДАРЬ!$AG5=GRID!$B$3:$BI$3), 0))*(1-GRID!$B$69),0))</f>
        <v>#N/A</v>
      </c>
      <c r="S252" s="49" t="e">
        <f t="array" ref="S252">IF($I$2="Открытый тариф",
INDEX(GRID!$B$4:$BI$14,MATCH(S$7,GRID!$A$4:$A$14,0),MATCH(1,($U$2=GRID!$B$1:$BI$1)*(КАЛЕНДАРЬ!$AG5=GRID!$B$3:$BI$3), 0)),
ROUNDUP(INDEX(GRID!$B$4:$BI$14,MATCH(S$7,GRID!$A$4:$A$14,0),MATCH(1,($U$2=GRID!$B$1:$BI$1)*(КАЛЕНДАРЬ!$AG5=GRID!$B$3:$BI$3),0))*(1-GRID!$B$69),0))</f>
        <v>#N/A</v>
      </c>
      <c r="T252" s="49" t="e">
        <f t="array" ref="T252">IF($I$2="Открытый тариф",
INDEX(GRID!$B$17:$BI$27,MATCH(S$7,GRID!$A$17:$A$27,0),MATCH(1,($U$2=GRID!$B$1:$BI$1)*(КАЛЕНДАРЬ!$AG5=GRID!$B$3:$BI$3), 0)),
ROUNDUP(INDEX(GRID!$B$17:$BI$27,MATCH(S$7,GRID!$A$17:$A$27,0),MATCH(1,($U$2=GRID!$B$1:$BI$1)*(КАЛЕНДАРЬ!$AG5=GRID!$B$3:$BI$3), 0))*(1-GRID!$B$69),0))</f>
        <v>#N/A</v>
      </c>
      <c r="U252" s="49">
        <f t="array" ref="U252">IF($I$2="Открытый тариф",
INDEX(GRID!$B$4:$BI$14,MATCH(U$7,GRID!$A$4:$A$14,0),MATCH(1,($U$2=GRID!$B$1:$BI$1)*(КАЛЕНДАРЬ!$AG5=GRID!$B$3:$BI$3), 0)),
ROUNDUP(INDEX(GRID!$B$4:$BI$14,MATCH(U$7,GRID!$A$4:$A$14,0),MATCH(1,($U$2=GRID!$B$1:$BI$1)*(КАЛЕНДАРЬ!$AG5=GRID!$B$3:$BI$3),0))*(1-GRID!$B$69),0))</f>
        <v>58000</v>
      </c>
      <c r="V252" s="49">
        <f t="array" ref="V252">IF($I$2="Открытый тариф",
INDEX(GRID!$B$17:$BI$27,MATCH(U$7,GRID!$A$17:$A$27,0),MATCH(1,($U$2=GRID!$B$1:$BI$1)*(КАЛЕНДАРЬ!$AG5=GRID!$B$3:$BI$3), 0)),
ROUNDUP(INDEX(GRID!$B$17:$BI$27,MATCH(U$7,GRID!$A$17:$A$27,0),MATCH(1,($U$2=GRID!$B$1:$BI$1)*(КАЛЕНДАРЬ!$AG5=GRID!$B$3:$BI$3), 0))*(1-GRID!$B$69),0))</f>
        <v>60500</v>
      </c>
      <c r="W252" s="49">
        <f t="array" ref="W252">IF($I$2="Открытый тариф",
INDEX(GRID!$B$4:$BI$14,MATCH(W$7,GRID!$A$4:$A$14,0),MATCH(1,($U$2=GRID!$B$1:$BI$1)*(КАЛЕНДАРЬ!$AG5=GRID!$B$3:$BI$3), 0)),
ROUNDUP(INDEX(GRID!$B$4:$BI$14,MATCH(W$7,GRID!$A$4:$A$14,0),MATCH(1,($U$2=GRID!$B$1:$BI$1)*(КАЛЕНДАРЬ!$AG5=GRID!$B$3:$BI$3),0))*(1-GRID!$B$69),0))</f>
        <v>232000</v>
      </c>
      <c r="X252" s="49">
        <f t="array" ref="X252">IF($I$2="Открытый тариф",
INDEX(GRID!$B$17:$BI$27,MATCH(W$7,GRID!$A$17:$A$27,0),MATCH(1,($U$2=GRID!$B$1:$BI$1)*(КАЛЕНДАРЬ!$AG5=GRID!$B$3:$BI$3), 0)),
ROUNDUP(INDEX(GRID!$B$17:$BI$27,MATCH(W$7,GRID!$A$17:$A$27,0),MATCH(1,($U$2=GRID!$B$1:$BI$1)*(КАЛЕНДАРЬ!$AG5=GRID!$B$3:$BI$3), 0))*(1-GRID!$B$69),0))</f>
        <v>234500</v>
      </c>
    </row>
    <row r="253" spans="1:24" ht="12.75" hidden="1" customHeight="1" x14ac:dyDescent="0.2">
      <c r="A253" s="117" t="s">
        <v>43</v>
      </c>
      <c r="B253" s="117">
        <v>3</v>
      </c>
      <c r="C253" s="47" cm="1">
        <f t="array" ref="C253">IF($I$2="Открытый тариф",
INDEX(GRID!$B$4:$BI$14,MATCH(C$7,GRID!$A$4:$A$14,0),MATCH(1,($U$2=GRID!$B$1:$BI$1)*(КАЛЕНДАРЬ!$AG6=GRID!$B$3:$BI$3), 0)),
ROUNDUP(INDEX(GRID!$B$4:$BI$14,MATCH(C$7,GRID!$A$4:$A$14,0),MATCH(1,($U$2=GRID!$B$1:$BI$1)*(КАЛЕНДАРЬ!$AG6=GRID!$B$3:$BI$3),0))*(1-GRID!$B$69),0))</f>
        <v>19000</v>
      </c>
      <c r="D253" s="48">
        <f t="array" ref="D253">IF($I$2="Открытый тариф",
INDEX(GRID!$B$17:$BI$27,MATCH(C$7,GRID!$A$17:$A$27,0),MATCH(1,($U$2=GRID!$B$1:$BI$1)*(КАЛЕНДАРЬ!$AG6=GRID!$B$3:$BI$3), 0)),
ROUNDUP(INDEX(GRID!$B$17:$BI$27,MATCH(C$7,GRID!$A$17:$A$27,0),MATCH(1,($U$2=GRID!$B$1:$BI$1)*(КАЛЕНДАРЬ!$AG6=GRID!$B$3:$BI$3), 0))*(1-GRID!$B$69),0))</f>
        <v>21500</v>
      </c>
      <c r="E253" s="47">
        <f t="array" ref="E253">IF($I$2="Открытый тариф",
INDEX(GRID!$B$4:$BI$14,MATCH(E$7,GRID!$A$4:$A$14,0),MATCH(1,($U$2=GRID!$B$1:$BI$1)*(КАЛЕНДАРЬ!$AG6=GRID!$B$3:$BI$3), 0)),
ROUNDUP(INDEX(GRID!$B$4:$BI$14,MATCH(E$7,GRID!$A$4:$A$14,0),MATCH(1,($U$2=GRID!$B$1:$BI$1)*(КАЛЕНДАРЬ!$AG6=GRID!$B$3:$BI$3),0))*(1-GRID!$B$69),0))</f>
        <v>20900</v>
      </c>
      <c r="F253" s="48">
        <f t="array" ref="F253">IF($I$2="Открытый тариф",
INDEX(GRID!$B$17:$BI$27,MATCH(E$7,GRID!$A$17:$A$27,0),MATCH(1,($U$2=GRID!$B$1:$BI$1)*(КАЛЕНДАРЬ!$AG6=GRID!$B$3:$BI$3), 0)),
ROUNDUP(INDEX(GRID!$B$17:$BI$27,MATCH(E$7,GRID!$A$17:$A$27,0),MATCH(1,($U$2=GRID!$B$1:$BI$1)*(КАЛЕНДАРЬ!$AG6=GRID!$B$3:$BI$3), 0))*(1-GRID!$B$69),0))</f>
        <v>23400</v>
      </c>
      <c r="G253" s="47" t="e">
        <f t="array" ref="G253">IF($I$2="Открытый тариф",
INDEX(GRID!$B$4:$BI$14,MATCH(G$7,GRID!$A$4:$A$14,0),MATCH(1,($U$2=GRID!$B$1:$BI$1)*(КАЛЕНДАРЬ!$AG6=GRID!$B$3:$BI$3), 0)),
ROUNDUP(INDEX(GRID!$B$4:$BI$14,MATCH(G$7,GRID!$A$4:$A$14,0),MATCH(1,($U$2=GRID!$B$1:$BI$1)*(КАЛЕНДАРЬ!$AG6=GRID!$B$3:$BI$3),0))*(1-GRID!$B$69),0))</f>
        <v>#N/A</v>
      </c>
      <c r="H253" s="48" t="e">
        <f t="array" ref="H253">IF($I$2="Открытый тариф",
INDEX(GRID!$B$17:$BI$27,MATCH(G$7,GRID!$A$17:$A$27,0),MATCH(1,($U$2=GRID!$B$1:$BI$1)*(КАЛЕНДАРЬ!$AG6=GRID!$B$3:$BI$3), 0)),
ROUNDUP(INDEX(GRID!$B$17:$BI$27,MATCH(G$7,GRID!$A$17:$A$27,0),MATCH(1,($U$2=GRID!$B$1:$BI$1)*(КАЛЕНДАРЬ!$AG6=GRID!$B$3:$BI$3), 0))*(1-GRID!$B$69),0))</f>
        <v>#N/A</v>
      </c>
      <c r="I253" s="47" t="e">
        <f t="array" ref="I253">IF($I$2="Открытый тариф",
INDEX(GRID!$B$4:$BI$14,MATCH(I$7,GRID!$A$4:$A$14,0),MATCH(1,($U$2=GRID!$B$1:$BI$1)*(КАЛЕНДАРЬ!$AG6=GRID!$B$3:$BI$3), 0)),
ROUNDUP(INDEX(GRID!$B$4:$BI$14,MATCH(I$7,GRID!$A$4:$A$14,0),MATCH(1,($U$2=GRID!$B$1:$BI$1)*(КАЛЕНДАРЬ!$AG6=GRID!$B$3:$BI$3),0))*(1-GRID!$B$69),0))</f>
        <v>#N/A</v>
      </c>
      <c r="J253" s="48" t="e">
        <f t="array" ref="J253">IF($I$2="Открытый тариф",
INDEX(GRID!$B$17:$BI$27,MATCH(I$7,GRID!$A$17:$A$27,0),MATCH(1,($U$2=GRID!$B$1:$BI$1)*(КАЛЕНДАРЬ!$AG6=GRID!$B$3:$BI$3), 0)),
ROUNDUP(INDEX(GRID!$B$17:$BI$27,MATCH(I$7,GRID!$A$17:$A$27,0),MATCH(1,($U$2=GRID!$B$1:$BI$1)*(КАЛЕНДАРЬ!$AG6=GRID!$B$3:$BI$3), 0))*(1-GRID!$B$69),0))</f>
        <v>#N/A</v>
      </c>
      <c r="K253" s="47">
        <f t="array" ref="K253">IF($I$2="Открытый тариф",
INDEX(GRID!$B$4:$BI$14,MATCH(K$7,GRID!$A$4:$A$14,0),MATCH(1,($U$2=GRID!$B$1:$BI$1)*(КАЛЕНДАРЬ!$AG6=GRID!$B$3:$BI$3), 0)),
ROUNDUP(INDEX(GRID!$B$4:$BI$14,MATCH(K$7,GRID!$A$4:$A$14,0),MATCH(1,($U$2=GRID!$B$1:$BI$1)*(КАЛЕНДАРЬ!$AG6=GRID!$B$3:$BI$3),0))*(1-GRID!$B$69),0))</f>
        <v>27600</v>
      </c>
      <c r="L253" s="48">
        <f t="array" ref="L253">IF($I$2="Открытый тариф",
INDEX(GRID!$B$17:$BI$27,MATCH(K$7,GRID!$A$17:$A$27,0),MATCH(1,($U$2=GRID!$B$1:$BI$1)*(КАЛЕНДАРЬ!$AG6=GRID!$B$3:$BI$3), 0)),
ROUNDUP(INDEX(GRID!$B$17:$BI$27,MATCH(K$7,GRID!$A$17:$A$27,0),MATCH(1,($U$2=GRID!$B$1:$BI$1)*(КАЛЕНДАРЬ!$AG6=GRID!$B$3:$BI$3), 0))*(1-GRID!$B$69),0))</f>
        <v>30100</v>
      </c>
      <c r="M253" s="47">
        <f t="array" ref="M253">IF($I$2="Открытый тариф",
INDEX(GRID!$B$4:$BI$14,MATCH(M$7,GRID!$A$4:$A$14,0),MATCH(1,($U$2=GRID!$B$1:$BI$1)*(КАЛЕНДАРЬ!$AG6=GRID!$B$3:$BI$3), 0)),
ROUNDUP(INDEX(GRID!$B$4:$BI$14,MATCH(M$7,GRID!$A$4:$A$14,0),MATCH(1,($U$2=GRID!$B$1:$BI$1)*(КАЛЕНДАРЬ!$AG6=GRID!$B$3:$BI$3),0))*(1-GRID!$B$69),0))</f>
        <v>30300</v>
      </c>
      <c r="N253" s="48">
        <f t="array" ref="N253">IF($I$2="Открытый тариф",
INDEX(GRID!$B$17:$BI$27,MATCH(M$7,GRID!$A$17:$A$27,0),MATCH(1,($U$2=GRID!$B$1:$BI$1)*(КАЛЕНДАРЬ!$AG6=GRID!$B$3:$BI$3), 0)),
ROUNDUP(INDEX(GRID!$B$17:$BI$27,MATCH(M$7,GRID!$A$17:$A$27,0),MATCH(1,($U$2=GRID!$B$1:$BI$1)*(КАЛЕНДАРЬ!$AG6=GRID!$B$3:$BI$3), 0))*(1-GRID!$B$69),0))</f>
        <v>32800</v>
      </c>
      <c r="O253" s="49">
        <f t="array" ref="O253">IF($I$2="Открытый тариф",
INDEX(GRID!$B$4:$BI$14,MATCH(O$7,GRID!$A$4:$A$14,0),MATCH(1,($U$2=GRID!$B$1:$BI$1)*(КАЛЕНДАРЬ!$AG6=GRID!$B$3:$BI$3), 0)),
ROUNDUP(INDEX(GRID!$B$4:$BI$14,MATCH(O$7,GRID!$A$4:$A$14,0),MATCH(1,($U$2=GRID!$B$1:$BI$1)*(КАЛЕНДАРЬ!$AG6=GRID!$B$3:$BI$3),0))*(1-GRID!$B$69),0))</f>
        <v>37300</v>
      </c>
      <c r="P253" s="49">
        <f t="array" ref="P253">IF($I$2="Открытый тариф",
INDEX(GRID!$B$17:$BI$27,MATCH(O$7,GRID!$A$17:$A$27,0),MATCH(1,($U$2=GRID!$B$1:$BI$1)*(КАЛЕНДАРЬ!$AG6=GRID!$B$3:$BI$3), 0)),
ROUNDUP(INDEX(GRID!$B$17:$BI$27,MATCH(O$7,GRID!$A$17:$A$27,0),MATCH(1,($U$2=GRID!$B$1:$BI$1)*(КАЛЕНДАРЬ!$AG6=GRID!$B$3:$BI$3), 0))*(1-GRID!$B$69),0))</f>
        <v>39800</v>
      </c>
      <c r="Q253" s="49" t="e">
        <f t="array" ref="Q253">IF($I$2="Открытый тариф",
INDEX(GRID!$B$4:$BI$14,MATCH(Q$7,GRID!$A$4:$A$14,0),MATCH(1,($U$2=GRID!$B$1:$BI$1)*(КАЛЕНДАРЬ!$AG6=GRID!$B$3:$BI$3), 0)),
ROUNDUP(INDEX(GRID!$B$4:$BI$14,MATCH(Q$7,GRID!$A$4:$A$14,0),MATCH(1,($U$2=GRID!$B$1:$BI$1)*(КАЛЕНДАРЬ!$AG6=GRID!$B$3:$BI$3),0))*(1-GRID!$B$69),0))</f>
        <v>#N/A</v>
      </c>
      <c r="R253" s="49" t="e">
        <f t="array" ref="R253">IF($I$2="Открытый тариф",
INDEX(GRID!$B$17:$BI$27,MATCH(Q$7,GRID!$A$17:$A$27,0),MATCH(1,($U$2=GRID!$B$1:$BI$1)*(КАЛЕНДАРЬ!$AG6=GRID!$B$3:$BI$3), 0)),
ROUNDUP(INDEX(GRID!$B$17:$BI$27,MATCH(Q$7,GRID!$A$17:$A$27,0),MATCH(1,($U$2=GRID!$B$1:$BI$1)*(КАЛЕНДАРЬ!$AG6=GRID!$B$3:$BI$3), 0))*(1-GRID!$B$69),0))</f>
        <v>#N/A</v>
      </c>
      <c r="S253" s="49" t="e">
        <f t="array" ref="S253">IF($I$2="Открытый тариф",
INDEX(GRID!$B$4:$BI$14,MATCH(S$7,GRID!$A$4:$A$14,0),MATCH(1,($U$2=GRID!$B$1:$BI$1)*(КАЛЕНДАРЬ!$AG6=GRID!$B$3:$BI$3), 0)),
ROUNDUP(INDEX(GRID!$B$4:$BI$14,MATCH(S$7,GRID!$A$4:$A$14,0),MATCH(1,($U$2=GRID!$B$1:$BI$1)*(КАЛЕНДАРЬ!$AG6=GRID!$B$3:$BI$3),0))*(1-GRID!$B$69),0))</f>
        <v>#N/A</v>
      </c>
      <c r="T253" s="49" t="e">
        <f t="array" ref="T253">IF($I$2="Открытый тариф",
INDEX(GRID!$B$17:$BI$27,MATCH(S$7,GRID!$A$17:$A$27,0),MATCH(1,($U$2=GRID!$B$1:$BI$1)*(КАЛЕНДАРЬ!$AG6=GRID!$B$3:$BI$3), 0)),
ROUNDUP(INDEX(GRID!$B$17:$BI$27,MATCH(S$7,GRID!$A$17:$A$27,0),MATCH(1,($U$2=GRID!$B$1:$BI$1)*(КАЛЕНДАРЬ!$AG6=GRID!$B$3:$BI$3), 0))*(1-GRID!$B$69),0))</f>
        <v>#N/A</v>
      </c>
      <c r="U253" s="49">
        <f t="array" ref="U253">IF($I$2="Открытый тариф",
INDEX(GRID!$B$4:$BI$14,MATCH(U$7,GRID!$A$4:$A$14,0),MATCH(1,($U$2=GRID!$B$1:$BI$1)*(КАЛЕНДАРЬ!$AG6=GRID!$B$3:$BI$3), 0)),
ROUNDUP(INDEX(GRID!$B$4:$BI$14,MATCH(U$7,GRID!$A$4:$A$14,0),MATCH(1,($U$2=GRID!$B$1:$BI$1)*(КАЛЕНДАРЬ!$AG6=GRID!$B$3:$BI$3),0))*(1-GRID!$B$69),0))</f>
        <v>58000</v>
      </c>
      <c r="V253" s="49">
        <f t="array" ref="V253">IF($I$2="Открытый тариф",
INDEX(GRID!$B$17:$BI$27,MATCH(U$7,GRID!$A$17:$A$27,0),MATCH(1,($U$2=GRID!$B$1:$BI$1)*(КАЛЕНДАРЬ!$AG6=GRID!$B$3:$BI$3), 0)),
ROUNDUP(INDEX(GRID!$B$17:$BI$27,MATCH(U$7,GRID!$A$17:$A$27,0),MATCH(1,($U$2=GRID!$B$1:$BI$1)*(КАЛЕНДАРЬ!$AG6=GRID!$B$3:$BI$3), 0))*(1-GRID!$B$69),0))</f>
        <v>60500</v>
      </c>
      <c r="W253" s="49">
        <f t="array" ref="W253">IF($I$2="Открытый тариф",
INDEX(GRID!$B$4:$BI$14,MATCH(W$7,GRID!$A$4:$A$14,0),MATCH(1,($U$2=GRID!$B$1:$BI$1)*(КАЛЕНДАРЬ!$AG6=GRID!$B$3:$BI$3), 0)),
ROUNDUP(INDEX(GRID!$B$4:$BI$14,MATCH(W$7,GRID!$A$4:$A$14,0),MATCH(1,($U$2=GRID!$B$1:$BI$1)*(КАЛЕНДАРЬ!$AG6=GRID!$B$3:$BI$3),0))*(1-GRID!$B$69),0))</f>
        <v>232000</v>
      </c>
      <c r="X253" s="49">
        <f t="array" ref="X253">IF($I$2="Открытый тариф",
INDEX(GRID!$B$17:$BI$27,MATCH(W$7,GRID!$A$17:$A$27,0),MATCH(1,($U$2=GRID!$B$1:$BI$1)*(КАЛЕНДАРЬ!$AG6=GRID!$B$3:$BI$3), 0)),
ROUNDUP(INDEX(GRID!$B$17:$BI$27,MATCH(W$7,GRID!$A$17:$A$27,0),MATCH(1,($U$2=GRID!$B$1:$BI$1)*(КАЛЕНДАРЬ!$AG6=GRID!$B$3:$BI$3), 0))*(1-GRID!$B$69),0))</f>
        <v>234500</v>
      </c>
    </row>
    <row r="254" spans="1:24" ht="12.75" hidden="1" customHeight="1" x14ac:dyDescent="0.2">
      <c r="A254" s="117" t="s">
        <v>44</v>
      </c>
      <c r="B254" s="117">
        <v>4</v>
      </c>
      <c r="C254" s="47" cm="1">
        <f t="array" ref="C254">IF($I$2="Открытый тариф",
INDEX(GRID!$B$4:$BI$14,MATCH(C$7,GRID!$A$4:$A$14,0),MATCH(1,($U$2=GRID!$B$1:$BI$1)*(КАЛЕНДАРЬ!$AG7=GRID!$B$3:$BI$3), 0)),
ROUNDUP(INDEX(GRID!$B$4:$BI$14,MATCH(C$7,GRID!$A$4:$A$14,0),MATCH(1,($U$2=GRID!$B$1:$BI$1)*(КАЛЕНДАРЬ!$AG7=GRID!$B$3:$BI$3),0))*(1-GRID!$B$69),0))</f>
        <v>18000</v>
      </c>
      <c r="D254" s="48">
        <f t="array" ref="D254">IF($I$2="Открытый тариф",
INDEX(GRID!$B$17:$BI$27,MATCH(C$7,GRID!$A$17:$A$27,0),MATCH(1,($U$2=GRID!$B$1:$BI$1)*(КАЛЕНДАРЬ!$AG7=GRID!$B$3:$BI$3), 0)),
ROUNDUP(INDEX(GRID!$B$17:$BI$27,MATCH(C$7,GRID!$A$17:$A$27,0),MATCH(1,($U$2=GRID!$B$1:$BI$1)*(КАЛЕНДАРЬ!$AG7=GRID!$B$3:$BI$3), 0))*(1-GRID!$B$69),0))</f>
        <v>20500</v>
      </c>
      <c r="E254" s="47">
        <f t="array" ref="E254">IF($I$2="Открытый тариф",
INDEX(GRID!$B$4:$BI$14,MATCH(E$7,GRID!$A$4:$A$14,0),MATCH(1,($U$2=GRID!$B$1:$BI$1)*(КАЛЕНДАРЬ!$AG7=GRID!$B$3:$BI$3), 0)),
ROUNDUP(INDEX(GRID!$B$4:$BI$14,MATCH(E$7,GRID!$A$4:$A$14,0),MATCH(1,($U$2=GRID!$B$1:$BI$1)*(КАЛЕНДАРЬ!$AG7=GRID!$B$3:$BI$3),0))*(1-GRID!$B$69),0))</f>
        <v>19700</v>
      </c>
      <c r="F254" s="48">
        <f t="array" ref="F254">IF($I$2="Открытый тариф",
INDEX(GRID!$B$17:$BI$27,MATCH(E$7,GRID!$A$17:$A$27,0),MATCH(1,($U$2=GRID!$B$1:$BI$1)*(КАЛЕНДАРЬ!$AG7=GRID!$B$3:$BI$3), 0)),
ROUNDUP(INDEX(GRID!$B$17:$BI$27,MATCH(E$7,GRID!$A$17:$A$27,0),MATCH(1,($U$2=GRID!$B$1:$BI$1)*(КАЛЕНДАРЬ!$AG7=GRID!$B$3:$BI$3), 0))*(1-GRID!$B$69),0))</f>
        <v>22200</v>
      </c>
      <c r="G254" s="47" t="e">
        <f t="array" ref="G254">IF($I$2="Открытый тариф",
INDEX(GRID!$B$4:$BI$14,MATCH(G$7,GRID!$A$4:$A$14,0),MATCH(1,($U$2=GRID!$B$1:$BI$1)*(КАЛЕНДАРЬ!$AG7=GRID!$B$3:$BI$3), 0)),
ROUNDUP(INDEX(GRID!$B$4:$BI$14,MATCH(G$7,GRID!$A$4:$A$14,0),MATCH(1,($U$2=GRID!$B$1:$BI$1)*(КАЛЕНДАРЬ!$AG7=GRID!$B$3:$BI$3),0))*(1-GRID!$B$69),0))</f>
        <v>#N/A</v>
      </c>
      <c r="H254" s="48" t="e">
        <f t="array" ref="H254">IF($I$2="Открытый тариф",
INDEX(GRID!$B$17:$BI$27,MATCH(G$7,GRID!$A$17:$A$27,0),MATCH(1,($U$2=GRID!$B$1:$BI$1)*(КАЛЕНДАРЬ!$AG7=GRID!$B$3:$BI$3), 0)),
ROUNDUP(INDEX(GRID!$B$17:$BI$27,MATCH(G$7,GRID!$A$17:$A$27,0),MATCH(1,($U$2=GRID!$B$1:$BI$1)*(КАЛЕНДАРЬ!$AG7=GRID!$B$3:$BI$3), 0))*(1-GRID!$B$69),0))</f>
        <v>#N/A</v>
      </c>
      <c r="I254" s="47" t="e">
        <f t="array" ref="I254">IF($I$2="Открытый тариф",
INDEX(GRID!$B$4:$BI$14,MATCH(I$7,GRID!$A$4:$A$14,0),MATCH(1,($U$2=GRID!$B$1:$BI$1)*(КАЛЕНДАРЬ!$AG7=GRID!$B$3:$BI$3), 0)),
ROUNDUP(INDEX(GRID!$B$4:$BI$14,MATCH(I$7,GRID!$A$4:$A$14,0),MATCH(1,($U$2=GRID!$B$1:$BI$1)*(КАЛЕНДАРЬ!$AG7=GRID!$B$3:$BI$3),0))*(1-GRID!$B$69),0))</f>
        <v>#N/A</v>
      </c>
      <c r="J254" s="48" t="e">
        <f t="array" ref="J254">IF($I$2="Открытый тариф",
INDEX(GRID!$B$17:$BI$27,MATCH(I$7,GRID!$A$17:$A$27,0),MATCH(1,($U$2=GRID!$B$1:$BI$1)*(КАЛЕНДАРЬ!$AG7=GRID!$B$3:$BI$3), 0)),
ROUNDUP(INDEX(GRID!$B$17:$BI$27,MATCH(I$7,GRID!$A$17:$A$27,0),MATCH(1,($U$2=GRID!$B$1:$BI$1)*(КАЛЕНДАРЬ!$AG7=GRID!$B$3:$BI$3), 0))*(1-GRID!$B$69),0))</f>
        <v>#N/A</v>
      </c>
      <c r="K254" s="47">
        <f t="array" ref="K254">IF($I$2="Открытый тариф",
INDEX(GRID!$B$4:$BI$14,MATCH(K$7,GRID!$A$4:$A$14,0),MATCH(1,($U$2=GRID!$B$1:$BI$1)*(КАЛЕНДАРЬ!$AG7=GRID!$B$3:$BI$3), 0)),
ROUNDUP(INDEX(GRID!$B$4:$BI$14,MATCH(K$7,GRID!$A$4:$A$14,0),MATCH(1,($U$2=GRID!$B$1:$BI$1)*(КАЛЕНДАРЬ!$AG7=GRID!$B$3:$BI$3),0))*(1-GRID!$B$69),0))</f>
        <v>26000</v>
      </c>
      <c r="L254" s="48">
        <f t="array" ref="L254">IF($I$2="Открытый тариф",
INDEX(GRID!$B$17:$BI$27,MATCH(K$7,GRID!$A$17:$A$27,0),MATCH(1,($U$2=GRID!$B$1:$BI$1)*(КАЛЕНДАРЬ!$AG7=GRID!$B$3:$BI$3), 0)),
ROUNDUP(INDEX(GRID!$B$17:$BI$27,MATCH(K$7,GRID!$A$17:$A$27,0),MATCH(1,($U$2=GRID!$B$1:$BI$1)*(КАЛЕНДАРЬ!$AG7=GRID!$B$3:$BI$3), 0))*(1-GRID!$B$69),0))</f>
        <v>28500</v>
      </c>
      <c r="M254" s="47">
        <f t="array" ref="M254">IF($I$2="Открытый тариф",
INDEX(GRID!$B$4:$BI$14,MATCH(M$7,GRID!$A$4:$A$14,0),MATCH(1,($U$2=GRID!$B$1:$BI$1)*(КАЛЕНДАРЬ!$AG7=GRID!$B$3:$BI$3), 0)),
ROUNDUP(INDEX(GRID!$B$4:$BI$14,MATCH(M$7,GRID!$A$4:$A$14,0),MATCH(1,($U$2=GRID!$B$1:$BI$1)*(КАЛЕНДАРЬ!$AG7=GRID!$B$3:$BI$3),0))*(1-GRID!$B$69),0))</f>
        <v>28500</v>
      </c>
      <c r="N254" s="48">
        <f t="array" ref="N254">IF($I$2="Открытый тариф",
INDEX(GRID!$B$17:$BI$27,MATCH(M$7,GRID!$A$17:$A$27,0),MATCH(1,($U$2=GRID!$B$1:$BI$1)*(КАЛЕНДАРЬ!$AG7=GRID!$B$3:$BI$3), 0)),
ROUNDUP(INDEX(GRID!$B$17:$BI$27,MATCH(M$7,GRID!$A$17:$A$27,0),MATCH(1,($U$2=GRID!$B$1:$BI$1)*(КАЛЕНДАРЬ!$AG7=GRID!$B$3:$BI$3), 0))*(1-GRID!$B$69),0))</f>
        <v>31000</v>
      </c>
      <c r="O254" s="49">
        <f t="array" ref="O254">IF($I$2="Открытый тариф",
INDEX(GRID!$B$4:$BI$14,MATCH(O$7,GRID!$A$4:$A$14,0),MATCH(1,($U$2=GRID!$B$1:$BI$1)*(КАЛЕНДАРЬ!$AG7=GRID!$B$3:$BI$3), 0)),
ROUNDUP(INDEX(GRID!$B$4:$BI$14,MATCH(O$7,GRID!$A$4:$A$14,0),MATCH(1,($U$2=GRID!$B$1:$BI$1)*(КАЛЕНДАРЬ!$AG7=GRID!$B$3:$BI$3),0))*(1-GRID!$B$69),0))</f>
        <v>35400</v>
      </c>
      <c r="P254" s="49">
        <f t="array" ref="P254">IF($I$2="Открытый тариф",
INDEX(GRID!$B$17:$BI$27,MATCH(O$7,GRID!$A$17:$A$27,0),MATCH(1,($U$2=GRID!$B$1:$BI$1)*(КАЛЕНДАРЬ!$AG7=GRID!$B$3:$BI$3), 0)),
ROUNDUP(INDEX(GRID!$B$17:$BI$27,MATCH(O$7,GRID!$A$17:$A$27,0),MATCH(1,($U$2=GRID!$B$1:$BI$1)*(КАЛЕНДАРЬ!$AG7=GRID!$B$3:$BI$3), 0))*(1-GRID!$B$69),0))</f>
        <v>37900</v>
      </c>
      <c r="Q254" s="49" t="e">
        <f t="array" ref="Q254">IF($I$2="Открытый тариф",
INDEX(GRID!$B$4:$BI$14,MATCH(Q$7,GRID!$A$4:$A$14,0),MATCH(1,($U$2=GRID!$B$1:$BI$1)*(КАЛЕНДАРЬ!$AG7=GRID!$B$3:$BI$3), 0)),
ROUNDUP(INDEX(GRID!$B$4:$BI$14,MATCH(Q$7,GRID!$A$4:$A$14,0),MATCH(1,($U$2=GRID!$B$1:$BI$1)*(КАЛЕНДАРЬ!$AG7=GRID!$B$3:$BI$3),0))*(1-GRID!$B$69),0))</f>
        <v>#N/A</v>
      </c>
      <c r="R254" s="49" t="e">
        <f t="array" ref="R254">IF($I$2="Открытый тариф",
INDEX(GRID!$B$17:$BI$27,MATCH(Q$7,GRID!$A$17:$A$27,0),MATCH(1,($U$2=GRID!$B$1:$BI$1)*(КАЛЕНДАРЬ!$AG7=GRID!$B$3:$BI$3), 0)),
ROUNDUP(INDEX(GRID!$B$17:$BI$27,MATCH(Q$7,GRID!$A$17:$A$27,0),MATCH(1,($U$2=GRID!$B$1:$BI$1)*(КАЛЕНДАРЬ!$AG7=GRID!$B$3:$BI$3), 0))*(1-GRID!$B$69),0))</f>
        <v>#N/A</v>
      </c>
      <c r="S254" s="49" t="e">
        <f t="array" ref="S254">IF($I$2="Открытый тариф",
INDEX(GRID!$B$4:$BI$14,MATCH(S$7,GRID!$A$4:$A$14,0),MATCH(1,($U$2=GRID!$B$1:$BI$1)*(КАЛЕНДАРЬ!$AG7=GRID!$B$3:$BI$3), 0)),
ROUNDUP(INDEX(GRID!$B$4:$BI$14,MATCH(S$7,GRID!$A$4:$A$14,0),MATCH(1,($U$2=GRID!$B$1:$BI$1)*(КАЛЕНДАРЬ!$AG7=GRID!$B$3:$BI$3),0))*(1-GRID!$B$69),0))</f>
        <v>#N/A</v>
      </c>
      <c r="T254" s="49" t="e">
        <f t="array" ref="T254">IF($I$2="Открытый тариф",
INDEX(GRID!$B$17:$BI$27,MATCH(S$7,GRID!$A$17:$A$27,0),MATCH(1,($U$2=GRID!$B$1:$BI$1)*(КАЛЕНДАРЬ!$AG7=GRID!$B$3:$BI$3), 0)),
ROUNDUP(INDEX(GRID!$B$17:$BI$27,MATCH(S$7,GRID!$A$17:$A$27,0),MATCH(1,($U$2=GRID!$B$1:$BI$1)*(КАЛЕНДАРЬ!$AG7=GRID!$B$3:$BI$3), 0))*(1-GRID!$B$69),0))</f>
        <v>#N/A</v>
      </c>
      <c r="U254" s="49">
        <f t="array" ref="U254">IF($I$2="Открытый тариф",
INDEX(GRID!$B$4:$BI$14,MATCH(U$7,GRID!$A$4:$A$14,0),MATCH(1,($U$2=GRID!$B$1:$BI$1)*(КАЛЕНДАРЬ!$AG7=GRID!$B$3:$BI$3), 0)),
ROUNDUP(INDEX(GRID!$B$4:$BI$14,MATCH(U$7,GRID!$A$4:$A$14,0),MATCH(1,($U$2=GRID!$B$1:$BI$1)*(КАЛЕНДАРЬ!$AG7=GRID!$B$3:$BI$3),0))*(1-GRID!$B$69),0))</f>
        <v>55000</v>
      </c>
      <c r="V254" s="49">
        <f t="array" ref="V254">IF($I$2="Открытый тариф",
INDEX(GRID!$B$17:$BI$27,MATCH(U$7,GRID!$A$17:$A$27,0),MATCH(1,($U$2=GRID!$B$1:$BI$1)*(КАЛЕНДАРЬ!$AG7=GRID!$B$3:$BI$3), 0)),
ROUNDUP(INDEX(GRID!$B$17:$BI$27,MATCH(U$7,GRID!$A$17:$A$27,0),MATCH(1,($U$2=GRID!$B$1:$BI$1)*(КАЛЕНДАРЬ!$AG7=GRID!$B$3:$BI$3), 0))*(1-GRID!$B$69),0))</f>
        <v>57500</v>
      </c>
      <c r="W254" s="49">
        <f t="array" ref="W254">IF($I$2="Открытый тариф",
INDEX(GRID!$B$4:$BI$14,MATCH(W$7,GRID!$A$4:$A$14,0),MATCH(1,($U$2=GRID!$B$1:$BI$1)*(КАЛЕНДАРЬ!$AG7=GRID!$B$3:$BI$3), 0)),
ROUNDUP(INDEX(GRID!$B$4:$BI$14,MATCH(W$7,GRID!$A$4:$A$14,0),MATCH(1,($U$2=GRID!$B$1:$BI$1)*(КАЛЕНДАРЬ!$AG7=GRID!$B$3:$BI$3),0))*(1-GRID!$B$69),0))</f>
        <v>223000</v>
      </c>
      <c r="X254" s="49">
        <f t="array" ref="X254">IF($I$2="Открытый тариф",
INDEX(GRID!$B$17:$BI$27,MATCH(W$7,GRID!$A$17:$A$27,0),MATCH(1,($U$2=GRID!$B$1:$BI$1)*(КАЛЕНДАРЬ!$AG7=GRID!$B$3:$BI$3), 0)),
ROUNDUP(INDEX(GRID!$B$17:$BI$27,MATCH(W$7,GRID!$A$17:$A$27,0),MATCH(1,($U$2=GRID!$B$1:$BI$1)*(КАЛЕНДАРЬ!$AG7=GRID!$B$3:$BI$3), 0))*(1-GRID!$B$69),0))</f>
        <v>225500</v>
      </c>
    </row>
    <row r="255" spans="1:24" ht="12.75" hidden="1" customHeight="1" x14ac:dyDescent="0.2">
      <c r="A255" s="117" t="s">
        <v>45</v>
      </c>
      <c r="B255" s="117">
        <v>5</v>
      </c>
      <c r="C255" s="47" cm="1">
        <f t="array" ref="C255">IF($I$2="Открытый тариф",
INDEX(GRID!$B$4:$BI$14,MATCH(C$7,GRID!$A$4:$A$14,0),MATCH(1,($U$2=GRID!$B$1:$BI$1)*(КАЛЕНДАРЬ!$AG8=GRID!$B$3:$BI$3), 0)),
ROUNDUP(INDEX(GRID!$B$4:$BI$14,MATCH(C$7,GRID!$A$4:$A$14,0),MATCH(1,($U$2=GRID!$B$1:$BI$1)*(КАЛЕНДАРЬ!$AG8=GRID!$B$3:$BI$3),0))*(1-GRID!$B$69),0))</f>
        <v>18000</v>
      </c>
      <c r="D255" s="48">
        <f t="array" ref="D255">IF($I$2="Открытый тариф",
INDEX(GRID!$B$17:$BI$27,MATCH(C$7,GRID!$A$17:$A$27,0),MATCH(1,($U$2=GRID!$B$1:$BI$1)*(КАЛЕНДАРЬ!$AG8=GRID!$B$3:$BI$3), 0)),
ROUNDUP(INDEX(GRID!$B$17:$BI$27,MATCH(C$7,GRID!$A$17:$A$27,0),MATCH(1,($U$2=GRID!$B$1:$BI$1)*(КАЛЕНДАРЬ!$AG8=GRID!$B$3:$BI$3), 0))*(1-GRID!$B$69),0))</f>
        <v>20500</v>
      </c>
      <c r="E255" s="47">
        <f t="array" ref="E255">IF($I$2="Открытый тариф",
INDEX(GRID!$B$4:$BI$14,MATCH(E$7,GRID!$A$4:$A$14,0),MATCH(1,($U$2=GRID!$B$1:$BI$1)*(КАЛЕНДАРЬ!$AG8=GRID!$B$3:$BI$3), 0)),
ROUNDUP(INDEX(GRID!$B$4:$BI$14,MATCH(E$7,GRID!$A$4:$A$14,0),MATCH(1,($U$2=GRID!$B$1:$BI$1)*(КАЛЕНДАРЬ!$AG8=GRID!$B$3:$BI$3),0))*(1-GRID!$B$69),0))</f>
        <v>19700</v>
      </c>
      <c r="F255" s="48">
        <f t="array" ref="F255">IF($I$2="Открытый тариф",
INDEX(GRID!$B$17:$BI$27,MATCH(E$7,GRID!$A$17:$A$27,0),MATCH(1,($U$2=GRID!$B$1:$BI$1)*(КАЛЕНДАРЬ!$AG8=GRID!$B$3:$BI$3), 0)),
ROUNDUP(INDEX(GRID!$B$17:$BI$27,MATCH(E$7,GRID!$A$17:$A$27,0),MATCH(1,($U$2=GRID!$B$1:$BI$1)*(КАЛЕНДАРЬ!$AG8=GRID!$B$3:$BI$3), 0))*(1-GRID!$B$69),0))</f>
        <v>22200</v>
      </c>
      <c r="G255" s="47" t="e">
        <f t="array" ref="G255">IF($I$2="Открытый тариф",
INDEX(GRID!$B$4:$BI$14,MATCH(G$7,GRID!$A$4:$A$14,0),MATCH(1,($U$2=GRID!$B$1:$BI$1)*(КАЛЕНДАРЬ!$AG8=GRID!$B$3:$BI$3), 0)),
ROUNDUP(INDEX(GRID!$B$4:$BI$14,MATCH(G$7,GRID!$A$4:$A$14,0),MATCH(1,($U$2=GRID!$B$1:$BI$1)*(КАЛЕНДАРЬ!$AG8=GRID!$B$3:$BI$3),0))*(1-GRID!$B$69),0))</f>
        <v>#N/A</v>
      </c>
      <c r="H255" s="48" t="e">
        <f t="array" ref="H255">IF($I$2="Открытый тариф",
INDEX(GRID!$B$17:$BI$27,MATCH(G$7,GRID!$A$17:$A$27,0),MATCH(1,($U$2=GRID!$B$1:$BI$1)*(КАЛЕНДАРЬ!$AG8=GRID!$B$3:$BI$3), 0)),
ROUNDUP(INDEX(GRID!$B$17:$BI$27,MATCH(G$7,GRID!$A$17:$A$27,0),MATCH(1,($U$2=GRID!$B$1:$BI$1)*(КАЛЕНДАРЬ!$AG8=GRID!$B$3:$BI$3), 0))*(1-GRID!$B$69),0))</f>
        <v>#N/A</v>
      </c>
      <c r="I255" s="47" t="e">
        <f t="array" ref="I255">IF($I$2="Открытый тариф",
INDEX(GRID!$B$4:$BI$14,MATCH(I$7,GRID!$A$4:$A$14,0),MATCH(1,($U$2=GRID!$B$1:$BI$1)*(КАЛЕНДАРЬ!$AG8=GRID!$B$3:$BI$3), 0)),
ROUNDUP(INDEX(GRID!$B$4:$BI$14,MATCH(I$7,GRID!$A$4:$A$14,0),MATCH(1,($U$2=GRID!$B$1:$BI$1)*(КАЛЕНДАРЬ!$AG8=GRID!$B$3:$BI$3),0))*(1-GRID!$B$69),0))</f>
        <v>#N/A</v>
      </c>
      <c r="J255" s="48" t="e">
        <f t="array" ref="J255">IF($I$2="Открытый тариф",
INDEX(GRID!$B$17:$BI$27,MATCH(I$7,GRID!$A$17:$A$27,0),MATCH(1,($U$2=GRID!$B$1:$BI$1)*(КАЛЕНДАРЬ!$AG8=GRID!$B$3:$BI$3), 0)),
ROUNDUP(INDEX(GRID!$B$17:$BI$27,MATCH(I$7,GRID!$A$17:$A$27,0),MATCH(1,($U$2=GRID!$B$1:$BI$1)*(КАЛЕНДАРЬ!$AG8=GRID!$B$3:$BI$3), 0))*(1-GRID!$B$69),0))</f>
        <v>#N/A</v>
      </c>
      <c r="K255" s="47">
        <f t="array" ref="K255">IF($I$2="Открытый тариф",
INDEX(GRID!$B$4:$BI$14,MATCH(K$7,GRID!$A$4:$A$14,0),MATCH(1,($U$2=GRID!$B$1:$BI$1)*(КАЛЕНДАРЬ!$AG8=GRID!$B$3:$BI$3), 0)),
ROUNDUP(INDEX(GRID!$B$4:$BI$14,MATCH(K$7,GRID!$A$4:$A$14,0),MATCH(1,($U$2=GRID!$B$1:$BI$1)*(КАЛЕНДАРЬ!$AG8=GRID!$B$3:$BI$3),0))*(1-GRID!$B$69),0))</f>
        <v>26000</v>
      </c>
      <c r="L255" s="48">
        <f t="array" ref="L255">IF($I$2="Открытый тариф",
INDEX(GRID!$B$17:$BI$27,MATCH(K$7,GRID!$A$17:$A$27,0),MATCH(1,($U$2=GRID!$B$1:$BI$1)*(КАЛЕНДАРЬ!$AG8=GRID!$B$3:$BI$3), 0)),
ROUNDUP(INDEX(GRID!$B$17:$BI$27,MATCH(K$7,GRID!$A$17:$A$27,0),MATCH(1,($U$2=GRID!$B$1:$BI$1)*(КАЛЕНДАРЬ!$AG8=GRID!$B$3:$BI$3), 0))*(1-GRID!$B$69),0))</f>
        <v>28500</v>
      </c>
      <c r="M255" s="47">
        <f t="array" ref="M255">IF($I$2="Открытый тариф",
INDEX(GRID!$B$4:$BI$14,MATCH(M$7,GRID!$A$4:$A$14,0),MATCH(1,($U$2=GRID!$B$1:$BI$1)*(КАЛЕНДАРЬ!$AG8=GRID!$B$3:$BI$3), 0)),
ROUNDUP(INDEX(GRID!$B$4:$BI$14,MATCH(M$7,GRID!$A$4:$A$14,0),MATCH(1,($U$2=GRID!$B$1:$BI$1)*(КАЛЕНДАРЬ!$AG8=GRID!$B$3:$BI$3),0))*(1-GRID!$B$69),0))</f>
        <v>28500</v>
      </c>
      <c r="N255" s="48">
        <f t="array" ref="N255">IF($I$2="Открытый тариф",
INDEX(GRID!$B$17:$BI$27,MATCH(M$7,GRID!$A$17:$A$27,0),MATCH(1,($U$2=GRID!$B$1:$BI$1)*(КАЛЕНДАРЬ!$AG8=GRID!$B$3:$BI$3), 0)),
ROUNDUP(INDEX(GRID!$B$17:$BI$27,MATCH(M$7,GRID!$A$17:$A$27,0),MATCH(1,($U$2=GRID!$B$1:$BI$1)*(КАЛЕНДАРЬ!$AG8=GRID!$B$3:$BI$3), 0))*(1-GRID!$B$69),0))</f>
        <v>31000</v>
      </c>
      <c r="O255" s="49">
        <f t="array" ref="O255">IF($I$2="Открытый тариф",
INDEX(GRID!$B$4:$BI$14,MATCH(O$7,GRID!$A$4:$A$14,0),MATCH(1,($U$2=GRID!$B$1:$BI$1)*(КАЛЕНДАРЬ!$AG8=GRID!$B$3:$BI$3), 0)),
ROUNDUP(INDEX(GRID!$B$4:$BI$14,MATCH(O$7,GRID!$A$4:$A$14,0),MATCH(1,($U$2=GRID!$B$1:$BI$1)*(КАЛЕНДАРЬ!$AG8=GRID!$B$3:$BI$3),0))*(1-GRID!$B$69),0))</f>
        <v>35400</v>
      </c>
      <c r="P255" s="49">
        <f t="array" ref="P255">IF($I$2="Открытый тариф",
INDEX(GRID!$B$17:$BI$27,MATCH(O$7,GRID!$A$17:$A$27,0),MATCH(1,($U$2=GRID!$B$1:$BI$1)*(КАЛЕНДАРЬ!$AG8=GRID!$B$3:$BI$3), 0)),
ROUNDUP(INDEX(GRID!$B$17:$BI$27,MATCH(O$7,GRID!$A$17:$A$27,0),MATCH(1,($U$2=GRID!$B$1:$BI$1)*(КАЛЕНДАРЬ!$AG8=GRID!$B$3:$BI$3), 0))*(1-GRID!$B$69),0))</f>
        <v>37900</v>
      </c>
      <c r="Q255" s="49" t="e">
        <f t="array" ref="Q255">IF($I$2="Открытый тариф",
INDEX(GRID!$B$4:$BI$14,MATCH(Q$7,GRID!$A$4:$A$14,0),MATCH(1,($U$2=GRID!$B$1:$BI$1)*(КАЛЕНДАРЬ!$AG8=GRID!$B$3:$BI$3), 0)),
ROUNDUP(INDEX(GRID!$B$4:$BI$14,MATCH(Q$7,GRID!$A$4:$A$14,0),MATCH(1,($U$2=GRID!$B$1:$BI$1)*(КАЛЕНДАРЬ!$AG8=GRID!$B$3:$BI$3),0))*(1-GRID!$B$69),0))</f>
        <v>#N/A</v>
      </c>
      <c r="R255" s="49" t="e">
        <f t="array" ref="R255">IF($I$2="Открытый тариф",
INDEX(GRID!$B$17:$BI$27,MATCH(Q$7,GRID!$A$17:$A$27,0),MATCH(1,($U$2=GRID!$B$1:$BI$1)*(КАЛЕНДАРЬ!$AG8=GRID!$B$3:$BI$3), 0)),
ROUNDUP(INDEX(GRID!$B$17:$BI$27,MATCH(Q$7,GRID!$A$17:$A$27,0),MATCH(1,($U$2=GRID!$B$1:$BI$1)*(КАЛЕНДАРЬ!$AG8=GRID!$B$3:$BI$3), 0))*(1-GRID!$B$69),0))</f>
        <v>#N/A</v>
      </c>
      <c r="S255" s="49" t="e">
        <f t="array" ref="S255">IF($I$2="Открытый тариф",
INDEX(GRID!$B$4:$BI$14,MATCH(S$7,GRID!$A$4:$A$14,0),MATCH(1,($U$2=GRID!$B$1:$BI$1)*(КАЛЕНДАРЬ!$AG8=GRID!$B$3:$BI$3), 0)),
ROUNDUP(INDEX(GRID!$B$4:$BI$14,MATCH(S$7,GRID!$A$4:$A$14,0),MATCH(1,($U$2=GRID!$B$1:$BI$1)*(КАЛЕНДАРЬ!$AG8=GRID!$B$3:$BI$3),0))*(1-GRID!$B$69),0))</f>
        <v>#N/A</v>
      </c>
      <c r="T255" s="49" t="e">
        <f t="array" ref="T255">IF($I$2="Открытый тариф",
INDEX(GRID!$B$17:$BI$27,MATCH(S$7,GRID!$A$17:$A$27,0),MATCH(1,($U$2=GRID!$B$1:$BI$1)*(КАЛЕНДАРЬ!$AG8=GRID!$B$3:$BI$3), 0)),
ROUNDUP(INDEX(GRID!$B$17:$BI$27,MATCH(S$7,GRID!$A$17:$A$27,0),MATCH(1,($U$2=GRID!$B$1:$BI$1)*(КАЛЕНДАРЬ!$AG8=GRID!$B$3:$BI$3), 0))*(1-GRID!$B$69),0))</f>
        <v>#N/A</v>
      </c>
      <c r="U255" s="49">
        <f t="array" ref="U255">IF($I$2="Открытый тариф",
INDEX(GRID!$B$4:$BI$14,MATCH(U$7,GRID!$A$4:$A$14,0),MATCH(1,($U$2=GRID!$B$1:$BI$1)*(КАЛЕНДАРЬ!$AG8=GRID!$B$3:$BI$3), 0)),
ROUNDUP(INDEX(GRID!$B$4:$BI$14,MATCH(U$7,GRID!$A$4:$A$14,0),MATCH(1,($U$2=GRID!$B$1:$BI$1)*(КАЛЕНДАРЬ!$AG8=GRID!$B$3:$BI$3),0))*(1-GRID!$B$69),0))</f>
        <v>55000</v>
      </c>
      <c r="V255" s="49">
        <f t="array" ref="V255">IF($I$2="Открытый тариф",
INDEX(GRID!$B$17:$BI$27,MATCH(U$7,GRID!$A$17:$A$27,0),MATCH(1,($U$2=GRID!$B$1:$BI$1)*(КАЛЕНДАРЬ!$AG8=GRID!$B$3:$BI$3), 0)),
ROUNDUP(INDEX(GRID!$B$17:$BI$27,MATCH(U$7,GRID!$A$17:$A$27,0),MATCH(1,($U$2=GRID!$B$1:$BI$1)*(КАЛЕНДАРЬ!$AG8=GRID!$B$3:$BI$3), 0))*(1-GRID!$B$69),0))</f>
        <v>57500</v>
      </c>
      <c r="W255" s="49">
        <f t="array" ref="W255">IF($I$2="Открытый тариф",
INDEX(GRID!$B$4:$BI$14,MATCH(W$7,GRID!$A$4:$A$14,0),MATCH(1,($U$2=GRID!$B$1:$BI$1)*(КАЛЕНДАРЬ!$AG8=GRID!$B$3:$BI$3), 0)),
ROUNDUP(INDEX(GRID!$B$4:$BI$14,MATCH(W$7,GRID!$A$4:$A$14,0),MATCH(1,($U$2=GRID!$B$1:$BI$1)*(КАЛЕНДАРЬ!$AG8=GRID!$B$3:$BI$3),0))*(1-GRID!$B$69),0))</f>
        <v>223000</v>
      </c>
      <c r="X255" s="49">
        <f t="array" ref="X255">IF($I$2="Открытый тариф",
INDEX(GRID!$B$17:$BI$27,MATCH(W$7,GRID!$A$17:$A$27,0),MATCH(1,($U$2=GRID!$B$1:$BI$1)*(КАЛЕНДАРЬ!$AG8=GRID!$B$3:$BI$3), 0)),
ROUNDUP(INDEX(GRID!$B$17:$BI$27,MATCH(W$7,GRID!$A$17:$A$27,0),MATCH(1,($U$2=GRID!$B$1:$BI$1)*(КАЛЕНДАРЬ!$AG8=GRID!$B$3:$BI$3), 0))*(1-GRID!$B$69),0))</f>
        <v>225500</v>
      </c>
    </row>
    <row r="256" spans="1:24" ht="12.75" hidden="1" customHeight="1" x14ac:dyDescent="0.2">
      <c r="A256" s="117" t="s">
        <v>46</v>
      </c>
      <c r="B256" s="117">
        <v>6</v>
      </c>
      <c r="C256" s="47" cm="1">
        <f t="array" ref="C256">IF($I$2="Открытый тариф",
INDEX(GRID!$B$4:$BI$14,MATCH(C$7,GRID!$A$4:$A$14,0),MATCH(1,($U$2=GRID!$B$1:$BI$1)*(КАЛЕНДАРЬ!$AG9=GRID!$B$3:$BI$3), 0)),
ROUNDUP(INDEX(GRID!$B$4:$BI$14,MATCH(C$7,GRID!$A$4:$A$14,0),MATCH(1,($U$2=GRID!$B$1:$BI$1)*(КАЛЕНДАРЬ!$AG9=GRID!$B$3:$BI$3),0))*(1-GRID!$B$69),0))</f>
        <v>18000</v>
      </c>
      <c r="D256" s="48">
        <f t="array" ref="D256">IF($I$2="Открытый тариф",
INDEX(GRID!$B$17:$BI$27,MATCH(C$7,GRID!$A$17:$A$27,0),MATCH(1,($U$2=GRID!$B$1:$BI$1)*(КАЛЕНДАРЬ!$AG9=GRID!$B$3:$BI$3), 0)),
ROUNDUP(INDEX(GRID!$B$17:$BI$27,MATCH(C$7,GRID!$A$17:$A$27,0),MATCH(1,($U$2=GRID!$B$1:$BI$1)*(КАЛЕНДАРЬ!$AG9=GRID!$B$3:$BI$3), 0))*(1-GRID!$B$69),0))</f>
        <v>20500</v>
      </c>
      <c r="E256" s="47">
        <f t="array" ref="E256">IF($I$2="Открытый тариф",
INDEX(GRID!$B$4:$BI$14,MATCH(E$7,GRID!$A$4:$A$14,0),MATCH(1,($U$2=GRID!$B$1:$BI$1)*(КАЛЕНДАРЬ!$AG9=GRID!$B$3:$BI$3), 0)),
ROUNDUP(INDEX(GRID!$B$4:$BI$14,MATCH(E$7,GRID!$A$4:$A$14,0),MATCH(1,($U$2=GRID!$B$1:$BI$1)*(КАЛЕНДАРЬ!$AG9=GRID!$B$3:$BI$3),0))*(1-GRID!$B$69),0))</f>
        <v>19700</v>
      </c>
      <c r="F256" s="48">
        <f t="array" ref="F256">IF($I$2="Открытый тариф",
INDEX(GRID!$B$17:$BI$27,MATCH(E$7,GRID!$A$17:$A$27,0),MATCH(1,($U$2=GRID!$B$1:$BI$1)*(КАЛЕНДАРЬ!$AG9=GRID!$B$3:$BI$3), 0)),
ROUNDUP(INDEX(GRID!$B$17:$BI$27,MATCH(E$7,GRID!$A$17:$A$27,0),MATCH(1,($U$2=GRID!$B$1:$BI$1)*(КАЛЕНДАРЬ!$AG9=GRID!$B$3:$BI$3), 0))*(1-GRID!$B$69),0))</f>
        <v>22200</v>
      </c>
      <c r="G256" s="47" t="e">
        <f t="array" ref="G256">IF($I$2="Открытый тариф",
INDEX(GRID!$B$4:$BI$14,MATCH(G$7,GRID!$A$4:$A$14,0),MATCH(1,($U$2=GRID!$B$1:$BI$1)*(КАЛЕНДАРЬ!$AG9=GRID!$B$3:$BI$3), 0)),
ROUNDUP(INDEX(GRID!$B$4:$BI$14,MATCH(G$7,GRID!$A$4:$A$14,0),MATCH(1,($U$2=GRID!$B$1:$BI$1)*(КАЛЕНДАРЬ!$AG9=GRID!$B$3:$BI$3),0))*(1-GRID!$B$69),0))</f>
        <v>#N/A</v>
      </c>
      <c r="H256" s="48" t="e">
        <f t="array" ref="H256">IF($I$2="Открытый тариф",
INDEX(GRID!$B$17:$BI$27,MATCH(G$7,GRID!$A$17:$A$27,0),MATCH(1,($U$2=GRID!$B$1:$BI$1)*(КАЛЕНДАРЬ!$AG9=GRID!$B$3:$BI$3), 0)),
ROUNDUP(INDEX(GRID!$B$17:$BI$27,MATCH(G$7,GRID!$A$17:$A$27,0),MATCH(1,($U$2=GRID!$B$1:$BI$1)*(КАЛЕНДАРЬ!$AG9=GRID!$B$3:$BI$3), 0))*(1-GRID!$B$69),0))</f>
        <v>#N/A</v>
      </c>
      <c r="I256" s="47" t="e">
        <f t="array" ref="I256">IF($I$2="Открытый тариф",
INDEX(GRID!$B$4:$BI$14,MATCH(I$7,GRID!$A$4:$A$14,0),MATCH(1,($U$2=GRID!$B$1:$BI$1)*(КАЛЕНДАРЬ!$AG9=GRID!$B$3:$BI$3), 0)),
ROUNDUP(INDEX(GRID!$B$4:$BI$14,MATCH(I$7,GRID!$A$4:$A$14,0),MATCH(1,($U$2=GRID!$B$1:$BI$1)*(КАЛЕНДАРЬ!$AG9=GRID!$B$3:$BI$3),0))*(1-GRID!$B$69),0))</f>
        <v>#N/A</v>
      </c>
      <c r="J256" s="48" t="e">
        <f t="array" ref="J256">IF($I$2="Открытый тариф",
INDEX(GRID!$B$17:$BI$27,MATCH(I$7,GRID!$A$17:$A$27,0),MATCH(1,($U$2=GRID!$B$1:$BI$1)*(КАЛЕНДАРЬ!$AG9=GRID!$B$3:$BI$3), 0)),
ROUNDUP(INDEX(GRID!$B$17:$BI$27,MATCH(I$7,GRID!$A$17:$A$27,0),MATCH(1,($U$2=GRID!$B$1:$BI$1)*(КАЛЕНДАРЬ!$AG9=GRID!$B$3:$BI$3), 0))*(1-GRID!$B$69),0))</f>
        <v>#N/A</v>
      </c>
      <c r="K256" s="47">
        <f t="array" ref="K256">IF($I$2="Открытый тариф",
INDEX(GRID!$B$4:$BI$14,MATCH(K$7,GRID!$A$4:$A$14,0),MATCH(1,($U$2=GRID!$B$1:$BI$1)*(КАЛЕНДАРЬ!$AG9=GRID!$B$3:$BI$3), 0)),
ROUNDUP(INDEX(GRID!$B$4:$BI$14,MATCH(K$7,GRID!$A$4:$A$14,0),MATCH(1,($U$2=GRID!$B$1:$BI$1)*(КАЛЕНДАРЬ!$AG9=GRID!$B$3:$BI$3),0))*(1-GRID!$B$69),0))</f>
        <v>26000</v>
      </c>
      <c r="L256" s="48">
        <f t="array" ref="L256">IF($I$2="Открытый тариф",
INDEX(GRID!$B$17:$BI$27,MATCH(K$7,GRID!$A$17:$A$27,0),MATCH(1,($U$2=GRID!$B$1:$BI$1)*(КАЛЕНДАРЬ!$AG9=GRID!$B$3:$BI$3), 0)),
ROUNDUP(INDEX(GRID!$B$17:$BI$27,MATCH(K$7,GRID!$A$17:$A$27,0),MATCH(1,($U$2=GRID!$B$1:$BI$1)*(КАЛЕНДАРЬ!$AG9=GRID!$B$3:$BI$3), 0))*(1-GRID!$B$69),0))</f>
        <v>28500</v>
      </c>
      <c r="M256" s="47">
        <f t="array" ref="M256">IF($I$2="Открытый тариф",
INDEX(GRID!$B$4:$BI$14,MATCH(M$7,GRID!$A$4:$A$14,0),MATCH(1,($U$2=GRID!$B$1:$BI$1)*(КАЛЕНДАРЬ!$AG9=GRID!$B$3:$BI$3), 0)),
ROUNDUP(INDEX(GRID!$B$4:$BI$14,MATCH(M$7,GRID!$A$4:$A$14,0),MATCH(1,($U$2=GRID!$B$1:$BI$1)*(КАЛЕНДАРЬ!$AG9=GRID!$B$3:$BI$3),0))*(1-GRID!$B$69),0))</f>
        <v>28500</v>
      </c>
      <c r="N256" s="48">
        <f t="array" ref="N256">IF($I$2="Открытый тариф",
INDEX(GRID!$B$17:$BI$27,MATCH(M$7,GRID!$A$17:$A$27,0),MATCH(1,($U$2=GRID!$B$1:$BI$1)*(КАЛЕНДАРЬ!$AG9=GRID!$B$3:$BI$3), 0)),
ROUNDUP(INDEX(GRID!$B$17:$BI$27,MATCH(M$7,GRID!$A$17:$A$27,0),MATCH(1,($U$2=GRID!$B$1:$BI$1)*(КАЛЕНДАРЬ!$AG9=GRID!$B$3:$BI$3), 0))*(1-GRID!$B$69),0))</f>
        <v>31000</v>
      </c>
      <c r="O256" s="49">
        <f t="array" ref="O256">IF($I$2="Открытый тариф",
INDEX(GRID!$B$4:$BI$14,MATCH(O$7,GRID!$A$4:$A$14,0),MATCH(1,($U$2=GRID!$B$1:$BI$1)*(КАЛЕНДАРЬ!$AG9=GRID!$B$3:$BI$3), 0)),
ROUNDUP(INDEX(GRID!$B$4:$BI$14,MATCH(O$7,GRID!$A$4:$A$14,0),MATCH(1,($U$2=GRID!$B$1:$BI$1)*(КАЛЕНДАРЬ!$AG9=GRID!$B$3:$BI$3),0))*(1-GRID!$B$69),0))</f>
        <v>35400</v>
      </c>
      <c r="P256" s="49">
        <f t="array" ref="P256">IF($I$2="Открытый тариф",
INDEX(GRID!$B$17:$BI$27,MATCH(O$7,GRID!$A$17:$A$27,0),MATCH(1,($U$2=GRID!$B$1:$BI$1)*(КАЛЕНДАРЬ!$AG9=GRID!$B$3:$BI$3), 0)),
ROUNDUP(INDEX(GRID!$B$17:$BI$27,MATCH(O$7,GRID!$A$17:$A$27,0),MATCH(1,($U$2=GRID!$B$1:$BI$1)*(КАЛЕНДАРЬ!$AG9=GRID!$B$3:$BI$3), 0))*(1-GRID!$B$69),0))</f>
        <v>37900</v>
      </c>
      <c r="Q256" s="49" t="e">
        <f t="array" ref="Q256">IF($I$2="Открытый тариф",
INDEX(GRID!$B$4:$BI$14,MATCH(Q$7,GRID!$A$4:$A$14,0),MATCH(1,($U$2=GRID!$B$1:$BI$1)*(КАЛЕНДАРЬ!$AG9=GRID!$B$3:$BI$3), 0)),
ROUNDUP(INDEX(GRID!$B$4:$BI$14,MATCH(Q$7,GRID!$A$4:$A$14,0),MATCH(1,($U$2=GRID!$B$1:$BI$1)*(КАЛЕНДАРЬ!$AG9=GRID!$B$3:$BI$3),0))*(1-GRID!$B$69),0))</f>
        <v>#N/A</v>
      </c>
      <c r="R256" s="49" t="e">
        <f t="array" ref="R256">IF($I$2="Открытый тариф",
INDEX(GRID!$B$17:$BI$27,MATCH(Q$7,GRID!$A$17:$A$27,0),MATCH(1,($U$2=GRID!$B$1:$BI$1)*(КАЛЕНДАРЬ!$AG9=GRID!$B$3:$BI$3), 0)),
ROUNDUP(INDEX(GRID!$B$17:$BI$27,MATCH(Q$7,GRID!$A$17:$A$27,0),MATCH(1,($U$2=GRID!$B$1:$BI$1)*(КАЛЕНДАРЬ!$AG9=GRID!$B$3:$BI$3), 0))*(1-GRID!$B$69),0))</f>
        <v>#N/A</v>
      </c>
      <c r="S256" s="49" t="e">
        <f t="array" ref="S256">IF($I$2="Открытый тариф",
INDEX(GRID!$B$4:$BI$14,MATCH(S$7,GRID!$A$4:$A$14,0),MATCH(1,($U$2=GRID!$B$1:$BI$1)*(КАЛЕНДАРЬ!$AG9=GRID!$B$3:$BI$3), 0)),
ROUNDUP(INDEX(GRID!$B$4:$BI$14,MATCH(S$7,GRID!$A$4:$A$14,0),MATCH(1,($U$2=GRID!$B$1:$BI$1)*(КАЛЕНДАРЬ!$AG9=GRID!$B$3:$BI$3),0))*(1-GRID!$B$69),0))</f>
        <v>#N/A</v>
      </c>
      <c r="T256" s="49" t="e">
        <f t="array" ref="T256">IF($I$2="Открытый тариф",
INDEX(GRID!$B$17:$BI$27,MATCH(S$7,GRID!$A$17:$A$27,0),MATCH(1,($U$2=GRID!$B$1:$BI$1)*(КАЛЕНДАРЬ!$AG9=GRID!$B$3:$BI$3), 0)),
ROUNDUP(INDEX(GRID!$B$17:$BI$27,MATCH(S$7,GRID!$A$17:$A$27,0),MATCH(1,($U$2=GRID!$B$1:$BI$1)*(КАЛЕНДАРЬ!$AG9=GRID!$B$3:$BI$3), 0))*(1-GRID!$B$69),0))</f>
        <v>#N/A</v>
      </c>
      <c r="U256" s="49">
        <f t="array" ref="U256">IF($I$2="Открытый тариф",
INDEX(GRID!$B$4:$BI$14,MATCH(U$7,GRID!$A$4:$A$14,0),MATCH(1,($U$2=GRID!$B$1:$BI$1)*(КАЛЕНДАРЬ!$AG9=GRID!$B$3:$BI$3), 0)),
ROUNDUP(INDEX(GRID!$B$4:$BI$14,MATCH(U$7,GRID!$A$4:$A$14,0),MATCH(1,($U$2=GRID!$B$1:$BI$1)*(КАЛЕНДАРЬ!$AG9=GRID!$B$3:$BI$3),0))*(1-GRID!$B$69),0))</f>
        <v>55000</v>
      </c>
      <c r="V256" s="49">
        <f t="array" ref="V256">IF($I$2="Открытый тариф",
INDEX(GRID!$B$17:$BI$27,MATCH(U$7,GRID!$A$17:$A$27,0),MATCH(1,($U$2=GRID!$B$1:$BI$1)*(КАЛЕНДАРЬ!$AG9=GRID!$B$3:$BI$3), 0)),
ROUNDUP(INDEX(GRID!$B$17:$BI$27,MATCH(U$7,GRID!$A$17:$A$27,0),MATCH(1,($U$2=GRID!$B$1:$BI$1)*(КАЛЕНДАРЬ!$AG9=GRID!$B$3:$BI$3), 0))*(1-GRID!$B$69),0))</f>
        <v>57500</v>
      </c>
      <c r="W256" s="49">
        <f t="array" ref="W256">IF($I$2="Открытый тариф",
INDEX(GRID!$B$4:$BI$14,MATCH(W$7,GRID!$A$4:$A$14,0),MATCH(1,($U$2=GRID!$B$1:$BI$1)*(КАЛЕНДАРЬ!$AG9=GRID!$B$3:$BI$3), 0)),
ROUNDUP(INDEX(GRID!$B$4:$BI$14,MATCH(W$7,GRID!$A$4:$A$14,0),MATCH(1,($U$2=GRID!$B$1:$BI$1)*(КАЛЕНДАРЬ!$AG9=GRID!$B$3:$BI$3),0))*(1-GRID!$B$69),0))</f>
        <v>223000</v>
      </c>
      <c r="X256" s="49">
        <f t="array" ref="X256">IF($I$2="Открытый тариф",
INDEX(GRID!$B$17:$BI$27,MATCH(W$7,GRID!$A$17:$A$27,0),MATCH(1,($U$2=GRID!$B$1:$BI$1)*(КАЛЕНДАРЬ!$AG9=GRID!$B$3:$BI$3), 0)),
ROUNDUP(INDEX(GRID!$B$17:$BI$27,MATCH(W$7,GRID!$A$17:$A$27,0),MATCH(1,($U$2=GRID!$B$1:$BI$1)*(КАЛЕНДАРЬ!$AG9=GRID!$B$3:$BI$3), 0))*(1-GRID!$B$69),0))</f>
        <v>225500</v>
      </c>
    </row>
    <row r="257" spans="1:24" ht="12.75" hidden="1" customHeight="1" x14ac:dyDescent="0.2">
      <c r="A257" s="117" t="s">
        <v>47</v>
      </c>
      <c r="B257" s="117">
        <v>7</v>
      </c>
      <c r="C257" s="47" cm="1">
        <f t="array" ref="C257">IF($I$2="Открытый тариф",
INDEX(GRID!$B$4:$BI$14,MATCH(C$7,GRID!$A$4:$A$14,0),MATCH(1,($U$2=GRID!$B$1:$BI$1)*(КАЛЕНДАРЬ!$AG10=GRID!$B$3:$BI$3), 0)),
ROUNDUP(INDEX(GRID!$B$4:$BI$14,MATCH(C$7,GRID!$A$4:$A$14,0),MATCH(1,($U$2=GRID!$B$1:$BI$1)*(КАЛЕНДАРЬ!$AG10=GRID!$B$3:$BI$3),0))*(1-GRID!$B$69),0))</f>
        <v>19000</v>
      </c>
      <c r="D257" s="48">
        <f t="array" ref="D257">IF($I$2="Открытый тариф",
INDEX(GRID!$B$17:$BI$27,MATCH(C$7,GRID!$A$17:$A$27,0),MATCH(1,($U$2=GRID!$B$1:$BI$1)*(КАЛЕНДАРЬ!$AG10=GRID!$B$3:$BI$3), 0)),
ROUNDUP(INDEX(GRID!$B$17:$BI$27,MATCH(C$7,GRID!$A$17:$A$27,0),MATCH(1,($U$2=GRID!$B$1:$BI$1)*(КАЛЕНДАРЬ!$AG10=GRID!$B$3:$BI$3), 0))*(1-GRID!$B$69),0))</f>
        <v>21500</v>
      </c>
      <c r="E257" s="47">
        <f t="array" ref="E257">IF($I$2="Открытый тариф",
INDEX(GRID!$B$4:$BI$14,MATCH(E$7,GRID!$A$4:$A$14,0),MATCH(1,($U$2=GRID!$B$1:$BI$1)*(КАЛЕНДАРЬ!$AG10=GRID!$B$3:$BI$3), 0)),
ROUNDUP(INDEX(GRID!$B$4:$BI$14,MATCH(E$7,GRID!$A$4:$A$14,0),MATCH(1,($U$2=GRID!$B$1:$BI$1)*(КАЛЕНДАРЬ!$AG10=GRID!$B$3:$BI$3),0))*(1-GRID!$B$69),0))</f>
        <v>20900</v>
      </c>
      <c r="F257" s="48">
        <f t="array" ref="F257">IF($I$2="Открытый тариф",
INDEX(GRID!$B$17:$BI$27,MATCH(E$7,GRID!$A$17:$A$27,0),MATCH(1,($U$2=GRID!$B$1:$BI$1)*(КАЛЕНДАРЬ!$AG10=GRID!$B$3:$BI$3), 0)),
ROUNDUP(INDEX(GRID!$B$17:$BI$27,MATCH(E$7,GRID!$A$17:$A$27,0),MATCH(1,($U$2=GRID!$B$1:$BI$1)*(КАЛЕНДАРЬ!$AG10=GRID!$B$3:$BI$3), 0))*(1-GRID!$B$69),0))</f>
        <v>23400</v>
      </c>
      <c r="G257" s="47" t="e">
        <f t="array" ref="G257">IF($I$2="Открытый тариф",
INDEX(GRID!$B$4:$BI$14,MATCH(G$7,GRID!$A$4:$A$14,0),MATCH(1,($U$2=GRID!$B$1:$BI$1)*(КАЛЕНДАРЬ!$AG10=GRID!$B$3:$BI$3), 0)),
ROUNDUP(INDEX(GRID!$B$4:$BI$14,MATCH(G$7,GRID!$A$4:$A$14,0),MATCH(1,($U$2=GRID!$B$1:$BI$1)*(КАЛЕНДАРЬ!$AG10=GRID!$B$3:$BI$3),0))*(1-GRID!$B$69),0))</f>
        <v>#N/A</v>
      </c>
      <c r="H257" s="48" t="e">
        <f t="array" ref="H257">IF($I$2="Открытый тариф",
INDEX(GRID!$B$17:$BI$27,MATCH(G$7,GRID!$A$17:$A$27,0),MATCH(1,($U$2=GRID!$B$1:$BI$1)*(КАЛЕНДАРЬ!$AG10=GRID!$B$3:$BI$3), 0)),
ROUNDUP(INDEX(GRID!$B$17:$BI$27,MATCH(G$7,GRID!$A$17:$A$27,0),MATCH(1,($U$2=GRID!$B$1:$BI$1)*(КАЛЕНДАРЬ!$AG10=GRID!$B$3:$BI$3), 0))*(1-GRID!$B$69),0))</f>
        <v>#N/A</v>
      </c>
      <c r="I257" s="47" t="e">
        <f t="array" ref="I257">IF($I$2="Открытый тариф",
INDEX(GRID!$B$4:$BI$14,MATCH(I$7,GRID!$A$4:$A$14,0),MATCH(1,($U$2=GRID!$B$1:$BI$1)*(КАЛЕНДАРЬ!$AG10=GRID!$B$3:$BI$3), 0)),
ROUNDUP(INDEX(GRID!$B$4:$BI$14,MATCH(I$7,GRID!$A$4:$A$14,0),MATCH(1,($U$2=GRID!$B$1:$BI$1)*(КАЛЕНДАРЬ!$AG10=GRID!$B$3:$BI$3),0))*(1-GRID!$B$69),0))</f>
        <v>#N/A</v>
      </c>
      <c r="J257" s="48" t="e">
        <f t="array" ref="J257">IF($I$2="Открытый тариф",
INDEX(GRID!$B$17:$BI$27,MATCH(I$7,GRID!$A$17:$A$27,0),MATCH(1,($U$2=GRID!$B$1:$BI$1)*(КАЛЕНДАРЬ!$AG10=GRID!$B$3:$BI$3), 0)),
ROUNDUP(INDEX(GRID!$B$17:$BI$27,MATCH(I$7,GRID!$A$17:$A$27,0),MATCH(1,($U$2=GRID!$B$1:$BI$1)*(КАЛЕНДАРЬ!$AG10=GRID!$B$3:$BI$3), 0))*(1-GRID!$B$69),0))</f>
        <v>#N/A</v>
      </c>
      <c r="K257" s="47">
        <f t="array" ref="K257">IF($I$2="Открытый тариф",
INDEX(GRID!$B$4:$BI$14,MATCH(K$7,GRID!$A$4:$A$14,0),MATCH(1,($U$2=GRID!$B$1:$BI$1)*(КАЛЕНДАРЬ!$AG10=GRID!$B$3:$BI$3), 0)),
ROUNDUP(INDEX(GRID!$B$4:$BI$14,MATCH(K$7,GRID!$A$4:$A$14,0),MATCH(1,($U$2=GRID!$B$1:$BI$1)*(КАЛЕНДАРЬ!$AG10=GRID!$B$3:$BI$3),0))*(1-GRID!$B$69),0))</f>
        <v>27600</v>
      </c>
      <c r="L257" s="48">
        <f t="array" ref="L257">IF($I$2="Открытый тариф",
INDEX(GRID!$B$17:$BI$27,MATCH(K$7,GRID!$A$17:$A$27,0),MATCH(1,($U$2=GRID!$B$1:$BI$1)*(КАЛЕНДАРЬ!$AG10=GRID!$B$3:$BI$3), 0)),
ROUNDUP(INDEX(GRID!$B$17:$BI$27,MATCH(K$7,GRID!$A$17:$A$27,0),MATCH(1,($U$2=GRID!$B$1:$BI$1)*(КАЛЕНДАРЬ!$AG10=GRID!$B$3:$BI$3), 0))*(1-GRID!$B$69),0))</f>
        <v>30100</v>
      </c>
      <c r="M257" s="47">
        <f t="array" ref="M257">IF($I$2="Открытый тариф",
INDEX(GRID!$B$4:$BI$14,MATCH(M$7,GRID!$A$4:$A$14,0),MATCH(1,($U$2=GRID!$B$1:$BI$1)*(КАЛЕНДАРЬ!$AG10=GRID!$B$3:$BI$3), 0)),
ROUNDUP(INDEX(GRID!$B$4:$BI$14,MATCH(M$7,GRID!$A$4:$A$14,0),MATCH(1,($U$2=GRID!$B$1:$BI$1)*(КАЛЕНДАРЬ!$AG10=GRID!$B$3:$BI$3),0))*(1-GRID!$B$69),0))</f>
        <v>30300</v>
      </c>
      <c r="N257" s="48">
        <f t="array" ref="N257">IF($I$2="Открытый тариф",
INDEX(GRID!$B$17:$BI$27,MATCH(M$7,GRID!$A$17:$A$27,0),MATCH(1,($U$2=GRID!$B$1:$BI$1)*(КАЛЕНДАРЬ!$AG10=GRID!$B$3:$BI$3), 0)),
ROUNDUP(INDEX(GRID!$B$17:$BI$27,MATCH(M$7,GRID!$A$17:$A$27,0),MATCH(1,($U$2=GRID!$B$1:$BI$1)*(КАЛЕНДАРЬ!$AG10=GRID!$B$3:$BI$3), 0))*(1-GRID!$B$69),0))</f>
        <v>32800</v>
      </c>
      <c r="O257" s="49">
        <f t="array" ref="O257">IF($I$2="Открытый тариф",
INDEX(GRID!$B$4:$BI$14,MATCH(O$7,GRID!$A$4:$A$14,0),MATCH(1,($U$2=GRID!$B$1:$BI$1)*(КАЛЕНДАРЬ!$AG10=GRID!$B$3:$BI$3), 0)),
ROUNDUP(INDEX(GRID!$B$4:$BI$14,MATCH(O$7,GRID!$A$4:$A$14,0),MATCH(1,($U$2=GRID!$B$1:$BI$1)*(КАЛЕНДАРЬ!$AG10=GRID!$B$3:$BI$3),0))*(1-GRID!$B$69),0))</f>
        <v>37300</v>
      </c>
      <c r="P257" s="49">
        <f t="array" ref="P257">IF($I$2="Открытый тариф",
INDEX(GRID!$B$17:$BI$27,MATCH(O$7,GRID!$A$17:$A$27,0),MATCH(1,($U$2=GRID!$B$1:$BI$1)*(КАЛЕНДАРЬ!$AG10=GRID!$B$3:$BI$3), 0)),
ROUNDUP(INDEX(GRID!$B$17:$BI$27,MATCH(O$7,GRID!$A$17:$A$27,0),MATCH(1,($U$2=GRID!$B$1:$BI$1)*(КАЛЕНДАРЬ!$AG10=GRID!$B$3:$BI$3), 0))*(1-GRID!$B$69),0))</f>
        <v>39800</v>
      </c>
      <c r="Q257" s="49" t="e">
        <f t="array" ref="Q257">IF($I$2="Открытый тариф",
INDEX(GRID!$B$4:$BI$14,MATCH(Q$7,GRID!$A$4:$A$14,0),MATCH(1,($U$2=GRID!$B$1:$BI$1)*(КАЛЕНДАРЬ!$AG10=GRID!$B$3:$BI$3), 0)),
ROUNDUP(INDEX(GRID!$B$4:$BI$14,MATCH(Q$7,GRID!$A$4:$A$14,0),MATCH(1,($U$2=GRID!$B$1:$BI$1)*(КАЛЕНДАРЬ!$AG10=GRID!$B$3:$BI$3),0))*(1-GRID!$B$69),0))</f>
        <v>#N/A</v>
      </c>
      <c r="R257" s="49" t="e">
        <f t="array" ref="R257">IF($I$2="Открытый тариф",
INDEX(GRID!$B$17:$BI$27,MATCH(Q$7,GRID!$A$17:$A$27,0),MATCH(1,($U$2=GRID!$B$1:$BI$1)*(КАЛЕНДАРЬ!$AG10=GRID!$B$3:$BI$3), 0)),
ROUNDUP(INDEX(GRID!$B$17:$BI$27,MATCH(Q$7,GRID!$A$17:$A$27,0),MATCH(1,($U$2=GRID!$B$1:$BI$1)*(КАЛЕНДАРЬ!$AG10=GRID!$B$3:$BI$3), 0))*(1-GRID!$B$69),0))</f>
        <v>#N/A</v>
      </c>
      <c r="S257" s="49" t="e">
        <f t="array" ref="S257">IF($I$2="Открытый тариф",
INDEX(GRID!$B$4:$BI$14,MATCH(S$7,GRID!$A$4:$A$14,0),MATCH(1,($U$2=GRID!$B$1:$BI$1)*(КАЛЕНДАРЬ!$AG10=GRID!$B$3:$BI$3), 0)),
ROUNDUP(INDEX(GRID!$B$4:$BI$14,MATCH(S$7,GRID!$A$4:$A$14,0),MATCH(1,($U$2=GRID!$B$1:$BI$1)*(КАЛЕНДАРЬ!$AG10=GRID!$B$3:$BI$3),0))*(1-GRID!$B$69),0))</f>
        <v>#N/A</v>
      </c>
      <c r="T257" s="49" t="e">
        <f t="array" ref="T257">IF($I$2="Открытый тариф",
INDEX(GRID!$B$17:$BI$27,MATCH(S$7,GRID!$A$17:$A$27,0),MATCH(1,($U$2=GRID!$B$1:$BI$1)*(КАЛЕНДАРЬ!$AG10=GRID!$B$3:$BI$3), 0)),
ROUNDUP(INDEX(GRID!$B$17:$BI$27,MATCH(S$7,GRID!$A$17:$A$27,0),MATCH(1,($U$2=GRID!$B$1:$BI$1)*(КАЛЕНДАРЬ!$AG10=GRID!$B$3:$BI$3), 0))*(1-GRID!$B$69),0))</f>
        <v>#N/A</v>
      </c>
      <c r="U257" s="49">
        <f t="array" ref="U257">IF($I$2="Открытый тариф",
INDEX(GRID!$B$4:$BI$14,MATCH(U$7,GRID!$A$4:$A$14,0),MATCH(1,($U$2=GRID!$B$1:$BI$1)*(КАЛЕНДАРЬ!$AG10=GRID!$B$3:$BI$3), 0)),
ROUNDUP(INDEX(GRID!$B$4:$BI$14,MATCH(U$7,GRID!$A$4:$A$14,0),MATCH(1,($U$2=GRID!$B$1:$BI$1)*(КАЛЕНДАРЬ!$AG10=GRID!$B$3:$BI$3),0))*(1-GRID!$B$69),0))</f>
        <v>58000</v>
      </c>
      <c r="V257" s="49">
        <f t="array" ref="V257">IF($I$2="Открытый тариф",
INDEX(GRID!$B$17:$BI$27,MATCH(U$7,GRID!$A$17:$A$27,0),MATCH(1,($U$2=GRID!$B$1:$BI$1)*(КАЛЕНДАРЬ!$AG10=GRID!$B$3:$BI$3), 0)),
ROUNDUP(INDEX(GRID!$B$17:$BI$27,MATCH(U$7,GRID!$A$17:$A$27,0),MATCH(1,($U$2=GRID!$B$1:$BI$1)*(КАЛЕНДАРЬ!$AG10=GRID!$B$3:$BI$3), 0))*(1-GRID!$B$69),0))</f>
        <v>60500</v>
      </c>
      <c r="W257" s="49">
        <f t="array" ref="W257">IF($I$2="Открытый тариф",
INDEX(GRID!$B$4:$BI$14,MATCH(W$7,GRID!$A$4:$A$14,0),MATCH(1,($U$2=GRID!$B$1:$BI$1)*(КАЛЕНДАРЬ!$AG10=GRID!$B$3:$BI$3), 0)),
ROUNDUP(INDEX(GRID!$B$4:$BI$14,MATCH(W$7,GRID!$A$4:$A$14,0),MATCH(1,($U$2=GRID!$B$1:$BI$1)*(КАЛЕНДАРЬ!$AG10=GRID!$B$3:$BI$3),0))*(1-GRID!$B$69),0))</f>
        <v>232000</v>
      </c>
      <c r="X257" s="49">
        <f t="array" ref="X257">IF($I$2="Открытый тариф",
INDEX(GRID!$B$17:$BI$27,MATCH(W$7,GRID!$A$17:$A$27,0),MATCH(1,($U$2=GRID!$B$1:$BI$1)*(КАЛЕНДАРЬ!$AG10=GRID!$B$3:$BI$3), 0)),
ROUNDUP(INDEX(GRID!$B$17:$BI$27,MATCH(W$7,GRID!$A$17:$A$27,0),MATCH(1,($U$2=GRID!$B$1:$BI$1)*(КАЛЕНДАРЬ!$AG10=GRID!$B$3:$BI$3), 0))*(1-GRID!$B$69),0))</f>
        <v>234500</v>
      </c>
    </row>
    <row r="258" spans="1:24" ht="12.75" hidden="1" customHeight="1" x14ac:dyDescent="0.2">
      <c r="A258" s="117" t="s">
        <v>48</v>
      </c>
      <c r="B258" s="117">
        <v>8</v>
      </c>
      <c r="C258" s="47" cm="1">
        <f t="array" ref="C258">IF($I$2="Открытый тариф",
INDEX(GRID!$B$4:$BI$14,MATCH(C$7,GRID!$A$4:$A$14,0),MATCH(1,($U$2=GRID!$B$1:$BI$1)*(КАЛЕНДАРЬ!$AG11=GRID!$B$3:$BI$3), 0)),
ROUNDUP(INDEX(GRID!$B$4:$BI$14,MATCH(C$7,GRID!$A$4:$A$14,0),MATCH(1,($U$2=GRID!$B$1:$BI$1)*(КАЛЕНДАРЬ!$AG11=GRID!$B$3:$BI$3),0))*(1-GRID!$B$69),0))</f>
        <v>19000</v>
      </c>
      <c r="D258" s="48">
        <f t="array" ref="D258">IF($I$2="Открытый тариф",
INDEX(GRID!$B$17:$BI$27,MATCH(C$7,GRID!$A$17:$A$27,0),MATCH(1,($U$2=GRID!$B$1:$BI$1)*(КАЛЕНДАРЬ!$AG11=GRID!$B$3:$BI$3), 0)),
ROUNDUP(INDEX(GRID!$B$17:$BI$27,MATCH(C$7,GRID!$A$17:$A$27,0),MATCH(1,($U$2=GRID!$B$1:$BI$1)*(КАЛЕНДАРЬ!$AG11=GRID!$B$3:$BI$3), 0))*(1-GRID!$B$69),0))</f>
        <v>21500</v>
      </c>
      <c r="E258" s="47">
        <f t="array" ref="E258">IF($I$2="Открытый тариф",
INDEX(GRID!$B$4:$BI$14,MATCH(E$7,GRID!$A$4:$A$14,0),MATCH(1,($U$2=GRID!$B$1:$BI$1)*(КАЛЕНДАРЬ!$AG11=GRID!$B$3:$BI$3), 0)),
ROUNDUP(INDEX(GRID!$B$4:$BI$14,MATCH(E$7,GRID!$A$4:$A$14,0),MATCH(1,($U$2=GRID!$B$1:$BI$1)*(КАЛЕНДАРЬ!$AG11=GRID!$B$3:$BI$3),0))*(1-GRID!$B$69),0))</f>
        <v>20900</v>
      </c>
      <c r="F258" s="48">
        <f t="array" ref="F258">IF($I$2="Открытый тариф",
INDEX(GRID!$B$17:$BI$27,MATCH(E$7,GRID!$A$17:$A$27,0),MATCH(1,($U$2=GRID!$B$1:$BI$1)*(КАЛЕНДАРЬ!$AG11=GRID!$B$3:$BI$3), 0)),
ROUNDUP(INDEX(GRID!$B$17:$BI$27,MATCH(E$7,GRID!$A$17:$A$27,0),MATCH(1,($U$2=GRID!$B$1:$BI$1)*(КАЛЕНДАРЬ!$AG11=GRID!$B$3:$BI$3), 0))*(1-GRID!$B$69),0))</f>
        <v>23400</v>
      </c>
      <c r="G258" s="47" t="e">
        <f t="array" ref="G258">IF($I$2="Открытый тариф",
INDEX(GRID!$B$4:$BI$14,MATCH(G$7,GRID!$A$4:$A$14,0),MATCH(1,($U$2=GRID!$B$1:$BI$1)*(КАЛЕНДАРЬ!$AG11=GRID!$B$3:$BI$3), 0)),
ROUNDUP(INDEX(GRID!$B$4:$BI$14,MATCH(G$7,GRID!$A$4:$A$14,0),MATCH(1,($U$2=GRID!$B$1:$BI$1)*(КАЛЕНДАРЬ!$AG11=GRID!$B$3:$BI$3),0))*(1-GRID!$B$69),0))</f>
        <v>#N/A</v>
      </c>
      <c r="H258" s="48" t="e">
        <f t="array" ref="H258">IF($I$2="Открытый тариф",
INDEX(GRID!$B$17:$BI$27,MATCH(G$7,GRID!$A$17:$A$27,0),MATCH(1,($U$2=GRID!$B$1:$BI$1)*(КАЛЕНДАРЬ!$AG11=GRID!$B$3:$BI$3), 0)),
ROUNDUP(INDEX(GRID!$B$17:$BI$27,MATCH(G$7,GRID!$A$17:$A$27,0),MATCH(1,($U$2=GRID!$B$1:$BI$1)*(КАЛЕНДАРЬ!$AG11=GRID!$B$3:$BI$3), 0))*(1-GRID!$B$69),0))</f>
        <v>#N/A</v>
      </c>
      <c r="I258" s="47" t="e">
        <f t="array" ref="I258">IF($I$2="Открытый тариф",
INDEX(GRID!$B$4:$BI$14,MATCH(I$7,GRID!$A$4:$A$14,0),MATCH(1,($U$2=GRID!$B$1:$BI$1)*(КАЛЕНДАРЬ!$AG11=GRID!$B$3:$BI$3), 0)),
ROUNDUP(INDEX(GRID!$B$4:$BI$14,MATCH(I$7,GRID!$A$4:$A$14,0),MATCH(1,($U$2=GRID!$B$1:$BI$1)*(КАЛЕНДАРЬ!$AG11=GRID!$B$3:$BI$3),0))*(1-GRID!$B$69),0))</f>
        <v>#N/A</v>
      </c>
      <c r="J258" s="48" t="e">
        <f t="array" ref="J258">IF($I$2="Открытый тариф",
INDEX(GRID!$B$17:$BI$27,MATCH(I$7,GRID!$A$17:$A$27,0),MATCH(1,($U$2=GRID!$B$1:$BI$1)*(КАЛЕНДАРЬ!$AG11=GRID!$B$3:$BI$3), 0)),
ROUNDUP(INDEX(GRID!$B$17:$BI$27,MATCH(I$7,GRID!$A$17:$A$27,0),MATCH(1,($U$2=GRID!$B$1:$BI$1)*(КАЛЕНДАРЬ!$AG11=GRID!$B$3:$BI$3), 0))*(1-GRID!$B$69),0))</f>
        <v>#N/A</v>
      </c>
      <c r="K258" s="47">
        <f t="array" ref="K258">IF($I$2="Открытый тариф",
INDEX(GRID!$B$4:$BI$14,MATCH(K$7,GRID!$A$4:$A$14,0),MATCH(1,($U$2=GRID!$B$1:$BI$1)*(КАЛЕНДАРЬ!$AG11=GRID!$B$3:$BI$3), 0)),
ROUNDUP(INDEX(GRID!$B$4:$BI$14,MATCH(K$7,GRID!$A$4:$A$14,0),MATCH(1,($U$2=GRID!$B$1:$BI$1)*(КАЛЕНДАРЬ!$AG11=GRID!$B$3:$BI$3),0))*(1-GRID!$B$69),0))</f>
        <v>27600</v>
      </c>
      <c r="L258" s="48">
        <f t="array" ref="L258">IF($I$2="Открытый тариф",
INDEX(GRID!$B$17:$BI$27,MATCH(K$7,GRID!$A$17:$A$27,0),MATCH(1,($U$2=GRID!$B$1:$BI$1)*(КАЛЕНДАРЬ!$AG11=GRID!$B$3:$BI$3), 0)),
ROUNDUP(INDEX(GRID!$B$17:$BI$27,MATCH(K$7,GRID!$A$17:$A$27,0),MATCH(1,($U$2=GRID!$B$1:$BI$1)*(КАЛЕНДАРЬ!$AG11=GRID!$B$3:$BI$3), 0))*(1-GRID!$B$69),0))</f>
        <v>30100</v>
      </c>
      <c r="M258" s="47">
        <f t="array" ref="M258">IF($I$2="Открытый тариф",
INDEX(GRID!$B$4:$BI$14,MATCH(M$7,GRID!$A$4:$A$14,0),MATCH(1,($U$2=GRID!$B$1:$BI$1)*(КАЛЕНДАРЬ!$AG11=GRID!$B$3:$BI$3), 0)),
ROUNDUP(INDEX(GRID!$B$4:$BI$14,MATCH(M$7,GRID!$A$4:$A$14,0),MATCH(1,($U$2=GRID!$B$1:$BI$1)*(КАЛЕНДАРЬ!$AG11=GRID!$B$3:$BI$3),0))*(1-GRID!$B$69),0))</f>
        <v>30300</v>
      </c>
      <c r="N258" s="48">
        <f t="array" ref="N258">IF($I$2="Открытый тариф",
INDEX(GRID!$B$17:$BI$27,MATCH(M$7,GRID!$A$17:$A$27,0),MATCH(1,($U$2=GRID!$B$1:$BI$1)*(КАЛЕНДАРЬ!$AG11=GRID!$B$3:$BI$3), 0)),
ROUNDUP(INDEX(GRID!$B$17:$BI$27,MATCH(M$7,GRID!$A$17:$A$27,0),MATCH(1,($U$2=GRID!$B$1:$BI$1)*(КАЛЕНДАРЬ!$AG11=GRID!$B$3:$BI$3), 0))*(1-GRID!$B$69),0))</f>
        <v>32800</v>
      </c>
      <c r="O258" s="49">
        <f t="array" ref="O258">IF($I$2="Открытый тариф",
INDEX(GRID!$B$4:$BI$14,MATCH(O$7,GRID!$A$4:$A$14,0),MATCH(1,($U$2=GRID!$B$1:$BI$1)*(КАЛЕНДАРЬ!$AG11=GRID!$B$3:$BI$3), 0)),
ROUNDUP(INDEX(GRID!$B$4:$BI$14,MATCH(O$7,GRID!$A$4:$A$14,0),MATCH(1,($U$2=GRID!$B$1:$BI$1)*(КАЛЕНДАРЬ!$AG11=GRID!$B$3:$BI$3),0))*(1-GRID!$B$69),0))</f>
        <v>37300</v>
      </c>
      <c r="P258" s="49">
        <f t="array" ref="P258">IF($I$2="Открытый тариф",
INDEX(GRID!$B$17:$BI$27,MATCH(O$7,GRID!$A$17:$A$27,0),MATCH(1,($U$2=GRID!$B$1:$BI$1)*(КАЛЕНДАРЬ!$AG11=GRID!$B$3:$BI$3), 0)),
ROUNDUP(INDEX(GRID!$B$17:$BI$27,MATCH(O$7,GRID!$A$17:$A$27,0),MATCH(1,($U$2=GRID!$B$1:$BI$1)*(КАЛЕНДАРЬ!$AG11=GRID!$B$3:$BI$3), 0))*(1-GRID!$B$69),0))</f>
        <v>39800</v>
      </c>
      <c r="Q258" s="49" t="e">
        <f t="array" ref="Q258">IF($I$2="Открытый тариф",
INDEX(GRID!$B$4:$BI$14,MATCH(Q$7,GRID!$A$4:$A$14,0),MATCH(1,($U$2=GRID!$B$1:$BI$1)*(КАЛЕНДАРЬ!$AG11=GRID!$B$3:$BI$3), 0)),
ROUNDUP(INDEX(GRID!$B$4:$BI$14,MATCH(Q$7,GRID!$A$4:$A$14,0),MATCH(1,($U$2=GRID!$B$1:$BI$1)*(КАЛЕНДАРЬ!$AG11=GRID!$B$3:$BI$3),0))*(1-GRID!$B$69),0))</f>
        <v>#N/A</v>
      </c>
      <c r="R258" s="49" t="e">
        <f t="array" ref="R258">IF($I$2="Открытый тариф",
INDEX(GRID!$B$17:$BI$27,MATCH(Q$7,GRID!$A$17:$A$27,0),MATCH(1,($U$2=GRID!$B$1:$BI$1)*(КАЛЕНДАРЬ!$AG11=GRID!$B$3:$BI$3), 0)),
ROUNDUP(INDEX(GRID!$B$17:$BI$27,MATCH(Q$7,GRID!$A$17:$A$27,0),MATCH(1,($U$2=GRID!$B$1:$BI$1)*(КАЛЕНДАРЬ!$AG11=GRID!$B$3:$BI$3), 0))*(1-GRID!$B$69),0))</f>
        <v>#N/A</v>
      </c>
      <c r="S258" s="49" t="e">
        <f t="array" ref="S258">IF($I$2="Открытый тариф",
INDEX(GRID!$B$4:$BI$14,MATCH(S$7,GRID!$A$4:$A$14,0),MATCH(1,($U$2=GRID!$B$1:$BI$1)*(КАЛЕНДАРЬ!$AG11=GRID!$B$3:$BI$3), 0)),
ROUNDUP(INDEX(GRID!$B$4:$BI$14,MATCH(S$7,GRID!$A$4:$A$14,0),MATCH(1,($U$2=GRID!$B$1:$BI$1)*(КАЛЕНДАРЬ!$AG11=GRID!$B$3:$BI$3),0))*(1-GRID!$B$69),0))</f>
        <v>#N/A</v>
      </c>
      <c r="T258" s="49" t="e">
        <f t="array" ref="T258">IF($I$2="Открытый тариф",
INDEX(GRID!$B$17:$BI$27,MATCH(S$7,GRID!$A$17:$A$27,0),MATCH(1,($U$2=GRID!$B$1:$BI$1)*(КАЛЕНДАРЬ!$AG11=GRID!$B$3:$BI$3), 0)),
ROUNDUP(INDEX(GRID!$B$17:$BI$27,MATCH(S$7,GRID!$A$17:$A$27,0),MATCH(1,($U$2=GRID!$B$1:$BI$1)*(КАЛЕНДАРЬ!$AG11=GRID!$B$3:$BI$3), 0))*(1-GRID!$B$69),0))</f>
        <v>#N/A</v>
      </c>
      <c r="U258" s="49">
        <f t="array" ref="U258">IF($I$2="Открытый тариф",
INDEX(GRID!$B$4:$BI$14,MATCH(U$7,GRID!$A$4:$A$14,0),MATCH(1,($U$2=GRID!$B$1:$BI$1)*(КАЛЕНДАРЬ!$AG11=GRID!$B$3:$BI$3), 0)),
ROUNDUP(INDEX(GRID!$B$4:$BI$14,MATCH(U$7,GRID!$A$4:$A$14,0),MATCH(1,($U$2=GRID!$B$1:$BI$1)*(КАЛЕНДАРЬ!$AG11=GRID!$B$3:$BI$3),0))*(1-GRID!$B$69),0))</f>
        <v>58000</v>
      </c>
      <c r="V258" s="49">
        <f t="array" ref="V258">IF($I$2="Открытый тариф",
INDEX(GRID!$B$17:$BI$27,MATCH(U$7,GRID!$A$17:$A$27,0),MATCH(1,($U$2=GRID!$B$1:$BI$1)*(КАЛЕНДАРЬ!$AG11=GRID!$B$3:$BI$3), 0)),
ROUNDUP(INDEX(GRID!$B$17:$BI$27,MATCH(U$7,GRID!$A$17:$A$27,0),MATCH(1,($U$2=GRID!$B$1:$BI$1)*(КАЛЕНДАРЬ!$AG11=GRID!$B$3:$BI$3), 0))*(1-GRID!$B$69),0))</f>
        <v>60500</v>
      </c>
      <c r="W258" s="49">
        <f t="array" ref="W258">IF($I$2="Открытый тариф",
INDEX(GRID!$B$4:$BI$14,MATCH(W$7,GRID!$A$4:$A$14,0),MATCH(1,($U$2=GRID!$B$1:$BI$1)*(КАЛЕНДАРЬ!$AG11=GRID!$B$3:$BI$3), 0)),
ROUNDUP(INDEX(GRID!$B$4:$BI$14,MATCH(W$7,GRID!$A$4:$A$14,0),MATCH(1,($U$2=GRID!$B$1:$BI$1)*(КАЛЕНДАРЬ!$AG11=GRID!$B$3:$BI$3),0))*(1-GRID!$B$69),0))</f>
        <v>232000</v>
      </c>
      <c r="X258" s="49">
        <f t="array" ref="X258">IF($I$2="Открытый тариф",
INDEX(GRID!$B$17:$BI$27,MATCH(W$7,GRID!$A$17:$A$27,0),MATCH(1,($U$2=GRID!$B$1:$BI$1)*(КАЛЕНДАРЬ!$AG11=GRID!$B$3:$BI$3), 0)),
ROUNDUP(INDEX(GRID!$B$17:$BI$27,MATCH(W$7,GRID!$A$17:$A$27,0),MATCH(1,($U$2=GRID!$B$1:$BI$1)*(КАЛЕНДАРЬ!$AG11=GRID!$B$3:$BI$3), 0))*(1-GRID!$B$69),0))</f>
        <v>234500</v>
      </c>
    </row>
    <row r="259" spans="1:24" ht="12.75" hidden="1" customHeight="1" x14ac:dyDescent="0.2">
      <c r="A259" s="117" t="s">
        <v>42</v>
      </c>
      <c r="B259" s="117">
        <v>9</v>
      </c>
      <c r="C259" s="47" cm="1">
        <f t="array" ref="C259">IF($I$2="Открытый тариф",
INDEX(GRID!$B$4:$BI$14,MATCH(C$7,GRID!$A$4:$A$14,0),MATCH(1,($U$2=GRID!$B$1:$BI$1)*(КАЛЕНДАРЬ!$AG12=GRID!$B$3:$BI$3), 0)),
ROUNDUP(INDEX(GRID!$B$4:$BI$14,MATCH(C$7,GRID!$A$4:$A$14,0),MATCH(1,($U$2=GRID!$B$1:$BI$1)*(КАЛЕНДАРЬ!$AG12=GRID!$B$3:$BI$3),0))*(1-GRID!$B$69),0))</f>
        <v>16000</v>
      </c>
      <c r="D259" s="48">
        <f t="array" ref="D259">IF($I$2="Открытый тариф",
INDEX(GRID!$B$17:$BI$27,MATCH(C$7,GRID!$A$17:$A$27,0),MATCH(1,($U$2=GRID!$B$1:$BI$1)*(КАЛЕНДАРЬ!$AG12=GRID!$B$3:$BI$3), 0)),
ROUNDUP(INDEX(GRID!$B$17:$BI$27,MATCH(C$7,GRID!$A$17:$A$27,0),MATCH(1,($U$2=GRID!$B$1:$BI$1)*(КАЛЕНДАРЬ!$AG12=GRID!$B$3:$BI$3), 0))*(1-GRID!$B$69),0))</f>
        <v>18500</v>
      </c>
      <c r="E259" s="47">
        <f t="array" ref="E259">IF($I$2="Открытый тариф",
INDEX(GRID!$B$4:$BI$14,MATCH(E$7,GRID!$A$4:$A$14,0),MATCH(1,($U$2=GRID!$B$1:$BI$1)*(КАЛЕНДАРЬ!$AG12=GRID!$B$3:$BI$3), 0)),
ROUNDUP(INDEX(GRID!$B$4:$BI$14,MATCH(E$7,GRID!$A$4:$A$14,0),MATCH(1,($U$2=GRID!$B$1:$BI$1)*(КАЛЕНДАРЬ!$AG12=GRID!$B$3:$BI$3),0))*(1-GRID!$B$69),0))</f>
        <v>17400</v>
      </c>
      <c r="F259" s="48">
        <f t="array" ref="F259">IF($I$2="Открытый тариф",
INDEX(GRID!$B$17:$BI$27,MATCH(E$7,GRID!$A$17:$A$27,0),MATCH(1,($U$2=GRID!$B$1:$BI$1)*(КАЛЕНДАРЬ!$AG12=GRID!$B$3:$BI$3), 0)),
ROUNDUP(INDEX(GRID!$B$17:$BI$27,MATCH(E$7,GRID!$A$17:$A$27,0),MATCH(1,($U$2=GRID!$B$1:$BI$1)*(КАЛЕНДАРЬ!$AG12=GRID!$B$3:$BI$3), 0))*(1-GRID!$B$69),0))</f>
        <v>19900</v>
      </c>
      <c r="G259" s="47" t="e">
        <f t="array" ref="G259">IF($I$2="Открытый тариф",
INDEX(GRID!$B$4:$BI$14,MATCH(G$7,GRID!$A$4:$A$14,0),MATCH(1,($U$2=GRID!$B$1:$BI$1)*(КАЛЕНДАРЬ!$AG12=GRID!$B$3:$BI$3), 0)),
ROUNDUP(INDEX(GRID!$B$4:$BI$14,MATCH(G$7,GRID!$A$4:$A$14,0),MATCH(1,($U$2=GRID!$B$1:$BI$1)*(КАЛЕНДАРЬ!$AG12=GRID!$B$3:$BI$3),0))*(1-GRID!$B$69),0))</f>
        <v>#N/A</v>
      </c>
      <c r="H259" s="48" t="e">
        <f t="array" ref="H259">IF($I$2="Открытый тариф",
INDEX(GRID!$B$17:$BI$27,MATCH(G$7,GRID!$A$17:$A$27,0),MATCH(1,($U$2=GRID!$B$1:$BI$1)*(КАЛЕНДАРЬ!$AG12=GRID!$B$3:$BI$3), 0)),
ROUNDUP(INDEX(GRID!$B$17:$BI$27,MATCH(G$7,GRID!$A$17:$A$27,0),MATCH(1,($U$2=GRID!$B$1:$BI$1)*(КАЛЕНДАРЬ!$AG12=GRID!$B$3:$BI$3), 0))*(1-GRID!$B$69),0))</f>
        <v>#N/A</v>
      </c>
      <c r="I259" s="47" t="e">
        <f t="array" ref="I259">IF($I$2="Открытый тариф",
INDEX(GRID!$B$4:$BI$14,MATCH(I$7,GRID!$A$4:$A$14,0),MATCH(1,($U$2=GRID!$B$1:$BI$1)*(КАЛЕНДАРЬ!$AG12=GRID!$B$3:$BI$3), 0)),
ROUNDUP(INDEX(GRID!$B$4:$BI$14,MATCH(I$7,GRID!$A$4:$A$14,0),MATCH(1,($U$2=GRID!$B$1:$BI$1)*(КАЛЕНДАРЬ!$AG12=GRID!$B$3:$BI$3),0))*(1-GRID!$B$69),0))</f>
        <v>#N/A</v>
      </c>
      <c r="J259" s="48" t="e">
        <f t="array" ref="J259">IF($I$2="Открытый тариф",
INDEX(GRID!$B$17:$BI$27,MATCH(I$7,GRID!$A$17:$A$27,0),MATCH(1,($U$2=GRID!$B$1:$BI$1)*(КАЛЕНДАРЬ!$AG12=GRID!$B$3:$BI$3), 0)),
ROUNDUP(INDEX(GRID!$B$17:$BI$27,MATCH(I$7,GRID!$A$17:$A$27,0),MATCH(1,($U$2=GRID!$B$1:$BI$1)*(КАЛЕНДАРЬ!$AG12=GRID!$B$3:$BI$3), 0))*(1-GRID!$B$69),0))</f>
        <v>#N/A</v>
      </c>
      <c r="K259" s="47">
        <f t="array" ref="K259">IF($I$2="Открытый тариф",
INDEX(GRID!$B$4:$BI$14,MATCH(K$7,GRID!$A$4:$A$14,0),MATCH(1,($U$2=GRID!$B$1:$BI$1)*(КАЛЕНДАРЬ!$AG12=GRID!$B$3:$BI$3), 0)),
ROUNDUP(INDEX(GRID!$B$4:$BI$14,MATCH(K$7,GRID!$A$4:$A$14,0),MATCH(1,($U$2=GRID!$B$1:$BI$1)*(КАЛЕНДАРЬ!$AG12=GRID!$B$3:$BI$3),0))*(1-GRID!$B$69),0))</f>
        <v>22400</v>
      </c>
      <c r="L259" s="48">
        <f t="array" ref="L259">IF($I$2="Открытый тариф",
INDEX(GRID!$B$17:$BI$27,MATCH(K$7,GRID!$A$17:$A$27,0),MATCH(1,($U$2=GRID!$B$1:$BI$1)*(КАЛЕНДАРЬ!$AG12=GRID!$B$3:$BI$3), 0)),
ROUNDUP(INDEX(GRID!$B$17:$BI$27,MATCH(K$7,GRID!$A$17:$A$27,0),MATCH(1,($U$2=GRID!$B$1:$BI$1)*(КАЛЕНДАРЬ!$AG12=GRID!$B$3:$BI$3), 0))*(1-GRID!$B$69),0))</f>
        <v>24900</v>
      </c>
      <c r="M259" s="47">
        <f t="array" ref="M259">IF($I$2="Открытый тариф",
INDEX(GRID!$B$4:$BI$14,MATCH(M$7,GRID!$A$4:$A$14,0),MATCH(1,($U$2=GRID!$B$1:$BI$1)*(КАЛЕНДАРЬ!$AG12=GRID!$B$3:$BI$3), 0)),
ROUNDUP(INDEX(GRID!$B$4:$BI$14,MATCH(M$7,GRID!$A$4:$A$14,0),MATCH(1,($U$2=GRID!$B$1:$BI$1)*(КАЛЕНДАРЬ!$AG12=GRID!$B$3:$BI$3),0))*(1-GRID!$B$69),0))</f>
        <v>24400</v>
      </c>
      <c r="N259" s="48">
        <f t="array" ref="N259">IF($I$2="Открытый тариф",
INDEX(GRID!$B$17:$BI$27,MATCH(M$7,GRID!$A$17:$A$27,0),MATCH(1,($U$2=GRID!$B$1:$BI$1)*(КАЛЕНДАРЬ!$AG12=GRID!$B$3:$BI$3), 0)),
ROUNDUP(INDEX(GRID!$B$17:$BI$27,MATCH(M$7,GRID!$A$17:$A$27,0),MATCH(1,($U$2=GRID!$B$1:$BI$1)*(КАЛЕНДАРЬ!$AG12=GRID!$B$3:$BI$3), 0))*(1-GRID!$B$69),0))</f>
        <v>26900</v>
      </c>
      <c r="O259" s="49">
        <f t="array" ref="O259">IF($I$2="Открытый тариф",
INDEX(GRID!$B$4:$BI$14,MATCH(O$7,GRID!$A$4:$A$14,0),MATCH(1,($U$2=GRID!$B$1:$BI$1)*(КАЛЕНДАРЬ!$AG12=GRID!$B$3:$BI$3), 0)),
ROUNDUP(INDEX(GRID!$B$4:$BI$14,MATCH(O$7,GRID!$A$4:$A$14,0),MATCH(1,($U$2=GRID!$B$1:$BI$1)*(КАЛЕНДАРЬ!$AG12=GRID!$B$3:$BI$3),0))*(1-GRID!$B$69),0))</f>
        <v>31500</v>
      </c>
      <c r="P259" s="49">
        <f t="array" ref="P259">IF($I$2="Открытый тариф",
INDEX(GRID!$B$17:$BI$27,MATCH(O$7,GRID!$A$17:$A$27,0),MATCH(1,($U$2=GRID!$B$1:$BI$1)*(КАЛЕНДАРЬ!$AG12=GRID!$B$3:$BI$3), 0)),
ROUNDUP(INDEX(GRID!$B$17:$BI$27,MATCH(O$7,GRID!$A$17:$A$27,0),MATCH(1,($U$2=GRID!$B$1:$BI$1)*(КАЛЕНДАРЬ!$AG12=GRID!$B$3:$BI$3), 0))*(1-GRID!$B$69),0))</f>
        <v>34000</v>
      </c>
      <c r="Q259" s="49" t="e">
        <f t="array" ref="Q259">IF($I$2="Открытый тариф",
INDEX(GRID!$B$4:$BI$14,MATCH(Q$7,GRID!$A$4:$A$14,0),MATCH(1,($U$2=GRID!$B$1:$BI$1)*(КАЛЕНДАРЬ!$AG12=GRID!$B$3:$BI$3), 0)),
ROUNDUP(INDEX(GRID!$B$4:$BI$14,MATCH(Q$7,GRID!$A$4:$A$14,0),MATCH(1,($U$2=GRID!$B$1:$BI$1)*(КАЛЕНДАРЬ!$AG12=GRID!$B$3:$BI$3),0))*(1-GRID!$B$69),0))</f>
        <v>#N/A</v>
      </c>
      <c r="R259" s="49" t="e">
        <f t="array" ref="R259">IF($I$2="Открытый тариф",
INDEX(GRID!$B$17:$BI$27,MATCH(Q$7,GRID!$A$17:$A$27,0),MATCH(1,($U$2=GRID!$B$1:$BI$1)*(КАЛЕНДАРЬ!$AG12=GRID!$B$3:$BI$3), 0)),
ROUNDUP(INDEX(GRID!$B$17:$BI$27,MATCH(Q$7,GRID!$A$17:$A$27,0),MATCH(1,($U$2=GRID!$B$1:$BI$1)*(КАЛЕНДАРЬ!$AG12=GRID!$B$3:$BI$3), 0))*(1-GRID!$B$69),0))</f>
        <v>#N/A</v>
      </c>
      <c r="S259" s="49" t="e">
        <f t="array" ref="S259">IF($I$2="Открытый тариф",
INDEX(GRID!$B$4:$BI$14,MATCH(S$7,GRID!$A$4:$A$14,0),MATCH(1,($U$2=GRID!$B$1:$BI$1)*(КАЛЕНДАРЬ!$AG12=GRID!$B$3:$BI$3), 0)),
ROUNDUP(INDEX(GRID!$B$4:$BI$14,MATCH(S$7,GRID!$A$4:$A$14,0),MATCH(1,($U$2=GRID!$B$1:$BI$1)*(КАЛЕНДАРЬ!$AG12=GRID!$B$3:$BI$3),0))*(1-GRID!$B$69),0))</f>
        <v>#N/A</v>
      </c>
      <c r="T259" s="49" t="e">
        <f t="array" ref="T259">IF($I$2="Открытый тариф",
INDEX(GRID!$B$17:$BI$27,MATCH(S$7,GRID!$A$17:$A$27,0),MATCH(1,($U$2=GRID!$B$1:$BI$1)*(КАЛЕНДАРЬ!$AG12=GRID!$B$3:$BI$3), 0)),
ROUNDUP(INDEX(GRID!$B$17:$BI$27,MATCH(S$7,GRID!$A$17:$A$27,0),MATCH(1,($U$2=GRID!$B$1:$BI$1)*(КАЛЕНДАРЬ!$AG12=GRID!$B$3:$BI$3), 0))*(1-GRID!$B$69),0))</f>
        <v>#N/A</v>
      </c>
      <c r="U259" s="49">
        <f t="array" ref="U259">IF($I$2="Открытый тариф",
INDEX(GRID!$B$4:$BI$14,MATCH(U$7,GRID!$A$4:$A$14,0),MATCH(1,($U$2=GRID!$B$1:$BI$1)*(КАЛЕНДАРЬ!$AG12=GRID!$B$3:$BI$3), 0)),
ROUNDUP(INDEX(GRID!$B$4:$BI$14,MATCH(U$7,GRID!$A$4:$A$14,0),MATCH(1,($U$2=GRID!$B$1:$BI$1)*(КАЛЕНДАРЬ!$AG12=GRID!$B$3:$BI$3),0))*(1-GRID!$B$69),0))</f>
        <v>48000</v>
      </c>
      <c r="V259" s="49">
        <f t="array" ref="V259">IF($I$2="Открытый тариф",
INDEX(GRID!$B$17:$BI$27,MATCH(U$7,GRID!$A$17:$A$27,0),MATCH(1,($U$2=GRID!$B$1:$BI$1)*(КАЛЕНДАРЬ!$AG12=GRID!$B$3:$BI$3), 0)),
ROUNDUP(INDEX(GRID!$B$17:$BI$27,MATCH(U$7,GRID!$A$17:$A$27,0),MATCH(1,($U$2=GRID!$B$1:$BI$1)*(КАЛЕНДАРЬ!$AG12=GRID!$B$3:$BI$3), 0))*(1-GRID!$B$69),0))</f>
        <v>50500</v>
      </c>
      <c r="W259" s="49">
        <f t="array" ref="W259">IF($I$2="Открытый тариф",
INDEX(GRID!$B$4:$BI$14,MATCH(W$7,GRID!$A$4:$A$14,0),MATCH(1,($U$2=GRID!$B$1:$BI$1)*(КАЛЕНДАРЬ!$AG12=GRID!$B$3:$BI$3), 0)),
ROUNDUP(INDEX(GRID!$B$4:$BI$14,MATCH(W$7,GRID!$A$4:$A$14,0),MATCH(1,($U$2=GRID!$B$1:$BI$1)*(КАЛЕНДАРЬ!$AG12=GRID!$B$3:$BI$3),0))*(1-GRID!$B$69),0))</f>
        <v>200000</v>
      </c>
      <c r="X259" s="49">
        <f t="array" ref="X259">IF($I$2="Открытый тариф",
INDEX(GRID!$B$17:$BI$27,MATCH(W$7,GRID!$A$17:$A$27,0),MATCH(1,($U$2=GRID!$B$1:$BI$1)*(КАЛЕНДАРЬ!$AG12=GRID!$B$3:$BI$3), 0)),
ROUNDUP(INDEX(GRID!$B$17:$BI$27,MATCH(W$7,GRID!$A$17:$A$27,0),MATCH(1,($U$2=GRID!$B$1:$BI$1)*(КАЛЕНДАРЬ!$AG12=GRID!$B$3:$BI$3), 0))*(1-GRID!$B$69),0))</f>
        <v>202500</v>
      </c>
    </row>
    <row r="260" spans="1:24" ht="12.75" hidden="1" customHeight="1" x14ac:dyDescent="0.2">
      <c r="A260" s="117" t="s">
        <v>43</v>
      </c>
      <c r="B260" s="117">
        <v>10</v>
      </c>
      <c r="C260" s="47" cm="1">
        <f t="array" ref="C260">IF($I$2="Открытый тариф",
INDEX(GRID!$B$4:$BI$14,MATCH(C$7,GRID!$A$4:$A$14,0),MATCH(1,($U$2=GRID!$B$1:$BI$1)*(КАЛЕНДАРЬ!$AG13=GRID!$B$3:$BI$3), 0)),
ROUNDUP(INDEX(GRID!$B$4:$BI$14,MATCH(C$7,GRID!$A$4:$A$14,0),MATCH(1,($U$2=GRID!$B$1:$BI$1)*(КАЛЕНДАРЬ!$AG13=GRID!$B$3:$BI$3),0))*(1-GRID!$B$69),0))</f>
        <v>17000</v>
      </c>
      <c r="D260" s="48">
        <f t="array" ref="D260">IF($I$2="Открытый тариф",
INDEX(GRID!$B$17:$BI$27,MATCH(C$7,GRID!$A$17:$A$27,0),MATCH(1,($U$2=GRID!$B$1:$BI$1)*(КАЛЕНДАРЬ!$AG13=GRID!$B$3:$BI$3), 0)),
ROUNDUP(INDEX(GRID!$B$17:$BI$27,MATCH(C$7,GRID!$A$17:$A$27,0),MATCH(1,($U$2=GRID!$B$1:$BI$1)*(КАЛЕНДАРЬ!$AG13=GRID!$B$3:$BI$3), 0))*(1-GRID!$B$69),0))</f>
        <v>19500</v>
      </c>
      <c r="E260" s="47">
        <f t="array" ref="E260">IF($I$2="Открытый тариф",
INDEX(GRID!$B$4:$BI$14,MATCH(E$7,GRID!$A$4:$A$14,0),MATCH(1,($U$2=GRID!$B$1:$BI$1)*(КАЛЕНДАРЬ!$AG13=GRID!$B$3:$BI$3), 0)),
ROUNDUP(INDEX(GRID!$B$4:$BI$14,MATCH(E$7,GRID!$A$4:$A$14,0),MATCH(1,($U$2=GRID!$B$1:$BI$1)*(КАЛЕНДАРЬ!$AG13=GRID!$B$3:$BI$3),0))*(1-GRID!$B$69),0))</f>
        <v>18600</v>
      </c>
      <c r="F260" s="48">
        <f t="array" ref="F260">IF($I$2="Открытый тариф",
INDEX(GRID!$B$17:$BI$27,MATCH(E$7,GRID!$A$17:$A$27,0),MATCH(1,($U$2=GRID!$B$1:$BI$1)*(КАЛЕНДАРЬ!$AG13=GRID!$B$3:$BI$3), 0)),
ROUNDUP(INDEX(GRID!$B$17:$BI$27,MATCH(E$7,GRID!$A$17:$A$27,0),MATCH(1,($U$2=GRID!$B$1:$BI$1)*(КАЛЕНДАРЬ!$AG13=GRID!$B$3:$BI$3), 0))*(1-GRID!$B$69),0))</f>
        <v>21100</v>
      </c>
      <c r="G260" s="47" t="e">
        <f t="array" ref="G260">IF($I$2="Открытый тариф",
INDEX(GRID!$B$4:$BI$14,MATCH(G$7,GRID!$A$4:$A$14,0),MATCH(1,($U$2=GRID!$B$1:$BI$1)*(КАЛЕНДАРЬ!$AG13=GRID!$B$3:$BI$3), 0)),
ROUNDUP(INDEX(GRID!$B$4:$BI$14,MATCH(G$7,GRID!$A$4:$A$14,0),MATCH(1,($U$2=GRID!$B$1:$BI$1)*(КАЛЕНДАРЬ!$AG13=GRID!$B$3:$BI$3),0))*(1-GRID!$B$69),0))</f>
        <v>#N/A</v>
      </c>
      <c r="H260" s="48" t="e">
        <f t="array" ref="H260">IF($I$2="Открытый тариф",
INDEX(GRID!$B$17:$BI$27,MATCH(G$7,GRID!$A$17:$A$27,0),MATCH(1,($U$2=GRID!$B$1:$BI$1)*(КАЛЕНДАРЬ!$AG13=GRID!$B$3:$BI$3), 0)),
ROUNDUP(INDEX(GRID!$B$17:$BI$27,MATCH(G$7,GRID!$A$17:$A$27,0),MATCH(1,($U$2=GRID!$B$1:$BI$1)*(КАЛЕНДАРЬ!$AG13=GRID!$B$3:$BI$3), 0))*(1-GRID!$B$69),0))</f>
        <v>#N/A</v>
      </c>
      <c r="I260" s="47" t="e">
        <f t="array" ref="I260">IF($I$2="Открытый тариф",
INDEX(GRID!$B$4:$BI$14,MATCH(I$7,GRID!$A$4:$A$14,0),MATCH(1,($U$2=GRID!$B$1:$BI$1)*(КАЛЕНДАРЬ!$AG13=GRID!$B$3:$BI$3), 0)),
ROUNDUP(INDEX(GRID!$B$4:$BI$14,MATCH(I$7,GRID!$A$4:$A$14,0),MATCH(1,($U$2=GRID!$B$1:$BI$1)*(КАЛЕНДАРЬ!$AG13=GRID!$B$3:$BI$3),0))*(1-GRID!$B$69),0))</f>
        <v>#N/A</v>
      </c>
      <c r="J260" s="48" t="e">
        <f t="array" ref="J260">IF($I$2="Открытый тариф",
INDEX(GRID!$B$17:$BI$27,MATCH(I$7,GRID!$A$17:$A$27,0),MATCH(1,($U$2=GRID!$B$1:$BI$1)*(КАЛЕНДАРЬ!$AG13=GRID!$B$3:$BI$3), 0)),
ROUNDUP(INDEX(GRID!$B$17:$BI$27,MATCH(I$7,GRID!$A$17:$A$27,0),MATCH(1,($U$2=GRID!$B$1:$BI$1)*(КАЛЕНДАРЬ!$AG13=GRID!$B$3:$BI$3), 0))*(1-GRID!$B$69),0))</f>
        <v>#N/A</v>
      </c>
      <c r="K260" s="47">
        <f t="array" ref="K260">IF($I$2="Открытый тариф",
INDEX(GRID!$B$4:$BI$14,MATCH(K$7,GRID!$A$4:$A$14,0),MATCH(1,($U$2=GRID!$B$1:$BI$1)*(КАЛЕНДАРЬ!$AG13=GRID!$B$3:$BI$3), 0)),
ROUNDUP(INDEX(GRID!$B$4:$BI$14,MATCH(K$7,GRID!$A$4:$A$14,0),MATCH(1,($U$2=GRID!$B$1:$BI$1)*(КАЛЕНДАРЬ!$AG13=GRID!$B$3:$BI$3),0))*(1-GRID!$B$69),0))</f>
        <v>24100</v>
      </c>
      <c r="L260" s="48">
        <f t="array" ref="L260">IF($I$2="Открытый тариф",
INDEX(GRID!$B$17:$BI$27,MATCH(K$7,GRID!$A$17:$A$27,0),MATCH(1,($U$2=GRID!$B$1:$BI$1)*(КАЛЕНДАРЬ!$AG13=GRID!$B$3:$BI$3), 0)),
ROUNDUP(INDEX(GRID!$B$17:$BI$27,MATCH(K$7,GRID!$A$17:$A$27,0),MATCH(1,($U$2=GRID!$B$1:$BI$1)*(КАЛЕНДАРЬ!$AG13=GRID!$B$3:$BI$3), 0))*(1-GRID!$B$69),0))</f>
        <v>26600</v>
      </c>
      <c r="M260" s="47">
        <f t="array" ref="M260">IF($I$2="Открытый тариф",
INDEX(GRID!$B$4:$BI$14,MATCH(M$7,GRID!$A$4:$A$14,0),MATCH(1,($U$2=GRID!$B$1:$BI$1)*(КАЛЕНДАРЬ!$AG13=GRID!$B$3:$BI$3), 0)),
ROUNDUP(INDEX(GRID!$B$4:$BI$14,MATCH(M$7,GRID!$A$4:$A$14,0),MATCH(1,($U$2=GRID!$B$1:$BI$1)*(КАЛЕНДАРЬ!$AG13=GRID!$B$3:$BI$3),0))*(1-GRID!$B$69),0))</f>
        <v>26300</v>
      </c>
      <c r="N260" s="48">
        <f t="array" ref="N260">IF($I$2="Открытый тариф",
INDEX(GRID!$B$17:$BI$27,MATCH(M$7,GRID!$A$17:$A$27,0),MATCH(1,($U$2=GRID!$B$1:$BI$1)*(КАЛЕНДАРЬ!$AG13=GRID!$B$3:$BI$3), 0)),
ROUNDUP(INDEX(GRID!$B$17:$BI$27,MATCH(M$7,GRID!$A$17:$A$27,0),MATCH(1,($U$2=GRID!$B$1:$BI$1)*(КАЛЕНДАРЬ!$AG13=GRID!$B$3:$BI$3), 0))*(1-GRID!$B$69),0))</f>
        <v>28800</v>
      </c>
      <c r="O260" s="49">
        <f t="array" ref="O260">IF($I$2="Открытый тариф",
INDEX(GRID!$B$4:$BI$14,MATCH(O$7,GRID!$A$4:$A$14,0),MATCH(1,($U$2=GRID!$B$1:$BI$1)*(КАЛЕНДАРЬ!$AG13=GRID!$B$3:$BI$3), 0)),
ROUNDUP(INDEX(GRID!$B$4:$BI$14,MATCH(O$7,GRID!$A$4:$A$14,0),MATCH(1,($U$2=GRID!$B$1:$BI$1)*(КАЛЕНДАРЬ!$AG13=GRID!$B$3:$BI$3),0))*(1-GRID!$B$69),0))</f>
        <v>33500</v>
      </c>
      <c r="P260" s="49">
        <f t="array" ref="P260">IF($I$2="Открытый тариф",
INDEX(GRID!$B$17:$BI$27,MATCH(O$7,GRID!$A$17:$A$27,0),MATCH(1,($U$2=GRID!$B$1:$BI$1)*(КАЛЕНДАРЬ!$AG13=GRID!$B$3:$BI$3), 0)),
ROUNDUP(INDEX(GRID!$B$17:$BI$27,MATCH(O$7,GRID!$A$17:$A$27,0),MATCH(1,($U$2=GRID!$B$1:$BI$1)*(КАЛЕНДАРЬ!$AG13=GRID!$B$3:$BI$3), 0))*(1-GRID!$B$69),0))</f>
        <v>36000</v>
      </c>
      <c r="Q260" s="49" t="e">
        <f t="array" ref="Q260">IF($I$2="Открытый тариф",
INDEX(GRID!$B$4:$BI$14,MATCH(Q$7,GRID!$A$4:$A$14,0),MATCH(1,($U$2=GRID!$B$1:$BI$1)*(КАЛЕНДАРЬ!$AG13=GRID!$B$3:$BI$3), 0)),
ROUNDUP(INDEX(GRID!$B$4:$BI$14,MATCH(Q$7,GRID!$A$4:$A$14,0),MATCH(1,($U$2=GRID!$B$1:$BI$1)*(КАЛЕНДАРЬ!$AG13=GRID!$B$3:$BI$3),0))*(1-GRID!$B$69),0))</f>
        <v>#N/A</v>
      </c>
      <c r="R260" s="49" t="e">
        <f t="array" ref="R260">IF($I$2="Открытый тариф",
INDEX(GRID!$B$17:$BI$27,MATCH(Q$7,GRID!$A$17:$A$27,0),MATCH(1,($U$2=GRID!$B$1:$BI$1)*(КАЛЕНДАРЬ!$AG13=GRID!$B$3:$BI$3), 0)),
ROUNDUP(INDEX(GRID!$B$17:$BI$27,MATCH(Q$7,GRID!$A$17:$A$27,0),MATCH(1,($U$2=GRID!$B$1:$BI$1)*(КАЛЕНДАРЬ!$AG13=GRID!$B$3:$BI$3), 0))*(1-GRID!$B$69),0))</f>
        <v>#N/A</v>
      </c>
      <c r="S260" s="49" t="e">
        <f t="array" ref="S260">IF($I$2="Открытый тариф",
INDEX(GRID!$B$4:$BI$14,MATCH(S$7,GRID!$A$4:$A$14,0),MATCH(1,($U$2=GRID!$B$1:$BI$1)*(КАЛЕНДАРЬ!$AG13=GRID!$B$3:$BI$3), 0)),
ROUNDUP(INDEX(GRID!$B$4:$BI$14,MATCH(S$7,GRID!$A$4:$A$14,0),MATCH(1,($U$2=GRID!$B$1:$BI$1)*(КАЛЕНДАРЬ!$AG13=GRID!$B$3:$BI$3),0))*(1-GRID!$B$69),0))</f>
        <v>#N/A</v>
      </c>
      <c r="T260" s="49" t="e">
        <f t="array" ref="T260">IF($I$2="Открытый тариф",
INDEX(GRID!$B$17:$BI$27,MATCH(S$7,GRID!$A$17:$A$27,0),MATCH(1,($U$2=GRID!$B$1:$BI$1)*(КАЛЕНДАРЬ!$AG13=GRID!$B$3:$BI$3), 0)),
ROUNDUP(INDEX(GRID!$B$17:$BI$27,MATCH(S$7,GRID!$A$17:$A$27,0),MATCH(1,($U$2=GRID!$B$1:$BI$1)*(КАЛЕНДАРЬ!$AG13=GRID!$B$3:$BI$3), 0))*(1-GRID!$B$69),0))</f>
        <v>#N/A</v>
      </c>
      <c r="U260" s="49">
        <f t="array" ref="U260">IF($I$2="Открытый тариф",
INDEX(GRID!$B$4:$BI$14,MATCH(U$7,GRID!$A$4:$A$14,0),MATCH(1,($U$2=GRID!$B$1:$BI$1)*(КАЛЕНДАРЬ!$AG13=GRID!$B$3:$BI$3), 0)),
ROUNDUP(INDEX(GRID!$B$4:$BI$14,MATCH(U$7,GRID!$A$4:$A$14,0),MATCH(1,($U$2=GRID!$B$1:$BI$1)*(КАЛЕНДАРЬ!$AG13=GRID!$B$3:$BI$3),0))*(1-GRID!$B$69),0))</f>
        <v>51000</v>
      </c>
      <c r="V260" s="49">
        <f t="array" ref="V260">IF($I$2="Открытый тариф",
INDEX(GRID!$B$17:$BI$27,MATCH(U$7,GRID!$A$17:$A$27,0),MATCH(1,($U$2=GRID!$B$1:$BI$1)*(КАЛЕНДАРЬ!$AG13=GRID!$B$3:$BI$3), 0)),
ROUNDUP(INDEX(GRID!$B$17:$BI$27,MATCH(U$7,GRID!$A$17:$A$27,0),MATCH(1,($U$2=GRID!$B$1:$BI$1)*(КАЛЕНДАРЬ!$AG13=GRID!$B$3:$BI$3), 0))*(1-GRID!$B$69),0))</f>
        <v>53500</v>
      </c>
      <c r="W260" s="49">
        <f t="array" ref="W260">IF($I$2="Открытый тариф",
INDEX(GRID!$B$4:$BI$14,MATCH(W$7,GRID!$A$4:$A$14,0),MATCH(1,($U$2=GRID!$B$1:$BI$1)*(КАЛЕНДАРЬ!$AG13=GRID!$B$3:$BI$3), 0)),
ROUNDUP(INDEX(GRID!$B$4:$BI$14,MATCH(W$7,GRID!$A$4:$A$14,0),MATCH(1,($U$2=GRID!$B$1:$BI$1)*(КАЛЕНДАРЬ!$AG13=GRID!$B$3:$BI$3),0))*(1-GRID!$B$69),0))</f>
        <v>210000</v>
      </c>
      <c r="X260" s="49">
        <f t="array" ref="X260">IF($I$2="Открытый тариф",
INDEX(GRID!$B$17:$BI$27,MATCH(W$7,GRID!$A$17:$A$27,0),MATCH(1,($U$2=GRID!$B$1:$BI$1)*(КАЛЕНДАРЬ!$AG13=GRID!$B$3:$BI$3), 0)),
ROUNDUP(INDEX(GRID!$B$17:$BI$27,MATCH(W$7,GRID!$A$17:$A$27,0),MATCH(1,($U$2=GRID!$B$1:$BI$1)*(КАЛЕНДАРЬ!$AG13=GRID!$B$3:$BI$3), 0))*(1-GRID!$B$69),0))</f>
        <v>212500</v>
      </c>
    </row>
    <row r="261" spans="1:24" ht="12.75" hidden="1" customHeight="1" x14ac:dyDescent="0.2">
      <c r="A261" s="117" t="s">
        <v>44</v>
      </c>
      <c r="B261" s="117">
        <v>11</v>
      </c>
      <c r="C261" s="47" cm="1">
        <f t="array" ref="C261">IF($I$2="Открытый тариф",
INDEX(GRID!$B$4:$BI$14,MATCH(C$7,GRID!$A$4:$A$14,0),MATCH(1,($U$2=GRID!$B$1:$BI$1)*(КАЛЕНДАРЬ!$AG14=GRID!$B$3:$BI$3), 0)),
ROUNDUP(INDEX(GRID!$B$4:$BI$14,MATCH(C$7,GRID!$A$4:$A$14,0),MATCH(1,($U$2=GRID!$B$1:$BI$1)*(КАЛЕНДАРЬ!$AG14=GRID!$B$3:$BI$3),0))*(1-GRID!$B$69),0))</f>
        <v>17000</v>
      </c>
      <c r="D261" s="48">
        <f t="array" ref="D261">IF($I$2="Открытый тариф",
INDEX(GRID!$B$17:$BI$27,MATCH(C$7,GRID!$A$17:$A$27,0),MATCH(1,($U$2=GRID!$B$1:$BI$1)*(КАЛЕНДАРЬ!$AG14=GRID!$B$3:$BI$3), 0)),
ROUNDUP(INDEX(GRID!$B$17:$BI$27,MATCH(C$7,GRID!$A$17:$A$27,0),MATCH(1,($U$2=GRID!$B$1:$BI$1)*(КАЛЕНДАРЬ!$AG14=GRID!$B$3:$BI$3), 0))*(1-GRID!$B$69),0))</f>
        <v>19500</v>
      </c>
      <c r="E261" s="47">
        <f t="array" ref="E261">IF($I$2="Открытый тариф",
INDEX(GRID!$B$4:$BI$14,MATCH(E$7,GRID!$A$4:$A$14,0),MATCH(1,($U$2=GRID!$B$1:$BI$1)*(КАЛЕНДАРЬ!$AG14=GRID!$B$3:$BI$3), 0)),
ROUNDUP(INDEX(GRID!$B$4:$BI$14,MATCH(E$7,GRID!$A$4:$A$14,0),MATCH(1,($U$2=GRID!$B$1:$BI$1)*(КАЛЕНДАРЬ!$AG14=GRID!$B$3:$BI$3),0))*(1-GRID!$B$69),0))</f>
        <v>18600</v>
      </c>
      <c r="F261" s="48">
        <f t="array" ref="F261">IF($I$2="Открытый тариф",
INDEX(GRID!$B$17:$BI$27,MATCH(E$7,GRID!$A$17:$A$27,0),MATCH(1,($U$2=GRID!$B$1:$BI$1)*(КАЛЕНДАРЬ!$AG14=GRID!$B$3:$BI$3), 0)),
ROUNDUP(INDEX(GRID!$B$17:$BI$27,MATCH(E$7,GRID!$A$17:$A$27,0),MATCH(1,($U$2=GRID!$B$1:$BI$1)*(КАЛЕНДАРЬ!$AG14=GRID!$B$3:$BI$3), 0))*(1-GRID!$B$69),0))</f>
        <v>21100</v>
      </c>
      <c r="G261" s="47" t="e">
        <f t="array" ref="G261">IF($I$2="Открытый тариф",
INDEX(GRID!$B$4:$BI$14,MATCH(G$7,GRID!$A$4:$A$14,0),MATCH(1,($U$2=GRID!$B$1:$BI$1)*(КАЛЕНДАРЬ!$AG14=GRID!$B$3:$BI$3), 0)),
ROUNDUP(INDEX(GRID!$B$4:$BI$14,MATCH(G$7,GRID!$A$4:$A$14,0),MATCH(1,($U$2=GRID!$B$1:$BI$1)*(КАЛЕНДАРЬ!$AG14=GRID!$B$3:$BI$3),0))*(1-GRID!$B$69),0))</f>
        <v>#N/A</v>
      </c>
      <c r="H261" s="48" t="e">
        <f t="array" ref="H261">IF($I$2="Открытый тариф",
INDEX(GRID!$B$17:$BI$27,MATCH(G$7,GRID!$A$17:$A$27,0),MATCH(1,($U$2=GRID!$B$1:$BI$1)*(КАЛЕНДАРЬ!$AG14=GRID!$B$3:$BI$3), 0)),
ROUNDUP(INDEX(GRID!$B$17:$BI$27,MATCH(G$7,GRID!$A$17:$A$27,0),MATCH(1,($U$2=GRID!$B$1:$BI$1)*(КАЛЕНДАРЬ!$AG14=GRID!$B$3:$BI$3), 0))*(1-GRID!$B$69),0))</f>
        <v>#N/A</v>
      </c>
      <c r="I261" s="47" t="e">
        <f t="array" ref="I261">IF($I$2="Открытый тариф",
INDEX(GRID!$B$4:$BI$14,MATCH(I$7,GRID!$A$4:$A$14,0),MATCH(1,($U$2=GRID!$B$1:$BI$1)*(КАЛЕНДАРЬ!$AG14=GRID!$B$3:$BI$3), 0)),
ROUNDUP(INDEX(GRID!$B$4:$BI$14,MATCH(I$7,GRID!$A$4:$A$14,0),MATCH(1,($U$2=GRID!$B$1:$BI$1)*(КАЛЕНДАРЬ!$AG14=GRID!$B$3:$BI$3),0))*(1-GRID!$B$69),0))</f>
        <v>#N/A</v>
      </c>
      <c r="J261" s="48" t="e">
        <f t="array" ref="J261">IF($I$2="Открытый тариф",
INDEX(GRID!$B$17:$BI$27,MATCH(I$7,GRID!$A$17:$A$27,0),MATCH(1,($U$2=GRID!$B$1:$BI$1)*(КАЛЕНДАРЬ!$AG14=GRID!$B$3:$BI$3), 0)),
ROUNDUP(INDEX(GRID!$B$17:$BI$27,MATCH(I$7,GRID!$A$17:$A$27,0),MATCH(1,($U$2=GRID!$B$1:$BI$1)*(КАЛЕНДАРЬ!$AG14=GRID!$B$3:$BI$3), 0))*(1-GRID!$B$69),0))</f>
        <v>#N/A</v>
      </c>
      <c r="K261" s="47">
        <f t="array" ref="K261">IF($I$2="Открытый тариф",
INDEX(GRID!$B$4:$BI$14,MATCH(K$7,GRID!$A$4:$A$14,0),MATCH(1,($U$2=GRID!$B$1:$BI$1)*(КАЛЕНДАРЬ!$AG14=GRID!$B$3:$BI$3), 0)),
ROUNDUP(INDEX(GRID!$B$4:$BI$14,MATCH(K$7,GRID!$A$4:$A$14,0),MATCH(1,($U$2=GRID!$B$1:$BI$1)*(КАЛЕНДАРЬ!$AG14=GRID!$B$3:$BI$3),0))*(1-GRID!$B$69),0))</f>
        <v>24100</v>
      </c>
      <c r="L261" s="48">
        <f t="array" ref="L261">IF($I$2="Открытый тариф",
INDEX(GRID!$B$17:$BI$27,MATCH(K$7,GRID!$A$17:$A$27,0),MATCH(1,($U$2=GRID!$B$1:$BI$1)*(КАЛЕНДАРЬ!$AG14=GRID!$B$3:$BI$3), 0)),
ROUNDUP(INDEX(GRID!$B$17:$BI$27,MATCH(K$7,GRID!$A$17:$A$27,0),MATCH(1,($U$2=GRID!$B$1:$BI$1)*(КАЛЕНДАРЬ!$AG14=GRID!$B$3:$BI$3), 0))*(1-GRID!$B$69),0))</f>
        <v>26600</v>
      </c>
      <c r="M261" s="47">
        <f t="array" ref="M261">IF($I$2="Открытый тариф",
INDEX(GRID!$B$4:$BI$14,MATCH(M$7,GRID!$A$4:$A$14,0),MATCH(1,($U$2=GRID!$B$1:$BI$1)*(КАЛЕНДАРЬ!$AG14=GRID!$B$3:$BI$3), 0)),
ROUNDUP(INDEX(GRID!$B$4:$BI$14,MATCH(M$7,GRID!$A$4:$A$14,0),MATCH(1,($U$2=GRID!$B$1:$BI$1)*(КАЛЕНДАРЬ!$AG14=GRID!$B$3:$BI$3),0))*(1-GRID!$B$69),0))</f>
        <v>26300</v>
      </c>
      <c r="N261" s="48">
        <f t="array" ref="N261">IF($I$2="Открытый тариф",
INDEX(GRID!$B$17:$BI$27,MATCH(M$7,GRID!$A$17:$A$27,0),MATCH(1,($U$2=GRID!$B$1:$BI$1)*(КАЛЕНДАРЬ!$AG14=GRID!$B$3:$BI$3), 0)),
ROUNDUP(INDEX(GRID!$B$17:$BI$27,MATCH(M$7,GRID!$A$17:$A$27,0),MATCH(1,($U$2=GRID!$B$1:$BI$1)*(КАЛЕНДАРЬ!$AG14=GRID!$B$3:$BI$3), 0))*(1-GRID!$B$69),0))</f>
        <v>28800</v>
      </c>
      <c r="O261" s="49">
        <f t="array" ref="O261">IF($I$2="Открытый тариф",
INDEX(GRID!$B$4:$BI$14,MATCH(O$7,GRID!$A$4:$A$14,0),MATCH(1,($U$2=GRID!$B$1:$BI$1)*(КАЛЕНДАРЬ!$AG14=GRID!$B$3:$BI$3), 0)),
ROUNDUP(INDEX(GRID!$B$4:$BI$14,MATCH(O$7,GRID!$A$4:$A$14,0),MATCH(1,($U$2=GRID!$B$1:$BI$1)*(КАЛЕНДАРЬ!$AG14=GRID!$B$3:$BI$3),0))*(1-GRID!$B$69),0))</f>
        <v>33500</v>
      </c>
      <c r="P261" s="49">
        <f t="array" ref="P261">IF($I$2="Открытый тариф",
INDEX(GRID!$B$17:$BI$27,MATCH(O$7,GRID!$A$17:$A$27,0),MATCH(1,($U$2=GRID!$B$1:$BI$1)*(КАЛЕНДАРЬ!$AG14=GRID!$B$3:$BI$3), 0)),
ROUNDUP(INDEX(GRID!$B$17:$BI$27,MATCH(O$7,GRID!$A$17:$A$27,0),MATCH(1,($U$2=GRID!$B$1:$BI$1)*(КАЛЕНДАРЬ!$AG14=GRID!$B$3:$BI$3), 0))*(1-GRID!$B$69),0))</f>
        <v>36000</v>
      </c>
      <c r="Q261" s="49" t="e">
        <f t="array" ref="Q261">IF($I$2="Открытый тариф",
INDEX(GRID!$B$4:$BI$14,MATCH(Q$7,GRID!$A$4:$A$14,0),MATCH(1,($U$2=GRID!$B$1:$BI$1)*(КАЛЕНДАРЬ!$AG14=GRID!$B$3:$BI$3), 0)),
ROUNDUP(INDEX(GRID!$B$4:$BI$14,MATCH(Q$7,GRID!$A$4:$A$14,0),MATCH(1,($U$2=GRID!$B$1:$BI$1)*(КАЛЕНДАРЬ!$AG14=GRID!$B$3:$BI$3),0))*(1-GRID!$B$69),0))</f>
        <v>#N/A</v>
      </c>
      <c r="R261" s="49" t="e">
        <f t="array" ref="R261">IF($I$2="Открытый тариф",
INDEX(GRID!$B$17:$BI$27,MATCH(Q$7,GRID!$A$17:$A$27,0),MATCH(1,($U$2=GRID!$B$1:$BI$1)*(КАЛЕНДАРЬ!$AG14=GRID!$B$3:$BI$3), 0)),
ROUNDUP(INDEX(GRID!$B$17:$BI$27,MATCH(Q$7,GRID!$A$17:$A$27,0),MATCH(1,($U$2=GRID!$B$1:$BI$1)*(КАЛЕНДАРЬ!$AG14=GRID!$B$3:$BI$3), 0))*(1-GRID!$B$69),0))</f>
        <v>#N/A</v>
      </c>
      <c r="S261" s="49" t="e">
        <f t="array" ref="S261">IF($I$2="Открытый тариф",
INDEX(GRID!$B$4:$BI$14,MATCH(S$7,GRID!$A$4:$A$14,0),MATCH(1,($U$2=GRID!$B$1:$BI$1)*(КАЛЕНДАРЬ!$AG14=GRID!$B$3:$BI$3), 0)),
ROUNDUP(INDEX(GRID!$B$4:$BI$14,MATCH(S$7,GRID!$A$4:$A$14,0),MATCH(1,($U$2=GRID!$B$1:$BI$1)*(КАЛЕНДАРЬ!$AG14=GRID!$B$3:$BI$3),0))*(1-GRID!$B$69),0))</f>
        <v>#N/A</v>
      </c>
      <c r="T261" s="49" t="e">
        <f t="array" ref="T261">IF($I$2="Открытый тариф",
INDEX(GRID!$B$17:$BI$27,MATCH(S$7,GRID!$A$17:$A$27,0),MATCH(1,($U$2=GRID!$B$1:$BI$1)*(КАЛЕНДАРЬ!$AG14=GRID!$B$3:$BI$3), 0)),
ROUNDUP(INDEX(GRID!$B$17:$BI$27,MATCH(S$7,GRID!$A$17:$A$27,0),MATCH(1,($U$2=GRID!$B$1:$BI$1)*(КАЛЕНДАРЬ!$AG14=GRID!$B$3:$BI$3), 0))*(1-GRID!$B$69),0))</f>
        <v>#N/A</v>
      </c>
      <c r="U261" s="49">
        <f t="array" ref="U261">IF($I$2="Открытый тариф",
INDEX(GRID!$B$4:$BI$14,MATCH(U$7,GRID!$A$4:$A$14,0),MATCH(1,($U$2=GRID!$B$1:$BI$1)*(КАЛЕНДАРЬ!$AG14=GRID!$B$3:$BI$3), 0)),
ROUNDUP(INDEX(GRID!$B$4:$BI$14,MATCH(U$7,GRID!$A$4:$A$14,0),MATCH(1,($U$2=GRID!$B$1:$BI$1)*(КАЛЕНДАРЬ!$AG14=GRID!$B$3:$BI$3),0))*(1-GRID!$B$69),0))</f>
        <v>51000</v>
      </c>
      <c r="V261" s="49">
        <f t="array" ref="V261">IF($I$2="Открытый тариф",
INDEX(GRID!$B$17:$BI$27,MATCH(U$7,GRID!$A$17:$A$27,0),MATCH(1,($U$2=GRID!$B$1:$BI$1)*(КАЛЕНДАРЬ!$AG14=GRID!$B$3:$BI$3), 0)),
ROUNDUP(INDEX(GRID!$B$17:$BI$27,MATCH(U$7,GRID!$A$17:$A$27,0),MATCH(1,($U$2=GRID!$B$1:$BI$1)*(КАЛЕНДАРЬ!$AG14=GRID!$B$3:$BI$3), 0))*(1-GRID!$B$69),0))</f>
        <v>53500</v>
      </c>
      <c r="W261" s="49">
        <f t="array" ref="W261">IF($I$2="Открытый тариф",
INDEX(GRID!$B$4:$BI$14,MATCH(W$7,GRID!$A$4:$A$14,0),MATCH(1,($U$2=GRID!$B$1:$BI$1)*(КАЛЕНДАРЬ!$AG14=GRID!$B$3:$BI$3), 0)),
ROUNDUP(INDEX(GRID!$B$4:$BI$14,MATCH(W$7,GRID!$A$4:$A$14,0),MATCH(1,($U$2=GRID!$B$1:$BI$1)*(КАЛЕНДАРЬ!$AG14=GRID!$B$3:$BI$3),0))*(1-GRID!$B$69),0))</f>
        <v>210000</v>
      </c>
      <c r="X261" s="49">
        <f t="array" ref="X261">IF($I$2="Открытый тариф",
INDEX(GRID!$B$17:$BI$27,MATCH(W$7,GRID!$A$17:$A$27,0),MATCH(1,($U$2=GRID!$B$1:$BI$1)*(КАЛЕНДАРЬ!$AG14=GRID!$B$3:$BI$3), 0)),
ROUNDUP(INDEX(GRID!$B$17:$BI$27,MATCH(W$7,GRID!$A$17:$A$27,0),MATCH(1,($U$2=GRID!$B$1:$BI$1)*(КАЛЕНДАРЬ!$AG14=GRID!$B$3:$BI$3), 0))*(1-GRID!$B$69),0))</f>
        <v>212500</v>
      </c>
    </row>
    <row r="262" spans="1:24" ht="12.75" hidden="1" customHeight="1" x14ac:dyDescent="0.2">
      <c r="A262" s="117" t="s">
        <v>45</v>
      </c>
      <c r="B262" s="117">
        <v>12</v>
      </c>
      <c r="C262" s="47" cm="1">
        <f t="array" ref="C262">IF($I$2="Открытый тариф",
INDEX(GRID!$B$4:$BI$14,MATCH(C$7,GRID!$A$4:$A$14,0),MATCH(1,($U$2=GRID!$B$1:$BI$1)*(КАЛЕНДАРЬ!$AG15=GRID!$B$3:$BI$3), 0)),
ROUNDUP(INDEX(GRID!$B$4:$BI$14,MATCH(C$7,GRID!$A$4:$A$14,0),MATCH(1,($U$2=GRID!$B$1:$BI$1)*(КАЛЕНДАРЬ!$AG15=GRID!$B$3:$BI$3),0))*(1-GRID!$B$69),0))</f>
        <v>17000</v>
      </c>
      <c r="D262" s="48">
        <f t="array" ref="D262">IF($I$2="Открытый тариф",
INDEX(GRID!$B$17:$BI$27,MATCH(C$7,GRID!$A$17:$A$27,0),MATCH(1,($U$2=GRID!$B$1:$BI$1)*(КАЛЕНДАРЬ!$AG15=GRID!$B$3:$BI$3), 0)),
ROUNDUP(INDEX(GRID!$B$17:$BI$27,MATCH(C$7,GRID!$A$17:$A$27,0),MATCH(1,($U$2=GRID!$B$1:$BI$1)*(КАЛЕНДАРЬ!$AG15=GRID!$B$3:$BI$3), 0))*(1-GRID!$B$69),0))</f>
        <v>19500</v>
      </c>
      <c r="E262" s="47">
        <f t="array" ref="E262">IF($I$2="Открытый тариф",
INDEX(GRID!$B$4:$BI$14,MATCH(E$7,GRID!$A$4:$A$14,0),MATCH(1,($U$2=GRID!$B$1:$BI$1)*(КАЛЕНДАРЬ!$AG15=GRID!$B$3:$BI$3), 0)),
ROUNDUP(INDEX(GRID!$B$4:$BI$14,MATCH(E$7,GRID!$A$4:$A$14,0),MATCH(1,($U$2=GRID!$B$1:$BI$1)*(КАЛЕНДАРЬ!$AG15=GRID!$B$3:$BI$3),0))*(1-GRID!$B$69),0))</f>
        <v>18600</v>
      </c>
      <c r="F262" s="48">
        <f t="array" ref="F262">IF($I$2="Открытый тариф",
INDEX(GRID!$B$17:$BI$27,MATCH(E$7,GRID!$A$17:$A$27,0),MATCH(1,($U$2=GRID!$B$1:$BI$1)*(КАЛЕНДАРЬ!$AG15=GRID!$B$3:$BI$3), 0)),
ROUNDUP(INDEX(GRID!$B$17:$BI$27,MATCH(E$7,GRID!$A$17:$A$27,0),MATCH(1,($U$2=GRID!$B$1:$BI$1)*(КАЛЕНДАРЬ!$AG15=GRID!$B$3:$BI$3), 0))*(1-GRID!$B$69),0))</f>
        <v>21100</v>
      </c>
      <c r="G262" s="47" t="e">
        <f t="array" ref="G262">IF($I$2="Открытый тариф",
INDEX(GRID!$B$4:$BI$14,MATCH(G$7,GRID!$A$4:$A$14,0),MATCH(1,($U$2=GRID!$B$1:$BI$1)*(КАЛЕНДАРЬ!$AG15=GRID!$B$3:$BI$3), 0)),
ROUNDUP(INDEX(GRID!$B$4:$BI$14,MATCH(G$7,GRID!$A$4:$A$14,0),MATCH(1,($U$2=GRID!$B$1:$BI$1)*(КАЛЕНДАРЬ!$AG15=GRID!$B$3:$BI$3),0))*(1-GRID!$B$69),0))</f>
        <v>#N/A</v>
      </c>
      <c r="H262" s="48" t="e">
        <f t="array" ref="H262">IF($I$2="Открытый тариф",
INDEX(GRID!$B$17:$BI$27,MATCH(G$7,GRID!$A$17:$A$27,0),MATCH(1,($U$2=GRID!$B$1:$BI$1)*(КАЛЕНДАРЬ!$AG15=GRID!$B$3:$BI$3), 0)),
ROUNDUP(INDEX(GRID!$B$17:$BI$27,MATCH(G$7,GRID!$A$17:$A$27,0),MATCH(1,($U$2=GRID!$B$1:$BI$1)*(КАЛЕНДАРЬ!$AG15=GRID!$B$3:$BI$3), 0))*(1-GRID!$B$69),0))</f>
        <v>#N/A</v>
      </c>
      <c r="I262" s="47" t="e">
        <f t="array" ref="I262">IF($I$2="Открытый тариф",
INDEX(GRID!$B$4:$BI$14,MATCH(I$7,GRID!$A$4:$A$14,0),MATCH(1,($U$2=GRID!$B$1:$BI$1)*(КАЛЕНДАРЬ!$AG15=GRID!$B$3:$BI$3), 0)),
ROUNDUP(INDEX(GRID!$B$4:$BI$14,MATCH(I$7,GRID!$A$4:$A$14,0),MATCH(1,($U$2=GRID!$B$1:$BI$1)*(КАЛЕНДАРЬ!$AG15=GRID!$B$3:$BI$3),0))*(1-GRID!$B$69),0))</f>
        <v>#N/A</v>
      </c>
      <c r="J262" s="48" t="e">
        <f t="array" ref="J262">IF($I$2="Открытый тариф",
INDEX(GRID!$B$17:$BI$27,MATCH(I$7,GRID!$A$17:$A$27,0),MATCH(1,($U$2=GRID!$B$1:$BI$1)*(КАЛЕНДАРЬ!$AG15=GRID!$B$3:$BI$3), 0)),
ROUNDUP(INDEX(GRID!$B$17:$BI$27,MATCH(I$7,GRID!$A$17:$A$27,0),MATCH(1,($U$2=GRID!$B$1:$BI$1)*(КАЛЕНДАРЬ!$AG15=GRID!$B$3:$BI$3), 0))*(1-GRID!$B$69),0))</f>
        <v>#N/A</v>
      </c>
      <c r="K262" s="47">
        <f t="array" ref="K262">IF($I$2="Открытый тариф",
INDEX(GRID!$B$4:$BI$14,MATCH(K$7,GRID!$A$4:$A$14,0),MATCH(1,($U$2=GRID!$B$1:$BI$1)*(КАЛЕНДАРЬ!$AG15=GRID!$B$3:$BI$3), 0)),
ROUNDUP(INDEX(GRID!$B$4:$BI$14,MATCH(K$7,GRID!$A$4:$A$14,0),MATCH(1,($U$2=GRID!$B$1:$BI$1)*(КАЛЕНДАРЬ!$AG15=GRID!$B$3:$BI$3),0))*(1-GRID!$B$69),0))</f>
        <v>24100</v>
      </c>
      <c r="L262" s="48">
        <f t="array" ref="L262">IF($I$2="Открытый тариф",
INDEX(GRID!$B$17:$BI$27,MATCH(K$7,GRID!$A$17:$A$27,0),MATCH(1,($U$2=GRID!$B$1:$BI$1)*(КАЛЕНДАРЬ!$AG15=GRID!$B$3:$BI$3), 0)),
ROUNDUP(INDEX(GRID!$B$17:$BI$27,MATCH(K$7,GRID!$A$17:$A$27,0),MATCH(1,($U$2=GRID!$B$1:$BI$1)*(КАЛЕНДАРЬ!$AG15=GRID!$B$3:$BI$3), 0))*(1-GRID!$B$69),0))</f>
        <v>26600</v>
      </c>
      <c r="M262" s="47">
        <f t="array" ref="M262">IF($I$2="Открытый тариф",
INDEX(GRID!$B$4:$BI$14,MATCH(M$7,GRID!$A$4:$A$14,0),MATCH(1,($U$2=GRID!$B$1:$BI$1)*(КАЛЕНДАРЬ!$AG15=GRID!$B$3:$BI$3), 0)),
ROUNDUP(INDEX(GRID!$B$4:$BI$14,MATCH(M$7,GRID!$A$4:$A$14,0),MATCH(1,($U$2=GRID!$B$1:$BI$1)*(КАЛЕНДАРЬ!$AG15=GRID!$B$3:$BI$3),0))*(1-GRID!$B$69),0))</f>
        <v>26300</v>
      </c>
      <c r="N262" s="48">
        <f t="array" ref="N262">IF($I$2="Открытый тариф",
INDEX(GRID!$B$17:$BI$27,MATCH(M$7,GRID!$A$17:$A$27,0),MATCH(1,($U$2=GRID!$B$1:$BI$1)*(КАЛЕНДАРЬ!$AG15=GRID!$B$3:$BI$3), 0)),
ROUNDUP(INDEX(GRID!$B$17:$BI$27,MATCH(M$7,GRID!$A$17:$A$27,0),MATCH(1,($U$2=GRID!$B$1:$BI$1)*(КАЛЕНДАРЬ!$AG15=GRID!$B$3:$BI$3), 0))*(1-GRID!$B$69),0))</f>
        <v>28800</v>
      </c>
      <c r="O262" s="49">
        <f t="array" ref="O262">IF($I$2="Открытый тариф",
INDEX(GRID!$B$4:$BI$14,MATCH(O$7,GRID!$A$4:$A$14,0),MATCH(1,($U$2=GRID!$B$1:$BI$1)*(КАЛЕНДАРЬ!$AG15=GRID!$B$3:$BI$3), 0)),
ROUNDUP(INDEX(GRID!$B$4:$BI$14,MATCH(O$7,GRID!$A$4:$A$14,0),MATCH(1,($U$2=GRID!$B$1:$BI$1)*(КАЛЕНДАРЬ!$AG15=GRID!$B$3:$BI$3),0))*(1-GRID!$B$69),0))</f>
        <v>33500</v>
      </c>
      <c r="P262" s="49">
        <f t="array" ref="P262">IF($I$2="Открытый тариф",
INDEX(GRID!$B$17:$BI$27,MATCH(O$7,GRID!$A$17:$A$27,0),MATCH(1,($U$2=GRID!$B$1:$BI$1)*(КАЛЕНДАРЬ!$AG15=GRID!$B$3:$BI$3), 0)),
ROUNDUP(INDEX(GRID!$B$17:$BI$27,MATCH(O$7,GRID!$A$17:$A$27,0),MATCH(1,($U$2=GRID!$B$1:$BI$1)*(КАЛЕНДАРЬ!$AG15=GRID!$B$3:$BI$3), 0))*(1-GRID!$B$69),0))</f>
        <v>36000</v>
      </c>
      <c r="Q262" s="49" t="e">
        <f t="array" ref="Q262">IF($I$2="Открытый тариф",
INDEX(GRID!$B$4:$BI$14,MATCH(Q$7,GRID!$A$4:$A$14,0),MATCH(1,($U$2=GRID!$B$1:$BI$1)*(КАЛЕНДАРЬ!$AG15=GRID!$B$3:$BI$3), 0)),
ROUNDUP(INDEX(GRID!$B$4:$BI$14,MATCH(Q$7,GRID!$A$4:$A$14,0),MATCH(1,($U$2=GRID!$B$1:$BI$1)*(КАЛЕНДАРЬ!$AG15=GRID!$B$3:$BI$3),0))*(1-GRID!$B$69),0))</f>
        <v>#N/A</v>
      </c>
      <c r="R262" s="49" t="e">
        <f t="array" ref="R262">IF($I$2="Открытый тариф",
INDEX(GRID!$B$17:$BI$27,MATCH(Q$7,GRID!$A$17:$A$27,0),MATCH(1,($U$2=GRID!$B$1:$BI$1)*(КАЛЕНДАРЬ!$AG15=GRID!$B$3:$BI$3), 0)),
ROUNDUP(INDEX(GRID!$B$17:$BI$27,MATCH(Q$7,GRID!$A$17:$A$27,0),MATCH(1,($U$2=GRID!$B$1:$BI$1)*(КАЛЕНДАРЬ!$AG15=GRID!$B$3:$BI$3), 0))*(1-GRID!$B$69),0))</f>
        <v>#N/A</v>
      </c>
      <c r="S262" s="49" t="e">
        <f t="array" ref="S262">IF($I$2="Открытый тариф",
INDEX(GRID!$B$4:$BI$14,MATCH(S$7,GRID!$A$4:$A$14,0),MATCH(1,($U$2=GRID!$B$1:$BI$1)*(КАЛЕНДАРЬ!$AG15=GRID!$B$3:$BI$3), 0)),
ROUNDUP(INDEX(GRID!$B$4:$BI$14,MATCH(S$7,GRID!$A$4:$A$14,0),MATCH(1,($U$2=GRID!$B$1:$BI$1)*(КАЛЕНДАРЬ!$AG15=GRID!$B$3:$BI$3),0))*(1-GRID!$B$69),0))</f>
        <v>#N/A</v>
      </c>
      <c r="T262" s="49" t="e">
        <f t="array" ref="T262">IF($I$2="Открытый тариф",
INDEX(GRID!$B$17:$BI$27,MATCH(S$7,GRID!$A$17:$A$27,0),MATCH(1,($U$2=GRID!$B$1:$BI$1)*(КАЛЕНДАРЬ!$AG15=GRID!$B$3:$BI$3), 0)),
ROUNDUP(INDEX(GRID!$B$17:$BI$27,MATCH(S$7,GRID!$A$17:$A$27,0),MATCH(1,($U$2=GRID!$B$1:$BI$1)*(КАЛЕНДАРЬ!$AG15=GRID!$B$3:$BI$3), 0))*(1-GRID!$B$69),0))</f>
        <v>#N/A</v>
      </c>
      <c r="U262" s="49">
        <f t="array" ref="U262">IF($I$2="Открытый тариф",
INDEX(GRID!$B$4:$BI$14,MATCH(U$7,GRID!$A$4:$A$14,0),MATCH(1,($U$2=GRID!$B$1:$BI$1)*(КАЛЕНДАРЬ!$AG15=GRID!$B$3:$BI$3), 0)),
ROUNDUP(INDEX(GRID!$B$4:$BI$14,MATCH(U$7,GRID!$A$4:$A$14,0),MATCH(1,($U$2=GRID!$B$1:$BI$1)*(КАЛЕНДАРЬ!$AG15=GRID!$B$3:$BI$3),0))*(1-GRID!$B$69),0))</f>
        <v>51000</v>
      </c>
      <c r="V262" s="49">
        <f t="array" ref="V262">IF($I$2="Открытый тариф",
INDEX(GRID!$B$17:$BI$27,MATCH(U$7,GRID!$A$17:$A$27,0),MATCH(1,($U$2=GRID!$B$1:$BI$1)*(КАЛЕНДАРЬ!$AG15=GRID!$B$3:$BI$3), 0)),
ROUNDUP(INDEX(GRID!$B$17:$BI$27,MATCH(U$7,GRID!$A$17:$A$27,0),MATCH(1,($U$2=GRID!$B$1:$BI$1)*(КАЛЕНДАРЬ!$AG15=GRID!$B$3:$BI$3), 0))*(1-GRID!$B$69),0))</f>
        <v>53500</v>
      </c>
      <c r="W262" s="49">
        <f t="array" ref="W262">IF($I$2="Открытый тариф",
INDEX(GRID!$B$4:$BI$14,MATCH(W$7,GRID!$A$4:$A$14,0),MATCH(1,($U$2=GRID!$B$1:$BI$1)*(КАЛЕНДАРЬ!$AG15=GRID!$B$3:$BI$3), 0)),
ROUNDUP(INDEX(GRID!$B$4:$BI$14,MATCH(W$7,GRID!$A$4:$A$14,0),MATCH(1,($U$2=GRID!$B$1:$BI$1)*(КАЛЕНДАРЬ!$AG15=GRID!$B$3:$BI$3),0))*(1-GRID!$B$69),0))</f>
        <v>210000</v>
      </c>
      <c r="X262" s="49">
        <f t="array" ref="X262">IF($I$2="Открытый тариф",
INDEX(GRID!$B$17:$BI$27,MATCH(W$7,GRID!$A$17:$A$27,0),MATCH(1,($U$2=GRID!$B$1:$BI$1)*(КАЛЕНДАРЬ!$AG15=GRID!$B$3:$BI$3), 0)),
ROUNDUP(INDEX(GRID!$B$17:$BI$27,MATCH(W$7,GRID!$A$17:$A$27,0),MATCH(1,($U$2=GRID!$B$1:$BI$1)*(КАЛЕНДАРЬ!$AG15=GRID!$B$3:$BI$3), 0))*(1-GRID!$B$69),0))</f>
        <v>212500</v>
      </c>
    </row>
    <row r="263" spans="1:24" ht="12.75" hidden="1" customHeight="1" x14ac:dyDescent="0.2">
      <c r="A263" s="117" t="s">
        <v>46</v>
      </c>
      <c r="B263" s="117">
        <v>13</v>
      </c>
      <c r="C263" s="47" cm="1">
        <f t="array" ref="C263">IF($I$2="Открытый тариф",
INDEX(GRID!$B$4:$BI$14,MATCH(C$7,GRID!$A$4:$A$14,0),MATCH(1,($U$2=GRID!$B$1:$BI$1)*(КАЛЕНДАРЬ!$AG16=GRID!$B$3:$BI$3), 0)),
ROUNDUP(INDEX(GRID!$B$4:$BI$14,MATCH(C$7,GRID!$A$4:$A$14,0),MATCH(1,($U$2=GRID!$B$1:$BI$1)*(КАЛЕНДАРЬ!$AG16=GRID!$B$3:$BI$3),0))*(1-GRID!$B$69),0))</f>
        <v>16000</v>
      </c>
      <c r="D263" s="48">
        <f t="array" ref="D263">IF($I$2="Открытый тариф",
INDEX(GRID!$B$17:$BI$27,MATCH(C$7,GRID!$A$17:$A$27,0),MATCH(1,($U$2=GRID!$B$1:$BI$1)*(КАЛЕНДАРЬ!$AG16=GRID!$B$3:$BI$3), 0)),
ROUNDUP(INDEX(GRID!$B$17:$BI$27,MATCH(C$7,GRID!$A$17:$A$27,0),MATCH(1,($U$2=GRID!$B$1:$BI$1)*(КАЛЕНДАРЬ!$AG16=GRID!$B$3:$BI$3), 0))*(1-GRID!$B$69),0))</f>
        <v>18500</v>
      </c>
      <c r="E263" s="47">
        <f t="array" ref="E263">IF($I$2="Открытый тариф",
INDEX(GRID!$B$4:$BI$14,MATCH(E$7,GRID!$A$4:$A$14,0),MATCH(1,($U$2=GRID!$B$1:$BI$1)*(КАЛЕНДАРЬ!$AG16=GRID!$B$3:$BI$3), 0)),
ROUNDUP(INDEX(GRID!$B$4:$BI$14,MATCH(E$7,GRID!$A$4:$A$14,0),MATCH(1,($U$2=GRID!$B$1:$BI$1)*(КАЛЕНДАРЬ!$AG16=GRID!$B$3:$BI$3),0))*(1-GRID!$B$69),0))</f>
        <v>17400</v>
      </c>
      <c r="F263" s="48">
        <f t="array" ref="F263">IF($I$2="Открытый тариф",
INDEX(GRID!$B$17:$BI$27,MATCH(E$7,GRID!$A$17:$A$27,0),MATCH(1,($U$2=GRID!$B$1:$BI$1)*(КАЛЕНДАРЬ!$AG16=GRID!$B$3:$BI$3), 0)),
ROUNDUP(INDEX(GRID!$B$17:$BI$27,MATCH(E$7,GRID!$A$17:$A$27,0),MATCH(1,($U$2=GRID!$B$1:$BI$1)*(КАЛЕНДАРЬ!$AG16=GRID!$B$3:$BI$3), 0))*(1-GRID!$B$69),0))</f>
        <v>19900</v>
      </c>
      <c r="G263" s="47" t="e">
        <f t="array" ref="G263">IF($I$2="Открытый тариф",
INDEX(GRID!$B$4:$BI$14,MATCH(G$7,GRID!$A$4:$A$14,0),MATCH(1,($U$2=GRID!$B$1:$BI$1)*(КАЛЕНДАРЬ!$AG16=GRID!$B$3:$BI$3), 0)),
ROUNDUP(INDEX(GRID!$B$4:$BI$14,MATCH(G$7,GRID!$A$4:$A$14,0),MATCH(1,($U$2=GRID!$B$1:$BI$1)*(КАЛЕНДАРЬ!$AG16=GRID!$B$3:$BI$3),0))*(1-GRID!$B$69),0))</f>
        <v>#N/A</v>
      </c>
      <c r="H263" s="48" t="e">
        <f t="array" ref="H263">IF($I$2="Открытый тариф",
INDEX(GRID!$B$17:$BI$27,MATCH(G$7,GRID!$A$17:$A$27,0),MATCH(1,($U$2=GRID!$B$1:$BI$1)*(КАЛЕНДАРЬ!$AG16=GRID!$B$3:$BI$3), 0)),
ROUNDUP(INDEX(GRID!$B$17:$BI$27,MATCH(G$7,GRID!$A$17:$A$27,0),MATCH(1,($U$2=GRID!$B$1:$BI$1)*(КАЛЕНДАРЬ!$AG16=GRID!$B$3:$BI$3), 0))*(1-GRID!$B$69),0))</f>
        <v>#N/A</v>
      </c>
      <c r="I263" s="47" t="e">
        <f t="array" ref="I263">IF($I$2="Открытый тариф",
INDEX(GRID!$B$4:$BI$14,MATCH(I$7,GRID!$A$4:$A$14,0),MATCH(1,($U$2=GRID!$B$1:$BI$1)*(КАЛЕНДАРЬ!$AG16=GRID!$B$3:$BI$3), 0)),
ROUNDUP(INDEX(GRID!$B$4:$BI$14,MATCH(I$7,GRID!$A$4:$A$14,0),MATCH(1,($U$2=GRID!$B$1:$BI$1)*(КАЛЕНДАРЬ!$AG16=GRID!$B$3:$BI$3),0))*(1-GRID!$B$69),0))</f>
        <v>#N/A</v>
      </c>
      <c r="J263" s="48" t="e">
        <f t="array" ref="J263">IF($I$2="Открытый тариф",
INDEX(GRID!$B$17:$BI$27,MATCH(I$7,GRID!$A$17:$A$27,0),MATCH(1,($U$2=GRID!$B$1:$BI$1)*(КАЛЕНДАРЬ!$AG16=GRID!$B$3:$BI$3), 0)),
ROUNDUP(INDEX(GRID!$B$17:$BI$27,MATCH(I$7,GRID!$A$17:$A$27,0),MATCH(1,($U$2=GRID!$B$1:$BI$1)*(КАЛЕНДАРЬ!$AG16=GRID!$B$3:$BI$3), 0))*(1-GRID!$B$69),0))</f>
        <v>#N/A</v>
      </c>
      <c r="K263" s="47">
        <f t="array" ref="K263">IF($I$2="Открытый тариф",
INDEX(GRID!$B$4:$BI$14,MATCH(K$7,GRID!$A$4:$A$14,0),MATCH(1,($U$2=GRID!$B$1:$BI$1)*(КАЛЕНДАРЬ!$AG16=GRID!$B$3:$BI$3), 0)),
ROUNDUP(INDEX(GRID!$B$4:$BI$14,MATCH(K$7,GRID!$A$4:$A$14,0),MATCH(1,($U$2=GRID!$B$1:$BI$1)*(КАЛЕНДАРЬ!$AG16=GRID!$B$3:$BI$3),0))*(1-GRID!$B$69),0))</f>
        <v>22400</v>
      </c>
      <c r="L263" s="48">
        <f t="array" ref="L263">IF($I$2="Открытый тариф",
INDEX(GRID!$B$17:$BI$27,MATCH(K$7,GRID!$A$17:$A$27,0),MATCH(1,($U$2=GRID!$B$1:$BI$1)*(КАЛЕНДАРЬ!$AG16=GRID!$B$3:$BI$3), 0)),
ROUNDUP(INDEX(GRID!$B$17:$BI$27,MATCH(K$7,GRID!$A$17:$A$27,0),MATCH(1,($U$2=GRID!$B$1:$BI$1)*(КАЛЕНДАРЬ!$AG16=GRID!$B$3:$BI$3), 0))*(1-GRID!$B$69),0))</f>
        <v>24900</v>
      </c>
      <c r="M263" s="47">
        <f t="array" ref="M263">IF($I$2="Открытый тариф",
INDEX(GRID!$B$4:$BI$14,MATCH(M$7,GRID!$A$4:$A$14,0),MATCH(1,($U$2=GRID!$B$1:$BI$1)*(КАЛЕНДАРЬ!$AG16=GRID!$B$3:$BI$3), 0)),
ROUNDUP(INDEX(GRID!$B$4:$BI$14,MATCH(M$7,GRID!$A$4:$A$14,0),MATCH(1,($U$2=GRID!$B$1:$BI$1)*(КАЛЕНДАРЬ!$AG16=GRID!$B$3:$BI$3),0))*(1-GRID!$B$69),0))</f>
        <v>24400</v>
      </c>
      <c r="N263" s="48">
        <f t="array" ref="N263">IF($I$2="Открытый тариф",
INDEX(GRID!$B$17:$BI$27,MATCH(M$7,GRID!$A$17:$A$27,0),MATCH(1,($U$2=GRID!$B$1:$BI$1)*(КАЛЕНДАРЬ!$AG16=GRID!$B$3:$BI$3), 0)),
ROUNDUP(INDEX(GRID!$B$17:$BI$27,MATCH(M$7,GRID!$A$17:$A$27,0),MATCH(1,($U$2=GRID!$B$1:$BI$1)*(КАЛЕНДАРЬ!$AG16=GRID!$B$3:$BI$3), 0))*(1-GRID!$B$69),0))</f>
        <v>26900</v>
      </c>
      <c r="O263" s="49">
        <f t="array" ref="O263">IF($I$2="Открытый тариф",
INDEX(GRID!$B$4:$BI$14,MATCH(O$7,GRID!$A$4:$A$14,0),MATCH(1,($U$2=GRID!$B$1:$BI$1)*(КАЛЕНДАРЬ!$AG16=GRID!$B$3:$BI$3), 0)),
ROUNDUP(INDEX(GRID!$B$4:$BI$14,MATCH(O$7,GRID!$A$4:$A$14,0),MATCH(1,($U$2=GRID!$B$1:$BI$1)*(КАЛЕНДАРЬ!$AG16=GRID!$B$3:$BI$3),0))*(1-GRID!$B$69),0))</f>
        <v>31500</v>
      </c>
      <c r="P263" s="49">
        <f t="array" ref="P263">IF($I$2="Открытый тариф",
INDEX(GRID!$B$17:$BI$27,MATCH(O$7,GRID!$A$17:$A$27,0),MATCH(1,($U$2=GRID!$B$1:$BI$1)*(КАЛЕНДАРЬ!$AG16=GRID!$B$3:$BI$3), 0)),
ROUNDUP(INDEX(GRID!$B$17:$BI$27,MATCH(O$7,GRID!$A$17:$A$27,0),MATCH(1,($U$2=GRID!$B$1:$BI$1)*(КАЛЕНДАРЬ!$AG16=GRID!$B$3:$BI$3), 0))*(1-GRID!$B$69),0))</f>
        <v>34000</v>
      </c>
      <c r="Q263" s="49" t="e">
        <f t="array" ref="Q263">IF($I$2="Открытый тариф",
INDEX(GRID!$B$4:$BI$14,MATCH(Q$7,GRID!$A$4:$A$14,0),MATCH(1,($U$2=GRID!$B$1:$BI$1)*(КАЛЕНДАРЬ!$AG16=GRID!$B$3:$BI$3), 0)),
ROUNDUP(INDEX(GRID!$B$4:$BI$14,MATCH(Q$7,GRID!$A$4:$A$14,0),MATCH(1,($U$2=GRID!$B$1:$BI$1)*(КАЛЕНДАРЬ!$AG16=GRID!$B$3:$BI$3),0))*(1-GRID!$B$69),0))</f>
        <v>#N/A</v>
      </c>
      <c r="R263" s="49" t="e">
        <f t="array" ref="R263">IF($I$2="Открытый тариф",
INDEX(GRID!$B$17:$BI$27,MATCH(Q$7,GRID!$A$17:$A$27,0),MATCH(1,($U$2=GRID!$B$1:$BI$1)*(КАЛЕНДАРЬ!$AG16=GRID!$B$3:$BI$3), 0)),
ROUNDUP(INDEX(GRID!$B$17:$BI$27,MATCH(Q$7,GRID!$A$17:$A$27,0),MATCH(1,($U$2=GRID!$B$1:$BI$1)*(КАЛЕНДАРЬ!$AG16=GRID!$B$3:$BI$3), 0))*(1-GRID!$B$69),0))</f>
        <v>#N/A</v>
      </c>
      <c r="S263" s="49" t="e">
        <f t="array" ref="S263">IF($I$2="Открытый тариф",
INDEX(GRID!$B$4:$BI$14,MATCH(S$7,GRID!$A$4:$A$14,0),MATCH(1,($U$2=GRID!$B$1:$BI$1)*(КАЛЕНДАРЬ!$AG16=GRID!$B$3:$BI$3), 0)),
ROUNDUP(INDEX(GRID!$B$4:$BI$14,MATCH(S$7,GRID!$A$4:$A$14,0),MATCH(1,($U$2=GRID!$B$1:$BI$1)*(КАЛЕНДАРЬ!$AG16=GRID!$B$3:$BI$3),0))*(1-GRID!$B$69),0))</f>
        <v>#N/A</v>
      </c>
      <c r="T263" s="49" t="e">
        <f t="array" ref="T263">IF($I$2="Открытый тариф",
INDEX(GRID!$B$17:$BI$27,MATCH(S$7,GRID!$A$17:$A$27,0),MATCH(1,($U$2=GRID!$B$1:$BI$1)*(КАЛЕНДАРЬ!$AG16=GRID!$B$3:$BI$3), 0)),
ROUNDUP(INDEX(GRID!$B$17:$BI$27,MATCH(S$7,GRID!$A$17:$A$27,0),MATCH(1,($U$2=GRID!$B$1:$BI$1)*(КАЛЕНДАРЬ!$AG16=GRID!$B$3:$BI$3), 0))*(1-GRID!$B$69),0))</f>
        <v>#N/A</v>
      </c>
      <c r="U263" s="49">
        <f t="array" ref="U263">IF($I$2="Открытый тариф",
INDEX(GRID!$B$4:$BI$14,MATCH(U$7,GRID!$A$4:$A$14,0),MATCH(1,($U$2=GRID!$B$1:$BI$1)*(КАЛЕНДАРЬ!$AG16=GRID!$B$3:$BI$3), 0)),
ROUNDUP(INDEX(GRID!$B$4:$BI$14,MATCH(U$7,GRID!$A$4:$A$14,0),MATCH(1,($U$2=GRID!$B$1:$BI$1)*(КАЛЕНДАРЬ!$AG16=GRID!$B$3:$BI$3),0))*(1-GRID!$B$69),0))</f>
        <v>48000</v>
      </c>
      <c r="V263" s="49">
        <f t="array" ref="V263">IF($I$2="Открытый тариф",
INDEX(GRID!$B$17:$BI$27,MATCH(U$7,GRID!$A$17:$A$27,0),MATCH(1,($U$2=GRID!$B$1:$BI$1)*(КАЛЕНДАРЬ!$AG16=GRID!$B$3:$BI$3), 0)),
ROUNDUP(INDEX(GRID!$B$17:$BI$27,MATCH(U$7,GRID!$A$17:$A$27,0),MATCH(1,($U$2=GRID!$B$1:$BI$1)*(КАЛЕНДАРЬ!$AG16=GRID!$B$3:$BI$3), 0))*(1-GRID!$B$69),0))</f>
        <v>50500</v>
      </c>
      <c r="W263" s="49">
        <f t="array" ref="W263">IF($I$2="Открытый тариф",
INDEX(GRID!$B$4:$BI$14,MATCH(W$7,GRID!$A$4:$A$14,0),MATCH(1,($U$2=GRID!$B$1:$BI$1)*(КАЛЕНДАРЬ!$AG16=GRID!$B$3:$BI$3), 0)),
ROUNDUP(INDEX(GRID!$B$4:$BI$14,MATCH(W$7,GRID!$A$4:$A$14,0),MATCH(1,($U$2=GRID!$B$1:$BI$1)*(КАЛЕНДАРЬ!$AG16=GRID!$B$3:$BI$3),0))*(1-GRID!$B$69),0))</f>
        <v>200000</v>
      </c>
      <c r="X263" s="49">
        <f t="array" ref="X263">IF($I$2="Открытый тариф",
INDEX(GRID!$B$17:$BI$27,MATCH(W$7,GRID!$A$17:$A$27,0),MATCH(1,($U$2=GRID!$B$1:$BI$1)*(КАЛЕНДАРЬ!$AG16=GRID!$B$3:$BI$3), 0)),
ROUNDUP(INDEX(GRID!$B$17:$BI$27,MATCH(W$7,GRID!$A$17:$A$27,0),MATCH(1,($U$2=GRID!$B$1:$BI$1)*(КАЛЕНДАРЬ!$AG16=GRID!$B$3:$BI$3), 0))*(1-GRID!$B$69),0))</f>
        <v>202500</v>
      </c>
    </row>
    <row r="264" spans="1:24" ht="12.75" hidden="1" customHeight="1" x14ac:dyDescent="0.2">
      <c r="A264" s="117" t="s">
        <v>47</v>
      </c>
      <c r="B264" s="117">
        <v>14</v>
      </c>
      <c r="C264" s="47" cm="1">
        <f t="array" ref="C264">IF($I$2="Открытый тариф",
INDEX(GRID!$B$4:$BI$14,MATCH(C$7,GRID!$A$4:$A$14,0),MATCH(1,($U$2=GRID!$B$1:$BI$1)*(КАЛЕНДАРЬ!$AG17=GRID!$B$3:$BI$3), 0)),
ROUNDUP(INDEX(GRID!$B$4:$BI$14,MATCH(C$7,GRID!$A$4:$A$14,0),MATCH(1,($U$2=GRID!$B$1:$BI$1)*(КАЛЕНДАРЬ!$AG17=GRID!$B$3:$BI$3),0))*(1-GRID!$B$69),0))</f>
        <v>19000</v>
      </c>
      <c r="D264" s="48">
        <f t="array" ref="D264">IF($I$2="Открытый тариф",
INDEX(GRID!$B$17:$BI$27,MATCH(C$7,GRID!$A$17:$A$27,0),MATCH(1,($U$2=GRID!$B$1:$BI$1)*(КАЛЕНДАРЬ!$AG17=GRID!$B$3:$BI$3), 0)),
ROUNDUP(INDEX(GRID!$B$17:$BI$27,MATCH(C$7,GRID!$A$17:$A$27,0),MATCH(1,($U$2=GRID!$B$1:$BI$1)*(КАЛЕНДАРЬ!$AG17=GRID!$B$3:$BI$3), 0))*(1-GRID!$B$69),0))</f>
        <v>21500</v>
      </c>
      <c r="E264" s="47">
        <f t="array" ref="E264">IF($I$2="Открытый тариф",
INDEX(GRID!$B$4:$BI$14,MATCH(E$7,GRID!$A$4:$A$14,0),MATCH(1,($U$2=GRID!$B$1:$BI$1)*(КАЛЕНДАРЬ!$AG17=GRID!$B$3:$BI$3), 0)),
ROUNDUP(INDEX(GRID!$B$4:$BI$14,MATCH(E$7,GRID!$A$4:$A$14,0),MATCH(1,($U$2=GRID!$B$1:$BI$1)*(КАЛЕНДАРЬ!$AG17=GRID!$B$3:$BI$3),0))*(1-GRID!$B$69),0))</f>
        <v>20900</v>
      </c>
      <c r="F264" s="48">
        <f t="array" ref="F264">IF($I$2="Открытый тариф",
INDEX(GRID!$B$17:$BI$27,MATCH(E$7,GRID!$A$17:$A$27,0),MATCH(1,($U$2=GRID!$B$1:$BI$1)*(КАЛЕНДАРЬ!$AG17=GRID!$B$3:$BI$3), 0)),
ROUNDUP(INDEX(GRID!$B$17:$BI$27,MATCH(E$7,GRID!$A$17:$A$27,0),MATCH(1,($U$2=GRID!$B$1:$BI$1)*(КАЛЕНДАРЬ!$AG17=GRID!$B$3:$BI$3), 0))*(1-GRID!$B$69),0))</f>
        <v>23400</v>
      </c>
      <c r="G264" s="47" t="e">
        <f t="array" ref="G264">IF($I$2="Открытый тариф",
INDEX(GRID!$B$4:$BI$14,MATCH(G$7,GRID!$A$4:$A$14,0),MATCH(1,($U$2=GRID!$B$1:$BI$1)*(КАЛЕНДАРЬ!$AG17=GRID!$B$3:$BI$3), 0)),
ROUNDUP(INDEX(GRID!$B$4:$BI$14,MATCH(G$7,GRID!$A$4:$A$14,0),MATCH(1,($U$2=GRID!$B$1:$BI$1)*(КАЛЕНДАРЬ!$AG17=GRID!$B$3:$BI$3),0))*(1-GRID!$B$69),0))</f>
        <v>#N/A</v>
      </c>
      <c r="H264" s="48" t="e">
        <f t="array" ref="H264">IF($I$2="Открытый тариф",
INDEX(GRID!$B$17:$BI$27,MATCH(G$7,GRID!$A$17:$A$27,0),MATCH(1,($U$2=GRID!$B$1:$BI$1)*(КАЛЕНДАРЬ!$AG17=GRID!$B$3:$BI$3), 0)),
ROUNDUP(INDEX(GRID!$B$17:$BI$27,MATCH(G$7,GRID!$A$17:$A$27,0),MATCH(1,($U$2=GRID!$B$1:$BI$1)*(КАЛЕНДАРЬ!$AG17=GRID!$B$3:$BI$3), 0))*(1-GRID!$B$69),0))</f>
        <v>#N/A</v>
      </c>
      <c r="I264" s="47" t="e">
        <f t="array" ref="I264">IF($I$2="Открытый тариф",
INDEX(GRID!$B$4:$BI$14,MATCH(I$7,GRID!$A$4:$A$14,0),MATCH(1,($U$2=GRID!$B$1:$BI$1)*(КАЛЕНДАРЬ!$AG17=GRID!$B$3:$BI$3), 0)),
ROUNDUP(INDEX(GRID!$B$4:$BI$14,MATCH(I$7,GRID!$A$4:$A$14,0),MATCH(1,($U$2=GRID!$B$1:$BI$1)*(КАЛЕНДАРЬ!$AG17=GRID!$B$3:$BI$3),0))*(1-GRID!$B$69),0))</f>
        <v>#N/A</v>
      </c>
      <c r="J264" s="48" t="e">
        <f t="array" ref="J264">IF($I$2="Открытый тариф",
INDEX(GRID!$B$17:$BI$27,MATCH(I$7,GRID!$A$17:$A$27,0),MATCH(1,($U$2=GRID!$B$1:$BI$1)*(КАЛЕНДАРЬ!$AG17=GRID!$B$3:$BI$3), 0)),
ROUNDUP(INDEX(GRID!$B$17:$BI$27,MATCH(I$7,GRID!$A$17:$A$27,0),MATCH(1,($U$2=GRID!$B$1:$BI$1)*(КАЛЕНДАРЬ!$AG17=GRID!$B$3:$BI$3), 0))*(1-GRID!$B$69),0))</f>
        <v>#N/A</v>
      </c>
      <c r="K264" s="47">
        <f t="array" ref="K264">IF($I$2="Открытый тариф",
INDEX(GRID!$B$4:$BI$14,MATCH(K$7,GRID!$A$4:$A$14,0),MATCH(1,($U$2=GRID!$B$1:$BI$1)*(КАЛЕНДАРЬ!$AG17=GRID!$B$3:$BI$3), 0)),
ROUNDUP(INDEX(GRID!$B$4:$BI$14,MATCH(K$7,GRID!$A$4:$A$14,0),MATCH(1,($U$2=GRID!$B$1:$BI$1)*(КАЛЕНДАРЬ!$AG17=GRID!$B$3:$BI$3),0))*(1-GRID!$B$69),0))</f>
        <v>27600</v>
      </c>
      <c r="L264" s="48">
        <f t="array" ref="L264">IF($I$2="Открытый тариф",
INDEX(GRID!$B$17:$BI$27,MATCH(K$7,GRID!$A$17:$A$27,0),MATCH(1,($U$2=GRID!$B$1:$BI$1)*(КАЛЕНДАРЬ!$AG17=GRID!$B$3:$BI$3), 0)),
ROUNDUP(INDEX(GRID!$B$17:$BI$27,MATCH(K$7,GRID!$A$17:$A$27,0),MATCH(1,($U$2=GRID!$B$1:$BI$1)*(КАЛЕНДАРЬ!$AG17=GRID!$B$3:$BI$3), 0))*(1-GRID!$B$69),0))</f>
        <v>30100</v>
      </c>
      <c r="M264" s="47">
        <f t="array" ref="M264">IF($I$2="Открытый тариф",
INDEX(GRID!$B$4:$BI$14,MATCH(M$7,GRID!$A$4:$A$14,0),MATCH(1,($U$2=GRID!$B$1:$BI$1)*(КАЛЕНДАРЬ!$AG17=GRID!$B$3:$BI$3), 0)),
ROUNDUP(INDEX(GRID!$B$4:$BI$14,MATCH(M$7,GRID!$A$4:$A$14,0),MATCH(1,($U$2=GRID!$B$1:$BI$1)*(КАЛЕНДАРЬ!$AG17=GRID!$B$3:$BI$3),0))*(1-GRID!$B$69),0))</f>
        <v>30300</v>
      </c>
      <c r="N264" s="48">
        <f t="array" ref="N264">IF($I$2="Открытый тариф",
INDEX(GRID!$B$17:$BI$27,MATCH(M$7,GRID!$A$17:$A$27,0),MATCH(1,($U$2=GRID!$B$1:$BI$1)*(КАЛЕНДАРЬ!$AG17=GRID!$B$3:$BI$3), 0)),
ROUNDUP(INDEX(GRID!$B$17:$BI$27,MATCH(M$7,GRID!$A$17:$A$27,0),MATCH(1,($U$2=GRID!$B$1:$BI$1)*(КАЛЕНДАРЬ!$AG17=GRID!$B$3:$BI$3), 0))*(1-GRID!$B$69),0))</f>
        <v>32800</v>
      </c>
      <c r="O264" s="49">
        <f t="array" ref="O264">IF($I$2="Открытый тариф",
INDEX(GRID!$B$4:$BI$14,MATCH(O$7,GRID!$A$4:$A$14,0),MATCH(1,($U$2=GRID!$B$1:$BI$1)*(КАЛЕНДАРЬ!$AG17=GRID!$B$3:$BI$3), 0)),
ROUNDUP(INDEX(GRID!$B$4:$BI$14,MATCH(O$7,GRID!$A$4:$A$14,0),MATCH(1,($U$2=GRID!$B$1:$BI$1)*(КАЛЕНДАРЬ!$AG17=GRID!$B$3:$BI$3),0))*(1-GRID!$B$69),0))</f>
        <v>37300</v>
      </c>
      <c r="P264" s="49">
        <f t="array" ref="P264">IF($I$2="Открытый тариф",
INDEX(GRID!$B$17:$BI$27,MATCH(O$7,GRID!$A$17:$A$27,0),MATCH(1,($U$2=GRID!$B$1:$BI$1)*(КАЛЕНДАРЬ!$AG17=GRID!$B$3:$BI$3), 0)),
ROUNDUP(INDEX(GRID!$B$17:$BI$27,MATCH(O$7,GRID!$A$17:$A$27,0),MATCH(1,($U$2=GRID!$B$1:$BI$1)*(КАЛЕНДАРЬ!$AG17=GRID!$B$3:$BI$3), 0))*(1-GRID!$B$69),0))</f>
        <v>39800</v>
      </c>
      <c r="Q264" s="49" t="e">
        <f t="array" ref="Q264">IF($I$2="Открытый тариф",
INDEX(GRID!$B$4:$BI$14,MATCH(Q$7,GRID!$A$4:$A$14,0),MATCH(1,($U$2=GRID!$B$1:$BI$1)*(КАЛЕНДАРЬ!$AG17=GRID!$B$3:$BI$3), 0)),
ROUNDUP(INDEX(GRID!$B$4:$BI$14,MATCH(Q$7,GRID!$A$4:$A$14,0),MATCH(1,($U$2=GRID!$B$1:$BI$1)*(КАЛЕНДАРЬ!$AG17=GRID!$B$3:$BI$3),0))*(1-GRID!$B$69),0))</f>
        <v>#N/A</v>
      </c>
      <c r="R264" s="49" t="e">
        <f t="array" ref="R264">IF($I$2="Открытый тариф",
INDEX(GRID!$B$17:$BI$27,MATCH(Q$7,GRID!$A$17:$A$27,0),MATCH(1,($U$2=GRID!$B$1:$BI$1)*(КАЛЕНДАРЬ!$AG17=GRID!$B$3:$BI$3), 0)),
ROUNDUP(INDEX(GRID!$B$17:$BI$27,MATCH(Q$7,GRID!$A$17:$A$27,0),MATCH(1,($U$2=GRID!$B$1:$BI$1)*(КАЛЕНДАРЬ!$AG17=GRID!$B$3:$BI$3), 0))*(1-GRID!$B$69),0))</f>
        <v>#N/A</v>
      </c>
      <c r="S264" s="49" t="e">
        <f t="array" ref="S264">IF($I$2="Открытый тариф",
INDEX(GRID!$B$4:$BI$14,MATCH(S$7,GRID!$A$4:$A$14,0),MATCH(1,($U$2=GRID!$B$1:$BI$1)*(КАЛЕНДАРЬ!$AG17=GRID!$B$3:$BI$3), 0)),
ROUNDUP(INDEX(GRID!$B$4:$BI$14,MATCH(S$7,GRID!$A$4:$A$14,0),MATCH(1,($U$2=GRID!$B$1:$BI$1)*(КАЛЕНДАРЬ!$AG17=GRID!$B$3:$BI$3),0))*(1-GRID!$B$69),0))</f>
        <v>#N/A</v>
      </c>
      <c r="T264" s="49" t="e">
        <f t="array" ref="T264">IF($I$2="Открытый тариф",
INDEX(GRID!$B$17:$BI$27,MATCH(S$7,GRID!$A$17:$A$27,0),MATCH(1,($U$2=GRID!$B$1:$BI$1)*(КАЛЕНДАРЬ!$AG17=GRID!$B$3:$BI$3), 0)),
ROUNDUP(INDEX(GRID!$B$17:$BI$27,MATCH(S$7,GRID!$A$17:$A$27,0),MATCH(1,($U$2=GRID!$B$1:$BI$1)*(КАЛЕНДАРЬ!$AG17=GRID!$B$3:$BI$3), 0))*(1-GRID!$B$69),0))</f>
        <v>#N/A</v>
      </c>
      <c r="U264" s="49">
        <f t="array" ref="U264">IF($I$2="Открытый тариф",
INDEX(GRID!$B$4:$BI$14,MATCH(U$7,GRID!$A$4:$A$14,0),MATCH(1,($U$2=GRID!$B$1:$BI$1)*(КАЛЕНДАРЬ!$AG17=GRID!$B$3:$BI$3), 0)),
ROUNDUP(INDEX(GRID!$B$4:$BI$14,MATCH(U$7,GRID!$A$4:$A$14,0),MATCH(1,($U$2=GRID!$B$1:$BI$1)*(КАЛЕНДАРЬ!$AG17=GRID!$B$3:$BI$3),0))*(1-GRID!$B$69),0))</f>
        <v>58000</v>
      </c>
      <c r="V264" s="49">
        <f t="array" ref="V264">IF($I$2="Открытый тариф",
INDEX(GRID!$B$17:$BI$27,MATCH(U$7,GRID!$A$17:$A$27,0),MATCH(1,($U$2=GRID!$B$1:$BI$1)*(КАЛЕНДАРЬ!$AG17=GRID!$B$3:$BI$3), 0)),
ROUNDUP(INDEX(GRID!$B$17:$BI$27,MATCH(U$7,GRID!$A$17:$A$27,0),MATCH(1,($U$2=GRID!$B$1:$BI$1)*(КАЛЕНДАРЬ!$AG17=GRID!$B$3:$BI$3), 0))*(1-GRID!$B$69),0))</f>
        <v>60500</v>
      </c>
      <c r="W264" s="49">
        <f t="array" ref="W264">IF($I$2="Открытый тариф",
INDEX(GRID!$B$4:$BI$14,MATCH(W$7,GRID!$A$4:$A$14,0),MATCH(1,($U$2=GRID!$B$1:$BI$1)*(КАЛЕНДАРЬ!$AG17=GRID!$B$3:$BI$3), 0)),
ROUNDUP(INDEX(GRID!$B$4:$BI$14,MATCH(W$7,GRID!$A$4:$A$14,0),MATCH(1,($U$2=GRID!$B$1:$BI$1)*(КАЛЕНДАРЬ!$AG17=GRID!$B$3:$BI$3),0))*(1-GRID!$B$69),0))</f>
        <v>232000</v>
      </c>
      <c r="X264" s="49">
        <f t="array" ref="X264">IF($I$2="Открытый тариф",
INDEX(GRID!$B$17:$BI$27,MATCH(W$7,GRID!$A$17:$A$27,0),MATCH(1,($U$2=GRID!$B$1:$BI$1)*(КАЛЕНДАРЬ!$AG17=GRID!$B$3:$BI$3), 0)),
ROUNDUP(INDEX(GRID!$B$17:$BI$27,MATCH(W$7,GRID!$A$17:$A$27,0),MATCH(1,($U$2=GRID!$B$1:$BI$1)*(КАЛЕНДАРЬ!$AG17=GRID!$B$3:$BI$3), 0))*(1-GRID!$B$69),0))</f>
        <v>234500</v>
      </c>
    </row>
    <row r="265" spans="1:24" ht="12.75" hidden="1" customHeight="1" x14ac:dyDescent="0.2">
      <c r="A265" s="117" t="s">
        <v>48</v>
      </c>
      <c r="B265" s="117">
        <v>15</v>
      </c>
      <c r="C265" s="47" cm="1">
        <f t="array" ref="C265">IF($I$2="Открытый тариф",
INDEX(GRID!$B$4:$BI$14,MATCH(C$7,GRID!$A$4:$A$14,0),MATCH(1,($U$2=GRID!$B$1:$BI$1)*(КАЛЕНДАРЬ!$AG18=GRID!$B$3:$BI$3), 0)),
ROUNDUP(INDEX(GRID!$B$4:$BI$14,MATCH(C$7,GRID!$A$4:$A$14,0),MATCH(1,($U$2=GRID!$B$1:$BI$1)*(КАЛЕНДАРЬ!$AG18=GRID!$B$3:$BI$3),0))*(1-GRID!$B$69),0))</f>
        <v>19000</v>
      </c>
      <c r="D265" s="48">
        <f t="array" ref="D265">IF($I$2="Открытый тариф",
INDEX(GRID!$B$17:$BI$27,MATCH(C$7,GRID!$A$17:$A$27,0),MATCH(1,($U$2=GRID!$B$1:$BI$1)*(КАЛЕНДАРЬ!$AG18=GRID!$B$3:$BI$3), 0)),
ROUNDUP(INDEX(GRID!$B$17:$BI$27,MATCH(C$7,GRID!$A$17:$A$27,0),MATCH(1,($U$2=GRID!$B$1:$BI$1)*(КАЛЕНДАРЬ!$AG18=GRID!$B$3:$BI$3), 0))*(1-GRID!$B$69),0))</f>
        <v>21500</v>
      </c>
      <c r="E265" s="47">
        <f t="array" ref="E265">IF($I$2="Открытый тариф",
INDEX(GRID!$B$4:$BI$14,MATCH(E$7,GRID!$A$4:$A$14,0),MATCH(1,($U$2=GRID!$B$1:$BI$1)*(КАЛЕНДАРЬ!$AG18=GRID!$B$3:$BI$3), 0)),
ROUNDUP(INDEX(GRID!$B$4:$BI$14,MATCH(E$7,GRID!$A$4:$A$14,0),MATCH(1,($U$2=GRID!$B$1:$BI$1)*(КАЛЕНДАРЬ!$AG18=GRID!$B$3:$BI$3),0))*(1-GRID!$B$69),0))</f>
        <v>20900</v>
      </c>
      <c r="F265" s="48">
        <f t="array" ref="F265">IF($I$2="Открытый тариф",
INDEX(GRID!$B$17:$BI$27,MATCH(E$7,GRID!$A$17:$A$27,0),MATCH(1,($U$2=GRID!$B$1:$BI$1)*(КАЛЕНДАРЬ!$AG18=GRID!$B$3:$BI$3), 0)),
ROUNDUP(INDEX(GRID!$B$17:$BI$27,MATCH(E$7,GRID!$A$17:$A$27,0),MATCH(1,($U$2=GRID!$B$1:$BI$1)*(КАЛЕНДАРЬ!$AG18=GRID!$B$3:$BI$3), 0))*(1-GRID!$B$69),0))</f>
        <v>23400</v>
      </c>
      <c r="G265" s="47" t="e">
        <f t="array" ref="G265">IF($I$2="Открытый тариф",
INDEX(GRID!$B$4:$BI$14,MATCH(G$7,GRID!$A$4:$A$14,0),MATCH(1,($U$2=GRID!$B$1:$BI$1)*(КАЛЕНДАРЬ!$AG18=GRID!$B$3:$BI$3), 0)),
ROUNDUP(INDEX(GRID!$B$4:$BI$14,MATCH(G$7,GRID!$A$4:$A$14,0),MATCH(1,($U$2=GRID!$B$1:$BI$1)*(КАЛЕНДАРЬ!$AG18=GRID!$B$3:$BI$3),0))*(1-GRID!$B$69),0))</f>
        <v>#N/A</v>
      </c>
      <c r="H265" s="48" t="e">
        <f t="array" ref="H265">IF($I$2="Открытый тариф",
INDEX(GRID!$B$17:$BI$27,MATCH(G$7,GRID!$A$17:$A$27,0),MATCH(1,($U$2=GRID!$B$1:$BI$1)*(КАЛЕНДАРЬ!$AG18=GRID!$B$3:$BI$3), 0)),
ROUNDUP(INDEX(GRID!$B$17:$BI$27,MATCH(G$7,GRID!$A$17:$A$27,0),MATCH(1,($U$2=GRID!$B$1:$BI$1)*(КАЛЕНДАРЬ!$AG18=GRID!$B$3:$BI$3), 0))*(1-GRID!$B$69),0))</f>
        <v>#N/A</v>
      </c>
      <c r="I265" s="47" t="e">
        <f t="array" ref="I265">IF($I$2="Открытый тариф",
INDEX(GRID!$B$4:$BI$14,MATCH(I$7,GRID!$A$4:$A$14,0),MATCH(1,($U$2=GRID!$B$1:$BI$1)*(КАЛЕНДАРЬ!$AG18=GRID!$B$3:$BI$3), 0)),
ROUNDUP(INDEX(GRID!$B$4:$BI$14,MATCH(I$7,GRID!$A$4:$A$14,0),MATCH(1,($U$2=GRID!$B$1:$BI$1)*(КАЛЕНДАРЬ!$AG18=GRID!$B$3:$BI$3),0))*(1-GRID!$B$69),0))</f>
        <v>#N/A</v>
      </c>
      <c r="J265" s="48" t="e">
        <f t="array" ref="J265">IF($I$2="Открытый тариф",
INDEX(GRID!$B$17:$BI$27,MATCH(I$7,GRID!$A$17:$A$27,0),MATCH(1,($U$2=GRID!$B$1:$BI$1)*(КАЛЕНДАРЬ!$AG18=GRID!$B$3:$BI$3), 0)),
ROUNDUP(INDEX(GRID!$B$17:$BI$27,MATCH(I$7,GRID!$A$17:$A$27,0),MATCH(1,($U$2=GRID!$B$1:$BI$1)*(КАЛЕНДАРЬ!$AG18=GRID!$B$3:$BI$3), 0))*(1-GRID!$B$69),0))</f>
        <v>#N/A</v>
      </c>
      <c r="K265" s="47">
        <f t="array" ref="K265">IF($I$2="Открытый тариф",
INDEX(GRID!$B$4:$BI$14,MATCH(K$7,GRID!$A$4:$A$14,0),MATCH(1,($U$2=GRID!$B$1:$BI$1)*(КАЛЕНДАРЬ!$AG18=GRID!$B$3:$BI$3), 0)),
ROUNDUP(INDEX(GRID!$B$4:$BI$14,MATCH(K$7,GRID!$A$4:$A$14,0),MATCH(1,($U$2=GRID!$B$1:$BI$1)*(КАЛЕНДАРЬ!$AG18=GRID!$B$3:$BI$3),0))*(1-GRID!$B$69),0))</f>
        <v>27600</v>
      </c>
      <c r="L265" s="48">
        <f t="array" ref="L265">IF($I$2="Открытый тариф",
INDEX(GRID!$B$17:$BI$27,MATCH(K$7,GRID!$A$17:$A$27,0),MATCH(1,($U$2=GRID!$B$1:$BI$1)*(КАЛЕНДАРЬ!$AG18=GRID!$B$3:$BI$3), 0)),
ROUNDUP(INDEX(GRID!$B$17:$BI$27,MATCH(K$7,GRID!$A$17:$A$27,0),MATCH(1,($U$2=GRID!$B$1:$BI$1)*(КАЛЕНДАРЬ!$AG18=GRID!$B$3:$BI$3), 0))*(1-GRID!$B$69),0))</f>
        <v>30100</v>
      </c>
      <c r="M265" s="47">
        <f t="array" ref="M265">IF($I$2="Открытый тариф",
INDEX(GRID!$B$4:$BI$14,MATCH(M$7,GRID!$A$4:$A$14,0),MATCH(1,($U$2=GRID!$B$1:$BI$1)*(КАЛЕНДАРЬ!$AG18=GRID!$B$3:$BI$3), 0)),
ROUNDUP(INDEX(GRID!$B$4:$BI$14,MATCH(M$7,GRID!$A$4:$A$14,0),MATCH(1,($U$2=GRID!$B$1:$BI$1)*(КАЛЕНДАРЬ!$AG18=GRID!$B$3:$BI$3),0))*(1-GRID!$B$69),0))</f>
        <v>30300</v>
      </c>
      <c r="N265" s="48">
        <f t="array" ref="N265">IF($I$2="Открытый тариф",
INDEX(GRID!$B$17:$BI$27,MATCH(M$7,GRID!$A$17:$A$27,0),MATCH(1,($U$2=GRID!$B$1:$BI$1)*(КАЛЕНДАРЬ!$AG18=GRID!$B$3:$BI$3), 0)),
ROUNDUP(INDEX(GRID!$B$17:$BI$27,MATCH(M$7,GRID!$A$17:$A$27,0),MATCH(1,($U$2=GRID!$B$1:$BI$1)*(КАЛЕНДАРЬ!$AG18=GRID!$B$3:$BI$3), 0))*(1-GRID!$B$69),0))</f>
        <v>32800</v>
      </c>
      <c r="O265" s="49">
        <f t="array" ref="O265">IF($I$2="Открытый тариф",
INDEX(GRID!$B$4:$BI$14,MATCH(O$7,GRID!$A$4:$A$14,0),MATCH(1,($U$2=GRID!$B$1:$BI$1)*(КАЛЕНДАРЬ!$AG18=GRID!$B$3:$BI$3), 0)),
ROUNDUP(INDEX(GRID!$B$4:$BI$14,MATCH(O$7,GRID!$A$4:$A$14,0),MATCH(1,($U$2=GRID!$B$1:$BI$1)*(КАЛЕНДАРЬ!$AG18=GRID!$B$3:$BI$3),0))*(1-GRID!$B$69),0))</f>
        <v>37300</v>
      </c>
      <c r="P265" s="49">
        <f t="array" ref="P265">IF($I$2="Открытый тариф",
INDEX(GRID!$B$17:$BI$27,MATCH(O$7,GRID!$A$17:$A$27,0),MATCH(1,($U$2=GRID!$B$1:$BI$1)*(КАЛЕНДАРЬ!$AG18=GRID!$B$3:$BI$3), 0)),
ROUNDUP(INDEX(GRID!$B$17:$BI$27,MATCH(O$7,GRID!$A$17:$A$27,0),MATCH(1,($U$2=GRID!$B$1:$BI$1)*(КАЛЕНДАРЬ!$AG18=GRID!$B$3:$BI$3), 0))*(1-GRID!$B$69),0))</f>
        <v>39800</v>
      </c>
      <c r="Q265" s="49" t="e">
        <f t="array" ref="Q265">IF($I$2="Открытый тариф",
INDEX(GRID!$B$4:$BI$14,MATCH(Q$7,GRID!$A$4:$A$14,0),MATCH(1,($U$2=GRID!$B$1:$BI$1)*(КАЛЕНДАРЬ!$AG18=GRID!$B$3:$BI$3), 0)),
ROUNDUP(INDEX(GRID!$B$4:$BI$14,MATCH(Q$7,GRID!$A$4:$A$14,0),MATCH(1,($U$2=GRID!$B$1:$BI$1)*(КАЛЕНДАРЬ!$AG18=GRID!$B$3:$BI$3),0))*(1-GRID!$B$69),0))</f>
        <v>#N/A</v>
      </c>
      <c r="R265" s="49" t="e">
        <f t="array" ref="R265">IF($I$2="Открытый тариф",
INDEX(GRID!$B$17:$BI$27,MATCH(Q$7,GRID!$A$17:$A$27,0),MATCH(1,($U$2=GRID!$B$1:$BI$1)*(КАЛЕНДАРЬ!$AG18=GRID!$B$3:$BI$3), 0)),
ROUNDUP(INDEX(GRID!$B$17:$BI$27,MATCH(Q$7,GRID!$A$17:$A$27,0),MATCH(1,($U$2=GRID!$B$1:$BI$1)*(КАЛЕНДАРЬ!$AG18=GRID!$B$3:$BI$3), 0))*(1-GRID!$B$69),0))</f>
        <v>#N/A</v>
      </c>
      <c r="S265" s="49" t="e">
        <f t="array" ref="S265">IF($I$2="Открытый тариф",
INDEX(GRID!$B$4:$BI$14,MATCH(S$7,GRID!$A$4:$A$14,0),MATCH(1,($U$2=GRID!$B$1:$BI$1)*(КАЛЕНДАРЬ!$AG18=GRID!$B$3:$BI$3), 0)),
ROUNDUP(INDEX(GRID!$B$4:$BI$14,MATCH(S$7,GRID!$A$4:$A$14,0),MATCH(1,($U$2=GRID!$B$1:$BI$1)*(КАЛЕНДАРЬ!$AG18=GRID!$B$3:$BI$3),0))*(1-GRID!$B$69),0))</f>
        <v>#N/A</v>
      </c>
      <c r="T265" s="49" t="e">
        <f t="array" ref="T265">IF($I$2="Открытый тариф",
INDEX(GRID!$B$17:$BI$27,MATCH(S$7,GRID!$A$17:$A$27,0),MATCH(1,($U$2=GRID!$B$1:$BI$1)*(КАЛЕНДАРЬ!$AG18=GRID!$B$3:$BI$3), 0)),
ROUNDUP(INDEX(GRID!$B$17:$BI$27,MATCH(S$7,GRID!$A$17:$A$27,0),MATCH(1,($U$2=GRID!$B$1:$BI$1)*(КАЛЕНДАРЬ!$AG18=GRID!$B$3:$BI$3), 0))*(1-GRID!$B$69),0))</f>
        <v>#N/A</v>
      </c>
      <c r="U265" s="49">
        <f t="array" ref="U265">IF($I$2="Открытый тариф",
INDEX(GRID!$B$4:$BI$14,MATCH(U$7,GRID!$A$4:$A$14,0),MATCH(1,($U$2=GRID!$B$1:$BI$1)*(КАЛЕНДАРЬ!$AG18=GRID!$B$3:$BI$3), 0)),
ROUNDUP(INDEX(GRID!$B$4:$BI$14,MATCH(U$7,GRID!$A$4:$A$14,0),MATCH(1,($U$2=GRID!$B$1:$BI$1)*(КАЛЕНДАРЬ!$AG18=GRID!$B$3:$BI$3),0))*(1-GRID!$B$69),0))</f>
        <v>58000</v>
      </c>
      <c r="V265" s="49">
        <f t="array" ref="V265">IF($I$2="Открытый тариф",
INDEX(GRID!$B$17:$BI$27,MATCH(U$7,GRID!$A$17:$A$27,0),MATCH(1,($U$2=GRID!$B$1:$BI$1)*(КАЛЕНДАРЬ!$AG18=GRID!$B$3:$BI$3), 0)),
ROUNDUP(INDEX(GRID!$B$17:$BI$27,MATCH(U$7,GRID!$A$17:$A$27,0),MATCH(1,($U$2=GRID!$B$1:$BI$1)*(КАЛЕНДАРЬ!$AG18=GRID!$B$3:$BI$3), 0))*(1-GRID!$B$69),0))</f>
        <v>60500</v>
      </c>
      <c r="W265" s="49">
        <f t="array" ref="W265">IF($I$2="Открытый тариф",
INDEX(GRID!$B$4:$BI$14,MATCH(W$7,GRID!$A$4:$A$14,0),MATCH(1,($U$2=GRID!$B$1:$BI$1)*(КАЛЕНДАРЬ!$AG18=GRID!$B$3:$BI$3), 0)),
ROUNDUP(INDEX(GRID!$B$4:$BI$14,MATCH(W$7,GRID!$A$4:$A$14,0),MATCH(1,($U$2=GRID!$B$1:$BI$1)*(КАЛЕНДАРЬ!$AG18=GRID!$B$3:$BI$3),0))*(1-GRID!$B$69),0))</f>
        <v>232000</v>
      </c>
      <c r="X265" s="49">
        <f t="array" ref="X265">IF($I$2="Открытый тариф",
INDEX(GRID!$B$17:$BI$27,MATCH(W$7,GRID!$A$17:$A$27,0),MATCH(1,($U$2=GRID!$B$1:$BI$1)*(КАЛЕНДАРЬ!$AG18=GRID!$B$3:$BI$3), 0)),
ROUNDUP(INDEX(GRID!$B$17:$BI$27,MATCH(W$7,GRID!$A$17:$A$27,0),MATCH(1,($U$2=GRID!$B$1:$BI$1)*(КАЛЕНДАРЬ!$AG18=GRID!$B$3:$BI$3), 0))*(1-GRID!$B$69),0))</f>
        <v>234500</v>
      </c>
    </row>
    <row r="266" spans="1:24" ht="12.75" hidden="1" customHeight="1" x14ac:dyDescent="0.2">
      <c r="A266" s="117" t="s">
        <v>42</v>
      </c>
      <c r="B266" s="117">
        <v>16</v>
      </c>
      <c r="C266" s="47" cm="1">
        <f t="array" ref="C266">IF($I$2="Открытый тариф",
INDEX(GRID!$B$4:$BI$14,MATCH(C$7,GRID!$A$4:$A$14,0),MATCH(1,($U$2=GRID!$B$1:$BI$1)*(КАЛЕНДАРЬ!$AG19=GRID!$B$3:$BI$3), 0)),
ROUNDUP(INDEX(GRID!$B$4:$BI$14,MATCH(C$7,GRID!$A$4:$A$14,0),MATCH(1,($U$2=GRID!$B$1:$BI$1)*(КАЛЕНДАРЬ!$AG19=GRID!$B$3:$BI$3),0))*(1-GRID!$B$69),0))</f>
        <v>15500</v>
      </c>
      <c r="D266" s="48">
        <f t="array" ref="D266">IF($I$2="Открытый тариф",
INDEX(GRID!$B$17:$BI$27,MATCH(C$7,GRID!$A$17:$A$27,0),MATCH(1,($U$2=GRID!$B$1:$BI$1)*(КАЛЕНДАРЬ!$AG19=GRID!$B$3:$BI$3), 0)),
ROUNDUP(INDEX(GRID!$B$17:$BI$27,MATCH(C$7,GRID!$A$17:$A$27,0),MATCH(1,($U$2=GRID!$B$1:$BI$1)*(КАЛЕНДАРЬ!$AG19=GRID!$B$3:$BI$3), 0))*(1-GRID!$B$69),0))</f>
        <v>18000</v>
      </c>
      <c r="E266" s="47">
        <f t="array" ref="E266">IF($I$2="Открытый тариф",
INDEX(GRID!$B$4:$BI$14,MATCH(E$7,GRID!$A$4:$A$14,0),MATCH(1,($U$2=GRID!$B$1:$BI$1)*(КАЛЕНДАРЬ!$AG19=GRID!$B$3:$BI$3), 0)),
ROUNDUP(INDEX(GRID!$B$4:$BI$14,MATCH(E$7,GRID!$A$4:$A$14,0),MATCH(1,($U$2=GRID!$B$1:$BI$1)*(КАЛЕНДАРЬ!$AG19=GRID!$B$3:$BI$3),0))*(1-GRID!$B$69),0))</f>
        <v>16800</v>
      </c>
      <c r="F266" s="48">
        <f t="array" ref="F266">IF($I$2="Открытый тариф",
INDEX(GRID!$B$17:$BI$27,MATCH(E$7,GRID!$A$17:$A$27,0),MATCH(1,($U$2=GRID!$B$1:$BI$1)*(КАЛЕНДАРЬ!$AG19=GRID!$B$3:$BI$3), 0)),
ROUNDUP(INDEX(GRID!$B$17:$BI$27,MATCH(E$7,GRID!$A$17:$A$27,0),MATCH(1,($U$2=GRID!$B$1:$BI$1)*(КАЛЕНДАРЬ!$AG19=GRID!$B$3:$BI$3), 0))*(1-GRID!$B$69),0))</f>
        <v>19300</v>
      </c>
      <c r="G266" s="47" t="e">
        <f t="array" ref="G266">IF($I$2="Открытый тариф",
INDEX(GRID!$B$4:$BI$14,MATCH(G$7,GRID!$A$4:$A$14,0),MATCH(1,($U$2=GRID!$B$1:$BI$1)*(КАЛЕНДАРЬ!$AG19=GRID!$B$3:$BI$3), 0)),
ROUNDUP(INDEX(GRID!$B$4:$BI$14,MATCH(G$7,GRID!$A$4:$A$14,0),MATCH(1,($U$2=GRID!$B$1:$BI$1)*(КАЛЕНДАРЬ!$AG19=GRID!$B$3:$BI$3),0))*(1-GRID!$B$69),0))</f>
        <v>#N/A</v>
      </c>
      <c r="H266" s="48" t="e">
        <f t="array" ref="H266">IF($I$2="Открытый тариф",
INDEX(GRID!$B$17:$BI$27,MATCH(G$7,GRID!$A$17:$A$27,0),MATCH(1,($U$2=GRID!$B$1:$BI$1)*(КАЛЕНДАРЬ!$AG19=GRID!$B$3:$BI$3), 0)),
ROUNDUP(INDEX(GRID!$B$17:$BI$27,MATCH(G$7,GRID!$A$17:$A$27,0),MATCH(1,($U$2=GRID!$B$1:$BI$1)*(КАЛЕНДАРЬ!$AG19=GRID!$B$3:$BI$3), 0))*(1-GRID!$B$69),0))</f>
        <v>#N/A</v>
      </c>
      <c r="I266" s="47" t="e">
        <f t="array" ref="I266">IF($I$2="Открытый тариф",
INDEX(GRID!$B$4:$BI$14,MATCH(I$7,GRID!$A$4:$A$14,0),MATCH(1,($U$2=GRID!$B$1:$BI$1)*(КАЛЕНДАРЬ!$AG19=GRID!$B$3:$BI$3), 0)),
ROUNDUP(INDEX(GRID!$B$4:$BI$14,MATCH(I$7,GRID!$A$4:$A$14,0),MATCH(1,($U$2=GRID!$B$1:$BI$1)*(КАЛЕНДАРЬ!$AG19=GRID!$B$3:$BI$3),0))*(1-GRID!$B$69),0))</f>
        <v>#N/A</v>
      </c>
      <c r="J266" s="48" t="e">
        <f t="array" ref="J266">IF($I$2="Открытый тариф",
INDEX(GRID!$B$17:$BI$27,MATCH(I$7,GRID!$A$17:$A$27,0),MATCH(1,($U$2=GRID!$B$1:$BI$1)*(КАЛЕНДАРЬ!$AG19=GRID!$B$3:$BI$3), 0)),
ROUNDUP(INDEX(GRID!$B$17:$BI$27,MATCH(I$7,GRID!$A$17:$A$27,0),MATCH(1,($U$2=GRID!$B$1:$BI$1)*(КАЛЕНДАРЬ!$AG19=GRID!$B$3:$BI$3), 0))*(1-GRID!$B$69),0))</f>
        <v>#N/A</v>
      </c>
      <c r="K266" s="47">
        <f t="array" ref="K266">IF($I$2="Открытый тариф",
INDEX(GRID!$B$4:$BI$14,MATCH(K$7,GRID!$A$4:$A$14,0),MATCH(1,($U$2=GRID!$B$1:$BI$1)*(КАЛЕНДАРЬ!$AG19=GRID!$B$3:$BI$3), 0)),
ROUNDUP(INDEX(GRID!$B$4:$BI$14,MATCH(K$7,GRID!$A$4:$A$14,0),MATCH(1,($U$2=GRID!$B$1:$BI$1)*(КАЛЕНДАРЬ!$AG19=GRID!$B$3:$BI$3),0))*(1-GRID!$B$69),0))</f>
        <v>21400</v>
      </c>
      <c r="L266" s="48">
        <f t="array" ref="L266">IF($I$2="Открытый тариф",
INDEX(GRID!$B$17:$BI$27,MATCH(K$7,GRID!$A$17:$A$27,0),MATCH(1,($U$2=GRID!$B$1:$BI$1)*(КАЛЕНДАРЬ!$AG19=GRID!$B$3:$BI$3), 0)),
ROUNDUP(INDEX(GRID!$B$17:$BI$27,MATCH(K$7,GRID!$A$17:$A$27,0),MATCH(1,($U$2=GRID!$B$1:$BI$1)*(КАЛЕНДАРЬ!$AG19=GRID!$B$3:$BI$3), 0))*(1-GRID!$B$69),0))</f>
        <v>23900</v>
      </c>
      <c r="M266" s="47">
        <f t="array" ref="M266">IF($I$2="Открытый тариф",
INDEX(GRID!$B$4:$BI$14,MATCH(M$7,GRID!$A$4:$A$14,0),MATCH(1,($U$2=GRID!$B$1:$BI$1)*(КАЛЕНДАРЬ!$AG19=GRID!$B$3:$BI$3), 0)),
ROUNDUP(INDEX(GRID!$B$4:$BI$14,MATCH(M$7,GRID!$A$4:$A$14,0),MATCH(1,($U$2=GRID!$B$1:$BI$1)*(КАЛЕНДАРЬ!$AG19=GRID!$B$3:$BI$3),0))*(1-GRID!$B$69),0))</f>
        <v>23200</v>
      </c>
      <c r="N266" s="48">
        <f t="array" ref="N266">IF($I$2="Открытый тариф",
INDEX(GRID!$B$17:$BI$27,MATCH(M$7,GRID!$A$17:$A$27,0),MATCH(1,($U$2=GRID!$B$1:$BI$1)*(КАЛЕНДАРЬ!$AG19=GRID!$B$3:$BI$3), 0)),
ROUNDUP(INDEX(GRID!$B$17:$BI$27,MATCH(M$7,GRID!$A$17:$A$27,0),MATCH(1,($U$2=GRID!$B$1:$BI$1)*(КАЛЕНДАРЬ!$AG19=GRID!$B$3:$BI$3), 0))*(1-GRID!$B$69),0))</f>
        <v>25700</v>
      </c>
      <c r="O266" s="49">
        <f t="array" ref="O266">IF($I$2="Открытый тариф",
INDEX(GRID!$B$4:$BI$14,MATCH(O$7,GRID!$A$4:$A$14,0),MATCH(1,($U$2=GRID!$B$1:$BI$1)*(КАЛЕНДАРЬ!$AG19=GRID!$B$3:$BI$3), 0)),
ROUNDUP(INDEX(GRID!$B$4:$BI$14,MATCH(O$7,GRID!$A$4:$A$14,0),MATCH(1,($U$2=GRID!$B$1:$BI$1)*(КАЛЕНДАРЬ!$AG19=GRID!$B$3:$BI$3),0))*(1-GRID!$B$69),0))</f>
        <v>30600</v>
      </c>
      <c r="P266" s="49">
        <f t="array" ref="P266">IF($I$2="Открытый тариф",
INDEX(GRID!$B$17:$BI$27,MATCH(O$7,GRID!$A$17:$A$27,0),MATCH(1,($U$2=GRID!$B$1:$BI$1)*(КАЛЕНДАРЬ!$AG19=GRID!$B$3:$BI$3), 0)),
ROUNDUP(INDEX(GRID!$B$17:$BI$27,MATCH(O$7,GRID!$A$17:$A$27,0),MATCH(1,($U$2=GRID!$B$1:$BI$1)*(КАЛЕНДАРЬ!$AG19=GRID!$B$3:$BI$3), 0))*(1-GRID!$B$69),0))</f>
        <v>33100</v>
      </c>
      <c r="Q266" s="49" t="e">
        <f t="array" ref="Q266">IF($I$2="Открытый тариф",
INDEX(GRID!$B$4:$BI$14,MATCH(Q$7,GRID!$A$4:$A$14,0),MATCH(1,($U$2=GRID!$B$1:$BI$1)*(КАЛЕНДАРЬ!$AG19=GRID!$B$3:$BI$3), 0)),
ROUNDUP(INDEX(GRID!$B$4:$BI$14,MATCH(Q$7,GRID!$A$4:$A$14,0),MATCH(1,($U$2=GRID!$B$1:$BI$1)*(КАЛЕНДАРЬ!$AG19=GRID!$B$3:$BI$3),0))*(1-GRID!$B$69),0))</f>
        <v>#N/A</v>
      </c>
      <c r="R266" s="49" t="e">
        <f t="array" ref="R266">IF($I$2="Открытый тариф",
INDEX(GRID!$B$17:$BI$27,MATCH(Q$7,GRID!$A$17:$A$27,0),MATCH(1,($U$2=GRID!$B$1:$BI$1)*(КАЛЕНДАРЬ!$AG19=GRID!$B$3:$BI$3), 0)),
ROUNDUP(INDEX(GRID!$B$17:$BI$27,MATCH(Q$7,GRID!$A$17:$A$27,0),MATCH(1,($U$2=GRID!$B$1:$BI$1)*(КАЛЕНДАРЬ!$AG19=GRID!$B$3:$BI$3), 0))*(1-GRID!$B$69),0))</f>
        <v>#N/A</v>
      </c>
      <c r="S266" s="49" t="e">
        <f t="array" ref="S266">IF($I$2="Открытый тариф",
INDEX(GRID!$B$4:$BI$14,MATCH(S$7,GRID!$A$4:$A$14,0),MATCH(1,($U$2=GRID!$B$1:$BI$1)*(КАЛЕНДАРЬ!$AG19=GRID!$B$3:$BI$3), 0)),
ROUNDUP(INDEX(GRID!$B$4:$BI$14,MATCH(S$7,GRID!$A$4:$A$14,0),MATCH(1,($U$2=GRID!$B$1:$BI$1)*(КАЛЕНДАРЬ!$AG19=GRID!$B$3:$BI$3),0))*(1-GRID!$B$69),0))</f>
        <v>#N/A</v>
      </c>
      <c r="T266" s="49" t="e">
        <f t="array" ref="T266">IF($I$2="Открытый тариф",
INDEX(GRID!$B$17:$BI$27,MATCH(S$7,GRID!$A$17:$A$27,0),MATCH(1,($U$2=GRID!$B$1:$BI$1)*(КАЛЕНДАРЬ!$AG19=GRID!$B$3:$BI$3), 0)),
ROUNDUP(INDEX(GRID!$B$17:$BI$27,MATCH(S$7,GRID!$A$17:$A$27,0),MATCH(1,($U$2=GRID!$B$1:$BI$1)*(КАЛЕНДАРЬ!$AG19=GRID!$B$3:$BI$3), 0))*(1-GRID!$B$69),0))</f>
        <v>#N/A</v>
      </c>
      <c r="U266" s="49">
        <f t="array" ref="U266">IF($I$2="Открытый тариф",
INDEX(GRID!$B$4:$BI$14,MATCH(U$7,GRID!$A$4:$A$14,0),MATCH(1,($U$2=GRID!$B$1:$BI$1)*(КАЛЕНДАРЬ!$AG19=GRID!$B$3:$BI$3), 0)),
ROUNDUP(INDEX(GRID!$B$4:$BI$14,MATCH(U$7,GRID!$A$4:$A$14,0),MATCH(1,($U$2=GRID!$B$1:$BI$1)*(КАЛЕНДАРЬ!$AG19=GRID!$B$3:$BI$3),0))*(1-GRID!$B$69),0))</f>
        <v>47000</v>
      </c>
      <c r="V266" s="49">
        <f t="array" ref="V266">IF($I$2="Открытый тариф",
INDEX(GRID!$B$17:$BI$27,MATCH(U$7,GRID!$A$17:$A$27,0),MATCH(1,($U$2=GRID!$B$1:$BI$1)*(КАЛЕНДАРЬ!$AG19=GRID!$B$3:$BI$3), 0)),
ROUNDUP(INDEX(GRID!$B$17:$BI$27,MATCH(U$7,GRID!$A$17:$A$27,0),MATCH(1,($U$2=GRID!$B$1:$BI$1)*(КАЛЕНДАРЬ!$AG19=GRID!$B$3:$BI$3), 0))*(1-GRID!$B$69),0))</f>
        <v>49500</v>
      </c>
      <c r="W266" s="49">
        <f t="array" ref="W266">IF($I$2="Открытый тариф",
INDEX(GRID!$B$4:$BI$14,MATCH(W$7,GRID!$A$4:$A$14,0),MATCH(1,($U$2=GRID!$B$1:$BI$1)*(КАЛЕНДАРЬ!$AG19=GRID!$B$3:$BI$3), 0)),
ROUNDUP(INDEX(GRID!$B$4:$BI$14,MATCH(W$7,GRID!$A$4:$A$14,0),MATCH(1,($U$2=GRID!$B$1:$BI$1)*(КАЛЕНДАРЬ!$AG19=GRID!$B$3:$BI$3),0))*(1-GRID!$B$69),0))</f>
        <v>198000</v>
      </c>
      <c r="X266" s="49">
        <f t="array" ref="X266">IF($I$2="Открытый тариф",
INDEX(GRID!$B$17:$BI$27,MATCH(W$7,GRID!$A$17:$A$27,0),MATCH(1,($U$2=GRID!$B$1:$BI$1)*(КАЛЕНДАРЬ!$AG19=GRID!$B$3:$BI$3), 0)),
ROUNDUP(INDEX(GRID!$B$17:$BI$27,MATCH(W$7,GRID!$A$17:$A$27,0),MATCH(1,($U$2=GRID!$B$1:$BI$1)*(КАЛЕНДАРЬ!$AG19=GRID!$B$3:$BI$3), 0))*(1-GRID!$B$69),0))</f>
        <v>200500</v>
      </c>
    </row>
    <row r="267" spans="1:24" ht="12.75" hidden="1" customHeight="1" x14ac:dyDescent="0.2">
      <c r="A267" s="117" t="s">
        <v>43</v>
      </c>
      <c r="B267" s="117">
        <v>17</v>
      </c>
      <c r="C267" s="47" cm="1">
        <f t="array" ref="C267">IF($I$2="Открытый тариф",
INDEX(GRID!$B$4:$BI$14,MATCH(C$7,GRID!$A$4:$A$14,0),MATCH(1,($U$2=GRID!$B$1:$BI$1)*(КАЛЕНДАРЬ!$AG20=GRID!$B$3:$BI$3), 0)),
ROUNDUP(INDEX(GRID!$B$4:$BI$14,MATCH(C$7,GRID!$A$4:$A$14,0),MATCH(1,($U$2=GRID!$B$1:$BI$1)*(КАЛЕНДАРЬ!$AG20=GRID!$B$3:$BI$3),0))*(1-GRID!$B$69),0))</f>
        <v>15500</v>
      </c>
      <c r="D267" s="48">
        <f t="array" ref="D267">IF($I$2="Открытый тариф",
INDEX(GRID!$B$17:$BI$27,MATCH(C$7,GRID!$A$17:$A$27,0),MATCH(1,($U$2=GRID!$B$1:$BI$1)*(КАЛЕНДАРЬ!$AG20=GRID!$B$3:$BI$3), 0)),
ROUNDUP(INDEX(GRID!$B$17:$BI$27,MATCH(C$7,GRID!$A$17:$A$27,0),MATCH(1,($U$2=GRID!$B$1:$BI$1)*(КАЛЕНДАРЬ!$AG20=GRID!$B$3:$BI$3), 0))*(1-GRID!$B$69),0))</f>
        <v>18000</v>
      </c>
      <c r="E267" s="47">
        <f t="array" ref="E267">IF($I$2="Открытый тариф",
INDEX(GRID!$B$4:$BI$14,MATCH(E$7,GRID!$A$4:$A$14,0),MATCH(1,($U$2=GRID!$B$1:$BI$1)*(КАЛЕНДАРЬ!$AG20=GRID!$B$3:$BI$3), 0)),
ROUNDUP(INDEX(GRID!$B$4:$BI$14,MATCH(E$7,GRID!$A$4:$A$14,0),MATCH(1,($U$2=GRID!$B$1:$BI$1)*(КАЛЕНДАРЬ!$AG20=GRID!$B$3:$BI$3),0))*(1-GRID!$B$69),0))</f>
        <v>16800</v>
      </c>
      <c r="F267" s="48">
        <f t="array" ref="F267">IF($I$2="Открытый тариф",
INDEX(GRID!$B$17:$BI$27,MATCH(E$7,GRID!$A$17:$A$27,0),MATCH(1,($U$2=GRID!$B$1:$BI$1)*(КАЛЕНДАРЬ!$AG20=GRID!$B$3:$BI$3), 0)),
ROUNDUP(INDEX(GRID!$B$17:$BI$27,MATCH(E$7,GRID!$A$17:$A$27,0),MATCH(1,($U$2=GRID!$B$1:$BI$1)*(КАЛЕНДАРЬ!$AG20=GRID!$B$3:$BI$3), 0))*(1-GRID!$B$69),0))</f>
        <v>19300</v>
      </c>
      <c r="G267" s="47" t="e">
        <f t="array" ref="G267">IF($I$2="Открытый тариф",
INDEX(GRID!$B$4:$BI$14,MATCH(G$7,GRID!$A$4:$A$14,0),MATCH(1,($U$2=GRID!$B$1:$BI$1)*(КАЛЕНДАРЬ!$AG20=GRID!$B$3:$BI$3), 0)),
ROUNDUP(INDEX(GRID!$B$4:$BI$14,MATCH(G$7,GRID!$A$4:$A$14,0),MATCH(1,($U$2=GRID!$B$1:$BI$1)*(КАЛЕНДАРЬ!$AG20=GRID!$B$3:$BI$3),0))*(1-GRID!$B$69),0))</f>
        <v>#N/A</v>
      </c>
      <c r="H267" s="48" t="e">
        <f t="array" ref="H267">IF($I$2="Открытый тариф",
INDEX(GRID!$B$17:$BI$27,MATCH(G$7,GRID!$A$17:$A$27,0),MATCH(1,($U$2=GRID!$B$1:$BI$1)*(КАЛЕНДАРЬ!$AG20=GRID!$B$3:$BI$3), 0)),
ROUNDUP(INDEX(GRID!$B$17:$BI$27,MATCH(G$7,GRID!$A$17:$A$27,0),MATCH(1,($U$2=GRID!$B$1:$BI$1)*(КАЛЕНДАРЬ!$AG20=GRID!$B$3:$BI$3), 0))*(1-GRID!$B$69),0))</f>
        <v>#N/A</v>
      </c>
      <c r="I267" s="47" t="e">
        <f t="array" ref="I267">IF($I$2="Открытый тариф",
INDEX(GRID!$B$4:$BI$14,MATCH(I$7,GRID!$A$4:$A$14,0),MATCH(1,($U$2=GRID!$B$1:$BI$1)*(КАЛЕНДАРЬ!$AG20=GRID!$B$3:$BI$3), 0)),
ROUNDUP(INDEX(GRID!$B$4:$BI$14,MATCH(I$7,GRID!$A$4:$A$14,0),MATCH(1,($U$2=GRID!$B$1:$BI$1)*(КАЛЕНДАРЬ!$AG20=GRID!$B$3:$BI$3),0))*(1-GRID!$B$69),0))</f>
        <v>#N/A</v>
      </c>
      <c r="J267" s="48" t="e">
        <f t="array" ref="J267">IF($I$2="Открытый тариф",
INDEX(GRID!$B$17:$BI$27,MATCH(I$7,GRID!$A$17:$A$27,0),MATCH(1,($U$2=GRID!$B$1:$BI$1)*(КАЛЕНДАРЬ!$AG20=GRID!$B$3:$BI$3), 0)),
ROUNDUP(INDEX(GRID!$B$17:$BI$27,MATCH(I$7,GRID!$A$17:$A$27,0),MATCH(1,($U$2=GRID!$B$1:$BI$1)*(КАЛЕНДАРЬ!$AG20=GRID!$B$3:$BI$3), 0))*(1-GRID!$B$69),0))</f>
        <v>#N/A</v>
      </c>
      <c r="K267" s="47">
        <f t="array" ref="K267">IF($I$2="Открытый тариф",
INDEX(GRID!$B$4:$BI$14,MATCH(K$7,GRID!$A$4:$A$14,0),MATCH(1,($U$2=GRID!$B$1:$BI$1)*(КАЛЕНДАРЬ!$AG20=GRID!$B$3:$BI$3), 0)),
ROUNDUP(INDEX(GRID!$B$4:$BI$14,MATCH(K$7,GRID!$A$4:$A$14,0),MATCH(1,($U$2=GRID!$B$1:$BI$1)*(КАЛЕНДАРЬ!$AG20=GRID!$B$3:$BI$3),0))*(1-GRID!$B$69),0))</f>
        <v>21400</v>
      </c>
      <c r="L267" s="48">
        <f t="array" ref="L267">IF($I$2="Открытый тариф",
INDEX(GRID!$B$17:$BI$27,MATCH(K$7,GRID!$A$17:$A$27,0),MATCH(1,($U$2=GRID!$B$1:$BI$1)*(КАЛЕНДАРЬ!$AG20=GRID!$B$3:$BI$3), 0)),
ROUNDUP(INDEX(GRID!$B$17:$BI$27,MATCH(K$7,GRID!$A$17:$A$27,0),MATCH(1,($U$2=GRID!$B$1:$BI$1)*(КАЛЕНДАРЬ!$AG20=GRID!$B$3:$BI$3), 0))*(1-GRID!$B$69),0))</f>
        <v>23900</v>
      </c>
      <c r="M267" s="47">
        <f t="array" ref="M267">IF($I$2="Открытый тариф",
INDEX(GRID!$B$4:$BI$14,MATCH(M$7,GRID!$A$4:$A$14,0),MATCH(1,($U$2=GRID!$B$1:$BI$1)*(КАЛЕНДАРЬ!$AG20=GRID!$B$3:$BI$3), 0)),
ROUNDUP(INDEX(GRID!$B$4:$BI$14,MATCH(M$7,GRID!$A$4:$A$14,0),MATCH(1,($U$2=GRID!$B$1:$BI$1)*(КАЛЕНДАРЬ!$AG20=GRID!$B$3:$BI$3),0))*(1-GRID!$B$69),0))</f>
        <v>23200</v>
      </c>
      <c r="N267" s="48">
        <f t="array" ref="N267">IF($I$2="Открытый тариф",
INDEX(GRID!$B$17:$BI$27,MATCH(M$7,GRID!$A$17:$A$27,0),MATCH(1,($U$2=GRID!$B$1:$BI$1)*(КАЛЕНДАРЬ!$AG20=GRID!$B$3:$BI$3), 0)),
ROUNDUP(INDEX(GRID!$B$17:$BI$27,MATCH(M$7,GRID!$A$17:$A$27,0),MATCH(1,($U$2=GRID!$B$1:$BI$1)*(КАЛЕНДАРЬ!$AG20=GRID!$B$3:$BI$3), 0))*(1-GRID!$B$69),0))</f>
        <v>25700</v>
      </c>
      <c r="O267" s="49">
        <f t="array" ref="O267">IF($I$2="Открытый тариф",
INDEX(GRID!$B$4:$BI$14,MATCH(O$7,GRID!$A$4:$A$14,0),MATCH(1,($U$2=GRID!$B$1:$BI$1)*(КАЛЕНДАРЬ!$AG20=GRID!$B$3:$BI$3), 0)),
ROUNDUP(INDEX(GRID!$B$4:$BI$14,MATCH(O$7,GRID!$A$4:$A$14,0),MATCH(1,($U$2=GRID!$B$1:$BI$1)*(КАЛЕНДАРЬ!$AG20=GRID!$B$3:$BI$3),0))*(1-GRID!$B$69),0))</f>
        <v>30600</v>
      </c>
      <c r="P267" s="49">
        <f t="array" ref="P267">IF($I$2="Открытый тариф",
INDEX(GRID!$B$17:$BI$27,MATCH(O$7,GRID!$A$17:$A$27,0),MATCH(1,($U$2=GRID!$B$1:$BI$1)*(КАЛЕНДАРЬ!$AG20=GRID!$B$3:$BI$3), 0)),
ROUNDUP(INDEX(GRID!$B$17:$BI$27,MATCH(O$7,GRID!$A$17:$A$27,0),MATCH(1,($U$2=GRID!$B$1:$BI$1)*(КАЛЕНДАРЬ!$AG20=GRID!$B$3:$BI$3), 0))*(1-GRID!$B$69),0))</f>
        <v>33100</v>
      </c>
      <c r="Q267" s="49" t="e">
        <f t="array" ref="Q267">IF($I$2="Открытый тариф",
INDEX(GRID!$B$4:$BI$14,MATCH(Q$7,GRID!$A$4:$A$14,0),MATCH(1,($U$2=GRID!$B$1:$BI$1)*(КАЛЕНДАРЬ!$AG20=GRID!$B$3:$BI$3), 0)),
ROUNDUP(INDEX(GRID!$B$4:$BI$14,MATCH(Q$7,GRID!$A$4:$A$14,0),MATCH(1,($U$2=GRID!$B$1:$BI$1)*(КАЛЕНДАРЬ!$AG20=GRID!$B$3:$BI$3),0))*(1-GRID!$B$69),0))</f>
        <v>#N/A</v>
      </c>
      <c r="R267" s="49" t="e">
        <f t="array" ref="R267">IF($I$2="Открытый тариф",
INDEX(GRID!$B$17:$BI$27,MATCH(Q$7,GRID!$A$17:$A$27,0),MATCH(1,($U$2=GRID!$B$1:$BI$1)*(КАЛЕНДАРЬ!$AG20=GRID!$B$3:$BI$3), 0)),
ROUNDUP(INDEX(GRID!$B$17:$BI$27,MATCH(Q$7,GRID!$A$17:$A$27,0),MATCH(1,($U$2=GRID!$B$1:$BI$1)*(КАЛЕНДАРЬ!$AG20=GRID!$B$3:$BI$3), 0))*(1-GRID!$B$69),0))</f>
        <v>#N/A</v>
      </c>
      <c r="S267" s="49" t="e">
        <f t="array" ref="S267">IF($I$2="Открытый тариф",
INDEX(GRID!$B$4:$BI$14,MATCH(S$7,GRID!$A$4:$A$14,0),MATCH(1,($U$2=GRID!$B$1:$BI$1)*(КАЛЕНДАРЬ!$AG20=GRID!$B$3:$BI$3), 0)),
ROUNDUP(INDEX(GRID!$B$4:$BI$14,MATCH(S$7,GRID!$A$4:$A$14,0),MATCH(1,($U$2=GRID!$B$1:$BI$1)*(КАЛЕНДАРЬ!$AG20=GRID!$B$3:$BI$3),0))*(1-GRID!$B$69),0))</f>
        <v>#N/A</v>
      </c>
      <c r="T267" s="49" t="e">
        <f t="array" ref="T267">IF($I$2="Открытый тариф",
INDEX(GRID!$B$17:$BI$27,MATCH(S$7,GRID!$A$17:$A$27,0),MATCH(1,($U$2=GRID!$B$1:$BI$1)*(КАЛЕНДАРЬ!$AG20=GRID!$B$3:$BI$3), 0)),
ROUNDUP(INDEX(GRID!$B$17:$BI$27,MATCH(S$7,GRID!$A$17:$A$27,0),MATCH(1,($U$2=GRID!$B$1:$BI$1)*(КАЛЕНДАРЬ!$AG20=GRID!$B$3:$BI$3), 0))*(1-GRID!$B$69),0))</f>
        <v>#N/A</v>
      </c>
      <c r="U267" s="49">
        <f t="array" ref="U267">IF($I$2="Открытый тариф",
INDEX(GRID!$B$4:$BI$14,MATCH(U$7,GRID!$A$4:$A$14,0),MATCH(1,($U$2=GRID!$B$1:$BI$1)*(КАЛЕНДАРЬ!$AG20=GRID!$B$3:$BI$3), 0)),
ROUNDUP(INDEX(GRID!$B$4:$BI$14,MATCH(U$7,GRID!$A$4:$A$14,0),MATCH(1,($U$2=GRID!$B$1:$BI$1)*(КАЛЕНДАРЬ!$AG20=GRID!$B$3:$BI$3),0))*(1-GRID!$B$69),0))</f>
        <v>47000</v>
      </c>
      <c r="V267" s="49">
        <f t="array" ref="V267">IF($I$2="Открытый тариф",
INDEX(GRID!$B$17:$BI$27,MATCH(U$7,GRID!$A$17:$A$27,0),MATCH(1,($U$2=GRID!$B$1:$BI$1)*(КАЛЕНДАРЬ!$AG20=GRID!$B$3:$BI$3), 0)),
ROUNDUP(INDEX(GRID!$B$17:$BI$27,MATCH(U$7,GRID!$A$17:$A$27,0),MATCH(1,($U$2=GRID!$B$1:$BI$1)*(КАЛЕНДАРЬ!$AG20=GRID!$B$3:$BI$3), 0))*(1-GRID!$B$69),0))</f>
        <v>49500</v>
      </c>
      <c r="W267" s="49">
        <f t="array" ref="W267">IF($I$2="Открытый тариф",
INDEX(GRID!$B$4:$BI$14,MATCH(W$7,GRID!$A$4:$A$14,0),MATCH(1,($U$2=GRID!$B$1:$BI$1)*(КАЛЕНДАРЬ!$AG20=GRID!$B$3:$BI$3), 0)),
ROUNDUP(INDEX(GRID!$B$4:$BI$14,MATCH(W$7,GRID!$A$4:$A$14,0),MATCH(1,($U$2=GRID!$B$1:$BI$1)*(КАЛЕНДАРЬ!$AG20=GRID!$B$3:$BI$3),0))*(1-GRID!$B$69),0))</f>
        <v>198000</v>
      </c>
      <c r="X267" s="49">
        <f t="array" ref="X267">IF($I$2="Открытый тариф",
INDEX(GRID!$B$17:$BI$27,MATCH(W$7,GRID!$A$17:$A$27,0),MATCH(1,($U$2=GRID!$B$1:$BI$1)*(КАЛЕНДАРЬ!$AG20=GRID!$B$3:$BI$3), 0)),
ROUNDUP(INDEX(GRID!$B$17:$BI$27,MATCH(W$7,GRID!$A$17:$A$27,0),MATCH(1,($U$2=GRID!$B$1:$BI$1)*(КАЛЕНДАРЬ!$AG20=GRID!$B$3:$BI$3), 0))*(1-GRID!$B$69),0))</f>
        <v>200500</v>
      </c>
    </row>
    <row r="268" spans="1:24" ht="12.75" hidden="1" customHeight="1" x14ac:dyDescent="0.2">
      <c r="A268" s="117" t="s">
        <v>44</v>
      </c>
      <c r="B268" s="117">
        <v>18</v>
      </c>
      <c r="C268" s="47" cm="1">
        <f t="array" ref="C268">IF($I$2="Открытый тариф",
INDEX(GRID!$B$4:$BI$14,MATCH(C$7,GRID!$A$4:$A$14,0),MATCH(1,($U$2=GRID!$B$1:$BI$1)*(КАЛЕНДАРЬ!$AG21=GRID!$B$3:$BI$3), 0)),
ROUNDUP(INDEX(GRID!$B$4:$BI$14,MATCH(C$7,GRID!$A$4:$A$14,0),MATCH(1,($U$2=GRID!$B$1:$BI$1)*(КАЛЕНДАРЬ!$AG21=GRID!$B$3:$BI$3),0))*(1-GRID!$B$69),0))</f>
        <v>15500</v>
      </c>
      <c r="D268" s="48">
        <f t="array" ref="D268">IF($I$2="Открытый тариф",
INDEX(GRID!$B$17:$BI$27,MATCH(C$7,GRID!$A$17:$A$27,0),MATCH(1,($U$2=GRID!$B$1:$BI$1)*(КАЛЕНДАРЬ!$AG21=GRID!$B$3:$BI$3), 0)),
ROUNDUP(INDEX(GRID!$B$17:$BI$27,MATCH(C$7,GRID!$A$17:$A$27,0),MATCH(1,($U$2=GRID!$B$1:$BI$1)*(КАЛЕНДАРЬ!$AG21=GRID!$B$3:$BI$3), 0))*(1-GRID!$B$69),0))</f>
        <v>18000</v>
      </c>
      <c r="E268" s="47">
        <f t="array" ref="E268">IF($I$2="Открытый тариф",
INDEX(GRID!$B$4:$BI$14,MATCH(E$7,GRID!$A$4:$A$14,0),MATCH(1,($U$2=GRID!$B$1:$BI$1)*(КАЛЕНДАРЬ!$AG21=GRID!$B$3:$BI$3), 0)),
ROUNDUP(INDEX(GRID!$B$4:$BI$14,MATCH(E$7,GRID!$A$4:$A$14,0),MATCH(1,($U$2=GRID!$B$1:$BI$1)*(КАЛЕНДАРЬ!$AG21=GRID!$B$3:$BI$3),0))*(1-GRID!$B$69),0))</f>
        <v>16800</v>
      </c>
      <c r="F268" s="48">
        <f t="array" ref="F268">IF($I$2="Открытый тариф",
INDEX(GRID!$B$17:$BI$27,MATCH(E$7,GRID!$A$17:$A$27,0),MATCH(1,($U$2=GRID!$B$1:$BI$1)*(КАЛЕНДАРЬ!$AG21=GRID!$B$3:$BI$3), 0)),
ROUNDUP(INDEX(GRID!$B$17:$BI$27,MATCH(E$7,GRID!$A$17:$A$27,0),MATCH(1,($U$2=GRID!$B$1:$BI$1)*(КАЛЕНДАРЬ!$AG21=GRID!$B$3:$BI$3), 0))*(1-GRID!$B$69),0))</f>
        <v>19300</v>
      </c>
      <c r="G268" s="47" t="e">
        <f t="array" ref="G268">IF($I$2="Открытый тариф",
INDEX(GRID!$B$4:$BI$14,MATCH(G$7,GRID!$A$4:$A$14,0),MATCH(1,($U$2=GRID!$B$1:$BI$1)*(КАЛЕНДАРЬ!$AG21=GRID!$B$3:$BI$3), 0)),
ROUNDUP(INDEX(GRID!$B$4:$BI$14,MATCH(G$7,GRID!$A$4:$A$14,0),MATCH(1,($U$2=GRID!$B$1:$BI$1)*(КАЛЕНДАРЬ!$AG21=GRID!$B$3:$BI$3),0))*(1-GRID!$B$69),0))</f>
        <v>#N/A</v>
      </c>
      <c r="H268" s="48" t="e">
        <f t="array" ref="H268">IF($I$2="Открытый тариф",
INDEX(GRID!$B$17:$BI$27,MATCH(G$7,GRID!$A$17:$A$27,0),MATCH(1,($U$2=GRID!$B$1:$BI$1)*(КАЛЕНДАРЬ!$AG21=GRID!$B$3:$BI$3), 0)),
ROUNDUP(INDEX(GRID!$B$17:$BI$27,MATCH(G$7,GRID!$A$17:$A$27,0),MATCH(1,($U$2=GRID!$B$1:$BI$1)*(КАЛЕНДАРЬ!$AG21=GRID!$B$3:$BI$3), 0))*(1-GRID!$B$69),0))</f>
        <v>#N/A</v>
      </c>
      <c r="I268" s="47" t="e">
        <f t="array" ref="I268">IF($I$2="Открытый тариф",
INDEX(GRID!$B$4:$BI$14,MATCH(I$7,GRID!$A$4:$A$14,0),MATCH(1,($U$2=GRID!$B$1:$BI$1)*(КАЛЕНДАРЬ!$AG21=GRID!$B$3:$BI$3), 0)),
ROUNDUP(INDEX(GRID!$B$4:$BI$14,MATCH(I$7,GRID!$A$4:$A$14,0),MATCH(1,($U$2=GRID!$B$1:$BI$1)*(КАЛЕНДАРЬ!$AG21=GRID!$B$3:$BI$3),0))*(1-GRID!$B$69),0))</f>
        <v>#N/A</v>
      </c>
      <c r="J268" s="48" t="e">
        <f t="array" ref="J268">IF($I$2="Открытый тариф",
INDEX(GRID!$B$17:$BI$27,MATCH(I$7,GRID!$A$17:$A$27,0),MATCH(1,($U$2=GRID!$B$1:$BI$1)*(КАЛЕНДАРЬ!$AG21=GRID!$B$3:$BI$3), 0)),
ROUNDUP(INDEX(GRID!$B$17:$BI$27,MATCH(I$7,GRID!$A$17:$A$27,0),MATCH(1,($U$2=GRID!$B$1:$BI$1)*(КАЛЕНДАРЬ!$AG21=GRID!$B$3:$BI$3), 0))*(1-GRID!$B$69),0))</f>
        <v>#N/A</v>
      </c>
      <c r="K268" s="47">
        <f t="array" ref="K268">IF($I$2="Открытый тариф",
INDEX(GRID!$B$4:$BI$14,MATCH(K$7,GRID!$A$4:$A$14,0),MATCH(1,($U$2=GRID!$B$1:$BI$1)*(КАЛЕНДАРЬ!$AG21=GRID!$B$3:$BI$3), 0)),
ROUNDUP(INDEX(GRID!$B$4:$BI$14,MATCH(K$7,GRID!$A$4:$A$14,0),MATCH(1,($U$2=GRID!$B$1:$BI$1)*(КАЛЕНДАРЬ!$AG21=GRID!$B$3:$BI$3),0))*(1-GRID!$B$69),0))</f>
        <v>21400</v>
      </c>
      <c r="L268" s="48">
        <f t="array" ref="L268">IF($I$2="Открытый тариф",
INDEX(GRID!$B$17:$BI$27,MATCH(K$7,GRID!$A$17:$A$27,0),MATCH(1,($U$2=GRID!$B$1:$BI$1)*(КАЛЕНДАРЬ!$AG21=GRID!$B$3:$BI$3), 0)),
ROUNDUP(INDEX(GRID!$B$17:$BI$27,MATCH(K$7,GRID!$A$17:$A$27,0),MATCH(1,($U$2=GRID!$B$1:$BI$1)*(КАЛЕНДАРЬ!$AG21=GRID!$B$3:$BI$3), 0))*(1-GRID!$B$69),0))</f>
        <v>23900</v>
      </c>
      <c r="M268" s="47">
        <f t="array" ref="M268">IF($I$2="Открытый тариф",
INDEX(GRID!$B$4:$BI$14,MATCH(M$7,GRID!$A$4:$A$14,0),MATCH(1,($U$2=GRID!$B$1:$BI$1)*(КАЛЕНДАРЬ!$AG21=GRID!$B$3:$BI$3), 0)),
ROUNDUP(INDEX(GRID!$B$4:$BI$14,MATCH(M$7,GRID!$A$4:$A$14,0),MATCH(1,($U$2=GRID!$B$1:$BI$1)*(КАЛЕНДАРЬ!$AG21=GRID!$B$3:$BI$3),0))*(1-GRID!$B$69),0))</f>
        <v>23200</v>
      </c>
      <c r="N268" s="48">
        <f t="array" ref="N268">IF($I$2="Открытый тариф",
INDEX(GRID!$B$17:$BI$27,MATCH(M$7,GRID!$A$17:$A$27,0),MATCH(1,($U$2=GRID!$B$1:$BI$1)*(КАЛЕНДАРЬ!$AG21=GRID!$B$3:$BI$3), 0)),
ROUNDUP(INDEX(GRID!$B$17:$BI$27,MATCH(M$7,GRID!$A$17:$A$27,0),MATCH(1,($U$2=GRID!$B$1:$BI$1)*(КАЛЕНДАРЬ!$AG21=GRID!$B$3:$BI$3), 0))*(1-GRID!$B$69),0))</f>
        <v>25700</v>
      </c>
      <c r="O268" s="49">
        <f t="array" ref="O268">IF($I$2="Открытый тариф",
INDEX(GRID!$B$4:$BI$14,MATCH(O$7,GRID!$A$4:$A$14,0),MATCH(1,($U$2=GRID!$B$1:$BI$1)*(КАЛЕНДАРЬ!$AG21=GRID!$B$3:$BI$3), 0)),
ROUNDUP(INDEX(GRID!$B$4:$BI$14,MATCH(O$7,GRID!$A$4:$A$14,0),MATCH(1,($U$2=GRID!$B$1:$BI$1)*(КАЛЕНДАРЬ!$AG21=GRID!$B$3:$BI$3),0))*(1-GRID!$B$69),0))</f>
        <v>30600</v>
      </c>
      <c r="P268" s="49">
        <f t="array" ref="P268">IF($I$2="Открытый тариф",
INDEX(GRID!$B$17:$BI$27,MATCH(O$7,GRID!$A$17:$A$27,0),MATCH(1,($U$2=GRID!$B$1:$BI$1)*(КАЛЕНДАРЬ!$AG21=GRID!$B$3:$BI$3), 0)),
ROUNDUP(INDEX(GRID!$B$17:$BI$27,MATCH(O$7,GRID!$A$17:$A$27,0),MATCH(1,($U$2=GRID!$B$1:$BI$1)*(КАЛЕНДАРЬ!$AG21=GRID!$B$3:$BI$3), 0))*(1-GRID!$B$69),0))</f>
        <v>33100</v>
      </c>
      <c r="Q268" s="49" t="e">
        <f t="array" ref="Q268">IF($I$2="Открытый тариф",
INDEX(GRID!$B$4:$BI$14,MATCH(Q$7,GRID!$A$4:$A$14,0),MATCH(1,($U$2=GRID!$B$1:$BI$1)*(КАЛЕНДАРЬ!$AG21=GRID!$B$3:$BI$3), 0)),
ROUNDUP(INDEX(GRID!$B$4:$BI$14,MATCH(Q$7,GRID!$A$4:$A$14,0),MATCH(1,($U$2=GRID!$B$1:$BI$1)*(КАЛЕНДАРЬ!$AG21=GRID!$B$3:$BI$3),0))*(1-GRID!$B$69),0))</f>
        <v>#N/A</v>
      </c>
      <c r="R268" s="49" t="e">
        <f t="array" ref="R268">IF($I$2="Открытый тариф",
INDEX(GRID!$B$17:$BI$27,MATCH(Q$7,GRID!$A$17:$A$27,0),MATCH(1,($U$2=GRID!$B$1:$BI$1)*(КАЛЕНДАРЬ!$AG21=GRID!$B$3:$BI$3), 0)),
ROUNDUP(INDEX(GRID!$B$17:$BI$27,MATCH(Q$7,GRID!$A$17:$A$27,0),MATCH(1,($U$2=GRID!$B$1:$BI$1)*(КАЛЕНДАРЬ!$AG21=GRID!$B$3:$BI$3), 0))*(1-GRID!$B$69),0))</f>
        <v>#N/A</v>
      </c>
      <c r="S268" s="49" t="e">
        <f t="array" ref="S268">IF($I$2="Открытый тариф",
INDEX(GRID!$B$4:$BI$14,MATCH(S$7,GRID!$A$4:$A$14,0),MATCH(1,($U$2=GRID!$B$1:$BI$1)*(КАЛЕНДАРЬ!$AG21=GRID!$B$3:$BI$3), 0)),
ROUNDUP(INDEX(GRID!$B$4:$BI$14,MATCH(S$7,GRID!$A$4:$A$14,0),MATCH(1,($U$2=GRID!$B$1:$BI$1)*(КАЛЕНДАРЬ!$AG21=GRID!$B$3:$BI$3),0))*(1-GRID!$B$69),0))</f>
        <v>#N/A</v>
      </c>
      <c r="T268" s="49" t="e">
        <f t="array" ref="T268">IF($I$2="Открытый тариф",
INDEX(GRID!$B$17:$BI$27,MATCH(S$7,GRID!$A$17:$A$27,0),MATCH(1,($U$2=GRID!$B$1:$BI$1)*(КАЛЕНДАРЬ!$AG21=GRID!$B$3:$BI$3), 0)),
ROUNDUP(INDEX(GRID!$B$17:$BI$27,MATCH(S$7,GRID!$A$17:$A$27,0),MATCH(1,($U$2=GRID!$B$1:$BI$1)*(КАЛЕНДАРЬ!$AG21=GRID!$B$3:$BI$3), 0))*(1-GRID!$B$69),0))</f>
        <v>#N/A</v>
      </c>
      <c r="U268" s="49">
        <f t="array" ref="U268">IF($I$2="Открытый тариф",
INDEX(GRID!$B$4:$BI$14,MATCH(U$7,GRID!$A$4:$A$14,0),MATCH(1,($U$2=GRID!$B$1:$BI$1)*(КАЛЕНДАРЬ!$AG21=GRID!$B$3:$BI$3), 0)),
ROUNDUP(INDEX(GRID!$B$4:$BI$14,MATCH(U$7,GRID!$A$4:$A$14,0),MATCH(1,($U$2=GRID!$B$1:$BI$1)*(КАЛЕНДАРЬ!$AG21=GRID!$B$3:$BI$3),0))*(1-GRID!$B$69),0))</f>
        <v>47000</v>
      </c>
      <c r="V268" s="49">
        <f t="array" ref="V268">IF($I$2="Открытый тариф",
INDEX(GRID!$B$17:$BI$27,MATCH(U$7,GRID!$A$17:$A$27,0),MATCH(1,($U$2=GRID!$B$1:$BI$1)*(КАЛЕНДАРЬ!$AG21=GRID!$B$3:$BI$3), 0)),
ROUNDUP(INDEX(GRID!$B$17:$BI$27,MATCH(U$7,GRID!$A$17:$A$27,0),MATCH(1,($U$2=GRID!$B$1:$BI$1)*(КАЛЕНДАРЬ!$AG21=GRID!$B$3:$BI$3), 0))*(1-GRID!$B$69),0))</f>
        <v>49500</v>
      </c>
      <c r="W268" s="49">
        <f t="array" ref="W268">IF($I$2="Открытый тариф",
INDEX(GRID!$B$4:$BI$14,MATCH(W$7,GRID!$A$4:$A$14,0),MATCH(1,($U$2=GRID!$B$1:$BI$1)*(КАЛЕНДАРЬ!$AG21=GRID!$B$3:$BI$3), 0)),
ROUNDUP(INDEX(GRID!$B$4:$BI$14,MATCH(W$7,GRID!$A$4:$A$14,0),MATCH(1,($U$2=GRID!$B$1:$BI$1)*(КАЛЕНДАРЬ!$AG21=GRID!$B$3:$BI$3),0))*(1-GRID!$B$69),0))</f>
        <v>198000</v>
      </c>
      <c r="X268" s="49">
        <f t="array" ref="X268">IF($I$2="Открытый тариф",
INDEX(GRID!$B$17:$BI$27,MATCH(W$7,GRID!$A$17:$A$27,0),MATCH(1,($U$2=GRID!$B$1:$BI$1)*(КАЛЕНДАРЬ!$AG21=GRID!$B$3:$BI$3), 0)),
ROUNDUP(INDEX(GRID!$B$17:$BI$27,MATCH(W$7,GRID!$A$17:$A$27,0),MATCH(1,($U$2=GRID!$B$1:$BI$1)*(КАЛЕНДАРЬ!$AG21=GRID!$B$3:$BI$3), 0))*(1-GRID!$B$69),0))</f>
        <v>200500</v>
      </c>
    </row>
    <row r="269" spans="1:24" ht="12.75" hidden="1" customHeight="1" x14ac:dyDescent="0.2">
      <c r="A269" s="117" t="s">
        <v>45</v>
      </c>
      <c r="B269" s="117">
        <v>19</v>
      </c>
      <c r="C269" s="47" cm="1">
        <f t="array" ref="C269">IF($I$2="Открытый тариф",
INDEX(GRID!$B$4:$BI$14,MATCH(C$7,GRID!$A$4:$A$14,0),MATCH(1,($U$2=GRID!$B$1:$BI$1)*(КАЛЕНДАРЬ!$AG22=GRID!$B$3:$BI$3), 0)),
ROUNDUP(INDEX(GRID!$B$4:$BI$14,MATCH(C$7,GRID!$A$4:$A$14,0),MATCH(1,($U$2=GRID!$B$1:$BI$1)*(КАЛЕНДАРЬ!$AG22=GRID!$B$3:$BI$3),0))*(1-GRID!$B$69),0))</f>
        <v>15500</v>
      </c>
      <c r="D269" s="48">
        <f t="array" ref="D269">IF($I$2="Открытый тариф",
INDEX(GRID!$B$17:$BI$27,MATCH(C$7,GRID!$A$17:$A$27,0),MATCH(1,($U$2=GRID!$B$1:$BI$1)*(КАЛЕНДАРЬ!$AG22=GRID!$B$3:$BI$3), 0)),
ROUNDUP(INDEX(GRID!$B$17:$BI$27,MATCH(C$7,GRID!$A$17:$A$27,0),MATCH(1,($U$2=GRID!$B$1:$BI$1)*(КАЛЕНДАРЬ!$AG22=GRID!$B$3:$BI$3), 0))*(1-GRID!$B$69),0))</f>
        <v>18000</v>
      </c>
      <c r="E269" s="47">
        <f t="array" ref="E269">IF($I$2="Открытый тариф",
INDEX(GRID!$B$4:$BI$14,MATCH(E$7,GRID!$A$4:$A$14,0),MATCH(1,($U$2=GRID!$B$1:$BI$1)*(КАЛЕНДАРЬ!$AG22=GRID!$B$3:$BI$3), 0)),
ROUNDUP(INDEX(GRID!$B$4:$BI$14,MATCH(E$7,GRID!$A$4:$A$14,0),MATCH(1,($U$2=GRID!$B$1:$BI$1)*(КАЛЕНДАРЬ!$AG22=GRID!$B$3:$BI$3),0))*(1-GRID!$B$69),0))</f>
        <v>16800</v>
      </c>
      <c r="F269" s="48">
        <f t="array" ref="F269">IF($I$2="Открытый тариф",
INDEX(GRID!$B$17:$BI$27,MATCH(E$7,GRID!$A$17:$A$27,0),MATCH(1,($U$2=GRID!$B$1:$BI$1)*(КАЛЕНДАРЬ!$AG22=GRID!$B$3:$BI$3), 0)),
ROUNDUP(INDEX(GRID!$B$17:$BI$27,MATCH(E$7,GRID!$A$17:$A$27,0),MATCH(1,($U$2=GRID!$B$1:$BI$1)*(КАЛЕНДАРЬ!$AG22=GRID!$B$3:$BI$3), 0))*(1-GRID!$B$69),0))</f>
        <v>19300</v>
      </c>
      <c r="G269" s="47" t="e">
        <f t="array" ref="G269">IF($I$2="Открытый тариф",
INDEX(GRID!$B$4:$BI$14,MATCH(G$7,GRID!$A$4:$A$14,0),MATCH(1,($U$2=GRID!$B$1:$BI$1)*(КАЛЕНДАРЬ!$AG22=GRID!$B$3:$BI$3), 0)),
ROUNDUP(INDEX(GRID!$B$4:$BI$14,MATCH(G$7,GRID!$A$4:$A$14,0),MATCH(1,($U$2=GRID!$B$1:$BI$1)*(КАЛЕНДАРЬ!$AG22=GRID!$B$3:$BI$3),0))*(1-GRID!$B$69),0))</f>
        <v>#N/A</v>
      </c>
      <c r="H269" s="48" t="e">
        <f t="array" ref="H269">IF($I$2="Открытый тариф",
INDEX(GRID!$B$17:$BI$27,MATCH(G$7,GRID!$A$17:$A$27,0),MATCH(1,($U$2=GRID!$B$1:$BI$1)*(КАЛЕНДАРЬ!$AG22=GRID!$B$3:$BI$3), 0)),
ROUNDUP(INDEX(GRID!$B$17:$BI$27,MATCH(G$7,GRID!$A$17:$A$27,0),MATCH(1,($U$2=GRID!$B$1:$BI$1)*(КАЛЕНДАРЬ!$AG22=GRID!$B$3:$BI$3), 0))*(1-GRID!$B$69),0))</f>
        <v>#N/A</v>
      </c>
      <c r="I269" s="47" t="e">
        <f t="array" ref="I269">IF($I$2="Открытый тариф",
INDEX(GRID!$B$4:$BI$14,MATCH(I$7,GRID!$A$4:$A$14,0),MATCH(1,($U$2=GRID!$B$1:$BI$1)*(КАЛЕНДАРЬ!$AG22=GRID!$B$3:$BI$3), 0)),
ROUNDUP(INDEX(GRID!$B$4:$BI$14,MATCH(I$7,GRID!$A$4:$A$14,0),MATCH(1,($U$2=GRID!$B$1:$BI$1)*(КАЛЕНДАРЬ!$AG22=GRID!$B$3:$BI$3),0))*(1-GRID!$B$69),0))</f>
        <v>#N/A</v>
      </c>
      <c r="J269" s="48" t="e">
        <f t="array" ref="J269">IF($I$2="Открытый тариф",
INDEX(GRID!$B$17:$BI$27,MATCH(I$7,GRID!$A$17:$A$27,0),MATCH(1,($U$2=GRID!$B$1:$BI$1)*(КАЛЕНДАРЬ!$AG22=GRID!$B$3:$BI$3), 0)),
ROUNDUP(INDEX(GRID!$B$17:$BI$27,MATCH(I$7,GRID!$A$17:$A$27,0),MATCH(1,($U$2=GRID!$B$1:$BI$1)*(КАЛЕНДАРЬ!$AG22=GRID!$B$3:$BI$3), 0))*(1-GRID!$B$69),0))</f>
        <v>#N/A</v>
      </c>
      <c r="K269" s="47">
        <f t="array" ref="K269">IF($I$2="Открытый тариф",
INDEX(GRID!$B$4:$BI$14,MATCH(K$7,GRID!$A$4:$A$14,0),MATCH(1,($U$2=GRID!$B$1:$BI$1)*(КАЛЕНДАРЬ!$AG22=GRID!$B$3:$BI$3), 0)),
ROUNDUP(INDEX(GRID!$B$4:$BI$14,MATCH(K$7,GRID!$A$4:$A$14,0),MATCH(1,($U$2=GRID!$B$1:$BI$1)*(КАЛЕНДАРЬ!$AG22=GRID!$B$3:$BI$3),0))*(1-GRID!$B$69),0))</f>
        <v>21400</v>
      </c>
      <c r="L269" s="48">
        <f t="array" ref="L269">IF($I$2="Открытый тариф",
INDEX(GRID!$B$17:$BI$27,MATCH(K$7,GRID!$A$17:$A$27,0),MATCH(1,($U$2=GRID!$B$1:$BI$1)*(КАЛЕНДАРЬ!$AG22=GRID!$B$3:$BI$3), 0)),
ROUNDUP(INDEX(GRID!$B$17:$BI$27,MATCH(K$7,GRID!$A$17:$A$27,0),MATCH(1,($U$2=GRID!$B$1:$BI$1)*(КАЛЕНДАРЬ!$AG22=GRID!$B$3:$BI$3), 0))*(1-GRID!$B$69),0))</f>
        <v>23900</v>
      </c>
      <c r="M269" s="47">
        <f t="array" ref="M269">IF($I$2="Открытый тариф",
INDEX(GRID!$B$4:$BI$14,MATCH(M$7,GRID!$A$4:$A$14,0),MATCH(1,($U$2=GRID!$B$1:$BI$1)*(КАЛЕНДАРЬ!$AG22=GRID!$B$3:$BI$3), 0)),
ROUNDUP(INDEX(GRID!$B$4:$BI$14,MATCH(M$7,GRID!$A$4:$A$14,0),MATCH(1,($U$2=GRID!$B$1:$BI$1)*(КАЛЕНДАРЬ!$AG22=GRID!$B$3:$BI$3),0))*(1-GRID!$B$69),0))</f>
        <v>23200</v>
      </c>
      <c r="N269" s="48">
        <f t="array" ref="N269">IF($I$2="Открытый тариф",
INDEX(GRID!$B$17:$BI$27,MATCH(M$7,GRID!$A$17:$A$27,0),MATCH(1,($U$2=GRID!$B$1:$BI$1)*(КАЛЕНДАРЬ!$AG22=GRID!$B$3:$BI$3), 0)),
ROUNDUP(INDEX(GRID!$B$17:$BI$27,MATCH(M$7,GRID!$A$17:$A$27,0),MATCH(1,($U$2=GRID!$B$1:$BI$1)*(КАЛЕНДАРЬ!$AG22=GRID!$B$3:$BI$3), 0))*(1-GRID!$B$69),0))</f>
        <v>25700</v>
      </c>
      <c r="O269" s="49">
        <f t="array" ref="O269">IF($I$2="Открытый тариф",
INDEX(GRID!$B$4:$BI$14,MATCH(O$7,GRID!$A$4:$A$14,0),MATCH(1,($U$2=GRID!$B$1:$BI$1)*(КАЛЕНДАРЬ!$AG22=GRID!$B$3:$BI$3), 0)),
ROUNDUP(INDEX(GRID!$B$4:$BI$14,MATCH(O$7,GRID!$A$4:$A$14,0),MATCH(1,($U$2=GRID!$B$1:$BI$1)*(КАЛЕНДАРЬ!$AG22=GRID!$B$3:$BI$3),0))*(1-GRID!$B$69),0))</f>
        <v>30600</v>
      </c>
      <c r="P269" s="49">
        <f t="array" ref="P269">IF($I$2="Открытый тариф",
INDEX(GRID!$B$17:$BI$27,MATCH(O$7,GRID!$A$17:$A$27,0),MATCH(1,($U$2=GRID!$B$1:$BI$1)*(КАЛЕНДАРЬ!$AG22=GRID!$B$3:$BI$3), 0)),
ROUNDUP(INDEX(GRID!$B$17:$BI$27,MATCH(O$7,GRID!$A$17:$A$27,0),MATCH(1,($U$2=GRID!$B$1:$BI$1)*(КАЛЕНДАРЬ!$AG22=GRID!$B$3:$BI$3), 0))*(1-GRID!$B$69),0))</f>
        <v>33100</v>
      </c>
      <c r="Q269" s="49" t="e">
        <f t="array" ref="Q269">IF($I$2="Открытый тариф",
INDEX(GRID!$B$4:$BI$14,MATCH(Q$7,GRID!$A$4:$A$14,0),MATCH(1,($U$2=GRID!$B$1:$BI$1)*(КАЛЕНДАРЬ!$AG22=GRID!$B$3:$BI$3), 0)),
ROUNDUP(INDEX(GRID!$B$4:$BI$14,MATCH(Q$7,GRID!$A$4:$A$14,0),MATCH(1,($U$2=GRID!$B$1:$BI$1)*(КАЛЕНДАРЬ!$AG22=GRID!$B$3:$BI$3),0))*(1-GRID!$B$69),0))</f>
        <v>#N/A</v>
      </c>
      <c r="R269" s="49" t="e">
        <f t="array" ref="R269">IF($I$2="Открытый тариф",
INDEX(GRID!$B$17:$BI$27,MATCH(Q$7,GRID!$A$17:$A$27,0),MATCH(1,($U$2=GRID!$B$1:$BI$1)*(КАЛЕНДАРЬ!$AG22=GRID!$B$3:$BI$3), 0)),
ROUNDUP(INDEX(GRID!$B$17:$BI$27,MATCH(Q$7,GRID!$A$17:$A$27,0),MATCH(1,($U$2=GRID!$B$1:$BI$1)*(КАЛЕНДАРЬ!$AG22=GRID!$B$3:$BI$3), 0))*(1-GRID!$B$69),0))</f>
        <v>#N/A</v>
      </c>
      <c r="S269" s="49" t="e">
        <f t="array" ref="S269">IF($I$2="Открытый тариф",
INDEX(GRID!$B$4:$BI$14,MATCH(S$7,GRID!$A$4:$A$14,0),MATCH(1,($U$2=GRID!$B$1:$BI$1)*(КАЛЕНДАРЬ!$AG22=GRID!$B$3:$BI$3), 0)),
ROUNDUP(INDEX(GRID!$B$4:$BI$14,MATCH(S$7,GRID!$A$4:$A$14,0),MATCH(1,($U$2=GRID!$B$1:$BI$1)*(КАЛЕНДАРЬ!$AG22=GRID!$B$3:$BI$3),0))*(1-GRID!$B$69),0))</f>
        <v>#N/A</v>
      </c>
      <c r="T269" s="49" t="e">
        <f t="array" ref="T269">IF($I$2="Открытый тариф",
INDEX(GRID!$B$17:$BI$27,MATCH(S$7,GRID!$A$17:$A$27,0),MATCH(1,($U$2=GRID!$B$1:$BI$1)*(КАЛЕНДАРЬ!$AG22=GRID!$B$3:$BI$3), 0)),
ROUNDUP(INDEX(GRID!$B$17:$BI$27,MATCH(S$7,GRID!$A$17:$A$27,0),MATCH(1,($U$2=GRID!$B$1:$BI$1)*(КАЛЕНДАРЬ!$AG22=GRID!$B$3:$BI$3), 0))*(1-GRID!$B$69),0))</f>
        <v>#N/A</v>
      </c>
      <c r="U269" s="49">
        <f t="array" ref="U269">IF($I$2="Открытый тариф",
INDEX(GRID!$B$4:$BI$14,MATCH(U$7,GRID!$A$4:$A$14,0),MATCH(1,($U$2=GRID!$B$1:$BI$1)*(КАЛЕНДАРЬ!$AG22=GRID!$B$3:$BI$3), 0)),
ROUNDUP(INDEX(GRID!$B$4:$BI$14,MATCH(U$7,GRID!$A$4:$A$14,0),MATCH(1,($U$2=GRID!$B$1:$BI$1)*(КАЛЕНДАРЬ!$AG22=GRID!$B$3:$BI$3),0))*(1-GRID!$B$69),0))</f>
        <v>47000</v>
      </c>
      <c r="V269" s="49">
        <f t="array" ref="V269">IF($I$2="Открытый тариф",
INDEX(GRID!$B$17:$BI$27,MATCH(U$7,GRID!$A$17:$A$27,0),MATCH(1,($U$2=GRID!$B$1:$BI$1)*(КАЛЕНДАРЬ!$AG22=GRID!$B$3:$BI$3), 0)),
ROUNDUP(INDEX(GRID!$B$17:$BI$27,MATCH(U$7,GRID!$A$17:$A$27,0),MATCH(1,($U$2=GRID!$B$1:$BI$1)*(КАЛЕНДАРЬ!$AG22=GRID!$B$3:$BI$3), 0))*(1-GRID!$B$69),0))</f>
        <v>49500</v>
      </c>
      <c r="W269" s="49">
        <f t="array" ref="W269">IF($I$2="Открытый тариф",
INDEX(GRID!$B$4:$BI$14,MATCH(W$7,GRID!$A$4:$A$14,0),MATCH(1,($U$2=GRID!$B$1:$BI$1)*(КАЛЕНДАРЬ!$AG22=GRID!$B$3:$BI$3), 0)),
ROUNDUP(INDEX(GRID!$B$4:$BI$14,MATCH(W$7,GRID!$A$4:$A$14,0),MATCH(1,($U$2=GRID!$B$1:$BI$1)*(КАЛЕНДАРЬ!$AG22=GRID!$B$3:$BI$3),0))*(1-GRID!$B$69),0))</f>
        <v>198000</v>
      </c>
      <c r="X269" s="49">
        <f t="array" ref="X269">IF($I$2="Открытый тариф",
INDEX(GRID!$B$17:$BI$27,MATCH(W$7,GRID!$A$17:$A$27,0),MATCH(1,($U$2=GRID!$B$1:$BI$1)*(КАЛЕНДАРЬ!$AG22=GRID!$B$3:$BI$3), 0)),
ROUNDUP(INDEX(GRID!$B$17:$BI$27,MATCH(W$7,GRID!$A$17:$A$27,0),MATCH(1,($U$2=GRID!$B$1:$BI$1)*(КАЛЕНДАРЬ!$AG22=GRID!$B$3:$BI$3), 0))*(1-GRID!$B$69),0))</f>
        <v>200500</v>
      </c>
    </row>
    <row r="270" spans="1:24" ht="12.75" hidden="1" customHeight="1" x14ac:dyDescent="0.2">
      <c r="A270" s="117" t="s">
        <v>46</v>
      </c>
      <c r="B270" s="117">
        <v>20</v>
      </c>
      <c r="C270" s="47" cm="1">
        <f t="array" ref="C270">IF($I$2="Открытый тариф",
INDEX(GRID!$B$4:$BI$14,MATCH(C$7,GRID!$A$4:$A$14,0),MATCH(1,($U$2=GRID!$B$1:$BI$1)*(КАЛЕНДАРЬ!$AG23=GRID!$B$3:$BI$3), 0)),
ROUNDUP(INDEX(GRID!$B$4:$BI$14,MATCH(C$7,GRID!$A$4:$A$14,0),MATCH(1,($U$2=GRID!$B$1:$BI$1)*(КАЛЕНДАРЬ!$AG23=GRID!$B$3:$BI$3),0))*(1-GRID!$B$69),0))</f>
        <v>15500</v>
      </c>
      <c r="D270" s="48">
        <f t="array" ref="D270">IF($I$2="Открытый тариф",
INDEX(GRID!$B$17:$BI$27,MATCH(C$7,GRID!$A$17:$A$27,0),MATCH(1,($U$2=GRID!$B$1:$BI$1)*(КАЛЕНДАРЬ!$AG23=GRID!$B$3:$BI$3), 0)),
ROUNDUP(INDEX(GRID!$B$17:$BI$27,MATCH(C$7,GRID!$A$17:$A$27,0),MATCH(1,($U$2=GRID!$B$1:$BI$1)*(КАЛЕНДАРЬ!$AG23=GRID!$B$3:$BI$3), 0))*(1-GRID!$B$69),0))</f>
        <v>18000</v>
      </c>
      <c r="E270" s="47">
        <f t="array" ref="E270">IF($I$2="Открытый тариф",
INDEX(GRID!$B$4:$BI$14,MATCH(E$7,GRID!$A$4:$A$14,0),MATCH(1,($U$2=GRID!$B$1:$BI$1)*(КАЛЕНДАРЬ!$AG23=GRID!$B$3:$BI$3), 0)),
ROUNDUP(INDEX(GRID!$B$4:$BI$14,MATCH(E$7,GRID!$A$4:$A$14,0),MATCH(1,($U$2=GRID!$B$1:$BI$1)*(КАЛЕНДАРЬ!$AG23=GRID!$B$3:$BI$3),0))*(1-GRID!$B$69),0))</f>
        <v>16800</v>
      </c>
      <c r="F270" s="48">
        <f t="array" ref="F270">IF($I$2="Открытый тариф",
INDEX(GRID!$B$17:$BI$27,MATCH(E$7,GRID!$A$17:$A$27,0),MATCH(1,($U$2=GRID!$B$1:$BI$1)*(КАЛЕНДАРЬ!$AG23=GRID!$B$3:$BI$3), 0)),
ROUNDUP(INDEX(GRID!$B$17:$BI$27,MATCH(E$7,GRID!$A$17:$A$27,0),MATCH(1,($U$2=GRID!$B$1:$BI$1)*(КАЛЕНДАРЬ!$AG23=GRID!$B$3:$BI$3), 0))*(1-GRID!$B$69),0))</f>
        <v>19300</v>
      </c>
      <c r="G270" s="47" t="e">
        <f t="array" ref="G270">IF($I$2="Открытый тариф",
INDEX(GRID!$B$4:$BI$14,MATCH(G$7,GRID!$A$4:$A$14,0),MATCH(1,($U$2=GRID!$B$1:$BI$1)*(КАЛЕНДАРЬ!$AG23=GRID!$B$3:$BI$3), 0)),
ROUNDUP(INDEX(GRID!$B$4:$BI$14,MATCH(G$7,GRID!$A$4:$A$14,0),MATCH(1,($U$2=GRID!$B$1:$BI$1)*(КАЛЕНДАРЬ!$AG23=GRID!$B$3:$BI$3),0))*(1-GRID!$B$69),0))</f>
        <v>#N/A</v>
      </c>
      <c r="H270" s="48" t="e">
        <f t="array" ref="H270">IF($I$2="Открытый тариф",
INDEX(GRID!$B$17:$BI$27,MATCH(G$7,GRID!$A$17:$A$27,0),MATCH(1,($U$2=GRID!$B$1:$BI$1)*(КАЛЕНДАРЬ!$AG23=GRID!$B$3:$BI$3), 0)),
ROUNDUP(INDEX(GRID!$B$17:$BI$27,MATCH(G$7,GRID!$A$17:$A$27,0),MATCH(1,($U$2=GRID!$B$1:$BI$1)*(КАЛЕНДАРЬ!$AG23=GRID!$B$3:$BI$3), 0))*(1-GRID!$B$69),0))</f>
        <v>#N/A</v>
      </c>
      <c r="I270" s="47" t="e">
        <f t="array" ref="I270">IF($I$2="Открытый тариф",
INDEX(GRID!$B$4:$BI$14,MATCH(I$7,GRID!$A$4:$A$14,0),MATCH(1,($U$2=GRID!$B$1:$BI$1)*(КАЛЕНДАРЬ!$AG23=GRID!$B$3:$BI$3), 0)),
ROUNDUP(INDEX(GRID!$B$4:$BI$14,MATCH(I$7,GRID!$A$4:$A$14,0),MATCH(1,($U$2=GRID!$B$1:$BI$1)*(КАЛЕНДАРЬ!$AG23=GRID!$B$3:$BI$3),0))*(1-GRID!$B$69),0))</f>
        <v>#N/A</v>
      </c>
      <c r="J270" s="48" t="e">
        <f t="array" ref="J270">IF($I$2="Открытый тариф",
INDEX(GRID!$B$17:$BI$27,MATCH(I$7,GRID!$A$17:$A$27,0),MATCH(1,($U$2=GRID!$B$1:$BI$1)*(КАЛЕНДАРЬ!$AG23=GRID!$B$3:$BI$3), 0)),
ROUNDUP(INDEX(GRID!$B$17:$BI$27,MATCH(I$7,GRID!$A$17:$A$27,0),MATCH(1,($U$2=GRID!$B$1:$BI$1)*(КАЛЕНДАРЬ!$AG23=GRID!$B$3:$BI$3), 0))*(1-GRID!$B$69),0))</f>
        <v>#N/A</v>
      </c>
      <c r="K270" s="47">
        <f t="array" ref="K270">IF($I$2="Открытый тариф",
INDEX(GRID!$B$4:$BI$14,MATCH(K$7,GRID!$A$4:$A$14,0),MATCH(1,($U$2=GRID!$B$1:$BI$1)*(КАЛЕНДАРЬ!$AG23=GRID!$B$3:$BI$3), 0)),
ROUNDUP(INDEX(GRID!$B$4:$BI$14,MATCH(K$7,GRID!$A$4:$A$14,0),MATCH(1,($U$2=GRID!$B$1:$BI$1)*(КАЛЕНДАРЬ!$AG23=GRID!$B$3:$BI$3),0))*(1-GRID!$B$69),0))</f>
        <v>21400</v>
      </c>
      <c r="L270" s="48">
        <f t="array" ref="L270">IF($I$2="Открытый тариф",
INDEX(GRID!$B$17:$BI$27,MATCH(K$7,GRID!$A$17:$A$27,0),MATCH(1,($U$2=GRID!$B$1:$BI$1)*(КАЛЕНДАРЬ!$AG23=GRID!$B$3:$BI$3), 0)),
ROUNDUP(INDEX(GRID!$B$17:$BI$27,MATCH(K$7,GRID!$A$17:$A$27,0),MATCH(1,($U$2=GRID!$B$1:$BI$1)*(КАЛЕНДАРЬ!$AG23=GRID!$B$3:$BI$3), 0))*(1-GRID!$B$69),0))</f>
        <v>23900</v>
      </c>
      <c r="M270" s="47">
        <f t="array" ref="M270">IF($I$2="Открытый тариф",
INDEX(GRID!$B$4:$BI$14,MATCH(M$7,GRID!$A$4:$A$14,0),MATCH(1,($U$2=GRID!$B$1:$BI$1)*(КАЛЕНДАРЬ!$AG23=GRID!$B$3:$BI$3), 0)),
ROUNDUP(INDEX(GRID!$B$4:$BI$14,MATCH(M$7,GRID!$A$4:$A$14,0),MATCH(1,($U$2=GRID!$B$1:$BI$1)*(КАЛЕНДАРЬ!$AG23=GRID!$B$3:$BI$3),0))*(1-GRID!$B$69),0))</f>
        <v>23200</v>
      </c>
      <c r="N270" s="48">
        <f t="array" ref="N270">IF($I$2="Открытый тариф",
INDEX(GRID!$B$17:$BI$27,MATCH(M$7,GRID!$A$17:$A$27,0),MATCH(1,($U$2=GRID!$B$1:$BI$1)*(КАЛЕНДАРЬ!$AG23=GRID!$B$3:$BI$3), 0)),
ROUNDUP(INDEX(GRID!$B$17:$BI$27,MATCH(M$7,GRID!$A$17:$A$27,0),MATCH(1,($U$2=GRID!$B$1:$BI$1)*(КАЛЕНДАРЬ!$AG23=GRID!$B$3:$BI$3), 0))*(1-GRID!$B$69),0))</f>
        <v>25700</v>
      </c>
      <c r="O270" s="49">
        <f t="array" ref="O270">IF($I$2="Открытый тариф",
INDEX(GRID!$B$4:$BI$14,MATCH(O$7,GRID!$A$4:$A$14,0),MATCH(1,($U$2=GRID!$B$1:$BI$1)*(КАЛЕНДАРЬ!$AG23=GRID!$B$3:$BI$3), 0)),
ROUNDUP(INDEX(GRID!$B$4:$BI$14,MATCH(O$7,GRID!$A$4:$A$14,0),MATCH(1,($U$2=GRID!$B$1:$BI$1)*(КАЛЕНДАРЬ!$AG23=GRID!$B$3:$BI$3),0))*(1-GRID!$B$69),0))</f>
        <v>30600</v>
      </c>
      <c r="P270" s="49">
        <f t="array" ref="P270">IF($I$2="Открытый тариф",
INDEX(GRID!$B$17:$BI$27,MATCH(O$7,GRID!$A$17:$A$27,0),MATCH(1,($U$2=GRID!$B$1:$BI$1)*(КАЛЕНДАРЬ!$AG23=GRID!$B$3:$BI$3), 0)),
ROUNDUP(INDEX(GRID!$B$17:$BI$27,MATCH(O$7,GRID!$A$17:$A$27,0),MATCH(1,($U$2=GRID!$B$1:$BI$1)*(КАЛЕНДАРЬ!$AG23=GRID!$B$3:$BI$3), 0))*(1-GRID!$B$69),0))</f>
        <v>33100</v>
      </c>
      <c r="Q270" s="49" t="e">
        <f t="array" ref="Q270">IF($I$2="Открытый тариф",
INDEX(GRID!$B$4:$BI$14,MATCH(Q$7,GRID!$A$4:$A$14,0),MATCH(1,($U$2=GRID!$B$1:$BI$1)*(КАЛЕНДАРЬ!$AG23=GRID!$B$3:$BI$3), 0)),
ROUNDUP(INDEX(GRID!$B$4:$BI$14,MATCH(Q$7,GRID!$A$4:$A$14,0),MATCH(1,($U$2=GRID!$B$1:$BI$1)*(КАЛЕНДАРЬ!$AG23=GRID!$B$3:$BI$3),0))*(1-GRID!$B$69),0))</f>
        <v>#N/A</v>
      </c>
      <c r="R270" s="49" t="e">
        <f t="array" ref="R270">IF($I$2="Открытый тариф",
INDEX(GRID!$B$17:$BI$27,MATCH(Q$7,GRID!$A$17:$A$27,0),MATCH(1,($U$2=GRID!$B$1:$BI$1)*(КАЛЕНДАРЬ!$AG23=GRID!$B$3:$BI$3), 0)),
ROUNDUP(INDEX(GRID!$B$17:$BI$27,MATCH(Q$7,GRID!$A$17:$A$27,0),MATCH(1,($U$2=GRID!$B$1:$BI$1)*(КАЛЕНДАРЬ!$AG23=GRID!$B$3:$BI$3), 0))*(1-GRID!$B$69),0))</f>
        <v>#N/A</v>
      </c>
      <c r="S270" s="49" t="e">
        <f t="array" ref="S270">IF($I$2="Открытый тариф",
INDEX(GRID!$B$4:$BI$14,MATCH(S$7,GRID!$A$4:$A$14,0),MATCH(1,($U$2=GRID!$B$1:$BI$1)*(КАЛЕНДАРЬ!$AG23=GRID!$B$3:$BI$3), 0)),
ROUNDUP(INDEX(GRID!$B$4:$BI$14,MATCH(S$7,GRID!$A$4:$A$14,0),MATCH(1,($U$2=GRID!$B$1:$BI$1)*(КАЛЕНДАРЬ!$AG23=GRID!$B$3:$BI$3),0))*(1-GRID!$B$69),0))</f>
        <v>#N/A</v>
      </c>
      <c r="T270" s="49" t="e">
        <f t="array" ref="T270">IF($I$2="Открытый тариф",
INDEX(GRID!$B$17:$BI$27,MATCH(S$7,GRID!$A$17:$A$27,0),MATCH(1,($U$2=GRID!$B$1:$BI$1)*(КАЛЕНДАРЬ!$AG23=GRID!$B$3:$BI$3), 0)),
ROUNDUP(INDEX(GRID!$B$17:$BI$27,MATCH(S$7,GRID!$A$17:$A$27,0),MATCH(1,($U$2=GRID!$B$1:$BI$1)*(КАЛЕНДАРЬ!$AG23=GRID!$B$3:$BI$3), 0))*(1-GRID!$B$69),0))</f>
        <v>#N/A</v>
      </c>
      <c r="U270" s="49">
        <f t="array" ref="U270">IF($I$2="Открытый тариф",
INDEX(GRID!$B$4:$BI$14,MATCH(U$7,GRID!$A$4:$A$14,0),MATCH(1,($U$2=GRID!$B$1:$BI$1)*(КАЛЕНДАРЬ!$AG23=GRID!$B$3:$BI$3), 0)),
ROUNDUP(INDEX(GRID!$B$4:$BI$14,MATCH(U$7,GRID!$A$4:$A$14,0),MATCH(1,($U$2=GRID!$B$1:$BI$1)*(КАЛЕНДАРЬ!$AG23=GRID!$B$3:$BI$3),0))*(1-GRID!$B$69),0))</f>
        <v>47000</v>
      </c>
      <c r="V270" s="49">
        <f t="array" ref="V270">IF($I$2="Открытый тариф",
INDEX(GRID!$B$17:$BI$27,MATCH(U$7,GRID!$A$17:$A$27,0),MATCH(1,($U$2=GRID!$B$1:$BI$1)*(КАЛЕНДАРЬ!$AG23=GRID!$B$3:$BI$3), 0)),
ROUNDUP(INDEX(GRID!$B$17:$BI$27,MATCH(U$7,GRID!$A$17:$A$27,0),MATCH(1,($U$2=GRID!$B$1:$BI$1)*(КАЛЕНДАРЬ!$AG23=GRID!$B$3:$BI$3), 0))*(1-GRID!$B$69),0))</f>
        <v>49500</v>
      </c>
      <c r="W270" s="49">
        <f t="array" ref="W270">IF($I$2="Открытый тариф",
INDEX(GRID!$B$4:$BI$14,MATCH(W$7,GRID!$A$4:$A$14,0),MATCH(1,($U$2=GRID!$B$1:$BI$1)*(КАЛЕНДАРЬ!$AG23=GRID!$B$3:$BI$3), 0)),
ROUNDUP(INDEX(GRID!$B$4:$BI$14,MATCH(W$7,GRID!$A$4:$A$14,0),MATCH(1,($U$2=GRID!$B$1:$BI$1)*(КАЛЕНДАРЬ!$AG23=GRID!$B$3:$BI$3),0))*(1-GRID!$B$69),0))</f>
        <v>198000</v>
      </c>
      <c r="X270" s="49">
        <f t="array" ref="X270">IF($I$2="Открытый тариф",
INDEX(GRID!$B$17:$BI$27,MATCH(W$7,GRID!$A$17:$A$27,0),MATCH(1,($U$2=GRID!$B$1:$BI$1)*(КАЛЕНДАРЬ!$AG23=GRID!$B$3:$BI$3), 0)),
ROUNDUP(INDEX(GRID!$B$17:$BI$27,MATCH(W$7,GRID!$A$17:$A$27,0),MATCH(1,($U$2=GRID!$B$1:$BI$1)*(КАЛЕНДАРЬ!$AG23=GRID!$B$3:$BI$3), 0))*(1-GRID!$B$69),0))</f>
        <v>200500</v>
      </c>
    </row>
    <row r="271" spans="1:24" ht="12.75" hidden="1" customHeight="1" x14ac:dyDescent="0.2">
      <c r="A271" s="117" t="s">
        <v>47</v>
      </c>
      <c r="B271" s="117">
        <v>21</v>
      </c>
      <c r="C271" s="47" cm="1">
        <f t="array" ref="C271">IF($I$2="Открытый тариф",
INDEX(GRID!$B$4:$BI$14,MATCH(C$7,GRID!$A$4:$A$14,0),MATCH(1,($U$2=GRID!$B$1:$BI$1)*(КАЛЕНДАРЬ!$AG24=GRID!$B$3:$BI$3), 0)),
ROUNDUP(INDEX(GRID!$B$4:$BI$14,MATCH(C$7,GRID!$A$4:$A$14,0),MATCH(1,($U$2=GRID!$B$1:$BI$1)*(КАЛЕНДАРЬ!$AG24=GRID!$B$3:$BI$3),0))*(1-GRID!$B$69),0))</f>
        <v>17000</v>
      </c>
      <c r="D271" s="48">
        <f t="array" ref="D271">IF($I$2="Открытый тариф",
INDEX(GRID!$B$17:$BI$27,MATCH(C$7,GRID!$A$17:$A$27,0),MATCH(1,($U$2=GRID!$B$1:$BI$1)*(КАЛЕНДАРЬ!$AG24=GRID!$B$3:$BI$3), 0)),
ROUNDUP(INDEX(GRID!$B$17:$BI$27,MATCH(C$7,GRID!$A$17:$A$27,0),MATCH(1,($U$2=GRID!$B$1:$BI$1)*(КАЛЕНДАРЬ!$AG24=GRID!$B$3:$BI$3), 0))*(1-GRID!$B$69),0))</f>
        <v>19500</v>
      </c>
      <c r="E271" s="47">
        <f t="array" ref="E271">IF($I$2="Открытый тариф",
INDEX(GRID!$B$4:$BI$14,MATCH(E$7,GRID!$A$4:$A$14,0),MATCH(1,($U$2=GRID!$B$1:$BI$1)*(КАЛЕНДАРЬ!$AG24=GRID!$B$3:$BI$3), 0)),
ROUNDUP(INDEX(GRID!$B$4:$BI$14,MATCH(E$7,GRID!$A$4:$A$14,0),MATCH(1,($U$2=GRID!$B$1:$BI$1)*(КАЛЕНДАРЬ!$AG24=GRID!$B$3:$BI$3),0))*(1-GRID!$B$69),0))</f>
        <v>18600</v>
      </c>
      <c r="F271" s="48">
        <f t="array" ref="F271">IF($I$2="Открытый тариф",
INDEX(GRID!$B$17:$BI$27,MATCH(E$7,GRID!$A$17:$A$27,0),MATCH(1,($U$2=GRID!$B$1:$BI$1)*(КАЛЕНДАРЬ!$AG24=GRID!$B$3:$BI$3), 0)),
ROUNDUP(INDEX(GRID!$B$17:$BI$27,MATCH(E$7,GRID!$A$17:$A$27,0),MATCH(1,($U$2=GRID!$B$1:$BI$1)*(КАЛЕНДАРЬ!$AG24=GRID!$B$3:$BI$3), 0))*(1-GRID!$B$69),0))</f>
        <v>21100</v>
      </c>
      <c r="G271" s="47" t="e">
        <f t="array" ref="G271">IF($I$2="Открытый тариф",
INDEX(GRID!$B$4:$BI$14,MATCH(G$7,GRID!$A$4:$A$14,0),MATCH(1,($U$2=GRID!$B$1:$BI$1)*(КАЛЕНДАРЬ!$AG24=GRID!$B$3:$BI$3), 0)),
ROUNDUP(INDEX(GRID!$B$4:$BI$14,MATCH(G$7,GRID!$A$4:$A$14,0),MATCH(1,($U$2=GRID!$B$1:$BI$1)*(КАЛЕНДАРЬ!$AG24=GRID!$B$3:$BI$3),0))*(1-GRID!$B$69),0))</f>
        <v>#N/A</v>
      </c>
      <c r="H271" s="48" t="e">
        <f t="array" ref="H271">IF($I$2="Открытый тариф",
INDEX(GRID!$B$17:$BI$27,MATCH(G$7,GRID!$A$17:$A$27,0),MATCH(1,($U$2=GRID!$B$1:$BI$1)*(КАЛЕНДАРЬ!$AG24=GRID!$B$3:$BI$3), 0)),
ROUNDUP(INDEX(GRID!$B$17:$BI$27,MATCH(G$7,GRID!$A$17:$A$27,0),MATCH(1,($U$2=GRID!$B$1:$BI$1)*(КАЛЕНДАРЬ!$AG24=GRID!$B$3:$BI$3), 0))*(1-GRID!$B$69),0))</f>
        <v>#N/A</v>
      </c>
      <c r="I271" s="47" t="e">
        <f t="array" ref="I271">IF($I$2="Открытый тариф",
INDEX(GRID!$B$4:$BI$14,MATCH(I$7,GRID!$A$4:$A$14,0),MATCH(1,($U$2=GRID!$B$1:$BI$1)*(КАЛЕНДАРЬ!$AG24=GRID!$B$3:$BI$3), 0)),
ROUNDUP(INDEX(GRID!$B$4:$BI$14,MATCH(I$7,GRID!$A$4:$A$14,0),MATCH(1,($U$2=GRID!$B$1:$BI$1)*(КАЛЕНДАРЬ!$AG24=GRID!$B$3:$BI$3),0))*(1-GRID!$B$69),0))</f>
        <v>#N/A</v>
      </c>
      <c r="J271" s="48" t="e">
        <f t="array" ref="J271">IF($I$2="Открытый тариф",
INDEX(GRID!$B$17:$BI$27,MATCH(I$7,GRID!$A$17:$A$27,0),MATCH(1,($U$2=GRID!$B$1:$BI$1)*(КАЛЕНДАРЬ!$AG24=GRID!$B$3:$BI$3), 0)),
ROUNDUP(INDEX(GRID!$B$17:$BI$27,MATCH(I$7,GRID!$A$17:$A$27,0),MATCH(1,($U$2=GRID!$B$1:$BI$1)*(КАЛЕНДАРЬ!$AG24=GRID!$B$3:$BI$3), 0))*(1-GRID!$B$69),0))</f>
        <v>#N/A</v>
      </c>
      <c r="K271" s="47">
        <f t="array" ref="K271">IF($I$2="Открытый тариф",
INDEX(GRID!$B$4:$BI$14,MATCH(K$7,GRID!$A$4:$A$14,0),MATCH(1,($U$2=GRID!$B$1:$BI$1)*(КАЛЕНДАРЬ!$AG24=GRID!$B$3:$BI$3), 0)),
ROUNDUP(INDEX(GRID!$B$4:$BI$14,MATCH(K$7,GRID!$A$4:$A$14,0),MATCH(1,($U$2=GRID!$B$1:$BI$1)*(КАЛЕНДАРЬ!$AG24=GRID!$B$3:$BI$3),0))*(1-GRID!$B$69),0))</f>
        <v>24100</v>
      </c>
      <c r="L271" s="48">
        <f t="array" ref="L271">IF($I$2="Открытый тариф",
INDEX(GRID!$B$17:$BI$27,MATCH(K$7,GRID!$A$17:$A$27,0),MATCH(1,($U$2=GRID!$B$1:$BI$1)*(КАЛЕНДАРЬ!$AG24=GRID!$B$3:$BI$3), 0)),
ROUNDUP(INDEX(GRID!$B$17:$BI$27,MATCH(K$7,GRID!$A$17:$A$27,0),MATCH(1,($U$2=GRID!$B$1:$BI$1)*(КАЛЕНДАРЬ!$AG24=GRID!$B$3:$BI$3), 0))*(1-GRID!$B$69),0))</f>
        <v>26600</v>
      </c>
      <c r="M271" s="47">
        <f t="array" ref="M271">IF($I$2="Открытый тариф",
INDEX(GRID!$B$4:$BI$14,MATCH(M$7,GRID!$A$4:$A$14,0),MATCH(1,($U$2=GRID!$B$1:$BI$1)*(КАЛЕНДАРЬ!$AG24=GRID!$B$3:$BI$3), 0)),
ROUNDUP(INDEX(GRID!$B$4:$BI$14,MATCH(M$7,GRID!$A$4:$A$14,0),MATCH(1,($U$2=GRID!$B$1:$BI$1)*(КАЛЕНДАРЬ!$AG24=GRID!$B$3:$BI$3),0))*(1-GRID!$B$69),0))</f>
        <v>26300</v>
      </c>
      <c r="N271" s="48">
        <f t="array" ref="N271">IF($I$2="Открытый тариф",
INDEX(GRID!$B$17:$BI$27,MATCH(M$7,GRID!$A$17:$A$27,0),MATCH(1,($U$2=GRID!$B$1:$BI$1)*(КАЛЕНДАРЬ!$AG24=GRID!$B$3:$BI$3), 0)),
ROUNDUP(INDEX(GRID!$B$17:$BI$27,MATCH(M$7,GRID!$A$17:$A$27,0),MATCH(1,($U$2=GRID!$B$1:$BI$1)*(КАЛЕНДАРЬ!$AG24=GRID!$B$3:$BI$3), 0))*(1-GRID!$B$69),0))</f>
        <v>28800</v>
      </c>
      <c r="O271" s="49">
        <f t="array" ref="O271">IF($I$2="Открытый тариф",
INDEX(GRID!$B$4:$BI$14,MATCH(O$7,GRID!$A$4:$A$14,0),MATCH(1,($U$2=GRID!$B$1:$BI$1)*(КАЛЕНДАРЬ!$AG24=GRID!$B$3:$BI$3), 0)),
ROUNDUP(INDEX(GRID!$B$4:$BI$14,MATCH(O$7,GRID!$A$4:$A$14,0),MATCH(1,($U$2=GRID!$B$1:$BI$1)*(КАЛЕНДАРЬ!$AG24=GRID!$B$3:$BI$3),0))*(1-GRID!$B$69),0))</f>
        <v>33500</v>
      </c>
      <c r="P271" s="49">
        <f t="array" ref="P271">IF($I$2="Открытый тариф",
INDEX(GRID!$B$17:$BI$27,MATCH(O$7,GRID!$A$17:$A$27,0),MATCH(1,($U$2=GRID!$B$1:$BI$1)*(КАЛЕНДАРЬ!$AG24=GRID!$B$3:$BI$3), 0)),
ROUNDUP(INDEX(GRID!$B$17:$BI$27,MATCH(O$7,GRID!$A$17:$A$27,0),MATCH(1,($U$2=GRID!$B$1:$BI$1)*(КАЛЕНДАРЬ!$AG24=GRID!$B$3:$BI$3), 0))*(1-GRID!$B$69),0))</f>
        <v>36000</v>
      </c>
      <c r="Q271" s="49" t="e">
        <f t="array" ref="Q271">IF($I$2="Открытый тариф",
INDEX(GRID!$B$4:$BI$14,MATCH(Q$7,GRID!$A$4:$A$14,0),MATCH(1,($U$2=GRID!$B$1:$BI$1)*(КАЛЕНДАРЬ!$AG24=GRID!$B$3:$BI$3), 0)),
ROUNDUP(INDEX(GRID!$B$4:$BI$14,MATCH(Q$7,GRID!$A$4:$A$14,0),MATCH(1,($U$2=GRID!$B$1:$BI$1)*(КАЛЕНДАРЬ!$AG24=GRID!$B$3:$BI$3),0))*(1-GRID!$B$69),0))</f>
        <v>#N/A</v>
      </c>
      <c r="R271" s="49" t="e">
        <f t="array" ref="R271">IF($I$2="Открытый тариф",
INDEX(GRID!$B$17:$BI$27,MATCH(Q$7,GRID!$A$17:$A$27,0),MATCH(1,($U$2=GRID!$B$1:$BI$1)*(КАЛЕНДАРЬ!$AG24=GRID!$B$3:$BI$3), 0)),
ROUNDUP(INDEX(GRID!$B$17:$BI$27,MATCH(Q$7,GRID!$A$17:$A$27,0),MATCH(1,($U$2=GRID!$B$1:$BI$1)*(КАЛЕНДАРЬ!$AG24=GRID!$B$3:$BI$3), 0))*(1-GRID!$B$69),0))</f>
        <v>#N/A</v>
      </c>
      <c r="S271" s="49" t="e">
        <f t="array" ref="S271">IF($I$2="Открытый тариф",
INDEX(GRID!$B$4:$BI$14,MATCH(S$7,GRID!$A$4:$A$14,0),MATCH(1,($U$2=GRID!$B$1:$BI$1)*(КАЛЕНДАРЬ!$AG24=GRID!$B$3:$BI$3), 0)),
ROUNDUP(INDEX(GRID!$B$4:$BI$14,MATCH(S$7,GRID!$A$4:$A$14,0),MATCH(1,($U$2=GRID!$B$1:$BI$1)*(КАЛЕНДАРЬ!$AG24=GRID!$B$3:$BI$3),0))*(1-GRID!$B$69),0))</f>
        <v>#N/A</v>
      </c>
      <c r="T271" s="49" t="e">
        <f t="array" ref="T271">IF($I$2="Открытый тариф",
INDEX(GRID!$B$17:$BI$27,MATCH(S$7,GRID!$A$17:$A$27,0),MATCH(1,($U$2=GRID!$B$1:$BI$1)*(КАЛЕНДАРЬ!$AG24=GRID!$B$3:$BI$3), 0)),
ROUNDUP(INDEX(GRID!$B$17:$BI$27,MATCH(S$7,GRID!$A$17:$A$27,0),MATCH(1,($U$2=GRID!$B$1:$BI$1)*(КАЛЕНДАРЬ!$AG24=GRID!$B$3:$BI$3), 0))*(1-GRID!$B$69),0))</f>
        <v>#N/A</v>
      </c>
      <c r="U271" s="49">
        <f t="array" ref="U271">IF($I$2="Открытый тариф",
INDEX(GRID!$B$4:$BI$14,MATCH(U$7,GRID!$A$4:$A$14,0),MATCH(1,($U$2=GRID!$B$1:$BI$1)*(КАЛЕНДАРЬ!$AG24=GRID!$B$3:$BI$3), 0)),
ROUNDUP(INDEX(GRID!$B$4:$BI$14,MATCH(U$7,GRID!$A$4:$A$14,0),MATCH(1,($U$2=GRID!$B$1:$BI$1)*(КАЛЕНДАРЬ!$AG24=GRID!$B$3:$BI$3),0))*(1-GRID!$B$69),0))</f>
        <v>51000</v>
      </c>
      <c r="V271" s="49">
        <f t="array" ref="V271">IF($I$2="Открытый тариф",
INDEX(GRID!$B$17:$BI$27,MATCH(U$7,GRID!$A$17:$A$27,0),MATCH(1,($U$2=GRID!$B$1:$BI$1)*(КАЛЕНДАРЬ!$AG24=GRID!$B$3:$BI$3), 0)),
ROUNDUP(INDEX(GRID!$B$17:$BI$27,MATCH(U$7,GRID!$A$17:$A$27,0),MATCH(1,($U$2=GRID!$B$1:$BI$1)*(КАЛЕНДАРЬ!$AG24=GRID!$B$3:$BI$3), 0))*(1-GRID!$B$69),0))</f>
        <v>53500</v>
      </c>
      <c r="W271" s="49">
        <f t="array" ref="W271">IF($I$2="Открытый тариф",
INDEX(GRID!$B$4:$BI$14,MATCH(W$7,GRID!$A$4:$A$14,0),MATCH(1,($U$2=GRID!$B$1:$BI$1)*(КАЛЕНДАРЬ!$AG24=GRID!$B$3:$BI$3), 0)),
ROUNDUP(INDEX(GRID!$B$4:$BI$14,MATCH(W$7,GRID!$A$4:$A$14,0),MATCH(1,($U$2=GRID!$B$1:$BI$1)*(КАЛЕНДАРЬ!$AG24=GRID!$B$3:$BI$3),0))*(1-GRID!$B$69),0))</f>
        <v>210000</v>
      </c>
      <c r="X271" s="49">
        <f t="array" ref="X271">IF($I$2="Открытый тариф",
INDEX(GRID!$B$17:$BI$27,MATCH(W$7,GRID!$A$17:$A$27,0),MATCH(1,($U$2=GRID!$B$1:$BI$1)*(КАЛЕНДАРЬ!$AG24=GRID!$B$3:$BI$3), 0)),
ROUNDUP(INDEX(GRID!$B$17:$BI$27,MATCH(W$7,GRID!$A$17:$A$27,0),MATCH(1,($U$2=GRID!$B$1:$BI$1)*(КАЛЕНДАРЬ!$AG24=GRID!$B$3:$BI$3), 0))*(1-GRID!$B$69),0))</f>
        <v>212500</v>
      </c>
    </row>
    <row r="272" spans="1:24" ht="12.75" hidden="1" customHeight="1" x14ac:dyDescent="0.2">
      <c r="A272" s="117" t="s">
        <v>48</v>
      </c>
      <c r="B272" s="117">
        <v>22</v>
      </c>
      <c r="C272" s="47" cm="1">
        <f t="array" ref="C272">IF($I$2="Открытый тариф",
INDEX(GRID!$B$4:$BI$14,MATCH(C$7,GRID!$A$4:$A$14,0),MATCH(1,($U$2=GRID!$B$1:$BI$1)*(КАЛЕНДАРЬ!$AG25=GRID!$B$3:$BI$3), 0)),
ROUNDUP(INDEX(GRID!$B$4:$BI$14,MATCH(C$7,GRID!$A$4:$A$14,0),MATCH(1,($U$2=GRID!$B$1:$BI$1)*(КАЛЕНДАРЬ!$AG25=GRID!$B$3:$BI$3),0))*(1-GRID!$B$69),0))</f>
        <v>17000</v>
      </c>
      <c r="D272" s="48">
        <f t="array" ref="D272">IF($I$2="Открытый тариф",
INDEX(GRID!$B$17:$BI$27,MATCH(C$7,GRID!$A$17:$A$27,0),MATCH(1,($U$2=GRID!$B$1:$BI$1)*(КАЛЕНДАРЬ!$AG25=GRID!$B$3:$BI$3), 0)),
ROUNDUP(INDEX(GRID!$B$17:$BI$27,MATCH(C$7,GRID!$A$17:$A$27,0),MATCH(1,($U$2=GRID!$B$1:$BI$1)*(КАЛЕНДАРЬ!$AG25=GRID!$B$3:$BI$3), 0))*(1-GRID!$B$69),0))</f>
        <v>19500</v>
      </c>
      <c r="E272" s="47">
        <f t="array" ref="E272">IF($I$2="Открытый тариф",
INDEX(GRID!$B$4:$BI$14,MATCH(E$7,GRID!$A$4:$A$14,0),MATCH(1,($U$2=GRID!$B$1:$BI$1)*(КАЛЕНДАРЬ!$AG25=GRID!$B$3:$BI$3), 0)),
ROUNDUP(INDEX(GRID!$B$4:$BI$14,MATCH(E$7,GRID!$A$4:$A$14,0),MATCH(1,($U$2=GRID!$B$1:$BI$1)*(КАЛЕНДАРЬ!$AG25=GRID!$B$3:$BI$3),0))*(1-GRID!$B$69),0))</f>
        <v>18600</v>
      </c>
      <c r="F272" s="48">
        <f t="array" ref="F272">IF($I$2="Открытый тариф",
INDEX(GRID!$B$17:$BI$27,MATCH(E$7,GRID!$A$17:$A$27,0),MATCH(1,($U$2=GRID!$B$1:$BI$1)*(КАЛЕНДАРЬ!$AG25=GRID!$B$3:$BI$3), 0)),
ROUNDUP(INDEX(GRID!$B$17:$BI$27,MATCH(E$7,GRID!$A$17:$A$27,0),MATCH(1,($U$2=GRID!$B$1:$BI$1)*(КАЛЕНДАРЬ!$AG25=GRID!$B$3:$BI$3), 0))*(1-GRID!$B$69),0))</f>
        <v>21100</v>
      </c>
      <c r="G272" s="47" t="e">
        <f t="array" ref="G272">IF($I$2="Открытый тариф",
INDEX(GRID!$B$4:$BI$14,MATCH(G$7,GRID!$A$4:$A$14,0),MATCH(1,($U$2=GRID!$B$1:$BI$1)*(КАЛЕНДАРЬ!$AG25=GRID!$B$3:$BI$3), 0)),
ROUNDUP(INDEX(GRID!$B$4:$BI$14,MATCH(G$7,GRID!$A$4:$A$14,0),MATCH(1,($U$2=GRID!$B$1:$BI$1)*(КАЛЕНДАРЬ!$AG25=GRID!$B$3:$BI$3),0))*(1-GRID!$B$69),0))</f>
        <v>#N/A</v>
      </c>
      <c r="H272" s="48" t="e">
        <f t="array" ref="H272">IF($I$2="Открытый тариф",
INDEX(GRID!$B$17:$BI$27,MATCH(G$7,GRID!$A$17:$A$27,0),MATCH(1,($U$2=GRID!$B$1:$BI$1)*(КАЛЕНДАРЬ!$AG25=GRID!$B$3:$BI$3), 0)),
ROUNDUP(INDEX(GRID!$B$17:$BI$27,MATCH(G$7,GRID!$A$17:$A$27,0),MATCH(1,($U$2=GRID!$B$1:$BI$1)*(КАЛЕНДАРЬ!$AG25=GRID!$B$3:$BI$3), 0))*(1-GRID!$B$69),0))</f>
        <v>#N/A</v>
      </c>
      <c r="I272" s="47" t="e">
        <f t="array" ref="I272">IF($I$2="Открытый тариф",
INDEX(GRID!$B$4:$BI$14,MATCH(I$7,GRID!$A$4:$A$14,0),MATCH(1,($U$2=GRID!$B$1:$BI$1)*(КАЛЕНДАРЬ!$AG25=GRID!$B$3:$BI$3), 0)),
ROUNDUP(INDEX(GRID!$B$4:$BI$14,MATCH(I$7,GRID!$A$4:$A$14,0),MATCH(1,($U$2=GRID!$B$1:$BI$1)*(КАЛЕНДАРЬ!$AG25=GRID!$B$3:$BI$3),0))*(1-GRID!$B$69),0))</f>
        <v>#N/A</v>
      </c>
      <c r="J272" s="48" t="e">
        <f t="array" ref="J272">IF($I$2="Открытый тариф",
INDEX(GRID!$B$17:$BI$27,MATCH(I$7,GRID!$A$17:$A$27,0),MATCH(1,($U$2=GRID!$B$1:$BI$1)*(КАЛЕНДАРЬ!$AG25=GRID!$B$3:$BI$3), 0)),
ROUNDUP(INDEX(GRID!$B$17:$BI$27,MATCH(I$7,GRID!$A$17:$A$27,0),MATCH(1,($U$2=GRID!$B$1:$BI$1)*(КАЛЕНДАРЬ!$AG25=GRID!$B$3:$BI$3), 0))*(1-GRID!$B$69),0))</f>
        <v>#N/A</v>
      </c>
      <c r="K272" s="47">
        <f t="array" ref="K272">IF($I$2="Открытый тариф",
INDEX(GRID!$B$4:$BI$14,MATCH(K$7,GRID!$A$4:$A$14,0),MATCH(1,($U$2=GRID!$B$1:$BI$1)*(КАЛЕНДАРЬ!$AG25=GRID!$B$3:$BI$3), 0)),
ROUNDUP(INDEX(GRID!$B$4:$BI$14,MATCH(K$7,GRID!$A$4:$A$14,0),MATCH(1,($U$2=GRID!$B$1:$BI$1)*(КАЛЕНДАРЬ!$AG25=GRID!$B$3:$BI$3),0))*(1-GRID!$B$69),0))</f>
        <v>24100</v>
      </c>
      <c r="L272" s="48">
        <f t="array" ref="L272">IF($I$2="Открытый тариф",
INDEX(GRID!$B$17:$BI$27,MATCH(K$7,GRID!$A$17:$A$27,0),MATCH(1,($U$2=GRID!$B$1:$BI$1)*(КАЛЕНДАРЬ!$AG25=GRID!$B$3:$BI$3), 0)),
ROUNDUP(INDEX(GRID!$B$17:$BI$27,MATCH(K$7,GRID!$A$17:$A$27,0),MATCH(1,($U$2=GRID!$B$1:$BI$1)*(КАЛЕНДАРЬ!$AG25=GRID!$B$3:$BI$3), 0))*(1-GRID!$B$69),0))</f>
        <v>26600</v>
      </c>
      <c r="M272" s="47">
        <f t="array" ref="M272">IF($I$2="Открытый тариф",
INDEX(GRID!$B$4:$BI$14,MATCH(M$7,GRID!$A$4:$A$14,0),MATCH(1,($U$2=GRID!$B$1:$BI$1)*(КАЛЕНДАРЬ!$AG25=GRID!$B$3:$BI$3), 0)),
ROUNDUP(INDEX(GRID!$B$4:$BI$14,MATCH(M$7,GRID!$A$4:$A$14,0),MATCH(1,($U$2=GRID!$B$1:$BI$1)*(КАЛЕНДАРЬ!$AG25=GRID!$B$3:$BI$3),0))*(1-GRID!$B$69),0))</f>
        <v>26300</v>
      </c>
      <c r="N272" s="48">
        <f t="array" ref="N272">IF($I$2="Открытый тариф",
INDEX(GRID!$B$17:$BI$27,MATCH(M$7,GRID!$A$17:$A$27,0),MATCH(1,($U$2=GRID!$B$1:$BI$1)*(КАЛЕНДАРЬ!$AG25=GRID!$B$3:$BI$3), 0)),
ROUNDUP(INDEX(GRID!$B$17:$BI$27,MATCH(M$7,GRID!$A$17:$A$27,0),MATCH(1,($U$2=GRID!$B$1:$BI$1)*(КАЛЕНДАРЬ!$AG25=GRID!$B$3:$BI$3), 0))*(1-GRID!$B$69),0))</f>
        <v>28800</v>
      </c>
      <c r="O272" s="49">
        <f t="array" ref="O272">IF($I$2="Открытый тариф",
INDEX(GRID!$B$4:$BI$14,MATCH(O$7,GRID!$A$4:$A$14,0),MATCH(1,($U$2=GRID!$B$1:$BI$1)*(КАЛЕНДАРЬ!$AG25=GRID!$B$3:$BI$3), 0)),
ROUNDUP(INDEX(GRID!$B$4:$BI$14,MATCH(O$7,GRID!$A$4:$A$14,0),MATCH(1,($U$2=GRID!$B$1:$BI$1)*(КАЛЕНДАРЬ!$AG25=GRID!$B$3:$BI$3),0))*(1-GRID!$B$69),0))</f>
        <v>33500</v>
      </c>
      <c r="P272" s="49">
        <f t="array" ref="P272">IF($I$2="Открытый тариф",
INDEX(GRID!$B$17:$BI$27,MATCH(O$7,GRID!$A$17:$A$27,0),MATCH(1,($U$2=GRID!$B$1:$BI$1)*(КАЛЕНДАРЬ!$AG25=GRID!$B$3:$BI$3), 0)),
ROUNDUP(INDEX(GRID!$B$17:$BI$27,MATCH(O$7,GRID!$A$17:$A$27,0),MATCH(1,($U$2=GRID!$B$1:$BI$1)*(КАЛЕНДАРЬ!$AG25=GRID!$B$3:$BI$3), 0))*(1-GRID!$B$69),0))</f>
        <v>36000</v>
      </c>
      <c r="Q272" s="49" t="e">
        <f t="array" ref="Q272">IF($I$2="Открытый тариф",
INDEX(GRID!$B$4:$BI$14,MATCH(Q$7,GRID!$A$4:$A$14,0),MATCH(1,($U$2=GRID!$B$1:$BI$1)*(КАЛЕНДАРЬ!$AG25=GRID!$B$3:$BI$3), 0)),
ROUNDUP(INDEX(GRID!$B$4:$BI$14,MATCH(Q$7,GRID!$A$4:$A$14,0),MATCH(1,($U$2=GRID!$B$1:$BI$1)*(КАЛЕНДАРЬ!$AG25=GRID!$B$3:$BI$3),0))*(1-GRID!$B$69),0))</f>
        <v>#N/A</v>
      </c>
      <c r="R272" s="49" t="e">
        <f t="array" ref="R272">IF($I$2="Открытый тариф",
INDEX(GRID!$B$17:$BI$27,MATCH(Q$7,GRID!$A$17:$A$27,0),MATCH(1,($U$2=GRID!$B$1:$BI$1)*(КАЛЕНДАРЬ!$AG25=GRID!$B$3:$BI$3), 0)),
ROUNDUP(INDEX(GRID!$B$17:$BI$27,MATCH(Q$7,GRID!$A$17:$A$27,0),MATCH(1,($U$2=GRID!$B$1:$BI$1)*(КАЛЕНДАРЬ!$AG25=GRID!$B$3:$BI$3), 0))*(1-GRID!$B$69),0))</f>
        <v>#N/A</v>
      </c>
      <c r="S272" s="49" t="e">
        <f t="array" ref="S272">IF($I$2="Открытый тариф",
INDEX(GRID!$B$4:$BI$14,MATCH(S$7,GRID!$A$4:$A$14,0),MATCH(1,($U$2=GRID!$B$1:$BI$1)*(КАЛЕНДАРЬ!$AG25=GRID!$B$3:$BI$3), 0)),
ROUNDUP(INDEX(GRID!$B$4:$BI$14,MATCH(S$7,GRID!$A$4:$A$14,0),MATCH(1,($U$2=GRID!$B$1:$BI$1)*(КАЛЕНДАРЬ!$AG25=GRID!$B$3:$BI$3),0))*(1-GRID!$B$69),0))</f>
        <v>#N/A</v>
      </c>
      <c r="T272" s="49" t="e">
        <f t="array" ref="T272">IF($I$2="Открытый тариф",
INDEX(GRID!$B$17:$BI$27,MATCH(S$7,GRID!$A$17:$A$27,0),MATCH(1,($U$2=GRID!$B$1:$BI$1)*(КАЛЕНДАРЬ!$AG25=GRID!$B$3:$BI$3), 0)),
ROUNDUP(INDEX(GRID!$B$17:$BI$27,MATCH(S$7,GRID!$A$17:$A$27,0),MATCH(1,($U$2=GRID!$B$1:$BI$1)*(КАЛЕНДАРЬ!$AG25=GRID!$B$3:$BI$3), 0))*(1-GRID!$B$69),0))</f>
        <v>#N/A</v>
      </c>
      <c r="U272" s="49">
        <f t="array" ref="U272">IF($I$2="Открытый тариф",
INDEX(GRID!$B$4:$BI$14,MATCH(U$7,GRID!$A$4:$A$14,0),MATCH(1,($U$2=GRID!$B$1:$BI$1)*(КАЛЕНДАРЬ!$AG25=GRID!$B$3:$BI$3), 0)),
ROUNDUP(INDEX(GRID!$B$4:$BI$14,MATCH(U$7,GRID!$A$4:$A$14,0),MATCH(1,($U$2=GRID!$B$1:$BI$1)*(КАЛЕНДАРЬ!$AG25=GRID!$B$3:$BI$3),0))*(1-GRID!$B$69),0))</f>
        <v>51000</v>
      </c>
      <c r="V272" s="49">
        <f t="array" ref="V272">IF($I$2="Открытый тариф",
INDEX(GRID!$B$17:$BI$27,MATCH(U$7,GRID!$A$17:$A$27,0),MATCH(1,($U$2=GRID!$B$1:$BI$1)*(КАЛЕНДАРЬ!$AG25=GRID!$B$3:$BI$3), 0)),
ROUNDUP(INDEX(GRID!$B$17:$BI$27,MATCH(U$7,GRID!$A$17:$A$27,0),MATCH(1,($U$2=GRID!$B$1:$BI$1)*(КАЛЕНДАРЬ!$AG25=GRID!$B$3:$BI$3), 0))*(1-GRID!$B$69),0))</f>
        <v>53500</v>
      </c>
      <c r="W272" s="49">
        <f t="array" ref="W272">IF($I$2="Открытый тариф",
INDEX(GRID!$B$4:$BI$14,MATCH(W$7,GRID!$A$4:$A$14,0),MATCH(1,($U$2=GRID!$B$1:$BI$1)*(КАЛЕНДАРЬ!$AG25=GRID!$B$3:$BI$3), 0)),
ROUNDUP(INDEX(GRID!$B$4:$BI$14,MATCH(W$7,GRID!$A$4:$A$14,0),MATCH(1,($U$2=GRID!$B$1:$BI$1)*(КАЛЕНДАРЬ!$AG25=GRID!$B$3:$BI$3),0))*(1-GRID!$B$69),0))</f>
        <v>210000</v>
      </c>
      <c r="X272" s="49">
        <f t="array" ref="X272">IF($I$2="Открытый тариф",
INDEX(GRID!$B$17:$BI$27,MATCH(W$7,GRID!$A$17:$A$27,0),MATCH(1,($U$2=GRID!$B$1:$BI$1)*(КАЛЕНДАРЬ!$AG25=GRID!$B$3:$BI$3), 0)),
ROUNDUP(INDEX(GRID!$B$17:$BI$27,MATCH(W$7,GRID!$A$17:$A$27,0),MATCH(1,($U$2=GRID!$B$1:$BI$1)*(КАЛЕНДАРЬ!$AG25=GRID!$B$3:$BI$3), 0))*(1-GRID!$B$69),0))</f>
        <v>212500</v>
      </c>
    </row>
    <row r="273" spans="1:24" ht="12.75" hidden="1" customHeight="1" x14ac:dyDescent="0.2">
      <c r="A273" s="117" t="s">
        <v>42</v>
      </c>
      <c r="B273" s="117">
        <v>23</v>
      </c>
      <c r="C273" s="47" cm="1">
        <f t="array" ref="C273">IF($I$2="Открытый тариф",
INDEX(GRID!$B$4:$BI$14,MATCH(C$7,GRID!$A$4:$A$14,0),MATCH(1,($U$2=GRID!$B$1:$BI$1)*(КАЛЕНДАРЬ!$AG26=GRID!$B$3:$BI$3), 0)),
ROUNDUP(INDEX(GRID!$B$4:$BI$14,MATCH(C$7,GRID!$A$4:$A$14,0),MATCH(1,($U$2=GRID!$B$1:$BI$1)*(КАЛЕНДАРЬ!$AG26=GRID!$B$3:$BI$3),0))*(1-GRID!$B$69),0))</f>
        <v>15000</v>
      </c>
      <c r="D273" s="48">
        <f t="array" ref="D273">IF($I$2="Открытый тариф",
INDEX(GRID!$B$17:$BI$27,MATCH(C$7,GRID!$A$17:$A$27,0),MATCH(1,($U$2=GRID!$B$1:$BI$1)*(КАЛЕНДАРЬ!$AG26=GRID!$B$3:$BI$3), 0)),
ROUNDUP(INDEX(GRID!$B$17:$BI$27,MATCH(C$7,GRID!$A$17:$A$27,0),MATCH(1,($U$2=GRID!$B$1:$BI$1)*(КАЛЕНДАРЬ!$AG26=GRID!$B$3:$BI$3), 0))*(1-GRID!$B$69),0))</f>
        <v>17500</v>
      </c>
      <c r="E273" s="47">
        <f t="array" ref="E273">IF($I$2="Открытый тариф",
INDEX(GRID!$B$4:$BI$14,MATCH(E$7,GRID!$A$4:$A$14,0),MATCH(1,($U$2=GRID!$B$1:$BI$1)*(КАЛЕНДАРЬ!$AG26=GRID!$B$3:$BI$3), 0)),
ROUNDUP(INDEX(GRID!$B$4:$BI$14,MATCH(E$7,GRID!$A$4:$A$14,0),MATCH(1,($U$2=GRID!$B$1:$BI$1)*(КАЛЕНДАРЬ!$AG26=GRID!$B$3:$BI$3),0))*(1-GRID!$B$69),0))</f>
        <v>16200</v>
      </c>
      <c r="F273" s="48">
        <f t="array" ref="F273">IF($I$2="Открытый тариф",
INDEX(GRID!$B$17:$BI$27,MATCH(E$7,GRID!$A$17:$A$27,0),MATCH(1,($U$2=GRID!$B$1:$BI$1)*(КАЛЕНДАРЬ!$AG26=GRID!$B$3:$BI$3), 0)),
ROUNDUP(INDEX(GRID!$B$17:$BI$27,MATCH(E$7,GRID!$A$17:$A$27,0),MATCH(1,($U$2=GRID!$B$1:$BI$1)*(КАЛЕНДАРЬ!$AG26=GRID!$B$3:$BI$3), 0))*(1-GRID!$B$69),0))</f>
        <v>18700</v>
      </c>
      <c r="G273" s="47" t="e">
        <f t="array" ref="G273">IF($I$2="Открытый тариф",
INDEX(GRID!$B$4:$BI$14,MATCH(G$7,GRID!$A$4:$A$14,0),MATCH(1,($U$2=GRID!$B$1:$BI$1)*(КАЛЕНДАРЬ!$AG26=GRID!$B$3:$BI$3), 0)),
ROUNDUP(INDEX(GRID!$B$4:$BI$14,MATCH(G$7,GRID!$A$4:$A$14,0),MATCH(1,($U$2=GRID!$B$1:$BI$1)*(КАЛЕНДАРЬ!$AG26=GRID!$B$3:$BI$3),0))*(1-GRID!$B$69),0))</f>
        <v>#N/A</v>
      </c>
      <c r="H273" s="48" t="e">
        <f t="array" ref="H273">IF($I$2="Открытый тариф",
INDEX(GRID!$B$17:$BI$27,MATCH(G$7,GRID!$A$17:$A$27,0),MATCH(1,($U$2=GRID!$B$1:$BI$1)*(КАЛЕНДАРЬ!$AG26=GRID!$B$3:$BI$3), 0)),
ROUNDUP(INDEX(GRID!$B$17:$BI$27,MATCH(G$7,GRID!$A$17:$A$27,0),MATCH(1,($U$2=GRID!$B$1:$BI$1)*(КАЛЕНДАРЬ!$AG26=GRID!$B$3:$BI$3), 0))*(1-GRID!$B$69),0))</f>
        <v>#N/A</v>
      </c>
      <c r="I273" s="47" t="e">
        <f t="array" ref="I273">IF($I$2="Открытый тариф",
INDEX(GRID!$B$4:$BI$14,MATCH(I$7,GRID!$A$4:$A$14,0),MATCH(1,($U$2=GRID!$B$1:$BI$1)*(КАЛЕНДАРЬ!$AG26=GRID!$B$3:$BI$3), 0)),
ROUNDUP(INDEX(GRID!$B$4:$BI$14,MATCH(I$7,GRID!$A$4:$A$14,0),MATCH(1,($U$2=GRID!$B$1:$BI$1)*(КАЛЕНДАРЬ!$AG26=GRID!$B$3:$BI$3),0))*(1-GRID!$B$69),0))</f>
        <v>#N/A</v>
      </c>
      <c r="J273" s="48" t="e">
        <f t="array" ref="J273">IF($I$2="Открытый тариф",
INDEX(GRID!$B$17:$BI$27,MATCH(I$7,GRID!$A$17:$A$27,0),MATCH(1,($U$2=GRID!$B$1:$BI$1)*(КАЛЕНДАРЬ!$AG26=GRID!$B$3:$BI$3), 0)),
ROUNDUP(INDEX(GRID!$B$17:$BI$27,MATCH(I$7,GRID!$A$17:$A$27,0),MATCH(1,($U$2=GRID!$B$1:$BI$1)*(КАЛЕНДАРЬ!$AG26=GRID!$B$3:$BI$3), 0))*(1-GRID!$B$69),0))</f>
        <v>#N/A</v>
      </c>
      <c r="K273" s="47">
        <f t="array" ref="K273">IF($I$2="Открытый тариф",
INDEX(GRID!$B$4:$BI$14,MATCH(K$7,GRID!$A$4:$A$14,0),MATCH(1,($U$2=GRID!$B$1:$BI$1)*(КАЛЕНДАРЬ!$AG26=GRID!$B$3:$BI$3), 0)),
ROUNDUP(INDEX(GRID!$B$4:$BI$14,MATCH(K$7,GRID!$A$4:$A$14,0),MATCH(1,($U$2=GRID!$B$1:$BI$1)*(КАЛЕНДАРЬ!$AG26=GRID!$B$3:$BI$3),0))*(1-GRID!$B$69),0))</f>
        <v>20400</v>
      </c>
      <c r="L273" s="48">
        <f t="array" ref="L273">IF($I$2="Открытый тариф",
INDEX(GRID!$B$17:$BI$27,MATCH(K$7,GRID!$A$17:$A$27,0),MATCH(1,($U$2=GRID!$B$1:$BI$1)*(КАЛЕНДАРЬ!$AG26=GRID!$B$3:$BI$3), 0)),
ROUNDUP(INDEX(GRID!$B$17:$BI$27,MATCH(K$7,GRID!$A$17:$A$27,0),MATCH(1,($U$2=GRID!$B$1:$BI$1)*(КАЛЕНДАРЬ!$AG26=GRID!$B$3:$BI$3), 0))*(1-GRID!$B$69),0))</f>
        <v>22900</v>
      </c>
      <c r="M273" s="47">
        <f t="array" ref="M273">IF($I$2="Открытый тариф",
INDEX(GRID!$B$4:$BI$14,MATCH(M$7,GRID!$A$4:$A$14,0),MATCH(1,($U$2=GRID!$B$1:$BI$1)*(КАЛЕНДАРЬ!$AG26=GRID!$B$3:$BI$3), 0)),
ROUNDUP(INDEX(GRID!$B$4:$BI$14,MATCH(M$7,GRID!$A$4:$A$14,0),MATCH(1,($U$2=GRID!$B$1:$BI$1)*(КАЛЕНДАРЬ!$AG26=GRID!$B$3:$BI$3),0))*(1-GRID!$B$69),0))</f>
        <v>22000</v>
      </c>
      <c r="N273" s="48">
        <f t="array" ref="N273">IF($I$2="Открытый тариф",
INDEX(GRID!$B$17:$BI$27,MATCH(M$7,GRID!$A$17:$A$27,0),MATCH(1,($U$2=GRID!$B$1:$BI$1)*(КАЛЕНДАРЬ!$AG26=GRID!$B$3:$BI$3), 0)),
ROUNDUP(INDEX(GRID!$B$17:$BI$27,MATCH(M$7,GRID!$A$17:$A$27,0),MATCH(1,($U$2=GRID!$B$1:$BI$1)*(КАЛЕНДАРЬ!$AG26=GRID!$B$3:$BI$3), 0))*(1-GRID!$B$69),0))</f>
        <v>24500</v>
      </c>
      <c r="O273" s="49">
        <f t="array" ref="O273">IF($I$2="Открытый тариф",
INDEX(GRID!$B$4:$BI$14,MATCH(O$7,GRID!$A$4:$A$14,0),MATCH(1,($U$2=GRID!$B$1:$BI$1)*(КАЛЕНДАРЬ!$AG26=GRID!$B$3:$BI$3), 0)),
ROUNDUP(INDEX(GRID!$B$4:$BI$14,MATCH(O$7,GRID!$A$4:$A$14,0),MATCH(1,($U$2=GRID!$B$1:$BI$1)*(КАЛЕНДАРЬ!$AG26=GRID!$B$3:$BI$3),0))*(1-GRID!$B$69),0))</f>
        <v>29600</v>
      </c>
      <c r="P273" s="49">
        <f t="array" ref="P273">IF($I$2="Открытый тариф",
INDEX(GRID!$B$17:$BI$27,MATCH(O$7,GRID!$A$17:$A$27,0),MATCH(1,($U$2=GRID!$B$1:$BI$1)*(КАЛЕНДАРЬ!$AG26=GRID!$B$3:$BI$3), 0)),
ROUNDUP(INDEX(GRID!$B$17:$BI$27,MATCH(O$7,GRID!$A$17:$A$27,0),MATCH(1,($U$2=GRID!$B$1:$BI$1)*(КАЛЕНДАРЬ!$AG26=GRID!$B$3:$BI$3), 0))*(1-GRID!$B$69),0))</f>
        <v>32100</v>
      </c>
      <c r="Q273" s="49" t="e">
        <f t="array" ref="Q273">IF($I$2="Открытый тариф",
INDEX(GRID!$B$4:$BI$14,MATCH(Q$7,GRID!$A$4:$A$14,0),MATCH(1,($U$2=GRID!$B$1:$BI$1)*(КАЛЕНДАРЬ!$AG26=GRID!$B$3:$BI$3), 0)),
ROUNDUP(INDEX(GRID!$B$4:$BI$14,MATCH(Q$7,GRID!$A$4:$A$14,0),MATCH(1,($U$2=GRID!$B$1:$BI$1)*(КАЛЕНДАРЬ!$AG26=GRID!$B$3:$BI$3),0))*(1-GRID!$B$69),0))</f>
        <v>#N/A</v>
      </c>
      <c r="R273" s="49" t="e">
        <f t="array" ref="R273">IF($I$2="Открытый тариф",
INDEX(GRID!$B$17:$BI$27,MATCH(Q$7,GRID!$A$17:$A$27,0),MATCH(1,($U$2=GRID!$B$1:$BI$1)*(КАЛЕНДАРЬ!$AG26=GRID!$B$3:$BI$3), 0)),
ROUNDUP(INDEX(GRID!$B$17:$BI$27,MATCH(Q$7,GRID!$A$17:$A$27,0),MATCH(1,($U$2=GRID!$B$1:$BI$1)*(КАЛЕНДАРЬ!$AG26=GRID!$B$3:$BI$3), 0))*(1-GRID!$B$69),0))</f>
        <v>#N/A</v>
      </c>
      <c r="S273" s="49" t="e">
        <f t="array" ref="S273">IF($I$2="Открытый тариф",
INDEX(GRID!$B$4:$BI$14,MATCH(S$7,GRID!$A$4:$A$14,0),MATCH(1,($U$2=GRID!$B$1:$BI$1)*(КАЛЕНДАРЬ!$AG26=GRID!$B$3:$BI$3), 0)),
ROUNDUP(INDEX(GRID!$B$4:$BI$14,MATCH(S$7,GRID!$A$4:$A$14,0),MATCH(1,($U$2=GRID!$B$1:$BI$1)*(КАЛЕНДАРЬ!$AG26=GRID!$B$3:$BI$3),0))*(1-GRID!$B$69),0))</f>
        <v>#N/A</v>
      </c>
      <c r="T273" s="49" t="e">
        <f t="array" ref="T273">IF($I$2="Открытый тариф",
INDEX(GRID!$B$17:$BI$27,MATCH(S$7,GRID!$A$17:$A$27,0),MATCH(1,($U$2=GRID!$B$1:$BI$1)*(КАЛЕНДАРЬ!$AG26=GRID!$B$3:$BI$3), 0)),
ROUNDUP(INDEX(GRID!$B$17:$BI$27,MATCH(S$7,GRID!$A$17:$A$27,0),MATCH(1,($U$2=GRID!$B$1:$BI$1)*(КАЛЕНДАРЬ!$AG26=GRID!$B$3:$BI$3), 0))*(1-GRID!$B$69),0))</f>
        <v>#N/A</v>
      </c>
      <c r="U273" s="49">
        <f t="array" ref="U273">IF($I$2="Открытый тариф",
INDEX(GRID!$B$4:$BI$14,MATCH(U$7,GRID!$A$4:$A$14,0),MATCH(1,($U$2=GRID!$B$1:$BI$1)*(КАЛЕНДАРЬ!$AG26=GRID!$B$3:$BI$3), 0)),
ROUNDUP(INDEX(GRID!$B$4:$BI$14,MATCH(U$7,GRID!$A$4:$A$14,0),MATCH(1,($U$2=GRID!$B$1:$BI$1)*(КАЛЕНДАРЬ!$AG26=GRID!$B$3:$BI$3),0))*(1-GRID!$B$69),0))</f>
        <v>45000</v>
      </c>
      <c r="V273" s="49">
        <f t="array" ref="V273">IF($I$2="Открытый тариф",
INDEX(GRID!$B$17:$BI$27,MATCH(U$7,GRID!$A$17:$A$27,0),MATCH(1,($U$2=GRID!$B$1:$BI$1)*(КАЛЕНДАРЬ!$AG26=GRID!$B$3:$BI$3), 0)),
ROUNDUP(INDEX(GRID!$B$17:$BI$27,MATCH(U$7,GRID!$A$17:$A$27,0),MATCH(1,($U$2=GRID!$B$1:$BI$1)*(КАЛЕНДАРЬ!$AG26=GRID!$B$3:$BI$3), 0))*(1-GRID!$B$69),0))</f>
        <v>47500</v>
      </c>
      <c r="W273" s="49">
        <f t="array" ref="W273">IF($I$2="Открытый тариф",
INDEX(GRID!$B$4:$BI$14,MATCH(W$7,GRID!$A$4:$A$14,0),MATCH(1,($U$2=GRID!$B$1:$BI$1)*(КАЛЕНДАРЬ!$AG26=GRID!$B$3:$BI$3), 0)),
ROUNDUP(INDEX(GRID!$B$4:$BI$14,MATCH(W$7,GRID!$A$4:$A$14,0),MATCH(1,($U$2=GRID!$B$1:$BI$1)*(КАЛЕНДАРЬ!$AG26=GRID!$B$3:$BI$3),0))*(1-GRID!$B$69),0))</f>
        <v>192000</v>
      </c>
      <c r="X273" s="49">
        <f t="array" ref="X273">IF($I$2="Открытый тариф",
INDEX(GRID!$B$17:$BI$27,MATCH(W$7,GRID!$A$17:$A$27,0),MATCH(1,($U$2=GRID!$B$1:$BI$1)*(КАЛЕНДАРЬ!$AG26=GRID!$B$3:$BI$3), 0)),
ROUNDUP(INDEX(GRID!$B$17:$BI$27,MATCH(W$7,GRID!$A$17:$A$27,0),MATCH(1,($U$2=GRID!$B$1:$BI$1)*(КАЛЕНДАРЬ!$AG26=GRID!$B$3:$BI$3), 0))*(1-GRID!$B$69),0))</f>
        <v>194500</v>
      </c>
    </row>
    <row r="274" spans="1:24" hidden="1" x14ac:dyDescent="0.2">
      <c r="A274" s="117" t="s">
        <v>43</v>
      </c>
      <c r="B274" s="117">
        <v>24</v>
      </c>
      <c r="C274" s="47" cm="1">
        <f t="array" ref="C274">IF($I$2="Открытый тариф",
INDEX(GRID!$B$4:$BI$14,MATCH(C$7,GRID!$A$4:$A$14,0),MATCH(1,($U$2=GRID!$B$1:$BI$1)*(КАЛЕНДАРЬ!$AG27=GRID!$B$3:$BI$3), 0)),
ROUNDUP(INDEX(GRID!$B$4:$BI$14,MATCH(C$7,GRID!$A$4:$A$14,0),MATCH(1,($U$2=GRID!$B$1:$BI$1)*(КАЛЕНДАРЬ!$AG27=GRID!$B$3:$BI$3),0))*(1-GRID!$B$69),0))</f>
        <v>15000</v>
      </c>
      <c r="D274" s="48">
        <f t="array" ref="D274">IF($I$2="Открытый тариф",
INDEX(GRID!$B$17:$BI$27,MATCH(C$7,GRID!$A$17:$A$27,0),MATCH(1,($U$2=GRID!$B$1:$BI$1)*(КАЛЕНДАРЬ!$AG27=GRID!$B$3:$BI$3), 0)),
ROUNDUP(INDEX(GRID!$B$17:$BI$27,MATCH(C$7,GRID!$A$17:$A$27,0),MATCH(1,($U$2=GRID!$B$1:$BI$1)*(КАЛЕНДАРЬ!$AG27=GRID!$B$3:$BI$3), 0))*(1-GRID!$B$69),0))</f>
        <v>17500</v>
      </c>
      <c r="E274" s="47">
        <f t="array" ref="E274">IF($I$2="Открытый тариф",
INDEX(GRID!$B$4:$BI$14,MATCH(E$7,GRID!$A$4:$A$14,0),MATCH(1,($U$2=GRID!$B$1:$BI$1)*(КАЛЕНДАРЬ!$AG27=GRID!$B$3:$BI$3), 0)),
ROUNDUP(INDEX(GRID!$B$4:$BI$14,MATCH(E$7,GRID!$A$4:$A$14,0),MATCH(1,($U$2=GRID!$B$1:$BI$1)*(КАЛЕНДАРЬ!$AG27=GRID!$B$3:$BI$3),0))*(1-GRID!$B$69),0))</f>
        <v>16200</v>
      </c>
      <c r="F274" s="48">
        <f t="array" ref="F274">IF($I$2="Открытый тариф",
INDEX(GRID!$B$17:$BI$27,MATCH(E$7,GRID!$A$17:$A$27,0),MATCH(1,($U$2=GRID!$B$1:$BI$1)*(КАЛЕНДАРЬ!$AG27=GRID!$B$3:$BI$3), 0)),
ROUNDUP(INDEX(GRID!$B$17:$BI$27,MATCH(E$7,GRID!$A$17:$A$27,0),MATCH(1,($U$2=GRID!$B$1:$BI$1)*(КАЛЕНДАРЬ!$AG27=GRID!$B$3:$BI$3), 0))*(1-GRID!$B$69),0))</f>
        <v>18700</v>
      </c>
      <c r="G274" s="47" t="e">
        <f t="array" ref="G274">IF($I$2="Открытый тариф",
INDEX(GRID!$B$4:$BI$14,MATCH(G$7,GRID!$A$4:$A$14,0),MATCH(1,($U$2=GRID!$B$1:$BI$1)*(КАЛЕНДАРЬ!$AG27=GRID!$B$3:$BI$3), 0)),
ROUNDUP(INDEX(GRID!$B$4:$BI$14,MATCH(G$7,GRID!$A$4:$A$14,0),MATCH(1,($U$2=GRID!$B$1:$BI$1)*(КАЛЕНДАРЬ!$AG27=GRID!$B$3:$BI$3),0))*(1-GRID!$B$69),0))</f>
        <v>#N/A</v>
      </c>
      <c r="H274" s="48" t="e">
        <f t="array" ref="H274">IF($I$2="Открытый тариф",
INDEX(GRID!$B$17:$BI$27,MATCH(G$7,GRID!$A$17:$A$27,0),MATCH(1,($U$2=GRID!$B$1:$BI$1)*(КАЛЕНДАРЬ!$AG27=GRID!$B$3:$BI$3), 0)),
ROUNDUP(INDEX(GRID!$B$17:$BI$27,MATCH(G$7,GRID!$A$17:$A$27,0),MATCH(1,($U$2=GRID!$B$1:$BI$1)*(КАЛЕНДАРЬ!$AG27=GRID!$B$3:$BI$3), 0))*(1-GRID!$B$69),0))</f>
        <v>#N/A</v>
      </c>
      <c r="I274" s="47" t="e">
        <f t="array" ref="I274">IF($I$2="Открытый тариф",
INDEX(GRID!$B$4:$BI$14,MATCH(I$7,GRID!$A$4:$A$14,0),MATCH(1,($U$2=GRID!$B$1:$BI$1)*(КАЛЕНДАРЬ!$AG27=GRID!$B$3:$BI$3), 0)),
ROUNDUP(INDEX(GRID!$B$4:$BI$14,MATCH(I$7,GRID!$A$4:$A$14,0),MATCH(1,($U$2=GRID!$B$1:$BI$1)*(КАЛЕНДАРЬ!$AG27=GRID!$B$3:$BI$3),0))*(1-GRID!$B$69),0))</f>
        <v>#N/A</v>
      </c>
      <c r="J274" s="48" t="e">
        <f t="array" ref="J274">IF($I$2="Открытый тариф",
INDEX(GRID!$B$17:$BI$27,MATCH(I$7,GRID!$A$17:$A$27,0),MATCH(1,($U$2=GRID!$B$1:$BI$1)*(КАЛЕНДАРЬ!$AG27=GRID!$B$3:$BI$3), 0)),
ROUNDUP(INDEX(GRID!$B$17:$BI$27,MATCH(I$7,GRID!$A$17:$A$27,0),MATCH(1,($U$2=GRID!$B$1:$BI$1)*(КАЛЕНДАРЬ!$AG27=GRID!$B$3:$BI$3), 0))*(1-GRID!$B$69),0))</f>
        <v>#N/A</v>
      </c>
      <c r="K274" s="47">
        <f t="array" ref="K274">IF($I$2="Открытый тариф",
INDEX(GRID!$B$4:$BI$14,MATCH(K$7,GRID!$A$4:$A$14,0),MATCH(1,($U$2=GRID!$B$1:$BI$1)*(КАЛЕНДАРЬ!$AG27=GRID!$B$3:$BI$3), 0)),
ROUNDUP(INDEX(GRID!$B$4:$BI$14,MATCH(K$7,GRID!$A$4:$A$14,0),MATCH(1,($U$2=GRID!$B$1:$BI$1)*(КАЛЕНДАРЬ!$AG27=GRID!$B$3:$BI$3),0))*(1-GRID!$B$69),0))</f>
        <v>20400</v>
      </c>
      <c r="L274" s="48">
        <f t="array" ref="L274">IF($I$2="Открытый тариф",
INDEX(GRID!$B$17:$BI$27,MATCH(K$7,GRID!$A$17:$A$27,0),MATCH(1,($U$2=GRID!$B$1:$BI$1)*(КАЛЕНДАРЬ!$AG27=GRID!$B$3:$BI$3), 0)),
ROUNDUP(INDEX(GRID!$B$17:$BI$27,MATCH(K$7,GRID!$A$17:$A$27,0),MATCH(1,($U$2=GRID!$B$1:$BI$1)*(КАЛЕНДАРЬ!$AG27=GRID!$B$3:$BI$3), 0))*(1-GRID!$B$69),0))</f>
        <v>22900</v>
      </c>
      <c r="M274" s="47">
        <f t="array" ref="M274">IF($I$2="Открытый тариф",
INDEX(GRID!$B$4:$BI$14,MATCH(M$7,GRID!$A$4:$A$14,0),MATCH(1,($U$2=GRID!$B$1:$BI$1)*(КАЛЕНДАРЬ!$AG27=GRID!$B$3:$BI$3), 0)),
ROUNDUP(INDEX(GRID!$B$4:$BI$14,MATCH(M$7,GRID!$A$4:$A$14,0),MATCH(1,($U$2=GRID!$B$1:$BI$1)*(КАЛЕНДАРЬ!$AG27=GRID!$B$3:$BI$3),0))*(1-GRID!$B$69),0))</f>
        <v>22000</v>
      </c>
      <c r="N274" s="48">
        <f t="array" ref="N274">IF($I$2="Открытый тариф",
INDEX(GRID!$B$17:$BI$27,MATCH(M$7,GRID!$A$17:$A$27,0),MATCH(1,($U$2=GRID!$B$1:$BI$1)*(КАЛЕНДАРЬ!$AG27=GRID!$B$3:$BI$3), 0)),
ROUNDUP(INDEX(GRID!$B$17:$BI$27,MATCH(M$7,GRID!$A$17:$A$27,0),MATCH(1,($U$2=GRID!$B$1:$BI$1)*(КАЛЕНДАРЬ!$AG27=GRID!$B$3:$BI$3), 0))*(1-GRID!$B$69),0))</f>
        <v>24500</v>
      </c>
      <c r="O274" s="49">
        <f t="array" ref="O274">IF($I$2="Открытый тариф",
INDEX(GRID!$B$4:$BI$14,MATCH(O$7,GRID!$A$4:$A$14,0),MATCH(1,($U$2=GRID!$B$1:$BI$1)*(КАЛЕНДАРЬ!$AG27=GRID!$B$3:$BI$3), 0)),
ROUNDUP(INDEX(GRID!$B$4:$BI$14,MATCH(O$7,GRID!$A$4:$A$14,0),MATCH(1,($U$2=GRID!$B$1:$BI$1)*(КАЛЕНДАРЬ!$AG27=GRID!$B$3:$BI$3),0))*(1-GRID!$B$69),0))</f>
        <v>29600</v>
      </c>
      <c r="P274" s="49">
        <f t="array" ref="P274">IF($I$2="Открытый тариф",
INDEX(GRID!$B$17:$BI$27,MATCH(O$7,GRID!$A$17:$A$27,0),MATCH(1,($U$2=GRID!$B$1:$BI$1)*(КАЛЕНДАРЬ!$AG27=GRID!$B$3:$BI$3), 0)),
ROUNDUP(INDEX(GRID!$B$17:$BI$27,MATCH(O$7,GRID!$A$17:$A$27,0),MATCH(1,($U$2=GRID!$B$1:$BI$1)*(КАЛЕНДАРЬ!$AG27=GRID!$B$3:$BI$3), 0))*(1-GRID!$B$69),0))</f>
        <v>32100</v>
      </c>
      <c r="Q274" s="49" t="e">
        <f t="array" ref="Q274">IF($I$2="Открытый тариф",
INDEX(GRID!$B$4:$BI$14,MATCH(Q$7,GRID!$A$4:$A$14,0),MATCH(1,($U$2=GRID!$B$1:$BI$1)*(КАЛЕНДАРЬ!$AG27=GRID!$B$3:$BI$3), 0)),
ROUNDUP(INDEX(GRID!$B$4:$BI$14,MATCH(Q$7,GRID!$A$4:$A$14,0),MATCH(1,($U$2=GRID!$B$1:$BI$1)*(КАЛЕНДАРЬ!$AG27=GRID!$B$3:$BI$3),0))*(1-GRID!$B$69),0))</f>
        <v>#N/A</v>
      </c>
      <c r="R274" s="49" t="e">
        <f t="array" ref="R274">IF($I$2="Открытый тариф",
INDEX(GRID!$B$17:$BI$27,MATCH(Q$7,GRID!$A$17:$A$27,0),MATCH(1,($U$2=GRID!$B$1:$BI$1)*(КАЛЕНДАРЬ!$AG27=GRID!$B$3:$BI$3), 0)),
ROUNDUP(INDEX(GRID!$B$17:$BI$27,MATCH(Q$7,GRID!$A$17:$A$27,0),MATCH(1,($U$2=GRID!$B$1:$BI$1)*(КАЛЕНДАРЬ!$AG27=GRID!$B$3:$BI$3), 0))*(1-GRID!$B$69),0))</f>
        <v>#N/A</v>
      </c>
      <c r="S274" s="49" t="e">
        <f t="array" ref="S274">IF($I$2="Открытый тариф",
INDEX(GRID!$B$4:$BI$14,MATCH(S$7,GRID!$A$4:$A$14,0),MATCH(1,($U$2=GRID!$B$1:$BI$1)*(КАЛЕНДАРЬ!$AG27=GRID!$B$3:$BI$3), 0)),
ROUNDUP(INDEX(GRID!$B$4:$BI$14,MATCH(S$7,GRID!$A$4:$A$14,0),MATCH(1,($U$2=GRID!$B$1:$BI$1)*(КАЛЕНДАРЬ!$AG27=GRID!$B$3:$BI$3),0))*(1-GRID!$B$69),0))</f>
        <v>#N/A</v>
      </c>
      <c r="T274" s="49" t="e">
        <f t="array" ref="T274">IF($I$2="Открытый тариф",
INDEX(GRID!$B$17:$BI$27,MATCH(S$7,GRID!$A$17:$A$27,0),MATCH(1,($U$2=GRID!$B$1:$BI$1)*(КАЛЕНДАРЬ!$AG27=GRID!$B$3:$BI$3), 0)),
ROUNDUP(INDEX(GRID!$B$17:$BI$27,MATCH(S$7,GRID!$A$17:$A$27,0),MATCH(1,($U$2=GRID!$B$1:$BI$1)*(КАЛЕНДАРЬ!$AG27=GRID!$B$3:$BI$3), 0))*(1-GRID!$B$69),0))</f>
        <v>#N/A</v>
      </c>
      <c r="U274" s="49">
        <f t="array" ref="U274">IF($I$2="Открытый тариф",
INDEX(GRID!$B$4:$BI$14,MATCH(U$7,GRID!$A$4:$A$14,0),MATCH(1,($U$2=GRID!$B$1:$BI$1)*(КАЛЕНДАРЬ!$AG27=GRID!$B$3:$BI$3), 0)),
ROUNDUP(INDEX(GRID!$B$4:$BI$14,MATCH(U$7,GRID!$A$4:$A$14,0),MATCH(1,($U$2=GRID!$B$1:$BI$1)*(КАЛЕНДАРЬ!$AG27=GRID!$B$3:$BI$3),0))*(1-GRID!$B$69),0))</f>
        <v>45000</v>
      </c>
      <c r="V274" s="49">
        <f t="array" ref="V274">IF($I$2="Открытый тариф",
INDEX(GRID!$B$17:$BI$27,MATCH(U$7,GRID!$A$17:$A$27,0),MATCH(1,($U$2=GRID!$B$1:$BI$1)*(КАЛЕНДАРЬ!$AG27=GRID!$B$3:$BI$3), 0)),
ROUNDUP(INDEX(GRID!$B$17:$BI$27,MATCH(U$7,GRID!$A$17:$A$27,0),MATCH(1,($U$2=GRID!$B$1:$BI$1)*(КАЛЕНДАРЬ!$AG27=GRID!$B$3:$BI$3), 0))*(1-GRID!$B$69),0))</f>
        <v>47500</v>
      </c>
      <c r="W274" s="49">
        <f t="array" ref="W274">IF($I$2="Открытый тариф",
INDEX(GRID!$B$4:$BI$14,MATCH(W$7,GRID!$A$4:$A$14,0),MATCH(1,($U$2=GRID!$B$1:$BI$1)*(КАЛЕНДАРЬ!$AG27=GRID!$B$3:$BI$3), 0)),
ROUNDUP(INDEX(GRID!$B$4:$BI$14,MATCH(W$7,GRID!$A$4:$A$14,0),MATCH(1,($U$2=GRID!$B$1:$BI$1)*(КАЛЕНДАРЬ!$AG27=GRID!$B$3:$BI$3),0))*(1-GRID!$B$69),0))</f>
        <v>192000</v>
      </c>
      <c r="X274" s="49">
        <f t="array" ref="X274">IF($I$2="Открытый тариф",
INDEX(GRID!$B$17:$BI$27,MATCH(W$7,GRID!$A$17:$A$27,0),MATCH(1,($U$2=GRID!$B$1:$BI$1)*(КАЛЕНДАРЬ!$AG27=GRID!$B$3:$BI$3), 0)),
ROUNDUP(INDEX(GRID!$B$17:$BI$27,MATCH(W$7,GRID!$A$17:$A$27,0),MATCH(1,($U$2=GRID!$B$1:$BI$1)*(КАЛЕНДАРЬ!$AG27=GRID!$B$3:$BI$3), 0))*(1-GRID!$B$69),0))</f>
        <v>194500</v>
      </c>
    </row>
    <row r="275" spans="1:24" hidden="1" x14ac:dyDescent="0.2">
      <c r="A275" s="117" t="s">
        <v>44</v>
      </c>
      <c r="B275" s="117">
        <v>25</v>
      </c>
      <c r="C275" s="47" cm="1">
        <f t="array" ref="C275">IF($I$2="Открытый тариф",
INDEX(GRID!$B$4:$BI$14,MATCH(C$7,GRID!$A$4:$A$14,0),MATCH(1,($U$2=GRID!$B$1:$BI$1)*(КАЛЕНДАРЬ!$AG28=GRID!$B$3:$BI$3), 0)),
ROUNDUP(INDEX(GRID!$B$4:$BI$14,MATCH(C$7,GRID!$A$4:$A$14,0),MATCH(1,($U$2=GRID!$B$1:$BI$1)*(КАЛЕНДАРЬ!$AG28=GRID!$B$3:$BI$3),0))*(1-GRID!$B$69),0))</f>
        <v>20000</v>
      </c>
      <c r="D275" s="48">
        <f t="array" ref="D275">IF($I$2="Открытый тариф",
INDEX(GRID!$B$17:$BI$27,MATCH(C$7,GRID!$A$17:$A$27,0),MATCH(1,($U$2=GRID!$B$1:$BI$1)*(КАЛЕНДАРЬ!$AG28=GRID!$B$3:$BI$3), 0)),
ROUNDUP(INDEX(GRID!$B$17:$BI$27,MATCH(C$7,GRID!$A$17:$A$27,0),MATCH(1,($U$2=GRID!$B$1:$BI$1)*(КАЛЕНДАРЬ!$AG28=GRID!$B$3:$BI$3), 0))*(1-GRID!$B$69),0))</f>
        <v>22500</v>
      </c>
      <c r="E275" s="47">
        <f t="array" ref="E275">IF($I$2="Открытый тариф",
INDEX(GRID!$B$4:$BI$14,MATCH(E$7,GRID!$A$4:$A$14,0),MATCH(1,($U$2=GRID!$B$1:$BI$1)*(КАЛЕНДАРЬ!$AG28=GRID!$B$3:$BI$3), 0)),
ROUNDUP(INDEX(GRID!$B$4:$BI$14,MATCH(E$7,GRID!$A$4:$A$14,0),MATCH(1,($U$2=GRID!$B$1:$BI$1)*(КАЛЕНДАРЬ!$AG28=GRID!$B$3:$BI$3),0))*(1-GRID!$B$69),0))</f>
        <v>22000</v>
      </c>
      <c r="F275" s="48">
        <f t="array" ref="F275">IF($I$2="Открытый тариф",
INDEX(GRID!$B$17:$BI$27,MATCH(E$7,GRID!$A$17:$A$27,0),MATCH(1,($U$2=GRID!$B$1:$BI$1)*(КАЛЕНДАРЬ!$AG28=GRID!$B$3:$BI$3), 0)),
ROUNDUP(INDEX(GRID!$B$17:$BI$27,MATCH(E$7,GRID!$A$17:$A$27,0),MATCH(1,($U$2=GRID!$B$1:$BI$1)*(КАЛЕНДАРЬ!$AG28=GRID!$B$3:$BI$3), 0))*(1-GRID!$B$69),0))</f>
        <v>24500</v>
      </c>
      <c r="G275" s="47" t="e">
        <f t="array" ref="G275">IF($I$2="Открытый тариф",
INDEX(GRID!$B$4:$BI$14,MATCH(G$7,GRID!$A$4:$A$14,0),MATCH(1,($U$2=GRID!$B$1:$BI$1)*(КАЛЕНДАРЬ!$AG28=GRID!$B$3:$BI$3), 0)),
ROUNDUP(INDEX(GRID!$B$4:$BI$14,MATCH(G$7,GRID!$A$4:$A$14,0),MATCH(1,($U$2=GRID!$B$1:$BI$1)*(КАЛЕНДАРЬ!$AG28=GRID!$B$3:$BI$3),0))*(1-GRID!$B$69),0))</f>
        <v>#N/A</v>
      </c>
      <c r="H275" s="48" t="e">
        <f t="array" ref="H275">IF($I$2="Открытый тариф",
INDEX(GRID!$B$17:$BI$27,MATCH(G$7,GRID!$A$17:$A$27,0),MATCH(1,($U$2=GRID!$B$1:$BI$1)*(КАЛЕНДАРЬ!$AG28=GRID!$B$3:$BI$3), 0)),
ROUNDUP(INDEX(GRID!$B$17:$BI$27,MATCH(G$7,GRID!$A$17:$A$27,0),MATCH(1,($U$2=GRID!$B$1:$BI$1)*(КАЛЕНДАРЬ!$AG28=GRID!$B$3:$BI$3), 0))*(1-GRID!$B$69),0))</f>
        <v>#N/A</v>
      </c>
      <c r="I275" s="47" t="e">
        <f t="array" ref="I275">IF($I$2="Открытый тариф",
INDEX(GRID!$B$4:$BI$14,MATCH(I$7,GRID!$A$4:$A$14,0),MATCH(1,($U$2=GRID!$B$1:$BI$1)*(КАЛЕНДАРЬ!$AG28=GRID!$B$3:$BI$3), 0)),
ROUNDUP(INDEX(GRID!$B$4:$BI$14,MATCH(I$7,GRID!$A$4:$A$14,0),MATCH(1,($U$2=GRID!$B$1:$BI$1)*(КАЛЕНДАРЬ!$AG28=GRID!$B$3:$BI$3),0))*(1-GRID!$B$69),0))</f>
        <v>#N/A</v>
      </c>
      <c r="J275" s="48" t="e">
        <f t="array" ref="J275">IF($I$2="Открытый тариф",
INDEX(GRID!$B$17:$BI$27,MATCH(I$7,GRID!$A$17:$A$27,0),MATCH(1,($U$2=GRID!$B$1:$BI$1)*(КАЛЕНДАРЬ!$AG28=GRID!$B$3:$BI$3), 0)),
ROUNDUP(INDEX(GRID!$B$17:$BI$27,MATCH(I$7,GRID!$A$17:$A$27,0),MATCH(1,($U$2=GRID!$B$1:$BI$1)*(КАЛЕНДАРЬ!$AG28=GRID!$B$3:$BI$3), 0))*(1-GRID!$B$69),0))</f>
        <v>#N/A</v>
      </c>
      <c r="K275" s="47">
        <f t="array" ref="K275">IF($I$2="Открытый тариф",
INDEX(GRID!$B$4:$BI$14,MATCH(K$7,GRID!$A$4:$A$14,0),MATCH(1,($U$2=GRID!$B$1:$BI$1)*(КАЛЕНДАРЬ!$AG28=GRID!$B$3:$BI$3), 0)),
ROUNDUP(INDEX(GRID!$B$4:$BI$14,MATCH(K$7,GRID!$A$4:$A$14,0),MATCH(1,($U$2=GRID!$B$1:$BI$1)*(КАЛЕНДАРЬ!$AG28=GRID!$B$3:$BI$3),0))*(1-GRID!$B$69),0))</f>
        <v>29300</v>
      </c>
      <c r="L275" s="48">
        <f t="array" ref="L275">IF($I$2="Открытый тариф",
INDEX(GRID!$B$17:$BI$27,MATCH(K$7,GRID!$A$17:$A$27,0),MATCH(1,($U$2=GRID!$B$1:$BI$1)*(КАЛЕНДАРЬ!$AG28=GRID!$B$3:$BI$3), 0)),
ROUNDUP(INDEX(GRID!$B$17:$BI$27,MATCH(K$7,GRID!$A$17:$A$27,0),MATCH(1,($U$2=GRID!$B$1:$BI$1)*(КАЛЕНДАРЬ!$AG28=GRID!$B$3:$BI$3), 0))*(1-GRID!$B$69),0))</f>
        <v>31800</v>
      </c>
      <c r="M275" s="47">
        <f t="array" ref="M275">IF($I$2="Открытый тариф",
INDEX(GRID!$B$4:$BI$14,MATCH(M$7,GRID!$A$4:$A$14,0),MATCH(1,($U$2=GRID!$B$1:$BI$1)*(КАЛЕНДАРЬ!$AG28=GRID!$B$3:$BI$3), 0)),
ROUNDUP(INDEX(GRID!$B$4:$BI$14,MATCH(M$7,GRID!$A$4:$A$14,0),MATCH(1,($U$2=GRID!$B$1:$BI$1)*(КАЛЕНДАРЬ!$AG28=GRID!$B$3:$BI$3),0))*(1-GRID!$B$69),0))</f>
        <v>32300</v>
      </c>
      <c r="N275" s="48">
        <f t="array" ref="N275">IF($I$2="Открытый тариф",
INDEX(GRID!$B$17:$BI$27,MATCH(M$7,GRID!$A$17:$A$27,0),MATCH(1,($U$2=GRID!$B$1:$BI$1)*(КАЛЕНДАРЬ!$AG28=GRID!$B$3:$BI$3), 0)),
ROUNDUP(INDEX(GRID!$B$17:$BI$27,MATCH(M$7,GRID!$A$17:$A$27,0),MATCH(1,($U$2=GRID!$B$1:$BI$1)*(КАЛЕНДАРЬ!$AG28=GRID!$B$3:$BI$3), 0))*(1-GRID!$B$69),0))</f>
        <v>34800</v>
      </c>
      <c r="O275" s="49">
        <f t="array" ref="O275">IF($I$2="Открытый тариф",
INDEX(GRID!$B$4:$BI$14,MATCH(O$7,GRID!$A$4:$A$14,0),MATCH(1,($U$2=GRID!$B$1:$BI$1)*(КАЛЕНДАРЬ!$AG28=GRID!$B$3:$BI$3), 0)),
ROUNDUP(INDEX(GRID!$B$4:$BI$14,MATCH(O$7,GRID!$A$4:$A$14,0),MATCH(1,($U$2=GRID!$B$1:$BI$1)*(КАЛЕНДАРЬ!$AG28=GRID!$B$3:$BI$3),0))*(1-GRID!$B$69),0))</f>
        <v>39200</v>
      </c>
      <c r="P275" s="49">
        <f t="array" ref="P275">IF($I$2="Открытый тариф",
INDEX(GRID!$B$17:$BI$27,MATCH(O$7,GRID!$A$17:$A$27,0),MATCH(1,($U$2=GRID!$B$1:$BI$1)*(КАЛЕНДАРЬ!$AG28=GRID!$B$3:$BI$3), 0)),
ROUNDUP(INDEX(GRID!$B$17:$BI$27,MATCH(O$7,GRID!$A$17:$A$27,0),MATCH(1,($U$2=GRID!$B$1:$BI$1)*(КАЛЕНДАРЬ!$AG28=GRID!$B$3:$BI$3), 0))*(1-GRID!$B$69),0))</f>
        <v>41700</v>
      </c>
      <c r="Q275" s="49" t="e">
        <f t="array" ref="Q275">IF($I$2="Открытый тариф",
INDEX(GRID!$B$4:$BI$14,MATCH(Q$7,GRID!$A$4:$A$14,0),MATCH(1,($U$2=GRID!$B$1:$BI$1)*(КАЛЕНДАРЬ!$AG28=GRID!$B$3:$BI$3), 0)),
ROUNDUP(INDEX(GRID!$B$4:$BI$14,MATCH(Q$7,GRID!$A$4:$A$14,0),MATCH(1,($U$2=GRID!$B$1:$BI$1)*(КАЛЕНДАРЬ!$AG28=GRID!$B$3:$BI$3),0))*(1-GRID!$B$69),0))</f>
        <v>#N/A</v>
      </c>
      <c r="R275" s="49" t="e">
        <f t="array" ref="R275">IF($I$2="Открытый тариф",
INDEX(GRID!$B$17:$BI$27,MATCH(Q$7,GRID!$A$17:$A$27,0),MATCH(1,($U$2=GRID!$B$1:$BI$1)*(КАЛЕНДАРЬ!$AG28=GRID!$B$3:$BI$3), 0)),
ROUNDUP(INDEX(GRID!$B$17:$BI$27,MATCH(Q$7,GRID!$A$17:$A$27,0),MATCH(1,($U$2=GRID!$B$1:$BI$1)*(КАЛЕНДАРЬ!$AG28=GRID!$B$3:$BI$3), 0))*(1-GRID!$B$69),0))</f>
        <v>#N/A</v>
      </c>
      <c r="S275" s="49" t="e">
        <f t="array" ref="S275">IF($I$2="Открытый тариф",
INDEX(GRID!$B$4:$BI$14,MATCH(S$7,GRID!$A$4:$A$14,0),MATCH(1,($U$2=GRID!$B$1:$BI$1)*(КАЛЕНДАРЬ!$AG28=GRID!$B$3:$BI$3), 0)),
ROUNDUP(INDEX(GRID!$B$4:$BI$14,MATCH(S$7,GRID!$A$4:$A$14,0),MATCH(1,($U$2=GRID!$B$1:$BI$1)*(КАЛЕНДАРЬ!$AG28=GRID!$B$3:$BI$3),0))*(1-GRID!$B$69),0))</f>
        <v>#N/A</v>
      </c>
      <c r="T275" s="49" t="e">
        <f t="array" ref="T275">IF($I$2="Открытый тариф",
INDEX(GRID!$B$17:$BI$27,MATCH(S$7,GRID!$A$17:$A$27,0),MATCH(1,($U$2=GRID!$B$1:$BI$1)*(КАЛЕНДАРЬ!$AG28=GRID!$B$3:$BI$3), 0)),
ROUNDUP(INDEX(GRID!$B$17:$BI$27,MATCH(S$7,GRID!$A$17:$A$27,0),MATCH(1,($U$2=GRID!$B$1:$BI$1)*(КАЛЕНДАРЬ!$AG28=GRID!$B$3:$BI$3), 0))*(1-GRID!$B$69),0))</f>
        <v>#N/A</v>
      </c>
      <c r="U275" s="49">
        <f t="array" ref="U275">IF($I$2="Открытый тариф",
INDEX(GRID!$B$4:$BI$14,MATCH(U$7,GRID!$A$4:$A$14,0),MATCH(1,($U$2=GRID!$B$1:$BI$1)*(КАЛЕНДАРЬ!$AG28=GRID!$B$3:$BI$3), 0)),
ROUNDUP(INDEX(GRID!$B$4:$BI$14,MATCH(U$7,GRID!$A$4:$A$14,0),MATCH(1,($U$2=GRID!$B$1:$BI$1)*(КАЛЕНДАРЬ!$AG28=GRID!$B$3:$BI$3),0))*(1-GRID!$B$69),0))</f>
        <v>61000</v>
      </c>
      <c r="V275" s="49">
        <f t="array" ref="V275">IF($I$2="Открытый тариф",
INDEX(GRID!$B$17:$BI$27,MATCH(U$7,GRID!$A$17:$A$27,0),MATCH(1,($U$2=GRID!$B$1:$BI$1)*(КАЛЕНДАРЬ!$AG28=GRID!$B$3:$BI$3), 0)),
ROUNDUP(INDEX(GRID!$B$17:$BI$27,MATCH(U$7,GRID!$A$17:$A$27,0),MATCH(1,($U$2=GRID!$B$1:$BI$1)*(КАЛЕНДАРЬ!$AG28=GRID!$B$3:$BI$3), 0))*(1-GRID!$B$69),0))</f>
        <v>63500</v>
      </c>
      <c r="W275" s="49">
        <f t="array" ref="W275">IF($I$2="Открытый тариф",
INDEX(GRID!$B$4:$BI$14,MATCH(W$7,GRID!$A$4:$A$14,0),MATCH(1,($U$2=GRID!$B$1:$BI$1)*(КАЛЕНДАРЬ!$AG28=GRID!$B$3:$BI$3), 0)),
ROUNDUP(INDEX(GRID!$B$4:$BI$14,MATCH(W$7,GRID!$A$4:$A$14,0),MATCH(1,($U$2=GRID!$B$1:$BI$1)*(КАЛЕНДАРЬ!$AG28=GRID!$B$3:$BI$3),0))*(1-GRID!$B$69),0))</f>
        <v>241000</v>
      </c>
      <c r="X275" s="49">
        <f t="array" ref="X275">IF($I$2="Открытый тариф",
INDEX(GRID!$B$17:$BI$27,MATCH(W$7,GRID!$A$17:$A$27,0),MATCH(1,($U$2=GRID!$B$1:$BI$1)*(КАЛЕНДАРЬ!$AG28=GRID!$B$3:$BI$3), 0)),
ROUNDUP(INDEX(GRID!$B$17:$BI$27,MATCH(W$7,GRID!$A$17:$A$27,0),MATCH(1,($U$2=GRID!$B$1:$BI$1)*(КАЛЕНДАРЬ!$AG28=GRID!$B$3:$BI$3), 0))*(1-GRID!$B$69),0))</f>
        <v>243500</v>
      </c>
    </row>
    <row r="276" spans="1:24" hidden="1" x14ac:dyDescent="0.2">
      <c r="A276" s="117" t="s">
        <v>45</v>
      </c>
      <c r="B276" s="117">
        <v>26</v>
      </c>
      <c r="C276" s="47" cm="1">
        <f t="array" ref="C276">IF($I$2="Открытый тариф",
INDEX(GRID!$B$4:$BI$14,MATCH(C$7,GRID!$A$4:$A$14,0),MATCH(1,($U$2=GRID!$B$1:$BI$1)*(КАЛЕНДАРЬ!$AG29=GRID!$B$3:$BI$3), 0)),
ROUNDUP(INDEX(GRID!$B$4:$BI$14,MATCH(C$7,GRID!$A$4:$A$14,0),MATCH(1,($U$2=GRID!$B$1:$BI$1)*(КАЛЕНДАРЬ!$AG29=GRID!$B$3:$BI$3),0))*(1-GRID!$B$69),0))</f>
        <v>20000</v>
      </c>
      <c r="D276" s="48">
        <f t="array" ref="D276">IF($I$2="Открытый тариф",
INDEX(GRID!$B$17:$BI$27,MATCH(C$7,GRID!$A$17:$A$27,0),MATCH(1,($U$2=GRID!$B$1:$BI$1)*(КАЛЕНДАРЬ!$AG29=GRID!$B$3:$BI$3), 0)),
ROUNDUP(INDEX(GRID!$B$17:$BI$27,MATCH(C$7,GRID!$A$17:$A$27,0),MATCH(1,($U$2=GRID!$B$1:$BI$1)*(КАЛЕНДАРЬ!$AG29=GRID!$B$3:$BI$3), 0))*(1-GRID!$B$69),0))</f>
        <v>22500</v>
      </c>
      <c r="E276" s="47">
        <f t="array" ref="E276">IF($I$2="Открытый тариф",
INDEX(GRID!$B$4:$BI$14,MATCH(E$7,GRID!$A$4:$A$14,0),MATCH(1,($U$2=GRID!$B$1:$BI$1)*(КАЛЕНДАРЬ!$AG29=GRID!$B$3:$BI$3), 0)),
ROUNDUP(INDEX(GRID!$B$4:$BI$14,MATCH(E$7,GRID!$A$4:$A$14,0),MATCH(1,($U$2=GRID!$B$1:$BI$1)*(КАЛЕНДАРЬ!$AG29=GRID!$B$3:$BI$3),0))*(1-GRID!$B$69),0))</f>
        <v>22000</v>
      </c>
      <c r="F276" s="48">
        <f t="array" ref="F276">IF($I$2="Открытый тариф",
INDEX(GRID!$B$17:$BI$27,MATCH(E$7,GRID!$A$17:$A$27,0),MATCH(1,($U$2=GRID!$B$1:$BI$1)*(КАЛЕНДАРЬ!$AG29=GRID!$B$3:$BI$3), 0)),
ROUNDUP(INDEX(GRID!$B$17:$BI$27,MATCH(E$7,GRID!$A$17:$A$27,0),MATCH(1,($U$2=GRID!$B$1:$BI$1)*(КАЛЕНДАРЬ!$AG29=GRID!$B$3:$BI$3), 0))*(1-GRID!$B$69),0))</f>
        <v>24500</v>
      </c>
      <c r="G276" s="47" t="e">
        <f t="array" ref="G276">IF($I$2="Открытый тариф",
INDEX(GRID!$B$4:$BI$14,MATCH(G$7,GRID!$A$4:$A$14,0),MATCH(1,($U$2=GRID!$B$1:$BI$1)*(КАЛЕНДАРЬ!$AG29=GRID!$B$3:$BI$3), 0)),
ROUNDUP(INDEX(GRID!$B$4:$BI$14,MATCH(G$7,GRID!$A$4:$A$14,0),MATCH(1,($U$2=GRID!$B$1:$BI$1)*(КАЛЕНДАРЬ!$AG29=GRID!$B$3:$BI$3),0))*(1-GRID!$B$69),0))</f>
        <v>#N/A</v>
      </c>
      <c r="H276" s="48" t="e">
        <f t="array" ref="H276">IF($I$2="Открытый тариф",
INDEX(GRID!$B$17:$BI$27,MATCH(G$7,GRID!$A$17:$A$27,0),MATCH(1,($U$2=GRID!$B$1:$BI$1)*(КАЛЕНДАРЬ!$AG29=GRID!$B$3:$BI$3), 0)),
ROUNDUP(INDEX(GRID!$B$17:$BI$27,MATCH(G$7,GRID!$A$17:$A$27,0),MATCH(1,($U$2=GRID!$B$1:$BI$1)*(КАЛЕНДАРЬ!$AG29=GRID!$B$3:$BI$3), 0))*(1-GRID!$B$69),0))</f>
        <v>#N/A</v>
      </c>
      <c r="I276" s="47" t="e">
        <f t="array" ref="I276">IF($I$2="Открытый тариф",
INDEX(GRID!$B$4:$BI$14,MATCH(I$7,GRID!$A$4:$A$14,0),MATCH(1,($U$2=GRID!$B$1:$BI$1)*(КАЛЕНДАРЬ!$AG29=GRID!$B$3:$BI$3), 0)),
ROUNDUP(INDEX(GRID!$B$4:$BI$14,MATCH(I$7,GRID!$A$4:$A$14,0),MATCH(1,($U$2=GRID!$B$1:$BI$1)*(КАЛЕНДАРЬ!$AG29=GRID!$B$3:$BI$3),0))*(1-GRID!$B$69),0))</f>
        <v>#N/A</v>
      </c>
      <c r="J276" s="48" t="e">
        <f t="array" ref="J276">IF($I$2="Открытый тариф",
INDEX(GRID!$B$17:$BI$27,MATCH(I$7,GRID!$A$17:$A$27,0),MATCH(1,($U$2=GRID!$B$1:$BI$1)*(КАЛЕНДАРЬ!$AG29=GRID!$B$3:$BI$3), 0)),
ROUNDUP(INDEX(GRID!$B$17:$BI$27,MATCH(I$7,GRID!$A$17:$A$27,0),MATCH(1,($U$2=GRID!$B$1:$BI$1)*(КАЛЕНДАРЬ!$AG29=GRID!$B$3:$BI$3), 0))*(1-GRID!$B$69),0))</f>
        <v>#N/A</v>
      </c>
      <c r="K276" s="47">
        <f t="array" ref="K276">IF($I$2="Открытый тариф",
INDEX(GRID!$B$4:$BI$14,MATCH(K$7,GRID!$A$4:$A$14,0),MATCH(1,($U$2=GRID!$B$1:$BI$1)*(КАЛЕНДАРЬ!$AG29=GRID!$B$3:$BI$3), 0)),
ROUNDUP(INDEX(GRID!$B$4:$BI$14,MATCH(K$7,GRID!$A$4:$A$14,0),MATCH(1,($U$2=GRID!$B$1:$BI$1)*(КАЛЕНДАРЬ!$AG29=GRID!$B$3:$BI$3),0))*(1-GRID!$B$69),0))</f>
        <v>29300</v>
      </c>
      <c r="L276" s="48">
        <f t="array" ref="L276">IF($I$2="Открытый тариф",
INDEX(GRID!$B$17:$BI$27,MATCH(K$7,GRID!$A$17:$A$27,0),MATCH(1,($U$2=GRID!$B$1:$BI$1)*(КАЛЕНДАРЬ!$AG29=GRID!$B$3:$BI$3), 0)),
ROUNDUP(INDEX(GRID!$B$17:$BI$27,MATCH(K$7,GRID!$A$17:$A$27,0),MATCH(1,($U$2=GRID!$B$1:$BI$1)*(КАЛЕНДАРЬ!$AG29=GRID!$B$3:$BI$3), 0))*(1-GRID!$B$69),0))</f>
        <v>31800</v>
      </c>
      <c r="M276" s="47">
        <f t="array" ref="M276">IF($I$2="Открытый тариф",
INDEX(GRID!$B$4:$BI$14,MATCH(M$7,GRID!$A$4:$A$14,0),MATCH(1,($U$2=GRID!$B$1:$BI$1)*(КАЛЕНДАРЬ!$AG29=GRID!$B$3:$BI$3), 0)),
ROUNDUP(INDEX(GRID!$B$4:$BI$14,MATCH(M$7,GRID!$A$4:$A$14,0),MATCH(1,($U$2=GRID!$B$1:$BI$1)*(КАЛЕНДАРЬ!$AG29=GRID!$B$3:$BI$3),0))*(1-GRID!$B$69),0))</f>
        <v>32300</v>
      </c>
      <c r="N276" s="48">
        <f t="array" ref="N276">IF($I$2="Открытый тариф",
INDEX(GRID!$B$17:$BI$27,MATCH(M$7,GRID!$A$17:$A$27,0),MATCH(1,($U$2=GRID!$B$1:$BI$1)*(КАЛЕНДАРЬ!$AG29=GRID!$B$3:$BI$3), 0)),
ROUNDUP(INDEX(GRID!$B$17:$BI$27,MATCH(M$7,GRID!$A$17:$A$27,0),MATCH(1,($U$2=GRID!$B$1:$BI$1)*(КАЛЕНДАРЬ!$AG29=GRID!$B$3:$BI$3), 0))*(1-GRID!$B$69),0))</f>
        <v>34800</v>
      </c>
      <c r="O276" s="49">
        <f t="array" ref="O276">IF($I$2="Открытый тариф",
INDEX(GRID!$B$4:$BI$14,MATCH(O$7,GRID!$A$4:$A$14,0),MATCH(1,($U$2=GRID!$B$1:$BI$1)*(КАЛЕНДАРЬ!$AG29=GRID!$B$3:$BI$3), 0)),
ROUNDUP(INDEX(GRID!$B$4:$BI$14,MATCH(O$7,GRID!$A$4:$A$14,0),MATCH(1,($U$2=GRID!$B$1:$BI$1)*(КАЛЕНДАРЬ!$AG29=GRID!$B$3:$BI$3),0))*(1-GRID!$B$69),0))</f>
        <v>39200</v>
      </c>
      <c r="P276" s="49">
        <f t="array" ref="P276">IF($I$2="Открытый тариф",
INDEX(GRID!$B$17:$BI$27,MATCH(O$7,GRID!$A$17:$A$27,0),MATCH(1,($U$2=GRID!$B$1:$BI$1)*(КАЛЕНДАРЬ!$AG29=GRID!$B$3:$BI$3), 0)),
ROUNDUP(INDEX(GRID!$B$17:$BI$27,MATCH(O$7,GRID!$A$17:$A$27,0),MATCH(1,($U$2=GRID!$B$1:$BI$1)*(КАЛЕНДАРЬ!$AG29=GRID!$B$3:$BI$3), 0))*(1-GRID!$B$69),0))</f>
        <v>41700</v>
      </c>
      <c r="Q276" s="49" t="e">
        <f t="array" ref="Q276">IF($I$2="Открытый тариф",
INDEX(GRID!$B$4:$BI$14,MATCH(Q$7,GRID!$A$4:$A$14,0),MATCH(1,($U$2=GRID!$B$1:$BI$1)*(КАЛЕНДАРЬ!$AG29=GRID!$B$3:$BI$3), 0)),
ROUNDUP(INDEX(GRID!$B$4:$BI$14,MATCH(Q$7,GRID!$A$4:$A$14,0),MATCH(1,($U$2=GRID!$B$1:$BI$1)*(КАЛЕНДАРЬ!$AG29=GRID!$B$3:$BI$3),0))*(1-GRID!$B$69),0))</f>
        <v>#N/A</v>
      </c>
      <c r="R276" s="49" t="e">
        <f t="array" ref="R276">IF($I$2="Открытый тариф",
INDEX(GRID!$B$17:$BI$27,MATCH(Q$7,GRID!$A$17:$A$27,0),MATCH(1,($U$2=GRID!$B$1:$BI$1)*(КАЛЕНДАРЬ!$AG29=GRID!$B$3:$BI$3), 0)),
ROUNDUP(INDEX(GRID!$B$17:$BI$27,MATCH(Q$7,GRID!$A$17:$A$27,0),MATCH(1,($U$2=GRID!$B$1:$BI$1)*(КАЛЕНДАРЬ!$AG29=GRID!$B$3:$BI$3), 0))*(1-GRID!$B$69),0))</f>
        <v>#N/A</v>
      </c>
      <c r="S276" s="49" t="e">
        <f t="array" ref="S276">IF($I$2="Открытый тариф",
INDEX(GRID!$B$4:$BI$14,MATCH(S$7,GRID!$A$4:$A$14,0),MATCH(1,($U$2=GRID!$B$1:$BI$1)*(КАЛЕНДАРЬ!$AG29=GRID!$B$3:$BI$3), 0)),
ROUNDUP(INDEX(GRID!$B$4:$BI$14,MATCH(S$7,GRID!$A$4:$A$14,0),MATCH(1,($U$2=GRID!$B$1:$BI$1)*(КАЛЕНДАРЬ!$AG29=GRID!$B$3:$BI$3),0))*(1-GRID!$B$69),0))</f>
        <v>#N/A</v>
      </c>
      <c r="T276" s="49" t="e">
        <f t="array" ref="T276">IF($I$2="Открытый тариф",
INDEX(GRID!$B$17:$BI$27,MATCH(S$7,GRID!$A$17:$A$27,0),MATCH(1,($U$2=GRID!$B$1:$BI$1)*(КАЛЕНДАРЬ!$AG29=GRID!$B$3:$BI$3), 0)),
ROUNDUP(INDEX(GRID!$B$17:$BI$27,MATCH(S$7,GRID!$A$17:$A$27,0),MATCH(1,($U$2=GRID!$B$1:$BI$1)*(КАЛЕНДАРЬ!$AG29=GRID!$B$3:$BI$3), 0))*(1-GRID!$B$69),0))</f>
        <v>#N/A</v>
      </c>
      <c r="U276" s="49">
        <f t="array" ref="U276">IF($I$2="Открытый тариф",
INDEX(GRID!$B$4:$BI$14,MATCH(U$7,GRID!$A$4:$A$14,0),MATCH(1,($U$2=GRID!$B$1:$BI$1)*(КАЛЕНДАРЬ!$AG29=GRID!$B$3:$BI$3), 0)),
ROUNDUP(INDEX(GRID!$B$4:$BI$14,MATCH(U$7,GRID!$A$4:$A$14,0),MATCH(1,($U$2=GRID!$B$1:$BI$1)*(КАЛЕНДАРЬ!$AG29=GRID!$B$3:$BI$3),0))*(1-GRID!$B$69),0))</f>
        <v>61000</v>
      </c>
      <c r="V276" s="49">
        <f t="array" ref="V276">IF($I$2="Открытый тариф",
INDEX(GRID!$B$17:$BI$27,MATCH(U$7,GRID!$A$17:$A$27,0),MATCH(1,($U$2=GRID!$B$1:$BI$1)*(КАЛЕНДАРЬ!$AG29=GRID!$B$3:$BI$3), 0)),
ROUNDUP(INDEX(GRID!$B$17:$BI$27,MATCH(U$7,GRID!$A$17:$A$27,0),MATCH(1,($U$2=GRID!$B$1:$BI$1)*(КАЛЕНДАРЬ!$AG29=GRID!$B$3:$BI$3), 0))*(1-GRID!$B$69),0))</f>
        <v>63500</v>
      </c>
      <c r="W276" s="49">
        <f t="array" ref="W276">IF($I$2="Открытый тариф",
INDEX(GRID!$B$4:$BI$14,MATCH(W$7,GRID!$A$4:$A$14,0),MATCH(1,($U$2=GRID!$B$1:$BI$1)*(КАЛЕНДАРЬ!$AG29=GRID!$B$3:$BI$3), 0)),
ROUNDUP(INDEX(GRID!$B$4:$BI$14,MATCH(W$7,GRID!$A$4:$A$14,0),MATCH(1,($U$2=GRID!$B$1:$BI$1)*(КАЛЕНДАРЬ!$AG29=GRID!$B$3:$BI$3),0))*(1-GRID!$B$69),0))</f>
        <v>241000</v>
      </c>
      <c r="X276" s="49">
        <f t="array" ref="X276">IF($I$2="Открытый тариф",
INDEX(GRID!$B$17:$BI$27,MATCH(W$7,GRID!$A$17:$A$27,0),MATCH(1,($U$2=GRID!$B$1:$BI$1)*(КАЛЕНДАРЬ!$AG29=GRID!$B$3:$BI$3), 0)),
ROUNDUP(INDEX(GRID!$B$17:$BI$27,MATCH(W$7,GRID!$A$17:$A$27,0),MATCH(1,($U$2=GRID!$B$1:$BI$1)*(КАЛЕНДАРЬ!$AG29=GRID!$B$3:$BI$3), 0))*(1-GRID!$B$69),0))</f>
        <v>243500</v>
      </c>
    </row>
    <row r="277" spans="1:24" hidden="1" x14ac:dyDescent="0.2">
      <c r="A277" s="117" t="s">
        <v>46</v>
      </c>
      <c r="B277" s="117">
        <v>27</v>
      </c>
      <c r="C277" s="47" cm="1">
        <f t="array" ref="C277">IF($I$2="Открытый тариф",
INDEX(GRID!$B$4:$BI$14,MATCH(C$7,GRID!$A$4:$A$14,0),MATCH(1,($U$2=GRID!$B$1:$BI$1)*(КАЛЕНДАРЬ!$AG30=GRID!$B$3:$BI$3), 0)),
ROUNDUP(INDEX(GRID!$B$4:$BI$14,MATCH(C$7,GRID!$A$4:$A$14,0),MATCH(1,($U$2=GRID!$B$1:$BI$1)*(КАЛЕНДАРЬ!$AG30=GRID!$B$3:$BI$3),0))*(1-GRID!$B$69),0))</f>
        <v>20000</v>
      </c>
      <c r="D277" s="48">
        <f t="array" ref="D277">IF($I$2="Открытый тариф",
INDEX(GRID!$B$17:$BI$27,MATCH(C$7,GRID!$A$17:$A$27,0),MATCH(1,($U$2=GRID!$B$1:$BI$1)*(КАЛЕНДАРЬ!$AG30=GRID!$B$3:$BI$3), 0)),
ROUNDUP(INDEX(GRID!$B$17:$BI$27,MATCH(C$7,GRID!$A$17:$A$27,0),MATCH(1,($U$2=GRID!$B$1:$BI$1)*(КАЛЕНДАРЬ!$AG30=GRID!$B$3:$BI$3), 0))*(1-GRID!$B$69),0))</f>
        <v>22500</v>
      </c>
      <c r="E277" s="47">
        <f t="array" ref="E277">IF($I$2="Открытый тариф",
INDEX(GRID!$B$4:$BI$14,MATCH(E$7,GRID!$A$4:$A$14,0),MATCH(1,($U$2=GRID!$B$1:$BI$1)*(КАЛЕНДАРЬ!$AG30=GRID!$B$3:$BI$3), 0)),
ROUNDUP(INDEX(GRID!$B$4:$BI$14,MATCH(E$7,GRID!$A$4:$A$14,0),MATCH(1,($U$2=GRID!$B$1:$BI$1)*(КАЛЕНДАРЬ!$AG30=GRID!$B$3:$BI$3),0))*(1-GRID!$B$69),0))</f>
        <v>22000</v>
      </c>
      <c r="F277" s="48">
        <f t="array" ref="F277">IF($I$2="Открытый тариф",
INDEX(GRID!$B$17:$BI$27,MATCH(E$7,GRID!$A$17:$A$27,0),MATCH(1,($U$2=GRID!$B$1:$BI$1)*(КАЛЕНДАРЬ!$AG30=GRID!$B$3:$BI$3), 0)),
ROUNDUP(INDEX(GRID!$B$17:$BI$27,MATCH(E$7,GRID!$A$17:$A$27,0),MATCH(1,($U$2=GRID!$B$1:$BI$1)*(КАЛЕНДАРЬ!$AG30=GRID!$B$3:$BI$3), 0))*(1-GRID!$B$69),0))</f>
        <v>24500</v>
      </c>
      <c r="G277" s="47" t="e">
        <f t="array" ref="G277">IF($I$2="Открытый тариф",
INDEX(GRID!$B$4:$BI$14,MATCH(G$7,GRID!$A$4:$A$14,0),MATCH(1,($U$2=GRID!$B$1:$BI$1)*(КАЛЕНДАРЬ!$AG30=GRID!$B$3:$BI$3), 0)),
ROUNDUP(INDEX(GRID!$B$4:$BI$14,MATCH(G$7,GRID!$A$4:$A$14,0),MATCH(1,($U$2=GRID!$B$1:$BI$1)*(КАЛЕНДАРЬ!$AG30=GRID!$B$3:$BI$3),0))*(1-GRID!$B$69),0))</f>
        <v>#N/A</v>
      </c>
      <c r="H277" s="48" t="e">
        <f t="array" ref="H277">IF($I$2="Открытый тариф",
INDEX(GRID!$B$17:$BI$27,MATCH(G$7,GRID!$A$17:$A$27,0),MATCH(1,($U$2=GRID!$B$1:$BI$1)*(КАЛЕНДАРЬ!$AG30=GRID!$B$3:$BI$3), 0)),
ROUNDUP(INDEX(GRID!$B$17:$BI$27,MATCH(G$7,GRID!$A$17:$A$27,0),MATCH(1,($U$2=GRID!$B$1:$BI$1)*(КАЛЕНДАРЬ!$AG30=GRID!$B$3:$BI$3), 0))*(1-GRID!$B$69),0))</f>
        <v>#N/A</v>
      </c>
      <c r="I277" s="47" t="e">
        <f t="array" ref="I277">IF($I$2="Открытый тариф",
INDEX(GRID!$B$4:$BI$14,MATCH(I$7,GRID!$A$4:$A$14,0),MATCH(1,($U$2=GRID!$B$1:$BI$1)*(КАЛЕНДАРЬ!$AG30=GRID!$B$3:$BI$3), 0)),
ROUNDUP(INDEX(GRID!$B$4:$BI$14,MATCH(I$7,GRID!$A$4:$A$14,0),MATCH(1,($U$2=GRID!$B$1:$BI$1)*(КАЛЕНДАРЬ!$AG30=GRID!$B$3:$BI$3),0))*(1-GRID!$B$69),0))</f>
        <v>#N/A</v>
      </c>
      <c r="J277" s="48" t="e">
        <f t="array" ref="J277">IF($I$2="Открытый тариф",
INDEX(GRID!$B$17:$BI$27,MATCH(I$7,GRID!$A$17:$A$27,0),MATCH(1,($U$2=GRID!$B$1:$BI$1)*(КАЛЕНДАРЬ!$AG30=GRID!$B$3:$BI$3), 0)),
ROUNDUP(INDEX(GRID!$B$17:$BI$27,MATCH(I$7,GRID!$A$17:$A$27,0),MATCH(1,($U$2=GRID!$B$1:$BI$1)*(КАЛЕНДАРЬ!$AG30=GRID!$B$3:$BI$3), 0))*(1-GRID!$B$69),0))</f>
        <v>#N/A</v>
      </c>
      <c r="K277" s="47">
        <f t="array" ref="K277">IF($I$2="Открытый тариф",
INDEX(GRID!$B$4:$BI$14,MATCH(K$7,GRID!$A$4:$A$14,0),MATCH(1,($U$2=GRID!$B$1:$BI$1)*(КАЛЕНДАРЬ!$AG30=GRID!$B$3:$BI$3), 0)),
ROUNDUP(INDEX(GRID!$B$4:$BI$14,MATCH(K$7,GRID!$A$4:$A$14,0),MATCH(1,($U$2=GRID!$B$1:$BI$1)*(КАЛЕНДАРЬ!$AG30=GRID!$B$3:$BI$3),0))*(1-GRID!$B$69),0))</f>
        <v>29300</v>
      </c>
      <c r="L277" s="48">
        <f t="array" ref="L277">IF($I$2="Открытый тариф",
INDEX(GRID!$B$17:$BI$27,MATCH(K$7,GRID!$A$17:$A$27,0),MATCH(1,($U$2=GRID!$B$1:$BI$1)*(КАЛЕНДАРЬ!$AG30=GRID!$B$3:$BI$3), 0)),
ROUNDUP(INDEX(GRID!$B$17:$BI$27,MATCH(K$7,GRID!$A$17:$A$27,0),MATCH(1,($U$2=GRID!$B$1:$BI$1)*(КАЛЕНДАРЬ!$AG30=GRID!$B$3:$BI$3), 0))*(1-GRID!$B$69),0))</f>
        <v>31800</v>
      </c>
      <c r="M277" s="47">
        <f t="array" ref="M277">IF($I$2="Открытый тариф",
INDEX(GRID!$B$4:$BI$14,MATCH(M$7,GRID!$A$4:$A$14,0),MATCH(1,($U$2=GRID!$B$1:$BI$1)*(КАЛЕНДАРЬ!$AG30=GRID!$B$3:$BI$3), 0)),
ROUNDUP(INDEX(GRID!$B$4:$BI$14,MATCH(M$7,GRID!$A$4:$A$14,0),MATCH(1,($U$2=GRID!$B$1:$BI$1)*(КАЛЕНДАРЬ!$AG30=GRID!$B$3:$BI$3),0))*(1-GRID!$B$69),0))</f>
        <v>32300</v>
      </c>
      <c r="N277" s="48">
        <f t="array" ref="N277">IF($I$2="Открытый тариф",
INDEX(GRID!$B$17:$BI$27,MATCH(M$7,GRID!$A$17:$A$27,0),MATCH(1,($U$2=GRID!$B$1:$BI$1)*(КАЛЕНДАРЬ!$AG30=GRID!$B$3:$BI$3), 0)),
ROUNDUP(INDEX(GRID!$B$17:$BI$27,MATCH(M$7,GRID!$A$17:$A$27,0),MATCH(1,($U$2=GRID!$B$1:$BI$1)*(КАЛЕНДАРЬ!$AG30=GRID!$B$3:$BI$3), 0))*(1-GRID!$B$69),0))</f>
        <v>34800</v>
      </c>
      <c r="O277" s="49">
        <f t="array" ref="O277">IF($I$2="Открытый тариф",
INDEX(GRID!$B$4:$BI$14,MATCH(O$7,GRID!$A$4:$A$14,0),MATCH(1,($U$2=GRID!$B$1:$BI$1)*(КАЛЕНДАРЬ!$AG30=GRID!$B$3:$BI$3), 0)),
ROUNDUP(INDEX(GRID!$B$4:$BI$14,MATCH(O$7,GRID!$A$4:$A$14,0),MATCH(1,($U$2=GRID!$B$1:$BI$1)*(КАЛЕНДАРЬ!$AG30=GRID!$B$3:$BI$3),0))*(1-GRID!$B$69),0))</f>
        <v>39200</v>
      </c>
      <c r="P277" s="49">
        <f t="array" ref="P277">IF($I$2="Открытый тариф",
INDEX(GRID!$B$17:$BI$27,MATCH(O$7,GRID!$A$17:$A$27,0),MATCH(1,($U$2=GRID!$B$1:$BI$1)*(КАЛЕНДАРЬ!$AG30=GRID!$B$3:$BI$3), 0)),
ROUNDUP(INDEX(GRID!$B$17:$BI$27,MATCH(O$7,GRID!$A$17:$A$27,0),MATCH(1,($U$2=GRID!$B$1:$BI$1)*(КАЛЕНДАРЬ!$AG30=GRID!$B$3:$BI$3), 0))*(1-GRID!$B$69),0))</f>
        <v>41700</v>
      </c>
      <c r="Q277" s="49" t="e">
        <f t="array" ref="Q277">IF($I$2="Открытый тариф",
INDEX(GRID!$B$4:$BI$14,MATCH(Q$7,GRID!$A$4:$A$14,0),MATCH(1,($U$2=GRID!$B$1:$BI$1)*(КАЛЕНДАРЬ!$AG30=GRID!$B$3:$BI$3), 0)),
ROUNDUP(INDEX(GRID!$B$4:$BI$14,MATCH(Q$7,GRID!$A$4:$A$14,0),MATCH(1,($U$2=GRID!$B$1:$BI$1)*(КАЛЕНДАРЬ!$AG30=GRID!$B$3:$BI$3),0))*(1-GRID!$B$69),0))</f>
        <v>#N/A</v>
      </c>
      <c r="R277" s="49" t="e">
        <f t="array" ref="R277">IF($I$2="Открытый тариф",
INDEX(GRID!$B$17:$BI$27,MATCH(Q$7,GRID!$A$17:$A$27,0),MATCH(1,($U$2=GRID!$B$1:$BI$1)*(КАЛЕНДАРЬ!$AG30=GRID!$B$3:$BI$3), 0)),
ROUNDUP(INDEX(GRID!$B$17:$BI$27,MATCH(Q$7,GRID!$A$17:$A$27,0),MATCH(1,($U$2=GRID!$B$1:$BI$1)*(КАЛЕНДАРЬ!$AG30=GRID!$B$3:$BI$3), 0))*(1-GRID!$B$69),0))</f>
        <v>#N/A</v>
      </c>
      <c r="S277" s="49" t="e">
        <f t="array" ref="S277">IF($I$2="Открытый тариф",
INDEX(GRID!$B$4:$BI$14,MATCH(S$7,GRID!$A$4:$A$14,0),MATCH(1,($U$2=GRID!$B$1:$BI$1)*(КАЛЕНДАРЬ!$AG30=GRID!$B$3:$BI$3), 0)),
ROUNDUP(INDEX(GRID!$B$4:$BI$14,MATCH(S$7,GRID!$A$4:$A$14,0),MATCH(1,($U$2=GRID!$B$1:$BI$1)*(КАЛЕНДАРЬ!$AG30=GRID!$B$3:$BI$3),0))*(1-GRID!$B$69),0))</f>
        <v>#N/A</v>
      </c>
      <c r="T277" s="49" t="e">
        <f t="array" ref="T277">IF($I$2="Открытый тариф",
INDEX(GRID!$B$17:$BI$27,MATCH(S$7,GRID!$A$17:$A$27,0),MATCH(1,($U$2=GRID!$B$1:$BI$1)*(КАЛЕНДАРЬ!$AG30=GRID!$B$3:$BI$3), 0)),
ROUNDUP(INDEX(GRID!$B$17:$BI$27,MATCH(S$7,GRID!$A$17:$A$27,0),MATCH(1,($U$2=GRID!$B$1:$BI$1)*(КАЛЕНДАРЬ!$AG30=GRID!$B$3:$BI$3), 0))*(1-GRID!$B$69),0))</f>
        <v>#N/A</v>
      </c>
      <c r="U277" s="49">
        <f t="array" ref="U277">IF($I$2="Открытый тариф",
INDEX(GRID!$B$4:$BI$14,MATCH(U$7,GRID!$A$4:$A$14,0),MATCH(1,($U$2=GRID!$B$1:$BI$1)*(КАЛЕНДАРЬ!$AG30=GRID!$B$3:$BI$3), 0)),
ROUNDUP(INDEX(GRID!$B$4:$BI$14,MATCH(U$7,GRID!$A$4:$A$14,0),MATCH(1,($U$2=GRID!$B$1:$BI$1)*(КАЛЕНДАРЬ!$AG30=GRID!$B$3:$BI$3),0))*(1-GRID!$B$69),0))</f>
        <v>61000</v>
      </c>
      <c r="V277" s="49">
        <f t="array" ref="V277">IF($I$2="Открытый тариф",
INDEX(GRID!$B$17:$BI$27,MATCH(U$7,GRID!$A$17:$A$27,0),MATCH(1,($U$2=GRID!$B$1:$BI$1)*(КАЛЕНДАРЬ!$AG30=GRID!$B$3:$BI$3), 0)),
ROUNDUP(INDEX(GRID!$B$17:$BI$27,MATCH(U$7,GRID!$A$17:$A$27,0),MATCH(1,($U$2=GRID!$B$1:$BI$1)*(КАЛЕНДАРЬ!$AG30=GRID!$B$3:$BI$3), 0))*(1-GRID!$B$69),0))</f>
        <v>63500</v>
      </c>
      <c r="W277" s="49">
        <f t="array" ref="W277">IF($I$2="Открытый тариф",
INDEX(GRID!$B$4:$BI$14,MATCH(W$7,GRID!$A$4:$A$14,0),MATCH(1,($U$2=GRID!$B$1:$BI$1)*(КАЛЕНДАРЬ!$AG30=GRID!$B$3:$BI$3), 0)),
ROUNDUP(INDEX(GRID!$B$4:$BI$14,MATCH(W$7,GRID!$A$4:$A$14,0),MATCH(1,($U$2=GRID!$B$1:$BI$1)*(КАЛЕНДАРЬ!$AG30=GRID!$B$3:$BI$3),0))*(1-GRID!$B$69),0))</f>
        <v>241000</v>
      </c>
      <c r="X277" s="49">
        <f t="array" ref="X277">IF($I$2="Открытый тариф",
INDEX(GRID!$B$17:$BI$27,MATCH(W$7,GRID!$A$17:$A$27,0),MATCH(1,($U$2=GRID!$B$1:$BI$1)*(КАЛЕНДАРЬ!$AG30=GRID!$B$3:$BI$3), 0)),
ROUNDUP(INDEX(GRID!$B$17:$BI$27,MATCH(W$7,GRID!$A$17:$A$27,0),MATCH(1,($U$2=GRID!$B$1:$BI$1)*(КАЛЕНДАРЬ!$AG30=GRID!$B$3:$BI$3), 0))*(1-GRID!$B$69),0))</f>
        <v>243500</v>
      </c>
    </row>
    <row r="278" spans="1:24" hidden="1" x14ac:dyDescent="0.2">
      <c r="A278" s="117" t="s">
        <v>47</v>
      </c>
      <c r="B278" s="117">
        <v>28</v>
      </c>
      <c r="C278" s="47" cm="1">
        <f t="array" ref="C278">IF($I$2="Открытый тариф",
INDEX(GRID!$B$4:$BI$14,MATCH(C$7,GRID!$A$4:$A$14,0),MATCH(1,($U$2=GRID!$B$1:$BI$1)*(КАЛЕНДАРЬ!$AG31=GRID!$B$3:$BI$3), 0)),
ROUNDUP(INDEX(GRID!$B$4:$BI$14,MATCH(C$7,GRID!$A$4:$A$14,0),MATCH(1,($U$2=GRID!$B$1:$BI$1)*(КАЛЕНДАРЬ!$AG31=GRID!$B$3:$BI$3),0))*(1-GRID!$B$69),0))</f>
        <v>16000</v>
      </c>
      <c r="D278" s="48">
        <f t="array" ref="D278">IF($I$2="Открытый тариф",
INDEX(GRID!$B$17:$BI$27,MATCH(C$7,GRID!$A$17:$A$27,0),MATCH(1,($U$2=GRID!$B$1:$BI$1)*(КАЛЕНДАРЬ!$AG31=GRID!$B$3:$BI$3), 0)),
ROUNDUP(INDEX(GRID!$B$17:$BI$27,MATCH(C$7,GRID!$A$17:$A$27,0),MATCH(1,($U$2=GRID!$B$1:$BI$1)*(КАЛЕНДАРЬ!$AG31=GRID!$B$3:$BI$3), 0))*(1-GRID!$B$69),0))</f>
        <v>18500</v>
      </c>
      <c r="E278" s="47">
        <f t="array" ref="E278">IF($I$2="Открытый тариф",
INDEX(GRID!$B$4:$BI$14,MATCH(E$7,GRID!$A$4:$A$14,0),MATCH(1,($U$2=GRID!$B$1:$BI$1)*(КАЛЕНДАРЬ!$AG31=GRID!$B$3:$BI$3), 0)),
ROUNDUP(INDEX(GRID!$B$4:$BI$14,MATCH(E$7,GRID!$A$4:$A$14,0),MATCH(1,($U$2=GRID!$B$1:$BI$1)*(КАЛЕНДАРЬ!$AG31=GRID!$B$3:$BI$3),0))*(1-GRID!$B$69),0))</f>
        <v>17400</v>
      </c>
      <c r="F278" s="48">
        <f t="array" ref="F278">IF($I$2="Открытый тариф",
INDEX(GRID!$B$17:$BI$27,MATCH(E$7,GRID!$A$17:$A$27,0),MATCH(1,($U$2=GRID!$B$1:$BI$1)*(КАЛЕНДАРЬ!$AG31=GRID!$B$3:$BI$3), 0)),
ROUNDUP(INDEX(GRID!$B$17:$BI$27,MATCH(E$7,GRID!$A$17:$A$27,0),MATCH(1,($U$2=GRID!$B$1:$BI$1)*(КАЛЕНДАРЬ!$AG31=GRID!$B$3:$BI$3), 0))*(1-GRID!$B$69),0))</f>
        <v>19900</v>
      </c>
      <c r="G278" s="47" t="e">
        <f t="array" ref="G278">IF($I$2="Открытый тариф",
INDEX(GRID!$B$4:$BI$14,MATCH(G$7,GRID!$A$4:$A$14,0),MATCH(1,($U$2=GRID!$B$1:$BI$1)*(КАЛЕНДАРЬ!$AG31=GRID!$B$3:$BI$3), 0)),
ROUNDUP(INDEX(GRID!$B$4:$BI$14,MATCH(G$7,GRID!$A$4:$A$14,0),MATCH(1,($U$2=GRID!$B$1:$BI$1)*(КАЛЕНДАРЬ!$AG31=GRID!$B$3:$BI$3),0))*(1-GRID!$B$69),0))</f>
        <v>#N/A</v>
      </c>
      <c r="H278" s="48" t="e">
        <f t="array" ref="H278">IF($I$2="Открытый тариф",
INDEX(GRID!$B$17:$BI$27,MATCH(G$7,GRID!$A$17:$A$27,0),MATCH(1,($U$2=GRID!$B$1:$BI$1)*(КАЛЕНДАРЬ!$AG31=GRID!$B$3:$BI$3), 0)),
ROUNDUP(INDEX(GRID!$B$17:$BI$27,MATCH(G$7,GRID!$A$17:$A$27,0),MATCH(1,($U$2=GRID!$B$1:$BI$1)*(КАЛЕНДАРЬ!$AG31=GRID!$B$3:$BI$3), 0))*(1-GRID!$B$69),0))</f>
        <v>#N/A</v>
      </c>
      <c r="I278" s="47" t="e">
        <f t="array" ref="I278">IF($I$2="Открытый тариф",
INDEX(GRID!$B$4:$BI$14,MATCH(I$7,GRID!$A$4:$A$14,0),MATCH(1,($U$2=GRID!$B$1:$BI$1)*(КАЛЕНДАРЬ!$AG31=GRID!$B$3:$BI$3), 0)),
ROUNDUP(INDEX(GRID!$B$4:$BI$14,MATCH(I$7,GRID!$A$4:$A$14,0),MATCH(1,($U$2=GRID!$B$1:$BI$1)*(КАЛЕНДАРЬ!$AG31=GRID!$B$3:$BI$3),0))*(1-GRID!$B$69),0))</f>
        <v>#N/A</v>
      </c>
      <c r="J278" s="48" t="e">
        <f t="array" ref="J278">IF($I$2="Открытый тариф",
INDEX(GRID!$B$17:$BI$27,MATCH(I$7,GRID!$A$17:$A$27,0),MATCH(1,($U$2=GRID!$B$1:$BI$1)*(КАЛЕНДАРЬ!$AG31=GRID!$B$3:$BI$3), 0)),
ROUNDUP(INDEX(GRID!$B$17:$BI$27,MATCH(I$7,GRID!$A$17:$A$27,0),MATCH(1,($U$2=GRID!$B$1:$BI$1)*(КАЛЕНДАРЬ!$AG31=GRID!$B$3:$BI$3), 0))*(1-GRID!$B$69),0))</f>
        <v>#N/A</v>
      </c>
      <c r="K278" s="47">
        <f t="array" ref="K278">IF($I$2="Открытый тариф",
INDEX(GRID!$B$4:$BI$14,MATCH(K$7,GRID!$A$4:$A$14,0),MATCH(1,($U$2=GRID!$B$1:$BI$1)*(КАЛЕНДАРЬ!$AG31=GRID!$B$3:$BI$3), 0)),
ROUNDUP(INDEX(GRID!$B$4:$BI$14,MATCH(K$7,GRID!$A$4:$A$14,0),MATCH(1,($U$2=GRID!$B$1:$BI$1)*(КАЛЕНДАРЬ!$AG31=GRID!$B$3:$BI$3),0))*(1-GRID!$B$69),0))</f>
        <v>22400</v>
      </c>
      <c r="L278" s="48">
        <f t="array" ref="L278">IF($I$2="Открытый тариф",
INDEX(GRID!$B$17:$BI$27,MATCH(K$7,GRID!$A$17:$A$27,0),MATCH(1,($U$2=GRID!$B$1:$BI$1)*(КАЛЕНДАРЬ!$AG31=GRID!$B$3:$BI$3), 0)),
ROUNDUP(INDEX(GRID!$B$17:$BI$27,MATCH(K$7,GRID!$A$17:$A$27,0),MATCH(1,($U$2=GRID!$B$1:$BI$1)*(КАЛЕНДАРЬ!$AG31=GRID!$B$3:$BI$3), 0))*(1-GRID!$B$69),0))</f>
        <v>24900</v>
      </c>
      <c r="M278" s="47">
        <f t="array" ref="M278">IF($I$2="Открытый тариф",
INDEX(GRID!$B$4:$BI$14,MATCH(M$7,GRID!$A$4:$A$14,0),MATCH(1,($U$2=GRID!$B$1:$BI$1)*(КАЛЕНДАРЬ!$AG31=GRID!$B$3:$BI$3), 0)),
ROUNDUP(INDEX(GRID!$B$4:$BI$14,MATCH(M$7,GRID!$A$4:$A$14,0),MATCH(1,($U$2=GRID!$B$1:$BI$1)*(КАЛЕНДАРЬ!$AG31=GRID!$B$3:$BI$3),0))*(1-GRID!$B$69),0))</f>
        <v>24400</v>
      </c>
      <c r="N278" s="48">
        <f t="array" ref="N278">IF($I$2="Открытый тариф",
INDEX(GRID!$B$17:$BI$27,MATCH(M$7,GRID!$A$17:$A$27,0),MATCH(1,($U$2=GRID!$B$1:$BI$1)*(КАЛЕНДАРЬ!$AG31=GRID!$B$3:$BI$3), 0)),
ROUNDUP(INDEX(GRID!$B$17:$BI$27,MATCH(M$7,GRID!$A$17:$A$27,0),MATCH(1,($U$2=GRID!$B$1:$BI$1)*(КАЛЕНДАРЬ!$AG31=GRID!$B$3:$BI$3), 0))*(1-GRID!$B$69),0))</f>
        <v>26900</v>
      </c>
      <c r="O278" s="49">
        <f t="array" ref="O278">IF($I$2="Открытый тариф",
INDEX(GRID!$B$4:$BI$14,MATCH(O$7,GRID!$A$4:$A$14,0),MATCH(1,($U$2=GRID!$B$1:$BI$1)*(КАЛЕНДАРЬ!$AG31=GRID!$B$3:$BI$3), 0)),
ROUNDUP(INDEX(GRID!$B$4:$BI$14,MATCH(O$7,GRID!$A$4:$A$14,0),MATCH(1,($U$2=GRID!$B$1:$BI$1)*(КАЛЕНДАРЬ!$AG31=GRID!$B$3:$BI$3),0))*(1-GRID!$B$69),0))</f>
        <v>31500</v>
      </c>
      <c r="P278" s="49">
        <f t="array" ref="P278">IF($I$2="Открытый тариф",
INDEX(GRID!$B$17:$BI$27,MATCH(O$7,GRID!$A$17:$A$27,0),MATCH(1,($U$2=GRID!$B$1:$BI$1)*(КАЛЕНДАРЬ!$AG31=GRID!$B$3:$BI$3), 0)),
ROUNDUP(INDEX(GRID!$B$17:$BI$27,MATCH(O$7,GRID!$A$17:$A$27,0),MATCH(1,($U$2=GRID!$B$1:$BI$1)*(КАЛЕНДАРЬ!$AG31=GRID!$B$3:$BI$3), 0))*(1-GRID!$B$69),0))</f>
        <v>34000</v>
      </c>
      <c r="Q278" s="49" t="e">
        <f t="array" ref="Q278">IF($I$2="Открытый тариф",
INDEX(GRID!$B$4:$BI$14,MATCH(Q$7,GRID!$A$4:$A$14,0),MATCH(1,($U$2=GRID!$B$1:$BI$1)*(КАЛЕНДАРЬ!$AG31=GRID!$B$3:$BI$3), 0)),
ROUNDUP(INDEX(GRID!$B$4:$BI$14,MATCH(Q$7,GRID!$A$4:$A$14,0),MATCH(1,($U$2=GRID!$B$1:$BI$1)*(КАЛЕНДАРЬ!$AG31=GRID!$B$3:$BI$3),0))*(1-GRID!$B$69),0))</f>
        <v>#N/A</v>
      </c>
      <c r="R278" s="49" t="e">
        <f t="array" ref="R278">IF($I$2="Открытый тариф",
INDEX(GRID!$B$17:$BI$27,MATCH(Q$7,GRID!$A$17:$A$27,0),MATCH(1,($U$2=GRID!$B$1:$BI$1)*(КАЛЕНДАРЬ!$AG31=GRID!$B$3:$BI$3), 0)),
ROUNDUP(INDEX(GRID!$B$17:$BI$27,MATCH(Q$7,GRID!$A$17:$A$27,0),MATCH(1,($U$2=GRID!$B$1:$BI$1)*(КАЛЕНДАРЬ!$AG31=GRID!$B$3:$BI$3), 0))*(1-GRID!$B$69),0))</f>
        <v>#N/A</v>
      </c>
      <c r="S278" s="49" t="e">
        <f t="array" ref="S278">IF($I$2="Открытый тариф",
INDEX(GRID!$B$4:$BI$14,MATCH(S$7,GRID!$A$4:$A$14,0),MATCH(1,($U$2=GRID!$B$1:$BI$1)*(КАЛЕНДАРЬ!$AG31=GRID!$B$3:$BI$3), 0)),
ROUNDUP(INDEX(GRID!$B$4:$BI$14,MATCH(S$7,GRID!$A$4:$A$14,0),MATCH(1,($U$2=GRID!$B$1:$BI$1)*(КАЛЕНДАРЬ!$AG31=GRID!$B$3:$BI$3),0))*(1-GRID!$B$69),0))</f>
        <v>#N/A</v>
      </c>
      <c r="T278" s="49" t="e">
        <f t="array" ref="T278">IF($I$2="Открытый тариф",
INDEX(GRID!$B$17:$BI$27,MATCH(S$7,GRID!$A$17:$A$27,0),MATCH(1,($U$2=GRID!$B$1:$BI$1)*(КАЛЕНДАРЬ!$AG31=GRID!$B$3:$BI$3), 0)),
ROUNDUP(INDEX(GRID!$B$17:$BI$27,MATCH(S$7,GRID!$A$17:$A$27,0),MATCH(1,($U$2=GRID!$B$1:$BI$1)*(КАЛЕНДАРЬ!$AG31=GRID!$B$3:$BI$3), 0))*(1-GRID!$B$69),0))</f>
        <v>#N/A</v>
      </c>
      <c r="U278" s="49">
        <f t="array" ref="U278">IF($I$2="Открытый тариф",
INDEX(GRID!$B$4:$BI$14,MATCH(U$7,GRID!$A$4:$A$14,0),MATCH(1,($U$2=GRID!$B$1:$BI$1)*(КАЛЕНДАРЬ!$AG31=GRID!$B$3:$BI$3), 0)),
ROUNDUP(INDEX(GRID!$B$4:$BI$14,MATCH(U$7,GRID!$A$4:$A$14,0),MATCH(1,($U$2=GRID!$B$1:$BI$1)*(КАЛЕНДАРЬ!$AG31=GRID!$B$3:$BI$3),0))*(1-GRID!$B$69),0))</f>
        <v>48000</v>
      </c>
      <c r="V278" s="49">
        <f t="array" ref="V278">IF($I$2="Открытый тариф",
INDEX(GRID!$B$17:$BI$27,MATCH(U$7,GRID!$A$17:$A$27,0),MATCH(1,($U$2=GRID!$B$1:$BI$1)*(КАЛЕНДАРЬ!$AG31=GRID!$B$3:$BI$3), 0)),
ROUNDUP(INDEX(GRID!$B$17:$BI$27,MATCH(U$7,GRID!$A$17:$A$27,0),MATCH(1,($U$2=GRID!$B$1:$BI$1)*(КАЛЕНДАРЬ!$AG31=GRID!$B$3:$BI$3), 0))*(1-GRID!$B$69),0))</f>
        <v>50500</v>
      </c>
      <c r="W278" s="49">
        <f t="array" ref="W278">IF($I$2="Открытый тариф",
INDEX(GRID!$B$4:$BI$14,MATCH(W$7,GRID!$A$4:$A$14,0),MATCH(1,($U$2=GRID!$B$1:$BI$1)*(КАЛЕНДАРЬ!$AG31=GRID!$B$3:$BI$3), 0)),
ROUNDUP(INDEX(GRID!$B$4:$BI$14,MATCH(W$7,GRID!$A$4:$A$14,0),MATCH(1,($U$2=GRID!$B$1:$BI$1)*(КАЛЕНДАРЬ!$AG31=GRID!$B$3:$BI$3),0))*(1-GRID!$B$69),0))</f>
        <v>200000</v>
      </c>
      <c r="X278" s="49">
        <f t="array" ref="X278">IF($I$2="Открытый тариф",
INDEX(GRID!$B$17:$BI$27,MATCH(W$7,GRID!$A$17:$A$27,0),MATCH(1,($U$2=GRID!$B$1:$BI$1)*(КАЛЕНДАРЬ!$AG31=GRID!$B$3:$BI$3), 0)),
ROUNDUP(INDEX(GRID!$B$17:$BI$27,MATCH(W$7,GRID!$A$17:$A$27,0),MATCH(1,($U$2=GRID!$B$1:$BI$1)*(КАЛЕНДАРЬ!$AG31=GRID!$B$3:$BI$3), 0))*(1-GRID!$B$69),0))</f>
        <v>202500</v>
      </c>
    </row>
    <row r="279" spans="1:24" hidden="1" x14ac:dyDescent="0.2">
      <c r="A279" s="117" t="s">
        <v>48</v>
      </c>
      <c r="B279" s="117">
        <v>29</v>
      </c>
      <c r="C279" s="47" cm="1">
        <f t="array" ref="C279">IF($I$2="Открытый тариф",
INDEX(GRID!$B$4:$BI$14,MATCH(C$7,GRID!$A$4:$A$14,0),MATCH(1,($U$2=GRID!$B$1:$BI$1)*(КАЛЕНДАРЬ!$AG32=GRID!$B$3:$BI$3), 0)),
ROUNDUP(INDEX(GRID!$B$4:$BI$14,MATCH(C$7,GRID!$A$4:$A$14,0),MATCH(1,($U$2=GRID!$B$1:$BI$1)*(КАЛЕНДАРЬ!$AG32=GRID!$B$3:$BI$3),0))*(1-GRID!$B$69),0))</f>
        <v>15000</v>
      </c>
      <c r="D279" s="48">
        <f t="array" ref="D279">IF($I$2="Открытый тариф",
INDEX(GRID!$B$17:$BI$27,MATCH(C$7,GRID!$A$17:$A$27,0),MATCH(1,($U$2=GRID!$B$1:$BI$1)*(КАЛЕНДАРЬ!$AG32=GRID!$B$3:$BI$3), 0)),
ROUNDUP(INDEX(GRID!$B$17:$BI$27,MATCH(C$7,GRID!$A$17:$A$27,0),MATCH(1,($U$2=GRID!$B$1:$BI$1)*(КАЛЕНДАРЬ!$AG32=GRID!$B$3:$BI$3), 0))*(1-GRID!$B$69),0))</f>
        <v>17500</v>
      </c>
      <c r="E279" s="47">
        <f t="array" ref="E279">IF($I$2="Открытый тариф",
INDEX(GRID!$B$4:$BI$14,MATCH(E$7,GRID!$A$4:$A$14,0),MATCH(1,($U$2=GRID!$B$1:$BI$1)*(КАЛЕНДАРЬ!$AG32=GRID!$B$3:$BI$3), 0)),
ROUNDUP(INDEX(GRID!$B$4:$BI$14,MATCH(E$7,GRID!$A$4:$A$14,0),MATCH(1,($U$2=GRID!$B$1:$BI$1)*(КАЛЕНДАРЬ!$AG32=GRID!$B$3:$BI$3),0))*(1-GRID!$B$69),0))</f>
        <v>16200</v>
      </c>
      <c r="F279" s="48">
        <f t="array" ref="F279">IF($I$2="Открытый тариф",
INDEX(GRID!$B$17:$BI$27,MATCH(E$7,GRID!$A$17:$A$27,0),MATCH(1,($U$2=GRID!$B$1:$BI$1)*(КАЛЕНДАРЬ!$AG32=GRID!$B$3:$BI$3), 0)),
ROUNDUP(INDEX(GRID!$B$17:$BI$27,MATCH(E$7,GRID!$A$17:$A$27,0),MATCH(1,($U$2=GRID!$B$1:$BI$1)*(КАЛЕНДАРЬ!$AG32=GRID!$B$3:$BI$3), 0))*(1-GRID!$B$69),0))</f>
        <v>18700</v>
      </c>
      <c r="G279" s="47" t="e">
        <f t="array" ref="G279">IF($I$2="Открытый тариф",
INDEX(GRID!$B$4:$BI$14,MATCH(G$7,GRID!$A$4:$A$14,0),MATCH(1,($U$2=GRID!$B$1:$BI$1)*(КАЛЕНДАРЬ!$AG32=GRID!$B$3:$BI$3), 0)),
ROUNDUP(INDEX(GRID!$B$4:$BI$14,MATCH(G$7,GRID!$A$4:$A$14,0),MATCH(1,($U$2=GRID!$B$1:$BI$1)*(КАЛЕНДАРЬ!$AG32=GRID!$B$3:$BI$3),0))*(1-GRID!$B$69),0))</f>
        <v>#N/A</v>
      </c>
      <c r="H279" s="48" t="e">
        <f t="array" ref="H279">IF($I$2="Открытый тариф",
INDEX(GRID!$B$17:$BI$27,MATCH(G$7,GRID!$A$17:$A$27,0),MATCH(1,($U$2=GRID!$B$1:$BI$1)*(КАЛЕНДАРЬ!$AG32=GRID!$B$3:$BI$3), 0)),
ROUNDUP(INDEX(GRID!$B$17:$BI$27,MATCH(G$7,GRID!$A$17:$A$27,0),MATCH(1,($U$2=GRID!$B$1:$BI$1)*(КАЛЕНДАРЬ!$AG32=GRID!$B$3:$BI$3), 0))*(1-GRID!$B$69),0))</f>
        <v>#N/A</v>
      </c>
      <c r="I279" s="47" t="e">
        <f t="array" ref="I279">IF($I$2="Открытый тариф",
INDEX(GRID!$B$4:$BI$14,MATCH(I$7,GRID!$A$4:$A$14,0),MATCH(1,($U$2=GRID!$B$1:$BI$1)*(КАЛЕНДАРЬ!$AG32=GRID!$B$3:$BI$3), 0)),
ROUNDUP(INDEX(GRID!$B$4:$BI$14,MATCH(I$7,GRID!$A$4:$A$14,0),MATCH(1,($U$2=GRID!$B$1:$BI$1)*(КАЛЕНДАРЬ!$AG32=GRID!$B$3:$BI$3),0))*(1-GRID!$B$69),0))</f>
        <v>#N/A</v>
      </c>
      <c r="J279" s="48" t="e">
        <f t="array" ref="J279">IF($I$2="Открытый тариф",
INDEX(GRID!$B$17:$BI$27,MATCH(I$7,GRID!$A$17:$A$27,0),MATCH(1,($U$2=GRID!$B$1:$BI$1)*(КАЛЕНДАРЬ!$AG32=GRID!$B$3:$BI$3), 0)),
ROUNDUP(INDEX(GRID!$B$17:$BI$27,MATCH(I$7,GRID!$A$17:$A$27,0),MATCH(1,($U$2=GRID!$B$1:$BI$1)*(КАЛЕНДАРЬ!$AG32=GRID!$B$3:$BI$3), 0))*(1-GRID!$B$69),0))</f>
        <v>#N/A</v>
      </c>
      <c r="K279" s="47">
        <f t="array" ref="K279">IF($I$2="Открытый тариф",
INDEX(GRID!$B$4:$BI$14,MATCH(K$7,GRID!$A$4:$A$14,0),MATCH(1,($U$2=GRID!$B$1:$BI$1)*(КАЛЕНДАРЬ!$AG32=GRID!$B$3:$BI$3), 0)),
ROUNDUP(INDEX(GRID!$B$4:$BI$14,MATCH(K$7,GRID!$A$4:$A$14,0),MATCH(1,($U$2=GRID!$B$1:$BI$1)*(КАЛЕНДАРЬ!$AG32=GRID!$B$3:$BI$3),0))*(1-GRID!$B$69),0))</f>
        <v>20400</v>
      </c>
      <c r="L279" s="48">
        <f t="array" ref="L279">IF($I$2="Открытый тариф",
INDEX(GRID!$B$17:$BI$27,MATCH(K$7,GRID!$A$17:$A$27,0),MATCH(1,($U$2=GRID!$B$1:$BI$1)*(КАЛЕНДАРЬ!$AG32=GRID!$B$3:$BI$3), 0)),
ROUNDUP(INDEX(GRID!$B$17:$BI$27,MATCH(K$7,GRID!$A$17:$A$27,0),MATCH(1,($U$2=GRID!$B$1:$BI$1)*(КАЛЕНДАРЬ!$AG32=GRID!$B$3:$BI$3), 0))*(1-GRID!$B$69),0))</f>
        <v>22900</v>
      </c>
      <c r="M279" s="47">
        <f t="array" ref="M279">IF($I$2="Открытый тариф",
INDEX(GRID!$B$4:$BI$14,MATCH(M$7,GRID!$A$4:$A$14,0),MATCH(1,($U$2=GRID!$B$1:$BI$1)*(КАЛЕНДАРЬ!$AG32=GRID!$B$3:$BI$3), 0)),
ROUNDUP(INDEX(GRID!$B$4:$BI$14,MATCH(M$7,GRID!$A$4:$A$14,0),MATCH(1,($U$2=GRID!$B$1:$BI$1)*(КАЛЕНДАРЬ!$AG32=GRID!$B$3:$BI$3),0))*(1-GRID!$B$69),0))</f>
        <v>22000</v>
      </c>
      <c r="N279" s="48">
        <f t="array" ref="N279">IF($I$2="Открытый тариф",
INDEX(GRID!$B$17:$BI$27,MATCH(M$7,GRID!$A$17:$A$27,0),MATCH(1,($U$2=GRID!$B$1:$BI$1)*(КАЛЕНДАРЬ!$AG32=GRID!$B$3:$BI$3), 0)),
ROUNDUP(INDEX(GRID!$B$17:$BI$27,MATCH(M$7,GRID!$A$17:$A$27,0),MATCH(1,($U$2=GRID!$B$1:$BI$1)*(КАЛЕНДАРЬ!$AG32=GRID!$B$3:$BI$3), 0))*(1-GRID!$B$69),0))</f>
        <v>24500</v>
      </c>
      <c r="O279" s="49">
        <f t="array" ref="O279">IF($I$2="Открытый тариф",
INDEX(GRID!$B$4:$BI$14,MATCH(O$7,GRID!$A$4:$A$14,0),MATCH(1,($U$2=GRID!$B$1:$BI$1)*(КАЛЕНДАРЬ!$AG32=GRID!$B$3:$BI$3), 0)),
ROUNDUP(INDEX(GRID!$B$4:$BI$14,MATCH(O$7,GRID!$A$4:$A$14,0),MATCH(1,($U$2=GRID!$B$1:$BI$1)*(КАЛЕНДАРЬ!$AG32=GRID!$B$3:$BI$3),0))*(1-GRID!$B$69),0))</f>
        <v>29600</v>
      </c>
      <c r="P279" s="49">
        <f t="array" ref="P279">IF($I$2="Открытый тариф",
INDEX(GRID!$B$17:$BI$27,MATCH(O$7,GRID!$A$17:$A$27,0),MATCH(1,($U$2=GRID!$B$1:$BI$1)*(КАЛЕНДАРЬ!$AG32=GRID!$B$3:$BI$3), 0)),
ROUNDUP(INDEX(GRID!$B$17:$BI$27,MATCH(O$7,GRID!$A$17:$A$27,0),MATCH(1,($U$2=GRID!$B$1:$BI$1)*(КАЛЕНДАРЬ!$AG32=GRID!$B$3:$BI$3), 0))*(1-GRID!$B$69),0))</f>
        <v>32100</v>
      </c>
      <c r="Q279" s="49" t="e">
        <f t="array" ref="Q279">IF($I$2="Открытый тариф",
INDEX(GRID!$B$4:$BI$14,MATCH(Q$7,GRID!$A$4:$A$14,0),MATCH(1,($U$2=GRID!$B$1:$BI$1)*(КАЛЕНДАРЬ!$AG32=GRID!$B$3:$BI$3), 0)),
ROUNDUP(INDEX(GRID!$B$4:$BI$14,MATCH(Q$7,GRID!$A$4:$A$14,0),MATCH(1,($U$2=GRID!$B$1:$BI$1)*(КАЛЕНДАРЬ!$AG32=GRID!$B$3:$BI$3),0))*(1-GRID!$B$69),0))</f>
        <v>#N/A</v>
      </c>
      <c r="R279" s="49" t="e">
        <f t="array" ref="R279">IF($I$2="Открытый тариф",
INDEX(GRID!$B$17:$BI$27,MATCH(Q$7,GRID!$A$17:$A$27,0),MATCH(1,($U$2=GRID!$B$1:$BI$1)*(КАЛЕНДАРЬ!$AG32=GRID!$B$3:$BI$3), 0)),
ROUNDUP(INDEX(GRID!$B$17:$BI$27,MATCH(Q$7,GRID!$A$17:$A$27,0),MATCH(1,($U$2=GRID!$B$1:$BI$1)*(КАЛЕНДАРЬ!$AG32=GRID!$B$3:$BI$3), 0))*(1-GRID!$B$69),0))</f>
        <v>#N/A</v>
      </c>
      <c r="S279" s="49" t="e">
        <f t="array" ref="S279">IF($I$2="Открытый тариф",
INDEX(GRID!$B$4:$BI$14,MATCH(S$7,GRID!$A$4:$A$14,0),MATCH(1,($U$2=GRID!$B$1:$BI$1)*(КАЛЕНДАРЬ!$AG32=GRID!$B$3:$BI$3), 0)),
ROUNDUP(INDEX(GRID!$B$4:$BI$14,MATCH(S$7,GRID!$A$4:$A$14,0),MATCH(1,($U$2=GRID!$B$1:$BI$1)*(КАЛЕНДАРЬ!$AG32=GRID!$B$3:$BI$3),0))*(1-GRID!$B$69),0))</f>
        <v>#N/A</v>
      </c>
      <c r="T279" s="49" t="e">
        <f t="array" ref="T279">IF($I$2="Открытый тариф",
INDEX(GRID!$B$17:$BI$27,MATCH(S$7,GRID!$A$17:$A$27,0),MATCH(1,($U$2=GRID!$B$1:$BI$1)*(КАЛЕНДАРЬ!$AG32=GRID!$B$3:$BI$3), 0)),
ROUNDUP(INDEX(GRID!$B$17:$BI$27,MATCH(S$7,GRID!$A$17:$A$27,0),MATCH(1,($U$2=GRID!$B$1:$BI$1)*(КАЛЕНДАРЬ!$AG32=GRID!$B$3:$BI$3), 0))*(1-GRID!$B$69),0))</f>
        <v>#N/A</v>
      </c>
      <c r="U279" s="49">
        <f t="array" ref="U279">IF($I$2="Открытый тариф",
INDEX(GRID!$B$4:$BI$14,MATCH(U$7,GRID!$A$4:$A$14,0),MATCH(1,($U$2=GRID!$B$1:$BI$1)*(КАЛЕНДАРЬ!$AG32=GRID!$B$3:$BI$3), 0)),
ROUNDUP(INDEX(GRID!$B$4:$BI$14,MATCH(U$7,GRID!$A$4:$A$14,0),MATCH(1,($U$2=GRID!$B$1:$BI$1)*(КАЛЕНДАРЬ!$AG32=GRID!$B$3:$BI$3),0))*(1-GRID!$B$69),0))</f>
        <v>45000</v>
      </c>
      <c r="V279" s="49">
        <f t="array" ref="V279">IF($I$2="Открытый тариф",
INDEX(GRID!$B$17:$BI$27,MATCH(U$7,GRID!$A$17:$A$27,0),MATCH(1,($U$2=GRID!$B$1:$BI$1)*(КАЛЕНДАРЬ!$AG32=GRID!$B$3:$BI$3), 0)),
ROUNDUP(INDEX(GRID!$B$17:$BI$27,MATCH(U$7,GRID!$A$17:$A$27,0),MATCH(1,($U$2=GRID!$B$1:$BI$1)*(КАЛЕНДАРЬ!$AG32=GRID!$B$3:$BI$3), 0))*(1-GRID!$B$69),0))</f>
        <v>47500</v>
      </c>
      <c r="W279" s="49">
        <f t="array" ref="W279">IF($I$2="Открытый тариф",
INDEX(GRID!$B$4:$BI$14,MATCH(W$7,GRID!$A$4:$A$14,0),MATCH(1,($U$2=GRID!$B$1:$BI$1)*(КАЛЕНДАРЬ!$AG32=GRID!$B$3:$BI$3), 0)),
ROUNDUP(INDEX(GRID!$B$4:$BI$14,MATCH(W$7,GRID!$A$4:$A$14,0),MATCH(1,($U$2=GRID!$B$1:$BI$1)*(КАЛЕНДАРЬ!$AG32=GRID!$B$3:$BI$3),0))*(1-GRID!$B$69),0))</f>
        <v>192000</v>
      </c>
      <c r="X279" s="49">
        <f t="array" ref="X279">IF($I$2="Открытый тариф",
INDEX(GRID!$B$17:$BI$27,MATCH(W$7,GRID!$A$17:$A$27,0),MATCH(1,($U$2=GRID!$B$1:$BI$1)*(КАЛЕНДАРЬ!$AG32=GRID!$B$3:$BI$3), 0)),
ROUNDUP(INDEX(GRID!$B$17:$BI$27,MATCH(W$7,GRID!$A$17:$A$27,0),MATCH(1,($U$2=GRID!$B$1:$BI$1)*(КАЛЕНДАРЬ!$AG32=GRID!$B$3:$BI$3), 0))*(1-GRID!$B$69),0))</f>
        <v>194500</v>
      </c>
    </row>
    <row r="280" spans="1:24" hidden="1" x14ac:dyDescent="0.2">
      <c r="A280" s="117" t="s">
        <v>42</v>
      </c>
      <c r="B280" s="117">
        <v>30</v>
      </c>
      <c r="C280" s="47" cm="1">
        <f t="array" ref="C280">IF($I$2="Открытый тариф",
INDEX(GRID!$B$4:$BI$14,MATCH(C$7,GRID!$A$4:$A$14,0),MATCH(1,($U$2=GRID!$B$1:$BI$1)*(КАЛЕНДАРЬ!$AG33=GRID!$B$3:$BI$3), 0)),
ROUNDUP(INDEX(GRID!$B$4:$BI$14,MATCH(C$7,GRID!$A$4:$A$14,0),MATCH(1,($U$2=GRID!$B$1:$BI$1)*(КАЛЕНДАРЬ!$AG33=GRID!$B$3:$BI$3),0))*(1-GRID!$B$69),0))</f>
        <v>15000</v>
      </c>
      <c r="D280" s="48">
        <f t="array" ref="D280">IF($I$2="Открытый тариф",
INDEX(GRID!$B$17:$BI$27,MATCH(C$7,GRID!$A$17:$A$27,0),MATCH(1,($U$2=GRID!$B$1:$BI$1)*(КАЛЕНДАРЬ!$AG33=GRID!$B$3:$BI$3), 0)),
ROUNDUP(INDEX(GRID!$B$17:$BI$27,MATCH(C$7,GRID!$A$17:$A$27,0),MATCH(1,($U$2=GRID!$B$1:$BI$1)*(КАЛЕНДАРЬ!$AG33=GRID!$B$3:$BI$3), 0))*(1-GRID!$B$69),0))</f>
        <v>17500</v>
      </c>
      <c r="E280" s="47">
        <f t="array" ref="E280">IF($I$2="Открытый тариф",
INDEX(GRID!$B$4:$BI$14,MATCH(E$7,GRID!$A$4:$A$14,0),MATCH(1,($U$2=GRID!$B$1:$BI$1)*(КАЛЕНДАРЬ!$AG33=GRID!$B$3:$BI$3), 0)),
ROUNDUP(INDEX(GRID!$B$4:$BI$14,MATCH(E$7,GRID!$A$4:$A$14,0),MATCH(1,($U$2=GRID!$B$1:$BI$1)*(КАЛЕНДАРЬ!$AG33=GRID!$B$3:$BI$3),0))*(1-GRID!$B$69),0))</f>
        <v>16200</v>
      </c>
      <c r="F280" s="48">
        <f t="array" ref="F280">IF($I$2="Открытый тариф",
INDEX(GRID!$B$17:$BI$27,MATCH(E$7,GRID!$A$17:$A$27,0),MATCH(1,($U$2=GRID!$B$1:$BI$1)*(КАЛЕНДАРЬ!$AG33=GRID!$B$3:$BI$3), 0)),
ROUNDUP(INDEX(GRID!$B$17:$BI$27,MATCH(E$7,GRID!$A$17:$A$27,0),MATCH(1,($U$2=GRID!$B$1:$BI$1)*(КАЛЕНДАРЬ!$AG33=GRID!$B$3:$BI$3), 0))*(1-GRID!$B$69),0))</f>
        <v>18700</v>
      </c>
      <c r="G280" s="47" t="e">
        <f t="array" ref="G280">IF($I$2="Открытый тариф",
INDEX(GRID!$B$4:$BI$14,MATCH(G$7,GRID!$A$4:$A$14,0),MATCH(1,($U$2=GRID!$B$1:$BI$1)*(КАЛЕНДАРЬ!$AG33=GRID!$B$3:$BI$3), 0)),
ROUNDUP(INDEX(GRID!$B$4:$BI$14,MATCH(G$7,GRID!$A$4:$A$14,0),MATCH(1,($U$2=GRID!$B$1:$BI$1)*(КАЛЕНДАРЬ!$AG33=GRID!$B$3:$BI$3),0))*(1-GRID!$B$69),0))</f>
        <v>#N/A</v>
      </c>
      <c r="H280" s="48" t="e">
        <f t="array" ref="H280">IF($I$2="Открытый тариф",
INDEX(GRID!$B$17:$BI$27,MATCH(G$7,GRID!$A$17:$A$27,0),MATCH(1,($U$2=GRID!$B$1:$BI$1)*(КАЛЕНДАРЬ!$AG33=GRID!$B$3:$BI$3), 0)),
ROUNDUP(INDEX(GRID!$B$17:$BI$27,MATCH(G$7,GRID!$A$17:$A$27,0),MATCH(1,($U$2=GRID!$B$1:$BI$1)*(КАЛЕНДАРЬ!$AG33=GRID!$B$3:$BI$3), 0))*(1-GRID!$B$69),0))</f>
        <v>#N/A</v>
      </c>
      <c r="I280" s="47" t="e">
        <f t="array" ref="I280">IF($I$2="Открытый тариф",
INDEX(GRID!$B$4:$BI$14,MATCH(I$7,GRID!$A$4:$A$14,0),MATCH(1,($U$2=GRID!$B$1:$BI$1)*(КАЛЕНДАРЬ!$AG33=GRID!$B$3:$BI$3), 0)),
ROUNDUP(INDEX(GRID!$B$4:$BI$14,MATCH(I$7,GRID!$A$4:$A$14,0),MATCH(1,($U$2=GRID!$B$1:$BI$1)*(КАЛЕНДАРЬ!$AG33=GRID!$B$3:$BI$3),0))*(1-GRID!$B$69),0))</f>
        <v>#N/A</v>
      </c>
      <c r="J280" s="48" t="e">
        <f t="array" ref="J280">IF($I$2="Открытый тариф",
INDEX(GRID!$B$17:$BI$27,MATCH(I$7,GRID!$A$17:$A$27,0),MATCH(1,($U$2=GRID!$B$1:$BI$1)*(КАЛЕНДАРЬ!$AG33=GRID!$B$3:$BI$3), 0)),
ROUNDUP(INDEX(GRID!$B$17:$BI$27,MATCH(I$7,GRID!$A$17:$A$27,0),MATCH(1,($U$2=GRID!$B$1:$BI$1)*(КАЛЕНДАРЬ!$AG33=GRID!$B$3:$BI$3), 0))*(1-GRID!$B$69),0))</f>
        <v>#N/A</v>
      </c>
      <c r="K280" s="47">
        <f t="array" ref="K280">IF($I$2="Открытый тариф",
INDEX(GRID!$B$4:$BI$14,MATCH(K$7,GRID!$A$4:$A$14,0),MATCH(1,($U$2=GRID!$B$1:$BI$1)*(КАЛЕНДАРЬ!$AG33=GRID!$B$3:$BI$3), 0)),
ROUNDUP(INDEX(GRID!$B$4:$BI$14,MATCH(K$7,GRID!$A$4:$A$14,0),MATCH(1,($U$2=GRID!$B$1:$BI$1)*(КАЛЕНДАРЬ!$AG33=GRID!$B$3:$BI$3),0))*(1-GRID!$B$69),0))</f>
        <v>20400</v>
      </c>
      <c r="L280" s="48">
        <f t="array" ref="L280">IF($I$2="Открытый тариф",
INDEX(GRID!$B$17:$BI$27,MATCH(K$7,GRID!$A$17:$A$27,0),MATCH(1,($U$2=GRID!$B$1:$BI$1)*(КАЛЕНДАРЬ!$AG33=GRID!$B$3:$BI$3), 0)),
ROUNDUP(INDEX(GRID!$B$17:$BI$27,MATCH(K$7,GRID!$A$17:$A$27,0),MATCH(1,($U$2=GRID!$B$1:$BI$1)*(КАЛЕНДАРЬ!$AG33=GRID!$B$3:$BI$3), 0))*(1-GRID!$B$69),0))</f>
        <v>22900</v>
      </c>
      <c r="M280" s="47">
        <f t="array" ref="M280">IF($I$2="Открытый тариф",
INDEX(GRID!$B$4:$BI$14,MATCH(M$7,GRID!$A$4:$A$14,0),MATCH(1,($U$2=GRID!$B$1:$BI$1)*(КАЛЕНДАРЬ!$AG33=GRID!$B$3:$BI$3), 0)),
ROUNDUP(INDEX(GRID!$B$4:$BI$14,MATCH(M$7,GRID!$A$4:$A$14,0),MATCH(1,($U$2=GRID!$B$1:$BI$1)*(КАЛЕНДАРЬ!$AG33=GRID!$B$3:$BI$3),0))*(1-GRID!$B$69),0))</f>
        <v>22000</v>
      </c>
      <c r="N280" s="48">
        <f t="array" ref="N280">IF($I$2="Открытый тариф",
INDEX(GRID!$B$17:$BI$27,MATCH(M$7,GRID!$A$17:$A$27,0),MATCH(1,($U$2=GRID!$B$1:$BI$1)*(КАЛЕНДАРЬ!$AG33=GRID!$B$3:$BI$3), 0)),
ROUNDUP(INDEX(GRID!$B$17:$BI$27,MATCH(M$7,GRID!$A$17:$A$27,0),MATCH(1,($U$2=GRID!$B$1:$BI$1)*(КАЛЕНДАРЬ!$AG33=GRID!$B$3:$BI$3), 0))*(1-GRID!$B$69),0))</f>
        <v>24500</v>
      </c>
      <c r="O280" s="49">
        <f t="array" ref="O280">IF($I$2="Открытый тариф",
INDEX(GRID!$B$4:$BI$14,MATCH(O$7,GRID!$A$4:$A$14,0),MATCH(1,($U$2=GRID!$B$1:$BI$1)*(КАЛЕНДАРЬ!$AG33=GRID!$B$3:$BI$3), 0)),
ROUNDUP(INDEX(GRID!$B$4:$BI$14,MATCH(O$7,GRID!$A$4:$A$14,0),MATCH(1,($U$2=GRID!$B$1:$BI$1)*(КАЛЕНДАРЬ!$AG33=GRID!$B$3:$BI$3),0))*(1-GRID!$B$69),0))</f>
        <v>29600</v>
      </c>
      <c r="P280" s="49">
        <f t="array" ref="P280">IF($I$2="Открытый тариф",
INDEX(GRID!$B$17:$BI$27,MATCH(O$7,GRID!$A$17:$A$27,0),MATCH(1,($U$2=GRID!$B$1:$BI$1)*(КАЛЕНДАРЬ!$AG33=GRID!$B$3:$BI$3), 0)),
ROUNDUP(INDEX(GRID!$B$17:$BI$27,MATCH(O$7,GRID!$A$17:$A$27,0),MATCH(1,($U$2=GRID!$B$1:$BI$1)*(КАЛЕНДАРЬ!$AG33=GRID!$B$3:$BI$3), 0))*(1-GRID!$B$69),0))</f>
        <v>32100</v>
      </c>
      <c r="Q280" s="49" t="e">
        <f t="array" ref="Q280">IF($I$2="Открытый тариф",
INDEX(GRID!$B$4:$BI$14,MATCH(Q$7,GRID!$A$4:$A$14,0),MATCH(1,($U$2=GRID!$B$1:$BI$1)*(КАЛЕНДАРЬ!$AG33=GRID!$B$3:$BI$3), 0)),
ROUNDUP(INDEX(GRID!$B$4:$BI$14,MATCH(Q$7,GRID!$A$4:$A$14,0),MATCH(1,($U$2=GRID!$B$1:$BI$1)*(КАЛЕНДАРЬ!$AG33=GRID!$B$3:$BI$3),0))*(1-GRID!$B$69),0))</f>
        <v>#N/A</v>
      </c>
      <c r="R280" s="49" t="e">
        <f t="array" ref="R280">IF($I$2="Открытый тариф",
INDEX(GRID!$B$17:$BI$27,MATCH(Q$7,GRID!$A$17:$A$27,0),MATCH(1,($U$2=GRID!$B$1:$BI$1)*(КАЛЕНДАРЬ!$AG33=GRID!$B$3:$BI$3), 0)),
ROUNDUP(INDEX(GRID!$B$17:$BI$27,MATCH(Q$7,GRID!$A$17:$A$27,0),MATCH(1,($U$2=GRID!$B$1:$BI$1)*(КАЛЕНДАРЬ!$AG33=GRID!$B$3:$BI$3), 0))*(1-GRID!$B$69),0))</f>
        <v>#N/A</v>
      </c>
      <c r="S280" s="49" t="e">
        <f t="array" ref="S280">IF($I$2="Открытый тариф",
INDEX(GRID!$B$4:$BI$14,MATCH(S$7,GRID!$A$4:$A$14,0),MATCH(1,($U$2=GRID!$B$1:$BI$1)*(КАЛЕНДАРЬ!$AG33=GRID!$B$3:$BI$3), 0)),
ROUNDUP(INDEX(GRID!$B$4:$BI$14,MATCH(S$7,GRID!$A$4:$A$14,0),MATCH(1,($U$2=GRID!$B$1:$BI$1)*(КАЛЕНДАРЬ!$AG33=GRID!$B$3:$BI$3),0))*(1-GRID!$B$69),0))</f>
        <v>#N/A</v>
      </c>
      <c r="T280" s="49" t="e">
        <f t="array" ref="T280">IF($I$2="Открытый тариф",
INDEX(GRID!$B$17:$BI$27,MATCH(S$7,GRID!$A$17:$A$27,0),MATCH(1,($U$2=GRID!$B$1:$BI$1)*(КАЛЕНДАРЬ!$AG33=GRID!$B$3:$BI$3), 0)),
ROUNDUP(INDEX(GRID!$B$17:$BI$27,MATCH(S$7,GRID!$A$17:$A$27,0),MATCH(1,($U$2=GRID!$B$1:$BI$1)*(КАЛЕНДАРЬ!$AG33=GRID!$B$3:$BI$3), 0))*(1-GRID!$B$69),0))</f>
        <v>#N/A</v>
      </c>
      <c r="U280" s="49">
        <f t="array" ref="U280">IF($I$2="Открытый тариф",
INDEX(GRID!$B$4:$BI$14,MATCH(U$7,GRID!$A$4:$A$14,0),MATCH(1,($U$2=GRID!$B$1:$BI$1)*(КАЛЕНДАРЬ!$AG33=GRID!$B$3:$BI$3), 0)),
ROUNDUP(INDEX(GRID!$B$4:$BI$14,MATCH(U$7,GRID!$A$4:$A$14,0),MATCH(1,($U$2=GRID!$B$1:$BI$1)*(КАЛЕНДАРЬ!$AG33=GRID!$B$3:$BI$3),0))*(1-GRID!$B$69),0))</f>
        <v>45000</v>
      </c>
      <c r="V280" s="49">
        <f t="array" ref="V280">IF($I$2="Открытый тариф",
INDEX(GRID!$B$17:$BI$27,MATCH(U$7,GRID!$A$17:$A$27,0),MATCH(1,($U$2=GRID!$B$1:$BI$1)*(КАЛЕНДАРЬ!$AG33=GRID!$B$3:$BI$3), 0)),
ROUNDUP(INDEX(GRID!$B$17:$BI$27,MATCH(U$7,GRID!$A$17:$A$27,0),MATCH(1,($U$2=GRID!$B$1:$BI$1)*(КАЛЕНДАРЬ!$AG33=GRID!$B$3:$BI$3), 0))*(1-GRID!$B$69),0))</f>
        <v>47500</v>
      </c>
      <c r="W280" s="49">
        <f t="array" ref="W280">IF($I$2="Открытый тариф",
INDEX(GRID!$B$4:$BI$14,MATCH(W$7,GRID!$A$4:$A$14,0),MATCH(1,($U$2=GRID!$B$1:$BI$1)*(КАЛЕНДАРЬ!$AG33=GRID!$B$3:$BI$3), 0)),
ROUNDUP(INDEX(GRID!$B$4:$BI$14,MATCH(W$7,GRID!$A$4:$A$14,0),MATCH(1,($U$2=GRID!$B$1:$BI$1)*(КАЛЕНДАРЬ!$AG33=GRID!$B$3:$BI$3),0))*(1-GRID!$B$69),0))</f>
        <v>192000</v>
      </c>
      <c r="X280" s="49">
        <f t="array" ref="X280">IF($I$2="Открытый тариф",
INDEX(GRID!$B$17:$BI$27,MATCH(W$7,GRID!$A$17:$A$27,0),MATCH(1,($U$2=GRID!$B$1:$BI$1)*(КАЛЕНДАРЬ!$AG33=GRID!$B$3:$BI$3), 0)),
ROUNDUP(INDEX(GRID!$B$17:$BI$27,MATCH(W$7,GRID!$A$17:$A$27,0),MATCH(1,($U$2=GRID!$B$1:$BI$1)*(КАЛЕНДАРЬ!$AG33=GRID!$B$3:$BI$3), 0))*(1-GRID!$B$69),0))</f>
        <v>194500</v>
      </c>
    </row>
    <row r="281" spans="1:24" hidden="1" x14ac:dyDescent="0.2">
      <c r="A281" s="123"/>
      <c r="B281" s="123"/>
      <c r="G281" s="40"/>
      <c r="K281" s="40"/>
      <c r="P281" s="40"/>
    </row>
    <row r="282" spans="1:24" hidden="1" x14ac:dyDescent="0.2">
      <c r="A282" s="210" t="s">
        <v>38</v>
      </c>
      <c r="B282" s="210"/>
      <c r="C282" s="210"/>
      <c r="D282" s="210"/>
      <c r="E282" s="210"/>
      <c r="F282" s="210"/>
      <c r="G282" s="210"/>
      <c r="H282" s="210"/>
      <c r="I282" s="210"/>
      <c r="J282" s="210"/>
      <c r="K282" s="210"/>
      <c r="L282" s="210"/>
      <c r="M282" s="210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</row>
    <row r="283" spans="1:24" hidden="1" x14ac:dyDescent="0.2">
      <c r="A283" s="211" t="s">
        <v>108</v>
      </c>
      <c r="B283" s="212"/>
      <c r="C283" s="212"/>
      <c r="D283" s="212"/>
      <c r="E283" s="212"/>
      <c r="F283" s="212"/>
      <c r="G283" s="212"/>
      <c r="H283" s="212"/>
      <c r="I283" s="212"/>
      <c r="J283" s="212"/>
      <c r="K283" s="212"/>
      <c r="L283" s="212"/>
      <c r="M283" s="212"/>
      <c r="N283" s="212"/>
      <c r="O283" s="212"/>
      <c r="P283" s="212"/>
      <c r="Q283" s="212"/>
      <c r="R283" s="212"/>
      <c r="S283" s="212"/>
      <c r="T283" s="212"/>
      <c r="U283" s="212"/>
      <c r="V283" s="212"/>
      <c r="W283" s="212"/>
      <c r="X283" s="212"/>
    </row>
    <row r="284" spans="1:24" ht="58.5" hidden="1" customHeight="1" x14ac:dyDescent="0.2">
      <c r="A284" s="213" t="s">
        <v>39</v>
      </c>
      <c r="B284" s="214"/>
      <c r="C284" s="217" t="s">
        <v>85</v>
      </c>
      <c r="D284" s="218"/>
      <c r="E284" s="219" t="s">
        <v>86</v>
      </c>
      <c r="F284" s="220"/>
      <c r="G284" s="221" t="s">
        <v>186</v>
      </c>
      <c r="H284" s="222"/>
      <c r="I284" s="223" t="s">
        <v>187</v>
      </c>
      <c r="J284" s="224"/>
      <c r="K284" s="225" t="s">
        <v>88</v>
      </c>
      <c r="L284" s="225"/>
      <c r="M284" s="226" t="s">
        <v>89</v>
      </c>
      <c r="N284" s="227"/>
      <c r="O284" s="250" t="s">
        <v>94</v>
      </c>
      <c r="P284" s="250"/>
      <c r="Q284" s="230" t="s">
        <v>188</v>
      </c>
      <c r="R284" s="230"/>
      <c r="S284" s="231" t="s">
        <v>189</v>
      </c>
      <c r="T284" s="231"/>
      <c r="U284" s="232" t="s">
        <v>91</v>
      </c>
      <c r="V284" s="233"/>
      <c r="W284" s="234" t="s">
        <v>96</v>
      </c>
      <c r="X284" s="235"/>
    </row>
    <row r="285" spans="1:24" hidden="1" x14ac:dyDescent="0.2">
      <c r="A285" s="215"/>
      <c r="B285" s="216"/>
      <c r="C285" s="45" t="s">
        <v>40</v>
      </c>
      <c r="D285" s="45" t="s">
        <v>41</v>
      </c>
      <c r="E285" s="45" t="s">
        <v>40</v>
      </c>
      <c r="F285" s="45" t="s">
        <v>41</v>
      </c>
      <c r="G285" s="45" t="s">
        <v>40</v>
      </c>
      <c r="H285" s="45" t="s">
        <v>41</v>
      </c>
      <c r="I285" s="45" t="s">
        <v>40</v>
      </c>
      <c r="J285" s="45" t="s">
        <v>41</v>
      </c>
      <c r="K285" s="45" t="s">
        <v>40</v>
      </c>
      <c r="L285" s="45" t="s">
        <v>41</v>
      </c>
      <c r="M285" s="45" t="s">
        <v>40</v>
      </c>
      <c r="N285" s="45" t="s">
        <v>41</v>
      </c>
      <c r="O285" s="45" t="s">
        <v>40</v>
      </c>
      <c r="P285" s="45" t="s">
        <v>41</v>
      </c>
      <c r="Q285" s="45" t="s">
        <v>40</v>
      </c>
      <c r="R285" s="45" t="s">
        <v>41</v>
      </c>
      <c r="S285" s="45" t="s">
        <v>40</v>
      </c>
      <c r="T285" s="45" t="s">
        <v>41</v>
      </c>
      <c r="U285" s="45" t="s">
        <v>40</v>
      </c>
      <c r="V285" s="45" t="s">
        <v>41</v>
      </c>
      <c r="W285" s="45" t="s">
        <v>40</v>
      </c>
      <c r="X285" s="45" t="s">
        <v>41</v>
      </c>
    </row>
    <row r="286" spans="1:24" hidden="1" x14ac:dyDescent="0.2">
      <c r="A286" s="117" t="s">
        <v>43</v>
      </c>
      <c r="B286" s="117">
        <v>1</v>
      </c>
      <c r="C286" s="47" cm="1">
        <f t="array" ref="C286">IF($I$2="Открытый тариф",
INDEX(GRID!$B$4:$BI$14,MATCH(C$7,GRID!$A$4:$A$14,0),MATCH(1,($U$2=GRID!$B$1:$BI$1)*(КАЛЕНДАРЬ!$AJ4=GRID!$B$3:$BI$3), 0)),
ROUNDUP(INDEX(GRID!$B$4:$BI$14,MATCH(C$7,GRID!$A$4:$A$14,0),MATCH(1,($U$2=GRID!$B$1:$BI$1)*(КАЛЕНДАРЬ!$AJ4=GRID!$B$3:$BI$3),0))*(1-GRID!$B$69),0))</f>
        <v>15000</v>
      </c>
      <c r="D286" s="48">
        <f t="array" ref="D286">IF($I$2="Открытый тариф",
INDEX(GRID!$B$17:$BI$27,MATCH(C$7,GRID!$A$17:$A$27,0),MATCH(1,($U$2=GRID!$B$1:$BI$1)*(КАЛЕНДАРЬ!$AJ4=GRID!$B$3:$BI$3), 0)),
ROUNDUP(INDEX(GRID!$B$17:$BI$27,MATCH(C$7,GRID!$A$17:$A$27,0),MATCH(1,($U$2=GRID!$B$1:$BI$1)*(КАЛЕНДАРЬ!$AJ4=GRID!$B$3:$BI$3), 0))*(1-GRID!$B$69),0))</f>
        <v>17500</v>
      </c>
      <c r="E286" s="47">
        <f t="array" ref="E286">IF($I$2="Открытый тариф",
INDEX(GRID!$B$4:$BI$14,MATCH(E$7,GRID!$A$4:$A$14,0),MATCH(1,($U$2=GRID!$B$1:$BI$1)*(КАЛЕНДАРЬ!$AJ4=GRID!$B$3:$BI$3), 0)),
ROUNDUP(INDEX(GRID!$B$4:$BI$14,MATCH(E$7,GRID!$A$4:$A$14,0),MATCH(1,($U$2=GRID!$B$1:$BI$1)*(КАЛЕНДАРЬ!$AJ4=GRID!$B$3:$BI$3),0))*(1-GRID!$B$69),0))</f>
        <v>16200</v>
      </c>
      <c r="F286" s="48">
        <f t="array" ref="F286">IF($I$2="Открытый тариф",
INDEX(GRID!$B$17:$BI$27,MATCH(E$7,GRID!$A$17:$A$27,0),MATCH(1,($U$2=GRID!$B$1:$BI$1)*(КАЛЕНДАРЬ!$AJ4=GRID!$B$3:$BI$3), 0)),
ROUNDUP(INDEX(GRID!$B$17:$BI$27,MATCH(E$7,GRID!$A$17:$A$27,0),MATCH(1,($U$2=GRID!$B$1:$BI$1)*(КАЛЕНДАРЬ!$AJ4=GRID!$B$3:$BI$3), 0))*(1-GRID!$B$69),0))</f>
        <v>18700</v>
      </c>
      <c r="G286" s="47" t="e">
        <f t="array" ref="G286">IF($I$2="Открытый тариф",
INDEX(GRID!$B$4:$BI$14,MATCH(G$7,GRID!$A$4:$A$14,0),MATCH(1,($U$2=GRID!$B$1:$BI$1)*(КАЛЕНДАРЬ!$AJ4=GRID!$B$3:$BI$3), 0)),
ROUNDUP(INDEX(GRID!$B$4:$BI$14,MATCH(G$7,GRID!$A$4:$A$14,0),MATCH(1,($U$2=GRID!$B$1:$BI$1)*(КАЛЕНДАРЬ!$AJ4=GRID!$B$3:$BI$3),0))*(1-GRID!$B$69),0))</f>
        <v>#N/A</v>
      </c>
      <c r="H286" s="48" t="e">
        <f t="array" ref="H286">IF($I$2="Открытый тариф",
INDEX(GRID!$B$17:$BI$27,MATCH(G$7,GRID!$A$17:$A$27,0),MATCH(1,($U$2=GRID!$B$1:$BI$1)*(КАЛЕНДАРЬ!$AJ4=GRID!$B$3:$BI$3), 0)),
ROUNDUP(INDEX(GRID!$B$17:$BI$27,MATCH(G$7,GRID!$A$17:$A$27,0),MATCH(1,($U$2=GRID!$B$1:$BI$1)*(КАЛЕНДАРЬ!$AJ4=GRID!$B$3:$BI$3), 0))*(1-GRID!$B$69),0))</f>
        <v>#N/A</v>
      </c>
      <c r="I286" s="47" t="e">
        <f t="array" ref="I286">IF($I$2="Открытый тариф",
INDEX(GRID!$B$4:$BI$14,MATCH(I$7,GRID!$A$4:$A$14,0),MATCH(1,($U$2=GRID!$B$1:$BI$1)*(КАЛЕНДАРЬ!$AJ4=GRID!$B$3:$BI$3), 0)),
ROUNDUP(INDEX(GRID!$B$4:$BI$14,MATCH(I$7,GRID!$A$4:$A$14,0),MATCH(1,($U$2=GRID!$B$1:$BI$1)*(КАЛЕНДАРЬ!$AJ4=GRID!$B$3:$BI$3),0))*(1-GRID!$B$69),0))</f>
        <v>#N/A</v>
      </c>
      <c r="J286" s="48" t="e">
        <f t="array" ref="J286">IF($I$2="Открытый тариф",
INDEX(GRID!$B$17:$BI$27,MATCH(I$7,GRID!$A$17:$A$27,0),MATCH(1,($U$2=GRID!$B$1:$BI$1)*(КАЛЕНДАРЬ!$AJ4=GRID!$B$3:$BI$3), 0)),
ROUNDUP(INDEX(GRID!$B$17:$BI$27,MATCH(I$7,GRID!$A$17:$A$27,0),MATCH(1,($U$2=GRID!$B$1:$BI$1)*(КАЛЕНДАРЬ!$AJ4=GRID!$B$3:$BI$3), 0))*(1-GRID!$B$69),0))</f>
        <v>#N/A</v>
      </c>
      <c r="K286" s="47">
        <f t="array" ref="K286">IF($I$2="Открытый тариф",
INDEX(GRID!$B$4:$BI$14,MATCH(K$7,GRID!$A$4:$A$14,0),MATCH(1,($U$2=GRID!$B$1:$BI$1)*(КАЛЕНДАРЬ!$AJ4=GRID!$B$3:$BI$3), 0)),
ROUNDUP(INDEX(GRID!$B$4:$BI$14,MATCH(K$7,GRID!$A$4:$A$14,0),MATCH(1,($U$2=GRID!$B$1:$BI$1)*(КАЛЕНДАРЬ!$AJ4=GRID!$B$3:$BI$3),0))*(1-GRID!$B$69),0))</f>
        <v>20400</v>
      </c>
      <c r="L286" s="48">
        <f t="array" ref="L286">IF($I$2="Открытый тариф",
INDEX(GRID!$B$17:$BI$27,MATCH(K$7,GRID!$A$17:$A$27,0),MATCH(1,($U$2=GRID!$B$1:$BI$1)*(КАЛЕНДАРЬ!$AJ4=GRID!$B$3:$BI$3), 0)),
ROUNDUP(INDEX(GRID!$B$17:$BI$27,MATCH(K$7,GRID!$A$17:$A$27,0),MATCH(1,($U$2=GRID!$B$1:$BI$1)*(КАЛЕНДАРЬ!$AJ4=GRID!$B$3:$BI$3), 0))*(1-GRID!$B$69),0))</f>
        <v>22900</v>
      </c>
      <c r="M286" s="47">
        <f t="array" ref="M286">IF($I$2="Открытый тариф",
INDEX(GRID!$B$4:$BI$14,MATCH(M$7,GRID!$A$4:$A$14,0),MATCH(1,($U$2=GRID!$B$1:$BI$1)*(КАЛЕНДАРЬ!$AJ4=GRID!$B$3:$BI$3), 0)),
ROUNDUP(INDEX(GRID!$B$4:$BI$14,MATCH(M$7,GRID!$A$4:$A$14,0),MATCH(1,($U$2=GRID!$B$1:$BI$1)*(КАЛЕНДАРЬ!$AJ4=GRID!$B$3:$BI$3),0))*(1-GRID!$B$69),0))</f>
        <v>22000</v>
      </c>
      <c r="N286" s="48">
        <f t="array" ref="N286">IF($I$2="Открытый тариф",
INDEX(GRID!$B$17:$BI$27,MATCH(M$7,GRID!$A$17:$A$27,0),MATCH(1,($U$2=GRID!$B$1:$BI$1)*(КАЛЕНДАРЬ!$AJ4=GRID!$B$3:$BI$3), 0)),
ROUNDUP(INDEX(GRID!$B$17:$BI$27,MATCH(M$7,GRID!$A$17:$A$27,0),MATCH(1,($U$2=GRID!$B$1:$BI$1)*(КАЛЕНДАРЬ!$AJ4=GRID!$B$3:$BI$3), 0))*(1-GRID!$B$69),0))</f>
        <v>24500</v>
      </c>
      <c r="O286" s="49">
        <f t="array" ref="O286">IF($I$2="Открытый тариф",
INDEX(GRID!$B$4:$BI$14,MATCH(O$7,GRID!$A$4:$A$14,0),MATCH(1,($U$2=GRID!$B$1:$BI$1)*(КАЛЕНДАРЬ!$AJ4=GRID!$B$3:$BI$3), 0)),
ROUNDUP(INDEX(GRID!$B$4:$BI$14,MATCH(O$7,GRID!$A$4:$A$14,0),MATCH(1,($U$2=GRID!$B$1:$BI$1)*(КАЛЕНДАРЬ!$AJ4=GRID!$B$3:$BI$3),0))*(1-GRID!$B$69),0))</f>
        <v>29600</v>
      </c>
      <c r="P286" s="49">
        <f t="array" ref="P286">IF($I$2="Открытый тариф",
INDEX(GRID!$B$17:$BI$27,MATCH(O$7,GRID!$A$17:$A$27,0),MATCH(1,($U$2=GRID!$B$1:$BI$1)*(КАЛЕНДАРЬ!$AJ4=GRID!$B$3:$BI$3), 0)),
ROUNDUP(INDEX(GRID!$B$17:$BI$27,MATCH(O$7,GRID!$A$17:$A$27,0),MATCH(1,($U$2=GRID!$B$1:$BI$1)*(КАЛЕНДАРЬ!$AJ4=GRID!$B$3:$BI$3), 0))*(1-GRID!$B$69),0))</f>
        <v>32100</v>
      </c>
      <c r="Q286" s="49" t="e">
        <f t="array" ref="Q286">IF($I$2="Открытый тариф",
INDEX(GRID!$B$4:$BI$14,MATCH(Q$7,GRID!$A$4:$A$14,0),MATCH(1,($U$2=GRID!$B$1:$BI$1)*(КАЛЕНДАРЬ!$AJ4=GRID!$B$3:$BI$3), 0)),
ROUNDUP(INDEX(GRID!$B$4:$BI$14,MATCH(Q$7,GRID!$A$4:$A$14,0),MATCH(1,($U$2=GRID!$B$1:$BI$1)*(КАЛЕНДАРЬ!$AJ4=GRID!$B$3:$BI$3),0))*(1-GRID!$B$69),0))</f>
        <v>#N/A</v>
      </c>
      <c r="R286" s="49" t="e">
        <f t="array" ref="R286">IF($I$2="Открытый тариф",
INDEX(GRID!$B$17:$BI$27,MATCH(Q$7,GRID!$A$17:$A$27,0),MATCH(1,($U$2=GRID!$B$1:$BI$1)*(КАЛЕНДАРЬ!$AJ4=GRID!$B$3:$BI$3), 0)),
ROUNDUP(INDEX(GRID!$B$17:$BI$27,MATCH(Q$7,GRID!$A$17:$A$27,0),MATCH(1,($U$2=GRID!$B$1:$BI$1)*(КАЛЕНДАРЬ!$AJ4=GRID!$B$3:$BI$3), 0))*(1-GRID!$B$69),0))</f>
        <v>#N/A</v>
      </c>
      <c r="S286" s="49" t="e">
        <f t="array" ref="S286">IF($I$2="Открытый тариф",
INDEX(GRID!$B$4:$BI$14,MATCH(S$7,GRID!$A$4:$A$14,0),MATCH(1,($U$2=GRID!$B$1:$BI$1)*(КАЛЕНДАРЬ!$AJ4=GRID!$B$3:$BI$3), 0)),
ROUNDUP(INDEX(GRID!$B$4:$BI$14,MATCH(S$7,GRID!$A$4:$A$14,0),MATCH(1,($U$2=GRID!$B$1:$BI$1)*(КАЛЕНДАРЬ!$AJ4=GRID!$B$3:$BI$3),0))*(1-GRID!$B$69),0))</f>
        <v>#N/A</v>
      </c>
      <c r="T286" s="49" t="e">
        <f t="array" ref="T286">IF($I$2="Открытый тариф",
INDEX(GRID!$B$17:$BI$27,MATCH(S$7,GRID!$A$17:$A$27,0),MATCH(1,($U$2=GRID!$B$1:$BI$1)*(КАЛЕНДАРЬ!$AJ4=GRID!$B$3:$BI$3), 0)),
ROUNDUP(INDEX(GRID!$B$17:$BI$27,MATCH(S$7,GRID!$A$17:$A$27,0),MATCH(1,($U$2=GRID!$B$1:$BI$1)*(КАЛЕНДАРЬ!$AJ4=GRID!$B$3:$BI$3), 0))*(1-GRID!$B$69),0))</f>
        <v>#N/A</v>
      </c>
      <c r="U286" s="49">
        <f t="array" ref="U286">IF($I$2="Открытый тариф",
INDEX(GRID!$B$4:$BI$14,MATCH(U$7,GRID!$A$4:$A$14,0),MATCH(1,($U$2=GRID!$B$1:$BI$1)*(КАЛЕНДАРЬ!$AJ4=GRID!$B$3:$BI$3), 0)),
ROUNDUP(INDEX(GRID!$B$4:$BI$14,MATCH(U$7,GRID!$A$4:$A$14,0),MATCH(1,($U$2=GRID!$B$1:$BI$1)*(КАЛЕНДАРЬ!$AJ4=GRID!$B$3:$BI$3),0))*(1-GRID!$B$69),0))</f>
        <v>45000</v>
      </c>
      <c r="V286" s="49">
        <f t="array" ref="V286">IF($I$2="Открытый тариф",
INDEX(GRID!$B$17:$BI$27,MATCH(U$7,GRID!$A$17:$A$27,0),MATCH(1,($U$2=GRID!$B$1:$BI$1)*(КАЛЕНДАРЬ!$AJ4=GRID!$B$3:$BI$3), 0)),
ROUNDUP(INDEX(GRID!$B$17:$BI$27,MATCH(U$7,GRID!$A$17:$A$27,0),MATCH(1,($U$2=GRID!$B$1:$BI$1)*(КАЛЕНДАРЬ!$AJ4=GRID!$B$3:$BI$3), 0))*(1-GRID!$B$69),0))</f>
        <v>47500</v>
      </c>
      <c r="W286" s="49">
        <f t="array" ref="W286">IF($I$2="Открытый тариф",
INDEX(GRID!$B$4:$BI$14,MATCH(W$7,GRID!$A$4:$A$14,0),MATCH(1,($U$2=GRID!$B$1:$BI$1)*(КАЛЕНДАРЬ!$AJ4=GRID!$B$3:$BI$3), 0)),
ROUNDUP(INDEX(GRID!$B$4:$BI$14,MATCH(W$7,GRID!$A$4:$A$14,0),MATCH(1,($U$2=GRID!$B$1:$BI$1)*(КАЛЕНДАРЬ!$AJ4=GRID!$B$3:$BI$3),0))*(1-GRID!$B$69),0))</f>
        <v>192000</v>
      </c>
      <c r="X286" s="49">
        <f t="array" ref="X286">IF($I$2="Открытый тариф",
INDEX(GRID!$B$17:$BI$27,MATCH(W$7,GRID!$A$17:$A$27,0),MATCH(1,($U$2=GRID!$B$1:$BI$1)*(КАЛЕНДАРЬ!$AJ4=GRID!$B$3:$BI$3), 0)),
ROUNDUP(INDEX(GRID!$B$17:$BI$27,MATCH(W$7,GRID!$A$17:$A$27,0),MATCH(1,($U$2=GRID!$B$1:$BI$1)*(КАЛЕНДАРЬ!$AJ4=GRID!$B$3:$BI$3), 0))*(1-GRID!$B$69),0))</f>
        <v>194500</v>
      </c>
    </row>
    <row r="287" spans="1:24" hidden="1" x14ac:dyDescent="0.2">
      <c r="A287" s="117" t="s">
        <v>44</v>
      </c>
      <c r="B287" s="117">
        <v>2</v>
      </c>
      <c r="C287" s="47" cm="1">
        <f t="array" ref="C287">IF($I$2="Открытый тариф",
INDEX(GRID!$B$4:$BI$14,MATCH(C$7,GRID!$A$4:$A$14,0),MATCH(1,($U$2=GRID!$B$1:$BI$1)*(КАЛЕНДАРЬ!$AJ5=GRID!$B$3:$BI$3), 0)),
ROUNDUP(INDEX(GRID!$B$4:$BI$14,MATCH(C$7,GRID!$A$4:$A$14,0),MATCH(1,($U$2=GRID!$B$1:$BI$1)*(КАЛЕНДАРЬ!$AJ5=GRID!$B$3:$BI$3),0))*(1-GRID!$B$69),0))</f>
        <v>15000</v>
      </c>
      <c r="D287" s="48">
        <f t="array" ref="D287">IF($I$2="Открытый тариф",
INDEX(GRID!$B$17:$BI$27,MATCH(C$7,GRID!$A$17:$A$27,0),MATCH(1,($U$2=GRID!$B$1:$BI$1)*(КАЛЕНДАРЬ!$AJ5=GRID!$B$3:$BI$3), 0)),
ROUNDUP(INDEX(GRID!$B$17:$BI$27,MATCH(C$7,GRID!$A$17:$A$27,0),MATCH(1,($U$2=GRID!$B$1:$BI$1)*(КАЛЕНДАРЬ!$AJ5=GRID!$B$3:$BI$3), 0))*(1-GRID!$B$69),0))</f>
        <v>17500</v>
      </c>
      <c r="E287" s="47">
        <f t="array" ref="E287">IF($I$2="Открытый тариф",
INDEX(GRID!$B$4:$BI$14,MATCH(E$7,GRID!$A$4:$A$14,0),MATCH(1,($U$2=GRID!$B$1:$BI$1)*(КАЛЕНДАРЬ!$AJ5=GRID!$B$3:$BI$3), 0)),
ROUNDUP(INDEX(GRID!$B$4:$BI$14,MATCH(E$7,GRID!$A$4:$A$14,0),MATCH(1,($U$2=GRID!$B$1:$BI$1)*(КАЛЕНДАРЬ!$AJ5=GRID!$B$3:$BI$3),0))*(1-GRID!$B$69),0))</f>
        <v>16200</v>
      </c>
      <c r="F287" s="48">
        <f t="array" ref="F287">IF($I$2="Открытый тариф",
INDEX(GRID!$B$17:$BI$27,MATCH(E$7,GRID!$A$17:$A$27,0),MATCH(1,($U$2=GRID!$B$1:$BI$1)*(КАЛЕНДАРЬ!$AJ5=GRID!$B$3:$BI$3), 0)),
ROUNDUP(INDEX(GRID!$B$17:$BI$27,MATCH(E$7,GRID!$A$17:$A$27,0),MATCH(1,($U$2=GRID!$B$1:$BI$1)*(КАЛЕНДАРЬ!$AJ5=GRID!$B$3:$BI$3), 0))*(1-GRID!$B$69),0))</f>
        <v>18700</v>
      </c>
      <c r="G287" s="47" t="e">
        <f t="array" ref="G287">IF($I$2="Открытый тариф",
INDEX(GRID!$B$4:$BI$14,MATCH(G$7,GRID!$A$4:$A$14,0),MATCH(1,($U$2=GRID!$B$1:$BI$1)*(КАЛЕНДАРЬ!$AJ5=GRID!$B$3:$BI$3), 0)),
ROUNDUP(INDEX(GRID!$B$4:$BI$14,MATCH(G$7,GRID!$A$4:$A$14,0),MATCH(1,($U$2=GRID!$B$1:$BI$1)*(КАЛЕНДАРЬ!$AJ5=GRID!$B$3:$BI$3),0))*(1-GRID!$B$69),0))</f>
        <v>#N/A</v>
      </c>
      <c r="H287" s="48" t="e">
        <f t="array" ref="H287">IF($I$2="Открытый тариф",
INDEX(GRID!$B$17:$BI$27,MATCH(G$7,GRID!$A$17:$A$27,0),MATCH(1,($U$2=GRID!$B$1:$BI$1)*(КАЛЕНДАРЬ!$AJ5=GRID!$B$3:$BI$3), 0)),
ROUNDUP(INDEX(GRID!$B$17:$BI$27,MATCH(G$7,GRID!$A$17:$A$27,0),MATCH(1,($U$2=GRID!$B$1:$BI$1)*(КАЛЕНДАРЬ!$AJ5=GRID!$B$3:$BI$3), 0))*(1-GRID!$B$69),0))</f>
        <v>#N/A</v>
      </c>
      <c r="I287" s="47" t="e">
        <f t="array" ref="I287">IF($I$2="Открытый тариф",
INDEX(GRID!$B$4:$BI$14,MATCH(I$7,GRID!$A$4:$A$14,0),MATCH(1,($U$2=GRID!$B$1:$BI$1)*(КАЛЕНДАРЬ!$AJ5=GRID!$B$3:$BI$3), 0)),
ROUNDUP(INDEX(GRID!$B$4:$BI$14,MATCH(I$7,GRID!$A$4:$A$14,0),MATCH(1,($U$2=GRID!$B$1:$BI$1)*(КАЛЕНДАРЬ!$AJ5=GRID!$B$3:$BI$3),0))*(1-GRID!$B$69),0))</f>
        <v>#N/A</v>
      </c>
      <c r="J287" s="48" t="e">
        <f t="array" ref="J287">IF($I$2="Открытый тариф",
INDEX(GRID!$B$17:$BI$27,MATCH(I$7,GRID!$A$17:$A$27,0),MATCH(1,($U$2=GRID!$B$1:$BI$1)*(КАЛЕНДАРЬ!$AJ5=GRID!$B$3:$BI$3), 0)),
ROUNDUP(INDEX(GRID!$B$17:$BI$27,MATCH(I$7,GRID!$A$17:$A$27,0),MATCH(1,($U$2=GRID!$B$1:$BI$1)*(КАЛЕНДАРЬ!$AJ5=GRID!$B$3:$BI$3), 0))*(1-GRID!$B$69),0))</f>
        <v>#N/A</v>
      </c>
      <c r="K287" s="47">
        <f t="array" ref="K287">IF($I$2="Открытый тариф",
INDEX(GRID!$B$4:$BI$14,MATCH(K$7,GRID!$A$4:$A$14,0),MATCH(1,($U$2=GRID!$B$1:$BI$1)*(КАЛЕНДАРЬ!$AJ5=GRID!$B$3:$BI$3), 0)),
ROUNDUP(INDEX(GRID!$B$4:$BI$14,MATCH(K$7,GRID!$A$4:$A$14,0),MATCH(1,($U$2=GRID!$B$1:$BI$1)*(КАЛЕНДАРЬ!$AJ5=GRID!$B$3:$BI$3),0))*(1-GRID!$B$69),0))</f>
        <v>20400</v>
      </c>
      <c r="L287" s="48">
        <f t="array" ref="L287">IF($I$2="Открытый тариф",
INDEX(GRID!$B$17:$BI$27,MATCH(K$7,GRID!$A$17:$A$27,0),MATCH(1,($U$2=GRID!$B$1:$BI$1)*(КАЛЕНДАРЬ!$AJ5=GRID!$B$3:$BI$3), 0)),
ROUNDUP(INDEX(GRID!$B$17:$BI$27,MATCH(K$7,GRID!$A$17:$A$27,0),MATCH(1,($U$2=GRID!$B$1:$BI$1)*(КАЛЕНДАРЬ!$AJ5=GRID!$B$3:$BI$3), 0))*(1-GRID!$B$69),0))</f>
        <v>22900</v>
      </c>
      <c r="M287" s="47">
        <f t="array" ref="M287">IF($I$2="Открытый тариф",
INDEX(GRID!$B$4:$BI$14,MATCH(M$7,GRID!$A$4:$A$14,0),MATCH(1,($U$2=GRID!$B$1:$BI$1)*(КАЛЕНДАРЬ!$AJ5=GRID!$B$3:$BI$3), 0)),
ROUNDUP(INDEX(GRID!$B$4:$BI$14,MATCH(M$7,GRID!$A$4:$A$14,0),MATCH(1,($U$2=GRID!$B$1:$BI$1)*(КАЛЕНДАРЬ!$AJ5=GRID!$B$3:$BI$3),0))*(1-GRID!$B$69),0))</f>
        <v>22000</v>
      </c>
      <c r="N287" s="48">
        <f t="array" ref="N287">IF($I$2="Открытый тариф",
INDEX(GRID!$B$17:$BI$27,MATCH(M$7,GRID!$A$17:$A$27,0),MATCH(1,($U$2=GRID!$B$1:$BI$1)*(КАЛЕНДАРЬ!$AJ5=GRID!$B$3:$BI$3), 0)),
ROUNDUP(INDEX(GRID!$B$17:$BI$27,MATCH(M$7,GRID!$A$17:$A$27,0),MATCH(1,($U$2=GRID!$B$1:$BI$1)*(КАЛЕНДАРЬ!$AJ5=GRID!$B$3:$BI$3), 0))*(1-GRID!$B$69),0))</f>
        <v>24500</v>
      </c>
      <c r="O287" s="49">
        <f t="array" ref="O287">IF($I$2="Открытый тариф",
INDEX(GRID!$B$4:$BI$14,MATCH(O$7,GRID!$A$4:$A$14,0),MATCH(1,($U$2=GRID!$B$1:$BI$1)*(КАЛЕНДАРЬ!$AJ5=GRID!$B$3:$BI$3), 0)),
ROUNDUP(INDEX(GRID!$B$4:$BI$14,MATCH(O$7,GRID!$A$4:$A$14,0),MATCH(1,($U$2=GRID!$B$1:$BI$1)*(КАЛЕНДАРЬ!$AJ5=GRID!$B$3:$BI$3),0))*(1-GRID!$B$69),0))</f>
        <v>29600</v>
      </c>
      <c r="P287" s="49">
        <f t="array" ref="P287">IF($I$2="Открытый тариф",
INDEX(GRID!$B$17:$BI$27,MATCH(O$7,GRID!$A$17:$A$27,0),MATCH(1,($U$2=GRID!$B$1:$BI$1)*(КАЛЕНДАРЬ!$AJ5=GRID!$B$3:$BI$3), 0)),
ROUNDUP(INDEX(GRID!$B$17:$BI$27,MATCH(O$7,GRID!$A$17:$A$27,0),MATCH(1,($U$2=GRID!$B$1:$BI$1)*(КАЛЕНДАРЬ!$AJ5=GRID!$B$3:$BI$3), 0))*(1-GRID!$B$69),0))</f>
        <v>32100</v>
      </c>
      <c r="Q287" s="49" t="e">
        <f t="array" ref="Q287">IF($I$2="Открытый тариф",
INDEX(GRID!$B$4:$BI$14,MATCH(Q$7,GRID!$A$4:$A$14,0),MATCH(1,($U$2=GRID!$B$1:$BI$1)*(КАЛЕНДАРЬ!$AJ5=GRID!$B$3:$BI$3), 0)),
ROUNDUP(INDEX(GRID!$B$4:$BI$14,MATCH(Q$7,GRID!$A$4:$A$14,0),MATCH(1,($U$2=GRID!$B$1:$BI$1)*(КАЛЕНДАРЬ!$AJ5=GRID!$B$3:$BI$3),0))*(1-GRID!$B$69),0))</f>
        <v>#N/A</v>
      </c>
      <c r="R287" s="49" t="e">
        <f t="array" ref="R287">IF($I$2="Открытый тариф",
INDEX(GRID!$B$17:$BI$27,MATCH(Q$7,GRID!$A$17:$A$27,0),MATCH(1,($U$2=GRID!$B$1:$BI$1)*(КАЛЕНДАРЬ!$AJ5=GRID!$B$3:$BI$3), 0)),
ROUNDUP(INDEX(GRID!$B$17:$BI$27,MATCH(Q$7,GRID!$A$17:$A$27,0),MATCH(1,($U$2=GRID!$B$1:$BI$1)*(КАЛЕНДАРЬ!$AJ5=GRID!$B$3:$BI$3), 0))*(1-GRID!$B$69),0))</f>
        <v>#N/A</v>
      </c>
      <c r="S287" s="49" t="e">
        <f t="array" ref="S287">IF($I$2="Открытый тариф",
INDEX(GRID!$B$4:$BI$14,MATCH(S$7,GRID!$A$4:$A$14,0),MATCH(1,($U$2=GRID!$B$1:$BI$1)*(КАЛЕНДАРЬ!$AJ5=GRID!$B$3:$BI$3), 0)),
ROUNDUP(INDEX(GRID!$B$4:$BI$14,MATCH(S$7,GRID!$A$4:$A$14,0),MATCH(1,($U$2=GRID!$B$1:$BI$1)*(КАЛЕНДАРЬ!$AJ5=GRID!$B$3:$BI$3),0))*(1-GRID!$B$69),0))</f>
        <v>#N/A</v>
      </c>
      <c r="T287" s="49" t="e">
        <f t="array" ref="T287">IF($I$2="Открытый тариф",
INDEX(GRID!$B$17:$BI$27,MATCH(S$7,GRID!$A$17:$A$27,0),MATCH(1,($U$2=GRID!$B$1:$BI$1)*(КАЛЕНДАРЬ!$AJ5=GRID!$B$3:$BI$3), 0)),
ROUNDUP(INDEX(GRID!$B$17:$BI$27,MATCH(S$7,GRID!$A$17:$A$27,0),MATCH(1,($U$2=GRID!$B$1:$BI$1)*(КАЛЕНДАРЬ!$AJ5=GRID!$B$3:$BI$3), 0))*(1-GRID!$B$69),0))</f>
        <v>#N/A</v>
      </c>
      <c r="U287" s="49">
        <f t="array" ref="U287">IF($I$2="Открытый тариф",
INDEX(GRID!$B$4:$BI$14,MATCH(U$7,GRID!$A$4:$A$14,0),MATCH(1,($U$2=GRID!$B$1:$BI$1)*(КАЛЕНДАРЬ!$AJ5=GRID!$B$3:$BI$3), 0)),
ROUNDUP(INDEX(GRID!$B$4:$BI$14,MATCH(U$7,GRID!$A$4:$A$14,0),MATCH(1,($U$2=GRID!$B$1:$BI$1)*(КАЛЕНДАРЬ!$AJ5=GRID!$B$3:$BI$3),0))*(1-GRID!$B$69),0))</f>
        <v>45000</v>
      </c>
      <c r="V287" s="49">
        <f t="array" ref="V287">IF($I$2="Открытый тариф",
INDEX(GRID!$B$17:$BI$27,MATCH(U$7,GRID!$A$17:$A$27,0),MATCH(1,($U$2=GRID!$B$1:$BI$1)*(КАЛЕНДАРЬ!$AJ5=GRID!$B$3:$BI$3), 0)),
ROUNDUP(INDEX(GRID!$B$17:$BI$27,MATCH(U$7,GRID!$A$17:$A$27,0),MATCH(1,($U$2=GRID!$B$1:$BI$1)*(КАЛЕНДАРЬ!$AJ5=GRID!$B$3:$BI$3), 0))*(1-GRID!$B$69),0))</f>
        <v>47500</v>
      </c>
      <c r="W287" s="49">
        <f t="array" ref="W287">IF($I$2="Открытый тариф",
INDEX(GRID!$B$4:$BI$14,MATCH(W$7,GRID!$A$4:$A$14,0),MATCH(1,($U$2=GRID!$B$1:$BI$1)*(КАЛЕНДАРЬ!$AJ5=GRID!$B$3:$BI$3), 0)),
ROUNDUP(INDEX(GRID!$B$4:$BI$14,MATCH(W$7,GRID!$A$4:$A$14,0),MATCH(1,($U$2=GRID!$B$1:$BI$1)*(КАЛЕНДАРЬ!$AJ5=GRID!$B$3:$BI$3),0))*(1-GRID!$B$69),0))</f>
        <v>192000</v>
      </c>
      <c r="X287" s="49">
        <f t="array" ref="X287">IF($I$2="Открытый тариф",
INDEX(GRID!$B$17:$BI$27,MATCH(W$7,GRID!$A$17:$A$27,0),MATCH(1,($U$2=GRID!$B$1:$BI$1)*(КАЛЕНДАРЬ!$AJ5=GRID!$B$3:$BI$3), 0)),
ROUNDUP(INDEX(GRID!$B$17:$BI$27,MATCH(W$7,GRID!$A$17:$A$27,0),MATCH(1,($U$2=GRID!$B$1:$BI$1)*(КАЛЕНДАРЬ!$AJ5=GRID!$B$3:$BI$3), 0))*(1-GRID!$B$69),0))</f>
        <v>194500</v>
      </c>
    </row>
    <row r="288" spans="1:24" hidden="1" x14ac:dyDescent="0.2">
      <c r="A288" s="117" t="s">
        <v>45</v>
      </c>
      <c r="B288" s="117">
        <v>3</v>
      </c>
      <c r="C288" s="47" cm="1">
        <f t="array" ref="C288">IF($I$2="Открытый тариф",
INDEX(GRID!$B$4:$BI$14,MATCH(C$7,GRID!$A$4:$A$14,0),MATCH(1,($U$2=GRID!$B$1:$BI$1)*(КАЛЕНДАРЬ!$AJ6=GRID!$B$3:$BI$3), 0)),
ROUNDUP(INDEX(GRID!$B$4:$BI$14,MATCH(C$7,GRID!$A$4:$A$14,0),MATCH(1,($U$2=GRID!$B$1:$BI$1)*(КАЛЕНДАРЬ!$AJ6=GRID!$B$3:$BI$3),0))*(1-GRID!$B$69),0))</f>
        <v>15000</v>
      </c>
      <c r="D288" s="48">
        <f t="array" ref="D288">IF($I$2="Открытый тариф",
INDEX(GRID!$B$17:$BI$27,MATCH(C$7,GRID!$A$17:$A$27,0),MATCH(1,($U$2=GRID!$B$1:$BI$1)*(КАЛЕНДАРЬ!$AJ6=GRID!$B$3:$BI$3), 0)),
ROUNDUP(INDEX(GRID!$B$17:$BI$27,MATCH(C$7,GRID!$A$17:$A$27,0),MATCH(1,($U$2=GRID!$B$1:$BI$1)*(КАЛЕНДАРЬ!$AJ6=GRID!$B$3:$BI$3), 0))*(1-GRID!$B$69),0))</f>
        <v>17500</v>
      </c>
      <c r="E288" s="47">
        <f t="array" ref="E288">IF($I$2="Открытый тариф",
INDEX(GRID!$B$4:$BI$14,MATCH(E$7,GRID!$A$4:$A$14,0),MATCH(1,($U$2=GRID!$B$1:$BI$1)*(КАЛЕНДАРЬ!$AJ6=GRID!$B$3:$BI$3), 0)),
ROUNDUP(INDEX(GRID!$B$4:$BI$14,MATCH(E$7,GRID!$A$4:$A$14,0),MATCH(1,($U$2=GRID!$B$1:$BI$1)*(КАЛЕНДАРЬ!$AJ6=GRID!$B$3:$BI$3),0))*(1-GRID!$B$69),0))</f>
        <v>16200</v>
      </c>
      <c r="F288" s="48">
        <f t="array" ref="F288">IF($I$2="Открытый тариф",
INDEX(GRID!$B$17:$BI$27,MATCH(E$7,GRID!$A$17:$A$27,0),MATCH(1,($U$2=GRID!$B$1:$BI$1)*(КАЛЕНДАРЬ!$AJ6=GRID!$B$3:$BI$3), 0)),
ROUNDUP(INDEX(GRID!$B$17:$BI$27,MATCH(E$7,GRID!$A$17:$A$27,0),MATCH(1,($U$2=GRID!$B$1:$BI$1)*(КАЛЕНДАРЬ!$AJ6=GRID!$B$3:$BI$3), 0))*(1-GRID!$B$69),0))</f>
        <v>18700</v>
      </c>
      <c r="G288" s="47" t="e">
        <f t="array" ref="G288">IF($I$2="Открытый тариф",
INDEX(GRID!$B$4:$BI$14,MATCH(G$7,GRID!$A$4:$A$14,0),MATCH(1,($U$2=GRID!$B$1:$BI$1)*(КАЛЕНДАРЬ!$AJ6=GRID!$B$3:$BI$3), 0)),
ROUNDUP(INDEX(GRID!$B$4:$BI$14,MATCH(G$7,GRID!$A$4:$A$14,0),MATCH(1,($U$2=GRID!$B$1:$BI$1)*(КАЛЕНДАРЬ!$AJ6=GRID!$B$3:$BI$3),0))*(1-GRID!$B$69),0))</f>
        <v>#N/A</v>
      </c>
      <c r="H288" s="48" t="e">
        <f t="array" ref="H288">IF($I$2="Открытый тариф",
INDEX(GRID!$B$17:$BI$27,MATCH(G$7,GRID!$A$17:$A$27,0),MATCH(1,($U$2=GRID!$B$1:$BI$1)*(КАЛЕНДАРЬ!$AJ6=GRID!$B$3:$BI$3), 0)),
ROUNDUP(INDEX(GRID!$B$17:$BI$27,MATCH(G$7,GRID!$A$17:$A$27,0),MATCH(1,($U$2=GRID!$B$1:$BI$1)*(КАЛЕНДАРЬ!$AJ6=GRID!$B$3:$BI$3), 0))*(1-GRID!$B$69),0))</f>
        <v>#N/A</v>
      </c>
      <c r="I288" s="47" t="e">
        <f t="array" ref="I288">IF($I$2="Открытый тариф",
INDEX(GRID!$B$4:$BI$14,MATCH(I$7,GRID!$A$4:$A$14,0),MATCH(1,($U$2=GRID!$B$1:$BI$1)*(КАЛЕНДАРЬ!$AJ6=GRID!$B$3:$BI$3), 0)),
ROUNDUP(INDEX(GRID!$B$4:$BI$14,MATCH(I$7,GRID!$A$4:$A$14,0),MATCH(1,($U$2=GRID!$B$1:$BI$1)*(КАЛЕНДАРЬ!$AJ6=GRID!$B$3:$BI$3),0))*(1-GRID!$B$69),0))</f>
        <v>#N/A</v>
      </c>
      <c r="J288" s="48" t="e">
        <f t="array" ref="J288">IF($I$2="Открытый тариф",
INDEX(GRID!$B$17:$BI$27,MATCH(I$7,GRID!$A$17:$A$27,0),MATCH(1,($U$2=GRID!$B$1:$BI$1)*(КАЛЕНДАРЬ!$AJ6=GRID!$B$3:$BI$3), 0)),
ROUNDUP(INDEX(GRID!$B$17:$BI$27,MATCH(I$7,GRID!$A$17:$A$27,0),MATCH(1,($U$2=GRID!$B$1:$BI$1)*(КАЛЕНДАРЬ!$AJ6=GRID!$B$3:$BI$3), 0))*(1-GRID!$B$69),0))</f>
        <v>#N/A</v>
      </c>
      <c r="K288" s="47">
        <f t="array" ref="K288">IF($I$2="Открытый тариф",
INDEX(GRID!$B$4:$BI$14,MATCH(K$7,GRID!$A$4:$A$14,0),MATCH(1,($U$2=GRID!$B$1:$BI$1)*(КАЛЕНДАРЬ!$AJ6=GRID!$B$3:$BI$3), 0)),
ROUNDUP(INDEX(GRID!$B$4:$BI$14,MATCH(K$7,GRID!$A$4:$A$14,0),MATCH(1,($U$2=GRID!$B$1:$BI$1)*(КАЛЕНДАРЬ!$AJ6=GRID!$B$3:$BI$3),0))*(1-GRID!$B$69),0))</f>
        <v>20400</v>
      </c>
      <c r="L288" s="48">
        <f t="array" ref="L288">IF($I$2="Открытый тариф",
INDEX(GRID!$B$17:$BI$27,MATCH(K$7,GRID!$A$17:$A$27,0),MATCH(1,($U$2=GRID!$B$1:$BI$1)*(КАЛЕНДАРЬ!$AJ6=GRID!$B$3:$BI$3), 0)),
ROUNDUP(INDEX(GRID!$B$17:$BI$27,MATCH(K$7,GRID!$A$17:$A$27,0),MATCH(1,($U$2=GRID!$B$1:$BI$1)*(КАЛЕНДАРЬ!$AJ6=GRID!$B$3:$BI$3), 0))*(1-GRID!$B$69),0))</f>
        <v>22900</v>
      </c>
      <c r="M288" s="47">
        <f t="array" ref="M288">IF($I$2="Открытый тариф",
INDEX(GRID!$B$4:$BI$14,MATCH(M$7,GRID!$A$4:$A$14,0),MATCH(1,($U$2=GRID!$B$1:$BI$1)*(КАЛЕНДАРЬ!$AJ6=GRID!$B$3:$BI$3), 0)),
ROUNDUP(INDEX(GRID!$B$4:$BI$14,MATCH(M$7,GRID!$A$4:$A$14,0),MATCH(1,($U$2=GRID!$B$1:$BI$1)*(КАЛЕНДАРЬ!$AJ6=GRID!$B$3:$BI$3),0))*(1-GRID!$B$69),0))</f>
        <v>22000</v>
      </c>
      <c r="N288" s="48">
        <f t="array" ref="N288">IF($I$2="Открытый тариф",
INDEX(GRID!$B$17:$BI$27,MATCH(M$7,GRID!$A$17:$A$27,0),MATCH(1,($U$2=GRID!$B$1:$BI$1)*(КАЛЕНДАРЬ!$AJ6=GRID!$B$3:$BI$3), 0)),
ROUNDUP(INDEX(GRID!$B$17:$BI$27,MATCH(M$7,GRID!$A$17:$A$27,0),MATCH(1,($U$2=GRID!$B$1:$BI$1)*(КАЛЕНДАРЬ!$AJ6=GRID!$B$3:$BI$3), 0))*(1-GRID!$B$69),0))</f>
        <v>24500</v>
      </c>
      <c r="O288" s="49">
        <f t="array" ref="O288">IF($I$2="Открытый тариф",
INDEX(GRID!$B$4:$BI$14,MATCH(O$7,GRID!$A$4:$A$14,0),MATCH(1,($U$2=GRID!$B$1:$BI$1)*(КАЛЕНДАРЬ!$AJ6=GRID!$B$3:$BI$3), 0)),
ROUNDUP(INDEX(GRID!$B$4:$BI$14,MATCH(O$7,GRID!$A$4:$A$14,0),MATCH(1,($U$2=GRID!$B$1:$BI$1)*(КАЛЕНДАРЬ!$AJ6=GRID!$B$3:$BI$3),0))*(1-GRID!$B$69),0))</f>
        <v>29600</v>
      </c>
      <c r="P288" s="49">
        <f t="array" ref="P288">IF($I$2="Открытый тариф",
INDEX(GRID!$B$17:$BI$27,MATCH(O$7,GRID!$A$17:$A$27,0),MATCH(1,($U$2=GRID!$B$1:$BI$1)*(КАЛЕНДАРЬ!$AJ6=GRID!$B$3:$BI$3), 0)),
ROUNDUP(INDEX(GRID!$B$17:$BI$27,MATCH(O$7,GRID!$A$17:$A$27,0),MATCH(1,($U$2=GRID!$B$1:$BI$1)*(КАЛЕНДАРЬ!$AJ6=GRID!$B$3:$BI$3), 0))*(1-GRID!$B$69),0))</f>
        <v>32100</v>
      </c>
      <c r="Q288" s="49" t="e">
        <f t="array" ref="Q288">IF($I$2="Открытый тариф",
INDEX(GRID!$B$4:$BI$14,MATCH(Q$7,GRID!$A$4:$A$14,0),MATCH(1,($U$2=GRID!$B$1:$BI$1)*(КАЛЕНДАРЬ!$AJ6=GRID!$B$3:$BI$3), 0)),
ROUNDUP(INDEX(GRID!$B$4:$BI$14,MATCH(Q$7,GRID!$A$4:$A$14,0),MATCH(1,($U$2=GRID!$B$1:$BI$1)*(КАЛЕНДАРЬ!$AJ6=GRID!$B$3:$BI$3),0))*(1-GRID!$B$69),0))</f>
        <v>#N/A</v>
      </c>
      <c r="R288" s="49" t="e">
        <f t="array" ref="R288">IF($I$2="Открытый тариф",
INDEX(GRID!$B$17:$BI$27,MATCH(Q$7,GRID!$A$17:$A$27,0),MATCH(1,($U$2=GRID!$B$1:$BI$1)*(КАЛЕНДАРЬ!$AJ6=GRID!$B$3:$BI$3), 0)),
ROUNDUP(INDEX(GRID!$B$17:$BI$27,MATCH(Q$7,GRID!$A$17:$A$27,0),MATCH(1,($U$2=GRID!$B$1:$BI$1)*(КАЛЕНДАРЬ!$AJ6=GRID!$B$3:$BI$3), 0))*(1-GRID!$B$69),0))</f>
        <v>#N/A</v>
      </c>
      <c r="S288" s="49" t="e">
        <f t="array" ref="S288">IF($I$2="Открытый тариф",
INDEX(GRID!$B$4:$BI$14,MATCH(S$7,GRID!$A$4:$A$14,0),MATCH(1,($U$2=GRID!$B$1:$BI$1)*(КАЛЕНДАРЬ!$AJ6=GRID!$B$3:$BI$3), 0)),
ROUNDUP(INDEX(GRID!$B$4:$BI$14,MATCH(S$7,GRID!$A$4:$A$14,0),MATCH(1,($U$2=GRID!$B$1:$BI$1)*(КАЛЕНДАРЬ!$AJ6=GRID!$B$3:$BI$3),0))*(1-GRID!$B$69),0))</f>
        <v>#N/A</v>
      </c>
      <c r="T288" s="49" t="e">
        <f t="array" ref="T288">IF($I$2="Открытый тариф",
INDEX(GRID!$B$17:$BI$27,MATCH(S$7,GRID!$A$17:$A$27,0),MATCH(1,($U$2=GRID!$B$1:$BI$1)*(КАЛЕНДАРЬ!$AJ6=GRID!$B$3:$BI$3), 0)),
ROUNDUP(INDEX(GRID!$B$17:$BI$27,MATCH(S$7,GRID!$A$17:$A$27,0),MATCH(1,($U$2=GRID!$B$1:$BI$1)*(КАЛЕНДАРЬ!$AJ6=GRID!$B$3:$BI$3), 0))*(1-GRID!$B$69),0))</f>
        <v>#N/A</v>
      </c>
      <c r="U288" s="49">
        <f t="array" ref="U288">IF($I$2="Открытый тариф",
INDEX(GRID!$B$4:$BI$14,MATCH(U$7,GRID!$A$4:$A$14,0),MATCH(1,($U$2=GRID!$B$1:$BI$1)*(КАЛЕНДАРЬ!$AJ6=GRID!$B$3:$BI$3), 0)),
ROUNDUP(INDEX(GRID!$B$4:$BI$14,MATCH(U$7,GRID!$A$4:$A$14,0),MATCH(1,($U$2=GRID!$B$1:$BI$1)*(КАЛЕНДАРЬ!$AJ6=GRID!$B$3:$BI$3),0))*(1-GRID!$B$69),0))</f>
        <v>45000</v>
      </c>
      <c r="V288" s="49">
        <f t="array" ref="V288">IF($I$2="Открытый тариф",
INDEX(GRID!$B$17:$BI$27,MATCH(U$7,GRID!$A$17:$A$27,0),MATCH(1,($U$2=GRID!$B$1:$BI$1)*(КАЛЕНДАРЬ!$AJ6=GRID!$B$3:$BI$3), 0)),
ROUNDUP(INDEX(GRID!$B$17:$BI$27,MATCH(U$7,GRID!$A$17:$A$27,0),MATCH(1,($U$2=GRID!$B$1:$BI$1)*(КАЛЕНДАРЬ!$AJ6=GRID!$B$3:$BI$3), 0))*(1-GRID!$B$69),0))</f>
        <v>47500</v>
      </c>
      <c r="W288" s="49">
        <f t="array" ref="W288">IF($I$2="Открытый тариф",
INDEX(GRID!$B$4:$BI$14,MATCH(W$7,GRID!$A$4:$A$14,0),MATCH(1,($U$2=GRID!$B$1:$BI$1)*(КАЛЕНДАРЬ!$AJ6=GRID!$B$3:$BI$3), 0)),
ROUNDUP(INDEX(GRID!$B$4:$BI$14,MATCH(W$7,GRID!$A$4:$A$14,0),MATCH(1,($U$2=GRID!$B$1:$BI$1)*(КАЛЕНДАРЬ!$AJ6=GRID!$B$3:$BI$3),0))*(1-GRID!$B$69),0))</f>
        <v>192000</v>
      </c>
      <c r="X288" s="49">
        <f t="array" ref="X288">IF($I$2="Открытый тариф",
INDEX(GRID!$B$17:$BI$27,MATCH(W$7,GRID!$A$17:$A$27,0),MATCH(1,($U$2=GRID!$B$1:$BI$1)*(КАЛЕНДАРЬ!$AJ6=GRID!$B$3:$BI$3), 0)),
ROUNDUP(INDEX(GRID!$B$17:$BI$27,MATCH(W$7,GRID!$A$17:$A$27,0),MATCH(1,($U$2=GRID!$B$1:$BI$1)*(КАЛЕНДАРЬ!$AJ6=GRID!$B$3:$BI$3), 0))*(1-GRID!$B$69),0))</f>
        <v>194500</v>
      </c>
    </row>
    <row r="289" spans="1:24" hidden="1" x14ac:dyDescent="0.2">
      <c r="A289" s="117" t="s">
        <v>46</v>
      </c>
      <c r="B289" s="117">
        <v>4</v>
      </c>
      <c r="C289" s="47" cm="1">
        <f t="array" ref="C289">IF($I$2="Открытый тариф",
INDEX(GRID!$B$4:$BI$14,MATCH(C$7,GRID!$A$4:$A$14,0),MATCH(1,($U$2=GRID!$B$1:$BI$1)*(КАЛЕНДАРЬ!$AJ7=GRID!$B$3:$BI$3), 0)),
ROUNDUP(INDEX(GRID!$B$4:$BI$14,MATCH(C$7,GRID!$A$4:$A$14,0),MATCH(1,($U$2=GRID!$B$1:$BI$1)*(КАЛЕНДАРЬ!$AJ7=GRID!$B$3:$BI$3),0))*(1-GRID!$B$69),0))</f>
        <v>15500</v>
      </c>
      <c r="D289" s="48">
        <f t="array" ref="D289">IF($I$2="Открытый тариф",
INDEX(GRID!$B$17:$BI$27,MATCH(C$7,GRID!$A$17:$A$27,0),MATCH(1,($U$2=GRID!$B$1:$BI$1)*(КАЛЕНДАРЬ!$AJ7=GRID!$B$3:$BI$3), 0)),
ROUNDUP(INDEX(GRID!$B$17:$BI$27,MATCH(C$7,GRID!$A$17:$A$27,0),MATCH(1,($U$2=GRID!$B$1:$BI$1)*(КАЛЕНДАРЬ!$AJ7=GRID!$B$3:$BI$3), 0))*(1-GRID!$B$69),0))</f>
        <v>18000</v>
      </c>
      <c r="E289" s="47">
        <f t="array" ref="E289">IF($I$2="Открытый тариф",
INDEX(GRID!$B$4:$BI$14,MATCH(E$7,GRID!$A$4:$A$14,0),MATCH(1,($U$2=GRID!$B$1:$BI$1)*(КАЛЕНДАРЬ!$AJ7=GRID!$B$3:$BI$3), 0)),
ROUNDUP(INDEX(GRID!$B$4:$BI$14,MATCH(E$7,GRID!$A$4:$A$14,0),MATCH(1,($U$2=GRID!$B$1:$BI$1)*(КАЛЕНДАРЬ!$AJ7=GRID!$B$3:$BI$3),0))*(1-GRID!$B$69),0))</f>
        <v>16800</v>
      </c>
      <c r="F289" s="48">
        <f t="array" ref="F289">IF($I$2="Открытый тариф",
INDEX(GRID!$B$17:$BI$27,MATCH(E$7,GRID!$A$17:$A$27,0),MATCH(1,($U$2=GRID!$B$1:$BI$1)*(КАЛЕНДАРЬ!$AJ7=GRID!$B$3:$BI$3), 0)),
ROUNDUP(INDEX(GRID!$B$17:$BI$27,MATCH(E$7,GRID!$A$17:$A$27,0),MATCH(1,($U$2=GRID!$B$1:$BI$1)*(КАЛЕНДАРЬ!$AJ7=GRID!$B$3:$BI$3), 0))*(1-GRID!$B$69),0))</f>
        <v>19300</v>
      </c>
      <c r="G289" s="47" t="e">
        <f t="array" ref="G289">IF($I$2="Открытый тариф",
INDEX(GRID!$B$4:$BI$14,MATCH(G$7,GRID!$A$4:$A$14,0),MATCH(1,($U$2=GRID!$B$1:$BI$1)*(КАЛЕНДАРЬ!$AJ7=GRID!$B$3:$BI$3), 0)),
ROUNDUP(INDEX(GRID!$B$4:$BI$14,MATCH(G$7,GRID!$A$4:$A$14,0),MATCH(1,($U$2=GRID!$B$1:$BI$1)*(КАЛЕНДАРЬ!$AJ7=GRID!$B$3:$BI$3),0))*(1-GRID!$B$69),0))</f>
        <v>#N/A</v>
      </c>
      <c r="H289" s="48" t="e">
        <f t="array" ref="H289">IF($I$2="Открытый тариф",
INDEX(GRID!$B$17:$BI$27,MATCH(G$7,GRID!$A$17:$A$27,0),MATCH(1,($U$2=GRID!$B$1:$BI$1)*(КАЛЕНДАРЬ!$AJ7=GRID!$B$3:$BI$3), 0)),
ROUNDUP(INDEX(GRID!$B$17:$BI$27,MATCH(G$7,GRID!$A$17:$A$27,0),MATCH(1,($U$2=GRID!$B$1:$BI$1)*(КАЛЕНДАРЬ!$AJ7=GRID!$B$3:$BI$3), 0))*(1-GRID!$B$69),0))</f>
        <v>#N/A</v>
      </c>
      <c r="I289" s="47" t="e">
        <f t="array" ref="I289">IF($I$2="Открытый тариф",
INDEX(GRID!$B$4:$BI$14,MATCH(I$7,GRID!$A$4:$A$14,0),MATCH(1,($U$2=GRID!$B$1:$BI$1)*(КАЛЕНДАРЬ!$AJ7=GRID!$B$3:$BI$3), 0)),
ROUNDUP(INDEX(GRID!$B$4:$BI$14,MATCH(I$7,GRID!$A$4:$A$14,0),MATCH(1,($U$2=GRID!$B$1:$BI$1)*(КАЛЕНДАРЬ!$AJ7=GRID!$B$3:$BI$3),0))*(1-GRID!$B$69),0))</f>
        <v>#N/A</v>
      </c>
      <c r="J289" s="48" t="e">
        <f t="array" ref="J289">IF($I$2="Открытый тариф",
INDEX(GRID!$B$17:$BI$27,MATCH(I$7,GRID!$A$17:$A$27,0),MATCH(1,($U$2=GRID!$B$1:$BI$1)*(КАЛЕНДАРЬ!$AJ7=GRID!$B$3:$BI$3), 0)),
ROUNDUP(INDEX(GRID!$B$17:$BI$27,MATCH(I$7,GRID!$A$17:$A$27,0),MATCH(1,($U$2=GRID!$B$1:$BI$1)*(КАЛЕНДАРЬ!$AJ7=GRID!$B$3:$BI$3), 0))*(1-GRID!$B$69),0))</f>
        <v>#N/A</v>
      </c>
      <c r="K289" s="47">
        <f t="array" ref="K289">IF($I$2="Открытый тариф",
INDEX(GRID!$B$4:$BI$14,MATCH(K$7,GRID!$A$4:$A$14,0),MATCH(1,($U$2=GRID!$B$1:$BI$1)*(КАЛЕНДАРЬ!$AJ7=GRID!$B$3:$BI$3), 0)),
ROUNDUP(INDEX(GRID!$B$4:$BI$14,MATCH(K$7,GRID!$A$4:$A$14,0),MATCH(1,($U$2=GRID!$B$1:$BI$1)*(КАЛЕНДАРЬ!$AJ7=GRID!$B$3:$BI$3),0))*(1-GRID!$B$69),0))</f>
        <v>21400</v>
      </c>
      <c r="L289" s="48">
        <f t="array" ref="L289">IF($I$2="Открытый тариф",
INDEX(GRID!$B$17:$BI$27,MATCH(K$7,GRID!$A$17:$A$27,0),MATCH(1,($U$2=GRID!$B$1:$BI$1)*(КАЛЕНДАРЬ!$AJ7=GRID!$B$3:$BI$3), 0)),
ROUNDUP(INDEX(GRID!$B$17:$BI$27,MATCH(K$7,GRID!$A$17:$A$27,0),MATCH(1,($U$2=GRID!$B$1:$BI$1)*(КАЛЕНДАРЬ!$AJ7=GRID!$B$3:$BI$3), 0))*(1-GRID!$B$69),0))</f>
        <v>23900</v>
      </c>
      <c r="M289" s="47">
        <f t="array" ref="M289">IF($I$2="Открытый тариф",
INDEX(GRID!$B$4:$BI$14,MATCH(M$7,GRID!$A$4:$A$14,0),MATCH(1,($U$2=GRID!$B$1:$BI$1)*(КАЛЕНДАРЬ!$AJ7=GRID!$B$3:$BI$3), 0)),
ROUNDUP(INDEX(GRID!$B$4:$BI$14,MATCH(M$7,GRID!$A$4:$A$14,0),MATCH(1,($U$2=GRID!$B$1:$BI$1)*(КАЛЕНДАРЬ!$AJ7=GRID!$B$3:$BI$3),0))*(1-GRID!$B$69),0))</f>
        <v>23200</v>
      </c>
      <c r="N289" s="48">
        <f t="array" ref="N289">IF($I$2="Открытый тариф",
INDEX(GRID!$B$17:$BI$27,MATCH(M$7,GRID!$A$17:$A$27,0),MATCH(1,($U$2=GRID!$B$1:$BI$1)*(КАЛЕНДАРЬ!$AJ7=GRID!$B$3:$BI$3), 0)),
ROUNDUP(INDEX(GRID!$B$17:$BI$27,MATCH(M$7,GRID!$A$17:$A$27,0),MATCH(1,($U$2=GRID!$B$1:$BI$1)*(КАЛЕНДАРЬ!$AJ7=GRID!$B$3:$BI$3), 0))*(1-GRID!$B$69),0))</f>
        <v>25700</v>
      </c>
      <c r="O289" s="49">
        <f t="array" ref="O289">IF($I$2="Открытый тариф",
INDEX(GRID!$B$4:$BI$14,MATCH(O$7,GRID!$A$4:$A$14,0),MATCH(1,($U$2=GRID!$B$1:$BI$1)*(КАЛЕНДАРЬ!$AJ7=GRID!$B$3:$BI$3), 0)),
ROUNDUP(INDEX(GRID!$B$4:$BI$14,MATCH(O$7,GRID!$A$4:$A$14,0),MATCH(1,($U$2=GRID!$B$1:$BI$1)*(КАЛЕНДАРЬ!$AJ7=GRID!$B$3:$BI$3),0))*(1-GRID!$B$69),0))</f>
        <v>30600</v>
      </c>
      <c r="P289" s="49">
        <f t="array" ref="P289">IF($I$2="Открытый тариф",
INDEX(GRID!$B$17:$BI$27,MATCH(O$7,GRID!$A$17:$A$27,0),MATCH(1,($U$2=GRID!$B$1:$BI$1)*(КАЛЕНДАРЬ!$AJ7=GRID!$B$3:$BI$3), 0)),
ROUNDUP(INDEX(GRID!$B$17:$BI$27,MATCH(O$7,GRID!$A$17:$A$27,0),MATCH(1,($U$2=GRID!$B$1:$BI$1)*(КАЛЕНДАРЬ!$AJ7=GRID!$B$3:$BI$3), 0))*(1-GRID!$B$69),0))</f>
        <v>33100</v>
      </c>
      <c r="Q289" s="49" t="e">
        <f t="array" ref="Q289">IF($I$2="Открытый тариф",
INDEX(GRID!$B$4:$BI$14,MATCH(Q$7,GRID!$A$4:$A$14,0),MATCH(1,($U$2=GRID!$B$1:$BI$1)*(КАЛЕНДАРЬ!$AJ7=GRID!$B$3:$BI$3), 0)),
ROUNDUP(INDEX(GRID!$B$4:$BI$14,MATCH(Q$7,GRID!$A$4:$A$14,0),MATCH(1,($U$2=GRID!$B$1:$BI$1)*(КАЛЕНДАРЬ!$AJ7=GRID!$B$3:$BI$3),0))*(1-GRID!$B$69),0))</f>
        <v>#N/A</v>
      </c>
      <c r="R289" s="49" t="e">
        <f t="array" ref="R289">IF($I$2="Открытый тариф",
INDEX(GRID!$B$17:$BI$27,MATCH(Q$7,GRID!$A$17:$A$27,0),MATCH(1,($U$2=GRID!$B$1:$BI$1)*(КАЛЕНДАРЬ!$AJ7=GRID!$B$3:$BI$3), 0)),
ROUNDUP(INDEX(GRID!$B$17:$BI$27,MATCH(Q$7,GRID!$A$17:$A$27,0),MATCH(1,($U$2=GRID!$B$1:$BI$1)*(КАЛЕНДАРЬ!$AJ7=GRID!$B$3:$BI$3), 0))*(1-GRID!$B$69),0))</f>
        <v>#N/A</v>
      </c>
      <c r="S289" s="49" t="e">
        <f t="array" ref="S289">IF($I$2="Открытый тариф",
INDEX(GRID!$B$4:$BI$14,MATCH(S$7,GRID!$A$4:$A$14,0),MATCH(1,($U$2=GRID!$B$1:$BI$1)*(КАЛЕНДАРЬ!$AJ7=GRID!$B$3:$BI$3), 0)),
ROUNDUP(INDEX(GRID!$B$4:$BI$14,MATCH(S$7,GRID!$A$4:$A$14,0),MATCH(1,($U$2=GRID!$B$1:$BI$1)*(КАЛЕНДАРЬ!$AJ7=GRID!$B$3:$BI$3),0))*(1-GRID!$B$69),0))</f>
        <v>#N/A</v>
      </c>
      <c r="T289" s="49" t="e">
        <f t="array" ref="T289">IF($I$2="Открытый тариф",
INDEX(GRID!$B$17:$BI$27,MATCH(S$7,GRID!$A$17:$A$27,0),MATCH(1,($U$2=GRID!$B$1:$BI$1)*(КАЛЕНДАРЬ!$AJ7=GRID!$B$3:$BI$3), 0)),
ROUNDUP(INDEX(GRID!$B$17:$BI$27,MATCH(S$7,GRID!$A$17:$A$27,0),MATCH(1,($U$2=GRID!$B$1:$BI$1)*(КАЛЕНДАРЬ!$AJ7=GRID!$B$3:$BI$3), 0))*(1-GRID!$B$69),0))</f>
        <v>#N/A</v>
      </c>
      <c r="U289" s="49">
        <f t="array" ref="U289">IF($I$2="Открытый тариф",
INDEX(GRID!$B$4:$BI$14,MATCH(U$7,GRID!$A$4:$A$14,0),MATCH(1,($U$2=GRID!$B$1:$BI$1)*(КАЛЕНДАРЬ!$AJ7=GRID!$B$3:$BI$3), 0)),
ROUNDUP(INDEX(GRID!$B$4:$BI$14,MATCH(U$7,GRID!$A$4:$A$14,0),MATCH(1,($U$2=GRID!$B$1:$BI$1)*(КАЛЕНДАРЬ!$AJ7=GRID!$B$3:$BI$3),0))*(1-GRID!$B$69),0))</f>
        <v>47000</v>
      </c>
      <c r="V289" s="49">
        <f t="array" ref="V289">IF($I$2="Открытый тариф",
INDEX(GRID!$B$17:$BI$27,MATCH(U$7,GRID!$A$17:$A$27,0),MATCH(1,($U$2=GRID!$B$1:$BI$1)*(КАЛЕНДАРЬ!$AJ7=GRID!$B$3:$BI$3), 0)),
ROUNDUP(INDEX(GRID!$B$17:$BI$27,MATCH(U$7,GRID!$A$17:$A$27,0),MATCH(1,($U$2=GRID!$B$1:$BI$1)*(КАЛЕНДАРЬ!$AJ7=GRID!$B$3:$BI$3), 0))*(1-GRID!$B$69),0))</f>
        <v>49500</v>
      </c>
      <c r="W289" s="49">
        <f t="array" ref="W289">IF($I$2="Открытый тариф",
INDEX(GRID!$B$4:$BI$14,MATCH(W$7,GRID!$A$4:$A$14,0),MATCH(1,($U$2=GRID!$B$1:$BI$1)*(КАЛЕНДАРЬ!$AJ7=GRID!$B$3:$BI$3), 0)),
ROUNDUP(INDEX(GRID!$B$4:$BI$14,MATCH(W$7,GRID!$A$4:$A$14,0),MATCH(1,($U$2=GRID!$B$1:$BI$1)*(КАЛЕНДАРЬ!$AJ7=GRID!$B$3:$BI$3),0))*(1-GRID!$B$69),0))</f>
        <v>198000</v>
      </c>
      <c r="X289" s="49">
        <f t="array" ref="X289">IF($I$2="Открытый тариф",
INDEX(GRID!$B$17:$BI$27,MATCH(W$7,GRID!$A$17:$A$27,0),MATCH(1,($U$2=GRID!$B$1:$BI$1)*(КАЛЕНДАРЬ!$AJ7=GRID!$B$3:$BI$3), 0)),
ROUNDUP(INDEX(GRID!$B$17:$BI$27,MATCH(W$7,GRID!$A$17:$A$27,0),MATCH(1,($U$2=GRID!$B$1:$BI$1)*(КАЛЕНДАРЬ!$AJ7=GRID!$B$3:$BI$3), 0))*(1-GRID!$B$69),0))</f>
        <v>200500</v>
      </c>
    </row>
    <row r="290" spans="1:24" hidden="1" x14ac:dyDescent="0.2">
      <c r="A290" s="117" t="s">
        <v>47</v>
      </c>
      <c r="B290" s="117">
        <v>5</v>
      </c>
      <c r="C290" s="47" cm="1">
        <f t="array" ref="C290">IF($I$2="Открытый тариф",
INDEX(GRID!$B$4:$BI$14,MATCH(C$7,GRID!$A$4:$A$14,0),MATCH(1,($U$2=GRID!$B$1:$BI$1)*(КАЛЕНДАРЬ!$AJ8=GRID!$B$3:$BI$3), 0)),
ROUNDUP(INDEX(GRID!$B$4:$BI$14,MATCH(C$7,GRID!$A$4:$A$14,0),MATCH(1,($U$2=GRID!$B$1:$BI$1)*(КАЛЕНДАРЬ!$AJ8=GRID!$B$3:$BI$3),0))*(1-GRID!$B$69),0))</f>
        <v>15500</v>
      </c>
      <c r="D290" s="48">
        <f t="array" ref="D290">IF($I$2="Открытый тариф",
INDEX(GRID!$B$17:$BI$27,MATCH(C$7,GRID!$A$17:$A$27,0),MATCH(1,($U$2=GRID!$B$1:$BI$1)*(КАЛЕНДАРЬ!$AJ8=GRID!$B$3:$BI$3), 0)),
ROUNDUP(INDEX(GRID!$B$17:$BI$27,MATCH(C$7,GRID!$A$17:$A$27,0),MATCH(1,($U$2=GRID!$B$1:$BI$1)*(КАЛЕНДАРЬ!$AJ8=GRID!$B$3:$BI$3), 0))*(1-GRID!$B$69),0))</f>
        <v>18000</v>
      </c>
      <c r="E290" s="47">
        <f t="array" ref="E290">IF($I$2="Открытый тариф",
INDEX(GRID!$B$4:$BI$14,MATCH(E$7,GRID!$A$4:$A$14,0),MATCH(1,($U$2=GRID!$B$1:$BI$1)*(КАЛЕНДАРЬ!$AJ8=GRID!$B$3:$BI$3), 0)),
ROUNDUP(INDEX(GRID!$B$4:$BI$14,MATCH(E$7,GRID!$A$4:$A$14,0),MATCH(1,($U$2=GRID!$B$1:$BI$1)*(КАЛЕНДАРЬ!$AJ8=GRID!$B$3:$BI$3),0))*(1-GRID!$B$69),0))</f>
        <v>16800</v>
      </c>
      <c r="F290" s="48">
        <f t="array" ref="F290">IF($I$2="Открытый тариф",
INDEX(GRID!$B$17:$BI$27,MATCH(E$7,GRID!$A$17:$A$27,0),MATCH(1,($U$2=GRID!$B$1:$BI$1)*(КАЛЕНДАРЬ!$AJ8=GRID!$B$3:$BI$3), 0)),
ROUNDUP(INDEX(GRID!$B$17:$BI$27,MATCH(E$7,GRID!$A$17:$A$27,0),MATCH(1,($U$2=GRID!$B$1:$BI$1)*(КАЛЕНДАРЬ!$AJ8=GRID!$B$3:$BI$3), 0))*(1-GRID!$B$69),0))</f>
        <v>19300</v>
      </c>
      <c r="G290" s="47" t="e">
        <f t="array" ref="G290">IF($I$2="Открытый тариф",
INDEX(GRID!$B$4:$BI$14,MATCH(G$7,GRID!$A$4:$A$14,0),MATCH(1,($U$2=GRID!$B$1:$BI$1)*(КАЛЕНДАРЬ!$AJ8=GRID!$B$3:$BI$3), 0)),
ROUNDUP(INDEX(GRID!$B$4:$BI$14,MATCH(G$7,GRID!$A$4:$A$14,0),MATCH(1,($U$2=GRID!$B$1:$BI$1)*(КАЛЕНДАРЬ!$AJ8=GRID!$B$3:$BI$3),0))*(1-GRID!$B$69),0))</f>
        <v>#N/A</v>
      </c>
      <c r="H290" s="48" t="e">
        <f t="array" ref="H290">IF($I$2="Открытый тариф",
INDEX(GRID!$B$17:$BI$27,MATCH(G$7,GRID!$A$17:$A$27,0),MATCH(1,($U$2=GRID!$B$1:$BI$1)*(КАЛЕНДАРЬ!$AJ8=GRID!$B$3:$BI$3), 0)),
ROUNDUP(INDEX(GRID!$B$17:$BI$27,MATCH(G$7,GRID!$A$17:$A$27,0),MATCH(1,($U$2=GRID!$B$1:$BI$1)*(КАЛЕНДАРЬ!$AJ8=GRID!$B$3:$BI$3), 0))*(1-GRID!$B$69),0))</f>
        <v>#N/A</v>
      </c>
      <c r="I290" s="47" t="e">
        <f t="array" ref="I290">IF($I$2="Открытый тариф",
INDEX(GRID!$B$4:$BI$14,MATCH(I$7,GRID!$A$4:$A$14,0),MATCH(1,($U$2=GRID!$B$1:$BI$1)*(КАЛЕНДАРЬ!$AJ8=GRID!$B$3:$BI$3), 0)),
ROUNDUP(INDEX(GRID!$B$4:$BI$14,MATCH(I$7,GRID!$A$4:$A$14,0),MATCH(1,($U$2=GRID!$B$1:$BI$1)*(КАЛЕНДАРЬ!$AJ8=GRID!$B$3:$BI$3),0))*(1-GRID!$B$69),0))</f>
        <v>#N/A</v>
      </c>
      <c r="J290" s="48" t="e">
        <f t="array" ref="J290">IF($I$2="Открытый тариф",
INDEX(GRID!$B$17:$BI$27,MATCH(I$7,GRID!$A$17:$A$27,0),MATCH(1,($U$2=GRID!$B$1:$BI$1)*(КАЛЕНДАРЬ!$AJ8=GRID!$B$3:$BI$3), 0)),
ROUNDUP(INDEX(GRID!$B$17:$BI$27,MATCH(I$7,GRID!$A$17:$A$27,0),MATCH(1,($U$2=GRID!$B$1:$BI$1)*(КАЛЕНДАРЬ!$AJ8=GRID!$B$3:$BI$3), 0))*(1-GRID!$B$69),0))</f>
        <v>#N/A</v>
      </c>
      <c r="K290" s="47">
        <f t="array" ref="K290">IF($I$2="Открытый тариф",
INDEX(GRID!$B$4:$BI$14,MATCH(K$7,GRID!$A$4:$A$14,0),MATCH(1,($U$2=GRID!$B$1:$BI$1)*(КАЛЕНДАРЬ!$AJ8=GRID!$B$3:$BI$3), 0)),
ROUNDUP(INDEX(GRID!$B$4:$BI$14,MATCH(K$7,GRID!$A$4:$A$14,0),MATCH(1,($U$2=GRID!$B$1:$BI$1)*(КАЛЕНДАРЬ!$AJ8=GRID!$B$3:$BI$3),0))*(1-GRID!$B$69),0))</f>
        <v>21400</v>
      </c>
      <c r="L290" s="48">
        <f t="array" ref="L290">IF($I$2="Открытый тариф",
INDEX(GRID!$B$17:$BI$27,MATCH(K$7,GRID!$A$17:$A$27,0),MATCH(1,($U$2=GRID!$B$1:$BI$1)*(КАЛЕНДАРЬ!$AJ8=GRID!$B$3:$BI$3), 0)),
ROUNDUP(INDEX(GRID!$B$17:$BI$27,MATCH(K$7,GRID!$A$17:$A$27,0),MATCH(1,($U$2=GRID!$B$1:$BI$1)*(КАЛЕНДАРЬ!$AJ8=GRID!$B$3:$BI$3), 0))*(1-GRID!$B$69),0))</f>
        <v>23900</v>
      </c>
      <c r="M290" s="47">
        <f t="array" ref="M290">IF($I$2="Открытый тариф",
INDEX(GRID!$B$4:$BI$14,MATCH(M$7,GRID!$A$4:$A$14,0),MATCH(1,($U$2=GRID!$B$1:$BI$1)*(КАЛЕНДАРЬ!$AJ8=GRID!$B$3:$BI$3), 0)),
ROUNDUP(INDEX(GRID!$B$4:$BI$14,MATCH(M$7,GRID!$A$4:$A$14,0),MATCH(1,($U$2=GRID!$B$1:$BI$1)*(КАЛЕНДАРЬ!$AJ8=GRID!$B$3:$BI$3),0))*(1-GRID!$B$69),0))</f>
        <v>23200</v>
      </c>
      <c r="N290" s="48">
        <f t="array" ref="N290">IF($I$2="Открытый тариф",
INDEX(GRID!$B$17:$BI$27,MATCH(M$7,GRID!$A$17:$A$27,0),MATCH(1,($U$2=GRID!$B$1:$BI$1)*(КАЛЕНДАРЬ!$AJ8=GRID!$B$3:$BI$3), 0)),
ROUNDUP(INDEX(GRID!$B$17:$BI$27,MATCH(M$7,GRID!$A$17:$A$27,0),MATCH(1,($U$2=GRID!$B$1:$BI$1)*(КАЛЕНДАРЬ!$AJ8=GRID!$B$3:$BI$3), 0))*(1-GRID!$B$69),0))</f>
        <v>25700</v>
      </c>
      <c r="O290" s="49">
        <f t="array" ref="O290">IF($I$2="Открытый тариф",
INDEX(GRID!$B$4:$BI$14,MATCH(O$7,GRID!$A$4:$A$14,0),MATCH(1,($U$2=GRID!$B$1:$BI$1)*(КАЛЕНДАРЬ!$AJ8=GRID!$B$3:$BI$3), 0)),
ROUNDUP(INDEX(GRID!$B$4:$BI$14,MATCH(O$7,GRID!$A$4:$A$14,0),MATCH(1,($U$2=GRID!$B$1:$BI$1)*(КАЛЕНДАРЬ!$AJ8=GRID!$B$3:$BI$3),0))*(1-GRID!$B$69),0))</f>
        <v>30600</v>
      </c>
      <c r="P290" s="49">
        <f t="array" ref="P290">IF($I$2="Открытый тариф",
INDEX(GRID!$B$17:$BI$27,MATCH(O$7,GRID!$A$17:$A$27,0),MATCH(1,($U$2=GRID!$B$1:$BI$1)*(КАЛЕНДАРЬ!$AJ8=GRID!$B$3:$BI$3), 0)),
ROUNDUP(INDEX(GRID!$B$17:$BI$27,MATCH(O$7,GRID!$A$17:$A$27,0),MATCH(1,($U$2=GRID!$B$1:$BI$1)*(КАЛЕНДАРЬ!$AJ8=GRID!$B$3:$BI$3), 0))*(1-GRID!$B$69),0))</f>
        <v>33100</v>
      </c>
      <c r="Q290" s="49" t="e">
        <f t="array" ref="Q290">IF($I$2="Открытый тариф",
INDEX(GRID!$B$4:$BI$14,MATCH(Q$7,GRID!$A$4:$A$14,0),MATCH(1,($U$2=GRID!$B$1:$BI$1)*(КАЛЕНДАРЬ!$AJ8=GRID!$B$3:$BI$3), 0)),
ROUNDUP(INDEX(GRID!$B$4:$BI$14,MATCH(Q$7,GRID!$A$4:$A$14,0),MATCH(1,($U$2=GRID!$B$1:$BI$1)*(КАЛЕНДАРЬ!$AJ8=GRID!$B$3:$BI$3),0))*(1-GRID!$B$69),0))</f>
        <v>#N/A</v>
      </c>
      <c r="R290" s="49" t="e">
        <f t="array" ref="R290">IF($I$2="Открытый тариф",
INDEX(GRID!$B$17:$BI$27,MATCH(Q$7,GRID!$A$17:$A$27,0),MATCH(1,($U$2=GRID!$B$1:$BI$1)*(КАЛЕНДАРЬ!$AJ8=GRID!$B$3:$BI$3), 0)),
ROUNDUP(INDEX(GRID!$B$17:$BI$27,MATCH(Q$7,GRID!$A$17:$A$27,0),MATCH(1,($U$2=GRID!$B$1:$BI$1)*(КАЛЕНДАРЬ!$AJ8=GRID!$B$3:$BI$3), 0))*(1-GRID!$B$69),0))</f>
        <v>#N/A</v>
      </c>
      <c r="S290" s="49" t="e">
        <f t="array" ref="S290">IF($I$2="Открытый тариф",
INDEX(GRID!$B$4:$BI$14,MATCH(S$7,GRID!$A$4:$A$14,0),MATCH(1,($U$2=GRID!$B$1:$BI$1)*(КАЛЕНДАРЬ!$AJ8=GRID!$B$3:$BI$3), 0)),
ROUNDUP(INDEX(GRID!$B$4:$BI$14,MATCH(S$7,GRID!$A$4:$A$14,0),MATCH(1,($U$2=GRID!$B$1:$BI$1)*(КАЛЕНДАРЬ!$AJ8=GRID!$B$3:$BI$3),0))*(1-GRID!$B$69),0))</f>
        <v>#N/A</v>
      </c>
      <c r="T290" s="49" t="e">
        <f t="array" ref="T290">IF($I$2="Открытый тариф",
INDEX(GRID!$B$17:$BI$27,MATCH(S$7,GRID!$A$17:$A$27,0),MATCH(1,($U$2=GRID!$B$1:$BI$1)*(КАЛЕНДАРЬ!$AJ8=GRID!$B$3:$BI$3), 0)),
ROUNDUP(INDEX(GRID!$B$17:$BI$27,MATCH(S$7,GRID!$A$17:$A$27,0),MATCH(1,($U$2=GRID!$B$1:$BI$1)*(КАЛЕНДАРЬ!$AJ8=GRID!$B$3:$BI$3), 0))*(1-GRID!$B$69),0))</f>
        <v>#N/A</v>
      </c>
      <c r="U290" s="49">
        <f t="array" ref="U290">IF($I$2="Открытый тариф",
INDEX(GRID!$B$4:$BI$14,MATCH(U$7,GRID!$A$4:$A$14,0),MATCH(1,($U$2=GRID!$B$1:$BI$1)*(КАЛЕНДАРЬ!$AJ8=GRID!$B$3:$BI$3), 0)),
ROUNDUP(INDEX(GRID!$B$4:$BI$14,MATCH(U$7,GRID!$A$4:$A$14,0),MATCH(1,($U$2=GRID!$B$1:$BI$1)*(КАЛЕНДАРЬ!$AJ8=GRID!$B$3:$BI$3),0))*(1-GRID!$B$69),0))</f>
        <v>47000</v>
      </c>
      <c r="V290" s="49">
        <f t="array" ref="V290">IF($I$2="Открытый тариф",
INDEX(GRID!$B$17:$BI$27,MATCH(U$7,GRID!$A$17:$A$27,0),MATCH(1,($U$2=GRID!$B$1:$BI$1)*(КАЛЕНДАРЬ!$AJ8=GRID!$B$3:$BI$3), 0)),
ROUNDUP(INDEX(GRID!$B$17:$BI$27,MATCH(U$7,GRID!$A$17:$A$27,0),MATCH(1,($U$2=GRID!$B$1:$BI$1)*(КАЛЕНДАРЬ!$AJ8=GRID!$B$3:$BI$3), 0))*(1-GRID!$B$69),0))</f>
        <v>49500</v>
      </c>
      <c r="W290" s="49">
        <f t="array" ref="W290">IF($I$2="Открытый тариф",
INDEX(GRID!$B$4:$BI$14,MATCH(W$7,GRID!$A$4:$A$14,0),MATCH(1,($U$2=GRID!$B$1:$BI$1)*(КАЛЕНДАРЬ!$AJ8=GRID!$B$3:$BI$3), 0)),
ROUNDUP(INDEX(GRID!$B$4:$BI$14,MATCH(W$7,GRID!$A$4:$A$14,0),MATCH(1,($U$2=GRID!$B$1:$BI$1)*(КАЛЕНДАРЬ!$AJ8=GRID!$B$3:$BI$3),0))*(1-GRID!$B$69),0))</f>
        <v>198000</v>
      </c>
      <c r="X290" s="49">
        <f t="array" ref="X290">IF($I$2="Открытый тариф",
INDEX(GRID!$B$17:$BI$27,MATCH(W$7,GRID!$A$17:$A$27,0),MATCH(1,($U$2=GRID!$B$1:$BI$1)*(КАЛЕНДАРЬ!$AJ8=GRID!$B$3:$BI$3), 0)),
ROUNDUP(INDEX(GRID!$B$17:$BI$27,MATCH(W$7,GRID!$A$17:$A$27,0),MATCH(1,($U$2=GRID!$B$1:$BI$1)*(КАЛЕНДАРЬ!$AJ8=GRID!$B$3:$BI$3), 0))*(1-GRID!$B$69),0))</f>
        <v>200500</v>
      </c>
    </row>
    <row r="291" spans="1:24" hidden="1" x14ac:dyDescent="0.2">
      <c r="A291" s="117" t="s">
        <v>48</v>
      </c>
      <c r="B291" s="117">
        <v>6</v>
      </c>
      <c r="C291" s="47" cm="1">
        <f t="array" ref="C291">IF($I$2="Открытый тариф",
INDEX(GRID!$B$4:$BI$14,MATCH(C$7,GRID!$A$4:$A$14,0),MATCH(1,($U$2=GRID!$B$1:$BI$1)*(КАЛЕНДАРЬ!$AJ9=GRID!$B$3:$BI$3), 0)),
ROUNDUP(INDEX(GRID!$B$4:$BI$14,MATCH(C$7,GRID!$A$4:$A$14,0),MATCH(1,($U$2=GRID!$B$1:$BI$1)*(КАЛЕНДАРЬ!$AJ9=GRID!$B$3:$BI$3),0))*(1-GRID!$B$69),0))</f>
        <v>15500</v>
      </c>
      <c r="D291" s="48">
        <f t="array" ref="D291">IF($I$2="Открытый тариф",
INDEX(GRID!$B$17:$BI$27,MATCH(C$7,GRID!$A$17:$A$27,0),MATCH(1,($U$2=GRID!$B$1:$BI$1)*(КАЛЕНДАРЬ!$AJ9=GRID!$B$3:$BI$3), 0)),
ROUNDUP(INDEX(GRID!$B$17:$BI$27,MATCH(C$7,GRID!$A$17:$A$27,0),MATCH(1,($U$2=GRID!$B$1:$BI$1)*(КАЛЕНДАРЬ!$AJ9=GRID!$B$3:$BI$3), 0))*(1-GRID!$B$69),0))</f>
        <v>18000</v>
      </c>
      <c r="E291" s="47">
        <f t="array" ref="E291">IF($I$2="Открытый тариф",
INDEX(GRID!$B$4:$BI$14,MATCH(E$7,GRID!$A$4:$A$14,0),MATCH(1,($U$2=GRID!$B$1:$BI$1)*(КАЛЕНДАРЬ!$AJ9=GRID!$B$3:$BI$3), 0)),
ROUNDUP(INDEX(GRID!$B$4:$BI$14,MATCH(E$7,GRID!$A$4:$A$14,0),MATCH(1,($U$2=GRID!$B$1:$BI$1)*(КАЛЕНДАРЬ!$AJ9=GRID!$B$3:$BI$3),0))*(1-GRID!$B$69),0))</f>
        <v>16800</v>
      </c>
      <c r="F291" s="48">
        <f t="array" ref="F291">IF($I$2="Открытый тариф",
INDEX(GRID!$B$17:$BI$27,MATCH(E$7,GRID!$A$17:$A$27,0),MATCH(1,($U$2=GRID!$B$1:$BI$1)*(КАЛЕНДАРЬ!$AJ9=GRID!$B$3:$BI$3), 0)),
ROUNDUP(INDEX(GRID!$B$17:$BI$27,MATCH(E$7,GRID!$A$17:$A$27,0),MATCH(1,($U$2=GRID!$B$1:$BI$1)*(КАЛЕНДАРЬ!$AJ9=GRID!$B$3:$BI$3), 0))*(1-GRID!$B$69),0))</f>
        <v>19300</v>
      </c>
      <c r="G291" s="47" t="e">
        <f t="array" ref="G291">IF($I$2="Открытый тариф",
INDEX(GRID!$B$4:$BI$14,MATCH(G$7,GRID!$A$4:$A$14,0),MATCH(1,($U$2=GRID!$B$1:$BI$1)*(КАЛЕНДАРЬ!$AJ9=GRID!$B$3:$BI$3), 0)),
ROUNDUP(INDEX(GRID!$B$4:$BI$14,MATCH(G$7,GRID!$A$4:$A$14,0),MATCH(1,($U$2=GRID!$B$1:$BI$1)*(КАЛЕНДАРЬ!$AJ9=GRID!$B$3:$BI$3),0))*(1-GRID!$B$69),0))</f>
        <v>#N/A</v>
      </c>
      <c r="H291" s="48" t="e">
        <f t="array" ref="H291">IF($I$2="Открытый тариф",
INDEX(GRID!$B$17:$BI$27,MATCH(G$7,GRID!$A$17:$A$27,0),MATCH(1,($U$2=GRID!$B$1:$BI$1)*(КАЛЕНДАРЬ!$AJ9=GRID!$B$3:$BI$3), 0)),
ROUNDUP(INDEX(GRID!$B$17:$BI$27,MATCH(G$7,GRID!$A$17:$A$27,0),MATCH(1,($U$2=GRID!$B$1:$BI$1)*(КАЛЕНДАРЬ!$AJ9=GRID!$B$3:$BI$3), 0))*(1-GRID!$B$69),0))</f>
        <v>#N/A</v>
      </c>
      <c r="I291" s="47" t="e">
        <f t="array" ref="I291">IF($I$2="Открытый тариф",
INDEX(GRID!$B$4:$BI$14,MATCH(I$7,GRID!$A$4:$A$14,0),MATCH(1,($U$2=GRID!$B$1:$BI$1)*(КАЛЕНДАРЬ!$AJ9=GRID!$B$3:$BI$3), 0)),
ROUNDUP(INDEX(GRID!$B$4:$BI$14,MATCH(I$7,GRID!$A$4:$A$14,0),MATCH(1,($U$2=GRID!$B$1:$BI$1)*(КАЛЕНДАРЬ!$AJ9=GRID!$B$3:$BI$3),0))*(1-GRID!$B$69),0))</f>
        <v>#N/A</v>
      </c>
      <c r="J291" s="48" t="e">
        <f t="array" ref="J291">IF($I$2="Открытый тариф",
INDEX(GRID!$B$17:$BI$27,MATCH(I$7,GRID!$A$17:$A$27,0),MATCH(1,($U$2=GRID!$B$1:$BI$1)*(КАЛЕНДАРЬ!$AJ9=GRID!$B$3:$BI$3), 0)),
ROUNDUP(INDEX(GRID!$B$17:$BI$27,MATCH(I$7,GRID!$A$17:$A$27,0),MATCH(1,($U$2=GRID!$B$1:$BI$1)*(КАЛЕНДАРЬ!$AJ9=GRID!$B$3:$BI$3), 0))*(1-GRID!$B$69),0))</f>
        <v>#N/A</v>
      </c>
      <c r="K291" s="47">
        <f t="array" ref="K291">IF($I$2="Открытый тариф",
INDEX(GRID!$B$4:$BI$14,MATCH(K$7,GRID!$A$4:$A$14,0),MATCH(1,($U$2=GRID!$B$1:$BI$1)*(КАЛЕНДАРЬ!$AJ9=GRID!$B$3:$BI$3), 0)),
ROUNDUP(INDEX(GRID!$B$4:$BI$14,MATCH(K$7,GRID!$A$4:$A$14,0),MATCH(1,($U$2=GRID!$B$1:$BI$1)*(КАЛЕНДАРЬ!$AJ9=GRID!$B$3:$BI$3),0))*(1-GRID!$B$69),0))</f>
        <v>21400</v>
      </c>
      <c r="L291" s="48">
        <f t="array" ref="L291">IF($I$2="Открытый тариф",
INDEX(GRID!$B$17:$BI$27,MATCH(K$7,GRID!$A$17:$A$27,0),MATCH(1,($U$2=GRID!$B$1:$BI$1)*(КАЛЕНДАРЬ!$AJ9=GRID!$B$3:$BI$3), 0)),
ROUNDUP(INDEX(GRID!$B$17:$BI$27,MATCH(K$7,GRID!$A$17:$A$27,0),MATCH(1,($U$2=GRID!$B$1:$BI$1)*(КАЛЕНДАРЬ!$AJ9=GRID!$B$3:$BI$3), 0))*(1-GRID!$B$69),0))</f>
        <v>23900</v>
      </c>
      <c r="M291" s="47">
        <f t="array" ref="M291">IF($I$2="Открытый тариф",
INDEX(GRID!$B$4:$BI$14,MATCH(M$7,GRID!$A$4:$A$14,0),MATCH(1,($U$2=GRID!$B$1:$BI$1)*(КАЛЕНДАРЬ!$AJ9=GRID!$B$3:$BI$3), 0)),
ROUNDUP(INDEX(GRID!$B$4:$BI$14,MATCH(M$7,GRID!$A$4:$A$14,0),MATCH(1,($U$2=GRID!$B$1:$BI$1)*(КАЛЕНДАРЬ!$AJ9=GRID!$B$3:$BI$3),0))*(1-GRID!$B$69),0))</f>
        <v>23200</v>
      </c>
      <c r="N291" s="48">
        <f t="array" ref="N291">IF($I$2="Открытый тариф",
INDEX(GRID!$B$17:$BI$27,MATCH(M$7,GRID!$A$17:$A$27,0),MATCH(1,($U$2=GRID!$B$1:$BI$1)*(КАЛЕНДАРЬ!$AJ9=GRID!$B$3:$BI$3), 0)),
ROUNDUP(INDEX(GRID!$B$17:$BI$27,MATCH(M$7,GRID!$A$17:$A$27,0),MATCH(1,($U$2=GRID!$B$1:$BI$1)*(КАЛЕНДАРЬ!$AJ9=GRID!$B$3:$BI$3), 0))*(1-GRID!$B$69),0))</f>
        <v>25700</v>
      </c>
      <c r="O291" s="49">
        <f t="array" ref="O291">IF($I$2="Открытый тариф",
INDEX(GRID!$B$4:$BI$14,MATCH(O$7,GRID!$A$4:$A$14,0),MATCH(1,($U$2=GRID!$B$1:$BI$1)*(КАЛЕНДАРЬ!$AJ9=GRID!$B$3:$BI$3), 0)),
ROUNDUP(INDEX(GRID!$B$4:$BI$14,MATCH(O$7,GRID!$A$4:$A$14,0),MATCH(1,($U$2=GRID!$B$1:$BI$1)*(КАЛЕНДАРЬ!$AJ9=GRID!$B$3:$BI$3),0))*(1-GRID!$B$69),0))</f>
        <v>30600</v>
      </c>
      <c r="P291" s="49">
        <f t="array" ref="P291">IF($I$2="Открытый тариф",
INDEX(GRID!$B$17:$BI$27,MATCH(O$7,GRID!$A$17:$A$27,0),MATCH(1,($U$2=GRID!$B$1:$BI$1)*(КАЛЕНДАРЬ!$AJ9=GRID!$B$3:$BI$3), 0)),
ROUNDUP(INDEX(GRID!$B$17:$BI$27,MATCH(O$7,GRID!$A$17:$A$27,0),MATCH(1,($U$2=GRID!$B$1:$BI$1)*(КАЛЕНДАРЬ!$AJ9=GRID!$B$3:$BI$3), 0))*(1-GRID!$B$69),0))</f>
        <v>33100</v>
      </c>
      <c r="Q291" s="49" t="e">
        <f t="array" ref="Q291">IF($I$2="Открытый тариф",
INDEX(GRID!$B$4:$BI$14,MATCH(Q$7,GRID!$A$4:$A$14,0),MATCH(1,($U$2=GRID!$B$1:$BI$1)*(КАЛЕНДАРЬ!$AJ9=GRID!$B$3:$BI$3), 0)),
ROUNDUP(INDEX(GRID!$B$4:$BI$14,MATCH(Q$7,GRID!$A$4:$A$14,0),MATCH(1,($U$2=GRID!$B$1:$BI$1)*(КАЛЕНДАРЬ!$AJ9=GRID!$B$3:$BI$3),0))*(1-GRID!$B$69),0))</f>
        <v>#N/A</v>
      </c>
      <c r="R291" s="49" t="e">
        <f t="array" ref="R291">IF($I$2="Открытый тариф",
INDEX(GRID!$B$17:$BI$27,MATCH(Q$7,GRID!$A$17:$A$27,0),MATCH(1,($U$2=GRID!$B$1:$BI$1)*(КАЛЕНДАРЬ!$AJ9=GRID!$B$3:$BI$3), 0)),
ROUNDUP(INDEX(GRID!$B$17:$BI$27,MATCH(Q$7,GRID!$A$17:$A$27,0),MATCH(1,($U$2=GRID!$B$1:$BI$1)*(КАЛЕНДАРЬ!$AJ9=GRID!$B$3:$BI$3), 0))*(1-GRID!$B$69),0))</f>
        <v>#N/A</v>
      </c>
      <c r="S291" s="49" t="e">
        <f t="array" ref="S291">IF($I$2="Открытый тариф",
INDEX(GRID!$B$4:$BI$14,MATCH(S$7,GRID!$A$4:$A$14,0),MATCH(1,($U$2=GRID!$B$1:$BI$1)*(КАЛЕНДАРЬ!$AJ9=GRID!$B$3:$BI$3), 0)),
ROUNDUP(INDEX(GRID!$B$4:$BI$14,MATCH(S$7,GRID!$A$4:$A$14,0),MATCH(1,($U$2=GRID!$B$1:$BI$1)*(КАЛЕНДАРЬ!$AJ9=GRID!$B$3:$BI$3),0))*(1-GRID!$B$69),0))</f>
        <v>#N/A</v>
      </c>
      <c r="T291" s="49" t="e">
        <f t="array" ref="T291">IF($I$2="Открытый тариф",
INDEX(GRID!$B$17:$BI$27,MATCH(S$7,GRID!$A$17:$A$27,0),MATCH(1,($U$2=GRID!$B$1:$BI$1)*(КАЛЕНДАРЬ!$AJ9=GRID!$B$3:$BI$3), 0)),
ROUNDUP(INDEX(GRID!$B$17:$BI$27,MATCH(S$7,GRID!$A$17:$A$27,0),MATCH(1,($U$2=GRID!$B$1:$BI$1)*(КАЛЕНДАРЬ!$AJ9=GRID!$B$3:$BI$3), 0))*(1-GRID!$B$69),0))</f>
        <v>#N/A</v>
      </c>
      <c r="U291" s="49">
        <f t="array" ref="U291">IF($I$2="Открытый тариф",
INDEX(GRID!$B$4:$BI$14,MATCH(U$7,GRID!$A$4:$A$14,0),MATCH(1,($U$2=GRID!$B$1:$BI$1)*(КАЛЕНДАРЬ!$AJ9=GRID!$B$3:$BI$3), 0)),
ROUNDUP(INDEX(GRID!$B$4:$BI$14,MATCH(U$7,GRID!$A$4:$A$14,0),MATCH(1,($U$2=GRID!$B$1:$BI$1)*(КАЛЕНДАРЬ!$AJ9=GRID!$B$3:$BI$3),0))*(1-GRID!$B$69),0))</f>
        <v>47000</v>
      </c>
      <c r="V291" s="49">
        <f t="array" ref="V291">IF($I$2="Открытый тариф",
INDEX(GRID!$B$17:$BI$27,MATCH(U$7,GRID!$A$17:$A$27,0),MATCH(1,($U$2=GRID!$B$1:$BI$1)*(КАЛЕНДАРЬ!$AJ9=GRID!$B$3:$BI$3), 0)),
ROUNDUP(INDEX(GRID!$B$17:$BI$27,MATCH(U$7,GRID!$A$17:$A$27,0),MATCH(1,($U$2=GRID!$B$1:$BI$1)*(КАЛЕНДАРЬ!$AJ9=GRID!$B$3:$BI$3), 0))*(1-GRID!$B$69),0))</f>
        <v>49500</v>
      </c>
      <c r="W291" s="49">
        <f t="array" ref="W291">IF($I$2="Открытый тариф",
INDEX(GRID!$B$4:$BI$14,MATCH(W$7,GRID!$A$4:$A$14,0),MATCH(1,($U$2=GRID!$B$1:$BI$1)*(КАЛЕНДАРЬ!$AJ9=GRID!$B$3:$BI$3), 0)),
ROUNDUP(INDEX(GRID!$B$4:$BI$14,MATCH(W$7,GRID!$A$4:$A$14,0),MATCH(1,($U$2=GRID!$B$1:$BI$1)*(КАЛЕНДАРЬ!$AJ9=GRID!$B$3:$BI$3),0))*(1-GRID!$B$69),0))</f>
        <v>198000</v>
      </c>
      <c r="X291" s="49">
        <f t="array" ref="X291">IF($I$2="Открытый тариф",
INDEX(GRID!$B$17:$BI$27,MATCH(W$7,GRID!$A$17:$A$27,0),MATCH(1,($U$2=GRID!$B$1:$BI$1)*(КАЛЕНДАРЬ!$AJ9=GRID!$B$3:$BI$3), 0)),
ROUNDUP(INDEX(GRID!$B$17:$BI$27,MATCH(W$7,GRID!$A$17:$A$27,0),MATCH(1,($U$2=GRID!$B$1:$BI$1)*(КАЛЕНДАРЬ!$AJ9=GRID!$B$3:$BI$3), 0))*(1-GRID!$B$69),0))</f>
        <v>200500</v>
      </c>
    </row>
    <row r="292" spans="1:24" hidden="1" x14ac:dyDescent="0.2">
      <c r="A292" s="117" t="s">
        <v>42</v>
      </c>
      <c r="B292" s="117">
        <v>7</v>
      </c>
      <c r="C292" s="47" cm="1">
        <f t="array" ref="C292">IF($I$2="Открытый тариф",
INDEX(GRID!$B$4:$BI$14,MATCH(C$7,GRID!$A$4:$A$14,0),MATCH(1,($U$2=GRID!$B$1:$BI$1)*(КАЛЕНДАРЬ!$AJ10=GRID!$B$3:$BI$3), 0)),
ROUNDUP(INDEX(GRID!$B$4:$BI$14,MATCH(C$7,GRID!$A$4:$A$14,0),MATCH(1,($U$2=GRID!$B$1:$BI$1)*(КАЛЕНДАРЬ!$AJ10=GRID!$B$3:$BI$3),0))*(1-GRID!$B$69),0))</f>
        <v>15000</v>
      </c>
      <c r="D292" s="48">
        <f t="array" ref="D292">IF($I$2="Открытый тариф",
INDEX(GRID!$B$17:$BI$27,MATCH(C$7,GRID!$A$17:$A$27,0),MATCH(1,($U$2=GRID!$B$1:$BI$1)*(КАЛЕНДАРЬ!$AJ10=GRID!$B$3:$BI$3), 0)),
ROUNDUP(INDEX(GRID!$B$17:$BI$27,MATCH(C$7,GRID!$A$17:$A$27,0),MATCH(1,($U$2=GRID!$B$1:$BI$1)*(КАЛЕНДАРЬ!$AJ10=GRID!$B$3:$BI$3), 0))*(1-GRID!$B$69),0))</f>
        <v>17500</v>
      </c>
      <c r="E292" s="47">
        <f t="array" ref="E292">IF($I$2="Открытый тариф",
INDEX(GRID!$B$4:$BI$14,MATCH(E$7,GRID!$A$4:$A$14,0),MATCH(1,($U$2=GRID!$B$1:$BI$1)*(КАЛЕНДАРЬ!$AJ10=GRID!$B$3:$BI$3), 0)),
ROUNDUP(INDEX(GRID!$B$4:$BI$14,MATCH(E$7,GRID!$A$4:$A$14,0),MATCH(1,($U$2=GRID!$B$1:$BI$1)*(КАЛЕНДАРЬ!$AJ10=GRID!$B$3:$BI$3),0))*(1-GRID!$B$69),0))</f>
        <v>16200</v>
      </c>
      <c r="F292" s="48">
        <f t="array" ref="F292">IF($I$2="Открытый тариф",
INDEX(GRID!$B$17:$BI$27,MATCH(E$7,GRID!$A$17:$A$27,0),MATCH(1,($U$2=GRID!$B$1:$BI$1)*(КАЛЕНДАРЬ!$AJ10=GRID!$B$3:$BI$3), 0)),
ROUNDUP(INDEX(GRID!$B$17:$BI$27,MATCH(E$7,GRID!$A$17:$A$27,0),MATCH(1,($U$2=GRID!$B$1:$BI$1)*(КАЛЕНДАРЬ!$AJ10=GRID!$B$3:$BI$3), 0))*(1-GRID!$B$69),0))</f>
        <v>18700</v>
      </c>
      <c r="G292" s="47" t="e">
        <f t="array" ref="G292">IF($I$2="Открытый тариф",
INDEX(GRID!$B$4:$BI$14,MATCH(G$7,GRID!$A$4:$A$14,0),MATCH(1,($U$2=GRID!$B$1:$BI$1)*(КАЛЕНДАРЬ!$AJ10=GRID!$B$3:$BI$3), 0)),
ROUNDUP(INDEX(GRID!$B$4:$BI$14,MATCH(G$7,GRID!$A$4:$A$14,0),MATCH(1,($U$2=GRID!$B$1:$BI$1)*(КАЛЕНДАРЬ!$AJ10=GRID!$B$3:$BI$3),0))*(1-GRID!$B$69),0))</f>
        <v>#N/A</v>
      </c>
      <c r="H292" s="48" t="e">
        <f t="array" ref="H292">IF($I$2="Открытый тариф",
INDEX(GRID!$B$17:$BI$27,MATCH(G$7,GRID!$A$17:$A$27,0),MATCH(1,($U$2=GRID!$B$1:$BI$1)*(КАЛЕНДАРЬ!$AJ10=GRID!$B$3:$BI$3), 0)),
ROUNDUP(INDEX(GRID!$B$17:$BI$27,MATCH(G$7,GRID!$A$17:$A$27,0),MATCH(1,($U$2=GRID!$B$1:$BI$1)*(КАЛЕНДАРЬ!$AJ10=GRID!$B$3:$BI$3), 0))*(1-GRID!$B$69),0))</f>
        <v>#N/A</v>
      </c>
      <c r="I292" s="47" t="e">
        <f t="array" ref="I292">IF($I$2="Открытый тариф",
INDEX(GRID!$B$4:$BI$14,MATCH(I$7,GRID!$A$4:$A$14,0),MATCH(1,($U$2=GRID!$B$1:$BI$1)*(КАЛЕНДАРЬ!$AJ10=GRID!$B$3:$BI$3), 0)),
ROUNDUP(INDEX(GRID!$B$4:$BI$14,MATCH(I$7,GRID!$A$4:$A$14,0),MATCH(1,($U$2=GRID!$B$1:$BI$1)*(КАЛЕНДАРЬ!$AJ10=GRID!$B$3:$BI$3),0))*(1-GRID!$B$69),0))</f>
        <v>#N/A</v>
      </c>
      <c r="J292" s="48" t="e">
        <f t="array" ref="J292">IF($I$2="Открытый тариф",
INDEX(GRID!$B$17:$BI$27,MATCH(I$7,GRID!$A$17:$A$27,0),MATCH(1,($U$2=GRID!$B$1:$BI$1)*(КАЛЕНДАРЬ!$AJ10=GRID!$B$3:$BI$3), 0)),
ROUNDUP(INDEX(GRID!$B$17:$BI$27,MATCH(I$7,GRID!$A$17:$A$27,0),MATCH(1,($U$2=GRID!$B$1:$BI$1)*(КАЛЕНДАРЬ!$AJ10=GRID!$B$3:$BI$3), 0))*(1-GRID!$B$69),0))</f>
        <v>#N/A</v>
      </c>
      <c r="K292" s="47">
        <f t="array" ref="K292">IF($I$2="Открытый тариф",
INDEX(GRID!$B$4:$BI$14,MATCH(K$7,GRID!$A$4:$A$14,0),MATCH(1,($U$2=GRID!$B$1:$BI$1)*(КАЛЕНДАРЬ!$AJ10=GRID!$B$3:$BI$3), 0)),
ROUNDUP(INDEX(GRID!$B$4:$BI$14,MATCH(K$7,GRID!$A$4:$A$14,0),MATCH(1,($U$2=GRID!$B$1:$BI$1)*(КАЛЕНДАРЬ!$AJ10=GRID!$B$3:$BI$3),0))*(1-GRID!$B$69),0))</f>
        <v>20400</v>
      </c>
      <c r="L292" s="48">
        <f t="array" ref="L292">IF($I$2="Открытый тариф",
INDEX(GRID!$B$17:$BI$27,MATCH(K$7,GRID!$A$17:$A$27,0),MATCH(1,($U$2=GRID!$B$1:$BI$1)*(КАЛЕНДАРЬ!$AJ10=GRID!$B$3:$BI$3), 0)),
ROUNDUP(INDEX(GRID!$B$17:$BI$27,MATCH(K$7,GRID!$A$17:$A$27,0),MATCH(1,($U$2=GRID!$B$1:$BI$1)*(КАЛЕНДАРЬ!$AJ10=GRID!$B$3:$BI$3), 0))*(1-GRID!$B$69),0))</f>
        <v>22900</v>
      </c>
      <c r="M292" s="47">
        <f t="array" ref="M292">IF($I$2="Открытый тариф",
INDEX(GRID!$B$4:$BI$14,MATCH(M$7,GRID!$A$4:$A$14,0),MATCH(1,($U$2=GRID!$B$1:$BI$1)*(КАЛЕНДАРЬ!$AJ10=GRID!$B$3:$BI$3), 0)),
ROUNDUP(INDEX(GRID!$B$4:$BI$14,MATCH(M$7,GRID!$A$4:$A$14,0),MATCH(1,($U$2=GRID!$B$1:$BI$1)*(КАЛЕНДАРЬ!$AJ10=GRID!$B$3:$BI$3),0))*(1-GRID!$B$69),0))</f>
        <v>22000</v>
      </c>
      <c r="N292" s="48">
        <f t="array" ref="N292">IF($I$2="Открытый тариф",
INDEX(GRID!$B$17:$BI$27,MATCH(M$7,GRID!$A$17:$A$27,0),MATCH(1,($U$2=GRID!$B$1:$BI$1)*(КАЛЕНДАРЬ!$AJ10=GRID!$B$3:$BI$3), 0)),
ROUNDUP(INDEX(GRID!$B$17:$BI$27,MATCH(M$7,GRID!$A$17:$A$27,0),MATCH(1,($U$2=GRID!$B$1:$BI$1)*(КАЛЕНДАРЬ!$AJ10=GRID!$B$3:$BI$3), 0))*(1-GRID!$B$69),0))</f>
        <v>24500</v>
      </c>
      <c r="O292" s="49">
        <f t="array" ref="O292">IF($I$2="Открытый тариф",
INDEX(GRID!$B$4:$BI$14,MATCH(O$7,GRID!$A$4:$A$14,0),MATCH(1,($U$2=GRID!$B$1:$BI$1)*(КАЛЕНДАРЬ!$AJ10=GRID!$B$3:$BI$3), 0)),
ROUNDUP(INDEX(GRID!$B$4:$BI$14,MATCH(O$7,GRID!$A$4:$A$14,0),MATCH(1,($U$2=GRID!$B$1:$BI$1)*(КАЛЕНДАРЬ!$AJ10=GRID!$B$3:$BI$3),0))*(1-GRID!$B$69),0))</f>
        <v>29600</v>
      </c>
      <c r="P292" s="49">
        <f t="array" ref="P292">IF($I$2="Открытый тариф",
INDEX(GRID!$B$17:$BI$27,MATCH(O$7,GRID!$A$17:$A$27,0),MATCH(1,($U$2=GRID!$B$1:$BI$1)*(КАЛЕНДАРЬ!$AJ10=GRID!$B$3:$BI$3), 0)),
ROUNDUP(INDEX(GRID!$B$17:$BI$27,MATCH(O$7,GRID!$A$17:$A$27,0),MATCH(1,($U$2=GRID!$B$1:$BI$1)*(КАЛЕНДАРЬ!$AJ10=GRID!$B$3:$BI$3), 0))*(1-GRID!$B$69),0))</f>
        <v>32100</v>
      </c>
      <c r="Q292" s="49" t="e">
        <f t="array" ref="Q292">IF($I$2="Открытый тариф",
INDEX(GRID!$B$4:$BI$14,MATCH(Q$7,GRID!$A$4:$A$14,0),MATCH(1,($U$2=GRID!$B$1:$BI$1)*(КАЛЕНДАРЬ!$AJ10=GRID!$B$3:$BI$3), 0)),
ROUNDUP(INDEX(GRID!$B$4:$BI$14,MATCH(Q$7,GRID!$A$4:$A$14,0),MATCH(1,($U$2=GRID!$B$1:$BI$1)*(КАЛЕНДАРЬ!$AJ10=GRID!$B$3:$BI$3),0))*(1-GRID!$B$69),0))</f>
        <v>#N/A</v>
      </c>
      <c r="R292" s="49" t="e">
        <f t="array" ref="R292">IF($I$2="Открытый тариф",
INDEX(GRID!$B$17:$BI$27,MATCH(Q$7,GRID!$A$17:$A$27,0),MATCH(1,($U$2=GRID!$B$1:$BI$1)*(КАЛЕНДАРЬ!$AJ10=GRID!$B$3:$BI$3), 0)),
ROUNDUP(INDEX(GRID!$B$17:$BI$27,MATCH(Q$7,GRID!$A$17:$A$27,0),MATCH(1,($U$2=GRID!$B$1:$BI$1)*(КАЛЕНДАРЬ!$AJ10=GRID!$B$3:$BI$3), 0))*(1-GRID!$B$69),0))</f>
        <v>#N/A</v>
      </c>
      <c r="S292" s="49" t="e">
        <f t="array" ref="S292">IF($I$2="Открытый тариф",
INDEX(GRID!$B$4:$BI$14,MATCH(S$7,GRID!$A$4:$A$14,0),MATCH(1,($U$2=GRID!$B$1:$BI$1)*(КАЛЕНДАРЬ!$AJ10=GRID!$B$3:$BI$3), 0)),
ROUNDUP(INDEX(GRID!$B$4:$BI$14,MATCH(S$7,GRID!$A$4:$A$14,0),MATCH(1,($U$2=GRID!$B$1:$BI$1)*(КАЛЕНДАРЬ!$AJ10=GRID!$B$3:$BI$3),0))*(1-GRID!$B$69),0))</f>
        <v>#N/A</v>
      </c>
      <c r="T292" s="49" t="e">
        <f t="array" ref="T292">IF($I$2="Открытый тариф",
INDEX(GRID!$B$17:$BI$27,MATCH(S$7,GRID!$A$17:$A$27,0),MATCH(1,($U$2=GRID!$B$1:$BI$1)*(КАЛЕНДАРЬ!$AJ10=GRID!$B$3:$BI$3), 0)),
ROUNDUP(INDEX(GRID!$B$17:$BI$27,MATCH(S$7,GRID!$A$17:$A$27,0),MATCH(1,($U$2=GRID!$B$1:$BI$1)*(КАЛЕНДАРЬ!$AJ10=GRID!$B$3:$BI$3), 0))*(1-GRID!$B$69),0))</f>
        <v>#N/A</v>
      </c>
      <c r="U292" s="49">
        <f t="array" ref="U292">IF($I$2="Открытый тариф",
INDEX(GRID!$B$4:$BI$14,MATCH(U$7,GRID!$A$4:$A$14,0),MATCH(1,($U$2=GRID!$B$1:$BI$1)*(КАЛЕНДАРЬ!$AJ10=GRID!$B$3:$BI$3), 0)),
ROUNDUP(INDEX(GRID!$B$4:$BI$14,MATCH(U$7,GRID!$A$4:$A$14,0),MATCH(1,($U$2=GRID!$B$1:$BI$1)*(КАЛЕНДАРЬ!$AJ10=GRID!$B$3:$BI$3),0))*(1-GRID!$B$69),0))</f>
        <v>45000</v>
      </c>
      <c r="V292" s="49">
        <f t="array" ref="V292">IF($I$2="Открытый тариф",
INDEX(GRID!$B$17:$BI$27,MATCH(U$7,GRID!$A$17:$A$27,0),MATCH(1,($U$2=GRID!$B$1:$BI$1)*(КАЛЕНДАРЬ!$AJ10=GRID!$B$3:$BI$3), 0)),
ROUNDUP(INDEX(GRID!$B$17:$BI$27,MATCH(U$7,GRID!$A$17:$A$27,0),MATCH(1,($U$2=GRID!$B$1:$BI$1)*(КАЛЕНДАРЬ!$AJ10=GRID!$B$3:$BI$3), 0))*(1-GRID!$B$69),0))</f>
        <v>47500</v>
      </c>
      <c r="W292" s="49">
        <f t="array" ref="W292">IF($I$2="Открытый тариф",
INDEX(GRID!$B$4:$BI$14,MATCH(W$7,GRID!$A$4:$A$14,0),MATCH(1,($U$2=GRID!$B$1:$BI$1)*(КАЛЕНДАРЬ!$AJ10=GRID!$B$3:$BI$3), 0)),
ROUNDUP(INDEX(GRID!$B$4:$BI$14,MATCH(W$7,GRID!$A$4:$A$14,0),MATCH(1,($U$2=GRID!$B$1:$BI$1)*(КАЛЕНДАРЬ!$AJ10=GRID!$B$3:$BI$3),0))*(1-GRID!$B$69),0))</f>
        <v>192000</v>
      </c>
      <c r="X292" s="49">
        <f t="array" ref="X292">IF($I$2="Открытый тариф",
INDEX(GRID!$B$17:$BI$27,MATCH(W$7,GRID!$A$17:$A$27,0),MATCH(1,($U$2=GRID!$B$1:$BI$1)*(КАЛЕНДАРЬ!$AJ10=GRID!$B$3:$BI$3), 0)),
ROUNDUP(INDEX(GRID!$B$17:$BI$27,MATCH(W$7,GRID!$A$17:$A$27,0),MATCH(1,($U$2=GRID!$B$1:$BI$1)*(КАЛЕНДАРЬ!$AJ10=GRID!$B$3:$BI$3), 0))*(1-GRID!$B$69),0))</f>
        <v>194500</v>
      </c>
    </row>
    <row r="293" spans="1:24" hidden="1" x14ac:dyDescent="0.2">
      <c r="A293" s="117" t="s">
        <v>43</v>
      </c>
      <c r="B293" s="117">
        <v>8</v>
      </c>
      <c r="C293" s="47" cm="1">
        <f t="array" ref="C293">IF($I$2="Открытый тариф",
INDEX(GRID!$B$4:$BI$14,MATCH(C$7,GRID!$A$4:$A$14,0),MATCH(1,($U$2=GRID!$B$1:$BI$1)*(КАЛЕНДАРЬ!$AJ11=GRID!$B$3:$BI$3), 0)),
ROUNDUP(INDEX(GRID!$B$4:$BI$14,MATCH(C$7,GRID!$A$4:$A$14,0),MATCH(1,($U$2=GRID!$B$1:$BI$1)*(КАЛЕНДАРЬ!$AJ11=GRID!$B$3:$BI$3),0))*(1-GRID!$B$69),0))</f>
        <v>15000</v>
      </c>
      <c r="D293" s="48">
        <f t="array" ref="D293">IF($I$2="Открытый тариф",
INDEX(GRID!$B$17:$BI$27,MATCH(C$7,GRID!$A$17:$A$27,0),MATCH(1,($U$2=GRID!$B$1:$BI$1)*(КАЛЕНДАРЬ!$AJ11=GRID!$B$3:$BI$3), 0)),
ROUNDUP(INDEX(GRID!$B$17:$BI$27,MATCH(C$7,GRID!$A$17:$A$27,0),MATCH(1,($U$2=GRID!$B$1:$BI$1)*(КАЛЕНДАРЬ!$AJ11=GRID!$B$3:$BI$3), 0))*(1-GRID!$B$69),0))</f>
        <v>17500</v>
      </c>
      <c r="E293" s="47">
        <f t="array" ref="E293">IF($I$2="Открытый тариф",
INDEX(GRID!$B$4:$BI$14,MATCH(E$7,GRID!$A$4:$A$14,0),MATCH(1,($U$2=GRID!$B$1:$BI$1)*(КАЛЕНДАРЬ!$AJ11=GRID!$B$3:$BI$3), 0)),
ROUNDUP(INDEX(GRID!$B$4:$BI$14,MATCH(E$7,GRID!$A$4:$A$14,0),MATCH(1,($U$2=GRID!$B$1:$BI$1)*(КАЛЕНДАРЬ!$AJ11=GRID!$B$3:$BI$3),0))*(1-GRID!$B$69),0))</f>
        <v>16200</v>
      </c>
      <c r="F293" s="48">
        <f t="array" ref="F293">IF($I$2="Открытый тариф",
INDEX(GRID!$B$17:$BI$27,MATCH(E$7,GRID!$A$17:$A$27,0),MATCH(1,($U$2=GRID!$B$1:$BI$1)*(КАЛЕНДАРЬ!$AJ11=GRID!$B$3:$BI$3), 0)),
ROUNDUP(INDEX(GRID!$B$17:$BI$27,MATCH(E$7,GRID!$A$17:$A$27,0),MATCH(1,($U$2=GRID!$B$1:$BI$1)*(КАЛЕНДАРЬ!$AJ11=GRID!$B$3:$BI$3), 0))*(1-GRID!$B$69),0))</f>
        <v>18700</v>
      </c>
      <c r="G293" s="47" t="e">
        <f t="array" ref="G293">IF($I$2="Открытый тариф",
INDEX(GRID!$B$4:$BI$14,MATCH(G$7,GRID!$A$4:$A$14,0),MATCH(1,($U$2=GRID!$B$1:$BI$1)*(КАЛЕНДАРЬ!$AJ11=GRID!$B$3:$BI$3), 0)),
ROUNDUP(INDEX(GRID!$B$4:$BI$14,MATCH(G$7,GRID!$A$4:$A$14,0),MATCH(1,($U$2=GRID!$B$1:$BI$1)*(КАЛЕНДАРЬ!$AJ11=GRID!$B$3:$BI$3),0))*(1-GRID!$B$69),0))</f>
        <v>#N/A</v>
      </c>
      <c r="H293" s="48" t="e">
        <f t="array" ref="H293">IF($I$2="Открытый тариф",
INDEX(GRID!$B$17:$BI$27,MATCH(G$7,GRID!$A$17:$A$27,0),MATCH(1,($U$2=GRID!$B$1:$BI$1)*(КАЛЕНДАРЬ!$AJ11=GRID!$B$3:$BI$3), 0)),
ROUNDUP(INDEX(GRID!$B$17:$BI$27,MATCH(G$7,GRID!$A$17:$A$27,0),MATCH(1,($U$2=GRID!$B$1:$BI$1)*(КАЛЕНДАРЬ!$AJ11=GRID!$B$3:$BI$3), 0))*(1-GRID!$B$69),0))</f>
        <v>#N/A</v>
      </c>
      <c r="I293" s="47" t="e">
        <f t="array" ref="I293">IF($I$2="Открытый тариф",
INDEX(GRID!$B$4:$BI$14,MATCH(I$7,GRID!$A$4:$A$14,0),MATCH(1,($U$2=GRID!$B$1:$BI$1)*(КАЛЕНДАРЬ!$AJ11=GRID!$B$3:$BI$3), 0)),
ROUNDUP(INDEX(GRID!$B$4:$BI$14,MATCH(I$7,GRID!$A$4:$A$14,0),MATCH(1,($U$2=GRID!$B$1:$BI$1)*(КАЛЕНДАРЬ!$AJ11=GRID!$B$3:$BI$3),0))*(1-GRID!$B$69),0))</f>
        <v>#N/A</v>
      </c>
      <c r="J293" s="48" t="e">
        <f t="array" ref="J293">IF($I$2="Открытый тариф",
INDEX(GRID!$B$17:$BI$27,MATCH(I$7,GRID!$A$17:$A$27,0),MATCH(1,($U$2=GRID!$B$1:$BI$1)*(КАЛЕНДАРЬ!$AJ11=GRID!$B$3:$BI$3), 0)),
ROUNDUP(INDEX(GRID!$B$17:$BI$27,MATCH(I$7,GRID!$A$17:$A$27,0),MATCH(1,($U$2=GRID!$B$1:$BI$1)*(КАЛЕНДАРЬ!$AJ11=GRID!$B$3:$BI$3), 0))*(1-GRID!$B$69),0))</f>
        <v>#N/A</v>
      </c>
      <c r="K293" s="47">
        <f t="array" ref="K293">IF($I$2="Открытый тариф",
INDEX(GRID!$B$4:$BI$14,MATCH(K$7,GRID!$A$4:$A$14,0),MATCH(1,($U$2=GRID!$B$1:$BI$1)*(КАЛЕНДАРЬ!$AJ11=GRID!$B$3:$BI$3), 0)),
ROUNDUP(INDEX(GRID!$B$4:$BI$14,MATCH(K$7,GRID!$A$4:$A$14,0),MATCH(1,($U$2=GRID!$B$1:$BI$1)*(КАЛЕНДАРЬ!$AJ11=GRID!$B$3:$BI$3),0))*(1-GRID!$B$69),0))</f>
        <v>20400</v>
      </c>
      <c r="L293" s="48">
        <f t="array" ref="L293">IF($I$2="Открытый тариф",
INDEX(GRID!$B$17:$BI$27,MATCH(K$7,GRID!$A$17:$A$27,0),MATCH(1,($U$2=GRID!$B$1:$BI$1)*(КАЛЕНДАРЬ!$AJ11=GRID!$B$3:$BI$3), 0)),
ROUNDUP(INDEX(GRID!$B$17:$BI$27,MATCH(K$7,GRID!$A$17:$A$27,0),MATCH(1,($U$2=GRID!$B$1:$BI$1)*(КАЛЕНДАРЬ!$AJ11=GRID!$B$3:$BI$3), 0))*(1-GRID!$B$69),0))</f>
        <v>22900</v>
      </c>
      <c r="M293" s="47">
        <f t="array" ref="M293">IF($I$2="Открытый тариф",
INDEX(GRID!$B$4:$BI$14,MATCH(M$7,GRID!$A$4:$A$14,0),MATCH(1,($U$2=GRID!$B$1:$BI$1)*(КАЛЕНДАРЬ!$AJ11=GRID!$B$3:$BI$3), 0)),
ROUNDUP(INDEX(GRID!$B$4:$BI$14,MATCH(M$7,GRID!$A$4:$A$14,0),MATCH(1,($U$2=GRID!$B$1:$BI$1)*(КАЛЕНДАРЬ!$AJ11=GRID!$B$3:$BI$3),0))*(1-GRID!$B$69),0))</f>
        <v>22000</v>
      </c>
      <c r="N293" s="48">
        <f t="array" ref="N293">IF($I$2="Открытый тариф",
INDEX(GRID!$B$17:$BI$27,MATCH(M$7,GRID!$A$17:$A$27,0),MATCH(1,($U$2=GRID!$B$1:$BI$1)*(КАЛЕНДАРЬ!$AJ11=GRID!$B$3:$BI$3), 0)),
ROUNDUP(INDEX(GRID!$B$17:$BI$27,MATCH(M$7,GRID!$A$17:$A$27,0),MATCH(1,($U$2=GRID!$B$1:$BI$1)*(КАЛЕНДАРЬ!$AJ11=GRID!$B$3:$BI$3), 0))*(1-GRID!$B$69),0))</f>
        <v>24500</v>
      </c>
      <c r="O293" s="49">
        <f t="array" ref="O293">IF($I$2="Открытый тариф",
INDEX(GRID!$B$4:$BI$14,MATCH(O$7,GRID!$A$4:$A$14,0),MATCH(1,($U$2=GRID!$B$1:$BI$1)*(КАЛЕНДАРЬ!$AJ11=GRID!$B$3:$BI$3), 0)),
ROUNDUP(INDEX(GRID!$B$4:$BI$14,MATCH(O$7,GRID!$A$4:$A$14,0),MATCH(1,($U$2=GRID!$B$1:$BI$1)*(КАЛЕНДАРЬ!$AJ11=GRID!$B$3:$BI$3),0))*(1-GRID!$B$69),0))</f>
        <v>29600</v>
      </c>
      <c r="P293" s="49">
        <f t="array" ref="P293">IF($I$2="Открытый тариф",
INDEX(GRID!$B$17:$BI$27,MATCH(O$7,GRID!$A$17:$A$27,0),MATCH(1,($U$2=GRID!$B$1:$BI$1)*(КАЛЕНДАРЬ!$AJ11=GRID!$B$3:$BI$3), 0)),
ROUNDUP(INDEX(GRID!$B$17:$BI$27,MATCH(O$7,GRID!$A$17:$A$27,0),MATCH(1,($U$2=GRID!$B$1:$BI$1)*(КАЛЕНДАРЬ!$AJ11=GRID!$B$3:$BI$3), 0))*(1-GRID!$B$69),0))</f>
        <v>32100</v>
      </c>
      <c r="Q293" s="49" t="e">
        <f t="array" ref="Q293">IF($I$2="Открытый тариф",
INDEX(GRID!$B$4:$BI$14,MATCH(Q$7,GRID!$A$4:$A$14,0),MATCH(1,($U$2=GRID!$B$1:$BI$1)*(КАЛЕНДАРЬ!$AJ11=GRID!$B$3:$BI$3), 0)),
ROUNDUP(INDEX(GRID!$B$4:$BI$14,MATCH(Q$7,GRID!$A$4:$A$14,0),MATCH(1,($U$2=GRID!$B$1:$BI$1)*(КАЛЕНДАРЬ!$AJ11=GRID!$B$3:$BI$3),0))*(1-GRID!$B$69),0))</f>
        <v>#N/A</v>
      </c>
      <c r="R293" s="49" t="e">
        <f t="array" ref="R293">IF($I$2="Открытый тариф",
INDEX(GRID!$B$17:$BI$27,MATCH(Q$7,GRID!$A$17:$A$27,0),MATCH(1,($U$2=GRID!$B$1:$BI$1)*(КАЛЕНДАРЬ!$AJ11=GRID!$B$3:$BI$3), 0)),
ROUNDUP(INDEX(GRID!$B$17:$BI$27,MATCH(Q$7,GRID!$A$17:$A$27,0),MATCH(1,($U$2=GRID!$B$1:$BI$1)*(КАЛЕНДАРЬ!$AJ11=GRID!$B$3:$BI$3), 0))*(1-GRID!$B$69),0))</f>
        <v>#N/A</v>
      </c>
      <c r="S293" s="49" t="e">
        <f t="array" ref="S293">IF($I$2="Открытый тариф",
INDEX(GRID!$B$4:$BI$14,MATCH(S$7,GRID!$A$4:$A$14,0),MATCH(1,($U$2=GRID!$B$1:$BI$1)*(КАЛЕНДАРЬ!$AJ11=GRID!$B$3:$BI$3), 0)),
ROUNDUP(INDEX(GRID!$B$4:$BI$14,MATCH(S$7,GRID!$A$4:$A$14,0),MATCH(1,($U$2=GRID!$B$1:$BI$1)*(КАЛЕНДАРЬ!$AJ11=GRID!$B$3:$BI$3),0))*(1-GRID!$B$69),0))</f>
        <v>#N/A</v>
      </c>
      <c r="T293" s="49" t="e">
        <f t="array" ref="T293">IF($I$2="Открытый тариф",
INDEX(GRID!$B$17:$BI$27,MATCH(S$7,GRID!$A$17:$A$27,0),MATCH(1,($U$2=GRID!$B$1:$BI$1)*(КАЛЕНДАРЬ!$AJ11=GRID!$B$3:$BI$3), 0)),
ROUNDUP(INDEX(GRID!$B$17:$BI$27,MATCH(S$7,GRID!$A$17:$A$27,0),MATCH(1,($U$2=GRID!$B$1:$BI$1)*(КАЛЕНДАРЬ!$AJ11=GRID!$B$3:$BI$3), 0))*(1-GRID!$B$69),0))</f>
        <v>#N/A</v>
      </c>
      <c r="U293" s="49">
        <f t="array" ref="U293">IF($I$2="Открытый тариф",
INDEX(GRID!$B$4:$BI$14,MATCH(U$7,GRID!$A$4:$A$14,0),MATCH(1,($U$2=GRID!$B$1:$BI$1)*(КАЛЕНДАРЬ!$AJ11=GRID!$B$3:$BI$3), 0)),
ROUNDUP(INDEX(GRID!$B$4:$BI$14,MATCH(U$7,GRID!$A$4:$A$14,0),MATCH(1,($U$2=GRID!$B$1:$BI$1)*(КАЛЕНДАРЬ!$AJ11=GRID!$B$3:$BI$3),0))*(1-GRID!$B$69),0))</f>
        <v>45000</v>
      </c>
      <c r="V293" s="49">
        <f t="array" ref="V293">IF($I$2="Открытый тариф",
INDEX(GRID!$B$17:$BI$27,MATCH(U$7,GRID!$A$17:$A$27,0),MATCH(1,($U$2=GRID!$B$1:$BI$1)*(КАЛЕНДАРЬ!$AJ11=GRID!$B$3:$BI$3), 0)),
ROUNDUP(INDEX(GRID!$B$17:$BI$27,MATCH(U$7,GRID!$A$17:$A$27,0),MATCH(1,($U$2=GRID!$B$1:$BI$1)*(КАЛЕНДАРЬ!$AJ11=GRID!$B$3:$BI$3), 0))*(1-GRID!$B$69),0))</f>
        <v>47500</v>
      </c>
      <c r="W293" s="49">
        <f t="array" ref="W293">IF($I$2="Открытый тариф",
INDEX(GRID!$B$4:$BI$14,MATCH(W$7,GRID!$A$4:$A$14,0),MATCH(1,($U$2=GRID!$B$1:$BI$1)*(КАЛЕНДАРЬ!$AJ11=GRID!$B$3:$BI$3), 0)),
ROUNDUP(INDEX(GRID!$B$4:$BI$14,MATCH(W$7,GRID!$A$4:$A$14,0),MATCH(1,($U$2=GRID!$B$1:$BI$1)*(КАЛЕНДАРЬ!$AJ11=GRID!$B$3:$BI$3),0))*(1-GRID!$B$69),0))</f>
        <v>192000</v>
      </c>
      <c r="X293" s="49">
        <f t="array" ref="X293">IF($I$2="Открытый тариф",
INDEX(GRID!$B$17:$BI$27,MATCH(W$7,GRID!$A$17:$A$27,0),MATCH(1,($U$2=GRID!$B$1:$BI$1)*(КАЛЕНДАРЬ!$AJ11=GRID!$B$3:$BI$3), 0)),
ROUNDUP(INDEX(GRID!$B$17:$BI$27,MATCH(W$7,GRID!$A$17:$A$27,0),MATCH(1,($U$2=GRID!$B$1:$BI$1)*(КАЛЕНДАРЬ!$AJ11=GRID!$B$3:$BI$3), 0))*(1-GRID!$B$69),0))</f>
        <v>194500</v>
      </c>
    </row>
    <row r="294" spans="1:24" hidden="1" x14ac:dyDescent="0.2">
      <c r="A294" s="117" t="s">
        <v>44</v>
      </c>
      <c r="B294" s="117">
        <v>9</v>
      </c>
      <c r="C294" s="47" cm="1">
        <f t="array" ref="C294">IF($I$2="Открытый тариф",
INDEX(GRID!$B$4:$BI$14,MATCH(C$7,GRID!$A$4:$A$14,0),MATCH(1,($U$2=GRID!$B$1:$BI$1)*(КАЛЕНДАРЬ!$AJ12=GRID!$B$3:$BI$3), 0)),
ROUNDUP(INDEX(GRID!$B$4:$BI$14,MATCH(C$7,GRID!$A$4:$A$14,0),MATCH(1,($U$2=GRID!$B$1:$BI$1)*(КАЛЕНДАРЬ!$AJ12=GRID!$B$3:$BI$3),0))*(1-GRID!$B$69),0))</f>
        <v>15000</v>
      </c>
      <c r="D294" s="48">
        <f t="array" ref="D294">IF($I$2="Открытый тариф",
INDEX(GRID!$B$17:$BI$27,MATCH(C$7,GRID!$A$17:$A$27,0),MATCH(1,($U$2=GRID!$B$1:$BI$1)*(КАЛЕНДАРЬ!$AJ12=GRID!$B$3:$BI$3), 0)),
ROUNDUP(INDEX(GRID!$B$17:$BI$27,MATCH(C$7,GRID!$A$17:$A$27,0),MATCH(1,($U$2=GRID!$B$1:$BI$1)*(КАЛЕНДАРЬ!$AJ12=GRID!$B$3:$BI$3), 0))*(1-GRID!$B$69),0))</f>
        <v>17500</v>
      </c>
      <c r="E294" s="47">
        <f t="array" ref="E294">IF($I$2="Открытый тариф",
INDEX(GRID!$B$4:$BI$14,MATCH(E$7,GRID!$A$4:$A$14,0),MATCH(1,($U$2=GRID!$B$1:$BI$1)*(КАЛЕНДАРЬ!$AJ12=GRID!$B$3:$BI$3), 0)),
ROUNDUP(INDEX(GRID!$B$4:$BI$14,MATCH(E$7,GRID!$A$4:$A$14,0),MATCH(1,($U$2=GRID!$B$1:$BI$1)*(КАЛЕНДАРЬ!$AJ12=GRID!$B$3:$BI$3),0))*(1-GRID!$B$69),0))</f>
        <v>16200</v>
      </c>
      <c r="F294" s="48">
        <f t="array" ref="F294">IF($I$2="Открытый тариф",
INDEX(GRID!$B$17:$BI$27,MATCH(E$7,GRID!$A$17:$A$27,0),MATCH(1,($U$2=GRID!$B$1:$BI$1)*(КАЛЕНДАРЬ!$AJ12=GRID!$B$3:$BI$3), 0)),
ROUNDUP(INDEX(GRID!$B$17:$BI$27,MATCH(E$7,GRID!$A$17:$A$27,0),MATCH(1,($U$2=GRID!$B$1:$BI$1)*(КАЛЕНДАРЬ!$AJ12=GRID!$B$3:$BI$3), 0))*(1-GRID!$B$69),0))</f>
        <v>18700</v>
      </c>
      <c r="G294" s="47" t="e">
        <f t="array" ref="G294">IF($I$2="Открытый тариф",
INDEX(GRID!$B$4:$BI$14,MATCH(G$7,GRID!$A$4:$A$14,0),MATCH(1,($U$2=GRID!$B$1:$BI$1)*(КАЛЕНДАРЬ!$AJ12=GRID!$B$3:$BI$3), 0)),
ROUNDUP(INDEX(GRID!$B$4:$BI$14,MATCH(G$7,GRID!$A$4:$A$14,0),MATCH(1,($U$2=GRID!$B$1:$BI$1)*(КАЛЕНДАРЬ!$AJ12=GRID!$B$3:$BI$3),0))*(1-GRID!$B$69),0))</f>
        <v>#N/A</v>
      </c>
      <c r="H294" s="48" t="e">
        <f t="array" ref="H294">IF($I$2="Открытый тариф",
INDEX(GRID!$B$17:$BI$27,MATCH(G$7,GRID!$A$17:$A$27,0),MATCH(1,($U$2=GRID!$B$1:$BI$1)*(КАЛЕНДАРЬ!$AJ12=GRID!$B$3:$BI$3), 0)),
ROUNDUP(INDEX(GRID!$B$17:$BI$27,MATCH(G$7,GRID!$A$17:$A$27,0),MATCH(1,($U$2=GRID!$B$1:$BI$1)*(КАЛЕНДАРЬ!$AJ12=GRID!$B$3:$BI$3), 0))*(1-GRID!$B$69),0))</f>
        <v>#N/A</v>
      </c>
      <c r="I294" s="47" t="e">
        <f t="array" ref="I294">IF($I$2="Открытый тариф",
INDEX(GRID!$B$4:$BI$14,MATCH(I$7,GRID!$A$4:$A$14,0),MATCH(1,($U$2=GRID!$B$1:$BI$1)*(КАЛЕНДАРЬ!$AJ12=GRID!$B$3:$BI$3), 0)),
ROUNDUP(INDEX(GRID!$B$4:$BI$14,MATCH(I$7,GRID!$A$4:$A$14,0),MATCH(1,($U$2=GRID!$B$1:$BI$1)*(КАЛЕНДАРЬ!$AJ12=GRID!$B$3:$BI$3),0))*(1-GRID!$B$69),0))</f>
        <v>#N/A</v>
      </c>
      <c r="J294" s="48" t="e">
        <f t="array" ref="J294">IF($I$2="Открытый тариф",
INDEX(GRID!$B$17:$BI$27,MATCH(I$7,GRID!$A$17:$A$27,0),MATCH(1,($U$2=GRID!$B$1:$BI$1)*(КАЛЕНДАРЬ!$AJ12=GRID!$B$3:$BI$3), 0)),
ROUNDUP(INDEX(GRID!$B$17:$BI$27,MATCH(I$7,GRID!$A$17:$A$27,0),MATCH(1,($U$2=GRID!$B$1:$BI$1)*(КАЛЕНДАРЬ!$AJ12=GRID!$B$3:$BI$3), 0))*(1-GRID!$B$69),0))</f>
        <v>#N/A</v>
      </c>
      <c r="K294" s="47">
        <f t="array" ref="K294">IF($I$2="Открытый тариф",
INDEX(GRID!$B$4:$BI$14,MATCH(K$7,GRID!$A$4:$A$14,0),MATCH(1,($U$2=GRID!$B$1:$BI$1)*(КАЛЕНДАРЬ!$AJ12=GRID!$B$3:$BI$3), 0)),
ROUNDUP(INDEX(GRID!$B$4:$BI$14,MATCH(K$7,GRID!$A$4:$A$14,0),MATCH(1,($U$2=GRID!$B$1:$BI$1)*(КАЛЕНДАРЬ!$AJ12=GRID!$B$3:$BI$3),0))*(1-GRID!$B$69),0))</f>
        <v>20400</v>
      </c>
      <c r="L294" s="48">
        <f t="array" ref="L294">IF($I$2="Открытый тариф",
INDEX(GRID!$B$17:$BI$27,MATCH(K$7,GRID!$A$17:$A$27,0),MATCH(1,($U$2=GRID!$B$1:$BI$1)*(КАЛЕНДАРЬ!$AJ12=GRID!$B$3:$BI$3), 0)),
ROUNDUP(INDEX(GRID!$B$17:$BI$27,MATCH(K$7,GRID!$A$17:$A$27,0),MATCH(1,($U$2=GRID!$B$1:$BI$1)*(КАЛЕНДАРЬ!$AJ12=GRID!$B$3:$BI$3), 0))*(1-GRID!$B$69),0))</f>
        <v>22900</v>
      </c>
      <c r="M294" s="47">
        <f t="array" ref="M294">IF($I$2="Открытый тариф",
INDEX(GRID!$B$4:$BI$14,MATCH(M$7,GRID!$A$4:$A$14,0),MATCH(1,($U$2=GRID!$B$1:$BI$1)*(КАЛЕНДАРЬ!$AJ12=GRID!$B$3:$BI$3), 0)),
ROUNDUP(INDEX(GRID!$B$4:$BI$14,MATCH(M$7,GRID!$A$4:$A$14,0),MATCH(1,($U$2=GRID!$B$1:$BI$1)*(КАЛЕНДАРЬ!$AJ12=GRID!$B$3:$BI$3),0))*(1-GRID!$B$69),0))</f>
        <v>22000</v>
      </c>
      <c r="N294" s="48">
        <f t="array" ref="N294">IF($I$2="Открытый тариф",
INDEX(GRID!$B$17:$BI$27,MATCH(M$7,GRID!$A$17:$A$27,0),MATCH(1,($U$2=GRID!$B$1:$BI$1)*(КАЛЕНДАРЬ!$AJ12=GRID!$B$3:$BI$3), 0)),
ROUNDUP(INDEX(GRID!$B$17:$BI$27,MATCH(M$7,GRID!$A$17:$A$27,0),MATCH(1,($U$2=GRID!$B$1:$BI$1)*(КАЛЕНДАРЬ!$AJ12=GRID!$B$3:$BI$3), 0))*(1-GRID!$B$69),0))</f>
        <v>24500</v>
      </c>
      <c r="O294" s="49">
        <f t="array" ref="O294">IF($I$2="Открытый тариф",
INDEX(GRID!$B$4:$BI$14,MATCH(O$7,GRID!$A$4:$A$14,0),MATCH(1,($U$2=GRID!$B$1:$BI$1)*(КАЛЕНДАРЬ!$AJ12=GRID!$B$3:$BI$3), 0)),
ROUNDUP(INDEX(GRID!$B$4:$BI$14,MATCH(O$7,GRID!$A$4:$A$14,0),MATCH(1,($U$2=GRID!$B$1:$BI$1)*(КАЛЕНДАРЬ!$AJ12=GRID!$B$3:$BI$3),0))*(1-GRID!$B$69),0))</f>
        <v>29600</v>
      </c>
      <c r="P294" s="49">
        <f t="array" ref="P294">IF($I$2="Открытый тариф",
INDEX(GRID!$B$17:$BI$27,MATCH(O$7,GRID!$A$17:$A$27,0),MATCH(1,($U$2=GRID!$B$1:$BI$1)*(КАЛЕНДАРЬ!$AJ12=GRID!$B$3:$BI$3), 0)),
ROUNDUP(INDEX(GRID!$B$17:$BI$27,MATCH(O$7,GRID!$A$17:$A$27,0),MATCH(1,($U$2=GRID!$B$1:$BI$1)*(КАЛЕНДАРЬ!$AJ12=GRID!$B$3:$BI$3), 0))*(1-GRID!$B$69),0))</f>
        <v>32100</v>
      </c>
      <c r="Q294" s="49" t="e">
        <f t="array" ref="Q294">IF($I$2="Открытый тариф",
INDEX(GRID!$B$4:$BI$14,MATCH(Q$7,GRID!$A$4:$A$14,0),MATCH(1,($U$2=GRID!$B$1:$BI$1)*(КАЛЕНДАРЬ!$AJ12=GRID!$B$3:$BI$3), 0)),
ROUNDUP(INDEX(GRID!$B$4:$BI$14,MATCH(Q$7,GRID!$A$4:$A$14,0),MATCH(1,($U$2=GRID!$B$1:$BI$1)*(КАЛЕНДАРЬ!$AJ12=GRID!$B$3:$BI$3),0))*(1-GRID!$B$69),0))</f>
        <v>#N/A</v>
      </c>
      <c r="R294" s="49" t="e">
        <f t="array" ref="R294">IF($I$2="Открытый тариф",
INDEX(GRID!$B$17:$BI$27,MATCH(Q$7,GRID!$A$17:$A$27,0),MATCH(1,($U$2=GRID!$B$1:$BI$1)*(КАЛЕНДАРЬ!$AJ12=GRID!$B$3:$BI$3), 0)),
ROUNDUP(INDEX(GRID!$B$17:$BI$27,MATCH(Q$7,GRID!$A$17:$A$27,0),MATCH(1,($U$2=GRID!$B$1:$BI$1)*(КАЛЕНДАРЬ!$AJ12=GRID!$B$3:$BI$3), 0))*(1-GRID!$B$69),0))</f>
        <v>#N/A</v>
      </c>
      <c r="S294" s="49" t="e">
        <f t="array" ref="S294">IF($I$2="Открытый тариф",
INDEX(GRID!$B$4:$BI$14,MATCH(S$7,GRID!$A$4:$A$14,0),MATCH(1,($U$2=GRID!$B$1:$BI$1)*(КАЛЕНДАРЬ!$AJ12=GRID!$B$3:$BI$3), 0)),
ROUNDUP(INDEX(GRID!$B$4:$BI$14,MATCH(S$7,GRID!$A$4:$A$14,0),MATCH(1,($U$2=GRID!$B$1:$BI$1)*(КАЛЕНДАРЬ!$AJ12=GRID!$B$3:$BI$3),0))*(1-GRID!$B$69),0))</f>
        <v>#N/A</v>
      </c>
      <c r="T294" s="49" t="e">
        <f t="array" ref="T294">IF($I$2="Открытый тариф",
INDEX(GRID!$B$17:$BI$27,MATCH(S$7,GRID!$A$17:$A$27,0),MATCH(1,($U$2=GRID!$B$1:$BI$1)*(КАЛЕНДАРЬ!$AJ12=GRID!$B$3:$BI$3), 0)),
ROUNDUP(INDEX(GRID!$B$17:$BI$27,MATCH(S$7,GRID!$A$17:$A$27,0),MATCH(1,($U$2=GRID!$B$1:$BI$1)*(КАЛЕНДАРЬ!$AJ12=GRID!$B$3:$BI$3), 0))*(1-GRID!$B$69),0))</f>
        <v>#N/A</v>
      </c>
      <c r="U294" s="49">
        <f t="array" ref="U294">IF($I$2="Открытый тариф",
INDEX(GRID!$B$4:$BI$14,MATCH(U$7,GRID!$A$4:$A$14,0),MATCH(1,($U$2=GRID!$B$1:$BI$1)*(КАЛЕНДАРЬ!$AJ12=GRID!$B$3:$BI$3), 0)),
ROUNDUP(INDEX(GRID!$B$4:$BI$14,MATCH(U$7,GRID!$A$4:$A$14,0),MATCH(1,($U$2=GRID!$B$1:$BI$1)*(КАЛЕНДАРЬ!$AJ12=GRID!$B$3:$BI$3),0))*(1-GRID!$B$69),0))</f>
        <v>45000</v>
      </c>
      <c r="V294" s="49">
        <f t="array" ref="V294">IF($I$2="Открытый тариф",
INDEX(GRID!$B$17:$BI$27,MATCH(U$7,GRID!$A$17:$A$27,0),MATCH(1,($U$2=GRID!$B$1:$BI$1)*(КАЛЕНДАРЬ!$AJ12=GRID!$B$3:$BI$3), 0)),
ROUNDUP(INDEX(GRID!$B$17:$BI$27,MATCH(U$7,GRID!$A$17:$A$27,0),MATCH(1,($U$2=GRID!$B$1:$BI$1)*(КАЛЕНДАРЬ!$AJ12=GRID!$B$3:$BI$3), 0))*(1-GRID!$B$69),0))</f>
        <v>47500</v>
      </c>
      <c r="W294" s="49">
        <f t="array" ref="W294">IF($I$2="Открытый тариф",
INDEX(GRID!$B$4:$BI$14,MATCH(W$7,GRID!$A$4:$A$14,0),MATCH(1,($U$2=GRID!$B$1:$BI$1)*(КАЛЕНДАРЬ!$AJ12=GRID!$B$3:$BI$3), 0)),
ROUNDUP(INDEX(GRID!$B$4:$BI$14,MATCH(W$7,GRID!$A$4:$A$14,0),MATCH(1,($U$2=GRID!$B$1:$BI$1)*(КАЛЕНДАРЬ!$AJ12=GRID!$B$3:$BI$3),0))*(1-GRID!$B$69),0))</f>
        <v>192000</v>
      </c>
      <c r="X294" s="49">
        <f t="array" ref="X294">IF($I$2="Открытый тариф",
INDEX(GRID!$B$17:$BI$27,MATCH(W$7,GRID!$A$17:$A$27,0),MATCH(1,($U$2=GRID!$B$1:$BI$1)*(КАЛЕНДАРЬ!$AJ12=GRID!$B$3:$BI$3), 0)),
ROUNDUP(INDEX(GRID!$B$17:$BI$27,MATCH(W$7,GRID!$A$17:$A$27,0),MATCH(1,($U$2=GRID!$B$1:$BI$1)*(КАЛЕНДАРЬ!$AJ12=GRID!$B$3:$BI$3), 0))*(1-GRID!$B$69),0))</f>
        <v>194500</v>
      </c>
    </row>
    <row r="295" spans="1:24" hidden="1" x14ac:dyDescent="0.2">
      <c r="A295" s="117" t="s">
        <v>45</v>
      </c>
      <c r="B295" s="117">
        <v>10</v>
      </c>
      <c r="C295" s="47" cm="1">
        <f t="array" ref="C295">IF($I$2="Открытый тариф",
INDEX(GRID!$B$4:$BI$14,MATCH(C$7,GRID!$A$4:$A$14,0),MATCH(1,($U$2=GRID!$B$1:$BI$1)*(КАЛЕНДАРЬ!$AJ13=GRID!$B$3:$BI$3), 0)),
ROUNDUP(INDEX(GRID!$B$4:$BI$14,MATCH(C$7,GRID!$A$4:$A$14,0),MATCH(1,($U$2=GRID!$B$1:$BI$1)*(КАЛЕНДАРЬ!$AJ13=GRID!$B$3:$BI$3),0))*(1-GRID!$B$69),0))</f>
        <v>15000</v>
      </c>
      <c r="D295" s="48">
        <f t="array" ref="D295">IF($I$2="Открытый тариф",
INDEX(GRID!$B$17:$BI$27,MATCH(C$7,GRID!$A$17:$A$27,0),MATCH(1,($U$2=GRID!$B$1:$BI$1)*(КАЛЕНДАРЬ!$AJ13=GRID!$B$3:$BI$3), 0)),
ROUNDUP(INDEX(GRID!$B$17:$BI$27,MATCH(C$7,GRID!$A$17:$A$27,0),MATCH(1,($U$2=GRID!$B$1:$BI$1)*(КАЛЕНДАРЬ!$AJ13=GRID!$B$3:$BI$3), 0))*(1-GRID!$B$69),0))</f>
        <v>17500</v>
      </c>
      <c r="E295" s="47">
        <f t="array" ref="E295">IF($I$2="Открытый тариф",
INDEX(GRID!$B$4:$BI$14,MATCH(E$7,GRID!$A$4:$A$14,0),MATCH(1,($U$2=GRID!$B$1:$BI$1)*(КАЛЕНДАРЬ!$AJ13=GRID!$B$3:$BI$3), 0)),
ROUNDUP(INDEX(GRID!$B$4:$BI$14,MATCH(E$7,GRID!$A$4:$A$14,0),MATCH(1,($U$2=GRID!$B$1:$BI$1)*(КАЛЕНДАРЬ!$AJ13=GRID!$B$3:$BI$3),0))*(1-GRID!$B$69),0))</f>
        <v>16200</v>
      </c>
      <c r="F295" s="48">
        <f t="array" ref="F295">IF($I$2="Открытый тариф",
INDEX(GRID!$B$17:$BI$27,MATCH(E$7,GRID!$A$17:$A$27,0),MATCH(1,($U$2=GRID!$B$1:$BI$1)*(КАЛЕНДАРЬ!$AJ13=GRID!$B$3:$BI$3), 0)),
ROUNDUP(INDEX(GRID!$B$17:$BI$27,MATCH(E$7,GRID!$A$17:$A$27,0),MATCH(1,($U$2=GRID!$B$1:$BI$1)*(КАЛЕНДАРЬ!$AJ13=GRID!$B$3:$BI$3), 0))*(1-GRID!$B$69),0))</f>
        <v>18700</v>
      </c>
      <c r="G295" s="47" t="e">
        <f t="array" ref="G295">IF($I$2="Открытый тариф",
INDEX(GRID!$B$4:$BI$14,MATCH(G$7,GRID!$A$4:$A$14,0),MATCH(1,($U$2=GRID!$B$1:$BI$1)*(КАЛЕНДАРЬ!$AJ13=GRID!$B$3:$BI$3), 0)),
ROUNDUP(INDEX(GRID!$B$4:$BI$14,MATCH(G$7,GRID!$A$4:$A$14,0),MATCH(1,($U$2=GRID!$B$1:$BI$1)*(КАЛЕНДАРЬ!$AJ13=GRID!$B$3:$BI$3),0))*(1-GRID!$B$69),0))</f>
        <v>#N/A</v>
      </c>
      <c r="H295" s="48" t="e">
        <f t="array" ref="H295">IF($I$2="Открытый тариф",
INDEX(GRID!$B$17:$BI$27,MATCH(G$7,GRID!$A$17:$A$27,0),MATCH(1,($U$2=GRID!$B$1:$BI$1)*(КАЛЕНДАРЬ!$AJ13=GRID!$B$3:$BI$3), 0)),
ROUNDUP(INDEX(GRID!$B$17:$BI$27,MATCH(G$7,GRID!$A$17:$A$27,0),MATCH(1,($U$2=GRID!$B$1:$BI$1)*(КАЛЕНДАРЬ!$AJ13=GRID!$B$3:$BI$3), 0))*(1-GRID!$B$69),0))</f>
        <v>#N/A</v>
      </c>
      <c r="I295" s="47" t="e">
        <f t="array" ref="I295">IF($I$2="Открытый тариф",
INDEX(GRID!$B$4:$BI$14,MATCH(I$7,GRID!$A$4:$A$14,0),MATCH(1,($U$2=GRID!$B$1:$BI$1)*(КАЛЕНДАРЬ!$AJ13=GRID!$B$3:$BI$3), 0)),
ROUNDUP(INDEX(GRID!$B$4:$BI$14,MATCH(I$7,GRID!$A$4:$A$14,0),MATCH(1,($U$2=GRID!$B$1:$BI$1)*(КАЛЕНДАРЬ!$AJ13=GRID!$B$3:$BI$3),0))*(1-GRID!$B$69),0))</f>
        <v>#N/A</v>
      </c>
      <c r="J295" s="48" t="e">
        <f t="array" ref="J295">IF($I$2="Открытый тариф",
INDEX(GRID!$B$17:$BI$27,MATCH(I$7,GRID!$A$17:$A$27,0),MATCH(1,($U$2=GRID!$B$1:$BI$1)*(КАЛЕНДАРЬ!$AJ13=GRID!$B$3:$BI$3), 0)),
ROUNDUP(INDEX(GRID!$B$17:$BI$27,MATCH(I$7,GRID!$A$17:$A$27,0),MATCH(1,($U$2=GRID!$B$1:$BI$1)*(КАЛЕНДАРЬ!$AJ13=GRID!$B$3:$BI$3), 0))*(1-GRID!$B$69),0))</f>
        <v>#N/A</v>
      </c>
      <c r="K295" s="47">
        <f t="array" ref="K295">IF($I$2="Открытый тариф",
INDEX(GRID!$B$4:$BI$14,MATCH(K$7,GRID!$A$4:$A$14,0),MATCH(1,($U$2=GRID!$B$1:$BI$1)*(КАЛЕНДАРЬ!$AJ13=GRID!$B$3:$BI$3), 0)),
ROUNDUP(INDEX(GRID!$B$4:$BI$14,MATCH(K$7,GRID!$A$4:$A$14,0),MATCH(1,($U$2=GRID!$B$1:$BI$1)*(КАЛЕНДАРЬ!$AJ13=GRID!$B$3:$BI$3),0))*(1-GRID!$B$69),0))</f>
        <v>20400</v>
      </c>
      <c r="L295" s="48">
        <f t="array" ref="L295">IF($I$2="Открытый тариф",
INDEX(GRID!$B$17:$BI$27,MATCH(K$7,GRID!$A$17:$A$27,0),MATCH(1,($U$2=GRID!$B$1:$BI$1)*(КАЛЕНДАРЬ!$AJ13=GRID!$B$3:$BI$3), 0)),
ROUNDUP(INDEX(GRID!$B$17:$BI$27,MATCH(K$7,GRID!$A$17:$A$27,0),MATCH(1,($U$2=GRID!$B$1:$BI$1)*(КАЛЕНДАРЬ!$AJ13=GRID!$B$3:$BI$3), 0))*(1-GRID!$B$69),0))</f>
        <v>22900</v>
      </c>
      <c r="M295" s="47">
        <f t="array" ref="M295">IF($I$2="Открытый тариф",
INDEX(GRID!$B$4:$BI$14,MATCH(M$7,GRID!$A$4:$A$14,0),MATCH(1,($U$2=GRID!$B$1:$BI$1)*(КАЛЕНДАРЬ!$AJ13=GRID!$B$3:$BI$3), 0)),
ROUNDUP(INDEX(GRID!$B$4:$BI$14,MATCH(M$7,GRID!$A$4:$A$14,0),MATCH(1,($U$2=GRID!$B$1:$BI$1)*(КАЛЕНДАРЬ!$AJ13=GRID!$B$3:$BI$3),0))*(1-GRID!$B$69),0))</f>
        <v>22000</v>
      </c>
      <c r="N295" s="48">
        <f t="array" ref="N295">IF($I$2="Открытый тариф",
INDEX(GRID!$B$17:$BI$27,MATCH(M$7,GRID!$A$17:$A$27,0),MATCH(1,($U$2=GRID!$B$1:$BI$1)*(КАЛЕНДАРЬ!$AJ13=GRID!$B$3:$BI$3), 0)),
ROUNDUP(INDEX(GRID!$B$17:$BI$27,MATCH(M$7,GRID!$A$17:$A$27,0),MATCH(1,($U$2=GRID!$B$1:$BI$1)*(КАЛЕНДАРЬ!$AJ13=GRID!$B$3:$BI$3), 0))*(1-GRID!$B$69),0))</f>
        <v>24500</v>
      </c>
      <c r="O295" s="49">
        <f t="array" ref="O295">IF($I$2="Открытый тариф",
INDEX(GRID!$B$4:$BI$14,MATCH(O$7,GRID!$A$4:$A$14,0),MATCH(1,($U$2=GRID!$B$1:$BI$1)*(КАЛЕНДАРЬ!$AJ13=GRID!$B$3:$BI$3), 0)),
ROUNDUP(INDEX(GRID!$B$4:$BI$14,MATCH(O$7,GRID!$A$4:$A$14,0),MATCH(1,($U$2=GRID!$B$1:$BI$1)*(КАЛЕНДАРЬ!$AJ13=GRID!$B$3:$BI$3),0))*(1-GRID!$B$69),0))</f>
        <v>29600</v>
      </c>
      <c r="P295" s="49">
        <f t="array" ref="P295">IF($I$2="Открытый тариф",
INDEX(GRID!$B$17:$BI$27,MATCH(O$7,GRID!$A$17:$A$27,0),MATCH(1,($U$2=GRID!$B$1:$BI$1)*(КАЛЕНДАРЬ!$AJ13=GRID!$B$3:$BI$3), 0)),
ROUNDUP(INDEX(GRID!$B$17:$BI$27,MATCH(O$7,GRID!$A$17:$A$27,0),MATCH(1,($U$2=GRID!$B$1:$BI$1)*(КАЛЕНДАРЬ!$AJ13=GRID!$B$3:$BI$3), 0))*(1-GRID!$B$69),0))</f>
        <v>32100</v>
      </c>
      <c r="Q295" s="49" t="e">
        <f t="array" ref="Q295">IF($I$2="Открытый тариф",
INDEX(GRID!$B$4:$BI$14,MATCH(Q$7,GRID!$A$4:$A$14,0),MATCH(1,($U$2=GRID!$B$1:$BI$1)*(КАЛЕНДАРЬ!$AJ13=GRID!$B$3:$BI$3), 0)),
ROUNDUP(INDEX(GRID!$B$4:$BI$14,MATCH(Q$7,GRID!$A$4:$A$14,0),MATCH(1,($U$2=GRID!$B$1:$BI$1)*(КАЛЕНДАРЬ!$AJ13=GRID!$B$3:$BI$3),0))*(1-GRID!$B$69),0))</f>
        <v>#N/A</v>
      </c>
      <c r="R295" s="49" t="e">
        <f t="array" ref="R295">IF($I$2="Открытый тариф",
INDEX(GRID!$B$17:$BI$27,MATCH(Q$7,GRID!$A$17:$A$27,0),MATCH(1,($U$2=GRID!$B$1:$BI$1)*(КАЛЕНДАРЬ!$AJ13=GRID!$B$3:$BI$3), 0)),
ROUNDUP(INDEX(GRID!$B$17:$BI$27,MATCH(Q$7,GRID!$A$17:$A$27,0),MATCH(1,($U$2=GRID!$B$1:$BI$1)*(КАЛЕНДАРЬ!$AJ13=GRID!$B$3:$BI$3), 0))*(1-GRID!$B$69),0))</f>
        <v>#N/A</v>
      </c>
      <c r="S295" s="49" t="e">
        <f t="array" ref="S295">IF($I$2="Открытый тариф",
INDEX(GRID!$B$4:$BI$14,MATCH(S$7,GRID!$A$4:$A$14,0),MATCH(1,($U$2=GRID!$B$1:$BI$1)*(КАЛЕНДАРЬ!$AJ13=GRID!$B$3:$BI$3), 0)),
ROUNDUP(INDEX(GRID!$B$4:$BI$14,MATCH(S$7,GRID!$A$4:$A$14,0),MATCH(1,($U$2=GRID!$B$1:$BI$1)*(КАЛЕНДАРЬ!$AJ13=GRID!$B$3:$BI$3),0))*(1-GRID!$B$69),0))</f>
        <v>#N/A</v>
      </c>
      <c r="T295" s="49" t="e">
        <f t="array" ref="T295">IF($I$2="Открытый тариф",
INDEX(GRID!$B$17:$BI$27,MATCH(S$7,GRID!$A$17:$A$27,0),MATCH(1,($U$2=GRID!$B$1:$BI$1)*(КАЛЕНДАРЬ!$AJ13=GRID!$B$3:$BI$3), 0)),
ROUNDUP(INDEX(GRID!$B$17:$BI$27,MATCH(S$7,GRID!$A$17:$A$27,0),MATCH(1,($U$2=GRID!$B$1:$BI$1)*(КАЛЕНДАРЬ!$AJ13=GRID!$B$3:$BI$3), 0))*(1-GRID!$B$69),0))</f>
        <v>#N/A</v>
      </c>
      <c r="U295" s="49">
        <f t="array" ref="U295">IF($I$2="Открытый тариф",
INDEX(GRID!$B$4:$BI$14,MATCH(U$7,GRID!$A$4:$A$14,0),MATCH(1,($U$2=GRID!$B$1:$BI$1)*(КАЛЕНДАРЬ!$AJ13=GRID!$B$3:$BI$3), 0)),
ROUNDUP(INDEX(GRID!$B$4:$BI$14,MATCH(U$7,GRID!$A$4:$A$14,0),MATCH(1,($U$2=GRID!$B$1:$BI$1)*(КАЛЕНДАРЬ!$AJ13=GRID!$B$3:$BI$3),0))*(1-GRID!$B$69),0))</f>
        <v>45000</v>
      </c>
      <c r="V295" s="49">
        <f t="array" ref="V295">IF($I$2="Открытый тариф",
INDEX(GRID!$B$17:$BI$27,MATCH(U$7,GRID!$A$17:$A$27,0),MATCH(1,($U$2=GRID!$B$1:$BI$1)*(КАЛЕНДАРЬ!$AJ13=GRID!$B$3:$BI$3), 0)),
ROUNDUP(INDEX(GRID!$B$17:$BI$27,MATCH(U$7,GRID!$A$17:$A$27,0),MATCH(1,($U$2=GRID!$B$1:$BI$1)*(КАЛЕНДАРЬ!$AJ13=GRID!$B$3:$BI$3), 0))*(1-GRID!$B$69),0))</f>
        <v>47500</v>
      </c>
      <c r="W295" s="49">
        <f t="array" ref="W295">IF($I$2="Открытый тариф",
INDEX(GRID!$B$4:$BI$14,MATCH(W$7,GRID!$A$4:$A$14,0),MATCH(1,($U$2=GRID!$B$1:$BI$1)*(КАЛЕНДАРЬ!$AJ13=GRID!$B$3:$BI$3), 0)),
ROUNDUP(INDEX(GRID!$B$4:$BI$14,MATCH(W$7,GRID!$A$4:$A$14,0),MATCH(1,($U$2=GRID!$B$1:$BI$1)*(КАЛЕНДАРЬ!$AJ13=GRID!$B$3:$BI$3),0))*(1-GRID!$B$69),0))</f>
        <v>192000</v>
      </c>
      <c r="X295" s="49">
        <f t="array" ref="X295">IF($I$2="Открытый тариф",
INDEX(GRID!$B$17:$BI$27,MATCH(W$7,GRID!$A$17:$A$27,0),MATCH(1,($U$2=GRID!$B$1:$BI$1)*(КАЛЕНДАРЬ!$AJ13=GRID!$B$3:$BI$3), 0)),
ROUNDUP(INDEX(GRID!$B$17:$BI$27,MATCH(W$7,GRID!$A$17:$A$27,0),MATCH(1,($U$2=GRID!$B$1:$BI$1)*(КАЛЕНДАРЬ!$AJ13=GRID!$B$3:$BI$3), 0))*(1-GRID!$B$69),0))</f>
        <v>194500</v>
      </c>
    </row>
    <row r="296" spans="1:24" hidden="1" x14ac:dyDescent="0.2">
      <c r="A296" s="117" t="s">
        <v>46</v>
      </c>
      <c r="B296" s="117">
        <v>11</v>
      </c>
      <c r="C296" s="47" cm="1">
        <f t="array" ref="C296">IF($I$2="Открытый тариф",
INDEX(GRID!$B$4:$BI$14,MATCH(C$7,GRID!$A$4:$A$14,0),MATCH(1,($U$2=GRID!$B$1:$BI$1)*(КАЛЕНДАРЬ!$AJ14=GRID!$B$3:$BI$3), 0)),
ROUNDUP(INDEX(GRID!$B$4:$BI$14,MATCH(C$7,GRID!$A$4:$A$14,0),MATCH(1,($U$2=GRID!$B$1:$BI$1)*(КАЛЕНДАРЬ!$AJ14=GRID!$B$3:$BI$3),0))*(1-GRID!$B$69),0))</f>
        <v>15000</v>
      </c>
      <c r="D296" s="48">
        <f t="array" ref="D296">IF($I$2="Открытый тариф",
INDEX(GRID!$B$17:$BI$27,MATCH(C$7,GRID!$A$17:$A$27,0),MATCH(1,($U$2=GRID!$B$1:$BI$1)*(КАЛЕНДАРЬ!$AJ14=GRID!$B$3:$BI$3), 0)),
ROUNDUP(INDEX(GRID!$B$17:$BI$27,MATCH(C$7,GRID!$A$17:$A$27,0),MATCH(1,($U$2=GRID!$B$1:$BI$1)*(КАЛЕНДАРЬ!$AJ14=GRID!$B$3:$BI$3), 0))*(1-GRID!$B$69),0))</f>
        <v>17500</v>
      </c>
      <c r="E296" s="47">
        <f t="array" ref="E296">IF($I$2="Открытый тариф",
INDEX(GRID!$B$4:$BI$14,MATCH(E$7,GRID!$A$4:$A$14,0),MATCH(1,($U$2=GRID!$B$1:$BI$1)*(КАЛЕНДАРЬ!$AJ14=GRID!$B$3:$BI$3), 0)),
ROUNDUP(INDEX(GRID!$B$4:$BI$14,MATCH(E$7,GRID!$A$4:$A$14,0),MATCH(1,($U$2=GRID!$B$1:$BI$1)*(КАЛЕНДАРЬ!$AJ14=GRID!$B$3:$BI$3),0))*(1-GRID!$B$69),0))</f>
        <v>16200</v>
      </c>
      <c r="F296" s="48">
        <f t="array" ref="F296">IF($I$2="Открытый тариф",
INDEX(GRID!$B$17:$BI$27,MATCH(E$7,GRID!$A$17:$A$27,0),MATCH(1,($U$2=GRID!$B$1:$BI$1)*(КАЛЕНДАРЬ!$AJ14=GRID!$B$3:$BI$3), 0)),
ROUNDUP(INDEX(GRID!$B$17:$BI$27,MATCH(E$7,GRID!$A$17:$A$27,0),MATCH(1,($U$2=GRID!$B$1:$BI$1)*(КАЛЕНДАРЬ!$AJ14=GRID!$B$3:$BI$3), 0))*(1-GRID!$B$69),0))</f>
        <v>18700</v>
      </c>
      <c r="G296" s="47" t="e">
        <f t="array" ref="G296">IF($I$2="Открытый тариф",
INDEX(GRID!$B$4:$BI$14,MATCH(G$7,GRID!$A$4:$A$14,0),MATCH(1,($U$2=GRID!$B$1:$BI$1)*(КАЛЕНДАРЬ!$AJ14=GRID!$B$3:$BI$3), 0)),
ROUNDUP(INDEX(GRID!$B$4:$BI$14,MATCH(G$7,GRID!$A$4:$A$14,0),MATCH(1,($U$2=GRID!$B$1:$BI$1)*(КАЛЕНДАРЬ!$AJ14=GRID!$B$3:$BI$3),0))*(1-GRID!$B$69),0))</f>
        <v>#N/A</v>
      </c>
      <c r="H296" s="48" t="e">
        <f t="array" ref="H296">IF($I$2="Открытый тариф",
INDEX(GRID!$B$17:$BI$27,MATCH(G$7,GRID!$A$17:$A$27,0),MATCH(1,($U$2=GRID!$B$1:$BI$1)*(КАЛЕНДАРЬ!$AJ14=GRID!$B$3:$BI$3), 0)),
ROUNDUP(INDEX(GRID!$B$17:$BI$27,MATCH(G$7,GRID!$A$17:$A$27,0),MATCH(1,($U$2=GRID!$B$1:$BI$1)*(КАЛЕНДАРЬ!$AJ14=GRID!$B$3:$BI$3), 0))*(1-GRID!$B$69),0))</f>
        <v>#N/A</v>
      </c>
      <c r="I296" s="47" t="e">
        <f t="array" ref="I296">IF($I$2="Открытый тариф",
INDEX(GRID!$B$4:$BI$14,MATCH(I$7,GRID!$A$4:$A$14,0),MATCH(1,($U$2=GRID!$B$1:$BI$1)*(КАЛЕНДАРЬ!$AJ14=GRID!$B$3:$BI$3), 0)),
ROUNDUP(INDEX(GRID!$B$4:$BI$14,MATCH(I$7,GRID!$A$4:$A$14,0),MATCH(1,($U$2=GRID!$B$1:$BI$1)*(КАЛЕНДАРЬ!$AJ14=GRID!$B$3:$BI$3),0))*(1-GRID!$B$69),0))</f>
        <v>#N/A</v>
      </c>
      <c r="J296" s="48" t="e">
        <f t="array" ref="J296">IF($I$2="Открытый тариф",
INDEX(GRID!$B$17:$BI$27,MATCH(I$7,GRID!$A$17:$A$27,0),MATCH(1,($U$2=GRID!$B$1:$BI$1)*(КАЛЕНДАРЬ!$AJ14=GRID!$B$3:$BI$3), 0)),
ROUNDUP(INDEX(GRID!$B$17:$BI$27,MATCH(I$7,GRID!$A$17:$A$27,0),MATCH(1,($U$2=GRID!$B$1:$BI$1)*(КАЛЕНДАРЬ!$AJ14=GRID!$B$3:$BI$3), 0))*(1-GRID!$B$69),0))</f>
        <v>#N/A</v>
      </c>
      <c r="K296" s="47">
        <f t="array" ref="K296">IF($I$2="Открытый тариф",
INDEX(GRID!$B$4:$BI$14,MATCH(K$7,GRID!$A$4:$A$14,0),MATCH(1,($U$2=GRID!$B$1:$BI$1)*(КАЛЕНДАРЬ!$AJ14=GRID!$B$3:$BI$3), 0)),
ROUNDUP(INDEX(GRID!$B$4:$BI$14,MATCH(K$7,GRID!$A$4:$A$14,0),MATCH(1,($U$2=GRID!$B$1:$BI$1)*(КАЛЕНДАРЬ!$AJ14=GRID!$B$3:$BI$3),0))*(1-GRID!$B$69),0))</f>
        <v>20400</v>
      </c>
      <c r="L296" s="48">
        <f t="array" ref="L296">IF($I$2="Открытый тариф",
INDEX(GRID!$B$17:$BI$27,MATCH(K$7,GRID!$A$17:$A$27,0),MATCH(1,($U$2=GRID!$B$1:$BI$1)*(КАЛЕНДАРЬ!$AJ14=GRID!$B$3:$BI$3), 0)),
ROUNDUP(INDEX(GRID!$B$17:$BI$27,MATCH(K$7,GRID!$A$17:$A$27,0),MATCH(1,($U$2=GRID!$B$1:$BI$1)*(КАЛЕНДАРЬ!$AJ14=GRID!$B$3:$BI$3), 0))*(1-GRID!$B$69),0))</f>
        <v>22900</v>
      </c>
      <c r="M296" s="47">
        <f t="array" ref="M296">IF($I$2="Открытый тариф",
INDEX(GRID!$B$4:$BI$14,MATCH(M$7,GRID!$A$4:$A$14,0),MATCH(1,($U$2=GRID!$B$1:$BI$1)*(КАЛЕНДАРЬ!$AJ14=GRID!$B$3:$BI$3), 0)),
ROUNDUP(INDEX(GRID!$B$4:$BI$14,MATCH(M$7,GRID!$A$4:$A$14,0),MATCH(1,($U$2=GRID!$B$1:$BI$1)*(КАЛЕНДАРЬ!$AJ14=GRID!$B$3:$BI$3),0))*(1-GRID!$B$69),0))</f>
        <v>22000</v>
      </c>
      <c r="N296" s="48">
        <f t="array" ref="N296">IF($I$2="Открытый тариф",
INDEX(GRID!$B$17:$BI$27,MATCH(M$7,GRID!$A$17:$A$27,0),MATCH(1,($U$2=GRID!$B$1:$BI$1)*(КАЛЕНДАРЬ!$AJ14=GRID!$B$3:$BI$3), 0)),
ROUNDUP(INDEX(GRID!$B$17:$BI$27,MATCH(M$7,GRID!$A$17:$A$27,0),MATCH(1,($U$2=GRID!$B$1:$BI$1)*(КАЛЕНДАРЬ!$AJ14=GRID!$B$3:$BI$3), 0))*(1-GRID!$B$69),0))</f>
        <v>24500</v>
      </c>
      <c r="O296" s="49">
        <f t="array" ref="O296">IF($I$2="Открытый тариф",
INDEX(GRID!$B$4:$BI$14,MATCH(O$7,GRID!$A$4:$A$14,0),MATCH(1,($U$2=GRID!$B$1:$BI$1)*(КАЛЕНДАРЬ!$AJ14=GRID!$B$3:$BI$3), 0)),
ROUNDUP(INDEX(GRID!$B$4:$BI$14,MATCH(O$7,GRID!$A$4:$A$14,0),MATCH(1,($U$2=GRID!$B$1:$BI$1)*(КАЛЕНДАРЬ!$AJ14=GRID!$B$3:$BI$3),0))*(1-GRID!$B$69),0))</f>
        <v>29600</v>
      </c>
      <c r="P296" s="49">
        <f t="array" ref="P296">IF($I$2="Открытый тариф",
INDEX(GRID!$B$17:$BI$27,MATCH(O$7,GRID!$A$17:$A$27,0),MATCH(1,($U$2=GRID!$B$1:$BI$1)*(КАЛЕНДАРЬ!$AJ14=GRID!$B$3:$BI$3), 0)),
ROUNDUP(INDEX(GRID!$B$17:$BI$27,MATCH(O$7,GRID!$A$17:$A$27,0),MATCH(1,($U$2=GRID!$B$1:$BI$1)*(КАЛЕНДАРЬ!$AJ14=GRID!$B$3:$BI$3), 0))*(1-GRID!$B$69),0))</f>
        <v>32100</v>
      </c>
      <c r="Q296" s="49" t="e">
        <f t="array" ref="Q296">IF($I$2="Открытый тариф",
INDEX(GRID!$B$4:$BI$14,MATCH(Q$7,GRID!$A$4:$A$14,0),MATCH(1,($U$2=GRID!$B$1:$BI$1)*(КАЛЕНДАРЬ!$AJ14=GRID!$B$3:$BI$3), 0)),
ROUNDUP(INDEX(GRID!$B$4:$BI$14,MATCH(Q$7,GRID!$A$4:$A$14,0),MATCH(1,($U$2=GRID!$B$1:$BI$1)*(КАЛЕНДАРЬ!$AJ14=GRID!$B$3:$BI$3),0))*(1-GRID!$B$69),0))</f>
        <v>#N/A</v>
      </c>
      <c r="R296" s="49" t="e">
        <f t="array" ref="R296">IF($I$2="Открытый тариф",
INDEX(GRID!$B$17:$BI$27,MATCH(Q$7,GRID!$A$17:$A$27,0),MATCH(1,($U$2=GRID!$B$1:$BI$1)*(КАЛЕНДАРЬ!$AJ14=GRID!$B$3:$BI$3), 0)),
ROUNDUP(INDEX(GRID!$B$17:$BI$27,MATCH(Q$7,GRID!$A$17:$A$27,0),MATCH(1,($U$2=GRID!$B$1:$BI$1)*(КАЛЕНДАРЬ!$AJ14=GRID!$B$3:$BI$3), 0))*(1-GRID!$B$69),0))</f>
        <v>#N/A</v>
      </c>
      <c r="S296" s="49" t="e">
        <f t="array" ref="S296">IF($I$2="Открытый тариф",
INDEX(GRID!$B$4:$BI$14,MATCH(S$7,GRID!$A$4:$A$14,0),MATCH(1,($U$2=GRID!$B$1:$BI$1)*(КАЛЕНДАРЬ!$AJ14=GRID!$B$3:$BI$3), 0)),
ROUNDUP(INDEX(GRID!$B$4:$BI$14,MATCH(S$7,GRID!$A$4:$A$14,0),MATCH(1,($U$2=GRID!$B$1:$BI$1)*(КАЛЕНДАРЬ!$AJ14=GRID!$B$3:$BI$3),0))*(1-GRID!$B$69),0))</f>
        <v>#N/A</v>
      </c>
      <c r="T296" s="49" t="e">
        <f t="array" ref="T296">IF($I$2="Открытый тариф",
INDEX(GRID!$B$17:$BI$27,MATCH(S$7,GRID!$A$17:$A$27,0),MATCH(1,($U$2=GRID!$B$1:$BI$1)*(КАЛЕНДАРЬ!$AJ14=GRID!$B$3:$BI$3), 0)),
ROUNDUP(INDEX(GRID!$B$17:$BI$27,MATCH(S$7,GRID!$A$17:$A$27,0),MATCH(1,($U$2=GRID!$B$1:$BI$1)*(КАЛЕНДАРЬ!$AJ14=GRID!$B$3:$BI$3), 0))*(1-GRID!$B$69),0))</f>
        <v>#N/A</v>
      </c>
      <c r="U296" s="49">
        <f t="array" ref="U296">IF($I$2="Открытый тариф",
INDEX(GRID!$B$4:$BI$14,MATCH(U$7,GRID!$A$4:$A$14,0),MATCH(1,($U$2=GRID!$B$1:$BI$1)*(КАЛЕНДАРЬ!$AJ14=GRID!$B$3:$BI$3), 0)),
ROUNDUP(INDEX(GRID!$B$4:$BI$14,MATCH(U$7,GRID!$A$4:$A$14,0),MATCH(1,($U$2=GRID!$B$1:$BI$1)*(КАЛЕНДАРЬ!$AJ14=GRID!$B$3:$BI$3),0))*(1-GRID!$B$69),0))</f>
        <v>45000</v>
      </c>
      <c r="V296" s="49">
        <f t="array" ref="V296">IF($I$2="Открытый тариф",
INDEX(GRID!$B$17:$BI$27,MATCH(U$7,GRID!$A$17:$A$27,0),MATCH(1,($U$2=GRID!$B$1:$BI$1)*(КАЛЕНДАРЬ!$AJ14=GRID!$B$3:$BI$3), 0)),
ROUNDUP(INDEX(GRID!$B$17:$BI$27,MATCH(U$7,GRID!$A$17:$A$27,0),MATCH(1,($U$2=GRID!$B$1:$BI$1)*(КАЛЕНДАРЬ!$AJ14=GRID!$B$3:$BI$3), 0))*(1-GRID!$B$69),0))</f>
        <v>47500</v>
      </c>
      <c r="W296" s="49">
        <f t="array" ref="W296">IF($I$2="Открытый тариф",
INDEX(GRID!$B$4:$BI$14,MATCH(W$7,GRID!$A$4:$A$14,0),MATCH(1,($U$2=GRID!$B$1:$BI$1)*(КАЛЕНДАРЬ!$AJ14=GRID!$B$3:$BI$3), 0)),
ROUNDUP(INDEX(GRID!$B$4:$BI$14,MATCH(W$7,GRID!$A$4:$A$14,0),MATCH(1,($U$2=GRID!$B$1:$BI$1)*(КАЛЕНДАРЬ!$AJ14=GRID!$B$3:$BI$3),0))*(1-GRID!$B$69),0))</f>
        <v>192000</v>
      </c>
      <c r="X296" s="49">
        <f t="array" ref="X296">IF($I$2="Открытый тариф",
INDEX(GRID!$B$17:$BI$27,MATCH(W$7,GRID!$A$17:$A$27,0),MATCH(1,($U$2=GRID!$B$1:$BI$1)*(КАЛЕНДАРЬ!$AJ14=GRID!$B$3:$BI$3), 0)),
ROUNDUP(INDEX(GRID!$B$17:$BI$27,MATCH(W$7,GRID!$A$17:$A$27,0),MATCH(1,($U$2=GRID!$B$1:$BI$1)*(КАЛЕНДАРЬ!$AJ14=GRID!$B$3:$BI$3), 0))*(1-GRID!$B$69),0))</f>
        <v>194500</v>
      </c>
    </row>
    <row r="297" spans="1:24" hidden="1" x14ac:dyDescent="0.2">
      <c r="A297" s="117" t="s">
        <v>47</v>
      </c>
      <c r="B297" s="117">
        <v>12</v>
      </c>
      <c r="C297" s="47" cm="1">
        <f t="array" ref="C297">IF($I$2="Открытый тариф",
INDEX(GRID!$B$4:$BI$14,MATCH(C$7,GRID!$A$4:$A$14,0),MATCH(1,($U$2=GRID!$B$1:$BI$1)*(КАЛЕНДАРЬ!$AJ15=GRID!$B$3:$BI$3), 0)),
ROUNDUP(INDEX(GRID!$B$4:$BI$14,MATCH(C$7,GRID!$A$4:$A$14,0),MATCH(1,($U$2=GRID!$B$1:$BI$1)*(КАЛЕНДАРЬ!$AJ15=GRID!$B$3:$BI$3),0))*(1-GRID!$B$69),0))</f>
        <v>15000</v>
      </c>
      <c r="D297" s="48">
        <f t="array" ref="D297">IF($I$2="Открытый тариф",
INDEX(GRID!$B$17:$BI$27,MATCH(C$7,GRID!$A$17:$A$27,0),MATCH(1,($U$2=GRID!$B$1:$BI$1)*(КАЛЕНДАРЬ!$AJ15=GRID!$B$3:$BI$3), 0)),
ROUNDUP(INDEX(GRID!$B$17:$BI$27,MATCH(C$7,GRID!$A$17:$A$27,0),MATCH(1,($U$2=GRID!$B$1:$BI$1)*(КАЛЕНДАРЬ!$AJ15=GRID!$B$3:$BI$3), 0))*(1-GRID!$B$69),0))</f>
        <v>17500</v>
      </c>
      <c r="E297" s="47">
        <f t="array" ref="E297">IF($I$2="Открытый тариф",
INDEX(GRID!$B$4:$BI$14,MATCH(E$7,GRID!$A$4:$A$14,0),MATCH(1,($U$2=GRID!$B$1:$BI$1)*(КАЛЕНДАРЬ!$AJ15=GRID!$B$3:$BI$3), 0)),
ROUNDUP(INDEX(GRID!$B$4:$BI$14,MATCH(E$7,GRID!$A$4:$A$14,0),MATCH(1,($U$2=GRID!$B$1:$BI$1)*(КАЛЕНДАРЬ!$AJ15=GRID!$B$3:$BI$3),0))*(1-GRID!$B$69),0))</f>
        <v>16200</v>
      </c>
      <c r="F297" s="48">
        <f t="array" ref="F297">IF($I$2="Открытый тариф",
INDEX(GRID!$B$17:$BI$27,MATCH(E$7,GRID!$A$17:$A$27,0),MATCH(1,($U$2=GRID!$B$1:$BI$1)*(КАЛЕНДАРЬ!$AJ15=GRID!$B$3:$BI$3), 0)),
ROUNDUP(INDEX(GRID!$B$17:$BI$27,MATCH(E$7,GRID!$A$17:$A$27,0),MATCH(1,($U$2=GRID!$B$1:$BI$1)*(КАЛЕНДАРЬ!$AJ15=GRID!$B$3:$BI$3), 0))*(1-GRID!$B$69),0))</f>
        <v>18700</v>
      </c>
      <c r="G297" s="47" t="e">
        <f t="array" ref="G297">IF($I$2="Открытый тариф",
INDEX(GRID!$B$4:$BI$14,MATCH(G$7,GRID!$A$4:$A$14,0),MATCH(1,($U$2=GRID!$B$1:$BI$1)*(КАЛЕНДАРЬ!$AJ15=GRID!$B$3:$BI$3), 0)),
ROUNDUP(INDEX(GRID!$B$4:$BI$14,MATCH(G$7,GRID!$A$4:$A$14,0),MATCH(1,($U$2=GRID!$B$1:$BI$1)*(КАЛЕНДАРЬ!$AJ15=GRID!$B$3:$BI$3),0))*(1-GRID!$B$69),0))</f>
        <v>#N/A</v>
      </c>
      <c r="H297" s="48" t="e">
        <f t="array" ref="H297">IF($I$2="Открытый тариф",
INDEX(GRID!$B$17:$BI$27,MATCH(G$7,GRID!$A$17:$A$27,0),MATCH(1,($U$2=GRID!$B$1:$BI$1)*(КАЛЕНДАРЬ!$AJ15=GRID!$B$3:$BI$3), 0)),
ROUNDUP(INDEX(GRID!$B$17:$BI$27,MATCH(G$7,GRID!$A$17:$A$27,0),MATCH(1,($U$2=GRID!$B$1:$BI$1)*(КАЛЕНДАРЬ!$AJ15=GRID!$B$3:$BI$3), 0))*(1-GRID!$B$69),0))</f>
        <v>#N/A</v>
      </c>
      <c r="I297" s="47" t="e">
        <f t="array" ref="I297">IF($I$2="Открытый тариф",
INDEX(GRID!$B$4:$BI$14,MATCH(I$7,GRID!$A$4:$A$14,0),MATCH(1,($U$2=GRID!$B$1:$BI$1)*(КАЛЕНДАРЬ!$AJ15=GRID!$B$3:$BI$3), 0)),
ROUNDUP(INDEX(GRID!$B$4:$BI$14,MATCH(I$7,GRID!$A$4:$A$14,0),MATCH(1,($U$2=GRID!$B$1:$BI$1)*(КАЛЕНДАРЬ!$AJ15=GRID!$B$3:$BI$3),0))*(1-GRID!$B$69),0))</f>
        <v>#N/A</v>
      </c>
      <c r="J297" s="48" t="e">
        <f t="array" ref="J297">IF($I$2="Открытый тариф",
INDEX(GRID!$B$17:$BI$27,MATCH(I$7,GRID!$A$17:$A$27,0),MATCH(1,($U$2=GRID!$B$1:$BI$1)*(КАЛЕНДАРЬ!$AJ15=GRID!$B$3:$BI$3), 0)),
ROUNDUP(INDEX(GRID!$B$17:$BI$27,MATCH(I$7,GRID!$A$17:$A$27,0),MATCH(1,($U$2=GRID!$B$1:$BI$1)*(КАЛЕНДАРЬ!$AJ15=GRID!$B$3:$BI$3), 0))*(1-GRID!$B$69),0))</f>
        <v>#N/A</v>
      </c>
      <c r="K297" s="47">
        <f t="array" ref="K297">IF($I$2="Открытый тариф",
INDEX(GRID!$B$4:$BI$14,MATCH(K$7,GRID!$A$4:$A$14,0),MATCH(1,($U$2=GRID!$B$1:$BI$1)*(КАЛЕНДАРЬ!$AJ15=GRID!$B$3:$BI$3), 0)),
ROUNDUP(INDEX(GRID!$B$4:$BI$14,MATCH(K$7,GRID!$A$4:$A$14,0),MATCH(1,($U$2=GRID!$B$1:$BI$1)*(КАЛЕНДАРЬ!$AJ15=GRID!$B$3:$BI$3),0))*(1-GRID!$B$69),0))</f>
        <v>20400</v>
      </c>
      <c r="L297" s="48">
        <f t="array" ref="L297">IF($I$2="Открытый тариф",
INDEX(GRID!$B$17:$BI$27,MATCH(K$7,GRID!$A$17:$A$27,0),MATCH(1,($U$2=GRID!$B$1:$BI$1)*(КАЛЕНДАРЬ!$AJ15=GRID!$B$3:$BI$3), 0)),
ROUNDUP(INDEX(GRID!$B$17:$BI$27,MATCH(K$7,GRID!$A$17:$A$27,0),MATCH(1,($U$2=GRID!$B$1:$BI$1)*(КАЛЕНДАРЬ!$AJ15=GRID!$B$3:$BI$3), 0))*(1-GRID!$B$69),0))</f>
        <v>22900</v>
      </c>
      <c r="M297" s="47">
        <f t="array" ref="M297">IF($I$2="Открытый тариф",
INDEX(GRID!$B$4:$BI$14,MATCH(M$7,GRID!$A$4:$A$14,0),MATCH(1,($U$2=GRID!$B$1:$BI$1)*(КАЛЕНДАРЬ!$AJ15=GRID!$B$3:$BI$3), 0)),
ROUNDUP(INDEX(GRID!$B$4:$BI$14,MATCH(M$7,GRID!$A$4:$A$14,0),MATCH(1,($U$2=GRID!$B$1:$BI$1)*(КАЛЕНДАРЬ!$AJ15=GRID!$B$3:$BI$3),0))*(1-GRID!$B$69),0))</f>
        <v>22000</v>
      </c>
      <c r="N297" s="48">
        <f t="array" ref="N297">IF($I$2="Открытый тариф",
INDEX(GRID!$B$17:$BI$27,MATCH(M$7,GRID!$A$17:$A$27,0),MATCH(1,($U$2=GRID!$B$1:$BI$1)*(КАЛЕНДАРЬ!$AJ15=GRID!$B$3:$BI$3), 0)),
ROUNDUP(INDEX(GRID!$B$17:$BI$27,MATCH(M$7,GRID!$A$17:$A$27,0),MATCH(1,($U$2=GRID!$B$1:$BI$1)*(КАЛЕНДАРЬ!$AJ15=GRID!$B$3:$BI$3), 0))*(1-GRID!$B$69),0))</f>
        <v>24500</v>
      </c>
      <c r="O297" s="49">
        <f t="array" ref="O297">IF($I$2="Открытый тариф",
INDEX(GRID!$B$4:$BI$14,MATCH(O$7,GRID!$A$4:$A$14,0),MATCH(1,($U$2=GRID!$B$1:$BI$1)*(КАЛЕНДАРЬ!$AJ15=GRID!$B$3:$BI$3), 0)),
ROUNDUP(INDEX(GRID!$B$4:$BI$14,MATCH(O$7,GRID!$A$4:$A$14,0),MATCH(1,($U$2=GRID!$B$1:$BI$1)*(КАЛЕНДАРЬ!$AJ15=GRID!$B$3:$BI$3),0))*(1-GRID!$B$69),0))</f>
        <v>29600</v>
      </c>
      <c r="P297" s="49">
        <f t="array" ref="P297">IF($I$2="Открытый тариф",
INDEX(GRID!$B$17:$BI$27,MATCH(O$7,GRID!$A$17:$A$27,0),MATCH(1,($U$2=GRID!$B$1:$BI$1)*(КАЛЕНДАРЬ!$AJ15=GRID!$B$3:$BI$3), 0)),
ROUNDUP(INDEX(GRID!$B$17:$BI$27,MATCH(O$7,GRID!$A$17:$A$27,0),MATCH(1,($U$2=GRID!$B$1:$BI$1)*(КАЛЕНДАРЬ!$AJ15=GRID!$B$3:$BI$3), 0))*(1-GRID!$B$69),0))</f>
        <v>32100</v>
      </c>
      <c r="Q297" s="49" t="e">
        <f t="array" ref="Q297">IF($I$2="Открытый тариф",
INDEX(GRID!$B$4:$BI$14,MATCH(Q$7,GRID!$A$4:$A$14,0),MATCH(1,($U$2=GRID!$B$1:$BI$1)*(КАЛЕНДАРЬ!$AJ15=GRID!$B$3:$BI$3), 0)),
ROUNDUP(INDEX(GRID!$B$4:$BI$14,MATCH(Q$7,GRID!$A$4:$A$14,0),MATCH(1,($U$2=GRID!$B$1:$BI$1)*(КАЛЕНДАРЬ!$AJ15=GRID!$B$3:$BI$3),0))*(1-GRID!$B$69),0))</f>
        <v>#N/A</v>
      </c>
      <c r="R297" s="49" t="e">
        <f t="array" ref="R297">IF($I$2="Открытый тариф",
INDEX(GRID!$B$17:$BI$27,MATCH(Q$7,GRID!$A$17:$A$27,0),MATCH(1,($U$2=GRID!$B$1:$BI$1)*(КАЛЕНДАРЬ!$AJ15=GRID!$B$3:$BI$3), 0)),
ROUNDUP(INDEX(GRID!$B$17:$BI$27,MATCH(Q$7,GRID!$A$17:$A$27,0),MATCH(1,($U$2=GRID!$B$1:$BI$1)*(КАЛЕНДАРЬ!$AJ15=GRID!$B$3:$BI$3), 0))*(1-GRID!$B$69),0))</f>
        <v>#N/A</v>
      </c>
      <c r="S297" s="49" t="e">
        <f t="array" ref="S297">IF($I$2="Открытый тариф",
INDEX(GRID!$B$4:$BI$14,MATCH(S$7,GRID!$A$4:$A$14,0),MATCH(1,($U$2=GRID!$B$1:$BI$1)*(КАЛЕНДАРЬ!$AJ15=GRID!$B$3:$BI$3), 0)),
ROUNDUP(INDEX(GRID!$B$4:$BI$14,MATCH(S$7,GRID!$A$4:$A$14,0),MATCH(1,($U$2=GRID!$B$1:$BI$1)*(КАЛЕНДАРЬ!$AJ15=GRID!$B$3:$BI$3),0))*(1-GRID!$B$69),0))</f>
        <v>#N/A</v>
      </c>
      <c r="T297" s="49" t="e">
        <f t="array" ref="T297">IF($I$2="Открытый тариф",
INDEX(GRID!$B$17:$BI$27,MATCH(S$7,GRID!$A$17:$A$27,0),MATCH(1,($U$2=GRID!$B$1:$BI$1)*(КАЛЕНДАРЬ!$AJ15=GRID!$B$3:$BI$3), 0)),
ROUNDUP(INDEX(GRID!$B$17:$BI$27,MATCH(S$7,GRID!$A$17:$A$27,0),MATCH(1,($U$2=GRID!$B$1:$BI$1)*(КАЛЕНДАРЬ!$AJ15=GRID!$B$3:$BI$3), 0))*(1-GRID!$B$69),0))</f>
        <v>#N/A</v>
      </c>
      <c r="U297" s="49">
        <f t="array" ref="U297">IF($I$2="Открытый тариф",
INDEX(GRID!$B$4:$BI$14,MATCH(U$7,GRID!$A$4:$A$14,0),MATCH(1,($U$2=GRID!$B$1:$BI$1)*(КАЛЕНДАРЬ!$AJ15=GRID!$B$3:$BI$3), 0)),
ROUNDUP(INDEX(GRID!$B$4:$BI$14,MATCH(U$7,GRID!$A$4:$A$14,0),MATCH(1,($U$2=GRID!$B$1:$BI$1)*(КАЛЕНДАРЬ!$AJ15=GRID!$B$3:$BI$3),0))*(1-GRID!$B$69),0))</f>
        <v>45000</v>
      </c>
      <c r="V297" s="49">
        <f t="array" ref="V297">IF($I$2="Открытый тариф",
INDEX(GRID!$B$17:$BI$27,MATCH(U$7,GRID!$A$17:$A$27,0),MATCH(1,($U$2=GRID!$B$1:$BI$1)*(КАЛЕНДАРЬ!$AJ15=GRID!$B$3:$BI$3), 0)),
ROUNDUP(INDEX(GRID!$B$17:$BI$27,MATCH(U$7,GRID!$A$17:$A$27,0),MATCH(1,($U$2=GRID!$B$1:$BI$1)*(КАЛЕНДАРЬ!$AJ15=GRID!$B$3:$BI$3), 0))*(1-GRID!$B$69),0))</f>
        <v>47500</v>
      </c>
      <c r="W297" s="49">
        <f t="array" ref="W297">IF($I$2="Открытый тариф",
INDEX(GRID!$B$4:$BI$14,MATCH(W$7,GRID!$A$4:$A$14,0),MATCH(1,($U$2=GRID!$B$1:$BI$1)*(КАЛЕНДАРЬ!$AJ15=GRID!$B$3:$BI$3), 0)),
ROUNDUP(INDEX(GRID!$B$4:$BI$14,MATCH(W$7,GRID!$A$4:$A$14,0),MATCH(1,($U$2=GRID!$B$1:$BI$1)*(КАЛЕНДАРЬ!$AJ15=GRID!$B$3:$BI$3),0))*(1-GRID!$B$69),0))</f>
        <v>192000</v>
      </c>
      <c r="X297" s="49">
        <f t="array" ref="X297">IF($I$2="Открытый тариф",
INDEX(GRID!$B$17:$BI$27,MATCH(W$7,GRID!$A$17:$A$27,0),MATCH(1,($U$2=GRID!$B$1:$BI$1)*(КАЛЕНДАРЬ!$AJ15=GRID!$B$3:$BI$3), 0)),
ROUNDUP(INDEX(GRID!$B$17:$BI$27,MATCH(W$7,GRID!$A$17:$A$27,0),MATCH(1,($U$2=GRID!$B$1:$BI$1)*(КАЛЕНДАРЬ!$AJ15=GRID!$B$3:$BI$3), 0))*(1-GRID!$B$69),0))</f>
        <v>194500</v>
      </c>
    </row>
    <row r="298" spans="1:24" hidden="1" x14ac:dyDescent="0.2">
      <c r="A298" s="117" t="s">
        <v>48</v>
      </c>
      <c r="B298" s="117">
        <v>13</v>
      </c>
      <c r="C298" s="47" cm="1">
        <f t="array" ref="C298">IF($I$2="Открытый тариф",
INDEX(GRID!$B$4:$BI$14,MATCH(C$7,GRID!$A$4:$A$14,0),MATCH(1,($U$2=GRID!$B$1:$BI$1)*(КАЛЕНДАРЬ!$AJ16=GRID!$B$3:$BI$3), 0)),
ROUNDUP(INDEX(GRID!$B$4:$BI$14,MATCH(C$7,GRID!$A$4:$A$14,0),MATCH(1,($U$2=GRID!$B$1:$BI$1)*(КАЛЕНДАРЬ!$AJ16=GRID!$B$3:$BI$3),0))*(1-GRID!$B$69),0))</f>
        <v>15000</v>
      </c>
      <c r="D298" s="48">
        <f t="array" ref="D298">IF($I$2="Открытый тариф",
INDEX(GRID!$B$17:$BI$27,MATCH(C$7,GRID!$A$17:$A$27,0),MATCH(1,($U$2=GRID!$B$1:$BI$1)*(КАЛЕНДАРЬ!$AJ16=GRID!$B$3:$BI$3), 0)),
ROUNDUP(INDEX(GRID!$B$17:$BI$27,MATCH(C$7,GRID!$A$17:$A$27,0),MATCH(1,($U$2=GRID!$B$1:$BI$1)*(КАЛЕНДАРЬ!$AJ16=GRID!$B$3:$BI$3), 0))*(1-GRID!$B$69),0))</f>
        <v>17500</v>
      </c>
      <c r="E298" s="47">
        <f t="array" ref="E298">IF($I$2="Открытый тариф",
INDEX(GRID!$B$4:$BI$14,MATCH(E$7,GRID!$A$4:$A$14,0),MATCH(1,($U$2=GRID!$B$1:$BI$1)*(КАЛЕНДАРЬ!$AJ16=GRID!$B$3:$BI$3), 0)),
ROUNDUP(INDEX(GRID!$B$4:$BI$14,MATCH(E$7,GRID!$A$4:$A$14,0),MATCH(1,($U$2=GRID!$B$1:$BI$1)*(КАЛЕНДАРЬ!$AJ16=GRID!$B$3:$BI$3),0))*(1-GRID!$B$69),0))</f>
        <v>16200</v>
      </c>
      <c r="F298" s="48">
        <f t="array" ref="F298">IF($I$2="Открытый тариф",
INDEX(GRID!$B$17:$BI$27,MATCH(E$7,GRID!$A$17:$A$27,0),MATCH(1,($U$2=GRID!$B$1:$BI$1)*(КАЛЕНДАРЬ!$AJ16=GRID!$B$3:$BI$3), 0)),
ROUNDUP(INDEX(GRID!$B$17:$BI$27,MATCH(E$7,GRID!$A$17:$A$27,0),MATCH(1,($U$2=GRID!$B$1:$BI$1)*(КАЛЕНДАРЬ!$AJ16=GRID!$B$3:$BI$3), 0))*(1-GRID!$B$69),0))</f>
        <v>18700</v>
      </c>
      <c r="G298" s="47" t="e">
        <f t="array" ref="G298">IF($I$2="Открытый тариф",
INDEX(GRID!$B$4:$BI$14,MATCH(G$7,GRID!$A$4:$A$14,0),MATCH(1,($U$2=GRID!$B$1:$BI$1)*(КАЛЕНДАРЬ!$AJ16=GRID!$B$3:$BI$3), 0)),
ROUNDUP(INDEX(GRID!$B$4:$BI$14,MATCH(G$7,GRID!$A$4:$A$14,0),MATCH(1,($U$2=GRID!$B$1:$BI$1)*(КАЛЕНДАРЬ!$AJ16=GRID!$B$3:$BI$3),0))*(1-GRID!$B$69),0))</f>
        <v>#N/A</v>
      </c>
      <c r="H298" s="48" t="e">
        <f t="array" ref="H298">IF($I$2="Открытый тариф",
INDEX(GRID!$B$17:$BI$27,MATCH(G$7,GRID!$A$17:$A$27,0),MATCH(1,($U$2=GRID!$B$1:$BI$1)*(КАЛЕНДАРЬ!$AJ16=GRID!$B$3:$BI$3), 0)),
ROUNDUP(INDEX(GRID!$B$17:$BI$27,MATCH(G$7,GRID!$A$17:$A$27,0),MATCH(1,($U$2=GRID!$B$1:$BI$1)*(КАЛЕНДАРЬ!$AJ16=GRID!$B$3:$BI$3), 0))*(1-GRID!$B$69),0))</f>
        <v>#N/A</v>
      </c>
      <c r="I298" s="47" t="e">
        <f t="array" ref="I298">IF($I$2="Открытый тариф",
INDEX(GRID!$B$4:$BI$14,MATCH(I$7,GRID!$A$4:$A$14,0),MATCH(1,($U$2=GRID!$B$1:$BI$1)*(КАЛЕНДАРЬ!$AJ16=GRID!$B$3:$BI$3), 0)),
ROUNDUP(INDEX(GRID!$B$4:$BI$14,MATCH(I$7,GRID!$A$4:$A$14,0),MATCH(1,($U$2=GRID!$B$1:$BI$1)*(КАЛЕНДАРЬ!$AJ16=GRID!$B$3:$BI$3),0))*(1-GRID!$B$69),0))</f>
        <v>#N/A</v>
      </c>
      <c r="J298" s="48" t="e">
        <f t="array" ref="J298">IF($I$2="Открытый тариф",
INDEX(GRID!$B$17:$BI$27,MATCH(I$7,GRID!$A$17:$A$27,0),MATCH(1,($U$2=GRID!$B$1:$BI$1)*(КАЛЕНДАРЬ!$AJ16=GRID!$B$3:$BI$3), 0)),
ROUNDUP(INDEX(GRID!$B$17:$BI$27,MATCH(I$7,GRID!$A$17:$A$27,0),MATCH(1,($U$2=GRID!$B$1:$BI$1)*(КАЛЕНДАРЬ!$AJ16=GRID!$B$3:$BI$3), 0))*(1-GRID!$B$69),0))</f>
        <v>#N/A</v>
      </c>
      <c r="K298" s="47">
        <f t="array" ref="K298">IF($I$2="Открытый тариф",
INDEX(GRID!$B$4:$BI$14,MATCH(K$7,GRID!$A$4:$A$14,0),MATCH(1,($U$2=GRID!$B$1:$BI$1)*(КАЛЕНДАРЬ!$AJ16=GRID!$B$3:$BI$3), 0)),
ROUNDUP(INDEX(GRID!$B$4:$BI$14,MATCH(K$7,GRID!$A$4:$A$14,0),MATCH(1,($U$2=GRID!$B$1:$BI$1)*(КАЛЕНДАРЬ!$AJ16=GRID!$B$3:$BI$3),0))*(1-GRID!$B$69),0))</f>
        <v>20400</v>
      </c>
      <c r="L298" s="48">
        <f t="array" ref="L298">IF($I$2="Открытый тариф",
INDEX(GRID!$B$17:$BI$27,MATCH(K$7,GRID!$A$17:$A$27,0),MATCH(1,($U$2=GRID!$B$1:$BI$1)*(КАЛЕНДАРЬ!$AJ16=GRID!$B$3:$BI$3), 0)),
ROUNDUP(INDEX(GRID!$B$17:$BI$27,MATCH(K$7,GRID!$A$17:$A$27,0),MATCH(1,($U$2=GRID!$B$1:$BI$1)*(КАЛЕНДАРЬ!$AJ16=GRID!$B$3:$BI$3), 0))*(1-GRID!$B$69),0))</f>
        <v>22900</v>
      </c>
      <c r="M298" s="47">
        <f t="array" ref="M298">IF($I$2="Открытый тариф",
INDEX(GRID!$B$4:$BI$14,MATCH(M$7,GRID!$A$4:$A$14,0),MATCH(1,($U$2=GRID!$B$1:$BI$1)*(КАЛЕНДАРЬ!$AJ16=GRID!$B$3:$BI$3), 0)),
ROUNDUP(INDEX(GRID!$B$4:$BI$14,MATCH(M$7,GRID!$A$4:$A$14,0),MATCH(1,($U$2=GRID!$B$1:$BI$1)*(КАЛЕНДАРЬ!$AJ16=GRID!$B$3:$BI$3),0))*(1-GRID!$B$69),0))</f>
        <v>22000</v>
      </c>
      <c r="N298" s="48">
        <f t="array" ref="N298">IF($I$2="Открытый тариф",
INDEX(GRID!$B$17:$BI$27,MATCH(M$7,GRID!$A$17:$A$27,0),MATCH(1,($U$2=GRID!$B$1:$BI$1)*(КАЛЕНДАРЬ!$AJ16=GRID!$B$3:$BI$3), 0)),
ROUNDUP(INDEX(GRID!$B$17:$BI$27,MATCH(M$7,GRID!$A$17:$A$27,0),MATCH(1,($U$2=GRID!$B$1:$BI$1)*(КАЛЕНДАРЬ!$AJ16=GRID!$B$3:$BI$3), 0))*(1-GRID!$B$69),0))</f>
        <v>24500</v>
      </c>
      <c r="O298" s="49">
        <f t="array" ref="O298">IF($I$2="Открытый тариф",
INDEX(GRID!$B$4:$BI$14,MATCH(O$7,GRID!$A$4:$A$14,0),MATCH(1,($U$2=GRID!$B$1:$BI$1)*(КАЛЕНДАРЬ!$AJ16=GRID!$B$3:$BI$3), 0)),
ROUNDUP(INDEX(GRID!$B$4:$BI$14,MATCH(O$7,GRID!$A$4:$A$14,0),MATCH(1,($U$2=GRID!$B$1:$BI$1)*(КАЛЕНДАРЬ!$AJ16=GRID!$B$3:$BI$3),0))*(1-GRID!$B$69),0))</f>
        <v>29600</v>
      </c>
      <c r="P298" s="49">
        <f t="array" ref="P298">IF($I$2="Открытый тариф",
INDEX(GRID!$B$17:$BI$27,MATCH(O$7,GRID!$A$17:$A$27,0),MATCH(1,($U$2=GRID!$B$1:$BI$1)*(КАЛЕНДАРЬ!$AJ16=GRID!$B$3:$BI$3), 0)),
ROUNDUP(INDEX(GRID!$B$17:$BI$27,MATCH(O$7,GRID!$A$17:$A$27,0),MATCH(1,($U$2=GRID!$B$1:$BI$1)*(КАЛЕНДАРЬ!$AJ16=GRID!$B$3:$BI$3), 0))*(1-GRID!$B$69),0))</f>
        <v>32100</v>
      </c>
      <c r="Q298" s="49" t="e">
        <f t="array" ref="Q298">IF($I$2="Открытый тариф",
INDEX(GRID!$B$4:$BI$14,MATCH(Q$7,GRID!$A$4:$A$14,0),MATCH(1,($U$2=GRID!$B$1:$BI$1)*(КАЛЕНДАРЬ!$AJ16=GRID!$B$3:$BI$3), 0)),
ROUNDUP(INDEX(GRID!$B$4:$BI$14,MATCH(Q$7,GRID!$A$4:$A$14,0),MATCH(1,($U$2=GRID!$B$1:$BI$1)*(КАЛЕНДАРЬ!$AJ16=GRID!$B$3:$BI$3),0))*(1-GRID!$B$69),0))</f>
        <v>#N/A</v>
      </c>
      <c r="R298" s="49" t="e">
        <f t="array" ref="R298">IF($I$2="Открытый тариф",
INDEX(GRID!$B$17:$BI$27,MATCH(Q$7,GRID!$A$17:$A$27,0),MATCH(1,($U$2=GRID!$B$1:$BI$1)*(КАЛЕНДАРЬ!$AJ16=GRID!$B$3:$BI$3), 0)),
ROUNDUP(INDEX(GRID!$B$17:$BI$27,MATCH(Q$7,GRID!$A$17:$A$27,0),MATCH(1,($U$2=GRID!$B$1:$BI$1)*(КАЛЕНДАРЬ!$AJ16=GRID!$B$3:$BI$3), 0))*(1-GRID!$B$69),0))</f>
        <v>#N/A</v>
      </c>
      <c r="S298" s="49" t="e">
        <f t="array" ref="S298">IF($I$2="Открытый тариф",
INDEX(GRID!$B$4:$BI$14,MATCH(S$7,GRID!$A$4:$A$14,0),MATCH(1,($U$2=GRID!$B$1:$BI$1)*(КАЛЕНДАРЬ!$AJ16=GRID!$B$3:$BI$3), 0)),
ROUNDUP(INDEX(GRID!$B$4:$BI$14,MATCH(S$7,GRID!$A$4:$A$14,0),MATCH(1,($U$2=GRID!$B$1:$BI$1)*(КАЛЕНДАРЬ!$AJ16=GRID!$B$3:$BI$3),0))*(1-GRID!$B$69),0))</f>
        <v>#N/A</v>
      </c>
      <c r="T298" s="49" t="e">
        <f t="array" ref="T298">IF($I$2="Открытый тариф",
INDEX(GRID!$B$17:$BI$27,MATCH(S$7,GRID!$A$17:$A$27,0),MATCH(1,($U$2=GRID!$B$1:$BI$1)*(КАЛЕНДАРЬ!$AJ16=GRID!$B$3:$BI$3), 0)),
ROUNDUP(INDEX(GRID!$B$17:$BI$27,MATCH(S$7,GRID!$A$17:$A$27,0),MATCH(1,($U$2=GRID!$B$1:$BI$1)*(КАЛЕНДАРЬ!$AJ16=GRID!$B$3:$BI$3), 0))*(1-GRID!$B$69),0))</f>
        <v>#N/A</v>
      </c>
      <c r="U298" s="49">
        <f t="array" ref="U298">IF($I$2="Открытый тариф",
INDEX(GRID!$B$4:$BI$14,MATCH(U$7,GRID!$A$4:$A$14,0),MATCH(1,($U$2=GRID!$B$1:$BI$1)*(КАЛЕНДАРЬ!$AJ16=GRID!$B$3:$BI$3), 0)),
ROUNDUP(INDEX(GRID!$B$4:$BI$14,MATCH(U$7,GRID!$A$4:$A$14,0),MATCH(1,($U$2=GRID!$B$1:$BI$1)*(КАЛЕНДАРЬ!$AJ16=GRID!$B$3:$BI$3),0))*(1-GRID!$B$69),0))</f>
        <v>45000</v>
      </c>
      <c r="V298" s="49">
        <f t="array" ref="V298">IF($I$2="Открытый тариф",
INDEX(GRID!$B$17:$BI$27,MATCH(U$7,GRID!$A$17:$A$27,0),MATCH(1,($U$2=GRID!$B$1:$BI$1)*(КАЛЕНДАРЬ!$AJ16=GRID!$B$3:$BI$3), 0)),
ROUNDUP(INDEX(GRID!$B$17:$BI$27,MATCH(U$7,GRID!$A$17:$A$27,0),MATCH(1,($U$2=GRID!$B$1:$BI$1)*(КАЛЕНДАРЬ!$AJ16=GRID!$B$3:$BI$3), 0))*(1-GRID!$B$69),0))</f>
        <v>47500</v>
      </c>
      <c r="W298" s="49">
        <f t="array" ref="W298">IF($I$2="Открытый тариф",
INDEX(GRID!$B$4:$BI$14,MATCH(W$7,GRID!$A$4:$A$14,0),MATCH(1,($U$2=GRID!$B$1:$BI$1)*(КАЛЕНДАРЬ!$AJ16=GRID!$B$3:$BI$3), 0)),
ROUNDUP(INDEX(GRID!$B$4:$BI$14,MATCH(W$7,GRID!$A$4:$A$14,0),MATCH(1,($U$2=GRID!$B$1:$BI$1)*(КАЛЕНДАРЬ!$AJ16=GRID!$B$3:$BI$3),0))*(1-GRID!$B$69),0))</f>
        <v>192000</v>
      </c>
      <c r="X298" s="49">
        <f t="array" ref="X298">IF($I$2="Открытый тариф",
INDEX(GRID!$B$17:$BI$27,MATCH(W$7,GRID!$A$17:$A$27,0),MATCH(1,($U$2=GRID!$B$1:$BI$1)*(КАЛЕНДАРЬ!$AJ16=GRID!$B$3:$BI$3), 0)),
ROUNDUP(INDEX(GRID!$B$17:$BI$27,MATCH(W$7,GRID!$A$17:$A$27,0),MATCH(1,($U$2=GRID!$B$1:$BI$1)*(КАЛЕНДАРЬ!$AJ16=GRID!$B$3:$BI$3), 0))*(1-GRID!$B$69),0))</f>
        <v>194500</v>
      </c>
    </row>
    <row r="299" spans="1:24" hidden="1" x14ac:dyDescent="0.2">
      <c r="A299" s="117" t="s">
        <v>42</v>
      </c>
      <c r="B299" s="117">
        <v>14</v>
      </c>
      <c r="C299" s="47" cm="1">
        <f t="array" ref="C299">IF($I$2="Открытый тариф",
INDEX(GRID!$B$4:$BI$14,MATCH(C$7,GRID!$A$4:$A$14,0),MATCH(1,($U$2=GRID!$B$1:$BI$1)*(КАЛЕНДАРЬ!$AJ17=GRID!$B$3:$BI$3), 0)),
ROUNDUP(INDEX(GRID!$B$4:$BI$14,MATCH(C$7,GRID!$A$4:$A$14,0),MATCH(1,($U$2=GRID!$B$1:$BI$1)*(КАЛЕНДАРЬ!$AJ17=GRID!$B$3:$BI$3),0))*(1-GRID!$B$69),0))</f>
        <v>15000</v>
      </c>
      <c r="D299" s="48">
        <f t="array" ref="D299">IF($I$2="Открытый тариф",
INDEX(GRID!$B$17:$BI$27,MATCH(C$7,GRID!$A$17:$A$27,0),MATCH(1,($U$2=GRID!$B$1:$BI$1)*(КАЛЕНДАРЬ!$AJ17=GRID!$B$3:$BI$3), 0)),
ROUNDUP(INDEX(GRID!$B$17:$BI$27,MATCH(C$7,GRID!$A$17:$A$27,0),MATCH(1,($U$2=GRID!$B$1:$BI$1)*(КАЛЕНДАРЬ!$AJ17=GRID!$B$3:$BI$3), 0))*(1-GRID!$B$69),0))</f>
        <v>17500</v>
      </c>
      <c r="E299" s="47">
        <f t="array" ref="E299">IF($I$2="Открытый тариф",
INDEX(GRID!$B$4:$BI$14,MATCH(E$7,GRID!$A$4:$A$14,0),MATCH(1,($U$2=GRID!$B$1:$BI$1)*(КАЛЕНДАРЬ!$AJ17=GRID!$B$3:$BI$3), 0)),
ROUNDUP(INDEX(GRID!$B$4:$BI$14,MATCH(E$7,GRID!$A$4:$A$14,0),MATCH(1,($U$2=GRID!$B$1:$BI$1)*(КАЛЕНДАРЬ!$AJ17=GRID!$B$3:$BI$3),0))*(1-GRID!$B$69),0))</f>
        <v>16200</v>
      </c>
      <c r="F299" s="48">
        <f t="array" ref="F299">IF($I$2="Открытый тариф",
INDEX(GRID!$B$17:$BI$27,MATCH(E$7,GRID!$A$17:$A$27,0),MATCH(1,($U$2=GRID!$B$1:$BI$1)*(КАЛЕНДАРЬ!$AJ17=GRID!$B$3:$BI$3), 0)),
ROUNDUP(INDEX(GRID!$B$17:$BI$27,MATCH(E$7,GRID!$A$17:$A$27,0),MATCH(1,($U$2=GRID!$B$1:$BI$1)*(КАЛЕНДАРЬ!$AJ17=GRID!$B$3:$BI$3), 0))*(1-GRID!$B$69),0))</f>
        <v>18700</v>
      </c>
      <c r="G299" s="47" t="e">
        <f t="array" ref="G299">IF($I$2="Открытый тариф",
INDEX(GRID!$B$4:$BI$14,MATCH(G$7,GRID!$A$4:$A$14,0),MATCH(1,($U$2=GRID!$B$1:$BI$1)*(КАЛЕНДАРЬ!$AJ17=GRID!$B$3:$BI$3), 0)),
ROUNDUP(INDEX(GRID!$B$4:$BI$14,MATCH(G$7,GRID!$A$4:$A$14,0),MATCH(1,($U$2=GRID!$B$1:$BI$1)*(КАЛЕНДАРЬ!$AJ17=GRID!$B$3:$BI$3),0))*(1-GRID!$B$69),0))</f>
        <v>#N/A</v>
      </c>
      <c r="H299" s="48" t="e">
        <f t="array" ref="H299">IF($I$2="Открытый тариф",
INDEX(GRID!$B$17:$BI$27,MATCH(G$7,GRID!$A$17:$A$27,0),MATCH(1,($U$2=GRID!$B$1:$BI$1)*(КАЛЕНДАРЬ!$AJ17=GRID!$B$3:$BI$3), 0)),
ROUNDUP(INDEX(GRID!$B$17:$BI$27,MATCH(G$7,GRID!$A$17:$A$27,0),MATCH(1,($U$2=GRID!$B$1:$BI$1)*(КАЛЕНДАРЬ!$AJ17=GRID!$B$3:$BI$3), 0))*(1-GRID!$B$69),0))</f>
        <v>#N/A</v>
      </c>
      <c r="I299" s="47" t="e">
        <f t="array" ref="I299">IF($I$2="Открытый тариф",
INDEX(GRID!$B$4:$BI$14,MATCH(I$7,GRID!$A$4:$A$14,0),MATCH(1,($U$2=GRID!$B$1:$BI$1)*(КАЛЕНДАРЬ!$AJ17=GRID!$B$3:$BI$3), 0)),
ROUNDUP(INDEX(GRID!$B$4:$BI$14,MATCH(I$7,GRID!$A$4:$A$14,0),MATCH(1,($U$2=GRID!$B$1:$BI$1)*(КАЛЕНДАРЬ!$AJ17=GRID!$B$3:$BI$3),0))*(1-GRID!$B$69),0))</f>
        <v>#N/A</v>
      </c>
      <c r="J299" s="48" t="e">
        <f t="array" ref="J299">IF($I$2="Открытый тариф",
INDEX(GRID!$B$17:$BI$27,MATCH(I$7,GRID!$A$17:$A$27,0),MATCH(1,($U$2=GRID!$B$1:$BI$1)*(КАЛЕНДАРЬ!$AJ17=GRID!$B$3:$BI$3), 0)),
ROUNDUP(INDEX(GRID!$B$17:$BI$27,MATCH(I$7,GRID!$A$17:$A$27,0),MATCH(1,($U$2=GRID!$B$1:$BI$1)*(КАЛЕНДАРЬ!$AJ17=GRID!$B$3:$BI$3), 0))*(1-GRID!$B$69),0))</f>
        <v>#N/A</v>
      </c>
      <c r="K299" s="47">
        <f t="array" ref="K299">IF($I$2="Открытый тариф",
INDEX(GRID!$B$4:$BI$14,MATCH(K$7,GRID!$A$4:$A$14,0),MATCH(1,($U$2=GRID!$B$1:$BI$1)*(КАЛЕНДАРЬ!$AJ17=GRID!$B$3:$BI$3), 0)),
ROUNDUP(INDEX(GRID!$B$4:$BI$14,MATCH(K$7,GRID!$A$4:$A$14,0),MATCH(1,($U$2=GRID!$B$1:$BI$1)*(КАЛЕНДАРЬ!$AJ17=GRID!$B$3:$BI$3),0))*(1-GRID!$B$69),0))</f>
        <v>20400</v>
      </c>
      <c r="L299" s="48">
        <f t="array" ref="L299">IF($I$2="Открытый тариф",
INDEX(GRID!$B$17:$BI$27,MATCH(K$7,GRID!$A$17:$A$27,0),MATCH(1,($U$2=GRID!$B$1:$BI$1)*(КАЛЕНДАРЬ!$AJ17=GRID!$B$3:$BI$3), 0)),
ROUNDUP(INDEX(GRID!$B$17:$BI$27,MATCH(K$7,GRID!$A$17:$A$27,0),MATCH(1,($U$2=GRID!$B$1:$BI$1)*(КАЛЕНДАРЬ!$AJ17=GRID!$B$3:$BI$3), 0))*(1-GRID!$B$69),0))</f>
        <v>22900</v>
      </c>
      <c r="M299" s="47">
        <f t="array" ref="M299">IF($I$2="Открытый тариф",
INDEX(GRID!$B$4:$BI$14,MATCH(M$7,GRID!$A$4:$A$14,0),MATCH(1,($U$2=GRID!$B$1:$BI$1)*(КАЛЕНДАРЬ!$AJ17=GRID!$B$3:$BI$3), 0)),
ROUNDUP(INDEX(GRID!$B$4:$BI$14,MATCH(M$7,GRID!$A$4:$A$14,0),MATCH(1,($U$2=GRID!$B$1:$BI$1)*(КАЛЕНДАРЬ!$AJ17=GRID!$B$3:$BI$3),0))*(1-GRID!$B$69),0))</f>
        <v>22000</v>
      </c>
      <c r="N299" s="48">
        <f t="array" ref="N299">IF($I$2="Открытый тариф",
INDEX(GRID!$B$17:$BI$27,MATCH(M$7,GRID!$A$17:$A$27,0),MATCH(1,($U$2=GRID!$B$1:$BI$1)*(КАЛЕНДАРЬ!$AJ17=GRID!$B$3:$BI$3), 0)),
ROUNDUP(INDEX(GRID!$B$17:$BI$27,MATCH(M$7,GRID!$A$17:$A$27,0),MATCH(1,($U$2=GRID!$B$1:$BI$1)*(КАЛЕНДАРЬ!$AJ17=GRID!$B$3:$BI$3), 0))*(1-GRID!$B$69),0))</f>
        <v>24500</v>
      </c>
      <c r="O299" s="49">
        <f t="array" ref="O299">IF($I$2="Открытый тариф",
INDEX(GRID!$B$4:$BI$14,MATCH(O$7,GRID!$A$4:$A$14,0),MATCH(1,($U$2=GRID!$B$1:$BI$1)*(КАЛЕНДАРЬ!$AJ17=GRID!$B$3:$BI$3), 0)),
ROUNDUP(INDEX(GRID!$B$4:$BI$14,MATCH(O$7,GRID!$A$4:$A$14,0),MATCH(1,($U$2=GRID!$B$1:$BI$1)*(КАЛЕНДАРЬ!$AJ17=GRID!$B$3:$BI$3),0))*(1-GRID!$B$69),0))</f>
        <v>29600</v>
      </c>
      <c r="P299" s="49">
        <f t="array" ref="P299">IF($I$2="Открытый тариф",
INDEX(GRID!$B$17:$BI$27,MATCH(O$7,GRID!$A$17:$A$27,0),MATCH(1,($U$2=GRID!$B$1:$BI$1)*(КАЛЕНДАРЬ!$AJ17=GRID!$B$3:$BI$3), 0)),
ROUNDUP(INDEX(GRID!$B$17:$BI$27,MATCH(O$7,GRID!$A$17:$A$27,0),MATCH(1,($U$2=GRID!$B$1:$BI$1)*(КАЛЕНДАРЬ!$AJ17=GRID!$B$3:$BI$3), 0))*(1-GRID!$B$69),0))</f>
        <v>32100</v>
      </c>
      <c r="Q299" s="49" t="e">
        <f t="array" ref="Q299">IF($I$2="Открытый тариф",
INDEX(GRID!$B$4:$BI$14,MATCH(Q$7,GRID!$A$4:$A$14,0),MATCH(1,($U$2=GRID!$B$1:$BI$1)*(КАЛЕНДАРЬ!$AJ17=GRID!$B$3:$BI$3), 0)),
ROUNDUP(INDEX(GRID!$B$4:$BI$14,MATCH(Q$7,GRID!$A$4:$A$14,0),MATCH(1,($U$2=GRID!$B$1:$BI$1)*(КАЛЕНДАРЬ!$AJ17=GRID!$B$3:$BI$3),0))*(1-GRID!$B$69),0))</f>
        <v>#N/A</v>
      </c>
      <c r="R299" s="49" t="e">
        <f t="array" ref="R299">IF($I$2="Открытый тариф",
INDEX(GRID!$B$17:$BI$27,MATCH(Q$7,GRID!$A$17:$A$27,0),MATCH(1,($U$2=GRID!$B$1:$BI$1)*(КАЛЕНДАРЬ!$AJ17=GRID!$B$3:$BI$3), 0)),
ROUNDUP(INDEX(GRID!$B$17:$BI$27,MATCH(Q$7,GRID!$A$17:$A$27,0),MATCH(1,($U$2=GRID!$B$1:$BI$1)*(КАЛЕНДАРЬ!$AJ17=GRID!$B$3:$BI$3), 0))*(1-GRID!$B$69),0))</f>
        <v>#N/A</v>
      </c>
      <c r="S299" s="49" t="e">
        <f t="array" ref="S299">IF($I$2="Открытый тариф",
INDEX(GRID!$B$4:$BI$14,MATCH(S$7,GRID!$A$4:$A$14,0),MATCH(1,($U$2=GRID!$B$1:$BI$1)*(КАЛЕНДАРЬ!$AJ17=GRID!$B$3:$BI$3), 0)),
ROUNDUP(INDEX(GRID!$B$4:$BI$14,MATCH(S$7,GRID!$A$4:$A$14,0),MATCH(1,($U$2=GRID!$B$1:$BI$1)*(КАЛЕНДАРЬ!$AJ17=GRID!$B$3:$BI$3),0))*(1-GRID!$B$69),0))</f>
        <v>#N/A</v>
      </c>
      <c r="T299" s="49" t="e">
        <f t="array" ref="T299">IF($I$2="Открытый тариф",
INDEX(GRID!$B$17:$BI$27,MATCH(S$7,GRID!$A$17:$A$27,0),MATCH(1,($U$2=GRID!$B$1:$BI$1)*(КАЛЕНДАРЬ!$AJ17=GRID!$B$3:$BI$3), 0)),
ROUNDUP(INDEX(GRID!$B$17:$BI$27,MATCH(S$7,GRID!$A$17:$A$27,0),MATCH(1,($U$2=GRID!$B$1:$BI$1)*(КАЛЕНДАРЬ!$AJ17=GRID!$B$3:$BI$3), 0))*(1-GRID!$B$69),0))</f>
        <v>#N/A</v>
      </c>
      <c r="U299" s="49">
        <f t="array" ref="U299">IF($I$2="Открытый тариф",
INDEX(GRID!$B$4:$BI$14,MATCH(U$7,GRID!$A$4:$A$14,0),MATCH(1,($U$2=GRID!$B$1:$BI$1)*(КАЛЕНДАРЬ!$AJ17=GRID!$B$3:$BI$3), 0)),
ROUNDUP(INDEX(GRID!$B$4:$BI$14,MATCH(U$7,GRID!$A$4:$A$14,0),MATCH(1,($U$2=GRID!$B$1:$BI$1)*(КАЛЕНДАРЬ!$AJ17=GRID!$B$3:$BI$3),0))*(1-GRID!$B$69),0))</f>
        <v>45000</v>
      </c>
      <c r="V299" s="49">
        <f t="array" ref="V299">IF($I$2="Открытый тариф",
INDEX(GRID!$B$17:$BI$27,MATCH(U$7,GRID!$A$17:$A$27,0),MATCH(1,($U$2=GRID!$B$1:$BI$1)*(КАЛЕНДАРЬ!$AJ17=GRID!$B$3:$BI$3), 0)),
ROUNDUP(INDEX(GRID!$B$17:$BI$27,MATCH(U$7,GRID!$A$17:$A$27,0),MATCH(1,($U$2=GRID!$B$1:$BI$1)*(КАЛЕНДАРЬ!$AJ17=GRID!$B$3:$BI$3), 0))*(1-GRID!$B$69),0))</f>
        <v>47500</v>
      </c>
      <c r="W299" s="49">
        <f t="array" ref="W299">IF($I$2="Открытый тариф",
INDEX(GRID!$B$4:$BI$14,MATCH(W$7,GRID!$A$4:$A$14,0),MATCH(1,($U$2=GRID!$B$1:$BI$1)*(КАЛЕНДАРЬ!$AJ17=GRID!$B$3:$BI$3), 0)),
ROUNDUP(INDEX(GRID!$B$4:$BI$14,MATCH(W$7,GRID!$A$4:$A$14,0),MATCH(1,($U$2=GRID!$B$1:$BI$1)*(КАЛЕНДАРЬ!$AJ17=GRID!$B$3:$BI$3),0))*(1-GRID!$B$69),0))</f>
        <v>192000</v>
      </c>
      <c r="X299" s="49">
        <f t="array" ref="X299">IF($I$2="Открытый тариф",
INDEX(GRID!$B$17:$BI$27,MATCH(W$7,GRID!$A$17:$A$27,0),MATCH(1,($U$2=GRID!$B$1:$BI$1)*(КАЛЕНДАРЬ!$AJ17=GRID!$B$3:$BI$3), 0)),
ROUNDUP(INDEX(GRID!$B$17:$BI$27,MATCH(W$7,GRID!$A$17:$A$27,0),MATCH(1,($U$2=GRID!$B$1:$BI$1)*(КАЛЕНДАРЬ!$AJ17=GRID!$B$3:$BI$3), 0))*(1-GRID!$B$69),0))</f>
        <v>194500</v>
      </c>
    </row>
    <row r="300" spans="1:24" hidden="1" x14ac:dyDescent="0.2">
      <c r="A300" s="117" t="s">
        <v>43</v>
      </c>
      <c r="B300" s="117">
        <v>15</v>
      </c>
      <c r="C300" s="47" cm="1">
        <f t="array" ref="C300">IF($I$2="Открытый тариф",
INDEX(GRID!$B$4:$BI$14,MATCH(C$7,GRID!$A$4:$A$14,0),MATCH(1,($U$2=GRID!$B$1:$BI$1)*(КАЛЕНДАРЬ!$AJ18=GRID!$B$3:$BI$3), 0)),
ROUNDUP(INDEX(GRID!$B$4:$BI$14,MATCH(C$7,GRID!$A$4:$A$14,0),MATCH(1,($U$2=GRID!$B$1:$BI$1)*(КАЛЕНДАРЬ!$AJ18=GRID!$B$3:$BI$3),0))*(1-GRID!$B$69),0))</f>
        <v>15000</v>
      </c>
      <c r="D300" s="48">
        <f t="array" ref="D300">IF($I$2="Открытый тариф",
INDEX(GRID!$B$17:$BI$27,MATCH(C$7,GRID!$A$17:$A$27,0),MATCH(1,($U$2=GRID!$B$1:$BI$1)*(КАЛЕНДАРЬ!$AJ18=GRID!$B$3:$BI$3), 0)),
ROUNDUP(INDEX(GRID!$B$17:$BI$27,MATCH(C$7,GRID!$A$17:$A$27,0),MATCH(1,($U$2=GRID!$B$1:$BI$1)*(КАЛЕНДАРЬ!$AJ18=GRID!$B$3:$BI$3), 0))*(1-GRID!$B$69),0))</f>
        <v>17500</v>
      </c>
      <c r="E300" s="47">
        <f t="array" ref="E300">IF($I$2="Открытый тариф",
INDEX(GRID!$B$4:$BI$14,MATCH(E$7,GRID!$A$4:$A$14,0),MATCH(1,($U$2=GRID!$B$1:$BI$1)*(КАЛЕНДАРЬ!$AJ18=GRID!$B$3:$BI$3), 0)),
ROUNDUP(INDEX(GRID!$B$4:$BI$14,MATCH(E$7,GRID!$A$4:$A$14,0),MATCH(1,($U$2=GRID!$B$1:$BI$1)*(КАЛЕНДАРЬ!$AJ18=GRID!$B$3:$BI$3),0))*(1-GRID!$B$69),0))</f>
        <v>16200</v>
      </c>
      <c r="F300" s="48">
        <f t="array" ref="F300">IF($I$2="Открытый тариф",
INDEX(GRID!$B$17:$BI$27,MATCH(E$7,GRID!$A$17:$A$27,0),MATCH(1,($U$2=GRID!$B$1:$BI$1)*(КАЛЕНДАРЬ!$AJ18=GRID!$B$3:$BI$3), 0)),
ROUNDUP(INDEX(GRID!$B$17:$BI$27,MATCH(E$7,GRID!$A$17:$A$27,0),MATCH(1,($U$2=GRID!$B$1:$BI$1)*(КАЛЕНДАРЬ!$AJ18=GRID!$B$3:$BI$3), 0))*(1-GRID!$B$69),0))</f>
        <v>18700</v>
      </c>
      <c r="G300" s="47" t="e">
        <f t="array" ref="G300">IF($I$2="Открытый тариф",
INDEX(GRID!$B$4:$BI$14,MATCH(G$7,GRID!$A$4:$A$14,0),MATCH(1,($U$2=GRID!$B$1:$BI$1)*(КАЛЕНДАРЬ!$AJ18=GRID!$B$3:$BI$3), 0)),
ROUNDUP(INDEX(GRID!$B$4:$BI$14,MATCH(G$7,GRID!$A$4:$A$14,0),MATCH(1,($U$2=GRID!$B$1:$BI$1)*(КАЛЕНДАРЬ!$AJ18=GRID!$B$3:$BI$3),0))*(1-GRID!$B$69),0))</f>
        <v>#N/A</v>
      </c>
      <c r="H300" s="48" t="e">
        <f t="array" ref="H300">IF($I$2="Открытый тариф",
INDEX(GRID!$B$17:$BI$27,MATCH(G$7,GRID!$A$17:$A$27,0),MATCH(1,($U$2=GRID!$B$1:$BI$1)*(КАЛЕНДАРЬ!$AJ18=GRID!$B$3:$BI$3), 0)),
ROUNDUP(INDEX(GRID!$B$17:$BI$27,MATCH(G$7,GRID!$A$17:$A$27,0),MATCH(1,($U$2=GRID!$B$1:$BI$1)*(КАЛЕНДАРЬ!$AJ18=GRID!$B$3:$BI$3), 0))*(1-GRID!$B$69),0))</f>
        <v>#N/A</v>
      </c>
      <c r="I300" s="47" t="e">
        <f t="array" ref="I300">IF($I$2="Открытый тариф",
INDEX(GRID!$B$4:$BI$14,MATCH(I$7,GRID!$A$4:$A$14,0),MATCH(1,($U$2=GRID!$B$1:$BI$1)*(КАЛЕНДАРЬ!$AJ18=GRID!$B$3:$BI$3), 0)),
ROUNDUP(INDEX(GRID!$B$4:$BI$14,MATCH(I$7,GRID!$A$4:$A$14,0),MATCH(1,($U$2=GRID!$B$1:$BI$1)*(КАЛЕНДАРЬ!$AJ18=GRID!$B$3:$BI$3),0))*(1-GRID!$B$69),0))</f>
        <v>#N/A</v>
      </c>
      <c r="J300" s="48" t="e">
        <f t="array" ref="J300">IF($I$2="Открытый тариф",
INDEX(GRID!$B$17:$BI$27,MATCH(I$7,GRID!$A$17:$A$27,0),MATCH(1,($U$2=GRID!$B$1:$BI$1)*(КАЛЕНДАРЬ!$AJ18=GRID!$B$3:$BI$3), 0)),
ROUNDUP(INDEX(GRID!$B$17:$BI$27,MATCH(I$7,GRID!$A$17:$A$27,0),MATCH(1,($U$2=GRID!$B$1:$BI$1)*(КАЛЕНДАРЬ!$AJ18=GRID!$B$3:$BI$3), 0))*(1-GRID!$B$69),0))</f>
        <v>#N/A</v>
      </c>
      <c r="K300" s="47">
        <f t="array" ref="K300">IF($I$2="Открытый тариф",
INDEX(GRID!$B$4:$BI$14,MATCH(K$7,GRID!$A$4:$A$14,0),MATCH(1,($U$2=GRID!$B$1:$BI$1)*(КАЛЕНДАРЬ!$AJ18=GRID!$B$3:$BI$3), 0)),
ROUNDUP(INDEX(GRID!$B$4:$BI$14,MATCH(K$7,GRID!$A$4:$A$14,0),MATCH(1,($U$2=GRID!$B$1:$BI$1)*(КАЛЕНДАРЬ!$AJ18=GRID!$B$3:$BI$3),0))*(1-GRID!$B$69),0))</f>
        <v>20400</v>
      </c>
      <c r="L300" s="48">
        <f t="array" ref="L300">IF($I$2="Открытый тариф",
INDEX(GRID!$B$17:$BI$27,MATCH(K$7,GRID!$A$17:$A$27,0),MATCH(1,($U$2=GRID!$B$1:$BI$1)*(КАЛЕНДАРЬ!$AJ18=GRID!$B$3:$BI$3), 0)),
ROUNDUP(INDEX(GRID!$B$17:$BI$27,MATCH(K$7,GRID!$A$17:$A$27,0),MATCH(1,($U$2=GRID!$B$1:$BI$1)*(КАЛЕНДАРЬ!$AJ18=GRID!$B$3:$BI$3), 0))*(1-GRID!$B$69),0))</f>
        <v>22900</v>
      </c>
      <c r="M300" s="47">
        <f t="array" ref="M300">IF($I$2="Открытый тариф",
INDEX(GRID!$B$4:$BI$14,MATCH(M$7,GRID!$A$4:$A$14,0),MATCH(1,($U$2=GRID!$B$1:$BI$1)*(КАЛЕНДАРЬ!$AJ18=GRID!$B$3:$BI$3), 0)),
ROUNDUP(INDEX(GRID!$B$4:$BI$14,MATCH(M$7,GRID!$A$4:$A$14,0),MATCH(1,($U$2=GRID!$B$1:$BI$1)*(КАЛЕНДАРЬ!$AJ18=GRID!$B$3:$BI$3),0))*(1-GRID!$B$69),0))</f>
        <v>22000</v>
      </c>
      <c r="N300" s="48">
        <f t="array" ref="N300">IF($I$2="Открытый тариф",
INDEX(GRID!$B$17:$BI$27,MATCH(M$7,GRID!$A$17:$A$27,0),MATCH(1,($U$2=GRID!$B$1:$BI$1)*(КАЛЕНДАРЬ!$AJ18=GRID!$B$3:$BI$3), 0)),
ROUNDUP(INDEX(GRID!$B$17:$BI$27,MATCH(M$7,GRID!$A$17:$A$27,0),MATCH(1,($U$2=GRID!$B$1:$BI$1)*(КАЛЕНДАРЬ!$AJ18=GRID!$B$3:$BI$3), 0))*(1-GRID!$B$69),0))</f>
        <v>24500</v>
      </c>
      <c r="O300" s="49">
        <f t="array" ref="O300">IF($I$2="Открытый тариф",
INDEX(GRID!$B$4:$BI$14,MATCH(O$7,GRID!$A$4:$A$14,0),MATCH(1,($U$2=GRID!$B$1:$BI$1)*(КАЛЕНДАРЬ!$AJ18=GRID!$B$3:$BI$3), 0)),
ROUNDUP(INDEX(GRID!$B$4:$BI$14,MATCH(O$7,GRID!$A$4:$A$14,0),MATCH(1,($U$2=GRID!$B$1:$BI$1)*(КАЛЕНДАРЬ!$AJ18=GRID!$B$3:$BI$3),0))*(1-GRID!$B$69),0))</f>
        <v>29600</v>
      </c>
      <c r="P300" s="49">
        <f t="array" ref="P300">IF($I$2="Открытый тариф",
INDEX(GRID!$B$17:$BI$27,MATCH(O$7,GRID!$A$17:$A$27,0),MATCH(1,($U$2=GRID!$B$1:$BI$1)*(КАЛЕНДАРЬ!$AJ18=GRID!$B$3:$BI$3), 0)),
ROUNDUP(INDEX(GRID!$B$17:$BI$27,MATCH(O$7,GRID!$A$17:$A$27,0),MATCH(1,($U$2=GRID!$B$1:$BI$1)*(КАЛЕНДАРЬ!$AJ18=GRID!$B$3:$BI$3), 0))*(1-GRID!$B$69),0))</f>
        <v>32100</v>
      </c>
      <c r="Q300" s="49" t="e">
        <f t="array" ref="Q300">IF($I$2="Открытый тариф",
INDEX(GRID!$B$4:$BI$14,MATCH(Q$7,GRID!$A$4:$A$14,0),MATCH(1,($U$2=GRID!$B$1:$BI$1)*(КАЛЕНДАРЬ!$AJ18=GRID!$B$3:$BI$3), 0)),
ROUNDUP(INDEX(GRID!$B$4:$BI$14,MATCH(Q$7,GRID!$A$4:$A$14,0),MATCH(1,($U$2=GRID!$B$1:$BI$1)*(КАЛЕНДАРЬ!$AJ18=GRID!$B$3:$BI$3),0))*(1-GRID!$B$69),0))</f>
        <v>#N/A</v>
      </c>
      <c r="R300" s="49" t="e">
        <f t="array" ref="R300">IF($I$2="Открытый тариф",
INDEX(GRID!$B$17:$BI$27,MATCH(Q$7,GRID!$A$17:$A$27,0),MATCH(1,($U$2=GRID!$B$1:$BI$1)*(КАЛЕНДАРЬ!$AJ18=GRID!$B$3:$BI$3), 0)),
ROUNDUP(INDEX(GRID!$B$17:$BI$27,MATCH(Q$7,GRID!$A$17:$A$27,0),MATCH(1,($U$2=GRID!$B$1:$BI$1)*(КАЛЕНДАРЬ!$AJ18=GRID!$B$3:$BI$3), 0))*(1-GRID!$B$69),0))</f>
        <v>#N/A</v>
      </c>
      <c r="S300" s="49" t="e">
        <f t="array" ref="S300">IF($I$2="Открытый тариф",
INDEX(GRID!$B$4:$BI$14,MATCH(S$7,GRID!$A$4:$A$14,0),MATCH(1,($U$2=GRID!$B$1:$BI$1)*(КАЛЕНДАРЬ!$AJ18=GRID!$B$3:$BI$3), 0)),
ROUNDUP(INDEX(GRID!$B$4:$BI$14,MATCH(S$7,GRID!$A$4:$A$14,0),MATCH(1,($U$2=GRID!$B$1:$BI$1)*(КАЛЕНДАРЬ!$AJ18=GRID!$B$3:$BI$3),0))*(1-GRID!$B$69),0))</f>
        <v>#N/A</v>
      </c>
      <c r="T300" s="49" t="e">
        <f t="array" ref="T300">IF($I$2="Открытый тариф",
INDEX(GRID!$B$17:$BI$27,MATCH(S$7,GRID!$A$17:$A$27,0),MATCH(1,($U$2=GRID!$B$1:$BI$1)*(КАЛЕНДАРЬ!$AJ18=GRID!$B$3:$BI$3), 0)),
ROUNDUP(INDEX(GRID!$B$17:$BI$27,MATCH(S$7,GRID!$A$17:$A$27,0),MATCH(1,($U$2=GRID!$B$1:$BI$1)*(КАЛЕНДАРЬ!$AJ18=GRID!$B$3:$BI$3), 0))*(1-GRID!$B$69),0))</f>
        <v>#N/A</v>
      </c>
      <c r="U300" s="49">
        <f t="array" ref="U300">IF($I$2="Открытый тариф",
INDEX(GRID!$B$4:$BI$14,MATCH(U$7,GRID!$A$4:$A$14,0),MATCH(1,($U$2=GRID!$B$1:$BI$1)*(КАЛЕНДАРЬ!$AJ18=GRID!$B$3:$BI$3), 0)),
ROUNDUP(INDEX(GRID!$B$4:$BI$14,MATCH(U$7,GRID!$A$4:$A$14,0),MATCH(1,($U$2=GRID!$B$1:$BI$1)*(КАЛЕНДАРЬ!$AJ18=GRID!$B$3:$BI$3),0))*(1-GRID!$B$69),0))</f>
        <v>45000</v>
      </c>
      <c r="V300" s="49">
        <f t="array" ref="V300">IF($I$2="Открытый тариф",
INDEX(GRID!$B$17:$BI$27,MATCH(U$7,GRID!$A$17:$A$27,0),MATCH(1,($U$2=GRID!$B$1:$BI$1)*(КАЛЕНДАРЬ!$AJ18=GRID!$B$3:$BI$3), 0)),
ROUNDUP(INDEX(GRID!$B$17:$BI$27,MATCH(U$7,GRID!$A$17:$A$27,0),MATCH(1,($U$2=GRID!$B$1:$BI$1)*(КАЛЕНДАРЬ!$AJ18=GRID!$B$3:$BI$3), 0))*(1-GRID!$B$69),0))</f>
        <v>47500</v>
      </c>
      <c r="W300" s="49">
        <f t="array" ref="W300">IF($I$2="Открытый тариф",
INDEX(GRID!$B$4:$BI$14,MATCH(W$7,GRID!$A$4:$A$14,0),MATCH(1,($U$2=GRID!$B$1:$BI$1)*(КАЛЕНДАРЬ!$AJ18=GRID!$B$3:$BI$3), 0)),
ROUNDUP(INDEX(GRID!$B$4:$BI$14,MATCH(W$7,GRID!$A$4:$A$14,0),MATCH(1,($U$2=GRID!$B$1:$BI$1)*(КАЛЕНДАРЬ!$AJ18=GRID!$B$3:$BI$3),0))*(1-GRID!$B$69),0))</f>
        <v>192000</v>
      </c>
      <c r="X300" s="49">
        <f t="array" ref="X300">IF($I$2="Открытый тариф",
INDEX(GRID!$B$17:$BI$27,MATCH(W$7,GRID!$A$17:$A$27,0),MATCH(1,($U$2=GRID!$B$1:$BI$1)*(КАЛЕНДАРЬ!$AJ18=GRID!$B$3:$BI$3), 0)),
ROUNDUP(INDEX(GRID!$B$17:$BI$27,MATCH(W$7,GRID!$A$17:$A$27,0),MATCH(1,($U$2=GRID!$B$1:$BI$1)*(КАЛЕНДАРЬ!$AJ18=GRID!$B$3:$BI$3), 0))*(1-GRID!$B$69),0))</f>
        <v>194500</v>
      </c>
    </row>
    <row r="301" spans="1:24" hidden="1" x14ac:dyDescent="0.2">
      <c r="A301" s="117" t="s">
        <v>44</v>
      </c>
      <c r="B301" s="117">
        <v>16</v>
      </c>
      <c r="C301" s="47" cm="1">
        <f t="array" ref="C301">IF($I$2="Открытый тариф",
INDEX(GRID!$B$4:$BI$14,MATCH(C$7,GRID!$A$4:$A$14,0),MATCH(1,($U$2=GRID!$B$1:$BI$1)*(КАЛЕНДАРЬ!$AJ19=GRID!$B$3:$BI$3), 0)),
ROUNDUP(INDEX(GRID!$B$4:$BI$14,MATCH(C$7,GRID!$A$4:$A$14,0),MATCH(1,($U$2=GRID!$B$1:$BI$1)*(КАЛЕНДАРЬ!$AJ19=GRID!$B$3:$BI$3),0))*(1-GRID!$B$69),0))</f>
        <v>15000</v>
      </c>
      <c r="D301" s="48">
        <f t="array" ref="D301">IF($I$2="Открытый тариф",
INDEX(GRID!$B$17:$BI$27,MATCH(C$7,GRID!$A$17:$A$27,0),MATCH(1,($U$2=GRID!$B$1:$BI$1)*(КАЛЕНДАРЬ!$AJ19=GRID!$B$3:$BI$3), 0)),
ROUNDUP(INDEX(GRID!$B$17:$BI$27,MATCH(C$7,GRID!$A$17:$A$27,0),MATCH(1,($U$2=GRID!$B$1:$BI$1)*(КАЛЕНДАРЬ!$AJ19=GRID!$B$3:$BI$3), 0))*(1-GRID!$B$69),0))</f>
        <v>17500</v>
      </c>
      <c r="E301" s="47">
        <f t="array" ref="E301">IF($I$2="Открытый тариф",
INDEX(GRID!$B$4:$BI$14,MATCH(E$7,GRID!$A$4:$A$14,0),MATCH(1,($U$2=GRID!$B$1:$BI$1)*(КАЛЕНДАРЬ!$AJ19=GRID!$B$3:$BI$3), 0)),
ROUNDUP(INDEX(GRID!$B$4:$BI$14,MATCH(E$7,GRID!$A$4:$A$14,0),MATCH(1,($U$2=GRID!$B$1:$BI$1)*(КАЛЕНДАРЬ!$AJ19=GRID!$B$3:$BI$3),0))*(1-GRID!$B$69),0))</f>
        <v>16200</v>
      </c>
      <c r="F301" s="48">
        <f t="array" ref="F301">IF($I$2="Открытый тариф",
INDEX(GRID!$B$17:$BI$27,MATCH(E$7,GRID!$A$17:$A$27,0),MATCH(1,($U$2=GRID!$B$1:$BI$1)*(КАЛЕНДАРЬ!$AJ19=GRID!$B$3:$BI$3), 0)),
ROUNDUP(INDEX(GRID!$B$17:$BI$27,MATCH(E$7,GRID!$A$17:$A$27,0),MATCH(1,($U$2=GRID!$B$1:$BI$1)*(КАЛЕНДАРЬ!$AJ19=GRID!$B$3:$BI$3), 0))*(1-GRID!$B$69),0))</f>
        <v>18700</v>
      </c>
      <c r="G301" s="47" t="e">
        <f t="array" ref="G301">IF($I$2="Открытый тариф",
INDEX(GRID!$B$4:$BI$14,MATCH(G$7,GRID!$A$4:$A$14,0),MATCH(1,($U$2=GRID!$B$1:$BI$1)*(КАЛЕНДАРЬ!$AJ19=GRID!$B$3:$BI$3), 0)),
ROUNDUP(INDEX(GRID!$B$4:$BI$14,MATCH(G$7,GRID!$A$4:$A$14,0),MATCH(1,($U$2=GRID!$B$1:$BI$1)*(КАЛЕНДАРЬ!$AJ19=GRID!$B$3:$BI$3),0))*(1-GRID!$B$69),0))</f>
        <v>#N/A</v>
      </c>
      <c r="H301" s="48" t="e">
        <f t="array" ref="H301">IF($I$2="Открытый тариф",
INDEX(GRID!$B$17:$BI$27,MATCH(G$7,GRID!$A$17:$A$27,0),MATCH(1,($U$2=GRID!$B$1:$BI$1)*(КАЛЕНДАРЬ!$AJ19=GRID!$B$3:$BI$3), 0)),
ROUNDUP(INDEX(GRID!$B$17:$BI$27,MATCH(G$7,GRID!$A$17:$A$27,0),MATCH(1,($U$2=GRID!$B$1:$BI$1)*(КАЛЕНДАРЬ!$AJ19=GRID!$B$3:$BI$3), 0))*(1-GRID!$B$69),0))</f>
        <v>#N/A</v>
      </c>
      <c r="I301" s="47" t="e">
        <f t="array" ref="I301">IF($I$2="Открытый тариф",
INDEX(GRID!$B$4:$BI$14,MATCH(I$7,GRID!$A$4:$A$14,0),MATCH(1,($U$2=GRID!$B$1:$BI$1)*(КАЛЕНДАРЬ!$AJ19=GRID!$B$3:$BI$3), 0)),
ROUNDUP(INDEX(GRID!$B$4:$BI$14,MATCH(I$7,GRID!$A$4:$A$14,0),MATCH(1,($U$2=GRID!$B$1:$BI$1)*(КАЛЕНДАРЬ!$AJ19=GRID!$B$3:$BI$3),0))*(1-GRID!$B$69),0))</f>
        <v>#N/A</v>
      </c>
      <c r="J301" s="48" t="e">
        <f t="array" ref="J301">IF($I$2="Открытый тариф",
INDEX(GRID!$B$17:$BI$27,MATCH(I$7,GRID!$A$17:$A$27,0),MATCH(1,($U$2=GRID!$B$1:$BI$1)*(КАЛЕНДАРЬ!$AJ19=GRID!$B$3:$BI$3), 0)),
ROUNDUP(INDEX(GRID!$B$17:$BI$27,MATCH(I$7,GRID!$A$17:$A$27,0),MATCH(1,($U$2=GRID!$B$1:$BI$1)*(КАЛЕНДАРЬ!$AJ19=GRID!$B$3:$BI$3), 0))*(1-GRID!$B$69),0))</f>
        <v>#N/A</v>
      </c>
      <c r="K301" s="47">
        <f t="array" ref="K301">IF($I$2="Открытый тариф",
INDEX(GRID!$B$4:$BI$14,MATCH(K$7,GRID!$A$4:$A$14,0),MATCH(1,($U$2=GRID!$B$1:$BI$1)*(КАЛЕНДАРЬ!$AJ19=GRID!$B$3:$BI$3), 0)),
ROUNDUP(INDEX(GRID!$B$4:$BI$14,MATCH(K$7,GRID!$A$4:$A$14,0),MATCH(1,($U$2=GRID!$B$1:$BI$1)*(КАЛЕНДАРЬ!$AJ19=GRID!$B$3:$BI$3),0))*(1-GRID!$B$69),0))</f>
        <v>20400</v>
      </c>
      <c r="L301" s="48">
        <f t="array" ref="L301">IF($I$2="Открытый тариф",
INDEX(GRID!$B$17:$BI$27,MATCH(K$7,GRID!$A$17:$A$27,0),MATCH(1,($U$2=GRID!$B$1:$BI$1)*(КАЛЕНДАРЬ!$AJ19=GRID!$B$3:$BI$3), 0)),
ROUNDUP(INDEX(GRID!$B$17:$BI$27,MATCH(K$7,GRID!$A$17:$A$27,0),MATCH(1,($U$2=GRID!$B$1:$BI$1)*(КАЛЕНДАРЬ!$AJ19=GRID!$B$3:$BI$3), 0))*(1-GRID!$B$69),0))</f>
        <v>22900</v>
      </c>
      <c r="M301" s="47">
        <f t="array" ref="M301">IF($I$2="Открытый тариф",
INDEX(GRID!$B$4:$BI$14,MATCH(M$7,GRID!$A$4:$A$14,0),MATCH(1,($U$2=GRID!$B$1:$BI$1)*(КАЛЕНДАРЬ!$AJ19=GRID!$B$3:$BI$3), 0)),
ROUNDUP(INDEX(GRID!$B$4:$BI$14,MATCH(M$7,GRID!$A$4:$A$14,0),MATCH(1,($U$2=GRID!$B$1:$BI$1)*(КАЛЕНДАРЬ!$AJ19=GRID!$B$3:$BI$3),0))*(1-GRID!$B$69),0))</f>
        <v>22000</v>
      </c>
      <c r="N301" s="48">
        <f t="array" ref="N301">IF($I$2="Открытый тариф",
INDEX(GRID!$B$17:$BI$27,MATCH(M$7,GRID!$A$17:$A$27,0),MATCH(1,($U$2=GRID!$B$1:$BI$1)*(КАЛЕНДАРЬ!$AJ19=GRID!$B$3:$BI$3), 0)),
ROUNDUP(INDEX(GRID!$B$17:$BI$27,MATCH(M$7,GRID!$A$17:$A$27,0),MATCH(1,($U$2=GRID!$B$1:$BI$1)*(КАЛЕНДАРЬ!$AJ19=GRID!$B$3:$BI$3), 0))*(1-GRID!$B$69),0))</f>
        <v>24500</v>
      </c>
      <c r="O301" s="49">
        <f t="array" ref="O301">IF($I$2="Открытый тариф",
INDEX(GRID!$B$4:$BI$14,MATCH(O$7,GRID!$A$4:$A$14,0),MATCH(1,($U$2=GRID!$B$1:$BI$1)*(КАЛЕНДАРЬ!$AJ19=GRID!$B$3:$BI$3), 0)),
ROUNDUP(INDEX(GRID!$B$4:$BI$14,MATCH(O$7,GRID!$A$4:$A$14,0),MATCH(1,($U$2=GRID!$B$1:$BI$1)*(КАЛЕНДАРЬ!$AJ19=GRID!$B$3:$BI$3),0))*(1-GRID!$B$69),0))</f>
        <v>29600</v>
      </c>
      <c r="P301" s="49">
        <f t="array" ref="P301">IF($I$2="Открытый тариф",
INDEX(GRID!$B$17:$BI$27,MATCH(O$7,GRID!$A$17:$A$27,0),MATCH(1,($U$2=GRID!$B$1:$BI$1)*(КАЛЕНДАРЬ!$AJ19=GRID!$B$3:$BI$3), 0)),
ROUNDUP(INDEX(GRID!$B$17:$BI$27,MATCH(O$7,GRID!$A$17:$A$27,0),MATCH(1,($U$2=GRID!$B$1:$BI$1)*(КАЛЕНДАРЬ!$AJ19=GRID!$B$3:$BI$3), 0))*(1-GRID!$B$69),0))</f>
        <v>32100</v>
      </c>
      <c r="Q301" s="49" t="e">
        <f t="array" ref="Q301">IF($I$2="Открытый тариф",
INDEX(GRID!$B$4:$BI$14,MATCH(Q$7,GRID!$A$4:$A$14,0),MATCH(1,($U$2=GRID!$B$1:$BI$1)*(КАЛЕНДАРЬ!$AJ19=GRID!$B$3:$BI$3), 0)),
ROUNDUP(INDEX(GRID!$B$4:$BI$14,MATCH(Q$7,GRID!$A$4:$A$14,0),MATCH(1,($U$2=GRID!$B$1:$BI$1)*(КАЛЕНДАРЬ!$AJ19=GRID!$B$3:$BI$3),0))*(1-GRID!$B$69),0))</f>
        <v>#N/A</v>
      </c>
      <c r="R301" s="49" t="e">
        <f t="array" ref="R301">IF($I$2="Открытый тариф",
INDEX(GRID!$B$17:$BI$27,MATCH(Q$7,GRID!$A$17:$A$27,0),MATCH(1,($U$2=GRID!$B$1:$BI$1)*(КАЛЕНДАРЬ!$AJ19=GRID!$B$3:$BI$3), 0)),
ROUNDUP(INDEX(GRID!$B$17:$BI$27,MATCH(Q$7,GRID!$A$17:$A$27,0),MATCH(1,($U$2=GRID!$B$1:$BI$1)*(КАЛЕНДАРЬ!$AJ19=GRID!$B$3:$BI$3), 0))*(1-GRID!$B$69),0))</f>
        <v>#N/A</v>
      </c>
      <c r="S301" s="49" t="e">
        <f t="array" ref="S301">IF($I$2="Открытый тариф",
INDEX(GRID!$B$4:$BI$14,MATCH(S$7,GRID!$A$4:$A$14,0),MATCH(1,($U$2=GRID!$B$1:$BI$1)*(КАЛЕНДАРЬ!$AJ19=GRID!$B$3:$BI$3), 0)),
ROUNDUP(INDEX(GRID!$B$4:$BI$14,MATCH(S$7,GRID!$A$4:$A$14,0),MATCH(1,($U$2=GRID!$B$1:$BI$1)*(КАЛЕНДАРЬ!$AJ19=GRID!$B$3:$BI$3),0))*(1-GRID!$B$69),0))</f>
        <v>#N/A</v>
      </c>
      <c r="T301" s="49" t="e">
        <f t="array" ref="T301">IF($I$2="Открытый тариф",
INDEX(GRID!$B$17:$BI$27,MATCH(S$7,GRID!$A$17:$A$27,0),MATCH(1,($U$2=GRID!$B$1:$BI$1)*(КАЛЕНДАРЬ!$AJ19=GRID!$B$3:$BI$3), 0)),
ROUNDUP(INDEX(GRID!$B$17:$BI$27,MATCH(S$7,GRID!$A$17:$A$27,0),MATCH(1,($U$2=GRID!$B$1:$BI$1)*(КАЛЕНДАРЬ!$AJ19=GRID!$B$3:$BI$3), 0))*(1-GRID!$B$69),0))</f>
        <v>#N/A</v>
      </c>
      <c r="U301" s="49">
        <f t="array" ref="U301">IF($I$2="Открытый тариф",
INDEX(GRID!$B$4:$BI$14,MATCH(U$7,GRID!$A$4:$A$14,0),MATCH(1,($U$2=GRID!$B$1:$BI$1)*(КАЛЕНДАРЬ!$AJ19=GRID!$B$3:$BI$3), 0)),
ROUNDUP(INDEX(GRID!$B$4:$BI$14,MATCH(U$7,GRID!$A$4:$A$14,0),MATCH(1,($U$2=GRID!$B$1:$BI$1)*(КАЛЕНДАРЬ!$AJ19=GRID!$B$3:$BI$3),0))*(1-GRID!$B$69),0))</f>
        <v>45000</v>
      </c>
      <c r="V301" s="49">
        <f t="array" ref="V301">IF($I$2="Открытый тариф",
INDEX(GRID!$B$17:$BI$27,MATCH(U$7,GRID!$A$17:$A$27,0),MATCH(1,($U$2=GRID!$B$1:$BI$1)*(КАЛЕНДАРЬ!$AJ19=GRID!$B$3:$BI$3), 0)),
ROUNDUP(INDEX(GRID!$B$17:$BI$27,MATCH(U$7,GRID!$A$17:$A$27,0),MATCH(1,($U$2=GRID!$B$1:$BI$1)*(КАЛЕНДАРЬ!$AJ19=GRID!$B$3:$BI$3), 0))*(1-GRID!$B$69),0))</f>
        <v>47500</v>
      </c>
      <c r="W301" s="49">
        <f t="array" ref="W301">IF($I$2="Открытый тариф",
INDEX(GRID!$B$4:$BI$14,MATCH(W$7,GRID!$A$4:$A$14,0),MATCH(1,($U$2=GRID!$B$1:$BI$1)*(КАЛЕНДАРЬ!$AJ19=GRID!$B$3:$BI$3), 0)),
ROUNDUP(INDEX(GRID!$B$4:$BI$14,MATCH(W$7,GRID!$A$4:$A$14,0),MATCH(1,($U$2=GRID!$B$1:$BI$1)*(КАЛЕНДАРЬ!$AJ19=GRID!$B$3:$BI$3),0))*(1-GRID!$B$69),0))</f>
        <v>192000</v>
      </c>
      <c r="X301" s="49">
        <f t="array" ref="X301">IF($I$2="Открытый тариф",
INDEX(GRID!$B$17:$BI$27,MATCH(W$7,GRID!$A$17:$A$27,0),MATCH(1,($U$2=GRID!$B$1:$BI$1)*(КАЛЕНДАРЬ!$AJ19=GRID!$B$3:$BI$3), 0)),
ROUNDUP(INDEX(GRID!$B$17:$BI$27,MATCH(W$7,GRID!$A$17:$A$27,0),MATCH(1,($U$2=GRID!$B$1:$BI$1)*(КАЛЕНДАРЬ!$AJ19=GRID!$B$3:$BI$3), 0))*(1-GRID!$B$69),0))</f>
        <v>194500</v>
      </c>
    </row>
    <row r="302" spans="1:24" hidden="1" x14ac:dyDescent="0.2">
      <c r="A302" s="117" t="s">
        <v>45</v>
      </c>
      <c r="B302" s="117">
        <v>17</v>
      </c>
      <c r="C302" s="47" cm="1">
        <f t="array" ref="C302">IF($I$2="Открытый тариф",
INDEX(GRID!$B$4:$BI$14,MATCH(C$7,GRID!$A$4:$A$14,0),MATCH(1,($U$2=GRID!$B$1:$BI$1)*(КАЛЕНДАРЬ!$AJ20=GRID!$B$3:$BI$3), 0)),
ROUNDUP(INDEX(GRID!$B$4:$BI$14,MATCH(C$7,GRID!$A$4:$A$14,0),MATCH(1,($U$2=GRID!$B$1:$BI$1)*(КАЛЕНДАРЬ!$AJ20=GRID!$B$3:$BI$3),0))*(1-GRID!$B$69),0))</f>
        <v>15000</v>
      </c>
      <c r="D302" s="48">
        <f t="array" ref="D302">IF($I$2="Открытый тариф",
INDEX(GRID!$B$17:$BI$27,MATCH(C$7,GRID!$A$17:$A$27,0),MATCH(1,($U$2=GRID!$B$1:$BI$1)*(КАЛЕНДАРЬ!$AJ20=GRID!$B$3:$BI$3), 0)),
ROUNDUP(INDEX(GRID!$B$17:$BI$27,MATCH(C$7,GRID!$A$17:$A$27,0),MATCH(1,($U$2=GRID!$B$1:$BI$1)*(КАЛЕНДАРЬ!$AJ20=GRID!$B$3:$BI$3), 0))*(1-GRID!$B$69),0))</f>
        <v>17500</v>
      </c>
      <c r="E302" s="47">
        <f t="array" ref="E302">IF($I$2="Открытый тариф",
INDEX(GRID!$B$4:$BI$14,MATCH(E$7,GRID!$A$4:$A$14,0),MATCH(1,($U$2=GRID!$B$1:$BI$1)*(КАЛЕНДАРЬ!$AJ20=GRID!$B$3:$BI$3), 0)),
ROUNDUP(INDEX(GRID!$B$4:$BI$14,MATCH(E$7,GRID!$A$4:$A$14,0),MATCH(1,($U$2=GRID!$B$1:$BI$1)*(КАЛЕНДАРЬ!$AJ20=GRID!$B$3:$BI$3),0))*(1-GRID!$B$69),0))</f>
        <v>16200</v>
      </c>
      <c r="F302" s="48">
        <f t="array" ref="F302">IF($I$2="Открытый тариф",
INDEX(GRID!$B$17:$BI$27,MATCH(E$7,GRID!$A$17:$A$27,0),MATCH(1,($U$2=GRID!$B$1:$BI$1)*(КАЛЕНДАРЬ!$AJ20=GRID!$B$3:$BI$3), 0)),
ROUNDUP(INDEX(GRID!$B$17:$BI$27,MATCH(E$7,GRID!$A$17:$A$27,0),MATCH(1,($U$2=GRID!$B$1:$BI$1)*(КАЛЕНДАРЬ!$AJ20=GRID!$B$3:$BI$3), 0))*(1-GRID!$B$69),0))</f>
        <v>18700</v>
      </c>
      <c r="G302" s="47" t="e">
        <f t="array" ref="G302">IF($I$2="Открытый тариф",
INDEX(GRID!$B$4:$BI$14,MATCH(G$7,GRID!$A$4:$A$14,0),MATCH(1,($U$2=GRID!$B$1:$BI$1)*(КАЛЕНДАРЬ!$AJ20=GRID!$B$3:$BI$3), 0)),
ROUNDUP(INDEX(GRID!$B$4:$BI$14,MATCH(G$7,GRID!$A$4:$A$14,0),MATCH(1,($U$2=GRID!$B$1:$BI$1)*(КАЛЕНДАРЬ!$AJ20=GRID!$B$3:$BI$3),0))*(1-GRID!$B$69),0))</f>
        <v>#N/A</v>
      </c>
      <c r="H302" s="48" t="e">
        <f t="array" ref="H302">IF($I$2="Открытый тариф",
INDEX(GRID!$B$17:$BI$27,MATCH(G$7,GRID!$A$17:$A$27,0),MATCH(1,($U$2=GRID!$B$1:$BI$1)*(КАЛЕНДАРЬ!$AJ20=GRID!$B$3:$BI$3), 0)),
ROUNDUP(INDEX(GRID!$B$17:$BI$27,MATCH(G$7,GRID!$A$17:$A$27,0),MATCH(1,($U$2=GRID!$B$1:$BI$1)*(КАЛЕНДАРЬ!$AJ20=GRID!$B$3:$BI$3), 0))*(1-GRID!$B$69),0))</f>
        <v>#N/A</v>
      </c>
      <c r="I302" s="47" t="e">
        <f t="array" ref="I302">IF($I$2="Открытый тариф",
INDEX(GRID!$B$4:$BI$14,MATCH(I$7,GRID!$A$4:$A$14,0),MATCH(1,($U$2=GRID!$B$1:$BI$1)*(КАЛЕНДАРЬ!$AJ20=GRID!$B$3:$BI$3), 0)),
ROUNDUP(INDEX(GRID!$B$4:$BI$14,MATCH(I$7,GRID!$A$4:$A$14,0),MATCH(1,($U$2=GRID!$B$1:$BI$1)*(КАЛЕНДАРЬ!$AJ20=GRID!$B$3:$BI$3),0))*(1-GRID!$B$69),0))</f>
        <v>#N/A</v>
      </c>
      <c r="J302" s="48" t="e">
        <f t="array" ref="J302">IF($I$2="Открытый тариф",
INDEX(GRID!$B$17:$BI$27,MATCH(I$7,GRID!$A$17:$A$27,0),MATCH(1,($U$2=GRID!$B$1:$BI$1)*(КАЛЕНДАРЬ!$AJ20=GRID!$B$3:$BI$3), 0)),
ROUNDUP(INDEX(GRID!$B$17:$BI$27,MATCH(I$7,GRID!$A$17:$A$27,0),MATCH(1,($U$2=GRID!$B$1:$BI$1)*(КАЛЕНДАРЬ!$AJ20=GRID!$B$3:$BI$3), 0))*(1-GRID!$B$69),0))</f>
        <v>#N/A</v>
      </c>
      <c r="K302" s="47">
        <f t="array" ref="K302">IF($I$2="Открытый тариф",
INDEX(GRID!$B$4:$BI$14,MATCH(K$7,GRID!$A$4:$A$14,0),MATCH(1,($U$2=GRID!$B$1:$BI$1)*(КАЛЕНДАРЬ!$AJ20=GRID!$B$3:$BI$3), 0)),
ROUNDUP(INDEX(GRID!$B$4:$BI$14,MATCH(K$7,GRID!$A$4:$A$14,0),MATCH(1,($U$2=GRID!$B$1:$BI$1)*(КАЛЕНДАРЬ!$AJ20=GRID!$B$3:$BI$3),0))*(1-GRID!$B$69),0))</f>
        <v>20400</v>
      </c>
      <c r="L302" s="48">
        <f t="array" ref="L302">IF($I$2="Открытый тариф",
INDEX(GRID!$B$17:$BI$27,MATCH(K$7,GRID!$A$17:$A$27,0),MATCH(1,($U$2=GRID!$B$1:$BI$1)*(КАЛЕНДАРЬ!$AJ20=GRID!$B$3:$BI$3), 0)),
ROUNDUP(INDEX(GRID!$B$17:$BI$27,MATCH(K$7,GRID!$A$17:$A$27,0),MATCH(1,($U$2=GRID!$B$1:$BI$1)*(КАЛЕНДАРЬ!$AJ20=GRID!$B$3:$BI$3), 0))*(1-GRID!$B$69),0))</f>
        <v>22900</v>
      </c>
      <c r="M302" s="47">
        <f t="array" ref="M302">IF($I$2="Открытый тариф",
INDEX(GRID!$B$4:$BI$14,MATCH(M$7,GRID!$A$4:$A$14,0),MATCH(1,($U$2=GRID!$B$1:$BI$1)*(КАЛЕНДАРЬ!$AJ20=GRID!$B$3:$BI$3), 0)),
ROUNDUP(INDEX(GRID!$B$4:$BI$14,MATCH(M$7,GRID!$A$4:$A$14,0),MATCH(1,($U$2=GRID!$B$1:$BI$1)*(КАЛЕНДАРЬ!$AJ20=GRID!$B$3:$BI$3),0))*(1-GRID!$B$69),0))</f>
        <v>22000</v>
      </c>
      <c r="N302" s="48">
        <f t="array" ref="N302">IF($I$2="Открытый тариф",
INDEX(GRID!$B$17:$BI$27,MATCH(M$7,GRID!$A$17:$A$27,0),MATCH(1,($U$2=GRID!$B$1:$BI$1)*(КАЛЕНДАРЬ!$AJ20=GRID!$B$3:$BI$3), 0)),
ROUNDUP(INDEX(GRID!$B$17:$BI$27,MATCH(M$7,GRID!$A$17:$A$27,0),MATCH(1,($U$2=GRID!$B$1:$BI$1)*(КАЛЕНДАРЬ!$AJ20=GRID!$B$3:$BI$3), 0))*(1-GRID!$B$69),0))</f>
        <v>24500</v>
      </c>
      <c r="O302" s="49">
        <f t="array" ref="O302">IF($I$2="Открытый тариф",
INDEX(GRID!$B$4:$BI$14,MATCH(O$7,GRID!$A$4:$A$14,0),MATCH(1,($U$2=GRID!$B$1:$BI$1)*(КАЛЕНДАРЬ!$AJ20=GRID!$B$3:$BI$3), 0)),
ROUNDUP(INDEX(GRID!$B$4:$BI$14,MATCH(O$7,GRID!$A$4:$A$14,0),MATCH(1,($U$2=GRID!$B$1:$BI$1)*(КАЛЕНДАРЬ!$AJ20=GRID!$B$3:$BI$3),0))*(1-GRID!$B$69),0))</f>
        <v>29600</v>
      </c>
      <c r="P302" s="49">
        <f t="array" ref="P302">IF($I$2="Открытый тариф",
INDEX(GRID!$B$17:$BI$27,MATCH(O$7,GRID!$A$17:$A$27,0),MATCH(1,($U$2=GRID!$B$1:$BI$1)*(КАЛЕНДАРЬ!$AJ20=GRID!$B$3:$BI$3), 0)),
ROUNDUP(INDEX(GRID!$B$17:$BI$27,MATCH(O$7,GRID!$A$17:$A$27,0),MATCH(1,($U$2=GRID!$B$1:$BI$1)*(КАЛЕНДАРЬ!$AJ20=GRID!$B$3:$BI$3), 0))*(1-GRID!$B$69),0))</f>
        <v>32100</v>
      </c>
      <c r="Q302" s="49" t="e">
        <f t="array" ref="Q302">IF($I$2="Открытый тариф",
INDEX(GRID!$B$4:$BI$14,MATCH(Q$7,GRID!$A$4:$A$14,0),MATCH(1,($U$2=GRID!$B$1:$BI$1)*(КАЛЕНДАРЬ!$AJ20=GRID!$B$3:$BI$3), 0)),
ROUNDUP(INDEX(GRID!$B$4:$BI$14,MATCH(Q$7,GRID!$A$4:$A$14,0),MATCH(1,($U$2=GRID!$B$1:$BI$1)*(КАЛЕНДАРЬ!$AJ20=GRID!$B$3:$BI$3),0))*(1-GRID!$B$69),0))</f>
        <v>#N/A</v>
      </c>
      <c r="R302" s="49" t="e">
        <f t="array" ref="R302">IF($I$2="Открытый тариф",
INDEX(GRID!$B$17:$BI$27,MATCH(Q$7,GRID!$A$17:$A$27,0),MATCH(1,($U$2=GRID!$B$1:$BI$1)*(КАЛЕНДАРЬ!$AJ20=GRID!$B$3:$BI$3), 0)),
ROUNDUP(INDEX(GRID!$B$17:$BI$27,MATCH(Q$7,GRID!$A$17:$A$27,0),MATCH(1,($U$2=GRID!$B$1:$BI$1)*(КАЛЕНДАРЬ!$AJ20=GRID!$B$3:$BI$3), 0))*(1-GRID!$B$69),0))</f>
        <v>#N/A</v>
      </c>
      <c r="S302" s="49" t="e">
        <f t="array" ref="S302">IF($I$2="Открытый тариф",
INDEX(GRID!$B$4:$BI$14,MATCH(S$7,GRID!$A$4:$A$14,0),MATCH(1,($U$2=GRID!$B$1:$BI$1)*(КАЛЕНДАРЬ!$AJ20=GRID!$B$3:$BI$3), 0)),
ROUNDUP(INDEX(GRID!$B$4:$BI$14,MATCH(S$7,GRID!$A$4:$A$14,0),MATCH(1,($U$2=GRID!$B$1:$BI$1)*(КАЛЕНДАРЬ!$AJ20=GRID!$B$3:$BI$3),0))*(1-GRID!$B$69),0))</f>
        <v>#N/A</v>
      </c>
      <c r="T302" s="49" t="e">
        <f t="array" ref="T302">IF($I$2="Открытый тариф",
INDEX(GRID!$B$17:$BI$27,MATCH(S$7,GRID!$A$17:$A$27,0),MATCH(1,($U$2=GRID!$B$1:$BI$1)*(КАЛЕНДАРЬ!$AJ20=GRID!$B$3:$BI$3), 0)),
ROUNDUP(INDEX(GRID!$B$17:$BI$27,MATCH(S$7,GRID!$A$17:$A$27,0),MATCH(1,($U$2=GRID!$B$1:$BI$1)*(КАЛЕНДАРЬ!$AJ20=GRID!$B$3:$BI$3), 0))*(1-GRID!$B$69),0))</f>
        <v>#N/A</v>
      </c>
      <c r="U302" s="49">
        <f t="array" ref="U302">IF($I$2="Открытый тариф",
INDEX(GRID!$B$4:$BI$14,MATCH(U$7,GRID!$A$4:$A$14,0),MATCH(1,($U$2=GRID!$B$1:$BI$1)*(КАЛЕНДАРЬ!$AJ20=GRID!$B$3:$BI$3), 0)),
ROUNDUP(INDEX(GRID!$B$4:$BI$14,MATCH(U$7,GRID!$A$4:$A$14,0),MATCH(1,($U$2=GRID!$B$1:$BI$1)*(КАЛЕНДАРЬ!$AJ20=GRID!$B$3:$BI$3),0))*(1-GRID!$B$69),0))</f>
        <v>45000</v>
      </c>
      <c r="V302" s="49">
        <f t="array" ref="V302">IF($I$2="Открытый тариф",
INDEX(GRID!$B$17:$BI$27,MATCH(U$7,GRID!$A$17:$A$27,0),MATCH(1,($U$2=GRID!$B$1:$BI$1)*(КАЛЕНДАРЬ!$AJ20=GRID!$B$3:$BI$3), 0)),
ROUNDUP(INDEX(GRID!$B$17:$BI$27,MATCH(U$7,GRID!$A$17:$A$27,0),MATCH(1,($U$2=GRID!$B$1:$BI$1)*(КАЛЕНДАРЬ!$AJ20=GRID!$B$3:$BI$3), 0))*(1-GRID!$B$69),0))</f>
        <v>47500</v>
      </c>
      <c r="W302" s="49">
        <f t="array" ref="W302">IF($I$2="Открытый тариф",
INDEX(GRID!$B$4:$BI$14,MATCH(W$7,GRID!$A$4:$A$14,0),MATCH(1,($U$2=GRID!$B$1:$BI$1)*(КАЛЕНДАРЬ!$AJ20=GRID!$B$3:$BI$3), 0)),
ROUNDUP(INDEX(GRID!$B$4:$BI$14,MATCH(W$7,GRID!$A$4:$A$14,0),MATCH(1,($U$2=GRID!$B$1:$BI$1)*(КАЛЕНДАРЬ!$AJ20=GRID!$B$3:$BI$3),0))*(1-GRID!$B$69),0))</f>
        <v>192000</v>
      </c>
      <c r="X302" s="49">
        <f t="array" ref="X302">IF($I$2="Открытый тариф",
INDEX(GRID!$B$17:$BI$27,MATCH(W$7,GRID!$A$17:$A$27,0),MATCH(1,($U$2=GRID!$B$1:$BI$1)*(КАЛЕНДАРЬ!$AJ20=GRID!$B$3:$BI$3), 0)),
ROUNDUP(INDEX(GRID!$B$17:$BI$27,MATCH(W$7,GRID!$A$17:$A$27,0),MATCH(1,($U$2=GRID!$B$1:$BI$1)*(КАЛЕНДАРЬ!$AJ20=GRID!$B$3:$BI$3), 0))*(1-GRID!$B$69),0))</f>
        <v>194500</v>
      </c>
    </row>
    <row r="303" spans="1:24" hidden="1" x14ac:dyDescent="0.2">
      <c r="A303" s="117" t="s">
        <v>46</v>
      </c>
      <c r="B303" s="117">
        <v>18</v>
      </c>
      <c r="C303" s="47" cm="1">
        <f t="array" ref="C303">IF($I$2="Открытый тариф",
INDEX(GRID!$B$4:$BI$14,MATCH(C$7,GRID!$A$4:$A$14,0),MATCH(1,($U$2=GRID!$B$1:$BI$1)*(КАЛЕНДАРЬ!$AJ21=GRID!$B$3:$BI$3), 0)),
ROUNDUP(INDEX(GRID!$B$4:$BI$14,MATCH(C$7,GRID!$A$4:$A$14,0),MATCH(1,($U$2=GRID!$B$1:$BI$1)*(КАЛЕНДАРЬ!$AJ21=GRID!$B$3:$BI$3),0))*(1-GRID!$B$69),0))</f>
        <v>15000</v>
      </c>
      <c r="D303" s="48">
        <f t="array" ref="D303">IF($I$2="Открытый тариф",
INDEX(GRID!$B$17:$BI$27,MATCH(C$7,GRID!$A$17:$A$27,0),MATCH(1,($U$2=GRID!$B$1:$BI$1)*(КАЛЕНДАРЬ!$AJ21=GRID!$B$3:$BI$3), 0)),
ROUNDUP(INDEX(GRID!$B$17:$BI$27,MATCH(C$7,GRID!$A$17:$A$27,0),MATCH(1,($U$2=GRID!$B$1:$BI$1)*(КАЛЕНДАРЬ!$AJ21=GRID!$B$3:$BI$3), 0))*(1-GRID!$B$69),0))</f>
        <v>17500</v>
      </c>
      <c r="E303" s="47">
        <f t="array" ref="E303">IF($I$2="Открытый тариф",
INDEX(GRID!$B$4:$BI$14,MATCH(E$7,GRID!$A$4:$A$14,0),MATCH(1,($U$2=GRID!$B$1:$BI$1)*(КАЛЕНДАРЬ!$AJ21=GRID!$B$3:$BI$3), 0)),
ROUNDUP(INDEX(GRID!$B$4:$BI$14,MATCH(E$7,GRID!$A$4:$A$14,0),MATCH(1,($U$2=GRID!$B$1:$BI$1)*(КАЛЕНДАРЬ!$AJ21=GRID!$B$3:$BI$3),0))*(1-GRID!$B$69),0))</f>
        <v>16200</v>
      </c>
      <c r="F303" s="48">
        <f t="array" ref="F303">IF($I$2="Открытый тариф",
INDEX(GRID!$B$17:$BI$27,MATCH(E$7,GRID!$A$17:$A$27,0),MATCH(1,($U$2=GRID!$B$1:$BI$1)*(КАЛЕНДАРЬ!$AJ21=GRID!$B$3:$BI$3), 0)),
ROUNDUP(INDEX(GRID!$B$17:$BI$27,MATCH(E$7,GRID!$A$17:$A$27,0),MATCH(1,($U$2=GRID!$B$1:$BI$1)*(КАЛЕНДАРЬ!$AJ21=GRID!$B$3:$BI$3), 0))*(1-GRID!$B$69),0))</f>
        <v>18700</v>
      </c>
      <c r="G303" s="47" t="e">
        <f t="array" ref="G303">IF($I$2="Открытый тариф",
INDEX(GRID!$B$4:$BI$14,MATCH(G$7,GRID!$A$4:$A$14,0),MATCH(1,($U$2=GRID!$B$1:$BI$1)*(КАЛЕНДАРЬ!$AJ21=GRID!$B$3:$BI$3), 0)),
ROUNDUP(INDEX(GRID!$B$4:$BI$14,MATCH(G$7,GRID!$A$4:$A$14,0),MATCH(1,($U$2=GRID!$B$1:$BI$1)*(КАЛЕНДАРЬ!$AJ21=GRID!$B$3:$BI$3),0))*(1-GRID!$B$69),0))</f>
        <v>#N/A</v>
      </c>
      <c r="H303" s="48" t="e">
        <f t="array" ref="H303">IF($I$2="Открытый тариф",
INDEX(GRID!$B$17:$BI$27,MATCH(G$7,GRID!$A$17:$A$27,0),MATCH(1,($U$2=GRID!$B$1:$BI$1)*(КАЛЕНДАРЬ!$AJ21=GRID!$B$3:$BI$3), 0)),
ROUNDUP(INDEX(GRID!$B$17:$BI$27,MATCH(G$7,GRID!$A$17:$A$27,0),MATCH(1,($U$2=GRID!$B$1:$BI$1)*(КАЛЕНДАРЬ!$AJ21=GRID!$B$3:$BI$3), 0))*(1-GRID!$B$69),0))</f>
        <v>#N/A</v>
      </c>
      <c r="I303" s="47" t="e">
        <f t="array" ref="I303">IF($I$2="Открытый тариф",
INDEX(GRID!$B$4:$BI$14,MATCH(I$7,GRID!$A$4:$A$14,0),MATCH(1,($U$2=GRID!$B$1:$BI$1)*(КАЛЕНДАРЬ!$AJ21=GRID!$B$3:$BI$3), 0)),
ROUNDUP(INDEX(GRID!$B$4:$BI$14,MATCH(I$7,GRID!$A$4:$A$14,0),MATCH(1,($U$2=GRID!$B$1:$BI$1)*(КАЛЕНДАРЬ!$AJ21=GRID!$B$3:$BI$3),0))*(1-GRID!$B$69),0))</f>
        <v>#N/A</v>
      </c>
      <c r="J303" s="48" t="e">
        <f t="array" ref="J303">IF($I$2="Открытый тариф",
INDEX(GRID!$B$17:$BI$27,MATCH(I$7,GRID!$A$17:$A$27,0),MATCH(1,($U$2=GRID!$B$1:$BI$1)*(КАЛЕНДАРЬ!$AJ21=GRID!$B$3:$BI$3), 0)),
ROUNDUP(INDEX(GRID!$B$17:$BI$27,MATCH(I$7,GRID!$A$17:$A$27,0),MATCH(1,($U$2=GRID!$B$1:$BI$1)*(КАЛЕНДАРЬ!$AJ21=GRID!$B$3:$BI$3), 0))*(1-GRID!$B$69),0))</f>
        <v>#N/A</v>
      </c>
      <c r="K303" s="47">
        <f t="array" ref="K303">IF($I$2="Открытый тариф",
INDEX(GRID!$B$4:$BI$14,MATCH(K$7,GRID!$A$4:$A$14,0),MATCH(1,($U$2=GRID!$B$1:$BI$1)*(КАЛЕНДАРЬ!$AJ21=GRID!$B$3:$BI$3), 0)),
ROUNDUP(INDEX(GRID!$B$4:$BI$14,MATCH(K$7,GRID!$A$4:$A$14,0),MATCH(1,($U$2=GRID!$B$1:$BI$1)*(КАЛЕНДАРЬ!$AJ21=GRID!$B$3:$BI$3),0))*(1-GRID!$B$69),0))</f>
        <v>20400</v>
      </c>
      <c r="L303" s="48">
        <f t="array" ref="L303">IF($I$2="Открытый тариф",
INDEX(GRID!$B$17:$BI$27,MATCH(K$7,GRID!$A$17:$A$27,0),MATCH(1,($U$2=GRID!$B$1:$BI$1)*(КАЛЕНДАРЬ!$AJ21=GRID!$B$3:$BI$3), 0)),
ROUNDUP(INDEX(GRID!$B$17:$BI$27,MATCH(K$7,GRID!$A$17:$A$27,0),MATCH(1,($U$2=GRID!$B$1:$BI$1)*(КАЛЕНДАРЬ!$AJ21=GRID!$B$3:$BI$3), 0))*(1-GRID!$B$69),0))</f>
        <v>22900</v>
      </c>
      <c r="M303" s="47">
        <f t="array" ref="M303">IF($I$2="Открытый тариф",
INDEX(GRID!$B$4:$BI$14,MATCH(M$7,GRID!$A$4:$A$14,0),MATCH(1,($U$2=GRID!$B$1:$BI$1)*(КАЛЕНДАРЬ!$AJ21=GRID!$B$3:$BI$3), 0)),
ROUNDUP(INDEX(GRID!$B$4:$BI$14,MATCH(M$7,GRID!$A$4:$A$14,0),MATCH(1,($U$2=GRID!$B$1:$BI$1)*(КАЛЕНДАРЬ!$AJ21=GRID!$B$3:$BI$3),0))*(1-GRID!$B$69),0))</f>
        <v>22000</v>
      </c>
      <c r="N303" s="48">
        <f t="array" ref="N303">IF($I$2="Открытый тариф",
INDEX(GRID!$B$17:$BI$27,MATCH(M$7,GRID!$A$17:$A$27,0),MATCH(1,($U$2=GRID!$B$1:$BI$1)*(КАЛЕНДАРЬ!$AJ21=GRID!$B$3:$BI$3), 0)),
ROUNDUP(INDEX(GRID!$B$17:$BI$27,MATCH(M$7,GRID!$A$17:$A$27,0),MATCH(1,($U$2=GRID!$B$1:$BI$1)*(КАЛЕНДАРЬ!$AJ21=GRID!$B$3:$BI$3), 0))*(1-GRID!$B$69),0))</f>
        <v>24500</v>
      </c>
      <c r="O303" s="49">
        <f t="array" ref="O303">IF($I$2="Открытый тариф",
INDEX(GRID!$B$4:$BI$14,MATCH(O$7,GRID!$A$4:$A$14,0),MATCH(1,($U$2=GRID!$B$1:$BI$1)*(КАЛЕНДАРЬ!$AJ21=GRID!$B$3:$BI$3), 0)),
ROUNDUP(INDEX(GRID!$B$4:$BI$14,MATCH(O$7,GRID!$A$4:$A$14,0),MATCH(1,($U$2=GRID!$B$1:$BI$1)*(КАЛЕНДАРЬ!$AJ21=GRID!$B$3:$BI$3),0))*(1-GRID!$B$69),0))</f>
        <v>29600</v>
      </c>
      <c r="P303" s="49">
        <f t="array" ref="P303">IF($I$2="Открытый тариф",
INDEX(GRID!$B$17:$BI$27,MATCH(O$7,GRID!$A$17:$A$27,0),MATCH(1,($U$2=GRID!$B$1:$BI$1)*(КАЛЕНДАРЬ!$AJ21=GRID!$B$3:$BI$3), 0)),
ROUNDUP(INDEX(GRID!$B$17:$BI$27,MATCH(O$7,GRID!$A$17:$A$27,0),MATCH(1,($U$2=GRID!$B$1:$BI$1)*(КАЛЕНДАРЬ!$AJ21=GRID!$B$3:$BI$3), 0))*(1-GRID!$B$69),0))</f>
        <v>32100</v>
      </c>
      <c r="Q303" s="49" t="e">
        <f t="array" ref="Q303">IF($I$2="Открытый тариф",
INDEX(GRID!$B$4:$BI$14,MATCH(Q$7,GRID!$A$4:$A$14,0),MATCH(1,($U$2=GRID!$B$1:$BI$1)*(КАЛЕНДАРЬ!$AJ21=GRID!$B$3:$BI$3), 0)),
ROUNDUP(INDEX(GRID!$B$4:$BI$14,MATCH(Q$7,GRID!$A$4:$A$14,0),MATCH(1,($U$2=GRID!$B$1:$BI$1)*(КАЛЕНДАРЬ!$AJ21=GRID!$B$3:$BI$3),0))*(1-GRID!$B$69),0))</f>
        <v>#N/A</v>
      </c>
      <c r="R303" s="49" t="e">
        <f t="array" ref="R303">IF($I$2="Открытый тариф",
INDEX(GRID!$B$17:$BI$27,MATCH(Q$7,GRID!$A$17:$A$27,0),MATCH(1,($U$2=GRID!$B$1:$BI$1)*(КАЛЕНДАРЬ!$AJ21=GRID!$B$3:$BI$3), 0)),
ROUNDUP(INDEX(GRID!$B$17:$BI$27,MATCH(Q$7,GRID!$A$17:$A$27,0),MATCH(1,($U$2=GRID!$B$1:$BI$1)*(КАЛЕНДАРЬ!$AJ21=GRID!$B$3:$BI$3), 0))*(1-GRID!$B$69),0))</f>
        <v>#N/A</v>
      </c>
      <c r="S303" s="49" t="e">
        <f t="array" ref="S303">IF($I$2="Открытый тариф",
INDEX(GRID!$B$4:$BI$14,MATCH(S$7,GRID!$A$4:$A$14,0),MATCH(1,($U$2=GRID!$B$1:$BI$1)*(КАЛЕНДАРЬ!$AJ21=GRID!$B$3:$BI$3), 0)),
ROUNDUP(INDEX(GRID!$B$4:$BI$14,MATCH(S$7,GRID!$A$4:$A$14,0),MATCH(1,($U$2=GRID!$B$1:$BI$1)*(КАЛЕНДАРЬ!$AJ21=GRID!$B$3:$BI$3),0))*(1-GRID!$B$69),0))</f>
        <v>#N/A</v>
      </c>
      <c r="T303" s="49" t="e">
        <f t="array" ref="T303">IF($I$2="Открытый тариф",
INDEX(GRID!$B$17:$BI$27,MATCH(S$7,GRID!$A$17:$A$27,0),MATCH(1,($U$2=GRID!$B$1:$BI$1)*(КАЛЕНДАРЬ!$AJ21=GRID!$B$3:$BI$3), 0)),
ROUNDUP(INDEX(GRID!$B$17:$BI$27,MATCH(S$7,GRID!$A$17:$A$27,0),MATCH(1,($U$2=GRID!$B$1:$BI$1)*(КАЛЕНДАРЬ!$AJ21=GRID!$B$3:$BI$3), 0))*(1-GRID!$B$69),0))</f>
        <v>#N/A</v>
      </c>
      <c r="U303" s="49">
        <f t="array" ref="U303">IF($I$2="Открытый тариф",
INDEX(GRID!$B$4:$BI$14,MATCH(U$7,GRID!$A$4:$A$14,0),MATCH(1,($U$2=GRID!$B$1:$BI$1)*(КАЛЕНДАРЬ!$AJ21=GRID!$B$3:$BI$3), 0)),
ROUNDUP(INDEX(GRID!$B$4:$BI$14,MATCH(U$7,GRID!$A$4:$A$14,0),MATCH(1,($U$2=GRID!$B$1:$BI$1)*(КАЛЕНДАРЬ!$AJ21=GRID!$B$3:$BI$3),0))*(1-GRID!$B$69),0))</f>
        <v>45000</v>
      </c>
      <c r="V303" s="49">
        <f t="array" ref="V303">IF($I$2="Открытый тариф",
INDEX(GRID!$B$17:$BI$27,MATCH(U$7,GRID!$A$17:$A$27,0),MATCH(1,($U$2=GRID!$B$1:$BI$1)*(КАЛЕНДАРЬ!$AJ21=GRID!$B$3:$BI$3), 0)),
ROUNDUP(INDEX(GRID!$B$17:$BI$27,MATCH(U$7,GRID!$A$17:$A$27,0),MATCH(1,($U$2=GRID!$B$1:$BI$1)*(КАЛЕНДАРЬ!$AJ21=GRID!$B$3:$BI$3), 0))*(1-GRID!$B$69),0))</f>
        <v>47500</v>
      </c>
      <c r="W303" s="49">
        <f t="array" ref="W303">IF($I$2="Открытый тариф",
INDEX(GRID!$B$4:$BI$14,MATCH(W$7,GRID!$A$4:$A$14,0),MATCH(1,($U$2=GRID!$B$1:$BI$1)*(КАЛЕНДАРЬ!$AJ21=GRID!$B$3:$BI$3), 0)),
ROUNDUP(INDEX(GRID!$B$4:$BI$14,MATCH(W$7,GRID!$A$4:$A$14,0),MATCH(1,($U$2=GRID!$B$1:$BI$1)*(КАЛЕНДАРЬ!$AJ21=GRID!$B$3:$BI$3),0))*(1-GRID!$B$69),0))</f>
        <v>192000</v>
      </c>
      <c r="X303" s="49">
        <f t="array" ref="X303">IF($I$2="Открытый тариф",
INDEX(GRID!$B$17:$BI$27,MATCH(W$7,GRID!$A$17:$A$27,0),MATCH(1,($U$2=GRID!$B$1:$BI$1)*(КАЛЕНДАРЬ!$AJ21=GRID!$B$3:$BI$3), 0)),
ROUNDUP(INDEX(GRID!$B$17:$BI$27,MATCH(W$7,GRID!$A$17:$A$27,0),MATCH(1,($U$2=GRID!$B$1:$BI$1)*(КАЛЕНДАРЬ!$AJ21=GRID!$B$3:$BI$3), 0))*(1-GRID!$B$69),0))</f>
        <v>194500</v>
      </c>
    </row>
    <row r="304" spans="1:24" hidden="1" x14ac:dyDescent="0.2">
      <c r="A304" s="117" t="s">
        <v>47</v>
      </c>
      <c r="B304" s="117">
        <v>19</v>
      </c>
      <c r="C304" s="47" cm="1">
        <f t="array" ref="C304">IF($I$2="Открытый тариф",
INDEX(GRID!$B$4:$BI$14,MATCH(C$7,GRID!$A$4:$A$14,0),MATCH(1,($U$2=GRID!$B$1:$BI$1)*(КАЛЕНДАРЬ!$AJ22=GRID!$B$3:$BI$3), 0)),
ROUNDUP(INDEX(GRID!$B$4:$BI$14,MATCH(C$7,GRID!$A$4:$A$14,0),MATCH(1,($U$2=GRID!$B$1:$BI$1)*(КАЛЕНДАРЬ!$AJ22=GRID!$B$3:$BI$3),0))*(1-GRID!$B$69),0))</f>
        <v>15000</v>
      </c>
      <c r="D304" s="48">
        <f t="array" ref="D304">IF($I$2="Открытый тариф",
INDEX(GRID!$B$17:$BI$27,MATCH(C$7,GRID!$A$17:$A$27,0),MATCH(1,($U$2=GRID!$B$1:$BI$1)*(КАЛЕНДАРЬ!$AJ22=GRID!$B$3:$BI$3), 0)),
ROUNDUP(INDEX(GRID!$B$17:$BI$27,MATCH(C$7,GRID!$A$17:$A$27,0),MATCH(1,($U$2=GRID!$B$1:$BI$1)*(КАЛЕНДАРЬ!$AJ22=GRID!$B$3:$BI$3), 0))*(1-GRID!$B$69),0))</f>
        <v>17500</v>
      </c>
      <c r="E304" s="47">
        <f t="array" ref="E304">IF($I$2="Открытый тариф",
INDEX(GRID!$B$4:$BI$14,MATCH(E$7,GRID!$A$4:$A$14,0),MATCH(1,($U$2=GRID!$B$1:$BI$1)*(КАЛЕНДАРЬ!$AJ22=GRID!$B$3:$BI$3), 0)),
ROUNDUP(INDEX(GRID!$B$4:$BI$14,MATCH(E$7,GRID!$A$4:$A$14,0),MATCH(1,($U$2=GRID!$B$1:$BI$1)*(КАЛЕНДАРЬ!$AJ22=GRID!$B$3:$BI$3),0))*(1-GRID!$B$69),0))</f>
        <v>16200</v>
      </c>
      <c r="F304" s="48">
        <f t="array" ref="F304">IF($I$2="Открытый тариф",
INDEX(GRID!$B$17:$BI$27,MATCH(E$7,GRID!$A$17:$A$27,0),MATCH(1,($U$2=GRID!$B$1:$BI$1)*(КАЛЕНДАРЬ!$AJ22=GRID!$B$3:$BI$3), 0)),
ROUNDUP(INDEX(GRID!$B$17:$BI$27,MATCH(E$7,GRID!$A$17:$A$27,0),MATCH(1,($U$2=GRID!$B$1:$BI$1)*(КАЛЕНДАРЬ!$AJ22=GRID!$B$3:$BI$3), 0))*(1-GRID!$B$69),0))</f>
        <v>18700</v>
      </c>
      <c r="G304" s="47" t="e">
        <f t="array" ref="G304">IF($I$2="Открытый тариф",
INDEX(GRID!$B$4:$BI$14,MATCH(G$7,GRID!$A$4:$A$14,0),MATCH(1,($U$2=GRID!$B$1:$BI$1)*(КАЛЕНДАРЬ!$AJ22=GRID!$B$3:$BI$3), 0)),
ROUNDUP(INDEX(GRID!$B$4:$BI$14,MATCH(G$7,GRID!$A$4:$A$14,0),MATCH(1,($U$2=GRID!$B$1:$BI$1)*(КАЛЕНДАРЬ!$AJ22=GRID!$B$3:$BI$3),0))*(1-GRID!$B$69),0))</f>
        <v>#N/A</v>
      </c>
      <c r="H304" s="48" t="e">
        <f t="array" ref="H304">IF($I$2="Открытый тариф",
INDEX(GRID!$B$17:$BI$27,MATCH(G$7,GRID!$A$17:$A$27,0),MATCH(1,($U$2=GRID!$B$1:$BI$1)*(КАЛЕНДАРЬ!$AJ22=GRID!$B$3:$BI$3), 0)),
ROUNDUP(INDEX(GRID!$B$17:$BI$27,MATCH(G$7,GRID!$A$17:$A$27,0),MATCH(1,($U$2=GRID!$B$1:$BI$1)*(КАЛЕНДАРЬ!$AJ22=GRID!$B$3:$BI$3), 0))*(1-GRID!$B$69),0))</f>
        <v>#N/A</v>
      </c>
      <c r="I304" s="47" t="e">
        <f t="array" ref="I304">IF($I$2="Открытый тариф",
INDEX(GRID!$B$4:$BI$14,MATCH(I$7,GRID!$A$4:$A$14,0),MATCH(1,($U$2=GRID!$B$1:$BI$1)*(КАЛЕНДАРЬ!$AJ22=GRID!$B$3:$BI$3), 0)),
ROUNDUP(INDEX(GRID!$B$4:$BI$14,MATCH(I$7,GRID!$A$4:$A$14,0),MATCH(1,($U$2=GRID!$B$1:$BI$1)*(КАЛЕНДАРЬ!$AJ22=GRID!$B$3:$BI$3),0))*(1-GRID!$B$69),0))</f>
        <v>#N/A</v>
      </c>
      <c r="J304" s="48" t="e">
        <f t="array" ref="J304">IF($I$2="Открытый тариф",
INDEX(GRID!$B$17:$BI$27,MATCH(I$7,GRID!$A$17:$A$27,0),MATCH(1,($U$2=GRID!$B$1:$BI$1)*(КАЛЕНДАРЬ!$AJ22=GRID!$B$3:$BI$3), 0)),
ROUNDUP(INDEX(GRID!$B$17:$BI$27,MATCH(I$7,GRID!$A$17:$A$27,0),MATCH(1,($U$2=GRID!$B$1:$BI$1)*(КАЛЕНДАРЬ!$AJ22=GRID!$B$3:$BI$3), 0))*(1-GRID!$B$69),0))</f>
        <v>#N/A</v>
      </c>
      <c r="K304" s="47">
        <f t="array" ref="K304">IF($I$2="Открытый тариф",
INDEX(GRID!$B$4:$BI$14,MATCH(K$7,GRID!$A$4:$A$14,0),MATCH(1,($U$2=GRID!$B$1:$BI$1)*(КАЛЕНДАРЬ!$AJ22=GRID!$B$3:$BI$3), 0)),
ROUNDUP(INDEX(GRID!$B$4:$BI$14,MATCH(K$7,GRID!$A$4:$A$14,0),MATCH(1,($U$2=GRID!$B$1:$BI$1)*(КАЛЕНДАРЬ!$AJ22=GRID!$B$3:$BI$3),0))*(1-GRID!$B$69),0))</f>
        <v>20400</v>
      </c>
      <c r="L304" s="48">
        <f t="array" ref="L304">IF($I$2="Открытый тариф",
INDEX(GRID!$B$17:$BI$27,MATCH(K$7,GRID!$A$17:$A$27,0),MATCH(1,($U$2=GRID!$B$1:$BI$1)*(КАЛЕНДАРЬ!$AJ22=GRID!$B$3:$BI$3), 0)),
ROUNDUP(INDEX(GRID!$B$17:$BI$27,MATCH(K$7,GRID!$A$17:$A$27,0),MATCH(1,($U$2=GRID!$B$1:$BI$1)*(КАЛЕНДАРЬ!$AJ22=GRID!$B$3:$BI$3), 0))*(1-GRID!$B$69),0))</f>
        <v>22900</v>
      </c>
      <c r="M304" s="47">
        <f t="array" ref="M304">IF($I$2="Открытый тариф",
INDEX(GRID!$B$4:$BI$14,MATCH(M$7,GRID!$A$4:$A$14,0),MATCH(1,($U$2=GRID!$B$1:$BI$1)*(КАЛЕНДАРЬ!$AJ22=GRID!$B$3:$BI$3), 0)),
ROUNDUP(INDEX(GRID!$B$4:$BI$14,MATCH(M$7,GRID!$A$4:$A$14,0),MATCH(1,($U$2=GRID!$B$1:$BI$1)*(КАЛЕНДАРЬ!$AJ22=GRID!$B$3:$BI$3),0))*(1-GRID!$B$69),0))</f>
        <v>22000</v>
      </c>
      <c r="N304" s="48">
        <f t="array" ref="N304">IF($I$2="Открытый тариф",
INDEX(GRID!$B$17:$BI$27,MATCH(M$7,GRID!$A$17:$A$27,0),MATCH(1,($U$2=GRID!$B$1:$BI$1)*(КАЛЕНДАРЬ!$AJ22=GRID!$B$3:$BI$3), 0)),
ROUNDUP(INDEX(GRID!$B$17:$BI$27,MATCH(M$7,GRID!$A$17:$A$27,0),MATCH(1,($U$2=GRID!$B$1:$BI$1)*(КАЛЕНДАРЬ!$AJ22=GRID!$B$3:$BI$3), 0))*(1-GRID!$B$69),0))</f>
        <v>24500</v>
      </c>
      <c r="O304" s="49">
        <f t="array" ref="O304">IF($I$2="Открытый тариф",
INDEX(GRID!$B$4:$BI$14,MATCH(O$7,GRID!$A$4:$A$14,0),MATCH(1,($U$2=GRID!$B$1:$BI$1)*(КАЛЕНДАРЬ!$AJ22=GRID!$B$3:$BI$3), 0)),
ROUNDUP(INDEX(GRID!$B$4:$BI$14,MATCH(O$7,GRID!$A$4:$A$14,0),MATCH(1,($U$2=GRID!$B$1:$BI$1)*(КАЛЕНДАРЬ!$AJ22=GRID!$B$3:$BI$3),0))*(1-GRID!$B$69),0))</f>
        <v>29600</v>
      </c>
      <c r="P304" s="49">
        <f t="array" ref="P304">IF($I$2="Открытый тариф",
INDEX(GRID!$B$17:$BI$27,MATCH(O$7,GRID!$A$17:$A$27,0),MATCH(1,($U$2=GRID!$B$1:$BI$1)*(КАЛЕНДАРЬ!$AJ22=GRID!$B$3:$BI$3), 0)),
ROUNDUP(INDEX(GRID!$B$17:$BI$27,MATCH(O$7,GRID!$A$17:$A$27,0),MATCH(1,($U$2=GRID!$B$1:$BI$1)*(КАЛЕНДАРЬ!$AJ22=GRID!$B$3:$BI$3), 0))*(1-GRID!$B$69),0))</f>
        <v>32100</v>
      </c>
      <c r="Q304" s="49" t="e">
        <f t="array" ref="Q304">IF($I$2="Открытый тариф",
INDEX(GRID!$B$4:$BI$14,MATCH(Q$7,GRID!$A$4:$A$14,0),MATCH(1,($U$2=GRID!$B$1:$BI$1)*(КАЛЕНДАРЬ!$AJ22=GRID!$B$3:$BI$3), 0)),
ROUNDUP(INDEX(GRID!$B$4:$BI$14,MATCH(Q$7,GRID!$A$4:$A$14,0),MATCH(1,($U$2=GRID!$B$1:$BI$1)*(КАЛЕНДАРЬ!$AJ22=GRID!$B$3:$BI$3),0))*(1-GRID!$B$69),0))</f>
        <v>#N/A</v>
      </c>
      <c r="R304" s="49" t="e">
        <f t="array" ref="R304">IF($I$2="Открытый тариф",
INDEX(GRID!$B$17:$BI$27,MATCH(Q$7,GRID!$A$17:$A$27,0),MATCH(1,($U$2=GRID!$B$1:$BI$1)*(КАЛЕНДАРЬ!$AJ22=GRID!$B$3:$BI$3), 0)),
ROUNDUP(INDEX(GRID!$B$17:$BI$27,MATCH(Q$7,GRID!$A$17:$A$27,0),MATCH(1,($U$2=GRID!$B$1:$BI$1)*(КАЛЕНДАРЬ!$AJ22=GRID!$B$3:$BI$3), 0))*(1-GRID!$B$69),0))</f>
        <v>#N/A</v>
      </c>
      <c r="S304" s="49" t="e">
        <f t="array" ref="S304">IF($I$2="Открытый тариф",
INDEX(GRID!$B$4:$BI$14,MATCH(S$7,GRID!$A$4:$A$14,0),MATCH(1,($U$2=GRID!$B$1:$BI$1)*(КАЛЕНДАРЬ!$AJ22=GRID!$B$3:$BI$3), 0)),
ROUNDUP(INDEX(GRID!$B$4:$BI$14,MATCH(S$7,GRID!$A$4:$A$14,0),MATCH(1,($U$2=GRID!$B$1:$BI$1)*(КАЛЕНДАРЬ!$AJ22=GRID!$B$3:$BI$3),0))*(1-GRID!$B$69),0))</f>
        <v>#N/A</v>
      </c>
      <c r="T304" s="49" t="e">
        <f t="array" ref="T304">IF($I$2="Открытый тариф",
INDEX(GRID!$B$17:$BI$27,MATCH(S$7,GRID!$A$17:$A$27,0),MATCH(1,($U$2=GRID!$B$1:$BI$1)*(КАЛЕНДАРЬ!$AJ22=GRID!$B$3:$BI$3), 0)),
ROUNDUP(INDEX(GRID!$B$17:$BI$27,MATCH(S$7,GRID!$A$17:$A$27,0),MATCH(1,($U$2=GRID!$B$1:$BI$1)*(КАЛЕНДАРЬ!$AJ22=GRID!$B$3:$BI$3), 0))*(1-GRID!$B$69),0))</f>
        <v>#N/A</v>
      </c>
      <c r="U304" s="49">
        <f t="array" ref="U304">IF($I$2="Открытый тариф",
INDEX(GRID!$B$4:$BI$14,MATCH(U$7,GRID!$A$4:$A$14,0),MATCH(1,($U$2=GRID!$B$1:$BI$1)*(КАЛЕНДАРЬ!$AJ22=GRID!$B$3:$BI$3), 0)),
ROUNDUP(INDEX(GRID!$B$4:$BI$14,MATCH(U$7,GRID!$A$4:$A$14,0),MATCH(1,($U$2=GRID!$B$1:$BI$1)*(КАЛЕНДАРЬ!$AJ22=GRID!$B$3:$BI$3),0))*(1-GRID!$B$69),0))</f>
        <v>45000</v>
      </c>
      <c r="V304" s="49">
        <f t="array" ref="V304">IF($I$2="Открытый тариф",
INDEX(GRID!$B$17:$BI$27,MATCH(U$7,GRID!$A$17:$A$27,0),MATCH(1,($U$2=GRID!$B$1:$BI$1)*(КАЛЕНДАРЬ!$AJ22=GRID!$B$3:$BI$3), 0)),
ROUNDUP(INDEX(GRID!$B$17:$BI$27,MATCH(U$7,GRID!$A$17:$A$27,0),MATCH(1,($U$2=GRID!$B$1:$BI$1)*(КАЛЕНДАРЬ!$AJ22=GRID!$B$3:$BI$3), 0))*(1-GRID!$B$69),0))</f>
        <v>47500</v>
      </c>
      <c r="W304" s="49">
        <f t="array" ref="W304">IF($I$2="Открытый тариф",
INDEX(GRID!$B$4:$BI$14,MATCH(W$7,GRID!$A$4:$A$14,0),MATCH(1,($U$2=GRID!$B$1:$BI$1)*(КАЛЕНДАРЬ!$AJ22=GRID!$B$3:$BI$3), 0)),
ROUNDUP(INDEX(GRID!$B$4:$BI$14,MATCH(W$7,GRID!$A$4:$A$14,0),MATCH(1,($U$2=GRID!$B$1:$BI$1)*(КАЛЕНДАРЬ!$AJ22=GRID!$B$3:$BI$3),0))*(1-GRID!$B$69),0))</f>
        <v>192000</v>
      </c>
      <c r="X304" s="49">
        <f t="array" ref="X304">IF($I$2="Открытый тариф",
INDEX(GRID!$B$17:$BI$27,MATCH(W$7,GRID!$A$17:$A$27,0),MATCH(1,($U$2=GRID!$B$1:$BI$1)*(КАЛЕНДАРЬ!$AJ22=GRID!$B$3:$BI$3), 0)),
ROUNDUP(INDEX(GRID!$B$17:$BI$27,MATCH(W$7,GRID!$A$17:$A$27,0),MATCH(1,($U$2=GRID!$B$1:$BI$1)*(КАЛЕНДАРЬ!$AJ22=GRID!$B$3:$BI$3), 0))*(1-GRID!$B$69),0))</f>
        <v>194500</v>
      </c>
    </row>
    <row r="305" spans="1:24" hidden="1" x14ac:dyDescent="0.2">
      <c r="A305" s="117" t="s">
        <v>48</v>
      </c>
      <c r="B305" s="117">
        <v>20</v>
      </c>
      <c r="C305" s="47" cm="1">
        <f t="array" ref="C305">IF($I$2="Открытый тариф",
INDEX(GRID!$B$4:$BI$14,MATCH(C$7,GRID!$A$4:$A$14,0),MATCH(1,($U$2=GRID!$B$1:$BI$1)*(КАЛЕНДАРЬ!$AJ23=GRID!$B$3:$BI$3), 0)),
ROUNDUP(INDEX(GRID!$B$4:$BI$14,MATCH(C$7,GRID!$A$4:$A$14,0),MATCH(1,($U$2=GRID!$B$1:$BI$1)*(КАЛЕНДАРЬ!$AJ23=GRID!$B$3:$BI$3),0))*(1-GRID!$B$69),0))</f>
        <v>15000</v>
      </c>
      <c r="D305" s="48">
        <f t="array" ref="D305">IF($I$2="Открытый тариф",
INDEX(GRID!$B$17:$BI$27,MATCH(C$7,GRID!$A$17:$A$27,0),MATCH(1,($U$2=GRID!$B$1:$BI$1)*(КАЛЕНДАРЬ!$AJ23=GRID!$B$3:$BI$3), 0)),
ROUNDUP(INDEX(GRID!$B$17:$BI$27,MATCH(C$7,GRID!$A$17:$A$27,0),MATCH(1,($U$2=GRID!$B$1:$BI$1)*(КАЛЕНДАРЬ!$AJ23=GRID!$B$3:$BI$3), 0))*(1-GRID!$B$69),0))</f>
        <v>17500</v>
      </c>
      <c r="E305" s="47">
        <f t="array" ref="E305">IF($I$2="Открытый тариф",
INDEX(GRID!$B$4:$BI$14,MATCH(E$7,GRID!$A$4:$A$14,0),MATCH(1,($U$2=GRID!$B$1:$BI$1)*(КАЛЕНДАРЬ!$AJ23=GRID!$B$3:$BI$3), 0)),
ROUNDUP(INDEX(GRID!$B$4:$BI$14,MATCH(E$7,GRID!$A$4:$A$14,0),MATCH(1,($U$2=GRID!$B$1:$BI$1)*(КАЛЕНДАРЬ!$AJ23=GRID!$B$3:$BI$3),0))*(1-GRID!$B$69),0))</f>
        <v>16200</v>
      </c>
      <c r="F305" s="48">
        <f t="array" ref="F305">IF($I$2="Открытый тариф",
INDEX(GRID!$B$17:$BI$27,MATCH(E$7,GRID!$A$17:$A$27,0),MATCH(1,($U$2=GRID!$B$1:$BI$1)*(КАЛЕНДАРЬ!$AJ23=GRID!$B$3:$BI$3), 0)),
ROUNDUP(INDEX(GRID!$B$17:$BI$27,MATCH(E$7,GRID!$A$17:$A$27,0),MATCH(1,($U$2=GRID!$B$1:$BI$1)*(КАЛЕНДАРЬ!$AJ23=GRID!$B$3:$BI$3), 0))*(1-GRID!$B$69),0))</f>
        <v>18700</v>
      </c>
      <c r="G305" s="47" t="e">
        <f t="array" ref="G305">IF($I$2="Открытый тариф",
INDEX(GRID!$B$4:$BI$14,MATCH(G$7,GRID!$A$4:$A$14,0),MATCH(1,($U$2=GRID!$B$1:$BI$1)*(КАЛЕНДАРЬ!$AJ23=GRID!$B$3:$BI$3), 0)),
ROUNDUP(INDEX(GRID!$B$4:$BI$14,MATCH(G$7,GRID!$A$4:$A$14,0),MATCH(1,($U$2=GRID!$B$1:$BI$1)*(КАЛЕНДАРЬ!$AJ23=GRID!$B$3:$BI$3),0))*(1-GRID!$B$69),0))</f>
        <v>#N/A</v>
      </c>
      <c r="H305" s="48" t="e">
        <f t="array" ref="H305">IF($I$2="Открытый тариф",
INDEX(GRID!$B$17:$BI$27,MATCH(G$7,GRID!$A$17:$A$27,0),MATCH(1,($U$2=GRID!$B$1:$BI$1)*(КАЛЕНДАРЬ!$AJ23=GRID!$B$3:$BI$3), 0)),
ROUNDUP(INDEX(GRID!$B$17:$BI$27,MATCH(G$7,GRID!$A$17:$A$27,0),MATCH(1,($U$2=GRID!$B$1:$BI$1)*(КАЛЕНДАРЬ!$AJ23=GRID!$B$3:$BI$3), 0))*(1-GRID!$B$69),0))</f>
        <v>#N/A</v>
      </c>
      <c r="I305" s="47" t="e">
        <f t="array" ref="I305">IF($I$2="Открытый тариф",
INDEX(GRID!$B$4:$BI$14,MATCH(I$7,GRID!$A$4:$A$14,0),MATCH(1,($U$2=GRID!$B$1:$BI$1)*(КАЛЕНДАРЬ!$AJ23=GRID!$B$3:$BI$3), 0)),
ROUNDUP(INDEX(GRID!$B$4:$BI$14,MATCH(I$7,GRID!$A$4:$A$14,0),MATCH(1,($U$2=GRID!$B$1:$BI$1)*(КАЛЕНДАРЬ!$AJ23=GRID!$B$3:$BI$3),0))*(1-GRID!$B$69),0))</f>
        <v>#N/A</v>
      </c>
      <c r="J305" s="48" t="e">
        <f t="array" ref="J305">IF($I$2="Открытый тариф",
INDEX(GRID!$B$17:$BI$27,MATCH(I$7,GRID!$A$17:$A$27,0),MATCH(1,($U$2=GRID!$B$1:$BI$1)*(КАЛЕНДАРЬ!$AJ23=GRID!$B$3:$BI$3), 0)),
ROUNDUP(INDEX(GRID!$B$17:$BI$27,MATCH(I$7,GRID!$A$17:$A$27,0),MATCH(1,($U$2=GRID!$B$1:$BI$1)*(КАЛЕНДАРЬ!$AJ23=GRID!$B$3:$BI$3), 0))*(1-GRID!$B$69),0))</f>
        <v>#N/A</v>
      </c>
      <c r="K305" s="47">
        <f t="array" ref="K305">IF($I$2="Открытый тариф",
INDEX(GRID!$B$4:$BI$14,MATCH(K$7,GRID!$A$4:$A$14,0),MATCH(1,($U$2=GRID!$B$1:$BI$1)*(КАЛЕНДАРЬ!$AJ23=GRID!$B$3:$BI$3), 0)),
ROUNDUP(INDEX(GRID!$B$4:$BI$14,MATCH(K$7,GRID!$A$4:$A$14,0),MATCH(1,($U$2=GRID!$B$1:$BI$1)*(КАЛЕНДАРЬ!$AJ23=GRID!$B$3:$BI$3),0))*(1-GRID!$B$69),0))</f>
        <v>20400</v>
      </c>
      <c r="L305" s="48">
        <f t="array" ref="L305">IF($I$2="Открытый тариф",
INDEX(GRID!$B$17:$BI$27,MATCH(K$7,GRID!$A$17:$A$27,0),MATCH(1,($U$2=GRID!$B$1:$BI$1)*(КАЛЕНДАРЬ!$AJ23=GRID!$B$3:$BI$3), 0)),
ROUNDUP(INDEX(GRID!$B$17:$BI$27,MATCH(K$7,GRID!$A$17:$A$27,0),MATCH(1,($U$2=GRID!$B$1:$BI$1)*(КАЛЕНДАРЬ!$AJ23=GRID!$B$3:$BI$3), 0))*(1-GRID!$B$69),0))</f>
        <v>22900</v>
      </c>
      <c r="M305" s="47">
        <f t="array" ref="M305">IF($I$2="Открытый тариф",
INDEX(GRID!$B$4:$BI$14,MATCH(M$7,GRID!$A$4:$A$14,0),MATCH(1,($U$2=GRID!$B$1:$BI$1)*(КАЛЕНДАРЬ!$AJ23=GRID!$B$3:$BI$3), 0)),
ROUNDUP(INDEX(GRID!$B$4:$BI$14,MATCH(M$7,GRID!$A$4:$A$14,0),MATCH(1,($U$2=GRID!$B$1:$BI$1)*(КАЛЕНДАРЬ!$AJ23=GRID!$B$3:$BI$3),0))*(1-GRID!$B$69),0))</f>
        <v>22000</v>
      </c>
      <c r="N305" s="48">
        <f t="array" ref="N305">IF($I$2="Открытый тариф",
INDEX(GRID!$B$17:$BI$27,MATCH(M$7,GRID!$A$17:$A$27,0),MATCH(1,($U$2=GRID!$B$1:$BI$1)*(КАЛЕНДАРЬ!$AJ23=GRID!$B$3:$BI$3), 0)),
ROUNDUP(INDEX(GRID!$B$17:$BI$27,MATCH(M$7,GRID!$A$17:$A$27,0),MATCH(1,($U$2=GRID!$B$1:$BI$1)*(КАЛЕНДАРЬ!$AJ23=GRID!$B$3:$BI$3), 0))*(1-GRID!$B$69),0))</f>
        <v>24500</v>
      </c>
      <c r="O305" s="49">
        <f t="array" ref="O305">IF($I$2="Открытый тариф",
INDEX(GRID!$B$4:$BI$14,MATCH(O$7,GRID!$A$4:$A$14,0),MATCH(1,($U$2=GRID!$B$1:$BI$1)*(КАЛЕНДАРЬ!$AJ23=GRID!$B$3:$BI$3), 0)),
ROUNDUP(INDEX(GRID!$B$4:$BI$14,MATCH(O$7,GRID!$A$4:$A$14,0),MATCH(1,($U$2=GRID!$B$1:$BI$1)*(КАЛЕНДАРЬ!$AJ23=GRID!$B$3:$BI$3),0))*(1-GRID!$B$69),0))</f>
        <v>29600</v>
      </c>
      <c r="P305" s="49">
        <f t="array" ref="P305">IF($I$2="Открытый тариф",
INDEX(GRID!$B$17:$BI$27,MATCH(O$7,GRID!$A$17:$A$27,0),MATCH(1,($U$2=GRID!$B$1:$BI$1)*(КАЛЕНДАРЬ!$AJ23=GRID!$B$3:$BI$3), 0)),
ROUNDUP(INDEX(GRID!$B$17:$BI$27,MATCH(O$7,GRID!$A$17:$A$27,0),MATCH(1,($U$2=GRID!$B$1:$BI$1)*(КАЛЕНДАРЬ!$AJ23=GRID!$B$3:$BI$3), 0))*(1-GRID!$B$69),0))</f>
        <v>32100</v>
      </c>
      <c r="Q305" s="49" t="e">
        <f t="array" ref="Q305">IF($I$2="Открытый тариф",
INDEX(GRID!$B$4:$BI$14,MATCH(Q$7,GRID!$A$4:$A$14,0),MATCH(1,($U$2=GRID!$B$1:$BI$1)*(КАЛЕНДАРЬ!$AJ23=GRID!$B$3:$BI$3), 0)),
ROUNDUP(INDEX(GRID!$B$4:$BI$14,MATCH(Q$7,GRID!$A$4:$A$14,0),MATCH(1,($U$2=GRID!$B$1:$BI$1)*(КАЛЕНДАРЬ!$AJ23=GRID!$B$3:$BI$3),0))*(1-GRID!$B$69),0))</f>
        <v>#N/A</v>
      </c>
      <c r="R305" s="49" t="e">
        <f t="array" ref="R305">IF($I$2="Открытый тариф",
INDEX(GRID!$B$17:$BI$27,MATCH(Q$7,GRID!$A$17:$A$27,0),MATCH(1,($U$2=GRID!$B$1:$BI$1)*(КАЛЕНДАРЬ!$AJ23=GRID!$B$3:$BI$3), 0)),
ROUNDUP(INDEX(GRID!$B$17:$BI$27,MATCH(Q$7,GRID!$A$17:$A$27,0),MATCH(1,($U$2=GRID!$B$1:$BI$1)*(КАЛЕНДАРЬ!$AJ23=GRID!$B$3:$BI$3), 0))*(1-GRID!$B$69),0))</f>
        <v>#N/A</v>
      </c>
      <c r="S305" s="49" t="e">
        <f t="array" ref="S305">IF($I$2="Открытый тариф",
INDEX(GRID!$B$4:$BI$14,MATCH(S$7,GRID!$A$4:$A$14,0),MATCH(1,($U$2=GRID!$B$1:$BI$1)*(КАЛЕНДАРЬ!$AJ23=GRID!$B$3:$BI$3), 0)),
ROUNDUP(INDEX(GRID!$B$4:$BI$14,MATCH(S$7,GRID!$A$4:$A$14,0),MATCH(1,($U$2=GRID!$B$1:$BI$1)*(КАЛЕНДАРЬ!$AJ23=GRID!$B$3:$BI$3),0))*(1-GRID!$B$69),0))</f>
        <v>#N/A</v>
      </c>
      <c r="T305" s="49" t="e">
        <f t="array" ref="T305">IF($I$2="Открытый тариф",
INDEX(GRID!$B$17:$BI$27,MATCH(S$7,GRID!$A$17:$A$27,0),MATCH(1,($U$2=GRID!$B$1:$BI$1)*(КАЛЕНДАРЬ!$AJ23=GRID!$B$3:$BI$3), 0)),
ROUNDUP(INDEX(GRID!$B$17:$BI$27,MATCH(S$7,GRID!$A$17:$A$27,0),MATCH(1,($U$2=GRID!$B$1:$BI$1)*(КАЛЕНДАРЬ!$AJ23=GRID!$B$3:$BI$3), 0))*(1-GRID!$B$69),0))</f>
        <v>#N/A</v>
      </c>
      <c r="U305" s="49">
        <f t="array" ref="U305">IF($I$2="Открытый тариф",
INDEX(GRID!$B$4:$BI$14,MATCH(U$7,GRID!$A$4:$A$14,0),MATCH(1,($U$2=GRID!$B$1:$BI$1)*(КАЛЕНДАРЬ!$AJ23=GRID!$B$3:$BI$3), 0)),
ROUNDUP(INDEX(GRID!$B$4:$BI$14,MATCH(U$7,GRID!$A$4:$A$14,0),MATCH(1,($U$2=GRID!$B$1:$BI$1)*(КАЛЕНДАРЬ!$AJ23=GRID!$B$3:$BI$3),0))*(1-GRID!$B$69),0))</f>
        <v>45000</v>
      </c>
      <c r="V305" s="49">
        <f t="array" ref="V305">IF($I$2="Открытый тариф",
INDEX(GRID!$B$17:$BI$27,MATCH(U$7,GRID!$A$17:$A$27,0),MATCH(1,($U$2=GRID!$B$1:$BI$1)*(КАЛЕНДАРЬ!$AJ23=GRID!$B$3:$BI$3), 0)),
ROUNDUP(INDEX(GRID!$B$17:$BI$27,MATCH(U$7,GRID!$A$17:$A$27,0),MATCH(1,($U$2=GRID!$B$1:$BI$1)*(КАЛЕНДАРЬ!$AJ23=GRID!$B$3:$BI$3), 0))*(1-GRID!$B$69),0))</f>
        <v>47500</v>
      </c>
      <c r="W305" s="49">
        <f t="array" ref="W305">IF($I$2="Открытый тариф",
INDEX(GRID!$B$4:$BI$14,MATCH(W$7,GRID!$A$4:$A$14,0),MATCH(1,($U$2=GRID!$B$1:$BI$1)*(КАЛЕНДАРЬ!$AJ23=GRID!$B$3:$BI$3), 0)),
ROUNDUP(INDEX(GRID!$B$4:$BI$14,MATCH(W$7,GRID!$A$4:$A$14,0),MATCH(1,($U$2=GRID!$B$1:$BI$1)*(КАЛЕНДАРЬ!$AJ23=GRID!$B$3:$BI$3),0))*(1-GRID!$B$69),0))</f>
        <v>192000</v>
      </c>
      <c r="X305" s="49">
        <f t="array" ref="X305">IF($I$2="Открытый тариф",
INDEX(GRID!$B$17:$BI$27,MATCH(W$7,GRID!$A$17:$A$27,0),MATCH(1,($U$2=GRID!$B$1:$BI$1)*(КАЛЕНДАРЬ!$AJ23=GRID!$B$3:$BI$3), 0)),
ROUNDUP(INDEX(GRID!$B$17:$BI$27,MATCH(W$7,GRID!$A$17:$A$27,0),MATCH(1,($U$2=GRID!$B$1:$BI$1)*(КАЛЕНДАРЬ!$AJ23=GRID!$B$3:$BI$3), 0))*(1-GRID!$B$69),0))</f>
        <v>194500</v>
      </c>
    </row>
    <row r="306" spans="1:24" hidden="1" x14ac:dyDescent="0.2">
      <c r="A306" s="117" t="s">
        <v>42</v>
      </c>
      <c r="B306" s="117">
        <v>21</v>
      </c>
      <c r="C306" s="47" cm="1">
        <f t="array" ref="C306">IF($I$2="Открытый тариф",
INDEX(GRID!$B$4:$BI$14,MATCH(C$7,GRID!$A$4:$A$14,0),MATCH(1,($U$2=GRID!$B$1:$BI$1)*(КАЛЕНДАРЬ!$AJ24=GRID!$B$3:$BI$3), 0)),
ROUNDUP(INDEX(GRID!$B$4:$BI$14,MATCH(C$7,GRID!$A$4:$A$14,0),MATCH(1,($U$2=GRID!$B$1:$BI$1)*(КАЛЕНДАРЬ!$AJ24=GRID!$B$3:$BI$3),0))*(1-GRID!$B$69),0))</f>
        <v>15000</v>
      </c>
      <c r="D306" s="48">
        <f t="array" ref="D306">IF($I$2="Открытый тариф",
INDEX(GRID!$B$17:$BI$27,MATCH(C$7,GRID!$A$17:$A$27,0),MATCH(1,($U$2=GRID!$B$1:$BI$1)*(КАЛЕНДАРЬ!$AJ24=GRID!$B$3:$BI$3), 0)),
ROUNDUP(INDEX(GRID!$B$17:$BI$27,MATCH(C$7,GRID!$A$17:$A$27,0),MATCH(1,($U$2=GRID!$B$1:$BI$1)*(КАЛЕНДАРЬ!$AJ24=GRID!$B$3:$BI$3), 0))*(1-GRID!$B$69),0))</f>
        <v>17500</v>
      </c>
      <c r="E306" s="47">
        <f t="array" ref="E306">IF($I$2="Открытый тариф",
INDEX(GRID!$B$4:$BI$14,MATCH(E$7,GRID!$A$4:$A$14,0),MATCH(1,($U$2=GRID!$B$1:$BI$1)*(КАЛЕНДАРЬ!$AJ24=GRID!$B$3:$BI$3), 0)),
ROUNDUP(INDEX(GRID!$B$4:$BI$14,MATCH(E$7,GRID!$A$4:$A$14,0),MATCH(1,($U$2=GRID!$B$1:$BI$1)*(КАЛЕНДАРЬ!$AJ24=GRID!$B$3:$BI$3),0))*(1-GRID!$B$69),0))</f>
        <v>16200</v>
      </c>
      <c r="F306" s="48">
        <f t="array" ref="F306">IF($I$2="Открытый тариф",
INDEX(GRID!$B$17:$BI$27,MATCH(E$7,GRID!$A$17:$A$27,0),MATCH(1,($U$2=GRID!$B$1:$BI$1)*(КАЛЕНДАРЬ!$AJ24=GRID!$B$3:$BI$3), 0)),
ROUNDUP(INDEX(GRID!$B$17:$BI$27,MATCH(E$7,GRID!$A$17:$A$27,0),MATCH(1,($U$2=GRID!$B$1:$BI$1)*(КАЛЕНДАРЬ!$AJ24=GRID!$B$3:$BI$3), 0))*(1-GRID!$B$69),0))</f>
        <v>18700</v>
      </c>
      <c r="G306" s="47" t="e">
        <f t="array" ref="G306">IF($I$2="Открытый тариф",
INDEX(GRID!$B$4:$BI$14,MATCH(G$7,GRID!$A$4:$A$14,0),MATCH(1,($U$2=GRID!$B$1:$BI$1)*(КАЛЕНДАРЬ!$AJ24=GRID!$B$3:$BI$3), 0)),
ROUNDUP(INDEX(GRID!$B$4:$BI$14,MATCH(G$7,GRID!$A$4:$A$14,0),MATCH(1,($U$2=GRID!$B$1:$BI$1)*(КАЛЕНДАРЬ!$AJ24=GRID!$B$3:$BI$3),0))*(1-GRID!$B$69),0))</f>
        <v>#N/A</v>
      </c>
      <c r="H306" s="48" t="e">
        <f t="array" ref="H306">IF($I$2="Открытый тариф",
INDEX(GRID!$B$17:$BI$27,MATCH(G$7,GRID!$A$17:$A$27,0),MATCH(1,($U$2=GRID!$B$1:$BI$1)*(КАЛЕНДАРЬ!$AJ24=GRID!$B$3:$BI$3), 0)),
ROUNDUP(INDEX(GRID!$B$17:$BI$27,MATCH(G$7,GRID!$A$17:$A$27,0),MATCH(1,($U$2=GRID!$B$1:$BI$1)*(КАЛЕНДАРЬ!$AJ24=GRID!$B$3:$BI$3), 0))*(1-GRID!$B$69),0))</f>
        <v>#N/A</v>
      </c>
      <c r="I306" s="47" t="e">
        <f t="array" ref="I306">IF($I$2="Открытый тариф",
INDEX(GRID!$B$4:$BI$14,MATCH(I$7,GRID!$A$4:$A$14,0),MATCH(1,($U$2=GRID!$B$1:$BI$1)*(КАЛЕНДАРЬ!$AJ24=GRID!$B$3:$BI$3), 0)),
ROUNDUP(INDEX(GRID!$B$4:$BI$14,MATCH(I$7,GRID!$A$4:$A$14,0),MATCH(1,($U$2=GRID!$B$1:$BI$1)*(КАЛЕНДАРЬ!$AJ24=GRID!$B$3:$BI$3),0))*(1-GRID!$B$69),0))</f>
        <v>#N/A</v>
      </c>
      <c r="J306" s="48" t="e">
        <f t="array" ref="J306">IF($I$2="Открытый тариф",
INDEX(GRID!$B$17:$BI$27,MATCH(I$7,GRID!$A$17:$A$27,0),MATCH(1,($U$2=GRID!$B$1:$BI$1)*(КАЛЕНДАРЬ!$AJ24=GRID!$B$3:$BI$3), 0)),
ROUNDUP(INDEX(GRID!$B$17:$BI$27,MATCH(I$7,GRID!$A$17:$A$27,0),MATCH(1,($U$2=GRID!$B$1:$BI$1)*(КАЛЕНДАРЬ!$AJ24=GRID!$B$3:$BI$3), 0))*(1-GRID!$B$69),0))</f>
        <v>#N/A</v>
      </c>
      <c r="K306" s="47">
        <f t="array" ref="K306">IF($I$2="Открытый тариф",
INDEX(GRID!$B$4:$BI$14,MATCH(K$7,GRID!$A$4:$A$14,0),MATCH(1,($U$2=GRID!$B$1:$BI$1)*(КАЛЕНДАРЬ!$AJ24=GRID!$B$3:$BI$3), 0)),
ROUNDUP(INDEX(GRID!$B$4:$BI$14,MATCH(K$7,GRID!$A$4:$A$14,0),MATCH(1,($U$2=GRID!$B$1:$BI$1)*(КАЛЕНДАРЬ!$AJ24=GRID!$B$3:$BI$3),0))*(1-GRID!$B$69),0))</f>
        <v>20400</v>
      </c>
      <c r="L306" s="48">
        <f t="array" ref="L306">IF($I$2="Открытый тариф",
INDEX(GRID!$B$17:$BI$27,MATCH(K$7,GRID!$A$17:$A$27,0),MATCH(1,($U$2=GRID!$B$1:$BI$1)*(КАЛЕНДАРЬ!$AJ24=GRID!$B$3:$BI$3), 0)),
ROUNDUP(INDEX(GRID!$B$17:$BI$27,MATCH(K$7,GRID!$A$17:$A$27,0),MATCH(1,($U$2=GRID!$B$1:$BI$1)*(КАЛЕНДАРЬ!$AJ24=GRID!$B$3:$BI$3), 0))*(1-GRID!$B$69),0))</f>
        <v>22900</v>
      </c>
      <c r="M306" s="47">
        <f t="array" ref="M306">IF($I$2="Открытый тариф",
INDEX(GRID!$B$4:$BI$14,MATCH(M$7,GRID!$A$4:$A$14,0),MATCH(1,($U$2=GRID!$B$1:$BI$1)*(КАЛЕНДАРЬ!$AJ24=GRID!$B$3:$BI$3), 0)),
ROUNDUP(INDEX(GRID!$B$4:$BI$14,MATCH(M$7,GRID!$A$4:$A$14,0),MATCH(1,($U$2=GRID!$B$1:$BI$1)*(КАЛЕНДАРЬ!$AJ24=GRID!$B$3:$BI$3),0))*(1-GRID!$B$69),0))</f>
        <v>22000</v>
      </c>
      <c r="N306" s="48">
        <f t="array" ref="N306">IF($I$2="Открытый тариф",
INDEX(GRID!$B$17:$BI$27,MATCH(M$7,GRID!$A$17:$A$27,0),MATCH(1,($U$2=GRID!$B$1:$BI$1)*(КАЛЕНДАРЬ!$AJ24=GRID!$B$3:$BI$3), 0)),
ROUNDUP(INDEX(GRID!$B$17:$BI$27,MATCH(M$7,GRID!$A$17:$A$27,0),MATCH(1,($U$2=GRID!$B$1:$BI$1)*(КАЛЕНДАРЬ!$AJ24=GRID!$B$3:$BI$3), 0))*(1-GRID!$B$69),0))</f>
        <v>24500</v>
      </c>
      <c r="O306" s="49">
        <f t="array" ref="O306">IF($I$2="Открытый тариф",
INDEX(GRID!$B$4:$BI$14,MATCH(O$7,GRID!$A$4:$A$14,0),MATCH(1,($U$2=GRID!$B$1:$BI$1)*(КАЛЕНДАРЬ!$AJ24=GRID!$B$3:$BI$3), 0)),
ROUNDUP(INDEX(GRID!$B$4:$BI$14,MATCH(O$7,GRID!$A$4:$A$14,0),MATCH(1,($U$2=GRID!$B$1:$BI$1)*(КАЛЕНДАРЬ!$AJ24=GRID!$B$3:$BI$3),0))*(1-GRID!$B$69),0))</f>
        <v>29600</v>
      </c>
      <c r="P306" s="49">
        <f t="array" ref="P306">IF($I$2="Открытый тариф",
INDEX(GRID!$B$17:$BI$27,MATCH(O$7,GRID!$A$17:$A$27,0),MATCH(1,($U$2=GRID!$B$1:$BI$1)*(КАЛЕНДАРЬ!$AJ24=GRID!$B$3:$BI$3), 0)),
ROUNDUP(INDEX(GRID!$B$17:$BI$27,MATCH(O$7,GRID!$A$17:$A$27,0),MATCH(1,($U$2=GRID!$B$1:$BI$1)*(КАЛЕНДАРЬ!$AJ24=GRID!$B$3:$BI$3), 0))*(1-GRID!$B$69),0))</f>
        <v>32100</v>
      </c>
      <c r="Q306" s="49" t="e">
        <f t="array" ref="Q306">IF($I$2="Открытый тариф",
INDEX(GRID!$B$4:$BI$14,MATCH(Q$7,GRID!$A$4:$A$14,0),MATCH(1,($U$2=GRID!$B$1:$BI$1)*(КАЛЕНДАРЬ!$AJ24=GRID!$B$3:$BI$3), 0)),
ROUNDUP(INDEX(GRID!$B$4:$BI$14,MATCH(Q$7,GRID!$A$4:$A$14,0),MATCH(1,($U$2=GRID!$B$1:$BI$1)*(КАЛЕНДАРЬ!$AJ24=GRID!$B$3:$BI$3),0))*(1-GRID!$B$69),0))</f>
        <v>#N/A</v>
      </c>
      <c r="R306" s="49" t="e">
        <f t="array" ref="R306">IF($I$2="Открытый тариф",
INDEX(GRID!$B$17:$BI$27,MATCH(Q$7,GRID!$A$17:$A$27,0),MATCH(1,($U$2=GRID!$B$1:$BI$1)*(КАЛЕНДАРЬ!$AJ24=GRID!$B$3:$BI$3), 0)),
ROUNDUP(INDEX(GRID!$B$17:$BI$27,MATCH(Q$7,GRID!$A$17:$A$27,0),MATCH(1,($U$2=GRID!$B$1:$BI$1)*(КАЛЕНДАРЬ!$AJ24=GRID!$B$3:$BI$3), 0))*(1-GRID!$B$69),0))</f>
        <v>#N/A</v>
      </c>
      <c r="S306" s="49" t="e">
        <f t="array" ref="S306">IF($I$2="Открытый тариф",
INDEX(GRID!$B$4:$BI$14,MATCH(S$7,GRID!$A$4:$A$14,0),MATCH(1,($U$2=GRID!$B$1:$BI$1)*(КАЛЕНДАРЬ!$AJ24=GRID!$B$3:$BI$3), 0)),
ROUNDUP(INDEX(GRID!$B$4:$BI$14,MATCH(S$7,GRID!$A$4:$A$14,0),MATCH(1,($U$2=GRID!$B$1:$BI$1)*(КАЛЕНДАРЬ!$AJ24=GRID!$B$3:$BI$3),0))*(1-GRID!$B$69),0))</f>
        <v>#N/A</v>
      </c>
      <c r="T306" s="49" t="e">
        <f t="array" ref="T306">IF($I$2="Открытый тариф",
INDEX(GRID!$B$17:$BI$27,MATCH(S$7,GRID!$A$17:$A$27,0),MATCH(1,($U$2=GRID!$B$1:$BI$1)*(КАЛЕНДАРЬ!$AJ24=GRID!$B$3:$BI$3), 0)),
ROUNDUP(INDEX(GRID!$B$17:$BI$27,MATCH(S$7,GRID!$A$17:$A$27,0),MATCH(1,($U$2=GRID!$B$1:$BI$1)*(КАЛЕНДАРЬ!$AJ24=GRID!$B$3:$BI$3), 0))*(1-GRID!$B$69),0))</f>
        <v>#N/A</v>
      </c>
      <c r="U306" s="49">
        <f t="array" ref="U306">IF($I$2="Открытый тариф",
INDEX(GRID!$B$4:$BI$14,MATCH(U$7,GRID!$A$4:$A$14,0),MATCH(1,($U$2=GRID!$B$1:$BI$1)*(КАЛЕНДАРЬ!$AJ24=GRID!$B$3:$BI$3), 0)),
ROUNDUP(INDEX(GRID!$B$4:$BI$14,MATCH(U$7,GRID!$A$4:$A$14,0),MATCH(1,($U$2=GRID!$B$1:$BI$1)*(КАЛЕНДАРЬ!$AJ24=GRID!$B$3:$BI$3),0))*(1-GRID!$B$69),0))</f>
        <v>45000</v>
      </c>
      <c r="V306" s="49">
        <f t="array" ref="V306">IF($I$2="Открытый тариф",
INDEX(GRID!$B$17:$BI$27,MATCH(U$7,GRID!$A$17:$A$27,0),MATCH(1,($U$2=GRID!$B$1:$BI$1)*(КАЛЕНДАРЬ!$AJ24=GRID!$B$3:$BI$3), 0)),
ROUNDUP(INDEX(GRID!$B$17:$BI$27,MATCH(U$7,GRID!$A$17:$A$27,0),MATCH(1,($U$2=GRID!$B$1:$BI$1)*(КАЛЕНДАРЬ!$AJ24=GRID!$B$3:$BI$3), 0))*(1-GRID!$B$69),0))</f>
        <v>47500</v>
      </c>
      <c r="W306" s="49">
        <f t="array" ref="W306">IF($I$2="Открытый тариф",
INDEX(GRID!$B$4:$BI$14,MATCH(W$7,GRID!$A$4:$A$14,0),MATCH(1,($U$2=GRID!$B$1:$BI$1)*(КАЛЕНДАРЬ!$AJ24=GRID!$B$3:$BI$3), 0)),
ROUNDUP(INDEX(GRID!$B$4:$BI$14,MATCH(W$7,GRID!$A$4:$A$14,0),MATCH(1,($U$2=GRID!$B$1:$BI$1)*(КАЛЕНДАРЬ!$AJ24=GRID!$B$3:$BI$3),0))*(1-GRID!$B$69),0))</f>
        <v>192000</v>
      </c>
      <c r="X306" s="49">
        <f t="array" ref="X306">IF($I$2="Открытый тариф",
INDEX(GRID!$B$17:$BI$27,MATCH(W$7,GRID!$A$17:$A$27,0),MATCH(1,($U$2=GRID!$B$1:$BI$1)*(КАЛЕНДАРЬ!$AJ24=GRID!$B$3:$BI$3), 0)),
ROUNDUP(INDEX(GRID!$B$17:$BI$27,MATCH(W$7,GRID!$A$17:$A$27,0),MATCH(1,($U$2=GRID!$B$1:$BI$1)*(КАЛЕНДАРЬ!$AJ24=GRID!$B$3:$BI$3), 0))*(1-GRID!$B$69),0))</f>
        <v>194500</v>
      </c>
    </row>
    <row r="307" spans="1:24" hidden="1" x14ac:dyDescent="0.2">
      <c r="A307" s="117" t="s">
        <v>43</v>
      </c>
      <c r="B307" s="117">
        <v>22</v>
      </c>
      <c r="C307" s="47" cm="1">
        <f t="array" ref="C307">IF($I$2="Открытый тариф",
INDEX(GRID!$B$4:$BI$14,MATCH(C$7,GRID!$A$4:$A$14,0),MATCH(1,($U$2=GRID!$B$1:$BI$1)*(КАЛЕНДАРЬ!$AJ25=GRID!$B$3:$BI$3), 0)),
ROUNDUP(INDEX(GRID!$B$4:$BI$14,MATCH(C$7,GRID!$A$4:$A$14,0),MATCH(1,($U$2=GRID!$B$1:$BI$1)*(КАЛЕНДАРЬ!$AJ25=GRID!$B$3:$BI$3),0))*(1-GRID!$B$69),0))</f>
        <v>15000</v>
      </c>
      <c r="D307" s="48">
        <f t="array" ref="D307">IF($I$2="Открытый тариф",
INDEX(GRID!$B$17:$BI$27,MATCH(C$7,GRID!$A$17:$A$27,0),MATCH(1,($U$2=GRID!$B$1:$BI$1)*(КАЛЕНДАРЬ!$AJ25=GRID!$B$3:$BI$3), 0)),
ROUNDUP(INDEX(GRID!$B$17:$BI$27,MATCH(C$7,GRID!$A$17:$A$27,0),MATCH(1,($U$2=GRID!$B$1:$BI$1)*(КАЛЕНДАРЬ!$AJ25=GRID!$B$3:$BI$3), 0))*(1-GRID!$B$69),0))</f>
        <v>17500</v>
      </c>
      <c r="E307" s="47">
        <f t="array" ref="E307">IF($I$2="Открытый тариф",
INDEX(GRID!$B$4:$BI$14,MATCH(E$7,GRID!$A$4:$A$14,0),MATCH(1,($U$2=GRID!$B$1:$BI$1)*(КАЛЕНДАРЬ!$AJ25=GRID!$B$3:$BI$3), 0)),
ROUNDUP(INDEX(GRID!$B$4:$BI$14,MATCH(E$7,GRID!$A$4:$A$14,0),MATCH(1,($U$2=GRID!$B$1:$BI$1)*(КАЛЕНДАРЬ!$AJ25=GRID!$B$3:$BI$3),0))*(1-GRID!$B$69),0))</f>
        <v>16200</v>
      </c>
      <c r="F307" s="48">
        <f t="array" ref="F307">IF($I$2="Открытый тариф",
INDEX(GRID!$B$17:$BI$27,MATCH(E$7,GRID!$A$17:$A$27,0),MATCH(1,($U$2=GRID!$B$1:$BI$1)*(КАЛЕНДАРЬ!$AJ25=GRID!$B$3:$BI$3), 0)),
ROUNDUP(INDEX(GRID!$B$17:$BI$27,MATCH(E$7,GRID!$A$17:$A$27,0),MATCH(1,($U$2=GRID!$B$1:$BI$1)*(КАЛЕНДАРЬ!$AJ25=GRID!$B$3:$BI$3), 0))*(1-GRID!$B$69),0))</f>
        <v>18700</v>
      </c>
      <c r="G307" s="47" t="e">
        <f t="array" ref="G307">IF($I$2="Открытый тариф",
INDEX(GRID!$B$4:$BI$14,MATCH(G$7,GRID!$A$4:$A$14,0),MATCH(1,($U$2=GRID!$B$1:$BI$1)*(КАЛЕНДАРЬ!$AJ25=GRID!$B$3:$BI$3), 0)),
ROUNDUP(INDEX(GRID!$B$4:$BI$14,MATCH(G$7,GRID!$A$4:$A$14,0),MATCH(1,($U$2=GRID!$B$1:$BI$1)*(КАЛЕНДАРЬ!$AJ25=GRID!$B$3:$BI$3),0))*(1-GRID!$B$69),0))</f>
        <v>#N/A</v>
      </c>
      <c r="H307" s="48" t="e">
        <f t="array" ref="H307">IF($I$2="Открытый тариф",
INDEX(GRID!$B$17:$BI$27,MATCH(G$7,GRID!$A$17:$A$27,0),MATCH(1,($U$2=GRID!$B$1:$BI$1)*(КАЛЕНДАРЬ!$AJ25=GRID!$B$3:$BI$3), 0)),
ROUNDUP(INDEX(GRID!$B$17:$BI$27,MATCH(G$7,GRID!$A$17:$A$27,0),MATCH(1,($U$2=GRID!$B$1:$BI$1)*(КАЛЕНДАРЬ!$AJ25=GRID!$B$3:$BI$3), 0))*(1-GRID!$B$69),0))</f>
        <v>#N/A</v>
      </c>
      <c r="I307" s="47" t="e">
        <f t="array" ref="I307">IF($I$2="Открытый тариф",
INDEX(GRID!$B$4:$BI$14,MATCH(I$7,GRID!$A$4:$A$14,0),MATCH(1,($U$2=GRID!$B$1:$BI$1)*(КАЛЕНДАРЬ!$AJ25=GRID!$B$3:$BI$3), 0)),
ROUNDUP(INDEX(GRID!$B$4:$BI$14,MATCH(I$7,GRID!$A$4:$A$14,0),MATCH(1,($U$2=GRID!$B$1:$BI$1)*(КАЛЕНДАРЬ!$AJ25=GRID!$B$3:$BI$3),0))*(1-GRID!$B$69),0))</f>
        <v>#N/A</v>
      </c>
      <c r="J307" s="48" t="e">
        <f t="array" ref="J307">IF($I$2="Открытый тариф",
INDEX(GRID!$B$17:$BI$27,MATCH(I$7,GRID!$A$17:$A$27,0),MATCH(1,($U$2=GRID!$B$1:$BI$1)*(КАЛЕНДАРЬ!$AJ25=GRID!$B$3:$BI$3), 0)),
ROUNDUP(INDEX(GRID!$B$17:$BI$27,MATCH(I$7,GRID!$A$17:$A$27,0),MATCH(1,($U$2=GRID!$B$1:$BI$1)*(КАЛЕНДАРЬ!$AJ25=GRID!$B$3:$BI$3), 0))*(1-GRID!$B$69),0))</f>
        <v>#N/A</v>
      </c>
      <c r="K307" s="47">
        <f t="array" ref="K307">IF($I$2="Открытый тариф",
INDEX(GRID!$B$4:$BI$14,MATCH(K$7,GRID!$A$4:$A$14,0),MATCH(1,($U$2=GRID!$B$1:$BI$1)*(КАЛЕНДАРЬ!$AJ25=GRID!$B$3:$BI$3), 0)),
ROUNDUP(INDEX(GRID!$B$4:$BI$14,MATCH(K$7,GRID!$A$4:$A$14,0),MATCH(1,($U$2=GRID!$B$1:$BI$1)*(КАЛЕНДАРЬ!$AJ25=GRID!$B$3:$BI$3),0))*(1-GRID!$B$69),0))</f>
        <v>20400</v>
      </c>
      <c r="L307" s="48">
        <f t="array" ref="L307">IF($I$2="Открытый тариф",
INDEX(GRID!$B$17:$BI$27,MATCH(K$7,GRID!$A$17:$A$27,0),MATCH(1,($U$2=GRID!$B$1:$BI$1)*(КАЛЕНДАРЬ!$AJ25=GRID!$B$3:$BI$3), 0)),
ROUNDUP(INDEX(GRID!$B$17:$BI$27,MATCH(K$7,GRID!$A$17:$A$27,0),MATCH(1,($U$2=GRID!$B$1:$BI$1)*(КАЛЕНДАРЬ!$AJ25=GRID!$B$3:$BI$3), 0))*(1-GRID!$B$69),0))</f>
        <v>22900</v>
      </c>
      <c r="M307" s="47">
        <f t="array" ref="M307">IF($I$2="Открытый тариф",
INDEX(GRID!$B$4:$BI$14,MATCH(M$7,GRID!$A$4:$A$14,0),MATCH(1,($U$2=GRID!$B$1:$BI$1)*(КАЛЕНДАРЬ!$AJ25=GRID!$B$3:$BI$3), 0)),
ROUNDUP(INDEX(GRID!$B$4:$BI$14,MATCH(M$7,GRID!$A$4:$A$14,0),MATCH(1,($U$2=GRID!$B$1:$BI$1)*(КАЛЕНДАРЬ!$AJ25=GRID!$B$3:$BI$3),0))*(1-GRID!$B$69),0))</f>
        <v>22000</v>
      </c>
      <c r="N307" s="48">
        <f t="array" ref="N307">IF($I$2="Открытый тариф",
INDEX(GRID!$B$17:$BI$27,MATCH(M$7,GRID!$A$17:$A$27,0),MATCH(1,($U$2=GRID!$B$1:$BI$1)*(КАЛЕНДАРЬ!$AJ25=GRID!$B$3:$BI$3), 0)),
ROUNDUP(INDEX(GRID!$B$17:$BI$27,MATCH(M$7,GRID!$A$17:$A$27,0),MATCH(1,($U$2=GRID!$B$1:$BI$1)*(КАЛЕНДАРЬ!$AJ25=GRID!$B$3:$BI$3), 0))*(1-GRID!$B$69),0))</f>
        <v>24500</v>
      </c>
      <c r="O307" s="49">
        <f t="array" ref="O307">IF($I$2="Открытый тариф",
INDEX(GRID!$B$4:$BI$14,MATCH(O$7,GRID!$A$4:$A$14,0),MATCH(1,($U$2=GRID!$B$1:$BI$1)*(КАЛЕНДАРЬ!$AJ25=GRID!$B$3:$BI$3), 0)),
ROUNDUP(INDEX(GRID!$B$4:$BI$14,MATCH(O$7,GRID!$A$4:$A$14,0),MATCH(1,($U$2=GRID!$B$1:$BI$1)*(КАЛЕНДАРЬ!$AJ25=GRID!$B$3:$BI$3),0))*(1-GRID!$B$69),0))</f>
        <v>29600</v>
      </c>
      <c r="P307" s="49">
        <f t="array" ref="P307">IF($I$2="Открытый тариф",
INDEX(GRID!$B$17:$BI$27,MATCH(O$7,GRID!$A$17:$A$27,0),MATCH(1,($U$2=GRID!$B$1:$BI$1)*(КАЛЕНДАРЬ!$AJ25=GRID!$B$3:$BI$3), 0)),
ROUNDUP(INDEX(GRID!$B$17:$BI$27,MATCH(O$7,GRID!$A$17:$A$27,0),MATCH(1,($U$2=GRID!$B$1:$BI$1)*(КАЛЕНДАРЬ!$AJ25=GRID!$B$3:$BI$3), 0))*(1-GRID!$B$69),0))</f>
        <v>32100</v>
      </c>
      <c r="Q307" s="49" t="e">
        <f t="array" ref="Q307">IF($I$2="Открытый тариф",
INDEX(GRID!$B$4:$BI$14,MATCH(Q$7,GRID!$A$4:$A$14,0),MATCH(1,($U$2=GRID!$B$1:$BI$1)*(КАЛЕНДАРЬ!$AJ25=GRID!$B$3:$BI$3), 0)),
ROUNDUP(INDEX(GRID!$B$4:$BI$14,MATCH(Q$7,GRID!$A$4:$A$14,0),MATCH(1,($U$2=GRID!$B$1:$BI$1)*(КАЛЕНДАРЬ!$AJ25=GRID!$B$3:$BI$3),0))*(1-GRID!$B$69),0))</f>
        <v>#N/A</v>
      </c>
      <c r="R307" s="49" t="e">
        <f t="array" ref="R307">IF($I$2="Открытый тариф",
INDEX(GRID!$B$17:$BI$27,MATCH(Q$7,GRID!$A$17:$A$27,0),MATCH(1,($U$2=GRID!$B$1:$BI$1)*(КАЛЕНДАРЬ!$AJ25=GRID!$B$3:$BI$3), 0)),
ROUNDUP(INDEX(GRID!$B$17:$BI$27,MATCH(Q$7,GRID!$A$17:$A$27,0),MATCH(1,($U$2=GRID!$B$1:$BI$1)*(КАЛЕНДАРЬ!$AJ25=GRID!$B$3:$BI$3), 0))*(1-GRID!$B$69),0))</f>
        <v>#N/A</v>
      </c>
      <c r="S307" s="49" t="e">
        <f t="array" ref="S307">IF($I$2="Открытый тариф",
INDEX(GRID!$B$4:$BI$14,MATCH(S$7,GRID!$A$4:$A$14,0),MATCH(1,($U$2=GRID!$B$1:$BI$1)*(КАЛЕНДАРЬ!$AJ25=GRID!$B$3:$BI$3), 0)),
ROUNDUP(INDEX(GRID!$B$4:$BI$14,MATCH(S$7,GRID!$A$4:$A$14,0),MATCH(1,($U$2=GRID!$B$1:$BI$1)*(КАЛЕНДАРЬ!$AJ25=GRID!$B$3:$BI$3),0))*(1-GRID!$B$69),0))</f>
        <v>#N/A</v>
      </c>
      <c r="T307" s="49" t="e">
        <f t="array" ref="T307">IF($I$2="Открытый тариф",
INDEX(GRID!$B$17:$BI$27,MATCH(S$7,GRID!$A$17:$A$27,0),MATCH(1,($U$2=GRID!$B$1:$BI$1)*(КАЛЕНДАРЬ!$AJ25=GRID!$B$3:$BI$3), 0)),
ROUNDUP(INDEX(GRID!$B$17:$BI$27,MATCH(S$7,GRID!$A$17:$A$27,0),MATCH(1,($U$2=GRID!$B$1:$BI$1)*(КАЛЕНДАРЬ!$AJ25=GRID!$B$3:$BI$3), 0))*(1-GRID!$B$69),0))</f>
        <v>#N/A</v>
      </c>
      <c r="U307" s="49">
        <f t="array" ref="U307">IF($I$2="Открытый тариф",
INDEX(GRID!$B$4:$BI$14,MATCH(U$7,GRID!$A$4:$A$14,0),MATCH(1,($U$2=GRID!$B$1:$BI$1)*(КАЛЕНДАРЬ!$AJ25=GRID!$B$3:$BI$3), 0)),
ROUNDUP(INDEX(GRID!$B$4:$BI$14,MATCH(U$7,GRID!$A$4:$A$14,0),MATCH(1,($U$2=GRID!$B$1:$BI$1)*(КАЛЕНДАРЬ!$AJ25=GRID!$B$3:$BI$3),0))*(1-GRID!$B$69),0))</f>
        <v>45000</v>
      </c>
      <c r="V307" s="49">
        <f t="array" ref="V307">IF($I$2="Открытый тариф",
INDEX(GRID!$B$17:$BI$27,MATCH(U$7,GRID!$A$17:$A$27,0),MATCH(1,($U$2=GRID!$B$1:$BI$1)*(КАЛЕНДАРЬ!$AJ25=GRID!$B$3:$BI$3), 0)),
ROUNDUP(INDEX(GRID!$B$17:$BI$27,MATCH(U$7,GRID!$A$17:$A$27,0),MATCH(1,($U$2=GRID!$B$1:$BI$1)*(КАЛЕНДАРЬ!$AJ25=GRID!$B$3:$BI$3), 0))*(1-GRID!$B$69),0))</f>
        <v>47500</v>
      </c>
      <c r="W307" s="49">
        <f t="array" ref="W307">IF($I$2="Открытый тариф",
INDEX(GRID!$B$4:$BI$14,MATCH(W$7,GRID!$A$4:$A$14,0),MATCH(1,($U$2=GRID!$B$1:$BI$1)*(КАЛЕНДАРЬ!$AJ25=GRID!$B$3:$BI$3), 0)),
ROUNDUP(INDEX(GRID!$B$4:$BI$14,MATCH(W$7,GRID!$A$4:$A$14,0),MATCH(1,($U$2=GRID!$B$1:$BI$1)*(КАЛЕНДАРЬ!$AJ25=GRID!$B$3:$BI$3),0))*(1-GRID!$B$69),0))</f>
        <v>192000</v>
      </c>
      <c r="X307" s="49">
        <f t="array" ref="X307">IF($I$2="Открытый тариф",
INDEX(GRID!$B$17:$BI$27,MATCH(W$7,GRID!$A$17:$A$27,0),MATCH(1,($U$2=GRID!$B$1:$BI$1)*(КАЛЕНДАРЬ!$AJ25=GRID!$B$3:$BI$3), 0)),
ROUNDUP(INDEX(GRID!$B$17:$BI$27,MATCH(W$7,GRID!$A$17:$A$27,0),MATCH(1,($U$2=GRID!$B$1:$BI$1)*(КАЛЕНДАРЬ!$AJ25=GRID!$B$3:$BI$3), 0))*(1-GRID!$B$69),0))</f>
        <v>194500</v>
      </c>
    </row>
    <row r="308" spans="1:24" hidden="1" x14ac:dyDescent="0.2">
      <c r="A308" s="117" t="s">
        <v>44</v>
      </c>
      <c r="B308" s="117">
        <v>23</v>
      </c>
      <c r="C308" s="47" cm="1">
        <f t="array" ref="C308">IF($I$2="Открытый тариф",
INDEX(GRID!$B$4:$BI$14,MATCH(C$7,GRID!$A$4:$A$14,0),MATCH(1,($U$2=GRID!$B$1:$BI$1)*(КАЛЕНДАРЬ!$AJ26=GRID!$B$3:$BI$3), 0)),
ROUNDUP(INDEX(GRID!$B$4:$BI$14,MATCH(C$7,GRID!$A$4:$A$14,0),MATCH(1,($U$2=GRID!$B$1:$BI$1)*(КАЛЕНДАРЬ!$AJ26=GRID!$B$3:$BI$3),0))*(1-GRID!$B$69),0))</f>
        <v>15000</v>
      </c>
      <c r="D308" s="48">
        <f t="array" ref="D308">IF($I$2="Открытый тариф",
INDEX(GRID!$B$17:$BI$27,MATCH(C$7,GRID!$A$17:$A$27,0),MATCH(1,($U$2=GRID!$B$1:$BI$1)*(КАЛЕНДАРЬ!$AJ26=GRID!$B$3:$BI$3), 0)),
ROUNDUP(INDEX(GRID!$B$17:$BI$27,MATCH(C$7,GRID!$A$17:$A$27,0),MATCH(1,($U$2=GRID!$B$1:$BI$1)*(КАЛЕНДАРЬ!$AJ26=GRID!$B$3:$BI$3), 0))*(1-GRID!$B$69),0))</f>
        <v>17500</v>
      </c>
      <c r="E308" s="47">
        <f t="array" ref="E308">IF($I$2="Открытый тариф",
INDEX(GRID!$B$4:$BI$14,MATCH(E$7,GRID!$A$4:$A$14,0),MATCH(1,($U$2=GRID!$B$1:$BI$1)*(КАЛЕНДАРЬ!$AJ26=GRID!$B$3:$BI$3), 0)),
ROUNDUP(INDEX(GRID!$B$4:$BI$14,MATCH(E$7,GRID!$A$4:$A$14,0),MATCH(1,($U$2=GRID!$B$1:$BI$1)*(КАЛЕНДАРЬ!$AJ26=GRID!$B$3:$BI$3),0))*(1-GRID!$B$69),0))</f>
        <v>16200</v>
      </c>
      <c r="F308" s="48">
        <f t="array" ref="F308">IF($I$2="Открытый тариф",
INDEX(GRID!$B$17:$BI$27,MATCH(E$7,GRID!$A$17:$A$27,0),MATCH(1,($U$2=GRID!$B$1:$BI$1)*(КАЛЕНДАРЬ!$AJ26=GRID!$B$3:$BI$3), 0)),
ROUNDUP(INDEX(GRID!$B$17:$BI$27,MATCH(E$7,GRID!$A$17:$A$27,0),MATCH(1,($U$2=GRID!$B$1:$BI$1)*(КАЛЕНДАРЬ!$AJ26=GRID!$B$3:$BI$3), 0))*(1-GRID!$B$69),0))</f>
        <v>18700</v>
      </c>
      <c r="G308" s="47" t="e">
        <f t="array" ref="G308">IF($I$2="Открытый тариф",
INDEX(GRID!$B$4:$BI$14,MATCH(G$7,GRID!$A$4:$A$14,0),MATCH(1,($U$2=GRID!$B$1:$BI$1)*(КАЛЕНДАРЬ!$AJ26=GRID!$B$3:$BI$3), 0)),
ROUNDUP(INDEX(GRID!$B$4:$BI$14,MATCH(G$7,GRID!$A$4:$A$14,0),MATCH(1,($U$2=GRID!$B$1:$BI$1)*(КАЛЕНДАРЬ!$AJ26=GRID!$B$3:$BI$3),0))*(1-GRID!$B$69),0))</f>
        <v>#N/A</v>
      </c>
      <c r="H308" s="48" t="e">
        <f t="array" ref="H308">IF($I$2="Открытый тариф",
INDEX(GRID!$B$17:$BI$27,MATCH(G$7,GRID!$A$17:$A$27,0),MATCH(1,($U$2=GRID!$B$1:$BI$1)*(КАЛЕНДАРЬ!$AJ26=GRID!$B$3:$BI$3), 0)),
ROUNDUP(INDEX(GRID!$B$17:$BI$27,MATCH(G$7,GRID!$A$17:$A$27,0),MATCH(1,($U$2=GRID!$B$1:$BI$1)*(КАЛЕНДАРЬ!$AJ26=GRID!$B$3:$BI$3), 0))*(1-GRID!$B$69),0))</f>
        <v>#N/A</v>
      </c>
      <c r="I308" s="47" t="e">
        <f t="array" ref="I308">IF($I$2="Открытый тариф",
INDEX(GRID!$B$4:$BI$14,MATCH(I$7,GRID!$A$4:$A$14,0),MATCH(1,($U$2=GRID!$B$1:$BI$1)*(КАЛЕНДАРЬ!$AJ26=GRID!$B$3:$BI$3), 0)),
ROUNDUP(INDEX(GRID!$B$4:$BI$14,MATCH(I$7,GRID!$A$4:$A$14,0),MATCH(1,($U$2=GRID!$B$1:$BI$1)*(КАЛЕНДАРЬ!$AJ26=GRID!$B$3:$BI$3),0))*(1-GRID!$B$69),0))</f>
        <v>#N/A</v>
      </c>
      <c r="J308" s="48" t="e">
        <f t="array" ref="J308">IF($I$2="Открытый тариф",
INDEX(GRID!$B$17:$BI$27,MATCH(I$7,GRID!$A$17:$A$27,0),MATCH(1,($U$2=GRID!$B$1:$BI$1)*(КАЛЕНДАРЬ!$AJ26=GRID!$B$3:$BI$3), 0)),
ROUNDUP(INDEX(GRID!$B$17:$BI$27,MATCH(I$7,GRID!$A$17:$A$27,0),MATCH(1,($U$2=GRID!$B$1:$BI$1)*(КАЛЕНДАРЬ!$AJ26=GRID!$B$3:$BI$3), 0))*(1-GRID!$B$69),0))</f>
        <v>#N/A</v>
      </c>
      <c r="K308" s="47">
        <f t="array" ref="K308">IF($I$2="Открытый тариф",
INDEX(GRID!$B$4:$BI$14,MATCH(K$7,GRID!$A$4:$A$14,0),MATCH(1,($U$2=GRID!$B$1:$BI$1)*(КАЛЕНДАРЬ!$AJ26=GRID!$B$3:$BI$3), 0)),
ROUNDUP(INDEX(GRID!$B$4:$BI$14,MATCH(K$7,GRID!$A$4:$A$14,0),MATCH(1,($U$2=GRID!$B$1:$BI$1)*(КАЛЕНДАРЬ!$AJ26=GRID!$B$3:$BI$3),0))*(1-GRID!$B$69),0))</f>
        <v>20400</v>
      </c>
      <c r="L308" s="48">
        <f t="array" ref="L308">IF($I$2="Открытый тариф",
INDEX(GRID!$B$17:$BI$27,MATCH(K$7,GRID!$A$17:$A$27,0),MATCH(1,($U$2=GRID!$B$1:$BI$1)*(КАЛЕНДАРЬ!$AJ26=GRID!$B$3:$BI$3), 0)),
ROUNDUP(INDEX(GRID!$B$17:$BI$27,MATCH(K$7,GRID!$A$17:$A$27,0),MATCH(1,($U$2=GRID!$B$1:$BI$1)*(КАЛЕНДАРЬ!$AJ26=GRID!$B$3:$BI$3), 0))*(1-GRID!$B$69),0))</f>
        <v>22900</v>
      </c>
      <c r="M308" s="47">
        <f t="array" ref="M308">IF($I$2="Открытый тариф",
INDEX(GRID!$B$4:$BI$14,MATCH(M$7,GRID!$A$4:$A$14,0),MATCH(1,($U$2=GRID!$B$1:$BI$1)*(КАЛЕНДАРЬ!$AJ26=GRID!$B$3:$BI$3), 0)),
ROUNDUP(INDEX(GRID!$B$4:$BI$14,MATCH(M$7,GRID!$A$4:$A$14,0),MATCH(1,($U$2=GRID!$B$1:$BI$1)*(КАЛЕНДАРЬ!$AJ26=GRID!$B$3:$BI$3),0))*(1-GRID!$B$69),0))</f>
        <v>22000</v>
      </c>
      <c r="N308" s="48">
        <f t="array" ref="N308">IF($I$2="Открытый тариф",
INDEX(GRID!$B$17:$BI$27,MATCH(M$7,GRID!$A$17:$A$27,0),MATCH(1,($U$2=GRID!$B$1:$BI$1)*(КАЛЕНДАРЬ!$AJ26=GRID!$B$3:$BI$3), 0)),
ROUNDUP(INDEX(GRID!$B$17:$BI$27,MATCH(M$7,GRID!$A$17:$A$27,0),MATCH(1,($U$2=GRID!$B$1:$BI$1)*(КАЛЕНДАРЬ!$AJ26=GRID!$B$3:$BI$3), 0))*(1-GRID!$B$69),0))</f>
        <v>24500</v>
      </c>
      <c r="O308" s="49">
        <f t="array" ref="O308">IF($I$2="Открытый тариф",
INDEX(GRID!$B$4:$BI$14,MATCH(O$7,GRID!$A$4:$A$14,0),MATCH(1,($U$2=GRID!$B$1:$BI$1)*(КАЛЕНДАРЬ!$AJ26=GRID!$B$3:$BI$3), 0)),
ROUNDUP(INDEX(GRID!$B$4:$BI$14,MATCH(O$7,GRID!$A$4:$A$14,0),MATCH(1,($U$2=GRID!$B$1:$BI$1)*(КАЛЕНДАРЬ!$AJ26=GRID!$B$3:$BI$3),0))*(1-GRID!$B$69),0))</f>
        <v>29600</v>
      </c>
      <c r="P308" s="49">
        <f t="array" ref="P308">IF($I$2="Открытый тариф",
INDEX(GRID!$B$17:$BI$27,MATCH(O$7,GRID!$A$17:$A$27,0),MATCH(1,($U$2=GRID!$B$1:$BI$1)*(КАЛЕНДАРЬ!$AJ26=GRID!$B$3:$BI$3), 0)),
ROUNDUP(INDEX(GRID!$B$17:$BI$27,MATCH(O$7,GRID!$A$17:$A$27,0),MATCH(1,($U$2=GRID!$B$1:$BI$1)*(КАЛЕНДАРЬ!$AJ26=GRID!$B$3:$BI$3), 0))*(1-GRID!$B$69),0))</f>
        <v>32100</v>
      </c>
      <c r="Q308" s="49" t="e">
        <f t="array" ref="Q308">IF($I$2="Открытый тариф",
INDEX(GRID!$B$4:$BI$14,MATCH(Q$7,GRID!$A$4:$A$14,0),MATCH(1,($U$2=GRID!$B$1:$BI$1)*(КАЛЕНДАРЬ!$AJ26=GRID!$B$3:$BI$3), 0)),
ROUNDUP(INDEX(GRID!$B$4:$BI$14,MATCH(Q$7,GRID!$A$4:$A$14,0),MATCH(1,($U$2=GRID!$B$1:$BI$1)*(КАЛЕНДАРЬ!$AJ26=GRID!$B$3:$BI$3),0))*(1-GRID!$B$69),0))</f>
        <v>#N/A</v>
      </c>
      <c r="R308" s="49" t="e">
        <f t="array" ref="R308">IF($I$2="Открытый тариф",
INDEX(GRID!$B$17:$BI$27,MATCH(Q$7,GRID!$A$17:$A$27,0),MATCH(1,($U$2=GRID!$B$1:$BI$1)*(КАЛЕНДАРЬ!$AJ26=GRID!$B$3:$BI$3), 0)),
ROUNDUP(INDEX(GRID!$B$17:$BI$27,MATCH(Q$7,GRID!$A$17:$A$27,0),MATCH(1,($U$2=GRID!$B$1:$BI$1)*(КАЛЕНДАРЬ!$AJ26=GRID!$B$3:$BI$3), 0))*(1-GRID!$B$69),0))</f>
        <v>#N/A</v>
      </c>
      <c r="S308" s="49" t="e">
        <f t="array" ref="S308">IF($I$2="Открытый тариф",
INDEX(GRID!$B$4:$BI$14,MATCH(S$7,GRID!$A$4:$A$14,0),MATCH(1,($U$2=GRID!$B$1:$BI$1)*(КАЛЕНДАРЬ!$AJ26=GRID!$B$3:$BI$3), 0)),
ROUNDUP(INDEX(GRID!$B$4:$BI$14,MATCH(S$7,GRID!$A$4:$A$14,0),MATCH(1,($U$2=GRID!$B$1:$BI$1)*(КАЛЕНДАРЬ!$AJ26=GRID!$B$3:$BI$3),0))*(1-GRID!$B$69),0))</f>
        <v>#N/A</v>
      </c>
      <c r="T308" s="49" t="e">
        <f t="array" ref="T308">IF($I$2="Открытый тариф",
INDEX(GRID!$B$17:$BI$27,MATCH(S$7,GRID!$A$17:$A$27,0),MATCH(1,($U$2=GRID!$B$1:$BI$1)*(КАЛЕНДАРЬ!$AJ26=GRID!$B$3:$BI$3), 0)),
ROUNDUP(INDEX(GRID!$B$17:$BI$27,MATCH(S$7,GRID!$A$17:$A$27,0),MATCH(1,($U$2=GRID!$B$1:$BI$1)*(КАЛЕНДАРЬ!$AJ26=GRID!$B$3:$BI$3), 0))*(1-GRID!$B$69),0))</f>
        <v>#N/A</v>
      </c>
      <c r="U308" s="49">
        <f t="array" ref="U308">IF($I$2="Открытый тариф",
INDEX(GRID!$B$4:$BI$14,MATCH(U$7,GRID!$A$4:$A$14,0),MATCH(1,($U$2=GRID!$B$1:$BI$1)*(КАЛЕНДАРЬ!$AJ26=GRID!$B$3:$BI$3), 0)),
ROUNDUP(INDEX(GRID!$B$4:$BI$14,MATCH(U$7,GRID!$A$4:$A$14,0),MATCH(1,($U$2=GRID!$B$1:$BI$1)*(КАЛЕНДАРЬ!$AJ26=GRID!$B$3:$BI$3),0))*(1-GRID!$B$69),0))</f>
        <v>45000</v>
      </c>
      <c r="V308" s="49">
        <f t="array" ref="V308">IF($I$2="Открытый тариф",
INDEX(GRID!$B$17:$BI$27,MATCH(U$7,GRID!$A$17:$A$27,0),MATCH(1,($U$2=GRID!$B$1:$BI$1)*(КАЛЕНДАРЬ!$AJ26=GRID!$B$3:$BI$3), 0)),
ROUNDUP(INDEX(GRID!$B$17:$BI$27,MATCH(U$7,GRID!$A$17:$A$27,0),MATCH(1,($U$2=GRID!$B$1:$BI$1)*(КАЛЕНДАРЬ!$AJ26=GRID!$B$3:$BI$3), 0))*(1-GRID!$B$69),0))</f>
        <v>47500</v>
      </c>
      <c r="W308" s="49">
        <f t="array" ref="W308">IF($I$2="Открытый тариф",
INDEX(GRID!$B$4:$BI$14,MATCH(W$7,GRID!$A$4:$A$14,0),MATCH(1,($U$2=GRID!$B$1:$BI$1)*(КАЛЕНДАРЬ!$AJ26=GRID!$B$3:$BI$3), 0)),
ROUNDUP(INDEX(GRID!$B$4:$BI$14,MATCH(W$7,GRID!$A$4:$A$14,0),MATCH(1,($U$2=GRID!$B$1:$BI$1)*(КАЛЕНДАРЬ!$AJ26=GRID!$B$3:$BI$3),0))*(1-GRID!$B$69),0))</f>
        <v>192000</v>
      </c>
      <c r="X308" s="49">
        <f t="array" ref="X308">IF($I$2="Открытый тариф",
INDEX(GRID!$B$17:$BI$27,MATCH(W$7,GRID!$A$17:$A$27,0),MATCH(1,($U$2=GRID!$B$1:$BI$1)*(КАЛЕНДАРЬ!$AJ26=GRID!$B$3:$BI$3), 0)),
ROUNDUP(INDEX(GRID!$B$17:$BI$27,MATCH(W$7,GRID!$A$17:$A$27,0),MATCH(1,($U$2=GRID!$B$1:$BI$1)*(КАЛЕНДАРЬ!$AJ26=GRID!$B$3:$BI$3), 0))*(1-GRID!$B$69),0))</f>
        <v>194500</v>
      </c>
    </row>
    <row r="309" spans="1:24" hidden="1" x14ac:dyDescent="0.2">
      <c r="A309" s="117" t="s">
        <v>45</v>
      </c>
      <c r="B309" s="117">
        <v>24</v>
      </c>
      <c r="C309" s="47" cm="1">
        <f t="array" ref="C309">IF($I$2="Открытый тариф",
INDEX(GRID!$B$4:$BI$14,MATCH(C$7,GRID!$A$4:$A$14,0),MATCH(1,($U$2=GRID!$B$1:$BI$1)*(КАЛЕНДАРЬ!$AJ27=GRID!$B$3:$BI$3), 0)),
ROUNDUP(INDEX(GRID!$B$4:$BI$14,MATCH(C$7,GRID!$A$4:$A$14,0),MATCH(1,($U$2=GRID!$B$1:$BI$1)*(КАЛЕНДАРЬ!$AJ27=GRID!$B$3:$BI$3),0))*(1-GRID!$B$69),0))</f>
        <v>15000</v>
      </c>
      <c r="D309" s="48">
        <f t="array" ref="D309">IF($I$2="Открытый тариф",
INDEX(GRID!$B$17:$BI$27,MATCH(C$7,GRID!$A$17:$A$27,0),MATCH(1,($U$2=GRID!$B$1:$BI$1)*(КАЛЕНДАРЬ!$AJ27=GRID!$B$3:$BI$3), 0)),
ROUNDUP(INDEX(GRID!$B$17:$BI$27,MATCH(C$7,GRID!$A$17:$A$27,0),MATCH(1,($U$2=GRID!$B$1:$BI$1)*(КАЛЕНДАРЬ!$AJ27=GRID!$B$3:$BI$3), 0))*(1-GRID!$B$69),0))</f>
        <v>17500</v>
      </c>
      <c r="E309" s="47">
        <f t="array" ref="E309">IF($I$2="Открытый тариф",
INDEX(GRID!$B$4:$BI$14,MATCH(E$7,GRID!$A$4:$A$14,0),MATCH(1,($U$2=GRID!$B$1:$BI$1)*(КАЛЕНДАРЬ!$AJ27=GRID!$B$3:$BI$3), 0)),
ROUNDUP(INDEX(GRID!$B$4:$BI$14,MATCH(E$7,GRID!$A$4:$A$14,0),MATCH(1,($U$2=GRID!$B$1:$BI$1)*(КАЛЕНДАРЬ!$AJ27=GRID!$B$3:$BI$3),0))*(1-GRID!$B$69),0))</f>
        <v>16200</v>
      </c>
      <c r="F309" s="48">
        <f t="array" ref="F309">IF($I$2="Открытый тариф",
INDEX(GRID!$B$17:$BI$27,MATCH(E$7,GRID!$A$17:$A$27,0),MATCH(1,($U$2=GRID!$B$1:$BI$1)*(КАЛЕНДАРЬ!$AJ27=GRID!$B$3:$BI$3), 0)),
ROUNDUP(INDEX(GRID!$B$17:$BI$27,MATCH(E$7,GRID!$A$17:$A$27,0),MATCH(1,($U$2=GRID!$B$1:$BI$1)*(КАЛЕНДАРЬ!$AJ27=GRID!$B$3:$BI$3), 0))*(1-GRID!$B$69),0))</f>
        <v>18700</v>
      </c>
      <c r="G309" s="47" t="e">
        <f t="array" ref="G309">IF($I$2="Открытый тариф",
INDEX(GRID!$B$4:$BI$14,MATCH(G$7,GRID!$A$4:$A$14,0),MATCH(1,($U$2=GRID!$B$1:$BI$1)*(КАЛЕНДАРЬ!$AJ27=GRID!$B$3:$BI$3), 0)),
ROUNDUP(INDEX(GRID!$B$4:$BI$14,MATCH(G$7,GRID!$A$4:$A$14,0),MATCH(1,($U$2=GRID!$B$1:$BI$1)*(КАЛЕНДАРЬ!$AJ27=GRID!$B$3:$BI$3),0))*(1-GRID!$B$69),0))</f>
        <v>#N/A</v>
      </c>
      <c r="H309" s="48" t="e">
        <f t="array" ref="H309">IF($I$2="Открытый тариф",
INDEX(GRID!$B$17:$BI$27,MATCH(G$7,GRID!$A$17:$A$27,0),MATCH(1,($U$2=GRID!$B$1:$BI$1)*(КАЛЕНДАРЬ!$AJ27=GRID!$B$3:$BI$3), 0)),
ROUNDUP(INDEX(GRID!$B$17:$BI$27,MATCH(G$7,GRID!$A$17:$A$27,0),MATCH(1,($U$2=GRID!$B$1:$BI$1)*(КАЛЕНДАРЬ!$AJ27=GRID!$B$3:$BI$3), 0))*(1-GRID!$B$69),0))</f>
        <v>#N/A</v>
      </c>
      <c r="I309" s="47" t="e">
        <f t="array" ref="I309">IF($I$2="Открытый тариф",
INDEX(GRID!$B$4:$BI$14,MATCH(I$7,GRID!$A$4:$A$14,0),MATCH(1,($U$2=GRID!$B$1:$BI$1)*(КАЛЕНДАРЬ!$AJ27=GRID!$B$3:$BI$3), 0)),
ROUNDUP(INDEX(GRID!$B$4:$BI$14,MATCH(I$7,GRID!$A$4:$A$14,0),MATCH(1,($U$2=GRID!$B$1:$BI$1)*(КАЛЕНДАРЬ!$AJ27=GRID!$B$3:$BI$3),0))*(1-GRID!$B$69),0))</f>
        <v>#N/A</v>
      </c>
      <c r="J309" s="48" t="e">
        <f t="array" ref="J309">IF($I$2="Открытый тариф",
INDEX(GRID!$B$17:$BI$27,MATCH(I$7,GRID!$A$17:$A$27,0),MATCH(1,($U$2=GRID!$B$1:$BI$1)*(КАЛЕНДАРЬ!$AJ27=GRID!$B$3:$BI$3), 0)),
ROUNDUP(INDEX(GRID!$B$17:$BI$27,MATCH(I$7,GRID!$A$17:$A$27,0),MATCH(1,($U$2=GRID!$B$1:$BI$1)*(КАЛЕНДАРЬ!$AJ27=GRID!$B$3:$BI$3), 0))*(1-GRID!$B$69),0))</f>
        <v>#N/A</v>
      </c>
      <c r="K309" s="47">
        <f t="array" ref="K309">IF($I$2="Открытый тариф",
INDEX(GRID!$B$4:$BI$14,MATCH(K$7,GRID!$A$4:$A$14,0),MATCH(1,($U$2=GRID!$B$1:$BI$1)*(КАЛЕНДАРЬ!$AJ27=GRID!$B$3:$BI$3), 0)),
ROUNDUP(INDEX(GRID!$B$4:$BI$14,MATCH(K$7,GRID!$A$4:$A$14,0),MATCH(1,($U$2=GRID!$B$1:$BI$1)*(КАЛЕНДАРЬ!$AJ27=GRID!$B$3:$BI$3),0))*(1-GRID!$B$69),0))</f>
        <v>20400</v>
      </c>
      <c r="L309" s="48">
        <f t="array" ref="L309">IF($I$2="Открытый тариф",
INDEX(GRID!$B$17:$BI$27,MATCH(K$7,GRID!$A$17:$A$27,0),MATCH(1,($U$2=GRID!$B$1:$BI$1)*(КАЛЕНДАРЬ!$AJ27=GRID!$B$3:$BI$3), 0)),
ROUNDUP(INDEX(GRID!$B$17:$BI$27,MATCH(K$7,GRID!$A$17:$A$27,0),MATCH(1,($U$2=GRID!$B$1:$BI$1)*(КАЛЕНДАРЬ!$AJ27=GRID!$B$3:$BI$3), 0))*(1-GRID!$B$69),0))</f>
        <v>22900</v>
      </c>
      <c r="M309" s="47">
        <f t="array" ref="M309">IF($I$2="Открытый тариф",
INDEX(GRID!$B$4:$BI$14,MATCH(M$7,GRID!$A$4:$A$14,0),MATCH(1,($U$2=GRID!$B$1:$BI$1)*(КАЛЕНДАРЬ!$AJ27=GRID!$B$3:$BI$3), 0)),
ROUNDUP(INDEX(GRID!$B$4:$BI$14,MATCH(M$7,GRID!$A$4:$A$14,0),MATCH(1,($U$2=GRID!$B$1:$BI$1)*(КАЛЕНДАРЬ!$AJ27=GRID!$B$3:$BI$3),0))*(1-GRID!$B$69),0))</f>
        <v>22000</v>
      </c>
      <c r="N309" s="48">
        <f t="array" ref="N309">IF($I$2="Открытый тариф",
INDEX(GRID!$B$17:$BI$27,MATCH(M$7,GRID!$A$17:$A$27,0),MATCH(1,($U$2=GRID!$B$1:$BI$1)*(КАЛЕНДАРЬ!$AJ27=GRID!$B$3:$BI$3), 0)),
ROUNDUP(INDEX(GRID!$B$17:$BI$27,MATCH(M$7,GRID!$A$17:$A$27,0),MATCH(1,($U$2=GRID!$B$1:$BI$1)*(КАЛЕНДАРЬ!$AJ27=GRID!$B$3:$BI$3), 0))*(1-GRID!$B$69),0))</f>
        <v>24500</v>
      </c>
      <c r="O309" s="49">
        <f t="array" ref="O309">IF($I$2="Открытый тариф",
INDEX(GRID!$B$4:$BI$14,MATCH(O$7,GRID!$A$4:$A$14,0),MATCH(1,($U$2=GRID!$B$1:$BI$1)*(КАЛЕНДАРЬ!$AJ27=GRID!$B$3:$BI$3), 0)),
ROUNDUP(INDEX(GRID!$B$4:$BI$14,MATCH(O$7,GRID!$A$4:$A$14,0),MATCH(1,($U$2=GRID!$B$1:$BI$1)*(КАЛЕНДАРЬ!$AJ27=GRID!$B$3:$BI$3),0))*(1-GRID!$B$69),0))</f>
        <v>29600</v>
      </c>
      <c r="P309" s="49">
        <f t="array" ref="P309">IF($I$2="Открытый тариф",
INDEX(GRID!$B$17:$BI$27,MATCH(O$7,GRID!$A$17:$A$27,0),MATCH(1,($U$2=GRID!$B$1:$BI$1)*(КАЛЕНДАРЬ!$AJ27=GRID!$B$3:$BI$3), 0)),
ROUNDUP(INDEX(GRID!$B$17:$BI$27,MATCH(O$7,GRID!$A$17:$A$27,0),MATCH(1,($U$2=GRID!$B$1:$BI$1)*(КАЛЕНДАРЬ!$AJ27=GRID!$B$3:$BI$3), 0))*(1-GRID!$B$69),0))</f>
        <v>32100</v>
      </c>
      <c r="Q309" s="49" t="e">
        <f t="array" ref="Q309">IF($I$2="Открытый тариф",
INDEX(GRID!$B$4:$BI$14,MATCH(Q$7,GRID!$A$4:$A$14,0),MATCH(1,($U$2=GRID!$B$1:$BI$1)*(КАЛЕНДАРЬ!$AJ27=GRID!$B$3:$BI$3), 0)),
ROUNDUP(INDEX(GRID!$B$4:$BI$14,MATCH(Q$7,GRID!$A$4:$A$14,0),MATCH(1,($U$2=GRID!$B$1:$BI$1)*(КАЛЕНДАРЬ!$AJ27=GRID!$B$3:$BI$3),0))*(1-GRID!$B$69),0))</f>
        <v>#N/A</v>
      </c>
      <c r="R309" s="49" t="e">
        <f t="array" ref="R309">IF($I$2="Открытый тариф",
INDEX(GRID!$B$17:$BI$27,MATCH(Q$7,GRID!$A$17:$A$27,0),MATCH(1,($U$2=GRID!$B$1:$BI$1)*(КАЛЕНДАРЬ!$AJ27=GRID!$B$3:$BI$3), 0)),
ROUNDUP(INDEX(GRID!$B$17:$BI$27,MATCH(Q$7,GRID!$A$17:$A$27,0),MATCH(1,($U$2=GRID!$B$1:$BI$1)*(КАЛЕНДАРЬ!$AJ27=GRID!$B$3:$BI$3), 0))*(1-GRID!$B$69),0))</f>
        <v>#N/A</v>
      </c>
      <c r="S309" s="49" t="e">
        <f t="array" ref="S309">IF($I$2="Открытый тариф",
INDEX(GRID!$B$4:$BI$14,MATCH(S$7,GRID!$A$4:$A$14,0),MATCH(1,($U$2=GRID!$B$1:$BI$1)*(КАЛЕНДАРЬ!$AJ27=GRID!$B$3:$BI$3), 0)),
ROUNDUP(INDEX(GRID!$B$4:$BI$14,MATCH(S$7,GRID!$A$4:$A$14,0),MATCH(1,($U$2=GRID!$B$1:$BI$1)*(КАЛЕНДАРЬ!$AJ27=GRID!$B$3:$BI$3),0))*(1-GRID!$B$69),0))</f>
        <v>#N/A</v>
      </c>
      <c r="T309" s="49" t="e">
        <f t="array" ref="T309">IF($I$2="Открытый тариф",
INDEX(GRID!$B$17:$BI$27,MATCH(S$7,GRID!$A$17:$A$27,0),MATCH(1,($U$2=GRID!$B$1:$BI$1)*(КАЛЕНДАРЬ!$AJ27=GRID!$B$3:$BI$3), 0)),
ROUNDUP(INDEX(GRID!$B$17:$BI$27,MATCH(S$7,GRID!$A$17:$A$27,0),MATCH(1,($U$2=GRID!$B$1:$BI$1)*(КАЛЕНДАРЬ!$AJ27=GRID!$B$3:$BI$3), 0))*(1-GRID!$B$69),0))</f>
        <v>#N/A</v>
      </c>
      <c r="U309" s="49">
        <f t="array" ref="U309">IF($I$2="Открытый тариф",
INDEX(GRID!$B$4:$BI$14,MATCH(U$7,GRID!$A$4:$A$14,0),MATCH(1,($U$2=GRID!$B$1:$BI$1)*(КАЛЕНДАРЬ!$AJ27=GRID!$B$3:$BI$3), 0)),
ROUNDUP(INDEX(GRID!$B$4:$BI$14,MATCH(U$7,GRID!$A$4:$A$14,0),MATCH(1,($U$2=GRID!$B$1:$BI$1)*(КАЛЕНДАРЬ!$AJ27=GRID!$B$3:$BI$3),0))*(1-GRID!$B$69),0))</f>
        <v>45000</v>
      </c>
      <c r="V309" s="49">
        <f t="array" ref="V309">IF($I$2="Открытый тариф",
INDEX(GRID!$B$17:$BI$27,MATCH(U$7,GRID!$A$17:$A$27,0),MATCH(1,($U$2=GRID!$B$1:$BI$1)*(КАЛЕНДАРЬ!$AJ27=GRID!$B$3:$BI$3), 0)),
ROUNDUP(INDEX(GRID!$B$17:$BI$27,MATCH(U$7,GRID!$A$17:$A$27,0),MATCH(1,($U$2=GRID!$B$1:$BI$1)*(КАЛЕНДАРЬ!$AJ27=GRID!$B$3:$BI$3), 0))*(1-GRID!$B$69),0))</f>
        <v>47500</v>
      </c>
      <c r="W309" s="49">
        <f t="array" ref="W309">IF($I$2="Открытый тариф",
INDEX(GRID!$B$4:$BI$14,MATCH(W$7,GRID!$A$4:$A$14,0),MATCH(1,($U$2=GRID!$B$1:$BI$1)*(КАЛЕНДАРЬ!$AJ27=GRID!$B$3:$BI$3), 0)),
ROUNDUP(INDEX(GRID!$B$4:$BI$14,MATCH(W$7,GRID!$A$4:$A$14,0),MATCH(1,($U$2=GRID!$B$1:$BI$1)*(КАЛЕНДАРЬ!$AJ27=GRID!$B$3:$BI$3),0))*(1-GRID!$B$69),0))</f>
        <v>192000</v>
      </c>
      <c r="X309" s="49">
        <f t="array" ref="X309">IF($I$2="Открытый тариф",
INDEX(GRID!$B$17:$BI$27,MATCH(W$7,GRID!$A$17:$A$27,0),MATCH(1,($U$2=GRID!$B$1:$BI$1)*(КАЛЕНДАРЬ!$AJ27=GRID!$B$3:$BI$3), 0)),
ROUNDUP(INDEX(GRID!$B$17:$BI$27,MATCH(W$7,GRID!$A$17:$A$27,0),MATCH(1,($U$2=GRID!$B$1:$BI$1)*(КАЛЕНДАРЬ!$AJ27=GRID!$B$3:$BI$3), 0))*(1-GRID!$B$69),0))</f>
        <v>194500</v>
      </c>
    </row>
    <row r="310" spans="1:24" hidden="1" x14ac:dyDescent="0.2">
      <c r="A310" s="117" t="s">
        <v>46</v>
      </c>
      <c r="B310" s="117">
        <v>25</v>
      </c>
      <c r="C310" s="47" cm="1">
        <f t="array" ref="C310">IF($I$2="Открытый тариф",
INDEX(GRID!$B$4:$BI$14,MATCH(C$7,GRID!$A$4:$A$14,0),MATCH(1,($U$2=GRID!$B$1:$BI$1)*(КАЛЕНДАРЬ!$AJ28=GRID!$B$3:$BI$3), 0)),
ROUNDUP(INDEX(GRID!$B$4:$BI$14,MATCH(C$7,GRID!$A$4:$A$14,0),MATCH(1,($U$2=GRID!$B$1:$BI$1)*(КАЛЕНДАРЬ!$AJ28=GRID!$B$3:$BI$3),0))*(1-GRID!$B$69),0))</f>
        <v>15000</v>
      </c>
      <c r="D310" s="48">
        <f t="array" ref="D310">IF($I$2="Открытый тариф",
INDEX(GRID!$B$17:$BI$27,MATCH(C$7,GRID!$A$17:$A$27,0),MATCH(1,($U$2=GRID!$B$1:$BI$1)*(КАЛЕНДАРЬ!$AJ28=GRID!$B$3:$BI$3), 0)),
ROUNDUP(INDEX(GRID!$B$17:$BI$27,MATCH(C$7,GRID!$A$17:$A$27,0),MATCH(1,($U$2=GRID!$B$1:$BI$1)*(КАЛЕНДАРЬ!$AJ28=GRID!$B$3:$BI$3), 0))*(1-GRID!$B$69),0))</f>
        <v>17500</v>
      </c>
      <c r="E310" s="47">
        <f t="array" ref="E310">IF($I$2="Открытый тариф",
INDEX(GRID!$B$4:$BI$14,MATCH(E$7,GRID!$A$4:$A$14,0),MATCH(1,($U$2=GRID!$B$1:$BI$1)*(КАЛЕНДАРЬ!$AJ28=GRID!$B$3:$BI$3), 0)),
ROUNDUP(INDEX(GRID!$B$4:$BI$14,MATCH(E$7,GRID!$A$4:$A$14,0),MATCH(1,($U$2=GRID!$B$1:$BI$1)*(КАЛЕНДАРЬ!$AJ28=GRID!$B$3:$BI$3),0))*(1-GRID!$B$69),0))</f>
        <v>16200</v>
      </c>
      <c r="F310" s="48">
        <f t="array" ref="F310">IF($I$2="Открытый тариф",
INDEX(GRID!$B$17:$BI$27,MATCH(E$7,GRID!$A$17:$A$27,0),MATCH(1,($U$2=GRID!$B$1:$BI$1)*(КАЛЕНДАРЬ!$AJ28=GRID!$B$3:$BI$3), 0)),
ROUNDUP(INDEX(GRID!$B$17:$BI$27,MATCH(E$7,GRID!$A$17:$A$27,0),MATCH(1,($U$2=GRID!$B$1:$BI$1)*(КАЛЕНДАРЬ!$AJ28=GRID!$B$3:$BI$3), 0))*(1-GRID!$B$69),0))</f>
        <v>18700</v>
      </c>
      <c r="G310" s="47" t="e">
        <f t="array" ref="G310">IF($I$2="Открытый тариф",
INDEX(GRID!$B$4:$BI$14,MATCH(G$7,GRID!$A$4:$A$14,0),MATCH(1,($U$2=GRID!$B$1:$BI$1)*(КАЛЕНДАРЬ!$AJ28=GRID!$B$3:$BI$3), 0)),
ROUNDUP(INDEX(GRID!$B$4:$BI$14,MATCH(G$7,GRID!$A$4:$A$14,0),MATCH(1,($U$2=GRID!$B$1:$BI$1)*(КАЛЕНДАРЬ!$AJ28=GRID!$B$3:$BI$3),0))*(1-GRID!$B$69),0))</f>
        <v>#N/A</v>
      </c>
      <c r="H310" s="48" t="e">
        <f t="array" ref="H310">IF($I$2="Открытый тариф",
INDEX(GRID!$B$17:$BI$27,MATCH(G$7,GRID!$A$17:$A$27,0),MATCH(1,($U$2=GRID!$B$1:$BI$1)*(КАЛЕНДАРЬ!$AJ28=GRID!$B$3:$BI$3), 0)),
ROUNDUP(INDEX(GRID!$B$17:$BI$27,MATCH(G$7,GRID!$A$17:$A$27,0),MATCH(1,($U$2=GRID!$B$1:$BI$1)*(КАЛЕНДАРЬ!$AJ28=GRID!$B$3:$BI$3), 0))*(1-GRID!$B$69),0))</f>
        <v>#N/A</v>
      </c>
      <c r="I310" s="47" t="e">
        <f t="array" ref="I310">IF($I$2="Открытый тариф",
INDEX(GRID!$B$4:$BI$14,MATCH(I$7,GRID!$A$4:$A$14,0),MATCH(1,($U$2=GRID!$B$1:$BI$1)*(КАЛЕНДАРЬ!$AJ28=GRID!$B$3:$BI$3), 0)),
ROUNDUP(INDEX(GRID!$B$4:$BI$14,MATCH(I$7,GRID!$A$4:$A$14,0),MATCH(1,($U$2=GRID!$B$1:$BI$1)*(КАЛЕНДАРЬ!$AJ28=GRID!$B$3:$BI$3),0))*(1-GRID!$B$69),0))</f>
        <v>#N/A</v>
      </c>
      <c r="J310" s="48" t="e">
        <f t="array" ref="J310">IF($I$2="Открытый тариф",
INDEX(GRID!$B$17:$BI$27,MATCH(I$7,GRID!$A$17:$A$27,0),MATCH(1,($U$2=GRID!$B$1:$BI$1)*(КАЛЕНДАРЬ!$AJ28=GRID!$B$3:$BI$3), 0)),
ROUNDUP(INDEX(GRID!$B$17:$BI$27,MATCH(I$7,GRID!$A$17:$A$27,0),MATCH(1,($U$2=GRID!$B$1:$BI$1)*(КАЛЕНДАРЬ!$AJ28=GRID!$B$3:$BI$3), 0))*(1-GRID!$B$69),0))</f>
        <v>#N/A</v>
      </c>
      <c r="K310" s="47">
        <f t="array" ref="K310">IF($I$2="Открытый тариф",
INDEX(GRID!$B$4:$BI$14,MATCH(K$7,GRID!$A$4:$A$14,0),MATCH(1,($U$2=GRID!$B$1:$BI$1)*(КАЛЕНДАРЬ!$AJ28=GRID!$B$3:$BI$3), 0)),
ROUNDUP(INDEX(GRID!$B$4:$BI$14,MATCH(K$7,GRID!$A$4:$A$14,0),MATCH(1,($U$2=GRID!$B$1:$BI$1)*(КАЛЕНДАРЬ!$AJ28=GRID!$B$3:$BI$3),0))*(1-GRID!$B$69),0))</f>
        <v>20400</v>
      </c>
      <c r="L310" s="48">
        <f t="array" ref="L310">IF($I$2="Открытый тариф",
INDEX(GRID!$B$17:$BI$27,MATCH(K$7,GRID!$A$17:$A$27,0),MATCH(1,($U$2=GRID!$B$1:$BI$1)*(КАЛЕНДАРЬ!$AJ28=GRID!$B$3:$BI$3), 0)),
ROUNDUP(INDEX(GRID!$B$17:$BI$27,MATCH(K$7,GRID!$A$17:$A$27,0),MATCH(1,($U$2=GRID!$B$1:$BI$1)*(КАЛЕНДАРЬ!$AJ28=GRID!$B$3:$BI$3), 0))*(1-GRID!$B$69),0))</f>
        <v>22900</v>
      </c>
      <c r="M310" s="47">
        <f t="array" ref="M310">IF($I$2="Открытый тариф",
INDEX(GRID!$B$4:$BI$14,MATCH(M$7,GRID!$A$4:$A$14,0),MATCH(1,($U$2=GRID!$B$1:$BI$1)*(КАЛЕНДАРЬ!$AJ28=GRID!$B$3:$BI$3), 0)),
ROUNDUP(INDEX(GRID!$B$4:$BI$14,MATCH(M$7,GRID!$A$4:$A$14,0),MATCH(1,($U$2=GRID!$B$1:$BI$1)*(КАЛЕНДАРЬ!$AJ28=GRID!$B$3:$BI$3),0))*(1-GRID!$B$69),0))</f>
        <v>22000</v>
      </c>
      <c r="N310" s="48">
        <f t="array" ref="N310">IF($I$2="Открытый тариф",
INDEX(GRID!$B$17:$BI$27,MATCH(M$7,GRID!$A$17:$A$27,0),MATCH(1,($U$2=GRID!$B$1:$BI$1)*(КАЛЕНДАРЬ!$AJ28=GRID!$B$3:$BI$3), 0)),
ROUNDUP(INDEX(GRID!$B$17:$BI$27,MATCH(M$7,GRID!$A$17:$A$27,0),MATCH(1,($U$2=GRID!$B$1:$BI$1)*(КАЛЕНДАРЬ!$AJ28=GRID!$B$3:$BI$3), 0))*(1-GRID!$B$69),0))</f>
        <v>24500</v>
      </c>
      <c r="O310" s="49">
        <f t="array" ref="O310">IF($I$2="Открытый тариф",
INDEX(GRID!$B$4:$BI$14,MATCH(O$7,GRID!$A$4:$A$14,0),MATCH(1,($U$2=GRID!$B$1:$BI$1)*(КАЛЕНДАРЬ!$AJ28=GRID!$B$3:$BI$3), 0)),
ROUNDUP(INDEX(GRID!$B$4:$BI$14,MATCH(O$7,GRID!$A$4:$A$14,0),MATCH(1,($U$2=GRID!$B$1:$BI$1)*(КАЛЕНДАРЬ!$AJ28=GRID!$B$3:$BI$3),0))*(1-GRID!$B$69),0))</f>
        <v>29600</v>
      </c>
      <c r="P310" s="49">
        <f t="array" ref="P310">IF($I$2="Открытый тариф",
INDEX(GRID!$B$17:$BI$27,MATCH(O$7,GRID!$A$17:$A$27,0),MATCH(1,($U$2=GRID!$B$1:$BI$1)*(КАЛЕНДАРЬ!$AJ28=GRID!$B$3:$BI$3), 0)),
ROUNDUP(INDEX(GRID!$B$17:$BI$27,MATCH(O$7,GRID!$A$17:$A$27,0),MATCH(1,($U$2=GRID!$B$1:$BI$1)*(КАЛЕНДАРЬ!$AJ28=GRID!$B$3:$BI$3), 0))*(1-GRID!$B$69),0))</f>
        <v>32100</v>
      </c>
      <c r="Q310" s="49" t="e">
        <f t="array" ref="Q310">IF($I$2="Открытый тариф",
INDEX(GRID!$B$4:$BI$14,MATCH(Q$7,GRID!$A$4:$A$14,0),MATCH(1,($U$2=GRID!$B$1:$BI$1)*(КАЛЕНДАРЬ!$AJ28=GRID!$B$3:$BI$3), 0)),
ROUNDUP(INDEX(GRID!$B$4:$BI$14,MATCH(Q$7,GRID!$A$4:$A$14,0),MATCH(1,($U$2=GRID!$B$1:$BI$1)*(КАЛЕНДАРЬ!$AJ28=GRID!$B$3:$BI$3),0))*(1-GRID!$B$69),0))</f>
        <v>#N/A</v>
      </c>
      <c r="R310" s="49" t="e">
        <f t="array" ref="R310">IF($I$2="Открытый тариф",
INDEX(GRID!$B$17:$BI$27,MATCH(Q$7,GRID!$A$17:$A$27,0),MATCH(1,($U$2=GRID!$B$1:$BI$1)*(КАЛЕНДАРЬ!$AJ28=GRID!$B$3:$BI$3), 0)),
ROUNDUP(INDEX(GRID!$B$17:$BI$27,MATCH(Q$7,GRID!$A$17:$A$27,0),MATCH(1,($U$2=GRID!$B$1:$BI$1)*(КАЛЕНДАРЬ!$AJ28=GRID!$B$3:$BI$3), 0))*(1-GRID!$B$69),0))</f>
        <v>#N/A</v>
      </c>
      <c r="S310" s="49" t="e">
        <f t="array" ref="S310">IF($I$2="Открытый тариф",
INDEX(GRID!$B$4:$BI$14,MATCH(S$7,GRID!$A$4:$A$14,0),MATCH(1,($U$2=GRID!$B$1:$BI$1)*(КАЛЕНДАРЬ!$AJ28=GRID!$B$3:$BI$3), 0)),
ROUNDUP(INDEX(GRID!$B$4:$BI$14,MATCH(S$7,GRID!$A$4:$A$14,0),MATCH(1,($U$2=GRID!$B$1:$BI$1)*(КАЛЕНДАРЬ!$AJ28=GRID!$B$3:$BI$3),0))*(1-GRID!$B$69),0))</f>
        <v>#N/A</v>
      </c>
      <c r="T310" s="49" t="e">
        <f t="array" ref="T310">IF($I$2="Открытый тариф",
INDEX(GRID!$B$17:$BI$27,MATCH(S$7,GRID!$A$17:$A$27,0),MATCH(1,($U$2=GRID!$B$1:$BI$1)*(КАЛЕНДАРЬ!$AJ28=GRID!$B$3:$BI$3), 0)),
ROUNDUP(INDEX(GRID!$B$17:$BI$27,MATCH(S$7,GRID!$A$17:$A$27,0),MATCH(1,($U$2=GRID!$B$1:$BI$1)*(КАЛЕНДАРЬ!$AJ28=GRID!$B$3:$BI$3), 0))*(1-GRID!$B$69),0))</f>
        <v>#N/A</v>
      </c>
      <c r="U310" s="49">
        <f t="array" ref="U310">IF($I$2="Открытый тариф",
INDEX(GRID!$B$4:$BI$14,MATCH(U$7,GRID!$A$4:$A$14,0),MATCH(1,($U$2=GRID!$B$1:$BI$1)*(КАЛЕНДАРЬ!$AJ28=GRID!$B$3:$BI$3), 0)),
ROUNDUP(INDEX(GRID!$B$4:$BI$14,MATCH(U$7,GRID!$A$4:$A$14,0),MATCH(1,($U$2=GRID!$B$1:$BI$1)*(КАЛЕНДАРЬ!$AJ28=GRID!$B$3:$BI$3),0))*(1-GRID!$B$69),0))</f>
        <v>45000</v>
      </c>
      <c r="V310" s="49">
        <f t="array" ref="V310">IF($I$2="Открытый тариф",
INDEX(GRID!$B$17:$BI$27,MATCH(U$7,GRID!$A$17:$A$27,0),MATCH(1,($U$2=GRID!$B$1:$BI$1)*(КАЛЕНДАРЬ!$AJ28=GRID!$B$3:$BI$3), 0)),
ROUNDUP(INDEX(GRID!$B$17:$BI$27,MATCH(U$7,GRID!$A$17:$A$27,0),MATCH(1,($U$2=GRID!$B$1:$BI$1)*(КАЛЕНДАРЬ!$AJ28=GRID!$B$3:$BI$3), 0))*(1-GRID!$B$69),0))</f>
        <v>47500</v>
      </c>
      <c r="W310" s="49">
        <f t="array" ref="W310">IF($I$2="Открытый тариф",
INDEX(GRID!$B$4:$BI$14,MATCH(W$7,GRID!$A$4:$A$14,0),MATCH(1,($U$2=GRID!$B$1:$BI$1)*(КАЛЕНДАРЬ!$AJ28=GRID!$B$3:$BI$3), 0)),
ROUNDUP(INDEX(GRID!$B$4:$BI$14,MATCH(W$7,GRID!$A$4:$A$14,0),MATCH(1,($U$2=GRID!$B$1:$BI$1)*(КАЛЕНДАРЬ!$AJ28=GRID!$B$3:$BI$3),0))*(1-GRID!$B$69),0))</f>
        <v>192000</v>
      </c>
      <c r="X310" s="49">
        <f t="array" ref="X310">IF($I$2="Открытый тариф",
INDEX(GRID!$B$17:$BI$27,MATCH(W$7,GRID!$A$17:$A$27,0),MATCH(1,($U$2=GRID!$B$1:$BI$1)*(КАЛЕНДАРЬ!$AJ28=GRID!$B$3:$BI$3), 0)),
ROUNDUP(INDEX(GRID!$B$17:$BI$27,MATCH(W$7,GRID!$A$17:$A$27,0),MATCH(1,($U$2=GRID!$B$1:$BI$1)*(КАЛЕНДАРЬ!$AJ28=GRID!$B$3:$BI$3), 0))*(1-GRID!$B$69),0))</f>
        <v>194500</v>
      </c>
    </row>
    <row r="311" spans="1:24" hidden="1" x14ac:dyDescent="0.2">
      <c r="A311" s="117" t="s">
        <v>47</v>
      </c>
      <c r="B311" s="117">
        <v>26</v>
      </c>
      <c r="C311" s="47" cm="1">
        <f t="array" ref="C311">IF($I$2="Открытый тариф",
INDEX(GRID!$B$4:$BI$14,MATCH(C$7,GRID!$A$4:$A$14,0),MATCH(1,($U$2=GRID!$B$1:$BI$1)*(КАЛЕНДАРЬ!$AJ29=GRID!$B$3:$BI$3), 0)),
ROUNDUP(INDEX(GRID!$B$4:$BI$14,MATCH(C$7,GRID!$A$4:$A$14,0),MATCH(1,($U$2=GRID!$B$1:$BI$1)*(КАЛЕНДАРЬ!$AJ29=GRID!$B$3:$BI$3),0))*(1-GRID!$B$69),0))</f>
        <v>15000</v>
      </c>
      <c r="D311" s="48">
        <f t="array" ref="D311">IF($I$2="Открытый тариф",
INDEX(GRID!$B$17:$BI$27,MATCH(C$7,GRID!$A$17:$A$27,0),MATCH(1,($U$2=GRID!$B$1:$BI$1)*(КАЛЕНДАРЬ!$AJ29=GRID!$B$3:$BI$3), 0)),
ROUNDUP(INDEX(GRID!$B$17:$BI$27,MATCH(C$7,GRID!$A$17:$A$27,0),MATCH(1,($U$2=GRID!$B$1:$BI$1)*(КАЛЕНДАРЬ!$AJ29=GRID!$B$3:$BI$3), 0))*(1-GRID!$B$69),0))</f>
        <v>17500</v>
      </c>
      <c r="E311" s="47">
        <f t="array" ref="E311">IF($I$2="Открытый тариф",
INDEX(GRID!$B$4:$BI$14,MATCH(E$7,GRID!$A$4:$A$14,0),MATCH(1,($U$2=GRID!$B$1:$BI$1)*(КАЛЕНДАРЬ!$AJ29=GRID!$B$3:$BI$3), 0)),
ROUNDUP(INDEX(GRID!$B$4:$BI$14,MATCH(E$7,GRID!$A$4:$A$14,0),MATCH(1,($U$2=GRID!$B$1:$BI$1)*(КАЛЕНДАРЬ!$AJ29=GRID!$B$3:$BI$3),0))*(1-GRID!$B$69),0))</f>
        <v>16200</v>
      </c>
      <c r="F311" s="48">
        <f t="array" ref="F311">IF($I$2="Открытый тариф",
INDEX(GRID!$B$17:$BI$27,MATCH(E$7,GRID!$A$17:$A$27,0),MATCH(1,($U$2=GRID!$B$1:$BI$1)*(КАЛЕНДАРЬ!$AJ29=GRID!$B$3:$BI$3), 0)),
ROUNDUP(INDEX(GRID!$B$17:$BI$27,MATCH(E$7,GRID!$A$17:$A$27,0),MATCH(1,($U$2=GRID!$B$1:$BI$1)*(КАЛЕНДАРЬ!$AJ29=GRID!$B$3:$BI$3), 0))*(1-GRID!$B$69),0))</f>
        <v>18700</v>
      </c>
      <c r="G311" s="47" t="e">
        <f t="array" ref="G311">IF($I$2="Открытый тариф",
INDEX(GRID!$B$4:$BI$14,MATCH(G$7,GRID!$A$4:$A$14,0),MATCH(1,($U$2=GRID!$B$1:$BI$1)*(КАЛЕНДАРЬ!$AJ29=GRID!$B$3:$BI$3), 0)),
ROUNDUP(INDEX(GRID!$B$4:$BI$14,MATCH(G$7,GRID!$A$4:$A$14,0),MATCH(1,($U$2=GRID!$B$1:$BI$1)*(КАЛЕНДАРЬ!$AJ29=GRID!$B$3:$BI$3),0))*(1-GRID!$B$69),0))</f>
        <v>#N/A</v>
      </c>
      <c r="H311" s="48" t="e">
        <f t="array" ref="H311">IF($I$2="Открытый тариф",
INDEX(GRID!$B$17:$BI$27,MATCH(G$7,GRID!$A$17:$A$27,0),MATCH(1,($U$2=GRID!$B$1:$BI$1)*(КАЛЕНДАРЬ!$AJ29=GRID!$B$3:$BI$3), 0)),
ROUNDUP(INDEX(GRID!$B$17:$BI$27,MATCH(G$7,GRID!$A$17:$A$27,0),MATCH(1,($U$2=GRID!$B$1:$BI$1)*(КАЛЕНДАРЬ!$AJ29=GRID!$B$3:$BI$3), 0))*(1-GRID!$B$69),0))</f>
        <v>#N/A</v>
      </c>
      <c r="I311" s="47" t="e">
        <f t="array" ref="I311">IF($I$2="Открытый тариф",
INDEX(GRID!$B$4:$BI$14,MATCH(I$7,GRID!$A$4:$A$14,0),MATCH(1,($U$2=GRID!$B$1:$BI$1)*(КАЛЕНДАРЬ!$AJ29=GRID!$B$3:$BI$3), 0)),
ROUNDUP(INDEX(GRID!$B$4:$BI$14,MATCH(I$7,GRID!$A$4:$A$14,0),MATCH(1,($U$2=GRID!$B$1:$BI$1)*(КАЛЕНДАРЬ!$AJ29=GRID!$B$3:$BI$3),0))*(1-GRID!$B$69),0))</f>
        <v>#N/A</v>
      </c>
      <c r="J311" s="48" t="e">
        <f t="array" ref="J311">IF($I$2="Открытый тариф",
INDEX(GRID!$B$17:$BI$27,MATCH(I$7,GRID!$A$17:$A$27,0),MATCH(1,($U$2=GRID!$B$1:$BI$1)*(КАЛЕНДАРЬ!$AJ29=GRID!$B$3:$BI$3), 0)),
ROUNDUP(INDEX(GRID!$B$17:$BI$27,MATCH(I$7,GRID!$A$17:$A$27,0),MATCH(1,($U$2=GRID!$B$1:$BI$1)*(КАЛЕНДАРЬ!$AJ29=GRID!$B$3:$BI$3), 0))*(1-GRID!$B$69),0))</f>
        <v>#N/A</v>
      </c>
      <c r="K311" s="47">
        <f t="array" ref="K311">IF($I$2="Открытый тариф",
INDEX(GRID!$B$4:$BI$14,MATCH(K$7,GRID!$A$4:$A$14,0),MATCH(1,($U$2=GRID!$B$1:$BI$1)*(КАЛЕНДАРЬ!$AJ29=GRID!$B$3:$BI$3), 0)),
ROUNDUP(INDEX(GRID!$B$4:$BI$14,MATCH(K$7,GRID!$A$4:$A$14,0),MATCH(1,($U$2=GRID!$B$1:$BI$1)*(КАЛЕНДАРЬ!$AJ29=GRID!$B$3:$BI$3),0))*(1-GRID!$B$69),0))</f>
        <v>20400</v>
      </c>
      <c r="L311" s="48">
        <f t="array" ref="L311">IF($I$2="Открытый тариф",
INDEX(GRID!$B$17:$BI$27,MATCH(K$7,GRID!$A$17:$A$27,0),MATCH(1,($U$2=GRID!$B$1:$BI$1)*(КАЛЕНДАРЬ!$AJ29=GRID!$B$3:$BI$3), 0)),
ROUNDUP(INDEX(GRID!$B$17:$BI$27,MATCH(K$7,GRID!$A$17:$A$27,0),MATCH(1,($U$2=GRID!$B$1:$BI$1)*(КАЛЕНДАРЬ!$AJ29=GRID!$B$3:$BI$3), 0))*(1-GRID!$B$69),0))</f>
        <v>22900</v>
      </c>
      <c r="M311" s="47">
        <f t="array" ref="M311">IF($I$2="Открытый тариф",
INDEX(GRID!$B$4:$BI$14,MATCH(M$7,GRID!$A$4:$A$14,0),MATCH(1,($U$2=GRID!$B$1:$BI$1)*(КАЛЕНДАРЬ!$AJ29=GRID!$B$3:$BI$3), 0)),
ROUNDUP(INDEX(GRID!$B$4:$BI$14,MATCH(M$7,GRID!$A$4:$A$14,0),MATCH(1,($U$2=GRID!$B$1:$BI$1)*(КАЛЕНДАРЬ!$AJ29=GRID!$B$3:$BI$3),0))*(1-GRID!$B$69),0))</f>
        <v>22000</v>
      </c>
      <c r="N311" s="48">
        <f t="array" ref="N311">IF($I$2="Открытый тариф",
INDEX(GRID!$B$17:$BI$27,MATCH(M$7,GRID!$A$17:$A$27,0),MATCH(1,($U$2=GRID!$B$1:$BI$1)*(КАЛЕНДАРЬ!$AJ29=GRID!$B$3:$BI$3), 0)),
ROUNDUP(INDEX(GRID!$B$17:$BI$27,MATCH(M$7,GRID!$A$17:$A$27,0),MATCH(1,($U$2=GRID!$B$1:$BI$1)*(КАЛЕНДАРЬ!$AJ29=GRID!$B$3:$BI$3), 0))*(1-GRID!$B$69),0))</f>
        <v>24500</v>
      </c>
      <c r="O311" s="49">
        <f t="array" ref="O311">IF($I$2="Открытый тариф",
INDEX(GRID!$B$4:$BI$14,MATCH(O$7,GRID!$A$4:$A$14,0),MATCH(1,($U$2=GRID!$B$1:$BI$1)*(КАЛЕНДАРЬ!$AJ29=GRID!$B$3:$BI$3), 0)),
ROUNDUP(INDEX(GRID!$B$4:$BI$14,MATCH(O$7,GRID!$A$4:$A$14,0),MATCH(1,($U$2=GRID!$B$1:$BI$1)*(КАЛЕНДАРЬ!$AJ29=GRID!$B$3:$BI$3),0))*(1-GRID!$B$69),0))</f>
        <v>29600</v>
      </c>
      <c r="P311" s="49">
        <f t="array" ref="P311">IF($I$2="Открытый тариф",
INDEX(GRID!$B$17:$BI$27,MATCH(O$7,GRID!$A$17:$A$27,0),MATCH(1,($U$2=GRID!$B$1:$BI$1)*(КАЛЕНДАРЬ!$AJ29=GRID!$B$3:$BI$3), 0)),
ROUNDUP(INDEX(GRID!$B$17:$BI$27,MATCH(O$7,GRID!$A$17:$A$27,0),MATCH(1,($U$2=GRID!$B$1:$BI$1)*(КАЛЕНДАРЬ!$AJ29=GRID!$B$3:$BI$3), 0))*(1-GRID!$B$69),0))</f>
        <v>32100</v>
      </c>
      <c r="Q311" s="49" t="e">
        <f t="array" ref="Q311">IF($I$2="Открытый тариф",
INDEX(GRID!$B$4:$BI$14,MATCH(Q$7,GRID!$A$4:$A$14,0),MATCH(1,($U$2=GRID!$B$1:$BI$1)*(КАЛЕНДАРЬ!$AJ29=GRID!$B$3:$BI$3), 0)),
ROUNDUP(INDEX(GRID!$B$4:$BI$14,MATCH(Q$7,GRID!$A$4:$A$14,0),MATCH(1,($U$2=GRID!$B$1:$BI$1)*(КАЛЕНДАРЬ!$AJ29=GRID!$B$3:$BI$3),0))*(1-GRID!$B$69),0))</f>
        <v>#N/A</v>
      </c>
      <c r="R311" s="49" t="e">
        <f t="array" ref="R311">IF($I$2="Открытый тариф",
INDEX(GRID!$B$17:$BI$27,MATCH(Q$7,GRID!$A$17:$A$27,0),MATCH(1,($U$2=GRID!$B$1:$BI$1)*(КАЛЕНДАРЬ!$AJ29=GRID!$B$3:$BI$3), 0)),
ROUNDUP(INDEX(GRID!$B$17:$BI$27,MATCH(Q$7,GRID!$A$17:$A$27,0),MATCH(1,($U$2=GRID!$B$1:$BI$1)*(КАЛЕНДАРЬ!$AJ29=GRID!$B$3:$BI$3), 0))*(1-GRID!$B$69),0))</f>
        <v>#N/A</v>
      </c>
      <c r="S311" s="49" t="e">
        <f t="array" ref="S311">IF($I$2="Открытый тариф",
INDEX(GRID!$B$4:$BI$14,MATCH(S$7,GRID!$A$4:$A$14,0),MATCH(1,($U$2=GRID!$B$1:$BI$1)*(КАЛЕНДАРЬ!$AJ29=GRID!$B$3:$BI$3), 0)),
ROUNDUP(INDEX(GRID!$B$4:$BI$14,MATCH(S$7,GRID!$A$4:$A$14,0),MATCH(1,($U$2=GRID!$B$1:$BI$1)*(КАЛЕНДАРЬ!$AJ29=GRID!$B$3:$BI$3),0))*(1-GRID!$B$69),0))</f>
        <v>#N/A</v>
      </c>
      <c r="T311" s="49" t="e">
        <f t="array" ref="T311">IF($I$2="Открытый тариф",
INDEX(GRID!$B$17:$BI$27,MATCH(S$7,GRID!$A$17:$A$27,0),MATCH(1,($U$2=GRID!$B$1:$BI$1)*(КАЛЕНДАРЬ!$AJ29=GRID!$B$3:$BI$3), 0)),
ROUNDUP(INDEX(GRID!$B$17:$BI$27,MATCH(S$7,GRID!$A$17:$A$27,0),MATCH(1,($U$2=GRID!$B$1:$BI$1)*(КАЛЕНДАРЬ!$AJ29=GRID!$B$3:$BI$3), 0))*(1-GRID!$B$69),0))</f>
        <v>#N/A</v>
      </c>
      <c r="U311" s="49">
        <f t="array" ref="U311">IF($I$2="Открытый тариф",
INDEX(GRID!$B$4:$BI$14,MATCH(U$7,GRID!$A$4:$A$14,0),MATCH(1,($U$2=GRID!$B$1:$BI$1)*(КАЛЕНДАРЬ!$AJ29=GRID!$B$3:$BI$3), 0)),
ROUNDUP(INDEX(GRID!$B$4:$BI$14,MATCH(U$7,GRID!$A$4:$A$14,0),MATCH(1,($U$2=GRID!$B$1:$BI$1)*(КАЛЕНДАРЬ!$AJ29=GRID!$B$3:$BI$3),0))*(1-GRID!$B$69),0))</f>
        <v>45000</v>
      </c>
      <c r="V311" s="49">
        <f t="array" ref="V311">IF($I$2="Открытый тариф",
INDEX(GRID!$B$17:$BI$27,MATCH(U$7,GRID!$A$17:$A$27,0),MATCH(1,($U$2=GRID!$B$1:$BI$1)*(КАЛЕНДАРЬ!$AJ29=GRID!$B$3:$BI$3), 0)),
ROUNDUP(INDEX(GRID!$B$17:$BI$27,MATCH(U$7,GRID!$A$17:$A$27,0),MATCH(1,($U$2=GRID!$B$1:$BI$1)*(КАЛЕНДАРЬ!$AJ29=GRID!$B$3:$BI$3), 0))*(1-GRID!$B$69),0))</f>
        <v>47500</v>
      </c>
      <c r="W311" s="49">
        <f t="array" ref="W311">IF($I$2="Открытый тариф",
INDEX(GRID!$B$4:$BI$14,MATCH(W$7,GRID!$A$4:$A$14,0),MATCH(1,($U$2=GRID!$B$1:$BI$1)*(КАЛЕНДАРЬ!$AJ29=GRID!$B$3:$BI$3), 0)),
ROUNDUP(INDEX(GRID!$B$4:$BI$14,MATCH(W$7,GRID!$A$4:$A$14,0),MATCH(1,($U$2=GRID!$B$1:$BI$1)*(КАЛЕНДАРЬ!$AJ29=GRID!$B$3:$BI$3),0))*(1-GRID!$B$69),0))</f>
        <v>192000</v>
      </c>
      <c r="X311" s="49">
        <f t="array" ref="X311">IF($I$2="Открытый тариф",
INDEX(GRID!$B$17:$BI$27,MATCH(W$7,GRID!$A$17:$A$27,0),MATCH(1,($U$2=GRID!$B$1:$BI$1)*(КАЛЕНДАРЬ!$AJ29=GRID!$B$3:$BI$3), 0)),
ROUNDUP(INDEX(GRID!$B$17:$BI$27,MATCH(W$7,GRID!$A$17:$A$27,0),MATCH(1,($U$2=GRID!$B$1:$BI$1)*(КАЛЕНДАРЬ!$AJ29=GRID!$B$3:$BI$3), 0))*(1-GRID!$B$69),0))</f>
        <v>194500</v>
      </c>
    </row>
    <row r="312" spans="1:24" hidden="1" x14ac:dyDescent="0.2">
      <c r="A312" s="117" t="s">
        <v>48</v>
      </c>
      <c r="B312" s="117">
        <v>27</v>
      </c>
      <c r="C312" s="47" cm="1">
        <f t="array" ref="C312">IF($I$2="Открытый тариф",
INDEX(GRID!$B$4:$BI$14,MATCH(C$7,GRID!$A$4:$A$14,0),MATCH(1,($U$2=GRID!$B$1:$BI$1)*(КАЛЕНДАРЬ!$AJ30=GRID!$B$3:$BI$3), 0)),
ROUNDUP(INDEX(GRID!$B$4:$BI$14,MATCH(C$7,GRID!$A$4:$A$14,0),MATCH(1,($U$2=GRID!$B$1:$BI$1)*(КАЛЕНДАРЬ!$AJ30=GRID!$B$3:$BI$3),0))*(1-GRID!$B$69),0))</f>
        <v>15000</v>
      </c>
      <c r="D312" s="48">
        <f t="array" ref="D312">IF($I$2="Открытый тариф",
INDEX(GRID!$B$17:$BI$27,MATCH(C$7,GRID!$A$17:$A$27,0),MATCH(1,($U$2=GRID!$B$1:$BI$1)*(КАЛЕНДАРЬ!$AJ30=GRID!$B$3:$BI$3), 0)),
ROUNDUP(INDEX(GRID!$B$17:$BI$27,MATCH(C$7,GRID!$A$17:$A$27,0),MATCH(1,($U$2=GRID!$B$1:$BI$1)*(КАЛЕНДАРЬ!$AJ30=GRID!$B$3:$BI$3), 0))*(1-GRID!$B$69),0))</f>
        <v>17500</v>
      </c>
      <c r="E312" s="47">
        <f t="array" ref="E312">IF($I$2="Открытый тариф",
INDEX(GRID!$B$4:$BI$14,MATCH(E$7,GRID!$A$4:$A$14,0),MATCH(1,($U$2=GRID!$B$1:$BI$1)*(КАЛЕНДАРЬ!$AJ30=GRID!$B$3:$BI$3), 0)),
ROUNDUP(INDEX(GRID!$B$4:$BI$14,MATCH(E$7,GRID!$A$4:$A$14,0),MATCH(1,($U$2=GRID!$B$1:$BI$1)*(КАЛЕНДАРЬ!$AJ30=GRID!$B$3:$BI$3),0))*(1-GRID!$B$69),0))</f>
        <v>16200</v>
      </c>
      <c r="F312" s="48">
        <f t="array" ref="F312">IF($I$2="Открытый тариф",
INDEX(GRID!$B$17:$BI$27,MATCH(E$7,GRID!$A$17:$A$27,0),MATCH(1,($U$2=GRID!$B$1:$BI$1)*(КАЛЕНДАРЬ!$AJ30=GRID!$B$3:$BI$3), 0)),
ROUNDUP(INDEX(GRID!$B$17:$BI$27,MATCH(E$7,GRID!$A$17:$A$27,0),MATCH(1,($U$2=GRID!$B$1:$BI$1)*(КАЛЕНДАРЬ!$AJ30=GRID!$B$3:$BI$3), 0))*(1-GRID!$B$69),0))</f>
        <v>18700</v>
      </c>
      <c r="G312" s="47" t="e">
        <f t="array" ref="G312">IF($I$2="Открытый тариф",
INDEX(GRID!$B$4:$BI$14,MATCH(G$7,GRID!$A$4:$A$14,0),MATCH(1,($U$2=GRID!$B$1:$BI$1)*(КАЛЕНДАРЬ!$AJ30=GRID!$B$3:$BI$3), 0)),
ROUNDUP(INDEX(GRID!$B$4:$BI$14,MATCH(G$7,GRID!$A$4:$A$14,0),MATCH(1,($U$2=GRID!$B$1:$BI$1)*(КАЛЕНДАРЬ!$AJ30=GRID!$B$3:$BI$3),0))*(1-GRID!$B$69),0))</f>
        <v>#N/A</v>
      </c>
      <c r="H312" s="48" t="e">
        <f t="array" ref="H312">IF($I$2="Открытый тариф",
INDEX(GRID!$B$17:$BI$27,MATCH(G$7,GRID!$A$17:$A$27,0),MATCH(1,($U$2=GRID!$B$1:$BI$1)*(КАЛЕНДАРЬ!$AJ30=GRID!$B$3:$BI$3), 0)),
ROUNDUP(INDEX(GRID!$B$17:$BI$27,MATCH(G$7,GRID!$A$17:$A$27,0),MATCH(1,($U$2=GRID!$B$1:$BI$1)*(КАЛЕНДАРЬ!$AJ30=GRID!$B$3:$BI$3), 0))*(1-GRID!$B$69),0))</f>
        <v>#N/A</v>
      </c>
      <c r="I312" s="47" t="e">
        <f t="array" ref="I312">IF($I$2="Открытый тариф",
INDEX(GRID!$B$4:$BI$14,MATCH(I$7,GRID!$A$4:$A$14,0),MATCH(1,($U$2=GRID!$B$1:$BI$1)*(КАЛЕНДАРЬ!$AJ30=GRID!$B$3:$BI$3), 0)),
ROUNDUP(INDEX(GRID!$B$4:$BI$14,MATCH(I$7,GRID!$A$4:$A$14,0),MATCH(1,($U$2=GRID!$B$1:$BI$1)*(КАЛЕНДАРЬ!$AJ30=GRID!$B$3:$BI$3),0))*(1-GRID!$B$69),0))</f>
        <v>#N/A</v>
      </c>
      <c r="J312" s="48" t="e">
        <f t="array" ref="J312">IF($I$2="Открытый тариф",
INDEX(GRID!$B$17:$BI$27,MATCH(I$7,GRID!$A$17:$A$27,0),MATCH(1,($U$2=GRID!$B$1:$BI$1)*(КАЛЕНДАРЬ!$AJ30=GRID!$B$3:$BI$3), 0)),
ROUNDUP(INDEX(GRID!$B$17:$BI$27,MATCH(I$7,GRID!$A$17:$A$27,0),MATCH(1,($U$2=GRID!$B$1:$BI$1)*(КАЛЕНДАРЬ!$AJ30=GRID!$B$3:$BI$3), 0))*(1-GRID!$B$69),0))</f>
        <v>#N/A</v>
      </c>
      <c r="K312" s="47">
        <f t="array" ref="K312">IF($I$2="Открытый тариф",
INDEX(GRID!$B$4:$BI$14,MATCH(K$7,GRID!$A$4:$A$14,0),MATCH(1,($U$2=GRID!$B$1:$BI$1)*(КАЛЕНДАРЬ!$AJ30=GRID!$B$3:$BI$3), 0)),
ROUNDUP(INDEX(GRID!$B$4:$BI$14,MATCH(K$7,GRID!$A$4:$A$14,0),MATCH(1,($U$2=GRID!$B$1:$BI$1)*(КАЛЕНДАРЬ!$AJ30=GRID!$B$3:$BI$3),0))*(1-GRID!$B$69),0))</f>
        <v>20400</v>
      </c>
      <c r="L312" s="48">
        <f t="array" ref="L312">IF($I$2="Открытый тариф",
INDEX(GRID!$B$17:$BI$27,MATCH(K$7,GRID!$A$17:$A$27,0),MATCH(1,($U$2=GRID!$B$1:$BI$1)*(КАЛЕНДАРЬ!$AJ30=GRID!$B$3:$BI$3), 0)),
ROUNDUP(INDEX(GRID!$B$17:$BI$27,MATCH(K$7,GRID!$A$17:$A$27,0),MATCH(1,($U$2=GRID!$B$1:$BI$1)*(КАЛЕНДАРЬ!$AJ30=GRID!$B$3:$BI$3), 0))*(1-GRID!$B$69),0))</f>
        <v>22900</v>
      </c>
      <c r="M312" s="47">
        <f t="array" ref="M312">IF($I$2="Открытый тариф",
INDEX(GRID!$B$4:$BI$14,MATCH(M$7,GRID!$A$4:$A$14,0),MATCH(1,($U$2=GRID!$B$1:$BI$1)*(КАЛЕНДАРЬ!$AJ30=GRID!$B$3:$BI$3), 0)),
ROUNDUP(INDEX(GRID!$B$4:$BI$14,MATCH(M$7,GRID!$A$4:$A$14,0),MATCH(1,($U$2=GRID!$B$1:$BI$1)*(КАЛЕНДАРЬ!$AJ30=GRID!$B$3:$BI$3),0))*(1-GRID!$B$69),0))</f>
        <v>22000</v>
      </c>
      <c r="N312" s="48">
        <f t="array" ref="N312">IF($I$2="Открытый тариф",
INDEX(GRID!$B$17:$BI$27,MATCH(M$7,GRID!$A$17:$A$27,0),MATCH(1,($U$2=GRID!$B$1:$BI$1)*(КАЛЕНДАРЬ!$AJ30=GRID!$B$3:$BI$3), 0)),
ROUNDUP(INDEX(GRID!$B$17:$BI$27,MATCH(M$7,GRID!$A$17:$A$27,0),MATCH(1,($U$2=GRID!$B$1:$BI$1)*(КАЛЕНДАРЬ!$AJ30=GRID!$B$3:$BI$3), 0))*(1-GRID!$B$69),0))</f>
        <v>24500</v>
      </c>
      <c r="O312" s="49">
        <f t="array" ref="O312">IF($I$2="Открытый тариф",
INDEX(GRID!$B$4:$BI$14,MATCH(O$7,GRID!$A$4:$A$14,0),MATCH(1,($U$2=GRID!$B$1:$BI$1)*(КАЛЕНДАРЬ!$AJ30=GRID!$B$3:$BI$3), 0)),
ROUNDUP(INDEX(GRID!$B$4:$BI$14,MATCH(O$7,GRID!$A$4:$A$14,0),MATCH(1,($U$2=GRID!$B$1:$BI$1)*(КАЛЕНДАРЬ!$AJ30=GRID!$B$3:$BI$3),0))*(1-GRID!$B$69),0))</f>
        <v>29600</v>
      </c>
      <c r="P312" s="49">
        <f t="array" ref="P312">IF($I$2="Открытый тариф",
INDEX(GRID!$B$17:$BI$27,MATCH(O$7,GRID!$A$17:$A$27,0),MATCH(1,($U$2=GRID!$B$1:$BI$1)*(КАЛЕНДАРЬ!$AJ30=GRID!$B$3:$BI$3), 0)),
ROUNDUP(INDEX(GRID!$B$17:$BI$27,MATCH(O$7,GRID!$A$17:$A$27,0),MATCH(1,($U$2=GRID!$B$1:$BI$1)*(КАЛЕНДАРЬ!$AJ30=GRID!$B$3:$BI$3), 0))*(1-GRID!$B$69),0))</f>
        <v>32100</v>
      </c>
      <c r="Q312" s="49" t="e">
        <f t="array" ref="Q312">IF($I$2="Открытый тариф",
INDEX(GRID!$B$4:$BI$14,MATCH(Q$7,GRID!$A$4:$A$14,0),MATCH(1,($U$2=GRID!$B$1:$BI$1)*(КАЛЕНДАРЬ!$AJ30=GRID!$B$3:$BI$3), 0)),
ROUNDUP(INDEX(GRID!$B$4:$BI$14,MATCH(Q$7,GRID!$A$4:$A$14,0),MATCH(1,($U$2=GRID!$B$1:$BI$1)*(КАЛЕНДАРЬ!$AJ30=GRID!$B$3:$BI$3),0))*(1-GRID!$B$69),0))</f>
        <v>#N/A</v>
      </c>
      <c r="R312" s="49" t="e">
        <f t="array" ref="R312">IF($I$2="Открытый тариф",
INDEX(GRID!$B$17:$BI$27,MATCH(Q$7,GRID!$A$17:$A$27,0),MATCH(1,($U$2=GRID!$B$1:$BI$1)*(КАЛЕНДАРЬ!$AJ30=GRID!$B$3:$BI$3), 0)),
ROUNDUP(INDEX(GRID!$B$17:$BI$27,MATCH(Q$7,GRID!$A$17:$A$27,0),MATCH(1,($U$2=GRID!$B$1:$BI$1)*(КАЛЕНДАРЬ!$AJ30=GRID!$B$3:$BI$3), 0))*(1-GRID!$B$69),0))</f>
        <v>#N/A</v>
      </c>
      <c r="S312" s="49" t="e">
        <f t="array" ref="S312">IF($I$2="Открытый тариф",
INDEX(GRID!$B$4:$BI$14,MATCH(S$7,GRID!$A$4:$A$14,0),MATCH(1,($U$2=GRID!$B$1:$BI$1)*(КАЛЕНДАРЬ!$AJ30=GRID!$B$3:$BI$3), 0)),
ROUNDUP(INDEX(GRID!$B$4:$BI$14,MATCH(S$7,GRID!$A$4:$A$14,0),MATCH(1,($U$2=GRID!$B$1:$BI$1)*(КАЛЕНДАРЬ!$AJ30=GRID!$B$3:$BI$3),0))*(1-GRID!$B$69),0))</f>
        <v>#N/A</v>
      </c>
      <c r="T312" s="49" t="e">
        <f t="array" ref="T312">IF($I$2="Открытый тариф",
INDEX(GRID!$B$17:$BI$27,MATCH(S$7,GRID!$A$17:$A$27,0),MATCH(1,($U$2=GRID!$B$1:$BI$1)*(КАЛЕНДАРЬ!$AJ30=GRID!$B$3:$BI$3), 0)),
ROUNDUP(INDEX(GRID!$B$17:$BI$27,MATCH(S$7,GRID!$A$17:$A$27,0),MATCH(1,($U$2=GRID!$B$1:$BI$1)*(КАЛЕНДАРЬ!$AJ30=GRID!$B$3:$BI$3), 0))*(1-GRID!$B$69),0))</f>
        <v>#N/A</v>
      </c>
      <c r="U312" s="49">
        <f t="array" ref="U312">IF($I$2="Открытый тариф",
INDEX(GRID!$B$4:$BI$14,MATCH(U$7,GRID!$A$4:$A$14,0),MATCH(1,($U$2=GRID!$B$1:$BI$1)*(КАЛЕНДАРЬ!$AJ30=GRID!$B$3:$BI$3), 0)),
ROUNDUP(INDEX(GRID!$B$4:$BI$14,MATCH(U$7,GRID!$A$4:$A$14,0),MATCH(1,($U$2=GRID!$B$1:$BI$1)*(КАЛЕНДАРЬ!$AJ30=GRID!$B$3:$BI$3),0))*(1-GRID!$B$69),0))</f>
        <v>45000</v>
      </c>
      <c r="V312" s="49">
        <f t="array" ref="V312">IF($I$2="Открытый тариф",
INDEX(GRID!$B$17:$BI$27,MATCH(U$7,GRID!$A$17:$A$27,0),MATCH(1,($U$2=GRID!$B$1:$BI$1)*(КАЛЕНДАРЬ!$AJ30=GRID!$B$3:$BI$3), 0)),
ROUNDUP(INDEX(GRID!$B$17:$BI$27,MATCH(U$7,GRID!$A$17:$A$27,0),MATCH(1,($U$2=GRID!$B$1:$BI$1)*(КАЛЕНДАРЬ!$AJ30=GRID!$B$3:$BI$3), 0))*(1-GRID!$B$69),0))</f>
        <v>47500</v>
      </c>
      <c r="W312" s="49">
        <f t="array" ref="W312">IF($I$2="Открытый тариф",
INDEX(GRID!$B$4:$BI$14,MATCH(W$7,GRID!$A$4:$A$14,0),MATCH(1,($U$2=GRID!$B$1:$BI$1)*(КАЛЕНДАРЬ!$AJ30=GRID!$B$3:$BI$3), 0)),
ROUNDUP(INDEX(GRID!$B$4:$BI$14,MATCH(W$7,GRID!$A$4:$A$14,0),MATCH(1,($U$2=GRID!$B$1:$BI$1)*(КАЛЕНДАРЬ!$AJ30=GRID!$B$3:$BI$3),0))*(1-GRID!$B$69),0))</f>
        <v>192000</v>
      </c>
      <c r="X312" s="49">
        <f t="array" ref="X312">IF($I$2="Открытый тариф",
INDEX(GRID!$B$17:$BI$27,MATCH(W$7,GRID!$A$17:$A$27,0),MATCH(1,($U$2=GRID!$B$1:$BI$1)*(КАЛЕНДАРЬ!$AJ30=GRID!$B$3:$BI$3), 0)),
ROUNDUP(INDEX(GRID!$B$17:$BI$27,MATCH(W$7,GRID!$A$17:$A$27,0),MATCH(1,($U$2=GRID!$B$1:$BI$1)*(КАЛЕНДАРЬ!$AJ30=GRID!$B$3:$BI$3), 0))*(1-GRID!$B$69),0))</f>
        <v>194500</v>
      </c>
    </row>
    <row r="313" spans="1:24" hidden="1" x14ac:dyDescent="0.2">
      <c r="A313" s="117" t="s">
        <v>42</v>
      </c>
      <c r="B313" s="117">
        <v>28</v>
      </c>
      <c r="C313" s="47" cm="1">
        <f t="array" ref="C313">IF($I$2="Открытый тариф",
INDEX(GRID!$B$4:$BI$14,MATCH(C$7,GRID!$A$4:$A$14,0),MATCH(1,($U$2=GRID!$B$1:$BI$1)*(КАЛЕНДАРЬ!$AJ31=GRID!$B$3:$BI$3), 0)),
ROUNDUP(INDEX(GRID!$B$4:$BI$14,MATCH(C$7,GRID!$A$4:$A$14,0),MATCH(1,($U$2=GRID!$B$1:$BI$1)*(КАЛЕНДАРЬ!$AJ31=GRID!$B$3:$BI$3),0))*(1-GRID!$B$69),0))</f>
        <v>13200</v>
      </c>
      <c r="D313" s="48">
        <f t="array" ref="D313">IF($I$2="Открытый тариф",
INDEX(GRID!$B$17:$BI$27,MATCH(C$7,GRID!$A$17:$A$27,0),MATCH(1,($U$2=GRID!$B$1:$BI$1)*(КАЛЕНДАРЬ!$AJ31=GRID!$B$3:$BI$3), 0)),
ROUNDUP(INDEX(GRID!$B$17:$BI$27,MATCH(C$7,GRID!$A$17:$A$27,0),MATCH(1,($U$2=GRID!$B$1:$BI$1)*(КАЛЕНДАРЬ!$AJ31=GRID!$B$3:$BI$3), 0))*(1-GRID!$B$69),0))</f>
        <v>15700</v>
      </c>
      <c r="E313" s="47">
        <f t="array" ref="E313">IF($I$2="Открытый тариф",
INDEX(GRID!$B$4:$BI$14,MATCH(E$7,GRID!$A$4:$A$14,0),MATCH(1,($U$2=GRID!$B$1:$BI$1)*(КАЛЕНДАРЬ!$AJ31=GRID!$B$3:$BI$3), 0)),
ROUNDUP(INDEX(GRID!$B$4:$BI$14,MATCH(E$7,GRID!$A$4:$A$14,0),MATCH(1,($U$2=GRID!$B$1:$BI$1)*(КАЛЕНДАРЬ!$AJ31=GRID!$B$3:$BI$3),0))*(1-GRID!$B$69),0))</f>
        <v>14100</v>
      </c>
      <c r="F313" s="48">
        <f t="array" ref="F313">IF($I$2="Открытый тариф",
INDEX(GRID!$B$17:$BI$27,MATCH(E$7,GRID!$A$17:$A$27,0),MATCH(1,($U$2=GRID!$B$1:$BI$1)*(КАЛЕНДАРЬ!$AJ31=GRID!$B$3:$BI$3), 0)),
ROUNDUP(INDEX(GRID!$B$17:$BI$27,MATCH(E$7,GRID!$A$17:$A$27,0),MATCH(1,($U$2=GRID!$B$1:$BI$1)*(КАЛЕНДАРЬ!$AJ31=GRID!$B$3:$BI$3), 0))*(1-GRID!$B$69),0))</f>
        <v>16600</v>
      </c>
      <c r="G313" s="47" t="e">
        <f t="array" ref="G313">IF($I$2="Открытый тариф",
INDEX(GRID!$B$4:$BI$14,MATCH(G$7,GRID!$A$4:$A$14,0),MATCH(1,($U$2=GRID!$B$1:$BI$1)*(КАЛЕНДАРЬ!$AJ31=GRID!$B$3:$BI$3), 0)),
ROUNDUP(INDEX(GRID!$B$4:$BI$14,MATCH(G$7,GRID!$A$4:$A$14,0),MATCH(1,($U$2=GRID!$B$1:$BI$1)*(КАЛЕНДАРЬ!$AJ31=GRID!$B$3:$BI$3),0))*(1-GRID!$B$69),0))</f>
        <v>#N/A</v>
      </c>
      <c r="H313" s="48" t="e">
        <f t="array" ref="H313">IF($I$2="Открытый тариф",
INDEX(GRID!$B$17:$BI$27,MATCH(G$7,GRID!$A$17:$A$27,0),MATCH(1,($U$2=GRID!$B$1:$BI$1)*(КАЛЕНДАРЬ!$AJ31=GRID!$B$3:$BI$3), 0)),
ROUNDUP(INDEX(GRID!$B$17:$BI$27,MATCH(G$7,GRID!$A$17:$A$27,0),MATCH(1,($U$2=GRID!$B$1:$BI$1)*(КАЛЕНДАРЬ!$AJ31=GRID!$B$3:$BI$3), 0))*(1-GRID!$B$69),0))</f>
        <v>#N/A</v>
      </c>
      <c r="I313" s="47" t="e">
        <f t="array" ref="I313">IF($I$2="Открытый тариф",
INDEX(GRID!$B$4:$BI$14,MATCH(I$7,GRID!$A$4:$A$14,0),MATCH(1,($U$2=GRID!$B$1:$BI$1)*(КАЛЕНДАРЬ!$AJ31=GRID!$B$3:$BI$3), 0)),
ROUNDUP(INDEX(GRID!$B$4:$BI$14,MATCH(I$7,GRID!$A$4:$A$14,0),MATCH(1,($U$2=GRID!$B$1:$BI$1)*(КАЛЕНДАРЬ!$AJ31=GRID!$B$3:$BI$3),0))*(1-GRID!$B$69),0))</f>
        <v>#N/A</v>
      </c>
      <c r="J313" s="48" t="e">
        <f t="array" ref="J313">IF($I$2="Открытый тариф",
INDEX(GRID!$B$17:$BI$27,MATCH(I$7,GRID!$A$17:$A$27,0),MATCH(1,($U$2=GRID!$B$1:$BI$1)*(КАЛЕНДАРЬ!$AJ31=GRID!$B$3:$BI$3), 0)),
ROUNDUP(INDEX(GRID!$B$17:$BI$27,MATCH(I$7,GRID!$A$17:$A$27,0),MATCH(1,($U$2=GRID!$B$1:$BI$1)*(КАЛЕНДАРЬ!$AJ31=GRID!$B$3:$BI$3), 0))*(1-GRID!$B$69),0))</f>
        <v>#N/A</v>
      </c>
      <c r="K313" s="47">
        <f t="array" ref="K313">IF($I$2="Открытый тариф",
INDEX(GRID!$B$4:$BI$14,MATCH(K$7,GRID!$A$4:$A$14,0),MATCH(1,($U$2=GRID!$B$1:$BI$1)*(КАЛЕНДАРЬ!$AJ31=GRID!$B$3:$BI$3), 0)),
ROUNDUP(INDEX(GRID!$B$4:$BI$14,MATCH(K$7,GRID!$A$4:$A$14,0),MATCH(1,($U$2=GRID!$B$1:$BI$1)*(КАЛЕНДАРЬ!$AJ31=GRID!$B$3:$BI$3),0))*(1-GRID!$B$69),0))</f>
        <v>16900</v>
      </c>
      <c r="L313" s="48">
        <f t="array" ref="L313">IF($I$2="Открытый тариф",
INDEX(GRID!$B$17:$BI$27,MATCH(K$7,GRID!$A$17:$A$27,0),MATCH(1,($U$2=GRID!$B$1:$BI$1)*(КАЛЕНДАРЬ!$AJ31=GRID!$B$3:$BI$3), 0)),
ROUNDUP(INDEX(GRID!$B$17:$BI$27,MATCH(K$7,GRID!$A$17:$A$27,0),MATCH(1,($U$2=GRID!$B$1:$BI$1)*(КАЛЕНДАРЬ!$AJ31=GRID!$B$3:$BI$3), 0))*(1-GRID!$B$69),0))</f>
        <v>19400</v>
      </c>
      <c r="M313" s="47">
        <f t="array" ref="M313">IF($I$2="Открытый тариф",
INDEX(GRID!$B$4:$BI$14,MATCH(M$7,GRID!$A$4:$A$14,0),MATCH(1,($U$2=GRID!$B$1:$BI$1)*(КАЛЕНДАРЬ!$AJ31=GRID!$B$3:$BI$3), 0)),
ROUNDUP(INDEX(GRID!$B$4:$BI$14,MATCH(M$7,GRID!$A$4:$A$14,0),MATCH(1,($U$2=GRID!$B$1:$BI$1)*(КАЛЕНДАРЬ!$AJ31=GRID!$B$3:$BI$3),0))*(1-GRID!$B$69),0))</f>
        <v>18000</v>
      </c>
      <c r="N313" s="48">
        <f t="array" ref="N313">IF($I$2="Открытый тариф",
INDEX(GRID!$B$17:$BI$27,MATCH(M$7,GRID!$A$17:$A$27,0),MATCH(1,($U$2=GRID!$B$1:$BI$1)*(КАЛЕНДАРЬ!$AJ31=GRID!$B$3:$BI$3), 0)),
ROUNDUP(INDEX(GRID!$B$17:$BI$27,MATCH(M$7,GRID!$A$17:$A$27,0),MATCH(1,($U$2=GRID!$B$1:$BI$1)*(КАЛЕНДАРЬ!$AJ31=GRID!$B$3:$BI$3), 0))*(1-GRID!$B$69),0))</f>
        <v>20500</v>
      </c>
      <c r="O313" s="49">
        <f t="array" ref="O313">IF($I$2="Открытый тариф",
INDEX(GRID!$B$4:$BI$14,MATCH(O$7,GRID!$A$4:$A$14,0),MATCH(1,($U$2=GRID!$B$1:$BI$1)*(КАЛЕНДАРЬ!$AJ31=GRID!$B$3:$BI$3), 0)),
ROUNDUP(INDEX(GRID!$B$4:$BI$14,MATCH(O$7,GRID!$A$4:$A$14,0),MATCH(1,($U$2=GRID!$B$1:$BI$1)*(КАЛЕНДАРЬ!$AJ31=GRID!$B$3:$BI$3),0))*(1-GRID!$B$69),0))</f>
        <v>26300</v>
      </c>
      <c r="P313" s="49">
        <f t="array" ref="P313">IF($I$2="Открытый тариф",
INDEX(GRID!$B$17:$BI$27,MATCH(O$7,GRID!$A$17:$A$27,0),MATCH(1,($U$2=GRID!$B$1:$BI$1)*(КАЛЕНДАРЬ!$AJ31=GRID!$B$3:$BI$3), 0)),
ROUNDUP(INDEX(GRID!$B$17:$BI$27,MATCH(O$7,GRID!$A$17:$A$27,0),MATCH(1,($U$2=GRID!$B$1:$BI$1)*(КАЛЕНДАРЬ!$AJ31=GRID!$B$3:$BI$3), 0))*(1-GRID!$B$69),0))</f>
        <v>28800</v>
      </c>
      <c r="Q313" s="49" t="e">
        <f t="array" ref="Q313">IF($I$2="Открытый тариф",
INDEX(GRID!$B$4:$BI$14,MATCH(Q$7,GRID!$A$4:$A$14,0),MATCH(1,($U$2=GRID!$B$1:$BI$1)*(КАЛЕНДАРЬ!$AJ31=GRID!$B$3:$BI$3), 0)),
ROUNDUP(INDEX(GRID!$B$4:$BI$14,MATCH(Q$7,GRID!$A$4:$A$14,0),MATCH(1,($U$2=GRID!$B$1:$BI$1)*(КАЛЕНДАРЬ!$AJ31=GRID!$B$3:$BI$3),0))*(1-GRID!$B$69),0))</f>
        <v>#N/A</v>
      </c>
      <c r="R313" s="49" t="e">
        <f t="array" ref="R313">IF($I$2="Открытый тариф",
INDEX(GRID!$B$17:$BI$27,MATCH(Q$7,GRID!$A$17:$A$27,0),MATCH(1,($U$2=GRID!$B$1:$BI$1)*(КАЛЕНДАРЬ!$AJ31=GRID!$B$3:$BI$3), 0)),
ROUNDUP(INDEX(GRID!$B$17:$BI$27,MATCH(Q$7,GRID!$A$17:$A$27,0),MATCH(1,($U$2=GRID!$B$1:$BI$1)*(КАЛЕНДАРЬ!$AJ31=GRID!$B$3:$BI$3), 0))*(1-GRID!$B$69),0))</f>
        <v>#N/A</v>
      </c>
      <c r="S313" s="49" t="e">
        <f t="array" ref="S313">IF($I$2="Открытый тариф",
INDEX(GRID!$B$4:$BI$14,MATCH(S$7,GRID!$A$4:$A$14,0),MATCH(1,($U$2=GRID!$B$1:$BI$1)*(КАЛЕНДАРЬ!$AJ31=GRID!$B$3:$BI$3), 0)),
ROUNDUP(INDEX(GRID!$B$4:$BI$14,MATCH(S$7,GRID!$A$4:$A$14,0),MATCH(1,($U$2=GRID!$B$1:$BI$1)*(КАЛЕНДАРЬ!$AJ31=GRID!$B$3:$BI$3),0))*(1-GRID!$B$69),0))</f>
        <v>#N/A</v>
      </c>
      <c r="T313" s="49" t="e">
        <f t="array" ref="T313">IF($I$2="Открытый тариф",
INDEX(GRID!$B$17:$BI$27,MATCH(S$7,GRID!$A$17:$A$27,0),MATCH(1,($U$2=GRID!$B$1:$BI$1)*(КАЛЕНДАРЬ!$AJ31=GRID!$B$3:$BI$3), 0)),
ROUNDUP(INDEX(GRID!$B$17:$BI$27,MATCH(S$7,GRID!$A$17:$A$27,0),MATCH(1,($U$2=GRID!$B$1:$BI$1)*(КАЛЕНДАРЬ!$AJ31=GRID!$B$3:$BI$3), 0))*(1-GRID!$B$69),0))</f>
        <v>#N/A</v>
      </c>
      <c r="U313" s="49">
        <f t="array" ref="U313">IF($I$2="Открытый тариф",
INDEX(GRID!$B$4:$BI$14,MATCH(U$7,GRID!$A$4:$A$14,0),MATCH(1,($U$2=GRID!$B$1:$BI$1)*(КАЛЕНДАРЬ!$AJ31=GRID!$B$3:$BI$3), 0)),
ROUNDUP(INDEX(GRID!$B$4:$BI$14,MATCH(U$7,GRID!$A$4:$A$14,0),MATCH(1,($U$2=GRID!$B$1:$BI$1)*(КАЛЕНДАРЬ!$AJ31=GRID!$B$3:$BI$3),0))*(1-GRID!$B$69),0))</f>
        <v>40000</v>
      </c>
      <c r="V313" s="49">
        <f t="array" ref="V313">IF($I$2="Открытый тариф",
INDEX(GRID!$B$17:$BI$27,MATCH(U$7,GRID!$A$17:$A$27,0),MATCH(1,($U$2=GRID!$B$1:$BI$1)*(КАЛЕНДАРЬ!$AJ31=GRID!$B$3:$BI$3), 0)),
ROUNDUP(INDEX(GRID!$B$17:$BI$27,MATCH(U$7,GRID!$A$17:$A$27,0),MATCH(1,($U$2=GRID!$B$1:$BI$1)*(КАЛЕНДАРЬ!$AJ31=GRID!$B$3:$BI$3), 0))*(1-GRID!$B$69),0))</f>
        <v>42500</v>
      </c>
      <c r="W313" s="49">
        <f t="array" ref="W313">IF($I$2="Открытый тариф",
INDEX(GRID!$B$4:$BI$14,MATCH(W$7,GRID!$A$4:$A$14,0),MATCH(1,($U$2=GRID!$B$1:$BI$1)*(КАЛЕНДАРЬ!$AJ31=GRID!$B$3:$BI$3), 0)),
ROUNDUP(INDEX(GRID!$B$4:$BI$14,MATCH(W$7,GRID!$A$4:$A$14,0),MATCH(1,($U$2=GRID!$B$1:$BI$1)*(КАЛЕНДАРЬ!$AJ31=GRID!$B$3:$BI$3),0))*(1-GRID!$B$69),0))</f>
        <v>178000</v>
      </c>
      <c r="X313" s="49">
        <f t="array" ref="X313">IF($I$2="Открытый тариф",
INDEX(GRID!$B$17:$BI$27,MATCH(W$7,GRID!$A$17:$A$27,0),MATCH(1,($U$2=GRID!$B$1:$BI$1)*(КАЛЕНДАРЬ!$AJ31=GRID!$B$3:$BI$3), 0)),
ROUNDUP(INDEX(GRID!$B$17:$BI$27,MATCH(W$7,GRID!$A$17:$A$27,0),MATCH(1,($U$2=GRID!$B$1:$BI$1)*(КАЛЕНДАРЬ!$AJ31=GRID!$B$3:$BI$3), 0))*(1-GRID!$B$69),0))</f>
        <v>180500</v>
      </c>
    </row>
    <row r="314" spans="1:24" hidden="1" x14ac:dyDescent="0.2">
      <c r="A314" s="117" t="s">
        <v>43</v>
      </c>
      <c r="B314" s="117">
        <v>29</v>
      </c>
      <c r="C314" s="47" cm="1">
        <f t="array" ref="C314">IF($I$2="Открытый тариф",
INDEX(GRID!$B$4:$BI$14,MATCH(C$7,GRID!$A$4:$A$14,0),MATCH(1,($U$2=GRID!$B$1:$BI$1)*(КАЛЕНДАРЬ!$AJ32=GRID!$B$3:$BI$3), 0)),
ROUNDUP(INDEX(GRID!$B$4:$BI$14,MATCH(C$7,GRID!$A$4:$A$14,0),MATCH(1,($U$2=GRID!$B$1:$BI$1)*(КАЛЕНДАРЬ!$AJ32=GRID!$B$3:$BI$3),0))*(1-GRID!$B$69),0))</f>
        <v>13500</v>
      </c>
      <c r="D314" s="48">
        <f t="array" ref="D314">IF($I$2="Открытый тариф",
INDEX(GRID!$B$17:$BI$27,MATCH(C$7,GRID!$A$17:$A$27,0),MATCH(1,($U$2=GRID!$B$1:$BI$1)*(КАЛЕНДАРЬ!$AJ32=GRID!$B$3:$BI$3), 0)),
ROUNDUP(INDEX(GRID!$B$17:$BI$27,MATCH(C$7,GRID!$A$17:$A$27,0),MATCH(1,($U$2=GRID!$B$1:$BI$1)*(КАЛЕНДАРЬ!$AJ32=GRID!$B$3:$BI$3), 0))*(1-GRID!$B$69),0))</f>
        <v>16000</v>
      </c>
      <c r="E314" s="47">
        <f t="array" ref="E314">IF($I$2="Открытый тариф",
INDEX(GRID!$B$4:$BI$14,MATCH(E$7,GRID!$A$4:$A$14,0),MATCH(1,($U$2=GRID!$B$1:$BI$1)*(КАЛЕНДАРЬ!$AJ32=GRID!$B$3:$BI$3), 0)),
ROUNDUP(INDEX(GRID!$B$4:$BI$14,MATCH(E$7,GRID!$A$4:$A$14,0),MATCH(1,($U$2=GRID!$B$1:$BI$1)*(КАЛЕНДАРЬ!$AJ32=GRID!$B$3:$BI$3),0))*(1-GRID!$B$69),0))</f>
        <v>14400</v>
      </c>
      <c r="F314" s="48">
        <f t="array" ref="F314">IF($I$2="Открытый тариф",
INDEX(GRID!$B$17:$BI$27,MATCH(E$7,GRID!$A$17:$A$27,0),MATCH(1,($U$2=GRID!$B$1:$BI$1)*(КАЛЕНДАРЬ!$AJ32=GRID!$B$3:$BI$3), 0)),
ROUNDUP(INDEX(GRID!$B$17:$BI$27,MATCH(E$7,GRID!$A$17:$A$27,0),MATCH(1,($U$2=GRID!$B$1:$BI$1)*(КАЛЕНДАРЬ!$AJ32=GRID!$B$3:$BI$3), 0))*(1-GRID!$B$69),0))</f>
        <v>16900</v>
      </c>
      <c r="G314" s="47" t="e">
        <f t="array" ref="G314">IF($I$2="Открытый тариф",
INDEX(GRID!$B$4:$BI$14,MATCH(G$7,GRID!$A$4:$A$14,0),MATCH(1,($U$2=GRID!$B$1:$BI$1)*(КАЛЕНДАРЬ!$AJ32=GRID!$B$3:$BI$3), 0)),
ROUNDUP(INDEX(GRID!$B$4:$BI$14,MATCH(G$7,GRID!$A$4:$A$14,0),MATCH(1,($U$2=GRID!$B$1:$BI$1)*(КАЛЕНДАРЬ!$AJ32=GRID!$B$3:$BI$3),0))*(1-GRID!$B$69),0))</f>
        <v>#N/A</v>
      </c>
      <c r="H314" s="48" t="e">
        <f t="array" ref="H314">IF($I$2="Открытый тариф",
INDEX(GRID!$B$17:$BI$27,MATCH(G$7,GRID!$A$17:$A$27,0),MATCH(1,($U$2=GRID!$B$1:$BI$1)*(КАЛЕНДАРЬ!$AJ32=GRID!$B$3:$BI$3), 0)),
ROUNDUP(INDEX(GRID!$B$17:$BI$27,MATCH(G$7,GRID!$A$17:$A$27,0),MATCH(1,($U$2=GRID!$B$1:$BI$1)*(КАЛЕНДАРЬ!$AJ32=GRID!$B$3:$BI$3), 0))*(1-GRID!$B$69),0))</f>
        <v>#N/A</v>
      </c>
      <c r="I314" s="47" t="e">
        <f t="array" ref="I314">IF($I$2="Открытый тариф",
INDEX(GRID!$B$4:$BI$14,MATCH(I$7,GRID!$A$4:$A$14,0),MATCH(1,($U$2=GRID!$B$1:$BI$1)*(КАЛЕНДАРЬ!$AJ32=GRID!$B$3:$BI$3), 0)),
ROUNDUP(INDEX(GRID!$B$4:$BI$14,MATCH(I$7,GRID!$A$4:$A$14,0),MATCH(1,($U$2=GRID!$B$1:$BI$1)*(КАЛЕНДАРЬ!$AJ32=GRID!$B$3:$BI$3),0))*(1-GRID!$B$69),0))</f>
        <v>#N/A</v>
      </c>
      <c r="J314" s="48" t="e">
        <f t="array" ref="J314">IF($I$2="Открытый тариф",
INDEX(GRID!$B$17:$BI$27,MATCH(I$7,GRID!$A$17:$A$27,0),MATCH(1,($U$2=GRID!$B$1:$BI$1)*(КАЛЕНДАРЬ!$AJ32=GRID!$B$3:$BI$3), 0)),
ROUNDUP(INDEX(GRID!$B$17:$BI$27,MATCH(I$7,GRID!$A$17:$A$27,0),MATCH(1,($U$2=GRID!$B$1:$BI$1)*(КАЛЕНДАРЬ!$AJ32=GRID!$B$3:$BI$3), 0))*(1-GRID!$B$69),0))</f>
        <v>#N/A</v>
      </c>
      <c r="K314" s="47">
        <f t="array" ref="K314">IF($I$2="Открытый тариф",
INDEX(GRID!$B$4:$BI$14,MATCH(K$7,GRID!$A$4:$A$14,0),MATCH(1,($U$2=GRID!$B$1:$BI$1)*(КАЛЕНДАРЬ!$AJ32=GRID!$B$3:$BI$3), 0)),
ROUNDUP(INDEX(GRID!$B$4:$BI$14,MATCH(K$7,GRID!$A$4:$A$14,0),MATCH(1,($U$2=GRID!$B$1:$BI$1)*(КАЛЕНДАРЬ!$AJ32=GRID!$B$3:$BI$3),0))*(1-GRID!$B$69),0))</f>
        <v>17600</v>
      </c>
      <c r="L314" s="48">
        <f t="array" ref="L314">IF($I$2="Открытый тариф",
INDEX(GRID!$B$17:$BI$27,MATCH(K$7,GRID!$A$17:$A$27,0),MATCH(1,($U$2=GRID!$B$1:$BI$1)*(КАЛЕНДАРЬ!$AJ32=GRID!$B$3:$BI$3), 0)),
ROUNDUP(INDEX(GRID!$B$17:$BI$27,MATCH(K$7,GRID!$A$17:$A$27,0),MATCH(1,($U$2=GRID!$B$1:$BI$1)*(КАЛЕНДАРЬ!$AJ32=GRID!$B$3:$BI$3), 0))*(1-GRID!$B$69),0))</f>
        <v>20100</v>
      </c>
      <c r="M314" s="47">
        <f t="array" ref="M314">IF($I$2="Открытый тариф",
INDEX(GRID!$B$4:$BI$14,MATCH(M$7,GRID!$A$4:$A$14,0),MATCH(1,($U$2=GRID!$B$1:$BI$1)*(КАЛЕНДАРЬ!$AJ32=GRID!$B$3:$BI$3), 0)),
ROUNDUP(INDEX(GRID!$B$4:$BI$14,MATCH(M$7,GRID!$A$4:$A$14,0),MATCH(1,($U$2=GRID!$B$1:$BI$1)*(КАЛЕНДАРЬ!$AJ32=GRID!$B$3:$BI$3),0))*(1-GRID!$B$69),0))</f>
        <v>18800</v>
      </c>
      <c r="N314" s="48">
        <f t="array" ref="N314">IF($I$2="Открытый тариф",
INDEX(GRID!$B$17:$BI$27,MATCH(M$7,GRID!$A$17:$A$27,0),MATCH(1,($U$2=GRID!$B$1:$BI$1)*(КАЛЕНДАРЬ!$AJ32=GRID!$B$3:$BI$3), 0)),
ROUNDUP(INDEX(GRID!$B$17:$BI$27,MATCH(M$7,GRID!$A$17:$A$27,0),MATCH(1,($U$2=GRID!$B$1:$BI$1)*(КАЛЕНДАРЬ!$AJ32=GRID!$B$3:$BI$3), 0))*(1-GRID!$B$69),0))</f>
        <v>21300</v>
      </c>
      <c r="O314" s="49">
        <f t="array" ref="O314">IF($I$2="Открытый тариф",
INDEX(GRID!$B$4:$BI$14,MATCH(O$7,GRID!$A$4:$A$14,0),MATCH(1,($U$2=GRID!$B$1:$BI$1)*(КАЛЕНДАРЬ!$AJ32=GRID!$B$3:$BI$3), 0)),
ROUNDUP(INDEX(GRID!$B$4:$BI$14,MATCH(O$7,GRID!$A$4:$A$14,0),MATCH(1,($U$2=GRID!$B$1:$BI$1)*(КАЛЕНДАРЬ!$AJ32=GRID!$B$3:$BI$3),0))*(1-GRID!$B$69),0))</f>
        <v>26800</v>
      </c>
      <c r="P314" s="49">
        <f t="array" ref="P314">IF($I$2="Открытый тариф",
INDEX(GRID!$B$17:$BI$27,MATCH(O$7,GRID!$A$17:$A$27,0),MATCH(1,($U$2=GRID!$B$1:$BI$1)*(КАЛЕНДАРЬ!$AJ32=GRID!$B$3:$BI$3), 0)),
ROUNDUP(INDEX(GRID!$B$17:$BI$27,MATCH(O$7,GRID!$A$17:$A$27,0),MATCH(1,($U$2=GRID!$B$1:$BI$1)*(КАЛЕНДАРЬ!$AJ32=GRID!$B$3:$BI$3), 0))*(1-GRID!$B$69),0))</f>
        <v>29300</v>
      </c>
      <c r="Q314" s="49" t="e">
        <f t="array" ref="Q314">IF($I$2="Открытый тариф",
INDEX(GRID!$B$4:$BI$14,MATCH(Q$7,GRID!$A$4:$A$14,0),MATCH(1,($U$2=GRID!$B$1:$BI$1)*(КАЛЕНДАРЬ!$AJ32=GRID!$B$3:$BI$3), 0)),
ROUNDUP(INDEX(GRID!$B$4:$BI$14,MATCH(Q$7,GRID!$A$4:$A$14,0),MATCH(1,($U$2=GRID!$B$1:$BI$1)*(КАЛЕНДАРЬ!$AJ32=GRID!$B$3:$BI$3),0))*(1-GRID!$B$69),0))</f>
        <v>#N/A</v>
      </c>
      <c r="R314" s="49" t="e">
        <f t="array" ref="R314">IF($I$2="Открытый тариф",
INDEX(GRID!$B$17:$BI$27,MATCH(Q$7,GRID!$A$17:$A$27,0),MATCH(1,($U$2=GRID!$B$1:$BI$1)*(КАЛЕНДАРЬ!$AJ32=GRID!$B$3:$BI$3), 0)),
ROUNDUP(INDEX(GRID!$B$17:$BI$27,MATCH(Q$7,GRID!$A$17:$A$27,0),MATCH(1,($U$2=GRID!$B$1:$BI$1)*(КАЛЕНДАРЬ!$AJ32=GRID!$B$3:$BI$3), 0))*(1-GRID!$B$69),0))</f>
        <v>#N/A</v>
      </c>
      <c r="S314" s="49" t="e">
        <f t="array" ref="S314">IF($I$2="Открытый тариф",
INDEX(GRID!$B$4:$BI$14,MATCH(S$7,GRID!$A$4:$A$14,0),MATCH(1,($U$2=GRID!$B$1:$BI$1)*(КАЛЕНДАРЬ!$AJ32=GRID!$B$3:$BI$3), 0)),
ROUNDUP(INDEX(GRID!$B$4:$BI$14,MATCH(S$7,GRID!$A$4:$A$14,0),MATCH(1,($U$2=GRID!$B$1:$BI$1)*(КАЛЕНДАРЬ!$AJ32=GRID!$B$3:$BI$3),0))*(1-GRID!$B$69),0))</f>
        <v>#N/A</v>
      </c>
      <c r="T314" s="49" t="e">
        <f t="array" ref="T314">IF($I$2="Открытый тариф",
INDEX(GRID!$B$17:$BI$27,MATCH(S$7,GRID!$A$17:$A$27,0),MATCH(1,($U$2=GRID!$B$1:$BI$1)*(КАЛЕНДАРЬ!$AJ32=GRID!$B$3:$BI$3), 0)),
ROUNDUP(INDEX(GRID!$B$17:$BI$27,MATCH(S$7,GRID!$A$17:$A$27,0),MATCH(1,($U$2=GRID!$B$1:$BI$1)*(КАЛЕНДАРЬ!$AJ32=GRID!$B$3:$BI$3), 0))*(1-GRID!$B$69),0))</f>
        <v>#N/A</v>
      </c>
      <c r="U314" s="49">
        <f t="array" ref="U314">IF($I$2="Открытый тариф",
INDEX(GRID!$B$4:$BI$14,MATCH(U$7,GRID!$A$4:$A$14,0),MATCH(1,($U$2=GRID!$B$1:$BI$1)*(КАЛЕНДАРЬ!$AJ32=GRID!$B$3:$BI$3), 0)),
ROUNDUP(INDEX(GRID!$B$4:$BI$14,MATCH(U$7,GRID!$A$4:$A$14,0),MATCH(1,($U$2=GRID!$B$1:$BI$1)*(КАЛЕНДАРЬ!$AJ32=GRID!$B$3:$BI$3),0))*(1-GRID!$B$69),0))</f>
        <v>41000</v>
      </c>
      <c r="V314" s="49">
        <f t="array" ref="V314">IF($I$2="Открытый тариф",
INDEX(GRID!$B$17:$BI$27,MATCH(U$7,GRID!$A$17:$A$27,0),MATCH(1,($U$2=GRID!$B$1:$BI$1)*(КАЛЕНДАРЬ!$AJ32=GRID!$B$3:$BI$3), 0)),
ROUNDUP(INDEX(GRID!$B$17:$BI$27,MATCH(U$7,GRID!$A$17:$A$27,0),MATCH(1,($U$2=GRID!$B$1:$BI$1)*(КАЛЕНДАРЬ!$AJ32=GRID!$B$3:$BI$3), 0))*(1-GRID!$B$69),0))</f>
        <v>43500</v>
      </c>
      <c r="W314" s="49">
        <f t="array" ref="W314">IF($I$2="Открытый тариф",
INDEX(GRID!$B$4:$BI$14,MATCH(W$7,GRID!$A$4:$A$14,0),MATCH(1,($U$2=GRID!$B$1:$BI$1)*(КАЛЕНДАРЬ!$AJ32=GRID!$B$3:$BI$3), 0)),
ROUNDUP(INDEX(GRID!$B$4:$BI$14,MATCH(W$7,GRID!$A$4:$A$14,0),MATCH(1,($U$2=GRID!$B$1:$BI$1)*(КАЛЕНДАРЬ!$AJ32=GRID!$B$3:$BI$3),0))*(1-GRID!$B$69),0))</f>
        <v>181000</v>
      </c>
      <c r="X314" s="49">
        <f t="array" ref="X314">IF($I$2="Открытый тариф",
INDEX(GRID!$B$17:$BI$27,MATCH(W$7,GRID!$A$17:$A$27,0),MATCH(1,($U$2=GRID!$B$1:$BI$1)*(КАЛЕНДАРЬ!$AJ32=GRID!$B$3:$BI$3), 0)),
ROUNDUP(INDEX(GRID!$B$17:$BI$27,MATCH(W$7,GRID!$A$17:$A$27,0),MATCH(1,($U$2=GRID!$B$1:$BI$1)*(КАЛЕНДАРЬ!$AJ32=GRID!$B$3:$BI$3), 0))*(1-GRID!$B$69),0))</f>
        <v>183500</v>
      </c>
    </row>
    <row r="315" spans="1:24" hidden="1" x14ac:dyDescent="0.2">
      <c r="A315" s="117" t="s">
        <v>44</v>
      </c>
      <c r="B315" s="117">
        <v>30</v>
      </c>
      <c r="C315" s="47" cm="1">
        <f t="array" ref="C315">IF($I$2="Открытый тариф",
INDEX(GRID!$B$4:$BI$14,MATCH(C$7,GRID!$A$4:$A$14,0),MATCH(1,($U$2=GRID!$B$1:$BI$1)*(КАЛЕНДАРЬ!$AJ33=GRID!$B$3:$BI$3), 0)),
ROUNDUP(INDEX(GRID!$B$4:$BI$14,MATCH(C$7,GRID!$A$4:$A$14,0),MATCH(1,($U$2=GRID!$B$1:$BI$1)*(КАЛЕНДАРЬ!$AJ33=GRID!$B$3:$BI$3),0))*(1-GRID!$B$69),0))</f>
        <v>20000</v>
      </c>
      <c r="D315" s="48">
        <f t="array" ref="D315">IF($I$2="Открытый тариф",
INDEX(GRID!$B$17:$BI$27,MATCH(C$7,GRID!$A$17:$A$27,0),MATCH(1,($U$2=GRID!$B$1:$BI$1)*(КАЛЕНДАРЬ!$AJ33=GRID!$B$3:$BI$3), 0)),
ROUNDUP(INDEX(GRID!$B$17:$BI$27,MATCH(C$7,GRID!$A$17:$A$27,0),MATCH(1,($U$2=GRID!$B$1:$BI$1)*(КАЛЕНДАРЬ!$AJ33=GRID!$B$3:$BI$3), 0))*(1-GRID!$B$69),0))</f>
        <v>22500</v>
      </c>
      <c r="E315" s="47">
        <f t="array" ref="E315">IF($I$2="Открытый тариф",
INDEX(GRID!$B$4:$BI$14,MATCH(E$7,GRID!$A$4:$A$14,0),MATCH(1,($U$2=GRID!$B$1:$BI$1)*(КАЛЕНДАРЬ!$AJ33=GRID!$B$3:$BI$3), 0)),
ROUNDUP(INDEX(GRID!$B$4:$BI$14,MATCH(E$7,GRID!$A$4:$A$14,0),MATCH(1,($U$2=GRID!$B$1:$BI$1)*(КАЛЕНДАРЬ!$AJ33=GRID!$B$3:$BI$3),0))*(1-GRID!$B$69),0))</f>
        <v>22000</v>
      </c>
      <c r="F315" s="48">
        <f t="array" ref="F315">IF($I$2="Открытый тариф",
INDEX(GRID!$B$17:$BI$27,MATCH(E$7,GRID!$A$17:$A$27,0),MATCH(1,($U$2=GRID!$B$1:$BI$1)*(КАЛЕНДАРЬ!$AJ33=GRID!$B$3:$BI$3), 0)),
ROUNDUP(INDEX(GRID!$B$17:$BI$27,MATCH(E$7,GRID!$A$17:$A$27,0),MATCH(1,($U$2=GRID!$B$1:$BI$1)*(КАЛЕНДАРЬ!$AJ33=GRID!$B$3:$BI$3), 0))*(1-GRID!$B$69),0))</f>
        <v>24500</v>
      </c>
      <c r="G315" s="47" t="e">
        <f t="array" ref="G315">IF($I$2="Открытый тариф",
INDEX(GRID!$B$4:$BI$14,MATCH(G$7,GRID!$A$4:$A$14,0),MATCH(1,($U$2=GRID!$B$1:$BI$1)*(КАЛЕНДАРЬ!$AJ33=GRID!$B$3:$BI$3), 0)),
ROUNDUP(INDEX(GRID!$B$4:$BI$14,MATCH(G$7,GRID!$A$4:$A$14,0),MATCH(1,($U$2=GRID!$B$1:$BI$1)*(КАЛЕНДАРЬ!$AJ33=GRID!$B$3:$BI$3),0))*(1-GRID!$B$69),0))</f>
        <v>#N/A</v>
      </c>
      <c r="H315" s="48" t="e">
        <f t="array" ref="H315">IF($I$2="Открытый тариф",
INDEX(GRID!$B$17:$BI$27,MATCH(G$7,GRID!$A$17:$A$27,0),MATCH(1,($U$2=GRID!$B$1:$BI$1)*(КАЛЕНДАРЬ!$AJ33=GRID!$B$3:$BI$3), 0)),
ROUNDUP(INDEX(GRID!$B$17:$BI$27,MATCH(G$7,GRID!$A$17:$A$27,0),MATCH(1,($U$2=GRID!$B$1:$BI$1)*(КАЛЕНДАРЬ!$AJ33=GRID!$B$3:$BI$3), 0))*(1-GRID!$B$69),0))</f>
        <v>#N/A</v>
      </c>
      <c r="I315" s="47" t="e">
        <f t="array" ref="I315">IF($I$2="Открытый тариф",
INDEX(GRID!$B$4:$BI$14,MATCH(I$7,GRID!$A$4:$A$14,0),MATCH(1,($U$2=GRID!$B$1:$BI$1)*(КАЛЕНДАРЬ!$AJ33=GRID!$B$3:$BI$3), 0)),
ROUNDUP(INDEX(GRID!$B$4:$BI$14,MATCH(I$7,GRID!$A$4:$A$14,0),MATCH(1,($U$2=GRID!$B$1:$BI$1)*(КАЛЕНДАРЬ!$AJ33=GRID!$B$3:$BI$3),0))*(1-GRID!$B$69),0))</f>
        <v>#N/A</v>
      </c>
      <c r="J315" s="48" t="e">
        <f t="array" ref="J315">IF($I$2="Открытый тариф",
INDEX(GRID!$B$17:$BI$27,MATCH(I$7,GRID!$A$17:$A$27,0),MATCH(1,($U$2=GRID!$B$1:$BI$1)*(КАЛЕНДАРЬ!$AJ33=GRID!$B$3:$BI$3), 0)),
ROUNDUP(INDEX(GRID!$B$17:$BI$27,MATCH(I$7,GRID!$A$17:$A$27,0),MATCH(1,($U$2=GRID!$B$1:$BI$1)*(КАЛЕНДАРЬ!$AJ33=GRID!$B$3:$BI$3), 0))*(1-GRID!$B$69),0))</f>
        <v>#N/A</v>
      </c>
      <c r="K315" s="47">
        <f t="array" ref="K315">IF($I$2="Открытый тариф",
INDEX(GRID!$B$4:$BI$14,MATCH(K$7,GRID!$A$4:$A$14,0),MATCH(1,($U$2=GRID!$B$1:$BI$1)*(КАЛЕНДАРЬ!$AJ33=GRID!$B$3:$BI$3), 0)),
ROUNDUP(INDEX(GRID!$B$4:$BI$14,MATCH(K$7,GRID!$A$4:$A$14,0),MATCH(1,($U$2=GRID!$B$1:$BI$1)*(КАЛЕНДАРЬ!$AJ33=GRID!$B$3:$BI$3),0))*(1-GRID!$B$69),0))</f>
        <v>29300</v>
      </c>
      <c r="L315" s="48">
        <f t="array" ref="L315">IF($I$2="Открытый тариф",
INDEX(GRID!$B$17:$BI$27,MATCH(K$7,GRID!$A$17:$A$27,0),MATCH(1,($U$2=GRID!$B$1:$BI$1)*(КАЛЕНДАРЬ!$AJ33=GRID!$B$3:$BI$3), 0)),
ROUNDUP(INDEX(GRID!$B$17:$BI$27,MATCH(K$7,GRID!$A$17:$A$27,0),MATCH(1,($U$2=GRID!$B$1:$BI$1)*(КАЛЕНДАРЬ!$AJ33=GRID!$B$3:$BI$3), 0))*(1-GRID!$B$69),0))</f>
        <v>31800</v>
      </c>
      <c r="M315" s="47">
        <f t="array" ref="M315">IF($I$2="Открытый тариф",
INDEX(GRID!$B$4:$BI$14,MATCH(M$7,GRID!$A$4:$A$14,0),MATCH(1,($U$2=GRID!$B$1:$BI$1)*(КАЛЕНДАРЬ!$AJ33=GRID!$B$3:$BI$3), 0)),
ROUNDUP(INDEX(GRID!$B$4:$BI$14,MATCH(M$7,GRID!$A$4:$A$14,0),MATCH(1,($U$2=GRID!$B$1:$BI$1)*(КАЛЕНДАРЬ!$AJ33=GRID!$B$3:$BI$3),0))*(1-GRID!$B$69),0))</f>
        <v>32300</v>
      </c>
      <c r="N315" s="48">
        <f t="array" ref="N315">IF($I$2="Открытый тариф",
INDEX(GRID!$B$17:$BI$27,MATCH(M$7,GRID!$A$17:$A$27,0),MATCH(1,($U$2=GRID!$B$1:$BI$1)*(КАЛЕНДАРЬ!$AJ33=GRID!$B$3:$BI$3), 0)),
ROUNDUP(INDEX(GRID!$B$17:$BI$27,MATCH(M$7,GRID!$A$17:$A$27,0),MATCH(1,($U$2=GRID!$B$1:$BI$1)*(КАЛЕНДАРЬ!$AJ33=GRID!$B$3:$BI$3), 0))*(1-GRID!$B$69),0))</f>
        <v>34800</v>
      </c>
      <c r="O315" s="49">
        <f t="array" ref="O315">IF($I$2="Открытый тариф",
INDEX(GRID!$B$4:$BI$14,MATCH(O$7,GRID!$A$4:$A$14,0),MATCH(1,($U$2=GRID!$B$1:$BI$1)*(КАЛЕНДАРЬ!$AJ33=GRID!$B$3:$BI$3), 0)),
ROUNDUP(INDEX(GRID!$B$4:$BI$14,MATCH(O$7,GRID!$A$4:$A$14,0),MATCH(1,($U$2=GRID!$B$1:$BI$1)*(КАЛЕНДАРЬ!$AJ33=GRID!$B$3:$BI$3),0))*(1-GRID!$B$69),0))</f>
        <v>39200</v>
      </c>
      <c r="P315" s="49">
        <f t="array" ref="P315">IF($I$2="Открытый тариф",
INDEX(GRID!$B$17:$BI$27,MATCH(O$7,GRID!$A$17:$A$27,0),MATCH(1,($U$2=GRID!$B$1:$BI$1)*(КАЛЕНДАРЬ!$AJ33=GRID!$B$3:$BI$3), 0)),
ROUNDUP(INDEX(GRID!$B$17:$BI$27,MATCH(O$7,GRID!$A$17:$A$27,0),MATCH(1,($U$2=GRID!$B$1:$BI$1)*(КАЛЕНДАРЬ!$AJ33=GRID!$B$3:$BI$3), 0))*(1-GRID!$B$69),0))</f>
        <v>41700</v>
      </c>
      <c r="Q315" s="49" t="e">
        <f t="array" ref="Q315">IF($I$2="Открытый тариф",
INDEX(GRID!$B$4:$BI$14,MATCH(Q$7,GRID!$A$4:$A$14,0),MATCH(1,($U$2=GRID!$B$1:$BI$1)*(КАЛЕНДАРЬ!$AJ33=GRID!$B$3:$BI$3), 0)),
ROUNDUP(INDEX(GRID!$B$4:$BI$14,MATCH(Q$7,GRID!$A$4:$A$14,0),MATCH(1,($U$2=GRID!$B$1:$BI$1)*(КАЛЕНДАРЬ!$AJ33=GRID!$B$3:$BI$3),0))*(1-GRID!$B$69),0))</f>
        <v>#N/A</v>
      </c>
      <c r="R315" s="49" t="e">
        <f t="array" ref="R315">IF($I$2="Открытый тариф",
INDEX(GRID!$B$17:$BI$27,MATCH(Q$7,GRID!$A$17:$A$27,0),MATCH(1,($U$2=GRID!$B$1:$BI$1)*(КАЛЕНДАРЬ!$AJ33=GRID!$B$3:$BI$3), 0)),
ROUNDUP(INDEX(GRID!$B$17:$BI$27,MATCH(Q$7,GRID!$A$17:$A$27,0),MATCH(1,($U$2=GRID!$B$1:$BI$1)*(КАЛЕНДАРЬ!$AJ33=GRID!$B$3:$BI$3), 0))*(1-GRID!$B$69),0))</f>
        <v>#N/A</v>
      </c>
      <c r="S315" s="49" t="e">
        <f t="array" ref="S315">IF($I$2="Открытый тариф",
INDEX(GRID!$B$4:$BI$14,MATCH(S$7,GRID!$A$4:$A$14,0),MATCH(1,($U$2=GRID!$B$1:$BI$1)*(КАЛЕНДАРЬ!$AJ33=GRID!$B$3:$BI$3), 0)),
ROUNDUP(INDEX(GRID!$B$4:$BI$14,MATCH(S$7,GRID!$A$4:$A$14,0),MATCH(1,($U$2=GRID!$B$1:$BI$1)*(КАЛЕНДАРЬ!$AJ33=GRID!$B$3:$BI$3),0))*(1-GRID!$B$69),0))</f>
        <v>#N/A</v>
      </c>
      <c r="T315" s="49" t="e">
        <f t="array" ref="T315">IF($I$2="Открытый тариф",
INDEX(GRID!$B$17:$BI$27,MATCH(S$7,GRID!$A$17:$A$27,0),MATCH(1,($U$2=GRID!$B$1:$BI$1)*(КАЛЕНДАРЬ!$AJ33=GRID!$B$3:$BI$3), 0)),
ROUNDUP(INDEX(GRID!$B$17:$BI$27,MATCH(S$7,GRID!$A$17:$A$27,0),MATCH(1,($U$2=GRID!$B$1:$BI$1)*(КАЛЕНДАРЬ!$AJ33=GRID!$B$3:$BI$3), 0))*(1-GRID!$B$69),0))</f>
        <v>#N/A</v>
      </c>
      <c r="U315" s="49">
        <f t="array" ref="U315">IF($I$2="Открытый тариф",
INDEX(GRID!$B$4:$BI$14,MATCH(U$7,GRID!$A$4:$A$14,0),MATCH(1,($U$2=GRID!$B$1:$BI$1)*(КАЛЕНДАРЬ!$AJ33=GRID!$B$3:$BI$3), 0)),
ROUNDUP(INDEX(GRID!$B$4:$BI$14,MATCH(U$7,GRID!$A$4:$A$14,0),MATCH(1,($U$2=GRID!$B$1:$BI$1)*(КАЛЕНДАРЬ!$AJ33=GRID!$B$3:$BI$3),0))*(1-GRID!$B$69),0))</f>
        <v>61000</v>
      </c>
      <c r="V315" s="49">
        <f t="array" ref="V315">IF($I$2="Открытый тариф",
INDEX(GRID!$B$17:$BI$27,MATCH(U$7,GRID!$A$17:$A$27,0),MATCH(1,($U$2=GRID!$B$1:$BI$1)*(КАЛЕНДАРЬ!$AJ33=GRID!$B$3:$BI$3), 0)),
ROUNDUP(INDEX(GRID!$B$17:$BI$27,MATCH(U$7,GRID!$A$17:$A$27,0),MATCH(1,($U$2=GRID!$B$1:$BI$1)*(КАЛЕНДАРЬ!$AJ33=GRID!$B$3:$BI$3), 0))*(1-GRID!$B$69),0))</f>
        <v>63500</v>
      </c>
      <c r="W315" s="49">
        <f t="array" ref="W315">IF($I$2="Открытый тариф",
INDEX(GRID!$B$4:$BI$14,MATCH(W$7,GRID!$A$4:$A$14,0),MATCH(1,($U$2=GRID!$B$1:$BI$1)*(КАЛЕНДАРЬ!$AJ33=GRID!$B$3:$BI$3), 0)),
ROUNDUP(INDEX(GRID!$B$4:$BI$14,MATCH(W$7,GRID!$A$4:$A$14,0),MATCH(1,($U$2=GRID!$B$1:$BI$1)*(КАЛЕНДАРЬ!$AJ33=GRID!$B$3:$BI$3),0))*(1-GRID!$B$69),0))</f>
        <v>241000</v>
      </c>
      <c r="X315" s="49">
        <f t="array" ref="X315">IF($I$2="Открытый тариф",
INDEX(GRID!$B$17:$BI$27,MATCH(W$7,GRID!$A$17:$A$27,0),MATCH(1,($U$2=GRID!$B$1:$BI$1)*(КАЛЕНДАРЬ!$AJ33=GRID!$B$3:$BI$3), 0)),
ROUNDUP(INDEX(GRID!$B$17:$BI$27,MATCH(W$7,GRID!$A$17:$A$27,0),MATCH(1,($U$2=GRID!$B$1:$BI$1)*(КАЛЕНДАРЬ!$AJ33=GRID!$B$3:$BI$3), 0))*(1-GRID!$B$69),0))</f>
        <v>243500</v>
      </c>
    </row>
    <row r="316" spans="1:24" hidden="1" x14ac:dyDescent="0.2">
      <c r="A316" s="117" t="s">
        <v>45</v>
      </c>
      <c r="B316" s="117">
        <v>31</v>
      </c>
      <c r="C316" s="47" cm="1">
        <f t="array" ref="C316">IF($I$2="Открытый тариф",
INDEX(GRID!$B$4:$BI$14,MATCH(C$7,GRID!$A$4:$A$14,0),MATCH(1,($U$2=GRID!$B$1:$BI$1)*(КАЛЕНДАРЬ!$AJ34=GRID!$B$3:$BI$3), 0)),
ROUNDUP(INDEX(GRID!$B$4:$BI$14,MATCH(C$7,GRID!$A$4:$A$14,0),MATCH(1,($U$2=GRID!$B$1:$BI$1)*(КАЛЕНДАРЬ!$AJ34=GRID!$B$3:$BI$3),0))*(1-GRID!$B$69),0))</f>
        <v>29000</v>
      </c>
      <c r="D316" s="48">
        <f t="array" ref="D316">IF($I$2="Открытый тариф",
INDEX(GRID!$B$17:$BI$27,MATCH(C$7,GRID!$A$17:$A$27,0),MATCH(1,($U$2=GRID!$B$1:$BI$1)*(КАЛЕНДАРЬ!$AJ34=GRID!$B$3:$BI$3), 0)),
ROUNDUP(INDEX(GRID!$B$17:$BI$27,MATCH(C$7,GRID!$A$17:$A$27,0),MATCH(1,($U$2=GRID!$B$1:$BI$1)*(КАЛЕНДАРЬ!$AJ34=GRID!$B$3:$BI$3), 0))*(1-GRID!$B$69),0))</f>
        <v>31500</v>
      </c>
      <c r="E316" s="47">
        <f t="array" ref="E316">IF($I$2="Открытый тариф",
INDEX(GRID!$B$4:$BI$14,MATCH(E$7,GRID!$A$4:$A$14,0),MATCH(1,($U$2=GRID!$B$1:$BI$1)*(КАЛЕНДАРЬ!$AJ34=GRID!$B$3:$BI$3), 0)),
ROUNDUP(INDEX(GRID!$B$4:$BI$14,MATCH(E$7,GRID!$A$4:$A$14,0),MATCH(1,($U$2=GRID!$B$1:$BI$1)*(КАЛЕНДАРЬ!$AJ34=GRID!$B$3:$BI$3),0))*(1-GRID!$B$69),0))</f>
        <v>32400</v>
      </c>
      <c r="F316" s="48">
        <f t="array" ref="F316">IF($I$2="Открытый тариф",
INDEX(GRID!$B$17:$BI$27,MATCH(E$7,GRID!$A$17:$A$27,0),MATCH(1,($U$2=GRID!$B$1:$BI$1)*(КАЛЕНДАРЬ!$AJ34=GRID!$B$3:$BI$3), 0)),
ROUNDUP(INDEX(GRID!$B$17:$BI$27,MATCH(E$7,GRID!$A$17:$A$27,0),MATCH(1,($U$2=GRID!$B$1:$BI$1)*(КАЛЕНДАРЬ!$AJ34=GRID!$B$3:$BI$3), 0))*(1-GRID!$B$69),0))</f>
        <v>34900</v>
      </c>
      <c r="G316" s="47" t="e">
        <f t="array" ref="G316">IF($I$2="Открытый тариф",
INDEX(GRID!$B$4:$BI$14,MATCH(G$7,GRID!$A$4:$A$14,0),MATCH(1,($U$2=GRID!$B$1:$BI$1)*(КАЛЕНДАРЬ!$AJ34=GRID!$B$3:$BI$3), 0)),
ROUNDUP(INDEX(GRID!$B$4:$BI$14,MATCH(G$7,GRID!$A$4:$A$14,0),MATCH(1,($U$2=GRID!$B$1:$BI$1)*(КАЛЕНДАРЬ!$AJ34=GRID!$B$3:$BI$3),0))*(1-GRID!$B$69),0))</f>
        <v>#N/A</v>
      </c>
      <c r="H316" s="48" t="e">
        <f t="array" ref="H316">IF($I$2="Открытый тариф",
INDEX(GRID!$B$17:$BI$27,MATCH(G$7,GRID!$A$17:$A$27,0),MATCH(1,($U$2=GRID!$B$1:$BI$1)*(КАЛЕНДАРЬ!$AJ34=GRID!$B$3:$BI$3), 0)),
ROUNDUP(INDEX(GRID!$B$17:$BI$27,MATCH(G$7,GRID!$A$17:$A$27,0),MATCH(1,($U$2=GRID!$B$1:$BI$1)*(КАЛЕНДАРЬ!$AJ34=GRID!$B$3:$BI$3), 0))*(1-GRID!$B$69),0))</f>
        <v>#N/A</v>
      </c>
      <c r="I316" s="47" t="e">
        <f t="array" ref="I316">IF($I$2="Открытый тариф",
INDEX(GRID!$B$4:$BI$14,MATCH(I$7,GRID!$A$4:$A$14,0),MATCH(1,($U$2=GRID!$B$1:$BI$1)*(КАЛЕНДАРЬ!$AJ34=GRID!$B$3:$BI$3), 0)),
ROUNDUP(INDEX(GRID!$B$4:$BI$14,MATCH(I$7,GRID!$A$4:$A$14,0),MATCH(1,($U$2=GRID!$B$1:$BI$1)*(КАЛЕНДАРЬ!$AJ34=GRID!$B$3:$BI$3),0))*(1-GRID!$B$69),0))</f>
        <v>#N/A</v>
      </c>
      <c r="J316" s="48" t="e">
        <f t="array" ref="J316">IF($I$2="Открытый тариф",
INDEX(GRID!$B$17:$BI$27,MATCH(I$7,GRID!$A$17:$A$27,0),MATCH(1,($U$2=GRID!$B$1:$BI$1)*(КАЛЕНДАРЬ!$AJ34=GRID!$B$3:$BI$3), 0)),
ROUNDUP(INDEX(GRID!$B$17:$BI$27,MATCH(I$7,GRID!$A$17:$A$27,0),MATCH(1,($U$2=GRID!$B$1:$BI$1)*(КАЛЕНДАРЬ!$AJ34=GRID!$B$3:$BI$3), 0))*(1-GRID!$B$69),0))</f>
        <v>#N/A</v>
      </c>
      <c r="K316" s="47">
        <f t="array" ref="K316">IF($I$2="Открытый тариф",
INDEX(GRID!$B$4:$BI$14,MATCH(K$7,GRID!$A$4:$A$14,0),MATCH(1,($U$2=GRID!$B$1:$BI$1)*(КАЛЕНДАРЬ!$AJ34=GRID!$B$3:$BI$3), 0)),
ROUNDUP(INDEX(GRID!$B$4:$BI$14,MATCH(K$7,GRID!$A$4:$A$14,0),MATCH(1,($U$2=GRID!$B$1:$BI$1)*(КАЛЕНДАРЬ!$AJ34=GRID!$B$3:$BI$3),0))*(1-GRID!$B$69),0))</f>
        <v>44800</v>
      </c>
      <c r="L316" s="48">
        <f t="array" ref="L316">IF($I$2="Открытый тариф",
INDEX(GRID!$B$17:$BI$27,MATCH(K$7,GRID!$A$17:$A$27,0),MATCH(1,($U$2=GRID!$B$1:$BI$1)*(КАЛЕНДАРЬ!$AJ34=GRID!$B$3:$BI$3), 0)),
ROUNDUP(INDEX(GRID!$B$17:$BI$27,MATCH(K$7,GRID!$A$17:$A$27,0),MATCH(1,($U$2=GRID!$B$1:$BI$1)*(КАЛЕНДАРЬ!$AJ34=GRID!$B$3:$BI$3), 0))*(1-GRID!$B$69),0))</f>
        <v>47300</v>
      </c>
      <c r="M316" s="47">
        <f t="array" ref="M316">IF($I$2="Открытый тариф",
INDEX(GRID!$B$4:$BI$14,MATCH(M$7,GRID!$A$4:$A$14,0),MATCH(1,($U$2=GRID!$B$1:$BI$1)*(КАЛЕНДАРЬ!$AJ34=GRID!$B$3:$BI$3), 0)),
ROUNDUP(INDEX(GRID!$B$4:$BI$14,MATCH(M$7,GRID!$A$4:$A$14,0),MATCH(1,($U$2=GRID!$B$1:$BI$1)*(КАЛЕНДАРЬ!$AJ34=GRID!$B$3:$BI$3),0))*(1-GRID!$B$69),0))</f>
        <v>50000</v>
      </c>
      <c r="N316" s="48">
        <f t="array" ref="N316">IF($I$2="Открытый тариф",
INDEX(GRID!$B$17:$BI$27,MATCH(M$7,GRID!$A$17:$A$27,0),MATCH(1,($U$2=GRID!$B$1:$BI$1)*(КАЛЕНДАРЬ!$AJ34=GRID!$B$3:$BI$3), 0)),
ROUNDUP(INDEX(GRID!$B$17:$BI$27,MATCH(M$7,GRID!$A$17:$A$27,0),MATCH(1,($U$2=GRID!$B$1:$BI$1)*(КАЛЕНДАРЬ!$AJ34=GRID!$B$3:$BI$3), 0))*(1-GRID!$B$69),0))</f>
        <v>52500</v>
      </c>
      <c r="O316" s="49">
        <f t="array" ref="O316">IF($I$2="Открытый тариф",
INDEX(GRID!$B$4:$BI$14,MATCH(O$7,GRID!$A$4:$A$14,0),MATCH(1,($U$2=GRID!$B$1:$BI$1)*(КАЛЕНДАРЬ!$AJ34=GRID!$B$3:$BI$3), 0)),
ROUNDUP(INDEX(GRID!$B$4:$BI$14,MATCH(O$7,GRID!$A$4:$A$14,0),MATCH(1,($U$2=GRID!$B$1:$BI$1)*(КАЛЕНДАРЬ!$AJ34=GRID!$B$3:$BI$3),0))*(1-GRID!$B$69),0))</f>
        <v>56500</v>
      </c>
      <c r="P316" s="49">
        <f t="array" ref="P316">IF($I$2="Открытый тариф",
INDEX(GRID!$B$17:$BI$27,MATCH(O$7,GRID!$A$17:$A$27,0),MATCH(1,($U$2=GRID!$B$1:$BI$1)*(КАЛЕНДАРЬ!$AJ34=GRID!$B$3:$BI$3), 0)),
ROUNDUP(INDEX(GRID!$B$17:$BI$27,MATCH(O$7,GRID!$A$17:$A$27,0),MATCH(1,($U$2=GRID!$B$1:$BI$1)*(КАЛЕНДАРЬ!$AJ34=GRID!$B$3:$BI$3), 0))*(1-GRID!$B$69),0))</f>
        <v>59000</v>
      </c>
      <c r="Q316" s="49" t="e">
        <f t="array" ref="Q316">IF($I$2="Открытый тариф",
INDEX(GRID!$B$4:$BI$14,MATCH(Q$7,GRID!$A$4:$A$14,0),MATCH(1,($U$2=GRID!$B$1:$BI$1)*(КАЛЕНДАРЬ!$AJ34=GRID!$B$3:$BI$3), 0)),
ROUNDUP(INDEX(GRID!$B$4:$BI$14,MATCH(Q$7,GRID!$A$4:$A$14,0),MATCH(1,($U$2=GRID!$B$1:$BI$1)*(КАЛЕНДАРЬ!$AJ34=GRID!$B$3:$BI$3),0))*(1-GRID!$B$69),0))</f>
        <v>#N/A</v>
      </c>
      <c r="R316" s="49" t="e">
        <f t="array" ref="R316">IF($I$2="Открытый тариф",
INDEX(GRID!$B$17:$BI$27,MATCH(Q$7,GRID!$A$17:$A$27,0),MATCH(1,($U$2=GRID!$B$1:$BI$1)*(КАЛЕНДАРЬ!$AJ34=GRID!$B$3:$BI$3), 0)),
ROUNDUP(INDEX(GRID!$B$17:$BI$27,MATCH(Q$7,GRID!$A$17:$A$27,0),MATCH(1,($U$2=GRID!$B$1:$BI$1)*(КАЛЕНДАРЬ!$AJ34=GRID!$B$3:$BI$3), 0))*(1-GRID!$B$69),0))</f>
        <v>#N/A</v>
      </c>
      <c r="S316" s="49" t="e">
        <f t="array" ref="S316">IF($I$2="Открытый тариф",
INDEX(GRID!$B$4:$BI$14,MATCH(S$7,GRID!$A$4:$A$14,0),MATCH(1,($U$2=GRID!$B$1:$BI$1)*(КАЛЕНДАРЬ!$AJ34=GRID!$B$3:$BI$3), 0)),
ROUNDUP(INDEX(GRID!$B$4:$BI$14,MATCH(S$7,GRID!$A$4:$A$14,0),MATCH(1,($U$2=GRID!$B$1:$BI$1)*(КАЛЕНДАРЬ!$AJ34=GRID!$B$3:$BI$3),0))*(1-GRID!$B$69),0))</f>
        <v>#N/A</v>
      </c>
      <c r="T316" s="49" t="e">
        <f t="array" ref="T316">IF($I$2="Открытый тариф",
INDEX(GRID!$B$17:$BI$27,MATCH(S$7,GRID!$A$17:$A$27,0),MATCH(1,($U$2=GRID!$B$1:$BI$1)*(КАЛЕНДАРЬ!$AJ34=GRID!$B$3:$BI$3), 0)),
ROUNDUP(INDEX(GRID!$B$17:$BI$27,MATCH(S$7,GRID!$A$17:$A$27,0),MATCH(1,($U$2=GRID!$B$1:$BI$1)*(КАЛЕНДАРЬ!$AJ34=GRID!$B$3:$BI$3), 0))*(1-GRID!$B$69),0))</f>
        <v>#N/A</v>
      </c>
      <c r="U316" s="49">
        <f t="array" ref="U316">IF($I$2="Открытый тариф",
INDEX(GRID!$B$4:$BI$14,MATCH(U$7,GRID!$A$4:$A$14,0),MATCH(1,($U$2=GRID!$B$1:$BI$1)*(КАЛЕНДАРЬ!$AJ34=GRID!$B$3:$BI$3), 0)),
ROUNDUP(INDEX(GRID!$B$4:$BI$14,MATCH(U$7,GRID!$A$4:$A$14,0),MATCH(1,($U$2=GRID!$B$1:$BI$1)*(КАЛЕНДАРЬ!$AJ34=GRID!$B$3:$BI$3),0))*(1-GRID!$B$69),0))</f>
        <v>88000</v>
      </c>
      <c r="V316" s="49">
        <f t="array" ref="V316">IF($I$2="Открытый тариф",
INDEX(GRID!$B$17:$BI$27,MATCH(U$7,GRID!$A$17:$A$27,0),MATCH(1,($U$2=GRID!$B$1:$BI$1)*(КАЛЕНДАРЬ!$AJ34=GRID!$B$3:$BI$3), 0)),
ROUNDUP(INDEX(GRID!$B$17:$BI$27,MATCH(U$7,GRID!$A$17:$A$27,0),MATCH(1,($U$2=GRID!$B$1:$BI$1)*(КАЛЕНДАРЬ!$AJ34=GRID!$B$3:$BI$3), 0))*(1-GRID!$B$69),0))</f>
        <v>90500</v>
      </c>
      <c r="W316" s="49">
        <f t="array" ref="W316">IF($I$2="Открытый тариф",
INDEX(GRID!$B$4:$BI$14,MATCH(W$7,GRID!$A$4:$A$14,0),MATCH(1,($U$2=GRID!$B$1:$BI$1)*(КАЛЕНДАРЬ!$AJ34=GRID!$B$3:$BI$3), 0)),
ROUNDUP(INDEX(GRID!$B$4:$BI$14,MATCH(W$7,GRID!$A$4:$A$14,0),MATCH(1,($U$2=GRID!$B$1:$BI$1)*(КАЛЕНДАРЬ!$AJ34=GRID!$B$3:$BI$3),0))*(1-GRID!$B$69),0))</f>
        <v>317000</v>
      </c>
      <c r="X316" s="49">
        <f t="array" ref="X316">IF($I$2="Открытый тариф",
INDEX(GRID!$B$17:$BI$27,MATCH(W$7,GRID!$A$17:$A$27,0),MATCH(1,($U$2=GRID!$B$1:$BI$1)*(КАЛЕНДАРЬ!$AJ34=GRID!$B$3:$BI$3), 0)),
ROUNDUP(INDEX(GRID!$B$17:$BI$27,MATCH(W$7,GRID!$A$17:$A$27,0),MATCH(1,($U$2=GRID!$B$1:$BI$1)*(КАЛЕНДАРЬ!$AJ34=GRID!$B$3:$BI$3), 0))*(1-GRID!$B$69),0))</f>
        <v>319500</v>
      </c>
    </row>
    <row r="317" spans="1:24" x14ac:dyDescent="0.2">
      <c r="A317" s="124"/>
      <c r="B317" s="124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</row>
    <row r="318" spans="1:24" hidden="1" x14ac:dyDescent="0.2">
      <c r="A318" s="210" t="s">
        <v>38</v>
      </c>
      <c r="B318" s="210"/>
      <c r="C318" s="210"/>
      <c r="D318" s="210"/>
      <c r="E318" s="210"/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</row>
    <row r="319" spans="1:24" hidden="1" x14ac:dyDescent="0.2">
      <c r="A319" s="211" t="s">
        <v>131</v>
      </c>
      <c r="B319" s="212"/>
      <c r="C319" s="212"/>
      <c r="D319" s="212"/>
      <c r="E319" s="212"/>
      <c r="F319" s="212"/>
      <c r="G319" s="212"/>
      <c r="H319" s="212"/>
      <c r="I319" s="212"/>
      <c r="J319" s="212"/>
      <c r="K319" s="212"/>
      <c r="L319" s="212"/>
      <c r="M319" s="212"/>
      <c r="N319" s="212"/>
      <c r="O319" s="212"/>
      <c r="P319" s="212"/>
      <c r="Q319" s="212"/>
      <c r="R319" s="212"/>
      <c r="S319" s="212"/>
      <c r="T319" s="212"/>
      <c r="U319" s="212"/>
      <c r="V319" s="212"/>
      <c r="W319" s="212"/>
      <c r="X319" s="212"/>
    </row>
    <row r="320" spans="1:24" ht="58.5" hidden="1" customHeight="1" x14ac:dyDescent="0.2">
      <c r="A320" s="213" t="s">
        <v>39</v>
      </c>
      <c r="B320" s="214"/>
      <c r="C320" s="217" t="s">
        <v>85</v>
      </c>
      <c r="D320" s="218"/>
      <c r="E320" s="219" t="s">
        <v>86</v>
      </c>
      <c r="F320" s="220"/>
      <c r="G320" s="221" t="s">
        <v>186</v>
      </c>
      <c r="H320" s="222"/>
      <c r="I320" s="223" t="s">
        <v>187</v>
      </c>
      <c r="J320" s="224"/>
      <c r="K320" s="225" t="s">
        <v>88</v>
      </c>
      <c r="L320" s="225"/>
      <c r="M320" s="226" t="s">
        <v>89</v>
      </c>
      <c r="N320" s="227"/>
      <c r="O320" s="250" t="s">
        <v>94</v>
      </c>
      <c r="P320" s="250"/>
      <c r="Q320" s="230" t="s">
        <v>188</v>
      </c>
      <c r="R320" s="230"/>
      <c r="S320" s="231" t="s">
        <v>189</v>
      </c>
      <c r="T320" s="231"/>
      <c r="U320" s="232" t="s">
        <v>91</v>
      </c>
      <c r="V320" s="233"/>
      <c r="W320" s="234" t="s">
        <v>96</v>
      </c>
      <c r="X320" s="235"/>
    </row>
    <row r="321" spans="1:24" hidden="1" x14ac:dyDescent="0.2">
      <c r="A321" s="215"/>
      <c r="B321" s="216"/>
      <c r="C321" s="45" t="s">
        <v>40</v>
      </c>
      <c r="D321" s="45" t="s">
        <v>41</v>
      </c>
      <c r="E321" s="45" t="s">
        <v>40</v>
      </c>
      <c r="F321" s="45" t="s">
        <v>41</v>
      </c>
      <c r="G321" s="45" t="s">
        <v>40</v>
      </c>
      <c r="H321" s="45" t="s">
        <v>41</v>
      </c>
      <c r="I321" s="45" t="s">
        <v>40</v>
      </c>
      <c r="J321" s="45" t="s">
        <v>41</v>
      </c>
      <c r="K321" s="45" t="s">
        <v>40</v>
      </c>
      <c r="L321" s="45" t="s">
        <v>41</v>
      </c>
      <c r="M321" s="45" t="s">
        <v>40</v>
      </c>
      <c r="N321" s="45" t="s">
        <v>41</v>
      </c>
      <c r="O321" s="45" t="s">
        <v>40</v>
      </c>
      <c r="P321" s="45" t="s">
        <v>41</v>
      </c>
      <c r="Q321" s="45" t="s">
        <v>40</v>
      </c>
      <c r="R321" s="45" t="s">
        <v>41</v>
      </c>
      <c r="S321" s="45" t="s">
        <v>40</v>
      </c>
      <c r="T321" s="45" t="s">
        <v>41</v>
      </c>
      <c r="U321" s="45" t="s">
        <v>40</v>
      </c>
      <c r="V321" s="45" t="s">
        <v>41</v>
      </c>
      <c r="W321" s="45" t="s">
        <v>40</v>
      </c>
      <c r="X321" s="45" t="s">
        <v>41</v>
      </c>
    </row>
    <row r="322" spans="1:24" hidden="1" x14ac:dyDescent="0.2">
      <c r="A322" s="117" t="s">
        <v>46</v>
      </c>
      <c r="B322" s="117">
        <v>1</v>
      </c>
      <c r="C322" s="47" cm="1">
        <f t="array" ref="C322">IF($I$2="Открытый тариф",
INDEX(GRID!$B$34:$BI$44,MATCH(C$7,GRID!$A$34:$A$44,0),MATCH(1,($U$2=GRID!$B$31:$BI$31)*(КАЛЕНДАРЬ!$AN4=GRID!$B$33:$BI$33), 0)),
ROUNDUP(INDEX(GRID!$B$34:$BI$44,MATCH(C$7,GRID!$A$34:$A$44,0),MATCH(1,($U$2=GRID!$B$31:$BI$31)*(КАЛЕНДАРЬ!$AN4=GRID!$B$33:$BI$33),0))*(1-GRID!$B$69),0))</f>
        <v>29400</v>
      </c>
      <c r="D322" s="47" cm="1">
        <f t="array" ref="D322">IF($I$2="Открытый тариф",
INDEX(GRID!$B$47:$BI$57,MATCH(C$7,GRID!$A$47:$A$57,0),MATCH(1,($U$2=GRID!$B$31:$BI$31)*(КАЛЕНДАРЬ!$AN4=GRID!$B$33:$BI$33), 0)),
ROUNDUP(INDEX(GRID!$B$47:$BI$57,MATCH(C$7,GRID!$A$47:$A$57,0),MATCH(1,($U$2=GRID!$B$31:$BI$31)*(КАЛЕНДАРЬ!$AN4=GRID!$B$33:$BI$33),0))*(1-GRID!$B$69),0))</f>
        <v>32000</v>
      </c>
      <c r="E322" s="47" cm="1">
        <f t="array" ref="E322">IF($I$2="Открытый тариф",
INDEX(GRID!$B$34:$BI$44,MATCH(E$7,GRID!$A$34:$A$44,0),MATCH(1,($U$2=GRID!$B$31:$BI$31)*(КАЛЕНДАРЬ!$AN4=GRID!$B$33:$BI$33), 0)),
ROUNDUP(INDEX(GRID!$B$34:$BI$44,MATCH(E$7,GRID!$A$34:$A$44,0),MATCH(1,($U$2=GRID!$B$31:$BI$31)*(КАЛЕНДАРЬ!$AN4=GRID!$B$33:$BI$33),0))*(1-GRID!$B$69),0))</f>
        <v>31500</v>
      </c>
      <c r="F322" s="47" cm="1">
        <f t="array" ref="F322">IF($I$2="Открытый тариф",
INDEX(GRID!$B$47:$BI$57,MATCH(E$7,GRID!$A$47:$A$57,0),MATCH(1,($U$2=GRID!$B$31:$BI$31)*(КАЛЕНДАРЬ!$AN4=GRID!$B$33:$BI$33), 0)),
ROUNDUP(INDEX(GRID!$B$47:$BI$57,MATCH(E$7,GRID!$A$47:$A$57,0),MATCH(1,($U$2=GRID!$B$31:$BI$31)*(КАЛЕНДАРЬ!$AN4=GRID!$B$33:$BI$33),0))*(1-GRID!$B$69),0))</f>
        <v>34100</v>
      </c>
      <c r="G322" s="47" cm="1">
        <f t="array" ref="G322">IF($I$2="Открытый тариф",
INDEX(GRID!$B$34:$BI$44,MATCH(G$7,GRID!$A$34:$A$44,0),MATCH(1,($U$2=GRID!$B$31:$BI$31)*(КАЛЕНДАРЬ!$AN4=GRID!$B$33:$BI$33), 0)),
ROUNDUP(INDEX(GRID!$B$34:$BI$44,MATCH(G$7,GRID!$A$34:$A$44,0),MATCH(1,($U$2=GRID!$B$31:$BI$31)*(КАЛЕНДАРЬ!$AN4=GRID!$B$33:$BI$33),0))*(1-GRID!$B$69),0))</f>
        <v>32700</v>
      </c>
      <c r="H322" s="47" cm="1">
        <f t="array" ref="H322">IF($I$2="Открытый тариф",
INDEX(GRID!$B$47:$BI$57,MATCH(G$7,GRID!$A$47:$A$57,0),MATCH(1,($U$2=GRID!$B$31:$BI$31)*(КАЛЕНДАРЬ!$AN4=GRID!$B$33:$BI$33), 0)),
ROUNDUP(INDEX(GRID!$B$47:$BI$57,MATCH(G$7,GRID!$A$47:$A$57,0),MATCH(1,($U$2=GRID!$B$31:$BI$31)*(КАЛЕНДАРЬ!$AN4=GRID!$B$33:$BI$33),0))*(1-GRID!$B$69),0))</f>
        <v>35300</v>
      </c>
      <c r="I322" s="47" cm="1">
        <f t="array" ref="I322">IF($I$2="Открытый тариф",
INDEX(GRID!$B$34:$BI$44,MATCH(I$7,GRID!$A$34:$A$44,0),MATCH(1,($U$2=GRID!$B$31:$BI$31)*(КАЛЕНДАРЬ!$AN4=GRID!$B$33:$BI$33), 0)),
ROUNDUP(INDEX(GRID!$B$34:$BI$44,MATCH(I$7,GRID!$A$34:$A$44,0),MATCH(1,($U$2=GRID!$B$31:$BI$31)*(КАЛЕНДАРЬ!$AN4=GRID!$B$33:$BI$33),0))*(1-GRID!$B$69),0))</f>
        <v>34800</v>
      </c>
      <c r="J322" s="47" cm="1">
        <f t="array" ref="J322">IF($I$2="Открытый тариф",
INDEX(GRID!$B$47:$BI$57,MATCH(I$7,GRID!$A$47:$A$57,0),MATCH(1,($U$2=GRID!$B$31:$BI$31)*(КАЛЕНДАРЬ!$AN4=GRID!$B$33:$BI$33), 0)),
ROUNDUP(INDEX(GRID!$B$47:$BI$57,MATCH(I$7,GRID!$A$47:$A$57,0),MATCH(1,($U$2=GRID!$B$31:$BI$31)*(КАЛЕНДАРЬ!$AN4=GRID!$B$33:$BI$33),0))*(1-GRID!$B$69),0))</f>
        <v>37400</v>
      </c>
      <c r="K322" s="47" cm="1">
        <f t="array" ref="K322">IF($I$2="Открытый тариф",
INDEX(GRID!$B$34:$BI$44,MATCH(K$7,GRID!$A$34:$A$44,0),MATCH(1,($U$2=GRID!$B$31:$BI$31)*(КАЛЕНДАРЬ!$AN4=GRID!$B$33:$BI$33), 0)),
ROUNDUP(INDEX(GRID!$B$34:$BI$44,MATCH(K$7,GRID!$A$34:$A$44,0),MATCH(1,($U$2=GRID!$B$31:$BI$31)*(КАЛЕНДАРЬ!$AN4=GRID!$B$33:$BI$33),0))*(1-GRID!$B$69),0))</f>
        <v>36000</v>
      </c>
      <c r="L322" s="47" cm="1">
        <f t="array" ref="L322">IF($I$2="Открытый тариф",
INDEX(GRID!$B$47:$BI$57,MATCH(K$7,GRID!$A$47:$A$57,0),MATCH(1,($U$2=GRID!$B$31:$BI$31)*(КАЛЕНДАРЬ!$AN4=GRID!$B$33:$BI$33), 0)),
ROUNDUP(INDEX(GRID!$B$47:$BI$57,MATCH(K$7,GRID!$A$47:$A$57,0),MATCH(1,($U$2=GRID!$B$31:$BI$31)*(КАЛЕНДАРЬ!$AN4=GRID!$B$33:$BI$33),0))*(1-GRID!$B$69),0))</f>
        <v>38600</v>
      </c>
      <c r="M322" s="47" cm="1">
        <f t="array" ref="M322">IF($I$2="Открытый тариф",
INDEX(GRID!$B$34:$BI$44,MATCH(M$7,GRID!$A$34:$A$44,0),MATCH(1,($U$2=GRID!$B$31:$BI$31)*(КАЛЕНДАРЬ!$AN4=GRID!$B$33:$BI$33), 0)),
ROUNDUP(INDEX(GRID!$B$34:$BI$44,MATCH(M$7,GRID!$A$34:$A$44,0),MATCH(1,($U$2=GRID!$B$31:$BI$31)*(КАЛЕНДАРЬ!$AN4=GRID!$B$33:$BI$33),0))*(1-GRID!$B$69),0))</f>
        <v>38100</v>
      </c>
      <c r="N322" s="47" cm="1">
        <f t="array" ref="N322">IF($I$2="Открытый тариф",
INDEX(GRID!$B$47:$BI$57,MATCH(M$7,GRID!$A$47:$A$57,0),MATCH(1,($U$2=GRID!$B$31:$BI$31)*(КАЛЕНДАРЬ!$AN4=GRID!$B$33:$BI$33), 0)),
ROUNDUP(INDEX(GRID!$B$47:$BI$57,MATCH(M$7,GRID!$A$47:$A$57,0),MATCH(1,($U$2=GRID!$B$31:$BI$31)*(КАЛЕНДАРЬ!$AN4=GRID!$B$33:$BI$33),0))*(1-GRID!$B$69),0))</f>
        <v>40700</v>
      </c>
      <c r="O322" s="47" cm="1">
        <f t="array" ref="O322">IF($I$2="Открытый тариф",
INDEX(GRID!$B$34:$BI$44,MATCH(O$7,GRID!$A$34:$A$44,0),MATCH(1,($U$2=GRID!$B$31:$BI$31)*(КАЛЕНДАРЬ!$AN4=GRID!$B$33:$BI$33), 0)),
ROUNDUP(INDEX(GRID!$B$34:$BI$44,MATCH(O$7,GRID!$A$34:$A$44,0),MATCH(1,($U$2=GRID!$B$31:$BI$31)*(КАЛЕНДАРЬ!$AN4=GRID!$B$33:$BI$33),0))*(1-GRID!$B$69),0))</f>
        <v>46000</v>
      </c>
      <c r="P322" s="47" cm="1">
        <f t="array" ref="P322">IF($I$2="Открытый тариф",
INDEX(GRID!$B$47:$BI$57,MATCH(O$7,GRID!$A$47:$A$57,0),MATCH(1,($U$2=GRID!$B$31:$BI$31)*(КАЛЕНДАРЬ!$AN4=GRID!$B$33:$BI$33), 0)),
ROUNDUP(INDEX(GRID!$B$47:$BI$57,MATCH(O$7,GRID!$A$47:$A$57,0),MATCH(1,($U$2=GRID!$B$31:$BI$31)*(КАЛЕНДАРЬ!$AN4=GRID!$B$33:$BI$33),0))*(1-GRID!$B$69),0))</f>
        <v>48600</v>
      </c>
      <c r="Q322" s="47" cm="1">
        <f t="array" ref="Q322">IF($I$2="Открытый тариф",
INDEX(GRID!$B$34:$BI$44,MATCH(Q$7,GRID!$A$34:$A$44,0),MATCH(1,($U$2=GRID!$B$31:$BI$31)*(КАЛЕНДАРЬ!$AN4=GRID!$B$33:$BI$33), 0)),
ROUNDUP(INDEX(GRID!$B$34:$BI$44,MATCH(Q$7,GRID!$A$34:$A$44,0),MATCH(1,($U$2=GRID!$B$31:$BI$31)*(КАЛЕНДАРЬ!$AN4=GRID!$B$33:$BI$33),0))*(1-GRID!$B$69),0))</f>
        <v>48300</v>
      </c>
      <c r="R322" s="47" cm="1">
        <f t="array" ref="R322">IF($I$2="Открытый тариф",
INDEX(GRID!$B$47:$BI$57,MATCH(Q$7,GRID!$A$47:$A$57,0),MATCH(1,($U$2=GRID!$B$31:$BI$31)*(КАЛЕНДАРЬ!$AN4=GRID!$B$33:$BI$33), 0)),
ROUNDUP(INDEX(GRID!$B$47:$BI$57,MATCH(Q$7,GRID!$A$47:$A$57,0),MATCH(1,($U$2=GRID!$B$31:$BI$31)*(КАЛЕНДАРЬ!$AN4=GRID!$B$33:$BI$33),0))*(1-GRID!$B$69),0))</f>
        <v>50900</v>
      </c>
      <c r="S322" s="47" cm="1">
        <f t="array" ref="S322">IF($I$2="Открытый тариф",
INDEX(GRID!$B$34:$BI$44,MATCH(S$7,GRID!$A$34:$A$44,0),MATCH(1,($U$2=GRID!$B$31:$BI$31)*(КАЛЕНДАРЬ!$AN4=GRID!$B$33:$BI$33), 0)),
ROUNDUP(INDEX(GRID!$B$34:$BI$44,MATCH(S$7,GRID!$A$34:$A$44,0),MATCH(1,($U$2=GRID!$B$31:$BI$31)*(КАЛЕНДАРЬ!$AN4=GRID!$B$33:$BI$33),0))*(1-GRID!$B$69),0))</f>
        <v>52300</v>
      </c>
      <c r="T322" s="47" cm="1">
        <f t="array" ref="T322">IF($I$2="Открытый тариф",
INDEX(GRID!$B$47:$BI$57,MATCH(S$7,GRID!$A$47:$A$57,0),MATCH(1,($U$2=GRID!$B$31:$BI$31)*(КАЛЕНДАРЬ!$AN4=GRID!$B$33:$BI$33), 0)),
ROUNDUP(INDEX(GRID!$B$47:$BI$57,MATCH(S$7,GRID!$A$47:$A$57,0),MATCH(1,($U$2=GRID!$B$31:$BI$31)*(КАЛЕНДАРЬ!$AN4=GRID!$B$33:$BI$33),0))*(1-GRID!$B$69),0))</f>
        <v>54900</v>
      </c>
      <c r="U322" s="47" cm="1">
        <f t="array" ref="U322">IF($I$2="Открытый тариф",
INDEX(GRID!$B$34:$BI$44,MATCH(U$7,GRID!$A$34:$A$44,0),MATCH(1,($U$2=GRID!$B$31:$BI$31)*(КАЛЕНДАРЬ!$AN4=GRID!$B$33:$BI$33), 0)),
ROUNDUP(INDEX(GRID!$B$34:$BI$44,MATCH(U$7,GRID!$A$34:$A$44,0),MATCH(1,($U$2=GRID!$B$31:$BI$31)*(КАЛЕНДАРЬ!$AN4=GRID!$B$33:$BI$33),0))*(1-GRID!$B$69),0))</f>
        <v>59100</v>
      </c>
      <c r="V322" s="47" cm="1">
        <f t="array" ref="V322">IF($I$2="Открытый тариф",
INDEX(GRID!$B$47:$BI$57,MATCH(U$7,GRID!$A$47:$A$57,0),MATCH(1,($U$2=GRID!$B$31:$BI$31)*(КАЛЕНДАРЬ!$AN4=GRID!$B$33:$BI$33), 0)),
ROUNDUP(INDEX(GRID!$B$47:$BI$57,MATCH(U$7,GRID!$A$47:$A$57,0),MATCH(1,($U$2=GRID!$B$31:$BI$31)*(КАЛЕНДАРЬ!$AN4=GRID!$B$33:$BI$33),0))*(1-GRID!$B$69),0))</f>
        <v>61700</v>
      </c>
      <c r="W322" s="47" cm="1">
        <f t="array" ref="W322">IF($I$2="Открытый тариф",
INDEX(GRID!$B$34:$BI$44,MATCH(W$7,GRID!$A$34:$A$44,0),MATCH(1,($U$2=GRID!$B$31:$BI$31)*(КАЛЕНДАРЬ!$AN4=GRID!$B$33:$BI$33), 0)),
ROUNDUP(INDEX(GRID!$B$34:$BI$44,MATCH(W$7,GRID!$A$34:$A$44,0),MATCH(1,($U$2=GRID!$B$31:$BI$31)*(КАЛЕНДАРЬ!$AN4=GRID!$B$33:$BI$33),0))*(1-GRID!$B$69),0))</f>
        <v>200300</v>
      </c>
      <c r="X322" s="47" cm="1">
        <f t="array" ref="X322">IF($I$2="Открытый тариф",
INDEX(GRID!$B$47:$BI$57,MATCH(W$7,GRID!$A$47:$A$57,0),MATCH(1,($U$2=GRID!$B$31:$BI$31)*(КАЛЕНДАРЬ!$AN4=GRID!$B$33:$BI$33), 0)),
ROUNDUP(INDEX(GRID!$B$47:$BI$57,MATCH(W$7,GRID!$A$47:$A$57,0),MATCH(1,($U$2=GRID!$B$31:$BI$31)*(КАЛЕНДАРЬ!$AN4=GRID!$B$33:$BI$33),0))*(1-GRID!$B$69),0))</f>
        <v>202900</v>
      </c>
    </row>
    <row r="323" spans="1:24" hidden="1" x14ac:dyDescent="0.2">
      <c r="A323" s="117" t="s">
        <v>47</v>
      </c>
      <c r="B323" s="117">
        <v>2</v>
      </c>
      <c r="C323" s="47" cm="1">
        <f t="array" ref="C323">IF($I$2="Открытый тариф",
INDEX(GRID!$B$34:$BI$44,MATCH(C$7,GRID!$A$34:$A$44,0),MATCH(1,($U$2=GRID!$B$31:$BI$31)*(КАЛЕНДАРЬ!$AN5=GRID!$B$33:$BI$33), 0)),
ROUNDUP(INDEX(GRID!$B$34:$BI$44,MATCH(C$7,GRID!$A$34:$A$44,0),MATCH(1,($U$2=GRID!$B$31:$BI$31)*(КАЛЕНДАРЬ!$AN5=GRID!$B$33:$BI$33),0))*(1-GRID!$B$69),0))</f>
        <v>29400</v>
      </c>
      <c r="D323" s="47" cm="1">
        <f t="array" ref="D323">IF($I$2="Открытый тариф",
INDEX(GRID!$B$47:$BI$57,MATCH(C$7,GRID!$A$47:$A$57,0),MATCH(1,($U$2=GRID!$B$31:$BI$31)*(КАЛЕНДАРЬ!$AN5=GRID!$B$33:$BI$33), 0)),
ROUNDUP(INDEX(GRID!$B$47:$BI$57,MATCH(C$7,GRID!$A$47:$A$57,0),MATCH(1,($U$2=GRID!$B$31:$BI$31)*(КАЛЕНДАРЬ!$AN5=GRID!$B$33:$BI$33),0))*(1-GRID!$B$69),0))</f>
        <v>32000</v>
      </c>
      <c r="E323" s="47" cm="1">
        <f t="array" ref="E323">IF($I$2="Открытый тариф",
INDEX(GRID!$B$34:$BI$44,MATCH(E$7,GRID!$A$34:$A$44,0),MATCH(1,($U$2=GRID!$B$31:$BI$31)*(КАЛЕНДАРЬ!$AN5=GRID!$B$33:$BI$33), 0)),
ROUNDUP(INDEX(GRID!$B$34:$BI$44,MATCH(E$7,GRID!$A$34:$A$44,0),MATCH(1,($U$2=GRID!$B$31:$BI$31)*(КАЛЕНДАРЬ!$AN5=GRID!$B$33:$BI$33),0))*(1-GRID!$B$69),0))</f>
        <v>31500</v>
      </c>
      <c r="F323" s="47" cm="1">
        <f t="array" ref="F323">IF($I$2="Открытый тариф",
INDEX(GRID!$B$47:$BI$57,MATCH(E$7,GRID!$A$47:$A$57,0),MATCH(1,($U$2=GRID!$B$31:$BI$31)*(КАЛЕНДАРЬ!$AN5=GRID!$B$33:$BI$33), 0)),
ROUNDUP(INDEX(GRID!$B$47:$BI$57,MATCH(E$7,GRID!$A$47:$A$57,0),MATCH(1,($U$2=GRID!$B$31:$BI$31)*(КАЛЕНДАРЬ!$AN5=GRID!$B$33:$BI$33),0))*(1-GRID!$B$69),0))</f>
        <v>34100</v>
      </c>
      <c r="G323" s="47" cm="1">
        <f t="array" ref="G323">IF($I$2="Открытый тариф",
INDEX(GRID!$B$34:$BI$44,MATCH(G$7,GRID!$A$34:$A$44,0),MATCH(1,($U$2=GRID!$B$31:$BI$31)*(КАЛЕНДАРЬ!$AN5=GRID!$B$33:$BI$33), 0)),
ROUNDUP(INDEX(GRID!$B$34:$BI$44,MATCH(G$7,GRID!$A$34:$A$44,0),MATCH(1,($U$2=GRID!$B$31:$BI$31)*(КАЛЕНДАРЬ!$AN5=GRID!$B$33:$BI$33),0))*(1-GRID!$B$69),0))</f>
        <v>32700</v>
      </c>
      <c r="H323" s="47" cm="1">
        <f t="array" ref="H323">IF($I$2="Открытый тариф",
INDEX(GRID!$B$47:$BI$57,MATCH(G$7,GRID!$A$47:$A$57,0),MATCH(1,($U$2=GRID!$B$31:$BI$31)*(КАЛЕНДАРЬ!$AN5=GRID!$B$33:$BI$33), 0)),
ROUNDUP(INDEX(GRID!$B$47:$BI$57,MATCH(G$7,GRID!$A$47:$A$57,0),MATCH(1,($U$2=GRID!$B$31:$BI$31)*(КАЛЕНДАРЬ!$AN5=GRID!$B$33:$BI$33),0))*(1-GRID!$B$69),0))</f>
        <v>35300</v>
      </c>
      <c r="I323" s="47" cm="1">
        <f t="array" ref="I323">IF($I$2="Открытый тариф",
INDEX(GRID!$B$34:$BI$44,MATCH(I$7,GRID!$A$34:$A$44,0),MATCH(1,($U$2=GRID!$B$31:$BI$31)*(КАЛЕНДАРЬ!$AN5=GRID!$B$33:$BI$33), 0)),
ROUNDUP(INDEX(GRID!$B$34:$BI$44,MATCH(I$7,GRID!$A$34:$A$44,0),MATCH(1,($U$2=GRID!$B$31:$BI$31)*(КАЛЕНДАРЬ!$AN5=GRID!$B$33:$BI$33),0))*(1-GRID!$B$69),0))</f>
        <v>34800</v>
      </c>
      <c r="J323" s="47" cm="1">
        <f t="array" ref="J323">IF($I$2="Открытый тариф",
INDEX(GRID!$B$47:$BI$57,MATCH(I$7,GRID!$A$47:$A$57,0),MATCH(1,($U$2=GRID!$B$31:$BI$31)*(КАЛЕНДАРЬ!$AN5=GRID!$B$33:$BI$33), 0)),
ROUNDUP(INDEX(GRID!$B$47:$BI$57,MATCH(I$7,GRID!$A$47:$A$57,0),MATCH(1,($U$2=GRID!$B$31:$BI$31)*(КАЛЕНДАРЬ!$AN5=GRID!$B$33:$BI$33),0))*(1-GRID!$B$69),0))</f>
        <v>37400</v>
      </c>
      <c r="K323" s="47" cm="1">
        <f t="array" ref="K323">IF($I$2="Открытый тариф",
INDEX(GRID!$B$34:$BI$44,MATCH(K$7,GRID!$A$34:$A$44,0),MATCH(1,($U$2=GRID!$B$31:$BI$31)*(КАЛЕНДАРЬ!$AN5=GRID!$B$33:$BI$33), 0)),
ROUNDUP(INDEX(GRID!$B$34:$BI$44,MATCH(K$7,GRID!$A$34:$A$44,0),MATCH(1,($U$2=GRID!$B$31:$BI$31)*(КАЛЕНДАРЬ!$AN5=GRID!$B$33:$BI$33),0))*(1-GRID!$B$69),0))</f>
        <v>36000</v>
      </c>
      <c r="L323" s="47" cm="1">
        <f t="array" ref="L323">IF($I$2="Открытый тариф",
INDEX(GRID!$B$47:$BI$57,MATCH(K$7,GRID!$A$47:$A$57,0),MATCH(1,($U$2=GRID!$B$31:$BI$31)*(КАЛЕНДАРЬ!$AN5=GRID!$B$33:$BI$33), 0)),
ROUNDUP(INDEX(GRID!$B$47:$BI$57,MATCH(K$7,GRID!$A$47:$A$57,0),MATCH(1,($U$2=GRID!$B$31:$BI$31)*(КАЛЕНДАРЬ!$AN5=GRID!$B$33:$BI$33),0))*(1-GRID!$B$69),0))</f>
        <v>38600</v>
      </c>
      <c r="M323" s="47" cm="1">
        <f t="array" ref="M323">IF($I$2="Открытый тариф",
INDEX(GRID!$B$34:$BI$44,MATCH(M$7,GRID!$A$34:$A$44,0),MATCH(1,($U$2=GRID!$B$31:$BI$31)*(КАЛЕНДАРЬ!$AN5=GRID!$B$33:$BI$33), 0)),
ROUNDUP(INDEX(GRID!$B$34:$BI$44,MATCH(M$7,GRID!$A$34:$A$44,0),MATCH(1,($U$2=GRID!$B$31:$BI$31)*(КАЛЕНДАРЬ!$AN5=GRID!$B$33:$BI$33),0))*(1-GRID!$B$69),0))</f>
        <v>38100</v>
      </c>
      <c r="N323" s="47" cm="1">
        <f t="array" ref="N323">IF($I$2="Открытый тариф",
INDEX(GRID!$B$47:$BI$57,MATCH(M$7,GRID!$A$47:$A$57,0),MATCH(1,($U$2=GRID!$B$31:$BI$31)*(КАЛЕНДАРЬ!$AN5=GRID!$B$33:$BI$33), 0)),
ROUNDUP(INDEX(GRID!$B$47:$BI$57,MATCH(M$7,GRID!$A$47:$A$57,0),MATCH(1,($U$2=GRID!$B$31:$BI$31)*(КАЛЕНДАРЬ!$AN5=GRID!$B$33:$BI$33),0))*(1-GRID!$B$69),0))</f>
        <v>40700</v>
      </c>
      <c r="O323" s="47" cm="1">
        <f t="array" ref="O323">IF($I$2="Открытый тариф",
INDEX(GRID!$B$34:$BI$44,MATCH(O$7,GRID!$A$34:$A$44,0),MATCH(1,($U$2=GRID!$B$31:$BI$31)*(КАЛЕНДАРЬ!$AN5=GRID!$B$33:$BI$33), 0)),
ROUNDUP(INDEX(GRID!$B$34:$BI$44,MATCH(O$7,GRID!$A$34:$A$44,0),MATCH(1,($U$2=GRID!$B$31:$BI$31)*(КАЛЕНДАРЬ!$AN5=GRID!$B$33:$BI$33),0))*(1-GRID!$B$69),0))</f>
        <v>46000</v>
      </c>
      <c r="P323" s="47" cm="1">
        <f t="array" ref="P323">IF($I$2="Открытый тариф",
INDEX(GRID!$B$47:$BI$57,MATCH(O$7,GRID!$A$47:$A$57,0),MATCH(1,($U$2=GRID!$B$31:$BI$31)*(КАЛЕНДАРЬ!$AN5=GRID!$B$33:$BI$33), 0)),
ROUNDUP(INDEX(GRID!$B$47:$BI$57,MATCH(O$7,GRID!$A$47:$A$57,0),MATCH(1,($U$2=GRID!$B$31:$BI$31)*(КАЛЕНДАРЬ!$AN5=GRID!$B$33:$BI$33),0))*(1-GRID!$B$69),0))</f>
        <v>48600</v>
      </c>
      <c r="Q323" s="47" cm="1">
        <f t="array" ref="Q323">IF($I$2="Открытый тариф",
INDEX(GRID!$B$34:$BI$44,MATCH(Q$7,GRID!$A$34:$A$44,0),MATCH(1,($U$2=GRID!$B$31:$BI$31)*(КАЛЕНДАРЬ!$AN5=GRID!$B$33:$BI$33), 0)),
ROUNDUP(INDEX(GRID!$B$34:$BI$44,MATCH(Q$7,GRID!$A$34:$A$44,0),MATCH(1,($U$2=GRID!$B$31:$BI$31)*(КАЛЕНДАРЬ!$AN5=GRID!$B$33:$BI$33),0))*(1-GRID!$B$69),0))</f>
        <v>48300</v>
      </c>
      <c r="R323" s="47" cm="1">
        <f t="array" ref="R323">IF($I$2="Открытый тариф",
INDEX(GRID!$B$47:$BI$57,MATCH(Q$7,GRID!$A$47:$A$57,0),MATCH(1,($U$2=GRID!$B$31:$BI$31)*(КАЛЕНДАРЬ!$AN5=GRID!$B$33:$BI$33), 0)),
ROUNDUP(INDEX(GRID!$B$47:$BI$57,MATCH(Q$7,GRID!$A$47:$A$57,0),MATCH(1,($U$2=GRID!$B$31:$BI$31)*(КАЛЕНДАРЬ!$AN5=GRID!$B$33:$BI$33),0))*(1-GRID!$B$69),0))</f>
        <v>50900</v>
      </c>
      <c r="S323" s="47" cm="1">
        <f t="array" ref="S323">IF($I$2="Открытый тариф",
INDEX(GRID!$B$34:$BI$44,MATCH(S$7,GRID!$A$34:$A$44,0),MATCH(1,($U$2=GRID!$B$31:$BI$31)*(КАЛЕНДАРЬ!$AN5=GRID!$B$33:$BI$33), 0)),
ROUNDUP(INDEX(GRID!$B$34:$BI$44,MATCH(S$7,GRID!$A$34:$A$44,0),MATCH(1,($U$2=GRID!$B$31:$BI$31)*(КАЛЕНДАРЬ!$AN5=GRID!$B$33:$BI$33),0))*(1-GRID!$B$69),0))</f>
        <v>52300</v>
      </c>
      <c r="T323" s="47" cm="1">
        <f t="array" ref="T323">IF($I$2="Открытый тариф",
INDEX(GRID!$B$47:$BI$57,MATCH(S$7,GRID!$A$47:$A$57,0),MATCH(1,($U$2=GRID!$B$31:$BI$31)*(КАЛЕНДАРЬ!$AN5=GRID!$B$33:$BI$33), 0)),
ROUNDUP(INDEX(GRID!$B$47:$BI$57,MATCH(S$7,GRID!$A$47:$A$57,0),MATCH(1,($U$2=GRID!$B$31:$BI$31)*(КАЛЕНДАРЬ!$AN5=GRID!$B$33:$BI$33),0))*(1-GRID!$B$69),0))</f>
        <v>54900</v>
      </c>
      <c r="U323" s="47" cm="1">
        <f t="array" ref="U323">IF($I$2="Открытый тариф",
INDEX(GRID!$B$34:$BI$44,MATCH(U$7,GRID!$A$34:$A$44,0),MATCH(1,($U$2=GRID!$B$31:$BI$31)*(КАЛЕНДАРЬ!$AN5=GRID!$B$33:$BI$33), 0)),
ROUNDUP(INDEX(GRID!$B$34:$BI$44,MATCH(U$7,GRID!$A$34:$A$44,0),MATCH(1,($U$2=GRID!$B$31:$BI$31)*(КАЛЕНДАРЬ!$AN5=GRID!$B$33:$BI$33),0))*(1-GRID!$B$69),0))</f>
        <v>59100</v>
      </c>
      <c r="V323" s="47" cm="1">
        <f t="array" ref="V323">IF($I$2="Открытый тариф",
INDEX(GRID!$B$47:$BI$57,MATCH(U$7,GRID!$A$47:$A$57,0),MATCH(1,($U$2=GRID!$B$31:$BI$31)*(КАЛЕНДАРЬ!$AN5=GRID!$B$33:$BI$33), 0)),
ROUNDUP(INDEX(GRID!$B$47:$BI$57,MATCH(U$7,GRID!$A$47:$A$57,0),MATCH(1,($U$2=GRID!$B$31:$BI$31)*(КАЛЕНДАРЬ!$AN5=GRID!$B$33:$BI$33),0))*(1-GRID!$B$69),0))</f>
        <v>61700</v>
      </c>
      <c r="W323" s="47" cm="1">
        <f t="array" ref="W323">IF($I$2="Открытый тариф",
INDEX(GRID!$B$34:$BI$44,MATCH(W$7,GRID!$A$34:$A$44,0),MATCH(1,($U$2=GRID!$B$31:$BI$31)*(КАЛЕНДАРЬ!$AN5=GRID!$B$33:$BI$33), 0)),
ROUNDUP(INDEX(GRID!$B$34:$BI$44,MATCH(W$7,GRID!$A$34:$A$44,0),MATCH(1,($U$2=GRID!$B$31:$BI$31)*(КАЛЕНДАРЬ!$AN5=GRID!$B$33:$BI$33),0))*(1-GRID!$B$69),0))</f>
        <v>200300</v>
      </c>
      <c r="X323" s="47" cm="1">
        <f t="array" ref="X323">IF($I$2="Открытый тариф",
INDEX(GRID!$B$47:$BI$57,MATCH(W$7,GRID!$A$47:$A$57,0),MATCH(1,($U$2=GRID!$B$31:$BI$31)*(КАЛЕНДАРЬ!$AN5=GRID!$B$33:$BI$33), 0)),
ROUNDUP(INDEX(GRID!$B$47:$BI$57,MATCH(W$7,GRID!$A$47:$A$57,0),MATCH(1,($U$2=GRID!$B$31:$BI$31)*(КАЛЕНДАРЬ!$AN5=GRID!$B$33:$BI$33),0))*(1-GRID!$B$69),0))</f>
        <v>202900</v>
      </c>
    </row>
    <row r="324" spans="1:24" hidden="1" x14ac:dyDescent="0.2">
      <c r="A324" s="117" t="s">
        <v>48</v>
      </c>
      <c r="B324" s="117">
        <v>3</v>
      </c>
      <c r="C324" s="47" cm="1">
        <f t="array" ref="C324">IF($I$2="Открытый тариф",
INDEX(GRID!$B$34:$BI$44,MATCH(C$7,GRID!$A$34:$A$44,0),MATCH(1,($U$2=GRID!$B$31:$BI$31)*(КАЛЕНДАРЬ!$AN6=GRID!$B$33:$BI$33), 0)),
ROUNDUP(INDEX(GRID!$B$34:$BI$44,MATCH(C$7,GRID!$A$34:$A$44,0),MATCH(1,($U$2=GRID!$B$31:$BI$31)*(КАЛЕНДАРЬ!$AN6=GRID!$B$33:$BI$33),0))*(1-GRID!$B$69),0))</f>
        <v>33000</v>
      </c>
      <c r="D324" s="47" cm="1">
        <f t="array" ref="D324">IF($I$2="Открытый тариф",
INDEX(GRID!$B$47:$BI$57,MATCH(C$7,GRID!$A$47:$A$57,0),MATCH(1,($U$2=GRID!$B$31:$BI$31)*(КАЛЕНДАРЬ!$AN6=GRID!$B$33:$BI$33), 0)),
ROUNDUP(INDEX(GRID!$B$47:$BI$57,MATCH(C$7,GRID!$A$47:$A$57,0),MATCH(1,($U$2=GRID!$B$31:$BI$31)*(КАЛЕНДАРЬ!$AN6=GRID!$B$33:$BI$33),0))*(1-GRID!$B$69),0))</f>
        <v>35600</v>
      </c>
      <c r="E324" s="47" cm="1">
        <f t="array" ref="E324">IF($I$2="Открытый тариф",
INDEX(GRID!$B$34:$BI$44,MATCH(E$7,GRID!$A$34:$A$44,0),MATCH(1,($U$2=GRID!$B$31:$BI$31)*(КАЛЕНДАРЬ!$AN6=GRID!$B$33:$BI$33), 0)),
ROUNDUP(INDEX(GRID!$B$34:$BI$44,MATCH(E$7,GRID!$A$34:$A$44,0),MATCH(1,($U$2=GRID!$B$31:$BI$31)*(КАЛЕНДАРЬ!$AN6=GRID!$B$33:$BI$33),0))*(1-GRID!$B$69),0))</f>
        <v>35100</v>
      </c>
      <c r="F324" s="47" cm="1">
        <f t="array" ref="F324">IF($I$2="Открытый тариф",
INDEX(GRID!$B$47:$BI$57,MATCH(E$7,GRID!$A$47:$A$57,0),MATCH(1,($U$2=GRID!$B$31:$BI$31)*(КАЛЕНДАРЬ!$AN6=GRID!$B$33:$BI$33), 0)),
ROUNDUP(INDEX(GRID!$B$47:$BI$57,MATCH(E$7,GRID!$A$47:$A$57,0),MATCH(1,($U$2=GRID!$B$31:$BI$31)*(КАЛЕНДАРЬ!$AN6=GRID!$B$33:$BI$33),0))*(1-GRID!$B$69),0))</f>
        <v>37700</v>
      </c>
      <c r="G324" s="47" cm="1">
        <f t="array" ref="G324">IF($I$2="Открытый тариф",
INDEX(GRID!$B$34:$BI$44,MATCH(G$7,GRID!$A$34:$A$44,0),MATCH(1,($U$2=GRID!$B$31:$BI$31)*(КАЛЕНДАРЬ!$AN6=GRID!$B$33:$BI$33), 0)),
ROUNDUP(INDEX(GRID!$B$34:$BI$44,MATCH(G$7,GRID!$A$34:$A$44,0),MATCH(1,($U$2=GRID!$B$31:$BI$31)*(КАЛЕНДАРЬ!$AN6=GRID!$B$33:$BI$33),0))*(1-GRID!$B$69),0))</f>
        <v>36300</v>
      </c>
      <c r="H324" s="47" cm="1">
        <f t="array" ref="H324">IF($I$2="Открытый тариф",
INDEX(GRID!$B$47:$BI$57,MATCH(G$7,GRID!$A$47:$A$57,0),MATCH(1,($U$2=GRID!$B$31:$BI$31)*(КАЛЕНДАРЬ!$AN6=GRID!$B$33:$BI$33), 0)),
ROUNDUP(INDEX(GRID!$B$47:$BI$57,MATCH(G$7,GRID!$A$47:$A$57,0),MATCH(1,($U$2=GRID!$B$31:$BI$31)*(КАЛЕНДАРЬ!$AN6=GRID!$B$33:$BI$33),0))*(1-GRID!$B$69),0))</f>
        <v>38900</v>
      </c>
      <c r="I324" s="47" cm="1">
        <f t="array" ref="I324">IF($I$2="Открытый тариф",
INDEX(GRID!$B$34:$BI$44,MATCH(I$7,GRID!$A$34:$A$44,0),MATCH(1,($U$2=GRID!$B$31:$BI$31)*(КАЛЕНДАРЬ!$AN6=GRID!$B$33:$BI$33), 0)),
ROUNDUP(INDEX(GRID!$B$34:$BI$44,MATCH(I$7,GRID!$A$34:$A$44,0),MATCH(1,($U$2=GRID!$B$31:$BI$31)*(КАЛЕНДАРЬ!$AN6=GRID!$B$33:$BI$33),0))*(1-GRID!$B$69),0))</f>
        <v>38400</v>
      </c>
      <c r="J324" s="47" cm="1">
        <f t="array" ref="J324">IF($I$2="Открытый тариф",
INDEX(GRID!$B$47:$BI$57,MATCH(I$7,GRID!$A$47:$A$57,0),MATCH(1,($U$2=GRID!$B$31:$BI$31)*(КАЛЕНДАРЬ!$AN6=GRID!$B$33:$BI$33), 0)),
ROUNDUP(INDEX(GRID!$B$47:$BI$57,MATCH(I$7,GRID!$A$47:$A$57,0),MATCH(1,($U$2=GRID!$B$31:$BI$31)*(КАЛЕНДАРЬ!$AN6=GRID!$B$33:$BI$33),0))*(1-GRID!$B$69),0))</f>
        <v>41000</v>
      </c>
      <c r="K324" s="47" cm="1">
        <f t="array" ref="K324">IF($I$2="Открытый тариф",
INDEX(GRID!$B$34:$BI$44,MATCH(K$7,GRID!$A$34:$A$44,0),MATCH(1,($U$2=GRID!$B$31:$BI$31)*(КАЛЕНДАРЬ!$AN6=GRID!$B$33:$BI$33), 0)),
ROUNDUP(INDEX(GRID!$B$34:$BI$44,MATCH(K$7,GRID!$A$34:$A$44,0),MATCH(1,($U$2=GRID!$B$31:$BI$31)*(КАЛЕНДАРЬ!$AN6=GRID!$B$33:$BI$33),0))*(1-GRID!$B$69),0))</f>
        <v>39600</v>
      </c>
      <c r="L324" s="47" cm="1">
        <f t="array" ref="L324">IF($I$2="Открытый тариф",
INDEX(GRID!$B$47:$BI$57,MATCH(K$7,GRID!$A$47:$A$57,0),MATCH(1,($U$2=GRID!$B$31:$BI$31)*(КАЛЕНДАРЬ!$AN6=GRID!$B$33:$BI$33), 0)),
ROUNDUP(INDEX(GRID!$B$47:$BI$57,MATCH(K$7,GRID!$A$47:$A$57,0),MATCH(1,($U$2=GRID!$B$31:$BI$31)*(КАЛЕНДАРЬ!$AN6=GRID!$B$33:$BI$33),0))*(1-GRID!$B$69),0))</f>
        <v>42200</v>
      </c>
      <c r="M324" s="47" cm="1">
        <f t="array" ref="M324">IF($I$2="Открытый тариф",
INDEX(GRID!$B$34:$BI$44,MATCH(M$7,GRID!$A$34:$A$44,0),MATCH(1,($U$2=GRID!$B$31:$BI$31)*(КАЛЕНДАРЬ!$AN6=GRID!$B$33:$BI$33), 0)),
ROUNDUP(INDEX(GRID!$B$34:$BI$44,MATCH(M$7,GRID!$A$34:$A$44,0),MATCH(1,($U$2=GRID!$B$31:$BI$31)*(КАЛЕНДАРЬ!$AN6=GRID!$B$33:$BI$33),0))*(1-GRID!$B$69),0))</f>
        <v>41700</v>
      </c>
      <c r="N324" s="47" cm="1">
        <f t="array" ref="N324">IF($I$2="Открытый тариф",
INDEX(GRID!$B$47:$BI$57,MATCH(M$7,GRID!$A$47:$A$57,0),MATCH(1,($U$2=GRID!$B$31:$BI$31)*(КАЛЕНДАРЬ!$AN6=GRID!$B$33:$BI$33), 0)),
ROUNDUP(INDEX(GRID!$B$47:$BI$57,MATCH(M$7,GRID!$A$47:$A$57,0),MATCH(1,($U$2=GRID!$B$31:$BI$31)*(КАЛЕНДАРЬ!$AN6=GRID!$B$33:$BI$33),0))*(1-GRID!$B$69),0))</f>
        <v>44300</v>
      </c>
      <c r="O324" s="47" cm="1">
        <f t="array" ref="O324">IF($I$2="Открытый тариф",
INDEX(GRID!$B$34:$BI$44,MATCH(O$7,GRID!$A$34:$A$44,0),MATCH(1,($U$2=GRID!$B$31:$BI$31)*(КАЛЕНДАРЬ!$AN6=GRID!$B$33:$BI$33), 0)),
ROUNDUP(INDEX(GRID!$B$34:$BI$44,MATCH(O$7,GRID!$A$34:$A$44,0),MATCH(1,($U$2=GRID!$B$31:$BI$31)*(КАЛЕНДАРЬ!$AN6=GRID!$B$33:$BI$33),0))*(1-GRID!$B$69),0))</f>
        <v>49900</v>
      </c>
      <c r="P324" s="47" cm="1">
        <f t="array" ref="P324">IF($I$2="Открытый тариф",
INDEX(GRID!$B$47:$BI$57,MATCH(O$7,GRID!$A$47:$A$57,0),MATCH(1,($U$2=GRID!$B$31:$BI$31)*(КАЛЕНДАРЬ!$AN6=GRID!$B$33:$BI$33), 0)),
ROUNDUP(INDEX(GRID!$B$47:$BI$57,MATCH(O$7,GRID!$A$47:$A$57,0),MATCH(1,($U$2=GRID!$B$31:$BI$31)*(КАЛЕНДАРЬ!$AN6=GRID!$B$33:$BI$33),0))*(1-GRID!$B$69),0))</f>
        <v>52500</v>
      </c>
      <c r="Q324" s="47" cm="1">
        <f t="array" ref="Q324">IF($I$2="Открытый тариф",
INDEX(GRID!$B$34:$BI$44,MATCH(Q$7,GRID!$A$34:$A$44,0),MATCH(1,($U$2=GRID!$B$31:$BI$31)*(КАЛЕНДАРЬ!$AN6=GRID!$B$33:$BI$33), 0)),
ROUNDUP(INDEX(GRID!$B$34:$BI$44,MATCH(Q$7,GRID!$A$34:$A$44,0),MATCH(1,($U$2=GRID!$B$31:$BI$31)*(КАЛЕНДАРЬ!$AN6=GRID!$B$33:$BI$33),0))*(1-GRID!$B$69),0))</f>
        <v>52300</v>
      </c>
      <c r="R324" s="47" cm="1">
        <f t="array" ref="R324">IF($I$2="Открытый тариф",
INDEX(GRID!$B$47:$BI$57,MATCH(Q$7,GRID!$A$47:$A$57,0),MATCH(1,($U$2=GRID!$B$31:$BI$31)*(КАЛЕНДАРЬ!$AN6=GRID!$B$33:$BI$33), 0)),
ROUNDUP(INDEX(GRID!$B$47:$BI$57,MATCH(Q$7,GRID!$A$47:$A$57,0),MATCH(1,($U$2=GRID!$B$31:$BI$31)*(КАЛЕНДАРЬ!$AN6=GRID!$B$33:$BI$33),0))*(1-GRID!$B$69),0))</f>
        <v>54900</v>
      </c>
      <c r="S324" s="47" cm="1">
        <f t="array" ref="S324">IF($I$2="Открытый тариф",
INDEX(GRID!$B$34:$BI$44,MATCH(S$7,GRID!$A$34:$A$44,0),MATCH(1,($U$2=GRID!$B$31:$BI$31)*(КАЛЕНДАРЬ!$AN6=GRID!$B$33:$BI$33), 0)),
ROUNDUP(INDEX(GRID!$B$34:$BI$44,MATCH(S$7,GRID!$A$34:$A$44,0),MATCH(1,($U$2=GRID!$B$31:$BI$31)*(КАЛЕНДАРЬ!$AN6=GRID!$B$33:$BI$33),0))*(1-GRID!$B$69),0))</f>
        <v>56400</v>
      </c>
      <c r="T324" s="47" cm="1">
        <f t="array" ref="T324">IF($I$2="Открытый тариф",
INDEX(GRID!$B$47:$BI$57,MATCH(S$7,GRID!$A$47:$A$57,0),MATCH(1,($U$2=GRID!$B$31:$BI$31)*(КАЛЕНДАРЬ!$AN6=GRID!$B$33:$BI$33), 0)),
ROUNDUP(INDEX(GRID!$B$47:$BI$57,MATCH(S$7,GRID!$A$47:$A$57,0),MATCH(1,($U$2=GRID!$B$31:$BI$31)*(КАЛЕНДАРЬ!$AN6=GRID!$B$33:$BI$33),0))*(1-GRID!$B$69),0))</f>
        <v>59000</v>
      </c>
      <c r="U324" s="47" cm="1">
        <f t="array" ref="U324">IF($I$2="Открытый тариф",
INDEX(GRID!$B$34:$BI$44,MATCH(U$7,GRID!$A$34:$A$44,0),MATCH(1,($U$2=GRID!$B$31:$BI$31)*(КАЛЕНДАРЬ!$AN6=GRID!$B$33:$BI$33), 0)),
ROUNDUP(INDEX(GRID!$B$34:$BI$44,MATCH(U$7,GRID!$A$34:$A$44,0),MATCH(1,($U$2=GRID!$B$31:$BI$31)*(КАЛЕНДАРЬ!$AN6=GRID!$B$33:$BI$33),0))*(1-GRID!$B$69),0))</f>
        <v>63400</v>
      </c>
      <c r="V324" s="47" cm="1">
        <f t="array" ref="V324">IF($I$2="Открытый тариф",
INDEX(GRID!$B$47:$BI$57,MATCH(U$7,GRID!$A$47:$A$57,0),MATCH(1,($U$2=GRID!$B$31:$BI$31)*(КАЛЕНДАРЬ!$AN6=GRID!$B$33:$BI$33), 0)),
ROUNDUP(INDEX(GRID!$B$47:$BI$57,MATCH(U$7,GRID!$A$47:$A$57,0),MATCH(1,($U$2=GRID!$B$31:$BI$31)*(КАЛЕНДАРЬ!$AN6=GRID!$B$33:$BI$33),0))*(1-GRID!$B$69),0))</f>
        <v>66000</v>
      </c>
      <c r="W324" s="47" cm="1">
        <f t="array" ref="W324">IF($I$2="Открытый тариф",
INDEX(GRID!$B$34:$BI$44,MATCH(W$7,GRID!$A$34:$A$44,0),MATCH(1,($U$2=GRID!$B$31:$BI$31)*(КАЛЕНДАРЬ!$AN6=GRID!$B$33:$BI$33), 0)),
ROUNDUP(INDEX(GRID!$B$34:$BI$44,MATCH(W$7,GRID!$A$34:$A$44,0),MATCH(1,($U$2=GRID!$B$31:$BI$31)*(КАЛЕНДАРЬ!$AN6=GRID!$B$33:$BI$33),0))*(1-GRID!$B$69),0))</f>
        <v>223500</v>
      </c>
      <c r="X324" s="47" cm="1">
        <f t="array" ref="X324">IF($I$2="Открытый тариф",
INDEX(GRID!$B$47:$BI$57,MATCH(W$7,GRID!$A$47:$A$57,0),MATCH(1,($U$2=GRID!$B$31:$BI$31)*(КАЛЕНДАРЬ!$AN6=GRID!$B$33:$BI$33), 0)),
ROUNDUP(INDEX(GRID!$B$47:$BI$57,MATCH(W$7,GRID!$A$47:$A$57,0),MATCH(1,($U$2=GRID!$B$31:$BI$31)*(КАЛЕНДАРЬ!$AN6=GRID!$B$33:$BI$33),0))*(1-GRID!$B$69),0))</f>
        <v>226100</v>
      </c>
    </row>
    <row r="325" spans="1:24" hidden="1" x14ac:dyDescent="0.2">
      <c r="A325" s="117" t="s">
        <v>42</v>
      </c>
      <c r="B325" s="117">
        <v>4</v>
      </c>
      <c r="C325" s="47" cm="1">
        <f t="array" ref="C325">IF($I$2="Открытый тариф",
INDEX(GRID!$B$34:$BI$44,MATCH(C$7,GRID!$A$34:$A$44,0),MATCH(1,($U$2=GRID!$B$31:$BI$31)*(КАЛЕНДАРЬ!$AN7=GRID!$B$33:$BI$33), 0)),
ROUNDUP(INDEX(GRID!$B$34:$BI$44,MATCH(C$7,GRID!$A$34:$A$44,0),MATCH(1,($U$2=GRID!$B$31:$BI$31)*(КАЛЕНДАРЬ!$AN7=GRID!$B$33:$BI$33),0))*(1-GRID!$B$69),0))</f>
        <v>29400</v>
      </c>
      <c r="D325" s="47" cm="1">
        <f t="array" ref="D325">IF($I$2="Открытый тариф",
INDEX(GRID!$B$47:$BI$57,MATCH(C$7,GRID!$A$47:$A$57,0),MATCH(1,($U$2=GRID!$B$31:$BI$31)*(КАЛЕНДАРЬ!$AN7=GRID!$B$33:$BI$33), 0)),
ROUNDUP(INDEX(GRID!$B$47:$BI$57,MATCH(C$7,GRID!$A$47:$A$57,0),MATCH(1,($U$2=GRID!$B$31:$BI$31)*(КАЛЕНДАРЬ!$AN7=GRID!$B$33:$BI$33),0))*(1-GRID!$B$69),0))</f>
        <v>32000</v>
      </c>
      <c r="E325" s="47" cm="1">
        <f t="array" ref="E325">IF($I$2="Открытый тариф",
INDEX(GRID!$B$34:$BI$44,MATCH(E$7,GRID!$A$34:$A$44,0),MATCH(1,($U$2=GRID!$B$31:$BI$31)*(КАЛЕНДАРЬ!$AN7=GRID!$B$33:$BI$33), 0)),
ROUNDUP(INDEX(GRID!$B$34:$BI$44,MATCH(E$7,GRID!$A$34:$A$44,0),MATCH(1,($U$2=GRID!$B$31:$BI$31)*(КАЛЕНДАРЬ!$AN7=GRID!$B$33:$BI$33),0))*(1-GRID!$B$69),0))</f>
        <v>31500</v>
      </c>
      <c r="F325" s="47" cm="1">
        <f t="array" ref="F325">IF($I$2="Открытый тариф",
INDEX(GRID!$B$47:$BI$57,MATCH(E$7,GRID!$A$47:$A$57,0),MATCH(1,($U$2=GRID!$B$31:$BI$31)*(КАЛЕНДАРЬ!$AN7=GRID!$B$33:$BI$33), 0)),
ROUNDUP(INDEX(GRID!$B$47:$BI$57,MATCH(E$7,GRID!$A$47:$A$57,0),MATCH(1,($U$2=GRID!$B$31:$BI$31)*(КАЛЕНДАРЬ!$AN7=GRID!$B$33:$BI$33),0))*(1-GRID!$B$69),0))</f>
        <v>34100</v>
      </c>
      <c r="G325" s="47" cm="1">
        <f t="array" ref="G325">IF($I$2="Открытый тариф",
INDEX(GRID!$B$34:$BI$44,MATCH(G$7,GRID!$A$34:$A$44,0),MATCH(1,($U$2=GRID!$B$31:$BI$31)*(КАЛЕНДАРЬ!$AN7=GRID!$B$33:$BI$33), 0)),
ROUNDUP(INDEX(GRID!$B$34:$BI$44,MATCH(G$7,GRID!$A$34:$A$44,0),MATCH(1,($U$2=GRID!$B$31:$BI$31)*(КАЛЕНДАРЬ!$AN7=GRID!$B$33:$BI$33),0))*(1-GRID!$B$69),0))</f>
        <v>32700</v>
      </c>
      <c r="H325" s="47" cm="1">
        <f t="array" ref="H325">IF($I$2="Открытый тариф",
INDEX(GRID!$B$47:$BI$57,MATCH(G$7,GRID!$A$47:$A$57,0),MATCH(1,($U$2=GRID!$B$31:$BI$31)*(КАЛЕНДАРЬ!$AN7=GRID!$B$33:$BI$33), 0)),
ROUNDUP(INDEX(GRID!$B$47:$BI$57,MATCH(G$7,GRID!$A$47:$A$57,0),MATCH(1,($U$2=GRID!$B$31:$BI$31)*(КАЛЕНДАРЬ!$AN7=GRID!$B$33:$BI$33),0))*(1-GRID!$B$69),0))</f>
        <v>35300</v>
      </c>
      <c r="I325" s="47" cm="1">
        <f t="array" ref="I325">IF($I$2="Открытый тариф",
INDEX(GRID!$B$34:$BI$44,MATCH(I$7,GRID!$A$34:$A$44,0),MATCH(1,($U$2=GRID!$B$31:$BI$31)*(КАЛЕНДАРЬ!$AN7=GRID!$B$33:$BI$33), 0)),
ROUNDUP(INDEX(GRID!$B$34:$BI$44,MATCH(I$7,GRID!$A$34:$A$44,0),MATCH(1,($U$2=GRID!$B$31:$BI$31)*(КАЛЕНДАРЬ!$AN7=GRID!$B$33:$BI$33),0))*(1-GRID!$B$69),0))</f>
        <v>34800</v>
      </c>
      <c r="J325" s="47" cm="1">
        <f t="array" ref="J325">IF($I$2="Открытый тариф",
INDEX(GRID!$B$47:$BI$57,MATCH(I$7,GRID!$A$47:$A$57,0),MATCH(1,($U$2=GRID!$B$31:$BI$31)*(КАЛЕНДАРЬ!$AN7=GRID!$B$33:$BI$33), 0)),
ROUNDUP(INDEX(GRID!$B$47:$BI$57,MATCH(I$7,GRID!$A$47:$A$57,0),MATCH(1,($U$2=GRID!$B$31:$BI$31)*(КАЛЕНДАРЬ!$AN7=GRID!$B$33:$BI$33),0))*(1-GRID!$B$69),0))</f>
        <v>37400</v>
      </c>
      <c r="K325" s="47" cm="1">
        <f t="array" ref="K325">IF($I$2="Открытый тариф",
INDEX(GRID!$B$34:$BI$44,MATCH(K$7,GRID!$A$34:$A$44,0),MATCH(1,($U$2=GRID!$B$31:$BI$31)*(КАЛЕНДАРЬ!$AN7=GRID!$B$33:$BI$33), 0)),
ROUNDUP(INDEX(GRID!$B$34:$BI$44,MATCH(K$7,GRID!$A$34:$A$44,0),MATCH(1,($U$2=GRID!$B$31:$BI$31)*(КАЛЕНДАРЬ!$AN7=GRID!$B$33:$BI$33),0))*(1-GRID!$B$69),0))</f>
        <v>36000</v>
      </c>
      <c r="L325" s="47" cm="1">
        <f t="array" ref="L325">IF($I$2="Открытый тариф",
INDEX(GRID!$B$47:$BI$57,MATCH(K$7,GRID!$A$47:$A$57,0),MATCH(1,($U$2=GRID!$B$31:$BI$31)*(КАЛЕНДАРЬ!$AN7=GRID!$B$33:$BI$33), 0)),
ROUNDUP(INDEX(GRID!$B$47:$BI$57,MATCH(K$7,GRID!$A$47:$A$57,0),MATCH(1,($U$2=GRID!$B$31:$BI$31)*(КАЛЕНДАРЬ!$AN7=GRID!$B$33:$BI$33),0))*(1-GRID!$B$69),0))</f>
        <v>38600</v>
      </c>
      <c r="M325" s="47" cm="1">
        <f t="array" ref="M325">IF($I$2="Открытый тариф",
INDEX(GRID!$B$34:$BI$44,MATCH(M$7,GRID!$A$34:$A$44,0),MATCH(1,($U$2=GRID!$B$31:$BI$31)*(КАЛЕНДАРЬ!$AN7=GRID!$B$33:$BI$33), 0)),
ROUNDUP(INDEX(GRID!$B$34:$BI$44,MATCH(M$7,GRID!$A$34:$A$44,0),MATCH(1,($U$2=GRID!$B$31:$BI$31)*(КАЛЕНДАРЬ!$AN7=GRID!$B$33:$BI$33),0))*(1-GRID!$B$69),0))</f>
        <v>38100</v>
      </c>
      <c r="N325" s="47" cm="1">
        <f t="array" ref="N325">IF($I$2="Открытый тариф",
INDEX(GRID!$B$47:$BI$57,MATCH(M$7,GRID!$A$47:$A$57,0),MATCH(1,($U$2=GRID!$B$31:$BI$31)*(КАЛЕНДАРЬ!$AN7=GRID!$B$33:$BI$33), 0)),
ROUNDUP(INDEX(GRID!$B$47:$BI$57,MATCH(M$7,GRID!$A$47:$A$57,0),MATCH(1,($U$2=GRID!$B$31:$BI$31)*(КАЛЕНДАРЬ!$AN7=GRID!$B$33:$BI$33),0))*(1-GRID!$B$69),0))</f>
        <v>40700</v>
      </c>
      <c r="O325" s="47" cm="1">
        <f t="array" ref="O325">IF($I$2="Открытый тариф",
INDEX(GRID!$B$34:$BI$44,MATCH(O$7,GRID!$A$34:$A$44,0),MATCH(1,($U$2=GRID!$B$31:$BI$31)*(КАЛЕНДАРЬ!$AN7=GRID!$B$33:$BI$33), 0)),
ROUNDUP(INDEX(GRID!$B$34:$BI$44,MATCH(O$7,GRID!$A$34:$A$44,0),MATCH(1,($U$2=GRID!$B$31:$BI$31)*(КАЛЕНДАРЬ!$AN7=GRID!$B$33:$BI$33),0))*(1-GRID!$B$69),0))</f>
        <v>46000</v>
      </c>
      <c r="P325" s="47" cm="1">
        <f t="array" ref="P325">IF($I$2="Открытый тариф",
INDEX(GRID!$B$47:$BI$57,MATCH(O$7,GRID!$A$47:$A$57,0),MATCH(1,($U$2=GRID!$B$31:$BI$31)*(КАЛЕНДАРЬ!$AN7=GRID!$B$33:$BI$33), 0)),
ROUNDUP(INDEX(GRID!$B$47:$BI$57,MATCH(O$7,GRID!$A$47:$A$57,0),MATCH(1,($U$2=GRID!$B$31:$BI$31)*(КАЛЕНДАРЬ!$AN7=GRID!$B$33:$BI$33),0))*(1-GRID!$B$69),0))</f>
        <v>48600</v>
      </c>
      <c r="Q325" s="47" cm="1">
        <f t="array" ref="Q325">IF($I$2="Открытый тариф",
INDEX(GRID!$B$34:$BI$44,MATCH(Q$7,GRID!$A$34:$A$44,0),MATCH(1,($U$2=GRID!$B$31:$BI$31)*(КАЛЕНДАРЬ!$AN7=GRID!$B$33:$BI$33), 0)),
ROUNDUP(INDEX(GRID!$B$34:$BI$44,MATCH(Q$7,GRID!$A$34:$A$44,0),MATCH(1,($U$2=GRID!$B$31:$BI$31)*(КАЛЕНДАРЬ!$AN7=GRID!$B$33:$BI$33),0))*(1-GRID!$B$69),0))</f>
        <v>48300</v>
      </c>
      <c r="R325" s="47" cm="1">
        <f t="array" ref="R325">IF($I$2="Открытый тариф",
INDEX(GRID!$B$47:$BI$57,MATCH(Q$7,GRID!$A$47:$A$57,0),MATCH(1,($U$2=GRID!$B$31:$BI$31)*(КАЛЕНДАРЬ!$AN7=GRID!$B$33:$BI$33), 0)),
ROUNDUP(INDEX(GRID!$B$47:$BI$57,MATCH(Q$7,GRID!$A$47:$A$57,0),MATCH(1,($U$2=GRID!$B$31:$BI$31)*(КАЛЕНДАРЬ!$AN7=GRID!$B$33:$BI$33),0))*(1-GRID!$B$69),0))</f>
        <v>50900</v>
      </c>
      <c r="S325" s="47" cm="1">
        <f t="array" ref="S325">IF($I$2="Открытый тариф",
INDEX(GRID!$B$34:$BI$44,MATCH(S$7,GRID!$A$34:$A$44,0),MATCH(1,($U$2=GRID!$B$31:$BI$31)*(КАЛЕНДАРЬ!$AN7=GRID!$B$33:$BI$33), 0)),
ROUNDUP(INDEX(GRID!$B$34:$BI$44,MATCH(S$7,GRID!$A$34:$A$44,0),MATCH(1,($U$2=GRID!$B$31:$BI$31)*(КАЛЕНДАРЬ!$AN7=GRID!$B$33:$BI$33),0))*(1-GRID!$B$69),0))</f>
        <v>52300</v>
      </c>
      <c r="T325" s="47" cm="1">
        <f t="array" ref="T325">IF($I$2="Открытый тариф",
INDEX(GRID!$B$47:$BI$57,MATCH(S$7,GRID!$A$47:$A$57,0),MATCH(1,($U$2=GRID!$B$31:$BI$31)*(КАЛЕНДАРЬ!$AN7=GRID!$B$33:$BI$33), 0)),
ROUNDUP(INDEX(GRID!$B$47:$BI$57,MATCH(S$7,GRID!$A$47:$A$57,0),MATCH(1,($U$2=GRID!$B$31:$BI$31)*(КАЛЕНДАРЬ!$AN7=GRID!$B$33:$BI$33),0))*(1-GRID!$B$69),0))</f>
        <v>54900</v>
      </c>
      <c r="U325" s="47" cm="1">
        <f t="array" ref="U325">IF($I$2="Открытый тариф",
INDEX(GRID!$B$34:$BI$44,MATCH(U$7,GRID!$A$34:$A$44,0),MATCH(1,($U$2=GRID!$B$31:$BI$31)*(КАЛЕНДАРЬ!$AN7=GRID!$B$33:$BI$33), 0)),
ROUNDUP(INDEX(GRID!$B$34:$BI$44,MATCH(U$7,GRID!$A$34:$A$44,0),MATCH(1,($U$2=GRID!$B$31:$BI$31)*(КАЛЕНДАРЬ!$AN7=GRID!$B$33:$BI$33),0))*(1-GRID!$B$69),0))</f>
        <v>59100</v>
      </c>
      <c r="V325" s="47" cm="1">
        <f t="array" ref="V325">IF($I$2="Открытый тариф",
INDEX(GRID!$B$47:$BI$57,MATCH(U$7,GRID!$A$47:$A$57,0),MATCH(1,($U$2=GRID!$B$31:$BI$31)*(КАЛЕНДАРЬ!$AN7=GRID!$B$33:$BI$33), 0)),
ROUNDUP(INDEX(GRID!$B$47:$BI$57,MATCH(U$7,GRID!$A$47:$A$57,0),MATCH(1,($U$2=GRID!$B$31:$BI$31)*(КАЛЕНДАРЬ!$AN7=GRID!$B$33:$BI$33),0))*(1-GRID!$B$69),0))</f>
        <v>61700</v>
      </c>
      <c r="W325" s="47" cm="1">
        <f t="array" ref="W325">IF($I$2="Открытый тариф",
INDEX(GRID!$B$34:$BI$44,MATCH(W$7,GRID!$A$34:$A$44,0),MATCH(1,($U$2=GRID!$B$31:$BI$31)*(КАЛЕНДАРЬ!$AN7=GRID!$B$33:$BI$33), 0)),
ROUNDUP(INDEX(GRID!$B$34:$BI$44,MATCH(W$7,GRID!$A$34:$A$44,0),MATCH(1,($U$2=GRID!$B$31:$BI$31)*(КАЛЕНДАРЬ!$AN7=GRID!$B$33:$BI$33),0))*(1-GRID!$B$69),0))</f>
        <v>200300</v>
      </c>
      <c r="X325" s="47" cm="1">
        <f t="array" ref="X325">IF($I$2="Открытый тариф",
INDEX(GRID!$B$47:$BI$57,MATCH(W$7,GRID!$A$47:$A$57,0),MATCH(1,($U$2=GRID!$B$31:$BI$31)*(КАЛЕНДАРЬ!$AN7=GRID!$B$33:$BI$33), 0)),
ROUNDUP(INDEX(GRID!$B$47:$BI$57,MATCH(W$7,GRID!$A$47:$A$57,0),MATCH(1,($U$2=GRID!$B$31:$BI$31)*(КАЛЕНДАРЬ!$AN7=GRID!$B$33:$BI$33),0))*(1-GRID!$B$69),0))</f>
        <v>202900</v>
      </c>
    </row>
    <row r="326" spans="1:24" hidden="1" x14ac:dyDescent="0.2">
      <c r="A326" s="117" t="s">
        <v>43</v>
      </c>
      <c r="B326" s="117">
        <v>5</v>
      </c>
      <c r="C326" s="47" cm="1">
        <f t="array" ref="C326">IF($I$2="Открытый тариф",
INDEX(GRID!$B$34:$BI$44,MATCH(C$7,GRID!$A$34:$A$44,0),MATCH(1,($U$2=GRID!$B$31:$BI$31)*(КАЛЕНДАРЬ!$AN8=GRID!$B$33:$BI$33), 0)),
ROUNDUP(INDEX(GRID!$B$34:$BI$44,MATCH(C$7,GRID!$A$34:$A$44,0),MATCH(1,($U$2=GRID!$B$31:$BI$31)*(КАЛЕНДАРЬ!$AN8=GRID!$B$33:$BI$33),0))*(1-GRID!$B$69),0))</f>
        <v>29400</v>
      </c>
      <c r="D326" s="47" cm="1">
        <f t="array" ref="D326">IF($I$2="Открытый тариф",
INDEX(GRID!$B$47:$BI$57,MATCH(C$7,GRID!$A$47:$A$57,0),MATCH(1,($U$2=GRID!$B$31:$BI$31)*(КАЛЕНДАРЬ!$AN8=GRID!$B$33:$BI$33), 0)),
ROUNDUP(INDEX(GRID!$B$47:$BI$57,MATCH(C$7,GRID!$A$47:$A$57,0),MATCH(1,($U$2=GRID!$B$31:$BI$31)*(КАЛЕНДАРЬ!$AN8=GRID!$B$33:$BI$33),0))*(1-GRID!$B$69),0))</f>
        <v>32000</v>
      </c>
      <c r="E326" s="47" cm="1">
        <f t="array" ref="E326">IF($I$2="Открытый тариф",
INDEX(GRID!$B$34:$BI$44,MATCH(E$7,GRID!$A$34:$A$44,0),MATCH(1,($U$2=GRID!$B$31:$BI$31)*(КАЛЕНДАРЬ!$AN8=GRID!$B$33:$BI$33), 0)),
ROUNDUP(INDEX(GRID!$B$34:$BI$44,MATCH(E$7,GRID!$A$34:$A$44,0),MATCH(1,($U$2=GRID!$B$31:$BI$31)*(КАЛЕНДАРЬ!$AN8=GRID!$B$33:$BI$33),0))*(1-GRID!$B$69),0))</f>
        <v>31500</v>
      </c>
      <c r="F326" s="47" cm="1">
        <f t="array" ref="F326">IF($I$2="Открытый тариф",
INDEX(GRID!$B$47:$BI$57,MATCH(E$7,GRID!$A$47:$A$57,0),MATCH(1,($U$2=GRID!$B$31:$BI$31)*(КАЛЕНДАРЬ!$AN8=GRID!$B$33:$BI$33), 0)),
ROUNDUP(INDEX(GRID!$B$47:$BI$57,MATCH(E$7,GRID!$A$47:$A$57,0),MATCH(1,($U$2=GRID!$B$31:$BI$31)*(КАЛЕНДАРЬ!$AN8=GRID!$B$33:$BI$33),0))*(1-GRID!$B$69),0))</f>
        <v>34100</v>
      </c>
      <c r="G326" s="47" cm="1">
        <f t="array" ref="G326">IF($I$2="Открытый тариф",
INDEX(GRID!$B$34:$BI$44,MATCH(G$7,GRID!$A$34:$A$44,0),MATCH(1,($U$2=GRID!$B$31:$BI$31)*(КАЛЕНДАРЬ!$AN8=GRID!$B$33:$BI$33), 0)),
ROUNDUP(INDEX(GRID!$B$34:$BI$44,MATCH(G$7,GRID!$A$34:$A$44,0),MATCH(1,($U$2=GRID!$B$31:$BI$31)*(КАЛЕНДАРЬ!$AN8=GRID!$B$33:$BI$33),0))*(1-GRID!$B$69),0))</f>
        <v>32700</v>
      </c>
      <c r="H326" s="47" cm="1">
        <f t="array" ref="H326">IF($I$2="Открытый тариф",
INDEX(GRID!$B$47:$BI$57,MATCH(G$7,GRID!$A$47:$A$57,0),MATCH(1,($U$2=GRID!$B$31:$BI$31)*(КАЛЕНДАРЬ!$AN8=GRID!$B$33:$BI$33), 0)),
ROUNDUP(INDEX(GRID!$B$47:$BI$57,MATCH(G$7,GRID!$A$47:$A$57,0),MATCH(1,($U$2=GRID!$B$31:$BI$31)*(КАЛЕНДАРЬ!$AN8=GRID!$B$33:$BI$33),0))*(1-GRID!$B$69),0))</f>
        <v>35300</v>
      </c>
      <c r="I326" s="47" cm="1">
        <f t="array" ref="I326">IF($I$2="Открытый тариф",
INDEX(GRID!$B$34:$BI$44,MATCH(I$7,GRID!$A$34:$A$44,0),MATCH(1,($U$2=GRID!$B$31:$BI$31)*(КАЛЕНДАРЬ!$AN8=GRID!$B$33:$BI$33), 0)),
ROUNDUP(INDEX(GRID!$B$34:$BI$44,MATCH(I$7,GRID!$A$34:$A$44,0),MATCH(1,($U$2=GRID!$B$31:$BI$31)*(КАЛЕНДАРЬ!$AN8=GRID!$B$33:$BI$33),0))*(1-GRID!$B$69),0))</f>
        <v>34800</v>
      </c>
      <c r="J326" s="47" cm="1">
        <f t="array" ref="J326">IF($I$2="Открытый тариф",
INDEX(GRID!$B$47:$BI$57,MATCH(I$7,GRID!$A$47:$A$57,0),MATCH(1,($U$2=GRID!$B$31:$BI$31)*(КАЛЕНДАРЬ!$AN8=GRID!$B$33:$BI$33), 0)),
ROUNDUP(INDEX(GRID!$B$47:$BI$57,MATCH(I$7,GRID!$A$47:$A$57,0),MATCH(1,($U$2=GRID!$B$31:$BI$31)*(КАЛЕНДАРЬ!$AN8=GRID!$B$33:$BI$33),0))*(1-GRID!$B$69),0))</f>
        <v>37400</v>
      </c>
      <c r="K326" s="47" cm="1">
        <f t="array" ref="K326">IF($I$2="Открытый тариф",
INDEX(GRID!$B$34:$BI$44,MATCH(K$7,GRID!$A$34:$A$44,0),MATCH(1,($U$2=GRID!$B$31:$BI$31)*(КАЛЕНДАРЬ!$AN8=GRID!$B$33:$BI$33), 0)),
ROUNDUP(INDEX(GRID!$B$34:$BI$44,MATCH(K$7,GRID!$A$34:$A$44,0),MATCH(1,($U$2=GRID!$B$31:$BI$31)*(КАЛЕНДАРЬ!$AN8=GRID!$B$33:$BI$33),0))*(1-GRID!$B$69),0))</f>
        <v>36000</v>
      </c>
      <c r="L326" s="47" cm="1">
        <f t="array" ref="L326">IF($I$2="Открытый тариф",
INDEX(GRID!$B$47:$BI$57,MATCH(K$7,GRID!$A$47:$A$57,0),MATCH(1,($U$2=GRID!$B$31:$BI$31)*(КАЛЕНДАРЬ!$AN8=GRID!$B$33:$BI$33), 0)),
ROUNDUP(INDEX(GRID!$B$47:$BI$57,MATCH(K$7,GRID!$A$47:$A$57,0),MATCH(1,($U$2=GRID!$B$31:$BI$31)*(КАЛЕНДАРЬ!$AN8=GRID!$B$33:$BI$33),0))*(1-GRID!$B$69),0))</f>
        <v>38600</v>
      </c>
      <c r="M326" s="47" cm="1">
        <f t="array" ref="M326">IF($I$2="Открытый тариф",
INDEX(GRID!$B$34:$BI$44,MATCH(M$7,GRID!$A$34:$A$44,0),MATCH(1,($U$2=GRID!$B$31:$BI$31)*(КАЛЕНДАРЬ!$AN8=GRID!$B$33:$BI$33), 0)),
ROUNDUP(INDEX(GRID!$B$34:$BI$44,MATCH(M$7,GRID!$A$34:$A$44,0),MATCH(1,($U$2=GRID!$B$31:$BI$31)*(КАЛЕНДАРЬ!$AN8=GRID!$B$33:$BI$33),0))*(1-GRID!$B$69),0))</f>
        <v>38100</v>
      </c>
      <c r="N326" s="47" cm="1">
        <f t="array" ref="N326">IF($I$2="Открытый тариф",
INDEX(GRID!$B$47:$BI$57,MATCH(M$7,GRID!$A$47:$A$57,0),MATCH(1,($U$2=GRID!$B$31:$BI$31)*(КАЛЕНДАРЬ!$AN8=GRID!$B$33:$BI$33), 0)),
ROUNDUP(INDEX(GRID!$B$47:$BI$57,MATCH(M$7,GRID!$A$47:$A$57,0),MATCH(1,($U$2=GRID!$B$31:$BI$31)*(КАЛЕНДАРЬ!$AN8=GRID!$B$33:$BI$33),0))*(1-GRID!$B$69),0))</f>
        <v>40700</v>
      </c>
      <c r="O326" s="47" cm="1">
        <f t="array" ref="O326">IF($I$2="Открытый тариф",
INDEX(GRID!$B$34:$BI$44,MATCH(O$7,GRID!$A$34:$A$44,0),MATCH(1,($U$2=GRID!$B$31:$BI$31)*(КАЛЕНДАРЬ!$AN8=GRID!$B$33:$BI$33), 0)),
ROUNDUP(INDEX(GRID!$B$34:$BI$44,MATCH(O$7,GRID!$A$34:$A$44,0),MATCH(1,($U$2=GRID!$B$31:$BI$31)*(КАЛЕНДАРЬ!$AN8=GRID!$B$33:$BI$33),0))*(1-GRID!$B$69),0))</f>
        <v>46000</v>
      </c>
      <c r="P326" s="47" cm="1">
        <f t="array" ref="P326">IF($I$2="Открытый тариф",
INDEX(GRID!$B$47:$BI$57,MATCH(O$7,GRID!$A$47:$A$57,0),MATCH(1,($U$2=GRID!$B$31:$BI$31)*(КАЛЕНДАРЬ!$AN8=GRID!$B$33:$BI$33), 0)),
ROUNDUP(INDEX(GRID!$B$47:$BI$57,MATCH(O$7,GRID!$A$47:$A$57,0),MATCH(1,($U$2=GRID!$B$31:$BI$31)*(КАЛЕНДАРЬ!$AN8=GRID!$B$33:$BI$33),0))*(1-GRID!$B$69),0))</f>
        <v>48600</v>
      </c>
      <c r="Q326" s="47" cm="1">
        <f t="array" ref="Q326">IF($I$2="Открытый тариф",
INDEX(GRID!$B$34:$BI$44,MATCH(Q$7,GRID!$A$34:$A$44,0),MATCH(1,($U$2=GRID!$B$31:$BI$31)*(КАЛЕНДАРЬ!$AN8=GRID!$B$33:$BI$33), 0)),
ROUNDUP(INDEX(GRID!$B$34:$BI$44,MATCH(Q$7,GRID!$A$34:$A$44,0),MATCH(1,($U$2=GRID!$B$31:$BI$31)*(КАЛЕНДАРЬ!$AN8=GRID!$B$33:$BI$33),0))*(1-GRID!$B$69),0))</f>
        <v>48300</v>
      </c>
      <c r="R326" s="47" cm="1">
        <f t="array" ref="R326">IF($I$2="Открытый тариф",
INDEX(GRID!$B$47:$BI$57,MATCH(Q$7,GRID!$A$47:$A$57,0),MATCH(1,($U$2=GRID!$B$31:$BI$31)*(КАЛЕНДАРЬ!$AN8=GRID!$B$33:$BI$33), 0)),
ROUNDUP(INDEX(GRID!$B$47:$BI$57,MATCH(Q$7,GRID!$A$47:$A$57,0),MATCH(1,($U$2=GRID!$B$31:$BI$31)*(КАЛЕНДАРЬ!$AN8=GRID!$B$33:$BI$33),0))*(1-GRID!$B$69),0))</f>
        <v>50900</v>
      </c>
      <c r="S326" s="47" cm="1">
        <f t="array" ref="S326">IF($I$2="Открытый тариф",
INDEX(GRID!$B$34:$BI$44,MATCH(S$7,GRID!$A$34:$A$44,0),MATCH(1,($U$2=GRID!$B$31:$BI$31)*(КАЛЕНДАРЬ!$AN8=GRID!$B$33:$BI$33), 0)),
ROUNDUP(INDEX(GRID!$B$34:$BI$44,MATCH(S$7,GRID!$A$34:$A$44,0),MATCH(1,($U$2=GRID!$B$31:$BI$31)*(КАЛЕНДАРЬ!$AN8=GRID!$B$33:$BI$33),0))*(1-GRID!$B$69),0))</f>
        <v>52300</v>
      </c>
      <c r="T326" s="47" cm="1">
        <f t="array" ref="T326">IF($I$2="Открытый тариф",
INDEX(GRID!$B$47:$BI$57,MATCH(S$7,GRID!$A$47:$A$57,0),MATCH(1,($U$2=GRID!$B$31:$BI$31)*(КАЛЕНДАРЬ!$AN8=GRID!$B$33:$BI$33), 0)),
ROUNDUP(INDEX(GRID!$B$47:$BI$57,MATCH(S$7,GRID!$A$47:$A$57,0),MATCH(1,($U$2=GRID!$B$31:$BI$31)*(КАЛЕНДАРЬ!$AN8=GRID!$B$33:$BI$33),0))*(1-GRID!$B$69),0))</f>
        <v>54900</v>
      </c>
      <c r="U326" s="47" cm="1">
        <f t="array" ref="U326">IF($I$2="Открытый тариф",
INDEX(GRID!$B$34:$BI$44,MATCH(U$7,GRID!$A$34:$A$44,0),MATCH(1,($U$2=GRID!$B$31:$BI$31)*(КАЛЕНДАРЬ!$AN8=GRID!$B$33:$BI$33), 0)),
ROUNDUP(INDEX(GRID!$B$34:$BI$44,MATCH(U$7,GRID!$A$34:$A$44,0),MATCH(1,($U$2=GRID!$B$31:$BI$31)*(КАЛЕНДАРЬ!$AN8=GRID!$B$33:$BI$33),0))*(1-GRID!$B$69),0))</f>
        <v>59100</v>
      </c>
      <c r="V326" s="47" cm="1">
        <f t="array" ref="V326">IF($I$2="Открытый тариф",
INDEX(GRID!$B$47:$BI$57,MATCH(U$7,GRID!$A$47:$A$57,0),MATCH(1,($U$2=GRID!$B$31:$BI$31)*(КАЛЕНДАРЬ!$AN8=GRID!$B$33:$BI$33), 0)),
ROUNDUP(INDEX(GRID!$B$47:$BI$57,MATCH(U$7,GRID!$A$47:$A$57,0),MATCH(1,($U$2=GRID!$B$31:$BI$31)*(КАЛЕНДАРЬ!$AN8=GRID!$B$33:$BI$33),0))*(1-GRID!$B$69),0))</f>
        <v>61700</v>
      </c>
      <c r="W326" s="47" cm="1">
        <f t="array" ref="W326">IF($I$2="Открытый тариф",
INDEX(GRID!$B$34:$BI$44,MATCH(W$7,GRID!$A$34:$A$44,0),MATCH(1,($U$2=GRID!$B$31:$BI$31)*(КАЛЕНДАРЬ!$AN8=GRID!$B$33:$BI$33), 0)),
ROUNDUP(INDEX(GRID!$B$34:$BI$44,MATCH(W$7,GRID!$A$34:$A$44,0),MATCH(1,($U$2=GRID!$B$31:$BI$31)*(КАЛЕНДАРЬ!$AN8=GRID!$B$33:$BI$33),0))*(1-GRID!$B$69),0))</f>
        <v>200300</v>
      </c>
      <c r="X326" s="47" cm="1">
        <f t="array" ref="X326">IF($I$2="Открытый тариф",
INDEX(GRID!$B$47:$BI$57,MATCH(W$7,GRID!$A$47:$A$57,0),MATCH(1,($U$2=GRID!$B$31:$BI$31)*(КАЛЕНДАРЬ!$AN8=GRID!$B$33:$BI$33), 0)),
ROUNDUP(INDEX(GRID!$B$47:$BI$57,MATCH(W$7,GRID!$A$47:$A$57,0),MATCH(1,($U$2=GRID!$B$31:$BI$31)*(КАЛЕНДАРЬ!$AN8=GRID!$B$33:$BI$33),0))*(1-GRID!$B$69),0))</f>
        <v>202900</v>
      </c>
    </row>
    <row r="327" spans="1:24" hidden="1" x14ac:dyDescent="0.2">
      <c r="A327" s="117" t="s">
        <v>44</v>
      </c>
      <c r="B327" s="117">
        <v>6</v>
      </c>
      <c r="C327" s="47" cm="1">
        <f t="array" ref="C327">IF($I$2="Открытый тариф",
INDEX(GRID!$B$34:$BI$44,MATCH(C$7,GRID!$A$34:$A$44,0),MATCH(1,($U$2=GRID!$B$31:$BI$31)*(КАЛЕНДАРЬ!$AN9=GRID!$B$33:$BI$33), 0)),
ROUNDUP(INDEX(GRID!$B$34:$BI$44,MATCH(C$7,GRID!$A$34:$A$44,0),MATCH(1,($U$2=GRID!$B$31:$BI$31)*(КАЛЕНДАРЬ!$AN9=GRID!$B$33:$BI$33),0))*(1-GRID!$B$69),0))</f>
        <v>26400</v>
      </c>
      <c r="D327" s="47" cm="1">
        <f t="array" ref="D327">IF($I$2="Открытый тариф",
INDEX(GRID!$B$47:$BI$57,MATCH(C$7,GRID!$A$47:$A$57,0),MATCH(1,($U$2=GRID!$B$31:$BI$31)*(КАЛЕНДАРЬ!$AN9=GRID!$B$33:$BI$33), 0)),
ROUNDUP(INDEX(GRID!$B$47:$BI$57,MATCH(C$7,GRID!$A$47:$A$57,0),MATCH(1,($U$2=GRID!$B$31:$BI$31)*(КАЛЕНДАРЬ!$AN9=GRID!$B$33:$BI$33),0))*(1-GRID!$B$69),0))</f>
        <v>29000</v>
      </c>
      <c r="E327" s="47" cm="1">
        <f t="array" ref="E327">IF($I$2="Открытый тариф",
INDEX(GRID!$B$34:$BI$44,MATCH(E$7,GRID!$A$34:$A$44,0),MATCH(1,($U$2=GRID!$B$31:$BI$31)*(КАЛЕНДАРЬ!$AN9=GRID!$B$33:$BI$33), 0)),
ROUNDUP(INDEX(GRID!$B$34:$BI$44,MATCH(E$7,GRID!$A$34:$A$44,0),MATCH(1,($U$2=GRID!$B$31:$BI$31)*(КАЛЕНДАРЬ!$AN9=GRID!$B$33:$BI$33),0))*(1-GRID!$B$69),0))</f>
        <v>28400</v>
      </c>
      <c r="F327" s="47" cm="1">
        <f t="array" ref="F327">IF($I$2="Открытый тариф",
INDEX(GRID!$B$47:$BI$57,MATCH(E$7,GRID!$A$47:$A$57,0),MATCH(1,($U$2=GRID!$B$31:$BI$31)*(КАЛЕНДАРЬ!$AN9=GRID!$B$33:$BI$33), 0)),
ROUNDUP(INDEX(GRID!$B$47:$BI$57,MATCH(E$7,GRID!$A$47:$A$57,0),MATCH(1,($U$2=GRID!$B$31:$BI$31)*(КАЛЕНДАРЬ!$AN9=GRID!$B$33:$BI$33),0))*(1-GRID!$B$69),0))</f>
        <v>31000</v>
      </c>
      <c r="G327" s="47" cm="1">
        <f t="array" ref="G327">IF($I$2="Открытый тариф",
INDEX(GRID!$B$34:$BI$44,MATCH(G$7,GRID!$A$34:$A$44,0),MATCH(1,($U$2=GRID!$B$31:$BI$31)*(КАЛЕНДАРЬ!$AN9=GRID!$B$33:$BI$33), 0)),
ROUNDUP(INDEX(GRID!$B$34:$BI$44,MATCH(G$7,GRID!$A$34:$A$44,0),MATCH(1,($U$2=GRID!$B$31:$BI$31)*(КАЛЕНДАРЬ!$AN9=GRID!$B$33:$BI$33),0))*(1-GRID!$B$69),0))</f>
        <v>29500</v>
      </c>
      <c r="H327" s="47" cm="1">
        <f t="array" ref="H327">IF($I$2="Открытый тариф",
INDEX(GRID!$B$47:$BI$57,MATCH(G$7,GRID!$A$47:$A$57,0),MATCH(1,($U$2=GRID!$B$31:$BI$31)*(КАЛЕНДАРЬ!$AN9=GRID!$B$33:$BI$33), 0)),
ROUNDUP(INDEX(GRID!$B$47:$BI$57,MATCH(G$7,GRID!$A$47:$A$57,0),MATCH(1,($U$2=GRID!$B$31:$BI$31)*(КАЛЕНДАРЬ!$AN9=GRID!$B$33:$BI$33),0))*(1-GRID!$B$69),0))</f>
        <v>32100</v>
      </c>
      <c r="I327" s="47" cm="1">
        <f t="array" ref="I327">IF($I$2="Открытый тариф",
INDEX(GRID!$B$34:$BI$44,MATCH(I$7,GRID!$A$34:$A$44,0),MATCH(1,($U$2=GRID!$B$31:$BI$31)*(КАЛЕНДАРЬ!$AN9=GRID!$B$33:$BI$33), 0)),
ROUNDUP(INDEX(GRID!$B$34:$BI$44,MATCH(I$7,GRID!$A$34:$A$44,0),MATCH(1,($U$2=GRID!$B$31:$BI$31)*(КАЛЕНДАРЬ!$AN9=GRID!$B$33:$BI$33),0))*(1-GRID!$B$69),0))</f>
        <v>31500</v>
      </c>
      <c r="J327" s="47" cm="1">
        <f t="array" ref="J327">IF($I$2="Открытый тариф",
INDEX(GRID!$B$47:$BI$57,MATCH(I$7,GRID!$A$47:$A$57,0),MATCH(1,($U$2=GRID!$B$31:$BI$31)*(КАЛЕНДАРЬ!$AN9=GRID!$B$33:$BI$33), 0)),
ROUNDUP(INDEX(GRID!$B$47:$BI$57,MATCH(I$7,GRID!$A$47:$A$57,0),MATCH(1,($U$2=GRID!$B$31:$BI$31)*(КАЛЕНДАРЬ!$AN9=GRID!$B$33:$BI$33),0))*(1-GRID!$B$69),0))</f>
        <v>34100</v>
      </c>
      <c r="K327" s="47" cm="1">
        <f t="array" ref="K327">IF($I$2="Открытый тариф",
INDEX(GRID!$B$34:$BI$44,MATCH(K$7,GRID!$A$34:$A$44,0),MATCH(1,($U$2=GRID!$B$31:$BI$31)*(КАЛЕНДАРЬ!$AN9=GRID!$B$33:$BI$33), 0)),
ROUNDUP(INDEX(GRID!$B$34:$BI$44,MATCH(K$7,GRID!$A$34:$A$44,0),MATCH(1,($U$2=GRID!$B$31:$BI$31)*(КАЛЕНДАРЬ!$AN9=GRID!$B$33:$BI$33),0))*(1-GRID!$B$69),0))</f>
        <v>32600</v>
      </c>
      <c r="L327" s="47" cm="1">
        <f t="array" ref="L327">IF($I$2="Открытый тариф",
INDEX(GRID!$B$47:$BI$57,MATCH(K$7,GRID!$A$47:$A$57,0),MATCH(1,($U$2=GRID!$B$31:$BI$31)*(КАЛЕНДАРЬ!$AN9=GRID!$B$33:$BI$33), 0)),
ROUNDUP(INDEX(GRID!$B$47:$BI$57,MATCH(K$7,GRID!$A$47:$A$57,0),MATCH(1,($U$2=GRID!$B$31:$BI$31)*(КАЛЕНДАРЬ!$AN9=GRID!$B$33:$BI$33),0))*(1-GRID!$B$69),0))</f>
        <v>35200</v>
      </c>
      <c r="M327" s="47" cm="1">
        <f t="array" ref="M327">IF($I$2="Открытый тариф",
INDEX(GRID!$B$34:$BI$44,MATCH(M$7,GRID!$A$34:$A$44,0),MATCH(1,($U$2=GRID!$B$31:$BI$31)*(КАЛЕНДАРЬ!$AN9=GRID!$B$33:$BI$33), 0)),
ROUNDUP(INDEX(GRID!$B$34:$BI$44,MATCH(M$7,GRID!$A$34:$A$44,0),MATCH(1,($U$2=GRID!$B$31:$BI$31)*(КАЛЕНДАРЬ!$AN9=GRID!$B$33:$BI$33),0))*(1-GRID!$B$69),0))</f>
        <v>34600</v>
      </c>
      <c r="N327" s="47" cm="1">
        <f t="array" ref="N327">IF($I$2="Открытый тариф",
INDEX(GRID!$B$47:$BI$57,MATCH(M$7,GRID!$A$47:$A$57,0),MATCH(1,($U$2=GRID!$B$31:$BI$31)*(КАЛЕНДАРЬ!$AN9=GRID!$B$33:$BI$33), 0)),
ROUNDUP(INDEX(GRID!$B$47:$BI$57,MATCH(M$7,GRID!$A$47:$A$57,0),MATCH(1,($U$2=GRID!$B$31:$BI$31)*(КАЛЕНДАРЬ!$AN9=GRID!$B$33:$BI$33),0))*(1-GRID!$B$69),0))</f>
        <v>37200</v>
      </c>
      <c r="O327" s="47" cm="1">
        <f t="array" ref="O327">IF($I$2="Открытый тариф",
INDEX(GRID!$B$34:$BI$44,MATCH(O$7,GRID!$A$34:$A$44,0),MATCH(1,($U$2=GRID!$B$31:$BI$31)*(КАЛЕНДАРЬ!$AN9=GRID!$B$33:$BI$33), 0)),
ROUNDUP(INDEX(GRID!$B$34:$BI$44,MATCH(O$7,GRID!$A$34:$A$44,0),MATCH(1,($U$2=GRID!$B$31:$BI$31)*(КАЛЕНДАРЬ!$AN9=GRID!$B$33:$BI$33),0))*(1-GRID!$B$69),0))</f>
        <v>42200</v>
      </c>
      <c r="P327" s="47" cm="1">
        <f t="array" ref="P327">IF($I$2="Открытый тариф",
INDEX(GRID!$B$47:$BI$57,MATCH(O$7,GRID!$A$47:$A$57,0),MATCH(1,($U$2=GRID!$B$31:$BI$31)*(КАЛЕНДАРЬ!$AN9=GRID!$B$33:$BI$33), 0)),
ROUNDUP(INDEX(GRID!$B$47:$BI$57,MATCH(O$7,GRID!$A$47:$A$57,0),MATCH(1,($U$2=GRID!$B$31:$BI$31)*(КАЛЕНДАРЬ!$AN9=GRID!$B$33:$BI$33),0))*(1-GRID!$B$69),0))</f>
        <v>44800</v>
      </c>
      <c r="Q327" s="47" cm="1">
        <f t="array" ref="Q327">IF($I$2="Открытый тариф",
INDEX(GRID!$B$34:$BI$44,MATCH(Q$7,GRID!$A$34:$A$44,0),MATCH(1,($U$2=GRID!$B$31:$BI$31)*(КАЛЕНДАРЬ!$AN9=GRID!$B$33:$BI$33), 0)),
ROUNDUP(INDEX(GRID!$B$34:$BI$44,MATCH(Q$7,GRID!$A$34:$A$44,0),MATCH(1,($U$2=GRID!$B$31:$BI$31)*(КАЛЕНДАРЬ!$AN9=GRID!$B$33:$BI$33),0))*(1-GRID!$B$69),0))</f>
        <v>44400</v>
      </c>
      <c r="R327" s="47" cm="1">
        <f t="array" ref="R327">IF($I$2="Открытый тариф",
INDEX(GRID!$B$47:$BI$57,MATCH(Q$7,GRID!$A$47:$A$57,0),MATCH(1,($U$2=GRID!$B$31:$BI$31)*(КАЛЕНДАРЬ!$AN9=GRID!$B$33:$BI$33), 0)),
ROUNDUP(INDEX(GRID!$B$47:$BI$57,MATCH(Q$7,GRID!$A$47:$A$57,0),MATCH(1,($U$2=GRID!$B$31:$BI$31)*(КАЛЕНДАРЬ!$AN9=GRID!$B$33:$BI$33),0))*(1-GRID!$B$69),0))</f>
        <v>47000</v>
      </c>
      <c r="S327" s="47" cm="1">
        <f t="array" ref="S327">IF($I$2="Открытый тариф",
INDEX(GRID!$B$34:$BI$44,MATCH(S$7,GRID!$A$34:$A$44,0),MATCH(1,($U$2=GRID!$B$31:$BI$31)*(КАЛЕНДАРЬ!$AN9=GRID!$B$33:$BI$33), 0)),
ROUNDUP(INDEX(GRID!$B$34:$BI$44,MATCH(S$7,GRID!$A$34:$A$44,0),MATCH(1,($U$2=GRID!$B$31:$BI$31)*(КАЛЕНДАРЬ!$AN9=GRID!$B$33:$BI$33),0))*(1-GRID!$B$69),0))</f>
        <v>48200</v>
      </c>
      <c r="T327" s="47" cm="1">
        <f t="array" ref="T327">IF($I$2="Открытый тариф",
INDEX(GRID!$B$47:$BI$57,MATCH(S$7,GRID!$A$47:$A$57,0),MATCH(1,($U$2=GRID!$B$31:$BI$31)*(КАЛЕНДАРЬ!$AN9=GRID!$B$33:$BI$33), 0)),
ROUNDUP(INDEX(GRID!$B$47:$BI$57,MATCH(S$7,GRID!$A$47:$A$57,0),MATCH(1,($U$2=GRID!$B$31:$BI$31)*(КАЛЕНДАРЬ!$AN9=GRID!$B$33:$BI$33),0))*(1-GRID!$B$69),0))</f>
        <v>50800</v>
      </c>
      <c r="U327" s="47" cm="1">
        <f t="array" ref="U327">IF($I$2="Открытый тариф",
INDEX(GRID!$B$34:$BI$44,MATCH(U$7,GRID!$A$34:$A$44,0),MATCH(1,($U$2=GRID!$B$31:$BI$31)*(КАЛЕНДАРЬ!$AN9=GRID!$B$33:$BI$33), 0)),
ROUNDUP(INDEX(GRID!$B$34:$BI$44,MATCH(U$7,GRID!$A$34:$A$44,0),MATCH(1,($U$2=GRID!$B$31:$BI$31)*(КАЛЕНДАРЬ!$AN9=GRID!$B$33:$BI$33),0))*(1-GRID!$B$69),0))</f>
        <v>54700</v>
      </c>
      <c r="V327" s="47" cm="1">
        <f t="array" ref="V327">IF($I$2="Открытый тариф",
INDEX(GRID!$B$47:$BI$57,MATCH(U$7,GRID!$A$47:$A$57,0),MATCH(1,($U$2=GRID!$B$31:$BI$31)*(КАЛЕНДАРЬ!$AN9=GRID!$B$33:$BI$33), 0)),
ROUNDUP(INDEX(GRID!$B$47:$BI$57,MATCH(U$7,GRID!$A$47:$A$57,0),MATCH(1,($U$2=GRID!$B$31:$BI$31)*(КАЛЕНДАРЬ!$AN9=GRID!$B$33:$BI$33),0))*(1-GRID!$B$69),0))</f>
        <v>57300</v>
      </c>
      <c r="W327" s="47" cm="1">
        <f t="array" ref="W327">IF($I$2="Открытый тариф",
INDEX(GRID!$B$34:$BI$44,MATCH(W$7,GRID!$A$34:$A$44,0),MATCH(1,($U$2=GRID!$B$31:$BI$31)*(КАЛЕНДАРЬ!$AN9=GRID!$B$33:$BI$33), 0)),
ROUNDUP(INDEX(GRID!$B$34:$BI$44,MATCH(W$7,GRID!$A$34:$A$44,0),MATCH(1,($U$2=GRID!$B$31:$BI$31)*(КАЛЕНДАРЬ!$AN9=GRID!$B$33:$BI$33),0))*(1-GRID!$B$69),0))</f>
        <v>177900</v>
      </c>
      <c r="X327" s="47" cm="1">
        <f t="array" ref="X327">IF($I$2="Открытый тариф",
INDEX(GRID!$B$47:$BI$57,MATCH(W$7,GRID!$A$47:$A$57,0),MATCH(1,($U$2=GRID!$B$31:$BI$31)*(КАЛЕНДАРЬ!$AN9=GRID!$B$33:$BI$33), 0)),
ROUNDUP(INDEX(GRID!$B$47:$BI$57,MATCH(W$7,GRID!$A$47:$A$57,0),MATCH(1,($U$2=GRID!$B$31:$BI$31)*(КАЛЕНДАРЬ!$AN9=GRID!$B$33:$BI$33),0))*(1-GRID!$B$69),0))</f>
        <v>180500</v>
      </c>
    </row>
    <row r="328" spans="1:24" hidden="1" x14ac:dyDescent="0.2">
      <c r="A328" s="117" t="s">
        <v>45</v>
      </c>
      <c r="B328" s="117">
        <v>7</v>
      </c>
      <c r="C328" s="47" cm="1">
        <f t="array" ref="C328">IF($I$2="Открытый тариф",
INDEX(GRID!$B$34:$BI$44,MATCH(C$7,GRID!$A$34:$A$44,0),MATCH(1,($U$2=GRID!$B$31:$BI$31)*(КАЛЕНДАРЬ!$AN10=GRID!$B$33:$BI$33), 0)),
ROUNDUP(INDEX(GRID!$B$34:$BI$44,MATCH(C$7,GRID!$A$34:$A$44,0),MATCH(1,($U$2=GRID!$B$31:$BI$31)*(КАЛЕНДАРЬ!$AN10=GRID!$B$33:$BI$33),0))*(1-GRID!$B$69),0))</f>
        <v>26400</v>
      </c>
      <c r="D328" s="47" cm="1">
        <f t="array" ref="D328">IF($I$2="Открытый тариф",
INDEX(GRID!$B$47:$BI$57,MATCH(C$7,GRID!$A$47:$A$57,0),MATCH(1,($U$2=GRID!$B$31:$BI$31)*(КАЛЕНДАРЬ!$AN10=GRID!$B$33:$BI$33), 0)),
ROUNDUP(INDEX(GRID!$B$47:$BI$57,MATCH(C$7,GRID!$A$47:$A$57,0),MATCH(1,($U$2=GRID!$B$31:$BI$31)*(КАЛЕНДАРЬ!$AN10=GRID!$B$33:$BI$33),0))*(1-GRID!$B$69),0))</f>
        <v>29000</v>
      </c>
      <c r="E328" s="47" cm="1">
        <f t="array" ref="E328">IF($I$2="Открытый тариф",
INDEX(GRID!$B$34:$BI$44,MATCH(E$7,GRID!$A$34:$A$44,0),MATCH(1,($U$2=GRID!$B$31:$BI$31)*(КАЛЕНДАРЬ!$AN10=GRID!$B$33:$BI$33), 0)),
ROUNDUP(INDEX(GRID!$B$34:$BI$44,MATCH(E$7,GRID!$A$34:$A$44,0),MATCH(1,($U$2=GRID!$B$31:$BI$31)*(КАЛЕНДАРЬ!$AN10=GRID!$B$33:$BI$33),0))*(1-GRID!$B$69),0))</f>
        <v>28400</v>
      </c>
      <c r="F328" s="47" cm="1">
        <f t="array" ref="F328">IF($I$2="Открытый тариф",
INDEX(GRID!$B$47:$BI$57,MATCH(E$7,GRID!$A$47:$A$57,0),MATCH(1,($U$2=GRID!$B$31:$BI$31)*(КАЛЕНДАРЬ!$AN10=GRID!$B$33:$BI$33), 0)),
ROUNDUP(INDEX(GRID!$B$47:$BI$57,MATCH(E$7,GRID!$A$47:$A$57,0),MATCH(1,($U$2=GRID!$B$31:$BI$31)*(КАЛЕНДАРЬ!$AN10=GRID!$B$33:$BI$33),0))*(1-GRID!$B$69),0))</f>
        <v>31000</v>
      </c>
      <c r="G328" s="47" cm="1">
        <f t="array" ref="G328">IF($I$2="Открытый тариф",
INDEX(GRID!$B$34:$BI$44,MATCH(G$7,GRID!$A$34:$A$44,0),MATCH(1,($U$2=GRID!$B$31:$BI$31)*(КАЛЕНДАРЬ!$AN10=GRID!$B$33:$BI$33), 0)),
ROUNDUP(INDEX(GRID!$B$34:$BI$44,MATCH(G$7,GRID!$A$34:$A$44,0),MATCH(1,($U$2=GRID!$B$31:$BI$31)*(КАЛЕНДАРЬ!$AN10=GRID!$B$33:$BI$33),0))*(1-GRID!$B$69),0))</f>
        <v>29500</v>
      </c>
      <c r="H328" s="47" cm="1">
        <f t="array" ref="H328">IF($I$2="Открытый тариф",
INDEX(GRID!$B$47:$BI$57,MATCH(G$7,GRID!$A$47:$A$57,0),MATCH(1,($U$2=GRID!$B$31:$BI$31)*(КАЛЕНДАРЬ!$AN10=GRID!$B$33:$BI$33), 0)),
ROUNDUP(INDEX(GRID!$B$47:$BI$57,MATCH(G$7,GRID!$A$47:$A$57,0),MATCH(1,($U$2=GRID!$B$31:$BI$31)*(КАЛЕНДАРЬ!$AN10=GRID!$B$33:$BI$33),0))*(1-GRID!$B$69),0))</f>
        <v>32100</v>
      </c>
      <c r="I328" s="47" cm="1">
        <f t="array" ref="I328">IF($I$2="Открытый тариф",
INDEX(GRID!$B$34:$BI$44,MATCH(I$7,GRID!$A$34:$A$44,0),MATCH(1,($U$2=GRID!$B$31:$BI$31)*(КАЛЕНДАРЬ!$AN10=GRID!$B$33:$BI$33), 0)),
ROUNDUP(INDEX(GRID!$B$34:$BI$44,MATCH(I$7,GRID!$A$34:$A$44,0),MATCH(1,($U$2=GRID!$B$31:$BI$31)*(КАЛЕНДАРЬ!$AN10=GRID!$B$33:$BI$33),0))*(1-GRID!$B$69),0))</f>
        <v>31500</v>
      </c>
      <c r="J328" s="47" cm="1">
        <f t="array" ref="J328">IF($I$2="Открытый тариф",
INDEX(GRID!$B$47:$BI$57,MATCH(I$7,GRID!$A$47:$A$57,0),MATCH(1,($U$2=GRID!$B$31:$BI$31)*(КАЛЕНДАРЬ!$AN10=GRID!$B$33:$BI$33), 0)),
ROUNDUP(INDEX(GRID!$B$47:$BI$57,MATCH(I$7,GRID!$A$47:$A$57,0),MATCH(1,($U$2=GRID!$B$31:$BI$31)*(КАЛЕНДАРЬ!$AN10=GRID!$B$33:$BI$33),0))*(1-GRID!$B$69),0))</f>
        <v>34100</v>
      </c>
      <c r="K328" s="47" cm="1">
        <f t="array" ref="K328">IF($I$2="Открытый тариф",
INDEX(GRID!$B$34:$BI$44,MATCH(K$7,GRID!$A$34:$A$44,0),MATCH(1,($U$2=GRID!$B$31:$BI$31)*(КАЛЕНДАРЬ!$AN10=GRID!$B$33:$BI$33), 0)),
ROUNDUP(INDEX(GRID!$B$34:$BI$44,MATCH(K$7,GRID!$A$34:$A$44,0),MATCH(1,($U$2=GRID!$B$31:$BI$31)*(КАЛЕНДАРЬ!$AN10=GRID!$B$33:$BI$33),0))*(1-GRID!$B$69),0))</f>
        <v>32600</v>
      </c>
      <c r="L328" s="47" cm="1">
        <f t="array" ref="L328">IF($I$2="Открытый тариф",
INDEX(GRID!$B$47:$BI$57,MATCH(K$7,GRID!$A$47:$A$57,0),MATCH(1,($U$2=GRID!$B$31:$BI$31)*(КАЛЕНДАРЬ!$AN10=GRID!$B$33:$BI$33), 0)),
ROUNDUP(INDEX(GRID!$B$47:$BI$57,MATCH(K$7,GRID!$A$47:$A$57,0),MATCH(1,($U$2=GRID!$B$31:$BI$31)*(КАЛЕНДАРЬ!$AN10=GRID!$B$33:$BI$33),0))*(1-GRID!$B$69),0))</f>
        <v>35200</v>
      </c>
      <c r="M328" s="47" cm="1">
        <f t="array" ref="M328">IF($I$2="Открытый тариф",
INDEX(GRID!$B$34:$BI$44,MATCH(M$7,GRID!$A$34:$A$44,0),MATCH(1,($U$2=GRID!$B$31:$BI$31)*(КАЛЕНДАРЬ!$AN10=GRID!$B$33:$BI$33), 0)),
ROUNDUP(INDEX(GRID!$B$34:$BI$44,MATCH(M$7,GRID!$A$34:$A$44,0),MATCH(1,($U$2=GRID!$B$31:$BI$31)*(КАЛЕНДАРЬ!$AN10=GRID!$B$33:$BI$33),0))*(1-GRID!$B$69),0))</f>
        <v>34600</v>
      </c>
      <c r="N328" s="47" cm="1">
        <f t="array" ref="N328">IF($I$2="Открытый тариф",
INDEX(GRID!$B$47:$BI$57,MATCH(M$7,GRID!$A$47:$A$57,0),MATCH(1,($U$2=GRID!$B$31:$BI$31)*(КАЛЕНДАРЬ!$AN10=GRID!$B$33:$BI$33), 0)),
ROUNDUP(INDEX(GRID!$B$47:$BI$57,MATCH(M$7,GRID!$A$47:$A$57,0),MATCH(1,($U$2=GRID!$B$31:$BI$31)*(КАЛЕНДАРЬ!$AN10=GRID!$B$33:$BI$33),0))*(1-GRID!$B$69),0))</f>
        <v>37200</v>
      </c>
      <c r="O328" s="47" cm="1">
        <f t="array" ref="O328">IF($I$2="Открытый тариф",
INDEX(GRID!$B$34:$BI$44,MATCH(O$7,GRID!$A$34:$A$44,0),MATCH(1,($U$2=GRID!$B$31:$BI$31)*(КАЛЕНДАРЬ!$AN10=GRID!$B$33:$BI$33), 0)),
ROUNDUP(INDEX(GRID!$B$34:$BI$44,MATCH(O$7,GRID!$A$34:$A$44,0),MATCH(1,($U$2=GRID!$B$31:$BI$31)*(КАЛЕНДАРЬ!$AN10=GRID!$B$33:$BI$33),0))*(1-GRID!$B$69),0))</f>
        <v>42200</v>
      </c>
      <c r="P328" s="47" cm="1">
        <f t="array" ref="P328">IF($I$2="Открытый тариф",
INDEX(GRID!$B$47:$BI$57,MATCH(O$7,GRID!$A$47:$A$57,0),MATCH(1,($U$2=GRID!$B$31:$BI$31)*(КАЛЕНДАРЬ!$AN10=GRID!$B$33:$BI$33), 0)),
ROUNDUP(INDEX(GRID!$B$47:$BI$57,MATCH(O$7,GRID!$A$47:$A$57,0),MATCH(1,($U$2=GRID!$B$31:$BI$31)*(КАЛЕНДАРЬ!$AN10=GRID!$B$33:$BI$33),0))*(1-GRID!$B$69),0))</f>
        <v>44800</v>
      </c>
      <c r="Q328" s="47" cm="1">
        <f t="array" ref="Q328">IF($I$2="Открытый тариф",
INDEX(GRID!$B$34:$BI$44,MATCH(Q$7,GRID!$A$34:$A$44,0),MATCH(1,($U$2=GRID!$B$31:$BI$31)*(КАЛЕНДАРЬ!$AN10=GRID!$B$33:$BI$33), 0)),
ROUNDUP(INDEX(GRID!$B$34:$BI$44,MATCH(Q$7,GRID!$A$34:$A$44,0),MATCH(1,($U$2=GRID!$B$31:$BI$31)*(КАЛЕНДАРЬ!$AN10=GRID!$B$33:$BI$33),0))*(1-GRID!$B$69),0))</f>
        <v>44400</v>
      </c>
      <c r="R328" s="47" cm="1">
        <f t="array" ref="R328">IF($I$2="Открытый тариф",
INDEX(GRID!$B$47:$BI$57,MATCH(Q$7,GRID!$A$47:$A$57,0),MATCH(1,($U$2=GRID!$B$31:$BI$31)*(КАЛЕНДАРЬ!$AN10=GRID!$B$33:$BI$33), 0)),
ROUNDUP(INDEX(GRID!$B$47:$BI$57,MATCH(Q$7,GRID!$A$47:$A$57,0),MATCH(1,($U$2=GRID!$B$31:$BI$31)*(КАЛЕНДАРЬ!$AN10=GRID!$B$33:$BI$33),0))*(1-GRID!$B$69),0))</f>
        <v>47000</v>
      </c>
      <c r="S328" s="47" cm="1">
        <f t="array" ref="S328">IF($I$2="Открытый тариф",
INDEX(GRID!$B$34:$BI$44,MATCH(S$7,GRID!$A$34:$A$44,0),MATCH(1,($U$2=GRID!$B$31:$BI$31)*(КАЛЕНДАРЬ!$AN10=GRID!$B$33:$BI$33), 0)),
ROUNDUP(INDEX(GRID!$B$34:$BI$44,MATCH(S$7,GRID!$A$34:$A$44,0),MATCH(1,($U$2=GRID!$B$31:$BI$31)*(КАЛЕНДАРЬ!$AN10=GRID!$B$33:$BI$33),0))*(1-GRID!$B$69),0))</f>
        <v>48200</v>
      </c>
      <c r="T328" s="47" cm="1">
        <f t="array" ref="T328">IF($I$2="Открытый тариф",
INDEX(GRID!$B$47:$BI$57,MATCH(S$7,GRID!$A$47:$A$57,0),MATCH(1,($U$2=GRID!$B$31:$BI$31)*(КАЛЕНДАРЬ!$AN10=GRID!$B$33:$BI$33), 0)),
ROUNDUP(INDEX(GRID!$B$47:$BI$57,MATCH(S$7,GRID!$A$47:$A$57,0),MATCH(1,($U$2=GRID!$B$31:$BI$31)*(КАЛЕНДАРЬ!$AN10=GRID!$B$33:$BI$33),0))*(1-GRID!$B$69),0))</f>
        <v>50800</v>
      </c>
      <c r="U328" s="47" cm="1">
        <f t="array" ref="U328">IF($I$2="Открытый тариф",
INDEX(GRID!$B$34:$BI$44,MATCH(U$7,GRID!$A$34:$A$44,0),MATCH(1,($U$2=GRID!$B$31:$BI$31)*(КАЛЕНДАРЬ!$AN10=GRID!$B$33:$BI$33), 0)),
ROUNDUP(INDEX(GRID!$B$34:$BI$44,MATCH(U$7,GRID!$A$34:$A$44,0),MATCH(1,($U$2=GRID!$B$31:$BI$31)*(КАЛЕНДАРЬ!$AN10=GRID!$B$33:$BI$33),0))*(1-GRID!$B$69),0))</f>
        <v>54700</v>
      </c>
      <c r="V328" s="47" cm="1">
        <f t="array" ref="V328">IF($I$2="Открытый тариф",
INDEX(GRID!$B$47:$BI$57,MATCH(U$7,GRID!$A$47:$A$57,0),MATCH(1,($U$2=GRID!$B$31:$BI$31)*(КАЛЕНДАРЬ!$AN10=GRID!$B$33:$BI$33), 0)),
ROUNDUP(INDEX(GRID!$B$47:$BI$57,MATCH(U$7,GRID!$A$47:$A$57,0),MATCH(1,($U$2=GRID!$B$31:$BI$31)*(КАЛЕНДАРЬ!$AN10=GRID!$B$33:$BI$33),0))*(1-GRID!$B$69),0))</f>
        <v>57300</v>
      </c>
      <c r="W328" s="47" cm="1">
        <f t="array" ref="W328">IF($I$2="Открытый тариф",
INDEX(GRID!$B$34:$BI$44,MATCH(W$7,GRID!$A$34:$A$44,0),MATCH(1,($U$2=GRID!$B$31:$BI$31)*(КАЛЕНДАРЬ!$AN10=GRID!$B$33:$BI$33), 0)),
ROUNDUP(INDEX(GRID!$B$34:$BI$44,MATCH(W$7,GRID!$A$34:$A$44,0),MATCH(1,($U$2=GRID!$B$31:$BI$31)*(КАЛЕНДАРЬ!$AN10=GRID!$B$33:$BI$33),0))*(1-GRID!$B$69),0))</f>
        <v>177900</v>
      </c>
      <c r="X328" s="47" cm="1">
        <f t="array" ref="X328">IF($I$2="Открытый тариф",
INDEX(GRID!$B$47:$BI$57,MATCH(W$7,GRID!$A$47:$A$57,0),MATCH(1,($U$2=GRID!$B$31:$BI$31)*(КАЛЕНДАРЬ!$AN10=GRID!$B$33:$BI$33), 0)),
ROUNDUP(INDEX(GRID!$B$47:$BI$57,MATCH(W$7,GRID!$A$47:$A$57,0),MATCH(1,($U$2=GRID!$B$31:$BI$31)*(КАЛЕНДАРЬ!$AN10=GRID!$B$33:$BI$33),0))*(1-GRID!$B$69),0))</f>
        <v>180500</v>
      </c>
    </row>
    <row r="329" spans="1:24" hidden="1" x14ac:dyDescent="0.2">
      <c r="A329" s="117" t="s">
        <v>46</v>
      </c>
      <c r="B329" s="117">
        <v>8</v>
      </c>
      <c r="C329" s="47" cm="1">
        <f t="array" ref="C329">IF($I$2="Открытый тариф",
INDEX(GRID!$B$34:$BI$44,MATCH(C$7,GRID!$A$34:$A$44,0),MATCH(1,($U$2=GRID!$B$31:$BI$31)*(КАЛЕНДАРЬ!$AN11=GRID!$B$33:$BI$33), 0)),
ROUNDUP(INDEX(GRID!$B$34:$BI$44,MATCH(C$7,GRID!$A$34:$A$44,0),MATCH(1,($U$2=GRID!$B$31:$BI$31)*(КАЛЕНДАРЬ!$AN11=GRID!$B$33:$BI$33),0))*(1-GRID!$B$69),0))</f>
        <v>21600</v>
      </c>
      <c r="D329" s="47" cm="1">
        <f t="array" ref="D329">IF($I$2="Открытый тариф",
INDEX(GRID!$B$47:$BI$57,MATCH(C$7,GRID!$A$47:$A$57,0),MATCH(1,($U$2=GRID!$B$31:$BI$31)*(КАЛЕНДАРЬ!$AN11=GRID!$B$33:$BI$33), 0)),
ROUNDUP(INDEX(GRID!$B$47:$BI$57,MATCH(C$7,GRID!$A$47:$A$57,0),MATCH(1,($U$2=GRID!$B$31:$BI$31)*(КАЛЕНДАРЬ!$AN11=GRID!$B$33:$BI$33),0))*(1-GRID!$B$69),0))</f>
        <v>24200</v>
      </c>
      <c r="E329" s="47" cm="1">
        <f t="array" ref="E329">IF($I$2="Открытый тариф",
INDEX(GRID!$B$34:$BI$44,MATCH(E$7,GRID!$A$34:$A$44,0),MATCH(1,($U$2=GRID!$B$31:$BI$31)*(КАЛЕНДАРЬ!$AN11=GRID!$B$33:$BI$33), 0)),
ROUNDUP(INDEX(GRID!$B$34:$BI$44,MATCH(E$7,GRID!$A$34:$A$44,0),MATCH(1,($U$2=GRID!$B$31:$BI$31)*(КАЛЕНДАРЬ!$AN11=GRID!$B$33:$BI$33),0))*(1-GRID!$B$69),0))</f>
        <v>23400</v>
      </c>
      <c r="F329" s="47" cm="1">
        <f t="array" ref="F329">IF($I$2="Открытый тариф",
INDEX(GRID!$B$47:$BI$57,MATCH(E$7,GRID!$A$47:$A$57,0),MATCH(1,($U$2=GRID!$B$31:$BI$31)*(КАЛЕНДАРЬ!$AN11=GRID!$B$33:$BI$33), 0)),
ROUNDUP(INDEX(GRID!$B$47:$BI$57,MATCH(E$7,GRID!$A$47:$A$57,0),MATCH(1,($U$2=GRID!$B$31:$BI$31)*(КАЛЕНДАРЬ!$AN11=GRID!$B$33:$BI$33),0))*(1-GRID!$B$69),0))</f>
        <v>26000</v>
      </c>
      <c r="G329" s="47" cm="1">
        <f t="array" ref="G329">IF($I$2="Открытый тариф",
INDEX(GRID!$B$34:$BI$44,MATCH(G$7,GRID!$A$34:$A$44,0),MATCH(1,($U$2=GRID!$B$31:$BI$31)*(КАЛЕНДАРЬ!$AN11=GRID!$B$33:$BI$33), 0)),
ROUNDUP(INDEX(GRID!$B$34:$BI$44,MATCH(G$7,GRID!$A$34:$A$44,0),MATCH(1,($U$2=GRID!$B$31:$BI$31)*(КАЛЕНДАРЬ!$AN11=GRID!$B$33:$BI$33),0))*(1-GRID!$B$69),0))</f>
        <v>24400</v>
      </c>
      <c r="H329" s="47" cm="1">
        <f t="array" ref="H329">IF($I$2="Открытый тариф",
INDEX(GRID!$B$47:$BI$57,MATCH(G$7,GRID!$A$47:$A$57,0),MATCH(1,($U$2=GRID!$B$31:$BI$31)*(КАЛЕНДАРЬ!$AN11=GRID!$B$33:$BI$33), 0)),
ROUNDUP(INDEX(GRID!$B$47:$BI$57,MATCH(G$7,GRID!$A$47:$A$57,0),MATCH(1,($U$2=GRID!$B$31:$BI$31)*(КАЛЕНДАРЬ!$AN11=GRID!$B$33:$BI$33),0))*(1-GRID!$B$69),0))</f>
        <v>27000</v>
      </c>
      <c r="I329" s="47" cm="1">
        <f t="array" ref="I329">IF($I$2="Открытый тариф",
INDEX(GRID!$B$34:$BI$44,MATCH(I$7,GRID!$A$34:$A$44,0),MATCH(1,($U$2=GRID!$B$31:$BI$31)*(КАЛЕНДАРЬ!$AN11=GRID!$B$33:$BI$33), 0)),
ROUNDUP(INDEX(GRID!$B$34:$BI$44,MATCH(I$7,GRID!$A$34:$A$44,0),MATCH(1,($U$2=GRID!$B$31:$BI$31)*(КАЛЕНДАРЬ!$AN11=GRID!$B$33:$BI$33),0))*(1-GRID!$B$69),0))</f>
        <v>26200</v>
      </c>
      <c r="J329" s="47" cm="1">
        <f t="array" ref="J329">IF($I$2="Открытый тариф",
INDEX(GRID!$B$47:$BI$57,MATCH(I$7,GRID!$A$47:$A$57,0),MATCH(1,($U$2=GRID!$B$31:$BI$31)*(КАЛЕНДАРЬ!$AN11=GRID!$B$33:$BI$33), 0)),
ROUNDUP(INDEX(GRID!$B$47:$BI$57,MATCH(I$7,GRID!$A$47:$A$57,0),MATCH(1,($U$2=GRID!$B$31:$BI$31)*(КАЛЕНДАРЬ!$AN11=GRID!$B$33:$BI$33),0))*(1-GRID!$B$69),0))</f>
        <v>28800</v>
      </c>
      <c r="K329" s="47" cm="1">
        <f t="array" ref="K329">IF($I$2="Открытый тариф",
INDEX(GRID!$B$34:$BI$44,MATCH(K$7,GRID!$A$34:$A$44,0),MATCH(1,($U$2=GRID!$B$31:$BI$31)*(КАЛЕНДАРЬ!$AN11=GRID!$B$33:$BI$33), 0)),
ROUNDUP(INDEX(GRID!$B$34:$BI$44,MATCH(K$7,GRID!$A$34:$A$44,0),MATCH(1,($U$2=GRID!$B$31:$BI$31)*(КАЛЕНДАРЬ!$AN11=GRID!$B$33:$BI$33),0))*(1-GRID!$B$69),0))</f>
        <v>27200</v>
      </c>
      <c r="L329" s="47" cm="1">
        <f t="array" ref="L329">IF($I$2="Открытый тариф",
INDEX(GRID!$B$47:$BI$57,MATCH(K$7,GRID!$A$47:$A$57,0),MATCH(1,($U$2=GRID!$B$31:$BI$31)*(КАЛЕНДАРЬ!$AN11=GRID!$B$33:$BI$33), 0)),
ROUNDUP(INDEX(GRID!$B$47:$BI$57,MATCH(K$7,GRID!$A$47:$A$57,0),MATCH(1,($U$2=GRID!$B$31:$BI$31)*(КАЛЕНДАРЬ!$AN11=GRID!$B$33:$BI$33),0))*(1-GRID!$B$69),0))</f>
        <v>29800</v>
      </c>
      <c r="M329" s="47" cm="1">
        <f t="array" ref="M329">IF($I$2="Открытый тариф",
INDEX(GRID!$B$34:$BI$44,MATCH(M$7,GRID!$A$34:$A$44,0),MATCH(1,($U$2=GRID!$B$31:$BI$31)*(КАЛЕНДАРЬ!$AN11=GRID!$B$33:$BI$33), 0)),
ROUNDUP(INDEX(GRID!$B$34:$BI$44,MATCH(M$7,GRID!$A$34:$A$44,0),MATCH(1,($U$2=GRID!$B$31:$BI$31)*(КАЛЕНДАРЬ!$AN11=GRID!$B$33:$BI$33),0))*(1-GRID!$B$69),0))</f>
        <v>29000</v>
      </c>
      <c r="N329" s="47" cm="1">
        <f t="array" ref="N329">IF($I$2="Открытый тариф",
INDEX(GRID!$B$47:$BI$57,MATCH(M$7,GRID!$A$47:$A$57,0),MATCH(1,($U$2=GRID!$B$31:$BI$31)*(КАЛЕНДАРЬ!$AN11=GRID!$B$33:$BI$33), 0)),
ROUNDUP(INDEX(GRID!$B$47:$BI$57,MATCH(M$7,GRID!$A$47:$A$57,0),MATCH(1,($U$2=GRID!$B$31:$BI$31)*(КАЛЕНДАРЬ!$AN11=GRID!$B$33:$BI$33),0))*(1-GRID!$B$69),0))</f>
        <v>31600</v>
      </c>
      <c r="O329" s="47" cm="1">
        <f t="array" ref="O329">IF($I$2="Открытый тариф",
INDEX(GRID!$B$34:$BI$44,MATCH(O$7,GRID!$A$34:$A$44,0),MATCH(1,($U$2=GRID!$B$31:$BI$31)*(КАЛЕНДАРЬ!$AN11=GRID!$B$33:$BI$33), 0)),
ROUNDUP(INDEX(GRID!$B$34:$BI$44,MATCH(O$7,GRID!$A$34:$A$44,0),MATCH(1,($U$2=GRID!$B$31:$BI$31)*(КАЛЕНДАРЬ!$AN11=GRID!$B$33:$BI$33),0))*(1-GRID!$B$69),0))</f>
        <v>36000</v>
      </c>
      <c r="P329" s="47" cm="1">
        <f t="array" ref="P329">IF($I$2="Открытый тариф",
INDEX(GRID!$B$47:$BI$57,MATCH(O$7,GRID!$A$47:$A$57,0),MATCH(1,($U$2=GRID!$B$31:$BI$31)*(КАЛЕНДАРЬ!$AN11=GRID!$B$33:$BI$33), 0)),
ROUNDUP(INDEX(GRID!$B$47:$BI$57,MATCH(O$7,GRID!$A$47:$A$57,0),MATCH(1,($U$2=GRID!$B$31:$BI$31)*(КАЛЕНДАРЬ!$AN11=GRID!$B$33:$BI$33),0))*(1-GRID!$B$69),0))</f>
        <v>38600</v>
      </c>
      <c r="Q329" s="47" cm="1">
        <f t="array" ref="Q329">IF($I$2="Открытый тариф",
INDEX(GRID!$B$34:$BI$44,MATCH(Q$7,GRID!$A$34:$A$44,0),MATCH(1,($U$2=GRID!$B$31:$BI$31)*(КАЛЕНДАРЬ!$AN11=GRID!$B$33:$BI$33), 0)),
ROUNDUP(INDEX(GRID!$B$34:$BI$44,MATCH(Q$7,GRID!$A$34:$A$44,0),MATCH(1,($U$2=GRID!$B$31:$BI$31)*(КАЛЕНДАРЬ!$AN11=GRID!$B$33:$BI$33),0))*(1-GRID!$B$69),0))</f>
        <v>38000</v>
      </c>
      <c r="R329" s="47" cm="1">
        <f t="array" ref="R329">IF($I$2="Открытый тариф",
INDEX(GRID!$B$47:$BI$57,MATCH(Q$7,GRID!$A$47:$A$57,0),MATCH(1,($U$2=GRID!$B$31:$BI$31)*(КАЛЕНДАРЬ!$AN11=GRID!$B$33:$BI$33), 0)),
ROUNDUP(INDEX(GRID!$B$47:$BI$57,MATCH(Q$7,GRID!$A$47:$A$57,0),MATCH(1,($U$2=GRID!$B$31:$BI$31)*(КАЛЕНДАРЬ!$AN11=GRID!$B$33:$BI$33),0))*(1-GRID!$B$69),0))</f>
        <v>40600</v>
      </c>
      <c r="S329" s="47" cm="1">
        <f t="array" ref="S329">IF($I$2="Открытый тариф",
INDEX(GRID!$B$34:$BI$44,MATCH(S$7,GRID!$A$34:$A$44,0),MATCH(1,($U$2=GRID!$B$31:$BI$31)*(КАЛЕНДАРЬ!$AN11=GRID!$B$33:$BI$33), 0)),
ROUNDUP(INDEX(GRID!$B$34:$BI$44,MATCH(S$7,GRID!$A$34:$A$44,0),MATCH(1,($U$2=GRID!$B$31:$BI$31)*(КАЛЕНДАРЬ!$AN11=GRID!$B$33:$BI$33),0))*(1-GRID!$B$69),0))</f>
        <v>41500</v>
      </c>
      <c r="T329" s="47" cm="1">
        <f t="array" ref="T329">IF($I$2="Открытый тариф",
INDEX(GRID!$B$47:$BI$57,MATCH(S$7,GRID!$A$47:$A$57,0),MATCH(1,($U$2=GRID!$B$31:$BI$31)*(КАЛЕНДАРЬ!$AN11=GRID!$B$33:$BI$33), 0)),
ROUNDUP(INDEX(GRID!$B$47:$BI$57,MATCH(S$7,GRID!$A$47:$A$57,0),MATCH(1,($U$2=GRID!$B$31:$BI$31)*(КАЛЕНДАРЬ!$AN11=GRID!$B$33:$BI$33),0))*(1-GRID!$B$69),0))</f>
        <v>44100</v>
      </c>
      <c r="U329" s="47" cm="1">
        <f t="array" ref="U329">IF($I$2="Открытый тариф",
INDEX(GRID!$B$34:$BI$44,MATCH(U$7,GRID!$A$34:$A$44,0),MATCH(1,($U$2=GRID!$B$31:$BI$31)*(КАЛЕНДАРЬ!$AN11=GRID!$B$33:$BI$33), 0)),
ROUNDUP(INDEX(GRID!$B$34:$BI$44,MATCH(U$7,GRID!$A$34:$A$44,0),MATCH(1,($U$2=GRID!$B$31:$BI$31)*(КАЛЕНДАРЬ!$AN11=GRID!$B$33:$BI$33),0))*(1-GRID!$B$69),0))</f>
        <v>47500</v>
      </c>
      <c r="V329" s="47" cm="1">
        <f t="array" ref="V329">IF($I$2="Открытый тариф",
INDEX(GRID!$B$47:$BI$57,MATCH(U$7,GRID!$A$47:$A$57,0),MATCH(1,($U$2=GRID!$B$31:$BI$31)*(КАЛЕНДАРЬ!$AN11=GRID!$B$33:$BI$33), 0)),
ROUNDUP(INDEX(GRID!$B$47:$BI$57,MATCH(U$7,GRID!$A$47:$A$57,0),MATCH(1,($U$2=GRID!$B$31:$BI$31)*(КАЛЕНДАРЬ!$AN11=GRID!$B$33:$BI$33),0))*(1-GRID!$B$69),0))</f>
        <v>50100</v>
      </c>
      <c r="W329" s="47" cm="1">
        <f t="array" ref="W329">IF($I$2="Открытый тариф",
INDEX(GRID!$B$34:$BI$44,MATCH(W$7,GRID!$A$34:$A$44,0),MATCH(1,($U$2=GRID!$B$31:$BI$31)*(КАЛЕНДАРЬ!$AN11=GRID!$B$33:$BI$33), 0)),
ROUNDUP(INDEX(GRID!$B$34:$BI$44,MATCH(W$7,GRID!$A$34:$A$44,0),MATCH(1,($U$2=GRID!$B$31:$BI$31)*(КАЛЕНДАРЬ!$AN11=GRID!$B$33:$BI$33),0))*(1-GRID!$B$69),0))</f>
        <v>140500</v>
      </c>
      <c r="X329" s="47" cm="1">
        <f t="array" ref="X329">IF($I$2="Открытый тариф",
INDEX(GRID!$B$47:$BI$57,MATCH(W$7,GRID!$A$47:$A$57,0),MATCH(1,($U$2=GRID!$B$31:$BI$31)*(КАЛЕНДАРЬ!$AN11=GRID!$B$33:$BI$33), 0)),
ROUNDUP(INDEX(GRID!$B$47:$BI$57,MATCH(W$7,GRID!$A$47:$A$57,0),MATCH(1,($U$2=GRID!$B$31:$BI$31)*(КАЛЕНДАРЬ!$AN11=GRID!$B$33:$BI$33),0))*(1-GRID!$B$69),0))</f>
        <v>143100</v>
      </c>
    </row>
    <row r="330" spans="1:24" hidden="1" x14ac:dyDescent="0.2">
      <c r="A330" s="117" t="s">
        <v>47</v>
      </c>
      <c r="B330" s="117">
        <v>9</v>
      </c>
      <c r="C330" s="47" cm="1">
        <f t="array" ref="C330">IF($I$2="Открытый тариф",
INDEX(GRID!$B$34:$BI$44,MATCH(C$7,GRID!$A$34:$A$44,0),MATCH(1,($U$2=GRID!$B$31:$BI$31)*(КАЛЕНДАРЬ!$AN12=GRID!$B$33:$BI$33), 0)),
ROUNDUP(INDEX(GRID!$B$34:$BI$44,MATCH(C$7,GRID!$A$34:$A$44,0),MATCH(1,($U$2=GRID!$B$31:$BI$31)*(КАЛЕНДАРЬ!$AN12=GRID!$B$33:$BI$33),0))*(1-GRID!$B$69),0))</f>
        <v>21600</v>
      </c>
      <c r="D330" s="47" cm="1">
        <f t="array" ref="D330">IF($I$2="Открытый тариф",
INDEX(GRID!$B$47:$BI$57,MATCH(C$7,GRID!$A$47:$A$57,0),MATCH(1,($U$2=GRID!$B$31:$BI$31)*(КАЛЕНДАРЬ!$AN12=GRID!$B$33:$BI$33), 0)),
ROUNDUP(INDEX(GRID!$B$47:$BI$57,MATCH(C$7,GRID!$A$47:$A$57,0),MATCH(1,($U$2=GRID!$B$31:$BI$31)*(КАЛЕНДАРЬ!$AN12=GRID!$B$33:$BI$33),0))*(1-GRID!$B$69),0))</f>
        <v>24200</v>
      </c>
      <c r="E330" s="47" cm="1">
        <f t="array" ref="E330">IF($I$2="Открытый тариф",
INDEX(GRID!$B$34:$BI$44,MATCH(E$7,GRID!$A$34:$A$44,0),MATCH(1,($U$2=GRID!$B$31:$BI$31)*(КАЛЕНДАРЬ!$AN12=GRID!$B$33:$BI$33), 0)),
ROUNDUP(INDEX(GRID!$B$34:$BI$44,MATCH(E$7,GRID!$A$34:$A$44,0),MATCH(1,($U$2=GRID!$B$31:$BI$31)*(КАЛЕНДАРЬ!$AN12=GRID!$B$33:$BI$33),0))*(1-GRID!$B$69),0))</f>
        <v>23400</v>
      </c>
      <c r="F330" s="47" cm="1">
        <f t="array" ref="F330">IF($I$2="Открытый тариф",
INDEX(GRID!$B$47:$BI$57,MATCH(E$7,GRID!$A$47:$A$57,0),MATCH(1,($U$2=GRID!$B$31:$BI$31)*(КАЛЕНДАРЬ!$AN12=GRID!$B$33:$BI$33), 0)),
ROUNDUP(INDEX(GRID!$B$47:$BI$57,MATCH(E$7,GRID!$A$47:$A$57,0),MATCH(1,($U$2=GRID!$B$31:$BI$31)*(КАЛЕНДАРЬ!$AN12=GRID!$B$33:$BI$33),0))*(1-GRID!$B$69),0))</f>
        <v>26000</v>
      </c>
      <c r="G330" s="47" cm="1">
        <f t="array" ref="G330">IF($I$2="Открытый тариф",
INDEX(GRID!$B$34:$BI$44,MATCH(G$7,GRID!$A$34:$A$44,0),MATCH(1,($U$2=GRID!$B$31:$BI$31)*(КАЛЕНДАРЬ!$AN12=GRID!$B$33:$BI$33), 0)),
ROUNDUP(INDEX(GRID!$B$34:$BI$44,MATCH(G$7,GRID!$A$34:$A$44,0),MATCH(1,($U$2=GRID!$B$31:$BI$31)*(КАЛЕНДАРЬ!$AN12=GRID!$B$33:$BI$33),0))*(1-GRID!$B$69),0))</f>
        <v>24400</v>
      </c>
      <c r="H330" s="47" cm="1">
        <f t="array" ref="H330">IF($I$2="Открытый тариф",
INDEX(GRID!$B$47:$BI$57,MATCH(G$7,GRID!$A$47:$A$57,0),MATCH(1,($U$2=GRID!$B$31:$BI$31)*(КАЛЕНДАРЬ!$AN12=GRID!$B$33:$BI$33), 0)),
ROUNDUP(INDEX(GRID!$B$47:$BI$57,MATCH(G$7,GRID!$A$47:$A$57,0),MATCH(1,($U$2=GRID!$B$31:$BI$31)*(КАЛЕНДАРЬ!$AN12=GRID!$B$33:$BI$33),0))*(1-GRID!$B$69),0))</f>
        <v>27000</v>
      </c>
      <c r="I330" s="47" cm="1">
        <f t="array" ref="I330">IF($I$2="Открытый тариф",
INDEX(GRID!$B$34:$BI$44,MATCH(I$7,GRID!$A$34:$A$44,0),MATCH(1,($U$2=GRID!$B$31:$BI$31)*(КАЛЕНДАРЬ!$AN12=GRID!$B$33:$BI$33), 0)),
ROUNDUP(INDEX(GRID!$B$34:$BI$44,MATCH(I$7,GRID!$A$34:$A$44,0),MATCH(1,($U$2=GRID!$B$31:$BI$31)*(КАЛЕНДАРЬ!$AN12=GRID!$B$33:$BI$33),0))*(1-GRID!$B$69),0))</f>
        <v>26200</v>
      </c>
      <c r="J330" s="47" cm="1">
        <f t="array" ref="J330">IF($I$2="Открытый тариф",
INDEX(GRID!$B$47:$BI$57,MATCH(I$7,GRID!$A$47:$A$57,0),MATCH(1,($U$2=GRID!$B$31:$BI$31)*(КАЛЕНДАРЬ!$AN12=GRID!$B$33:$BI$33), 0)),
ROUNDUP(INDEX(GRID!$B$47:$BI$57,MATCH(I$7,GRID!$A$47:$A$57,0),MATCH(1,($U$2=GRID!$B$31:$BI$31)*(КАЛЕНДАРЬ!$AN12=GRID!$B$33:$BI$33),0))*(1-GRID!$B$69),0))</f>
        <v>28800</v>
      </c>
      <c r="K330" s="47" cm="1">
        <f t="array" ref="K330">IF($I$2="Открытый тариф",
INDEX(GRID!$B$34:$BI$44,MATCH(K$7,GRID!$A$34:$A$44,0),MATCH(1,($U$2=GRID!$B$31:$BI$31)*(КАЛЕНДАРЬ!$AN12=GRID!$B$33:$BI$33), 0)),
ROUNDUP(INDEX(GRID!$B$34:$BI$44,MATCH(K$7,GRID!$A$34:$A$44,0),MATCH(1,($U$2=GRID!$B$31:$BI$31)*(КАЛЕНДАРЬ!$AN12=GRID!$B$33:$BI$33),0))*(1-GRID!$B$69),0))</f>
        <v>27200</v>
      </c>
      <c r="L330" s="47" cm="1">
        <f t="array" ref="L330">IF($I$2="Открытый тариф",
INDEX(GRID!$B$47:$BI$57,MATCH(K$7,GRID!$A$47:$A$57,0),MATCH(1,($U$2=GRID!$B$31:$BI$31)*(КАЛЕНДАРЬ!$AN12=GRID!$B$33:$BI$33), 0)),
ROUNDUP(INDEX(GRID!$B$47:$BI$57,MATCH(K$7,GRID!$A$47:$A$57,0),MATCH(1,($U$2=GRID!$B$31:$BI$31)*(КАЛЕНДАРЬ!$AN12=GRID!$B$33:$BI$33),0))*(1-GRID!$B$69),0))</f>
        <v>29800</v>
      </c>
      <c r="M330" s="47" cm="1">
        <f t="array" ref="M330">IF($I$2="Открытый тариф",
INDEX(GRID!$B$34:$BI$44,MATCH(M$7,GRID!$A$34:$A$44,0),MATCH(1,($U$2=GRID!$B$31:$BI$31)*(КАЛЕНДАРЬ!$AN12=GRID!$B$33:$BI$33), 0)),
ROUNDUP(INDEX(GRID!$B$34:$BI$44,MATCH(M$7,GRID!$A$34:$A$44,0),MATCH(1,($U$2=GRID!$B$31:$BI$31)*(КАЛЕНДАРЬ!$AN12=GRID!$B$33:$BI$33),0))*(1-GRID!$B$69),0))</f>
        <v>29000</v>
      </c>
      <c r="N330" s="47" cm="1">
        <f t="array" ref="N330">IF($I$2="Открытый тариф",
INDEX(GRID!$B$47:$BI$57,MATCH(M$7,GRID!$A$47:$A$57,0),MATCH(1,($U$2=GRID!$B$31:$BI$31)*(КАЛЕНДАРЬ!$AN12=GRID!$B$33:$BI$33), 0)),
ROUNDUP(INDEX(GRID!$B$47:$BI$57,MATCH(M$7,GRID!$A$47:$A$57,0),MATCH(1,($U$2=GRID!$B$31:$BI$31)*(КАЛЕНДАРЬ!$AN12=GRID!$B$33:$BI$33),0))*(1-GRID!$B$69),0))</f>
        <v>31600</v>
      </c>
      <c r="O330" s="47" cm="1">
        <f t="array" ref="O330">IF($I$2="Открытый тариф",
INDEX(GRID!$B$34:$BI$44,MATCH(O$7,GRID!$A$34:$A$44,0),MATCH(1,($U$2=GRID!$B$31:$BI$31)*(КАЛЕНДАРЬ!$AN12=GRID!$B$33:$BI$33), 0)),
ROUNDUP(INDEX(GRID!$B$34:$BI$44,MATCH(O$7,GRID!$A$34:$A$44,0),MATCH(1,($U$2=GRID!$B$31:$BI$31)*(КАЛЕНДАРЬ!$AN12=GRID!$B$33:$BI$33),0))*(1-GRID!$B$69),0))</f>
        <v>36000</v>
      </c>
      <c r="P330" s="47" cm="1">
        <f t="array" ref="P330">IF($I$2="Открытый тариф",
INDEX(GRID!$B$47:$BI$57,MATCH(O$7,GRID!$A$47:$A$57,0),MATCH(1,($U$2=GRID!$B$31:$BI$31)*(КАЛЕНДАРЬ!$AN12=GRID!$B$33:$BI$33), 0)),
ROUNDUP(INDEX(GRID!$B$47:$BI$57,MATCH(O$7,GRID!$A$47:$A$57,0),MATCH(1,($U$2=GRID!$B$31:$BI$31)*(КАЛЕНДАРЬ!$AN12=GRID!$B$33:$BI$33),0))*(1-GRID!$B$69),0))</f>
        <v>38600</v>
      </c>
      <c r="Q330" s="47" cm="1">
        <f t="array" ref="Q330">IF($I$2="Открытый тариф",
INDEX(GRID!$B$34:$BI$44,MATCH(Q$7,GRID!$A$34:$A$44,0),MATCH(1,($U$2=GRID!$B$31:$BI$31)*(КАЛЕНДАРЬ!$AN12=GRID!$B$33:$BI$33), 0)),
ROUNDUP(INDEX(GRID!$B$34:$BI$44,MATCH(Q$7,GRID!$A$34:$A$44,0),MATCH(1,($U$2=GRID!$B$31:$BI$31)*(КАЛЕНДАРЬ!$AN12=GRID!$B$33:$BI$33),0))*(1-GRID!$B$69),0))</f>
        <v>38000</v>
      </c>
      <c r="R330" s="47" cm="1">
        <f t="array" ref="R330">IF($I$2="Открытый тариф",
INDEX(GRID!$B$47:$BI$57,MATCH(Q$7,GRID!$A$47:$A$57,0),MATCH(1,($U$2=GRID!$B$31:$BI$31)*(КАЛЕНДАРЬ!$AN12=GRID!$B$33:$BI$33), 0)),
ROUNDUP(INDEX(GRID!$B$47:$BI$57,MATCH(Q$7,GRID!$A$47:$A$57,0),MATCH(1,($U$2=GRID!$B$31:$BI$31)*(КАЛЕНДАРЬ!$AN12=GRID!$B$33:$BI$33),0))*(1-GRID!$B$69),0))</f>
        <v>40600</v>
      </c>
      <c r="S330" s="47" cm="1">
        <f t="array" ref="S330">IF($I$2="Открытый тариф",
INDEX(GRID!$B$34:$BI$44,MATCH(S$7,GRID!$A$34:$A$44,0),MATCH(1,($U$2=GRID!$B$31:$BI$31)*(КАЛЕНДАРЬ!$AN12=GRID!$B$33:$BI$33), 0)),
ROUNDUP(INDEX(GRID!$B$34:$BI$44,MATCH(S$7,GRID!$A$34:$A$44,0),MATCH(1,($U$2=GRID!$B$31:$BI$31)*(КАЛЕНДАРЬ!$AN12=GRID!$B$33:$BI$33),0))*(1-GRID!$B$69),0))</f>
        <v>41500</v>
      </c>
      <c r="T330" s="47" cm="1">
        <f t="array" ref="T330">IF($I$2="Открытый тариф",
INDEX(GRID!$B$47:$BI$57,MATCH(S$7,GRID!$A$47:$A$57,0),MATCH(1,($U$2=GRID!$B$31:$BI$31)*(КАЛЕНДАРЬ!$AN12=GRID!$B$33:$BI$33), 0)),
ROUNDUP(INDEX(GRID!$B$47:$BI$57,MATCH(S$7,GRID!$A$47:$A$57,0),MATCH(1,($U$2=GRID!$B$31:$BI$31)*(КАЛЕНДАРЬ!$AN12=GRID!$B$33:$BI$33),0))*(1-GRID!$B$69),0))</f>
        <v>44100</v>
      </c>
      <c r="U330" s="47" cm="1">
        <f t="array" ref="U330">IF($I$2="Открытый тариф",
INDEX(GRID!$B$34:$BI$44,MATCH(U$7,GRID!$A$34:$A$44,0),MATCH(1,($U$2=GRID!$B$31:$BI$31)*(КАЛЕНДАРЬ!$AN12=GRID!$B$33:$BI$33), 0)),
ROUNDUP(INDEX(GRID!$B$34:$BI$44,MATCH(U$7,GRID!$A$34:$A$44,0),MATCH(1,($U$2=GRID!$B$31:$BI$31)*(КАЛЕНДАРЬ!$AN12=GRID!$B$33:$BI$33),0))*(1-GRID!$B$69),0))</f>
        <v>47500</v>
      </c>
      <c r="V330" s="47" cm="1">
        <f t="array" ref="V330">IF($I$2="Открытый тариф",
INDEX(GRID!$B$47:$BI$57,MATCH(U$7,GRID!$A$47:$A$57,0),MATCH(1,($U$2=GRID!$B$31:$BI$31)*(КАЛЕНДАРЬ!$AN12=GRID!$B$33:$BI$33), 0)),
ROUNDUP(INDEX(GRID!$B$47:$BI$57,MATCH(U$7,GRID!$A$47:$A$57,0),MATCH(1,($U$2=GRID!$B$31:$BI$31)*(КАЛЕНДАРЬ!$AN12=GRID!$B$33:$BI$33),0))*(1-GRID!$B$69),0))</f>
        <v>50100</v>
      </c>
      <c r="W330" s="47" cm="1">
        <f t="array" ref="W330">IF($I$2="Открытый тариф",
INDEX(GRID!$B$34:$BI$44,MATCH(W$7,GRID!$A$34:$A$44,0),MATCH(1,($U$2=GRID!$B$31:$BI$31)*(КАЛЕНДАРЬ!$AN12=GRID!$B$33:$BI$33), 0)),
ROUNDUP(INDEX(GRID!$B$34:$BI$44,MATCH(W$7,GRID!$A$34:$A$44,0),MATCH(1,($U$2=GRID!$B$31:$BI$31)*(КАЛЕНДАРЬ!$AN12=GRID!$B$33:$BI$33),0))*(1-GRID!$B$69),0))</f>
        <v>140500</v>
      </c>
      <c r="X330" s="47" cm="1">
        <f t="array" ref="X330">IF($I$2="Открытый тариф",
INDEX(GRID!$B$47:$BI$57,MATCH(W$7,GRID!$A$47:$A$57,0),MATCH(1,($U$2=GRID!$B$31:$BI$31)*(КАЛЕНДАРЬ!$AN12=GRID!$B$33:$BI$33), 0)),
ROUNDUP(INDEX(GRID!$B$47:$BI$57,MATCH(W$7,GRID!$A$47:$A$57,0),MATCH(1,($U$2=GRID!$B$31:$BI$31)*(КАЛЕНДАРЬ!$AN12=GRID!$B$33:$BI$33),0))*(1-GRID!$B$69),0))</f>
        <v>143100</v>
      </c>
    </row>
    <row r="331" spans="1:24" hidden="1" x14ac:dyDescent="0.2">
      <c r="A331" s="117" t="s">
        <v>48</v>
      </c>
      <c r="B331" s="117">
        <v>10</v>
      </c>
      <c r="C331" s="47" cm="1">
        <f t="array" ref="C331">IF($I$2="Открытый тариф",
INDEX(GRID!$B$34:$BI$44,MATCH(C$7,GRID!$A$34:$A$44,0),MATCH(1,($U$2=GRID!$B$31:$BI$31)*(КАЛЕНДАРЬ!$AN13=GRID!$B$33:$BI$33), 0)),
ROUNDUP(INDEX(GRID!$B$34:$BI$44,MATCH(C$7,GRID!$A$34:$A$44,0),MATCH(1,($U$2=GRID!$B$31:$BI$31)*(КАЛЕНДАРЬ!$AN13=GRID!$B$33:$BI$33),0))*(1-GRID!$B$69),0))</f>
        <v>20400</v>
      </c>
      <c r="D331" s="47" cm="1">
        <f t="array" ref="D331">IF($I$2="Открытый тариф",
INDEX(GRID!$B$47:$BI$57,MATCH(C$7,GRID!$A$47:$A$57,0),MATCH(1,($U$2=GRID!$B$31:$BI$31)*(КАЛЕНДАРЬ!$AN13=GRID!$B$33:$BI$33), 0)),
ROUNDUP(INDEX(GRID!$B$47:$BI$57,MATCH(C$7,GRID!$A$47:$A$57,0),MATCH(1,($U$2=GRID!$B$31:$BI$31)*(КАЛЕНДАРЬ!$AN13=GRID!$B$33:$BI$33),0))*(1-GRID!$B$69),0))</f>
        <v>23000</v>
      </c>
      <c r="E331" s="47" cm="1">
        <f t="array" ref="E331">IF($I$2="Открытый тариф",
INDEX(GRID!$B$34:$BI$44,MATCH(E$7,GRID!$A$34:$A$44,0),MATCH(1,($U$2=GRID!$B$31:$BI$31)*(КАЛЕНДАРЬ!$AN13=GRID!$B$33:$BI$33), 0)),
ROUNDUP(INDEX(GRID!$B$34:$BI$44,MATCH(E$7,GRID!$A$34:$A$44,0),MATCH(1,($U$2=GRID!$B$31:$BI$31)*(КАЛЕНДАРЬ!$AN13=GRID!$B$33:$BI$33),0))*(1-GRID!$B$69),0))</f>
        <v>22200</v>
      </c>
      <c r="F331" s="47" cm="1">
        <f t="array" ref="F331">IF($I$2="Открытый тариф",
INDEX(GRID!$B$47:$BI$57,MATCH(E$7,GRID!$A$47:$A$57,0),MATCH(1,($U$2=GRID!$B$31:$BI$31)*(КАЛЕНДАРЬ!$AN13=GRID!$B$33:$BI$33), 0)),
ROUNDUP(INDEX(GRID!$B$47:$BI$57,MATCH(E$7,GRID!$A$47:$A$57,0),MATCH(1,($U$2=GRID!$B$31:$BI$31)*(КАЛЕНДАРЬ!$AN13=GRID!$B$33:$BI$33),0))*(1-GRID!$B$69),0))</f>
        <v>24800</v>
      </c>
      <c r="G331" s="47" cm="1">
        <f t="array" ref="G331">IF($I$2="Открытый тариф",
INDEX(GRID!$B$34:$BI$44,MATCH(G$7,GRID!$A$34:$A$44,0),MATCH(1,($U$2=GRID!$B$31:$BI$31)*(КАЛЕНДАРЬ!$AN13=GRID!$B$33:$BI$33), 0)),
ROUNDUP(INDEX(GRID!$B$34:$BI$44,MATCH(G$7,GRID!$A$34:$A$44,0),MATCH(1,($U$2=GRID!$B$31:$BI$31)*(КАЛЕНДАРЬ!$AN13=GRID!$B$33:$BI$33),0))*(1-GRID!$B$69),0))</f>
        <v>23200</v>
      </c>
      <c r="H331" s="47" cm="1">
        <f t="array" ref="H331">IF($I$2="Открытый тариф",
INDEX(GRID!$B$47:$BI$57,MATCH(G$7,GRID!$A$47:$A$57,0),MATCH(1,($U$2=GRID!$B$31:$BI$31)*(КАЛЕНДАРЬ!$AN13=GRID!$B$33:$BI$33), 0)),
ROUNDUP(INDEX(GRID!$B$47:$BI$57,MATCH(G$7,GRID!$A$47:$A$57,0),MATCH(1,($U$2=GRID!$B$31:$BI$31)*(КАЛЕНДАРЬ!$AN13=GRID!$B$33:$BI$33),0))*(1-GRID!$B$69),0))</f>
        <v>25800</v>
      </c>
      <c r="I331" s="47" cm="1">
        <f t="array" ref="I331">IF($I$2="Открытый тариф",
INDEX(GRID!$B$34:$BI$44,MATCH(I$7,GRID!$A$34:$A$44,0),MATCH(1,($U$2=GRID!$B$31:$BI$31)*(КАЛЕНДАРЬ!$AN13=GRID!$B$33:$BI$33), 0)),
ROUNDUP(INDEX(GRID!$B$34:$BI$44,MATCH(I$7,GRID!$A$34:$A$44,0),MATCH(1,($U$2=GRID!$B$31:$BI$31)*(КАЛЕНДАРЬ!$AN13=GRID!$B$33:$BI$33),0))*(1-GRID!$B$69),0))</f>
        <v>25000</v>
      </c>
      <c r="J331" s="47" cm="1">
        <f t="array" ref="J331">IF($I$2="Открытый тариф",
INDEX(GRID!$B$47:$BI$57,MATCH(I$7,GRID!$A$47:$A$57,0),MATCH(1,($U$2=GRID!$B$31:$BI$31)*(КАЛЕНДАРЬ!$AN13=GRID!$B$33:$BI$33), 0)),
ROUNDUP(INDEX(GRID!$B$47:$BI$57,MATCH(I$7,GRID!$A$47:$A$57,0),MATCH(1,($U$2=GRID!$B$31:$BI$31)*(КАЛЕНДАРЬ!$AN13=GRID!$B$33:$BI$33),0))*(1-GRID!$B$69),0))</f>
        <v>27600</v>
      </c>
      <c r="K331" s="47" cm="1">
        <f t="array" ref="K331">IF($I$2="Открытый тариф",
INDEX(GRID!$B$34:$BI$44,MATCH(K$7,GRID!$A$34:$A$44,0),MATCH(1,($U$2=GRID!$B$31:$BI$31)*(КАЛЕНДАРЬ!$AN13=GRID!$B$33:$BI$33), 0)),
ROUNDUP(INDEX(GRID!$B$34:$BI$44,MATCH(K$7,GRID!$A$34:$A$44,0),MATCH(1,($U$2=GRID!$B$31:$BI$31)*(КАЛЕНДАРЬ!$AN13=GRID!$B$33:$BI$33),0))*(1-GRID!$B$69),0))</f>
        <v>26000</v>
      </c>
      <c r="L331" s="47" cm="1">
        <f t="array" ref="L331">IF($I$2="Открытый тариф",
INDEX(GRID!$B$47:$BI$57,MATCH(K$7,GRID!$A$47:$A$57,0),MATCH(1,($U$2=GRID!$B$31:$BI$31)*(КАЛЕНДАРЬ!$AN13=GRID!$B$33:$BI$33), 0)),
ROUNDUP(INDEX(GRID!$B$47:$BI$57,MATCH(K$7,GRID!$A$47:$A$57,0),MATCH(1,($U$2=GRID!$B$31:$BI$31)*(КАЛЕНДАРЬ!$AN13=GRID!$B$33:$BI$33),0))*(1-GRID!$B$69),0))</f>
        <v>28600</v>
      </c>
      <c r="M331" s="47" cm="1">
        <f t="array" ref="M331">IF($I$2="Открытый тариф",
INDEX(GRID!$B$34:$BI$44,MATCH(M$7,GRID!$A$34:$A$44,0),MATCH(1,($U$2=GRID!$B$31:$BI$31)*(КАЛЕНДАРЬ!$AN13=GRID!$B$33:$BI$33), 0)),
ROUNDUP(INDEX(GRID!$B$34:$BI$44,MATCH(M$7,GRID!$A$34:$A$44,0),MATCH(1,($U$2=GRID!$B$31:$BI$31)*(КАЛЕНДАРЬ!$AN13=GRID!$B$33:$BI$33),0))*(1-GRID!$B$69),0))</f>
        <v>27800</v>
      </c>
      <c r="N331" s="47" cm="1">
        <f t="array" ref="N331">IF($I$2="Открытый тариф",
INDEX(GRID!$B$47:$BI$57,MATCH(M$7,GRID!$A$47:$A$57,0),MATCH(1,($U$2=GRID!$B$31:$BI$31)*(КАЛЕНДАРЬ!$AN13=GRID!$B$33:$BI$33), 0)),
ROUNDUP(INDEX(GRID!$B$47:$BI$57,MATCH(M$7,GRID!$A$47:$A$57,0),MATCH(1,($U$2=GRID!$B$31:$BI$31)*(КАЛЕНДАРЬ!$AN13=GRID!$B$33:$BI$33),0))*(1-GRID!$B$69),0))</f>
        <v>30400</v>
      </c>
      <c r="O331" s="47" cm="1">
        <f t="array" ref="O331">IF($I$2="Открытый тариф",
INDEX(GRID!$B$34:$BI$44,MATCH(O$7,GRID!$A$34:$A$44,0),MATCH(1,($U$2=GRID!$B$31:$BI$31)*(КАЛЕНДАРЬ!$AN13=GRID!$B$33:$BI$33), 0)),
ROUNDUP(INDEX(GRID!$B$34:$BI$44,MATCH(O$7,GRID!$A$34:$A$44,0),MATCH(1,($U$2=GRID!$B$31:$BI$31)*(КАЛЕНДАРЬ!$AN13=GRID!$B$33:$BI$33),0))*(1-GRID!$B$69),0))</f>
        <v>34700</v>
      </c>
      <c r="P331" s="47" cm="1">
        <f t="array" ref="P331">IF($I$2="Открытый тариф",
INDEX(GRID!$B$47:$BI$57,MATCH(O$7,GRID!$A$47:$A$57,0),MATCH(1,($U$2=GRID!$B$31:$BI$31)*(КАЛЕНДАРЬ!$AN13=GRID!$B$33:$BI$33), 0)),
ROUNDUP(INDEX(GRID!$B$47:$BI$57,MATCH(O$7,GRID!$A$47:$A$57,0),MATCH(1,($U$2=GRID!$B$31:$BI$31)*(КАЛЕНДАРЬ!$AN13=GRID!$B$33:$BI$33),0))*(1-GRID!$B$69),0))</f>
        <v>37300</v>
      </c>
      <c r="Q331" s="47" cm="1">
        <f t="array" ref="Q331">IF($I$2="Открытый тариф",
INDEX(GRID!$B$34:$BI$44,MATCH(Q$7,GRID!$A$34:$A$44,0),MATCH(1,($U$2=GRID!$B$31:$BI$31)*(КАЛЕНДАРЬ!$AN13=GRID!$B$33:$BI$33), 0)),
ROUNDUP(INDEX(GRID!$B$34:$BI$44,MATCH(Q$7,GRID!$A$34:$A$44,0),MATCH(1,($U$2=GRID!$B$31:$BI$31)*(КАЛЕНДАРЬ!$AN13=GRID!$B$33:$BI$33),0))*(1-GRID!$B$69),0))</f>
        <v>36700</v>
      </c>
      <c r="R331" s="47" cm="1">
        <f t="array" ref="R331">IF($I$2="Открытый тариф",
INDEX(GRID!$B$47:$BI$57,MATCH(Q$7,GRID!$A$47:$A$57,0),MATCH(1,($U$2=GRID!$B$31:$BI$31)*(КАЛЕНДАРЬ!$AN13=GRID!$B$33:$BI$33), 0)),
ROUNDUP(INDEX(GRID!$B$47:$BI$57,MATCH(Q$7,GRID!$A$47:$A$57,0),MATCH(1,($U$2=GRID!$B$31:$BI$31)*(КАЛЕНДАРЬ!$AN13=GRID!$B$33:$BI$33),0))*(1-GRID!$B$69),0))</f>
        <v>39300</v>
      </c>
      <c r="S331" s="47" cm="1">
        <f t="array" ref="S331">IF($I$2="Открытый тариф",
INDEX(GRID!$B$34:$BI$44,MATCH(S$7,GRID!$A$34:$A$44,0),MATCH(1,($U$2=GRID!$B$31:$BI$31)*(КАЛЕНДАРЬ!$AN13=GRID!$B$33:$BI$33), 0)),
ROUNDUP(INDEX(GRID!$B$34:$BI$44,MATCH(S$7,GRID!$A$34:$A$44,0),MATCH(1,($U$2=GRID!$B$31:$BI$31)*(КАЛЕНДАРЬ!$AN13=GRID!$B$33:$BI$33),0))*(1-GRID!$B$69),0))</f>
        <v>40200</v>
      </c>
      <c r="T331" s="47" cm="1">
        <f t="array" ref="T331">IF($I$2="Открытый тариф",
INDEX(GRID!$B$47:$BI$57,MATCH(S$7,GRID!$A$47:$A$57,0),MATCH(1,($U$2=GRID!$B$31:$BI$31)*(КАЛЕНДАРЬ!$AN13=GRID!$B$33:$BI$33), 0)),
ROUNDUP(INDEX(GRID!$B$47:$BI$57,MATCH(S$7,GRID!$A$47:$A$57,0),MATCH(1,($U$2=GRID!$B$31:$BI$31)*(КАЛЕНДАРЬ!$AN13=GRID!$B$33:$BI$33),0))*(1-GRID!$B$69),0))</f>
        <v>42800</v>
      </c>
      <c r="U331" s="47" cm="1">
        <f t="array" ref="U331">IF($I$2="Открытый тариф",
INDEX(GRID!$B$34:$BI$44,MATCH(U$7,GRID!$A$34:$A$44,0),MATCH(1,($U$2=GRID!$B$31:$BI$31)*(КАЛЕНДАРЬ!$AN13=GRID!$B$33:$BI$33), 0)),
ROUNDUP(INDEX(GRID!$B$34:$BI$44,MATCH(U$7,GRID!$A$34:$A$44,0),MATCH(1,($U$2=GRID!$B$31:$BI$31)*(КАЛЕНДАРЬ!$AN13=GRID!$B$33:$BI$33),0))*(1-GRID!$B$69),0))</f>
        <v>46100</v>
      </c>
      <c r="V331" s="47" cm="1">
        <f t="array" ref="V331">IF($I$2="Открытый тариф",
INDEX(GRID!$B$47:$BI$57,MATCH(U$7,GRID!$A$47:$A$57,0),MATCH(1,($U$2=GRID!$B$31:$BI$31)*(КАЛЕНДАРЬ!$AN13=GRID!$B$33:$BI$33), 0)),
ROUNDUP(INDEX(GRID!$B$47:$BI$57,MATCH(U$7,GRID!$A$47:$A$57,0),MATCH(1,($U$2=GRID!$B$31:$BI$31)*(КАЛЕНДАРЬ!$AN13=GRID!$B$33:$BI$33),0))*(1-GRID!$B$69),0))</f>
        <v>48700</v>
      </c>
      <c r="W331" s="47" cm="1">
        <f t="array" ref="W331">IF($I$2="Открытый тариф",
INDEX(GRID!$B$34:$BI$44,MATCH(W$7,GRID!$A$34:$A$44,0),MATCH(1,($U$2=GRID!$B$31:$BI$31)*(КАЛЕНДАРЬ!$AN13=GRID!$B$33:$BI$33), 0)),
ROUNDUP(INDEX(GRID!$B$34:$BI$44,MATCH(W$7,GRID!$A$34:$A$44,0),MATCH(1,($U$2=GRID!$B$31:$BI$31)*(КАЛЕНДАРЬ!$AN13=GRID!$B$33:$BI$33),0))*(1-GRID!$B$69),0))</f>
        <v>134300</v>
      </c>
      <c r="X331" s="47" cm="1">
        <f t="array" ref="X331">IF($I$2="Открытый тариф",
INDEX(GRID!$B$47:$BI$57,MATCH(W$7,GRID!$A$47:$A$57,0),MATCH(1,($U$2=GRID!$B$31:$BI$31)*(КАЛЕНДАРЬ!$AN13=GRID!$B$33:$BI$33), 0)),
ROUNDUP(INDEX(GRID!$B$47:$BI$57,MATCH(W$7,GRID!$A$47:$A$57,0),MATCH(1,($U$2=GRID!$B$31:$BI$31)*(КАЛЕНДАРЬ!$AN13=GRID!$B$33:$BI$33),0))*(1-GRID!$B$69),0))</f>
        <v>136900</v>
      </c>
    </row>
    <row r="332" spans="1:24" hidden="1" x14ac:dyDescent="0.2">
      <c r="A332" s="117" t="s">
        <v>42</v>
      </c>
      <c r="B332" s="117">
        <v>11</v>
      </c>
      <c r="C332" s="47" cm="1">
        <f t="array" ref="C332">IF($I$2="Открытый тариф",
INDEX(GRID!$B$34:$BI$44,MATCH(C$7,GRID!$A$34:$A$44,0),MATCH(1,($U$2=GRID!$B$31:$BI$31)*(КАЛЕНДАРЬ!$AN14=GRID!$B$33:$BI$33), 0)),
ROUNDUP(INDEX(GRID!$B$34:$BI$44,MATCH(C$7,GRID!$A$34:$A$44,0),MATCH(1,($U$2=GRID!$B$31:$BI$31)*(КАЛЕНДАРЬ!$AN14=GRID!$B$33:$BI$33),0))*(1-GRID!$B$69),0))</f>
        <v>18600</v>
      </c>
      <c r="D332" s="47" cm="1">
        <f t="array" ref="D332">IF($I$2="Открытый тариф",
INDEX(GRID!$B$47:$BI$57,MATCH(C$7,GRID!$A$47:$A$57,0),MATCH(1,($U$2=GRID!$B$31:$BI$31)*(КАЛЕНДАРЬ!$AN14=GRID!$B$33:$BI$33), 0)),
ROUNDUP(INDEX(GRID!$B$47:$BI$57,MATCH(C$7,GRID!$A$47:$A$57,0),MATCH(1,($U$2=GRID!$B$31:$BI$31)*(КАЛЕНДАРЬ!$AN14=GRID!$B$33:$BI$33),0))*(1-GRID!$B$69),0))</f>
        <v>21200</v>
      </c>
      <c r="E332" s="47" cm="1">
        <f t="array" ref="E332">IF($I$2="Открытый тариф",
INDEX(GRID!$B$34:$BI$44,MATCH(E$7,GRID!$A$34:$A$44,0),MATCH(1,($U$2=GRID!$B$31:$BI$31)*(КАЛЕНДАРЬ!$AN14=GRID!$B$33:$BI$33), 0)),
ROUNDUP(INDEX(GRID!$B$34:$BI$44,MATCH(E$7,GRID!$A$34:$A$44,0),MATCH(1,($U$2=GRID!$B$31:$BI$31)*(КАЛЕНДАРЬ!$AN14=GRID!$B$33:$BI$33),0))*(1-GRID!$B$69),0))</f>
        <v>20300</v>
      </c>
      <c r="F332" s="47" cm="1">
        <f t="array" ref="F332">IF($I$2="Открытый тариф",
INDEX(GRID!$B$47:$BI$57,MATCH(E$7,GRID!$A$47:$A$57,0),MATCH(1,($U$2=GRID!$B$31:$BI$31)*(КАЛЕНДАРЬ!$AN14=GRID!$B$33:$BI$33), 0)),
ROUNDUP(INDEX(GRID!$B$47:$BI$57,MATCH(E$7,GRID!$A$47:$A$57,0),MATCH(1,($U$2=GRID!$B$31:$BI$31)*(КАЛЕНДАРЬ!$AN14=GRID!$B$33:$BI$33),0))*(1-GRID!$B$69),0))</f>
        <v>22900</v>
      </c>
      <c r="G332" s="47" cm="1">
        <f t="array" ref="G332">IF($I$2="Открытый тариф",
INDEX(GRID!$B$34:$BI$44,MATCH(G$7,GRID!$A$34:$A$44,0),MATCH(1,($U$2=GRID!$B$31:$BI$31)*(КАЛЕНДАРЬ!$AN14=GRID!$B$33:$BI$33), 0)),
ROUNDUP(INDEX(GRID!$B$34:$BI$44,MATCH(G$7,GRID!$A$34:$A$44,0),MATCH(1,($U$2=GRID!$B$31:$BI$31)*(КАЛЕНДАРЬ!$AN14=GRID!$B$33:$BI$33),0))*(1-GRID!$B$69),0))</f>
        <v>21300</v>
      </c>
      <c r="H332" s="47" cm="1">
        <f t="array" ref="H332">IF($I$2="Открытый тариф",
INDEX(GRID!$B$47:$BI$57,MATCH(G$7,GRID!$A$47:$A$57,0),MATCH(1,($U$2=GRID!$B$31:$BI$31)*(КАЛЕНДАРЬ!$AN14=GRID!$B$33:$BI$33), 0)),
ROUNDUP(INDEX(GRID!$B$47:$BI$57,MATCH(G$7,GRID!$A$47:$A$57,0),MATCH(1,($U$2=GRID!$B$31:$BI$31)*(КАЛЕНДАРЬ!$AN14=GRID!$B$33:$BI$33),0))*(1-GRID!$B$69),0))</f>
        <v>23900</v>
      </c>
      <c r="I332" s="47" cm="1">
        <f t="array" ref="I332">IF($I$2="Открытый тариф",
INDEX(GRID!$B$34:$BI$44,MATCH(I$7,GRID!$A$34:$A$44,0),MATCH(1,($U$2=GRID!$B$31:$BI$31)*(КАЛЕНДАРЬ!$AN14=GRID!$B$33:$BI$33), 0)),
ROUNDUP(INDEX(GRID!$B$34:$BI$44,MATCH(I$7,GRID!$A$34:$A$44,0),MATCH(1,($U$2=GRID!$B$31:$BI$31)*(КАЛЕНДАРЬ!$AN14=GRID!$B$33:$BI$33),0))*(1-GRID!$B$69),0))</f>
        <v>23000</v>
      </c>
      <c r="J332" s="47" cm="1">
        <f t="array" ref="J332">IF($I$2="Открытый тариф",
INDEX(GRID!$B$47:$BI$57,MATCH(I$7,GRID!$A$47:$A$57,0),MATCH(1,($U$2=GRID!$B$31:$BI$31)*(КАЛЕНДАРЬ!$AN14=GRID!$B$33:$BI$33), 0)),
ROUNDUP(INDEX(GRID!$B$47:$BI$57,MATCH(I$7,GRID!$A$47:$A$57,0),MATCH(1,($U$2=GRID!$B$31:$BI$31)*(КАЛЕНДАРЬ!$AN14=GRID!$B$33:$BI$33),0))*(1-GRID!$B$69),0))</f>
        <v>25600</v>
      </c>
      <c r="K332" s="47" cm="1">
        <f t="array" ref="K332">IF($I$2="Открытый тариф",
INDEX(GRID!$B$34:$BI$44,MATCH(K$7,GRID!$A$34:$A$44,0),MATCH(1,($U$2=GRID!$B$31:$BI$31)*(КАЛЕНДАРЬ!$AN14=GRID!$B$33:$BI$33), 0)),
ROUNDUP(INDEX(GRID!$B$34:$BI$44,MATCH(K$7,GRID!$A$34:$A$44,0),MATCH(1,($U$2=GRID!$B$31:$BI$31)*(КАЛЕНДАРЬ!$AN14=GRID!$B$33:$BI$33),0))*(1-GRID!$B$69),0))</f>
        <v>24000</v>
      </c>
      <c r="L332" s="47" cm="1">
        <f t="array" ref="L332">IF($I$2="Открытый тариф",
INDEX(GRID!$B$47:$BI$57,MATCH(K$7,GRID!$A$47:$A$57,0),MATCH(1,($U$2=GRID!$B$31:$BI$31)*(КАЛЕНДАРЬ!$AN14=GRID!$B$33:$BI$33), 0)),
ROUNDUP(INDEX(GRID!$B$47:$BI$57,MATCH(K$7,GRID!$A$47:$A$57,0),MATCH(1,($U$2=GRID!$B$31:$BI$31)*(КАЛЕНДАРЬ!$AN14=GRID!$B$33:$BI$33),0))*(1-GRID!$B$69),0))</f>
        <v>26600</v>
      </c>
      <c r="M332" s="47" cm="1">
        <f t="array" ref="M332">IF($I$2="Открытый тариф",
INDEX(GRID!$B$34:$BI$44,MATCH(M$7,GRID!$A$34:$A$44,0),MATCH(1,($U$2=GRID!$B$31:$BI$31)*(КАЛЕНДАРЬ!$AN14=GRID!$B$33:$BI$33), 0)),
ROUNDUP(INDEX(GRID!$B$34:$BI$44,MATCH(M$7,GRID!$A$34:$A$44,0),MATCH(1,($U$2=GRID!$B$31:$BI$31)*(КАЛЕНДАРЬ!$AN14=GRID!$B$33:$BI$33),0))*(1-GRID!$B$69),0))</f>
        <v>25700</v>
      </c>
      <c r="N332" s="47" cm="1">
        <f t="array" ref="N332">IF($I$2="Открытый тариф",
INDEX(GRID!$B$47:$BI$57,MATCH(M$7,GRID!$A$47:$A$57,0),MATCH(1,($U$2=GRID!$B$31:$BI$31)*(КАЛЕНДАРЬ!$AN14=GRID!$B$33:$BI$33), 0)),
ROUNDUP(INDEX(GRID!$B$47:$BI$57,MATCH(M$7,GRID!$A$47:$A$57,0),MATCH(1,($U$2=GRID!$B$31:$BI$31)*(КАЛЕНДАРЬ!$AN14=GRID!$B$33:$BI$33),0))*(1-GRID!$B$69),0))</f>
        <v>28300</v>
      </c>
      <c r="O332" s="47" cm="1">
        <f t="array" ref="O332">IF($I$2="Открытый тариф",
INDEX(GRID!$B$34:$BI$44,MATCH(O$7,GRID!$A$34:$A$44,0),MATCH(1,($U$2=GRID!$B$31:$BI$31)*(КАЛЕНДАРЬ!$AN14=GRID!$B$33:$BI$33), 0)),
ROUNDUP(INDEX(GRID!$B$34:$BI$44,MATCH(O$7,GRID!$A$34:$A$44,0),MATCH(1,($U$2=GRID!$B$31:$BI$31)*(КАЛЕНДАРЬ!$AN14=GRID!$B$33:$BI$33),0))*(1-GRID!$B$69),0))</f>
        <v>32300</v>
      </c>
      <c r="P332" s="47" cm="1">
        <f t="array" ref="P332">IF($I$2="Открытый тариф",
INDEX(GRID!$B$47:$BI$57,MATCH(O$7,GRID!$A$47:$A$57,0),MATCH(1,($U$2=GRID!$B$31:$BI$31)*(КАЛЕНДАРЬ!$AN14=GRID!$B$33:$BI$33), 0)),
ROUNDUP(INDEX(GRID!$B$47:$BI$57,MATCH(O$7,GRID!$A$47:$A$57,0),MATCH(1,($U$2=GRID!$B$31:$BI$31)*(КАЛЕНДАРЬ!$AN14=GRID!$B$33:$BI$33),0))*(1-GRID!$B$69),0))</f>
        <v>34900</v>
      </c>
      <c r="Q332" s="47" cm="1">
        <f t="array" ref="Q332">IF($I$2="Открытый тариф",
INDEX(GRID!$B$34:$BI$44,MATCH(Q$7,GRID!$A$34:$A$44,0),MATCH(1,($U$2=GRID!$B$31:$BI$31)*(КАЛЕНДАРЬ!$AN14=GRID!$B$33:$BI$33), 0)),
ROUNDUP(INDEX(GRID!$B$34:$BI$44,MATCH(Q$7,GRID!$A$34:$A$44,0),MATCH(1,($U$2=GRID!$B$31:$BI$31)*(КАЛЕНДАРЬ!$AN14=GRID!$B$33:$BI$33),0))*(1-GRID!$B$69),0))</f>
        <v>34200</v>
      </c>
      <c r="R332" s="47" cm="1">
        <f t="array" ref="R332">IF($I$2="Открытый тариф",
INDEX(GRID!$B$47:$BI$57,MATCH(Q$7,GRID!$A$47:$A$57,0),MATCH(1,($U$2=GRID!$B$31:$BI$31)*(КАЛЕНДАРЬ!$AN14=GRID!$B$33:$BI$33), 0)),
ROUNDUP(INDEX(GRID!$B$47:$BI$57,MATCH(Q$7,GRID!$A$47:$A$57,0),MATCH(1,($U$2=GRID!$B$31:$BI$31)*(КАЛЕНДАРЬ!$AN14=GRID!$B$33:$BI$33),0))*(1-GRID!$B$69),0))</f>
        <v>36800</v>
      </c>
      <c r="S332" s="47" cm="1">
        <f t="array" ref="S332">IF($I$2="Открытый тариф",
INDEX(GRID!$B$34:$BI$44,MATCH(S$7,GRID!$A$34:$A$44,0),MATCH(1,($U$2=GRID!$B$31:$BI$31)*(КАЛЕНДАРЬ!$AN14=GRID!$B$33:$BI$33), 0)),
ROUNDUP(INDEX(GRID!$B$34:$BI$44,MATCH(S$7,GRID!$A$34:$A$44,0),MATCH(1,($U$2=GRID!$B$31:$BI$31)*(КАЛЕНДАРЬ!$AN14=GRID!$B$33:$BI$33),0))*(1-GRID!$B$69),0))</f>
        <v>37500</v>
      </c>
      <c r="T332" s="47" cm="1">
        <f t="array" ref="T332">IF($I$2="Открытый тариф",
INDEX(GRID!$B$47:$BI$57,MATCH(S$7,GRID!$A$47:$A$57,0),MATCH(1,($U$2=GRID!$B$31:$BI$31)*(КАЛЕНДАРЬ!$AN14=GRID!$B$33:$BI$33), 0)),
ROUNDUP(INDEX(GRID!$B$47:$BI$57,MATCH(S$7,GRID!$A$47:$A$57,0),MATCH(1,($U$2=GRID!$B$31:$BI$31)*(КАЛЕНДАРЬ!$AN14=GRID!$B$33:$BI$33),0))*(1-GRID!$B$69),0))</f>
        <v>40100</v>
      </c>
      <c r="U332" s="47" cm="1">
        <f t="array" ref="U332">IF($I$2="Открытый тариф",
INDEX(GRID!$B$34:$BI$44,MATCH(U$7,GRID!$A$34:$A$44,0),MATCH(1,($U$2=GRID!$B$31:$BI$31)*(КАЛЕНДАРЬ!$AN14=GRID!$B$33:$BI$33), 0)),
ROUNDUP(INDEX(GRID!$B$34:$BI$44,MATCH(U$7,GRID!$A$34:$A$44,0),MATCH(1,($U$2=GRID!$B$31:$BI$31)*(КАЛЕНДАРЬ!$AN14=GRID!$B$33:$BI$33),0))*(1-GRID!$B$69),0))</f>
        <v>43200</v>
      </c>
      <c r="V332" s="47" cm="1">
        <f t="array" ref="V332">IF($I$2="Открытый тариф",
INDEX(GRID!$B$47:$BI$57,MATCH(U$7,GRID!$A$47:$A$57,0),MATCH(1,($U$2=GRID!$B$31:$BI$31)*(КАЛЕНДАРЬ!$AN14=GRID!$B$33:$BI$33), 0)),
ROUNDUP(INDEX(GRID!$B$47:$BI$57,MATCH(U$7,GRID!$A$47:$A$57,0),MATCH(1,($U$2=GRID!$B$31:$BI$31)*(КАЛЕНДАРЬ!$AN14=GRID!$B$33:$BI$33),0))*(1-GRID!$B$69),0))</f>
        <v>45800</v>
      </c>
      <c r="W332" s="47" cm="1">
        <f t="array" ref="W332">IF($I$2="Открытый тариф",
INDEX(GRID!$B$34:$BI$44,MATCH(W$7,GRID!$A$34:$A$44,0),MATCH(1,($U$2=GRID!$B$31:$BI$31)*(КАЛЕНДАРЬ!$AN14=GRID!$B$33:$BI$33), 0)),
ROUNDUP(INDEX(GRID!$B$34:$BI$44,MATCH(W$7,GRID!$A$34:$A$44,0),MATCH(1,($U$2=GRID!$B$31:$BI$31)*(КАЛЕНДАРЬ!$AN14=GRID!$B$33:$BI$33),0))*(1-GRID!$B$69),0))</f>
        <v>122200</v>
      </c>
      <c r="X332" s="47" cm="1">
        <f t="array" ref="X332">IF($I$2="Открытый тариф",
INDEX(GRID!$B$47:$BI$57,MATCH(W$7,GRID!$A$47:$A$57,0),MATCH(1,($U$2=GRID!$B$31:$BI$31)*(КАЛЕНДАРЬ!$AN14=GRID!$B$33:$BI$33), 0)),
ROUNDUP(INDEX(GRID!$B$47:$BI$57,MATCH(W$7,GRID!$A$47:$A$57,0),MATCH(1,($U$2=GRID!$B$31:$BI$31)*(КАЛЕНДАРЬ!$AN14=GRID!$B$33:$BI$33),0))*(1-GRID!$B$69),0))</f>
        <v>124800</v>
      </c>
    </row>
    <row r="333" spans="1:24" hidden="1" x14ac:dyDescent="0.2">
      <c r="A333" s="117" t="s">
        <v>43</v>
      </c>
      <c r="B333" s="117">
        <v>12</v>
      </c>
      <c r="C333" s="47" cm="1">
        <f t="array" ref="C333">IF($I$2="Открытый тариф",
INDEX(GRID!$B$34:$BI$44,MATCH(C$7,GRID!$A$34:$A$44,0),MATCH(1,($U$2=GRID!$B$31:$BI$31)*(КАЛЕНДАРЬ!$AN15=GRID!$B$33:$BI$33), 0)),
ROUNDUP(INDEX(GRID!$B$34:$BI$44,MATCH(C$7,GRID!$A$34:$A$44,0),MATCH(1,($U$2=GRID!$B$31:$BI$31)*(КАЛЕНДАРЬ!$AN15=GRID!$B$33:$BI$33),0))*(1-GRID!$B$69),0))</f>
        <v>18600</v>
      </c>
      <c r="D333" s="47" cm="1">
        <f t="array" ref="D333">IF($I$2="Открытый тариф",
INDEX(GRID!$B$47:$BI$57,MATCH(C$7,GRID!$A$47:$A$57,0),MATCH(1,($U$2=GRID!$B$31:$BI$31)*(КАЛЕНДАРЬ!$AN15=GRID!$B$33:$BI$33), 0)),
ROUNDUP(INDEX(GRID!$B$47:$BI$57,MATCH(C$7,GRID!$A$47:$A$57,0),MATCH(1,($U$2=GRID!$B$31:$BI$31)*(КАЛЕНДАРЬ!$AN15=GRID!$B$33:$BI$33),0))*(1-GRID!$B$69),0))</f>
        <v>21200</v>
      </c>
      <c r="E333" s="47" cm="1">
        <f t="array" ref="E333">IF($I$2="Открытый тариф",
INDEX(GRID!$B$34:$BI$44,MATCH(E$7,GRID!$A$34:$A$44,0),MATCH(1,($U$2=GRID!$B$31:$BI$31)*(КАЛЕНДАРЬ!$AN15=GRID!$B$33:$BI$33), 0)),
ROUNDUP(INDEX(GRID!$B$34:$BI$44,MATCH(E$7,GRID!$A$34:$A$44,0),MATCH(1,($U$2=GRID!$B$31:$BI$31)*(КАЛЕНДАРЬ!$AN15=GRID!$B$33:$BI$33),0))*(1-GRID!$B$69),0))</f>
        <v>20300</v>
      </c>
      <c r="F333" s="47" cm="1">
        <f t="array" ref="F333">IF($I$2="Открытый тариф",
INDEX(GRID!$B$47:$BI$57,MATCH(E$7,GRID!$A$47:$A$57,0),MATCH(1,($U$2=GRID!$B$31:$BI$31)*(КАЛЕНДАРЬ!$AN15=GRID!$B$33:$BI$33), 0)),
ROUNDUP(INDEX(GRID!$B$47:$BI$57,MATCH(E$7,GRID!$A$47:$A$57,0),MATCH(1,($U$2=GRID!$B$31:$BI$31)*(КАЛЕНДАРЬ!$AN15=GRID!$B$33:$BI$33),0))*(1-GRID!$B$69),0))</f>
        <v>22900</v>
      </c>
      <c r="G333" s="47" cm="1">
        <f t="array" ref="G333">IF($I$2="Открытый тариф",
INDEX(GRID!$B$34:$BI$44,MATCH(G$7,GRID!$A$34:$A$44,0),MATCH(1,($U$2=GRID!$B$31:$BI$31)*(КАЛЕНДАРЬ!$AN15=GRID!$B$33:$BI$33), 0)),
ROUNDUP(INDEX(GRID!$B$34:$BI$44,MATCH(G$7,GRID!$A$34:$A$44,0),MATCH(1,($U$2=GRID!$B$31:$BI$31)*(КАЛЕНДАРЬ!$AN15=GRID!$B$33:$BI$33),0))*(1-GRID!$B$69),0))</f>
        <v>21300</v>
      </c>
      <c r="H333" s="47" cm="1">
        <f t="array" ref="H333">IF($I$2="Открытый тариф",
INDEX(GRID!$B$47:$BI$57,MATCH(G$7,GRID!$A$47:$A$57,0),MATCH(1,($U$2=GRID!$B$31:$BI$31)*(КАЛЕНДАРЬ!$AN15=GRID!$B$33:$BI$33), 0)),
ROUNDUP(INDEX(GRID!$B$47:$BI$57,MATCH(G$7,GRID!$A$47:$A$57,0),MATCH(1,($U$2=GRID!$B$31:$BI$31)*(КАЛЕНДАРЬ!$AN15=GRID!$B$33:$BI$33),0))*(1-GRID!$B$69),0))</f>
        <v>23900</v>
      </c>
      <c r="I333" s="47" cm="1">
        <f t="array" ref="I333">IF($I$2="Открытый тариф",
INDEX(GRID!$B$34:$BI$44,MATCH(I$7,GRID!$A$34:$A$44,0),MATCH(1,($U$2=GRID!$B$31:$BI$31)*(КАЛЕНДАРЬ!$AN15=GRID!$B$33:$BI$33), 0)),
ROUNDUP(INDEX(GRID!$B$34:$BI$44,MATCH(I$7,GRID!$A$34:$A$44,0),MATCH(1,($U$2=GRID!$B$31:$BI$31)*(КАЛЕНДАРЬ!$AN15=GRID!$B$33:$BI$33),0))*(1-GRID!$B$69),0))</f>
        <v>23000</v>
      </c>
      <c r="J333" s="47" cm="1">
        <f t="array" ref="J333">IF($I$2="Открытый тариф",
INDEX(GRID!$B$47:$BI$57,MATCH(I$7,GRID!$A$47:$A$57,0),MATCH(1,($U$2=GRID!$B$31:$BI$31)*(КАЛЕНДАРЬ!$AN15=GRID!$B$33:$BI$33), 0)),
ROUNDUP(INDEX(GRID!$B$47:$BI$57,MATCH(I$7,GRID!$A$47:$A$57,0),MATCH(1,($U$2=GRID!$B$31:$BI$31)*(КАЛЕНДАРЬ!$AN15=GRID!$B$33:$BI$33),0))*(1-GRID!$B$69),0))</f>
        <v>25600</v>
      </c>
      <c r="K333" s="47" cm="1">
        <f t="array" ref="K333">IF($I$2="Открытый тариф",
INDEX(GRID!$B$34:$BI$44,MATCH(K$7,GRID!$A$34:$A$44,0),MATCH(1,($U$2=GRID!$B$31:$BI$31)*(КАЛЕНДАРЬ!$AN15=GRID!$B$33:$BI$33), 0)),
ROUNDUP(INDEX(GRID!$B$34:$BI$44,MATCH(K$7,GRID!$A$34:$A$44,0),MATCH(1,($U$2=GRID!$B$31:$BI$31)*(КАЛЕНДАРЬ!$AN15=GRID!$B$33:$BI$33),0))*(1-GRID!$B$69),0))</f>
        <v>24000</v>
      </c>
      <c r="L333" s="47" cm="1">
        <f t="array" ref="L333">IF($I$2="Открытый тариф",
INDEX(GRID!$B$47:$BI$57,MATCH(K$7,GRID!$A$47:$A$57,0),MATCH(1,($U$2=GRID!$B$31:$BI$31)*(КАЛЕНДАРЬ!$AN15=GRID!$B$33:$BI$33), 0)),
ROUNDUP(INDEX(GRID!$B$47:$BI$57,MATCH(K$7,GRID!$A$47:$A$57,0),MATCH(1,($U$2=GRID!$B$31:$BI$31)*(КАЛЕНДАРЬ!$AN15=GRID!$B$33:$BI$33),0))*(1-GRID!$B$69),0))</f>
        <v>26600</v>
      </c>
      <c r="M333" s="47" cm="1">
        <f t="array" ref="M333">IF($I$2="Открытый тариф",
INDEX(GRID!$B$34:$BI$44,MATCH(M$7,GRID!$A$34:$A$44,0),MATCH(1,($U$2=GRID!$B$31:$BI$31)*(КАЛЕНДАРЬ!$AN15=GRID!$B$33:$BI$33), 0)),
ROUNDUP(INDEX(GRID!$B$34:$BI$44,MATCH(M$7,GRID!$A$34:$A$44,0),MATCH(1,($U$2=GRID!$B$31:$BI$31)*(КАЛЕНДАРЬ!$AN15=GRID!$B$33:$BI$33),0))*(1-GRID!$B$69),0))</f>
        <v>25700</v>
      </c>
      <c r="N333" s="47" cm="1">
        <f t="array" ref="N333">IF($I$2="Открытый тариф",
INDEX(GRID!$B$47:$BI$57,MATCH(M$7,GRID!$A$47:$A$57,0),MATCH(1,($U$2=GRID!$B$31:$BI$31)*(КАЛЕНДАРЬ!$AN15=GRID!$B$33:$BI$33), 0)),
ROUNDUP(INDEX(GRID!$B$47:$BI$57,MATCH(M$7,GRID!$A$47:$A$57,0),MATCH(1,($U$2=GRID!$B$31:$BI$31)*(КАЛЕНДАРЬ!$AN15=GRID!$B$33:$BI$33),0))*(1-GRID!$B$69),0))</f>
        <v>28300</v>
      </c>
      <c r="O333" s="47" cm="1">
        <f t="array" ref="O333">IF($I$2="Открытый тариф",
INDEX(GRID!$B$34:$BI$44,MATCH(O$7,GRID!$A$34:$A$44,0),MATCH(1,($U$2=GRID!$B$31:$BI$31)*(КАЛЕНДАРЬ!$AN15=GRID!$B$33:$BI$33), 0)),
ROUNDUP(INDEX(GRID!$B$34:$BI$44,MATCH(O$7,GRID!$A$34:$A$44,0),MATCH(1,($U$2=GRID!$B$31:$BI$31)*(КАЛЕНДАРЬ!$AN15=GRID!$B$33:$BI$33),0))*(1-GRID!$B$69),0))</f>
        <v>32300</v>
      </c>
      <c r="P333" s="47" cm="1">
        <f t="array" ref="P333">IF($I$2="Открытый тариф",
INDEX(GRID!$B$47:$BI$57,MATCH(O$7,GRID!$A$47:$A$57,0),MATCH(1,($U$2=GRID!$B$31:$BI$31)*(КАЛЕНДАРЬ!$AN15=GRID!$B$33:$BI$33), 0)),
ROUNDUP(INDEX(GRID!$B$47:$BI$57,MATCH(O$7,GRID!$A$47:$A$57,0),MATCH(1,($U$2=GRID!$B$31:$BI$31)*(КАЛЕНДАРЬ!$AN15=GRID!$B$33:$BI$33),0))*(1-GRID!$B$69),0))</f>
        <v>34900</v>
      </c>
      <c r="Q333" s="47" cm="1">
        <f t="array" ref="Q333">IF($I$2="Открытый тариф",
INDEX(GRID!$B$34:$BI$44,MATCH(Q$7,GRID!$A$34:$A$44,0),MATCH(1,($U$2=GRID!$B$31:$BI$31)*(КАЛЕНДАРЬ!$AN15=GRID!$B$33:$BI$33), 0)),
ROUNDUP(INDEX(GRID!$B$34:$BI$44,MATCH(Q$7,GRID!$A$34:$A$44,0),MATCH(1,($U$2=GRID!$B$31:$BI$31)*(КАЛЕНДАРЬ!$AN15=GRID!$B$33:$BI$33),0))*(1-GRID!$B$69),0))</f>
        <v>34200</v>
      </c>
      <c r="R333" s="47" cm="1">
        <f t="array" ref="R333">IF($I$2="Открытый тариф",
INDEX(GRID!$B$47:$BI$57,MATCH(Q$7,GRID!$A$47:$A$57,0),MATCH(1,($U$2=GRID!$B$31:$BI$31)*(КАЛЕНДАРЬ!$AN15=GRID!$B$33:$BI$33), 0)),
ROUNDUP(INDEX(GRID!$B$47:$BI$57,MATCH(Q$7,GRID!$A$47:$A$57,0),MATCH(1,($U$2=GRID!$B$31:$BI$31)*(КАЛЕНДАРЬ!$AN15=GRID!$B$33:$BI$33),0))*(1-GRID!$B$69),0))</f>
        <v>36800</v>
      </c>
      <c r="S333" s="47" cm="1">
        <f t="array" ref="S333">IF($I$2="Открытый тариф",
INDEX(GRID!$B$34:$BI$44,MATCH(S$7,GRID!$A$34:$A$44,0),MATCH(1,($U$2=GRID!$B$31:$BI$31)*(КАЛЕНДАРЬ!$AN15=GRID!$B$33:$BI$33), 0)),
ROUNDUP(INDEX(GRID!$B$34:$BI$44,MATCH(S$7,GRID!$A$34:$A$44,0),MATCH(1,($U$2=GRID!$B$31:$BI$31)*(КАЛЕНДАРЬ!$AN15=GRID!$B$33:$BI$33),0))*(1-GRID!$B$69),0))</f>
        <v>37500</v>
      </c>
      <c r="T333" s="47" cm="1">
        <f t="array" ref="T333">IF($I$2="Открытый тариф",
INDEX(GRID!$B$47:$BI$57,MATCH(S$7,GRID!$A$47:$A$57,0),MATCH(1,($U$2=GRID!$B$31:$BI$31)*(КАЛЕНДАРЬ!$AN15=GRID!$B$33:$BI$33), 0)),
ROUNDUP(INDEX(GRID!$B$47:$BI$57,MATCH(S$7,GRID!$A$47:$A$57,0),MATCH(1,($U$2=GRID!$B$31:$BI$31)*(КАЛЕНДАРЬ!$AN15=GRID!$B$33:$BI$33),0))*(1-GRID!$B$69),0))</f>
        <v>40100</v>
      </c>
      <c r="U333" s="47" cm="1">
        <f t="array" ref="U333">IF($I$2="Открытый тариф",
INDEX(GRID!$B$34:$BI$44,MATCH(U$7,GRID!$A$34:$A$44,0),MATCH(1,($U$2=GRID!$B$31:$BI$31)*(КАЛЕНДАРЬ!$AN15=GRID!$B$33:$BI$33), 0)),
ROUNDUP(INDEX(GRID!$B$34:$BI$44,MATCH(U$7,GRID!$A$34:$A$44,0),MATCH(1,($U$2=GRID!$B$31:$BI$31)*(КАЛЕНДАРЬ!$AN15=GRID!$B$33:$BI$33),0))*(1-GRID!$B$69),0))</f>
        <v>43200</v>
      </c>
      <c r="V333" s="47" cm="1">
        <f t="array" ref="V333">IF($I$2="Открытый тариф",
INDEX(GRID!$B$47:$BI$57,MATCH(U$7,GRID!$A$47:$A$57,0),MATCH(1,($U$2=GRID!$B$31:$BI$31)*(КАЛЕНДАРЬ!$AN15=GRID!$B$33:$BI$33), 0)),
ROUNDUP(INDEX(GRID!$B$47:$BI$57,MATCH(U$7,GRID!$A$47:$A$57,0),MATCH(1,($U$2=GRID!$B$31:$BI$31)*(КАЛЕНДАРЬ!$AN15=GRID!$B$33:$BI$33),0))*(1-GRID!$B$69),0))</f>
        <v>45800</v>
      </c>
      <c r="W333" s="47" cm="1">
        <f t="array" ref="W333">IF($I$2="Открытый тариф",
INDEX(GRID!$B$34:$BI$44,MATCH(W$7,GRID!$A$34:$A$44,0),MATCH(1,($U$2=GRID!$B$31:$BI$31)*(КАЛЕНДАРЬ!$AN15=GRID!$B$33:$BI$33), 0)),
ROUNDUP(INDEX(GRID!$B$34:$BI$44,MATCH(W$7,GRID!$A$34:$A$44,0),MATCH(1,($U$2=GRID!$B$31:$BI$31)*(КАЛЕНДАРЬ!$AN15=GRID!$B$33:$BI$33),0))*(1-GRID!$B$69),0))</f>
        <v>122200</v>
      </c>
      <c r="X333" s="47" cm="1">
        <f t="array" ref="X333">IF($I$2="Открытый тариф",
INDEX(GRID!$B$47:$BI$57,MATCH(W$7,GRID!$A$47:$A$57,0),MATCH(1,($U$2=GRID!$B$31:$BI$31)*(КАЛЕНДАРЬ!$AN15=GRID!$B$33:$BI$33), 0)),
ROUNDUP(INDEX(GRID!$B$47:$BI$57,MATCH(W$7,GRID!$A$47:$A$57,0),MATCH(1,($U$2=GRID!$B$31:$BI$31)*(КАЛЕНДАРЬ!$AN15=GRID!$B$33:$BI$33),0))*(1-GRID!$B$69),0))</f>
        <v>124800</v>
      </c>
    </row>
    <row r="334" spans="1:24" hidden="1" x14ac:dyDescent="0.2">
      <c r="A334" s="117" t="s">
        <v>44</v>
      </c>
      <c r="B334" s="117">
        <v>13</v>
      </c>
      <c r="C334" s="47" cm="1">
        <f t="array" ref="C334">IF($I$2="Открытый тариф",
INDEX(GRID!$B$34:$BI$44,MATCH(C$7,GRID!$A$34:$A$44,0),MATCH(1,($U$2=GRID!$B$31:$BI$31)*(КАЛЕНДАРЬ!$AN16=GRID!$B$33:$BI$33), 0)),
ROUNDUP(INDEX(GRID!$B$34:$BI$44,MATCH(C$7,GRID!$A$34:$A$44,0),MATCH(1,($U$2=GRID!$B$31:$BI$31)*(КАЛЕНДАРЬ!$AN16=GRID!$B$33:$BI$33),0))*(1-GRID!$B$69),0))</f>
        <v>18600</v>
      </c>
      <c r="D334" s="47" cm="1">
        <f t="array" ref="D334">IF($I$2="Открытый тариф",
INDEX(GRID!$B$47:$BI$57,MATCH(C$7,GRID!$A$47:$A$57,0),MATCH(1,($U$2=GRID!$B$31:$BI$31)*(КАЛЕНДАРЬ!$AN16=GRID!$B$33:$BI$33), 0)),
ROUNDUP(INDEX(GRID!$B$47:$BI$57,MATCH(C$7,GRID!$A$47:$A$57,0),MATCH(1,($U$2=GRID!$B$31:$BI$31)*(КАЛЕНДАРЬ!$AN16=GRID!$B$33:$BI$33),0))*(1-GRID!$B$69),0))</f>
        <v>21200</v>
      </c>
      <c r="E334" s="47" cm="1">
        <f t="array" ref="E334">IF($I$2="Открытый тариф",
INDEX(GRID!$B$34:$BI$44,MATCH(E$7,GRID!$A$34:$A$44,0),MATCH(1,($U$2=GRID!$B$31:$BI$31)*(КАЛЕНДАРЬ!$AN16=GRID!$B$33:$BI$33), 0)),
ROUNDUP(INDEX(GRID!$B$34:$BI$44,MATCH(E$7,GRID!$A$34:$A$44,0),MATCH(1,($U$2=GRID!$B$31:$BI$31)*(КАЛЕНДАРЬ!$AN16=GRID!$B$33:$BI$33),0))*(1-GRID!$B$69),0))</f>
        <v>20300</v>
      </c>
      <c r="F334" s="47" cm="1">
        <f t="array" ref="F334">IF($I$2="Открытый тариф",
INDEX(GRID!$B$47:$BI$57,MATCH(E$7,GRID!$A$47:$A$57,0),MATCH(1,($U$2=GRID!$B$31:$BI$31)*(КАЛЕНДАРЬ!$AN16=GRID!$B$33:$BI$33), 0)),
ROUNDUP(INDEX(GRID!$B$47:$BI$57,MATCH(E$7,GRID!$A$47:$A$57,0),MATCH(1,($U$2=GRID!$B$31:$BI$31)*(КАЛЕНДАРЬ!$AN16=GRID!$B$33:$BI$33),0))*(1-GRID!$B$69),0))</f>
        <v>22900</v>
      </c>
      <c r="G334" s="47" cm="1">
        <f t="array" ref="G334">IF($I$2="Открытый тариф",
INDEX(GRID!$B$34:$BI$44,MATCH(G$7,GRID!$A$34:$A$44,0),MATCH(1,($U$2=GRID!$B$31:$BI$31)*(КАЛЕНДАРЬ!$AN16=GRID!$B$33:$BI$33), 0)),
ROUNDUP(INDEX(GRID!$B$34:$BI$44,MATCH(G$7,GRID!$A$34:$A$44,0),MATCH(1,($U$2=GRID!$B$31:$BI$31)*(КАЛЕНДАРЬ!$AN16=GRID!$B$33:$BI$33),0))*(1-GRID!$B$69),0))</f>
        <v>21300</v>
      </c>
      <c r="H334" s="47" cm="1">
        <f t="array" ref="H334">IF($I$2="Открытый тариф",
INDEX(GRID!$B$47:$BI$57,MATCH(G$7,GRID!$A$47:$A$57,0),MATCH(1,($U$2=GRID!$B$31:$BI$31)*(КАЛЕНДАРЬ!$AN16=GRID!$B$33:$BI$33), 0)),
ROUNDUP(INDEX(GRID!$B$47:$BI$57,MATCH(G$7,GRID!$A$47:$A$57,0),MATCH(1,($U$2=GRID!$B$31:$BI$31)*(КАЛЕНДАРЬ!$AN16=GRID!$B$33:$BI$33),0))*(1-GRID!$B$69),0))</f>
        <v>23900</v>
      </c>
      <c r="I334" s="47" cm="1">
        <f t="array" ref="I334">IF($I$2="Открытый тариф",
INDEX(GRID!$B$34:$BI$44,MATCH(I$7,GRID!$A$34:$A$44,0),MATCH(1,($U$2=GRID!$B$31:$BI$31)*(КАЛЕНДАРЬ!$AN16=GRID!$B$33:$BI$33), 0)),
ROUNDUP(INDEX(GRID!$B$34:$BI$44,MATCH(I$7,GRID!$A$34:$A$44,0),MATCH(1,($U$2=GRID!$B$31:$BI$31)*(КАЛЕНДАРЬ!$AN16=GRID!$B$33:$BI$33),0))*(1-GRID!$B$69),0))</f>
        <v>23000</v>
      </c>
      <c r="J334" s="47" cm="1">
        <f t="array" ref="J334">IF($I$2="Открытый тариф",
INDEX(GRID!$B$47:$BI$57,MATCH(I$7,GRID!$A$47:$A$57,0),MATCH(1,($U$2=GRID!$B$31:$BI$31)*(КАЛЕНДАРЬ!$AN16=GRID!$B$33:$BI$33), 0)),
ROUNDUP(INDEX(GRID!$B$47:$BI$57,MATCH(I$7,GRID!$A$47:$A$57,0),MATCH(1,($U$2=GRID!$B$31:$BI$31)*(КАЛЕНДАРЬ!$AN16=GRID!$B$33:$BI$33),0))*(1-GRID!$B$69),0))</f>
        <v>25600</v>
      </c>
      <c r="K334" s="47" cm="1">
        <f t="array" ref="K334">IF($I$2="Открытый тариф",
INDEX(GRID!$B$34:$BI$44,MATCH(K$7,GRID!$A$34:$A$44,0),MATCH(1,($U$2=GRID!$B$31:$BI$31)*(КАЛЕНДАРЬ!$AN16=GRID!$B$33:$BI$33), 0)),
ROUNDUP(INDEX(GRID!$B$34:$BI$44,MATCH(K$7,GRID!$A$34:$A$44,0),MATCH(1,($U$2=GRID!$B$31:$BI$31)*(КАЛЕНДАРЬ!$AN16=GRID!$B$33:$BI$33),0))*(1-GRID!$B$69),0))</f>
        <v>24000</v>
      </c>
      <c r="L334" s="47" cm="1">
        <f t="array" ref="L334">IF($I$2="Открытый тариф",
INDEX(GRID!$B$47:$BI$57,MATCH(K$7,GRID!$A$47:$A$57,0),MATCH(1,($U$2=GRID!$B$31:$BI$31)*(КАЛЕНДАРЬ!$AN16=GRID!$B$33:$BI$33), 0)),
ROUNDUP(INDEX(GRID!$B$47:$BI$57,MATCH(K$7,GRID!$A$47:$A$57,0),MATCH(1,($U$2=GRID!$B$31:$BI$31)*(КАЛЕНДАРЬ!$AN16=GRID!$B$33:$BI$33),0))*(1-GRID!$B$69),0))</f>
        <v>26600</v>
      </c>
      <c r="M334" s="47" cm="1">
        <f t="array" ref="M334">IF($I$2="Открытый тариф",
INDEX(GRID!$B$34:$BI$44,MATCH(M$7,GRID!$A$34:$A$44,0),MATCH(1,($U$2=GRID!$B$31:$BI$31)*(КАЛЕНДАРЬ!$AN16=GRID!$B$33:$BI$33), 0)),
ROUNDUP(INDEX(GRID!$B$34:$BI$44,MATCH(M$7,GRID!$A$34:$A$44,0),MATCH(1,($U$2=GRID!$B$31:$BI$31)*(КАЛЕНДАРЬ!$AN16=GRID!$B$33:$BI$33),0))*(1-GRID!$B$69),0))</f>
        <v>25700</v>
      </c>
      <c r="N334" s="47" cm="1">
        <f t="array" ref="N334">IF($I$2="Открытый тариф",
INDEX(GRID!$B$47:$BI$57,MATCH(M$7,GRID!$A$47:$A$57,0),MATCH(1,($U$2=GRID!$B$31:$BI$31)*(КАЛЕНДАРЬ!$AN16=GRID!$B$33:$BI$33), 0)),
ROUNDUP(INDEX(GRID!$B$47:$BI$57,MATCH(M$7,GRID!$A$47:$A$57,0),MATCH(1,($U$2=GRID!$B$31:$BI$31)*(КАЛЕНДАРЬ!$AN16=GRID!$B$33:$BI$33),0))*(1-GRID!$B$69),0))</f>
        <v>28300</v>
      </c>
      <c r="O334" s="47" cm="1">
        <f t="array" ref="O334">IF($I$2="Открытый тариф",
INDEX(GRID!$B$34:$BI$44,MATCH(O$7,GRID!$A$34:$A$44,0),MATCH(1,($U$2=GRID!$B$31:$BI$31)*(КАЛЕНДАРЬ!$AN16=GRID!$B$33:$BI$33), 0)),
ROUNDUP(INDEX(GRID!$B$34:$BI$44,MATCH(O$7,GRID!$A$34:$A$44,0),MATCH(1,($U$2=GRID!$B$31:$BI$31)*(КАЛЕНДАРЬ!$AN16=GRID!$B$33:$BI$33),0))*(1-GRID!$B$69),0))</f>
        <v>32300</v>
      </c>
      <c r="P334" s="47" cm="1">
        <f t="array" ref="P334">IF($I$2="Открытый тариф",
INDEX(GRID!$B$47:$BI$57,MATCH(O$7,GRID!$A$47:$A$57,0),MATCH(1,($U$2=GRID!$B$31:$BI$31)*(КАЛЕНДАРЬ!$AN16=GRID!$B$33:$BI$33), 0)),
ROUNDUP(INDEX(GRID!$B$47:$BI$57,MATCH(O$7,GRID!$A$47:$A$57,0),MATCH(1,($U$2=GRID!$B$31:$BI$31)*(КАЛЕНДАРЬ!$AN16=GRID!$B$33:$BI$33),0))*(1-GRID!$B$69),0))</f>
        <v>34900</v>
      </c>
      <c r="Q334" s="47" cm="1">
        <f t="array" ref="Q334">IF($I$2="Открытый тариф",
INDEX(GRID!$B$34:$BI$44,MATCH(Q$7,GRID!$A$34:$A$44,0),MATCH(1,($U$2=GRID!$B$31:$BI$31)*(КАЛЕНДАРЬ!$AN16=GRID!$B$33:$BI$33), 0)),
ROUNDUP(INDEX(GRID!$B$34:$BI$44,MATCH(Q$7,GRID!$A$34:$A$44,0),MATCH(1,($U$2=GRID!$B$31:$BI$31)*(КАЛЕНДАРЬ!$AN16=GRID!$B$33:$BI$33),0))*(1-GRID!$B$69),0))</f>
        <v>34200</v>
      </c>
      <c r="R334" s="47" cm="1">
        <f t="array" ref="R334">IF($I$2="Открытый тариф",
INDEX(GRID!$B$47:$BI$57,MATCH(Q$7,GRID!$A$47:$A$57,0),MATCH(1,($U$2=GRID!$B$31:$BI$31)*(КАЛЕНДАРЬ!$AN16=GRID!$B$33:$BI$33), 0)),
ROUNDUP(INDEX(GRID!$B$47:$BI$57,MATCH(Q$7,GRID!$A$47:$A$57,0),MATCH(1,($U$2=GRID!$B$31:$BI$31)*(КАЛЕНДАРЬ!$AN16=GRID!$B$33:$BI$33),0))*(1-GRID!$B$69),0))</f>
        <v>36800</v>
      </c>
      <c r="S334" s="47" cm="1">
        <f t="array" ref="S334">IF($I$2="Открытый тариф",
INDEX(GRID!$B$34:$BI$44,MATCH(S$7,GRID!$A$34:$A$44,0),MATCH(1,($U$2=GRID!$B$31:$BI$31)*(КАЛЕНДАРЬ!$AN16=GRID!$B$33:$BI$33), 0)),
ROUNDUP(INDEX(GRID!$B$34:$BI$44,MATCH(S$7,GRID!$A$34:$A$44,0),MATCH(1,($U$2=GRID!$B$31:$BI$31)*(КАЛЕНДАРЬ!$AN16=GRID!$B$33:$BI$33),0))*(1-GRID!$B$69),0))</f>
        <v>37500</v>
      </c>
      <c r="T334" s="47" cm="1">
        <f t="array" ref="T334">IF($I$2="Открытый тариф",
INDEX(GRID!$B$47:$BI$57,MATCH(S$7,GRID!$A$47:$A$57,0),MATCH(1,($U$2=GRID!$B$31:$BI$31)*(КАЛЕНДАРЬ!$AN16=GRID!$B$33:$BI$33), 0)),
ROUNDUP(INDEX(GRID!$B$47:$BI$57,MATCH(S$7,GRID!$A$47:$A$57,0),MATCH(1,($U$2=GRID!$B$31:$BI$31)*(КАЛЕНДАРЬ!$AN16=GRID!$B$33:$BI$33),0))*(1-GRID!$B$69),0))</f>
        <v>40100</v>
      </c>
      <c r="U334" s="47" cm="1">
        <f t="array" ref="U334">IF($I$2="Открытый тариф",
INDEX(GRID!$B$34:$BI$44,MATCH(U$7,GRID!$A$34:$A$44,0),MATCH(1,($U$2=GRID!$B$31:$BI$31)*(КАЛЕНДАРЬ!$AN16=GRID!$B$33:$BI$33), 0)),
ROUNDUP(INDEX(GRID!$B$34:$BI$44,MATCH(U$7,GRID!$A$34:$A$44,0),MATCH(1,($U$2=GRID!$B$31:$BI$31)*(КАЛЕНДАРЬ!$AN16=GRID!$B$33:$BI$33),0))*(1-GRID!$B$69),0))</f>
        <v>43200</v>
      </c>
      <c r="V334" s="47" cm="1">
        <f t="array" ref="V334">IF($I$2="Открытый тариф",
INDEX(GRID!$B$47:$BI$57,MATCH(U$7,GRID!$A$47:$A$57,0),MATCH(1,($U$2=GRID!$B$31:$BI$31)*(КАЛЕНДАРЬ!$AN16=GRID!$B$33:$BI$33), 0)),
ROUNDUP(INDEX(GRID!$B$47:$BI$57,MATCH(U$7,GRID!$A$47:$A$57,0),MATCH(1,($U$2=GRID!$B$31:$BI$31)*(КАЛЕНДАРЬ!$AN16=GRID!$B$33:$BI$33),0))*(1-GRID!$B$69),0))</f>
        <v>45800</v>
      </c>
      <c r="W334" s="47" cm="1">
        <f t="array" ref="W334">IF($I$2="Открытый тариф",
INDEX(GRID!$B$34:$BI$44,MATCH(W$7,GRID!$A$34:$A$44,0),MATCH(1,($U$2=GRID!$B$31:$BI$31)*(КАЛЕНДАРЬ!$AN16=GRID!$B$33:$BI$33), 0)),
ROUNDUP(INDEX(GRID!$B$34:$BI$44,MATCH(W$7,GRID!$A$34:$A$44,0),MATCH(1,($U$2=GRID!$B$31:$BI$31)*(КАЛЕНДАРЬ!$AN16=GRID!$B$33:$BI$33),0))*(1-GRID!$B$69),0))</f>
        <v>122200</v>
      </c>
      <c r="X334" s="47" cm="1">
        <f t="array" ref="X334">IF($I$2="Открытый тариф",
INDEX(GRID!$B$47:$BI$57,MATCH(W$7,GRID!$A$47:$A$57,0),MATCH(1,($U$2=GRID!$B$31:$BI$31)*(КАЛЕНДАРЬ!$AN16=GRID!$B$33:$BI$33), 0)),
ROUNDUP(INDEX(GRID!$B$47:$BI$57,MATCH(W$7,GRID!$A$47:$A$57,0),MATCH(1,($U$2=GRID!$B$31:$BI$31)*(КАЛЕНДАРЬ!$AN16=GRID!$B$33:$BI$33),0))*(1-GRID!$B$69),0))</f>
        <v>124800</v>
      </c>
    </row>
    <row r="335" spans="1:24" hidden="1" x14ac:dyDescent="0.2">
      <c r="A335" s="117" t="s">
        <v>45</v>
      </c>
      <c r="B335" s="117">
        <v>14</v>
      </c>
      <c r="C335" s="47" cm="1">
        <f t="array" ref="C335">IF($I$2="Открытый тариф",
INDEX(GRID!$B$34:$BI$44,MATCH(C$7,GRID!$A$34:$A$44,0),MATCH(1,($U$2=GRID!$B$31:$BI$31)*(КАЛЕНДАРЬ!$AN17=GRID!$B$33:$BI$33), 0)),
ROUNDUP(INDEX(GRID!$B$34:$BI$44,MATCH(C$7,GRID!$A$34:$A$44,0),MATCH(1,($U$2=GRID!$B$31:$BI$31)*(КАЛЕНДАРЬ!$AN17=GRID!$B$33:$BI$33),0))*(1-GRID!$B$69),0))</f>
        <v>18600</v>
      </c>
      <c r="D335" s="47" cm="1">
        <f t="array" ref="D335">IF($I$2="Открытый тариф",
INDEX(GRID!$B$47:$BI$57,MATCH(C$7,GRID!$A$47:$A$57,0),MATCH(1,($U$2=GRID!$B$31:$BI$31)*(КАЛЕНДАРЬ!$AN17=GRID!$B$33:$BI$33), 0)),
ROUNDUP(INDEX(GRID!$B$47:$BI$57,MATCH(C$7,GRID!$A$47:$A$57,0),MATCH(1,($U$2=GRID!$B$31:$BI$31)*(КАЛЕНДАРЬ!$AN17=GRID!$B$33:$BI$33),0))*(1-GRID!$B$69),0))</f>
        <v>21200</v>
      </c>
      <c r="E335" s="47" cm="1">
        <f t="array" ref="E335">IF($I$2="Открытый тариф",
INDEX(GRID!$B$34:$BI$44,MATCH(E$7,GRID!$A$34:$A$44,0),MATCH(1,($U$2=GRID!$B$31:$BI$31)*(КАЛЕНДАРЬ!$AN17=GRID!$B$33:$BI$33), 0)),
ROUNDUP(INDEX(GRID!$B$34:$BI$44,MATCH(E$7,GRID!$A$34:$A$44,0),MATCH(1,($U$2=GRID!$B$31:$BI$31)*(КАЛЕНДАРЬ!$AN17=GRID!$B$33:$BI$33),0))*(1-GRID!$B$69),0))</f>
        <v>20300</v>
      </c>
      <c r="F335" s="47" cm="1">
        <f t="array" ref="F335">IF($I$2="Открытый тариф",
INDEX(GRID!$B$47:$BI$57,MATCH(E$7,GRID!$A$47:$A$57,0),MATCH(1,($U$2=GRID!$B$31:$BI$31)*(КАЛЕНДАРЬ!$AN17=GRID!$B$33:$BI$33), 0)),
ROUNDUP(INDEX(GRID!$B$47:$BI$57,MATCH(E$7,GRID!$A$47:$A$57,0),MATCH(1,($U$2=GRID!$B$31:$BI$31)*(КАЛЕНДАРЬ!$AN17=GRID!$B$33:$BI$33),0))*(1-GRID!$B$69),0))</f>
        <v>22900</v>
      </c>
      <c r="G335" s="47" cm="1">
        <f t="array" ref="G335">IF($I$2="Открытый тариф",
INDEX(GRID!$B$34:$BI$44,MATCH(G$7,GRID!$A$34:$A$44,0),MATCH(1,($U$2=GRID!$B$31:$BI$31)*(КАЛЕНДАРЬ!$AN17=GRID!$B$33:$BI$33), 0)),
ROUNDUP(INDEX(GRID!$B$34:$BI$44,MATCH(G$7,GRID!$A$34:$A$44,0),MATCH(1,($U$2=GRID!$B$31:$BI$31)*(КАЛЕНДАРЬ!$AN17=GRID!$B$33:$BI$33),0))*(1-GRID!$B$69),0))</f>
        <v>21300</v>
      </c>
      <c r="H335" s="47" cm="1">
        <f t="array" ref="H335">IF($I$2="Открытый тариф",
INDEX(GRID!$B$47:$BI$57,MATCH(G$7,GRID!$A$47:$A$57,0),MATCH(1,($U$2=GRID!$B$31:$BI$31)*(КАЛЕНДАРЬ!$AN17=GRID!$B$33:$BI$33), 0)),
ROUNDUP(INDEX(GRID!$B$47:$BI$57,MATCH(G$7,GRID!$A$47:$A$57,0),MATCH(1,($U$2=GRID!$B$31:$BI$31)*(КАЛЕНДАРЬ!$AN17=GRID!$B$33:$BI$33),0))*(1-GRID!$B$69),0))</f>
        <v>23900</v>
      </c>
      <c r="I335" s="47" cm="1">
        <f t="array" ref="I335">IF($I$2="Открытый тариф",
INDEX(GRID!$B$34:$BI$44,MATCH(I$7,GRID!$A$34:$A$44,0),MATCH(1,($U$2=GRID!$B$31:$BI$31)*(КАЛЕНДАРЬ!$AN17=GRID!$B$33:$BI$33), 0)),
ROUNDUP(INDEX(GRID!$B$34:$BI$44,MATCH(I$7,GRID!$A$34:$A$44,0),MATCH(1,($U$2=GRID!$B$31:$BI$31)*(КАЛЕНДАРЬ!$AN17=GRID!$B$33:$BI$33),0))*(1-GRID!$B$69),0))</f>
        <v>23000</v>
      </c>
      <c r="J335" s="47" cm="1">
        <f t="array" ref="J335">IF($I$2="Открытый тариф",
INDEX(GRID!$B$47:$BI$57,MATCH(I$7,GRID!$A$47:$A$57,0),MATCH(1,($U$2=GRID!$B$31:$BI$31)*(КАЛЕНДАРЬ!$AN17=GRID!$B$33:$BI$33), 0)),
ROUNDUP(INDEX(GRID!$B$47:$BI$57,MATCH(I$7,GRID!$A$47:$A$57,0),MATCH(1,($U$2=GRID!$B$31:$BI$31)*(КАЛЕНДАРЬ!$AN17=GRID!$B$33:$BI$33),0))*(1-GRID!$B$69),0))</f>
        <v>25600</v>
      </c>
      <c r="K335" s="47" cm="1">
        <f t="array" ref="K335">IF($I$2="Открытый тариф",
INDEX(GRID!$B$34:$BI$44,MATCH(K$7,GRID!$A$34:$A$44,0),MATCH(1,($U$2=GRID!$B$31:$BI$31)*(КАЛЕНДАРЬ!$AN17=GRID!$B$33:$BI$33), 0)),
ROUNDUP(INDEX(GRID!$B$34:$BI$44,MATCH(K$7,GRID!$A$34:$A$44,0),MATCH(1,($U$2=GRID!$B$31:$BI$31)*(КАЛЕНДАРЬ!$AN17=GRID!$B$33:$BI$33),0))*(1-GRID!$B$69),0))</f>
        <v>24000</v>
      </c>
      <c r="L335" s="47" cm="1">
        <f t="array" ref="L335">IF($I$2="Открытый тариф",
INDEX(GRID!$B$47:$BI$57,MATCH(K$7,GRID!$A$47:$A$57,0),MATCH(1,($U$2=GRID!$B$31:$BI$31)*(КАЛЕНДАРЬ!$AN17=GRID!$B$33:$BI$33), 0)),
ROUNDUP(INDEX(GRID!$B$47:$BI$57,MATCH(K$7,GRID!$A$47:$A$57,0),MATCH(1,($U$2=GRID!$B$31:$BI$31)*(КАЛЕНДАРЬ!$AN17=GRID!$B$33:$BI$33),0))*(1-GRID!$B$69),0))</f>
        <v>26600</v>
      </c>
      <c r="M335" s="47" cm="1">
        <f t="array" ref="M335">IF($I$2="Открытый тариф",
INDEX(GRID!$B$34:$BI$44,MATCH(M$7,GRID!$A$34:$A$44,0),MATCH(1,($U$2=GRID!$B$31:$BI$31)*(КАЛЕНДАРЬ!$AN17=GRID!$B$33:$BI$33), 0)),
ROUNDUP(INDEX(GRID!$B$34:$BI$44,MATCH(M$7,GRID!$A$34:$A$44,0),MATCH(1,($U$2=GRID!$B$31:$BI$31)*(КАЛЕНДАРЬ!$AN17=GRID!$B$33:$BI$33),0))*(1-GRID!$B$69),0))</f>
        <v>25700</v>
      </c>
      <c r="N335" s="47" cm="1">
        <f t="array" ref="N335">IF($I$2="Открытый тариф",
INDEX(GRID!$B$47:$BI$57,MATCH(M$7,GRID!$A$47:$A$57,0),MATCH(1,($U$2=GRID!$B$31:$BI$31)*(КАЛЕНДАРЬ!$AN17=GRID!$B$33:$BI$33), 0)),
ROUNDUP(INDEX(GRID!$B$47:$BI$57,MATCH(M$7,GRID!$A$47:$A$57,0),MATCH(1,($U$2=GRID!$B$31:$BI$31)*(КАЛЕНДАРЬ!$AN17=GRID!$B$33:$BI$33),0))*(1-GRID!$B$69),0))</f>
        <v>28300</v>
      </c>
      <c r="O335" s="47" cm="1">
        <f t="array" ref="O335">IF($I$2="Открытый тариф",
INDEX(GRID!$B$34:$BI$44,MATCH(O$7,GRID!$A$34:$A$44,0),MATCH(1,($U$2=GRID!$B$31:$BI$31)*(КАЛЕНДАРЬ!$AN17=GRID!$B$33:$BI$33), 0)),
ROUNDUP(INDEX(GRID!$B$34:$BI$44,MATCH(O$7,GRID!$A$34:$A$44,0),MATCH(1,($U$2=GRID!$B$31:$BI$31)*(КАЛЕНДАРЬ!$AN17=GRID!$B$33:$BI$33),0))*(1-GRID!$B$69),0))</f>
        <v>32300</v>
      </c>
      <c r="P335" s="47" cm="1">
        <f t="array" ref="P335">IF($I$2="Открытый тариф",
INDEX(GRID!$B$47:$BI$57,MATCH(O$7,GRID!$A$47:$A$57,0),MATCH(1,($U$2=GRID!$B$31:$BI$31)*(КАЛЕНДАРЬ!$AN17=GRID!$B$33:$BI$33), 0)),
ROUNDUP(INDEX(GRID!$B$47:$BI$57,MATCH(O$7,GRID!$A$47:$A$57,0),MATCH(1,($U$2=GRID!$B$31:$BI$31)*(КАЛЕНДАРЬ!$AN17=GRID!$B$33:$BI$33),0))*(1-GRID!$B$69),0))</f>
        <v>34900</v>
      </c>
      <c r="Q335" s="47" cm="1">
        <f t="array" ref="Q335">IF($I$2="Открытый тариф",
INDEX(GRID!$B$34:$BI$44,MATCH(Q$7,GRID!$A$34:$A$44,0),MATCH(1,($U$2=GRID!$B$31:$BI$31)*(КАЛЕНДАРЬ!$AN17=GRID!$B$33:$BI$33), 0)),
ROUNDUP(INDEX(GRID!$B$34:$BI$44,MATCH(Q$7,GRID!$A$34:$A$44,0),MATCH(1,($U$2=GRID!$B$31:$BI$31)*(КАЛЕНДАРЬ!$AN17=GRID!$B$33:$BI$33),0))*(1-GRID!$B$69),0))</f>
        <v>34200</v>
      </c>
      <c r="R335" s="47" cm="1">
        <f t="array" ref="R335">IF($I$2="Открытый тариф",
INDEX(GRID!$B$47:$BI$57,MATCH(Q$7,GRID!$A$47:$A$57,0),MATCH(1,($U$2=GRID!$B$31:$BI$31)*(КАЛЕНДАРЬ!$AN17=GRID!$B$33:$BI$33), 0)),
ROUNDUP(INDEX(GRID!$B$47:$BI$57,MATCH(Q$7,GRID!$A$47:$A$57,0),MATCH(1,($U$2=GRID!$B$31:$BI$31)*(КАЛЕНДАРЬ!$AN17=GRID!$B$33:$BI$33),0))*(1-GRID!$B$69),0))</f>
        <v>36800</v>
      </c>
      <c r="S335" s="47" cm="1">
        <f t="array" ref="S335">IF($I$2="Открытый тариф",
INDEX(GRID!$B$34:$BI$44,MATCH(S$7,GRID!$A$34:$A$44,0),MATCH(1,($U$2=GRID!$B$31:$BI$31)*(КАЛЕНДАРЬ!$AN17=GRID!$B$33:$BI$33), 0)),
ROUNDUP(INDEX(GRID!$B$34:$BI$44,MATCH(S$7,GRID!$A$34:$A$44,0),MATCH(1,($U$2=GRID!$B$31:$BI$31)*(КАЛЕНДАРЬ!$AN17=GRID!$B$33:$BI$33),0))*(1-GRID!$B$69),0))</f>
        <v>37500</v>
      </c>
      <c r="T335" s="47" cm="1">
        <f t="array" ref="T335">IF($I$2="Открытый тариф",
INDEX(GRID!$B$47:$BI$57,MATCH(S$7,GRID!$A$47:$A$57,0),MATCH(1,($U$2=GRID!$B$31:$BI$31)*(КАЛЕНДАРЬ!$AN17=GRID!$B$33:$BI$33), 0)),
ROUNDUP(INDEX(GRID!$B$47:$BI$57,MATCH(S$7,GRID!$A$47:$A$57,0),MATCH(1,($U$2=GRID!$B$31:$BI$31)*(КАЛЕНДАРЬ!$AN17=GRID!$B$33:$BI$33),0))*(1-GRID!$B$69),0))</f>
        <v>40100</v>
      </c>
      <c r="U335" s="47" cm="1">
        <f t="array" ref="U335">IF($I$2="Открытый тариф",
INDEX(GRID!$B$34:$BI$44,MATCH(U$7,GRID!$A$34:$A$44,0),MATCH(1,($U$2=GRID!$B$31:$BI$31)*(КАЛЕНДАРЬ!$AN17=GRID!$B$33:$BI$33), 0)),
ROUNDUP(INDEX(GRID!$B$34:$BI$44,MATCH(U$7,GRID!$A$34:$A$44,0),MATCH(1,($U$2=GRID!$B$31:$BI$31)*(КАЛЕНДАРЬ!$AN17=GRID!$B$33:$BI$33),0))*(1-GRID!$B$69),0))</f>
        <v>43200</v>
      </c>
      <c r="V335" s="47" cm="1">
        <f t="array" ref="V335">IF($I$2="Открытый тариф",
INDEX(GRID!$B$47:$BI$57,MATCH(U$7,GRID!$A$47:$A$57,0),MATCH(1,($U$2=GRID!$B$31:$BI$31)*(КАЛЕНДАРЬ!$AN17=GRID!$B$33:$BI$33), 0)),
ROUNDUP(INDEX(GRID!$B$47:$BI$57,MATCH(U$7,GRID!$A$47:$A$57,0),MATCH(1,($U$2=GRID!$B$31:$BI$31)*(КАЛЕНДАРЬ!$AN17=GRID!$B$33:$BI$33),0))*(1-GRID!$B$69),0))</f>
        <v>45800</v>
      </c>
      <c r="W335" s="47" cm="1">
        <f t="array" ref="W335">IF($I$2="Открытый тариф",
INDEX(GRID!$B$34:$BI$44,MATCH(W$7,GRID!$A$34:$A$44,0),MATCH(1,($U$2=GRID!$B$31:$BI$31)*(КАЛЕНДАРЬ!$AN17=GRID!$B$33:$BI$33), 0)),
ROUNDUP(INDEX(GRID!$B$34:$BI$44,MATCH(W$7,GRID!$A$34:$A$44,0),MATCH(1,($U$2=GRID!$B$31:$BI$31)*(КАЛЕНДАРЬ!$AN17=GRID!$B$33:$BI$33),0))*(1-GRID!$B$69),0))</f>
        <v>122200</v>
      </c>
      <c r="X335" s="47" cm="1">
        <f t="array" ref="X335">IF($I$2="Открытый тариф",
INDEX(GRID!$B$47:$BI$57,MATCH(W$7,GRID!$A$47:$A$57,0),MATCH(1,($U$2=GRID!$B$31:$BI$31)*(КАЛЕНДАРЬ!$AN17=GRID!$B$33:$BI$33), 0)),
ROUNDUP(INDEX(GRID!$B$47:$BI$57,MATCH(W$7,GRID!$A$47:$A$57,0),MATCH(1,($U$2=GRID!$B$31:$BI$31)*(КАЛЕНДАРЬ!$AN17=GRID!$B$33:$BI$33),0))*(1-GRID!$B$69),0))</f>
        <v>124800</v>
      </c>
    </row>
    <row r="336" spans="1:24" hidden="1" x14ac:dyDescent="0.2">
      <c r="A336" s="117" t="s">
        <v>46</v>
      </c>
      <c r="B336" s="117">
        <v>15</v>
      </c>
      <c r="C336" s="47" cm="1">
        <f t="array" ref="C336">IF($I$2="Открытый тариф",
INDEX(GRID!$B$34:$BI$44,MATCH(C$7,GRID!$A$34:$A$44,0),MATCH(1,($U$2=GRID!$B$31:$BI$31)*(КАЛЕНДАРЬ!$AN18=GRID!$B$33:$BI$33), 0)),
ROUNDUP(INDEX(GRID!$B$34:$BI$44,MATCH(C$7,GRID!$A$34:$A$44,0),MATCH(1,($U$2=GRID!$B$31:$BI$31)*(КАЛЕНДАРЬ!$AN18=GRID!$B$33:$BI$33),0))*(1-GRID!$B$69),0))</f>
        <v>18600</v>
      </c>
      <c r="D336" s="47" cm="1">
        <f t="array" ref="D336">IF($I$2="Открытый тариф",
INDEX(GRID!$B$47:$BI$57,MATCH(C$7,GRID!$A$47:$A$57,0),MATCH(1,($U$2=GRID!$B$31:$BI$31)*(КАЛЕНДАРЬ!$AN18=GRID!$B$33:$BI$33), 0)),
ROUNDUP(INDEX(GRID!$B$47:$BI$57,MATCH(C$7,GRID!$A$47:$A$57,0),MATCH(1,($U$2=GRID!$B$31:$BI$31)*(КАЛЕНДАРЬ!$AN18=GRID!$B$33:$BI$33),0))*(1-GRID!$B$69),0))</f>
        <v>21200</v>
      </c>
      <c r="E336" s="47" cm="1">
        <f t="array" ref="E336">IF($I$2="Открытый тариф",
INDEX(GRID!$B$34:$BI$44,MATCH(E$7,GRID!$A$34:$A$44,0),MATCH(1,($U$2=GRID!$B$31:$BI$31)*(КАЛЕНДАРЬ!$AN18=GRID!$B$33:$BI$33), 0)),
ROUNDUP(INDEX(GRID!$B$34:$BI$44,MATCH(E$7,GRID!$A$34:$A$44,0),MATCH(1,($U$2=GRID!$B$31:$BI$31)*(КАЛЕНДАРЬ!$AN18=GRID!$B$33:$BI$33),0))*(1-GRID!$B$69),0))</f>
        <v>20300</v>
      </c>
      <c r="F336" s="47" cm="1">
        <f t="array" ref="F336">IF($I$2="Открытый тариф",
INDEX(GRID!$B$47:$BI$57,MATCH(E$7,GRID!$A$47:$A$57,0),MATCH(1,($U$2=GRID!$B$31:$BI$31)*(КАЛЕНДАРЬ!$AN18=GRID!$B$33:$BI$33), 0)),
ROUNDUP(INDEX(GRID!$B$47:$BI$57,MATCH(E$7,GRID!$A$47:$A$57,0),MATCH(1,($U$2=GRID!$B$31:$BI$31)*(КАЛЕНДАРЬ!$AN18=GRID!$B$33:$BI$33),0))*(1-GRID!$B$69),0))</f>
        <v>22900</v>
      </c>
      <c r="G336" s="47" cm="1">
        <f t="array" ref="G336">IF($I$2="Открытый тариф",
INDEX(GRID!$B$34:$BI$44,MATCH(G$7,GRID!$A$34:$A$44,0),MATCH(1,($U$2=GRID!$B$31:$BI$31)*(КАЛЕНДАРЬ!$AN18=GRID!$B$33:$BI$33), 0)),
ROUNDUP(INDEX(GRID!$B$34:$BI$44,MATCH(G$7,GRID!$A$34:$A$44,0),MATCH(1,($U$2=GRID!$B$31:$BI$31)*(КАЛЕНДАРЬ!$AN18=GRID!$B$33:$BI$33),0))*(1-GRID!$B$69),0))</f>
        <v>21300</v>
      </c>
      <c r="H336" s="47" cm="1">
        <f t="array" ref="H336">IF($I$2="Открытый тариф",
INDEX(GRID!$B$47:$BI$57,MATCH(G$7,GRID!$A$47:$A$57,0),MATCH(1,($U$2=GRID!$B$31:$BI$31)*(КАЛЕНДАРЬ!$AN18=GRID!$B$33:$BI$33), 0)),
ROUNDUP(INDEX(GRID!$B$47:$BI$57,MATCH(G$7,GRID!$A$47:$A$57,0),MATCH(1,($U$2=GRID!$B$31:$BI$31)*(КАЛЕНДАРЬ!$AN18=GRID!$B$33:$BI$33),0))*(1-GRID!$B$69),0))</f>
        <v>23900</v>
      </c>
      <c r="I336" s="47" cm="1">
        <f t="array" ref="I336">IF($I$2="Открытый тариф",
INDEX(GRID!$B$34:$BI$44,MATCH(I$7,GRID!$A$34:$A$44,0),MATCH(1,($U$2=GRID!$B$31:$BI$31)*(КАЛЕНДАРЬ!$AN18=GRID!$B$33:$BI$33), 0)),
ROUNDUP(INDEX(GRID!$B$34:$BI$44,MATCH(I$7,GRID!$A$34:$A$44,0),MATCH(1,($U$2=GRID!$B$31:$BI$31)*(КАЛЕНДАРЬ!$AN18=GRID!$B$33:$BI$33),0))*(1-GRID!$B$69),0))</f>
        <v>23000</v>
      </c>
      <c r="J336" s="47" cm="1">
        <f t="array" ref="J336">IF($I$2="Открытый тариф",
INDEX(GRID!$B$47:$BI$57,MATCH(I$7,GRID!$A$47:$A$57,0),MATCH(1,($U$2=GRID!$B$31:$BI$31)*(КАЛЕНДАРЬ!$AN18=GRID!$B$33:$BI$33), 0)),
ROUNDUP(INDEX(GRID!$B$47:$BI$57,MATCH(I$7,GRID!$A$47:$A$57,0),MATCH(1,($U$2=GRID!$B$31:$BI$31)*(КАЛЕНДАРЬ!$AN18=GRID!$B$33:$BI$33),0))*(1-GRID!$B$69),0))</f>
        <v>25600</v>
      </c>
      <c r="K336" s="47" cm="1">
        <f t="array" ref="K336">IF($I$2="Открытый тариф",
INDEX(GRID!$B$34:$BI$44,MATCH(K$7,GRID!$A$34:$A$44,0),MATCH(1,($U$2=GRID!$B$31:$BI$31)*(КАЛЕНДАРЬ!$AN18=GRID!$B$33:$BI$33), 0)),
ROUNDUP(INDEX(GRID!$B$34:$BI$44,MATCH(K$7,GRID!$A$34:$A$44,0),MATCH(1,($U$2=GRID!$B$31:$BI$31)*(КАЛЕНДАРЬ!$AN18=GRID!$B$33:$BI$33),0))*(1-GRID!$B$69),0))</f>
        <v>24000</v>
      </c>
      <c r="L336" s="47" cm="1">
        <f t="array" ref="L336">IF($I$2="Открытый тариф",
INDEX(GRID!$B$47:$BI$57,MATCH(K$7,GRID!$A$47:$A$57,0),MATCH(1,($U$2=GRID!$B$31:$BI$31)*(КАЛЕНДАРЬ!$AN18=GRID!$B$33:$BI$33), 0)),
ROUNDUP(INDEX(GRID!$B$47:$BI$57,MATCH(K$7,GRID!$A$47:$A$57,0),MATCH(1,($U$2=GRID!$B$31:$BI$31)*(КАЛЕНДАРЬ!$AN18=GRID!$B$33:$BI$33),0))*(1-GRID!$B$69),0))</f>
        <v>26600</v>
      </c>
      <c r="M336" s="47" cm="1">
        <f t="array" ref="M336">IF($I$2="Открытый тариф",
INDEX(GRID!$B$34:$BI$44,MATCH(M$7,GRID!$A$34:$A$44,0),MATCH(1,($U$2=GRID!$B$31:$BI$31)*(КАЛЕНДАРЬ!$AN18=GRID!$B$33:$BI$33), 0)),
ROUNDUP(INDEX(GRID!$B$34:$BI$44,MATCH(M$7,GRID!$A$34:$A$44,0),MATCH(1,($U$2=GRID!$B$31:$BI$31)*(КАЛЕНДАРЬ!$AN18=GRID!$B$33:$BI$33),0))*(1-GRID!$B$69),0))</f>
        <v>25700</v>
      </c>
      <c r="N336" s="47" cm="1">
        <f t="array" ref="N336">IF($I$2="Открытый тариф",
INDEX(GRID!$B$47:$BI$57,MATCH(M$7,GRID!$A$47:$A$57,0),MATCH(1,($U$2=GRID!$B$31:$BI$31)*(КАЛЕНДАРЬ!$AN18=GRID!$B$33:$BI$33), 0)),
ROUNDUP(INDEX(GRID!$B$47:$BI$57,MATCH(M$7,GRID!$A$47:$A$57,0),MATCH(1,($U$2=GRID!$B$31:$BI$31)*(КАЛЕНДАРЬ!$AN18=GRID!$B$33:$BI$33),0))*(1-GRID!$B$69),0))</f>
        <v>28300</v>
      </c>
      <c r="O336" s="47" cm="1">
        <f t="array" ref="O336">IF($I$2="Открытый тариф",
INDEX(GRID!$B$34:$BI$44,MATCH(O$7,GRID!$A$34:$A$44,0),MATCH(1,($U$2=GRID!$B$31:$BI$31)*(КАЛЕНДАРЬ!$AN18=GRID!$B$33:$BI$33), 0)),
ROUNDUP(INDEX(GRID!$B$34:$BI$44,MATCH(O$7,GRID!$A$34:$A$44,0),MATCH(1,($U$2=GRID!$B$31:$BI$31)*(КАЛЕНДАРЬ!$AN18=GRID!$B$33:$BI$33),0))*(1-GRID!$B$69),0))</f>
        <v>32300</v>
      </c>
      <c r="P336" s="47" cm="1">
        <f t="array" ref="P336">IF($I$2="Открытый тариф",
INDEX(GRID!$B$47:$BI$57,MATCH(O$7,GRID!$A$47:$A$57,0),MATCH(1,($U$2=GRID!$B$31:$BI$31)*(КАЛЕНДАРЬ!$AN18=GRID!$B$33:$BI$33), 0)),
ROUNDUP(INDEX(GRID!$B$47:$BI$57,MATCH(O$7,GRID!$A$47:$A$57,0),MATCH(1,($U$2=GRID!$B$31:$BI$31)*(КАЛЕНДАРЬ!$AN18=GRID!$B$33:$BI$33),0))*(1-GRID!$B$69),0))</f>
        <v>34900</v>
      </c>
      <c r="Q336" s="47" cm="1">
        <f t="array" ref="Q336">IF($I$2="Открытый тариф",
INDEX(GRID!$B$34:$BI$44,MATCH(Q$7,GRID!$A$34:$A$44,0),MATCH(1,($U$2=GRID!$B$31:$BI$31)*(КАЛЕНДАРЬ!$AN18=GRID!$B$33:$BI$33), 0)),
ROUNDUP(INDEX(GRID!$B$34:$BI$44,MATCH(Q$7,GRID!$A$34:$A$44,0),MATCH(1,($U$2=GRID!$B$31:$BI$31)*(КАЛЕНДАРЬ!$AN18=GRID!$B$33:$BI$33),0))*(1-GRID!$B$69),0))</f>
        <v>34200</v>
      </c>
      <c r="R336" s="47" cm="1">
        <f t="array" ref="R336">IF($I$2="Открытый тариф",
INDEX(GRID!$B$47:$BI$57,MATCH(Q$7,GRID!$A$47:$A$57,0),MATCH(1,($U$2=GRID!$B$31:$BI$31)*(КАЛЕНДАРЬ!$AN18=GRID!$B$33:$BI$33), 0)),
ROUNDUP(INDEX(GRID!$B$47:$BI$57,MATCH(Q$7,GRID!$A$47:$A$57,0),MATCH(1,($U$2=GRID!$B$31:$BI$31)*(КАЛЕНДАРЬ!$AN18=GRID!$B$33:$BI$33),0))*(1-GRID!$B$69),0))</f>
        <v>36800</v>
      </c>
      <c r="S336" s="47" cm="1">
        <f t="array" ref="S336">IF($I$2="Открытый тариф",
INDEX(GRID!$B$34:$BI$44,MATCH(S$7,GRID!$A$34:$A$44,0),MATCH(1,($U$2=GRID!$B$31:$BI$31)*(КАЛЕНДАРЬ!$AN18=GRID!$B$33:$BI$33), 0)),
ROUNDUP(INDEX(GRID!$B$34:$BI$44,MATCH(S$7,GRID!$A$34:$A$44,0),MATCH(1,($U$2=GRID!$B$31:$BI$31)*(КАЛЕНДАРЬ!$AN18=GRID!$B$33:$BI$33),0))*(1-GRID!$B$69),0))</f>
        <v>37500</v>
      </c>
      <c r="T336" s="47" cm="1">
        <f t="array" ref="T336">IF($I$2="Открытый тариф",
INDEX(GRID!$B$47:$BI$57,MATCH(S$7,GRID!$A$47:$A$57,0),MATCH(1,($U$2=GRID!$B$31:$BI$31)*(КАЛЕНДАРЬ!$AN18=GRID!$B$33:$BI$33), 0)),
ROUNDUP(INDEX(GRID!$B$47:$BI$57,MATCH(S$7,GRID!$A$47:$A$57,0),MATCH(1,($U$2=GRID!$B$31:$BI$31)*(КАЛЕНДАРЬ!$AN18=GRID!$B$33:$BI$33),0))*(1-GRID!$B$69),0))</f>
        <v>40100</v>
      </c>
      <c r="U336" s="47" cm="1">
        <f t="array" ref="U336">IF($I$2="Открытый тариф",
INDEX(GRID!$B$34:$BI$44,MATCH(U$7,GRID!$A$34:$A$44,0),MATCH(1,($U$2=GRID!$B$31:$BI$31)*(КАЛЕНДАРЬ!$AN18=GRID!$B$33:$BI$33), 0)),
ROUNDUP(INDEX(GRID!$B$34:$BI$44,MATCH(U$7,GRID!$A$34:$A$44,0),MATCH(1,($U$2=GRID!$B$31:$BI$31)*(КАЛЕНДАРЬ!$AN18=GRID!$B$33:$BI$33),0))*(1-GRID!$B$69),0))</f>
        <v>43200</v>
      </c>
      <c r="V336" s="47" cm="1">
        <f t="array" ref="V336">IF($I$2="Открытый тариф",
INDEX(GRID!$B$47:$BI$57,MATCH(U$7,GRID!$A$47:$A$57,0),MATCH(1,($U$2=GRID!$B$31:$BI$31)*(КАЛЕНДАРЬ!$AN18=GRID!$B$33:$BI$33), 0)),
ROUNDUP(INDEX(GRID!$B$47:$BI$57,MATCH(U$7,GRID!$A$47:$A$57,0),MATCH(1,($U$2=GRID!$B$31:$BI$31)*(КАЛЕНДАРЬ!$AN18=GRID!$B$33:$BI$33),0))*(1-GRID!$B$69),0))</f>
        <v>45800</v>
      </c>
      <c r="W336" s="47" cm="1">
        <f t="array" ref="W336">IF($I$2="Открытый тариф",
INDEX(GRID!$B$34:$BI$44,MATCH(W$7,GRID!$A$34:$A$44,0),MATCH(1,($U$2=GRID!$B$31:$BI$31)*(КАЛЕНДАРЬ!$AN18=GRID!$B$33:$BI$33), 0)),
ROUNDUP(INDEX(GRID!$B$34:$BI$44,MATCH(W$7,GRID!$A$34:$A$44,0),MATCH(1,($U$2=GRID!$B$31:$BI$31)*(КАЛЕНДАРЬ!$AN18=GRID!$B$33:$BI$33),0))*(1-GRID!$B$69),0))</f>
        <v>122200</v>
      </c>
      <c r="X336" s="47" cm="1">
        <f t="array" ref="X336">IF($I$2="Открытый тариф",
INDEX(GRID!$B$47:$BI$57,MATCH(W$7,GRID!$A$47:$A$57,0),MATCH(1,($U$2=GRID!$B$31:$BI$31)*(КАЛЕНДАРЬ!$AN18=GRID!$B$33:$BI$33), 0)),
ROUNDUP(INDEX(GRID!$B$47:$BI$57,MATCH(W$7,GRID!$A$47:$A$57,0),MATCH(1,($U$2=GRID!$B$31:$BI$31)*(КАЛЕНДАРЬ!$AN18=GRID!$B$33:$BI$33),0))*(1-GRID!$B$69),0))</f>
        <v>124800</v>
      </c>
    </row>
    <row r="337" spans="1:24" hidden="1" x14ac:dyDescent="0.2">
      <c r="A337" s="117" t="s">
        <v>47</v>
      </c>
      <c r="B337" s="117">
        <v>16</v>
      </c>
      <c r="C337" s="47" cm="1">
        <f t="array" ref="C337">IF($I$2="Открытый тариф",
INDEX(GRID!$B$34:$BI$44,MATCH(C$7,GRID!$A$34:$A$44,0),MATCH(1,($U$2=GRID!$B$31:$BI$31)*(КАЛЕНДАРЬ!$AN19=GRID!$B$33:$BI$33), 0)),
ROUNDUP(INDEX(GRID!$B$34:$BI$44,MATCH(C$7,GRID!$A$34:$A$44,0),MATCH(1,($U$2=GRID!$B$31:$BI$31)*(КАЛЕНДАРЬ!$AN19=GRID!$B$33:$BI$33),0))*(1-GRID!$B$69),0))</f>
        <v>19200</v>
      </c>
      <c r="D337" s="47" cm="1">
        <f t="array" ref="D337">IF($I$2="Открытый тариф",
INDEX(GRID!$B$47:$BI$57,MATCH(C$7,GRID!$A$47:$A$57,0),MATCH(1,($U$2=GRID!$B$31:$BI$31)*(КАЛЕНДАРЬ!$AN19=GRID!$B$33:$BI$33), 0)),
ROUNDUP(INDEX(GRID!$B$47:$BI$57,MATCH(C$7,GRID!$A$47:$A$57,0),MATCH(1,($U$2=GRID!$B$31:$BI$31)*(КАЛЕНДАРЬ!$AN19=GRID!$B$33:$BI$33),0))*(1-GRID!$B$69),0))</f>
        <v>21800</v>
      </c>
      <c r="E337" s="47" cm="1">
        <f t="array" ref="E337">IF($I$2="Открытый тариф",
INDEX(GRID!$B$34:$BI$44,MATCH(E$7,GRID!$A$34:$A$44,0),MATCH(1,($U$2=GRID!$B$31:$BI$31)*(КАЛЕНДАРЬ!$AN19=GRID!$B$33:$BI$33), 0)),
ROUNDUP(INDEX(GRID!$B$34:$BI$44,MATCH(E$7,GRID!$A$34:$A$44,0),MATCH(1,($U$2=GRID!$B$31:$BI$31)*(КАЛЕНДАРЬ!$AN19=GRID!$B$33:$BI$33),0))*(1-GRID!$B$69),0))</f>
        <v>21000</v>
      </c>
      <c r="F337" s="47" cm="1">
        <f t="array" ref="F337">IF($I$2="Открытый тариф",
INDEX(GRID!$B$47:$BI$57,MATCH(E$7,GRID!$A$47:$A$57,0),MATCH(1,($U$2=GRID!$B$31:$BI$31)*(КАЛЕНДАРЬ!$AN19=GRID!$B$33:$BI$33), 0)),
ROUNDUP(INDEX(GRID!$B$47:$BI$57,MATCH(E$7,GRID!$A$47:$A$57,0),MATCH(1,($U$2=GRID!$B$31:$BI$31)*(КАЛЕНДАРЬ!$AN19=GRID!$B$33:$BI$33),0))*(1-GRID!$B$69),0))</f>
        <v>23600</v>
      </c>
      <c r="G337" s="47" cm="1">
        <f t="array" ref="G337">IF($I$2="Открытый тариф",
INDEX(GRID!$B$34:$BI$44,MATCH(G$7,GRID!$A$34:$A$44,0),MATCH(1,($U$2=GRID!$B$31:$BI$31)*(КАЛЕНДАРЬ!$AN19=GRID!$B$33:$BI$33), 0)),
ROUNDUP(INDEX(GRID!$B$34:$BI$44,MATCH(G$7,GRID!$A$34:$A$44,0),MATCH(1,($U$2=GRID!$B$31:$BI$31)*(КАЛЕНДАРЬ!$AN19=GRID!$B$33:$BI$33),0))*(1-GRID!$B$69),0))</f>
        <v>22000</v>
      </c>
      <c r="H337" s="47" cm="1">
        <f t="array" ref="H337">IF($I$2="Открытый тариф",
INDEX(GRID!$B$47:$BI$57,MATCH(G$7,GRID!$A$47:$A$57,0),MATCH(1,($U$2=GRID!$B$31:$BI$31)*(КАЛЕНДАРЬ!$AN19=GRID!$B$33:$BI$33), 0)),
ROUNDUP(INDEX(GRID!$B$47:$BI$57,MATCH(G$7,GRID!$A$47:$A$57,0),MATCH(1,($U$2=GRID!$B$31:$BI$31)*(КАЛЕНДАРЬ!$AN19=GRID!$B$33:$BI$33),0))*(1-GRID!$B$69),0))</f>
        <v>24600</v>
      </c>
      <c r="I337" s="47" cm="1">
        <f t="array" ref="I337">IF($I$2="Открытый тариф",
INDEX(GRID!$B$34:$BI$44,MATCH(I$7,GRID!$A$34:$A$44,0),MATCH(1,($U$2=GRID!$B$31:$BI$31)*(КАЛЕНДАРЬ!$AN19=GRID!$B$33:$BI$33), 0)),
ROUNDUP(INDEX(GRID!$B$34:$BI$44,MATCH(I$7,GRID!$A$34:$A$44,0),MATCH(1,($U$2=GRID!$B$31:$BI$31)*(КАЛЕНДАРЬ!$AN19=GRID!$B$33:$BI$33),0))*(1-GRID!$B$69),0))</f>
        <v>23800</v>
      </c>
      <c r="J337" s="47" cm="1">
        <f t="array" ref="J337">IF($I$2="Открытый тариф",
INDEX(GRID!$B$47:$BI$57,MATCH(I$7,GRID!$A$47:$A$57,0),MATCH(1,($U$2=GRID!$B$31:$BI$31)*(КАЛЕНДАРЬ!$AN19=GRID!$B$33:$BI$33), 0)),
ROUNDUP(INDEX(GRID!$B$47:$BI$57,MATCH(I$7,GRID!$A$47:$A$57,0),MATCH(1,($U$2=GRID!$B$31:$BI$31)*(КАЛЕНДАРЬ!$AN19=GRID!$B$33:$BI$33),0))*(1-GRID!$B$69),0))</f>
        <v>26400</v>
      </c>
      <c r="K337" s="47" cm="1">
        <f t="array" ref="K337">IF($I$2="Открытый тариф",
INDEX(GRID!$B$34:$BI$44,MATCH(K$7,GRID!$A$34:$A$44,0),MATCH(1,($U$2=GRID!$B$31:$BI$31)*(КАЛЕНДАРЬ!$AN19=GRID!$B$33:$BI$33), 0)),
ROUNDUP(INDEX(GRID!$B$34:$BI$44,MATCH(K$7,GRID!$A$34:$A$44,0),MATCH(1,($U$2=GRID!$B$31:$BI$31)*(КАЛЕНДАРЬ!$AN19=GRID!$B$33:$BI$33),0))*(1-GRID!$B$69),0))</f>
        <v>24800</v>
      </c>
      <c r="L337" s="47" cm="1">
        <f t="array" ref="L337">IF($I$2="Открытый тариф",
INDEX(GRID!$B$47:$BI$57,MATCH(K$7,GRID!$A$47:$A$57,0),MATCH(1,($U$2=GRID!$B$31:$BI$31)*(КАЛЕНДАРЬ!$AN19=GRID!$B$33:$BI$33), 0)),
ROUNDUP(INDEX(GRID!$B$47:$BI$57,MATCH(K$7,GRID!$A$47:$A$57,0),MATCH(1,($U$2=GRID!$B$31:$BI$31)*(КАЛЕНДАРЬ!$AN19=GRID!$B$33:$BI$33),0))*(1-GRID!$B$69),0))</f>
        <v>27400</v>
      </c>
      <c r="M337" s="47" cm="1">
        <f t="array" ref="M337">IF($I$2="Открытый тариф",
INDEX(GRID!$B$34:$BI$44,MATCH(M$7,GRID!$A$34:$A$44,0),MATCH(1,($U$2=GRID!$B$31:$BI$31)*(КАЛЕНДАРЬ!$AN19=GRID!$B$33:$BI$33), 0)),
ROUNDUP(INDEX(GRID!$B$34:$BI$44,MATCH(M$7,GRID!$A$34:$A$44,0),MATCH(1,($U$2=GRID!$B$31:$BI$31)*(КАЛЕНДАРЬ!$AN19=GRID!$B$33:$BI$33),0))*(1-GRID!$B$69),0))</f>
        <v>26600</v>
      </c>
      <c r="N337" s="47" cm="1">
        <f t="array" ref="N337">IF($I$2="Открытый тариф",
INDEX(GRID!$B$47:$BI$57,MATCH(M$7,GRID!$A$47:$A$57,0),MATCH(1,($U$2=GRID!$B$31:$BI$31)*(КАЛЕНДАРЬ!$AN19=GRID!$B$33:$BI$33), 0)),
ROUNDUP(INDEX(GRID!$B$47:$BI$57,MATCH(M$7,GRID!$A$47:$A$57,0),MATCH(1,($U$2=GRID!$B$31:$BI$31)*(КАЛЕНДАРЬ!$AN19=GRID!$B$33:$BI$33),0))*(1-GRID!$B$69),0))</f>
        <v>29200</v>
      </c>
      <c r="O337" s="47" cm="1">
        <f t="array" ref="O337">IF($I$2="Открытый тариф",
INDEX(GRID!$B$34:$BI$44,MATCH(O$7,GRID!$A$34:$A$44,0),MATCH(1,($U$2=GRID!$B$31:$BI$31)*(КАЛЕНДАРЬ!$AN19=GRID!$B$33:$BI$33), 0)),
ROUNDUP(INDEX(GRID!$B$34:$BI$44,MATCH(O$7,GRID!$A$34:$A$44,0),MATCH(1,($U$2=GRID!$B$31:$BI$31)*(КАЛЕНДАРЬ!$AN19=GRID!$B$33:$BI$33),0))*(1-GRID!$B$69),0))</f>
        <v>33400</v>
      </c>
      <c r="P337" s="47" cm="1">
        <f t="array" ref="P337">IF($I$2="Открытый тариф",
INDEX(GRID!$B$47:$BI$57,MATCH(O$7,GRID!$A$47:$A$57,0),MATCH(1,($U$2=GRID!$B$31:$BI$31)*(КАЛЕНДАРЬ!$AN19=GRID!$B$33:$BI$33), 0)),
ROUNDUP(INDEX(GRID!$B$47:$BI$57,MATCH(O$7,GRID!$A$47:$A$57,0),MATCH(1,($U$2=GRID!$B$31:$BI$31)*(КАЛЕНДАРЬ!$AN19=GRID!$B$33:$BI$33),0))*(1-GRID!$B$69),0))</f>
        <v>36000</v>
      </c>
      <c r="Q337" s="47" cm="1">
        <f t="array" ref="Q337">IF($I$2="Открытый тариф",
INDEX(GRID!$B$34:$BI$44,MATCH(Q$7,GRID!$A$34:$A$44,0),MATCH(1,($U$2=GRID!$B$31:$BI$31)*(КАЛЕНДАРЬ!$AN19=GRID!$B$33:$BI$33), 0)),
ROUNDUP(INDEX(GRID!$B$34:$BI$44,MATCH(Q$7,GRID!$A$34:$A$44,0),MATCH(1,($U$2=GRID!$B$31:$BI$31)*(КАЛЕНДАРЬ!$AN19=GRID!$B$33:$BI$33),0))*(1-GRID!$B$69),0))</f>
        <v>35400</v>
      </c>
      <c r="R337" s="47" cm="1">
        <f t="array" ref="R337">IF($I$2="Открытый тариф",
INDEX(GRID!$B$47:$BI$57,MATCH(Q$7,GRID!$A$47:$A$57,0),MATCH(1,($U$2=GRID!$B$31:$BI$31)*(КАЛЕНДАРЬ!$AN19=GRID!$B$33:$BI$33), 0)),
ROUNDUP(INDEX(GRID!$B$47:$BI$57,MATCH(Q$7,GRID!$A$47:$A$57,0),MATCH(1,($U$2=GRID!$B$31:$BI$31)*(КАЛЕНДАРЬ!$AN19=GRID!$B$33:$BI$33),0))*(1-GRID!$B$69),0))</f>
        <v>38000</v>
      </c>
      <c r="S337" s="47" cm="1">
        <f t="array" ref="S337">IF($I$2="Открытый тариф",
INDEX(GRID!$B$34:$BI$44,MATCH(S$7,GRID!$A$34:$A$44,0),MATCH(1,($U$2=GRID!$B$31:$BI$31)*(КАЛЕНДАРЬ!$AN19=GRID!$B$33:$BI$33), 0)),
ROUNDUP(INDEX(GRID!$B$34:$BI$44,MATCH(S$7,GRID!$A$34:$A$44,0),MATCH(1,($U$2=GRID!$B$31:$BI$31)*(КАЛЕНДАРЬ!$AN19=GRID!$B$33:$BI$33),0))*(1-GRID!$B$69),0))</f>
        <v>38800</v>
      </c>
      <c r="T337" s="47" cm="1">
        <f t="array" ref="T337">IF($I$2="Открытый тариф",
INDEX(GRID!$B$47:$BI$57,MATCH(S$7,GRID!$A$47:$A$57,0),MATCH(1,($U$2=GRID!$B$31:$BI$31)*(КАЛЕНДАРЬ!$AN19=GRID!$B$33:$BI$33), 0)),
ROUNDUP(INDEX(GRID!$B$47:$BI$57,MATCH(S$7,GRID!$A$47:$A$57,0),MATCH(1,($U$2=GRID!$B$31:$BI$31)*(КАЛЕНДАРЬ!$AN19=GRID!$B$33:$BI$33),0))*(1-GRID!$B$69),0))</f>
        <v>41400</v>
      </c>
      <c r="U337" s="47" cm="1">
        <f t="array" ref="U337">IF($I$2="Открытый тариф",
INDEX(GRID!$B$34:$BI$44,MATCH(U$7,GRID!$A$34:$A$44,0),MATCH(1,($U$2=GRID!$B$31:$BI$31)*(КАЛЕНДАРЬ!$AN19=GRID!$B$33:$BI$33), 0)),
ROUNDUP(INDEX(GRID!$B$34:$BI$44,MATCH(U$7,GRID!$A$34:$A$44,0),MATCH(1,($U$2=GRID!$B$31:$BI$31)*(КАЛЕНДАРЬ!$AN19=GRID!$B$33:$BI$33),0))*(1-GRID!$B$69),0))</f>
        <v>44600</v>
      </c>
      <c r="V337" s="47" cm="1">
        <f t="array" ref="V337">IF($I$2="Открытый тариф",
INDEX(GRID!$B$47:$BI$57,MATCH(U$7,GRID!$A$47:$A$57,0),MATCH(1,($U$2=GRID!$B$31:$BI$31)*(КАЛЕНДАРЬ!$AN19=GRID!$B$33:$BI$33), 0)),
ROUNDUP(INDEX(GRID!$B$47:$BI$57,MATCH(U$7,GRID!$A$47:$A$57,0),MATCH(1,($U$2=GRID!$B$31:$BI$31)*(КАЛЕНДАРЬ!$AN19=GRID!$B$33:$BI$33),0))*(1-GRID!$B$69),0))</f>
        <v>47200</v>
      </c>
      <c r="W337" s="47" cm="1">
        <f t="array" ref="W337">IF($I$2="Открытый тариф",
INDEX(GRID!$B$34:$BI$44,MATCH(W$7,GRID!$A$34:$A$44,0),MATCH(1,($U$2=GRID!$B$31:$BI$31)*(КАЛЕНДАРЬ!$AN19=GRID!$B$33:$BI$33), 0)),
ROUNDUP(INDEX(GRID!$B$34:$BI$44,MATCH(W$7,GRID!$A$34:$A$44,0),MATCH(1,($U$2=GRID!$B$31:$BI$31)*(КАЛЕНДАРЬ!$AN19=GRID!$B$33:$BI$33),0))*(1-GRID!$B$69),0))</f>
        <v>128200</v>
      </c>
      <c r="X337" s="47" cm="1">
        <f t="array" ref="X337">IF($I$2="Открытый тариф",
INDEX(GRID!$B$47:$BI$57,MATCH(W$7,GRID!$A$47:$A$57,0),MATCH(1,($U$2=GRID!$B$31:$BI$31)*(КАЛЕНДАРЬ!$AN19=GRID!$B$33:$BI$33), 0)),
ROUNDUP(INDEX(GRID!$B$47:$BI$57,MATCH(W$7,GRID!$A$47:$A$57,0),MATCH(1,($U$2=GRID!$B$31:$BI$31)*(КАЛЕНДАРЬ!$AN19=GRID!$B$33:$BI$33),0))*(1-GRID!$B$69),0))</f>
        <v>130800</v>
      </c>
    </row>
    <row r="338" spans="1:24" hidden="1" x14ac:dyDescent="0.2">
      <c r="A338" s="117" t="s">
        <v>48</v>
      </c>
      <c r="B338" s="117">
        <v>17</v>
      </c>
      <c r="C338" s="47" cm="1">
        <f t="array" ref="C338">IF($I$2="Открытый тариф",
INDEX(GRID!$B$34:$BI$44,MATCH(C$7,GRID!$A$34:$A$44,0),MATCH(1,($U$2=GRID!$B$31:$BI$31)*(КАЛЕНДАРЬ!$AN20=GRID!$B$33:$BI$33), 0)),
ROUNDUP(INDEX(GRID!$B$34:$BI$44,MATCH(C$7,GRID!$A$34:$A$44,0),MATCH(1,($U$2=GRID!$B$31:$BI$31)*(КАЛЕНДАРЬ!$AN20=GRID!$B$33:$BI$33),0))*(1-GRID!$B$69),0))</f>
        <v>19200</v>
      </c>
      <c r="D338" s="47" cm="1">
        <f t="array" ref="D338">IF($I$2="Открытый тариф",
INDEX(GRID!$B$47:$BI$57,MATCH(C$7,GRID!$A$47:$A$57,0),MATCH(1,($U$2=GRID!$B$31:$BI$31)*(КАЛЕНДАРЬ!$AN20=GRID!$B$33:$BI$33), 0)),
ROUNDUP(INDEX(GRID!$B$47:$BI$57,MATCH(C$7,GRID!$A$47:$A$57,0),MATCH(1,($U$2=GRID!$B$31:$BI$31)*(КАЛЕНДАРЬ!$AN20=GRID!$B$33:$BI$33),0))*(1-GRID!$B$69),0))</f>
        <v>21800</v>
      </c>
      <c r="E338" s="47" cm="1">
        <f t="array" ref="E338">IF($I$2="Открытый тариф",
INDEX(GRID!$B$34:$BI$44,MATCH(E$7,GRID!$A$34:$A$44,0),MATCH(1,($U$2=GRID!$B$31:$BI$31)*(КАЛЕНДАРЬ!$AN20=GRID!$B$33:$BI$33), 0)),
ROUNDUP(INDEX(GRID!$B$34:$BI$44,MATCH(E$7,GRID!$A$34:$A$44,0),MATCH(1,($U$2=GRID!$B$31:$BI$31)*(КАЛЕНДАРЬ!$AN20=GRID!$B$33:$BI$33),0))*(1-GRID!$B$69),0))</f>
        <v>21000</v>
      </c>
      <c r="F338" s="47" cm="1">
        <f t="array" ref="F338">IF($I$2="Открытый тариф",
INDEX(GRID!$B$47:$BI$57,MATCH(E$7,GRID!$A$47:$A$57,0),MATCH(1,($U$2=GRID!$B$31:$BI$31)*(КАЛЕНДАРЬ!$AN20=GRID!$B$33:$BI$33), 0)),
ROUNDUP(INDEX(GRID!$B$47:$BI$57,MATCH(E$7,GRID!$A$47:$A$57,0),MATCH(1,($U$2=GRID!$B$31:$BI$31)*(КАЛЕНДАРЬ!$AN20=GRID!$B$33:$BI$33),0))*(1-GRID!$B$69),0))</f>
        <v>23600</v>
      </c>
      <c r="G338" s="47" cm="1">
        <f t="array" ref="G338">IF($I$2="Открытый тариф",
INDEX(GRID!$B$34:$BI$44,MATCH(G$7,GRID!$A$34:$A$44,0),MATCH(1,($U$2=GRID!$B$31:$BI$31)*(КАЛЕНДАРЬ!$AN20=GRID!$B$33:$BI$33), 0)),
ROUNDUP(INDEX(GRID!$B$34:$BI$44,MATCH(G$7,GRID!$A$34:$A$44,0),MATCH(1,($U$2=GRID!$B$31:$BI$31)*(КАЛЕНДАРЬ!$AN20=GRID!$B$33:$BI$33),0))*(1-GRID!$B$69),0))</f>
        <v>22000</v>
      </c>
      <c r="H338" s="47" cm="1">
        <f t="array" ref="H338">IF($I$2="Открытый тариф",
INDEX(GRID!$B$47:$BI$57,MATCH(G$7,GRID!$A$47:$A$57,0),MATCH(1,($U$2=GRID!$B$31:$BI$31)*(КАЛЕНДАРЬ!$AN20=GRID!$B$33:$BI$33), 0)),
ROUNDUP(INDEX(GRID!$B$47:$BI$57,MATCH(G$7,GRID!$A$47:$A$57,0),MATCH(1,($U$2=GRID!$B$31:$BI$31)*(КАЛЕНДАРЬ!$AN20=GRID!$B$33:$BI$33),0))*(1-GRID!$B$69),0))</f>
        <v>24600</v>
      </c>
      <c r="I338" s="47" cm="1">
        <f t="array" ref="I338">IF($I$2="Открытый тариф",
INDEX(GRID!$B$34:$BI$44,MATCH(I$7,GRID!$A$34:$A$44,0),MATCH(1,($U$2=GRID!$B$31:$BI$31)*(КАЛЕНДАРЬ!$AN20=GRID!$B$33:$BI$33), 0)),
ROUNDUP(INDEX(GRID!$B$34:$BI$44,MATCH(I$7,GRID!$A$34:$A$44,0),MATCH(1,($U$2=GRID!$B$31:$BI$31)*(КАЛЕНДАРЬ!$AN20=GRID!$B$33:$BI$33),0))*(1-GRID!$B$69),0))</f>
        <v>23800</v>
      </c>
      <c r="J338" s="47" cm="1">
        <f t="array" ref="J338">IF($I$2="Открытый тариф",
INDEX(GRID!$B$47:$BI$57,MATCH(I$7,GRID!$A$47:$A$57,0),MATCH(1,($U$2=GRID!$B$31:$BI$31)*(КАЛЕНДАРЬ!$AN20=GRID!$B$33:$BI$33), 0)),
ROUNDUP(INDEX(GRID!$B$47:$BI$57,MATCH(I$7,GRID!$A$47:$A$57,0),MATCH(1,($U$2=GRID!$B$31:$BI$31)*(КАЛЕНДАРЬ!$AN20=GRID!$B$33:$BI$33),0))*(1-GRID!$B$69),0))</f>
        <v>26400</v>
      </c>
      <c r="K338" s="47" cm="1">
        <f t="array" ref="K338">IF($I$2="Открытый тариф",
INDEX(GRID!$B$34:$BI$44,MATCH(K$7,GRID!$A$34:$A$44,0),MATCH(1,($U$2=GRID!$B$31:$BI$31)*(КАЛЕНДАРЬ!$AN20=GRID!$B$33:$BI$33), 0)),
ROUNDUP(INDEX(GRID!$B$34:$BI$44,MATCH(K$7,GRID!$A$34:$A$44,0),MATCH(1,($U$2=GRID!$B$31:$BI$31)*(КАЛЕНДАРЬ!$AN20=GRID!$B$33:$BI$33),0))*(1-GRID!$B$69),0))</f>
        <v>24800</v>
      </c>
      <c r="L338" s="47" cm="1">
        <f t="array" ref="L338">IF($I$2="Открытый тариф",
INDEX(GRID!$B$47:$BI$57,MATCH(K$7,GRID!$A$47:$A$57,0),MATCH(1,($U$2=GRID!$B$31:$BI$31)*(КАЛЕНДАРЬ!$AN20=GRID!$B$33:$BI$33), 0)),
ROUNDUP(INDEX(GRID!$B$47:$BI$57,MATCH(K$7,GRID!$A$47:$A$57,0),MATCH(1,($U$2=GRID!$B$31:$BI$31)*(КАЛЕНДАРЬ!$AN20=GRID!$B$33:$BI$33),0))*(1-GRID!$B$69),0))</f>
        <v>27400</v>
      </c>
      <c r="M338" s="47" cm="1">
        <f t="array" ref="M338">IF($I$2="Открытый тариф",
INDEX(GRID!$B$34:$BI$44,MATCH(M$7,GRID!$A$34:$A$44,0),MATCH(1,($U$2=GRID!$B$31:$BI$31)*(КАЛЕНДАРЬ!$AN20=GRID!$B$33:$BI$33), 0)),
ROUNDUP(INDEX(GRID!$B$34:$BI$44,MATCH(M$7,GRID!$A$34:$A$44,0),MATCH(1,($U$2=GRID!$B$31:$BI$31)*(КАЛЕНДАРЬ!$AN20=GRID!$B$33:$BI$33),0))*(1-GRID!$B$69),0))</f>
        <v>26600</v>
      </c>
      <c r="N338" s="47" cm="1">
        <f t="array" ref="N338">IF($I$2="Открытый тариф",
INDEX(GRID!$B$47:$BI$57,MATCH(M$7,GRID!$A$47:$A$57,0),MATCH(1,($U$2=GRID!$B$31:$BI$31)*(КАЛЕНДАРЬ!$AN20=GRID!$B$33:$BI$33), 0)),
ROUNDUP(INDEX(GRID!$B$47:$BI$57,MATCH(M$7,GRID!$A$47:$A$57,0),MATCH(1,($U$2=GRID!$B$31:$BI$31)*(КАЛЕНДАРЬ!$AN20=GRID!$B$33:$BI$33),0))*(1-GRID!$B$69),0))</f>
        <v>29200</v>
      </c>
      <c r="O338" s="47" cm="1">
        <f t="array" ref="O338">IF($I$2="Открытый тариф",
INDEX(GRID!$B$34:$BI$44,MATCH(O$7,GRID!$A$34:$A$44,0),MATCH(1,($U$2=GRID!$B$31:$BI$31)*(КАЛЕНДАРЬ!$AN20=GRID!$B$33:$BI$33), 0)),
ROUNDUP(INDEX(GRID!$B$34:$BI$44,MATCH(O$7,GRID!$A$34:$A$44,0),MATCH(1,($U$2=GRID!$B$31:$BI$31)*(КАЛЕНДАРЬ!$AN20=GRID!$B$33:$BI$33),0))*(1-GRID!$B$69),0))</f>
        <v>33400</v>
      </c>
      <c r="P338" s="47" cm="1">
        <f t="array" ref="P338">IF($I$2="Открытый тариф",
INDEX(GRID!$B$47:$BI$57,MATCH(O$7,GRID!$A$47:$A$57,0),MATCH(1,($U$2=GRID!$B$31:$BI$31)*(КАЛЕНДАРЬ!$AN20=GRID!$B$33:$BI$33), 0)),
ROUNDUP(INDEX(GRID!$B$47:$BI$57,MATCH(O$7,GRID!$A$47:$A$57,0),MATCH(1,($U$2=GRID!$B$31:$BI$31)*(КАЛЕНДАРЬ!$AN20=GRID!$B$33:$BI$33),0))*(1-GRID!$B$69),0))</f>
        <v>36000</v>
      </c>
      <c r="Q338" s="47" cm="1">
        <f t="array" ref="Q338">IF($I$2="Открытый тариф",
INDEX(GRID!$B$34:$BI$44,MATCH(Q$7,GRID!$A$34:$A$44,0),MATCH(1,($U$2=GRID!$B$31:$BI$31)*(КАЛЕНДАРЬ!$AN20=GRID!$B$33:$BI$33), 0)),
ROUNDUP(INDEX(GRID!$B$34:$BI$44,MATCH(Q$7,GRID!$A$34:$A$44,0),MATCH(1,($U$2=GRID!$B$31:$BI$31)*(КАЛЕНДАРЬ!$AN20=GRID!$B$33:$BI$33),0))*(1-GRID!$B$69),0))</f>
        <v>35400</v>
      </c>
      <c r="R338" s="47" cm="1">
        <f t="array" ref="R338">IF($I$2="Открытый тариф",
INDEX(GRID!$B$47:$BI$57,MATCH(Q$7,GRID!$A$47:$A$57,0),MATCH(1,($U$2=GRID!$B$31:$BI$31)*(КАЛЕНДАРЬ!$AN20=GRID!$B$33:$BI$33), 0)),
ROUNDUP(INDEX(GRID!$B$47:$BI$57,MATCH(Q$7,GRID!$A$47:$A$57,0),MATCH(1,($U$2=GRID!$B$31:$BI$31)*(КАЛЕНДАРЬ!$AN20=GRID!$B$33:$BI$33),0))*(1-GRID!$B$69),0))</f>
        <v>38000</v>
      </c>
      <c r="S338" s="47" cm="1">
        <f t="array" ref="S338">IF($I$2="Открытый тариф",
INDEX(GRID!$B$34:$BI$44,MATCH(S$7,GRID!$A$34:$A$44,0),MATCH(1,($U$2=GRID!$B$31:$BI$31)*(КАЛЕНДАРЬ!$AN20=GRID!$B$33:$BI$33), 0)),
ROUNDUP(INDEX(GRID!$B$34:$BI$44,MATCH(S$7,GRID!$A$34:$A$44,0),MATCH(1,($U$2=GRID!$B$31:$BI$31)*(КАЛЕНДАРЬ!$AN20=GRID!$B$33:$BI$33),0))*(1-GRID!$B$69),0))</f>
        <v>38800</v>
      </c>
      <c r="T338" s="47" cm="1">
        <f t="array" ref="T338">IF($I$2="Открытый тариф",
INDEX(GRID!$B$47:$BI$57,MATCH(S$7,GRID!$A$47:$A$57,0),MATCH(1,($U$2=GRID!$B$31:$BI$31)*(КАЛЕНДАРЬ!$AN20=GRID!$B$33:$BI$33), 0)),
ROUNDUP(INDEX(GRID!$B$47:$BI$57,MATCH(S$7,GRID!$A$47:$A$57,0),MATCH(1,($U$2=GRID!$B$31:$BI$31)*(КАЛЕНДАРЬ!$AN20=GRID!$B$33:$BI$33),0))*(1-GRID!$B$69),0))</f>
        <v>41400</v>
      </c>
      <c r="U338" s="47" cm="1">
        <f t="array" ref="U338">IF($I$2="Открытый тариф",
INDEX(GRID!$B$34:$BI$44,MATCH(U$7,GRID!$A$34:$A$44,0),MATCH(1,($U$2=GRID!$B$31:$BI$31)*(КАЛЕНДАРЬ!$AN20=GRID!$B$33:$BI$33), 0)),
ROUNDUP(INDEX(GRID!$B$34:$BI$44,MATCH(U$7,GRID!$A$34:$A$44,0),MATCH(1,($U$2=GRID!$B$31:$BI$31)*(КАЛЕНДАРЬ!$AN20=GRID!$B$33:$BI$33),0))*(1-GRID!$B$69),0))</f>
        <v>44600</v>
      </c>
      <c r="V338" s="47" cm="1">
        <f t="array" ref="V338">IF($I$2="Открытый тариф",
INDEX(GRID!$B$47:$BI$57,MATCH(U$7,GRID!$A$47:$A$57,0),MATCH(1,($U$2=GRID!$B$31:$BI$31)*(КАЛЕНДАРЬ!$AN20=GRID!$B$33:$BI$33), 0)),
ROUNDUP(INDEX(GRID!$B$47:$BI$57,MATCH(U$7,GRID!$A$47:$A$57,0),MATCH(1,($U$2=GRID!$B$31:$BI$31)*(КАЛЕНДАРЬ!$AN20=GRID!$B$33:$BI$33),0))*(1-GRID!$B$69),0))</f>
        <v>47200</v>
      </c>
      <c r="W338" s="47" cm="1">
        <f t="array" ref="W338">IF($I$2="Открытый тариф",
INDEX(GRID!$B$34:$BI$44,MATCH(W$7,GRID!$A$34:$A$44,0),MATCH(1,($U$2=GRID!$B$31:$BI$31)*(КАЛЕНДАРЬ!$AN20=GRID!$B$33:$BI$33), 0)),
ROUNDUP(INDEX(GRID!$B$34:$BI$44,MATCH(W$7,GRID!$A$34:$A$44,0),MATCH(1,($U$2=GRID!$B$31:$BI$31)*(КАЛЕНДАРЬ!$AN20=GRID!$B$33:$BI$33),0))*(1-GRID!$B$69),0))</f>
        <v>128200</v>
      </c>
      <c r="X338" s="47" cm="1">
        <f t="array" ref="X338">IF($I$2="Открытый тариф",
INDEX(GRID!$B$47:$BI$57,MATCH(W$7,GRID!$A$47:$A$57,0),MATCH(1,($U$2=GRID!$B$31:$BI$31)*(КАЛЕНДАРЬ!$AN20=GRID!$B$33:$BI$33), 0)),
ROUNDUP(INDEX(GRID!$B$47:$BI$57,MATCH(W$7,GRID!$A$47:$A$57,0),MATCH(1,($U$2=GRID!$B$31:$BI$31)*(КАЛЕНДАРЬ!$AN20=GRID!$B$33:$BI$33),0))*(1-GRID!$B$69),0))</f>
        <v>130800</v>
      </c>
    </row>
    <row r="339" spans="1:24" hidden="1" x14ac:dyDescent="0.2">
      <c r="A339" s="117" t="s">
        <v>42</v>
      </c>
      <c r="B339" s="117">
        <v>18</v>
      </c>
      <c r="C339" s="47" cm="1">
        <f t="array" ref="C339">IF($I$2="Открытый тариф",
INDEX(GRID!$B$34:$BI$44,MATCH(C$7,GRID!$A$34:$A$44,0),MATCH(1,($U$2=GRID!$B$31:$BI$31)*(КАЛЕНДАРЬ!$AN21=GRID!$B$33:$BI$33), 0)),
ROUNDUP(INDEX(GRID!$B$34:$BI$44,MATCH(C$7,GRID!$A$34:$A$44,0),MATCH(1,($U$2=GRID!$B$31:$BI$31)*(КАЛЕНДАРЬ!$AN21=GRID!$B$33:$BI$33),0))*(1-GRID!$B$69),0))</f>
        <v>18600</v>
      </c>
      <c r="D339" s="47" cm="1">
        <f t="array" ref="D339">IF($I$2="Открытый тариф",
INDEX(GRID!$B$47:$BI$57,MATCH(C$7,GRID!$A$47:$A$57,0),MATCH(1,($U$2=GRID!$B$31:$BI$31)*(КАЛЕНДАРЬ!$AN21=GRID!$B$33:$BI$33), 0)),
ROUNDUP(INDEX(GRID!$B$47:$BI$57,MATCH(C$7,GRID!$A$47:$A$57,0),MATCH(1,($U$2=GRID!$B$31:$BI$31)*(КАЛЕНДАРЬ!$AN21=GRID!$B$33:$BI$33),0))*(1-GRID!$B$69),0))</f>
        <v>21200</v>
      </c>
      <c r="E339" s="47" cm="1">
        <f t="array" ref="E339">IF($I$2="Открытый тариф",
INDEX(GRID!$B$34:$BI$44,MATCH(E$7,GRID!$A$34:$A$44,0),MATCH(1,($U$2=GRID!$B$31:$BI$31)*(КАЛЕНДАРЬ!$AN21=GRID!$B$33:$BI$33), 0)),
ROUNDUP(INDEX(GRID!$B$34:$BI$44,MATCH(E$7,GRID!$A$34:$A$44,0),MATCH(1,($U$2=GRID!$B$31:$BI$31)*(КАЛЕНДАРЬ!$AN21=GRID!$B$33:$BI$33),0))*(1-GRID!$B$69),0))</f>
        <v>20300</v>
      </c>
      <c r="F339" s="47" cm="1">
        <f t="array" ref="F339">IF($I$2="Открытый тариф",
INDEX(GRID!$B$47:$BI$57,MATCH(E$7,GRID!$A$47:$A$57,0),MATCH(1,($U$2=GRID!$B$31:$BI$31)*(КАЛЕНДАРЬ!$AN21=GRID!$B$33:$BI$33), 0)),
ROUNDUP(INDEX(GRID!$B$47:$BI$57,MATCH(E$7,GRID!$A$47:$A$57,0),MATCH(1,($U$2=GRID!$B$31:$BI$31)*(КАЛЕНДАРЬ!$AN21=GRID!$B$33:$BI$33),0))*(1-GRID!$B$69),0))</f>
        <v>22900</v>
      </c>
      <c r="G339" s="47" cm="1">
        <f t="array" ref="G339">IF($I$2="Открытый тариф",
INDEX(GRID!$B$34:$BI$44,MATCH(G$7,GRID!$A$34:$A$44,0),MATCH(1,($U$2=GRID!$B$31:$BI$31)*(КАЛЕНДАРЬ!$AN21=GRID!$B$33:$BI$33), 0)),
ROUNDUP(INDEX(GRID!$B$34:$BI$44,MATCH(G$7,GRID!$A$34:$A$44,0),MATCH(1,($U$2=GRID!$B$31:$BI$31)*(КАЛЕНДАРЬ!$AN21=GRID!$B$33:$BI$33),0))*(1-GRID!$B$69),0))</f>
        <v>21300</v>
      </c>
      <c r="H339" s="47" cm="1">
        <f t="array" ref="H339">IF($I$2="Открытый тариф",
INDEX(GRID!$B$47:$BI$57,MATCH(G$7,GRID!$A$47:$A$57,0),MATCH(1,($U$2=GRID!$B$31:$BI$31)*(КАЛЕНДАРЬ!$AN21=GRID!$B$33:$BI$33), 0)),
ROUNDUP(INDEX(GRID!$B$47:$BI$57,MATCH(G$7,GRID!$A$47:$A$57,0),MATCH(1,($U$2=GRID!$B$31:$BI$31)*(КАЛЕНДАРЬ!$AN21=GRID!$B$33:$BI$33),0))*(1-GRID!$B$69),0))</f>
        <v>23900</v>
      </c>
      <c r="I339" s="47" cm="1">
        <f t="array" ref="I339">IF($I$2="Открытый тариф",
INDEX(GRID!$B$34:$BI$44,MATCH(I$7,GRID!$A$34:$A$44,0),MATCH(1,($U$2=GRID!$B$31:$BI$31)*(КАЛЕНДАРЬ!$AN21=GRID!$B$33:$BI$33), 0)),
ROUNDUP(INDEX(GRID!$B$34:$BI$44,MATCH(I$7,GRID!$A$34:$A$44,0),MATCH(1,($U$2=GRID!$B$31:$BI$31)*(КАЛЕНДАРЬ!$AN21=GRID!$B$33:$BI$33),0))*(1-GRID!$B$69),0))</f>
        <v>23000</v>
      </c>
      <c r="J339" s="47" cm="1">
        <f t="array" ref="J339">IF($I$2="Открытый тариф",
INDEX(GRID!$B$47:$BI$57,MATCH(I$7,GRID!$A$47:$A$57,0),MATCH(1,($U$2=GRID!$B$31:$BI$31)*(КАЛЕНДАРЬ!$AN21=GRID!$B$33:$BI$33), 0)),
ROUNDUP(INDEX(GRID!$B$47:$BI$57,MATCH(I$7,GRID!$A$47:$A$57,0),MATCH(1,($U$2=GRID!$B$31:$BI$31)*(КАЛЕНДАРЬ!$AN21=GRID!$B$33:$BI$33),0))*(1-GRID!$B$69),0))</f>
        <v>25600</v>
      </c>
      <c r="K339" s="47" cm="1">
        <f t="array" ref="K339">IF($I$2="Открытый тариф",
INDEX(GRID!$B$34:$BI$44,MATCH(K$7,GRID!$A$34:$A$44,0),MATCH(1,($U$2=GRID!$B$31:$BI$31)*(КАЛЕНДАРЬ!$AN21=GRID!$B$33:$BI$33), 0)),
ROUNDUP(INDEX(GRID!$B$34:$BI$44,MATCH(K$7,GRID!$A$34:$A$44,0),MATCH(1,($U$2=GRID!$B$31:$BI$31)*(КАЛЕНДАРЬ!$AN21=GRID!$B$33:$BI$33),0))*(1-GRID!$B$69),0))</f>
        <v>24000</v>
      </c>
      <c r="L339" s="47" cm="1">
        <f t="array" ref="L339">IF($I$2="Открытый тариф",
INDEX(GRID!$B$47:$BI$57,MATCH(K$7,GRID!$A$47:$A$57,0),MATCH(1,($U$2=GRID!$B$31:$BI$31)*(КАЛЕНДАРЬ!$AN21=GRID!$B$33:$BI$33), 0)),
ROUNDUP(INDEX(GRID!$B$47:$BI$57,MATCH(K$7,GRID!$A$47:$A$57,0),MATCH(1,($U$2=GRID!$B$31:$BI$31)*(КАЛЕНДАРЬ!$AN21=GRID!$B$33:$BI$33),0))*(1-GRID!$B$69),0))</f>
        <v>26600</v>
      </c>
      <c r="M339" s="47" cm="1">
        <f t="array" ref="M339">IF($I$2="Открытый тариф",
INDEX(GRID!$B$34:$BI$44,MATCH(M$7,GRID!$A$34:$A$44,0),MATCH(1,($U$2=GRID!$B$31:$BI$31)*(КАЛЕНДАРЬ!$AN21=GRID!$B$33:$BI$33), 0)),
ROUNDUP(INDEX(GRID!$B$34:$BI$44,MATCH(M$7,GRID!$A$34:$A$44,0),MATCH(1,($U$2=GRID!$B$31:$BI$31)*(КАЛЕНДАРЬ!$AN21=GRID!$B$33:$BI$33),0))*(1-GRID!$B$69),0))</f>
        <v>25700</v>
      </c>
      <c r="N339" s="47" cm="1">
        <f t="array" ref="N339">IF($I$2="Открытый тариф",
INDEX(GRID!$B$47:$BI$57,MATCH(M$7,GRID!$A$47:$A$57,0),MATCH(1,($U$2=GRID!$B$31:$BI$31)*(КАЛЕНДАРЬ!$AN21=GRID!$B$33:$BI$33), 0)),
ROUNDUP(INDEX(GRID!$B$47:$BI$57,MATCH(M$7,GRID!$A$47:$A$57,0),MATCH(1,($U$2=GRID!$B$31:$BI$31)*(КАЛЕНДАРЬ!$AN21=GRID!$B$33:$BI$33),0))*(1-GRID!$B$69),0))</f>
        <v>28300</v>
      </c>
      <c r="O339" s="47" cm="1">
        <f t="array" ref="O339">IF($I$2="Открытый тариф",
INDEX(GRID!$B$34:$BI$44,MATCH(O$7,GRID!$A$34:$A$44,0),MATCH(1,($U$2=GRID!$B$31:$BI$31)*(КАЛЕНДАРЬ!$AN21=GRID!$B$33:$BI$33), 0)),
ROUNDUP(INDEX(GRID!$B$34:$BI$44,MATCH(O$7,GRID!$A$34:$A$44,0),MATCH(1,($U$2=GRID!$B$31:$BI$31)*(КАЛЕНДАРЬ!$AN21=GRID!$B$33:$BI$33),0))*(1-GRID!$B$69),0))</f>
        <v>32300</v>
      </c>
      <c r="P339" s="47" cm="1">
        <f t="array" ref="P339">IF($I$2="Открытый тариф",
INDEX(GRID!$B$47:$BI$57,MATCH(O$7,GRID!$A$47:$A$57,0),MATCH(1,($U$2=GRID!$B$31:$BI$31)*(КАЛЕНДАРЬ!$AN21=GRID!$B$33:$BI$33), 0)),
ROUNDUP(INDEX(GRID!$B$47:$BI$57,MATCH(O$7,GRID!$A$47:$A$57,0),MATCH(1,($U$2=GRID!$B$31:$BI$31)*(КАЛЕНДАРЬ!$AN21=GRID!$B$33:$BI$33),0))*(1-GRID!$B$69),0))</f>
        <v>34900</v>
      </c>
      <c r="Q339" s="47" cm="1">
        <f t="array" ref="Q339">IF($I$2="Открытый тариф",
INDEX(GRID!$B$34:$BI$44,MATCH(Q$7,GRID!$A$34:$A$44,0),MATCH(1,($U$2=GRID!$B$31:$BI$31)*(КАЛЕНДАРЬ!$AN21=GRID!$B$33:$BI$33), 0)),
ROUNDUP(INDEX(GRID!$B$34:$BI$44,MATCH(Q$7,GRID!$A$34:$A$44,0),MATCH(1,($U$2=GRID!$B$31:$BI$31)*(КАЛЕНДАРЬ!$AN21=GRID!$B$33:$BI$33),0))*(1-GRID!$B$69),0))</f>
        <v>34200</v>
      </c>
      <c r="R339" s="47" cm="1">
        <f t="array" ref="R339">IF($I$2="Открытый тариф",
INDEX(GRID!$B$47:$BI$57,MATCH(Q$7,GRID!$A$47:$A$57,0),MATCH(1,($U$2=GRID!$B$31:$BI$31)*(КАЛЕНДАРЬ!$AN21=GRID!$B$33:$BI$33), 0)),
ROUNDUP(INDEX(GRID!$B$47:$BI$57,MATCH(Q$7,GRID!$A$47:$A$57,0),MATCH(1,($U$2=GRID!$B$31:$BI$31)*(КАЛЕНДАРЬ!$AN21=GRID!$B$33:$BI$33),0))*(1-GRID!$B$69),0))</f>
        <v>36800</v>
      </c>
      <c r="S339" s="47" cm="1">
        <f t="array" ref="S339">IF($I$2="Открытый тариф",
INDEX(GRID!$B$34:$BI$44,MATCH(S$7,GRID!$A$34:$A$44,0),MATCH(1,($U$2=GRID!$B$31:$BI$31)*(КАЛЕНДАРЬ!$AN21=GRID!$B$33:$BI$33), 0)),
ROUNDUP(INDEX(GRID!$B$34:$BI$44,MATCH(S$7,GRID!$A$34:$A$44,0),MATCH(1,($U$2=GRID!$B$31:$BI$31)*(КАЛЕНДАРЬ!$AN21=GRID!$B$33:$BI$33),0))*(1-GRID!$B$69),0))</f>
        <v>37500</v>
      </c>
      <c r="T339" s="47" cm="1">
        <f t="array" ref="T339">IF($I$2="Открытый тариф",
INDEX(GRID!$B$47:$BI$57,MATCH(S$7,GRID!$A$47:$A$57,0),MATCH(1,($U$2=GRID!$B$31:$BI$31)*(КАЛЕНДАРЬ!$AN21=GRID!$B$33:$BI$33), 0)),
ROUNDUP(INDEX(GRID!$B$47:$BI$57,MATCH(S$7,GRID!$A$47:$A$57,0),MATCH(1,($U$2=GRID!$B$31:$BI$31)*(КАЛЕНДАРЬ!$AN21=GRID!$B$33:$BI$33),0))*(1-GRID!$B$69),0))</f>
        <v>40100</v>
      </c>
      <c r="U339" s="47" cm="1">
        <f t="array" ref="U339">IF($I$2="Открытый тариф",
INDEX(GRID!$B$34:$BI$44,MATCH(U$7,GRID!$A$34:$A$44,0),MATCH(1,($U$2=GRID!$B$31:$BI$31)*(КАЛЕНДАРЬ!$AN21=GRID!$B$33:$BI$33), 0)),
ROUNDUP(INDEX(GRID!$B$34:$BI$44,MATCH(U$7,GRID!$A$34:$A$44,0),MATCH(1,($U$2=GRID!$B$31:$BI$31)*(КАЛЕНДАРЬ!$AN21=GRID!$B$33:$BI$33),0))*(1-GRID!$B$69),0))</f>
        <v>43200</v>
      </c>
      <c r="V339" s="47" cm="1">
        <f t="array" ref="V339">IF($I$2="Открытый тариф",
INDEX(GRID!$B$47:$BI$57,MATCH(U$7,GRID!$A$47:$A$57,0),MATCH(1,($U$2=GRID!$B$31:$BI$31)*(КАЛЕНДАРЬ!$AN21=GRID!$B$33:$BI$33), 0)),
ROUNDUP(INDEX(GRID!$B$47:$BI$57,MATCH(U$7,GRID!$A$47:$A$57,0),MATCH(1,($U$2=GRID!$B$31:$BI$31)*(КАЛЕНДАРЬ!$AN21=GRID!$B$33:$BI$33),0))*(1-GRID!$B$69),0))</f>
        <v>45800</v>
      </c>
      <c r="W339" s="47" cm="1">
        <f t="array" ref="W339">IF($I$2="Открытый тариф",
INDEX(GRID!$B$34:$BI$44,MATCH(W$7,GRID!$A$34:$A$44,0),MATCH(1,($U$2=GRID!$B$31:$BI$31)*(КАЛЕНДАРЬ!$AN21=GRID!$B$33:$BI$33), 0)),
ROUNDUP(INDEX(GRID!$B$34:$BI$44,MATCH(W$7,GRID!$A$34:$A$44,0),MATCH(1,($U$2=GRID!$B$31:$BI$31)*(КАЛЕНДАРЬ!$AN21=GRID!$B$33:$BI$33),0))*(1-GRID!$B$69),0))</f>
        <v>122200</v>
      </c>
      <c r="X339" s="47" cm="1">
        <f t="array" ref="X339">IF($I$2="Открытый тариф",
INDEX(GRID!$B$47:$BI$57,MATCH(W$7,GRID!$A$47:$A$57,0),MATCH(1,($U$2=GRID!$B$31:$BI$31)*(КАЛЕНДАРЬ!$AN21=GRID!$B$33:$BI$33), 0)),
ROUNDUP(INDEX(GRID!$B$47:$BI$57,MATCH(W$7,GRID!$A$47:$A$57,0),MATCH(1,($U$2=GRID!$B$31:$BI$31)*(КАЛЕНДАРЬ!$AN21=GRID!$B$33:$BI$33),0))*(1-GRID!$B$69),0))</f>
        <v>124800</v>
      </c>
    </row>
    <row r="340" spans="1:24" hidden="1" x14ac:dyDescent="0.2">
      <c r="A340" s="117" t="s">
        <v>43</v>
      </c>
      <c r="B340" s="117">
        <v>19</v>
      </c>
      <c r="C340" s="47" cm="1">
        <f t="array" ref="C340">IF($I$2="Открытый тариф",
INDEX(GRID!$B$34:$BI$44,MATCH(C$7,GRID!$A$34:$A$44,0),MATCH(1,($U$2=GRID!$B$31:$BI$31)*(КАЛЕНДАРЬ!$AN22=GRID!$B$33:$BI$33), 0)),
ROUNDUP(INDEX(GRID!$B$34:$BI$44,MATCH(C$7,GRID!$A$34:$A$44,0),MATCH(1,($U$2=GRID!$B$31:$BI$31)*(КАЛЕНДАРЬ!$AN22=GRID!$B$33:$BI$33),0))*(1-GRID!$B$69),0))</f>
        <v>18600</v>
      </c>
      <c r="D340" s="47" cm="1">
        <f t="array" ref="D340">IF($I$2="Открытый тариф",
INDEX(GRID!$B$47:$BI$57,MATCH(C$7,GRID!$A$47:$A$57,0),MATCH(1,($U$2=GRID!$B$31:$BI$31)*(КАЛЕНДАРЬ!$AN22=GRID!$B$33:$BI$33), 0)),
ROUNDUP(INDEX(GRID!$B$47:$BI$57,MATCH(C$7,GRID!$A$47:$A$57,0),MATCH(1,($U$2=GRID!$B$31:$BI$31)*(КАЛЕНДАРЬ!$AN22=GRID!$B$33:$BI$33),0))*(1-GRID!$B$69),0))</f>
        <v>21200</v>
      </c>
      <c r="E340" s="47" cm="1">
        <f t="array" ref="E340">IF($I$2="Открытый тариф",
INDEX(GRID!$B$34:$BI$44,MATCH(E$7,GRID!$A$34:$A$44,0),MATCH(1,($U$2=GRID!$B$31:$BI$31)*(КАЛЕНДАРЬ!$AN22=GRID!$B$33:$BI$33), 0)),
ROUNDUP(INDEX(GRID!$B$34:$BI$44,MATCH(E$7,GRID!$A$34:$A$44,0),MATCH(1,($U$2=GRID!$B$31:$BI$31)*(КАЛЕНДАРЬ!$AN22=GRID!$B$33:$BI$33),0))*(1-GRID!$B$69),0))</f>
        <v>20300</v>
      </c>
      <c r="F340" s="47" cm="1">
        <f t="array" ref="F340">IF($I$2="Открытый тариф",
INDEX(GRID!$B$47:$BI$57,MATCH(E$7,GRID!$A$47:$A$57,0),MATCH(1,($U$2=GRID!$B$31:$BI$31)*(КАЛЕНДАРЬ!$AN22=GRID!$B$33:$BI$33), 0)),
ROUNDUP(INDEX(GRID!$B$47:$BI$57,MATCH(E$7,GRID!$A$47:$A$57,0),MATCH(1,($U$2=GRID!$B$31:$BI$31)*(КАЛЕНДАРЬ!$AN22=GRID!$B$33:$BI$33),0))*(1-GRID!$B$69),0))</f>
        <v>22900</v>
      </c>
      <c r="G340" s="47" cm="1">
        <f t="array" ref="G340">IF($I$2="Открытый тариф",
INDEX(GRID!$B$34:$BI$44,MATCH(G$7,GRID!$A$34:$A$44,0),MATCH(1,($U$2=GRID!$B$31:$BI$31)*(КАЛЕНДАРЬ!$AN22=GRID!$B$33:$BI$33), 0)),
ROUNDUP(INDEX(GRID!$B$34:$BI$44,MATCH(G$7,GRID!$A$34:$A$44,0),MATCH(1,($U$2=GRID!$B$31:$BI$31)*(КАЛЕНДАРЬ!$AN22=GRID!$B$33:$BI$33),0))*(1-GRID!$B$69),0))</f>
        <v>21300</v>
      </c>
      <c r="H340" s="47" cm="1">
        <f t="array" ref="H340">IF($I$2="Открытый тариф",
INDEX(GRID!$B$47:$BI$57,MATCH(G$7,GRID!$A$47:$A$57,0),MATCH(1,($U$2=GRID!$B$31:$BI$31)*(КАЛЕНДАРЬ!$AN22=GRID!$B$33:$BI$33), 0)),
ROUNDUP(INDEX(GRID!$B$47:$BI$57,MATCH(G$7,GRID!$A$47:$A$57,0),MATCH(1,($U$2=GRID!$B$31:$BI$31)*(КАЛЕНДАРЬ!$AN22=GRID!$B$33:$BI$33),0))*(1-GRID!$B$69),0))</f>
        <v>23900</v>
      </c>
      <c r="I340" s="47" cm="1">
        <f t="array" ref="I340">IF($I$2="Открытый тариф",
INDEX(GRID!$B$34:$BI$44,MATCH(I$7,GRID!$A$34:$A$44,0),MATCH(1,($U$2=GRID!$B$31:$BI$31)*(КАЛЕНДАРЬ!$AN22=GRID!$B$33:$BI$33), 0)),
ROUNDUP(INDEX(GRID!$B$34:$BI$44,MATCH(I$7,GRID!$A$34:$A$44,0),MATCH(1,($U$2=GRID!$B$31:$BI$31)*(КАЛЕНДАРЬ!$AN22=GRID!$B$33:$BI$33),0))*(1-GRID!$B$69),0))</f>
        <v>23000</v>
      </c>
      <c r="J340" s="47" cm="1">
        <f t="array" ref="J340">IF($I$2="Открытый тариф",
INDEX(GRID!$B$47:$BI$57,MATCH(I$7,GRID!$A$47:$A$57,0),MATCH(1,($U$2=GRID!$B$31:$BI$31)*(КАЛЕНДАРЬ!$AN22=GRID!$B$33:$BI$33), 0)),
ROUNDUP(INDEX(GRID!$B$47:$BI$57,MATCH(I$7,GRID!$A$47:$A$57,0),MATCH(1,($U$2=GRID!$B$31:$BI$31)*(КАЛЕНДАРЬ!$AN22=GRID!$B$33:$BI$33),0))*(1-GRID!$B$69),0))</f>
        <v>25600</v>
      </c>
      <c r="K340" s="47" cm="1">
        <f t="array" ref="K340">IF($I$2="Открытый тариф",
INDEX(GRID!$B$34:$BI$44,MATCH(K$7,GRID!$A$34:$A$44,0),MATCH(1,($U$2=GRID!$B$31:$BI$31)*(КАЛЕНДАРЬ!$AN22=GRID!$B$33:$BI$33), 0)),
ROUNDUP(INDEX(GRID!$B$34:$BI$44,MATCH(K$7,GRID!$A$34:$A$44,0),MATCH(1,($U$2=GRID!$B$31:$BI$31)*(КАЛЕНДАРЬ!$AN22=GRID!$B$33:$BI$33),0))*(1-GRID!$B$69),0))</f>
        <v>24000</v>
      </c>
      <c r="L340" s="47" cm="1">
        <f t="array" ref="L340">IF($I$2="Открытый тариф",
INDEX(GRID!$B$47:$BI$57,MATCH(K$7,GRID!$A$47:$A$57,0),MATCH(1,($U$2=GRID!$B$31:$BI$31)*(КАЛЕНДАРЬ!$AN22=GRID!$B$33:$BI$33), 0)),
ROUNDUP(INDEX(GRID!$B$47:$BI$57,MATCH(K$7,GRID!$A$47:$A$57,0),MATCH(1,($U$2=GRID!$B$31:$BI$31)*(КАЛЕНДАРЬ!$AN22=GRID!$B$33:$BI$33),0))*(1-GRID!$B$69),0))</f>
        <v>26600</v>
      </c>
      <c r="M340" s="47" cm="1">
        <f t="array" ref="M340">IF($I$2="Открытый тариф",
INDEX(GRID!$B$34:$BI$44,MATCH(M$7,GRID!$A$34:$A$44,0),MATCH(1,($U$2=GRID!$B$31:$BI$31)*(КАЛЕНДАРЬ!$AN22=GRID!$B$33:$BI$33), 0)),
ROUNDUP(INDEX(GRID!$B$34:$BI$44,MATCH(M$7,GRID!$A$34:$A$44,0),MATCH(1,($U$2=GRID!$B$31:$BI$31)*(КАЛЕНДАРЬ!$AN22=GRID!$B$33:$BI$33),0))*(1-GRID!$B$69),0))</f>
        <v>25700</v>
      </c>
      <c r="N340" s="47" cm="1">
        <f t="array" ref="N340">IF($I$2="Открытый тариф",
INDEX(GRID!$B$47:$BI$57,MATCH(M$7,GRID!$A$47:$A$57,0),MATCH(1,($U$2=GRID!$B$31:$BI$31)*(КАЛЕНДАРЬ!$AN22=GRID!$B$33:$BI$33), 0)),
ROUNDUP(INDEX(GRID!$B$47:$BI$57,MATCH(M$7,GRID!$A$47:$A$57,0),MATCH(1,($U$2=GRID!$B$31:$BI$31)*(КАЛЕНДАРЬ!$AN22=GRID!$B$33:$BI$33),0))*(1-GRID!$B$69),0))</f>
        <v>28300</v>
      </c>
      <c r="O340" s="47" cm="1">
        <f t="array" ref="O340">IF($I$2="Открытый тариф",
INDEX(GRID!$B$34:$BI$44,MATCH(O$7,GRID!$A$34:$A$44,0),MATCH(1,($U$2=GRID!$B$31:$BI$31)*(КАЛЕНДАРЬ!$AN22=GRID!$B$33:$BI$33), 0)),
ROUNDUP(INDEX(GRID!$B$34:$BI$44,MATCH(O$7,GRID!$A$34:$A$44,0),MATCH(1,($U$2=GRID!$B$31:$BI$31)*(КАЛЕНДАРЬ!$AN22=GRID!$B$33:$BI$33),0))*(1-GRID!$B$69),0))</f>
        <v>32300</v>
      </c>
      <c r="P340" s="47" cm="1">
        <f t="array" ref="P340">IF($I$2="Открытый тариф",
INDEX(GRID!$B$47:$BI$57,MATCH(O$7,GRID!$A$47:$A$57,0),MATCH(1,($U$2=GRID!$B$31:$BI$31)*(КАЛЕНДАРЬ!$AN22=GRID!$B$33:$BI$33), 0)),
ROUNDUP(INDEX(GRID!$B$47:$BI$57,MATCH(O$7,GRID!$A$47:$A$57,0),MATCH(1,($U$2=GRID!$B$31:$BI$31)*(КАЛЕНДАРЬ!$AN22=GRID!$B$33:$BI$33),0))*(1-GRID!$B$69),0))</f>
        <v>34900</v>
      </c>
      <c r="Q340" s="47" cm="1">
        <f t="array" ref="Q340">IF($I$2="Открытый тариф",
INDEX(GRID!$B$34:$BI$44,MATCH(Q$7,GRID!$A$34:$A$44,0),MATCH(1,($U$2=GRID!$B$31:$BI$31)*(КАЛЕНДАРЬ!$AN22=GRID!$B$33:$BI$33), 0)),
ROUNDUP(INDEX(GRID!$B$34:$BI$44,MATCH(Q$7,GRID!$A$34:$A$44,0),MATCH(1,($U$2=GRID!$B$31:$BI$31)*(КАЛЕНДАРЬ!$AN22=GRID!$B$33:$BI$33),0))*(1-GRID!$B$69),0))</f>
        <v>34200</v>
      </c>
      <c r="R340" s="47" cm="1">
        <f t="array" ref="R340">IF($I$2="Открытый тариф",
INDEX(GRID!$B$47:$BI$57,MATCH(Q$7,GRID!$A$47:$A$57,0),MATCH(1,($U$2=GRID!$B$31:$BI$31)*(КАЛЕНДАРЬ!$AN22=GRID!$B$33:$BI$33), 0)),
ROUNDUP(INDEX(GRID!$B$47:$BI$57,MATCH(Q$7,GRID!$A$47:$A$57,0),MATCH(1,($U$2=GRID!$B$31:$BI$31)*(КАЛЕНДАРЬ!$AN22=GRID!$B$33:$BI$33),0))*(1-GRID!$B$69),0))</f>
        <v>36800</v>
      </c>
      <c r="S340" s="47" cm="1">
        <f t="array" ref="S340">IF($I$2="Открытый тариф",
INDEX(GRID!$B$34:$BI$44,MATCH(S$7,GRID!$A$34:$A$44,0),MATCH(1,($U$2=GRID!$B$31:$BI$31)*(КАЛЕНДАРЬ!$AN22=GRID!$B$33:$BI$33), 0)),
ROUNDUP(INDEX(GRID!$B$34:$BI$44,MATCH(S$7,GRID!$A$34:$A$44,0),MATCH(1,($U$2=GRID!$B$31:$BI$31)*(КАЛЕНДАРЬ!$AN22=GRID!$B$33:$BI$33),0))*(1-GRID!$B$69),0))</f>
        <v>37500</v>
      </c>
      <c r="T340" s="47" cm="1">
        <f t="array" ref="T340">IF($I$2="Открытый тариф",
INDEX(GRID!$B$47:$BI$57,MATCH(S$7,GRID!$A$47:$A$57,0),MATCH(1,($U$2=GRID!$B$31:$BI$31)*(КАЛЕНДАРЬ!$AN22=GRID!$B$33:$BI$33), 0)),
ROUNDUP(INDEX(GRID!$B$47:$BI$57,MATCH(S$7,GRID!$A$47:$A$57,0),MATCH(1,($U$2=GRID!$B$31:$BI$31)*(КАЛЕНДАРЬ!$AN22=GRID!$B$33:$BI$33),0))*(1-GRID!$B$69),0))</f>
        <v>40100</v>
      </c>
      <c r="U340" s="47" cm="1">
        <f t="array" ref="U340">IF($I$2="Открытый тариф",
INDEX(GRID!$B$34:$BI$44,MATCH(U$7,GRID!$A$34:$A$44,0),MATCH(1,($U$2=GRID!$B$31:$BI$31)*(КАЛЕНДАРЬ!$AN22=GRID!$B$33:$BI$33), 0)),
ROUNDUP(INDEX(GRID!$B$34:$BI$44,MATCH(U$7,GRID!$A$34:$A$44,0),MATCH(1,($U$2=GRID!$B$31:$BI$31)*(КАЛЕНДАРЬ!$AN22=GRID!$B$33:$BI$33),0))*(1-GRID!$B$69),0))</f>
        <v>43200</v>
      </c>
      <c r="V340" s="47" cm="1">
        <f t="array" ref="V340">IF($I$2="Открытый тариф",
INDEX(GRID!$B$47:$BI$57,MATCH(U$7,GRID!$A$47:$A$57,0),MATCH(1,($U$2=GRID!$B$31:$BI$31)*(КАЛЕНДАРЬ!$AN22=GRID!$B$33:$BI$33), 0)),
ROUNDUP(INDEX(GRID!$B$47:$BI$57,MATCH(U$7,GRID!$A$47:$A$57,0),MATCH(1,($U$2=GRID!$B$31:$BI$31)*(КАЛЕНДАРЬ!$AN22=GRID!$B$33:$BI$33),0))*(1-GRID!$B$69),0))</f>
        <v>45800</v>
      </c>
      <c r="W340" s="47" cm="1">
        <f t="array" ref="W340">IF($I$2="Открытый тариф",
INDEX(GRID!$B$34:$BI$44,MATCH(W$7,GRID!$A$34:$A$44,0),MATCH(1,($U$2=GRID!$B$31:$BI$31)*(КАЛЕНДАРЬ!$AN22=GRID!$B$33:$BI$33), 0)),
ROUNDUP(INDEX(GRID!$B$34:$BI$44,MATCH(W$7,GRID!$A$34:$A$44,0),MATCH(1,($U$2=GRID!$B$31:$BI$31)*(КАЛЕНДАРЬ!$AN22=GRID!$B$33:$BI$33),0))*(1-GRID!$B$69),0))</f>
        <v>122200</v>
      </c>
      <c r="X340" s="47" cm="1">
        <f t="array" ref="X340">IF($I$2="Открытый тариф",
INDEX(GRID!$B$47:$BI$57,MATCH(W$7,GRID!$A$47:$A$57,0),MATCH(1,($U$2=GRID!$B$31:$BI$31)*(КАЛЕНДАРЬ!$AN22=GRID!$B$33:$BI$33), 0)),
ROUNDUP(INDEX(GRID!$B$47:$BI$57,MATCH(W$7,GRID!$A$47:$A$57,0),MATCH(1,($U$2=GRID!$B$31:$BI$31)*(КАЛЕНДАРЬ!$AN22=GRID!$B$33:$BI$33),0))*(1-GRID!$B$69),0))</f>
        <v>124800</v>
      </c>
    </row>
    <row r="341" spans="1:24" hidden="1" x14ac:dyDescent="0.2">
      <c r="A341" s="117" t="s">
        <v>44</v>
      </c>
      <c r="B341" s="117">
        <v>20</v>
      </c>
      <c r="C341" s="47" cm="1">
        <f t="array" ref="C341">IF($I$2="Открытый тариф",
INDEX(GRID!$B$34:$BI$44,MATCH(C$7,GRID!$A$34:$A$44,0),MATCH(1,($U$2=GRID!$B$31:$BI$31)*(КАЛЕНДАРЬ!$AN23=GRID!$B$33:$BI$33), 0)),
ROUNDUP(INDEX(GRID!$B$34:$BI$44,MATCH(C$7,GRID!$A$34:$A$44,0),MATCH(1,($U$2=GRID!$B$31:$BI$31)*(КАЛЕНДАРЬ!$AN23=GRID!$B$33:$BI$33),0))*(1-GRID!$B$69),0))</f>
        <v>18600</v>
      </c>
      <c r="D341" s="47" cm="1">
        <f t="array" ref="D341">IF($I$2="Открытый тариф",
INDEX(GRID!$B$47:$BI$57,MATCH(C$7,GRID!$A$47:$A$57,0),MATCH(1,($U$2=GRID!$B$31:$BI$31)*(КАЛЕНДАРЬ!$AN23=GRID!$B$33:$BI$33), 0)),
ROUNDUP(INDEX(GRID!$B$47:$BI$57,MATCH(C$7,GRID!$A$47:$A$57,0),MATCH(1,($U$2=GRID!$B$31:$BI$31)*(КАЛЕНДАРЬ!$AN23=GRID!$B$33:$BI$33),0))*(1-GRID!$B$69),0))</f>
        <v>21200</v>
      </c>
      <c r="E341" s="47" cm="1">
        <f t="array" ref="E341">IF($I$2="Открытый тариф",
INDEX(GRID!$B$34:$BI$44,MATCH(E$7,GRID!$A$34:$A$44,0),MATCH(1,($U$2=GRID!$B$31:$BI$31)*(КАЛЕНДАРЬ!$AN23=GRID!$B$33:$BI$33), 0)),
ROUNDUP(INDEX(GRID!$B$34:$BI$44,MATCH(E$7,GRID!$A$34:$A$44,0),MATCH(1,($U$2=GRID!$B$31:$BI$31)*(КАЛЕНДАРЬ!$AN23=GRID!$B$33:$BI$33),0))*(1-GRID!$B$69),0))</f>
        <v>20300</v>
      </c>
      <c r="F341" s="47" cm="1">
        <f t="array" ref="F341">IF($I$2="Открытый тариф",
INDEX(GRID!$B$47:$BI$57,MATCH(E$7,GRID!$A$47:$A$57,0),MATCH(1,($U$2=GRID!$B$31:$BI$31)*(КАЛЕНДАРЬ!$AN23=GRID!$B$33:$BI$33), 0)),
ROUNDUP(INDEX(GRID!$B$47:$BI$57,MATCH(E$7,GRID!$A$47:$A$57,0),MATCH(1,($U$2=GRID!$B$31:$BI$31)*(КАЛЕНДАРЬ!$AN23=GRID!$B$33:$BI$33),0))*(1-GRID!$B$69),0))</f>
        <v>22900</v>
      </c>
      <c r="G341" s="47" cm="1">
        <f t="array" ref="G341">IF($I$2="Открытый тариф",
INDEX(GRID!$B$34:$BI$44,MATCH(G$7,GRID!$A$34:$A$44,0),MATCH(1,($U$2=GRID!$B$31:$BI$31)*(КАЛЕНДАРЬ!$AN23=GRID!$B$33:$BI$33), 0)),
ROUNDUP(INDEX(GRID!$B$34:$BI$44,MATCH(G$7,GRID!$A$34:$A$44,0),MATCH(1,($U$2=GRID!$B$31:$BI$31)*(КАЛЕНДАРЬ!$AN23=GRID!$B$33:$BI$33),0))*(1-GRID!$B$69),0))</f>
        <v>21300</v>
      </c>
      <c r="H341" s="47" cm="1">
        <f t="array" ref="H341">IF($I$2="Открытый тариф",
INDEX(GRID!$B$47:$BI$57,MATCH(G$7,GRID!$A$47:$A$57,0),MATCH(1,($U$2=GRID!$B$31:$BI$31)*(КАЛЕНДАРЬ!$AN23=GRID!$B$33:$BI$33), 0)),
ROUNDUP(INDEX(GRID!$B$47:$BI$57,MATCH(G$7,GRID!$A$47:$A$57,0),MATCH(1,($U$2=GRID!$B$31:$BI$31)*(КАЛЕНДАРЬ!$AN23=GRID!$B$33:$BI$33),0))*(1-GRID!$B$69),0))</f>
        <v>23900</v>
      </c>
      <c r="I341" s="47" cm="1">
        <f t="array" ref="I341">IF($I$2="Открытый тариф",
INDEX(GRID!$B$34:$BI$44,MATCH(I$7,GRID!$A$34:$A$44,0),MATCH(1,($U$2=GRID!$B$31:$BI$31)*(КАЛЕНДАРЬ!$AN23=GRID!$B$33:$BI$33), 0)),
ROUNDUP(INDEX(GRID!$B$34:$BI$44,MATCH(I$7,GRID!$A$34:$A$44,0),MATCH(1,($U$2=GRID!$B$31:$BI$31)*(КАЛЕНДАРЬ!$AN23=GRID!$B$33:$BI$33),0))*(1-GRID!$B$69),0))</f>
        <v>23000</v>
      </c>
      <c r="J341" s="47" cm="1">
        <f t="array" ref="J341">IF($I$2="Открытый тариф",
INDEX(GRID!$B$47:$BI$57,MATCH(I$7,GRID!$A$47:$A$57,0),MATCH(1,($U$2=GRID!$B$31:$BI$31)*(КАЛЕНДАРЬ!$AN23=GRID!$B$33:$BI$33), 0)),
ROUNDUP(INDEX(GRID!$B$47:$BI$57,MATCH(I$7,GRID!$A$47:$A$57,0),MATCH(1,($U$2=GRID!$B$31:$BI$31)*(КАЛЕНДАРЬ!$AN23=GRID!$B$33:$BI$33),0))*(1-GRID!$B$69),0))</f>
        <v>25600</v>
      </c>
      <c r="K341" s="47" cm="1">
        <f t="array" ref="K341">IF($I$2="Открытый тариф",
INDEX(GRID!$B$34:$BI$44,MATCH(K$7,GRID!$A$34:$A$44,0),MATCH(1,($U$2=GRID!$B$31:$BI$31)*(КАЛЕНДАРЬ!$AN23=GRID!$B$33:$BI$33), 0)),
ROUNDUP(INDEX(GRID!$B$34:$BI$44,MATCH(K$7,GRID!$A$34:$A$44,0),MATCH(1,($U$2=GRID!$B$31:$BI$31)*(КАЛЕНДАРЬ!$AN23=GRID!$B$33:$BI$33),0))*(1-GRID!$B$69),0))</f>
        <v>24000</v>
      </c>
      <c r="L341" s="47" cm="1">
        <f t="array" ref="L341">IF($I$2="Открытый тариф",
INDEX(GRID!$B$47:$BI$57,MATCH(K$7,GRID!$A$47:$A$57,0),MATCH(1,($U$2=GRID!$B$31:$BI$31)*(КАЛЕНДАРЬ!$AN23=GRID!$B$33:$BI$33), 0)),
ROUNDUP(INDEX(GRID!$B$47:$BI$57,MATCH(K$7,GRID!$A$47:$A$57,0),MATCH(1,($U$2=GRID!$B$31:$BI$31)*(КАЛЕНДАРЬ!$AN23=GRID!$B$33:$BI$33),0))*(1-GRID!$B$69),0))</f>
        <v>26600</v>
      </c>
      <c r="M341" s="47" cm="1">
        <f t="array" ref="M341">IF($I$2="Открытый тариф",
INDEX(GRID!$B$34:$BI$44,MATCH(M$7,GRID!$A$34:$A$44,0),MATCH(1,($U$2=GRID!$B$31:$BI$31)*(КАЛЕНДАРЬ!$AN23=GRID!$B$33:$BI$33), 0)),
ROUNDUP(INDEX(GRID!$B$34:$BI$44,MATCH(M$7,GRID!$A$34:$A$44,0),MATCH(1,($U$2=GRID!$B$31:$BI$31)*(КАЛЕНДАРЬ!$AN23=GRID!$B$33:$BI$33),0))*(1-GRID!$B$69),0))</f>
        <v>25700</v>
      </c>
      <c r="N341" s="47" cm="1">
        <f t="array" ref="N341">IF($I$2="Открытый тариф",
INDEX(GRID!$B$47:$BI$57,MATCH(M$7,GRID!$A$47:$A$57,0),MATCH(1,($U$2=GRID!$B$31:$BI$31)*(КАЛЕНДАРЬ!$AN23=GRID!$B$33:$BI$33), 0)),
ROUNDUP(INDEX(GRID!$B$47:$BI$57,MATCH(M$7,GRID!$A$47:$A$57,0),MATCH(1,($U$2=GRID!$B$31:$BI$31)*(КАЛЕНДАРЬ!$AN23=GRID!$B$33:$BI$33),0))*(1-GRID!$B$69),0))</f>
        <v>28300</v>
      </c>
      <c r="O341" s="47" cm="1">
        <f t="array" ref="O341">IF($I$2="Открытый тариф",
INDEX(GRID!$B$34:$BI$44,MATCH(O$7,GRID!$A$34:$A$44,0),MATCH(1,($U$2=GRID!$B$31:$BI$31)*(КАЛЕНДАРЬ!$AN23=GRID!$B$33:$BI$33), 0)),
ROUNDUP(INDEX(GRID!$B$34:$BI$44,MATCH(O$7,GRID!$A$34:$A$44,0),MATCH(1,($U$2=GRID!$B$31:$BI$31)*(КАЛЕНДАРЬ!$AN23=GRID!$B$33:$BI$33),0))*(1-GRID!$B$69),0))</f>
        <v>32300</v>
      </c>
      <c r="P341" s="47" cm="1">
        <f t="array" ref="P341">IF($I$2="Открытый тариф",
INDEX(GRID!$B$47:$BI$57,MATCH(O$7,GRID!$A$47:$A$57,0),MATCH(1,($U$2=GRID!$B$31:$BI$31)*(КАЛЕНДАРЬ!$AN23=GRID!$B$33:$BI$33), 0)),
ROUNDUP(INDEX(GRID!$B$47:$BI$57,MATCH(O$7,GRID!$A$47:$A$57,0),MATCH(1,($U$2=GRID!$B$31:$BI$31)*(КАЛЕНДАРЬ!$AN23=GRID!$B$33:$BI$33),0))*(1-GRID!$B$69),0))</f>
        <v>34900</v>
      </c>
      <c r="Q341" s="47" cm="1">
        <f t="array" ref="Q341">IF($I$2="Открытый тариф",
INDEX(GRID!$B$34:$BI$44,MATCH(Q$7,GRID!$A$34:$A$44,0),MATCH(1,($U$2=GRID!$B$31:$BI$31)*(КАЛЕНДАРЬ!$AN23=GRID!$B$33:$BI$33), 0)),
ROUNDUP(INDEX(GRID!$B$34:$BI$44,MATCH(Q$7,GRID!$A$34:$A$44,0),MATCH(1,($U$2=GRID!$B$31:$BI$31)*(КАЛЕНДАРЬ!$AN23=GRID!$B$33:$BI$33),0))*(1-GRID!$B$69),0))</f>
        <v>34200</v>
      </c>
      <c r="R341" s="47" cm="1">
        <f t="array" ref="R341">IF($I$2="Открытый тариф",
INDEX(GRID!$B$47:$BI$57,MATCH(Q$7,GRID!$A$47:$A$57,0),MATCH(1,($U$2=GRID!$B$31:$BI$31)*(КАЛЕНДАРЬ!$AN23=GRID!$B$33:$BI$33), 0)),
ROUNDUP(INDEX(GRID!$B$47:$BI$57,MATCH(Q$7,GRID!$A$47:$A$57,0),MATCH(1,($U$2=GRID!$B$31:$BI$31)*(КАЛЕНДАРЬ!$AN23=GRID!$B$33:$BI$33),0))*(1-GRID!$B$69),0))</f>
        <v>36800</v>
      </c>
      <c r="S341" s="47" cm="1">
        <f t="array" ref="S341">IF($I$2="Открытый тариф",
INDEX(GRID!$B$34:$BI$44,MATCH(S$7,GRID!$A$34:$A$44,0),MATCH(1,($U$2=GRID!$B$31:$BI$31)*(КАЛЕНДАРЬ!$AN23=GRID!$B$33:$BI$33), 0)),
ROUNDUP(INDEX(GRID!$B$34:$BI$44,MATCH(S$7,GRID!$A$34:$A$44,0),MATCH(1,($U$2=GRID!$B$31:$BI$31)*(КАЛЕНДАРЬ!$AN23=GRID!$B$33:$BI$33),0))*(1-GRID!$B$69),0))</f>
        <v>37500</v>
      </c>
      <c r="T341" s="47" cm="1">
        <f t="array" ref="T341">IF($I$2="Открытый тариф",
INDEX(GRID!$B$47:$BI$57,MATCH(S$7,GRID!$A$47:$A$57,0),MATCH(1,($U$2=GRID!$B$31:$BI$31)*(КАЛЕНДАРЬ!$AN23=GRID!$B$33:$BI$33), 0)),
ROUNDUP(INDEX(GRID!$B$47:$BI$57,MATCH(S$7,GRID!$A$47:$A$57,0),MATCH(1,($U$2=GRID!$B$31:$BI$31)*(КАЛЕНДАРЬ!$AN23=GRID!$B$33:$BI$33),0))*(1-GRID!$B$69),0))</f>
        <v>40100</v>
      </c>
      <c r="U341" s="47" cm="1">
        <f t="array" ref="U341">IF($I$2="Открытый тариф",
INDEX(GRID!$B$34:$BI$44,MATCH(U$7,GRID!$A$34:$A$44,0),MATCH(1,($U$2=GRID!$B$31:$BI$31)*(КАЛЕНДАРЬ!$AN23=GRID!$B$33:$BI$33), 0)),
ROUNDUP(INDEX(GRID!$B$34:$BI$44,MATCH(U$7,GRID!$A$34:$A$44,0),MATCH(1,($U$2=GRID!$B$31:$BI$31)*(КАЛЕНДАРЬ!$AN23=GRID!$B$33:$BI$33),0))*(1-GRID!$B$69),0))</f>
        <v>43200</v>
      </c>
      <c r="V341" s="47" cm="1">
        <f t="array" ref="V341">IF($I$2="Открытый тариф",
INDEX(GRID!$B$47:$BI$57,MATCH(U$7,GRID!$A$47:$A$57,0),MATCH(1,($U$2=GRID!$B$31:$BI$31)*(КАЛЕНДАРЬ!$AN23=GRID!$B$33:$BI$33), 0)),
ROUNDUP(INDEX(GRID!$B$47:$BI$57,MATCH(U$7,GRID!$A$47:$A$57,0),MATCH(1,($U$2=GRID!$B$31:$BI$31)*(КАЛЕНДАРЬ!$AN23=GRID!$B$33:$BI$33),0))*(1-GRID!$B$69),0))</f>
        <v>45800</v>
      </c>
      <c r="W341" s="47" cm="1">
        <f t="array" ref="W341">IF($I$2="Открытый тариф",
INDEX(GRID!$B$34:$BI$44,MATCH(W$7,GRID!$A$34:$A$44,0),MATCH(1,($U$2=GRID!$B$31:$BI$31)*(КАЛЕНДАРЬ!$AN23=GRID!$B$33:$BI$33), 0)),
ROUNDUP(INDEX(GRID!$B$34:$BI$44,MATCH(W$7,GRID!$A$34:$A$44,0),MATCH(1,($U$2=GRID!$B$31:$BI$31)*(КАЛЕНДАРЬ!$AN23=GRID!$B$33:$BI$33),0))*(1-GRID!$B$69),0))</f>
        <v>122200</v>
      </c>
      <c r="X341" s="47" cm="1">
        <f t="array" ref="X341">IF($I$2="Открытый тариф",
INDEX(GRID!$B$47:$BI$57,MATCH(W$7,GRID!$A$47:$A$57,0),MATCH(1,($U$2=GRID!$B$31:$BI$31)*(КАЛЕНДАРЬ!$AN23=GRID!$B$33:$BI$33), 0)),
ROUNDUP(INDEX(GRID!$B$47:$BI$57,MATCH(W$7,GRID!$A$47:$A$57,0),MATCH(1,($U$2=GRID!$B$31:$BI$31)*(КАЛЕНДАРЬ!$AN23=GRID!$B$33:$BI$33),0))*(1-GRID!$B$69),0))</f>
        <v>124800</v>
      </c>
    </row>
    <row r="342" spans="1:24" hidden="1" x14ac:dyDescent="0.2">
      <c r="A342" s="117" t="s">
        <v>45</v>
      </c>
      <c r="B342" s="117">
        <v>21</v>
      </c>
      <c r="C342" s="47" cm="1">
        <f t="array" ref="C342">IF($I$2="Открытый тариф",
INDEX(GRID!$B$34:$BI$44,MATCH(C$7,GRID!$A$34:$A$44,0),MATCH(1,($U$2=GRID!$B$31:$BI$31)*(КАЛЕНДАРЬ!$AN24=GRID!$B$33:$BI$33), 0)),
ROUNDUP(INDEX(GRID!$B$34:$BI$44,MATCH(C$7,GRID!$A$34:$A$44,0),MATCH(1,($U$2=GRID!$B$31:$BI$31)*(КАЛЕНДАРЬ!$AN24=GRID!$B$33:$BI$33),0))*(1-GRID!$B$69),0))</f>
        <v>18600</v>
      </c>
      <c r="D342" s="47" cm="1">
        <f t="array" ref="D342">IF($I$2="Открытый тариф",
INDEX(GRID!$B$47:$BI$57,MATCH(C$7,GRID!$A$47:$A$57,0),MATCH(1,($U$2=GRID!$B$31:$BI$31)*(КАЛЕНДАРЬ!$AN24=GRID!$B$33:$BI$33), 0)),
ROUNDUP(INDEX(GRID!$B$47:$BI$57,MATCH(C$7,GRID!$A$47:$A$57,0),MATCH(1,($U$2=GRID!$B$31:$BI$31)*(КАЛЕНДАРЬ!$AN24=GRID!$B$33:$BI$33),0))*(1-GRID!$B$69),0))</f>
        <v>21200</v>
      </c>
      <c r="E342" s="47" cm="1">
        <f t="array" ref="E342">IF($I$2="Открытый тариф",
INDEX(GRID!$B$34:$BI$44,MATCH(E$7,GRID!$A$34:$A$44,0),MATCH(1,($U$2=GRID!$B$31:$BI$31)*(КАЛЕНДАРЬ!$AN24=GRID!$B$33:$BI$33), 0)),
ROUNDUP(INDEX(GRID!$B$34:$BI$44,MATCH(E$7,GRID!$A$34:$A$44,0),MATCH(1,($U$2=GRID!$B$31:$BI$31)*(КАЛЕНДАРЬ!$AN24=GRID!$B$33:$BI$33),0))*(1-GRID!$B$69),0))</f>
        <v>20300</v>
      </c>
      <c r="F342" s="47" cm="1">
        <f t="array" ref="F342">IF($I$2="Открытый тариф",
INDEX(GRID!$B$47:$BI$57,MATCH(E$7,GRID!$A$47:$A$57,0),MATCH(1,($U$2=GRID!$B$31:$BI$31)*(КАЛЕНДАРЬ!$AN24=GRID!$B$33:$BI$33), 0)),
ROUNDUP(INDEX(GRID!$B$47:$BI$57,MATCH(E$7,GRID!$A$47:$A$57,0),MATCH(1,($U$2=GRID!$B$31:$BI$31)*(КАЛЕНДАРЬ!$AN24=GRID!$B$33:$BI$33),0))*(1-GRID!$B$69),0))</f>
        <v>22900</v>
      </c>
      <c r="G342" s="47" cm="1">
        <f t="array" ref="G342">IF($I$2="Открытый тариф",
INDEX(GRID!$B$34:$BI$44,MATCH(G$7,GRID!$A$34:$A$44,0),MATCH(1,($U$2=GRID!$B$31:$BI$31)*(КАЛЕНДАРЬ!$AN24=GRID!$B$33:$BI$33), 0)),
ROUNDUP(INDEX(GRID!$B$34:$BI$44,MATCH(G$7,GRID!$A$34:$A$44,0),MATCH(1,($U$2=GRID!$B$31:$BI$31)*(КАЛЕНДАРЬ!$AN24=GRID!$B$33:$BI$33),0))*(1-GRID!$B$69),0))</f>
        <v>21300</v>
      </c>
      <c r="H342" s="47" cm="1">
        <f t="array" ref="H342">IF($I$2="Открытый тариф",
INDEX(GRID!$B$47:$BI$57,MATCH(G$7,GRID!$A$47:$A$57,0),MATCH(1,($U$2=GRID!$B$31:$BI$31)*(КАЛЕНДАРЬ!$AN24=GRID!$B$33:$BI$33), 0)),
ROUNDUP(INDEX(GRID!$B$47:$BI$57,MATCH(G$7,GRID!$A$47:$A$57,0),MATCH(1,($U$2=GRID!$B$31:$BI$31)*(КАЛЕНДАРЬ!$AN24=GRID!$B$33:$BI$33),0))*(1-GRID!$B$69),0))</f>
        <v>23900</v>
      </c>
      <c r="I342" s="47" cm="1">
        <f t="array" ref="I342">IF($I$2="Открытый тариф",
INDEX(GRID!$B$34:$BI$44,MATCH(I$7,GRID!$A$34:$A$44,0),MATCH(1,($U$2=GRID!$B$31:$BI$31)*(КАЛЕНДАРЬ!$AN24=GRID!$B$33:$BI$33), 0)),
ROUNDUP(INDEX(GRID!$B$34:$BI$44,MATCH(I$7,GRID!$A$34:$A$44,0),MATCH(1,($U$2=GRID!$B$31:$BI$31)*(КАЛЕНДАРЬ!$AN24=GRID!$B$33:$BI$33),0))*(1-GRID!$B$69),0))</f>
        <v>23000</v>
      </c>
      <c r="J342" s="47" cm="1">
        <f t="array" ref="J342">IF($I$2="Открытый тариф",
INDEX(GRID!$B$47:$BI$57,MATCH(I$7,GRID!$A$47:$A$57,0),MATCH(1,($U$2=GRID!$B$31:$BI$31)*(КАЛЕНДАРЬ!$AN24=GRID!$B$33:$BI$33), 0)),
ROUNDUP(INDEX(GRID!$B$47:$BI$57,MATCH(I$7,GRID!$A$47:$A$57,0),MATCH(1,($U$2=GRID!$B$31:$BI$31)*(КАЛЕНДАРЬ!$AN24=GRID!$B$33:$BI$33),0))*(1-GRID!$B$69),0))</f>
        <v>25600</v>
      </c>
      <c r="K342" s="47" cm="1">
        <f t="array" ref="K342">IF($I$2="Открытый тариф",
INDEX(GRID!$B$34:$BI$44,MATCH(K$7,GRID!$A$34:$A$44,0),MATCH(1,($U$2=GRID!$B$31:$BI$31)*(КАЛЕНДАРЬ!$AN24=GRID!$B$33:$BI$33), 0)),
ROUNDUP(INDEX(GRID!$B$34:$BI$44,MATCH(K$7,GRID!$A$34:$A$44,0),MATCH(1,($U$2=GRID!$B$31:$BI$31)*(КАЛЕНДАРЬ!$AN24=GRID!$B$33:$BI$33),0))*(1-GRID!$B$69),0))</f>
        <v>24000</v>
      </c>
      <c r="L342" s="47" cm="1">
        <f t="array" ref="L342">IF($I$2="Открытый тариф",
INDEX(GRID!$B$47:$BI$57,MATCH(K$7,GRID!$A$47:$A$57,0),MATCH(1,($U$2=GRID!$B$31:$BI$31)*(КАЛЕНДАРЬ!$AN24=GRID!$B$33:$BI$33), 0)),
ROUNDUP(INDEX(GRID!$B$47:$BI$57,MATCH(K$7,GRID!$A$47:$A$57,0),MATCH(1,($U$2=GRID!$B$31:$BI$31)*(КАЛЕНДАРЬ!$AN24=GRID!$B$33:$BI$33),0))*(1-GRID!$B$69),0))</f>
        <v>26600</v>
      </c>
      <c r="M342" s="47" cm="1">
        <f t="array" ref="M342">IF($I$2="Открытый тариф",
INDEX(GRID!$B$34:$BI$44,MATCH(M$7,GRID!$A$34:$A$44,0),MATCH(1,($U$2=GRID!$B$31:$BI$31)*(КАЛЕНДАРЬ!$AN24=GRID!$B$33:$BI$33), 0)),
ROUNDUP(INDEX(GRID!$B$34:$BI$44,MATCH(M$7,GRID!$A$34:$A$44,0),MATCH(1,($U$2=GRID!$B$31:$BI$31)*(КАЛЕНДАРЬ!$AN24=GRID!$B$33:$BI$33),0))*(1-GRID!$B$69),0))</f>
        <v>25700</v>
      </c>
      <c r="N342" s="47" cm="1">
        <f t="array" ref="N342">IF($I$2="Открытый тариф",
INDEX(GRID!$B$47:$BI$57,MATCH(M$7,GRID!$A$47:$A$57,0),MATCH(1,($U$2=GRID!$B$31:$BI$31)*(КАЛЕНДАРЬ!$AN24=GRID!$B$33:$BI$33), 0)),
ROUNDUP(INDEX(GRID!$B$47:$BI$57,MATCH(M$7,GRID!$A$47:$A$57,0),MATCH(1,($U$2=GRID!$B$31:$BI$31)*(КАЛЕНДАРЬ!$AN24=GRID!$B$33:$BI$33),0))*(1-GRID!$B$69),0))</f>
        <v>28300</v>
      </c>
      <c r="O342" s="47" cm="1">
        <f t="array" ref="O342">IF($I$2="Открытый тариф",
INDEX(GRID!$B$34:$BI$44,MATCH(O$7,GRID!$A$34:$A$44,0),MATCH(1,($U$2=GRID!$B$31:$BI$31)*(КАЛЕНДАРЬ!$AN24=GRID!$B$33:$BI$33), 0)),
ROUNDUP(INDEX(GRID!$B$34:$BI$44,MATCH(O$7,GRID!$A$34:$A$44,0),MATCH(1,($U$2=GRID!$B$31:$BI$31)*(КАЛЕНДАРЬ!$AN24=GRID!$B$33:$BI$33),0))*(1-GRID!$B$69),0))</f>
        <v>32300</v>
      </c>
      <c r="P342" s="47" cm="1">
        <f t="array" ref="P342">IF($I$2="Открытый тариф",
INDEX(GRID!$B$47:$BI$57,MATCH(O$7,GRID!$A$47:$A$57,0),MATCH(1,($U$2=GRID!$B$31:$BI$31)*(КАЛЕНДАРЬ!$AN24=GRID!$B$33:$BI$33), 0)),
ROUNDUP(INDEX(GRID!$B$47:$BI$57,MATCH(O$7,GRID!$A$47:$A$57,0),MATCH(1,($U$2=GRID!$B$31:$BI$31)*(КАЛЕНДАРЬ!$AN24=GRID!$B$33:$BI$33),0))*(1-GRID!$B$69),0))</f>
        <v>34900</v>
      </c>
      <c r="Q342" s="47" cm="1">
        <f t="array" ref="Q342">IF($I$2="Открытый тариф",
INDEX(GRID!$B$34:$BI$44,MATCH(Q$7,GRID!$A$34:$A$44,0),MATCH(1,($U$2=GRID!$B$31:$BI$31)*(КАЛЕНДАРЬ!$AN24=GRID!$B$33:$BI$33), 0)),
ROUNDUP(INDEX(GRID!$B$34:$BI$44,MATCH(Q$7,GRID!$A$34:$A$44,0),MATCH(1,($U$2=GRID!$B$31:$BI$31)*(КАЛЕНДАРЬ!$AN24=GRID!$B$33:$BI$33),0))*(1-GRID!$B$69),0))</f>
        <v>34200</v>
      </c>
      <c r="R342" s="47" cm="1">
        <f t="array" ref="R342">IF($I$2="Открытый тариф",
INDEX(GRID!$B$47:$BI$57,MATCH(Q$7,GRID!$A$47:$A$57,0),MATCH(1,($U$2=GRID!$B$31:$BI$31)*(КАЛЕНДАРЬ!$AN24=GRID!$B$33:$BI$33), 0)),
ROUNDUP(INDEX(GRID!$B$47:$BI$57,MATCH(Q$7,GRID!$A$47:$A$57,0),MATCH(1,($U$2=GRID!$B$31:$BI$31)*(КАЛЕНДАРЬ!$AN24=GRID!$B$33:$BI$33),0))*(1-GRID!$B$69),0))</f>
        <v>36800</v>
      </c>
      <c r="S342" s="47" cm="1">
        <f t="array" ref="S342">IF($I$2="Открытый тариф",
INDEX(GRID!$B$34:$BI$44,MATCH(S$7,GRID!$A$34:$A$44,0),MATCH(1,($U$2=GRID!$B$31:$BI$31)*(КАЛЕНДАРЬ!$AN24=GRID!$B$33:$BI$33), 0)),
ROUNDUP(INDEX(GRID!$B$34:$BI$44,MATCH(S$7,GRID!$A$34:$A$44,0),MATCH(1,($U$2=GRID!$B$31:$BI$31)*(КАЛЕНДАРЬ!$AN24=GRID!$B$33:$BI$33),0))*(1-GRID!$B$69),0))</f>
        <v>37500</v>
      </c>
      <c r="T342" s="47" cm="1">
        <f t="array" ref="T342">IF($I$2="Открытый тариф",
INDEX(GRID!$B$47:$BI$57,MATCH(S$7,GRID!$A$47:$A$57,0),MATCH(1,($U$2=GRID!$B$31:$BI$31)*(КАЛЕНДАРЬ!$AN24=GRID!$B$33:$BI$33), 0)),
ROUNDUP(INDEX(GRID!$B$47:$BI$57,MATCH(S$7,GRID!$A$47:$A$57,0),MATCH(1,($U$2=GRID!$B$31:$BI$31)*(КАЛЕНДАРЬ!$AN24=GRID!$B$33:$BI$33),0))*(1-GRID!$B$69),0))</f>
        <v>40100</v>
      </c>
      <c r="U342" s="47" cm="1">
        <f t="array" ref="U342">IF($I$2="Открытый тариф",
INDEX(GRID!$B$34:$BI$44,MATCH(U$7,GRID!$A$34:$A$44,0),MATCH(1,($U$2=GRID!$B$31:$BI$31)*(КАЛЕНДАРЬ!$AN24=GRID!$B$33:$BI$33), 0)),
ROUNDUP(INDEX(GRID!$B$34:$BI$44,MATCH(U$7,GRID!$A$34:$A$44,0),MATCH(1,($U$2=GRID!$B$31:$BI$31)*(КАЛЕНДАРЬ!$AN24=GRID!$B$33:$BI$33),0))*(1-GRID!$B$69),0))</f>
        <v>43200</v>
      </c>
      <c r="V342" s="47" cm="1">
        <f t="array" ref="V342">IF($I$2="Открытый тариф",
INDEX(GRID!$B$47:$BI$57,MATCH(U$7,GRID!$A$47:$A$57,0),MATCH(1,($U$2=GRID!$B$31:$BI$31)*(КАЛЕНДАРЬ!$AN24=GRID!$B$33:$BI$33), 0)),
ROUNDUP(INDEX(GRID!$B$47:$BI$57,MATCH(U$7,GRID!$A$47:$A$57,0),MATCH(1,($U$2=GRID!$B$31:$BI$31)*(КАЛЕНДАРЬ!$AN24=GRID!$B$33:$BI$33),0))*(1-GRID!$B$69),0))</f>
        <v>45800</v>
      </c>
      <c r="W342" s="47" cm="1">
        <f t="array" ref="W342">IF($I$2="Открытый тариф",
INDEX(GRID!$B$34:$BI$44,MATCH(W$7,GRID!$A$34:$A$44,0),MATCH(1,($U$2=GRID!$B$31:$BI$31)*(КАЛЕНДАРЬ!$AN24=GRID!$B$33:$BI$33), 0)),
ROUNDUP(INDEX(GRID!$B$34:$BI$44,MATCH(W$7,GRID!$A$34:$A$44,0),MATCH(1,($U$2=GRID!$B$31:$BI$31)*(КАЛЕНДАРЬ!$AN24=GRID!$B$33:$BI$33),0))*(1-GRID!$B$69),0))</f>
        <v>122200</v>
      </c>
      <c r="X342" s="47" cm="1">
        <f t="array" ref="X342">IF($I$2="Открытый тариф",
INDEX(GRID!$B$47:$BI$57,MATCH(W$7,GRID!$A$47:$A$57,0),MATCH(1,($U$2=GRID!$B$31:$BI$31)*(КАЛЕНДАРЬ!$AN24=GRID!$B$33:$BI$33), 0)),
ROUNDUP(INDEX(GRID!$B$47:$BI$57,MATCH(W$7,GRID!$A$47:$A$57,0),MATCH(1,($U$2=GRID!$B$31:$BI$31)*(КАЛЕНДАРЬ!$AN24=GRID!$B$33:$BI$33),0))*(1-GRID!$B$69),0))</f>
        <v>124800</v>
      </c>
    </row>
    <row r="343" spans="1:24" hidden="1" x14ac:dyDescent="0.2">
      <c r="A343" s="117" t="s">
        <v>46</v>
      </c>
      <c r="B343" s="117">
        <v>22</v>
      </c>
      <c r="C343" s="47" cm="1">
        <f t="array" ref="C343">IF($I$2="Открытый тариф",
INDEX(GRID!$B$34:$BI$44,MATCH(C$7,GRID!$A$34:$A$44,0),MATCH(1,($U$2=GRID!$B$31:$BI$31)*(КАЛЕНДАРЬ!$AN25=GRID!$B$33:$BI$33), 0)),
ROUNDUP(INDEX(GRID!$B$34:$BI$44,MATCH(C$7,GRID!$A$34:$A$44,0),MATCH(1,($U$2=GRID!$B$31:$BI$31)*(КАЛЕНДАРЬ!$AN25=GRID!$B$33:$BI$33),0))*(1-GRID!$B$69),0))</f>
        <v>18600</v>
      </c>
      <c r="D343" s="47" cm="1">
        <f t="array" ref="D343">IF($I$2="Открытый тариф",
INDEX(GRID!$B$47:$BI$57,MATCH(C$7,GRID!$A$47:$A$57,0),MATCH(1,($U$2=GRID!$B$31:$BI$31)*(КАЛЕНДАРЬ!$AN25=GRID!$B$33:$BI$33), 0)),
ROUNDUP(INDEX(GRID!$B$47:$BI$57,MATCH(C$7,GRID!$A$47:$A$57,0),MATCH(1,($U$2=GRID!$B$31:$BI$31)*(КАЛЕНДАРЬ!$AN25=GRID!$B$33:$BI$33),0))*(1-GRID!$B$69),0))</f>
        <v>21200</v>
      </c>
      <c r="E343" s="47" cm="1">
        <f t="array" ref="E343">IF($I$2="Открытый тариф",
INDEX(GRID!$B$34:$BI$44,MATCH(E$7,GRID!$A$34:$A$44,0),MATCH(1,($U$2=GRID!$B$31:$BI$31)*(КАЛЕНДАРЬ!$AN25=GRID!$B$33:$BI$33), 0)),
ROUNDUP(INDEX(GRID!$B$34:$BI$44,MATCH(E$7,GRID!$A$34:$A$44,0),MATCH(1,($U$2=GRID!$B$31:$BI$31)*(КАЛЕНДАРЬ!$AN25=GRID!$B$33:$BI$33),0))*(1-GRID!$B$69),0))</f>
        <v>20300</v>
      </c>
      <c r="F343" s="47" cm="1">
        <f t="array" ref="F343">IF($I$2="Открытый тариф",
INDEX(GRID!$B$47:$BI$57,MATCH(E$7,GRID!$A$47:$A$57,0),MATCH(1,($U$2=GRID!$B$31:$BI$31)*(КАЛЕНДАРЬ!$AN25=GRID!$B$33:$BI$33), 0)),
ROUNDUP(INDEX(GRID!$B$47:$BI$57,MATCH(E$7,GRID!$A$47:$A$57,0),MATCH(1,($U$2=GRID!$B$31:$BI$31)*(КАЛЕНДАРЬ!$AN25=GRID!$B$33:$BI$33),0))*(1-GRID!$B$69),0))</f>
        <v>22900</v>
      </c>
      <c r="G343" s="47" cm="1">
        <f t="array" ref="G343">IF($I$2="Открытый тариф",
INDEX(GRID!$B$34:$BI$44,MATCH(G$7,GRID!$A$34:$A$44,0),MATCH(1,($U$2=GRID!$B$31:$BI$31)*(КАЛЕНДАРЬ!$AN25=GRID!$B$33:$BI$33), 0)),
ROUNDUP(INDEX(GRID!$B$34:$BI$44,MATCH(G$7,GRID!$A$34:$A$44,0),MATCH(1,($U$2=GRID!$B$31:$BI$31)*(КАЛЕНДАРЬ!$AN25=GRID!$B$33:$BI$33),0))*(1-GRID!$B$69),0))</f>
        <v>21300</v>
      </c>
      <c r="H343" s="47" cm="1">
        <f t="array" ref="H343">IF($I$2="Открытый тариф",
INDEX(GRID!$B$47:$BI$57,MATCH(G$7,GRID!$A$47:$A$57,0),MATCH(1,($U$2=GRID!$B$31:$BI$31)*(КАЛЕНДАРЬ!$AN25=GRID!$B$33:$BI$33), 0)),
ROUNDUP(INDEX(GRID!$B$47:$BI$57,MATCH(G$7,GRID!$A$47:$A$57,0),MATCH(1,($U$2=GRID!$B$31:$BI$31)*(КАЛЕНДАРЬ!$AN25=GRID!$B$33:$BI$33),0))*(1-GRID!$B$69),0))</f>
        <v>23900</v>
      </c>
      <c r="I343" s="47" cm="1">
        <f t="array" ref="I343">IF($I$2="Открытый тариф",
INDEX(GRID!$B$34:$BI$44,MATCH(I$7,GRID!$A$34:$A$44,0),MATCH(1,($U$2=GRID!$B$31:$BI$31)*(КАЛЕНДАРЬ!$AN25=GRID!$B$33:$BI$33), 0)),
ROUNDUP(INDEX(GRID!$B$34:$BI$44,MATCH(I$7,GRID!$A$34:$A$44,0),MATCH(1,($U$2=GRID!$B$31:$BI$31)*(КАЛЕНДАРЬ!$AN25=GRID!$B$33:$BI$33),0))*(1-GRID!$B$69),0))</f>
        <v>23000</v>
      </c>
      <c r="J343" s="47" cm="1">
        <f t="array" ref="J343">IF($I$2="Открытый тариф",
INDEX(GRID!$B$47:$BI$57,MATCH(I$7,GRID!$A$47:$A$57,0),MATCH(1,($U$2=GRID!$B$31:$BI$31)*(КАЛЕНДАРЬ!$AN25=GRID!$B$33:$BI$33), 0)),
ROUNDUP(INDEX(GRID!$B$47:$BI$57,MATCH(I$7,GRID!$A$47:$A$57,0),MATCH(1,($U$2=GRID!$B$31:$BI$31)*(КАЛЕНДАРЬ!$AN25=GRID!$B$33:$BI$33),0))*(1-GRID!$B$69),0))</f>
        <v>25600</v>
      </c>
      <c r="K343" s="47" cm="1">
        <f t="array" ref="K343">IF($I$2="Открытый тариф",
INDEX(GRID!$B$34:$BI$44,MATCH(K$7,GRID!$A$34:$A$44,0),MATCH(1,($U$2=GRID!$B$31:$BI$31)*(КАЛЕНДАРЬ!$AN25=GRID!$B$33:$BI$33), 0)),
ROUNDUP(INDEX(GRID!$B$34:$BI$44,MATCH(K$7,GRID!$A$34:$A$44,0),MATCH(1,($U$2=GRID!$B$31:$BI$31)*(КАЛЕНДАРЬ!$AN25=GRID!$B$33:$BI$33),0))*(1-GRID!$B$69),0))</f>
        <v>24000</v>
      </c>
      <c r="L343" s="47" cm="1">
        <f t="array" ref="L343">IF($I$2="Открытый тариф",
INDEX(GRID!$B$47:$BI$57,MATCH(K$7,GRID!$A$47:$A$57,0),MATCH(1,($U$2=GRID!$B$31:$BI$31)*(КАЛЕНДАРЬ!$AN25=GRID!$B$33:$BI$33), 0)),
ROUNDUP(INDEX(GRID!$B$47:$BI$57,MATCH(K$7,GRID!$A$47:$A$57,0),MATCH(1,($U$2=GRID!$B$31:$BI$31)*(КАЛЕНДАРЬ!$AN25=GRID!$B$33:$BI$33),0))*(1-GRID!$B$69),0))</f>
        <v>26600</v>
      </c>
      <c r="M343" s="47" cm="1">
        <f t="array" ref="M343">IF($I$2="Открытый тариф",
INDEX(GRID!$B$34:$BI$44,MATCH(M$7,GRID!$A$34:$A$44,0),MATCH(1,($U$2=GRID!$B$31:$BI$31)*(КАЛЕНДАРЬ!$AN25=GRID!$B$33:$BI$33), 0)),
ROUNDUP(INDEX(GRID!$B$34:$BI$44,MATCH(M$7,GRID!$A$34:$A$44,0),MATCH(1,($U$2=GRID!$B$31:$BI$31)*(КАЛЕНДАРЬ!$AN25=GRID!$B$33:$BI$33),0))*(1-GRID!$B$69),0))</f>
        <v>25700</v>
      </c>
      <c r="N343" s="47" cm="1">
        <f t="array" ref="N343">IF($I$2="Открытый тариф",
INDEX(GRID!$B$47:$BI$57,MATCH(M$7,GRID!$A$47:$A$57,0),MATCH(1,($U$2=GRID!$B$31:$BI$31)*(КАЛЕНДАРЬ!$AN25=GRID!$B$33:$BI$33), 0)),
ROUNDUP(INDEX(GRID!$B$47:$BI$57,MATCH(M$7,GRID!$A$47:$A$57,0),MATCH(1,($U$2=GRID!$B$31:$BI$31)*(КАЛЕНДАРЬ!$AN25=GRID!$B$33:$BI$33),0))*(1-GRID!$B$69),0))</f>
        <v>28300</v>
      </c>
      <c r="O343" s="47" cm="1">
        <f t="array" ref="O343">IF($I$2="Открытый тариф",
INDEX(GRID!$B$34:$BI$44,MATCH(O$7,GRID!$A$34:$A$44,0),MATCH(1,($U$2=GRID!$B$31:$BI$31)*(КАЛЕНДАРЬ!$AN25=GRID!$B$33:$BI$33), 0)),
ROUNDUP(INDEX(GRID!$B$34:$BI$44,MATCH(O$7,GRID!$A$34:$A$44,0),MATCH(1,($U$2=GRID!$B$31:$BI$31)*(КАЛЕНДАРЬ!$AN25=GRID!$B$33:$BI$33),0))*(1-GRID!$B$69),0))</f>
        <v>32300</v>
      </c>
      <c r="P343" s="47" cm="1">
        <f t="array" ref="P343">IF($I$2="Открытый тариф",
INDEX(GRID!$B$47:$BI$57,MATCH(O$7,GRID!$A$47:$A$57,0),MATCH(1,($U$2=GRID!$B$31:$BI$31)*(КАЛЕНДАРЬ!$AN25=GRID!$B$33:$BI$33), 0)),
ROUNDUP(INDEX(GRID!$B$47:$BI$57,MATCH(O$7,GRID!$A$47:$A$57,0),MATCH(1,($U$2=GRID!$B$31:$BI$31)*(КАЛЕНДАРЬ!$AN25=GRID!$B$33:$BI$33),0))*(1-GRID!$B$69),0))</f>
        <v>34900</v>
      </c>
      <c r="Q343" s="47" cm="1">
        <f t="array" ref="Q343">IF($I$2="Открытый тариф",
INDEX(GRID!$B$34:$BI$44,MATCH(Q$7,GRID!$A$34:$A$44,0),MATCH(1,($U$2=GRID!$B$31:$BI$31)*(КАЛЕНДАРЬ!$AN25=GRID!$B$33:$BI$33), 0)),
ROUNDUP(INDEX(GRID!$B$34:$BI$44,MATCH(Q$7,GRID!$A$34:$A$44,0),MATCH(1,($U$2=GRID!$B$31:$BI$31)*(КАЛЕНДАРЬ!$AN25=GRID!$B$33:$BI$33),0))*(1-GRID!$B$69),0))</f>
        <v>34200</v>
      </c>
      <c r="R343" s="47" cm="1">
        <f t="array" ref="R343">IF($I$2="Открытый тариф",
INDEX(GRID!$B$47:$BI$57,MATCH(Q$7,GRID!$A$47:$A$57,0),MATCH(1,($U$2=GRID!$B$31:$BI$31)*(КАЛЕНДАРЬ!$AN25=GRID!$B$33:$BI$33), 0)),
ROUNDUP(INDEX(GRID!$B$47:$BI$57,MATCH(Q$7,GRID!$A$47:$A$57,0),MATCH(1,($U$2=GRID!$B$31:$BI$31)*(КАЛЕНДАРЬ!$AN25=GRID!$B$33:$BI$33),0))*(1-GRID!$B$69),0))</f>
        <v>36800</v>
      </c>
      <c r="S343" s="47" cm="1">
        <f t="array" ref="S343">IF($I$2="Открытый тариф",
INDEX(GRID!$B$34:$BI$44,MATCH(S$7,GRID!$A$34:$A$44,0),MATCH(1,($U$2=GRID!$B$31:$BI$31)*(КАЛЕНДАРЬ!$AN25=GRID!$B$33:$BI$33), 0)),
ROUNDUP(INDEX(GRID!$B$34:$BI$44,MATCH(S$7,GRID!$A$34:$A$44,0),MATCH(1,($U$2=GRID!$B$31:$BI$31)*(КАЛЕНДАРЬ!$AN25=GRID!$B$33:$BI$33),0))*(1-GRID!$B$69),0))</f>
        <v>37500</v>
      </c>
      <c r="T343" s="47" cm="1">
        <f t="array" ref="T343">IF($I$2="Открытый тариф",
INDEX(GRID!$B$47:$BI$57,MATCH(S$7,GRID!$A$47:$A$57,0),MATCH(1,($U$2=GRID!$B$31:$BI$31)*(КАЛЕНДАРЬ!$AN25=GRID!$B$33:$BI$33), 0)),
ROUNDUP(INDEX(GRID!$B$47:$BI$57,MATCH(S$7,GRID!$A$47:$A$57,0),MATCH(1,($U$2=GRID!$B$31:$BI$31)*(КАЛЕНДАРЬ!$AN25=GRID!$B$33:$BI$33),0))*(1-GRID!$B$69),0))</f>
        <v>40100</v>
      </c>
      <c r="U343" s="47" cm="1">
        <f t="array" ref="U343">IF($I$2="Открытый тариф",
INDEX(GRID!$B$34:$BI$44,MATCH(U$7,GRID!$A$34:$A$44,0),MATCH(1,($U$2=GRID!$B$31:$BI$31)*(КАЛЕНДАРЬ!$AN25=GRID!$B$33:$BI$33), 0)),
ROUNDUP(INDEX(GRID!$B$34:$BI$44,MATCH(U$7,GRID!$A$34:$A$44,0),MATCH(1,($U$2=GRID!$B$31:$BI$31)*(КАЛЕНДАРЬ!$AN25=GRID!$B$33:$BI$33),0))*(1-GRID!$B$69),0))</f>
        <v>43200</v>
      </c>
      <c r="V343" s="47" cm="1">
        <f t="array" ref="V343">IF($I$2="Открытый тариф",
INDEX(GRID!$B$47:$BI$57,MATCH(U$7,GRID!$A$47:$A$57,0),MATCH(1,($U$2=GRID!$B$31:$BI$31)*(КАЛЕНДАРЬ!$AN25=GRID!$B$33:$BI$33), 0)),
ROUNDUP(INDEX(GRID!$B$47:$BI$57,MATCH(U$7,GRID!$A$47:$A$57,0),MATCH(1,($U$2=GRID!$B$31:$BI$31)*(КАЛЕНДАРЬ!$AN25=GRID!$B$33:$BI$33),0))*(1-GRID!$B$69),0))</f>
        <v>45800</v>
      </c>
      <c r="W343" s="47" cm="1">
        <f t="array" ref="W343">IF($I$2="Открытый тариф",
INDEX(GRID!$B$34:$BI$44,MATCH(W$7,GRID!$A$34:$A$44,0),MATCH(1,($U$2=GRID!$B$31:$BI$31)*(КАЛЕНДАРЬ!$AN25=GRID!$B$33:$BI$33), 0)),
ROUNDUP(INDEX(GRID!$B$34:$BI$44,MATCH(W$7,GRID!$A$34:$A$44,0),MATCH(1,($U$2=GRID!$B$31:$BI$31)*(КАЛЕНДАРЬ!$AN25=GRID!$B$33:$BI$33),0))*(1-GRID!$B$69),0))</f>
        <v>122200</v>
      </c>
      <c r="X343" s="47" cm="1">
        <f t="array" ref="X343">IF($I$2="Открытый тариф",
INDEX(GRID!$B$47:$BI$57,MATCH(W$7,GRID!$A$47:$A$57,0),MATCH(1,($U$2=GRID!$B$31:$BI$31)*(КАЛЕНДАРЬ!$AN25=GRID!$B$33:$BI$33), 0)),
ROUNDUP(INDEX(GRID!$B$47:$BI$57,MATCH(W$7,GRID!$A$47:$A$57,0),MATCH(1,($U$2=GRID!$B$31:$BI$31)*(КАЛЕНДАРЬ!$AN25=GRID!$B$33:$BI$33),0))*(1-GRID!$B$69),0))</f>
        <v>124800</v>
      </c>
    </row>
    <row r="344" spans="1:24" hidden="1" x14ac:dyDescent="0.2">
      <c r="A344" s="117" t="s">
        <v>47</v>
      </c>
      <c r="B344" s="117">
        <v>23</v>
      </c>
      <c r="C344" s="47" cm="1">
        <f t="array" ref="C344">IF($I$2="Открытый тариф",
INDEX(GRID!$B$34:$BI$44,MATCH(C$7,GRID!$A$34:$A$44,0),MATCH(1,($U$2=GRID!$B$31:$BI$31)*(КАЛЕНДАРЬ!$AN26=GRID!$B$33:$BI$33), 0)),
ROUNDUP(INDEX(GRID!$B$34:$BI$44,MATCH(C$7,GRID!$A$34:$A$44,0),MATCH(1,($U$2=GRID!$B$31:$BI$31)*(КАЛЕНДАРЬ!$AN26=GRID!$B$33:$BI$33),0))*(1-GRID!$B$69),0))</f>
        <v>19200</v>
      </c>
      <c r="D344" s="47" cm="1">
        <f t="array" ref="D344">IF($I$2="Открытый тариф",
INDEX(GRID!$B$47:$BI$57,MATCH(C$7,GRID!$A$47:$A$57,0),MATCH(1,($U$2=GRID!$B$31:$BI$31)*(КАЛЕНДАРЬ!$AN26=GRID!$B$33:$BI$33), 0)),
ROUNDUP(INDEX(GRID!$B$47:$BI$57,MATCH(C$7,GRID!$A$47:$A$57,0),MATCH(1,($U$2=GRID!$B$31:$BI$31)*(КАЛЕНДАРЬ!$AN26=GRID!$B$33:$BI$33),0))*(1-GRID!$B$69),0))</f>
        <v>21800</v>
      </c>
      <c r="E344" s="47" cm="1">
        <f t="array" ref="E344">IF($I$2="Открытый тариф",
INDEX(GRID!$B$34:$BI$44,MATCH(E$7,GRID!$A$34:$A$44,0),MATCH(1,($U$2=GRID!$B$31:$BI$31)*(КАЛЕНДАРЬ!$AN26=GRID!$B$33:$BI$33), 0)),
ROUNDUP(INDEX(GRID!$B$34:$BI$44,MATCH(E$7,GRID!$A$34:$A$44,0),MATCH(1,($U$2=GRID!$B$31:$BI$31)*(КАЛЕНДАРЬ!$AN26=GRID!$B$33:$BI$33),0))*(1-GRID!$B$69),0))</f>
        <v>21000</v>
      </c>
      <c r="F344" s="47" cm="1">
        <f t="array" ref="F344">IF($I$2="Открытый тариф",
INDEX(GRID!$B$47:$BI$57,MATCH(E$7,GRID!$A$47:$A$57,0),MATCH(1,($U$2=GRID!$B$31:$BI$31)*(КАЛЕНДАРЬ!$AN26=GRID!$B$33:$BI$33), 0)),
ROUNDUP(INDEX(GRID!$B$47:$BI$57,MATCH(E$7,GRID!$A$47:$A$57,0),MATCH(1,($U$2=GRID!$B$31:$BI$31)*(КАЛЕНДАРЬ!$AN26=GRID!$B$33:$BI$33),0))*(1-GRID!$B$69),0))</f>
        <v>23600</v>
      </c>
      <c r="G344" s="47" cm="1">
        <f t="array" ref="G344">IF($I$2="Открытый тариф",
INDEX(GRID!$B$34:$BI$44,MATCH(G$7,GRID!$A$34:$A$44,0),MATCH(1,($U$2=GRID!$B$31:$BI$31)*(КАЛЕНДАРЬ!$AN26=GRID!$B$33:$BI$33), 0)),
ROUNDUP(INDEX(GRID!$B$34:$BI$44,MATCH(G$7,GRID!$A$34:$A$44,0),MATCH(1,($U$2=GRID!$B$31:$BI$31)*(КАЛЕНДАРЬ!$AN26=GRID!$B$33:$BI$33),0))*(1-GRID!$B$69),0))</f>
        <v>22000</v>
      </c>
      <c r="H344" s="47" cm="1">
        <f t="array" ref="H344">IF($I$2="Открытый тариф",
INDEX(GRID!$B$47:$BI$57,MATCH(G$7,GRID!$A$47:$A$57,0),MATCH(1,($U$2=GRID!$B$31:$BI$31)*(КАЛЕНДАРЬ!$AN26=GRID!$B$33:$BI$33), 0)),
ROUNDUP(INDEX(GRID!$B$47:$BI$57,MATCH(G$7,GRID!$A$47:$A$57,0),MATCH(1,($U$2=GRID!$B$31:$BI$31)*(КАЛЕНДАРЬ!$AN26=GRID!$B$33:$BI$33),0))*(1-GRID!$B$69),0))</f>
        <v>24600</v>
      </c>
      <c r="I344" s="47" cm="1">
        <f t="array" ref="I344">IF($I$2="Открытый тариф",
INDEX(GRID!$B$34:$BI$44,MATCH(I$7,GRID!$A$34:$A$44,0),MATCH(1,($U$2=GRID!$B$31:$BI$31)*(КАЛЕНДАРЬ!$AN26=GRID!$B$33:$BI$33), 0)),
ROUNDUP(INDEX(GRID!$B$34:$BI$44,MATCH(I$7,GRID!$A$34:$A$44,0),MATCH(1,($U$2=GRID!$B$31:$BI$31)*(КАЛЕНДАРЬ!$AN26=GRID!$B$33:$BI$33),0))*(1-GRID!$B$69),0))</f>
        <v>23800</v>
      </c>
      <c r="J344" s="47" cm="1">
        <f t="array" ref="J344">IF($I$2="Открытый тариф",
INDEX(GRID!$B$47:$BI$57,MATCH(I$7,GRID!$A$47:$A$57,0),MATCH(1,($U$2=GRID!$B$31:$BI$31)*(КАЛЕНДАРЬ!$AN26=GRID!$B$33:$BI$33), 0)),
ROUNDUP(INDEX(GRID!$B$47:$BI$57,MATCH(I$7,GRID!$A$47:$A$57,0),MATCH(1,($U$2=GRID!$B$31:$BI$31)*(КАЛЕНДАРЬ!$AN26=GRID!$B$33:$BI$33),0))*(1-GRID!$B$69),0))</f>
        <v>26400</v>
      </c>
      <c r="K344" s="47" cm="1">
        <f t="array" ref="K344">IF($I$2="Открытый тариф",
INDEX(GRID!$B$34:$BI$44,MATCH(K$7,GRID!$A$34:$A$44,0),MATCH(1,($U$2=GRID!$B$31:$BI$31)*(КАЛЕНДАРЬ!$AN26=GRID!$B$33:$BI$33), 0)),
ROUNDUP(INDEX(GRID!$B$34:$BI$44,MATCH(K$7,GRID!$A$34:$A$44,0),MATCH(1,($U$2=GRID!$B$31:$BI$31)*(КАЛЕНДАРЬ!$AN26=GRID!$B$33:$BI$33),0))*(1-GRID!$B$69),0))</f>
        <v>24800</v>
      </c>
      <c r="L344" s="47" cm="1">
        <f t="array" ref="L344">IF($I$2="Открытый тариф",
INDEX(GRID!$B$47:$BI$57,MATCH(K$7,GRID!$A$47:$A$57,0),MATCH(1,($U$2=GRID!$B$31:$BI$31)*(КАЛЕНДАРЬ!$AN26=GRID!$B$33:$BI$33), 0)),
ROUNDUP(INDEX(GRID!$B$47:$BI$57,MATCH(K$7,GRID!$A$47:$A$57,0),MATCH(1,($U$2=GRID!$B$31:$BI$31)*(КАЛЕНДАРЬ!$AN26=GRID!$B$33:$BI$33),0))*(1-GRID!$B$69),0))</f>
        <v>27400</v>
      </c>
      <c r="M344" s="47" cm="1">
        <f t="array" ref="M344">IF($I$2="Открытый тариф",
INDEX(GRID!$B$34:$BI$44,MATCH(M$7,GRID!$A$34:$A$44,0),MATCH(1,($U$2=GRID!$B$31:$BI$31)*(КАЛЕНДАРЬ!$AN26=GRID!$B$33:$BI$33), 0)),
ROUNDUP(INDEX(GRID!$B$34:$BI$44,MATCH(M$7,GRID!$A$34:$A$44,0),MATCH(1,($U$2=GRID!$B$31:$BI$31)*(КАЛЕНДАРЬ!$AN26=GRID!$B$33:$BI$33),0))*(1-GRID!$B$69),0))</f>
        <v>26600</v>
      </c>
      <c r="N344" s="47" cm="1">
        <f t="array" ref="N344">IF($I$2="Открытый тариф",
INDEX(GRID!$B$47:$BI$57,MATCH(M$7,GRID!$A$47:$A$57,0),MATCH(1,($U$2=GRID!$B$31:$BI$31)*(КАЛЕНДАРЬ!$AN26=GRID!$B$33:$BI$33), 0)),
ROUNDUP(INDEX(GRID!$B$47:$BI$57,MATCH(M$7,GRID!$A$47:$A$57,0),MATCH(1,($U$2=GRID!$B$31:$BI$31)*(КАЛЕНДАРЬ!$AN26=GRID!$B$33:$BI$33),0))*(1-GRID!$B$69),0))</f>
        <v>29200</v>
      </c>
      <c r="O344" s="47" cm="1">
        <f t="array" ref="O344">IF($I$2="Открытый тариф",
INDEX(GRID!$B$34:$BI$44,MATCH(O$7,GRID!$A$34:$A$44,0),MATCH(1,($U$2=GRID!$B$31:$BI$31)*(КАЛЕНДАРЬ!$AN26=GRID!$B$33:$BI$33), 0)),
ROUNDUP(INDEX(GRID!$B$34:$BI$44,MATCH(O$7,GRID!$A$34:$A$44,0),MATCH(1,($U$2=GRID!$B$31:$BI$31)*(КАЛЕНДАРЬ!$AN26=GRID!$B$33:$BI$33),0))*(1-GRID!$B$69),0))</f>
        <v>33400</v>
      </c>
      <c r="P344" s="47" cm="1">
        <f t="array" ref="P344">IF($I$2="Открытый тариф",
INDEX(GRID!$B$47:$BI$57,MATCH(O$7,GRID!$A$47:$A$57,0),MATCH(1,($U$2=GRID!$B$31:$BI$31)*(КАЛЕНДАРЬ!$AN26=GRID!$B$33:$BI$33), 0)),
ROUNDUP(INDEX(GRID!$B$47:$BI$57,MATCH(O$7,GRID!$A$47:$A$57,0),MATCH(1,($U$2=GRID!$B$31:$BI$31)*(КАЛЕНДАРЬ!$AN26=GRID!$B$33:$BI$33),0))*(1-GRID!$B$69),0))</f>
        <v>36000</v>
      </c>
      <c r="Q344" s="47" cm="1">
        <f t="array" ref="Q344">IF($I$2="Открытый тариф",
INDEX(GRID!$B$34:$BI$44,MATCH(Q$7,GRID!$A$34:$A$44,0),MATCH(1,($U$2=GRID!$B$31:$BI$31)*(КАЛЕНДАРЬ!$AN26=GRID!$B$33:$BI$33), 0)),
ROUNDUP(INDEX(GRID!$B$34:$BI$44,MATCH(Q$7,GRID!$A$34:$A$44,0),MATCH(1,($U$2=GRID!$B$31:$BI$31)*(КАЛЕНДАРЬ!$AN26=GRID!$B$33:$BI$33),0))*(1-GRID!$B$69),0))</f>
        <v>35400</v>
      </c>
      <c r="R344" s="47" cm="1">
        <f t="array" ref="R344">IF($I$2="Открытый тариф",
INDEX(GRID!$B$47:$BI$57,MATCH(Q$7,GRID!$A$47:$A$57,0),MATCH(1,($U$2=GRID!$B$31:$BI$31)*(КАЛЕНДАРЬ!$AN26=GRID!$B$33:$BI$33), 0)),
ROUNDUP(INDEX(GRID!$B$47:$BI$57,MATCH(Q$7,GRID!$A$47:$A$57,0),MATCH(1,($U$2=GRID!$B$31:$BI$31)*(КАЛЕНДАРЬ!$AN26=GRID!$B$33:$BI$33),0))*(1-GRID!$B$69),0))</f>
        <v>38000</v>
      </c>
      <c r="S344" s="47" cm="1">
        <f t="array" ref="S344">IF($I$2="Открытый тариф",
INDEX(GRID!$B$34:$BI$44,MATCH(S$7,GRID!$A$34:$A$44,0),MATCH(1,($U$2=GRID!$B$31:$BI$31)*(КАЛЕНДАРЬ!$AN26=GRID!$B$33:$BI$33), 0)),
ROUNDUP(INDEX(GRID!$B$34:$BI$44,MATCH(S$7,GRID!$A$34:$A$44,0),MATCH(1,($U$2=GRID!$B$31:$BI$31)*(КАЛЕНДАРЬ!$AN26=GRID!$B$33:$BI$33),0))*(1-GRID!$B$69),0))</f>
        <v>38800</v>
      </c>
      <c r="T344" s="47" cm="1">
        <f t="array" ref="T344">IF($I$2="Открытый тариф",
INDEX(GRID!$B$47:$BI$57,MATCH(S$7,GRID!$A$47:$A$57,0),MATCH(1,($U$2=GRID!$B$31:$BI$31)*(КАЛЕНДАРЬ!$AN26=GRID!$B$33:$BI$33), 0)),
ROUNDUP(INDEX(GRID!$B$47:$BI$57,MATCH(S$7,GRID!$A$47:$A$57,0),MATCH(1,($U$2=GRID!$B$31:$BI$31)*(КАЛЕНДАРЬ!$AN26=GRID!$B$33:$BI$33),0))*(1-GRID!$B$69),0))</f>
        <v>41400</v>
      </c>
      <c r="U344" s="47" cm="1">
        <f t="array" ref="U344">IF($I$2="Открытый тариф",
INDEX(GRID!$B$34:$BI$44,MATCH(U$7,GRID!$A$34:$A$44,0),MATCH(1,($U$2=GRID!$B$31:$BI$31)*(КАЛЕНДАРЬ!$AN26=GRID!$B$33:$BI$33), 0)),
ROUNDUP(INDEX(GRID!$B$34:$BI$44,MATCH(U$7,GRID!$A$34:$A$44,0),MATCH(1,($U$2=GRID!$B$31:$BI$31)*(КАЛЕНДАРЬ!$AN26=GRID!$B$33:$BI$33),0))*(1-GRID!$B$69),0))</f>
        <v>44600</v>
      </c>
      <c r="V344" s="47" cm="1">
        <f t="array" ref="V344">IF($I$2="Открытый тариф",
INDEX(GRID!$B$47:$BI$57,MATCH(U$7,GRID!$A$47:$A$57,0),MATCH(1,($U$2=GRID!$B$31:$BI$31)*(КАЛЕНДАРЬ!$AN26=GRID!$B$33:$BI$33), 0)),
ROUNDUP(INDEX(GRID!$B$47:$BI$57,MATCH(U$7,GRID!$A$47:$A$57,0),MATCH(1,($U$2=GRID!$B$31:$BI$31)*(КАЛЕНДАРЬ!$AN26=GRID!$B$33:$BI$33),0))*(1-GRID!$B$69),0))</f>
        <v>47200</v>
      </c>
      <c r="W344" s="47" cm="1">
        <f t="array" ref="W344">IF($I$2="Открытый тариф",
INDEX(GRID!$B$34:$BI$44,MATCH(W$7,GRID!$A$34:$A$44,0),MATCH(1,($U$2=GRID!$B$31:$BI$31)*(КАЛЕНДАРЬ!$AN26=GRID!$B$33:$BI$33), 0)),
ROUNDUP(INDEX(GRID!$B$34:$BI$44,MATCH(W$7,GRID!$A$34:$A$44,0),MATCH(1,($U$2=GRID!$B$31:$BI$31)*(КАЛЕНДАРЬ!$AN26=GRID!$B$33:$BI$33),0))*(1-GRID!$B$69),0))</f>
        <v>128200</v>
      </c>
      <c r="X344" s="47" cm="1">
        <f t="array" ref="X344">IF($I$2="Открытый тариф",
INDEX(GRID!$B$47:$BI$57,MATCH(W$7,GRID!$A$47:$A$57,0),MATCH(1,($U$2=GRID!$B$31:$BI$31)*(КАЛЕНДАРЬ!$AN26=GRID!$B$33:$BI$33), 0)),
ROUNDUP(INDEX(GRID!$B$47:$BI$57,MATCH(W$7,GRID!$A$47:$A$57,0),MATCH(1,($U$2=GRID!$B$31:$BI$31)*(КАЛЕНДАРЬ!$AN26=GRID!$B$33:$BI$33),0))*(1-GRID!$B$69),0))</f>
        <v>130800</v>
      </c>
    </row>
    <row r="345" spans="1:24" hidden="1" x14ac:dyDescent="0.2">
      <c r="A345" s="117" t="s">
        <v>48</v>
      </c>
      <c r="B345" s="117">
        <v>24</v>
      </c>
      <c r="C345" s="47" cm="1">
        <f t="array" ref="C345">IF($I$2="Открытый тариф",
INDEX(GRID!$B$34:$BI$44,MATCH(C$7,GRID!$A$34:$A$44,0),MATCH(1,($U$2=GRID!$B$31:$BI$31)*(КАЛЕНДАРЬ!$AN27=GRID!$B$33:$BI$33), 0)),
ROUNDUP(INDEX(GRID!$B$34:$BI$44,MATCH(C$7,GRID!$A$34:$A$44,0),MATCH(1,($U$2=GRID!$B$31:$BI$31)*(КАЛЕНДАРЬ!$AN27=GRID!$B$33:$BI$33),0))*(1-GRID!$B$69),0))</f>
        <v>19200</v>
      </c>
      <c r="D345" s="47" cm="1">
        <f t="array" ref="D345">IF($I$2="Открытый тариф",
INDEX(GRID!$B$47:$BI$57,MATCH(C$7,GRID!$A$47:$A$57,0),MATCH(1,($U$2=GRID!$B$31:$BI$31)*(КАЛЕНДАРЬ!$AN27=GRID!$B$33:$BI$33), 0)),
ROUNDUP(INDEX(GRID!$B$47:$BI$57,MATCH(C$7,GRID!$A$47:$A$57,0),MATCH(1,($U$2=GRID!$B$31:$BI$31)*(КАЛЕНДАРЬ!$AN27=GRID!$B$33:$BI$33),0))*(1-GRID!$B$69),0))</f>
        <v>21800</v>
      </c>
      <c r="E345" s="47" cm="1">
        <f t="array" ref="E345">IF($I$2="Открытый тариф",
INDEX(GRID!$B$34:$BI$44,MATCH(E$7,GRID!$A$34:$A$44,0),MATCH(1,($U$2=GRID!$B$31:$BI$31)*(КАЛЕНДАРЬ!$AN27=GRID!$B$33:$BI$33), 0)),
ROUNDUP(INDEX(GRID!$B$34:$BI$44,MATCH(E$7,GRID!$A$34:$A$44,0),MATCH(1,($U$2=GRID!$B$31:$BI$31)*(КАЛЕНДАРЬ!$AN27=GRID!$B$33:$BI$33),0))*(1-GRID!$B$69),0))</f>
        <v>21000</v>
      </c>
      <c r="F345" s="47" cm="1">
        <f t="array" ref="F345">IF($I$2="Открытый тариф",
INDEX(GRID!$B$47:$BI$57,MATCH(E$7,GRID!$A$47:$A$57,0),MATCH(1,($U$2=GRID!$B$31:$BI$31)*(КАЛЕНДАРЬ!$AN27=GRID!$B$33:$BI$33), 0)),
ROUNDUP(INDEX(GRID!$B$47:$BI$57,MATCH(E$7,GRID!$A$47:$A$57,0),MATCH(1,($U$2=GRID!$B$31:$BI$31)*(КАЛЕНДАРЬ!$AN27=GRID!$B$33:$BI$33),0))*(1-GRID!$B$69),0))</f>
        <v>23600</v>
      </c>
      <c r="G345" s="47" cm="1">
        <f t="array" ref="G345">IF($I$2="Открытый тариф",
INDEX(GRID!$B$34:$BI$44,MATCH(G$7,GRID!$A$34:$A$44,0),MATCH(1,($U$2=GRID!$B$31:$BI$31)*(КАЛЕНДАРЬ!$AN27=GRID!$B$33:$BI$33), 0)),
ROUNDUP(INDEX(GRID!$B$34:$BI$44,MATCH(G$7,GRID!$A$34:$A$44,0),MATCH(1,($U$2=GRID!$B$31:$BI$31)*(КАЛЕНДАРЬ!$AN27=GRID!$B$33:$BI$33),0))*(1-GRID!$B$69),0))</f>
        <v>22000</v>
      </c>
      <c r="H345" s="47" cm="1">
        <f t="array" ref="H345">IF($I$2="Открытый тариф",
INDEX(GRID!$B$47:$BI$57,MATCH(G$7,GRID!$A$47:$A$57,0),MATCH(1,($U$2=GRID!$B$31:$BI$31)*(КАЛЕНДАРЬ!$AN27=GRID!$B$33:$BI$33), 0)),
ROUNDUP(INDEX(GRID!$B$47:$BI$57,MATCH(G$7,GRID!$A$47:$A$57,0),MATCH(1,($U$2=GRID!$B$31:$BI$31)*(КАЛЕНДАРЬ!$AN27=GRID!$B$33:$BI$33),0))*(1-GRID!$B$69),0))</f>
        <v>24600</v>
      </c>
      <c r="I345" s="47" cm="1">
        <f t="array" ref="I345">IF($I$2="Открытый тариф",
INDEX(GRID!$B$34:$BI$44,MATCH(I$7,GRID!$A$34:$A$44,0),MATCH(1,($U$2=GRID!$B$31:$BI$31)*(КАЛЕНДАРЬ!$AN27=GRID!$B$33:$BI$33), 0)),
ROUNDUP(INDEX(GRID!$B$34:$BI$44,MATCH(I$7,GRID!$A$34:$A$44,0),MATCH(1,($U$2=GRID!$B$31:$BI$31)*(КАЛЕНДАРЬ!$AN27=GRID!$B$33:$BI$33),0))*(1-GRID!$B$69),0))</f>
        <v>23800</v>
      </c>
      <c r="J345" s="47" cm="1">
        <f t="array" ref="J345">IF($I$2="Открытый тариф",
INDEX(GRID!$B$47:$BI$57,MATCH(I$7,GRID!$A$47:$A$57,0),MATCH(1,($U$2=GRID!$B$31:$BI$31)*(КАЛЕНДАРЬ!$AN27=GRID!$B$33:$BI$33), 0)),
ROUNDUP(INDEX(GRID!$B$47:$BI$57,MATCH(I$7,GRID!$A$47:$A$57,0),MATCH(1,($U$2=GRID!$B$31:$BI$31)*(КАЛЕНДАРЬ!$AN27=GRID!$B$33:$BI$33),0))*(1-GRID!$B$69),0))</f>
        <v>26400</v>
      </c>
      <c r="K345" s="47" cm="1">
        <f t="array" ref="K345">IF($I$2="Открытый тариф",
INDEX(GRID!$B$34:$BI$44,MATCH(K$7,GRID!$A$34:$A$44,0),MATCH(1,($U$2=GRID!$B$31:$BI$31)*(КАЛЕНДАРЬ!$AN27=GRID!$B$33:$BI$33), 0)),
ROUNDUP(INDEX(GRID!$B$34:$BI$44,MATCH(K$7,GRID!$A$34:$A$44,0),MATCH(1,($U$2=GRID!$B$31:$BI$31)*(КАЛЕНДАРЬ!$AN27=GRID!$B$33:$BI$33),0))*(1-GRID!$B$69),0))</f>
        <v>24800</v>
      </c>
      <c r="L345" s="47" cm="1">
        <f t="array" ref="L345">IF($I$2="Открытый тариф",
INDEX(GRID!$B$47:$BI$57,MATCH(K$7,GRID!$A$47:$A$57,0),MATCH(1,($U$2=GRID!$B$31:$BI$31)*(КАЛЕНДАРЬ!$AN27=GRID!$B$33:$BI$33), 0)),
ROUNDUP(INDEX(GRID!$B$47:$BI$57,MATCH(K$7,GRID!$A$47:$A$57,0),MATCH(1,($U$2=GRID!$B$31:$BI$31)*(КАЛЕНДАРЬ!$AN27=GRID!$B$33:$BI$33),0))*(1-GRID!$B$69),0))</f>
        <v>27400</v>
      </c>
      <c r="M345" s="47" cm="1">
        <f t="array" ref="M345">IF($I$2="Открытый тариф",
INDEX(GRID!$B$34:$BI$44,MATCH(M$7,GRID!$A$34:$A$44,0),MATCH(1,($U$2=GRID!$B$31:$BI$31)*(КАЛЕНДАРЬ!$AN27=GRID!$B$33:$BI$33), 0)),
ROUNDUP(INDEX(GRID!$B$34:$BI$44,MATCH(M$7,GRID!$A$34:$A$44,0),MATCH(1,($U$2=GRID!$B$31:$BI$31)*(КАЛЕНДАРЬ!$AN27=GRID!$B$33:$BI$33),0))*(1-GRID!$B$69),0))</f>
        <v>26600</v>
      </c>
      <c r="N345" s="47" cm="1">
        <f t="array" ref="N345">IF($I$2="Открытый тариф",
INDEX(GRID!$B$47:$BI$57,MATCH(M$7,GRID!$A$47:$A$57,0),MATCH(1,($U$2=GRID!$B$31:$BI$31)*(КАЛЕНДАРЬ!$AN27=GRID!$B$33:$BI$33), 0)),
ROUNDUP(INDEX(GRID!$B$47:$BI$57,MATCH(M$7,GRID!$A$47:$A$57,0),MATCH(1,($U$2=GRID!$B$31:$BI$31)*(КАЛЕНДАРЬ!$AN27=GRID!$B$33:$BI$33),0))*(1-GRID!$B$69),0))</f>
        <v>29200</v>
      </c>
      <c r="O345" s="47" cm="1">
        <f t="array" ref="O345">IF($I$2="Открытый тариф",
INDEX(GRID!$B$34:$BI$44,MATCH(O$7,GRID!$A$34:$A$44,0),MATCH(1,($U$2=GRID!$B$31:$BI$31)*(КАЛЕНДАРЬ!$AN27=GRID!$B$33:$BI$33), 0)),
ROUNDUP(INDEX(GRID!$B$34:$BI$44,MATCH(O$7,GRID!$A$34:$A$44,0),MATCH(1,($U$2=GRID!$B$31:$BI$31)*(КАЛЕНДАРЬ!$AN27=GRID!$B$33:$BI$33),0))*(1-GRID!$B$69),0))</f>
        <v>33400</v>
      </c>
      <c r="P345" s="47" cm="1">
        <f t="array" ref="P345">IF($I$2="Открытый тариф",
INDEX(GRID!$B$47:$BI$57,MATCH(O$7,GRID!$A$47:$A$57,0),MATCH(1,($U$2=GRID!$B$31:$BI$31)*(КАЛЕНДАРЬ!$AN27=GRID!$B$33:$BI$33), 0)),
ROUNDUP(INDEX(GRID!$B$47:$BI$57,MATCH(O$7,GRID!$A$47:$A$57,0),MATCH(1,($U$2=GRID!$B$31:$BI$31)*(КАЛЕНДАРЬ!$AN27=GRID!$B$33:$BI$33),0))*(1-GRID!$B$69),0))</f>
        <v>36000</v>
      </c>
      <c r="Q345" s="47" cm="1">
        <f t="array" ref="Q345">IF($I$2="Открытый тариф",
INDEX(GRID!$B$34:$BI$44,MATCH(Q$7,GRID!$A$34:$A$44,0),MATCH(1,($U$2=GRID!$B$31:$BI$31)*(КАЛЕНДАРЬ!$AN27=GRID!$B$33:$BI$33), 0)),
ROUNDUP(INDEX(GRID!$B$34:$BI$44,MATCH(Q$7,GRID!$A$34:$A$44,0),MATCH(1,($U$2=GRID!$B$31:$BI$31)*(КАЛЕНДАРЬ!$AN27=GRID!$B$33:$BI$33),0))*(1-GRID!$B$69),0))</f>
        <v>35400</v>
      </c>
      <c r="R345" s="47" cm="1">
        <f t="array" ref="R345">IF($I$2="Открытый тариф",
INDEX(GRID!$B$47:$BI$57,MATCH(Q$7,GRID!$A$47:$A$57,0),MATCH(1,($U$2=GRID!$B$31:$BI$31)*(КАЛЕНДАРЬ!$AN27=GRID!$B$33:$BI$33), 0)),
ROUNDUP(INDEX(GRID!$B$47:$BI$57,MATCH(Q$7,GRID!$A$47:$A$57,0),MATCH(1,($U$2=GRID!$B$31:$BI$31)*(КАЛЕНДАРЬ!$AN27=GRID!$B$33:$BI$33),0))*(1-GRID!$B$69),0))</f>
        <v>38000</v>
      </c>
      <c r="S345" s="47" cm="1">
        <f t="array" ref="S345">IF($I$2="Открытый тариф",
INDEX(GRID!$B$34:$BI$44,MATCH(S$7,GRID!$A$34:$A$44,0),MATCH(1,($U$2=GRID!$B$31:$BI$31)*(КАЛЕНДАРЬ!$AN27=GRID!$B$33:$BI$33), 0)),
ROUNDUP(INDEX(GRID!$B$34:$BI$44,MATCH(S$7,GRID!$A$34:$A$44,0),MATCH(1,($U$2=GRID!$B$31:$BI$31)*(КАЛЕНДАРЬ!$AN27=GRID!$B$33:$BI$33),0))*(1-GRID!$B$69),0))</f>
        <v>38800</v>
      </c>
      <c r="T345" s="47" cm="1">
        <f t="array" ref="T345">IF($I$2="Открытый тариф",
INDEX(GRID!$B$47:$BI$57,MATCH(S$7,GRID!$A$47:$A$57,0),MATCH(1,($U$2=GRID!$B$31:$BI$31)*(КАЛЕНДАРЬ!$AN27=GRID!$B$33:$BI$33), 0)),
ROUNDUP(INDEX(GRID!$B$47:$BI$57,MATCH(S$7,GRID!$A$47:$A$57,0),MATCH(1,($U$2=GRID!$B$31:$BI$31)*(КАЛЕНДАРЬ!$AN27=GRID!$B$33:$BI$33),0))*(1-GRID!$B$69),0))</f>
        <v>41400</v>
      </c>
      <c r="U345" s="47" cm="1">
        <f t="array" ref="U345">IF($I$2="Открытый тариф",
INDEX(GRID!$B$34:$BI$44,MATCH(U$7,GRID!$A$34:$A$44,0),MATCH(1,($U$2=GRID!$B$31:$BI$31)*(КАЛЕНДАРЬ!$AN27=GRID!$B$33:$BI$33), 0)),
ROUNDUP(INDEX(GRID!$B$34:$BI$44,MATCH(U$7,GRID!$A$34:$A$44,0),MATCH(1,($U$2=GRID!$B$31:$BI$31)*(КАЛЕНДАРЬ!$AN27=GRID!$B$33:$BI$33),0))*(1-GRID!$B$69),0))</f>
        <v>44600</v>
      </c>
      <c r="V345" s="47" cm="1">
        <f t="array" ref="V345">IF($I$2="Открытый тариф",
INDEX(GRID!$B$47:$BI$57,MATCH(U$7,GRID!$A$47:$A$57,0),MATCH(1,($U$2=GRID!$B$31:$BI$31)*(КАЛЕНДАРЬ!$AN27=GRID!$B$33:$BI$33), 0)),
ROUNDUP(INDEX(GRID!$B$47:$BI$57,MATCH(U$7,GRID!$A$47:$A$57,0),MATCH(1,($U$2=GRID!$B$31:$BI$31)*(КАЛЕНДАРЬ!$AN27=GRID!$B$33:$BI$33),0))*(1-GRID!$B$69),0))</f>
        <v>47200</v>
      </c>
      <c r="W345" s="47" cm="1">
        <f t="array" ref="W345">IF($I$2="Открытый тариф",
INDEX(GRID!$B$34:$BI$44,MATCH(W$7,GRID!$A$34:$A$44,0),MATCH(1,($U$2=GRID!$B$31:$BI$31)*(КАЛЕНДАРЬ!$AN27=GRID!$B$33:$BI$33), 0)),
ROUNDUP(INDEX(GRID!$B$34:$BI$44,MATCH(W$7,GRID!$A$34:$A$44,0),MATCH(1,($U$2=GRID!$B$31:$BI$31)*(КАЛЕНДАРЬ!$AN27=GRID!$B$33:$BI$33),0))*(1-GRID!$B$69),0))</f>
        <v>128200</v>
      </c>
      <c r="X345" s="47" cm="1">
        <f t="array" ref="X345">IF($I$2="Открытый тариф",
INDEX(GRID!$B$47:$BI$57,MATCH(W$7,GRID!$A$47:$A$57,0),MATCH(1,($U$2=GRID!$B$31:$BI$31)*(КАЛЕНДАРЬ!$AN27=GRID!$B$33:$BI$33), 0)),
ROUNDUP(INDEX(GRID!$B$47:$BI$57,MATCH(W$7,GRID!$A$47:$A$57,0),MATCH(1,($U$2=GRID!$B$31:$BI$31)*(КАЛЕНДАРЬ!$AN27=GRID!$B$33:$BI$33),0))*(1-GRID!$B$69),0))</f>
        <v>130800</v>
      </c>
    </row>
    <row r="346" spans="1:24" hidden="1" x14ac:dyDescent="0.2">
      <c r="A346" s="117" t="s">
        <v>42</v>
      </c>
      <c r="B346" s="117">
        <v>25</v>
      </c>
      <c r="C346" s="47" cm="1">
        <f t="array" ref="C346">IF($I$2="Открытый тариф",
INDEX(GRID!$B$34:$BI$44,MATCH(C$7,GRID!$A$34:$A$44,0),MATCH(1,($U$2=GRID!$B$31:$BI$31)*(КАЛЕНДАРЬ!$AN28=GRID!$B$33:$BI$33), 0)),
ROUNDUP(INDEX(GRID!$B$34:$BI$44,MATCH(C$7,GRID!$A$34:$A$44,0),MATCH(1,($U$2=GRID!$B$31:$BI$31)*(КАЛЕНДАРЬ!$AN28=GRID!$B$33:$BI$33),0))*(1-GRID!$B$69),0))</f>
        <v>18600</v>
      </c>
      <c r="D346" s="47" cm="1">
        <f t="array" ref="D346">IF($I$2="Открытый тариф",
INDEX(GRID!$B$47:$BI$57,MATCH(C$7,GRID!$A$47:$A$57,0),MATCH(1,($U$2=GRID!$B$31:$BI$31)*(КАЛЕНДАРЬ!$AN28=GRID!$B$33:$BI$33), 0)),
ROUNDUP(INDEX(GRID!$B$47:$BI$57,MATCH(C$7,GRID!$A$47:$A$57,0),MATCH(1,($U$2=GRID!$B$31:$BI$31)*(КАЛЕНДАРЬ!$AN28=GRID!$B$33:$BI$33),0))*(1-GRID!$B$69),0))</f>
        <v>21200</v>
      </c>
      <c r="E346" s="47" cm="1">
        <f t="array" ref="E346">IF($I$2="Открытый тариф",
INDEX(GRID!$B$34:$BI$44,MATCH(E$7,GRID!$A$34:$A$44,0),MATCH(1,($U$2=GRID!$B$31:$BI$31)*(КАЛЕНДАРЬ!$AN28=GRID!$B$33:$BI$33), 0)),
ROUNDUP(INDEX(GRID!$B$34:$BI$44,MATCH(E$7,GRID!$A$34:$A$44,0),MATCH(1,($U$2=GRID!$B$31:$BI$31)*(КАЛЕНДАРЬ!$AN28=GRID!$B$33:$BI$33),0))*(1-GRID!$B$69),0))</f>
        <v>20300</v>
      </c>
      <c r="F346" s="47" cm="1">
        <f t="array" ref="F346">IF($I$2="Открытый тариф",
INDEX(GRID!$B$47:$BI$57,MATCH(E$7,GRID!$A$47:$A$57,0),MATCH(1,($U$2=GRID!$B$31:$BI$31)*(КАЛЕНДАРЬ!$AN28=GRID!$B$33:$BI$33), 0)),
ROUNDUP(INDEX(GRID!$B$47:$BI$57,MATCH(E$7,GRID!$A$47:$A$57,0),MATCH(1,($U$2=GRID!$B$31:$BI$31)*(КАЛЕНДАРЬ!$AN28=GRID!$B$33:$BI$33),0))*(1-GRID!$B$69),0))</f>
        <v>22900</v>
      </c>
      <c r="G346" s="47" cm="1">
        <f t="array" ref="G346">IF($I$2="Открытый тариф",
INDEX(GRID!$B$34:$BI$44,MATCH(G$7,GRID!$A$34:$A$44,0),MATCH(1,($U$2=GRID!$B$31:$BI$31)*(КАЛЕНДАРЬ!$AN28=GRID!$B$33:$BI$33), 0)),
ROUNDUP(INDEX(GRID!$B$34:$BI$44,MATCH(G$7,GRID!$A$34:$A$44,0),MATCH(1,($U$2=GRID!$B$31:$BI$31)*(КАЛЕНДАРЬ!$AN28=GRID!$B$33:$BI$33),0))*(1-GRID!$B$69),0))</f>
        <v>21300</v>
      </c>
      <c r="H346" s="47" cm="1">
        <f t="array" ref="H346">IF($I$2="Открытый тариф",
INDEX(GRID!$B$47:$BI$57,MATCH(G$7,GRID!$A$47:$A$57,0),MATCH(1,($U$2=GRID!$B$31:$BI$31)*(КАЛЕНДАРЬ!$AN28=GRID!$B$33:$BI$33), 0)),
ROUNDUP(INDEX(GRID!$B$47:$BI$57,MATCH(G$7,GRID!$A$47:$A$57,0),MATCH(1,($U$2=GRID!$B$31:$BI$31)*(КАЛЕНДАРЬ!$AN28=GRID!$B$33:$BI$33),0))*(1-GRID!$B$69),0))</f>
        <v>23900</v>
      </c>
      <c r="I346" s="47" cm="1">
        <f t="array" ref="I346">IF($I$2="Открытый тариф",
INDEX(GRID!$B$34:$BI$44,MATCH(I$7,GRID!$A$34:$A$44,0),MATCH(1,($U$2=GRID!$B$31:$BI$31)*(КАЛЕНДАРЬ!$AN28=GRID!$B$33:$BI$33), 0)),
ROUNDUP(INDEX(GRID!$B$34:$BI$44,MATCH(I$7,GRID!$A$34:$A$44,0),MATCH(1,($U$2=GRID!$B$31:$BI$31)*(КАЛЕНДАРЬ!$AN28=GRID!$B$33:$BI$33),0))*(1-GRID!$B$69),0))</f>
        <v>23000</v>
      </c>
      <c r="J346" s="47" cm="1">
        <f t="array" ref="J346">IF($I$2="Открытый тариф",
INDEX(GRID!$B$47:$BI$57,MATCH(I$7,GRID!$A$47:$A$57,0),MATCH(1,($U$2=GRID!$B$31:$BI$31)*(КАЛЕНДАРЬ!$AN28=GRID!$B$33:$BI$33), 0)),
ROUNDUP(INDEX(GRID!$B$47:$BI$57,MATCH(I$7,GRID!$A$47:$A$57,0),MATCH(1,($U$2=GRID!$B$31:$BI$31)*(КАЛЕНДАРЬ!$AN28=GRID!$B$33:$BI$33),0))*(1-GRID!$B$69),0))</f>
        <v>25600</v>
      </c>
      <c r="K346" s="47" cm="1">
        <f t="array" ref="K346">IF($I$2="Открытый тариф",
INDEX(GRID!$B$34:$BI$44,MATCH(K$7,GRID!$A$34:$A$44,0),MATCH(1,($U$2=GRID!$B$31:$BI$31)*(КАЛЕНДАРЬ!$AN28=GRID!$B$33:$BI$33), 0)),
ROUNDUP(INDEX(GRID!$B$34:$BI$44,MATCH(K$7,GRID!$A$34:$A$44,0),MATCH(1,($U$2=GRID!$B$31:$BI$31)*(КАЛЕНДАРЬ!$AN28=GRID!$B$33:$BI$33),0))*(1-GRID!$B$69),0))</f>
        <v>24000</v>
      </c>
      <c r="L346" s="47" cm="1">
        <f t="array" ref="L346">IF($I$2="Открытый тариф",
INDEX(GRID!$B$47:$BI$57,MATCH(K$7,GRID!$A$47:$A$57,0),MATCH(1,($U$2=GRID!$B$31:$BI$31)*(КАЛЕНДАРЬ!$AN28=GRID!$B$33:$BI$33), 0)),
ROUNDUP(INDEX(GRID!$B$47:$BI$57,MATCH(K$7,GRID!$A$47:$A$57,0),MATCH(1,($U$2=GRID!$B$31:$BI$31)*(КАЛЕНДАРЬ!$AN28=GRID!$B$33:$BI$33),0))*(1-GRID!$B$69),0))</f>
        <v>26600</v>
      </c>
      <c r="M346" s="47" cm="1">
        <f t="array" ref="M346">IF($I$2="Открытый тариф",
INDEX(GRID!$B$34:$BI$44,MATCH(M$7,GRID!$A$34:$A$44,0),MATCH(1,($U$2=GRID!$B$31:$BI$31)*(КАЛЕНДАРЬ!$AN28=GRID!$B$33:$BI$33), 0)),
ROUNDUP(INDEX(GRID!$B$34:$BI$44,MATCH(M$7,GRID!$A$34:$A$44,0),MATCH(1,($U$2=GRID!$B$31:$BI$31)*(КАЛЕНДАРЬ!$AN28=GRID!$B$33:$BI$33),0))*(1-GRID!$B$69),0))</f>
        <v>25700</v>
      </c>
      <c r="N346" s="47" cm="1">
        <f t="array" ref="N346">IF($I$2="Открытый тариф",
INDEX(GRID!$B$47:$BI$57,MATCH(M$7,GRID!$A$47:$A$57,0),MATCH(1,($U$2=GRID!$B$31:$BI$31)*(КАЛЕНДАРЬ!$AN28=GRID!$B$33:$BI$33), 0)),
ROUNDUP(INDEX(GRID!$B$47:$BI$57,MATCH(M$7,GRID!$A$47:$A$57,0),MATCH(1,($U$2=GRID!$B$31:$BI$31)*(КАЛЕНДАРЬ!$AN28=GRID!$B$33:$BI$33),0))*(1-GRID!$B$69),0))</f>
        <v>28300</v>
      </c>
      <c r="O346" s="47" cm="1">
        <f t="array" ref="O346">IF($I$2="Открытый тариф",
INDEX(GRID!$B$34:$BI$44,MATCH(O$7,GRID!$A$34:$A$44,0),MATCH(1,($U$2=GRID!$B$31:$BI$31)*(КАЛЕНДАРЬ!$AN28=GRID!$B$33:$BI$33), 0)),
ROUNDUP(INDEX(GRID!$B$34:$BI$44,MATCH(O$7,GRID!$A$34:$A$44,0),MATCH(1,($U$2=GRID!$B$31:$BI$31)*(КАЛЕНДАРЬ!$AN28=GRID!$B$33:$BI$33),0))*(1-GRID!$B$69),0))</f>
        <v>32300</v>
      </c>
      <c r="P346" s="47" cm="1">
        <f t="array" ref="P346">IF($I$2="Открытый тариф",
INDEX(GRID!$B$47:$BI$57,MATCH(O$7,GRID!$A$47:$A$57,0),MATCH(1,($U$2=GRID!$B$31:$BI$31)*(КАЛЕНДАРЬ!$AN28=GRID!$B$33:$BI$33), 0)),
ROUNDUP(INDEX(GRID!$B$47:$BI$57,MATCH(O$7,GRID!$A$47:$A$57,0),MATCH(1,($U$2=GRID!$B$31:$BI$31)*(КАЛЕНДАРЬ!$AN28=GRID!$B$33:$BI$33),0))*(1-GRID!$B$69),0))</f>
        <v>34900</v>
      </c>
      <c r="Q346" s="47" cm="1">
        <f t="array" ref="Q346">IF($I$2="Открытый тариф",
INDEX(GRID!$B$34:$BI$44,MATCH(Q$7,GRID!$A$34:$A$44,0),MATCH(1,($U$2=GRID!$B$31:$BI$31)*(КАЛЕНДАРЬ!$AN28=GRID!$B$33:$BI$33), 0)),
ROUNDUP(INDEX(GRID!$B$34:$BI$44,MATCH(Q$7,GRID!$A$34:$A$44,0),MATCH(1,($U$2=GRID!$B$31:$BI$31)*(КАЛЕНДАРЬ!$AN28=GRID!$B$33:$BI$33),0))*(1-GRID!$B$69),0))</f>
        <v>34200</v>
      </c>
      <c r="R346" s="47" cm="1">
        <f t="array" ref="R346">IF($I$2="Открытый тариф",
INDEX(GRID!$B$47:$BI$57,MATCH(Q$7,GRID!$A$47:$A$57,0),MATCH(1,($U$2=GRID!$B$31:$BI$31)*(КАЛЕНДАРЬ!$AN28=GRID!$B$33:$BI$33), 0)),
ROUNDUP(INDEX(GRID!$B$47:$BI$57,MATCH(Q$7,GRID!$A$47:$A$57,0),MATCH(1,($U$2=GRID!$B$31:$BI$31)*(КАЛЕНДАРЬ!$AN28=GRID!$B$33:$BI$33),0))*(1-GRID!$B$69),0))</f>
        <v>36800</v>
      </c>
      <c r="S346" s="47" cm="1">
        <f t="array" ref="S346">IF($I$2="Открытый тариф",
INDEX(GRID!$B$34:$BI$44,MATCH(S$7,GRID!$A$34:$A$44,0),MATCH(1,($U$2=GRID!$B$31:$BI$31)*(КАЛЕНДАРЬ!$AN28=GRID!$B$33:$BI$33), 0)),
ROUNDUP(INDEX(GRID!$B$34:$BI$44,MATCH(S$7,GRID!$A$34:$A$44,0),MATCH(1,($U$2=GRID!$B$31:$BI$31)*(КАЛЕНДАРЬ!$AN28=GRID!$B$33:$BI$33),0))*(1-GRID!$B$69),0))</f>
        <v>37500</v>
      </c>
      <c r="T346" s="47" cm="1">
        <f t="array" ref="T346">IF($I$2="Открытый тариф",
INDEX(GRID!$B$47:$BI$57,MATCH(S$7,GRID!$A$47:$A$57,0),MATCH(1,($U$2=GRID!$B$31:$BI$31)*(КАЛЕНДАРЬ!$AN28=GRID!$B$33:$BI$33), 0)),
ROUNDUP(INDEX(GRID!$B$47:$BI$57,MATCH(S$7,GRID!$A$47:$A$57,0),MATCH(1,($U$2=GRID!$B$31:$BI$31)*(КАЛЕНДАРЬ!$AN28=GRID!$B$33:$BI$33),0))*(1-GRID!$B$69),0))</f>
        <v>40100</v>
      </c>
      <c r="U346" s="47" cm="1">
        <f t="array" ref="U346">IF($I$2="Открытый тариф",
INDEX(GRID!$B$34:$BI$44,MATCH(U$7,GRID!$A$34:$A$44,0),MATCH(1,($U$2=GRID!$B$31:$BI$31)*(КАЛЕНДАРЬ!$AN28=GRID!$B$33:$BI$33), 0)),
ROUNDUP(INDEX(GRID!$B$34:$BI$44,MATCH(U$7,GRID!$A$34:$A$44,0),MATCH(1,($U$2=GRID!$B$31:$BI$31)*(КАЛЕНДАРЬ!$AN28=GRID!$B$33:$BI$33),0))*(1-GRID!$B$69),0))</f>
        <v>43200</v>
      </c>
      <c r="V346" s="47" cm="1">
        <f t="array" ref="V346">IF($I$2="Открытый тариф",
INDEX(GRID!$B$47:$BI$57,MATCH(U$7,GRID!$A$47:$A$57,0),MATCH(1,($U$2=GRID!$B$31:$BI$31)*(КАЛЕНДАРЬ!$AN28=GRID!$B$33:$BI$33), 0)),
ROUNDUP(INDEX(GRID!$B$47:$BI$57,MATCH(U$7,GRID!$A$47:$A$57,0),MATCH(1,($U$2=GRID!$B$31:$BI$31)*(КАЛЕНДАРЬ!$AN28=GRID!$B$33:$BI$33),0))*(1-GRID!$B$69),0))</f>
        <v>45800</v>
      </c>
      <c r="W346" s="47" cm="1">
        <f t="array" ref="W346">IF($I$2="Открытый тариф",
INDEX(GRID!$B$34:$BI$44,MATCH(W$7,GRID!$A$34:$A$44,0),MATCH(1,($U$2=GRID!$B$31:$BI$31)*(КАЛЕНДАРЬ!$AN28=GRID!$B$33:$BI$33), 0)),
ROUNDUP(INDEX(GRID!$B$34:$BI$44,MATCH(W$7,GRID!$A$34:$A$44,0),MATCH(1,($U$2=GRID!$B$31:$BI$31)*(КАЛЕНДАРЬ!$AN28=GRID!$B$33:$BI$33),0))*(1-GRID!$B$69),0))</f>
        <v>122200</v>
      </c>
      <c r="X346" s="47" cm="1">
        <f t="array" ref="X346">IF($I$2="Открытый тариф",
INDEX(GRID!$B$47:$BI$57,MATCH(W$7,GRID!$A$47:$A$57,0),MATCH(1,($U$2=GRID!$B$31:$BI$31)*(КАЛЕНДАРЬ!$AN28=GRID!$B$33:$BI$33), 0)),
ROUNDUP(INDEX(GRID!$B$47:$BI$57,MATCH(W$7,GRID!$A$47:$A$57,0),MATCH(1,($U$2=GRID!$B$31:$BI$31)*(КАЛЕНДАРЬ!$AN28=GRID!$B$33:$BI$33),0))*(1-GRID!$B$69),0))</f>
        <v>124800</v>
      </c>
    </row>
    <row r="347" spans="1:24" hidden="1" x14ac:dyDescent="0.2">
      <c r="A347" s="117" t="s">
        <v>43</v>
      </c>
      <c r="B347" s="117">
        <v>26</v>
      </c>
      <c r="C347" s="47" cm="1">
        <f t="array" ref="C347">IF($I$2="Открытый тариф",
INDEX(GRID!$B$34:$BI$44,MATCH(C$7,GRID!$A$34:$A$44,0),MATCH(1,($U$2=GRID!$B$31:$BI$31)*(КАЛЕНДАРЬ!$AN29=GRID!$B$33:$BI$33), 0)),
ROUNDUP(INDEX(GRID!$B$34:$BI$44,MATCH(C$7,GRID!$A$34:$A$44,0),MATCH(1,($U$2=GRID!$B$31:$BI$31)*(КАЛЕНДАРЬ!$AN29=GRID!$B$33:$BI$33),0))*(1-GRID!$B$69),0))</f>
        <v>18600</v>
      </c>
      <c r="D347" s="47" cm="1">
        <f t="array" ref="D347">IF($I$2="Открытый тариф",
INDEX(GRID!$B$47:$BI$57,MATCH(C$7,GRID!$A$47:$A$57,0),MATCH(1,($U$2=GRID!$B$31:$BI$31)*(КАЛЕНДАРЬ!$AN29=GRID!$B$33:$BI$33), 0)),
ROUNDUP(INDEX(GRID!$B$47:$BI$57,MATCH(C$7,GRID!$A$47:$A$57,0),MATCH(1,($U$2=GRID!$B$31:$BI$31)*(КАЛЕНДАРЬ!$AN29=GRID!$B$33:$BI$33),0))*(1-GRID!$B$69),0))</f>
        <v>21200</v>
      </c>
      <c r="E347" s="47" cm="1">
        <f t="array" ref="E347">IF($I$2="Открытый тариф",
INDEX(GRID!$B$34:$BI$44,MATCH(E$7,GRID!$A$34:$A$44,0),MATCH(1,($U$2=GRID!$B$31:$BI$31)*(КАЛЕНДАРЬ!$AN29=GRID!$B$33:$BI$33), 0)),
ROUNDUP(INDEX(GRID!$B$34:$BI$44,MATCH(E$7,GRID!$A$34:$A$44,0),MATCH(1,($U$2=GRID!$B$31:$BI$31)*(КАЛЕНДАРЬ!$AN29=GRID!$B$33:$BI$33),0))*(1-GRID!$B$69),0))</f>
        <v>20300</v>
      </c>
      <c r="F347" s="47" cm="1">
        <f t="array" ref="F347">IF($I$2="Открытый тариф",
INDEX(GRID!$B$47:$BI$57,MATCH(E$7,GRID!$A$47:$A$57,0),MATCH(1,($U$2=GRID!$B$31:$BI$31)*(КАЛЕНДАРЬ!$AN29=GRID!$B$33:$BI$33), 0)),
ROUNDUP(INDEX(GRID!$B$47:$BI$57,MATCH(E$7,GRID!$A$47:$A$57,0),MATCH(1,($U$2=GRID!$B$31:$BI$31)*(КАЛЕНДАРЬ!$AN29=GRID!$B$33:$BI$33),0))*(1-GRID!$B$69),0))</f>
        <v>22900</v>
      </c>
      <c r="G347" s="47" cm="1">
        <f t="array" ref="G347">IF($I$2="Открытый тариф",
INDEX(GRID!$B$34:$BI$44,MATCH(G$7,GRID!$A$34:$A$44,0),MATCH(1,($U$2=GRID!$B$31:$BI$31)*(КАЛЕНДАРЬ!$AN29=GRID!$B$33:$BI$33), 0)),
ROUNDUP(INDEX(GRID!$B$34:$BI$44,MATCH(G$7,GRID!$A$34:$A$44,0),MATCH(1,($U$2=GRID!$B$31:$BI$31)*(КАЛЕНДАРЬ!$AN29=GRID!$B$33:$BI$33),0))*(1-GRID!$B$69),0))</f>
        <v>21300</v>
      </c>
      <c r="H347" s="47" cm="1">
        <f t="array" ref="H347">IF($I$2="Открытый тариф",
INDEX(GRID!$B$47:$BI$57,MATCH(G$7,GRID!$A$47:$A$57,0),MATCH(1,($U$2=GRID!$B$31:$BI$31)*(КАЛЕНДАРЬ!$AN29=GRID!$B$33:$BI$33), 0)),
ROUNDUP(INDEX(GRID!$B$47:$BI$57,MATCH(G$7,GRID!$A$47:$A$57,0),MATCH(1,($U$2=GRID!$B$31:$BI$31)*(КАЛЕНДАРЬ!$AN29=GRID!$B$33:$BI$33),0))*(1-GRID!$B$69),0))</f>
        <v>23900</v>
      </c>
      <c r="I347" s="47" cm="1">
        <f t="array" ref="I347">IF($I$2="Открытый тариф",
INDEX(GRID!$B$34:$BI$44,MATCH(I$7,GRID!$A$34:$A$44,0),MATCH(1,($U$2=GRID!$B$31:$BI$31)*(КАЛЕНДАРЬ!$AN29=GRID!$B$33:$BI$33), 0)),
ROUNDUP(INDEX(GRID!$B$34:$BI$44,MATCH(I$7,GRID!$A$34:$A$44,0),MATCH(1,($U$2=GRID!$B$31:$BI$31)*(КАЛЕНДАРЬ!$AN29=GRID!$B$33:$BI$33),0))*(1-GRID!$B$69),0))</f>
        <v>23000</v>
      </c>
      <c r="J347" s="47" cm="1">
        <f t="array" ref="J347">IF($I$2="Открытый тариф",
INDEX(GRID!$B$47:$BI$57,MATCH(I$7,GRID!$A$47:$A$57,0),MATCH(1,($U$2=GRID!$B$31:$BI$31)*(КАЛЕНДАРЬ!$AN29=GRID!$B$33:$BI$33), 0)),
ROUNDUP(INDEX(GRID!$B$47:$BI$57,MATCH(I$7,GRID!$A$47:$A$57,0),MATCH(1,($U$2=GRID!$B$31:$BI$31)*(КАЛЕНДАРЬ!$AN29=GRID!$B$33:$BI$33),0))*(1-GRID!$B$69),0))</f>
        <v>25600</v>
      </c>
      <c r="K347" s="47" cm="1">
        <f t="array" ref="K347">IF($I$2="Открытый тариф",
INDEX(GRID!$B$34:$BI$44,MATCH(K$7,GRID!$A$34:$A$44,0),MATCH(1,($U$2=GRID!$B$31:$BI$31)*(КАЛЕНДАРЬ!$AN29=GRID!$B$33:$BI$33), 0)),
ROUNDUP(INDEX(GRID!$B$34:$BI$44,MATCH(K$7,GRID!$A$34:$A$44,0),MATCH(1,($U$2=GRID!$B$31:$BI$31)*(КАЛЕНДАРЬ!$AN29=GRID!$B$33:$BI$33),0))*(1-GRID!$B$69),0))</f>
        <v>24000</v>
      </c>
      <c r="L347" s="47" cm="1">
        <f t="array" ref="L347">IF($I$2="Открытый тариф",
INDEX(GRID!$B$47:$BI$57,MATCH(K$7,GRID!$A$47:$A$57,0),MATCH(1,($U$2=GRID!$B$31:$BI$31)*(КАЛЕНДАРЬ!$AN29=GRID!$B$33:$BI$33), 0)),
ROUNDUP(INDEX(GRID!$B$47:$BI$57,MATCH(K$7,GRID!$A$47:$A$57,0),MATCH(1,($U$2=GRID!$B$31:$BI$31)*(КАЛЕНДАРЬ!$AN29=GRID!$B$33:$BI$33),0))*(1-GRID!$B$69),0))</f>
        <v>26600</v>
      </c>
      <c r="M347" s="47" cm="1">
        <f t="array" ref="M347">IF($I$2="Открытый тариф",
INDEX(GRID!$B$34:$BI$44,MATCH(M$7,GRID!$A$34:$A$44,0),MATCH(1,($U$2=GRID!$B$31:$BI$31)*(КАЛЕНДАРЬ!$AN29=GRID!$B$33:$BI$33), 0)),
ROUNDUP(INDEX(GRID!$B$34:$BI$44,MATCH(M$7,GRID!$A$34:$A$44,0),MATCH(1,($U$2=GRID!$B$31:$BI$31)*(КАЛЕНДАРЬ!$AN29=GRID!$B$33:$BI$33),0))*(1-GRID!$B$69),0))</f>
        <v>25700</v>
      </c>
      <c r="N347" s="47" cm="1">
        <f t="array" ref="N347">IF($I$2="Открытый тариф",
INDEX(GRID!$B$47:$BI$57,MATCH(M$7,GRID!$A$47:$A$57,0),MATCH(1,($U$2=GRID!$B$31:$BI$31)*(КАЛЕНДАРЬ!$AN29=GRID!$B$33:$BI$33), 0)),
ROUNDUP(INDEX(GRID!$B$47:$BI$57,MATCH(M$7,GRID!$A$47:$A$57,0),MATCH(1,($U$2=GRID!$B$31:$BI$31)*(КАЛЕНДАРЬ!$AN29=GRID!$B$33:$BI$33),0))*(1-GRID!$B$69),0))</f>
        <v>28300</v>
      </c>
      <c r="O347" s="47" cm="1">
        <f t="array" ref="O347">IF($I$2="Открытый тариф",
INDEX(GRID!$B$34:$BI$44,MATCH(O$7,GRID!$A$34:$A$44,0),MATCH(1,($U$2=GRID!$B$31:$BI$31)*(КАЛЕНДАРЬ!$AN29=GRID!$B$33:$BI$33), 0)),
ROUNDUP(INDEX(GRID!$B$34:$BI$44,MATCH(O$7,GRID!$A$34:$A$44,0),MATCH(1,($U$2=GRID!$B$31:$BI$31)*(КАЛЕНДАРЬ!$AN29=GRID!$B$33:$BI$33),0))*(1-GRID!$B$69),0))</f>
        <v>32300</v>
      </c>
      <c r="P347" s="47" cm="1">
        <f t="array" ref="P347">IF($I$2="Открытый тариф",
INDEX(GRID!$B$47:$BI$57,MATCH(O$7,GRID!$A$47:$A$57,0),MATCH(1,($U$2=GRID!$B$31:$BI$31)*(КАЛЕНДАРЬ!$AN29=GRID!$B$33:$BI$33), 0)),
ROUNDUP(INDEX(GRID!$B$47:$BI$57,MATCH(O$7,GRID!$A$47:$A$57,0),MATCH(1,($U$2=GRID!$B$31:$BI$31)*(КАЛЕНДАРЬ!$AN29=GRID!$B$33:$BI$33),0))*(1-GRID!$B$69),0))</f>
        <v>34900</v>
      </c>
      <c r="Q347" s="47" cm="1">
        <f t="array" ref="Q347">IF($I$2="Открытый тариф",
INDEX(GRID!$B$34:$BI$44,MATCH(Q$7,GRID!$A$34:$A$44,0),MATCH(1,($U$2=GRID!$B$31:$BI$31)*(КАЛЕНДАРЬ!$AN29=GRID!$B$33:$BI$33), 0)),
ROUNDUP(INDEX(GRID!$B$34:$BI$44,MATCH(Q$7,GRID!$A$34:$A$44,0),MATCH(1,($U$2=GRID!$B$31:$BI$31)*(КАЛЕНДАРЬ!$AN29=GRID!$B$33:$BI$33),0))*(1-GRID!$B$69),0))</f>
        <v>34200</v>
      </c>
      <c r="R347" s="47" cm="1">
        <f t="array" ref="R347">IF($I$2="Открытый тариф",
INDEX(GRID!$B$47:$BI$57,MATCH(Q$7,GRID!$A$47:$A$57,0),MATCH(1,($U$2=GRID!$B$31:$BI$31)*(КАЛЕНДАРЬ!$AN29=GRID!$B$33:$BI$33), 0)),
ROUNDUP(INDEX(GRID!$B$47:$BI$57,MATCH(Q$7,GRID!$A$47:$A$57,0),MATCH(1,($U$2=GRID!$B$31:$BI$31)*(КАЛЕНДАРЬ!$AN29=GRID!$B$33:$BI$33),0))*(1-GRID!$B$69),0))</f>
        <v>36800</v>
      </c>
      <c r="S347" s="47" cm="1">
        <f t="array" ref="S347">IF($I$2="Открытый тариф",
INDEX(GRID!$B$34:$BI$44,MATCH(S$7,GRID!$A$34:$A$44,0),MATCH(1,($U$2=GRID!$B$31:$BI$31)*(КАЛЕНДАРЬ!$AN29=GRID!$B$33:$BI$33), 0)),
ROUNDUP(INDEX(GRID!$B$34:$BI$44,MATCH(S$7,GRID!$A$34:$A$44,0),MATCH(1,($U$2=GRID!$B$31:$BI$31)*(КАЛЕНДАРЬ!$AN29=GRID!$B$33:$BI$33),0))*(1-GRID!$B$69),0))</f>
        <v>37500</v>
      </c>
      <c r="T347" s="47" cm="1">
        <f t="array" ref="T347">IF($I$2="Открытый тариф",
INDEX(GRID!$B$47:$BI$57,MATCH(S$7,GRID!$A$47:$A$57,0),MATCH(1,($U$2=GRID!$B$31:$BI$31)*(КАЛЕНДАРЬ!$AN29=GRID!$B$33:$BI$33), 0)),
ROUNDUP(INDEX(GRID!$B$47:$BI$57,MATCH(S$7,GRID!$A$47:$A$57,0),MATCH(1,($U$2=GRID!$B$31:$BI$31)*(КАЛЕНДАРЬ!$AN29=GRID!$B$33:$BI$33),0))*(1-GRID!$B$69),0))</f>
        <v>40100</v>
      </c>
      <c r="U347" s="47" cm="1">
        <f t="array" ref="U347">IF($I$2="Открытый тариф",
INDEX(GRID!$B$34:$BI$44,MATCH(U$7,GRID!$A$34:$A$44,0),MATCH(1,($U$2=GRID!$B$31:$BI$31)*(КАЛЕНДАРЬ!$AN29=GRID!$B$33:$BI$33), 0)),
ROUNDUP(INDEX(GRID!$B$34:$BI$44,MATCH(U$7,GRID!$A$34:$A$44,0),MATCH(1,($U$2=GRID!$B$31:$BI$31)*(КАЛЕНДАРЬ!$AN29=GRID!$B$33:$BI$33),0))*(1-GRID!$B$69),0))</f>
        <v>43200</v>
      </c>
      <c r="V347" s="47" cm="1">
        <f t="array" ref="V347">IF($I$2="Открытый тариф",
INDEX(GRID!$B$47:$BI$57,MATCH(U$7,GRID!$A$47:$A$57,0),MATCH(1,($U$2=GRID!$B$31:$BI$31)*(КАЛЕНДАРЬ!$AN29=GRID!$B$33:$BI$33), 0)),
ROUNDUP(INDEX(GRID!$B$47:$BI$57,MATCH(U$7,GRID!$A$47:$A$57,0),MATCH(1,($U$2=GRID!$B$31:$BI$31)*(КАЛЕНДАРЬ!$AN29=GRID!$B$33:$BI$33),0))*(1-GRID!$B$69),0))</f>
        <v>45800</v>
      </c>
      <c r="W347" s="47" cm="1">
        <f t="array" ref="W347">IF($I$2="Открытый тариф",
INDEX(GRID!$B$34:$BI$44,MATCH(W$7,GRID!$A$34:$A$44,0),MATCH(1,($U$2=GRID!$B$31:$BI$31)*(КАЛЕНДАРЬ!$AN29=GRID!$B$33:$BI$33), 0)),
ROUNDUP(INDEX(GRID!$B$34:$BI$44,MATCH(W$7,GRID!$A$34:$A$44,0),MATCH(1,($U$2=GRID!$B$31:$BI$31)*(КАЛЕНДАРЬ!$AN29=GRID!$B$33:$BI$33),0))*(1-GRID!$B$69),0))</f>
        <v>122200</v>
      </c>
      <c r="X347" s="47" cm="1">
        <f t="array" ref="X347">IF($I$2="Открытый тариф",
INDEX(GRID!$B$47:$BI$57,MATCH(W$7,GRID!$A$47:$A$57,0),MATCH(1,($U$2=GRID!$B$31:$BI$31)*(КАЛЕНДАРЬ!$AN29=GRID!$B$33:$BI$33), 0)),
ROUNDUP(INDEX(GRID!$B$47:$BI$57,MATCH(W$7,GRID!$A$47:$A$57,0),MATCH(1,($U$2=GRID!$B$31:$BI$31)*(КАЛЕНДАРЬ!$AN29=GRID!$B$33:$BI$33),0))*(1-GRID!$B$69),0))</f>
        <v>124800</v>
      </c>
    </row>
    <row r="348" spans="1:24" hidden="1" x14ac:dyDescent="0.2">
      <c r="A348" s="117" t="s">
        <v>44</v>
      </c>
      <c r="B348" s="117">
        <v>27</v>
      </c>
      <c r="C348" s="47" cm="1">
        <f t="array" ref="C348">IF($I$2="Открытый тариф",
INDEX(GRID!$B$34:$BI$44,MATCH(C$7,GRID!$A$34:$A$44,0),MATCH(1,($U$2=GRID!$B$31:$BI$31)*(КАЛЕНДАРЬ!$AN30=GRID!$B$33:$BI$33), 0)),
ROUNDUP(INDEX(GRID!$B$34:$BI$44,MATCH(C$7,GRID!$A$34:$A$44,0),MATCH(1,($U$2=GRID!$B$31:$BI$31)*(КАЛЕНДАРЬ!$AN30=GRID!$B$33:$BI$33),0))*(1-GRID!$B$69),0))</f>
        <v>18600</v>
      </c>
      <c r="D348" s="47" cm="1">
        <f t="array" ref="D348">IF($I$2="Открытый тариф",
INDEX(GRID!$B$47:$BI$57,MATCH(C$7,GRID!$A$47:$A$57,0),MATCH(1,($U$2=GRID!$B$31:$BI$31)*(КАЛЕНДАРЬ!$AN30=GRID!$B$33:$BI$33), 0)),
ROUNDUP(INDEX(GRID!$B$47:$BI$57,MATCH(C$7,GRID!$A$47:$A$57,0),MATCH(1,($U$2=GRID!$B$31:$BI$31)*(КАЛЕНДАРЬ!$AN30=GRID!$B$33:$BI$33),0))*(1-GRID!$B$69),0))</f>
        <v>21200</v>
      </c>
      <c r="E348" s="47" cm="1">
        <f t="array" ref="E348">IF($I$2="Открытый тариф",
INDEX(GRID!$B$34:$BI$44,MATCH(E$7,GRID!$A$34:$A$44,0),MATCH(1,($U$2=GRID!$B$31:$BI$31)*(КАЛЕНДАРЬ!$AN30=GRID!$B$33:$BI$33), 0)),
ROUNDUP(INDEX(GRID!$B$34:$BI$44,MATCH(E$7,GRID!$A$34:$A$44,0),MATCH(1,($U$2=GRID!$B$31:$BI$31)*(КАЛЕНДАРЬ!$AN30=GRID!$B$33:$BI$33),0))*(1-GRID!$B$69),0))</f>
        <v>20300</v>
      </c>
      <c r="F348" s="47" cm="1">
        <f t="array" ref="F348">IF($I$2="Открытый тариф",
INDEX(GRID!$B$47:$BI$57,MATCH(E$7,GRID!$A$47:$A$57,0),MATCH(1,($U$2=GRID!$B$31:$BI$31)*(КАЛЕНДАРЬ!$AN30=GRID!$B$33:$BI$33), 0)),
ROUNDUP(INDEX(GRID!$B$47:$BI$57,MATCH(E$7,GRID!$A$47:$A$57,0),MATCH(1,($U$2=GRID!$B$31:$BI$31)*(КАЛЕНДАРЬ!$AN30=GRID!$B$33:$BI$33),0))*(1-GRID!$B$69),0))</f>
        <v>22900</v>
      </c>
      <c r="G348" s="47" cm="1">
        <f t="array" ref="G348">IF($I$2="Открытый тариф",
INDEX(GRID!$B$34:$BI$44,MATCH(G$7,GRID!$A$34:$A$44,0),MATCH(1,($U$2=GRID!$B$31:$BI$31)*(КАЛЕНДАРЬ!$AN30=GRID!$B$33:$BI$33), 0)),
ROUNDUP(INDEX(GRID!$B$34:$BI$44,MATCH(G$7,GRID!$A$34:$A$44,0),MATCH(1,($U$2=GRID!$B$31:$BI$31)*(КАЛЕНДАРЬ!$AN30=GRID!$B$33:$BI$33),0))*(1-GRID!$B$69),0))</f>
        <v>21300</v>
      </c>
      <c r="H348" s="47" cm="1">
        <f t="array" ref="H348">IF($I$2="Открытый тариф",
INDEX(GRID!$B$47:$BI$57,MATCH(G$7,GRID!$A$47:$A$57,0),MATCH(1,($U$2=GRID!$B$31:$BI$31)*(КАЛЕНДАРЬ!$AN30=GRID!$B$33:$BI$33), 0)),
ROUNDUP(INDEX(GRID!$B$47:$BI$57,MATCH(G$7,GRID!$A$47:$A$57,0),MATCH(1,($U$2=GRID!$B$31:$BI$31)*(КАЛЕНДАРЬ!$AN30=GRID!$B$33:$BI$33),0))*(1-GRID!$B$69),0))</f>
        <v>23900</v>
      </c>
      <c r="I348" s="47" cm="1">
        <f t="array" ref="I348">IF($I$2="Открытый тариф",
INDEX(GRID!$B$34:$BI$44,MATCH(I$7,GRID!$A$34:$A$44,0),MATCH(1,($U$2=GRID!$B$31:$BI$31)*(КАЛЕНДАРЬ!$AN30=GRID!$B$33:$BI$33), 0)),
ROUNDUP(INDEX(GRID!$B$34:$BI$44,MATCH(I$7,GRID!$A$34:$A$44,0),MATCH(1,($U$2=GRID!$B$31:$BI$31)*(КАЛЕНДАРЬ!$AN30=GRID!$B$33:$BI$33),0))*(1-GRID!$B$69),0))</f>
        <v>23000</v>
      </c>
      <c r="J348" s="47" cm="1">
        <f t="array" ref="J348">IF($I$2="Открытый тариф",
INDEX(GRID!$B$47:$BI$57,MATCH(I$7,GRID!$A$47:$A$57,0),MATCH(1,($U$2=GRID!$B$31:$BI$31)*(КАЛЕНДАРЬ!$AN30=GRID!$B$33:$BI$33), 0)),
ROUNDUP(INDEX(GRID!$B$47:$BI$57,MATCH(I$7,GRID!$A$47:$A$57,0),MATCH(1,($U$2=GRID!$B$31:$BI$31)*(КАЛЕНДАРЬ!$AN30=GRID!$B$33:$BI$33),0))*(1-GRID!$B$69),0))</f>
        <v>25600</v>
      </c>
      <c r="K348" s="47" cm="1">
        <f t="array" ref="K348">IF($I$2="Открытый тариф",
INDEX(GRID!$B$34:$BI$44,MATCH(K$7,GRID!$A$34:$A$44,0),MATCH(1,($U$2=GRID!$B$31:$BI$31)*(КАЛЕНДАРЬ!$AN30=GRID!$B$33:$BI$33), 0)),
ROUNDUP(INDEX(GRID!$B$34:$BI$44,MATCH(K$7,GRID!$A$34:$A$44,0),MATCH(1,($U$2=GRID!$B$31:$BI$31)*(КАЛЕНДАРЬ!$AN30=GRID!$B$33:$BI$33),0))*(1-GRID!$B$69),0))</f>
        <v>24000</v>
      </c>
      <c r="L348" s="47" cm="1">
        <f t="array" ref="L348">IF($I$2="Открытый тариф",
INDEX(GRID!$B$47:$BI$57,MATCH(K$7,GRID!$A$47:$A$57,0),MATCH(1,($U$2=GRID!$B$31:$BI$31)*(КАЛЕНДАРЬ!$AN30=GRID!$B$33:$BI$33), 0)),
ROUNDUP(INDEX(GRID!$B$47:$BI$57,MATCH(K$7,GRID!$A$47:$A$57,0),MATCH(1,($U$2=GRID!$B$31:$BI$31)*(КАЛЕНДАРЬ!$AN30=GRID!$B$33:$BI$33),0))*(1-GRID!$B$69),0))</f>
        <v>26600</v>
      </c>
      <c r="M348" s="47" cm="1">
        <f t="array" ref="M348">IF($I$2="Открытый тариф",
INDEX(GRID!$B$34:$BI$44,MATCH(M$7,GRID!$A$34:$A$44,0),MATCH(1,($U$2=GRID!$B$31:$BI$31)*(КАЛЕНДАРЬ!$AN30=GRID!$B$33:$BI$33), 0)),
ROUNDUP(INDEX(GRID!$B$34:$BI$44,MATCH(M$7,GRID!$A$34:$A$44,0),MATCH(1,($U$2=GRID!$B$31:$BI$31)*(КАЛЕНДАРЬ!$AN30=GRID!$B$33:$BI$33),0))*(1-GRID!$B$69),0))</f>
        <v>25700</v>
      </c>
      <c r="N348" s="47" cm="1">
        <f t="array" ref="N348">IF($I$2="Открытый тариф",
INDEX(GRID!$B$47:$BI$57,MATCH(M$7,GRID!$A$47:$A$57,0),MATCH(1,($U$2=GRID!$B$31:$BI$31)*(КАЛЕНДАРЬ!$AN30=GRID!$B$33:$BI$33), 0)),
ROUNDUP(INDEX(GRID!$B$47:$BI$57,MATCH(M$7,GRID!$A$47:$A$57,0),MATCH(1,($U$2=GRID!$B$31:$BI$31)*(КАЛЕНДАРЬ!$AN30=GRID!$B$33:$BI$33),0))*(1-GRID!$B$69),0))</f>
        <v>28300</v>
      </c>
      <c r="O348" s="47" cm="1">
        <f t="array" ref="O348">IF($I$2="Открытый тариф",
INDEX(GRID!$B$34:$BI$44,MATCH(O$7,GRID!$A$34:$A$44,0),MATCH(1,($U$2=GRID!$B$31:$BI$31)*(КАЛЕНДАРЬ!$AN30=GRID!$B$33:$BI$33), 0)),
ROUNDUP(INDEX(GRID!$B$34:$BI$44,MATCH(O$7,GRID!$A$34:$A$44,0),MATCH(1,($U$2=GRID!$B$31:$BI$31)*(КАЛЕНДАРЬ!$AN30=GRID!$B$33:$BI$33),0))*(1-GRID!$B$69),0))</f>
        <v>32300</v>
      </c>
      <c r="P348" s="47" cm="1">
        <f t="array" ref="P348">IF($I$2="Открытый тариф",
INDEX(GRID!$B$47:$BI$57,MATCH(O$7,GRID!$A$47:$A$57,0),MATCH(1,($U$2=GRID!$B$31:$BI$31)*(КАЛЕНДАРЬ!$AN30=GRID!$B$33:$BI$33), 0)),
ROUNDUP(INDEX(GRID!$B$47:$BI$57,MATCH(O$7,GRID!$A$47:$A$57,0),MATCH(1,($U$2=GRID!$B$31:$BI$31)*(КАЛЕНДАРЬ!$AN30=GRID!$B$33:$BI$33),0))*(1-GRID!$B$69),0))</f>
        <v>34900</v>
      </c>
      <c r="Q348" s="47" cm="1">
        <f t="array" ref="Q348">IF($I$2="Открытый тариф",
INDEX(GRID!$B$34:$BI$44,MATCH(Q$7,GRID!$A$34:$A$44,0),MATCH(1,($U$2=GRID!$B$31:$BI$31)*(КАЛЕНДАРЬ!$AN30=GRID!$B$33:$BI$33), 0)),
ROUNDUP(INDEX(GRID!$B$34:$BI$44,MATCH(Q$7,GRID!$A$34:$A$44,0),MATCH(1,($U$2=GRID!$B$31:$BI$31)*(КАЛЕНДАРЬ!$AN30=GRID!$B$33:$BI$33),0))*(1-GRID!$B$69),0))</f>
        <v>34200</v>
      </c>
      <c r="R348" s="47" cm="1">
        <f t="array" ref="R348">IF($I$2="Открытый тариф",
INDEX(GRID!$B$47:$BI$57,MATCH(Q$7,GRID!$A$47:$A$57,0),MATCH(1,($U$2=GRID!$B$31:$BI$31)*(КАЛЕНДАРЬ!$AN30=GRID!$B$33:$BI$33), 0)),
ROUNDUP(INDEX(GRID!$B$47:$BI$57,MATCH(Q$7,GRID!$A$47:$A$57,0),MATCH(1,($U$2=GRID!$B$31:$BI$31)*(КАЛЕНДАРЬ!$AN30=GRID!$B$33:$BI$33),0))*(1-GRID!$B$69),0))</f>
        <v>36800</v>
      </c>
      <c r="S348" s="47" cm="1">
        <f t="array" ref="S348">IF($I$2="Открытый тариф",
INDEX(GRID!$B$34:$BI$44,MATCH(S$7,GRID!$A$34:$A$44,0),MATCH(1,($U$2=GRID!$B$31:$BI$31)*(КАЛЕНДАРЬ!$AN30=GRID!$B$33:$BI$33), 0)),
ROUNDUP(INDEX(GRID!$B$34:$BI$44,MATCH(S$7,GRID!$A$34:$A$44,0),MATCH(1,($U$2=GRID!$B$31:$BI$31)*(КАЛЕНДАРЬ!$AN30=GRID!$B$33:$BI$33),0))*(1-GRID!$B$69),0))</f>
        <v>37500</v>
      </c>
      <c r="T348" s="47" cm="1">
        <f t="array" ref="T348">IF($I$2="Открытый тариф",
INDEX(GRID!$B$47:$BI$57,MATCH(S$7,GRID!$A$47:$A$57,0),MATCH(1,($U$2=GRID!$B$31:$BI$31)*(КАЛЕНДАРЬ!$AN30=GRID!$B$33:$BI$33), 0)),
ROUNDUP(INDEX(GRID!$B$47:$BI$57,MATCH(S$7,GRID!$A$47:$A$57,0),MATCH(1,($U$2=GRID!$B$31:$BI$31)*(КАЛЕНДАРЬ!$AN30=GRID!$B$33:$BI$33),0))*(1-GRID!$B$69),0))</f>
        <v>40100</v>
      </c>
      <c r="U348" s="47" cm="1">
        <f t="array" ref="U348">IF($I$2="Открытый тариф",
INDEX(GRID!$B$34:$BI$44,MATCH(U$7,GRID!$A$34:$A$44,0),MATCH(1,($U$2=GRID!$B$31:$BI$31)*(КАЛЕНДАРЬ!$AN30=GRID!$B$33:$BI$33), 0)),
ROUNDUP(INDEX(GRID!$B$34:$BI$44,MATCH(U$7,GRID!$A$34:$A$44,0),MATCH(1,($U$2=GRID!$B$31:$BI$31)*(КАЛЕНДАРЬ!$AN30=GRID!$B$33:$BI$33),0))*(1-GRID!$B$69),0))</f>
        <v>43200</v>
      </c>
      <c r="V348" s="47" cm="1">
        <f t="array" ref="V348">IF($I$2="Открытый тариф",
INDEX(GRID!$B$47:$BI$57,MATCH(U$7,GRID!$A$47:$A$57,0),MATCH(1,($U$2=GRID!$B$31:$BI$31)*(КАЛЕНДАРЬ!$AN30=GRID!$B$33:$BI$33), 0)),
ROUNDUP(INDEX(GRID!$B$47:$BI$57,MATCH(U$7,GRID!$A$47:$A$57,0),MATCH(1,($U$2=GRID!$B$31:$BI$31)*(КАЛЕНДАРЬ!$AN30=GRID!$B$33:$BI$33),0))*(1-GRID!$B$69),0))</f>
        <v>45800</v>
      </c>
      <c r="W348" s="47" cm="1">
        <f t="array" ref="W348">IF($I$2="Открытый тариф",
INDEX(GRID!$B$34:$BI$44,MATCH(W$7,GRID!$A$34:$A$44,0),MATCH(1,($U$2=GRID!$B$31:$BI$31)*(КАЛЕНДАРЬ!$AN30=GRID!$B$33:$BI$33), 0)),
ROUNDUP(INDEX(GRID!$B$34:$BI$44,MATCH(W$7,GRID!$A$34:$A$44,0),MATCH(1,($U$2=GRID!$B$31:$BI$31)*(КАЛЕНДАРЬ!$AN30=GRID!$B$33:$BI$33),0))*(1-GRID!$B$69),0))</f>
        <v>122200</v>
      </c>
      <c r="X348" s="47" cm="1">
        <f t="array" ref="X348">IF($I$2="Открытый тариф",
INDEX(GRID!$B$47:$BI$57,MATCH(W$7,GRID!$A$47:$A$57,0),MATCH(1,($U$2=GRID!$B$31:$BI$31)*(КАЛЕНДАРЬ!$AN30=GRID!$B$33:$BI$33), 0)),
ROUNDUP(INDEX(GRID!$B$47:$BI$57,MATCH(W$7,GRID!$A$47:$A$57,0),MATCH(1,($U$2=GRID!$B$31:$BI$31)*(КАЛЕНДАРЬ!$AN30=GRID!$B$33:$BI$33),0))*(1-GRID!$B$69),0))</f>
        <v>124800</v>
      </c>
    </row>
    <row r="349" spans="1:24" hidden="1" x14ac:dyDescent="0.2">
      <c r="A349" s="117" t="s">
        <v>45</v>
      </c>
      <c r="B349" s="117">
        <v>28</v>
      </c>
      <c r="C349" s="47" cm="1">
        <f t="array" ref="C349">IF($I$2="Открытый тариф",
INDEX(GRID!$B$34:$BI$44,MATCH(C$7,GRID!$A$34:$A$44,0),MATCH(1,($U$2=GRID!$B$31:$BI$31)*(КАЛЕНДАРЬ!$AN31=GRID!$B$33:$BI$33), 0)),
ROUNDUP(INDEX(GRID!$B$34:$BI$44,MATCH(C$7,GRID!$A$34:$A$44,0),MATCH(1,($U$2=GRID!$B$31:$BI$31)*(КАЛЕНДАРЬ!$AN31=GRID!$B$33:$BI$33),0))*(1-GRID!$B$69),0))</f>
        <v>18600</v>
      </c>
      <c r="D349" s="47" cm="1">
        <f t="array" ref="D349">IF($I$2="Открытый тариф",
INDEX(GRID!$B$47:$BI$57,MATCH(C$7,GRID!$A$47:$A$57,0),MATCH(1,($U$2=GRID!$B$31:$BI$31)*(КАЛЕНДАРЬ!$AN31=GRID!$B$33:$BI$33), 0)),
ROUNDUP(INDEX(GRID!$B$47:$BI$57,MATCH(C$7,GRID!$A$47:$A$57,0),MATCH(1,($U$2=GRID!$B$31:$BI$31)*(КАЛЕНДАРЬ!$AN31=GRID!$B$33:$BI$33),0))*(1-GRID!$B$69),0))</f>
        <v>21200</v>
      </c>
      <c r="E349" s="47" cm="1">
        <f t="array" ref="E349">IF($I$2="Открытый тариф",
INDEX(GRID!$B$34:$BI$44,MATCH(E$7,GRID!$A$34:$A$44,0),MATCH(1,($U$2=GRID!$B$31:$BI$31)*(КАЛЕНДАРЬ!$AN31=GRID!$B$33:$BI$33), 0)),
ROUNDUP(INDEX(GRID!$B$34:$BI$44,MATCH(E$7,GRID!$A$34:$A$44,0),MATCH(1,($U$2=GRID!$B$31:$BI$31)*(КАЛЕНДАРЬ!$AN31=GRID!$B$33:$BI$33),0))*(1-GRID!$B$69),0))</f>
        <v>20300</v>
      </c>
      <c r="F349" s="47" cm="1">
        <f t="array" ref="F349">IF($I$2="Открытый тариф",
INDEX(GRID!$B$47:$BI$57,MATCH(E$7,GRID!$A$47:$A$57,0),MATCH(1,($U$2=GRID!$B$31:$BI$31)*(КАЛЕНДАРЬ!$AN31=GRID!$B$33:$BI$33), 0)),
ROUNDUP(INDEX(GRID!$B$47:$BI$57,MATCH(E$7,GRID!$A$47:$A$57,0),MATCH(1,($U$2=GRID!$B$31:$BI$31)*(КАЛЕНДАРЬ!$AN31=GRID!$B$33:$BI$33),0))*(1-GRID!$B$69),0))</f>
        <v>22900</v>
      </c>
      <c r="G349" s="47" cm="1">
        <f t="array" ref="G349">IF($I$2="Открытый тариф",
INDEX(GRID!$B$34:$BI$44,MATCH(G$7,GRID!$A$34:$A$44,0),MATCH(1,($U$2=GRID!$B$31:$BI$31)*(КАЛЕНДАРЬ!$AN31=GRID!$B$33:$BI$33), 0)),
ROUNDUP(INDEX(GRID!$B$34:$BI$44,MATCH(G$7,GRID!$A$34:$A$44,0),MATCH(1,($U$2=GRID!$B$31:$BI$31)*(КАЛЕНДАРЬ!$AN31=GRID!$B$33:$BI$33),0))*(1-GRID!$B$69),0))</f>
        <v>21300</v>
      </c>
      <c r="H349" s="47" cm="1">
        <f t="array" ref="H349">IF($I$2="Открытый тариф",
INDEX(GRID!$B$47:$BI$57,MATCH(G$7,GRID!$A$47:$A$57,0),MATCH(1,($U$2=GRID!$B$31:$BI$31)*(КАЛЕНДАРЬ!$AN31=GRID!$B$33:$BI$33), 0)),
ROUNDUP(INDEX(GRID!$B$47:$BI$57,MATCH(G$7,GRID!$A$47:$A$57,0),MATCH(1,($U$2=GRID!$B$31:$BI$31)*(КАЛЕНДАРЬ!$AN31=GRID!$B$33:$BI$33),0))*(1-GRID!$B$69),0))</f>
        <v>23900</v>
      </c>
      <c r="I349" s="47" cm="1">
        <f t="array" ref="I349">IF($I$2="Открытый тариф",
INDEX(GRID!$B$34:$BI$44,MATCH(I$7,GRID!$A$34:$A$44,0),MATCH(1,($U$2=GRID!$B$31:$BI$31)*(КАЛЕНДАРЬ!$AN31=GRID!$B$33:$BI$33), 0)),
ROUNDUP(INDEX(GRID!$B$34:$BI$44,MATCH(I$7,GRID!$A$34:$A$44,0),MATCH(1,($U$2=GRID!$B$31:$BI$31)*(КАЛЕНДАРЬ!$AN31=GRID!$B$33:$BI$33),0))*(1-GRID!$B$69),0))</f>
        <v>23000</v>
      </c>
      <c r="J349" s="47" cm="1">
        <f t="array" ref="J349">IF($I$2="Открытый тариф",
INDEX(GRID!$B$47:$BI$57,MATCH(I$7,GRID!$A$47:$A$57,0),MATCH(1,($U$2=GRID!$B$31:$BI$31)*(КАЛЕНДАРЬ!$AN31=GRID!$B$33:$BI$33), 0)),
ROUNDUP(INDEX(GRID!$B$47:$BI$57,MATCH(I$7,GRID!$A$47:$A$57,0),MATCH(1,($U$2=GRID!$B$31:$BI$31)*(КАЛЕНДАРЬ!$AN31=GRID!$B$33:$BI$33),0))*(1-GRID!$B$69),0))</f>
        <v>25600</v>
      </c>
      <c r="K349" s="47" cm="1">
        <f t="array" ref="K349">IF($I$2="Открытый тариф",
INDEX(GRID!$B$34:$BI$44,MATCH(K$7,GRID!$A$34:$A$44,0),MATCH(1,($U$2=GRID!$B$31:$BI$31)*(КАЛЕНДАРЬ!$AN31=GRID!$B$33:$BI$33), 0)),
ROUNDUP(INDEX(GRID!$B$34:$BI$44,MATCH(K$7,GRID!$A$34:$A$44,0),MATCH(1,($U$2=GRID!$B$31:$BI$31)*(КАЛЕНДАРЬ!$AN31=GRID!$B$33:$BI$33),0))*(1-GRID!$B$69),0))</f>
        <v>24000</v>
      </c>
      <c r="L349" s="47" cm="1">
        <f t="array" ref="L349">IF($I$2="Открытый тариф",
INDEX(GRID!$B$47:$BI$57,MATCH(K$7,GRID!$A$47:$A$57,0),MATCH(1,($U$2=GRID!$B$31:$BI$31)*(КАЛЕНДАРЬ!$AN31=GRID!$B$33:$BI$33), 0)),
ROUNDUP(INDEX(GRID!$B$47:$BI$57,MATCH(K$7,GRID!$A$47:$A$57,0),MATCH(1,($U$2=GRID!$B$31:$BI$31)*(КАЛЕНДАРЬ!$AN31=GRID!$B$33:$BI$33),0))*(1-GRID!$B$69),0))</f>
        <v>26600</v>
      </c>
      <c r="M349" s="47" cm="1">
        <f t="array" ref="M349">IF($I$2="Открытый тариф",
INDEX(GRID!$B$34:$BI$44,MATCH(M$7,GRID!$A$34:$A$44,0),MATCH(1,($U$2=GRID!$B$31:$BI$31)*(КАЛЕНДАРЬ!$AN31=GRID!$B$33:$BI$33), 0)),
ROUNDUP(INDEX(GRID!$B$34:$BI$44,MATCH(M$7,GRID!$A$34:$A$44,0),MATCH(1,($U$2=GRID!$B$31:$BI$31)*(КАЛЕНДАРЬ!$AN31=GRID!$B$33:$BI$33),0))*(1-GRID!$B$69),0))</f>
        <v>25700</v>
      </c>
      <c r="N349" s="47" cm="1">
        <f t="array" ref="N349">IF($I$2="Открытый тариф",
INDEX(GRID!$B$47:$BI$57,MATCH(M$7,GRID!$A$47:$A$57,0),MATCH(1,($U$2=GRID!$B$31:$BI$31)*(КАЛЕНДАРЬ!$AN31=GRID!$B$33:$BI$33), 0)),
ROUNDUP(INDEX(GRID!$B$47:$BI$57,MATCH(M$7,GRID!$A$47:$A$57,0),MATCH(1,($U$2=GRID!$B$31:$BI$31)*(КАЛЕНДАРЬ!$AN31=GRID!$B$33:$BI$33),0))*(1-GRID!$B$69),0))</f>
        <v>28300</v>
      </c>
      <c r="O349" s="47" cm="1">
        <f t="array" ref="O349">IF($I$2="Открытый тариф",
INDEX(GRID!$B$34:$BI$44,MATCH(O$7,GRID!$A$34:$A$44,0),MATCH(1,($U$2=GRID!$B$31:$BI$31)*(КАЛЕНДАРЬ!$AN31=GRID!$B$33:$BI$33), 0)),
ROUNDUP(INDEX(GRID!$B$34:$BI$44,MATCH(O$7,GRID!$A$34:$A$44,0),MATCH(1,($U$2=GRID!$B$31:$BI$31)*(КАЛЕНДАРЬ!$AN31=GRID!$B$33:$BI$33),0))*(1-GRID!$B$69),0))</f>
        <v>32300</v>
      </c>
      <c r="P349" s="47" cm="1">
        <f t="array" ref="P349">IF($I$2="Открытый тариф",
INDEX(GRID!$B$47:$BI$57,MATCH(O$7,GRID!$A$47:$A$57,0),MATCH(1,($U$2=GRID!$B$31:$BI$31)*(КАЛЕНДАРЬ!$AN31=GRID!$B$33:$BI$33), 0)),
ROUNDUP(INDEX(GRID!$B$47:$BI$57,MATCH(O$7,GRID!$A$47:$A$57,0),MATCH(1,($U$2=GRID!$B$31:$BI$31)*(КАЛЕНДАРЬ!$AN31=GRID!$B$33:$BI$33),0))*(1-GRID!$B$69),0))</f>
        <v>34900</v>
      </c>
      <c r="Q349" s="47" cm="1">
        <f t="array" ref="Q349">IF($I$2="Открытый тариф",
INDEX(GRID!$B$34:$BI$44,MATCH(Q$7,GRID!$A$34:$A$44,0),MATCH(1,($U$2=GRID!$B$31:$BI$31)*(КАЛЕНДАРЬ!$AN31=GRID!$B$33:$BI$33), 0)),
ROUNDUP(INDEX(GRID!$B$34:$BI$44,MATCH(Q$7,GRID!$A$34:$A$44,0),MATCH(1,($U$2=GRID!$B$31:$BI$31)*(КАЛЕНДАРЬ!$AN31=GRID!$B$33:$BI$33),0))*(1-GRID!$B$69),0))</f>
        <v>34200</v>
      </c>
      <c r="R349" s="47" cm="1">
        <f t="array" ref="R349">IF($I$2="Открытый тариф",
INDEX(GRID!$B$47:$BI$57,MATCH(Q$7,GRID!$A$47:$A$57,0),MATCH(1,($U$2=GRID!$B$31:$BI$31)*(КАЛЕНДАРЬ!$AN31=GRID!$B$33:$BI$33), 0)),
ROUNDUP(INDEX(GRID!$B$47:$BI$57,MATCH(Q$7,GRID!$A$47:$A$57,0),MATCH(1,($U$2=GRID!$B$31:$BI$31)*(КАЛЕНДАРЬ!$AN31=GRID!$B$33:$BI$33),0))*(1-GRID!$B$69),0))</f>
        <v>36800</v>
      </c>
      <c r="S349" s="47" cm="1">
        <f t="array" ref="S349">IF($I$2="Открытый тариф",
INDEX(GRID!$B$34:$BI$44,MATCH(S$7,GRID!$A$34:$A$44,0),MATCH(1,($U$2=GRID!$B$31:$BI$31)*(КАЛЕНДАРЬ!$AN31=GRID!$B$33:$BI$33), 0)),
ROUNDUP(INDEX(GRID!$B$34:$BI$44,MATCH(S$7,GRID!$A$34:$A$44,0),MATCH(1,($U$2=GRID!$B$31:$BI$31)*(КАЛЕНДАРЬ!$AN31=GRID!$B$33:$BI$33),0))*(1-GRID!$B$69),0))</f>
        <v>37500</v>
      </c>
      <c r="T349" s="47" cm="1">
        <f t="array" ref="T349">IF($I$2="Открытый тариф",
INDEX(GRID!$B$47:$BI$57,MATCH(S$7,GRID!$A$47:$A$57,0),MATCH(1,($U$2=GRID!$B$31:$BI$31)*(КАЛЕНДАРЬ!$AN31=GRID!$B$33:$BI$33), 0)),
ROUNDUP(INDEX(GRID!$B$47:$BI$57,MATCH(S$7,GRID!$A$47:$A$57,0),MATCH(1,($U$2=GRID!$B$31:$BI$31)*(КАЛЕНДАРЬ!$AN31=GRID!$B$33:$BI$33),0))*(1-GRID!$B$69),0))</f>
        <v>40100</v>
      </c>
      <c r="U349" s="47" cm="1">
        <f t="array" ref="U349">IF($I$2="Открытый тариф",
INDEX(GRID!$B$34:$BI$44,MATCH(U$7,GRID!$A$34:$A$44,0),MATCH(1,($U$2=GRID!$B$31:$BI$31)*(КАЛЕНДАРЬ!$AN31=GRID!$B$33:$BI$33), 0)),
ROUNDUP(INDEX(GRID!$B$34:$BI$44,MATCH(U$7,GRID!$A$34:$A$44,0),MATCH(1,($U$2=GRID!$B$31:$BI$31)*(КАЛЕНДАРЬ!$AN31=GRID!$B$33:$BI$33),0))*(1-GRID!$B$69),0))</f>
        <v>43200</v>
      </c>
      <c r="V349" s="47" cm="1">
        <f t="array" ref="V349">IF($I$2="Открытый тариф",
INDEX(GRID!$B$47:$BI$57,MATCH(U$7,GRID!$A$47:$A$57,0),MATCH(1,($U$2=GRID!$B$31:$BI$31)*(КАЛЕНДАРЬ!$AN31=GRID!$B$33:$BI$33), 0)),
ROUNDUP(INDEX(GRID!$B$47:$BI$57,MATCH(U$7,GRID!$A$47:$A$57,0),MATCH(1,($U$2=GRID!$B$31:$BI$31)*(КАЛЕНДАРЬ!$AN31=GRID!$B$33:$BI$33),0))*(1-GRID!$B$69),0))</f>
        <v>45800</v>
      </c>
      <c r="W349" s="47" cm="1">
        <f t="array" ref="W349">IF($I$2="Открытый тариф",
INDEX(GRID!$B$34:$BI$44,MATCH(W$7,GRID!$A$34:$A$44,0),MATCH(1,($U$2=GRID!$B$31:$BI$31)*(КАЛЕНДАРЬ!$AN31=GRID!$B$33:$BI$33), 0)),
ROUNDUP(INDEX(GRID!$B$34:$BI$44,MATCH(W$7,GRID!$A$34:$A$44,0),MATCH(1,($U$2=GRID!$B$31:$BI$31)*(КАЛЕНДАРЬ!$AN31=GRID!$B$33:$BI$33),0))*(1-GRID!$B$69),0))</f>
        <v>122200</v>
      </c>
      <c r="X349" s="47" cm="1">
        <f t="array" ref="X349">IF($I$2="Открытый тариф",
INDEX(GRID!$B$47:$BI$57,MATCH(W$7,GRID!$A$47:$A$57,0),MATCH(1,($U$2=GRID!$B$31:$BI$31)*(КАЛЕНДАРЬ!$AN31=GRID!$B$33:$BI$33), 0)),
ROUNDUP(INDEX(GRID!$B$47:$BI$57,MATCH(W$7,GRID!$A$47:$A$57,0),MATCH(1,($U$2=GRID!$B$31:$BI$31)*(КАЛЕНДАРЬ!$AN31=GRID!$B$33:$BI$33),0))*(1-GRID!$B$69),0))</f>
        <v>124800</v>
      </c>
    </row>
    <row r="350" spans="1:24" hidden="1" x14ac:dyDescent="0.2">
      <c r="A350" s="117" t="s">
        <v>46</v>
      </c>
      <c r="B350" s="117">
        <v>29</v>
      </c>
      <c r="C350" s="47" cm="1">
        <f t="array" ref="C350">IF($I$2="Открытый тариф",
INDEX(GRID!$B$34:$BI$44,MATCH(C$7,GRID!$A$34:$A$44,0),MATCH(1,($U$2=GRID!$B$31:$BI$31)*(КАЛЕНДАРЬ!$AN32=GRID!$B$33:$BI$33), 0)),
ROUNDUP(INDEX(GRID!$B$34:$BI$44,MATCH(C$7,GRID!$A$34:$A$44,0),MATCH(1,($U$2=GRID!$B$31:$BI$31)*(КАЛЕНДАРЬ!$AN32=GRID!$B$33:$BI$33),0))*(1-GRID!$B$69),0))</f>
        <v>18600</v>
      </c>
      <c r="D350" s="47" cm="1">
        <f t="array" ref="D350">IF($I$2="Открытый тариф",
INDEX(GRID!$B$47:$BI$57,MATCH(C$7,GRID!$A$47:$A$57,0),MATCH(1,($U$2=GRID!$B$31:$BI$31)*(КАЛЕНДАРЬ!$AN32=GRID!$B$33:$BI$33), 0)),
ROUNDUP(INDEX(GRID!$B$47:$BI$57,MATCH(C$7,GRID!$A$47:$A$57,0),MATCH(1,($U$2=GRID!$B$31:$BI$31)*(КАЛЕНДАРЬ!$AN32=GRID!$B$33:$BI$33),0))*(1-GRID!$B$69),0))</f>
        <v>21200</v>
      </c>
      <c r="E350" s="47" cm="1">
        <f t="array" ref="E350">IF($I$2="Открытый тариф",
INDEX(GRID!$B$34:$BI$44,MATCH(E$7,GRID!$A$34:$A$44,0),MATCH(1,($U$2=GRID!$B$31:$BI$31)*(КАЛЕНДАРЬ!$AN32=GRID!$B$33:$BI$33), 0)),
ROUNDUP(INDEX(GRID!$B$34:$BI$44,MATCH(E$7,GRID!$A$34:$A$44,0),MATCH(1,($U$2=GRID!$B$31:$BI$31)*(КАЛЕНДАРЬ!$AN32=GRID!$B$33:$BI$33),0))*(1-GRID!$B$69),0))</f>
        <v>20300</v>
      </c>
      <c r="F350" s="47" cm="1">
        <f t="array" ref="F350">IF($I$2="Открытый тариф",
INDEX(GRID!$B$47:$BI$57,MATCH(E$7,GRID!$A$47:$A$57,0),MATCH(1,($U$2=GRID!$B$31:$BI$31)*(КАЛЕНДАРЬ!$AN32=GRID!$B$33:$BI$33), 0)),
ROUNDUP(INDEX(GRID!$B$47:$BI$57,MATCH(E$7,GRID!$A$47:$A$57,0),MATCH(1,($U$2=GRID!$B$31:$BI$31)*(КАЛЕНДАРЬ!$AN32=GRID!$B$33:$BI$33),0))*(1-GRID!$B$69),0))</f>
        <v>22900</v>
      </c>
      <c r="G350" s="47" cm="1">
        <f t="array" ref="G350">IF($I$2="Открытый тариф",
INDEX(GRID!$B$34:$BI$44,MATCH(G$7,GRID!$A$34:$A$44,0),MATCH(1,($U$2=GRID!$B$31:$BI$31)*(КАЛЕНДАРЬ!$AN32=GRID!$B$33:$BI$33), 0)),
ROUNDUP(INDEX(GRID!$B$34:$BI$44,MATCH(G$7,GRID!$A$34:$A$44,0),MATCH(1,($U$2=GRID!$B$31:$BI$31)*(КАЛЕНДАРЬ!$AN32=GRID!$B$33:$BI$33),0))*(1-GRID!$B$69),0))</f>
        <v>21300</v>
      </c>
      <c r="H350" s="47" cm="1">
        <f t="array" ref="H350">IF($I$2="Открытый тариф",
INDEX(GRID!$B$47:$BI$57,MATCH(G$7,GRID!$A$47:$A$57,0),MATCH(1,($U$2=GRID!$B$31:$BI$31)*(КАЛЕНДАРЬ!$AN32=GRID!$B$33:$BI$33), 0)),
ROUNDUP(INDEX(GRID!$B$47:$BI$57,MATCH(G$7,GRID!$A$47:$A$57,0),MATCH(1,($U$2=GRID!$B$31:$BI$31)*(КАЛЕНДАРЬ!$AN32=GRID!$B$33:$BI$33),0))*(1-GRID!$B$69),0))</f>
        <v>23900</v>
      </c>
      <c r="I350" s="47" cm="1">
        <f t="array" ref="I350">IF($I$2="Открытый тариф",
INDEX(GRID!$B$34:$BI$44,MATCH(I$7,GRID!$A$34:$A$44,0),MATCH(1,($U$2=GRID!$B$31:$BI$31)*(КАЛЕНДАРЬ!$AN32=GRID!$B$33:$BI$33), 0)),
ROUNDUP(INDEX(GRID!$B$34:$BI$44,MATCH(I$7,GRID!$A$34:$A$44,0),MATCH(1,($U$2=GRID!$B$31:$BI$31)*(КАЛЕНДАРЬ!$AN32=GRID!$B$33:$BI$33),0))*(1-GRID!$B$69),0))</f>
        <v>23000</v>
      </c>
      <c r="J350" s="47" cm="1">
        <f t="array" ref="J350">IF($I$2="Открытый тариф",
INDEX(GRID!$B$47:$BI$57,MATCH(I$7,GRID!$A$47:$A$57,0),MATCH(1,($U$2=GRID!$B$31:$BI$31)*(КАЛЕНДАРЬ!$AN32=GRID!$B$33:$BI$33), 0)),
ROUNDUP(INDEX(GRID!$B$47:$BI$57,MATCH(I$7,GRID!$A$47:$A$57,0),MATCH(1,($U$2=GRID!$B$31:$BI$31)*(КАЛЕНДАРЬ!$AN32=GRID!$B$33:$BI$33),0))*(1-GRID!$B$69),0))</f>
        <v>25600</v>
      </c>
      <c r="K350" s="47" cm="1">
        <f t="array" ref="K350">IF($I$2="Открытый тариф",
INDEX(GRID!$B$34:$BI$44,MATCH(K$7,GRID!$A$34:$A$44,0),MATCH(1,($U$2=GRID!$B$31:$BI$31)*(КАЛЕНДАРЬ!$AN32=GRID!$B$33:$BI$33), 0)),
ROUNDUP(INDEX(GRID!$B$34:$BI$44,MATCH(K$7,GRID!$A$34:$A$44,0),MATCH(1,($U$2=GRID!$B$31:$BI$31)*(КАЛЕНДАРЬ!$AN32=GRID!$B$33:$BI$33),0))*(1-GRID!$B$69),0))</f>
        <v>24000</v>
      </c>
      <c r="L350" s="47" cm="1">
        <f t="array" ref="L350">IF($I$2="Открытый тариф",
INDEX(GRID!$B$47:$BI$57,MATCH(K$7,GRID!$A$47:$A$57,0),MATCH(1,($U$2=GRID!$B$31:$BI$31)*(КАЛЕНДАРЬ!$AN32=GRID!$B$33:$BI$33), 0)),
ROUNDUP(INDEX(GRID!$B$47:$BI$57,MATCH(K$7,GRID!$A$47:$A$57,0),MATCH(1,($U$2=GRID!$B$31:$BI$31)*(КАЛЕНДАРЬ!$AN32=GRID!$B$33:$BI$33),0))*(1-GRID!$B$69),0))</f>
        <v>26600</v>
      </c>
      <c r="M350" s="47" cm="1">
        <f t="array" ref="M350">IF($I$2="Открытый тариф",
INDEX(GRID!$B$34:$BI$44,MATCH(M$7,GRID!$A$34:$A$44,0),MATCH(1,($U$2=GRID!$B$31:$BI$31)*(КАЛЕНДАРЬ!$AN32=GRID!$B$33:$BI$33), 0)),
ROUNDUP(INDEX(GRID!$B$34:$BI$44,MATCH(M$7,GRID!$A$34:$A$44,0),MATCH(1,($U$2=GRID!$B$31:$BI$31)*(КАЛЕНДАРЬ!$AN32=GRID!$B$33:$BI$33),0))*(1-GRID!$B$69),0))</f>
        <v>25700</v>
      </c>
      <c r="N350" s="47" cm="1">
        <f t="array" ref="N350">IF($I$2="Открытый тариф",
INDEX(GRID!$B$47:$BI$57,MATCH(M$7,GRID!$A$47:$A$57,0),MATCH(1,($U$2=GRID!$B$31:$BI$31)*(КАЛЕНДАРЬ!$AN32=GRID!$B$33:$BI$33), 0)),
ROUNDUP(INDEX(GRID!$B$47:$BI$57,MATCH(M$7,GRID!$A$47:$A$57,0),MATCH(1,($U$2=GRID!$B$31:$BI$31)*(КАЛЕНДАРЬ!$AN32=GRID!$B$33:$BI$33),0))*(1-GRID!$B$69),0))</f>
        <v>28300</v>
      </c>
      <c r="O350" s="47" cm="1">
        <f t="array" ref="O350">IF($I$2="Открытый тариф",
INDEX(GRID!$B$34:$BI$44,MATCH(O$7,GRID!$A$34:$A$44,0),MATCH(1,($U$2=GRID!$B$31:$BI$31)*(КАЛЕНДАРЬ!$AN32=GRID!$B$33:$BI$33), 0)),
ROUNDUP(INDEX(GRID!$B$34:$BI$44,MATCH(O$7,GRID!$A$34:$A$44,0),MATCH(1,($U$2=GRID!$B$31:$BI$31)*(КАЛЕНДАРЬ!$AN32=GRID!$B$33:$BI$33),0))*(1-GRID!$B$69),0))</f>
        <v>32300</v>
      </c>
      <c r="P350" s="47" cm="1">
        <f t="array" ref="P350">IF($I$2="Открытый тариф",
INDEX(GRID!$B$47:$BI$57,MATCH(O$7,GRID!$A$47:$A$57,0),MATCH(1,($U$2=GRID!$B$31:$BI$31)*(КАЛЕНДАРЬ!$AN32=GRID!$B$33:$BI$33), 0)),
ROUNDUP(INDEX(GRID!$B$47:$BI$57,MATCH(O$7,GRID!$A$47:$A$57,0),MATCH(1,($U$2=GRID!$B$31:$BI$31)*(КАЛЕНДАРЬ!$AN32=GRID!$B$33:$BI$33),0))*(1-GRID!$B$69),0))</f>
        <v>34900</v>
      </c>
      <c r="Q350" s="47" cm="1">
        <f t="array" ref="Q350">IF($I$2="Открытый тариф",
INDEX(GRID!$B$34:$BI$44,MATCH(Q$7,GRID!$A$34:$A$44,0),MATCH(1,($U$2=GRID!$B$31:$BI$31)*(КАЛЕНДАРЬ!$AN32=GRID!$B$33:$BI$33), 0)),
ROUNDUP(INDEX(GRID!$B$34:$BI$44,MATCH(Q$7,GRID!$A$34:$A$44,0),MATCH(1,($U$2=GRID!$B$31:$BI$31)*(КАЛЕНДАРЬ!$AN32=GRID!$B$33:$BI$33),0))*(1-GRID!$B$69),0))</f>
        <v>34200</v>
      </c>
      <c r="R350" s="47" cm="1">
        <f t="array" ref="R350">IF($I$2="Открытый тариф",
INDEX(GRID!$B$47:$BI$57,MATCH(Q$7,GRID!$A$47:$A$57,0),MATCH(1,($U$2=GRID!$B$31:$BI$31)*(КАЛЕНДАРЬ!$AN32=GRID!$B$33:$BI$33), 0)),
ROUNDUP(INDEX(GRID!$B$47:$BI$57,MATCH(Q$7,GRID!$A$47:$A$57,0),MATCH(1,($U$2=GRID!$B$31:$BI$31)*(КАЛЕНДАРЬ!$AN32=GRID!$B$33:$BI$33),0))*(1-GRID!$B$69),0))</f>
        <v>36800</v>
      </c>
      <c r="S350" s="47" cm="1">
        <f t="array" ref="S350">IF($I$2="Открытый тариф",
INDEX(GRID!$B$34:$BI$44,MATCH(S$7,GRID!$A$34:$A$44,0),MATCH(1,($U$2=GRID!$B$31:$BI$31)*(КАЛЕНДАРЬ!$AN32=GRID!$B$33:$BI$33), 0)),
ROUNDUP(INDEX(GRID!$B$34:$BI$44,MATCH(S$7,GRID!$A$34:$A$44,0),MATCH(1,($U$2=GRID!$B$31:$BI$31)*(КАЛЕНДАРЬ!$AN32=GRID!$B$33:$BI$33),0))*(1-GRID!$B$69),0))</f>
        <v>37500</v>
      </c>
      <c r="T350" s="47" cm="1">
        <f t="array" ref="T350">IF($I$2="Открытый тариф",
INDEX(GRID!$B$47:$BI$57,MATCH(S$7,GRID!$A$47:$A$57,0),MATCH(1,($U$2=GRID!$B$31:$BI$31)*(КАЛЕНДАРЬ!$AN32=GRID!$B$33:$BI$33), 0)),
ROUNDUP(INDEX(GRID!$B$47:$BI$57,MATCH(S$7,GRID!$A$47:$A$57,0),MATCH(1,($U$2=GRID!$B$31:$BI$31)*(КАЛЕНДАРЬ!$AN32=GRID!$B$33:$BI$33),0))*(1-GRID!$B$69),0))</f>
        <v>40100</v>
      </c>
      <c r="U350" s="47" cm="1">
        <f t="array" ref="U350">IF($I$2="Открытый тариф",
INDEX(GRID!$B$34:$BI$44,MATCH(U$7,GRID!$A$34:$A$44,0),MATCH(1,($U$2=GRID!$B$31:$BI$31)*(КАЛЕНДАРЬ!$AN32=GRID!$B$33:$BI$33), 0)),
ROUNDUP(INDEX(GRID!$B$34:$BI$44,MATCH(U$7,GRID!$A$34:$A$44,0),MATCH(1,($U$2=GRID!$B$31:$BI$31)*(КАЛЕНДАРЬ!$AN32=GRID!$B$33:$BI$33),0))*(1-GRID!$B$69),0))</f>
        <v>43200</v>
      </c>
      <c r="V350" s="47" cm="1">
        <f t="array" ref="V350">IF($I$2="Открытый тариф",
INDEX(GRID!$B$47:$BI$57,MATCH(U$7,GRID!$A$47:$A$57,0),MATCH(1,($U$2=GRID!$B$31:$BI$31)*(КАЛЕНДАРЬ!$AN32=GRID!$B$33:$BI$33), 0)),
ROUNDUP(INDEX(GRID!$B$47:$BI$57,MATCH(U$7,GRID!$A$47:$A$57,0),MATCH(1,($U$2=GRID!$B$31:$BI$31)*(КАЛЕНДАРЬ!$AN32=GRID!$B$33:$BI$33),0))*(1-GRID!$B$69),0))</f>
        <v>45800</v>
      </c>
      <c r="W350" s="47" cm="1">
        <f t="array" ref="W350">IF($I$2="Открытый тариф",
INDEX(GRID!$B$34:$BI$44,MATCH(W$7,GRID!$A$34:$A$44,0),MATCH(1,($U$2=GRID!$B$31:$BI$31)*(КАЛЕНДАРЬ!$AN32=GRID!$B$33:$BI$33), 0)),
ROUNDUP(INDEX(GRID!$B$34:$BI$44,MATCH(W$7,GRID!$A$34:$A$44,0),MATCH(1,($U$2=GRID!$B$31:$BI$31)*(КАЛЕНДАРЬ!$AN32=GRID!$B$33:$BI$33),0))*(1-GRID!$B$69),0))</f>
        <v>122200</v>
      </c>
      <c r="X350" s="47" cm="1">
        <f t="array" ref="X350">IF($I$2="Открытый тариф",
INDEX(GRID!$B$47:$BI$57,MATCH(W$7,GRID!$A$47:$A$57,0),MATCH(1,($U$2=GRID!$B$31:$BI$31)*(КАЛЕНДАРЬ!$AN32=GRID!$B$33:$BI$33), 0)),
ROUNDUP(INDEX(GRID!$B$47:$BI$57,MATCH(W$7,GRID!$A$47:$A$57,0),MATCH(1,($U$2=GRID!$B$31:$BI$31)*(КАЛЕНДАРЬ!$AN32=GRID!$B$33:$BI$33),0))*(1-GRID!$B$69),0))</f>
        <v>124800</v>
      </c>
    </row>
    <row r="351" spans="1:24" hidden="1" x14ac:dyDescent="0.2">
      <c r="A351" s="117" t="s">
        <v>47</v>
      </c>
      <c r="B351" s="117">
        <v>30</v>
      </c>
      <c r="C351" s="47" cm="1">
        <f t="array" ref="C351">IF($I$2="Открытый тариф",
INDEX(GRID!$B$34:$BI$44,MATCH(C$7,GRID!$A$34:$A$44,0),MATCH(1,($U$2=GRID!$B$31:$BI$31)*(КАЛЕНДАРЬ!$AN33=GRID!$B$33:$BI$33), 0)),
ROUNDUP(INDEX(GRID!$B$34:$BI$44,MATCH(C$7,GRID!$A$34:$A$44,0),MATCH(1,($U$2=GRID!$B$31:$BI$31)*(КАЛЕНДАРЬ!$AN33=GRID!$B$33:$BI$33),0))*(1-GRID!$B$69),0))</f>
        <v>19200</v>
      </c>
      <c r="D351" s="47" cm="1">
        <f t="array" ref="D351">IF($I$2="Открытый тариф",
INDEX(GRID!$B$47:$BI$57,MATCH(C$7,GRID!$A$47:$A$57,0),MATCH(1,($U$2=GRID!$B$31:$BI$31)*(КАЛЕНДАРЬ!$AN33=GRID!$B$33:$BI$33), 0)),
ROUNDUP(INDEX(GRID!$B$47:$BI$57,MATCH(C$7,GRID!$A$47:$A$57,0),MATCH(1,($U$2=GRID!$B$31:$BI$31)*(КАЛЕНДАРЬ!$AN33=GRID!$B$33:$BI$33),0))*(1-GRID!$B$69),0))</f>
        <v>21800</v>
      </c>
      <c r="E351" s="47" cm="1">
        <f t="array" ref="E351">IF($I$2="Открытый тариф",
INDEX(GRID!$B$34:$BI$44,MATCH(E$7,GRID!$A$34:$A$44,0),MATCH(1,($U$2=GRID!$B$31:$BI$31)*(КАЛЕНДАРЬ!$AN33=GRID!$B$33:$BI$33), 0)),
ROUNDUP(INDEX(GRID!$B$34:$BI$44,MATCH(E$7,GRID!$A$34:$A$44,0),MATCH(1,($U$2=GRID!$B$31:$BI$31)*(КАЛЕНДАРЬ!$AN33=GRID!$B$33:$BI$33),0))*(1-GRID!$B$69),0))</f>
        <v>21000</v>
      </c>
      <c r="F351" s="47" cm="1">
        <f t="array" ref="F351">IF($I$2="Открытый тариф",
INDEX(GRID!$B$47:$BI$57,MATCH(E$7,GRID!$A$47:$A$57,0),MATCH(1,($U$2=GRID!$B$31:$BI$31)*(КАЛЕНДАРЬ!$AN33=GRID!$B$33:$BI$33), 0)),
ROUNDUP(INDEX(GRID!$B$47:$BI$57,MATCH(E$7,GRID!$A$47:$A$57,0),MATCH(1,($U$2=GRID!$B$31:$BI$31)*(КАЛЕНДАРЬ!$AN33=GRID!$B$33:$BI$33),0))*(1-GRID!$B$69),0))</f>
        <v>23600</v>
      </c>
      <c r="G351" s="47" cm="1">
        <f t="array" ref="G351">IF($I$2="Открытый тариф",
INDEX(GRID!$B$34:$BI$44,MATCH(G$7,GRID!$A$34:$A$44,0),MATCH(1,($U$2=GRID!$B$31:$BI$31)*(КАЛЕНДАРЬ!$AN33=GRID!$B$33:$BI$33), 0)),
ROUNDUP(INDEX(GRID!$B$34:$BI$44,MATCH(G$7,GRID!$A$34:$A$44,0),MATCH(1,($U$2=GRID!$B$31:$BI$31)*(КАЛЕНДАРЬ!$AN33=GRID!$B$33:$BI$33),0))*(1-GRID!$B$69),0))</f>
        <v>22000</v>
      </c>
      <c r="H351" s="47" cm="1">
        <f t="array" ref="H351">IF($I$2="Открытый тариф",
INDEX(GRID!$B$47:$BI$57,MATCH(G$7,GRID!$A$47:$A$57,0),MATCH(1,($U$2=GRID!$B$31:$BI$31)*(КАЛЕНДАРЬ!$AN33=GRID!$B$33:$BI$33), 0)),
ROUNDUP(INDEX(GRID!$B$47:$BI$57,MATCH(G$7,GRID!$A$47:$A$57,0),MATCH(1,($U$2=GRID!$B$31:$BI$31)*(КАЛЕНДАРЬ!$AN33=GRID!$B$33:$BI$33),0))*(1-GRID!$B$69),0))</f>
        <v>24600</v>
      </c>
      <c r="I351" s="47" cm="1">
        <f t="array" ref="I351">IF($I$2="Открытый тариф",
INDEX(GRID!$B$34:$BI$44,MATCH(I$7,GRID!$A$34:$A$44,0),MATCH(1,($U$2=GRID!$B$31:$BI$31)*(КАЛЕНДАРЬ!$AN33=GRID!$B$33:$BI$33), 0)),
ROUNDUP(INDEX(GRID!$B$34:$BI$44,MATCH(I$7,GRID!$A$34:$A$44,0),MATCH(1,($U$2=GRID!$B$31:$BI$31)*(КАЛЕНДАРЬ!$AN33=GRID!$B$33:$BI$33),0))*(1-GRID!$B$69),0))</f>
        <v>23800</v>
      </c>
      <c r="J351" s="47" cm="1">
        <f t="array" ref="J351">IF($I$2="Открытый тариф",
INDEX(GRID!$B$47:$BI$57,MATCH(I$7,GRID!$A$47:$A$57,0),MATCH(1,($U$2=GRID!$B$31:$BI$31)*(КАЛЕНДАРЬ!$AN33=GRID!$B$33:$BI$33), 0)),
ROUNDUP(INDEX(GRID!$B$47:$BI$57,MATCH(I$7,GRID!$A$47:$A$57,0),MATCH(1,($U$2=GRID!$B$31:$BI$31)*(КАЛЕНДАРЬ!$AN33=GRID!$B$33:$BI$33),0))*(1-GRID!$B$69),0))</f>
        <v>26400</v>
      </c>
      <c r="K351" s="47" cm="1">
        <f t="array" ref="K351">IF($I$2="Открытый тариф",
INDEX(GRID!$B$34:$BI$44,MATCH(K$7,GRID!$A$34:$A$44,0),MATCH(1,($U$2=GRID!$B$31:$BI$31)*(КАЛЕНДАРЬ!$AN33=GRID!$B$33:$BI$33), 0)),
ROUNDUP(INDEX(GRID!$B$34:$BI$44,MATCH(K$7,GRID!$A$34:$A$44,0),MATCH(1,($U$2=GRID!$B$31:$BI$31)*(КАЛЕНДАРЬ!$AN33=GRID!$B$33:$BI$33),0))*(1-GRID!$B$69),0))</f>
        <v>24800</v>
      </c>
      <c r="L351" s="47" cm="1">
        <f t="array" ref="L351">IF($I$2="Открытый тариф",
INDEX(GRID!$B$47:$BI$57,MATCH(K$7,GRID!$A$47:$A$57,0),MATCH(1,($U$2=GRID!$B$31:$BI$31)*(КАЛЕНДАРЬ!$AN33=GRID!$B$33:$BI$33), 0)),
ROUNDUP(INDEX(GRID!$B$47:$BI$57,MATCH(K$7,GRID!$A$47:$A$57,0),MATCH(1,($U$2=GRID!$B$31:$BI$31)*(КАЛЕНДАРЬ!$AN33=GRID!$B$33:$BI$33),0))*(1-GRID!$B$69),0))</f>
        <v>27400</v>
      </c>
      <c r="M351" s="47" cm="1">
        <f t="array" ref="M351">IF($I$2="Открытый тариф",
INDEX(GRID!$B$34:$BI$44,MATCH(M$7,GRID!$A$34:$A$44,0),MATCH(1,($U$2=GRID!$B$31:$BI$31)*(КАЛЕНДАРЬ!$AN33=GRID!$B$33:$BI$33), 0)),
ROUNDUP(INDEX(GRID!$B$34:$BI$44,MATCH(M$7,GRID!$A$34:$A$44,0),MATCH(1,($U$2=GRID!$B$31:$BI$31)*(КАЛЕНДАРЬ!$AN33=GRID!$B$33:$BI$33),0))*(1-GRID!$B$69),0))</f>
        <v>26600</v>
      </c>
      <c r="N351" s="47" cm="1">
        <f t="array" ref="N351">IF($I$2="Открытый тариф",
INDEX(GRID!$B$47:$BI$57,MATCH(M$7,GRID!$A$47:$A$57,0),MATCH(1,($U$2=GRID!$B$31:$BI$31)*(КАЛЕНДАРЬ!$AN33=GRID!$B$33:$BI$33), 0)),
ROUNDUP(INDEX(GRID!$B$47:$BI$57,MATCH(M$7,GRID!$A$47:$A$57,0),MATCH(1,($U$2=GRID!$B$31:$BI$31)*(КАЛЕНДАРЬ!$AN33=GRID!$B$33:$BI$33),0))*(1-GRID!$B$69),0))</f>
        <v>29200</v>
      </c>
      <c r="O351" s="47" cm="1">
        <f t="array" ref="O351">IF($I$2="Открытый тариф",
INDEX(GRID!$B$34:$BI$44,MATCH(O$7,GRID!$A$34:$A$44,0),MATCH(1,($U$2=GRID!$B$31:$BI$31)*(КАЛЕНДАРЬ!$AN33=GRID!$B$33:$BI$33), 0)),
ROUNDUP(INDEX(GRID!$B$34:$BI$44,MATCH(O$7,GRID!$A$34:$A$44,0),MATCH(1,($U$2=GRID!$B$31:$BI$31)*(КАЛЕНДАРЬ!$AN33=GRID!$B$33:$BI$33),0))*(1-GRID!$B$69),0))</f>
        <v>33400</v>
      </c>
      <c r="P351" s="47" cm="1">
        <f t="array" ref="P351">IF($I$2="Открытый тариф",
INDEX(GRID!$B$47:$BI$57,MATCH(O$7,GRID!$A$47:$A$57,0),MATCH(1,($U$2=GRID!$B$31:$BI$31)*(КАЛЕНДАРЬ!$AN33=GRID!$B$33:$BI$33), 0)),
ROUNDUP(INDEX(GRID!$B$47:$BI$57,MATCH(O$7,GRID!$A$47:$A$57,0),MATCH(1,($U$2=GRID!$B$31:$BI$31)*(КАЛЕНДАРЬ!$AN33=GRID!$B$33:$BI$33),0))*(1-GRID!$B$69),0))</f>
        <v>36000</v>
      </c>
      <c r="Q351" s="47" cm="1">
        <f t="array" ref="Q351">IF($I$2="Открытый тариф",
INDEX(GRID!$B$34:$BI$44,MATCH(Q$7,GRID!$A$34:$A$44,0),MATCH(1,($U$2=GRID!$B$31:$BI$31)*(КАЛЕНДАРЬ!$AN33=GRID!$B$33:$BI$33), 0)),
ROUNDUP(INDEX(GRID!$B$34:$BI$44,MATCH(Q$7,GRID!$A$34:$A$44,0),MATCH(1,($U$2=GRID!$B$31:$BI$31)*(КАЛЕНДАРЬ!$AN33=GRID!$B$33:$BI$33),0))*(1-GRID!$B$69),0))</f>
        <v>35400</v>
      </c>
      <c r="R351" s="47" cm="1">
        <f t="array" ref="R351">IF($I$2="Открытый тариф",
INDEX(GRID!$B$47:$BI$57,MATCH(Q$7,GRID!$A$47:$A$57,0),MATCH(1,($U$2=GRID!$B$31:$BI$31)*(КАЛЕНДАРЬ!$AN33=GRID!$B$33:$BI$33), 0)),
ROUNDUP(INDEX(GRID!$B$47:$BI$57,MATCH(Q$7,GRID!$A$47:$A$57,0),MATCH(1,($U$2=GRID!$B$31:$BI$31)*(КАЛЕНДАРЬ!$AN33=GRID!$B$33:$BI$33),0))*(1-GRID!$B$69),0))</f>
        <v>38000</v>
      </c>
      <c r="S351" s="47" cm="1">
        <f t="array" ref="S351">IF($I$2="Открытый тариф",
INDEX(GRID!$B$34:$BI$44,MATCH(S$7,GRID!$A$34:$A$44,0),MATCH(1,($U$2=GRID!$B$31:$BI$31)*(КАЛЕНДАРЬ!$AN33=GRID!$B$33:$BI$33), 0)),
ROUNDUP(INDEX(GRID!$B$34:$BI$44,MATCH(S$7,GRID!$A$34:$A$44,0),MATCH(1,($U$2=GRID!$B$31:$BI$31)*(КАЛЕНДАРЬ!$AN33=GRID!$B$33:$BI$33),0))*(1-GRID!$B$69),0))</f>
        <v>38800</v>
      </c>
      <c r="T351" s="47" cm="1">
        <f t="array" ref="T351">IF($I$2="Открытый тариф",
INDEX(GRID!$B$47:$BI$57,MATCH(S$7,GRID!$A$47:$A$57,0),MATCH(1,($U$2=GRID!$B$31:$BI$31)*(КАЛЕНДАРЬ!$AN33=GRID!$B$33:$BI$33), 0)),
ROUNDUP(INDEX(GRID!$B$47:$BI$57,MATCH(S$7,GRID!$A$47:$A$57,0),MATCH(1,($U$2=GRID!$B$31:$BI$31)*(КАЛЕНДАРЬ!$AN33=GRID!$B$33:$BI$33),0))*(1-GRID!$B$69),0))</f>
        <v>41400</v>
      </c>
      <c r="U351" s="47" cm="1">
        <f t="array" ref="U351">IF($I$2="Открытый тариф",
INDEX(GRID!$B$34:$BI$44,MATCH(U$7,GRID!$A$34:$A$44,0),MATCH(1,($U$2=GRID!$B$31:$BI$31)*(КАЛЕНДАРЬ!$AN33=GRID!$B$33:$BI$33), 0)),
ROUNDUP(INDEX(GRID!$B$34:$BI$44,MATCH(U$7,GRID!$A$34:$A$44,0),MATCH(1,($U$2=GRID!$B$31:$BI$31)*(КАЛЕНДАРЬ!$AN33=GRID!$B$33:$BI$33),0))*(1-GRID!$B$69),0))</f>
        <v>44600</v>
      </c>
      <c r="V351" s="47" cm="1">
        <f t="array" ref="V351">IF($I$2="Открытый тариф",
INDEX(GRID!$B$47:$BI$57,MATCH(U$7,GRID!$A$47:$A$57,0),MATCH(1,($U$2=GRID!$B$31:$BI$31)*(КАЛЕНДАРЬ!$AN33=GRID!$B$33:$BI$33), 0)),
ROUNDUP(INDEX(GRID!$B$47:$BI$57,MATCH(U$7,GRID!$A$47:$A$57,0),MATCH(1,($U$2=GRID!$B$31:$BI$31)*(КАЛЕНДАРЬ!$AN33=GRID!$B$33:$BI$33),0))*(1-GRID!$B$69),0))</f>
        <v>47200</v>
      </c>
      <c r="W351" s="47" cm="1">
        <f t="array" ref="W351">IF($I$2="Открытый тариф",
INDEX(GRID!$B$34:$BI$44,MATCH(W$7,GRID!$A$34:$A$44,0),MATCH(1,($U$2=GRID!$B$31:$BI$31)*(КАЛЕНДАРЬ!$AN33=GRID!$B$33:$BI$33), 0)),
ROUNDUP(INDEX(GRID!$B$34:$BI$44,MATCH(W$7,GRID!$A$34:$A$44,0),MATCH(1,($U$2=GRID!$B$31:$BI$31)*(КАЛЕНДАРЬ!$AN33=GRID!$B$33:$BI$33),0))*(1-GRID!$B$69),0))</f>
        <v>128200</v>
      </c>
      <c r="X351" s="47" cm="1">
        <f t="array" ref="X351">IF($I$2="Открытый тариф",
INDEX(GRID!$B$47:$BI$57,MATCH(W$7,GRID!$A$47:$A$57,0),MATCH(1,($U$2=GRID!$B$31:$BI$31)*(КАЛЕНДАРЬ!$AN33=GRID!$B$33:$BI$33), 0)),
ROUNDUP(INDEX(GRID!$B$47:$BI$57,MATCH(W$7,GRID!$A$47:$A$57,0),MATCH(1,($U$2=GRID!$B$31:$BI$31)*(КАЛЕНДАРЬ!$AN33=GRID!$B$33:$BI$33),0))*(1-GRID!$B$69),0))</f>
        <v>130800</v>
      </c>
    </row>
    <row r="352" spans="1:24" hidden="1" x14ac:dyDescent="0.2">
      <c r="A352" s="117" t="s">
        <v>48</v>
      </c>
      <c r="B352" s="117">
        <v>31</v>
      </c>
      <c r="C352" s="47" cm="1">
        <f t="array" ref="C352">IF($I$2="Открытый тариф",
INDEX(GRID!$B$34:$BI$44,MATCH(C$7,GRID!$A$34:$A$44,0),MATCH(1,($U$2=GRID!$B$31:$BI$31)*(КАЛЕНДАРЬ!$AN34=GRID!$B$33:$BI$33), 0)),
ROUNDUP(INDEX(GRID!$B$34:$BI$44,MATCH(C$7,GRID!$A$34:$A$44,0),MATCH(1,($U$2=GRID!$B$31:$BI$31)*(КАЛЕНДАРЬ!$AN34=GRID!$B$33:$BI$33),0))*(1-GRID!$B$69),0))</f>
        <v>19200</v>
      </c>
      <c r="D352" s="47" cm="1">
        <f t="array" ref="D352">IF($I$2="Открытый тариф",
INDEX(GRID!$B$47:$BI$57,MATCH(C$7,GRID!$A$47:$A$57,0),MATCH(1,($U$2=GRID!$B$31:$BI$31)*(КАЛЕНДАРЬ!$AN34=GRID!$B$33:$BI$33), 0)),
ROUNDUP(INDEX(GRID!$B$47:$BI$57,MATCH(C$7,GRID!$A$47:$A$57,0),MATCH(1,($U$2=GRID!$B$31:$BI$31)*(КАЛЕНДАРЬ!$AN34=GRID!$B$33:$BI$33),0))*(1-GRID!$B$69),0))</f>
        <v>21800</v>
      </c>
      <c r="E352" s="47" cm="1">
        <f t="array" ref="E352">IF($I$2="Открытый тариф",
INDEX(GRID!$B$34:$BI$44,MATCH(E$7,GRID!$A$34:$A$44,0),MATCH(1,($U$2=GRID!$B$31:$BI$31)*(КАЛЕНДАРЬ!$AN34=GRID!$B$33:$BI$33), 0)),
ROUNDUP(INDEX(GRID!$B$34:$BI$44,MATCH(E$7,GRID!$A$34:$A$44,0),MATCH(1,($U$2=GRID!$B$31:$BI$31)*(КАЛЕНДАРЬ!$AN34=GRID!$B$33:$BI$33),0))*(1-GRID!$B$69),0))</f>
        <v>21000</v>
      </c>
      <c r="F352" s="47" cm="1">
        <f t="array" ref="F352">IF($I$2="Открытый тариф",
INDEX(GRID!$B$47:$BI$57,MATCH(E$7,GRID!$A$47:$A$57,0),MATCH(1,($U$2=GRID!$B$31:$BI$31)*(КАЛЕНДАРЬ!$AN34=GRID!$B$33:$BI$33), 0)),
ROUNDUP(INDEX(GRID!$B$47:$BI$57,MATCH(E$7,GRID!$A$47:$A$57,0),MATCH(1,($U$2=GRID!$B$31:$BI$31)*(КАЛЕНДАРЬ!$AN34=GRID!$B$33:$BI$33),0))*(1-GRID!$B$69),0))</f>
        <v>23600</v>
      </c>
      <c r="G352" s="47" cm="1">
        <f t="array" ref="G352">IF($I$2="Открытый тариф",
INDEX(GRID!$B$34:$BI$44,MATCH(G$7,GRID!$A$34:$A$44,0),MATCH(1,($U$2=GRID!$B$31:$BI$31)*(КАЛЕНДАРЬ!$AN34=GRID!$B$33:$BI$33), 0)),
ROUNDUP(INDEX(GRID!$B$34:$BI$44,MATCH(G$7,GRID!$A$34:$A$44,0),MATCH(1,($U$2=GRID!$B$31:$BI$31)*(КАЛЕНДАРЬ!$AN34=GRID!$B$33:$BI$33),0))*(1-GRID!$B$69),0))</f>
        <v>22000</v>
      </c>
      <c r="H352" s="47" cm="1">
        <f t="array" ref="H352">IF($I$2="Открытый тариф",
INDEX(GRID!$B$47:$BI$57,MATCH(G$7,GRID!$A$47:$A$57,0),MATCH(1,($U$2=GRID!$B$31:$BI$31)*(КАЛЕНДАРЬ!$AN34=GRID!$B$33:$BI$33), 0)),
ROUNDUP(INDEX(GRID!$B$47:$BI$57,MATCH(G$7,GRID!$A$47:$A$57,0),MATCH(1,($U$2=GRID!$B$31:$BI$31)*(КАЛЕНДАРЬ!$AN34=GRID!$B$33:$BI$33),0))*(1-GRID!$B$69),0))</f>
        <v>24600</v>
      </c>
      <c r="I352" s="47" cm="1">
        <f t="array" ref="I352">IF($I$2="Открытый тариф",
INDEX(GRID!$B$34:$BI$44,MATCH(I$7,GRID!$A$34:$A$44,0),MATCH(1,($U$2=GRID!$B$31:$BI$31)*(КАЛЕНДАРЬ!$AN34=GRID!$B$33:$BI$33), 0)),
ROUNDUP(INDEX(GRID!$B$34:$BI$44,MATCH(I$7,GRID!$A$34:$A$44,0),MATCH(1,($U$2=GRID!$B$31:$BI$31)*(КАЛЕНДАРЬ!$AN34=GRID!$B$33:$BI$33),0))*(1-GRID!$B$69),0))</f>
        <v>23800</v>
      </c>
      <c r="J352" s="47" cm="1">
        <f t="array" ref="J352">IF($I$2="Открытый тариф",
INDEX(GRID!$B$47:$BI$57,MATCH(I$7,GRID!$A$47:$A$57,0),MATCH(1,($U$2=GRID!$B$31:$BI$31)*(КАЛЕНДАРЬ!$AN34=GRID!$B$33:$BI$33), 0)),
ROUNDUP(INDEX(GRID!$B$47:$BI$57,MATCH(I$7,GRID!$A$47:$A$57,0),MATCH(1,($U$2=GRID!$B$31:$BI$31)*(КАЛЕНДАРЬ!$AN34=GRID!$B$33:$BI$33),0))*(1-GRID!$B$69),0))</f>
        <v>26400</v>
      </c>
      <c r="K352" s="47" cm="1">
        <f t="array" ref="K352">IF($I$2="Открытый тариф",
INDEX(GRID!$B$34:$BI$44,MATCH(K$7,GRID!$A$34:$A$44,0),MATCH(1,($U$2=GRID!$B$31:$BI$31)*(КАЛЕНДАРЬ!$AN34=GRID!$B$33:$BI$33), 0)),
ROUNDUP(INDEX(GRID!$B$34:$BI$44,MATCH(K$7,GRID!$A$34:$A$44,0),MATCH(1,($U$2=GRID!$B$31:$BI$31)*(КАЛЕНДАРЬ!$AN34=GRID!$B$33:$BI$33),0))*(1-GRID!$B$69),0))</f>
        <v>24800</v>
      </c>
      <c r="L352" s="47" cm="1">
        <f t="array" ref="L352">IF($I$2="Открытый тариф",
INDEX(GRID!$B$47:$BI$57,MATCH(K$7,GRID!$A$47:$A$57,0),MATCH(1,($U$2=GRID!$B$31:$BI$31)*(КАЛЕНДАРЬ!$AN34=GRID!$B$33:$BI$33), 0)),
ROUNDUP(INDEX(GRID!$B$47:$BI$57,MATCH(K$7,GRID!$A$47:$A$57,0),MATCH(1,($U$2=GRID!$B$31:$BI$31)*(КАЛЕНДАРЬ!$AN34=GRID!$B$33:$BI$33),0))*(1-GRID!$B$69),0))</f>
        <v>27400</v>
      </c>
      <c r="M352" s="47" cm="1">
        <f t="array" ref="M352">IF($I$2="Открытый тариф",
INDEX(GRID!$B$34:$BI$44,MATCH(M$7,GRID!$A$34:$A$44,0),MATCH(1,($U$2=GRID!$B$31:$BI$31)*(КАЛЕНДАРЬ!$AN34=GRID!$B$33:$BI$33), 0)),
ROUNDUP(INDEX(GRID!$B$34:$BI$44,MATCH(M$7,GRID!$A$34:$A$44,0),MATCH(1,($U$2=GRID!$B$31:$BI$31)*(КАЛЕНДАРЬ!$AN34=GRID!$B$33:$BI$33),0))*(1-GRID!$B$69),0))</f>
        <v>26600</v>
      </c>
      <c r="N352" s="47" cm="1">
        <f t="array" ref="N352">IF($I$2="Открытый тариф",
INDEX(GRID!$B$47:$BI$57,MATCH(M$7,GRID!$A$47:$A$57,0),MATCH(1,($U$2=GRID!$B$31:$BI$31)*(КАЛЕНДАРЬ!$AN34=GRID!$B$33:$BI$33), 0)),
ROUNDUP(INDEX(GRID!$B$47:$BI$57,MATCH(M$7,GRID!$A$47:$A$57,0),MATCH(1,($U$2=GRID!$B$31:$BI$31)*(КАЛЕНДАРЬ!$AN34=GRID!$B$33:$BI$33),0))*(1-GRID!$B$69),0))</f>
        <v>29200</v>
      </c>
      <c r="O352" s="47" cm="1">
        <f t="array" ref="O352">IF($I$2="Открытый тариф",
INDEX(GRID!$B$34:$BI$44,MATCH(O$7,GRID!$A$34:$A$44,0),MATCH(1,($U$2=GRID!$B$31:$BI$31)*(КАЛЕНДАРЬ!$AN34=GRID!$B$33:$BI$33), 0)),
ROUNDUP(INDEX(GRID!$B$34:$BI$44,MATCH(O$7,GRID!$A$34:$A$44,0),MATCH(1,($U$2=GRID!$B$31:$BI$31)*(КАЛЕНДАРЬ!$AN34=GRID!$B$33:$BI$33),0))*(1-GRID!$B$69),0))</f>
        <v>33400</v>
      </c>
      <c r="P352" s="47" cm="1">
        <f t="array" ref="P352">IF($I$2="Открытый тариф",
INDEX(GRID!$B$47:$BI$57,MATCH(O$7,GRID!$A$47:$A$57,0),MATCH(1,($U$2=GRID!$B$31:$BI$31)*(КАЛЕНДАРЬ!$AN34=GRID!$B$33:$BI$33), 0)),
ROUNDUP(INDEX(GRID!$B$47:$BI$57,MATCH(O$7,GRID!$A$47:$A$57,0),MATCH(1,($U$2=GRID!$B$31:$BI$31)*(КАЛЕНДАРЬ!$AN34=GRID!$B$33:$BI$33),0))*(1-GRID!$B$69),0))</f>
        <v>36000</v>
      </c>
      <c r="Q352" s="47" cm="1">
        <f t="array" ref="Q352">IF($I$2="Открытый тариф",
INDEX(GRID!$B$34:$BI$44,MATCH(Q$7,GRID!$A$34:$A$44,0),MATCH(1,($U$2=GRID!$B$31:$BI$31)*(КАЛЕНДАРЬ!$AN34=GRID!$B$33:$BI$33), 0)),
ROUNDUP(INDEX(GRID!$B$34:$BI$44,MATCH(Q$7,GRID!$A$34:$A$44,0),MATCH(1,($U$2=GRID!$B$31:$BI$31)*(КАЛЕНДАРЬ!$AN34=GRID!$B$33:$BI$33),0))*(1-GRID!$B$69),0))</f>
        <v>35400</v>
      </c>
      <c r="R352" s="47" cm="1">
        <f t="array" ref="R352">IF($I$2="Открытый тариф",
INDEX(GRID!$B$47:$BI$57,MATCH(Q$7,GRID!$A$47:$A$57,0),MATCH(1,($U$2=GRID!$B$31:$BI$31)*(КАЛЕНДАРЬ!$AN34=GRID!$B$33:$BI$33), 0)),
ROUNDUP(INDEX(GRID!$B$47:$BI$57,MATCH(Q$7,GRID!$A$47:$A$57,0),MATCH(1,($U$2=GRID!$B$31:$BI$31)*(КАЛЕНДАРЬ!$AN34=GRID!$B$33:$BI$33),0))*(1-GRID!$B$69),0))</f>
        <v>38000</v>
      </c>
      <c r="S352" s="47" cm="1">
        <f t="array" ref="S352">IF($I$2="Открытый тариф",
INDEX(GRID!$B$34:$BI$44,MATCH(S$7,GRID!$A$34:$A$44,0),MATCH(1,($U$2=GRID!$B$31:$BI$31)*(КАЛЕНДАРЬ!$AN34=GRID!$B$33:$BI$33), 0)),
ROUNDUP(INDEX(GRID!$B$34:$BI$44,MATCH(S$7,GRID!$A$34:$A$44,0),MATCH(1,($U$2=GRID!$B$31:$BI$31)*(КАЛЕНДАРЬ!$AN34=GRID!$B$33:$BI$33),0))*(1-GRID!$B$69),0))</f>
        <v>38800</v>
      </c>
      <c r="T352" s="47" cm="1">
        <f t="array" ref="T352">IF($I$2="Открытый тариф",
INDEX(GRID!$B$47:$BI$57,MATCH(S$7,GRID!$A$47:$A$57,0),MATCH(1,($U$2=GRID!$B$31:$BI$31)*(КАЛЕНДАРЬ!$AN34=GRID!$B$33:$BI$33), 0)),
ROUNDUP(INDEX(GRID!$B$47:$BI$57,MATCH(S$7,GRID!$A$47:$A$57,0),MATCH(1,($U$2=GRID!$B$31:$BI$31)*(КАЛЕНДАРЬ!$AN34=GRID!$B$33:$BI$33),0))*(1-GRID!$B$69),0))</f>
        <v>41400</v>
      </c>
      <c r="U352" s="47" cm="1">
        <f t="array" ref="U352">IF($I$2="Открытый тариф",
INDEX(GRID!$B$34:$BI$44,MATCH(U$7,GRID!$A$34:$A$44,0),MATCH(1,($U$2=GRID!$B$31:$BI$31)*(КАЛЕНДАРЬ!$AN34=GRID!$B$33:$BI$33), 0)),
ROUNDUP(INDEX(GRID!$B$34:$BI$44,MATCH(U$7,GRID!$A$34:$A$44,0),MATCH(1,($U$2=GRID!$B$31:$BI$31)*(КАЛЕНДАРЬ!$AN34=GRID!$B$33:$BI$33),0))*(1-GRID!$B$69),0))</f>
        <v>44600</v>
      </c>
      <c r="V352" s="47" cm="1">
        <f t="array" ref="V352">IF($I$2="Открытый тариф",
INDEX(GRID!$B$47:$BI$57,MATCH(U$7,GRID!$A$47:$A$57,0),MATCH(1,($U$2=GRID!$B$31:$BI$31)*(КАЛЕНДАРЬ!$AN34=GRID!$B$33:$BI$33), 0)),
ROUNDUP(INDEX(GRID!$B$47:$BI$57,MATCH(U$7,GRID!$A$47:$A$57,0),MATCH(1,($U$2=GRID!$B$31:$BI$31)*(КАЛЕНДАРЬ!$AN34=GRID!$B$33:$BI$33),0))*(1-GRID!$B$69),0))</f>
        <v>47200</v>
      </c>
      <c r="W352" s="47" cm="1">
        <f t="array" ref="W352">IF($I$2="Открытый тариф",
INDEX(GRID!$B$34:$BI$44,MATCH(W$7,GRID!$A$34:$A$44,0),MATCH(1,($U$2=GRID!$B$31:$BI$31)*(КАЛЕНДАРЬ!$AN34=GRID!$B$33:$BI$33), 0)),
ROUNDUP(INDEX(GRID!$B$34:$BI$44,MATCH(W$7,GRID!$A$34:$A$44,0),MATCH(1,($U$2=GRID!$B$31:$BI$31)*(КАЛЕНДАРЬ!$AN34=GRID!$B$33:$BI$33),0))*(1-GRID!$B$69),0))</f>
        <v>128200</v>
      </c>
      <c r="X352" s="47" cm="1">
        <f t="array" ref="X352">IF($I$2="Открытый тариф",
INDEX(GRID!$B$47:$BI$57,MATCH(W$7,GRID!$A$47:$A$57,0),MATCH(1,($U$2=GRID!$B$31:$BI$31)*(КАЛЕНДАРЬ!$AN34=GRID!$B$33:$BI$33), 0)),
ROUNDUP(INDEX(GRID!$B$47:$BI$57,MATCH(W$7,GRID!$A$47:$A$57,0),MATCH(1,($U$2=GRID!$B$31:$BI$31)*(КАЛЕНДАРЬ!$AN34=GRID!$B$33:$BI$33),0))*(1-GRID!$B$69),0))</f>
        <v>130800</v>
      </c>
    </row>
    <row r="353" spans="1:30" hidden="1" x14ac:dyDescent="0.2">
      <c r="A353" s="123"/>
      <c r="B353" s="123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</row>
    <row r="354" spans="1:30" s="133" customFormat="1" hidden="1" x14ac:dyDescent="0.2">
      <c r="A354" s="210" t="s">
        <v>38</v>
      </c>
      <c r="B354" s="210"/>
      <c r="C354" s="210"/>
      <c r="D354" s="210"/>
      <c r="E354" s="210"/>
      <c r="F354" s="210"/>
      <c r="G354" s="210"/>
      <c r="H354" s="210"/>
      <c r="I354" s="210"/>
      <c r="J354" s="210"/>
      <c r="K354" s="210"/>
      <c r="L354" s="210"/>
      <c r="M354" s="210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</row>
    <row r="355" spans="1:30" s="133" customFormat="1" hidden="1" x14ac:dyDescent="0.2">
      <c r="A355" s="211" t="s">
        <v>138</v>
      </c>
      <c r="B355" s="212"/>
      <c r="C355" s="212"/>
      <c r="D355" s="212"/>
      <c r="E355" s="212"/>
      <c r="F355" s="212"/>
      <c r="G355" s="212"/>
      <c r="H355" s="212"/>
      <c r="I355" s="212"/>
      <c r="J355" s="212"/>
      <c r="K355" s="212"/>
      <c r="L355" s="212"/>
      <c r="M355" s="212"/>
      <c r="N355" s="212"/>
      <c r="O355" s="212"/>
      <c r="P355" s="212"/>
      <c r="Q355" s="212"/>
      <c r="R355" s="212"/>
      <c r="S355" s="212"/>
      <c r="T355" s="212"/>
      <c r="U355" s="212"/>
      <c r="V355" s="212"/>
      <c r="W355" s="212"/>
      <c r="X355" s="212"/>
    </row>
    <row r="356" spans="1:30" s="133" customFormat="1" ht="58.5" hidden="1" customHeight="1" x14ac:dyDescent="0.2">
      <c r="A356" s="213" t="s">
        <v>39</v>
      </c>
      <c r="B356" s="214"/>
      <c r="C356" s="217" t="s">
        <v>85</v>
      </c>
      <c r="D356" s="218"/>
      <c r="E356" s="219" t="s">
        <v>86</v>
      </c>
      <c r="F356" s="220"/>
      <c r="G356" s="221" t="s">
        <v>186</v>
      </c>
      <c r="H356" s="222"/>
      <c r="I356" s="223" t="s">
        <v>187</v>
      </c>
      <c r="J356" s="224"/>
      <c r="K356" s="225" t="s">
        <v>88</v>
      </c>
      <c r="L356" s="225"/>
      <c r="M356" s="226" t="s">
        <v>89</v>
      </c>
      <c r="N356" s="227"/>
      <c r="O356" s="250" t="s">
        <v>94</v>
      </c>
      <c r="P356" s="250"/>
      <c r="Q356" s="230" t="s">
        <v>188</v>
      </c>
      <c r="R356" s="230"/>
      <c r="S356" s="231" t="s">
        <v>189</v>
      </c>
      <c r="T356" s="231"/>
      <c r="U356" s="232" t="s">
        <v>91</v>
      </c>
      <c r="V356" s="233"/>
      <c r="W356" s="234" t="s">
        <v>96</v>
      </c>
      <c r="X356" s="235"/>
    </row>
    <row r="357" spans="1:30" s="133" customFormat="1" hidden="1" x14ac:dyDescent="0.2">
      <c r="A357" s="215"/>
      <c r="B357" s="216"/>
      <c r="C357" s="45" t="s">
        <v>40</v>
      </c>
      <c r="D357" s="45" t="s">
        <v>41</v>
      </c>
      <c r="E357" s="45" t="s">
        <v>40</v>
      </c>
      <c r="F357" s="45" t="s">
        <v>41</v>
      </c>
      <c r="G357" s="45" t="s">
        <v>40</v>
      </c>
      <c r="H357" s="45" t="s">
        <v>41</v>
      </c>
      <c r="I357" s="45" t="s">
        <v>40</v>
      </c>
      <c r="J357" s="45" t="s">
        <v>41</v>
      </c>
      <c r="K357" s="45" t="s">
        <v>40</v>
      </c>
      <c r="L357" s="45" t="s">
        <v>41</v>
      </c>
      <c r="M357" s="45" t="s">
        <v>40</v>
      </c>
      <c r="N357" s="45" t="s">
        <v>41</v>
      </c>
      <c r="O357" s="45" t="s">
        <v>40</v>
      </c>
      <c r="P357" s="45" t="s">
        <v>41</v>
      </c>
      <c r="Q357" s="45" t="s">
        <v>40</v>
      </c>
      <c r="R357" s="45" t="s">
        <v>41</v>
      </c>
      <c r="S357" s="45" t="s">
        <v>40</v>
      </c>
      <c r="T357" s="45" t="s">
        <v>41</v>
      </c>
      <c r="U357" s="45" t="s">
        <v>40</v>
      </c>
      <c r="V357" s="45" t="s">
        <v>41</v>
      </c>
      <c r="W357" s="45" t="s">
        <v>40</v>
      </c>
      <c r="X357" s="45" t="s">
        <v>41</v>
      </c>
    </row>
    <row r="358" spans="1:30" hidden="1" x14ac:dyDescent="0.2">
      <c r="A358" s="117" t="s">
        <v>42</v>
      </c>
      <c r="B358" s="117">
        <v>1</v>
      </c>
      <c r="C358" s="47" cm="1">
        <f t="array" ref="C358">IF($I$2="Открытый тариф",
INDEX(GRID!$B$34:$BI$44,MATCH(C$7,GRID!$A$34:$A$44,0),MATCH(1,($U$2=GRID!$B$31:$BI$31)*(КАЛЕНДАРЬ!$AQ4=GRID!$B$33:$BI$33), 0)),
ROUNDUP(INDEX(GRID!$B$34:$BI$44,MATCH(C$7,GRID!$A$34:$A$44,0),MATCH(1,($U$2=GRID!$B$31:$BI$31)*(КАЛЕНДАРЬ!$AQ4=GRID!$B$33:$BI$33),0))*(1-GRID!$B$69),0))</f>
        <v>18600</v>
      </c>
      <c r="D358" s="47" cm="1">
        <f t="array" ref="D358">IF($I$2="Открытый тариф",
INDEX(GRID!$B$47:$BI$57,MATCH(C$7,GRID!$A$47:$A$57,0),MATCH(1,($U$2=GRID!$B$31:$BI$31)*(КАЛЕНДАРЬ!$AQ4=GRID!$B$33:$BI$33), 0)),
ROUNDUP(INDEX(GRID!$B$47:$BI$57,MATCH(C$7,GRID!$A$47:$A$57,0),MATCH(1,($U$2=GRID!$B$31:$BI$31)*(КАЛЕНДАРЬ!$AQ4=GRID!$B$33:$BI$33),0))*(1-GRID!$B$69),0))</f>
        <v>21200</v>
      </c>
      <c r="E358" s="47" cm="1">
        <f t="array" ref="E358">IF($I$2="Открытый тариф",
INDEX(GRID!$B$34:$BI$44,MATCH(E$7,GRID!$A$34:$A$44,0),MATCH(1,($U$2=GRID!$B$31:$BI$31)*(КАЛЕНДАРЬ!$AQ4=GRID!$B$33:$BI$33), 0)),
ROUNDUP(INDEX(GRID!$B$34:$BI$44,MATCH(E$7,GRID!$A$34:$A$44,0),MATCH(1,($U$2=GRID!$B$31:$BI$31)*(КАЛЕНДАРЬ!$AQ4=GRID!$B$33:$BI$33),0))*(1-GRID!$B$69),0))</f>
        <v>20300</v>
      </c>
      <c r="F358" s="47" cm="1">
        <f t="array" ref="F358">IF($I$2="Открытый тариф",
INDEX(GRID!$B$47:$BI$57,MATCH(E$7,GRID!$A$47:$A$57,0),MATCH(1,($U$2=GRID!$B$31:$BI$31)*(КАЛЕНДАРЬ!$AQ4=GRID!$B$33:$BI$33), 0)),
ROUNDUP(INDEX(GRID!$B$47:$BI$57,MATCH(E$7,GRID!$A$47:$A$57,0),MATCH(1,($U$2=GRID!$B$31:$BI$31)*(КАЛЕНДАРЬ!$AQ4=GRID!$B$33:$BI$33),0))*(1-GRID!$B$69),0))</f>
        <v>22900</v>
      </c>
      <c r="G358" s="47" cm="1">
        <f t="array" ref="G358">IF($I$2="Открытый тариф",
INDEX(GRID!$B$34:$BI$44,MATCH(G$7,GRID!$A$34:$A$44,0),MATCH(1,($U$2=GRID!$B$31:$BI$31)*(КАЛЕНДАРЬ!$AQ4=GRID!$B$33:$BI$33), 0)),
ROUNDUP(INDEX(GRID!$B$34:$BI$44,MATCH(G$7,GRID!$A$34:$A$44,0),MATCH(1,($U$2=GRID!$B$31:$BI$31)*(КАЛЕНДАРЬ!$AQ4=GRID!$B$33:$BI$33),0))*(1-GRID!$B$69),0))</f>
        <v>21300</v>
      </c>
      <c r="H358" s="47" cm="1">
        <f t="array" ref="H358">IF($I$2="Открытый тариф",
INDEX(GRID!$B$47:$BI$57,MATCH(G$7,GRID!$A$47:$A$57,0),MATCH(1,($U$2=GRID!$B$31:$BI$31)*(КАЛЕНДАРЬ!$AQ4=GRID!$B$33:$BI$33), 0)),
ROUNDUP(INDEX(GRID!$B$47:$BI$57,MATCH(G$7,GRID!$A$47:$A$57,0),MATCH(1,($U$2=GRID!$B$31:$BI$31)*(КАЛЕНДАРЬ!$AQ4=GRID!$B$33:$BI$33),0))*(1-GRID!$B$69),0))</f>
        <v>23900</v>
      </c>
      <c r="I358" s="47" cm="1">
        <f t="array" ref="I358">IF($I$2="Открытый тариф",
INDEX(GRID!$B$34:$BI$44,MATCH(I$7,GRID!$A$34:$A$44,0),MATCH(1,($U$2=GRID!$B$31:$BI$31)*(КАЛЕНДАРЬ!$AQ4=GRID!$B$33:$BI$33), 0)),
ROUNDUP(INDEX(GRID!$B$34:$BI$44,MATCH(I$7,GRID!$A$34:$A$44,0),MATCH(1,($U$2=GRID!$B$31:$BI$31)*(КАЛЕНДАРЬ!$AQ4=GRID!$B$33:$BI$33),0))*(1-GRID!$B$69),0))</f>
        <v>23000</v>
      </c>
      <c r="J358" s="47" cm="1">
        <f t="array" ref="J358">IF($I$2="Открытый тариф",
INDEX(GRID!$B$47:$BI$57,MATCH(I$7,GRID!$A$47:$A$57,0),MATCH(1,($U$2=GRID!$B$31:$BI$31)*(КАЛЕНДАРЬ!$AQ4=GRID!$B$33:$BI$33), 0)),
ROUNDUP(INDEX(GRID!$B$47:$BI$57,MATCH(I$7,GRID!$A$47:$A$57,0),MATCH(1,($U$2=GRID!$B$31:$BI$31)*(КАЛЕНДАРЬ!$AQ4=GRID!$B$33:$BI$33),0))*(1-GRID!$B$69),0))</f>
        <v>25600</v>
      </c>
      <c r="K358" s="47" cm="1">
        <f t="array" ref="K358">IF($I$2="Открытый тариф",
INDEX(GRID!$B$34:$BI$44,MATCH(K$7,GRID!$A$34:$A$44,0),MATCH(1,($U$2=GRID!$B$31:$BI$31)*(КАЛЕНДАРЬ!$AQ4=GRID!$B$33:$BI$33), 0)),
ROUNDUP(INDEX(GRID!$B$34:$BI$44,MATCH(K$7,GRID!$A$34:$A$44,0),MATCH(1,($U$2=GRID!$B$31:$BI$31)*(КАЛЕНДАРЬ!$AQ4=GRID!$B$33:$BI$33),0))*(1-GRID!$B$69),0))</f>
        <v>24000</v>
      </c>
      <c r="L358" s="47" cm="1">
        <f t="array" ref="L358">IF($I$2="Открытый тариф",
INDEX(GRID!$B$47:$BI$57,MATCH(K$7,GRID!$A$47:$A$57,0),MATCH(1,($U$2=GRID!$B$31:$BI$31)*(КАЛЕНДАРЬ!$AQ4=GRID!$B$33:$BI$33), 0)),
ROUNDUP(INDEX(GRID!$B$47:$BI$57,MATCH(K$7,GRID!$A$47:$A$57,0),MATCH(1,($U$2=GRID!$B$31:$BI$31)*(КАЛЕНДАРЬ!$AQ4=GRID!$B$33:$BI$33),0))*(1-GRID!$B$69),0))</f>
        <v>26600</v>
      </c>
      <c r="M358" s="47" cm="1">
        <f t="array" ref="M358">IF($I$2="Открытый тариф",
INDEX(GRID!$B$34:$BI$44,MATCH(M$7,GRID!$A$34:$A$44,0),MATCH(1,($U$2=GRID!$B$31:$BI$31)*(КАЛЕНДАРЬ!$AQ4=GRID!$B$33:$BI$33), 0)),
ROUNDUP(INDEX(GRID!$B$34:$BI$44,MATCH(M$7,GRID!$A$34:$A$44,0),MATCH(1,($U$2=GRID!$B$31:$BI$31)*(КАЛЕНДАРЬ!$AQ4=GRID!$B$33:$BI$33),0))*(1-GRID!$B$69),0))</f>
        <v>25700</v>
      </c>
      <c r="N358" s="47" cm="1">
        <f t="array" ref="N358">IF($I$2="Открытый тариф",
INDEX(GRID!$B$47:$BI$57,MATCH(M$7,GRID!$A$47:$A$57,0),MATCH(1,($U$2=GRID!$B$31:$BI$31)*(КАЛЕНДАРЬ!$AQ4=GRID!$B$33:$BI$33), 0)),
ROUNDUP(INDEX(GRID!$B$47:$BI$57,MATCH(M$7,GRID!$A$47:$A$57,0),MATCH(1,($U$2=GRID!$B$31:$BI$31)*(КАЛЕНДАРЬ!$AQ4=GRID!$B$33:$BI$33),0))*(1-GRID!$B$69),0))</f>
        <v>28300</v>
      </c>
      <c r="O358" s="47" cm="1">
        <f t="array" ref="O358">IF($I$2="Открытый тариф",
INDEX(GRID!$B$34:$BI$44,MATCH(O$7,GRID!$A$34:$A$44,0),MATCH(1,($U$2=GRID!$B$31:$BI$31)*(КАЛЕНДАРЬ!$AQ4=GRID!$B$33:$BI$33), 0)),
ROUNDUP(INDEX(GRID!$B$34:$BI$44,MATCH(O$7,GRID!$A$34:$A$44,0),MATCH(1,($U$2=GRID!$B$31:$BI$31)*(КАЛЕНДАРЬ!$AQ4=GRID!$B$33:$BI$33),0))*(1-GRID!$B$69),0))</f>
        <v>32300</v>
      </c>
      <c r="P358" s="47" cm="1">
        <f t="array" ref="P358">IF($I$2="Открытый тариф",
INDEX(GRID!$B$47:$BI$57,MATCH(O$7,GRID!$A$47:$A$57,0),MATCH(1,($U$2=GRID!$B$31:$BI$31)*(КАЛЕНДАРЬ!$AQ4=GRID!$B$33:$BI$33), 0)),
ROUNDUP(INDEX(GRID!$B$47:$BI$57,MATCH(O$7,GRID!$A$47:$A$57,0),MATCH(1,($U$2=GRID!$B$31:$BI$31)*(КАЛЕНДАРЬ!$AQ4=GRID!$B$33:$BI$33),0))*(1-GRID!$B$69),0))</f>
        <v>34900</v>
      </c>
      <c r="Q358" s="47" cm="1">
        <f t="array" ref="Q358">IF($I$2="Открытый тариф",
INDEX(GRID!$B$34:$BI$44,MATCH(Q$7,GRID!$A$34:$A$44,0),MATCH(1,($U$2=GRID!$B$31:$BI$31)*(КАЛЕНДАРЬ!$AQ4=GRID!$B$33:$BI$33), 0)),
ROUNDUP(INDEX(GRID!$B$34:$BI$44,MATCH(Q$7,GRID!$A$34:$A$44,0),MATCH(1,($U$2=GRID!$B$31:$BI$31)*(КАЛЕНДАРЬ!$AQ4=GRID!$B$33:$BI$33),0))*(1-GRID!$B$69),0))</f>
        <v>34200</v>
      </c>
      <c r="R358" s="47" cm="1">
        <f t="array" ref="R358">IF($I$2="Открытый тариф",
INDEX(GRID!$B$47:$BI$57,MATCH(Q$7,GRID!$A$47:$A$57,0),MATCH(1,($U$2=GRID!$B$31:$BI$31)*(КАЛЕНДАРЬ!$AQ4=GRID!$B$33:$BI$33), 0)),
ROUNDUP(INDEX(GRID!$B$47:$BI$57,MATCH(Q$7,GRID!$A$47:$A$57,0),MATCH(1,($U$2=GRID!$B$31:$BI$31)*(КАЛЕНДАРЬ!$AQ4=GRID!$B$33:$BI$33),0))*(1-GRID!$B$69),0))</f>
        <v>36800</v>
      </c>
      <c r="S358" s="47" cm="1">
        <f t="array" ref="S358">IF($I$2="Открытый тариф",
INDEX(GRID!$B$34:$BI$44,MATCH(S$7,GRID!$A$34:$A$44,0),MATCH(1,($U$2=GRID!$B$31:$BI$31)*(КАЛЕНДАРЬ!$AQ4=GRID!$B$33:$BI$33), 0)),
ROUNDUP(INDEX(GRID!$B$34:$BI$44,MATCH(S$7,GRID!$A$34:$A$44,0),MATCH(1,($U$2=GRID!$B$31:$BI$31)*(КАЛЕНДАРЬ!$AQ4=GRID!$B$33:$BI$33),0))*(1-GRID!$B$69),0))</f>
        <v>37500</v>
      </c>
      <c r="T358" s="47" cm="1">
        <f t="array" ref="T358">IF($I$2="Открытый тариф",
INDEX(GRID!$B$47:$BI$57,MATCH(S$7,GRID!$A$47:$A$57,0),MATCH(1,($U$2=GRID!$B$31:$BI$31)*(КАЛЕНДАРЬ!$AQ4=GRID!$B$33:$BI$33), 0)),
ROUNDUP(INDEX(GRID!$B$47:$BI$57,MATCH(S$7,GRID!$A$47:$A$57,0),MATCH(1,($U$2=GRID!$B$31:$BI$31)*(КАЛЕНДАРЬ!$AQ4=GRID!$B$33:$BI$33),0))*(1-GRID!$B$69),0))</f>
        <v>40100</v>
      </c>
      <c r="U358" s="47" cm="1">
        <f t="array" ref="U358">IF($I$2="Открытый тариф",
INDEX(GRID!$B$34:$BI$44,MATCH(U$7,GRID!$A$34:$A$44,0),MATCH(1,($U$2=GRID!$B$31:$BI$31)*(КАЛЕНДАРЬ!$AQ4=GRID!$B$33:$BI$33), 0)),
ROUNDUP(INDEX(GRID!$B$34:$BI$44,MATCH(U$7,GRID!$A$34:$A$44,0),MATCH(1,($U$2=GRID!$B$31:$BI$31)*(КАЛЕНДАРЬ!$AQ4=GRID!$B$33:$BI$33),0))*(1-GRID!$B$69),0))</f>
        <v>43200</v>
      </c>
      <c r="V358" s="47" cm="1">
        <f t="array" ref="V358">IF($I$2="Открытый тариф",
INDEX(GRID!$B$47:$BI$57,MATCH(U$7,GRID!$A$47:$A$57,0),MATCH(1,($U$2=GRID!$B$31:$BI$31)*(КАЛЕНДАРЬ!$AQ4=GRID!$B$33:$BI$33), 0)),
ROUNDUP(INDEX(GRID!$B$47:$BI$57,MATCH(U$7,GRID!$A$47:$A$57,0),MATCH(1,($U$2=GRID!$B$31:$BI$31)*(КАЛЕНДАРЬ!$AQ4=GRID!$B$33:$BI$33),0))*(1-GRID!$B$69),0))</f>
        <v>45800</v>
      </c>
      <c r="W358" s="47" cm="1">
        <f t="array" ref="W358">IF($I$2="Открытый тариф",
INDEX(GRID!$B$34:$BI$44,MATCH(W$7,GRID!$A$34:$A$44,0),MATCH(1,($U$2=GRID!$B$31:$BI$31)*(КАЛЕНДАРЬ!$AQ4=GRID!$B$33:$BI$33), 0)),
ROUNDUP(INDEX(GRID!$B$34:$BI$44,MATCH(W$7,GRID!$A$34:$A$44,0),MATCH(1,($U$2=GRID!$B$31:$BI$31)*(КАЛЕНДАРЬ!$AQ4=GRID!$B$33:$BI$33),0))*(1-GRID!$B$69),0))</f>
        <v>122200</v>
      </c>
      <c r="X358" s="47" cm="1">
        <f t="array" ref="X358">IF($I$2="Открытый тариф",
INDEX(GRID!$B$47:$BI$57,MATCH(W$7,GRID!$A$47:$A$57,0),MATCH(1,($U$2=GRID!$B$31:$BI$31)*(КАЛЕНДАРЬ!$AQ4=GRID!$B$33:$BI$33), 0)),
ROUNDUP(INDEX(GRID!$B$47:$BI$57,MATCH(W$7,GRID!$A$47:$A$57,0),MATCH(1,($U$2=GRID!$B$31:$BI$31)*(КАЛЕНДАРЬ!$AQ4=GRID!$B$33:$BI$33),0))*(1-GRID!$B$69),0))</f>
        <v>124800</v>
      </c>
    </row>
    <row r="359" spans="1:30" hidden="1" x14ac:dyDescent="0.2">
      <c r="A359" s="117" t="s">
        <v>43</v>
      </c>
      <c r="B359" s="117">
        <v>2</v>
      </c>
      <c r="C359" s="47" cm="1">
        <f t="array" ref="C359">IF($I$2="Открытый тариф",
INDEX(GRID!$B$34:$BI$44,MATCH(C$7,GRID!$A$34:$A$44,0),MATCH(1,($U$2=GRID!$B$31:$BI$31)*(КАЛЕНДАРЬ!$AQ5=GRID!$B$33:$BI$33), 0)),
ROUNDUP(INDEX(GRID!$B$34:$BI$44,MATCH(C$7,GRID!$A$34:$A$44,0),MATCH(1,($U$2=GRID!$B$31:$BI$31)*(КАЛЕНДАРЬ!$AQ5=GRID!$B$33:$BI$33),0))*(1-GRID!$B$69),0))</f>
        <v>18600</v>
      </c>
      <c r="D359" s="47" cm="1">
        <f t="array" ref="D359">IF($I$2="Открытый тариф",
INDEX(GRID!$B$47:$BI$57,MATCH(C$7,GRID!$A$47:$A$57,0),MATCH(1,($U$2=GRID!$B$31:$BI$31)*(КАЛЕНДАРЬ!$AQ5=GRID!$B$33:$BI$33), 0)),
ROUNDUP(INDEX(GRID!$B$47:$BI$57,MATCH(C$7,GRID!$A$47:$A$57,0),MATCH(1,($U$2=GRID!$B$31:$BI$31)*(КАЛЕНДАРЬ!$AQ5=GRID!$B$33:$BI$33),0))*(1-GRID!$B$69),0))</f>
        <v>21200</v>
      </c>
      <c r="E359" s="47" cm="1">
        <f t="array" ref="E359">IF($I$2="Открытый тариф",
INDEX(GRID!$B$34:$BI$44,MATCH(E$7,GRID!$A$34:$A$44,0),MATCH(1,($U$2=GRID!$B$31:$BI$31)*(КАЛЕНДАРЬ!$AQ5=GRID!$B$33:$BI$33), 0)),
ROUNDUP(INDEX(GRID!$B$34:$BI$44,MATCH(E$7,GRID!$A$34:$A$44,0),MATCH(1,($U$2=GRID!$B$31:$BI$31)*(КАЛЕНДАРЬ!$AQ5=GRID!$B$33:$BI$33),0))*(1-GRID!$B$69),0))</f>
        <v>20300</v>
      </c>
      <c r="F359" s="47" cm="1">
        <f t="array" ref="F359">IF($I$2="Открытый тариф",
INDEX(GRID!$B$47:$BI$57,MATCH(E$7,GRID!$A$47:$A$57,0),MATCH(1,($U$2=GRID!$B$31:$BI$31)*(КАЛЕНДАРЬ!$AQ5=GRID!$B$33:$BI$33), 0)),
ROUNDUP(INDEX(GRID!$B$47:$BI$57,MATCH(E$7,GRID!$A$47:$A$57,0),MATCH(1,($U$2=GRID!$B$31:$BI$31)*(КАЛЕНДАРЬ!$AQ5=GRID!$B$33:$BI$33),0))*(1-GRID!$B$69),0))</f>
        <v>22900</v>
      </c>
      <c r="G359" s="47" cm="1">
        <f t="array" ref="G359">IF($I$2="Открытый тариф",
INDEX(GRID!$B$34:$BI$44,MATCH(G$7,GRID!$A$34:$A$44,0),MATCH(1,($U$2=GRID!$B$31:$BI$31)*(КАЛЕНДАРЬ!$AQ5=GRID!$B$33:$BI$33), 0)),
ROUNDUP(INDEX(GRID!$B$34:$BI$44,MATCH(G$7,GRID!$A$34:$A$44,0),MATCH(1,($U$2=GRID!$B$31:$BI$31)*(КАЛЕНДАРЬ!$AQ5=GRID!$B$33:$BI$33),0))*(1-GRID!$B$69),0))</f>
        <v>21300</v>
      </c>
      <c r="H359" s="47" cm="1">
        <f t="array" ref="H359">IF($I$2="Открытый тариф",
INDEX(GRID!$B$47:$BI$57,MATCH(G$7,GRID!$A$47:$A$57,0),MATCH(1,($U$2=GRID!$B$31:$BI$31)*(КАЛЕНДАРЬ!$AQ5=GRID!$B$33:$BI$33), 0)),
ROUNDUP(INDEX(GRID!$B$47:$BI$57,MATCH(G$7,GRID!$A$47:$A$57,0),MATCH(1,($U$2=GRID!$B$31:$BI$31)*(КАЛЕНДАРЬ!$AQ5=GRID!$B$33:$BI$33),0))*(1-GRID!$B$69),0))</f>
        <v>23900</v>
      </c>
      <c r="I359" s="47" cm="1">
        <f t="array" ref="I359">IF($I$2="Открытый тариф",
INDEX(GRID!$B$34:$BI$44,MATCH(I$7,GRID!$A$34:$A$44,0),MATCH(1,($U$2=GRID!$B$31:$BI$31)*(КАЛЕНДАРЬ!$AQ5=GRID!$B$33:$BI$33), 0)),
ROUNDUP(INDEX(GRID!$B$34:$BI$44,MATCH(I$7,GRID!$A$34:$A$44,0),MATCH(1,($U$2=GRID!$B$31:$BI$31)*(КАЛЕНДАРЬ!$AQ5=GRID!$B$33:$BI$33),0))*(1-GRID!$B$69),0))</f>
        <v>23000</v>
      </c>
      <c r="J359" s="47" cm="1">
        <f t="array" ref="J359">IF($I$2="Открытый тариф",
INDEX(GRID!$B$47:$BI$57,MATCH(I$7,GRID!$A$47:$A$57,0),MATCH(1,($U$2=GRID!$B$31:$BI$31)*(КАЛЕНДАРЬ!$AQ5=GRID!$B$33:$BI$33), 0)),
ROUNDUP(INDEX(GRID!$B$47:$BI$57,MATCH(I$7,GRID!$A$47:$A$57,0),MATCH(1,($U$2=GRID!$B$31:$BI$31)*(КАЛЕНДАРЬ!$AQ5=GRID!$B$33:$BI$33),0))*(1-GRID!$B$69),0))</f>
        <v>25600</v>
      </c>
      <c r="K359" s="47" cm="1">
        <f t="array" ref="K359">IF($I$2="Открытый тариф",
INDEX(GRID!$B$34:$BI$44,MATCH(K$7,GRID!$A$34:$A$44,0),MATCH(1,($U$2=GRID!$B$31:$BI$31)*(КАЛЕНДАРЬ!$AQ5=GRID!$B$33:$BI$33), 0)),
ROUNDUP(INDEX(GRID!$B$34:$BI$44,MATCH(K$7,GRID!$A$34:$A$44,0),MATCH(1,($U$2=GRID!$B$31:$BI$31)*(КАЛЕНДАРЬ!$AQ5=GRID!$B$33:$BI$33),0))*(1-GRID!$B$69),0))</f>
        <v>24000</v>
      </c>
      <c r="L359" s="47" cm="1">
        <f t="array" ref="L359">IF($I$2="Открытый тариф",
INDEX(GRID!$B$47:$BI$57,MATCH(K$7,GRID!$A$47:$A$57,0),MATCH(1,($U$2=GRID!$B$31:$BI$31)*(КАЛЕНДАРЬ!$AQ5=GRID!$B$33:$BI$33), 0)),
ROUNDUP(INDEX(GRID!$B$47:$BI$57,MATCH(K$7,GRID!$A$47:$A$57,0),MATCH(1,($U$2=GRID!$B$31:$BI$31)*(КАЛЕНДАРЬ!$AQ5=GRID!$B$33:$BI$33),0))*(1-GRID!$B$69),0))</f>
        <v>26600</v>
      </c>
      <c r="M359" s="47" cm="1">
        <f t="array" ref="M359">IF($I$2="Открытый тариф",
INDEX(GRID!$B$34:$BI$44,MATCH(M$7,GRID!$A$34:$A$44,0),MATCH(1,($U$2=GRID!$B$31:$BI$31)*(КАЛЕНДАРЬ!$AQ5=GRID!$B$33:$BI$33), 0)),
ROUNDUP(INDEX(GRID!$B$34:$BI$44,MATCH(M$7,GRID!$A$34:$A$44,0),MATCH(1,($U$2=GRID!$B$31:$BI$31)*(КАЛЕНДАРЬ!$AQ5=GRID!$B$33:$BI$33),0))*(1-GRID!$B$69),0))</f>
        <v>25700</v>
      </c>
      <c r="N359" s="47" cm="1">
        <f t="array" ref="N359">IF($I$2="Открытый тариф",
INDEX(GRID!$B$47:$BI$57,MATCH(M$7,GRID!$A$47:$A$57,0),MATCH(1,($U$2=GRID!$B$31:$BI$31)*(КАЛЕНДАРЬ!$AQ5=GRID!$B$33:$BI$33), 0)),
ROUNDUP(INDEX(GRID!$B$47:$BI$57,MATCH(M$7,GRID!$A$47:$A$57,0),MATCH(1,($U$2=GRID!$B$31:$BI$31)*(КАЛЕНДАРЬ!$AQ5=GRID!$B$33:$BI$33),0))*(1-GRID!$B$69),0))</f>
        <v>28300</v>
      </c>
      <c r="O359" s="47" cm="1">
        <f t="array" ref="O359">IF($I$2="Открытый тариф",
INDEX(GRID!$B$34:$BI$44,MATCH(O$7,GRID!$A$34:$A$44,0),MATCH(1,($U$2=GRID!$B$31:$BI$31)*(КАЛЕНДАРЬ!$AQ5=GRID!$B$33:$BI$33), 0)),
ROUNDUP(INDEX(GRID!$B$34:$BI$44,MATCH(O$7,GRID!$A$34:$A$44,0),MATCH(1,($U$2=GRID!$B$31:$BI$31)*(КАЛЕНДАРЬ!$AQ5=GRID!$B$33:$BI$33),0))*(1-GRID!$B$69),0))</f>
        <v>32300</v>
      </c>
      <c r="P359" s="47" cm="1">
        <f t="array" ref="P359">IF($I$2="Открытый тариф",
INDEX(GRID!$B$47:$BI$57,MATCH(O$7,GRID!$A$47:$A$57,0),MATCH(1,($U$2=GRID!$B$31:$BI$31)*(КАЛЕНДАРЬ!$AQ5=GRID!$B$33:$BI$33), 0)),
ROUNDUP(INDEX(GRID!$B$47:$BI$57,MATCH(O$7,GRID!$A$47:$A$57,0),MATCH(1,($U$2=GRID!$B$31:$BI$31)*(КАЛЕНДАРЬ!$AQ5=GRID!$B$33:$BI$33),0))*(1-GRID!$B$69),0))</f>
        <v>34900</v>
      </c>
      <c r="Q359" s="47" cm="1">
        <f t="array" ref="Q359">IF($I$2="Открытый тариф",
INDEX(GRID!$B$34:$BI$44,MATCH(Q$7,GRID!$A$34:$A$44,0),MATCH(1,($U$2=GRID!$B$31:$BI$31)*(КАЛЕНДАРЬ!$AQ5=GRID!$B$33:$BI$33), 0)),
ROUNDUP(INDEX(GRID!$B$34:$BI$44,MATCH(Q$7,GRID!$A$34:$A$44,0),MATCH(1,($U$2=GRID!$B$31:$BI$31)*(КАЛЕНДАРЬ!$AQ5=GRID!$B$33:$BI$33),0))*(1-GRID!$B$69),0))</f>
        <v>34200</v>
      </c>
      <c r="R359" s="47" cm="1">
        <f t="array" ref="R359">IF($I$2="Открытый тариф",
INDEX(GRID!$B$47:$BI$57,MATCH(Q$7,GRID!$A$47:$A$57,0),MATCH(1,($U$2=GRID!$B$31:$BI$31)*(КАЛЕНДАРЬ!$AQ5=GRID!$B$33:$BI$33), 0)),
ROUNDUP(INDEX(GRID!$B$47:$BI$57,MATCH(Q$7,GRID!$A$47:$A$57,0),MATCH(1,($U$2=GRID!$B$31:$BI$31)*(КАЛЕНДАРЬ!$AQ5=GRID!$B$33:$BI$33),0))*(1-GRID!$B$69),0))</f>
        <v>36800</v>
      </c>
      <c r="S359" s="47" cm="1">
        <f t="array" ref="S359">IF($I$2="Открытый тариф",
INDEX(GRID!$B$34:$BI$44,MATCH(S$7,GRID!$A$34:$A$44,0),MATCH(1,($U$2=GRID!$B$31:$BI$31)*(КАЛЕНДАРЬ!$AQ5=GRID!$B$33:$BI$33), 0)),
ROUNDUP(INDEX(GRID!$B$34:$BI$44,MATCH(S$7,GRID!$A$34:$A$44,0),MATCH(1,($U$2=GRID!$B$31:$BI$31)*(КАЛЕНДАРЬ!$AQ5=GRID!$B$33:$BI$33),0))*(1-GRID!$B$69),0))</f>
        <v>37500</v>
      </c>
      <c r="T359" s="47" cm="1">
        <f t="array" ref="T359">IF($I$2="Открытый тариф",
INDEX(GRID!$B$47:$BI$57,MATCH(S$7,GRID!$A$47:$A$57,0),MATCH(1,($U$2=GRID!$B$31:$BI$31)*(КАЛЕНДАРЬ!$AQ5=GRID!$B$33:$BI$33), 0)),
ROUNDUP(INDEX(GRID!$B$47:$BI$57,MATCH(S$7,GRID!$A$47:$A$57,0),MATCH(1,($U$2=GRID!$B$31:$BI$31)*(КАЛЕНДАРЬ!$AQ5=GRID!$B$33:$BI$33),0))*(1-GRID!$B$69),0))</f>
        <v>40100</v>
      </c>
      <c r="U359" s="47" cm="1">
        <f t="array" ref="U359">IF($I$2="Открытый тариф",
INDEX(GRID!$B$34:$BI$44,MATCH(U$7,GRID!$A$34:$A$44,0),MATCH(1,($U$2=GRID!$B$31:$BI$31)*(КАЛЕНДАРЬ!$AQ5=GRID!$B$33:$BI$33), 0)),
ROUNDUP(INDEX(GRID!$B$34:$BI$44,MATCH(U$7,GRID!$A$34:$A$44,0),MATCH(1,($U$2=GRID!$B$31:$BI$31)*(КАЛЕНДАРЬ!$AQ5=GRID!$B$33:$BI$33),0))*(1-GRID!$B$69),0))</f>
        <v>43200</v>
      </c>
      <c r="V359" s="47" cm="1">
        <f t="array" ref="V359">IF($I$2="Открытый тариф",
INDEX(GRID!$B$47:$BI$57,MATCH(U$7,GRID!$A$47:$A$57,0),MATCH(1,($U$2=GRID!$B$31:$BI$31)*(КАЛЕНДАРЬ!$AQ5=GRID!$B$33:$BI$33), 0)),
ROUNDUP(INDEX(GRID!$B$47:$BI$57,MATCH(U$7,GRID!$A$47:$A$57,0),MATCH(1,($U$2=GRID!$B$31:$BI$31)*(КАЛЕНДАРЬ!$AQ5=GRID!$B$33:$BI$33),0))*(1-GRID!$B$69),0))</f>
        <v>45800</v>
      </c>
      <c r="W359" s="47" cm="1">
        <f t="array" ref="W359">IF($I$2="Открытый тариф",
INDEX(GRID!$B$34:$BI$44,MATCH(W$7,GRID!$A$34:$A$44,0),MATCH(1,($U$2=GRID!$B$31:$BI$31)*(КАЛЕНДАРЬ!$AQ5=GRID!$B$33:$BI$33), 0)),
ROUNDUP(INDEX(GRID!$B$34:$BI$44,MATCH(W$7,GRID!$A$34:$A$44,0),MATCH(1,($U$2=GRID!$B$31:$BI$31)*(КАЛЕНДАРЬ!$AQ5=GRID!$B$33:$BI$33),0))*(1-GRID!$B$69),0))</f>
        <v>122200</v>
      </c>
      <c r="X359" s="47" cm="1">
        <f t="array" ref="X359">IF($I$2="Открытый тариф",
INDEX(GRID!$B$47:$BI$57,MATCH(W$7,GRID!$A$47:$A$57,0),MATCH(1,($U$2=GRID!$B$31:$BI$31)*(КАЛЕНДАРЬ!$AQ5=GRID!$B$33:$BI$33), 0)),
ROUNDUP(INDEX(GRID!$B$47:$BI$57,MATCH(W$7,GRID!$A$47:$A$57,0),MATCH(1,($U$2=GRID!$B$31:$BI$31)*(КАЛЕНДАРЬ!$AQ5=GRID!$B$33:$BI$33),0))*(1-GRID!$B$69),0))</f>
        <v>124800</v>
      </c>
    </row>
    <row r="360" spans="1:30" hidden="1" x14ac:dyDescent="0.2">
      <c r="A360" s="117" t="s">
        <v>44</v>
      </c>
      <c r="B360" s="117">
        <v>3</v>
      </c>
      <c r="C360" s="47" cm="1">
        <f t="array" ref="C360">IF($I$2="Открытый тариф",
INDEX(GRID!$B$34:$BI$44,MATCH(C$7,GRID!$A$34:$A$44,0),MATCH(1,($U$2=GRID!$B$31:$BI$31)*(КАЛЕНДАРЬ!$AQ6=GRID!$B$33:$BI$33), 0)),
ROUNDUP(INDEX(GRID!$B$34:$BI$44,MATCH(C$7,GRID!$A$34:$A$44,0),MATCH(1,($U$2=GRID!$B$31:$BI$31)*(КАЛЕНДАРЬ!$AQ6=GRID!$B$33:$BI$33),0))*(1-GRID!$B$69),0))</f>
        <v>18600</v>
      </c>
      <c r="D360" s="47" cm="1">
        <f t="array" ref="D360">IF($I$2="Открытый тариф",
INDEX(GRID!$B$47:$BI$57,MATCH(C$7,GRID!$A$47:$A$57,0),MATCH(1,($U$2=GRID!$B$31:$BI$31)*(КАЛЕНДАРЬ!$AQ6=GRID!$B$33:$BI$33), 0)),
ROUNDUP(INDEX(GRID!$B$47:$BI$57,MATCH(C$7,GRID!$A$47:$A$57,0),MATCH(1,($U$2=GRID!$B$31:$BI$31)*(КАЛЕНДАРЬ!$AQ6=GRID!$B$33:$BI$33),0))*(1-GRID!$B$69),0))</f>
        <v>21200</v>
      </c>
      <c r="E360" s="47" cm="1">
        <f t="array" ref="E360">IF($I$2="Открытый тариф",
INDEX(GRID!$B$34:$BI$44,MATCH(E$7,GRID!$A$34:$A$44,0),MATCH(1,($U$2=GRID!$B$31:$BI$31)*(КАЛЕНДАРЬ!$AQ6=GRID!$B$33:$BI$33), 0)),
ROUNDUP(INDEX(GRID!$B$34:$BI$44,MATCH(E$7,GRID!$A$34:$A$44,0),MATCH(1,($U$2=GRID!$B$31:$BI$31)*(КАЛЕНДАРЬ!$AQ6=GRID!$B$33:$BI$33),0))*(1-GRID!$B$69),0))</f>
        <v>20300</v>
      </c>
      <c r="F360" s="47" cm="1">
        <f t="array" ref="F360">IF($I$2="Открытый тариф",
INDEX(GRID!$B$47:$BI$57,MATCH(E$7,GRID!$A$47:$A$57,0),MATCH(1,($U$2=GRID!$B$31:$BI$31)*(КАЛЕНДАРЬ!$AQ6=GRID!$B$33:$BI$33), 0)),
ROUNDUP(INDEX(GRID!$B$47:$BI$57,MATCH(E$7,GRID!$A$47:$A$57,0),MATCH(1,($U$2=GRID!$B$31:$BI$31)*(КАЛЕНДАРЬ!$AQ6=GRID!$B$33:$BI$33),0))*(1-GRID!$B$69),0))</f>
        <v>22900</v>
      </c>
      <c r="G360" s="47" cm="1">
        <f t="array" ref="G360">IF($I$2="Открытый тариф",
INDEX(GRID!$B$34:$BI$44,MATCH(G$7,GRID!$A$34:$A$44,0),MATCH(1,($U$2=GRID!$B$31:$BI$31)*(КАЛЕНДАРЬ!$AQ6=GRID!$B$33:$BI$33), 0)),
ROUNDUP(INDEX(GRID!$B$34:$BI$44,MATCH(G$7,GRID!$A$34:$A$44,0),MATCH(1,($U$2=GRID!$B$31:$BI$31)*(КАЛЕНДАРЬ!$AQ6=GRID!$B$33:$BI$33),0))*(1-GRID!$B$69),0))</f>
        <v>21300</v>
      </c>
      <c r="H360" s="47" cm="1">
        <f t="array" ref="H360">IF($I$2="Открытый тариф",
INDEX(GRID!$B$47:$BI$57,MATCH(G$7,GRID!$A$47:$A$57,0),MATCH(1,($U$2=GRID!$B$31:$BI$31)*(КАЛЕНДАРЬ!$AQ6=GRID!$B$33:$BI$33), 0)),
ROUNDUP(INDEX(GRID!$B$47:$BI$57,MATCH(G$7,GRID!$A$47:$A$57,0),MATCH(1,($U$2=GRID!$B$31:$BI$31)*(КАЛЕНДАРЬ!$AQ6=GRID!$B$33:$BI$33),0))*(1-GRID!$B$69),0))</f>
        <v>23900</v>
      </c>
      <c r="I360" s="47" cm="1">
        <f t="array" ref="I360">IF($I$2="Открытый тариф",
INDEX(GRID!$B$34:$BI$44,MATCH(I$7,GRID!$A$34:$A$44,0),MATCH(1,($U$2=GRID!$B$31:$BI$31)*(КАЛЕНДАРЬ!$AQ6=GRID!$B$33:$BI$33), 0)),
ROUNDUP(INDEX(GRID!$B$34:$BI$44,MATCH(I$7,GRID!$A$34:$A$44,0),MATCH(1,($U$2=GRID!$B$31:$BI$31)*(КАЛЕНДАРЬ!$AQ6=GRID!$B$33:$BI$33),0))*(1-GRID!$B$69),0))</f>
        <v>23000</v>
      </c>
      <c r="J360" s="47" cm="1">
        <f t="array" ref="J360">IF($I$2="Открытый тариф",
INDEX(GRID!$B$47:$BI$57,MATCH(I$7,GRID!$A$47:$A$57,0),MATCH(1,($U$2=GRID!$B$31:$BI$31)*(КАЛЕНДАРЬ!$AQ6=GRID!$B$33:$BI$33), 0)),
ROUNDUP(INDEX(GRID!$B$47:$BI$57,MATCH(I$7,GRID!$A$47:$A$57,0),MATCH(1,($U$2=GRID!$B$31:$BI$31)*(КАЛЕНДАРЬ!$AQ6=GRID!$B$33:$BI$33),0))*(1-GRID!$B$69),0))</f>
        <v>25600</v>
      </c>
      <c r="K360" s="47" cm="1">
        <f t="array" ref="K360">IF($I$2="Открытый тариф",
INDEX(GRID!$B$34:$BI$44,MATCH(K$7,GRID!$A$34:$A$44,0),MATCH(1,($U$2=GRID!$B$31:$BI$31)*(КАЛЕНДАРЬ!$AQ6=GRID!$B$33:$BI$33), 0)),
ROUNDUP(INDEX(GRID!$B$34:$BI$44,MATCH(K$7,GRID!$A$34:$A$44,0),MATCH(1,($U$2=GRID!$B$31:$BI$31)*(КАЛЕНДАРЬ!$AQ6=GRID!$B$33:$BI$33),0))*(1-GRID!$B$69),0))</f>
        <v>24000</v>
      </c>
      <c r="L360" s="47" cm="1">
        <f t="array" ref="L360">IF($I$2="Открытый тариф",
INDEX(GRID!$B$47:$BI$57,MATCH(K$7,GRID!$A$47:$A$57,0),MATCH(1,($U$2=GRID!$B$31:$BI$31)*(КАЛЕНДАРЬ!$AQ6=GRID!$B$33:$BI$33), 0)),
ROUNDUP(INDEX(GRID!$B$47:$BI$57,MATCH(K$7,GRID!$A$47:$A$57,0),MATCH(1,($U$2=GRID!$B$31:$BI$31)*(КАЛЕНДАРЬ!$AQ6=GRID!$B$33:$BI$33),0))*(1-GRID!$B$69),0))</f>
        <v>26600</v>
      </c>
      <c r="M360" s="47" cm="1">
        <f t="array" ref="M360">IF($I$2="Открытый тариф",
INDEX(GRID!$B$34:$BI$44,MATCH(M$7,GRID!$A$34:$A$44,0),MATCH(1,($U$2=GRID!$B$31:$BI$31)*(КАЛЕНДАРЬ!$AQ6=GRID!$B$33:$BI$33), 0)),
ROUNDUP(INDEX(GRID!$B$34:$BI$44,MATCH(M$7,GRID!$A$34:$A$44,0),MATCH(1,($U$2=GRID!$B$31:$BI$31)*(КАЛЕНДАРЬ!$AQ6=GRID!$B$33:$BI$33),0))*(1-GRID!$B$69),0))</f>
        <v>25700</v>
      </c>
      <c r="N360" s="47" cm="1">
        <f t="array" ref="N360">IF($I$2="Открытый тариф",
INDEX(GRID!$B$47:$BI$57,MATCH(M$7,GRID!$A$47:$A$57,0),MATCH(1,($U$2=GRID!$B$31:$BI$31)*(КАЛЕНДАРЬ!$AQ6=GRID!$B$33:$BI$33), 0)),
ROUNDUP(INDEX(GRID!$B$47:$BI$57,MATCH(M$7,GRID!$A$47:$A$57,0),MATCH(1,($U$2=GRID!$B$31:$BI$31)*(КАЛЕНДАРЬ!$AQ6=GRID!$B$33:$BI$33),0))*(1-GRID!$B$69),0))</f>
        <v>28300</v>
      </c>
      <c r="O360" s="47" cm="1">
        <f t="array" ref="O360">IF($I$2="Открытый тариф",
INDEX(GRID!$B$34:$BI$44,MATCH(O$7,GRID!$A$34:$A$44,0),MATCH(1,($U$2=GRID!$B$31:$BI$31)*(КАЛЕНДАРЬ!$AQ6=GRID!$B$33:$BI$33), 0)),
ROUNDUP(INDEX(GRID!$B$34:$BI$44,MATCH(O$7,GRID!$A$34:$A$44,0),MATCH(1,($U$2=GRID!$B$31:$BI$31)*(КАЛЕНДАРЬ!$AQ6=GRID!$B$33:$BI$33),0))*(1-GRID!$B$69),0))</f>
        <v>32300</v>
      </c>
      <c r="P360" s="47" cm="1">
        <f t="array" ref="P360">IF($I$2="Открытый тариф",
INDEX(GRID!$B$47:$BI$57,MATCH(O$7,GRID!$A$47:$A$57,0),MATCH(1,($U$2=GRID!$B$31:$BI$31)*(КАЛЕНДАРЬ!$AQ6=GRID!$B$33:$BI$33), 0)),
ROUNDUP(INDEX(GRID!$B$47:$BI$57,MATCH(O$7,GRID!$A$47:$A$57,0),MATCH(1,($U$2=GRID!$B$31:$BI$31)*(КАЛЕНДАРЬ!$AQ6=GRID!$B$33:$BI$33),0))*(1-GRID!$B$69),0))</f>
        <v>34900</v>
      </c>
      <c r="Q360" s="47" cm="1">
        <f t="array" ref="Q360">IF($I$2="Открытый тариф",
INDEX(GRID!$B$34:$BI$44,MATCH(Q$7,GRID!$A$34:$A$44,0),MATCH(1,($U$2=GRID!$B$31:$BI$31)*(КАЛЕНДАРЬ!$AQ6=GRID!$B$33:$BI$33), 0)),
ROUNDUP(INDEX(GRID!$B$34:$BI$44,MATCH(Q$7,GRID!$A$34:$A$44,0),MATCH(1,($U$2=GRID!$B$31:$BI$31)*(КАЛЕНДАРЬ!$AQ6=GRID!$B$33:$BI$33),0))*(1-GRID!$B$69),0))</f>
        <v>34200</v>
      </c>
      <c r="R360" s="47" cm="1">
        <f t="array" ref="R360">IF($I$2="Открытый тариф",
INDEX(GRID!$B$47:$BI$57,MATCH(Q$7,GRID!$A$47:$A$57,0),MATCH(1,($U$2=GRID!$B$31:$BI$31)*(КАЛЕНДАРЬ!$AQ6=GRID!$B$33:$BI$33), 0)),
ROUNDUP(INDEX(GRID!$B$47:$BI$57,MATCH(Q$7,GRID!$A$47:$A$57,0),MATCH(1,($U$2=GRID!$B$31:$BI$31)*(КАЛЕНДАРЬ!$AQ6=GRID!$B$33:$BI$33),0))*(1-GRID!$B$69),0))</f>
        <v>36800</v>
      </c>
      <c r="S360" s="47" cm="1">
        <f t="array" ref="S360">IF($I$2="Открытый тариф",
INDEX(GRID!$B$34:$BI$44,MATCH(S$7,GRID!$A$34:$A$44,0),MATCH(1,($U$2=GRID!$B$31:$BI$31)*(КАЛЕНДАРЬ!$AQ6=GRID!$B$33:$BI$33), 0)),
ROUNDUP(INDEX(GRID!$B$34:$BI$44,MATCH(S$7,GRID!$A$34:$A$44,0),MATCH(1,($U$2=GRID!$B$31:$BI$31)*(КАЛЕНДАРЬ!$AQ6=GRID!$B$33:$BI$33),0))*(1-GRID!$B$69),0))</f>
        <v>37500</v>
      </c>
      <c r="T360" s="47" cm="1">
        <f t="array" ref="T360">IF($I$2="Открытый тариф",
INDEX(GRID!$B$47:$BI$57,MATCH(S$7,GRID!$A$47:$A$57,0),MATCH(1,($U$2=GRID!$B$31:$BI$31)*(КАЛЕНДАРЬ!$AQ6=GRID!$B$33:$BI$33), 0)),
ROUNDUP(INDEX(GRID!$B$47:$BI$57,MATCH(S$7,GRID!$A$47:$A$57,0),MATCH(1,($U$2=GRID!$B$31:$BI$31)*(КАЛЕНДАРЬ!$AQ6=GRID!$B$33:$BI$33),0))*(1-GRID!$B$69),0))</f>
        <v>40100</v>
      </c>
      <c r="U360" s="47" cm="1">
        <f t="array" ref="U360">IF($I$2="Открытый тариф",
INDEX(GRID!$B$34:$BI$44,MATCH(U$7,GRID!$A$34:$A$44,0),MATCH(1,($U$2=GRID!$B$31:$BI$31)*(КАЛЕНДАРЬ!$AQ6=GRID!$B$33:$BI$33), 0)),
ROUNDUP(INDEX(GRID!$B$34:$BI$44,MATCH(U$7,GRID!$A$34:$A$44,0),MATCH(1,($U$2=GRID!$B$31:$BI$31)*(КАЛЕНДАРЬ!$AQ6=GRID!$B$33:$BI$33),0))*(1-GRID!$B$69),0))</f>
        <v>43200</v>
      </c>
      <c r="V360" s="47" cm="1">
        <f t="array" ref="V360">IF($I$2="Открытый тариф",
INDEX(GRID!$B$47:$BI$57,MATCH(U$7,GRID!$A$47:$A$57,0),MATCH(1,($U$2=GRID!$B$31:$BI$31)*(КАЛЕНДАРЬ!$AQ6=GRID!$B$33:$BI$33), 0)),
ROUNDUP(INDEX(GRID!$B$47:$BI$57,MATCH(U$7,GRID!$A$47:$A$57,0),MATCH(1,($U$2=GRID!$B$31:$BI$31)*(КАЛЕНДАРЬ!$AQ6=GRID!$B$33:$BI$33),0))*(1-GRID!$B$69),0))</f>
        <v>45800</v>
      </c>
      <c r="W360" s="47" cm="1">
        <f t="array" ref="W360">IF($I$2="Открытый тариф",
INDEX(GRID!$B$34:$BI$44,MATCH(W$7,GRID!$A$34:$A$44,0),MATCH(1,($U$2=GRID!$B$31:$BI$31)*(КАЛЕНДАРЬ!$AQ6=GRID!$B$33:$BI$33), 0)),
ROUNDUP(INDEX(GRID!$B$34:$BI$44,MATCH(W$7,GRID!$A$34:$A$44,0),MATCH(1,($U$2=GRID!$B$31:$BI$31)*(КАЛЕНДАРЬ!$AQ6=GRID!$B$33:$BI$33),0))*(1-GRID!$B$69),0))</f>
        <v>122200</v>
      </c>
      <c r="X360" s="47" cm="1">
        <f t="array" ref="X360">IF($I$2="Открытый тариф",
INDEX(GRID!$B$47:$BI$57,MATCH(W$7,GRID!$A$47:$A$57,0),MATCH(1,($U$2=GRID!$B$31:$BI$31)*(КАЛЕНДАРЬ!$AQ6=GRID!$B$33:$BI$33), 0)),
ROUNDUP(INDEX(GRID!$B$47:$BI$57,MATCH(W$7,GRID!$A$47:$A$57,0),MATCH(1,($U$2=GRID!$B$31:$BI$31)*(КАЛЕНДАРЬ!$AQ6=GRID!$B$33:$BI$33),0))*(1-GRID!$B$69),0))</f>
        <v>124800</v>
      </c>
    </row>
    <row r="361" spans="1:30" hidden="1" x14ac:dyDescent="0.2">
      <c r="A361" s="117" t="s">
        <v>45</v>
      </c>
      <c r="B361" s="117">
        <v>4</v>
      </c>
      <c r="C361" s="47" cm="1">
        <f t="array" ref="C361">IF($I$2="Открытый тариф",
INDEX(GRID!$B$34:$BI$44,MATCH(C$7,GRID!$A$34:$A$44,0),MATCH(1,($U$2=GRID!$B$31:$BI$31)*(КАЛЕНДАРЬ!$AQ7=GRID!$B$33:$BI$33), 0)),
ROUNDUP(INDEX(GRID!$B$34:$BI$44,MATCH(C$7,GRID!$A$34:$A$44,0),MATCH(1,($U$2=GRID!$B$31:$BI$31)*(КАЛЕНДАРЬ!$AQ7=GRID!$B$33:$BI$33),0))*(1-GRID!$B$69),0))</f>
        <v>18600</v>
      </c>
      <c r="D361" s="47" cm="1">
        <f t="array" ref="D361">IF($I$2="Открытый тариф",
INDEX(GRID!$B$47:$BI$57,MATCH(C$7,GRID!$A$47:$A$57,0),MATCH(1,($U$2=GRID!$B$31:$BI$31)*(КАЛЕНДАРЬ!$AQ7=GRID!$B$33:$BI$33), 0)),
ROUNDUP(INDEX(GRID!$B$47:$BI$57,MATCH(C$7,GRID!$A$47:$A$57,0),MATCH(1,($U$2=GRID!$B$31:$BI$31)*(КАЛЕНДАРЬ!$AQ7=GRID!$B$33:$BI$33),0))*(1-GRID!$B$69),0))</f>
        <v>21200</v>
      </c>
      <c r="E361" s="47" cm="1">
        <f t="array" ref="E361">IF($I$2="Открытый тариф",
INDEX(GRID!$B$34:$BI$44,MATCH(E$7,GRID!$A$34:$A$44,0),MATCH(1,($U$2=GRID!$B$31:$BI$31)*(КАЛЕНДАРЬ!$AQ7=GRID!$B$33:$BI$33), 0)),
ROUNDUP(INDEX(GRID!$B$34:$BI$44,MATCH(E$7,GRID!$A$34:$A$44,0),MATCH(1,($U$2=GRID!$B$31:$BI$31)*(КАЛЕНДАРЬ!$AQ7=GRID!$B$33:$BI$33),0))*(1-GRID!$B$69),0))</f>
        <v>20300</v>
      </c>
      <c r="F361" s="47" cm="1">
        <f t="array" ref="F361">IF($I$2="Открытый тариф",
INDEX(GRID!$B$47:$BI$57,MATCH(E$7,GRID!$A$47:$A$57,0),MATCH(1,($U$2=GRID!$B$31:$BI$31)*(КАЛЕНДАРЬ!$AQ7=GRID!$B$33:$BI$33), 0)),
ROUNDUP(INDEX(GRID!$B$47:$BI$57,MATCH(E$7,GRID!$A$47:$A$57,0),MATCH(1,($U$2=GRID!$B$31:$BI$31)*(КАЛЕНДАРЬ!$AQ7=GRID!$B$33:$BI$33),0))*(1-GRID!$B$69),0))</f>
        <v>22900</v>
      </c>
      <c r="G361" s="47" cm="1">
        <f t="array" ref="G361">IF($I$2="Открытый тариф",
INDEX(GRID!$B$34:$BI$44,MATCH(G$7,GRID!$A$34:$A$44,0),MATCH(1,($U$2=GRID!$B$31:$BI$31)*(КАЛЕНДАРЬ!$AQ7=GRID!$B$33:$BI$33), 0)),
ROUNDUP(INDEX(GRID!$B$34:$BI$44,MATCH(G$7,GRID!$A$34:$A$44,0),MATCH(1,($U$2=GRID!$B$31:$BI$31)*(КАЛЕНДАРЬ!$AQ7=GRID!$B$33:$BI$33),0))*(1-GRID!$B$69),0))</f>
        <v>21300</v>
      </c>
      <c r="H361" s="47" cm="1">
        <f t="array" ref="H361">IF($I$2="Открытый тариф",
INDEX(GRID!$B$47:$BI$57,MATCH(G$7,GRID!$A$47:$A$57,0),MATCH(1,($U$2=GRID!$B$31:$BI$31)*(КАЛЕНДАРЬ!$AQ7=GRID!$B$33:$BI$33), 0)),
ROUNDUP(INDEX(GRID!$B$47:$BI$57,MATCH(G$7,GRID!$A$47:$A$57,0),MATCH(1,($U$2=GRID!$B$31:$BI$31)*(КАЛЕНДАРЬ!$AQ7=GRID!$B$33:$BI$33),0))*(1-GRID!$B$69),0))</f>
        <v>23900</v>
      </c>
      <c r="I361" s="47" cm="1">
        <f t="array" ref="I361">IF($I$2="Открытый тариф",
INDEX(GRID!$B$34:$BI$44,MATCH(I$7,GRID!$A$34:$A$44,0),MATCH(1,($U$2=GRID!$B$31:$BI$31)*(КАЛЕНДАРЬ!$AQ7=GRID!$B$33:$BI$33), 0)),
ROUNDUP(INDEX(GRID!$B$34:$BI$44,MATCH(I$7,GRID!$A$34:$A$44,0),MATCH(1,($U$2=GRID!$B$31:$BI$31)*(КАЛЕНДАРЬ!$AQ7=GRID!$B$33:$BI$33),0))*(1-GRID!$B$69),0))</f>
        <v>23000</v>
      </c>
      <c r="J361" s="47" cm="1">
        <f t="array" ref="J361">IF($I$2="Открытый тариф",
INDEX(GRID!$B$47:$BI$57,MATCH(I$7,GRID!$A$47:$A$57,0),MATCH(1,($U$2=GRID!$B$31:$BI$31)*(КАЛЕНДАРЬ!$AQ7=GRID!$B$33:$BI$33), 0)),
ROUNDUP(INDEX(GRID!$B$47:$BI$57,MATCH(I$7,GRID!$A$47:$A$57,0),MATCH(1,($U$2=GRID!$B$31:$BI$31)*(КАЛЕНДАРЬ!$AQ7=GRID!$B$33:$BI$33),0))*(1-GRID!$B$69),0))</f>
        <v>25600</v>
      </c>
      <c r="K361" s="47" cm="1">
        <f t="array" ref="K361">IF($I$2="Открытый тариф",
INDEX(GRID!$B$34:$BI$44,MATCH(K$7,GRID!$A$34:$A$44,0),MATCH(1,($U$2=GRID!$B$31:$BI$31)*(КАЛЕНДАРЬ!$AQ7=GRID!$B$33:$BI$33), 0)),
ROUNDUP(INDEX(GRID!$B$34:$BI$44,MATCH(K$7,GRID!$A$34:$A$44,0),MATCH(1,($U$2=GRID!$B$31:$BI$31)*(КАЛЕНДАРЬ!$AQ7=GRID!$B$33:$BI$33),0))*(1-GRID!$B$69),0))</f>
        <v>24000</v>
      </c>
      <c r="L361" s="47" cm="1">
        <f t="array" ref="L361">IF($I$2="Открытый тариф",
INDEX(GRID!$B$47:$BI$57,MATCH(K$7,GRID!$A$47:$A$57,0),MATCH(1,($U$2=GRID!$B$31:$BI$31)*(КАЛЕНДАРЬ!$AQ7=GRID!$B$33:$BI$33), 0)),
ROUNDUP(INDEX(GRID!$B$47:$BI$57,MATCH(K$7,GRID!$A$47:$A$57,0),MATCH(1,($U$2=GRID!$B$31:$BI$31)*(КАЛЕНДАРЬ!$AQ7=GRID!$B$33:$BI$33),0))*(1-GRID!$B$69),0))</f>
        <v>26600</v>
      </c>
      <c r="M361" s="47" cm="1">
        <f t="array" ref="M361">IF($I$2="Открытый тариф",
INDEX(GRID!$B$34:$BI$44,MATCH(M$7,GRID!$A$34:$A$44,0),MATCH(1,($U$2=GRID!$B$31:$BI$31)*(КАЛЕНДАРЬ!$AQ7=GRID!$B$33:$BI$33), 0)),
ROUNDUP(INDEX(GRID!$B$34:$BI$44,MATCH(M$7,GRID!$A$34:$A$44,0),MATCH(1,($U$2=GRID!$B$31:$BI$31)*(КАЛЕНДАРЬ!$AQ7=GRID!$B$33:$BI$33),0))*(1-GRID!$B$69),0))</f>
        <v>25700</v>
      </c>
      <c r="N361" s="47" cm="1">
        <f t="array" ref="N361">IF($I$2="Открытый тариф",
INDEX(GRID!$B$47:$BI$57,MATCH(M$7,GRID!$A$47:$A$57,0),MATCH(1,($U$2=GRID!$B$31:$BI$31)*(КАЛЕНДАРЬ!$AQ7=GRID!$B$33:$BI$33), 0)),
ROUNDUP(INDEX(GRID!$B$47:$BI$57,MATCH(M$7,GRID!$A$47:$A$57,0),MATCH(1,($U$2=GRID!$B$31:$BI$31)*(КАЛЕНДАРЬ!$AQ7=GRID!$B$33:$BI$33),0))*(1-GRID!$B$69),0))</f>
        <v>28300</v>
      </c>
      <c r="O361" s="47" cm="1">
        <f t="array" ref="O361">IF($I$2="Открытый тариф",
INDEX(GRID!$B$34:$BI$44,MATCH(O$7,GRID!$A$34:$A$44,0),MATCH(1,($U$2=GRID!$B$31:$BI$31)*(КАЛЕНДАРЬ!$AQ7=GRID!$B$33:$BI$33), 0)),
ROUNDUP(INDEX(GRID!$B$34:$BI$44,MATCH(O$7,GRID!$A$34:$A$44,0),MATCH(1,($U$2=GRID!$B$31:$BI$31)*(КАЛЕНДАРЬ!$AQ7=GRID!$B$33:$BI$33),0))*(1-GRID!$B$69),0))</f>
        <v>32300</v>
      </c>
      <c r="P361" s="47" cm="1">
        <f t="array" ref="P361">IF($I$2="Открытый тариф",
INDEX(GRID!$B$47:$BI$57,MATCH(O$7,GRID!$A$47:$A$57,0),MATCH(1,($U$2=GRID!$B$31:$BI$31)*(КАЛЕНДАРЬ!$AQ7=GRID!$B$33:$BI$33), 0)),
ROUNDUP(INDEX(GRID!$B$47:$BI$57,MATCH(O$7,GRID!$A$47:$A$57,0),MATCH(1,($U$2=GRID!$B$31:$BI$31)*(КАЛЕНДАРЬ!$AQ7=GRID!$B$33:$BI$33),0))*(1-GRID!$B$69),0))</f>
        <v>34900</v>
      </c>
      <c r="Q361" s="47" cm="1">
        <f t="array" ref="Q361">IF($I$2="Открытый тариф",
INDEX(GRID!$B$34:$BI$44,MATCH(Q$7,GRID!$A$34:$A$44,0),MATCH(1,($U$2=GRID!$B$31:$BI$31)*(КАЛЕНДАРЬ!$AQ7=GRID!$B$33:$BI$33), 0)),
ROUNDUP(INDEX(GRID!$B$34:$BI$44,MATCH(Q$7,GRID!$A$34:$A$44,0),MATCH(1,($U$2=GRID!$B$31:$BI$31)*(КАЛЕНДАРЬ!$AQ7=GRID!$B$33:$BI$33),0))*(1-GRID!$B$69),0))</f>
        <v>34200</v>
      </c>
      <c r="R361" s="47" cm="1">
        <f t="array" ref="R361">IF($I$2="Открытый тариф",
INDEX(GRID!$B$47:$BI$57,MATCH(Q$7,GRID!$A$47:$A$57,0),MATCH(1,($U$2=GRID!$B$31:$BI$31)*(КАЛЕНДАРЬ!$AQ7=GRID!$B$33:$BI$33), 0)),
ROUNDUP(INDEX(GRID!$B$47:$BI$57,MATCH(Q$7,GRID!$A$47:$A$57,0),MATCH(1,($U$2=GRID!$B$31:$BI$31)*(КАЛЕНДАРЬ!$AQ7=GRID!$B$33:$BI$33),0))*(1-GRID!$B$69),0))</f>
        <v>36800</v>
      </c>
      <c r="S361" s="47" cm="1">
        <f t="array" ref="S361">IF($I$2="Открытый тариф",
INDEX(GRID!$B$34:$BI$44,MATCH(S$7,GRID!$A$34:$A$44,0),MATCH(1,($U$2=GRID!$B$31:$BI$31)*(КАЛЕНДАРЬ!$AQ7=GRID!$B$33:$BI$33), 0)),
ROUNDUP(INDEX(GRID!$B$34:$BI$44,MATCH(S$7,GRID!$A$34:$A$44,0),MATCH(1,($U$2=GRID!$B$31:$BI$31)*(КАЛЕНДАРЬ!$AQ7=GRID!$B$33:$BI$33),0))*(1-GRID!$B$69),0))</f>
        <v>37500</v>
      </c>
      <c r="T361" s="47" cm="1">
        <f t="array" ref="T361">IF($I$2="Открытый тариф",
INDEX(GRID!$B$47:$BI$57,MATCH(S$7,GRID!$A$47:$A$57,0),MATCH(1,($U$2=GRID!$B$31:$BI$31)*(КАЛЕНДАРЬ!$AQ7=GRID!$B$33:$BI$33), 0)),
ROUNDUP(INDEX(GRID!$B$47:$BI$57,MATCH(S$7,GRID!$A$47:$A$57,0),MATCH(1,($U$2=GRID!$B$31:$BI$31)*(КАЛЕНДАРЬ!$AQ7=GRID!$B$33:$BI$33),0))*(1-GRID!$B$69),0))</f>
        <v>40100</v>
      </c>
      <c r="U361" s="47" cm="1">
        <f t="array" ref="U361">IF($I$2="Открытый тариф",
INDEX(GRID!$B$34:$BI$44,MATCH(U$7,GRID!$A$34:$A$44,0),MATCH(1,($U$2=GRID!$B$31:$BI$31)*(КАЛЕНДАРЬ!$AQ7=GRID!$B$33:$BI$33), 0)),
ROUNDUP(INDEX(GRID!$B$34:$BI$44,MATCH(U$7,GRID!$A$34:$A$44,0),MATCH(1,($U$2=GRID!$B$31:$BI$31)*(КАЛЕНДАРЬ!$AQ7=GRID!$B$33:$BI$33),0))*(1-GRID!$B$69),0))</f>
        <v>43200</v>
      </c>
      <c r="V361" s="47" cm="1">
        <f t="array" ref="V361">IF($I$2="Открытый тариф",
INDEX(GRID!$B$47:$BI$57,MATCH(U$7,GRID!$A$47:$A$57,0),MATCH(1,($U$2=GRID!$B$31:$BI$31)*(КАЛЕНДАРЬ!$AQ7=GRID!$B$33:$BI$33), 0)),
ROUNDUP(INDEX(GRID!$B$47:$BI$57,MATCH(U$7,GRID!$A$47:$A$57,0),MATCH(1,($U$2=GRID!$B$31:$BI$31)*(КАЛЕНДАРЬ!$AQ7=GRID!$B$33:$BI$33),0))*(1-GRID!$B$69),0))</f>
        <v>45800</v>
      </c>
      <c r="W361" s="47" cm="1">
        <f t="array" ref="W361">IF($I$2="Открытый тариф",
INDEX(GRID!$B$34:$BI$44,MATCH(W$7,GRID!$A$34:$A$44,0),MATCH(1,($U$2=GRID!$B$31:$BI$31)*(КАЛЕНДАРЬ!$AQ7=GRID!$B$33:$BI$33), 0)),
ROUNDUP(INDEX(GRID!$B$34:$BI$44,MATCH(W$7,GRID!$A$34:$A$44,0),MATCH(1,($U$2=GRID!$B$31:$BI$31)*(КАЛЕНДАРЬ!$AQ7=GRID!$B$33:$BI$33),0))*(1-GRID!$B$69),0))</f>
        <v>122200</v>
      </c>
      <c r="X361" s="47" cm="1">
        <f t="array" ref="X361">IF($I$2="Открытый тариф",
INDEX(GRID!$B$47:$BI$57,MATCH(W$7,GRID!$A$47:$A$57,0),MATCH(1,($U$2=GRID!$B$31:$BI$31)*(КАЛЕНДАРЬ!$AQ7=GRID!$B$33:$BI$33), 0)),
ROUNDUP(INDEX(GRID!$B$47:$BI$57,MATCH(W$7,GRID!$A$47:$A$57,0),MATCH(1,($U$2=GRID!$B$31:$BI$31)*(КАЛЕНДАРЬ!$AQ7=GRID!$B$33:$BI$33),0))*(1-GRID!$B$69),0))</f>
        <v>124800</v>
      </c>
    </row>
    <row r="362" spans="1:30" hidden="1" x14ac:dyDescent="0.2">
      <c r="A362" s="117" t="s">
        <v>46</v>
      </c>
      <c r="B362" s="117">
        <v>5</v>
      </c>
      <c r="C362" s="47" cm="1">
        <f t="array" ref="C362">IF($I$2="Открытый тариф",
INDEX(GRID!$B$34:$BI$44,MATCH(C$7,GRID!$A$34:$A$44,0),MATCH(1,($U$2=GRID!$B$31:$BI$31)*(КАЛЕНДАРЬ!$AQ8=GRID!$B$33:$BI$33), 0)),
ROUNDUP(INDEX(GRID!$B$34:$BI$44,MATCH(C$7,GRID!$A$34:$A$44,0),MATCH(1,($U$2=GRID!$B$31:$BI$31)*(КАЛЕНДАРЬ!$AQ8=GRID!$B$33:$BI$33),0))*(1-GRID!$B$69),0))</f>
        <v>18600</v>
      </c>
      <c r="D362" s="47" cm="1">
        <f t="array" ref="D362">IF($I$2="Открытый тариф",
INDEX(GRID!$B$47:$BI$57,MATCH(C$7,GRID!$A$47:$A$57,0),MATCH(1,($U$2=GRID!$B$31:$BI$31)*(КАЛЕНДАРЬ!$AQ8=GRID!$B$33:$BI$33), 0)),
ROUNDUP(INDEX(GRID!$B$47:$BI$57,MATCH(C$7,GRID!$A$47:$A$57,0),MATCH(1,($U$2=GRID!$B$31:$BI$31)*(КАЛЕНДАРЬ!$AQ8=GRID!$B$33:$BI$33),0))*(1-GRID!$B$69),0))</f>
        <v>21200</v>
      </c>
      <c r="E362" s="47" cm="1">
        <f t="array" ref="E362">IF($I$2="Открытый тариф",
INDEX(GRID!$B$34:$BI$44,MATCH(E$7,GRID!$A$34:$A$44,0),MATCH(1,($U$2=GRID!$B$31:$BI$31)*(КАЛЕНДАРЬ!$AQ8=GRID!$B$33:$BI$33), 0)),
ROUNDUP(INDEX(GRID!$B$34:$BI$44,MATCH(E$7,GRID!$A$34:$A$44,0),MATCH(1,($U$2=GRID!$B$31:$BI$31)*(КАЛЕНДАРЬ!$AQ8=GRID!$B$33:$BI$33),0))*(1-GRID!$B$69),0))</f>
        <v>20300</v>
      </c>
      <c r="F362" s="47" cm="1">
        <f t="array" ref="F362">IF($I$2="Открытый тариф",
INDEX(GRID!$B$47:$BI$57,MATCH(E$7,GRID!$A$47:$A$57,0),MATCH(1,($U$2=GRID!$B$31:$BI$31)*(КАЛЕНДАРЬ!$AQ8=GRID!$B$33:$BI$33), 0)),
ROUNDUP(INDEX(GRID!$B$47:$BI$57,MATCH(E$7,GRID!$A$47:$A$57,0),MATCH(1,($U$2=GRID!$B$31:$BI$31)*(КАЛЕНДАРЬ!$AQ8=GRID!$B$33:$BI$33),0))*(1-GRID!$B$69),0))</f>
        <v>22900</v>
      </c>
      <c r="G362" s="47" cm="1">
        <f t="array" ref="G362">IF($I$2="Открытый тариф",
INDEX(GRID!$B$34:$BI$44,MATCH(G$7,GRID!$A$34:$A$44,0),MATCH(1,($U$2=GRID!$B$31:$BI$31)*(КАЛЕНДАРЬ!$AQ8=GRID!$B$33:$BI$33), 0)),
ROUNDUP(INDEX(GRID!$B$34:$BI$44,MATCH(G$7,GRID!$A$34:$A$44,0),MATCH(1,($U$2=GRID!$B$31:$BI$31)*(КАЛЕНДАРЬ!$AQ8=GRID!$B$33:$BI$33),0))*(1-GRID!$B$69),0))</f>
        <v>21300</v>
      </c>
      <c r="H362" s="47" cm="1">
        <f t="array" ref="H362">IF($I$2="Открытый тариф",
INDEX(GRID!$B$47:$BI$57,MATCH(G$7,GRID!$A$47:$A$57,0),MATCH(1,($U$2=GRID!$B$31:$BI$31)*(КАЛЕНДАРЬ!$AQ8=GRID!$B$33:$BI$33), 0)),
ROUNDUP(INDEX(GRID!$B$47:$BI$57,MATCH(G$7,GRID!$A$47:$A$57,0),MATCH(1,($U$2=GRID!$B$31:$BI$31)*(КАЛЕНДАРЬ!$AQ8=GRID!$B$33:$BI$33),0))*(1-GRID!$B$69),0))</f>
        <v>23900</v>
      </c>
      <c r="I362" s="47" cm="1">
        <f t="array" ref="I362">IF($I$2="Открытый тариф",
INDEX(GRID!$B$34:$BI$44,MATCH(I$7,GRID!$A$34:$A$44,0),MATCH(1,($U$2=GRID!$B$31:$BI$31)*(КАЛЕНДАРЬ!$AQ8=GRID!$B$33:$BI$33), 0)),
ROUNDUP(INDEX(GRID!$B$34:$BI$44,MATCH(I$7,GRID!$A$34:$A$44,0),MATCH(1,($U$2=GRID!$B$31:$BI$31)*(КАЛЕНДАРЬ!$AQ8=GRID!$B$33:$BI$33),0))*(1-GRID!$B$69),0))</f>
        <v>23000</v>
      </c>
      <c r="J362" s="47" cm="1">
        <f t="array" ref="J362">IF($I$2="Открытый тариф",
INDEX(GRID!$B$47:$BI$57,MATCH(I$7,GRID!$A$47:$A$57,0),MATCH(1,($U$2=GRID!$B$31:$BI$31)*(КАЛЕНДАРЬ!$AQ8=GRID!$B$33:$BI$33), 0)),
ROUNDUP(INDEX(GRID!$B$47:$BI$57,MATCH(I$7,GRID!$A$47:$A$57,0),MATCH(1,($U$2=GRID!$B$31:$BI$31)*(КАЛЕНДАРЬ!$AQ8=GRID!$B$33:$BI$33),0))*(1-GRID!$B$69),0))</f>
        <v>25600</v>
      </c>
      <c r="K362" s="47" cm="1">
        <f t="array" ref="K362">IF($I$2="Открытый тариф",
INDEX(GRID!$B$34:$BI$44,MATCH(K$7,GRID!$A$34:$A$44,0),MATCH(1,($U$2=GRID!$B$31:$BI$31)*(КАЛЕНДАРЬ!$AQ8=GRID!$B$33:$BI$33), 0)),
ROUNDUP(INDEX(GRID!$B$34:$BI$44,MATCH(K$7,GRID!$A$34:$A$44,0),MATCH(1,($U$2=GRID!$B$31:$BI$31)*(КАЛЕНДАРЬ!$AQ8=GRID!$B$33:$BI$33),0))*(1-GRID!$B$69),0))</f>
        <v>24000</v>
      </c>
      <c r="L362" s="47" cm="1">
        <f t="array" ref="L362">IF($I$2="Открытый тариф",
INDEX(GRID!$B$47:$BI$57,MATCH(K$7,GRID!$A$47:$A$57,0),MATCH(1,($U$2=GRID!$B$31:$BI$31)*(КАЛЕНДАРЬ!$AQ8=GRID!$B$33:$BI$33), 0)),
ROUNDUP(INDEX(GRID!$B$47:$BI$57,MATCH(K$7,GRID!$A$47:$A$57,0),MATCH(1,($U$2=GRID!$B$31:$BI$31)*(КАЛЕНДАРЬ!$AQ8=GRID!$B$33:$BI$33),0))*(1-GRID!$B$69),0))</f>
        <v>26600</v>
      </c>
      <c r="M362" s="47" cm="1">
        <f t="array" ref="M362">IF($I$2="Открытый тариф",
INDEX(GRID!$B$34:$BI$44,MATCH(M$7,GRID!$A$34:$A$44,0),MATCH(1,($U$2=GRID!$B$31:$BI$31)*(КАЛЕНДАРЬ!$AQ8=GRID!$B$33:$BI$33), 0)),
ROUNDUP(INDEX(GRID!$B$34:$BI$44,MATCH(M$7,GRID!$A$34:$A$44,0),MATCH(1,($U$2=GRID!$B$31:$BI$31)*(КАЛЕНДАРЬ!$AQ8=GRID!$B$33:$BI$33),0))*(1-GRID!$B$69),0))</f>
        <v>25700</v>
      </c>
      <c r="N362" s="47" cm="1">
        <f t="array" ref="N362">IF($I$2="Открытый тариф",
INDEX(GRID!$B$47:$BI$57,MATCH(M$7,GRID!$A$47:$A$57,0),MATCH(1,($U$2=GRID!$B$31:$BI$31)*(КАЛЕНДАРЬ!$AQ8=GRID!$B$33:$BI$33), 0)),
ROUNDUP(INDEX(GRID!$B$47:$BI$57,MATCH(M$7,GRID!$A$47:$A$57,0),MATCH(1,($U$2=GRID!$B$31:$BI$31)*(КАЛЕНДАРЬ!$AQ8=GRID!$B$33:$BI$33),0))*(1-GRID!$B$69),0))</f>
        <v>28300</v>
      </c>
      <c r="O362" s="47" cm="1">
        <f t="array" ref="O362">IF($I$2="Открытый тариф",
INDEX(GRID!$B$34:$BI$44,MATCH(O$7,GRID!$A$34:$A$44,0),MATCH(1,($U$2=GRID!$B$31:$BI$31)*(КАЛЕНДАРЬ!$AQ8=GRID!$B$33:$BI$33), 0)),
ROUNDUP(INDEX(GRID!$B$34:$BI$44,MATCH(O$7,GRID!$A$34:$A$44,0),MATCH(1,($U$2=GRID!$B$31:$BI$31)*(КАЛЕНДАРЬ!$AQ8=GRID!$B$33:$BI$33),0))*(1-GRID!$B$69),0))</f>
        <v>32300</v>
      </c>
      <c r="P362" s="47" cm="1">
        <f t="array" ref="P362">IF($I$2="Открытый тариф",
INDEX(GRID!$B$47:$BI$57,MATCH(O$7,GRID!$A$47:$A$57,0),MATCH(1,($U$2=GRID!$B$31:$BI$31)*(КАЛЕНДАРЬ!$AQ8=GRID!$B$33:$BI$33), 0)),
ROUNDUP(INDEX(GRID!$B$47:$BI$57,MATCH(O$7,GRID!$A$47:$A$57,0),MATCH(1,($U$2=GRID!$B$31:$BI$31)*(КАЛЕНДАРЬ!$AQ8=GRID!$B$33:$BI$33),0))*(1-GRID!$B$69),0))</f>
        <v>34900</v>
      </c>
      <c r="Q362" s="47" cm="1">
        <f t="array" ref="Q362">IF($I$2="Открытый тариф",
INDEX(GRID!$B$34:$BI$44,MATCH(Q$7,GRID!$A$34:$A$44,0),MATCH(1,($U$2=GRID!$B$31:$BI$31)*(КАЛЕНДАРЬ!$AQ8=GRID!$B$33:$BI$33), 0)),
ROUNDUP(INDEX(GRID!$B$34:$BI$44,MATCH(Q$7,GRID!$A$34:$A$44,0),MATCH(1,($U$2=GRID!$B$31:$BI$31)*(КАЛЕНДАРЬ!$AQ8=GRID!$B$33:$BI$33),0))*(1-GRID!$B$69),0))</f>
        <v>34200</v>
      </c>
      <c r="R362" s="47" cm="1">
        <f t="array" ref="R362">IF($I$2="Открытый тариф",
INDEX(GRID!$B$47:$BI$57,MATCH(Q$7,GRID!$A$47:$A$57,0),MATCH(1,($U$2=GRID!$B$31:$BI$31)*(КАЛЕНДАРЬ!$AQ8=GRID!$B$33:$BI$33), 0)),
ROUNDUP(INDEX(GRID!$B$47:$BI$57,MATCH(Q$7,GRID!$A$47:$A$57,0),MATCH(1,($U$2=GRID!$B$31:$BI$31)*(КАЛЕНДАРЬ!$AQ8=GRID!$B$33:$BI$33),0))*(1-GRID!$B$69),0))</f>
        <v>36800</v>
      </c>
      <c r="S362" s="47" cm="1">
        <f t="array" ref="S362">IF($I$2="Открытый тариф",
INDEX(GRID!$B$34:$BI$44,MATCH(S$7,GRID!$A$34:$A$44,0),MATCH(1,($U$2=GRID!$B$31:$BI$31)*(КАЛЕНДАРЬ!$AQ8=GRID!$B$33:$BI$33), 0)),
ROUNDUP(INDEX(GRID!$B$34:$BI$44,MATCH(S$7,GRID!$A$34:$A$44,0),MATCH(1,($U$2=GRID!$B$31:$BI$31)*(КАЛЕНДАРЬ!$AQ8=GRID!$B$33:$BI$33),0))*(1-GRID!$B$69),0))</f>
        <v>37500</v>
      </c>
      <c r="T362" s="47" cm="1">
        <f t="array" ref="T362">IF($I$2="Открытый тариф",
INDEX(GRID!$B$47:$BI$57,MATCH(S$7,GRID!$A$47:$A$57,0),MATCH(1,($U$2=GRID!$B$31:$BI$31)*(КАЛЕНДАРЬ!$AQ8=GRID!$B$33:$BI$33), 0)),
ROUNDUP(INDEX(GRID!$B$47:$BI$57,MATCH(S$7,GRID!$A$47:$A$57,0),MATCH(1,($U$2=GRID!$B$31:$BI$31)*(КАЛЕНДАРЬ!$AQ8=GRID!$B$33:$BI$33),0))*(1-GRID!$B$69),0))</f>
        <v>40100</v>
      </c>
      <c r="U362" s="47" cm="1">
        <f t="array" ref="U362">IF($I$2="Открытый тариф",
INDEX(GRID!$B$34:$BI$44,MATCH(U$7,GRID!$A$34:$A$44,0),MATCH(1,($U$2=GRID!$B$31:$BI$31)*(КАЛЕНДАРЬ!$AQ8=GRID!$B$33:$BI$33), 0)),
ROUNDUP(INDEX(GRID!$B$34:$BI$44,MATCH(U$7,GRID!$A$34:$A$44,0),MATCH(1,($U$2=GRID!$B$31:$BI$31)*(КАЛЕНДАРЬ!$AQ8=GRID!$B$33:$BI$33),0))*(1-GRID!$B$69),0))</f>
        <v>43200</v>
      </c>
      <c r="V362" s="47" cm="1">
        <f t="array" ref="V362">IF($I$2="Открытый тариф",
INDEX(GRID!$B$47:$BI$57,MATCH(U$7,GRID!$A$47:$A$57,0),MATCH(1,($U$2=GRID!$B$31:$BI$31)*(КАЛЕНДАРЬ!$AQ8=GRID!$B$33:$BI$33), 0)),
ROUNDUP(INDEX(GRID!$B$47:$BI$57,MATCH(U$7,GRID!$A$47:$A$57,0),MATCH(1,($U$2=GRID!$B$31:$BI$31)*(КАЛЕНДАРЬ!$AQ8=GRID!$B$33:$BI$33),0))*(1-GRID!$B$69),0))</f>
        <v>45800</v>
      </c>
      <c r="W362" s="47" cm="1">
        <f t="array" ref="W362">IF($I$2="Открытый тариф",
INDEX(GRID!$B$34:$BI$44,MATCH(W$7,GRID!$A$34:$A$44,0),MATCH(1,($U$2=GRID!$B$31:$BI$31)*(КАЛЕНДАРЬ!$AQ8=GRID!$B$33:$BI$33), 0)),
ROUNDUP(INDEX(GRID!$B$34:$BI$44,MATCH(W$7,GRID!$A$34:$A$44,0),MATCH(1,($U$2=GRID!$B$31:$BI$31)*(КАЛЕНДАРЬ!$AQ8=GRID!$B$33:$BI$33),0))*(1-GRID!$B$69),0))</f>
        <v>122200</v>
      </c>
      <c r="X362" s="47" cm="1">
        <f t="array" ref="X362">IF($I$2="Открытый тариф",
INDEX(GRID!$B$47:$BI$57,MATCH(W$7,GRID!$A$47:$A$57,0),MATCH(1,($U$2=GRID!$B$31:$BI$31)*(КАЛЕНДАРЬ!$AQ8=GRID!$B$33:$BI$33), 0)),
ROUNDUP(INDEX(GRID!$B$47:$BI$57,MATCH(W$7,GRID!$A$47:$A$57,0),MATCH(1,($U$2=GRID!$B$31:$BI$31)*(КАЛЕНДАРЬ!$AQ8=GRID!$B$33:$BI$33),0))*(1-GRID!$B$69),0))</f>
        <v>124800</v>
      </c>
    </row>
    <row r="363" spans="1:30" hidden="1" x14ac:dyDescent="0.2">
      <c r="A363" s="117" t="s">
        <v>47</v>
      </c>
      <c r="B363" s="117">
        <v>6</v>
      </c>
      <c r="C363" s="47" cm="1">
        <f t="array" ref="C363">IF($I$2="Открытый тариф",
INDEX(GRID!$B$34:$BI$44,MATCH(C$7,GRID!$A$34:$A$44,0),MATCH(1,($U$2=GRID!$B$31:$BI$31)*(КАЛЕНДАРЬ!$AQ9=GRID!$B$33:$BI$33), 0)),
ROUNDUP(INDEX(GRID!$B$34:$BI$44,MATCH(C$7,GRID!$A$34:$A$44,0),MATCH(1,($U$2=GRID!$B$31:$BI$31)*(КАЛЕНДАРЬ!$AQ9=GRID!$B$33:$BI$33),0))*(1-GRID!$B$69),0))</f>
        <v>19200</v>
      </c>
      <c r="D363" s="47" cm="1">
        <f t="array" ref="D363">IF($I$2="Открытый тариф",
INDEX(GRID!$B$47:$BI$57,MATCH(C$7,GRID!$A$47:$A$57,0),MATCH(1,($U$2=GRID!$B$31:$BI$31)*(КАЛЕНДАРЬ!$AQ9=GRID!$B$33:$BI$33), 0)),
ROUNDUP(INDEX(GRID!$B$47:$BI$57,MATCH(C$7,GRID!$A$47:$A$57,0),MATCH(1,($U$2=GRID!$B$31:$BI$31)*(КАЛЕНДАРЬ!$AQ9=GRID!$B$33:$BI$33),0))*(1-GRID!$B$69),0))</f>
        <v>21800</v>
      </c>
      <c r="E363" s="47" cm="1">
        <f t="array" ref="E363">IF($I$2="Открытый тариф",
INDEX(GRID!$B$34:$BI$44,MATCH(E$7,GRID!$A$34:$A$44,0),MATCH(1,($U$2=GRID!$B$31:$BI$31)*(КАЛЕНДАРЬ!$AQ9=GRID!$B$33:$BI$33), 0)),
ROUNDUP(INDEX(GRID!$B$34:$BI$44,MATCH(E$7,GRID!$A$34:$A$44,0),MATCH(1,($U$2=GRID!$B$31:$BI$31)*(КАЛЕНДАРЬ!$AQ9=GRID!$B$33:$BI$33),0))*(1-GRID!$B$69),0))</f>
        <v>21000</v>
      </c>
      <c r="F363" s="47" cm="1">
        <f t="array" ref="F363">IF($I$2="Открытый тариф",
INDEX(GRID!$B$47:$BI$57,MATCH(E$7,GRID!$A$47:$A$57,0),MATCH(1,($U$2=GRID!$B$31:$BI$31)*(КАЛЕНДАРЬ!$AQ9=GRID!$B$33:$BI$33), 0)),
ROUNDUP(INDEX(GRID!$B$47:$BI$57,MATCH(E$7,GRID!$A$47:$A$57,0),MATCH(1,($U$2=GRID!$B$31:$BI$31)*(КАЛЕНДАРЬ!$AQ9=GRID!$B$33:$BI$33),0))*(1-GRID!$B$69),0))</f>
        <v>23600</v>
      </c>
      <c r="G363" s="47" cm="1">
        <f t="array" ref="G363">IF($I$2="Открытый тариф",
INDEX(GRID!$B$34:$BI$44,MATCH(G$7,GRID!$A$34:$A$44,0),MATCH(1,($U$2=GRID!$B$31:$BI$31)*(КАЛЕНДАРЬ!$AQ9=GRID!$B$33:$BI$33), 0)),
ROUNDUP(INDEX(GRID!$B$34:$BI$44,MATCH(G$7,GRID!$A$34:$A$44,0),MATCH(1,($U$2=GRID!$B$31:$BI$31)*(КАЛЕНДАРЬ!$AQ9=GRID!$B$33:$BI$33),0))*(1-GRID!$B$69),0))</f>
        <v>22000</v>
      </c>
      <c r="H363" s="47" cm="1">
        <f t="array" ref="H363">IF($I$2="Открытый тариф",
INDEX(GRID!$B$47:$BI$57,MATCH(G$7,GRID!$A$47:$A$57,0),MATCH(1,($U$2=GRID!$B$31:$BI$31)*(КАЛЕНДАРЬ!$AQ9=GRID!$B$33:$BI$33), 0)),
ROUNDUP(INDEX(GRID!$B$47:$BI$57,MATCH(G$7,GRID!$A$47:$A$57,0),MATCH(1,($U$2=GRID!$B$31:$BI$31)*(КАЛЕНДАРЬ!$AQ9=GRID!$B$33:$BI$33),0))*(1-GRID!$B$69),0))</f>
        <v>24600</v>
      </c>
      <c r="I363" s="47" cm="1">
        <f t="array" ref="I363">IF($I$2="Открытый тариф",
INDEX(GRID!$B$34:$BI$44,MATCH(I$7,GRID!$A$34:$A$44,0),MATCH(1,($U$2=GRID!$B$31:$BI$31)*(КАЛЕНДАРЬ!$AQ9=GRID!$B$33:$BI$33), 0)),
ROUNDUP(INDEX(GRID!$B$34:$BI$44,MATCH(I$7,GRID!$A$34:$A$44,0),MATCH(1,($U$2=GRID!$B$31:$BI$31)*(КАЛЕНДАРЬ!$AQ9=GRID!$B$33:$BI$33),0))*(1-GRID!$B$69),0))</f>
        <v>23800</v>
      </c>
      <c r="J363" s="47" cm="1">
        <f t="array" ref="J363">IF($I$2="Открытый тариф",
INDEX(GRID!$B$47:$BI$57,MATCH(I$7,GRID!$A$47:$A$57,0),MATCH(1,($U$2=GRID!$B$31:$BI$31)*(КАЛЕНДАРЬ!$AQ9=GRID!$B$33:$BI$33), 0)),
ROUNDUP(INDEX(GRID!$B$47:$BI$57,MATCH(I$7,GRID!$A$47:$A$57,0),MATCH(1,($U$2=GRID!$B$31:$BI$31)*(КАЛЕНДАРЬ!$AQ9=GRID!$B$33:$BI$33),0))*(1-GRID!$B$69),0))</f>
        <v>26400</v>
      </c>
      <c r="K363" s="47" cm="1">
        <f t="array" ref="K363">IF($I$2="Открытый тариф",
INDEX(GRID!$B$34:$BI$44,MATCH(K$7,GRID!$A$34:$A$44,0),MATCH(1,($U$2=GRID!$B$31:$BI$31)*(КАЛЕНДАРЬ!$AQ9=GRID!$B$33:$BI$33), 0)),
ROUNDUP(INDEX(GRID!$B$34:$BI$44,MATCH(K$7,GRID!$A$34:$A$44,0),MATCH(1,($U$2=GRID!$B$31:$BI$31)*(КАЛЕНДАРЬ!$AQ9=GRID!$B$33:$BI$33),0))*(1-GRID!$B$69),0))</f>
        <v>24800</v>
      </c>
      <c r="L363" s="47" cm="1">
        <f t="array" ref="L363">IF($I$2="Открытый тариф",
INDEX(GRID!$B$47:$BI$57,MATCH(K$7,GRID!$A$47:$A$57,0),MATCH(1,($U$2=GRID!$B$31:$BI$31)*(КАЛЕНДАРЬ!$AQ9=GRID!$B$33:$BI$33), 0)),
ROUNDUP(INDEX(GRID!$B$47:$BI$57,MATCH(K$7,GRID!$A$47:$A$57,0),MATCH(1,($U$2=GRID!$B$31:$BI$31)*(КАЛЕНДАРЬ!$AQ9=GRID!$B$33:$BI$33),0))*(1-GRID!$B$69),0))</f>
        <v>27400</v>
      </c>
      <c r="M363" s="47" cm="1">
        <f t="array" ref="M363">IF($I$2="Открытый тариф",
INDEX(GRID!$B$34:$BI$44,MATCH(M$7,GRID!$A$34:$A$44,0),MATCH(1,($U$2=GRID!$B$31:$BI$31)*(КАЛЕНДАРЬ!$AQ9=GRID!$B$33:$BI$33), 0)),
ROUNDUP(INDEX(GRID!$B$34:$BI$44,MATCH(M$7,GRID!$A$34:$A$44,0),MATCH(1,($U$2=GRID!$B$31:$BI$31)*(КАЛЕНДАРЬ!$AQ9=GRID!$B$33:$BI$33),0))*(1-GRID!$B$69),0))</f>
        <v>26600</v>
      </c>
      <c r="N363" s="47" cm="1">
        <f t="array" ref="N363">IF($I$2="Открытый тариф",
INDEX(GRID!$B$47:$BI$57,MATCH(M$7,GRID!$A$47:$A$57,0),MATCH(1,($U$2=GRID!$B$31:$BI$31)*(КАЛЕНДАРЬ!$AQ9=GRID!$B$33:$BI$33), 0)),
ROUNDUP(INDEX(GRID!$B$47:$BI$57,MATCH(M$7,GRID!$A$47:$A$57,0),MATCH(1,($U$2=GRID!$B$31:$BI$31)*(КАЛЕНДАРЬ!$AQ9=GRID!$B$33:$BI$33),0))*(1-GRID!$B$69),0))</f>
        <v>29200</v>
      </c>
      <c r="O363" s="47" cm="1">
        <f t="array" ref="O363">IF($I$2="Открытый тариф",
INDEX(GRID!$B$34:$BI$44,MATCH(O$7,GRID!$A$34:$A$44,0),MATCH(1,($U$2=GRID!$B$31:$BI$31)*(КАЛЕНДАРЬ!$AQ9=GRID!$B$33:$BI$33), 0)),
ROUNDUP(INDEX(GRID!$B$34:$BI$44,MATCH(O$7,GRID!$A$34:$A$44,0),MATCH(1,($U$2=GRID!$B$31:$BI$31)*(КАЛЕНДАРЬ!$AQ9=GRID!$B$33:$BI$33),0))*(1-GRID!$B$69),0))</f>
        <v>33400</v>
      </c>
      <c r="P363" s="47" cm="1">
        <f t="array" ref="P363">IF($I$2="Открытый тариф",
INDEX(GRID!$B$47:$BI$57,MATCH(O$7,GRID!$A$47:$A$57,0),MATCH(1,($U$2=GRID!$B$31:$BI$31)*(КАЛЕНДАРЬ!$AQ9=GRID!$B$33:$BI$33), 0)),
ROUNDUP(INDEX(GRID!$B$47:$BI$57,MATCH(O$7,GRID!$A$47:$A$57,0),MATCH(1,($U$2=GRID!$B$31:$BI$31)*(КАЛЕНДАРЬ!$AQ9=GRID!$B$33:$BI$33),0))*(1-GRID!$B$69),0))</f>
        <v>36000</v>
      </c>
      <c r="Q363" s="47" cm="1">
        <f t="array" ref="Q363">IF($I$2="Открытый тариф",
INDEX(GRID!$B$34:$BI$44,MATCH(Q$7,GRID!$A$34:$A$44,0),MATCH(1,($U$2=GRID!$B$31:$BI$31)*(КАЛЕНДАРЬ!$AQ9=GRID!$B$33:$BI$33), 0)),
ROUNDUP(INDEX(GRID!$B$34:$BI$44,MATCH(Q$7,GRID!$A$34:$A$44,0),MATCH(1,($U$2=GRID!$B$31:$BI$31)*(КАЛЕНДАРЬ!$AQ9=GRID!$B$33:$BI$33),0))*(1-GRID!$B$69),0))</f>
        <v>35400</v>
      </c>
      <c r="R363" s="47" cm="1">
        <f t="array" ref="R363">IF($I$2="Открытый тариф",
INDEX(GRID!$B$47:$BI$57,MATCH(Q$7,GRID!$A$47:$A$57,0),MATCH(1,($U$2=GRID!$B$31:$BI$31)*(КАЛЕНДАРЬ!$AQ9=GRID!$B$33:$BI$33), 0)),
ROUNDUP(INDEX(GRID!$B$47:$BI$57,MATCH(Q$7,GRID!$A$47:$A$57,0),MATCH(1,($U$2=GRID!$B$31:$BI$31)*(КАЛЕНДАРЬ!$AQ9=GRID!$B$33:$BI$33),0))*(1-GRID!$B$69),0))</f>
        <v>38000</v>
      </c>
      <c r="S363" s="47" cm="1">
        <f t="array" ref="S363">IF($I$2="Открытый тариф",
INDEX(GRID!$B$34:$BI$44,MATCH(S$7,GRID!$A$34:$A$44,0),MATCH(1,($U$2=GRID!$B$31:$BI$31)*(КАЛЕНДАРЬ!$AQ9=GRID!$B$33:$BI$33), 0)),
ROUNDUP(INDEX(GRID!$B$34:$BI$44,MATCH(S$7,GRID!$A$34:$A$44,0),MATCH(1,($U$2=GRID!$B$31:$BI$31)*(КАЛЕНДАРЬ!$AQ9=GRID!$B$33:$BI$33),0))*(1-GRID!$B$69),0))</f>
        <v>38800</v>
      </c>
      <c r="T363" s="47" cm="1">
        <f t="array" ref="T363">IF($I$2="Открытый тариф",
INDEX(GRID!$B$47:$BI$57,MATCH(S$7,GRID!$A$47:$A$57,0),MATCH(1,($U$2=GRID!$B$31:$BI$31)*(КАЛЕНДАРЬ!$AQ9=GRID!$B$33:$BI$33), 0)),
ROUNDUP(INDEX(GRID!$B$47:$BI$57,MATCH(S$7,GRID!$A$47:$A$57,0),MATCH(1,($U$2=GRID!$B$31:$BI$31)*(КАЛЕНДАРЬ!$AQ9=GRID!$B$33:$BI$33),0))*(1-GRID!$B$69),0))</f>
        <v>41400</v>
      </c>
      <c r="U363" s="47" cm="1">
        <f t="array" ref="U363">IF($I$2="Открытый тариф",
INDEX(GRID!$B$34:$BI$44,MATCH(U$7,GRID!$A$34:$A$44,0),MATCH(1,($U$2=GRID!$B$31:$BI$31)*(КАЛЕНДАРЬ!$AQ9=GRID!$B$33:$BI$33), 0)),
ROUNDUP(INDEX(GRID!$B$34:$BI$44,MATCH(U$7,GRID!$A$34:$A$44,0),MATCH(1,($U$2=GRID!$B$31:$BI$31)*(КАЛЕНДАРЬ!$AQ9=GRID!$B$33:$BI$33),0))*(1-GRID!$B$69),0))</f>
        <v>44600</v>
      </c>
      <c r="V363" s="47" cm="1">
        <f t="array" ref="V363">IF($I$2="Открытый тариф",
INDEX(GRID!$B$47:$BI$57,MATCH(U$7,GRID!$A$47:$A$57,0),MATCH(1,($U$2=GRID!$B$31:$BI$31)*(КАЛЕНДАРЬ!$AQ9=GRID!$B$33:$BI$33), 0)),
ROUNDUP(INDEX(GRID!$B$47:$BI$57,MATCH(U$7,GRID!$A$47:$A$57,0),MATCH(1,($U$2=GRID!$B$31:$BI$31)*(КАЛЕНДАРЬ!$AQ9=GRID!$B$33:$BI$33),0))*(1-GRID!$B$69),0))</f>
        <v>47200</v>
      </c>
      <c r="W363" s="47" cm="1">
        <f t="array" ref="W363">IF($I$2="Открытый тариф",
INDEX(GRID!$B$34:$BI$44,MATCH(W$7,GRID!$A$34:$A$44,0),MATCH(1,($U$2=GRID!$B$31:$BI$31)*(КАЛЕНДАРЬ!$AQ9=GRID!$B$33:$BI$33), 0)),
ROUNDUP(INDEX(GRID!$B$34:$BI$44,MATCH(W$7,GRID!$A$34:$A$44,0),MATCH(1,($U$2=GRID!$B$31:$BI$31)*(КАЛЕНДАРЬ!$AQ9=GRID!$B$33:$BI$33),0))*(1-GRID!$B$69),0))</f>
        <v>128200</v>
      </c>
      <c r="X363" s="47" cm="1">
        <f t="array" ref="X363">IF($I$2="Открытый тариф",
INDEX(GRID!$B$47:$BI$57,MATCH(W$7,GRID!$A$47:$A$57,0),MATCH(1,($U$2=GRID!$B$31:$BI$31)*(КАЛЕНДАРЬ!$AQ9=GRID!$B$33:$BI$33), 0)),
ROUNDUP(INDEX(GRID!$B$47:$BI$57,MATCH(W$7,GRID!$A$47:$A$57,0),MATCH(1,($U$2=GRID!$B$31:$BI$31)*(КАЛЕНДАРЬ!$AQ9=GRID!$B$33:$BI$33),0))*(1-GRID!$B$69),0))</f>
        <v>130800</v>
      </c>
    </row>
    <row r="364" spans="1:30" hidden="1" x14ac:dyDescent="0.2">
      <c r="A364" s="117" t="s">
        <v>48</v>
      </c>
      <c r="B364" s="117">
        <v>7</v>
      </c>
      <c r="C364" s="47" cm="1">
        <f t="array" ref="C364">IF($I$2="Открытый тариф",
INDEX(GRID!$B$34:$BI$44,MATCH(C$7,GRID!$A$34:$A$44,0),MATCH(1,($U$2=GRID!$B$31:$BI$31)*(КАЛЕНДАРЬ!$AQ10=GRID!$B$33:$BI$33), 0)),
ROUNDUP(INDEX(GRID!$B$34:$BI$44,MATCH(C$7,GRID!$A$34:$A$44,0),MATCH(1,($U$2=GRID!$B$31:$BI$31)*(КАЛЕНДАРЬ!$AQ10=GRID!$B$33:$BI$33),0))*(1-GRID!$B$69),0))</f>
        <v>19200</v>
      </c>
      <c r="D364" s="47" cm="1">
        <f t="array" ref="D364">IF($I$2="Открытый тариф",
INDEX(GRID!$B$47:$BI$57,MATCH(C$7,GRID!$A$47:$A$57,0),MATCH(1,($U$2=GRID!$B$31:$BI$31)*(КАЛЕНДАРЬ!$AQ10=GRID!$B$33:$BI$33), 0)),
ROUNDUP(INDEX(GRID!$B$47:$BI$57,MATCH(C$7,GRID!$A$47:$A$57,0),MATCH(1,($U$2=GRID!$B$31:$BI$31)*(КАЛЕНДАРЬ!$AQ10=GRID!$B$33:$BI$33),0))*(1-GRID!$B$69),0))</f>
        <v>21800</v>
      </c>
      <c r="E364" s="47" cm="1">
        <f t="array" ref="E364">IF($I$2="Открытый тариф",
INDEX(GRID!$B$34:$BI$44,MATCH(E$7,GRID!$A$34:$A$44,0),MATCH(1,($U$2=GRID!$B$31:$BI$31)*(КАЛЕНДАРЬ!$AQ10=GRID!$B$33:$BI$33), 0)),
ROUNDUP(INDEX(GRID!$B$34:$BI$44,MATCH(E$7,GRID!$A$34:$A$44,0),MATCH(1,($U$2=GRID!$B$31:$BI$31)*(КАЛЕНДАРЬ!$AQ10=GRID!$B$33:$BI$33),0))*(1-GRID!$B$69),0))</f>
        <v>21000</v>
      </c>
      <c r="F364" s="47" cm="1">
        <f t="array" ref="F364">IF($I$2="Открытый тариф",
INDEX(GRID!$B$47:$BI$57,MATCH(E$7,GRID!$A$47:$A$57,0),MATCH(1,($U$2=GRID!$B$31:$BI$31)*(КАЛЕНДАРЬ!$AQ10=GRID!$B$33:$BI$33), 0)),
ROUNDUP(INDEX(GRID!$B$47:$BI$57,MATCH(E$7,GRID!$A$47:$A$57,0),MATCH(1,($U$2=GRID!$B$31:$BI$31)*(КАЛЕНДАРЬ!$AQ10=GRID!$B$33:$BI$33),0))*(1-GRID!$B$69),0))</f>
        <v>23600</v>
      </c>
      <c r="G364" s="47" cm="1">
        <f t="array" ref="G364">IF($I$2="Открытый тариф",
INDEX(GRID!$B$34:$BI$44,MATCH(G$7,GRID!$A$34:$A$44,0),MATCH(1,($U$2=GRID!$B$31:$BI$31)*(КАЛЕНДАРЬ!$AQ10=GRID!$B$33:$BI$33), 0)),
ROUNDUP(INDEX(GRID!$B$34:$BI$44,MATCH(G$7,GRID!$A$34:$A$44,0),MATCH(1,($U$2=GRID!$B$31:$BI$31)*(КАЛЕНДАРЬ!$AQ10=GRID!$B$33:$BI$33),0))*(1-GRID!$B$69),0))</f>
        <v>22000</v>
      </c>
      <c r="H364" s="47" cm="1">
        <f t="array" ref="H364">IF($I$2="Открытый тариф",
INDEX(GRID!$B$47:$BI$57,MATCH(G$7,GRID!$A$47:$A$57,0),MATCH(1,($U$2=GRID!$B$31:$BI$31)*(КАЛЕНДАРЬ!$AQ10=GRID!$B$33:$BI$33), 0)),
ROUNDUP(INDEX(GRID!$B$47:$BI$57,MATCH(G$7,GRID!$A$47:$A$57,0),MATCH(1,($U$2=GRID!$B$31:$BI$31)*(КАЛЕНДАРЬ!$AQ10=GRID!$B$33:$BI$33),0))*(1-GRID!$B$69),0))</f>
        <v>24600</v>
      </c>
      <c r="I364" s="47" cm="1">
        <f t="array" ref="I364">IF($I$2="Открытый тариф",
INDEX(GRID!$B$34:$BI$44,MATCH(I$7,GRID!$A$34:$A$44,0),MATCH(1,($U$2=GRID!$B$31:$BI$31)*(КАЛЕНДАРЬ!$AQ10=GRID!$B$33:$BI$33), 0)),
ROUNDUP(INDEX(GRID!$B$34:$BI$44,MATCH(I$7,GRID!$A$34:$A$44,0),MATCH(1,($U$2=GRID!$B$31:$BI$31)*(КАЛЕНДАРЬ!$AQ10=GRID!$B$33:$BI$33),0))*(1-GRID!$B$69),0))</f>
        <v>23800</v>
      </c>
      <c r="J364" s="47" cm="1">
        <f t="array" ref="J364">IF($I$2="Открытый тариф",
INDEX(GRID!$B$47:$BI$57,MATCH(I$7,GRID!$A$47:$A$57,0),MATCH(1,($U$2=GRID!$B$31:$BI$31)*(КАЛЕНДАРЬ!$AQ10=GRID!$B$33:$BI$33), 0)),
ROUNDUP(INDEX(GRID!$B$47:$BI$57,MATCH(I$7,GRID!$A$47:$A$57,0),MATCH(1,($U$2=GRID!$B$31:$BI$31)*(КАЛЕНДАРЬ!$AQ10=GRID!$B$33:$BI$33),0))*(1-GRID!$B$69),0))</f>
        <v>26400</v>
      </c>
      <c r="K364" s="47" cm="1">
        <f t="array" ref="K364">IF($I$2="Открытый тариф",
INDEX(GRID!$B$34:$BI$44,MATCH(K$7,GRID!$A$34:$A$44,0),MATCH(1,($U$2=GRID!$B$31:$BI$31)*(КАЛЕНДАРЬ!$AQ10=GRID!$B$33:$BI$33), 0)),
ROUNDUP(INDEX(GRID!$B$34:$BI$44,MATCH(K$7,GRID!$A$34:$A$44,0),MATCH(1,($U$2=GRID!$B$31:$BI$31)*(КАЛЕНДАРЬ!$AQ10=GRID!$B$33:$BI$33),0))*(1-GRID!$B$69),0))</f>
        <v>24800</v>
      </c>
      <c r="L364" s="47" cm="1">
        <f t="array" ref="L364">IF($I$2="Открытый тариф",
INDEX(GRID!$B$47:$BI$57,MATCH(K$7,GRID!$A$47:$A$57,0),MATCH(1,($U$2=GRID!$B$31:$BI$31)*(КАЛЕНДАРЬ!$AQ10=GRID!$B$33:$BI$33), 0)),
ROUNDUP(INDEX(GRID!$B$47:$BI$57,MATCH(K$7,GRID!$A$47:$A$57,0),MATCH(1,($U$2=GRID!$B$31:$BI$31)*(КАЛЕНДАРЬ!$AQ10=GRID!$B$33:$BI$33),0))*(1-GRID!$B$69),0))</f>
        <v>27400</v>
      </c>
      <c r="M364" s="47" cm="1">
        <f t="array" ref="M364">IF($I$2="Открытый тариф",
INDEX(GRID!$B$34:$BI$44,MATCH(M$7,GRID!$A$34:$A$44,0),MATCH(1,($U$2=GRID!$B$31:$BI$31)*(КАЛЕНДАРЬ!$AQ10=GRID!$B$33:$BI$33), 0)),
ROUNDUP(INDEX(GRID!$B$34:$BI$44,MATCH(M$7,GRID!$A$34:$A$44,0),MATCH(1,($U$2=GRID!$B$31:$BI$31)*(КАЛЕНДАРЬ!$AQ10=GRID!$B$33:$BI$33),0))*(1-GRID!$B$69),0))</f>
        <v>26600</v>
      </c>
      <c r="N364" s="47" cm="1">
        <f t="array" ref="N364">IF($I$2="Открытый тариф",
INDEX(GRID!$B$47:$BI$57,MATCH(M$7,GRID!$A$47:$A$57,0),MATCH(1,($U$2=GRID!$B$31:$BI$31)*(КАЛЕНДАРЬ!$AQ10=GRID!$B$33:$BI$33), 0)),
ROUNDUP(INDEX(GRID!$B$47:$BI$57,MATCH(M$7,GRID!$A$47:$A$57,0),MATCH(1,($U$2=GRID!$B$31:$BI$31)*(КАЛЕНДАРЬ!$AQ10=GRID!$B$33:$BI$33),0))*(1-GRID!$B$69),0))</f>
        <v>29200</v>
      </c>
      <c r="O364" s="47" cm="1">
        <f t="array" ref="O364">IF($I$2="Открытый тариф",
INDEX(GRID!$B$34:$BI$44,MATCH(O$7,GRID!$A$34:$A$44,0),MATCH(1,($U$2=GRID!$B$31:$BI$31)*(КАЛЕНДАРЬ!$AQ10=GRID!$B$33:$BI$33), 0)),
ROUNDUP(INDEX(GRID!$B$34:$BI$44,MATCH(O$7,GRID!$A$34:$A$44,0),MATCH(1,($U$2=GRID!$B$31:$BI$31)*(КАЛЕНДАРЬ!$AQ10=GRID!$B$33:$BI$33),0))*(1-GRID!$B$69),0))</f>
        <v>33400</v>
      </c>
      <c r="P364" s="47" cm="1">
        <f t="array" ref="P364">IF($I$2="Открытый тариф",
INDEX(GRID!$B$47:$BI$57,MATCH(O$7,GRID!$A$47:$A$57,0),MATCH(1,($U$2=GRID!$B$31:$BI$31)*(КАЛЕНДАРЬ!$AQ10=GRID!$B$33:$BI$33), 0)),
ROUNDUP(INDEX(GRID!$B$47:$BI$57,MATCH(O$7,GRID!$A$47:$A$57,0),MATCH(1,($U$2=GRID!$B$31:$BI$31)*(КАЛЕНДАРЬ!$AQ10=GRID!$B$33:$BI$33),0))*(1-GRID!$B$69),0))</f>
        <v>36000</v>
      </c>
      <c r="Q364" s="47" cm="1">
        <f t="array" ref="Q364">IF($I$2="Открытый тариф",
INDEX(GRID!$B$34:$BI$44,MATCH(Q$7,GRID!$A$34:$A$44,0),MATCH(1,($U$2=GRID!$B$31:$BI$31)*(КАЛЕНДАРЬ!$AQ10=GRID!$B$33:$BI$33), 0)),
ROUNDUP(INDEX(GRID!$B$34:$BI$44,MATCH(Q$7,GRID!$A$34:$A$44,0),MATCH(1,($U$2=GRID!$B$31:$BI$31)*(КАЛЕНДАРЬ!$AQ10=GRID!$B$33:$BI$33),0))*(1-GRID!$B$69),0))</f>
        <v>35400</v>
      </c>
      <c r="R364" s="47" cm="1">
        <f t="array" ref="R364">IF($I$2="Открытый тариф",
INDEX(GRID!$B$47:$BI$57,MATCH(Q$7,GRID!$A$47:$A$57,0),MATCH(1,($U$2=GRID!$B$31:$BI$31)*(КАЛЕНДАРЬ!$AQ10=GRID!$B$33:$BI$33), 0)),
ROUNDUP(INDEX(GRID!$B$47:$BI$57,MATCH(Q$7,GRID!$A$47:$A$57,0),MATCH(1,($U$2=GRID!$B$31:$BI$31)*(КАЛЕНДАРЬ!$AQ10=GRID!$B$33:$BI$33),0))*(1-GRID!$B$69),0))</f>
        <v>38000</v>
      </c>
      <c r="S364" s="47" cm="1">
        <f t="array" ref="S364">IF($I$2="Открытый тариф",
INDEX(GRID!$B$34:$BI$44,MATCH(S$7,GRID!$A$34:$A$44,0),MATCH(1,($U$2=GRID!$B$31:$BI$31)*(КАЛЕНДАРЬ!$AQ10=GRID!$B$33:$BI$33), 0)),
ROUNDUP(INDEX(GRID!$B$34:$BI$44,MATCH(S$7,GRID!$A$34:$A$44,0),MATCH(1,($U$2=GRID!$B$31:$BI$31)*(КАЛЕНДАРЬ!$AQ10=GRID!$B$33:$BI$33),0))*(1-GRID!$B$69),0))</f>
        <v>38800</v>
      </c>
      <c r="T364" s="47" cm="1">
        <f t="array" ref="T364">IF($I$2="Открытый тариф",
INDEX(GRID!$B$47:$BI$57,MATCH(S$7,GRID!$A$47:$A$57,0),MATCH(1,($U$2=GRID!$B$31:$BI$31)*(КАЛЕНДАРЬ!$AQ10=GRID!$B$33:$BI$33), 0)),
ROUNDUP(INDEX(GRID!$B$47:$BI$57,MATCH(S$7,GRID!$A$47:$A$57,0),MATCH(1,($U$2=GRID!$B$31:$BI$31)*(КАЛЕНДАРЬ!$AQ10=GRID!$B$33:$BI$33),0))*(1-GRID!$B$69),0))</f>
        <v>41400</v>
      </c>
      <c r="U364" s="47" cm="1">
        <f t="array" ref="U364">IF($I$2="Открытый тариф",
INDEX(GRID!$B$34:$BI$44,MATCH(U$7,GRID!$A$34:$A$44,0),MATCH(1,($U$2=GRID!$B$31:$BI$31)*(КАЛЕНДАРЬ!$AQ10=GRID!$B$33:$BI$33), 0)),
ROUNDUP(INDEX(GRID!$B$34:$BI$44,MATCH(U$7,GRID!$A$34:$A$44,0),MATCH(1,($U$2=GRID!$B$31:$BI$31)*(КАЛЕНДАРЬ!$AQ10=GRID!$B$33:$BI$33),0))*(1-GRID!$B$69),0))</f>
        <v>44600</v>
      </c>
      <c r="V364" s="47" cm="1">
        <f t="array" ref="V364">IF($I$2="Открытый тариф",
INDEX(GRID!$B$47:$BI$57,MATCH(U$7,GRID!$A$47:$A$57,0),MATCH(1,($U$2=GRID!$B$31:$BI$31)*(КАЛЕНДАРЬ!$AQ10=GRID!$B$33:$BI$33), 0)),
ROUNDUP(INDEX(GRID!$B$47:$BI$57,MATCH(U$7,GRID!$A$47:$A$57,0),MATCH(1,($U$2=GRID!$B$31:$BI$31)*(КАЛЕНДАРЬ!$AQ10=GRID!$B$33:$BI$33),0))*(1-GRID!$B$69),0))</f>
        <v>47200</v>
      </c>
      <c r="W364" s="47" cm="1">
        <f t="array" ref="W364">IF($I$2="Открытый тариф",
INDEX(GRID!$B$34:$BI$44,MATCH(W$7,GRID!$A$34:$A$44,0),MATCH(1,($U$2=GRID!$B$31:$BI$31)*(КАЛЕНДАРЬ!$AQ10=GRID!$B$33:$BI$33), 0)),
ROUNDUP(INDEX(GRID!$B$34:$BI$44,MATCH(W$7,GRID!$A$34:$A$44,0),MATCH(1,($U$2=GRID!$B$31:$BI$31)*(КАЛЕНДАРЬ!$AQ10=GRID!$B$33:$BI$33),0))*(1-GRID!$B$69),0))</f>
        <v>128200</v>
      </c>
      <c r="X364" s="47" cm="1">
        <f t="array" ref="X364">IF($I$2="Открытый тариф",
INDEX(GRID!$B$47:$BI$57,MATCH(W$7,GRID!$A$47:$A$57,0),MATCH(1,($U$2=GRID!$B$31:$BI$31)*(КАЛЕНДАРЬ!$AQ10=GRID!$B$33:$BI$33), 0)),
ROUNDUP(INDEX(GRID!$B$47:$BI$57,MATCH(W$7,GRID!$A$47:$A$57,0),MATCH(1,($U$2=GRID!$B$31:$BI$31)*(КАЛЕНДАРЬ!$AQ10=GRID!$B$33:$BI$33),0))*(1-GRID!$B$69),0))</f>
        <v>130800</v>
      </c>
    </row>
    <row r="365" spans="1:30" hidden="1" x14ac:dyDescent="0.2">
      <c r="A365" s="117" t="s">
        <v>42</v>
      </c>
      <c r="B365" s="117">
        <v>8</v>
      </c>
      <c r="C365" s="47" cm="1">
        <f t="array" ref="C365">IF($I$2="Открытый тариф",
INDEX(GRID!$B$34:$BI$44,MATCH(C$7,GRID!$A$34:$A$44,0),MATCH(1,($U$2=GRID!$B$31:$BI$31)*(КАЛЕНДАРЬ!$AQ11=GRID!$B$33:$BI$33), 0)),
ROUNDUP(INDEX(GRID!$B$34:$BI$44,MATCH(C$7,GRID!$A$34:$A$44,0),MATCH(1,($U$2=GRID!$B$31:$BI$31)*(КАЛЕНДАРЬ!$AQ11=GRID!$B$33:$BI$33),0))*(1-GRID!$B$69),0))</f>
        <v>18600</v>
      </c>
      <c r="D365" s="47" cm="1">
        <f t="array" ref="D365">IF($I$2="Открытый тариф",
INDEX(GRID!$B$47:$BI$57,MATCH(C$7,GRID!$A$47:$A$57,0),MATCH(1,($U$2=GRID!$B$31:$BI$31)*(КАЛЕНДАРЬ!$AQ11=GRID!$B$33:$BI$33), 0)),
ROUNDUP(INDEX(GRID!$B$47:$BI$57,MATCH(C$7,GRID!$A$47:$A$57,0),MATCH(1,($U$2=GRID!$B$31:$BI$31)*(КАЛЕНДАРЬ!$AQ11=GRID!$B$33:$BI$33),0))*(1-GRID!$B$69),0))</f>
        <v>21200</v>
      </c>
      <c r="E365" s="47" cm="1">
        <f t="array" ref="E365">IF($I$2="Открытый тариф",
INDEX(GRID!$B$34:$BI$44,MATCH(E$7,GRID!$A$34:$A$44,0),MATCH(1,($U$2=GRID!$B$31:$BI$31)*(КАЛЕНДАРЬ!$AQ11=GRID!$B$33:$BI$33), 0)),
ROUNDUP(INDEX(GRID!$B$34:$BI$44,MATCH(E$7,GRID!$A$34:$A$44,0),MATCH(1,($U$2=GRID!$B$31:$BI$31)*(КАЛЕНДАРЬ!$AQ11=GRID!$B$33:$BI$33),0))*(1-GRID!$B$69),0))</f>
        <v>20300</v>
      </c>
      <c r="F365" s="47" cm="1">
        <f t="array" ref="F365">IF($I$2="Открытый тариф",
INDEX(GRID!$B$47:$BI$57,MATCH(E$7,GRID!$A$47:$A$57,0),MATCH(1,($U$2=GRID!$B$31:$BI$31)*(КАЛЕНДАРЬ!$AQ11=GRID!$B$33:$BI$33), 0)),
ROUNDUP(INDEX(GRID!$B$47:$BI$57,MATCH(E$7,GRID!$A$47:$A$57,0),MATCH(1,($U$2=GRID!$B$31:$BI$31)*(КАЛЕНДАРЬ!$AQ11=GRID!$B$33:$BI$33),0))*(1-GRID!$B$69),0))</f>
        <v>22900</v>
      </c>
      <c r="G365" s="47" cm="1">
        <f t="array" ref="G365">IF($I$2="Открытый тариф",
INDEX(GRID!$B$34:$BI$44,MATCH(G$7,GRID!$A$34:$A$44,0),MATCH(1,($U$2=GRID!$B$31:$BI$31)*(КАЛЕНДАРЬ!$AQ11=GRID!$B$33:$BI$33), 0)),
ROUNDUP(INDEX(GRID!$B$34:$BI$44,MATCH(G$7,GRID!$A$34:$A$44,0),MATCH(1,($U$2=GRID!$B$31:$BI$31)*(КАЛЕНДАРЬ!$AQ11=GRID!$B$33:$BI$33),0))*(1-GRID!$B$69),0))</f>
        <v>21300</v>
      </c>
      <c r="H365" s="47" cm="1">
        <f t="array" ref="H365">IF($I$2="Открытый тариф",
INDEX(GRID!$B$47:$BI$57,MATCH(G$7,GRID!$A$47:$A$57,0),MATCH(1,($U$2=GRID!$B$31:$BI$31)*(КАЛЕНДАРЬ!$AQ11=GRID!$B$33:$BI$33), 0)),
ROUNDUP(INDEX(GRID!$B$47:$BI$57,MATCH(G$7,GRID!$A$47:$A$57,0),MATCH(1,($U$2=GRID!$B$31:$BI$31)*(КАЛЕНДАРЬ!$AQ11=GRID!$B$33:$BI$33),0))*(1-GRID!$B$69),0))</f>
        <v>23900</v>
      </c>
      <c r="I365" s="47" cm="1">
        <f t="array" ref="I365">IF($I$2="Открытый тариф",
INDEX(GRID!$B$34:$BI$44,MATCH(I$7,GRID!$A$34:$A$44,0),MATCH(1,($U$2=GRID!$B$31:$BI$31)*(КАЛЕНДАРЬ!$AQ11=GRID!$B$33:$BI$33), 0)),
ROUNDUP(INDEX(GRID!$B$34:$BI$44,MATCH(I$7,GRID!$A$34:$A$44,0),MATCH(1,($U$2=GRID!$B$31:$BI$31)*(КАЛЕНДАРЬ!$AQ11=GRID!$B$33:$BI$33),0))*(1-GRID!$B$69),0))</f>
        <v>23000</v>
      </c>
      <c r="J365" s="47" cm="1">
        <f t="array" ref="J365">IF($I$2="Открытый тариф",
INDEX(GRID!$B$47:$BI$57,MATCH(I$7,GRID!$A$47:$A$57,0),MATCH(1,($U$2=GRID!$B$31:$BI$31)*(КАЛЕНДАРЬ!$AQ11=GRID!$B$33:$BI$33), 0)),
ROUNDUP(INDEX(GRID!$B$47:$BI$57,MATCH(I$7,GRID!$A$47:$A$57,0),MATCH(1,($U$2=GRID!$B$31:$BI$31)*(КАЛЕНДАРЬ!$AQ11=GRID!$B$33:$BI$33),0))*(1-GRID!$B$69),0))</f>
        <v>25600</v>
      </c>
      <c r="K365" s="47" cm="1">
        <f t="array" ref="K365">IF($I$2="Открытый тариф",
INDEX(GRID!$B$34:$BI$44,MATCH(K$7,GRID!$A$34:$A$44,0),MATCH(1,($U$2=GRID!$B$31:$BI$31)*(КАЛЕНДАРЬ!$AQ11=GRID!$B$33:$BI$33), 0)),
ROUNDUP(INDEX(GRID!$B$34:$BI$44,MATCH(K$7,GRID!$A$34:$A$44,0),MATCH(1,($U$2=GRID!$B$31:$BI$31)*(КАЛЕНДАРЬ!$AQ11=GRID!$B$33:$BI$33),0))*(1-GRID!$B$69),0))</f>
        <v>24000</v>
      </c>
      <c r="L365" s="47" cm="1">
        <f t="array" ref="L365">IF($I$2="Открытый тариф",
INDEX(GRID!$B$47:$BI$57,MATCH(K$7,GRID!$A$47:$A$57,0),MATCH(1,($U$2=GRID!$B$31:$BI$31)*(КАЛЕНДАРЬ!$AQ11=GRID!$B$33:$BI$33), 0)),
ROUNDUP(INDEX(GRID!$B$47:$BI$57,MATCH(K$7,GRID!$A$47:$A$57,0),MATCH(1,($U$2=GRID!$B$31:$BI$31)*(КАЛЕНДАРЬ!$AQ11=GRID!$B$33:$BI$33),0))*(1-GRID!$B$69),0))</f>
        <v>26600</v>
      </c>
      <c r="M365" s="47" cm="1">
        <f t="array" ref="M365">IF($I$2="Открытый тариф",
INDEX(GRID!$B$34:$BI$44,MATCH(M$7,GRID!$A$34:$A$44,0),MATCH(1,($U$2=GRID!$B$31:$BI$31)*(КАЛЕНДАРЬ!$AQ11=GRID!$B$33:$BI$33), 0)),
ROUNDUP(INDEX(GRID!$B$34:$BI$44,MATCH(M$7,GRID!$A$34:$A$44,0),MATCH(1,($U$2=GRID!$B$31:$BI$31)*(КАЛЕНДАРЬ!$AQ11=GRID!$B$33:$BI$33),0))*(1-GRID!$B$69),0))</f>
        <v>25700</v>
      </c>
      <c r="N365" s="47" cm="1">
        <f t="array" ref="N365">IF($I$2="Открытый тариф",
INDEX(GRID!$B$47:$BI$57,MATCH(M$7,GRID!$A$47:$A$57,0),MATCH(1,($U$2=GRID!$B$31:$BI$31)*(КАЛЕНДАРЬ!$AQ11=GRID!$B$33:$BI$33), 0)),
ROUNDUP(INDEX(GRID!$B$47:$BI$57,MATCH(M$7,GRID!$A$47:$A$57,0),MATCH(1,($U$2=GRID!$B$31:$BI$31)*(КАЛЕНДАРЬ!$AQ11=GRID!$B$33:$BI$33),0))*(1-GRID!$B$69),0))</f>
        <v>28300</v>
      </c>
      <c r="O365" s="47" cm="1">
        <f t="array" ref="O365">IF($I$2="Открытый тариф",
INDEX(GRID!$B$34:$BI$44,MATCH(O$7,GRID!$A$34:$A$44,0),MATCH(1,($U$2=GRID!$B$31:$BI$31)*(КАЛЕНДАРЬ!$AQ11=GRID!$B$33:$BI$33), 0)),
ROUNDUP(INDEX(GRID!$B$34:$BI$44,MATCH(O$7,GRID!$A$34:$A$44,0),MATCH(1,($U$2=GRID!$B$31:$BI$31)*(КАЛЕНДАРЬ!$AQ11=GRID!$B$33:$BI$33),0))*(1-GRID!$B$69),0))</f>
        <v>32300</v>
      </c>
      <c r="P365" s="47" cm="1">
        <f t="array" ref="P365">IF($I$2="Открытый тариф",
INDEX(GRID!$B$47:$BI$57,MATCH(O$7,GRID!$A$47:$A$57,0),MATCH(1,($U$2=GRID!$B$31:$BI$31)*(КАЛЕНДАРЬ!$AQ11=GRID!$B$33:$BI$33), 0)),
ROUNDUP(INDEX(GRID!$B$47:$BI$57,MATCH(O$7,GRID!$A$47:$A$57,0),MATCH(1,($U$2=GRID!$B$31:$BI$31)*(КАЛЕНДАРЬ!$AQ11=GRID!$B$33:$BI$33),0))*(1-GRID!$B$69),0))</f>
        <v>34900</v>
      </c>
      <c r="Q365" s="47" cm="1">
        <f t="array" ref="Q365">IF($I$2="Открытый тариф",
INDEX(GRID!$B$34:$BI$44,MATCH(Q$7,GRID!$A$34:$A$44,0),MATCH(1,($U$2=GRID!$B$31:$BI$31)*(КАЛЕНДАРЬ!$AQ11=GRID!$B$33:$BI$33), 0)),
ROUNDUP(INDEX(GRID!$B$34:$BI$44,MATCH(Q$7,GRID!$A$34:$A$44,0),MATCH(1,($U$2=GRID!$B$31:$BI$31)*(КАЛЕНДАРЬ!$AQ11=GRID!$B$33:$BI$33),0))*(1-GRID!$B$69),0))</f>
        <v>34200</v>
      </c>
      <c r="R365" s="47" cm="1">
        <f t="array" ref="R365">IF($I$2="Открытый тариф",
INDEX(GRID!$B$47:$BI$57,MATCH(Q$7,GRID!$A$47:$A$57,0),MATCH(1,($U$2=GRID!$B$31:$BI$31)*(КАЛЕНДАРЬ!$AQ11=GRID!$B$33:$BI$33), 0)),
ROUNDUP(INDEX(GRID!$B$47:$BI$57,MATCH(Q$7,GRID!$A$47:$A$57,0),MATCH(1,($U$2=GRID!$B$31:$BI$31)*(КАЛЕНДАРЬ!$AQ11=GRID!$B$33:$BI$33),0))*(1-GRID!$B$69),0))</f>
        <v>36800</v>
      </c>
      <c r="S365" s="47" cm="1">
        <f t="array" ref="S365">IF($I$2="Открытый тариф",
INDEX(GRID!$B$34:$BI$44,MATCH(S$7,GRID!$A$34:$A$44,0),MATCH(1,($U$2=GRID!$B$31:$BI$31)*(КАЛЕНДАРЬ!$AQ11=GRID!$B$33:$BI$33), 0)),
ROUNDUP(INDEX(GRID!$B$34:$BI$44,MATCH(S$7,GRID!$A$34:$A$44,0),MATCH(1,($U$2=GRID!$B$31:$BI$31)*(КАЛЕНДАРЬ!$AQ11=GRID!$B$33:$BI$33),0))*(1-GRID!$B$69),0))</f>
        <v>37500</v>
      </c>
      <c r="T365" s="47" cm="1">
        <f t="array" ref="T365">IF($I$2="Открытый тариф",
INDEX(GRID!$B$47:$BI$57,MATCH(S$7,GRID!$A$47:$A$57,0),MATCH(1,($U$2=GRID!$B$31:$BI$31)*(КАЛЕНДАРЬ!$AQ11=GRID!$B$33:$BI$33), 0)),
ROUNDUP(INDEX(GRID!$B$47:$BI$57,MATCH(S$7,GRID!$A$47:$A$57,0),MATCH(1,($U$2=GRID!$B$31:$BI$31)*(КАЛЕНДАРЬ!$AQ11=GRID!$B$33:$BI$33),0))*(1-GRID!$B$69),0))</f>
        <v>40100</v>
      </c>
      <c r="U365" s="47" cm="1">
        <f t="array" ref="U365">IF($I$2="Открытый тариф",
INDEX(GRID!$B$34:$BI$44,MATCH(U$7,GRID!$A$34:$A$44,0),MATCH(1,($U$2=GRID!$B$31:$BI$31)*(КАЛЕНДАРЬ!$AQ11=GRID!$B$33:$BI$33), 0)),
ROUNDUP(INDEX(GRID!$B$34:$BI$44,MATCH(U$7,GRID!$A$34:$A$44,0),MATCH(1,($U$2=GRID!$B$31:$BI$31)*(КАЛЕНДАРЬ!$AQ11=GRID!$B$33:$BI$33),0))*(1-GRID!$B$69),0))</f>
        <v>43200</v>
      </c>
      <c r="V365" s="47" cm="1">
        <f t="array" ref="V365">IF($I$2="Открытый тариф",
INDEX(GRID!$B$47:$BI$57,MATCH(U$7,GRID!$A$47:$A$57,0),MATCH(1,($U$2=GRID!$B$31:$BI$31)*(КАЛЕНДАРЬ!$AQ11=GRID!$B$33:$BI$33), 0)),
ROUNDUP(INDEX(GRID!$B$47:$BI$57,MATCH(U$7,GRID!$A$47:$A$57,0),MATCH(1,($U$2=GRID!$B$31:$BI$31)*(КАЛЕНДАРЬ!$AQ11=GRID!$B$33:$BI$33),0))*(1-GRID!$B$69),0))</f>
        <v>45800</v>
      </c>
      <c r="W365" s="47" cm="1">
        <f t="array" ref="W365">IF($I$2="Открытый тариф",
INDEX(GRID!$B$34:$BI$44,MATCH(W$7,GRID!$A$34:$A$44,0),MATCH(1,($U$2=GRID!$B$31:$BI$31)*(КАЛЕНДАРЬ!$AQ11=GRID!$B$33:$BI$33), 0)),
ROUNDUP(INDEX(GRID!$B$34:$BI$44,MATCH(W$7,GRID!$A$34:$A$44,0),MATCH(1,($U$2=GRID!$B$31:$BI$31)*(КАЛЕНДАРЬ!$AQ11=GRID!$B$33:$BI$33),0))*(1-GRID!$B$69),0))</f>
        <v>122200</v>
      </c>
      <c r="X365" s="47" cm="1">
        <f t="array" ref="X365">IF($I$2="Открытый тариф",
INDEX(GRID!$B$47:$BI$57,MATCH(W$7,GRID!$A$47:$A$57,0),MATCH(1,($U$2=GRID!$B$31:$BI$31)*(КАЛЕНДАРЬ!$AQ11=GRID!$B$33:$BI$33), 0)),
ROUNDUP(INDEX(GRID!$B$47:$BI$57,MATCH(W$7,GRID!$A$47:$A$57,0),MATCH(1,($U$2=GRID!$B$31:$BI$31)*(КАЛЕНДАРЬ!$AQ11=GRID!$B$33:$BI$33),0))*(1-GRID!$B$69),0))</f>
        <v>124800</v>
      </c>
    </row>
    <row r="366" spans="1:30" hidden="1" x14ac:dyDescent="0.2">
      <c r="A366" s="117" t="s">
        <v>43</v>
      </c>
      <c r="B366" s="117">
        <v>9</v>
      </c>
      <c r="C366" s="47" cm="1">
        <f t="array" ref="C366">IF($I$2="Открытый тариф",
INDEX(GRID!$B$34:$BI$44,MATCH(C$7,GRID!$A$34:$A$44,0),MATCH(1,($U$2=GRID!$B$31:$BI$31)*(КАЛЕНДАРЬ!$AQ12=GRID!$B$33:$BI$33), 0)),
ROUNDUP(INDEX(GRID!$B$34:$BI$44,MATCH(C$7,GRID!$A$34:$A$44,0),MATCH(1,($U$2=GRID!$B$31:$BI$31)*(КАЛЕНДАРЬ!$AQ12=GRID!$B$33:$BI$33),0))*(1-GRID!$B$69),0))</f>
        <v>18600</v>
      </c>
      <c r="D366" s="47" cm="1">
        <f t="array" ref="D366">IF($I$2="Открытый тариф",
INDEX(GRID!$B$47:$BI$57,MATCH(C$7,GRID!$A$47:$A$57,0),MATCH(1,($U$2=GRID!$B$31:$BI$31)*(КАЛЕНДАРЬ!$AQ12=GRID!$B$33:$BI$33), 0)),
ROUNDUP(INDEX(GRID!$B$47:$BI$57,MATCH(C$7,GRID!$A$47:$A$57,0),MATCH(1,($U$2=GRID!$B$31:$BI$31)*(КАЛЕНДАРЬ!$AQ12=GRID!$B$33:$BI$33),0))*(1-GRID!$B$69),0))</f>
        <v>21200</v>
      </c>
      <c r="E366" s="47" cm="1">
        <f t="array" ref="E366">IF($I$2="Открытый тариф",
INDEX(GRID!$B$34:$BI$44,MATCH(E$7,GRID!$A$34:$A$44,0),MATCH(1,($U$2=GRID!$B$31:$BI$31)*(КАЛЕНДАРЬ!$AQ12=GRID!$B$33:$BI$33), 0)),
ROUNDUP(INDEX(GRID!$B$34:$BI$44,MATCH(E$7,GRID!$A$34:$A$44,0),MATCH(1,($U$2=GRID!$B$31:$BI$31)*(КАЛЕНДАРЬ!$AQ12=GRID!$B$33:$BI$33),0))*(1-GRID!$B$69),0))</f>
        <v>20300</v>
      </c>
      <c r="F366" s="47" cm="1">
        <f t="array" ref="F366">IF($I$2="Открытый тариф",
INDEX(GRID!$B$47:$BI$57,MATCH(E$7,GRID!$A$47:$A$57,0),MATCH(1,($U$2=GRID!$B$31:$BI$31)*(КАЛЕНДАРЬ!$AQ12=GRID!$B$33:$BI$33), 0)),
ROUNDUP(INDEX(GRID!$B$47:$BI$57,MATCH(E$7,GRID!$A$47:$A$57,0),MATCH(1,($U$2=GRID!$B$31:$BI$31)*(КАЛЕНДАРЬ!$AQ12=GRID!$B$33:$BI$33),0))*(1-GRID!$B$69),0))</f>
        <v>22900</v>
      </c>
      <c r="G366" s="47" cm="1">
        <f t="array" ref="G366">IF($I$2="Открытый тариф",
INDEX(GRID!$B$34:$BI$44,MATCH(G$7,GRID!$A$34:$A$44,0),MATCH(1,($U$2=GRID!$B$31:$BI$31)*(КАЛЕНДАРЬ!$AQ12=GRID!$B$33:$BI$33), 0)),
ROUNDUP(INDEX(GRID!$B$34:$BI$44,MATCH(G$7,GRID!$A$34:$A$44,0),MATCH(1,($U$2=GRID!$B$31:$BI$31)*(КАЛЕНДАРЬ!$AQ12=GRID!$B$33:$BI$33),0))*(1-GRID!$B$69),0))</f>
        <v>21300</v>
      </c>
      <c r="H366" s="47" cm="1">
        <f t="array" ref="H366">IF($I$2="Открытый тариф",
INDEX(GRID!$B$47:$BI$57,MATCH(G$7,GRID!$A$47:$A$57,0),MATCH(1,($U$2=GRID!$B$31:$BI$31)*(КАЛЕНДАРЬ!$AQ12=GRID!$B$33:$BI$33), 0)),
ROUNDUP(INDEX(GRID!$B$47:$BI$57,MATCH(G$7,GRID!$A$47:$A$57,0),MATCH(1,($U$2=GRID!$B$31:$BI$31)*(КАЛЕНДАРЬ!$AQ12=GRID!$B$33:$BI$33),0))*(1-GRID!$B$69),0))</f>
        <v>23900</v>
      </c>
      <c r="I366" s="47" cm="1">
        <f t="array" ref="I366">IF($I$2="Открытый тариф",
INDEX(GRID!$B$34:$BI$44,MATCH(I$7,GRID!$A$34:$A$44,0),MATCH(1,($U$2=GRID!$B$31:$BI$31)*(КАЛЕНДАРЬ!$AQ12=GRID!$B$33:$BI$33), 0)),
ROUNDUP(INDEX(GRID!$B$34:$BI$44,MATCH(I$7,GRID!$A$34:$A$44,0),MATCH(1,($U$2=GRID!$B$31:$BI$31)*(КАЛЕНДАРЬ!$AQ12=GRID!$B$33:$BI$33),0))*(1-GRID!$B$69),0))</f>
        <v>23000</v>
      </c>
      <c r="J366" s="47" cm="1">
        <f t="array" ref="J366">IF($I$2="Открытый тариф",
INDEX(GRID!$B$47:$BI$57,MATCH(I$7,GRID!$A$47:$A$57,0),MATCH(1,($U$2=GRID!$B$31:$BI$31)*(КАЛЕНДАРЬ!$AQ12=GRID!$B$33:$BI$33), 0)),
ROUNDUP(INDEX(GRID!$B$47:$BI$57,MATCH(I$7,GRID!$A$47:$A$57,0),MATCH(1,($U$2=GRID!$B$31:$BI$31)*(КАЛЕНДАРЬ!$AQ12=GRID!$B$33:$BI$33),0))*(1-GRID!$B$69),0))</f>
        <v>25600</v>
      </c>
      <c r="K366" s="47" cm="1">
        <f t="array" ref="K366">IF($I$2="Открытый тариф",
INDEX(GRID!$B$34:$BI$44,MATCH(K$7,GRID!$A$34:$A$44,0),MATCH(1,($U$2=GRID!$B$31:$BI$31)*(КАЛЕНДАРЬ!$AQ12=GRID!$B$33:$BI$33), 0)),
ROUNDUP(INDEX(GRID!$B$34:$BI$44,MATCH(K$7,GRID!$A$34:$A$44,0),MATCH(1,($U$2=GRID!$B$31:$BI$31)*(КАЛЕНДАРЬ!$AQ12=GRID!$B$33:$BI$33),0))*(1-GRID!$B$69),0))</f>
        <v>24000</v>
      </c>
      <c r="L366" s="47" cm="1">
        <f t="array" ref="L366">IF($I$2="Открытый тариф",
INDEX(GRID!$B$47:$BI$57,MATCH(K$7,GRID!$A$47:$A$57,0),MATCH(1,($U$2=GRID!$B$31:$BI$31)*(КАЛЕНДАРЬ!$AQ12=GRID!$B$33:$BI$33), 0)),
ROUNDUP(INDEX(GRID!$B$47:$BI$57,MATCH(K$7,GRID!$A$47:$A$57,0),MATCH(1,($U$2=GRID!$B$31:$BI$31)*(КАЛЕНДАРЬ!$AQ12=GRID!$B$33:$BI$33),0))*(1-GRID!$B$69),0))</f>
        <v>26600</v>
      </c>
      <c r="M366" s="47" cm="1">
        <f t="array" ref="M366">IF($I$2="Открытый тариф",
INDEX(GRID!$B$34:$BI$44,MATCH(M$7,GRID!$A$34:$A$44,0),MATCH(1,($U$2=GRID!$B$31:$BI$31)*(КАЛЕНДАРЬ!$AQ12=GRID!$B$33:$BI$33), 0)),
ROUNDUP(INDEX(GRID!$B$34:$BI$44,MATCH(M$7,GRID!$A$34:$A$44,0),MATCH(1,($U$2=GRID!$B$31:$BI$31)*(КАЛЕНДАРЬ!$AQ12=GRID!$B$33:$BI$33),0))*(1-GRID!$B$69),0))</f>
        <v>25700</v>
      </c>
      <c r="N366" s="47" cm="1">
        <f t="array" ref="N366">IF($I$2="Открытый тариф",
INDEX(GRID!$B$47:$BI$57,MATCH(M$7,GRID!$A$47:$A$57,0),MATCH(1,($U$2=GRID!$B$31:$BI$31)*(КАЛЕНДАРЬ!$AQ12=GRID!$B$33:$BI$33), 0)),
ROUNDUP(INDEX(GRID!$B$47:$BI$57,MATCH(M$7,GRID!$A$47:$A$57,0),MATCH(1,($U$2=GRID!$B$31:$BI$31)*(КАЛЕНДАРЬ!$AQ12=GRID!$B$33:$BI$33),0))*(1-GRID!$B$69),0))</f>
        <v>28300</v>
      </c>
      <c r="O366" s="47" cm="1">
        <f t="array" ref="O366">IF($I$2="Открытый тариф",
INDEX(GRID!$B$34:$BI$44,MATCH(O$7,GRID!$A$34:$A$44,0),MATCH(1,($U$2=GRID!$B$31:$BI$31)*(КАЛЕНДАРЬ!$AQ12=GRID!$B$33:$BI$33), 0)),
ROUNDUP(INDEX(GRID!$B$34:$BI$44,MATCH(O$7,GRID!$A$34:$A$44,0),MATCH(1,($U$2=GRID!$B$31:$BI$31)*(КАЛЕНДАРЬ!$AQ12=GRID!$B$33:$BI$33),0))*(1-GRID!$B$69),0))</f>
        <v>32300</v>
      </c>
      <c r="P366" s="47" cm="1">
        <f t="array" ref="P366">IF($I$2="Открытый тариф",
INDEX(GRID!$B$47:$BI$57,MATCH(O$7,GRID!$A$47:$A$57,0),MATCH(1,($U$2=GRID!$B$31:$BI$31)*(КАЛЕНДАРЬ!$AQ12=GRID!$B$33:$BI$33), 0)),
ROUNDUP(INDEX(GRID!$B$47:$BI$57,MATCH(O$7,GRID!$A$47:$A$57,0),MATCH(1,($U$2=GRID!$B$31:$BI$31)*(КАЛЕНДАРЬ!$AQ12=GRID!$B$33:$BI$33),0))*(1-GRID!$B$69),0))</f>
        <v>34900</v>
      </c>
      <c r="Q366" s="47" cm="1">
        <f t="array" ref="Q366">IF($I$2="Открытый тариф",
INDEX(GRID!$B$34:$BI$44,MATCH(Q$7,GRID!$A$34:$A$44,0),MATCH(1,($U$2=GRID!$B$31:$BI$31)*(КАЛЕНДАРЬ!$AQ12=GRID!$B$33:$BI$33), 0)),
ROUNDUP(INDEX(GRID!$B$34:$BI$44,MATCH(Q$7,GRID!$A$34:$A$44,0),MATCH(1,($U$2=GRID!$B$31:$BI$31)*(КАЛЕНДАРЬ!$AQ12=GRID!$B$33:$BI$33),0))*(1-GRID!$B$69),0))</f>
        <v>34200</v>
      </c>
      <c r="R366" s="47" cm="1">
        <f t="array" ref="R366">IF($I$2="Открытый тариф",
INDEX(GRID!$B$47:$BI$57,MATCH(Q$7,GRID!$A$47:$A$57,0),MATCH(1,($U$2=GRID!$B$31:$BI$31)*(КАЛЕНДАРЬ!$AQ12=GRID!$B$33:$BI$33), 0)),
ROUNDUP(INDEX(GRID!$B$47:$BI$57,MATCH(Q$7,GRID!$A$47:$A$57,0),MATCH(1,($U$2=GRID!$B$31:$BI$31)*(КАЛЕНДАРЬ!$AQ12=GRID!$B$33:$BI$33),0))*(1-GRID!$B$69),0))</f>
        <v>36800</v>
      </c>
      <c r="S366" s="47" cm="1">
        <f t="array" ref="S366">IF($I$2="Открытый тариф",
INDEX(GRID!$B$34:$BI$44,MATCH(S$7,GRID!$A$34:$A$44,0),MATCH(1,($U$2=GRID!$B$31:$BI$31)*(КАЛЕНДАРЬ!$AQ12=GRID!$B$33:$BI$33), 0)),
ROUNDUP(INDEX(GRID!$B$34:$BI$44,MATCH(S$7,GRID!$A$34:$A$44,0),MATCH(1,($U$2=GRID!$B$31:$BI$31)*(КАЛЕНДАРЬ!$AQ12=GRID!$B$33:$BI$33),0))*(1-GRID!$B$69),0))</f>
        <v>37500</v>
      </c>
      <c r="T366" s="47" cm="1">
        <f t="array" ref="T366">IF($I$2="Открытый тариф",
INDEX(GRID!$B$47:$BI$57,MATCH(S$7,GRID!$A$47:$A$57,0),MATCH(1,($U$2=GRID!$B$31:$BI$31)*(КАЛЕНДАРЬ!$AQ12=GRID!$B$33:$BI$33), 0)),
ROUNDUP(INDEX(GRID!$B$47:$BI$57,MATCH(S$7,GRID!$A$47:$A$57,0),MATCH(1,($U$2=GRID!$B$31:$BI$31)*(КАЛЕНДАРЬ!$AQ12=GRID!$B$33:$BI$33),0))*(1-GRID!$B$69),0))</f>
        <v>40100</v>
      </c>
      <c r="U366" s="47" cm="1">
        <f t="array" ref="U366">IF($I$2="Открытый тариф",
INDEX(GRID!$B$34:$BI$44,MATCH(U$7,GRID!$A$34:$A$44,0),MATCH(1,($U$2=GRID!$B$31:$BI$31)*(КАЛЕНДАРЬ!$AQ12=GRID!$B$33:$BI$33), 0)),
ROUNDUP(INDEX(GRID!$B$34:$BI$44,MATCH(U$7,GRID!$A$34:$A$44,0),MATCH(1,($U$2=GRID!$B$31:$BI$31)*(КАЛЕНДАРЬ!$AQ12=GRID!$B$33:$BI$33),0))*(1-GRID!$B$69),0))</f>
        <v>43200</v>
      </c>
      <c r="V366" s="47" cm="1">
        <f t="array" ref="V366">IF($I$2="Открытый тариф",
INDEX(GRID!$B$47:$BI$57,MATCH(U$7,GRID!$A$47:$A$57,0),MATCH(1,($U$2=GRID!$B$31:$BI$31)*(КАЛЕНДАРЬ!$AQ12=GRID!$B$33:$BI$33), 0)),
ROUNDUP(INDEX(GRID!$B$47:$BI$57,MATCH(U$7,GRID!$A$47:$A$57,0),MATCH(1,($U$2=GRID!$B$31:$BI$31)*(КАЛЕНДАРЬ!$AQ12=GRID!$B$33:$BI$33),0))*(1-GRID!$B$69),0))</f>
        <v>45800</v>
      </c>
      <c r="W366" s="47" cm="1">
        <f t="array" ref="W366">IF($I$2="Открытый тариф",
INDEX(GRID!$B$34:$BI$44,MATCH(W$7,GRID!$A$34:$A$44,0),MATCH(1,($U$2=GRID!$B$31:$BI$31)*(КАЛЕНДАРЬ!$AQ12=GRID!$B$33:$BI$33), 0)),
ROUNDUP(INDEX(GRID!$B$34:$BI$44,MATCH(W$7,GRID!$A$34:$A$44,0),MATCH(1,($U$2=GRID!$B$31:$BI$31)*(КАЛЕНДАРЬ!$AQ12=GRID!$B$33:$BI$33),0))*(1-GRID!$B$69),0))</f>
        <v>122200</v>
      </c>
      <c r="X366" s="47" cm="1">
        <f t="array" ref="X366">IF($I$2="Открытый тариф",
INDEX(GRID!$B$47:$BI$57,MATCH(W$7,GRID!$A$47:$A$57,0),MATCH(1,($U$2=GRID!$B$31:$BI$31)*(КАЛЕНДАРЬ!$AQ12=GRID!$B$33:$BI$33), 0)),
ROUNDUP(INDEX(GRID!$B$47:$BI$57,MATCH(W$7,GRID!$A$47:$A$57,0),MATCH(1,($U$2=GRID!$B$31:$BI$31)*(КАЛЕНДАРЬ!$AQ12=GRID!$B$33:$BI$33),0))*(1-GRID!$B$69),0))</f>
        <v>124800</v>
      </c>
    </row>
    <row r="367" spans="1:30" hidden="1" x14ac:dyDescent="0.2">
      <c r="A367" s="117" t="s">
        <v>44</v>
      </c>
      <c r="B367" s="117">
        <v>10</v>
      </c>
      <c r="C367" s="47" cm="1">
        <f t="array" ref="C367">IF($I$2="Открытый тариф",
INDEX(GRID!$B$34:$BI$44,MATCH(C$7,GRID!$A$34:$A$44,0),MATCH(1,($U$2=GRID!$B$31:$BI$31)*(КАЛЕНДАРЬ!$AQ13=GRID!$B$33:$BI$33), 0)),
ROUNDUP(INDEX(GRID!$B$34:$BI$44,MATCH(C$7,GRID!$A$34:$A$44,0),MATCH(1,($U$2=GRID!$B$31:$BI$31)*(КАЛЕНДАРЬ!$AQ13=GRID!$B$33:$BI$33),0))*(1-GRID!$B$69),0))</f>
        <v>18600</v>
      </c>
      <c r="D367" s="47" cm="1">
        <f t="array" ref="D367">IF($I$2="Открытый тариф",
INDEX(GRID!$B$47:$BI$57,MATCH(C$7,GRID!$A$47:$A$57,0),MATCH(1,($U$2=GRID!$B$31:$BI$31)*(КАЛЕНДАРЬ!$AQ13=GRID!$B$33:$BI$33), 0)),
ROUNDUP(INDEX(GRID!$B$47:$BI$57,MATCH(C$7,GRID!$A$47:$A$57,0),MATCH(1,($U$2=GRID!$B$31:$BI$31)*(КАЛЕНДАРЬ!$AQ13=GRID!$B$33:$BI$33),0))*(1-GRID!$B$69),0))</f>
        <v>21200</v>
      </c>
      <c r="E367" s="47" cm="1">
        <f t="array" ref="E367">IF($I$2="Открытый тариф",
INDEX(GRID!$B$34:$BI$44,MATCH(E$7,GRID!$A$34:$A$44,0),MATCH(1,($U$2=GRID!$B$31:$BI$31)*(КАЛЕНДАРЬ!$AQ13=GRID!$B$33:$BI$33), 0)),
ROUNDUP(INDEX(GRID!$B$34:$BI$44,MATCH(E$7,GRID!$A$34:$A$44,0),MATCH(1,($U$2=GRID!$B$31:$BI$31)*(КАЛЕНДАРЬ!$AQ13=GRID!$B$33:$BI$33),0))*(1-GRID!$B$69),0))</f>
        <v>20300</v>
      </c>
      <c r="F367" s="47" cm="1">
        <f t="array" ref="F367">IF($I$2="Открытый тариф",
INDEX(GRID!$B$47:$BI$57,MATCH(E$7,GRID!$A$47:$A$57,0),MATCH(1,($U$2=GRID!$B$31:$BI$31)*(КАЛЕНДАРЬ!$AQ13=GRID!$B$33:$BI$33), 0)),
ROUNDUP(INDEX(GRID!$B$47:$BI$57,MATCH(E$7,GRID!$A$47:$A$57,0),MATCH(1,($U$2=GRID!$B$31:$BI$31)*(КАЛЕНДАРЬ!$AQ13=GRID!$B$33:$BI$33),0))*(1-GRID!$B$69),0))</f>
        <v>22900</v>
      </c>
      <c r="G367" s="47" cm="1">
        <f t="array" ref="G367">IF($I$2="Открытый тариф",
INDEX(GRID!$B$34:$BI$44,MATCH(G$7,GRID!$A$34:$A$44,0),MATCH(1,($U$2=GRID!$B$31:$BI$31)*(КАЛЕНДАРЬ!$AQ13=GRID!$B$33:$BI$33), 0)),
ROUNDUP(INDEX(GRID!$B$34:$BI$44,MATCH(G$7,GRID!$A$34:$A$44,0),MATCH(1,($U$2=GRID!$B$31:$BI$31)*(КАЛЕНДАРЬ!$AQ13=GRID!$B$33:$BI$33),0))*(1-GRID!$B$69),0))</f>
        <v>21300</v>
      </c>
      <c r="H367" s="47" cm="1">
        <f t="array" ref="H367">IF($I$2="Открытый тариф",
INDEX(GRID!$B$47:$BI$57,MATCH(G$7,GRID!$A$47:$A$57,0),MATCH(1,($U$2=GRID!$B$31:$BI$31)*(КАЛЕНДАРЬ!$AQ13=GRID!$B$33:$BI$33), 0)),
ROUNDUP(INDEX(GRID!$B$47:$BI$57,MATCH(G$7,GRID!$A$47:$A$57,0),MATCH(1,($U$2=GRID!$B$31:$BI$31)*(КАЛЕНДАРЬ!$AQ13=GRID!$B$33:$BI$33),0))*(1-GRID!$B$69),0))</f>
        <v>23900</v>
      </c>
      <c r="I367" s="47" cm="1">
        <f t="array" ref="I367">IF($I$2="Открытый тариф",
INDEX(GRID!$B$34:$BI$44,MATCH(I$7,GRID!$A$34:$A$44,0),MATCH(1,($U$2=GRID!$B$31:$BI$31)*(КАЛЕНДАРЬ!$AQ13=GRID!$B$33:$BI$33), 0)),
ROUNDUP(INDEX(GRID!$B$34:$BI$44,MATCH(I$7,GRID!$A$34:$A$44,0),MATCH(1,($U$2=GRID!$B$31:$BI$31)*(КАЛЕНДАРЬ!$AQ13=GRID!$B$33:$BI$33),0))*(1-GRID!$B$69),0))</f>
        <v>23000</v>
      </c>
      <c r="J367" s="47" cm="1">
        <f t="array" ref="J367">IF($I$2="Открытый тариф",
INDEX(GRID!$B$47:$BI$57,MATCH(I$7,GRID!$A$47:$A$57,0),MATCH(1,($U$2=GRID!$B$31:$BI$31)*(КАЛЕНДАРЬ!$AQ13=GRID!$B$33:$BI$33), 0)),
ROUNDUP(INDEX(GRID!$B$47:$BI$57,MATCH(I$7,GRID!$A$47:$A$57,0),MATCH(1,($U$2=GRID!$B$31:$BI$31)*(КАЛЕНДАРЬ!$AQ13=GRID!$B$33:$BI$33),0))*(1-GRID!$B$69),0))</f>
        <v>25600</v>
      </c>
      <c r="K367" s="47" cm="1">
        <f t="array" ref="K367">IF($I$2="Открытый тариф",
INDEX(GRID!$B$34:$BI$44,MATCH(K$7,GRID!$A$34:$A$44,0),MATCH(1,($U$2=GRID!$B$31:$BI$31)*(КАЛЕНДАРЬ!$AQ13=GRID!$B$33:$BI$33), 0)),
ROUNDUP(INDEX(GRID!$B$34:$BI$44,MATCH(K$7,GRID!$A$34:$A$44,0),MATCH(1,($U$2=GRID!$B$31:$BI$31)*(КАЛЕНДАРЬ!$AQ13=GRID!$B$33:$BI$33),0))*(1-GRID!$B$69),0))</f>
        <v>24000</v>
      </c>
      <c r="L367" s="47" cm="1">
        <f t="array" ref="L367">IF($I$2="Открытый тариф",
INDEX(GRID!$B$47:$BI$57,MATCH(K$7,GRID!$A$47:$A$57,0),MATCH(1,($U$2=GRID!$B$31:$BI$31)*(КАЛЕНДАРЬ!$AQ13=GRID!$B$33:$BI$33), 0)),
ROUNDUP(INDEX(GRID!$B$47:$BI$57,MATCH(K$7,GRID!$A$47:$A$57,0),MATCH(1,($U$2=GRID!$B$31:$BI$31)*(КАЛЕНДАРЬ!$AQ13=GRID!$B$33:$BI$33),0))*(1-GRID!$B$69),0))</f>
        <v>26600</v>
      </c>
      <c r="M367" s="47" cm="1">
        <f t="array" ref="M367">IF($I$2="Открытый тариф",
INDEX(GRID!$B$34:$BI$44,MATCH(M$7,GRID!$A$34:$A$44,0),MATCH(1,($U$2=GRID!$B$31:$BI$31)*(КАЛЕНДАРЬ!$AQ13=GRID!$B$33:$BI$33), 0)),
ROUNDUP(INDEX(GRID!$B$34:$BI$44,MATCH(M$7,GRID!$A$34:$A$44,0),MATCH(1,($U$2=GRID!$B$31:$BI$31)*(КАЛЕНДАРЬ!$AQ13=GRID!$B$33:$BI$33),0))*(1-GRID!$B$69),0))</f>
        <v>25700</v>
      </c>
      <c r="N367" s="47" cm="1">
        <f t="array" ref="N367">IF($I$2="Открытый тариф",
INDEX(GRID!$B$47:$BI$57,MATCH(M$7,GRID!$A$47:$A$57,0),MATCH(1,($U$2=GRID!$B$31:$BI$31)*(КАЛЕНДАРЬ!$AQ13=GRID!$B$33:$BI$33), 0)),
ROUNDUP(INDEX(GRID!$B$47:$BI$57,MATCH(M$7,GRID!$A$47:$A$57,0),MATCH(1,($U$2=GRID!$B$31:$BI$31)*(КАЛЕНДАРЬ!$AQ13=GRID!$B$33:$BI$33),0))*(1-GRID!$B$69),0))</f>
        <v>28300</v>
      </c>
      <c r="O367" s="47" cm="1">
        <f t="array" ref="O367">IF($I$2="Открытый тариф",
INDEX(GRID!$B$34:$BI$44,MATCH(O$7,GRID!$A$34:$A$44,0),MATCH(1,($U$2=GRID!$B$31:$BI$31)*(КАЛЕНДАРЬ!$AQ13=GRID!$B$33:$BI$33), 0)),
ROUNDUP(INDEX(GRID!$B$34:$BI$44,MATCH(O$7,GRID!$A$34:$A$44,0),MATCH(1,($U$2=GRID!$B$31:$BI$31)*(КАЛЕНДАРЬ!$AQ13=GRID!$B$33:$BI$33),0))*(1-GRID!$B$69),0))</f>
        <v>32300</v>
      </c>
      <c r="P367" s="47" cm="1">
        <f t="array" ref="P367">IF($I$2="Открытый тариф",
INDEX(GRID!$B$47:$BI$57,MATCH(O$7,GRID!$A$47:$A$57,0),MATCH(1,($U$2=GRID!$B$31:$BI$31)*(КАЛЕНДАРЬ!$AQ13=GRID!$B$33:$BI$33), 0)),
ROUNDUP(INDEX(GRID!$B$47:$BI$57,MATCH(O$7,GRID!$A$47:$A$57,0),MATCH(1,($U$2=GRID!$B$31:$BI$31)*(КАЛЕНДАРЬ!$AQ13=GRID!$B$33:$BI$33),0))*(1-GRID!$B$69),0))</f>
        <v>34900</v>
      </c>
      <c r="Q367" s="47" cm="1">
        <f t="array" ref="Q367">IF($I$2="Открытый тариф",
INDEX(GRID!$B$34:$BI$44,MATCH(Q$7,GRID!$A$34:$A$44,0),MATCH(1,($U$2=GRID!$B$31:$BI$31)*(КАЛЕНДАРЬ!$AQ13=GRID!$B$33:$BI$33), 0)),
ROUNDUP(INDEX(GRID!$B$34:$BI$44,MATCH(Q$7,GRID!$A$34:$A$44,0),MATCH(1,($U$2=GRID!$B$31:$BI$31)*(КАЛЕНДАРЬ!$AQ13=GRID!$B$33:$BI$33),0))*(1-GRID!$B$69),0))</f>
        <v>34200</v>
      </c>
      <c r="R367" s="47" cm="1">
        <f t="array" ref="R367">IF($I$2="Открытый тариф",
INDEX(GRID!$B$47:$BI$57,MATCH(Q$7,GRID!$A$47:$A$57,0),MATCH(1,($U$2=GRID!$B$31:$BI$31)*(КАЛЕНДАРЬ!$AQ13=GRID!$B$33:$BI$33), 0)),
ROUNDUP(INDEX(GRID!$B$47:$BI$57,MATCH(Q$7,GRID!$A$47:$A$57,0),MATCH(1,($U$2=GRID!$B$31:$BI$31)*(КАЛЕНДАРЬ!$AQ13=GRID!$B$33:$BI$33),0))*(1-GRID!$B$69),0))</f>
        <v>36800</v>
      </c>
      <c r="S367" s="47" cm="1">
        <f t="array" ref="S367">IF($I$2="Открытый тариф",
INDEX(GRID!$B$34:$BI$44,MATCH(S$7,GRID!$A$34:$A$44,0),MATCH(1,($U$2=GRID!$B$31:$BI$31)*(КАЛЕНДАРЬ!$AQ13=GRID!$B$33:$BI$33), 0)),
ROUNDUP(INDEX(GRID!$B$34:$BI$44,MATCH(S$7,GRID!$A$34:$A$44,0),MATCH(1,($U$2=GRID!$B$31:$BI$31)*(КАЛЕНДАРЬ!$AQ13=GRID!$B$33:$BI$33),0))*(1-GRID!$B$69),0))</f>
        <v>37500</v>
      </c>
      <c r="T367" s="47" cm="1">
        <f t="array" ref="T367">IF($I$2="Открытый тариф",
INDEX(GRID!$B$47:$BI$57,MATCH(S$7,GRID!$A$47:$A$57,0),MATCH(1,($U$2=GRID!$B$31:$BI$31)*(КАЛЕНДАРЬ!$AQ13=GRID!$B$33:$BI$33), 0)),
ROUNDUP(INDEX(GRID!$B$47:$BI$57,MATCH(S$7,GRID!$A$47:$A$57,0),MATCH(1,($U$2=GRID!$B$31:$BI$31)*(КАЛЕНДАРЬ!$AQ13=GRID!$B$33:$BI$33),0))*(1-GRID!$B$69),0))</f>
        <v>40100</v>
      </c>
      <c r="U367" s="47" cm="1">
        <f t="array" ref="U367">IF($I$2="Открытый тариф",
INDEX(GRID!$B$34:$BI$44,MATCH(U$7,GRID!$A$34:$A$44,0),MATCH(1,($U$2=GRID!$B$31:$BI$31)*(КАЛЕНДАРЬ!$AQ13=GRID!$B$33:$BI$33), 0)),
ROUNDUP(INDEX(GRID!$B$34:$BI$44,MATCH(U$7,GRID!$A$34:$A$44,0),MATCH(1,($U$2=GRID!$B$31:$BI$31)*(КАЛЕНДАРЬ!$AQ13=GRID!$B$33:$BI$33),0))*(1-GRID!$B$69),0))</f>
        <v>43200</v>
      </c>
      <c r="V367" s="47" cm="1">
        <f t="array" ref="V367">IF($I$2="Открытый тариф",
INDEX(GRID!$B$47:$BI$57,MATCH(U$7,GRID!$A$47:$A$57,0),MATCH(1,($U$2=GRID!$B$31:$BI$31)*(КАЛЕНДАРЬ!$AQ13=GRID!$B$33:$BI$33), 0)),
ROUNDUP(INDEX(GRID!$B$47:$BI$57,MATCH(U$7,GRID!$A$47:$A$57,0),MATCH(1,($U$2=GRID!$B$31:$BI$31)*(КАЛЕНДАРЬ!$AQ13=GRID!$B$33:$BI$33),0))*(1-GRID!$B$69),0))</f>
        <v>45800</v>
      </c>
      <c r="W367" s="47" cm="1">
        <f t="array" ref="W367">IF($I$2="Открытый тариф",
INDEX(GRID!$B$34:$BI$44,MATCH(W$7,GRID!$A$34:$A$44,0),MATCH(1,($U$2=GRID!$B$31:$BI$31)*(КАЛЕНДАРЬ!$AQ13=GRID!$B$33:$BI$33), 0)),
ROUNDUP(INDEX(GRID!$B$34:$BI$44,MATCH(W$7,GRID!$A$34:$A$44,0),MATCH(1,($U$2=GRID!$B$31:$BI$31)*(КАЛЕНДАРЬ!$AQ13=GRID!$B$33:$BI$33),0))*(1-GRID!$B$69),0))</f>
        <v>122200</v>
      </c>
      <c r="X367" s="47" cm="1">
        <f t="array" ref="X367">IF($I$2="Открытый тариф",
INDEX(GRID!$B$47:$BI$57,MATCH(W$7,GRID!$A$47:$A$57,0),MATCH(1,($U$2=GRID!$B$31:$BI$31)*(КАЛЕНДАРЬ!$AQ13=GRID!$B$33:$BI$33), 0)),
ROUNDUP(INDEX(GRID!$B$47:$BI$57,MATCH(W$7,GRID!$A$47:$A$57,0),MATCH(1,($U$2=GRID!$B$31:$BI$31)*(КАЛЕНДАРЬ!$AQ13=GRID!$B$33:$BI$33),0))*(1-GRID!$B$69),0))</f>
        <v>124800</v>
      </c>
    </row>
    <row r="368" spans="1:30" hidden="1" x14ac:dyDescent="0.2">
      <c r="A368" s="117" t="s">
        <v>45</v>
      </c>
      <c r="B368" s="117">
        <v>11</v>
      </c>
      <c r="C368" s="47" cm="1">
        <f t="array" ref="C368">IF($I$2="Открытый тариф",
INDEX(GRID!$B$34:$BI$44,MATCH(C$7,GRID!$A$34:$A$44,0),MATCH(1,($U$2=GRID!$B$31:$BI$31)*(КАЛЕНДАРЬ!$AQ14=GRID!$B$33:$BI$33), 0)),
ROUNDUP(INDEX(GRID!$B$34:$BI$44,MATCH(C$7,GRID!$A$34:$A$44,0),MATCH(1,($U$2=GRID!$B$31:$BI$31)*(КАЛЕНДАРЬ!$AQ14=GRID!$B$33:$BI$33),0))*(1-GRID!$B$69),0))</f>
        <v>18600</v>
      </c>
      <c r="D368" s="47" cm="1">
        <f t="array" ref="D368">IF($I$2="Открытый тариф",
INDEX(GRID!$B$47:$BI$57,MATCH(C$7,GRID!$A$47:$A$57,0),MATCH(1,($U$2=GRID!$B$31:$BI$31)*(КАЛЕНДАРЬ!$AQ14=GRID!$B$33:$BI$33), 0)),
ROUNDUP(INDEX(GRID!$B$47:$BI$57,MATCH(C$7,GRID!$A$47:$A$57,0),MATCH(1,($U$2=GRID!$B$31:$BI$31)*(КАЛЕНДАРЬ!$AQ14=GRID!$B$33:$BI$33),0))*(1-GRID!$B$69),0))</f>
        <v>21200</v>
      </c>
      <c r="E368" s="47" cm="1">
        <f t="array" ref="E368">IF($I$2="Открытый тариф",
INDEX(GRID!$B$34:$BI$44,MATCH(E$7,GRID!$A$34:$A$44,0),MATCH(1,($U$2=GRID!$B$31:$BI$31)*(КАЛЕНДАРЬ!$AQ14=GRID!$B$33:$BI$33), 0)),
ROUNDUP(INDEX(GRID!$B$34:$BI$44,MATCH(E$7,GRID!$A$34:$A$44,0),MATCH(1,($U$2=GRID!$B$31:$BI$31)*(КАЛЕНДАРЬ!$AQ14=GRID!$B$33:$BI$33),0))*(1-GRID!$B$69),0))</f>
        <v>20300</v>
      </c>
      <c r="F368" s="47" cm="1">
        <f t="array" ref="F368">IF($I$2="Открытый тариф",
INDEX(GRID!$B$47:$BI$57,MATCH(E$7,GRID!$A$47:$A$57,0),MATCH(1,($U$2=GRID!$B$31:$BI$31)*(КАЛЕНДАРЬ!$AQ14=GRID!$B$33:$BI$33), 0)),
ROUNDUP(INDEX(GRID!$B$47:$BI$57,MATCH(E$7,GRID!$A$47:$A$57,0),MATCH(1,($U$2=GRID!$B$31:$BI$31)*(КАЛЕНДАРЬ!$AQ14=GRID!$B$33:$BI$33),0))*(1-GRID!$B$69),0))</f>
        <v>22900</v>
      </c>
      <c r="G368" s="47" cm="1">
        <f t="array" ref="G368">IF($I$2="Открытый тариф",
INDEX(GRID!$B$34:$BI$44,MATCH(G$7,GRID!$A$34:$A$44,0),MATCH(1,($U$2=GRID!$B$31:$BI$31)*(КАЛЕНДАРЬ!$AQ14=GRID!$B$33:$BI$33), 0)),
ROUNDUP(INDEX(GRID!$B$34:$BI$44,MATCH(G$7,GRID!$A$34:$A$44,0),MATCH(1,($U$2=GRID!$B$31:$BI$31)*(КАЛЕНДАРЬ!$AQ14=GRID!$B$33:$BI$33),0))*(1-GRID!$B$69),0))</f>
        <v>21300</v>
      </c>
      <c r="H368" s="47" cm="1">
        <f t="array" ref="H368">IF($I$2="Открытый тариф",
INDEX(GRID!$B$47:$BI$57,MATCH(G$7,GRID!$A$47:$A$57,0),MATCH(1,($U$2=GRID!$B$31:$BI$31)*(КАЛЕНДАРЬ!$AQ14=GRID!$B$33:$BI$33), 0)),
ROUNDUP(INDEX(GRID!$B$47:$BI$57,MATCH(G$7,GRID!$A$47:$A$57,0),MATCH(1,($U$2=GRID!$B$31:$BI$31)*(КАЛЕНДАРЬ!$AQ14=GRID!$B$33:$BI$33),0))*(1-GRID!$B$69),0))</f>
        <v>23900</v>
      </c>
      <c r="I368" s="47" cm="1">
        <f t="array" ref="I368">IF($I$2="Открытый тариф",
INDEX(GRID!$B$34:$BI$44,MATCH(I$7,GRID!$A$34:$A$44,0),MATCH(1,($U$2=GRID!$B$31:$BI$31)*(КАЛЕНДАРЬ!$AQ14=GRID!$B$33:$BI$33), 0)),
ROUNDUP(INDEX(GRID!$B$34:$BI$44,MATCH(I$7,GRID!$A$34:$A$44,0),MATCH(1,($U$2=GRID!$B$31:$BI$31)*(КАЛЕНДАРЬ!$AQ14=GRID!$B$33:$BI$33),0))*(1-GRID!$B$69),0))</f>
        <v>23000</v>
      </c>
      <c r="J368" s="47" cm="1">
        <f t="array" ref="J368">IF($I$2="Открытый тариф",
INDEX(GRID!$B$47:$BI$57,MATCH(I$7,GRID!$A$47:$A$57,0),MATCH(1,($U$2=GRID!$B$31:$BI$31)*(КАЛЕНДАРЬ!$AQ14=GRID!$B$33:$BI$33), 0)),
ROUNDUP(INDEX(GRID!$B$47:$BI$57,MATCH(I$7,GRID!$A$47:$A$57,0),MATCH(1,($U$2=GRID!$B$31:$BI$31)*(КАЛЕНДАРЬ!$AQ14=GRID!$B$33:$BI$33),0))*(1-GRID!$B$69),0))</f>
        <v>25600</v>
      </c>
      <c r="K368" s="47" cm="1">
        <f t="array" ref="K368">IF($I$2="Открытый тариф",
INDEX(GRID!$B$34:$BI$44,MATCH(K$7,GRID!$A$34:$A$44,0),MATCH(1,($U$2=GRID!$B$31:$BI$31)*(КАЛЕНДАРЬ!$AQ14=GRID!$B$33:$BI$33), 0)),
ROUNDUP(INDEX(GRID!$B$34:$BI$44,MATCH(K$7,GRID!$A$34:$A$44,0),MATCH(1,($U$2=GRID!$B$31:$BI$31)*(КАЛЕНДАРЬ!$AQ14=GRID!$B$33:$BI$33),0))*(1-GRID!$B$69),0))</f>
        <v>24000</v>
      </c>
      <c r="L368" s="47" cm="1">
        <f t="array" ref="L368">IF($I$2="Открытый тариф",
INDEX(GRID!$B$47:$BI$57,MATCH(K$7,GRID!$A$47:$A$57,0),MATCH(1,($U$2=GRID!$B$31:$BI$31)*(КАЛЕНДАРЬ!$AQ14=GRID!$B$33:$BI$33), 0)),
ROUNDUP(INDEX(GRID!$B$47:$BI$57,MATCH(K$7,GRID!$A$47:$A$57,0),MATCH(1,($U$2=GRID!$B$31:$BI$31)*(КАЛЕНДАРЬ!$AQ14=GRID!$B$33:$BI$33),0))*(1-GRID!$B$69),0))</f>
        <v>26600</v>
      </c>
      <c r="M368" s="47" cm="1">
        <f t="array" ref="M368">IF($I$2="Открытый тариф",
INDEX(GRID!$B$34:$BI$44,MATCH(M$7,GRID!$A$34:$A$44,0),MATCH(1,($U$2=GRID!$B$31:$BI$31)*(КАЛЕНДАРЬ!$AQ14=GRID!$B$33:$BI$33), 0)),
ROUNDUP(INDEX(GRID!$B$34:$BI$44,MATCH(M$7,GRID!$A$34:$A$44,0),MATCH(1,($U$2=GRID!$B$31:$BI$31)*(КАЛЕНДАРЬ!$AQ14=GRID!$B$33:$BI$33),0))*(1-GRID!$B$69),0))</f>
        <v>25700</v>
      </c>
      <c r="N368" s="47" cm="1">
        <f t="array" ref="N368">IF($I$2="Открытый тариф",
INDEX(GRID!$B$47:$BI$57,MATCH(M$7,GRID!$A$47:$A$57,0),MATCH(1,($U$2=GRID!$B$31:$BI$31)*(КАЛЕНДАРЬ!$AQ14=GRID!$B$33:$BI$33), 0)),
ROUNDUP(INDEX(GRID!$B$47:$BI$57,MATCH(M$7,GRID!$A$47:$A$57,0),MATCH(1,($U$2=GRID!$B$31:$BI$31)*(КАЛЕНДАРЬ!$AQ14=GRID!$B$33:$BI$33),0))*(1-GRID!$B$69),0))</f>
        <v>28300</v>
      </c>
      <c r="O368" s="47" cm="1">
        <f t="array" ref="O368">IF($I$2="Открытый тариф",
INDEX(GRID!$B$34:$BI$44,MATCH(O$7,GRID!$A$34:$A$44,0),MATCH(1,($U$2=GRID!$B$31:$BI$31)*(КАЛЕНДАРЬ!$AQ14=GRID!$B$33:$BI$33), 0)),
ROUNDUP(INDEX(GRID!$B$34:$BI$44,MATCH(O$7,GRID!$A$34:$A$44,0),MATCH(1,($U$2=GRID!$B$31:$BI$31)*(КАЛЕНДАРЬ!$AQ14=GRID!$B$33:$BI$33),0))*(1-GRID!$B$69),0))</f>
        <v>32300</v>
      </c>
      <c r="P368" s="47" cm="1">
        <f t="array" ref="P368">IF($I$2="Открытый тариф",
INDEX(GRID!$B$47:$BI$57,MATCH(O$7,GRID!$A$47:$A$57,0),MATCH(1,($U$2=GRID!$B$31:$BI$31)*(КАЛЕНДАРЬ!$AQ14=GRID!$B$33:$BI$33), 0)),
ROUNDUP(INDEX(GRID!$B$47:$BI$57,MATCH(O$7,GRID!$A$47:$A$57,0),MATCH(1,($U$2=GRID!$B$31:$BI$31)*(КАЛЕНДАРЬ!$AQ14=GRID!$B$33:$BI$33),0))*(1-GRID!$B$69),0))</f>
        <v>34900</v>
      </c>
      <c r="Q368" s="47" cm="1">
        <f t="array" ref="Q368">IF($I$2="Открытый тариф",
INDEX(GRID!$B$34:$BI$44,MATCH(Q$7,GRID!$A$34:$A$44,0),MATCH(1,($U$2=GRID!$B$31:$BI$31)*(КАЛЕНДАРЬ!$AQ14=GRID!$B$33:$BI$33), 0)),
ROUNDUP(INDEX(GRID!$B$34:$BI$44,MATCH(Q$7,GRID!$A$34:$A$44,0),MATCH(1,($U$2=GRID!$B$31:$BI$31)*(КАЛЕНДАРЬ!$AQ14=GRID!$B$33:$BI$33),0))*(1-GRID!$B$69),0))</f>
        <v>34200</v>
      </c>
      <c r="R368" s="47" cm="1">
        <f t="array" ref="R368">IF($I$2="Открытый тариф",
INDEX(GRID!$B$47:$BI$57,MATCH(Q$7,GRID!$A$47:$A$57,0),MATCH(1,($U$2=GRID!$B$31:$BI$31)*(КАЛЕНДАРЬ!$AQ14=GRID!$B$33:$BI$33), 0)),
ROUNDUP(INDEX(GRID!$B$47:$BI$57,MATCH(Q$7,GRID!$A$47:$A$57,0),MATCH(1,($U$2=GRID!$B$31:$BI$31)*(КАЛЕНДАРЬ!$AQ14=GRID!$B$33:$BI$33),0))*(1-GRID!$B$69),0))</f>
        <v>36800</v>
      </c>
      <c r="S368" s="47" cm="1">
        <f t="array" ref="S368">IF($I$2="Открытый тариф",
INDEX(GRID!$B$34:$BI$44,MATCH(S$7,GRID!$A$34:$A$44,0),MATCH(1,($U$2=GRID!$B$31:$BI$31)*(КАЛЕНДАРЬ!$AQ14=GRID!$B$33:$BI$33), 0)),
ROUNDUP(INDEX(GRID!$B$34:$BI$44,MATCH(S$7,GRID!$A$34:$A$44,0),MATCH(1,($U$2=GRID!$B$31:$BI$31)*(КАЛЕНДАРЬ!$AQ14=GRID!$B$33:$BI$33),0))*(1-GRID!$B$69),0))</f>
        <v>37500</v>
      </c>
      <c r="T368" s="47" cm="1">
        <f t="array" ref="T368">IF($I$2="Открытый тариф",
INDEX(GRID!$B$47:$BI$57,MATCH(S$7,GRID!$A$47:$A$57,0),MATCH(1,($U$2=GRID!$B$31:$BI$31)*(КАЛЕНДАРЬ!$AQ14=GRID!$B$33:$BI$33), 0)),
ROUNDUP(INDEX(GRID!$B$47:$BI$57,MATCH(S$7,GRID!$A$47:$A$57,0),MATCH(1,($U$2=GRID!$B$31:$BI$31)*(КАЛЕНДАРЬ!$AQ14=GRID!$B$33:$BI$33),0))*(1-GRID!$B$69),0))</f>
        <v>40100</v>
      </c>
      <c r="U368" s="47" cm="1">
        <f t="array" ref="U368">IF($I$2="Открытый тариф",
INDEX(GRID!$B$34:$BI$44,MATCH(U$7,GRID!$A$34:$A$44,0),MATCH(1,($U$2=GRID!$B$31:$BI$31)*(КАЛЕНДАРЬ!$AQ14=GRID!$B$33:$BI$33), 0)),
ROUNDUP(INDEX(GRID!$B$34:$BI$44,MATCH(U$7,GRID!$A$34:$A$44,0),MATCH(1,($U$2=GRID!$B$31:$BI$31)*(КАЛЕНДАРЬ!$AQ14=GRID!$B$33:$BI$33),0))*(1-GRID!$B$69),0))</f>
        <v>43200</v>
      </c>
      <c r="V368" s="47" cm="1">
        <f t="array" ref="V368">IF($I$2="Открытый тариф",
INDEX(GRID!$B$47:$BI$57,MATCH(U$7,GRID!$A$47:$A$57,0),MATCH(1,($U$2=GRID!$B$31:$BI$31)*(КАЛЕНДАРЬ!$AQ14=GRID!$B$33:$BI$33), 0)),
ROUNDUP(INDEX(GRID!$B$47:$BI$57,MATCH(U$7,GRID!$A$47:$A$57,0),MATCH(1,($U$2=GRID!$B$31:$BI$31)*(КАЛЕНДАРЬ!$AQ14=GRID!$B$33:$BI$33),0))*(1-GRID!$B$69),0))</f>
        <v>45800</v>
      </c>
      <c r="W368" s="47" cm="1">
        <f t="array" ref="W368">IF($I$2="Открытый тариф",
INDEX(GRID!$B$34:$BI$44,MATCH(W$7,GRID!$A$34:$A$44,0),MATCH(1,($U$2=GRID!$B$31:$BI$31)*(КАЛЕНДАРЬ!$AQ14=GRID!$B$33:$BI$33), 0)),
ROUNDUP(INDEX(GRID!$B$34:$BI$44,MATCH(W$7,GRID!$A$34:$A$44,0),MATCH(1,($U$2=GRID!$B$31:$BI$31)*(КАЛЕНДАРЬ!$AQ14=GRID!$B$33:$BI$33),0))*(1-GRID!$B$69),0))</f>
        <v>122200</v>
      </c>
      <c r="X368" s="47" cm="1">
        <f t="array" ref="X368">IF($I$2="Открытый тариф",
INDEX(GRID!$B$47:$BI$57,MATCH(W$7,GRID!$A$47:$A$57,0),MATCH(1,($U$2=GRID!$B$31:$BI$31)*(КАЛЕНДАРЬ!$AQ14=GRID!$B$33:$BI$33), 0)),
ROUNDUP(INDEX(GRID!$B$47:$BI$57,MATCH(W$7,GRID!$A$47:$A$57,0),MATCH(1,($U$2=GRID!$B$31:$BI$31)*(КАЛЕНДАРЬ!$AQ14=GRID!$B$33:$BI$33),0))*(1-GRID!$B$69),0))</f>
        <v>124800</v>
      </c>
    </row>
    <row r="369" spans="1:24" hidden="1" x14ac:dyDescent="0.2">
      <c r="A369" s="117" t="s">
        <v>46</v>
      </c>
      <c r="B369" s="117">
        <v>12</v>
      </c>
      <c r="C369" s="47" cm="1">
        <f t="array" ref="C369">IF($I$2="Открытый тариф",
INDEX(GRID!$B$34:$BI$44,MATCH(C$7,GRID!$A$34:$A$44,0),MATCH(1,($U$2=GRID!$B$31:$BI$31)*(КАЛЕНДАРЬ!$AQ15=GRID!$B$33:$BI$33), 0)),
ROUNDUP(INDEX(GRID!$B$34:$BI$44,MATCH(C$7,GRID!$A$34:$A$44,0),MATCH(1,($U$2=GRID!$B$31:$BI$31)*(КАЛЕНДАРЬ!$AQ15=GRID!$B$33:$BI$33),0))*(1-GRID!$B$69),0))</f>
        <v>18600</v>
      </c>
      <c r="D369" s="47" cm="1">
        <f t="array" ref="D369">IF($I$2="Открытый тариф",
INDEX(GRID!$B$47:$BI$57,MATCH(C$7,GRID!$A$47:$A$57,0),MATCH(1,($U$2=GRID!$B$31:$BI$31)*(КАЛЕНДАРЬ!$AQ15=GRID!$B$33:$BI$33), 0)),
ROUNDUP(INDEX(GRID!$B$47:$BI$57,MATCH(C$7,GRID!$A$47:$A$57,0),MATCH(1,($U$2=GRID!$B$31:$BI$31)*(КАЛЕНДАРЬ!$AQ15=GRID!$B$33:$BI$33),0))*(1-GRID!$B$69),0))</f>
        <v>21200</v>
      </c>
      <c r="E369" s="47" cm="1">
        <f t="array" ref="E369">IF($I$2="Открытый тариф",
INDEX(GRID!$B$34:$BI$44,MATCH(E$7,GRID!$A$34:$A$44,0),MATCH(1,($U$2=GRID!$B$31:$BI$31)*(КАЛЕНДАРЬ!$AQ15=GRID!$B$33:$BI$33), 0)),
ROUNDUP(INDEX(GRID!$B$34:$BI$44,MATCH(E$7,GRID!$A$34:$A$44,0),MATCH(1,($U$2=GRID!$B$31:$BI$31)*(КАЛЕНДАРЬ!$AQ15=GRID!$B$33:$BI$33),0))*(1-GRID!$B$69),0))</f>
        <v>20300</v>
      </c>
      <c r="F369" s="47" cm="1">
        <f t="array" ref="F369">IF($I$2="Открытый тариф",
INDEX(GRID!$B$47:$BI$57,MATCH(E$7,GRID!$A$47:$A$57,0),MATCH(1,($U$2=GRID!$B$31:$BI$31)*(КАЛЕНДАРЬ!$AQ15=GRID!$B$33:$BI$33), 0)),
ROUNDUP(INDEX(GRID!$B$47:$BI$57,MATCH(E$7,GRID!$A$47:$A$57,0),MATCH(1,($U$2=GRID!$B$31:$BI$31)*(КАЛЕНДАРЬ!$AQ15=GRID!$B$33:$BI$33),0))*(1-GRID!$B$69),0))</f>
        <v>22900</v>
      </c>
      <c r="G369" s="47" cm="1">
        <f t="array" ref="G369">IF($I$2="Открытый тариф",
INDEX(GRID!$B$34:$BI$44,MATCH(G$7,GRID!$A$34:$A$44,0),MATCH(1,($U$2=GRID!$B$31:$BI$31)*(КАЛЕНДАРЬ!$AQ15=GRID!$B$33:$BI$33), 0)),
ROUNDUP(INDEX(GRID!$B$34:$BI$44,MATCH(G$7,GRID!$A$34:$A$44,0),MATCH(1,($U$2=GRID!$B$31:$BI$31)*(КАЛЕНДАРЬ!$AQ15=GRID!$B$33:$BI$33),0))*(1-GRID!$B$69),0))</f>
        <v>21300</v>
      </c>
      <c r="H369" s="47" cm="1">
        <f t="array" ref="H369">IF($I$2="Открытый тариф",
INDEX(GRID!$B$47:$BI$57,MATCH(G$7,GRID!$A$47:$A$57,0),MATCH(1,($U$2=GRID!$B$31:$BI$31)*(КАЛЕНДАРЬ!$AQ15=GRID!$B$33:$BI$33), 0)),
ROUNDUP(INDEX(GRID!$B$47:$BI$57,MATCH(G$7,GRID!$A$47:$A$57,0),MATCH(1,($U$2=GRID!$B$31:$BI$31)*(КАЛЕНДАРЬ!$AQ15=GRID!$B$33:$BI$33),0))*(1-GRID!$B$69),0))</f>
        <v>23900</v>
      </c>
      <c r="I369" s="47" cm="1">
        <f t="array" ref="I369">IF($I$2="Открытый тариф",
INDEX(GRID!$B$34:$BI$44,MATCH(I$7,GRID!$A$34:$A$44,0),MATCH(1,($U$2=GRID!$B$31:$BI$31)*(КАЛЕНДАРЬ!$AQ15=GRID!$B$33:$BI$33), 0)),
ROUNDUP(INDEX(GRID!$B$34:$BI$44,MATCH(I$7,GRID!$A$34:$A$44,0),MATCH(1,($U$2=GRID!$B$31:$BI$31)*(КАЛЕНДАРЬ!$AQ15=GRID!$B$33:$BI$33),0))*(1-GRID!$B$69),0))</f>
        <v>23000</v>
      </c>
      <c r="J369" s="47" cm="1">
        <f t="array" ref="J369">IF($I$2="Открытый тариф",
INDEX(GRID!$B$47:$BI$57,MATCH(I$7,GRID!$A$47:$A$57,0),MATCH(1,($U$2=GRID!$B$31:$BI$31)*(КАЛЕНДАРЬ!$AQ15=GRID!$B$33:$BI$33), 0)),
ROUNDUP(INDEX(GRID!$B$47:$BI$57,MATCH(I$7,GRID!$A$47:$A$57,0),MATCH(1,($U$2=GRID!$B$31:$BI$31)*(КАЛЕНДАРЬ!$AQ15=GRID!$B$33:$BI$33),0))*(1-GRID!$B$69),0))</f>
        <v>25600</v>
      </c>
      <c r="K369" s="47" cm="1">
        <f t="array" ref="K369">IF($I$2="Открытый тариф",
INDEX(GRID!$B$34:$BI$44,MATCH(K$7,GRID!$A$34:$A$44,0),MATCH(1,($U$2=GRID!$B$31:$BI$31)*(КАЛЕНДАРЬ!$AQ15=GRID!$B$33:$BI$33), 0)),
ROUNDUP(INDEX(GRID!$B$34:$BI$44,MATCH(K$7,GRID!$A$34:$A$44,0),MATCH(1,($U$2=GRID!$B$31:$BI$31)*(КАЛЕНДАРЬ!$AQ15=GRID!$B$33:$BI$33),0))*(1-GRID!$B$69),0))</f>
        <v>24000</v>
      </c>
      <c r="L369" s="47" cm="1">
        <f t="array" ref="L369">IF($I$2="Открытый тариф",
INDEX(GRID!$B$47:$BI$57,MATCH(K$7,GRID!$A$47:$A$57,0),MATCH(1,($U$2=GRID!$B$31:$BI$31)*(КАЛЕНДАРЬ!$AQ15=GRID!$B$33:$BI$33), 0)),
ROUNDUP(INDEX(GRID!$B$47:$BI$57,MATCH(K$7,GRID!$A$47:$A$57,0),MATCH(1,($U$2=GRID!$B$31:$BI$31)*(КАЛЕНДАРЬ!$AQ15=GRID!$B$33:$BI$33),0))*(1-GRID!$B$69),0))</f>
        <v>26600</v>
      </c>
      <c r="M369" s="47" cm="1">
        <f t="array" ref="M369">IF($I$2="Открытый тариф",
INDEX(GRID!$B$34:$BI$44,MATCH(M$7,GRID!$A$34:$A$44,0),MATCH(1,($U$2=GRID!$B$31:$BI$31)*(КАЛЕНДАРЬ!$AQ15=GRID!$B$33:$BI$33), 0)),
ROUNDUP(INDEX(GRID!$B$34:$BI$44,MATCH(M$7,GRID!$A$34:$A$44,0),MATCH(1,($U$2=GRID!$B$31:$BI$31)*(КАЛЕНДАРЬ!$AQ15=GRID!$B$33:$BI$33),0))*(1-GRID!$B$69),0))</f>
        <v>25700</v>
      </c>
      <c r="N369" s="47" cm="1">
        <f t="array" ref="N369">IF($I$2="Открытый тариф",
INDEX(GRID!$B$47:$BI$57,MATCH(M$7,GRID!$A$47:$A$57,0),MATCH(1,($U$2=GRID!$B$31:$BI$31)*(КАЛЕНДАРЬ!$AQ15=GRID!$B$33:$BI$33), 0)),
ROUNDUP(INDEX(GRID!$B$47:$BI$57,MATCH(M$7,GRID!$A$47:$A$57,0),MATCH(1,($U$2=GRID!$B$31:$BI$31)*(КАЛЕНДАРЬ!$AQ15=GRID!$B$33:$BI$33),0))*(1-GRID!$B$69),0))</f>
        <v>28300</v>
      </c>
      <c r="O369" s="47" cm="1">
        <f t="array" ref="O369">IF($I$2="Открытый тариф",
INDEX(GRID!$B$34:$BI$44,MATCH(O$7,GRID!$A$34:$A$44,0),MATCH(1,($U$2=GRID!$B$31:$BI$31)*(КАЛЕНДАРЬ!$AQ15=GRID!$B$33:$BI$33), 0)),
ROUNDUP(INDEX(GRID!$B$34:$BI$44,MATCH(O$7,GRID!$A$34:$A$44,0),MATCH(1,($U$2=GRID!$B$31:$BI$31)*(КАЛЕНДАРЬ!$AQ15=GRID!$B$33:$BI$33),0))*(1-GRID!$B$69),0))</f>
        <v>32300</v>
      </c>
      <c r="P369" s="47" cm="1">
        <f t="array" ref="P369">IF($I$2="Открытый тариф",
INDEX(GRID!$B$47:$BI$57,MATCH(O$7,GRID!$A$47:$A$57,0),MATCH(1,($U$2=GRID!$B$31:$BI$31)*(КАЛЕНДАРЬ!$AQ15=GRID!$B$33:$BI$33), 0)),
ROUNDUP(INDEX(GRID!$B$47:$BI$57,MATCH(O$7,GRID!$A$47:$A$57,0),MATCH(1,($U$2=GRID!$B$31:$BI$31)*(КАЛЕНДАРЬ!$AQ15=GRID!$B$33:$BI$33),0))*(1-GRID!$B$69),0))</f>
        <v>34900</v>
      </c>
      <c r="Q369" s="47" cm="1">
        <f t="array" ref="Q369">IF($I$2="Открытый тариф",
INDEX(GRID!$B$34:$BI$44,MATCH(Q$7,GRID!$A$34:$A$44,0),MATCH(1,($U$2=GRID!$B$31:$BI$31)*(КАЛЕНДАРЬ!$AQ15=GRID!$B$33:$BI$33), 0)),
ROUNDUP(INDEX(GRID!$B$34:$BI$44,MATCH(Q$7,GRID!$A$34:$A$44,0),MATCH(1,($U$2=GRID!$B$31:$BI$31)*(КАЛЕНДАРЬ!$AQ15=GRID!$B$33:$BI$33),0))*(1-GRID!$B$69),0))</f>
        <v>34200</v>
      </c>
      <c r="R369" s="47" cm="1">
        <f t="array" ref="R369">IF($I$2="Открытый тариф",
INDEX(GRID!$B$47:$BI$57,MATCH(Q$7,GRID!$A$47:$A$57,0),MATCH(1,($U$2=GRID!$B$31:$BI$31)*(КАЛЕНДАРЬ!$AQ15=GRID!$B$33:$BI$33), 0)),
ROUNDUP(INDEX(GRID!$B$47:$BI$57,MATCH(Q$7,GRID!$A$47:$A$57,0),MATCH(1,($U$2=GRID!$B$31:$BI$31)*(КАЛЕНДАРЬ!$AQ15=GRID!$B$33:$BI$33),0))*(1-GRID!$B$69),0))</f>
        <v>36800</v>
      </c>
      <c r="S369" s="47" cm="1">
        <f t="array" ref="S369">IF($I$2="Открытый тариф",
INDEX(GRID!$B$34:$BI$44,MATCH(S$7,GRID!$A$34:$A$44,0),MATCH(1,($U$2=GRID!$B$31:$BI$31)*(КАЛЕНДАРЬ!$AQ15=GRID!$B$33:$BI$33), 0)),
ROUNDUP(INDEX(GRID!$B$34:$BI$44,MATCH(S$7,GRID!$A$34:$A$44,0),MATCH(1,($U$2=GRID!$B$31:$BI$31)*(КАЛЕНДАРЬ!$AQ15=GRID!$B$33:$BI$33),0))*(1-GRID!$B$69),0))</f>
        <v>37500</v>
      </c>
      <c r="T369" s="47" cm="1">
        <f t="array" ref="T369">IF($I$2="Открытый тариф",
INDEX(GRID!$B$47:$BI$57,MATCH(S$7,GRID!$A$47:$A$57,0),MATCH(1,($U$2=GRID!$B$31:$BI$31)*(КАЛЕНДАРЬ!$AQ15=GRID!$B$33:$BI$33), 0)),
ROUNDUP(INDEX(GRID!$B$47:$BI$57,MATCH(S$7,GRID!$A$47:$A$57,0),MATCH(1,($U$2=GRID!$B$31:$BI$31)*(КАЛЕНДАРЬ!$AQ15=GRID!$B$33:$BI$33),0))*(1-GRID!$B$69),0))</f>
        <v>40100</v>
      </c>
      <c r="U369" s="47" cm="1">
        <f t="array" ref="U369">IF($I$2="Открытый тариф",
INDEX(GRID!$B$34:$BI$44,MATCH(U$7,GRID!$A$34:$A$44,0),MATCH(1,($U$2=GRID!$B$31:$BI$31)*(КАЛЕНДАРЬ!$AQ15=GRID!$B$33:$BI$33), 0)),
ROUNDUP(INDEX(GRID!$B$34:$BI$44,MATCH(U$7,GRID!$A$34:$A$44,0),MATCH(1,($U$2=GRID!$B$31:$BI$31)*(КАЛЕНДАРЬ!$AQ15=GRID!$B$33:$BI$33),0))*(1-GRID!$B$69),0))</f>
        <v>43200</v>
      </c>
      <c r="V369" s="47" cm="1">
        <f t="array" ref="V369">IF($I$2="Открытый тариф",
INDEX(GRID!$B$47:$BI$57,MATCH(U$7,GRID!$A$47:$A$57,0),MATCH(1,($U$2=GRID!$B$31:$BI$31)*(КАЛЕНДАРЬ!$AQ15=GRID!$B$33:$BI$33), 0)),
ROUNDUP(INDEX(GRID!$B$47:$BI$57,MATCH(U$7,GRID!$A$47:$A$57,0),MATCH(1,($U$2=GRID!$B$31:$BI$31)*(КАЛЕНДАРЬ!$AQ15=GRID!$B$33:$BI$33),0))*(1-GRID!$B$69),0))</f>
        <v>45800</v>
      </c>
      <c r="W369" s="47" cm="1">
        <f t="array" ref="W369">IF($I$2="Открытый тариф",
INDEX(GRID!$B$34:$BI$44,MATCH(W$7,GRID!$A$34:$A$44,0),MATCH(1,($U$2=GRID!$B$31:$BI$31)*(КАЛЕНДАРЬ!$AQ15=GRID!$B$33:$BI$33), 0)),
ROUNDUP(INDEX(GRID!$B$34:$BI$44,MATCH(W$7,GRID!$A$34:$A$44,0),MATCH(1,($U$2=GRID!$B$31:$BI$31)*(КАЛЕНДАРЬ!$AQ15=GRID!$B$33:$BI$33),0))*(1-GRID!$B$69),0))</f>
        <v>122200</v>
      </c>
      <c r="X369" s="47" cm="1">
        <f t="array" ref="X369">IF($I$2="Открытый тариф",
INDEX(GRID!$B$47:$BI$57,MATCH(W$7,GRID!$A$47:$A$57,0),MATCH(1,($U$2=GRID!$B$31:$BI$31)*(КАЛЕНДАРЬ!$AQ15=GRID!$B$33:$BI$33), 0)),
ROUNDUP(INDEX(GRID!$B$47:$BI$57,MATCH(W$7,GRID!$A$47:$A$57,0),MATCH(1,($U$2=GRID!$B$31:$BI$31)*(КАЛЕНДАРЬ!$AQ15=GRID!$B$33:$BI$33),0))*(1-GRID!$B$69),0))</f>
        <v>124800</v>
      </c>
    </row>
    <row r="370" spans="1:24" hidden="1" x14ac:dyDescent="0.2">
      <c r="A370" s="117" t="s">
        <v>47</v>
      </c>
      <c r="B370" s="117">
        <v>13</v>
      </c>
      <c r="C370" s="47" cm="1">
        <f t="array" ref="C370">IF($I$2="Открытый тариф",
INDEX(GRID!$B$34:$BI$44,MATCH(C$7,GRID!$A$34:$A$44,0),MATCH(1,($U$2=GRID!$B$31:$BI$31)*(КАЛЕНДАРЬ!$AQ16=GRID!$B$33:$BI$33), 0)),
ROUNDUP(INDEX(GRID!$B$34:$BI$44,MATCH(C$7,GRID!$A$34:$A$44,0),MATCH(1,($U$2=GRID!$B$31:$BI$31)*(КАЛЕНДАРЬ!$AQ16=GRID!$B$33:$BI$33),0))*(1-GRID!$B$69),0))</f>
        <v>19200</v>
      </c>
      <c r="D370" s="47" cm="1">
        <f t="array" ref="D370">IF($I$2="Открытый тариф",
INDEX(GRID!$B$47:$BI$57,MATCH(C$7,GRID!$A$47:$A$57,0),MATCH(1,($U$2=GRID!$B$31:$BI$31)*(КАЛЕНДАРЬ!$AQ16=GRID!$B$33:$BI$33), 0)),
ROUNDUP(INDEX(GRID!$B$47:$BI$57,MATCH(C$7,GRID!$A$47:$A$57,0),MATCH(1,($U$2=GRID!$B$31:$BI$31)*(КАЛЕНДАРЬ!$AQ16=GRID!$B$33:$BI$33),0))*(1-GRID!$B$69),0))</f>
        <v>21800</v>
      </c>
      <c r="E370" s="47" cm="1">
        <f t="array" ref="E370">IF($I$2="Открытый тариф",
INDEX(GRID!$B$34:$BI$44,MATCH(E$7,GRID!$A$34:$A$44,0),MATCH(1,($U$2=GRID!$B$31:$BI$31)*(КАЛЕНДАРЬ!$AQ16=GRID!$B$33:$BI$33), 0)),
ROUNDUP(INDEX(GRID!$B$34:$BI$44,MATCH(E$7,GRID!$A$34:$A$44,0),MATCH(1,($U$2=GRID!$B$31:$BI$31)*(КАЛЕНДАРЬ!$AQ16=GRID!$B$33:$BI$33),0))*(1-GRID!$B$69),0))</f>
        <v>21000</v>
      </c>
      <c r="F370" s="47" cm="1">
        <f t="array" ref="F370">IF($I$2="Открытый тариф",
INDEX(GRID!$B$47:$BI$57,MATCH(E$7,GRID!$A$47:$A$57,0),MATCH(1,($U$2=GRID!$B$31:$BI$31)*(КАЛЕНДАРЬ!$AQ16=GRID!$B$33:$BI$33), 0)),
ROUNDUP(INDEX(GRID!$B$47:$BI$57,MATCH(E$7,GRID!$A$47:$A$57,0),MATCH(1,($U$2=GRID!$B$31:$BI$31)*(КАЛЕНДАРЬ!$AQ16=GRID!$B$33:$BI$33),0))*(1-GRID!$B$69),0))</f>
        <v>23600</v>
      </c>
      <c r="G370" s="47" cm="1">
        <f t="array" ref="G370">IF($I$2="Открытый тариф",
INDEX(GRID!$B$34:$BI$44,MATCH(G$7,GRID!$A$34:$A$44,0),MATCH(1,($U$2=GRID!$B$31:$BI$31)*(КАЛЕНДАРЬ!$AQ16=GRID!$B$33:$BI$33), 0)),
ROUNDUP(INDEX(GRID!$B$34:$BI$44,MATCH(G$7,GRID!$A$34:$A$44,0),MATCH(1,($U$2=GRID!$B$31:$BI$31)*(КАЛЕНДАРЬ!$AQ16=GRID!$B$33:$BI$33),0))*(1-GRID!$B$69),0))</f>
        <v>22000</v>
      </c>
      <c r="H370" s="47" cm="1">
        <f t="array" ref="H370">IF($I$2="Открытый тариф",
INDEX(GRID!$B$47:$BI$57,MATCH(G$7,GRID!$A$47:$A$57,0),MATCH(1,($U$2=GRID!$B$31:$BI$31)*(КАЛЕНДАРЬ!$AQ16=GRID!$B$33:$BI$33), 0)),
ROUNDUP(INDEX(GRID!$B$47:$BI$57,MATCH(G$7,GRID!$A$47:$A$57,0),MATCH(1,($U$2=GRID!$B$31:$BI$31)*(КАЛЕНДАРЬ!$AQ16=GRID!$B$33:$BI$33),0))*(1-GRID!$B$69),0))</f>
        <v>24600</v>
      </c>
      <c r="I370" s="47" cm="1">
        <f t="array" ref="I370">IF($I$2="Открытый тариф",
INDEX(GRID!$B$34:$BI$44,MATCH(I$7,GRID!$A$34:$A$44,0),MATCH(1,($U$2=GRID!$B$31:$BI$31)*(КАЛЕНДАРЬ!$AQ16=GRID!$B$33:$BI$33), 0)),
ROUNDUP(INDEX(GRID!$B$34:$BI$44,MATCH(I$7,GRID!$A$34:$A$44,0),MATCH(1,($U$2=GRID!$B$31:$BI$31)*(КАЛЕНДАРЬ!$AQ16=GRID!$B$33:$BI$33),0))*(1-GRID!$B$69),0))</f>
        <v>23800</v>
      </c>
      <c r="J370" s="47" cm="1">
        <f t="array" ref="J370">IF($I$2="Открытый тариф",
INDEX(GRID!$B$47:$BI$57,MATCH(I$7,GRID!$A$47:$A$57,0),MATCH(1,($U$2=GRID!$B$31:$BI$31)*(КАЛЕНДАРЬ!$AQ16=GRID!$B$33:$BI$33), 0)),
ROUNDUP(INDEX(GRID!$B$47:$BI$57,MATCH(I$7,GRID!$A$47:$A$57,0),MATCH(1,($U$2=GRID!$B$31:$BI$31)*(КАЛЕНДАРЬ!$AQ16=GRID!$B$33:$BI$33),0))*(1-GRID!$B$69),0))</f>
        <v>26400</v>
      </c>
      <c r="K370" s="47" cm="1">
        <f t="array" ref="K370">IF($I$2="Открытый тариф",
INDEX(GRID!$B$34:$BI$44,MATCH(K$7,GRID!$A$34:$A$44,0),MATCH(1,($U$2=GRID!$B$31:$BI$31)*(КАЛЕНДАРЬ!$AQ16=GRID!$B$33:$BI$33), 0)),
ROUNDUP(INDEX(GRID!$B$34:$BI$44,MATCH(K$7,GRID!$A$34:$A$44,0),MATCH(1,($U$2=GRID!$B$31:$BI$31)*(КАЛЕНДАРЬ!$AQ16=GRID!$B$33:$BI$33),0))*(1-GRID!$B$69),0))</f>
        <v>24800</v>
      </c>
      <c r="L370" s="47" cm="1">
        <f t="array" ref="L370">IF($I$2="Открытый тариф",
INDEX(GRID!$B$47:$BI$57,MATCH(K$7,GRID!$A$47:$A$57,0),MATCH(1,($U$2=GRID!$B$31:$BI$31)*(КАЛЕНДАРЬ!$AQ16=GRID!$B$33:$BI$33), 0)),
ROUNDUP(INDEX(GRID!$B$47:$BI$57,MATCH(K$7,GRID!$A$47:$A$57,0),MATCH(1,($U$2=GRID!$B$31:$BI$31)*(КАЛЕНДАРЬ!$AQ16=GRID!$B$33:$BI$33),0))*(1-GRID!$B$69),0))</f>
        <v>27400</v>
      </c>
      <c r="M370" s="47" cm="1">
        <f t="array" ref="M370">IF($I$2="Открытый тариф",
INDEX(GRID!$B$34:$BI$44,MATCH(M$7,GRID!$A$34:$A$44,0),MATCH(1,($U$2=GRID!$B$31:$BI$31)*(КАЛЕНДАРЬ!$AQ16=GRID!$B$33:$BI$33), 0)),
ROUNDUP(INDEX(GRID!$B$34:$BI$44,MATCH(M$7,GRID!$A$34:$A$44,0),MATCH(1,($U$2=GRID!$B$31:$BI$31)*(КАЛЕНДАРЬ!$AQ16=GRID!$B$33:$BI$33),0))*(1-GRID!$B$69),0))</f>
        <v>26600</v>
      </c>
      <c r="N370" s="47" cm="1">
        <f t="array" ref="N370">IF($I$2="Открытый тариф",
INDEX(GRID!$B$47:$BI$57,MATCH(M$7,GRID!$A$47:$A$57,0),MATCH(1,($U$2=GRID!$B$31:$BI$31)*(КАЛЕНДАРЬ!$AQ16=GRID!$B$33:$BI$33), 0)),
ROUNDUP(INDEX(GRID!$B$47:$BI$57,MATCH(M$7,GRID!$A$47:$A$57,0),MATCH(1,($U$2=GRID!$B$31:$BI$31)*(КАЛЕНДАРЬ!$AQ16=GRID!$B$33:$BI$33),0))*(1-GRID!$B$69),0))</f>
        <v>29200</v>
      </c>
      <c r="O370" s="47" cm="1">
        <f t="array" ref="O370">IF($I$2="Открытый тариф",
INDEX(GRID!$B$34:$BI$44,MATCH(O$7,GRID!$A$34:$A$44,0),MATCH(1,($U$2=GRID!$B$31:$BI$31)*(КАЛЕНДАРЬ!$AQ16=GRID!$B$33:$BI$33), 0)),
ROUNDUP(INDEX(GRID!$B$34:$BI$44,MATCH(O$7,GRID!$A$34:$A$44,0),MATCH(1,($U$2=GRID!$B$31:$BI$31)*(КАЛЕНДАРЬ!$AQ16=GRID!$B$33:$BI$33),0))*(1-GRID!$B$69),0))</f>
        <v>33400</v>
      </c>
      <c r="P370" s="47" cm="1">
        <f t="array" ref="P370">IF($I$2="Открытый тариф",
INDEX(GRID!$B$47:$BI$57,MATCH(O$7,GRID!$A$47:$A$57,0),MATCH(1,($U$2=GRID!$B$31:$BI$31)*(КАЛЕНДАРЬ!$AQ16=GRID!$B$33:$BI$33), 0)),
ROUNDUP(INDEX(GRID!$B$47:$BI$57,MATCH(O$7,GRID!$A$47:$A$57,0),MATCH(1,($U$2=GRID!$B$31:$BI$31)*(КАЛЕНДАРЬ!$AQ16=GRID!$B$33:$BI$33),0))*(1-GRID!$B$69),0))</f>
        <v>36000</v>
      </c>
      <c r="Q370" s="47" cm="1">
        <f t="array" ref="Q370">IF($I$2="Открытый тариф",
INDEX(GRID!$B$34:$BI$44,MATCH(Q$7,GRID!$A$34:$A$44,0),MATCH(1,($U$2=GRID!$B$31:$BI$31)*(КАЛЕНДАРЬ!$AQ16=GRID!$B$33:$BI$33), 0)),
ROUNDUP(INDEX(GRID!$B$34:$BI$44,MATCH(Q$7,GRID!$A$34:$A$44,0),MATCH(1,($U$2=GRID!$B$31:$BI$31)*(КАЛЕНДАРЬ!$AQ16=GRID!$B$33:$BI$33),0))*(1-GRID!$B$69),0))</f>
        <v>35400</v>
      </c>
      <c r="R370" s="47" cm="1">
        <f t="array" ref="R370">IF($I$2="Открытый тариф",
INDEX(GRID!$B$47:$BI$57,MATCH(Q$7,GRID!$A$47:$A$57,0),MATCH(1,($U$2=GRID!$B$31:$BI$31)*(КАЛЕНДАРЬ!$AQ16=GRID!$B$33:$BI$33), 0)),
ROUNDUP(INDEX(GRID!$B$47:$BI$57,MATCH(Q$7,GRID!$A$47:$A$57,0),MATCH(1,($U$2=GRID!$B$31:$BI$31)*(КАЛЕНДАРЬ!$AQ16=GRID!$B$33:$BI$33),0))*(1-GRID!$B$69),0))</f>
        <v>38000</v>
      </c>
      <c r="S370" s="47" cm="1">
        <f t="array" ref="S370">IF($I$2="Открытый тариф",
INDEX(GRID!$B$34:$BI$44,MATCH(S$7,GRID!$A$34:$A$44,0),MATCH(1,($U$2=GRID!$B$31:$BI$31)*(КАЛЕНДАРЬ!$AQ16=GRID!$B$33:$BI$33), 0)),
ROUNDUP(INDEX(GRID!$B$34:$BI$44,MATCH(S$7,GRID!$A$34:$A$44,0),MATCH(1,($U$2=GRID!$B$31:$BI$31)*(КАЛЕНДАРЬ!$AQ16=GRID!$B$33:$BI$33),0))*(1-GRID!$B$69),0))</f>
        <v>38800</v>
      </c>
      <c r="T370" s="47" cm="1">
        <f t="array" ref="T370">IF($I$2="Открытый тариф",
INDEX(GRID!$B$47:$BI$57,MATCH(S$7,GRID!$A$47:$A$57,0),MATCH(1,($U$2=GRID!$B$31:$BI$31)*(КАЛЕНДАРЬ!$AQ16=GRID!$B$33:$BI$33), 0)),
ROUNDUP(INDEX(GRID!$B$47:$BI$57,MATCH(S$7,GRID!$A$47:$A$57,0),MATCH(1,($U$2=GRID!$B$31:$BI$31)*(КАЛЕНДАРЬ!$AQ16=GRID!$B$33:$BI$33),0))*(1-GRID!$B$69),0))</f>
        <v>41400</v>
      </c>
      <c r="U370" s="47" cm="1">
        <f t="array" ref="U370">IF($I$2="Открытый тариф",
INDEX(GRID!$B$34:$BI$44,MATCH(U$7,GRID!$A$34:$A$44,0),MATCH(1,($U$2=GRID!$B$31:$BI$31)*(КАЛЕНДАРЬ!$AQ16=GRID!$B$33:$BI$33), 0)),
ROUNDUP(INDEX(GRID!$B$34:$BI$44,MATCH(U$7,GRID!$A$34:$A$44,0),MATCH(1,($U$2=GRID!$B$31:$BI$31)*(КАЛЕНДАРЬ!$AQ16=GRID!$B$33:$BI$33),0))*(1-GRID!$B$69),0))</f>
        <v>44600</v>
      </c>
      <c r="V370" s="47" cm="1">
        <f t="array" ref="V370">IF($I$2="Открытый тариф",
INDEX(GRID!$B$47:$BI$57,MATCH(U$7,GRID!$A$47:$A$57,0),MATCH(1,($U$2=GRID!$B$31:$BI$31)*(КАЛЕНДАРЬ!$AQ16=GRID!$B$33:$BI$33), 0)),
ROUNDUP(INDEX(GRID!$B$47:$BI$57,MATCH(U$7,GRID!$A$47:$A$57,0),MATCH(1,($U$2=GRID!$B$31:$BI$31)*(КАЛЕНДАРЬ!$AQ16=GRID!$B$33:$BI$33),0))*(1-GRID!$B$69),0))</f>
        <v>47200</v>
      </c>
      <c r="W370" s="47" cm="1">
        <f t="array" ref="W370">IF($I$2="Открытый тариф",
INDEX(GRID!$B$34:$BI$44,MATCH(W$7,GRID!$A$34:$A$44,0),MATCH(1,($U$2=GRID!$B$31:$BI$31)*(КАЛЕНДАРЬ!$AQ16=GRID!$B$33:$BI$33), 0)),
ROUNDUP(INDEX(GRID!$B$34:$BI$44,MATCH(W$7,GRID!$A$34:$A$44,0),MATCH(1,($U$2=GRID!$B$31:$BI$31)*(КАЛЕНДАРЬ!$AQ16=GRID!$B$33:$BI$33),0))*(1-GRID!$B$69),0))</f>
        <v>128200</v>
      </c>
      <c r="X370" s="47" cm="1">
        <f t="array" ref="X370">IF($I$2="Открытый тариф",
INDEX(GRID!$B$47:$BI$57,MATCH(W$7,GRID!$A$47:$A$57,0),MATCH(1,($U$2=GRID!$B$31:$BI$31)*(КАЛЕНДАРЬ!$AQ16=GRID!$B$33:$BI$33), 0)),
ROUNDUP(INDEX(GRID!$B$47:$BI$57,MATCH(W$7,GRID!$A$47:$A$57,0),MATCH(1,($U$2=GRID!$B$31:$BI$31)*(КАЛЕНДАРЬ!$AQ16=GRID!$B$33:$BI$33),0))*(1-GRID!$B$69),0))</f>
        <v>130800</v>
      </c>
    </row>
    <row r="371" spans="1:24" hidden="1" x14ac:dyDescent="0.2">
      <c r="A371" s="117" t="s">
        <v>48</v>
      </c>
      <c r="B371" s="117">
        <v>14</v>
      </c>
      <c r="C371" s="47" cm="1">
        <f t="array" ref="C371">IF($I$2="Открытый тариф",
INDEX(GRID!$B$34:$BI$44,MATCH(C$7,GRID!$A$34:$A$44,0),MATCH(1,($U$2=GRID!$B$31:$BI$31)*(КАЛЕНДАРЬ!$AQ17=GRID!$B$33:$BI$33), 0)),
ROUNDUP(INDEX(GRID!$B$34:$BI$44,MATCH(C$7,GRID!$A$34:$A$44,0),MATCH(1,($U$2=GRID!$B$31:$BI$31)*(КАЛЕНДАРЬ!$AQ17=GRID!$B$33:$BI$33),0))*(1-GRID!$B$69),0))</f>
        <v>19200</v>
      </c>
      <c r="D371" s="47" cm="1">
        <f t="array" ref="D371">IF($I$2="Открытый тариф",
INDEX(GRID!$B$47:$BI$57,MATCH(C$7,GRID!$A$47:$A$57,0),MATCH(1,($U$2=GRID!$B$31:$BI$31)*(КАЛЕНДАРЬ!$AQ17=GRID!$B$33:$BI$33), 0)),
ROUNDUP(INDEX(GRID!$B$47:$BI$57,MATCH(C$7,GRID!$A$47:$A$57,0),MATCH(1,($U$2=GRID!$B$31:$BI$31)*(КАЛЕНДАРЬ!$AQ17=GRID!$B$33:$BI$33),0))*(1-GRID!$B$69),0))</f>
        <v>21800</v>
      </c>
      <c r="E371" s="47" cm="1">
        <f t="array" ref="E371">IF($I$2="Открытый тариф",
INDEX(GRID!$B$34:$BI$44,MATCH(E$7,GRID!$A$34:$A$44,0),MATCH(1,($U$2=GRID!$B$31:$BI$31)*(КАЛЕНДАРЬ!$AQ17=GRID!$B$33:$BI$33), 0)),
ROUNDUP(INDEX(GRID!$B$34:$BI$44,MATCH(E$7,GRID!$A$34:$A$44,0),MATCH(1,($U$2=GRID!$B$31:$BI$31)*(КАЛЕНДАРЬ!$AQ17=GRID!$B$33:$BI$33),0))*(1-GRID!$B$69),0))</f>
        <v>21000</v>
      </c>
      <c r="F371" s="47" cm="1">
        <f t="array" ref="F371">IF($I$2="Открытый тариф",
INDEX(GRID!$B$47:$BI$57,MATCH(E$7,GRID!$A$47:$A$57,0),MATCH(1,($U$2=GRID!$B$31:$BI$31)*(КАЛЕНДАРЬ!$AQ17=GRID!$B$33:$BI$33), 0)),
ROUNDUP(INDEX(GRID!$B$47:$BI$57,MATCH(E$7,GRID!$A$47:$A$57,0),MATCH(1,($U$2=GRID!$B$31:$BI$31)*(КАЛЕНДАРЬ!$AQ17=GRID!$B$33:$BI$33),0))*(1-GRID!$B$69),0))</f>
        <v>23600</v>
      </c>
      <c r="G371" s="47" cm="1">
        <f t="array" ref="G371">IF($I$2="Открытый тариф",
INDEX(GRID!$B$34:$BI$44,MATCH(G$7,GRID!$A$34:$A$44,0),MATCH(1,($U$2=GRID!$B$31:$BI$31)*(КАЛЕНДАРЬ!$AQ17=GRID!$B$33:$BI$33), 0)),
ROUNDUP(INDEX(GRID!$B$34:$BI$44,MATCH(G$7,GRID!$A$34:$A$44,0),MATCH(1,($U$2=GRID!$B$31:$BI$31)*(КАЛЕНДАРЬ!$AQ17=GRID!$B$33:$BI$33),0))*(1-GRID!$B$69),0))</f>
        <v>22000</v>
      </c>
      <c r="H371" s="47" cm="1">
        <f t="array" ref="H371">IF($I$2="Открытый тариф",
INDEX(GRID!$B$47:$BI$57,MATCH(G$7,GRID!$A$47:$A$57,0),MATCH(1,($U$2=GRID!$B$31:$BI$31)*(КАЛЕНДАРЬ!$AQ17=GRID!$B$33:$BI$33), 0)),
ROUNDUP(INDEX(GRID!$B$47:$BI$57,MATCH(G$7,GRID!$A$47:$A$57,0),MATCH(1,($U$2=GRID!$B$31:$BI$31)*(КАЛЕНДАРЬ!$AQ17=GRID!$B$33:$BI$33),0))*(1-GRID!$B$69),0))</f>
        <v>24600</v>
      </c>
      <c r="I371" s="47" cm="1">
        <f t="array" ref="I371">IF($I$2="Открытый тариф",
INDEX(GRID!$B$34:$BI$44,MATCH(I$7,GRID!$A$34:$A$44,0),MATCH(1,($U$2=GRID!$B$31:$BI$31)*(КАЛЕНДАРЬ!$AQ17=GRID!$B$33:$BI$33), 0)),
ROUNDUP(INDEX(GRID!$B$34:$BI$44,MATCH(I$7,GRID!$A$34:$A$44,0),MATCH(1,($U$2=GRID!$B$31:$BI$31)*(КАЛЕНДАРЬ!$AQ17=GRID!$B$33:$BI$33),0))*(1-GRID!$B$69),0))</f>
        <v>23800</v>
      </c>
      <c r="J371" s="47" cm="1">
        <f t="array" ref="J371">IF($I$2="Открытый тариф",
INDEX(GRID!$B$47:$BI$57,MATCH(I$7,GRID!$A$47:$A$57,0),MATCH(1,($U$2=GRID!$B$31:$BI$31)*(КАЛЕНДАРЬ!$AQ17=GRID!$B$33:$BI$33), 0)),
ROUNDUP(INDEX(GRID!$B$47:$BI$57,MATCH(I$7,GRID!$A$47:$A$57,0),MATCH(1,($U$2=GRID!$B$31:$BI$31)*(КАЛЕНДАРЬ!$AQ17=GRID!$B$33:$BI$33),0))*(1-GRID!$B$69),0))</f>
        <v>26400</v>
      </c>
      <c r="K371" s="47" cm="1">
        <f t="array" ref="K371">IF($I$2="Открытый тариф",
INDEX(GRID!$B$34:$BI$44,MATCH(K$7,GRID!$A$34:$A$44,0),MATCH(1,($U$2=GRID!$B$31:$BI$31)*(КАЛЕНДАРЬ!$AQ17=GRID!$B$33:$BI$33), 0)),
ROUNDUP(INDEX(GRID!$B$34:$BI$44,MATCH(K$7,GRID!$A$34:$A$44,0),MATCH(1,($U$2=GRID!$B$31:$BI$31)*(КАЛЕНДАРЬ!$AQ17=GRID!$B$33:$BI$33),0))*(1-GRID!$B$69),0))</f>
        <v>24800</v>
      </c>
      <c r="L371" s="47" cm="1">
        <f t="array" ref="L371">IF($I$2="Открытый тариф",
INDEX(GRID!$B$47:$BI$57,MATCH(K$7,GRID!$A$47:$A$57,0),MATCH(1,($U$2=GRID!$B$31:$BI$31)*(КАЛЕНДАРЬ!$AQ17=GRID!$B$33:$BI$33), 0)),
ROUNDUP(INDEX(GRID!$B$47:$BI$57,MATCH(K$7,GRID!$A$47:$A$57,0),MATCH(1,($U$2=GRID!$B$31:$BI$31)*(КАЛЕНДАРЬ!$AQ17=GRID!$B$33:$BI$33),0))*(1-GRID!$B$69),0))</f>
        <v>27400</v>
      </c>
      <c r="M371" s="47" cm="1">
        <f t="array" ref="M371">IF($I$2="Открытый тариф",
INDEX(GRID!$B$34:$BI$44,MATCH(M$7,GRID!$A$34:$A$44,0),MATCH(1,($U$2=GRID!$B$31:$BI$31)*(КАЛЕНДАРЬ!$AQ17=GRID!$B$33:$BI$33), 0)),
ROUNDUP(INDEX(GRID!$B$34:$BI$44,MATCH(M$7,GRID!$A$34:$A$44,0),MATCH(1,($U$2=GRID!$B$31:$BI$31)*(КАЛЕНДАРЬ!$AQ17=GRID!$B$33:$BI$33),0))*(1-GRID!$B$69),0))</f>
        <v>26600</v>
      </c>
      <c r="N371" s="47" cm="1">
        <f t="array" ref="N371">IF($I$2="Открытый тариф",
INDEX(GRID!$B$47:$BI$57,MATCH(M$7,GRID!$A$47:$A$57,0),MATCH(1,($U$2=GRID!$B$31:$BI$31)*(КАЛЕНДАРЬ!$AQ17=GRID!$B$33:$BI$33), 0)),
ROUNDUP(INDEX(GRID!$B$47:$BI$57,MATCH(M$7,GRID!$A$47:$A$57,0),MATCH(1,($U$2=GRID!$B$31:$BI$31)*(КАЛЕНДАРЬ!$AQ17=GRID!$B$33:$BI$33),0))*(1-GRID!$B$69),0))</f>
        <v>29200</v>
      </c>
      <c r="O371" s="47" cm="1">
        <f t="array" ref="O371">IF($I$2="Открытый тариф",
INDEX(GRID!$B$34:$BI$44,MATCH(O$7,GRID!$A$34:$A$44,0),MATCH(1,($U$2=GRID!$B$31:$BI$31)*(КАЛЕНДАРЬ!$AQ17=GRID!$B$33:$BI$33), 0)),
ROUNDUP(INDEX(GRID!$B$34:$BI$44,MATCH(O$7,GRID!$A$34:$A$44,0),MATCH(1,($U$2=GRID!$B$31:$BI$31)*(КАЛЕНДАРЬ!$AQ17=GRID!$B$33:$BI$33),0))*(1-GRID!$B$69),0))</f>
        <v>33400</v>
      </c>
      <c r="P371" s="47" cm="1">
        <f t="array" ref="P371">IF($I$2="Открытый тариф",
INDEX(GRID!$B$47:$BI$57,MATCH(O$7,GRID!$A$47:$A$57,0),MATCH(1,($U$2=GRID!$B$31:$BI$31)*(КАЛЕНДАРЬ!$AQ17=GRID!$B$33:$BI$33), 0)),
ROUNDUP(INDEX(GRID!$B$47:$BI$57,MATCH(O$7,GRID!$A$47:$A$57,0),MATCH(1,($U$2=GRID!$B$31:$BI$31)*(КАЛЕНДАРЬ!$AQ17=GRID!$B$33:$BI$33),0))*(1-GRID!$B$69),0))</f>
        <v>36000</v>
      </c>
      <c r="Q371" s="47" cm="1">
        <f t="array" ref="Q371">IF($I$2="Открытый тариф",
INDEX(GRID!$B$34:$BI$44,MATCH(Q$7,GRID!$A$34:$A$44,0),MATCH(1,($U$2=GRID!$B$31:$BI$31)*(КАЛЕНДАРЬ!$AQ17=GRID!$B$33:$BI$33), 0)),
ROUNDUP(INDEX(GRID!$B$34:$BI$44,MATCH(Q$7,GRID!$A$34:$A$44,0),MATCH(1,($U$2=GRID!$B$31:$BI$31)*(КАЛЕНДАРЬ!$AQ17=GRID!$B$33:$BI$33),0))*(1-GRID!$B$69),0))</f>
        <v>35400</v>
      </c>
      <c r="R371" s="47" cm="1">
        <f t="array" ref="R371">IF($I$2="Открытый тариф",
INDEX(GRID!$B$47:$BI$57,MATCH(Q$7,GRID!$A$47:$A$57,0),MATCH(1,($U$2=GRID!$B$31:$BI$31)*(КАЛЕНДАРЬ!$AQ17=GRID!$B$33:$BI$33), 0)),
ROUNDUP(INDEX(GRID!$B$47:$BI$57,MATCH(Q$7,GRID!$A$47:$A$57,0),MATCH(1,($U$2=GRID!$B$31:$BI$31)*(КАЛЕНДАРЬ!$AQ17=GRID!$B$33:$BI$33),0))*(1-GRID!$B$69),0))</f>
        <v>38000</v>
      </c>
      <c r="S371" s="47" cm="1">
        <f t="array" ref="S371">IF($I$2="Открытый тариф",
INDEX(GRID!$B$34:$BI$44,MATCH(S$7,GRID!$A$34:$A$44,0),MATCH(1,($U$2=GRID!$B$31:$BI$31)*(КАЛЕНДАРЬ!$AQ17=GRID!$B$33:$BI$33), 0)),
ROUNDUP(INDEX(GRID!$B$34:$BI$44,MATCH(S$7,GRID!$A$34:$A$44,0),MATCH(1,($U$2=GRID!$B$31:$BI$31)*(КАЛЕНДАРЬ!$AQ17=GRID!$B$33:$BI$33),0))*(1-GRID!$B$69),0))</f>
        <v>38800</v>
      </c>
      <c r="T371" s="47" cm="1">
        <f t="array" ref="T371">IF($I$2="Открытый тариф",
INDEX(GRID!$B$47:$BI$57,MATCH(S$7,GRID!$A$47:$A$57,0),MATCH(1,($U$2=GRID!$B$31:$BI$31)*(КАЛЕНДАРЬ!$AQ17=GRID!$B$33:$BI$33), 0)),
ROUNDUP(INDEX(GRID!$B$47:$BI$57,MATCH(S$7,GRID!$A$47:$A$57,0),MATCH(1,($U$2=GRID!$B$31:$BI$31)*(КАЛЕНДАРЬ!$AQ17=GRID!$B$33:$BI$33),0))*(1-GRID!$B$69),0))</f>
        <v>41400</v>
      </c>
      <c r="U371" s="47" cm="1">
        <f t="array" ref="U371">IF($I$2="Открытый тариф",
INDEX(GRID!$B$34:$BI$44,MATCH(U$7,GRID!$A$34:$A$44,0),MATCH(1,($U$2=GRID!$B$31:$BI$31)*(КАЛЕНДАРЬ!$AQ17=GRID!$B$33:$BI$33), 0)),
ROUNDUP(INDEX(GRID!$B$34:$BI$44,MATCH(U$7,GRID!$A$34:$A$44,0),MATCH(1,($U$2=GRID!$B$31:$BI$31)*(КАЛЕНДАРЬ!$AQ17=GRID!$B$33:$BI$33),0))*(1-GRID!$B$69),0))</f>
        <v>44600</v>
      </c>
      <c r="V371" s="47" cm="1">
        <f t="array" ref="V371">IF($I$2="Открытый тариф",
INDEX(GRID!$B$47:$BI$57,MATCH(U$7,GRID!$A$47:$A$57,0),MATCH(1,($U$2=GRID!$B$31:$BI$31)*(КАЛЕНДАРЬ!$AQ17=GRID!$B$33:$BI$33), 0)),
ROUNDUP(INDEX(GRID!$B$47:$BI$57,MATCH(U$7,GRID!$A$47:$A$57,0),MATCH(1,($U$2=GRID!$B$31:$BI$31)*(КАЛЕНДАРЬ!$AQ17=GRID!$B$33:$BI$33),0))*(1-GRID!$B$69),0))</f>
        <v>47200</v>
      </c>
      <c r="W371" s="47" cm="1">
        <f t="array" ref="W371">IF($I$2="Открытый тариф",
INDEX(GRID!$B$34:$BI$44,MATCH(W$7,GRID!$A$34:$A$44,0),MATCH(1,($U$2=GRID!$B$31:$BI$31)*(КАЛЕНДАРЬ!$AQ17=GRID!$B$33:$BI$33), 0)),
ROUNDUP(INDEX(GRID!$B$34:$BI$44,MATCH(W$7,GRID!$A$34:$A$44,0),MATCH(1,($U$2=GRID!$B$31:$BI$31)*(КАЛЕНДАРЬ!$AQ17=GRID!$B$33:$BI$33),0))*(1-GRID!$B$69),0))</f>
        <v>128200</v>
      </c>
      <c r="X371" s="47" cm="1">
        <f t="array" ref="X371">IF($I$2="Открытый тариф",
INDEX(GRID!$B$47:$BI$57,MATCH(W$7,GRID!$A$47:$A$57,0),MATCH(1,($U$2=GRID!$B$31:$BI$31)*(КАЛЕНДАРЬ!$AQ17=GRID!$B$33:$BI$33), 0)),
ROUNDUP(INDEX(GRID!$B$47:$BI$57,MATCH(W$7,GRID!$A$47:$A$57,0),MATCH(1,($U$2=GRID!$B$31:$BI$31)*(КАЛЕНДАРЬ!$AQ17=GRID!$B$33:$BI$33),0))*(1-GRID!$B$69),0))</f>
        <v>130800</v>
      </c>
    </row>
    <row r="372" spans="1:24" hidden="1" x14ac:dyDescent="0.2">
      <c r="A372" s="117" t="s">
        <v>42</v>
      </c>
      <c r="B372" s="117">
        <v>15</v>
      </c>
      <c r="C372" s="47" cm="1">
        <f t="array" ref="C372">IF($I$2="Открытый тариф",
INDEX(GRID!$B$34:$BI$44,MATCH(C$7,GRID!$A$34:$A$44,0),MATCH(1,($U$2=GRID!$B$31:$BI$31)*(КАЛЕНДАРЬ!$AQ18=GRID!$B$33:$BI$33), 0)),
ROUNDUP(INDEX(GRID!$B$34:$BI$44,MATCH(C$7,GRID!$A$34:$A$44,0),MATCH(1,($U$2=GRID!$B$31:$BI$31)*(КАЛЕНДАРЬ!$AQ18=GRID!$B$33:$BI$33),0))*(1-GRID!$B$69),0))</f>
        <v>18600</v>
      </c>
      <c r="D372" s="47" cm="1">
        <f t="array" ref="D372">IF($I$2="Открытый тариф",
INDEX(GRID!$B$47:$BI$57,MATCH(C$7,GRID!$A$47:$A$57,0),MATCH(1,($U$2=GRID!$B$31:$BI$31)*(КАЛЕНДАРЬ!$AQ18=GRID!$B$33:$BI$33), 0)),
ROUNDUP(INDEX(GRID!$B$47:$BI$57,MATCH(C$7,GRID!$A$47:$A$57,0),MATCH(1,($U$2=GRID!$B$31:$BI$31)*(КАЛЕНДАРЬ!$AQ18=GRID!$B$33:$BI$33),0))*(1-GRID!$B$69),0))</f>
        <v>21200</v>
      </c>
      <c r="E372" s="47" cm="1">
        <f t="array" ref="E372">IF($I$2="Открытый тариф",
INDEX(GRID!$B$34:$BI$44,MATCH(E$7,GRID!$A$34:$A$44,0),MATCH(1,($U$2=GRID!$B$31:$BI$31)*(КАЛЕНДАРЬ!$AQ18=GRID!$B$33:$BI$33), 0)),
ROUNDUP(INDEX(GRID!$B$34:$BI$44,MATCH(E$7,GRID!$A$34:$A$44,0),MATCH(1,($U$2=GRID!$B$31:$BI$31)*(КАЛЕНДАРЬ!$AQ18=GRID!$B$33:$BI$33),0))*(1-GRID!$B$69),0))</f>
        <v>20300</v>
      </c>
      <c r="F372" s="47" cm="1">
        <f t="array" ref="F372">IF($I$2="Открытый тариф",
INDEX(GRID!$B$47:$BI$57,MATCH(E$7,GRID!$A$47:$A$57,0),MATCH(1,($U$2=GRID!$B$31:$BI$31)*(КАЛЕНДАРЬ!$AQ18=GRID!$B$33:$BI$33), 0)),
ROUNDUP(INDEX(GRID!$B$47:$BI$57,MATCH(E$7,GRID!$A$47:$A$57,0),MATCH(1,($U$2=GRID!$B$31:$BI$31)*(КАЛЕНДАРЬ!$AQ18=GRID!$B$33:$BI$33),0))*(1-GRID!$B$69),0))</f>
        <v>22900</v>
      </c>
      <c r="G372" s="47" cm="1">
        <f t="array" ref="G372">IF($I$2="Открытый тариф",
INDEX(GRID!$B$34:$BI$44,MATCH(G$7,GRID!$A$34:$A$44,0),MATCH(1,($U$2=GRID!$B$31:$BI$31)*(КАЛЕНДАРЬ!$AQ18=GRID!$B$33:$BI$33), 0)),
ROUNDUP(INDEX(GRID!$B$34:$BI$44,MATCH(G$7,GRID!$A$34:$A$44,0),MATCH(1,($U$2=GRID!$B$31:$BI$31)*(КАЛЕНДАРЬ!$AQ18=GRID!$B$33:$BI$33),0))*(1-GRID!$B$69),0))</f>
        <v>21300</v>
      </c>
      <c r="H372" s="47" cm="1">
        <f t="array" ref="H372">IF($I$2="Открытый тариф",
INDEX(GRID!$B$47:$BI$57,MATCH(G$7,GRID!$A$47:$A$57,0),MATCH(1,($U$2=GRID!$B$31:$BI$31)*(КАЛЕНДАРЬ!$AQ18=GRID!$B$33:$BI$33), 0)),
ROUNDUP(INDEX(GRID!$B$47:$BI$57,MATCH(G$7,GRID!$A$47:$A$57,0),MATCH(1,($U$2=GRID!$B$31:$BI$31)*(КАЛЕНДАРЬ!$AQ18=GRID!$B$33:$BI$33),0))*(1-GRID!$B$69),0))</f>
        <v>23900</v>
      </c>
      <c r="I372" s="47" cm="1">
        <f t="array" ref="I372">IF($I$2="Открытый тариф",
INDEX(GRID!$B$34:$BI$44,MATCH(I$7,GRID!$A$34:$A$44,0),MATCH(1,($U$2=GRID!$B$31:$BI$31)*(КАЛЕНДАРЬ!$AQ18=GRID!$B$33:$BI$33), 0)),
ROUNDUP(INDEX(GRID!$B$34:$BI$44,MATCH(I$7,GRID!$A$34:$A$44,0),MATCH(1,($U$2=GRID!$B$31:$BI$31)*(КАЛЕНДАРЬ!$AQ18=GRID!$B$33:$BI$33),0))*(1-GRID!$B$69),0))</f>
        <v>23000</v>
      </c>
      <c r="J372" s="47" cm="1">
        <f t="array" ref="J372">IF($I$2="Открытый тариф",
INDEX(GRID!$B$47:$BI$57,MATCH(I$7,GRID!$A$47:$A$57,0),MATCH(1,($U$2=GRID!$B$31:$BI$31)*(КАЛЕНДАРЬ!$AQ18=GRID!$B$33:$BI$33), 0)),
ROUNDUP(INDEX(GRID!$B$47:$BI$57,MATCH(I$7,GRID!$A$47:$A$57,0),MATCH(1,($U$2=GRID!$B$31:$BI$31)*(КАЛЕНДАРЬ!$AQ18=GRID!$B$33:$BI$33),0))*(1-GRID!$B$69),0))</f>
        <v>25600</v>
      </c>
      <c r="K372" s="47" cm="1">
        <f t="array" ref="K372">IF($I$2="Открытый тариф",
INDEX(GRID!$B$34:$BI$44,MATCH(K$7,GRID!$A$34:$A$44,0),MATCH(1,($U$2=GRID!$B$31:$BI$31)*(КАЛЕНДАРЬ!$AQ18=GRID!$B$33:$BI$33), 0)),
ROUNDUP(INDEX(GRID!$B$34:$BI$44,MATCH(K$7,GRID!$A$34:$A$44,0),MATCH(1,($U$2=GRID!$B$31:$BI$31)*(КАЛЕНДАРЬ!$AQ18=GRID!$B$33:$BI$33),0))*(1-GRID!$B$69),0))</f>
        <v>24000</v>
      </c>
      <c r="L372" s="47" cm="1">
        <f t="array" ref="L372">IF($I$2="Открытый тариф",
INDEX(GRID!$B$47:$BI$57,MATCH(K$7,GRID!$A$47:$A$57,0),MATCH(1,($U$2=GRID!$B$31:$BI$31)*(КАЛЕНДАРЬ!$AQ18=GRID!$B$33:$BI$33), 0)),
ROUNDUP(INDEX(GRID!$B$47:$BI$57,MATCH(K$7,GRID!$A$47:$A$57,0),MATCH(1,($U$2=GRID!$B$31:$BI$31)*(КАЛЕНДАРЬ!$AQ18=GRID!$B$33:$BI$33),0))*(1-GRID!$B$69),0))</f>
        <v>26600</v>
      </c>
      <c r="M372" s="47" cm="1">
        <f t="array" ref="M372">IF($I$2="Открытый тариф",
INDEX(GRID!$B$34:$BI$44,MATCH(M$7,GRID!$A$34:$A$44,0),MATCH(1,($U$2=GRID!$B$31:$BI$31)*(КАЛЕНДАРЬ!$AQ18=GRID!$B$33:$BI$33), 0)),
ROUNDUP(INDEX(GRID!$B$34:$BI$44,MATCH(M$7,GRID!$A$34:$A$44,0),MATCH(1,($U$2=GRID!$B$31:$BI$31)*(КАЛЕНДАРЬ!$AQ18=GRID!$B$33:$BI$33),0))*(1-GRID!$B$69),0))</f>
        <v>25700</v>
      </c>
      <c r="N372" s="47" cm="1">
        <f t="array" ref="N372">IF($I$2="Открытый тариф",
INDEX(GRID!$B$47:$BI$57,MATCH(M$7,GRID!$A$47:$A$57,0),MATCH(1,($U$2=GRID!$B$31:$BI$31)*(КАЛЕНДАРЬ!$AQ18=GRID!$B$33:$BI$33), 0)),
ROUNDUP(INDEX(GRID!$B$47:$BI$57,MATCH(M$7,GRID!$A$47:$A$57,0),MATCH(1,($U$2=GRID!$B$31:$BI$31)*(КАЛЕНДАРЬ!$AQ18=GRID!$B$33:$BI$33),0))*(1-GRID!$B$69),0))</f>
        <v>28300</v>
      </c>
      <c r="O372" s="47" cm="1">
        <f t="array" ref="O372">IF($I$2="Открытый тариф",
INDEX(GRID!$B$34:$BI$44,MATCH(O$7,GRID!$A$34:$A$44,0),MATCH(1,($U$2=GRID!$B$31:$BI$31)*(КАЛЕНДАРЬ!$AQ18=GRID!$B$33:$BI$33), 0)),
ROUNDUP(INDEX(GRID!$B$34:$BI$44,MATCH(O$7,GRID!$A$34:$A$44,0),MATCH(1,($U$2=GRID!$B$31:$BI$31)*(КАЛЕНДАРЬ!$AQ18=GRID!$B$33:$BI$33),0))*(1-GRID!$B$69),0))</f>
        <v>32300</v>
      </c>
      <c r="P372" s="47" cm="1">
        <f t="array" ref="P372">IF($I$2="Открытый тариф",
INDEX(GRID!$B$47:$BI$57,MATCH(O$7,GRID!$A$47:$A$57,0),MATCH(1,($U$2=GRID!$B$31:$BI$31)*(КАЛЕНДАРЬ!$AQ18=GRID!$B$33:$BI$33), 0)),
ROUNDUP(INDEX(GRID!$B$47:$BI$57,MATCH(O$7,GRID!$A$47:$A$57,0),MATCH(1,($U$2=GRID!$B$31:$BI$31)*(КАЛЕНДАРЬ!$AQ18=GRID!$B$33:$BI$33),0))*(1-GRID!$B$69),0))</f>
        <v>34900</v>
      </c>
      <c r="Q372" s="47" cm="1">
        <f t="array" ref="Q372">IF($I$2="Открытый тариф",
INDEX(GRID!$B$34:$BI$44,MATCH(Q$7,GRID!$A$34:$A$44,0),MATCH(1,($U$2=GRID!$B$31:$BI$31)*(КАЛЕНДАРЬ!$AQ18=GRID!$B$33:$BI$33), 0)),
ROUNDUP(INDEX(GRID!$B$34:$BI$44,MATCH(Q$7,GRID!$A$34:$A$44,0),MATCH(1,($U$2=GRID!$B$31:$BI$31)*(КАЛЕНДАРЬ!$AQ18=GRID!$B$33:$BI$33),0))*(1-GRID!$B$69),0))</f>
        <v>34200</v>
      </c>
      <c r="R372" s="47" cm="1">
        <f t="array" ref="R372">IF($I$2="Открытый тариф",
INDEX(GRID!$B$47:$BI$57,MATCH(Q$7,GRID!$A$47:$A$57,0),MATCH(1,($U$2=GRID!$B$31:$BI$31)*(КАЛЕНДАРЬ!$AQ18=GRID!$B$33:$BI$33), 0)),
ROUNDUP(INDEX(GRID!$B$47:$BI$57,MATCH(Q$7,GRID!$A$47:$A$57,0),MATCH(1,($U$2=GRID!$B$31:$BI$31)*(КАЛЕНДАРЬ!$AQ18=GRID!$B$33:$BI$33),0))*(1-GRID!$B$69),0))</f>
        <v>36800</v>
      </c>
      <c r="S372" s="47" cm="1">
        <f t="array" ref="S372">IF($I$2="Открытый тариф",
INDEX(GRID!$B$34:$BI$44,MATCH(S$7,GRID!$A$34:$A$44,0),MATCH(1,($U$2=GRID!$B$31:$BI$31)*(КАЛЕНДАРЬ!$AQ18=GRID!$B$33:$BI$33), 0)),
ROUNDUP(INDEX(GRID!$B$34:$BI$44,MATCH(S$7,GRID!$A$34:$A$44,0),MATCH(1,($U$2=GRID!$B$31:$BI$31)*(КАЛЕНДАРЬ!$AQ18=GRID!$B$33:$BI$33),0))*(1-GRID!$B$69),0))</f>
        <v>37500</v>
      </c>
      <c r="T372" s="47" cm="1">
        <f t="array" ref="T372">IF($I$2="Открытый тариф",
INDEX(GRID!$B$47:$BI$57,MATCH(S$7,GRID!$A$47:$A$57,0),MATCH(1,($U$2=GRID!$B$31:$BI$31)*(КАЛЕНДАРЬ!$AQ18=GRID!$B$33:$BI$33), 0)),
ROUNDUP(INDEX(GRID!$B$47:$BI$57,MATCH(S$7,GRID!$A$47:$A$57,0),MATCH(1,($U$2=GRID!$B$31:$BI$31)*(КАЛЕНДАРЬ!$AQ18=GRID!$B$33:$BI$33),0))*(1-GRID!$B$69),0))</f>
        <v>40100</v>
      </c>
      <c r="U372" s="47" cm="1">
        <f t="array" ref="U372">IF($I$2="Открытый тариф",
INDEX(GRID!$B$34:$BI$44,MATCH(U$7,GRID!$A$34:$A$44,0),MATCH(1,($U$2=GRID!$B$31:$BI$31)*(КАЛЕНДАРЬ!$AQ18=GRID!$B$33:$BI$33), 0)),
ROUNDUP(INDEX(GRID!$B$34:$BI$44,MATCH(U$7,GRID!$A$34:$A$44,0),MATCH(1,($U$2=GRID!$B$31:$BI$31)*(КАЛЕНДАРЬ!$AQ18=GRID!$B$33:$BI$33),0))*(1-GRID!$B$69),0))</f>
        <v>43200</v>
      </c>
      <c r="V372" s="47" cm="1">
        <f t="array" ref="V372">IF($I$2="Открытый тариф",
INDEX(GRID!$B$47:$BI$57,MATCH(U$7,GRID!$A$47:$A$57,0),MATCH(1,($U$2=GRID!$B$31:$BI$31)*(КАЛЕНДАРЬ!$AQ18=GRID!$B$33:$BI$33), 0)),
ROUNDUP(INDEX(GRID!$B$47:$BI$57,MATCH(U$7,GRID!$A$47:$A$57,0),MATCH(1,($U$2=GRID!$B$31:$BI$31)*(КАЛЕНДАРЬ!$AQ18=GRID!$B$33:$BI$33),0))*(1-GRID!$B$69),0))</f>
        <v>45800</v>
      </c>
      <c r="W372" s="47" cm="1">
        <f t="array" ref="W372">IF($I$2="Открытый тариф",
INDEX(GRID!$B$34:$BI$44,MATCH(W$7,GRID!$A$34:$A$44,0),MATCH(1,($U$2=GRID!$B$31:$BI$31)*(КАЛЕНДАРЬ!$AQ18=GRID!$B$33:$BI$33), 0)),
ROUNDUP(INDEX(GRID!$B$34:$BI$44,MATCH(W$7,GRID!$A$34:$A$44,0),MATCH(1,($U$2=GRID!$B$31:$BI$31)*(КАЛЕНДАРЬ!$AQ18=GRID!$B$33:$BI$33),0))*(1-GRID!$B$69),0))</f>
        <v>122200</v>
      </c>
      <c r="X372" s="47" cm="1">
        <f t="array" ref="X372">IF($I$2="Открытый тариф",
INDEX(GRID!$B$47:$BI$57,MATCH(W$7,GRID!$A$47:$A$57,0),MATCH(1,($U$2=GRID!$B$31:$BI$31)*(КАЛЕНДАРЬ!$AQ18=GRID!$B$33:$BI$33), 0)),
ROUNDUP(INDEX(GRID!$B$47:$BI$57,MATCH(W$7,GRID!$A$47:$A$57,0),MATCH(1,($U$2=GRID!$B$31:$BI$31)*(КАЛЕНДАРЬ!$AQ18=GRID!$B$33:$BI$33),0))*(1-GRID!$B$69),0))</f>
        <v>124800</v>
      </c>
    </row>
    <row r="373" spans="1:24" hidden="1" x14ac:dyDescent="0.2">
      <c r="A373" s="117" t="s">
        <v>43</v>
      </c>
      <c r="B373" s="117">
        <v>16</v>
      </c>
      <c r="C373" s="47" cm="1">
        <f t="array" ref="C373">IF($I$2="Открытый тариф",
INDEX(GRID!$B$34:$BI$44,MATCH(C$7,GRID!$A$34:$A$44,0),MATCH(1,($U$2=GRID!$B$31:$BI$31)*(КАЛЕНДАРЬ!$AQ19=GRID!$B$33:$BI$33), 0)),
ROUNDUP(INDEX(GRID!$B$34:$BI$44,MATCH(C$7,GRID!$A$34:$A$44,0),MATCH(1,($U$2=GRID!$B$31:$BI$31)*(КАЛЕНДАРЬ!$AQ19=GRID!$B$33:$BI$33),0))*(1-GRID!$B$69),0))</f>
        <v>18600</v>
      </c>
      <c r="D373" s="47" cm="1">
        <f t="array" ref="D373">IF($I$2="Открытый тариф",
INDEX(GRID!$B$47:$BI$57,MATCH(C$7,GRID!$A$47:$A$57,0),MATCH(1,($U$2=GRID!$B$31:$BI$31)*(КАЛЕНДАРЬ!$AQ19=GRID!$B$33:$BI$33), 0)),
ROUNDUP(INDEX(GRID!$B$47:$BI$57,MATCH(C$7,GRID!$A$47:$A$57,0),MATCH(1,($U$2=GRID!$B$31:$BI$31)*(КАЛЕНДАРЬ!$AQ19=GRID!$B$33:$BI$33),0))*(1-GRID!$B$69),0))</f>
        <v>21200</v>
      </c>
      <c r="E373" s="47" cm="1">
        <f t="array" ref="E373">IF($I$2="Открытый тариф",
INDEX(GRID!$B$34:$BI$44,MATCH(E$7,GRID!$A$34:$A$44,0),MATCH(1,($U$2=GRID!$B$31:$BI$31)*(КАЛЕНДАРЬ!$AQ19=GRID!$B$33:$BI$33), 0)),
ROUNDUP(INDEX(GRID!$B$34:$BI$44,MATCH(E$7,GRID!$A$34:$A$44,0),MATCH(1,($U$2=GRID!$B$31:$BI$31)*(КАЛЕНДАРЬ!$AQ19=GRID!$B$33:$BI$33),0))*(1-GRID!$B$69),0))</f>
        <v>20300</v>
      </c>
      <c r="F373" s="47" cm="1">
        <f t="array" ref="F373">IF($I$2="Открытый тариф",
INDEX(GRID!$B$47:$BI$57,MATCH(E$7,GRID!$A$47:$A$57,0),MATCH(1,($U$2=GRID!$B$31:$BI$31)*(КАЛЕНДАРЬ!$AQ19=GRID!$B$33:$BI$33), 0)),
ROUNDUP(INDEX(GRID!$B$47:$BI$57,MATCH(E$7,GRID!$A$47:$A$57,0),MATCH(1,($U$2=GRID!$B$31:$BI$31)*(КАЛЕНДАРЬ!$AQ19=GRID!$B$33:$BI$33),0))*(1-GRID!$B$69),0))</f>
        <v>22900</v>
      </c>
      <c r="G373" s="47" cm="1">
        <f t="array" ref="G373">IF($I$2="Открытый тариф",
INDEX(GRID!$B$34:$BI$44,MATCH(G$7,GRID!$A$34:$A$44,0),MATCH(1,($U$2=GRID!$B$31:$BI$31)*(КАЛЕНДАРЬ!$AQ19=GRID!$B$33:$BI$33), 0)),
ROUNDUP(INDEX(GRID!$B$34:$BI$44,MATCH(G$7,GRID!$A$34:$A$44,0),MATCH(1,($U$2=GRID!$B$31:$BI$31)*(КАЛЕНДАРЬ!$AQ19=GRID!$B$33:$BI$33),0))*(1-GRID!$B$69),0))</f>
        <v>21300</v>
      </c>
      <c r="H373" s="47" cm="1">
        <f t="array" ref="H373">IF($I$2="Открытый тариф",
INDEX(GRID!$B$47:$BI$57,MATCH(G$7,GRID!$A$47:$A$57,0),MATCH(1,($U$2=GRID!$B$31:$BI$31)*(КАЛЕНДАРЬ!$AQ19=GRID!$B$33:$BI$33), 0)),
ROUNDUP(INDEX(GRID!$B$47:$BI$57,MATCH(G$7,GRID!$A$47:$A$57,0),MATCH(1,($U$2=GRID!$B$31:$BI$31)*(КАЛЕНДАРЬ!$AQ19=GRID!$B$33:$BI$33),0))*(1-GRID!$B$69),0))</f>
        <v>23900</v>
      </c>
      <c r="I373" s="47" cm="1">
        <f t="array" ref="I373">IF($I$2="Открытый тариф",
INDEX(GRID!$B$34:$BI$44,MATCH(I$7,GRID!$A$34:$A$44,0),MATCH(1,($U$2=GRID!$B$31:$BI$31)*(КАЛЕНДАРЬ!$AQ19=GRID!$B$33:$BI$33), 0)),
ROUNDUP(INDEX(GRID!$B$34:$BI$44,MATCH(I$7,GRID!$A$34:$A$44,0),MATCH(1,($U$2=GRID!$B$31:$BI$31)*(КАЛЕНДАРЬ!$AQ19=GRID!$B$33:$BI$33),0))*(1-GRID!$B$69),0))</f>
        <v>23000</v>
      </c>
      <c r="J373" s="47" cm="1">
        <f t="array" ref="J373">IF($I$2="Открытый тариф",
INDEX(GRID!$B$47:$BI$57,MATCH(I$7,GRID!$A$47:$A$57,0),MATCH(1,($U$2=GRID!$B$31:$BI$31)*(КАЛЕНДАРЬ!$AQ19=GRID!$B$33:$BI$33), 0)),
ROUNDUP(INDEX(GRID!$B$47:$BI$57,MATCH(I$7,GRID!$A$47:$A$57,0),MATCH(1,($U$2=GRID!$B$31:$BI$31)*(КАЛЕНДАРЬ!$AQ19=GRID!$B$33:$BI$33),0))*(1-GRID!$B$69),0))</f>
        <v>25600</v>
      </c>
      <c r="K373" s="47" cm="1">
        <f t="array" ref="K373">IF($I$2="Открытый тариф",
INDEX(GRID!$B$34:$BI$44,MATCH(K$7,GRID!$A$34:$A$44,0),MATCH(1,($U$2=GRID!$B$31:$BI$31)*(КАЛЕНДАРЬ!$AQ19=GRID!$B$33:$BI$33), 0)),
ROUNDUP(INDEX(GRID!$B$34:$BI$44,MATCH(K$7,GRID!$A$34:$A$44,0),MATCH(1,($U$2=GRID!$B$31:$BI$31)*(КАЛЕНДАРЬ!$AQ19=GRID!$B$33:$BI$33),0))*(1-GRID!$B$69),0))</f>
        <v>24000</v>
      </c>
      <c r="L373" s="47" cm="1">
        <f t="array" ref="L373">IF($I$2="Открытый тариф",
INDEX(GRID!$B$47:$BI$57,MATCH(K$7,GRID!$A$47:$A$57,0),MATCH(1,($U$2=GRID!$B$31:$BI$31)*(КАЛЕНДАРЬ!$AQ19=GRID!$B$33:$BI$33), 0)),
ROUNDUP(INDEX(GRID!$B$47:$BI$57,MATCH(K$7,GRID!$A$47:$A$57,0),MATCH(1,($U$2=GRID!$B$31:$BI$31)*(КАЛЕНДАРЬ!$AQ19=GRID!$B$33:$BI$33),0))*(1-GRID!$B$69),0))</f>
        <v>26600</v>
      </c>
      <c r="M373" s="47" cm="1">
        <f t="array" ref="M373">IF($I$2="Открытый тариф",
INDEX(GRID!$B$34:$BI$44,MATCH(M$7,GRID!$A$34:$A$44,0),MATCH(1,($U$2=GRID!$B$31:$BI$31)*(КАЛЕНДАРЬ!$AQ19=GRID!$B$33:$BI$33), 0)),
ROUNDUP(INDEX(GRID!$B$34:$BI$44,MATCH(M$7,GRID!$A$34:$A$44,0),MATCH(1,($U$2=GRID!$B$31:$BI$31)*(КАЛЕНДАРЬ!$AQ19=GRID!$B$33:$BI$33),0))*(1-GRID!$B$69),0))</f>
        <v>25700</v>
      </c>
      <c r="N373" s="47" cm="1">
        <f t="array" ref="N373">IF($I$2="Открытый тариф",
INDEX(GRID!$B$47:$BI$57,MATCH(M$7,GRID!$A$47:$A$57,0),MATCH(1,($U$2=GRID!$B$31:$BI$31)*(КАЛЕНДАРЬ!$AQ19=GRID!$B$33:$BI$33), 0)),
ROUNDUP(INDEX(GRID!$B$47:$BI$57,MATCH(M$7,GRID!$A$47:$A$57,0),MATCH(1,($U$2=GRID!$B$31:$BI$31)*(КАЛЕНДАРЬ!$AQ19=GRID!$B$33:$BI$33),0))*(1-GRID!$B$69),0))</f>
        <v>28300</v>
      </c>
      <c r="O373" s="47" cm="1">
        <f t="array" ref="O373">IF($I$2="Открытый тариф",
INDEX(GRID!$B$34:$BI$44,MATCH(O$7,GRID!$A$34:$A$44,0),MATCH(1,($U$2=GRID!$B$31:$BI$31)*(КАЛЕНДАРЬ!$AQ19=GRID!$B$33:$BI$33), 0)),
ROUNDUP(INDEX(GRID!$B$34:$BI$44,MATCH(O$7,GRID!$A$34:$A$44,0),MATCH(1,($U$2=GRID!$B$31:$BI$31)*(КАЛЕНДАРЬ!$AQ19=GRID!$B$33:$BI$33),0))*(1-GRID!$B$69),0))</f>
        <v>32300</v>
      </c>
      <c r="P373" s="47" cm="1">
        <f t="array" ref="P373">IF($I$2="Открытый тариф",
INDEX(GRID!$B$47:$BI$57,MATCH(O$7,GRID!$A$47:$A$57,0),MATCH(1,($U$2=GRID!$B$31:$BI$31)*(КАЛЕНДАРЬ!$AQ19=GRID!$B$33:$BI$33), 0)),
ROUNDUP(INDEX(GRID!$B$47:$BI$57,MATCH(O$7,GRID!$A$47:$A$57,0),MATCH(1,($U$2=GRID!$B$31:$BI$31)*(КАЛЕНДАРЬ!$AQ19=GRID!$B$33:$BI$33),0))*(1-GRID!$B$69),0))</f>
        <v>34900</v>
      </c>
      <c r="Q373" s="47" cm="1">
        <f t="array" ref="Q373">IF($I$2="Открытый тариф",
INDEX(GRID!$B$34:$BI$44,MATCH(Q$7,GRID!$A$34:$A$44,0),MATCH(1,($U$2=GRID!$B$31:$BI$31)*(КАЛЕНДАРЬ!$AQ19=GRID!$B$33:$BI$33), 0)),
ROUNDUP(INDEX(GRID!$B$34:$BI$44,MATCH(Q$7,GRID!$A$34:$A$44,0),MATCH(1,($U$2=GRID!$B$31:$BI$31)*(КАЛЕНДАРЬ!$AQ19=GRID!$B$33:$BI$33),0))*(1-GRID!$B$69),0))</f>
        <v>34200</v>
      </c>
      <c r="R373" s="47" cm="1">
        <f t="array" ref="R373">IF($I$2="Открытый тариф",
INDEX(GRID!$B$47:$BI$57,MATCH(Q$7,GRID!$A$47:$A$57,0),MATCH(1,($U$2=GRID!$B$31:$BI$31)*(КАЛЕНДАРЬ!$AQ19=GRID!$B$33:$BI$33), 0)),
ROUNDUP(INDEX(GRID!$B$47:$BI$57,MATCH(Q$7,GRID!$A$47:$A$57,0),MATCH(1,($U$2=GRID!$B$31:$BI$31)*(КАЛЕНДАРЬ!$AQ19=GRID!$B$33:$BI$33),0))*(1-GRID!$B$69),0))</f>
        <v>36800</v>
      </c>
      <c r="S373" s="47" cm="1">
        <f t="array" ref="S373">IF($I$2="Открытый тариф",
INDEX(GRID!$B$34:$BI$44,MATCH(S$7,GRID!$A$34:$A$44,0),MATCH(1,($U$2=GRID!$B$31:$BI$31)*(КАЛЕНДАРЬ!$AQ19=GRID!$B$33:$BI$33), 0)),
ROUNDUP(INDEX(GRID!$B$34:$BI$44,MATCH(S$7,GRID!$A$34:$A$44,0),MATCH(1,($U$2=GRID!$B$31:$BI$31)*(КАЛЕНДАРЬ!$AQ19=GRID!$B$33:$BI$33),0))*(1-GRID!$B$69),0))</f>
        <v>37500</v>
      </c>
      <c r="T373" s="47" cm="1">
        <f t="array" ref="T373">IF($I$2="Открытый тариф",
INDEX(GRID!$B$47:$BI$57,MATCH(S$7,GRID!$A$47:$A$57,0),MATCH(1,($U$2=GRID!$B$31:$BI$31)*(КАЛЕНДАРЬ!$AQ19=GRID!$B$33:$BI$33), 0)),
ROUNDUP(INDEX(GRID!$B$47:$BI$57,MATCH(S$7,GRID!$A$47:$A$57,0),MATCH(1,($U$2=GRID!$B$31:$BI$31)*(КАЛЕНДАРЬ!$AQ19=GRID!$B$33:$BI$33),0))*(1-GRID!$B$69),0))</f>
        <v>40100</v>
      </c>
      <c r="U373" s="47" cm="1">
        <f t="array" ref="U373">IF($I$2="Открытый тариф",
INDEX(GRID!$B$34:$BI$44,MATCH(U$7,GRID!$A$34:$A$44,0),MATCH(1,($U$2=GRID!$B$31:$BI$31)*(КАЛЕНДАРЬ!$AQ19=GRID!$B$33:$BI$33), 0)),
ROUNDUP(INDEX(GRID!$B$34:$BI$44,MATCH(U$7,GRID!$A$34:$A$44,0),MATCH(1,($U$2=GRID!$B$31:$BI$31)*(КАЛЕНДАРЬ!$AQ19=GRID!$B$33:$BI$33),0))*(1-GRID!$B$69),0))</f>
        <v>43200</v>
      </c>
      <c r="V373" s="47" cm="1">
        <f t="array" ref="V373">IF($I$2="Открытый тариф",
INDEX(GRID!$B$47:$BI$57,MATCH(U$7,GRID!$A$47:$A$57,0),MATCH(1,($U$2=GRID!$B$31:$BI$31)*(КАЛЕНДАРЬ!$AQ19=GRID!$B$33:$BI$33), 0)),
ROUNDUP(INDEX(GRID!$B$47:$BI$57,MATCH(U$7,GRID!$A$47:$A$57,0),MATCH(1,($U$2=GRID!$B$31:$BI$31)*(КАЛЕНДАРЬ!$AQ19=GRID!$B$33:$BI$33),0))*(1-GRID!$B$69),0))</f>
        <v>45800</v>
      </c>
      <c r="W373" s="47" cm="1">
        <f t="array" ref="W373">IF($I$2="Открытый тариф",
INDEX(GRID!$B$34:$BI$44,MATCH(W$7,GRID!$A$34:$A$44,0),MATCH(1,($U$2=GRID!$B$31:$BI$31)*(КАЛЕНДАРЬ!$AQ19=GRID!$B$33:$BI$33), 0)),
ROUNDUP(INDEX(GRID!$B$34:$BI$44,MATCH(W$7,GRID!$A$34:$A$44,0),MATCH(1,($U$2=GRID!$B$31:$BI$31)*(КАЛЕНДАРЬ!$AQ19=GRID!$B$33:$BI$33),0))*(1-GRID!$B$69),0))</f>
        <v>122200</v>
      </c>
      <c r="X373" s="47" cm="1">
        <f t="array" ref="X373">IF($I$2="Открытый тариф",
INDEX(GRID!$B$47:$BI$57,MATCH(W$7,GRID!$A$47:$A$57,0),MATCH(1,($U$2=GRID!$B$31:$BI$31)*(КАЛЕНДАРЬ!$AQ19=GRID!$B$33:$BI$33), 0)),
ROUNDUP(INDEX(GRID!$B$47:$BI$57,MATCH(W$7,GRID!$A$47:$A$57,0),MATCH(1,($U$2=GRID!$B$31:$BI$31)*(КАЛЕНДАРЬ!$AQ19=GRID!$B$33:$BI$33),0))*(1-GRID!$B$69),0))</f>
        <v>124800</v>
      </c>
    </row>
    <row r="374" spans="1:24" hidden="1" x14ac:dyDescent="0.2">
      <c r="A374" s="117" t="s">
        <v>44</v>
      </c>
      <c r="B374" s="117">
        <v>17</v>
      </c>
      <c r="C374" s="47" cm="1">
        <f t="array" ref="C374">IF($I$2="Открытый тариф",
INDEX(GRID!$B$34:$BI$44,MATCH(C$7,GRID!$A$34:$A$44,0),MATCH(1,($U$2=GRID!$B$31:$BI$31)*(КАЛЕНДАРЬ!$AQ20=GRID!$B$33:$BI$33), 0)),
ROUNDUP(INDEX(GRID!$B$34:$BI$44,MATCH(C$7,GRID!$A$34:$A$44,0),MATCH(1,($U$2=GRID!$B$31:$BI$31)*(КАЛЕНДАРЬ!$AQ20=GRID!$B$33:$BI$33),0))*(1-GRID!$B$69),0))</f>
        <v>19200</v>
      </c>
      <c r="D374" s="47" cm="1">
        <f t="array" ref="D374">IF($I$2="Открытый тариф",
INDEX(GRID!$B$47:$BI$57,MATCH(C$7,GRID!$A$47:$A$57,0),MATCH(1,($U$2=GRID!$B$31:$BI$31)*(КАЛЕНДАРЬ!$AQ20=GRID!$B$33:$BI$33), 0)),
ROUNDUP(INDEX(GRID!$B$47:$BI$57,MATCH(C$7,GRID!$A$47:$A$57,0),MATCH(1,($U$2=GRID!$B$31:$BI$31)*(КАЛЕНДАРЬ!$AQ20=GRID!$B$33:$BI$33),0))*(1-GRID!$B$69),0))</f>
        <v>21800</v>
      </c>
      <c r="E374" s="47" cm="1">
        <f t="array" ref="E374">IF($I$2="Открытый тариф",
INDEX(GRID!$B$34:$BI$44,MATCH(E$7,GRID!$A$34:$A$44,0),MATCH(1,($U$2=GRID!$B$31:$BI$31)*(КАЛЕНДАРЬ!$AQ20=GRID!$B$33:$BI$33), 0)),
ROUNDUP(INDEX(GRID!$B$34:$BI$44,MATCH(E$7,GRID!$A$34:$A$44,0),MATCH(1,($U$2=GRID!$B$31:$BI$31)*(КАЛЕНДАРЬ!$AQ20=GRID!$B$33:$BI$33),0))*(1-GRID!$B$69),0))</f>
        <v>21000</v>
      </c>
      <c r="F374" s="47" cm="1">
        <f t="array" ref="F374">IF($I$2="Открытый тариф",
INDEX(GRID!$B$47:$BI$57,MATCH(E$7,GRID!$A$47:$A$57,0),MATCH(1,($U$2=GRID!$B$31:$BI$31)*(КАЛЕНДАРЬ!$AQ20=GRID!$B$33:$BI$33), 0)),
ROUNDUP(INDEX(GRID!$B$47:$BI$57,MATCH(E$7,GRID!$A$47:$A$57,0),MATCH(1,($U$2=GRID!$B$31:$BI$31)*(КАЛЕНДАРЬ!$AQ20=GRID!$B$33:$BI$33),0))*(1-GRID!$B$69),0))</f>
        <v>23600</v>
      </c>
      <c r="G374" s="47" cm="1">
        <f t="array" ref="G374">IF($I$2="Открытый тариф",
INDEX(GRID!$B$34:$BI$44,MATCH(G$7,GRID!$A$34:$A$44,0),MATCH(1,($U$2=GRID!$B$31:$BI$31)*(КАЛЕНДАРЬ!$AQ20=GRID!$B$33:$BI$33), 0)),
ROUNDUP(INDEX(GRID!$B$34:$BI$44,MATCH(G$7,GRID!$A$34:$A$44,0),MATCH(1,($U$2=GRID!$B$31:$BI$31)*(КАЛЕНДАРЬ!$AQ20=GRID!$B$33:$BI$33),0))*(1-GRID!$B$69),0))</f>
        <v>22000</v>
      </c>
      <c r="H374" s="47" cm="1">
        <f t="array" ref="H374">IF($I$2="Открытый тариф",
INDEX(GRID!$B$47:$BI$57,MATCH(G$7,GRID!$A$47:$A$57,0),MATCH(1,($U$2=GRID!$B$31:$BI$31)*(КАЛЕНДАРЬ!$AQ20=GRID!$B$33:$BI$33), 0)),
ROUNDUP(INDEX(GRID!$B$47:$BI$57,MATCH(G$7,GRID!$A$47:$A$57,0),MATCH(1,($U$2=GRID!$B$31:$BI$31)*(КАЛЕНДАРЬ!$AQ20=GRID!$B$33:$BI$33),0))*(1-GRID!$B$69),0))</f>
        <v>24600</v>
      </c>
      <c r="I374" s="47" cm="1">
        <f t="array" ref="I374">IF($I$2="Открытый тариф",
INDEX(GRID!$B$34:$BI$44,MATCH(I$7,GRID!$A$34:$A$44,0),MATCH(1,($U$2=GRID!$B$31:$BI$31)*(КАЛЕНДАРЬ!$AQ20=GRID!$B$33:$BI$33), 0)),
ROUNDUP(INDEX(GRID!$B$34:$BI$44,MATCH(I$7,GRID!$A$34:$A$44,0),MATCH(1,($U$2=GRID!$B$31:$BI$31)*(КАЛЕНДАРЬ!$AQ20=GRID!$B$33:$BI$33),0))*(1-GRID!$B$69),0))</f>
        <v>23800</v>
      </c>
      <c r="J374" s="47" cm="1">
        <f t="array" ref="J374">IF($I$2="Открытый тариф",
INDEX(GRID!$B$47:$BI$57,MATCH(I$7,GRID!$A$47:$A$57,0),MATCH(1,($U$2=GRID!$B$31:$BI$31)*(КАЛЕНДАРЬ!$AQ20=GRID!$B$33:$BI$33), 0)),
ROUNDUP(INDEX(GRID!$B$47:$BI$57,MATCH(I$7,GRID!$A$47:$A$57,0),MATCH(1,($U$2=GRID!$B$31:$BI$31)*(КАЛЕНДАРЬ!$AQ20=GRID!$B$33:$BI$33),0))*(1-GRID!$B$69),0))</f>
        <v>26400</v>
      </c>
      <c r="K374" s="47" cm="1">
        <f t="array" ref="K374">IF($I$2="Открытый тариф",
INDEX(GRID!$B$34:$BI$44,MATCH(K$7,GRID!$A$34:$A$44,0),MATCH(1,($U$2=GRID!$B$31:$BI$31)*(КАЛЕНДАРЬ!$AQ20=GRID!$B$33:$BI$33), 0)),
ROUNDUP(INDEX(GRID!$B$34:$BI$44,MATCH(K$7,GRID!$A$34:$A$44,0),MATCH(1,($U$2=GRID!$B$31:$BI$31)*(КАЛЕНДАРЬ!$AQ20=GRID!$B$33:$BI$33),0))*(1-GRID!$B$69),0))</f>
        <v>24800</v>
      </c>
      <c r="L374" s="47" cm="1">
        <f t="array" ref="L374">IF($I$2="Открытый тариф",
INDEX(GRID!$B$47:$BI$57,MATCH(K$7,GRID!$A$47:$A$57,0),MATCH(1,($U$2=GRID!$B$31:$BI$31)*(КАЛЕНДАРЬ!$AQ20=GRID!$B$33:$BI$33), 0)),
ROUNDUP(INDEX(GRID!$B$47:$BI$57,MATCH(K$7,GRID!$A$47:$A$57,0),MATCH(1,($U$2=GRID!$B$31:$BI$31)*(КАЛЕНДАРЬ!$AQ20=GRID!$B$33:$BI$33),0))*(1-GRID!$B$69),0))</f>
        <v>27400</v>
      </c>
      <c r="M374" s="47" cm="1">
        <f t="array" ref="M374">IF($I$2="Открытый тариф",
INDEX(GRID!$B$34:$BI$44,MATCH(M$7,GRID!$A$34:$A$44,0),MATCH(1,($U$2=GRID!$B$31:$BI$31)*(КАЛЕНДАРЬ!$AQ20=GRID!$B$33:$BI$33), 0)),
ROUNDUP(INDEX(GRID!$B$34:$BI$44,MATCH(M$7,GRID!$A$34:$A$44,0),MATCH(1,($U$2=GRID!$B$31:$BI$31)*(КАЛЕНДАРЬ!$AQ20=GRID!$B$33:$BI$33),0))*(1-GRID!$B$69),0))</f>
        <v>26600</v>
      </c>
      <c r="N374" s="47" cm="1">
        <f t="array" ref="N374">IF($I$2="Открытый тариф",
INDEX(GRID!$B$47:$BI$57,MATCH(M$7,GRID!$A$47:$A$57,0),MATCH(1,($U$2=GRID!$B$31:$BI$31)*(КАЛЕНДАРЬ!$AQ20=GRID!$B$33:$BI$33), 0)),
ROUNDUP(INDEX(GRID!$B$47:$BI$57,MATCH(M$7,GRID!$A$47:$A$57,0),MATCH(1,($U$2=GRID!$B$31:$BI$31)*(КАЛЕНДАРЬ!$AQ20=GRID!$B$33:$BI$33),0))*(1-GRID!$B$69),0))</f>
        <v>29200</v>
      </c>
      <c r="O374" s="47" cm="1">
        <f t="array" ref="O374">IF($I$2="Открытый тариф",
INDEX(GRID!$B$34:$BI$44,MATCH(O$7,GRID!$A$34:$A$44,0),MATCH(1,($U$2=GRID!$B$31:$BI$31)*(КАЛЕНДАРЬ!$AQ20=GRID!$B$33:$BI$33), 0)),
ROUNDUP(INDEX(GRID!$B$34:$BI$44,MATCH(O$7,GRID!$A$34:$A$44,0),MATCH(1,($U$2=GRID!$B$31:$BI$31)*(КАЛЕНДАРЬ!$AQ20=GRID!$B$33:$BI$33),0))*(1-GRID!$B$69),0))</f>
        <v>33400</v>
      </c>
      <c r="P374" s="47" cm="1">
        <f t="array" ref="P374">IF($I$2="Открытый тариф",
INDEX(GRID!$B$47:$BI$57,MATCH(O$7,GRID!$A$47:$A$57,0),MATCH(1,($U$2=GRID!$B$31:$BI$31)*(КАЛЕНДАРЬ!$AQ20=GRID!$B$33:$BI$33), 0)),
ROUNDUP(INDEX(GRID!$B$47:$BI$57,MATCH(O$7,GRID!$A$47:$A$57,0),MATCH(1,($U$2=GRID!$B$31:$BI$31)*(КАЛЕНДАРЬ!$AQ20=GRID!$B$33:$BI$33),0))*(1-GRID!$B$69),0))</f>
        <v>36000</v>
      </c>
      <c r="Q374" s="47" cm="1">
        <f t="array" ref="Q374">IF($I$2="Открытый тариф",
INDEX(GRID!$B$34:$BI$44,MATCH(Q$7,GRID!$A$34:$A$44,0),MATCH(1,($U$2=GRID!$B$31:$BI$31)*(КАЛЕНДАРЬ!$AQ20=GRID!$B$33:$BI$33), 0)),
ROUNDUP(INDEX(GRID!$B$34:$BI$44,MATCH(Q$7,GRID!$A$34:$A$44,0),MATCH(1,($U$2=GRID!$B$31:$BI$31)*(КАЛЕНДАРЬ!$AQ20=GRID!$B$33:$BI$33),0))*(1-GRID!$B$69),0))</f>
        <v>35400</v>
      </c>
      <c r="R374" s="47" cm="1">
        <f t="array" ref="R374">IF($I$2="Открытый тариф",
INDEX(GRID!$B$47:$BI$57,MATCH(Q$7,GRID!$A$47:$A$57,0),MATCH(1,($U$2=GRID!$B$31:$BI$31)*(КАЛЕНДАРЬ!$AQ20=GRID!$B$33:$BI$33), 0)),
ROUNDUP(INDEX(GRID!$B$47:$BI$57,MATCH(Q$7,GRID!$A$47:$A$57,0),MATCH(1,($U$2=GRID!$B$31:$BI$31)*(КАЛЕНДАРЬ!$AQ20=GRID!$B$33:$BI$33),0))*(1-GRID!$B$69),0))</f>
        <v>38000</v>
      </c>
      <c r="S374" s="47" cm="1">
        <f t="array" ref="S374">IF($I$2="Открытый тариф",
INDEX(GRID!$B$34:$BI$44,MATCH(S$7,GRID!$A$34:$A$44,0),MATCH(1,($U$2=GRID!$B$31:$BI$31)*(КАЛЕНДАРЬ!$AQ20=GRID!$B$33:$BI$33), 0)),
ROUNDUP(INDEX(GRID!$B$34:$BI$44,MATCH(S$7,GRID!$A$34:$A$44,0),MATCH(1,($U$2=GRID!$B$31:$BI$31)*(КАЛЕНДАРЬ!$AQ20=GRID!$B$33:$BI$33),0))*(1-GRID!$B$69),0))</f>
        <v>38800</v>
      </c>
      <c r="T374" s="47" cm="1">
        <f t="array" ref="T374">IF($I$2="Открытый тариф",
INDEX(GRID!$B$47:$BI$57,MATCH(S$7,GRID!$A$47:$A$57,0),MATCH(1,($U$2=GRID!$B$31:$BI$31)*(КАЛЕНДАРЬ!$AQ20=GRID!$B$33:$BI$33), 0)),
ROUNDUP(INDEX(GRID!$B$47:$BI$57,MATCH(S$7,GRID!$A$47:$A$57,0),MATCH(1,($U$2=GRID!$B$31:$BI$31)*(КАЛЕНДАРЬ!$AQ20=GRID!$B$33:$BI$33),0))*(1-GRID!$B$69),0))</f>
        <v>41400</v>
      </c>
      <c r="U374" s="47" cm="1">
        <f t="array" ref="U374">IF($I$2="Открытый тариф",
INDEX(GRID!$B$34:$BI$44,MATCH(U$7,GRID!$A$34:$A$44,0),MATCH(1,($U$2=GRID!$B$31:$BI$31)*(КАЛЕНДАРЬ!$AQ20=GRID!$B$33:$BI$33), 0)),
ROUNDUP(INDEX(GRID!$B$34:$BI$44,MATCH(U$7,GRID!$A$34:$A$44,0),MATCH(1,($U$2=GRID!$B$31:$BI$31)*(КАЛЕНДАРЬ!$AQ20=GRID!$B$33:$BI$33),0))*(1-GRID!$B$69),0))</f>
        <v>44600</v>
      </c>
      <c r="V374" s="47" cm="1">
        <f t="array" ref="V374">IF($I$2="Открытый тариф",
INDEX(GRID!$B$47:$BI$57,MATCH(U$7,GRID!$A$47:$A$57,0),MATCH(1,($U$2=GRID!$B$31:$BI$31)*(КАЛЕНДАРЬ!$AQ20=GRID!$B$33:$BI$33), 0)),
ROUNDUP(INDEX(GRID!$B$47:$BI$57,MATCH(U$7,GRID!$A$47:$A$57,0),MATCH(1,($U$2=GRID!$B$31:$BI$31)*(КАЛЕНДАРЬ!$AQ20=GRID!$B$33:$BI$33),0))*(1-GRID!$B$69),0))</f>
        <v>47200</v>
      </c>
      <c r="W374" s="47" cm="1">
        <f t="array" ref="W374">IF($I$2="Открытый тариф",
INDEX(GRID!$B$34:$BI$44,MATCH(W$7,GRID!$A$34:$A$44,0),MATCH(1,($U$2=GRID!$B$31:$BI$31)*(КАЛЕНДАРЬ!$AQ20=GRID!$B$33:$BI$33), 0)),
ROUNDUP(INDEX(GRID!$B$34:$BI$44,MATCH(W$7,GRID!$A$34:$A$44,0),MATCH(1,($U$2=GRID!$B$31:$BI$31)*(КАЛЕНДАРЬ!$AQ20=GRID!$B$33:$BI$33),0))*(1-GRID!$B$69),0))</f>
        <v>128200</v>
      </c>
      <c r="X374" s="47" cm="1">
        <f t="array" ref="X374">IF($I$2="Открытый тариф",
INDEX(GRID!$B$47:$BI$57,MATCH(W$7,GRID!$A$47:$A$57,0),MATCH(1,($U$2=GRID!$B$31:$BI$31)*(КАЛЕНДАРЬ!$AQ20=GRID!$B$33:$BI$33), 0)),
ROUNDUP(INDEX(GRID!$B$47:$BI$57,MATCH(W$7,GRID!$A$47:$A$57,0),MATCH(1,($U$2=GRID!$B$31:$BI$31)*(КАЛЕНДАРЬ!$AQ20=GRID!$B$33:$BI$33),0))*(1-GRID!$B$69),0))</f>
        <v>130800</v>
      </c>
    </row>
    <row r="375" spans="1:24" hidden="1" x14ac:dyDescent="0.2">
      <c r="A375" s="117" t="s">
        <v>45</v>
      </c>
      <c r="B375" s="117">
        <v>18</v>
      </c>
      <c r="C375" s="47" cm="1">
        <f t="array" ref="C375">IF($I$2="Открытый тариф",
INDEX(GRID!$B$34:$BI$44,MATCH(C$7,GRID!$A$34:$A$44,0),MATCH(1,($U$2=GRID!$B$31:$BI$31)*(КАЛЕНДАРЬ!$AQ21=GRID!$B$33:$BI$33), 0)),
ROUNDUP(INDEX(GRID!$B$34:$BI$44,MATCH(C$7,GRID!$A$34:$A$44,0),MATCH(1,($U$2=GRID!$B$31:$BI$31)*(КАЛЕНДАРЬ!$AQ21=GRID!$B$33:$BI$33),0))*(1-GRID!$B$69),0))</f>
        <v>19200</v>
      </c>
      <c r="D375" s="47" cm="1">
        <f t="array" ref="D375">IF($I$2="Открытый тариф",
INDEX(GRID!$B$47:$BI$57,MATCH(C$7,GRID!$A$47:$A$57,0),MATCH(1,($U$2=GRID!$B$31:$BI$31)*(КАЛЕНДАРЬ!$AQ21=GRID!$B$33:$BI$33), 0)),
ROUNDUP(INDEX(GRID!$B$47:$BI$57,MATCH(C$7,GRID!$A$47:$A$57,0),MATCH(1,($U$2=GRID!$B$31:$BI$31)*(КАЛЕНДАРЬ!$AQ21=GRID!$B$33:$BI$33),0))*(1-GRID!$B$69),0))</f>
        <v>21800</v>
      </c>
      <c r="E375" s="47" cm="1">
        <f t="array" ref="E375">IF($I$2="Открытый тариф",
INDEX(GRID!$B$34:$BI$44,MATCH(E$7,GRID!$A$34:$A$44,0),MATCH(1,($U$2=GRID!$B$31:$BI$31)*(КАЛЕНДАРЬ!$AQ21=GRID!$B$33:$BI$33), 0)),
ROUNDUP(INDEX(GRID!$B$34:$BI$44,MATCH(E$7,GRID!$A$34:$A$44,0),MATCH(1,($U$2=GRID!$B$31:$BI$31)*(КАЛЕНДАРЬ!$AQ21=GRID!$B$33:$BI$33),0))*(1-GRID!$B$69),0))</f>
        <v>21000</v>
      </c>
      <c r="F375" s="47" cm="1">
        <f t="array" ref="F375">IF($I$2="Открытый тариф",
INDEX(GRID!$B$47:$BI$57,MATCH(E$7,GRID!$A$47:$A$57,0),MATCH(1,($U$2=GRID!$B$31:$BI$31)*(КАЛЕНДАРЬ!$AQ21=GRID!$B$33:$BI$33), 0)),
ROUNDUP(INDEX(GRID!$B$47:$BI$57,MATCH(E$7,GRID!$A$47:$A$57,0),MATCH(1,($U$2=GRID!$B$31:$BI$31)*(КАЛЕНДАРЬ!$AQ21=GRID!$B$33:$BI$33),0))*(1-GRID!$B$69),0))</f>
        <v>23600</v>
      </c>
      <c r="G375" s="47" cm="1">
        <f t="array" ref="G375">IF($I$2="Открытый тариф",
INDEX(GRID!$B$34:$BI$44,MATCH(G$7,GRID!$A$34:$A$44,0),MATCH(1,($U$2=GRID!$B$31:$BI$31)*(КАЛЕНДАРЬ!$AQ21=GRID!$B$33:$BI$33), 0)),
ROUNDUP(INDEX(GRID!$B$34:$BI$44,MATCH(G$7,GRID!$A$34:$A$44,0),MATCH(1,($U$2=GRID!$B$31:$BI$31)*(КАЛЕНДАРЬ!$AQ21=GRID!$B$33:$BI$33),0))*(1-GRID!$B$69),0))</f>
        <v>22000</v>
      </c>
      <c r="H375" s="47" cm="1">
        <f t="array" ref="H375">IF($I$2="Открытый тариф",
INDEX(GRID!$B$47:$BI$57,MATCH(G$7,GRID!$A$47:$A$57,0),MATCH(1,($U$2=GRID!$B$31:$BI$31)*(КАЛЕНДАРЬ!$AQ21=GRID!$B$33:$BI$33), 0)),
ROUNDUP(INDEX(GRID!$B$47:$BI$57,MATCH(G$7,GRID!$A$47:$A$57,0),MATCH(1,($U$2=GRID!$B$31:$BI$31)*(КАЛЕНДАРЬ!$AQ21=GRID!$B$33:$BI$33),0))*(1-GRID!$B$69),0))</f>
        <v>24600</v>
      </c>
      <c r="I375" s="47" cm="1">
        <f t="array" ref="I375">IF($I$2="Открытый тариф",
INDEX(GRID!$B$34:$BI$44,MATCH(I$7,GRID!$A$34:$A$44,0),MATCH(1,($U$2=GRID!$B$31:$BI$31)*(КАЛЕНДАРЬ!$AQ21=GRID!$B$33:$BI$33), 0)),
ROUNDUP(INDEX(GRID!$B$34:$BI$44,MATCH(I$7,GRID!$A$34:$A$44,0),MATCH(1,($U$2=GRID!$B$31:$BI$31)*(КАЛЕНДАРЬ!$AQ21=GRID!$B$33:$BI$33),0))*(1-GRID!$B$69),0))</f>
        <v>23800</v>
      </c>
      <c r="J375" s="47" cm="1">
        <f t="array" ref="J375">IF($I$2="Открытый тариф",
INDEX(GRID!$B$47:$BI$57,MATCH(I$7,GRID!$A$47:$A$57,0),MATCH(1,($U$2=GRID!$B$31:$BI$31)*(КАЛЕНДАРЬ!$AQ21=GRID!$B$33:$BI$33), 0)),
ROUNDUP(INDEX(GRID!$B$47:$BI$57,MATCH(I$7,GRID!$A$47:$A$57,0),MATCH(1,($U$2=GRID!$B$31:$BI$31)*(КАЛЕНДАРЬ!$AQ21=GRID!$B$33:$BI$33),0))*(1-GRID!$B$69),0))</f>
        <v>26400</v>
      </c>
      <c r="K375" s="47" cm="1">
        <f t="array" ref="K375">IF($I$2="Открытый тариф",
INDEX(GRID!$B$34:$BI$44,MATCH(K$7,GRID!$A$34:$A$44,0),MATCH(1,($U$2=GRID!$B$31:$BI$31)*(КАЛЕНДАРЬ!$AQ21=GRID!$B$33:$BI$33), 0)),
ROUNDUP(INDEX(GRID!$B$34:$BI$44,MATCH(K$7,GRID!$A$34:$A$44,0),MATCH(1,($U$2=GRID!$B$31:$BI$31)*(КАЛЕНДАРЬ!$AQ21=GRID!$B$33:$BI$33),0))*(1-GRID!$B$69),0))</f>
        <v>24800</v>
      </c>
      <c r="L375" s="47" cm="1">
        <f t="array" ref="L375">IF($I$2="Открытый тариф",
INDEX(GRID!$B$47:$BI$57,MATCH(K$7,GRID!$A$47:$A$57,0),MATCH(1,($U$2=GRID!$B$31:$BI$31)*(КАЛЕНДАРЬ!$AQ21=GRID!$B$33:$BI$33), 0)),
ROUNDUP(INDEX(GRID!$B$47:$BI$57,MATCH(K$7,GRID!$A$47:$A$57,0),MATCH(1,($U$2=GRID!$B$31:$BI$31)*(КАЛЕНДАРЬ!$AQ21=GRID!$B$33:$BI$33),0))*(1-GRID!$B$69),0))</f>
        <v>27400</v>
      </c>
      <c r="M375" s="47" cm="1">
        <f t="array" ref="M375">IF($I$2="Открытый тариф",
INDEX(GRID!$B$34:$BI$44,MATCH(M$7,GRID!$A$34:$A$44,0),MATCH(1,($U$2=GRID!$B$31:$BI$31)*(КАЛЕНДАРЬ!$AQ21=GRID!$B$33:$BI$33), 0)),
ROUNDUP(INDEX(GRID!$B$34:$BI$44,MATCH(M$7,GRID!$A$34:$A$44,0),MATCH(1,($U$2=GRID!$B$31:$BI$31)*(КАЛЕНДАРЬ!$AQ21=GRID!$B$33:$BI$33),0))*(1-GRID!$B$69),0))</f>
        <v>26600</v>
      </c>
      <c r="N375" s="47" cm="1">
        <f t="array" ref="N375">IF($I$2="Открытый тариф",
INDEX(GRID!$B$47:$BI$57,MATCH(M$7,GRID!$A$47:$A$57,0),MATCH(1,($U$2=GRID!$B$31:$BI$31)*(КАЛЕНДАРЬ!$AQ21=GRID!$B$33:$BI$33), 0)),
ROUNDUP(INDEX(GRID!$B$47:$BI$57,MATCH(M$7,GRID!$A$47:$A$57,0),MATCH(1,($U$2=GRID!$B$31:$BI$31)*(КАЛЕНДАРЬ!$AQ21=GRID!$B$33:$BI$33),0))*(1-GRID!$B$69),0))</f>
        <v>29200</v>
      </c>
      <c r="O375" s="47" cm="1">
        <f t="array" ref="O375">IF($I$2="Открытый тариф",
INDEX(GRID!$B$34:$BI$44,MATCH(O$7,GRID!$A$34:$A$44,0),MATCH(1,($U$2=GRID!$B$31:$BI$31)*(КАЛЕНДАРЬ!$AQ21=GRID!$B$33:$BI$33), 0)),
ROUNDUP(INDEX(GRID!$B$34:$BI$44,MATCH(O$7,GRID!$A$34:$A$44,0),MATCH(1,($U$2=GRID!$B$31:$BI$31)*(КАЛЕНДАРЬ!$AQ21=GRID!$B$33:$BI$33),0))*(1-GRID!$B$69),0))</f>
        <v>33400</v>
      </c>
      <c r="P375" s="47" cm="1">
        <f t="array" ref="P375">IF($I$2="Открытый тариф",
INDEX(GRID!$B$47:$BI$57,MATCH(O$7,GRID!$A$47:$A$57,0),MATCH(1,($U$2=GRID!$B$31:$BI$31)*(КАЛЕНДАРЬ!$AQ21=GRID!$B$33:$BI$33), 0)),
ROUNDUP(INDEX(GRID!$B$47:$BI$57,MATCH(O$7,GRID!$A$47:$A$57,0),MATCH(1,($U$2=GRID!$B$31:$BI$31)*(КАЛЕНДАРЬ!$AQ21=GRID!$B$33:$BI$33),0))*(1-GRID!$B$69),0))</f>
        <v>36000</v>
      </c>
      <c r="Q375" s="47" cm="1">
        <f t="array" ref="Q375">IF($I$2="Открытый тариф",
INDEX(GRID!$B$34:$BI$44,MATCH(Q$7,GRID!$A$34:$A$44,0),MATCH(1,($U$2=GRID!$B$31:$BI$31)*(КАЛЕНДАРЬ!$AQ21=GRID!$B$33:$BI$33), 0)),
ROUNDUP(INDEX(GRID!$B$34:$BI$44,MATCH(Q$7,GRID!$A$34:$A$44,0),MATCH(1,($U$2=GRID!$B$31:$BI$31)*(КАЛЕНДАРЬ!$AQ21=GRID!$B$33:$BI$33),0))*(1-GRID!$B$69),0))</f>
        <v>35400</v>
      </c>
      <c r="R375" s="47" cm="1">
        <f t="array" ref="R375">IF($I$2="Открытый тариф",
INDEX(GRID!$B$47:$BI$57,MATCH(Q$7,GRID!$A$47:$A$57,0),MATCH(1,($U$2=GRID!$B$31:$BI$31)*(КАЛЕНДАРЬ!$AQ21=GRID!$B$33:$BI$33), 0)),
ROUNDUP(INDEX(GRID!$B$47:$BI$57,MATCH(Q$7,GRID!$A$47:$A$57,0),MATCH(1,($U$2=GRID!$B$31:$BI$31)*(КАЛЕНДАРЬ!$AQ21=GRID!$B$33:$BI$33),0))*(1-GRID!$B$69),0))</f>
        <v>38000</v>
      </c>
      <c r="S375" s="47" cm="1">
        <f t="array" ref="S375">IF($I$2="Открытый тариф",
INDEX(GRID!$B$34:$BI$44,MATCH(S$7,GRID!$A$34:$A$44,0),MATCH(1,($U$2=GRID!$B$31:$BI$31)*(КАЛЕНДАРЬ!$AQ21=GRID!$B$33:$BI$33), 0)),
ROUNDUP(INDEX(GRID!$B$34:$BI$44,MATCH(S$7,GRID!$A$34:$A$44,0),MATCH(1,($U$2=GRID!$B$31:$BI$31)*(КАЛЕНДАРЬ!$AQ21=GRID!$B$33:$BI$33),0))*(1-GRID!$B$69),0))</f>
        <v>38800</v>
      </c>
      <c r="T375" s="47" cm="1">
        <f t="array" ref="T375">IF($I$2="Открытый тариф",
INDEX(GRID!$B$47:$BI$57,MATCH(S$7,GRID!$A$47:$A$57,0),MATCH(1,($U$2=GRID!$B$31:$BI$31)*(КАЛЕНДАРЬ!$AQ21=GRID!$B$33:$BI$33), 0)),
ROUNDUP(INDEX(GRID!$B$47:$BI$57,MATCH(S$7,GRID!$A$47:$A$57,0),MATCH(1,($U$2=GRID!$B$31:$BI$31)*(КАЛЕНДАРЬ!$AQ21=GRID!$B$33:$BI$33),0))*(1-GRID!$B$69),0))</f>
        <v>41400</v>
      </c>
      <c r="U375" s="47" cm="1">
        <f t="array" ref="U375">IF($I$2="Открытый тариф",
INDEX(GRID!$B$34:$BI$44,MATCH(U$7,GRID!$A$34:$A$44,0),MATCH(1,($U$2=GRID!$B$31:$BI$31)*(КАЛЕНДАРЬ!$AQ21=GRID!$B$33:$BI$33), 0)),
ROUNDUP(INDEX(GRID!$B$34:$BI$44,MATCH(U$7,GRID!$A$34:$A$44,0),MATCH(1,($U$2=GRID!$B$31:$BI$31)*(КАЛЕНДАРЬ!$AQ21=GRID!$B$33:$BI$33),0))*(1-GRID!$B$69),0))</f>
        <v>44600</v>
      </c>
      <c r="V375" s="47" cm="1">
        <f t="array" ref="V375">IF($I$2="Открытый тариф",
INDEX(GRID!$B$47:$BI$57,MATCH(U$7,GRID!$A$47:$A$57,0),MATCH(1,($U$2=GRID!$B$31:$BI$31)*(КАЛЕНДАРЬ!$AQ21=GRID!$B$33:$BI$33), 0)),
ROUNDUP(INDEX(GRID!$B$47:$BI$57,MATCH(U$7,GRID!$A$47:$A$57,0),MATCH(1,($U$2=GRID!$B$31:$BI$31)*(КАЛЕНДАРЬ!$AQ21=GRID!$B$33:$BI$33),0))*(1-GRID!$B$69),0))</f>
        <v>47200</v>
      </c>
      <c r="W375" s="47" cm="1">
        <f t="array" ref="W375">IF($I$2="Открытый тариф",
INDEX(GRID!$B$34:$BI$44,MATCH(W$7,GRID!$A$34:$A$44,0),MATCH(1,($U$2=GRID!$B$31:$BI$31)*(КАЛЕНДАРЬ!$AQ21=GRID!$B$33:$BI$33), 0)),
ROUNDUP(INDEX(GRID!$B$34:$BI$44,MATCH(W$7,GRID!$A$34:$A$44,0),MATCH(1,($U$2=GRID!$B$31:$BI$31)*(КАЛЕНДАРЬ!$AQ21=GRID!$B$33:$BI$33),0))*(1-GRID!$B$69),0))</f>
        <v>128200</v>
      </c>
      <c r="X375" s="47" cm="1">
        <f t="array" ref="X375">IF($I$2="Открытый тариф",
INDEX(GRID!$B$47:$BI$57,MATCH(W$7,GRID!$A$47:$A$57,0),MATCH(1,($U$2=GRID!$B$31:$BI$31)*(КАЛЕНДАРЬ!$AQ21=GRID!$B$33:$BI$33), 0)),
ROUNDUP(INDEX(GRID!$B$47:$BI$57,MATCH(W$7,GRID!$A$47:$A$57,0),MATCH(1,($U$2=GRID!$B$31:$BI$31)*(КАЛЕНДАРЬ!$AQ21=GRID!$B$33:$BI$33),0))*(1-GRID!$B$69),0))</f>
        <v>130800</v>
      </c>
    </row>
    <row r="376" spans="1:24" hidden="1" x14ac:dyDescent="0.2">
      <c r="A376" s="117" t="s">
        <v>46</v>
      </c>
      <c r="B376" s="117">
        <v>19</v>
      </c>
      <c r="C376" s="47" cm="1">
        <f t="array" ref="C376">IF($I$2="Открытый тариф",
INDEX(GRID!$B$34:$BI$44,MATCH(C$7,GRID!$A$34:$A$44,0),MATCH(1,($U$2=GRID!$B$31:$BI$31)*(КАЛЕНДАРЬ!$AQ22=GRID!$B$33:$BI$33), 0)),
ROUNDUP(INDEX(GRID!$B$34:$BI$44,MATCH(C$7,GRID!$A$34:$A$44,0),MATCH(1,($U$2=GRID!$B$31:$BI$31)*(КАЛЕНДАРЬ!$AQ22=GRID!$B$33:$BI$33),0))*(1-GRID!$B$69),0))</f>
        <v>18600</v>
      </c>
      <c r="D376" s="47" cm="1">
        <f t="array" ref="D376">IF($I$2="Открытый тариф",
INDEX(GRID!$B$47:$BI$57,MATCH(C$7,GRID!$A$47:$A$57,0),MATCH(1,($U$2=GRID!$B$31:$BI$31)*(КАЛЕНДАРЬ!$AQ22=GRID!$B$33:$BI$33), 0)),
ROUNDUP(INDEX(GRID!$B$47:$BI$57,MATCH(C$7,GRID!$A$47:$A$57,0),MATCH(1,($U$2=GRID!$B$31:$BI$31)*(КАЛЕНДАРЬ!$AQ22=GRID!$B$33:$BI$33),0))*(1-GRID!$B$69),0))</f>
        <v>21200</v>
      </c>
      <c r="E376" s="47" cm="1">
        <f t="array" ref="E376">IF($I$2="Открытый тариф",
INDEX(GRID!$B$34:$BI$44,MATCH(E$7,GRID!$A$34:$A$44,0),MATCH(1,($U$2=GRID!$B$31:$BI$31)*(КАЛЕНДАРЬ!$AQ22=GRID!$B$33:$BI$33), 0)),
ROUNDUP(INDEX(GRID!$B$34:$BI$44,MATCH(E$7,GRID!$A$34:$A$44,0),MATCH(1,($U$2=GRID!$B$31:$BI$31)*(КАЛЕНДАРЬ!$AQ22=GRID!$B$33:$BI$33),0))*(1-GRID!$B$69),0))</f>
        <v>20300</v>
      </c>
      <c r="F376" s="47" cm="1">
        <f t="array" ref="F376">IF($I$2="Открытый тариф",
INDEX(GRID!$B$47:$BI$57,MATCH(E$7,GRID!$A$47:$A$57,0),MATCH(1,($U$2=GRID!$B$31:$BI$31)*(КАЛЕНДАРЬ!$AQ22=GRID!$B$33:$BI$33), 0)),
ROUNDUP(INDEX(GRID!$B$47:$BI$57,MATCH(E$7,GRID!$A$47:$A$57,0),MATCH(1,($U$2=GRID!$B$31:$BI$31)*(КАЛЕНДАРЬ!$AQ22=GRID!$B$33:$BI$33),0))*(1-GRID!$B$69),0))</f>
        <v>22900</v>
      </c>
      <c r="G376" s="47" cm="1">
        <f t="array" ref="G376">IF($I$2="Открытый тариф",
INDEX(GRID!$B$34:$BI$44,MATCH(G$7,GRID!$A$34:$A$44,0),MATCH(1,($U$2=GRID!$B$31:$BI$31)*(КАЛЕНДАРЬ!$AQ22=GRID!$B$33:$BI$33), 0)),
ROUNDUP(INDEX(GRID!$B$34:$BI$44,MATCH(G$7,GRID!$A$34:$A$44,0),MATCH(1,($U$2=GRID!$B$31:$BI$31)*(КАЛЕНДАРЬ!$AQ22=GRID!$B$33:$BI$33),0))*(1-GRID!$B$69),0))</f>
        <v>21300</v>
      </c>
      <c r="H376" s="47" cm="1">
        <f t="array" ref="H376">IF($I$2="Открытый тариф",
INDEX(GRID!$B$47:$BI$57,MATCH(G$7,GRID!$A$47:$A$57,0),MATCH(1,($U$2=GRID!$B$31:$BI$31)*(КАЛЕНДАРЬ!$AQ22=GRID!$B$33:$BI$33), 0)),
ROUNDUP(INDEX(GRID!$B$47:$BI$57,MATCH(G$7,GRID!$A$47:$A$57,0),MATCH(1,($U$2=GRID!$B$31:$BI$31)*(КАЛЕНДАРЬ!$AQ22=GRID!$B$33:$BI$33),0))*(1-GRID!$B$69),0))</f>
        <v>23900</v>
      </c>
      <c r="I376" s="47" cm="1">
        <f t="array" ref="I376">IF($I$2="Открытый тариф",
INDEX(GRID!$B$34:$BI$44,MATCH(I$7,GRID!$A$34:$A$44,0),MATCH(1,($U$2=GRID!$B$31:$BI$31)*(КАЛЕНДАРЬ!$AQ22=GRID!$B$33:$BI$33), 0)),
ROUNDUP(INDEX(GRID!$B$34:$BI$44,MATCH(I$7,GRID!$A$34:$A$44,0),MATCH(1,($U$2=GRID!$B$31:$BI$31)*(КАЛЕНДАРЬ!$AQ22=GRID!$B$33:$BI$33),0))*(1-GRID!$B$69),0))</f>
        <v>23000</v>
      </c>
      <c r="J376" s="47" cm="1">
        <f t="array" ref="J376">IF($I$2="Открытый тариф",
INDEX(GRID!$B$47:$BI$57,MATCH(I$7,GRID!$A$47:$A$57,0),MATCH(1,($U$2=GRID!$B$31:$BI$31)*(КАЛЕНДАРЬ!$AQ22=GRID!$B$33:$BI$33), 0)),
ROUNDUP(INDEX(GRID!$B$47:$BI$57,MATCH(I$7,GRID!$A$47:$A$57,0),MATCH(1,($U$2=GRID!$B$31:$BI$31)*(КАЛЕНДАРЬ!$AQ22=GRID!$B$33:$BI$33),0))*(1-GRID!$B$69),0))</f>
        <v>25600</v>
      </c>
      <c r="K376" s="47" cm="1">
        <f t="array" ref="K376">IF($I$2="Открытый тариф",
INDEX(GRID!$B$34:$BI$44,MATCH(K$7,GRID!$A$34:$A$44,0),MATCH(1,($U$2=GRID!$B$31:$BI$31)*(КАЛЕНДАРЬ!$AQ22=GRID!$B$33:$BI$33), 0)),
ROUNDUP(INDEX(GRID!$B$34:$BI$44,MATCH(K$7,GRID!$A$34:$A$44,0),MATCH(1,($U$2=GRID!$B$31:$BI$31)*(КАЛЕНДАРЬ!$AQ22=GRID!$B$33:$BI$33),0))*(1-GRID!$B$69),0))</f>
        <v>24000</v>
      </c>
      <c r="L376" s="47" cm="1">
        <f t="array" ref="L376">IF($I$2="Открытый тариф",
INDEX(GRID!$B$47:$BI$57,MATCH(K$7,GRID!$A$47:$A$57,0),MATCH(1,($U$2=GRID!$B$31:$BI$31)*(КАЛЕНДАРЬ!$AQ22=GRID!$B$33:$BI$33), 0)),
ROUNDUP(INDEX(GRID!$B$47:$BI$57,MATCH(K$7,GRID!$A$47:$A$57,0),MATCH(1,($U$2=GRID!$B$31:$BI$31)*(КАЛЕНДАРЬ!$AQ22=GRID!$B$33:$BI$33),0))*(1-GRID!$B$69),0))</f>
        <v>26600</v>
      </c>
      <c r="M376" s="47" cm="1">
        <f t="array" ref="M376">IF($I$2="Открытый тариф",
INDEX(GRID!$B$34:$BI$44,MATCH(M$7,GRID!$A$34:$A$44,0),MATCH(1,($U$2=GRID!$B$31:$BI$31)*(КАЛЕНДАРЬ!$AQ22=GRID!$B$33:$BI$33), 0)),
ROUNDUP(INDEX(GRID!$B$34:$BI$44,MATCH(M$7,GRID!$A$34:$A$44,0),MATCH(1,($U$2=GRID!$B$31:$BI$31)*(КАЛЕНДАРЬ!$AQ22=GRID!$B$33:$BI$33),0))*(1-GRID!$B$69),0))</f>
        <v>25700</v>
      </c>
      <c r="N376" s="47" cm="1">
        <f t="array" ref="N376">IF($I$2="Открытый тариф",
INDEX(GRID!$B$47:$BI$57,MATCH(M$7,GRID!$A$47:$A$57,0),MATCH(1,($U$2=GRID!$B$31:$BI$31)*(КАЛЕНДАРЬ!$AQ22=GRID!$B$33:$BI$33), 0)),
ROUNDUP(INDEX(GRID!$B$47:$BI$57,MATCH(M$7,GRID!$A$47:$A$57,0),MATCH(1,($U$2=GRID!$B$31:$BI$31)*(КАЛЕНДАРЬ!$AQ22=GRID!$B$33:$BI$33),0))*(1-GRID!$B$69),0))</f>
        <v>28300</v>
      </c>
      <c r="O376" s="47" cm="1">
        <f t="array" ref="O376">IF($I$2="Открытый тариф",
INDEX(GRID!$B$34:$BI$44,MATCH(O$7,GRID!$A$34:$A$44,0),MATCH(1,($U$2=GRID!$B$31:$BI$31)*(КАЛЕНДАРЬ!$AQ22=GRID!$B$33:$BI$33), 0)),
ROUNDUP(INDEX(GRID!$B$34:$BI$44,MATCH(O$7,GRID!$A$34:$A$44,0),MATCH(1,($U$2=GRID!$B$31:$BI$31)*(КАЛЕНДАРЬ!$AQ22=GRID!$B$33:$BI$33),0))*(1-GRID!$B$69),0))</f>
        <v>32300</v>
      </c>
      <c r="P376" s="47" cm="1">
        <f t="array" ref="P376">IF($I$2="Открытый тариф",
INDEX(GRID!$B$47:$BI$57,MATCH(O$7,GRID!$A$47:$A$57,0),MATCH(1,($U$2=GRID!$B$31:$BI$31)*(КАЛЕНДАРЬ!$AQ22=GRID!$B$33:$BI$33), 0)),
ROUNDUP(INDEX(GRID!$B$47:$BI$57,MATCH(O$7,GRID!$A$47:$A$57,0),MATCH(1,($U$2=GRID!$B$31:$BI$31)*(КАЛЕНДАРЬ!$AQ22=GRID!$B$33:$BI$33),0))*(1-GRID!$B$69),0))</f>
        <v>34900</v>
      </c>
      <c r="Q376" s="47" cm="1">
        <f t="array" ref="Q376">IF($I$2="Открытый тариф",
INDEX(GRID!$B$34:$BI$44,MATCH(Q$7,GRID!$A$34:$A$44,0),MATCH(1,($U$2=GRID!$B$31:$BI$31)*(КАЛЕНДАРЬ!$AQ22=GRID!$B$33:$BI$33), 0)),
ROUNDUP(INDEX(GRID!$B$34:$BI$44,MATCH(Q$7,GRID!$A$34:$A$44,0),MATCH(1,($U$2=GRID!$B$31:$BI$31)*(КАЛЕНДАРЬ!$AQ22=GRID!$B$33:$BI$33),0))*(1-GRID!$B$69),0))</f>
        <v>34200</v>
      </c>
      <c r="R376" s="47" cm="1">
        <f t="array" ref="R376">IF($I$2="Открытый тариф",
INDEX(GRID!$B$47:$BI$57,MATCH(Q$7,GRID!$A$47:$A$57,0),MATCH(1,($U$2=GRID!$B$31:$BI$31)*(КАЛЕНДАРЬ!$AQ22=GRID!$B$33:$BI$33), 0)),
ROUNDUP(INDEX(GRID!$B$47:$BI$57,MATCH(Q$7,GRID!$A$47:$A$57,0),MATCH(1,($U$2=GRID!$B$31:$BI$31)*(КАЛЕНДАРЬ!$AQ22=GRID!$B$33:$BI$33),0))*(1-GRID!$B$69),0))</f>
        <v>36800</v>
      </c>
      <c r="S376" s="47" cm="1">
        <f t="array" ref="S376">IF($I$2="Открытый тариф",
INDEX(GRID!$B$34:$BI$44,MATCH(S$7,GRID!$A$34:$A$44,0),MATCH(1,($U$2=GRID!$B$31:$BI$31)*(КАЛЕНДАРЬ!$AQ22=GRID!$B$33:$BI$33), 0)),
ROUNDUP(INDEX(GRID!$B$34:$BI$44,MATCH(S$7,GRID!$A$34:$A$44,0),MATCH(1,($U$2=GRID!$B$31:$BI$31)*(КАЛЕНДАРЬ!$AQ22=GRID!$B$33:$BI$33),0))*(1-GRID!$B$69),0))</f>
        <v>37500</v>
      </c>
      <c r="T376" s="47" cm="1">
        <f t="array" ref="T376">IF($I$2="Открытый тариф",
INDEX(GRID!$B$47:$BI$57,MATCH(S$7,GRID!$A$47:$A$57,0),MATCH(1,($U$2=GRID!$B$31:$BI$31)*(КАЛЕНДАРЬ!$AQ22=GRID!$B$33:$BI$33), 0)),
ROUNDUP(INDEX(GRID!$B$47:$BI$57,MATCH(S$7,GRID!$A$47:$A$57,0),MATCH(1,($U$2=GRID!$B$31:$BI$31)*(КАЛЕНДАРЬ!$AQ22=GRID!$B$33:$BI$33),0))*(1-GRID!$B$69),0))</f>
        <v>40100</v>
      </c>
      <c r="U376" s="47" cm="1">
        <f t="array" ref="U376">IF($I$2="Открытый тариф",
INDEX(GRID!$B$34:$BI$44,MATCH(U$7,GRID!$A$34:$A$44,0),MATCH(1,($U$2=GRID!$B$31:$BI$31)*(КАЛЕНДАРЬ!$AQ22=GRID!$B$33:$BI$33), 0)),
ROUNDUP(INDEX(GRID!$B$34:$BI$44,MATCH(U$7,GRID!$A$34:$A$44,0),MATCH(1,($U$2=GRID!$B$31:$BI$31)*(КАЛЕНДАРЬ!$AQ22=GRID!$B$33:$BI$33),0))*(1-GRID!$B$69),0))</f>
        <v>43200</v>
      </c>
      <c r="V376" s="47" cm="1">
        <f t="array" ref="V376">IF($I$2="Открытый тариф",
INDEX(GRID!$B$47:$BI$57,MATCH(U$7,GRID!$A$47:$A$57,0),MATCH(1,($U$2=GRID!$B$31:$BI$31)*(КАЛЕНДАРЬ!$AQ22=GRID!$B$33:$BI$33), 0)),
ROUNDUP(INDEX(GRID!$B$47:$BI$57,MATCH(U$7,GRID!$A$47:$A$57,0),MATCH(1,($U$2=GRID!$B$31:$BI$31)*(КАЛЕНДАРЬ!$AQ22=GRID!$B$33:$BI$33),0))*(1-GRID!$B$69),0))</f>
        <v>45800</v>
      </c>
      <c r="W376" s="47" cm="1">
        <f t="array" ref="W376">IF($I$2="Открытый тариф",
INDEX(GRID!$B$34:$BI$44,MATCH(W$7,GRID!$A$34:$A$44,0),MATCH(1,($U$2=GRID!$B$31:$BI$31)*(КАЛЕНДАРЬ!$AQ22=GRID!$B$33:$BI$33), 0)),
ROUNDUP(INDEX(GRID!$B$34:$BI$44,MATCH(W$7,GRID!$A$34:$A$44,0),MATCH(1,($U$2=GRID!$B$31:$BI$31)*(КАЛЕНДАРЬ!$AQ22=GRID!$B$33:$BI$33),0))*(1-GRID!$B$69),0))</f>
        <v>122200</v>
      </c>
      <c r="X376" s="47" cm="1">
        <f t="array" ref="X376">IF($I$2="Открытый тариф",
INDEX(GRID!$B$47:$BI$57,MATCH(W$7,GRID!$A$47:$A$57,0),MATCH(1,($U$2=GRID!$B$31:$BI$31)*(КАЛЕНДАРЬ!$AQ22=GRID!$B$33:$BI$33), 0)),
ROUNDUP(INDEX(GRID!$B$47:$BI$57,MATCH(W$7,GRID!$A$47:$A$57,0),MATCH(1,($U$2=GRID!$B$31:$BI$31)*(КАЛЕНДАРЬ!$AQ22=GRID!$B$33:$BI$33),0))*(1-GRID!$B$69),0))</f>
        <v>124800</v>
      </c>
    </row>
    <row r="377" spans="1:24" hidden="1" x14ac:dyDescent="0.2">
      <c r="A377" s="117" t="s">
        <v>47</v>
      </c>
      <c r="B377" s="117">
        <v>20</v>
      </c>
      <c r="C377" s="47" cm="1">
        <f t="array" ref="C377">IF($I$2="Открытый тариф",
INDEX(GRID!$B$34:$BI$44,MATCH(C$7,GRID!$A$34:$A$44,0),MATCH(1,($U$2=GRID!$B$31:$BI$31)*(КАЛЕНДАРЬ!$AQ23=GRID!$B$33:$BI$33), 0)),
ROUNDUP(INDEX(GRID!$B$34:$BI$44,MATCH(C$7,GRID!$A$34:$A$44,0),MATCH(1,($U$2=GRID!$B$31:$BI$31)*(КАЛЕНДАРЬ!$AQ23=GRID!$B$33:$BI$33),0))*(1-GRID!$B$69),0))</f>
        <v>20400</v>
      </c>
      <c r="D377" s="47" cm="1">
        <f t="array" ref="D377">IF($I$2="Открытый тариф",
INDEX(GRID!$B$47:$BI$57,MATCH(C$7,GRID!$A$47:$A$57,0),MATCH(1,($U$2=GRID!$B$31:$BI$31)*(КАЛЕНДАРЬ!$AQ23=GRID!$B$33:$BI$33), 0)),
ROUNDUP(INDEX(GRID!$B$47:$BI$57,MATCH(C$7,GRID!$A$47:$A$57,0),MATCH(1,($U$2=GRID!$B$31:$BI$31)*(КАЛЕНДАРЬ!$AQ23=GRID!$B$33:$BI$33),0))*(1-GRID!$B$69),0))</f>
        <v>23000</v>
      </c>
      <c r="E377" s="47" cm="1">
        <f t="array" ref="E377">IF($I$2="Открытый тариф",
INDEX(GRID!$B$34:$BI$44,MATCH(E$7,GRID!$A$34:$A$44,0),MATCH(1,($U$2=GRID!$B$31:$BI$31)*(КАЛЕНДАРЬ!$AQ23=GRID!$B$33:$BI$33), 0)),
ROUNDUP(INDEX(GRID!$B$34:$BI$44,MATCH(E$7,GRID!$A$34:$A$44,0),MATCH(1,($U$2=GRID!$B$31:$BI$31)*(КАЛЕНДАРЬ!$AQ23=GRID!$B$33:$BI$33),0))*(1-GRID!$B$69),0))</f>
        <v>22200</v>
      </c>
      <c r="F377" s="47" cm="1">
        <f t="array" ref="F377">IF($I$2="Открытый тариф",
INDEX(GRID!$B$47:$BI$57,MATCH(E$7,GRID!$A$47:$A$57,0),MATCH(1,($U$2=GRID!$B$31:$BI$31)*(КАЛЕНДАРЬ!$AQ23=GRID!$B$33:$BI$33), 0)),
ROUNDUP(INDEX(GRID!$B$47:$BI$57,MATCH(E$7,GRID!$A$47:$A$57,0),MATCH(1,($U$2=GRID!$B$31:$BI$31)*(КАЛЕНДАРЬ!$AQ23=GRID!$B$33:$BI$33),0))*(1-GRID!$B$69),0))</f>
        <v>24800</v>
      </c>
      <c r="G377" s="47" cm="1">
        <f t="array" ref="G377">IF($I$2="Открытый тариф",
INDEX(GRID!$B$34:$BI$44,MATCH(G$7,GRID!$A$34:$A$44,0),MATCH(1,($U$2=GRID!$B$31:$BI$31)*(КАЛЕНДАРЬ!$AQ23=GRID!$B$33:$BI$33), 0)),
ROUNDUP(INDEX(GRID!$B$34:$BI$44,MATCH(G$7,GRID!$A$34:$A$44,0),MATCH(1,($U$2=GRID!$B$31:$BI$31)*(КАЛЕНДАРЬ!$AQ23=GRID!$B$33:$BI$33),0))*(1-GRID!$B$69),0))</f>
        <v>23200</v>
      </c>
      <c r="H377" s="47" cm="1">
        <f t="array" ref="H377">IF($I$2="Открытый тариф",
INDEX(GRID!$B$47:$BI$57,MATCH(G$7,GRID!$A$47:$A$57,0),MATCH(1,($U$2=GRID!$B$31:$BI$31)*(КАЛЕНДАРЬ!$AQ23=GRID!$B$33:$BI$33), 0)),
ROUNDUP(INDEX(GRID!$B$47:$BI$57,MATCH(G$7,GRID!$A$47:$A$57,0),MATCH(1,($U$2=GRID!$B$31:$BI$31)*(КАЛЕНДАРЬ!$AQ23=GRID!$B$33:$BI$33),0))*(1-GRID!$B$69),0))</f>
        <v>25800</v>
      </c>
      <c r="I377" s="47" cm="1">
        <f t="array" ref="I377">IF($I$2="Открытый тариф",
INDEX(GRID!$B$34:$BI$44,MATCH(I$7,GRID!$A$34:$A$44,0),MATCH(1,($U$2=GRID!$B$31:$BI$31)*(КАЛЕНДАРЬ!$AQ23=GRID!$B$33:$BI$33), 0)),
ROUNDUP(INDEX(GRID!$B$34:$BI$44,MATCH(I$7,GRID!$A$34:$A$44,0),MATCH(1,($U$2=GRID!$B$31:$BI$31)*(КАЛЕНДАРЬ!$AQ23=GRID!$B$33:$BI$33),0))*(1-GRID!$B$69),0))</f>
        <v>25000</v>
      </c>
      <c r="J377" s="47" cm="1">
        <f t="array" ref="J377">IF($I$2="Открытый тариф",
INDEX(GRID!$B$47:$BI$57,MATCH(I$7,GRID!$A$47:$A$57,0),MATCH(1,($U$2=GRID!$B$31:$BI$31)*(КАЛЕНДАРЬ!$AQ23=GRID!$B$33:$BI$33), 0)),
ROUNDUP(INDEX(GRID!$B$47:$BI$57,MATCH(I$7,GRID!$A$47:$A$57,0),MATCH(1,($U$2=GRID!$B$31:$BI$31)*(КАЛЕНДАРЬ!$AQ23=GRID!$B$33:$BI$33),0))*(1-GRID!$B$69),0))</f>
        <v>27600</v>
      </c>
      <c r="K377" s="47" cm="1">
        <f t="array" ref="K377">IF($I$2="Открытый тариф",
INDEX(GRID!$B$34:$BI$44,MATCH(K$7,GRID!$A$34:$A$44,0),MATCH(1,($U$2=GRID!$B$31:$BI$31)*(КАЛЕНДАРЬ!$AQ23=GRID!$B$33:$BI$33), 0)),
ROUNDUP(INDEX(GRID!$B$34:$BI$44,MATCH(K$7,GRID!$A$34:$A$44,0),MATCH(1,($U$2=GRID!$B$31:$BI$31)*(КАЛЕНДАРЬ!$AQ23=GRID!$B$33:$BI$33),0))*(1-GRID!$B$69),0))</f>
        <v>26000</v>
      </c>
      <c r="L377" s="47" cm="1">
        <f t="array" ref="L377">IF($I$2="Открытый тариф",
INDEX(GRID!$B$47:$BI$57,MATCH(K$7,GRID!$A$47:$A$57,0),MATCH(1,($U$2=GRID!$B$31:$BI$31)*(КАЛЕНДАРЬ!$AQ23=GRID!$B$33:$BI$33), 0)),
ROUNDUP(INDEX(GRID!$B$47:$BI$57,MATCH(K$7,GRID!$A$47:$A$57,0),MATCH(1,($U$2=GRID!$B$31:$BI$31)*(КАЛЕНДАРЬ!$AQ23=GRID!$B$33:$BI$33),0))*(1-GRID!$B$69),0))</f>
        <v>28600</v>
      </c>
      <c r="M377" s="47" cm="1">
        <f t="array" ref="M377">IF($I$2="Открытый тариф",
INDEX(GRID!$B$34:$BI$44,MATCH(M$7,GRID!$A$34:$A$44,0),MATCH(1,($U$2=GRID!$B$31:$BI$31)*(КАЛЕНДАРЬ!$AQ23=GRID!$B$33:$BI$33), 0)),
ROUNDUP(INDEX(GRID!$B$34:$BI$44,MATCH(M$7,GRID!$A$34:$A$44,0),MATCH(1,($U$2=GRID!$B$31:$BI$31)*(КАЛЕНДАРЬ!$AQ23=GRID!$B$33:$BI$33),0))*(1-GRID!$B$69),0))</f>
        <v>27800</v>
      </c>
      <c r="N377" s="47" cm="1">
        <f t="array" ref="N377">IF($I$2="Открытый тариф",
INDEX(GRID!$B$47:$BI$57,MATCH(M$7,GRID!$A$47:$A$57,0),MATCH(1,($U$2=GRID!$B$31:$BI$31)*(КАЛЕНДАРЬ!$AQ23=GRID!$B$33:$BI$33), 0)),
ROUNDUP(INDEX(GRID!$B$47:$BI$57,MATCH(M$7,GRID!$A$47:$A$57,0),MATCH(1,($U$2=GRID!$B$31:$BI$31)*(КАЛЕНДАРЬ!$AQ23=GRID!$B$33:$BI$33),0))*(1-GRID!$B$69),0))</f>
        <v>30400</v>
      </c>
      <c r="O377" s="47" cm="1">
        <f t="array" ref="O377">IF($I$2="Открытый тариф",
INDEX(GRID!$B$34:$BI$44,MATCH(O$7,GRID!$A$34:$A$44,0),MATCH(1,($U$2=GRID!$B$31:$BI$31)*(КАЛЕНДАРЬ!$AQ23=GRID!$B$33:$BI$33), 0)),
ROUNDUP(INDEX(GRID!$B$34:$BI$44,MATCH(O$7,GRID!$A$34:$A$44,0),MATCH(1,($U$2=GRID!$B$31:$BI$31)*(КАЛЕНДАРЬ!$AQ23=GRID!$B$33:$BI$33),0))*(1-GRID!$B$69),0))</f>
        <v>34700</v>
      </c>
      <c r="P377" s="47" cm="1">
        <f t="array" ref="P377">IF($I$2="Открытый тариф",
INDEX(GRID!$B$47:$BI$57,MATCH(O$7,GRID!$A$47:$A$57,0),MATCH(1,($U$2=GRID!$B$31:$BI$31)*(КАЛЕНДАРЬ!$AQ23=GRID!$B$33:$BI$33), 0)),
ROUNDUP(INDEX(GRID!$B$47:$BI$57,MATCH(O$7,GRID!$A$47:$A$57,0),MATCH(1,($U$2=GRID!$B$31:$BI$31)*(КАЛЕНДАРЬ!$AQ23=GRID!$B$33:$BI$33),0))*(1-GRID!$B$69),0))</f>
        <v>37300</v>
      </c>
      <c r="Q377" s="47" cm="1">
        <f t="array" ref="Q377">IF($I$2="Открытый тариф",
INDEX(GRID!$B$34:$BI$44,MATCH(Q$7,GRID!$A$34:$A$44,0),MATCH(1,($U$2=GRID!$B$31:$BI$31)*(КАЛЕНДАРЬ!$AQ23=GRID!$B$33:$BI$33), 0)),
ROUNDUP(INDEX(GRID!$B$34:$BI$44,MATCH(Q$7,GRID!$A$34:$A$44,0),MATCH(1,($U$2=GRID!$B$31:$BI$31)*(КАЛЕНДАРЬ!$AQ23=GRID!$B$33:$BI$33),0))*(1-GRID!$B$69),0))</f>
        <v>36700</v>
      </c>
      <c r="R377" s="47" cm="1">
        <f t="array" ref="R377">IF($I$2="Открытый тариф",
INDEX(GRID!$B$47:$BI$57,MATCH(Q$7,GRID!$A$47:$A$57,0),MATCH(1,($U$2=GRID!$B$31:$BI$31)*(КАЛЕНДАРЬ!$AQ23=GRID!$B$33:$BI$33), 0)),
ROUNDUP(INDEX(GRID!$B$47:$BI$57,MATCH(Q$7,GRID!$A$47:$A$57,0),MATCH(1,($U$2=GRID!$B$31:$BI$31)*(КАЛЕНДАРЬ!$AQ23=GRID!$B$33:$BI$33),0))*(1-GRID!$B$69),0))</f>
        <v>39300</v>
      </c>
      <c r="S377" s="47" cm="1">
        <f t="array" ref="S377">IF($I$2="Открытый тариф",
INDEX(GRID!$B$34:$BI$44,MATCH(S$7,GRID!$A$34:$A$44,0),MATCH(1,($U$2=GRID!$B$31:$BI$31)*(КАЛЕНДАРЬ!$AQ23=GRID!$B$33:$BI$33), 0)),
ROUNDUP(INDEX(GRID!$B$34:$BI$44,MATCH(S$7,GRID!$A$34:$A$44,0),MATCH(1,($U$2=GRID!$B$31:$BI$31)*(КАЛЕНДАРЬ!$AQ23=GRID!$B$33:$BI$33),0))*(1-GRID!$B$69),0))</f>
        <v>40200</v>
      </c>
      <c r="T377" s="47" cm="1">
        <f t="array" ref="T377">IF($I$2="Открытый тариф",
INDEX(GRID!$B$47:$BI$57,MATCH(S$7,GRID!$A$47:$A$57,0),MATCH(1,($U$2=GRID!$B$31:$BI$31)*(КАЛЕНДАРЬ!$AQ23=GRID!$B$33:$BI$33), 0)),
ROUNDUP(INDEX(GRID!$B$47:$BI$57,MATCH(S$7,GRID!$A$47:$A$57,0),MATCH(1,($U$2=GRID!$B$31:$BI$31)*(КАЛЕНДАРЬ!$AQ23=GRID!$B$33:$BI$33),0))*(1-GRID!$B$69),0))</f>
        <v>42800</v>
      </c>
      <c r="U377" s="47" cm="1">
        <f t="array" ref="U377">IF($I$2="Открытый тариф",
INDEX(GRID!$B$34:$BI$44,MATCH(U$7,GRID!$A$34:$A$44,0),MATCH(1,($U$2=GRID!$B$31:$BI$31)*(КАЛЕНДАРЬ!$AQ23=GRID!$B$33:$BI$33), 0)),
ROUNDUP(INDEX(GRID!$B$34:$BI$44,MATCH(U$7,GRID!$A$34:$A$44,0),MATCH(1,($U$2=GRID!$B$31:$BI$31)*(КАЛЕНДАРЬ!$AQ23=GRID!$B$33:$BI$33),0))*(1-GRID!$B$69),0))</f>
        <v>46100</v>
      </c>
      <c r="V377" s="47" cm="1">
        <f t="array" ref="V377">IF($I$2="Открытый тариф",
INDEX(GRID!$B$47:$BI$57,MATCH(U$7,GRID!$A$47:$A$57,0),MATCH(1,($U$2=GRID!$B$31:$BI$31)*(КАЛЕНДАРЬ!$AQ23=GRID!$B$33:$BI$33), 0)),
ROUNDUP(INDEX(GRID!$B$47:$BI$57,MATCH(U$7,GRID!$A$47:$A$57,0),MATCH(1,($U$2=GRID!$B$31:$BI$31)*(КАЛЕНДАРЬ!$AQ23=GRID!$B$33:$BI$33),0))*(1-GRID!$B$69),0))</f>
        <v>48700</v>
      </c>
      <c r="W377" s="47" cm="1">
        <f t="array" ref="W377">IF($I$2="Открытый тариф",
INDEX(GRID!$B$34:$BI$44,MATCH(W$7,GRID!$A$34:$A$44,0),MATCH(1,($U$2=GRID!$B$31:$BI$31)*(КАЛЕНДАРЬ!$AQ23=GRID!$B$33:$BI$33), 0)),
ROUNDUP(INDEX(GRID!$B$34:$BI$44,MATCH(W$7,GRID!$A$34:$A$44,0),MATCH(1,($U$2=GRID!$B$31:$BI$31)*(КАЛЕНДАРЬ!$AQ23=GRID!$B$33:$BI$33),0))*(1-GRID!$B$69),0))</f>
        <v>134300</v>
      </c>
      <c r="X377" s="47" cm="1">
        <f t="array" ref="X377">IF($I$2="Открытый тариф",
INDEX(GRID!$B$47:$BI$57,MATCH(W$7,GRID!$A$47:$A$57,0),MATCH(1,($U$2=GRID!$B$31:$BI$31)*(КАЛЕНДАРЬ!$AQ23=GRID!$B$33:$BI$33), 0)),
ROUNDUP(INDEX(GRID!$B$47:$BI$57,MATCH(W$7,GRID!$A$47:$A$57,0),MATCH(1,($U$2=GRID!$B$31:$BI$31)*(КАЛЕНДАРЬ!$AQ23=GRID!$B$33:$BI$33),0))*(1-GRID!$B$69),0))</f>
        <v>136900</v>
      </c>
    </row>
    <row r="378" spans="1:24" hidden="1" x14ac:dyDescent="0.2">
      <c r="A378" s="117" t="s">
        <v>48</v>
      </c>
      <c r="B378" s="117">
        <v>21</v>
      </c>
      <c r="C378" s="47" cm="1">
        <f t="array" ref="C378">IF($I$2="Открытый тариф",
INDEX(GRID!$B$34:$BI$44,MATCH(C$7,GRID!$A$34:$A$44,0),MATCH(1,($U$2=GRID!$B$31:$BI$31)*(КАЛЕНДАРЬ!$AQ24=GRID!$B$33:$BI$33), 0)),
ROUNDUP(INDEX(GRID!$B$34:$BI$44,MATCH(C$7,GRID!$A$34:$A$44,0),MATCH(1,($U$2=GRID!$B$31:$BI$31)*(КАЛЕНДАРЬ!$AQ24=GRID!$B$33:$BI$33),0))*(1-GRID!$B$69),0))</f>
        <v>20400</v>
      </c>
      <c r="D378" s="47" cm="1">
        <f t="array" ref="D378">IF($I$2="Открытый тариф",
INDEX(GRID!$B$47:$BI$57,MATCH(C$7,GRID!$A$47:$A$57,0),MATCH(1,($U$2=GRID!$B$31:$BI$31)*(КАЛЕНДАРЬ!$AQ24=GRID!$B$33:$BI$33), 0)),
ROUNDUP(INDEX(GRID!$B$47:$BI$57,MATCH(C$7,GRID!$A$47:$A$57,0),MATCH(1,($U$2=GRID!$B$31:$BI$31)*(КАЛЕНДАРЬ!$AQ24=GRID!$B$33:$BI$33),0))*(1-GRID!$B$69),0))</f>
        <v>23000</v>
      </c>
      <c r="E378" s="47" cm="1">
        <f t="array" ref="E378">IF($I$2="Открытый тариф",
INDEX(GRID!$B$34:$BI$44,MATCH(E$7,GRID!$A$34:$A$44,0),MATCH(1,($U$2=GRID!$B$31:$BI$31)*(КАЛЕНДАРЬ!$AQ24=GRID!$B$33:$BI$33), 0)),
ROUNDUP(INDEX(GRID!$B$34:$BI$44,MATCH(E$7,GRID!$A$34:$A$44,0),MATCH(1,($U$2=GRID!$B$31:$BI$31)*(КАЛЕНДАРЬ!$AQ24=GRID!$B$33:$BI$33),0))*(1-GRID!$B$69),0))</f>
        <v>22200</v>
      </c>
      <c r="F378" s="47" cm="1">
        <f t="array" ref="F378">IF($I$2="Открытый тариф",
INDEX(GRID!$B$47:$BI$57,MATCH(E$7,GRID!$A$47:$A$57,0),MATCH(1,($U$2=GRID!$B$31:$BI$31)*(КАЛЕНДАРЬ!$AQ24=GRID!$B$33:$BI$33), 0)),
ROUNDUP(INDEX(GRID!$B$47:$BI$57,MATCH(E$7,GRID!$A$47:$A$57,0),MATCH(1,($U$2=GRID!$B$31:$BI$31)*(КАЛЕНДАРЬ!$AQ24=GRID!$B$33:$BI$33),0))*(1-GRID!$B$69),0))</f>
        <v>24800</v>
      </c>
      <c r="G378" s="47" cm="1">
        <f t="array" ref="G378">IF($I$2="Открытый тариф",
INDEX(GRID!$B$34:$BI$44,MATCH(G$7,GRID!$A$34:$A$44,0),MATCH(1,($U$2=GRID!$B$31:$BI$31)*(КАЛЕНДАРЬ!$AQ24=GRID!$B$33:$BI$33), 0)),
ROUNDUP(INDEX(GRID!$B$34:$BI$44,MATCH(G$7,GRID!$A$34:$A$44,0),MATCH(1,($U$2=GRID!$B$31:$BI$31)*(КАЛЕНДАРЬ!$AQ24=GRID!$B$33:$BI$33),0))*(1-GRID!$B$69),0))</f>
        <v>23200</v>
      </c>
      <c r="H378" s="47" cm="1">
        <f t="array" ref="H378">IF($I$2="Открытый тариф",
INDEX(GRID!$B$47:$BI$57,MATCH(G$7,GRID!$A$47:$A$57,0),MATCH(1,($U$2=GRID!$B$31:$BI$31)*(КАЛЕНДАРЬ!$AQ24=GRID!$B$33:$BI$33), 0)),
ROUNDUP(INDEX(GRID!$B$47:$BI$57,MATCH(G$7,GRID!$A$47:$A$57,0),MATCH(1,($U$2=GRID!$B$31:$BI$31)*(КАЛЕНДАРЬ!$AQ24=GRID!$B$33:$BI$33),0))*(1-GRID!$B$69),0))</f>
        <v>25800</v>
      </c>
      <c r="I378" s="47" cm="1">
        <f t="array" ref="I378">IF($I$2="Открытый тариф",
INDEX(GRID!$B$34:$BI$44,MATCH(I$7,GRID!$A$34:$A$44,0),MATCH(1,($U$2=GRID!$B$31:$BI$31)*(КАЛЕНДАРЬ!$AQ24=GRID!$B$33:$BI$33), 0)),
ROUNDUP(INDEX(GRID!$B$34:$BI$44,MATCH(I$7,GRID!$A$34:$A$44,0),MATCH(1,($U$2=GRID!$B$31:$BI$31)*(КАЛЕНДАРЬ!$AQ24=GRID!$B$33:$BI$33),0))*(1-GRID!$B$69),0))</f>
        <v>25000</v>
      </c>
      <c r="J378" s="47" cm="1">
        <f t="array" ref="J378">IF($I$2="Открытый тариф",
INDEX(GRID!$B$47:$BI$57,MATCH(I$7,GRID!$A$47:$A$57,0),MATCH(1,($U$2=GRID!$B$31:$BI$31)*(КАЛЕНДАРЬ!$AQ24=GRID!$B$33:$BI$33), 0)),
ROUNDUP(INDEX(GRID!$B$47:$BI$57,MATCH(I$7,GRID!$A$47:$A$57,0),MATCH(1,($U$2=GRID!$B$31:$BI$31)*(КАЛЕНДАРЬ!$AQ24=GRID!$B$33:$BI$33),0))*(1-GRID!$B$69),0))</f>
        <v>27600</v>
      </c>
      <c r="K378" s="47" cm="1">
        <f t="array" ref="K378">IF($I$2="Открытый тариф",
INDEX(GRID!$B$34:$BI$44,MATCH(K$7,GRID!$A$34:$A$44,0),MATCH(1,($U$2=GRID!$B$31:$BI$31)*(КАЛЕНДАРЬ!$AQ24=GRID!$B$33:$BI$33), 0)),
ROUNDUP(INDEX(GRID!$B$34:$BI$44,MATCH(K$7,GRID!$A$34:$A$44,0),MATCH(1,($U$2=GRID!$B$31:$BI$31)*(КАЛЕНДАРЬ!$AQ24=GRID!$B$33:$BI$33),0))*(1-GRID!$B$69),0))</f>
        <v>26000</v>
      </c>
      <c r="L378" s="47" cm="1">
        <f t="array" ref="L378">IF($I$2="Открытый тариф",
INDEX(GRID!$B$47:$BI$57,MATCH(K$7,GRID!$A$47:$A$57,0),MATCH(1,($U$2=GRID!$B$31:$BI$31)*(КАЛЕНДАРЬ!$AQ24=GRID!$B$33:$BI$33), 0)),
ROUNDUP(INDEX(GRID!$B$47:$BI$57,MATCH(K$7,GRID!$A$47:$A$57,0),MATCH(1,($U$2=GRID!$B$31:$BI$31)*(КАЛЕНДАРЬ!$AQ24=GRID!$B$33:$BI$33),0))*(1-GRID!$B$69),0))</f>
        <v>28600</v>
      </c>
      <c r="M378" s="47" cm="1">
        <f t="array" ref="M378">IF($I$2="Открытый тариф",
INDEX(GRID!$B$34:$BI$44,MATCH(M$7,GRID!$A$34:$A$44,0),MATCH(1,($U$2=GRID!$B$31:$BI$31)*(КАЛЕНДАРЬ!$AQ24=GRID!$B$33:$BI$33), 0)),
ROUNDUP(INDEX(GRID!$B$34:$BI$44,MATCH(M$7,GRID!$A$34:$A$44,0),MATCH(1,($U$2=GRID!$B$31:$BI$31)*(КАЛЕНДАРЬ!$AQ24=GRID!$B$33:$BI$33),0))*(1-GRID!$B$69),0))</f>
        <v>27800</v>
      </c>
      <c r="N378" s="47" cm="1">
        <f t="array" ref="N378">IF($I$2="Открытый тариф",
INDEX(GRID!$B$47:$BI$57,MATCH(M$7,GRID!$A$47:$A$57,0),MATCH(1,($U$2=GRID!$B$31:$BI$31)*(КАЛЕНДАРЬ!$AQ24=GRID!$B$33:$BI$33), 0)),
ROUNDUP(INDEX(GRID!$B$47:$BI$57,MATCH(M$7,GRID!$A$47:$A$57,0),MATCH(1,($U$2=GRID!$B$31:$BI$31)*(КАЛЕНДАРЬ!$AQ24=GRID!$B$33:$BI$33),0))*(1-GRID!$B$69),0))</f>
        <v>30400</v>
      </c>
      <c r="O378" s="47" cm="1">
        <f t="array" ref="O378">IF($I$2="Открытый тариф",
INDEX(GRID!$B$34:$BI$44,MATCH(O$7,GRID!$A$34:$A$44,0),MATCH(1,($U$2=GRID!$B$31:$BI$31)*(КАЛЕНДАРЬ!$AQ24=GRID!$B$33:$BI$33), 0)),
ROUNDUP(INDEX(GRID!$B$34:$BI$44,MATCH(O$7,GRID!$A$34:$A$44,0),MATCH(1,($U$2=GRID!$B$31:$BI$31)*(КАЛЕНДАРЬ!$AQ24=GRID!$B$33:$BI$33),0))*(1-GRID!$B$69),0))</f>
        <v>34700</v>
      </c>
      <c r="P378" s="47" cm="1">
        <f t="array" ref="P378">IF($I$2="Открытый тариф",
INDEX(GRID!$B$47:$BI$57,MATCH(O$7,GRID!$A$47:$A$57,0),MATCH(1,($U$2=GRID!$B$31:$BI$31)*(КАЛЕНДАРЬ!$AQ24=GRID!$B$33:$BI$33), 0)),
ROUNDUP(INDEX(GRID!$B$47:$BI$57,MATCH(O$7,GRID!$A$47:$A$57,0),MATCH(1,($U$2=GRID!$B$31:$BI$31)*(КАЛЕНДАРЬ!$AQ24=GRID!$B$33:$BI$33),0))*(1-GRID!$B$69),0))</f>
        <v>37300</v>
      </c>
      <c r="Q378" s="47" cm="1">
        <f t="array" ref="Q378">IF($I$2="Открытый тариф",
INDEX(GRID!$B$34:$BI$44,MATCH(Q$7,GRID!$A$34:$A$44,0),MATCH(1,($U$2=GRID!$B$31:$BI$31)*(КАЛЕНДАРЬ!$AQ24=GRID!$B$33:$BI$33), 0)),
ROUNDUP(INDEX(GRID!$B$34:$BI$44,MATCH(Q$7,GRID!$A$34:$A$44,0),MATCH(1,($U$2=GRID!$B$31:$BI$31)*(КАЛЕНДАРЬ!$AQ24=GRID!$B$33:$BI$33),0))*(1-GRID!$B$69),0))</f>
        <v>36700</v>
      </c>
      <c r="R378" s="47" cm="1">
        <f t="array" ref="R378">IF($I$2="Открытый тариф",
INDEX(GRID!$B$47:$BI$57,MATCH(Q$7,GRID!$A$47:$A$57,0),MATCH(1,($U$2=GRID!$B$31:$BI$31)*(КАЛЕНДАРЬ!$AQ24=GRID!$B$33:$BI$33), 0)),
ROUNDUP(INDEX(GRID!$B$47:$BI$57,MATCH(Q$7,GRID!$A$47:$A$57,0),MATCH(1,($U$2=GRID!$B$31:$BI$31)*(КАЛЕНДАРЬ!$AQ24=GRID!$B$33:$BI$33),0))*(1-GRID!$B$69),0))</f>
        <v>39300</v>
      </c>
      <c r="S378" s="47" cm="1">
        <f t="array" ref="S378">IF($I$2="Открытый тариф",
INDEX(GRID!$B$34:$BI$44,MATCH(S$7,GRID!$A$34:$A$44,0),MATCH(1,($U$2=GRID!$B$31:$BI$31)*(КАЛЕНДАРЬ!$AQ24=GRID!$B$33:$BI$33), 0)),
ROUNDUP(INDEX(GRID!$B$34:$BI$44,MATCH(S$7,GRID!$A$34:$A$44,0),MATCH(1,($U$2=GRID!$B$31:$BI$31)*(КАЛЕНДАРЬ!$AQ24=GRID!$B$33:$BI$33),0))*(1-GRID!$B$69),0))</f>
        <v>40200</v>
      </c>
      <c r="T378" s="47" cm="1">
        <f t="array" ref="T378">IF($I$2="Открытый тариф",
INDEX(GRID!$B$47:$BI$57,MATCH(S$7,GRID!$A$47:$A$57,0),MATCH(1,($U$2=GRID!$B$31:$BI$31)*(КАЛЕНДАРЬ!$AQ24=GRID!$B$33:$BI$33), 0)),
ROUNDUP(INDEX(GRID!$B$47:$BI$57,MATCH(S$7,GRID!$A$47:$A$57,0),MATCH(1,($U$2=GRID!$B$31:$BI$31)*(КАЛЕНДАРЬ!$AQ24=GRID!$B$33:$BI$33),0))*(1-GRID!$B$69),0))</f>
        <v>42800</v>
      </c>
      <c r="U378" s="47" cm="1">
        <f t="array" ref="U378">IF($I$2="Открытый тариф",
INDEX(GRID!$B$34:$BI$44,MATCH(U$7,GRID!$A$34:$A$44,0),MATCH(1,($U$2=GRID!$B$31:$BI$31)*(КАЛЕНДАРЬ!$AQ24=GRID!$B$33:$BI$33), 0)),
ROUNDUP(INDEX(GRID!$B$34:$BI$44,MATCH(U$7,GRID!$A$34:$A$44,0),MATCH(1,($U$2=GRID!$B$31:$BI$31)*(КАЛЕНДАРЬ!$AQ24=GRID!$B$33:$BI$33),0))*(1-GRID!$B$69),0))</f>
        <v>46100</v>
      </c>
      <c r="V378" s="47" cm="1">
        <f t="array" ref="V378">IF($I$2="Открытый тариф",
INDEX(GRID!$B$47:$BI$57,MATCH(U$7,GRID!$A$47:$A$57,0),MATCH(1,($U$2=GRID!$B$31:$BI$31)*(КАЛЕНДАРЬ!$AQ24=GRID!$B$33:$BI$33), 0)),
ROUNDUP(INDEX(GRID!$B$47:$BI$57,MATCH(U$7,GRID!$A$47:$A$57,0),MATCH(1,($U$2=GRID!$B$31:$BI$31)*(КАЛЕНДАРЬ!$AQ24=GRID!$B$33:$BI$33),0))*(1-GRID!$B$69),0))</f>
        <v>48700</v>
      </c>
      <c r="W378" s="47" cm="1">
        <f t="array" ref="W378">IF($I$2="Открытый тариф",
INDEX(GRID!$B$34:$BI$44,MATCH(W$7,GRID!$A$34:$A$44,0),MATCH(1,($U$2=GRID!$B$31:$BI$31)*(КАЛЕНДАРЬ!$AQ24=GRID!$B$33:$BI$33), 0)),
ROUNDUP(INDEX(GRID!$B$34:$BI$44,MATCH(W$7,GRID!$A$34:$A$44,0),MATCH(1,($U$2=GRID!$B$31:$BI$31)*(КАЛЕНДАРЬ!$AQ24=GRID!$B$33:$BI$33),0))*(1-GRID!$B$69),0))</f>
        <v>134300</v>
      </c>
      <c r="X378" s="47" cm="1">
        <f t="array" ref="X378">IF($I$2="Открытый тариф",
INDEX(GRID!$B$47:$BI$57,MATCH(W$7,GRID!$A$47:$A$57,0),MATCH(1,($U$2=GRID!$B$31:$BI$31)*(КАЛЕНДАРЬ!$AQ24=GRID!$B$33:$BI$33), 0)),
ROUNDUP(INDEX(GRID!$B$47:$BI$57,MATCH(W$7,GRID!$A$47:$A$57,0),MATCH(1,($U$2=GRID!$B$31:$BI$31)*(КАЛЕНДАРЬ!$AQ24=GRID!$B$33:$BI$33),0))*(1-GRID!$B$69),0))</f>
        <v>136900</v>
      </c>
    </row>
    <row r="379" spans="1:24" hidden="1" x14ac:dyDescent="0.2">
      <c r="A379" s="117" t="s">
        <v>42</v>
      </c>
      <c r="B379" s="117">
        <v>22</v>
      </c>
      <c r="C379" s="47" cm="1">
        <f t="array" ref="C379">IF($I$2="Открытый тариф",
INDEX(GRID!$B$34:$BI$44,MATCH(C$7,GRID!$A$34:$A$44,0),MATCH(1,($U$2=GRID!$B$31:$BI$31)*(КАЛЕНДАРЬ!$AQ25=GRID!$B$33:$BI$33), 0)),
ROUNDUP(INDEX(GRID!$B$34:$BI$44,MATCH(C$7,GRID!$A$34:$A$44,0),MATCH(1,($U$2=GRID!$B$31:$BI$31)*(КАЛЕНДАРЬ!$AQ25=GRID!$B$33:$BI$33),0))*(1-GRID!$B$69),0))</f>
        <v>20400</v>
      </c>
      <c r="D379" s="47" cm="1">
        <f t="array" ref="D379">IF($I$2="Открытый тариф",
INDEX(GRID!$B$47:$BI$57,MATCH(C$7,GRID!$A$47:$A$57,0),MATCH(1,($U$2=GRID!$B$31:$BI$31)*(КАЛЕНДАРЬ!$AQ25=GRID!$B$33:$BI$33), 0)),
ROUNDUP(INDEX(GRID!$B$47:$BI$57,MATCH(C$7,GRID!$A$47:$A$57,0),MATCH(1,($U$2=GRID!$B$31:$BI$31)*(КАЛЕНДАРЬ!$AQ25=GRID!$B$33:$BI$33),0))*(1-GRID!$B$69),0))</f>
        <v>23000</v>
      </c>
      <c r="E379" s="47" cm="1">
        <f t="array" ref="E379">IF($I$2="Открытый тариф",
INDEX(GRID!$B$34:$BI$44,MATCH(E$7,GRID!$A$34:$A$44,0),MATCH(1,($U$2=GRID!$B$31:$BI$31)*(КАЛЕНДАРЬ!$AQ25=GRID!$B$33:$BI$33), 0)),
ROUNDUP(INDEX(GRID!$B$34:$BI$44,MATCH(E$7,GRID!$A$34:$A$44,0),MATCH(1,($U$2=GRID!$B$31:$BI$31)*(КАЛЕНДАРЬ!$AQ25=GRID!$B$33:$BI$33),0))*(1-GRID!$B$69),0))</f>
        <v>22200</v>
      </c>
      <c r="F379" s="47" cm="1">
        <f t="array" ref="F379">IF($I$2="Открытый тариф",
INDEX(GRID!$B$47:$BI$57,MATCH(E$7,GRID!$A$47:$A$57,0),MATCH(1,($U$2=GRID!$B$31:$BI$31)*(КАЛЕНДАРЬ!$AQ25=GRID!$B$33:$BI$33), 0)),
ROUNDUP(INDEX(GRID!$B$47:$BI$57,MATCH(E$7,GRID!$A$47:$A$57,0),MATCH(1,($U$2=GRID!$B$31:$BI$31)*(КАЛЕНДАРЬ!$AQ25=GRID!$B$33:$BI$33),0))*(1-GRID!$B$69),0))</f>
        <v>24800</v>
      </c>
      <c r="G379" s="47" cm="1">
        <f t="array" ref="G379">IF($I$2="Открытый тариф",
INDEX(GRID!$B$34:$BI$44,MATCH(G$7,GRID!$A$34:$A$44,0),MATCH(1,($U$2=GRID!$B$31:$BI$31)*(КАЛЕНДАРЬ!$AQ25=GRID!$B$33:$BI$33), 0)),
ROUNDUP(INDEX(GRID!$B$34:$BI$44,MATCH(G$7,GRID!$A$34:$A$44,0),MATCH(1,($U$2=GRID!$B$31:$BI$31)*(КАЛЕНДАРЬ!$AQ25=GRID!$B$33:$BI$33),0))*(1-GRID!$B$69),0))</f>
        <v>23200</v>
      </c>
      <c r="H379" s="47" cm="1">
        <f t="array" ref="H379">IF($I$2="Открытый тариф",
INDEX(GRID!$B$47:$BI$57,MATCH(G$7,GRID!$A$47:$A$57,0),MATCH(1,($U$2=GRID!$B$31:$BI$31)*(КАЛЕНДАРЬ!$AQ25=GRID!$B$33:$BI$33), 0)),
ROUNDUP(INDEX(GRID!$B$47:$BI$57,MATCH(G$7,GRID!$A$47:$A$57,0),MATCH(1,($U$2=GRID!$B$31:$BI$31)*(КАЛЕНДАРЬ!$AQ25=GRID!$B$33:$BI$33),0))*(1-GRID!$B$69),0))</f>
        <v>25800</v>
      </c>
      <c r="I379" s="47" cm="1">
        <f t="array" ref="I379">IF($I$2="Открытый тариф",
INDEX(GRID!$B$34:$BI$44,MATCH(I$7,GRID!$A$34:$A$44,0),MATCH(1,($U$2=GRID!$B$31:$BI$31)*(КАЛЕНДАРЬ!$AQ25=GRID!$B$33:$BI$33), 0)),
ROUNDUP(INDEX(GRID!$B$34:$BI$44,MATCH(I$7,GRID!$A$34:$A$44,0),MATCH(1,($U$2=GRID!$B$31:$BI$31)*(КАЛЕНДАРЬ!$AQ25=GRID!$B$33:$BI$33),0))*(1-GRID!$B$69),0))</f>
        <v>25000</v>
      </c>
      <c r="J379" s="47" cm="1">
        <f t="array" ref="J379">IF($I$2="Открытый тариф",
INDEX(GRID!$B$47:$BI$57,MATCH(I$7,GRID!$A$47:$A$57,0),MATCH(1,($U$2=GRID!$B$31:$BI$31)*(КАЛЕНДАРЬ!$AQ25=GRID!$B$33:$BI$33), 0)),
ROUNDUP(INDEX(GRID!$B$47:$BI$57,MATCH(I$7,GRID!$A$47:$A$57,0),MATCH(1,($U$2=GRID!$B$31:$BI$31)*(КАЛЕНДАРЬ!$AQ25=GRID!$B$33:$BI$33),0))*(1-GRID!$B$69),0))</f>
        <v>27600</v>
      </c>
      <c r="K379" s="47" cm="1">
        <f t="array" ref="K379">IF($I$2="Открытый тариф",
INDEX(GRID!$B$34:$BI$44,MATCH(K$7,GRID!$A$34:$A$44,0),MATCH(1,($U$2=GRID!$B$31:$BI$31)*(КАЛЕНДАРЬ!$AQ25=GRID!$B$33:$BI$33), 0)),
ROUNDUP(INDEX(GRID!$B$34:$BI$44,MATCH(K$7,GRID!$A$34:$A$44,0),MATCH(1,($U$2=GRID!$B$31:$BI$31)*(КАЛЕНДАРЬ!$AQ25=GRID!$B$33:$BI$33),0))*(1-GRID!$B$69),0))</f>
        <v>26000</v>
      </c>
      <c r="L379" s="47" cm="1">
        <f t="array" ref="L379">IF($I$2="Открытый тариф",
INDEX(GRID!$B$47:$BI$57,MATCH(K$7,GRID!$A$47:$A$57,0),MATCH(1,($U$2=GRID!$B$31:$BI$31)*(КАЛЕНДАРЬ!$AQ25=GRID!$B$33:$BI$33), 0)),
ROUNDUP(INDEX(GRID!$B$47:$BI$57,MATCH(K$7,GRID!$A$47:$A$57,0),MATCH(1,($U$2=GRID!$B$31:$BI$31)*(КАЛЕНДАРЬ!$AQ25=GRID!$B$33:$BI$33),0))*(1-GRID!$B$69),0))</f>
        <v>28600</v>
      </c>
      <c r="M379" s="47" cm="1">
        <f t="array" ref="M379">IF($I$2="Открытый тариф",
INDEX(GRID!$B$34:$BI$44,MATCH(M$7,GRID!$A$34:$A$44,0),MATCH(1,($U$2=GRID!$B$31:$BI$31)*(КАЛЕНДАРЬ!$AQ25=GRID!$B$33:$BI$33), 0)),
ROUNDUP(INDEX(GRID!$B$34:$BI$44,MATCH(M$7,GRID!$A$34:$A$44,0),MATCH(1,($U$2=GRID!$B$31:$BI$31)*(КАЛЕНДАРЬ!$AQ25=GRID!$B$33:$BI$33),0))*(1-GRID!$B$69),0))</f>
        <v>27800</v>
      </c>
      <c r="N379" s="47" cm="1">
        <f t="array" ref="N379">IF($I$2="Открытый тариф",
INDEX(GRID!$B$47:$BI$57,MATCH(M$7,GRID!$A$47:$A$57,0),MATCH(1,($U$2=GRID!$B$31:$BI$31)*(КАЛЕНДАРЬ!$AQ25=GRID!$B$33:$BI$33), 0)),
ROUNDUP(INDEX(GRID!$B$47:$BI$57,MATCH(M$7,GRID!$A$47:$A$57,0),MATCH(1,($U$2=GRID!$B$31:$BI$31)*(КАЛЕНДАРЬ!$AQ25=GRID!$B$33:$BI$33),0))*(1-GRID!$B$69),0))</f>
        <v>30400</v>
      </c>
      <c r="O379" s="47" cm="1">
        <f t="array" ref="O379">IF($I$2="Открытый тариф",
INDEX(GRID!$B$34:$BI$44,MATCH(O$7,GRID!$A$34:$A$44,0),MATCH(1,($U$2=GRID!$B$31:$BI$31)*(КАЛЕНДАРЬ!$AQ25=GRID!$B$33:$BI$33), 0)),
ROUNDUP(INDEX(GRID!$B$34:$BI$44,MATCH(O$7,GRID!$A$34:$A$44,0),MATCH(1,($U$2=GRID!$B$31:$BI$31)*(КАЛЕНДАРЬ!$AQ25=GRID!$B$33:$BI$33),0))*(1-GRID!$B$69),0))</f>
        <v>34700</v>
      </c>
      <c r="P379" s="47" cm="1">
        <f t="array" ref="P379">IF($I$2="Открытый тариф",
INDEX(GRID!$B$47:$BI$57,MATCH(O$7,GRID!$A$47:$A$57,0),MATCH(1,($U$2=GRID!$B$31:$BI$31)*(КАЛЕНДАРЬ!$AQ25=GRID!$B$33:$BI$33), 0)),
ROUNDUP(INDEX(GRID!$B$47:$BI$57,MATCH(O$7,GRID!$A$47:$A$57,0),MATCH(1,($U$2=GRID!$B$31:$BI$31)*(КАЛЕНДАРЬ!$AQ25=GRID!$B$33:$BI$33),0))*(1-GRID!$B$69),0))</f>
        <v>37300</v>
      </c>
      <c r="Q379" s="47" cm="1">
        <f t="array" ref="Q379">IF($I$2="Открытый тариф",
INDEX(GRID!$B$34:$BI$44,MATCH(Q$7,GRID!$A$34:$A$44,0),MATCH(1,($U$2=GRID!$B$31:$BI$31)*(КАЛЕНДАРЬ!$AQ25=GRID!$B$33:$BI$33), 0)),
ROUNDUP(INDEX(GRID!$B$34:$BI$44,MATCH(Q$7,GRID!$A$34:$A$44,0),MATCH(1,($U$2=GRID!$B$31:$BI$31)*(КАЛЕНДАРЬ!$AQ25=GRID!$B$33:$BI$33),0))*(1-GRID!$B$69),0))</f>
        <v>36700</v>
      </c>
      <c r="R379" s="47" cm="1">
        <f t="array" ref="R379">IF($I$2="Открытый тариф",
INDEX(GRID!$B$47:$BI$57,MATCH(Q$7,GRID!$A$47:$A$57,0),MATCH(1,($U$2=GRID!$B$31:$BI$31)*(КАЛЕНДАРЬ!$AQ25=GRID!$B$33:$BI$33), 0)),
ROUNDUP(INDEX(GRID!$B$47:$BI$57,MATCH(Q$7,GRID!$A$47:$A$57,0),MATCH(1,($U$2=GRID!$B$31:$BI$31)*(КАЛЕНДАРЬ!$AQ25=GRID!$B$33:$BI$33),0))*(1-GRID!$B$69),0))</f>
        <v>39300</v>
      </c>
      <c r="S379" s="47" cm="1">
        <f t="array" ref="S379">IF($I$2="Открытый тариф",
INDEX(GRID!$B$34:$BI$44,MATCH(S$7,GRID!$A$34:$A$44,0),MATCH(1,($U$2=GRID!$B$31:$BI$31)*(КАЛЕНДАРЬ!$AQ25=GRID!$B$33:$BI$33), 0)),
ROUNDUP(INDEX(GRID!$B$34:$BI$44,MATCH(S$7,GRID!$A$34:$A$44,0),MATCH(1,($U$2=GRID!$B$31:$BI$31)*(КАЛЕНДАРЬ!$AQ25=GRID!$B$33:$BI$33),0))*(1-GRID!$B$69),0))</f>
        <v>40200</v>
      </c>
      <c r="T379" s="47" cm="1">
        <f t="array" ref="T379">IF($I$2="Открытый тариф",
INDEX(GRID!$B$47:$BI$57,MATCH(S$7,GRID!$A$47:$A$57,0),MATCH(1,($U$2=GRID!$B$31:$BI$31)*(КАЛЕНДАРЬ!$AQ25=GRID!$B$33:$BI$33), 0)),
ROUNDUP(INDEX(GRID!$B$47:$BI$57,MATCH(S$7,GRID!$A$47:$A$57,0),MATCH(1,($U$2=GRID!$B$31:$BI$31)*(КАЛЕНДАРЬ!$AQ25=GRID!$B$33:$BI$33),0))*(1-GRID!$B$69),0))</f>
        <v>42800</v>
      </c>
      <c r="U379" s="47" cm="1">
        <f t="array" ref="U379">IF($I$2="Открытый тариф",
INDEX(GRID!$B$34:$BI$44,MATCH(U$7,GRID!$A$34:$A$44,0),MATCH(1,($U$2=GRID!$B$31:$BI$31)*(КАЛЕНДАРЬ!$AQ25=GRID!$B$33:$BI$33), 0)),
ROUNDUP(INDEX(GRID!$B$34:$BI$44,MATCH(U$7,GRID!$A$34:$A$44,0),MATCH(1,($U$2=GRID!$B$31:$BI$31)*(КАЛЕНДАРЬ!$AQ25=GRID!$B$33:$BI$33),0))*(1-GRID!$B$69),0))</f>
        <v>46100</v>
      </c>
      <c r="V379" s="47" cm="1">
        <f t="array" ref="V379">IF($I$2="Открытый тариф",
INDEX(GRID!$B$47:$BI$57,MATCH(U$7,GRID!$A$47:$A$57,0),MATCH(1,($U$2=GRID!$B$31:$BI$31)*(КАЛЕНДАРЬ!$AQ25=GRID!$B$33:$BI$33), 0)),
ROUNDUP(INDEX(GRID!$B$47:$BI$57,MATCH(U$7,GRID!$A$47:$A$57,0),MATCH(1,($U$2=GRID!$B$31:$BI$31)*(КАЛЕНДАРЬ!$AQ25=GRID!$B$33:$BI$33),0))*(1-GRID!$B$69),0))</f>
        <v>48700</v>
      </c>
      <c r="W379" s="47" cm="1">
        <f t="array" ref="W379">IF($I$2="Открытый тариф",
INDEX(GRID!$B$34:$BI$44,MATCH(W$7,GRID!$A$34:$A$44,0),MATCH(1,($U$2=GRID!$B$31:$BI$31)*(КАЛЕНДАРЬ!$AQ25=GRID!$B$33:$BI$33), 0)),
ROUNDUP(INDEX(GRID!$B$34:$BI$44,MATCH(W$7,GRID!$A$34:$A$44,0),MATCH(1,($U$2=GRID!$B$31:$BI$31)*(КАЛЕНДАРЬ!$AQ25=GRID!$B$33:$BI$33),0))*(1-GRID!$B$69),0))</f>
        <v>134300</v>
      </c>
      <c r="X379" s="47" cm="1">
        <f t="array" ref="X379">IF($I$2="Открытый тариф",
INDEX(GRID!$B$47:$BI$57,MATCH(W$7,GRID!$A$47:$A$57,0),MATCH(1,($U$2=GRID!$B$31:$BI$31)*(КАЛЕНДАРЬ!$AQ25=GRID!$B$33:$BI$33), 0)),
ROUNDUP(INDEX(GRID!$B$47:$BI$57,MATCH(W$7,GRID!$A$47:$A$57,0),MATCH(1,($U$2=GRID!$B$31:$BI$31)*(КАЛЕНДАРЬ!$AQ25=GRID!$B$33:$BI$33),0))*(1-GRID!$B$69),0))</f>
        <v>136900</v>
      </c>
    </row>
    <row r="380" spans="1:24" hidden="1" x14ac:dyDescent="0.2">
      <c r="A380" s="117" t="s">
        <v>43</v>
      </c>
      <c r="B380" s="117">
        <v>23</v>
      </c>
      <c r="C380" s="47" cm="1">
        <f t="array" ref="C380">IF($I$2="Открытый тариф",
INDEX(GRID!$B$34:$BI$44,MATCH(C$7,GRID!$A$34:$A$44,0),MATCH(1,($U$2=GRID!$B$31:$BI$31)*(КАЛЕНДАРЬ!$AQ26=GRID!$B$33:$BI$33), 0)),
ROUNDUP(INDEX(GRID!$B$34:$BI$44,MATCH(C$7,GRID!$A$34:$A$44,0),MATCH(1,($U$2=GRID!$B$31:$BI$31)*(КАЛЕНДАРЬ!$AQ26=GRID!$B$33:$BI$33),0))*(1-GRID!$B$69),0))</f>
        <v>19200</v>
      </c>
      <c r="D380" s="47" cm="1">
        <f t="array" ref="D380">IF($I$2="Открытый тариф",
INDEX(GRID!$B$47:$BI$57,MATCH(C$7,GRID!$A$47:$A$57,0),MATCH(1,($U$2=GRID!$B$31:$BI$31)*(КАЛЕНДАРЬ!$AQ26=GRID!$B$33:$BI$33), 0)),
ROUNDUP(INDEX(GRID!$B$47:$BI$57,MATCH(C$7,GRID!$A$47:$A$57,0),MATCH(1,($U$2=GRID!$B$31:$BI$31)*(КАЛЕНДАРЬ!$AQ26=GRID!$B$33:$BI$33),0))*(1-GRID!$B$69),0))</f>
        <v>21800</v>
      </c>
      <c r="E380" s="47" cm="1">
        <f t="array" ref="E380">IF($I$2="Открытый тариф",
INDEX(GRID!$B$34:$BI$44,MATCH(E$7,GRID!$A$34:$A$44,0),MATCH(1,($U$2=GRID!$B$31:$BI$31)*(КАЛЕНДАРЬ!$AQ26=GRID!$B$33:$BI$33), 0)),
ROUNDUP(INDEX(GRID!$B$34:$BI$44,MATCH(E$7,GRID!$A$34:$A$44,0),MATCH(1,($U$2=GRID!$B$31:$BI$31)*(КАЛЕНДАРЬ!$AQ26=GRID!$B$33:$BI$33),0))*(1-GRID!$B$69),0))</f>
        <v>21000</v>
      </c>
      <c r="F380" s="47" cm="1">
        <f t="array" ref="F380">IF($I$2="Открытый тариф",
INDEX(GRID!$B$47:$BI$57,MATCH(E$7,GRID!$A$47:$A$57,0),MATCH(1,($U$2=GRID!$B$31:$BI$31)*(КАЛЕНДАРЬ!$AQ26=GRID!$B$33:$BI$33), 0)),
ROUNDUP(INDEX(GRID!$B$47:$BI$57,MATCH(E$7,GRID!$A$47:$A$57,0),MATCH(1,($U$2=GRID!$B$31:$BI$31)*(КАЛЕНДАРЬ!$AQ26=GRID!$B$33:$BI$33),0))*(1-GRID!$B$69),0))</f>
        <v>23600</v>
      </c>
      <c r="G380" s="47" cm="1">
        <f t="array" ref="G380">IF($I$2="Открытый тариф",
INDEX(GRID!$B$34:$BI$44,MATCH(G$7,GRID!$A$34:$A$44,0),MATCH(1,($U$2=GRID!$B$31:$BI$31)*(КАЛЕНДАРЬ!$AQ26=GRID!$B$33:$BI$33), 0)),
ROUNDUP(INDEX(GRID!$B$34:$BI$44,MATCH(G$7,GRID!$A$34:$A$44,0),MATCH(1,($U$2=GRID!$B$31:$BI$31)*(КАЛЕНДАРЬ!$AQ26=GRID!$B$33:$BI$33),0))*(1-GRID!$B$69),0))</f>
        <v>22000</v>
      </c>
      <c r="H380" s="47" cm="1">
        <f t="array" ref="H380">IF($I$2="Открытый тариф",
INDEX(GRID!$B$47:$BI$57,MATCH(G$7,GRID!$A$47:$A$57,0),MATCH(1,($U$2=GRID!$B$31:$BI$31)*(КАЛЕНДАРЬ!$AQ26=GRID!$B$33:$BI$33), 0)),
ROUNDUP(INDEX(GRID!$B$47:$BI$57,MATCH(G$7,GRID!$A$47:$A$57,0),MATCH(1,($U$2=GRID!$B$31:$BI$31)*(КАЛЕНДАРЬ!$AQ26=GRID!$B$33:$BI$33),0))*(1-GRID!$B$69),0))</f>
        <v>24600</v>
      </c>
      <c r="I380" s="47" cm="1">
        <f t="array" ref="I380">IF($I$2="Открытый тариф",
INDEX(GRID!$B$34:$BI$44,MATCH(I$7,GRID!$A$34:$A$44,0),MATCH(1,($U$2=GRID!$B$31:$BI$31)*(КАЛЕНДАРЬ!$AQ26=GRID!$B$33:$BI$33), 0)),
ROUNDUP(INDEX(GRID!$B$34:$BI$44,MATCH(I$7,GRID!$A$34:$A$44,0),MATCH(1,($U$2=GRID!$B$31:$BI$31)*(КАЛЕНДАРЬ!$AQ26=GRID!$B$33:$BI$33),0))*(1-GRID!$B$69),0))</f>
        <v>23800</v>
      </c>
      <c r="J380" s="47" cm="1">
        <f t="array" ref="J380">IF($I$2="Открытый тариф",
INDEX(GRID!$B$47:$BI$57,MATCH(I$7,GRID!$A$47:$A$57,0),MATCH(1,($U$2=GRID!$B$31:$BI$31)*(КАЛЕНДАРЬ!$AQ26=GRID!$B$33:$BI$33), 0)),
ROUNDUP(INDEX(GRID!$B$47:$BI$57,MATCH(I$7,GRID!$A$47:$A$57,0),MATCH(1,($U$2=GRID!$B$31:$BI$31)*(КАЛЕНДАРЬ!$AQ26=GRID!$B$33:$BI$33),0))*(1-GRID!$B$69),0))</f>
        <v>26400</v>
      </c>
      <c r="K380" s="47" cm="1">
        <f t="array" ref="K380">IF($I$2="Открытый тариф",
INDEX(GRID!$B$34:$BI$44,MATCH(K$7,GRID!$A$34:$A$44,0),MATCH(1,($U$2=GRID!$B$31:$BI$31)*(КАЛЕНДАРЬ!$AQ26=GRID!$B$33:$BI$33), 0)),
ROUNDUP(INDEX(GRID!$B$34:$BI$44,MATCH(K$7,GRID!$A$34:$A$44,0),MATCH(1,($U$2=GRID!$B$31:$BI$31)*(КАЛЕНДАРЬ!$AQ26=GRID!$B$33:$BI$33),0))*(1-GRID!$B$69),0))</f>
        <v>24800</v>
      </c>
      <c r="L380" s="47" cm="1">
        <f t="array" ref="L380">IF($I$2="Открытый тариф",
INDEX(GRID!$B$47:$BI$57,MATCH(K$7,GRID!$A$47:$A$57,0),MATCH(1,($U$2=GRID!$B$31:$BI$31)*(КАЛЕНДАРЬ!$AQ26=GRID!$B$33:$BI$33), 0)),
ROUNDUP(INDEX(GRID!$B$47:$BI$57,MATCH(K$7,GRID!$A$47:$A$57,0),MATCH(1,($U$2=GRID!$B$31:$BI$31)*(КАЛЕНДАРЬ!$AQ26=GRID!$B$33:$BI$33),0))*(1-GRID!$B$69),0))</f>
        <v>27400</v>
      </c>
      <c r="M380" s="47" cm="1">
        <f t="array" ref="M380">IF($I$2="Открытый тариф",
INDEX(GRID!$B$34:$BI$44,MATCH(M$7,GRID!$A$34:$A$44,0),MATCH(1,($U$2=GRID!$B$31:$BI$31)*(КАЛЕНДАРЬ!$AQ26=GRID!$B$33:$BI$33), 0)),
ROUNDUP(INDEX(GRID!$B$34:$BI$44,MATCH(M$7,GRID!$A$34:$A$44,0),MATCH(1,($U$2=GRID!$B$31:$BI$31)*(КАЛЕНДАРЬ!$AQ26=GRID!$B$33:$BI$33),0))*(1-GRID!$B$69),0))</f>
        <v>26600</v>
      </c>
      <c r="N380" s="47" cm="1">
        <f t="array" ref="N380">IF($I$2="Открытый тариф",
INDEX(GRID!$B$47:$BI$57,MATCH(M$7,GRID!$A$47:$A$57,0),MATCH(1,($U$2=GRID!$B$31:$BI$31)*(КАЛЕНДАРЬ!$AQ26=GRID!$B$33:$BI$33), 0)),
ROUNDUP(INDEX(GRID!$B$47:$BI$57,MATCH(M$7,GRID!$A$47:$A$57,0),MATCH(1,($U$2=GRID!$B$31:$BI$31)*(КАЛЕНДАРЬ!$AQ26=GRID!$B$33:$BI$33),0))*(1-GRID!$B$69),0))</f>
        <v>29200</v>
      </c>
      <c r="O380" s="47" cm="1">
        <f t="array" ref="O380">IF($I$2="Открытый тариф",
INDEX(GRID!$B$34:$BI$44,MATCH(O$7,GRID!$A$34:$A$44,0),MATCH(1,($U$2=GRID!$B$31:$BI$31)*(КАЛЕНДАРЬ!$AQ26=GRID!$B$33:$BI$33), 0)),
ROUNDUP(INDEX(GRID!$B$34:$BI$44,MATCH(O$7,GRID!$A$34:$A$44,0),MATCH(1,($U$2=GRID!$B$31:$BI$31)*(КАЛЕНДАРЬ!$AQ26=GRID!$B$33:$BI$33),0))*(1-GRID!$B$69),0))</f>
        <v>33400</v>
      </c>
      <c r="P380" s="47" cm="1">
        <f t="array" ref="P380">IF($I$2="Открытый тариф",
INDEX(GRID!$B$47:$BI$57,MATCH(O$7,GRID!$A$47:$A$57,0),MATCH(1,($U$2=GRID!$B$31:$BI$31)*(КАЛЕНДАРЬ!$AQ26=GRID!$B$33:$BI$33), 0)),
ROUNDUP(INDEX(GRID!$B$47:$BI$57,MATCH(O$7,GRID!$A$47:$A$57,0),MATCH(1,($U$2=GRID!$B$31:$BI$31)*(КАЛЕНДАРЬ!$AQ26=GRID!$B$33:$BI$33),0))*(1-GRID!$B$69),0))</f>
        <v>36000</v>
      </c>
      <c r="Q380" s="47" cm="1">
        <f t="array" ref="Q380">IF($I$2="Открытый тариф",
INDEX(GRID!$B$34:$BI$44,MATCH(Q$7,GRID!$A$34:$A$44,0),MATCH(1,($U$2=GRID!$B$31:$BI$31)*(КАЛЕНДАРЬ!$AQ26=GRID!$B$33:$BI$33), 0)),
ROUNDUP(INDEX(GRID!$B$34:$BI$44,MATCH(Q$7,GRID!$A$34:$A$44,0),MATCH(1,($U$2=GRID!$B$31:$BI$31)*(КАЛЕНДАРЬ!$AQ26=GRID!$B$33:$BI$33),0))*(1-GRID!$B$69),0))</f>
        <v>35400</v>
      </c>
      <c r="R380" s="47" cm="1">
        <f t="array" ref="R380">IF($I$2="Открытый тариф",
INDEX(GRID!$B$47:$BI$57,MATCH(Q$7,GRID!$A$47:$A$57,0),MATCH(1,($U$2=GRID!$B$31:$BI$31)*(КАЛЕНДАРЬ!$AQ26=GRID!$B$33:$BI$33), 0)),
ROUNDUP(INDEX(GRID!$B$47:$BI$57,MATCH(Q$7,GRID!$A$47:$A$57,0),MATCH(1,($U$2=GRID!$B$31:$BI$31)*(КАЛЕНДАРЬ!$AQ26=GRID!$B$33:$BI$33),0))*(1-GRID!$B$69),0))</f>
        <v>38000</v>
      </c>
      <c r="S380" s="47" cm="1">
        <f t="array" ref="S380">IF($I$2="Открытый тариф",
INDEX(GRID!$B$34:$BI$44,MATCH(S$7,GRID!$A$34:$A$44,0),MATCH(1,($U$2=GRID!$B$31:$BI$31)*(КАЛЕНДАРЬ!$AQ26=GRID!$B$33:$BI$33), 0)),
ROUNDUP(INDEX(GRID!$B$34:$BI$44,MATCH(S$7,GRID!$A$34:$A$44,0),MATCH(1,($U$2=GRID!$B$31:$BI$31)*(КАЛЕНДАРЬ!$AQ26=GRID!$B$33:$BI$33),0))*(1-GRID!$B$69),0))</f>
        <v>38800</v>
      </c>
      <c r="T380" s="47" cm="1">
        <f t="array" ref="T380">IF($I$2="Открытый тариф",
INDEX(GRID!$B$47:$BI$57,MATCH(S$7,GRID!$A$47:$A$57,0),MATCH(1,($U$2=GRID!$B$31:$BI$31)*(КАЛЕНДАРЬ!$AQ26=GRID!$B$33:$BI$33), 0)),
ROUNDUP(INDEX(GRID!$B$47:$BI$57,MATCH(S$7,GRID!$A$47:$A$57,0),MATCH(1,($U$2=GRID!$B$31:$BI$31)*(КАЛЕНДАРЬ!$AQ26=GRID!$B$33:$BI$33),0))*(1-GRID!$B$69),0))</f>
        <v>41400</v>
      </c>
      <c r="U380" s="47" cm="1">
        <f t="array" ref="U380">IF($I$2="Открытый тариф",
INDEX(GRID!$B$34:$BI$44,MATCH(U$7,GRID!$A$34:$A$44,0),MATCH(1,($U$2=GRID!$B$31:$BI$31)*(КАЛЕНДАРЬ!$AQ26=GRID!$B$33:$BI$33), 0)),
ROUNDUP(INDEX(GRID!$B$34:$BI$44,MATCH(U$7,GRID!$A$34:$A$44,0),MATCH(1,($U$2=GRID!$B$31:$BI$31)*(КАЛЕНДАРЬ!$AQ26=GRID!$B$33:$BI$33),0))*(1-GRID!$B$69),0))</f>
        <v>44600</v>
      </c>
      <c r="V380" s="47" cm="1">
        <f t="array" ref="V380">IF($I$2="Открытый тариф",
INDEX(GRID!$B$47:$BI$57,MATCH(U$7,GRID!$A$47:$A$57,0),MATCH(1,($U$2=GRID!$B$31:$BI$31)*(КАЛЕНДАРЬ!$AQ26=GRID!$B$33:$BI$33), 0)),
ROUNDUP(INDEX(GRID!$B$47:$BI$57,MATCH(U$7,GRID!$A$47:$A$57,0),MATCH(1,($U$2=GRID!$B$31:$BI$31)*(КАЛЕНДАРЬ!$AQ26=GRID!$B$33:$BI$33),0))*(1-GRID!$B$69),0))</f>
        <v>47200</v>
      </c>
      <c r="W380" s="47" cm="1">
        <f t="array" ref="W380">IF($I$2="Открытый тариф",
INDEX(GRID!$B$34:$BI$44,MATCH(W$7,GRID!$A$34:$A$44,0),MATCH(1,($U$2=GRID!$B$31:$BI$31)*(КАЛЕНДАРЬ!$AQ26=GRID!$B$33:$BI$33), 0)),
ROUNDUP(INDEX(GRID!$B$34:$BI$44,MATCH(W$7,GRID!$A$34:$A$44,0),MATCH(1,($U$2=GRID!$B$31:$BI$31)*(КАЛЕНДАРЬ!$AQ26=GRID!$B$33:$BI$33),0))*(1-GRID!$B$69),0))</f>
        <v>128200</v>
      </c>
      <c r="X380" s="47" cm="1">
        <f t="array" ref="X380">IF($I$2="Открытый тариф",
INDEX(GRID!$B$47:$BI$57,MATCH(W$7,GRID!$A$47:$A$57,0),MATCH(1,($U$2=GRID!$B$31:$BI$31)*(КАЛЕНДАРЬ!$AQ26=GRID!$B$33:$BI$33), 0)),
ROUNDUP(INDEX(GRID!$B$47:$BI$57,MATCH(W$7,GRID!$A$47:$A$57,0),MATCH(1,($U$2=GRID!$B$31:$BI$31)*(КАЛЕНДАРЬ!$AQ26=GRID!$B$33:$BI$33),0))*(1-GRID!$B$69),0))</f>
        <v>130800</v>
      </c>
    </row>
    <row r="381" spans="1:24" hidden="1" x14ac:dyDescent="0.2">
      <c r="A381" s="117" t="s">
        <v>44</v>
      </c>
      <c r="B381" s="117">
        <v>24</v>
      </c>
      <c r="C381" s="47" cm="1">
        <f t="array" ref="C381">IF($I$2="Открытый тариф",
INDEX(GRID!$B$34:$BI$44,MATCH(C$7,GRID!$A$34:$A$44,0),MATCH(1,($U$2=GRID!$B$31:$BI$31)*(КАЛЕНДАРЬ!$AQ27=GRID!$B$33:$BI$33), 0)),
ROUNDUP(INDEX(GRID!$B$34:$BI$44,MATCH(C$7,GRID!$A$34:$A$44,0),MATCH(1,($U$2=GRID!$B$31:$BI$31)*(КАЛЕНДАРЬ!$AQ27=GRID!$B$33:$BI$33),0))*(1-GRID!$B$69),0))</f>
        <v>19200</v>
      </c>
      <c r="D381" s="47" cm="1">
        <f t="array" ref="D381">IF($I$2="Открытый тариф",
INDEX(GRID!$B$47:$BI$57,MATCH(C$7,GRID!$A$47:$A$57,0),MATCH(1,($U$2=GRID!$B$31:$BI$31)*(КАЛЕНДАРЬ!$AQ27=GRID!$B$33:$BI$33), 0)),
ROUNDUP(INDEX(GRID!$B$47:$BI$57,MATCH(C$7,GRID!$A$47:$A$57,0),MATCH(1,($U$2=GRID!$B$31:$BI$31)*(КАЛЕНДАРЬ!$AQ27=GRID!$B$33:$BI$33),0))*(1-GRID!$B$69),0))</f>
        <v>21800</v>
      </c>
      <c r="E381" s="47" cm="1">
        <f t="array" ref="E381">IF($I$2="Открытый тариф",
INDEX(GRID!$B$34:$BI$44,MATCH(E$7,GRID!$A$34:$A$44,0),MATCH(1,($U$2=GRID!$B$31:$BI$31)*(КАЛЕНДАРЬ!$AQ27=GRID!$B$33:$BI$33), 0)),
ROUNDUP(INDEX(GRID!$B$34:$BI$44,MATCH(E$7,GRID!$A$34:$A$44,0),MATCH(1,($U$2=GRID!$B$31:$BI$31)*(КАЛЕНДАРЬ!$AQ27=GRID!$B$33:$BI$33),0))*(1-GRID!$B$69),0))</f>
        <v>21000</v>
      </c>
      <c r="F381" s="47" cm="1">
        <f t="array" ref="F381">IF($I$2="Открытый тариф",
INDEX(GRID!$B$47:$BI$57,MATCH(E$7,GRID!$A$47:$A$57,0),MATCH(1,($U$2=GRID!$B$31:$BI$31)*(КАЛЕНДАРЬ!$AQ27=GRID!$B$33:$BI$33), 0)),
ROUNDUP(INDEX(GRID!$B$47:$BI$57,MATCH(E$7,GRID!$A$47:$A$57,0),MATCH(1,($U$2=GRID!$B$31:$BI$31)*(КАЛЕНДАРЬ!$AQ27=GRID!$B$33:$BI$33),0))*(1-GRID!$B$69),0))</f>
        <v>23600</v>
      </c>
      <c r="G381" s="47" cm="1">
        <f t="array" ref="G381">IF($I$2="Открытый тариф",
INDEX(GRID!$B$34:$BI$44,MATCH(G$7,GRID!$A$34:$A$44,0),MATCH(1,($U$2=GRID!$B$31:$BI$31)*(КАЛЕНДАРЬ!$AQ27=GRID!$B$33:$BI$33), 0)),
ROUNDUP(INDEX(GRID!$B$34:$BI$44,MATCH(G$7,GRID!$A$34:$A$44,0),MATCH(1,($U$2=GRID!$B$31:$BI$31)*(КАЛЕНДАРЬ!$AQ27=GRID!$B$33:$BI$33),0))*(1-GRID!$B$69),0))</f>
        <v>22000</v>
      </c>
      <c r="H381" s="47" cm="1">
        <f t="array" ref="H381">IF($I$2="Открытый тариф",
INDEX(GRID!$B$47:$BI$57,MATCH(G$7,GRID!$A$47:$A$57,0),MATCH(1,($U$2=GRID!$B$31:$BI$31)*(КАЛЕНДАРЬ!$AQ27=GRID!$B$33:$BI$33), 0)),
ROUNDUP(INDEX(GRID!$B$47:$BI$57,MATCH(G$7,GRID!$A$47:$A$57,0),MATCH(1,($U$2=GRID!$B$31:$BI$31)*(КАЛЕНДАРЬ!$AQ27=GRID!$B$33:$BI$33),0))*(1-GRID!$B$69),0))</f>
        <v>24600</v>
      </c>
      <c r="I381" s="47" cm="1">
        <f t="array" ref="I381">IF($I$2="Открытый тариф",
INDEX(GRID!$B$34:$BI$44,MATCH(I$7,GRID!$A$34:$A$44,0),MATCH(1,($U$2=GRID!$B$31:$BI$31)*(КАЛЕНДАРЬ!$AQ27=GRID!$B$33:$BI$33), 0)),
ROUNDUP(INDEX(GRID!$B$34:$BI$44,MATCH(I$7,GRID!$A$34:$A$44,0),MATCH(1,($U$2=GRID!$B$31:$BI$31)*(КАЛЕНДАРЬ!$AQ27=GRID!$B$33:$BI$33),0))*(1-GRID!$B$69),0))</f>
        <v>23800</v>
      </c>
      <c r="J381" s="47" cm="1">
        <f t="array" ref="J381">IF($I$2="Открытый тариф",
INDEX(GRID!$B$47:$BI$57,MATCH(I$7,GRID!$A$47:$A$57,0),MATCH(1,($U$2=GRID!$B$31:$BI$31)*(КАЛЕНДАРЬ!$AQ27=GRID!$B$33:$BI$33), 0)),
ROUNDUP(INDEX(GRID!$B$47:$BI$57,MATCH(I$7,GRID!$A$47:$A$57,0),MATCH(1,($U$2=GRID!$B$31:$BI$31)*(КАЛЕНДАРЬ!$AQ27=GRID!$B$33:$BI$33),0))*(1-GRID!$B$69),0))</f>
        <v>26400</v>
      </c>
      <c r="K381" s="47" cm="1">
        <f t="array" ref="K381">IF($I$2="Открытый тариф",
INDEX(GRID!$B$34:$BI$44,MATCH(K$7,GRID!$A$34:$A$44,0),MATCH(1,($U$2=GRID!$B$31:$BI$31)*(КАЛЕНДАРЬ!$AQ27=GRID!$B$33:$BI$33), 0)),
ROUNDUP(INDEX(GRID!$B$34:$BI$44,MATCH(K$7,GRID!$A$34:$A$44,0),MATCH(1,($U$2=GRID!$B$31:$BI$31)*(КАЛЕНДАРЬ!$AQ27=GRID!$B$33:$BI$33),0))*(1-GRID!$B$69),0))</f>
        <v>24800</v>
      </c>
      <c r="L381" s="47" cm="1">
        <f t="array" ref="L381">IF($I$2="Открытый тариф",
INDEX(GRID!$B$47:$BI$57,MATCH(K$7,GRID!$A$47:$A$57,0),MATCH(1,($U$2=GRID!$B$31:$BI$31)*(КАЛЕНДАРЬ!$AQ27=GRID!$B$33:$BI$33), 0)),
ROUNDUP(INDEX(GRID!$B$47:$BI$57,MATCH(K$7,GRID!$A$47:$A$57,0),MATCH(1,($U$2=GRID!$B$31:$BI$31)*(КАЛЕНДАРЬ!$AQ27=GRID!$B$33:$BI$33),0))*(1-GRID!$B$69),0))</f>
        <v>27400</v>
      </c>
      <c r="M381" s="47" cm="1">
        <f t="array" ref="M381">IF($I$2="Открытый тариф",
INDEX(GRID!$B$34:$BI$44,MATCH(M$7,GRID!$A$34:$A$44,0),MATCH(1,($U$2=GRID!$B$31:$BI$31)*(КАЛЕНДАРЬ!$AQ27=GRID!$B$33:$BI$33), 0)),
ROUNDUP(INDEX(GRID!$B$34:$BI$44,MATCH(M$7,GRID!$A$34:$A$44,0),MATCH(1,($U$2=GRID!$B$31:$BI$31)*(КАЛЕНДАРЬ!$AQ27=GRID!$B$33:$BI$33),0))*(1-GRID!$B$69),0))</f>
        <v>26600</v>
      </c>
      <c r="N381" s="47" cm="1">
        <f t="array" ref="N381">IF($I$2="Открытый тариф",
INDEX(GRID!$B$47:$BI$57,MATCH(M$7,GRID!$A$47:$A$57,0),MATCH(1,($U$2=GRID!$B$31:$BI$31)*(КАЛЕНДАРЬ!$AQ27=GRID!$B$33:$BI$33), 0)),
ROUNDUP(INDEX(GRID!$B$47:$BI$57,MATCH(M$7,GRID!$A$47:$A$57,0),MATCH(1,($U$2=GRID!$B$31:$BI$31)*(КАЛЕНДАРЬ!$AQ27=GRID!$B$33:$BI$33),0))*(1-GRID!$B$69),0))</f>
        <v>29200</v>
      </c>
      <c r="O381" s="47" cm="1">
        <f t="array" ref="O381">IF($I$2="Открытый тариф",
INDEX(GRID!$B$34:$BI$44,MATCH(O$7,GRID!$A$34:$A$44,0),MATCH(1,($U$2=GRID!$B$31:$BI$31)*(КАЛЕНДАРЬ!$AQ27=GRID!$B$33:$BI$33), 0)),
ROUNDUP(INDEX(GRID!$B$34:$BI$44,MATCH(O$7,GRID!$A$34:$A$44,0),MATCH(1,($U$2=GRID!$B$31:$BI$31)*(КАЛЕНДАРЬ!$AQ27=GRID!$B$33:$BI$33),0))*(1-GRID!$B$69),0))</f>
        <v>33400</v>
      </c>
      <c r="P381" s="47" cm="1">
        <f t="array" ref="P381">IF($I$2="Открытый тариф",
INDEX(GRID!$B$47:$BI$57,MATCH(O$7,GRID!$A$47:$A$57,0),MATCH(1,($U$2=GRID!$B$31:$BI$31)*(КАЛЕНДАРЬ!$AQ27=GRID!$B$33:$BI$33), 0)),
ROUNDUP(INDEX(GRID!$B$47:$BI$57,MATCH(O$7,GRID!$A$47:$A$57,0),MATCH(1,($U$2=GRID!$B$31:$BI$31)*(КАЛЕНДАРЬ!$AQ27=GRID!$B$33:$BI$33),0))*(1-GRID!$B$69),0))</f>
        <v>36000</v>
      </c>
      <c r="Q381" s="47" cm="1">
        <f t="array" ref="Q381">IF($I$2="Открытый тариф",
INDEX(GRID!$B$34:$BI$44,MATCH(Q$7,GRID!$A$34:$A$44,0),MATCH(1,($U$2=GRID!$B$31:$BI$31)*(КАЛЕНДАРЬ!$AQ27=GRID!$B$33:$BI$33), 0)),
ROUNDUP(INDEX(GRID!$B$34:$BI$44,MATCH(Q$7,GRID!$A$34:$A$44,0),MATCH(1,($U$2=GRID!$B$31:$BI$31)*(КАЛЕНДАРЬ!$AQ27=GRID!$B$33:$BI$33),0))*(1-GRID!$B$69),0))</f>
        <v>35400</v>
      </c>
      <c r="R381" s="47" cm="1">
        <f t="array" ref="R381">IF($I$2="Открытый тариф",
INDEX(GRID!$B$47:$BI$57,MATCH(Q$7,GRID!$A$47:$A$57,0),MATCH(1,($U$2=GRID!$B$31:$BI$31)*(КАЛЕНДАРЬ!$AQ27=GRID!$B$33:$BI$33), 0)),
ROUNDUP(INDEX(GRID!$B$47:$BI$57,MATCH(Q$7,GRID!$A$47:$A$57,0),MATCH(1,($U$2=GRID!$B$31:$BI$31)*(КАЛЕНДАРЬ!$AQ27=GRID!$B$33:$BI$33),0))*(1-GRID!$B$69),0))</f>
        <v>38000</v>
      </c>
      <c r="S381" s="47" cm="1">
        <f t="array" ref="S381">IF($I$2="Открытый тариф",
INDEX(GRID!$B$34:$BI$44,MATCH(S$7,GRID!$A$34:$A$44,0),MATCH(1,($U$2=GRID!$B$31:$BI$31)*(КАЛЕНДАРЬ!$AQ27=GRID!$B$33:$BI$33), 0)),
ROUNDUP(INDEX(GRID!$B$34:$BI$44,MATCH(S$7,GRID!$A$34:$A$44,0),MATCH(1,($U$2=GRID!$B$31:$BI$31)*(КАЛЕНДАРЬ!$AQ27=GRID!$B$33:$BI$33),0))*(1-GRID!$B$69),0))</f>
        <v>38800</v>
      </c>
      <c r="T381" s="47" cm="1">
        <f t="array" ref="T381">IF($I$2="Открытый тариф",
INDEX(GRID!$B$47:$BI$57,MATCH(S$7,GRID!$A$47:$A$57,0),MATCH(1,($U$2=GRID!$B$31:$BI$31)*(КАЛЕНДАРЬ!$AQ27=GRID!$B$33:$BI$33), 0)),
ROUNDUP(INDEX(GRID!$B$47:$BI$57,MATCH(S$7,GRID!$A$47:$A$57,0),MATCH(1,($U$2=GRID!$B$31:$BI$31)*(КАЛЕНДАРЬ!$AQ27=GRID!$B$33:$BI$33),0))*(1-GRID!$B$69),0))</f>
        <v>41400</v>
      </c>
      <c r="U381" s="47" cm="1">
        <f t="array" ref="U381">IF($I$2="Открытый тариф",
INDEX(GRID!$B$34:$BI$44,MATCH(U$7,GRID!$A$34:$A$44,0),MATCH(1,($U$2=GRID!$B$31:$BI$31)*(КАЛЕНДАРЬ!$AQ27=GRID!$B$33:$BI$33), 0)),
ROUNDUP(INDEX(GRID!$B$34:$BI$44,MATCH(U$7,GRID!$A$34:$A$44,0),MATCH(1,($U$2=GRID!$B$31:$BI$31)*(КАЛЕНДАРЬ!$AQ27=GRID!$B$33:$BI$33),0))*(1-GRID!$B$69),0))</f>
        <v>44600</v>
      </c>
      <c r="V381" s="47" cm="1">
        <f t="array" ref="V381">IF($I$2="Открытый тариф",
INDEX(GRID!$B$47:$BI$57,MATCH(U$7,GRID!$A$47:$A$57,0),MATCH(1,($U$2=GRID!$B$31:$BI$31)*(КАЛЕНДАРЬ!$AQ27=GRID!$B$33:$BI$33), 0)),
ROUNDUP(INDEX(GRID!$B$47:$BI$57,MATCH(U$7,GRID!$A$47:$A$57,0),MATCH(1,($U$2=GRID!$B$31:$BI$31)*(КАЛЕНДАРЬ!$AQ27=GRID!$B$33:$BI$33),0))*(1-GRID!$B$69),0))</f>
        <v>47200</v>
      </c>
      <c r="W381" s="47" cm="1">
        <f t="array" ref="W381">IF($I$2="Открытый тариф",
INDEX(GRID!$B$34:$BI$44,MATCH(W$7,GRID!$A$34:$A$44,0),MATCH(1,($U$2=GRID!$B$31:$BI$31)*(КАЛЕНДАРЬ!$AQ27=GRID!$B$33:$BI$33), 0)),
ROUNDUP(INDEX(GRID!$B$34:$BI$44,MATCH(W$7,GRID!$A$34:$A$44,0),MATCH(1,($U$2=GRID!$B$31:$BI$31)*(КАЛЕНДАРЬ!$AQ27=GRID!$B$33:$BI$33),0))*(1-GRID!$B$69),0))</f>
        <v>128200</v>
      </c>
      <c r="X381" s="47" cm="1">
        <f t="array" ref="X381">IF($I$2="Открытый тариф",
INDEX(GRID!$B$47:$BI$57,MATCH(W$7,GRID!$A$47:$A$57,0),MATCH(1,($U$2=GRID!$B$31:$BI$31)*(КАЛЕНДАРЬ!$AQ27=GRID!$B$33:$BI$33), 0)),
ROUNDUP(INDEX(GRID!$B$47:$BI$57,MATCH(W$7,GRID!$A$47:$A$57,0),MATCH(1,($U$2=GRID!$B$31:$BI$31)*(КАЛЕНДАРЬ!$AQ27=GRID!$B$33:$BI$33),0))*(1-GRID!$B$69),0))</f>
        <v>130800</v>
      </c>
    </row>
    <row r="382" spans="1:24" hidden="1" x14ac:dyDescent="0.2">
      <c r="A382" s="117" t="s">
        <v>45</v>
      </c>
      <c r="B382" s="117">
        <v>25</v>
      </c>
      <c r="C382" s="47" cm="1">
        <f t="array" ref="C382">IF($I$2="Открытый тариф",
INDEX(GRID!$B$34:$BI$44,MATCH(C$7,GRID!$A$34:$A$44,0),MATCH(1,($U$2=GRID!$B$31:$BI$31)*(КАЛЕНДАРЬ!$AQ28=GRID!$B$33:$BI$33), 0)),
ROUNDUP(INDEX(GRID!$B$34:$BI$44,MATCH(C$7,GRID!$A$34:$A$44,0),MATCH(1,($U$2=GRID!$B$31:$BI$31)*(КАЛЕНДАРЬ!$AQ28=GRID!$B$33:$BI$33),0))*(1-GRID!$B$69),0))</f>
        <v>19200</v>
      </c>
      <c r="D382" s="47" cm="1">
        <f t="array" ref="D382">IF($I$2="Открытый тариф",
INDEX(GRID!$B$47:$BI$57,MATCH(C$7,GRID!$A$47:$A$57,0),MATCH(1,($U$2=GRID!$B$31:$BI$31)*(КАЛЕНДАРЬ!$AQ28=GRID!$B$33:$BI$33), 0)),
ROUNDUP(INDEX(GRID!$B$47:$BI$57,MATCH(C$7,GRID!$A$47:$A$57,0),MATCH(1,($U$2=GRID!$B$31:$BI$31)*(КАЛЕНДАРЬ!$AQ28=GRID!$B$33:$BI$33),0))*(1-GRID!$B$69),0))</f>
        <v>21800</v>
      </c>
      <c r="E382" s="47" cm="1">
        <f t="array" ref="E382">IF($I$2="Открытый тариф",
INDEX(GRID!$B$34:$BI$44,MATCH(E$7,GRID!$A$34:$A$44,0),MATCH(1,($U$2=GRID!$B$31:$BI$31)*(КАЛЕНДАРЬ!$AQ28=GRID!$B$33:$BI$33), 0)),
ROUNDUP(INDEX(GRID!$B$34:$BI$44,MATCH(E$7,GRID!$A$34:$A$44,0),MATCH(1,($U$2=GRID!$B$31:$BI$31)*(КАЛЕНДАРЬ!$AQ28=GRID!$B$33:$BI$33),0))*(1-GRID!$B$69),0))</f>
        <v>21000</v>
      </c>
      <c r="F382" s="47" cm="1">
        <f t="array" ref="F382">IF($I$2="Открытый тариф",
INDEX(GRID!$B$47:$BI$57,MATCH(E$7,GRID!$A$47:$A$57,0),MATCH(1,($U$2=GRID!$B$31:$BI$31)*(КАЛЕНДАРЬ!$AQ28=GRID!$B$33:$BI$33), 0)),
ROUNDUP(INDEX(GRID!$B$47:$BI$57,MATCH(E$7,GRID!$A$47:$A$57,0),MATCH(1,($U$2=GRID!$B$31:$BI$31)*(КАЛЕНДАРЬ!$AQ28=GRID!$B$33:$BI$33),0))*(1-GRID!$B$69),0))</f>
        <v>23600</v>
      </c>
      <c r="G382" s="47" cm="1">
        <f t="array" ref="G382">IF($I$2="Открытый тариф",
INDEX(GRID!$B$34:$BI$44,MATCH(G$7,GRID!$A$34:$A$44,0),MATCH(1,($U$2=GRID!$B$31:$BI$31)*(КАЛЕНДАРЬ!$AQ28=GRID!$B$33:$BI$33), 0)),
ROUNDUP(INDEX(GRID!$B$34:$BI$44,MATCH(G$7,GRID!$A$34:$A$44,0),MATCH(1,($U$2=GRID!$B$31:$BI$31)*(КАЛЕНДАРЬ!$AQ28=GRID!$B$33:$BI$33),0))*(1-GRID!$B$69),0))</f>
        <v>22000</v>
      </c>
      <c r="H382" s="47" cm="1">
        <f t="array" ref="H382">IF($I$2="Открытый тариф",
INDEX(GRID!$B$47:$BI$57,MATCH(G$7,GRID!$A$47:$A$57,0),MATCH(1,($U$2=GRID!$B$31:$BI$31)*(КАЛЕНДАРЬ!$AQ28=GRID!$B$33:$BI$33), 0)),
ROUNDUP(INDEX(GRID!$B$47:$BI$57,MATCH(G$7,GRID!$A$47:$A$57,0),MATCH(1,($U$2=GRID!$B$31:$BI$31)*(КАЛЕНДАРЬ!$AQ28=GRID!$B$33:$BI$33),0))*(1-GRID!$B$69),0))</f>
        <v>24600</v>
      </c>
      <c r="I382" s="47" cm="1">
        <f t="array" ref="I382">IF($I$2="Открытый тариф",
INDEX(GRID!$B$34:$BI$44,MATCH(I$7,GRID!$A$34:$A$44,0),MATCH(1,($U$2=GRID!$B$31:$BI$31)*(КАЛЕНДАРЬ!$AQ28=GRID!$B$33:$BI$33), 0)),
ROUNDUP(INDEX(GRID!$B$34:$BI$44,MATCH(I$7,GRID!$A$34:$A$44,0),MATCH(1,($U$2=GRID!$B$31:$BI$31)*(КАЛЕНДАРЬ!$AQ28=GRID!$B$33:$BI$33),0))*(1-GRID!$B$69),0))</f>
        <v>23800</v>
      </c>
      <c r="J382" s="47" cm="1">
        <f t="array" ref="J382">IF($I$2="Открытый тариф",
INDEX(GRID!$B$47:$BI$57,MATCH(I$7,GRID!$A$47:$A$57,0),MATCH(1,($U$2=GRID!$B$31:$BI$31)*(КАЛЕНДАРЬ!$AQ28=GRID!$B$33:$BI$33), 0)),
ROUNDUP(INDEX(GRID!$B$47:$BI$57,MATCH(I$7,GRID!$A$47:$A$57,0),MATCH(1,($U$2=GRID!$B$31:$BI$31)*(КАЛЕНДАРЬ!$AQ28=GRID!$B$33:$BI$33),0))*(1-GRID!$B$69),0))</f>
        <v>26400</v>
      </c>
      <c r="K382" s="47" cm="1">
        <f t="array" ref="K382">IF($I$2="Открытый тариф",
INDEX(GRID!$B$34:$BI$44,MATCH(K$7,GRID!$A$34:$A$44,0),MATCH(1,($U$2=GRID!$B$31:$BI$31)*(КАЛЕНДАРЬ!$AQ28=GRID!$B$33:$BI$33), 0)),
ROUNDUP(INDEX(GRID!$B$34:$BI$44,MATCH(K$7,GRID!$A$34:$A$44,0),MATCH(1,($U$2=GRID!$B$31:$BI$31)*(КАЛЕНДАРЬ!$AQ28=GRID!$B$33:$BI$33),0))*(1-GRID!$B$69),0))</f>
        <v>24800</v>
      </c>
      <c r="L382" s="47" cm="1">
        <f t="array" ref="L382">IF($I$2="Открытый тариф",
INDEX(GRID!$B$47:$BI$57,MATCH(K$7,GRID!$A$47:$A$57,0),MATCH(1,($U$2=GRID!$B$31:$BI$31)*(КАЛЕНДАРЬ!$AQ28=GRID!$B$33:$BI$33), 0)),
ROUNDUP(INDEX(GRID!$B$47:$BI$57,MATCH(K$7,GRID!$A$47:$A$57,0),MATCH(1,($U$2=GRID!$B$31:$BI$31)*(КАЛЕНДАРЬ!$AQ28=GRID!$B$33:$BI$33),0))*(1-GRID!$B$69),0))</f>
        <v>27400</v>
      </c>
      <c r="M382" s="47" cm="1">
        <f t="array" ref="M382">IF($I$2="Открытый тариф",
INDEX(GRID!$B$34:$BI$44,MATCH(M$7,GRID!$A$34:$A$44,0),MATCH(1,($U$2=GRID!$B$31:$BI$31)*(КАЛЕНДАРЬ!$AQ28=GRID!$B$33:$BI$33), 0)),
ROUNDUP(INDEX(GRID!$B$34:$BI$44,MATCH(M$7,GRID!$A$34:$A$44,0),MATCH(1,($U$2=GRID!$B$31:$BI$31)*(КАЛЕНДАРЬ!$AQ28=GRID!$B$33:$BI$33),0))*(1-GRID!$B$69),0))</f>
        <v>26600</v>
      </c>
      <c r="N382" s="47" cm="1">
        <f t="array" ref="N382">IF($I$2="Открытый тариф",
INDEX(GRID!$B$47:$BI$57,MATCH(M$7,GRID!$A$47:$A$57,0),MATCH(1,($U$2=GRID!$B$31:$BI$31)*(КАЛЕНДАРЬ!$AQ28=GRID!$B$33:$BI$33), 0)),
ROUNDUP(INDEX(GRID!$B$47:$BI$57,MATCH(M$7,GRID!$A$47:$A$57,0),MATCH(1,($U$2=GRID!$B$31:$BI$31)*(КАЛЕНДАРЬ!$AQ28=GRID!$B$33:$BI$33),0))*(1-GRID!$B$69),0))</f>
        <v>29200</v>
      </c>
      <c r="O382" s="47" cm="1">
        <f t="array" ref="O382">IF($I$2="Открытый тариф",
INDEX(GRID!$B$34:$BI$44,MATCH(O$7,GRID!$A$34:$A$44,0),MATCH(1,($U$2=GRID!$B$31:$BI$31)*(КАЛЕНДАРЬ!$AQ28=GRID!$B$33:$BI$33), 0)),
ROUNDUP(INDEX(GRID!$B$34:$BI$44,MATCH(O$7,GRID!$A$34:$A$44,0),MATCH(1,($U$2=GRID!$B$31:$BI$31)*(КАЛЕНДАРЬ!$AQ28=GRID!$B$33:$BI$33),0))*(1-GRID!$B$69),0))</f>
        <v>33400</v>
      </c>
      <c r="P382" s="47" cm="1">
        <f t="array" ref="P382">IF($I$2="Открытый тариф",
INDEX(GRID!$B$47:$BI$57,MATCH(O$7,GRID!$A$47:$A$57,0),MATCH(1,($U$2=GRID!$B$31:$BI$31)*(КАЛЕНДАРЬ!$AQ28=GRID!$B$33:$BI$33), 0)),
ROUNDUP(INDEX(GRID!$B$47:$BI$57,MATCH(O$7,GRID!$A$47:$A$57,0),MATCH(1,($U$2=GRID!$B$31:$BI$31)*(КАЛЕНДАРЬ!$AQ28=GRID!$B$33:$BI$33),0))*(1-GRID!$B$69),0))</f>
        <v>36000</v>
      </c>
      <c r="Q382" s="47" cm="1">
        <f t="array" ref="Q382">IF($I$2="Открытый тариф",
INDEX(GRID!$B$34:$BI$44,MATCH(Q$7,GRID!$A$34:$A$44,0),MATCH(1,($U$2=GRID!$B$31:$BI$31)*(КАЛЕНДАРЬ!$AQ28=GRID!$B$33:$BI$33), 0)),
ROUNDUP(INDEX(GRID!$B$34:$BI$44,MATCH(Q$7,GRID!$A$34:$A$44,0),MATCH(1,($U$2=GRID!$B$31:$BI$31)*(КАЛЕНДАРЬ!$AQ28=GRID!$B$33:$BI$33),0))*(1-GRID!$B$69),0))</f>
        <v>35400</v>
      </c>
      <c r="R382" s="47" cm="1">
        <f t="array" ref="R382">IF($I$2="Открытый тариф",
INDEX(GRID!$B$47:$BI$57,MATCH(Q$7,GRID!$A$47:$A$57,0),MATCH(1,($U$2=GRID!$B$31:$BI$31)*(КАЛЕНДАРЬ!$AQ28=GRID!$B$33:$BI$33), 0)),
ROUNDUP(INDEX(GRID!$B$47:$BI$57,MATCH(Q$7,GRID!$A$47:$A$57,0),MATCH(1,($U$2=GRID!$B$31:$BI$31)*(КАЛЕНДАРЬ!$AQ28=GRID!$B$33:$BI$33),0))*(1-GRID!$B$69),0))</f>
        <v>38000</v>
      </c>
      <c r="S382" s="47" cm="1">
        <f t="array" ref="S382">IF($I$2="Открытый тариф",
INDEX(GRID!$B$34:$BI$44,MATCH(S$7,GRID!$A$34:$A$44,0),MATCH(1,($U$2=GRID!$B$31:$BI$31)*(КАЛЕНДАРЬ!$AQ28=GRID!$B$33:$BI$33), 0)),
ROUNDUP(INDEX(GRID!$B$34:$BI$44,MATCH(S$7,GRID!$A$34:$A$44,0),MATCH(1,($U$2=GRID!$B$31:$BI$31)*(КАЛЕНДАРЬ!$AQ28=GRID!$B$33:$BI$33),0))*(1-GRID!$B$69),0))</f>
        <v>38800</v>
      </c>
      <c r="T382" s="47" cm="1">
        <f t="array" ref="T382">IF($I$2="Открытый тариф",
INDEX(GRID!$B$47:$BI$57,MATCH(S$7,GRID!$A$47:$A$57,0),MATCH(1,($U$2=GRID!$B$31:$BI$31)*(КАЛЕНДАРЬ!$AQ28=GRID!$B$33:$BI$33), 0)),
ROUNDUP(INDEX(GRID!$B$47:$BI$57,MATCH(S$7,GRID!$A$47:$A$57,0),MATCH(1,($U$2=GRID!$B$31:$BI$31)*(КАЛЕНДАРЬ!$AQ28=GRID!$B$33:$BI$33),0))*(1-GRID!$B$69),0))</f>
        <v>41400</v>
      </c>
      <c r="U382" s="47" cm="1">
        <f t="array" ref="U382">IF($I$2="Открытый тариф",
INDEX(GRID!$B$34:$BI$44,MATCH(U$7,GRID!$A$34:$A$44,0),MATCH(1,($U$2=GRID!$B$31:$BI$31)*(КАЛЕНДАРЬ!$AQ28=GRID!$B$33:$BI$33), 0)),
ROUNDUP(INDEX(GRID!$B$34:$BI$44,MATCH(U$7,GRID!$A$34:$A$44,0),MATCH(1,($U$2=GRID!$B$31:$BI$31)*(КАЛЕНДАРЬ!$AQ28=GRID!$B$33:$BI$33),0))*(1-GRID!$B$69),0))</f>
        <v>44600</v>
      </c>
      <c r="V382" s="47" cm="1">
        <f t="array" ref="V382">IF($I$2="Открытый тариф",
INDEX(GRID!$B$47:$BI$57,MATCH(U$7,GRID!$A$47:$A$57,0),MATCH(1,($U$2=GRID!$B$31:$BI$31)*(КАЛЕНДАРЬ!$AQ28=GRID!$B$33:$BI$33), 0)),
ROUNDUP(INDEX(GRID!$B$47:$BI$57,MATCH(U$7,GRID!$A$47:$A$57,0),MATCH(1,($U$2=GRID!$B$31:$BI$31)*(КАЛЕНДАРЬ!$AQ28=GRID!$B$33:$BI$33),0))*(1-GRID!$B$69),0))</f>
        <v>47200</v>
      </c>
      <c r="W382" s="47" cm="1">
        <f t="array" ref="W382">IF($I$2="Открытый тариф",
INDEX(GRID!$B$34:$BI$44,MATCH(W$7,GRID!$A$34:$A$44,0),MATCH(1,($U$2=GRID!$B$31:$BI$31)*(КАЛЕНДАРЬ!$AQ28=GRID!$B$33:$BI$33), 0)),
ROUNDUP(INDEX(GRID!$B$34:$BI$44,MATCH(W$7,GRID!$A$34:$A$44,0),MATCH(1,($U$2=GRID!$B$31:$BI$31)*(КАЛЕНДАРЬ!$AQ28=GRID!$B$33:$BI$33),0))*(1-GRID!$B$69),0))</f>
        <v>128200</v>
      </c>
      <c r="X382" s="47" cm="1">
        <f t="array" ref="X382">IF($I$2="Открытый тариф",
INDEX(GRID!$B$47:$BI$57,MATCH(W$7,GRID!$A$47:$A$57,0),MATCH(1,($U$2=GRID!$B$31:$BI$31)*(КАЛЕНДАРЬ!$AQ28=GRID!$B$33:$BI$33), 0)),
ROUNDUP(INDEX(GRID!$B$47:$BI$57,MATCH(W$7,GRID!$A$47:$A$57,0),MATCH(1,($U$2=GRID!$B$31:$BI$31)*(КАЛЕНДАРЬ!$AQ28=GRID!$B$33:$BI$33),0))*(1-GRID!$B$69),0))</f>
        <v>130800</v>
      </c>
    </row>
    <row r="383" spans="1:24" hidden="1" x14ac:dyDescent="0.2">
      <c r="A383" s="117" t="s">
        <v>46</v>
      </c>
      <c r="B383" s="117">
        <v>26</v>
      </c>
      <c r="C383" s="47" cm="1">
        <f t="array" ref="C383">IF($I$2="Открытый тариф",
INDEX(GRID!$B$34:$BI$44,MATCH(C$7,GRID!$A$34:$A$44,0),MATCH(1,($U$2=GRID!$B$31:$BI$31)*(КАЛЕНДАРЬ!$AQ29=GRID!$B$33:$BI$33), 0)),
ROUNDUP(INDEX(GRID!$B$34:$BI$44,MATCH(C$7,GRID!$A$34:$A$44,0),MATCH(1,($U$2=GRID!$B$31:$BI$31)*(КАЛЕНДАРЬ!$AQ29=GRID!$B$33:$BI$33),0))*(1-GRID!$B$69),0))</f>
        <v>19200</v>
      </c>
      <c r="D383" s="47" cm="1">
        <f t="array" ref="D383">IF($I$2="Открытый тариф",
INDEX(GRID!$B$47:$BI$57,MATCH(C$7,GRID!$A$47:$A$57,0),MATCH(1,($U$2=GRID!$B$31:$BI$31)*(КАЛЕНДАРЬ!$AQ29=GRID!$B$33:$BI$33), 0)),
ROUNDUP(INDEX(GRID!$B$47:$BI$57,MATCH(C$7,GRID!$A$47:$A$57,0),MATCH(1,($U$2=GRID!$B$31:$BI$31)*(КАЛЕНДАРЬ!$AQ29=GRID!$B$33:$BI$33),0))*(1-GRID!$B$69),0))</f>
        <v>21800</v>
      </c>
      <c r="E383" s="47" cm="1">
        <f t="array" ref="E383">IF($I$2="Открытый тариф",
INDEX(GRID!$B$34:$BI$44,MATCH(E$7,GRID!$A$34:$A$44,0),MATCH(1,($U$2=GRID!$B$31:$BI$31)*(КАЛЕНДАРЬ!$AQ29=GRID!$B$33:$BI$33), 0)),
ROUNDUP(INDEX(GRID!$B$34:$BI$44,MATCH(E$7,GRID!$A$34:$A$44,0),MATCH(1,($U$2=GRID!$B$31:$BI$31)*(КАЛЕНДАРЬ!$AQ29=GRID!$B$33:$BI$33),0))*(1-GRID!$B$69),0))</f>
        <v>21000</v>
      </c>
      <c r="F383" s="47" cm="1">
        <f t="array" ref="F383">IF($I$2="Открытый тариф",
INDEX(GRID!$B$47:$BI$57,MATCH(E$7,GRID!$A$47:$A$57,0),MATCH(1,($U$2=GRID!$B$31:$BI$31)*(КАЛЕНДАРЬ!$AQ29=GRID!$B$33:$BI$33), 0)),
ROUNDUP(INDEX(GRID!$B$47:$BI$57,MATCH(E$7,GRID!$A$47:$A$57,0),MATCH(1,($U$2=GRID!$B$31:$BI$31)*(КАЛЕНДАРЬ!$AQ29=GRID!$B$33:$BI$33),0))*(1-GRID!$B$69),0))</f>
        <v>23600</v>
      </c>
      <c r="G383" s="47" cm="1">
        <f t="array" ref="G383">IF($I$2="Открытый тариф",
INDEX(GRID!$B$34:$BI$44,MATCH(G$7,GRID!$A$34:$A$44,0),MATCH(1,($U$2=GRID!$B$31:$BI$31)*(КАЛЕНДАРЬ!$AQ29=GRID!$B$33:$BI$33), 0)),
ROUNDUP(INDEX(GRID!$B$34:$BI$44,MATCH(G$7,GRID!$A$34:$A$44,0),MATCH(1,($U$2=GRID!$B$31:$BI$31)*(КАЛЕНДАРЬ!$AQ29=GRID!$B$33:$BI$33),0))*(1-GRID!$B$69),0))</f>
        <v>22000</v>
      </c>
      <c r="H383" s="47" cm="1">
        <f t="array" ref="H383">IF($I$2="Открытый тариф",
INDEX(GRID!$B$47:$BI$57,MATCH(G$7,GRID!$A$47:$A$57,0),MATCH(1,($U$2=GRID!$B$31:$BI$31)*(КАЛЕНДАРЬ!$AQ29=GRID!$B$33:$BI$33), 0)),
ROUNDUP(INDEX(GRID!$B$47:$BI$57,MATCH(G$7,GRID!$A$47:$A$57,0),MATCH(1,($U$2=GRID!$B$31:$BI$31)*(КАЛЕНДАРЬ!$AQ29=GRID!$B$33:$BI$33),0))*(1-GRID!$B$69),0))</f>
        <v>24600</v>
      </c>
      <c r="I383" s="47" cm="1">
        <f t="array" ref="I383">IF($I$2="Открытый тариф",
INDEX(GRID!$B$34:$BI$44,MATCH(I$7,GRID!$A$34:$A$44,0),MATCH(1,($U$2=GRID!$B$31:$BI$31)*(КАЛЕНДАРЬ!$AQ29=GRID!$B$33:$BI$33), 0)),
ROUNDUP(INDEX(GRID!$B$34:$BI$44,MATCH(I$7,GRID!$A$34:$A$44,0),MATCH(1,($U$2=GRID!$B$31:$BI$31)*(КАЛЕНДАРЬ!$AQ29=GRID!$B$33:$BI$33),0))*(1-GRID!$B$69),0))</f>
        <v>23800</v>
      </c>
      <c r="J383" s="47" cm="1">
        <f t="array" ref="J383">IF($I$2="Открытый тариф",
INDEX(GRID!$B$47:$BI$57,MATCH(I$7,GRID!$A$47:$A$57,0),MATCH(1,($U$2=GRID!$B$31:$BI$31)*(КАЛЕНДАРЬ!$AQ29=GRID!$B$33:$BI$33), 0)),
ROUNDUP(INDEX(GRID!$B$47:$BI$57,MATCH(I$7,GRID!$A$47:$A$57,0),MATCH(1,($U$2=GRID!$B$31:$BI$31)*(КАЛЕНДАРЬ!$AQ29=GRID!$B$33:$BI$33),0))*(1-GRID!$B$69),0))</f>
        <v>26400</v>
      </c>
      <c r="K383" s="47" cm="1">
        <f t="array" ref="K383">IF($I$2="Открытый тариф",
INDEX(GRID!$B$34:$BI$44,MATCH(K$7,GRID!$A$34:$A$44,0),MATCH(1,($U$2=GRID!$B$31:$BI$31)*(КАЛЕНДАРЬ!$AQ29=GRID!$B$33:$BI$33), 0)),
ROUNDUP(INDEX(GRID!$B$34:$BI$44,MATCH(K$7,GRID!$A$34:$A$44,0),MATCH(1,($U$2=GRID!$B$31:$BI$31)*(КАЛЕНДАРЬ!$AQ29=GRID!$B$33:$BI$33),0))*(1-GRID!$B$69),0))</f>
        <v>24800</v>
      </c>
      <c r="L383" s="47" cm="1">
        <f t="array" ref="L383">IF($I$2="Открытый тариф",
INDEX(GRID!$B$47:$BI$57,MATCH(K$7,GRID!$A$47:$A$57,0),MATCH(1,($U$2=GRID!$B$31:$BI$31)*(КАЛЕНДАРЬ!$AQ29=GRID!$B$33:$BI$33), 0)),
ROUNDUP(INDEX(GRID!$B$47:$BI$57,MATCH(K$7,GRID!$A$47:$A$57,0),MATCH(1,($U$2=GRID!$B$31:$BI$31)*(КАЛЕНДАРЬ!$AQ29=GRID!$B$33:$BI$33),0))*(1-GRID!$B$69),0))</f>
        <v>27400</v>
      </c>
      <c r="M383" s="47" cm="1">
        <f t="array" ref="M383">IF($I$2="Открытый тариф",
INDEX(GRID!$B$34:$BI$44,MATCH(M$7,GRID!$A$34:$A$44,0),MATCH(1,($U$2=GRID!$B$31:$BI$31)*(КАЛЕНДАРЬ!$AQ29=GRID!$B$33:$BI$33), 0)),
ROUNDUP(INDEX(GRID!$B$34:$BI$44,MATCH(M$7,GRID!$A$34:$A$44,0),MATCH(1,($U$2=GRID!$B$31:$BI$31)*(КАЛЕНДАРЬ!$AQ29=GRID!$B$33:$BI$33),0))*(1-GRID!$B$69),0))</f>
        <v>26600</v>
      </c>
      <c r="N383" s="47" cm="1">
        <f t="array" ref="N383">IF($I$2="Открытый тариф",
INDEX(GRID!$B$47:$BI$57,MATCH(M$7,GRID!$A$47:$A$57,0),MATCH(1,($U$2=GRID!$B$31:$BI$31)*(КАЛЕНДАРЬ!$AQ29=GRID!$B$33:$BI$33), 0)),
ROUNDUP(INDEX(GRID!$B$47:$BI$57,MATCH(M$7,GRID!$A$47:$A$57,0),MATCH(1,($U$2=GRID!$B$31:$BI$31)*(КАЛЕНДАРЬ!$AQ29=GRID!$B$33:$BI$33),0))*(1-GRID!$B$69),0))</f>
        <v>29200</v>
      </c>
      <c r="O383" s="47" cm="1">
        <f t="array" ref="O383">IF($I$2="Открытый тариф",
INDEX(GRID!$B$34:$BI$44,MATCH(O$7,GRID!$A$34:$A$44,0),MATCH(1,($U$2=GRID!$B$31:$BI$31)*(КАЛЕНДАРЬ!$AQ29=GRID!$B$33:$BI$33), 0)),
ROUNDUP(INDEX(GRID!$B$34:$BI$44,MATCH(O$7,GRID!$A$34:$A$44,0),MATCH(1,($U$2=GRID!$B$31:$BI$31)*(КАЛЕНДАРЬ!$AQ29=GRID!$B$33:$BI$33),0))*(1-GRID!$B$69),0))</f>
        <v>33400</v>
      </c>
      <c r="P383" s="47" cm="1">
        <f t="array" ref="P383">IF($I$2="Открытый тариф",
INDEX(GRID!$B$47:$BI$57,MATCH(O$7,GRID!$A$47:$A$57,0),MATCH(1,($U$2=GRID!$B$31:$BI$31)*(КАЛЕНДАРЬ!$AQ29=GRID!$B$33:$BI$33), 0)),
ROUNDUP(INDEX(GRID!$B$47:$BI$57,MATCH(O$7,GRID!$A$47:$A$57,0),MATCH(1,($U$2=GRID!$B$31:$BI$31)*(КАЛЕНДАРЬ!$AQ29=GRID!$B$33:$BI$33),0))*(1-GRID!$B$69),0))</f>
        <v>36000</v>
      </c>
      <c r="Q383" s="47" cm="1">
        <f t="array" ref="Q383">IF($I$2="Открытый тариф",
INDEX(GRID!$B$34:$BI$44,MATCH(Q$7,GRID!$A$34:$A$44,0),MATCH(1,($U$2=GRID!$B$31:$BI$31)*(КАЛЕНДАРЬ!$AQ29=GRID!$B$33:$BI$33), 0)),
ROUNDUP(INDEX(GRID!$B$34:$BI$44,MATCH(Q$7,GRID!$A$34:$A$44,0),MATCH(1,($U$2=GRID!$B$31:$BI$31)*(КАЛЕНДАРЬ!$AQ29=GRID!$B$33:$BI$33),0))*(1-GRID!$B$69),0))</f>
        <v>35400</v>
      </c>
      <c r="R383" s="47" cm="1">
        <f t="array" ref="R383">IF($I$2="Открытый тариф",
INDEX(GRID!$B$47:$BI$57,MATCH(Q$7,GRID!$A$47:$A$57,0),MATCH(1,($U$2=GRID!$B$31:$BI$31)*(КАЛЕНДАРЬ!$AQ29=GRID!$B$33:$BI$33), 0)),
ROUNDUP(INDEX(GRID!$B$47:$BI$57,MATCH(Q$7,GRID!$A$47:$A$57,0),MATCH(1,($U$2=GRID!$B$31:$BI$31)*(КАЛЕНДАРЬ!$AQ29=GRID!$B$33:$BI$33),0))*(1-GRID!$B$69),0))</f>
        <v>38000</v>
      </c>
      <c r="S383" s="47" cm="1">
        <f t="array" ref="S383">IF($I$2="Открытый тариф",
INDEX(GRID!$B$34:$BI$44,MATCH(S$7,GRID!$A$34:$A$44,0),MATCH(1,($U$2=GRID!$B$31:$BI$31)*(КАЛЕНДАРЬ!$AQ29=GRID!$B$33:$BI$33), 0)),
ROUNDUP(INDEX(GRID!$B$34:$BI$44,MATCH(S$7,GRID!$A$34:$A$44,0),MATCH(1,($U$2=GRID!$B$31:$BI$31)*(КАЛЕНДАРЬ!$AQ29=GRID!$B$33:$BI$33),0))*(1-GRID!$B$69),0))</f>
        <v>38800</v>
      </c>
      <c r="T383" s="47" cm="1">
        <f t="array" ref="T383">IF($I$2="Открытый тариф",
INDEX(GRID!$B$47:$BI$57,MATCH(S$7,GRID!$A$47:$A$57,0),MATCH(1,($U$2=GRID!$B$31:$BI$31)*(КАЛЕНДАРЬ!$AQ29=GRID!$B$33:$BI$33), 0)),
ROUNDUP(INDEX(GRID!$B$47:$BI$57,MATCH(S$7,GRID!$A$47:$A$57,0),MATCH(1,($U$2=GRID!$B$31:$BI$31)*(КАЛЕНДАРЬ!$AQ29=GRID!$B$33:$BI$33),0))*(1-GRID!$B$69),0))</f>
        <v>41400</v>
      </c>
      <c r="U383" s="47" cm="1">
        <f t="array" ref="U383">IF($I$2="Открытый тариф",
INDEX(GRID!$B$34:$BI$44,MATCH(U$7,GRID!$A$34:$A$44,0),MATCH(1,($U$2=GRID!$B$31:$BI$31)*(КАЛЕНДАРЬ!$AQ29=GRID!$B$33:$BI$33), 0)),
ROUNDUP(INDEX(GRID!$B$34:$BI$44,MATCH(U$7,GRID!$A$34:$A$44,0),MATCH(1,($U$2=GRID!$B$31:$BI$31)*(КАЛЕНДАРЬ!$AQ29=GRID!$B$33:$BI$33),0))*(1-GRID!$B$69),0))</f>
        <v>44600</v>
      </c>
      <c r="V383" s="47" cm="1">
        <f t="array" ref="V383">IF($I$2="Открытый тариф",
INDEX(GRID!$B$47:$BI$57,MATCH(U$7,GRID!$A$47:$A$57,0),MATCH(1,($U$2=GRID!$B$31:$BI$31)*(КАЛЕНДАРЬ!$AQ29=GRID!$B$33:$BI$33), 0)),
ROUNDUP(INDEX(GRID!$B$47:$BI$57,MATCH(U$7,GRID!$A$47:$A$57,0),MATCH(1,($U$2=GRID!$B$31:$BI$31)*(КАЛЕНДАРЬ!$AQ29=GRID!$B$33:$BI$33),0))*(1-GRID!$B$69),0))</f>
        <v>47200</v>
      </c>
      <c r="W383" s="47" cm="1">
        <f t="array" ref="W383">IF($I$2="Открытый тариф",
INDEX(GRID!$B$34:$BI$44,MATCH(W$7,GRID!$A$34:$A$44,0),MATCH(1,($U$2=GRID!$B$31:$BI$31)*(КАЛЕНДАРЬ!$AQ29=GRID!$B$33:$BI$33), 0)),
ROUNDUP(INDEX(GRID!$B$34:$BI$44,MATCH(W$7,GRID!$A$34:$A$44,0),MATCH(1,($U$2=GRID!$B$31:$BI$31)*(КАЛЕНДАРЬ!$AQ29=GRID!$B$33:$BI$33),0))*(1-GRID!$B$69),0))</f>
        <v>128200</v>
      </c>
      <c r="X383" s="47" cm="1">
        <f t="array" ref="X383">IF($I$2="Открытый тариф",
INDEX(GRID!$B$47:$BI$57,MATCH(W$7,GRID!$A$47:$A$57,0),MATCH(1,($U$2=GRID!$B$31:$BI$31)*(КАЛЕНДАРЬ!$AQ29=GRID!$B$33:$BI$33), 0)),
ROUNDUP(INDEX(GRID!$B$47:$BI$57,MATCH(W$7,GRID!$A$47:$A$57,0),MATCH(1,($U$2=GRID!$B$31:$BI$31)*(КАЛЕНДАРЬ!$AQ29=GRID!$B$33:$BI$33),0))*(1-GRID!$B$69),0))</f>
        <v>130800</v>
      </c>
    </row>
    <row r="384" spans="1:24" hidden="1" x14ac:dyDescent="0.2">
      <c r="A384" s="117" t="s">
        <v>47</v>
      </c>
      <c r="B384" s="117">
        <v>27</v>
      </c>
      <c r="C384" s="47" cm="1">
        <f t="array" ref="C384">IF($I$2="Открытый тариф",
INDEX(GRID!$B$34:$BI$44,MATCH(C$7,GRID!$A$34:$A$44,0),MATCH(1,($U$2=GRID!$B$31:$BI$31)*(КАЛЕНДАРЬ!$AQ30=GRID!$B$33:$BI$33), 0)),
ROUNDUP(INDEX(GRID!$B$34:$BI$44,MATCH(C$7,GRID!$A$34:$A$44,0),MATCH(1,($U$2=GRID!$B$31:$BI$31)*(КАЛЕНДАРЬ!$AQ30=GRID!$B$33:$BI$33),0))*(1-GRID!$B$69),0))</f>
        <v>20400</v>
      </c>
      <c r="D384" s="47" cm="1">
        <f t="array" ref="D384">IF($I$2="Открытый тариф",
INDEX(GRID!$B$47:$BI$57,MATCH(C$7,GRID!$A$47:$A$57,0),MATCH(1,($U$2=GRID!$B$31:$BI$31)*(КАЛЕНДАРЬ!$AQ30=GRID!$B$33:$BI$33), 0)),
ROUNDUP(INDEX(GRID!$B$47:$BI$57,MATCH(C$7,GRID!$A$47:$A$57,0),MATCH(1,($U$2=GRID!$B$31:$BI$31)*(КАЛЕНДАРЬ!$AQ30=GRID!$B$33:$BI$33),0))*(1-GRID!$B$69),0))</f>
        <v>23000</v>
      </c>
      <c r="E384" s="47" cm="1">
        <f t="array" ref="E384">IF($I$2="Открытый тариф",
INDEX(GRID!$B$34:$BI$44,MATCH(E$7,GRID!$A$34:$A$44,0),MATCH(1,($U$2=GRID!$B$31:$BI$31)*(КАЛЕНДАРЬ!$AQ30=GRID!$B$33:$BI$33), 0)),
ROUNDUP(INDEX(GRID!$B$34:$BI$44,MATCH(E$7,GRID!$A$34:$A$44,0),MATCH(1,($U$2=GRID!$B$31:$BI$31)*(КАЛЕНДАРЬ!$AQ30=GRID!$B$33:$BI$33),0))*(1-GRID!$B$69),0))</f>
        <v>22200</v>
      </c>
      <c r="F384" s="47" cm="1">
        <f t="array" ref="F384">IF($I$2="Открытый тариф",
INDEX(GRID!$B$47:$BI$57,MATCH(E$7,GRID!$A$47:$A$57,0),MATCH(1,($U$2=GRID!$B$31:$BI$31)*(КАЛЕНДАРЬ!$AQ30=GRID!$B$33:$BI$33), 0)),
ROUNDUP(INDEX(GRID!$B$47:$BI$57,MATCH(E$7,GRID!$A$47:$A$57,0),MATCH(1,($U$2=GRID!$B$31:$BI$31)*(КАЛЕНДАРЬ!$AQ30=GRID!$B$33:$BI$33),0))*(1-GRID!$B$69),0))</f>
        <v>24800</v>
      </c>
      <c r="G384" s="47" cm="1">
        <f t="array" ref="G384">IF($I$2="Открытый тариф",
INDEX(GRID!$B$34:$BI$44,MATCH(G$7,GRID!$A$34:$A$44,0),MATCH(1,($U$2=GRID!$B$31:$BI$31)*(КАЛЕНДАРЬ!$AQ30=GRID!$B$33:$BI$33), 0)),
ROUNDUP(INDEX(GRID!$B$34:$BI$44,MATCH(G$7,GRID!$A$34:$A$44,0),MATCH(1,($U$2=GRID!$B$31:$BI$31)*(КАЛЕНДАРЬ!$AQ30=GRID!$B$33:$BI$33),0))*(1-GRID!$B$69),0))</f>
        <v>23200</v>
      </c>
      <c r="H384" s="47" cm="1">
        <f t="array" ref="H384">IF($I$2="Открытый тариф",
INDEX(GRID!$B$47:$BI$57,MATCH(G$7,GRID!$A$47:$A$57,0),MATCH(1,($U$2=GRID!$B$31:$BI$31)*(КАЛЕНДАРЬ!$AQ30=GRID!$B$33:$BI$33), 0)),
ROUNDUP(INDEX(GRID!$B$47:$BI$57,MATCH(G$7,GRID!$A$47:$A$57,0),MATCH(1,($U$2=GRID!$B$31:$BI$31)*(КАЛЕНДАРЬ!$AQ30=GRID!$B$33:$BI$33),0))*(1-GRID!$B$69),0))</f>
        <v>25800</v>
      </c>
      <c r="I384" s="47" cm="1">
        <f t="array" ref="I384">IF($I$2="Открытый тариф",
INDEX(GRID!$B$34:$BI$44,MATCH(I$7,GRID!$A$34:$A$44,0),MATCH(1,($U$2=GRID!$B$31:$BI$31)*(КАЛЕНДАРЬ!$AQ30=GRID!$B$33:$BI$33), 0)),
ROUNDUP(INDEX(GRID!$B$34:$BI$44,MATCH(I$7,GRID!$A$34:$A$44,0),MATCH(1,($U$2=GRID!$B$31:$BI$31)*(КАЛЕНДАРЬ!$AQ30=GRID!$B$33:$BI$33),0))*(1-GRID!$B$69),0))</f>
        <v>25000</v>
      </c>
      <c r="J384" s="47" cm="1">
        <f t="array" ref="J384">IF($I$2="Открытый тариф",
INDEX(GRID!$B$47:$BI$57,MATCH(I$7,GRID!$A$47:$A$57,0),MATCH(1,($U$2=GRID!$B$31:$BI$31)*(КАЛЕНДАРЬ!$AQ30=GRID!$B$33:$BI$33), 0)),
ROUNDUP(INDEX(GRID!$B$47:$BI$57,MATCH(I$7,GRID!$A$47:$A$57,0),MATCH(1,($U$2=GRID!$B$31:$BI$31)*(КАЛЕНДАРЬ!$AQ30=GRID!$B$33:$BI$33),0))*(1-GRID!$B$69),0))</f>
        <v>27600</v>
      </c>
      <c r="K384" s="47" cm="1">
        <f t="array" ref="K384">IF($I$2="Открытый тариф",
INDEX(GRID!$B$34:$BI$44,MATCH(K$7,GRID!$A$34:$A$44,0),MATCH(1,($U$2=GRID!$B$31:$BI$31)*(КАЛЕНДАРЬ!$AQ30=GRID!$B$33:$BI$33), 0)),
ROUNDUP(INDEX(GRID!$B$34:$BI$44,MATCH(K$7,GRID!$A$34:$A$44,0),MATCH(1,($U$2=GRID!$B$31:$BI$31)*(КАЛЕНДАРЬ!$AQ30=GRID!$B$33:$BI$33),0))*(1-GRID!$B$69),0))</f>
        <v>26000</v>
      </c>
      <c r="L384" s="47" cm="1">
        <f t="array" ref="L384">IF($I$2="Открытый тариф",
INDEX(GRID!$B$47:$BI$57,MATCH(K$7,GRID!$A$47:$A$57,0),MATCH(1,($U$2=GRID!$B$31:$BI$31)*(КАЛЕНДАРЬ!$AQ30=GRID!$B$33:$BI$33), 0)),
ROUNDUP(INDEX(GRID!$B$47:$BI$57,MATCH(K$7,GRID!$A$47:$A$57,0),MATCH(1,($U$2=GRID!$B$31:$BI$31)*(КАЛЕНДАРЬ!$AQ30=GRID!$B$33:$BI$33),0))*(1-GRID!$B$69),0))</f>
        <v>28600</v>
      </c>
      <c r="M384" s="47" cm="1">
        <f t="array" ref="M384">IF($I$2="Открытый тариф",
INDEX(GRID!$B$34:$BI$44,MATCH(M$7,GRID!$A$34:$A$44,0),MATCH(1,($U$2=GRID!$B$31:$BI$31)*(КАЛЕНДАРЬ!$AQ30=GRID!$B$33:$BI$33), 0)),
ROUNDUP(INDEX(GRID!$B$34:$BI$44,MATCH(M$7,GRID!$A$34:$A$44,0),MATCH(1,($U$2=GRID!$B$31:$BI$31)*(КАЛЕНДАРЬ!$AQ30=GRID!$B$33:$BI$33),0))*(1-GRID!$B$69),0))</f>
        <v>27800</v>
      </c>
      <c r="N384" s="47" cm="1">
        <f t="array" ref="N384">IF($I$2="Открытый тариф",
INDEX(GRID!$B$47:$BI$57,MATCH(M$7,GRID!$A$47:$A$57,0),MATCH(1,($U$2=GRID!$B$31:$BI$31)*(КАЛЕНДАРЬ!$AQ30=GRID!$B$33:$BI$33), 0)),
ROUNDUP(INDEX(GRID!$B$47:$BI$57,MATCH(M$7,GRID!$A$47:$A$57,0),MATCH(1,($U$2=GRID!$B$31:$BI$31)*(КАЛЕНДАРЬ!$AQ30=GRID!$B$33:$BI$33),0))*(1-GRID!$B$69),0))</f>
        <v>30400</v>
      </c>
      <c r="O384" s="47" cm="1">
        <f t="array" ref="O384">IF($I$2="Открытый тариф",
INDEX(GRID!$B$34:$BI$44,MATCH(O$7,GRID!$A$34:$A$44,0),MATCH(1,($U$2=GRID!$B$31:$BI$31)*(КАЛЕНДАРЬ!$AQ30=GRID!$B$33:$BI$33), 0)),
ROUNDUP(INDEX(GRID!$B$34:$BI$44,MATCH(O$7,GRID!$A$34:$A$44,0),MATCH(1,($U$2=GRID!$B$31:$BI$31)*(КАЛЕНДАРЬ!$AQ30=GRID!$B$33:$BI$33),0))*(1-GRID!$B$69),0))</f>
        <v>34700</v>
      </c>
      <c r="P384" s="47" cm="1">
        <f t="array" ref="P384">IF($I$2="Открытый тариф",
INDEX(GRID!$B$47:$BI$57,MATCH(O$7,GRID!$A$47:$A$57,0),MATCH(1,($U$2=GRID!$B$31:$BI$31)*(КАЛЕНДАРЬ!$AQ30=GRID!$B$33:$BI$33), 0)),
ROUNDUP(INDEX(GRID!$B$47:$BI$57,MATCH(O$7,GRID!$A$47:$A$57,0),MATCH(1,($U$2=GRID!$B$31:$BI$31)*(КАЛЕНДАРЬ!$AQ30=GRID!$B$33:$BI$33),0))*(1-GRID!$B$69),0))</f>
        <v>37300</v>
      </c>
      <c r="Q384" s="47" cm="1">
        <f t="array" ref="Q384">IF($I$2="Открытый тариф",
INDEX(GRID!$B$34:$BI$44,MATCH(Q$7,GRID!$A$34:$A$44,0),MATCH(1,($U$2=GRID!$B$31:$BI$31)*(КАЛЕНДАРЬ!$AQ30=GRID!$B$33:$BI$33), 0)),
ROUNDUP(INDEX(GRID!$B$34:$BI$44,MATCH(Q$7,GRID!$A$34:$A$44,0),MATCH(1,($U$2=GRID!$B$31:$BI$31)*(КАЛЕНДАРЬ!$AQ30=GRID!$B$33:$BI$33),0))*(1-GRID!$B$69),0))</f>
        <v>36700</v>
      </c>
      <c r="R384" s="47" cm="1">
        <f t="array" ref="R384">IF($I$2="Открытый тариф",
INDEX(GRID!$B$47:$BI$57,MATCH(Q$7,GRID!$A$47:$A$57,0),MATCH(1,($U$2=GRID!$B$31:$BI$31)*(КАЛЕНДАРЬ!$AQ30=GRID!$B$33:$BI$33), 0)),
ROUNDUP(INDEX(GRID!$B$47:$BI$57,MATCH(Q$7,GRID!$A$47:$A$57,0),MATCH(1,($U$2=GRID!$B$31:$BI$31)*(КАЛЕНДАРЬ!$AQ30=GRID!$B$33:$BI$33),0))*(1-GRID!$B$69),0))</f>
        <v>39300</v>
      </c>
      <c r="S384" s="47" cm="1">
        <f t="array" ref="S384">IF($I$2="Открытый тариф",
INDEX(GRID!$B$34:$BI$44,MATCH(S$7,GRID!$A$34:$A$44,0),MATCH(1,($U$2=GRID!$B$31:$BI$31)*(КАЛЕНДАРЬ!$AQ30=GRID!$B$33:$BI$33), 0)),
ROUNDUP(INDEX(GRID!$B$34:$BI$44,MATCH(S$7,GRID!$A$34:$A$44,0),MATCH(1,($U$2=GRID!$B$31:$BI$31)*(КАЛЕНДАРЬ!$AQ30=GRID!$B$33:$BI$33),0))*(1-GRID!$B$69),0))</f>
        <v>40200</v>
      </c>
      <c r="T384" s="47" cm="1">
        <f t="array" ref="T384">IF($I$2="Открытый тариф",
INDEX(GRID!$B$47:$BI$57,MATCH(S$7,GRID!$A$47:$A$57,0),MATCH(1,($U$2=GRID!$B$31:$BI$31)*(КАЛЕНДАРЬ!$AQ30=GRID!$B$33:$BI$33), 0)),
ROUNDUP(INDEX(GRID!$B$47:$BI$57,MATCH(S$7,GRID!$A$47:$A$57,0),MATCH(1,($U$2=GRID!$B$31:$BI$31)*(КАЛЕНДАРЬ!$AQ30=GRID!$B$33:$BI$33),0))*(1-GRID!$B$69),0))</f>
        <v>42800</v>
      </c>
      <c r="U384" s="47" cm="1">
        <f t="array" ref="U384">IF($I$2="Открытый тариф",
INDEX(GRID!$B$34:$BI$44,MATCH(U$7,GRID!$A$34:$A$44,0),MATCH(1,($U$2=GRID!$B$31:$BI$31)*(КАЛЕНДАРЬ!$AQ30=GRID!$B$33:$BI$33), 0)),
ROUNDUP(INDEX(GRID!$B$34:$BI$44,MATCH(U$7,GRID!$A$34:$A$44,0),MATCH(1,($U$2=GRID!$B$31:$BI$31)*(КАЛЕНДАРЬ!$AQ30=GRID!$B$33:$BI$33),0))*(1-GRID!$B$69),0))</f>
        <v>46100</v>
      </c>
      <c r="V384" s="47" cm="1">
        <f t="array" ref="V384">IF($I$2="Открытый тариф",
INDEX(GRID!$B$47:$BI$57,MATCH(U$7,GRID!$A$47:$A$57,0),MATCH(1,($U$2=GRID!$B$31:$BI$31)*(КАЛЕНДАРЬ!$AQ30=GRID!$B$33:$BI$33), 0)),
ROUNDUP(INDEX(GRID!$B$47:$BI$57,MATCH(U$7,GRID!$A$47:$A$57,0),MATCH(1,($U$2=GRID!$B$31:$BI$31)*(КАЛЕНДАРЬ!$AQ30=GRID!$B$33:$BI$33),0))*(1-GRID!$B$69),0))</f>
        <v>48700</v>
      </c>
      <c r="W384" s="47" cm="1">
        <f t="array" ref="W384">IF($I$2="Открытый тариф",
INDEX(GRID!$B$34:$BI$44,MATCH(W$7,GRID!$A$34:$A$44,0),MATCH(1,($U$2=GRID!$B$31:$BI$31)*(КАЛЕНДАРЬ!$AQ30=GRID!$B$33:$BI$33), 0)),
ROUNDUP(INDEX(GRID!$B$34:$BI$44,MATCH(W$7,GRID!$A$34:$A$44,0),MATCH(1,($U$2=GRID!$B$31:$BI$31)*(КАЛЕНДАРЬ!$AQ30=GRID!$B$33:$BI$33),0))*(1-GRID!$B$69),0))</f>
        <v>134300</v>
      </c>
      <c r="X384" s="47" cm="1">
        <f t="array" ref="X384">IF($I$2="Открытый тариф",
INDEX(GRID!$B$47:$BI$57,MATCH(W$7,GRID!$A$47:$A$57,0),MATCH(1,($U$2=GRID!$B$31:$BI$31)*(КАЛЕНДАРЬ!$AQ30=GRID!$B$33:$BI$33), 0)),
ROUNDUP(INDEX(GRID!$B$47:$BI$57,MATCH(W$7,GRID!$A$47:$A$57,0),MATCH(1,($U$2=GRID!$B$31:$BI$31)*(КАЛЕНДАРЬ!$AQ30=GRID!$B$33:$BI$33),0))*(1-GRID!$B$69),0))</f>
        <v>136900</v>
      </c>
    </row>
    <row r="385" spans="1:24" hidden="1" x14ac:dyDescent="0.2">
      <c r="A385" s="117" t="s">
        <v>48</v>
      </c>
      <c r="B385" s="117">
        <v>28</v>
      </c>
      <c r="C385" s="47" cm="1">
        <f t="array" ref="C385">IF($I$2="Открытый тариф",
INDEX(GRID!$B$34:$BI$44,MATCH(C$7,GRID!$A$34:$A$44,0),MATCH(1,($U$2=GRID!$B$31:$BI$31)*(КАЛЕНДАРЬ!$AQ31=GRID!$B$33:$BI$33), 0)),
ROUNDUP(INDEX(GRID!$B$34:$BI$44,MATCH(C$7,GRID!$A$34:$A$44,0),MATCH(1,($U$2=GRID!$B$31:$BI$31)*(КАЛЕНДАРЬ!$AQ31=GRID!$B$33:$BI$33),0))*(1-GRID!$B$69),0))</f>
        <v>20400</v>
      </c>
      <c r="D385" s="47" cm="1">
        <f t="array" ref="D385">IF($I$2="Открытый тариф",
INDEX(GRID!$B$47:$BI$57,MATCH(C$7,GRID!$A$47:$A$57,0),MATCH(1,($U$2=GRID!$B$31:$BI$31)*(КАЛЕНДАРЬ!$AQ31=GRID!$B$33:$BI$33), 0)),
ROUNDUP(INDEX(GRID!$B$47:$BI$57,MATCH(C$7,GRID!$A$47:$A$57,0),MATCH(1,($U$2=GRID!$B$31:$BI$31)*(КАЛЕНДАРЬ!$AQ31=GRID!$B$33:$BI$33),0))*(1-GRID!$B$69),0))</f>
        <v>23000</v>
      </c>
      <c r="E385" s="47" cm="1">
        <f t="array" ref="E385">IF($I$2="Открытый тариф",
INDEX(GRID!$B$34:$BI$44,MATCH(E$7,GRID!$A$34:$A$44,0),MATCH(1,($U$2=GRID!$B$31:$BI$31)*(КАЛЕНДАРЬ!$AQ31=GRID!$B$33:$BI$33), 0)),
ROUNDUP(INDEX(GRID!$B$34:$BI$44,MATCH(E$7,GRID!$A$34:$A$44,0),MATCH(1,($U$2=GRID!$B$31:$BI$31)*(КАЛЕНДАРЬ!$AQ31=GRID!$B$33:$BI$33),0))*(1-GRID!$B$69),0))</f>
        <v>22200</v>
      </c>
      <c r="F385" s="47" cm="1">
        <f t="array" ref="F385">IF($I$2="Открытый тариф",
INDEX(GRID!$B$47:$BI$57,MATCH(E$7,GRID!$A$47:$A$57,0),MATCH(1,($U$2=GRID!$B$31:$BI$31)*(КАЛЕНДАРЬ!$AQ31=GRID!$B$33:$BI$33), 0)),
ROUNDUP(INDEX(GRID!$B$47:$BI$57,MATCH(E$7,GRID!$A$47:$A$57,0),MATCH(1,($U$2=GRID!$B$31:$BI$31)*(КАЛЕНДАРЬ!$AQ31=GRID!$B$33:$BI$33),0))*(1-GRID!$B$69),0))</f>
        <v>24800</v>
      </c>
      <c r="G385" s="47" cm="1">
        <f t="array" ref="G385">IF($I$2="Открытый тариф",
INDEX(GRID!$B$34:$BI$44,MATCH(G$7,GRID!$A$34:$A$44,0),MATCH(1,($U$2=GRID!$B$31:$BI$31)*(КАЛЕНДАРЬ!$AQ31=GRID!$B$33:$BI$33), 0)),
ROUNDUP(INDEX(GRID!$B$34:$BI$44,MATCH(G$7,GRID!$A$34:$A$44,0),MATCH(1,($U$2=GRID!$B$31:$BI$31)*(КАЛЕНДАРЬ!$AQ31=GRID!$B$33:$BI$33),0))*(1-GRID!$B$69),0))</f>
        <v>23200</v>
      </c>
      <c r="H385" s="47" cm="1">
        <f t="array" ref="H385">IF($I$2="Открытый тариф",
INDEX(GRID!$B$47:$BI$57,MATCH(G$7,GRID!$A$47:$A$57,0),MATCH(1,($U$2=GRID!$B$31:$BI$31)*(КАЛЕНДАРЬ!$AQ31=GRID!$B$33:$BI$33), 0)),
ROUNDUP(INDEX(GRID!$B$47:$BI$57,MATCH(G$7,GRID!$A$47:$A$57,0),MATCH(1,($U$2=GRID!$B$31:$BI$31)*(КАЛЕНДАРЬ!$AQ31=GRID!$B$33:$BI$33),0))*(1-GRID!$B$69),0))</f>
        <v>25800</v>
      </c>
      <c r="I385" s="47" cm="1">
        <f t="array" ref="I385">IF($I$2="Открытый тариф",
INDEX(GRID!$B$34:$BI$44,MATCH(I$7,GRID!$A$34:$A$44,0),MATCH(1,($U$2=GRID!$B$31:$BI$31)*(КАЛЕНДАРЬ!$AQ31=GRID!$B$33:$BI$33), 0)),
ROUNDUP(INDEX(GRID!$B$34:$BI$44,MATCH(I$7,GRID!$A$34:$A$44,0),MATCH(1,($U$2=GRID!$B$31:$BI$31)*(КАЛЕНДАРЬ!$AQ31=GRID!$B$33:$BI$33),0))*(1-GRID!$B$69),0))</f>
        <v>25000</v>
      </c>
      <c r="J385" s="47" cm="1">
        <f t="array" ref="J385">IF($I$2="Открытый тариф",
INDEX(GRID!$B$47:$BI$57,MATCH(I$7,GRID!$A$47:$A$57,0),MATCH(1,($U$2=GRID!$B$31:$BI$31)*(КАЛЕНДАРЬ!$AQ31=GRID!$B$33:$BI$33), 0)),
ROUNDUP(INDEX(GRID!$B$47:$BI$57,MATCH(I$7,GRID!$A$47:$A$57,0),MATCH(1,($U$2=GRID!$B$31:$BI$31)*(КАЛЕНДАРЬ!$AQ31=GRID!$B$33:$BI$33),0))*(1-GRID!$B$69),0))</f>
        <v>27600</v>
      </c>
      <c r="K385" s="47" cm="1">
        <f t="array" ref="K385">IF($I$2="Открытый тариф",
INDEX(GRID!$B$34:$BI$44,MATCH(K$7,GRID!$A$34:$A$44,0),MATCH(1,($U$2=GRID!$B$31:$BI$31)*(КАЛЕНДАРЬ!$AQ31=GRID!$B$33:$BI$33), 0)),
ROUNDUP(INDEX(GRID!$B$34:$BI$44,MATCH(K$7,GRID!$A$34:$A$44,0),MATCH(1,($U$2=GRID!$B$31:$BI$31)*(КАЛЕНДАРЬ!$AQ31=GRID!$B$33:$BI$33),0))*(1-GRID!$B$69),0))</f>
        <v>26000</v>
      </c>
      <c r="L385" s="47" cm="1">
        <f t="array" ref="L385">IF($I$2="Открытый тариф",
INDEX(GRID!$B$47:$BI$57,MATCH(K$7,GRID!$A$47:$A$57,0),MATCH(1,($U$2=GRID!$B$31:$BI$31)*(КАЛЕНДАРЬ!$AQ31=GRID!$B$33:$BI$33), 0)),
ROUNDUP(INDEX(GRID!$B$47:$BI$57,MATCH(K$7,GRID!$A$47:$A$57,0),MATCH(1,($U$2=GRID!$B$31:$BI$31)*(КАЛЕНДАРЬ!$AQ31=GRID!$B$33:$BI$33),0))*(1-GRID!$B$69),0))</f>
        <v>28600</v>
      </c>
      <c r="M385" s="47" cm="1">
        <f t="array" ref="M385">IF($I$2="Открытый тариф",
INDEX(GRID!$B$34:$BI$44,MATCH(M$7,GRID!$A$34:$A$44,0),MATCH(1,($U$2=GRID!$B$31:$BI$31)*(КАЛЕНДАРЬ!$AQ31=GRID!$B$33:$BI$33), 0)),
ROUNDUP(INDEX(GRID!$B$34:$BI$44,MATCH(M$7,GRID!$A$34:$A$44,0),MATCH(1,($U$2=GRID!$B$31:$BI$31)*(КАЛЕНДАРЬ!$AQ31=GRID!$B$33:$BI$33),0))*(1-GRID!$B$69),0))</f>
        <v>27800</v>
      </c>
      <c r="N385" s="47" cm="1">
        <f t="array" ref="N385">IF($I$2="Открытый тариф",
INDEX(GRID!$B$47:$BI$57,MATCH(M$7,GRID!$A$47:$A$57,0),MATCH(1,($U$2=GRID!$B$31:$BI$31)*(КАЛЕНДАРЬ!$AQ31=GRID!$B$33:$BI$33), 0)),
ROUNDUP(INDEX(GRID!$B$47:$BI$57,MATCH(M$7,GRID!$A$47:$A$57,0),MATCH(1,($U$2=GRID!$B$31:$BI$31)*(КАЛЕНДАРЬ!$AQ31=GRID!$B$33:$BI$33),0))*(1-GRID!$B$69),0))</f>
        <v>30400</v>
      </c>
      <c r="O385" s="47" cm="1">
        <f t="array" ref="O385">IF($I$2="Открытый тариф",
INDEX(GRID!$B$34:$BI$44,MATCH(O$7,GRID!$A$34:$A$44,0),MATCH(1,($U$2=GRID!$B$31:$BI$31)*(КАЛЕНДАРЬ!$AQ31=GRID!$B$33:$BI$33), 0)),
ROUNDUP(INDEX(GRID!$B$34:$BI$44,MATCH(O$7,GRID!$A$34:$A$44,0),MATCH(1,($U$2=GRID!$B$31:$BI$31)*(КАЛЕНДАРЬ!$AQ31=GRID!$B$33:$BI$33),0))*(1-GRID!$B$69),0))</f>
        <v>34700</v>
      </c>
      <c r="P385" s="47" cm="1">
        <f t="array" ref="P385">IF($I$2="Открытый тариф",
INDEX(GRID!$B$47:$BI$57,MATCH(O$7,GRID!$A$47:$A$57,0),MATCH(1,($U$2=GRID!$B$31:$BI$31)*(КАЛЕНДАРЬ!$AQ31=GRID!$B$33:$BI$33), 0)),
ROUNDUP(INDEX(GRID!$B$47:$BI$57,MATCH(O$7,GRID!$A$47:$A$57,0),MATCH(1,($U$2=GRID!$B$31:$BI$31)*(КАЛЕНДАРЬ!$AQ31=GRID!$B$33:$BI$33),0))*(1-GRID!$B$69),0))</f>
        <v>37300</v>
      </c>
      <c r="Q385" s="47" cm="1">
        <f t="array" ref="Q385">IF($I$2="Открытый тариф",
INDEX(GRID!$B$34:$BI$44,MATCH(Q$7,GRID!$A$34:$A$44,0),MATCH(1,($U$2=GRID!$B$31:$BI$31)*(КАЛЕНДАРЬ!$AQ31=GRID!$B$33:$BI$33), 0)),
ROUNDUP(INDEX(GRID!$B$34:$BI$44,MATCH(Q$7,GRID!$A$34:$A$44,0),MATCH(1,($U$2=GRID!$B$31:$BI$31)*(КАЛЕНДАРЬ!$AQ31=GRID!$B$33:$BI$33),0))*(1-GRID!$B$69),0))</f>
        <v>36700</v>
      </c>
      <c r="R385" s="47" cm="1">
        <f t="array" ref="R385">IF($I$2="Открытый тариф",
INDEX(GRID!$B$47:$BI$57,MATCH(Q$7,GRID!$A$47:$A$57,0),MATCH(1,($U$2=GRID!$B$31:$BI$31)*(КАЛЕНДАРЬ!$AQ31=GRID!$B$33:$BI$33), 0)),
ROUNDUP(INDEX(GRID!$B$47:$BI$57,MATCH(Q$7,GRID!$A$47:$A$57,0),MATCH(1,($U$2=GRID!$B$31:$BI$31)*(КАЛЕНДАРЬ!$AQ31=GRID!$B$33:$BI$33),0))*(1-GRID!$B$69),0))</f>
        <v>39300</v>
      </c>
      <c r="S385" s="47" cm="1">
        <f t="array" ref="S385">IF($I$2="Открытый тариф",
INDEX(GRID!$B$34:$BI$44,MATCH(S$7,GRID!$A$34:$A$44,0),MATCH(1,($U$2=GRID!$B$31:$BI$31)*(КАЛЕНДАРЬ!$AQ31=GRID!$B$33:$BI$33), 0)),
ROUNDUP(INDEX(GRID!$B$34:$BI$44,MATCH(S$7,GRID!$A$34:$A$44,0),MATCH(1,($U$2=GRID!$B$31:$BI$31)*(КАЛЕНДАРЬ!$AQ31=GRID!$B$33:$BI$33),0))*(1-GRID!$B$69),0))</f>
        <v>40200</v>
      </c>
      <c r="T385" s="47" cm="1">
        <f t="array" ref="T385">IF($I$2="Открытый тариф",
INDEX(GRID!$B$47:$BI$57,MATCH(S$7,GRID!$A$47:$A$57,0),MATCH(1,($U$2=GRID!$B$31:$BI$31)*(КАЛЕНДАРЬ!$AQ31=GRID!$B$33:$BI$33), 0)),
ROUNDUP(INDEX(GRID!$B$47:$BI$57,MATCH(S$7,GRID!$A$47:$A$57,0),MATCH(1,($U$2=GRID!$B$31:$BI$31)*(КАЛЕНДАРЬ!$AQ31=GRID!$B$33:$BI$33),0))*(1-GRID!$B$69),0))</f>
        <v>42800</v>
      </c>
      <c r="U385" s="47" cm="1">
        <f t="array" ref="U385">IF($I$2="Открытый тариф",
INDEX(GRID!$B$34:$BI$44,MATCH(U$7,GRID!$A$34:$A$44,0),MATCH(1,($U$2=GRID!$B$31:$BI$31)*(КАЛЕНДАРЬ!$AQ31=GRID!$B$33:$BI$33), 0)),
ROUNDUP(INDEX(GRID!$B$34:$BI$44,MATCH(U$7,GRID!$A$34:$A$44,0),MATCH(1,($U$2=GRID!$B$31:$BI$31)*(КАЛЕНДАРЬ!$AQ31=GRID!$B$33:$BI$33),0))*(1-GRID!$B$69),0))</f>
        <v>46100</v>
      </c>
      <c r="V385" s="47" cm="1">
        <f t="array" ref="V385">IF($I$2="Открытый тариф",
INDEX(GRID!$B$47:$BI$57,MATCH(U$7,GRID!$A$47:$A$57,0),MATCH(1,($U$2=GRID!$B$31:$BI$31)*(КАЛЕНДАРЬ!$AQ31=GRID!$B$33:$BI$33), 0)),
ROUNDUP(INDEX(GRID!$B$47:$BI$57,MATCH(U$7,GRID!$A$47:$A$57,0),MATCH(1,($U$2=GRID!$B$31:$BI$31)*(КАЛЕНДАРЬ!$AQ31=GRID!$B$33:$BI$33),0))*(1-GRID!$B$69),0))</f>
        <v>48700</v>
      </c>
      <c r="W385" s="47" cm="1">
        <f t="array" ref="W385">IF($I$2="Открытый тариф",
INDEX(GRID!$B$34:$BI$44,MATCH(W$7,GRID!$A$34:$A$44,0),MATCH(1,($U$2=GRID!$B$31:$BI$31)*(КАЛЕНДАРЬ!$AQ31=GRID!$B$33:$BI$33), 0)),
ROUNDUP(INDEX(GRID!$B$34:$BI$44,MATCH(W$7,GRID!$A$34:$A$44,0),MATCH(1,($U$2=GRID!$B$31:$BI$31)*(КАЛЕНДАРЬ!$AQ31=GRID!$B$33:$BI$33),0))*(1-GRID!$B$69),0))</f>
        <v>134300</v>
      </c>
      <c r="X385" s="47" cm="1">
        <f t="array" ref="X385">IF($I$2="Открытый тариф",
INDEX(GRID!$B$47:$BI$57,MATCH(W$7,GRID!$A$47:$A$57,0),MATCH(1,($U$2=GRID!$B$31:$BI$31)*(КАЛЕНДАРЬ!$AQ31=GRID!$B$33:$BI$33), 0)),
ROUNDUP(INDEX(GRID!$B$47:$BI$57,MATCH(W$7,GRID!$A$47:$A$57,0),MATCH(1,($U$2=GRID!$B$31:$BI$31)*(КАЛЕНДАРЬ!$AQ31=GRID!$B$33:$BI$33),0))*(1-GRID!$B$69),0))</f>
        <v>136900</v>
      </c>
    </row>
    <row r="386" spans="1:24" hidden="1" x14ac:dyDescent="0.2">
      <c r="A386" s="125"/>
      <c r="B386" s="126"/>
      <c r="C386" s="7"/>
      <c r="D386" s="7"/>
      <c r="E386" s="7"/>
      <c r="F386" s="7"/>
      <c r="G386" s="6"/>
      <c r="H386" s="7"/>
      <c r="I386" s="7"/>
      <c r="J386" s="7"/>
      <c r="K386" s="6"/>
      <c r="L386" s="7"/>
      <c r="M386" s="7"/>
      <c r="N386" s="7"/>
      <c r="O386" s="6"/>
      <c r="P386" s="7"/>
      <c r="Q386" s="6"/>
      <c r="R386" s="7"/>
      <c r="S386" s="7"/>
      <c r="T386" s="6"/>
      <c r="U386" s="7"/>
      <c r="V386" s="7"/>
      <c r="W386" s="7"/>
      <c r="X386" s="7"/>
    </row>
    <row r="387" spans="1:24" s="133" customFormat="1" x14ac:dyDescent="0.2">
      <c r="A387" s="210" t="s">
        <v>38</v>
      </c>
      <c r="B387" s="210"/>
      <c r="C387" s="210"/>
      <c r="D387" s="210"/>
      <c r="E387" s="210"/>
      <c r="F387" s="210"/>
      <c r="G387" s="210"/>
      <c r="H387" s="210"/>
      <c r="I387" s="210"/>
      <c r="J387" s="210"/>
      <c r="K387" s="210"/>
      <c r="L387" s="210"/>
      <c r="M387" s="210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</row>
    <row r="388" spans="1:24" s="133" customFormat="1" x14ac:dyDescent="0.2">
      <c r="A388" s="211" t="s">
        <v>139</v>
      </c>
      <c r="B388" s="212"/>
      <c r="C388" s="212"/>
      <c r="D388" s="212"/>
      <c r="E388" s="212"/>
      <c r="F388" s="212"/>
      <c r="G388" s="212"/>
      <c r="H388" s="212"/>
      <c r="I388" s="212"/>
      <c r="J388" s="212"/>
      <c r="K388" s="212"/>
      <c r="L388" s="212"/>
      <c r="M388" s="212"/>
      <c r="N388" s="212"/>
      <c r="O388" s="212"/>
      <c r="P388" s="212"/>
      <c r="Q388" s="212"/>
      <c r="R388" s="212"/>
      <c r="S388" s="212"/>
      <c r="T388" s="212"/>
      <c r="U388" s="212"/>
      <c r="V388" s="212"/>
      <c r="W388" s="212"/>
      <c r="X388" s="212"/>
    </row>
    <row r="389" spans="1:24" s="133" customFormat="1" ht="58.5" customHeight="1" x14ac:dyDescent="0.2">
      <c r="A389" s="213" t="s">
        <v>39</v>
      </c>
      <c r="B389" s="214"/>
      <c r="C389" s="217" t="s">
        <v>85</v>
      </c>
      <c r="D389" s="218"/>
      <c r="E389" s="219" t="s">
        <v>86</v>
      </c>
      <c r="F389" s="220"/>
      <c r="G389" s="221" t="s">
        <v>186</v>
      </c>
      <c r="H389" s="222"/>
      <c r="I389" s="223" t="s">
        <v>187</v>
      </c>
      <c r="J389" s="224"/>
      <c r="K389" s="225" t="s">
        <v>88</v>
      </c>
      <c r="L389" s="225"/>
      <c r="M389" s="226" t="s">
        <v>89</v>
      </c>
      <c r="N389" s="227"/>
      <c r="O389" s="250" t="s">
        <v>94</v>
      </c>
      <c r="P389" s="250"/>
      <c r="Q389" s="230" t="s">
        <v>188</v>
      </c>
      <c r="R389" s="230"/>
      <c r="S389" s="231" t="s">
        <v>189</v>
      </c>
      <c r="T389" s="231"/>
      <c r="U389" s="232" t="s">
        <v>91</v>
      </c>
      <c r="V389" s="233"/>
      <c r="W389" s="234" t="s">
        <v>96</v>
      </c>
      <c r="X389" s="235"/>
    </row>
    <row r="390" spans="1:24" s="133" customFormat="1" x14ac:dyDescent="0.2">
      <c r="A390" s="215"/>
      <c r="B390" s="216"/>
      <c r="C390" s="45" t="s">
        <v>40</v>
      </c>
      <c r="D390" s="45" t="s">
        <v>41</v>
      </c>
      <c r="E390" s="45" t="s">
        <v>40</v>
      </c>
      <c r="F390" s="45" t="s">
        <v>41</v>
      </c>
      <c r="G390" s="45" t="s">
        <v>40</v>
      </c>
      <c r="H390" s="45" t="s">
        <v>41</v>
      </c>
      <c r="I390" s="45" t="s">
        <v>40</v>
      </c>
      <c r="J390" s="45" t="s">
        <v>41</v>
      </c>
      <c r="K390" s="45" t="s">
        <v>40</v>
      </c>
      <c r="L390" s="45" t="s">
        <v>41</v>
      </c>
      <c r="M390" s="45" t="s">
        <v>40</v>
      </c>
      <c r="N390" s="45" t="s">
        <v>41</v>
      </c>
      <c r="O390" s="45" t="s">
        <v>40</v>
      </c>
      <c r="P390" s="45" t="s">
        <v>41</v>
      </c>
      <c r="Q390" s="45" t="s">
        <v>40</v>
      </c>
      <c r="R390" s="45" t="s">
        <v>41</v>
      </c>
      <c r="S390" s="45" t="s">
        <v>40</v>
      </c>
      <c r="T390" s="45" t="s">
        <v>41</v>
      </c>
      <c r="U390" s="45" t="s">
        <v>40</v>
      </c>
      <c r="V390" s="45" t="s">
        <v>41</v>
      </c>
      <c r="W390" s="45" t="s">
        <v>40</v>
      </c>
      <c r="X390" s="45" t="s">
        <v>41</v>
      </c>
    </row>
    <row r="391" spans="1:24" hidden="1" x14ac:dyDescent="0.2">
      <c r="A391" s="117" t="s">
        <v>42</v>
      </c>
      <c r="B391" s="117">
        <v>1</v>
      </c>
      <c r="C391" s="47" cm="1">
        <f t="array" ref="C391">IF($I$2="Открытый тариф",
INDEX(GRID!$B$34:$BI$44,MATCH(C$7,GRID!$A$34:$A$44,0),MATCH(1,($U$2=GRID!$B$31:$BI$31)*(КАЛЕНДАРЬ!$AT4=GRID!$B$33:$BI$33), 0)),
ROUNDUP(INDEX(GRID!$B$34:$BI$44,MATCH(C$7,GRID!$A$34:$A$44,0),MATCH(1,($U$2=GRID!$B$31:$BI$31)*(КАЛЕНДАРЬ!$AT4=GRID!$B$33:$BI$33),0))*(1-GRID!$B$69),0))</f>
        <v>19200</v>
      </c>
      <c r="D391" s="47" cm="1">
        <f t="array" ref="D391">IF($I$2="Открытый тариф",
INDEX(GRID!$B$47:$BI$57,MATCH(C$7,GRID!$A$47:$A$57,0),MATCH(1,($U$2=GRID!$B$31:$BI$31)*(КАЛЕНДАРЬ!$AT4=GRID!$B$33:$BI$33), 0)),
ROUNDUP(INDEX(GRID!$B$47:$BI$57,MATCH(C$7,GRID!$A$47:$A$57,0),MATCH(1,($U$2=GRID!$B$31:$BI$31)*(КАЛЕНДАРЬ!$AT4=GRID!$B$33:$BI$33),0))*(1-GRID!$B$69),0))</f>
        <v>21800</v>
      </c>
      <c r="E391" s="47" cm="1">
        <f t="array" ref="E391">IF($I$2="Открытый тариф",
INDEX(GRID!$B$34:$BI$44,MATCH(E$7,GRID!$A$34:$A$44,0),MATCH(1,($U$2=GRID!$B$31:$BI$31)*(КАЛЕНДАРЬ!$AT4=GRID!$B$33:$BI$33), 0)),
ROUNDUP(INDEX(GRID!$B$34:$BI$44,MATCH(E$7,GRID!$A$34:$A$44,0),MATCH(1,($U$2=GRID!$B$31:$BI$31)*(КАЛЕНДАРЬ!$AT4=GRID!$B$33:$BI$33),0))*(1-GRID!$B$69),0))</f>
        <v>21000</v>
      </c>
      <c r="F391" s="47" cm="1">
        <f t="array" ref="F391">IF($I$2="Открытый тариф",
INDEX(GRID!$B$47:$BI$57,MATCH(E$7,GRID!$A$47:$A$57,0),MATCH(1,($U$2=GRID!$B$31:$BI$31)*(КАЛЕНДАРЬ!$AT4=GRID!$B$33:$BI$33), 0)),
ROUNDUP(INDEX(GRID!$B$47:$BI$57,MATCH(E$7,GRID!$A$47:$A$57,0),MATCH(1,($U$2=GRID!$B$31:$BI$31)*(КАЛЕНДАРЬ!$AT4=GRID!$B$33:$BI$33),0))*(1-GRID!$B$69),0))</f>
        <v>23600</v>
      </c>
      <c r="G391" s="47" cm="1">
        <f t="array" ref="G391">IF($I$2="Открытый тариф",
INDEX(GRID!$B$34:$BI$44,MATCH(G$7,GRID!$A$34:$A$44,0),MATCH(1,($U$2=GRID!$B$31:$BI$31)*(КАЛЕНДАРЬ!$AT4=GRID!$B$33:$BI$33), 0)),
ROUNDUP(INDEX(GRID!$B$34:$BI$44,MATCH(G$7,GRID!$A$34:$A$44,0),MATCH(1,($U$2=GRID!$B$31:$BI$31)*(КАЛЕНДАРЬ!$AT4=GRID!$B$33:$BI$33),0))*(1-GRID!$B$69),0))</f>
        <v>22000</v>
      </c>
      <c r="H391" s="47" cm="1">
        <f t="array" ref="H391">IF($I$2="Открытый тариф",
INDEX(GRID!$B$47:$BI$57,MATCH(G$7,GRID!$A$47:$A$57,0),MATCH(1,($U$2=GRID!$B$31:$BI$31)*(КАЛЕНДАРЬ!$AT4=GRID!$B$33:$BI$33), 0)),
ROUNDUP(INDEX(GRID!$B$47:$BI$57,MATCH(G$7,GRID!$A$47:$A$57,0),MATCH(1,($U$2=GRID!$B$31:$BI$31)*(КАЛЕНДАРЬ!$AT4=GRID!$B$33:$BI$33),0))*(1-GRID!$B$69),0))</f>
        <v>24600</v>
      </c>
      <c r="I391" s="47" cm="1">
        <f t="array" ref="I391">IF($I$2="Открытый тариф",
INDEX(GRID!$B$34:$BI$44,MATCH(I$7,GRID!$A$34:$A$44,0),MATCH(1,($U$2=GRID!$B$31:$BI$31)*(КАЛЕНДАРЬ!$AT4=GRID!$B$33:$BI$33), 0)),
ROUNDUP(INDEX(GRID!$B$34:$BI$44,MATCH(I$7,GRID!$A$34:$A$44,0),MATCH(1,($U$2=GRID!$B$31:$BI$31)*(КАЛЕНДАРЬ!$AT4=GRID!$B$33:$BI$33),0))*(1-GRID!$B$69),0))</f>
        <v>23800</v>
      </c>
      <c r="J391" s="47" cm="1">
        <f t="array" ref="J391">IF($I$2="Открытый тариф",
INDEX(GRID!$B$47:$BI$57,MATCH(I$7,GRID!$A$47:$A$57,0),MATCH(1,($U$2=GRID!$B$31:$BI$31)*(КАЛЕНДАРЬ!$AT4=GRID!$B$33:$BI$33), 0)),
ROUNDUP(INDEX(GRID!$B$47:$BI$57,MATCH(I$7,GRID!$A$47:$A$57,0),MATCH(1,($U$2=GRID!$B$31:$BI$31)*(КАЛЕНДАРЬ!$AT4=GRID!$B$33:$BI$33),0))*(1-GRID!$B$69),0))</f>
        <v>26400</v>
      </c>
      <c r="K391" s="47" cm="1">
        <f t="array" ref="K391">IF($I$2="Открытый тариф",
INDEX(GRID!$B$34:$BI$44,MATCH(K$7,GRID!$A$34:$A$44,0),MATCH(1,($U$2=GRID!$B$31:$BI$31)*(КАЛЕНДАРЬ!$AT4=GRID!$B$33:$BI$33), 0)),
ROUNDUP(INDEX(GRID!$B$34:$BI$44,MATCH(K$7,GRID!$A$34:$A$44,0),MATCH(1,($U$2=GRID!$B$31:$BI$31)*(КАЛЕНДАРЬ!$AT4=GRID!$B$33:$BI$33),0))*(1-GRID!$B$69),0))</f>
        <v>24800</v>
      </c>
      <c r="L391" s="47" cm="1">
        <f t="array" ref="L391">IF($I$2="Открытый тариф",
INDEX(GRID!$B$47:$BI$57,MATCH(K$7,GRID!$A$47:$A$57,0),MATCH(1,($U$2=GRID!$B$31:$BI$31)*(КАЛЕНДАРЬ!$AT4=GRID!$B$33:$BI$33), 0)),
ROUNDUP(INDEX(GRID!$B$47:$BI$57,MATCH(K$7,GRID!$A$47:$A$57,0),MATCH(1,($U$2=GRID!$B$31:$BI$31)*(КАЛЕНДАРЬ!$AT4=GRID!$B$33:$BI$33),0))*(1-GRID!$B$69),0))</f>
        <v>27400</v>
      </c>
      <c r="M391" s="47" cm="1">
        <f t="array" ref="M391">IF($I$2="Открытый тариф",
INDEX(GRID!$B$34:$BI$44,MATCH(M$7,GRID!$A$34:$A$44,0),MATCH(1,($U$2=GRID!$B$31:$BI$31)*(КАЛЕНДАРЬ!$AT4=GRID!$B$33:$BI$33), 0)),
ROUNDUP(INDEX(GRID!$B$34:$BI$44,MATCH(M$7,GRID!$A$34:$A$44,0),MATCH(1,($U$2=GRID!$B$31:$BI$31)*(КАЛЕНДАРЬ!$AT4=GRID!$B$33:$BI$33),0))*(1-GRID!$B$69),0))</f>
        <v>26600</v>
      </c>
      <c r="N391" s="47" cm="1">
        <f t="array" ref="N391">IF($I$2="Открытый тариф",
INDEX(GRID!$B$47:$BI$57,MATCH(M$7,GRID!$A$47:$A$57,0),MATCH(1,($U$2=GRID!$B$31:$BI$31)*(КАЛЕНДАРЬ!$AT4=GRID!$B$33:$BI$33), 0)),
ROUNDUP(INDEX(GRID!$B$47:$BI$57,MATCH(M$7,GRID!$A$47:$A$57,0),MATCH(1,($U$2=GRID!$B$31:$BI$31)*(КАЛЕНДАРЬ!$AT4=GRID!$B$33:$BI$33),0))*(1-GRID!$B$69),0))</f>
        <v>29200</v>
      </c>
      <c r="O391" s="47" cm="1">
        <f t="array" ref="O391">IF($I$2="Открытый тариф",
INDEX(GRID!$B$34:$BI$44,MATCH(O$7,GRID!$A$34:$A$44,0),MATCH(1,($U$2=GRID!$B$31:$BI$31)*(КАЛЕНДАРЬ!$AT4=GRID!$B$33:$BI$33), 0)),
ROUNDUP(INDEX(GRID!$B$34:$BI$44,MATCH(O$7,GRID!$A$34:$A$44,0),MATCH(1,($U$2=GRID!$B$31:$BI$31)*(КАЛЕНДАРЬ!$AT4=GRID!$B$33:$BI$33),0))*(1-GRID!$B$69),0))</f>
        <v>33400</v>
      </c>
      <c r="P391" s="47" cm="1">
        <f t="array" ref="P391">IF($I$2="Открытый тариф",
INDEX(GRID!$B$47:$BI$57,MATCH(O$7,GRID!$A$47:$A$57,0),MATCH(1,($U$2=GRID!$B$31:$BI$31)*(КАЛЕНДАРЬ!$AT4=GRID!$B$33:$BI$33), 0)),
ROUNDUP(INDEX(GRID!$B$47:$BI$57,MATCH(O$7,GRID!$A$47:$A$57,0),MATCH(1,($U$2=GRID!$B$31:$BI$31)*(КАЛЕНДАРЬ!$AT4=GRID!$B$33:$BI$33),0))*(1-GRID!$B$69),0))</f>
        <v>36000</v>
      </c>
      <c r="Q391" s="47" cm="1">
        <f t="array" ref="Q391">IF($I$2="Открытый тариф",
INDEX(GRID!$B$34:$BI$44,MATCH(Q$7,GRID!$A$34:$A$44,0),MATCH(1,($U$2=GRID!$B$31:$BI$31)*(КАЛЕНДАРЬ!$AT4=GRID!$B$33:$BI$33), 0)),
ROUNDUP(INDEX(GRID!$B$34:$BI$44,MATCH(Q$7,GRID!$A$34:$A$44,0),MATCH(1,($U$2=GRID!$B$31:$BI$31)*(КАЛЕНДАРЬ!$AT4=GRID!$B$33:$BI$33),0))*(1-GRID!$B$69),0))</f>
        <v>35400</v>
      </c>
      <c r="R391" s="47" cm="1">
        <f t="array" ref="R391">IF($I$2="Открытый тариф",
INDEX(GRID!$B$47:$BI$57,MATCH(Q$7,GRID!$A$47:$A$57,0),MATCH(1,($U$2=GRID!$B$31:$BI$31)*(КАЛЕНДАРЬ!$AT4=GRID!$B$33:$BI$33), 0)),
ROUNDUP(INDEX(GRID!$B$47:$BI$57,MATCH(Q$7,GRID!$A$47:$A$57,0),MATCH(1,($U$2=GRID!$B$31:$BI$31)*(КАЛЕНДАРЬ!$AT4=GRID!$B$33:$BI$33),0))*(1-GRID!$B$69),0))</f>
        <v>38000</v>
      </c>
      <c r="S391" s="47" cm="1">
        <f t="array" ref="S391">IF($I$2="Открытый тариф",
INDEX(GRID!$B$34:$BI$44,MATCH(S$7,GRID!$A$34:$A$44,0),MATCH(1,($U$2=GRID!$B$31:$BI$31)*(КАЛЕНДАРЬ!$AT4=GRID!$B$33:$BI$33), 0)),
ROUNDUP(INDEX(GRID!$B$34:$BI$44,MATCH(S$7,GRID!$A$34:$A$44,0),MATCH(1,($U$2=GRID!$B$31:$BI$31)*(КАЛЕНДАРЬ!$AT4=GRID!$B$33:$BI$33),0))*(1-GRID!$B$69),0))</f>
        <v>38800</v>
      </c>
      <c r="T391" s="47" cm="1">
        <f t="array" ref="T391">IF($I$2="Открытый тариф",
INDEX(GRID!$B$47:$BI$57,MATCH(S$7,GRID!$A$47:$A$57,0),MATCH(1,($U$2=GRID!$B$31:$BI$31)*(КАЛЕНДАРЬ!$AT4=GRID!$B$33:$BI$33), 0)),
ROUNDUP(INDEX(GRID!$B$47:$BI$57,MATCH(S$7,GRID!$A$47:$A$57,0),MATCH(1,($U$2=GRID!$B$31:$BI$31)*(КАЛЕНДАРЬ!$AT4=GRID!$B$33:$BI$33),0))*(1-GRID!$B$69),0))</f>
        <v>41400</v>
      </c>
      <c r="U391" s="47" cm="1">
        <f t="array" ref="U391">IF($I$2="Открытый тариф",
INDEX(GRID!$B$34:$BI$44,MATCH(U$7,GRID!$A$34:$A$44,0),MATCH(1,($U$2=GRID!$B$31:$BI$31)*(КАЛЕНДАРЬ!$AT4=GRID!$B$33:$BI$33), 0)),
ROUNDUP(INDEX(GRID!$B$34:$BI$44,MATCH(U$7,GRID!$A$34:$A$44,0),MATCH(1,($U$2=GRID!$B$31:$BI$31)*(КАЛЕНДАРЬ!$AT4=GRID!$B$33:$BI$33),0))*(1-GRID!$B$69),0))</f>
        <v>44600</v>
      </c>
      <c r="V391" s="47" cm="1">
        <f t="array" ref="V391">IF($I$2="Открытый тариф",
INDEX(GRID!$B$47:$BI$57,MATCH(U$7,GRID!$A$47:$A$57,0),MATCH(1,($U$2=GRID!$B$31:$BI$31)*(КАЛЕНДАРЬ!$AT4=GRID!$B$33:$BI$33), 0)),
ROUNDUP(INDEX(GRID!$B$47:$BI$57,MATCH(U$7,GRID!$A$47:$A$57,0),MATCH(1,($U$2=GRID!$B$31:$BI$31)*(КАЛЕНДАРЬ!$AT4=GRID!$B$33:$BI$33),0))*(1-GRID!$B$69),0))</f>
        <v>47200</v>
      </c>
      <c r="W391" s="47" cm="1">
        <f t="array" ref="W391">IF($I$2="Открытый тариф",
INDEX(GRID!$B$34:$BI$44,MATCH(W$7,GRID!$A$34:$A$44,0),MATCH(1,($U$2=GRID!$B$31:$BI$31)*(КАЛЕНДАРЬ!$AT4=GRID!$B$33:$BI$33), 0)),
ROUNDUP(INDEX(GRID!$B$34:$BI$44,MATCH(W$7,GRID!$A$34:$A$44,0),MATCH(1,($U$2=GRID!$B$31:$BI$31)*(КАЛЕНДАРЬ!$AT4=GRID!$B$33:$BI$33),0))*(1-GRID!$B$69),0))</f>
        <v>128200</v>
      </c>
      <c r="X391" s="47" cm="1">
        <f t="array" ref="X391">IF($I$2="Открытый тариф",
INDEX(GRID!$B$47:$BI$57,MATCH(W$7,GRID!$A$47:$A$57,0),MATCH(1,($U$2=GRID!$B$31:$BI$31)*(КАЛЕНДАРЬ!$AT4=GRID!$B$33:$BI$33), 0)),
ROUNDUP(INDEX(GRID!$B$47:$BI$57,MATCH(W$7,GRID!$A$47:$A$57,0),MATCH(1,($U$2=GRID!$B$31:$BI$31)*(КАЛЕНДАРЬ!$AT4=GRID!$B$33:$BI$33),0))*(1-GRID!$B$69),0))</f>
        <v>130800</v>
      </c>
    </row>
    <row r="392" spans="1:24" hidden="1" x14ac:dyDescent="0.2">
      <c r="A392" s="117" t="s">
        <v>43</v>
      </c>
      <c r="B392" s="117">
        <v>2</v>
      </c>
      <c r="C392" s="47" cm="1">
        <f t="array" ref="C392">IF($I$2="Открытый тариф",
INDEX(GRID!$B$34:$BI$44,MATCH(C$7,GRID!$A$34:$A$44,0),MATCH(1,($U$2=GRID!$B$31:$BI$31)*(КАЛЕНДАРЬ!$AT5=GRID!$B$33:$BI$33), 0)),
ROUNDUP(INDEX(GRID!$B$34:$BI$44,MATCH(C$7,GRID!$A$34:$A$44,0),MATCH(1,($U$2=GRID!$B$31:$BI$31)*(КАЛЕНДАРЬ!$AT5=GRID!$B$33:$BI$33),0))*(1-GRID!$B$69),0))</f>
        <v>19200</v>
      </c>
      <c r="D392" s="47" cm="1">
        <f t="array" ref="D392">IF($I$2="Открытый тариф",
INDEX(GRID!$B$47:$BI$57,MATCH(C$7,GRID!$A$47:$A$57,0),MATCH(1,($U$2=GRID!$B$31:$BI$31)*(КАЛЕНДАРЬ!$AT5=GRID!$B$33:$BI$33), 0)),
ROUNDUP(INDEX(GRID!$B$47:$BI$57,MATCH(C$7,GRID!$A$47:$A$57,0),MATCH(1,($U$2=GRID!$B$31:$BI$31)*(КАЛЕНДАРЬ!$AT5=GRID!$B$33:$BI$33),0))*(1-GRID!$B$69),0))</f>
        <v>21800</v>
      </c>
      <c r="E392" s="47" cm="1">
        <f t="array" ref="E392">IF($I$2="Открытый тариф",
INDEX(GRID!$B$34:$BI$44,MATCH(E$7,GRID!$A$34:$A$44,0),MATCH(1,($U$2=GRID!$B$31:$BI$31)*(КАЛЕНДАРЬ!$AT5=GRID!$B$33:$BI$33), 0)),
ROUNDUP(INDEX(GRID!$B$34:$BI$44,MATCH(E$7,GRID!$A$34:$A$44,0),MATCH(1,($U$2=GRID!$B$31:$BI$31)*(КАЛЕНДАРЬ!$AT5=GRID!$B$33:$BI$33),0))*(1-GRID!$B$69),0))</f>
        <v>21000</v>
      </c>
      <c r="F392" s="47" cm="1">
        <f t="array" ref="F392">IF($I$2="Открытый тариф",
INDEX(GRID!$B$47:$BI$57,MATCH(E$7,GRID!$A$47:$A$57,0),MATCH(1,($U$2=GRID!$B$31:$BI$31)*(КАЛЕНДАРЬ!$AT5=GRID!$B$33:$BI$33), 0)),
ROUNDUP(INDEX(GRID!$B$47:$BI$57,MATCH(E$7,GRID!$A$47:$A$57,0),MATCH(1,($U$2=GRID!$B$31:$BI$31)*(КАЛЕНДАРЬ!$AT5=GRID!$B$33:$BI$33),0))*(1-GRID!$B$69),0))</f>
        <v>23600</v>
      </c>
      <c r="G392" s="47" cm="1">
        <f t="array" ref="G392">IF($I$2="Открытый тариф",
INDEX(GRID!$B$34:$BI$44,MATCH(G$7,GRID!$A$34:$A$44,0),MATCH(1,($U$2=GRID!$B$31:$BI$31)*(КАЛЕНДАРЬ!$AT5=GRID!$B$33:$BI$33), 0)),
ROUNDUP(INDEX(GRID!$B$34:$BI$44,MATCH(G$7,GRID!$A$34:$A$44,0),MATCH(1,($U$2=GRID!$B$31:$BI$31)*(КАЛЕНДАРЬ!$AT5=GRID!$B$33:$BI$33),0))*(1-GRID!$B$69),0))</f>
        <v>22000</v>
      </c>
      <c r="H392" s="47" cm="1">
        <f t="array" ref="H392">IF($I$2="Открытый тариф",
INDEX(GRID!$B$47:$BI$57,MATCH(G$7,GRID!$A$47:$A$57,0),MATCH(1,($U$2=GRID!$B$31:$BI$31)*(КАЛЕНДАРЬ!$AT5=GRID!$B$33:$BI$33), 0)),
ROUNDUP(INDEX(GRID!$B$47:$BI$57,MATCH(G$7,GRID!$A$47:$A$57,0),MATCH(1,($U$2=GRID!$B$31:$BI$31)*(КАЛЕНДАРЬ!$AT5=GRID!$B$33:$BI$33),0))*(1-GRID!$B$69),0))</f>
        <v>24600</v>
      </c>
      <c r="I392" s="47" cm="1">
        <f t="array" ref="I392">IF($I$2="Открытый тариф",
INDEX(GRID!$B$34:$BI$44,MATCH(I$7,GRID!$A$34:$A$44,0),MATCH(1,($U$2=GRID!$B$31:$BI$31)*(КАЛЕНДАРЬ!$AT5=GRID!$B$33:$BI$33), 0)),
ROUNDUP(INDEX(GRID!$B$34:$BI$44,MATCH(I$7,GRID!$A$34:$A$44,0),MATCH(1,($U$2=GRID!$B$31:$BI$31)*(КАЛЕНДАРЬ!$AT5=GRID!$B$33:$BI$33),0))*(1-GRID!$B$69),0))</f>
        <v>23800</v>
      </c>
      <c r="J392" s="47" cm="1">
        <f t="array" ref="J392">IF($I$2="Открытый тариф",
INDEX(GRID!$B$47:$BI$57,MATCH(I$7,GRID!$A$47:$A$57,0),MATCH(1,($U$2=GRID!$B$31:$BI$31)*(КАЛЕНДАРЬ!$AT5=GRID!$B$33:$BI$33), 0)),
ROUNDUP(INDEX(GRID!$B$47:$BI$57,MATCH(I$7,GRID!$A$47:$A$57,0),MATCH(1,($U$2=GRID!$B$31:$BI$31)*(КАЛЕНДАРЬ!$AT5=GRID!$B$33:$BI$33),0))*(1-GRID!$B$69),0))</f>
        <v>26400</v>
      </c>
      <c r="K392" s="47" cm="1">
        <f t="array" ref="K392">IF($I$2="Открытый тариф",
INDEX(GRID!$B$34:$BI$44,MATCH(K$7,GRID!$A$34:$A$44,0),MATCH(1,($U$2=GRID!$B$31:$BI$31)*(КАЛЕНДАРЬ!$AT5=GRID!$B$33:$BI$33), 0)),
ROUNDUP(INDEX(GRID!$B$34:$BI$44,MATCH(K$7,GRID!$A$34:$A$44,0),MATCH(1,($U$2=GRID!$B$31:$BI$31)*(КАЛЕНДАРЬ!$AT5=GRID!$B$33:$BI$33),0))*(1-GRID!$B$69),0))</f>
        <v>24800</v>
      </c>
      <c r="L392" s="47" cm="1">
        <f t="array" ref="L392">IF($I$2="Открытый тариф",
INDEX(GRID!$B$47:$BI$57,MATCH(K$7,GRID!$A$47:$A$57,0),MATCH(1,($U$2=GRID!$B$31:$BI$31)*(КАЛЕНДАРЬ!$AT5=GRID!$B$33:$BI$33), 0)),
ROUNDUP(INDEX(GRID!$B$47:$BI$57,MATCH(K$7,GRID!$A$47:$A$57,0),MATCH(1,($U$2=GRID!$B$31:$BI$31)*(КАЛЕНДАРЬ!$AT5=GRID!$B$33:$BI$33),0))*(1-GRID!$B$69),0))</f>
        <v>27400</v>
      </c>
      <c r="M392" s="47" cm="1">
        <f t="array" ref="M392">IF($I$2="Открытый тариф",
INDEX(GRID!$B$34:$BI$44,MATCH(M$7,GRID!$A$34:$A$44,0),MATCH(1,($U$2=GRID!$B$31:$BI$31)*(КАЛЕНДАРЬ!$AT5=GRID!$B$33:$BI$33), 0)),
ROUNDUP(INDEX(GRID!$B$34:$BI$44,MATCH(M$7,GRID!$A$34:$A$44,0),MATCH(1,($U$2=GRID!$B$31:$BI$31)*(КАЛЕНДАРЬ!$AT5=GRID!$B$33:$BI$33),0))*(1-GRID!$B$69),0))</f>
        <v>26600</v>
      </c>
      <c r="N392" s="47" cm="1">
        <f t="array" ref="N392">IF($I$2="Открытый тариф",
INDEX(GRID!$B$47:$BI$57,MATCH(M$7,GRID!$A$47:$A$57,0),MATCH(1,($U$2=GRID!$B$31:$BI$31)*(КАЛЕНДАРЬ!$AT5=GRID!$B$33:$BI$33), 0)),
ROUNDUP(INDEX(GRID!$B$47:$BI$57,MATCH(M$7,GRID!$A$47:$A$57,0),MATCH(1,($U$2=GRID!$B$31:$BI$31)*(КАЛЕНДАРЬ!$AT5=GRID!$B$33:$BI$33),0))*(1-GRID!$B$69),0))</f>
        <v>29200</v>
      </c>
      <c r="O392" s="47" cm="1">
        <f t="array" ref="O392">IF($I$2="Открытый тариф",
INDEX(GRID!$B$34:$BI$44,MATCH(O$7,GRID!$A$34:$A$44,0),MATCH(1,($U$2=GRID!$B$31:$BI$31)*(КАЛЕНДАРЬ!$AT5=GRID!$B$33:$BI$33), 0)),
ROUNDUP(INDEX(GRID!$B$34:$BI$44,MATCH(O$7,GRID!$A$34:$A$44,0),MATCH(1,($U$2=GRID!$B$31:$BI$31)*(КАЛЕНДАРЬ!$AT5=GRID!$B$33:$BI$33),0))*(1-GRID!$B$69),0))</f>
        <v>33400</v>
      </c>
      <c r="P392" s="47" cm="1">
        <f t="array" ref="P392">IF($I$2="Открытый тариф",
INDEX(GRID!$B$47:$BI$57,MATCH(O$7,GRID!$A$47:$A$57,0),MATCH(1,($U$2=GRID!$B$31:$BI$31)*(КАЛЕНДАРЬ!$AT5=GRID!$B$33:$BI$33), 0)),
ROUNDUP(INDEX(GRID!$B$47:$BI$57,MATCH(O$7,GRID!$A$47:$A$57,0),MATCH(1,($U$2=GRID!$B$31:$BI$31)*(КАЛЕНДАРЬ!$AT5=GRID!$B$33:$BI$33),0))*(1-GRID!$B$69),0))</f>
        <v>36000</v>
      </c>
      <c r="Q392" s="47" cm="1">
        <f t="array" ref="Q392">IF($I$2="Открытый тариф",
INDEX(GRID!$B$34:$BI$44,MATCH(Q$7,GRID!$A$34:$A$44,0),MATCH(1,($U$2=GRID!$B$31:$BI$31)*(КАЛЕНДАРЬ!$AT5=GRID!$B$33:$BI$33), 0)),
ROUNDUP(INDEX(GRID!$B$34:$BI$44,MATCH(Q$7,GRID!$A$34:$A$44,0),MATCH(1,($U$2=GRID!$B$31:$BI$31)*(КАЛЕНДАРЬ!$AT5=GRID!$B$33:$BI$33),0))*(1-GRID!$B$69),0))</f>
        <v>35400</v>
      </c>
      <c r="R392" s="47" cm="1">
        <f t="array" ref="R392">IF($I$2="Открытый тариф",
INDEX(GRID!$B$47:$BI$57,MATCH(Q$7,GRID!$A$47:$A$57,0),MATCH(1,($U$2=GRID!$B$31:$BI$31)*(КАЛЕНДАРЬ!$AT5=GRID!$B$33:$BI$33), 0)),
ROUNDUP(INDEX(GRID!$B$47:$BI$57,MATCH(Q$7,GRID!$A$47:$A$57,0),MATCH(1,($U$2=GRID!$B$31:$BI$31)*(КАЛЕНДАРЬ!$AT5=GRID!$B$33:$BI$33),0))*(1-GRID!$B$69),0))</f>
        <v>38000</v>
      </c>
      <c r="S392" s="47" cm="1">
        <f t="array" ref="S392">IF($I$2="Открытый тариф",
INDEX(GRID!$B$34:$BI$44,MATCH(S$7,GRID!$A$34:$A$44,0),MATCH(1,($U$2=GRID!$B$31:$BI$31)*(КАЛЕНДАРЬ!$AT5=GRID!$B$33:$BI$33), 0)),
ROUNDUP(INDEX(GRID!$B$34:$BI$44,MATCH(S$7,GRID!$A$34:$A$44,0),MATCH(1,($U$2=GRID!$B$31:$BI$31)*(КАЛЕНДАРЬ!$AT5=GRID!$B$33:$BI$33),0))*(1-GRID!$B$69),0))</f>
        <v>38800</v>
      </c>
      <c r="T392" s="47" cm="1">
        <f t="array" ref="T392">IF($I$2="Открытый тариф",
INDEX(GRID!$B$47:$BI$57,MATCH(S$7,GRID!$A$47:$A$57,0),MATCH(1,($U$2=GRID!$B$31:$BI$31)*(КАЛЕНДАРЬ!$AT5=GRID!$B$33:$BI$33), 0)),
ROUNDUP(INDEX(GRID!$B$47:$BI$57,MATCH(S$7,GRID!$A$47:$A$57,0),MATCH(1,($U$2=GRID!$B$31:$BI$31)*(КАЛЕНДАРЬ!$AT5=GRID!$B$33:$BI$33),0))*(1-GRID!$B$69),0))</f>
        <v>41400</v>
      </c>
      <c r="U392" s="47" cm="1">
        <f t="array" ref="U392">IF($I$2="Открытый тариф",
INDEX(GRID!$B$34:$BI$44,MATCH(U$7,GRID!$A$34:$A$44,0),MATCH(1,($U$2=GRID!$B$31:$BI$31)*(КАЛЕНДАРЬ!$AT5=GRID!$B$33:$BI$33), 0)),
ROUNDUP(INDEX(GRID!$B$34:$BI$44,MATCH(U$7,GRID!$A$34:$A$44,0),MATCH(1,($U$2=GRID!$B$31:$BI$31)*(КАЛЕНДАРЬ!$AT5=GRID!$B$33:$BI$33),0))*(1-GRID!$B$69),0))</f>
        <v>44600</v>
      </c>
      <c r="V392" s="47" cm="1">
        <f t="array" ref="V392">IF($I$2="Открытый тариф",
INDEX(GRID!$B$47:$BI$57,MATCH(U$7,GRID!$A$47:$A$57,0),MATCH(1,($U$2=GRID!$B$31:$BI$31)*(КАЛЕНДАРЬ!$AT5=GRID!$B$33:$BI$33), 0)),
ROUNDUP(INDEX(GRID!$B$47:$BI$57,MATCH(U$7,GRID!$A$47:$A$57,0),MATCH(1,($U$2=GRID!$B$31:$BI$31)*(КАЛЕНДАРЬ!$AT5=GRID!$B$33:$BI$33),0))*(1-GRID!$B$69),0))</f>
        <v>47200</v>
      </c>
      <c r="W392" s="47" cm="1">
        <f t="array" ref="W392">IF($I$2="Открытый тариф",
INDEX(GRID!$B$34:$BI$44,MATCH(W$7,GRID!$A$34:$A$44,0),MATCH(1,($U$2=GRID!$B$31:$BI$31)*(КАЛЕНДАРЬ!$AT5=GRID!$B$33:$BI$33), 0)),
ROUNDUP(INDEX(GRID!$B$34:$BI$44,MATCH(W$7,GRID!$A$34:$A$44,0),MATCH(1,($U$2=GRID!$B$31:$BI$31)*(КАЛЕНДАРЬ!$AT5=GRID!$B$33:$BI$33),0))*(1-GRID!$B$69),0))</f>
        <v>128200</v>
      </c>
      <c r="X392" s="47" cm="1">
        <f t="array" ref="X392">IF($I$2="Открытый тариф",
INDEX(GRID!$B$47:$BI$57,MATCH(W$7,GRID!$A$47:$A$57,0),MATCH(1,($U$2=GRID!$B$31:$BI$31)*(КАЛЕНДАРЬ!$AT5=GRID!$B$33:$BI$33), 0)),
ROUNDUP(INDEX(GRID!$B$47:$BI$57,MATCH(W$7,GRID!$A$47:$A$57,0),MATCH(1,($U$2=GRID!$B$31:$BI$31)*(КАЛЕНДАРЬ!$AT5=GRID!$B$33:$BI$33),0))*(1-GRID!$B$69),0))</f>
        <v>130800</v>
      </c>
    </row>
    <row r="393" spans="1:24" hidden="1" x14ac:dyDescent="0.2">
      <c r="A393" s="117" t="s">
        <v>44</v>
      </c>
      <c r="B393" s="117">
        <v>3</v>
      </c>
      <c r="C393" s="47" cm="1">
        <f t="array" ref="C393">IF($I$2="Открытый тариф",
INDEX(GRID!$B$34:$BI$44,MATCH(C$7,GRID!$A$34:$A$44,0),MATCH(1,($U$2=GRID!$B$31:$BI$31)*(КАЛЕНДАРЬ!$AT6=GRID!$B$33:$BI$33), 0)),
ROUNDUP(INDEX(GRID!$B$34:$BI$44,MATCH(C$7,GRID!$A$34:$A$44,0),MATCH(1,($U$2=GRID!$B$31:$BI$31)*(КАЛЕНДАРЬ!$AT6=GRID!$B$33:$BI$33),0))*(1-GRID!$B$69),0))</f>
        <v>19200</v>
      </c>
      <c r="D393" s="47" cm="1">
        <f t="array" ref="D393">IF($I$2="Открытый тариф",
INDEX(GRID!$B$47:$BI$57,MATCH(C$7,GRID!$A$47:$A$57,0),MATCH(1,($U$2=GRID!$B$31:$BI$31)*(КАЛЕНДАРЬ!$AT6=GRID!$B$33:$BI$33), 0)),
ROUNDUP(INDEX(GRID!$B$47:$BI$57,MATCH(C$7,GRID!$A$47:$A$57,0),MATCH(1,($U$2=GRID!$B$31:$BI$31)*(КАЛЕНДАРЬ!$AT6=GRID!$B$33:$BI$33),0))*(1-GRID!$B$69),0))</f>
        <v>21800</v>
      </c>
      <c r="E393" s="47" cm="1">
        <f t="array" ref="E393">IF($I$2="Открытый тариф",
INDEX(GRID!$B$34:$BI$44,MATCH(E$7,GRID!$A$34:$A$44,0),MATCH(1,($U$2=GRID!$B$31:$BI$31)*(КАЛЕНДАРЬ!$AT6=GRID!$B$33:$BI$33), 0)),
ROUNDUP(INDEX(GRID!$B$34:$BI$44,MATCH(E$7,GRID!$A$34:$A$44,0),MATCH(1,($U$2=GRID!$B$31:$BI$31)*(КАЛЕНДАРЬ!$AT6=GRID!$B$33:$BI$33),0))*(1-GRID!$B$69),0))</f>
        <v>21000</v>
      </c>
      <c r="F393" s="47" cm="1">
        <f t="array" ref="F393">IF($I$2="Открытый тариф",
INDEX(GRID!$B$47:$BI$57,MATCH(E$7,GRID!$A$47:$A$57,0),MATCH(1,($U$2=GRID!$B$31:$BI$31)*(КАЛЕНДАРЬ!$AT6=GRID!$B$33:$BI$33), 0)),
ROUNDUP(INDEX(GRID!$B$47:$BI$57,MATCH(E$7,GRID!$A$47:$A$57,0),MATCH(1,($U$2=GRID!$B$31:$BI$31)*(КАЛЕНДАРЬ!$AT6=GRID!$B$33:$BI$33),0))*(1-GRID!$B$69),0))</f>
        <v>23600</v>
      </c>
      <c r="G393" s="47" cm="1">
        <f t="array" ref="G393">IF($I$2="Открытый тариф",
INDEX(GRID!$B$34:$BI$44,MATCH(G$7,GRID!$A$34:$A$44,0),MATCH(1,($U$2=GRID!$B$31:$BI$31)*(КАЛЕНДАРЬ!$AT6=GRID!$B$33:$BI$33), 0)),
ROUNDUP(INDEX(GRID!$B$34:$BI$44,MATCH(G$7,GRID!$A$34:$A$44,0),MATCH(1,($U$2=GRID!$B$31:$BI$31)*(КАЛЕНДАРЬ!$AT6=GRID!$B$33:$BI$33),0))*(1-GRID!$B$69),0))</f>
        <v>22000</v>
      </c>
      <c r="H393" s="47" cm="1">
        <f t="array" ref="H393">IF($I$2="Открытый тариф",
INDEX(GRID!$B$47:$BI$57,MATCH(G$7,GRID!$A$47:$A$57,0),MATCH(1,($U$2=GRID!$B$31:$BI$31)*(КАЛЕНДАРЬ!$AT6=GRID!$B$33:$BI$33), 0)),
ROUNDUP(INDEX(GRID!$B$47:$BI$57,MATCH(G$7,GRID!$A$47:$A$57,0),MATCH(1,($U$2=GRID!$B$31:$BI$31)*(КАЛЕНДАРЬ!$AT6=GRID!$B$33:$BI$33),0))*(1-GRID!$B$69),0))</f>
        <v>24600</v>
      </c>
      <c r="I393" s="47" cm="1">
        <f t="array" ref="I393">IF($I$2="Открытый тариф",
INDEX(GRID!$B$34:$BI$44,MATCH(I$7,GRID!$A$34:$A$44,0),MATCH(1,($U$2=GRID!$B$31:$BI$31)*(КАЛЕНДАРЬ!$AT6=GRID!$B$33:$BI$33), 0)),
ROUNDUP(INDEX(GRID!$B$34:$BI$44,MATCH(I$7,GRID!$A$34:$A$44,0),MATCH(1,($U$2=GRID!$B$31:$BI$31)*(КАЛЕНДАРЬ!$AT6=GRID!$B$33:$BI$33),0))*(1-GRID!$B$69),0))</f>
        <v>23800</v>
      </c>
      <c r="J393" s="47" cm="1">
        <f t="array" ref="J393">IF($I$2="Открытый тариф",
INDEX(GRID!$B$47:$BI$57,MATCH(I$7,GRID!$A$47:$A$57,0),MATCH(1,($U$2=GRID!$B$31:$BI$31)*(КАЛЕНДАРЬ!$AT6=GRID!$B$33:$BI$33), 0)),
ROUNDUP(INDEX(GRID!$B$47:$BI$57,MATCH(I$7,GRID!$A$47:$A$57,0),MATCH(1,($U$2=GRID!$B$31:$BI$31)*(КАЛЕНДАРЬ!$AT6=GRID!$B$33:$BI$33),0))*(1-GRID!$B$69),0))</f>
        <v>26400</v>
      </c>
      <c r="K393" s="47" cm="1">
        <f t="array" ref="K393">IF($I$2="Открытый тариф",
INDEX(GRID!$B$34:$BI$44,MATCH(K$7,GRID!$A$34:$A$44,0),MATCH(1,($U$2=GRID!$B$31:$BI$31)*(КАЛЕНДАРЬ!$AT6=GRID!$B$33:$BI$33), 0)),
ROUNDUP(INDEX(GRID!$B$34:$BI$44,MATCH(K$7,GRID!$A$34:$A$44,0),MATCH(1,($U$2=GRID!$B$31:$BI$31)*(КАЛЕНДАРЬ!$AT6=GRID!$B$33:$BI$33),0))*(1-GRID!$B$69),0))</f>
        <v>24800</v>
      </c>
      <c r="L393" s="47" cm="1">
        <f t="array" ref="L393">IF($I$2="Открытый тариф",
INDEX(GRID!$B$47:$BI$57,MATCH(K$7,GRID!$A$47:$A$57,0),MATCH(1,($U$2=GRID!$B$31:$BI$31)*(КАЛЕНДАРЬ!$AT6=GRID!$B$33:$BI$33), 0)),
ROUNDUP(INDEX(GRID!$B$47:$BI$57,MATCH(K$7,GRID!$A$47:$A$57,0),MATCH(1,($U$2=GRID!$B$31:$BI$31)*(КАЛЕНДАРЬ!$AT6=GRID!$B$33:$BI$33),0))*(1-GRID!$B$69),0))</f>
        <v>27400</v>
      </c>
      <c r="M393" s="47" cm="1">
        <f t="array" ref="M393">IF($I$2="Открытый тариф",
INDEX(GRID!$B$34:$BI$44,MATCH(M$7,GRID!$A$34:$A$44,0),MATCH(1,($U$2=GRID!$B$31:$BI$31)*(КАЛЕНДАРЬ!$AT6=GRID!$B$33:$BI$33), 0)),
ROUNDUP(INDEX(GRID!$B$34:$BI$44,MATCH(M$7,GRID!$A$34:$A$44,0),MATCH(1,($U$2=GRID!$B$31:$BI$31)*(КАЛЕНДАРЬ!$AT6=GRID!$B$33:$BI$33),0))*(1-GRID!$B$69),0))</f>
        <v>26600</v>
      </c>
      <c r="N393" s="47" cm="1">
        <f t="array" ref="N393">IF($I$2="Открытый тариф",
INDEX(GRID!$B$47:$BI$57,MATCH(M$7,GRID!$A$47:$A$57,0),MATCH(1,($U$2=GRID!$B$31:$BI$31)*(КАЛЕНДАРЬ!$AT6=GRID!$B$33:$BI$33), 0)),
ROUNDUP(INDEX(GRID!$B$47:$BI$57,MATCH(M$7,GRID!$A$47:$A$57,0),MATCH(1,($U$2=GRID!$B$31:$BI$31)*(КАЛЕНДАРЬ!$AT6=GRID!$B$33:$BI$33),0))*(1-GRID!$B$69),0))</f>
        <v>29200</v>
      </c>
      <c r="O393" s="47" cm="1">
        <f t="array" ref="O393">IF($I$2="Открытый тариф",
INDEX(GRID!$B$34:$BI$44,MATCH(O$7,GRID!$A$34:$A$44,0),MATCH(1,($U$2=GRID!$B$31:$BI$31)*(КАЛЕНДАРЬ!$AT6=GRID!$B$33:$BI$33), 0)),
ROUNDUP(INDEX(GRID!$B$34:$BI$44,MATCH(O$7,GRID!$A$34:$A$44,0),MATCH(1,($U$2=GRID!$B$31:$BI$31)*(КАЛЕНДАРЬ!$AT6=GRID!$B$33:$BI$33),0))*(1-GRID!$B$69),0))</f>
        <v>33400</v>
      </c>
      <c r="P393" s="47" cm="1">
        <f t="array" ref="P393">IF($I$2="Открытый тариф",
INDEX(GRID!$B$47:$BI$57,MATCH(O$7,GRID!$A$47:$A$57,0),MATCH(1,($U$2=GRID!$B$31:$BI$31)*(КАЛЕНДАРЬ!$AT6=GRID!$B$33:$BI$33), 0)),
ROUNDUP(INDEX(GRID!$B$47:$BI$57,MATCH(O$7,GRID!$A$47:$A$57,0),MATCH(1,($U$2=GRID!$B$31:$BI$31)*(КАЛЕНДАРЬ!$AT6=GRID!$B$33:$BI$33),0))*(1-GRID!$B$69),0))</f>
        <v>36000</v>
      </c>
      <c r="Q393" s="47" cm="1">
        <f t="array" ref="Q393">IF($I$2="Открытый тариф",
INDEX(GRID!$B$34:$BI$44,MATCH(Q$7,GRID!$A$34:$A$44,0),MATCH(1,($U$2=GRID!$B$31:$BI$31)*(КАЛЕНДАРЬ!$AT6=GRID!$B$33:$BI$33), 0)),
ROUNDUP(INDEX(GRID!$B$34:$BI$44,MATCH(Q$7,GRID!$A$34:$A$44,0),MATCH(1,($U$2=GRID!$B$31:$BI$31)*(КАЛЕНДАРЬ!$AT6=GRID!$B$33:$BI$33),0))*(1-GRID!$B$69),0))</f>
        <v>35400</v>
      </c>
      <c r="R393" s="47" cm="1">
        <f t="array" ref="R393">IF($I$2="Открытый тариф",
INDEX(GRID!$B$47:$BI$57,MATCH(Q$7,GRID!$A$47:$A$57,0),MATCH(1,($U$2=GRID!$B$31:$BI$31)*(КАЛЕНДАРЬ!$AT6=GRID!$B$33:$BI$33), 0)),
ROUNDUP(INDEX(GRID!$B$47:$BI$57,MATCH(Q$7,GRID!$A$47:$A$57,0),MATCH(1,($U$2=GRID!$B$31:$BI$31)*(КАЛЕНДАРЬ!$AT6=GRID!$B$33:$BI$33),0))*(1-GRID!$B$69),0))</f>
        <v>38000</v>
      </c>
      <c r="S393" s="47" cm="1">
        <f t="array" ref="S393">IF($I$2="Открытый тариф",
INDEX(GRID!$B$34:$BI$44,MATCH(S$7,GRID!$A$34:$A$44,0),MATCH(1,($U$2=GRID!$B$31:$BI$31)*(КАЛЕНДАРЬ!$AT6=GRID!$B$33:$BI$33), 0)),
ROUNDUP(INDEX(GRID!$B$34:$BI$44,MATCH(S$7,GRID!$A$34:$A$44,0),MATCH(1,($U$2=GRID!$B$31:$BI$31)*(КАЛЕНДАРЬ!$AT6=GRID!$B$33:$BI$33),0))*(1-GRID!$B$69),0))</f>
        <v>38800</v>
      </c>
      <c r="T393" s="47" cm="1">
        <f t="array" ref="T393">IF($I$2="Открытый тариф",
INDEX(GRID!$B$47:$BI$57,MATCH(S$7,GRID!$A$47:$A$57,0),MATCH(1,($U$2=GRID!$B$31:$BI$31)*(КАЛЕНДАРЬ!$AT6=GRID!$B$33:$BI$33), 0)),
ROUNDUP(INDEX(GRID!$B$47:$BI$57,MATCH(S$7,GRID!$A$47:$A$57,0),MATCH(1,($U$2=GRID!$B$31:$BI$31)*(КАЛЕНДАРЬ!$AT6=GRID!$B$33:$BI$33),0))*(1-GRID!$B$69),0))</f>
        <v>41400</v>
      </c>
      <c r="U393" s="47" cm="1">
        <f t="array" ref="U393">IF($I$2="Открытый тариф",
INDEX(GRID!$B$34:$BI$44,MATCH(U$7,GRID!$A$34:$A$44,0),MATCH(1,($U$2=GRID!$B$31:$BI$31)*(КАЛЕНДАРЬ!$AT6=GRID!$B$33:$BI$33), 0)),
ROUNDUP(INDEX(GRID!$B$34:$BI$44,MATCH(U$7,GRID!$A$34:$A$44,0),MATCH(1,($U$2=GRID!$B$31:$BI$31)*(КАЛЕНДАРЬ!$AT6=GRID!$B$33:$BI$33),0))*(1-GRID!$B$69),0))</f>
        <v>44600</v>
      </c>
      <c r="V393" s="47" cm="1">
        <f t="array" ref="V393">IF($I$2="Открытый тариф",
INDEX(GRID!$B$47:$BI$57,MATCH(U$7,GRID!$A$47:$A$57,0),MATCH(1,($U$2=GRID!$B$31:$BI$31)*(КАЛЕНДАРЬ!$AT6=GRID!$B$33:$BI$33), 0)),
ROUNDUP(INDEX(GRID!$B$47:$BI$57,MATCH(U$7,GRID!$A$47:$A$57,0),MATCH(1,($U$2=GRID!$B$31:$BI$31)*(КАЛЕНДАРЬ!$AT6=GRID!$B$33:$BI$33),0))*(1-GRID!$B$69),0))</f>
        <v>47200</v>
      </c>
      <c r="W393" s="47" cm="1">
        <f t="array" ref="W393">IF($I$2="Открытый тариф",
INDEX(GRID!$B$34:$BI$44,MATCH(W$7,GRID!$A$34:$A$44,0),MATCH(1,($U$2=GRID!$B$31:$BI$31)*(КАЛЕНДАРЬ!$AT6=GRID!$B$33:$BI$33), 0)),
ROUNDUP(INDEX(GRID!$B$34:$BI$44,MATCH(W$7,GRID!$A$34:$A$44,0),MATCH(1,($U$2=GRID!$B$31:$BI$31)*(КАЛЕНДАРЬ!$AT6=GRID!$B$33:$BI$33),0))*(1-GRID!$B$69),0))</f>
        <v>128200</v>
      </c>
      <c r="X393" s="47" cm="1">
        <f t="array" ref="X393">IF($I$2="Открытый тариф",
INDEX(GRID!$B$47:$BI$57,MATCH(W$7,GRID!$A$47:$A$57,0),MATCH(1,($U$2=GRID!$B$31:$BI$31)*(КАЛЕНДАРЬ!$AT6=GRID!$B$33:$BI$33), 0)),
ROUNDUP(INDEX(GRID!$B$47:$BI$57,MATCH(W$7,GRID!$A$47:$A$57,0),MATCH(1,($U$2=GRID!$B$31:$BI$31)*(КАЛЕНДАРЬ!$AT6=GRID!$B$33:$BI$33),0))*(1-GRID!$B$69),0))</f>
        <v>130800</v>
      </c>
    </row>
    <row r="394" spans="1:24" hidden="1" x14ac:dyDescent="0.2">
      <c r="A394" s="117" t="s">
        <v>45</v>
      </c>
      <c r="B394" s="117">
        <v>4</v>
      </c>
      <c r="C394" s="47" cm="1">
        <f t="array" ref="C394">IF($I$2="Открытый тариф",
INDEX(GRID!$B$34:$BI$44,MATCH(C$7,GRID!$A$34:$A$44,0),MATCH(1,($U$2=GRID!$B$31:$BI$31)*(КАЛЕНДАРЬ!$AT7=GRID!$B$33:$BI$33), 0)),
ROUNDUP(INDEX(GRID!$B$34:$BI$44,MATCH(C$7,GRID!$A$34:$A$44,0),MATCH(1,($U$2=GRID!$B$31:$BI$31)*(КАЛЕНДАРЬ!$AT7=GRID!$B$33:$BI$33),0))*(1-GRID!$B$69),0))</f>
        <v>19200</v>
      </c>
      <c r="D394" s="47" cm="1">
        <f t="array" ref="D394">IF($I$2="Открытый тариф",
INDEX(GRID!$B$47:$BI$57,MATCH(C$7,GRID!$A$47:$A$57,0),MATCH(1,($U$2=GRID!$B$31:$BI$31)*(КАЛЕНДАРЬ!$AT7=GRID!$B$33:$BI$33), 0)),
ROUNDUP(INDEX(GRID!$B$47:$BI$57,MATCH(C$7,GRID!$A$47:$A$57,0),MATCH(1,($U$2=GRID!$B$31:$BI$31)*(КАЛЕНДАРЬ!$AT7=GRID!$B$33:$BI$33),0))*(1-GRID!$B$69),0))</f>
        <v>21800</v>
      </c>
      <c r="E394" s="47" cm="1">
        <f t="array" ref="E394">IF($I$2="Открытый тариф",
INDEX(GRID!$B$34:$BI$44,MATCH(E$7,GRID!$A$34:$A$44,0),MATCH(1,($U$2=GRID!$B$31:$BI$31)*(КАЛЕНДАРЬ!$AT7=GRID!$B$33:$BI$33), 0)),
ROUNDUP(INDEX(GRID!$B$34:$BI$44,MATCH(E$7,GRID!$A$34:$A$44,0),MATCH(1,($U$2=GRID!$B$31:$BI$31)*(КАЛЕНДАРЬ!$AT7=GRID!$B$33:$BI$33),0))*(1-GRID!$B$69),0))</f>
        <v>21000</v>
      </c>
      <c r="F394" s="47" cm="1">
        <f t="array" ref="F394">IF($I$2="Открытый тариф",
INDEX(GRID!$B$47:$BI$57,MATCH(E$7,GRID!$A$47:$A$57,0),MATCH(1,($U$2=GRID!$B$31:$BI$31)*(КАЛЕНДАРЬ!$AT7=GRID!$B$33:$BI$33), 0)),
ROUNDUP(INDEX(GRID!$B$47:$BI$57,MATCH(E$7,GRID!$A$47:$A$57,0),MATCH(1,($U$2=GRID!$B$31:$BI$31)*(КАЛЕНДАРЬ!$AT7=GRID!$B$33:$BI$33),0))*(1-GRID!$B$69),0))</f>
        <v>23600</v>
      </c>
      <c r="G394" s="47" cm="1">
        <f t="array" ref="G394">IF($I$2="Открытый тариф",
INDEX(GRID!$B$34:$BI$44,MATCH(G$7,GRID!$A$34:$A$44,0),MATCH(1,($U$2=GRID!$B$31:$BI$31)*(КАЛЕНДАРЬ!$AT7=GRID!$B$33:$BI$33), 0)),
ROUNDUP(INDEX(GRID!$B$34:$BI$44,MATCH(G$7,GRID!$A$34:$A$44,0),MATCH(1,($U$2=GRID!$B$31:$BI$31)*(КАЛЕНДАРЬ!$AT7=GRID!$B$33:$BI$33),0))*(1-GRID!$B$69),0))</f>
        <v>22000</v>
      </c>
      <c r="H394" s="47" cm="1">
        <f t="array" ref="H394">IF($I$2="Открытый тариф",
INDEX(GRID!$B$47:$BI$57,MATCH(G$7,GRID!$A$47:$A$57,0),MATCH(1,($U$2=GRID!$B$31:$BI$31)*(КАЛЕНДАРЬ!$AT7=GRID!$B$33:$BI$33), 0)),
ROUNDUP(INDEX(GRID!$B$47:$BI$57,MATCH(G$7,GRID!$A$47:$A$57,0),MATCH(1,($U$2=GRID!$B$31:$BI$31)*(КАЛЕНДАРЬ!$AT7=GRID!$B$33:$BI$33),0))*(1-GRID!$B$69),0))</f>
        <v>24600</v>
      </c>
      <c r="I394" s="47" cm="1">
        <f t="array" ref="I394">IF($I$2="Открытый тариф",
INDEX(GRID!$B$34:$BI$44,MATCH(I$7,GRID!$A$34:$A$44,0),MATCH(1,($U$2=GRID!$B$31:$BI$31)*(КАЛЕНДАРЬ!$AT7=GRID!$B$33:$BI$33), 0)),
ROUNDUP(INDEX(GRID!$B$34:$BI$44,MATCH(I$7,GRID!$A$34:$A$44,0),MATCH(1,($U$2=GRID!$B$31:$BI$31)*(КАЛЕНДАРЬ!$AT7=GRID!$B$33:$BI$33),0))*(1-GRID!$B$69),0))</f>
        <v>23800</v>
      </c>
      <c r="J394" s="47" cm="1">
        <f t="array" ref="J394">IF($I$2="Открытый тариф",
INDEX(GRID!$B$47:$BI$57,MATCH(I$7,GRID!$A$47:$A$57,0),MATCH(1,($U$2=GRID!$B$31:$BI$31)*(КАЛЕНДАРЬ!$AT7=GRID!$B$33:$BI$33), 0)),
ROUNDUP(INDEX(GRID!$B$47:$BI$57,MATCH(I$7,GRID!$A$47:$A$57,0),MATCH(1,($U$2=GRID!$B$31:$BI$31)*(КАЛЕНДАРЬ!$AT7=GRID!$B$33:$BI$33),0))*(1-GRID!$B$69),0))</f>
        <v>26400</v>
      </c>
      <c r="K394" s="47" cm="1">
        <f t="array" ref="K394">IF($I$2="Открытый тариф",
INDEX(GRID!$B$34:$BI$44,MATCH(K$7,GRID!$A$34:$A$44,0),MATCH(1,($U$2=GRID!$B$31:$BI$31)*(КАЛЕНДАРЬ!$AT7=GRID!$B$33:$BI$33), 0)),
ROUNDUP(INDEX(GRID!$B$34:$BI$44,MATCH(K$7,GRID!$A$34:$A$44,0),MATCH(1,($U$2=GRID!$B$31:$BI$31)*(КАЛЕНДАРЬ!$AT7=GRID!$B$33:$BI$33),0))*(1-GRID!$B$69),0))</f>
        <v>24800</v>
      </c>
      <c r="L394" s="47" cm="1">
        <f t="array" ref="L394">IF($I$2="Открытый тариф",
INDEX(GRID!$B$47:$BI$57,MATCH(K$7,GRID!$A$47:$A$57,0),MATCH(1,($U$2=GRID!$B$31:$BI$31)*(КАЛЕНДАРЬ!$AT7=GRID!$B$33:$BI$33), 0)),
ROUNDUP(INDEX(GRID!$B$47:$BI$57,MATCH(K$7,GRID!$A$47:$A$57,0),MATCH(1,($U$2=GRID!$B$31:$BI$31)*(КАЛЕНДАРЬ!$AT7=GRID!$B$33:$BI$33),0))*(1-GRID!$B$69),0))</f>
        <v>27400</v>
      </c>
      <c r="M394" s="47" cm="1">
        <f t="array" ref="M394">IF($I$2="Открытый тариф",
INDEX(GRID!$B$34:$BI$44,MATCH(M$7,GRID!$A$34:$A$44,0),MATCH(1,($U$2=GRID!$B$31:$BI$31)*(КАЛЕНДАРЬ!$AT7=GRID!$B$33:$BI$33), 0)),
ROUNDUP(INDEX(GRID!$B$34:$BI$44,MATCH(M$7,GRID!$A$34:$A$44,0),MATCH(1,($U$2=GRID!$B$31:$BI$31)*(КАЛЕНДАРЬ!$AT7=GRID!$B$33:$BI$33),0))*(1-GRID!$B$69),0))</f>
        <v>26600</v>
      </c>
      <c r="N394" s="47" cm="1">
        <f t="array" ref="N394">IF($I$2="Открытый тариф",
INDEX(GRID!$B$47:$BI$57,MATCH(M$7,GRID!$A$47:$A$57,0),MATCH(1,($U$2=GRID!$B$31:$BI$31)*(КАЛЕНДАРЬ!$AT7=GRID!$B$33:$BI$33), 0)),
ROUNDUP(INDEX(GRID!$B$47:$BI$57,MATCH(M$7,GRID!$A$47:$A$57,0),MATCH(1,($U$2=GRID!$B$31:$BI$31)*(КАЛЕНДАРЬ!$AT7=GRID!$B$33:$BI$33),0))*(1-GRID!$B$69),0))</f>
        <v>29200</v>
      </c>
      <c r="O394" s="47" cm="1">
        <f t="array" ref="O394">IF($I$2="Открытый тариф",
INDEX(GRID!$B$34:$BI$44,MATCH(O$7,GRID!$A$34:$A$44,0),MATCH(1,($U$2=GRID!$B$31:$BI$31)*(КАЛЕНДАРЬ!$AT7=GRID!$B$33:$BI$33), 0)),
ROUNDUP(INDEX(GRID!$B$34:$BI$44,MATCH(O$7,GRID!$A$34:$A$44,0),MATCH(1,($U$2=GRID!$B$31:$BI$31)*(КАЛЕНДАРЬ!$AT7=GRID!$B$33:$BI$33),0))*(1-GRID!$B$69),0))</f>
        <v>33400</v>
      </c>
      <c r="P394" s="47" cm="1">
        <f t="array" ref="P394">IF($I$2="Открытый тариф",
INDEX(GRID!$B$47:$BI$57,MATCH(O$7,GRID!$A$47:$A$57,0),MATCH(1,($U$2=GRID!$B$31:$BI$31)*(КАЛЕНДАРЬ!$AT7=GRID!$B$33:$BI$33), 0)),
ROUNDUP(INDEX(GRID!$B$47:$BI$57,MATCH(O$7,GRID!$A$47:$A$57,0),MATCH(1,($U$2=GRID!$B$31:$BI$31)*(КАЛЕНДАРЬ!$AT7=GRID!$B$33:$BI$33),0))*(1-GRID!$B$69),0))</f>
        <v>36000</v>
      </c>
      <c r="Q394" s="47" cm="1">
        <f t="array" ref="Q394">IF($I$2="Открытый тариф",
INDEX(GRID!$B$34:$BI$44,MATCH(Q$7,GRID!$A$34:$A$44,0),MATCH(1,($U$2=GRID!$B$31:$BI$31)*(КАЛЕНДАРЬ!$AT7=GRID!$B$33:$BI$33), 0)),
ROUNDUP(INDEX(GRID!$B$34:$BI$44,MATCH(Q$7,GRID!$A$34:$A$44,0),MATCH(1,($U$2=GRID!$B$31:$BI$31)*(КАЛЕНДАРЬ!$AT7=GRID!$B$33:$BI$33),0))*(1-GRID!$B$69),0))</f>
        <v>35400</v>
      </c>
      <c r="R394" s="47" cm="1">
        <f t="array" ref="R394">IF($I$2="Открытый тариф",
INDEX(GRID!$B$47:$BI$57,MATCH(Q$7,GRID!$A$47:$A$57,0),MATCH(1,($U$2=GRID!$B$31:$BI$31)*(КАЛЕНДАРЬ!$AT7=GRID!$B$33:$BI$33), 0)),
ROUNDUP(INDEX(GRID!$B$47:$BI$57,MATCH(Q$7,GRID!$A$47:$A$57,0),MATCH(1,($U$2=GRID!$B$31:$BI$31)*(КАЛЕНДАРЬ!$AT7=GRID!$B$33:$BI$33),0))*(1-GRID!$B$69),0))</f>
        <v>38000</v>
      </c>
      <c r="S394" s="47" cm="1">
        <f t="array" ref="S394">IF($I$2="Открытый тариф",
INDEX(GRID!$B$34:$BI$44,MATCH(S$7,GRID!$A$34:$A$44,0),MATCH(1,($U$2=GRID!$B$31:$BI$31)*(КАЛЕНДАРЬ!$AT7=GRID!$B$33:$BI$33), 0)),
ROUNDUP(INDEX(GRID!$B$34:$BI$44,MATCH(S$7,GRID!$A$34:$A$44,0),MATCH(1,($U$2=GRID!$B$31:$BI$31)*(КАЛЕНДАРЬ!$AT7=GRID!$B$33:$BI$33),0))*(1-GRID!$B$69),0))</f>
        <v>38800</v>
      </c>
      <c r="T394" s="47" cm="1">
        <f t="array" ref="T394">IF($I$2="Открытый тариф",
INDEX(GRID!$B$47:$BI$57,MATCH(S$7,GRID!$A$47:$A$57,0),MATCH(1,($U$2=GRID!$B$31:$BI$31)*(КАЛЕНДАРЬ!$AT7=GRID!$B$33:$BI$33), 0)),
ROUNDUP(INDEX(GRID!$B$47:$BI$57,MATCH(S$7,GRID!$A$47:$A$57,0),MATCH(1,($U$2=GRID!$B$31:$BI$31)*(КАЛЕНДАРЬ!$AT7=GRID!$B$33:$BI$33),0))*(1-GRID!$B$69),0))</f>
        <v>41400</v>
      </c>
      <c r="U394" s="47" cm="1">
        <f t="array" ref="U394">IF($I$2="Открытый тариф",
INDEX(GRID!$B$34:$BI$44,MATCH(U$7,GRID!$A$34:$A$44,0),MATCH(1,($U$2=GRID!$B$31:$BI$31)*(КАЛЕНДАРЬ!$AT7=GRID!$B$33:$BI$33), 0)),
ROUNDUP(INDEX(GRID!$B$34:$BI$44,MATCH(U$7,GRID!$A$34:$A$44,0),MATCH(1,($U$2=GRID!$B$31:$BI$31)*(КАЛЕНДАРЬ!$AT7=GRID!$B$33:$BI$33),0))*(1-GRID!$B$69),0))</f>
        <v>44600</v>
      </c>
      <c r="V394" s="47" cm="1">
        <f t="array" ref="V394">IF($I$2="Открытый тариф",
INDEX(GRID!$B$47:$BI$57,MATCH(U$7,GRID!$A$47:$A$57,0),MATCH(1,($U$2=GRID!$B$31:$BI$31)*(КАЛЕНДАРЬ!$AT7=GRID!$B$33:$BI$33), 0)),
ROUNDUP(INDEX(GRID!$B$47:$BI$57,MATCH(U$7,GRID!$A$47:$A$57,0),MATCH(1,($U$2=GRID!$B$31:$BI$31)*(КАЛЕНДАРЬ!$AT7=GRID!$B$33:$BI$33),0))*(1-GRID!$B$69),0))</f>
        <v>47200</v>
      </c>
      <c r="W394" s="47" cm="1">
        <f t="array" ref="W394">IF($I$2="Открытый тариф",
INDEX(GRID!$B$34:$BI$44,MATCH(W$7,GRID!$A$34:$A$44,0),MATCH(1,($U$2=GRID!$B$31:$BI$31)*(КАЛЕНДАРЬ!$AT7=GRID!$B$33:$BI$33), 0)),
ROUNDUP(INDEX(GRID!$B$34:$BI$44,MATCH(W$7,GRID!$A$34:$A$44,0),MATCH(1,($U$2=GRID!$B$31:$BI$31)*(КАЛЕНДАРЬ!$AT7=GRID!$B$33:$BI$33),0))*(1-GRID!$B$69),0))</f>
        <v>128200</v>
      </c>
      <c r="X394" s="47" cm="1">
        <f t="array" ref="X394">IF($I$2="Открытый тариф",
INDEX(GRID!$B$47:$BI$57,MATCH(W$7,GRID!$A$47:$A$57,0),MATCH(1,($U$2=GRID!$B$31:$BI$31)*(КАЛЕНДАРЬ!$AT7=GRID!$B$33:$BI$33), 0)),
ROUNDUP(INDEX(GRID!$B$47:$BI$57,MATCH(W$7,GRID!$A$47:$A$57,0),MATCH(1,($U$2=GRID!$B$31:$BI$31)*(КАЛЕНДАРЬ!$AT7=GRID!$B$33:$BI$33),0))*(1-GRID!$B$69),0))</f>
        <v>130800</v>
      </c>
    </row>
    <row r="395" spans="1:24" hidden="1" x14ac:dyDescent="0.2">
      <c r="A395" s="117" t="s">
        <v>46</v>
      </c>
      <c r="B395" s="117">
        <v>5</v>
      </c>
      <c r="C395" s="47" cm="1">
        <f t="array" ref="C395">IF($I$2="Открытый тариф",
INDEX(GRID!$B$34:$BI$44,MATCH(C$7,GRID!$A$34:$A$44,0),MATCH(1,($U$2=GRID!$B$31:$BI$31)*(КАЛЕНДАРЬ!$AT8=GRID!$B$33:$BI$33), 0)),
ROUNDUP(INDEX(GRID!$B$34:$BI$44,MATCH(C$7,GRID!$A$34:$A$44,0),MATCH(1,($U$2=GRID!$B$31:$BI$31)*(КАЛЕНДАРЬ!$AT8=GRID!$B$33:$BI$33),0))*(1-GRID!$B$69),0))</f>
        <v>19200</v>
      </c>
      <c r="D395" s="47" cm="1">
        <f t="array" ref="D395">IF($I$2="Открытый тариф",
INDEX(GRID!$B$47:$BI$57,MATCH(C$7,GRID!$A$47:$A$57,0),MATCH(1,($U$2=GRID!$B$31:$BI$31)*(КАЛЕНДАРЬ!$AT8=GRID!$B$33:$BI$33), 0)),
ROUNDUP(INDEX(GRID!$B$47:$BI$57,MATCH(C$7,GRID!$A$47:$A$57,0),MATCH(1,($U$2=GRID!$B$31:$BI$31)*(КАЛЕНДАРЬ!$AT8=GRID!$B$33:$BI$33),0))*(1-GRID!$B$69),0))</f>
        <v>21800</v>
      </c>
      <c r="E395" s="47" cm="1">
        <f t="array" ref="E395">IF($I$2="Открытый тариф",
INDEX(GRID!$B$34:$BI$44,MATCH(E$7,GRID!$A$34:$A$44,0),MATCH(1,($U$2=GRID!$B$31:$BI$31)*(КАЛЕНДАРЬ!$AT8=GRID!$B$33:$BI$33), 0)),
ROUNDUP(INDEX(GRID!$B$34:$BI$44,MATCH(E$7,GRID!$A$34:$A$44,0),MATCH(1,($U$2=GRID!$B$31:$BI$31)*(КАЛЕНДАРЬ!$AT8=GRID!$B$33:$BI$33),0))*(1-GRID!$B$69),0))</f>
        <v>21000</v>
      </c>
      <c r="F395" s="47" cm="1">
        <f t="array" ref="F395">IF($I$2="Открытый тариф",
INDEX(GRID!$B$47:$BI$57,MATCH(E$7,GRID!$A$47:$A$57,0),MATCH(1,($U$2=GRID!$B$31:$BI$31)*(КАЛЕНДАРЬ!$AT8=GRID!$B$33:$BI$33), 0)),
ROUNDUP(INDEX(GRID!$B$47:$BI$57,MATCH(E$7,GRID!$A$47:$A$57,0),MATCH(1,($U$2=GRID!$B$31:$BI$31)*(КАЛЕНДАРЬ!$AT8=GRID!$B$33:$BI$33),0))*(1-GRID!$B$69),0))</f>
        <v>23600</v>
      </c>
      <c r="G395" s="47" cm="1">
        <f t="array" ref="G395">IF($I$2="Открытый тариф",
INDEX(GRID!$B$34:$BI$44,MATCH(G$7,GRID!$A$34:$A$44,0),MATCH(1,($U$2=GRID!$B$31:$BI$31)*(КАЛЕНДАРЬ!$AT8=GRID!$B$33:$BI$33), 0)),
ROUNDUP(INDEX(GRID!$B$34:$BI$44,MATCH(G$7,GRID!$A$34:$A$44,0),MATCH(1,($U$2=GRID!$B$31:$BI$31)*(КАЛЕНДАРЬ!$AT8=GRID!$B$33:$BI$33),0))*(1-GRID!$B$69),0))</f>
        <v>22000</v>
      </c>
      <c r="H395" s="47" cm="1">
        <f t="array" ref="H395">IF($I$2="Открытый тариф",
INDEX(GRID!$B$47:$BI$57,MATCH(G$7,GRID!$A$47:$A$57,0),MATCH(1,($U$2=GRID!$B$31:$BI$31)*(КАЛЕНДАРЬ!$AT8=GRID!$B$33:$BI$33), 0)),
ROUNDUP(INDEX(GRID!$B$47:$BI$57,MATCH(G$7,GRID!$A$47:$A$57,0),MATCH(1,($U$2=GRID!$B$31:$BI$31)*(КАЛЕНДАРЬ!$AT8=GRID!$B$33:$BI$33),0))*(1-GRID!$B$69),0))</f>
        <v>24600</v>
      </c>
      <c r="I395" s="47" cm="1">
        <f t="array" ref="I395">IF($I$2="Открытый тариф",
INDEX(GRID!$B$34:$BI$44,MATCH(I$7,GRID!$A$34:$A$44,0),MATCH(1,($U$2=GRID!$B$31:$BI$31)*(КАЛЕНДАРЬ!$AT8=GRID!$B$33:$BI$33), 0)),
ROUNDUP(INDEX(GRID!$B$34:$BI$44,MATCH(I$7,GRID!$A$34:$A$44,0),MATCH(1,($U$2=GRID!$B$31:$BI$31)*(КАЛЕНДАРЬ!$AT8=GRID!$B$33:$BI$33),0))*(1-GRID!$B$69),0))</f>
        <v>23800</v>
      </c>
      <c r="J395" s="47" cm="1">
        <f t="array" ref="J395">IF($I$2="Открытый тариф",
INDEX(GRID!$B$47:$BI$57,MATCH(I$7,GRID!$A$47:$A$57,0),MATCH(1,($U$2=GRID!$B$31:$BI$31)*(КАЛЕНДАРЬ!$AT8=GRID!$B$33:$BI$33), 0)),
ROUNDUP(INDEX(GRID!$B$47:$BI$57,MATCH(I$7,GRID!$A$47:$A$57,0),MATCH(1,($U$2=GRID!$B$31:$BI$31)*(КАЛЕНДАРЬ!$AT8=GRID!$B$33:$BI$33),0))*(1-GRID!$B$69),0))</f>
        <v>26400</v>
      </c>
      <c r="K395" s="47" cm="1">
        <f t="array" ref="K395">IF($I$2="Открытый тариф",
INDEX(GRID!$B$34:$BI$44,MATCH(K$7,GRID!$A$34:$A$44,0),MATCH(1,($U$2=GRID!$B$31:$BI$31)*(КАЛЕНДАРЬ!$AT8=GRID!$B$33:$BI$33), 0)),
ROUNDUP(INDEX(GRID!$B$34:$BI$44,MATCH(K$7,GRID!$A$34:$A$44,0),MATCH(1,($U$2=GRID!$B$31:$BI$31)*(КАЛЕНДАРЬ!$AT8=GRID!$B$33:$BI$33),0))*(1-GRID!$B$69),0))</f>
        <v>24800</v>
      </c>
      <c r="L395" s="47" cm="1">
        <f t="array" ref="L395">IF($I$2="Открытый тариф",
INDEX(GRID!$B$47:$BI$57,MATCH(K$7,GRID!$A$47:$A$57,0),MATCH(1,($U$2=GRID!$B$31:$BI$31)*(КАЛЕНДАРЬ!$AT8=GRID!$B$33:$BI$33), 0)),
ROUNDUP(INDEX(GRID!$B$47:$BI$57,MATCH(K$7,GRID!$A$47:$A$57,0),MATCH(1,($U$2=GRID!$B$31:$BI$31)*(КАЛЕНДАРЬ!$AT8=GRID!$B$33:$BI$33),0))*(1-GRID!$B$69),0))</f>
        <v>27400</v>
      </c>
      <c r="M395" s="47" cm="1">
        <f t="array" ref="M395">IF($I$2="Открытый тариф",
INDEX(GRID!$B$34:$BI$44,MATCH(M$7,GRID!$A$34:$A$44,0),MATCH(1,($U$2=GRID!$B$31:$BI$31)*(КАЛЕНДАРЬ!$AT8=GRID!$B$33:$BI$33), 0)),
ROUNDUP(INDEX(GRID!$B$34:$BI$44,MATCH(M$7,GRID!$A$34:$A$44,0),MATCH(1,($U$2=GRID!$B$31:$BI$31)*(КАЛЕНДАРЬ!$AT8=GRID!$B$33:$BI$33),0))*(1-GRID!$B$69),0))</f>
        <v>26600</v>
      </c>
      <c r="N395" s="47" cm="1">
        <f t="array" ref="N395">IF($I$2="Открытый тариф",
INDEX(GRID!$B$47:$BI$57,MATCH(M$7,GRID!$A$47:$A$57,0),MATCH(1,($U$2=GRID!$B$31:$BI$31)*(КАЛЕНДАРЬ!$AT8=GRID!$B$33:$BI$33), 0)),
ROUNDUP(INDEX(GRID!$B$47:$BI$57,MATCH(M$7,GRID!$A$47:$A$57,0),MATCH(1,($U$2=GRID!$B$31:$BI$31)*(КАЛЕНДАРЬ!$AT8=GRID!$B$33:$BI$33),0))*(1-GRID!$B$69),0))</f>
        <v>29200</v>
      </c>
      <c r="O395" s="47" cm="1">
        <f t="array" ref="O395">IF($I$2="Открытый тариф",
INDEX(GRID!$B$34:$BI$44,MATCH(O$7,GRID!$A$34:$A$44,0),MATCH(1,($U$2=GRID!$B$31:$BI$31)*(КАЛЕНДАРЬ!$AT8=GRID!$B$33:$BI$33), 0)),
ROUNDUP(INDEX(GRID!$B$34:$BI$44,MATCH(O$7,GRID!$A$34:$A$44,0),MATCH(1,($U$2=GRID!$B$31:$BI$31)*(КАЛЕНДАРЬ!$AT8=GRID!$B$33:$BI$33),0))*(1-GRID!$B$69),0))</f>
        <v>33400</v>
      </c>
      <c r="P395" s="47" cm="1">
        <f t="array" ref="P395">IF($I$2="Открытый тариф",
INDEX(GRID!$B$47:$BI$57,MATCH(O$7,GRID!$A$47:$A$57,0),MATCH(1,($U$2=GRID!$B$31:$BI$31)*(КАЛЕНДАРЬ!$AT8=GRID!$B$33:$BI$33), 0)),
ROUNDUP(INDEX(GRID!$B$47:$BI$57,MATCH(O$7,GRID!$A$47:$A$57,0),MATCH(1,($U$2=GRID!$B$31:$BI$31)*(КАЛЕНДАРЬ!$AT8=GRID!$B$33:$BI$33),0))*(1-GRID!$B$69),0))</f>
        <v>36000</v>
      </c>
      <c r="Q395" s="47" cm="1">
        <f t="array" ref="Q395">IF($I$2="Открытый тариф",
INDEX(GRID!$B$34:$BI$44,MATCH(Q$7,GRID!$A$34:$A$44,0),MATCH(1,($U$2=GRID!$B$31:$BI$31)*(КАЛЕНДАРЬ!$AT8=GRID!$B$33:$BI$33), 0)),
ROUNDUP(INDEX(GRID!$B$34:$BI$44,MATCH(Q$7,GRID!$A$34:$A$44,0),MATCH(1,($U$2=GRID!$B$31:$BI$31)*(КАЛЕНДАРЬ!$AT8=GRID!$B$33:$BI$33),0))*(1-GRID!$B$69),0))</f>
        <v>35400</v>
      </c>
      <c r="R395" s="47" cm="1">
        <f t="array" ref="R395">IF($I$2="Открытый тариф",
INDEX(GRID!$B$47:$BI$57,MATCH(Q$7,GRID!$A$47:$A$57,0),MATCH(1,($U$2=GRID!$B$31:$BI$31)*(КАЛЕНДАРЬ!$AT8=GRID!$B$33:$BI$33), 0)),
ROUNDUP(INDEX(GRID!$B$47:$BI$57,MATCH(Q$7,GRID!$A$47:$A$57,0),MATCH(1,($U$2=GRID!$B$31:$BI$31)*(КАЛЕНДАРЬ!$AT8=GRID!$B$33:$BI$33),0))*(1-GRID!$B$69),0))</f>
        <v>38000</v>
      </c>
      <c r="S395" s="47" cm="1">
        <f t="array" ref="S395">IF($I$2="Открытый тариф",
INDEX(GRID!$B$34:$BI$44,MATCH(S$7,GRID!$A$34:$A$44,0),MATCH(1,($U$2=GRID!$B$31:$BI$31)*(КАЛЕНДАРЬ!$AT8=GRID!$B$33:$BI$33), 0)),
ROUNDUP(INDEX(GRID!$B$34:$BI$44,MATCH(S$7,GRID!$A$34:$A$44,0),MATCH(1,($U$2=GRID!$B$31:$BI$31)*(КАЛЕНДАРЬ!$AT8=GRID!$B$33:$BI$33),0))*(1-GRID!$B$69),0))</f>
        <v>38800</v>
      </c>
      <c r="T395" s="47" cm="1">
        <f t="array" ref="T395">IF($I$2="Открытый тариф",
INDEX(GRID!$B$47:$BI$57,MATCH(S$7,GRID!$A$47:$A$57,0),MATCH(1,($U$2=GRID!$B$31:$BI$31)*(КАЛЕНДАРЬ!$AT8=GRID!$B$33:$BI$33), 0)),
ROUNDUP(INDEX(GRID!$B$47:$BI$57,MATCH(S$7,GRID!$A$47:$A$57,0),MATCH(1,($U$2=GRID!$B$31:$BI$31)*(КАЛЕНДАРЬ!$AT8=GRID!$B$33:$BI$33),0))*(1-GRID!$B$69),0))</f>
        <v>41400</v>
      </c>
      <c r="U395" s="47" cm="1">
        <f t="array" ref="U395">IF($I$2="Открытый тариф",
INDEX(GRID!$B$34:$BI$44,MATCH(U$7,GRID!$A$34:$A$44,0),MATCH(1,($U$2=GRID!$B$31:$BI$31)*(КАЛЕНДАРЬ!$AT8=GRID!$B$33:$BI$33), 0)),
ROUNDUP(INDEX(GRID!$B$34:$BI$44,MATCH(U$7,GRID!$A$34:$A$44,0),MATCH(1,($U$2=GRID!$B$31:$BI$31)*(КАЛЕНДАРЬ!$AT8=GRID!$B$33:$BI$33),0))*(1-GRID!$B$69),0))</f>
        <v>44600</v>
      </c>
      <c r="V395" s="47" cm="1">
        <f t="array" ref="V395">IF($I$2="Открытый тариф",
INDEX(GRID!$B$47:$BI$57,MATCH(U$7,GRID!$A$47:$A$57,0),MATCH(1,($U$2=GRID!$B$31:$BI$31)*(КАЛЕНДАРЬ!$AT8=GRID!$B$33:$BI$33), 0)),
ROUNDUP(INDEX(GRID!$B$47:$BI$57,MATCH(U$7,GRID!$A$47:$A$57,0),MATCH(1,($U$2=GRID!$B$31:$BI$31)*(КАЛЕНДАРЬ!$AT8=GRID!$B$33:$BI$33),0))*(1-GRID!$B$69),0))</f>
        <v>47200</v>
      </c>
      <c r="W395" s="47" cm="1">
        <f t="array" ref="W395">IF($I$2="Открытый тариф",
INDEX(GRID!$B$34:$BI$44,MATCH(W$7,GRID!$A$34:$A$44,0),MATCH(1,($U$2=GRID!$B$31:$BI$31)*(КАЛЕНДАРЬ!$AT8=GRID!$B$33:$BI$33), 0)),
ROUNDUP(INDEX(GRID!$B$34:$BI$44,MATCH(W$7,GRID!$A$34:$A$44,0),MATCH(1,($U$2=GRID!$B$31:$BI$31)*(КАЛЕНДАРЬ!$AT8=GRID!$B$33:$BI$33),0))*(1-GRID!$B$69),0))</f>
        <v>128200</v>
      </c>
      <c r="X395" s="47" cm="1">
        <f t="array" ref="X395">IF($I$2="Открытый тариф",
INDEX(GRID!$B$47:$BI$57,MATCH(W$7,GRID!$A$47:$A$57,0),MATCH(1,($U$2=GRID!$B$31:$BI$31)*(КАЛЕНДАРЬ!$AT8=GRID!$B$33:$BI$33), 0)),
ROUNDUP(INDEX(GRID!$B$47:$BI$57,MATCH(W$7,GRID!$A$47:$A$57,0),MATCH(1,($U$2=GRID!$B$31:$BI$31)*(КАЛЕНДАРЬ!$AT8=GRID!$B$33:$BI$33),0))*(1-GRID!$B$69),0))</f>
        <v>130800</v>
      </c>
    </row>
    <row r="396" spans="1:24" hidden="1" x14ac:dyDescent="0.2">
      <c r="A396" s="117" t="s">
        <v>47</v>
      </c>
      <c r="B396" s="117">
        <v>6</v>
      </c>
      <c r="C396" s="47" cm="1">
        <f t="array" ref="C396">IF($I$2="Открытый тариф",
INDEX(GRID!$B$34:$BI$44,MATCH(C$7,GRID!$A$34:$A$44,0),MATCH(1,($U$2=GRID!$B$31:$BI$31)*(КАЛЕНДАРЬ!$AT9=GRID!$B$33:$BI$33), 0)),
ROUNDUP(INDEX(GRID!$B$34:$BI$44,MATCH(C$7,GRID!$A$34:$A$44,0),MATCH(1,($U$2=GRID!$B$31:$BI$31)*(КАЛЕНДАРЬ!$AT9=GRID!$B$33:$BI$33),0))*(1-GRID!$B$69),0))</f>
        <v>21600</v>
      </c>
      <c r="D396" s="47" cm="1">
        <f t="array" ref="D396">IF($I$2="Открытый тариф",
INDEX(GRID!$B$47:$BI$57,MATCH(C$7,GRID!$A$47:$A$57,0),MATCH(1,($U$2=GRID!$B$31:$BI$31)*(КАЛЕНДАРЬ!$AT9=GRID!$B$33:$BI$33), 0)),
ROUNDUP(INDEX(GRID!$B$47:$BI$57,MATCH(C$7,GRID!$A$47:$A$57,0),MATCH(1,($U$2=GRID!$B$31:$BI$31)*(КАЛЕНДАРЬ!$AT9=GRID!$B$33:$BI$33),0))*(1-GRID!$B$69),0))</f>
        <v>24200</v>
      </c>
      <c r="E396" s="47" cm="1">
        <f t="array" ref="E396">IF($I$2="Открытый тариф",
INDEX(GRID!$B$34:$BI$44,MATCH(E$7,GRID!$A$34:$A$44,0),MATCH(1,($U$2=GRID!$B$31:$BI$31)*(КАЛЕНДАРЬ!$AT9=GRID!$B$33:$BI$33), 0)),
ROUNDUP(INDEX(GRID!$B$34:$BI$44,MATCH(E$7,GRID!$A$34:$A$44,0),MATCH(1,($U$2=GRID!$B$31:$BI$31)*(КАЛЕНДАРЬ!$AT9=GRID!$B$33:$BI$33),0))*(1-GRID!$B$69),0))</f>
        <v>23400</v>
      </c>
      <c r="F396" s="47" cm="1">
        <f t="array" ref="F396">IF($I$2="Открытый тариф",
INDEX(GRID!$B$47:$BI$57,MATCH(E$7,GRID!$A$47:$A$57,0),MATCH(1,($U$2=GRID!$B$31:$BI$31)*(КАЛЕНДАРЬ!$AT9=GRID!$B$33:$BI$33), 0)),
ROUNDUP(INDEX(GRID!$B$47:$BI$57,MATCH(E$7,GRID!$A$47:$A$57,0),MATCH(1,($U$2=GRID!$B$31:$BI$31)*(КАЛЕНДАРЬ!$AT9=GRID!$B$33:$BI$33),0))*(1-GRID!$B$69),0))</f>
        <v>26000</v>
      </c>
      <c r="G396" s="47" cm="1">
        <f t="array" ref="G396">IF($I$2="Открытый тариф",
INDEX(GRID!$B$34:$BI$44,MATCH(G$7,GRID!$A$34:$A$44,0),MATCH(1,($U$2=GRID!$B$31:$BI$31)*(КАЛЕНДАРЬ!$AT9=GRID!$B$33:$BI$33), 0)),
ROUNDUP(INDEX(GRID!$B$34:$BI$44,MATCH(G$7,GRID!$A$34:$A$44,0),MATCH(1,($U$2=GRID!$B$31:$BI$31)*(КАЛЕНДАРЬ!$AT9=GRID!$B$33:$BI$33),0))*(1-GRID!$B$69),0))</f>
        <v>24400</v>
      </c>
      <c r="H396" s="47" cm="1">
        <f t="array" ref="H396">IF($I$2="Открытый тариф",
INDEX(GRID!$B$47:$BI$57,MATCH(G$7,GRID!$A$47:$A$57,0),MATCH(1,($U$2=GRID!$B$31:$BI$31)*(КАЛЕНДАРЬ!$AT9=GRID!$B$33:$BI$33), 0)),
ROUNDUP(INDEX(GRID!$B$47:$BI$57,MATCH(G$7,GRID!$A$47:$A$57,0),MATCH(1,($U$2=GRID!$B$31:$BI$31)*(КАЛЕНДАРЬ!$AT9=GRID!$B$33:$BI$33),0))*(1-GRID!$B$69),0))</f>
        <v>27000</v>
      </c>
      <c r="I396" s="47" cm="1">
        <f t="array" ref="I396">IF($I$2="Открытый тариф",
INDEX(GRID!$B$34:$BI$44,MATCH(I$7,GRID!$A$34:$A$44,0),MATCH(1,($U$2=GRID!$B$31:$BI$31)*(КАЛЕНДАРЬ!$AT9=GRID!$B$33:$BI$33), 0)),
ROUNDUP(INDEX(GRID!$B$34:$BI$44,MATCH(I$7,GRID!$A$34:$A$44,0),MATCH(1,($U$2=GRID!$B$31:$BI$31)*(КАЛЕНДАРЬ!$AT9=GRID!$B$33:$BI$33),0))*(1-GRID!$B$69),0))</f>
        <v>26200</v>
      </c>
      <c r="J396" s="47" cm="1">
        <f t="array" ref="J396">IF($I$2="Открытый тариф",
INDEX(GRID!$B$47:$BI$57,MATCH(I$7,GRID!$A$47:$A$57,0),MATCH(1,($U$2=GRID!$B$31:$BI$31)*(КАЛЕНДАРЬ!$AT9=GRID!$B$33:$BI$33), 0)),
ROUNDUP(INDEX(GRID!$B$47:$BI$57,MATCH(I$7,GRID!$A$47:$A$57,0),MATCH(1,($U$2=GRID!$B$31:$BI$31)*(КАЛЕНДАРЬ!$AT9=GRID!$B$33:$BI$33),0))*(1-GRID!$B$69),0))</f>
        <v>28800</v>
      </c>
      <c r="K396" s="47" cm="1">
        <f t="array" ref="K396">IF($I$2="Открытый тариф",
INDEX(GRID!$B$34:$BI$44,MATCH(K$7,GRID!$A$34:$A$44,0),MATCH(1,($U$2=GRID!$B$31:$BI$31)*(КАЛЕНДАРЬ!$AT9=GRID!$B$33:$BI$33), 0)),
ROUNDUP(INDEX(GRID!$B$34:$BI$44,MATCH(K$7,GRID!$A$34:$A$44,0),MATCH(1,($U$2=GRID!$B$31:$BI$31)*(КАЛЕНДАРЬ!$AT9=GRID!$B$33:$BI$33),0))*(1-GRID!$B$69),0))</f>
        <v>27200</v>
      </c>
      <c r="L396" s="47" cm="1">
        <f t="array" ref="L396">IF($I$2="Открытый тариф",
INDEX(GRID!$B$47:$BI$57,MATCH(K$7,GRID!$A$47:$A$57,0),MATCH(1,($U$2=GRID!$B$31:$BI$31)*(КАЛЕНДАРЬ!$AT9=GRID!$B$33:$BI$33), 0)),
ROUNDUP(INDEX(GRID!$B$47:$BI$57,MATCH(K$7,GRID!$A$47:$A$57,0),MATCH(1,($U$2=GRID!$B$31:$BI$31)*(КАЛЕНДАРЬ!$AT9=GRID!$B$33:$BI$33),0))*(1-GRID!$B$69),0))</f>
        <v>29800</v>
      </c>
      <c r="M396" s="47" cm="1">
        <f t="array" ref="M396">IF($I$2="Открытый тариф",
INDEX(GRID!$B$34:$BI$44,MATCH(M$7,GRID!$A$34:$A$44,0),MATCH(1,($U$2=GRID!$B$31:$BI$31)*(КАЛЕНДАРЬ!$AT9=GRID!$B$33:$BI$33), 0)),
ROUNDUP(INDEX(GRID!$B$34:$BI$44,MATCH(M$7,GRID!$A$34:$A$44,0),MATCH(1,($U$2=GRID!$B$31:$BI$31)*(КАЛЕНДАРЬ!$AT9=GRID!$B$33:$BI$33),0))*(1-GRID!$B$69),0))</f>
        <v>29000</v>
      </c>
      <c r="N396" s="47" cm="1">
        <f t="array" ref="N396">IF($I$2="Открытый тариф",
INDEX(GRID!$B$47:$BI$57,MATCH(M$7,GRID!$A$47:$A$57,0),MATCH(1,($U$2=GRID!$B$31:$BI$31)*(КАЛЕНДАРЬ!$AT9=GRID!$B$33:$BI$33), 0)),
ROUNDUP(INDEX(GRID!$B$47:$BI$57,MATCH(M$7,GRID!$A$47:$A$57,0),MATCH(1,($U$2=GRID!$B$31:$BI$31)*(КАЛЕНДАРЬ!$AT9=GRID!$B$33:$BI$33),0))*(1-GRID!$B$69),0))</f>
        <v>31600</v>
      </c>
      <c r="O396" s="47" cm="1">
        <f t="array" ref="O396">IF($I$2="Открытый тариф",
INDEX(GRID!$B$34:$BI$44,MATCH(O$7,GRID!$A$34:$A$44,0),MATCH(1,($U$2=GRID!$B$31:$BI$31)*(КАЛЕНДАРЬ!$AT9=GRID!$B$33:$BI$33), 0)),
ROUNDUP(INDEX(GRID!$B$34:$BI$44,MATCH(O$7,GRID!$A$34:$A$44,0),MATCH(1,($U$2=GRID!$B$31:$BI$31)*(КАЛЕНДАРЬ!$AT9=GRID!$B$33:$BI$33),0))*(1-GRID!$B$69),0))</f>
        <v>36000</v>
      </c>
      <c r="P396" s="47" cm="1">
        <f t="array" ref="P396">IF($I$2="Открытый тариф",
INDEX(GRID!$B$47:$BI$57,MATCH(O$7,GRID!$A$47:$A$57,0),MATCH(1,($U$2=GRID!$B$31:$BI$31)*(КАЛЕНДАРЬ!$AT9=GRID!$B$33:$BI$33), 0)),
ROUNDUP(INDEX(GRID!$B$47:$BI$57,MATCH(O$7,GRID!$A$47:$A$57,0),MATCH(1,($U$2=GRID!$B$31:$BI$31)*(КАЛЕНДАРЬ!$AT9=GRID!$B$33:$BI$33),0))*(1-GRID!$B$69),0))</f>
        <v>38600</v>
      </c>
      <c r="Q396" s="47" cm="1">
        <f t="array" ref="Q396">IF($I$2="Открытый тариф",
INDEX(GRID!$B$34:$BI$44,MATCH(Q$7,GRID!$A$34:$A$44,0),MATCH(1,($U$2=GRID!$B$31:$BI$31)*(КАЛЕНДАРЬ!$AT9=GRID!$B$33:$BI$33), 0)),
ROUNDUP(INDEX(GRID!$B$34:$BI$44,MATCH(Q$7,GRID!$A$34:$A$44,0),MATCH(1,($U$2=GRID!$B$31:$BI$31)*(КАЛЕНДАРЬ!$AT9=GRID!$B$33:$BI$33),0))*(1-GRID!$B$69),0))</f>
        <v>38000</v>
      </c>
      <c r="R396" s="47" cm="1">
        <f t="array" ref="R396">IF($I$2="Открытый тариф",
INDEX(GRID!$B$47:$BI$57,MATCH(Q$7,GRID!$A$47:$A$57,0),MATCH(1,($U$2=GRID!$B$31:$BI$31)*(КАЛЕНДАРЬ!$AT9=GRID!$B$33:$BI$33), 0)),
ROUNDUP(INDEX(GRID!$B$47:$BI$57,MATCH(Q$7,GRID!$A$47:$A$57,0),MATCH(1,($U$2=GRID!$B$31:$BI$31)*(КАЛЕНДАРЬ!$AT9=GRID!$B$33:$BI$33),0))*(1-GRID!$B$69),0))</f>
        <v>40600</v>
      </c>
      <c r="S396" s="47" cm="1">
        <f t="array" ref="S396">IF($I$2="Открытый тариф",
INDEX(GRID!$B$34:$BI$44,MATCH(S$7,GRID!$A$34:$A$44,0),MATCH(1,($U$2=GRID!$B$31:$BI$31)*(КАЛЕНДАРЬ!$AT9=GRID!$B$33:$BI$33), 0)),
ROUNDUP(INDEX(GRID!$B$34:$BI$44,MATCH(S$7,GRID!$A$34:$A$44,0),MATCH(1,($U$2=GRID!$B$31:$BI$31)*(КАЛЕНДАРЬ!$AT9=GRID!$B$33:$BI$33),0))*(1-GRID!$B$69),0))</f>
        <v>41500</v>
      </c>
      <c r="T396" s="47" cm="1">
        <f t="array" ref="T396">IF($I$2="Открытый тариф",
INDEX(GRID!$B$47:$BI$57,MATCH(S$7,GRID!$A$47:$A$57,0),MATCH(1,($U$2=GRID!$B$31:$BI$31)*(КАЛЕНДАРЬ!$AT9=GRID!$B$33:$BI$33), 0)),
ROUNDUP(INDEX(GRID!$B$47:$BI$57,MATCH(S$7,GRID!$A$47:$A$57,0),MATCH(1,($U$2=GRID!$B$31:$BI$31)*(КАЛЕНДАРЬ!$AT9=GRID!$B$33:$BI$33),0))*(1-GRID!$B$69),0))</f>
        <v>44100</v>
      </c>
      <c r="U396" s="47" cm="1">
        <f t="array" ref="U396">IF($I$2="Открытый тариф",
INDEX(GRID!$B$34:$BI$44,MATCH(U$7,GRID!$A$34:$A$44,0),MATCH(1,($U$2=GRID!$B$31:$BI$31)*(КАЛЕНДАРЬ!$AT9=GRID!$B$33:$BI$33), 0)),
ROUNDUP(INDEX(GRID!$B$34:$BI$44,MATCH(U$7,GRID!$A$34:$A$44,0),MATCH(1,($U$2=GRID!$B$31:$BI$31)*(КАЛЕНДАРЬ!$AT9=GRID!$B$33:$BI$33),0))*(1-GRID!$B$69),0))</f>
        <v>47500</v>
      </c>
      <c r="V396" s="47" cm="1">
        <f t="array" ref="V396">IF($I$2="Открытый тариф",
INDEX(GRID!$B$47:$BI$57,MATCH(U$7,GRID!$A$47:$A$57,0),MATCH(1,($U$2=GRID!$B$31:$BI$31)*(КАЛЕНДАРЬ!$AT9=GRID!$B$33:$BI$33), 0)),
ROUNDUP(INDEX(GRID!$B$47:$BI$57,MATCH(U$7,GRID!$A$47:$A$57,0),MATCH(1,($U$2=GRID!$B$31:$BI$31)*(КАЛЕНДАРЬ!$AT9=GRID!$B$33:$BI$33),0))*(1-GRID!$B$69),0))</f>
        <v>50100</v>
      </c>
      <c r="W396" s="47" cm="1">
        <f t="array" ref="W396">IF($I$2="Открытый тариф",
INDEX(GRID!$B$34:$BI$44,MATCH(W$7,GRID!$A$34:$A$44,0),MATCH(1,($U$2=GRID!$B$31:$BI$31)*(КАЛЕНДАРЬ!$AT9=GRID!$B$33:$BI$33), 0)),
ROUNDUP(INDEX(GRID!$B$34:$BI$44,MATCH(W$7,GRID!$A$34:$A$44,0),MATCH(1,($U$2=GRID!$B$31:$BI$31)*(КАЛЕНДАРЬ!$AT9=GRID!$B$33:$BI$33),0))*(1-GRID!$B$69),0))</f>
        <v>140500</v>
      </c>
      <c r="X396" s="47" cm="1">
        <f t="array" ref="X396">IF($I$2="Открытый тариф",
INDEX(GRID!$B$47:$BI$57,MATCH(W$7,GRID!$A$47:$A$57,0),MATCH(1,($U$2=GRID!$B$31:$BI$31)*(КАЛЕНДАРЬ!$AT9=GRID!$B$33:$BI$33), 0)),
ROUNDUP(INDEX(GRID!$B$47:$BI$57,MATCH(W$7,GRID!$A$47:$A$57,0),MATCH(1,($U$2=GRID!$B$31:$BI$31)*(КАЛЕНДАРЬ!$AT9=GRID!$B$33:$BI$33),0))*(1-GRID!$B$69),0))</f>
        <v>143100</v>
      </c>
    </row>
    <row r="397" spans="1:24" hidden="1" x14ac:dyDescent="0.2">
      <c r="A397" s="117" t="s">
        <v>48</v>
      </c>
      <c r="B397" s="117">
        <v>7</v>
      </c>
      <c r="C397" s="47" cm="1">
        <f t="array" ref="C397">IF($I$2="Открытый тариф",
INDEX(GRID!$B$34:$BI$44,MATCH(C$7,GRID!$A$34:$A$44,0),MATCH(1,($U$2=GRID!$B$31:$BI$31)*(КАЛЕНДАРЬ!$AT10=GRID!$B$33:$BI$33), 0)),
ROUNDUP(INDEX(GRID!$B$34:$BI$44,MATCH(C$7,GRID!$A$34:$A$44,0),MATCH(1,($U$2=GRID!$B$31:$BI$31)*(КАЛЕНДАРЬ!$AT10=GRID!$B$33:$BI$33),0))*(1-GRID!$B$69),0))</f>
        <v>21600</v>
      </c>
      <c r="D397" s="47" cm="1">
        <f t="array" ref="D397">IF($I$2="Открытый тариф",
INDEX(GRID!$B$47:$BI$57,MATCH(C$7,GRID!$A$47:$A$57,0),MATCH(1,($U$2=GRID!$B$31:$BI$31)*(КАЛЕНДАРЬ!$AT10=GRID!$B$33:$BI$33), 0)),
ROUNDUP(INDEX(GRID!$B$47:$BI$57,MATCH(C$7,GRID!$A$47:$A$57,0),MATCH(1,($U$2=GRID!$B$31:$BI$31)*(КАЛЕНДАРЬ!$AT10=GRID!$B$33:$BI$33),0))*(1-GRID!$B$69),0))</f>
        <v>24200</v>
      </c>
      <c r="E397" s="47" cm="1">
        <f t="array" ref="E397">IF($I$2="Открытый тариф",
INDEX(GRID!$B$34:$BI$44,MATCH(E$7,GRID!$A$34:$A$44,0),MATCH(1,($U$2=GRID!$B$31:$BI$31)*(КАЛЕНДАРЬ!$AT10=GRID!$B$33:$BI$33), 0)),
ROUNDUP(INDEX(GRID!$B$34:$BI$44,MATCH(E$7,GRID!$A$34:$A$44,0),MATCH(1,($U$2=GRID!$B$31:$BI$31)*(КАЛЕНДАРЬ!$AT10=GRID!$B$33:$BI$33),0))*(1-GRID!$B$69),0))</f>
        <v>23400</v>
      </c>
      <c r="F397" s="47" cm="1">
        <f t="array" ref="F397">IF($I$2="Открытый тариф",
INDEX(GRID!$B$47:$BI$57,MATCH(E$7,GRID!$A$47:$A$57,0),MATCH(1,($U$2=GRID!$B$31:$BI$31)*(КАЛЕНДАРЬ!$AT10=GRID!$B$33:$BI$33), 0)),
ROUNDUP(INDEX(GRID!$B$47:$BI$57,MATCH(E$7,GRID!$A$47:$A$57,0),MATCH(1,($U$2=GRID!$B$31:$BI$31)*(КАЛЕНДАРЬ!$AT10=GRID!$B$33:$BI$33),0))*(1-GRID!$B$69),0))</f>
        <v>26000</v>
      </c>
      <c r="G397" s="47" cm="1">
        <f t="array" ref="G397">IF($I$2="Открытый тариф",
INDEX(GRID!$B$34:$BI$44,MATCH(G$7,GRID!$A$34:$A$44,0),MATCH(1,($U$2=GRID!$B$31:$BI$31)*(КАЛЕНДАРЬ!$AT10=GRID!$B$33:$BI$33), 0)),
ROUNDUP(INDEX(GRID!$B$34:$BI$44,MATCH(G$7,GRID!$A$34:$A$44,0),MATCH(1,($U$2=GRID!$B$31:$BI$31)*(КАЛЕНДАРЬ!$AT10=GRID!$B$33:$BI$33),0))*(1-GRID!$B$69),0))</f>
        <v>24400</v>
      </c>
      <c r="H397" s="47" cm="1">
        <f t="array" ref="H397">IF($I$2="Открытый тариф",
INDEX(GRID!$B$47:$BI$57,MATCH(G$7,GRID!$A$47:$A$57,0),MATCH(1,($U$2=GRID!$B$31:$BI$31)*(КАЛЕНДАРЬ!$AT10=GRID!$B$33:$BI$33), 0)),
ROUNDUP(INDEX(GRID!$B$47:$BI$57,MATCH(G$7,GRID!$A$47:$A$57,0),MATCH(1,($U$2=GRID!$B$31:$BI$31)*(КАЛЕНДАРЬ!$AT10=GRID!$B$33:$BI$33),0))*(1-GRID!$B$69),0))</f>
        <v>27000</v>
      </c>
      <c r="I397" s="47" cm="1">
        <f t="array" ref="I397">IF($I$2="Открытый тариф",
INDEX(GRID!$B$34:$BI$44,MATCH(I$7,GRID!$A$34:$A$44,0),MATCH(1,($U$2=GRID!$B$31:$BI$31)*(КАЛЕНДАРЬ!$AT10=GRID!$B$33:$BI$33), 0)),
ROUNDUP(INDEX(GRID!$B$34:$BI$44,MATCH(I$7,GRID!$A$34:$A$44,0),MATCH(1,($U$2=GRID!$B$31:$BI$31)*(КАЛЕНДАРЬ!$AT10=GRID!$B$33:$BI$33),0))*(1-GRID!$B$69),0))</f>
        <v>26200</v>
      </c>
      <c r="J397" s="47" cm="1">
        <f t="array" ref="J397">IF($I$2="Открытый тариф",
INDEX(GRID!$B$47:$BI$57,MATCH(I$7,GRID!$A$47:$A$57,0),MATCH(1,($U$2=GRID!$B$31:$BI$31)*(КАЛЕНДАРЬ!$AT10=GRID!$B$33:$BI$33), 0)),
ROUNDUP(INDEX(GRID!$B$47:$BI$57,MATCH(I$7,GRID!$A$47:$A$57,0),MATCH(1,($U$2=GRID!$B$31:$BI$31)*(КАЛЕНДАРЬ!$AT10=GRID!$B$33:$BI$33),0))*(1-GRID!$B$69),0))</f>
        <v>28800</v>
      </c>
      <c r="K397" s="47" cm="1">
        <f t="array" ref="K397">IF($I$2="Открытый тариф",
INDEX(GRID!$B$34:$BI$44,MATCH(K$7,GRID!$A$34:$A$44,0),MATCH(1,($U$2=GRID!$B$31:$BI$31)*(КАЛЕНДАРЬ!$AT10=GRID!$B$33:$BI$33), 0)),
ROUNDUP(INDEX(GRID!$B$34:$BI$44,MATCH(K$7,GRID!$A$34:$A$44,0),MATCH(1,($U$2=GRID!$B$31:$BI$31)*(КАЛЕНДАРЬ!$AT10=GRID!$B$33:$BI$33),0))*(1-GRID!$B$69),0))</f>
        <v>27200</v>
      </c>
      <c r="L397" s="47" cm="1">
        <f t="array" ref="L397">IF($I$2="Открытый тариф",
INDEX(GRID!$B$47:$BI$57,MATCH(K$7,GRID!$A$47:$A$57,0),MATCH(1,($U$2=GRID!$B$31:$BI$31)*(КАЛЕНДАРЬ!$AT10=GRID!$B$33:$BI$33), 0)),
ROUNDUP(INDEX(GRID!$B$47:$BI$57,MATCH(K$7,GRID!$A$47:$A$57,0),MATCH(1,($U$2=GRID!$B$31:$BI$31)*(КАЛЕНДАРЬ!$AT10=GRID!$B$33:$BI$33),0))*(1-GRID!$B$69),0))</f>
        <v>29800</v>
      </c>
      <c r="M397" s="47" cm="1">
        <f t="array" ref="M397">IF($I$2="Открытый тариф",
INDEX(GRID!$B$34:$BI$44,MATCH(M$7,GRID!$A$34:$A$44,0),MATCH(1,($U$2=GRID!$B$31:$BI$31)*(КАЛЕНДАРЬ!$AT10=GRID!$B$33:$BI$33), 0)),
ROUNDUP(INDEX(GRID!$B$34:$BI$44,MATCH(M$7,GRID!$A$34:$A$44,0),MATCH(1,($U$2=GRID!$B$31:$BI$31)*(КАЛЕНДАРЬ!$AT10=GRID!$B$33:$BI$33),0))*(1-GRID!$B$69),0))</f>
        <v>29000</v>
      </c>
      <c r="N397" s="47" cm="1">
        <f t="array" ref="N397">IF($I$2="Открытый тариф",
INDEX(GRID!$B$47:$BI$57,MATCH(M$7,GRID!$A$47:$A$57,0),MATCH(1,($U$2=GRID!$B$31:$BI$31)*(КАЛЕНДАРЬ!$AT10=GRID!$B$33:$BI$33), 0)),
ROUNDUP(INDEX(GRID!$B$47:$BI$57,MATCH(M$7,GRID!$A$47:$A$57,0),MATCH(1,($U$2=GRID!$B$31:$BI$31)*(КАЛЕНДАРЬ!$AT10=GRID!$B$33:$BI$33),0))*(1-GRID!$B$69),0))</f>
        <v>31600</v>
      </c>
      <c r="O397" s="47" cm="1">
        <f t="array" ref="O397">IF($I$2="Открытый тариф",
INDEX(GRID!$B$34:$BI$44,MATCH(O$7,GRID!$A$34:$A$44,0),MATCH(1,($U$2=GRID!$B$31:$BI$31)*(КАЛЕНДАРЬ!$AT10=GRID!$B$33:$BI$33), 0)),
ROUNDUP(INDEX(GRID!$B$34:$BI$44,MATCH(O$7,GRID!$A$34:$A$44,0),MATCH(1,($U$2=GRID!$B$31:$BI$31)*(КАЛЕНДАРЬ!$AT10=GRID!$B$33:$BI$33),0))*(1-GRID!$B$69),0))</f>
        <v>36000</v>
      </c>
      <c r="P397" s="47" cm="1">
        <f t="array" ref="P397">IF($I$2="Открытый тариф",
INDEX(GRID!$B$47:$BI$57,MATCH(O$7,GRID!$A$47:$A$57,0),MATCH(1,($U$2=GRID!$B$31:$BI$31)*(КАЛЕНДАРЬ!$AT10=GRID!$B$33:$BI$33), 0)),
ROUNDUP(INDEX(GRID!$B$47:$BI$57,MATCH(O$7,GRID!$A$47:$A$57,0),MATCH(1,($U$2=GRID!$B$31:$BI$31)*(КАЛЕНДАРЬ!$AT10=GRID!$B$33:$BI$33),0))*(1-GRID!$B$69),0))</f>
        <v>38600</v>
      </c>
      <c r="Q397" s="47" cm="1">
        <f t="array" ref="Q397">IF($I$2="Открытый тариф",
INDEX(GRID!$B$34:$BI$44,MATCH(Q$7,GRID!$A$34:$A$44,0),MATCH(1,($U$2=GRID!$B$31:$BI$31)*(КАЛЕНДАРЬ!$AT10=GRID!$B$33:$BI$33), 0)),
ROUNDUP(INDEX(GRID!$B$34:$BI$44,MATCH(Q$7,GRID!$A$34:$A$44,0),MATCH(1,($U$2=GRID!$B$31:$BI$31)*(КАЛЕНДАРЬ!$AT10=GRID!$B$33:$BI$33),0))*(1-GRID!$B$69),0))</f>
        <v>38000</v>
      </c>
      <c r="R397" s="47" cm="1">
        <f t="array" ref="R397">IF($I$2="Открытый тариф",
INDEX(GRID!$B$47:$BI$57,MATCH(Q$7,GRID!$A$47:$A$57,0),MATCH(1,($U$2=GRID!$B$31:$BI$31)*(КАЛЕНДАРЬ!$AT10=GRID!$B$33:$BI$33), 0)),
ROUNDUP(INDEX(GRID!$B$47:$BI$57,MATCH(Q$7,GRID!$A$47:$A$57,0),MATCH(1,($U$2=GRID!$B$31:$BI$31)*(КАЛЕНДАРЬ!$AT10=GRID!$B$33:$BI$33),0))*(1-GRID!$B$69),0))</f>
        <v>40600</v>
      </c>
      <c r="S397" s="47" cm="1">
        <f t="array" ref="S397">IF($I$2="Открытый тариф",
INDEX(GRID!$B$34:$BI$44,MATCH(S$7,GRID!$A$34:$A$44,0),MATCH(1,($U$2=GRID!$B$31:$BI$31)*(КАЛЕНДАРЬ!$AT10=GRID!$B$33:$BI$33), 0)),
ROUNDUP(INDEX(GRID!$B$34:$BI$44,MATCH(S$7,GRID!$A$34:$A$44,0),MATCH(1,($U$2=GRID!$B$31:$BI$31)*(КАЛЕНДАРЬ!$AT10=GRID!$B$33:$BI$33),0))*(1-GRID!$B$69),0))</f>
        <v>41500</v>
      </c>
      <c r="T397" s="47" cm="1">
        <f t="array" ref="T397">IF($I$2="Открытый тариф",
INDEX(GRID!$B$47:$BI$57,MATCH(S$7,GRID!$A$47:$A$57,0),MATCH(1,($U$2=GRID!$B$31:$BI$31)*(КАЛЕНДАРЬ!$AT10=GRID!$B$33:$BI$33), 0)),
ROUNDUP(INDEX(GRID!$B$47:$BI$57,MATCH(S$7,GRID!$A$47:$A$57,0),MATCH(1,($U$2=GRID!$B$31:$BI$31)*(КАЛЕНДАРЬ!$AT10=GRID!$B$33:$BI$33),0))*(1-GRID!$B$69),0))</f>
        <v>44100</v>
      </c>
      <c r="U397" s="47" cm="1">
        <f t="array" ref="U397">IF($I$2="Открытый тариф",
INDEX(GRID!$B$34:$BI$44,MATCH(U$7,GRID!$A$34:$A$44,0),MATCH(1,($U$2=GRID!$B$31:$BI$31)*(КАЛЕНДАРЬ!$AT10=GRID!$B$33:$BI$33), 0)),
ROUNDUP(INDEX(GRID!$B$34:$BI$44,MATCH(U$7,GRID!$A$34:$A$44,0),MATCH(1,($U$2=GRID!$B$31:$BI$31)*(КАЛЕНДАРЬ!$AT10=GRID!$B$33:$BI$33),0))*(1-GRID!$B$69),0))</f>
        <v>47500</v>
      </c>
      <c r="V397" s="47" cm="1">
        <f t="array" ref="V397">IF($I$2="Открытый тариф",
INDEX(GRID!$B$47:$BI$57,MATCH(U$7,GRID!$A$47:$A$57,0),MATCH(1,($U$2=GRID!$B$31:$BI$31)*(КАЛЕНДАРЬ!$AT10=GRID!$B$33:$BI$33), 0)),
ROUNDUP(INDEX(GRID!$B$47:$BI$57,MATCH(U$7,GRID!$A$47:$A$57,0),MATCH(1,($U$2=GRID!$B$31:$BI$31)*(КАЛЕНДАРЬ!$AT10=GRID!$B$33:$BI$33),0))*(1-GRID!$B$69),0))</f>
        <v>50100</v>
      </c>
      <c r="W397" s="47" cm="1">
        <f t="array" ref="W397">IF($I$2="Открытый тариф",
INDEX(GRID!$B$34:$BI$44,MATCH(W$7,GRID!$A$34:$A$44,0),MATCH(1,($U$2=GRID!$B$31:$BI$31)*(КАЛЕНДАРЬ!$AT10=GRID!$B$33:$BI$33), 0)),
ROUNDUP(INDEX(GRID!$B$34:$BI$44,MATCH(W$7,GRID!$A$34:$A$44,0),MATCH(1,($U$2=GRID!$B$31:$BI$31)*(КАЛЕНДАРЬ!$AT10=GRID!$B$33:$BI$33),0))*(1-GRID!$B$69),0))</f>
        <v>140500</v>
      </c>
      <c r="X397" s="47" cm="1">
        <f t="array" ref="X397">IF($I$2="Открытый тариф",
INDEX(GRID!$B$47:$BI$57,MATCH(W$7,GRID!$A$47:$A$57,0),MATCH(1,($U$2=GRID!$B$31:$BI$31)*(КАЛЕНДАРЬ!$AT10=GRID!$B$33:$BI$33), 0)),
ROUNDUP(INDEX(GRID!$B$47:$BI$57,MATCH(W$7,GRID!$A$47:$A$57,0),MATCH(1,($U$2=GRID!$B$31:$BI$31)*(КАЛЕНДАРЬ!$AT10=GRID!$B$33:$BI$33),0))*(1-GRID!$B$69),0))</f>
        <v>143100</v>
      </c>
    </row>
    <row r="398" spans="1:24" hidden="1" x14ac:dyDescent="0.2">
      <c r="A398" s="117" t="s">
        <v>42</v>
      </c>
      <c r="B398" s="117">
        <v>8</v>
      </c>
      <c r="C398" s="47" cm="1">
        <f t="array" ref="C398">IF($I$2="Открытый тариф",
INDEX(GRID!$B$34:$BI$44,MATCH(C$7,GRID!$A$34:$A$44,0),MATCH(1,($U$2=GRID!$B$31:$BI$31)*(КАЛЕНДАРЬ!$AT11=GRID!$B$33:$BI$33), 0)),
ROUNDUP(INDEX(GRID!$B$34:$BI$44,MATCH(C$7,GRID!$A$34:$A$44,0),MATCH(1,($U$2=GRID!$B$31:$BI$31)*(КАЛЕНДАРЬ!$AT11=GRID!$B$33:$BI$33),0))*(1-GRID!$B$69),0))</f>
        <v>21600</v>
      </c>
      <c r="D398" s="47" cm="1">
        <f t="array" ref="D398">IF($I$2="Открытый тариф",
INDEX(GRID!$B$47:$BI$57,MATCH(C$7,GRID!$A$47:$A$57,0),MATCH(1,($U$2=GRID!$B$31:$BI$31)*(КАЛЕНДАРЬ!$AT11=GRID!$B$33:$BI$33), 0)),
ROUNDUP(INDEX(GRID!$B$47:$BI$57,MATCH(C$7,GRID!$A$47:$A$57,0),MATCH(1,($U$2=GRID!$B$31:$BI$31)*(КАЛЕНДАРЬ!$AT11=GRID!$B$33:$BI$33),0))*(1-GRID!$B$69),0))</f>
        <v>24200</v>
      </c>
      <c r="E398" s="47" cm="1">
        <f t="array" ref="E398">IF($I$2="Открытый тариф",
INDEX(GRID!$B$34:$BI$44,MATCH(E$7,GRID!$A$34:$A$44,0),MATCH(1,($U$2=GRID!$B$31:$BI$31)*(КАЛЕНДАРЬ!$AT11=GRID!$B$33:$BI$33), 0)),
ROUNDUP(INDEX(GRID!$B$34:$BI$44,MATCH(E$7,GRID!$A$34:$A$44,0),MATCH(1,($U$2=GRID!$B$31:$BI$31)*(КАЛЕНДАРЬ!$AT11=GRID!$B$33:$BI$33),0))*(1-GRID!$B$69),0))</f>
        <v>23400</v>
      </c>
      <c r="F398" s="47" cm="1">
        <f t="array" ref="F398">IF($I$2="Открытый тариф",
INDEX(GRID!$B$47:$BI$57,MATCH(E$7,GRID!$A$47:$A$57,0),MATCH(1,($U$2=GRID!$B$31:$BI$31)*(КАЛЕНДАРЬ!$AT11=GRID!$B$33:$BI$33), 0)),
ROUNDUP(INDEX(GRID!$B$47:$BI$57,MATCH(E$7,GRID!$A$47:$A$57,0),MATCH(1,($U$2=GRID!$B$31:$BI$31)*(КАЛЕНДАРЬ!$AT11=GRID!$B$33:$BI$33),0))*(1-GRID!$B$69),0))</f>
        <v>26000</v>
      </c>
      <c r="G398" s="47" cm="1">
        <f t="array" ref="G398">IF($I$2="Открытый тариф",
INDEX(GRID!$B$34:$BI$44,MATCH(G$7,GRID!$A$34:$A$44,0),MATCH(1,($U$2=GRID!$B$31:$BI$31)*(КАЛЕНДАРЬ!$AT11=GRID!$B$33:$BI$33), 0)),
ROUNDUP(INDEX(GRID!$B$34:$BI$44,MATCH(G$7,GRID!$A$34:$A$44,0),MATCH(1,($U$2=GRID!$B$31:$BI$31)*(КАЛЕНДАРЬ!$AT11=GRID!$B$33:$BI$33),0))*(1-GRID!$B$69),0))</f>
        <v>24400</v>
      </c>
      <c r="H398" s="47" cm="1">
        <f t="array" ref="H398">IF($I$2="Открытый тариф",
INDEX(GRID!$B$47:$BI$57,MATCH(G$7,GRID!$A$47:$A$57,0),MATCH(1,($U$2=GRID!$B$31:$BI$31)*(КАЛЕНДАРЬ!$AT11=GRID!$B$33:$BI$33), 0)),
ROUNDUP(INDEX(GRID!$B$47:$BI$57,MATCH(G$7,GRID!$A$47:$A$57,0),MATCH(1,($U$2=GRID!$B$31:$BI$31)*(КАЛЕНДАРЬ!$AT11=GRID!$B$33:$BI$33),0))*(1-GRID!$B$69),0))</f>
        <v>27000</v>
      </c>
      <c r="I398" s="47" cm="1">
        <f t="array" ref="I398">IF($I$2="Открытый тариф",
INDEX(GRID!$B$34:$BI$44,MATCH(I$7,GRID!$A$34:$A$44,0),MATCH(1,($U$2=GRID!$B$31:$BI$31)*(КАЛЕНДАРЬ!$AT11=GRID!$B$33:$BI$33), 0)),
ROUNDUP(INDEX(GRID!$B$34:$BI$44,MATCH(I$7,GRID!$A$34:$A$44,0),MATCH(1,($U$2=GRID!$B$31:$BI$31)*(КАЛЕНДАРЬ!$AT11=GRID!$B$33:$BI$33),0))*(1-GRID!$B$69),0))</f>
        <v>26200</v>
      </c>
      <c r="J398" s="47" cm="1">
        <f t="array" ref="J398">IF($I$2="Открытый тариф",
INDEX(GRID!$B$47:$BI$57,MATCH(I$7,GRID!$A$47:$A$57,0),MATCH(1,($U$2=GRID!$B$31:$BI$31)*(КАЛЕНДАРЬ!$AT11=GRID!$B$33:$BI$33), 0)),
ROUNDUP(INDEX(GRID!$B$47:$BI$57,MATCH(I$7,GRID!$A$47:$A$57,0),MATCH(1,($U$2=GRID!$B$31:$BI$31)*(КАЛЕНДАРЬ!$AT11=GRID!$B$33:$BI$33),0))*(1-GRID!$B$69),0))</f>
        <v>28800</v>
      </c>
      <c r="K398" s="47" cm="1">
        <f t="array" ref="K398">IF($I$2="Открытый тариф",
INDEX(GRID!$B$34:$BI$44,MATCH(K$7,GRID!$A$34:$A$44,0),MATCH(1,($U$2=GRID!$B$31:$BI$31)*(КАЛЕНДАРЬ!$AT11=GRID!$B$33:$BI$33), 0)),
ROUNDUP(INDEX(GRID!$B$34:$BI$44,MATCH(K$7,GRID!$A$34:$A$44,0),MATCH(1,($U$2=GRID!$B$31:$BI$31)*(КАЛЕНДАРЬ!$AT11=GRID!$B$33:$BI$33),0))*(1-GRID!$B$69),0))</f>
        <v>27200</v>
      </c>
      <c r="L398" s="47" cm="1">
        <f t="array" ref="L398">IF($I$2="Открытый тариф",
INDEX(GRID!$B$47:$BI$57,MATCH(K$7,GRID!$A$47:$A$57,0),MATCH(1,($U$2=GRID!$B$31:$BI$31)*(КАЛЕНДАРЬ!$AT11=GRID!$B$33:$BI$33), 0)),
ROUNDUP(INDEX(GRID!$B$47:$BI$57,MATCH(K$7,GRID!$A$47:$A$57,0),MATCH(1,($U$2=GRID!$B$31:$BI$31)*(КАЛЕНДАРЬ!$AT11=GRID!$B$33:$BI$33),0))*(1-GRID!$B$69),0))</f>
        <v>29800</v>
      </c>
      <c r="M398" s="47" cm="1">
        <f t="array" ref="M398">IF($I$2="Открытый тариф",
INDEX(GRID!$B$34:$BI$44,MATCH(M$7,GRID!$A$34:$A$44,0),MATCH(1,($U$2=GRID!$B$31:$BI$31)*(КАЛЕНДАРЬ!$AT11=GRID!$B$33:$BI$33), 0)),
ROUNDUP(INDEX(GRID!$B$34:$BI$44,MATCH(M$7,GRID!$A$34:$A$44,0),MATCH(1,($U$2=GRID!$B$31:$BI$31)*(КАЛЕНДАРЬ!$AT11=GRID!$B$33:$BI$33),0))*(1-GRID!$B$69),0))</f>
        <v>29000</v>
      </c>
      <c r="N398" s="47" cm="1">
        <f t="array" ref="N398">IF($I$2="Открытый тариф",
INDEX(GRID!$B$47:$BI$57,MATCH(M$7,GRID!$A$47:$A$57,0),MATCH(1,($U$2=GRID!$B$31:$BI$31)*(КАЛЕНДАРЬ!$AT11=GRID!$B$33:$BI$33), 0)),
ROUNDUP(INDEX(GRID!$B$47:$BI$57,MATCH(M$7,GRID!$A$47:$A$57,0),MATCH(1,($U$2=GRID!$B$31:$BI$31)*(КАЛЕНДАРЬ!$AT11=GRID!$B$33:$BI$33),0))*(1-GRID!$B$69),0))</f>
        <v>31600</v>
      </c>
      <c r="O398" s="47" cm="1">
        <f t="array" ref="O398">IF($I$2="Открытый тариф",
INDEX(GRID!$B$34:$BI$44,MATCH(O$7,GRID!$A$34:$A$44,0),MATCH(1,($U$2=GRID!$B$31:$BI$31)*(КАЛЕНДАРЬ!$AT11=GRID!$B$33:$BI$33), 0)),
ROUNDUP(INDEX(GRID!$B$34:$BI$44,MATCH(O$7,GRID!$A$34:$A$44,0),MATCH(1,($U$2=GRID!$B$31:$BI$31)*(КАЛЕНДАРЬ!$AT11=GRID!$B$33:$BI$33),0))*(1-GRID!$B$69),0))</f>
        <v>36000</v>
      </c>
      <c r="P398" s="47" cm="1">
        <f t="array" ref="P398">IF($I$2="Открытый тариф",
INDEX(GRID!$B$47:$BI$57,MATCH(O$7,GRID!$A$47:$A$57,0),MATCH(1,($U$2=GRID!$B$31:$BI$31)*(КАЛЕНДАРЬ!$AT11=GRID!$B$33:$BI$33), 0)),
ROUNDUP(INDEX(GRID!$B$47:$BI$57,MATCH(O$7,GRID!$A$47:$A$57,0),MATCH(1,($U$2=GRID!$B$31:$BI$31)*(КАЛЕНДАРЬ!$AT11=GRID!$B$33:$BI$33),0))*(1-GRID!$B$69),0))</f>
        <v>38600</v>
      </c>
      <c r="Q398" s="47" cm="1">
        <f t="array" ref="Q398">IF($I$2="Открытый тариф",
INDEX(GRID!$B$34:$BI$44,MATCH(Q$7,GRID!$A$34:$A$44,0),MATCH(1,($U$2=GRID!$B$31:$BI$31)*(КАЛЕНДАРЬ!$AT11=GRID!$B$33:$BI$33), 0)),
ROUNDUP(INDEX(GRID!$B$34:$BI$44,MATCH(Q$7,GRID!$A$34:$A$44,0),MATCH(1,($U$2=GRID!$B$31:$BI$31)*(КАЛЕНДАРЬ!$AT11=GRID!$B$33:$BI$33),0))*(1-GRID!$B$69),0))</f>
        <v>38000</v>
      </c>
      <c r="R398" s="47" cm="1">
        <f t="array" ref="R398">IF($I$2="Открытый тариф",
INDEX(GRID!$B$47:$BI$57,MATCH(Q$7,GRID!$A$47:$A$57,0),MATCH(1,($U$2=GRID!$B$31:$BI$31)*(КАЛЕНДАРЬ!$AT11=GRID!$B$33:$BI$33), 0)),
ROUNDUP(INDEX(GRID!$B$47:$BI$57,MATCH(Q$7,GRID!$A$47:$A$57,0),MATCH(1,($U$2=GRID!$B$31:$BI$31)*(КАЛЕНДАРЬ!$AT11=GRID!$B$33:$BI$33),0))*(1-GRID!$B$69),0))</f>
        <v>40600</v>
      </c>
      <c r="S398" s="47" cm="1">
        <f t="array" ref="S398">IF($I$2="Открытый тариф",
INDEX(GRID!$B$34:$BI$44,MATCH(S$7,GRID!$A$34:$A$44,0),MATCH(1,($U$2=GRID!$B$31:$BI$31)*(КАЛЕНДАРЬ!$AT11=GRID!$B$33:$BI$33), 0)),
ROUNDUP(INDEX(GRID!$B$34:$BI$44,MATCH(S$7,GRID!$A$34:$A$44,0),MATCH(1,($U$2=GRID!$B$31:$BI$31)*(КАЛЕНДАРЬ!$AT11=GRID!$B$33:$BI$33),0))*(1-GRID!$B$69),0))</f>
        <v>41500</v>
      </c>
      <c r="T398" s="47" cm="1">
        <f t="array" ref="T398">IF($I$2="Открытый тариф",
INDEX(GRID!$B$47:$BI$57,MATCH(S$7,GRID!$A$47:$A$57,0),MATCH(1,($U$2=GRID!$B$31:$BI$31)*(КАЛЕНДАРЬ!$AT11=GRID!$B$33:$BI$33), 0)),
ROUNDUP(INDEX(GRID!$B$47:$BI$57,MATCH(S$7,GRID!$A$47:$A$57,0),MATCH(1,($U$2=GRID!$B$31:$BI$31)*(КАЛЕНДАРЬ!$AT11=GRID!$B$33:$BI$33),0))*(1-GRID!$B$69),0))</f>
        <v>44100</v>
      </c>
      <c r="U398" s="47" cm="1">
        <f t="array" ref="U398">IF($I$2="Открытый тариф",
INDEX(GRID!$B$34:$BI$44,MATCH(U$7,GRID!$A$34:$A$44,0),MATCH(1,($U$2=GRID!$B$31:$BI$31)*(КАЛЕНДАРЬ!$AT11=GRID!$B$33:$BI$33), 0)),
ROUNDUP(INDEX(GRID!$B$34:$BI$44,MATCH(U$7,GRID!$A$34:$A$44,0),MATCH(1,($U$2=GRID!$B$31:$BI$31)*(КАЛЕНДАРЬ!$AT11=GRID!$B$33:$BI$33),0))*(1-GRID!$B$69),0))</f>
        <v>47500</v>
      </c>
      <c r="V398" s="47" cm="1">
        <f t="array" ref="V398">IF($I$2="Открытый тариф",
INDEX(GRID!$B$47:$BI$57,MATCH(U$7,GRID!$A$47:$A$57,0),MATCH(1,($U$2=GRID!$B$31:$BI$31)*(КАЛЕНДАРЬ!$AT11=GRID!$B$33:$BI$33), 0)),
ROUNDUP(INDEX(GRID!$B$47:$BI$57,MATCH(U$7,GRID!$A$47:$A$57,0),MATCH(1,($U$2=GRID!$B$31:$BI$31)*(КАЛЕНДАРЬ!$AT11=GRID!$B$33:$BI$33),0))*(1-GRID!$B$69),0))</f>
        <v>50100</v>
      </c>
      <c r="W398" s="47" cm="1">
        <f t="array" ref="W398">IF($I$2="Открытый тариф",
INDEX(GRID!$B$34:$BI$44,MATCH(W$7,GRID!$A$34:$A$44,0),MATCH(1,($U$2=GRID!$B$31:$BI$31)*(КАЛЕНДАРЬ!$AT11=GRID!$B$33:$BI$33), 0)),
ROUNDUP(INDEX(GRID!$B$34:$BI$44,MATCH(W$7,GRID!$A$34:$A$44,0),MATCH(1,($U$2=GRID!$B$31:$BI$31)*(КАЛЕНДАРЬ!$AT11=GRID!$B$33:$BI$33),0))*(1-GRID!$B$69),0))</f>
        <v>140500</v>
      </c>
      <c r="X398" s="47" cm="1">
        <f t="array" ref="X398">IF($I$2="Открытый тариф",
INDEX(GRID!$B$47:$BI$57,MATCH(W$7,GRID!$A$47:$A$57,0),MATCH(1,($U$2=GRID!$B$31:$BI$31)*(КАЛЕНДАРЬ!$AT11=GRID!$B$33:$BI$33), 0)),
ROUNDUP(INDEX(GRID!$B$47:$BI$57,MATCH(W$7,GRID!$A$47:$A$57,0),MATCH(1,($U$2=GRID!$B$31:$BI$31)*(КАЛЕНДАРЬ!$AT11=GRID!$B$33:$BI$33),0))*(1-GRID!$B$69),0))</f>
        <v>143100</v>
      </c>
    </row>
    <row r="399" spans="1:24" hidden="1" x14ac:dyDescent="0.2">
      <c r="A399" s="117" t="s">
        <v>43</v>
      </c>
      <c r="B399" s="117">
        <v>9</v>
      </c>
      <c r="C399" s="47" cm="1">
        <f t="array" ref="C399">IF($I$2="Открытый тариф",
INDEX(GRID!$B$34:$BI$44,MATCH(C$7,GRID!$A$34:$A$44,0),MATCH(1,($U$2=GRID!$B$31:$BI$31)*(КАЛЕНДАРЬ!$AT12=GRID!$B$33:$BI$33), 0)),
ROUNDUP(INDEX(GRID!$B$34:$BI$44,MATCH(C$7,GRID!$A$34:$A$44,0),MATCH(1,($U$2=GRID!$B$31:$BI$31)*(КАЛЕНДАРЬ!$AT12=GRID!$B$33:$BI$33),0))*(1-GRID!$B$69),0))</f>
        <v>19200</v>
      </c>
      <c r="D399" s="47" cm="1">
        <f t="array" ref="D399">IF($I$2="Открытый тариф",
INDEX(GRID!$B$47:$BI$57,MATCH(C$7,GRID!$A$47:$A$57,0),MATCH(1,($U$2=GRID!$B$31:$BI$31)*(КАЛЕНДАРЬ!$AT12=GRID!$B$33:$BI$33), 0)),
ROUNDUP(INDEX(GRID!$B$47:$BI$57,MATCH(C$7,GRID!$A$47:$A$57,0),MATCH(1,($U$2=GRID!$B$31:$BI$31)*(КАЛЕНДАРЬ!$AT12=GRID!$B$33:$BI$33),0))*(1-GRID!$B$69),0))</f>
        <v>21800</v>
      </c>
      <c r="E399" s="47" cm="1">
        <f t="array" ref="E399">IF($I$2="Открытый тариф",
INDEX(GRID!$B$34:$BI$44,MATCH(E$7,GRID!$A$34:$A$44,0),MATCH(1,($U$2=GRID!$B$31:$BI$31)*(КАЛЕНДАРЬ!$AT12=GRID!$B$33:$BI$33), 0)),
ROUNDUP(INDEX(GRID!$B$34:$BI$44,MATCH(E$7,GRID!$A$34:$A$44,0),MATCH(1,($U$2=GRID!$B$31:$BI$31)*(КАЛЕНДАРЬ!$AT12=GRID!$B$33:$BI$33),0))*(1-GRID!$B$69),0))</f>
        <v>21000</v>
      </c>
      <c r="F399" s="47" cm="1">
        <f t="array" ref="F399">IF($I$2="Открытый тариф",
INDEX(GRID!$B$47:$BI$57,MATCH(E$7,GRID!$A$47:$A$57,0),MATCH(1,($U$2=GRID!$B$31:$BI$31)*(КАЛЕНДАРЬ!$AT12=GRID!$B$33:$BI$33), 0)),
ROUNDUP(INDEX(GRID!$B$47:$BI$57,MATCH(E$7,GRID!$A$47:$A$57,0),MATCH(1,($U$2=GRID!$B$31:$BI$31)*(КАЛЕНДАРЬ!$AT12=GRID!$B$33:$BI$33),0))*(1-GRID!$B$69),0))</f>
        <v>23600</v>
      </c>
      <c r="G399" s="47" cm="1">
        <f t="array" ref="G399">IF($I$2="Открытый тариф",
INDEX(GRID!$B$34:$BI$44,MATCH(G$7,GRID!$A$34:$A$44,0),MATCH(1,($U$2=GRID!$B$31:$BI$31)*(КАЛЕНДАРЬ!$AT12=GRID!$B$33:$BI$33), 0)),
ROUNDUP(INDEX(GRID!$B$34:$BI$44,MATCH(G$7,GRID!$A$34:$A$44,0),MATCH(1,($U$2=GRID!$B$31:$BI$31)*(КАЛЕНДАРЬ!$AT12=GRID!$B$33:$BI$33),0))*(1-GRID!$B$69),0))</f>
        <v>22000</v>
      </c>
      <c r="H399" s="47" cm="1">
        <f t="array" ref="H399">IF($I$2="Открытый тариф",
INDEX(GRID!$B$47:$BI$57,MATCH(G$7,GRID!$A$47:$A$57,0),MATCH(1,($U$2=GRID!$B$31:$BI$31)*(КАЛЕНДАРЬ!$AT12=GRID!$B$33:$BI$33), 0)),
ROUNDUP(INDEX(GRID!$B$47:$BI$57,MATCH(G$7,GRID!$A$47:$A$57,0),MATCH(1,($U$2=GRID!$B$31:$BI$31)*(КАЛЕНДАРЬ!$AT12=GRID!$B$33:$BI$33),0))*(1-GRID!$B$69),0))</f>
        <v>24600</v>
      </c>
      <c r="I399" s="47" cm="1">
        <f t="array" ref="I399">IF($I$2="Открытый тариф",
INDEX(GRID!$B$34:$BI$44,MATCH(I$7,GRID!$A$34:$A$44,0),MATCH(1,($U$2=GRID!$B$31:$BI$31)*(КАЛЕНДАРЬ!$AT12=GRID!$B$33:$BI$33), 0)),
ROUNDUP(INDEX(GRID!$B$34:$BI$44,MATCH(I$7,GRID!$A$34:$A$44,0),MATCH(1,($U$2=GRID!$B$31:$BI$31)*(КАЛЕНДАРЬ!$AT12=GRID!$B$33:$BI$33),0))*(1-GRID!$B$69),0))</f>
        <v>23800</v>
      </c>
      <c r="J399" s="47" cm="1">
        <f t="array" ref="J399">IF($I$2="Открытый тариф",
INDEX(GRID!$B$47:$BI$57,MATCH(I$7,GRID!$A$47:$A$57,0),MATCH(1,($U$2=GRID!$B$31:$BI$31)*(КАЛЕНДАРЬ!$AT12=GRID!$B$33:$BI$33), 0)),
ROUNDUP(INDEX(GRID!$B$47:$BI$57,MATCH(I$7,GRID!$A$47:$A$57,0),MATCH(1,($U$2=GRID!$B$31:$BI$31)*(КАЛЕНДАРЬ!$AT12=GRID!$B$33:$BI$33),0))*(1-GRID!$B$69),0))</f>
        <v>26400</v>
      </c>
      <c r="K399" s="47" cm="1">
        <f t="array" ref="K399">IF($I$2="Открытый тариф",
INDEX(GRID!$B$34:$BI$44,MATCH(K$7,GRID!$A$34:$A$44,0),MATCH(1,($U$2=GRID!$B$31:$BI$31)*(КАЛЕНДАРЬ!$AT12=GRID!$B$33:$BI$33), 0)),
ROUNDUP(INDEX(GRID!$B$34:$BI$44,MATCH(K$7,GRID!$A$34:$A$44,0),MATCH(1,($U$2=GRID!$B$31:$BI$31)*(КАЛЕНДАРЬ!$AT12=GRID!$B$33:$BI$33),0))*(1-GRID!$B$69),0))</f>
        <v>24800</v>
      </c>
      <c r="L399" s="47" cm="1">
        <f t="array" ref="L399">IF($I$2="Открытый тариф",
INDEX(GRID!$B$47:$BI$57,MATCH(K$7,GRID!$A$47:$A$57,0),MATCH(1,($U$2=GRID!$B$31:$BI$31)*(КАЛЕНДАРЬ!$AT12=GRID!$B$33:$BI$33), 0)),
ROUNDUP(INDEX(GRID!$B$47:$BI$57,MATCH(K$7,GRID!$A$47:$A$57,0),MATCH(1,($U$2=GRID!$B$31:$BI$31)*(КАЛЕНДАРЬ!$AT12=GRID!$B$33:$BI$33),0))*(1-GRID!$B$69),0))</f>
        <v>27400</v>
      </c>
      <c r="M399" s="47" cm="1">
        <f t="array" ref="M399">IF($I$2="Открытый тариф",
INDEX(GRID!$B$34:$BI$44,MATCH(M$7,GRID!$A$34:$A$44,0),MATCH(1,($U$2=GRID!$B$31:$BI$31)*(КАЛЕНДАРЬ!$AT12=GRID!$B$33:$BI$33), 0)),
ROUNDUP(INDEX(GRID!$B$34:$BI$44,MATCH(M$7,GRID!$A$34:$A$44,0),MATCH(1,($U$2=GRID!$B$31:$BI$31)*(КАЛЕНДАРЬ!$AT12=GRID!$B$33:$BI$33),0))*(1-GRID!$B$69),0))</f>
        <v>26600</v>
      </c>
      <c r="N399" s="47" cm="1">
        <f t="array" ref="N399">IF($I$2="Открытый тариф",
INDEX(GRID!$B$47:$BI$57,MATCH(M$7,GRID!$A$47:$A$57,0),MATCH(1,($U$2=GRID!$B$31:$BI$31)*(КАЛЕНДАРЬ!$AT12=GRID!$B$33:$BI$33), 0)),
ROUNDUP(INDEX(GRID!$B$47:$BI$57,MATCH(M$7,GRID!$A$47:$A$57,0),MATCH(1,($U$2=GRID!$B$31:$BI$31)*(КАЛЕНДАРЬ!$AT12=GRID!$B$33:$BI$33),0))*(1-GRID!$B$69),0))</f>
        <v>29200</v>
      </c>
      <c r="O399" s="47" cm="1">
        <f t="array" ref="O399">IF($I$2="Открытый тариф",
INDEX(GRID!$B$34:$BI$44,MATCH(O$7,GRID!$A$34:$A$44,0),MATCH(1,($U$2=GRID!$B$31:$BI$31)*(КАЛЕНДАРЬ!$AT12=GRID!$B$33:$BI$33), 0)),
ROUNDUP(INDEX(GRID!$B$34:$BI$44,MATCH(O$7,GRID!$A$34:$A$44,0),MATCH(1,($U$2=GRID!$B$31:$BI$31)*(КАЛЕНДАРЬ!$AT12=GRID!$B$33:$BI$33),0))*(1-GRID!$B$69),0))</f>
        <v>33400</v>
      </c>
      <c r="P399" s="47" cm="1">
        <f t="array" ref="P399">IF($I$2="Открытый тариф",
INDEX(GRID!$B$47:$BI$57,MATCH(O$7,GRID!$A$47:$A$57,0),MATCH(1,($U$2=GRID!$B$31:$BI$31)*(КАЛЕНДАРЬ!$AT12=GRID!$B$33:$BI$33), 0)),
ROUNDUP(INDEX(GRID!$B$47:$BI$57,MATCH(O$7,GRID!$A$47:$A$57,0),MATCH(1,($U$2=GRID!$B$31:$BI$31)*(КАЛЕНДАРЬ!$AT12=GRID!$B$33:$BI$33),0))*(1-GRID!$B$69),0))</f>
        <v>36000</v>
      </c>
      <c r="Q399" s="47" cm="1">
        <f t="array" ref="Q399">IF($I$2="Открытый тариф",
INDEX(GRID!$B$34:$BI$44,MATCH(Q$7,GRID!$A$34:$A$44,0),MATCH(1,($U$2=GRID!$B$31:$BI$31)*(КАЛЕНДАРЬ!$AT12=GRID!$B$33:$BI$33), 0)),
ROUNDUP(INDEX(GRID!$B$34:$BI$44,MATCH(Q$7,GRID!$A$34:$A$44,0),MATCH(1,($U$2=GRID!$B$31:$BI$31)*(КАЛЕНДАРЬ!$AT12=GRID!$B$33:$BI$33),0))*(1-GRID!$B$69),0))</f>
        <v>35400</v>
      </c>
      <c r="R399" s="47" cm="1">
        <f t="array" ref="R399">IF($I$2="Открытый тариф",
INDEX(GRID!$B$47:$BI$57,MATCH(Q$7,GRID!$A$47:$A$57,0),MATCH(1,($U$2=GRID!$B$31:$BI$31)*(КАЛЕНДАРЬ!$AT12=GRID!$B$33:$BI$33), 0)),
ROUNDUP(INDEX(GRID!$B$47:$BI$57,MATCH(Q$7,GRID!$A$47:$A$57,0),MATCH(1,($U$2=GRID!$B$31:$BI$31)*(КАЛЕНДАРЬ!$AT12=GRID!$B$33:$BI$33),0))*(1-GRID!$B$69),0))</f>
        <v>38000</v>
      </c>
      <c r="S399" s="47" cm="1">
        <f t="array" ref="S399">IF($I$2="Открытый тариф",
INDEX(GRID!$B$34:$BI$44,MATCH(S$7,GRID!$A$34:$A$44,0),MATCH(1,($U$2=GRID!$B$31:$BI$31)*(КАЛЕНДАРЬ!$AT12=GRID!$B$33:$BI$33), 0)),
ROUNDUP(INDEX(GRID!$B$34:$BI$44,MATCH(S$7,GRID!$A$34:$A$44,0),MATCH(1,($U$2=GRID!$B$31:$BI$31)*(КАЛЕНДАРЬ!$AT12=GRID!$B$33:$BI$33),0))*(1-GRID!$B$69),0))</f>
        <v>38800</v>
      </c>
      <c r="T399" s="47" cm="1">
        <f t="array" ref="T399">IF($I$2="Открытый тариф",
INDEX(GRID!$B$47:$BI$57,MATCH(S$7,GRID!$A$47:$A$57,0),MATCH(1,($U$2=GRID!$B$31:$BI$31)*(КАЛЕНДАРЬ!$AT12=GRID!$B$33:$BI$33), 0)),
ROUNDUP(INDEX(GRID!$B$47:$BI$57,MATCH(S$7,GRID!$A$47:$A$57,0),MATCH(1,($U$2=GRID!$B$31:$BI$31)*(КАЛЕНДАРЬ!$AT12=GRID!$B$33:$BI$33),0))*(1-GRID!$B$69),0))</f>
        <v>41400</v>
      </c>
      <c r="U399" s="47" cm="1">
        <f t="array" ref="U399">IF($I$2="Открытый тариф",
INDEX(GRID!$B$34:$BI$44,MATCH(U$7,GRID!$A$34:$A$44,0),MATCH(1,($U$2=GRID!$B$31:$BI$31)*(КАЛЕНДАРЬ!$AT12=GRID!$B$33:$BI$33), 0)),
ROUNDUP(INDEX(GRID!$B$34:$BI$44,MATCH(U$7,GRID!$A$34:$A$44,0),MATCH(1,($U$2=GRID!$B$31:$BI$31)*(КАЛЕНДАРЬ!$AT12=GRID!$B$33:$BI$33),0))*(1-GRID!$B$69),0))</f>
        <v>44600</v>
      </c>
      <c r="V399" s="47" cm="1">
        <f t="array" ref="V399">IF($I$2="Открытый тариф",
INDEX(GRID!$B$47:$BI$57,MATCH(U$7,GRID!$A$47:$A$57,0),MATCH(1,($U$2=GRID!$B$31:$BI$31)*(КАЛЕНДАРЬ!$AT12=GRID!$B$33:$BI$33), 0)),
ROUNDUP(INDEX(GRID!$B$47:$BI$57,MATCH(U$7,GRID!$A$47:$A$57,0),MATCH(1,($U$2=GRID!$B$31:$BI$31)*(КАЛЕНДАРЬ!$AT12=GRID!$B$33:$BI$33),0))*(1-GRID!$B$69),0))</f>
        <v>47200</v>
      </c>
      <c r="W399" s="47" cm="1">
        <f t="array" ref="W399">IF($I$2="Открытый тариф",
INDEX(GRID!$B$34:$BI$44,MATCH(W$7,GRID!$A$34:$A$44,0),MATCH(1,($U$2=GRID!$B$31:$BI$31)*(КАЛЕНДАРЬ!$AT12=GRID!$B$33:$BI$33), 0)),
ROUNDUP(INDEX(GRID!$B$34:$BI$44,MATCH(W$7,GRID!$A$34:$A$44,0),MATCH(1,($U$2=GRID!$B$31:$BI$31)*(КАЛЕНДАРЬ!$AT12=GRID!$B$33:$BI$33),0))*(1-GRID!$B$69),0))</f>
        <v>128200</v>
      </c>
      <c r="X399" s="47" cm="1">
        <f t="array" ref="X399">IF($I$2="Открытый тариф",
INDEX(GRID!$B$47:$BI$57,MATCH(W$7,GRID!$A$47:$A$57,0),MATCH(1,($U$2=GRID!$B$31:$BI$31)*(КАЛЕНДАРЬ!$AT12=GRID!$B$33:$BI$33), 0)),
ROUNDUP(INDEX(GRID!$B$47:$BI$57,MATCH(W$7,GRID!$A$47:$A$57,0),MATCH(1,($U$2=GRID!$B$31:$BI$31)*(КАЛЕНДАРЬ!$AT12=GRID!$B$33:$BI$33),0))*(1-GRID!$B$69),0))</f>
        <v>130800</v>
      </c>
    </row>
    <row r="400" spans="1:24" hidden="1" x14ac:dyDescent="0.2">
      <c r="A400" s="117" t="s">
        <v>44</v>
      </c>
      <c r="B400" s="117">
        <v>10</v>
      </c>
      <c r="C400" s="47" cm="1">
        <f t="array" ref="C400">IF($I$2="Открытый тариф",
INDEX(GRID!$B$34:$BI$44,MATCH(C$7,GRID!$A$34:$A$44,0),MATCH(1,($U$2=GRID!$B$31:$BI$31)*(КАЛЕНДАРЬ!$AT13=GRID!$B$33:$BI$33), 0)),
ROUNDUP(INDEX(GRID!$B$34:$BI$44,MATCH(C$7,GRID!$A$34:$A$44,0),MATCH(1,($U$2=GRID!$B$31:$BI$31)*(КАЛЕНДАРЬ!$AT13=GRID!$B$33:$BI$33),0))*(1-GRID!$B$69),0))</f>
        <v>19200</v>
      </c>
      <c r="D400" s="47" cm="1">
        <f t="array" ref="D400">IF($I$2="Открытый тариф",
INDEX(GRID!$B$47:$BI$57,MATCH(C$7,GRID!$A$47:$A$57,0),MATCH(1,($U$2=GRID!$B$31:$BI$31)*(КАЛЕНДАРЬ!$AT13=GRID!$B$33:$BI$33), 0)),
ROUNDUP(INDEX(GRID!$B$47:$BI$57,MATCH(C$7,GRID!$A$47:$A$57,0),MATCH(1,($U$2=GRID!$B$31:$BI$31)*(КАЛЕНДАРЬ!$AT13=GRID!$B$33:$BI$33),0))*(1-GRID!$B$69),0))</f>
        <v>21800</v>
      </c>
      <c r="E400" s="47" cm="1">
        <f t="array" ref="E400">IF($I$2="Открытый тариф",
INDEX(GRID!$B$34:$BI$44,MATCH(E$7,GRID!$A$34:$A$44,0),MATCH(1,($U$2=GRID!$B$31:$BI$31)*(КАЛЕНДАРЬ!$AT13=GRID!$B$33:$BI$33), 0)),
ROUNDUP(INDEX(GRID!$B$34:$BI$44,MATCH(E$7,GRID!$A$34:$A$44,0),MATCH(1,($U$2=GRID!$B$31:$BI$31)*(КАЛЕНДАРЬ!$AT13=GRID!$B$33:$BI$33),0))*(1-GRID!$B$69),0))</f>
        <v>21000</v>
      </c>
      <c r="F400" s="47" cm="1">
        <f t="array" ref="F400">IF($I$2="Открытый тариф",
INDEX(GRID!$B$47:$BI$57,MATCH(E$7,GRID!$A$47:$A$57,0),MATCH(1,($U$2=GRID!$B$31:$BI$31)*(КАЛЕНДАРЬ!$AT13=GRID!$B$33:$BI$33), 0)),
ROUNDUP(INDEX(GRID!$B$47:$BI$57,MATCH(E$7,GRID!$A$47:$A$57,0),MATCH(1,($U$2=GRID!$B$31:$BI$31)*(КАЛЕНДАРЬ!$AT13=GRID!$B$33:$BI$33),0))*(1-GRID!$B$69),0))</f>
        <v>23600</v>
      </c>
      <c r="G400" s="47" cm="1">
        <f t="array" ref="G400">IF($I$2="Открытый тариф",
INDEX(GRID!$B$34:$BI$44,MATCH(G$7,GRID!$A$34:$A$44,0),MATCH(1,($U$2=GRID!$B$31:$BI$31)*(КАЛЕНДАРЬ!$AT13=GRID!$B$33:$BI$33), 0)),
ROUNDUP(INDEX(GRID!$B$34:$BI$44,MATCH(G$7,GRID!$A$34:$A$44,0),MATCH(1,($U$2=GRID!$B$31:$BI$31)*(КАЛЕНДАРЬ!$AT13=GRID!$B$33:$BI$33),0))*(1-GRID!$B$69),0))</f>
        <v>22000</v>
      </c>
      <c r="H400" s="47" cm="1">
        <f t="array" ref="H400">IF($I$2="Открытый тариф",
INDEX(GRID!$B$47:$BI$57,MATCH(G$7,GRID!$A$47:$A$57,0),MATCH(1,($U$2=GRID!$B$31:$BI$31)*(КАЛЕНДАРЬ!$AT13=GRID!$B$33:$BI$33), 0)),
ROUNDUP(INDEX(GRID!$B$47:$BI$57,MATCH(G$7,GRID!$A$47:$A$57,0),MATCH(1,($U$2=GRID!$B$31:$BI$31)*(КАЛЕНДАРЬ!$AT13=GRID!$B$33:$BI$33),0))*(1-GRID!$B$69),0))</f>
        <v>24600</v>
      </c>
      <c r="I400" s="47" cm="1">
        <f t="array" ref="I400">IF($I$2="Открытый тариф",
INDEX(GRID!$B$34:$BI$44,MATCH(I$7,GRID!$A$34:$A$44,0),MATCH(1,($U$2=GRID!$B$31:$BI$31)*(КАЛЕНДАРЬ!$AT13=GRID!$B$33:$BI$33), 0)),
ROUNDUP(INDEX(GRID!$B$34:$BI$44,MATCH(I$7,GRID!$A$34:$A$44,0),MATCH(1,($U$2=GRID!$B$31:$BI$31)*(КАЛЕНДАРЬ!$AT13=GRID!$B$33:$BI$33),0))*(1-GRID!$B$69),0))</f>
        <v>23800</v>
      </c>
      <c r="J400" s="47" cm="1">
        <f t="array" ref="J400">IF($I$2="Открытый тариф",
INDEX(GRID!$B$47:$BI$57,MATCH(I$7,GRID!$A$47:$A$57,0),MATCH(1,($U$2=GRID!$B$31:$BI$31)*(КАЛЕНДАРЬ!$AT13=GRID!$B$33:$BI$33), 0)),
ROUNDUP(INDEX(GRID!$B$47:$BI$57,MATCH(I$7,GRID!$A$47:$A$57,0),MATCH(1,($U$2=GRID!$B$31:$BI$31)*(КАЛЕНДАРЬ!$AT13=GRID!$B$33:$BI$33),0))*(1-GRID!$B$69),0))</f>
        <v>26400</v>
      </c>
      <c r="K400" s="47" cm="1">
        <f t="array" ref="K400">IF($I$2="Открытый тариф",
INDEX(GRID!$B$34:$BI$44,MATCH(K$7,GRID!$A$34:$A$44,0),MATCH(1,($U$2=GRID!$B$31:$BI$31)*(КАЛЕНДАРЬ!$AT13=GRID!$B$33:$BI$33), 0)),
ROUNDUP(INDEX(GRID!$B$34:$BI$44,MATCH(K$7,GRID!$A$34:$A$44,0),MATCH(1,($U$2=GRID!$B$31:$BI$31)*(КАЛЕНДАРЬ!$AT13=GRID!$B$33:$BI$33),0))*(1-GRID!$B$69),0))</f>
        <v>24800</v>
      </c>
      <c r="L400" s="47" cm="1">
        <f t="array" ref="L400">IF($I$2="Открытый тариф",
INDEX(GRID!$B$47:$BI$57,MATCH(K$7,GRID!$A$47:$A$57,0),MATCH(1,($U$2=GRID!$B$31:$BI$31)*(КАЛЕНДАРЬ!$AT13=GRID!$B$33:$BI$33), 0)),
ROUNDUP(INDEX(GRID!$B$47:$BI$57,MATCH(K$7,GRID!$A$47:$A$57,0),MATCH(1,($U$2=GRID!$B$31:$BI$31)*(КАЛЕНДАРЬ!$AT13=GRID!$B$33:$BI$33),0))*(1-GRID!$B$69),0))</f>
        <v>27400</v>
      </c>
      <c r="M400" s="47" cm="1">
        <f t="array" ref="M400">IF($I$2="Открытый тариф",
INDEX(GRID!$B$34:$BI$44,MATCH(M$7,GRID!$A$34:$A$44,0),MATCH(1,($U$2=GRID!$B$31:$BI$31)*(КАЛЕНДАРЬ!$AT13=GRID!$B$33:$BI$33), 0)),
ROUNDUP(INDEX(GRID!$B$34:$BI$44,MATCH(M$7,GRID!$A$34:$A$44,0),MATCH(1,($U$2=GRID!$B$31:$BI$31)*(КАЛЕНДАРЬ!$AT13=GRID!$B$33:$BI$33),0))*(1-GRID!$B$69),0))</f>
        <v>26600</v>
      </c>
      <c r="N400" s="47" cm="1">
        <f t="array" ref="N400">IF($I$2="Открытый тариф",
INDEX(GRID!$B$47:$BI$57,MATCH(M$7,GRID!$A$47:$A$57,0),MATCH(1,($U$2=GRID!$B$31:$BI$31)*(КАЛЕНДАРЬ!$AT13=GRID!$B$33:$BI$33), 0)),
ROUNDUP(INDEX(GRID!$B$47:$BI$57,MATCH(M$7,GRID!$A$47:$A$57,0),MATCH(1,($U$2=GRID!$B$31:$BI$31)*(КАЛЕНДАРЬ!$AT13=GRID!$B$33:$BI$33),0))*(1-GRID!$B$69),0))</f>
        <v>29200</v>
      </c>
      <c r="O400" s="47" cm="1">
        <f t="array" ref="O400">IF($I$2="Открытый тариф",
INDEX(GRID!$B$34:$BI$44,MATCH(O$7,GRID!$A$34:$A$44,0),MATCH(1,($U$2=GRID!$B$31:$BI$31)*(КАЛЕНДАРЬ!$AT13=GRID!$B$33:$BI$33), 0)),
ROUNDUP(INDEX(GRID!$B$34:$BI$44,MATCH(O$7,GRID!$A$34:$A$44,0),MATCH(1,($U$2=GRID!$B$31:$BI$31)*(КАЛЕНДАРЬ!$AT13=GRID!$B$33:$BI$33),0))*(1-GRID!$B$69),0))</f>
        <v>33400</v>
      </c>
      <c r="P400" s="47" cm="1">
        <f t="array" ref="P400">IF($I$2="Открытый тариф",
INDEX(GRID!$B$47:$BI$57,MATCH(O$7,GRID!$A$47:$A$57,0),MATCH(1,($U$2=GRID!$B$31:$BI$31)*(КАЛЕНДАРЬ!$AT13=GRID!$B$33:$BI$33), 0)),
ROUNDUP(INDEX(GRID!$B$47:$BI$57,MATCH(O$7,GRID!$A$47:$A$57,0),MATCH(1,($U$2=GRID!$B$31:$BI$31)*(КАЛЕНДАРЬ!$AT13=GRID!$B$33:$BI$33),0))*(1-GRID!$B$69),0))</f>
        <v>36000</v>
      </c>
      <c r="Q400" s="47" cm="1">
        <f t="array" ref="Q400">IF($I$2="Открытый тариф",
INDEX(GRID!$B$34:$BI$44,MATCH(Q$7,GRID!$A$34:$A$44,0),MATCH(1,($U$2=GRID!$B$31:$BI$31)*(КАЛЕНДАРЬ!$AT13=GRID!$B$33:$BI$33), 0)),
ROUNDUP(INDEX(GRID!$B$34:$BI$44,MATCH(Q$7,GRID!$A$34:$A$44,0),MATCH(1,($U$2=GRID!$B$31:$BI$31)*(КАЛЕНДАРЬ!$AT13=GRID!$B$33:$BI$33),0))*(1-GRID!$B$69),0))</f>
        <v>35400</v>
      </c>
      <c r="R400" s="47" cm="1">
        <f t="array" ref="R400">IF($I$2="Открытый тариф",
INDEX(GRID!$B$47:$BI$57,MATCH(Q$7,GRID!$A$47:$A$57,0),MATCH(1,($U$2=GRID!$B$31:$BI$31)*(КАЛЕНДАРЬ!$AT13=GRID!$B$33:$BI$33), 0)),
ROUNDUP(INDEX(GRID!$B$47:$BI$57,MATCH(Q$7,GRID!$A$47:$A$57,0),MATCH(1,($U$2=GRID!$B$31:$BI$31)*(КАЛЕНДАРЬ!$AT13=GRID!$B$33:$BI$33),0))*(1-GRID!$B$69),0))</f>
        <v>38000</v>
      </c>
      <c r="S400" s="47" cm="1">
        <f t="array" ref="S400">IF($I$2="Открытый тариф",
INDEX(GRID!$B$34:$BI$44,MATCH(S$7,GRID!$A$34:$A$44,0),MATCH(1,($U$2=GRID!$B$31:$BI$31)*(КАЛЕНДАРЬ!$AT13=GRID!$B$33:$BI$33), 0)),
ROUNDUP(INDEX(GRID!$B$34:$BI$44,MATCH(S$7,GRID!$A$34:$A$44,0),MATCH(1,($U$2=GRID!$B$31:$BI$31)*(КАЛЕНДАРЬ!$AT13=GRID!$B$33:$BI$33),0))*(1-GRID!$B$69),0))</f>
        <v>38800</v>
      </c>
      <c r="T400" s="47" cm="1">
        <f t="array" ref="T400">IF($I$2="Открытый тариф",
INDEX(GRID!$B$47:$BI$57,MATCH(S$7,GRID!$A$47:$A$57,0),MATCH(1,($U$2=GRID!$B$31:$BI$31)*(КАЛЕНДАРЬ!$AT13=GRID!$B$33:$BI$33), 0)),
ROUNDUP(INDEX(GRID!$B$47:$BI$57,MATCH(S$7,GRID!$A$47:$A$57,0),MATCH(1,($U$2=GRID!$B$31:$BI$31)*(КАЛЕНДАРЬ!$AT13=GRID!$B$33:$BI$33),0))*(1-GRID!$B$69),0))</f>
        <v>41400</v>
      </c>
      <c r="U400" s="47" cm="1">
        <f t="array" ref="U400">IF($I$2="Открытый тариф",
INDEX(GRID!$B$34:$BI$44,MATCH(U$7,GRID!$A$34:$A$44,0),MATCH(1,($U$2=GRID!$B$31:$BI$31)*(КАЛЕНДАРЬ!$AT13=GRID!$B$33:$BI$33), 0)),
ROUNDUP(INDEX(GRID!$B$34:$BI$44,MATCH(U$7,GRID!$A$34:$A$44,0),MATCH(1,($U$2=GRID!$B$31:$BI$31)*(КАЛЕНДАРЬ!$AT13=GRID!$B$33:$BI$33),0))*(1-GRID!$B$69),0))</f>
        <v>44600</v>
      </c>
      <c r="V400" s="47" cm="1">
        <f t="array" ref="V400">IF($I$2="Открытый тариф",
INDEX(GRID!$B$47:$BI$57,MATCH(U$7,GRID!$A$47:$A$57,0),MATCH(1,($U$2=GRID!$B$31:$BI$31)*(КАЛЕНДАРЬ!$AT13=GRID!$B$33:$BI$33), 0)),
ROUNDUP(INDEX(GRID!$B$47:$BI$57,MATCH(U$7,GRID!$A$47:$A$57,0),MATCH(1,($U$2=GRID!$B$31:$BI$31)*(КАЛЕНДАРЬ!$AT13=GRID!$B$33:$BI$33),0))*(1-GRID!$B$69),0))</f>
        <v>47200</v>
      </c>
      <c r="W400" s="47" cm="1">
        <f t="array" ref="W400">IF($I$2="Открытый тариф",
INDEX(GRID!$B$34:$BI$44,MATCH(W$7,GRID!$A$34:$A$44,0),MATCH(1,($U$2=GRID!$B$31:$BI$31)*(КАЛЕНДАРЬ!$AT13=GRID!$B$33:$BI$33), 0)),
ROUNDUP(INDEX(GRID!$B$34:$BI$44,MATCH(W$7,GRID!$A$34:$A$44,0),MATCH(1,($U$2=GRID!$B$31:$BI$31)*(КАЛЕНДАРЬ!$AT13=GRID!$B$33:$BI$33),0))*(1-GRID!$B$69),0))</f>
        <v>128200</v>
      </c>
      <c r="X400" s="47" cm="1">
        <f t="array" ref="X400">IF($I$2="Открытый тариф",
INDEX(GRID!$B$47:$BI$57,MATCH(W$7,GRID!$A$47:$A$57,0),MATCH(1,($U$2=GRID!$B$31:$BI$31)*(КАЛЕНДАРЬ!$AT13=GRID!$B$33:$BI$33), 0)),
ROUNDUP(INDEX(GRID!$B$47:$BI$57,MATCH(W$7,GRID!$A$47:$A$57,0),MATCH(1,($U$2=GRID!$B$31:$BI$31)*(КАЛЕНДАРЬ!$AT13=GRID!$B$33:$BI$33),0))*(1-GRID!$B$69),0))</f>
        <v>130800</v>
      </c>
    </row>
    <row r="401" spans="1:24" hidden="1" x14ac:dyDescent="0.2">
      <c r="A401" s="117" t="s">
        <v>45</v>
      </c>
      <c r="B401" s="117">
        <v>11</v>
      </c>
      <c r="C401" s="47" cm="1">
        <f t="array" ref="C401">IF($I$2="Открытый тариф",
INDEX(GRID!$B$34:$BI$44,MATCH(C$7,GRID!$A$34:$A$44,0),MATCH(1,($U$2=GRID!$B$31:$BI$31)*(КАЛЕНДАРЬ!$AT14=GRID!$B$33:$BI$33), 0)),
ROUNDUP(INDEX(GRID!$B$34:$BI$44,MATCH(C$7,GRID!$A$34:$A$44,0),MATCH(1,($U$2=GRID!$B$31:$BI$31)*(КАЛЕНДАРЬ!$AT14=GRID!$B$33:$BI$33),0))*(1-GRID!$B$69),0))</f>
        <v>19200</v>
      </c>
      <c r="D401" s="47" cm="1">
        <f t="array" ref="D401">IF($I$2="Открытый тариф",
INDEX(GRID!$B$47:$BI$57,MATCH(C$7,GRID!$A$47:$A$57,0),MATCH(1,($U$2=GRID!$B$31:$BI$31)*(КАЛЕНДАРЬ!$AT14=GRID!$B$33:$BI$33), 0)),
ROUNDUP(INDEX(GRID!$B$47:$BI$57,MATCH(C$7,GRID!$A$47:$A$57,0),MATCH(1,($U$2=GRID!$B$31:$BI$31)*(КАЛЕНДАРЬ!$AT14=GRID!$B$33:$BI$33),0))*(1-GRID!$B$69),0))</f>
        <v>21800</v>
      </c>
      <c r="E401" s="47" cm="1">
        <f t="array" ref="E401">IF($I$2="Открытый тариф",
INDEX(GRID!$B$34:$BI$44,MATCH(E$7,GRID!$A$34:$A$44,0),MATCH(1,($U$2=GRID!$B$31:$BI$31)*(КАЛЕНДАРЬ!$AT14=GRID!$B$33:$BI$33), 0)),
ROUNDUP(INDEX(GRID!$B$34:$BI$44,MATCH(E$7,GRID!$A$34:$A$44,0),MATCH(1,($U$2=GRID!$B$31:$BI$31)*(КАЛЕНДАРЬ!$AT14=GRID!$B$33:$BI$33),0))*(1-GRID!$B$69),0))</f>
        <v>21000</v>
      </c>
      <c r="F401" s="47" cm="1">
        <f t="array" ref="F401">IF($I$2="Открытый тариф",
INDEX(GRID!$B$47:$BI$57,MATCH(E$7,GRID!$A$47:$A$57,0),MATCH(1,($U$2=GRID!$B$31:$BI$31)*(КАЛЕНДАРЬ!$AT14=GRID!$B$33:$BI$33), 0)),
ROUNDUP(INDEX(GRID!$B$47:$BI$57,MATCH(E$7,GRID!$A$47:$A$57,0),MATCH(1,($U$2=GRID!$B$31:$BI$31)*(КАЛЕНДАРЬ!$AT14=GRID!$B$33:$BI$33),0))*(1-GRID!$B$69),0))</f>
        <v>23600</v>
      </c>
      <c r="G401" s="47" cm="1">
        <f t="array" ref="G401">IF($I$2="Открытый тариф",
INDEX(GRID!$B$34:$BI$44,MATCH(G$7,GRID!$A$34:$A$44,0),MATCH(1,($U$2=GRID!$B$31:$BI$31)*(КАЛЕНДАРЬ!$AT14=GRID!$B$33:$BI$33), 0)),
ROUNDUP(INDEX(GRID!$B$34:$BI$44,MATCH(G$7,GRID!$A$34:$A$44,0),MATCH(1,($U$2=GRID!$B$31:$BI$31)*(КАЛЕНДАРЬ!$AT14=GRID!$B$33:$BI$33),0))*(1-GRID!$B$69),0))</f>
        <v>22000</v>
      </c>
      <c r="H401" s="47" cm="1">
        <f t="array" ref="H401">IF($I$2="Открытый тариф",
INDEX(GRID!$B$47:$BI$57,MATCH(G$7,GRID!$A$47:$A$57,0),MATCH(1,($U$2=GRID!$B$31:$BI$31)*(КАЛЕНДАРЬ!$AT14=GRID!$B$33:$BI$33), 0)),
ROUNDUP(INDEX(GRID!$B$47:$BI$57,MATCH(G$7,GRID!$A$47:$A$57,0),MATCH(1,($U$2=GRID!$B$31:$BI$31)*(КАЛЕНДАРЬ!$AT14=GRID!$B$33:$BI$33),0))*(1-GRID!$B$69),0))</f>
        <v>24600</v>
      </c>
      <c r="I401" s="47" cm="1">
        <f t="array" ref="I401">IF($I$2="Открытый тариф",
INDEX(GRID!$B$34:$BI$44,MATCH(I$7,GRID!$A$34:$A$44,0),MATCH(1,($U$2=GRID!$B$31:$BI$31)*(КАЛЕНДАРЬ!$AT14=GRID!$B$33:$BI$33), 0)),
ROUNDUP(INDEX(GRID!$B$34:$BI$44,MATCH(I$7,GRID!$A$34:$A$44,0),MATCH(1,($U$2=GRID!$B$31:$BI$31)*(КАЛЕНДАРЬ!$AT14=GRID!$B$33:$BI$33),0))*(1-GRID!$B$69),0))</f>
        <v>23800</v>
      </c>
      <c r="J401" s="47" cm="1">
        <f t="array" ref="J401">IF($I$2="Открытый тариф",
INDEX(GRID!$B$47:$BI$57,MATCH(I$7,GRID!$A$47:$A$57,0),MATCH(1,($U$2=GRID!$B$31:$BI$31)*(КАЛЕНДАРЬ!$AT14=GRID!$B$33:$BI$33), 0)),
ROUNDUP(INDEX(GRID!$B$47:$BI$57,MATCH(I$7,GRID!$A$47:$A$57,0),MATCH(1,($U$2=GRID!$B$31:$BI$31)*(КАЛЕНДАРЬ!$AT14=GRID!$B$33:$BI$33),0))*(1-GRID!$B$69),0))</f>
        <v>26400</v>
      </c>
      <c r="K401" s="47" cm="1">
        <f t="array" ref="K401">IF($I$2="Открытый тариф",
INDEX(GRID!$B$34:$BI$44,MATCH(K$7,GRID!$A$34:$A$44,0),MATCH(1,($U$2=GRID!$B$31:$BI$31)*(КАЛЕНДАРЬ!$AT14=GRID!$B$33:$BI$33), 0)),
ROUNDUP(INDEX(GRID!$B$34:$BI$44,MATCH(K$7,GRID!$A$34:$A$44,0),MATCH(1,($U$2=GRID!$B$31:$BI$31)*(КАЛЕНДАРЬ!$AT14=GRID!$B$33:$BI$33),0))*(1-GRID!$B$69),0))</f>
        <v>24800</v>
      </c>
      <c r="L401" s="47" cm="1">
        <f t="array" ref="L401">IF($I$2="Открытый тариф",
INDEX(GRID!$B$47:$BI$57,MATCH(K$7,GRID!$A$47:$A$57,0),MATCH(1,($U$2=GRID!$B$31:$BI$31)*(КАЛЕНДАРЬ!$AT14=GRID!$B$33:$BI$33), 0)),
ROUNDUP(INDEX(GRID!$B$47:$BI$57,MATCH(K$7,GRID!$A$47:$A$57,0),MATCH(1,($U$2=GRID!$B$31:$BI$31)*(КАЛЕНДАРЬ!$AT14=GRID!$B$33:$BI$33),0))*(1-GRID!$B$69),0))</f>
        <v>27400</v>
      </c>
      <c r="M401" s="47" cm="1">
        <f t="array" ref="M401">IF($I$2="Открытый тариф",
INDEX(GRID!$B$34:$BI$44,MATCH(M$7,GRID!$A$34:$A$44,0),MATCH(1,($U$2=GRID!$B$31:$BI$31)*(КАЛЕНДАРЬ!$AT14=GRID!$B$33:$BI$33), 0)),
ROUNDUP(INDEX(GRID!$B$34:$BI$44,MATCH(M$7,GRID!$A$34:$A$44,0),MATCH(1,($U$2=GRID!$B$31:$BI$31)*(КАЛЕНДАРЬ!$AT14=GRID!$B$33:$BI$33),0))*(1-GRID!$B$69),0))</f>
        <v>26600</v>
      </c>
      <c r="N401" s="47" cm="1">
        <f t="array" ref="N401">IF($I$2="Открытый тариф",
INDEX(GRID!$B$47:$BI$57,MATCH(M$7,GRID!$A$47:$A$57,0),MATCH(1,($U$2=GRID!$B$31:$BI$31)*(КАЛЕНДАРЬ!$AT14=GRID!$B$33:$BI$33), 0)),
ROUNDUP(INDEX(GRID!$B$47:$BI$57,MATCH(M$7,GRID!$A$47:$A$57,0),MATCH(1,($U$2=GRID!$B$31:$BI$31)*(КАЛЕНДАРЬ!$AT14=GRID!$B$33:$BI$33),0))*(1-GRID!$B$69),0))</f>
        <v>29200</v>
      </c>
      <c r="O401" s="47" cm="1">
        <f t="array" ref="O401">IF($I$2="Открытый тариф",
INDEX(GRID!$B$34:$BI$44,MATCH(O$7,GRID!$A$34:$A$44,0),MATCH(1,($U$2=GRID!$B$31:$BI$31)*(КАЛЕНДАРЬ!$AT14=GRID!$B$33:$BI$33), 0)),
ROUNDUP(INDEX(GRID!$B$34:$BI$44,MATCH(O$7,GRID!$A$34:$A$44,0),MATCH(1,($U$2=GRID!$B$31:$BI$31)*(КАЛЕНДАРЬ!$AT14=GRID!$B$33:$BI$33),0))*(1-GRID!$B$69),0))</f>
        <v>33400</v>
      </c>
      <c r="P401" s="47" cm="1">
        <f t="array" ref="P401">IF($I$2="Открытый тариф",
INDEX(GRID!$B$47:$BI$57,MATCH(O$7,GRID!$A$47:$A$57,0),MATCH(1,($U$2=GRID!$B$31:$BI$31)*(КАЛЕНДАРЬ!$AT14=GRID!$B$33:$BI$33), 0)),
ROUNDUP(INDEX(GRID!$B$47:$BI$57,MATCH(O$7,GRID!$A$47:$A$57,0),MATCH(1,($U$2=GRID!$B$31:$BI$31)*(КАЛЕНДАРЬ!$AT14=GRID!$B$33:$BI$33),0))*(1-GRID!$B$69),0))</f>
        <v>36000</v>
      </c>
      <c r="Q401" s="47" cm="1">
        <f t="array" ref="Q401">IF($I$2="Открытый тариф",
INDEX(GRID!$B$34:$BI$44,MATCH(Q$7,GRID!$A$34:$A$44,0),MATCH(1,($U$2=GRID!$B$31:$BI$31)*(КАЛЕНДАРЬ!$AT14=GRID!$B$33:$BI$33), 0)),
ROUNDUP(INDEX(GRID!$B$34:$BI$44,MATCH(Q$7,GRID!$A$34:$A$44,0),MATCH(1,($U$2=GRID!$B$31:$BI$31)*(КАЛЕНДАРЬ!$AT14=GRID!$B$33:$BI$33),0))*(1-GRID!$B$69),0))</f>
        <v>35400</v>
      </c>
      <c r="R401" s="47" cm="1">
        <f t="array" ref="R401">IF($I$2="Открытый тариф",
INDEX(GRID!$B$47:$BI$57,MATCH(Q$7,GRID!$A$47:$A$57,0),MATCH(1,($U$2=GRID!$B$31:$BI$31)*(КАЛЕНДАРЬ!$AT14=GRID!$B$33:$BI$33), 0)),
ROUNDUP(INDEX(GRID!$B$47:$BI$57,MATCH(Q$7,GRID!$A$47:$A$57,0),MATCH(1,($U$2=GRID!$B$31:$BI$31)*(КАЛЕНДАРЬ!$AT14=GRID!$B$33:$BI$33),0))*(1-GRID!$B$69),0))</f>
        <v>38000</v>
      </c>
      <c r="S401" s="47" cm="1">
        <f t="array" ref="S401">IF($I$2="Открытый тариф",
INDEX(GRID!$B$34:$BI$44,MATCH(S$7,GRID!$A$34:$A$44,0),MATCH(1,($U$2=GRID!$B$31:$BI$31)*(КАЛЕНДАРЬ!$AT14=GRID!$B$33:$BI$33), 0)),
ROUNDUP(INDEX(GRID!$B$34:$BI$44,MATCH(S$7,GRID!$A$34:$A$44,0),MATCH(1,($U$2=GRID!$B$31:$BI$31)*(КАЛЕНДАРЬ!$AT14=GRID!$B$33:$BI$33),0))*(1-GRID!$B$69),0))</f>
        <v>38800</v>
      </c>
      <c r="T401" s="47" cm="1">
        <f t="array" ref="T401">IF($I$2="Открытый тариф",
INDEX(GRID!$B$47:$BI$57,MATCH(S$7,GRID!$A$47:$A$57,0),MATCH(1,($U$2=GRID!$B$31:$BI$31)*(КАЛЕНДАРЬ!$AT14=GRID!$B$33:$BI$33), 0)),
ROUNDUP(INDEX(GRID!$B$47:$BI$57,MATCH(S$7,GRID!$A$47:$A$57,0),MATCH(1,($U$2=GRID!$B$31:$BI$31)*(КАЛЕНДАРЬ!$AT14=GRID!$B$33:$BI$33),0))*(1-GRID!$B$69),0))</f>
        <v>41400</v>
      </c>
      <c r="U401" s="47" cm="1">
        <f t="array" ref="U401">IF($I$2="Открытый тариф",
INDEX(GRID!$B$34:$BI$44,MATCH(U$7,GRID!$A$34:$A$44,0),MATCH(1,($U$2=GRID!$B$31:$BI$31)*(КАЛЕНДАРЬ!$AT14=GRID!$B$33:$BI$33), 0)),
ROUNDUP(INDEX(GRID!$B$34:$BI$44,MATCH(U$7,GRID!$A$34:$A$44,0),MATCH(1,($U$2=GRID!$B$31:$BI$31)*(КАЛЕНДАРЬ!$AT14=GRID!$B$33:$BI$33),0))*(1-GRID!$B$69),0))</f>
        <v>44600</v>
      </c>
      <c r="V401" s="47" cm="1">
        <f t="array" ref="V401">IF($I$2="Открытый тариф",
INDEX(GRID!$B$47:$BI$57,MATCH(U$7,GRID!$A$47:$A$57,0),MATCH(1,($U$2=GRID!$B$31:$BI$31)*(КАЛЕНДАРЬ!$AT14=GRID!$B$33:$BI$33), 0)),
ROUNDUP(INDEX(GRID!$B$47:$BI$57,MATCH(U$7,GRID!$A$47:$A$57,0),MATCH(1,($U$2=GRID!$B$31:$BI$31)*(КАЛЕНДАРЬ!$AT14=GRID!$B$33:$BI$33),0))*(1-GRID!$B$69),0))</f>
        <v>47200</v>
      </c>
      <c r="W401" s="47" cm="1">
        <f t="array" ref="W401">IF($I$2="Открытый тариф",
INDEX(GRID!$B$34:$BI$44,MATCH(W$7,GRID!$A$34:$A$44,0),MATCH(1,($U$2=GRID!$B$31:$BI$31)*(КАЛЕНДАРЬ!$AT14=GRID!$B$33:$BI$33), 0)),
ROUNDUP(INDEX(GRID!$B$34:$BI$44,MATCH(W$7,GRID!$A$34:$A$44,0),MATCH(1,($U$2=GRID!$B$31:$BI$31)*(КАЛЕНДАРЬ!$AT14=GRID!$B$33:$BI$33),0))*(1-GRID!$B$69),0))</f>
        <v>128200</v>
      </c>
      <c r="X401" s="47" cm="1">
        <f t="array" ref="X401">IF($I$2="Открытый тариф",
INDEX(GRID!$B$47:$BI$57,MATCH(W$7,GRID!$A$47:$A$57,0),MATCH(1,($U$2=GRID!$B$31:$BI$31)*(КАЛЕНДАРЬ!$AT14=GRID!$B$33:$BI$33), 0)),
ROUNDUP(INDEX(GRID!$B$47:$BI$57,MATCH(W$7,GRID!$A$47:$A$57,0),MATCH(1,($U$2=GRID!$B$31:$BI$31)*(КАЛЕНДАРЬ!$AT14=GRID!$B$33:$BI$33),0))*(1-GRID!$B$69),0))</f>
        <v>130800</v>
      </c>
    </row>
    <row r="402" spans="1:24" hidden="1" x14ac:dyDescent="0.2">
      <c r="A402" s="117" t="s">
        <v>46</v>
      </c>
      <c r="B402" s="117">
        <v>12</v>
      </c>
      <c r="C402" s="47" cm="1">
        <f t="array" ref="C402">IF($I$2="Открытый тариф",
INDEX(GRID!$B$34:$BI$44,MATCH(C$7,GRID!$A$34:$A$44,0),MATCH(1,($U$2=GRID!$B$31:$BI$31)*(КАЛЕНДАРЬ!$AT15=GRID!$B$33:$BI$33), 0)),
ROUNDUP(INDEX(GRID!$B$34:$BI$44,MATCH(C$7,GRID!$A$34:$A$44,0),MATCH(1,($U$2=GRID!$B$31:$BI$31)*(КАЛЕНДАРЬ!$AT15=GRID!$B$33:$BI$33),0))*(1-GRID!$B$69),0))</f>
        <v>19200</v>
      </c>
      <c r="D402" s="47" cm="1">
        <f t="array" ref="D402">IF($I$2="Открытый тариф",
INDEX(GRID!$B$47:$BI$57,MATCH(C$7,GRID!$A$47:$A$57,0),MATCH(1,($U$2=GRID!$B$31:$BI$31)*(КАЛЕНДАРЬ!$AT15=GRID!$B$33:$BI$33), 0)),
ROUNDUP(INDEX(GRID!$B$47:$BI$57,MATCH(C$7,GRID!$A$47:$A$57,0),MATCH(1,($U$2=GRID!$B$31:$BI$31)*(КАЛЕНДАРЬ!$AT15=GRID!$B$33:$BI$33),0))*(1-GRID!$B$69),0))</f>
        <v>21800</v>
      </c>
      <c r="E402" s="47" cm="1">
        <f t="array" ref="E402">IF($I$2="Открытый тариф",
INDEX(GRID!$B$34:$BI$44,MATCH(E$7,GRID!$A$34:$A$44,0),MATCH(1,($U$2=GRID!$B$31:$BI$31)*(КАЛЕНДАРЬ!$AT15=GRID!$B$33:$BI$33), 0)),
ROUNDUP(INDEX(GRID!$B$34:$BI$44,MATCH(E$7,GRID!$A$34:$A$44,0),MATCH(1,($U$2=GRID!$B$31:$BI$31)*(КАЛЕНДАРЬ!$AT15=GRID!$B$33:$BI$33),0))*(1-GRID!$B$69),0))</f>
        <v>21000</v>
      </c>
      <c r="F402" s="47" cm="1">
        <f t="array" ref="F402">IF($I$2="Открытый тариф",
INDEX(GRID!$B$47:$BI$57,MATCH(E$7,GRID!$A$47:$A$57,0),MATCH(1,($U$2=GRID!$B$31:$BI$31)*(КАЛЕНДАРЬ!$AT15=GRID!$B$33:$BI$33), 0)),
ROUNDUP(INDEX(GRID!$B$47:$BI$57,MATCH(E$7,GRID!$A$47:$A$57,0),MATCH(1,($U$2=GRID!$B$31:$BI$31)*(КАЛЕНДАРЬ!$AT15=GRID!$B$33:$BI$33),0))*(1-GRID!$B$69),0))</f>
        <v>23600</v>
      </c>
      <c r="G402" s="47" cm="1">
        <f t="array" ref="G402">IF($I$2="Открытый тариф",
INDEX(GRID!$B$34:$BI$44,MATCH(G$7,GRID!$A$34:$A$44,0),MATCH(1,($U$2=GRID!$B$31:$BI$31)*(КАЛЕНДАРЬ!$AT15=GRID!$B$33:$BI$33), 0)),
ROUNDUP(INDEX(GRID!$B$34:$BI$44,MATCH(G$7,GRID!$A$34:$A$44,0),MATCH(1,($U$2=GRID!$B$31:$BI$31)*(КАЛЕНДАРЬ!$AT15=GRID!$B$33:$BI$33),0))*(1-GRID!$B$69),0))</f>
        <v>22000</v>
      </c>
      <c r="H402" s="47" cm="1">
        <f t="array" ref="H402">IF($I$2="Открытый тариф",
INDEX(GRID!$B$47:$BI$57,MATCH(G$7,GRID!$A$47:$A$57,0),MATCH(1,($U$2=GRID!$B$31:$BI$31)*(КАЛЕНДАРЬ!$AT15=GRID!$B$33:$BI$33), 0)),
ROUNDUP(INDEX(GRID!$B$47:$BI$57,MATCH(G$7,GRID!$A$47:$A$57,0),MATCH(1,($U$2=GRID!$B$31:$BI$31)*(КАЛЕНДАРЬ!$AT15=GRID!$B$33:$BI$33),0))*(1-GRID!$B$69),0))</f>
        <v>24600</v>
      </c>
      <c r="I402" s="47" cm="1">
        <f t="array" ref="I402">IF($I$2="Открытый тариф",
INDEX(GRID!$B$34:$BI$44,MATCH(I$7,GRID!$A$34:$A$44,0),MATCH(1,($U$2=GRID!$B$31:$BI$31)*(КАЛЕНДАРЬ!$AT15=GRID!$B$33:$BI$33), 0)),
ROUNDUP(INDEX(GRID!$B$34:$BI$44,MATCH(I$7,GRID!$A$34:$A$44,0),MATCH(1,($U$2=GRID!$B$31:$BI$31)*(КАЛЕНДАРЬ!$AT15=GRID!$B$33:$BI$33),0))*(1-GRID!$B$69),0))</f>
        <v>23800</v>
      </c>
      <c r="J402" s="47" cm="1">
        <f t="array" ref="J402">IF($I$2="Открытый тариф",
INDEX(GRID!$B$47:$BI$57,MATCH(I$7,GRID!$A$47:$A$57,0),MATCH(1,($U$2=GRID!$B$31:$BI$31)*(КАЛЕНДАРЬ!$AT15=GRID!$B$33:$BI$33), 0)),
ROUNDUP(INDEX(GRID!$B$47:$BI$57,MATCH(I$7,GRID!$A$47:$A$57,0),MATCH(1,($U$2=GRID!$B$31:$BI$31)*(КАЛЕНДАРЬ!$AT15=GRID!$B$33:$BI$33),0))*(1-GRID!$B$69),0))</f>
        <v>26400</v>
      </c>
      <c r="K402" s="47" cm="1">
        <f t="array" ref="K402">IF($I$2="Открытый тариф",
INDEX(GRID!$B$34:$BI$44,MATCH(K$7,GRID!$A$34:$A$44,0),MATCH(1,($U$2=GRID!$B$31:$BI$31)*(КАЛЕНДАРЬ!$AT15=GRID!$B$33:$BI$33), 0)),
ROUNDUP(INDEX(GRID!$B$34:$BI$44,MATCH(K$7,GRID!$A$34:$A$44,0),MATCH(1,($U$2=GRID!$B$31:$BI$31)*(КАЛЕНДАРЬ!$AT15=GRID!$B$33:$BI$33),0))*(1-GRID!$B$69),0))</f>
        <v>24800</v>
      </c>
      <c r="L402" s="47" cm="1">
        <f t="array" ref="L402">IF($I$2="Открытый тариф",
INDEX(GRID!$B$47:$BI$57,MATCH(K$7,GRID!$A$47:$A$57,0),MATCH(1,($U$2=GRID!$B$31:$BI$31)*(КАЛЕНДАРЬ!$AT15=GRID!$B$33:$BI$33), 0)),
ROUNDUP(INDEX(GRID!$B$47:$BI$57,MATCH(K$7,GRID!$A$47:$A$57,0),MATCH(1,($U$2=GRID!$B$31:$BI$31)*(КАЛЕНДАРЬ!$AT15=GRID!$B$33:$BI$33),0))*(1-GRID!$B$69),0))</f>
        <v>27400</v>
      </c>
      <c r="M402" s="47" cm="1">
        <f t="array" ref="M402">IF($I$2="Открытый тариф",
INDEX(GRID!$B$34:$BI$44,MATCH(M$7,GRID!$A$34:$A$44,0),MATCH(1,($U$2=GRID!$B$31:$BI$31)*(КАЛЕНДАРЬ!$AT15=GRID!$B$33:$BI$33), 0)),
ROUNDUP(INDEX(GRID!$B$34:$BI$44,MATCH(M$7,GRID!$A$34:$A$44,0),MATCH(1,($U$2=GRID!$B$31:$BI$31)*(КАЛЕНДАРЬ!$AT15=GRID!$B$33:$BI$33),0))*(1-GRID!$B$69),0))</f>
        <v>26600</v>
      </c>
      <c r="N402" s="47" cm="1">
        <f t="array" ref="N402">IF($I$2="Открытый тариф",
INDEX(GRID!$B$47:$BI$57,MATCH(M$7,GRID!$A$47:$A$57,0),MATCH(1,($U$2=GRID!$B$31:$BI$31)*(КАЛЕНДАРЬ!$AT15=GRID!$B$33:$BI$33), 0)),
ROUNDUP(INDEX(GRID!$B$47:$BI$57,MATCH(M$7,GRID!$A$47:$A$57,0),MATCH(1,($U$2=GRID!$B$31:$BI$31)*(КАЛЕНДАРЬ!$AT15=GRID!$B$33:$BI$33),0))*(1-GRID!$B$69),0))</f>
        <v>29200</v>
      </c>
      <c r="O402" s="47" cm="1">
        <f t="array" ref="O402">IF($I$2="Открытый тариф",
INDEX(GRID!$B$34:$BI$44,MATCH(O$7,GRID!$A$34:$A$44,0),MATCH(1,($U$2=GRID!$B$31:$BI$31)*(КАЛЕНДАРЬ!$AT15=GRID!$B$33:$BI$33), 0)),
ROUNDUP(INDEX(GRID!$B$34:$BI$44,MATCH(O$7,GRID!$A$34:$A$44,0),MATCH(1,($U$2=GRID!$B$31:$BI$31)*(КАЛЕНДАРЬ!$AT15=GRID!$B$33:$BI$33),0))*(1-GRID!$B$69),0))</f>
        <v>33400</v>
      </c>
      <c r="P402" s="47" cm="1">
        <f t="array" ref="P402">IF($I$2="Открытый тариф",
INDEX(GRID!$B$47:$BI$57,MATCH(O$7,GRID!$A$47:$A$57,0),MATCH(1,($U$2=GRID!$B$31:$BI$31)*(КАЛЕНДАРЬ!$AT15=GRID!$B$33:$BI$33), 0)),
ROUNDUP(INDEX(GRID!$B$47:$BI$57,MATCH(O$7,GRID!$A$47:$A$57,0),MATCH(1,($U$2=GRID!$B$31:$BI$31)*(КАЛЕНДАРЬ!$AT15=GRID!$B$33:$BI$33),0))*(1-GRID!$B$69),0))</f>
        <v>36000</v>
      </c>
      <c r="Q402" s="47" cm="1">
        <f t="array" ref="Q402">IF($I$2="Открытый тариф",
INDEX(GRID!$B$34:$BI$44,MATCH(Q$7,GRID!$A$34:$A$44,0),MATCH(1,($U$2=GRID!$B$31:$BI$31)*(КАЛЕНДАРЬ!$AT15=GRID!$B$33:$BI$33), 0)),
ROUNDUP(INDEX(GRID!$B$34:$BI$44,MATCH(Q$7,GRID!$A$34:$A$44,0),MATCH(1,($U$2=GRID!$B$31:$BI$31)*(КАЛЕНДАРЬ!$AT15=GRID!$B$33:$BI$33),0))*(1-GRID!$B$69),0))</f>
        <v>35400</v>
      </c>
      <c r="R402" s="47" cm="1">
        <f t="array" ref="R402">IF($I$2="Открытый тариф",
INDEX(GRID!$B$47:$BI$57,MATCH(Q$7,GRID!$A$47:$A$57,0),MATCH(1,($U$2=GRID!$B$31:$BI$31)*(КАЛЕНДАРЬ!$AT15=GRID!$B$33:$BI$33), 0)),
ROUNDUP(INDEX(GRID!$B$47:$BI$57,MATCH(Q$7,GRID!$A$47:$A$57,0),MATCH(1,($U$2=GRID!$B$31:$BI$31)*(КАЛЕНДАРЬ!$AT15=GRID!$B$33:$BI$33),0))*(1-GRID!$B$69),0))</f>
        <v>38000</v>
      </c>
      <c r="S402" s="47" cm="1">
        <f t="array" ref="S402">IF($I$2="Открытый тариф",
INDEX(GRID!$B$34:$BI$44,MATCH(S$7,GRID!$A$34:$A$44,0),MATCH(1,($U$2=GRID!$B$31:$BI$31)*(КАЛЕНДАРЬ!$AT15=GRID!$B$33:$BI$33), 0)),
ROUNDUP(INDEX(GRID!$B$34:$BI$44,MATCH(S$7,GRID!$A$34:$A$44,0),MATCH(1,($U$2=GRID!$B$31:$BI$31)*(КАЛЕНДАРЬ!$AT15=GRID!$B$33:$BI$33),0))*(1-GRID!$B$69),0))</f>
        <v>38800</v>
      </c>
      <c r="T402" s="47" cm="1">
        <f t="array" ref="T402">IF($I$2="Открытый тариф",
INDEX(GRID!$B$47:$BI$57,MATCH(S$7,GRID!$A$47:$A$57,0),MATCH(1,($U$2=GRID!$B$31:$BI$31)*(КАЛЕНДАРЬ!$AT15=GRID!$B$33:$BI$33), 0)),
ROUNDUP(INDEX(GRID!$B$47:$BI$57,MATCH(S$7,GRID!$A$47:$A$57,0),MATCH(1,($U$2=GRID!$B$31:$BI$31)*(КАЛЕНДАРЬ!$AT15=GRID!$B$33:$BI$33),0))*(1-GRID!$B$69),0))</f>
        <v>41400</v>
      </c>
      <c r="U402" s="47" cm="1">
        <f t="array" ref="U402">IF($I$2="Открытый тариф",
INDEX(GRID!$B$34:$BI$44,MATCH(U$7,GRID!$A$34:$A$44,0),MATCH(1,($U$2=GRID!$B$31:$BI$31)*(КАЛЕНДАРЬ!$AT15=GRID!$B$33:$BI$33), 0)),
ROUNDUP(INDEX(GRID!$B$34:$BI$44,MATCH(U$7,GRID!$A$34:$A$44,0),MATCH(1,($U$2=GRID!$B$31:$BI$31)*(КАЛЕНДАРЬ!$AT15=GRID!$B$33:$BI$33),0))*(1-GRID!$B$69),0))</f>
        <v>44600</v>
      </c>
      <c r="V402" s="47" cm="1">
        <f t="array" ref="V402">IF($I$2="Открытый тариф",
INDEX(GRID!$B$47:$BI$57,MATCH(U$7,GRID!$A$47:$A$57,0),MATCH(1,($U$2=GRID!$B$31:$BI$31)*(КАЛЕНДАРЬ!$AT15=GRID!$B$33:$BI$33), 0)),
ROUNDUP(INDEX(GRID!$B$47:$BI$57,MATCH(U$7,GRID!$A$47:$A$57,0),MATCH(1,($U$2=GRID!$B$31:$BI$31)*(КАЛЕНДАРЬ!$AT15=GRID!$B$33:$BI$33),0))*(1-GRID!$B$69),0))</f>
        <v>47200</v>
      </c>
      <c r="W402" s="47" cm="1">
        <f t="array" ref="W402">IF($I$2="Открытый тариф",
INDEX(GRID!$B$34:$BI$44,MATCH(W$7,GRID!$A$34:$A$44,0),MATCH(1,($U$2=GRID!$B$31:$BI$31)*(КАЛЕНДАРЬ!$AT15=GRID!$B$33:$BI$33), 0)),
ROUNDUP(INDEX(GRID!$B$34:$BI$44,MATCH(W$7,GRID!$A$34:$A$44,0),MATCH(1,($U$2=GRID!$B$31:$BI$31)*(КАЛЕНДАРЬ!$AT15=GRID!$B$33:$BI$33),0))*(1-GRID!$B$69),0))</f>
        <v>128200</v>
      </c>
      <c r="X402" s="47" cm="1">
        <f t="array" ref="X402">IF($I$2="Открытый тариф",
INDEX(GRID!$B$47:$BI$57,MATCH(W$7,GRID!$A$47:$A$57,0),MATCH(1,($U$2=GRID!$B$31:$BI$31)*(КАЛЕНДАРЬ!$AT15=GRID!$B$33:$BI$33), 0)),
ROUNDUP(INDEX(GRID!$B$47:$BI$57,MATCH(W$7,GRID!$A$47:$A$57,0),MATCH(1,($U$2=GRID!$B$31:$BI$31)*(КАЛЕНДАРЬ!$AT15=GRID!$B$33:$BI$33),0))*(1-GRID!$B$69),0))</f>
        <v>130800</v>
      </c>
    </row>
    <row r="403" spans="1:24" hidden="1" x14ac:dyDescent="0.2">
      <c r="A403" s="117" t="s">
        <v>47</v>
      </c>
      <c r="B403" s="117">
        <v>13</v>
      </c>
      <c r="C403" s="47" cm="1">
        <f t="array" ref="C403">IF($I$2="Открытый тариф",
INDEX(GRID!$B$34:$BI$44,MATCH(C$7,GRID!$A$34:$A$44,0),MATCH(1,($U$2=GRID!$B$31:$BI$31)*(КАЛЕНДАРЬ!$AT16=GRID!$B$33:$BI$33), 0)),
ROUNDUP(INDEX(GRID!$B$34:$BI$44,MATCH(C$7,GRID!$A$34:$A$44,0),MATCH(1,($U$2=GRID!$B$31:$BI$31)*(КАЛЕНДАРЬ!$AT16=GRID!$B$33:$BI$33),0))*(1-GRID!$B$69),0))</f>
        <v>20400</v>
      </c>
      <c r="D403" s="47" cm="1">
        <f t="array" ref="D403">IF($I$2="Открытый тариф",
INDEX(GRID!$B$47:$BI$57,MATCH(C$7,GRID!$A$47:$A$57,0),MATCH(1,($U$2=GRID!$B$31:$BI$31)*(КАЛЕНДАРЬ!$AT16=GRID!$B$33:$BI$33), 0)),
ROUNDUP(INDEX(GRID!$B$47:$BI$57,MATCH(C$7,GRID!$A$47:$A$57,0),MATCH(1,($U$2=GRID!$B$31:$BI$31)*(КАЛЕНДАРЬ!$AT16=GRID!$B$33:$BI$33),0))*(1-GRID!$B$69),0))</f>
        <v>23000</v>
      </c>
      <c r="E403" s="47" cm="1">
        <f t="array" ref="E403">IF($I$2="Открытый тариф",
INDEX(GRID!$B$34:$BI$44,MATCH(E$7,GRID!$A$34:$A$44,0),MATCH(1,($U$2=GRID!$B$31:$BI$31)*(КАЛЕНДАРЬ!$AT16=GRID!$B$33:$BI$33), 0)),
ROUNDUP(INDEX(GRID!$B$34:$BI$44,MATCH(E$7,GRID!$A$34:$A$44,0),MATCH(1,($U$2=GRID!$B$31:$BI$31)*(КАЛЕНДАРЬ!$AT16=GRID!$B$33:$BI$33),0))*(1-GRID!$B$69),0))</f>
        <v>22200</v>
      </c>
      <c r="F403" s="47" cm="1">
        <f t="array" ref="F403">IF($I$2="Открытый тариф",
INDEX(GRID!$B$47:$BI$57,MATCH(E$7,GRID!$A$47:$A$57,0),MATCH(1,($U$2=GRID!$B$31:$BI$31)*(КАЛЕНДАРЬ!$AT16=GRID!$B$33:$BI$33), 0)),
ROUNDUP(INDEX(GRID!$B$47:$BI$57,MATCH(E$7,GRID!$A$47:$A$57,0),MATCH(1,($U$2=GRID!$B$31:$BI$31)*(КАЛЕНДАРЬ!$AT16=GRID!$B$33:$BI$33),0))*(1-GRID!$B$69),0))</f>
        <v>24800</v>
      </c>
      <c r="G403" s="47" cm="1">
        <f t="array" ref="G403">IF($I$2="Открытый тариф",
INDEX(GRID!$B$34:$BI$44,MATCH(G$7,GRID!$A$34:$A$44,0),MATCH(1,($U$2=GRID!$B$31:$BI$31)*(КАЛЕНДАРЬ!$AT16=GRID!$B$33:$BI$33), 0)),
ROUNDUP(INDEX(GRID!$B$34:$BI$44,MATCH(G$7,GRID!$A$34:$A$44,0),MATCH(1,($U$2=GRID!$B$31:$BI$31)*(КАЛЕНДАРЬ!$AT16=GRID!$B$33:$BI$33),0))*(1-GRID!$B$69),0))</f>
        <v>23200</v>
      </c>
      <c r="H403" s="47" cm="1">
        <f t="array" ref="H403">IF($I$2="Открытый тариф",
INDEX(GRID!$B$47:$BI$57,MATCH(G$7,GRID!$A$47:$A$57,0),MATCH(1,($U$2=GRID!$B$31:$BI$31)*(КАЛЕНДАРЬ!$AT16=GRID!$B$33:$BI$33), 0)),
ROUNDUP(INDEX(GRID!$B$47:$BI$57,MATCH(G$7,GRID!$A$47:$A$57,0),MATCH(1,($U$2=GRID!$B$31:$BI$31)*(КАЛЕНДАРЬ!$AT16=GRID!$B$33:$BI$33),0))*(1-GRID!$B$69),0))</f>
        <v>25800</v>
      </c>
      <c r="I403" s="47" cm="1">
        <f t="array" ref="I403">IF($I$2="Открытый тариф",
INDEX(GRID!$B$34:$BI$44,MATCH(I$7,GRID!$A$34:$A$44,0),MATCH(1,($U$2=GRID!$B$31:$BI$31)*(КАЛЕНДАРЬ!$AT16=GRID!$B$33:$BI$33), 0)),
ROUNDUP(INDEX(GRID!$B$34:$BI$44,MATCH(I$7,GRID!$A$34:$A$44,0),MATCH(1,($U$2=GRID!$B$31:$BI$31)*(КАЛЕНДАРЬ!$AT16=GRID!$B$33:$BI$33),0))*(1-GRID!$B$69),0))</f>
        <v>25000</v>
      </c>
      <c r="J403" s="47" cm="1">
        <f t="array" ref="J403">IF($I$2="Открытый тариф",
INDEX(GRID!$B$47:$BI$57,MATCH(I$7,GRID!$A$47:$A$57,0),MATCH(1,($U$2=GRID!$B$31:$BI$31)*(КАЛЕНДАРЬ!$AT16=GRID!$B$33:$BI$33), 0)),
ROUNDUP(INDEX(GRID!$B$47:$BI$57,MATCH(I$7,GRID!$A$47:$A$57,0),MATCH(1,($U$2=GRID!$B$31:$BI$31)*(КАЛЕНДАРЬ!$AT16=GRID!$B$33:$BI$33),0))*(1-GRID!$B$69),0))</f>
        <v>27600</v>
      </c>
      <c r="K403" s="47" cm="1">
        <f t="array" ref="K403">IF($I$2="Открытый тариф",
INDEX(GRID!$B$34:$BI$44,MATCH(K$7,GRID!$A$34:$A$44,0),MATCH(1,($U$2=GRID!$B$31:$BI$31)*(КАЛЕНДАРЬ!$AT16=GRID!$B$33:$BI$33), 0)),
ROUNDUP(INDEX(GRID!$B$34:$BI$44,MATCH(K$7,GRID!$A$34:$A$44,0),MATCH(1,($U$2=GRID!$B$31:$BI$31)*(КАЛЕНДАРЬ!$AT16=GRID!$B$33:$BI$33),0))*(1-GRID!$B$69),0))</f>
        <v>26000</v>
      </c>
      <c r="L403" s="47" cm="1">
        <f t="array" ref="L403">IF($I$2="Открытый тариф",
INDEX(GRID!$B$47:$BI$57,MATCH(K$7,GRID!$A$47:$A$57,0),MATCH(1,($U$2=GRID!$B$31:$BI$31)*(КАЛЕНДАРЬ!$AT16=GRID!$B$33:$BI$33), 0)),
ROUNDUP(INDEX(GRID!$B$47:$BI$57,MATCH(K$7,GRID!$A$47:$A$57,0),MATCH(1,($U$2=GRID!$B$31:$BI$31)*(КАЛЕНДАРЬ!$AT16=GRID!$B$33:$BI$33),0))*(1-GRID!$B$69),0))</f>
        <v>28600</v>
      </c>
      <c r="M403" s="47" cm="1">
        <f t="array" ref="M403">IF($I$2="Открытый тариф",
INDEX(GRID!$B$34:$BI$44,MATCH(M$7,GRID!$A$34:$A$44,0),MATCH(1,($U$2=GRID!$B$31:$BI$31)*(КАЛЕНДАРЬ!$AT16=GRID!$B$33:$BI$33), 0)),
ROUNDUP(INDEX(GRID!$B$34:$BI$44,MATCH(M$7,GRID!$A$34:$A$44,0),MATCH(1,($U$2=GRID!$B$31:$BI$31)*(КАЛЕНДАРЬ!$AT16=GRID!$B$33:$BI$33),0))*(1-GRID!$B$69),0))</f>
        <v>27800</v>
      </c>
      <c r="N403" s="47" cm="1">
        <f t="array" ref="N403">IF($I$2="Открытый тариф",
INDEX(GRID!$B$47:$BI$57,MATCH(M$7,GRID!$A$47:$A$57,0),MATCH(1,($U$2=GRID!$B$31:$BI$31)*(КАЛЕНДАРЬ!$AT16=GRID!$B$33:$BI$33), 0)),
ROUNDUP(INDEX(GRID!$B$47:$BI$57,MATCH(M$7,GRID!$A$47:$A$57,0),MATCH(1,($U$2=GRID!$B$31:$BI$31)*(КАЛЕНДАРЬ!$AT16=GRID!$B$33:$BI$33),0))*(1-GRID!$B$69),0))</f>
        <v>30400</v>
      </c>
      <c r="O403" s="47" cm="1">
        <f t="array" ref="O403">IF($I$2="Открытый тариф",
INDEX(GRID!$B$34:$BI$44,MATCH(O$7,GRID!$A$34:$A$44,0),MATCH(1,($U$2=GRID!$B$31:$BI$31)*(КАЛЕНДАРЬ!$AT16=GRID!$B$33:$BI$33), 0)),
ROUNDUP(INDEX(GRID!$B$34:$BI$44,MATCH(O$7,GRID!$A$34:$A$44,0),MATCH(1,($U$2=GRID!$B$31:$BI$31)*(КАЛЕНДАРЬ!$AT16=GRID!$B$33:$BI$33),0))*(1-GRID!$B$69),0))</f>
        <v>34700</v>
      </c>
      <c r="P403" s="47" cm="1">
        <f t="array" ref="P403">IF($I$2="Открытый тариф",
INDEX(GRID!$B$47:$BI$57,MATCH(O$7,GRID!$A$47:$A$57,0),MATCH(1,($U$2=GRID!$B$31:$BI$31)*(КАЛЕНДАРЬ!$AT16=GRID!$B$33:$BI$33), 0)),
ROUNDUP(INDEX(GRID!$B$47:$BI$57,MATCH(O$7,GRID!$A$47:$A$57,0),MATCH(1,($U$2=GRID!$B$31:$BI$31)*(КАЛЕНДАРЬ!$AT16=GRID!$B$33:$BI$33),0))*(1-GRID!$B$69),0))</f>
        <v>37300</v>
      </c>
      <c r="Q403" s="47" cm="1">
        <f t="array" ref="Q403">IF($I$2="Открытый тариф",
INDEX(GRID!$B$34:$BI$44,MATCH(Q$7,GRID!$A$34:$A$44,0),MATCH(1,($U$2=GRID!$B$31:$BI$31)*(КАЛЕНДАРЬ!$AT16=GRID!$B$33:$BI$33), 0)),
ROUNDUP(INDEX(GRID!$B$34:$BI$44,MATCH(Q$7,GRID!$A$34:$A$44,0),MATCH(1,($U$2=GRID!$B$31:$BI$31)*(КАЛЕНДАРЬ!$AT16=GRID!$B$33:$BI$33),0))*(1-GRID!$B$69),0))</f>
        <v>36700</v>
      </c>
      <c r="R403" s="47" cm="1">
        <f t="array" ref="R403">IF($I$2="Открытый тариф",
INDEX(GRID!$B$47:$BI$57,MATCH(Q$7,GRID!$A$47:$A$57,0),MATCH(1,($U$2=GRID!$B$31:$BI$31)*(КАЛЕНДАРЬ!$AT16=GRID!$B$33:$BI$33), 0)),
ROUNDUP(INDEX(GRID!$B$47:$BI$57,MATCH(Q$7,GRID!$A$47:$A$57,0),MATCH(1,($U$2=GRID!$B$31:$BI$31)*(КАЛЕНДАРЬ!$AT16=GRID!$B$33:$BI$33),0))*(1-GRID!$B$69),0))</f>
        <v>39300</v>
      </c>
      <c r="S403" s="47" cm="1">
        <f t="array" ref="S403">IF($I$2="Открытый тариф",
INDEX(GRID!$B$34:$BI$44,MATCH(S$7,GRID!$A$34:$A$44,0),MATCH(1,($U$2=GRID!$B$31:$BI$31)*(КАЛЕНДАРЬ!$AT16=GRID!$B$33:$BI$33), 0)),
ROUNDUP(INDEX(GRID!$B$34:$BI$44,MATCH(S$7,GRID!$A$34:$A$44,0),MATCH(1,($U$2=GRID!$B$31:$BI$31)*(КАЛЕНДАРЬ!$AT16=GRID!$B$33:$BI$33),0))*(1-GRID!$B$69),0))</f>
        <v>40200</v>
      </c>
      <c r="T403" s="47" cm="1">
        <f t="array" ref="T403">IF($I$2="Открытый тариф",
INDEX(GRID!$B$47:$BI$57,MATCH(S$7,GRID!$A$47:$A$57,0),MATCH(1,($U$2=GRID!$B$31:$BI$31)*(КАЛЕНДАРЬ!$AT16=GRID!$B$33:$BI$33), 0)),
ROUNDUP(INDEX(GRID!$B$47:$BI$57,MATCH(S$7,GRID!$A$47:$A$57,0),MATCH(1,($U$2=GRID!$B$31:$BI$31)*(КАЛЕНДАРЬ!$AT16=GRID!$B$33:$BI$33),0))*(1-GRID!$B$69),0))</f>
        <v>42800</v>
      </c>
      <c r="U403" s="47" cm="1">
        <f t="array" ref="U403">IF($I$2="Открытый тариф",
INDEX(GRID!$B$34:$BI$44,MATCH(U$7,GRID!$A$34:$A$44,0),MATCH(1,($U$2=GRID!$B$31:$BI$31)*(КАЛЕНДАРЬ!$AT16=GRID!$B$33:$BI$33), 0)),
ROUNDUP(INDEX(GRID!$B$34:$BI$44,MATCH(U$7,GRID!$A$34:$A$44,0),MATCH(1,($U$2=GRID!$B$31:$BI$31)*(КАЛЕНДАРЬ!$AT16=GRID!$B$33:$BI$33),0))*(1-GRID!$B$69),0))</f>
        <v>46100</v>
      </c>
      <c r="V403" s="47" cm="1">
        <f t="array" ref="V403">IF($I$2="Открытый тариф",
INDEX(GRID!$B$47:$BI$57,MATCH(U$7,GRID!$A$47:$A$57,0),MATCH(1,($U$2=GRID!$B$31:$BI$31)*(КАЛЕНДАРЬ!$AT16=GRID!$B$33:$BI$33), 0)),
ROUNDUP(INDEX(GRID!$B$47:$BI$57,MATCH(U$7,GRID!$A$47:$A$57,0),MATCH(1,($U$2=GRID!$B$31:$BI$31)*(КАЛЕНДАРЬ!$AT16=GRID!$B$33:$BI$33),0))*(1-GRID!$B$69),0))</f>
        <v>48700</v>
      </c>
      <c r="W403" s="47" cm="1">
        <f t="array" ref="W403">IF($I$2="Открытый тариф",
INDEX(GRID!$B$34:$BI$44,MATCH(W$7,GRID!$A$34:$A$44,0),MATCH(1,($U$2=GRID!$B$31:$BI$31)*(КАЛЕНДАРЬ!$AT16=GRID!$B$33:$BI$33), 0)),
ROUNDUP(INDEX(GRID!$B$34:$BI$44,MATCH(W$7,GRID!$A$34:$A$44,0),MATCH(1,($U$2=GRID!$B$31:$BI$31)*(КАЛЕНДАРЬ!$AT16=GRID!$B$33:$BI$33),0))*(1-GRID!$B$69),0))</f>
        <v>134300</v>
      </c>
      <c r="X403" s="47" cm="1">
        <f t="array" ref="X403">IF($I$2="Открытый тариф",
INDEX(GRID!$B$47:$BI$57,MATCH(W$7,GRID!$A$47:$A$57,0),MATCH(1,($U$2=GRID!$B$31:$BI$31)*(КАЛЕНДАРЬ!$AT16=GRID!$B$33:$BI$33), 0)),
ROUNDUP(INDEX(GRID!$B$47:$BI$57,MATCH(W$7,GRID!$A$47:$A$57,0),MATCH(1,($U$2=GRID!$B$31:$BI$31)*(КАЛЕНДАРЬ!$AT16=GRID!$B$33:$BI$33),0))*(1-GRID!$B$69),0))</f>
        <v>136900</v>
      </c>
    </row>
    <row r="404" spans="1:24" hidden="1" x14ac:dyDescent="0.2">
      <c r="A404" s="117" t="s">
        <v>48</v>
      </c>
      <c r="B404" s="117">
        <v>14</v>
      </c>
      <c r="C404" s="47" cm="1">
        <f t="array" ref="C404">IF($I$2="Открытый тариф",
INDEX(GRID!$B$34:$BI$44,MATCH(C$7,GRID!$A$34:$A$44,0),MATCH(1,($U$2=GRID!$B$31:$BI$31)*(КАЛЕНДАРЬ!$AT17=GRID!$B$33:$BI$33), 0)),
ROUNDUP(INDEX(GRID!$B$34:$BI$44,MATCH(C$7,GRID!$A$34:$A$44,0),MATCH(1,($U$2=GRID!$B$31:$BI$31)*(КАЛЕНДАРЬ!$AT17=GRID!$B$33:$BI$33),0))*(1-GRID!$B$69),0))</f>
        <v>20400</v>
      </c>
      <c r="D404" s="47" cm="1">
        <f t="array" ref="D404">IF($I$2="Открытый тариф",
INDEX(GRID!$B$47:$BI$57,MATCH(C$7,GRID!$A$47:$A$57,0),MATCH(1,($U$2=GRID!$B$31:$BI$31)*(КАЛЕНДАРЬ!$AT17=GRID!$B$33:$BI$33), 0)),
ROUNDUP(INDEX(GRID!$B$47:$BI$57,MATCH(C$7,GRID!$A$47:$A$57,0),MATCH(1,($U$2=GRID!$B$31:$BI$31)*(КАЛЕНДАРЬ!$AT17=GRID!$B$33:$BI$33),0))*(1-GRID!$B$69),0))</f>
        <v>23000</v>
      </c>
      <c r="E404" s="47" cm="1">
        <f t="array" ref="E404">IF($I$2="Открытый тариф",
INDEX(GRID!$B$34:$BI$44,MATCH(E$7,GRID!$A$34:$A$44,0),MATCH(1,($U$2=GRID!$B$31:$BI$31)*(КАЛЕНДАРЬ!$AT17=GRID!$B$33:$BI$33), 0)),
ROUNDUP(INDEX(GRID!$B$34:$BI$44,MATCH(E$7,GRID!$A$34:$A$44,0),MATCH(1,($U$2=GRID!$B$31:$BI$31)*(КАЛЕНДАРЬ!$AT17=GRID!$B$33:$BI$33),0))*(1-GRID!$B$69),0))</f>
        <v>22200</v>
      </c>
      <c r="F404" s="47" cm="1">
        <f t="array" ref="F404">IF($I$2="Открытый тариф",
INDEX(GRID!$B$47:$BI$57,MATCH(E$7,GRID!$A$47:$A$57,0),MATCH(1,($U$2=GRID!$B$31:$BI$31)*(КАЛЕНДАРЬ!$AT17=GRID!$B$33:$BI$33), 0)),
ROUNDUP(INDEX(GRID!$B$47:$BI$57,MATCH(E$7,GRID!$A$47:$A$57,0),MATCH(1,($U$2=GRID!$B$31:$BI$31)*(КАЛЕНДАРЬ!$AT17=GRID!$B$33:$BI$33),0))*(1-GRID!$B$69),0))</f>
        <v>24800</v>
      </c>
      <c r="G404" s="47" cm="1">
        <f t="array" ref="G404">IF($I$2="Открытый тариф",
INDEX(GRID!$B$34:$BI$44,MATCH(G$7,GRID!$A$34:$A$44,0),MATCH(1,($U$2=GRID!$B$31:$BI$31)*(КАЛЕНДАРЬ!$AT17=GRID!$B$33:$BI$33), 0)),
ROUNDUP(INDEX(GRID!$B$34:$BI$44,MATCH(G$7,GRID!$A$34:$A$44,0),MATCH(1,($U$2=GRID!$B$31:$BI$31)*(КАЛЕНДАРЬ!$AT17=GRID!$B$33:$BI$33),0))*(1-GRID!$B$69),0))</f>
        <v>23200</v>
      </c>
      <c r="H404" s="47" cm="1">
        <f t="array" ref="H404">IF($I$2="Открытый тариф",
INDEX(GRID!$B$47:$BI$57,MATCH(G$7,GRID!$A$47:$A$57,0),MATCH(1,($U$2=GRID!$B$31:$BI$31)*(КАЛЕНДАРЬ!$AT17=GRID!$B$33:$BI$33), 0)),
ROUNDUP(INDEX(GRID!$B$47:$BI$57,MATCH(G$7,GRID!$A$47:$A$57,0),MATCH(1,($U$2=GRID!$B$31:$BI$31)*(КАЛЕНДАРЬ!$AT17=GRID!$B$33:$BI$33),0))*(1-GRID!$B$69),0))</f>
        <v>25800</v>
      </c>
      <c r="I404" s="47" cm="1">
        <f t="array" ref="I404">IF($I$2="Открытый тариф",
INDEX(GRID!$B$34:$BI$44,MATCH(I$7,GRID!$A$34:$A$44,0),MATCH(1,($U$2=GRID!$B$31:$BI$31)*(КАЛЕНДАРЬ!$AT17=GRID!$B$33:$BI$33), 0)),
ROUNDUP(INDEX(GRID!$B$34:$BI$44,MATCH(I$7,GRID!$A$34:$A$44,0),MATCH(1,($U$2=GRID!$B$31:$BI$31)*(КАЛЕНДАРЬ!$AT17=GRID!$B$33:$BI$33),0))*(1-GRID!$B$69),0))</f>
        <v>25000</v>
      </c>
      <c r="J404" s="47" cm="1">
        <f t="array" ref="J404">IF($I$2="Открытый тариф",
INDEX(GRID!$B$47:$BI$57,MATCH(I$7,GRID!$A$47:$A$57,0),MATCH(1,($U$2=GRID!$B$31:$BI$31)*(КАЛЕНДАРЬ!$AT17=GRID!$B$33:$BI$33), 0)),
ROUNDUP(INDEX(GRID!$B$47:$BI$57,MATCH(I$7,GRID!$A$47:$A$57,0),MATCH(1,($U$2=GRID!$B$31:$BI$31)*(КАЛЕНДАРЬ!$AT17=GRID!$B$33:$BI$33),0))*(1-GRID!$B$69),0))</f>
        <v>27600</v>
      </c>
      <c r="K404" s="47" cm="1">
        <f t="array" ref="K404">IF($I$2="Открытый тариф",
INDEX(GRID!$B$34:$BI$44,MATCH(K$7,GRID!$A$34:$A$44,0),MATCH(1,($U$2=GRID!$B$31:$BI$31)*(КАЛЕНДАРЬ!$AT17=GRID!$B$33:$BI$33), 0)),
ROUNDUP(INDEX(GRID!$B$34:$BI$44,MATCH(K$7,GRID!$A$34:$A$44,0),MATCH(1,($U$2=GRID!$B$31:$BI$31)*(КАЛЕНДАРЬ!$AT17=GRID!$B$33:$BI$33),0))*(1-GRID!$B$69),0))</f>
        <v>26000</v>
      </c>
      <c r="L404" s="47" cm="1">
        <f t="array" ref="L404">IF($I$2="Открытый тариф",
INDEX(GRID!$B$47:$BI$57,MATCH(K$7,GRID!$A$47:$A$57,0),MATCH(1,($U$2=GRID!$B$31:$BI$31)*(КАЛЕНДАРЬ!$AT17=GRID!$B$33:$BI$33), 0)),
ROUNDUP(INDEX(GRID!$B$47:$BI$57,MATCH(K$7,GRID!$A$47:$A$57,0),MATCH(1,($U$2=GRID!$B$31:$BI$31)*(КАЛЕНДАРЬ!$AT17=GRID!$B$33:$BI$33),0))*(1-GRID!$B$69),0))</f>
        <v>28600</v>
      </c>
      <c r="M404" s="47" cm="1">
        <f t="array" ref="M404">IF($I$2="Открытый тариф",
INDEX(GRID!$B$34:$BI$44,MATCH(M$7,GRID!$A$34:$A$44,0),MATCH(1,($U$2=GRID!$B$31:$BI$31)*(КАЛЕНДАРЬ!$AT17=GRID!$B$33:$BI$33), 0)),
ROUNDUP(INDEX(GRID!$B$34:$BI$44,MATCH(M$7,GRID!$A$34:$A$44,0),MATCH(1,($U$2=GRID!$B$31:$BI$31)*(КАЛЕНДАРЬ!$AT17=GRID!$B$33:$BI$33),0))*(1-GRID!$B$69),0))</f>
        <v>27800</v>
      </c>
      <c r="N404" s="47" cm="1">
        <f t="array" ref="N404">IF($I$2="Открытый тариф",
INDEX(GRID!$B$47:$BI$57,MATCH(M$7,GRID!$A$47:$A$57,0),MATCH(1,($U$2=GRID!$B$31:$BI$31)*(КАЛЕНДАРЬ!$AT17=GRID!$B$33:$BI$33), 0)),
ROUNDUP(INDEX(GRID!$B$47:$BI$57,MATCH(M$7,GRID!$A$47:$A$57,0),MATCH(1,($U$2=GRID!$B$31:$BI$31)*(КАЛЕНДАРЬ!$AT17=GRID!$B$33:$BI$33),0))*(1-GRID!$B$69),0))</f>
        <v>30400</v>
      </c>
      <c r="O404" s="47" cm="1">
        <f t="array" ref="O404">IF($I$2="Открытый тариф",
INDEX(GRID!$B$34:$BI$44,MATCH(O$7,GRID!$A$34:$A$44,0),MATCH(1,($U$2=GRID!$B$31:$BI$31)*(КАЛЕНДАРЬ!$AT17=GRID!$B$33:$BI$33), 0)),
ROUNDUP(INDEX(GRID!$B$34:$BI$44,MATCH(O$7,GRID!$A$34:$A$44,0),MATCH(1,($U$2=GRID!$B$31:$BI$31)*(КАЛЕНДАРЬ!$AT17=GRID!$B$33:$BI$33),0))*(1-GRID!$B$69),0))</f>
        <v>34700</v>
      </c>
      <c r="P404" s="47" cm="1">
        <f t="array" ref="P404">IF($I$2="Открытый тариф",
INDEX(GRID!$B$47:$BI$57,MATCH(O$7,GRID!$A$47:$A$57,0),MATCH(1,($U$2=GRID!$B$31:$BI$31)*(КАЛЕНДАРЬ!$AT17=GRID!$B$33:$BI$33), 0)),
ROUNDUP(INDEX(GRID!$B$47:$BI$57,MATCH(O$7,GRID!$A$47:$A$57,0),MATCH(1,($U$2=GRID!$B$31:$BI$31)*(КАЛЕНДАРЬ!$AT17=GRID!$B$33:$BI$33),0))*(1-GRID!$B$69),0))</f>
        <v>37300</v>
      </c>
      <c r="Q404" s="47" cm="1">
        <f t="array" ref="Q404">IF($I$2="Открытый тариф",
INDEX(GRID!$B$34:$BI$44,MATCH(Q$7,GRID!$A$34:$A$44,0),MATCH(1,($U$2=GRID!$B$31:$BI$31)*(КАЛЕНДАРЬ!$AT17=GRID!$B$33:$BI$33), 0)),
ROUNDUP(INDEX(GRID!$B$34:$BI$44,MATCH(Q$7,GRID!$A$34:$A$44,0),MATCH(1,($U$2=GRID!$B$31:$BI$31)*(КАЛЕНДАРЬ!$AT17=GRID!$B$33:$BI$33),0))*(1-GRID!$B$69),0))</f>
        <v>36700</v>
      </c>
      <c r="R404" s="47" cm="1">
        <f t="array" ref="R404">IF($I$2="Открытый тариф",
INDEX(GRID!$B$47:$BI$57,MATCH(Q$7,GRID!$A$47:$A$57,0),MATCH(1,($U$2=GRID!$B$31:$BI$31)*(КАЛЕНДАРЬ!$AT17=GRID!$B$33:$BI$33), 0)),
ROUNDUP(INDEX(GRID!$B$47:$BI$57,MATCH(Q$7,GRID!$A$47:$A$57,0),MATCH(1,($U$2=GRID!$B$31:$BI$31)*(КАЛЕНДАРЬ!$AT17=GRID!$B$33:$BI$33),0))*(1-GRID!$B$69),0))</f>
        <v>39300</v>
      </c>
      <c r="S404" s="47" cm="1">
        <f t="array" ref="S404">IF($I$2="Открытый тариф",
INDEX(GRID!$B$34:$BI$44,MATCH(S$7,GRID!$A$34:$A$44,0),MATCH(1,($U$2=GRID!$B$31:$BI$31)*(КАЛЕНДАРЬ!$AT17=GRID!$B$33:$BI$33), 0)),
ROUNDUP(INDEX(GRID!$B$34:$BI$44,MATCH(S$7,GRID!$A$34:$A$44,0),MATCH(1,($U$2=GRID!$B$31:$BI$31)*(КАЛЕНДАРЬ!$AT17=GRID!$B$33:$BI$33),0))*(1-GRID!$B$69),0))</f>
        <v>40200</v>
      </c>
      <c r="T404" s="47" cm="1">
        <f t="array" ref="T404">IF($I$2="Открытый тариф",
INDEX(GRID!$B$47:$BI$57,MATCH(S$7,GRID!$A$47:$A$57,0),MATCH(1,($U$2=GRID!$B$31:$BI$31)*(КАЛЕНДАРЬ!$AT17=GRID!$B$33:$BI$33), 0)),
ROUNDUP(INDEX(GRID!$B$47:$BI$57,MATCH(S$7,GRID!$A$47:$A$57,0),MATCH(1,($U$2=GRID!$B$31:$BI$31)*(КАЛЕНДАРЬ!$AT17=GRID!$B$33:$BI$33),0))*(1-GRID!$B$69),0))</f>
        <v>42800</v>
      </c>
      <c r="U404" s="47" cm="1">
        <f t="array" ref="U404">IF($I$2="Открытый тариф",
INDEX(GRID!$B$34:$BI$44,MATCH(U$7,GRID!$A$34:$A$44,0),MATCH(1,($U$2=GRID!$B$31:$BI$31)*(КАЛЕНДАРЬ!$AT17=GRID!$B$33:$BI$33), 0)),
ROUNDUP(INDEX(GRID!$B$34:$BI$44,MATCH(U$7,GRID!$A$34:$A$44,0),MATCH(1,($U$2=GRID!$B$31:$BI$31)*(КАЛЕНДАРЬ!$AT17=GRID!$B$33:$BI$33),0))*(1-GRID!$B$69),0))</f>
        <v>46100</v>
      </c>
      <c r="V404" s="47" cm="1">
        <f t="array" ref="V404">IF($I$2="Открытый тариф",
INDEX(GRID!$B$47:$BI$57,MATCH(U$7,GRID!$A$47:$A$57,0),MATCH(1,($U$2=GRID!$B$31:$BI$31)*(КАЛЕНДАРЬ!$AT17=GRID!$B$33:$BI$33), 0)),
ROUNDUP(INDEX(GRID!$B$47:$BI$57,MATCH(U$7,GRID!$A$47:$A$57,0),MATCH(1,($U$2=GRID!$B$31:$BI$31)*(КАЛЕНДАРЬ!$AT17=GRID!$B$33:$BI$33),0))*(1-GRID!$B$69),0))</f>
        <v>48700</v>
      </c>
      <c r="W404" s="47" cm="1">
        <f t="array" ref="W404">IF($I$2="Открытый тариф",
INDEX(GRID!$B$34:$BI$44,MATCH(W$7,GRID!$A$34:$A$44,0),MATCH(1,($U$2=GRID!$B$31:$BI$31)*(КАЛЕНДАРЬ!$AT17=GRID!$B$33:$BI$33), 0)),
ROUNDUP(INDEX(GRID!$B$34:$BI$44,MATCH(W$7,GRID!$A$34:$A$44,0),MATCH(1,($U$2=GRID!$B$31:$BI$31)*(КАЛЕНДАРЬ!$AT17=GRID!$B$33:$BI$33),0))*(1-GRID!$B$69),0))</f>
        <v>134300</v>
      </c>
      <c r="X404" s="47" cm="1">
        <f t="array" ref="X404">IF($I$2="Открытый тариф",
INDEX(GRID!$B$47:$BI$57,MATCH(W$7,GRID!$A$47:$A$57,0),MATCH(1,($U$2=GRID!$B$31:$BI$31)*(КАЛЕНДАРЬ!$AT17=GRID!$B$33:$BI$33), 0)),
ROUNDUP(INDEX(GRID!$B$47:$BI$57,MATCH(W$7,GRID!$A$47:$A$57,0),MATCH(1,($U$2=GRID!$B$31:$BI$31)*(КАЛЕНДАРЬ!$AT17=GRID!$B$33:$BI$33),0))*(1-GRID!$B$69),0))</f>
        <v>136900</v>
      </c>
    </row>
    <row r="405" spans="1:24" hidden="1" x14ac:dyDescent="0.2">
      <c r="A405" s="117" t="s">
        <v>42</v>
      </c>
      <c r="B405" s="117">
        <v>15</v>
      </c>
      <c r="C405" s="47" cm="1">
        <f t="array" ref="C405">IF($I$2="Открытый тариф",
INDEX(GRID!$B$34:$BI$44,MATCH(C$7,GRID!$A$34:$A$44,0),MATCH(1,($U$2=GRID!$B$31:$BI$31)*(КАЛЕНДАРЬ!$AT18=GRID!$B$33:$BI$33), 0)),
ROUNDUP(INDEX(GRID!$B$34:$BI$44,MATCH(C$7,GRID!$A$34:$A$44,0),MATCH(1,($U$2=GRID!$B$31:$BI$31)*(КАЛЕНДАРЬ!$AT18=GRID!$B$33:$BI$33),0))*(1-GRID!$B$69),0))</f>
        <v>19200</v>
      </c>
      <c r="D405" s="47" cm="1">
        <f t="array" ref="D405">IF($I$2="Открытый тариф",
INDEX(GRID!$B$47:$BI$57,MATCH(C$7,GRID!$A$47:$A$57,0),MATCH(1,($U$2=GRID!$B$31:$BI$31)*(КАЛЕНДАРЬ!$AT18=GRID!$B$33:$BI$33), 0)),
ROUNDUP(INDEX(GRID!$B$47:$BI$57,MATCH(C$7,GRID!$A$47:$A$57,0),MATCH(1,($U$2=GRID!$B$31:$BI$31)*(КАЛЕНДАРЬ!$AT18=GRID!$B$33:$BI$33),0))*(1-GRID!$B$69),0))</f>
        <v>21800</v>
      </c>
      <c r="E405" s="47" cm="1">
        <f t="array" ref="E405">IF($I$2="Открытый тариф",
INDEX(GRID!$B$34:$BI$44,MATCH(E$7,GRID!$A$34:$A$44,0),MATCH(1,($U$2=GRID!$B$31:$BI$31)*(КАЛЕНДАРЬ!$AT18=GRID!$B$33:$BI$33), 0)),
ROUNDUP(INDEX(GRID!$B$34:$BI$44,MATCH(E$7,GRID!$A$34:$A$44,0),MATCH(1,($U$2=GRID!$B$31:$BI$31)*(КАЛЕНДАРЬ!$AT18=GRID!$B$33:$BI$33),0))*(1-GRID!$B$69),0))</f>
        <v>21000</v>
      </c>
      <c r="F405" s="47" cm="1">
        <f t="array" ref="F405">IF($I$2="Открытый тариф",
INDEX(GRID!$B$47:$BI$57,MATCH(E$7,GRID!$A$47:$A$57,0),MATCH(1,($U$2=GRID!$B$31:$BI$31)*(КАЛЕНДАРЬ!$AT18=GRID!$B$33:$BI$33), 0)),
ROUNDUP(INDEX(GRID!$B$47:$BI$57,MATCH(E$7,GRID!$A$47:$A$57,0),MATCH(1,($U$2=GRID!$B$31:$BI$31)*(КАЛЕНДАРЬ!$AT18=GRID!$B$33:$BI$33),0))*(1-GRID!$B$69),0))</f>
        <v>23600</v>
      </c>
      <c r="G405" s="47" cm="1">
        <f t="array" ref="G405">IF($I$2="Открытый тариф",
INDEX(GRID!$B$34:$BI$44,MATCH(G$7,GRID!$A$34:$A$44,0),MATCH(1,($U$2=GRID!$B$31:$BI$31)*(КАЛЕНДАРЬ!$AT18=GRID!$B$33:$BI$33), 0)),
ROUNDUP(INDEX(GRID!$B$34:$BI$44,MATCH(G$7,GRID!$A$34:$A$44,0),MATCH(1,($U$2=GRID!$B$31:$BI$31)*(КАЛЕНДАРЬ!$AT18=GRID!$B$33:$BI$33),0))*(1-GRID!$B$69),0))</f>
        <v>22000</v>
      </c>
      <c r="H405" s="47" cm="1">
        <f t="array" ref="H405">IF($I$2="Открытый тариф",
INDEX(GRID!$B$47:$BI$57,MATCH(G$7,GRID!$A$47:$A$57,0),MATCH(1,($U$2=GRID!$B$31:$BI$31)*(КАЛЕНДАРЬ!$AT18=GRID!$B$33:$BI$33), 0)),
ROUNDUP(INDEX(GRID!$B$47:$BI$57,MATCH(G$7,GRID!$A$47:$A$57,0),MATCH(1,($U$2=GRID!$B$31:$BI$31)*(КАЛЕНДАРЬ!$AT18=GRID!$B$33:$BI$33),0))*(1-GRID!$B$69),0))</f>
        <v>24600</v>
      </c>
      <c r="I405" s="47" cm="1">
        <f t="array" ref="I405">IF($I$2="Открытый тариф",
INDEX(GRID!$B$34:$BI$44,MATCH(I$7,GRID!$A$34:$A$44,0),MATCH(1,($U$2=GRID!$B$31:$BI$31)*(КАЛЕНДАРЬ!$AT18=GRID!$B$33:$BI$33), 0)),
ROUNDUP(INDEX(GRID!$B$34:$BI$44,MATCH(I$7,GRID!$A$34:$A$44,0),MATCH(1,($U$2=GRID!$B$31:$BI$31)*(КАЛЕНДАРЬ!$AT18=GRID!$B$33:$BI$33),0))*(1-GRID!$B$69),0))</f>
        <v>23800</v>
      </c>
      <c r="J405" s="47" cm="1">
        <f t="array" ref="J405">IF($I$2="Открытый тариф",
INDEX(GRID!$B$47:$BI$57,MATCH(I$7,GRID!$A$47:$A$57,0),MATCH(1,($U$2=GRID!$B$31:$BI$31)*(КАЛЕНДАРЬ!$AT18=GRID!$B$33:$BI$33), 0)),
ROUNDUP(INDEX(GRID!$B$47:$BI$57,MATCH(I$7,GRID!$A$47:$A$57,0),MATCH(1,($U$2=GRID!$B$31:$BI$31)*(КАЛЕНДАРЬ!$AT18=GRID!$B$33:$BI$33),0))*(1-GRID!$B$69),0))</f>
        <v>26400</v>
      </c>
      <c r="K405" s="47" cm="1">
        <f t="array" ref="K405">IF($I$2="Открытый тариф",
INDEX(GRID!$B$34:$BI$44,MATCH(K$7,GRID!$A$34:$A$44,0),MATCH(1,($U$2=GRID!$B$31:$BI$31)*(КАЛЕНДАРЬ!$AT18=GRID!$B$33:$BI$33), 0)),
ROUNDUP(INDEX(GRID!$B$34:$BI$44,MATCH(K$7,GRID!$A$34:$A$44,0),MATCH(1,($U$2=GRID!$B$31:$BI$31)*(КАЛЕНДАРЬ!$AT18=GRID!$B$33:$BI$33),0))*(1-GRID!$B$69),0))</f>
        <v>24800</v>
      </c>
      <c r="L405" s="47" cm="1">
        <f t="array" ref="L405">IF($I$2="Открытый тариф",
INDEX(GRID!$B$47:$BI$57,MATCH(K$7,GRID!$A$47:$A$57,0),MATCH(1,($U$2=GRID!$B$31:$BI$31)*(КАЛЕНДАРЬ!$AT18=GRID!$B$33:$BI$33), 0)),
ROUNDUP(INDEX(GRID!$B$47:$BI$57,MATCH(K$7,GRID!$A$47:$A$57,0),MATCH(1,($U$2=GRID!$B$31:$BI$31)*(КАЛЕНДАРЬ!$AT18=GRID!$B$33:$BI$33),0))*(1-GRID!$B$69),0))</f>
        <v>27400</v>
      </c>
      <c r="M405" s="47" cm="1">
        <f t="array" ref="M405">IF($I$2="Открытый тариф",
INDEX(GRID!$B$34:$BI$44,MATCH(M$7,GRID!$A$34:$A$44,0),MATCH(1,($U$2=GRID!$B$31:$BI$31)*(КАЛЕНДАРЬ!$AT18=GRID!$B$33:$BI$33), 0)),
ROUNDUP(INDEX(GRID!$B$34:$BI$44,MATCH(M$7,GRID!$A$34:$A$44,0),MATCH(1,($U$2=GRID!$B$31:$BI$31)*(КАЛЕНДАРЬ!$AT18=GRID!$B$33:$BI$33),0))*(1-GRID!$B$69),0))</f>
        <v>26600</v>
      </c>
      <c r="N405" s="47" cm="1">
        <f t="array" ref="N405">IF($I$2="Открытый тариф",
INDEX(GRID!$B$47:$BI$57,MATCH(M$7,GRID!$A$47:$A$57,0),MATCH(1,($U$2=GRID!$B$31:$BI$31)*(КАЛЕНДАРЬ!$AT18=GRID!$B$33:$BI$33), 0)),
ROUNDUP(INDEX(GRID!$B$47:$BI$57,MATCH(M$7,GRID!$A$47:$A$57,0),MATCH(1,($U$2=GRID!$B$31:$BI$31)*(КАЛЕНДАРЬ!$AT18=GRID!$B$33:$BI$33),0))*(1-GRID!$B$69),0))</f>
        <v>29200</v>
      </c>
      <c r="O405" s="47" cm="1">
        <f t="array" ref="O405">IF($I$2="Открытый тариф",
INDEX(GRID!$B$34:$BI$44,MATCH(O$7,GRID!$A$34:$A$44,0),MATCH(1,($U$2=GRID!$B$31:$BI$31)*(КАЛЕНДАРЬ!$AT18=GRID!$B$33:$BI$33), 0)),
ROUNDUP(INDEX(GRID!$B$34:$BI$44,MATCH(O$7,GRID!$A$34:$A$44,0),MATCH(1,($U$2=GRID!$B$31:$BI$31)*(КАЛЕНДАРЬ!$AT18=GRID!$B$33:$BI$33),0))*(1-GRID!$B$69),0))</f>
        <v>33400</v>
      </c>
      <c r="P405" s="47" cm="1">
        <f t="array" ref="P405">IF($I$2="Открытый тариф",
INDEX(GRID!$B$47:$BI$57,MATCH(O$7,GRID!$A$47:$A$57,0),MATCH(1,($U$2=GRID!$B$31:$BI$31)*(КАЛЕНДАРЬ!$AT18=GRID!$B$33:$BI$33), 0)),
ROUNDUP(INDEX(GRID!$B$47:$BI$57,MATCH(O$7,GRID!$A$47:$A$57,0),MATCH(1,($U$2=GRID!$B$31:$BI$31)*(КАЛЕНДАРЬ!$AT18=GRID!$B$33:$BI$33),0))*(1-GRID!$B$69),0))</f>
        <v>36000</v>
      </c>
      <c r="Q405" s="47" cm="1">
        <f t="array" ref="Q405">IF($I$2="Открытый тариф",
INDEX(GRID!$B$34:$BI$44,MATCH(Q$7,GRID!$A$34:$A$44,0),MATCH(1,($U$2=GRID!$B$31:$BI$31)*(КАЛЕНДАРЬ!$AT18=GRID!$B$33:$BI$33), 0)),
ROUNDUP(INDEX(GRID!$B$34:$BI$44,MATCH(Q$7,GRID!$A$34:$A$44,0),MATCH(1,($U$2=GRID!$B$31:$BI$31)*(КАЛЕНДАРЬ!$AT18=GRID!$B$33:$BI$33),0))*(1-GRID!$B$69),0))</f>
        <v>35400</v>
      </c>
      <c r="R405" s="47" cm="1">
        <f t="array" ref="R405">IF($I$2="Открытый тариф",
INDEX(GRID!$B$47:$BI$57,MATCH(Q$7,GRID!$A$47:$A$57,0),MATCH(1,($U$2=GRID!$B$31:$BI$31)*(КАЛЕНДАРЬ!$AT18=GRID!$B$33:$BI$33), 0)),
ROUNDUP(INDEX(GRID!$B$47:$BI$57,MATCH(Q$7,GRID!$A$47:$A$57,0),MATCH(1,($U$2=GRID!$B$31:$BI$31)*(КАЛЕНДАРЬ!$AT18=GRID!$B$33:$BI$33),0))*(1-GRID!$B$69),0))</f>
        <v>38000</v>
      </c>
      <c r="S405" s="47" cm="1">
        <f t="array" ref="S405">IF($I$2="Открытый тариф",
INDEX(GRID!$B$34:$BI$44,MATCH(S$7,GRID!$A$34:$A$44,0),MATCH(1,($U$2=GRID!$B$31:$BI$31)*(КАЛЕНДАРЬ!$AT18=GRID!$B$33:$BI$33), 0)),
ROUNDUP(INDEX(GRID!$B$34:$BI$44,MATCH(S$7,GRID!$A$34:$A$44,0),MATCH(1,($U$2=GRID!$B$31:$BI$31)*(КАЛЕНДАРЬ!$AT18=GRID!$B$33:$BI$33),0))*(1-GRID!$B$69),0))</f>
        <v>38800</v>
      </c>
      <c r="T405" s="47" cm="1">
        <f t="array" ref="T405">IF($I$2="Открытый тариф",
INDEX(GRID!$B$47:$BI$57,MATCH(S$7,GRID!$A$47:$A$57,0),MATCH(1,($U$2=GRID!$B$31:$BI$31)*(КАЛЕНДАРЬ!$AT18=GRID!$B$33:$BI$33), 0)),
ROUNDUP(INDEX(GRID!$B$47:$BI$57,MATCH(S$7,GRID!$A$47:$A$57,0),MATCH(1,($U$2=GRID!$B$31:$BI$31)*(КАЛЕНДАРЬ!$AT18=GRID!$B$33:$BI$33),0))*(1-GRID!$B$69),0))</f>
        <v>41400</v>
      </c>
      <c r="U405" s="47" cm="1">
        <f t="array" ref="U405">IF($I$2="Открытый тариф",
INDEX(GRID!$B$34:$BI$44,MATCH(U$7,GRID!$A$34:$A$44,0),MATCH(1,($U$2=GRID!$B$31:$BI$31)*(КАЛЕНДАРЬ!$AT18=GRID!$B$33:$BI$33), 0)),
ROUNDUP(INDEX(GRID!$B$34:$BI$44,MATCH(U$7,GRID!$A$34:$A$44,0),MATCH(1,($U$2=GRID!$B$31:$BI$31)*(КАЛЕНДАРЬ!$AT18=GRID!$B$33:$BI$33),0))*(1-GRID!$B$69),0))</f>
        <v>44600</v>
      </c>
      <c r="V405" s="47" cm="1">
        <f t="array" ref="V405">IF($I$2="Открытый тариф",
INDEX(GRID!$B$47:$BI$57,MATCH(U$7,GRID!$A$47:$A$57,0),MATCH(1,($U$2=GRID!$B$31:$BI$31)*(КАЛЕНДАРЬ!$AT18=GRID!$B$33:$BI$33), 0)),
ROUNDUP(INDEX(GRID!$B$47:$BI$57,MATCH(U$7,GRID!$A$47:$A$57,0),MATCH(1,($U$2=GRID!$B$31:$BI$31)*(КАЛЕНДАРЬ!$AT18=GRID!$B$33:$BI$33),0))*(1-GRID!$B$69),0))</f>
        <v>47200</v>
      </c>
      <c r="W405" s="47" cm="1">
        <f t="array" ref="W405">IF($I$2="Открытый тариф",
INDEX(GRID!$B$34:$BI$44,MATCH(W$7,GRID!$A$34:$A$44,0),MATCH(1,($U$2=GRID!$B$31:$BI$31)*(КАЛЕНДАРЬ!$AT18=GRID!$B$33:$BI$33), 0)),
ROUNDUP(INDEX(GRID!$B$34:$BI$44,MATCH(W$7,GRID!$A$34:$A$44,0),MATCH(1,($U$2=GRID!$B$31:$BI$31)*(КАЛЕНДАРЬ!$AT18=GRID!$B$33:$BI$33),0))*(1-GRID!$B$69),0))</f>
        <v>128200</v>
      </c>
      <c r="X405" s="47" cm="1">
        <f t="array" ref="X405">IF($I$2="Открытый тариф",
INDEX(GRID!$B$47:$BI$57,MATCH(W$7,GRID!$A$47:$A$57,0),MATCH(1,($U$2=GRID!$B$31:$BI$31)*(КАЛЕНДАРЬ!$AT18=GRID!$B$33:$BI$33), 0)),
ROUNDUP(INDEX(GRID!$B$47:$BI$57,MATCH(W$7,GRID!$A$47:$A$57,0),MATCH(1,($U$2=GRID!$B$31:$BI$31)*(КАЛЕНДАРЬ!$AT18=GRID!$B$33:$BI$33),0))*(1-GRID!$B$69),0))</f>
        <v>130800</v>
      </c>
    </row>
    <row r="406" spans="1:24" hidden="1" x14ac:dyDescent="0.2">
      <c r="A406" s="117" t="s">
        <v>43</v>
      </c>
      <c r="B406" s="117">
        <v>16</v>
      </c>
      <c r="C406" s="47" cm="1">
        <f t="array" ref="C406">IF($I$2="Открытый тариф",
INDEX(GRID!$B$34:$BI$44,MATCH(C$7,GRID!$A$34:$A$44,0),MATCH(1,($U$2=GRID!$B$31:$BI$31)*(КАЛЕНДАРЬ!$AT19=GRID!$B$33:$BI$33), 0)),
ROUNDUP(INDEX(GRID!$B$34:$BI$44,MATCH(C$7,GRID!$A$34:$A$44,0),MATCH(1,($U$2=GRID!$B$31:$BI$31)*(КАЛЕНДАРЬ!$AT19=GRID!$B$33:$BI$33),0))*(1-GRID!$B$69),0))</f>
        <v>21600</v>
      </c>
      <c r="D406" s="47" cm="1">
        <f t="array" ref="D406">IF($I$2="Открытый тариф",
INDEX(GRID!$B$47:$BI$57,MATCH(C$7,GRID!$A$47:$A$57,0),MATCH(1,($U$2=GRID!$B$31:$BI$31)*(КАЛЕНДАРЬ!$AT19=GRID!$B$33:$BI$33), 0)),
ROUNDUP(INDEX(GRID!$B$47:$BI$57,MATCH(C$7,GRID!$A$47:$A$57,0),MATCH(1,($U$2=GRID!$B$31:$BI$31)*(КАЛЕНДАРЬ!$AT19=GRID!$B$33:$BI$33),0))*(1-GRID!$B$69),0))</f>
        <v>24200</v>
      </c>
      <c r="E406" s="47" cm="1">
        <f t="array" ref="E406">IF($I$2="Открытый тариф",
INDEX(GRID!$B$34:$BI$44,MATCH(E$7,GRID!$A$34:$A$44,0),MATCH(1,($U$2=GRID!$B$31:$BI$31)*(КАЛЕНДАРЬ!$AT19=GRID!$B$33:$BI$33), 0)),
ROUNDUP(INDEX(GRID!$B$34:$BI$44,MATCH(E$7,GRID!$A$34:$A$44,0),MATCH(1,($U$2=GRID!$B$31:$BI$31)*(КАЛЕНДАРЬ!$AT19=GRID!$B$33:$BI$33),0))*(1-GRID!$B$69),0))</f>
        <v>23400</v>
      </c>
      <c r="F406" s="47" cm="1">
        <f t="array" ref="F406">IF($I$2="Открытый тариф",
INDEX(GRID!$B$47:$BI$57,MATCH(E$7,GRID!$A$47:$A$57,0),MATCH(1,($U$2=GRID!$B$31:$BI$31)*(КАЛЕНДАРЬ!$AT19=GRID!$B$33:$BI$33), 0)),
ROUNDUP(INDEX(GRID!$B$47:$BI$57,MATCH(E$7,GRID!$A$47:$A$57,0),MATCH(1,($U$2=GRID!$B$31:$BI$31)*(КАЛЕНДАРЬ!$AT19=GRID!$B$33:$BI$33),0))*(1-GRID!$B$69),0))</f>
        <v>26000</v>
      </c>
      <c r="G406" s="47" cm="1">
        <f t="array" ref="G406">IF($I$2="Открытый тариф",
INDEX(GRID!$B$34:$BI$44,MATCH(G$7,GRID!$A$34:$A$44,0),MATCH(1,($U$2=GRID!$B$31:$BI$31)*(КАЛЕНДАРЬ!$AT19=GRID!$B$33:$BI$33), 0)),
ROUNDUP(INDEX(GRID!$B$34:$BI$44,MATCH(G$7,GRID!$A$34:$A$44,0),MATCH(1,($U$2=GRID!$B$31:$BI$31)*(КАЛЕНДАРЬ!$AT19=GRID!$B$33:$BI$33),0))*(1-GRID!$B$69),0))</f>
        <v>24400</v>
      </c>
      <c r="H406" s="47" cm="1">
        <f t="array" ref="H406">IF($I$2="Открытый тариф",
INDEX(GRID!$B$47:$BI$57,MATCH(G$7,GRID!$A$47:$A$57,0),MATCH(1,($U$2=GRID!$B$31:$BI$31)*(КАЛЕНДАРЬ!$AT19=GRID!$B$33:$BI$33), 0)),
ROUNDUP(INDEX(GRID!$B$47:$BI$57,MATCH(G$7,GRID!$A$47:$A$57,0),MATCH(1,($U$2=GRID!$B$31:$BI$31)*(КАЛЕНДАРЬ!$AT19=GRID!$B$33:$BI$33),0))*(1-GRID!$B$69),0))</f>
        <v>27000</v>
      </c>
      <c r="I406" s="47" cm="1">
        <f t="array" ref="I406">IF($I$2="Открытый тариф",
INDEX(GRID!$B$34:$BI$44,MATCH(I$7,GRID!$A$34:$A$44,0),MATCH(1,($U$2=GRID!$B$31:$BI$31)*(КАЛЕНДАРЬ!$AT19=GRID!$B$33:$BI$33), 0)),
ROUNDUP(INDEX(GRID!$B$34:$BI$44,MATCH(I$7,GRID!$A$34:$A$44,0),MATCH(1,($U$2=GRID!$B$31:$BI$31)*(КАЛЕНДАРЬ!$AT19=GRID!$B$33:$BI$33),0))*(1-GRID!$B$69),0))</f>
        <v>26200</v>
      </c>
      <c r="J406" s="47" cm="1">
        <f t="array" ref="J406">IF($I$2="Открытый тариф",
INDEX(GRID!$B$47:$BI$57,MATCH(I$7,GRID!$A$47:$A$57,0),MATCH(1,($U$2=GRID!$B$31:$BI$31)*(КАЛЕНДАРЬ!$AT19=GRID!$B$33:$BI$33), 0)),
ROUNDUP(INDEX(GRID!$B$47:$BI$57,MATCH(I$7,GRID!$A$47:$A$57,0),MATCH(1,($U$2=GRID!$B$31:$BI$31)*(КАЛЕНДАРЬ!$AT19=GRID!$B$33:$BI$33),0))*(1-GRID!$B$69),0))</f>
        <v>28800</v>
      </c>
      <c r="K406" s="47" cm="1">
        <f t="array" ref="K406">IF($I$2="Открытый тариф",
INDEX(GRID!$B$34:$BI$44,MATCH(K$7,GRID!$A$34:$A$44,0),MATCH(1,($U$2=GRID!$B$31:$BI$31)*(КАЛЕНДАРЬ!$AT19=GRID!$B$33:$BI$33), 0)),
ROUNDUP(INDEX(GRID!$B$34:$BI$44,MATCH(K$7,GRID!$A$34:$A$44,0),MATCH(1,($U$2=GRID!$B$31:$BI$31)*(КАЛЕНДАРЬ!$AT19=GRID!$B$33:$BI$33),0))*(1-GRID!$B$69),0))</f>
        <v>27200</v>
      </c>
      <c r="L406" s="47" cm="1">
        <f t="array" ref="L406">IF($I$2="Открытый тариф",
INDEX(GRID!$B$47:$BI$57,MATCH(K$7,GRID!$A$47:$A$57,0),MATCH(1,($U$2=GRID!$B$31:$BI$31)*(КАЛЕНДАРЬ!$AT19=GRID!$B$33:$BI$33), 0)),
ROUNDUP(INDEX(GRID!$B$47:$BI$57,MATCH(K$7,GRID!$A$47:$A$57,0),MATCH(1,($U$2=GRID!$B$31:$BI$31)*(КАЛЕНДАРЬ!$AT19=GRID!$B$33:$BI$33),0))*(1-GRID!$B$69),0))</f>
        <v>29800</v>
      </c>
      <c r="M406" s="47" cm="1">
        <f t="array" ref="M406">IF($I$2="Открытый тариф",
INDEX(GRID!$B$34:$BI$44,MATCH(M$7,GRID!$A$34:$A$44,0),MATCH(1,($U$2=GRID!$B$31:$BI$31)*(КАЛЕНДАРЬ!$AT19=GRID!$B$33:$BI$33), 0)),
ROUNDUP(INDEX(GRID!$B$34:$BI$44,MATCH(M$7,GRID!$A$34:$A$44,0),MATCH(1,($U$2=GRID!$B$31:$BI$31)*(КАЛЕНДАРЬ!$AT19=GRID!$B$33:$BI$33),0))*(1-GRID!$B$69),0))</f>
        <v>29000</v>
      </c>
      <c r="N406" s="47" cm="1">
        <f t="array" ref="N406">IF($I$2="Открытый тариф",
INDEX(GRID!$B$47:$BI$57,MATCH(M$7,GRID!$A$47:$A$57,0),MATCH(1,($U$2=GRID!$B$31:$BI$31)*(КАЛЕНДАРЬ!$AT19=GRID!$B$33:$BI$33), 0)),
ROUNDUP(INDEX(GRID!$B$47:$BI$57,MATCH(M$7,GRID!$A$47:$A$57,0),MATCH(1,($U$2=GRID!$B$31:$BI$31)*(КАЛЕНДАРЬ!$AT19=GRID!$B$33:$BI$33),0))*(1-GRID!$B$69),0))</f>
        <v>31600</v>
      </c>
      <c r="O406" s="47" cm="1">
        <f t="array" ref="O406">IF($I$2="Открытый тариф",
INDEX(GRID!$B$34:$BI$44,MATCH(O$7,GRID!$A$34:$A$44,0),MATCH(1,($U$2=GRID!$B$31:$BI$31)*(КАЛЕНДАРЬ!$AT19=GRID!$B$33:$BI$33), 0)),
ROUNDUP(INDEX(GRID!$B$34:$BI$44,MATCH(O$7,GRID!$A$34:$A$44,0),MATCH(1,($U$2=GRID!$B$31:$BI$31)*(КАЛЕНДАРЬ!$AT19=GRID!$B$33:$BI$33),0))*(1-GRID!$B$69),0))</f>
        <v>36000</v>
      </c>
      <c r="P406" s="47" cm="1">
        <f t="array" ref="P406">IF($I$2="Открытый тариф",
INDEX(GRID!$B$47:$BI$57,MATCH(O$7,GRID!$A$47:$A$57,0),MATCH(1,($U$2=GRID!$B$31:$BI$31)*(КАЛЕНДАРЬ!$AT19=GRID!$B$33:$BI$33), 0)),
ROUNDUP(INDEX(GRID!$B$47:$BI$57,MATCH(O$7,GRID!$A$47:$A$57,0),MATCH(1,($U$2=GRID!$B$31:$BI$31)*(КАЛЕНДАРЬ!$AT19=GRID!$B$33:$BI$33),0))*(1-GRID!$B$69),0))</f>
        <v>38600</v>
      </c>
      <c r="Q406" s="47" cm="1">
        <f t="array" ref="Q406">IF($I$2="Открытый тариф",
INDEX(GRID!$B$34:$BI$44,MATCH(Q$7,GRID!$A$34:$A$44,0),MATCH(1,($U$2=GRID!$B$31:$BI$31)*(КАЛЕНДАРЬ!$AT19=GRID!$B$33:$BI$33), 0)),
ROUNDUP(INDEX(GRID!$B$34:$BI$44,MATCH(Q$7,GRID!$A$34:$A$44,0),MATCH(1,($U$2=GRID!$B$31:$BI$31)*(КАЛЕНДАРЬ!$AT19=GRID!$B$33:$BI$33),0))*(1-GRID!$B$69),0))</f>
        <v>38000</v>
      </c>
      <c r="R406" s="47" cm="1">
        <f t="array" ref="R406">IF($I$2="Открытый тариф",
INDEX(GRID!$B$47:$BI$57,MATCH(Q$7,GRID!$A$47:$A$57,0),MATCH(1,($U$2=GRID!$B$31:$BI$31)*(КАЛЕНДАРЬ!$AT19=GRID!$B$33:$BI$33), 0)),
ROUNDUP(INDEX(GRID!$B$47:$BI$57,MATCH(Q$7,GRID!$A$47:$A$57,0),MATCH(1,($U$2=GRID!$B$31:$BI$31)*(КАЛЕНДАРЬ!$AT19=GRID!$B$33:$BI$33),0))*(1-GRID!$B$69),0))</f>
        <v>40600</v>
      </c>
      <c r="S406" s="47" cm="1">
        <f t="array" ref="S406">IF($I$2="Открытый тариф",
INDEX(GRID!$B$34:$BI$44,MATCH(S$7,GRID!$A$34:$A$44,0),MATCH(1,($U$2=GRID!$B$31:$BI$31)*(КАЛЕНДАРЬ!$AT19=GRID!$B$33:$BI$33), 0)),
ROUNDUP(INDEX(GRID!$B$34:$BI$44,MATCH(S$7,GRID!$A$34:$A$44,0),MATCH(1,($U$2=GRID!$B$31:$BI$31)*(КАЛЕНДАРЬ!$AT19=GRID!$B$33:$BI$33),0))*(1-GRID!$B$69),0))</f>
        <v>41500</v>
      </c>
      <c r="T406" s="47" cm="1">
        <f t="array" ref="T406">IF($I$2="Открытый тариф",
INDEX(GRID!$B$47:$BI$57,MATCH(S$7,GRID!$A$47:$A$57,0),MATCH(1,($U$2=GRID!$B$31:$BI$31)*(КАЛЕНДАРЬ!$AT19=GRID!$B$33:$BI$33), 0)),
ROUNDUP(INDEX(GRID!$B$47:$BI$57,MATCH(S$7,GRID!$A$47:$A$57,0),MATCH(1,($U$2=GRID!$B$31:$BI$31)*(КАЛЕНДАРЬ!$AT19=GRID!$B$33:$BI$33),0))*(1-GRID!$B$69),0))</f>
        <v>44100</v>
      </c>
      <c r="U406" s="47" cm="1">
        <f t="array" ref="U406">IF($I$2="Открытый тариф",
INDEX(GRID!$B$34:$BI$44,MATCH(U$7,GRID!$A$34:$A$44,0),MATCH(1,($U$2=GRID!$B$31:$BI$31)*(КАЛЕНДАРЬ!$AT19=GRID!$B$33:$BI$33), 0)),
ROUNDUP(INDEX(GRID!$B$34:$BI$44,MATCH(U$7,GRID!$A$34:$A$44,0),MATCH(1,($U$2=GRID!$B$31:$BI$31)*(КАЛЕНДАРЬ!$AT19=GRID!$B$33:$BI$33),0))*(1-GRID!$B$69),0))</f>
        <v>47500</v>
      </c>
      <c r="V406" s="47" cm="1">
        <f t="array" ref="V406">IF($I$2="Открытый тариф",
INDEX(GRID!$B$47:$BI$57,MATCH(U$7,GRID!$A$47:$A$57,0),MATCH(1,($U$2=GRID!$B$31:$BI$31)*(КАЛЕНДАРЬ!$AT19=GRID!$B$33:$BI$33), 0)),
ROUNDUP(INDEX(GRID!$B$47:$BI$57,MATCH(U$7,GRID!$A$47:$A$57,0),MATCH(1,($U$2=GRID!$B$31:$BI$31)*(КАЛЕНДАРЬ!$AT19=GRID!$B$33:$BI$33),0))*(1-GRID!$B$69),0))</f>
        <v>50100</v>
      </c>
      <c r="W406" s="47" cm="1">
        <f t="array" ref="W406">IF($I$2="Открытый тариф",
INDEX(GRID!$B$34:$BI$44,MATCH(W$7,GRID!$A$34:$A$44,0),MATCH(1,($U$2=GRID!$B$31:$BI$31)*(КАЛЕНДАРЬ!$AT19=GRID!$B$33:$BI$33), 0)),
ROUNDUP(INDEX(GRID!$B$34:$BI$44,MATCH(W$7,GRID!$A$34:$A$44,0),MATCH(1,($U$2=GRID!$B$31:$BI$31)*(КАЛЕНДАРЬ!$AT19=GRID!$B$33:$BI$33),0))*(1-GRID!$B$69),0))</f>
        <v>140500</v>
      </c>
      <c r="X406" s="47" cm="1">
        <f t="array" ref="X406">IF($I$2="Открытый тариф",
INDEX(GRID!$B$47:$BI$57,MATCH(W$7,GRID!$A$47:$A$57,0),MATCH(1,($U$2=GRID!$B$31:$BI$31)*(КАЛЕНДАРЬ!$AT19=GRID!$B$33:$BI$33), 0)),
ROUNDUP(INDEX(GRID!$B$47:$BI$57,MATCH(W$7,GRID!$A$47:$A$57,0),MATCH(1,($U$2=GRID!$B$31:$BI$31)*(КАЛЕНДАРЬ!$AT19=GRID!$B$33:$BI$33),0))*(1-GRID!$B$69),0))</f>
        <v>143100</v>
      </c>
    </row>
    <row r="407" spans="1:24" hidden="1" x14ac:dyDescent="0.2">
      <c r="A407" s="117" t="s">
        <v>44</v>
      </c>
      <c r="B407" s="117">
        <v>17</v>
      </c>
      <c r="C407" s="47" cm="1">
        <f t="array" ref="C407">IF($I$2="Открытый тариф",
INDEX(GRID!$B$34:$BI$44,MATCH(C$7,GRID!$A$34:$A$44,0),MATCH(1,($U$2=GRID!$B$31:$BI$31)*(КАЛЕНДАРЬ!$AT20=GRID!$B$33:$BI$33), 0)),
ROUNDUP(INDEX(GRID!$B$34:$BI$44,MATCH(C$7,GRID!$A$34:$A$44,0),MATCH(1,($U$2=GRID!$B$31:$BI$31)*(КАЛЕНДАРЬ!$AT20=GRID!$B$33:$BI$33),0))*(1-GRID!$B$69),0))</f>
        <v>21600</v>
      </c>
      <c r="D407" s="47" cm="1">
        <f t="array" ref="D407">IF($I$2="Открытый тариф",
INDEX(GRID!$B$47:$BI$57,MATCH(C$7,GRID!$A$47:$A$57,0),MATCH(1,($U$2=GRID!$B$31:$BI$31)*(КАЛЕНДАРЬ!$AT20=GRID!$B$33:$BI$33), 0)),
ROUNDUP(INDEX(GRID!$B$47:$BI$57,MATCH(C$7,GRID!$A$47:$A$57,0),MATCH(1,($U$2=GRID!$B$31:$BI$31)*(КАЛЕНДАРЬ!$AT20=GRID!$B$33:$BI$33),0))*(1-GRID!$B$69),0))</f>
        <v>24200</v>
      </c>
      <c r="E407" s="47" cm="1">
        <f t="array" ref="E407">IF($I$2="Открытый тариф",
INDEX(GRID!$B$34:$BI$44,MATCH(E$7,GRID!$A$34:$A$44,0),MATCH(1,($U$2=GRID!$B$31:$BI$31)*(КАЛЕНДАРЬ!$AT20=GRID!$B$33:$BI$33), 0)),
ROUNDUP(INDEX(GRID!$B$34:$BI$44,MATCH(E$7,GRID!$A$34:$A$44,0),MATCH(1,($U$2=GRID!$B$31:$BI$31)*(КАЛЕНДАРЬ!$AT20=GRID!$B$33:$BI$33),0))*(1-GRID!$B$69),0))</f>
        <v>23400</v>
      </c>
      <c r="F407" s="47" cm="1">
        <f t="array" ref="F407">IF($I$2="Открытый тариф",
INDEX(GRID!$B$47:$BI$57,MATCH(E$7,GRID!$A$47:$A$57,0),MATCH(1,($U$2=GRID!$B$31:$BI$31)*(КАЛЕНДАРЬ!$AT20=GRID!$B$33:$BI$33), 0)),
ROUNDUP(INDEX(GRID!$B$47:$BI$57,MATCH(E$7,GRID!$A$47:$A$57,0),MATCH(1,($U$2=GRID!$B$31:$BI$31)*(КАЛЕНДАРЬ!$AT20=GRID!$B$33:$BI$33),0))*(1-GRID!$B$69),0))</f>
        <v>26000</v>
      </c>
      <c r="G407" s="47" cm="1">
        <f t="array" ref="G407">IF($I$2="Открытый тариф",
INDEX(GRID!$B$34:$BI$44,MATCH(G$7,GRID!$A$34:$A$44,0),MATCH(1,($U$2=GRID!$B$31:$BI$31)*(КАЛЕНДАРЬ!$AT20=GRID!$B$33:$BI$33), 0)),
ROUNDUP(INDEX(GRID!$B$34:$BI$44,MATCH(G$7,GRID!$A$34:$A$44,0),MATCH(1,($U$2=GRID!$B$31:$BI$31)*(КАЛЕНДАРЬ!$AT20=GRID!$B$33:$BI$33),0))*(1-GRID!$B$69),0))</f>
        <v>24400</v>
      </c>
      <c r="H407" s="47" cm="1">
        <f t="array" ref="H407">IF($I$2="Открытый тариф",
INDEX(GRID!$B$47:$BI$57,MATCH(G$7,GRID!$A$47:$A$57,0),MATCH(1,($U$2=GRID!$B$31:$BI$31)*(КАЛЕНДАРЬ!$AT20=GRID!$B$33:$BI$33), 0)),
ROUNDUP(INDEX(GRID!$B$47:$BI$57,MATCH(G$7,GRID!$A$47:$A$57,0),MATCH(1,($U$2=GRID!$B$31:$BI$31)*(КАЛЕНДАРЬ!$AT20=GRID!$B$33:$BI$33),0))*(1-GRID!$B$69),0))</f>
        <v>27000</v>
      </c>
      <c r="I407" s="47" cm="1">
        <f t="array" ref="I407">IF($I$2="Открытый тариф",
INDEX(GRID!$B$34:$BI$44,MATCH(I$7,GRID!$A$34:$A$44,0),MATCH(1,($U$2=GRID!$B$31:$BI$31)*(КАЛЕНДАРЬ!$AT20=GRID!$B$33:$BI$33), 0)),
ROUNDUP(INDEX(GRID!$B$34:$BI$44,MATCH(I$7,GRID!$A$34:$A$44,0),MATCH(1,($U$2=GRID!$B$31:$BI$31)*(КАЛЕНДАРЬ!$AT20=GRID!$B$33:$BI$33),0))*(1-GRID!$B$69),0))</f>
        <v>26200</v>
      </c>
      <c r="J407" s="47" cm="1">
        <f t="array" ref="J407">IF($I$2="Открытый тариф",
INDEX(GRID!$B$47:$BI$57,MATCH(I$7,GRID!$A$47:$A$57,0),MATCH(1,($U$2=GRID!$B$31:$BI$31)*(КАЛЕНДАРЬ!$AT20=GRID!$B$33:$BI$33), 0)),
ROUNDUP(INDEX(GRID!$B$47:$BI$57,MATCH(I$7,GRID!$A$47:$A$57,0),MATCH(1,($U$2=GRID!$B$31:$BI$31)*(КАЛЕНДАРЬ!$AT20=GRID!$B$33:$BI$33),0))*(1-GRID!$B$69),0))</f>
        <v>28800</v>
      </c>
      <c r="K407" s="47" cm="1">
        <f t="array" ref="K407">IF($I$2="Открытый тариф",
INDEX(GRID!$B$34:$BI$44,MATCH(K$7,GRID!$A$34:$A$44,0),MATCH(1,($U$2=GRID!$B$31:$BI$31)*(КАЛЕНДАРЬ!$AT20=GRID!$B$33:$BI$33), 0)),
ROUNDUP(INDEX(GRID!$B$34:$BI$44,MATCH(K$7,GRID!$A$34:$A$44,0),MATCH(1,($U$2=GRID!$B$31:$BI$31)*(КАЛЕНДАРЬ!$AT20=GRID!$B$33:$BI$33),0))*(1-GRID!$B$69),0))</f>
        <v>27200</v>
      </c>
      <c r="L407" s="47" cm="1">
        <f t="array" ref="L407">IF($I$2="Открытый тариф",
INDEX(GRID!$B$47:$BI$57,MATCH(K$7,GRID!$A$47:$A$57,0),MATCH(1,($U$2=GRID!$B$31:$BI$31)*(КАЛЕНДАРЬ!$AT20=GRID!$B$33:$BI$33), 0)),
ROUNDUP(INDEX(GRID!$B$47:$BI$57,MATCH(K$7,GRID!$A$47:$A$57,0),MATCH(1,($U$2=GRID!$B$31:$BI$31)*(КАЛЕНДАРЬ!$AT20=GRID!$B$33:$BI$33),0))*(1-GRID!$B$69),0))</f>
        <v>29800</v>
      </c>
      <c r="M407" s="47" cm="1">
        <f t="array" ref="M407">IF($I$2="Открытый тариф",
INDEX(GRID!$B$34:$BI$44,MATCH(M$7,GRID!$A$34:$A$44,0),MATCH(1,($U$2=GRID!$B$31:$BI$31)*(КАЛЕНДАРЬ!$AT20=GRID!$B$33:$BI$33), 0)),
ROUNDUP(INDEX(GRID!$B$34:$BI$44,MATCH(M$7,GRID!$A$34:$A$44,0),MATCH(1,($U$2=GRID!$B$31:$BI$31)*(КАЛЕНДАРЬ!$AT20=GRID!$B$33:$BI$33),0))*(1-GRID!$B$69),0))</f>
        <v>29000</v>
      </c>
      <c r="N407" s="47" cm="1">
        <f t="array" ref="N407">IF($I$2="Открытый тариф",
INDEX(GRID!$B$47:$BI$57,MATCH(M$7,GRID!$A$47:$A$57,0),MATCH(1,($U$2=GRID!$B$31:$BI$31)*(КАЛЕНДАРЬ!$AT20=GRID!$B$33:$BI$33), 0)),
ROUNDUP(INDEX(GRID!$B$47:$BI$57,MATCH(M$7,GRID!$A$47:$A$57,0),MATCH(1,($U$2=GRID!$B$31:$BI$31)*(КАЛЕНДАРЬ!$AT20=GRID!$B$33:$BI$33),0))*(1-GRID!$B$69),0))</f>
        <v>31600</v>
      </c>
      <c r="O407" s="47" cm="1">
        <f t="array" ref="O407">IF($I$2="Открытый тариф",
INDEX(GRID!$B$34:$BI$44,MATCH(O$7,GRID!$A$34:$A$44,0),MATCH(1,($U$2=GRID!$B$31:$BI$31)*(КАЛЕНДАРЬ!$AT20=GRID!$B$33:$BI$33), 0)),
ROUNDUP(INDEX(GRID!$B$34:$BI$44,MATCH(O$7,GRID!$A$34:$A$44,0),MATCH(1,($U$2=GRID!$B$31:$BI$31)*(КАЛЕНДАРЬ!$AT20=GRID!$B$33:$BI$33),0))*(1-GRID!$B$69),0))</f>
        <v>36000</v>
      </c>
      <c r="P407" s="47" cm="1">
        <f t="array" ref="P407">IF($I$2="Открытый тариф",
INDEX(GRID!$B$47:$BI$57,MATCH(O$7,GRID!$A$47:$A$57,0),MATCH(1,($U$2=GRID!$B$31:$BI$31)*(КАЛЕНДАРЬ!$AT20=GRID!$B$33:$BI$33), 0)),
ROUNDUP(INDEX(GRID!$B$47:$BI$57,MATCH(O$7,GRID!$A$47:$A$57,0),MATCH(1,($U$2=GRID!$B$31:$BI$31)*(КАЛЕНДАРЬ!$AT20=GRID!$B$33:$BI$33),0))*(1-GRID!$B$69),0))</f>
        <v>38600</v>
      </c>
      <c r="Q407" s="47" cm="1">
        <f t="array" ref="Q407">IF($I$2="Открытый тариф",
INDEX(GRID!$B$34:$BI$44,MATCH(Q$7,GRID!$A$34:$A$44,0),MATCH(1,($U$2=GRID!$B$31:$BI$31)*(КАЛЕНДАРЬ!$AT20=GRID!$B$33:$BI$33), 0)),
ROUNDUP(INDEX(GRID!$B$34:$BI$44,MATCH(Q$7,GRID!$A$34:$A$44,0),MATCH(1,($U$2=GRID!$B$31:$BI$31)*(КАЛЕНДАРЬ!$AT20=GRID!$B$33:$BI$33),0))*(1-GRID!$B$69),0))</f>
        <v>38000</v>
      </c>
      <c r="R407" s="47" cm="1">
        <f t="array" ref="R407">IF($I$2="Открытый тариф",
INDEX(GRID!$B$47:$BI$57,MATCH(Q$7,GRID!$A$47:$A$57,0),MATCH(1,($U$2=GRID!$B$31:$BI$31)*(КАЛЕНДАРЬ!$AT20=GRID!$B$33:$BI$33), 0)),
ROUNDUP(INDEX(GRID!$B$47:$BI$57,MATCH(Q$7,GRID!$A$47:$A$57,0),MATCH(1,($U$2=GRID!$B$31:$BI$31)*(КАЛЕНДАРЬ!$AT20=GRID!$B$33:$BI$33),0))*(1-GRID!$B$69),0))</f>
        <v>40600</v>
      </c>
      <c r="S407" s="47" cm="1">
        <f t="array" ref="S407">IF($I$2="Открытый тариф",
INDEX(GRID!$B$34:$BI$44,MATCH(S$7,GRID!$A$34:$A$44,0),MATCH(1,($U$2=GRID!$B$31:$BI$31)*(КАЛЕНДАРЬ!$AT20=GRID!$B$33:$BI$33), 0)),
ROUNDUP(INDEX(GRID!$B$34:$BI$44,MATCH(S$7,GRID!$A$34:$A$44,0),MATCH(1,($U$2=GRID!$B$31:$BI$31)*(КАЛЕНДАРЬ!$AT20=GRID!$B$33:$BI$33),0))*(1-GRID!$B$69),0))</f>
        <v>41500</v>
      </c>
      <c r="T407" s="47" cm="1">
        <f t="array" ref="T407">IF($I$2="Открытый тариф",
INDEX(GRID!$B$47:$BI$57,MATCH(S$7,GRID!$A$47:$A$57,0),MATCH(1,($U$2=GRID!$B$31:$BI$31)*(КАЛЕНДАРЬ!$AT20=GRID!$B$33:$BI$33), 0)),
ROUNDUP(INDEX(GRID!$B$47:$BI$57,MATCH(S$7,GRID!$A$47:$A$57,0),MATCH(1,($U$2=GRID!$B$31:$BI$31)*(КАЛЕНДАРЬ!$AT20=GRID!$B$33:$BI$33),0))*(1-GRID!$B$69),0))</f>
        <v>44100</v>
      </c>
      <c r="U407" s="47" cm="1">
        <f t="array" ref="U407">IF($I$2="Открытый тариф",
INDEX(GRID!$B$34:$BI$44,MATCH(U$7,GRID!$A$34:$A$44,0),MATCH(1,($U$2=GRID!$B$31:$BI$31)*(КАЛЕНДАРЬ!$AT20=GRID!$B$33:$BI$33), 0)),
ROUNDUP(INDEX(GRID!$B$34:$BI$44,MATCH(U$7,GRID!$A$34:$A$44,0),MATCH(1,($U$2=GRID!$B$31:$BI$31)*(КАЛЕНДАРЬ!$AT20=GRID!$B$33:$BI$33),0))*(1-GRID!$B$69),0))</f>
        <v>47500</v>
      </c>
      <c r="V407" s="47" cm="1">
        <f t="array" ref="V407">IF($I$2="Открытый тариф",
INDEX(GRID!$B$47:$BI$57,MATCH(U$7,GRID!$A$47:$A$57,0),MATCH(1,($U$2=GRID!$B$31:$BI$31)*(КАЛЕНДАРЬ!$AT20=GRID!$B$33:$BI$33), 0)),
ROUNDUP(INDEX(GRID!$B$47:$BI$57,MATCH(U$7,GRID!$A$47:$A$57,0),MATCH(1,($U$2=GRID!$B$31:$BI$31)*(КАЛЕНДАРЬ!$AT20=GRID!$B$33:$BI$33),0))*(1-GRID!$B$69),0))</f>
        <v>50100</v>
      </c>
      <c r="W407" s="47" cm="1">
        <f t="array" ref="W407">IF($I$2="Открытый тариф",
INDEX(GRID!$B$34:$BI$44,MATCH(W$7,GRID!$A$34:$A$44,0),MATCH(1,($U$2=GRID!$B$31:$BI$31)*(КАЛЕНДАРЬ!$AT20=GRID!$B$33:$BI$33), 0)),
ROUNDUP(INDEX(GRID!$B$34:$BI$44,MATCH(W$7,GRID!$A$34:$A$44,0),MATCH(1,($U$2=GRID!$B$31:$BI$31)*(КАЛЕНДАРЬ!$AT20=GRID!$B$33:$BI$33),0))*(1-GRID!$B$69),0))</f>
        <v>140500</v>
      </c>
      <c r="X407" s="47" cm="1">
        <f t="array" ref="X407">IF($I$2="Открытый тариф",
INDEX(GRID!$B$47:$BI$57,MATCH(W$7,GRID!$A$47:$A$57,0),MATCH(1,($U$2=GRID!$B$31:$BI$31)*(КАЛЕНДАРЬ!$AT20=GRID!$B$33:$BI$33), 0)),
ROUNDUP(INDEX(GRID!$B$47:$BI$57,MATCH(W$7,GRID!$A$47:$A$57,0),MATCH(1,($U$2=GRID!$B$31:$BI$31)*(КАЛЕНДАРЬ!$AT20=GRID!$B$33:$BI$33),0))*(1-GRID!$B$69),0))</f>
        <v>143100</v>
      </c>
    </row>
    <row r="408" spans="1:24" hidden="1" x14ac:dyDescent="0.2">
      <c r="A408" s="117" t="s">
        <v>45</v>
      </c>
      <c r="B408" s="117">
        <v>18</v>
      </c>
      <c r="C408" s="47" cm="1">
        <f t="array" ref="C408">IF($I$2="Открытый тариф",
INDEX(GRID!$B$34:$BI$44,MATCH(C$7,GRID!$A$34:$A$44,0),MATCH(1,($U$2=GRID!$B$31:$BI$31)*(КАЛЕНДАРЬ!$AT21=GRID!$B$33:$BI$33), 0)),
ROUNDUP(INDEX(GRID!$B$34:$BI$44,MATCH(C$7,GRID!$A$34:$A$44,0),MATCH(1,($U$2=GRID!$B$31:$BI$31)*(КАЛЕНДАРЬ!$AT21=GRID!$B$33:$BI$33),0))*(1-GRID!$B$69),0))</f>
        <v>21600</v>
      </c>
      <c r="D408" s="47" cm="1">
        <f t="array" ref="D408">IF($I$2="Открытый тариф",
INDEX(GRID!$B$47:$BI$57,MATCH(C$7,GRID!$A$47:$A$57,0),MATCH(1,($U$2=GRID!$B$31:$BI$31)*(КАЛЕНДАРЬ!$AT21=GRID!$B$33:$BI$33), 0)),
ROUNDUP(INDEX(GRID!$B$47:$BI$57,MATCH(C$7,GRID!$A$47:$A$57,0),MATCH(1,($U$2=GRID!$B$31:$BI$31)*(КАЛЕНДАРЬ!$AT21=GRID!$B$33:$BI$33),0))*(1-GRID!$B$69),0))</f>
        <v>24200</v>
      </c>
      <c r="E408" s="47" cm="1">
        <f t="array" ref="E408">IF($I$2="Открытый тариф",
INDEX(GRID!$B$34:$BI$44,MATCH(E$7,GRID!$A$34:$A$44,0),MATCH(1,($U$2=GRID!$B$31:$BI$31)*(КАЛЕНДАРЬ!$AT21=GRID!$B$33:$BI$33), 0)),
ROUNDUP(INDEX(GRID!$B$34:$BI$44,MATCH(E$7,GRID!$A$34:$A$44,0),MATCH(1,($U$2=GRID!$B$31:$BI$31)*(КАЛЕНДАРЬ!$AT21=GRID!$B$33:$BI$33),0))*(1-GRID!$B$69),0))</f>
        <v>23400</v>
      </c>
      <c r="F408" s="47" cm="1">
        <f t="array" ref="F408">IF($I$2="Открытый тариф",
INDEX(GRID!$B$47:$BI$57,MATCH(E$7,GRID!$A$47:$A$57,0),MATCH(1,($U$2=GRID!$B$31:$BI$31)*(КАЛЕНДАРЬ!$AT21=GRID!$B$33:$BI$33), 0)),
ROUNDUP(INDEX(GRID!$B$47:$BI$57,MATCH(E$7,GRID!$A$47:$A$57,0),MATCH(1,($U$2=GRID!$B$31:$BI$31)*(КАЛЕНДАРЬ!$AT21=GRID!$B$33:$BI$33),0))*(1-GRID!$B$69),0))</f>
        <v>26000</v>
      </c>
      <c r="G408" s="47" cm="1">
        <f t="array" ref="G408">IF($I$2="Открытый тариф",
INDEX(GRID!$B$34:$BI$44,MATCH(G$7,GRID!$A$34:$A$44,0),MATCH(1,($U$2=GRID!$B$31:$BI$31)*(КАЛЕНДАРЬ!$AT21=GRID!$B$33:$BI$33), 0)),
ROUNDUP(INDEX(GRID!$B$34:$BI$44,MATCH(G$7,GRID!$A$34:$A$44,0),MATCH(1,($U$2=GRID!$B$31:$BI$31)*(КАЛЕНДАРЬ!$AT21=GRID!$B$33:$BI$33),0))*(1-GRID!$B$69),0))</f>
        <v>24400</v>
      </c>
      <c r="H408" s="47" cm="1">
        <f t="array" ref="H408">IF($I$2="Открытый тариф",
INDEX(GRID!$B$47:$BI$57,MATCH(G$7,GRID!$A$47:$A$57,0),MATCH(1,($U$2=GRID!$B$31:$BI$31)*(КАЛЕНДАРЬ!$AT21=GRID!$B$33:$BI$33), 0)),
ROUNDUP(INDEX(GRID!$B$47:$BI$57,MATCH(G$7,GRID!$A$47:$A$57,0),MATCH(1,($U$2=GRID!$B$31:$BI$31)*(КАЛЕНДАРЬ!$AT21=GRID!$B$33:$BI$33),0))*(1-GRID!$B$69),0))</f>
        <v>27000</v>
      </c>
      <c r="I408" s="47" cm="1">
        <f t="array" ref="I408">IF($I$2="Открытый тариф",
INDEX(GRID!$B$34:$BI$44,MATCH(I$7,GRID!$A$34:$A$44,0),MATCH(1,($U$2=GRID!$B$31:$BI$31)*(КАЛЕНДАРЬ!$AT21=GRID!$B$33:$BI$33), 0)),
ROUNDUP(INDEX(GRID!$B$34:$BI$44,MATCH(I$7,GRID!$A$34:$A$44,0),MATCH(1,($U$2=GRID!$B$31:$BI$31)*(КАЛЕНДАРЬ!$AT21=GRID!$B$33:$BI$33),0))*(1-GRID!$B$69),0))</f>
        <v>26200</v>
      </c>
      <c r="J408" s="47" cm="1">
        <f t="array" ref="J408">IF($I$2="Открытый тариф",
INDEX(GRID!$B$47:$BI$57,MATCH(I$7,GRID!$A$47:$A$57,0),MATCH(1,($U$2=GRID!$B$31:$BI$31)*(КАЛЕНДАРЬ!$AT21=GRID!$B$33:$BI$33), 0)),
ROUNDUP(INDEX(GRID!$B$47:$BI$57,MATCH(I$7,GRID!$A$47:$A$57,0),MATCH(1,($U$2=GRID!$B$31:$BI$31)*(КАЛЕНДАРЬ!$AT21=GRID!$B$33:$BI$33),0))*(1-GRID!$B$69),0))</f>
        <v>28800</v>
      </c>
      <c r="K408" s="47" cm="1">
        <f t="array" ref="K408">IF($I$2="Открытый тариф",
INDEX(GRID!$B$34:$BI$44,MATCH(K$7,GRID!$A$34:$A$44,0),MATCH(1,($U$2=GRID!$B$31:$BI$31)*(КАЛЕНДАРЬ!$AT21=GRID!$B$33:$BI$33), 0)),
ROUNDUP(INDEX(GRID!$B$34:$BI$44,MATCH(K$7,GRID!$A$34:$A$44,0),MATCH(1,($U$2=GRID!$B$31:$BI$31)*(КАЛЕНДАРЬ!$AT21=GRID!$B$33:$BI$33),0))*(1-GRID!$B$69),0))</f>
        <v>27200</v>
      </c>
      <c r="L408" s="47" cm="1">
        <f t="array" ref="L408">IF($I$2="Открытый тариф",
INDEX(GRID!$B$47:$BI$57,MATCH(K$7,GRID!$A$47:$A$57,0),MATCH(1,($U$2=GRID!$B$31:$BI$31)*(КАЛЕНДАРЬ!$AT21=GRID!$B$33:$BI$33), 0)),
ROUNDUP(INDEX(GRID!$B$47:$BI$57,MATCH(K$7,GRID!$A$47:$A$57,0),MATCH(1,($U$2=GRID!$B$31:$BI$31)*(КАЛЕНДАРЬ!$AT21=GRID!$B$33:$BI$33),0))*(1-GRID!$B$69),0))</f>
        <v>29800</v>
      </c>
      <c r="M408" s="47" cm="1">
        <f t="array" ref="M408">IF($I$2="Открытый тариф",
INDEX(GRID!$B$34:$BI$44,MATCH(M$7,GRID!$A$34:$A$44,0),MATCH(1,($U$2=GRID!$B$31:$BI$31)*(КАЛЕНДАРЬ!$AT21=GRID!$B$33:$BI$33), 0)),
ROUNDUP(INDEX(GRID!$B$34:$BI$44,MATCH(M$7,GRID!$A$34:$A$44,0),MATCH(1,($U$2=GRID!$B$31:$BI$31)*(КАЛЕНДАРЬ!$AT21=GRID!$B$33:$BI$33),0))*(1-GRID!$B$69),0))</f>
        <v>29000</v>
      </c>
      <c r="N408" s="47" cm="1">
        <f t="array" ref="N408">IF($I$2="Открытый тариф",
INDEX(GRID!$B$47:$BI$57,MATCH(M$7,GRID!$A$47:$A$57,0),MATCH(1,($U$2=GRID!$B$31:$BI$31)*(КАЛЕНДАРЬ!$AT21=GRID!$B$33:$BI$33), 0)),
ROUNDUP(INDEX(GRID!$B$47:$BI$57,MATCH(M$7,GRID!$A$47:$A$57,0),MATCH(1,($U$2=GRID!$B$31:$BI$31)*(КАЛЕНДАРЬ!$AT21=GRID!$B$33:$BI$33),0))*(1-GRID!$B$69),0))</f>
        <v>31600</v>
      </c>
      <c r="O408" s="47" cm="1">
        <f t="array" ref="O408">IF($I$2="Открытый тариф",
INDEX(GRID!$B$34:$BI$44,MATCH(O$7,GRID!$A$34:$A$44,0),MATCH(1,($U$2=GRID!$B$31:$BI$31)*(КАЛЕНДАРЬ!$AT21=GRID!$B$33:$BI$33), 0)),
ROUNDUP(INDEX(GRID!$B$34:$BI$44,MATCH(O$7,GRID!$A$34:$A$44,0),MATCH(1,($U$2=GRID!$B$31:$BI$31)*(КАЛЕНДАРЬ!$AT21=GRID!$B$33:$BI$33),0))*(1-GRID!$B$69),0))</f>
        <v>36000</v>
      </c>
      <c r="P408" s="47" cm="1">
        <f t="array" ref="P408">IF($I$2="Открытый тариф",
INDEX(GRID!$B$47:$BI$57,MATCH(O$7,GRID!$A$47:$A$57,0),MATCH(1,($U$2=GRID!$B$31:$BI$31)*(КАЛЕНДАРЬ!$AT21=GRID!$B$33:$BI$33), 0)),
ROUNDUP(INDEX(GRID!$B$47:$BI$57,MATCH(O$7,GRID!$A$47:$A$57,0),MATCH(1,($U$2=GRID!$B$31:$BI$31)*(КАЛЕНДАРЬ!$AT21=GRID!$B$33:$BI$33),0))*(1-GRID!$B$69),0))</f>
        <v>38600</v>
      </c>
      <c r="Q408" s="47" cm="1">
        <f t="array" ref="Q408">IF($I$2="Открытый тариф",
INDEX(GRID!$B$34:$BI$44,MATCH(Q$7,GRID!$A$34:$A$44,0),MATCH(1,($U$2=GRID!$B$31:$BI$31)*(КАЛЕНДАРЬ!$AT21=GRID!$B$33:$BI$33), 0)),
ROUNDUP(INDEX(GRID!$B$34:$BI$44,MATCH(Q$7,GRID!$A$34:$A$44,0),MATCH(1,($U$2=GRID!$B$31:$BI$31)*(КАЛЕНДАРЬ!$AT21=GRID!$B$33:$BI$33),0))*(1-GRID!$B$69),0))</f>
        <v>38000</v>
      </c>
      <c r="R408" s="47" cm="1">
        <f t="array" ref="R408">IF($I$2="Открытый тариф",
INDEX(GRID!$B$47:$BI$57,MATCH(Q$7,GRID!$A$47:$A$57,0),MATCH(1,($U$2=GRID!$B$31:$BI$31)*(КАЛЕНДАРЬ!$AT21=GRID!$B$33:$BI$33), 0)),
ROUNDUP(INDEX(GRID!$B$47:$BI$57,MATCH(Q$7,GRID!$A$47:$A$57,0),MATCH(1,($U$2=GRID!$B$31:$BI$31)*(КАЛЕНДАРЬ!$AT21=GRID!$B$33:$BI$33),0))*(1-GRID!$B$69),0))</f>
        <v>40600</v>
      </c>
      <c r="S408" s="47" cm="1">
        <f t="array" ref="S408">IF($I$2="Открытый тариф",
INDEX(GRID!$B$34:$BI$44,MATCH(S$7,GRID!$A$34:$A$44,0),MATCH(1,($U$2=GRID!$B$31:$BI$31)*(КАЛЕНДАРЬ!$AT21=GRID!$B$33:$BI$33), 0)),
ROUNDUP(INDEX(GRID!$B$34:$BI$44,MATCH(S$7,GRID!$A$34:$A$44,0),MATCH(1,($U$2=GRID!$B$31:$BI$31)*(КАЛЕНДАРЬ!$AT21=GRID!$B$33:$BI$33),0))*(1-GRID!$B$69),0))</f>
        <v>41500</v>
      </c>
      <c r="T408" s="47" cm="1">
        <f t="array" ref="T408">IF($I$2="Открытый тариф",
INDEX(GRID!$B$47:$BI$57,MATCH(S$7,GRID!$A$47:$A$57,0),MATCH(1,($U$2=GRID!$B$31:$BI$31)*(КАЛЕНДАРЬ!$AT21=GRID!$B$33:$BI$33), 0)),
ROUNDUP(INDEX(GRID!$B$47:$BI$57,MATCH(S$7,GRID!$A$47:$A$57,0),MATCH(1,($U$2=GRID!$B$31:$BI$31)*(КАЛЕНДАРЬ!$AT21=GRID!$B$33:$BI$33),0))*(1-GRID!$B$69),0))</f>
        <v>44100</v>
      </c>
      <c r="U408" s="47" cm="1">
        <f t="array" ref="U408">IF($I$2="Открытый тариф",
INDEX(GRID!$B$34:$BI$44,MATCH(U$7,GRID!$A$34:$A$44,0),MATCH(1,($U$2=GRID!$B$31:$BI$31)*(КАЛЕНДАРЬ!$AT21=GRID!$B$33:$BI$33), 0)),
ROUNDUP(INDEX(GRID!$B$34:$BI$44,MATCH(U$7,GRID!$A$34:$A$44,0),MATCH(1,($U$2=GRID!$B$31:$BI$31)*(КАЛЕНДАРЬ!$AT21=GRID!$B$33:$BI$33),0))*(1-GRID!$B$69),0))</f>
        <v>47500</v>
      </c>
      <c r="V408" s="47" cm="1">
        <f t="array" ref="V408">IF($I$2="Открытый тариф",
INDEX(GRID!$B$47:$BI$57,MATCH(U$7,GRID!$A$47:$A$57,0),MATCH(1,($U$2=GRID!$B$31:$BI$31)*(КАЛЕНДАРЬ!$AT21=GRID!$B$33:$BI$33), 0)),
ROUNDUP(INDEX(GRID!$B$47:$BI$57,MATCH(U$7,GRID!$A$47:$A$57,0),MATCH(1,($U$2=GRID!$B$31:$BI$31)*(КАЛЕНДАРЬ!$AT21=GRID!$B$33:$BI$33),0))*(1-GRID!$B$69),0))</f>
        <v>50100</v>
      </c>
      <c r="W408" s="47" cm="1">
        <f t="array" ref="W408">IF($I$2="Открытый тариф",
INDEX(GRID!$B$34:$BI$44,MATCH(W$7,GRID!$A$34:$A$44,0),MATCH(1,($U$2=GRID!$B$31:$BI$31)*(КАЛЕНДАРЬ!$AT21=GRID!$B$33:$BI$33), 0)),
ROUNDUP(INDEX(GRID!$B$34:$BI$44,MATCH(W$7,GRID!$A$34:$A$44,0),MATCH(1,($U$2=GRID!$B$31:$BI$31)*(КАЛЕНДАРЬ!$AT21=GRID!$B$33:$BI$33),0))*(1-GRID!$B$69),0))</f>
        <v>140500</v>
      </c>
      <c r="X408" s="47" cm="1">
        <f t="array" ref="X408">IF($I$2="Открытый тариф",
INDEX(GRID!$B$47:$BI$57,MATCH(W$7,GRID!$A$47:$A$57,0),MATCH(1,($U$2=GRID!$B$31:$BI$31)*(КАЛЕНДАРЬ!$AT21=GRID!$B$33:$BI$33), 0)),
ROUNDUP(INDEX(GRID!$B$47:$BI$57,MATCH(W$7,GRID!$A$47:$A$57,0),MATCH(1,($U$2=GRID!$B$31:$BI$31)*(КАЛЕНДАРЬ!$AT21=GRID!$B$33:$BI$33),0))*(1-GRID!$B$69),0))</f>
        <v>143100</v>
      </c>
    </row>
    <row r="409" spans="1:24" hidden="1" x14ac:dyDescent="0.2">
      <c r="A409" s="117" t="s">
        <v>46</v>
      </c>
      <c r="B409" s="117">
        <v>19</v>
      </c>
      <c r="C409" s="47" cm="1">
        <f t="array" ref="C409">IF($I$2="Открытый тариф",
INDEX(GRID!$B$34:$BI$44,MATCH(C$7,GRID!$A$34:$A$44,0),MATCH(1,($U$2=GRID!$B$31:$BI$31)*(КАЛЕНДАРЬ!$AT22=GRID!$B$33:$BI$33), 0)),
ROUNDUP(INDEX(GRID!$B$34:$BI$44,MATCH(C$7,GRID!$A$34:$A$44,0),MATCH(1,($U$2=GRID!$B$31:$BI$31)*(КАЛЕНДАРЬ!$AT22=GRID!$B$33:$BI$33),0))*(1-GRID!$B$69),0))</f>
        <v>19200</v>
      </c>
      <c r="D409" s="47" cm="1">
        <f t="array" ref="D409">IF($I$2="Открытый тариф",
INDEX(GRID!$B$47:$BI$57,MATCH(C$7,GRID!$A$47:$A$57,0),MATCH(1,($U$2=GRID!$B$31:$BI$31)*(КАЛЕНДАРЬ!$AT22=GRID!$B$33:$BI$33), 0)),
ROUNDUP(INDEX(GRID!$B$47:$BI$57,MATCH(C$7,GRID!$A$47:$A$57,0),MATCH(1,($U$2=GRID!$B$31:$BI$31)*(КАЛЕНДАРЬ!$AT22=GRID!$B$33:$BI$33),0))*(1-GRID!$B$69),0))</f>
        <v>21800</v>
      </c>
      <c r="E409" s="47" cm="1">
        <f t="array" ref="E409">IF($I$2="Открытый тариф",
INDEX(GRID!$B$34:$BI$44,MATCH(E$7,GRID!$A$34:$A$44,0),MATCH(1,($U$2=GRID!$B$31:$BI$31)*(КАЛЕНДАРЬ!$AT22=GRID!$B$33:$BI$33), 0)),
ROUNDUP(INDEX(GRID!$B$34:$BI$44,MATCH(E$7,GRID!$A$34:$A$44,0),MATCH(1,($U$2=GRID!$B$31:$BI$31)*(КАЛЕНДАРЬ!$AT22=GRID!$B$33:$BI$33),0))*(1-GRID!$B$69),0))</f>
        <v>21000</v>
      </c>
      <c r="F409" s="47" cm="1">
        <f t="array" ref="F409">IF($I$2="Открытый тариф",
INDEX(GRID!$B$47:$BI$57,MATCH(E$7,GRID!$A$47:$A$57,0),MATCH(1,($U$2=GRID!$B$31:$BI$31)*(КАЛЕНДАРЬ!$AT22=GRID!$B$33:$BI$33), 0)),
ROUNDUP(INDEX(GRID!$B$47:$BI$57,MATCH(E$7,GRID!$A$47:$A$57,0),MATCH(1,($U$2=GRID!$B$31:$BI$31)*(КАЛЕНДАРЬ!$AT22=GRID!$B$33:$BI$33),0))*(1-GRID!$B$69),0))</f>
        <v>23600</v>
      </c>
      <c r="G409" s="47" cm="1">
        <f t="array" ref="G409">IF($I$2="Открытый тариф",
INDEX(GRID!$B$34:$BI$44,MATCH(G$7,GRID!$A$34:$A$44,0),MATCH(1,($U$2=GRID!$B$31:$BI$31)*(КАЛЕНДАРЬ!$AT22=GRID!$B$33:$BI$33), 0)),
ROUNDUP(INDEX(GRID!$B$34:$BI$44,MATCH(G$7,GRID!$A$34:$A$44,0),MATCH(1,($U$2=GRID!$B$31:$BI$31)*(КАЛЕНДАРЬ!$AT22=GRID!$B$33:$BI$33),0))*(1-GRID!$B$69),0))</f>
        <v>22000</v>
      </c>
      <c r="H409" s="47" cm="1">
        <f t="array" ref="H409">IF($I$2="Открытый тариф",
INDEX(GRID!$B$47:$BI$57,MATCH(G$7,GRID!$A$47:$A$57,0),MATCH(1,($U$2=GRID!$B$31:$BI$31)*(КАЛЕНДАРЬ!$AT22=GRID!$B$33:$BI$33), 0)),
ROUNDUP(INDEX(GRID!$B$47:$BI$57,MATCH(G$7,GRID!$A$47:$A$57,0),MATCH(1,($U$2=GRID!$B$31:$BI$31)*(КАЛЕНДАРЬ!$AT22=GRID!$B$33:$BI$33),0))*(1-GRID!$B$69),0))</f>
        <v>24600</v>
      </c>
      <c r="I409" s="47" cm="1">
        <f t="array" ref="I409">IF($I$2="Открытый тариф",
INDEX(GRID!$B$34:$BI$44,MATCH(I$7,GRID!$A$34:$A$44,0),MATCH(1,($U$2=GRID!$B$31:$BI$31)*(КАЛЕНДАРЬ!$AT22=GRID!$B$33:$BI$33), 0)),
ROUNDUP(INDEX(GRID!$B$34:$BI$44,MATCH(I$7,GRID!$A$34:$A$44,0),MATCH(1,($U$2=GRID!$B$31:$BI$31)*(КАЛЕНДАРЬ!$AT22=GRID!$B$33:$BI$33),0))*(1-GRID!$B$69),0))</f>
        <v>23800</v>
      </c>
      <c r="J409" s="47" cm="1">
        <f t="array" ref="J409">IF($I$2="Открытый тариф",
INDEX(GRID!$B$47:$BI$57,MATCH(I$7,GRID!$A$47:$A$57,0),MATCH(1,($U$2=GRID!$B$31:$BI$31)*(КАЛЕНДАРЬ!$AT22=GRID!$B$33:$BI$33), 0)),
ROUNDUP(INDEX(GRID!$B$47:$BI$57,MATCH(I$7,GRID!$A$47:$A$57,0),MATCH(1,($U$2=GRID!$B$31:$BI$31)*(КАЛЕНДАРЬ!$AT22=GRID!$B$33:$BI$33),0))*(1-GRID!$B$69),0))</f>
        <v>26400</v>
      </c>
      <c r="K409" s="47" cm="1">
        <f t="array" ref="K409">IF($I$2="Открытый тариф",
INDEX(GRID!$B$34:$BI$44,MATCH(K$7,GRID!$A$34:$A$44,0),MATCH(1,($U$2=GRID!$B$31:$BI$31)*(КАЛЕНДАРЬ!$AT22=GRID!$B$33:$BI$33), 0)),
ROUNDUP(INDEX(GRID!$B$34:$BI$44,MATCH(K$7,GRID!$A$34:$A$44,0),MATCH(1,($U$2=GRID!$B$31:$BI$31)*(КАЛЕНДАРЬ!$AT22=GRID!$B$33:$BI$33),0))*(1-GRID!$B$69),0))</f>
        <v>24800</v>
      </c>
      <c r="L409" s="47" cm="1">
        <f t="array" ref="L409">IF($I$2="Открытый тариф",
INDEX(GRID!$B$47:$BI$57,MATCH(K$7,GRID!$A$47:$A$57,0),MATCH(1,($U$2=GRID!$B$31:$BI$31)*(КАЛЕНДАРЬ!$AT22=GRID!$B$33:$BI$33), 0)),
ROUNDUP(INDEX(GRID!$B$47:$BI$57,MATCH(K$7,GRID!$A$47:$A$57,0),MATCH(1,($U$2=GRID!$B$31:$BI$31)*(КАЛЕНДАРЬ!$AT22=GRID!$B$33:$BI$33),0))*(1-GRID!$B$69),0))</f>
        <v>27400</v>
      </c>
      <c r="M409" s="47" cm="1">
        <f t="array" ref="M409">IF($I$2="Открытый тариф",
INDEX(GRID!$B$34:$BI$44,MATCH(M$7,GRID!$A$34:$A$44,0),MATCH(1,($U$2=GRID!$B$31:$BI$31)*(КАЛЕНДАРЬ!$AT22=GRID!$B$33:$BI$33), 0)),
ROUNDUP(INDEX(GRID!$B$34:$BI$44,MATCH(M$7,GRID!$A$34:$A$44,0),MATCH(1,($U$2=GRID!$B$31:$BI$31)*(КАЛЕНДАРЬ!$AT22=GRID!$B$33:$BI$33),0))*(1-GRID!$B$69),0))</f>
        <v>26600</v>
      </c>
      <c r="N409" s="47" cm="1">
        <f t="array" ref="N409">IF($I$2="Открытый тариф",
INDEX(GRID!$B$47:$BI$57,MATCH(M$7,GRID!$A$47:$A$57,0),MATCH(1,($U$2=GRID!$B$31:$BI$31)*(КАЛЕНДАРЬ!$AT22=GRID!$B$33:$BI$33), 0)),
ROUNDUP(INDEX(GRID!$B$47:$BI$57,MATCH(M$7,GRID!$A$47:$A$57,0),MATCH(1,($U$2=GRID!$B$31:$BI$31)*(КАЛЕНДАРЬ!$AT22=GRID!$B$33:$BI$33),0))*(1-GRID!$B$69),0))</f>
        <v>29200</v>
      </c>
      <c r="O409" s="47" cm="1">
        <f t="array" ref="O409">IF($I$2="Открытый тариф",
INDEX(GRID!$B$34:$BI$44,MATCH(O$7,GRID!$A$34:$A$44,0),MATCH(1,($U$2=GRID!$B$31:$BI$31)*(КАЛЕНДАРЬ!$AT22=GRID!$B$33:$BI$33), 0)),
ROUNDUP(INDEX(GRID!$B$34:$BI$44,MATCH(O$7,GRID!$A$34:$A$44,0),MATCH(1,($U$2=GRID!$B$31:$BI$31)*(КАЛЕНДАРЬ!$AT22=GRID!$B$33:$BI$33),0))*(1-GRID!$B$69),0))</f>
        <v>33400</v>
      </c>
      <c r="P409" s="47" cm="1">
        <f t="array" ref="P409">IF($I$2="Открытый тариф",
INDEX(GRID!$B$47:$BI$57,MATCH(O$7,GRID!$A$47:$A$57,0),MATCH(1,($U$2=GRID!$B$31:$BI$31)*(КАЛЕНДАРЬ!$AT22=GRID!$B$33:$BI$33), 0)),
ROUNDUP(INDEX(GRID!$B$47:$BI$57,MATCH(O$7,GRID!$A$47:$A$57,0),MATCH(1,($U$2=GRID!$B$31:$BI$31)*(КАЛЕНДАРЬ!$AT22=GRID!$B$33:$BI$33),0))*(1-GRID!$B$69),0))</f>
        <v>36000</v>
      </c>
      <c r="Q409" s="47" cm="1">
        <f t="array" ref="Q409">IF($I$2="Открытый тариф",
INDEX(GRID!$B$34:$BI$44,MATCH(Q$7,GRID!$A$34:$A$44,0),MATCH(1,($U$2=GRID!$B$31:$BI$31)*(КАЛЕНДАРЬ!$AT22=GRID!$B$33:$BI$33), 0)),
ROUNDUP(INDEX(GRID!$B$34:$BI$44,MATCH(Q$7,GRID!$A$34:$A$44,0),MATCH(1,($U$2=GRID!$B$31:$BI$31)*(КАЛЕНДАРЬ!$AT22=GRID!$B$33:$BI$33),0))*(1-GRID!$B$69),0))</f>
        <v>35400</v>
      </c>
      <c r="R409" s="47" cm="1">
        <f t="array" ref="R409">IF($I$2="Открытый тариф",
INDEX(GRID!$B$47:$BI$57,MATCH(Q$7,GRID!$A$47:$A$57,0),MATCH(1,($U$2=GRID!$B$31:$BI$31)*(КАЛЕНДАРЬ!$AT22=GRID!$B$33:$BI$33), 0)),
ROUNDUP(INDEX(GRID!$B$47:$BI$57,MATCH(Q$7,GRID!$A$47:$A$57,0),MATCH(1,($U$2=GRID!$B$31:$BI$31)*(КАЛЕНДАРЬ!$AT22=GRID!$B$33:$BI$33),0))*(1-GRID!$B$69),0))</f>
        <v>38000</v>
      </c>
      <c r="S409" s="47" cm="1">
        <f t="array" ref="S409">IF($I$2="Открытый тариф",
INDEX(GRID!$B$34:$BI$44,MATCH(S$7,GRID!$A$34:$A$44,0),MATCH(1,($U$2=GRID!$B$31:$BI$31)*(КАЛЕНДАРЬ!$AT22=GRID!$B$33:$BI$33), 0)),
ROUNDUP(INDEX(GRID!$B$34:$BI$44,MATCH(S$7,GRID!$A$34:$A$44,0),MATCH(1,($U$2=GRID!$B$31:$BI$31)*(КАЛЕНДАРЬ!$AT22=GRID!$B$33:$BI$33),0))*(1-GRID!$B$69),0))</f>
        <v>38800</v>
      </c>
      <c r="T409" s="47" cm="1">
        <f t="array" ref="T409">IF($I$2="Открытый тариф",
INDEX(GRID!$B$47:$BI$57,MATCH(S$7,GRID!$A$47:$A$57,0),MATCH(1,($U$2=GRID!$B$31:$BI$31)*(КАЛЕНДАРЬ!$AT22=GRID!$B$33:$BI$33), 0)),
ROUNDUP(INDEX(GRID!$B$47:$BI$57,MATCH(S$7,GRID!$A$47:$A$57,0),MATCH(1,($U$2=GRID!$B$31:$BI$31)*(КАЛЕНДАРЬ!$AT22=GRID!$B$33:$BI$33),0))*(1-GRID!$B$69),0))</f>
        <v>41400</v>
      </c>
      <c r="U409" s="47" cm="1">
        <f t="array" ref="U409">IF($I$2="Открытый тариф",
INDEX(GRID!$B$34:$BI$44,MATCH(U$7,GRID!$A$34:$A$44,0),MATCH(1,($U$2=GRID!$B$31:$BI$31)*(КАЛЕНДАРЬ!$AT22=GRID!$B$33:$BI$33), 0)),
ROUNDUP(INDEX(GRID!$B$34:$BI$44,MATCH(U$7,GRID!$A$34:$A$44,0),MATCH(1,($U$2=GRID!$B$31:$BI$31)*(КАЛЕНДАРЬ!$AT22=GRID!$B$33:$BI$33),0))*(1-GRID!$B$69),0))</f>
        <v>44600</v>
      </c>
      <c r="V409" s="47" cm="1">
        <f t="array" ref="V409">IF($I$2="Открытый тариф",
INDEX(GRID!$B$47:$BI$57,MATCH(U$7,GRID!$A$47:$A$57,0),MATCH(1,($U$2=GRID!$B$31:$BI$31)*(КАЛЕНДАРЬ!$AT22=GRID!$B$33:$BI$33), 0)),
ROUNDUP(INDEX(GRID!$B$47:$BI$57,MATCH(U$7,GRID!$A$47:$A$57,0),MATCH(1,($U$2=GRID!$B$31:$BI$31)*(КАЛЕНДАРЬ!$AT22=GRID!$B$33:$BI$33),0))*(1-GRID!$B$69),0))</f>
        <v>47200</v>
      </c>
      <c r="W409" s="47" cm="1">
        <f t="array" ref="W409">IF($I$2="Открытый тариф",
INDEX(GRID!$B$34:$BI$44,MATCH(W$7,GRID!$A$34:$A$44,0),MATCH(1,($U$2=GRID!$B$31:$BI$31)*(КАЛЕНДАРЬ!$AT22=GRID!$B$33:$BI$33), 0)),
ROUNDUP(INDEX(GRID!$B$34:$BI$44,MATCH(W$7,GRID!$A$34:$A$44,0),MATCH(1,($U$2=GRID!$B$31:$BI$31)*(КАЛЕНДАРЬ!$AT22=GRID!$B$33:$BI$33),0))*(1-GRID!$B$69),0))</f>
        <v>128200</v>
      </c>
      <c r="X409" s="47" cm="1">
        <f t="array" ref="X409">IF($I$2="Открытый тариф",
INDEX(GRID!$B$47:$BI$57,MATCH(W$7,GRID!$A$47:$A$57,0),MATCH(1,($U$2=GRID!$B$31:$BI$31)*(КАЛЕНДАРЬ!$AT22=GRID!$B$33:$BI$33), 0)),
ROUNDUP(INDEX(GRID!$B$47:$BI$57,MATCH(W$7,GRID!$A$47:$A$57,0),MATCH(1,($U$2=GRID!$B$31:$BI$31)*(КАЛЕНДАРЬ!$AT22=GRID!$B$33:$BI$33),0))*(1-GRID!$B$69),0))</f>
        <v>130800</v>
      </c>
    </row>
    <row r="410" spans="1:24" hidden="1" x14ac:dyDescent="0.2">
      <c r="A410" s="117" t="s">
        <v>47</v>
      </c>
      <c r="B410" s="117">
        <v>20</v>
      </c>
      <c r="C410" s="47" cm="1">
        <f t="array" ref="C410">IF($I$2="Открытый тариф",
INDEX(GRID!$B$34:$BI$44,MATCH(C$7,GRID!$A$34:$A$44,0),MATCH(1,($U$2=GRID!$B$31:$BI$31)*(КАЛЕНДАРЬ!$AT23=GRID!$B$33:$BI$33), 0)),
ROUNDUP(INDEX(GRID!$B$34:$BI$44,MATCH(C$7,GRID!$A$34:$A$44,0),MATCH(1,($U$2=GRID!$B$31:$BI$31)*(КАЛЕНДАРЬ!$AT23=GRID!$B$33:$BI$33),0))*(1-GRID!$B$69),0))</f>
        <v>20400</v>
      </c>
      <c r="D410" s="47" cm="1">
        <f t="array" ref="D410">IF($I$2="Открытый тариф",
INDEX(GRID!$B$47:$BI$57,MATCH(C$7,GRID!$A$47:$A$57,0),MATCH(1,($U$2=GRID!$B$31:$BI$31)*(КАЛЕНДАРЬ!$AT23=GRID!$B$33:$BI$33), 0)),
ROUNDUP(INDEX(GRID!$B$47:$BI$57,MATCH(C$7,GRID!$A$47:$A$57,0),MATCH(1,($U$2=GRID!$B$31:$BI$31)*(КАЛЕНДАРЬ!$AT23=GRID!$B$33:$BI$33),0))*(1-GRID!$B$69),0))</f>
        <v>23000</v>
      </c>
      <c r="E410" s="47" cm="1">
        <f t="array" ref="E410">IF($I$2="Открытый тариф",
INDEX(GRID!$B$34:$BI$44,MATCH(E$7,GRID!$A$34:$A$44,0),MATCH(1,($U$2=GRID!$B$31:$BI$31)*(КАЛЕНДАРЬ!$AT23=GRID!$B$33:$BI$33), 0)),
ROUNDUP(INDEX(GRID!$B$34:$BI$44,MATCH(E$7,GRID!$A$34:$A$44,0),MATCH(1,($U$2=GRID!$B$31:$BI$31)*(КАЛЕНДАРЬ!$AT23=GRID!$B$33:$BI$33),0))*(1-GRID!$B$69),0))</f>
        <v>22200</v>
      </c>
      <c r="F410" s="47" cm="1">
        <f t="array" ref="F410">IF($I$2="Открытый тариф",
INDEX(GRID!$B$47:$BI$57,MATCH(E$7,GRID!$A$47:$A$57,0),MATCH(1,($U$2=GRID!$B$31:$BI$31)*(КАЛЕНДАРЬ!$AT23=GRID!$B$33:$BI$33), 0)),
ROUNDUP(INDEX(GRID!$B$47:$BI$57,MATCH(E$7,GRID!$A$47:$A$57,0),MATCH(1,($U$2=GRID!$B$31:$BI$31)*(КАЛЕНДАРЬ!$AT23=GRID!$B$33:$BI$33),0))*(1-GRID!$B$69),0))</f>
        <v>24800</v>
      </c>
      <c r="G410" s="47" cm="1">
        <f t="array" ref="G410">IF($I$2="Открытый тариф",
INDEX(GRID!$B$34:$BI$44,MATCH(G$7,GRID!$A$34:$A$44,0),MATCH(1,($U$2=GRID!$B$31:$BI$31)*(КАЛЕНДАРЬ!$AT23=GRID!$B$33:$BI$33), 0)),
ROUNDUP(INDEX(GRID!$B$34:$BI$44,MATCH(G$7,GRID!$A$34:$A$44,0),MATCH(1,($U$2=GRID!$B$31:$BI$31)*(КАЛЕНДАРЬ!$AT23=GRID!$B$33:$BI$33),0))*(1-GRID!$B$69),0))</f>
        <v>23200</v>
      </c>
      <c r="H410" s="47" cm="1">
        <f t="array" ref="H410">IF($I$2="Открытый тариф",
INDEX(GRID!$B$47:$BI$57,MATCH(G$7,GRID!$A$47:$A$57,0),MATCH(1,($U$2=GRID!$B$31:$BI$31)*(КАЛЕНДАРЬ!$AT23=GRID!$B$33:$BI$33), 0)),
ROUNDUP(INDEX(GRID!$B$47:$BI$57,MATCH(G$7,GRID!$A$47:$A$57,0),MATCH(1,($U$2=GRID!$B$31:$BI$31)*(КАЛЕНДАРЬ!$AT23=GRID!$B$33:$BI$33),0))*(1-GRID!$B$69),0))</f>
        <v>25800</v>
      </c>
      <c r="I410" s="47" cm="1">
        <f t="array" ref="I410">IF($I$2="Открытый тариф",
INDEX(GRID!$B$34:$BI$44,MATCH(I$7,GRID!$A$34:$A$44,0),MATCH(1,($U$2=GRID!$B$31:$BI$31)*(КАЛЕНДАРЬ!$AT23=GRID!$B$33:$BI$33), 0)),
ROUNDUP(INDEX(GRID!$B$34:$BI$44,MATCH(I$7,GRID!$A$34:$A$44,0),MATCH(1,($U$2=GRID!$B$31:$BI$31)*(КАЛЕНДАРЬ!$AT23=GRID!$B$33:$BI$33),0))*(1-GRID!$B$69),0))</f>
        <v>25000</v>
      </c>
      <c r="J410" s="47" cm="1">
        <f t="array" ref="J410">IF($I$2="Открытый тариф",
INDEX(GRID!$B$47:$BI$57,MATCH(I$7,GRID!$A$47:$A$57,0),MATCH(1,($U$2=GRID!$B$31:$BI$31)*(КАЛЕНДАРЬ!$AT23=GRID!$B$33:$BI$33), 0)),
ROUNDUP(INDEX(GRID!$B$47:$BI$57,MATCH(I$7,GRID!$A$47:$A$57,0),MATCH(1,($U$2=GRID!$B$31:$BI$31)*(КАЛЕНДАРЬ!$AT23=GRID!$B$33:$BI$33),0))*(1-GRID!$B$69),0))</f>
        <v>27600</v>
      </c>
      <c r="K410" s="47" cm="1">
        <f t="array" ref="K410">IF($I$2="Открытый тариф",
INDEX(GRID!$B$34:$BI$44,MATCH(K$7,GRID!$A$34:$A$44,0),MATCH(1,($U$2=GRID!$B$31:$BI$31)*(КАЛЕНДАРЬ!$AT23=GRID!$B$33:$BI$33), 0)),
ROUNDUP(INDEX(GRID!$B$34:$BI$44,MATCH(K$7,GRID!$A$34:$A$44,0),MATCH(1,($U$2=GRID!$B$31:$BI$31)*(КАЛЕНДАРЬ!$AT23=GRID!$B$33:$BI$33),0))*(1-GRID!$B$69),0))</f>
        <v>26000</v>
      </c>
      <c r="L410" s="47" cm="1">
        <f t="array" ref="L410">IF($I$2="Открытый тариф",
INDEX(GRID!$B$47:$BI$57,MATCH(K$7,GRID!$A$47:$A$57,0),MATCH(1,($U$2=GRID!$B$31:$BI$31)*(КАЛЕНДАРЬ!$AT23=GRID!$B$33:$BI$33), 0)),
ROUNDUP(INDEX(GRID!$B$47:$BI$57,MATCH(K$7,GRID!$A$47:$A$57,0),MATCH(1,($U$2=GRID!$B$31:$BI$31)*(КАЛЕНДАРЬ!$AT23=GRID!$B$33:$BI$33),0))*(1-GRID!$B$69),0))</f>
        <v>28600</v>
      </c>
      <c r="M410" s="47" cm="1">
        <f t="array" ref="M410">IF($I$2="Открытый тариф",
INDEX(GRID!$B$34:$BI$44,MATCH(M$7,GRID!$A$34:$A$44,0),MATCH(1,($U$2=GRID!$B$31:$BI$31)*(КАЛЕНДАРЬ!$AT23=GRID!$B$33:$BI$33), 0)),
ROUNDUP(INDEX(GRID!$B$34:$BI$44,MATCH(M$7,GRID!$A$34:$A$44,0),MATCH(1,($U$2=GRID!$B$31:$BI$31)*(КАЛЕНДАРЬ!$AT23=GRID!$B$33:$BI$33),0))*(1-GRID!$B$69),0))</f>
        <v>27800</v>
      </c>
      <c r="N410" s="47" cm="1">
        <f t="array" ref="N410">IF($I$2="Открытый тариф",
INDEX(GRID!$B$47:$BI$57,MATCH(M$7,GRID!$A$47:$A$57,0),MATCH(1,($U$2=GRID!$B$31:$BI$31)*(КАЛЕНДАРЬ!$AT23=GRID!$B$33:$BI$33), 0)),
ROUNDUP(INDEX(GRID!$B$47:$BI$57,MATCH(M$7,GRID!$A$47:$A$57,0),MATCH(1,($U$2=GRID!$B$31:$BI$31)*(КАЛЕНДАРЬ!$AT23=GRID!$B$33:$BI$33),0))*(1-GRID!$B$69),0))</f>
        <v>30400</v>
      </c>
      <c r="O410" s="47" cm="1">
        <f t="array" ref="O410">IF($I$2="Открытый тариф",
INDEX(GRID!$B$34:$BI$44,MATCH(O$7,GRID!$A$34:$A$44,0),MATCH(1,($U$2=GRID!$B$31:$BI$31)*(КАЛЕНДАРЬ!$AT23=GRID!$B$33:$BI$33), 0)),
ROUNDUP(INDEX(GRID!$B$34:$BI$44,MATCH(O$7,GRID!$A$34:$A$44,0),MATCH(1,($U$2=GRID!$B$31:$BI$31)*(КАЛЕНДАРЬ!$AT23=GRID!$B$33:$BI$33),0))*(1-GRID!$B$69),0))</f>
        <v>34700</v>
      </c>
      <c r="P410" s="47" cm="1">
        <f t="array" ref="P410">IF($I$2="Открытый тариф",
INDEX(GRID!$B$47:$BI$57,MATCH(O$7,GRID!$A$47:$A$57,0),MATCH(1,($U$2=GRID!$B$31:$BI$31)*(КАЛЕНДАРЬ!$AT23=GRID!$B$33:$BI$33), 0)),
ROUNDUP(INDEX(GRID!$B$47:$BI$57,MATCH(O$7,GRID!$A$47:$A$57,0),MATCH(1,($U$2=GRID!$B$31:$BI$31)*(КАЛЕНДАРЬ!$AT23=GRID!$B$33:$BI$33),0))*(1-GRID!$B$69),0))</f>
        <v>37300</v>
      </c>
      <c r="Q410" s="47" cm="1">
        <f t="array" ref="Q410">IF($I$2="Открытый тариф",
INDEX(GRID!$B$34:$BI$44,MATCH(Q$7,GRID!$A$34:$A$44,0),MATCH(1,($U$2=GRID!$B$31:$BI$31)*(КАЛЕНДАРЬ!$AT23=GRID!$B$33:$BI$33), 0)),
ROUNDUP(INDEX(GRID!$B$34:$BI$44,MATCH(Q$7,GRID!$A$34:$A$44,0),MATCH(1,($U$2=GRID!$B$31:$BI$31)*(КАЛЕНДАРЬ!$AT23=GRID!$B$33:$BI$33),0))*(1-GRID!$B$69),0))</f>
        <v>36700</v>
      </c>
      <c r="R410" s="47" cm="1">
        <f t="array" ref="R410">IF($I$2="Открытый тариф",
INDEX(GRID!$B$47:$BI$57,MATCH(Q$7,GRID!$A$47:$A$57,0),MATCH(1,($U$2=GRID!$B$31:$BI$31)*(КАЛЕНДАРЬ!$AT23=GRID!$B$33:$BI$33), 0)),
ROUNDUP(INDEX(GRID!$B$47:$BI$57,MATCH(Q$7,GRID!$A$47:$A$57,0),MATCH(1,($U$2=GRID!$B$31:$BI$31)*(КАЛЕНДАРЬ!$AT23=GRID!$B$33:$BI$33),0))*(1-GRID!$B$69),0))</f>
        <v>39300</v>
      </c>
      <c r="S410" s="47" cm="1">
        <f t="array" ref="S410">IF($I$2="Открытый тариф",
INDEX(GRID!$B$34:$BI$44,MATCH(S$7,GRID!$A$34:$A$44,0),MATCH(1,($U$2=GRID!$B$31:$BI$31)*(КАЛЕНДАРЬ!$AT23=GRID!$B$33:$BI$33), 0)),
ROUNDUP(INDEX(GRID!$B$34:$BI$44,MATCH(S$7,GRID!$A$34:$A$44,0),MATCH(1,($U$2=GRID!$B$31:$BI$31)*(КАЛЕНДАРЬ!$AT23=GRID!$B$33:$BI$33),0))*(1-GRID!$B$69),0))</f>
        <v>40200</v>
      </c>
      <c r="T410" s="47" cm="1">
        <f t="array" ref="T410">IF($I$2="Открытый тариф",
INDEX(GRID!$B$47:$BI$57,MATCH(S$7,GRID!$A$47:$A$57,0),MATCH(1,($U$2=GRID!$B$31:$BI$31)*(КАЛЕНДАРЬ!$AT23=GRID!$B$33:$BI$33), 0)),
ROUNDUP(INDEX(GRID!$B$47:$BI$57,MATCH(S$7,GRID!$A$47:$A$57,0),MATCH(1,($U$2=GRID!$B$31:$BI$31)*(КАЛЕНДАРЬ!$AT23=GRID!$B$33:$BI$33),0))*(1-GRID!$B$69),0))</f>
        <v>42800</v>
      </c>
      <c r="U410" s="47" cm="1">
        <f t="array" ref="U410">IF($I$2="Открытый тариф",
INDEX(GRID!$B$34:$BI$44,MATCH(U$7,GRID!$A$34:$A$44,0),MATCH(1,($U$2=GRID!$B$31:$BI$31)*(КАЛЕНДАРЬ!$AT23=GRID!$B$33:$BI$33), 0)),
ROUNDUP(INDEX(GRID!$B$34:$BI$44,MATCH(U$7,GRID!$A$34:$A$44,0),MATCH(1,($U$2=GRID!$B$31:$BI$31)*(КАЛЕНДАРЬ!$AT23=GRID!$B$33:$BI$33),0))*(1-GRID!$B$69),0))</f>
        <v>46100</v>
      </c>
      <c r="V410" s="47" cm="1">
        <f t="array" ref="V410">IF($I$2="Открытый тариф",
INDEX(GRID!$B$47:$BI$57,MATCH(U$7,GRID!$A$47:$A$57,0),MATCH(1,($U$2=GRID!$B$31:$BI$31)*(КАЛЕНДАРЬ!$AT23=GRID!$B$33:$BI$33), 0)),
ROUNDUP(INDEX(GRID!$B$47:$BI$57,MATCH(U$7,GRID!$A$47:$A$57,0),MATCH(1,($U$2=GRID!$B$31:$BI$31)*(КАЛЕНДАРЬ!$AT23=GRID!$B$33:$BI$33),0))*(1-GRID!$B$69),0))</f>
        <v>48700</v>
      </c>
      <c r="W410" s="47" cm="1">
        <f t="array" ref="W410">IF($I$2="Открытый тариф",
INDEX(GRID!$B$34:$BI$44,MATCH(W$7,GRID!$A$34:$A$44,0),MATCH(1,($U$2=GRID!$B$31:$BI$31)*(КАЛЕНДАРЬ!$AT23=GRID!$B$33:$BI$33), 0)),
ROUNDUP(INDEX(GRID!$B$34:$BI$44,MATCH(W$7,GRID!$A$34:$A$44,0),MATCH(1,($U$2=GRID!$B$31:$BI$31)*(КАЛЕНДАРЬ!$AT23=GRID!$B$33:$BI$33),0))*(1-GRID!$B$69),0))</f>
        <v>134300</v>
      </c>
      <c r="X410" s="47" cm="1">
        <f t="array" ref="X410">IF($I$2="Открытый тариф",
INDEX(GRID!$B$47:$BI$57,MATCH(W$7,GRID!$A$47:$A$57,0),MATCH(1,($U$2=GRID!$B$31:$BI$31)*(КАЛЕНДАРЬ!$AT23=GRID!$B$33:$BI$33), 0)),
ROUNDUP(INDEX(GRID!$B$47:$BI$57,MATCH(W$7,GRID!$A$47:$A$57,0),MATCH(1,($U$2=GRID!$B$31:$BI$31)*(КАЛЕНДАРЬ!$AT23=GRID!$B$33:$BI$33),0))*(1-GRID!$B$69),0))</f>
        <v>136900</v>
      </c>
    </row>
    <row r="411" spans="1:24" hidden="1" x14ac:dyDescent="0.2">
      <c r="A411" s="117" t="s">
        <v>48</v>
      </c>
      <c r="B411" s="117">
        <v>21</v>
      </c>
      <c r="C411" s="47" cm="1">
        <f t="array" ref="C411">IF($I$2="Открытый тариф",
INDEX(GRID!$B$34:$BI$44,MATCH(C$7,GRID!$A$34:$A$44,0),MATCH(1,($U$2=GRID!$B$31:$BI$31)*(КАЛЕНДАРЬ!$AT24=GRID!$B$33:$BI$33), 0)),
ROUNDUP(INDEX(GRID!$B$34:$BI$44,MATCH(C$7,GRID!$A$34:$A$44,0),MATCH(1,($U$2=GRID!$B$31:$BI$31)*(КАЛЕНДАРЬ!$AT24=GRID!$B$33:$BI$33),0))*(1-GRID!$B$69),0))</f>
        <v>20400</v>
      </c>
      <c r="D411" s="47" cm="1">
        <f t="array" ref="D411">IF($I$2="Открытый тариф",
INDEX(GRID!$B$47:$BI$57,MATCH(C$7,GRID!$A$47:$A$57,0),MATCH(1,($U$2=GRID!$B$31:$BI$31)*(КАЛЕНДАРЬ!$AT24=GRID!$B$33:$BI$33), 0)),
ROUNDUP(INDEX(GRID!$B$47:$BI$57,MATCH(C$7,GRID!$A$47:$A$57,0),MATCH(1,($U$2=GRID!$B$31:$BI$31)*(КАЛЕНДАРЬ!$AT24=GRID!$B$33:$BI$33),0))*(1-GRID!$B$69),0))</f>
        <v>23000</v>
      </c>
      <c r="E411" s="47" cm="1">
        <f t="array" ref="E411">IF($I$2="Открытый тариф",
INDEX(GRID!$B$34:$BI$44,MATCH(E$7,GRID!$A$34:$A$44,0),MATCH(1,($U$2=GRID!$B$31:$BI$31)*(КАЛЕНДАРЬ!$AT24=GRID!$B$33:$BI$33), 0)),
ROUNDUP(INDEX(GRID!$B$34:$BI$44,MATCH(E$7,GRID!$A$34:$A$44,0),MATCH(1,($U$2=GRID!$B$31:$BI$31)*(КАЛЕНДАРЬ!$AT24=GRID!$B$33:$BI$33),0))*(1-GRID!$B$69),0))</f>
        <v>22200</v>
      </c>
      <c r="F411" s="47" cm="1">
        <f t="array" ref="F411">IF($I$2="Открытый тариф",
INDEX(GRID!$B$47:$BI$57,MATCH(E$7,GRID!$A$47:$A$57,0),MATCH(1,($U$2=GRID!$B$31:$BI$31)*(КАЛЕНДАРЬ!$AT24=GRID!$B$33:$BI$33), 0)),
ROUNDUP(INDEX(GRID!$B$47:$BI$57,MATCH(E$7,GRID!$A$47:$A$57,0),MATCH(1,($U$2=GRID!$B$31:$BI$31)*(КАЛЕНДАРЬ!$AT24=GRID!$B$33:$BI$33),0))*(1-GRID!$B$69),0))</f>
        <v>24800</v>
      </c>
      <c r="G411" s="47" cm="1">
        <f t="array" ref="G411">IF($I$2="Открытый тариф",
INDEX(GRID!$B$34:$BI$44,MATCH(G$7,GRID!$A$34:$A$44,0),MATCH(1,($U$2=GRID!$B$31:$BI$31)*(КАЛЕНДАРЬ!$AT24=GRID!$B$33:$BI$33), 0)),
ROUNDUP(INDEX(GRID!$B$34:$BI$44,MATCH(G$7,GRID!$A$34:$A$44,0),MATCH(1,($U$2=GRID!$B$31:$BI$31)*(КАЛЕНДАРЬ!$AT24=GRID!$B$33:$BI$33),0))*(1-GRID!$B$69),0))</f>
        <v>23200</v>
      </c>
      <c r="H411" s="47" cm="1">
        <f t="array" ref="H411">IF($I$2="Открытый тариф",
INDEX(GRID!$B$47:$BI$57,MATCH(G$7,GRID!$A$47:$A$57,0),MATCH(1,($U$2=GRID!$B$31:$BI$31)*(КАЛЕНДАРЬ!$AT24=GRID!$B$33:$BI$33), 0)),
ROUNDUP(INDEX(GRID!$B$47:$BI$57,MATCH(G$7,GRID!$A$47:$A$57,0),MATCH(1,($U$2=GRID!$B$31:$BI$31)*(КАЛЕНДАРЬ!$AT24=GRID!$B$33:$BI$33),0))*(1-GRID!$B$69),0))</f>
        <v>25800</v>
      </c>
      <c r="I411" s="47" cm="1">
        <f t="array" ref="I411">IF($I$2="Открытый тариф",
INDEX(GRID!$B$34:$BI$44,MATCH(I$7,GRID!$A$34:$A$44,0),MATCH(1,($U$2=GRID!$B$31:$BI$31)*(КАЛЕНДАРЬ!$AT24=GRID!$B$33:$BI$33), 0)),
ROUNDUP(INDEX(GRID!$B$34:$BI$44,MATCH(I$7,GRID!$A$34:$A$44,0),MATCH(1,($U$2=GRID!$B$31:$BI$31)*(КАЛЕНДАРЬ!$AT24=GRID!$B$33:$BI$33),0))*(1-GRID!$B$69),0))</f>
        <v>25000</v>
      </c>
      <c r="J411" s="47" cm="1">
        <f t="array" ref="J411">IF($I$2="Открытый тариф",
INDEX(GRID!$B$47:$BI$57,MATCH(I$7,GRID!$A$47:$A$57,0),MATCH(1,($U$2=GRID!$B$31:$BI$31)*(КАЛЕНДАРЬ!$AT24=GRID!$B$33:$BI$33), 0)),
ROUNDUP(INDEX(GRID!$B$47:$BI$57,MATCH(I$7,GRID!$A$47:$A$57,0),MATCH(1,($U$2=GRID!$B$31:$BI$31)*(КАЛЕНДАРЬ!$AT24=GRID!$B$33:$BI$33),0))*(1-GRID!$B$69),0))</f>
        <v>27600</v>
      </c>
      <c r="K411" s="47" cm="1">
        <f t="array" ref="K411">IF($I$2="Открытый тариф",
INDEX(GRID!$B$34:$BI$44,MATCH(K$7,GRID!$A$34:$A$44,0),MATCH(1,($U$2=GRID!$B$31:$BI$31)*(КАЛЕНДАРЬ!$AT24=GRID!$B$33:$BI$33), 0)),
ROUNDUP(INDEX(GRID!$B$34:$BI$44,MATCH(K$7,GRID!$A$34:$A$44,0),MATCH(1,($U$2=GRID!$B$31:$BI$31)*(КАЛЕНДАРЬ!$AT24=GRID!$B$33:$BI$33),0))*(1-GRID!$B$69),0))</f>
        <v>26000</v>
      </c>
      <c r="L411" s="47" cm="1">
        <f t="array" ref="L411">IF($I$2="Открытый тариф",
INDEX(GRID!$B$47:$BI$57,MATCH(K$7,GRID!$A$47:$A$57,0),MATCH(1,($U$2=GRID!$B$31:$BI$31)*(КАЛЕНДАРЬ!$AT24=GRID!$B$33:$BI$33), 0)),
ROUNDUP(INDEX(GRID!$B$47:$BI$57,MATCH(K$7,GRID!$A$47:$A$57,0),MATCH(1,($U$2=GRID!$B$31:$BI$31)*(КАЛЕНДАРЬ!$AT24=GRID!$B$33:$BI$33),0))*(1-GRID!$B$69),0))</f>
        <v>28600</v>
      </c>
      <c r="M411" s="47" cm="1">
        <f t="array" ref="M411">IF($I$2="Открытый тариф",
INDEX(GRID!$B$34:$BI$44,MATCH(M$7,GRID!$A$34:$A$44,0),MATCH(1,($U$2=GRID!$B$31:$BI$31)*(КАЛЕНДАРЬ!$AT24=GRID!$B$33:$BI$33), 0)),
ROUNDUP(INDEX(GRID!$B$34:$BI$44,MATCH(M$7,GRID!$A$34:$A$44,0),MATCH(1,($U$2=GRID!$B$31:$BI$31)*(КАЛЕНДАРЬ!$AT24=GRID!$B$33:$BI$33),0))*(1-GRID!$B$69),0))</f>
        <v>27800</v>
      </c>
      <c r="N411" s="47" cm="1">
        <f t="array" ref="N411">IF($I$2="Открытый тариф",
INDEX(GRID!$B$47:$BI$57,MATCH(M$7,GRID!$A$47:$A$57,0),MATCH(1,($U$2=GRID!$B$31:$BI$31)*(КАЛЕНДАРЬ!$AT24=GRID!$B$33:$BI$33), 0)),
ROUNDUP(INDEX(GRID!$B$47:$BI$57,MATCH(M$7,GRID!$A$47:$A$57,0),MATCH(1,($U$2=GRID!$B$31:$BI$31)*(КАЛЕНДАРЬ!$AT24=GRID!$B$33:$BI$33),0))*(1-GRID!$B$69),0))</f>
        <v>30400</v>
      </c>
      <c r="O411" s="47" cm="1">
        <f t="array" ref="O411">IF($I$2="Открытый тариф",
INDEX(GRID!$B$34:$BI$44,MATCH(O$7,GRID!$A$34:$A$44,0),MATCH(1,($U$2=GRID!$B$31:$BI$31)*(КАЛЕНДАРЬ!$AT24=GRID!$B$33:$BI$33), 0)),
ROUNDUP(INDEX(GRID!$B$34:$BI$44,MATCH(O$7,GRID!$A$34:$A$44,0),MATCH(1,($U$2=GRID!$B$31:$BI$31)*(КАЛЕНДАРЬ!$AT24=GRID!$B$33:$BI$33),0))*(1-GRID!$B$69),0))</f>
        <v>34700</v>
      </c>
      <c r="P411" s="47" cm="1">
        <f t="array" ref="P411">IF($I$2="Открытый тариф",
INDEX(GRID!$B$47:$BI$57,MATCH(O$7,GRID!$A$47:$A$57,0),MATCH(1,($U$2=GRID!$B$31:$BI$31)*(КАЛЕНДАРЬ!$AT24=GRID!$B$33:$BI$33), 0)),
ROUNDUP(INDEX(GRID!$B$47:$BI$57,MATCH(O$7,GRID!$A$47:$A$57,0),MATCH(1,($U$2=GRID!$B$31:$BI$31)*(КАЛЕНДАРЬ!$AT24=GRID!$B$33:$BI$33),0))*(1-GRID!$B$69),0))</f>
        <v>37300</v>
      </c>
      <c r="Q411" s="47" cm="1">
        <f t="array" ref="Q411">IF($I$2="Открытый тариф",
INDEX(GRID!$B$34:$BI$44,MATCH(Q$7,GRID!$A$34:$A$44,0),MATCH(1,($U$2=GRID!$B$31:$BI$31)*(КАЛЕНДАРЬ!$AT24=GRID!$B$33:$BI$33), 0)),
ROUNDUP(INDEX(GRID!$B$34:$BI$44,MATCH(Q$7,GRID!$A$34:$A$44,0),MATCH(1,($U$2=GRID!$B$31:$BI$31)*(КАЛЕНДАРЬ!$AT24=GRID!$B$33:$BI$33),0))*(1-GRID!$B$69),0))</f>
        <v>36700</v>
      </c>
      <c r="R411" s="47" cm="1">
        <f t="array" ref="R411">IF($I$2="Открытый тариф",
INDEX(GRID!$B$47:$BI$57,MATCH(Q$7,GRID!$A$47:$A$57,0),MATCH(1,($U$2=GRID!$B$31:$BI$31)*(КАЛЕНДАРЬ!$AT24=GRID!$B$33:$BI$33), 0)),
ROUNDUP(INDEX(GRID!$B$47:$BI$57,MATCH(Q$7,GRID!$A$47:$A$57,0),MATCH(1,($U$2=GRID!$B$31:$BI$31)*(КАЛЕНДАРЬ!$AT24=GRID!$B$33:$BI$33),0))*(1-GRID!$B$69),0))</f>
        <v>39300</v>
      </c>
      <c r="S411" s="47" cm="1">
        <f t="array" ref="S411">IF($I$2="Открытый тариф",
INDEX(GRID!$B$34:$BI$44,MATCH(S$7,GRID!$A$34:$A$44,0),MATCH(1,($U$2=GRID!$B$31:$BI$31)*(КАЛЕНДАРЬ!$AT24=GRID!$B$33:$BI$33), 0)),
ROUNDUP(INDEX(GRID!$B$34:$BI$44,MATCH(S$7,GRID!$A$34:$A$44,0),MATCH(1,($U$2=GRID!$B$31:$BI$31)*(КАЛЕНДАРЬ!$AT24=GRID!$B$33:$BI$33),0))*(1-GRID!$B$69),0))</f>
        <v>40200</v>
      </c>
      <c r="T411" s="47" cm="1">
        <f t="array" ref="T411">IF($I$2="Открытый тариф",
INDEX(GRID!$B$47:$BI$57,MATCH(S$7,GRID!$A$47:$A$57,0),MATCH(1,($U$2=GRID!$B$31:$BI$31)*(КАЛЕНДАРЬ!$AT24=GRID!$B$33:$BI$33), 0)),
ROUNDUP(INDEX(GRID!$B$47:$BI$57,MATCH(S$7,GRID!$A$47:$A$57,0),MATCH(1,($U$2=GRID!$B$31:$BI$31)*(КАЛЕНДАРЬ!$AT24=GRID!$B$33:$BI$33),0))*(1-GRID!$B$69),0))</f>
        <v>42800</v>
      </c>
      <c r="U411" s="47" cm="1">
        <f t="array" ref="U411">IF($I$2="Открытый тариф",
INDEX(GRID!$B$34:$BI$44,MATCH(U$7,GRID!$A$34:$A$44,0),MATCH(1,($U$2=GRID!$B$31:$BI$31)*(КАЛЕНДАРЬ!$AT24=GRID!$B$33:$BI$33), 0)),
ROUNDUP(INDEX(GRID!$B$34:$BI$44,MATCH(U$7,GRID!$A$34:$A$44,0),MATCH(1,($U$2=GRID!$B$31:$BI$31)*(КАЛЕНДАРЬ!$AT24=GRID!$B$33:$BI$33),0))*(1-GRID!$B$69),0))</f>
        <v>46100</v>
      </c>
      <c r="V411" s="47" cm="1">
        <f t="array" ref="V411">IF($I$2="Открытый тариф",
INDEX(GRID!$B$47:$BI$57,MATCH(U$7,GRID!$A$47:$A$57,0),MATCH(1,($U$2=GRID!$B$31:$BI$31)*(КАЛЕНДАРЬ!$AT24=GRID!$B$33:$BI$33), 0)),
ROUNDUP(INDEX(GRID!$B$47:$BI$57,MATCH(U$7,GRID!$A$47:$A$57,0),MATCH(1,($U$2=GRID!$B$31:$BI$31)*(КАЛЕНДАРЬ!$AT24=GRID!$B$33:$BI$33),0))*(1-GRID!$B$69),0))</f>
        <v>48700</v>
      </c>
      <c r="W411" s="47" cm="1">
        <f t="array" ref="W411">IF($I$2="Открытый тариф",
INDEX(GRID!$B$34:$BI$44,MATCH(W$7,GRID!$A$34:$A$44,0),MATCH(1,($U$2=GRID!$B$31:$BI$31)*(КАЛЕНДАРЬ!$AT24=GRID!$B$33:$BI$33), 0)),
ROUNDUP(INDEX(GRID!$B$34:$BI$44,MATCH(W$7,GRID!$A$34:$A$44,0),MATCH(1,($U$2=GRID!$B$31:$BI$31)*(КАЛЕНДАРЬ!$AT24=GRID!$B$33:$BI$33),0))*(1-GRID!$B$69),0))</f>
        <v>134300</v>
      </c>
      <c r="X411" s="47" cm="1">
        <f t="array" ref="X411">IF($I$2="Открытый тариф",
INDEX(GRID!$B$47:$BI$57,MATCH(W$7,GRID!$A$47:$A$57,0),MATCH(1,($U$2=GRID!$B$31:$BI$31)*(КАЛЕНДАРЬ!$AT24=GRID!$B$33:$BI$33), 0)),
ROUNDUP(INDEX(GRID!$B$47:$BI$57,MATCH(W$7,GRID!$A$47:$A$57,0),MATCH(1,($U$2=GRID!$B$31:$BI$31)*(КАЛЕНДАРЬ!$AT24=GRID!$B$33:$BI$33),0))*(1-GRID!$B$69),0))</f>
        <v>136900</v>
      </c>
    </row>
    <row r="412" spans="1:24" hidden="1" x14ac:dyDescent="0.2">
      <c r="A412" s="117" t="s">
        <v>42</v>
      </c>
      <c r="B412" s="117">
        <v>22</v>
      </c>
      <c r="C412" s="47" cm="1">
        <f t="array" ref="C412">IF($I$2="Открытый тариф",
INDEX(GRID!$B$34:$BI$44,MATCH(C$7,GRID!$A$34:$A$44,0),MATCH(1,($U$2=GRID!$B$31:$BI$31)*(КАЛЕНДАРЬ!$AT25=GRID!$B$33:$BI$33), 0)),
ROUNDUP(INDEX(GRID!$B$34:$BI$44,MATCH(C$7,GRID!$A$34:$A$44,0),MATCH(1,($U$2=GRID!$B$31:$BI$31)*(КАЛЕНДАРЬ!$AT25=GRID!$B$33:$BI$33),0))*(1-GRID!$B$69),0))</f>
        <v>20400</v>
      </c>
      <c r="D412" s="47" cm="1">
        <f t="array" ref="D412">IF($I$2="Открытый тариф",
INDEX(GRID!$B$47:$BI$57,MATCH(C$7,GRID!$A$47:$A$57,0),MATCH(1,($U$2=GRID!$B$31:$BI$31)*(КАЛЕНДАРЬ!$AT25=GRID!$B$33:$BI$33), 0)),
ROUNDUP(INDEX(GRID!$B$47:$BI$57,MATCH(C$7,GRID!$A$47:$A$57,0),MATCH(1,($U$2=GRID!$B$31:$BI$31)*(КАЛЕНДАРЬ!$AT25=GRID!$B$33:$BI$33),0))*(1-GRID!$B$69),0))</f>
        <v>23000</v>
      </c>
      <c r="E412" s="47" cm="1">
        <f t="array" ref="E412">IF($I$2="Открытый тариф",
INDEX(GRID!$B$34:$BI$44,MATCH(E$7,GRID!$A$34:$A$44,0),MATCH(1,($U$2=GRID!$B$31:$BI$31)*(КАЛЕНДАРЬ!$AT25=GRID!$B$33:$BI$33), 0)),
ROUNDUP(INDEX(GRID!$B$34:$BI$44,MATCH(E$7,GRID!$A$34:$A$44,0),MATCH(1,($U$2=GRID!$B$31:$BI$31)*(КАЛЕНДАРЬ!$AT25=GRID!$B$33:$BI$33),0))*(1-GRID!$B$69),0))</f>
        <v>22200</v>
      </c>
      <c r="F412" s="47" cm="1">
        <f t="array" ref="F412">IF($I$2="Открытый тариф",
INDEX(GRID!$B$47:$BI$57,MATCH(E$7,GRID!$A$47:$A$57,0),MATCH(1,($U$2=GRID!$B$31:$BI$31)*(КАЛЕНДАРЬ!$AT25=GRID!$B$33:$BI$33), 0)),
ROUNDUP(INDEX(GRID!$B$47:$BI$57,MATCH(E$7,GRID!$A$47:$A$57,0),MATCH(1,($U$2=GRID!$B$31:$BI$31)*(КАЛЕНДАРЬ!$AT25=GRID!$B$33:$BI$33),0))*(1-GRID!$B$69),0))</f>
        <v>24800</v>
      </c>
      <c r="G412" s="47" cm="1">
        <f t="array" ref="G412">IF($I$2="Открытый тариф",
INDEX(GRID!$B$34:$BI$44,MATCH(G$7,GRID!$A$34:$A$44,0),MATCH(1,($U$2=GRID!$B$31:$BI$31)*(КАЛЕНДАРЬ!$AT25=GRID!$B$33:$BI$33), 0)),
ROUNDUP(INDEX(GRID!$B$34:$BI$44,MATCH(G$7,GRID!$A$34:$A$44,0),MATCH(1,($U$2=GRID!$B$31:$BI$31)*(КАЛЕНДАРЬ!$AT25=GRID!$B$33:$BI$33),0))*(1-GRID!$B$69),0))</f>
        <v>23200</v>
      </c>
      <c r="H412" s="47" cm="1">
        <f t="array" ref="H412">IF($I$2="Открытый тариф",
INDEX(GRID!$B$47:$BI$57,MATCH(G$7,GRID!$A$47:$A$57,0),MATCH(1,($U$2=GRID!$B$31:$BI$31)*(КАЛЕНДАРЬ!$AT25=GRID!$B$33:$BI$33), 0)),
ROUNDUP(INDEX(GRID!$B$47:$BI$57,MATCH(G$7,GRID!$A$47:$A$57,0),MATCH(1,($U$2=GRID!$B$31:$BI$31)*(КАЛЕНДАРЬ!$AT25=GRID!$B$33:$BI$33),0))*(1-GRID!$B$69),0))</f>
        <v>25800</v>
      </c>
      <c r="I412" s="47" cm="1">
        <f t="array" ref="I412">IF($I$2="Открытый тариф",
INDEX(GRID!$B$34:$BI$44,MATCH(I$7,GRID!$A$34:$A$44,0),MATCH(1,($U$2=GRID!$B$31:$BI$31)*(КАЛЕНДАРЬ!$AT25=GRID!$B$33:$BI$33), 0)),
ROUNDUP(INDEX(GRID!$B$34:$BI$44,MATCH(I$7,GRID!$A$34:$A$44,0),MATCH(1,($U$2=GRID!$B$31:$BI$31)*(КАЛЕНДАРЬ!$AT25=GRID!$B$33:$BI$33),0))*(1-GRID!$B$69),0))</f>
        <v>25000</v>
      </c>
      <c r="J412" s="47" cm="1">
        <f t="array" ref="J412">IF($I$2="Открытый тариф",
INDEX(GRID!$B$47:$BI$57,MATCH(I$7,GRID!$A$47:$A$57,0),MATCH(1,($U$2=GRID!$B$31:$BI$31)*(КАЛЕНДАРЬ!$AT25=GRID!$B$33:$BI$33), 0)),
ROUNDUP(INDEX(GRID!$B$47:$BI$57,MATCH(I$7,GRID!$A$47:$A$57,0),MATCH(1,($U$2=GRID!$B$31:$BI$31)*(КАЛЕНДАРЬ!$AT25=GRID!$B$33:$BI$33),0))*(1-GRID!$B$69),0))</f>
        <v>27600</v>
      </c>
      <c r="K412" s="47" cm="1">
        <f t="array" ref="K412">IF($I$2="Открытый тариф",
INDEX(GRID!$B$34:$BI$44,MATCH(K$7,GRID!$A$34:$A$44,0),MATCH(1,($U$2=GRID!$B$31:$BI$31)*(КАЛЕНДАРЬ!$AT25=GRID!$B$33:$BI$33), 0)),
ROUNDUP(INDEX(GRID!$B$34:$BI$44,MATCH(K$7,GRID!$A$34:$A$44,0),MATCH(1,($U$2=GRID!$B$31:$BI$31)*(КАЛЕНДАРЬ!$AT25=GRID!$B$33:$BI$33),0))*(1-GRID!$B$69),0))</f>
        <v>26000</v>
      </c>
      <c r="L412" s="47" cm="1">
        <f t="array" ref="L412">IF($I$2="Открытый тариф",
INDEX(GRID!$B$47:$BI$57,MATCH(K$7,GRID!$A$47:$A$57,0),MATCH(1,($U$2=GRID!$B$31:$BI$31)*(КАЛЕНДАРЬ!$AT25=GRID!$B$33:$BI$33), 0)),
ROUNDUP(INDEX(GRID!$B$47:$BI$57,MATCH(K$7,GRID!$A$47:$A$57,0),MATCH(1,($U$2=GRID!$B$31:$BI$31)*(КАЛЕНДАРЬ!$AT25=GRID!$B$33:$BI$33),0))*(1-GRID!$B$69),0))</f>
        <v>28600</v>
      </c>
      <c r="M412" s="47" cm="1">
        <f t="array" ref="M412">IF($I$2="Открытый тариф",
INDEX(GRID!$B$34:$BI$44,MATCH(M$7,GRID!$A$34:$A$44,0),MATCH(1,($U$2=GRID!$B$31:$BI$31)*(КАЛЕНДАРЬ!$AT25=GRID!$B$33:$BI$33), 0)),
ROUNDUP(INDEX(GRID!$B$34:$BI$44,MATCH(M$7,GRID!$A$34:$A$44,0),MATCH(1,($U$2=GRID!$B$31:$BI$31)*(КАЛЕНДАРЬ!$AT25=GRID!$B$33:$BI$33),0))*(1-GRID!$B$69),0))</f>
        <v>27800</v>
      </c>
      <c r="N412" s="47" cm="1">
        <f t="array" ref="N412">IF($I$2="Открытый тариф",
INDEX(GRID!$B$47:$BI$57,MATCH(M$7,GRID!$A$47:$A$57,0),MATCH(1,($U$2=GRID!$B$31:$BI$31)*(КАЛЕНДАРЬ!$AT25=GRID!$B$33:$BI$33), 0)),
ROUNDUP(INDEX(GRID!$B$47:$BI$57,MATCH(M$7,GRID!$A$47:$A$57,0),MATCH(1,($U$2=GRID!$B$31:$BI$31)*(КАЛЕНДАРЬ!$AT25=GRID!$B$33:$BI$33),0))*(1-GRID!$B$69),0))</f>
        <v>30400</v>
      </c>
      <c r="O412" s="47" cm="1">
        <f t="array" ref="O412">IF($I$2="Открытый тариф",
INDEX(GRID!$B$34:$BI$44,MATCH(O$7,GRID!$A$34:$A$44,0),MATCH(1,($U$2=GRID!$B$31:$BI$31)*(КАЛЕНДАРЬ!$AT25=GRID!$B$33:$BI$33), 0)),
ROUNDUP(INDEX(GRID!$B$34:$BI$44,MATCH(O$7,GRID!$A$34:$A$44,0),MATCH(1,($U$2=GRID!$B$31:$BI$31)*(КАЛЕНДАРЬ!$AT25=GRID!$B$33:$BI$33),0))*(1-GRID!$B$69),0))</f>
        <v>34700</v>
      </c>
      <c r="P412" s="47" cm="1">
        <f t="array" ref="P412">IF($I$2="Открытый тариф",
INDEX(GRID!$B$47:$BI$57,MATCH(O$7,GRID!$A$47:$A$57,0),MATCH(1,($U$2=GRID!$B$31:$BI$31)*(КАЛЕНДАРЬ!$AT25=GRID!$B$33:$BI$33), 0)),
ROUNDUP(INDEX(GRID!$B$47:$BI$57,MATCH(O$7,GRID!$A$47:$A$57,0),MATCH(1,($U$2=GRID!$B$31:$BI$31)*(КАЛЕНДАРЬ!$AT25=GRID!$B$33:$BI$33),0))*(1-GRID!$B$69),0))</f>
        <v>37300</v>
      </c>
      <c r="Q412" s="47" cm="1">
        <f t="array" ref="Q412">IF($I$2="Открытый тариф",
INDEX(GRID!$B$34:$BI$44,MATCH(Q$7,GRID!$A$34:$A$44,0),MATCH(1,($U$2=GRID!$B$31:$BI$31)*(КАЛЕНДАРЬ!$AT25=GRID!$B$33:$BI$33), 0)),
ROUNDUP(INDEX(GRID!$B$34:$BI$44,MATCH(Q$7,GRID!$A$34:$A$44,0),MATCH(1,($U$2=GRID!$B$31:$BI$31)*(КАЛЕНДАРЬ!$AT25=GRID!$B$33:$BI$33),0))*(1-GRID!$B$69),0))</f>
        <v>36700</v>
      </c>
      <c r="R412" s="47" cm="1">
        <f t="array" ref="R412">IF($I$2="Открытый тариф",
INDEX(GRID!$B$47:$BI$57,MATCH(Q$7,GRID!$A$47:$A$57,0),MATCH(1,($U$2=GRID!$B$31:$BI$31)*(КАЛЕНДАРЬ!$AT25=GRID!$B$33:$BI$33), 0)),
ROUNDUP(INDEX(GRID!$B$47:$BI$57,MATCH(Q$7,GRID!$A$47:$A$57,0),MATCH(1,($U$2=GRID!$B$31:$BI$31)*(КАЛЕНДАРЬ!$AT25=GRID!$B$33:$BI$33),0))*(1-GRID!$B$69),0))</f>
        <v>39300</v>
      </c>
      <c r="S412" s="47" cm="1">
        <f t="array" ref="S412">IF($I$2="Открытый тариф",
INDEX(GRID!$B$34:$BI$44,MATCH(S$7,GRID!$A$34:$A$44,0),MATCH(1,($U$2=GRID!$B$31:$BI$31)*(КАЛЕНДАРЬ!$AT25=GRID!$B$33:$BI$33), 0)),
ROUNDUP(INDEX(GRID!$B$34:$BI$44,MATCH(S$7,GRID!$A$34:$A$44,0),MATCH(1,($U$2=GRID!$B$31:$BI$31)*(КАЛЕНДАРЬ!$AT25=GRID!$B$33:$BI$33),0))*(1-GRID!$B$69),0))</f>
        <v>40200</v>
      </c>
      <c r="T412" s="47" cm="1">
        <f t="array" ref="T412">IF($I$2="Открытый тариф",
INDEX(GRID!$B$47:$BI$57,MATCH(S$7,GRID!$A$47:$A$57,0),MATCH(1,($U$2=GRID!$B$31:$BI$31)*(КАЛЕНДАРЬ!$AT25=GRID!$B$33:$BI$33), 0)),
ROUNDUP(INDEX(GRID!$B$47:$BI$57,MATCH(S$7,GRID!$A$47:$A$57,0),MATCH(1,($U$2=GRID!$B$31:$BI$31)*(КАЛЕНДАРЬ!$AT25=GRID!$B$33:$BI$33),0))*(1-GRID!$B$69),0))</f>
        <v>42800</v>
      </c>
      <c r="U412" s="47" cm="1">
        <f t="array" ref="U412">IF($I$2="Открытый тариф",
INDEX(GRID!$B$34:$BI$44,MATCH(U$7,GRID!$A$34:$A$44,0),MATCH(1,($U$2=GRID!$B$31:$BI$31)*(КАЛЕНДАРЬ!$AT25=GRID!$B$33:$BI$33), 0)),
ROUNDUP(INDEX(GRID!$B$34:$BI$44,MATCH(U$7,GRID!$A$34:$A$44,0),MATCH(1,($U$2=GRID!$B$31:$BI$31)*(КАЛЕНДАРЬ!$AT25=GRID!$B$33:$BI$33),0))*(1-GRID!$B$69),0))</f>
        <v>46100</v>
      </c>
      <c r="V412" s="47" cm="1">
        <f t="array" ref="V412">IF($I$2="Открытый тариф",
INDEX(GRID!$B$47:$BI$57,MATCH(U$7,GRID!$A$47:$A$57,0),MATCH(1,($U$2=GRID!$B$31:$BI$31)*(КАЛЕНДАРЬ!$AT25=GRID!$B$33:$BI$33), 0)),
ROUNDUP(INDEX(GRID!$B$47:$BI$57,MATCH(U$7,GRID!$A$47:$A$57,0),MATCH(1,($U$2=GRID!$B$31:$BI$31)*(КАЛЕНДАРЬ!$AT25=GRID!$B$33:$BI$33),0))*(1-GRID!$B$69),0))</f>
        <v>48700</v>
      </c>
      <c r="W412" s="47" cm="1">
        <f t="array" ref="W412">IF($I$2="Открытый тариф",
INDEX(GRID!$B$34:$BI$44,MATCH(W$7,GRID!$A$34:$A$44,0),MATCH(1,($U$2=GRID!$B$31:$BI$31)*(КАЛЕНДАРЬ!$AT25=GRID!$B$33:$BI$33), 0)),
ROUNDUP(INDEX(GRID!$B$34:$BI$44,MATCH(W$7,GRID!$A$34:$A$44,0),MATCH(1,($U$2=GRID!$B$31:$BI$31)*(КАЛЕНДАРЬ!$AT25=GRID!$B$33:$BI$33),0))*(1-GRID!$B$69),0))</f>
        <v>134300</v>
      </c>
      <c r="X412" s="47" cm="1">
        <f t="array" ref="X412">IF($I$2="Открытый тариф",
INDEX(GRID!$B$47:$BI$57,MATCH(W$7,GRID!$A$47:$A$57,0),MATCH(1,($U$2=GRID!$B$31:$BI$31)*(КАЛЕНДАРЬ!$AT25=GRID!$B$33:$BI$33), 0)),
ROUNDUP(INDEX(GRID!$B$47:$BI$57,MATCH(W$7,GRID!$A$47:$A$57,0),MATCH(1,($U$2=GRID!$B$31:$BI$31)*(КАЛЕНДАРЬ!$AT25=GRID!$B$33:$BI$33),0))*(1-GRID!$B$69),0))</f>
        <v>136900</v>
      </c>
    </row>
    <row r="413" spans="1:24" hidden="1" x14ac:dyDescent="0.2">
      <c r="A413" s="117" t="s">
        <v>43</v>
      </c>
      <c r="B413" s="117">
        <v>23</v>
      </c>
      <c r="C413" s="47" cm="1">
        <f t="array" ref="C413">IF($I$2="Открытый тариф",
INDEX(GRID!$B$34:$BI$44,MATCH(C$7,GRID!$A$34:$A$44,0),MATCH(1,($U$2=GRID!$B$31:$BI$31)*(КАЛЕНДАРЬ!$AT26=GRID!$B$33:$BI$33), 0)),
ROUNDUP(INDEX(GRID!$B$34:$BI$44,MATCH(C$7,GRID!$A$34:$A$44,0),MATCH(1,($U$2=GRID!$B$31:$BI$31)*(КАЛЕНДАРЬ!$AT26=GRID!$B$33:$BI$33),0))*(1-GRID!$B$69),0))</f>
        <v>20400</v>
      </c>
      <c r="D413" s="47" cm="1">
        <f t="array" ref="D413">IF($I$2="Открытый тариф",
INDEX(GRID!$B$47:$BI$57,MATCH(C$7,GRID!$A$47:$A$57,0),MATCH(1,($U$2=GRID!$B$31:$BI$31)*(КАЛЕНДАРЬ!$AT26=GRID!$B$33:$BI$33), 0)),
ROUNDUP(INDEX(GRID!$B$47:$BI$57,MATCH(C$7,GRID!$A$47:$A$57,0),MATCH(1,($U$2=GRID!$B$31:$BI$31)*(КАЛЕНДАРЬ!$AT26=GRID!$B$33:$BI$33),0))*(1-GRID!$B$69),0))</f>
        <v>23000</v>
      </c>
      <c r="E413" s="47" cm="1">
        <f t="array" ref="E413">IF($I$2="Открытый тариф",
INDEX(GRID!$B$34:$BI$44,MATCH(E$7,GRID!$A$34:$A$44,0),MATCH(1,($U$2=GRID!$B$31:$BI$31)*(КАЛЕНДАРЬ!$AT26=GRID!$B$33:$BI$33), 0)),
ROUNDUP(INDEX(GRID!$B$34:$BI$44,MATCH(E$7,GRID!$A$34:$A$44,0),MATCH(1,($U$2=GRID!$B$31:$BI$31)*(КАЛЕНДАРЬ!$AT26=GRID!$B$33:$BI$33),0))*(1-GRID!$B$69),0))</f>
        <v>22200</v>
      </c>
      <c r="F413" s="47" cm="1">
        <f t="array" ref="F413">IF($I$2="Открытый тариф",
INDEX(GRID!$B$47:$BI$57,MATCH(E$7,GRID!$A$47:$A$57,0),MATCH(1,($U$2=GRID!$B$31:$BI$31)*(КАЛЕНДАРЬ!$AT26=GRID!$B$33:$BI$33), 0)),
ROUNDUP(INDEX(GRID!$B$47:$BI$57,MATCH(E$7,GRID!$A$47:$A$57,0),MATCH(1,($U$2=GRID!$B$31:$BI$31)*(КАЛЕНДАРЬ!$AT26=GRID!$B$33:$BI$33),0))*(1-GRID!$B$69),0))</f>
        <v>24800</v>
      </c>
      <c r="G413" s="47" cm="1">
        <f t="array" ref="G413">IF($I$2="Открытый тариф",
INDEX(GRID!$B$34:$BI$44,MATCH(G$7,GRID!$A$34:$A$44,0),MATCH(1,($U$2=GRID!$B$31:$BI$31)*(КАЛЕНДАРЬ!$AT26=GRID!$B$33:$BI$33), 0)),
ROUNDUP(INDEX(GRID!$B$34:$BI$44,MATCH(G$7,GRID!$A$34:$A$44,0),MATCH(1,($U$2=GRID!$B$31:$BI$31)*(КАЛЕНДАРЬ!$AT26=GRID!$B$33:$BI$33),0))*(1-GRID!$B$69),0))</f>
        <v>23200</v>
      </c>
      <c r="H413" s="47" cm="1">
        <f t="array" ref="H413">IF($I$2="Открытый тариф",
INDEX(GRID!$B$47:$BI$57,MATCH(G$7,GRID!$A$47:$A$57,0),MATCH(1,($U$2=GRID!$B$31:$BI$31)*(КАЛЕНДАРЬ!$AT26=GRID!$B$33:$BI$33), 0)),
ROUNDUP(INDEX(GRID!$B$47:$BI$57,MATCH(G$7,GRID!$A$47:$A$57,0),MATCH(1,($U$2=GRID!$B$31:$BI$31)*(КАЛЕНДАРЬ!$AT26=GRID!$B$33:$BI$33),0))*(1-GRID!$B$69),0))</f>
        <v>25800</v>
      </c>
      <c r="I413" s="47" cm="1">
        <f t="array" ref="I413">IF($I$2="Открытый тариф",
INDEX(GRID!$B$34:$BI$44,MATCH(I$7,GRID!$A$34:$A$44,0),MATCH(1,($U$2=GRID!$B$31:$BI$31)*(КАЛЕНДАРЬ!$AT26=GRID!$B$33:$BI$33), 0)),
ROUNDUP(INDEX(GRID!$B$34:$BI$44,MATCH(I$7,GRID!$A$34:$A$44,0),MATCH(1,($U$2=GRID!$B$31:$BI$31)*(КАЛЕНДАРЬ!$AT26=GRID!$B$33:$BI$33),0))*(1-GRID!$B$69),0))</f>
        <v>25000</v>
      </c>
      <c r="J413" s="47" cm="1">
        <f t="array" ref="J413">IF($I$2="Открытый тариф",
INDEX(GRID!$B$47:$BI$57,MATCH(I$7,GRID!$A$47:$A$57,0),MATCH(1,($U$2=GRID!$B$31:$BI$31)*(КАЛЕНДАРЬ!$AT26=GRID!$B$33:$BI$33), 0)),
ROUNDUP(INDEX(GRID!$B$47:$BI$57,MATCH(I$7,GRID!$A$47:$A$57,0),MATCH(1,($U$2=GRID!$B$31:$BI$31)*(КАЛЕНДАРЬ!$AT26=GRID!$B$33:$BI$33),0))*(1-GRID!$B$69),0))</f>
        <v>27600</v>
      </c>
      <c r="K413" s="47" cm="1">
        <f t="array" ref="K413">IF($I$2="Открытый тариф",
INDEX(GRID!$B$34:$BI$44,MATCH(K$7,GRID!$A$34:$A$44,0),MATCH(1,($U$2=GRID!$B$31:$BI$31)*(КАЛЕНДАРЬ!$AT26=GRID!$B$33:$BI$33), 0)),
ROUNDUP(INDEX(GRID!$B$34:$BI$44,MATCH(K$7,GRID!$A$34:$A$44,0),MATCH(1,($U$2=GRID!$B$31:$BI$31)*(КАЛЕНДАРЬ!$AT26=GRID!$B$33:$BI$33),0))*(1-GRID!$B$69),0))</f>
        <v>26000</v>
      </c>
      <c r="L413" s="47" cm="1">
        <f t="array" ref="L413">IF($I$2="Открытый тариф",
INDEX(GRID!$B$47:$BI$57,MATCH(K$7,GRID!$A$47:$A$57,0),MATCH(1,($U$2=GRID!$B$31:$BI$31)*(КАЛЕНДАРЬ!$AT26=GRID!$B$33:$BI$33), 0)),
ROUNDUP(INDEX(GRID!$B$47:$BI$57,MATCH(K$7,GRID!$A$47:$A$57,0),MATCH(1,($U$2=GRID!$B$31:$BI$31)*(КАЛЕНДАРЬ!$AT26=GRID!$B$33:$BI$33),0))*(1-GRID!$B$69),0))</f>
        <v>28600</v>
      </c>
      <c r="M413" s="47" cm="1">
        <f t="array" ref="M413">IF($I$2="Открытый тариф",
INDEX(GRID!$B$34:$BI$44,MATCH(M$7,GRID!$A$34:$A$44,0),MATCH(1,($U$2=GRID!$B$31:$BI$31)*(КАЛЕНДАРЬ!$AT26=GRID!$B$33:$BI$33), 0)),
ROUNDUP(INDEX(GRID!$B$34:$BI$44,MATCH(M$7,GRID!$A$34:$A$44,0),MATCH(1,($U$2=GRID!$B$31:$BI$31)*(КАЛЕНДАРЬ!$AT26=GRID!$B$33:$BI$33),0))*(1-GRID!$B$69),0))</f>
        <v>27800</v>
      </c>
      <c r="N413" s="47" cm="1">
        <f t="array" ref="N413">IF($I$2="Открытый тариф",
INDEX(GRID!$B$47:$BI$57,MATCH(M$7,GRID!$A$47:$A$57,0),MATCH(1,($U$2=GRID!$B$31:$BI$31)*(КАЛЕНДАРЬ!$AT26=GRID!$B$33:$BI$33), 0)),
ROUNDUP(INDEX(GRID!$B$47:$BI$57,MATCH(M$7,GRID!$A$47:$A$57,0),MATCH(1,($U$2=GRID!$B$31:$BI$31)*(КАЛЕНДАРЬ!$AT26=GRID!$B$33:$BI$33),0))*(1-GRID!$B$69),0))</f>
        <v>30400</v>
      </c>
      <c r="O413" s="47" cm="1">
        <f t="array" ref="O413">IF($I$2="Открытый тариф",
INDEX(GRID!$B$34:$BI$44,MATCH(O$7,GRID!$A$34:$A$44,0),MATCH(1,($U$2=GRID!$B$31:$BI$31)*(КАЛЕНДАРЬ!$AT26=GRID!$B$33:$BI$33), 0)),
ROUNDUP(INDEX(GRID!$B$34:$BI$44,MATCH(O$7,GRID!$A$34:$A$44,0),MATCH(1,($U$2=GRID!$B$31:$BI$31)*(КАЛЕНДАРЬ!$AT26=GRID!$B$33:$BI$33),0))*(1-GRID!$B$69),0))</f>
        <v>34700</v>
      </c>
      <c r="P413" s="47" cm="1">
        <f t="array" ref="P413">IF($I$2="Открытый тариф",
INDEX(GRID!$B$47:$BI$57,MATCH(O$7,GRID!$A$47:$A$57,0),MATCH(1,($U$2=GRID!$B$31:$BI$31)*(КАЛЕНДАРЬ!$AT26=GRID!$B$33:$BI$33), 0)),
ROUNDUP(INDEX(GRID!$B$47:$BI$57,MATCH(O$7,GRID!$A$47:$A$57,0),MATCH(1,($U$2=GRID!$B$31:$BI$31)*(КАЛЕНДАРЬ!$AT26=GRID!$B$33:$BI$33),0))*(1-GRID!$B$69),0))</f>
        <v>37300</v>
      </c>
      <c r="Q413" s="47" cm="1">
        <f t="array" ref="Q413">IF($I$2="Открытый тариф",
INDEX(GRID!$B$34:$BI$44,MATCH(Q$7,GRID!$A$34:$A$44,0),MATCH(1,($U$2=GRID!$B$31:$BI$31)*(КАЛЕНДАРЬ!$AT26=GRID!$B$33:$BI$33), 0)),
ROUNDUP(INDEX(GRID!$B$34:$BI$44,MATCH(Q$7,GRID!$A$34:$A$44,0),MATCH(1,($U$2=GRID!$B$31:$BI$31)*(КАЛЕНДАРЬ!$AT26=GRID!$B$33:$BI$33),0))*(1-GRID!$B$69),0))</f>
        <v>36700</v>
      </c>
      <c r="R413" s="47" cm="1">
        <f t="array" ref="R413">IF($I$2="Открытый тариф",
INDEX(GRID!$B$47:$BI$57,MATCH(Q$7,GRID!$A$47:$A$57,0),MATCH(1,($U$2=GRID!$B$31:$BI$31)*(КАЛЕНДАРЬ!$AT26=GRID!$B$33:$BI$33), 0)),
ROUNDUP(INDEX(GRID!$B$47:$BI$57,MATCH(Q$7,GRID!$A$47:$A$57,0),MATCH(1,($U$2=GRID!$B$31:$BI$31)*(КАЛЕНДАРЬ!$AT26=GRID!$B$33:$BI$33),0))*(1-GRID!$B$69),0))</f>
        <v>39300</v>
      </c>
      <c r="S413" s="47" cm="1">
        <f t="array" ref="S413">IF($I$2="Открытый тариф",
INDEX(GRID!$B$34:$BI$44,MATCH(S$7,GRID!$A$34:$A$44,0),MATCH(1,($U$2=GRID!$B$31:$BI$31)*(КАЛЕНДАРЬ!$AT26=GRID!$B$33:$BI$33), 0)),
ROUNDUP(INDEX(GRID!$B$34:$BI$44,MATCH(S$7,GRID!$A$34:$A$44,0),MATCH(1,($U$2=GRID!$B$31:$BI$31)*(КАЛЕНДАРЬ!$AT26=GRID!$B$33:$BI$33),0))*(1-GRID!$B$69),0))</f>
        <v>40200</v>
      </c>
      <c r="T413" s="47" cm="1">
        <f t="array" ref="T413">IF($I$2="Открытый тариф",
INDEX(GRID!$B$47:$BI$57,MATCH(S$7,GRID!$A$47:$A$57,0),MATCH(1,($U$2=GRID!$B$31:$BI$31)*(КАЛЕНДАРЬ!$AT26=GRID!$B$33:$BI$33), 0)),
ROUNDUP(INDEX(GRID!$B$47:$BI$57,MATCH(S$7,GRID!$A$47:$A$57,0),MATCH(1,($U$2=GRID!$B$31:$BI$31)*(КАЛЕНДАРЬ!$AT26=GRID!$B$33:$BI$33),0))*(1-GRID!$B$69),0))</f>
        <v>42800</v>
      </c>
      <c r="U413" s="47" cm="1">
        <f t="array" ref="U413">IF($I$2="Открытый тариф",
INDEX(GRID!$B$34:$BI$44,MATCH(U$7,GRID!$A$34:$A$44,0),MATCH(1,($U$2=GRID!$B$31:$BI$31)*(КАЛЕНДАРЬ!$AT26=GRID!$B$33:$BI$33), 0)),
ROUNDUP(INDEX(GRID!$B$34:$BI$44,MATCH(U$7,GRID!$A$34:$A$44,0),MATCH(1,($U$2=GRID!$B$31:$BI$31)*(КАЛЕНДАРЬ!$AT26=GRID!$B$33:$BI$33),0))*(1-GRID!$B$69),0))</f>
        <v>46100</v>
      </c>
      <c r="V413" s="47" cm="1">
        <f t="array" ref="V413">IF($I$2="Открытый тариф",
INDEX(GRID!$B$47:$BI$57,MATCH(U$7,GRID!$A$47:$A$57,0),MATCH(1,($U$2=GRID!$B$31:$BI$31)*(КАЛЕНДАРЬ!$AT26=GRID!$B$33:$BI$33), 0)),
ROUNDUP(INDEX(GRID!$B$47:$BI$57,MATCH(U$7,GRID!$A$47:$A$57,0),MATCH(1,($U$2=GRID!$B$31:$BI$31)*(КАЛЕНДАРЬ!$AT26=GRID!$B$33:$BI$33),0))*(1-GRID!$B$69),0))</f>
        <v>48700</v>
      </c>
      <c r="W413" s="47" cm="1">
        <f t="array" ref="W413">IF($I$2="Открытый тариф",
INDEX(GRID!$B$34:$BI$44,MATCH(W$7,GRID!$A$34:$A$44,0),MATCH(1,($U$2=GRID!$B$31:$BI$31)*(КАЛЕНДАРЬ!$AT26=GRID!$B$33:$BI$33), 0)),
ROUNDUP(INDEX(GRID!$B$34:$BI$44,MATCH(W$7,GRID!$A$34:$A$44,0),MATCH(1,($U$2=GRID!$B$31:$BI$31)*(КАЛЕНДАРЬ!$AT26=GRID!$B$33:$BI$33),0))*(1-GRID!$B$69),0))</f>
        <v>134300</v>
      </c>
      <c r="X413" s="47" cm="1">
        <f t="array" ref="X413">IF($I$2="Открытый тариф",
INDEX(GRID!$B$47:$BI$57,MATCH(W$7,GRID!$A$47:$A$57,0),MATCH(1,($U$2=GRID!$B$31:$BI$31)*(КАЛЕНДАРЬ!$AT26=GRID!$B$33:$BI$33), 0)),
ROUNDUP(INDEX(GRID!$B$47:$BI$57,MATCH(W$7,GRID!$A$47:$A$57,0),MATCH(1,($U$2=GRID!$B$31:$BI$31)*(КАЛЕНДАРЬ!$AT26=GRID!$B$33:$BI$33),0))*(1-GRID!$B$69),0))</f>
        <v>136900</v>
      </c>
    </row>
    <row r="414" spans="1:24" hidden="1" x14ac:dyDescent="0.2">
      <c r="A414" s="117" t="s">
        <v>44</v>
      </c>
      <c r="B414" s="117">
        <v>24</v>
      </c>
      <c r="C414" s="47" cm="1">
        <f t="array" ref="C414">IF($I$2="Открытый тариф",
INDEX(GRID!$B$34:$BI$44,MATCH(C$7,GRID!$A$34:$A$44,0),MATCH(1,($U$2=GRID!$B$31:$BI$31)*(КАЛЕНДАРЬ!$AT27=GRID!$B$33:$BI$33), 0)),
ROUNDUP(INDEX(GRID!$B$34:$BI$44,MATCH(C$7,GRID!$A$34:$A$44,0),MATCH(1,($U$2=GRID!$B$31:$BI$31)*(КАЛЕНДАРЬ!$AT27=GRID!$B$33:$BI$33),0))*(1-GRID!$B$69),0))</f>
        <v>20400</v>
      </c>
      <c r="D414" s="47" cm="1">
        <f t="array" ref="D414">IF($I$2="Открытый тариф",
INDEX(GRID!$B$47:$BI$57,MATCH(C$7,GRID!$A$47:$A$57,0),MATCH(1,($U$2=GRID!$B$31:$BI$31)*(КАЛЕНДАРЬ!$AT27=GRID!$B$33:$BI$33), 0)),
ROUNDUP(INDEX(GRID!$B$47:$BI$57,MATCH(C$7,GRID!$A$47:$A$57,0),MATCH(1,($U$2=GRID!$B$31:$BI$31)*(КАЛЕНДАРЬ!$AT27=GRID!$B$33:$BI$33),0))*(1-GRID!$B$69),0))</f>
        <v>23000</v>
      </c>
      <c r="E414" s="47" cm="1">
        <f t="array" ref="E414">IF($I$2="Открытый тариф",
INDEX(GRID!$B$34:$BI$44,MATCH(E$7,GRID!$A$34:$A$44,0),MATCH(1,($U$2=GRID!$B$31:$BI$31)*(КАЛЕНДАРЬ!$AT27=GRID!$B$33:$BI$33), 0)),
ROUNDUP(INDEX(GRID!$B$34:$BI$44,MATCH(E$7,GRID!$A$34:$A$44,0),MATCH(1,($U$2=GRID!$B$31:$BI$31)*(КАЛЕНДАРЬ!$AT27=GRID!$B$33:$BI$33),0))*(1-GRID!$B$69),0))</f>
        <v>22200</v>
      </c>
      <c r="F414" s="47" cm="1">
        <f t="array" ref="F414">IF($I$2="Открытый тариф",
INDEX(GRID!$B$47:$BI$57,MATCH(E$7,GRID!$A$47:$A$57,0),MATCH(1,($U$2=GRID!$B$31:$BI$31)*(КАЛЕНДАРЬ!$AT27=GRID!$B$33:$BI$33), 0)),
ROUNDUP(INDEX(GRID!$B$47:$BI$57,MATCH(E$7,GRID!$A$47:$A$57,0),MATCH(1,($U$2=GRID!$B$31:$BI$31)*(КАЛЕНДАРЬ!$AT27=GRID!$B$33:$BI$33),0))*(1-GRID!$B$69),0))</f>
        <v>24800</v>
      </c>
      <c r="G414" s="47" cm="1">
        <f t="array" ref="G414">IF($I$2="Открытый тариф",
INDEX(GRID!$B$34:$BI$44,MATCH(G$7,GRID!$A$34:$A$44,0),MATCH(1,($U$2=GRID!$B$31:$BI$31)*(КАЛЕНДАРЬ!$AT27=GRID!$B$33:$BI$33), 0)),
ROUNDUP(INDEX(GRID!$B$34:$BI$44,MATCH(G$7,GRID!$A$34:$A$44,0),MATCH(1,($U$2=GRID!$B$31:$BI$31)*(КАЛЕНДАРЬ!$AT27=GRID!$B$33:$BI$33),0))*(1-GRID!$B$69),0))</f>
        <v>23200</v>
      </c>
      <c r="H414" s="47" cm="1">
        <f t="array" ref="H414">IF($I$2="Открытый тариф",
INDEX(GRID!$B$47:$BI$57,MATCH(G$7,GRID!$A$47:$A$57,0),MATCH(1,($U$2=GRID!$B$31:$BI$31)*(КАЛЕНДАРЬ!$AT27=GRID!$B$33:$BI$33), 0)),
ROUNDUP(INDEX(GRID!$B$47:$BI$57,MATCH(G$7,GRID!$A$47:$A$57,0),MATCH(1,($U$2=GRID!$B$31:$BI$31)*(КАЛЕНДАРЬ!$AT27=GRID!$B$33:$BI$33),0))*(1-GRID!$B$69),0))</f>
        <v>25800</v>
      </c>
      <c r="I414" s="47" cm="1">
        <f t="array" ref="I414">IF($I$2="Открытый тариф",
INDEX(GRID!$B$34:$BI$44,MATCH(I$7,GRID!$A$34:$A$44,0),MATCH(1,($U$2=GRID!$B$31:$BI$31)*(КАЛЕНДАРЬ!$AT27=GRID!$B$33:$BI$33), 0)),
ROUNDUP(INDEX(GRID!$B$34:$BI$44,MATCH(I$7,GRID!$A$34:$A$44,0),MATCH(1,($U$2=GRID!$B$31:$BI$31)*(КАЛЕНДАРЬ!$AT27=GRID!$B$33:$BI$33),0))*(1-GRID!$B$69),0))</f>
        <v>25000</v>
      </c>
      <c r="J414" s="47" cm="1">
        <f t="array" ref="J414">IF($I$2="Открытый тариф",
INDEX(GRID!$B$47:$BI$57,MATCH(I$7,GRID!$A$47:$A$57,0),MATCH(1,($U$2=GRID!$B$31:$BI$31)*(КАЛЕНДАРЬ!$AT27=GRID!$B$33:$BI$33), 0)),
ROUNDUP(INDEX(GRID!$B$47:$BI$57,MATCH(I$7,GRID!$A$47:$A$57,0),MATCH(1,($U$2=GRID!$B$31:$BI$31)*(КАЛЕНДАРЬ!$AT27=GRID!$B$33:$BI$33),0))*(1-GRID!$B$69),0))</f>
        <v>27600</v>
      </c>
      <c r="K414" s="47" cm="1">
        <f t="array" ref="K414">IF($I$2="Открытый тариф",
INDEX(GRID!$B$34:$BI$44,MATCH(K$7,GRID!$A$34:$A$44,0),MATCH(1,($U$2=GRID!$B$31:$BI$31)*(КАЛЕНДАРЬ!$AT27=GRID!$B$33:$BI$33), 0)),
ROUNDUP(INDEX(GRID!$B$34:$BI$44,MATCH(K$7,GRID!$A$34:$A$44,0),MATCH(1,($U$2=GRID!$B$31:$BI$31)*(КАЛЕНДАРЬ!$AT27=GRID!$B$33:$BI$33),0))*(1-GRID!$B$69),0))</f>
        <v>26000</v>
      </c>
      <c r="L414" s="47" cm="1">
        <f t="array" ref="L414">IF($I$2="Открытый тариф",
INDEX(GRID!$B$47:$BI$57,MATCH(K$7,GRID!$A$47:$A$57,0),MATCH(1,($U$2=GRID!$B$31:$BI$31)*(КАЛЕНДАРЬ!$AT27=GRID!$B$33:$BI$33), 0)),
ROUNDUP(INDEX(GRID!$B$47:$BI$57,MATCH(K$7,GRID!$A$47:$A$57,0),MATCH(1,($U$2=GRID!$B$31:$BI$31)*(КАЛЕНДАРЬ!$AT27=GRID!$B$33:$BI$33),0))*(1-GRID!$B$69),0))</f>
        <v>28600</v>
      </c>
      <c r="M414" s="47" cm="1">
        <f t="array" ref="M414">IF($I$2="Открытый тариф",
INDEX(GRID!$B$34:$BI$44,MATCH(M$7,GRID!$A$34:$A$44,0),MATCH(1,($U$2=GRID!$B$31:$BI$31)*(КАЛЕНДАРЬ!$AT27=GRID!$B$33:$BI$33), 0)),
ROUNDUP(INDEX(GRID!$B$34:$BI$44,MATCH(M$7,GRID!$A$34:$A$44,0),MATCH(1,($U$2=GRID!$B$31:$BI$31)*(КАЛЕНДАРЬ!$AT27=GRID!$B$33:$BI$33),0))*(1-GRID!$B$69),0))</f>
        <v>27800</v>
      </c>
      <c r="N414" s="47" cm="1">
        <f t="array" ref="N414">IF($I$2="Открытый тариф",
INDEX(GRID!$B$47:$BI$57,MATCH(M$7,GRID!$A$47:$A$57,0),MATCH(1,($U$2=GRID!$B$31:$BI$31)*(КАЛЕНДАРЬ!$AT27=GRID!$B$33:$BI$33), 0)),
ROUNDUP(INDEX(GRID!$B$47:$BI$57,MATCH(M$7,GRID!$A$47:$A$57,0),MATCH(1,($U$2=GRID!$B$31:$BI$31)*(КАЛЕНДАРЬ!$AT27=GRID!$B$33:$BI$33),0))*(1-GRID!$B$69),0))</f>
        <v>30400</v>
      </c>
      <c r="O414" s="47" cm="1">
        <f t="array" ref="O414">IF($I$2="Открытый тариф",
INDEX(GRID!$B$34:$BI$44,MATCH(O$7,GRID!$A$34:$A$44,0),MATCH(1,($U$2=GRID!$B$31:$BI$31)*(КАЛЕНДАРЬ!$AT27=GRID!$B$33:$BI$33), 0)),
ROUNDUP(INDEX(GRID!$B$34:$BI$44,MATCH(O$7,GRID!$A$34:$A$44,0),MATCH(1,($U$2=GRID!$B$31:$BI$31)*(КАЛЕНДАРЬ!$AT27=GRID!$B$33:$BI$33),0))*(1-GRID!$B$69),0))</f>
        <v>34700</v>
      </c>
      <c r="P414" s="47" cm="1">
        <f t="array" ref="P414">IF($I$2="Открытый тариф",
INDEX(GRID!$B$47:$BI$57,MATCH(O$7,GRID!$A$47:$A$57,0),MATCH(1,($U$2=GRID!$B$31:$BI$31)*(КАЛЕНДАРЬ!$AT27=GRID!$B$33:$BI$33), 0)),
ROUNDUP(INDEX(GRID!$B$47:$BI$57,MATCH(O$7,GRID!$A$47:$A$57,0),MATCH(1,($U$2=GRID!$B$31:$BI$31)*(КАЛЕНДАРЬ!$AT27=GRID!$B$33:$BI$33),0))*(1-GRID!$B$69),0))</f>
        <v>37300</v>
      </c>
      <c r="Q414" s="47" cm="1">
        <f t="array" ref="Q414">IF($I$2="Открытый тариф",
INDEX(GRID!$B$34:$BI$44,MATCH(Q$7,GRID!$A$34:$A$44,0),MATCH(1,($U$2=GRID!$B$31:$BI$31)*(КАЛЕНДАРЬ!$AT27=GRID!$B$33:$BI$33), 0)),
ROUNDUP(INDEX(GRID!$B$34:$BI$44,MATCH(Q$7,GRID!$A$34:$A$44,0),MATCH(1,($U$2=GRID!$B$31:$BI$31)*(КАЛЕНДАРЬ!$AT27=GRID!$B$33:$BI$33),0))*(1-GRID!$B$69),0))</f>
        <v>36700</v>
      </c>
      <c r="R414" s="47" cm="1">
        <f t="array" ref="R414">IF($I$2="Открытый тариф",
INDEX(GRID!$B$47:$BI$57,MATCH(Q$7,GRID!$A$47:$A$57,0),MATCH(1,($U$2=GRID!$B$31:$BI$31)*(КАЛЕНДАРЬ!$AT27=GRID!$B$33:$BI$33), 0)),
ROUNDUP(INDEX(GRID!$B$47:$BI$57,MATCH(Q$7,GRID!$A$47:$A$57,0),MATCH(1,($U$2=GRID!$B$31:$BI$31)*(КАЛЕНДАРЬ!$AT27=GRID!$B$33:$BI$33),0))*(1-GRID!$B$69),0))</f>
        <v>39300</v>
      </c>
      <c r="S414" s="47" cm="1">
        <f t="array" ref="S414">IF($I$2="Открытый тариф",
INDEX(GRID!$B$34:$BI$44,MATCH(S$7,GRID!$A$34:$A$44,0),MATCH(1,($U$2=GRID!$B$31:$BI$31)*(КАЛЕНДАРЬ!$AT27=GRID!$B$33:$BI$33), 0)),
ROUNDUP(INDEX(GRID!$B$34:$BI$44,MATCH(S$7,GRID!$A$34:$A$44,0),MATCH(1,($U$2=GRID!$B$31:$BI$31)*(КАЛЕНДАРЬ!$AT27=GRID!$B$33:$BI$33),0))*(1-GRID!$B$69),0))</f>
        <v>40200</v>
      </c>
      <c r="T414" s="47" cm="1">
        <f t="array" ref="T414">IF($I$2="Открытый тариф",
INDEX(GRID!$B$47:$BI$57,MATCH(S$7,GRID!$A$47:$A$57,0),MATCH(1,($U$2=GRID!$B$31:$BI$31)*(КАЛЕНДАРЬ!$AT27=GRID!$B$33:$BI$33), 0)),
ROUNDUP(INDEX(GRID!$B$47:$BI$57,MATCH(S$7,GRID!$A$47:$A$57,0),MATCH(1,($U$2=GRID!$B$31:$BI$31)*(КАЛЕНДАРЬ!$AT27=GRID!$B$33:$BI$33),0))*(1-GRID!$B$69),0))</f>
        <v>42800</v>
      </c>
      <c r="U414" s="47" cm="1">
        <f t="array" ref="U414">IF($I$2="Открытый тариф",
INDEX(GRID!$B$34:$BI$44,MATCH(U$7,GRID!$A$34:$A$44,0),MATCH(1,($U$2=GRID!$B$31:$BI$31)*(КАЛЕНДАРЬ!$AT27=GRID!$B$33:$BI$33), 0)),
ROUNDUP(INDEX(GRID!$B$34:$BI$44,MATCH(U$7,GRID!$A$34:$A$44,0),MATCH(1,($U$2=GRID!$B$31:$BI$31)*(КАЛЕНДАРЬ!$AT27=GRID!$B$33:$BI$33),0))*(1-GRID!$B$69),0))</f>
        <v>46100</v>
      </c>
      <c r="V414" s="47" cm="1">
        <f t="array" ref="V414">IF($I$2="Открытый тариф",
INDEX(GRID!$B$47:$BI$57,MATCH(U$7,GRID!$A$47:$A$57,0),MATCH(1,($U$2=GRID!$B$31:$BI$31)*(КАЛЕНДАРЬ!$AT27=GRID!$B$33:$BI$33), 0)),
ROUNDUP(INDEX(GRID!$B$47:$BI$57,MATCH(U$7,GRID!$A$47:$A$57,0),MATCH(1,($U$2=GRID!$B$31:$BI$31)*(КАЛЕНДАРЬ!$AT27=GRID!$B$33:$BI$33),0))*(1-GRID!$B$69),0))</f>
        <v>48700</v>
      </c>
      <c r="W414" s="47" cm="1">
        <f t="array" ref="W414">IF($I$2="Открытый тариф",
INDEX(GRID!$B$34:$BI$44,MATCH(W$7,GRID!$A$34:$A$44,0),MATCH(1,($U$2=GRID!$B$31:$BI$31)*(КАЛЕНДАРЬ!$AT27=GRID!$B$33:$BI$33), 0)),
ROUNDUP(INDEX(GRID!$B$34:$BI$44,MATCH(W$7,GRID!$A$34:$A$44,0),MATCH(1,($U$2=GRID!$B$31:$BI$31)*(КАЛЕНДАРЬ!$AT27=GRID!$B$33:$BI$33),0))*(1-GRID!$B$69),0))</f>
        <v>134300</v>
      </c>
      <c r="X414" s="47" cm="1">
        <f t="array" ref="X414">IF($I$2="Открытый тариф",
INDEX(GRID!$B$47:$BI$57,MATCH(W$7,GRID!$A$47:$A$57,0),MATCH(1,($U$2=GRID!$B$31:$BI$31)*(КАЛЕНДАРЬ!$AT27=GRID!$B$33:$BI$33), 0)),
ROUNDUP(INDEX(GRID!$B$47:$BI$57,MATCH(W$7,GRID!$A$47:$A$57,0),MATCH(1,($U$2=GRID!$B$31:$BI$31)*(КАЛЕНДАРЬ!$AT27=GRID!$B$33:$BI$33),0))*(1-GRID!$B$69),0))</f>
        <v>136900</v>
      </c>
    </row>
    <row r="415" spans="1:24" hidden="1" x14ac:dyDescent="0.2">
      <c r="A415" s="117" t="s">
        <v>45</v>
      </c>
      <c r="B415" s="117">
        <v>25</v>
      </c>
      <c r="C415" s="47" cm="1">
        <f t="array" ref="C415">IF($I$2="Открытый тариф",
INDEX(GRID!$B$34:$BI$44,MATCH(C$7,GRID!$A$34:$A$44,0),MATCH(1,($U$2=GRID!$B$31:$BI$31)*(КАЛЕНДАРЬ!$AT28=GRID!$B$33:$BI$33), 0)),
ROUNDUP(INDEX(GRID!$B$34:$BI$44,MATCH(C$7,GRID!$A$34:$A$44,0),MATCH(1,($U$2=GRID!$B$31:$BI$31)*(КАЛЕНДАРЬ!$AT28=GRID!$B$33:$BI$33),0))*(1-GRID!$B$69),0))</f>
        <v>20400</v>
      </c>
      <c r="D415" s="47" cm="1">
        <f t="array" ref="D415">IF($I$2="Открытый тариф",
INDEX(GRID!$B$47:$BI$57,MATCH(C$7,GRID!$A$47:$A$57,0),MATCH(1,($U$2=GRID!$B$31:$BI$31)*(КАЛЕНДАРЬ!$AT28=GRID!$B$33:$BI$33), 0)),
ROUNDUP(INDEX(GRID!$B$47:$BI$57,MATCH(C$7,GRID!$A$47:$A$57,0),MATCH(1,($U$2=GRID!$B$31:$BI$31)*(КАЛЕНДАРЬ!$AT28=GRID!$B$33:$BI$33),0))*(1-GRID!$B$69),0))</f>
        <v>23000</v>
      </c>
      <c r="E415" s="47" cm="1">
        <f t="array" ref="E415">IF($I$2="Открытый тариф",
INDEX(GRID!$B$34:$BI$44,MATCH(E$7,GRID!$A$34:$A$44,0),MATCH(1,($U$2=GRID!$B$31:$BI$31)*(КАЛЕНДАРЬ!$AT28=GRID!$B$33:$BI$33), 0)),
ROUNDUP(INDEX(GRID!$B$34:$BI$44,MATCH(E$7,GRID!$A$34:$A$44,0),MATCH(1,($U$2=GRID!$B$31:$BI$31)*(КАЛЕНДАРЬ!$AT28=GRID!$B$33:$BI$33),0))*(1-GRID!$B$69),0))</f>
        <v>22200</v>
      </c>
      <c r="F415" s="47" cm="1">
        <f t="array" ref="F415">IF($I$2="Открытый тариф",
INDEX(GRID!$B$47:$BI$57,MATCH(E$7,GRID!$A$47:$A$57,0),MATCH(1,($U$2=GRID!$B$31:$BI$31)*(КАЛЕНДАРЬ!$AT28=GRID!$B$33:$BI$33), 0)),
ROUNDUP(INDEX(GRID!$B$47:$BI$57,MATCH(E$7,GRID!$A$47:$A$57,0),MATCH(1,($U$2=GRID!$B$31:$BI$31)*(КАЛЕНДАРЬ!$AT28=GRID!$B$33:$BI$33),0))*(1-GRID!$B$69),0))</f>
        <v>24800</v>
      </c>
      <c r="G415" s="47" cm="1">
        <f t="array" ref="G415">IF($I$2="Открытый тариф",
INDEX(GRID!$B$34:$BI$44,MATCH(G$7,GRID!$A$34:$A$44,0),MATCH(1,($U$2=GRID!$B$31:$BI$31)*(КАЛЕНДАРЬ!$AT28=GRID!$B$33:$BI$33), 0)),
ROUNDUP(INDEX(GRID!$B$34:$BI$44,MATCH(G$7,GRID!$A$34:$A$44,0),MATCH(1,($U$2=GRID!$B$31:$BI$31)*(КАЛЕНДАРЬ!$AT28=GRID!$B$33:$BI$33),0))*(1-GRID!$B$69),0))</f>
        <v>23200</v>
      </c>
      <c r="H415" s="47" cm="1">
        <f t="array" ref="H415">IF($I$2="Открытый тариф",
INDEX(GRID!$B$47:$BI$57,MATCH(G$7,GRID!$A$47:$A$57,0),MATCH(1,($U$2=GRID!$B$31:$BI$31)*(КАЛЕНДАРЬ!$AT28=GRID!$B$33:$BI$33), 0)),
ROUNDUP(INDEX(GRID!$B$47:$BI$57,MATCH(G$7,GRID!$A$47:$A$57,0),MATCH(1,($U$2=GRID!$B$31:$BI$31)*(КАЛЕНДАРЬ!$AT28=GRID!$B$33:$BI$33),0))*(1-GRID!$B$69),0))</f>
        <v>25800</v>
      </c>
      <c r="I415" s="47" cm="1">
        <f t="array" ref="I415">IF($I$2="Открытый тариф",
INDEX(GRID!$B$34:$BI$44,MATCH(I$7,GRID!$A$34:$A$44,0),MATCH(1,($U$2=GRID!$B$31:$BI$31)*(КАЛЕНДАРЬ!$AT28=GRID!$B$33:$BI$33), 0)),
ROUNDUP(INDEX(GRID!$B$34:$BI$44,MATCH(I$7,GRID!$A$34:$A$44,0),MATCH(1,($U$2=GRID!$B$31:$BI$31)*(КАЛЕНДАРЬ!$AT28=GRID!$B$33:$BI$33),0))*(1-GRID!$B$69),0))</f>
        <v>25000</v>
      </c>
      <c r="J415" s="47" cm="1">
        <f t="array" ref="J415">IF($I$2="Открытый тариф",
INDEX(GRID!$B$47:$BI$57,MATCH(I$7,GRID!$A$47:$A$57,0),MATCH(1,($U$2=GRID!$B$31:$BI$31)*(КАЛЕНДАРЬ!$AT28=GRID!$B$33:$BI$33), 0)),
ROUNDUP(INDEX(GRID!$B$47:$BI$57,MATCH(I$7,GRID!$A$47:$A$57,0),MATCH(1,($U$2=GRID!$B$31:$BI$31)*(КАЛЕНДАРЬ!$AT28=GRID!$B$33:$BI$33),0))*(1-GRID!$B$69),0))</f>
        <v>27600</v>
      </c>
      <c r="K415" s="47" cm="1">
        <f t="array" ref="K415">IF($I$2="Открытый тариф",
INDEX(GRID!$B$34:$BI$44,MATCH(K$7,GRID!$A$34:$A$44,0),MATCH(1,($U$2=GRID!$B$31:$BI$31)*(КАЛЕНДАРЬ!$AT28=GRID!$B$33:$BI$33), 0)),
ROUNDUP(INDEX(GRID!$B$34:$BI$44,MATCH(K$7,GRID!$A$34:$A$44,0),MATCH(1,($U$2=GRID!$B$31:$BI$31)*(КАЛЕНДАРЬ!$AT28=GRID!$B$33:$BI$33),0))*(1-GRID!$B$69),0))</f>
        <v>26000</v>
      </c>
      <c r="L415" s="47" cm="1">
        <f t="array" ref="L415">IF($I$2="Открытый тариф",
INDEX(GRID!$B$47:$BI$57,MATCH(K$7,GRID!$A$47:$A$57,0),MATCH(1,($U$2=GRID!$B$31:$BI$31)*(КАЛЕНДАРЬ!$AT28=GRID!$B$33:$BI$33), 0)),
ROUNDUP(INDEX(GRID!$B$47:$BI$57,MATCH(K$7,GRID!$A$47:$A$57,0),MATCH(1,($U$2=GRID!$B$31:$BI$31)*(КАЛЕНДАРЬ!$AT28=GRID!$B$33:$BI$33),0))*(1-GRID!$B$69),0))</f>
        <v>28600</v>
      </c>
      <c r="M415" s="47" cm="1">
        <f t="array" ref="M415">IF($I$2="Открытый тариф",
INDEX(GRID!$B$34:$BI$44,MATCH(M$7,GRID!$A$34:$A$44,0),MATCH(1,($U$2=GRID!$B$31:$BI$31)*(КАЛЕНДАРЬ!$AT28=GRID!$B$33:$BI$33), 0)),
ROUNDUP(INDEX(GRID!$B$34:$BI$44,MATCH(M$7,GRID!$A$34:$A$44,0),MATCH(1,($U$2=GRID!$B$31:$BI$31)*(КАЛЕНДАРЬ!$AT28=GRID!$B$33:$BI$33),0))*(1-GRID!$B$69),0))</f>
        <v>27800</v>
      </c>
      <c r="N415" s="47" cm="1">
        <f t="array" ref="N415">IF($I$2="Открытый тариф",
INDEX(GRID!$B$47:$BI$57,MATCH(M$7,GRID!$A$47:$A$57,0),MATCH(1,($U$2=GRID!$B$31:$BI$31)*(КАЛЕНДАРЬ!$AT28=GRID!$B$33:$BI$33), 0)),
ROUNDUP(INDEX(GRID!$B$47:$BI$57,MATCH(M$7,GRID!$A$47:$A$57,0),MATCH(1,($U$2=GRID!$B$31:$BI$31)*(КАЛЕНДАРЬ!$AT28=GRID!$B$33:$BI$33),0))*(1-GRID!$B$69),0))</f>
        <v>30400</v>
      </c>
      <c r="O415" s="47" cm="1">
        <f t="array" ref="O415">IF($I$2="Открытый тариф",
INDEX(GRID!$B$34:$BI$44,MATCH(O$7,GRID!$A$34:$A$44,0),MATCH(1,($U$2=GRID!$B$31:$BI$31)*(КАЛЕНДАРЬ!$AT28=GRID!$B$33:$BI$33), 0)),
ROUNDUP(INDEX(GRID!$B$34:$BI$44,MATCH(O$7,GRID!$A$34:$A$44,0),MATCH(1,($U$2=GRID!$B$31:$BI$31)*(КАЛЕНДАРЬ!$AT28=GRID!$B$33:$BI$33),0))*(1-GRID!$B$69),0))</f>
        <v>34700</v>
      </c>
      <c r="P415" s="47" cm="1">
        <f t="array" ref="P415">IF($I$2="Открытый тариф",
INDEX(GRID!$B$47:$BI$57,MATCH(O$7,GRID!$A$47:$A$57,0),MATCH(1,($U$2=GRID!$B$31:$BI$31)*(КАЛЕНДАРЬ!$AT28=GRID!$B$33:$BI$33), 0)),
ROUNDUP(INDEX(GRID!$B$47:$BI$57,MATCH(O$7,GRID!$A$47:$A$57,0),MATCH(1,($U$2=GRID!$B$31:$BI$31)*(КАЛЕНДАРЬ!$AT28=GRID!$B$33:$BI$33),0))*(1-GRID!$B$69),0))</f>
        <v>37300</v>
      </c>
      <c r="Q415" s="47" cm="1">
        <f t="array" ref="Q415">IF($I$2="Открытый тариф",
INDEX(GRID!$B$34:$BI$44,MATCH(Q$7,GRID!$A$34:$A$44,0),MATCH(1,($U$2=GRID!$B$31:$BI$31)*(КАЛЕНДАРЬ!$AT28=GRID!$B$33:$BI$33), 0)),
ROUNDUP(INDEX(GRID!$B$34:$BI$44,MATCH(Q$7,GRID!$A$34:$A$44,0),MATCH(1,($U$2=GRID!$B$31:$BI$31)*(КАЛЕНДАРЬ!$AT28=GRID!$B$33:$BI$33),0))*(1-GRID!$B$69),0))</f>
        <v>36700</v>
      </c>
      <c r="R415" s="47" cm="1">
        <f t="array" ref="R415">IF($I$2="Открытый тариф",
INDEX(GRID!$B$47:$BI$57,MATCH(Q$7,GRID!$A$47:$A$57,0),MATCH(1,($U$2=GRID!$B$31:$BI$31)*(КАЛЕНДАРЬ!$AT28=GRID!$B$33:$BI$33), 0)),
ROUNDUP(INDEX(GRID!$B$47:$BI$57,MATCH(Q$7,GRID!$A$47:$A$57,0),MATCH(1,($U$2=GRID!$B$31:$BI$31)*(КАЛЕНДАРЬ!$AT28=GRID!$B$33:$BI$33),0))*(1-GRID!$B$69),0))</f>
        <v>39300</v>
      </c>
      <c r="S415" s="47" cm="1">
        <f t="array" ref="S415">IF($I$2="Открытый тариф",
INDEX(GRID!$B$34:$BI$44,MATCH(S$7,GRID!$A$34:$A$44,0),MATCH(1,($U$2=GRID!$B$31:$BI$31)*(КАЛЕНДАРЬ!$AT28=GRID!$B$33:$BI$33), 0)),
ROUNDUP(INDEX(GRID!$B$34:$BI$44,MATCH(S$7,GRID!$A$34:$A$44,0),MATCH(1,($U$2=GRID!$B$31:$BI$31)*(КАЛЕНДАРЬ!$AT28=GRID!$B$33:$BI$33),0))*(1-GRID!$B$69),0))</f>
        <v>40200</v>
      </c>
      <c r="T415" s="47" cm="1">
        <f t="array" ref="T415">IF($I$2="Открытый тариф",
INDEX(GRID!$B$47:$BI$57,MATCH(S$7,GRID!$A$47:$A$57,0),MATCH(1,($U$2=GRID!$B$31:$BI$31)*(КАЛЕНДАРЬ!$AT28=GRID!$B$33:$BI$33), 0)),
ROUNDUP(INDEX(GRID!$B$47:$BI$57,MATCH(S$7,GRID!$A$47:$A$57,0),MATCH(1,($U$2=GRID!$B$31:$BI$31)*(КАЛЕНДАРЬ!$AT28=GRID!$B$33:$BI$33),0))*(1-GRID!$B$69),0))</f>
        <v>42800</v>
      </c>
      <c r="U415" s="47" cm="1">
        <f t="array" ref="U415">IF($I$2="Открытый тариф",
INDEX(GRID!$B$34:$BI$44,MATCH(U$7,GRID!$A$34:$A$44,0),MATCH(1,($U$2=GRID!$B$31:$BI$31)*(КАЛЕНДАРЬ!$AT28=GRID!$B$33:$BI$33), 0)),
ROUNDUP(INDEX(GRID!$B$34:$BI$44,MATCH(U$7,GRID!$A$34:$A$44,0),MATCH(1,($U$2=GRID!$B$31:$BI$31)*(КАЛЕНДАРЬ!$AT28=GRID!$B$33:$BI$33),0))*(1-GRID!$B$69),0))</f>
        <v>46100</v>
      </c>
      <c r="V415" s="47" cm="1">
        <f t="array" ref="V415">IF($I$2="Открытый тариф",
INDEX(GRID!$B$47:$BI$57,MATCH(U$7,GRID!$A$47:$A$57,0),MATCH(1,($U$2=GRID!$B$31:$BI$31)*(КАЛЕНДАРЬ!$AT28=GRID!$B$33:$BI$33), 0)),
ROUNDUP(INDEX(GRID!$B$47:$BI$57,MATCH(U$7,GRID!$A$47:$A$57,0),MATCH(1,($U$2=GRID!$B$31:$BI$31)*(КАЛЕНДАРЬ!$AT28=GRID!$B$33:$BI$33),0))*(1-GRID!$B$69),0))</f>
        <v>48700</v>
      </c>
      <c r="W415" s="47" cm="1">
        <f t="array" ref="W415">IF($I$2="Открытый тариф",
INDEX(GRID!$B$34:$BI$44,MATCH(W$7,GRID!$A$34:$A$44,0),MATCH(1,($U$2=GRID!$B$31:$BI$31)*(КАЛЕНДАРЬ!$AT28=GRID!$B$33:$BI$33), 0)),
ROUNDUP(INDEX(GRID!$B$34:$BI$44,MATCH(W$7,GRID!$A$34:$A$44,0),MATCH(1,($U$2=GRID!$B$31:$BI$31)*(КАЛЕНДАРЬ!$AT28=GRID!$B$33:$BI$33),0))*(1-GRID!$B$69),0))</f>
        <v>134300</v>
      </c>
      <c r="X415" s="47" cm="1">
        <f t="array" ref="X415">IF($I$2="Открытый тариф",
INDEX(GRID!$B$47:$BI$57,MATCH(W$7,GRID!$A$47:$A$57,0),MATCH(1,($U$2=GRID!$B$31:$BI$31)*(КАЛЕНДАРЬ!$AT28=GRID!$B$33:$BI$33), 0)),
ROUNDUP(INDEX(GRID!$B$47:$BI$57,MATCH(W$7,GRID!$A$47:$A$57,0),MATCH(1,($U$2=GRID!$B$31:$BI$31)*(КАЛЕНДАРЬ!$AT28=GRID!$B$33:$BI$33),0))*(1-GRID!$B$69),0))</f>
        <v>136900</v>
      </c>
    </row>
    <row r="416" spans="1:24" hidden="1" x14ac:dyDescent="0.2">
      <c r="A416" s="117" t="s">
        <v>46</v>
      </c>
      <c r="B416" s="117">
        <v>26</v>
      </c>
      <c r="C416" s="47" cm="1">
        <f t="array" ref="C416">IF($I$2="Открытый тариф",
INDEX(GRID!$B$34:$BI$44,MATCH(C$7,GRID!$A$34:$A$44,0),MATCH(1,($U$2=GRID!$B$31:$BI$31)*(КАЛЕНДАРЬ!$AT29=GRID!$B$33:$BI$33), 0)),
ROUNDUP(INDEX(GRID!$B$34:$BI$44,MATCH(C$7,GRID!$A$34:$A$44,0),MATCH(1,($U$2=GRID!$B$31:$BI$31)*(КАЛЕНДАРЬ!$AT29=GRID!$B$33:$BI$33),0))*(1-GRID!$B$69),0))</f>
        <v>18600</v>
      </c>
      <c r="D416" s="47" cm="1">
        <f t="array" ref="D416">IF($I$2="Открытый тариф",
INDEX(GRID!$B$47:$BI$57,MATCH(C$7,GRID!$A$47:$A$57,0),MATCH(1,($U$2=GRID!$B$31:$BI$31)*(КАЛЕНДАРЬ!$AT29=GRID!$B$33:$BI$33), 0)),
ROUNDUP(INDEX(GRID!$B$47:$BI$57,MATCH(C$7,GRID!$A$47:$A$57,0),MATCH(1,($U$2=GRID!$B$31:$BI$31)*(КАЛЕНДАРЬ!$AT29=GRID!$B$33:$BI$33),0))*(1-GRID!$B$69),0))</f>
        <v>21200</v>
      </c>
      <c r="E416" s="47" cm="1">
        <f t="array" ref="E416">IF($I$2="Открытый тариф",
INDEX(GRID!$B$34:$BI$44,MATCH(E$7,GRID!$A$34:$A$44,0),MATCH(1,($U$2=GRID!$B$31:$BI$31)*(КАЛЕНДАРЬ!$AT29=GRID!$B$33:$BI$33), 0)),
ROUNDUP(INDEX(GRID!$B$34:$BI$44,MATCH(E$7,GRID!$A$34:$A$44,0),MATCH(1,($U$2=GRID!$B$31:$BI$31)*(КАЛЕНДАРЬ!$AT29=GRID!$B$33:$BI$33),0))*(1-GRID!$B$69),0))</f>
        <v>20300</v>
      </c>
      <c r="F416" s="47" cm="1">
        <f t="array" ref="F416">IF($I$2="Открытый тариф",
INDEX(GRID!$B$47:$BI$57,MATCH(E$7,GRID!$A$47:$A$57,0),MATCH(1,($U$2=GRID!$B$31:$BI$31)*(КАЛЕНДАРЬ!$AT29=GRID!$B$33:$BI$33), 0)),
ROUNDUP(INDEX(GRID!$B$47:$BI$57,MATCH(E$7,GRID!$A$47:$A$57,0),MATCH(1,($U$2=GRID!$B$31:$BI$31)*(КАЛЕНДАРЬ!$AT29=GRID!$B$33:$BI$33),0))*(1-GRID!$B$69),0))</f>
        <v>22900</v>
      </c>
      <c r="G416" s="47" cm="1">
        <f t="array" ref="G416">IF($I$2="Открытый тариф",
INDEX(GRID!$B$34:$BI$44,MATCH(G$7,GRID!$A$34:$A$44,0),MATCH(1,($U$2=GRID!$B$31:$BI$31)*(КАЛЕНДАРЬ!$AT29=GRID!$B$33:$BI$33), 0)),
ROUNDUP(INDEX(GRID!$B$34:$BI$44,MATCH(G$7,GRID!$A$34:$A$44,0),MATCH(1,($U$2=GRID!$B$31:$BI$31)*(КАЛЕНДАРЬ!$AT29=GRID!$B$33:$BI$33),0))*(1-GRID!$B$69),0))</f>
        <v>21300</v>
      </c>
      <c r="H416" s="47" cm="1">
        <f t="array" ref="H416">IF($I$2="Открытый тариф",
INDEX(GRID!$B$47:$BI$57,MATCH(G$7,GRID!$A$47:$A$57,0),MATCH(1,($U$2=GRID!$B$31:$BI$31)*(КАЛЕНДАРЬ!$AT29=GRID!$B$33:$BI$33), 0)),
ROUNDUP(INDEX(GRID!$B$47:$BI$57,MATCH(G$7,GRID!$A$47:$A$57,0),MATCH(1,($U$2=GRID!$B$31:$BI$31)*(КАЛЕНДАРЬ!$AT29=GRID!$B$33:$BI$33),0))*(1-GRID!$B$69),0))</f>
        <v>23900</v>
      </c>
      <c r="I416" s="47" cm="1">
        <f t="array" ref="I416">IF($I$2="Открытый тариф",
INDEX(GRID!$B$34:$BI$44,MATCH(I$7,GRID!$A$34:$A$44,0),MATCH(1,($U$2=GRID!$B$31:$BI$31)*(КАЛЕНДАРЬ!$AT29=GRID!$B$33:$BI$33), 0)),
ROUNDUP(INDEX(GRID!$B$34:$BI$44,MATCH(I$7,GRID!$A$34:$A$44,0),MATCH(1,($U$2=GRID!$B$31:$BI$31)*(КАЛЕНДАРЬ!$AT29=GRID!$B$33:$BI$33),0))*(1-GRID!$B$69),0))</f>
        <v>23000</v>
      </c>
      <c r="J416" s="47" cm="1">
        <f t="array" ref="J416">IF($I$2="Открытый тариф",
INDEX(GRID!$B$47:$BI$57,MATCH(I$7,GRID!$A$47:$A$57,0),MATCH(1,($U$2=GRID!$B$31:$BI$31)*(КАЛЕНДАРЬ!$AT29=GRID!$B$33:$BI$33), 0)),
ROUNDUP(INDEX(GRID!$B$47:$BI$57,MATCH(I$7,GRID!$A$47:$A$57,0),MATCH(1,($U$2=GRID!$B$31:$BI$31)*(КАЛЕНДАРЬ!$AT29=GRID!$B$33:$BI$33),0))*(1-GRID!$B$69),0))</f>
        <v>25600</v>
      </c>
      <c r="K416" s="47" cm="1">
        <f t="array" ref="K416">IF($I$2="Открытый тариф",
INDEX(GRID!$B$34:$BI$44,MATCH(K$7,GRID!$A$34:$A$44,0),MATCH(1,($U$2=GRID!$B$31:$BI$31)*(КАЛЕНДАРЬ!$AT29=GRID!$B$33:$BI$33), 0)),
ROUNDUP(INDEX(GRID!$B$34:$BI$44,MATCH(K$7,GRID!$A$34:$A$44,0),MATCH(1,($U$2=GRID!$B$31:$BI$31)*(КАЛЕНДАРЬ!$AT29=GRID!$B$33:$BI$33),0))*(1-GRID!$B$69),0))</f>
        <v>24000</v>
      </c>
      <c r="L416" s="47" cm="1">
        <f t="array" ref="L416">IF($I$2="Открытый тариф",
INDEX(GRID!$B$47:$BI$57,MATCH(K$7,GRID!$A$47:$A$57,0),MATCH(1,($U$2=GRID!$B$31:$BI$31)*(КАЛЕНДАРЬ!$AT29=GRID!$B$33:$BI$33), 0)),
ROUNDUP(INDEX(GRID!$B$47:$BI$57,MATCH(K$7,GRID!$A$47:$A$57,0),MATCH(1,($U$2=GRID!$B$31:$BI$31)*(КАЛЕНДАРЬ!$AT29=GRID!$B$33:$BI$33),0))*(1-GRID!$B$69),0))</f>
        <v>26600</v>
      </c>
      <c r="M416" s="47" cm="1">
        <f t="array" ref="M416">IF($I$2="Открытый тариф",
INDEX(GRID!$B$34:$BI$44,MATCH(M$7,GRID!$A$34:$A$44,0),MATCH(1,($U$2=GRID!$B$31:$BI$31)*(КАЛЕНДАРЬ!$AT29=GRID!$B$33:$BI$33), 0)),
ROUNDUP(INDEX(GRID!$B$34:$BI$44,MATCH(M$7,GRID!$A$34:$A$44,0),MATCH(1,($U$2=GRID!$B$31:$BI$31)*(КАЛЕНДАРЬ!$AT29=GRID!$B$33:$BI$33),0))*(1-GRID!$B$69),0))</f>
        <v>25700</v>
      </c>
      <c r="N416" s="47" cm="1">
        <f t="array" ref="N416">IF($I$2="Открытый тариф",
INDEX(GRID!$B$47:$BI$57,MATCH(M$7,GRID!$A$47:$A$57,0),MATCH(1,($U$2=GRID!$B$31:$BI$31)*(КАЛЕНДАРЬ!$AT29=GRID!$B$33:$BI$33), 0)),
ROUNDUP(INDEX(GRID!$B$47:$BI$57,MATCH(M$7,GRID!$A$47:$A$57,0),MATCH(1,($U$2=GRID!$B$31:$BI$31)*(КАЛЕНДАРЬ!$AT29=GRID!$B$33:$BI$33),0))*(1-GRID!$B$69),0))</f>
        <v>28300</v>
      </c>
      <c r="O416" s="47" cm="1">
        <f t="array" ref="O416">IF($I$2="Открытый тариф",
INDEX(GRID!$B$34:$BI$44,MATCH(O$7,GRID!$A$34:$A$44,0),MATCH(1,($U$2=GRID!$B$31:$BI$31)*(КАЛЕНДАРЬ!$AT29=GRID!$B$33:$BI$33), 0)),
ROUNDUP(INDEX(GRID!$B$34:$BI$44,MATCH(O$7,GRID!$A$34:$A$44,0),MATCH(1,($U$2=GRID!$B$31:$BI$31)*(КАЛЕНДАРЬ!$AT29=GRID!$B$33:$BI$33),0))*(1-GRID!$B$69),0))</f>
        <v>32300</v>
      </c>
      <c r="P416" s="47" cm="1">
        <f t="array" ref="P416">IF($I$2="Открытый тариф",
INDEX(GRID!$B$47:$BI$57,MATCH(O$7,GRID!$A$47:$A$57,0),MATCH(1,($U$2=GRID!$B$31:$BI$31)*(КАЛЕНДАРЬ!$AT29=GRID!$B$33:$BI$33), 0)),
ROUNDUP(INDEX(GRID!$B$47:$BI$57,MATCH(O$7,GRID!$A$47:$A$57,0),MATCH(1,($U$2=GRID!$B$31:$BI$31)*(КАЛЕНДАРЬ!$AT29=GRID!$B$33:$BI$33),0))*(1-GRID!$B$69),0))</f>
        <v>34900</v>
      </c>
      <c r="Q416" s="47" cm="1">
        <f t="array" ref="Q416">IF($I$2="Открытый тариф",
INDEX(GRID!$B$34:$BI$44,MATCH(Q$7,GRID!$A$34:$A$44,0),MATCH(1,($U$2=GRID!$B$31:$BI$31)*(КАЛЕНДАРЬ!$AT29=GRID!$B$33:$BI$33), 0)),
ROUNDUP(INDEX(GRID!$B$34:$BI$44,MATCH(Q$7,GRID!$A$34:$A$44,0),MATCH(1,($U$2=GRID!$B$31:$BI$31)*(КАЛЕНДАРЬ!$AT29=GRID!$B$33:$BI$33),0))*(1-GRID!$B$69),0))</f>
        <v>34200</v>
      </c>
      <c r="R416" s="47" cm="1">
        <f t="array" ref="R416">IF($I$2="Открытый тариф",
INDEX(GRID!$B$47:$BI$57,MATCH(Q$7,GRID!$A$47:$A$57,0),MATCH(1,($U$2=GRID!$B$31:$BI$31)*(КАЛЕНДАРЬ!$AT29=GRID!$B$33:$BI$33), 0)),
ROUNDUP(INDEX(GRID!$B$47:$BI$57,MATCH(Q$7,GRID!$A$47:$A$57,0),MATCH(1,($U$2=GRID!$B$31:$BI$31)*(КАЛЕНДАРЬ!$AT29=GRID!$B$33:$BI$33),0))*(1-GRID!$B$69),0))</f>
        <v>36800</v>
      </c>
      <c r="S416" s="47" cm="1">
        <f t="array" ref="S416">IF($I$2="Открытый тариф",
INDEX(GRID!$B$34:$BI$44,MATCH(S$7,GRID!$A$34:$A$44,0),MATCH(1,($U$2=GRID!$B$31:$BI$31)*(КАЛЕНДАРЬ!$AT29=GRID!$B$33:$BI$33), 0)),
ROUNDUP(INDEX(GRID!$B$34:$BI$44,MATCH(S$7,GRID!$A$34:$A$44,0),MATCH(1,($U$2=GRID!$B$31:$BI$31)*(КАЛЕНДАРЬ!$AT29=GRID!$B$33:$BI$33),0))*(1-GRID!$B$69),0))</f>
        <v>37500</v>
      </c>
      <c r="T416" s="47" cm="1">
        <f t="array" ref="T416">IF($I$2="Открытый тариф",
INDEX(GRID!$B$47:$BI$57,MATCH(S$7,GRID!$A$47:$A$57,0),MATCH(1,($U$2=GRID!$B$31:$BI$31)*(КАЛЕНДАРЬ!$AT29=GRID!$B$33:$BI$33), 0)),
ROUNDUP(INDEX(GRID!$B$47:$BI$57,MATCH(S$7,GRID!$A$47:$A$57,0),MATCH(1,($U$2=GRID!$B$31:$BI$31)*(КАЛЕНДАРЬ!$AT29=GRID!$B$33:$BI$33),0))*(1-GRID!$B$69),0))</f>
        <v>40100</v>
      </c>
      <c r="U416" s="47" cm="1">
        <f t="array" ref="U416">IF($I$2="Открытый тариф",
INDEX(GRID!$B$34:$BI$44,MATCH(U$7,GRID!$A$34:$A$44,0),MATCH(1,($U$2=GRID!$B$31:$BI$31)*(КАЛЕНДАРЬ!$AT29=GRID!$B$33:$BI$33), 0)),
ROUNDUP(INDEX(GRID!$B$34:$BI$44,MATCH(U$7,GRID!$A$34:$A$44,0),MATCH(1,($U$2=GRID!$B$31:$BI$31)*(КАЛЕНДАРЬ!$AT29=GRID!$B$33:$BI$33),0))*(1-GRID!$B$69),0))</f>
        <v>43200</v>
      </c>
      <c r="V416" s="47" cm="1">
        <f t="array" ref="V416">IF($I$2="Открытый тариф",
INDEX(GRID!$B$47:$BI$57,MATCH(U$7,GRID!$A$47:$A$57,0),MATCH(1,($U$2=GRID!$B$31:$BI$31)*(КАЛЕНДАРЬ!$AT29=GRID!$B$33:$BI$33), 0)),
ROUNDUP(INDEX(GRID!$B$47:$BI$57,MATCH(U$7,GRID!$A$47:$A$57,0),MATCH(1,($U$2=GRID!$B$31:$BI$31)*(КАЛЕНДАРЬ!$AT29=GRID!$B$33:$BI$33),0))*(1-GRID!$B$69),0))</f>
        <v>45800</v>
      </c>
      <c r="W416" s="47" cm="1">
        <f t="array" ref="W416">IF($I$2="Открытый тариф",
INDEX(GRID!$B$34:$BI$44,MATCH(W$7,GRID!$A$34:$A$44,0),MATCH(1,($U$2=GRID!$B$31:$BI$31)*(КАЛЕНДАРЬ!$AT29=GRID!$B$33:$BI$33), 0)),
ROUNDUP(INDEX(GRID!$B$34:$BI$44,MATCH(W$7,GRID!$A$34:$A$44,0),MATCH(1,($U$2=GRID!$B$31:$BI$31)*(КАЛЕНДАРЬ!$AT29=GRID!$B$33:$BI$33),0))*(1-GRID!$B$69),0))</f>
        <v>122200</v>
      </c>
      <c r="X416" s="47" cm="1">
        <f t="array" ref="X416">IF($I$2="Открытый тариф",
INDEX(GRID!$B$47:$BI$57,MATCH(W$7,GRID!$A$47:$A$57,0),MATCH(1,($U$2=GRID!$B$31:$BI$31)*(КАЛЕНДАРЬ!$AT29=GRID!$B$33:$BI$33), 0)),
ROUNDUP(INDEX(GRID!$B$47:$BI$57,MATCH(W$7,GRID!$A$47:$A$57,0),MATCH(1,($U$2=GRID!$B$31:$BI$31)*(КАЛЕНДАРЬ!$AT29=GRID!$B$33:$BI$33),0))*(1-GRID!$B$69),0))</f>
        <v>124800</v>
      </c>
    </row>
    <row r="417" spans="1:24" hidden="1" x14ac:dyDescent="0.2">
      <c r="A417" s="117" t="s">
        <v>47</v>
      </c>
      <c r="B417" s="117">
        <v>27</v>
      </c>
      <c r="C417" s="47" cm="1">
        <f t="array" ref="C417">IF($I$2="Открытый тариф",
INDEX(GRID!$B$34:$BI$44,MATCH(C$7,GRID!$A$34:$A$44,0),MATCH(1,($U$2=GRID!$B$31:$BI$31)*(КАЛЕНДАРЬ!$AT30=GRID!$B$33:$BI$33), 0)),
ROUNDUP(INDEX(GRID!$B$34:$BI$44,MATCH(C$7,GRID!$A$34:$A$44,0),MATCH(1,($U$2=GRID!$B$31:$BI$31)*(КАЛЕНДАРЬ!$AT30=GRID!$B$33:$BI$33),0))*(1-GRID!$B$69),0))</f>
        <v>18600</v>
      </c>
      <c r="D417" s="47" cm="1">
        <f t="array" ref="D417">IF($I$2="Открытый тариф",
INDEX(GRID!$B$47:$BI$57,MATCH(C$7,GRID!$A$47:$A$57,0),MATCH(1,($U$2=GRID!$B$31:$BI$31)*(КАЛЕНДАРЬ!$AT30=GRID!$B$33:$BI$33), 0)),
ROUNDUP(INDEX(GRID!$B$47:$BI$57,MATCH(C$7,GRID!$A$47:$A$57,0),MATCH(1,($U$2=GRID!$B$31:$BI$31)*(КАЛЕНДАРЬ!$AT30=GRID!$B$33:$BI$33),0))*(1-GRID!$B$69),0))</f>
        <v>21200</v>
      </c>
      <c r="E417" s="47" cm="1">
        <f t="array" ref="E417">IF($I$2="Открытый тариф",
INDEX(GRID!$B$34:$BI$44,MATCH(E$7,GRID!$A$34:$A$44,0),MATCH(1,($U$2=GRID!$B$31:$BI$31)*(КАЛЕНДАРЬ!$AT30=GRID!$B$33:$BI$33), 0)),
ROUNDUP(INDEX(GRID!$B$34:$BI$44,MATCH(E$7,GRID!$A$34:$A$44,0),MATCH(1,($U$2=GRID!$B$31:$BI$31)*(КАЛЕНДАРЬ!$AT30=GRID!$B$33:$BI$33),0))*(1-GRID!$B$69),0))</f>
        <v>20300</v>
      </c>
      <c r="F417" s="47" cm="1">
        <f t="array" ref="F417">IF($I$2="Открытый тариф",
INDEX(GRID!$B$47:$BI$57,MATCH(E$7,GRID!$A$47:$A$57,0),MATCH(1,($U$2=GRID!$B$31:$BI$31)*(КАЛЕНДАРЬ!$AT30=GRID!$B$33:$BI$33), 0)),
ROUNDUP(INDEX(GRID!$B$47:$BI$57,MATCH(E$7,GRID!$A$47:$A$57,0),MATCH(1,($U$2=GRID!$B$31:$BI$31)*(КАЛЕНДАРЬ!$AT30=GRID!$B$33:$BI$33),0))*(1-GRID!$B$69),0))</f>
        <v>22900</v>
      </c>
      <c r="G417" s="47" cm="1">
        <f t="array" ref="G417">IF($I$2="Открытый тариф",
INDEX(GRID!$B$34:$BI$44,MATCH(G$7,GRID!$A$34:$A$44,0),MATCH(1,($U$2=GRID!$B$31:$BI$31)*(КАЛЕНДАРЬ!$AT30=GRID!$B$33:$BI$33), 0)),
ROUNDUP(INDEX(GRID!$B$34:$BI$44,MATCH(G$7,GRID!$A$34:$A$44,0),MATCH(1,($U$2=GRID!$B$31:$BI$31)*(КАЛЕНДАРЬ!$AT30=GRID!$B$33:$BI$33),0))*(1-GRID!$B$69),0))</f>
        <v>21300</v>
      </c>
      <c r="H417" s="47" cm="1">
        <f t="array" ref="H417">IF($I$2="Открытый тариф",
INDEX(GRID!$B$47:$BI$57,MATCH(G$7,GRID!$A$47:$A$57,0),MATCH(1,($U$2=GRID!$B$31:$BI$31)*(КАЛЕНДАРЬ!$AT30=GRID!$B$33:$BI$33), 0)),
ROUNDUP(INDEX(GRID!$B$47:$BI$57,MATCH(G$7,GRID!$A$47:$A$57,0),MATCH(1,($U$2=GRID!$B$31:$BI$31)*(КАЛЕНДАРЬ!$AT30=GRID!$B$33:$BI$33),0))*(1-GRID!$B$69),0))</f>
        <v>23900</v>
      </c>
      <c r="I417" s="47" cm="1">
        <f t="array" ref="I417">IF($I$2="Открытый тариф",
INDEX(GRID!$B$34:$BI$44,MATCH(I$7,GRID!$A$34:$A$44,0),MATCH(1,($U$2=GRID!$B$31:$BI$31)*(КАЛЕНДАРЬ!$AT30=GRID!$B$33:$BI$33), 0)),
ROUNDUP(INDEX(GRID!$B$34:$BI$44,MATCH(I$7,GRID!$A$34:$A$44,0),MATCH(1,($U$2=GRID!$B$31:$BI$31)*(КАЛЕНДАРЬ!$AT30=GRID!$B$33:$BI$33),0))*(1-GRID!$B$69),0))</f>
        <v>23000</v>
      </c>
      <c r="J417" s="47" cm="1">
        <f t="array" ref="J417">IF($I$2="Открытый тариф",
INDEX(GRID!$B$47:$BI$57,MATCH(I$7,GRID!$A$47:$A$57,0),MATCH(1,($U$2=GRID!$B$31:$BI$31)*(КАЛЕНДАРЬ!$AT30=GRID!$B$33:$BI$33), 0)),
ROUNDUP(INDEX(GRID!$B$47:$BI$57,MATCH(I$7,GRID!$A$47:$A$57,0),MATCH(1,($U$2=GRID!$B$31:$BI$31)*(КАЛЕНДАРЬ!$AT30=GRID!$B$33:$BI$33),0))*(1-GRID!$B$69),0))</f>
        <v>25600</v>
      </c>
      <c r="K417" s="47" cm="1">
        <f t="array" ref="K417">IF($I$2="Открытый тариф",
INDEX(GRID!$B$34:$BI$44,MATCH(K$7,GRID!$A$34:$A$44,0),MATCH(1,($U$2=GRID!$B$31:$BI$31)*(КАЛЕНДАРЬ!$AT30=GRID!$B$33:$BI$33), 0)),
ROUNDUP(INDEX(GRID!$B$34:$BI$44,MATCH(K$7,GRID!$A$34:$A$44,0),MATCH(1,($U$2=GRID!$B$31:$BI$31)*(КАЛЕНДАРЬ!$AT30=GRID!$B$33:$BI$33),0))*(1-GRID!$B$69),0))</f>
        <v>24000</v>
      </c>
      <c r="L417" s="47" cm="1">
        <f t="array" ref="L417">IF($I$2="Открытый тариф",
INDEX(GRID!$B$47:$BI$57,MATCH(K$7,GRID!$A$47:$A$57,0),MATCH(1,($U$2=GRID!$B$31:$BI$31)*(КАЛЕНДАРЬ!$AT30=GRID!$B$33:$BI$33), 0)),
ROUNDUP(INDEX(GRID!$B$47:$BI$57,MATCH(K$7,GRID!$A$47:$A$57,0),MATCH(1,($U$2=GRID!$B$31:$BI$31)*(КАЛЕНДАРЬ!$AT30=GRID!$B$33:$BI$33),0))*(1-GRID!$B$69),0))</f>
        <v>26600</v>
      </c>
      <c r="M417" s="47" cm="1">
        <f t="array" ref="M417">IF($I$2="Открытый тариф",
INDEX(GRID!$B$34:$BI$44,MATCH(M$7,GRID!$A$34:$A$44,0),MATCH(1,($U$2=GRID!$B$31:$BI$31)*(КАЛЕНДАРЬ!$AT30=GRID!$B$33:$BI$33), 0)),
ROUNDUP(INDEX(GRID!$B$34:$BI$44,MATCH(M$7,GRID!$A$34:$A$44,0),MATCH(1,($U$2=GRID!$B$31:$BI$31)*(КАЛЕНДАРЬ!$AT30=GRID!$B$33:$BI$33),0))*(1-GRID!$B$69),0))</f>
        <v>25700</v>
      </c>
      <c r="N417" s="47" cm="1">
        <f t="array" ref="N417">IF($I$2="Открытый тариф",
INDEX(GRID!$B$47:$BI$57,MATCH(M$7,GRID!$A$47:$A$57,0),MATCH(1,($U$2=GRID!$B$31:$BI$31)*(КАЛЕНДАРЬ!$AT30=GRID!$B$33:$BI$33), 0)),
ROUNDUP(INDEX(GRID!$B$47:$BI$57,MATCH(M$7,GRID!$A$47:$A$57,0),MATCH(1,($U$2=GRID!$B$31:$BI$31)*(КАЛЕНДАРЬ!$AT30=GRID!$B$33:$BI$33),0))*(1-GRID!$B$69),0))</f>
        <v>28300</v>
      </c>
      <c r="O417" s="47" cm="1">
        <f t="array" ref="O417">IF($I$2="Открытый тариф",
INDEX(GRID!$B$34:$BI$44,MATCH(O$7,GRID!$A$34:$A$44,0),MATCH(1,($U$2=GRID!$B$31:$BI$31)*(КАЛЕНДАРЬ!$AT30=GRID!$B$33:$BI$33), 0)),
ROUNDUP(INDEX(GRID!$B$34:$BI$44,MATCH(O$7,GRID!$A$34:$A$44,0),MATCH(1,($U$2=GRID!$B$31:$BI$31)*(КАЛЕНДАРЬ!$AT30=GRID!$B$33:$BI$33),0))*(1-GRID!$B$69),0))</f>
        <v>32300</v>
      </c>
      <c r="P417" s="47" cm="1">
        <f t="array" ref="P417">IF($I$2="Открытый тариф",
INDEX(GRID!$B$47:$BI$57,MATCH(O$7,GRID!$A$47:$A$57,0),MATCH(1,($U$2=GRID!$B$31:$BI$31)*(КАЛЕНДАРЬ!$AT30=GRID!$B$33:$BI$33), 0)),
ROUNDUP(INDEX(GRID!$B$47:$BI$57,MATCH(O$7,GRID!$A$47:$A$57,0),MATCH(1,($U$2=GRID!$B$31:$BI$31)*(КАЛЕНДАРЬ!$AT30=GRID!$B$33:$BI$33),0))*(1-GRID!$B$69),0))</f>
        <v>34900</v>
      </c>
      <c r="Q417" s="47" cm="1">
        <f t="array" ref="Q417">IF($I$2="Открытый тариф",
INDEX(GRID!$B$34:$BI$44,MATCH(Q$7,GRID!$A$34:$A$44,0),MATCH(1,($U$2=GRID!$B$31:$BI$31)*(КАЛЕНДАРЬ!$AT30=GRID!$B$33:$BI$33), 0)),
ROUNDUP(INDEX(GRID!$B$34:$BI$44,MATCH(Q$7,GRID!$A$34:$A$44,0),MATCH(1,($U$2=GRID!$B$31:$BI$31)*(КАЛЕНДАРЬ!$AT30=GRID!$B$33:$BI$33),0))*(1-GRID!$B$69),0))</f>
        <v>34200</v>
      </c>
      <c r="R417" s="47" cm="1">
        <f t="array" ref="R417">IF($I$2="Открытый тариф",
INDEX(GRID!$B$47:$BI$57,MATCH(Q$7,GRID!$A$47:$A$57,0),MATCH(1,($U$2=GRID!$B$31:$BI$31)*(КАЛЕНДАРЬ!$AT30=GRID!$B$33:$BI$33), 0)),
ROUNDUP(INDEX(GRID!$B$47:$BI$57,MATCH(Q$7,GRID!$A$47:$A$57,0),MATCH(1,($U$2=GRID!$B$31:$BI$31)*(КАЛЕНДАРЬ!$AT30=GRID!$B$33:$BI$33),0))*(1-GRID!$B$69),0))</f>
        <v>36800</v>
      </c>
      <c r="S417" s="47" cm="1">
        <f t="array" ref="S417">IF($I$2="Открытый тариф",
INDEX(GRID!$B$34:$BI$44,MATCH(S$7,GRID!$A$34:$A$44,0),MATCH(1,($U$2=GRID!$B$31:$BI$31)*(КАЛЕНДАРЬ!$AT30=GRID!$B$33:$BI$33), 0)),
ROUNDUP(INDEX(GRID!$B$34:$BI$44,MATCH(S$7,GRID!$A$34:$A$44,0),MATCH(1,($U$2=GRID!$B$31:$BI$31)*(КАЛЕНДАРЬ!$AT30=GRID!$B$33:$BI$33),0))*(1-GRID!$B$69),0))</f>
        <v>37500</v>
      </c>
      <c r="T417" s="47" cm="1">
        <f t="array" ref="T417">IF($I$2="Открытый тариф",
INDEX(GRID!$B$47:$BI$57,MATCH(S$7,GRID!$A$47:$A$57,0),MATCH(1,($U$2=GRID!$B$31:$BI$31)*(КАЛЕНДАРЬ!$AT30=GRID!$B$33:$BI$33), 0)),
ROUNDUP(INDEX(GRID!$B$47:$BI$57,MATCH(S$7,GRID!$A$47:$A$57,0),MATCH(1,($U$2=GRID!$B$31:$BI$31)*(КАЛЕНДАРЬ!$AT30=GRID!$B$33:$BI$33),0))*(1-GRID!$B$69),0))</f>
        <v>40100</v>
      </c>
      <c r="U417" s="47" cm="1">
        <f t="array" ref="U417">IF($I$2="Открытый тариф",
INDEX(GRID!$B$34:$BI$44,MATCH(U$7,GRID!$A$34:$A$44,0),MATCH(1,($U$2=GRID!$B$31:$BI$31)*(КАЛЕНДАРЬ!$AT30=GRID!$B$33:$BI$33), 0)),
ROUNDUP(INDEX(GRID!$B$34:$BI$44,MATCH(U$7,GRID!$A$34:$A$44,0),MATCH(1,($U$2=GRID!$B$31:$BI$31)*(КАЛЕНДАРЬ!$AT30=GRID!$B$33:$BI$33),0))*(1-GRID!$B$69),0))</f>
        <v>43200</v>
      </c>
      <c r="V417" s="47" cm="1">
        <f t="array" ref="V417">IF($I$2="Открытый тариф",
INDEX(GRID!$B$47:$BI$57,MATCH(U$7,GRID!$A$47:$A$57,0),MATCH(1,($U$2=GRID!$B$31:$BI$31)*(КАЛЕНДАРЬ!$AT30=GRID!$B$33:$BI$33), 0)),
ROUNDUP(INDEX(GRID!$B$47:$BI$57,MATCH(U$7,GRID!$A$47:$A$57,0),MATCH(1,($U$2=GRID!$B$31:$BI$31)*(КАЛЕНДАРЬ!$AT30=GRID!$B$33:$BI$33),0))*(1-GRID!$B$69),0))</f>
        <v>45800</v>
      </c>
      <c r="W417" s="47" cm="1">
        <f t="array" ref="W417">IF($I$2="Открытый тариф",
INDEX(GRID!$B$34:$BI$44,MATCH(W$7,GRID!$A$34:$A$44,0),MATCH(1,($U$2=GRID!$B$31:$BI$31)*(КАЛЕНДАРЬ!$AT30=GRID!$B$33:$BI$33), 0)),
ROUNDUP(INDEX(GRID!$B$34:$BI$44,MATCH(W$7,GRID!$A$34:$A$44,0),MATCH(1,($U$2=GRID!$B$31:$BI$31)*(КАЛЕНДАРЬ!$AT30=GRID!$B$33:$BI$33),0))*(1-GRID!$B$69),0))</f>
        <v>122200</v>
      </c>
      <c r="X417" s="47" cm="1">
        <f t="array" ref="X417">IF($I$2="Открытый тариф",
INDEX(GRID!$B$47:$BI$57,MATCH(W$7,GRID!$A$47:$A$57,0),MATCH(1,($U$2=GRID!$B$31:$BI$31)*(КАЛЕНДАРЬ!$AT30=GRID!$B$33:$BI$33), 0)),
ROUNDUP(INDEX(GRID!$B$47:$BI$57,MATCH(W$7,GRID!$A$47:$A$57,0),MATCH(1,($U$2=GRID!$B$31:$BI$31)*(КАЛЕНДАРЬ!$AT30=GRID!$B$33:$BI$33),0))*(1-GRID!$B$69),0))</f>
        <v>124800</v>
      </c>
    </row>
    <row r="418" spans="1:24" hidden="1" x14ac:dyDescent="0.2">
      <c r="A418" s="117" t="s">
        <v>48</v>
      </c>
      <c r="B418" s="117">
        <v>28</v>
      </c>
      <c r="C418" s="47" cm="1">
        <f t="array" ref="C418">IF($I$2="Открытый тариф",
INDEX(GRID!$B$34:$BI$44,MATCH(C$7,GRID!$A$34:$A$44,0),MATCH(1,($U$2=GRID!$B$31:$BI$31)*(КАЛЕНДАРЬ!$AT31=GRID!$B$33:$BI$33), 0)),
ROUNDUP(INDEX(GRID!$B$34:$BI$44,MATCH(C$7,GRID!$A$34:$A$44,0),MATCH(1,($U$2=GRID!$B$31:$BI$31)*(КАЛЕНДАРЬ!$AT31=GRID!$B$33:$BI$33),0))*(1-GRID!$B$69),0))</f>
        <v>16800</v>
      </c>
      <c r="D418" s="47" cm="1">
        <f t="array" ref="D418">IF($I$2="Открытый тариф",
INDEX(GRID!$B$47:$BI$57,MATCH(C$7,GRID!$A$47:$A$57,0),MATCH(1,($U$2=GRID!$B$31:$BI$31)*(КАЛЕНДАРЬ!$AT31=GRID!$B$33:$BI$33), 0)),
ROUNDUP(INDEX(GRID!$B$47:$BI$57,MATCH(C$7,GRID!$A$47:$A$57,0),MATCH(1,($U$2=GRID!$B$31:$BI$31)*(КАЛЕНДАРЬ!$AT31=GRID!$B$33:$BI$33),0))*(1-GRID!$B$69),0))</f>
        <v>19400</v>
      </c>
      <c r="E418" s="47" cm="1">
        <f t="array" ref="E418">IF($I$2="Открытый тариф",
INDEX(GRID!$B$34:$BI$44,MATCH(E$7,GRID!$A$34:$A$44,0),MATCH(1,($U$2=GRID!$B$31:$BI$31)*(КАЛЕНДАРЬ!$AT31=GRID!$B$33:$BI$33), 0)),
ROUNDUP(INDEX(GRID!$B$34:$BI$44,MATCH(E$7,GRID!$A$34:$A$44,0),MATCH(1,($U$2=GRID!$B$31:$BI$31)*(КАЛЕНДАРЬ!$AT31=GRID!$B$33:$BI$33),0))*(1-GRID!$B$69),0))</f>
        <v>18400</v>
      </c>
      <c r="F418" s="47" cm="1">
        <f t="array" ref="F418">IF($I$2="Открытый тариф",
INDEX(GRID!$B$47:$BI$57,MATCH(E$7,GRID!$A$47:$A$57,0),MATCH(1,($U$2=GRID!$B$31:$BI$31)*(КАЛЕНДАРЬ!$AT31=GRID!$B$33:$BI$33), 0)),
ROUNDUP(INDEX(GRID!$B$47:$BI$57,MATCH(E$7,GRID!$A$47:$A$57,0),MATCH(1,($U$2=GRID!$B$31:$BI$31)*(КАЛЕНДАРЬ!$AT31=GRID!$B$33:$BI$33),0))*(1-GRID!$B$69),0))</f>
        <v>21000</v>
      </c>
      <c r="G418" s="47" cm="1">
        <f t="array" ref="G418">IF($I$2="Открытый тариф",
INDEX(GRID!$B$34:$BI$44,MATCH(G$7,GRID!$A$34:$A$44,0),MATCH(1,($U$2=GRID!$B$31:$BI$31)*(КАЛЕНДАРЬ!$AT31=GRID!$B$33:$BI$33), 0)),
ROUNDUP(INDEX(GRID!$B$34:$BI$44,MATCH(G$7,GRID!$A$34:$A$44,0),MATCH(1,($U$2=GRID!$B$31:$BI$31)*(КАЛЕНДАРЬ!$AT31=GRID!$B$33:$BI$33),0))*(1-GRID!$B$69),0))</f>
        <v>19300</v>
      </c>
      <c r="H418" s="47" cm="1">
        <f t="array" ref="H418">IF($I$2="Открытый тариф",
INDEX(GRID!$B$47:$BI$57,MATCH(G$7,GRID!$A$47:$A$57,0),MATCH(1,($U$2=GRID!$B$31:$BI$31)*(КАЛЕНДАРЬ!$AT31=GRID!$B$33:$BI$33), 0)),
ROUNDUP(INDEX(GRID!$B$47:$BI$57,MATCH(G$7,GRID!$A$47:$A$57,0),MATCH(1,($U$2=GRID!$B$31:$BI$31)*(КАЛЕНДАРЬ!$AT31=GRID!$B$33:$BI$33),0))*(1-GRID!$B$69),0))</f>
        <v>21900</v>
      </c>
      <c r="I418" s="47" cm="1">
        <f t="array" ref="I418">IF($I$2="Открытый тариф",
INDEX(GRID!$B$34:$BI$44,MATCH(I$7,GRID!$A$34:$A$44,0),MATCH(1,($U$2=GRID!$B$31:$BI$31)*(КАЛЕНДАРЬ!$AT31=GRID!$B$33:$BI$33), 0)),
ROUNDUP(INDEX(GRID!$B$34:$BI$44,MATCH(I$7,GRID!$A$34:$A$44,0),MATCH(1,($U$2=GRID!$B$31:$BI$31)*(КАЛЕНДАРЬ!$AT31=GRID!$B$33:$BI$33),0))*(1-GRID!$B$69),0))</f>
        <v>20900</v>
      </c>
      <c r="J418" s="47" cm="1">
        <f t="array" ref="J418">IF($I$2="Открытый тариф",
INDEX(GRID!$B$47:$BI$57,MATCH(I$7,GRID!$A$47:$A$57,0),MATCH(1,($U$2=GRID!$B$31:$BI$31)*(КАЛЕНДАРЬ!$AT31=GRID!$B$33:$BI$33), 0)),
ROUNDUP(INDEX(GRID!$B$47:$BI$57,MATCH(I$7,GRID!$A$47:$A$57,0),MATCH(1,($U$2=GRID!$B$31:$BI$31)*(КАЛЕНДАРЬ!$AT31=GRID!$B$33:$BI$33),0))*(1-GRID!$B$69),0))</f>
        <v>23500</v>
      </c>
      <c r="K418" s="47" cm="1">
        <f t="array" ref="K418">IF($I$2="Открытый тариф",
INDEX(GRID!$B$34:$BI$44,MATCH(K$7,GRID!$A$34:$A$44,0),MATCH(1,($U$2=GRID!$B$31:$BI$31)*(КАЛЕНДАРЬ!$AT31=GRID!$B$33:$BI$33), 0)),
ROUNDUP(INDEX(GRID!$B$34:$BI$44,MATCH(K$7,GRID!$A$34:$A$44,0),MATCH(1,($U$2=GRID!$B$31:$BI$31)*(КАЛЕНДАРЬ!$AT31=GRID!$B$33:$BI$33),0))*(1-GRID!$B$69),0))</f>
        <v>21800</v>
      </c>
      <c r="L418" s="47" cm="1">
        <f t="array" ref="L418">IF($I$2="Открытый тариф",
INDEX(GRID!$B$47:$BI$57,MATCH(K$7,GRID!$A$47:$A$57,0),MATCH(1,($U$2=GRID!$B$31:$BI$31)*(КАЛЕНДАРЬ!$AT31=GRID!$B$33:$BI$33), 0)),
ROUNDUP(INDEX(GRID!$B$47:$BI$57,MATCH(K$7,GRID!$A$47:$A$57,0),MATCH(1,($U$2=GRID!$B$31:$BI$31)*(КАЛЕНДАРЬ!$AT31=GRID!$B$33:$BI$33),0))*(1-GRID!$B$69),0))</f>
        <v>24400</v>
      </c>
      <c r="M418" s="47" cm="1">
        <f t="array" ref="M418">IF($I$2="Открытый тариф",
INDEX(GRID!$B$34:$BI$44,MATCH(M$7,GRID!$A$34:$A$44,0),MATCH(1,($U$2=GRID!$B$31:$BI$31)*(КАЛЕНДАРЬ!$AT31=GRID!$B$33:$BI$33), 0)),
ROUNDUP(INDEX(GRID!$B$34:$BI$44,MATCH(M$7,GRID!$A$34:$A$44,0),MATCH(1,($U$2=GRID!$B$31:$BI$31)*(КАЛЕНДАРЬ!$AT31=GRID!$B$33:$BI$33),0))*(1-GRID!$B$69),0))</f>
        <v>23400</v>
      </c>
      <c r="N418" s="47" cm="1">
        <f t="array" ref="N418">IF($I$2="Открытый тариф",
INDEX(GRID!$B$47:$BI$57,MATCH(M$7,GRID!$A$47:$A$57,0),MATCH(1,($U$2=GRID!$B$31:$BI$31)*(КАЛЕНДАРЬ!$AT31=GRID!$B$33:$BI$33), 0)),
ROUNDUP(INDEX(GRID!$B$47:$BI$57,MATCH(M$7,GRID!$A$47:$A$57,0),MATCH(1,($U$2=GRID!$B$31:$BI$31)*(КАЛЕНДАРЬ!$AT31=GRID!$B$33:$BI$33),0))*(1-GRID!$B$69),0))</f>
        <v>26000</v>
      </c>
      <c r="O418" s="47" cm="1">
        <f t="array" ref="O418">IF($I$2="Открытый тариф",
INDEX(GRID!$B$34:$BI$44,MATCH(O$7,GRID!$A$34:$A$44,0),MATCH(1,($U$2=GRID!$B$31:$BI$31)*(КАЛЕНДАРЬ!$AT31=GRID!$B$33:$BI$33), 0)),
ROUNDUP(INDEX(GRID!$B$34:$BI$44,MATCH(O$7,GRID!$A$34:$A$44,0),MATCH(1,($U$2=GRID!$B$31:$BI$31)*(КАЛЕНДАРЬ!$AT31=GRID!$B$33:$BI$33),0))*(1-GRID!$B$69),0))</f>
        <v>29600</v>
      </c>
      <c r="P418" s="47" cm="1">
        <f t="array" ref="P418">IF($I$2="Открытый тариф",
INDEX(GRID!$B$47:$BI$57,MATCH(O$7,GRID!$A$47:$A$57,0),MATCH(1,($U$2=GRID!$B$31:$BI$31)*(КАЛЕНДАРЬ!$AT31=GRID!$B$33:$BI$33), 0)),
ROUNDUP(INDEX(GRID!$B$47:$BI$57,MATCH(O$7,GRID!$A$47:$A$57,0),MATCH(1,($U$2=GRID!$B$31:$BI$31)*(КАЛЕНДАРЬ!$AT31=GRID!$B$33:$BI$33),0))*(1-GRID!$B$69),0))</f>
        <v>32200</v>
      </c>
      <c r="Q418" s="47" cm="1">
        <f t="array" ref="Q418">IF($I$2="Открытый тариф",
INDEX(GRID!$B$34:$BI$44,MATCH(Q$7,GRID!$A$34:$A$44,0),MATCH(1,($U$2=GRID!$B$31:$BI$31)*(КАЛЕНДАРЬ!$AT31=GRID!$B$33:$BI$33), 0)),
ROUNDUP(INDEX(GRID!$B$34:$BI$44,MATCH(Q$7,GRID!$A$34:$A$44,0),MATCH(1,($U$2=GRID!$B$31:$BI$31)*(КАЛЕНДАРЬ!$AT31=GRID!$B$33:$BI$33),0))*(1-GRID!$B$69),0))</f>
        <v>31400</v>
      </c>
      <c r="R418" s="47" cm="1">
        <f t="array" ref="R418">IF($I$2="Открытый тариф",
INDEX(GRID!$B$47:$BI$57,MATCH(Q$7,GRID!$A$47:$A$57,0),MATCH(1,($U$2=GRID!$B$31:$BI$31)*(КАЛЕНДАРЬ!$AT31=GRID!$B$33:$BI$33), 0)),
ROUNDUP(INDEX(GRID!$B$47:$BI$57,MATCH(Q$7,GRID!$A$47:$A$57,0),MATCH(1,($U$2=GRID!$B$31:$BI$31)*(КАЛЕНДАРЬ!$AT31=GRID!$B$33:$BI$33),0))*(1-GRID!$B$69),0))</f>
        <v>34000</v>
      </c>
      <c r="S418" s="47" cm="1">
        <f t="array" ref="S418">IF($I$2="Открытый тариф",
INDEX(GRID!$B$34:$BI$44,MATCH(S$7,GRID!$A$34:$A$44,0),MATCH(1,($U$2=GRID!$B$31:$BI$31)*(КАЛЕНДАРЬ!$AT31=GRID!$B$33:$BI$33), 0)),
ROUNDUP(INDEX(GRID!$B$34:$BI$44,MATCH(S$7,GRID!$A$34:$A$44,0),MATCH(1,($U$2=GRID!$B$31:$BI$31)*(КАЛЕНДАРЬ!$AT31=GRID!$B$33:$BI$33),0))*(1-GRID!$B$69),0))</f>
        <v>34500</v>
      </c>
      <c r="T418" s="47" cm="1">
        <f t="array" ref="T418">IF($I$2="Открытый тариф",
INDEX(GRID!$B$47:$BI$57,MATCH(S$7,GRID!$A$47:$A$57,0),MATCH(1,($U$2=GRID!$B$31:$BI$31)*(КАЛЕНДАРЬ!$AT31=GRID!$B$33:$BI$33), 0)),
ROUNDUP(INDEX(GRID!$B$47:$BI$57,MATCH(S$7,GRID!$A$47:$A$57,0),MATCH(1,($U$2=GRID!$B$31:$BI$31)*(КАЛЕНДАРЬ!$AT31=GRID!$B$33:$BI$33),0))*(1-GRID!$B$69),0))</f>
        <v>37100</v>
      </c>
      <c r="U418" s="47" cm="1">
        <f t="array" ref="U418">IF($I$2="Открытый тариф",
INDEX(GRID!$B$34:$BI$44,MATCH(U$7,GRID!$A$34:$A$44,0),MATCH(1,($U$2=GRID!$B$31:$BI$31)*(КАЛЕНДАРЬ!$AT31=GRID!$B$33:$BI$33), 0)),
ROUNDUP(INDEX(GRID!$B$34:$BI$44,MATCH(U$7,GRID!$A$34:$A$44,0),MATCH(1,($U$2=GRID!$B$31:$BI$31)*(КАЛЕНДАРЬ!$AT31=GRID!$B$33:$BI$33),0))*(1-GRID!$B$69),0))</f>
        <v>39800</v>
      </c>
      <c r="V418" s="47" cm="1">
        <f t="array" ref="V418">IF($I$2="Открытый тариф",
INDEX(GRID!$B$47:$BI$57,MATCH(U$7,GRID!$A$47:$A$57,0),MATCH(1,($U$2=GRID!$B$31:$BI$31)*(КАЛЕНДАРЬ!$AT31=GRID!$B$33:$BI$33), 0)),
ROUNDUP(INDEX(GRID!$B$47:$BI$57,MATCH(U$7,GRID!$A$47:$A$57,0),MATCH(1,($U$2=GRID!$B$31:$BI$31)*(КАЛЕНДАРЬ!$AT31=GRID!$B$33:$BI$33),0))*(1-GRID!$B$69),0))</f>
        <v>42400</v>
      </c>
      <c r="W418" s="47" cm="1">
        <f t="array" ref="W418">IF($I$2="Открытый тариф",
INDEX(GRID!$B$34:$BI$44,MATCH(W$7,GRID!$A$34:$A$44,0),MATCH(1,($U$2=GRID!$B$31:$BI$31)*(КАЛЕНДАРЬ!$AT31=GRID!$B$33:$BI$33), 0)),
ROUNDUP(INDEX(GRID!$B$34:$BI$44,MATCH(W$7,GRID!$A$34:$A$44,0),MATCH(1,($U$2=GRID!$B$31:$BI$31)*(КАЛЕНДАРЬ!$AT31=GRID!$B$33:$BI$33),0))*(1-GRID!$B$69),0))</f>
        <v>105800</v>
      </c>
      <c r="X418" s="47" cm="1">
        <f t="array" ref="X418">IF($I$2="Открытый тариф",
INDEX(GRID!$B$47:$BI$57,MATCH(W$7,GRID!$A$47:$A$57,0),MATCH(1,($U$2=GRID!$B$31:$BI$31)*(КАЛЕНДАРЬ!$AT31=GRID!$B$33:$BI$33), 0)),
ROUNDUP(INDEX(GRID!$B$47:$BI$57,MATCH(W$7,GRID!$A$47:$A$57,0),MATCH(1,($U$2=GRID!$B$31:$BI$31)*(КАЛЕНДАРЬ!$AT31=GRID!$B$33:$BI$33),0))*(1-GRID!$B$69),0))</f>
        <v>108400</v>
      </c>
    </row>
    <row r="419" spans="1:24" hidden="1" x14ac:dyDescent="0.2">
      <c r="A419" s="117" t="s">
        <v>42</v>
      </c>
      <c r="B419" s="117">
        <v>29</v>
      </c>
      <c r="C419" s="47" cm="1">
        <f t="array" ref="C419">IF($I$2="Открытый тариф",
INDEX(GRID!$B$34:$BI$44,MATCH(C$7,GRID!$A$34:$A$44,0),MATCH(1,($U$2=GRID!$B$31:$BI$31)*(КАЛЕНДАРЬ!$AT32=GRID!$B$33:$BI$33), 0)),
ROUNDUP(INDEX(GRID!$B$34:$BI$44,MATCH(C$7,GRID!$A$34:$A$44,0),MATCH(1,($U$2=GRID!$B$31:$BI$31)*(КАЛЕНДАРЬ!$AT32=GRID!$B$33:$BI$33),0))*(1-GRID!$B$69),0))</f>
        <v>16800</v>
      </c>
      <c r="D419" s="47" cm="1">
        <f t="array" ref="D419">IF($I$2="Открытый тариф",
INDEX(GRID!$B$47:$BI$57,MATCH(C$7,GRID!$A$47:$A$57,0),MATCH(1,($U$2=GRID!$B$31:$BI$31)*(КАЛЕНДАРЬ!$AT32=GRID!$B$33:$BI$33), 0)),
ROUNDUP(INDEX(GRID!$B$47:$BI$57,MATCH(C$7,GRID!$A$47:$A$57,0),MATCH(1,($U$2=GRID!$B$31:$BI$31)*(КАЛЕНДАРЬ!$AT32=GRID!$B$33:$BI$33),0))*(1-GRID!$B$69),0))</f>
        <v>19400</v>
      </c>
      <c r="E419" s="47" cm="1">
        <f t="array" ref="E419">IF($I$2="Открытый тариф",
INDEX(GRID!$B$34:$BI$44,MATCH(E$7,GRID!$A$34:$A$44,0),MATCH(1,($U$2=GRID!$B$31:$BI$31)*(КАЛЕНДАРЬ!$AT32=GRID!$B$33:$BI$33), 0)),
ROUNDUP(INDEX(GRID!$B$34:$BI$44,MATCH(E$7,GRID!$A$34:$A$44,0),MATCH(1,($U$2=GRID!$B$31:$BI$31)*(КАЛЕНДАРЬ!$AT32=GRID!$B$33:$BI$33),0))*(1-GRID!$B$69),0))</f>
        <v>18400</v>
      </c>
      <c r="F419" s="47" cm="1">
        <f t="array" ref="F419">IF($I$2="Открытый тариф",
INDEX(GRID!$B$47:$BI$57,MATCH(E$7,GRID!$A$47:$A$57,0),MATCH(1,($U$2=GRID!$B$31:$BI$31)*(КАЛЕНДАРЬ!$AT32=GRID!$B$33:$BI$33), 0)),
ROUNDUP(INDEX(GRID!$B$47:$BI$57,MATCH(E$7,GRID!$A$47:$A$57,0),MATCH(1,($U$2=GRID!$B$31:$BI$31)*(КАЛЕНДАРЬ!$AT32=GRID!$B$33:$BI$33),0))*(1-GRID!$B$69),0))</f>
        <v>21000</v>
      </c>
      <c r="G419" s="47" cm="1">
        <f t="array" ref="G419">IF($I$2="Открытый тариф",
INDEX(GRID!$B$34:$BI$44,MATCH(G$7,GRID!$A$34:$A$44,0),MATCH(1,($U$2=GRID!$B$31:$BI$31)*(КАЛЕНДАРЬ!$AT32=GRID!$B$33:$BI$33), 0)),
ROUNDUP(INDEX(GRID!$B$34:$BI$44,MATCH(G$7,GRID!$A$34:$A$44,0),MATCH(1,($U$2=GRID!$B$31:$BI$31)*(КАЛЕНДАРЬ!$AT32=GRID!$B$33:$BI$33),0))*(1-GRID!$B$69),0))</f>
        <v>19300</v>
      </c>
      <c r="H419" s="47" cm="1">
        <f t="array" ref="H419">IF($I$2="Открытый тариф",
INDEX(GRID!$B$47:$BI$57,MATCH(G$7,GRID!$A$47:$A$57,0),MATCH(1,($U$2=GRID!$B$31:$BI$31)*(КАЛЕНДАРЬ!$AT32=GRID!$B$33:$BI$33), 0)),
ROUNDUP(INDEX(GRID!$B$47:$BI$57,MATCH(G$7,GRID!$A$47:$A$57,0),MATCH(1,($U$2=GRID!$B$31:$BI$31)*(КАЛЕНДАРЬ!$AT32=GRID!$B$33:$BI$33),0))*(1-GRID!$B$69),0))</f>
        <v>21900</v>
      </c>
      <c r="I419" s="47" cm="1">
        <f t="array" ref="I419">IF($I$2="Открытый тариф",
INDEX(GRID!$B$34:$BI$44,MATCH(I$7,GRID!$A$34:$A$44,0),MATCH(1,($U$2=GRID!$B$31:$BI$31)*(КАЛЕНДАРЬ!$AT32=GRID!$B$33:$BI$33), 0)),
ROUNDUP(INDEX(GRID!$B$34:$BI$44,MATCH(I$7,GRID!$A$34:$A$44,0),MATCH(1,($U$2=GRID!$B$31:$BI$31)*(КАЛЕНДАРЬ!$AT32=GRID!$B$33:$BI$33),0))*(1-GRID!$B$69),0))</f>
        <v>20900</v>
      </c>
      <c r="J419" s="47" cm="1">
        <f t="array" ref="J419">IF($I$2="Открытый тариф",
INDEX(GRID!$B$47:$BI$57,MATCH(I$7,GRID!$A$47:$A$57,0),MATCH(1,($U$2=GRID!$B$31:$BI$31)*(КАЛЕНДАРЬ!$AT32=GRID!$B$33:$BI$33), 0)),
ROUNDUP(INDEX(GRID!$B$47:$BI$57,MATCH(I$7,GRID!$A$47:$A$57,0),MATCH(1,($U$2=GRID!$B$31:$BI$31)*(КАЛЕНДАРЬ!$AT32=GRID!$B$33:$BI$33),0))*(1-GRID!$B$69),0))</f>
        <v>23500</v>
      </c>
      <c r="K419" s="47" cm="1">
        <f t="array" ref="K419">IF($I$2="Открытый тариф",
INDEX(GRID!$B$34:$BI$44,MATCH(K$7,GRID!$A$34:$A$44,0),MATCH(1,($U$2=GRID!$B$31:$BI$31)*(КАЛЕНДАРЬ!$AT32=GRID!$B$33:$BI$33), 0)),
ROUNDUP(INDEX(GRID!$B$34:$BI$44,MATCH(K$7,GRID!$A$34:$A$44,0),MATCH(1,($U$2=GRID!$B$31:$BI$31)*(КАЛЕНДАРЬ!$AT32=GRID!$B$33:$BI$33),0))*(1-GRID!$B$69),0))</f>
        <v>21800</v>
      </c>
      <c r="L419" s="47" cm="1">
        <f t="array" ref="L419">IF($I$2="Открытый тариф",
INDEX(GRID!$B$47:$BI$57,MATCH(K$7,GRID!$A$47:$A$57,0),MATCH(1,($U$2=GRID!$B$31:$BI$31)*(КАЛЕНДАРЬ!$AT32=GRID!$B$33:$BI$33), 0)),
ROUNDUP(INDEX(GRID!$B$47:$BI$57,MATCH(K$7,GRID!$A$47:$A$57,0),MATCH(1,($U$2=GRID!$B$31:$BI$31)*(КАЛЕНДАРЬ!$AT32=GRID!$B$33:$BI$33),0))*(1-GRID!$B$69),0))</f>
        <v>24400</v>
      </c>
      <c r="M419" s="47" cm="1">
        <f t="array" ref="M419">IF($I$2="Открытый тариф",
INDEX(GRID!$B$34:$BI$44,MATCH(M$7,GRID!$A$34:$A$44,0),MATCH(1,($U$2=GRID!$B$31:$BI$31)*(КАЛЕНДАРЬ!$AT32=GRID!$B$33:$BI$33), 0)),
ROUNDUP(INDEX(GRID!$B$34:$BI$44,MATCH(M$7,GRID!$A$34:$A$44,0),MATCH(1,($U$2=GRID!$B$31:$BI$31)*(КАЛЕНДАРЬ!$AT32=GRID!$B$33:$BI$33),0))*(1-GRID!$B$69),0))</f>
        <v>23400</v>
      </c>
      <c r="N419" s="47" cm="1">
        <f t="array" ref="N419">IF($I$2="Открытый тариф",
INDEX(GRID!$B$47:$BI$57,MATCH(M$7,GRID!$A$47:$A$57,0),MATCH(1,($U$2=GRID!$B$31:$BI$31)*(КАЛЕНДАРЬ!$AT32=GRID!$B$33:$BI$33), 0)),
ROUNDUP(INDEX(GRID!$B$47:$BI$57,MATCH(M$7,GRID!$A$47:$A$57,0),MATCH(1,($U$2=GRID!$B$31:$BI$31)*(КАЛЕНДАРЬ!$AT32=GRID!$B$33:$BI$33),0))*(1-GRID!$B$69),0))</f>
        <v>26000</v>
      </c>
      <c r="O419" s="47" cm="1">
        <f t="array" ref="O419">IF($I$2="Открытый тариф",
INDEX(GRID!$B$34:$BI$44,MATCH(O$7,GRID!$A$34:$A$44,0),MATCH(1,($U$2=GRID!$B$31:$BI$31)*(КАЛЕНДАРЬ!$AT32=GRID!$B$33:$BI$33), 0)),
ROUNDUP(INDEX(GRID!$B$34:$BI$44,MATCH(O$7,GRID!$A$34:$A$44,0),MATCH(1,($U$2=GRID!$B$31:$BI$31)*(КАЛЕНДАРЬ!$AT32=GRID!$B$33:$BI$33),0))*(1-GRID!$B$69),0))</f>
        <v>29600</v>
      </c>
      <c r="P419" s="47" cm="1">
        <f t="array" ref="P419">IF($I$2="Открытый тариф",
INDEX(GRID!$B$47:$BI$57,MATCH(O$7,GRID!$A$47:$A$57,0),MATCH(1,($U$2=GRID!$B$31:$BI$31)*(КАЛЕНДАРЬ!$AT32=GRID!$B$33:$BI$33), 0)),
ROUNDUP(INDEX(GRID!$B$47:$BI$57,MATCH(O$7,GRID!$A$47:$A$57,0),MATCH(1,($U$2=GRID!$B$31:$BI$31)*(КАЛЕНДАРЬ!$AT32=GRID!$B$33:$BI$33),0))*(1-GRID!$B$69),0))</f>
        <v>32200</v>
      </c>
      <c r="Q419" s="47" cm="1">
        <f t="array" ref="Q419">IF($I$2="Открытый тариф",
INDEX(GRID!$B$34:$BI$44,MATCH(Q$7,GRID!$A$34:$A$44,0),MATCH(1,($U$2=GRID!$B$31:$BI$31)*(КАЛЕНДАРЬ!$AT32=GRID!$B$33:$BI$33), 0)),
ROUNDUP(INDEX(GRID!$B$34:$BI$44,MATCH(Q$7,GRID!$A$34:$A$44,0),MATCH(1,($U$2=GRID!$B$31:$BI$31)*(КАЛЕНДАРЬ!$AT32=GRID!$B$33:$BI$33),0))*(1-GRID!$B$69),0))</f>
        <v>31400</v>
      </c>
      <c r="R419" s="47" cm="1">
        <f t="array" ref="R419">IF($I$2="Открытый тариф",
INDEX(GRID!$B$47:$BI$57,MATCH(Q$7,GRID!$A$47:$A$57,0),MATCH(1,($U$2=GRID!$B$31:$BI$31)*(КАЛЕНДАРЬ!$AT32=GRID!$B$33:$BI$33), 0)),
ROUNDUP(INDEX(GRID!$B$47:$BI$57,MATCH(Q$7,GRID!$A$47:$A$57,0),MATCH(1,($U$2=GRID!$B$31:$BI$31)*(КАЛЕНДАРЬ!$AT32=GRID!$B$33:$BI$33),0))*(1-GRID!$B$69),0))</f>
        <v>34000</v>
      </c>
      <c r="S419" s="47" cm="1">
        <f t="array" ref="S419">IF($I$2="Открытый тариф",
INDEX(GRID!$B$34:$BI$44,MATCH(S$7,GRID!$A$34:$A$44,0),MATCH(1,($U$2=GRID!$B$31:$BI$31)*(КАЛЕНДАРЬ!$AT32=GRID!$B$33:$BI$33), 0)),
ROUNDUP(INDEX(GRID!$B$34:$BI$44,MATCH(S$7,GRID!$A$34:$A$44,0),MATCH(1,($U$2=GRID!$B$31:$BI$31)*(КАЛЕНДАРЬ!$AT32=GRID!$B$33:$BI$33),0))*(1-GRID!$B$69),0))</f>
        <v>34500</v>
      </c>
      <c r="T419" s="47" cm="1">
        <f t="array" ref="T419">IF($I$2="Открытый тариф",
INDEX(GRID!$B$47:$BI$57,MATCH(S$7,GRID!$A$47:$A$57,0),MATCH(1,($U$2=GRID!$B$31:$BI$31)*(КАЛЕНДАРЬ!$AT32=GRID!$B$33:$BI$33), 0)),
ROUNDUP(INDEX(GRID!$B$47:$BI$57,MATCH(S$7,GRID!$A$47:$A$57,0),MATCH(1,($U$2=GRID!$B$31:$BI$31)*(КАЛЕНДАРЬ!$AT32=GRID!$B$33:$BI$33),0))*(1-GRID!$B$69),0))</f>
        <v>37100</v>
      </c>
      <c r="U419" s="47" cm="1">
        <f t="array" ref="U419">IF($I$2="Открытый тариф",
INDEX(GRID!$B$34:$BI$44,MATCH(U$7,GRID!$A$34:$A$44,0),MATCH(1,($U$2=GRID!$B$31:$BI$31)*(КАЛЕНДАРЬ!$AT32=GRID!$B$33:$BI$33), 0)),
ROUNDUP(INDEX(GRID!$B$34:$BI$44,MATCH(U$7,GRID!$A$34:$A$44,0),MATCH(1,($U$2=GRID!$B$31:$BI$31)*(КАЛЕНДАРЬ!$AT32=GRID!$B$33:$BI$33),0))*(1-GRID!$B$69),0))</f>
        <v>39800</v>
      </c>
      <c r="V419" s="47" cm="1">
        <f t="array" ref="V419">IF($I$2="Открытый тариф",
INDEX(GRID!$B$47:$BI$57,MATCH(U$7,GRID!$A$47:$A$57,0),MATCH(1,($U$2=GRID!$B$31:$BI$31)*(КАЛЕНДАРЬ!$AT32=GRID!$B$33:$BI$33), 0)),
ROUNDUP(INDEX(GRID!$B$47:$BI$57,MATCH(U$7,GRID!$A$47:$A$57,0),MATCH(1,($U$2=GRID!$B$31:$BI$31)*(КАЛЕНДАРЬ!$AT32=GRID!$B$33:$BI$33),0))*(1-GRID!$B$69),0))</f>
        <v>42400</v>
      </c>
      <c r="W419" s="47" cm="1">
        <f t="array" ref="W419">IF($I$2="Открытый тариф",
INDEX(GRID!$B$34:$BI$44,MATCH(W$7,GRID!$A$34:$A$44,0),MATCH(1,($U$2=GRID!$B$31:$BI$31)*(КАЛЕНДАРЬ!$AT32=GRID!$B$33:$BI$33), 0)),
ROUNDUP(INDEX(GRID!$B$34:$BI$44,MATCH(W$7,GRID!$A$34:$A$44,0),MATCH(1,($U$2=GRID!$B$31:$BI$31)*(КАЛЕНДАРЬ!$AT32=GRID!$B$33:$BI$33),0))*(1-GRID!$B$69),0))</f>
        <v>105800</v>
      </c>
      <c r="X419" s="47" cm="1">
        <f t="array" ref="X419">IF($I$2="Открытый тариф",
INDEX(GRID!$B$47:$BI$57,MATCH(W$7,GRID!$A$47:$A$57,0),MATCH(1,($U$2=GRID!$B$31:$BI$31)*(КАЛЕНДАРЬ!$AT32=GRID!$B$33:$BI$33), 0)),
ROUNDUP(INDEX(GRID!$B$47:$BI$57,MATCH(W$7,GRID!$A$47:$A$57,0),MATCH(1,($U$2=GRID!$B$31:$BI$31)*(КАЛЕНДАРЬ!$AT32=GRID!$B$33:$BI$33),0))*(1-GRID!$B$69),0))</f>
        <v>108400</v>
      </c>
    </row>
    <row r="420" spans="1:24" x14ac:dyDescent="0.2">
      <c r="A420" s="117" t="s">
        <v>43</v>
      </c>
      <c r="B420" s="117">
        <v>30</v>
      </c>
      <c r="C420" s="47" cm="1">
        <f t="array" ref="C420">IF($I$2="Открытый тариф",
INDEX(GRID!$B$34:$BI$44,MATCH(C$7,GRID!$A$34:$A$44,0),MATCH(1,($U$2=GRID!$B$31:$BI$31)*(КАЛЕНДАРЬ!$AT33=GRID!$B$33:$BI$33), 0)),
ROUNDUP(INDEX(GRID!$B$34:$BI$44,MATCH(C$7,GRID!$A$34:$A$44,0),MATCH(1,($U$2=GRID!$B$31:$BI$31)*(КАЛЕНДАРЬ!$AT33=GRID!$B$33:$BI$33),0))*(1-GRID!$B$69),0))</f>
        <v>16800</v>
      </c>
      <c r="D420" s="47" cm="1">
        <f t="array" ref="D420">IF($I$2="Открытый тариф",
INDEX(GRID!$B$47:$BI$57,MATCH(C$7,GRID!$A$47:$A$57,0),MATCH(1,($U$2=GRID!$B$31:$BI$31)*(КАЛЕНДАРЬ!$AT33=GRID!$B$33:$BI$33), 0)),
ROUNDUP(INDEX(GRID!$B$47:$BI$57,MATCH(C$7,GRID!$A$47:$A$57,0),MATCH(1,($U$2=GRID!$B$31:$BI$31)*(КАЛЕНДАРЬ!$AT33=GRID!$B$33:$BI$33),0))*(1-GRID!$B$69),0))</f>
        <v>19400</v>
      </c>
      <c r="E420" s="47" cm="1">
        <f t="array" ref="E420">IF($I$2="Открытый тариф",
INDEX(GRID!$B$34:$BI$44,MATCH(E$7,GRID!$A$34:$A$44,0),MATCH(1,($U$2=GRID!$B$31:$BI$31)*(КАЛЕНДАРЬ!$AT33=GRID!$B$33:$BI$33), 0)),
ROUNDUP(INDEX(GRID!$B$34:$BI$44,MATCH(E$7,GRID!$A$34:$A$44,0),MATCH(1,($U$2=GRID!$B$31:$BI$31)*(КАЛЕНДАРЬ!$AT33=GRID!$B$33:$BI$33),0))*(1-GRID!$B$69),0))</f>
        <v>18400</v>
      </c>
      <c r="F420" s="47" cm="1">
        <f t="array" ref="F420">IF($I$2="Открытый тариф",
INDEX(GRID!$B$47:$BI$57,MATCH(E$7,GRID!$A$47:$A$57,0),MATCH(1,($U$2=GRID!$B$31:$BI$31)*(КАЛЕНДАРЬ!$AT33=GRID!$B$33:$BI$33), 0)),
ROUNDUP(INDEX(GRID!$B$47:$BI$57,MATCH(E$7,GRID!$A$47:$A$57,0),MATCH(1,($U$2=GRID!$B$31:$BI$31)*(КАЛЕНДАРЬ!$AT33=GRID!$B$33:$BI$33),0))*(1-GRID!$B$69),0))</f>
        <v>21000</v>
      </c>
      <c r="G420" s="47" cm="1">
        <f t="array" ref="G420">IF($I$2="Открытый тариф",
INDEX(GRID!$B$34:$BI$44,MATCH(G$7,GRID!$A$34:$A$44,0),MATCH(1,($U$2=GRID!$B$31:$BI$31)*(КАЛЕНДАРЬ!$AT33=GRID!$B$33:$BI$33), 0)),
ROUNDUP(INDEX(GRID!$B$34:$BI$44,MATCH(G$7,GRID!$A$34:$A$44,0),MATCH(1,($U$2=GRID!$B$31:$BI$31)*(КАЛЕНДАРЬ!$AT33=GRID!$B$33:$BI$33),0))*(1-GRID!$B$69),0))</f>
        <v>19300</v>
      </c>
      <c r="H420" s="47" cm="1">
        <f t="array" ref="H420">IF($I$2="Открытый тариф",
INDEX(GRID!$B$47:$BI$57,MATCH(G$7,GRID!$A$47:$A$57,0),MATCH(1,($U$2=GRID!$B$31:$BI$31)*(КАЛЕНДАРЬ!$AT33=GRID!$B$33:$BI$33), 0)),
ROUNDUP(INDEX(GRID!$B$47:$BI$57,MATCH(G$7,GRID!$A$47:$A$57,0),MATCH(1,($U$2=GRID!$B$31:$BI$31)*(КАЛЕНДАРЬ!$AT33=GRID!$B$33:$BI$33),0))*(1-GRID!$B$69),0))</f>
        <v>21900</v>
      </c>
      <c r="I420" s="47" cm="1">
        <f t="array" ref="I420">IF($I$2="Открытый тариф",
INDEX(GRID!$B$34:$BI$44,MATCH(I$7,GRID!$A$34:$A$44,0),MATCH(1,($U$2=GRID!$B$31:$BI$31)*(КАЛЕНДАРЬ!$AT33=GRID!$B$33:$BI$33), 0)),
ROUNDUP(INDEX(GRID!$B$34:$BI$44,MATCH(I$7,GRID!$A$34:$A$44,0),MATCH(1,($U$2=GRID!$B$31:$BI$31)*(КАЛЕНДАРЬ!$AT33=GRID!$B$33:$BI$33),0))*(1-GRID!$B$69),0))</f>
        <v>20900</v>
      </c>
      <c r="J420" s="47" cm="1">
        <f t="array" ref="J420">IF($I$2="Открытый тариф",
INDEX(GRID!$B$47:$BI$57,MATCH(I$7,GRID!$A$47:$A$57,0),MATCH(1,($U$2=GRID!$B$31:$BI$31)*(КАЛЕНДАРЬ!$AT33=GRID!$B$33:$BI$33), 0)),
ROUNDUP(INDEX(GRID!$B$47:$BI$57,MATCH(I$7,GRID!$A$47:$A$57,0),MATCH(1,($U$2=GRID!$B$31:$BI$31)*(КАЛЕНДАРЬ!$AT33=GRID!$B$33:$BI$33),0))*(1-GRID!$B$69),0))</f>
        <v>23500</v>
      </c>
      <c r="K420" s="47" cm="1">
        <f t="array" ref="K420">IF($I$2="Открытый тариф",
INDEX(GRID!$B$34:$BI$44,MATCH(K$7,GRID!$A$34:$A$44,0),MATCH(1,($U$2=GRID!$B$31:$BI$31)*(КАЛЕНДАРЬ!$AT33=GRID!$B$33:$BI$33), 0)),
ROUNDUP(INDEX(GRID!$B$34:$BI$44,MATCH(K$7,GRID!$A$34:$A$44,0),MATCH(1,($U$2=GRID!$B$31:$BI$31)*(КАЛЕНДАРЬ!$AT33=GRID!$B$33:$BI$33),0))*(1-GRID!$B$69),0))</f>
        <v>21800</v>
      </c>
      <c r="L420" s="47" cm="1">
        <f t="array" ref="L420">IF($I$2="Открытый тариф",
INDEX(GRID!$B$47:$BI$57,MATCH(K$7,GRID!$A$47:$A$57,0),MATCH(1,($U$2=GRID!$B$31:$BI$31)*(КАЛЕНДАРЬ!$AT33=GRID!$B$33:$BI$33), 0)),
ROUNDUP(INDEX(GRID!$B$47:$BI$57,MATCH(K$7,GRID!$A$47:$A$57,0),MATCH(1,($U$2=GRID!$B$31:$BI$31)*(КАЛЕНДАРЬ!$AT33=GRID!$B$33:$BI$33),0))*(1-GRID!$B$69),0))</f>
        <v>24400</v>
      </c>
      <c r="M420" s="47" cm="1">
        <f t="array" ref="M420">IF($I$2="Открытый тариф",
INDEX(GRID!$B$34:$BI$44,MATCH(M$7,GRID!$A$34:$A$44,0),MATCH(1,($U$2=GRID!$B$31:$BI$31)*(КАЛЕНДАРЬ!$AT33=GRID!$B$33:$BI$33), 0)),
ROUNDUP(INDEX(GRID!$B$34:$BI$44,MATCH(M$7,GRID!$A$34:$A$44,0),MATCH(1,($U$2=GRID!$B$31:$BI$31)*(КАЛЕНДАРЬ!$AT33=GRID!$B$33:$BI$33),0))*(1-GRID!$B$69),0))</f>
        <v>23400</v>
      </c>
      <c r="N420" s="47" cm="1">
        <f t="array" ref="N420">IF($I$2="Открытый тариф",
INDEX(GRID!$B$47:$BI$57,MATCH(M$7,GRID!$A$47:$A$57,0),MATCH(1,($U$2=GRID!$B$31:$BI$31)*(КАЛЕНДАРЬ!$AT33=GRID!$B$33:$BI$33), 0)),
ROUNDUP(INDEX(GRID!$B$47:$BI$57,MATCH(M$7,GRID!$A$47:$A$57,0),MATCH(1,($U$2=GRID!$B$31:$BI$31)*(КАЛЕНДАРЬ!$AT33=GRID!$B$33:$BI$33),0))*(1-GRID!$B$69),0))</f>
        <v>26000</v>
      </c>
      <c r="O420" s="47" cm="1">
        <f t="array" ref="O420">IF($I$2="Открытый тариф",
INDEX(GRID!$B$34:$BI$44,MATCH(O$7,GRID!$A$34:$A$44,0),MATCH(1,($U$2=GRID!$B$31:$BI$31)*(КАЛЕНДАРЬ!$AT33=GRID!$B$33:$BI$33), 0)),
ROUNDUP(INDEX(GRID!$B$34:$BI$44,MATCH(O$7,GRID!$A$34:$A$44,0),MATCH(1,($U$2=GRID!$B$31:$BI$31)*(КАЛЕНДАРЬ!$AT33=GRID!$B$33:$BI$33),0))*(1-GRID!$B$69),0))</f>
        <v>29600</v>
      </c>
      <c r="P420" s="47" cm="1">
        <f t="array" ref="P420">IF($I$2="Открытый тариф",
INDEX(GRID!$B$47:$BI$57,MATCH(O$7,GRID!$A$47:$A$57,0),MATCH(1,($U$2=GRID!$B$31:$BI$31)*(КАЛЕНДАРЬ!$AT33=GRID!$B$33:$BI$33), 0)),
ROUNDUP(INDEX(GRID!$B$47:$BI$57,MATCH(O$7,GRID!$A$47:$A$57,0),MATCH(1,($U$2=GRID!$B$31:$BI$31)*(КАЛЕНДАРЬ!$AT33=GRID!$B$33:$BI$33),0))*(1-GRID!$B$69),0))</f>
        <v>32200</v>
      </c>
      <c r="Q420" s="47" cm="1">
        <f t="array" ref="Q420">IF($I$2="Открытый тариф",
INDEX(GRID!$B$34:$BI$44,MATCH(Q$7,GRID!$A$34:$A$44,0),MATCH(1,($U$2=GRID!$B$31:$BI$31)*(КАЛЕНДАРЬ!$AT33=GRID!$B$33:$BI$33), 0)),
ROUNDUP(INDEX(GRID!$B$34:$BI$44,MATCH(Q$7,GRID!$A$34:$A$44,0),MATCH(1,($U$2=GRID!$B$31:$BI$31)*(КАЛЕНДАРЬ!$AT33=GRID!$B$33:$BI$33),0))*(1-GRID!$B$69),0))</f>
        <v>31400</v>
      </c>
      <c r="R420" s="47" cm="1">
        <f t="array" ref="R420">IF($I$2="Открытый тариф",
INDEX(GRID!$B$47:$BI$57,MATCH(Q$7,GRID!$A$47:$A$57,0),MATCH(1,($U$2=GRID!$B$31:$BI$31)*(КАЛЕНДАРЬ!$AT33=GRID!$B$33:$BI$33), 0)),
ROUNDUP(INDEX(GRID!$B$47:$BI$57,MATCH(Q$7,GRID!$A$47:$A$57,0),MATCH(1,($U$2=GRID!$B$31:$BI$31)*(КАЛЕНДАРЬ!$AT33=GRID!$B$33:$BI$33),0))*(1-GRID!$B$69),0))</f>
        <v>34000</v>
      </c>
      <c r="S420" s="47" cm="1">
        <f t="array" ref="S420">IF($I$2="Открытый тариф",
INDEX(GRID!$B$34:$BI$44,MATCH(S$7,GRID!$A$34:$A$44,0),MATCH(1,($U$2=GRID!$B$31:$BI$31)*(КАЛЕНДАРЬ!$AT33=GRID!$B$33:$BI$33), 0)),
ROUNDUP(INDEX(GRID!$B$34:$BI$44,MATCH(S$7,GRID!$A$34:$A$44,0),MATCH(1,($U$2=GRID!$B$31:$BI$31)*(КАЛЕНДАРЬ!$AT33=GRID!$B$33:$BI$33),0))*(1-GRID!$B$69),0))</f>
        <v>34500</v>
      </c>
      <c r="T420" s="47" cm="1">
        <f t="array" ref="T420">IF($I$2="Открытый тариф",
INDEX(GRID!$B$47:$BI$57,MATCH(S$7,GRID!$A$47:$A$57,0),MATCH(1,($U$2=GRID!$B$31:$BI$31)*(КАЛЕНДАРЬ!$AT33=GRID!$B$33:$BI$33), 0)),
ROUNDUP(INDEX(GRID!$B$47:$BI$57,MATCH(S$7,GRID!$A$47:$A$57,0),MATCH(1,($U$2=GRID!$B$31:$BI$31)*(КАЛЕНДАРЬ!$AT33=GRID!$B$33:$BI$33),0))*(1-GRID!$B$69),0))</f>
        <v>37100</v>
      </c>
      <c r="U420" s="47" cm="1">
        <f t="array" ref="U420">IF($I$2="Открытый тариф",
INDEX(GRID!$B$34:$BI$44,MATCH(U$7,GRID!$A$34:$A$44,0),MATCH(1,($U$2=GRID!$B$31:$BI$31)*(КАЛЕНДАРЬ!$AT33=GRID!$B$33:$BI$33), 0)),
ROUNDUP(INDEX(GRID!$B$34:$BI$44,MATCH(U$7,GRID!$A$34:$A$44,0),MATCH(1,($U$2=GRID!$B$31:$BI$31)*(КАЛЕНДАРЬ!$AT33=GRID!$B$33:$BI$33),0))*(1-GRID!$B$69),0))</f>
        <v>39800</v>
      </c>
      <c r="V420" s="47" cm="1">
        <f t="array" ref="V420">IF($I$2="Открытый тариф",
INDEX(GRID!$B$47:$BI$57,MATCH(U$7,GRID!$A$47:$A$57,0),MATCH(1,($U$2=GRID!$B$31:$BI$31)*(КАЛЕНДАРЬ!$AT33=GRID!$B$33:$BI$33), 0)),
ROUNDUP(INDEX(GRID!$B$47:$BI$57,MATCH(U$7,GRID!$A$47:$A$57,0),MATCH(1,($U$2=GRID!$B$31:$BI$31)*(КАЛЕНДАРЬ!$AT33=GRID!$B$33:$BI$33),0))*(1-GRID!$B$69),0))</f>
        <v>42400</v>
      </c>
      <c r="W420" s="47" cm="1">
        <f t="array" ref="W420">IF($I$2="Открытый тариф",
INDEX(GRID!$B$34:$BI$44,MATCH(W$7,GRID!$A$34:$A$44,0),MATCH(1,($U$2=GRID!$B$31:$BI$31)*(КАЛЕНДАРЬ!$AT33=GRID!$B$33:$BI$33), 0)),
ROUNDUP(INDEX(GRID!$B$34:$BI$44,MATCH(W$7,GRID!$A$34:$A$44,0),MATCH(1,($U$2=GRID!$B$31:$BI$31)*(КАЛЕНДАРЬ!$AT33=GRID!$B$33:$BI$33),0))*(1-GRID!$B$69),0))</f>
        <v>105800</v>
      </c>
      <c r="X420" s="47" cm="1">
        <f t="array" ref="X420">IF($I$2="Открытый тариф",
INDEX(GRID!$B$47:$BI$57,MATCH(W$7,GRID!$A$47:$A$57,0),MATCH(1,($U$2=GRID!$B$31:$BI$31)*(КАЛЕНДАРЬ!$AT33=GRID!$B$33:$BI$33), 0)),
ROUNDUP(INDEX(GRID!$B$47:$BI$57,MATCH(W$7,GRID!$A$47:$A$57,0),MATCH(1,($U$2=GRID!$B$31:$BI$31)*(КАЛЕНДАРЬ!$AT33=GRID!$B$33:$BI$33),0))*(1-GRID!$B$69),0))</f>
        <v>108400</v>
      </c>
    </row>
    <row r="421" spans="1:24" x14ac:dyDescent="0.2">
      <c r="A421" s="117" t="s">
        <v>44</v>
      </c>
      <c r="B421" s="117">
        <v>31</v>
      </c>
      <c r="C421" s="47" cm="1">
        <f t="array" ref="C421">IF($I$2="Открытый тариф",
INDEX(GRID!$B$34:$BI$44,MATCH(C$7,GRID!$A$34:$A$44,0),MATCH(1,($U$2=GRID!$B$31:$BI$31)*(КАЛЕНДАРЬ!$AT34=GRID!$B$33:$BI$33), 0)),
ROUNDUP(INDEX(GRID!$B$34:$BI$44,MATCH(C$7,GRID!$A$34:$A$44,0),MATCH(1,($U$2=GRID!$B$31:$BI$31)*(КАЛЕНДАРЬ!$AT34=GRID!$B$33:$BI$33),0))*(1-GRID!$B$69),0))</f>
        <v>16800</v>
      </c>
      <c r="D421" s="47" cm="1">
        <f t="array" ref="D421">IF($I$2="Открытый тариф",
INDEX(GRID!$B$47:$BI$57,MATCH(C$7,GRID!$A$47:$A$57,0),MATCH(1,($U$2=GRID!$B$31:$BI$31)*(КАЛЕНДАРЬ!$AT34=GRID!$B$33:$BI$33), 0)),
ROUNDUP(INDEX(GRID!$B$47:$BI$57,MATCH(C$7,GRID!$A$47:$A$57,0),MATCH(1,($U$2=GRID!$B$31:$BI$31)*(КАЛЕНДАРЬ!$AT34=GRID!$B$33:$BI$33),0))*(1-GRID!$B$69),0))</f>
        <v>19400</v>
      </c>
      <c r="E421" s="47" cm="1">
        <f t="array" ref="E421">IF($I$2="Открытый тариф",
INDEX(GRID!$B$34:$BI$44,MATCH(E$7,GRID!$A$34:$A$44,0),MATCH(1,($U$2=GRID!$B$31:$BI$31)*(КАЛЕНДАРЬ!$AT34=GRID!$B$33:$BI$33), 0)),
ROUNDUP(INDEX(GRID!$B$34:$BI$44,MATCH(E$7,GRID!$A$34:$A$44,0),MATCH(1,($U$2=GRID!$B$31:$BI$31)*(КАЛЕНДАРЬ!$AT34=GRID!$B$33:$BI$33),0))*(1-GRID!$B$69),0))</f>
        <v>18400</v>
      </c>
      <c r="F421" s="47" cm="1">
        <f t="array" ref="F421">IF($I$2="Открытый тариф",
INDEX(GRID!$B$47:$BI$57,MATCH(E$7,GRID!$A$47:$A$57,0),MATCH(1,($U$2=GRID!$B$31:$BI$31)*(КАЛЕНДАРЬ!$AT34=GRID!$B$33:$BI$33), 0)),
ROUNDUP(INDEX(GRID!$B$47:$BI$57,MATCH(E$7,GRID!$A$47:$A$57,0),MATCH(1,($U$2=GRID!$B$31:$BI$31)*(КАЛЕНДАРЬ!$AT34=GRID!$B$33:$BI$33),0))*(1-GRID!$B$69),0))</f>
        <v>21000</v>
      </c>
      <c r="G421" s="47" cm="1">
        <f t="array" ref="G421">IF($I$2="Открытый тариф",
INDEX(GRID!$B$34:$BI$44,MATCH(G$7,GRID!$A$34:$A$44,0),MATCH(1,($U$2=GRID!$B$31:$BI$31)*(КАЛЕНДАРЬ!$AT34=GRID!$B$33:$BI$33), 0)),
ROUNDUP(INDEX(GRID!$B$34:$BI$44,MATCH(G$7,GRID!$A$34:$A$44,0),MATCH(1,($U$2=GRID!$B$31:$BI$31)*(КАЛЕНДАРЬ!$AT34=GRID!$B$33:$BI$33),0))*(1-GRID!$B$69),0))</f>
        <v>19300</v>
      </c>
      <c r="H421" s="47" cm="1">
        <f t="array" ref="H421">IF($I$2="Открытый тариф",
INDEX(GRID!$B$47:$BI$57,MATCH(G$7,GRID!$A$47:$A$57,0),MATCH(1,($U$2=GRID!$B$31:$BI$31)*(КАЛЕНДАРЬ!$AT34=GRID!$B$33:$BI$33), 0)),
ROUNDUP(INDEX(GRID!$B$47:$BI$57,MATCH(G$7,GRID!$A$47:$A$57,0),MATCH(1,($U$2=GRID!$B$31:$BI$31)*(КАЛЕНДАРЬ!$AT34=GRID!$B$33:$BI$33),0))*(1-GRID!$B$69),0))</f>
        <v>21900</v>
      </c>
      <c r="I421" s="47" cm="1">
        <f t="array" ref="I421">IF($I$2="Открытый тариф",
INDEX(GRID!$B$34:$BI$44,MATCH(I$7,GRID!$A$34:$A$44,0),MATCH(1,($U$2=GRID!$B$31:$BI$31)*(КАЛЕНДАРЬ!$AT34=GRID!$B$33:$BI$33), 0)),
ROUNDUP(INDEX(GRID!$B$34:$BI$44,MATCH(I$7,GRID!$A$34:$A$44,0),MATCH(1,($U$2=GRID!$B$31:$BI$31)*(КАЛЕНДАРЬ!$AT34=GRID!$B$33:$BI$33),0))*(1-GRID!$B$69),0))</f>
        <v>20900</v>
      </c>
      <c r="J421" s="47" cm="1">
        <f t="array" ref="J421">IF($I$2="Открытый тариф",
INDEX(GRID!$B$47:$BI$57,MATCH(I$7,GRID!$A$47:$A$57,0),MATCH(1,($U$2=GRID!$B$31:$BI$31)*(КАЛЕНДАРЬ!$AT34=GRID!$B$33:$BI$33), 0)),
ROUNDUP(INDEX(GRID!$B$47:$BI$57,MATCH(I$7,GRID!$A$47:$A$57,0),MATCH(1,($U$2=GRID!$B$31:$BI$31)*(КАЛЕНДАРЬ!$AT34=GRID!$B$33:$BI$33),0))*(1-GRID!$B$69),0))</f>
        <v>23500</v>
      </c>
      <c r="K421" s="47" cm="1">
        <f t="array" ref="K421">IF($I$2="Открытый тариф",
INDEX(GRID!$B$34:$BI$44,MATCH(K$7,GRID!$A$34:$A$44,0),MATCH(1,($U$2=GRID!$B$31:$BI$31)*(КАЛЕНДАРЬ!$AT34=GRID!$B$33:$BI$33), 0)),
ROUNDUP(INDEX(GRID!$B$34:$BI$44,MATCH(K$7,GRID!$A$34:$A$44,0),MATCH(1,($U$2=GRID!$B$31:$BI$31)*(КАЛЕНДАРЬ!$AT34=GRID!$B$33:$BI$33),0))*(1-GRID!$B$69),0))</f>
        <v>21800</v>
      </c>
      <c r="L421" s="47" cm="1">
        <f t="array" ref="L421">IF($I$2="Открытый тариф",
INDEX(GRID!$B$47:$BI$57,MATCH(K$7,GRID!$A$47:$A$57,0),MATCH(1,($U$2=GRID!$B$31:$BI$31)*(КАЛЕНДАРЬ!$AT34=GRID!$B$33:$BI$33), 0)),
ROUNDUP(INDEX(GRID!$B$47:$BI$57,MATCH(K$7,GRID!$A$47:$A$57,0),MATCH(1,($U$2=GRID!$B$31:$BI$31)*(КАЛЕНДАРЬ!$AT34=GRID!$B$33:$BI$33),0))*(1-GRID!$B$69),0))</f>
        <v>24400</v>
      </c>
      <c r="M421" s="47" cm="1">
        <f t="array" ref="M421">IF($I$2="Открытый тариф",
INDEX(GRID!$B$34:$BI$44,MATCH(M$7,GRID!$A$34:$A$44,0),MATCH(1,($U$2=GRID!$B$31:$BI$31)*(КАЛЕНДАРЬ!$AT34=GRID!$B$33:$BI$33), 0)),
ROUNDUP(INDEX(GRID!$B$34:$BI$44,MATCH(M$7,GRID!$A$34:$A$44,0),MATCH(1,($U$2=GRID!$B$31:$BI$31)*(КАЛЕНДАРЬ!$AT34=GRID!$B$33:$BI$33),0))*(1-GRID!$B$69),0))</f>
        <v>23400</v>
      </c>
      <c r="N421" s="47" cm="1">
        <f t="array" ref="N421">IF($I$2="Открытый тариф",
INDEX(GRID!$B$47:$BI$57,MATCH(M$7,GRID!$A$47:$A$57,0),MATCH(1,($U$2=GRID!$B$31:$BI$31)*(КАЛЕНДАРЬ!$AT34=GRID!$B$33:$BI$33), 0)),
ROUNDUP(INDEX(GRID!$B$47:$BI$57,MATCH(M$7,GRID!$A$47:$A$57,0),MATCH(1,($U$2=GRID!$B$31:$BI$31)*(КАЛЕНДАРЬ!$AT34=GRID!$B$33:$BI$33),0))*(1-GRID!$B$69),0))</f>
        <v>26000</v>
      </c>
      <c r="O421" s="47" cm="1">
        <f t="array" ref="O421">IF($I$2="Открытый тариф",
INDEX(GRID!$B$34:$BI$44,MATCH(O$7,GRID!$A$34:$A$44,0),MATCH(1,($U$2=GRID!$B$31:$BI$31)*(КАЛЕНДАРЬ!$AT34=GRID!$B$33:$BI$33), 0)),
ROUNDUP(INDEX(GRID!$B$34:$BI$44,MATCH(O$7,GRID!$A$34:$A$44,0),MATCH(1,($U$2=GRID!$B$31:$BI$31)*(КАЛЕНДАРЬ!$AT34=GRID!$B$33:$BI$33),0))*(1-GRID!$B$69),0))</f>
        <v>29600</v>
      </c>
      <c r="P421" s="47" cm="1">
        <f t="array" ref="P421">IF($I$2="Открытый тариф",
INDEX(GRID!$B$47:$BI$57,MATCH(O$7,GRID!$A$47:$A$57,0),MATCH(1,($U$2=GRID!$B$31:$BI$31)*(КАЛЕНДАРЬ!$AT34=GRID!$B$33:$BI$33), 0)),
ROUNDUP(INDEX(GRID!$B$47:$BI$57,MATCH(O$7,GRID!$A$47:$A$57,0),MATCH(1,($U$2=GRID!$B$31:$BI$31)*(КАЛЕНДАРЬ!$AT34=GRID!$B$33:$BI$33),0))*(1-GRID!$B$69),0))</f>
        <v>32200</v>
      </c>
      <c r="Q421" s="47" cm="1">
        <f t="array" ref="Q421">IF($I$2="Открытый тариф",
INDEX(GRID!$B$34:$BI$44,MATCH(Q$7,GRID!$A$34:$A$44,0),MATCH(1,($U$2=GRID!$B$31:$BI$31)*(КАЛЕНДАРЬ!$AT34=GRID!$B$33:$BI$33), 0)),
ROUNDUP(INDEX(GRID!$B$34:$BI$44,MATCH(Q$7,GRID!$A$34:$A$44,0),MATCH(1,($U$2=GRID!$B$31:$BI$31)*(КАЛЕНДАРЬ!$AT34=GRID!$B$33:$BI$33),0))*(1-GRID!$B$69),0))</f>
        <v>31400</v>
      </c>
      <c r="R421" s="47" cm="1">
        <f t="array" ref="R421">IF($I$2="Открытый тариф",
INDEX(GRID!$B$47:$BI$57,MATCH(Q$7,GRID!$A$47:$A$57,0),MATCH(1,($U$2=GRID!$B$31:$BI$31)*(КАЛЕНДАРЬ!$AT34=GRID!$B$33:$BI$33), 0)),
ROUNDUP(INDEX(GRID!$B$47:$BI$57,MATCH(Q$7,GRID!$A$47:$A$57,0),MATCH(1,($U$2=GRID!$B$31:$BI$31)*(КАЛЕНДАРЬ!$AT34=GRID!$B$33:$BI$33),0))*(1-GRID!$B$69),0))</f>
        <v>34000</v>
      </c>
      <c r="S421" s="47" cm="1">
        <f t="array" ref="S421">IF($I$2="Открытый тариф",
INDEX(GRID!$B$34:$BI$44,MATCH(S$7,GRID!$A$34:$A$44,0),MATCH(1,($U$2=GRID!$B$31:$BI$31)*(КАЛЕНДАРЬ!$AT34=GRID!$B$33:$BI$33), 0)),
ROUNDUP(INDEX(GRID!$B$34:$BI$44,MATCH(S$7,GRID!$A$34:$A$44,0),MATCH(1,($U$2=GRID!$B$31:$BI$31)*(КАЛЕНДАРЬ!$AT34=GRID!$B$33:$BI$33),0))*(1-GRID!$B$69),0))</f>
        <v>34500</v>
      </c>
      <c r="T421" s="47" cm="1">
        <f t="array" ref="T421">IF($I$2="Открытый тариф",
INDEX(GRID!$B$47:$BI$57,MATCH(S$7,GRID!$A$47:$A$57,0),MATCH(1,($U$2=GRID!$B$31:$BI$31)*(КАЛЕНДАРЬ!$AT34=GRID!$B$33:$BI$33), 0)),
ROUNDUP(INDEX(GRID!$B$47:$BI$57,MATCH(S$7,GRID!$A$47:$A$57,0),MATCH(1,($U$2=GRID!$B$31:$BI$31)*(КАЛЕНДАРЬ!$AT34=GRID!$B$33:$BI$33),0))*(1-GRID!$B$69),0))</f>
        <v>37100</v>
      </c>
      <c r="U421" s="47" cm="1">
        <f t="array" ref="U421">IF($I$2="Открытый тариф",
INDEX(GRID!$B$34:$BI$44,MATCH(U$7,GRID!$A$34:$A$44,0),MATCH(1,($U$2=GRID!$B$31:$BI$31)*(КАЛЕНДАРЬ!$AT34=GRID!$B$33:$BI$33), 0)),
ROUNDUP(INDEX(GRID!$B$34:$BI$44,MATCH(U$7,GRID!$A$34:$A$44,0),MATCH(1,($U$2=GRID!$B$31:$BI$31)*(КАЛЕНДАРЬ!$AT34=GRID!$B$33:$BI$33),0))*(1-GRID!$B$69),0))</f>
        <v>39800</v>
      </c>
      <c r="V421" s="47" cm="1">
        <f t="array" ref="V421">IF($I$2="Открытый тариф",
INDEX(GRID!$B$47:$BI$57,MATCH(U$7,GRID!$A$47:$A$57,0),MATCH(1,($U$2=GRID!$B$31:$BI$31)*(КАЛЕНДАРЬ!$AT34=GRID!$B$33:$BI$33), 0)),
ROUNDUP(INDEX(GRID!$B$47:$BI$57,MATCH(U$7,GRID!$A$47:$A$57,0),MATCH(1,($U$2=GRID!$B$31:$BI$31)*(КАЛЕНДАРЬ!$AT34=GRID!$B$33:$BI$33),0))*(1-GRID!$B$69),0))</f>
        <v>42400</v>
      </c>
      <c r="W421" s="47" cm="1">
        <f t="array" ref="W421">IF($I$2="Открытый тариф",
INDEX(GRID!$B$34:$BI$44,MATCH(W$7,GRID!$A$34:$A$44,0),MATCH(1,($U$2=GRID!$B$31:$BI$31)*(КАЛЕНДАРЬ!$AT34=GRID!$B$33:$BI$33), 0)),
ROUNDUP(INDEX(GRID!$B$34:$BI$44,MATCH(W$7,GRID!$A$34:$A$44,0),MATCH(1,($U$2=GRID!$B$31:$BI$31)*(КАЛЕНДАРЬ!$AT34=GRID!$B$33:$BI$33),0))*(1-GRID!$B$69),0))</f>
        <v>105800</v>
      </c>
      <c r="X421" s="47" cm="1">
        <f t="array" ref="X421">IF($I$2="Открытый тариф",
INDEX(GRID!$B$47:$BI$57,MATCH(W$7,GRID!$A$47:$A$57,0),MATCH(1,($U$2=GRID!$B$31:$BI$31)*(КАЛЕНДАРЬ!$AT34=GRID!$B$33:$BI$33), 0)),
ROUNDUP(INDEX(GRID!$B$47:$BI$57,MATCH(W$7,GRID!$A$47:$A$57,0),MATCH(1,($U$2=GRID!$B$31:$BI$31)*(КАЛЕНДАРЬ!$AT34=GRID!$B$33:$BI$33),0))*(1-GRID!$B$69),0))</f>
        <v>108400</v>
      </c>
    </row>
    <row r="422" spans="1:24" x14ac:dyDescent="0.2">
      <c r="A422" s="125"/>
      <c r="B422" s="126"/>
      <c r="C422" s="7"/>
      <c r="D422" s="7"/>
      <c r="E422" s="7"/>
      <c r="F422" s="7"/>
      <c r="G422" s="6"/>
      <c r="H422" s="7"/>
      <c r="I422" s="7"/>
      <c r="J422" s="7"/>
      <c r="K422" s="6"/>
      <c r="L422" s="7"/>
      <c r="M422" s="7"/>
      <c r="N422" s="7"/>
      <c r="O422" s="6"/>
      <c r="P422" s="7"/>
      <c r="Q422" s="6"/>
      <c r="R422" s="7"/>
      <c r="S422" s="7"/>
      <c r="T422" s="6"/>
      <c r="U422" s="7"/>
      <c r="V422" s="7"/>
      <c r="W422" s="7"/>
      <c r="X422" s="7"/>
    </row>
    <row r="423" spans="1:24" s="133" customFormat="1" x14ac:dyDescent="0.2">
      <c r="A423" s="210" t="s">
        <v>38</v>
      </c>
      <c r="B423" s="210"/>
      <c r="C423" s="210"/>
      <c r="D423" s="210"/>
      <c r="E423" s="210"/>
      <c r="F423" s="210"/>
      <c r="G423" s="210"/>
      <c r="H423" s="210"/>
      <c r="I423" s="210"/>
      <c r="J423" s="210"/>
      <c r="K423" s="210"/>
      <c r="L423" s="210"/>
      <c r="M423" s="210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</row>
    <row r="424" spans="1:24" s="133" customFormat="1" x14ac:dyDescent="0.2">
      <c r="A424" s="211" t="s">
        <v>140</v>
      </c>
      <c r="B424" s="212"/>
      <c r="C424" s="212"/>
      <c r="D424" s="212"/>
      <c r="E424" s="212"/>
      <c r="F424" s="212"/>
      <c r="G424" s="212"/>
      <c r="H424" s="212"/>
      <c r="I424" s="212"/>
      <c r="J424" s="212"/>
      <c r="K424" s="212"/>
      <c r="L424" s="212"/>
      <c r="M424" s="212"/>
      <c r="N424" s="212"/>
      <c r="O424" s="212"/>
      <c r="P424" s="212"/>
      <c r="Q424" s="212"/>
      <c r="R424" s="212"/>
      <c r="S424" s="212"/>
      <c r="T424" s="212"/>
      <c r="U424" s="212"/>
      <c r="V424" s="212"/>
      <c r="W424" s="212"/>
      <c r="X424" s="212"/>
    </row>
    <row r="425" spans="1:24" s="133" customFormat="1" ht="58.5" customHeight="1" x14ac:dyDescent="0.2">
      <c r="A425" s="213" t="s">
        <v>39</v>
      </c>
      <c r="B425" s="214"/>
      <c r="C425" s="217" t="s">
        <v>85</v>
      </c>
      <c r="D425" s="218"/>
      <c r="E425" s="219" t="s">
        <v>86</v>
      </c>
      <c r="F425" s="220"/>
      <c r="G425" s="221" t="s">
        <v>186</v>
      </c>
      <c r="H425" s="222"/>
      <c r="I425" s="223" t="s">
        <v>187</v>
      </c>
      <c r="J425" s="224"/>
      <c r="K425" s="225" t="s">
        <v>88</v>
      </c>
      <c r="L425" s="225"/>
      <c r="M425" s="226" t="s">
        <v>89</v>
      </c>
      <c r="N425" s="227"/>
      <c r="O425" s="250" t="s">
        <v>94</v>
      </c>
      <c r="P425" s="250"/>
      <c r="Q425" s="230" t="s">
        <v>188</v>
      </c>
      <c r="R425" s="230"/>
      <c r="S425" s="231" t="s">
        <v>189</v>
      </c>
      <c r="T425" s="231"/>
      <c r="U425" s="232" t="s">
        <v>91</v>
      </c>
      <c r="V425" s="233"/>
      <c r="W425" s="234" t="s">
        <v>96</v>
      </c>
      <c r="X425" s="235"/>
    </row>
    <row r="426" spans="1:24" s="133" customFormat="1" x14ac:dyDescent="0.2">
      <c r="A426" s="215"/>
      <c r="B426" s="216"/>
      <c r="C426" s="45" t="s">
        <v>40</v>
      </c>
      <c r="D426" s="45" t="s">
        <v>41</v>
      </c>
      <c r="E426" s="45" t="s">
        <v>40</v>
      </c>
      <c r="F426" s="45" t="s">
        <v>41</v>
      </c>
      <c r="G426" s="45" t="s">
        <v>40</v>
      </c>
      <c r="H426" s="45" t="s">
        <v>41</v>
      </c>
      <c r="I426" s="45" t="s">
        <v>40</v>
      </c>
      <c r="J426" s="45" t="s">
        <v>41</v>
      </c>
      <c r="K426" s="45" t="s">
        <v>40</v>
      </c>
      <c r="L426" s="45" t="s">
        <v>41</v>
      </c>
      <c r="M426" s="45" t="s">
        <v>40</v>
      </c>
      <c r="N426" s="45" t="s">
        <v>41</v>
      </c>
      <c r="O426" s="45" t="s">
        <v>40</v>
      </c>
      <c r="P426" s="45" t="s">
        <v>41</v>
      </c>
      <c r="Q426" s="45" t="s">
        <v>40</v>
      </c>
      <c r="R426" s="45" t="s">
        <v>41</v>
      </c>
      <c r="S426" s="45" t="s">
        <v>40</v>
      </c>
      <c r="T426" s="45" t="s">
        <v>41</v>
      </c>
      <c r="U426" s="45" t="s">
        <v>40</v>
      </c>
      <c r="V426" s="45" t="s">
        <v>41</v>
      </c>
      <c r="W426" s="45" t="s">
        <v>40</v>
      </c>
      <c r="X426" s="45" t="s">
        <v>41</v>
      </c>
    </row>
    <row r="427" spans="1:24" x14ac:dyDescent="0.2">
      <c r="A427" s="117" t="s">
        <v>45</v>
      </c>
      <c r="B427" s="117">
        <v>1</v>
      </c>
      <c r="C427" s="47" cm="1">
        <f t="array" ref="C427">IF($I$2="Открытый тариф",
INDEX(GRID!$B$34:$BI$44,MATCH(C$7,GRID!$A$34:$A$44,0),MATCH(1,($U$2=GRID!$B$31:$BI$31)*(КАЛЕНДАРЬ!$AW4=GRID!$B$33:$BI$33), 0)),
ROUNDUP(INDEX(GRID!$B$34:$BI$44,MATCH(C$7,GRID!$A$34:$A$44,0),MATCH(1,($U$2=GRID!$B$31:$BI$31)*(КАЛЕНДАРЬ!$AW4=GRID!$B$33:$BI$33),0))*(1-GRID!$B$69),0))</f>
        <v>17400</v>
      </c>
      <c r="D427" s="47" cm="1">
        <f t="array" ref="D427">IF($I$2="Открытый тариф",
INDEX(GRID!$B$47:$BI$57,MATCH(C$7,GRID!$A$47:$A$57,0),MATCH(1,($U$2=GRID!$B$31:$BI$31)*(КАЛЕНДАРЬ!$AW4=GRID!$B$33:$BI$33), 0)),
ROUNDUP(INDEX(GRID!$B$47:$BI$57,MATCH(C$7,GRID!$A$47:$A$57,0),MATCH(1,($U$2=GRID!$B$31:$BI$31)*(КАЛЕНДАРЬ!$AW4=GRID!$B$33:$BI$33),0))*(1-GRID!$B$69),0))</f>
        <v>20000</v>
      </c>
      <c r="E427" s="47" cm="1">
        <f t="array" ref="E427">IF($I$2="Открытый тариф",
INDEX(GRID!$B$34:$BI$44,MATCH(E$7,GRID!$A$34:$A$44,0),MATCH(1,($U$2=GRID!$B$31:$BI$31)*(КАЛЕНДАРЬ!$AW4=GRID!$B$33:$BI$33), 0)),
ROUNDUP(INDEX(GRID!$B$34:$BI$44,MATCH(E$7,GRID!$A$34:$A$44,0),MATCH(1,($U$2=GRID!$B$31:$BI$31)*(КАЛЕНДАРЬ!$AW4=GRID!$B$33:$BI$33),0))*(1-GRID!$B$69),0))</f>
        <v>19100</v>
      </c>
      <c r="F427" s="47" cm="1">
        <f t="array" ref="F427">IF($I$2="Открытый тариф",
INDEX(GRID!$B$47:$BI$57,MATCH(E$7,GRID!$A$47:$A$57,0),MATCH(1,($U$2=GRID!$B$31:$BI$31)*(КАЛЕНДАРЬ!$AW4=GRID!$B$33:$BI$33), 0)),
ROUNDUP(INDEX(GRID!$B$47:$BI$57,MATCH(E$7,GRID!$A$47:$A$57,0),MATCH(1,($U$2=GRID!$B$31:$BI$31)*(КАЛЕНДАРЬ!$AW4=GRID!$B$33:$BI$33),0))*(1-GRID!$B$69),0))</f>
        <v>21700</v>
      </c>
      <c r="G427" s="47" cm="1">
        <f t="array" ref="G427">IF($I$2="Открытый тариф",
INDEX(GRID!$B$34:$BI$44,MATCH(G$7,GRID!$A$34:$A$44,0),MATCH(1,($U$2=GRID!$B$31:$BI$31)*(КАЛЕНДАРЬ!$AW4=GRID!$B$33:$BI$33), 0)),
ROUNDUP(INDEX(GRID!$B$34:$BI$44,MATCH(G$7,GRID!$A$34:$A$44,0),MATCH(1,($U$2=GRID!$B$31:$BI$31)*(КАЛЕНДАРЬ!$AW4=GRID!$B$33:$BI$33),0))*(1-GRID!$B$69),0))</f>
        <v>20000</v>
      </c>
      <c r="H427" s="47" cm="1">
        <f t="array" ref="H427">IF($I$2="Открытый тариф",
INDEX(GRID!$B$47:$BI$57,MATCH(G$7,GRID!$A$47:$A$57,0),MATCH(1,($U$2=GRID!$B$31:$BI$31)*(КАЛЕНДАРЬ!$AW4=GRID!$B$33:$BI$33), 0)),
ROUNDUP(INDEX(GRID!$B$47:$BI$57,MATCH(G$7,GRID!$A$47:$A$57,0),MATCH(1,($U$2=GRID!$B$31:$BI$31)*(КАЛЕНДАРЬ!$AW4=GRID!$B$33:$BI$33),0))*(1-GRID!$B$69),0))</f>
        <v>22600</v>
      </c>
      <c r="I427" s="47" cm="1">
        <f t="array" ref="I427">IF($I$2="Открытый тариф",
INDEX(GRID!$B$34:$BI$44,MATCH(I$7,GRID!$A$34:$A$44,0),MATCH(1,($U$2=GRID!$B$31:$BI$31)*(КАЛЕНДАРЬ!$AW4=GRID!$B$33:$BI$33), 0)),
ROUNDUP(INDEX(GRID!$B$34:$BI$44,MATCH(I$7,GRID!$A$34:$A$44,0),MATCH(1,($U$2=GRID!$B$31:$BI$31)*(КАЛЕНДАРЬ!$AW4=GRID!$B$33:$BI$33),0))*(1-GRID!$B$69),0))</f>
        <v>21700</v>
      </c>
      <c r="J427" s="47" cm="1">
        <f t="array" ref="J427">IF($I$2="Открытый тариф",
INDEX(GRID!$B$47:$BI$57,MATCH(I$7,GRID!$A$47:$A$57,0),MATCH(1,($U$2=GRID!$B$31:$BI$31)*(КАЛЕНДАРЬ!$AW4=GRID!$B$33:$BI$33), 0)),
ROUNDUP(INDEX(GRID!$B$47:$BI$57,MATCH(I$7,GRID!$A$47:$A$57,0),MATCH(1,($U$2=GRID!$B$31:$BI$31)*(КАЛЕНДАРЬ!$AW4=GRID!$B$33:$BI$33),0))*(1-GRID!$B$69),0))</f>
        <v>24300</v>
      </c>
      <c r="K427" s="47" cm="1">
        <f t="array" ref="K427">IF($I$2="Открытый тариф",
INDEX(GRID!$B$34:$BI$44,MATCH(K$7,GRID!$A$34:$A$44,0),MATCH(1,($U$2=GRID!$B$31:$BI$31)*(КАЛЕНДАРЬ!$AW4=GRID!$B$33:$BI$33), 0)),
ROUNDUP(INDEX(GRID!$B$34:$BI$44,MATCH(K$7,GRID!$A$34:$A$44,0),MATCH(1,($U$2=GRID!$B$31:$BI$31)*(КАЛЕНДАРЬ!$AW4=GRID!$B$33:$BI$33),0))*(1-GRID!$B$69),0))</f>
        <v>22600</v>
      </c>
      <c r="L427" s="47" cm="1">
        <f t="array" ref="L427">IF($I$2="Открытый тариф",
INDEX(GRID!$B$47:$BI$57,MATCH(K$7,GRID!$A$47:$A$57,0),MATCH(1,($U$2=GRID!$B$31:$BI$31)*(КАЛЕНДАРЬ!$AW4=GRID!$B$33:$BI$33), 0)),
ROUNDUP(INDEX(GRID!$B$47:$BI$57,MATCH(K$7,GRID!$A$47:$A$57,0),MATCH(1,($U$2=GRID!$B$31:$BI$31)*(КАЛЕНДАРЬ!$AW4=GRID!$B$33:$BI$33),0))*(1-GRID!$B$69),0))</f>
        <v>25200</v>
      </c>
      <c r="M427" s="47" cm="1">
        <f t="array" ref="M427">IF($I$2="Открытый тариф",
INDEX(GRID!$B$34:$BI$44,MATCH(M$7,GRID!$A$34:$A$44,0),MATCH(1,($U$2=GRID!$B$31:$BI$31)*(КАЛЕНДАРЬ!$AW4=GRID!$B$33:$BI$33), 0)),
ROUNDUP(INDEX(GRID!$B$34:$BI$44,MATCH(M$7,GRID!$A$34:$A$44,0),MATCH(1,($U$2=GRID!$B$31:$BI$31)*(КАЛЕНДАРЬ!$AW4=GRID!$B$33:$BI$33),0))*(1-GRID!$B$69),0))</f>
        <v>24300</v>
      </c>
      <c r="N427" s="47" cm="1">
        <f t="array" ref="N427">IF($I$2="Открытый тариф",
INDEX(GRID!$B$47:$BI$57,MATCH(M$7,GRID!$A$47:$A$57,0),MATCH(1,($U$2=GRID!$B$31:$BI$31)*(КАЛЕНДАРЬ!$AW4=GRID!$B$33:$BI$33), 0)),
ROUNDUP(INDEX(GRID!$B$47:$BI$57,MATCH(M$7,GRID!$A$47:$A$57,0),MATCH(1,($U$2=GRID!$B$31:$BI$31)*(КАЛЕНДАРЬ!$AW4=GRID!$B$33:$BI$33),0))*(1-GRID!$B$69),0))</f>
        <v>26900</v>
      </c>
      <c r="O427" s="47" cm="1">
        <f t="array" ref="O427">IF($I$2="Открытый тариф",
INDEX(GRID!$B$34:$BI$44,MATCH(O$7,GRID!$A$34:$A$44,0),MATCH(1,($U$2=GRID!$B$31:$BI$31)*(КАЛЕНДАРЬ!$AW4=GRID!$B$33:$BI$33), 0)),
ROUNDUP(INDEX(GRID!$B$34:$BI$44,MATCH(O$7,GRID!$A$34:$A$44,0),MATCH(1,($U$2=GRID!$B$31:$BI$31)*(КАЛЕНДАРЬ!$AW4=GRID!$B$33:$BI$33),0))*(1-GRID!$B$69),0))</f>
        <v>30600</v>
      </c>
      <c r="P427" s="47" cm="1">
        <f t="array" ref="P427">IF($I$2="Открытый тариф",
INDEX(GRID!$B$47:$BI$57,MATCH(O$7,GRID!$A$47:$A$57,0),MATCH(1,($U$2=GRID!$B$31:$BI$31)*(КАЛЕНДАРЬ!$AW4=GRID!$B$33:$BI$33), 0)),
ROUNDUP(INDEX(GRID!$B$47:$BI$57,MATCH(O$7,GRID!$A$47:$A$57,0),MATCH(1,($U$2=GRID!$B$31:$BI$31)*(КАЛЕНДАРЬ!$AW4=GRID!$B$33:$BI$33),0))*(1-GRID!$B$69),0))</f>
        <v>33200</v>
      </c>
      <c r="Q427" s="47" cm="1">
        <f t="array" ref="Q427">IF($I$2="Открытый тариф",
INDEX(GRID!$B$34:$BI$44,MATCH(Q$7,GRID!$A$34:$A$44,0),MATCH(1,($U$2=GRID!$B$31:$BI$31)*(КАЛЕНДАРЬ!$AW4=GRID!$B$33:$BI$33), 0)),
ROUNDUP(INDEX(GRID!$B$34:$BI$44,MATCH(Q$7,GRID!$A$34:$A$44,0),MATCH(1,($U$2=GRID!$B$31:$BI$31)*(КАЛЕНДАРЬ!$AW4=GRID!$B$33:$BI$33),0))*(1-GRID!$B$69),0))</f>
        <v>32400</v>
      </c>
      <c r="R427" s="47" cm="1">
        <f t="array" ref="R427">IF($I$2="Открытый тариф",
INDEX(GRID!$B$47:$BI$57,MATCH(Q$7,GRID!$A$47:$A$57,0),MATCH(1,($U$2=GRID!$B$31:$BI$31)*(КАЛЕНДАРЬ!$AW4=GRID!$B$33:$BI$33), 0)),
ROUNDUP(INDEX(GRID!$B$47:$BI$57,MATCH(Q$7,GRID!$A$47:$A$57,0),MATCH(1,($U$2=GRID!$B$31:$BI$31)*(КАЛЕНДАРЬ!$AW4=GRID!$B$33:$BI$33),0))*(1-GRID!$B$69),0))</f>
        <v>35000</v>
      </c>
      <c r="S427" s="47" cm="1">
        <f t="array" ref="S427">IF($I$2="Открытый тариф",
INDEX(GRID!$B$34:$BI$44,MATCH(S$7,GRID!$A$34:$A$44,0),MATCH(1,($U$2=GRID!$B$31:$BI$31)*(КАЛЕНДАРЬ!$AW4=GRID!$B$33:$BI$33), 0)),
ROUNDUP(INDEX(GRID!$B$34:$BI$44,MATCH(S$7,GRID!$A$34:$A$44,0),MATCH(1,($U$2=GRID!$B$31:$BI$31)*(КАЛЕНДАРЬ!$AW4=GRID!$B$33:$BI$33),0))*(1-GRID!$B$69),0))</f>
        <v>35600</v>
      </c>
      <c r="T427" s="47" cm="1">
        <f t="array" ref="T427">IF($I$2="Открытый тариф",
INDEX(GRID!$B$47:$BI$57,MATCH(S$7,GRID!$A$47:$A$57,0),MATCH(1,($U$2=GRID!$B$31:$BI$31)*(КАЛЕНДАРЬ!$AW4=GRID!$B$33:$BI$33), 0)),
ROUNDUP(INDEX(GRID!$B$47:$BI$57,MATCH(S$7,GRID!$A$47:$A$57,0),MATCH(1,($U$2=GRID!$B$31:$BI$31)*(КАЛЕНДАРЬ!$AW4=GRID!$B$33:$BI$33),0))*(1-GRID!$B$69),0))</f>
        <v>38200</v>
      </c>
      <c r="U427" s="47" cm="1">
        <f t="array" ref="U427">IF($I$2="Открытый тариф",
INDEX(GRID!$B$34:$BI$44,MATCH(U$7,GRID!$A$34:$A$44,0),MATCH(1,($U$2=GRID!$B$31:$BI$31)*(КАЛЕНДАРЬ!$AW4=GRID!$B$33:$BI$33), 0)),
ROUNDUP(INDEX(GRID!$B$34:$BI$44,MATCH(U$7,GRID!$A$34:$A$44,0),MATCH(1,($U$2=GRID!$B$31:$BI$31)*(КАЛЕНДАРЬ!$AW4=GRID!$B$33:$BI$33),0))*(1-GRID!$B$69),0))</f>
        <v>41000</v>
      </c>
      <c r="V427" s="47" cm="1">
        <f t="array" ref="V427">IF($I$2="Открытый тариф",
INDEX(GRID!$B$47:$BI$57,MATCH(U$7,GRID!$A$47:$A$57,0),MATCH(1,($U$2=GRID!$B$31:$BI$31)*(КАЛЕНДАРЬ!$AW4=GRID!$B$33:$BI$33), 0)),
ROUNDUP(INDEX(GRID!$B$47:$BI$57,MATCH(U$7,GRID!$A$47:$A$57,0),MATCH(1,($U$2=GRID!$B$31:$BI$31)*(КАЛЕНДАРЬ!$AW4=GRID!$B$33:$BI$33),0))*(1-GRID!$B$69),0))</f>
        <v>43600</v>
      </c>
      <c r="W427" s="47" cm="1">
        <f t="array" ref="W427">IF($I$2="Открытый тариф",
INDEX(GRID!$B$34:$BI$44,MATCH(W$7,GRID!$A$34:$A$44,0),MATCH(1,($U$2=GRID!$B$31:$BI$31)*(КАЛЕНДАРЬ!$AW4=GRID!$B$33:$BI$33), 0)),
ROUNDUP(INDEX(GRID!$B$34:$BI$44,MATCH(W$7,GRID!$A$34:$A$44,0),MATCH(1,($U$2=GRID!$B$31:$BI$31)*(КАЛЕНДАРЬ!$AW4=GRID!$B$33:$BI$33),0))*(1-GRID!$B$69),0))</f>
        <v>111200</v>
      </c>
      <c r="X427" s="47" cm="1">
        <f t="array" ref="X427">IF($I$2="Открытый тариф",
INDEX(GRID!$B$47:$BI$57,MATCH(W$7,GRID!$A$47:$A$57,0),MATCH(1,($U$2=GRID!$B$31:$BI$31)*(КАЛЕНДАРЬ!$AW4=GRID!$B$33:$BI$33), 0)),
ROUNDUP(INDEX(GRID!$B$47:$BI$57,MATCH(W$7,GRID!$A$47:$A$57,0),MATCH(1,($U$2=GRID!$B$31:$BI$31)*(КАЛЕНДАРЬ!$AW4=GRID!$B$33:$BI$33),0))*(1-GRID!$B$69),0))</f>
        <v>113800</v>
      </c>
    </row>
    <row r="428" spans="1:24" x14ac:dyDescent="0.2">
      <c r="A428" s="117" t="s">
        <v>46</v>
      </c>
      <c r="B428" s="117">
        <v>2</v>
      </c>
      <c r="C428" s="47" cm="1">
        <f t="array" ref="C428">IF($I$2="Открытый тариф",
INDEX(GRID!$B$34:$BI$44,MATCH(C$7,GRID!$A$34:$A$44,0),MATCH(1,($U$2=GRID!$B$31:$BI$31)*(КАЛЕНДАРЬ!$AW5=GRID!$B$33:$BI$33), 0)),
ROUNDUP(INDEX(GRID!$B$34:$BI$44,MATCH(C$7,GRID!$A$34:$A$44,0),MATCH(1,($U$2=GRID!$B$31:$BI$31)*(КАЛЕНДАРЬ!$AW5=GRID!$B$33:$BI$33),0))*(1-GRID!$B$69),0))</f>
        <v>17400</v>
      </c>
      <c r="D428" s="47" cm="1">
        <f t="array" ref="D428">IF($I$2="Открытый тариф",
INDEX(GRID!$B$47:$BI$57,MATCH(C$7,GRID!$A$47:$A$57,0),MATCH(1,($U$2=GRID!$B$31:$BI$31)*(КАЛЕНДАРЬ!$AW5=GRID!$B$33:$BI$33), 0)),
ROUNDUP(INDEX(GRID!$B$47:$BI$57,MATCH(C$7,GRID!$A$47:$A$57,0),MATCH(1,($U$2=GRID!$B$31:$BI$31)*(КАЛЕНДАРЬ!$AW5=GRID!$B$33:$BI$33),0))*(1-GRID!$B$69),0))</f>
        <v>20000</v>
      </c>
      <c r="E428" s="47" cm="1">
        <f t="array" ref="E428">IF($I$2="Открытый тариф",
INDEX(GRID!$B$34:$BI$44,MATCH(E$7,GRID!$A$34:$A$44,0),MATCH(1,($U$2=GRID!$B$31:$BI$31)*(КАЛЕНДАРЬ!$AW5=GRID!$B$33:$BI$33), 0)),
ROUNDUP(INDEX(GRID!$B$34:$BI$44,MATCH(E$7,GRID!$A$34:$A$44,0),MATCH(1,($U$2=GRID!$B$31:$BI$31)*(КАЛЕНДАРЬ!$AW5=GRID!$B$33:$BI$33),0))*(1-GRID!$B$69),0))</f>
        <v>19100</v>
      </c>
      <c r="F428" s="47" cm="1">
        <f t="array" ref="F428">IF($I$2="Открытый тариф",
INDEX(GRID!$B$47:$BI$57,MATCH(E$7,GRID!$A$47:$A$57,0),MATCH(1,($U$2=GRID!$B$31:$BI$31)*(КАЛЕНДАРЬ!$AW5=GRID!$B$33:$BI$33), 0)),
ROUNDUP(INDEX(GRID!$B$47:$BI$57,MATCH(E$7,GRID!$A$47:$A$57,0),MATCH(1,($U$2=GRID!$B$31:$BI$31)*(КАЛЕНДАРЬ!$AW5=GRID!$B$33:$BI$33),0))*(1-GRID!$B$69),0))</f>
        <v>21700</v>
      </c>
      <c r="G428" s="47" cm="1">
        <f t="array" ref="G428">IF($I$2="Открытый тариф",
INDEX(GRID!$B$34:$BI$44,MATCH(G$7,GRID!$A$34:$A$44,0),MATCH(1,($U$2=GRID!$B$31:$BI$31)*(КАЛЕНДАРЬ!$AW5=GRID!$B$33:$BI$33), 0)),
ROUNDUP(INDEX(GRID!$B$34:$BI$44,MATCH(G$7,GRID!$A$34:$A$44,0),MATCH(1,($U$2=GRID!$B$31:$BI$31)*(КАЛЕНДАРЬ!$AW5=GRID!$B$33:$BI$33),0))*(1-GRID!$B$69),0))</f>
        <v>20000</v>
      </c>
      <c r="H428" s="47" cm="1">
        <f t="array" ref="H428">IF($I$2="Открытый тариф",
INDEX(GRID!$B$47:$BI$57,MATCH(G$7,GRID!$A$47:$A$57,0),MATCH(1,($U$2=GRID!$B$31:$BI$31)*(КАЛЕНДАРЬ!$AW5=GRID!$B$33:$BI$33), 0)),
ROUNDUP(INDEX(GRID!$B$47:$BI$57,MATCH(G$7,GRID!$A$47:$A$57,0),MATCH(1,($U$2=GRID!$B$31:$BI$31)*(КАЛЕНДАРЬ!$AW5=GRID!$B$33:$BI$33),0))*(1-GRID!$B$69),0))</f>
        <v>22600</v>
      </c>
      <c r="I428" s="47" cm="1">
        <f t="array" ref="I428">IF($I$2="Открытый тариф",
INDEX(GRID!$B$34:$BI$44,MATCH(I$7,GRID!$A$34:$A$44,0),MATCH(1,($U$2=GRID!$B$31:$BI$31)*(КАЛЕНДАРЬ!$AW5=GRID!$B$33:$BI$33), 0)),
ROUNDUP(INDEX(GRID!$B$34:$BI$44,MATCH(I$7,GRID!$A$34:$A$44,0),MATCH(1,($U$2=GRID!$B$31:$BI$31)*(КАЛЕНДАРЬ!$AW5=GRID!$B$33:$BI$33),0))*(1-GRID!$B$69),0))</f>
        <v>21700</v>
      </c>
      <c r="J428" s="47" cm="1">
        <f t="array" ref="J428">IF($I$2="Открытый тариф",
INDEX(GRID!$B$47:$BI$57,MATCH(I$7,GRID!$A$47:$A$57,0),MATCH(1,($U$2=GRID!$B$31:$BI$31)*(КАЛЕНДАРЬ!$AW5=GRID!$B$33:$BI$33), 0)),
ROUNDUP(INDEX(GRID!$B$47:$BI$57,MATCH(I$7,GRID!$A$47:$A$57,0),MATCH(1,($U$2=GRID!$B$31:$BI$31)*(КАЛЕНДАРЬ!$AW5=GRID!$B$33:$BI$33),0))*(1-GRID!$B$69),0))</f>
        <v>24300</v>
      </c>
      <c r="K428" s="47" cm="1">
        <f t="array" ref="K428">IF($I$2="Открытый тариф",
INDEX(GRID!$B$34:$BI$44,MATCH(K$7,GRID!$A$34:$A$44,0),MATCH(1,($U$2=GRID!$B$31:$BI$31)*(КАЛЕНДАРЬ!$AW5=GRID!$B$33:$BI$33), 0)),
ROUNDUP(INDEX(GRID!$B$34:$BI$44,MATCH(K$7,GRID!$A$34:$A$44,0),MATCH(1,($U$2=GRID!$B$31:$BI$31)*(КАЛЕНДАРЬ!$AW5=GRID!$B$33:$BI$33),0))*(1-GRID!$B$69),0))</f>
        <v>22600</v>
      </c>
      <c r="L428" s="47" cm="1">
        <f t="array" ref="L428">IF($I$2="Открытый тариф",
INDEX(GRID!$B$47:$BI$57,MATCH(K$7,GRID!$A$47:$A$57,0),MATCH(1,($U$2=GRID!$B$31:$BI$31)*(КАЛЕНДАРЬ!$AW5=GRID!$B$33:$BI$33), 0)),
ROUNDUP(INDEX(GRID!$B$47:$BI$57,MATCH(K$7,GRID!$A$47:$A$57,0),MATCH(1,($U$2=GRID!$B$31:$BI$31)*(КАЛЕНДАРЬ!$AW5=GRID!$B$33:$BI$33),0))*(1-GRID!$B$69),0))</f>
        <v>25200</v>
      </c>
      <c r="M428" s="47" cm="1">
        <f t="array" ref="M428">IF($I$2="Открытый тариф",
INDEX(GRID!$B$34:$BI$44,MATCH(M$7,GRID!$A$34:$A$44,0),MATCH(1,($U$2=GRID!$B$31:$BI$31)*(КАЛЕНДАРЬ!$AW5=GRID!$B$33:$BI$33), 0)),
ROUNDUP(INDEX(GRID!$B$34:$BI$44,MATCH(M$7,GRID!$A$34:$A$44,0),MATCH(1,($U$2=GRID!$B$31:$BI$31)*(КАЛЕНДАРЬ!$AW5=GRID!$B$33:$BI$33),0))*(1-GRID!$B$69),0))</f>
        <v>24300</v>
      </c>
      <c r="N428" s="47" cm="1">
        <f t="array" ref="N428">IF($I$2="Открытый тариф",
INDEX(GRID!$B$47:$BI$57,MATCH(M$7,GRID!$A$47:$A$57,0),MATCH(1,($U$2=GRID!$B$31:$BI$31)*(КАЛЕНДАРЬ!$AW5=GRID!$B$33:$BI$33), 0)),
ROUNDUP(INDEX(GRID!$B$47:$BI$57,MATCH(M$7,GRID!$A$47:$A$57,0),MATCH(1,($U$2=GRID!$B$31:$BI$31)*(КАЛЕНДАРЬ!$AW5=GRID!$B$33:$BI$33),0))*(1-GRID!$B$69),0))</f>
        <v>26900</v>
      </c>
      <c r="O428" s="47" cm="1">
        <f t="array" ref="O428">IF($I$2="Открытый тариф",
INDEX(GRID!$B$34:$BI$44,MATCH(O$7,GRID!$A$34:$A$44,0),MATCH(1,($U$2=GRID!$B$31:$BI$31)*(КАЛЕНДАРЬ!$AW5=GRID!$B$33:$BI$33), 0)),
ROUNDUP(INDEX(GRID!$B$34:$BI$44,MATCH(O$7,GRID!$A$34:$A$44,0),MATCH(1,($U$2=GRID!$B$31:$BI$31)*(КАЛЕНДАРЬ!$AW5=GRID!$B$33:$BI$33),0))*(1-GRID!$B$69),0))</f>
        <v>30600</v>
      </c>
      <c r="P428" s="47" cm="1">
        <f t="array" ref="P428">IF($I$2="Открытый тариф",
INDEX(GRID!$B$47:$BI$57,MATCH(O$7,GRID!$A$47:$A$57,0),MATCH(1,($U$2=GRID!$B$31:$BI$31)*(КАЛЕНДАРЬ!$AW5=GRID!$B$33:$BI$33), 0)),
ROUNDUP(INDEX(GRID!$B$47:$BI$57,MATCH(O$7,GRID!$A$47:$A$57,0),MATCH(1,($U$2=GRID!$B$31:$BI$31)*(КАЛЕНДАРЬ!$AW5=GRID!$B$33:$BI$33),0))*(1-GRID!$B$69),0))</f>
        <v>33200</v>
      </c>
      <c r="Q428" s="47" cm="1">
        <f t="array" ref="Q428">IF($I$2="Открытый тариф",
INDEX(GRID!$B$34:$BI$44,MATCH(Q$7,GRID!$A$34:$A$44,0),MATCH(1,($U$2=GRID!$B$31:$BI$31)*(КАЛЕНДАРЬ!$AW5=GRID!$B$33:$BI$33), 0)),
ROUNDUP(INDEX(GRID!$B$34:$BI$44,MATCH(Q$7,GRID!$A$34:$A$44,0),MATCH(1,($U$2=GRID!$B$31:$BI$31)*(КАЛЕНДАРЬ!$AW5=GRID!$B$33:$BI$33),0))*(1-GRID!$B$69),0))</f>
        <v>32400</v>
      </c>
      <c r="R428" s="47" cm="1">
        <f t="array" ref="R428">IF($I$2="Открытый тариф",
INDEX(GRID!$B$47:$BI$57,MATCH(Q$7,GRID!$A$47:$A$57,0),MATCH(1,($U$2=GRID!$B$31:$BI$31)*(КАЛЕНДАРЬ!$AW5=GRID!$B$33:$BI$33), 0)),
ROUNDUP(INDEX(GRID!$B$47:$BI$57,MATCH(Q$7,GRID!$A$47:$A$57,0),MATCH(1,($U$2=GRID!$B$31:$BI$31)*(КАЛЕНДАРЬ!$AW5=GRID!$B$33:$BI$33),0))*(1-GRID!$B$69),0))</f>
        <v>35000</v>
      </c>
      <c r="S428" s="47" cm="1">
        <f t="array" ref="S428">IF($I$2="Открытый тариф",
INDEX(GRID!$B$34:$BI$44,MATCH(S$7,GRID!$A$34:$A$44,0),MATCH(1,($U$2=GRID!$B$31:$BI$31)*(КАЛЕНДАРЬ!$AW5=GRID!$B$33:$BI$33), 0)),
ROUNDUP(INDEX(GRID!$B$34:$BI$44,MATCH(S$7,GRID!$A$34:$A$44,0),MATCH(1,($U$2=GRID!$B$31:$BI$31)*(КАЛЕНДАРЬ!$AW5=GRID!$B$33:$BI$33),0))*(1-GRID!$B$69),0))</f>
        <v>35600</v>
      </c>
      <c r="T428" s="47" cm="1">
        <f t="array" ref="T428">IF($I$2="Открытый тариф",
INDEX(GRID!$B$47:$BI$57,MATCH(S$7,GRID!$A$47:$A$57,0),MATCH(1,($U$2=GRID!$B$31:$BI$31)*(КАЛЕНДАРЬ!$AW5=GRID!$B$33:$BI$33), 0)),
ROUNDUP(INDEX(GRID!$B$47:$BI$57,MATCH(S$7,GRID!$A$47:$A$57,0),MATCH(1,($U$2=GRID!$B$31:$BI$31)*(КАЛЕНДАРЬ!$AW5=GRID!$B$33:$BI$33),0))*(1-GRID!$B$69),0))</f>
        <v>38200</v>
      </c>
      <c r="U428" s="47" cm="1">
        <f t="array" ref="U428">IF($I$2="Открытый тариф",
INDEX(GRID!$B$34:$BI$44,MATCH(U$7,GRID!$A$34:$A$44,0),MATCH(1,($U$2=GRID!$B$31:$BI$31)*(КАЛЕНДАРЬ!$AW5=GRID!$B$33:$BI$33), 0)),
ROUNDUP(INDEX(GRID!$B$34:$BI$44,MATCH(U$7,GRID!$A$34:$A$44,0),MATCH(1,($U$2=GRID!$B$31:$BI$31)*(КАЛЕНДАРЬ!$AW5=GRID!$B$33:$BI$33),0))*(1-GRID!$B$69),0))</f>
        <v>41000</v>
      </c>
      <c r="V428" s="47" cm="1">
        <f t="array" ref="V428">IF($I$2="Открытый тариф",
INDEX(GRID!$B$47:$BI$57,MATCH(U$7,GRID!$A$47:$A$57,0),MATCH(1,($U$2=GRID!$B$31:$BI$31)*(КАЛЕНДАРЬ!$AW5=GRID!$B$33:$BI$33), 0)),
ROUNDUP(INDEX(GRID!$B$47:$BI$57,MATCH(U$7,GRID!$A$47:$A$57,0),MATCH(1,($U$2=GRID!$B$31:$BI$31)*(КАЛЕНДАРЬ!$AW5=GRID!$B$33:$BI$33),0))*(1-GRID!$B$69),0))</f>
        <v>43600</v>
      </c>
      <c r="W428" s="47" cm="1">
        <f t="array" ref="W428">IF($I$2="Открытый тариф",
INDEX(GRID!$B$34:$BI$44,MATCH(W$7,GRID!$A$34:$A$44,0),MATCH(1,($U$2=GRID!$B$31:$BI$31)*(КАЛЕНДАРЬ!$AW5=GRID!$B$33:$BI$33), 0)),
ROUNDUP(INDEX(GRID!$B$34:$BI$44,MATCH(W$7,GRID!$A$34:$A$44,0),MATCH(1,($U$2=GRID!$B$31:$BI$31)*(КАЛЕНДАРЬ!$AW5=GRID!$B$33:$BI$33),0))*(1-GRID!$B$69),0))</f>
        <v>111200</v>
      </c>
      <c r="X428" s="47" cm="1">
        <f t="array" ref="X428">IF($I$2="Открытый тариф",
INDEX(GRID!$B$47:$BI$57,MATCH(W$7,GRID!$A$47:$A$57,0),MATCH(1,($U$2=GRID!$B$31:$BI$31)*(КАЛЕНДАРЬ!$AW5=GRID!$B$33:$BI$33), 0)),
ROUNDUP(INDEX(GRID!$B$47:$BI$57,MATCH(W$7,GRID!$A$47:$A$57,0),MATCH(1,($U$2=GRID!$B$31:$BI$31)*(КАЛЕНДАРЬ!$AW5=GRID!$B$33:$BI$33),0))*(1-GRID!$B$69),0))</f>
        <v>113800</v>
      </c>
    </row>
    <row r="429" spans="1:24" x14ac:dyDescent="0.2">
      <c r="A429" s="117" t="s">
        <v>47</v>
      </c>
      <c r="B429" s="117">
        <v>3</v>
      </c>
      <c r="C429" s="47" cm="1">
        <f t="array" ref="C429">IF($I$2="Открытый тариф",
INDEX(GRID!$B$34:$BI$44,MATCH(C$7,GRID!$A$34:$A$44,0),MATCH(1,($U$2=GRID!$B$31:$BI$31)*(КАЛЕНДАРЬ!$AW6=GRID!$B$33:$BI$33), 0)),
ROUNDUP(INDEX(GRID!$B$34:$BI$44,MATCH(C$7,GRID!$A$34:$A$44,0),MATCH(1,($U$2=GRID!$B$31:$BI$31)*(КАЛЕНДАРЬ!$AW6=GRID!$B$33:$BI$33),0))*(1-GRID!$B$69),0))</f>
        <v>17400</v>
      </c>
      <c r="D429" s="47" cm="1">
        <f t="array" ref="D429">IF($I$2="Открытый тариф",
INDEX(GRID!$B$47:$BI$57,MATCH(C$7,GRID!$A$47:$A$57,0),MATCH(1,($U$2=GRID!$B$31:$BI$31)*(КАЛЕНДАРЬ!$AW6=GRID!$B$33:$BI$33), 0)),
ROUNDUP(INDEX(GRID!$B$47:$BI$57,MATCH(C$7,GRID!$A$47:$A$57,0),MATCH(1,($U$2=GRID!$B$31:$BI$31)*(КАЛЕНДАРЬ!$AW6=GRID!$B$33:$BI$33),0))*(1-GRID!$B$69),0))</f>
        <v>20000</v>
      </c>
      <c r="E429" s="47" cm="1">
        <f t="array" ref="E429">IF($I$2="Открытый тариф",
INDEX(GRID!$B$34:$BI$44,MATCH(E$7,GRID!$A$34:$A$44,0),MATCH(1,($U$2=GRID!$B$31:$BI$31)*(КАЛЕНДАРЬ!$AW6=GRID!$B$33:$BI$33), 0)),
ROUNDUP(INDEX(GRID!$B$34:$BI$44,MATCH(E$7,GRID!$A$34:$A$44,0),MATCH(1,($U$2=GRID!$B$31:$BI$31)*(КАЛЕНДАРЬ!$AW6=GRID!$B$33:$BI$33),0))*(1-GRID!$B$69),0))</f>
        <v>19100</v>
      </c>
      <c r="F429" s="47" cm="1">
        <f t="array" ref="F429">IF($I$2="Открытый тариф",
INDEX(GRID!$B$47:$BI$57,MATCH(E$7,GRID!$A$47:$A$57,0),MATCH(1,($U$2=GRID!$B$31:$BI$31)*(КАЛЕНДАРЬ!$AW6=GRID!$B$33:$BI$33), 0)),
ROUNDUP(INDEX(GRID!$B$47:$BI$57,MATCH(E$7,GRID!$A$47:$A$57,0),MATCH(1,($U$2=GRID!$B$31:$BI$31)*(КАЛЕНДАРЬ!$AW6=GRID!$B$33:$BI$33),0))*(1-GRID!$B$69),0))</f>
        <v>21700</v>
      </c>
      <c r="G429" s="47" cm="1">
        <f t="array" ref="G429">IF($I$2="Открытый тариф",
INDEX(GRID!$B$34:$BI$44,MATCH(G$7,GRID!$A$34:$A$44,0),MATCH(1,($U$2=GRID!$B$31:$BI$31)*(КАЛЕНДАРЬ!$AW6=GRID!$B$33:$BI$33), 0)),
ROUNDUP(INDEX(GRID!$B$34:$BI$44,MATCH(G$7,GRID!$A$34:$A$44,0),MATCH(1,($U$2=GRID!$B$31:$BI$31)*(КАЛЕНДАРЬ!$AW6=GRID!$B$33:$BI$33),0))*(1-GRID!$B$69),0))</f>
        <v>20000</v>
      </c>
      <c r="H429" s="47" cm="1">
        <f t="array" ref="H429">IF($I$2="Открытый тариф",
INDEX(GRID!$B$47:$BI$57,MATCH(G$7,GRID!$A$47:$A$57,0),MATCH(1,($U$2=GRID!$B$31:$BI$31)*(КАЛЕНДАРЬ!$AW6=GRID!$B$33:$BI$33), 0)),
ROUNDUP(INDEX(GRID!$B$47:$BI$57,MATCH(G$7,GRID!$A$47:$A$57,0),MATCH(1,($U$2=GRID!$B$31:$BI$31)*(КАЛЕНДАРЬ!$AW6=GRID!$B$33:$BI$33),0))*(1-GRID!$B$69),0))</f>
        <v>22600</v>
      </c>
      <c r="I429" s="47" cm="1">
        <f t="array" ref="I429">IF($I$2="Открытый тариф",
INDEX(GRID!$B$34:$BI$44,MATCH(I$7,GRID!$A$34:$A$44,0),MATCH(1,($U$2=GRID!$B$31:$BI$31)*(КАЛЕНДАРЬ!$AW6=GRID!$B$33:$BI$33), 0)),
ROUNDUP(INDEX(GRID!$B$34:$BI$44,MATCH(I$7,GRID!$A$34:$A$44,0),MATCH(1,($U$2=GRID!$B$31:$BI$31)*(КАЛЕНДАРЬ!$AW6=GRID!$B$33:$BI$33),0))*(1-GRID!$B$69),0))</f>
        <v>21700</v>
      </c>
      <c r="J429" s="47" cm="1">
        <f t="array" ref="J429">IF($I$2="Открытый тариф",
INDEX(GRID!$B$47:$BI$57,MATCH(I$7,GRID!$A$47:$A$57,0),MATCH(1,($U$2=GRID!$B$31:$BI$31)*(КАЛЕНДАРЬ!$AW6=GRID!$B$33:$BI$33), 0)),
ROUNDUP(INDEX(GRID!$B$47:$BI$57,MATCH(I$7,GRID!$A$47:$A$57,0),MATCH(1,($U$2=GRID!$B$31:$BI$31)*(КАЛЕНДАРЬ!$AW6=GRID!$B$33:$BI$33),0))*(1-GRID!$B$69),0))</f>
        <v>24300</v>
      </c>
      <c r="K429" s="47" cm="1">
        <f t="array" ref="K429">IF($I$2="Открытый тариф",
INDEX(GRID!$B$34:$BI$44,MATCH(K$7,GRID!$A$34:$A$44,0),MATCH(1,($U$2=GRID!$B$31:$BI$31)*(КАЛЕНДАРЬ!$AW6=GRID!$B$33:$BI$33), 0)),
ROUNDUP(INDEX(GRID!$B$34:$BI$44,MATCH(K$7,GRID!$A$34:$A$44,0),MATCH(1,($U$2=GRID!$B$31:$BI$31)*(КАЛЕНДАРЬ!$AW6=GRID!$B$33:$BI$33),0))*(1-GRID!$B$69),0))</f>
        <v>22600</v>
      </c>
      <c r="L429" s="47" cm="1">
        <f t="array" ref="L429">IF($I$2="Открытый тариф",
INDEX(GRID!$B$47:$BI$57,MATCH(K$7,GRID!$A$47:$A$57,0),MATCH(1,($U$2=GRID!$B$31:$BI$31)*(КАЛЕНДАРЬ!$AW6=GRID!$B$33:$BI$33), 0)),
ROUNDUP(INDEX(GRID!$B$47:$BI$57,MATCH(K$7,GRID!$A$47:$A$57,0),MATCH(1,($U$2=GRID!$B$31:$BI$31)*(КАЛЕНДАРЬ!$AW6=GRID!$B$33:$BI$33),0))*(1-GRID!$B$69),0))</f>
        <v>25200</v>
      </c>
      <c r="M429" s="47" cm="1">
        <f t="array" ref="M429">IF($I$2="Открытый тариф",
INDEX(GRID!$B$34:$BI$44,MATCH(M$7,GRID!$A$34:$A$44,0),MATCH(1,($U$2=GRID!$B$31:$BI$31)*(КАЛЕНДАРЬ!$AW6=GRID!$B$33:$BI$33), 0)),
ROUNDUP(INDEX(GRID!$B$34:$BI$44,MATCH(M$7,GRID!$A$34:$A$44,0),MATCH(1,($U$2=GRID!$B$31:$BI$31)*(КАЛЕНДАРЬ!$AW6=GRID!$B$33:$BI$33),0))*(1-GRID!$B$69),0))</f>
        <v>24300</v>
      </c>
      <c r="N429" s="47" cm="1">
        <f t="array" ref="N429">IF($I$2="Открытый тариф",
INDEX(GRID!$B$47:$BI$57,MATCH(M$7,GRID!$A$47:$A$57,0),MATCH(1,($U$2=GRID!$B$31:$BI$31)*(КАЛЕНДАРЬ!$AW6=GRID!$B$33:$BI$33), 0)),
ROUNDUP(INDEX(GRID!$B$47:$BI$57,MATCH(M$7,GRID!$A$47:$A$57,0),MATCH(1,($U$2=GRID!$B$31:$BI$31)*(КАЛЕНДАРЬ!$AW6=GRID!$B$33:$BI$33),0))*(1-GRID!$B$69),0))</f>
        <v>26900</v>
      </c>
      <c r="O429" s="47" cm="1">
        <f t="array" ref="O429">IF($I$2="Открытый тариф",
INDEX(GRID!$B$34:$BI$44,MATCH(O$7,GRID!$A$34:$A$44,0),MATCH(1,($U$2=GRID!$B$31:$BI$31)*(КАЛЕНДАРЬ!$AW6=GRID!$B$33:$BI$33), 0)),
ROUNDUP(INDEX(GRID!$B$34:$BI$44,MATCH(O$7,GRID!$A$34:$A$44,0),MATCH(1,($U$2=GRID!$B$31:$BI$31)*(КАЛЕНДАРЬ!$AW6=GRID!$B$33:$BI$33),0))*(1-GRID!$B$69),0))</f>
        <v>30600</v>
      </c>
      <c r="P429" s="47" cm="1">
        <f t="array" ref="P429">IF($I$2="Открытый тариф",
INDEX(GRID!$B$47:$BI$57,MATCH(O$7,GRID!$A$47:$A$57,0),MATCH(1,($U$2=GRID!$B$31:$BI$31)*(КАЛЕНДАРЬ!$AW6=GRID!$B$33:$BI$33), 0)),
ROUNDUP(INDEX(GRID!$B$47:$BI$57,MATCH(O$7,GRID!$A$47:$A$57,0),MATCH(1,($U$2=GRID!$B$31:$BI$31)*(КАЛЕНДАРЬ!$AW6=GRID!$B$33:$BI$33),0))*(1-GRID!$B$69),0))</f>
        <v>33200</v>
      </c>
      <c r="Q429" s="47" cm="1">
        <f t="array" ref="Q429">IF($I$2="Открытый тариф",
INDEX(GRID!$B$34:$BI$44,MATCH(Q$7,GRID!$A$34:$A$44,0),MATCH(1,($U$2=GRID!$B$31:$BI$31)*(КАЛЕНДАРЬ!$AW6=GRID!$B$33:$BI$33), 0)),
ROUNDUP(INDEX(GRID!$B$34:$BI$44,MATCH(Q$7,GRID!$A$34:$A$44,0),MATCH(1,($U$2=GRID!$B$31:$BI$31)*(КАЛЕНДАРЬ!$AW6=GRID!$B$33:$BI$33),0))*(1-GRID!$B$69),0))</f>
        <v>32400</v>
      </c>
      <c r="R429" s="47" cm="1">
        <f t="array" ref="R429">IF($I$2="Открытый тариф",
INDEX(GRID!$B$47:$BI$57,MATCH(Q$7,GRID!$A$47:$A$57,0),MATCH(1,($U$2=GRID!$B$31:$BI$31)*(КАЛЕНДАРЬ!$AW6=GRID!$B$33:$BI$33), 0)),
ROUNDUP(INDEX(GRID!$B$47:$BI$57,MATCH(Q$7,GRID!$A$47:$A$57,0),MATCH(1,($U$2=GRID!$B$31:$BI$31)*(КАЛЕНДАРЬ!$AW6=GRID!$B$33:$BI$33),0))*(1-GRID!$B$69),0))</f>
        <v>35000</v>
      </c>
      <c r="S429" s="47" cm="1">
        <f t="array" ref="S429">IF($I$2="Открытый тариф",
INDEX(GRID!$B$34:$BI$44,MATCH(S$7,GRID!$A$34:$A$44,0),MATCH(1,($U$2=GRID!$B$31:$BI$31)*(КАЛЕНДАРЬ!$AW6=GRID!$B$33:$BI$33), 0)),
ROUNDUP(INDEX(GRID!$B$34:$BI$44,MATCH(S$7,GRID!$A$34:$A$44,0),MATCH(1,($U$2=GRID!$B$31:$BI$31)*(КАЛЕНДАРЬ!$AW6=GRID!$B$33:$BI$33),0))*(1-GRID!$B$69),0))</f>
        <v>35600</v>
      </c>
      <c r="T429" s="47" cm="1">
        <f t="array" ref="T429">IF($I$2="Открытый тариф",
INDEX(GRID!$B$47:$BI$57,MATCH(S$7,GRID!$A$47:$A$57,0),MATCH(1,($U$2=GRID!$B$31:$BI$31)*(КАЛЕНДАРЬ!$AW6=GRID!$B$33:$BI$33), 0)),
ROUNDUP(INDEX(GRID!$B$47:$BI$57,MATCH(S$7,GRID!$A$47:$A$57,0),MATCH(1,($U$2=GRID!$B$31:$BI$31)*(КАЛЕНДАРЬ!$AW6=GRID!$B$33:$BI$33),0))*(1-GRID!$B$69),0))</f>
        <v>38200</v>
      </c>
      <c r="U429" s="47" cm="1">
        <f t="array" ref="U429">IF($I$2="Открытый тариф",
INDEX(GRID!$B$34:$BI$44,MATCH(U$7,GRID!$A$34:$A$44,0),MATCH(1,($U$2=GRID!$B$31:$BI$31)*(КАЛЕНДАРЬ!$AW6=GRID!$B$33:$BI$33), 0)),
ROUNDUP(INDEX(GRID!$B$34:$BI$44,MATCH(U$7,GRID!$A$34:$A$44,0),MATCH(1,($U$2=GRID!$B$31:$BI$31)*(КАЛЕНДАРЬ!$AW6=GRID!$B$33:$BI$33),0))*(1-GRID!$B$69),0))</f>
        <v>41000</v>
      </c>
      <c r="V429" s="47" cm="1">
        <f t="array" ref="V429">IF($I$2="Открытый тариф",
INDEX(GRID!$B$47:$BI$57,MATCH(U$7,GRID!$A$47:$A$57,0),MATCH(1,($U$2=GRID!$B$31:$BI$31)*(КАЛЕНДАРЬ!$AW6=GRID!$B$33:$BI$33), 0)),
ROUNDUP(INDEX(GRID!$B$47:$BI$57,MATCH(U$7,GRID!$A$47:$A$57,0),MATCH(1,($U$2=GRID!$B$31:$BI$31)*(КАЛЕНДАРЬ!$AW6=GRID!$B$33:$BI$33),0))*(1-GRID!$B$69),0))</f>
        <v>43600</v>
      </c>
      <c r="W429" s="47" cm="1">
        <f t="array" ref="W429">IF($I$2="Открытый тариф",
INDEX(GRID!$B$34:$BI$44,MATCH(W$7,GRID!$A$34:$A$44,0),MATCH(1,($U$2=GRID!$B$31:$BI$31)*(КАЛЕНДАРЬ!$AW6=GRID!$B$33:$BI$33), 0)),
ROUNDUP(INDEX(GRID!$B$34:$BI$44,MATCH(W$7,GRID!$A$34:$A$44,0),MATCH(1,($U$2=GRID!$B$31:$BI$31)*(КАЛЕНДАРЬ!$AW6=GRID!$B$33:$BI$33),0))*(1-GRID!$B$69),0))</f>
        <v>111200</v>
      </c>
      <c r="X429" s="47" cm="1">
        <f t="array" ref="X429">IF($I$2="Открытый тариф",
INDEX(GRID!$B$47:$BI$57,MATCH(W$7,GRID!$A$47:$A$57,0),MATCH(1,($U$2=GRID!$B$31:$BI$31)*(КАЛЕНДАРЬ!$AW6=GRID!$B$33:$BI$33), 0)),
ROUNDUP(INDEX(GRID!$B$47:$BI$57,MATCH(W$7,GRID!$A$47:$A$57,0),MATCH(1,($U$2=GRID!$B$31:$BI$31)*(КАЛЕНДАРЬ!$AW6=GRID!$B$33:$BI$33),0))*(1-GRID!$B$69),0))</f>
        <v>113800</v>
      </c>
    </row>
    <row r="430" spans="1:24" x14ac:dyDescent="0.2">
      <c r="A430" s="117" t="s">
        <v>48</v>
      </c>
      <c r="B430" s="117">
        <v>4</v>
      </c>
      <c r="C430" s="47" cm="1">
        <f t="array" ref="C430">IF($I$2="Открытый тариф",
INDEX(GRID!$B$34:$BI$44,MATCH(C$7,GRID!$A$34:$A$44,0),MATCH(1,($U$2=GRID!$B$31:$BI$31)*(КАЛЕНДАРЬ!$AW7=GRID!$B$33:$BI$33), 0)),
ROUNDUP(INDEX(GRID!$B$34:$BI$44,MATCH(C$7,GRID!$A$34:$A$44,0),MATCH(1,($U$2=GRID!$B$31:$BI$31)*(КАЛЕНДАРЬ!$AW7=GRID!$B$33:$BI$33),0))*(1-GRID!$B$69),0))</f>
        <v>17400</v>
      </c>
      <c r="D430" s="47" cm="1">
        <f t="array" ref="D430">IF($I$2="Открытый тариф",
INDEX(GRID!$B$47:$BI$57,MATCH(C$7,GRID!$A$47:$A$57,0),MATCH(1,($U$2=GRID!$B$31:$BI$31)*(КАЛЕНДАРЬ!$AW7=GRID!$B$33:$BI$33), 0)),
ROUNDUP(INDEX(GRID!$B$47:$BI$57,MATCH(C$7,GRID!$A$47:$A$57,0),MATCH(1,($U$2=GRID!$B$31:$BI$31)*(КАЛЕНДАРЬ!$AW7=GRID!$B$33:$BI$33),0))*(1-GRID!$B$69),0))</f>
        <v>20000</v>
      </c>
      <c r="E430" s="47" cm="1">
        <f t="array" ref="E430">IF($I$2="Открытый тариф",
INDEX(GRID!$B$34:$BI$44,MATCH(E$7,GRID!$A$34:$A$44,0),MATCH(1,($U$2=GRID!$B$31:$BI$31)*(КАЛЕНДАРЬ!$AW7=GRID!$B$33:$BI$33), 0)),
ROUNDUP(INDEX(GRID!$B$34:$BI$44,MATCH(E$7,GRID!$A$34:$A$44,0),MATCH(1,($U$2=GRID!$B$31:$BI$31)*(КАЛЕНДАРЬ!$AW7=GRID!$B$33:$BI$33),0))*(1-GRID!$B$69),0))</f>
        <v>19100</v>
      </c>
      <c r="F430" s="47" cm="1">
        <f t="array" ref="F430">IF($I$2="Открытый тариф",
INDEX(GRID!$B$47:$BI$57,MATCH(E$7,GRID!$A$47:$A$57,0),MATCH(1,($U$2=GRID!$B$31:$BI$31)*(КАЛЕНДАРЬ!$AW7=GRID!$B$33:$BI$33), 0)),
ROUNDUP(INDEX(GRID!$B$47:$BI$57,MATCH(E$7,GRID!$A$47:$A$57,0),MATCH(1,($U$2=GRID!$B$31:$BI$31)*(КАЛЕНДАРЬ!$AW7=GRID!$B$33:$BI$33),0))*(1-GRID!$B$69),0))</f>
        <v>21700</v>
      </c>
      <c r="G430" s="47" cm="1">
        <f t="array" ref="G430">IF($I$2="Открытый тариф",
INDEX(GRID!$B$34:$BI$44,MATCH(G$7,GRID!$A$34:$A$44,0),MATCH(1,($U$2=GRID!$B$31:$BI$31)*(КАЛЕНДАРЬ!$AW7=GRID!$B$33:$BI$33), 0)),
ROUNDUP(INDEX(GRID!$B$34:$BI$44,MATCH(G$7,GRID!$A$34:$A$44,0),MATCH(1,($U$2=GRID!$B$31:$BI$31)*(КАЛЕНДАРЬ!$AW7=GRID!$B$33:$BI$33),0))*(1-GRID!$B$69),0))</f>
        <v>20000</v>
      </c>
      <c r="H430" s="47" cm="1">
        <f t="array" ref="H430">IF($I$2="Открытый тариф",
INDEX(GRID!$B$47:$BI$57,MATCH(G$7,GRID!$A$47:$A$57,0),MATCH(1,($U$2=GRID!$B$31:$BI$31)*(КАЛЕНДАРЬ!$AW7=GRID!$B$33:$BI$33), 0)),
ROUNDUP(INDEX(GRID!$B$47:$BI$57,MATCH(G$7,GRID!$A$47:$A$57,0),MATCH(1,($U$2=GRID!$B$31:$BI$31)*(КАЛЕНДАРЬ!$AW7=GRID!$B$33:$BI$33),0))*(1-GRID!$B$69),0))</f>
        <v>22600</v>
      </c>
      <c r="I430" s="47" cm="1">
        <f t="array" ref="I430">IF($I$2="Открытый тариф",
INDEX(GRID!$B$34:$BI$44,MATCH(I$7,GRID!$A$34:$A$44,0),MATCH(1,($U$2=GRID!$B$31:$BI$31)*(КАЛЕНДАРЬ!$AW7=GRID!$B$33:$BI$33), 0)),
ROUNDUP(INDEX(GRID!$B$34:$BI$44,MATCH(I$7,GRID!$A$34:$A$44,0),MATCH(1,($U$2=GRID!$B$31:$BI$31)*(КАЛЕНДАРЬ!$AW7=GRID!$B$33:$BI$33),0))*(1-GRID!$B$69),0))</f>
        <v>21700</v>
      </c>
      <c r="J430" s="47" cm="1">
        <f t="array" ref="J430">IF($I$2="Открытый тариф",
INDEX(GRID!$B$47:$BI$57,MATCH(I$7,GRID!$A$47:$A$57,0),MATCH(1,($U$2=GRID!$B$31:$BI$31)*(КАЛЕНДАРЬ!$AW7=GRID!$B$33:$BI$33), 0)),
ROUNDUP(INDEX(GRID!$B$47:$BI$57,MATCH(I$7,GRID!$A$47:$A$57,0),MATCH(1,($U$2=GRID!$B$31:$BI$31)*(КАЛЕНДАРЬ!$AW7=GRID!$B$33:$BI$33),0))*(1-GRID!$B$69),0))</f>
        <v>24300</v>
      </c>
      <c r="K430" s="47" cm="1">
        <f t="array" ref="K430">IF($I$2="Открытый тариф",
INDEX(GRID!$B$34:$BI$44,MATCH(K$7,GRID!$A$34:$A$44,0),MATCH(1,($U$2=GRID!$B$31:$BI$31)*(КАЛЕНДАРЬ!$AW7=GRID!$B$33:$BI$33), 0)),
ROUNDUP(INDEX(GRID!$B$34:$BI$44,MATCH(K$7,GRID!$A$34:$A$44,0),MATCH(1,($U$2=GRID!$B$31:$BI$31)*(КАЛЕНДАРЬ!$AW7=GRID!$B$33:$BI$33),0))*(1-GRID!$B$69),0))</f>
        <v>22600</v>
      </c>
      <c r="L430" s="47" cm="1">
        <f t="array" ref="L430">IF($I$2="Открытый тариф",
INDEX(GRID!$B$47:$BI$57,MATCH(K$7,GRID!$A$47:$A$57,0),MATCH(1,($U$2=GRID!$B$31:$BI$31)*(КАЛЕНДАРЬ!$AW7=GRID!$B$33:$BI$33), 0)),
ROUNDUP(INDEX(GRID!$B$47:$BI$57,MATCH(K$7,GRID!$A$47:$A$57,0),MATCH(1,($U$2=GRID!$B$31:$BI$31)*(КАЛЕНДАРЬ!$AW7=GRID!$B$33:$BI$33),0))*(1-GRID!$B$69),0))</f>
        <v>25200</v>
      </c>
      <c r="M430" s="47" cm="1">
        <f t="array" ref="M430">IF($I$2="Открытый тариф",
INDEX(GRID!$B$34:$BI$44,MATCH(M$7,GRID!$A$34:$A$44,0),MATCH(1,($U$2=GRID!$B$31:$BI$31)*(КАЛЕНДАРЬ!$AW7=GRID!$B$33:$BI$33), 0)),
ROUNDUP(INDEX(GRID!$B$34:$BI$44,MATCH(M$7,GRID!$A$34:$A$44,0),MATCH(1,($U$2=GRID!$B$31:$BI$31)*(КАЛЕНДАРЬ!$AW7=GRID!$B$33:$BI$33),0))*(1-GRID!$B$69),0))</f>
        <v>24300</v>
      </c>
      <c r="N430" s="47" cm="1">
        <f t="array" ref="N430">IF($I$2="Открытый тариф",
INDEX(GRID!$B$47:$BI$57,MATCH(M$7,GRID!$A$47:$A$57,0),MATCH(1,($U$2=GRID!$B$31:$BI$31)*(КАЛЕНДАРЬ!$AW7=GRID!$B$33:$BI$33), 0)),
ROUNDUP(INDEX(GRID!$B$47:$BI$57,MATCH(M$7,GRID!$A$47:$A$57,0),MATCH(1,($U$2=GRID!$B$31:$BI$31)*(КАЛЕНДАРЬ!$AW7=GRID!$B$33:$BI$33),0))*(1-GRID!$B$69),0))</f>
        <v>26900</v>
      </c>
      <c r="O430" s="47" cm="1">
        <f t="array" ref="O430">IF($I$2="Открытый тариф",
INDEX(GRID!$B$34:$BI$44,MATCH(O$7,GRID!$A$34:$A$44,0),MATCH(1,($U$2=GRID!$B$31:$BI$31)*(КАЛЕНДАРЬ!$AW7=GRID!$B$33:$BI$33), 0)),
ROUNDUP(INDEX(GRID!$B$34:$BI$44,MATCH(O$7,GRID!$A$34:$A$44,0),MATCH(1,($U$2=GRID!$B$31:$BI$31)*(КАЛЕНДАРЬ!$AW7=GRID!$B$33:$BI$33),0))*(1-GRID!$B$69),0))</f>
        <v>30600</v>
      </c>
      <c r="P430" s="47" cm="1">
        <f t="array" ref="P430">IF($I$2="Открытый тариф",
INDEX(GRID!$B$47:$BI$57,MATCH(O$7,GRID!$A$47:$A$57,0),MATCH(1,($U$2=GRID!$B$31:$BI$31)*(КАЛЕНДАРЬ!$AW7=GRID!$B$33:$BI$33), 0)),
ROUNDUP(INDEX(GRID!$B$47:$BI$57,MATCH(O$7,GRID!$A$47:$A$57,0),MATCH(1,($U$2=GRID!$B$31:$BI$31)*(КАЛЕНДАРЬ!$AW7=GRID!$B$33:$BI$33),0))*(1-GRID!$B$69),0))</f>
        <v>33200</v>
      </c>
      <c r="Q430" s="47" cm="1">
        <f t="array" ref="Q430">IF($I$2="Открытый тариф",
INDEX(GRID!$B$34:$BI$44,MATCH(Q$7,GRID!$A$34:$A$44,0),MATCH(1,($U$2=GRID!$B$31:$BI$31)*(КАЛЕНДАРЬ!$AW7=GRID!$B$33:$BI$33), 0)),
ROUNDUP(INDEX(GRID!$B$34:$BI$44,MATCH(Q$7,GRID!$A$34:$A$44,0),MATCH(1,($U$2=GRID!$B$31:$BI$31)*(КАЛЕНДАРЬ!$AW7=GRID!$B$33:$BI$33),0))*(1-GRID!$B$69),0))</f>
        <v>32400</v>
      </c>
      <c r="R430" s="47" cm="1">
        <f t="array" ref="R430">IF($I$2="Открытый тариф",
INDEX(GRID!$B$47:$BI$57,MATCH(Q$7,GRID!$A$47:$A$57,0),MATCH(1,($U$2=GRID!$B$31:$BI$31)*(КАЛЕНДАРЬ!$AW7=GRID!$B$33:$BI$33), 0)),
ROUNDUP(INDEX(GRID!$B$47:$BI$57,MATCH(Q$7,GRID!$A$47:$A$57,0),MATCH(1,($U$2=GRID!$B$31:$BI$31)*(КАЛЕНДАРЬ!$AW7=GRID!$B$33:$BI$33),0))*(1-GRID!$B$69),0))</f>
        <v>35000</v>
      </c>
      <c r="S430" s="47" cm="1">
        <f t="array" ref="S430">IF($I$2="Открытый тариф",
INDEX(GRID!$B$34:$BI$44,MATCH(S$7,GRID!$A$34:$A$44,0),MATCH(1,($U$2=GRID!$B$31:$BI$31)*(КАЛЕНДАРЬ!$AW7=GRID!$B$33:$BI$33), 0)),
ROUNDUP(INDEX(GRID!$B$34:$BI$44,MATCH(S$7,GRID!$A$34:$A$44,0),MATCH(1,($U$2=GRID!$B$31:$BI$31)*(КАЛЕНДАРЬ!$AW7=GRID!$B$33:$BI$33),0))*(1-GRID!$B$69),0))</f>
        <v>35600</v>
      </c>
      <c r="T430" s="47" cm="1">
        <f t="array" ref="T430">IF($I$2="Открытый тариф",
INDEX(GRID!$B$47:$BI$57,MATCH(S$7,GRID!$A$47:$A$57,0),MATCH(1,($U$2=GRID!$B$31:$BI$31)*(КАЛЕНДАРЬ!$AW7=GRID!$B$33:$BI$33), 0)),
ROUNDUP(INDEX(GRID!$B$47:$BI$57,MATCH(S$7,GRID!$A$47:$A$57,0),MATCH(1,($U$2=GRID!$B$31:$BI$31)*(КАЛЕНДАРЬ!$AW7=GRID!$B$33:$BI$33),0))*(1-GRID!$B$69),0))</f>
        <v>38200</v>
      </c>
      <c r="U430" s="47" cm="1">
        <f t="array" ref="U430">IF($I$2="Открытый тариф",
INDEX(GRID!$B$34:$BI$44,MATCH(U$7,GRID!$A$34:$A$44,0),MATCH(1,($U$2=GRID!$B$31:$BI$31)*(КАЛЕНДАРЬ!$AW7=GRID!$B$33:$BI$33), 0)),
ROUNDUP(INDEX(GRID!$B$34:$BI$44,MATCH(U$7,GRID!$A$34:$A$44,0),MATCH(1,($U$2=GRID!$B$31:$BI$31)*(КАЛЕНДАРЬ!$AW7=GRID!$B$33:$BI$33),0))*(1-GRID!$B$69),0))</f>
        <v>41000</v>
      </c>
      <c r="V430" s="47" cm="1">
        <f t="array" ref="V430">IF($I$2="Открытый тариф",
INDEX(GRID!$B$47:$BI$57,MATCH(U$7,GRID!$A$47:$A$57,0),MATCH(1,($U$2=GRID!$B$31:$BI$31)*(КАЛЕНДАРЬ!$AW7=GRID!$B$33:$BI$33), 0)),
ROUNDUP(INDEX(GRID!$B$47:$BI$57,MATCH(U$7,GRID!$A$47:$A$57,0),MATCH(1,($U$2=GRID!$B$31:$BI$31)*(КАЛЕНДАРЬ!$AW7=GRID!$B$33:$BI$33),0))*(1-GRID!$B$69),0))</f>
        <v>43600</v>
      </c>
      <c r="W430" s="47" cm="1">
        <f t="array" ref="W430">IF($I$2="Открытый тариф",
INDEX(GRID!$B$34:$BI$44,MATCH(W$7,GRID!$A$34:$A$44,0),MATCH(1,($U$2=GRID!$B$31:$BI$31)*(КАЛЕНДАРЬ!$AW7=GRID!$B$33:$BI$33), 0)),
ROUNDUP(INDEX(GRID!$B$34:$BI$44,MATCH(W$7,GRID!$A$34:$A$44,0),MATCH(1,($U$2=GRID!$B$31:$BI$31)*(КАЛЕНДАРЬ!$AW7=GRID!$B$33:$BI$33),0))*(1-GRID!$B$69),0))</f>
        <v>111200</v>
      </c>
      <c r="X430" s="47" cm="1">
        <f t="array" ref="X430">IF($I$2="Открытый тариф",
INDEX(GRID!$B$47:$BI$57,MATCH(W$7,GRID!$A$47:$A$57,0),MATCH(1,($U$2=GRID!$B$31:$BI$31)*(КАЛЕНДАРЬ!$AW7=GRID!$B$33:$BI$33), 0)),
ROUNDUP(INDEX(GRID!$B$47:$BI$57,MATCH(W$7,GRID!$A$47:$A$57,0),MATCH(1,($U$2=GRID!$B$31:$BI$31)*(КАЛЕНДАРЬ!$AW7=GRID!$B$33:$BI$33),0))*(1-GRID!$B$69),0))</f>
        <v>113800</v>
      </c>
    </row>
    <row r="431" spans="1:24" x14ac:dyDescent="0.2">
      <c r="A431" s="117" t="s">
        <v>42</v>
      </c>
      <c r="B431" s="117">
        <v>5</v>
      </c>
      <c r="C431" s="47" cm="1">
        <f t="array" ref="C431">IF($I$2="Открытый тариф",
INDEX(GRID!$B$34:$BI$44,MATCH(C$7,GRID!$A$34:$A$44,0),MATCH(1,($U$2=GRID!$B$31:$BI$31)*(КАЛЕНДАРЬ!$AW8=GRID!$B$33:$BI$33), 0)),
ROUNDUP(INDEX(GRID!$B$34:$BI$44,MATCH(C$7,GRID!$A$34:$A$44,0),MATCH(1,($U$2=GRID!$B$31:$BI$31)*(КАЛЕНДАРЬ!$AW8=GRID!$B$33:$BI$33),0))*(1-GRID!$B$69),0))</f>
        <v>18600</v>
      </c>
      <c r="D431" s="47" cm="1">
        <f t="array" ref="D431">IF($I$2="Открытый тариф",
INDEX(GRID!$B$47:$BI$57,MATCH(C$7,GRID!$A$47:$A$57,0),MATCH(1,($U$2=GRID!$B$31:$BI$31)*(КАЛЕНДАРЬ!$AW8=GRID!$B$33:$BI$33), 0)),
ROUNDUP(INDEX(GRID!$B$47:$BI$57,MATCH(C$7,GRID!$A$47:$A$57,0),MATCH(1,($U$2=GRID!$B$31:$BI$31)*(КАЛЕНДАРЬ!$AW8=GRID!$B$33:$BI$33),0))*(1-GRID!$B$69),0))</f>
        <v>21200</v>
      </c>
      <c r="E431" s="47" cm="1">
        <f t="array" ref="E431">IF($I$2="Открытый тариф",
INDEX(GRID!$B$34:$BI$44,MATCH(E$7,GRID!$A$34:$A$44,0),MATCH(1,($U$2=GRID!$B$31:$BI$31)*(КАЛЕНДАРЬ!$AW8=GRID!$B$33:$BI$33), 0)),
ROUNDUP(INDEX(GRID!$B$34:$BI$44,MATCH(E$7,GRID!$A$34:$A$44,0),MATCH(1,($U$2=GRID!$B$31:$BI$31)*(КАЛЕНДАРЬ!$AW8=GRID!$B$33:$BI$33),0))*(1-GRID!$B$69),0))</f>
        <v>20300</v>
      </c>
      <c r="F431" s="47" cm="1">
        <f t="array" ref="F431">IF($I$2="Открытый тариф",
INDEX(GRID!$B$47:$BI$57,MATCH(E$7,GRID!$A$47:$A$57,0),MATCH(1,($U$2=GRID!$B$31:$BI$31)*(КАЛЕНДАРЬ!$AW8=GRID!$B$33:$BI$33), 0)),
ROUNDUP(INDEX(GRID!$B$47:$BI$57,MATCH(E$7,GRID!$A$47:$A$57,0),MATCH(1,($U$2=GRID!$B$31:$BI$31)*(КАЛЕНДАРЬ!$AW8=GRID!$B$33:$BI$33),0))*(1-GRID!$B$69),0))</f>
        <v>22900</v>
      </c>
      <c r="G431" s="47" cm="1">
        <f t="array" ref="G431">IF($I$2="Открытый тариф",
INDEX(GRID!$B$34:$BI$44,MATCH(G$7,GRID!$A$34:$A$44,0),MATCH(1,($U$2=GRID!$B$31:$BI$31)*(КАЛЕНДАРЬ!$AW8=GRID!$B$33:$BI$33), 0)),
ROUNDUP(INDEX(GRID!$B$34:$BI$44,MATCH(G$7,GRID!$A$34:$A$44,0),MATCH(1,($U$2=GRID!$B$31:$BI$31)*(КАЛЕНДАРЬ!$AW8=GRID!$B$33:$BI$33),0))*(1-GRID!$B$69),0))</f>
        <v>21300</v>
      </c>
      <c r="H431" s="47" cm="1">
        <f t="array" ref="H431">IF($I$2="Открытый тариф",
INDEX(GRID!$B$47:$BI$57,MATCH(G$7,GRID!$A$47:$A$57,0),MATCH(1,($U$2=GRID!$B$31:$BI$31)*(КАЛЕНДАРЬ!$AW8=GRID!$B$33:$BI$33), 0)),
ROUNDUP(INDEX(GRID!$B$47:$BI$57,MATCH(G$7,GRID!$A$47:$A$57,0),MATCH(1,($U$2=GRID!$B$31:$BI$31)*(КАЛЕНДАРЬ!$AW8=GRID!$B$33:$BI$33),0))*(1-GRID!$B$69),0))</f>
        <v>23900</v>
      </c>
      <c r="I431" s="47" cm="1">
        <f t="array" ref="I431">IF($I$2="Открытый тариф",
INDEX(GRID!$B$34:$BI$44,MATCH(I$7,GRID!$A$34:$A$44,0),MATCH(1,($U$2=GRID!$B$31:$BI$31)*(КАЛЕНДАРЬ!$AW8=GRID!$B$33:$BI$33), 0)),
ROUNDUP(INDEX(GRID!$B$34:$BI$44,MATCH(I$7,GRID!$A$34:$A$44,0),MATCH(1,($U$2=GRID!$B$31:$BI$31)*(КАЛЕНДАРЬ!$AW8=GRID!$B$33:$BI$33),0))*(1-GRID!$B$69),0))</f>
        <v>23000</v>
      </c>
      <c r="J431" s="47" cm="1">
        <f t="array" ref="J431">IF($I$2="Открытый тариф",
INDEX(GRID!$B$47:$BI$57,MATCH(I$7,GRID!$A$47:$A$57,0),MATCH(1,($U$2=GRID!$B$31:$BI$31)*(КАЛЕНДАРЬ!$AW8=GRID!$B$33:$BI$33), 0)),
ROUNDUP(INDEX(GRID!$B$47:$BI$57,MATCH(I$7,GRID!$A$47:$A$57,0),MATCH(1,($U$2=GRID!$B$31:$BI$31)*(КАЛЕНДАРЬ!$AW8=GRID!$B$33:$BI$33),0))*(1-GRID!$B$69),0))</f>
        <v>25600</v>
      </c>
      <c r="K431" s="47" cm="1">
        <f t="array" ref="K431">IF($I$2="Открытый тариф",
INDEX(GRID!$B$34:$BI$44,MATCH(K$7,GRID!$A$34:$A$44,0),MATCH(1,($U$2=GRID!$B$31:$BI$31)*(КАЛЕНДАРЬ!$AW8=GRID!$B$33:$BI$33), 0)),
ROUNDUP(INDEX(GRID!$B$34:$BI$44,MATCH(K$7,GRID!$A$34:$A$44,0),MATCH(1,($U$2=GRID!$B$31:$BI$31)*(КАЛЕНДАРЬ!$AW8=GRID!$B$33:$BI$33),0))*(1-GRID!$B$69),0))</f>
        <v>24000</v>
      </c>
      <c r="L431" s="47" cm="1">
        <f t="array" ref="L431">IF($I$2="Открытый тариф",
INDEX(GRID!$B$47:$BI$57,MATCH(K$7,GRID!$A$47:$A$57,0),MATCH(1,($U$2=GRID!$B$31:$BI$31)*(КАЛЕНДАРЬ!$AW8=GRID!$B$33:$BI$33), 0)),
ROUNDUP(INDEX(GRID!$B$47:$BI$57,MATCH(K$7,GRID!$A$47:$A$57,0),MATCH(1,($U$2=GRID!$B$31:$BI$31)*(КАЛЕНДАРЬ!$AW8=GRID!$B$33:$BI$33),0))*(1-GRID!$B$69),0))</f>
        <v>26600</v>
      </c>
      <c r="M431" s="47" cm="1">
        <f t="array" ref="M431">IF($I$2="Открытый тариф",
INDEX(GRID!$B$34:$BI$44,MATCH(M$7,GRID!$A$34:$A$44,0),MATCH(1,($U$2=GRID!$B$31:$BI$31)*(КАЛЕНДАРЬ!$AW8=GRID!$B$33:$BI$33), 0)),
ROUNDUP(INDEX(GRID!$B$34:$BI$44,MATCH(M$7,GRID!$A$34:$A$44,0),MATCH(1,($U$2=GRID!$B$31:$BI$31)*(КАЛЕНДАРЬ!$AW8=GRID!$B$33:$BI$33),0))*(1-GRID!$B$69),0))</f>
        <v>25700</v>
      </c>
      <c r="N431" s="47" cm="1">
        <f t="array" ref="N431">IF($I$2="Открытый тариф",
INDEX(GRID!$B$47:$BI$57,MATCH(M$7,GRID!$A$47:$A$57,0),MATCH(1,($U$2=GRID!$B$31:$BI$31)*(КАЛЕНДАРЬ!$AW8=GRID!$B$33:$BI$33), 0)),
ROUNDUP(INDEX(GRID!$B$47:$BI$57,MATCH(M$7,GRID!$A$47:$A$57,0),MATCH(1,($U$2=GRID!$B$31:$BI$31)*(КАЛЕНДАРЬ!$AW8=GRID!$B$33:$BI$33),0))*(1-GRID!$B$69),0))</f>
        <v>28300</v>
      </c>
      <c r="O431" s="47" cm="1">
        <f t="array" ref="O431">IF($I$2="Открытый тариф",
INDEX(GRID!$B$34:$BI$44,MATCH(O$7,GRID!$A$34:$A$44,0),MATCH(1,($U$2=GRID!$B$31:$BI$31)*(КАЛЕНДАРЬ!$AW8=GRID!$B$33:$BI$33), 0)),
ROUNDUP(INDEX(GRID!$B$34:$BI$44,MATCH(O$7,GRID!$A$34:$A$44,0),MATCH(1,($U$2=GRID!$B$31:$BI$31)*(КАЛЕНДАРЬ!$AW8=GRID!$B$33:$BI$33),0))*(1-GRID!$B$69),0))</f>
        <v>32300</v>
      </c>
      <c r="P431" s="47" cm="1">
        <f t="array" ref="P431">IF($I$2="Открытый тариф",
INDEX(GRID!$B$47:$BI$57,MATCH(O$7,GRID!$A$47:$A$57,0),MATCH(1,($U$2=GRID!$B$31:$BI$31)*(КАЛЕНДАРЬ!$AW8=GRID!$B$33:$BI$33), 0)),
ROUNDUP(INDEX(GRID!$B$47:$BI$57,MATCH(O$7,GRID!$A$47:$A$57,0),MATCH(1,($U$2=GRID!$B$31:$BI$31)*(КАЛЕНДАРЬ!$AW8=GRID!$B$33:$BI$33),0))*(1-GRID!$B$69),0))</f>
        <v>34900</v>
      </c>
      <c r="Q431" s="47" cm="1">
        <f t="array" ref="Q431">IF($I$2="Открытый тариф",
INDEX(GRID!$B$34:$BI$44,MATCH(Q$7,GRID!$A$34:$A$44,0),MATCH(1,($U$2=GRID!$B$31:$BI$31)*(КАЛЕНДАРЬ!$AW8=GRID!$B$33:$BI$33), 0)),
ROUNDUP(INDEX(GRID!$B$34:$BI$44,MATCH(Q$7,GRID!$A$34:$A$44,0),MATCH(1,($U$2=GRID!$B$31:$BI$31)*(КАЛЕНДАРЬ!$AW8=GRID!$B$33:$BI$33),0))*(1-GRID!$B$69),0))</f>
        <v>34200</v>
      </c>
      <c r="R431" s="47" cm="1">
        <f t="array" ref="R431">IF($I$2="Открытый тариф",
INDEX(GRID!$B$47:$BI$57,MATCH(Q$7,GRID!$A$47:$A$57,0),MATCH(1,($U$2=GRID!$B$31:$BI$31)*(КАЛЕНДАРЬ!$AW8=GRID!$B$33:$BI$33), 0)),
ROUNDUP(INDEX(GRID!$B$47:$BI$57,MATCH(Q$7,GRID!$A$47:$A$57,0),MATCH(1,($U$2=GRID!$B$31:$BI$31)*(КАЛЕНДАРЬ!$AW8=GRID!$B$33:$BI$33),0))*(1-GRID!$B$69),0))</f>
        <v>36800</v>
      </c>
      <c r="S431" s="47" cm="1">
        <f t="array" ref="S431">IF($I$2="Открытый тариф",
INDEX(GRID!$B$34:$BI$44,MATCH(S$7,GRID!$A$34:$A$44,0),MATCH(1,($U$2=GRID!$B$31:$BI$31)*(КАЛЕНДАРЬ!$AW8=GRID!$B$33:$BI$33), 0)),
ROUNDUP(INDEX(GRID!$B$34:$BI$44,MATCH(S$7,GRID!$A$34:$A$44,0),MATCH(1,($U$2=GRID!$B$31:$BI$31)*(КАЛЕНДАРЬ!$AW8=GRID!$B$33:$BI$33),0))*(1-GRID!$B$69),0))</f>
        <v>37500</v>
      </c>
      <c r="T431" s="47" cm="1">
        <f t="array" ref="T431">IF($I$2="Открытый тариф",
INDEX(GRID!$B$47:$BI$57,MATCH(S$7,GRID!$A$47:$A$57,0),MATCH(1,($U$2=GRID!$B$31:$BI$31)*(КАЛЕНДАРЬ!$AW8=GRID!$B$33:$BI$33), 0)),
ROUNDUP(INDEX(GRID!$B$47:$BI$57,MATCH(S$7,GRID!$A$47:$A$57,0),MATCH(1,($U$2=GRID!$B$31:$BI$31)*(КАЛЕНДАРЬ!$AW8=GRID!$B$33:$BI$33),0))*(1-GRID!$B$69),0))</f>
        <v>40100</v>
      </c>
      <c r="U431" s="47" cm="1">
        <f t="array" ref="U431">IF($I$2="Открытый тариф",
INDEX(GRID!$B$34:$BI$44,MATCH(U$7,GRID!$A$34:$A$44,0),MATCH(1,($U$2=GRID!$B$31:$BI$31)*(КАЛЕНДАРЬ!$AW8=GRID!$B$33:$BI$33), 0)),
ROUNDUP(INDEX(GRID!$B$34:$BI$44,MATCH(U$7,GRID!$A$34:$A$44,0),MATCH(1,($U$2=GRID!$B$31:$BI$31)*(КАЛЕНДАРЬ!$AW8=GRID!$B$33:$BI$33),0))*(1-GRID!$B$69),0))</f>
        <v>43200</v>
      </c>
      <c r="V431" s="47" cm="1">
        <f t="array" ref="V431">IF($I$2="Открытый тариф",
INDEX(GRID!$B$47:$BI$57,MATCH(U$7,GRID!$A$47:$A$57,0),MATCH(1,($U$2=GRID!$B$31:$BI$31)*(КАЛЕНДАРЬ!$AW8=GRID!$B$33:$BI$33), 0)),
ROUNDUP(INDEX(GRID!$B$47:$BI$57,MATCH(U$7,GRID!$A$47:$A$57,0),MATCH(1,($U$2=GRID!$B$31:$BI$31)*(КАЛЕНДАРЬ!$AW8=GRID!$B$33:$BI$33),0))*(1-GRID!$B$69),0))</f>
        <v>45800</v>
      </c>
      <c r="W431" s="47" cm="1">
        <f t="array" ref="W431">IF($I$2="Открытый тариф",
INDEX(GRID!$B$34:$BI$44,MATCH(W$7,GRID!$A$34:$A$44,0),MATCH(1,($U$2=GRID!$B$31:$BI$31)*(КАЛЕНДАРЬ!$AW8=GRID!$B$33:$BI$33), 0)),
ROUNDUP(INDEX(GRID!$B$34:$BI$44,MATCH(W$7,GRID!$A$34:$A$44,0),MATCH(1,($U$2=GRID!$B$31:$BI$31)*(КАЛЕНДАРЬ!$AW8=GRID!$B$33:$BI$33),0))*(1-GRID!$B$69),0))</f>
        <v>122200</v>
      </c>
      <c r="X431" s="47" cm="1">
        <f t="array" ref="X431">IF($I$2="Открытый тариф",
INDEX(GRID!$B$47:$BI$57,MATCH(W$7,GRID!$A$47:$A$57,0),MATCH(1,($U$2=GRID!$B$31:$BI$31)*(КАЛЕНДАРЬ!$AW8=GRID!$B$33:$BI$33), 0)),
ROUNDUP(INDEX(GRID!$B$47:$BI$57,MATCH(W$7,GRID!$A$47:$A$57,0),MATCH(1,($U$2=GRID!$B$31:$BI$31)*(КАЛЕНДАРЬ!$AW8=GRID!$B$33:$BI$33),0))*(1-GRID!$B$69),0))</f>
        <v>124800</v>
      </c>
    </row>
    <row r="432" spans="1:24" x14ac:dyDescent="0.2">
      <c r="A432" s="117" t="s">
        <v>43</v>
      </c>
      <c r="B432" s="117">
        <v>6</v>
      </c>
      <c r="C432" s="47" cm="1">
        <f t="array" ref="C432">IF($I$2="Открытый тариф",
INDEX(GRID!$B$34:$BI$44,MATCH(C$7,GRID!$A$34:$A$44,0),MATCH(1,($U$2=GRID!$B$31:$BI$31)*(КАЛЕНДАРЬ!$AW9=GRID!$B$33:$BI$33), 0)),
ROUNDUP(INDEX(GRID!$B$34:$BI$44,MATCH(C$7,GRID!$A$34:$A$44,0),MATCH(1,($U$2=GRID!$B$31:$BI$31)*(КАЛЕНДАРЬ!$AW9=GRID!$B$33:$BI$33),0))*(1-GRID!$B$69),0))</f>
        <v>18600</v>
      </c>
      <c r="D432" s="47" cm="1">
        <f t="array" ref="D432">IF($I$2="Открытый тариф",
INDEX(GRID!$B$47:$BI$57,MATCH(C$7,GRID!$A$47:$A$57,0),MATCH(1,($U$2=GRID!$B$31:$BI$31)*(КАЛЕНДАРЬ!$AW9=GRID!$B$33:$BI$33), 0)),
ROUNDUP(INDEX(GRID!$B$47:$BI$57,MATCH(C$7,GRID!$A$47:$A$57,0),MATCH(1,($U$2=GRID!$B$31:$BI$31)*(КАЛЕНДАРЬ!$AW9=GRID!$B$33:$BI$33),0))*(1-GRID!$B$69),0))</f>
        <v>21200</v>
      </c>
      <c r="E432" s="47" cm="1">
        <f t="array" ref="E432">IF($I$2="Открытый тариф",
INDEX(GRID!$B$34:$BI$44,MATCH(E$7,GRID!$A$34:$A$44,0),MATCH(1,($U$2=GRID!$B$31:$BI$31)*(КАЛЕНДАРЬ!$AW9=GRID!$B$33:$BI$33), 0)),
ROUNDUP(INDEX(GRID!$B$34:$BI$44,MATCH(E$7,GRID!$A$34:$A$44,0),MATCH(1,($U$2=GRID!$B$31:$BI$31)*(КАЛЕНДАРЬ!$AW9=GRID!$B$33:$BI$33),0))*(1-GRID!$B$69),0))</f>
        <v>20300</v>
      </c>
      <c r="F432" s="47" cm="1">
        <f t="array" ref="F432">IF($I$2="Открытый тариф",
INDEX(GRID!$B$47:$BI$57,MATCH(E$7,GRID!$A$47:$A$57,0),MATCH(1,($U$2=GRID!$B$31:$BI$31)*(КАЛЕНДАРЬ!$AW9=GRID!$B$33:$BI$33), 0)),
ROUNDUP(INDEX(GRID!$B$47:$BI$57,MATCH(E$7,GRID!$A$47:$A$57,0),MATCH(1,($U$2=GRID!$B$31:$BI$31)*(КАЛЕНДАРЬ!$AW9=GRID!$B$33:$BI$33),0))*(1-GRID!$B$69),0))</f>
        <v>22900</v>
      </c>
      <c r="G432" s="47" cm="1">
        <f t="array" ref="G432">IF($I$2="Открытый тариф",
INDEX(GRID!$B$34:$BI$44,MATCH(G$7,GRID!$A$34:$A$44,0),MATCH(1,($U$2=GRID!$B$31:$BI$31)*(КАЛЕНДАРЬ!$AW9=GRID!$B$33:$BI$33), 0)),
ROUNDUP(INDEX(GRID!$B$34:$BI$44,MATCH(G$7,GRID!$A$34:$A$44,0),MATCH(1,($U$2=GRID!$B$31:$BI$31)*(КАЛЕНДАРЬ!$AW9=GRID!$B$33:$BI$33),0))*(1-GRID!$B$69),0))</f>
        <v>21300</v>
      </c>
      <c r="H432" s="47" cm="1">
        <f t="array" ref="H432">IF($I$2="Открытый тариф",
INDEX(GRID!$B$47:$BI$57,MATCH(G$7,GRID!$A$47:$A$57,0),MATCH(1,($U$2=GRID!$B$31:$BI$31)*(КАЛЕНДАРЬ!$AW9=GRID!$B$33:$BI$33), 0)),
ROUNDUP(INDEX(GRID!$B$47:$BI$57,MATCH(G$7,GRID!$A$47:$A$57,0),MATCH(1,($U$2=GRID!$B$31:$BI$31)*(КАЛЕНДАРЬ!$AW9=GRID!$B$33:$BI$33),0))*(1-GRID!$B$69),0))</f>
        <v>23900</v>
      </c>
      <c r="I432" s="47" cm="1">
        <f t="array" ref="I432">IF($I$2="Открытый тариф",
INDEX(GRID!$B$34:$BI$44,MATCH(I$7,GRID!$A$34:$A$44,0),MATCH(1,($U$2=GRID!$B$31:$BI$31)*(КАЛЕНДАРЬ!$AW9=GRID!$B$33:$BI$33), 0)),
ROUNDUP(INDEX(GRID!$B$34:$BI$44,MATCH(I$7,GRID!$A$34:$A$44,0),MATCH(1,($U$2=GRID!$B$31:$BI$31)*(КАЛЕНДАРЬ!$AW9=GRID!$B$33:$BI$33),0))*(1-GRID!$B$69),0))</f>
        <v>23000</v>
      </c>
      <c r="J432" s="47" cm="1">
        <f t="array" ref="J432">IF($I$2="Открытый тариф",
INDEX(GRID!$B$47:$BI$57,MATCH(I$7,GRID!$A$47:$A$57,0),MATCH(1,($U$2=GRID!$B$31:$BI$31)*(КАЛЕНДАРЬ!$AW9=GRID!$B$33:$BI$33), 0)),
ROUNDUP(INDEX(GRID!$B$47:$BI$57,MATCH(I$7,GRID!$A$47:$A$57,0),MATCH(1,($U$2=GRID!$B$31:$BI$31)*(КАЛЕНДАРЬ!$AW9=GRID!$B$33:$BI$33),0))*(1-GRID!$B$69),0))</f>
        <v>25600</v>
      </c>
      <c r="K432" s="47" cm="1">
        <f t="array" ref="K432">IF($I$2="Открытый тариф",
INDEX(GRID!$B$34:$BI$44,MATCH(K$7,GRID!$A$34:$A$44,0),MATCH(1,($U$2=GRID!$B$31:$BI$31)*(КАЛЕНДАРЬ!$AW9=GRID!$B$33:$BI$33), 0)),
ROUNDUP(INDEX(GRID!$B$34:$BI$44,MATCH(K$7,GRID!$A$34:$A$44,0),MATCH(1,($U$2=GRID!$B$31:$BI$31)*(КАЛЕНДАРЬ!$AW9=GRID!$B$33:$BI$33),0))*(1-GRID!$B$69),0))</f>
        <v>24000</v>
      </c>
      <c r="L432" s="47" cm="1">
        <f t="array" ref="L432">IF($I$2="Открытый тариф",
INDEX(GRID!$B$47:$BI$57,MATCH(K$7,GRID!$A$47:$A$57,0),MATCH(1,($U$2=GRID!$B$31:$BI$31)*(КАЛЕНДАРЬ!$AW9=GRID!$B$33:$BI$33), 0)),
ROUNDUP(INDEX(GRID!$B$47:$BI$57,MATCH(K$7,GRID!$A$47:$A$57,0),MATCH(1,($U$2=GRID!$B$31:$BI$31)*(КАЛЕНДАРЬ!$AW9=GRID!$B$33:$BI$33),0))*(1-GRID!$B$69),0))</f>
        <v>26600</v>
      </c>
      <c r="M432" s="47" cm="1">
        <f t="array" ref="M432">IF($I$2="Открытый тариф",
INDEX(GRID!$B$34:$BI$44,MATCH(M$7,GRID!$A$34:$A$44,0),MATCH(1,($U$2=GRID!$B$31:$BI$31)*(КАЛЕНДАРЬ!$AW9=GRID!$B$33:$BI$33), 0)),
ROUNDUP(INDEX(GRID!$B$34:$BI$44,MATCH(M$7,GRID!$A$34:$A$44,0),MATCH(1,($U$2=GRID!$B$31:$BI$31)*(КАЛЕНДАРЬ!$AW9=GRID!$B$33:$BI$33),0))*(1-GRID!$B$69),0))</f>
        <v>25700</v>
      </c>
      <c r="N432" s="47" cm="1">
        <f t="array" ref="N432">IF($I$2="Открытый тариф",
INDEX(GRID!$B$47:$BI$57,MATCH(M$7,GRID!$A$47:$A$57,0),MATCH(1,($U$2=GRID!$B$31:$BI$31)*(КАЛЕНДАРЬ!$AW9=GRID!$B$33:$BI$33), 0)),
ROUNDUP(INDEX(GRID!$B$47:$BI$57,MATCH(M$7,GRID!$A$47:$A$57,0),MATCH(1,($U$2=GRID!$B$31:$BI$31)*(КАЛЕНДАРЬ!$AW9=GRID!$B$33:$BI$33),0))*(1-GRID!$B$69),0))</f>
        <v>28300</v>
      </c>
      <c r="O432" s="47" cm="1">
        <f t="array" ref="O432">IF($I$2="Открытый тариф",
INDEX(GRID!$B$34:$BI$44,MATCH(O$7,GRID!$A$34:$A$44,0),MATCH(1,($U$2=GRID!$B$31:$BI$31)*(КАЛЕНДАРЬ!$AW9=GRID!$B$33:$BI$33), 0)),
ROUNDUP(INDEX(GRID!$B$34:$BI$44,MATCH(O$7,GRID!$A$34:$A$44,0),MATCH(1,($U$2=GRID!$B$31:$BI$31)*(КАЛЕНДАРЬ!$AW9=GRID!$B$33:$BI$33),0))*(1-GRID!$B$69),0))</f>
        <v>32300</v>
      </c>
      <c r="P432" s="47" cm="1">
        <f t="array" ref="P432">IF($I$2="Открытый тариф",
INDEX(GRID!$B$47:$BI$57,MATCH(O$7,GRID!$A$47:$A$57,0),MATCH(1,($U$2=GRID!$B$31:$BI$31)*(КАЛЕНДАРЬ!$AW9=GRID!$B$33:$BI$33), 0)),
ROUNDUP(INDEX(GRID!$B$47:$BI$57,MATCH(O$7,GRID!$A$47:$A$57,0),MATCH(1,($U$2=GRID!$B$31:$BI$31)*(КАЛЕНДАРЬ!$AW9=GRID!$B$33:$BI$33),0))*(1-GRID!$B$69),0))</f>
        <v>34900</v>
      </c>
      <c r="Q432" s="47" cm="1">
        <f t="array" ref="Q432">IF($I$2="Открытый тариф",
INDEX(GRID!$B$34:$BI$44,MATCH(Q$7,GRID!$A$34:$A$44,0),MATCH(1,($U$2=GRID!$B$31:$BI$31)*(КАЛЕНДАРЬ!$AW9=GRID!$B$33:$BI$33), 0)),
ROUNDUP(INDEX(GRID!$B$34:$BI$44,MATCH(Q$7,GRID!$A$34:$A$44,0),MATCH(1,($U$2=GRID!$B$31:$BI$31)*(КАЛЕНДАРЬ!$AW9=GRID!$B$33:$BI$33),0))*(1-GRID!$B$69),0))</f>
        <v>34200</v>
      </c>
      <c r="R432" s="47" cm="1">
        <f t="array" ref="R432">IF($I$2="Открытый тариф",
INDEX(GRID!$B$47:$BI$57,MATCH(Q$7,GRID!$A$47:$A$57,0),MATCH(1,($U$2=GRID!$B$31:$BI$31)*(КАЛЕНДАРЬ!$AW9=GRID!$B$33:$BI$33), 0)),
ROUNDUP(INDEX(GRID!$B$47:$BI$57,MATCH(Q$7,GRID!$A$47:$A$57,0),MATCH(1,($U$2=GRID!$B$31:$BI$31)*(КАЛЕНДАРЬ!$AW9=GRID!$B$33:$BI$33),0))*(1-GRID!$B$69),0))</f>
        <v>36800</v>
      </c>
      <c r="S432" s="47" cm="1">
        <f t="array" ref="S432">IF($I$2="Открытый тариф",
INDEX(GRID!$B$34:$BI$44,MATCH(S$7,GRID!$A$34:$A$44,0),MATCH(1,($U$2=GRID!$B$31:$BI$31)*(КАЛЕНДАРЬ!$AW9=GRID!$B$33:$BI$33), 0)),
ROUNDUP(INDEX(GRID!$B$34:$BI$44,MATCH(S$7,GRID!$A$34:$A$44,0),MATCH(1,($U$2=GRID!$B$31:$BI$31)*(КАЛЕНДАРЬ!$AW9=GRID!$B$33:$BI$33),0))*(1-GRID!$B$69),0))</f>
        <v>37500</v>
      </c>
      <c r="T432" s="47" cm="1">
        <f t="array" ref="T432">IF($I$2="Открытый тариф",
INDEX(GRID!$B$47:$BI$57,MATCH(S$7,GRID!$A$47:$A$57,0),MATCH(1,($U$2=GRID!$B$31:$BI$31)*(КАЛЕНДАРЬ!$AW9=GRID!$B$33:$BI$33), 0)),
ROUNDUP(INDEX(GRID!$B$47:$BI$57,MATCH(S$7,GRID!$A$47:$A$57,0),MATCH(1,($U$2=GRID!$B$31:$BI$31)*(КАЛЕНДАРЬ!$AW9=GRID!$B$33:$BI$33),0))*(1-GRID!$B$69),0))</f>
        <v>40100</v>
      </c>
      <c r="U432" s="47" cm="1">
        <f t="array" ref="U432">IF($I$2="Открытый тариф",
INDEX(GRID!$B$34:$BI$44,MATCH(U$7,GRID!$A$34:$A$44,0),MATCH(1,($U$2=GRID!$B$31:$BI$31)*(КАЛЕНДАРЬ!$AW9=GRID!$B$33:$BI$33), 0)),
ROUNDUP(INDEX(GRID!$B$34:$BI$44,MATCH(U$7,GRID!$A$34:$A$44,0),MATCH(1,($U$2=GRID!$B$31:$BI$31)*(КАЛЕНДАРЬ!$AW9=GRID!$B$33:$BI$33),0))*(1-GRID!$B$69),0))</f>
        <v>43200</v>
      </c>
      <c r="V432" s="47" cm="1">
        <f t="array" ref="V432">IF($I$2="Открытый тариф",
INDEX(GRID!$B$47:$BI$57,MATCH(U$7,GRID!$A$47:$A$57,0),MATCH(1,($U$2=GRID!$B$31:$BI$31)*(КАЛЕНДАРЬ!$AW9=GRID!$B$33:$BI$33), 0)),
ROUNDUP(INDEX(GRID!$B$47:$BI$57,MATCH(U$7,GRID!$A$47:$A$57,0),MATCH(1,($U$2=GRID!$B$31:$BI$31)*(КАЛЕНДАРЬ!$AW9=GRID!$B$33:$BI$33),0))*(1-GRID!$B$69),0))</f>
        <v>45800</v>
      </c>
      <c r="W432" s="47" cm="1">
        <f t="array" ref="W432">IF($I$2="Открытый тариф",
INDEX(GRID!$B$34:$BI$44,MATCH(W$7,GRID!$A$34:$A$44,0),MATCH(1,($U$2=GRID!$B$31:$BI$31)*(КАЛЕНДАРЬ!$AW9=GRID!$B$33:$BI$33), 0)),
ROUNDUP(INDEX(GRID!$B$34:$BI$44,MATCH(W$7,GRID!$A$34:$A$44,0),MATCH(1,($U$2=GRID!$B$31:$BI$31)*(КАЛЕНДАРЬ!$AW9=GRID!$B$33:$BI$33),0))*(1-GRID!$B$69),0))</f>
        <v>122200</v>
      </c>
      <c r="X432" s="47" cm="1">
        <f t="array" ref="X432">IF($I$2="Открытый тариф",
INDEX(GRID!$B$47:$BI$57,MATCH(W$7,GRID!$A$47:$A$57,0),MATCH(1,($U$2=GRID!$B$31:$BI$31)*(КАЛЕНДАРЬ!$AW9=GRID!$B$33:$BI$33), 0)),
ROUNDUP(INDEX(GRID!$B$47:$BI$57,MATCH(W$7,GRID!$A$47:$A$57,0),MATCH(1,($U$2=GRID!$B$31:$BI$31)*(КАЛЕНДАРЬ!$AW9=GRID!$B$33:$BI$33),0))*(1-GRID!$B$69),0))</f>
        <v>124800</v>
      </c>
    </row>
    <row r="433" spans="1:24" x14ac:dyDescent="0.2">
      <c r="A433" s="117" t="s">
        <v>44</v>
      </c>
      <c r="B433" s="117">
        <v>7</v>
      </c>
      <c r="C433" s="47" cm="1">
        <f t="array" ref="C433">IF($I$2="Открытый тариф",
INDEX(GRID!$B$34:$BI$44,MATCH(C$7,GRID!$A$34:$A$44,0),MATCH(1,($U$2=GRID!$B$31:$BI$31)*(КАЛЕНДАРЬ!$AW10=GRID!$B$33:$BI$33), 0)),
ROUNDUP(INDEX(GRID!$B$34:$BI$44,MATCH(C$7,GRID!$A$34:$A$44,0),MATCH(1,($U$2=GRID!$B$31:$BI$31)*(КАЛЕНДАРЬ!$AW10=GRID!$B$33:$BI$33),0))*(1-GRID!$B$69),0))</f>
        <v>18600</v>
      </c>
      <c r="D433" s="47" cm="1">
        <f t="array" ref="D433">IF($I$2="Открытый тариф",
INDEX(GRID!$B$47:$BI$57,MATCH(C$7,GRID!$A$47:$A$57,0),MATCH(1,($U$2=GRID!$B$31:$BI$31)*(КАЛЕНДАРЬ!$AW10=GRID!$B$33:$BI$33), 0)),
ROUNDUP(INDEX(GRID!$B$47:$BI$57,MATCH(C$7,GRID!$A$47:$A$57,0),MATCH(1,($U$2=GRID!$B$31:$BI$31)*(КАЛЕНДАРЬ!$AW10=GRID!$B$33:$BI$33),0))*(1-GRID!$B$69),0))</f>
        <v>21200</v>
      </c>
      <c r="E433" s="47" cm="1">
        <f t="array" ref="E433">IF($I$2="Открытый тариф",
INDEX(GRID!$B$34:$BI$44,MATCH(E$7,GRID!$A$34:$A$44,0),MATCH(1,($U$2=GRID!$B$31:$BI$31)*(КАЛЕНДАРЬ!$AW10=GRID!$B$33:$BI$33), 0)),
ROUNDUP(INDEX(GRID!$B$34:$BI$44,MATCH(E$7,GRID!$A$34:$A$44,0),MATCH(1,($U$2=GRID!$B$31:$BI$31)*(КАЛЕНДАРЬ!$AW10=GRID!$B$33:$BI$33),0))*(1-GRID!$B$69),0))</f>
        <v>20300</v>
      </c>
      <c r="F433" s="47" cm="1">
        <f t="array" ref="F433">IF($I$2="Открытый тариф",
INDEX(GRID!$B$47:$BI$57,MATCH(E$7,GRID!$A$47:$A$57,0),MATCH(1,($U$2=GRID!$B$31:$BI$31)*(КАЛЕНДАРЬ!$AW10=GRID!$B$33:$BI$33), 0)),
ROUNDUP(INDEX(GRID!$B$47:$BI$57,MATCH(E$7,GRID!$A$47:$A$57,0),MATCH(1,($U$2=GRID!$B$31:$BI$31)*(КАЛЕНДАРЬ!$AW10=GRID!$B$33:$BI$33),0))*(1-GRID!$B$69),0))</f>
        <v>22900</v>
      </c>
      <c r="G433" s="47" cm="1">
        <f t="array" ref="G433">IF($I$2="Открытый тариф",
INDEX(GRID!$B$34:$BI$44,MATCH(G$7,GRID!$A$34:$A$44,0),MATCH(1,($U$2=GRID!$B$31:$BI$31)*(КАЛЕНДАРЬ!$AW10=GRID!$B$33:$BI$33), 0)),
ROUNDUP(INDEX(GRID!$B$34:$BI$44,MATCH(G$7,GRID!$A$34:$A$44,0),MATCH(1,($U$2=GRID!$B$31:$BI$31)*(КАЛЕНДАРЬ!$AW10=GRID!$B$33:$BI$33),0))*(1-GRID!$B$69),0))</f>
        <v>21300</v>
      </c>
      <c r="H433" s="47" cm="1">
        <f t="array" ref="H433">IF($I$2="Открытый тариф",
INDEX(GRID!$B$47:$BI$57,MATCH(G$7,GRID!$A$47:$A$57,0),MATCH(1,($U$2=GRID!$B$31:$BI$31)*(КАЛЕНДАРЬ!$AW10=GRID!$B$33:$BI$33), 0)),
ROUNDUP(INDEX(GRID!$B$47:$BI$57,MATCH(G$7,GRID!$A$47:$A$57,0),MATCH(1,($U$2=GRID!$B$31:$BI$31)*(КАЛЕНДАРЬ!$AW10=GRID!$B$33:$BI$33),0))*(1-GRID!$B$69),0))</f>
        <v>23900</v>
      </c>
      <c r="I433" s="47" cm="1">
        <f t="array" ref="I433">IF($I$2="Открытый тариф",
INDEX(GRID!$B$34:$BI$44,MATCH(I$7,GRID!$A$34:$A$44,0),MATCH(1,($U$2=GRID!$B$31:$BI$31)*(КАЛЕНДАРЬ!$AW10=GRID!$B$33:$BI$33), 0)),
ROUNDUP(INDEX(GRID!$B$34:$BI$44,MATCH(I$7,GRID!$A$34:$A$44,0),MATCH(1,($U$2=GRID!$B$31:$BI$31)*(КАЛЕНДАРЬ!$AW10=GRID!$B$33:$BI$33),0))*(1-GRID!$B$69),0))</f>
        <v>23000</v>
      </c>
      <c r="J433" s="47" cm="1">
        <f t="array" ref="J433">IF($I$2="Открытый тариф",
INDEX(GRID!$B$47:$BI$57,MATCH(I$7,GRID!$A$47:$A$57,0),MATCH(1,($U$2=GRID!$B$31:$BI$31)*(КАЛЕНДАРЬ!$AW10=GRID!$B$33:$BI$33), 0)),
ROUNDUP(INDEX(GRID!$B$47:$BI$57,MATCH(I$7,GRID!$A$47:$A$57,0),MATCH(1,($U$2=GRID!$B$31:$BI$31)*(КАЛЕНДАРЬ!$AW10=GRID!$B$33:$BI$33),0))*(1-GRID!$B$69),0))</f>
        <v>25600</v>
      </c>
      <c r="K433" s="47" cm="1">
        <f t="array" ref="K433">IF($I$2="Открытый тариф",
INDEX(GRID!$B$34:$BI$44,MATCH(K$7,GRID!$A$34:$A$44,0),MATCH(1,($U$2=GRID!$B$31:$BI$31)*(КАЛЕНДАРЬ!$AW10=GRID!$B$33:$BI$33), 0)),
ROUNDUP(INDEX(GRID!$B$34:$BI$44,MATCH(K$7,GRID!$A$34:$A$44,0),MATCH(1,($U$2=GRID!$B$31:$BI$31)*(КАЛЕНДАРЬ!$AW10=GRID!$B$33:$BI$33),0))*(1-GRID!$B$69),0))</f>
        <v>24000</v>
      </c>
      <c r="L433" s="47" cm="1">
        <f t="array" ref="L433">IF($I$2="Открытый тариф",
INDEX(GRID!$B$47:$BI$57,MATCH(K$7,GRID!$A$47:$A$57,0),MATCH(1,($U$2=GRID!$B$31:$BI$31)*(КАЛЕНДАРЬ!$AW10=GRID!$B$33:$BI$33), 0)),
ROUNDUP(INDEX(GRID!$B$47:$BI$57,MATCH(K$7,GRID!$A$47:$A$57,0),MATCH(1,($U$2=GRID!$B$31:$BI$31)*(КАЛЕНДАРЬ!$AW10=GRID!$B$33:$BI$33),0))*(1-GRID!$B$69),0))</f>
        <v>26600</v>
      </c>
      <c r="M433" s="47" cm="1">
        <f t="array" ref="M433">IF($I$2="Открытый тариф",
INDEX(GRID!$B$34:$BI$44,MATCH(M$7,GRID!$A$34:$A$44,0),MATCH(1,($U$2=GRID!$B$31:$BI$31)*(КАЛЕНДАРЬ!$AW10=GRID!$B$33:$BI$33), 0)),
ROUNDUP(INDEX(GRID!$B$34:$BI$44,MATCH(M$7,GRID!$A$34:$A$44,0),MATCH(1,($U$2=GRID!$B$31:$BI$31)*(КАЛЕНДАРЬ!$AW10=GRID!$B$33:$BI$33),0))*(1-GRID!$B$69),0))</f>
        <v>25700</v>
      </c>
      <c r="N433" s="47" cm="1">
        <f t="array" ref="N433">IF($I$2="Открытый тариф",
INDEX(GRID!$B$47:$BI$57,MATCH(M$7,GRID!$A$47:$A$57,0),MATCH(1,($U$2=GRID!$B$31:$BI$31)*(КАЛЕНДАРЬ!$AW10=GRID!$B$33:$BI$33), 0)),
ROUNDUP(INDEX(GRID!$B$47:$BI$57,MATCH(M$7,GRID!$A$47:$A$57,0),MATCH(1,($U$2=GRID!$B$31:$BI$31)*(КАЛЕНДАРЬ!$AW10=GRID!$B$33:$BI$33),0))*(1-GRID!$B$69),0))</f>
        <v>28300</v>
      </c>
      <c r="O433" s="47" cm="1">
        <f t="array" ref="O433">IF($I$2="Открытый тариф",
INDEX(GRID!$B$34:$BI$44,MATCH(O$7,GRID!$A$34:$A$44,0),MATCH(1,($U$2=GRID!$B$31:$BI$31)*(КАЛЕНДАРЬ!$AW10=GRID!$B$33:$BI$33), 0)),
ROUNDUP(INDEX(GRID!$B$34:$BI$44,MATCH(O$7,GRID!$A$34:$A$44,0),MATCH(1,($U$2=GRID!$B$31:$BI$31)*(КАЛЕНДАРЬ!$AW10=GRID!$B$33:$BI$33),0))*(1-GRID!$B$69),0))</f>
        <v>32300</v>
      </c>
      <c r="P433" s="47" cm="1">
        <f t="array" ref="P433">IF($I$2="Открытый тариф",
INDEX(GRID!$B$47:$BI$57,MATCH(O$7,GRID!$A$47:$A$57,0),MATCH(1,($U$2=GRID!$B$31:$BI$31)*(КАЛЕНДАРЬ!$AW10=GRID!$B$33:$BI$33), 0)),
ROUNDUP(INDEX(GRID!$B$47:$BI$57,MATCH(O$7,GRID!$A$47:$A$57,0),MATCH(1,($U$2=GRID!$B$31:$BI$31)*(КАЛЕНДАРЬ!$AW10=GRID!$B$33:$BI$33),0))*(1-GRID!$B$69),0))</f>
        <v>34900</v>
      </c>
      <c r="Q433" s="47" cm="1">
        <f t="array" ref="Q433">IF($I$2="Открытый тариф",
INDEX(GRID!$B$34:$BI$44,MATCH(Q$7,GRID!$A$34:$A$44,0),MATCH(1,($U$2=GRID!$B$31:$BI$31)*(КАЛЕНДАРЬ!$AW10=GRID!$B$33:$BI$33), 0)),
ROUNDUP(INDEX(GRID!$B$34:$BI$44,MATCH(Q$7,GRID!$A$34:$A$44,0),MATCH(1,($U$2=GRID!$B$31:$BI$31)*(КАЛЕНДАРЬ!$AW10=GRID!$B$33:$BI$33),0))*(1-GRID!$B$69),0))</f>
        <v>34200</v>
      </c>
      <c r="R433" s="47" cm="1">
        <f t="array" ref="R433">IF($I$2="Открытый тариф",
INDEX(GRID!$B$47:$BI$57,MATCH(Q$7,GRID!$A$47:$A$57,0),MATCH(1,($U$2=GRID!$B$31:$BI$31)*(КАЛЕНДАРЬ!$AW10=GRID!$B$33:$BI$33), 0)),
ROUNDUP(INDEX(GRID!$B$47:$BI$57,MATCH(Q$7,GRID!$A$47:$A$57,0),MATCH(1,($U$2=GRID!$B$31:$BI$31)*(КАЛЕНДАРЬ!$AW10=GRID!$B$33:$BI$33),0))*(1-GRID!$B$69),0))</f>
        <v>36800</v>
      </c>
      <c r="S433" s="47" cm="1">
        <f t="array" ref="S433">IF($I$2="Открытый тариф",
INDEX(GRID!$B$34:$BI$44,MATCH(S$7,GRID!$A$34:$A$44,0),MATCH(1,($U$2=GRID!$B$31:$BI$31)*(КАЛЕНДАРЬ!$AW10=GRID!$B$33:$BI$33), 0)),
ROUNDUP(INDEX(GRID!$B$34:$BI$44,MATCH(S$7,GRID!$A$34:$A$44,0),MATCH(1,($U$2=GRID!$B$31:$BI$31)*(КАЛЕНДАРЬ!$AW10=GRID!$B$33:$BI$33),0))*(1-GRID!$B$69),0))</f>
        <v>37500</v>
      </c>
      <c r="T433" s="47" cm="1">
        <f t="array" ref="T433">IF($I$2="Открытый тариф",
INDEX(GRID!$B$47:$BI$57,MATCH(S$7,GRID!$A$47:$A$57,0),MATCH(1,($U$2=GRID!$B$31:$BI$31)*(КАЛЕНДАРЬ!$AW10=GRID!$B$33:$BI$33), 0)),
ROUNDUP(INDEX(GRID!$B$47:$BI$57,MATCH(S$7,GRID!$A$47:$A$57,0),MATCH(1,($U$2=GRID!$B$31:$BI$31)*(КАЛЕНДАРЬ!$AW10=GRID!$B$33:$BI$33),0))*(1-GRID!$B$69),0))</f>
        <v>40100</v>
      </c>
      <c r="U433" s="47" cm="1">
        <f t="array" ref="U433">IF($I$2="Открытый тариф",
INDEX(GRID!$B$34:$BI$44,MATCH(U$7,GRID!$A$34:$A$44,0),MATCH(1,($U$2=GRID!$B$31:$BI$31)*(КАЛЕНДАРЬ!$AW10=GRID!$B$33:$BI$33), 0)),
ROUNDUP(INDEX(GRID!$B$34:$BI$44,MATCH(U$7,GRID!$A$34:$A$44,0),MATCH(1,($U$2=GRID!$B$31:$BI$31)*(КАЛЕНДАРЬ!$AW10=GRID!$B$33:$BI$33),0))*(1-GRID!$B$69),0))</f>
        <v>43200</v>
      </c>
      <c r="V433" s="47" cm="1">
        <f t="array" ref="V433">IF($I$2="Открытый тариф",
INDEX(GRID!$B$47:$BI$57,MATCH(U$7,GRID!$A$47:$A$57,0),MATCH(1,($U$2=GRID!$B$31:$BI$31)*(КАЛЕНДАРЬ!$AW10=GRID!$B$33:$BI$33), 0)),
ROUNDUP(INDEX(GRID!$B$47:$BI$57,MATCH(U$7,GRID!$A$47:$A$57,0),MATCH(1,($U$2=GRID!$B$31:$BI$31)*(КАЛЕНДАРЬ!$AW10=GRID!$B$33:$BI$33),0))*(1-GRID!$B$69),0))</f>
        <v>45800</v>
      </c>
      <c r="W433" s="47" cm="1">
        <f t="array" ref="W433">IF($I$2="Открытый тариф",
INDEX(GRID!$B$34:$BI$44,MATCH(W$7,GRID!$A$34:$A$44,0),MATCH(1,($U$2=GRID!$B$31:$BI$31)*(КАЛЕНДАРЬ!$AW10=GRID!$B$33:$BI$33), 0)),
ROUNDUP(INDEX(GRID!$B$34:$BI$44,MATCH(W$7,GRID!$A$34:$A$44,0),MATCH(1,($U$2=GRID!$B$31:$BI$31)*(КАЛЕНДАРЬ!$AW10=GRID!$B$33:$BI$33),0))*(1-GRID!$B$69),0))</f>
        <v>122200</v>
      </c>
      <c r="X433" s="47" cm="1">
        <f t="array" ref="X433">IF($I$2="Открытый тариф",
INDEX(GRID!$B$47:$BI$57,MATCH(W$7,GRID!$A$47:$A$57,0),MATCH(1,($U$2=GRID!$B$31:$BI$31)*(КАЛЕНДАРЬ!$AW10=GRID!$B$33:$BI$33), 0)),
ROUNDUP(INDEX(GRID!$B$47:$BI$57,MATCH(W$7,GRID!$A$47:$A$57,0),MATCH(1,($U$2=GRID!$B$31:$BI$31)*(КАЛЕНДАРЬ!$AW10=GRID!$B$33:$BI$33),0))*(1-GRID!$B$69),0))</f>
        <v>124800</v>
      </c>
    </row>
    <row r="434" spans="1:24" x14ac:dyDescent="0.2">
      <c r="A434" s="117" t="s">
        <v>45</v>
      </c>
      <c r="B434" s="117">
        <v>8</v>
      </c>
      <c r="C434" s="47" cm="1">
        <f t="array" ref="C434">IF($I$2="Открытый тариф",
INDEX(GRID!$B$34:$BI$44,MATCH(C$7,GRID!$A$34:$A$44,0),MATCH(1,($U$2=GRID!$B$31:$BI$31)*(КАЛЕНДАРЬ!$AW11=GRID!$B$33:$BI$33), 0)),
ROUNDUP(INDEX(GRID!$B$34:$BI$44,MATCH(C$7,GRID!$A$34:$A$44,0),MATCH(1,($U$2=GRID!$B$31:$BI$31)*(КАЛЕНДАРЬ!$AW11=GRID!$B$33:$BI$33),0))*(1-GRID!$B$69),0))</f>
        <v>18600</v>
      </c>
      <c r="D434" s="47" cm="1">
        <f t="array" ref="D434">IF($I$2="Открытый тариф",
INDEX(GRID!$B$47:$BI$57,MATCH(C$7,GRID!$A$47:$A$57,0),MATCH(1,($U$2=GRID!$B$31:$BI$31)*(КАЛЕНДАРЬ!$AW11=GRID!$B$33:$BI$33), 0)),
ROUNDUP(INDEX(GRID!$B$47:$BI$57,MATCH(C$7,GRID!$A$47:$A$57,0),MATCH(1,($U$2=GRID!$B$31:$BI$31)*(КАЛЕНДАРЬ!$AW11=GRID!$B$33:$BI$33),0))*(1-GRID!$B$69),0))</f>
        <v>21200</v>
      </c>
      <c r="E434" s="47" cm="1">
        <f t="array" ref="E434">IF($I$2="Открытый тариф",
INDEX(GRID!$B$34:$BI$44,MATCH(E$7,GRID!$A$34:$A$44,0),MATCH(1,($U$2=GRID!$B$31:$BI$31)*(КАЛЕНДАРЬ!$AW11=GRID!$B$33:$BI$33), 0)),
ROUNDUP(INDEX(GRID!$B$34:$BI$44,MATCH(E$7,GRID!$A$34:$A$44,0),MATCH(1,($U$2=GRID!$B$31:$BI$31)*(КАЛЕНДАРЬ!$AW11=GRID!$B$33:$BI$33),0))*(1-GRID!$B$69),0))</f>
        <v>20300</v>
      </c>
      <c r="F434" s="47" cm="1">
        <f t="array" ref="F434">IF($I$2="Открытый тариф",
INDEX(GRID!$B$47:$BI$57,MATCH(E$7,GRID!$A$47:$A$57,0),MATCH(1,($U$2=GRID!$B$31:$BI$31)*(КАЛЕНДАРЬ!$AW11=GRID!$B$33:$BI$33), 0)),
ROUNDUP(INDEX(GRID!$B$47:$BI$57,MATCH(E$7,GRID!$A$47:$A$57,0),MATCH(1,($U$2=GRID!$B$31:$BI$31)*(КАЛЕНДАРЬ!$AW11=GRID!$B$33:$BI$33),0))*(1-GRID!$B$69),0))</f>
        <v>22900</v>
      </c>
      <c r="G434" s="47" cm="1">
        <f t="array" ref="G434">IF($I$2="Открытый тариф",
INDEX(GRID!$B$34:$BI$44,MATCH(G$7,GRID!$A$34:$A$44,0),MATCH(1,($U$2=GRID!$B$31:$BI$31)*(КАЛЕНДАРЬ!$AW11=GRID!$B$33:$BI$33), 0)),
ROUNDUP(INDEX(GRID!$B$34:$BI$44,MATCH(G$7,GRID!$A$34:$A$44,0),MATCH(1,($U$2=GRID!$B$31:$BI$31)*(КАЛЕНДАРЬ!$AW11=GRID!$B$33:$BI$33),0))*(1-GRID!$B$69),0))</f>
        <v>21300</v>
      </c>
      <c r="H434" s="47" cm="1">
        <f t="array" ref="H434">IF($I$2="Открытый тариф",
INDEX(GRID!$B$47:$BI$57,MATCH(G$7,GRID!$A$47:$A$57,0),MATCH(1,($U$2=GRID!$B$31:$BI$31)*(КАЛЕНДАРЬ!$AW11=GRID!$B$33:$BI$33), 0)),
ROUNDUP(INDEX(GRID!$B$47:$BI$57,MATCH(G$7,GRID!$A$47:$A$57,0),MATCH(1,($U$2=GRID!$B$31:$BI$31)*(КАЛЕНДАРЬ!$AW11=GRID!$B$33:$BI$33),0))*(1-GRID!$B$69),0))</f>
        <v>23900</v>
      </c>
      <c r="I434" s="47" cm="1">
        <f t="array" ref="I434">IF($I$2="Открытый тариф",
INDEX(GRID!$B$34:$BI$44,MATCH(I$7,GRID!$A$34:$A$44,0),MATCH(1,($U$2=GRID!$B$31:$BI$31)*(КАЛЕНДАРЬ!$AW11=GRID!$B$33:$BI$33), 0)),
ROUNDUP(INDEX(GRID!$B$34:$BI$44,MATCH(I$7,GRID!$A$34:$A$44,0),MATCH(1,($U$2=GRID!$B$31:$BI$31)*(КАЛЕНДАРЬ!$AW11=GRID!$B$33:$BI$33),0))*(1-GRID!$B$69),0))</f>
        <v>23000</v>
      </c>
      <c r="J434" s="47" cm="1">
        <f t="array" ref="J434">IF($I$2="Открытый тариф",
INDEX(GRID!$B$47:$BI$57,MATCH(I$7,GRID!$A$47:$A$57,0),MATCH(1,($U$2=GRID!$B$31:$BI$31)*(КАЛЕНДАРЬ!$AW11=GRID!$B$33:$BI$33), 0)),
ROUNDUP(INDEX(GRID!$B$47:$BI$57,MATCH(I$7,GRID!$A$47:$A$57,0),MATCH(1,($U$2=GRID!$B$31:$BI$31)*(КАЛЕНДАРЬ!$AW11=GRID!$B$33:$BI$33),0))*(1-GRID!$B$69),0))</f>
        <v>25600</v>
      </c>
      <c r="K434" s="47" cm="1">
        <f t="array" ref="K434">IF($I$2="Открытый тариф",
INDEX(GRID!$B$34:$BI$44,MATCH(K$7,GRID!$A$34:$A$44,0),MATCH(1,($U$2=GRID!$B$31:$BI$31)*(КАЛЕНДАРЬ!$AW11=GRID!$B$33:$BI$33), 0)),
ROUNDUP(INDEX(GRID!$B$34:$BI$44,MATCH(K$7,GRID!$A$34:$A$44,0),MATCH(1,($U$2=GRID!$B$31:$BI$31)*(КАЛЕНДАРЬ!$AW11=GRID!$B$33:$BI$33),0))*(1-GRID!$B$69),0))</f>
        <v>24000</v>
      </c>
      <c r="L434" s="47" cm="1">
        <f t="array" ref="L434">IF($I$2="Открытый тариф",
INDEX(GRID!$B$47:$BI$57,MATCH(K$7,GRID!$A$47:$A$57,0),MATCH(1,($U$2=GRID!$B$31:$BI$31)*(КАЛЕНДАРЬ!$AW11=GRID!$B$33:$BI$33), 0)),
ROUNDUP(INDEX(GRID!$B$47:$BI$57,MATCH(K$7,GRID!$A$47:$A$57,0),MATCH(1,($U$2=GRID!$B$31:$BI$31)*(КАЛЕНДАРЬ!$AW11=GRID!$B$33:$BI$33),0))*(1-GRID!$B$69),0))</f>
        <v>26600</v>
      </c>
      <c r="M434" s="47" cm="1">
        <f t="array" ref="M434">IF($I$2="Открытый тариф",
INDEX(GRID!$B$34:$BI$44,MATCH(M$7,GRID!$A$34:$A$44,0),MATCH(1,($U$2=GRID!$B$31:$BI$31)*(КАЛЕНДАРЬ!$AW11=GRID!$B$33:$BI$33), 0)),
ROUNDUP(INDEX(GRID!$B$34:$BI$44,MATCH(M$7,GRID!$A$34:$A$44,0),MATCH(1,($U$2=GRID!$B$31:$BI$31)*(КАЛЕНДАРЬ!$AW11=GRID!$B$33:$BI$33),0))*(1-GRID!$B$69),0))</f>
        <v>25700</v>
      </c>
      <c r="N434" s="47" cm="1">
        <f t="array" ref="N434">IF($I$2="Открытый тариф",
INDEX(GRID!$B$47:$BI$57,MATCH(M$7,GRID!$A$47:$A$57,0),MATCH(1,($U$2=GRID!$B$31:$BI$31)*(КАЛЕНДАРЬ!$AW11=GRID!$B$33:$BI$33), 0)),
ROUNDUP(INDEX(GRID!$B$47:$BI$57,MATCH(M$7,GRID!$A$47:$A$57,0),MATCH(1,($U$2=GRID!$B$31:$BI$31)*(КАЛЕНДАРЬ!$AW11=GRID!$B$33:$BI$33),0))*(1-GRID!$B$69),0))</f>
        <v>28300</v>
      </c>
      <c r="O434" s="47" cm="1">
        <f t="array" ref="O434">IF($I$2="Открытый тариф",
INDEX(GRID!$B$34:$BI$44,MATCH(O$7,GRID!$A$34:$A$44,0),MATCH(1,($U$2=GRID!$B$31:$BI$31)*(КАЛЕНДАРЬ!$AW11=GRID!$B$33:$BI$33), 0)),
ROUNDUP(INDEX(GRID!$B$34:$BI$44,MATCH(O$7,GRID!$A$34:$A$44,0),MATCH(1,($U$2=GRID!$B$31:$BI$31)*(КАЛЕНДАРЬ!$AW11=GRID!$B$33:$BI$33),0))*(1-GRID!$B$69),0))</f>
        <v>32300</v>
      </c>
      <c r="P434" s="47" cm="1">
        <f t="array" ref="P434">IF($I$2="Открытый тариф",
INDEX(GRID!$B$47:$BI$57,MATCH(O$7,GRID!$A$47:$A$57,0),MATCH(1,($U$2=GRID!$B$31:$BI$31)*(КАЛЕНДАРЬ!$AW11=GRID!$B$33:$BI$33), 0)),
ROUNDUP(INDEX(GRID!$B$47:$BI$57,MATCH(O$7,GRID!$A$47:$A$57,0),MATCH(1,($U$2=GRID!$B$31:$BI$31)*(КАЛЕНДАРЬ!$AW11=GRID!$B$33:$BI$33),0))*(1-GRID!$B$69),0))</f>
        <v>34900</v>
      </c>
      <c r="Q434" s="47" cm="1">
        <f t="array" ref="Q434">IF($I$2="Открытый тариф",
INDEX(GRID!$B$34:$BI$44,MATCH(Q$7,GRID!$A$34:$A$44,0),MATCH(1,($U$2=GRID!$B$31:$BI$31)*(КАЛЕНДАРЬ!$AW11=GRID!$B$33:$BI$33), 0)),
ROUNDUP(INDEX(GRID!$B$34:$BI$44,MATCH(Q$7,GRID!$A$34:$A$44,0),MATCH(1,($U$2=GRID!$B$31:$BI$31)*(КАЛЕНДАРЬ!$AW11=GRID!$B$33:$BI$33),0))*(1-GRID!$B$69),0))</f>
        <v>34200</v>
      </c>
      <c r="R434" s="47" cm="1">
        <f t="array" ref="R434">IF($I$2="Открытый тариф",
INDEX(GRID!$B$47:$BI$57,MATCH(Q$7,GRID!$A$47:$A$57,0),MATCH(1,($U$2=GRID!$B$31:$BI$31)*(КАЛЕНДАРЬ!$AW11=GRID!$B$33:$BI$33), 0)),
ROUNDUP(INDEX(GRID!$B$47:$BI$57,MATCH(Q$7,GRID!$A$47:$A$57,0),MATCH(1,($U$2=GRID!$B$31:$BI$31)*(КАЛЕНДАРЬ!$AW11=GRID!$B$33:$BI$33),0))*(1-GRID!$B$69),0))</f>
        <v>36800</v>
      </c>
      <c r="S434" s="47" cm="1">
        <f t="array" ref="S434">IF($I$2="Открытый тариф",
INDEX(GRID!$B$34:$BI$44,MATCH(S$7,GRID!$A$34:$A$44,0),MATCH(1,($U$2=GRID!$B$31:$BI$31)*(КАЛЕНДАРЬ!$AW11=GRID!$B$33:$BI$33), 0)),
ROUNDUP(INDEX(GRID!$B$34:$BI$44,MATCH(S$7,GRID!$A$34:$A$44,0),MATCH(1,($U$2=GRID!$B$31:$BI$31)*(КАЛЕНДАРЬ!$AW11=GRID!$B$33:$BI$33),0))*(1-GRID!$B$69),0))</f>
        <v>37500</v>
      </c>
      <c r="T434" s="47" cm="1">
        <f t="array" ref="T434">IF($I$2="Открытый тариф",
INDEX(GRID!$B$47:$BI$57,MATCH(S$7,GRID!$A$47:$A$57,0),MATCH(1,($U$2=GRID!$B$31:$BI$31)*(КАЛЕНДАРЬ!$AW11=GRID!$B$33:$BI$33), 0)),
ROUNDUP(INDEX(GRID!$B$47:$BI$57,MATCH(S$7,GRID!$A$47:$A$57,0),MATCH(1,($U$2=GRID!$B$31:$BI$31)*(КАЛЕНДАРЬ!$AW11=GRID!$B$33:$BI$33),0))*(1-GRID!$B$69),0))</f>
        <v>40100</v>
      </c>
      <c r="U434" s="47" cm="1">
        <f t="array" ref="U434">IF($I$2="Открытый тариф",
INDEX(GRID!$B$34:$BI$44,MATCH(U$7,GRID!$A$34:$A$44,0),MATCH(1,($U$2=GRID!$B$31:$BI$31)*(КАЛЕНДАРЬ!$AW11=GRID!$B$33:$BI$33), 0)),
ROUNDUP(INDEX(GRID!$B$34:$BI$44,MATCH(U$7,GRID!$A$34:$A$44,0),MATCH(1,($U$2=GRID!$B$31:$BI$31)*(КАЛЕНДАРЬ!$AW11=GRID!$B$33:$BI$33),0))*(1-GRID!$B$69),0))</f>
        <v>43200</v>
      </c>
      <c r="V434" s="47" cm="1">
        <f t="array" ref="V434">IF($I$2="Открытый тариф",
INDEX(GRID!$B$47:$BI$57,MATCH(U$7,GRID!$A$47:$A$57,0),MATCH(1,($U$2=GRID!$B$31:$BI$31)*(КАЛЕНДАРЬ!$AW11=GRID!$B$33:$BI$33), 0)),
ROUNDUP(INDEX(GRID!$B$47:$BI$57,MATCH(U$7,GRID!$A$47:$A$57,0),MATCH(1,($U$2=GRID!$B$31:$BI$31)*(КАЛЕНДАРЬ!$AW11=GRID!$B$33:$BI$33),0))*(1-GRID!$B$69),0))</f>
        <v>45800</v>
      </c>
      <c r="W434" s="47" cm="1">
        <f t="array" ref="W434">IF($I$2="Открытый тариф",
INDEX(GRID!$B$34:$BI$44,MATCH(W$7,GRID!$A$34:$A$44,0),MATCH(1,($U$2=GRID!$B$31:$BI$31)*(КАЛЕНДАРЬ!$AW11=GRID!$B$33:$BI$33), 0)),
ROUNDUP(INDEX(GRID!$B$34:$BI$44,MATCH(W$7,GRID!$A$34:$A$44,0),MATCH(1,($U$2=GRID!$B$31:$BI$31)*(КАЛЕНДАРЬ!$AW11=GRID!$B$33:$BI$33),0))*(1-GRID!$B$69),0))</f>
        <v>122200</v>
      </c>
      <c r="X434" s="47" cm="1">
        <f t="array" ref="X434">IF($I$2="Открытый тариф",
INDEX(GRID!$B$47:$BI$57,MATCH(W$7,GRID!$A$47:$A$57,0),MATCH(1,($U$2=GRID!$B$31:$BI$31)*(КАЛЕНДАРЬ!$AW11=GRID!$B$33:$BI$33), 0)),
ROUNDUP(INDEX(GRID!$B$47:$BI$57,MATCH(W$7,GRID!$A$47:$A$57,0),MATCH(1,($U$2=GRID!$B$31:$BI$31)*(КАЛЕНДАРЬ!$AW11=GRID!$B$33:$BI$33),0))*(1-GRID!$B$69),0))</f>
        <v>124800</v>
      </c>
    </row>
    <row r="435" spans="1:24" x14ac:dyDescent="0.2">
      <c r="A435" s="117" t="s">
        <v>46</v>
      </c>
      <c r="B435" s="117">
        <v>9</v>
      </c>
      <c r="C435" s="47" cm="1">
        <f t="array" ref="C435">IF($I$2="Открытый тариф",
INDEX(GRID!$B$34:$BI$44,MATCH(C$7,GRID!$A$34:$A$44,0),MATCH(1,($U$2=GRID!$B$31:$BI$31)*(КАЛЕНДАРЬ!$AW12=GRID!$B$33:$BI$33), 0)),
ROUNDUP(INDEX(GRID!$B$34:$BI$44,MATCH(C$7,GRID!$A$34:$A$44,0),MATCH(1,($U$2=GRID!$B$31:$BI$31)*(КАЛЕНДАРЬ!$AW12=GRID!$B$33:$BI$33),0))*(1-GRID!$B$69),0))</f>
        <v>18600</v>
      </c>
      <c r="D435" s="47" cm="1">
        <f t="array" ref="D435">IF($I$2="Открытый тариф",
INDEX(GRID!$B$47:$BI$57,MATCH(C$7,GRID!$A$47:$A$57,0),MATCH(1,($U$2=GRID!$B$31:$BI$31)*(КАЛЕНДАРЬ!$AW12=GRID!$B$33:$BI$33), 0)),
ROUNDUP(INDEX(GRID!$B$47:$BI$57,MATCH(C$7,GRID!$A$47:$A$57,0),MATCH(1,($U$2=GRID!$B$31:$BI$31)*(КАЛЕНДАРЬ!$AW12=GRID!$B$33:$BI$33),0))*(1-GRID!$B$69),0))</f>
        <v>21200</v>
      </c>
      <c r="E435" s="47" cm="1">
        <f t="array" ref="E435">IF($I$2="Открытый тариф",
INDEX(GRID!$B$34:$BI$44,MATCH(E$7,GRID!$A$34:$A$44,0),MATCH(1,($U$2=GRID!$B$31:$BI$31)*(КАЛЕНДАРЬ!$AW12=GRID!$B$33:$BI$33), 0)),
ROUNDUP(INDEX(GRID!$B$34:$BI$44,MATCH(E$7,GRID!$A$34:$A$44,0),MATCH(1,($U$2=GRID!$B$31:$BI$31)*(КАЛЕНДАРЬ!$AW12=GRID!$B$33:$BI$33),0))*(1-GRID!$B$69),0))</f>
        <v>20300</v>
      </c>
      <c r="F435" s="47" cm="1">
        <f t="array" ref="F435">IF($I$2="Открытый тариф",
INDEX(GRID!$B$47:$BI$57,MATCH(E$7,GRID!$A$47:$A$57,0),MATCH(1,($U$2=GRID!$B$31:$BI$31)*(КАЛЕНДАРЬ!$AW12=GRID!$B$33:$BI$33), 0)),
ROUNDUP(INDEX(GRID!$B$47:$BI$57,MATCH(E$7,GRID!$A$47:$A$57,0),MATCH(1,($U$2=GRID!$B$31:$BI$31)*(КАЛЕНДАРЬ!$AW12=GRID!$B$33:$BI$33),0))*(1-GRID!$B$69),0))</f>
        <v>22900</v>
      </c>
      <c r="G435" s="47" cm="1">
        <f t="array" ref="G435">IF($I$2="Открытый тариф",
INDEX(GRID!$B$34:$BI$44,MATCH(G$7,GRID!$A$34:$A$44,0),MATCH(1,($U$2=GRID!$B$31:$BI$31)*(КАЛЕНДАРЬ!$AW12=GRID!$B$33:$BI$33), 0)),
ROUNDUP(INDEX(GRID!$B$34:$BI$44,MATCH(G$7,GRID!$A$34:$A$44,0),MATCH(1,($U$2=GRID!$B$31:$BI$31)*(КАЛЕНДАРЬ!$AW12=GRID!$B$33:$BI$33),0))*(1-GRID!$B$69),0))</f>
        <v>21300</v>
      </c>
      <c r="H435" s="47" cm="1">
        <f t="array" ref="H435">IF($I$2="Открытый тариф",
INDEX(GRID!$B$47:$BI$57,MATCH(G$7,GRID!$A$47:$A$57,0),MATCH(1,($U$2=GRID!$B$31:$BI$31)*(КАЛЕНДАРЬ!$AW12=GRID!$B$33:$BI$33), 0)),
ROUNDUP(INDEX(GRID!$B$47:$BI$57,MATCH(G$7,GRID!$A$47:$A$57,0),MATCH(1,($U$2=GRID!$B$31:$BI$31)*(КАЛЕНДАРЬ!$AW12=GRID!$B$33:$BI$33),0))*(1-GRID!$B$69),0))</f>
        <v>23900</v>
      </c>
      <c r="I435" s="47" cm="1">
        <f t="array" ref="I435">IF($I$2="Открытый тариф",
INDEX(GRID!$B$34:$BI$44,MATCH(I$7,GRID!$A$34:$A$44,0),MATCH(1,($U$2=GRID!$B$31:$BI$31)*(КАЛЕНДАРЬ!$AW12=GRID!$B$33:$BI$33), 0)),
ROUNDUP(INDEX(GRID!$B$34:$BI$44,MATCH(I$7,GRID!$A$34:$A$44,0),MATCH(1,($U$2=GRID!$B$31:$BI$31)*(КАЛЕНДАРЬ!$AW12=GRID!$B$33:$BI$33),0))*(1-GRID!$B$69),0))</f>
        <v>23000</v>
      </c>
      <c r="J435" s="47" cm="1">
        <f t="array" ref="J435">IF($I$2="Открытый тариф",
INDEX(GRID!$B$47:$BI$57,MATCH(I$7,GRID!$A$47:$A$57,0),MATCH(1,($U$2=GRID!$B$31:$BI$31)*(КАЛЕНДАРЬ!$AW12=GRID!$B$33:$BI$33), 0)),
ROUNDUP(INDEX(GRID!$B$47:$BI$57,MATCH(I$7,GRID!$A$47:$A$57,0),MATCH(1,($U$2=GRID!$B$31:$BI$31)*(КАЛЕНДАРЬ!$AW12=GRID!$B$33:$BI$33),0))*(1-GRID!$B$69),0))</f>
        <v>25600</v>
      </c>
      <c r="K435" s="47" cm="1">
        <f t="array" ref="K435">IF($I$2="Открытый тариф",
INDEX(GRID!$B$34:$BI$44,MATCH(K$7,GRID!$A$34:$A$44,0),MATCH(1,($U$2=GRID!$B$31:$BI$31)*(КАЛЕНДАРЬ!$AW12=GRID!$B$33:$BI$33), 0)),
ROUNDUP(INDEX(GRID!$B$34:$BI$44,MATCH(K$7,GRID!$A$34:$A$44,0),MATCH(1,($U$2=GRID!$B$31:$BI$31)*(КАЛЕНДАРЬ!$AW12=GRID!$B$33:$BI$33),0))*(1-GRID!$B$69),0))</f>
        <v>24000</v>
      </c>
      <c r="L435" s="47" cm="1">
        <f t="array" ref="L435">IF($I$2="Открытый тариф",
INDEX(GRID!$B$47:$BI$57,MATCH(K$7,GRID!$A$47:$A$57,0),MATCH(1,($U$2=GRID!$B$31:$BI$31)*(КАЛЕНДАРЬ!$AW12=GRID!$B$33:$BI$33), 0)),
ROUNDUP(INDEX(GRID!$B$47:$BI$57,MATCH(K$7,GRID!$A$47:$A$57,0),MATCH(1,($U$2=GRID!$B$31:$BI$31)*(КАЛЕНДАРЬ!$AW12=GRID!$B$33:$BI$33),0))*(1-GRID!$B$69),0))</f>
        <v>26600</v>
      </c>
      <c r="M435" s="47" cm="1">
        <f t="array" ref="M435">IF($I$2="Открытый тариф",
INDEX(GRID!$B$34:$BI$44,MATCH(M$7,GRID!$A$34:$A$44,0),MATCH(1,($U$2=GRID!$B$31:$BI$31)*(КАЛЕНДАРЬ!$AW12=GRID!$B$33:$BI$33), 0)),
ROUNDUP(INDEX(GRID!$B$34:$BI$44,MATCH(M$7,GRID!$A$34:$A$44,0),MATCH(1,($U$2=GRID!$B$31:$BI$31)*(КАЛЕНДАРЬ!$AW12=GRID!$B$33:$BI$33),0))*(1-GRID!$B$69),0))</f>
        <v>25700</v>
      </c>
      <c r="N435" s="47" cm="1">
        <f t="array" ref="N435">IF($I$2="Открытый тариф",
INDEX(GRID!$B$47:$BI$57,MATCH(M$7,GRID!$A$47:$A$57,0),MATCH(1,($U$2=GRID!$B$31:$BI$31)*(КАЛЕНДАРЬ!$AW12=GRID!$B$33:$BI$33), 0)),
ROUNDUP(INDEX(GRID!$B$47:$BI$57,MATCH(M$7,GRID!$A$47:$A$57,0),MATCH(1,($U$2=GRID!$B$31:$BI$31)*(КАЛЕНДАРЬ!$AW12=GRID!$B$33:$BI$33),0))*(1-GRID!$B$69),0))</f>
        <v>28300</v>
      </c>
      <c r="O435" s="47" cm="1">
        <f t="array" ref="O435">IF($I$2="Открытый тариф",
INDEX(GRID!$B$34:$BI$44,MATCH(O$7,GRID!$A$34:$A$44,0),MATCH(1,($U$2=GRID!$B$31:$BI$31)*(КАЛЕНДАРЬ!$AW12=GRID!$B$33:$BI$33), 0)),
ROUNDUP(INDEX(GRID!$B$34:$BI$44,MATCH(O$7,GRID!$A$34:$A$44,0),MATCH(1,($U$2=GRID!$B$31:$BI$31)*(КАЛЕНДАРЬ!$AW12=GRID!$B$33:$BI$33),0))*(1-GRID!$B$69),0))</f>
        <v>32300</v>
      </c>
      <c r="P435" s="47" cm="1">
        <f t="array" ref="P435">IF($I$2="Открытый тариф",
INDEX(GRID!$B$47:$BI$57,MATCH(O$7,GRID!$A$47:$A$57,0),MATCH(1,($U$2=GRID!$B$31:$BI$31)*(КАЛЕНДАРЬ!$AW12=GRID!$B$33:$BI$33), 0)),
ROUNDUP(INDEX(GRID!$B$47:$BI$57,MATCH(O$7,GRID!$A$47:$A$57,0),MATCH(1,($U$2=GRID!$B$31:$BI$31)*(КАЛЕНДАРЬ!$AW12=GRID!$B$33:$BI$33),0))*(1-GRID!$B$69),0))</f>
        <v>34900</v>
      </c>
      <c r="Q435" s="47" cm="1">
        <f t="array" ref="Q435">IF($I$2="Открытый тариф",
INDEX(GRID!$B$34:$BI$44,MATCH(Q$7,GRID!$A$34:$A$44,0),MATCH(1,($U$2=GRID!$B$31:$BI$31)*(КАЛЕНДАРЬ!$AW12=GRID!$B$33:$BI$33), 0)),
ROUNDUP(INDEX(GRID!$B$34:$BI$44,MATCH(Q$7,GRID!$A$34:$A$44,0),MATCH(1,($U$2=GRID!$B$31:$BI$31)*(КАЛЕНДАРЬ!$AW12=GRID!$B$33:$BI$33),0))*(1-GRID!$B$69),0))</f>
        <v>34200</v>
      </c>
      <c r="R435" s="47" cm="1">
        <f t="array" ref="R435">IF($I$2="Открытый тариф",
INDEX(GRID!$B$47:$BI$57,MATCH(Q$7,GRID!$A$47:$A$57,0),MATCH(1,($U$2=GRID!$B$31:$BI$31)*(КАЛЕНДАРЬ!$AW12=GRID!$B$33:$BI$33), 0)),
ROUNDUP(INDEX(GRID!$B$47:$BI$57,MATCH(Q$7,GRID!$A$47:$A$57,0),MATCH(1,($U$2=GRID!$B$31:$BI$31)*(КАЛЕНДАРЬ!$AW12=GRID!$B$33:$BI$33),0))*(1-GRID!$B$69),0))</f>
        <v>36800</v>
      </c>
      <c r="S435" s="47" cm="1">
        <f t="array" ref="S435">IF($I$2="Открытый тариф",
INDEX(GRID!$B$34:$BI$44,MATCH(S$7,GRID!$A$34:$A$44,0),MATCH(1,($U$2=GRID!$B$31:$BI$31)*(КАЛЕНДАРЬ!$AW12=GRID!$B$33:$BI$33), 0)),
ROUNDUP(INDEX(GRID!$B$34:$BI$44,MATCH(S$7,GRID!$A$34:$A$44,0),MATCH(1,($U$2=GRID!$B$31:$BI$31)*(КАЛЕНДАРЬ!$AW12=GRID!$B$33:$BI$33),0))*(1-GRID!$B$69),0))</f>
        <v>37500</v>
      </c>
      <c r="T435" s="47" cm="1">
        <f t="array" ref="T435">IF($I$2="Открытый тариф",
INDEX(GRID!$B$47:$BI$57,MATCH(S$7,GRID!$A$47:$A$57,0),MATCH(1,($U$2=GRID!$B$31:$BI$31)*(КАЛЕНДАРЬ!$AW12=GRID!$B$33:$BI$33), 0)),
ROUNDUP(INDEX(GRID!$B$47:$BI$57,MATCH(S$7,GRID!$A$47:$A$57,0),MATCH(1,($U$2=GRID!$B$31:$BI$31)*(КАЛЕНДАРЬ!$AW12=GRID!$B$33:$BI$33),0))*(1-GRID!$B$69),0))</f>
        <v>40100</v>
      </c>
      <c r="U435" s="47" cm="1">
        <f t="array" ref="U435">IF($I$2="Открытый тариф",
INDEX(GRID!$B$34:$BI$44,MATCH(U$7,GRID!$A$34:$A$44,0),MATCH(1,($U$2=GRID!$B$31:$BI$31)*(КАЛЕНДАРЬ!$AW12=GRID!$B$33:$BI$33), 0)),
ROUNDUP(INDEX(GRID!$B$34:$BI$44,MATCH(U$7,GRID!$A$34:$A$44,0),MATCH(1,($U$2=GRID!$B$31:$BI$31)*(КАЛЕНДАРЬ!$AW12=GRID!$B$33:$BI$33),0))*(1-GRID!$B$69),0))</f>
        <v>43200</v>
      </c>
      <c r="V435" s="47" cm="1">
        <f t="array" ref="V435">IF($I$2="Открытый тариф",
INDEX(GRID!$B$47:$BI$57,MATCH(U$7,GRID!$A$47:$A$57,0),MATCH(1,($U$2=GRID!$B$31:$BI$31)*(КАЛЕНДАРЬ!$AW12=GRID!$B$33:$BI$33), 0)),
ROUNDUP(INDEX(GRID!$B$47:$BI$57,MATCH(U$7,GRID!$A$47:$A$57,0),MATCH(1,($U$2=GRID!$B$31:$BI$31)*(КАЛЕНДАРЬ!$AW12=GRID!$B$33:$BI$33),0))*(1-GRID!$B$69),0))</f>
        <v>45800</v>
      </c>
      <c r="W435" s="47" cm="1">
        <f t="array" ref="W435">IF($I$2="Открытый тариф",
INDEX(GRID!$B$34:$BI$44,MATCH(W$7,GRID!$A$34:$A$44,0),MATCH(1,($U$2=GRID!$B$31:$BI$31)*(КАЛЕНДАРЬ!$AW12=GRID!$B$33:$BI$33), 0)),
ROUNDUP(INDEX(GRID!$B$34:$BI$44,MATCH(W$7,GRID!$A$34:$A$44,0),MATCH(1,($U$2=GRID!$B$31:$BI$31)*(КАЛЕНДАРЬ!$AW12=GRID!$B$33:$BI$33),0))*(1-GRID!$B$69),0))</f>
        <v>122200</v>
      </c>
      <c r="X435" s="47" cm="1">
        <f t="array" ref="X435">IF($I$2="Открытый тариф",
INDEX(GRID!$B$47:$BI$57,MATCH(W$7,GRID!$A$47:$A$57,0),MATCH(1,($U$2=GRID!$B$31:$BI$31)*(КАЛЕНДАРЬ!$AW12=GRID!$B$33:$BI$33), 0)),
ROUNDUP(INDEX(GRID!$B$47:$BI$57,MATCH(W$7,GRID!$A$47:$A$57,0),MATCH(1,($U$2=GRID!$B$31:$BI$31)*(КАЛЕНДАРЬ!$AW12=GRID!$B$33:$BI$33),0))*(1-GRID!$B$69),0))</f>
        <v>124800</v>
      </c>
    </row>
    <row r="436" spans="1:24" x14ac:dyDescent="0.2">
      <c r="A436" s="117" t="s">
        <v>47</v>
      </c>
      <c r="B436" s="117">
        <v>10</v>
      </c>
      <c r="C436" s="47" cm="1">
        <f t="array" ref="C436">IF($I$2="Открытый тариф",
INDEX(GRID!$B$34:$BI$44,MATCH(C$7,GRID!$A$34:$A$44,0),MATCH(1,($U$2=GRID!$B$31:$BI$31)*(КАЛЕНДАРЬ!$AW13=GRID!$B$33:$BI$33), 0)),
ROUNDUP(INDEX(GRID!$B$34:$BI$44,MATCH(C$7,GRID!$A$34:$A$44,0),MATCH(1,($U$2=GRID!$B$31:$BI$31)*(КАЛЕНДАРЬ!$AW13=GRID!$B$33:$BI$33),0))*(1-GRID!$B$69),0))</f>
        <v>18600</v>
      </c>
      <c r="D436" s="47" cm="1">
        <f t="array" ref="D436">IF($I$2="Открытый тариф",
INDEX(GRID!$B$47:$BI$57,MATCH(C$7,GRID!$A$47:$A$57,0),MATCH(1,($U$2=GRID!$B$31:$BI$31)*(КАЛЕНДАРЬ!$AW13=GRID!$B$33:$BI$33), 0)),
ROUNDUP(INDEX(GRID!$B$47:$BI$57,MATCH(C$7,GRID!$A$47:$A$57,0),MATCH(1,($U$2=GRID!$B$31:$BI$31)*(КАЛЕНДАРЬ!$AW13=GRID!$B$33:$BI$33),0))*(1-GRID!$B$69),0))</f>
        <v>21200</v>
      </c>
      <c r="E436" s="47" cm="1">
        <f t="array" ref="E436">IF($I$2="Открытый тариф",
INDEX(GRID!$B$34:$BI$44,MATCH(E$7,GRID!$A$34:$A$44,0),MATCH(1,($U$2=GRID!$B$31:$BI$31)*(КАЛЕНДАРЬ!$AW13=GRID!$B$33:$BI$33), 0)),
ROUNDUP(INDEX(GRID!$B$34:$BI$44,MATCH(E$7,GRID!$A$34:$A$44,0),MATCH(1,($U$2=GRID!$B$31:$BI$31)*(КАЛЕНДАРЬ!$AW13=GRID!$B$33:$BI$33),0))*(1-GRID!$B$69),0))</f>
        <v>20300</v>
      </c>
      <c r="F436" s="47" cm="1">
        <f t="array" ref="F436">IF($I$2="Открытый тариф",
INDEX(GRID!$B$47:$BI$57,MATCH(E$7,GRID!$A$47:$A$57,0),MATCH(1,($U$2=GRID!$B$31:$BI$31)*(КАЛЕНДАРЬ!$AW13=GRID!$B$33:$BI$33), 0)),
ROUNDUP(INDEX(GRID!$B$47:$BI$57,MATCH(E$7,GRID!$A$47:$A$57,0),MATCH(1,($U$2=GRID!$B$31:$BI$31)*(КАЛЕНДАРЬ!$AW13=GRID!$B$33:$BI$33),0))*(1-GRID!$B$69),0))</f>
        <v>22900</v>
      </c>
      <c r="G436" s="47" cm="1">
        <f t="array" ref="G436">IF($I$2="Открытый тариф",
INDEX(GRID!$B$34:$BI$44,MATCH(G$7,GRID!$A$34:$A$44,0),MATCH(1,($U$2=GRID!$B$31:$BI$31)*(КАЛЕНДАРЬ!$AW13=GRID!$B$33:$BI$33), 0)),
ROUNDUP(INDEX(GRID!$B$34:$BI$44,MATCH(G$7,GRID!$A$34:$A$44,0),MATCH(1,($U$2=GRID!$B$31:$BI$31)*(КАЛЕНДАРЬ!$AW13=GRID!$B$33:$BI$33),0))*(1-GRID!$B$69),0))</f>
        <v>21300</v>
      </c>
      <c r="H436" s="47" cm="1">
        <f t="array" ref="H436">IF($I$2="Открытый тариф",
INDEX(GRID!$B$47:$BI$57,MATCH(G$7,GRID!$A$47:$A$57,0),MATCH(1,($U$2=GRID!$B$31:$BI$31)*(КАЛЕНДАРЬ!$AW13=GRID!$B$33:$BI$33), 0)),
ROUNDUP(INDEX(GRID!$B$47:$BI$57,MATCH(G$7,GRID!$A$47:$A$57,0),MATCH(1,($U$2=GRID!$B$31:$BI$31)*(КАЛЕНДАРЬ!$AW13=GRID!$B$33:$BI$33),0))*(1-GRID!$B$69),0))</f>
        <v>23900</v>
      </c>
      <c r="I436" s="47" cm="1">
        <f t="array" ref="I436">IF($I$2="Открытый тариф",
INDEX(GRID!$B$34:$BI$44,MATCH(I$7,GRID!$A$34:$A$44,0),MATCH(1,($U$2=GRID!$B$31:$BI$31)*(КАЛЕНДАРЬ!$AW13=GRID!$B$33:$BI$33), 0)),
ROUNDUP(INDEX(GRID!$B$34:$BI$44,MATCH(I$7,GRID!$A$34:$A$44,0),MATCH(1,($U$2=GRID!$B$31:$BI$31)*(КАЛЕНДАРЬ!$AW13=GRID!$B$33:$BI$33),0))*(1-GRID!$B$69),0))</f>
        <v>23000</v>
      </c>
      <c r="J436" s="47" cm="1">
        <f t="array" ref="J436">IF($I$2="Открытый тариф",
INDEX(GRID!$B$47:$BI$57,MATCH(I$7,GRID!$A$47:$A$57,0),MATCH(1,($U$2=GRID!$B$31:$BI$31)*(КАЛЕНДАРЬ!$AW13=GRID!$B$33:$BI$33), 0)),
ROUNDUP(INDEX(GRID!$B$47:$BI$57,MATCH(I$7,GRID!$A$47:$A$57,0),MATCH(1,($U$2=GRID!$B$31:$BI$31)*(КАЛЕНДАРЬ!$AW13=GRID!$B$33:$BI$33),0))*(1-GRID!$B$69),0))</f>
        <v>25600</v>
      </c>
      <c r="K436" s="47" cm="1">
        <f t="array" ref="K436">IF($I$2="Открытый тариф",
INDEX(GRID!$B$34:$BI$44,MATCH(K$7,GRID!$A$34:$A$44,0),MATCH(1,($U$2=GRID!$B$31:$BI$31)*(КАЛЕНДАРЬ!$AW13=GRID!$B$33:$BI$33), 0)),
ROUNDUP(INDEX(GRID!$B$34:$BI$44,MATCH(K$7,GRID!$A$34:$A$44,0),MATCH(1,($U$2=GRID!$B$31:$BI$31)*(КАЛЕНДАРЬ!$AW13=GRID!$B$33:$BI$33),0))*(1-GRID!$B$69),0))</f>
        <v>24000</v>
      </c>
      <c r="L436" s="47" cm="1">
        <f t="array" ref="L436">IF($I$2="Открытый тариф",
INDEX(GRID!$B$47:$BI$57,MATCH(K$7,GRID!$A$47:$A$57,0),MATCH(1,($U$2=GRID!$B$31:$BI$31)*(КАЛЕНДАРЬ!$AW13=GRID!$B$33:$BI$33), 0)),
ROUNDUP(INDEX(GRID!$B$47:$BI$57,MATCH(K$7,GRID!$A$47:$A$57,0),MATCH(1,($U$2=GRID!$B$31:$BI$31)*(КАЛЕНДАРЬ!$AW13=GRID!$B$33:$BI$33),0))*(1-GRID!$B$69),0))</f>
        <v>26600</v>
      </c>
      <c r="M436" s="47" cm="1">
        <f t="array" ref="M436">IF($I$2="Открытый тариф",
INDEX(GRID!$B$34:$BI$44,MATCH(M$7,GRID!$A$34:$A$44,0),MATCH(1,($U$2=GRID!$B$31:$BI$31)*(КАЛЕНДАРЬ!$AW13=GRID!$B$33:$BI$33), 0)),
ROUNDUP(INDEX(GRID!$B$34:$BI$44,MATCH(M$7,GRID!$A$34:$A$44,0),MATCH(1,($U$2=GRID!$B$31:$BI$31)*(КАЛЕНДАРЬ!$AW13=GRID!$B$33:$BI$33),0))*(1-GRID!$B$69),0))</f>
        <v>25700</v>
      </c>
      <c r="N436" s="47" cm="1">
        <f t="array" ref="N436">IF($I$2="Открытый тариф",
INDEX(GRID!$B$47:$BI$57,MATCH(M$7,GRID!$A$47:$A$57,0),MATCH(1,($U$2=GRID!$B$31:$BI$31)*(КАЛЕНДАРЬ!$AW13=GRID!$B$33:$BI$33), 0)),
ROUNDUP(INDEX(GRID!$B$47:$BI$57,MATCH(M$7,GRID!$A$47:$A$57,0),MATCH(1,($U$2=GRID!$B$31:$BI$31)*(КАЛЕНДАРЬ!$AW13=GRID!$B$33:$BI$33),0))*(1-GRID!$B$69),0))</f>
        <v>28300</v>
      </c>
      <c r="O436" s="47" cm="1">
        <f t="array" ref="O436">IF($I$2="Открытый тариф",
INDEX(GRID!$B$34:$BI$44,MATCH(O$7,GRID!$A$34:$A$44,0),MATCH(1,($U$2=GRID!$B$31:$BI$31)*(КАЛЕНДАРЬ!$AW13=GRID!$B$33:$BI$33), 0)),
ROUNDUP(INDEX(GRID!$B$34:$BI$44,MATCH(O$7,GRID!$A$34:$A$44,0),MATCH(1,($U$2=GRID!$B$31:$BI$31)*(КАЛЕНДАРЬ!$AW13=GRID!$B$33:$BI$33),0))*(1-GRID!$B$69),0))</f>
        <v>32300</v>
      </c>
      <c r="P436" s="47" cm="1">
        <f t="array" ref="P436">IF($I$2="Открытый тариф",
INDEX(GRID!$B$47:$BI$57,MATCH(O$7,GRID!$A$47:$A$57,0),MATCH(1,($U$2=GRID!$B$31:$BI$31)*(КАЛЕНДАРЬ!$AW13=GRID!$B$33:$BI$33), 0)),
ROUNDUP(INDEX(GRID!$B$47:$BI$57,MATCH(O$7,GRID!$A$47:$A$57,0),MATCH(1,($U$2=GRID!$B$31:$BI$31)*(КАЛЕНДАРЬ!$AW13=GRID!$B$33:$BI$33),0))*(1-GRID!$B$69),0))</f>
        <v>34900</v>
      </c>
      <c r="Q436" s="47" cm="1">
        <f t="array" ref="Q436">IF($I$2="Открытый тариф",
INDEX(GRID!$B$34:$BI$44,MATCH(Q$7,GRID!$A$34:$A$44,0),MATCH(1,($U$2=GRID!$B$31:$BI$31)*(КАЛЕНДАРЬ!$AW13=GRID!$B$33:$BI$33), 0)),
ROUNDUP(INDEX(GRID!$B$34:$BI$44,MATCH(Q$7,GRID!$A$34:$A$44,0),MATCH(1,($U$2=GRID!$B$31:$BI$31)*(КАЛЕНДАРЬ!$AW13=GRID!$B$33:$BI$33),0))*(1-GRID!$B$69),0))</f>
        <v>34200</v>
      </c>
      <c r="R436" s="47" cm="1">
        <f t="array" ref="R436">IF($I$2="Открытый тариф",
INDEX(GRID!$B$47:$BI$57,MATCH(Q$7,GRID!$A$47:$A$57,0),MATCH(1,($U$2=GRID!$B$31:$BI$31)*(КАЛЕНДАРЬ!$AW13=GRID!$B$33:$BI$33), 0)),
ROUNDUP(INDEX(GRID!$B$47:$BI$57,MATCH(Q$7,GRID!$A$47:$A$57,0),MATCH(1,($U$2=GRID!$B$31:$BI$31)*(КАЛЕНДАРЬ!$AW13=GRID!$B$33:$BI$33),0))*(1-GRID!$B$69),0))</f>
        <v>36800</v>
      </c>
      <c r="S436" s="47" cm="1">
        <f t="array" ref="S436">IF($I$2="Открытый тариф",
INDEX(GRID!$B$34:$BI$44,MATCH(S$7,GRID!$A$34:$A$44,0),MATCH(1,($U$2=GRID!$B$31:$BI$31)*(КАЛЕНДАРЬ!$AW13=GRID!$B$33:$BI$33), 0)),
ROUNDUP(INDEX(GRID!$B$34:$BI$44,MATCH(S$7,GRID!$A$34:$A$44,0),MATCH(1,($U$2=GRID!$B$31:$BI$31)*(КАЛЕНДАРЬ!$AW13=GRID!$B$33:$BI$33),0))*(1-GRID!$B$69),0))</f>
        <v>37500</v>
      </c>
      <c r="T436" s="47" cm="1">
        <f t="array" ref="T436">IF($I$2="Открытый тариф",
INDEX(GRID!$B$47:$BI$57,MATCH(S$7,GRID!$A$47:$A$57,0),MATCH(1,($U$2=GRID!$B$31:$BI$31)*(КАЛЕНДАРЬ!$AW13=GRID!$B$33:$BI$33), 0)),
ROUNDUP(INDEX(GRID!$B$47:$BI$57,MATCH(S$7,GRID!$A$47:$A$57,0),MATCH(1,($U$2=GRID!$B$31:$BI$31)*(КАЛЕНДАРЬ!$AW13=GRID!$B$33:$BI$33),0))*(1-GRID!$B$69),0))</f>
        <v>40100</v>
      </c>
      <c r="U436" s="47" cm="1">
        <f t="array" ref="U436">IF($I$2="Открытый тариф",
INDEX(GRID!$B$34:$BI$44,MATCH(U$7,GRID!$A$34:$A$44,0),MATCH(1,($U$2=GRID!$B$31:$BI$31)*(КАЛЕНДАРЬ!$AW13=GRID!$B$33:$BI$33), 0)),
ROUNDUP(INDEX(GRID!$B$34:$BI$44,MATCH(U$7,GRID!$A$34:$A$44,0),MATCH(1,($U$2=GRID!$B$31:$BI$31)*(КАЛЕНДАРЬ!$AW13=GRID!$B$33:$BI$33),0))*(1-GRID!$B$69),0))</f>
        <v>43200</v>
      </c>
      <c r="V436" s="47" cm="1">
        <f t="array" ref="V436">IF($I$2="Открытый тариф",
INDEX(GRID!$B$47:$BI$57,MATCH(U$7,GRID!$A$47:$A$57,0),MATCH(1,($U$2=GRID!$B$31:$BI$31)*(КАЛЕНДАРЬ!$AW13=GRID!$B$33:$BI$33), 0)),
ROUNDUP(INDEX(GRID!$B$47:$BI$57,MATCH(U$7,GRID!$A$47:$A$57,0),MATCH(1,($U$2=GRID!$B$31:$BI$31)*(КАЛЕНДАРЬ!$AW13=GRID!$B$33:$BI$33),0))*(1-GRID!$B$69),0))</f>
        <v>45800</v>
      </c>
      <c r="W436" s="47" cm="1">
        <f t="array" ref="W436">IF($I$2="Открытый тариф",
INDEX(GRID!$B$34:$BI$44,MATCH(W$7,GRID!$A$34:$A$44,0),MATCH(1,($U$2=GRID!$B$31:$BI$31)*(КАЛЕНДАРЬ!$AW13=GRID!$B$33:$BI$33), 0)),
ROUNDUP(INDEX(GRID!$B$34:$BI$44,MATCH(W$7,GRID!$A$34:$A$44,0),MATCH(1,($U$2=GRID!$B$31:$BI$31)*(КАЛЕНДАРЬ!$AW13=GRID!$B$33:$BI$33),0))*(1-GRID!$B$69),0))</f>
        <v>122200</v>
      </c>
      <c r="X436" s="47" cm="1">
        <f t="array" ref="X436">IF($I$2="Открытый тариф",
INDEX(GRID!$B$47:$BI$57,MATCH(W$7,GRID!$A$47:$A$57,0),MATCH(1,($U$2=GRID!$B$31:$BI$31)*(КАЛЕНДАРЬ!$AW13=GRID!$B$33:$BI$33), 0)),
ROUNDUP(INDEX(GRID!$B$47:$BI$57,MATCH(W$7,GRID!$A$47:$A$57,0),MATCH(1,($U$2=GRID!$B$31:$BI$31)*(КАЛЕНДАРЬ!$AW13=GRID!$B$33:$BI$33),0))*(1-GRID!$B$69),0))</f>
        <v>124800</v>
      </c>
    </row>
    <row r="437" spans="1:24" x14ac:dyDescent="0.2">
      <c r="A437" s="117" t="s">
        <v>48</v>
      </c>
      <c r="B437" s="117">
        <v>11</v>
      </c>
      <c r="C437" s="47" cm="1">
        <f t="array" ref="C437">IF($I$2="Открытый тариф",
INDEX(GRID!$B$34:$BI$44,MATCH(C$7,GRID!$A$34:$A$44,0),MATCH(1,($U$2=GRID!$B$31:$BI$31)*(КАЛЕНДАРЬ!$AW14=GRID!$B$33:$BI$33), 0)),
ROUNDUP(INDEX(GRID!$B$34:$BI$44,MATCH(C$7,GRID!$A$34:$A$44,0),MATCH(1,($U$2=GRID!$B$31:$BI$31)*(КАЛЕНДАРЬ!$AW14=GRID!$B$33:$BI$33),0))*(1-GRID!$B$69),0))</f>
        <v>18600</v>
      </c>
      <c r="D437" s="47" cm="1">
        <f t="array" ref="D437">IF($I$2="Открытый тариф",
INDEX(GRID!$B$47:$BI$57,MATCH(C$7,GRID!$A$47:$A$57,0),MATCH(1,($U$2=GRID!$B$31:$BI$31)*(КАЛЕНДАРЬ!$AW14=GRID!$B$33:$BI$33), 0)),
ROUNDUP(INDEX(GRID!$B$47:$BI$57,MATCH(C$7,GRID!$A$47:$A$57,0),MATCH(1,($U$2=GRID!$B$31:$BI$31)*(КАЛЕНДАРЬ!$AW14=GRID!$B$33:$BI$33),0))*(1-GRID!$B$69),0))</f>
        <v>21200</v>
      </c>
      <c r="E437" s="47" cm="1">
        <f t="array" ref="E437">IF($I$2="Открытый тариф",
INDEX(GRID!$B$34:$BI$44,MATCH(E$7,GRID!$A$34:$A$44,0),MATCH(1,($U$2=GRID!$B$31:$BI$31)*(КАЛЕНДАРЬ!$AW14=GRID!$B$33:$BI$33), 0)),
ROUNDUP(INDEX(GRID!$B$34:$BI$44,MATCH(E$7,GRID!$A$34:$A$44,0),MATCH(1,($U$2=GRID!$B$31:$BI$31)*(КАЛЕНДАРЬ!$AW14=GRID!$B$33:$BI$33),0))*(1-GRID!$B$69),0))</f>
        <v>20300</v>
      </c>
      <c r="F437" s="47" cm="1">
        <f t="array" ref="F437">IF($I$2="Открытый тариф",
INDEX(GRID!$B$47:$BI$57,MATCH(E$7,GRID!$A$47:$A$57,0),MATCH(1,($U$2=GRID!$B$31:$BI$31)*(КАЛЕНДАРЬ!$AW14=GRID!$B$33:$BI$33), 0)),
ROUNDUP(INDEX(GRID!$B$47:$BI$57,MATCH(E$7,GRID!$A$47:$A$57,0),MATCH(1,($U$2=GRID!$B$31:$BI$31)*(КАЛЕНДАРЬ!$AW14=GRID!$B$33:$BI$33),0))*(1-GRID!$B$69),0))</f>
        <v>22900</v>
      </c>
      <c r="G437" s="47" cm="1">
        <f t="array" ref="G437">IF($I$2="Открытый тариф",
INDEX(GRID!$B$34:$BI$44,MATCH(G$7,GRID!$A$34:$A$44,0),MATCH(1,($U$2=GRID!$B$31:$BI$31)*(КАЛЕНДАРЬ!$AW14=GRID!$B$33:$BI$33), 0)),
ROUNDUP(INDEX(GRID!$B$34:$BI$44,MATCH(G$7,GRID!$A$34:$A$44,0),MATCH(1,($U$2=GRID!$B$31:$BI$31)*(КАЛЕНДАРЬ!$AW14=GRID!$B$33:$BI$33),0))*(1-GRID!$B$69),0))</f>
        <v>21300</v>
      </c>
      <c r="H437" s="47" cm="1">
        <f t="array" ref="H437">IF($I$2="Открытый тариф",
INDEX(GRID!$B$47:$BI$57,MATCH(G$7,GRID!$A$47:$A$57,0),MATCH(1,($U$2=GRID!$B$31:$BI$31)*(КАЛЕНДАРЬ!$AW14=GRID!$B$33:$BI$33), 0)),
ROUNDUP(INDEX(GRID!$B$47:$BI$57,MATCH(G$7,GRID!$A$47:$A$57,0),MATCH(1,($U$2=GRID!$B$31:$BI$31)*(КАЛЕНДАРЬ!$AW14=GRID!$B$33:$BI$33),0))*(1-GRID!$B$69),0))</f>
        <v>23900</v>
      </c>
      <c r="I437" s="47" cm="1">
        <f t="array" ref="I437">IF($I$2="Открытый тариф",
INDEX(GRID!$B$34:$BI$44,MATCH(I$7,GRID!$A$34:$A$44,0),MATCH(1,($U$2=GRID!$B$31:$BI$31)*(КАЛЕНДАРЬ!$AW14=GRID!$B$33:$BI$33), 0)),
ROUNDUP(INDEX(GRID!$B$34:$BI$44,MATCH(I$7,GRID!$A$34:$A$44,0),MATCH(1,($U$2=GRID!$B$31:$BI$31)*(КАЛЕНДАРЬ!$AW14=GRID!$B$33:$BI$33),0))*(1-GRID!$B$69),0))</f>
        <v>23000</v>
      </c>
      <c r="J437" s="47" cm="1">
        <f t="array" ref="J437">IF($I$2="Открытый тариф",
INDEX(GRID!$B$47:$BI$57,MATCH(I$7,GRID!$A$47:$A$57,0),MATCH(1,($U$2=GRID!$B$31:$BI$31)*(КАЛЕНДАРЬ!$AW14=GRID!$B$33:$BI$33), 0)),
ROUNDUP(INDEX(GRID!$B$47:$BI$57,MATCH(I$7,GRID!$A$47:$A$57,0),MATCH(1,($U$2=GRID!$B$31:$BI$31)*(КАЛЕНДАРЬ!$AW14=GRID!$B$33:$BI$33),0))*(1-GRID!$B$69),0))</f>
        <v>25600</v>
      </c>
      <c r="K437" s="47" cm="1">
        <f t="array" ref="K437">IF($I$2="Открытый тариф",
INDEX(GRID!$B$34:$BI$44,MATCH(K$7,GRID!$A$34:$A$44,0),MATCH(1,($U$2=GRID!$B$31:$BI$31)*(КАЛЕНДАРЬ!$AW14=GRID!$B$33:$BI$33), 0)),
ROUNDUP(INDEX(GRID!$B$34:$BI$44,MATCH(K$7,GRID!$A$34:$A$44,0),MATCH(1,($U$2=GRID!$B$31:$BI$31)*(КАЛЕНДАРЬ!$AW14=GRID!$B$33:$BI$33),0))*(1-GRID!$B$69),0))</f>
        <v>24000</v>
      </c>
      <c r="L437" s="47" cm="1">
        <f t="array" ref="L437">IF($I$2="Открытый тариф",
INDEX(GRID!$B$47:$BI$57,MATCH(K$7,GRID!$A$47:$A$57,0),MATCH(1,($U$2=GRID!$B$31:$BI$31)*(КАЛЕНДАРЬ!$AW14=GRID!$B$33:$BI$33), 0)),
ROUNDUP(INDEX(GRID!$B$47:$BI$57,MATCH(K$7,GRID!$A$47:$A$57,0),MATCH(1,($U$2=GRID!$B$31:$BI$31)*(КАЛЕНДАРЬ!$AW14=GRID!$B$33:$BI$33),0))*(1-GRID!$B$69),0))</f>
        <v>26600</v>
      </c>
      <c r="M437" s="47" cm="1">
        <f t="array" ref="M437">IF($I$2="Открытый тариф",
INDEX(GRID!$B$34:$BI$44,MATCH(M$7,GRID!$A$34:$A$44,0),MATCH(1,($U$2=GRID!$B$31:$BI$31)*(КАЛЕНДАРЬ!$AW14=GRID!$B$33:$BI$33), 0)),
ROUNDUP(INDEX(GRID!$B$34:$BI$44,MATCH(M$7,GRID!$A$34:$A$44,0),MATCH(1,($U$2=GRID!$B$31:$BI$31)*(КАЛЕНДАРЬ!$AW14=GRID!$B$33:$BI$33),0))*(1-GRID!$B$69),0))</f>
        <v>25700</v>
      </c>
      <c r="N437" s="47" cm="1">
        <f t="array" ref="N437">IF($I$2="Открытый тариф",
INDEX(GRID!$B$47:$BI$57,MATCH(M$7,GRID!$A$47:$A$57,0),MATCH(1,($U$2=GRID!$B$31:$BI$31)*(КАЛЕНДАРЬ!$AW14=GRID!$B$33:$BI$33), 0)),
ROUNDUP(INDEX(GRID!$B$47:$BI$57,MATCH(M$7,GRID!$A$47:$A$57,0),MATCH(1,($U$2=GRID!$B$31:$BI$31)*(КАЛЕНДАРЬ!$AW14=GRID!$B$33:$BI$33),0))*(1-GRID!$B$69),0))</f>
        <v>28300</v>
      </c>
      <c r="O437" s="47" cm="1">
        <f t="array" ref="O437">IF($I$2="Открытый тариф",
INDEX(GRID!$B$34:$BI$44,MATCH(O$7,GRID!$A$34:$A$44,0),MATCH(1,($U$2=GRID!$B$31:$BI$31)*(КАЛЕНДАРЬ!$AW14=GRID!$B$33:$BI$33), 0)),
ROUNDUP(INDEX(GRID!$B$34:$BI$44,MATCH(O$7,GRID!$A$34:$A$44,0),MATCH(1,($U$2=GRID!$B$31:$BI$31)*(КАЛЕНДАРЬ!$AW14=GRID!$B$33:$BI$33),0))*(1-GRID!$B$69),0))</f>
        <v>32300</v>
      </c>
      <c r="P437" s="47" cm="1">
        <f t="array" ref="P437">IF($I$2="Открытый тариф",
INDEX(GRID!$B$47:$BI$57,MATCH(O$7,GRID!$A$47:$A$57,0),MATCH(1,($U$2=GRID!$B$31:$BI$31)*(КАЛЕНДАРЬ!$AW14=GRID!$B$33:$BI$33), 0)),
ROUNDUP(INDEX(GRID!$B$47:$BI$57,MATCH(O$7,GRID!$A$47:$A$57,0),MATCH(1,($U$2=GRID!$B$31:$BI$31)*(КАЛЕНДАРЬ!$AW14=GRID!$B$33:$BI$33),0))*(1-GRID!$B$69),0))</f>
        <v>34900</v>
      </c>
      <c r="Q437" s="47" cm="1">
        <f t="array" ref="Q437">IF($I$2="Открытый тариф",
INDEX(GRID!$B$34:$BI$44,MATCH(Q$7,GRID!$A$34:$A$44,0),MATCH(1,($U$2=GRID!$B$31:$BI$31)*(КАЛЕНДАРЬ!$AW14=GRID!$B$33:$BI$33), 0)),
ROUNDUP(INDEX(GRID!$B$34:$BI$44,MATCH(Q$7,GRID!$A$34:$A$44,0),MATCH(1,($U$2=GRID!$B$31:$BI$31)*(КАЛЕНДАРЬ!$AW14=GRID!$B$33:$BI$33),0))*(1-GRID!$B$69),0))</f>
        <v>34200</v>
      </c>
      <c r="R437" s="47" cm="1">
        <f t="array" ref="R437">IF($I$2="Открытый тариф",
INDEX(GRID!$B$47:$BI$57,MATCH(Q$7,GRID!$A$47:$A$57,0),MATCH(1,($U$2=GRID!$B$31:$BI$31)*(КАЛЕНДАРЬ!$AW14=GRID!$B$33:$BI$33), 0)),
ROUNDUP(INDEX(GRID!$B$47:$BI$57,MATCH(Q$7,GRID!$A$47:$A$57,0),MATCH(1,($U$2=GRID!$B$31:$BI$31)*(КАЛЕНДАРЬ!$AW14=GRID!$B$33:$BI$33),0))*(1-GRID!$B$69),0))</f>
        <v>36800</v>
      </c>
      <c r="S437" s="47" cm="1">
        <f t="array" ref="S437">IF($I$2="Открытый тариф",
INDEX(GRID!$B$34:$BI$44,MATCH(S$7,GRID!$A$34:$A$44,0),MATCH(1,($U$2=GRID!$B$31:$BI$31)*(КАЛЕНДАРЬ!$AW14=GRID!$B$33:$BI$33), 0)),
ROUNDUP(INDEX(GRID!$B$34:$BI$44,MATCH(S$7,GRID!$A$34:$A$44,0),MATCH(1,($U$2=GRID!$B$31:$BI$31)*(КАЛЕНДАРЬ!$AW14=GRID!$B$33:$BI$33),0))*(1-GRID!$B$69),0))</f>
        <v>37500</v>
      </c>
      <c r="T437" s="47" cm="1">
        <f t="array" ref="T437">IF($I$2="Открытый тариф",
INDEX(GRID!$B$47:$BI$57,MATCH(S$7,GRID!$A$47:$A$57,0),MATCH(1,($U$2=GRID!$B$31:$BI$31)*(КАЛЕНДАРЬ!$AW14=GRID!$B$33:$BI$33), 0)),
ROUNDUP(INDEX(GRID!$B$47:$BI$57,MATCH(S$7,GRID!$A$47:$A$57,0),MATCH(1,($U$2=GRID!$B$31:$BI$31)*(КАЛЕНДАРЬ!$AW14=GRID!$B$33:$BI$33),0))*(1-GRID!$B$69),0))</f>
        <v>40100</v>
      </c>
      <c r="U437" s="47" cm="1">
        <f t="array" ref="U437">IF($I$2="Открытый тариф",
INDEX(GRID!$B$34:$BI$44,MATCH(U$7,GRID!$A$34:$A$44,0),MATCH(1,($U$2=GRID!$B$31:$BI$31)*(КАЛЕНДАРЬ!$AW14=GRID!$B$33:$BI$33), 0)),
ROUNDUP(INDEX(GRID!$B$34:$BI$44,MATCH(U$7,GRID!$A$34:$A$44,0),MATCH(1,($U$2=GRID!$B$31:$BI$31)*(КАЛЕНДАРЬ!$AW14=GRID!$B$33:$BI$33),0))*(1-GRID!$B$69),0))</f>
        <v>43200</v>
      </c>
      <c r="V437" s="47" cm="1">
        <f t="array" ref="V437">IF($I$2="Открытый тариф",
INDEX(GRID!$B$47:$BI$57,MATCH(U$7,GRID!$A$47:$A$57,0),MATCH(1,($U$2=GRID!$B$31:$BI$31)*(КАЛЕНДАРЬ!$AW14=GRID!$B$33:$BI$33), 0)),
ROUNDUP(INDEX(GRID!$B$47:$BI$57,MATCH(U$7,GRID!$A$47:$A$57,0),MATCH(1,($U$2=GRID!$B$31:$BI$31)*(КАЛЕНДАРЬ!$AW14=GRID!$B$33:$BI$33),0))*(1-GRID!$B$69),0))</f>
        <v>45800</v>
      </c>
      <c r="W437" s="47" cm="1">
        <f t="array" ref="W437">IF($I$2="Открытый тариф",
INDEX(GRID!$B$34:$BI$44,MATCH(W$7,GRID!$A$34:$A$44,0),MATCH(1,($U$2=GRID!$B$31:$BI$31)*(КАЛЕНДАРЬ!$AW14=GRID!$B$33:$BI$33), 0)),
ROUNDUP(INDEX(GRID!$B$34:$BI$44,MATCH(W$7,GRID!$A$34:$A$44,0),MATCH(1,($U$2=GRID!$B$31:$BI$31)*(КАЛЕНДАРЬ!$AW14=GRID!$B$33:$BI$33),0))*(1-GRID!$B$69),0))</f>
        <v>122200</v>
      </c>
      <c r="X437" s="47" cm="1">
        <f t="array" ref="X437">IF($I$2="Открытый тариф",
INDEX(GRID!$B$47:$BI$57,MATCH(W$7,GRID!$A$47:$A$57,0),MATCH(1,($U$2=GRID!$B$31:$BI$31)*(КАЛЕНДАРЬ!$AW14=GRID!$B$33:$BI$33), 0)),
ROUNDUP(INDEX(GRID!$B$47:$BI$57,MATCH(W$7,GRID!$A$47:$A$57,0),MATCH(1,($U$2=GRID!$B$31:$BI$31)*(КАЛЕНДАРЬ!$AW14=GRID!$B$33:$BI$33),0))*(1-GRID!$B$69),0))</f>
        <v>124800</v>
      </c>
    </row>
    <row r="438" spans="1:24" x14ac:dyDescent="0.2">
      <c r="A438" s="117" t="s">
        <v>42</v>
      </c>
      <c r="B438" s="117">
        <v>12</v>
      </c>
      <c r="C438" s="47" cm="1">
        <f t="array" ref="C438">IF($I$2="Открытый тариф",
INDEX(GRID!$B$34:$BI$44,MATCH(C$7,GRID!$A$34:$A$44,0),MATCH(1,($U$2=GRID!$B$31:$BI$31)*(КАЛЕНДАРЬ!$AW15=GRID!$B$33:$BI$33), 0)),
ROUNDUP(INDEX(GRID!$B$34:$BI$44,MATCH(C$7,GRID!$A$34:$A$44,0),MATCH(1,($U$2=GRID!$B$31:$BI$31)*(КАЛЕНДАРЬ!$AW15=GRID!$B$33:$BI$33),0))*(1-GRID!$B$69),0))</f>
        <v>17400</v>
      </c>
      <c r="D438" s="47" cm="1">
        <f t="array" ref="D438">IF($I$2="Открытый тариф",
INDEX(GRID!$B$47:$BI$57,MATCH(C$7,GRID!$A$47:$A$57,0),MATCH(1,($U$2=GRID!$B$31:$BI$31)*(КАЛЕНДАРЬ!$AW15=GRID!$B$33:$BI$33), 0)),
ROUNDUP(INDEX(GRID!$B$47:$BI$57,MATCH(C$7,GRID!$A$47:$A$57,0),MATCH(1,($U$2=GRID!$B$31:$BI$31)*(КАЛЕНДАРЬ!$AW15=GRID!$B$33:$BI$33),0))*(1-GRID!$B$69),0))</f>
        <v>20000</v>
      </c>
      <c r="E438" s="47" cm="1">
        <f t="array" ref="E438">IF($I$2="Открытый тариф",
INDEX(GRID!$B$34:$BI$44,MATCH(E$7,GRID!$A$34:$A$44,0),MATCH(1,($U$2=GRID!$B$31:$BI$31)*(КАЛЕНДАРЬ!$AW15=GRID!$B$33:$BI$33), 0)),
ROUNDUP(INDEX(GRID!$B$34:$BI$44,MATCH(E$7,GRID!$A$34:$A$44,0),MATCH(1,($U$2=GRID!$B$31:$BI$31)*(КАЛЕНДАРЬ!$AW15=GRID!$B$33:$BI$33),0))*(1-GRID!$B$69),0))</f>
        <v>19100</v>
      </c>
      <c r="F438" s="47" cm="1">
        <f t="array" ref="F438">IF($I$2="Открытый тариф",
INDEX(GRID!$B$47:$BI$57,MATCH(E$7,GRID!$A$47:$A$57,0),MATCH(1,($U$2=GRID!$B$31:$BI$31)*(КАЛЕНДАРЬ!$AW15=GRID!$B$33:$BI$33), 0)),
ROUNDUP(INDEX(GRID!$B$47:$BI$57,MATCH(E$7,GRID!$A$47:$A$57,0),MATCH(1,($U$2=GRID!$B$31:$BI$31)*(КАЛЕНДАРЬ!$AW15=GRID!$B$33:$BI$33),0))*(1-GRID!$B$69),0))</f>
        <v>21700</v>
      </c>
      <c r="G438" s="47" cm="1">
        <f t="array" ref="G438">IF($I$2="Открытый тариф",
INDEX(GRID!$B$34:$BI$44,MATCH(G$7,GRID!$A$34:$A$44,0),MATCH(1,($U$2=GRID!$B$31:$BI$31)*(КАЛЕНДАРЬ!$AW15=GRID!$B$33:$BI$33), 0)),
ROUNDUP(INDEX(GRID!$B$34:$BI$44,MATCH(G$7,GRID!$A$34:$A$44,0),MATCH(1,($U$2=GRID!$B$31:$BI$31)*(КАЛЕНДАРЬ!$AW15=GRID!$B$33:$BI$33),0))*(1-GRID!$B$69),0))</f>
        <v>20000</v>
      </c>
      <c r="H438" s="47" cm="1">
        <f t="array" ref="H438">IF($I$2="Открытый тариф",
INDEX(GRID!$B$47:$BI$57,MATCH(G$7,GRID!$A$47:$A$57,0),MATCH(1,($U$2=GRID!$B$31:$BI$31)*(КАЛЕНДАРЬ!$AW15=GRID!$B$33:$BI$33), 0)),
ROUNDUP(INDEX(GRID!$B$47:$BI$57,MATCH(G$7,GRID!$A$47:$A$57,0),MATCH(1,($U$2=GRID!$B$31:$BI$31)*(КАЛЕНДАРЬ!$AW15=GRID!$B$33:$BI$33),0))*(1-GRID!$B$69),0))</f>
        <v>22600</v>
      </c>
      <c r="I438" s="47" cm="1">
        <f t="array" ref="I438">IF($I$2="Открытый тариф",
INDEX(GRID!$B$34:$BI$44,MATCH(I$7,GRID!$A$34:$A$44,0),MATCH(1,($U$2=GRID!$B$31:$BI$31)*(КАЛЕНДАРЬ!$AW15=GRID!$B$33:$BI$33), 0)),
ROUNDUP(INDEX(GRID!$B$34:$BI$44,MATCH(I$7,GRID!$A$34:$A$44,0),MATCH(1,($U$2=GRID!$B$31:$BI$31)*(КАЛЕНДАРЬ!$AW15=GRID!$B$33:$BI$33),0))*(1-GRID!$B$69),0))</f>
        <v>21700</v>
      </c>
      <c r="J438" s="47" cm="1">
        <f t="array" ref="J438">IF($I$2="Открытый тариф",
INDEX(GRID!$B$47:$BI$57,MATCH(I$7,GRID!$A$47:$A$57,0),MATCH(1,($U$2=GRID!$B$31:$BI$31)*(КАЛЕНДАРЬ!$AW15=GRID!$B$33:$BI$33), 0)),
ROUNDUP(INDEX(GRID!$B$47:$BI$57,MATCH(I$7,GRID!$A$47:$A$57,0),MATCH(1,($U$2=GRID!$B$31:$BI$31)*(КАЛЕНДАРЬ!$AW15=GRID!$B$33:$BI$33),0))*(1-GRID!$B$69),0))</f>
        <v>24300</v>
      </c>
      <c r="K438" s="47" cm="1">
        <f t="array" ref="K438">IF($I$2="Открытый тариф",
INDEX(GRID!$B$34:$BI$44,MATCH(K$7,GRID!$A$34:$A$44,0),MATCH(1,($U$2=GRID!$B$31:$BI$31)*(КАЛЕНДАРЬ!$AW15=GRID!$B$33:$BI$33), 0)),
ROUNDUP(INDEX(GRID!$B$34:$BI$44,MATCH(K$7,GRID!$A$34:$A$44,0),MATCH(1,($U$2=GRID!$B$31:$BI$31)*(КАЛЕНДАРЬ!$AW15=GRID!$B$33:$BI$33),0))*(1-GRID!$B$69),0))</f>
        <v>22600</v>
      </c>
      <c r="L438" s="47" cm="1">
        <f t="array" ref="L438">IF($I$2="Открытый тариф",
INDEX(GRID!$B$47:$BI$57,MATCH(K$7,GRID!$A$47:$A$57,0),MATCH(1,($U$2=GRID!$B$31:$BI$31)*(КАЛЕНДАРЬ!$AW15=GRID!$B$33:$BI$33), 0)),
ROUNDUP(INDEX(GRID!$B$47:$BI$57,MATCH(K$7,GRID!$A$47:$A$57,0),MATCH(1,($U$2=GRID!$B$31:$BI$31)*(КАЛЕНДАРЬ!$AW15=GRID!$B$33:$BI$33),0))*(1-GRID!$B$69),0))</f>
        <v>25200</v>
      </c>
      <c r="M438" s="47" cm="1">
        <f t="array" ref="M438">IF($I$2="Открытый тариф",
INDEX(GRID!$B$34:$BI$44,MATCH(M$7,GRID!$A$34:$A$44,0),MATCH(1,($U$2=GRID!$B$31:$BI$31)*(КАЛЕНДАРЬ!$AW15=GRID!$B$33:$BI$33), 0)),
ROUNDUP(INDEX(GRID!$B$34:$BI$44,MATCH(M$7,GRID!$A$34:$A$44,0),MATCH(1,($U$2=GRID!$B$31:$BI$31)*(КАЛЕНДАРЬ!$AW15=GRID!$B$33:$BI$33),0))*(1-GRID!$B$69),0))</f>
        <v>24300</v>
      </c>
      <c r="N438" s="47" cm="1">
        <f t="array" ref="N438">IF($I$2="Открытый тариф",
INDEX(GRID!$B$47:$BI$57,MATCH(M$7,GRID!$A$47:$A$57,0),MATCH(1,($U$2=GRID!$B$31:$BI$31)*(КАЛЕНДАРЬ!$AW15=GRID!$B$33:$BI$33), 0)),
ROUNDUP(INDEX(GRID!$B$47:$BI$57,MATCH(M$7,GRID!$A$47:$A$57,0),MATCH(1,($U$2=GRID!$B$31:$BI$31)*(КАЛЕНДАРЬ!$AW15=GRID!$B$33:$BI$33),0))*(1-GRID!$B$69),0))</f>
        <v>26900</v>
      </c>
      <c r="O438" s="47" cm="1">
        <f t="array" ref="O438">IF($I$2="Открытый тариф",
INDEX(GRID!$B$34:$BI$44,MATCH(O$7,GRID!$A$34:$A$44,0),MATCH(1,($U$2=GRID!$B$31:$BI$31)*(КАЛЕНДАРЬ!$AW15=GRID!$B$33:$BI$33), 0)),
ROUNDUP(INDEX(GRID!$B$34:$BI$44,MATCH(O$7,GRID!$A$34:$A$44,0),MATCH(1,($U$2=GRID!$B$31:$BI$31)*(КАЛЕНДАРЬ!$AW15=GRID!$B$33:$BI$33),0))*(1-GRID!$B$69),0))</f>
        <v>30600</v>
      </c>
      <c r="P438" s="47" cm="1">
        <f t="array" ref="P438">IF($I$2="Открытый тариф",
INDEX(GRID!$B$47:$BI$57,MATCH(O$7,GRID!$A$47:$A$57,0),MATCH(1,($U$2=GRID!$B$31:$BI$31)*(КАЛЕНДАРЬ!$AW15=GRID!$B$33:$BI$33), 0)),
ROUNDUP(INDEX(GRID!$B$47:$BI$57,MATCH(O$7,GRID!$A$47:$A$57,0),MATCH(1,($U$2=GRID!$B$31:$BI$31)*(КАЛЕНДАРЬ!$AW15=GRID!$B$33:$BI$33),0))*(1-GRID!$B$69),0))</f>
        <v>33200</v>
      </c>
      <c r="Q438" s="47" cm="1">
        <f t="array" ref="Q438">IF($I$2="Открытый тариф",
INDEX(GRID!$B$34:$BI$44,MATCH(Q$7,GRID!$A$34:$A$44,0),MATCH(1,($U$2=GRID!$B$31:$BI$31)*(КАЛЕНДАРЬ!$AW15=GRID!$B$33:$BI$33), 0)),
ROUNDUP(INDEX(GRID!$B$34:$BI$44,MATCH(Q$7,GRID!$A$34:$A$44,0),MATCH(1,($U$2=GRID!$B$31:$BI$31)*(КАЛЕНДАРЬ!$AW15=GRID!$B$33:$BI$33),0))*(1-GRID!$B$69),0))</f>
        <v>32400</v>
      </c>
      <c r="R438" s="47" cm="1">
        <f t="array" ref="R438">IF($I$2="Открытый тариф",
INDEX(GRID!$B$47:$BI$57,MATCH(Q$7,GRID!$A$47:$A$57,0),MATCH(1,($U$2=GRID!$B$31:$BI$31)*(КАЛЕНДАРЬ!$AW15=GRID!$B$33:$BI$33), 0)),
ROUNDUP(INDEX(GRID!$B$47:$BI$57,MATCH(Q$7,GRID!$A$47:$A$57,0),MATCH(1,($U$2=GRID!$B$31:$BI$31)*(КАЛЕНДАРЬ!$AW15=GRID!$B$33:$BI$33),0))*(1-GRID!$B$69),0))</f>
        <v>35000</v>
      </c>
      <c r="S438" s="47" cm="1">
        <f t="array" ref="S438">IF($I$2="Открытый тариф",
INDEX(GRID!$B$34:$BI$44,MATCH(S$7,GRID!$A$34:$A$44,0),MATCH(1,($U$2=GRID!$B$31:$BI$31)*(КАЛЕНДАРЬ!$AW15=GRID!$B$33:$BI$33), 0)),
ROUNDUP(INDEX(GRID!$B$34:$BI$44,MATCH(S$7,GRID!$A$34:$A$44,0),MATCH(1,($U$2=GRID!$B$31:$BI$31)*(КАЛЕНДАРЬ!$AW15=GRID!$B$33:$BI$33),0))*(1-GRID!$B$69),0))</f>
        <v>35600</v>
      </c>
      <c r="T438" s="47" cm="1">
        <f t="array" ref="T438">IF($I$2="Открытый тариф",
INDEX(GRID!$B$47:$BI$57,MATCH(S$7,GRID!$A$47:$A$57,0),MATCH(1,($U$2=GRID!$B$31:$BI$31)*(КАЛЕНДАРЬ!$AW15=GRID!$B$33:$BI$33), 0)),
ROUNDUP(INDEX(GRID!$B$47:$BI$57,MATCH(S$7,GRID!$A$47:$A$57,0),MATCH(1,($U$2=GRID!$B$31:$BI$31)*(КАЛЕНДАРЬ!$AW15=GRID!$B$33:$BI$33),0))*(1-GRID!$B$69),0))</f>
        <v>38200</v>
      </c>
      <c r="U438" s="47" cm="1">
        <f t="array" ref="U438">IF($I$2="Открытый тариф",
INDEX(GRID!$B$34:$BI$44,MATCH(U$7,GRID!$A$34:$A$44,0),MATCH(1,($U$2=GRID!$B$31:$BI$31)*(КАЛЕНДАРЬ!$AW15=GRID!$B$33:$BI$33), 0)),
ROUNDUP(INDEX(GRID!$B$34:$BI$44,MATCH(U$7,GRID!$A$34:$A$44,0),MATCH(1,($U$2=GRID!$B$31:$BI$31)*(КАЛЕНДАРЬ!$AW15=GRID!$B$33:$BI$33),0))*(1-GRID!$B$69),0))</f>
        <v>41000</v>
      </c>
      <c r="V438" s="47" cm="1">
        <f t="array" ref="V438">IF($I$2="Открытый тариф",
INDEX(GRID!$B$47:$BI$57,MATCH(U$7,GRID!$A$47:$A$57,0),MATCH(1,($U$2=GRID!$B$31:$BI$31)*(КАЛЕНДАРЬ!$AW15=GRID!$B$33:$BI$33), 0)),
ROUNDUP(INDEX(GRID!$B$47:$BI$57,MATCH(U$7,GRID!$A$47:$A$57,0),MATCH(1,($U$2=GRID!$B$31:$BI$31)*(КАЛЕНДАРЬ!$AW15=GRID!$B$33:$BI$33),0))*(1-GRID!$B$69),0))</f>
        <v>43600</v>
      </c>
      <c r="W438" s="47" cm="1">
        <f t="array" ref="W438">IF($I$2="Открытый тариф",
INDEX(GRID!$B$34:$BI$44,MATCH(W$7,GRID!$A$34:$A$44,0),MATCH(1,($U$2=GRID!$B$31:$BI$31)*(КАЛЕНДАРЬ!$AW15=GRID!$B$33:$BI$33), 0)),
ROUNDUP(INDEX(GRID!$B$34:$BI$44,MATCH(W$7,GRID!$A$34:$A$44,0),MATCH(1,($U$2=GRID!$B$31:$BI$31)*(КАЛЕНДАРЬ!$AW15=GRID!$B$33:$BI$33),0))*(1-GRID!$B$69),0))</f>
        <v>111200</v>
      </c>
      <c r="X438" s="47" cm="1">
        <f t="array" ref="X438">IF($I$2="Открытый тариф",
INDEX(GRID!$B$47:$BI$57,MATCH(W$7,GRID!$A$47:$A$57,0),MATCH(1,($U$2=GRID!$B$31:$BI$31)*(КАЛЕНДАРЬ!$AW15=GRID!$B$33:$BI$33), 0)),
ROUNDUP(INDEX(GRID!$B$47:$BI$57,MATCH(W$7,GRID!$A$47:$A$57,0),MATCH(1,($U$2=GRID!$B$31:$BI$31)*(КАЛЕНДАРЬ!$AW15=GRID!$B$33:$BI$33),0))*(1-GRID!$B$69),0))</f>
        <v>113800</v>
      </c>
    </row>
    <row r="439" spans="1:24" x14ac:dyDescent="0.2">
      <c r="A439" s="117" t="s">
        <v>43</v>
      </c>
      <c r="B439" s="117">
        <v>13</v>
      </c>
      <c r="C439" s="47" cm="1">
        <f t="array" ref="C439">IF($I$2="Открытый тариф",
INDEX(GRID!$B$34:$BI$44,MATCH(C$7,GRID!$A$34:$A$44,0),MATCH(1,($U$2=GRID!$B$31:$BI$31)*(КАЛЕНДАРЬ!$AW16=GRID!$B$33:$BI$33), 0)),
ROUNDUP(INDEX(GRID!$B$34:$BI$44,MATCH(C$7,GRID!$A$34:$A$44,0),MATCH(1,($U$2=GRID!$B$31:$BI$31)*(КАЛЕНДАРЬ!$AW16=GRID!$B$33:$BI$33),0))*(1-GRID!$B$69),0))</f>
        <v>18600</v>
      </c>
      <c r="D439" s="47" cm="1">
        <f t="array" ref="D439">IF($I$2="Открытый тариф",
INDEX(GRID!$B$47:$BI$57,MATCH(C$7,GRID!$A$47:$A$57,0),MATCH(1,($U$2=GRID!$B$31:$BI$31)*(КАЛЕНДАРЬ!$AW16=GRID!$B$33:$BI$33), 0)),
ROUNDUP(INDEX(GRID!$B$47:$BI$57,MATCH(C$7,GRID!$A$47:$A$57,0),MATCH(1,($U$2=GRID!$B$31:$BI$31)*(КАЛЕНДАРЬ!$AW16=GRID!$B$33:$BI$33),0))*(1-GRID!$B$69),0))</f>
        <v>21200</v>
      </c>
      <c r="E439" s="47" cm="1">
        <f t="array" ref="E439">IF($I$2="Открытый тариф",
INDEX(GRID!$B$34:$BI$44,MATCH(E$7,GRID!$A$34:$A$44,0),MATCH(1,($U$2=GRID!$B$31:$BI$31)*(КАЛЕНДАРЬ!$AW16=GRID!$B$33:$BI$33), 0)),
ROUNDUP(INDEX(GRID!$B$34:$BI$44,MATCH(E$7,GRID!$A$34:$A$44,0),MATCH(1,($U$2=GRID!$B$31:$BI$31)*(КАЛЕНДАРЬ!$AW16=GRID!$B$33:$BI$33),0))*(1-GRID!$B$69),0))</f>
        <v>20300</v>
      </c>
      <c r="F439" s="47" cm="1">
        <f t="array" ref="F439">IF($I$2="Открытый тариф",
INDEX(GRID!$B$47:$BI$57,MATCH(E$7,GRID!$A$47:$A$57,0),MATCH(1,($U$2=GRID!$B$31:$BI$31)*(КАЛЕНДАРЬ!$AW16=GRID!$B$33:$BI$33), 0)),
ROUNDUP(INDEX(GRID!$B$47:$BI$57,MATCH(E$7,GRID!$A$47:$A$57,0),MATCH(1,($U$2=GRID!$B$31:$BI$31)*(КАЛЕНДАРЬ!$AW16=GRID!$B$33:$BI$33),0))*(1-GRID!$B$69),0))</f>
        <v>22900</v>
      </c>
      <c r="G439" s="47" cm="1">
        <f t="array" ref="G439">IF($I$2="Открытый тариф",
INDEX(GRID!$B$34:$BI$44,MATCH(G$7,GRID!$A$34:$A$44,0),MATCH(1,($U$2=GRID!$B$31:$BI$31)*(КАЛЕНДАРЬ!$AW16=GRID!$B$33:$BI$33), 0)),
ROUNDUP(INDEX(GRID!$B$34:$BI$44,MATCH(G$7,GRID!$A$34:$A$44,0),MATCH(1,($U$2=GRID!$B$31:$BI$31)*(КАЛЕНДАРЬ!$AW16=GRID!$B$33:$BI$33),0))*(1-GRID!$B$69),0))</f>
        <v>21300</v>
      </c>
      <c r="H439" s="47" cm="1">
        <f t="array" ref="H439">IF($I$2="Открытый тариф",
INDEX(GRID!$B$47:$BI$57,MATCH(G$7,GRID!$A$47:$A$57,0),MATCH(1,($U$2=GRID!$B$31:$BI$31)*(КАЛЕНДАРЬ!$AW16=GRID!$B$33:$BI$33), 0)),
ROUNDUP(INDEX(GRID!$B$47:$BI$57,MATCH(G$7,GRID!$A$47:$A$57,0),MATCH(1,($U$2=GRID!$B$31:$BI$31)*(КАЛЕНДАРЬ!$AW16=GRID!$B$33:$BI$33),0))*(1-GRID!$B$69),0))</f>
        <v>23900</v>
      </c>
      <c r="I439" s="47" cm="1">
        <f t="array" ref="I439">IF($I$2="Открытый тариф",
INDEX(GRID!$B$34:$BI$44,MATCH(I$7,GRID!$A$34:$A$44,0),MATCH(1,($U$2=GRID!$B$31:$BI$31)*(КАЛЕНДАРЬ!$AW16=GRID!$B$33:$BI$33), 0)),
ROUNDUP(INDEX(GRID!$B$34:$BI$44,MATCH(I$7,GRID!$A$34:$A$44,0),MATCH(1,($U$2=GRID!$B$31:$BI$31)*(КАЛЕНДАРЬ!$AW16=GRID!$B$33:$BI$33),0))*(1-GRID!$B$69),0))</f>
        <v>23000</v>
      </c>
      <c r="J439" s="47" cm="1">
        <f t="array" ref="J439">IF($I$2="Открытый тариф",
INDEX(GRID!$B$47:$BI$57,MATCH(I$7,GRID!$A$47:$A$57,0),MATCH(1,($U$2=GRID!$B$31:$BI$31)*(КАЛЕНДАРЬ!$AW16=GRID!$B$33:$BI$33), 0)),
ROUNDUP(INDEX(GRID!$B$47:$BI$57,MATCH(I$7,GRID!$A$47:$A$57,0),MATCH(1,($U$2=GRID!$B$31:$BI$31)*(КАЛЕНДАРЬ!$AW16=GRID!$B$33:$BI$33),0))*(1-GRID!$B$69),0))</f>
        <v>25600</v>
      </c>
      <c r="K439" s="47" cm="1">
        <f t="array" ref="K439">IF($I$2="Открытый тариф",
INDEX(GRID!$B$34:$BI$44,MATCH(K$7,GRID!$A$34:$A$44,0),MATCH(1,($U$2=GRID!$B$31:$BI$31)*(КАЛЕНДАРЬ!$AW16=GRID!$B$33:$BI$33), 0)),
ROUNDUP(INDEX(GRID!$B$34:$BI$44,MATCH(K$7,GRID!$A$34:$A$44,0),MATCH(1,($U$2=GRID!$B$31:$BI$31)*(КАЛЕНДАРЬ!$AW16=GRID!$B$33:$BI$33),0))*(1-GRID!$B$69),0))</f>
        <v>24000</v>
      </c>
      <c r="L439" s="47" cm="1">
        <f t="array" ref="L439">IF($I$2="Открытый тариф",
INDEX(GRID!$B$47:$BI$57,MATCH(K$7,GRID!$A$47:$A$57,0),MATCH(1,($U$2=GRID!$B$31:$BI$31)*(КАЛЕНДАРЬ!$AW16=GRID!$B$33:$BI$33), 0)),
ROUNDUP(INDEX(GRID!$B$47:$BI$57,MATCH(K$7,GRID!$A$47:$A$57,0),MATCH(1,($U$2=GRID!$B$31:$BI$31)*(КАЛЕНДАРЬ!$AW16=GRID!$B$33:$BI$33),0))*(1-GRID!$B$69),0))</f>
        <v>26600</v>
      </c>
      <c r="M439" s="47" cm="1">
        <f t="array" ref="M439">IF($I$2="Открытый тариф",
INDEX(GRID!$B$34:$BI$44,MATCH(M$7,GRID!$A$34:$A$44,0),MATCH(1,($U$2=GRID!$B$31:$BI$31)*(КАЛЕНДАРЬ!$AW16=GRID!$B$33:$BI$33), 0)),
ROUNDUP(INDEX(GRID!$B$34:$BI$44,MATCH(M$7,GRID!$A$34:$A$44,0),MATCH(1,($U$2=GRID!$B$31:$BI$31)*(КАЛЕНДАРЬ!$AW16=GRID!$B$33:$BI$33),0))*(1-GRID!$B$69),0))</f>
        <v>25700</v>
      </c>
      <c r="N439" s="47" cm="1">
        <f t="array" ref="N439">IF($I$2="Открытый тариф",
INDEX(GRID!$B$47:$BI$57,MATCH(M$7,GRID!$A$47:$A$57,0),MATCH(1,($U$2=GRID!$B$31:$BI$31)*(КАЛЕНДАРЬ!$AW16=GRID!$B$33:$BI$33), 0)),
ROUNDUP(INDEX(GRID!$B$47:$BI$57,MATCH(M$7,GRID!$A$47:$A$57,0),MATCH(1,($U$2=GRID!$B$31:$BI$31)*(КАЛЕНДАРЬ!$AW16=GRID!$B$33:$BI$33),0))*(1-GRID!$B$69),0))</f>
        <v>28300</v>
      </c>
      <c r="O439" s="47" cm="1">
        <f t="array" ref="O439">IF($I$2="Открытый тариф",
INDEX(GRID!$B$34:$BI$44,MATCH(O$7,GRID!$A$34:$A$44,0),MATCH(1,($U$2=GRID!$B$31:$BI$31)*(КАЛЕНДАРЬ!$AW16=GRID!$B$33:$BI$33), 0)),
ROUNDUP(INDEX(GRID!$B$34:$BI$44,MATCH(O$7,GRID!$A$34:$A$44,0),MATCH(1,($U$2=GRID!$B$31:$BI$31)*(КАЛЕНДАРЬ!$AW16=GRID!$B$33:$BI$33),0))*(1-GRID!$B$69),0))</f>
        <v>32300</v>
      </c>
      <c r="P439" s="47" cm="1">
        <f t="array" ref="P439">IF($I$2="Открытый тариф",
INDEX(GRID!$B$47:$BI$57,MATCH(O$7,GRID!$A$47:$A$57,0),MATCH(1,($U$2=GRID!$B$31:$BI$31)*(КАЛЕНДАРЬ!$AW16=GRID!$B$33:$BI$33), 0)),
ROUNDUP(INDEX(GRID!$B$47:$BI$57,MATCH(O$7,GRID!$A$47:$A$57,0),MATCH(1,($U$2=GRID!$B$31:$BI$31)*(КАЛЕНДАРЬ!$AW16=GRID!$B$33:$BI$33),0))*(1-GRID!$B$69),0))</f>
        <v>34900</v>
      </c>
      <c r="Q439" s="47" cm="1">
        <f t="array" ref="Q439">IF($I$2="Открытый тариф",
INDEX(GRID!$B$34:$BI$44,MATCH(Q$7,GRID!$A$34:$A$44,0),MATCH(1,($U$2=GRID!$B$31:$BI$31)*(КАЛЕНДАРЬ!$AW16=GRID!$B$33:$BI$33), 0)),
ROUNDUP(INDEX(GRID!$B$34:$BI$44,MATCH(Q$7,GRID!$A$34:$A$44,0),MATCH(1,($U$2=GRID!$B$31:$BI$31)*(КАЛЕНДАРЬ!$AW16=GRID!$B$33:$BI$33),0))*(1-GRID!$B$69),0))</f>
        <v>34200</v>
      </c>
      <c r="R439" s="47" cm="1">
        <f t="array" ref="R439">IF($I$2="Открытый тариф",
INDEX(GRID!$B$47:$BI$57,MATCH(Q$7,GRID!$A$47:$A$57,0),MATCH(1,($U$2=GRID!$B$31:$BI$31)*(КАЛЕНДАРЬ!$AW16=GRID!$B$33:$BI$33), 0)),
ROUNDUP(INDEX(GRID!$B$47:$BI$57,MATCH(Q$7,GRID!$A$47:$A$57,0),MATCH(1,($U$2=GRID!$B$31:$BI$31)*(КАЛЕНДАРЬ!$AW16=GRID!$B$33:$BI$33),0))*(1-GRID!$B$69),0))</f>
        <v>36800</v>
      </c>
      <c r="S439" s="47" cm="1">
        <f t="array" ref="S439">IF($I$2="Открытый тариф",
INDEX(GRID!$B$34:$BI$44,MATCH(S$7,GRID!$A$34:$A$44,0),MATCH(1,($U$2=GRID!$B$31:$BI$31)*(КАЛЕНДАРЬ!$AW16=GRID!$B$33:$BI$33), 0)),
ROUNDUP(INDEX(GRID!$B$34:$BI$44,MATCH(S$7,GRID!$A$34:$A$44,0),MATCH(1,($U$2=GRID!$B$31:$BI$31)*(КАЛЕНДАРЬ!$AW16=GRID!$B$33:$BI$33),0))*(1-GRID!$B$69),0))</f>
        <v>37500</v>
      </c>
      <c r="T439" s="47" cm="1">
        <f t="array" ref="T439">IF($I$2="Открытый тариф",
INDEX(GRID!$B$47:$BI$57,MATCH(S$7,GRID!$A$47:$A$57,0),MATCH(1,($U$2=GRID!$B$31:$BI$31)*(КАЛЕНДАРЬ!$AW16=GRID!$B$33:$BI$33), 0)),
ROUNDUP(INDEX(GRID!$B$47:$BI$57,MATCH(S$7,GRID!$A$47:$A$57,0),MATCH(1,($U$2=GRID!$B$31:$BI$31)*(КАЛЕНДАРЬ!$AW16=GRID!$B$33:$BI$33),0))*(1-GRID!$B$69),0))</f>
        <v>40100</v>
      </c>
      <c r="U439" s="47" cm="1">
        <f t="array" ref="U439">IF($I$2="Открытый тариф",
INDEX(GRID!$B$34:$BI$44,MATCH(U$7,GRID!$A$34:$A$44,0),MATCH(1,($U$2=GRID!$B$31:$BI$31)*(КАЛЕНДАРЬ!$AW16=GRID!$B$33:$BI$33), 0)),
ROUNDUP(INDEX(GRID!$B$34:$BI$44,MATCH(U$7,GRID!$A$34:$A$44,0),MATCH(1,($U$2=GRID!$B$31:$BI$31)*(КАЛЕНДАРЬ!$AW16=GRID!$B$33:$BI$33),0))*(1-GRID!$B$69),0))</f>
        <v>43200</v>
      </c>
      <c r="V439" s="47" cm="1">
        <f t="array" ref="V439">IF($I$2="Открытый тариф",
INDEX(GRID!$B$47:$BI$57,MATCH(U$7,GRID!$A$47:$A$57,0),MATCH(1,($U$2=GRID!$B$31:$BI$31)*(КАЛЕНДАРЬ!$AW16=GRID!$B$33:$BI$33), 0)),
ROUNDUP(INDEX(GRID!$B$47:$BI$57,MATCH(U$7,GRID!$A$47:$A$57,0),MATCH(1,($U$2=GRID!$B$31:$BI$31)*(КАЛЕНДАРЬ!$AW16=GRID!$B$33:$BI$33),0))*(1-GRID!$B$69),0))</f>
        <v>45800</v>
      </c>
      <c r="W439" s="47" cm="1">
        <f t="array" ref="W439">IF($I$2="Открытый тариф",
INDEX(GRID!$B$34:$BI$44,MATCH(W$7,GRID!$A$34:$A$44,0),MATCH(1,($U$2=GRID!$B$31:$BI$31)*(КАЛЕНДАРЬ!$AW16=GRID!$B$33:$BI$33), 0)),
ROUNDUP(INDEX(GRID!$B$34:$BI$44,MATCH(W$7,GRID!$A$34:$A$44,0),MATCH(1,($U$2=GRID!$B$31:$BI$31)*(КАЛЕНДАРЬ!$AW16=GRID!$B$33:$BI$33),0))*(1-GRID!$B$69),0))</f>
        <v>122200</v>
      </c>
      <c r="X439" s="47" cm="1">
        <f t="array" ref="X439">IF($I$2="Открытый тариф",
INDEX(GRID!$B$47:$BI$57,MATCH(W$7,GRID!$A$47:$A$57,0),MATCH(1,($U$2=GRID!$B$31:$BI$31)*(КАЛЕНДАРЬ!$AW16=GRID!$B$33:$BI$33), 0)),
ROUNDUP(INDEX(GRID!$B$47:$BI$57,MATCH(W$7,GRID!$A$47:$A$57,0),MATCH(1,($U$2=GRID!$B$31:$BI$31)*(КАЛЕНДАРЬ!$AW16=GRID!$B$33:$BI$33),0))*(1-GRID!$B$69),0))</f>
        <v>124800</v>
      </c>
    </row>
    <row r="440" spans="1:24" x14ac:dyDescent="0.2">
      <c r="A440" s="117" t="s">
        <v>44</v>
      </c>
      <c r="B440" s="117">
        <v>14</v>
      </c>
      <c r="C440" s="47" cm="1">
        <f t="array" ref="C440">IF($I$2="Открытый тариф",
INDEX(GRID!$B$34:$BI$44,MATCH(C$7,GRID!$A$34:$A$44,0),MATCH(1,($U$2=GRID!$B$31:$BI$31)*(КАЛЕНДАРЬ!$AW17=GRID!$B$33:$BI$33), 0)),
ROUNDUP(INDEX(GRID!$B$34:$BI$44,MATCH(C$7,GRID!$A$34:$A$44,0),MATCH(1,($U$2=GRID!$B$31:$BI$31)*(КАЛЕНДАРЬ!$AW17=GRID!$B$33:$BI$33),0))*(1-GRID!$B$69),0))</f>
        <v>18600</v>
      </c>
      <c r="D440" s="47" cm="1">
        <f t="array" ref="D440">IF($I$2="Открытый тариф",
INDEX(GRID!$B$47:$BI$57,MATCH(C$7,GRID!$A$47:$A$57,0),MATCH(1,($U$2=GRID!$B$31:$BI$31)*(КАЛЕНДАРЬ!$AW17=GRID!$B$33:$BI$33), 0)),
ROUNDUP(INDEX(GRID!$B$47:$BI$57,MATCH(C$7,GRID!$A$47:$A$57,0),MATCH(1,($U$2=GRID!$B$31:$BI$31)*(КАЛЕНДАРЬ!$AW17=GRID!$B$33:$BI$33),0))*(1-GRID!$B$69),0))</f>
        <v>21200</v>
      </c>
      <c r="E440" s="47" cm="1">
        <f t="array" ref="E440">IF($I$2="Открытый тариф",
INDEX(GRID!$B$34:$BI$44,MATCH(E$7,GRID!$A$34:$A$44,0),MATCH(1,($U$2=GRID!$B$31:$BI$31)*(КАЛЕНДАРЬ!$AW17=GRID!$B$33:$BI$33), 0)),
ROUNDUP(INDEX(GRID!$B$34:$BI$44,MATCH(E$7,GRID!$A$34:$A$44,0),MATCH(1,($U$2=GRID!$B$31:$BI$31)*(КАЛЕНДАРЬ!$AW17=GRID!$B$33:$BI$33),0))*(1-GRID!$B$69),0))</f>
        <v>20300</v>
      </c>
      <c r="F440" s="47" cm="1">
        <f t="array" ref="F440">IF($I$2="Открытый тариф",
INDEX(GRID!$B$47:$BI$57,MATCH(E$7,GRID!$A$47:$A$57,0),MATCH(1,($U$2=GRID!$B$31:$BI$31)*(КАЛЕНДАРЬ!$AW17=GRID!$B$33:$BI$33), 0)),
ROUNDUP(INDEX(GRID!$B$47:$BI$57,MATCH(E$7,GRID!$A$47:$A$57,0),MATCH(1,($U$2=GRID!$B$31:$BI$31)*(КАЛЕНДАРЬ!$AW17=GRID!$B$33:$BI$33),0))*(1-GRID!$B$69),0))</f>
        <v>22900</v>
      </c>
      <c r="G440" s="47" cm="1">
        <f t="array" ref="G440">IF($I$2="Открытый тариф",
INDEX(GRID!$B$34:$BI$44,MATCH(G$7,GRID!$A$34:$A$44,0),MATCH(1,($U$2=GRID!$B$31:$BI$31)*(КАЛЕНДАРЬ!$AW17=GRID!$B$33:$BI$33), 0)),
ROUNDUP(INDEX(GRID!$B$34:$BI$44,MATCH(G$7,GRID!$A$34:$A$44,0),MATCH(1,($U$2=GRID!$B$31:$BI$31)*(КАЛЕНДАРЬ!$AW17=GRID!$B$33:$BI$33),0))*(1-GRID!$B$69),0))</f>
        <v>21300</v>
      </c>
      <c r="H440" s="47" cm="1">
        <f t="array" ref="H440">IF($I$2="Открытый тариф",
INDEX(GRID!$B$47:$BI$57,MATCH(G$7,GRID!$A$47:$A$57,0),MATCH(1,($U$2=GRID!$B$31:$BI$31)*(КАЛЕНДАРЬ!$AW17=GRID!$B$33:$BI$33), 0)),
ROUNDUP(INDEX(GRID!$B$47:$BI$57,MATCH(G$7,GRID!$A$47:$A$57,0),MATCH(1,($U$2=GRID!$B$31:$BI$31)*(КАЛЕНДАРЬ!$AW17=GRID!$B$33:$BI$33),0))*(1-GRID!$B$69),0))</f>
        <v>23900</v>
      </c>
      <c r="I440" s="47" cm="1">
        <f t="array" ref="I440">IF($I$2="Открытый тариф",
INDEX(GRID!$B$34:$BI$44,MATCH(I$7,GRID!$A$34:$A$44,0),MATCH(1,($U$2=GRID!$B$31:$BI$31)*(КАЛЕНДАРЬ!$AW17=GRID!$B$33:$BI$33), 0)),
ROUNDUP(INDEX(GRID!$B$34:$BI$44,MATCH(I$7,GRID!$A$34:$A$44,0),MATCH(1,($U$2=GRID!$B$31:$BI$31)*(КАЛЕНДАРЬ!$AW17=GRID!$B$33:$BI$33),0))*(1-GRID!$B$69),0))</f>
        <v>23000</v>
      </c>
      <c r="J440" s="47" cm="1">
        <f t="array" ref="J440">IF($I$2="Открытый тариф",
INDEX(GRID!$B$47:$BI$57,MATCH(I$7,GRID!$A$47:$A$57,0),MATCH(1,($U$2=GRID!$B$31:$BI$31)*(КАЛЕНДАРЬ!$AW17=GRID!$B$33:$BI$33), 0)),
ROUNDUP(INDEX(GRID!$B$47:$BI$57,MATCH(I$7,GRID!$A$47:$A$57,0),MATCH(1,($U$2=GRID!$B$31:$BI$31)*(КАЛЕНДАРЬ!$AW17=GRID!$B$33:$BI$33),0))*(1-GRID!$B$69),0))</f>
        <v>25600</v>
      </c>
      <c r="K440" s="47" cm="1">
        <f t="array" ref="K440">IF($I$2="Открытый тариф",
INDEX(GRID!$B$34:$BI$44,MATCH(K$7,GRID!$A$34:$A$44,0),MATCH(1,($U$2=GRID!$B$31:$BI$31)*(КАЛЕНДАРЬ!$AW17=GRID!$B$33:$BI$33), 0)),
ROUNDUP(INDEX(GRID!$B$34:$BI$44,MATCH(K$7,GRID!$A$34:$A$44,0),MATCH(1,($U$2=GRID!$B$31:$BI$31)*(КАЛЕНДАРЬ!$AW17=GRID!$B$33:$BI$33),0))*(1-GRID!$B$69),0))</f>
        <v>24000</v>
      </c>
      <c r="L440" s="47" cm="1">
        <f t="array" ref="L440">IF($I$2="Открытый тариф",
INDEX(GRID!$B$47:$BI$57,MATCH(K$7,GRID!$A$47:$A$57,0),MATCH(1,($U$2=GRID!$B$31:$BI$31)*(КАЛЕНДАРЬ!$AW17=GRID!$B$33:$BI$33), 0)),
ROUNDUP(INDEX(GRID!$B$47:$BI$57,MATCH(K$7,GRID!$A$47:$A$57,0),MATCH(1,($U$2=GRID!$B$31:$BI$31)*(КАЛЕНДАРЬ!$AW17=GRID!$B$33:$BI$33),0))*(1-GRID!$B$69),0))</f>
        <v>26600</v>
      </c>
      <c r="M440" s="47" cm="1">
        <f t="array" ref="M440">IF($I$2="Открытый тариф",
INDEX(GRID!$B$34:$BI$44,MATCH(M$7,GRID!$A$34:$A$44,0),MATCH(1,($U$2=GRID!$B$31:$BI$31)*(КАЛЕНДАРЬ!$AW17=GRID!$B$33:$BI$33), 0)),
ROUNDUP(INDEX(GRID!$B$34:$BI$44,MATCH(M$7,GRID!$A$34:$A$44,0),MATCH(1,($U$2=GRID!$B$31:$BI$31)*(КАЛЕНДАРЬ!$AW17=GRID!$B$33:$BI$33),0))*(1-GRID!$B$69),0))</f>
        <v>25700</v>
      </c>
      <c r="N440" s="47" cm="1">
        <f t="array" ref="N440">IF($I$2="Открытый тариф",
INDEX(GRID!$B$47:$BI$57,MATCH(M$7,GRID!$A$47:$A$57,0),MATCH(1,($U$2=GRID!$B$31:$BI$31)*(КАЛЕНДАРЬ!$AW17=GRID!$B$33:$BI$33), 0)),
ROUNDUP(INDEX(GRID!$B$47:$BI$57,MATCH(M$7,GRID!$A$47:$A$57,0),MATCH(1,($U$2=GRID!$B$31:$BI$31)*(КАЛЕНДАРЬ!$AW17=GRID!$B$33:$BI$33),0))*(1-GRID!$B$69),0))</f>
        <v>28300</v>
      </c>
      <c r="O440" s="47" cm="1">
        <f t="array" ref="O440">IF($I$2="Открытый тариф",
INDEX(GRID!$B$34:$BI$44,MATCH(O$7,GRID!$A$34:$A$44,0),MATCH(1,($U$2=GRID!$B$31:$BI$31)*(КАЛЕНДАРЬ!$AW17=GRID!$B$33:$BI$33), 0)),
ROUNDUP(INDEX(GRID!$B$34:$BI$44,MATCH(O$7,GRID!$A$34:$A$44,0),MATCH(1,($U$2=GRID!$B$31:$BI$31)*(КАЛЕНДАРЬ!$AW17=GRID!$B$33:$BI$33),0))*(1-GRID!$B$69),0))</f>
        <v>32300</v>
      </c>
      <c r="P440" s="47" cm="1">
        <f t="array" ref="P440">IF($I$2="Открытый тариф",
INDEX(GRID!$B$47:$BI$57,MATCH(O$7,GRID!$A$47:$A$57,0),MATCH(1,($U$2=GRID!$B$31:$BI$31)*(КАЛЕНДАРЬ!$AW17=GRID!$B$33:$BI$33), 0)),
ROUNDUP(INDEX(GRID!$B$47:$BI$57,MATCH(O$7,GRID!$A$47:$A$57,0),MATCH(1,($U$2=GRID!$B$31:$BI$31)*(КАЛЕНДАРЬ!$AW17=GRID!$B$33:$BI$33),0))*(1-GRID!$B$69),0))</f>
        <v>34900</v>
      </c>
      <c r="Q440" s="47" cm="1">
        <f t="array" ref="Q440">IF($I$2="Открытый тариф",
INDEX(GRID!$B$34:$BI$44,MATCH(Q$7,GRID!$A$34:$A$44,0),MATCH(1,($U$2=GRID!$B$31:$BI$31)*(КАЛЕНДАРЬ!$AW17=GRID!$B$33:$BI$33), 0)),
ROUNDUP(INDEX(GRID!$B$34:$BI$44,MATCH(Q$7,GRID!$A$34:$A$44,0),MATCH(1,($U$2=GRID!$B$31:$BI$31)*(КАЛЕНДАРЬ!$AW17=GRID!$B$33:$BI$33),0))*(1-GRID!$B$69),0))</f>
        <v>34200</v>
      </c>
      <c r="R440" s="47" cm="1">
        <f t="array" ref="R440">IF($I$2="Открытый тариф",
INDEX(GRID!$B$47:$BI$57,MATCH(Q$7,GRID!$A$47:$A$57,0),MATCH(1,($U$2=GRID!$B$31:$BI$31)*(КАЛЕНДАРЬ!$AW17=GRID!$B$33:$BI$33), 0)),
ROUNDUP(INDEX(GRID!$B$47:$BI$57,MATCH(Q$7,GRID!$A$47:$A$57,0),MATCH(1,($U$2=GRID!$B$31:$BI$31)*(КАЛЕНДАРЬ!$AW17=GRID!$B$33:$BI$33),0))*(1-GRID!$B$69),0))</f>
        <v>36800</v>
      </c>
      <c r="S440" s="47" cm="1">
        <f t="array" ref="S440">IF($I$2="Открытый тариф",
INDEX(GRID!$B$34:$BI$44,MATCH(S$7,GRID!$A$34:$A$44,0),MATCH(1,($U$2=GRID!$B$31:$BI$31)*(КАЛЕНДАРЬ!$AW17=GRID!$B$33:$BI$33), 0)),
ROUNDUP(INDEX(GRID!$B$34:$BI$44,MATCH(S$7,GRID!$A$34:$A$44,0),MATCH(1,($U$2=GRID!$B$31:$BI$31)*(КАЛЕНДАРЬ!$AW17=GRID!$B$33:$BI$33),0))*(1-GRID!$B$69),0))</f>
        <v>37500</v>
      </c>
      <c r="T440" s="47" cm="1">
        <f t="array" ref="T440">IF($I$2="Открытый тариф",
INDEX(GRID!$B$47:$BI$57,MATCH(S$7,GRID!$A$47:$A$57,0),MATCH(1,($U$2=GRID!$B$31:$BI$31)*(КАЛЕНДАРЬ!$AW17=GRID!$B$33:$BI$33), 0)),
ROUNDUP(INDEX(GRID!$B$47:$BI$57,MATCH(S$7,GRID!$A$47:$A$57,0),MATCH(1,($U$2=GRID!$B$31:$BI$31)*(КАЛЕНДАРЬ!$AW17=GRID!$B$33:$BI$33),0))*(1-GRID!$B$69),0))</f>
        <v>40100</v>
      </c>
      <c r="U440" s="47" cm="1">
        <f t="array" ref="U440">IF($I$2="Открытый тариф",
INDEX(GRID!$B$34:$BI$44,MATCH(U$7,GRID!$A$34:$A$44,0),MATCH(1,($U$2=GRID!$B$31:$BI$31)*(КАЛЕНДАРЬ!$AW17=GRID!$B$33:$BI$33), 0)),
ROUNDUP(INDEX(GRID!$B$34:$BI$44,MATCH(U$7,GRID!$A$34:$A$44,0),MATCH(1,($U$2=GRID!$B$31:$BI$31)*(КАЛЕНДАРЬ!$AW17=GRID!$B$33:$BI$33),0))*(1-GRID!$B$69),0))</f>
        <v>43200</v>
      </c>
      <c r="V440" s="47" cm="1">
        <f t="array" ref="V440">IF($I$2="Открытый тариф",
INDEX(GRID!$B$47:$BI$57,MATCH(U$7,GRID!$A$47:$A$57,0),MATCH(1,($U$2=GRID!$B$31:$BI$31)*(КАЛЕНДАРЬ!$AW17=GRID!$B$33:$BI$33), 0)),
ROUNDUP(INDEX(GRID!$B$47:$BI$57,MATCH(U$7,GRID!$A$47:$A$57,0),MATCH(1,($U$2=GRID!$B$31:$BI$31)*(КАЛЕНДАРЬ!$AW17=GRID!$B$33:$BI$33),0))*(1-GRID!$B$69),0))</f>
        <v>45800</v>
      </c>
      <c r="W440" s="47" cm="1">
        <f t="array" ref="W440">IF($I$2="Открытый тариф",
INDEX(GRID!$B$34:$BI$44,MATCH(W$7,GRID!$A$34:$A$44,0),MATCH(1,($U$2=GRID!$B$31:$BI$31)*(КАЛЕНДАРЬ!$AW17=GRID!$B$33:$BI$33), 0)),
ROUNDUP(INDEX(GRID!$B$34:$BI$44,MATCH(W$7,GRID!$A$34:$A$44,0),MATCH(1,($U$2=GRID!$B$31:$BI$31)*(КАЛЕНДАРЬ!$AW17=GRID!$B$33:$BI$33),0))*(1-GRID!$B$69),0))</f>
        <v>122200</v>
      </c>
      <c r="X440" s="47" cm="1">
        <f t="array" ref="X440">IF($I$2="Открытый тариф",
INDEX(GRID!$B$47:$BI$57,MATCH(W$7,GRID!$A$47:$A$57,0),MATCH(1,($U$2=GRID!$B$31:$BI$31)*(КАЛЕНДАРЬ!$AW17=GRID!$B$33:$BI$33), 0)),
ROUNDUP(INDEX(GRID!$B$47:$BI$57,MATCH(W$7,GRID!$A$47:$A$57,0),MATCH(1,($U$2=GRID!$B$31:$BI$31)*(КАЛЕНДАРЬ!$AW17=GRID!$B$33:$BI$33),0))*(1-GRID!$B$69),0))</f>
        <v>124800</v>
      </c>
    </row>
    <row r="441" spans="1:24" x14ac:dyDescent="0.2">
      <c r="A441" s="117" t="s">
        <v>45</v>
      </c>
      <c r="B441" s="117">
        <v>15</v>
      </c>
      <c r="C441" s="47" cm="1">
        <f t="array" ref="C441">IF($I$2="Открытый тариф",
INDEX(GRID!$B$34:$BI$44,MATCH(C$7,GRID!$A$34:$A$44,0),MATCH(1,($U$2=GRID!$B$31:$BI$31)*(КАЛЕНДАРЬ!$AW18=GRID!$B$33:$BI$33), 0)),
ROUNDUP(INDEX(GRID!$B$34:$BI$44,MATCH(C$7,GRID!$A$34:$A$44,0),MATCH(1,($U$2=GRID!$B$31:$BI$31)*(КАЛЕНДАРЬ!$AW18=GRID!$B$33:$BI$33),0))*(1-GRID!$B$69),0))</f>
        <v>18600</v>
      </c>
      <c r="D441" s="47" cm="1">
        <f t="array" ref="D441">IF($I$2="Открытый тариф",
INDEX(GRID!$B$47:$BI$57,MATCH(C$7,GRID!$A$47:$A$57,0),MATCH(1,($U$2=GRID!$B$31:$BI$31)*(КАЛЕНДАРЬ!$AW18=GRID!$B$33:$BI$33), 0)),
ROUNDUP(INDEX(GRID!$B$47:$BI$57,MATCH(C$7,GRID!$A$47:$A$57,0),MATCH(1,($U$2=GRID!$B$31:$BI$31)*(КАЛЕНДАРЬ!$AW18=GRID!$B$33:$BI$33),0))*(1-GRID!$B$69),0))</f>
        <v>21200</v>
      </c>
      <c r="E441" s="47" cm="1">
        <f t="array" ref="E441">IF($I$2="Открытый тариф",
INDEX(GRID!$B$34:$BI$44,MATCH(E$7,GRID!$A$34:$A$44,0),MATCH(1,($U$2=GRID!$B$31:$BI$31)*(КАЛЕНДАРЬ!$AW18=GRID!$B$33:$BI$33), 0)),
ROUNDUP(INDEX(GRID!$B$34:$BI$44,MATCH(E$7,GRID!$A$34:$A$44,0),MATCH(1,($U$2=GRID!$B$31:$BI$31)*(КАЛЕНДАРЬ!$AW18=GRID!$B$33:$BI$33),0))*(1-GRID!$B$69),0))</f>
        <v>20300</v>
      </c>
      <c r="F441" s="47" cm="1">
        <f t="array" ref="F441">IF($I$2="Открытый тариф",
INDEX(GRID!$B$47:$BI$57,MATCH(E$7,GRID!$A$47:$A$57,0),MATCH(1,($U$2=GRID!$B$31:$BI$31)*(КАЛЕНДАРЬ!$AW18=GRID!$B$33:$BI$33), 0)),
ROUNDUP(INDEX(GRID!$B$47:$BI$57,MATCH(E$7,GRID!$A$47:$A$57,0),MATCH(1,($U$2=GRID!$B$31:$BI$31)*(КАЛЕНДАРЬ!$AW18=GRID!$B$33:$BI$33),0))*(1-GRID!$B$69),0))</f>
        <v>22900</v>
      </c>
      <c r="G441" s="47" cm="1">
        <f t="array" ref="G441">IF($I$2="Открытый тариф",
INDEX(GRID!$B$34:$BI$44,MATCH(G$7,GRID!$A$34:$A$44,0),MATCH(1,($U$2=GRID!$B$31:$BI$31)*(КАЛЕНДАРЬ!$AW18=GRID!$B$33:$BI$33), 0)),
ROUNDUP(INDEX(GRID!$B$34:$BI$44,MATCH(G$7,GRID!$A$34:$A$44,0),MATCH(1,($U$2=GRID!$B$31:$BI$31)*(КАЛЕНДАРЬ!$AW18=GRID!$B$33:$BI$33),0))*(1-GRID!$B$69),0))</f>
        <v>21300</v>
      </c>
      <c r="H441" s="47" cm="1">
        <f t="array" ref="H441">IF($I$2="Открытый тариф",
INDEX(GRID!$B$47:$BI$57,MATCH(G$7,GRID!$A$47:$A$57,0),MATCH(1,($U$2=GRID!$B$31:$BI$31)*(КАЛЕНДАРЬ!$AW18=GRID!$B$33:$BI$33), 0)),
ROUNDUP(INDEX(GRID!$B$47:$BI$57,MATCH(G$7,GRID!$A$47:$A$57,0),MATCH(1,($U$2=GRID!$B$31:$BI$31)*(КАЛЕНДАРЬ!$AW18=GRID!$B$33:$BI$33),0))*(1-GRID!$B$69),0))</f>
        <v>23900</v>
      </c>
      <c r="I441" s="47" cm="1">
        <f t="array" ref="I441">IF($I$2="Открытый тариф",
INDEX(GRID!$B$34:$BI$44,MATCH(I$7,GRID!$A$34:$A$44,0),MATCH(1,($U$2=GRID!$B$31:$BI$31)*(КАЛЕНДАРЬ!$AW18=GRID!$B$33:$BI$33), 0)),
ROUNDUP(INDEX(GRID!$B$34:$BI$44,MATCH(I$7,GRID!$A$34:$A$44,0),MATCH(1,($U$2=GRID!$B$31:$BI$31)*(КАЛЕНДАРЬ!$AW18=GRID!$B$33:$BI$33),0))*(1-GRID!$B$69),0))</f>
        <v>23000</v>
      </c>
      <c r="J441" s="47" cm="1">
        <f t="array" ref="J441">IF($I$2="Открытый тариф",
INDEX(GRID!$B$47:$BI$57,MATCH(I$7,GRID!$A$47:$A$57,0),MATCH(1,($U$2=GRID!$B$31:$BI$31)*(КАЛЕНДАРЬ!$AW18=GRID!$B$33:$BI$33), 0)),
ROUNDUP(INDEX(GRID!$B$47:$BI$57,MATCH(I$7,GRID!$A$47:$A$57,0),MATCH(1,($U$2=GRID!$B$31:$BI$31)*(КАЛЕНДАРЬ!$AW18=GRID!$B$33:$BI$33),0))*(1-GRID!$B$69),0))</f>
        <v>25600</v>
      </c>
      <c r="K441" s="47" cm="1">
        <f t="array" ref="K441">IF($I$2="Открытый тариф",
INDEX(GRID!$B$34:$BI$44,MATCH(K$7,GRID!$A$34:$A$44,0),MATCH(1,($U$2=GRID!$B$31:$BI$31)*(КАЛЕНДАРЬ!$AW18=GRID!$B$33:$BI$33), 0)),
ROUNDUP(INDEX(GRID!$B$34:$BI$44,MATCH(K$7,GRID!$A$34:$A$44,0),MATCH(1,($U$2=GRID!$B$31:$BI$31)*(КАЛЕНДАРЬ!$AW18=GRID!$B$33:$BI$33),0))*(1-GRID!$B$69),0))</f>
        <v>24000</v>
      </c>
      <c r="L441" s="47" cm="1">
        <f t="array" ref="L441">IF($I$2="Открытый тариф",
INDEX(GRID!$B$47:$BI$57,MATCH(K$7,GRID!$A$47:$A$57,0),MATCH(1,($U$2=GRID!$B$31:$BI$31)*(КАЛЕНДАРЬ!$AW18=GRID!$B$33:$BI$33), 0)),
ROUNDUP(INDEX(GRID!$B$47:$BI$57,MATCH(K$7,GRID!$A$47:$A$57,0),MATCH(1,($U$2=GRID!$B$31:$BI$31)*(КАЛЕНДАРЬ!$AW18=GRID!$B$33:$BI$33),0))*(1-GRID!$B$69),0))</f>
        <v>26600</v>
      </c>
      <c r="M441" s="47" cm="1">
        <f t="array" ref="M441">IF($I$2="Открытый тариф",
INDEX(GRID!$B$34:$BI$44,MATCH(M$7,GRID!$A$34:$A$44,0),MATCH(1,($U$2=GRID!$B$31:$BI$31)*(КАЛЕНДАРЬ!$AW18=GRID!$B$33:$BI$33), 0)),
ROUNDUP(INDEX(GRID!$B$34:$BI$44,MATCH(M$7,GRID!$A$34:$A$44,0),MATCH(1,($U$2=GRID!$B$31:$BI$31)*(КАЛЕНДАРЬ!$AW18=GRID!$B$33:$BI$33),0))*(1-GRID!$B$69),0))</f>
        <v>25700</v>
      </c>
      <c r="N441" s="47" cm="1">
        <f t="array" ref="N441">IF($I$2="Открытый тариф",
INDEX(GRID!$B$47:$BI$57,MATCH(M$7,GRID!$A$47:$A$57,0),MATCH(1,($U$2=GRID!$B$31:$BI$31)*(КАЛЕНДАРЬ!$AW18=GRID!$B$33:$BI$33), 0)),
ROUNDUP(INDEX(GRID!$B$47:$BI$57,MATCH(M$7,GRID!$A$47:$A$57,0),MATCH(1,($U$2=GRID!$B$31:$BI$31)*(КАЛЕНДАРЬ!$AW18=GRID!$B$33:$BI$33),0))*(1-GRID!$B$69),0))</f>
        <v>28300</v>
      </c>
      <c r="O441" s="47" cm="1">
        <f t="array" ref="O441">IF($I$2="Открытый тариф",
INDEX(GRID!$B$34:$BI$44,MATCH(O$7,GRID!$A$34:$A$44,0),MATCH(1,($U$2=GRID!$B$31:$BI$31)*(КАЛЕНДАРЬ!$AW18=GRID!$B$33:$BI$33), 0)),
ROUNDUP(INDEX(GRID!$B$34:$BI$44,MATCH(O$7,GRID!$A$34:$A$44,0),MATCH(1,($U$2=GRID!$B$31:$BI$31)*(КАЛЕНДАРЬ!$AW18=GRID!$B$33:$BI$33),0))*(1-GRID!$B$69),0))</f>
        <v>32300</v>
      </c>
      <c r="P441" s="47" cm="1">
        <f t="array" ref="P441">IF($I$2="Открытый тариф",
INDEX(GRID!$B$47:$BI$57,MATCH(O$7,GRID!$A$47:$A$57,0),MATCH(1,($U$2=GRID!$B$31:$BI$31)*(КАЛЕНДАРЬ!$AW18=GRID!$B$33:$BI$33), 0)),
ROUNDUP(INDEX(GRID!$B$47:$BI$57,MATCH(O$7,GRID!$A$47:$A$57,0),MATCH(1,($U$2=GRID!$B$31:$BI$31)*(КАЛЕНДАРЬ!$AW18=GRID!$B$33:$BI$33),0))*(1-GRID!$B$69),0))</f>
        <v>34900</v>
      </c>
      <c r="Q441" s="47" cm="1">
        <f t="array" ref="Q441">IF($I$2="Открытый тариф",
INDEX(GRID!$B$34:$BI$44,MATCH(Q$7,GRID!$A$34:$A$44,0),MATCH(1,($U$2=GRID!$B$31:$BI$31)*(КАЛЕНДАРЬ!$AW18=GRID!$B$33:$BI$33), 0)),
ROUNDUP(INDEX(GRID!$B$34:$BI$44,MATCH(Q$7,GRID!$A$34:$A$44,0),MATCH(1,($U$2=GRID!$B$31:$BI$31)*(КАЛЕНДАРЬ!$AW18=GRID!$B$33:$BI$33),0))*(1-GRID!$B$69),0))</f>
        <v>34200</v>
      </c>
      <c r="R441" s="47" cm="1">
        <f t="array" ref="R441">IF($I$2="Открытый тариф",
INDEX(GRID!$B$47:$BI$57,MATCH(Q$7,GRID!$A$47:$A$57,0),MATCH(1,($U$2=GRID!$B$31:$BI$31)*(КАЛЕНДАРЬ!$AW18=GRID!$B$33:$BI$33), 0)),
ROUNDUP(INDEX(GRID!$B$47:$BI$57,MATCH(Q$7,GRID!$A$47:$A$57,0),MATCH(1,($U$2=GRID!$B$31:$BI$31)*(КАЛЕНДАРЬ!$AW18=GRID!$B$33:$BI$33),0))*(1-GRID!$B$69),0))</f>
        <v>36800</v>
      </c>
      <c r="S441" s="47" cm="1">
        <f t="array" ref="S441">IF($I$2="Открытый тариф",
INDEX(GRID!$B$34:$BI$44,MATCH(S$7,GRID!$A$34:$A$44,0),MATCH(1,($U$2=GRID!$B$31:$BI$31)*(КАЛЕНДАРЬ!$AW18=GRID!$B$33:$BI$33), 0)),
ROUNDUP(INDEX(GRID!$B$34:$BI$44,MATCH(S$7,GRID!$A$34:$A$44,0),MATCH(1,($U$2=GRID!$B$31:$BI$31)*(КАЛЕНДАРЬ!$AW18=GRID!$B$33:$BI$33),0))*(1-GRID!$B$69),0))</f>
        <v>37500</v>
      </c>
      <c r="T441" s="47" cm="1">
        <f t="array" ref="T441">IF($I$2="Открытый тариф",
INDEX(GRID!$B$47:$BI$57,MATCH(S$7,GRID!$A$47:$A$57,0),MATCH(1,($U$2=GRID!$B$31:$BI$31)*(КАЛЕНДАРЬ!$AW18=GRID!$B$33:$BI$33), 0)),
ROUNDUP(INDEX(GRID!$B$47:$BI$57,MATCH(S$7,GRID!$A$47:$A$57,0),MATCH(1,($U$2=GRID!$B$31:$BI$31)*(КАЛЕНДАРЬ!$AW18=GRID!$B$33:$BI$33),0))*(1-GRID!$B$69),0))</f>
        <v>40100</v>
      </c>
      <c r="U441" s="47" cm="1">
        <f t="array" ref="U441">IF($I$2="Открытый тариф",
INDEX(GRID!$B$34:$BI$44,MATCH(U$7,GRID!$A$34:$A$44,0),MATCH(1,($U$2=GRID!$B$31:$BI$31)*(КАЛЕНДАРЬ!$AW18=GRID!$B$33:$BI$33), 0)),
ROUNDUP(INDEX(GRID!$B$34:$BI$44,MATCH(U$7,GRID!$A$34:$A$44,0),MATCH(1,($U$2=GRID!$B$31:$BI$31)*(КАЛЕНДАРЬ!$AW18=GRID!$B$33:$BI$33),0))*(1-GRID!$B$69),0))</f>
        <v>43200</v>
      </c>
      <c r="V441" s="47" cm="1">
        <f t="array" ref="V441">IF($I$2="Открытый тариф",
INDEX(GRID!$B$47:$BI$57,MATCH(U$7,GRID!$A$47:$A$57,0),MATCH(1,($U$2=GRID!$B$31:$BI$31)*(КАЛЕНДАРЬ!$AW18=GRID!$B$33:$BI$33), 0)),
ROUNDUP(INDEX(GRID!$B$47:$BI$57,MATCH(U$7,GRID!$A$47:$A$57,0),MATCH(1,($U$2=GRID!$B$31:$BI$31)*(КАЛЕНДАРЬ!$AW18=GRID!$B$33:$BI$33),0))*(1-GRID!$B$69),0))</f>
        <v>45800</v>
      </c>
      <c r="W441" s="47" cm="1">
        <f t="array" ref="W441">IF($I$2="Открытый тариф",
INDEX(GRID!$B$34:$BI$44,MATCH(W$7,GRID!$A$34:$A$44,0),MATCH(1,($U$2=GRID!$B$31:$BI$31)*(КАЛЕНДАРЬ!$AW18=GRID!$B$33:$BI$33), 0)),
ROUNDUP(INDEX(GRID!$B$34:$BI$44,MATCH(W$7,GRID!$A$34:$A$44,0),MATCH(1,($U$2=GRID!$B$31:$BI$31)*(КАЛЕНДАРЬ!$AW18=GRID!$B$33:$BI$33),0))*(1-GRID!$B$69),0))</f>
        <v>122200</v>
      </c>
      <c r="X441" s="47" cm="1">
        <f t="array" ref="X441">IF($I$2="Открытый тариф",
INDEX(GRID!$B$47:$BI$57,MATCH(W$7,GRID!$A$47:$A$57,0),MATCH(1,($U$2=GRID!$B$31:$BI$31)*(КАЛЕНДАРЬ!$AW18=GRID!$B$33:$BI$33), 0)),
ROUNDUP(INDEX(GRID!$B$47:$BI$57,MATCH(W$7,GRID!$A$47:$A$57,0),MATCH(1,($U$2=GRID!$B$31:$BI$31)*(КАЛЕНДАРЬ!$AW18=GRID!$B$33:$BI$33),0))*(1-GRID!$B$69),0))</f>
        <v>124800</v>
      </c>
    </row>
    <row r="442" spans="1:24" x14ac:dyDescent="0.2">
      <c r="A442" s="117" t="s">
        <v>46</v>
      </c>
      <c r="B442" s="117">
        <v>16</v>
      </c>
      <c r="C442" s="47" cm="1">
        <f t="array" ref="C442">IF($I$2="Открытый тариф",
INDEX(GRID!$B$34:$BI$44,MATCH(C$7,GRID!$A$34:$A$44,0),MATCH(1,($U$2=GRID!$B$31:$BI$31)*(КАЛЕНДАРЬ!$AW19=GRID!$B$33:$BI$33), 0)),
ROUNDUP(INDEX(GRID!$B$34:$BI$44,MATCH(C$7,GRID!$A$34:$A$44,0),MATCH(1,($U$2=GRID!$B$31:$BI$31)*(КАЛЕНДАРЬ!$AW19=GRID!$B$33:$BI$33),0))*(1-GRID!$B$69),0))</f>
        <v>19200</v>
      </c>
      <c r="D442" s="47" cm="1">
        <f t="array" ref="D442">IF($I$2="Открытый тариф",
INDEX(GRID!$B$47:$BI$57,MATCH(C$7,GRID!$A$47:$A$57,0),MATCH(1,($U$2=GRID!$B$31:$BI$31)*(КАЛЕНДАРЬ!$AW19=GRID!$B$33:$BI$33), 0)),
ROUNDUP(INDEX(GRID!$B$47:$BI$57,MATCH(C$7,GRID!$A$47:$A$57,0),MATCH(1,($U$2=GRID!$B$31:$BI$31)*(КАЛЕНДАРЬ!$AW19=GRID!$B$33:$BI$33),0))*(1-GRID!$B$69),0))</f>
        <v>21800</v>
      </c>
      <c r="E442" s="47" cm="1">
        <f t="array" ref="E442">IF($I$2="Открытый тариф",
INDEX(GRID!$B$34:$BI$44,MATCH(E$7,GRID!$A$34:$A$44,0),MATCH(1,($U$2=GRID!$B$31:$BI$31)*(КАЛЕНДАРЬ!$AW19=GRID!$B$33:$BI$33), 0)),
ROUNDUP(INDEX(GRID!$B$34:$BI$44,MATCH(E$7,GRID!$A$34:$A$44,0),MATCH(1,($U$2=GRID!$B$31:$BI$31)*(КАЛЕНДАРЬ!$AW19=GRID!$B$33:$BI$33),0))*(1-GRID!$B$69),0))</f>
        <v>21000</v>
      </c>
      <c r="F442" s="47" cm="1">
        <f t="array" ref="F442">IF($I$2="Открытый тариф",
INDEX(GRID!$B$47:$BI$57,MATCH(E$7,GRID!$A$47:$A$57,0),MATCH(1,($U$2=GRID!$B$31:$BI$31)*(КАЛЕНДАРЬ!$AW19=GRID!$B$33:$BI$33), 0)),
ROUNDUP(INDEX(GRID!$B$47:$BI$57,MATCH(E$7,GRID!$A$47:$A$57,0),MATCH(1,($U$2=GRID!$B$31:$BI$31)*(КАЛЕНДАРЬ!$AW19=GRID!$B$33:$BI$33),0))*(1-GRID!$B$69),0))</f>
        <v>23600</v>
      </c>
      <c r="G442" s="47" cm="1">
        <f t="array" ref="G442">IF($I$2="Открытый тариф",
INDEX(GRID!$B$34:$BI$44,MATCH(G$7,GRID!$A$34:$A$44,0),MATCH(1,($U$2=GRID!$B$31:$BI$31)*(КАЛЕНДАРЬ!$AW19=GRID!$B$33:$BI$33), 0)),
ROUNDUP(INDEX(GRID!$B$34:$BI$44,MATCH(G$7,GRID!$A$34:$A$44,0),MATCH(1,($U$2=GRID!$B$31:$BI$31)*(КАЛЕНДАРЬ!$AW19=GRID!$B$33:$BI$33),0))*(1-GRID!$B$69),0))</f>
        <v>22000</v>
      </c>
      <c r="H442" s="47" cm="1">
        <f t="array" ref="H442">IF($I$2="Открытый тариф",
INDEX(GRID!$B$47:$BI$57,MATCH(G$7,GRID!$A$47:$A$57,0),MATCH(1,($U$2=GRID!$B$31:$BI$31)*(КАЛЕНДАРЬ!$AW19=GRID!$B$33:$BI$33), 0)),
ROUNDUP(INDEX(GRID!$B$47:$BI$57,MATCH(G$7,GRID!$A$47:$A$57,0),MATCH(1,($U$2=GRID!$B$31:$BI$31)*(КАЛЕНДАРЬ!$AW19=GRID!$B$33:$BI$33),0))*(1-GRID!$B$69),0))</f>
        <v>24600</v>
      </c>
      <c r="I442" s="47" cm="1">
        <f t="array" ref="I442">IF($I$2="Открытый тариф",
INDEX(GRID!$B$34:$BI$44,MATCH(I$7,GRID!$A$34:$A$44,0),MATCH(1,($U$2=GRID!$B$31:$BI$31)*(КАЛЕНДАРЬ!$AW19=GRID!$B$33:$BI$33), 0)),
ROUNDUP(INDEX(GRID!$B$34:$BI$44,MATCH(I$7,GRID!$A$34:$A$44,0),MATCH(1,($U$2=GRID!$B$31:$BI$31)*(КАЛЕНДАРЬ!$AW19=GRID!$B$33:$BI$33),0))*(1-GRID!$B$69),0))</f>
        <v>23800</v>
      </c>
      <c r="J442" s="47" cm="1">
        <f t="array" ref="J442">IF($I$2="Открытый тариф",
INDEX(GRID!$B$47:$BI$57,MATCH(I$7,GRID!$A$47:$A$57,0),MATCH(1,($U$2=GRID!$B$31:$BI$31)*(КАЛЕНДАРЬ!$AW19=GRID!$B$33:$BI$33), 0)),
ROUNDUP(INDEX(GRID!$B$47:$BI$57,MATCH(I$7,GRID!$A$47:$A$57,0),MATCH(1,($U$2=GRID!$B$31:$BI$31)*(КАЛЕНДАРЬ!$AW19=GRID!$B$33:$BI$33),0))*(1-GRID!$B$69),0))</f>
        <v>26400</v>
      </c>
      <c r="K442" s="47" cm="1">
        <f t="array" ref="K442">IF($I$2="Открытый тариф",
INDEX(GRID!$B$34:$BI$44,MATCH(K$7,GRID!$A$34:$A$44,0),MATCH(1,($U$2=GRID!$B$31:$BI$31)*(КАЛЕНДАРЬ!$AW19=GRID!$B$33:$BI$33), 0)),
ROUNDUP(INDEX(GRID!$B$34:$BI$44,MATCH(K$7,GRID!$A$34:$A$44,0),MATCH(1,($U$2=GRID!$B$31:$BI$31)*(КАЛЕНДАРЬ!$AW19=GRID!$B$33:$BI$33),0))*(1-GRID!$B$69),0))</f>
        <v>24800</v>
      </c>
      <c r="L442" s="47" cm="1">
        <f t="array" ref="L442">IF($I$2="Открытый тариф",
INDEX(GRID!$B$47:$BI$57,MATCH(K$7,GRID!$A$47:$A$57,0),MATCH(1,($U$2=GRID!$B$31:$BI$31)*(КАЛЕНДАРЬ!$AW19=GRID!$B$33:$BI$33), 0)),
ROUNDUP(INDEX(GRID!$B$47:$BI$57,MATCH(K$7,GRID!$A$47:$A$57,0),MATCH(1,($U$2=GRID!$B$31:$BI$31)*(КАЛЕНДАРЬ!$AW19=GRID!$B$33:$BI$33),0))*(1-GRID!$B$69),0))</f>
        <v>27400</v>
      </c>
      <c r="M442" s="47" cm="1">
        <f t="array" ref="M442">IF($I$2="Открытый тариф",
INDEX(GRID!$B$34:$BI$44,MATCH(M$7,GRID!$A$34:$A$44,0),MATCH(1,($U$2=GRID!$B$31:$BI$31)*(КАЛЕНДАРЬ!$AW19=GRID!$B$33:$BI$33), 0)),
ROUNDUP(INDEX(GRID!$B$34:$BI$44,MATCH(M$7,GRID!$A$34:$A$44,0),MATCH(1,($U$2=GRID!$B$31:$BI$31)*(КАЛЕНДАРЬ!$AW19=GRID!$B$33:$BI$33),0))*(1-GRID!$B$69),0))</f>
        <v>26600</v>
      </c>
      <c r="N442" s="47" cm="1">
        <f t="array" ref="N442">IF($I$2="Открытый тариф",
INDEX(GRID!$B$47:$BI$57,MATCH(M$7,GRID!$A$47:$A$57,0),MATCH(1,($U$2=GRID!$B$31:$BI$31)*(КАЛЕНДАРЬ!$AW19=GRID!$B$33:$BI$33), 0)),
ROUNDUP(INDEX(GRID!$B$47:$BI$57,MATCH(M$7,GRID!$A$47:$A$57,0),MATCH(1,($U$2=GRID!$B$31:$BI$31)*(КАЛЕНДАРЬ!$AW19=GRID!$B$33:$BI$33),0))*(1-GRID!$B$69),0))</f>
        <v>29200</v>
      </c>
      <c r="O442" s="47" cm="1">
        <f t="array" ref="O442">IF($I$2="Открытый тариф",
INDEX(GRID!$B$34:$BI$44,MATCH(O$7,GRID!$A$34:$A$44,0),MATCH(1,($U$2=GRID!$B$31:$BI$31)*(КАЛЕНДАРЬ!$AW19=GRID!$B$33:$BI$33), 0)),
ROUNDUP(INDEX(GRID!$B$34:$BI$44,MATCH(O$7,GRID!$A$34:$A$44,0),MATCH(1,($U$2=GRID!$B$31:$BI$31)*(КАЛЕНДАРЬ!$AW19=GRID!$B$33:$BI$33),0))*(1-GRID!$B$69),0))</f>
        <v>33400</v>
      </c>
      <c r="P442" s="47" cm="1">
        <f t="array" ref="P442">IF($I$2="Открытый тариф",
INDEX(GRID!$B$47:$BI$57,MATCH(O$7,GRID!$A$47:$A$57,0),MATCH(1,($U$2=GRID!$B$31:$BI$31)*(КАЛЕНДАРЬ!$AW19=GRID!$B$33:$BI$33), 0)),
ROUNDUP(INDEX(GRID!$B$47:$BI$57,MATCH(O$7,GRID!$A$47:$A$57,0),MATCH(1,($U$2=GRID!$B$31:$BI$31)*(КАЛЕНДАРЬ!$AW19=GRID!$B$33:$BI$33),0))*(1-GRID!$B$69),0))</f>
        <v>36000</v>
      </c>
      <c r="Q442" s="47" cm="1">
        <f t="array" ref="Q442">IF($I$2="Открытый тариф",
INDEX(GRID!$B$34:$BI$44,MATCH(Q$7,GRID!$A$34:$A$44,0),MATCH(1,($U$2=GRID!$B$31:$BI$31)*(КАЛЕНДАРЬ!$AW19=GRID!$B$33:$BI$33), 0)),
ROUNDUP(INDEX(GRID!$B$34:$BI$44,MATCH(Q$7,GRID!$A$34:$A$44,0),MATCH(1,($U$2=GRID!$B$31:$BI$31)*(КАЛЕНДАРЬ!$AW19=GRID!$B$33:$BI$33),0))*(1-GRID!$B$69),0))</f>
        <v>35400</v>
      </c>
      <c r="R442" s="47" cm="1">
        <f t="array" ref="R442">IF($I$2="Открытый тариф",
INDEX(GRID!$B$47:$BI$57,MATCH(Q$7,GRID!$A$47:$A$57,0),MATCH(1,($U$2=GRID!$B$31:$BI$31)*(КАЛЕНДАРЬ!$AW19=GRID!$B$33:$BI$33), 0)),
ROUNDUP(INDEX(GRID!$B$47:$BI$57,MATCH(Q$7,GRID!$A$47:$A$57,0),MATCH(1,($U$2=GRID!$B$31:$BI$31)*(КАЛЕНДАРЬ!$AW19=GRID!$B$33:$BI$33),0))*(1-GRID!$B$69),0))</f>
        <v>38000</v>
      </c>
      <c r="S442" s="47" cm="1">
        <f t="array" ref="S442">IF($I$2="Открытый тариф",
INDEX(GRID!$B$34:$BI$44,MATCH(S$7,GRID!$A$34:$A$44,0),MATCH(1,($U$2=GRID!$B$31:$BI$31)*(КАЛЕНДАРЬ!$AW19=GRID!$B$33:$BI$33), 0)),
ROUNDUP(INDEX(GRID!$B$34:$BI$44,MATCH(S$7,GRID!$A$34:$A$44,0),MATCH(1,($U$2=GRID!$B$31:$BI$31)*(КАЛЕНДАРЬ!$AW19=GRID!$B$33:$BI$33),0))*(1-GRID!$B$69),0))</f>
        <v>38800</v>
      </c>
      <c r="T442" s="47" cm="1">
        <f t="array" ref="T442">IF($I$2="Открытый тариф",
INDEX(GRID!$B$47:$BI$57,MATCH(S$7,GRID!$A$47:$A$57,0),MATCH(1,($U$2=GRID!$B$31:$BI$31)*(КАЛЕНДАРЬ!$AW19=GRID!$B$33:$BI$33), 0)),
ROUNDUP(INDEX(GRID!$B$47:$BI$57,MATCH(S$7,GRID!$A$47:$A$57,0),MATCH(1,($U$2=GRID!$B$31:$BI$31)*(КАЛЕНДАРЬ!$AW19=GRID!$B$33:$BI$33),0))*(1-GRID!$B$69),0))</f>
        <v>41400</v>
      </c>
      <c r="U442" s="47" cm="1">
        <f t="array" ref="U442">IF($I$2="Открытый тариф",
INDEX(GRID!$B$34:$BI$44,MATCH(U$7,GRID!$A$34:$A$44,0),MATCH(1,($U$2=GRID!$B$31:$BI$31)*(КАЛЕНДАРЬ!$AW19=GRID!$B$33:$BI$33), 0)),
ROUNDUP(INDEX(GRID!$B$34:$BI$44,MATCH(U$7,GRID!$A$34:$A$44,0),MATCH(1,($U$2=GRID!$B$31:$BI$31)*(КАЛЕНДАРЬ!$AW19=GRID!$B$33:$BI$33),0))*(1-GRID!$B$69),0))</f>
        <v>44600</v>
      </c>
      <c r="V442" s="47" cm="1">
        <f t="array" ref="V442">IF($I$2="Открытый тариф",
INDEX(GRID!$B$47:$BI$57,MATCH(U$7,GRID!$A$47:$A$57,0),MATCH(1,($U$2=GRID!$B$31:$BI$31)*(КАЛЕНДАРЬ!$AW19=GRID!$B$33:$BI$33), 0)),
ROUNDUP(INDEX(GRID!$B$47:$BI$57,MATCH(U$7,GRID!$A$47:$A$57,0),MATCH(1,($U$2=GRID!$B$31:$BI$31)*(КАЛЕНДАРЬ!$AW19=GRID!$B$33:$BI$33),0))*(1-GRID!$B$69),0))</f>
        <v>47200</v>
      </c>
      <c r="W442" s="47" cm="1">
        <f t="array" ref="W442">IF($I$2="Открытый тариф",
INDEX(GRID!$B$34:$BI$44,MATCH(W$7,GRID!$A$34:$A$44,0),MATCH(1,($U$2=GRID!$B$31:$BI$31)*(КАЛЕНДАРЬ!$AW19=GRID!$B$33:$BI$33), 0)),
ROUNDUP(INDEX(GRID!$B$34:$BI$44,MATCH(W$7,GRID!$A$34:$A$44,0),MATCH(1,($U$2=GRID!$B$31:$BI$31)*(КАЛЕНДАРЬ!$AW19=GRID!$B$33:$BI$33),0))*(1-GRID!$B$69),0))</f>
        <v>128200</v>
      </c>
      <c r="X442" s="47" cm="1">
        <f t="array" ref="X442">IF($I$2="Открытый тариф",
INDEX(GRID!$B$47:$BI$57,MATCH(W$7,GRID!$A$47:$A$57,0),MATCH(1,($U$2=GRID!$B$31:$BI$31)*(КАЛЕНДАРЬ!$AW19=GRID!$B$33:$BI$33), 0)),
ROUNDUP(INDEX(GRID!$B$47:$BI$57,MATCH(W$7,GRID!$A$47:$A$57,0),MATCH(1,($U$2=GRID!$B$31:$BI$31)*(КАЛЕНДАРЬ!$AW19=GRID!$B$33:$BI$33),0))*(1-GRID!$B$69),0))</f>
        <v>130800</v>
      </c>
    </row>
    <row r="443" spans="1:24" x14ac:dyDescent="0.2">
      <c r="A443" s="117" t="s">
        <v>47</v>
      </c>
      <c r="B443" s="117">
        <v>17</v>
      </c>
      <c r="C443" s="47" cm="1">
        <f t="array" ref="C443">IF($I$2="Открытый тариф",
INDEX(GRID!$B$34:$BI$44,MATCH(C$7,GRID!$A$34:$A$44,0),MATCH(1,($U$2=GRID!$B$31:$BI$31)*(КАЛЕНДАРЬ!$AW20=GRID!$B$33:$BI$33), 0)),
ROUNDUP(INDEX(GRID!$B$34:$BI$44,MATCH(C$7,GRID!$A$34:$A$44,0),MATCH(1,($U$2=GRID!$B$31:$BI$31)*(КАЛЕНДАРЬ!$AW20=GRID!$B$33:$BI$33),0))*(1-GRID!$B$69),0))</f>
        <v>20400</v>
      </c>
      <c r="D443" s="47" cm="1">
        <f t="array" ref="D443">IF($I$2="Открытый тариф",
INDEX(GRID!$B$47:$BI$57,MATCH(C$7,GRID!$A$47:$A$57,0),MATCH(1,($U$2=GRID!$B$31:$BI$31)*(КАЛЕНДАРЬ!$AW20=GRID!$B$33:$BI$33), 0)),
ROUNDUP(INDEX(GRID!$B$47:$BI$57,MATCH(C$7,GRID!$A$47:$A$57,0),MATCH(1,($U$2=GRID!$B$31:$BI$31)*(КАЛЕНДАРЬ!$AW20=GRID!$B$33:$BI$33),0))*(1-GRID!$B$69),0))</f>
        <v>23000</v>
      </c>
      <c r="E443" s="47" cm="1">
        <f t="array" ref="E443">IF($I$2="Открытый тариф",
INDEX(GRID!$B$34:$BI$44,MATCH(E$7,GRID!$A$34:$A$44,0),MATCH(1,($U$2=GRID!$B$31:$BI$31)*(КАЛЕНДАРЬ!$AW20=GRID!$B$33:$BI$33), 0)),
ROUNDUP(INDEX(GRID!$B$34:$BI$44,MATCH(E$7,GRID!$A$34:$A$44,0),MATCH(1,($U$2=GRID!$B$31:$BI$31)*(КАЛЕНДАРЬ!$AW20=GRID!$B$33:$BI$33),0))*(1-GRID!$B$69),0))</f>
        <v>22200</v>
      </c>
      <c r="F443" s="47" cm="1">
        <f t="array" ref="F443">IF($I$2="Открытый тариф",
INDEX(GRID!$B$47:$BI$57,MATCH(E$7,GRID!$A$47:$A$57,0),MATCH(1,($U$2=GRID!$B$31:$BI$31)*(КАЛЕНДАРЬ!$AW20=GRID!$B$33:$BI$33), 0)),
ROUNDUP(INDEX(GRID!$B$47:$BI$57,MATCH(E$7,GRID!$A$47:$A$57,0),MATCH(1,($U$2=GRID!$B$31:$BI$31)*(КАЛЕНДАРЬ!$AW20=GRID!$B$33:$BI$33),0))*(1-GRID!$B$69),0))</f>
        <v>24800</v>
      </c>
      <c r="G443" s="47" cm="1">
        <f t="array" ref="G443">IF($I$2="Открытый тариф",
INDEX(GRID!$B$34:$BI$44,MATCH(G$7,GRID!$A$34:$A$44,0),MATCH(1,($U$2=GRID!$B$31:$BI$31)*(КАЛЕНДАРЬ!$AW20=GRID!$B$33:$BI$33), 0)),
ROUNDUP(INDEX(GRID!$B$34:$BI$44,MATCH(G$7,GRID!$A$34:$A$44,0),MATCH(1,($U$2=GRID!$B$31:$BI$31)*(КАЛЕНДАРЬ!$AW20=GRID!$B$33:$BI$33),0))*(1-GRID!$B$69),0))</f>
        <v>23200</v>
      </c>
      <c r="H443" s="47" cm="1">
        <f t="array" ref="H443">IF($I$2="Открытый тариф",
INDEX(GRID!$B$47:$BI$57,MATCH(G$7,GRID!$A$47:$A$57,0),MATCH(1,($U$2=GRID!$B$31:$BI$31)*(КАЛЕНДАРЬ!$AW20=GRID!$B$33:$BI$33), 0)),
ROUNDUP(INDEX(GRID!$B$47:$BI$57,MATCH(G$7,GRID!$A$47:$A$57,0),MATCH(1,($U$2=GRID!$B$31:$BI$31)*(КАЛЕНДАРЬ!$AW20=GRID!$B$33:$BI$33),0))*(1-GRID!$B$69),0))</f>
        <v>25800</v>
      </c>
      <c r="I443" s="47" cm="1">
        <f t="array" ref="I443">IF($I$2="Открытый тариф",
INDEX(GRID!$B$34:$BI$44,MATCH(I$7,GRID!$A$34:$A$44,0),MATCH(1,($U$2=GRID!$B$31:$BI$31)*(КАЛЕНДАРЬ!$AW20=GRID!$B$33:$BI$33), 0)),
ROUNDUP(INDEX(GRID!$B$34:$BI$44,MATCH(I$7,GRID!$A$34:$A$44,0),MATCH(1,($U$2=GRID!$B$31:$BI$31)*(КАЛЕНДАРЬ!$AW20=GRID!$B$33:$BI$33),0))*(1-GRID!$B$69),0))</f>
        <v>25000</v>
      </c>
      <c r="J443" s="47" cm="1">
        <f t="array" ref="J443">IF($I$2="Открытый тариф",
INDEX(GRID!$B$47:$BI$57,MATCH(I$7,GRID!$A$47:$A$57,0),MATCH(1,($U$2=GRID!$B$31:$BI$31)*(КАЛЕНДАРЬ!$AW20=GRID!$B$33:$BI$33), 0)),
ROUNDUP(INDEX(GRID!$B$47:$BI$57,MATCH(I$7,GRID!$A$47:$A$57,0),MATCH(1,($U$2=GRID!$B$31:$BI$31)*(КАЛЕНДАРЬ!$AW20=GRID!$B$33:$BI$33),0))*(1-GRID!$B$69),0))</f>
        <v>27600</v>
      </c>
      <c r="K443" s="47" cm="1">
        <f t="array" ref="K443">IF($I$2="Открытый тариф",
INDEX(GRID!$B$34:$BI$44,MATCH(K$7,GRID!$A$34:$A$44,0),MATCH(1,($U$2=GRID!$B$31:$BI$31)*(КАЛЕНДАРЬ!$AW20=GRID!$B$33:$BI$33), 0)),
ROUNDUP(INDEX(GRID!$B$34:$BI$44,MATCH(K$7,GRID!$A$34:$A$44,0),MATCH(1,($U$2=GRID!$B$31:$BI$31)*(КАЛЕНДАРЬ!$AW20=GRID!$B$33:$BI$33),0))*(1-GRID!$B$69),0))</f>
        <v>26000</v>
      </c>
      <c r="L443" s="47" cm="1">
        <f t="array" ref="L443">IF($I$2="Открытый тариф",
INDEX(GRID!$B$47:$BI$57,MATCH(K$7,GRID!$A$47:$A$57,0),MATCH(1,($U$2=GRID!$B$31:$BI$31)*(КАЛЕНДАРЬ!$AW20=GRID!$B$33:$BI$33), 0)),
ROUNDUP(INDEX(GRID!$B$47:$BI$57,MATCH(K$7,GRID!$A$47:$A$57,0),MATCH(1,($U$2=GRID!$B$31:$BI$31)*(КАЛЕНДАРЬ!$AW20=GRID!$B$33:$BI$33),0))*(1-GRID!$B$69),0))</f>
        <v>28600</v>
      </c>
      <c r="M443" s="47" cm="1">
        <f t="array" ref="M443">IF($I$2="Открытый тариф",
INDEX(GRID!$B$34:$BI$44,MATCH(M$7,GRID!$A$34:$A$44,0),MATCH(1,($U$2=GRID!$B$31:$BI$31)*(КАЛЕНДАРЬ!$AW20=GRID!$B$33:$BI$33), 0)),
ROUNDUP(INDEX(GRID!$B$34:$BI$44,MATCH(M$7,GRID!$A$34:$A$44,0),MATCH(1,($U$2=GRID!$B$31:$BI$31)*(КАЛЕНДАРЬ!$AW20=GRID!$B$33:$BI$33),0))*(1-GRID!$B$69),0))</f>
        <v>27800</v>
      </c>
      <c r="N443" s="47" cm="1">
        <f t="array" ref="N443">IF($I$2="Открытый тариф",
INDEX(GRID!$B$47:$BI$57,MATCH(M$7,GRID!$A$47:$A$57,0),MATCH(1,($U$2=GRID!$B$31:$BI$31)*(КАЛЕНДАРЬ!$AW20=GRID!$B$33:$BI$33), 0)),
ROUNDUP(INDEX(GRID!$B$47:$BI$57,MATCH(M$7,GRID!$A$47:$A$57,0),MATCH(1,($U$2=GRID!$B$31:$BI$31)*(КАЛЕНДАРЬ!$AW20=GRID!$B$33:$BI$33),0))*(1-GRID!$B$69),0))</f>
        <v>30400</v>
      </c>
      <c r="O443" s="47" cm="1">
        <f t="array" ref="O443">IF($I$2="Открытый тариф",
INDEX(GRID!$B$34:$BI$44,MATCH(O$7,GRID!$A$34:$A$44,0),MATCH(1,($U$2=GRID!$B$31:$BI$31)*(КАЛЕНДАРЬ!$AW20=GRID!$B$33:$BI$33), 0)),
ROUNDUP(INDEX(GRID!$B$34:$BI$44,MATCH(O$7,GRID!$A$34:$A$44,0),MATCH(1,($U$2=GRID!$B$31:$BI$31)*(КАЛЕНДАРЬ!$AW20=GRID!$B$33:$BI$33),0))*(1-GRID!$B$69),0))</f>
        <v>34700</v>
      </c>
      <c r="P443" s="47" cm="1">
        <f t="array" ref="P443">IF($I$2="Открытый тариф",
INDEX(GRID!$B$47:$BI$57,MATCH(O$7,GRID!$A$47:$A$57,0),MATCH(1,($U$2=GRID!$B$31:$BI$31)*(КАЛЕНДАРЬ!$AW20=GRID!$B$33:$BI$33), 0)),
ROUNDUP(INDEX(GRID!$B$47:$BI$57,MATCH(O$7,GRID!$A$47:$A$57,0),MATCH(1,($U$2=GRID!$B$31:$BI$31)*(КАЛЕНДАРЬ!$AW20=GRID!$B$33:$BI$33),0))*(1-GRID!$B$69),0))</f>
        <v>37300</v>
      </c>
      <c r="Q443" s="47" cm="1">
        <f t="array" ref="Q443">IF($I$2="Открытый тариф",
INDEX(GRID!$B$34:$BI$44,MATCH(Q$7,GRID!$A$34:$A$44,0),MATCH(1,($U$2=GRID!$B$31:$BI$31)*(КАЛЕНДАРЬ!$AW20=GRID!$B$33:$BI$33), 0)),
ROUNDUP(INDEX(GRID!$B$34:$BI$44,MATCH(Q$7,GRID!$A$34:$A$44,0),MATCH(1,($U$2=GRID!$B$31:$BI$31)*(КАЛЕНДАРЬ!$AW20=GRID!$B$33:$BI$33),0))*(1-GRID!$B$69),0))</f>
        <v>36700</v>
      </c>
      <c r="R443" s="47" cm="1">
        <f t="array" ref="R443">IF($I$2="Открытый тариф",
INDEX(GRID!$B$47:$BI$57,MATCH(Q$7,GRID!$A$47:$A$57,0),MATCH(1,($U$2=GRID!$B$31:$BI$31)*(КАЛЕНДАРЬ!$AW20=GRID!$B$33:$BI$33), 0)),
ROUNDUP(INDEX(GRID!$B$47:$BI$57,MATCH(Q$7,GRID!$A$47:$A$57,0),MATCH(1,($U$2=GRID!$B$31:$BI$31)*(КАЛЕНДАРЬ!$AW20=GRID!$B$33:$BI$33),0))*(1-GRID!$B$69),0))</f>
        <v>39300</v>
      </c>
      <c r="S443" s="47" cm="1">
        <f t="array" ref="S443">IF($I$2="Открытый тариф",
INDEX(GRID!$B$34:$BI$44,MATCH(S$7,GRID!$A$34:$A$44,0),MATCH(1,($U$2=GRID!$B$31:$BI$31)*(КАЛЕНДАРЬ!$AW20=GRID!$B$33:$BI$33), 0)),
ROUNDUP(INDEX(GRID!$B$34:$BI$44,MATCH(S$7,GRID!$A$34:$A$44,0),MATCH(1,($U$2=GRID!$B$31:$BI$31)*(КАЛЕНДАРЬ!$AW20=GRID!$B$33:$BI$33),0))*(1-GRID!$B$69),0))</f>
        <v>40200</v>
      </c>
      <c r="T443" s="47" cm="1">
        <f t="array" ref="T443">IF($I$2="Открытый тариф",
INDEX(GRID!$B$47:$BI$57,MATCH(S$7,GRID!$A$47:$A$57,0),MATCH(1,($U$2=GRID!$B$31:$BI$31)*(КАЛЕНДАРЬ!$AW20=GRID!$B$33:$BI$33), 0)),
ROUNDUP(INDEX(GRID!$B$47:$BI$57,MATCH(S$7,GRID!$A$47:$A$57,0),MATCH(1,($U$2=GRID!$B$31:$BI$31)*(КАЛЕНДАРЬ!$AW20=GRID!$B$33:$BI$33),0))*(1-GRID!$B$69),0))</f>
        <v>42800</v>
      </c>
      <c r="U443" s="47" cm="1">
        <f t="array" ref="U443">IF($I$2="Открытый тариф",
INDEX(GRID!$B$34:$BI$44,MATCH(U$7,GRID!$A$34:$A$44,0),MATCH(1,($U$2=GRID!$B$31:$BI$31)*(КАЛЕНДАРЬ!$AW20=GRID!$B$33:$BI$33), 0)),
ROUNDUP(INDEX(GRID!$B$34:$BI$44,MATCH(U$7,GRID!$A$34:$A$44,0),MATCH(1,($U$2=GRID!$B$31:$BI$31)*(КАЛЕНДАРЬ!$AW20=GRID!$B$33:$BI$33),0))*(1-GRID!$B$69),0))</f>
        <v>46100</v>
      </c>
      <c r="V443" s="47" cm="1">
        <f t="array" ref="V443">IF($I$2="Открытый тариф",
INDEX(GRID!$B$47:$BI$57,MATCH(U$7,GRID!$A$47:$A$57,0),MATCH(1,($U$2=GRID!$B$31:$BI$31)*(КАЛЕНДАРЬ!$AW20=GRID!$B$33:$BI$33), 0)),
ROUNDUP(INDEX(GRID!$B$47:$BI$57,MATCH(U$7,GRID!$A$47:$A$57,0),MATCH(1,($U$2=GRID!$B$31:$BI$31)*(КАЛЕНДАРЬ!$AW20=GRID!$B$33:$BI$33),0))*(1-GRID!$B$69),0))</f>
        <v>48700</v>
      </c>
      <c r="W443" s="47" cm="1">
        <f t="array" ref="W443">IF($I$2="Открытый тариф",
INDEX(GRID!$B$34:$BI$44,MATCH(W$7,GRID!$A$34:$A$44,0),MATCH(1,($U$2=GRID!$B$31:$BI$31)*(КАЛЕНДАРЬ!$AW20=GRID!$B$33:$BI$33), 0)),
ROUNDUP(INDEX(GRID!$B$34:$BI$44,MATCH(W$7,GRID!$A$34:$A$44,0),MATCH(1,($U$2=GRID!$B$31:$BI$31)*(КАЛЕНДАРЬ!$AW20=GRID!$B$33:$BI$33),0))*(1-GRID!$B$69),0))</f>
        <v>134300</v>
      </c>
      <c r="X443" s="47" cm="1">
        <f t="array" ref="X443">IF($I$2="Открытый тариф",
INDEX(GRID!$B$47:$BI$57,MATCH(W$7,GRID!$A$47:$A$57,0),MATCH(1,($U$2=GRID!$B$31:$BI$31)*(КАЛЕНДАРЬ!$AW20=GRID!$B$33:$BI$33), 0)),
ROUNDUP(INDEX(GRID!$B$47:$BI$57,MATCH(W$7,GRID!$A$47:$A$57,0),MATCH(1,($U$2=GRID!$B$31:$BI$31)*(КАЛЕНДАРЬ!$AW20=GRID!$B$33:$BI$33),0))*(1-GRID!$B$69),0))</f>
        <v>136900</v>
      </c>
    </row>
    <row r="444" spans="1:24" x14ac:dyDescent="0.2">
      <c r="A444" s="117" t="s">
        <v>48</v>
      </c>
      <c r="B444" s="117">
        <v>18</v>
      </c>
      <c r="C444" s="47" cm="1">
        <f t="array" ref="C444">IF($I$2="Открытый тариф",
INDEX(GRID!$B$34:$BI$44,MATCH(C$7,GRID!$A$34:$A$44,0),MATCH(1,($U$2=GRID!$B$31:$BI$31)*(КАЛЕНДАРЬ!$AW21=GRID!$B$33:$BI$33), 0)),
ROUNDUP(INDEX(GRID!$B$34:$BI$44,MATCH(C$7,GRID!$A$34:$A$44,0),MATCH(1,($U$2=GRID!$B$31:$BI$31)*(КАЛЕНДАРЬ!$AW21=GRID!$B$33:$BI$33),0))*(1-GRID!$B$69),0))</f>
        <v>20400</v>
      </c>
      <c r="D444" s="47" cm="1">
        <f t="array" ref="D444">IF($I$2="Открытый тариф",
INDEX(GRID!$B$47:$BI$57,MATCH(C$7,GRID!$A$47:$A$57,0),MATCH(1,($U$2=GRID!$B$31:$BI$31)*(КАЛЕНДАРЬ!$AW21=GRID!$B$33:$BI$33), 0)),
ROUNDUP(INDEX(GRID!$B$47:$BI$57,MATCH(C$7,GRID!$A$47:$A$57,0),MATCH(1,($U$2=GRID!$B$31:$BI$31)*(КАЛЕНДАРЬ!$AW21=GRID!$B$33:$BI$33),0))*(1-GRID!$B$69),0))</f>
        <v>23000</v>
      </c>
      <c r="E444" s="47" cm="1">
        <f t="array" ref="E444">IF($I$2="Открытый тариф",
INDEX(GRID!$B$34:$BI$44,MATCH(E$7,GRID!$A$34:$A$44,0),MATCH(1,($U$2=GRID!$B$31:$BI$31)*(КАЛЕНДАРЬ!$AW21=GRID!$B$33:$BI$33), 0)),
ROUNDUP(INDEX(GRID!$B$34:$BI$44,MATCH(E$7,GRID!$A$34:$A$44,0),MATCH(1,($U$2=GRID!$B$31:$BI$31)*(КАЛЕНДАРЬ!$AW21=GRID!$B$33:$BI$33),0))*(1-GRID!$B$69),0))</f>
        <v>22200</v>
      </c>
      <c r="F444" s="47" cm="1">
        <f t="array" ref="F444">IF($I$2="Открытый тариф",
INDEX(GRID!$B$47:$BI$57,MATCH(E$7,GRID!$A$47:$A$57,0),MATCH(1,($U$2=GRID!$B$31:$BI$31)*(КАЛЕНДАРЬ!$AW21=GRID!$B$33:$BI$33), 0)),
ROUNDUP(INDEX(GRID!$B$47:$BI$57,MATCH(E$7,GRID!$A$47:$A$57,0),MATCH(1,($U$2=GRID!$B$31:$BI$31)*(КАЛЕНДАРЬ!$AW21=GRID!$B$33:$BI$33),0))*(1-GRID!$B$69),0))</f>
        <v>24800</v>
      </c>
      <c r="G444" s="47" cm="1">
        <f t="array" ref="G444">IF($I$2="Открытый тариф",
INDEX(GRID!$B$34:$BI$44,MATCH(G$7,GRID!$A$34:$A$44,0),MATCH(1,($U$2=GRID!$B$31:$BI$31)*(КАЛЕНДАРЬ!$AW21=GRID!$B$33:$BI$33), 0)),
ROUNDUP(INDEX(GRID!$B$34:$BI$44,MATCH(G$7,GRID!$A$34:$A$44,0),MATCH(1,($U$2=GRID!$B$31:$BI$31)*(КАЛЕНДАРЬ!$AW21=GRID!$B$33:$BI$33),0))*(1-GRID!$B$69),0))</f>
        <v>23200</v>
      </c>
      <c r="H444" s="47" cm="1">
        <f t="array" ref="H444">IF($I$2="Открытый тариф",
INDEX(GRID!$B$47:$BI$57,MATCH(G$7,GRID!$A$47:$A$57,0),MATCH(1,($U$2=GRID!$B$31:$BI$31)*(КАЛЕНДАРЬ!$AW21=GRID!$B$33:$BI$33), 0)),
ROUNDUP(INDEX(GRID!$B$47:$BI$57,MATCH(G$7,GRID!$A$47:$A$57,0),MATCH(1,($U$2=GRID!$B$31:$BI$31)*(КАЛЕНДАРЬ!$AW21=GRID!$B$33:$BI$33),0))*(1-GRID!$B$69),0))</f>
        <v>25800</v>
      </c>
      <c r="I444" s="47" cm="1">
        <f t="array" ref="I444">IF($I$2="Открытый тариф",
INDEX(GRID!$B$34:$BI$44,MATCH(I$7,GRID!$A$34:$A$44,0),MATCH(1,($U$2=GRID!$B$31:$BI$31)*(КАЛЕНДАРЬ!$AW21=GRID!$B$33:$BI$33), 0)),
ROUNDUP(INDEX(GRID!$B$34:$BI$44,MATCH(I$7,GRID!$A$34:$A$44,0),MATCH(1,($U$2=GRID!$B$31:$BI$31)*(КАЛЕНДАРЬ!$AW21=GRID!$B$33:$BI$33),0))*(1-GRID!$B$69),0))</f>
        <v>25000</v>
      </c>
      <c r="J444" s="47" cm="1">
        <f t="array" ref="J444">IF($I$2="Открытый тариф",
INDEX(GRID!$B$47:$BI$57,MATCH(I$7,GRID!$A$47:$A$57,0),MATCH(1,($U$2=GRID!$B$31:$BI$31)*(КАЛЕНДАРЬ!$AW21=GRID!$B$33:$BI$33), 0)),
ROUNDUP(INDEX(GRID!$B$47:$BI$57,MATCH(I$7,GRID!$A$47:$A$57,0),MATCH(1,($U$2=GRID!$B$31:$BI$31)*(КАЛЕНДАРЬ!$AW21=GRID!$B$33:$BI$33),0))*(1-GRID!$B$69),0))</f>
        <v>27600</v>
      </c>
      <c r="K444" s="47" cm="1">
        <f t="array" ref="K444">IF($I$2="Открытый тариф",
INDEX(GRID!$B$34:$BI$44,MATCH(K$7,GRID!$A$34:$A$44,0),MATCH(1,($U$2=GRID!$B$31:$BI$31)*(КАЛЕНДАРЬ!$AW21=GRID!$B$33:$BI$33), 0)),
ROUNDUP(INDEX(GRID!$B$34:$BI$44,MATCH(K$7,GRID!$A$34:$A$44,0),MATCH(1,($U$2=GRID!$B$31:$BI$31)*(КАЛЕНДАРЬ!$AW21=GRID!$B$33:$BI$33),0))*(1-GRID!$B$69),0))</f>
        <v>26000</v>
      </c>
      <c r="L444" s="47" cm="1">
        <f t="array" ref="L444">IF($I$2="Открытый тариф",
INDEX(GRID!$B$47:$BI$57,MATCH(K$7,GRID!$A$47:$A$57,0),MATCH(1,($U$2=GRID!$B$31:$BI$31)*(КАЛЕНДАРЬ!$AW21=GRID!$B$33:$BI$33), 0)),
ROUNDUP(INDEX(GRID!$B$47:$BI$57,MATCH(K$7,GRID!$A$47:$A$57,0),MATCH(1,($U$2=GRID!$B$31:$BI$31)*(КАЛЕНДАРЬ!$AW21=GRID!$B$33:$BI$33),0))*(1-GRID!$B$69),0))</f>
        <v>28600</v>
      </c>
      <c r="M444" s="47" cm="1">
        <f t="array" ref="M444">IF($I$2="Открытый тариф",
INDEX(GRID!$B$34:$BI$44,MATCH(M$7,GRID!$A$34:$A$44,0),MATCH(1,($U$2=GRID!$B$31:$BI$31)*(КАЛЕНДАРЬ!$AW21=GRID!$B$33:$BI$33), 0)),
ROUNDUP(INDEX(GRID!$B$34:$BI$44,MATCH(M$7,GRID!$A$34:$A$44,0),MATCH(1,($U$2=GRID!$B$31:$BI$31)*(КАЛЕНДАРЬ!$AW21=GRID!$B$33:$BI$33),0))*(1-GRID!$B$69),0))</f>
        <v>27800</v>
      </c>
      <c r="N444" s="47" cm="1">
        <f t="array" ref="N444">IF($I$2="Открытый тариф",
INDEX(GRID!$B$47:$BI$57,MATCH(M$7,GRID!$A$47:$A$57,0),MATCH(1,($U$2=GRID!$B$31:$BI$31)*(КАЛЕНДАРЬ!$AW21=GRID!$B$33:$BI$33), 0)),
ROUNDUP(INDEX(GRID!$B$47:$BI$57,MATCH(M$7,GRID!$A$47:$A$57,0),MATCH(1,($U$2=GRID!$B$31:$BI$31)*(КАЛЕНДАРЬ!$AW21=GRID!$B$33:$BI$33),0))*(1-GRID!$B$69),0))</f>
        <v>30400</v>
      </c>
      <c r="O444" s="47" cm="1">
        <f t="array" ref="O444">IF($I$2="Открытый тариф",
INDEX(GRID!$B$34:$BI$44,MATCH(O$7,GRID!$A$34:$A$44,0),MATCH(1,($U$2=GRID!$B$31:$BI$31)*(КАЛЕНДАРЬ!$AW21=GRID!$B$33:$BI$33), 0)),
ROUNDUP(INDEX(GRID!$B$34:$BI$44,MATCH(O$7,GRID!$A$34:$A$44,0),MATCH(1,($U$2=GRID!$B$31:$BI$31)*(КАЛЕНДАРЬ!$AW21=GRID!$B$33:$BI$33),0))*(1-GRID!$B$69),0))</f>
        <v>34700</v>
      </c>
      <c r="P444" s="47" cm="1">
        <f t="array" ref="P444">IF($I$2="Открытый тариф",
INDEX(GRID!$B$47:$BI$57,MATCH(O$7,GRID!$A$47:$A$57,0),MATCH(1,($U$2=GRID!$B$31:$BI$31)*(КАЛЕНДАРЬ!$AW21=GRID!$B$33:$BI$33), 0)),
ROUNDUP(INDEX(GRID!$B$47:$BI$57,MATCH(O$7,GRID!$A$47:$A$57,0),MATCH(1,($U$2=GRID!$B$31:$BI$31)*(КАЛЕНДАРЬ!$AW21=GRID!$B$33:$BI$33),0))*(1-GRID!$B$69),0))</f>
        <v>37300</v>
      </c>
      <c r="Q444" s="47" cm="1">
        <f t="array" ref="Q444">IF($I$2="Открытый тариф",
INDEX(GRID!$B$34:$BI$44,MATCH(Q$7,GRID!$A$34:$A$44,0),MATCH(1,($U$2=GRID!$B$31:$BI$31)*(КАЛЕНДАРЬ!$AW21=GRID!$B$33:$BI$33), 0)),
ROUNDUP(INDEX(GRID!$B$34:$BI$44,MATCH(Q$7,GRID!$A$34:$A$44,0),MATCH(1,($U$2=GRID!$B$31:$BI$31)*(КАЛЕНДАРЬ!$AW21=GRID!$B$33:$BI$33),0))*(1-GRID!$B$69),0))</f>
        <v>36700</v>
      </c>
      <c r="R444" s="47" cm="1">
        <f t="array" ref="R444">IF($I$2="Открытый тариф",
INDEX(GRID!$B$47:$BI$57,MATCH(Q$7,GRID!$A$47:$A$57,0),MATCH(1,($U$2=GRID!$B$31:$BI$31)*(КАЛЕНДАРЬ!$AW21=GRID!$B$33:$BI$33), 0)),
ROUNDUP(INDEX(GRID!$B$47:$BI$57,MATCH(Q$7,GRID!$A$47:$A$57,0),MATCH(1,($U$2=GRID!$B$31:$BI$31)*(КАЛЕНДАРЬ!$AW21=GRID!$B$33:$BI$33),0))*(1-GRID!$B$69),0))</f>
        <v>39300</v>
      </c>
      <c r="S444" s="47" cm="1">
        <f t="array" ref="S444">IF($I$2="Открытый тариф",
INDEX(GRID!$B$34:$BI$44,MATCH(S$7,GRID!$A$34:$A$44,0),MATCH(1,($U$2=GRID!$B$31:$BI$31)*(КАЛЕНДАРЬ!$AW21=GRID!$B$33:$BI$33), 0)),
ROUNDUP(INDEX(GRID!$B$34:$BI$44,MATCH(S$7,GRID!$A$34:$A$44,0),MATCH(1,($U$2=GRID!$B$31:$BI$31)*(КАЛЕНДАРЬ!$AW21=GRID!$B$33:$BI$33),0))*(1-GRID!$B$69),0))</f>
        <v>40200</v>
      </c>
      <c r="T444" s="47" cm="1">
        <f t="array" ref="T444">IF($I$2="Открытый тариф",
INDEX(GRID!$B$47:$BI$57,MATCH(S$7,GRID!$A$47:$A$57,0),MATCH(1,($U$2=GRID!$B$31:$BI$31)*(КАЛЕНДАРЬ!$AW21=GRID!$B$33:$BI$33), 0)),
ROUNDUP(INDEX(GRID!$B$47:$BI$57,MATCH(S$7,GRID!$A$47:$A$57,0),MATCH(1,($U$2=GRID!$B$31:$BI$31)*(КАЛЕНДАРЬ!$AW21=GRID!$B$33:$BI$33),0))*(1-GRID!$B$69),0))</f>
        <v>42800</v>
      </c>
      <c r="U444" s="47" cm="1">
        <f t="array" ref="U444">IF($I$2="Открытый тариф",
INDEX(GRID!$B$34:$BI$44,MATCH(U$7,GRID!$A$34:$A$44,0),MATCH(1,($U$2=GRID!$B$31:$BI$31)*(КАЛЕНДАРЬ!$AW21=GRID!$B$33:$BI$33), 0)),
ROUNDUP(INDEX(GRID!$B$34:$BI$44,MATCH(U$7,GRID!$A$34:$A$44,0),MATCH(1,($U$2=GRID!$B$31:$BI$31)*(КАЛЕНДАРЬ!$AW21=GRID!$B$33:$BI$33),0))*(1-GRID!$B$69),0))</f>
        <v>46100</v>
      </c>
      <c r="V444" s="47" cm="1">
        <f t="array" ref="V444">IF($I$2="Открытый тариф",
INDEX(GRID!$B$47:$BI$57,MATCH(U$7,GRID!$A$47:$A$57,0),MATCH(1,($U$2=GRID!$B$31:$BI$31)*(КАЛЕНДАРЬ!$AW21=GRID!$B$33:$BI$33), 0)),
ROUNDUP(INDEX(GRID!$B$47:$BI$57,MATCH(U$7,GRID!$A$47:$A$57,0),MATCH(1,($U$2=GRID!$B$31:$BI$31)*(КАЛЕНДАРЬ!$AW21=GRID!$B$33:$BI$33),0))*(1-GRID!$B$69),0))</f>
        <v>48700</v>
      </c>
      <c r="W444" s="47" cm="1">
        <f t="array" ref="W444">IF($I$2="Открытый тариф",
INDEX(GRID!$B$34:$BI$44,MATCH(W$7,GRID!$A$34:$A$44,0),MATCH(1,($U$2=GRID!$B$31:$BI$31)*(КАЛЕНДАРЬ!$AW21=GRID!$B$33:$BI$33), 0)),
ROUNDUP(INDEX(GRID!$B$34:$BI$44,MATCH(W$7,GRID!$A$34:$A$44,0),MATCH(1,($U$2=GRID!$B$31:$BI$31)*(КАЛЕНДАРЬ!$AW21=GRID!$B$33:$BI$33),0))*(1-GRID!$B$69),0))</f>
        <v>134300</v>
      </c>
      <c r="X444" s="47" cm="1">
        <f t="array" ref="X444">IF($I$2="Открытый тариф",
INDEX(GRID!$B$47:$BI$57,MATCH(W$7,GRID!$A$47:$A$57,0),MATCH(1,($U$2=GRID!$B$31:$BI$31)*(КАЛЕНДАРЬ!$AW21=GRID!$B$33:$BI$33), 0)),
ROUNDUP(INDEX(GRID!$B$47:$BI$57,MATCH(W$7,GRID!$A$47:$A$57,0),MATCH(1,($U$2=GRID!$B$31:$BI$31)*(КАЛЕНДАРЬ!$AW21=GRID!$B$33:$BI$33),0))*(1-GRID!$B$69),0))</f>
        <v>136900</v>
      </c>
    </row>
    <row r="445" spans="1:24" x14ac:dyDescent="0.2">
      <c r="A445" s="117" t="s">
        <v>42</v>
      </c>
      <c r="B445" s="117">
        <v>19</v>
      </c>
      <c r="C445" s="47" cm="1">
        <f t="array" ref="C445">IF($I$2="Открытый тариф",
INDEX(GRID!$B$34:$BI$44,MATCH(C$7,GRID!$A$34:$A$44,0),MATCH(1,($U$2=GRID!$B$31:$BI$31)*(КАЛЕНДАРЬ!$AW22=GRID!$B$33:$BI$33), 0)),
ROUNDUP(INDEX(GRID!$B$34:$BI$44,MATCH(C$7,GRID!$A$34:$A$44,0),MATCH(1,($U$2=GRID!$B$31:$BI$31)*(КАЛЕНДАРЬ!$AW22=GRID!$B$33:$BI$33),0))*(1-GRID!$B$69),0))</f>
        <v>18600</v>
      </c>
      <c r="D445" s="47" cm="1">
        <f t="array" ref="D445">IF($I$2="Открытый тариф",
INDEX(GRID!$B$47:$BI$57,MATCH(C$7,GRID!$A$47:$A$57,0),MATCH(1,($U$2=GRID!$B$31:$BI$31)*(КАЛЕНДАРЬ!$AW22=GRID!$B$33:$BI$33), 0)),
ROUNDUP(INDEX(GRID!$B$47:$BI$57,MATCH(C$7,GRID!$A$47:$A$57,0),MATCH(1,($U$2=GRID!$B$31:$BI$31)*(КАЛЕНДАРЬ!$AW22=GRID!$B$33:$BI$33),0))*(1-GRID!$B$69),0))</f>
        <v>21200</v>
      </c>
      <c r="E445" s="47" cm="1">
        <f t="array" ref="E445">IF($I$2="Открытый тариф",
INDEX(GRID!$B$34:$BI$44,MATCH(E$7,GRID!$A$34:$A$44,0),MATCH(1,($U$2=GRID!$B$31:$BI$31)*(КАЛЕНДАРЬ!$AW22=GRID!$B$33:$BI$33), 0)),
ROUNDUP(INDEX(GRID!$B$34:$BI$44,MATCH(E$7,GRID!$A$34:$A$44,0),MATCH(1,($U$2=GRID!$B$31:$BI$31)*(КАЛЕНДАРЬ!$AW22=GRID!$B$33:$BI$33),0))*(1-GRID!$B$69),0))</f>
        <v>20300</v>
      </c>
      <c r="F445" s="47" cm="1">
        <f t="array" ref="F445">IF($I$2="Открытый тариф",
INDEX(GRID!$B$47:$BI$57,MATCH(E$7,GRID!$A$47:$A$57,0),MATCH(1,($U$2=GRID!$B$31:$BI$31)*(КАЛЕНДАРЬ!$AW22=GRID!$B$33:$BI$33), 0)),
ROUNDUP(INDEX(GRID!$B$47:$BI$57,MATCH(E$7,GRID!$A$47:$A$57,0),MATCH(1,($U$2=GRID!$B$31:$BI$31)*(КАЛЕНДАРЬ!$AW22=GRID!$B$33:$BI$33),0))*(1-GRID!$B$69),0))</f>
        <v>22900</v>
      </c>
      <c r="G445" s="47" cm="1">
        <f t="array" ref="G445">IF($I$2="Открытый тариф",
INDEX(GRID!$B$34:$BI$44,MATCH(G$7,GRID!$A$34:$A$44,0),MATCH(1,($U$2=GRID!$B$31:$BI$31)*(КАЛЕНДАРЬ!$AW22=GRID!$B$33:$BI$33), 0)),
ROUNDUP(INDEX(GRID!$B$34:$BI$44,MATCH(G$7,GRID!$A$34:$A$44,0),MATCH(1,($U$2=GRID!$B$31:$BI$31)*(КАЛЕНДАРЬ!$AW22=GRID!$B$33:$BI$33),0))*(1-GRID!$B$69),0))</f>
        <v>21300</v>
      </c>
      <c r="H445" s="47" cm="1">
        <f t="array" ref="H445">IF($I$2="Открытый тариф",
INDEX(GRID!$B$47:$BI$57,MATCH(G$7,GRID!$A$47:$A$57,0),MATCH(1,($U$2=GRID!$B$31:$BI$31)*(КАЛЕНДАРЬ!$AW22=GRID!$B$33:$BI$33), 0)),
ROUNDUP(INDEX(GRID!$B$47:$BI$57,MATCH(G$7,GRID!$A$47:$A$57,0),MATCH(1,($U$2=GRID!$B$31:$BI$31)*(КАЛЕНДАРЬ!$AW22=GRID!$B$33:$BI$33),0))*(1-GRID!$B$69),0))</f>
        <v>23900</v>
      </c>
      <c r="I445" s="47" cm="1">
        <f t="array" ref="I445">IF($I$2="Открытый тариф",
INDEX(GRID!$B$34:$BI$44,MATCH(I$7,GRID!$A$34:$A$44,0),MATCH(1,($U$2=GRID!$B$31:$BI$31)*(КАЛЕНДАРЬ!$AW22=GRID!$B$33:$BI$33), 0)),
ROUNDUP(INDEX(GRID!$B$34:$BI$44,MATCH(I$7,GRID!$A$34:$A$44,0),MATCH(1,($U$2=GRID!$B$31:$BI$31)*(КАЛЕНДАРЬ!$AW22=GRID!$B$33:$BI$33),0))*(1-GRID!$B$69),0))</f>
        <v>23000</v>
      </c>
      <c r="J445" s="47" cm="1">
        <f t="array" ref="J445">IF($I$2="Открытый тариф",
INDEX(GRID!$B$47:$BI$57,MATCH(I$7,GRID!$A$47:$A$57,0),MATCH(1,($U$2=GRID!$B$31:$BI$31)*(КАЛЕНДАРЬ!$AW22=GRID!$B$33:$BI$33), 0)),
ROUNDUP(INDEX(GRID!$B$47:$BI$57,MATCH(I$7,GRID!$A$47:$A$57,0),MATCH(1,($U$2=GRID!$B$31:$BI$31)*(КАЛЕНДАРЬ!$AW22=GRID!$B$33:$BI$33),0))*(1-GRID!$B$69),0))</f>
        <v>25600</v>
      </c>
      <c r="K445" s="47" cm="1">
        <f t="array" ref="K445">IF($I$2="Открытый тариф",
INDEX(GRID!$B$34:$BI$44,MATCH(K$7,GRID!$A$34:$A$44,0),MATCH(1,($U$2=GRID!$B$31:$BI$31)*(КАЛЕНДАРЬ!$AW22=GRID!$B$33:$BI$33), 0)),
ROUNDUP(INDEX(GRID!$B$34:$BI$44,MATCH(K$7,GRID!$A$34:$A$44,0),MATCH(1,($U$2=GRID!$B$31:$BI$31)*(КАЛЕНДАРЬ!$AW22=GRID!$B$33:$BI$33),0))*(1-GRID!$B$69),0))</f>
        <v>24000</v>
      </c>
      <c r="L445" s="47" cm="1">
        <f t="array" ref="L445">IF($I$2="Открытый тариф",
INDEX(GRID!$B$47:$BI$57,MATCH(K$7,GRID!$A$47:$A$57,0),MATCH(1,($U$2=GRID!$B$31:$BI$31)*(КАЛЕНДАРЬ!$AW22=GRID!$B$33:$BI$33), 0)),
ROUNDUP(INDEX(GRID!$B$47:$BI$57,MATCH(K$7,GRID!$A$47:$A$57,0),MATCH(1,($U$2=GRID!$B$31:$BI$31)*(КАЛЕНДАРЬ!$AW22=GRID!$B$33:$BI$33),0))*(1-GRID!$B$69),0))</f>
        <v>26600</v>
      </c>
      <c r="M445" s="47" cm="1">
        <f t="array" ref="M445">IF($I$2="Открытый тариф",
INDEX(GRID!$B$34:$BI$44,MATCH(M$7,GRID!$A$34:$A$44,0),MATCH(1,($U$2=GRID!$B$31:$BI$31)*(КАЛЕНДАРЬ!$AW22=GRID!$B$33:$BI$33), 0)),
ROUNDUP(INDEX(GRID!$B$34:$BI$44,MATCH(M$7,GRID!$A$34:$A$44,0),MATCH(1,($U$2=GRID!$B$31:$BI$31)*(КАЛЕНДАРЬ!$AW22=GRID!$B$33:$BI$33),0))*(1-GRID!$B$69),0))</f>
        <v>25700</v>
      </c>
      <c r="N445" s="47" cm="1">
        <f t="array" ref="N445">IF($I$2="Открытый тариф",
INDEX(GRID!$B$47:$BI$57,MATCH(M$7,GRID!$A$47:$A$57,0),MATCH(1,($U$2=GRID!$B$31:$BI$31)*(КАЛЕНДАРЬ!$AW22=GRID!$B$33:$BI$33), 0)),
ROUNDUP(INDEX(GRID!$B$47:$BI$57,MATCH(M$7,GRID!$A$47:$A$57,0),MATCH(1,($U$2=GRID!$B$31:$BI$31)*(КАЛЕНДАРЬ!$AW22=GRID!$B$33:$BI$33),0))*(1-GRID!$B$69),0))</f>
        <v>28300</v>
      </c>
      <c r="O445" s="47" cm="1">
        <f t="array" ref="O445">IF($I$2="Открытый тариф",
INDEX(GRID!$B$34:$BI$44,MATCH(O$7,GRID!$A$34:$A$44,0),MATCH(1,($U$2=GRID!$B$31:$BI$31)*(КАЛЕНДАРЬ!$AW22=GRID!$B$33:$BI$33), 0)),
ROUNDUP(INDEX(GRID!$B$34:$BI$44,MATCH(O$7,GRID!$A$34:$A$44,0),MATCH(1,($U$2=GRID!$B$31:$BI$31)*(КАЛЕНДАРЬ!$AW22=GRID!$B$33:$BI$33),0))*(1-GRID!$B$69),0))</f>
        <v>32300</v>
      </c>
      <c r="P445" s="47" cm="1">
        <f t="array" ref="P445">IF($I$2="Открытый тариф",
INDEX(GRID!$B$47:$BI$57,MATCH(O$7,GRID!$A$47:$A$57,0),MATCH(1,($U$2=GRID!$B$31:$BI$31)*(КАЛЕНДАРЬ!$AW22=GRID!$B$33:$BI$33), 0)),
ROUNDUP(INDEX(GRID!$B$47:$BI$57,MATCH(O$7,GRID!$A$47:$A$57,0),MATCH(1,($U$2=GRID!$B$31:$BI$31)*(КАЛЕНДАРЬ!$AW22=GRID!$B$33:$BI$33),0))*(1-GRID!$B$69),0))</f>
        <v>34900</v>
      </c>
      <c r="Q445" s="47" cm="1">
        <f t="array" ref="Q445">IF($I$2="Открытый тариф",
INDEX(GRID!$B$34:$BI$44,MATCH(Q$7,GRID!$A$34:$A$44,0),MATCH(1,($U$2=GRID!$B$31:$BI$31)*(КАЛЕНДАРЬ!$AW22=GRID!$B$33:$BI$33), 0)),
ROUNDUP(INDEX(GRID!$B$34:$BI$44,MATCH(Q$7,GRID!$A$34:$A$44,0),MATCH(1,($U$2=GRID!$B$31:$BI$31)*(КАЛЕНДАРЬ!$AW22=GRID!$B$33:$BI$33),0))*(1-GRID!$B$69),0))</f>
        <v>34200</v>
      </c>
      <c r="R445" s="47" cm="1">
        <f t="array" ref="R445">IF($I$2="Открытый тариф",
INDEX(GRID!$B$47:$BI$57,MATCH(Q$7,GRID!$A$47:$A$57,0),MATCH(1,($U$2=GRID!$B$31:$BI$31)*(КАЛЕНДАРЬ!$AW22=GRID!$B$33:$BI$33), 0)),
ROUNDUP(INDEX(GRID!$B$47:$BI$57,MATCH(Q$7,GRID!$A$47:$A$57,0),MATCH(1,($U$2=GRID!$B$31:$BI$31)*(КАЛЕНДАРЬ!$AW22=GRID!$B$33:$BI$33),0))*(1-GRID!$B$69),0))</f>
        <v>36800</v>
      </c>
      <c r="S445" s="47" cm="1">
        <f t="array" ref="S445">IF($I$2="Открытый тариф",
INDEX(GRID!$B$34:$BI$44,MATCH(S$7,GRID!$A$34:$A$44,0),MATCH(1,($U$2=GRID!$B$31:$BI$31)*(КАЛЕНДАРЬ!$AW22=GRID!$B$33:$BI$33), 0)),
ROUNDUP(INDEX(GRID!$B$34:$BI$44,MATCH(S$7,GRID!$A$34:$A$44,0),MATCH(1,($U$2=GRID!$B$31:$BI$31)*(КАЛЕНДАРЬ!$AW22=GRID!$B$33:$BI$33),0))*(1-GRID!$B$69),0))</f>
        <v>37500</v>
      </c>
      <c r="T445" s="47" cm="1">
        <f t="array" ref="T445">IF($I$2="Открытый тариф",
INDEX(GRID!$B$47:$BI$57,MATCH(S$7,GRID!$A$47:$A$57,0),MATCH(1,($U$2=GRID!$B$31:$BI$31)*(КАЛЕНДАРЬ!$AW22=GRID!$B$33:$BI$33), 0)),
ROUNDUP(INDEX(GRID!$B$47:$BI$57,MATCH(S$7,GRID!$A$47:$A$57,0),MATCH(1,($U$2=GRID!$B$31:$BI$31)*(КАЛЕНДАРЬ!$AW22=GRID!$B$33:$BI$33),0))*(1-GRID!$B$69),0))</f>
        <v>40100</v>
      </c>
      <c r="U445" s="47" cm="1">
        <f t="array" ref="U445">IF($I$2="Открытый тариф",
INDEX(GRID!$B$34:$BI$44,MATCH(U$7,GRID!$A$34:$A$44,0),MATCH(1,($U$2=GRID!$B$31:$BI$31)*(КАЛЕНДАРЬ!$AW22=GRID!$B$33:$BI$33), 0)),
ROUNDUP(INDEX(GRID!$B$34:$BI$44,MATCH(U$7,GRID!$A$34:$A$44,0),MATCH(1,($U$2=GRID!$B$31:$BI$31)*(КАЛЕНДАРЬ!$AW22=GRID!$B$33:$BI$33),0))*(1-GRID!$B$69),0))</f>
        <v>43200</v>
      </c>
      <c r="V445" s="47" cm="1">
        <f t="array" ref="V445">IF($I$2="Открытый тариф",
INDEX(GRID!$B$47:$BI$57,MATCH(U$7,GRID!$A$47:$A$57,0),MATCH(1,($U$2=GRID!$B$31:$BI$31)*(КАЛЕНДАРЬ!$AW22=GRID!$B$33:$BI$33), 0)),
ROUNDUP(INDEX(GRID!$B$47:$BI$57,MATCH(U$7,GRID!$A$47:$A$57,0),MATCH(1,($U$2=GRID!$B$31:$BI$31)*(КАЛЕНДАРЬ!$AW22=GRID!$B$33:$BI$33),0))*(1-GRID!$B$69),0))</f>
        <v>45800</v>
      </c>
      <c r="W445" s="47" cm="1">
        <f t="array" ref="W445">IF($I$2="Открытый тариф",
INDEX(GRID!$B$34:$BI$44,MATCH(W$7,GRID!$A$34:$A$44,0),MATCH(1,($U$2=GRID!$B$31:$BI$31)*(КАЛЕНДАРЬ!$AW22=GRID!$B$33:$BI$33), 0)),
ROUNDUP(INDEX(GRID!$B$34:$BI$44,MATCH(W$7,GRID!$A$34:$A$44,0),MATCH(1,($U$2=GRID!$B$31:$BI$31)*(КАЛЕНДАРЬ!$AW22=GRID!$B$33:$BI$33),0))*(1-GRID!$B$69),0))</f>
        <v>122200</v>
      </c>
      <c r="X445" s="47" cm="1">
        <f t="array" ref="X445">IF($I$2="Открытый тариф",
INDEX(GRID!$B$47:$BI$57,MATCH(W$7,GRID!$A$47:$A$57,0),MATCH(1,($U$2=GRID!$B$31:$BI$31)*(КАЛЕНДАРЬ!$AW22=GRID!$B$33:$BI$33), 0)),
ROUNDUP(INDEX(GRID!$B$47:$BI$57,MATCH(W$7,GRID!$A$47:$A$57,0),MATCH(1,($U$2=GRID!$B$31:$BI$31)*(КАЛЕНДАРЬ!$AW22=GRID!$B$33:$BI$33),0))*(1-GRID!$B$69),0))</f>
        <v>124800</v>
      </c>
    </row>
    <row r="446" spans="1:24" x14ac:dyDescent="0.2">
      <c r="A446" s="117" t="s">
        <v>43</v>
      </c>
      <c r="B446" s="117">
        <v>20</v>
      </c>
      <c r="C446" s="47" cm="1">
        <f t="array" ref="C446">IF($I$2="Открытый тариф",
INDEX(GRID!$B$34:$BI$44,MATCH(C$7,GRID!$A$34:$A$44,0),MATCH(1,($U$2=GRID!$B$31:$BI$31)*(КАЛЕНДАРЬ!$AW23=GRID!$B$33:$BI$33), 0)),
ROUNDUP(INDEX(GRID!$B$34:$BI$44,MATCH(C$7,GRID!$A$34:$A$44,0),MATCH(1,($U$2=GRID!$B$31:$BI$31)*(КАЛЕНДАРЬ!$AW23=GRID!$B$33:$BI$33),0))*(1-GRID!$B$69),0))</f>
        <v>18600</v>
      </c>
      <c r="D446" s="47" cm="1">
        <f t="array" ref="D446">IF($I$2="Открытый тариф",
INDEX(GRID!$B$47:$BI$57,MATCH(C$7,GRID!$A$47:$A$57,0),MATCH(1,($U$2=GRID!$B$31:$BI$31)*(КАЛЕНДАРЬ!$AW23=GRID!$B$33:$BI$33), 0)),
ROUNDUP(INDEX(GRID!$B$47:$BI$57,MATCH(C$7,GRID!$A$47:$A$57,0),MATCH(1,($U$2=GRID!$B$31:$BI$31)*(КАЛЕНДАРЬ!$AW23=GRID!$B$33:$BI$33),0))*(1-GRID!$B$69),0))</f>
        <v>21200</v>
      </c>
      <c r="E446" s="47" cm="1">
        <f t="array" ref="E446">IF($I$2="Открытый тариф",
INDEX(GRID!$B$34:$BI$44,MATCH(E$7,GRID!$A$34:$A$44,0),MATCH(1,($U$2=GRID!$B$31:$BI$31)*(КАЛЕНДАРЬ!$AW23=GRID!$B$33:$BI$33), 0)),
ROUNDUP(INDEX(GRID!$B$34:$BI$44,MATCH(E$7,GRID!$A$34:$A$44,0),MATCH(1,($U$2=GRID!$B$31:$BI$31)*(КАЛЕНДАРЬ!$AW23=GRID!$B$33:$BI$33),0))*(1-GRID!$B$69),0))</f>
        <v>20300</v>
      </c>
      <c r="F446" s="47" cm="1">
        <f t="array" ref="F446">IF($I$2="Открытый тариф",
INDEX(GRID!$B$47:$BI$57,MATCH(E$7,GRID!$A$47:$A$57,0),MATCH(1,($U$2=GRID!$B$31:$BI$31)*(КАЛЕНДАРЬ!$AW23=GRID!$B$33:$BI$33), 0)),
ROUNDUP(INDEX(GRID!$B$47:$BI$57,MATCH(E$7,GRID!$A$47:$A$57,0),MATCH(1,($U$2=GRID!$B$31:$BI$31)*(КАЛЕНДАРЬ!$AW23=GRID!$B$33:$BI$33),0))*(1-GRID!$B$69),0))</f>
        <v>22900</v>
      </c>
      <c r="G446" s="47" cm="1">
        <f t="array" ref="G446">IF($I$2="Открытый тариф",
INDEX(GRID!$B$34:$BI$44,MATCH(G$7,GRID!$A$34:$A$44,0),MATCH(1,($U$2=GRID!$B$31:$BI$31)*(КАЛЕНДАРЬ!$AW23=GRID!$B$33:$BI$33), 0)),
ROUNDUP(INDEX(GRID!$B$34:$BI$44,MATCH(G$7,GRID!$A$34:$A$44,0),MATCH(1,($U$2=GRID!$B$31:$BI$31)*(КАЛЕНДАРЬ!$AW23=GRID!$B$33:$BI$33),0))*(1-GRID!$B$69),0))</f>
        <v>21300</v>
      </c>
      <c r="H446" s="47" cm="1">
        <f t="array" ref="H446">IF($I$2="Открытый тариф",
INDEX(GRID!$B$47:$BI$57,MATCH(G$7,GRID!$A$47:$A$57,0),MATCH(1,($U$2=GRID!$B$31:$BI$31)*(КАЛЕНДАРЬ!$AW23=GRID!$B$33:$BI$33), 0)),
ROUNDUP(INDEX(GRID!$B$47:$BI$57,MATCH(G$7,GRID!$A$47:$A$57,0),MATCH(1,($U$2=GRID!$B$31:$BI$31)*(КАЛЕНДАРЬ!$AW23=GRID!$B$33:$BI$33),0))*(1-GRID!$B$69),0))</f>
        <v>23900</v>
      </c>
      <c r="I446" s="47" cm="1">
        <f t="array" ref="I446">IF($I$2="Открытый тариф",
INDEX(GRID!$B$34:$BI$44,MATCH(I$7,GRID!$A$34:$A$44,0),MATCH(1,($U$2=GRID!$B$31:$BI$31)*(КАЛЕНДАРЬ!$AW23=GRID!$B$33:$BI$33), 0)),
ROUNDUP(INDEX(GRID!$B$34:$BI$44,MATCH(I$7,GRID!$A$34:$A$44,0),MATCH(1,($U$2=GRID!$B$31:$BI$31)*(КАЛЕНДАРЬ!$AW23=GRID!$B$33:$BI$33),0))*(1-GRID!$B$69),0))</f>
        <v>23000</v>
      </c>
      <c r="J446" s="47" cm="1">
        <f t="array" ref="J446">IF($I$2="Открытый тариф",
INDEX(GRID!$B$47:$BI$57,MATCH(I$7,GRID!$A$47:$A$57,0),MATCH(1,($U$2=GRID!$B$31:$BI$31)*(КАЛЕНДАРЬ!$AW23=GRID!$B$33:$BI$33), 0)),
ROUNDUP(INDEX(GRID!$B$47:$BI$57,MATCH(I$7,GRID!$A$47:$A$57,0),MATCH(1,($U$2=GRID!$B$31:$BI$31)*(КАЛЕНДАРЬ!$AW23=GRID!$B$33:$BI$33),0))*(1-GRID!$B$69),0))</f>
        <v>25600</v>
      </c>
      <c r="K446" s="47" cm="1">
        <f t="array" ref="K446">IF($I$2="Открытый тариф",
INDEX(GRID!$B$34:$BI$44,MATCH(K$7,GRID!$A$34:$A$44,0),MATCH(1,($U$2=GRID!$B$31:$BI$31)*(КАЛЕНДАРЬ!$AW23=GRID!$B$33:$BI$33), 0)),
ROUNDUP(INDEX(GRID!$B$34:$BI$44,MATCH(K$7,GRID!$A$34:$A$44,0),MATCH(1,($U$2=GRID!$B$31:$BI$31)*(КАЛЕНДАРЬ!$AW23=GRID!$B$33:$BI$33),0))*(1-GRID!$B$69),0))</f>
        <v>24000</v>
      </c>
      <c r="L446" s="47" cm="1">
        <f t="array" ref="L446">IF($I$2="Открытый тариф",
INDEX(GRID!$B$47:$BI$57,MATCH(K$7,GRID!$A$47:$A$57,0),MATCH(1,($U$2=GRID!$B$31:$BI$31)*(КАЛЕНДАРЬ!$AW23=GRID!$B$33:$BI$33), 0)),
ROUNDUP(INDEX(GRID!$B$47:$BI$57,MATCH(K$7,GRID!$A$47:$A$57,0),MATCH(1,($U$2=GRID!$B$31:$BI$31)*(КАЛЕНДАРЬ!$AW23=GRID!$B$33:$BI$33),0))*(1-GRID!$B$69),0))</f>
        <v>26600</v>
      </c>
      <c r="M446" s="47" cm="1">
        <f t="array" ref="M446">IF($I$2="Открытый тариф",
INDEX(GRID!$B$34:$BI$44,MATCH(M$7,GRID!$A$34:$A$44,0),MATCH(1,($U$2=GRID!$B$31:$BI$31)*(КАЛЕНДАРЬ!$AW23=GRID!$B$33:$BI$33), 0)),
ROUNDUP(INDEX(GRID!$B$34:$BI$44,MATCH(M$7,GRID!$A$34:$A$44,0),MATCH(1,($U$2=GRID!$B$31:$BI$31)*(КАЛЕНДАРЬ!$AW23=GRID!$B$33:$BI$33),0))*(1-GRID!$B$69),0))</f>
        <v>25700</v>
      </c>
      <c r="N446" s="47" cm="1">
        <f t="array" ref="N446">IF($I$2="Открытый тариф",
INDEX(GRID!$B$47:$BI$57,MATCH(M$7,GRID!$A$47:$A$57,0),MATCH(1,($U$2=GRID!$B$31:$BI$31)*(КАЛЕНДАРЬ!$AW23=GRID!$B$33:$BI$33), 0)),
ROUNDUP(INDEX(GRID!$B$47:$BI$57,MATCH(M$7,GRID!$A$47:$A$57,0),MATCH(1,($U$2=GRID!$B$31:$BI$31)*(КАЛЕНДАРЬ!$AW23=GRID!$B$33:$BI$33),0))*(1-GRID!$B$69),0))</f>
        <v>28300</v>
      </c>
      <c r="O446" s="47" cm="1">
        <f t="array" ref="O446">IF($I$2="Открытый тариф",
INDEX(GRID!$B$34:$BI$44,MATCH(O$7,GRID!$A$34:$A$44,0),MATCH(1,($U$2=GRID!$B$31:$BI$31)*(КАЛЕНДАРЬ!$AW23=GRID!$B$33:$BI$33), 0)),
ROUNDUP(INDEX(GRID!$B$34:$BI$44,MATCH(O$7,GRID!$A$34:$A$44,0),MATCH(1,($U$2=GRID!$B$31:$BI$31)*(КАЛЕНДАРЬ!$AW23=GRID!$B$33:$BI$33),0))*(1-GRID!$B$69),0))</f>
        <v>32300</v>
      </c>
      <c r="P446" s="47" cm="1">
        <f t="array" ref="P446">IF($I$2="Открытый тариф",
INDEX(GRID!$B$47:$BI$57,MATCH(O$7,GRID!$A$47:$A$57,0),MATCH(1,($U$2=GRID!$B$31:$BI$31)*(КАЛЕНДАРЬ!$AW23=GRID!$B$33:$BI$33), 0)),
ROUNDUP(INDEX(GRID!$B$47:$BI$57,MATCH(O$7,GRID!$A$47:$A$57,0),MATCH(1,($U$2=GRID!$B$31:$BI$31)*(КАЛЕНДАРЬ!$AW23=GRID!$B$33:$BI$33),0))*(1-GRID!$B$69),0))</f>
        <v>34900</v>
      </c>
      <c r="Q446" s="47" cm="1">
        <f t="array" ref="Q446">IF($I$2="Открытый тариф",
INDEX(GRID!$B$34:$BI$44,MATCH(Q$7,GRID!$A$34:$A$44,0),MATCH(1,($U$2=GRID!$B$31:$BI$31)*(КАЛЕНДАРЬ!$AW23=GRID!$B$33:$BI$33), 0)),
ROUNDUP(INDEX(GRID!$B$34:$BI$44,MATCH(Q$7,GRID!$A$34:$A$44,0),MATCH(1,($U$2=GRID!$B$31:$BI$31)*(КАЛЕНДАРЬ!$AW23=GRID!$B$33:$BI$33),0))*(1-GRID!$B$69),0))</f>
        <v>34200</v>
      </c>
      <c r="R446" s="47" cm="1">
        <f t="array" ref="R446">IF($I$2="Открытый тариф",
INDEX(GRID!$B$47:$BI$57,MATCH(Q$7,GRID!$A$47:$A$57,0),MATCH(1,($U$2=GRID!$B$31:$BI$31)*(КАЛЕНДАРЬ!$AW23=GRID!$B$33:$BI$33), 0)),
ROUNDUP(INDEX(GRID!$B$47:$BI$57,MATCH(Q$7,GRID!$A$47:$A$57,0),MATCH(1,($U$2=GRID!$B$31:$BI$31)*(КАЛЕНДАРЬ!$AW23=GRID!$B$33:$BI$33),0))*(1-GRID!$B$69),0))</f>
        <v>36800</v>
      </c>
      <c r="S446" s="47" cm="1">
        <f t="array" ref="S446">IF($I$2="Открытый тариф",
INDEX(GRID!$B$34:$BI$44,MATCH(S$7,GRID!$A$34:$A$44,0),MATCH(1,($U$2=GRID!$B$31:$BI$31)*(КАЛЕНДАРЬ!$AW23=GRID!$B$33:$BI$33), 0)),
ROUNDUP(INDEX(GRID!$B$34:$BI$44,MATCH(S$7,GRID!$A$34:$A$44,0),MATCH(1,($U$2=GRID!$B$31:$BI$31)*(КАЛЕНДАРЬ!$AW23=GRID!$B$33:$BI$33),0))*(1-GRID!$B$69),0))</f>
        <v>37500</v>
      </c>
      <c r="T446" s="47" cm="1">
        <f t="array" ref="T446">IF($I$2="Открытый тариф",
INDEX(GRID!$B$47:$BI$57,MATCH(S$7,GRID!$A$47:$A$57,0),MATCH(1,($U$2=GRID!$B$31:$BI$31)*(КАЛЕНДАРЬ!$AW23=GRID!$B$33:$BI$33), 0)),
ROUNDUP(INDEX(GRID!$B$47:$BI$57,MATCH(S$7,GRID!$A$47:$A$57,0),MATCH(1,($U$2=GRID!$B$31:$BI$31)*(КАЛЕНДАРЬ!$AW23=GRID!$B$33:$BI$33),0))*(1-GRID!$B$69),0))</f>
        <v>40100</v>
      </c>
      <c r="U446" s="47" cm="1">
        <f t="array" ref="U446">IF($I$2="Открытый тариф",
INDEX(GRID!$B$34:$BI$44,MATCH(U$7,GRID!$A$34:$A$44,0),MATCH(1,($U$2=GRID!$B$31:$BI$31)*(КАЛЕНДАРЬ!$AW23=GRID!$B$33:$BI$33), 0)),
ROUNDUP(INDEX(GRID!$B$34:$BI$44,MATCH(U$7,GRID!$A$34:$A$44,0),MATCH(1,($U$2=GRID!$B$31:$BI$31)*(КАЛЕНДАРЬ!$AW23=GRID!$B$33:$BI$33),0))*(1-GRID!$B$69),0))</f>
        <v>43200</v>
      </c>
      <c r="V446" s="47" cm="1">
        <f t="array" ref="V446">IF($I$2="Открытый тариф",
INDEX(GRID!$B$47:$BI$57,MATCH(U$7,GRID!$A$47:$A$57,0),MATCH(1,($U$2=GRID!$B$31:$BI$31)*(КАЛЕНДАРЬ!$AW23=GRID!$B$33:$BI$33), 0)),
ROUNDUP(INDEX(GRID!$B$47:$BI$57,MATCH(U$7,GRID!$A$47:$A$57,0),MATCH(1,($U$2=GRID!$B$31:$BI$31)*(КАЛЕНДАРЬ!$AW23=GRID!$B$33:$BI$33),0))*(1-GRID!$B$69),0))</f>
        <v>45800</v>
      </c>
      <c r="W446" s="47" cm="1">
        <f t="array" ref="W446">IF($I$2="Открытый тариф",
INDEX(GRID!$B$34:$BI$44,MATCH(W$7,GRID!$A$34:$A$44,0),MATCH(1,($U$2=GRID!$B$31:$BI$31)*(КАЛЕНДАРЬ!$AW23=GRID!$B$33:$BI$33), 0)),
ROUNDUP(INDEX(GRID!$B$34:$BI$44,MATCH(W$7,GRID!$A$34:$A$44,0),MATCH(1,($U$2=GRID!$B$31:$BI$31)*(КАЛЕНДАРЬ!$AW23=GRID!$B$33:$BI$33),0))*(1-GRID!$B$69),0))</f>
        <v>122200</v>
      </c>
      <c r="X446" s="47" cm="1">
        <f t="array" ref="X446">IF($I$2="Открытый тариф",
INDEX(GRID!$B$47:$BI$57,MATCH(W$7,GRID!$A$47:$A$57,0),MATCH(1,($U$2=GRID!$B$31:$BI$31)*(КАЛЕНДАРЬ!$AW23=GRID!$B$33:$BI$33), 0)),
ROUNDUP(INDEX(GRID!$B$47:$BI$57,MATCH(W$7,GRID!$A$47:$A$57,0),MATCH(1,($U$2=GRID!$B$31:$BI$31)*(КАЛЕНДАРЬ!$AW23=GRID!$B$33:$BI$33),0))*(1-GRID!$B$69),0))</f>
        <v>124800</v>
      </c>
    </row>
    <row r="447" spans="1:24" x14ac:dyDescent="0.2">
      <c r="A447" s="117" t="s">
        <v>44</v>
      </c>
      <c r="B447" s="117">
        <v>21</v>
      </c>
      <c r="C447" s="47" cm="1">
        <f t="array" ref="C447">IF($I$2="Открытый тариф",
INDEX(GRID!$B$34:$BI$44,MATCH(C$7,GRID!$A$34:$A$44,0),MATCH(1,($U$2=GRID!$B$31:$BI$31)*(КАЛЕНДАРЬ!$AW24=GRID!$B$33:$BI$33), 0)),
ROUNDUP(INDEX(GRID!$B$34:$BI$44,MATCH(C$7,GRID!$A$34:$A$44,0),MATCH(1,($U$2=GRID!$B$31:$BI$31)*(КАЛЕНДАРЬ!$AW24=GRID!$B$33:$BI$33),0))*(1-GRID!$B$69),0))</f>
        <v>18600</v>
      </c>
      <c r="D447" s="47" cm="1">
        <f t="array" ref="D447">IF($I$2="Открытый тариф",
INDEX(GRID!$B$47:$BI$57,MATCH(C$7,GRID!$A$47:$A$57,0),MATCH(1,($U$2=GRID!$B$31:$BI$31)*(КАЛЕНДАРЬ!$AW24=GRID!$B$33:$BI$33), 0)),
ROUNDUP(INDEX(GRID!$B$47:$BI$57,MATCH(C$7,GRID!$A$47:$A$57,0),MATCH(1,($U$2=GRID!$B$31:$BI$31)*(КАЛЕНДАРЬ!$AW24=GRID!$B$33:$BI$33),0))*(1-GRID!$B$69),0))</f>
        <v>21200</v>
      </c>
      <c r="E447" s="47" cm="1">
        <f t="array" ref="E447">IF($I$2="Открытый тариф",
INDEX(GRID!$B$34:$BI$44,MATCH(E$7,GRID!$A$34:$A$44,0),MATCH(1,($U$2=GRID!$B$31:$BI$31)*(КАЛЕНДАРЬ!$AW24=GRID!$B$33:$BI$33), 0)),
ROUNDUP(INDEX(GRID!$B$34:$BI$44,MATCH(E$7,GRID!$A$34:$A$44,0),MATCH(1,($U$2=GRID!$B$31:$BI$31)*(КАЛЕНДАРЬ!$AW24=GRID!$B$33:$BI$33),0))*(1-GRID!$B$69),0))</f>
        <v>20300</v>
      </c>
      <c r="F447" s="47" cm="1">
        <f t="array" ref="F447">IF($I$2="Открытый тариф",
INDEX(GRID!$B$47:$BI$57,MATCH(E$7,GRID!$A$47:$A$57,0),MATCH(1,($U$2=GRID!$B$31:$BI$31)*(КАЛЕНДАРЬ!$AW24=GRID!$B$33:$BI$33), 0)),
ROUNDUP(INDEX(GRID!$B$47:$BI$57,MATCH(E$7,GRID!$A$47:$A$57,0),MATCH(1,($U$2=GRID!$B$31:$BI$31)*(КАЛЕНДАРЬ!$AW24=GRID!$B$33:$BI$33),0))*(1-GRID!$B$69),0))</f>
        <v>22900</v>
      </c>
      <c r="G447" s="47" cm="1">
        <f t="array" ref="G447">IF($I$2="Открытый тариф",
INDEX(GRID!$B$34:$BI$44,MATCH(G$7,GRID!$A$34:$A$44,0),MATCH(1,($U$2=GRID!$B$31:$BI$31)*(КАЛЕНДАРЬ!$AW24=GRID!$B$33:$BI$33), 0)),
ROUNDUP(INDEX(GRID!$B$34:$BI$44,MATCH(G$7,GRID!$A$34:$A$44,0),MATCH(1,($U$2=GRID!$B$31:$BI$31)*(КАЛЕНДАРЬ!$AW24=GRID!$B$33:$BI$33),0))*(1-GRID!$B$69),0))</f>
        <v>21300</v>
      </c>
      <c r="H447" s="47" cm="1">
        <f t="array" ref="H447">IF($I$2="Открытый тариф",
INDEX(GRID!$B$47:$BI$57,MATCH(G$7,GRID!$A$47:$A$57,0),MATCH(1,($U$2=GRID!$B$31:$BI$31)*(КАЛЕНДАРЬ!$AW24=GRID!$B$33:$BI$33), 0)),
ROUNDUP(INDEX(GRID!$B$47:$BI$57,MATCH(G$7,GRID!$A$47:$A$57,0),MATCH(1,($U$2=GRID!$B$31:$BI$31)*(КАЛЕНДАРЬ!$AW24=GRID!$B$33:$BI$33),0))*(1-GRID!$B$69),0))</f>
        <v>23900</v>
      </c>
      <c r="I447" s="47" cm="1">
        <f t="array" ref="I447">IF($I$2="Открытый тариф",
INDEX(GRID!$B$34:$BI$44,MATCH(I$7,GRID!$A$34:$A$44,0),MATCH(1,($U$2=GRID!$B$31:$BI$31)*(КАЛЕНДАРЬ!$AW24=GRID!$B$33:$BI$33), 0)),
ROUNDUP(INDEX(GRID!$B$34:$BI$44,MATCH(I$7,GRID!$A$34:$A$44,0),MATCH(1,($U$2=GRID!$B$31:$BI$31)*(КАЛЕНДАРЬ!$AW24=GRID!$B$33:$BI$33),0))*(1-GRID!$B$69),0))</f>
        <v>23000</v>
      </c>
      <c r="J447" s="47" cm="1">
        <f t="array" ref="J447">IF($I$2="Открытый тариф",
INDEX(GRID!$B$47:$BI$57,MATCH(I$7,GRID!$A$47:$A$57,0),MATCH(1,($U$2=GRID!$B$31:$BI$31)*(КАЛЕНДАРЬ!$AW24=GRID!$B$33:$BI$33), 0)),
ROUNDUP(INDEX(GRID!$B$47:$BI$57,MATCH(I$7,GRID!$A$47:$A$57,0),MATCH(1,($U$2=GRID!$B$31:$BI$31)*(КАЛЕНДАРЬ!$AW24=GRID!$B$33:$BI$33),0))*(1-GRID!$B$69),0))</f>
        <v>25600</v>
      </c>
      <c r="K447" s="47" cm="1">
        <f t="array" ref="K447">IF($I$2="Открытый тариф",
INDEX(GRID!$B$34:$BI$44,MATCH(K$7,GRID!$A$34:$A$44,0),MATCH(1,($U$2=GRID!$B$31:$BI$31)*(КАЛЕНДАРЬ!$AW24=GRID!$B$33:$BI$33), 0)),
ROUNDUP(INDEX(GRID!$B$34:$BI$44,MATCH(K$7,GRID!$A$34:$A$44,0),MATCH(1,($U$2=GRID!$B$31:$BI$31)*(КАЛЕНДАРЬ!$AW24=GRID!$B$33:$BI$33),0))*(1-GRID!$B$69),0))</f>
        <v>24000</v>
      </c>
      <c r="L447" s="47" cm="1">
        <f t="array" ref="L447">IF($I$2="Открытый тариф",
INDEX(GRID!$B$47:$BI$57,MATCH(K$7,GRID!$A$47:$A$57,0),MATCH(1,($U$2=GRID!$B$31:$BI$31)*(КАЛЕНДАРЬ!$AW24=GRID!$B$33:$BI$33), 0)),
ROUNDUP(INDEX(GRID!$B$47:$BI$57,MATCH(K$7,GRID!$A$47:$A$57,0),MATCH(1,($U$2=GRID!$B$31:$BI$31)*(КАЛЕНДАРЬ!$AW24=GRID!$B$33:$BI$33),0))*(1-GRID!$B$69),0))</f>
        <v>26600</v>
      </c>
      <c r="M447" s="47" cm="1">
        <f t="array" ref="M447">IF($I$2="Открытый тариф",
INDEX(GRID!$B$34:$BI$44,MATCH(M$7,GRID!$A$34:$A$44,0),MATCH(1,($U$2=GRID!$B$31:$BI$31)*(КАЛЕНДАРЬ!$AW24=GRID!$B$33:$BI$33), 0)),
ROUNDUP(INDEX(GRID!$B$34:$BI$44,MATCH(M$7,GRID!$A$34:$A$44,0),MATCH(1,($U$2=GRID!$B$31:$BI$31)*(КАЛЕНДАРЬ!$AW24=GRID!$B$33:$BI$33),0))*(1-GRID!$B$69),0))</f>
        <v>25700</v>
      </c>
      <c r="N447" s="47" cm="1">
        <f t="array" ref="N447">IF($I$2="Открытый тариф",
INDEX(GRID!$B$47:$BI$57,MATCH(M$7,GRID!$A$47:$A$57,0),MATCH(1,($U$2=GRID!$B$31:$BI$31)*(КАЛЕНДАРЬ!$AW24=GRID!$B$33:$BI$33), 0)),
ROUNDUP(INDEX(GRID!$B$47:$BI$57,MATCH(M$7,GRID!$A$47:$A$57,0),MATCH(1,($U$2=GRID!$B$31:$BI$31)*(КАЛЕНДАРЬ!$AW24=GRID!$B$33:$BI$33),0))*(1-GRID!$B$69),0))</f>
        <v>28300</v>
      </c>
      <c r="O447" s="47" cm="1">
        <f t="array" ref="O447">IF($I$2="Открытый тариф",
INDEX(GRID!$B$34:$BI$44,MATCH(O$7,GRID!$A$34:$A$44,0),MATCH(1,($U$2=GRID!$B$31:$BI$31)*(КАЛЕНДАРЬ!$AW24=GRID!$B$33:$BI$33), 0)),
ROUNDUP(INDEX(GRID!$B$34:$BI$44,MATCH(O$7,GRID!$A$34:$A$44,0),MATCH(1,($U$2=GRID!$B$31:$BI$31)*(КАЛЕНДАРЬ!$AW24=GRID!$B$33:$BI$33),0))*(1-GRID!$B$69),0))</f>
        <v>32300</v>
      </c>
      <c r="P447" s="47" cm="1">
        <f t="array" ref="P447">IF($I$2="Открытый тариф",
INDEX(GRID!$B$47:$BI$57,MATCH(O$7,GRID!$A$47:$A$57,0),MATCH(1,($U$2=GRID!$B$31:$BI$31)*(КАЛЕНДАРЬ!$AW24=GRID!$B$33:$BI$33), 0)),
ROUNDUP(INDEX(GRID!$B$47:$BI$57,MATCH(O$7,GRID!$A$47:$A$57,0),MATCH(1,($U$2=GRID!$B$31:$BI$31)*(КАЛЕНДАРЬ!$AW24=GRID!$B$33:$BI$33),0))*(1-GRID!$B$69),0))</f>
        <v>34900</v>
      </c>
      <c r="Q447" s="47" cm="1">
        <f t="array" ref="Q447">IF($I$2="Открытый тариф",
INDEX(GRID!$B$34:$BI$44,MATCH(Q$7,GRID!$A$34:$A$44,0),MATCH(1,($U$2=GRID!$B$31:$BI$31)*(КАЛЕНДАРЬ!$AW24=GRID!$B$33:$BI$33), 0)),
ROUNDUP(INDEX(GRID!$B$34:$BI$44,MATCH(Q$7,GRID!$A$34:$A$44,0),MATCH(1,($U$2=GRID!$B$31:$BI$31)*(КАЛЕНДАРЬ!$AW24=GRID!$B$33:$BI$33),0))*(1-GRID!$B$69),0))</f>
        <v>34200</v>
      </c>
      <c r="R447" s="47" cm="1">
        <f t="array" ref="R447">IF($I$2="Открытый тариф",
INDEX(GRID!$B$47:$BI$57,MATCH(Q$7,GRID!$A$47:$A$57,0),MATCH(1,($U$2=GRID!$B$31:$BI$31)*(КАЛЕНДАРЬ!$AW24=GRID!$B$33:$BI$33), 0)),
ROUNDUP(INDEX(GRID!$B$47:$BI$57,MATCH(Q$7,GRID!$A$47:$A$57,0),MATCH(1,($U$2=GRID!$B$31:$BI$31)*(КАЛЕНДАРЬ!$AW24=GRID!$B$33:$BI$33),0))*(1-GRID!$B$69),0))</f>
        <v>36800</v>
      </c>
      <c r="S447" s="47" cm="1">
        <f t="array" ref="S447">IF($I$2="Открытый тариф",
INDEX(GRID!$B$34:$BI$44,MATCH(S$7,GRID!$A$34:$A$44,0),MATCH(1,($U$2=GRID!$B$31:$BI$31)*(КАЛЕНДАРЬ!$AW24=GRID!$B$33:$BI$33), 0)),
ROUNDUP(INDEX(GRID!$B$34:$BI$44,MATCH(S$7,GRID!$A$34:$A$44,0),MATCH(1,($U$2=GRID!$B$31:$BI$31)*(КАЛЕНДАРЬ!$AW24=GRID!$B$33:$BI$33),0))*(1-GRID!$B$69),0))</f>
        <v>37500</v>
      </c>
      <c r="T447" s="47" cm="1">
        <f t="array" ref="T447">IF($I$2="Открытый тариф",
INDEX(GRID!$B$47:$BI$57,MATCH(S$7,GRID!$A$47:$A$57,0),MATCH(1,($U$2=GRID!$B$31:$BI$31)*(КАЛЕНДАРЬ!$AW24=GRID!$B$33:$BI$33), 0)),
ROUNDUP(INDEX(GRID!$B$47:$BI$57,MATCH(S$7,GRID!$A$47:$A$57,0),MATCH(1,($U$2=GRID!$B$31:$BI$31)*(КАЛЕНДАРЬ!$AW24=GRID!$B$33:$BI$33),0))*(1-GRID!$B$69),0))</f>
        <v>40100</v>
      </c>
      <c r="U447" s="47" cm="1">
        <f t="array" ref="U447">IF($I$2="Открытый тариф",
INDEX(GRID!$B$34:$BI$44,MATCH(U$7,GRID!$A$34:$A$44,0),MATCH(1,($U$2=GRID!$B$31:$BI$31)*(КАЛЕНДАРЬ!$AW24=GRID!$B$33:$BI$33), 0)),
ROUNDUP(INDEX(GRID!$B$34:$BI$44,MATCH(U$7,GRID!$A$34:$A$44,0),MATCH(1,($U$2=GRID!$B$31:$BI$31)*(КАЛЕНДАРЬ!$AW24=GRID!$B$33:$BI$33),0))*(1-GRID!$B$69),0))</f>
        <v>43200</v>
      </c>
      <c r="V447" s="47" cm="1">
        <f t="array" ref="V447">IF($I$2="Открытый тариф",
INDEX(GRID!$B$47:$BI$57,MATCH(U$7,GRID!$A$47:$A$57,0),MATCH(1,($U$2=GRID!$B$31:$BI$31)*(КАЛЕНДАРЬ!$AW24=GRID!$B$33:$BI$33), 0)),
ROUNDUP(INDEX(GRID!$B$47:$BI$57,MATCH(U$7,GRID!$A$47:$A$57,0),MATCH(1,($U$2=GRID!$B$31:$BI$31)*(КАЛЕНДАРЬ!$AW24=GRID!$B$33:$BI$33),0))*(1-GRID!$B$69),0))</f>
        <v>45800</v>
      </c>
      <c r="W447" s="47" cm="1">
        <f t="array" ref="W447">IF($I$2="Открытый тариф",
INDEX(GRID!$B$34:$BI$44,MATCH(W$7,GRID!$A$34:$A$44,0),MATCH(1,($U$2=GRID!$B$31:$BI$31)*(КАЛЕНДАРЬ!$AW24=GRID!$B$33:$BI$33), 0)),
ROUNDUP(INDEX(GRID!$B$34:$BI$44,MATCH(W$7,GRID!$A$34:$A$44,0),MATCH(1,($U$2=GRID!$B$31:$BI$31)*(КАЛЕНДАРЬ!$AW24=GRID!$B$33:$BI$33),0))*(1-GRID!$B$69),0))</f>
        <v>122200</v>
      </c>
      <c r="X447" s="47" cm="1">
        <f t="array" ref="X447">IF($I$2="Открытый тариф",
INDEX(GRID!$B$47:$BI$57,MATCH(W$7,GRID!$A$47:$A$57,0),MATCH(1,($U$2=GRID!$B$31:$BI$31)*(КАЛЕНДАРЬ!$AW24=GRID!$B$33:$BI$33), 0)),
ROUNDUP(INDEX(GRID!$B$47:$BI$57,MATCH(W$7,GRID!$A$47:$A$57,0),MATCH(1,($U$2=GRID!$B$31:$BI$31)*(КАЛЕНДАРЬ!$AW24=GRID!$B$33:$BI$33),0))*(1-GRID!$B$69),0))</f>
        <v>124800</v>
      </c>
    </row>
    <row r="448" spans="1:24" x14ac:dyDescent="0.2">
      <c r="A448" s="117" t="s">
        <v>45</v>
      </c>
      <c r="B448" s="117">
        <v>22</v>
      </c>
      <c r="C448" s="47" cm="1">
        <f t="array" ref="C448">IF($I$2="Открытый тариф",
INDEX(GRID!$B$34:$BI$44,MATCH(C$7,GRID!$A$34:$A$44,0),MATCH(1,($U$2=GRID!$B$31:$BI$31)*(КАЛЕНДАРЬ!$AW25=GRID!$B$33:$BI$33), 0)),
ROUNDUP(INDEX(GRID!$B$34:$BI$44,MATCH(C$7,GRID!$A$34:$A$44,0),MATCH(1,($U$2=GRID!$B$31:$BI$31)*(КАЛЕНДАРЬ!$AW25=GRID!$B$33:$BI$33),0))*(1-GRID!$B$69),0))</f>
        <v>22800</v>
      </c>
      <c r="D448" s="47" cm="1">
        <f t="array" ref="D448">IF($I$2="Открытый тариф",
INDEX(GRID!$B$47:$BI$57,MATCH(C$7,GRID!$A$47:$A$57,0),MATCH(1,($U$2=GRID!$B$31:$BI$31)*(КАЛЕНДАРЬ!$AW25=GRID!$B$33:$BI$33), 0)),
ROUNDUP(INDEX(GRID!$B$47:$BI$57,MATCH(C$7,GRID!$A$47:$A$57,0),MATCH(1,($U$2=GRID!$B$31:$BI$31)*(КАЛЕНДАРЬ!$AW25=GRID!$B$33:$BI$33),0))*(1-GRID!$B$69),0))</f>
        <v>25400</v>
      </c>
      <c r="E448" s="47" cm="1">
        <f t="array" ref="E448">IF($I$2="Открытый тариф",
INDEX(GRID!$B$34:$BI$44,MATCH(E$7,GRID!$A$34:$A$44,0),MATCH(1,($U$2=GRID!$B$31:$BI$31)*(КАЛЕНДАРЬ!$AW25=GRID!$B$33:$BI$33), 0)),
ROUNDUP(INDEX(GRID!$B$34:$BI$44,MATCH(E$7,GRID!$A$34:$A$44,0),MATCH(1,($U$2=GRID!$B$31:$BI$31)*(КАЛЕНДАРЬ!$AW25=GRID!$B$33:$BI$33),0))*(1-GRID!$B$69),0))</f>
        <v>24700</v>
      </c>
      <c r="F448" s="47" cm="1">
        <f t="array" ref="F448">IF($I$2="Открытый тариф",
INDEX(GRID!$B$47:$BI$57,MATCH(E$7,GRID!$A$47:$A$57,0),MATCH(1,($U$2=GRID!$B$31:$BI$31)*(КАЛЕНДАРЬ!$AW25=GRID!$B$33:$BI$33), 0)),
ROUNDUP(INDEX(GRID!$B$47:$BI$57,MATCH(E$7,GRID!$A$47:$A$57,0),MATCH(1,($U$2=GRID!$B$31:$BI$31)*(КАЛЕНДАРЬ!$AW25=GRID!$B$33:$BI$33),0))*(1-GRID!$B$69),0))</f>
        <v>27300</v>
      </c>
      <c r="G448" s="47" cm="1">
        <f t="array" ref="G448">IF($I$2="Открытый тариф",
INDEX(GRID!$B$34:$BI$44,MATCH(G$7,GRID!$A$34:$A$44,0),MATCH(1,($U$2=GRID!$B$31:$BI$31)*(КАЛЕНДАРЬ!$AW25=GRID!$B$33:$BI$33), 0)),
ROUNDUP(INDEX(GRID!$B$34:$BI$44,MATCH(G$7,GRID!$A$34:$A$44,0),MATCH(1,($U$2=GRID!$B$31:$BI$31)*(КАЛЕНДАРЬ!$AW25=GRID!$B$33:$BI$33),0))*(1-GRID!$B$69),0))</f>
        <v>25800</v>
      </c>
      <c r="H448" s="47" cm="1">
        <f t="array" ref="H448">IF($I$2="Открытый тариф",
INDEX(GRID!$B$47:$BI$57,MATCH(G$7,GRID!$A$47:$A$57,0),MATCH(1,($U$2=GRID!$B$31:$BI$31)*(КАЛЕНДАРЬ!$AW25=GRID!$B$33:$BI$33), 0)),
ROUNDUP(INDEX(GRID!$B$47:$BI$57,MATCH(G$7,GRID!$A$47:$A$57,0),MATCH(1,($U$2=GRID!$B$31:$BI$31)*(КАЛЕНДАРЬ!$AW25=GRID!$B$33:$BI$33),0))*(1-GRID!$B$69),0))</f>
        <v>28400</v>
      </c>
      <c r="I448" s="47" cm="1">
        <f t="array" ref="I448">IF($I$2="Открытый тариф",
INDEX(GRID!$B$34:$BI$44,MATCH(I$7,GRID!$A$34:$A$44,0),MATCH(1,($U$2=GRID!$B$31:$BI$31)*(КАЛЕНДАРЬ!$AW25=GRID!$B$33:$BI$33), 0)),
ROUNDUP(INDEX(GRID!$B$34:$BI$44,MATCH(I$7,GRID!$A$34:$A$44,0),MATCH(1,($U$2=GRID!$B$31:$BI$31)*(КАЛЕНДАРЬ!$AW25=GRID!$B$33:$BI$33),0))*(1-GRID!$B$69),0))</f>
        <v>27700</v>
      </c>
      <c r="J448" s="47" cm="1">
        <f t="array" ref="J448">IF($I$2="Открытый тариф",
INDEX(GRID!$B$47:$BI$57,MATCH(I$7,GRID!$A$47:$A$57,0),MATCH(1,($U$2=GRID!$B$31:$BI$31)*(КАЛЕНДАРЬ!$AW25=GRID!$B$33:$BI$33), 0)),
ROUNDUP(INDEX(GRID!$B$47:$BI$57,MATCH(I$7,GRID!$A$47:$A$57,0),MATCH(1,($U$2=GRID!$B$31:$BI$31)*(КАЛЕНДАРЬ!$AW25=GRID!$B$33:$BI$33),0))*(1-GRID!$B$69),0))</f>
        <v>30300</v>
      </c>
      <c r="K448" s="47" cm="1">
        <f t="array" ref="K448">IF($I$2="Открытый тариф",
INDEX(GRID!$B$34:$BI$44,MATCH(K$7,GRID!$A$34:$A$44,0),MATCH(1,($U$2=GRID!$B$31:$BI$31)*(КАЛЕНДАРЬ!$AW25=GRID!$B$33:$BI$33), 0)),
ROUNDUP(INDEX(GRID!$B$34:$BI$44,MATCH(K$7,GRID!$A$34:$A$44,0),MATCH(1,($U$2=GRID!$B$31:$BI$31)*(КАЛЕНДАРЬ!$AW25=GRID!$B$33:$BI$33),0))*(1-GRID!$B$69),0))</f>
        <v>28800</v>
      </c>
      <c r="L448" s="47" cm="1">
        <f t="array" ref="L448">IF($I$2="Открытый тариф",
INDEX(GRID!$B$47:$BI$57,MATCH(K$7,GRID!$A$47:$A$57,0),MATCH(1,($U$2=GRID!$B$31:$BI$31)*(КАЛЕНДАРЬ!$AW25=GRID!$B$33:$BI$33), 0)),
ROUNDUP(INDEX(GRID!$B$47:$BI$57,MATCH(K$7,GRID!$A$47:$A$57,0),MATCH(1,($U$2=GRID!$B$31:$BI$31)*(КАЛЕНДАРЬ!$AW25=GRID!$B$33:$BI$33),0))*(1-GRID!$B$69),0))</f>
        <v>31400</v>
      </c>
      <c r="M448" s="47" cm="1">
        <f t="array" ref="M448">IF($I$2="Открытый тариф",
INDEX(GRID!$B$34:$BI$44,MATCH(M$7,GRID!$A$34:$A$44,0),MATCH(1,($U$2=GRID!$B$31:$BI$31)*(КАЛЕНДАРЬ!$AW25=GRID!$B$33:$BI$33), 0)),
ROUNDUP(INDEX(GRID!$B$34:$BI$44,MATCH(M$7,GRID!$A$34:$A$44,0),MATCH(1,($U$2=GRID!$B$31:$BI$31)*(КАЛЕНДАРЬ!$AW25=GRID!$B$33:$BI$33),0))*(1-GRID!$B$69),0))</f>
        <v>30700</v>
      </c>
      <c r="N448" s="47" cm="1">
        <f t="array" ref="N448">IF($I$2="Открытый тариф",
INDEX(GRID!$B$47:$BI$57,MATCH(M$7,GRID!$A$47:$A$57,0),MATCH(1,($U$2=GRID!$B$31:$BI$31)*(КАЛЕНДАРЬ!$AW25=GRID!$B$33:$BI$33), 0)),
ROUNDUP(INDEX(GRID!$B$47:$BI$57,MATCH(M$7,GRID!$A$47:$A$57,0),MATCH(1,($U$2=GRID!$B$31:$BI$31)*(КАЛЕНДАРЬ!$AW25=GRID!$B$33:$BI$33),0))*(1-GRID!$B$69),0))</f>
        <v>33300</v>
      </c>
      <c r="O448" s="47" cm="1">
        <f t="array" ref="O448">IF($I$2="Открытый тариф",
INDEX(GRID!$B$34:$BI$44,MATCH(O$7,GRID!$A$34:$A$44,0),MATCH(1,($U$2=GRID!$B$31:$BI$31)*(КАЛЕНДАРЬ!$AW25=GRID!$B$33:$BI$33), 0)),
ROUNDUP(INDEX(GRID!$B$34:$BI$44,MATCH(O$7,GRID!$A$34:$A$44,0),MATCH(1,($U$2=GRID!$B$31:$BI$31)*(КАЛЕНДАРЬ!$AW25=GRID!$B$33:$BI$33),0))*(1-GRID!$B$69),0))</f>
        <v>37900</v>
      </c>
      <c r="P448" s="47" cm="1">
        <f t="array" ref="P448">IF($I$2="Открытый тариф",
INDEX(GRID!$B$47:$BI$57,MATCH(O$7,GRID!$A$47:$A$57,0),MATCH(1,($U$2=GRID!$B$31:$BI$31)*(КАЛЕНДАРЬ!$AW25=GRID!$B$33:$BI$33), 0)),
ROUNDUP(INDEX(GRID!$B$47:$BI$57,MATCH(O$7,GRID!$A$47:$A$57,0),MATCH(1,($U$2=GRID!$B$31:$BI$31)*(КАЛЕНДАРЬ!$AW25=GRID!$B$33:$BI$33),0))*(1-GRID!$B$69),0))</f>
        <v>40500</v>
      </c>
      <c r="Q448" s="47" cm="1">
        <f t="array" ref="Q448">IF($I$2="Открытый тариф",
INDEX(GRID!$B$34:$BI$44,MATCH(Q$7,GRID!$A$34:$A$44,0),MATCH(1,($U$2=GRID!$B$31:$BI$31)*(КАЛЕНДАРЬ!$AW25=GRID!$B$33:$BI$33), 0)),
ROUNDUP(INDEX(GRID!$B$34:$BI$44,MATCH(Q$7,GRID!$A$34:$A$44,0),MATCH(1,($U$2=GRID!$B$31:$BI$31)*(КАЛЕНДАРЬ!$AW25=GRID!$B$33:$BI$33),0))*(1-GRID!$B$69),0))</f>
        <v>40000</v>
      </c>
      <c r="R448" s="47" cm="1">
        <f t="array" ref="R448">IF($I$2="Открытый тариф",
INDEX(GRID!$B$47:$BI$57,MATCH(Q$7,GRID!$A$47:$A$57,0),MATCH(1,($U$2=GRID!$B$31:$BI$31)*(КАЛЕНДАРЬ!$AW25=GRID!$B$33:$BI$33), 0)),
ROUNDUP(INDEX(GRID!$B$47:$BI$57,MATCH(Q$7,GRID!$A$47:$A$57,0),MATCH(1,($U$2=GRID!$B$31:$BI$31)*(КАЛЕНДАРЬ!$AW25=GRID!$B$33:$BI$33),0))*(1-GRID!$B$69),0))</f>
        <v>42600</v>
      </c>
      <c r="S448" s="47" cm="1">
        <f t="array" ref="S448">IF($I$2="Открытый тариф",
INDEX(GRID!$B$34:$BI$44,MATCH(S$7,GRID!$A$34:$A$44,0),MATCH(1,($U$2=GRID!$B$31:$BI$31)*(КАЛЕНДАРЬ!$AW25=GRID!$B$33:$BI$33), 0)),
ROUNDUP(INDEX(GRID!$B$34:$BI$44,MATCH(S$7,GRID!$A$34:$A$44,0),MATCH(1,($U$2=GRID!$B$31:$BI$31)*(КАЛЕНДАРЬ!$AW25=GRID!$B$33:$BI$33),0))*(1-GRID!$B$69),0))</f>
        <v>43600</v>
      </c>
      <c r="T448" s="47" cm="1">
        <f t="array" ref="T448">IF($I$2="Открытый тариф",
INDEX(GRID!$B$47:$BI$57,MATCH(S$7,GRID!$A$47:$A$57,0),MATCH(1,($U$2=GRID!$B$31:$BI$31)*(КАЛЕНДАРЬ!$AW25=GRID!$B$33:$BI$33), 0)),
ROUNDUP(INDEX(GRID!$B$47:$BI$57,MATCH(S$7,GRID!$A$47:$A$57,0),MATCH(1,($U$2=GRID!$B$31:$BI$31)*(КАЛЕНДАРЬ!$AW25=GRID!$B$33:$BI$33),0))*(1-GRID!$B$69),0))</f>
        <v>46200</v>
      </c>
      <c r="U448" s="47" cm="1">
        <f t="array" ref="U448">IF($I$2="Открытый тариф",
INDEX(GRID!$B$34:$BI$44,MATCH(U$7,GRID!$A$34:$A$44,0),MATCH(1,($U$2=GRID!$B$31:$BI$31)*(КАЛЕНДАРЬ!$AW25=GRID!$B$33:$BI$33), 0)),
ROUNDUP(INDEX(GRID!$B$34:$BI$44,MATCH(U$7,GRID!$A$34:$A$44,0),MATCH(1,($U$2=GRID!$B$31:$BI$31)*(КАЛЕНДАРЬ!$AW25=GRID!$B$33:$BI$33),0))*(1-GRID!$B$69),0))</f>
        <v>49800</v>
      </c>
      <c r="V448" s="47" cm="1">
        <f t="array" ref="V448">IF($I$2="Открытый тариф",
INDEX(GRID!$B$47:$BI$57,MATCH(U$7,GRID!$A$47:$A$57,0),MATCH(1,($U$2=GRID!$B$31:$BI$31)*(КАЛЕНДАРЬ!$AW25=GRID!$B$33:$BI$33), 0)),
ROUNDUP(INDEX(GRID!$B$47:$BI$57,MATCH(U$7,GRID!$A$47:$A$57,0),MATCH(1,($U$2=GRID!$B$31:$BI$31)*(КАЛЕНДАРЬ!$AW25=GRID!$B$33:$BI$33),0))*(1-GRID!$B$69),0))</f>
        <v>52400</v>
      </c>
      <c r="W448" s="47" cm="1">
        <f t="array" ref="W448">IF($I$2="Открытый тариф",
INDEX(GRID!$B$34:$BI$44,MATCH(W$7,GRID!$A$34:$A$44,0),MATCH(1,($U$2=GRID!$B$31:$BI$31)*(КАЛЕНДАРЬ!$AW25=GRID!$B$33:$BI$33), 0)),
ROUNDUP(INDEX(GRID!$B$34:$BI$44,MATCH(W$7,GRID!$A$34:$A$44,0),MATCH(1,($U$2=GRID!$B$31:$BI$31)*(КАЛЕНДАРЬ!$AW25=GRID!$B$33:$BI$33),0))*(1-GRID!$B$69),0))</f>
        <v>147800</v>
      </c>
      <c r="X448" s="47" cm="1">
        <f t="array" ref="X448">IF($I$2="Открытый тариф",
INDEX(GRID!$B$47:$BI$57,MATCH(W$7,GRID!$A$47:$A$57,0),MATCH(1,($U$2=GRID!$B$31:$BI$31)*(КАЛЕНДАРЬ!$AW25=GRID!$B$33:$BI$33), 0)),
ROUNDUP(INDEX(GRID!$B$47:$BI$57,MATCH(W$7,GRID!$A$47:$A$57,0),MATCH(1,($U$2=GRID!$B$31:$BI$31)*(КАЛЕНДАРЬ!$AW25=GRID!$B$33:$BI$33),0))*(1-GRID!$B$69),0))</f>
        <v>150400</v>
      </c>
    </row>
    <row r="449" spans="1:24" x14ac:dyDescent="0.2">
      <c r="A449" s="117" t="s">
        <v>46</v>
      </c>
      <c r="B449" s="117">
        <v>23</v>
      </c>
      <c r="C449" s="47" cm="1">
        <f t="array" ref="C449">IF($I$2="Открытый тариф",
INDEX(GRID!$B$34:$BI$44,MATCH(C$7,GRID!$A$34:$A$44,0),MATCH(1,($U$2=GRID!$B$31:$BI$31)*(КАЛЕНДАРЬ!$AW26=GRID!$B$33:$BI$33), 0)),
ROUNDUP(INDEX(GRID!$B$34:$BI$44,MATCH(C$7,GRID!$A$34:$A$44,0),MATCH(1,($U$2=GRID!$B$31:$BI$31)*(КАЛЕНДАРЬ!$AW26=GRID!$B$33:$BI$33),0))*(1-GRID!$B$69),0))</f>
        <v>22800</v>
      </c>
      <c r="D449" s="47" cm="1">
        <f t="array" ref="D449">IF($I$2="Открытый тариф",
INDEX(GRID!$B$47:$BI$57,MATCH(C$7,GRID!$A$47:$A$57,0),MATCH(1,($U$2=GRID!$B$31:$BI$31)*(КАЛЕНДАРЬ!$AW26=GRID!$B$33:$BI$33), 0)),
ROUNDUP(INDEX(GRID!$B$47:$BI$57,MATCH(C$7,GRID!$A$47:$A$57,0),MATCH(1,($U$2=GRID!$B$31:$BI$31)*(КАЛЕНДАРЬ!$AW26=GRID!$B$33:$BI$33),0))*(1-GRID!$B$69),0))</f>
        <v>25400</v>
      </c>
      <c r="E449" s="47" cm="1">
        <f t="array" ref="E449">IF($I$2="Открытый тариф",
INDEX(GRID!$B$34:$BI$44,MATCH(E$7,GRID!$A$34:$A$44,0),MATCH(1,($U$2=GRID!$B$31:$BI$31)*(КАЛЕНДАРЬ!$AW26=GRID!$B$33:$BI$33), 0)),
ROUNDUP(INDEX(GRID!$B$34:$BI$44,MATCH(E$7,GRID!$A$34:$A$44,0),MATCH(1,($U$2=GRID!$B$31:$BI$31)*(КАЛЕНДАРЬ!$AW26=GRID!$B$33:$BI$33),0))*(1-GRID!$B$69),0))</f>
        <v>24700</v>
      </c>
      <c r="F449" s="47" cm="1">
        <f t="array" ref="F449">IF($I$2="Открытый тариф",
INDEX(GRID!$B$47:$BI$57,MATCH(E$7,GRID!$A$47:$A$57,0),MATCH(1,($U$2=GRID!$B$31:$BI$31)*(КАЛЕНДАРЬ!$AW26=GRID!$B$33:$BI$33), 0)),
ROUNDUP(INDEX(GRID!$B$47:$BI$57,MATCH(E$7,GRID!$A$47:$A$57,0),MATCH(1,($U$2=GRID!$B$31:$BI$31)*(КАЛЕНДАРЬ!$AW26=GRID!$B$33:$BI$33),0))*(1-GRID!$B$69),0))</f>
        <v>27300</v>
      </c>
      <c r="G449" s="47" cm="1">
        <f t="array" ref="G449">IF($I$2="Открытый тариф",
INDEX(GRID!$B$34:$BI$44,MATCH(G$7,GRID!$A$34:$A$44,0),MATCH(1,($U$2=GRID!$B$31:$BI$31)*(КАЛЕНДАРЬ!$AW26=GRID!$B$33:$BI$33), 0)),
ROUNDUP(INDEX(GRID!$B$34:$BI$44,MATCH(G$7,GRID!$A$34:$A$44,0),MATCH(1,($U$2=GRID!$B$31:$BI$31)*(КАЛЕНДАРЬ!$AW26=GRID!$B$33:$BI$33),0))*(1-GRID!$B$69),0))</f>
        <v>25800</v>
      </c>
      <c r="H449" s="47" cm="1">
        <f t="array" ref="H449">IF($I$2="Открытый тариф",
INDEX(GRID!$B$47:$BI$57,MATCH(G$7,GRID!$A$47:$A$57,0),MATCH(1,($U$2=GRID!$B$31:$BI$31)*(КАЛЕНДАРЬ!$AW26=GRID!$B$33:$BI$33), 0)),
ROUNDUP(INDEX(GRID!$B$47:$BI$57,MATCH(G$7,GRID!$A$47:$A$57,0),MATCH(1,($U$2=GRID!$B$31:$BI$31)*(КАЛЕНДАРЬ!$AW26=GRID!$B$33:$BI$33),0))*(1-GRID!$B$69),0))</f>
        <v>28400</v>
      </c>
      <c r="I449" s="47" cm="1">
        <f t="array" ref="I449">IF($I$2="Открытый тариф",
INDEX(GRID!$B$34:$BI$44,MATCH(I$7,GRID!$A$34:$A$44,0),MATCH(1,($U$2=GRID!$B$31:$BI$31)*(КАЛЕНДАРЬ!$AW26=GRID!$B$33:$BI$33), 0)),
ROUNDUP(INDEX(GRID!$B$34:$BI$44,MATCH(I$7,GRID!$A$34:$A$44,0),MATCH(1,($U$2=GRID!$B$31:$BI$31)*(КАЛЕНДАРЬ!$AW26=GRID!$B$33:$BI$33),0))*(1-GRID!$B$69),0))</f>
        <v>27700</v>
      </c>
      <c r="J449" s="47" cm="1">
        <f t="array" ref="J449">IF($I$2="Открытый тариф",
INDEX(GRID!$B$47:$BI$57,MATCH(I$7,GRID!$A$47:$A$57,0),MATCH(1,($U$2=GRID!$B$31:$BI$31)*(КАЛЕНДАРЬ!$AW26=GRID!$B$33:$BI$33), 0)),
ROUNDUP(INDEX(GRID!$B$47:$BI$57,MATCH(I$7,GRID!$A$47:$A$57,0),MATCH(1,($U$2=GRID!$B$31:$BI$31)*(КАЛЕНДАРЬ!$AW26=GRID!$B$33:$BI$33),0))*(1-GRID!$B$69),0))</f>
        <v>30300</v>
      </c>
      <c r="K449" s="47" cm="1">
        <f t="array" ref="K449">IF($I$2="Открытый тариф",
INDEX(GRID!$B$34:$BI$44,MATCH(K$7,GRID!$A$34:$A$44,0),MATCH(1,($U$2=GRID!$B$31:$BI$31)*(КАЛЕНДАРЬ!$AW26=GRID!$B$33:$BI$33), 0)),
ROUNDUP(INDEX(GRID!$B$34:$BI$44,MATCH(K$7,GRID!$A$34:$A$44,0),MATCH(1,($U$2=GRID!$B$31:$BI$31)*(КАЛЕНДАРЬ!$AW26=GRID!$B$33:$BI$33),0))*(1-GRID!$B$69),0))</f>
        <v>28800</v>
      </c>
      <c r="L449" s="47" cm="1">
        <f t="array" ref="L449">IF($I$2="Открытый тариф",
INDEX(GRID!$B$47:$BI$57,MATCH(K$7,GRID!$A$47:$A$57,0),MATCH(1,($U$2=GRID!$B$31:$BI$31)*(КАЛЕНДАРЬ!$AW26=GRID!$B$33:$BI$33), 0)),
ROUNDUP(INDEX(GRID!$B$47:$BI$57,MATCH(K$7,GRID!$A$47:$A$57,0),MATCH(1,($U$2=GRID!$B$31:$BI$31)*(КАЛЕНДАРЬ!$AW26=GRID!$B$33:$BI$33),0))*(1-GRID!$B$69),0))</f>
        <v>31400</v>
      </c>
      <c r="M449" s="47" cm="1">
        <f t="array" ref="M449">IF($I$2="Открытый тариф",
INDEX(GRID!$B$34:$BI$44,MATCH(M$7,GRID!$A$34:$A$44,0),MATCH(1,($U$2=GRID!$B$31:$BI$31)*(КАЛЕНДАРЬ!$AW26=GRID!$B$33:$BI$33), 0)),
ROUNDUP(INDEX(GRID!$B$34:$BI$44,MATCH(M$7,GRID!$A$34:$A$44,0),MATCH(1,($U$2=GRID!$B$31:$BI$31)*(КАЛЕНДАРЬ!$AW26=GRID!$B$33:$BI$33),0))*(1-GRID!$B$69),0))</f>
        <v>30700</v>
      </c>
      <c r="N449" s="47" cm="1">
        <f t="array" ref="N449">IF($I$2="Открытый тариф",
INDEX(GRID!$B$47:$BI$57,MATCH(M$7,GRID!$A$47:$A$57,0),MATCH(1,($U$2=GRID!$B$31:$BI$31)*(КАЛЕНДАРЬ!$AW26=GRID!$B$33:$BI$33), 0)),
ROUNDUP(INDEX(GRID!$B$47:$BI$57,MATCH(M$7,GRID!$A$47:$A$57,0),MATCH(1,($U$2=GRID!$B$31:$BI$31)*(КАЛЕНДАРЬ!$AW26=GRID!$B$33:$BI$33),0))*(1-GRID!$B$69),0))</f>
        <v>33300</v>
      </c>
      <c r="O449" s="47" cm="1">
        <f t="array" ref="O449">IF($I$2="Открытый тариф",
INDEX(GRID!$B$34:$BI$44,MATCH(O$7,GRID!$A$34:$A$44,0),MATCH(1,($U$2=GRID!$B$31:$BI$31)*(КАЛЕНДАРЬ!$AW26=GRID!$B$33:$BI$33), 0)),
ROUNDUP(INDEX(GRID!$B$34:$BI$44,MATCH(O$7,GRID!$A$34:$A$44,0),MATCH(1,($U$2=GRID!$B$31:$BI$31)*(КАЛЕНДАРЬ!$AW26=GRID!$B$33:$BI$33),0))*(1-GRID!$B$69),0))</f>
        <v>37900</v>
      </c>
      <c r="P449" s="47" cm="1">
        <f t="array" ref="P449">IF($I$2="Открытый тариф",
INDEX(GRID!$B$47:$BI$57,MATCH(O$7,GRID!$A$47:$A$57,0),MATCH(1,($U$2=GRID!$B$31:$BI$31)*(КАЛЕНДАРЬ!$AW26=GRID!$B$33:$BI$33), 0)),
ROUNDUP(INDEX(GRID!$B$47:$BI$57,MATCH(O$7,GRID!$A$47:$A$57,0),MATCH(1,($U$2=GRID!$B$31:$BI$31)*(КАЛЕНДАРЬ!$AW26=GRID!$B$33:$BI$33),0))*(1-GRID!$B$69),0))</f>
        <v>40500</v>
      </c>
      <c r="Q449" s="47" cm="1">
        <f t="array" ref="Q449">IF($I$2="Открытый тариф",
INDEX(GRID!$B$34:$BI$44,MATCH(Q$7,GRID!$A$34:$A$44,0),MATCH(1,($U$2=GRID!$B$31:$BI$31)*(КАЛЕНДАРЬ!$AW26=GRID!$B$33:$BI$33), 0)),
ROUNDUP(INDEX(GRID!$B$34:$BI$44,MATCH(Q$7,GRID!$A$34:$A$44,0),MATCH(1,($U$2=GRID!$B$31:$BI$31)*(КАЛЕНДАРЬ!$AW26=GRID!$B$33:$BI$33),0))*(1-GRID!$B$69),0))</f>
        <v>40000</v>
      </c>
      <c r="R449" s="47" cm="1">
        <f t="array" ref="R449">IF($I$2="Открытый тариф",
INDEX(GRID!$B$47:$BI$57,MATCH(Q$7,GRID!$A$47:$A$57,0),MATCH(1,($U$2=GRID!$B$31:$BI$31)*(КАЛЕНДАРЬ!$AW26=GRID!$B$33:$BI$33), 0)),
ROUNDUP(INDEX(GRID!$B$47:$BI$57,MATCH(Q$7,GRID!$A$47:$A$57,0),MATCH(1,($U$2=GRID!$B$31:$BI$31)*(КАЛЕНДАРЬ!$AW26=GRID!$B$33:$BI$33),0))*(1-GRID!$B$69),0))</f>
        <v>42600</v>
      </c>
      <c r="S449" s="47" cm="1">
        <f t="array" ref="S449">IF($I$2="Открытый тариф",
INDEX(GRID!$B$34:$BI$44,MATCH(S$7,GRID!$A$34:$A$44,0),MATCH(1,($U$2=GRID!$B$31:$BI$31)*(КАЛЕНДАРЬ!$AW26=GRID!$B$33:$BI$33), 0)),
ROUNDUP(INDEX(GRID!$B$34:$BI$44,MATCH(S$7,GRID!$A$34:$A$44,0),MATCH(1,($U$2=GRID!$B$31:$BI$31)*(КАЛЕНДАРЬ!$AW26=GRID!$B$33:$BI$33),0))*(1-GRID!$B$69),0))</f>
        <v>43600</v>
      </c>
      <c r="T449" s="47" cm="1">
        <f t="array" ref="T449">IF($I$2="Открытый тариф",
INDEX(GRID!$B$47:$BI$57,MATCH(S$7,GRID!$A$47:$A$57,0),MATCH(1,($U$2=GRID!$B$31:$BI$31)*(КАЛЕНДАРЬ!$AW26=GRID!$B$33:$BI$33), 0)),
ROUNDUP(INDEX(GRID!$B$47:$BI$57,MATCH(S$7,GRID!$A$47:$A$57,0),MATCH(1,($U$2=GRID!$B$31:$BI$31)*(КАЛЕНДАРЬ!$AW26=GRID!$B$33:$BI$33),0))*(1-GRID!$B$69),0))</f>
        <v>46200</v>
      </c>
      <c r="U449" s="47" cm="1">
        <f t="array" ref="U449">IF($I$2="Открытый тариф",
INDEX(GRID!$B$34:$BI$44,MATCH(U$7,GRID!$A$34:$A$44,0),MATCH(1,($U$2=GRID!$B$31:$BI$31)*(КАЛЕНДАРЬ!$AW26=GRID!$B$33:$BI$33), 0)),
ROUNDUP(INDEX(GRID!$B$34:$BI$44,MATCH(U$7,GRID!$A$34:$A$44,0),MATCH(1,($U$2=GRID!$B$31:$BI$31)*(КАЛЕНДАРЬ!$AW26=GRID!$B$33:$BI$33),0))*(1-GRID!$B$69),0))</f>
        <v>49800</v>
      </c>
      <c r="V449" s="47" cm="1">
        <f t="array" ref="V449">IF($I$2="Открытый тариф",
INDEX(GRID!$B$47:$BI$57,MATCH(U$7,GRID!$A$47:$A$57,0),MATCH(1,($U$2=GRID!$B$31:$BI$31)*(КАЛЕНДАРЬ!$AW26=GRID!$B$33:$BI$33), 0)),
ROUNDUP(INDEX(GRID!$B$47:$BI$57,MATCH(U$7,GRID!$A$47:$A$57,0),MATCH(1,($U$2=GRID!$B$31:$BI$31)*(КАЛЕНДАРЬ!$AW26=GRID!$B$33:$BI$33),0))*(1-GRID!$B$69),0))</f>
        <v>52400</v>
      </c>
      <c r="W449" s="47" cm="1">
        <f t="array" ref="W449">IF($I$2="Открытый тариф",
INDEX(GRID!$B$34:$BI$44,MATCH(W$7,GRID!$A$34:$A$44,0),MATCH(1,($U$2=GRID!$B$31:$BI$31)*(КАЛЕНДАРЬ!$AW26=GRID!$B$33:$BI$33), 0)),
ROUNDUP(INDEX(GRID!$B$34:$BI$44,MATCH(W$7,GRID!$A$34:$A$44,0),MATCH(1,($U$2=GRID!$B$31:$BI$31)*(КАЛЕНДАРЬ!$AW26=GRID!$B$33:$BI$33),0))*(1-GRID!$B$69),0))</f>
        <v>147800</v>
      </c>
      <c r="X449" s="47" cm="1">
        <f t="array" ref="X449">IF($I$2="Открытый тариф",
INDEX(GRID!$B$47:$BI$57,MATCH(W$7,GRID!$A$47:$A$57,0),MATCH(1,($U$2=GRID!$B$31:$BI$31)*(КАЛЕНДАРЬ!$AW26=GRID!$B$33:$BI$33), 0)),
ROUNDUP(INDEX(GRID!$B$47:$BI$57,MATCH(W$7,GRID!$A$47:$A$57,0),MATCH(1,($U$2=GRID!$B$31:$BI$31)*(КАЛЕНДАРЬ!$AW26=GRID!$B$33:$BI$33),0))*(1-GRID!$B$69),0))</f>
        <v>150400</v>
      </c>
    </row>
    <row r="450" spans="1:24" x14ac:dyDescent="0.2">
      <c r="A450" s="117" t="s">
        <v>47</v>
      </c>
      <c r="B450" s="117">
        <v>24</v>
      </c>
      <c r="C450" s="47" cm="1">
        <f t="array" ref="C450">IF($I$2="Открытый тариф",
INDEX(GRID!$B$34:$BI$44,MATCH(C$7,GRID!$A$34:$A$44,0),MATCH(1,($U$2=GRID!$B$31:$BI$31)*(КАЛЕНДАРЬ!$AW27=GRID!$B$33:$BI$33), 0)),
ROUNDUP(INDEX(GRID!$B$34:$BI$44,MATCH(C$7,GRID!$A$34:$A$44,0),MATCH(1,($U$2=GRID!$B$31:$BI$31)*(КАЛЕНДАРЬ!$AW27=GRID!$B$33:$BI$33),0))*(1-GRID!$B$69),0))</f>
        <v>22800</v>
      </c>
      <c r="D450" s="47" cm="1">
        <f t="array" ref="D450">IF($I$2="Открытый тариф",
INDEX(GRID!$B$47:$BI$57,MATCH(C$7,GRID!$A$47:$A$57,0),MATCH(1,($U$2=GRID!$B$31:$BI$31)*(КАЛЕНДАРЬ!$AW27=GRID!$B$33:$BI$33), 0)),
ROUNDUP(INDEX(GRID!$B$47:$BI$57,MATCH(C$7,GRID!$A$47:$A$57,0),MATCH(1,($U$2=GRID!$B$31:$BI$31)*(КАЛЕНДАРЬ!$AW27=GRID!$B$33:$BI$33),0))*(1-GRID!$B$69),0))</f>
        <v>25400</v>
      </c>
      <c r="E450" s="47" cm="1">
        <f t="array" ref="E450">IF($I$2="Открытый тариф",
INDEX(GRID!$B$34:$BI$44,MATCH(E$7,GRID!$A$34:$A$44,0),MATCH(1,($U$2=GRID!$B$31:$BI$31)*(КАЛЕНДАРЬ!$AW27=GRID!$B$33:$BI$33), 0)),
ROUNDUP(INDEX(GRID!$B$34:$BI$44,MATCH(E$7,GRID!$A$34:$A$44,0),MATCH(1,($U$2=GRID!$B$31:$BI$31)*(КАЛЕНДАРЬ!$AW27=GRID!$B$33:$BI$33),0))*(1-GRID!$B$69),0))</f>
        <v>24700</v>
      </c>
      <c r="F450" s="47" cm="1">
        <f t="array" ref="F450">IF($I$2="Открытый тариф",
INDEX(GRID!$B$47:$BI$57,MATCH(E$7,GRID!$A$47:$A$57,0),MATCH(1,($U$2=GRID!$B$31:$BI$31)*(КАЛЕНДАРЬ!$AW27=GRID!$B$33:$BI$33), 0)),
ROUNDUP(INDEX(GRID!$B$47:$BI$57,MATCH(E$7,GRID!$A$47:$A$57,0),MATCH(1,($U$2=GRID!$B$31:$BI$31)*(КАЛЕНДАРЬ!$AW27=GRID!$B$33:$BI$33),0))*(1-GRID!$B$69),0))</f>
        <v>27300</v>
      </c>
      <c r="G450" s="47" cm="1">
        <f t="array" ref="G450">IF($I$2="Открытый тариф",
INDEX(GRID!$B$34:$BI$44,MATCH(G$7,GRID!$A$34:$A$44,0),MATCH(1,($U$2=GRID!$B$31:$BI$31)*(КАЛЕНДАРЬ!$AW27=GRID!$B$33:$BI$33), 0)),
ROUNDUP(INDEX(GRID!$B$34:$BI$44,MATCH(G$7,GRID!$A$34:$A$44,0),MATCH(1,($U$2=GRID!$B$31:$BI$31)*(КАЛЕНДАРЬ!$AW27=GRID!$B$33:$BI$33),0))*(1-GRID!$B$69),0))</f>
        <v>25800</v>
      </c>
      <c r="H450" s="47" cm="1">
        <f t="array" ref="H450">IF($I$2="Открытый тариф",
INDEX(GRID!$B$47:$BI$57,MATCH(G$7,GRID!$A$47:$A$57,0),MATCH(1,($U$2=GRID!$B$31:$BI$31)*(КАЛЕНДАРЬ!$AW27=GRID!$B$33:$BI$33), 0)),
ROUNDUP(INDEX(GRID!$B$47:$BI$57,MATCH(G$7,GRID!$A$47:$A$57,0),MATCH(1,($U$2=GRID!$B$31:$BI$31)*(КАЛЕНДАРЬ!$AW27=GRID!$B$33:$BI$33),0))*(1-GRID!$B$69),0))</f>
        <v>28400</v>
      </c>
      <c r="I450" s="47" cm="1">
        <f t="array" ref="I450">IF($I$2="Открытый тариф",
INDEX(GRID!$B$34:$BI$44,MATCH(I$7,GRID!$A$34:$A$44,0),MATCH(1,($U$2=GRID!$B$31:$BI$31)*(КАЛЕНДАРЬ!$AW27=GRID!$B$33:$BI$33), 0)),
ROUNDUP(INDEX(GRID!$B$34:$BI$44,MATCH(I$7,GRID!$A$34:$A$44,0),MATCH(1,($U$2=GRID!$B$31:$BI$31)*(КАЛЕНДАРЬ!$AW27=GRID!$B$33:$BI$33),0))*(1-GRID!$B$69),0))</f>
        <v>27700</v>
      </c>
      <c r="J450" s="47" cm="1">
        <f t="array" ref="J450">IF($I$2="Открытый тариф",
INDEX(GRID!$B$47:$BI$57,MATCH(I$7,GRID!$A$47:$A$57,0),MATCH(1,($U$2=GRID!$B$31:$BI$31)*(КАЛЕНДАРЬ!$AW27=GRID!$B$33:$BI$33), 0)),
ROUNDUP(INDEX(GRID!$B$47:$BI$57,MATCH(I$7,GRID!$A$47:$A$57,0),MATCH(1,($U$2=GRID!$B$31:$BI$31)*(КАЛЕНДАРЬ!$AW27=GRID!$B$33:$BI$33),0))*(1-GRID!$B$69),0))</f>
        <v>30300</v>
      </c>
      <c r="K450" s="47" cm="1">
        <f t="array" ref="K450">IF($I$2="Открытый тариф",
INDEX(GRID!$B$34:$BI$44,MATCH(K$7,GRID!$A$34:$A$44,0),MATCH(1,($U$2=GRID!$B$31:$BI$31)*(КАЛЕНДАРЬ!$AW27=GRID!$B$33:$BI$33), 0)),
ROUNDUP(INDEX(GRID!$B$34:$BI$44,MATCH(K$7,GRID!$A$34:$A$44,0),MATCH(1,($U$2=GRID!$B$31:$BI$31)*(КАЛЕНДАРЬ!$AW27=GRID!$B$33:$BI$33),0))*(1-GRID!$B$69),0))</f>
        <v>28800</v>
      </c>
      <c r="L450" s="47" cm="1">
        <f t="array" ref="L450">IF($I$2="Открытый тариф",
INDEX(GRID!$B$47:$BI$57,MATCH(K$7,GRID!$A$47:$A$57,0),MATCH(1,($U$2=GRID!$B$31:$BI$31)*(КАЛЕНДАРЬ!$AW27=GRID!$B$33:$BI$33), 0)),
ROUNDUP(INDEX(GRID!$B$47:$BI$57,MATCH(K$7,GRID!$A$47:$A$57,0),MATCH(1,($U$2=GRID!$B$31:$BI$31)*(КАЛЕНДАРЬ!$AW27=GRID!$B$33:$BI$33),0))*(1-GRID!$B$69),0))</f>
        <v>31400</v>
      </c>
      <c r="M450" s="47" cm="1">
        <f t="array" ref="M450">IF($I$2="Открытый тариф",
INDEX(GRID!$B$34:$BI$44,MATCH(M$7,GRID!$A$34:$A$44,0),MATCH(1,($U$2=GRID!$B$31:$BI$31)*(КАЛЕНДАРЬ!$AW27=GRID!$B$33:$BI$33), 0)),
ROUNDUP(INDEX(GRID!$B$34:$BI$44,MATCH(M$7,GRID!$A$34:$A$44,0),MATCH(1,($U$2=GRID!$B$31:$BI$31)*(КАЛЕНДАРЬ!$AW27=GRID!$B$33:$BI$33),0))*(1-GRID!$B$69),0))</f>
        <v>30700</v>
      </c>
      <c r="N450" s="47" cm="1">
        <f t="array" ref="N450">IF($I$2="Открытый тариф",
INDEX(GRID!$B$47:$BI$57,MATCH(M$7,GRID!$A$47:$A$57,0),MATCH(1,($U$2=GRID!$B$31:$BI$31)*(КАЛЕНДАРЬ!$AW27=GRID!$B$33:$BI$33), 0)),
ROUNDUP(INDEX(GRID!$B$47:$BI$57,MATCH(M$7,GRID!$A$47:$A$57,0),MATCH(1,($U$2=GRID!$B$31:$BI$31)*(КАЛЕНДАРЬ!$AW27=GRID!$B$33:$BI$33),0))*(1-GRID!$B$69),0))</f>
        <v>33300</v>
      </c>
      <c r="O450" s="47" cm="1">
        <f t="array" ref="O450">IF($I$2="Открытый тариф",
INDEX(GRID!$B$34:$BI$44,MATCH(O$7,GRID!$A$34:$A$44,0),MATCH(1,($U$2=GRID!$B$31:$BI$31)*(КАЛЕНДАРЬ!$AW27=GRID!$B$33:$BI$33), 0)),
ROUNDUP(INDEX(GRID!$B$34:$BI$44,MATCH(O$7,GRID!$A$34:$A$44,0),MATCH(1,($U$2=GRID!$B$31:$BI$31)*(КАЛЕНДАРЬ!$AW27=GRID!$B$33:$BI$33),0))*(1-GRID!$B$69),0))</f>
        <v>37900</v>
      </c>
      <c r="P450" s="47" cm="1">
        <f t="array" ref="P450">IF($I$2="Открытый тариф",
INDEX(GRID!$B$47:$BI$57,MATCH(O$7,GRID!$A$47:$A$57,0),MATCH(1,($U$2=GRID!$B$31:$BI$31)*(КАЛЕНДАРЬ!$AW27=GRID!$B$33:$BI$33), 0)),
ROUNDUP(INDEX(GRID!$B$47:$BI$57,MATCH(O$7,GRID!$A$47:$A$57,0),MATCH(1,($U$2=GRID!$B$31:$BI$31)*(КАЛЕНДАРЬ!$AW27=GRID!$B$33:$BI$33),0))*(1-GRID!$B$69),0))</f>
        <v>40500</v>
      </c>
      <c r="Q450" s="47" cm="1">
        <f t="array" ref="Q450">IF($I$2="Открытый тариф",
INDEX(GRID!$B$34:$BI$44,MATCH(Q$7,GRID!$A$34:$A$44,0),MATCH(1,($U$2=GRID!$B$31:$BI$31)*(КАЛЕНДАРЬ!$AW27=GRID!$B$33:$BI$33), 0)),
ROUNDUP(INDEX(GRID!$B$34:$BI$44,MATCH(Q$7,GRID!$A$34:$A$44,0),MATCH(1,($U$2=GRID!$B$31:$BI$31)*(КАЛЕНДАРЬ!$AW27=GRID!$B$33:$BI$33),0))*(1-GRID!$B$69),0))</f>
        <v>40000</v>
      </c>
      <c r="R450" s="47" cm="1">
        <f t="array" ref="R450">IF($I$2="Открытый тариф",
INDEX(GRID!$B$47:$BI$57,MATCH(Q$7,GRID!$A$47:$A$57,0),MATCH(1,($U$2=GRID!$B$31:$BI$31)*(КАЛЕНДАРЬ!$AW27=GRID!$B$33:$BI$33), 0)),
ROUNDUP(INDEX(GRID!$B$47:$BI$57,MATCH(Q$7,GRID!$A$47:$A$57,0),MATCH(1,($U$2=GRID!$B$31:$BI$31)*(КАЛЕНДАРЬ!$AW27=GRID!$B$33:$BI$33),0))*(1-GRID!$B$69),0))</f>
        <v>42600</v>
      </c>
      <c r="S450" s="47" cm="1">
        <f t="array" ref="S450">IF($I$2="Открытый тариф",
INDEX(GRID!$B$34:$BI$44,MATCH(S$7,GRID!$A$34:$A$44,0),MATCH(1,($U$2=GRID!$B$31:$BI$31)*(КАЛЕНДАРЬ!$AW27=GRID!$B$33:$BI$33), 0)),
ROUNDUP(INDEX(GRID!$B$34:$BI$44,MATCH(S$7,GRID!$A$34:$A$44,0),MATCH(1,($U$2=GRID!$B$31:$BI$31)*(КАЛЕНДАРЬ!$AW27=GRID!$B$33:$BI$33),0))*(1-GRID!$B$69),0))</f>
        <v>43600</v>
      </c>
      <c r="T450" s="47" cm="1">
        <f t="array" ref="T450">IF($I$2="Открытый тариф",
INDEX(GRID!$B$47:$BI$57,MATCH(S$7,GRID!$A$47:$A$57,0),MATCH(1,($U$2=GRID!$B$31:$BI$31)*(КАЛЕНДАРЬ!$AW27=GRID!$B$33:$BI$33), 0)),
ROUNDUP(INDEX(GRID!$B$47:$BI$57,MATCH(S$7,GRID!$A$47:$A$57,0),MATCH(1,($U$2=GRID!$B$31:$BI$31)*(КАЛЕНДАРЬ!$AW27=GRID!$B$33:$BI$33),0))*(1-GRID!$B$69),0))</f>
        <v>46200</v>
      </c>
      <c r="U450" s="47" cm="1">
        <f t="array" ref="U450">IF($I$2="Открытый тариф",
INDEX(GRID!$B$34:$BI$44,MATCH(U$7,GRID!$A$34:$A$44,0),MATCH(1,($U$2=GRID!$B$31:$BI$31)*(КАЛЕНДАРЬ!$AW27=GRID!$B$33:$BI$33), 0)),
ROUNDUP(INDEX(GRID!$B$34:$BI$44,MATCH(U$7,GRID!$A$34:$A$44,0),MATCH(1,($U$2=GRID!$B$31:$BI$31)*(КАЛЕНДАРЬ!$AW27=GRID!$B$33:$BI$33),0))*(1-GRID!$B$69),0))</f>
        <v>49800</v>
      </c>
      <c r="V450" s="47" cm="1">
        <f t="array" ref="V450">IF($I$2="Открытый тариф",
INDEX(GRID!$B$47:$BI$57,MATCH(U$7,GRID!$A$47:$A$57,0),MATCH(1,($U$2=GRID!$B$31:$BI$31)*(КАЛЕНДАРЬ!$AW27=GRID!$B$33:$BI$33), 0)),
ROUNDUP(INDEX(GRID!$B$47:$BI$57,MATCH(U$7,GRID!$A$47:$A$57,0),MATCH(1,($U$2=GRID!$B$31:$BI$31)*(КАЛЕНДАРЬ!$AW27=GRID!$B$33:$BI$33),0))*(1-GRID!$B$69),0))</f>
        <v>52400</v>
      </c>
      <c r="W450" s="47" cm="1">
        <f t="array" ref="W450">IF($I$2="Открытый тариф",
INDEX(GRID!$B$34:$BI$44,MATCH(W$7,GRID!$A$34:$A$44,0),MATCH(1,($U$2=GRID!$B$31:$BI$31)*(КАЛЕНДАРЬ!$AW27=GRID!$B$33:$BI$33), 0)),
ROUNDUP(INDEX(GRID!$B$34:$BI$44,MATCH(W$7,GRID!$A$34:$A$44,0),MATCH(1,($U$2=GRID!$B$31:$BI$31)*(КАЛЕНДАРЬ!$AW27=GRID!$B$33:$BI$33),0))*(1-GRID!$B$69),0))</f>
        <v>147800</v>
      </c>
      <c r="X450" s="47" cm="1">
        <f t="array" ref="X450">IF($I$2="Открытый тариф",
INDEX(GRID!$B$47:$BI$57,MATCH(W$7,GRID!$A$47:$A$57,0),MATCH(1,($U$2=GRID!$B$31:$BI$31)*(КАЛЕНДАРЬ!$AW27=GRID!$B$33:$BI$33), 0)),
ROUNDUP(INDEX(GRID!$B$47:$BI$57,MATCH(W$7,GRID!$A$47:$A$57,0),MATCH(1,($U$2=GRID!$B$31:$BI$31)*(КАЛЕНДАРЬ!$AW27=GRID!$B$33:$BI$33),0))*(1-GRID!$B$69),0))</f>
        <v>150400</v>
      </c>
    </row>
    <row r="451" spans="1:24" x14ac:dyDescent="0.2">
      <c r="A451" s="117" t="s">
        <v>48</v>
      </c>
      <c r="B451" s="117">
        <v>25</v>
      </c>
      <c r="C451" s="47" cm="1">
        <f t="array" ref="C451">IF($I$2="Открытый тариф",
INDEX(GRID!$B$34:$BI$44,MATCH(C$7,GRID!$A$34:$A$44,0),MATCH(1,($U$2=GRID!$B$31:$BI$31)*(КАЛЕНДАРЬ!$AW28=GRID!$B$33:$BI$33), 0)),
ROUNDUP(INDEX(GRID!$B$34:$BI$44,MATCH(C$7,GRID!$A$34:$A$44,0),MATCH(1,($U$2=GRID!$B$31:$BI$31)*(КАЛЕНДАРЬ!$AW28=GRID!$B$33:$BI$33),0))*(1-GRID!$B$69),0))</f>
        <v>19200</v>
      </c>
      <c r="D451" s="47" cm="1">
        <f t="array" ref="D451">IF($I$2="Открытый тариф",
INDEX(GRID!$B$47:$BI$57,MATCH(C$7,GRID!$A$47:$A$57,0),MATCH(1,($U$2=GRID!$B$31:$BI$31)*(КАЛЕНДАРЬ!$AW28=GRID!$B$33:$BI$33), 0)),
ROUNDUP(INDEX(GRID!$B$47:$BI$57,MATCH(C$7,GRID!$A$47:$A$57,0),MATCH(1,($U$2=GRID!$B$31:$BI$31)*(КАЛЕНДАРЬ!$AW28=GRID!$B$33:$BI$33),0))*(1-GRID!$B$69),0))</f>
        <v>21800</v>
      </c>
      <c r="E451" s="47" cm="1">
        <f t="array" ref="E451">IF($I$2="Открытый тариф",
INDEX(GRID!$B$34:$BI$44,MATCH(E$7,GRID!$A$34:$A$44,0),MATCH(1,($U$2=GRID!$B$31:$BI$31)*(КАЛЕНДАРЬ!$AW28=GRID!$B$33:$BI$33), 0)),
ROUNDUP(INDEX(GRID!$B$34:$BI$44,MATCH(E$7,GRID!$A$34:$A$44,0),MATCH(1,($U$2=GRID!$B$31:$BI$31)*(КАЛЕНДАРЬ!$AW28=GRID!$B$33:$BI$33),0))*(1-GRID!$B$69),0))</f>
        <v>21000</v>
      </c>
      <c r="F451" s="47" cm="1">
        <f t="array" ref="F451">IF($I$2="Открытый тариф",
INDEX(GRID!$B$47:$BI$57,MATCH(E$7,GRID!$A$47:$A$57,0),MATCH(1,($U$2=GRID!$B$31:$BI$31)*(КАЛЕНДАРЬ!$AW28=GRID!$B$33:$BI$33), 0)),
ROUNDUP(INDEX(GRID!$B$47:$BI$57,MATCH(E$7,GRID!$A$47:$A$57,0),MATCH(1,($U$2=GRID!$B$31:$BI$31)*(КАЛЕНДАРЬ!$AW28=GRID!$B$33:$BI$33),0))*(1-GRID!$B$69),0))</f>
        <v>23600</v>
      </c>
      <c r="G451" s="47" cm="1">
        <f t="array" ref="G451">IF($I$2="Открытый тариф",
INDEX(GRID!$B$34:$BI$44,MATCH(G$7,GRID!$A$34:$A$44,0),MATCH(1,($U$2=GRID!$B$31:$BI$31)*(КАЛЕНДАРЬ!$AW28=GRID!$B$33:$BI$33), 0)),
ROUNDUP(INDEX(GRID!$B$34:$BI$44,MATCH(G$7,GRID!$A$34:$A$44,0),MATCH(1,($U$2=GRID!$B$31:$BI$31)*(КАЛЕНДАРЬ!$AW28=GRID!$B$33:$BI$33),0))*(1-GRID!$B$69),0))</f>
        <v>22000</v>
      </c>
      <c r="H451" s="47" cm="1">
        <f t="array" ref="H451">IF($I$2="Открытый тариф",
INDEX(GRID!$B$47:$BI$57,MATCH(G$7,GRID!$A$47:$A$57,0),MATCH(1,($U$2=GRID!$B$31:$BI$31)*(КАЛЕНДАРЬ!$AW28=GRID!$B$33:$BI$33), 0)),
ROUNDUP(INDEX(GRID!$B$47:$BI$57,MATCH(G$7,GRID!$A$47:$A$57,0),MATCH(1,($U$2=GRID!$B$31:$BI$31)*(КАЛЕНДАРЬ!$AW28=GRID!$B$33:$BI$33),0))*(1-GRID!$B$69),0))</f>
        <v>24600</v>
      </c>
      <c r="I451" s="47" cm="1">
        <f t="array" ref="I451">IF($I$2="Открытый тариф",
INDEX(GRID!$B$34:$BI$44,MATCH(I$7,GRID!$A$34:$A$44,0),MATCH(1,($U$2=GRID!$B$31:$BI$31)*(КАЛЕНДАРЬ!$AW28=GRID!$B$33:$BI$33), 0)),
ROUNDUP(INDEX(GRID!$B$34:$BI$44,MATCH(I$7,GRID!$A$34:$A$44,0),MATCH(1,($U$2=GRID!$B$31:$BI$31)*(КАЛЕНДАРЬ!$AW28=GRID!$B$33:$BI$33),0))*(1-GRID!$B$69),0))</f>
        <v>23800</v>
      </c>
      <c r="J451" s="47" cm="1">
        <f t="array" ref="J451">IF($I$2="Открытый тариф",
INDEX(GRID!$B$47:$BI$57,MATCH(I$7,GRID!$A$47:$A$57,0),MATCH(1,($U$2=GRID!$B$31:$BI$31)*(КАЛЕНДАРЬ!$AW28=GRID!$B$33:$BI$33), 0)),
ROUNDUP(INDEX(GRID!$B$47:$BI$57,MATCH(I$7,GRID!$A$47:$A$57,0),MATCH(1,($U$2=GRID!$B$31:$BI$31)*(КАЛЕНДАРЬ!$AW28=GRID!$B$33:$BI$33),0))*(1-GRID!$B$69),0))</f>
        <v>26400</v>
      </c>
      <c r="K451" s="47" cm="1">
        <f t="array" ref="K451">IF($I$2="Открытый тариф",
INDEX(GRID!$B$34:$BI$44,MATCH(K$7,GRID!$A$34:$A$44,0),MATCH(1,($U$2=GRID!$B$31:$BI$31)*(КАЛЕНДАРЬ!$AW28=GRID!$B$33:$BI$33), 0)),
ROUNDUP(INDEX(GRID!$B$34:$BI$44,MATCH(K$7,GRID!$A$34:$A$44,0),MATCH(1,($U$2=GRID!$B$31:$BI$31)*(КАЛЕНДАРЬ!$AW28=GRID!$B$33:$BI$33),0))*(1-GRID!$B$69),0))</f>
        <v>24800</v>
      </c>
      <c r="L451" s="47" cm="1">
        <f t="array" ref="L451">IF($I$2="Открытый тариф",
INDEX(GRID!$B$47:$BI$57,MATCH(K$7,GRID!$A$47:$A$57,0),MATCH(1,($U$2=GRID!$B$31:$BI$31)*(КАЛЕНДАРЬ!$AW28=GRID!$B$33:$BI$33), 0)),
ROUNDUP(INDEX(GRID!$B$47:$BI$57,MATCH(K$7,GRID!$A$47:$A$57,0),MATCH(1,($U$2=GRID!$B$31:$BI$31)*(КАЛЕНДАРЬ!$AW28=GRID!$B$33:$BI$33),0))*(1-GRID!$B$69),0))</f>
        <v>27400</v>
      </c>
      <c r="M451" s="47" cm="1">
        <f t="array" ref="M451">IF($I$2="Открытый тариф",
INDEX(GRID!$B$34:$BI$44,MATCH(M$7,GRID!$A$34:$A$44,0),MATCH(1,($U$2=GRID!$B$31:$BI$31)*(КАЛЕНДАРЬ!$AW28=GRID!$B$33:$BI$33), 0)),
ROUNDUP(INDEX(GRID!$B$34:$BI$44,MATCH(M$7,GRID!$A$34:$A$44,0),MATCH(1,($U$2=GRID!$B$31:$BI$31)*(КАЛЕНДАРЬ!$AW28=GRID!$B$33:$BI$33),0))*(1-GRID!$B$69),0))</f>
        <v>26600</v>
      </c>
      <c r="N451" s="47" cm="1">
        <f t="array" ref="N451">IF($I$2="Открытый тариф",
INDEX(GRID!$B$47:$BI$57,MATCH(M$7,GRID!$A$47:$A$57,0),MATCH(1,($U$2=GRID!$B$31:$BI$31)*(КАЛЕНДАРЬ!$AW28=GRID!$B$33:$BI$33), 0)),
ROUNDUP(INDEX(GRID!$B$47:$BI$57,MATCH(M$7,GRID!$A$47:$A$57,0),MATCH(1,($U$2=GRID!$B$31:$BI$31)*(КАЛЕНДАРЬ!$AW28=GRID!$B$33:$BI$33),0))*(1-GRID!$B$69),0))</f>
        <v>29200</v>
      </c>
      <c r="O451" s="47" cm="1">
        <f t="array" ref="O451">IF($I$2="Открытый тариф",
INDEX(GRID!$B$34:$BI$44,MATCH(O$7,GRID!$A$34:$A$44,0),MATCH(1,($U$2=GRID!$B$31:$BI$31)*(КАЛЕНДАРЬ!$AW28=GRID!$B$33:$BI$33), 0)),
ROUNDUP(INDEX(GRID!$B$34:$BI$44,MATCH(O$7,GRID!$A$34:$A$44,0),MATCH(1,($U$2=GRID!$B$31:$BI$31)*(КАЛЕНДАРЬ!$AW28=GRID!$B$33:$BI$33),0))*(1-GRID!$B$69),0))</f>
        <v>33400</v>
      </c>
      <c r="P451" s="47" cm="1">
        <f t="array" ref="P451">IF($I$2="Открытый тариф",
INDEX(GRID!$B$47:$BI$57,MATCH(O$7,GRID!$A$47:$A$57,0),MATCH(1,($U$2=GRID!$B$31:$BI$31)*(КАЛЕНДАРЬ!$AW28=GRID!$B$33:$BI$33), 0)),
ROUNDUP(INDEX(GRID!$B$47:$BI$57,MATCH(O$7,GRID!$A$47:$A$57,0),MATCH(1,($U$2=GRID!$B$31:$BI$31)*(КАЛЕНДАРЬ!$AW28=GRID!$B$33:$BI$33),0))*(1-GRID!$B$69),0))</f>
        <v>36000</v>
      </c>
      <c r="Q451" s="47" cm="1">
        <f t="array" ref="Q451">IF($I$2="Открытый тариф",
INDEX(GRID!$B$34:$BI$44,MATCH(Q$7,GRID!$A$34:$A$44,0),MATCH(1,($U$2=GRID!$B$31:$BI$31)*(КАЛЕНДАРЬ!$AW28=GRID!$B$33:$BI$33), 0)),
ROUNDUP(INDEX(GRID!$B$34:$BI$44,MATCH(Q$7,GRID!$A$34:$A$44,0),MATCH(1,($U$2=GRID!$B$31:$BI$31)*(КАЛЕНДАРЬ!$AW28=GRID!$B$33:$BI$33),0))*(1-GRID!$B$69),0))</f>
        <v>35400</v>
      </c>
      <c r="R451" s="47" cm="1">
        <f t="array" ref="R451">IF($I$2="Открытый тариф",
INDEX(GRID!$B$47:$BI$57,MATCH(Q$7,GRID!$A$47:$A$57,0),MATCH(1,($U$2=GRID!$B$31:$BI$31)*(КАЛЕНДАРЬ!$AW28=GRID!$B$33:$BI$33), 0)),
ROUNDUP(INDEX(GRID!$B$47:$BI$57,MATCH(Q$7,GRID!$A$47:$A$57,0),MATCH(1,($U$2=GRID!$B$31:$BI$31)*(КАЛЕНДАРЬ!$AW28=GRID!$B$33:$BI$33),0))*(1-GRID!$B$69),0))</f>
        <v>38000</v>
      </c>
      <c r="S451" s="47" cm="1">
        <f t="array" ref="S451">IF($I$2="Открытый тариф",
INDEX(GRID!$B$34:$BI$44,MATCH(S$7,GRID!$A$34:$A$44,0),MATCH(1,($U$2=GRID!$B$31:$BI$31)*(КАЛЕНДАРЬ!$AW28=GRID!$B$33:$BI$33), 0)),
ROUNDUP(INDEX(GRID!$B$34:$BI$44,MATCH(S$7,GRID!$A$34:$A$44,0),MATCH(1,($U$2=GRID!$B$31:$BI$31)*(КАЛЕНДАРЬ!$AW28=GRID!$B$33:$BI$33),0))*(1-GRID!$B$69),0))</f>
        <v>38800</v>
      </c>
      <c r="T451" s="47" cm="1">
        <f t="array" ref="T451">IF($I$2="Открытый тариф",
INDEX(GRID!$B$47:$BI$57,MATCH(S$7,GRID!$A$47:$A$57,0),MATCH(1,($U$2=GRID!$B$31:$BI$31)*(КАЛЕНДАРЬ!$AW28=GRID!$B$33:$BI$33), 0)),
ROUNDUP(INDEX(GRID!$B$47:$BI$57,MATCH(S$7,GRID!$A$47:$A$57,0),MATCH(1,($U$2=GRID!$B$31:$BI$31)*(КАЛЕНДАРЬ!$AW28=GRID!$B$33:$BI$33),0))*(1-GRID!$B$69),0))</f>
        <v>41400</v>
      </c>
      <c r="U451" s="47" cm="1">
        <f t="array" ref="U451">IF($I$2="Открытый тариф",
INDEX(GRID!$B$34:$BI$44,MATCH(U$7,GRID!$A$34:$A$44,0),MATCH(1,($U$2=GRID!$B$31:$BI$31)*(КАЛЕНДАРЬ!$AW28=GRID!$B$33:$BI$33), 0)),
ROUNDUP(INDEX(GRID!$B$34:$BI$44,MATCH(U$7,GRID!$A$34:$A$44,0),MATCH(1,($U$2=GRID!$B$31:$BI$31)*(КАЛЕНДАРЬ!$AW28=GRID!$B$33:$BI$33),0))*(1-GRID!$B$69),0))</f>
        <v>44600</v>
      </c>
      <c r="V451" s="47" cm="1">
        <f t="array" ref="V451">IF($I$2="Открытый тариф",
INDEX(GRID!$B$47:$BI$57,MATCH(U$7,GRID!$A$47:$A$57,0),MATCH(1,($U$2=GRID!$B$31:$BI$31)*(КАЛЕНДАРЬ!$AW28=GRID!$B$33:$BI$33), 0)),
ROUNDUP(INDEX(GRID!$B$47:$BI$57,MATCH(U$7,GRID!$A$47:$A$57,0),MATCH(1,($U$2=GRID!$B$31:$BI$31)*(КАЛЕНДАРЬ!$AW28=GRID!$B$33:$BI$33),0))*(1-GRID!$B$69),0))</f>
        <v>47200</v>
      </c>
      <c r="W451" s="47" cm="1">
        <f t="array" ref="W451">IF($I$2="Открытый тариф",
INDEX(GRID!$B$34:$BI$44,MATCH(W$7,GRID!$A$34:$A$44,0),MATCH(1,($U$2=GRID!$B$31:$BI$31)*(КАЛЕНДАРЬ!$AW28=GRID!$B$33:$BI$33), 0)),
ROUNDUP(INDEX(GRID!$B$34:$BI$44,MATCH(W$7,GRID!$A$34:$A$44,0),MATCH(1,($U$2=GRID!$B$31:$BI$31)*(КАЛЕНДАРЬ!$AW28=GRID!$B$33:$BI$33),0))*(1-GRID!$B$69),0))</f>
        <v>128200</v>
      </c>
      <c r="X451" s="47" cm="1">
        <f t="array" ref="X451">IF($I$2="Открытый тариф",
INDEX(GRID!$B$47:$BI$57,MATCH(W$7,GRID!$A$47:$A$57,0),MATCH(1,($U$2=GRID!$B$31:$BI$31)*(КАЛЕНДАРЬ!$AW28=GRID!$B$33:$BI$33), 0)),
ROUNDUP(INDEX(GRID!$B$47:$BI$57,MATCH(W$7,GRID!$A$47:$A$57,0),MATCH(1,($U$2=GRID!$B$31:$BI$31)*(КАЛЕНДАРЬ!$AW28=GRID!$B$33:$BI$33),0))*(1-GRID!$B$69),0))</f>
        <v>130800</v>
      </c>
    </row>
    <row r="452" spans="1:24" x14ac:dyDescent="0.2">
      <c r="A452" s="117" t="s">
        <v>42</v>
      </c>
      <c r="B452" s="117">
        <v>26</v>
      </c>
      <c r="C452" s="47" cm="1">
        <f t="array" ref="C452">IF($I$2="Открытый тариф",
INDEX(GRID!$B$34:$BI$44,MATCH(C$7,GRID!$A$34:$A$44,0),MATCH(1,($U$2=GRID!$B$31:$BI$31)*(КАЛЕНДАРЬ!$AW29=GRID!$B$33:$BI$33), 0)),
ROUNDUP(INDEX(GRID!$B$34:$BI$44,MATCH(C$7,GRID!$A$34:$A$44,0),MATCH(1,($U$2=GRID!$B$31:$BI$31)*(КАЛЕНДАРЬ!$AW29=GRID!$B$33:$BI$33),0))*(1-GRID!$B$69),0))</f>
        <v>18600</v>
      </c>
      <c r="D452" s="47" cm="1">
        <f t="array" ref="D452">IF($I$2="Открытый тариф",
INDEX(GRID!$B$47:$BI$57,MATCH(C$7,GRID!$A$47:$A$57,0),MATCH(1,($U$2=GRID!$B$31:$BI$31)*(КАЛЕНДАРЬ!$AW29=GRID!$B$33:$BI$33), 0)),
ROUNDUP(INDEX(GRID!$B$47:$BI$57,MATCH(C$7,GRID!$A$47:$A$57,0),MATCH(1,($U$2=GRID!$B$31:$BI$31)*(КАЛЕНДАРЬ!$AW29=GRID!$B$33:$BI$33),0))*(1-GRID!$B$69),0))</f>
        <v>21200</v>
      </c>
      <c r="E452" s="47" cm="1">
        <f t="array" ref="E452">IF($I$2="Открытый тариф",
INDEX(GRID!$B$34:$BI$44,MATCH(E$7,GRID!$A$34:$A$44,0),MATCH(1,($U$2=GRID!$B$31:$BI$31)*(КАЛЕНДАРЬ!$AW29=GRID!$B$33:$BI$33), 0)),
ROUNDUP(INDEX(GRID!$B$34:$BI$44,MATCH(E$7,GRID!$A$34:$A$44,0),MATCH(1,($U$2=GRID!$B$31:$BI$31)*(КАЛЕНДАРЬ!$AW29=GRID!$B$33:$BI$33),0))*(1-GRID!$B$69),0))</f>
        <v>20300</v>
      </c>
      <c r="F452" s="47" cm="1">
        <f t="array" ref="F452">IF($I$2="Открытый тариф",
INDEX(GRID!$B$47:$BI$57,MATCH(E$7,GRID!$A$47:$A$57,0),MATCH(1,($U$2=GRID!$B$31:$BI$31)*(КАЛЕНДАРЬ!$AW29=GRID!$B$33:$BI$33), 0)),
ROUNDUP(INDEX(GRID!$B$47:$BI$57,MATCH(E$7,GRID!$A$47:$A$57,0),MATCH(1,($U$2=GRID!$B$31:$BI$31)*(КАЛЕНДАРЬ!$AW29=GRID!$B$33:$BI$33),0))*(1-GRID!$B$69),0))</f>
        <v>22900</v>
      </c>
      <c r="G452" s="47" cm="1">
        <f t="array" ref="G452">IF($I$2="Открытый тариф",
INDEX(GRID!$B$34:$BI$44,MATCH(G$7,GRID!$A$34:$A$44,0),MATCH(1,($U$2=GRID!$B$31:$BI$31)*(КАЛЕНДАРЬ!$AW29=GRID!$B$33:$BI$33), 0)),
ROUNDUP(INDEX(GRID!$B$34:$BI$44,MATCH(G$7,GRID!$A$34:$A$44,0),MATCH(1,($U$2=GRID!$B$31:$BI$31)*(КАЛЕНДАРЬ!$AW29=GRID!$B$33:$BI$33),0))*(1-GRID!$B$69),0))</f>
        <v>21300</v>
      </c>
      <c r="H452" s="47" cm="1">
        <f t="array" ref="H452">IF($I$2="Открытый тариф",
INDEX(GRID!$B$47:$BI$57,MATCH(G$7,GRID!$A$47:$A$57,0),MATCH(1,($U$2=GRID!$B$31:$BI$31)*(КАЛЕНДАРЬ!$AW29=GRID!$B$33:$BI$33), 0)),
ROUNDUP(INDEX(GRID!$B$47:$BI$57,MATCH(G$7,GRID!$A$47:$A$57,0),MATCH(1,($U$2=GRID!$B$31:$BI$31)*(КАЛЕНДАРЬ!$AW29=GRID!$B$33:$BI$33),0))*(1-GRID!$B$69),0))</f>
        <v>23900</v>
      </c>
      <c r="I452" s="47" cm="1">
        <f t="array" ref="I452">IF($I$2="Открытый тариф",
INDEX(GRID!$B$34:$BI$44,MATCH(I$7,GRID!$A$34:$A$44,0),MATCH(1,($U$2=GRID!$B$31:$BI$31)*(КАЛЕНДАРЬ!$AW29=GRID!$B$33:$BI$33), 0)),
ROUNDUP(INDEX(GRID!$B$34:$BI$44,MATCH(I$7,GRID!$A$34:$A$44,0),MATCH(1,($U$2=GRID!$B$31:$BI$31)*(КАЛЕНДАРЬ!$AW29=GRID!$B$33:$BI$33),0))*(1-GRID!$B$69),0))</f>
        <v>23000</v>
      </c>
      <c r="J452" s="47" cm="1">
        <f t="array" ref="J452">IF($I$2="Открытый тариф",
INDEX(GRID!$B$47:$BI$57,MATCH(I$7,GRID!$A$47:$A$57,0),MATCH(1,($U$2=GRID!$B$31:$BI$31)*(КАЛЕНДАРЬ!$AW29=GRID!$B$33:$BI$33), 0)),
ROUNDUP(INDEX(GRID!$B$47:$BI$57,MATCH(I$7,GRID!$A$47:$A$57,0),MATCH(1,($U$2=GRID!$B$31:$BI$31)*(КАЛЕНДАРЬ!$AW29=GRID!$B$33:$BI$33),0))*(1-GRID!$B$69),0))</f>
        <v>25600</v>
      </c>
      <c r="K452" s="47" cm="1">
        <f t="array" ref="K452">IF($I$2="Открытый тариф",
INDEX(GRID!$B$34:$BI$44,MATCH(K$7,GRID!$A$34:$A$44,0),MATCH(1,($U$2=GRID!$B$31:$BI$31)*(КАЛЕНДАРЬ!$AW29=GRID!$B$33:$BI$33), 0)),
ROUNDUP(INDEX(GRID!$B$34:$BI$44,MATCH(K$7,GRID!$A$34:$A$44,0),MATCH(1,($U$2=GRID!$B$31:$BI$31)*(КАЛЕНДАРЬ!$AW29=GRID!$B$33:$BI$33),0))*(1-GRID!$B$69),0))</f>
        <v>24000</v>
      </c>
      <c r="L452" s="47" cm="1">
        <f t="array" ref="L452">IF($I$2="Открытый тариф",
INDEX(GRID!$B$47:$BI$57,MATCH(K$7,GRID!$A$47:$A$57,0),MATCH(1,($U$2=GRID!$B$31:$BI$31)*(КАЛЕНДАРЬ!$AW29=GRID!$B$33:$BI$33), 0)),
ROUNDUP(INDEX(GRID!$B$47:$BI$57,MATCH(K$7,GRID!$A$47:$A$57,0),MATCH(1,($U$2=GRID!$B$31:$BI$31)*(КАЛЕНДАРЬ!$AW29=GRID!$B$33:$BI$33),0))*(1-GRID!$B$69),0))</f>
        <v>26600</v>
      </c>
      <c r="M452" s="47" cm="1">
        <f t="array" ref="M452">IF($I$2="Открытый тариф",
INDEX(GRID!$B$34:$BI$44,MATCH(M$7,GRID!$A$34:$A$44,0),MATCH(1,($U$2=GRID!$B$31:$BI$31)*(КАЛЕНДАРЬ!$AW29=GRID!$B$33:$BI$33), 0)),
ROUNDUP(INDEX(GRID!$B$34:$BI$44,MATCH(M$7,GRID!$A$34:$A$44,0),MATCH(1,($U$2=GRID!$B$31:$BI$31)*(КАЛЕНДАРЬ!$AW29=GRID!$B$33:$BI$33),0))*(1-GRID!$B$69),0))</f>
        <v>25700</v>
      </c>
      <c r="N452" s="47" cm="1">
        <f t="array" ref="N452">IF($I$2="Открытый тариф",
INDEX(GRID!$B$47:$BI$57,MATCH(M$7,GRID!$A$47:$A$57,0),MATCH(1,($U$2=GRID!$B$31:$BI$31)*(КАЛЕНДАРЬ!$AW29=GRID!$B$33:$BI$33), 0)),
ROUNDUP(INDEX(GRID!$B$47:$BI$57,MATCH(M$7,GRID!$A$47:$A$57,0),MATCH(1,($U$2=GRID!$B$31:$BI$31)*(КАЛЕНДАРЬ!$AW29=GRID!$B$33:$BI$33),0))*(1-GRID!$B$69),0))</f>
        <v>28300</v>
      </c>
      <c r="O452" s="47" cm="1">
        <f t="array" ref="O452">IF($I$2="Открытый тариф",
INDEX(GRID!$B$34:$BI$44,MATCH(O$7,GRID!$A$34:$A$44,0),MATCH(1,($U$2=GRID!$B$31:$BI$31)*(КАЛЕНДАРЬ!$AW29=GRID!$B$33:$BI$33), 0)),
ROUNDUP(INDEX(GRID!$B$34:$BI$44,MATCH(O$7,GRID!$A$34:$A$44,0),MATCH(1,($U$2=GRID!$B$31:$BI$31)*(КАЛЕНДАРЬ!$AW29=GRID!$B$33:$BI$33),0))*(1-GRID!$B$69),0))</f>
        <v>32300</v>
      </c>
      <c r="P452" s="47" cm="1">
        <f t="array" ref="P452">IF($I$2="Открытый тариф",
INDEX(GRID!$B$47:$BI$57,MATCH(O$7,GRID!$A$47:$A$57,0),MATCH(1,($U$2=GRID!$B$31:$BI$31)*(КАЛЕНДАРЬ!$AW29=GRID!$B$33:$BI$33), 0)),
ROUNDUP(INDEX(GRID!$B$47:$BI$57,MATCH(O$7,GRID!$A$47:$A$57,0),MATCH(1,($U$2=GRID!$B$31:$BI$31)*(КАЛЕНДАРЬ!$AW29=GRID!$B$33:$BI$33),0))*(1-GRID!$B$69),0))</f>
        <v>34900</v>
      </c>
      <c r="Q452" s="47" cm="1">
        <f t="array" ref="Q452">IF($I$2="Открытый тариф",
INDEX(GRID!$B$34:$BI$44,MATCH(Q$7,GRID!$A$34:$A$44,0),MATCH(1,($U$2=GRID!$B$31:$BI$31)*(КАЛЕНДАРЬ!$AW29=GRID!$B$33:$BI$33), 0)),
ROUNDUP(INDEX(GRID!$B$34:$BI$44,MATCH(Q$7,GRID!$A$34:$A$44,0),MATCH(1,($U$2=GRID!$B$31:$BI$31)*(КАЛЕНДАРЬ!$AW29=GRID!$B$33:$BI$33),0))*(1-GRID!$B$69),0))</f>
        <v>34200</v>
      </c>
      <c r="R452" s="47" cm="1">
        <f t="array" ref="R452">IF($I$2="Открытый тариф",
INDEX(GRID!$B$47:$BI$57,MATCH(Q$7,GRID!$A$47:$A$57,0),MATCH(1,($U$2=GRID!$B$31:$BI$31)*(КАЛЕНДАРЬ!$AW29=GRID!$B$33:$BI$33), 0)),
ROUNDUP(INDEX(GRID!$B$47:$BI$57,MATCH(Q$7,GRID!$A$47:$A$57,0),MATCH(1,($U$2=GRID!$B$31:$BI$31)*(КАЛЕНДАРЬ!$AW29=GRID!$B$33:$BI$33),0))*(1-GRID!$B$69),0))</f>
        <v>36800</v>
      </c>
      <c r="S452" s="47" cm="1">
        <f t="array" ref="S452">IF($I$2="Открытый тариф",
INDEX(GRID!$B$34:$BI$44,MATCH(S$7,GRID!$A$34:$A$44,0),MATCH(1,($U$2=GRID!$B$31:$BI$31)*(КАЛЕНДАРЬ!$AW29=GRID!$B$33:$BI$33), 0)),
ROUNDUP(INDEX(GRID!$B$34:$BI$44,MATCH(S$7,GRID!$A$34:$A$44,0),MATCH(1,($U$2=GRID!$B$31:$BI$31)*(КАЛЕНДАРЬ!$AW29=GRID!$B$33:$BI$33),0))*(1-GRID!$B$69),0))</f>
        <v>37500</v>
      </c>
      <c r="T452" s="47" cm="1">
        <f t="array" ref="T452">IF($I$2="Открытый тариф",
INDEX(GRID!$B$47:$BI$57,MATCH(S$7,GRID!$A$47:$A$57,0),MATCH(1,($U$2=GRID!$B$31:$BI$31)*(КАЛЕНДАРЬ!$AW29=GRID!$B$33:$BI$33), 0)),
ROUNDUP(INDEX(GRID!$B$47:$BI$57,MATCH(S$7,GRID!$A$47:$A$57,0),MATCH(1,($U$2=GRID!$B$31:$BI$31)*(КАЛЕНДАРЬ!$AW29=GRID!$B$33:$BI$33),0))*(1-GRID!$B$69),0))</f>
        <v>40100</v>
      </c>
      <c r="U452" s="47" cm="1">
        <f t="array" ref="U452">IF($I$2="Открытый тариф",
INDEX(GRID!$B$34:$BI$44,MATCH(U$7,GRID!$A$34:$A$44,0),MATCH(1,($U$2=GRID!$B$31:$BI$31)*(КАЛЕНДАРЬ!$AW29=GRID!$B$33:$BI$33), 0)),
ROUNDUP(INDEX(GRID!$B$34:$BI$44,MATCH(U$7,GRID!$A$34:$A$44,0),MATCH(1,($U$2=GRID!$B$31:$BI$31)*(КАЛЕНДАРЬ!$AW29=GRID!$B$33:$BI$33),0))*(1-GRID!$B$69),0))</f>
        <v>43200</v>
      </c>
      <c r="V452" s="47" cm="1">
        <f t="array" ref="V452">IF($I$2="Открытый тариф",
INDEX(GRID!$B$47:$BI$57,MATCH(U$7,GRID!$A$47:$A$57,0),MATCH(1,($U$2=GRID!$B$31:$BI$31)*(КАЛЕНДАРЬ!$AW29=GRID!$B$33:$BI$33), 0)),
ROUNDUP(INDEX(GRID!$B$47:$BI$57,MATCH(U$7,GRID!$A$47:$A$57,0),MATCH(1,($U$2=GRID!$B$31:$BI$31)*(КАЛЕНДАРЬ!$AW29=GRID!$B$33:$BI$33),0))*(1-GRID!$B$69),0))</f>
        <v>45800</v>
      </c>
      <c r="W452" s="47" cm="1">
        <f t="array" ref="W452">IF($I$2="Открытый тариф",
INDEX(GRID!$B$34:$BI$44,MATCH(W$7,GRID!$A$34:$A$44,0),MATCH(1,($U$2=GRID!$B$31:$BI$31)*(КАЛЕНДАРЬ!$AW29=GRID!$B$33:$BI$33), 0)),
ROUNDUP(INDEX(GRID!$B$34:$BI$44,MATCH(W$7,GRID!$A$34:$A$44,0),MATCH(1,($U$2=GRID!$B$31:$BI$31)*(КАЛЕНДАРЬ!$AW29=GRID!$B$33:$BI$33),0))*(1-GRID!$B$69),0))</f>
        <v>122200</v>
      </c>
      <c r="X452" s="47" cm="1">
        <f t="array" ref="X452">IF($I$2="Открытый тариф",
INDEX(GRID!$B$47:$BI$57,MATCH(W$7,GRID!$A$47:$A$57,0),MATCH(1,($U$2=GRID!$B$31:$BI$31)*(КАЛЕНДАРЬ!$AW29=GRID!$B$33:$BI$33), 0)),
ROUNDUP(INDEX(GRID!$B$47:$BI$57,MATCH(W$7,GRID!$A$47:$A$57,0),MATCH(1,($U$2=GRID!$B$31:$BI$31)*(КАЛЕНДАРЬ!$AW29=GRID!$B$33:$BI$33),0))*(1-GRID!$B$69),0))</f>
        <v>124800</v>
      </c>
    </row>
    <row r="453" spans="1:24" x14ac:dyDescent="0.2">
      <c r="A453" s="117" t="s">
        <v>43</v>
      </c>
      <c r="B453" s="117">
        <v>27</v>
      </c>
      <c r="C453" s="47" cm="1">
        <f t="array" ref="C453">IF($I$2="Открытый тариф",
INDEX(GRID!$B$34:$BI$44,MATCH(C$7,GRID!$A$34:$A$44,0),MATCH(1,($U$2=GRID!$B$31:$BI$31)*(КАЛЕНДАРЬ!$AW30=GRID!$B$33:$BI$33), 0)),
ROUNDUP(INDEX(GRID!$B$34:$BI$44,MATCH(C$7,GRID!$A$34:$A$44,0),MATCH(1,($U$2=GRID!$B$31:$BI$31)*(КАЛЕНДАРЬ!$AW30=GRID!$B$33:$BI$33),0))*(1-GRID!$B$69),0))</f>
        <v>19200</v>
      </c>
      <c r="D453" s="47" cm="1">
        <f t="array" ref="D453">IF($I$2="Открытый тариф",
INDEX(GRID!$B$47:$BI$57,MATCH(C$7,GRID!$A$47:$A$57,0),MATCH(1,($U$2=GRID!$B$31:$BI$31)*(КАЛЕНДАРЬ!$AW30=GRID!$B$33:$BI$33), 0)),
ROUNDUP(INDEX(GRID!$B$47:$BI$57,MATCH(C$7,GRID!$A$47:$A$57,0),MATCH(1,($U$2=GRID!$B$31:$BI$31)*(КАЛЕНДАРЬ!$AW30=GRID!$B$33:$BI$33),0))*(1-GRID!$B$69),0))</f>
        <v>21800</v>
      </c>
      <c r="E453" s="47" cm="1">
        <f t="array" ref="E453">IF($I$2="Открытый тариф",
INDEX(GRID!$B$34:$BI$44,MATCH(E$7,GRID!$A$34:$A$44,0),MATCH(1,($U$2=GRID!$B$31:$BI$31)*(КАЛЕНДАРЬ!$AW30=GRID!$B$33:$BI$33), 0)),
ROUNDUP(INDEX(GRID!$B$34:$BI$44,MATCH(E$7,GRID!$A$34:$A$44,0),MATCH(1,($U$2=GRID!$B$31:$BI$31)*(КАЛЕНДАРЬ!$AW30=GRID!$B$33:$BI$33),0))*(1-GRID!$B$69),0))</f>
        <v>21000</v>
      </c>
      <c r="F453" s="47" cm="1">
        <f t="array" ref="F453">IF($I$2="Открытый тариф",
INDEX(GRID!$B$47:$BI$57,MATCH(E$7,GRID!$A$47:$A$57,0),MATCH(1,($U$2=GRID!$B$31:$BI$31)*(КАЛЕНДАРЬ!$AW30=GRID!$B$33:$BI$33), 0)),
ROUNDUP(INDEX(GRID!$B$47:$BI$57,MATCH(E$7,GRID!$A$47:$A$57,0),MATCH(1,($U$2=GRID!$B$31:$BI$31)*(КАЛЕНДАРЬ!$AW30=GRID!$B$33:$BI$33),0))*(1-GRID!$B$69),0))</f>
        <v>23600</v>
      </c>
      <c r="G453" s="47" cm="1">
        <f t="array" ref="G453">IF($I$2="Открытый тариф",
INDEX(GRID!$B$34:$BI$44,MATCH(G$7,GRID!$A$34:$A$44,0),MATCH(1,($U$2=GRID!$B$31:$BI$31)*(КАЛЕНДАРЬ!$AW30=GRID!$B$33:$BI$33), 0)),
ROUNDUP(INDEX(GRID!$B$34:$BI$44,MATCH(G$7,GRID!$A$34:$A$44,0),MATCH(1,($U$2=GRID!$B$31:$BI$31)*(КАЛЕНДАРЬ!$AW30=GRID!$B$33:$BI$33),0))*(1-GRID!$B$69),0))</f>
        <v>22000</v>
      </c>
      <c r="H453" s="47" cm="1">
        <f t="array" ref="H453">IF($I$2="Открытый тариф",
INDEX(GRID!$B$47:$BI$57,MATCH(G$7,GRID!$A$47:$A$57,0),MATCH(1,($U$2=GRID!$B$31:$BI$31)*(КАЛЕНДАРЬ!$AW30=GRID!$B$33:$BI$33), 0)),
ROUNDUP(INDEX(GRID!$B$47:$BI$57,MATCH(G$7,GRID!$A$47:$A$57,0),MATCH(1,($U$2=GRID!$B$31:$BI$31)*(КАЛЕНДАРЬ!$AW30=GRID!$B$33:$BI$33),0))*(1-GRID!$B$69),0))</f>
        <v>24600</v>
      </c>
      <c r="I453" s="47" cm="1">
        <f t="array" ref="I453">IF($I$2="Открытый тариф",
INDEX(GRID!$B$34:$BI$44,MATCH(I$7,GRID!$A$34:$A$44,0),MATCH(1,($U$2=GRID!$B$31:$BI$31)*(КАЛЕНДАРЬ!$AW30=GRID!$B$33:$BI$33), 0)),
ROUNDUP(INDEX(GRID!$B$34:$BI$44,MATCH(I$7,GRID!$A$34:$A$44,0),MATCH(1,($U$2=GRID!$B$31:$BI$31)*(КАЛЕНДАРЬ!$AW30=GRID!$B$33:$BI$33),0))*(1-GRID!$B$69),0))</f>
        <v>23800</v>
      </c>
      <c r="J453" s="47" cm="1">
        <f t="array" ref="J453">IF($I$2="Открытый тариф",
INDEX(GRID!$B$47:$BI$57,MATCH(I$7,GRID!$A$47:$A$57,0),MATCH(1,($U$2=GRID!$B$31:$BI$31)*(КАЛЕНДАРЬ!$AW30=GRID!$B$33:$BI$33), 0)),
ROUNDUP(INDEX(GRID!$B$47:$BI$57,MATCH(I$7,GRID!$A$47:$A$57,0),MATCH(1,($U$2=GRID!$B$31:$BI$31)*(КАЛЕНДАРЬ!$AW30=GRID!$B$33:$BI$33),0))*(1-GRID!$B$69),0))</f>
        <v>26400</v>
      </c>
      <c r="K453" s="47" cm="1">
        <f t="array" ref="K453">IF($I$2="Открытый тариф",
INDEX(GRID!$B$34:$BI$44,MATCH(K$7,GRID!$A$34:$A$44,0),MATCH(1,($U$2=GRID!$B$31:$BI$31)*(КАЛЕНДАРЬ!$AW30=GRID!$B$33:$BI$33), 0)),
ROUNDUP(INDEX(GRID!$B$34:$BI$44,MATCH(K$7,GRID!$A$34:$A$44,0),MATCH(1,($U$2=GRID!$B$31:$BI$31)*(КАЛЕНДАРЬ!$AW30=GRID!$B$33:$BI$33),0))*(1-GRID!$B$69),0))</f>
        <v>24800</v>
      </c>
      <c r="L453" s="47" cm="1">
        <f t="array" ref="L453">IF($I$2="Открытый тариф",
INDEX(GRID!$B$47:$BI$57,MATCH(K$7,GRID!$A$47:$A$57,0),MATCH(1,($U$2=GRID!$B$31:$BI$31)*(КАЛЕНДАРЬ!$AW30=GRID!$B$33:$BI$33), 0)),
ROUNDUP(INDEX(GRID!$B$47:$BI$57,MATCH(K$7,GRID!$A$47:$A$57,0),MATCH(1,($U$2=GRID!$B$31:$BI$31)*(КАЛЕНДАРЬ!$AW30=GRID!$B$33:$BI$33),0))*(1-GRID!$B$69),0))</f>
        <v>27400</v>
      </c>
      <c r="M453" s="47" cm="1">
        <f t="array" ref="M453">IF($I$2="Открытый тариф",
INDEX(GRID!$B$34:$BI$44,MATCH(M$7,GRID!$A$34:$A$44,0),MATCH(1,($U$2=GRID!$B$31:$BI$31)*(КАЛЕНДАРЬ!$AW30=GRID!$B$33:$BI$33), 0)),
ROUNDUP(INDEX(GRID!$B$34:$BI$44,MATCH(M$7,GRID!$A$34:$A$44,0),MATCH(1,($U$2=GRID!$B$31:$BI$31)*(КАЛЕНДАРЬ!$AW30=GRID!$B$33:$BI$33),0))*(1-GRID!$B$69),0))</f>
        <v>26600</v>
      </c>
      <c r="N453" s="47" cm="1">
        <f t="array" ref="N453">IF($I$2="Открытый тариф",
INDEX(GRID!$B$47:$BI$57,MATCH(M$7,GRID!$A$47:$A$57,0),MATCH(1,($U$2=GRID!$B$31:$BI$31)*(КАЛЕНДАРЬ!$AW30=GRID!$B$33:$BI$33), 0)),
ROUNDUP(INDEX(GRID!$B$47:$BI$57,MATCH(M$7,GRID!$A$47:$A$57,0),MATCH(1,($U$2=GRID!$B$31:$BI$31)*(КАЛЕНДАРЬ!$AW30=GRID!$B$33:$BI$33),0))*(1-GRID!$B$69),0))</f>
        <v>29200</v>
      </c>
      <c r="O453" s="47" cm="1">
        <f t="array" ref="O453">IF($I$2="Открытый тариф",
INDEX(GRID!$B$34:$BI$44,MATCH(O$7,GRID!$A$34:$A$44,0),MATCH(1,($U$2=GRID!$B$31:$BI$31)*(КАЛЕНДАРЬ!$AW30=GRID!$B$33:$BI$33), 0)),
ROUNDUP(INDEX(GRID!$B$34:$BI$44,MATCH(O$7,GRID!$A$34:$A$44,0),MATCH(1,($U$2=GRID!$B$31:$BI$31)*(КАЛЕНДАРЬ!$AW30=GRID!$B$33:$BI$33),0))*(1-GRID!$B$69),0))</f>
        <v>33400</v>
      </c>
      <c r="P453" s="47" cm="1">
        <f t="array" ref="P453">IF($I$2="Открытый тариф",
INDEX(GRID!$B$47:$BI$57,MATCH(O$7,GRID!$A$47:$A$57,0),MATCH(1,($U$2=GRID!$B$31:$BI$31)*(КАЛЕНДАРЬ!$AW30=GRID!$B$33:$BI$33), 0)),
ROUNDUP(INDEX(GRID!$B$47:$BI$57,MATCH(O$7,GRID!$A$47:$A$57,0),MATCH(1,($U$2=GRID!$B$31:$BI$31)*(КАЛЕНДАРЬ!$AW30=GRID!$B$33:$BI$33),0))*(1-GRID!$B$69),0))</f>
        <v>36000</v>
      </c>
      <c r="Q453" s="47" cm="1">
        <f t="array" ref="Q453">IF($I$2="Открытый тариф",
INDEX(GRID!$B$34:$BI$44,MATCH(Q$7,GRID!$A$34:$A$44,0),MATCH(1,($U$2=GRID!$B$31:$BI$31)*(КАЛЕНДАРЬ!$AW30=GRID!$B$33:$BI$33), 0)),
ROUNDUP(INDEX(GRID!$B$34:$BI$44,MATCH(Q$7,GRID!$A$34:$A$44,0),MATCH(1,($U$2=GRID!$B$31:$BI$31)*(КАЛЕНДАРЬ!$AW30=GRID!$B$33:$BI$33),0))*(1-GRID!$B$69),0))</f>
        <v>35400</v>
      </c>
      <c r="R453" s="47" cm="1">
        <f t="array" ref="R453">IF($I$2="Открытый тариф",
INDEX(GRID!$B$47:$BI$57,MATCH(Q$7,GRID!$A$47:$A$57,0),MATCH(1,($U$2=GRID!$B$31:$BI$31)*(КАЛЕНДАРЬ!$AW30=GRID!$B$33:$BI$33), 0)),
ROUNDUP(INDEX(GRID!$B$47:$BI$57,MATCH(Q$7,GRID!$A$47:$A$57,0),MATCH(1,($U$2=GRID!$B$31:$BI$31)*(КАЛЕНДАРЬ!$AW30=GRID!$B$33:$BI$33),0))*(1-GRID!$B$69),0))</f>
        <v>38000</v>
      </c>
      <c r="S453" s="47" cm="1">
        <f t="array" ref="S453">IF($I$2="Открытый тариф",
INDEX(GRID!$B$34:$BI$44,MATCH(S$7,GRID!$A$34:$A$44,0),MATCH(1,($U$2=GRID!$B$31:$BI$31)*(КАЛЕНДАРЬ!$AW30=GRID!$B$33:$BI$33), 0)),
ROUNDUP(INDEX(GRID!$B$34:$BI$44,MATCH(S$7,GRID!$A$34:$A$44,0),MATCH(1,($U$2=GRID!$B$31:$BI$31)*(КАЛЕНДАРЬ!$AW30=GRID!$B$33:$BI$33),0))*(1-GRID!$B$69),0))</f>
        <v>38800</v>
      </c>
      <c r="T453" s="47" cm="1">
        <f t="array" ref="T453">IF($I$2="Открытый тариф",
INDEX(GRID!$B$47:$BI$57,MATCH(S$7,GRID!$A$47:$A$57,0),MATCH(1,($U$2=GRID!$B$31:$BI$31)*(КАЛЕНДАРЬ!$AW30=GRID!$B$33:$BI$33), 0)),
ROUNDUP(INDEX(GRID!$B$47:$BI$57,MATCH(S$7,GRID!$A$47:$A$57,0),MATCH(1,($U$2=GRID!$B$31:$BI$31)*(КАЛЕНДАРЬ!$AW30=GRID!$B$33:$BI$33),0))*(1-GRID!$B$69),0))</f>
        <v>41400</v>
      </c>
      <c r="U453" s="47" cm="1">
        <f t="array" ref="U453">IF($I$2="Открытый тариф",
INDEX(GRID!$B$34:$BI$44,MATCH(U$7,GRID!$A$34:$A$44,0),MATCH(1,($U$2=GRID!$B$31:$BI$31)*(КАЛЕНДАРЬ!$AW30=GRID!$B$33:$BI$33), 0)),
ROUNDUP(INDEX(GRID!$B$34:$BI$44,MATCH(U$7,GRID!$A$34:$A$44,0),MATCH(1,($U$2=GRID!$B$31:$BI$31)*(КАЛЕНДАРЬ!$AW30=GRID!$B$33:$BI$33),0))*(1-GRID!$B$69),0))</f>
        <v>44600</v>
      </c>
      <c r="V453" s="47" cm="1">
        <f t="array" ref="V453">IF($I$2="Открытый тариф",
INDEX(GRID!$B$47:$BI$57,MATCH(U$7,GRID!$A$47:$A$57,0),MATCH(1,($U$2=GRID!$B$31:$BI$31)*(КАЛЕНДАРЬ!$AW30=GRID!$B$33:$BI$33), 0)),
ROUNDUP(INDEX(GRID!$B$47:$BI$57,MATCH(U$7,GRID!$A$47:$A$57,0),MATCH(1,($U$2=GRID!$B$31:$BI$31)*(КАЛЕНДАРЬ!$AW30=GRID!$B$33:$BI$33),0))*(1-GRID!$B$69),0))</f>
        <v>47200</v>
      </c>
      <c r="W453" s="47" cm="1">
        <f t="array" ref="W453">IF($I$2="Открытый тариф",
INDEX(GRID!$B$34:$BI$44,MATCH(W$7,GRID!$A$34:$A$44,0),MATCH(1,($U$2=GRID!$B$31:$BI$31)*(КАЛЕНДАРЬ!$AW30=GRID!$B$33:$BI$33), 0)),
ROUNDUP(INDEX(GRID!$B$34:$BI$44,MATCH(W$7,GRID!$A$34:$A$44,0),MATCH(1,($U$2=GRID!$B$31:$BI$31)*(КАЛЕНДАРЬ!$AW30=GRID!$B$33:$BI$33),0))*(1-GRID!$B$69),0))</f>
        <v>128200</v>
      </c>
      <c r="X453" s="47" cm="1">
        <f t="array" ref="X453">IF($I$2="Открытый тариф",
INDEX(GRID!$B$47:$BI$57,MATCH(W$7,GRID!$A$47:$A$57,0),MATCH(1,($U$2=GRID!$B$31:$BI$31)*(КАЛЕНДАРЬ!$AW30=GRID!$B$33:$BI$33), 0)),
ROUNDUP(INDEX(GRID!$B$47:$BI$57,MATCH(W$7,GRID!$A$47:$A$57,0),MATCH(1,($U$2=GRID!$B$31:$BI$31)*(КАЛЕНДАРЬ!$AW30=GRID!$B$33:$BI$33),0))*(1-GRID!$B$69),0))</f>
        <v>130800</v>
      </c>
    </row>
    <row r="454" spans="1:24" x14ac:dyDescent="0.2">
      <c r="A454" s="117" t="s">
        <v>44</v>
      </c>
      <c r="B454" s="117">
        <v>28</v>
      </c>
      <c r="C454" s="47" cm="1">
        <f t="array" ref="C454">IF($I$2="Открытый тариф",
INDEX(GRID!$B$34:$BI$44,MATCH(C$7,GRID!$A$34:$A$44,0),MATCH(1,($U$2=GRID!$B$31:$BI$31)*(КАЛЕНДАРЬ!$AW31=GRID!$B$33:$BI$33), 0)),
ROUNDUP(INDEX(GRID!$B$34:$BI$44,MATCH(C$7,GRID!$A$34:$A$44,0),MATCH(1,($U$2=GRID!$B$31:$BI$31)*(КАЛЕНДАРЬ!$AW31=GRID!$B$33:$BI$33),0))*(1-GRID!$B$69),0))</f>
        <v>19200</v>
      </c>
      <c r="D454" s="47" cm="1">
        <f t="array" ref="D454">IF($I$2="Открытый тариф",
INDEX(GRID!$B$47:$BI$57,MATCH(C$7,GRID!$A$47:$A$57,0),MATCH(1,($U$2=GRID!$B$31:$BI$31)*(КАЛЕНДАРЬ!$AW31=GRID!$B$33:$BI$33), 0)),
ROUNDUP(INDEX(GRID!$B$47:$BI$57,MATCH(C$7,GRID!$A$47:$A$57,0),MATCH(1,($U$2=GRID!$B$31:$BI$31)*(КАЛЕНДАРЬ!$AW31=GRID!$B$33:$BI$33),0))*(1-GRID!$B$69),0))</f>
        <v>21800</v>
      </c>
      <c r="E454" s="47" cm="1">
        <f t="array" ref="E454">IF($I$2="Открытый тариф",
INDEX(GRID!$B$34:$BI$44,MATCH(E$7,GRID!$A$34:$A$44,0),MATCH(1,($U$2=GRID!$B$31:$BI$31)*(КАЛЕНДАРЬ!$AW31=GRID!$B$33:$BI$33), 0)),
ROUNDUP(INDEX(GRID!$B$34:$BI$44,MATCH(E$7,GRID!$A$34:$A$44,0),MATCH(1,($U$2=GRID!$B$31:$BI$31)*(КАЛЕНДАРЬ!$AW31=GRID!$B$33:$BI$33),0))*(1-GRID!$B$69),0))</f>
        <v>21000</v>
      </c>
      <c r="F454" s="47" cm="1">
        <f t="array" ref="F454">IF($I$2="Открытый тариф",
INDEX(GRID!$B$47:$BI$57,MATCH(E$7,GRID!$A$47:$A$57,0),MATCH(1,($U$2=GRID!$B$31:$BI$31)*(КАЛЕНДАРЬ!$AW31=GRID!$B$33:$BI$33), 0)),
ROUNDUP(INDEX(GRID!$B$47:$BI$57,MATCH(E$7,GRID!$A$47:$A$57,0),MATCH(1,($U$2=GRID!$B$31:$BI$31)*(КАЛЕНДАРЬ!$AW31=GRID!$B$33:$BI$33),0))*(1-GRID!$B$69),0))</f>
        <v>23600</v>
      </c>
      <c r="G454" s="47" cm="1">
        <f t="array" ref="G454">IF($I$2="Открытый тариф",
INDEX(GRID!$B$34:$BI$44,MATCH(G$7,GRID!$A$34:$A$44,0),MATCH(1,($U$2=GRID!$B$31:$BI$31)*(КАЛЕНДАРЬ!$AW31=GRID!$B$33:$BI$33), 0)),
ROUNDUP(INDEX(GRID!$B$34:$BI$44,MATCH(G$7,GRID!$A$34:$A$44,0),MATCH(1,($U$2=GRID!$B$31:$BI$31)*(КАЛЕНДАРЬ!$AW31=GRID!$B$33:$BI$33),0))*(1-GRID!$B$69),0))</f>
        <v>22000</v>
      </c>
      <c r="H454" s="47" cm="1">
        <f t="array" ref="H454">IF($I$2="Открытый тариф",
INDEX(GRID!$B$47:$BI$57,MATCH(G$7,GRID!$A$47:$A$57,0),MATCH(1,($U$2=GRID!$B$31:$BI$31)*(КАЛЕНДАРЬ!$AW31=GRID!$B$33:$BI$33), 0)),
ROUNDUP(INDEX(GRID!$B$47:$BI$57,MATCH(G$7,GRID!$A$47:$A$57,0),MATCH(1,($U$2=GRID!$B$31:$BI$31)*(КАЛЕНДАРЬ!$AW31=GRID!$B$33:$BI$33),0))*(1-GRID!$B$69),0))</f>
        <v>24600</v>
      </c>
      <c r="I454" s="47" cm="1">
        <f t="array" ref="I454">IF($I$2="Открытый тариф",
INDEX(GRID!$B$34:$BI$44,MATCH(I$7,GRID!$A$34:$A$44,0),MATCH(1,($U$2=GRID!$B$31:$BI$31)*(КАЛЕНДАРЬ!$AW31=GRID!$B$33:$BI$33), 0)),
ROUNDUP(INDEX(GRID!$B$34:$BI$44,MATCH(I$7,GRID!$A$34:$A$44,0),MATCH(1,($U$2=GRID!$B$31:$BI$31)*(КАЛЕНДАРЬ!$AW31=GRID!$B$33:$BI$33),0))*(1-GRID!$B$69),0))</f>
        <v>23800</v>
      </c>
      <c r="J454" s="47" cm="1">
        <f t="array" ref="J454">IF($I$2="Открытый тариф",
INDEX(GRID!$B$47:$BI$57,MATCH(I$7,GRID!$A$47:$A$57,0),MATCH(1,($U$2=GRID!$B$31:$BI$31)*(КАЛЕНДАРЬ!$AW31=GRID!$B$33:$BI$33), 0)),
ROUNDUP(INDEX(GRID!$B$47:$BI$57,MATCH(I$7,GRID!$A$47:$A$57,0),MATCH(1,($U$2=GRID!$B$31:$BI$31)*(КАЛЕНДАРЬ!$AW31=GRID!$B$33:$BI$33),0))*(1-GRID!$B$69),0))</f>
        <v>26400</v>
      </c>
      <c r="K454" s="47" cm="1">
        <f t="array" ref="K454">IF($I$2="Открытый тариф",
INDEX(GRID!$B$34:$BI$44,MATCH(K$7,GRID!$A$34:$A$44,0),MATCH(1,($U$2=GRID!$B$31:$BI$31)*(КАЛЕНДАРЬ!$AW31=GRID!$B$33:$BI$33), 0)),
ROUNDUP(INDEX(GRID!$B$34:$BI$44,MATCH(K$7,GRID!$A$34:$A$44,0),MATCH(1,($U$2=GRID!$B$31:$BI$31)*(КАЛЕНДАРЬ!$AW31=GRID!$B$33:$BI$33),0))*(1-GRID!$B$69),0))</f>
        <v>24800</v>
      </c>
      <c r="L454" s="47" cm="1">
        <f t="array" ref="L454">IF($I$2="Открытый тариф",
INDEX(GRID!$B$47:$BI$57,MATCH(K$7,GRID!$A$47:$A$57,0),MATCH(1,($U$2=GRID!$B$31:$BI$31)*(КАЛЕНДАРЬ!$AW31=GRID!$B$33:$BI$33), 0)),
ROUNDUP(INDEX(GRID!$B$47:$BI$57,MATCH(K$7,GRID!$A$47:$A$57,0),MATCH(1,($U$2=GRID!$B$31:$BI$31)*(КАЛЕНДАРЬ!$AW31=GRID!$B$33:$BI$33),0))*(1-GRID!$B$69),0))</f>
        <v>27400</v>
      </c>
      <c r="M454" s="47" cm="1">
        <f t="array" ref="M454">IF($I$2="Открытый тариф",
INDEX(GRID!$B$34:$BI$44,MATCH(M$7,GRID!$A$34:$A$44,0),MATCH(1,($U$2=GRID!$B$31:$BI$31)*(КАЛЕНДАРЬ!$AW31=GRID!$B$33:$BI$33), 0)),
ROUNDUP(INDEX(GRID!$B$34:$BI$44,MATCH(M$7,GRID!$A$34:$A$44,0),MATCH(1,($U$2=GRID!$B$31:$BI$31)*(КАЛЕНДАРЬ!$AW31=GRID!$B$33:$BI$33),0))*(1-GRID!$B$69),0))</f>
        <v>26600</v>
      </c>
      <c r="N454" s="47" cm="1">
        <f t="array" ref="N454">IF($I$2="Открытый тариф",
INDEX(GRID!$B$47:$BI$57,MATCH(M$7,GRID!$A$47:$A$57,0),MATCH(1,($U$2=GRID!$B$31:$BI$31)*(КАЛЕНДАРЬ!$AW31=GRID!$B$33:$BI$33), 0)),
ROUNDUP(INDEX(GRID!$B$47:$BI$57,MATCH(M$7,GRID!$A$47:$A$57,0),MATCH(1,($U$2=GRID!$B$31:$BI$31)*(КАЛЕНДАРЬ!$AW31=GRID!$B$33:$BI$33),0))*(1-GRID!$B$69),0))</f>
        <v>29200</v>
      </c>
      <c r="O454" s="47" cm="1">
        <f t="array" ref="O454">IF($I$2="Открытый тариф",
INDEX(GRID!$B$34:$BI$44,MATCH(O$7,GRID!$A$34:$A$44,0),MATCH(1,($U$2=GRID!$B$31:$BI$31)*(КАЛЕНДАРЬ!$AW31=GRID!$B$33:$BI$33), 0)),
ROUNDUP(INDEX(GRID!$B$34:$BI$44,MATCH(O$7,GRID!$A$34:$A$44,0),MATCH(1,($U$2=GRID!$B$31:$BI$31)*(КАЛЕНДАРЬ!$AW31=GRID!$B$33:$BI$33),0))*(1-GRID!$B$69),0))</f>
        <v>33400</v>
      </c>
      <c r="P454" s="47" cm="1">
        <f t="array" ref="P454">IF($I$2="Открытый тариф",
INDEX(GRID!$B$47:$BI$57,MATCH(O$7,GRID!$A$47:$A$57,0),MATCH(1,($U$2=GRID!$B$31:$BI$31)*(КАЛЕНДАРЬ!$AW31=GRID!$B$33:$BI$33), 0)),
ROUNDUP(INDEX(GRID!$B$47:$BI$57,MATCH(O$7,GRID!$A$47:$A$57,0),MATCH(1,($U$2=GRID!$B$31:$BI$31)*(КАЛЕНДАРЬ!$AW31=GRID!$B$33:$BI$33),0))*(1-GRID!$B$69),0))</f>
        <v>36000</v>
      </c>
      <c r="Q454" s="47" cm="1">
        <f t="array" ref="Q454">IF($I$2="Открытый тариф",
INDEX(GRID!$B$34:$BI$44,MATCH(Q$7,GRID!$A$34:$A$44,0),MATCH(1,($U$2=GRID!$B$31:$BI$31)*(КАЛЕНДАРЬ!$AW31=GRID!$B$33:$BI$33), 0)),
ROUNDUP(INDEX(GRID!$B$34:$BI$44,MATCH(Q$7,GRID!$A$34:$A$44,0),MATCH(1,($U$2=GRID!$B$31:$BI$31)*(КАЛЕНДАРЬ!$AW31=GRID!$B$33:$BI$33),0))*(1-GRID!$B$69),0))</f>
        <v>35400</v>
      </c>
      <c r="R454" s="47" cm="1">
        <f t="array" ref="R454">IF($I$2="Открытый тариф",
INDEX(GRID!$B$47:$BI$57,MATCH(Q$7,GRID!$A$47:$A$57,0),MATCH(1,($U$2=GRID!$B$31:$BI$31)*(КАЛЕНДАРЬ!$AW31=GRID!$B$33:$BI$33), 0)),
ROUNDUP(INDEX(GRID!$B$47:$BI$57,MATCH(Q$7,GRID!$A$47:$A$57,0),MATCH(1,($U$2=GRID!$B$31:$BI$31)*(КАЛЕНДАРЬ!$AW31=GRID!$B$33:$BI$33),0))*(1-GRID!$B$69),0))</f>
        <v>38000</v>
      </c>
      <c r="S454" s="47" cm="1">
        <f t="array" ref="S454">IF($I$2="Открытый тариф",
INDEX(GRID!$B$34:$BI$44,MATCH(S$7,GRID!$A$34:$A$44,0),MATCH(1,($U$2=GRID!$B$31:$BI$31)*(КАЛЕНДАРЬ!$AW31=GRID!$B$33:$BI$33), 0)),
ROUNDUP(INDEX(GRID!$B$34:$BI$44,MATCH(S$7,GRID!$A$34:$A$44,0),MATCH(1,($U$2=GRID!$B$31:$BI$31)*(КАЛЕНДАРЬ!$AW31=GRID!$B$33:$BI$33),0))*(1-GRID!$B$69),0))</f>
        <v>38800</v>
      </c>
      <c r="T454" s="47" cm="1">
        <f t="array" ref="T454">IF($I$2="Открытый тариф",
INDEX(GRID!$B$47:$BI$57,MATCH(S$7,GRID!$A$47:$A$57,0),MATCH(1,($U$2=GRID!$B$31:$BI$31)*(КАЛЕНДАРЬ!$AW31=GRID!$B$33:$BI$33), 0)),
ROUNDUP(INDEX(GRID!$B$47:$BI$57,MATCH(S$7,GRID!$A$47:$A$57,0),MATCH(1,($U$2=GRID!$B$31:$BI$31)*(КАЛЕНДАРЬ!$AW31=GRID!$B$33:$BI$33),0))*(1-GRID!$B$69),0))</f>
        <v>41400</v>
      </c>
      <c r="U454" s="47" cm="1">
        <f t="array" ref="U454">IF($I$2="Открытый тариф",
INDEX(GRID!$B$34:$BI$44,MATCH(U$7,GRID!$A$34:$A$44,0),MATCH(1,($U$2=GRID!$B$31:$BI$31)*(КАЛЕНДАРЬ!$AW31=GRID!$B$33:$BI$33), 0)),
ROUNDUP(INDEX(GRID!$B$34:$BI$44,MATCH(U$7,GRID!$A$34:$A$44,0),MATCH(1,($U$2=GRID!$B$31:$BI$31)*(КАЛЕНДАРЬ!$AW31=GRID!$B$33:$BI$33),0))*(1-GRID!$B$69),0))</f>
        <v>44600</v>
      </c>
      <c r="V454" s="47" cm="1">
        <f t="array" ref="V454">IF($I$2="Открытый тариф",
INDEX(GRID!$B$47:$BI$57,MATCH(U$7,GRID!$A$47:$A$57,0),MATCH(1,($U$2=GRID!$B$31:$BI$31)*(КАЛЕНДАРЬ!$AW31=GRID!$B$33:$BI$33), 0)),
ROUNDUP(INDEX(GRID!$B$47:$BI$57,MATCH(U$7,GRID!$A$47:$A$57,0),MATCH(1,($U$2=GRID!$B$31:$BI$31)*(КАЛЕНДАРЬ!$AW31=GRID!$B$33:$BI$33),0))*(1-GRID!$B$69),0))</f>
        <v>47200</v>
      </c>
      <c r="W454" s="47" cm="1">
        <f t="array" ref="W454">IF($I$2="Открытый тариф",
INDEX(GRID!$B$34:$BI$44,MATCH(W$7,GRID!$A$34:$A$44,0),MATCH(1,($U$2=GRID!$B$31:$BI$31)*(КАЛЕНДАРЬ!$AW31=GRID!$B$33:$BI$33), 0)),
ROUNDUP(INDEX(GRID!$B$34:$BI$44,MATCH(W$7,GRID!$A$34:$A$44,0),MATCH(1,($U$2=GRID!$B$31:$BI$31)*(КАЛЕНДАРЬ!$AW31=GRID!$B$33:$BI$33),0))*(1-GRID!$B$69),0))</f>
        <v>128200</v>
      </c>
      <c r="X454" s="47" cm="1">
        <f t="array" ref="X454">IF($I$2="Открытый тариф",
INDEX(GRID!$B$47:$BI$57,MATCH(W$7,GRID!$A$47:$A$57,0),MATCH(1,($U$2=GRID!$B$31:$BI$31)*(КАЛЕНДАРЬ!$AW31=GRID!$B$33:$BI$33), 0)),
ROUNDUP(INDEX(GRID!$B$47:$BI$57,MATCH(W$7,GRID!$A$47:$A$57,0),MATCH(1,($U$2=GRID!$B$31:$BI$31)*(КАЛЕНДАРЬ!$AW31=GRID!$B$33:$BI$33),0))*(1-GRID!$B$69),0))</f>
        <v>130800</v>
      </c>
    </row>
    <row r="455" spans="1:24" x14ac:dyDescent="0.2">
      <c r="A455" s="117" t="s">
        <v>45</v>
      </c>
      <c r="B455" s="117">
        <v>29</v>
      </c>
      <c r="C455" s="47" cm="1">
        <f t="array" ref="C455">IF($I$2="Открытый тариф",
INDEX(GRID!$B$34:$BI$44,MATCH(C$7,GRID!$A$34:$A$44,0),MATCH(1,($U$2=GRID!$B$31:$BI$31)*(КАЛЕНДАРЬ!$AW32=GRID!$B$33:$BI$33), 0)),
ROUNDUP(INDEX(GRID!$B$34:$BI$44,MATCH(C$7,GRID!$A$34:$A$44,0),MATCH(1,($U$2=GRID!$B$31:$BI$31)*(КАЛЕНДАРЬ!$AW32=GRID!$B$33:$BI$33),0))*(1-GRID!$B$69),0))</f>
        <v>20400</v>
      </c>
      <c r="D455" s="47" cm="1">
        <f t="array" ref="D455">IF($I$2="Открытый тариф",
INDEX(GRID!$B$47:$BI$57,MATCH(C$7,GRID!$A$47:$A$57,0),MATCH(1,($U$2=GRID!$B$31:$BI$31)*(КАЛЕНДАРЬ!$AW32=GRID!$B$33:$BI$33), 0)),
ROUNDUP(INDEX(GRID!$B$47:$BI$57,MATCH(C$7,GRID!$A$47:$A$57,0),MATCH(1,($U$2=GRID!$B$31:$BI$31)*(КАЛЕНДАРЬ!$AW32=GRID!$B$33:$BI$33),0))*(1-GRID!$B$69),0))</f>
        <v>23000</v>
      </c>
      <c r="E455" s="47" cm="1">
        <f t="array" ref="E455">IF($I$2="Открытый тариф",
INDEX(GRID!$B$34:$BI$44,MATCH(E$7,GRID!$A$34:$A$44,0),MATCH(1,($U$2=GRID!$B$31:$BI$31)*(КАЛЕНДАРЬ!$AW32=GRID!$B$33:$BI$33), 0)),
ROUNDUP(INDEX(GRID!$B$34:$BI$44,MATCH(E$7,GRID!$A$34:$A$44,0),MATCH(1,($U$2=GRID!$B$31:$BI$31)*(КАЛЕНДАРЬ!$AW32=GRID!$B$33:$BI$33),0))*(1-GRID!$B$69),0))</f>
        <v>22200</v>
      </c>
      <c r="F455" s="47" cm="1">
        <f t="array" ref="F455">IF($I$2="Открытый тариф",
INDEX(GRID!$B$47:$BI$57,MATCH(E$7,GRID!$A$47:$A$57,0),MATCH(1,($U$2=GRID!$B$31:$BI$31)*(КАЛЕНДАРЬ!$AW32=GRID!$B$33:$BI$33), 0)),
ROUNDUP(INDEX(GRID!$B$47:$BI$57,MATCH(E$7,GRID!$A$47:$A$57,0),MATCH(1,($U$2=GRID!$B$31:$BI$31)*(КАЛЕНДАРЬ!$AW32=GRID!$B$33:$BI$33),0))*(1-GRID!$B$69),0))</f>
        <v>24800</v>
      </c>
      <c r="G455" s="47" cm="1">
        <f t="array" ref="G455">IF($I$2="Открытый тариф",
INDEX(GRID!$B$34:$BI$44,MATCH(G$7,GRID!$A$34:$A$44,0),MATCH(1,($U$2=GRID!$B$31:$BI$31)*(КАЛЕНДАРЬ!$AW32=GRID!$B$33:$BI$33), 0)),
ROUNDUP(INDEX(GRID!$B$34:$BI$44,MATCH(G$7,GRID!$A$34:$A$44,0),MATCH(1,($U$2=GRID!$B$31:$BI$31)*(КАЛЕНДАРЬ!$AW32=GRID!$B$33:$BI$33),0))*(1-GRID!$B$69),0))</f>
        <v>23200</v>
      </c>
      <c r="H455" s="47" cm="1">
        <f t="array" ref="H455">IF($I$2="Открытый тариф",
INDEX(GRID!$B$47:$BI$57,MATCH(G$7,GRID!$A$47:$A$57,0),MATCH(1,($U$2=GRID!$B$31:$BI$31)*(КАЛЕНДАРЬ!$AW32=GRID!$B$33:$BI$33), 0)),
ROUNDUP(INDEX(GRID!$B$47:$BI$57,MATCH(G$7,GRID!$A$47:$A$57,0),MATCH(1,($U$2=GRID!$B$31:$BI$31)*(КАЛЕНДАРЬ!$AW32=GRID!$B$33:$BI$33),0))*(1-GRID!$B$69),0))</f>
        <v>25800</v>
      </c>
      <c r="I455" s="47" cm="1">
        <f t="array" ref="I455">IF($I$2="Открытый тариф",
INDEX(GRID!$B$34:$BI$44,MATCH(I$7,GRID!$A$34:$A$44,0),MATCH(1,($U$2=GRID!$B$31:$BI$31)*(КАЛЕНДАРЬ!$AW32=GRID!$B$33:$BI$33), 0)),
ROUNDUP(INDEX(GRID!$B$34:$BI$44,MATCH(I$7,GRID!$A$34:$A$44,0),MATCH(1,($U$2=GRID!$B$31:$BI$31)*(КАЛЕНДАРЬ!$AW32=GRID!$B$33:$BI$33),0))*(1-GRID!$B$69),0))</f>
        <v>25000</v>
      </c>
      <c r="J455" s="47" cm="1">
        <f t="array" ref="J455">IF($I$2="Открытый тариф",
INDEX(GRID!$B$47:$BI$57,MATCH(I$7,GRID!$A$47:$A$57,0),MATCH(1,($U$2=GRID!$B$31:$BI$31)*(КАЛЕНДАРЬ!$AW32=GRID!$B$33:$BI$33), 0)),
ROUNDUP(INDEX(GRID!$B$47:$BI$57,MATCH(I$7,GRID!$A$47:$A$57,0),MATCH(1,($U$2=GRID!$B$31:$BI$31)*(КАЛЕНДАРЬ!$AW32=GRID!$B$33:$BI$33),0))*(1-GRID!$B$69),0))</f>
        <v>27600</v>
      </c>
      <c r="K455" s="47" cm="1">
        <f t="array" ref="K455">IF($I$2="Открытый тариф",
INDEX(GRID!$B$34:$BI$44,MATCH(K$7,GRID!$A$34:$A$44,0),MATCH(1,($U$2=GRID!$B$31:$BI$31)*(КАЛЕНДАРЬ!$AW32=GRID!$B$33:$BI$33), 0)),
ROUNDUP(INDEX(GRID!$B$34:$BI$44,MATCH(K$7,GRID!$A$34:$A$44,0),MATCH(1,($U$2=GRID!$B$31:$BI$31)*(КАЛЕНДАРЬ!$AW32=GRID!$B$33:$BI$33),0))*(1-GRID!$B$69),0))</f>
        <v>26000</v>
      </c>
      <c r="L455" s="47" cm="1">
        <f t="array" ref="L455">IF($I$2="Открытый тариф",
INDEX(GRID!$B$47:$BI$57,MATCH(K$7,GRID!$A$47:$A$57,0),MATCH(1,($U$2=GRID!$B$31:$BI$31)*(КАЛЕНДАРЬ!$AW32=GRID!$B$33:$BI$33), 0)),
ROUNDUP(INDEX(GRID!$B$47:$BI$57,MATCH(K$7,GRID!$A$47:$A$57,0),MATCH(1,($U$2=GRID!$B$31:$BI$31)*(КАЛЕНДАРЬ!$AW32=GRID!$B$33:$BI$33),0))*(1-GRID!$B$69),0))</f>
        <v>28600</v>
      </c>
      <c r="M455" s="47" cm="1">
        <f t="array" ref="M455">IF($I$2="Открытый тариф",
INDEX(GRID!$B$34:$BI$44,MATCH(M$7,GRID!$A$34:$A$44,0),MATCH(1,($U$2=GRID!$B$31:$BI$31)*(КАЛЕНДАРЬ!$AW32=GRID!$B$33:$BI$33), 0)),
ROUNDUP(INDEX(GRID!$B$34:$BI$44,MATCH(M$7,GRID!$A$34:$A$44,0),MATCH(1,($U$2=GRID!$B$31:$BI$31)*(КАЛЕНДАРЬ!$AW32=GRID!$B$33:$BI$33),0))*(1-GRID!$B$69),0))</f>
        <v>27800</v>
      </c>
      <c r="N455" s="47" cm="1">
        <f t="array" ref="N455">IF($I$2="Открытый тариф",
INDEX(GRID!$B$47:$BI$57,MATCH(M$7,GRID!$A$47:$A$57,0),MATCH(1,($U$2=GRID!$B$31:$BI$31)*(КАЛЕНДАРЬ!$AW32=GRID!$B$33:$BI$33), 0)),
ROUNDUP(INDEX(GRID!$B$47:$BI$57,MATCH(M$7,GRID!$A$47:$A$57,0),MATCH(1,($U$2=GRID!$B$31:$BI$31)*(КАЛЕНДАРЬ!$AW32=GRID!$B$33:$BI$33),0))*(1-GRID!$B$69),0))</f>
        <v>30400</v>
      </c>
      <c r="O455" s="47" cm="1">
        <f t="array" ref="O455">IF($I$2="Открытый тариф",
INDEX(GRID!$B$34:$BI$44,MATCH(O$7,GRID!$A$34:$A$44,0),MATCH(1,($U$2=GRID!$B$31:$BI$31)*(КАЛЕНДАРЬ!$AW32=GRID!$B$33:$BI$33), 0)),
ROUNDUP(INDEX(GRID!$B$34:$BI$44,MATCH(O$7,GRID!$A$34:$A$44,0),MATCH(1,($U$2=GRID!$B$31:$BI$31)*(КАЛЕНДАРЬ!$AW32=GRID!$B$33:$BI$33),0))*(1-GRID!$B$69),0))</f>
        <v>34700</v>
      </c>
      <c r="P455" s="47" cm="1">
        <f t="array" ref="P455">IF($I$2="Открытый тариф",
INDEX(GRID!$B$47:$BI$57,MATCH(O$7,GRID!$A$47:$A$57,0),MATCH(1,($U$2=GRID!$B$31:$BI$31)*(КАЛЕНДАРЬ!$AW32=GRID!$B$33:$BI$33), 0)),
ROUNDUP(INDEX(GRID!$B$47:$BI$57,MATCH(O$7,GRID!$A$47:$A$57,0),MATCH(1,($U$2=GRID!$B$31:$BI$31)*(КАЛЕНДАРЬ!$AW32=GRID!$B$33:$BI$33),0))*(1-GRID!$B$69),0))</f>
        <v>37300</v>
      </c>
      <c r="Q455" s="47" cm="1">
        <f t="array" ref="Q455">IF($I$2="Открытый тариф",
INDEX(GRID!$B$34:$BI$44,MATCH(Q$7,GRID!$A$34:$A$44,0),MATCH(1,($U$2=GRID!$B$31:$BI$31)*(КАЛЕНДАРЬ!$AW32=GRID!$B$33:$BI$33), 0)),
ROUNDUP(INDEX(GRID!$B$34:$BI$44,MATCH(Q$7,GRID!$A$34:$A$44,0),MATCH(1,($U$2=GRID!$B$31:$BI$31)*(КАЛЕНДАРЬ!$AW32=GRID!$B$33:$BI$33),0))*(1-GRID!$B$69),0))</f>
        <v>36700</v>
      </c>
      <c r="R455" s="47" cm="1">
        <f t="array" ref="R455">IF($I$2="Открытый тариф",
INDEX(GRID!$B$47:$BI$57,MATCH(Q$7,GRID!$A$47:$A$57,0),MATCH(1,($U$2=GRID!$B$31:$BI$31)*(КАЛЕНДАРЬ!$AW32=GRID!$B$33:$BI$33), 0)),
ROUNDUP(INDEX(GRID!$B$47:$BI$57,MATCH(Q$7,GRID!$A$47:$A$57,0),MATCH(1,($U$2=GRID!$B$31:$BI$31)*(КАЛЕНДАРЬ!$AW32=GRID!$B$33:$BI$33),0))*(1-GRID!$B$69),0))</f>
        <v>39300</v>
      </c>
      <c r="S455" s="47" cm="1">
        <f t="array" ref="S455">IF($I$2="Открытый тариф",
INDEX(GRID!$B$34:$BI$44,MATCH(S$7,GRID!$A$34:$A$44,0),MATCH(1,($U$2=GRID!$B$31:$BI$31)*(КАЛЕНДАРЬ!$AW32=GRID!$B$33:$BI$33), 0)),
ROUNDUP(INDEX(GRID!$B$34:$BI$44,MATCH(S$7,GRID!$A$34:$A$44,0),MATCH(1,($U$2=GRID!$B$31:$BI$31)*(КАЛЕНДАРЬ!$AW32=GRID!$B$33:$BI$33),0))*(1-GRID!$B$69),0))</f>
        <v>40200</v>
      </c>
      <c r="T455" s="47" cm="1">
        <f t="array" ref="T455">IF($I$2="Открытый тариф",
INDEX(GRID!$B$47:$BI$57,MATCH(S$7,GRID!$A$47:$A$57,0),MATCH(1,($U$2=GRID!$B$31:$BI$31)*(КАЛЕНДАРЬ!$AW32=GRID!$B$33:$BI$33), 0)),
ROUNDUP(INDEX(GRID!$B$47:$BI$57,MATCH(S$7,GRID!$A$47:$A$57,0),MATCH(1,($U$2=GRID!$B$31:$BI$31)*(КАЛЕНДАРЬ!$AW32=GRID!$B$33:$BI$33),0))*(1-GRID!$B$69),0))</f>
        <v>42800</v>
      </c>
      <c r="U455" s="47" cm="1">
        <f t="array" ref="U455">IF($I$2="Открытый тариф",
INDEX(GRID!$B$34:$BI$44,MATCH(U$7,GRID!$A$34:$A$44,0),MATCH(1,($U$2=GRID!$B$31:$BI$31)*(КАЛЕНДАРЬ!$AW32=GRID!$B$33:$BI$33), 0)),
ROUNDUP(INDEX(GRID!$B$34:$BI$44,MATCH(U$7,GRID!$A$34:$A$44,0),MATCH(1,($U$2=GRID!$B$31:$BI$31)*(КАЛЕНДАРЬ!$AW32=GRID!$B$33:$BI$33),0))*(1-GRID!$B$69),0))</f>
        <v>46100</v>
      </c>
      <c r="V455" s="47" cm="1">
        <f t="array" ref="V455">IF($I$2="Открытый тариф",
INDEX(GRID!$B$47:$BI$57,MATCH(U$7,GRID!$A$47:$A$57,0),MATCH(1,($U$2=GRID!$B$31:$BI$31)*(КАЛЕНДАРЬ!$AW32=GRID!$B$33:$BI$33), 0)),
ROUNDUP(INDEX(GRID!$B$47:$BI$57,MATCH(U$7,GRID!$A$47:$A$57,0),MATCH(1,($U$2=GRID!$B$31:$BI$31)*(КАЛЕНДАРЬ!$AW32=GRID!$B$33:$BI$33),0))*(1-GRID!$B$69),0))</f>
        <v>48700</v>
      </c>
      <c r="W455" s="47" cm="1">
        <f t="array" ref="W455">IF($I$2="Открытый тариф",
INDEX(GRID!$B$34:$BI$44,MATCH(W$7,GRID!$A$34:$A$44,0),MATCH(1,($U$2=GRID!$B$31:$BI$31)*(КАЛЕНДАРЬ!$AW32=GRID!$B$33:$BI$33), 0)),
ROUNDUP(INDEX(GRID!$B$34:$BI$44,MATCH(W$7,GRID!$A$34:$A$44,0),MATCH(1,($U$2=GRID!$B$31:$BI$31)*(КАЛЕНДАРЬ!$AW32=GRID!$B$33:$BI$33),0))*(1-GRID!$B$69),0))</f>
        <v>134300</v>
      </c>
      <c r="X455" s="47" cm="1">
        <f t="array" ref="X455">IF($I$2="Открытый тариф",
INDEX(GRID!$B$47:$BI$57,MATCH(W$7,GRID!$A$47:$A$57,0),MATCH(1,($U$2=GRID!$B$31:$BI$31)*(КАЛЕНДАРЬ!$AW32=GRID!$B$33:$BI$33), 0)),
ROUNDUP(INDEX(GRID!$B$47:$BI$57,MATCH(W$7,GRID!$A$47:$A$57,0),MATCH(1,($U$2=GRID!$B$31:$BI$31)*(КАЛЕНДАРЬ!$AW32=GRID!$B$33:$BI$33),0))*(1-GRID!$B$69),0))</f>
        <v>136900</v>
      </c>
    </row>
    <row r="456" spans="1:24" x14ac:dyDescent="0.2">
      <c r="A456" s="117" t="s">
        <v>46</v>
      </c>
      <c r="B456" s="117">
        <v>30</v>
      </c>
      <c r="C456" s="47" cm="1">
        <f t="array" ref="C456">IF($I$2="Открытый тариф",
INDEX(GRID!$B$34:$BI$44,MATCH(C$7,GRID!$A$34:$A$44,0),MATCH(1,($U$2=GRID!$B$31:$BI$31)*(КАЛЕНДАРЬ!$AW33=GRID!$B$33:$BI$33), 0)),
ROUNDUP(INDEX(GRID!$B$34:$BI$44,MATCH(C$7,GRID!$A$34:$A$44,0),MATCH(1,($U$2=GRID!$B$31:$BI$31)*(КАЛЕНДАРЬ!$AW33=GRID!$B$33:$BI$33),0))*(1-GRID!$B$69),0))</f>
        <v>20400</v>
      </c>
      <c r="D456" s="47" cm="1">
        <f t="array" ref="D456">IF($I$2="Открытый тариф",
INDEX(GRID!$B$47:$BI$57,MATCH(C$7,GRID!$A$47:$A$57,0),MATCH(1,($U$2=GRID!$B$31:$BI$31)*(КАЛЕНДАРЬ!$AW33=GRID!$B$33:$BI$33), 0)),
ROUNDUP(INDEX(GRID!$B$47:$BI$57,MATCH(C$7,GRID!$A$47:$A$57,0),MATCH(1,($U$2=GRID!$B$31:$BI$31)*(КАЛЕНДАРЬ!$AW33=GRID!$B$33:$BI$33),0))*(1-GRID!$B$69),0))</f>
        <v>23000</v>
      </c>
      <c r="E456" s="47" cm="1">
        <f t="array" ref="E456">IF($I$2="Открытый тариф",
INDEX(GRID!$B$34:$BI$44,MATCH(E$7,GRID!$A$34:$A$44,0),MATCH(1,($U$2=GRID!$B$31:$BI$31)*(КАЛЕНДАРЬ!$AW33=GRID!$B$33:$BI$33), 0)),
ROUNDUP(INDEX(GRID!$B$34:$BI$44,MATCH(E$7,GRID!$A$34:$A$44,0),MATCH(1,($U$2=GRID!$B$31:$BI$31)*(КАЛЕНДАРЬ!$AW33=GRID!$B$33:$BI$33),0))*(1-GRID!$B$69),0))</f>
        <v>22200</v>
      </c>
      <c r="F456" s="47" cm="1">
        <f t="array" ref="F456">IF($I$2="Открытый тариф",
INDEX(GRID!$B$47:$BI$57,MATCH(E$7,GRID!$A$47:$A$57,0),MATCH(1,($U$2=GRID!$B$31:$BI$31)*(КАЛЕНДАРЬ!$AW33=GRID!$B$33:$BI$33), 0)),
ROUNDUP(INDEX(GRID!$B$47:$BI$57,MATCH(E$7,GRID!$A$47:$A$57,0),MATCH(1,($U$2=GRID!$B$31:$BI$31)*(КАЛЕНДАРЬ!$AW33=GRID!$B$33:$BI$33),0))*(1-GRID!$B$69),0))</f>
        <v>24800</v>
      </c>
      <c r="G456" s="47" cm="1">
        <f t="array" ref="G456">IF($I$2="Открытый тариф",
INDEX(GRID!$B$34:$BI$44,MATCH(G$7,GRID!$A$34:$A$44,0),MATCH(1,($U$2=GRID!$B$31:$BI$31)*(КАЛЕНДАРЬ!$AW33=GRID!$B$33:$BI$33), 0)),
ROUNDUP(INDEX(GRID!$B$34:$BI$44,MATCH(G$7,GRID!$A$34:$A$44,0),MATCH(1,($U$2=GRID!$B$31:$BI$31)*(КАЛЕНДАРЬ!$AW33=GRID!$B$33:$BI$33),0))*(1-GRID!$B$69),0))</f>
        <v>23200</v>
      </c>
      <c r="H456" s="47" cm="1">
        <f t="array" ref="H456">IF($I$2="Открытый тариф",
INDEX(GRID!$B$47:$BI$57,MATCH(G$7,GRID!$A$47:$A$57,0),MATCH(1,($U$2=GRID!$B$31:$BI$31)*(КАЛЕНДАРЬ!$AW33=GRID!$B$33:$BI$33), 0)),
ROUNDUP(INDEX(GRID!$B$47:$BI$57,MATCH(G$7,GRID!$A$47:$A$57,0),MATCH(1,($U$2=GRID!$B$31:$BI$31)*(КАЛЕНДАРЬ!$AW33=GRID!$B$33:$BI$33),0))*(1-GRID!$B$69),0))</f>
        <v>25800</v>
      </c>
      <c r="I456" s="47" cm="1">
        <f t="array" ref="I456">IF($I$2="Открытый тариф",
INDEX(GRID!$B$34:$BI$44,MATCH(I$7,GRID!$A$34:$A$44,0),MATCH(1,($U$2=GRID!$B$31:$BI$31)*(КАЛЕНДАРЬ!$AW33=GRID!$B$33:$BI$33), 0)),
ROUNDUP(INDEX(GRID!$B$34:$BI$44,MATCH(I$7,GRID!$A$34:$A$44,0),MATCH(1,($U$2=GRID!$B$31:$BI$31)*(КАЛЕНДАРЬ!$AW33=GRID!$B$33:$BI$33),0))*(1-GRID!$B$69),0))</f>
        <v>25000</v>
      </c>
      <c r="J456" s="47" cm="1">
        <f t="array" ref="J456">IF($I$2="Открытый тариф",
INDEX(GRID!$B$47:$BI$57,MATCH(I$7,GRID!$A$47:$A$57,0),MATCH(1,($U$2=GRID!$B$31:$BI$31)*(КАЛЕНДАРЬ!$AW33=GRID!$B$33:$BI$33), 0)),
ROUNDUP(INDEX(GRID!$B$47:$BI$57,MATCH(I$7,GRID!$A$47:$A$57,0),MATCH(1,($U$2=GRID!$B$31:$BI$31)*(КАЛЕНДАРЬ!$AW33=GRID!$B$33:$BI$33),0))*(1-GRID!$B$69),0))</f>
        <v>27600</v>
      </c>
      <c r="K456" s="47" cm="1">
        <f t="array" ref="K456">IF($I$2="Открытый тариф",
INDEX(GRID!$B$34:$BI$44,MATCH(K$7,GRID!$A$34:$A$44,0),MATCH(1,($U$2=GRID!$B$31:$BI$31)*(КАЛЕНДАРЬ!$AW33=GRID!$B$33:$BI$33), 0)),
ROUNDUP(INDEX(GRID!$B$34:$BI$44,MATCH(K$7,GRID!$A$34:$A$44,0),MATCH(1,($U$2=GRID!$B$31:$BI$31)*(КАЛЕНДАРЬ!$AW33=GRID!$B$33:$BI$33),0))*(1-GRID!$B$69),0))</f>
        <v>26000</v>
      </c>
      <c r="L456" s="47" cm="1">
        <f t="array" ref="L456">IF($I$2="Открытый тариф",
INDEX(GRID!$B$47:$BI$57,MATCH(K$7,GRID!$A$47:$A$57,0),MATCH(1,($U$2=GRID!$B$31:$BI$31)*(КАЛЕНДАРЬ!$AW33=GRID!$B$33:$BI$33), 0)),
ROUNDUP(INDEX(GRID!$B$47:$BI$57,MATCH(K$7,GRID!$A$47:$A$57,0),MATCH(1,($U$2=GRID!$B$31:$BI$31)*(КАЛЕНДАРЬ!$AW33=GRID!$B$33:$BI$33),0))*(1-GRID!$B$69),0))</f>
        <v>28600</v>
      </c>
      <c r="M456" s="47" cm="1">
        <f t="array" ref="M456">IF($I$2="Открытый тариф",
INDEX(GRID!$B$34:$BI$44,MATCH(M$7,GRID!$A$34:$A$44,0),MATCH(1,($U$2=GRID!$B$31:$BI$31)*(КАЛЕНДАРЬ!$AW33=GRID!$B$33:$BI$33), 0)),
ROUNDUP(INDEX(GRID!$B$34:$BI$44,MATCH(M$7,GRID!$A$34:$A$44,0),MATCH(1,($U$2=GRID!$B$31:$BI$31)*(КАЛЕНДАРЬ!$AW33=GRID!$B$33:$BI$33),0))*(1-GRID!$B$69),0))</f>
        <v>27800</v>
      </c>
      <c r="N456" s="47" cm="1">
        <f t="array" ref="N456">IF($I$2="Открытый тариф",
INDEX(GRID!$B$47:$BI$57,MATCH(M$7,GRID!$A$47:$A$57,0),MATCH(1,($U$2=GRID!$B$31:$BI$31)*(КАЛЕНДАРЬ!$AW33=GRID!$B$33:$BI$33), 0)),
ROUNDUP(INDEX(GRID!$B$47:$BI$57,MATCH(M$7,GRID!$A$47:$A$57,0),MATCH(1,($U$2=GRID!$B$31:$BI$31)*(КАЛЕНДАРЬ!$AW33=GRID!$B$33:$BI$33),0))*(1-GRID!$B$69),0))</f>
        <v>30400</v>
      </c>
      <c r="O456" s="47" cm="1">
        <f t="array" ref="O456">IF($I$2="Открытый тариф",
INDEX(GRID!$B$34:$BI$44,MATCH(O$7,GRID!$A$34:$A$44,0),MATCH(1,($U$2=GRID!$B$31:$BI$31)*(КАЛЕНДАРЬ!$AW33=GRID!$B$33:$BI$33), 0)),
ROUNDUP(INDEX(GRID!$B$34:$BI$44,MATCH(O$7,GRID!$A$34:$A$44,0),MATCH(1,($U$2=GRID!$B$31:$BI$31)*(КАЛЕНДАРЬ!$AW33=GRID!$B$33:$BI$33),0))*(1-GRID!$B$69),0))</f>
        <v>34700</v>
      </c>
      <c r="P456" s="47" cm="1">
        <f t="array" ref="P456">IF($I$2="Открытый тариф",
INDEX(GRID!$B$47:$BI$57,MATCH(O$7,GRID!$A$47:$A$57,0),MATCH(1,($U$2=GRID!$B$31:$BI$31)*(КАЛЕНДАРЬ!$AW33=GRID!$B$33:$BI$33), 0)),
ROUNDUP(INDEX(GRID!$B$47:$BI$57,MATCH(O$7,GRID!$A$47:$A$57,0),MATCH(1,($U$2=GRID!$B$31:$BI$31)*(КАЛЕНДАРЬ!$AW33=GRID!$B$33:$BI$33),0))*(1-GRID!$B$69),0))</f>
        <v>37300</v>
      </c>
      <c r="Q456" s="47" cm="1">
        <f t="array" ref="Q456">IF($I$2="Открытый тариф",
INDEX(GRID!$B$34:$BI$44,MATCH(Q$7,GRID!$A$34:$A$44,0),MATCH(1,($U$2=GRID!$B$31:$BI$31)*(КАЛЕНДАРЬ!$AW33=GRID!$B$33:$BI$33), 0)),
ROUNDUP(INDEX(GRID!$B$34:$BI$44,MATCH(Q$7,GRID!$A$34:$A$44,0),MATCH(1,($U$2=GRID!$B$31:$BI$31)*(КАЛЕНДАРЬ!$AW33=GRID!$B$33:$BI$33),0))*(1-GRID!$B$69),0))</f>
        <v>36700</v>
      </c>
      <c r="R456" s="47" cm="1">
        <f t="array" ref="R456">IF($I$2="Открытый тариф",
INDEX(GRID!$B$47:$BI$57,MATCH(Q$7,GRID!$A$47:$A$57,0),MATCH(1,($U$2=GRID!$B$31:$BI$31)*(КАЛЕНДАРЬ!$AW33=GRID!$B$33:$BI$33), 0)),
ROUNDUP(INDEX(GRID!$B$47:$BI$57,MATCH(Q$7,GRID!$A$47:$A$57,0),MATCH(1,($U$2=GRID!$B$31:$BI$31)*(КАЛЕНДАРЬ!$AW33=GRID!$B$33:$BI$33),0))*(1-GRID!$B$69),0))</f>
        <v>39300</v>
      </c>
      <c r="S456" s="47" cm="1">
        <f t="array" ref="S456">IF($I$2="Открытый тариф",
INDEX(GRID!$B$34:$BI$44,MATCH(S$7,GRID!$A$34:$A$44,0),MATCH(1,($U$2=GRID!$B$31:$BI$31)*(КАЛЕНДАРЬ!$AW33=GRID!$B$33:$BI$33), 0)),
ROUNDUP(INDEX(GRID!$B$34:$BI$44,MATCH(S$7,GRID!$A$34:$A$44,0),MATCH(1,($U$2=GRID!$B$31:$BI$31)*(КАЛЕНДАРЬ!$AW33=GRID!$B$33:$BI$33),0))*(1-GRID!$B$69),0))</f>
        <v>40200</v>
      </c>
      <c r="T456" s="47" cm="1">
        <f t="array" ref="T456">IF($I$2="Открытый тариф",
INDEX(GRID!$B$47:$BI$57,MATCH(S$7,GRID!$A$47:$A$57,0),MATCH(1,($U$2=GRID!$B$31:$BI$31)*(КАЛЕНДАРЬ!$AW33=GRID!$B$33:$BI$33), 0)),
ROUNDUP(INDEX(GRID!$B$47:$BI$57,MATCH(S$7,GRID!$A$47:$A$57,0),MATCH(1,($U$2=GRID!$B$31:$BI$31)*(КАЛЕНДАРЬ!$AW33=GRID!$B$33:$BI$33),0))*(1-GRID!$B$69),0))</f>
        <v>42800</v>
      </c>
      <c r="U456" s="47" cm="1">
        <f t="array" ref="U456">IF($I$2="Открытый тариф",
INDEX(GRID!$B$34:$BI$44,MATCH(U$7,GRID!$A$34:$A$44,0),MATCH(1,($U$2=GRID!$B$31:$BI$31)*(КАЛЕНДАРЬ!$AW33=GRID!$B$33:$BI$33), 0)),
ROUNDUP(INDEX(GRID!$B$34:$BI$44,MATCH(U$7,GRID!$A$34:$A$44,0),MATCH(1,($U$2=GRID!$B$31:$BI$31)*(КАЛЕНДАРЬ!$AW33=GRID!$B$33:$BI$33),0))*(1-GRID!$B$69),0))</f>
        <v>46100</v>
      </c>
      <c r="V456" s="47" cm="1">
        <f t="array" ref="V456">IF($I$2="Открытый тариф",
INDEX(GRID!$B$47:$BI$57,MATCH(U$7,GRID!$A$47:$A$57,0),MATCH(1,($U$2=GRID!$B$31:$BI$31)*(КАЛЕНДАРЬ!$AW33=GRID!$B$33:$BI$33), 0)),
ROUNDUP(INDEX(GRID!$B$47:$BI$57,MATCH(U$7,GRID!$A$47:$A$57,0),MATCH(1,($U$2=GRID!$B$31:$BI$31)*(КАЛЕНДАРЬ!$AW33=GRID!$B$33:$BI$33),0))*(1-GRID!$B$69),0))</f>
        <v>48700</v>
      </c>
      <c r="W456" s="47" cm="1">
        <f t="array" ref="W456">IF($I$2="Открытый тариф",
INDEX(GRID!$B$34:$BI$44,MATCH(W$7,GRID!$A$34:$A$44,0),MATCH(1,($U$2=GRID!$B$31:$BI$31)*(КАЛЕНДАРЬ!$AW33=GRID!$B$33:$BI$33), 0)),
ROUNDUP(INDEX(GRID!$B$34:$BI$44,MATCH(W$7,GRID!$A$34:$A$44,0),MATCH(1,($U$2=GRID!$B$31:$BI$31)*(КАЛЕНДАРЬ!$AW33=GRID!$B$33:$BI$33),0))*(1-GRID!$B$69),0))</f>
        <v>134300</v>
      </c>
      <c r="X456" s="47" cm="1">
        <f t="array" ref="X456">IF($I$2="Открытый тариф",
INDEX(GRID!$B$47:$BI$57,MATCH(W$7,GRID!$A$47:$A$57,0),MATCH(1,($U$2=GRID!$B$31:$BI$31)*(КАЛЕНДАРЬ!$AW33=GRID!$B$33:$BI$33), 0)),
ROUNDUP(INDEX(GRID!$B$47:$BI$57,MATCH(W$7,GRID!$A$47:$A$57,0),MATCH(1,($U$2=GRID!$B$31:$BI$31)*(КАЛЕНДАРЬ!$AW33=GRID!$B$33:$BI$33),0))*(1-GRID!$B$69),0))</f>
        <v>136900</v>
      </c>
    </row>
    <row r="457" spans="1:24" x14ac:dyDescent="0.2">
      <c r="A457" s="126"/>
      <c r="B457" s="12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7"/>
      <c r="Q457" s="6"/>
      <c r="R457" s="7"/>
      <c r="S457" s="7"/>
      <c r="T457" s="6"/>
      <c r="U457" s="7"/>
      <c r="V457" s="7"/>
      <c r="W457" s="7"/>
      <c r="X457" s="7"/>
    </row>
    <row r="458" spans="1:24" s="133" customFormat="1" x14ac:dyDescent="0.2">
      <c r="A458" s="210" t="s">
        <v>38</v>
      </c>
      <c r="B458" s="210"/>
      <c r="C458" s="210"/>
      <c r="D458" s="210"/>
      <c r="E458" s="210"/>
      <c r="F458" s="210"/>
      <c r="G458" s="210"/>
      <c r="H458" s="210"/>
      <c r="I458" s="210"/>
      <c r="J458" s="210"/>
      <c r="K458" s="210"/>
      <c r="L458" s="210"/>
      <c r="M458" s="210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</row>
    <row r="459" spans="1:24" s="133" customFormat="1" x14ac:dyDescent="0.2">
      <c r="A459" s="211" t="s">
        <v>141</v>
      </c>
      <c r="B459" s="212"/>
      <c r="C459" s="212"/>
      <c r="D459" s="212"/>
      <c r="E459" s="212"/>
      <c r="F459" s="212"/>
      <c r="G459" s="212"/>
      <c r="H459" s="212"/>
      <c r="I459" s="212"/>
      <c r="J459" s="212"/>
      <c r="K459" s="212"/>
      <c r="L459" s="212"/>
      <c r="M459" s="212"/>
      <c r="N459" s="212"/>
      <c r="O459" s="212"/>
      <c r="P459" s="212"/>
      <c r="Q459" s="212"/>
      <c r="R459" s="212"/>
      <c r="S459" s="212"/>
      <c r="T459" s="212"/>
      <c r="U459" s="212"/>
      <c r="V459" s="212"/>
      <c r="W459" s="212"/>
      <c r="X459" s="212"/>
    </row>
    <row r="460" spans="1:24" s="133" customFormat="1" ht="58.5" customHeight="1" x14ac:dyDescent="0.2">
      <c r="A460" s="213" t="s">
        <v>39</v>
      </c>
      <c r="B460" s="214"/>
      <c r="C460" s="217" t="s">
        <v>85</v>
      </c>
      <c r="D460" s="218"/>
      <c r="E460" s="219" t="s">
        <v>86</v>
      </c>
      <c r="F460" s="220"/>
      <c r="G460" s="221" t="s">
        <v>186</v>
      </c>
      <c r="H460" s="222"/>
      <c r="I460" s="223" t="s">
        <v>187</v>
      </c>
      <c r="J460" s="224"/>
      <c r="K460" s="225" t="s">
        <v>88</v>
      </c>
      <c r="L460" s="225"/>
      <c r="M460" s="226" t="s">
        <v>89</v>
      </c>
      <c r="N460" s="227"/>
      <c r="O460" s="250" t="s">
        <v>94</v>
      </c>
      <c r="P460" s="250"/>
      <c r="Q460" s="230" t="s">
        <v>188</v>
      </c>
      <c r="R460" s="230"/>
      <c r="S460" s="231" t="s">
        <v>189</v>
      </c>
      <c r="T460" s="231"/>
      <c r="U460" s="232" t="s">
        <v>91</v>
      </c>
      <c r="V460" s="233"/>
      <c r="W460" s="234" t="s">
        <v>96</v>
      </c>
      <c r="X460" s="235"/>
    </row>
    <row r="461" spans="1:24" s="133" customFormat="1" x14ac:dyDescent="0.2">
      <c r="A461" s="215"/>
      <c r="B461" s="216"/>
      <c r="C461" s="45" t="s">
        <v>40</v>
      </c>
      <c r="D461" s="45" t="s">
        <v>41</v>
      </c>
      <c r="E461" s="45" t="s">
        <v>40</v>
      </c>
      <c r="F461" s="45" t="s">
        <v>41</v>
      </c>
      <c r="G461" s="45" t="s">
        <v>40</v>
      </c>
      <c r="H461" s="45" t="s">
        <v>41</v>
      </c>
      <c r="I461" s="45" t="s">
        <v>40</v>
      </c>
      <c r="J461" s="45" t="s">
        <v>41</v>
      </c>
      <c r="K461" s="45" t="s">
        <v>40</v>
      </c>
      <c r="L461" s="45" t="s">
        <v>41</v>
      </c>
      <c r="M461" s="45" t="s">
        <v>40</v>
      </c>
      <c r="N461" s="45" t="s">
        <v>41</v>
      </c>
      <c r="O461" s="45" t="s">
        <v>40</v>
      </c>
      <c r="P461" s="45" t="s">
        <v>41</v>
      </c>
      <c r="Q461" s="45" t="s">
        <v>40</v>
      </c>
      <c r="R461" s="45" t="s">
        <v>41</v>
      </c>
      <c r="S461" s="45" t="s">
        <v>40</v>
      </c>
      <c r="T461" s="45" t="s">
        <v>41</v>
      </c>
      <c r="U461" s="45" t="s">
        <v>40</v>
      </c>
      <c r="V461" s="45" t="s">
        <v>41</v>
      </c>
      <c r="W461" s="45" t="s">
        <v>40</v>
      </c>
      <c r="X461" s="45" t="s">
        <v>41</v>
      </c>
    </row>
    <row r="462" spans="1:24" x14ac:dyDescent="0.2">
      <c r="A462" s="117" t="s">
        <v>47</v>
      </c>
      <c r="B462" s="117">
        <v>1</v>
      </c>
      <c r="C462" s="47" cm="1">
        <f t="array" ref="C462">IF($I$2="Открытый тариф",
INDEX(GRID!$B$34:$BI$44,MATCH(C$7,GRID!$A$34:$A$44,0),MATCH(1,($U$2=GRID!$B$31:$BI$31)*(КАЛЕНДАРЬ!$AZ4=GRID!$B$33:$BI$33), 0)),
ROUNDUP(INDEX(GRID!$B$34:$BI$44,MATCH(C$7,GRID!$A$34:$A$44,0),MATCH(1,($U$2=GRID!$B$31:$BI$31)*(КАЛЕНДАРЬ!$AZ4=GRID!$B$33:$BI$33),0))*(1-GRID!$B$69),0))</f>
        <v>21600</v>
      </c>
      <c r="D462" s="47" cm="1">
        <f t="array" ref="D462">IF($I$2="Открытый тариф",
INDEX(GRID!$B$47:$BI$57,MATCH(C$7,GRID!$A$47:$A$57,0),MATCH(1,($U$2=GRID!$B$31:$BI$31)*(КАЛЕНДАРЬ!$AZ4=GRID!$B$33:$BI$33), 0)),
ROUNDUP(INDEX(GRID!$B$47:$BI$57,MATCH(C$7,GRID!$A$47:$A$57,0),MATCH(1,($U$2=GRID!$B$31:$BI$31)*(КАЛЕНДАРЬ!$AZ4=GRID!$B$33:$BI$33),0))*(1-GRID!$B$69),0))</f>
        <v>24200</v>
      </c>
      <c r="E462" s="47" cm="1">
        <f t="array" ref="E462">IF($I$2="Открытый тариф",
INDEX(GRID!$B$34:$BI$44,MATCH(E$7,GRID!$A$34:$A$44,0),MATCH(1,($U$2=GRID!$B$31:$BI$31)*(КАЛЕНДАРЬ!$AZ4=GRID!$B$33:$BI$33), 0)),
ROUNDUP(INDEX(GRID!$B$34:$BI$44,MATCH(E$7,GRID!$A$34:$A$44,0),MATCH(1,($U$2=GRID!$B$31:$BI$31)*(КАЛЕНДАРЬ!$AZ4=GRID!$B$33:$BI$33),0))*(1-GRID!$B$69),0))</f>
        <v>23400</v>
      </c>
      <c r="F462" s="47" cm="1">
        <f t="array" ref="F462">IF($I$2="Открытый тариф",
INDEX(GRID!$B$47:$BI$57,MATCH(E$7,GRID!$A$47:$A$57,0),MATCH(1,($U$2=GRID!$B$31:$BI$31)*(КАЛЕНДАРЬ!$AZ4=GRID!$B$33:$BI$33), 0)),
ROUNDUP(INDEX(GRID!$B$47:$BI$57,MATCH(E$7,GRID!$A$47:$A$57,0),MATCH(1,($U$2=GRID!$B$31:$BI$31)*(КАЛЕНДАРЬ!$AZ4=GRID!$B$33:$BI$33),0))*(1-GRID!$B$69),0))</f>
        <v>26000</v>
      </c>
      <c r="G462" s="47" cm="1">
        <f t="array" ref="G462">IF($I$2="Открытый тариф",
INDEX(GRID!$B$34:$BI$44,MATCH(G$7,GRID!$A$34:$A$44,0),MATCH(1,($U$2=GRID!$B$31:$BI$31)*(КАЛЕНДАРЬ!$AZ4=GRID!$B$33:$BI$33), 0)),
ROUNDUP(INDEX(GRID!$B$34:$BI$44,MATCH(G$7,GRID!$A$34:$A$44,0),MATCH(1,($U$2=GRID!$B$31:$BI$31)*(КАЛЕНДАРЬ!$AZ4=GRID!$B$33:$BI$33),0))*(1-GRID!$B$69),0))</f>
        <v>24400</v>
      </c>
      <c r="H462" s="47" cm="1">
        <f t="array" ref="H462">IF($I$2="Открытый тариф",
INDEX(GRID!$B$47:$BI$57,MATCH(G$7,GRID!$A$47:$A$57,0),MATCH(1,($U$2=GRID!$B$31:$BI$31)*(КАЛЕНДАРЬ!$AZ4=GRID!$B$33:$BI$33), 0)),
ROUNDUP(INDEX(GRID!$B$47:$BI$57,MATCH(G$7,GRID!$A$47:$A$57,0),MATCH(1,($U$2=GRID!$B$31:$BI$31)*(КАЛЕНДАРЬ!$AZ4=GRID!$B$33:$BI$33),0))*(1-GRID!$B$69),0))</f>
        <v>27000</v>
      </c>
      <c r="I462" s="47" cm="1">
        <f t="array" ref="I462">IF($I$2="Открытый тариф",
INDEX(GRID!$B$34:$BI$44,MATCH(I$7,GRID!$A$34:$A$44,0),MATCH(1,($U$2=GRID!$B$31:$BI$31)*(КАЛЕНДАРЬ!$AZ4=GRID!$B$33:$BI$33), 0)),
ROUNDUP(INDEX(GRID!$B$34:$BI$44,MATCH(I$7,GRID!$A$34:$A$44,0),MATCH(1,($U$2=GRID!$B$31:$BI$31)*(КАЛЕНДАРЬ!$AZ4=GRID!$B$33:$BI$33),0))*(1-GRID!$B$69),0))</f>
        <v>26200</v>
      </c>
      <c r="J462" s="47" cm="1">
        <f t="array" ref="J462">IF($I$2="Открытый тариф",
INDEX(GRID!$B$47:$BI$57,MATCH(I$7,GRID!$A$47:$A$57,0),MATCH(1,($U$2=GRID!$B$31:$BI$31)*(КАЛЕНДАРЬ!$AZ4=GRID!$B$33:$BI$33), 0)),
ROUNDUP(INDEX(GRID!$B$47:$BI$57,MATCH(I$7,GRID!$A$47:$A$57,0),MATCH(1,($U$2=GRID!$B$31:$BI$31)*(КАЛЕНДАРЬ!$AZ4=GRID!$B$33:$BI$33),0))*(1-GRID!$B$69),0))</f>
        <v>28800</v>
      </c>
      <c r="K462" s="47" cm="1">
        <f t="array" ref="K462">IF($I$2="Открытый тариф",
INDEX(GRID!$B$34:$BI$44,MATCH(K$7,GRID!$A$34:$A$44,0),MATCH(1,($U$2=GRID!$B$31:$BI$31)*(КАЛЕНДАРЬ!$AZ4=GRID!$B$33:$BI$33), 0)),
ROUNDUP(INDEX(GRID!$B$34:$BI$44,MATCH(K$7,GRID!$A$34:$A$44,0),MATCH(1,($U$2=GRID!$B$31:$BI$31)*(КАЛЕНДАРЬ!$AZ4=GRID!$B$33:$BI$33),0))*(1-GRID!$B$69),0))</f>
        <v>27200</v>
      </c>
      <c r="L462" s="47" cm="1">
        <f t="array" ref="L462">IF($I$2="Открытый тариф",
INDEX(GRID!$B$47:$BI$57,MATCH(K$7,GRID!$A$47:$A$57,0),MATCH(1,($U$2=GRID!$B$31:$BI$31)*(КАЛЕНДАРЬ!$AZ4=GRID!$B$33:$BI$33), 0)),
ROUNDUP(INDEX(GRID!$B$47:$BI$57,MATCH(K$7,GRID!$A$47:$A$57,0),MATCH(1,($U$2=GRID!$B$31:$BI$31)*(КАЛЕНДАРЬ!$AZ4=GRID!$B$33:$BI$33),0))*(1-GRID!$B$69),0))</f>
        <v>29800</v>
      </c>
      <c r="M462" s="47" cm="1">
        <f t="array" ref="M462">IF($I$2="Открытый тариф",
INDEX(GRID!$B$34:$BI$44,MATCH(M$7,GRID!$A$34:$A$44,0),MATCH(1,($U$2=GRID!$B$31:$BI$31)*(КАЛЕНДАРЬ!$AZ4=GRID!$B$33:$BI$33), 0)),
ROUNDUP(INDEX(GRID!$B$34:$BI$44,MATCH(M$7,GRID!$A$34:$A$44,0),MATCH(1,($U$2=GRID!$B$31:$BI$31)*(КАЛЕНДАРЬ!$AZ4=GRID!$B$33:$BI$33),0))*(1-GRID!$B$69),0))</f>
        <v>29000</v>
      </c>
      <c r="N462" s="47" cm="1">
        <f t="array" ref="N462">IF($I$2="Открытый тариф",
INDEX(GRID!$B$47:$BI$57,MATCH(M$7,GRID!$A$47:$A$57,0),MATCH(1,($U$2=GRID!$B$31:$BI$31)*(КАЛЕНДАРЬ!$AZ4=GRID!$B$33:$BI$33), 0)),
ROUNDUP(INDEX(GRID!$B$47:$BI$57,MATCH(M$7,GRID!$A$47:$A$57,0),MATCH(1,($U$2=GRID!$B$31:$BI$31)*(КАЛЕНДАРЬ!$AZ4=GRID!$B$33:$BI$33),0))*(1-GRID!$B$69),0))</f>
        <v>31600</v>
      </c>
      <c r="O462" s="47" cm="1">
        <f t="array" ref="O462">IF($I$2="Открытый тариф",
INDEX(GRID!$B$34:$BI$44,MATCH(O$7,GRID!$A$34:$A$44,0),MATCH(1,($U$2=GRID!$B$31:$BI$31)*(КАЛЕНДАРЬ!$AZ4=GRID!$B$33:$BI$33), 0)),
ROUNDUP(INDEX(GRID!$B$34:$BI$44,MATCH(O$7,GRID!$A$34:$A$44,0),MATCH(1,($U$2=GRID!$B$31:$BI$31)*(КАЛЕНДАРЬ!$AZ4=GRID!$B$33:$BI$33),0))*(1-GRID!$B$69),0))</f>
        <v>36000</v>
      </c>
      <c r="P462" s="47" cm="1">
        <f t="array" ref="P462">IF($I$2="Открытый тариф",
INDEX(GRID!$B$47:$BI$57,MATCH(O$7,GRID!$A$47:$A$57,0),MATCH(1,($U$2=GRID!$B$31:$BI$31)*(КАЛЕНДАРЬ!$AZ4=GRID!$B$33:$BI$33), 0)),
ROUNDUP(INDEX(GRID!$B$47:$BI$57,MATCH(O$7,GRID!$A$47:$A$57,0),MATCH(1,($U$2=GRID!$B$31:$BI$31)*(КАЛЕНДАРЬ!$AZ4=GRID!$B$33:$BI$33),0))*(1-GRID!$B$69),0))</f>
        <v>38600</v>
      </c>
      <c r="Q462" s="47" cm="1">
        <f t="array" ref="Q462">IF($I$2="Открытый тариф",
INDEX(GRID!$B$34:$BI$44,MATCH(Q$7,GRID!$A$34:$A$44,0),MATCH(1,($U$2=GRID!$B$31:$BI$31)*(КАЛЕНДАРЬ!$AZ4=GRID!$B$33:$BI$33), 0)),
ROUNDUP(INDEX(GRID!$B$34:$BI$44,MATCH(Q$7,GRID!$A$34:$A$44,0),MATCH(1,($U$2=GRID!$B$31:$BI$31)*(КАЛЕНДАРЬ!$AZ4=GRID!$B$33:$BI$33),0))*(1-GRID!$B$69),0))</f>
        <v>38000</v>
      </c>
      <c r="R462" s="47" cm="1">
        <f t="array" ref="R462">IF($I$2="Открытый тариф",
INDEX(GRID!$B$47:$BI$57,MATCH(Q$7,GRID!$A$47:$A$57,0),MATCH(1,($U$2=GRID!$B$31:$BI$31)*(КАЛЕНДАРЬ!$AZ4=GRID!$B$33:$BI$33), 0)),
ROUNDUP(INDEX(GRID!$B$47:$BI$57,MATCH(Q$7,GRID!$A$47:$A$57,0),MATCH(1,($U$2=GRID!$B$31:$BI$31)*(КАЛЕНДАРЬ!$AZ4=GRID!$B$33:$BI$33),0))*(1-GRID!$B$69),0))</f>
        <v>40600</v>
      </c>
      <c r="S462" s="47" cm="1">
        <f t="array" ref="S462">IF($I$2="Открытый тариф",
INDEX(GRID!$B$34:$BI$44,MATCH(S$7,GRID!$A$34:$A$44,0),MATCH(1,($U$2=GRID!$B$31:$BI$31)*(КАЛЕНДАРЬ!$AZ4=GRID!$B$33:$BI$33), 0)),
ROUNDUP(INDEX(GRID!$B$34:$BI$44,MATCH(S$7,GRID!$A$34:$A$44,0),MATCH(1,($U$2=GRID!$B$31:$BI$31)*(КАЛЕНДАРЬ!$AZ4=GRID!$B$33:$BI$33),0))*(1-GRID!$B$69),0))</f>
        <v>41500</v>
      </c>
      <c r="T462" s="47" cm="1">
        <f t="array" ref="T462">IF($I$2="Открытый тариф",
INDEX(GRID!$B$47:$BI$57,MATCH(S$7,GRID!$A$47:$A$57,0),MATCH(1,($U$2=GRID!$B$31:$BI$31)*(КАЛЕНДАРЬ!$AZ4=GRID!$B$33:$BI$33), 0)),
ROUNDUP(INDEX(GRID!$B$47:$BI$57,MATCH(S$7,GRID!$A$47:$A$57,0),MATCH(1,($U$2=GRID!$B$31:$BI$31)*(КАЛЕНДАРЬ!$AZ4=GRID!$B$33:$BI$33),0))*(1-GRID!$B$69),0))</f>
        <v>44100</v>
      </c>
      <c r="U462" s="47" cm="1">
        <f t="array" ref="U462">IF($I$2="Открытый тариф",
INDEX(GRID!$B$34:$BI$44,MATCH(U$7,GRID!$A$34:$A$44,0),MATCH(1,($U$2=GRID!$B$31:$BI$31)*(КАЛЕНДАРЬ!$AZ4=GRID!$B$33:$BI$33), 0)),
ROUNDUP(INDEX(GRID!$B$34:$BI$44,MATCH(U$7,GRID!$A$34:$A$44,0),MATCH(1,($U$2=GRID!$B$31:$BI$31)*(КАЛЕНДАРЬ!$AZ4=GRID!$B$33:$BI$33),0))*(1-GRID!$B$69),0))</f>
        <v>47500</v>
      </c>
      <c r="V462" s="47" cm="1">
        <f t="array" ref="V462">IF($I$2="Открытый тариф",
INDEX(GRID!$B$47:$BI$57,MATCH(U$7,GRID!$A$47:$A$57,0),MATCH(1,($U$2=GRID!$B$31:$BI$31)*(КАЛЕНДАРЬ!$AZ4=GRID!$B$33:$BI$33), 0)),
ROUNDUP(INDEX(GRID!$B$47:$BI$57,MATCH(U$7,GRID!$A$47:$A$57,0),MATCH(1,($U$2=GRID!$B$31:$BI$31)*(КАЛЕНДАРЬ!$AZ4=GRID!$B$33:$BI$33),0))*(1-GRID!$B$69),0))</f>
        <v>50100</v>
      </c>
      <c r="W462" s="47" cm="1">
        <f t="array" ref="W462">IF($I$2="Открытый тариф",
INDEX(GRID!$B$34:$BI$44,MATCH(W$7,GRID!$A$34:$A$44,0),MATCH(1,($U$2=GRID!$B$31:$BI$31)*(КАЛЕНДАРЬ!$AZ4=GRID!$B$33:$BI$33), 0)),
ROUNDUP(INDEX(GRID!$B$34:$BI$44,MATCH(W$7,GRID!$A$34:$A$44,0),MATCH(1,($U$2=GRID!$B$31:$BI$31)*(КАЛЕНДАРЬ!$AZ4=GRID!$B$33:$BI$33),0))*(1-GRID!$B$69),0))</f>
        <v>140500</v>
      </c>
      <c r="X462" s="47" cm="1">
        <f t="array" ref="X462">IF($I$2="Открытый тариф",
INDEX(GRID!$B$47:$BI$57,MATCH(W$7,GRID!$A$47:$A$57,0),MATCH(1,($U$2=GRID!$B$31:$BI$31)*(КАЛЕНДАРЬ!$AZ4=GRID!$B$33:$BI$33), 0)),
ROUNDUP(INDEX(GRID!$B$47:$BI$57,MATCH(W$7,GRID!$A$47:$A$57,0),MATCH(1,($U$2=GRID!$B$31:$BI$31)*(КАЛЕНДАРЬ!$AZ4=GRID!$B$33:$BI$33),0))*(1-GRID!$B$69),0))</f>
        <v>143100</v>
      </c>
    </row>
    <row r="463" spans="1:24" x14ac:dyDescent="0.2">
      <c r="A463" s="117" t="s">
        <v>48</v>
      </c>
      <c r="B463" s="117">
        <v>2</v>
      </c>
      <c r="C463" s="47" cm="1">
        <f t="array" ref="C463">IF($I$2="Открытый тариф",
INDEX(GRID!$B$34:$BI$44,MATCH(C$7,GRID!$A$34:$A$44,0),MATCH(1,($U$2=GRID!$B$31:$BI$31)*(КАЛЕНДАРЬ!$AZ5=GRID!$B$33:$BI$33), 0)),
ROUNDUP(INDEX(GRID!$B$34:$BI$44,MATCH(C$7,GRID!$A$34:$A$44,0),MATCH(1,($U$2=GRID!$B$31:$BI$31)*(КАЛЕНДАРЬ!$AZ5=GRID!$B$33:$BI$33),0))*(1-GRID!$B$69),0))</f>
        <v>21600</v>
      </c>
      <c r="D463" s="47" cm="1">
        <f t="array" ref="D463">IF($I$2="Открытый тариф",
INDEX(GRID!$B$47:$BI$57,MATCH(C$7,GRID!$A$47:$A$57,0),MATCH(1,($U$2=GRID!$B$31:$BI$31)*(КАЛЕНДАРЬ!$AZ5=GRID!$B$33:$BI$33), 0)),
ROUNDUP(INDEX(GRID!$B$47:$BI$57,MATCH(C$7,GRID!$A$47:$A$57,0),MATCH(1,($U$2=GRID!$B$31:$BI$31)*(КАЛЕНДАРЬ!$AZ5=GRID!$B$33:$BI$33),0))*(1-GRID!$B$69),0))</f>
        <v>24200</v>
      </c>
      <c r="E463" s="47" cm="1">
        <f t="array" ref="E463">IF($I$2="Открытый тариф",
INDEX(GRID!$B$34:$BI$44,MATCH(E$7,GRID!$A$34:$A$44,0),MATCH(1,($U$2=GRID!$B$31:$BI$31)*(КАЛЕНДАРЬ!$AZ5=GRID!$B$33:$BI$33), 0)),
ROUNDUP(INDEX(GRID!$B$34:$BI$44,MATCH(E$7,GRID!$A$34:$A$44,0),MATCH(1,($U$2=GRID!$B$31:$BI$31)*(КАЛЕНДАРЬ!$AZ5=GRID!$B$33:$BI$33),0))*(1-GRID!$B$69),0))</f>
        <v>23400</v>
      </c>
      <c r="F463" s="47" cm="1">
        <f t="array" ref="F463">IF($I$2="Открытый тариф",
INDEX(GRID!$B$47:$BI$57,MATCH(E$7,GRID!$A$47:$A$57,0),MATCH(1,($U$2=GRID!$B$31:$BI$31)*(КАЛЕНДАРЬ!$AZ5=GRID!$B$33:$BI$33), 0)),
ROUNDUP(INDEX(GRID!$B$47:$BI$57,MATCH(E$7,GRID!$A$47:$A$57,0),MATCH(1,($U$2=GRID!$B$31:$BI$31)*(КАЛЕНДАРЬ!$AZ5=GRID!$B$33:$BI$33),0))*(1-GRID!$B$69),0))</f>
        <v>26000</v>
      </c>
      <c r="G463" s="47" cm="1">
        <f t="array" ref="G463">IF($I$2="Открытый тариф",
INDEX(GRID!$B$34:$BI$44,MATCH(G$7,GRID!$A$34:$A$44,0),MATCH(1,($U$2=GRID!$B$31:$BI$31)*(КАЛЕНДАРЬ!$AZ5=GRID!$B$33:$BI$33), 0)),
ROUNDUP(INDEX(GRID!$B$34:$BI$44,MATCH(G$7,GRID!$A$34:$A$44,0),MATCH(1,($U$2=GRID!$B$31:$BI$31)*(КАЛЕНДАРЬ!$AZ5=GRID!$B$33:$BI$33),0))*(1-GRID!$B$69),0))</f>
        <v>24400</v>
      </c>
      <c r="H463" s="47" cm="1">
        <f t="array" ref="H463">IF($I$2="Открытый тариф",
INDEX(GRID!$B$47:$BI$57,MATCH(G$7,GRID!$A$47:$A$57,0),MATCH(1,($U$2=GRID!$B$31:$BI$31)*(КАЛЕНДАРЬ!$AZ5=GRID!$B$33:$BI$33), 0)),
ROUNDUP(INDEX(GRID!$B$47:$BI$57,MATCH(G$7,GRID!$A$47:$A$57,0),MATCH(1,($U$2=GRID!$B$31:$BI$31)*(КАЛЕНДАРЬ!$AZ5=GRID!$B$33:$BI$33),0))*(1-GRID!$B$69),0))</f>
        <v>27000</v>
      </c>
      <c r="I463" s="47" cm="1">
        <f t="array" ref="I463">IF($I$2="Открытый тариф",
INDEX(GRID!$B$34:$BI$44,MATCH(I$7,GRID!$A$34:$A$44,0),MATCH(1,($U$2=GRID!$B$31:$BI$31)*(КАЛЕНДАРЬ!$AZ5=GRID!$B$33:$BI$33), 0)),
ROUNDUP(INDEX(GRID!$B$34:$BI$44,MATCH(I$7,GRID!$A$34:$A$44,0),MATCH(1,($U$2=GRID!$B$31:$BI$31)*(КАЛЕНДАРЬ!$AZ5=GRID!$B$33:$BI$33),0))*(1-GRID!$B$69),0))</f>
        <v>26200</v>
      </c>
      <c r="J463" s="47" cm="1">
        <f t="array" ref="J463">IF($I$2="Открытый тариф",
INDEX(GRID!$B$47:$BI$57,MATCH(I$7,GRID!$A$47:$A$57,0),MATCH(1,($U$2=GRID!$B$31:$BI$31)*(КАЛЕНДАРЬ!$AZ5=GRID!$B$33:$BI$33), 0)),
ROUNDUP(INDEX(GRID!$B$47:$BI$57,MATCH(I$7,GRID!$A$47:$A$57,0),MATCH(1,($U$2=GRID!$B$31:$BI$31)*(КАЛЕНДАРЬ!$AZ5=GRID!$B$33:$BI$33),0))*(1-GRID!$B$69),0))</f>
        <v>28800</v>
      </c>
      <c r="K463" s="47" cm="1">
        <f t="array" ref="K463">IF($I$2="Открытый тариф",
INDEX(GRID!$B$34:$BI$44,MATCH(K$7,GRID!$A$34:$A$44,0),MATCH(1,($U$2=GRID!$B$31:$BI$31)*(КАЛЕНДАРЬ!$AZ5=GRID!$B$33:$BI$33), 0)),
ROUNDUP(INDEX(GRID!$B$34:$BI$44,MATCH(K$7,GRID!$A$34:$A$44,0),MATCH(1,($U$2=GRID!$B$31:$BI$31)*(КАЛЕНДАРЬ!$AZ5=GRID!$B$33:$BI$33),0))*(1-GRID!$B$69),0))</f>
        <v>27200</v>
      </c>
      <c r="L463" s="47" cm="1">
        <f t="array" ref="L463">IF($I$2="Открытый тариф",
INDEX(GRID!$B$47:$BI$57,MATCH(K$7,GRID!$A$47:$A$57,0),MATCH(1,($U$2=GRID!$B$31:$BI$31)*(КАЛЕНДАРЬ!$AZ5=GRID!$B$33:$BI$33), 0)),
ROUNDUP(INDEX(GRID!$B$47:$BI$57,MATCH(K$7,GRID!$A$47:$A$57,0),MATCH(1,($U$2=GRID!$B$31:$BI$31)*(КАЛЕНДАРЬ!$AZ5=GRID!$B$33:$BI$33),0))*(1-GRID!$B$69),0))</f>
        <v>29800</v>
      </c>
      <c r="M463" s="47" cm="1">
        <f t="array" ref="M463">IF($I$2="Открытый тариф",
INDEX(GRID!$B$34:$BI$44,MATCH(M$7,GRID!$A$34:$A$44,0),MATCH(1,($U$2=GRID!$B$31:$BI$31)*(КАЛЕНДАРЬ!$AZ5=GRID!$B$33:$BI$33), 0)),
ROUNDUP(INDEX(GRID!$B$34:$BI$44,MATCH(M$7,GRID!$A$34:$A$44,0),MATCH(1,($U$2=GRID!$B$31:$BI$31)*(КАЛЕНДАРЬ!$AZ5=GRID!$B$33:$BI$33),0))*(1-GRID!$B$69),0))</f>
        <v>29000</v>
      </c>
      <c r="N463" s="47" cm="1">
        <f t="array" ref="N463">IF($I$2="Открытый тариф",
INDEX(GRID!$B$47:$BI$57,MATCH(M$7,GRID!$A$47:$A$57,0),MATCH(1,($U$2=GRID!$B$31:$BI$31)*(КАЛЕНДАРЬ!$AZ5=GRID!$B$33:$BI$33), 0)),
ROUNDUP(INDEX(GRID!$B$47:$BI$57,MATCH(M$7,GRID!$A$47:$A$57,0),MATCH(1,($U$2=GRID!$B$31:$BI$31)*(КАЛЕНДАРЬ!$AZ5=GRID!$B$33:$BI$33),0))*(1-GRID!$B$69),0))</f>
        <v>31600</v>
      </c>
      <c r="O463" s="47" cm="1">
        <f t="array" ref="O463">IF($I$2="Открытый тариф",
INDEX(GRID!$B$34:$BI$44,MATCH(O$7,GRID!$A$34:$A$44,0),MATCH(1,($U$2=GRID!$B$31:$BI$31)*(КАЛЕНДАРЬ!$AZ5=GRID!$B$33:$BI$33), 0)),
ROUNDUP(INDEX(GRID!$B$34:$BI$44,MATCH(O$7,GRID!$A$34:$A$44,0),MATCH(1,($U$2=GRID!$B$31:$BI$31)*(КАЛЕНДАРЬ!$AZ5=GRID!$B$33:$BI$33),0))*(1-GRID!$B$69),0))</f>
        <v>36000</v>
      </c>
      <c r="P463" s="47" cm="1">
        <f t="array" ref="P463">IF($I$2="Открытый тариф",
INDEX(GRID!$B$47:$BI$57,MATCH(O$7,GRID!$A$47:$A$57,0),MATCH(1,($U$2=GRID!$B$31:$BI$31)*(КАЛЕНДАРЬ!$AZ5=GRID!$B$33:$BI$33), 0)),
ROUNDUP(INDEX(GRID!$B$47:$BI$57,MATCH(O$7,GRID!$A$47:$A$57,0),MATCH(1,($U$2=GRID!$B$31:$BI$31)*(КАЛЕНДАРЬ!$AZ5=GRID!$B$33:$BI$33),0))*(1-GRID!$B$69),0))</f>
        <v>38600</v>
      </c>
      <c r="Q463" s="47" cm="1">
        <f t="array" ref="Q463">IF($I$2="Открытый тариф",
INDEX(GRID!$B$34:$BI$44,MATCH(Q$7,GRID!$A$34:$A$44,0),MATCH(1,($U$2=GRID!$B$31:$BI$31)*(КАЛЕНДАРЬ!$AZ5=GRID!$B$33:$BI$33), 0)),
ROUNDUP(INDEX(GRID!$B$34:$BI$44,MATCH(Q$7,GRID!$A$34:$A$44,0),MATCH(1,($U$2=GRID!$B$31:$BI$31)*(КАЛЕНДАРЬ!$AZ5=GRID!$B$33:$BI$33),0))*(1-GRID!$B$69),0))</f>
        <v>38000</v>
      </c>
      <c r="R463" s="47" cm="1">
        <f t="array" ref="R463">IF($I$2="Открытый тариф",
INDEX(GRID!$B$47:$BI$57,MATCH(Q$7,GRID!$A$47:$A$57,0),MATCH(1,($U$2=GRID!$B$31:$BI$31)*(КАЛЕНДАРЬ!$AZ5=GRID!$B$33:$BI$33), 0)),
ROUNDUP(INDEX(GRID!$B$47:$BI$57,MATCH(Q$7,GRID!$A$47:$A$57,0),MATCH(1,($U$2=GRID!$B$31:$BI$31)*(КАЛЕНДАРЬ!$AZ5=GRID!$B$33:$BI$33),0))*(1-GRID!$B$69),0))</f>
        <v>40600</v>
      </c>
      <c r="S463" s="47" cm="1">
        <f t="array" ref="S463">IF($I$2="Открытый тариф",
INDEX(GRID!$B$34:$BI$44,MATCH(S$7,GRID!$A$34:$A$44,0),MATCH(1,($U$2=GRID!$B$31:$BI$31)*(КАЛЕНДАРЬ!$AZ5=GRID!$B$33:$BI$33), 0)),
ROUNDUP(INDEX(GRID!$B$34:$BI$44,MATCH(S$7,GRID!$A$34:$A$44,0),MATCH(1,($U$2=GRID!$B$31:$BI$31)*(КАЛЕНДАРЬ!$AZ5=GRID!$B$33:$BI$33),0))*(1-GRID!$B$69),0))</f>
        <v>41500</v>
      </c>
      <c r="T463" s="47" cm="1">
        <f t="array" ref="T463">IF($I$2="Открытый тариф",
INDEX(GRID!$B$47:$BI$57,MATCH(S$7,GRID!$A$47:$A$57,0),MATCH(1,($U$2=GRID!$B$31:$BI$31)*(КАЛЕНДАРЬ!$AZ5=GRID!$B$33:$BI$33), 0)),
ROUNDUP(INDEX(GRID!$B$47:$BI$57,MATCH(S$7,GRID!$A$47:$A$57,0),MATCH(1,($U$2=GRID!$B$31:$BI$31)*(КАЛЕНДАРЬ!$AZ5=GRID!$B$33:$BI$33),0))*(1-GRID!$B$69),0))</f>
        <v>44100</v>
      </c>
      <c r="U463" s="47" cm="1">
        <f t="array" ref="U463">IF($I$2="Открытый тариф",
INDEX(GRID!$B$34:$BI$44,MATCH(U$7,GRID!$A$34:$A$44,0),MATCH(1,($U$2=GRID!$B$31:$BI$31)*(КАЛЕНДАРЬ!$AZ5=GRID!$B$33:$BI$33), 0)),
ROUNDUP(INDEX(GRID!$B$34:$BI$44,MATCH(U$7,GRID!$A$34:$A$44,0),MATCH(1,($U$2=GRID!$B$31:$BI$31)*(КАЛЕНДАРЬ!$AZ5=GRID!$B$33:$BI$33),0))*(1-GRID!$B$69),0))</f>
        <v>47500</v>
      </c>
      <c r="V463" s="47" cm="1">
        <f t="array" ref="V463">IF($I$2="Открытый тариф",
INDEX(GRID!$B$47:$BI$57,MATCH(U$7,GRID!$A$47:$A$57,0),MATCH(1,($U$2=GRID!$B$31:$BI$31)*(КАЛЕНДАРЬ!$AZ5=GRID!$B$33:$BI$33), 0)),
ROUNDUP(INDEX(GRID!$B$47:$BI$57,MATCH(U$7,GRID!$A$47:$A$57,0),MATCH(1,($U$2=GRID!$B$31:$BI$31)*(КАЛЕНДАРЬ!$AZ5=GRID!$B$33:$BI$33),0))*(1-GRID!$B$69),0))</f>
        <v>50100</v>
      </c>
      <c r="W463" s="47" cm="1">
        <f t="array" ref="W463">IF($I$2="Открытый тариф",
INDEX(GRID!$B$34:$BI$44,MATCH(W$7,GRID!$A$34:$A$44,0),MATCH(1,($U$2=GRID!$B$31:$BI$31)*(КАЛЕНДАРЬ!$AZ5=GRID!$B$33:$BI$33), 0)),
ROUNDUP(INDEX(GRID!$B$34:$BI$44,MATCH(W$7,GRID!$A$34:$A$44,0),MATCH(1,($U$2=GRID!$B$31:$BI$31)*(КАЛЕНДАРЬ!$AZ5=GRID!$B$33:$BI$33),0))*(1-GRID!$B$69),0))</f>
        <v>140500</v>
      </c>
      <c r="X463" s="47" cm="1">
        <f t="array" ref="X463">IF($I$2="Открытый тариф",
INDEX(GRID!$B$47:$BI$57,MATCH(W$7,GRID!$A$47:$A$57,0),MATCH(1,($U$2=GRID!$B$31:$BI$31)*(КАЛЕНДАРЬ!$AZ5=GRID!$B$33:$BI$33), 0)),
ROUNDUP(INDEX(GRID!$B$47:$BI$57,MATCH(W$7,GRID!$A$47:$A$57,0),MATCH(1,($U$2=GRID!$B$31:$BI$31)*(КАЛЕНДАРЬ!$AZ5=GRID!$B$33:$BI$33),0))*(1-GRID!$B$69),0))</f>
        <v>143100</v>
      </c>
    </row>
    <row r="464" spans="1:24" x14ac:dyDescent="0.2">
      <c r="A464" s="117" t="s">
        <v>42</v>
      </c>
      <c r="B464" s="117">
        <v>3</v>
      </c>
      <c r="C464" s="47" cm="1">
        <f t="array" ref="C464">IF($I$2="Открытый тариф",
INDEX(GRID!$B$34:$BI$44,MATCH(C$7,GRID!$A$34:$A$44,0),MATCH(1,($U$2=GRID!$B$31:$BI$31)*(КАЛЕНДАРЬ!$AZ6=GRID!$B$33:$BI$33), 0)),
ROUNDUP(INDEX(GRID!$B$34:$BI$44,MATCH(C$7,GRID!$A$34:$A$44,0),MATCH(1,($U$2=GRID!$B$31:$BI$31)*(КАЛЕНДАРЬ!$AZ6=GRID!$B$33:$BI$33),0))*(1-GRID!$B$69),0))</f>
        <v>22800</v>
      </c>
      <c r="D464" s="47" cm="1">
        <f t="array" ref="D464">IF($I$2="Открытый тариф",
INDEX(GRID!$B$47:$BI$57,MATCH(C$7,GRID!$A$47:$A$57,0),MATCH(1,($U$2=GRID!$B$31:$BI$31)*(КАЛЕНДАРЬ!$AZ6=GRID!$B$33:$BI$33), 0)),
ROUNDUP(INDEX(GRID!$B$47:$BI$57,MATCH(C$7,GRID!$A$47:$A$57,0),MATCH(1,($U$2=GRID!$B$31:$BI$31)*(КАЛЕНДАРЬ!$AZ6=GRID!$B$33:$BI$33),0))*(1-GRID!$B$69),0))</f>
        <v>25400</v>
      </c>
      <c r="E464" s="47" cm="1">
        <f t="array" ref="E464">IF($I$2="Открытый тариф",
INDEX(GRID!$B$34:$BI$44,MATCH(E$7,GRID!$A$34:$A$44,0),MATCH(1,($U$2=GRID!$B$31:$BI$31)*(КАЛЕНДАРЬ!$AZ6=GRID!$B$33:$BI$33), 0)),
ROUNDUP(INDEX(GRID!$B$34:$BI$44,MATCH(E$7,GRID!$A$34:$A$44,0),MATCH(1,($U$2=GRID!$B$31:$BI$31)*(КАЛЕНДАРЬ!$AZ6=GRID!$B$33:$BI$33),0))*(1-GRID!$B$69),0))</f>
        <v>24700</v>
      </c>
      <c r="F464" s="47" cm="1">
        <f t="array" ref="F464">IF($I$2="Открытый тариф",
INDEX(GRID!$B$47:$BI$57,MATCH(E$7,GRID!$A$47:$A$57,0),MATCH(1,($U$2=GRID!$B$31:$BI$31)*(КАЛЕНДАРЬ!$AZ6=GRID!$B$33:$BI$33), 0)),
ROUNDUP(INDEX(GRID!$B$47:$BI$57,MATCH(E$7,GRID!$A$47:$A$57,0),MATCH(1,($U$2=GRID!$B$31:$BI$31)*(КАЛЕНДАРЬ!$AZ6=GRID!$B$33:$BI$33),0))*(1-GRID!$B$69),0))</f>
        <v>27300</v>
      </c>
      <c r="G464" s="47" cm="1">
        <f t="array" ref="G464">IF($I$2="Открытый тариф",
INDEX(GRID!$B$34:$BI$44,MATCH(G$7,GRID!$A$34:$A$44,0),MATCH(1,($U$2=GRID!$B$31:$BI$31)*(КАЛЕНДАРЬ!$AZ6=GRID!$B$33:$BI$33), 0)),
ROUNDUP(INDEX(GRID!$B$34:$BI$44,MATCH(G$7,GRID!$A$34:$A$44,0),MATCH(1,($U$2=GRID!$B$31:$BI$31)*(КАЛЕНДАРЬ!$AZ6=GRID!$B$33:$BI$33),0))*(1-GRID!$B$69),0))</f>
        <v>25800</v>
      </c>
      <c r="H464" s="47" cm="1">
        <f t="array" ref="H464">IF($I$2="Открытый тариф",
INDEX(GRID!$B$47:$BI$57,MATCH(G$7,GRID!$A$47:$A$57,0),MATCH(1,($U$2=GRID!$B$31:$BI$31)*(КАЛЕНДАРЬ!$AZ6=GRID!$B$33:$BI$33), 0)),
ROUNDUP(INDEX(GRID!$B$47:$BI$57,MATCH(G$7,GRID!$A$47:$A$57,0),MATCH(1,($U$2=GRID!$B$31:$BI$31)*(КАЛЕНДАРЬ!$AZ6=GRID!$B$33:$BI$33),0))*(1-GRID!$B$69),0))</f>
        <v>28400</v>
      </c>
      <c r="I464" s="47" cm="1">
        <f t="array" ref="I464">IF($I$2="Открытый тариф",
INDEX(GRID!$B$34:$BI$44,MATCH(I$7,GRID!$A$34:$A$44,0),MATCH(1,($U$2=GRID!$B$31:$BI$31)*(КАЛЕНДАРЬ!$AZ6=GRID!$B$33:$BI$33), 0)),
ROUNDUP(INDEX(GRID!$B$34:$BI$44,MATCH(I$7,GRID!$A$34:$A$44,0),MATCH(1,($U$2=GRID!$B$31:$BI$31)*(КАЛЕНДАРЬ!$AZ6=GRID!$B$33:$BI$33),0))*(1-GRID!$B$69),0))</f>
        <v>27700</v>
      </c>
      <c r="J464" s="47" cm="1">
        <f t="array" ref="J464">IF($I$2="Открытый тариф",
INDEX(GRID!$B$47:$BI$57,MATCH(I$7,GRID!$A$47:$A$57,0),MATCH(1,($U$2=GRID!$B$31:$BI$31)*(КАЛЕНДАРЬ!$AZ6=GRID!$B$33:$BI$33), 0)),
ROUNDUP(INDEX(GRID!$B$47:$BI$57,MATCH(I$7,GRID!$A$47:$A$57,0),MATCH(1,($U$2=GRID!$B$31:$BI$31)*(КАЛЕНДАРЬ!$AZ6=GRID!$B$33:$BI$33),0))*(1-GRID!$B$69),0))</f>
        <v>30300</v>
      </c>
      <c r="K464" s="47" cm="1">
        <f t="array" ref="K464">IF($I$2="Открытый тариф",
INDEX(GRID!$B$34:$BI$44,MATCH(K$7,GRID!$A$34:$A$44,0),MATCH(1,($U$2=GRID!$B$31:$BI$31)*(КАЛЕНДАРЬ!$AZ6=GRID!$B$33:$BI$33), 0)),
ROUNDUP(INDEX(GRID!$B$34:$BI$44,MATCH(K$7,GRID!$A$34:$A$44,0),MATCH(1,($U$2=GRID!$B$31:$BI$31)*(КАЛЕНДАРЬ!$AZ6=GRID!$B$33:$BI$33),0))*(1-GRID!$B$69),0))</f>
        <v>28800</v>
      </c>
      <c r="L464" s="47" cm="1">
        <f t="array" ref="L464">IF($I$2="Открытый тариф",
INDEX(GRID!$B$47:$BI$57,MATCH(K$7,GRID!$A$47:$A$57,0),MATCH(1,($U$2=GRID!$B$31:$BI$31)*(КАЛЕНДАРЬ!$AZ6=GRID!$B$33:$BI$33), 0)),
ROUNDUP(INDEX(GRID!$B$47:$BI$57,MATCH(K$7,GRID!$A$47:$A$57,0),MATCH(1,($U$2=GRID!$B$31:$BI$31)*(КАЛЕНДАРЬ!$AZ6=GRID!$B$33:$BI$33),0))*(1-GRID!$B$69),0))</f>
        <v>31400</v>
      </c>
      <c r="M464" s="47" cm="1">
        <f t="array" ref="M464">IF($I$2="Открытый тариф",
INDEX(GRID!$B$34:$BI$44,MATCH(M$7,GRID!$A$34:$A$44,0),MATCH(1,($U$2=GRID!$B$31:$BI$31)*(КАЛЕНДАРЬ!$AZ6=GRID!$B$33:$BI$33), 0)),
ROUNDUP(INDEX(GRID!$B$34:$BI$44,MATCH(M$7,GRID!$A$34:$A$44,0),MATCH(1,($U$2=GRID!$B$31:$BI$31)*(КАЛЕНДАРЬ!$AZ6=GRID!$B$33:$BI$33),0))*(1-GRID!$B$69),0))</f>
        <v>30700</v>
      </c>
      <c r="N464" s="47" cm="1">
        <f t="array" ref="N464">IF($I$2="Открытый тариф",
INDEX(GRID!$B$47:$BI$57,MATCH(M$7,GRID!$A$47:$A$57,0),MATCH(1,($U$2=GRID!$B$31:$BI$31)*(КАЛЕНДАРЬ!$AZ6=GRID!$B$33:$BI$33), 0)),
ROUNDUP(INDEX(GRID!$B$47:$BI$57,MATCH(M$7,GRID!$A$47:$A$57,0),MATCH(1,($U$2=GRID!$B$31:$BI$31)*(КАЛЕНДАРЬ!$AZ6=GRID!$B$33:$BI$33),0))*(1-GRID!$B$69),0))</f>
        <v>33300</v>
      </c>
      <c r="O464" s="47" cm="1">
        <f t="array" ref="O464">IF($I$2="Открытый тариф",
INDEX(GRID!$B$34:$BI$44,MATCH(O$7,GRID!$A$34:$A$44,0),MATCH(1,($U$2=GRID!$B$31:$BI$31)*(КАЛЕНДАРЬ!$AZ6=GRID!$B$33:$BI$33), 0)),
ROUNDUP(INDEX(GRID!$B$34:$BI$44,MATCH(O$7,GRID!$A$34:$A$44,0),MATCH(1,($U$2=GRID!$B$31:$BI$31)*(КАЛЕНДАРЬ!$AZ6=GRID!$B$33:$BI$33),0))*(1-GRID!$B$69),0))</f>
        <v>37900</v>
      </c>
      <c r="P464" s="47" cm="1">
        <f t="array" ref="P464">IF($I$2="Открытый тариф",
INDEX(GRID!$B$47:$BI$57,MATCH(O$7,GRID!$A$47:$A$57,0),MATCH(1,($U$2=GRID!$B$31:$BI$31)*(КАЛЕНДАРЬ!$AZ6=GRID!$B$33:$BI$33), 0)),
ROUNDUP(INDEX(GRID!$B$47:$BI$57,MATCH(O$7,GRID!$A$47:$A$57,0),MATCH(1,($U$2=GRID!$B$31:$BI$31)*(КАЛЕНДАРЬ!$AZ6=GRID!$B$33:$BI$33),0))*(1-GRID!$B$69),0))</f>
        <v>40500</v>
      </c>
      <c r="Q464" s="47" cm="1">
        <f t="array" ref="Q464">IF($I$2="Открытый тариф",
INDEX(GRID!$B$34:$BI$44,MATCH(Q$7,GRID!$A$34:$A$44,0),MATCH(1,($U$2=GRID!$B$31:$BI$31)*(КАЛЕНДАРЬ!$AZ6=GRID!$B$33:$BI$33), 0)),
ROUNDUP(INDEX(GRID!$B$34:$BI$44,MATCH(Q$7,GRID!$A$34:$A$44,0),MATCH(1,($U$2=GRID!$B$31:$BI$31)*(КАЛЕНДАРЬ!$AZ6=GRID!$B$33:$BI$33),0))*(1-GRID!$B$69),0))</f>
        <v>40000</v>
      </c>
      <c r="R464" s="47" cm="1">
        <f t="array" ref="R464">IF($I$2="Открытый тариф",
INDEX(GRID!$B$47:$BI$57,MATCH(Q$7,GRID!$A$47:$A$57,0),MATCH(1,($U$2=GRID!$B$31:$BI$31)*(КАЛЕНДАРЬ!$AZ6=GRID!$B$33:$BI$33), 0)),
ROUNDUP(INDEX(GRID!$B$47:$BI$57,MATCH(Q$7,GRID!$A$47:$A$57,0),MATCH(1,($U$2=GRID!$B$31:$BI$31)*(КАЛЕНДАРЬ!$AZ6=GRID!$B$33:$BI$33),0))*(1-GRID!$B$69),0))</f>
        <v>42600</v>
      </c>
      <c r="S464" s="47" cm="1">
        <f t="array" ref="S464">IF($I$2="Открытый тариф",
INDEX(GRID!$B$34:$BI$44,MATCH(S$7,GRID!$A$34:$A$44,0),MATCH(1,($U$2=GRID!$B$31:$BI$31)*(КАЛЕНДАРЬ!$AZ6=GRID!$B$33:$BI$33), 0)),
ROUNDUP(INDEX(GRID!$B$34:$BI$44,MATCH(S$7,GRID!$A$34:$A$44,0),MATCH(1,($U$2=GRID!$B$31:$BI$31)*(КАЛЕНДАРЬ!$AZ6=GRID!$B$33:$BI$33),0))*(1-GRID!$B$69),0))</f>
        <v>43600</v>
      </c>
      <c r="T464" s="47" cm="1">
        <f t="array" ref="T464">IF($I$2="Открытый тариф",
INDEX(GRID!$B$47:$BI$57,MATCH(S$7,GRID!$A$47:$A$57,0),MATCH(1,($U$2=GRID!$B$31:$BI$31)*(КАЛЕНДАРЬ!$AZ6=GRID!$B$33:$BI$33), 0)),
ROUNDUP(INDEX(GRID!$B$47:$BI$57,MATCH(S$7,GRID!$A$47:$A$57,0),MATCH(1,($U$2=GRID!$B$31:$BI$31)*(КАЛЕНДАРЬ!$AZ6=GRID!$B$33:$BI$33),0))*(1-GRID!$B$69),0))</f>
        <v>46200</v>
      </c>
      <c r="U464" s="47" cm="1">
        <f t="array" ref="U464">IF($I$2="Открытый тариф",
INDEX(GRID!$B$34:$BI$44,MATCH(U$7,GRID!$A$34:$A$44,0),MATCH(1,($U$2=GRID!$B$31:$BI$31)*(КАЛЕНДАРЬ!$AZ6=GRID!$B$33:$BI$33), 0)),
ROUNDUP(INDEX(GRID!$B$34:$BI$44,MATCH(U$7,GRID!$A$34:$A$44,0),MATCH(1,($U$2=GRID!$B$31:$BI$31)*(КАЛЕНДАРЬ!$AZ6=GRID!$B$33:$BI$33),0))*(1-GRID!$B$69),0))</f>
        <v>49800</v>
      </c>
      <c r="V464" s="47" cm="1">
        <f t="array" ref="V464">IF($I$2="Открытый тариф",
INDEX(GRID!$B$47:$BI$57,MATCH(U$7,GRID!$A$47:$A$57,0),MATCH(1,($U$2=GRID!$B$31:$BI$31)*(КАЛЕНДАРЬ!$AZ6=GRID!$B$33:$BI$33), 0)),
ROUNDUP(INDEX(GRID!$B$47:$BI$57,MATCH(U$7,GRID!$A$47:$A$57,0),MATCH(1,($U$2=GRID!$B$31:$BI$31)*(КАЛЕНДАРЬ!$AZ6=GRID!$B$33:$BI$33),0))*(1-GRID!$B$69),0))</f>
        <v>52400</v>
      </c>
      <c r="W464" s="47" cm="1">
        <f t="array" ref="W464">IF($I$2="Открытый тариф",
INDEX(GRID!$B$34:$BI$44,MATCH(W$7,GRID!$A$34:$A$44,0),MATCH(1,($U$2=GRID!$B$31:$BI$31)*(КАЛЕНДАРЬ!$AZ6=GRID!$B$33:$BI$33), 0)),
ROUNDUP(INDEX(GRID!$B$34:$BI$44,MATCH(W$7,GRID!$A$34:$A$44,0),MATCH(1,($U$2=GRID!$B$31:$BI$31)*(КАЛЕНДАРЬ!$AZ6=GRID!$B$33:$BI$33),0))*(1-GRID!$B$69),0))</f>
        <v>147800</v>
      </c>
      <c r="X464" s="47" cm="1">
        <f t="array" ref="X464">IF($I$2="Открытый тариф",
INDEX(GRID!$B$47:$BI$57,MATCH(W$7,GRID!$A$47:$A$57,0),MATCH(1,($U$2=GRID!$B$31:$BI$31)*(КАЛЕНДАРЬ!$AZ6=GRID!$B$33:$BI$33), 0)),
ROUNDUP(INDEX(GRID!$B$47:$BI$57,MATCH(W$7,GRID!$A$47:$A$57,0),MATCH(1,($U$2=GRID!$B$31:$BI$31)*(КАЛЕНДАРЬ!$AZ6=GRID!$B$33:$BI$33),0))*(1-GRID!$B$69),0))</f>
        <v>150400</v>
      </c>
    </row>
    <row r="465" spans="1:24" x14ac:dyDescent="0.2">
      <c r="A465" s="117" t="s">
        <v>43</v>
      </c>
      <c r="B465" s="117">
        <v>4</v>
      </c>
      <c r="C465" s="47" cm="1">
        <f t="array" ref="C465">IF($I$2="Открытый тариф",
INDEX(GRID!$B$34:$BI$44,MATCH(C$7,GRID!$A$34:$A$44,0),MATCH(1,($U$2=GRID!$B$31:$BI$31)*(КАЛЕНДАРЬ!$AZ7=GRID!$B$33:$BI$33), 0)),
ROUNDUP(INDEX(GRID!$B$34:$BI$44,MATCH(C$7,GRID!$A$34:$A$44,0),MATCH(1,($U$2=GRID!$B$31:$BI$31)*(КАЛЕНДАРЬ!$AZ7=GRID!$B$33:$BI$33),0))*(1-GRID!$B$69),0))</f>
        <v>22800</v>
      </c>
      <c r="D465" s="47" cm="1">
        <f t="array" ref="D465">IF($I$2="Открытый тариф",
INDEX(GRID!$B$47:$BI$57,MATCH(C$7,GRID!$A$47:$A$57,0),MATCH(1,($U$2=GRID!$B$31:$BI$31)*(КАЛЕНДАРЬ!$AZ7=GRID!$B$33:$BI$33), 0)),
ROUNDUP(INDEX(GRID!$B$47:$BI$57,MATCH(C$7,GRID!$A$47:$A$57,0),MATCH(1,($U$2=GRID!$B$31:$BI$31)*(КАЛЕНДАРЬ!$AZ7=GRID!$B$33:$BI$33),0))*(1-GRID!$B$69),0))</f>
        <v>25400</v>
      </c>
      <c r="E465" s="47" cm="1">
        <f t="array" ref="E465">IF($I$2="Открытый тариф",
INDEX(GRID!$B$34:$BI$44,MATCH(E$7,GRID!$A$34:$A$44,0),MATCH(1,($U$2=GRID!$B$31:$BI$31)*(КАЛЕНДАРЬ!$AZ7=GRID!$B$33:$BI$33), 0)),
ROUNDUP(INDEX(GRID!$B$34:$BI$44,MATCH(E$7,GRID!$A$34:$A$44,0),MATCH(1,($U$2=GRID!$B$31:$BI$31)*(КАЛЕНДАРЬ!$AZ7=GRID!$B$33:$BI$33),0))*(1-GRID!$B$69),0))</f>
        <v>24700</v>
      </c>
      <c r="F465" s="47" cm="1">
        <f t="array" ref="F465">IF($I$2="Открытый тариф",
INDEX(GRID!$B$47:$BI$57,MATCH(E$7,GRID!$A$47:$A$57,0),MATCH(1,($U$2=GRID!$B$31:$BI$31)*(КАЛЕНДАРЬ!$AZ7=GRID!$B$33:$BI$33), 0)),
ROUNDUP(INDEX(GRID!$B$47:$BI$57,MATCH(E$7,GRID!$A$47:$A$57,0),MATCH(1,($U$2=GRID!$B$31:$BI$31)*(КАЛЕНДАРЬ!$AZ7=GRID!$B$33:$BI$33),0))*(1-GRID!$B$69),0))</f>
        <v>27300</v>
      </c>
      <c r="G465" s="47" cm="1">
        <f t="array" ref="G465">IF($I$2="Открытый тариф",
INDEX(GRID!$B$34:$BI$44,MATCH(G$7,GRID!$A$34:$A$44,0),MATCH(1,($U$2=GRID!$B$31:$BI$31)*(КАЛЕНДАРЬ!$AZ7=GRID!$B$33:$BI$33), 0)),
ROUNDUP(INDEX(GRID!$B$34:$BI$44,MATCH(G$7,GRID!$A$34:$A$44,0),MATCH(1,($U$2=GRID!$B$31:$BI$31)*(КАЛЕНДАРЬ!$AZ7=GRID!$B$33:$BI$33),0))*(1-GRID!$B$69),0))</f>
        <v>25800</v>
      </c>
      <c r="H465" s="47" cm="1">
        <f t="array" ref="H465">IF($I$2="Открытый тариф",
INDEX(GRID!$B$47:$BI$57,MATCH(G$7,GRID!$A$47:$A$57,0),MATCH(1,($U$2=GRID!$B$31:$BI$31)*(КАЛЕНДАРЬ!$AZ7=GRID!$B$33:$BI$33), 0)),
ROUNDUP(INDEX(GRID!$B$47:$BI$57,MATCH(G$7,GRID!$A$47:$A$57,0),MATCH(1,($U$2=GRID!$B$31:$BI$31)*(КАЛЕНДАРЬ!$AZ7=GRID!$B$33:$BI$33),0))*(1-GRID!$B$69),0))</f>
        <v>28400</v>
      </c>
      <c r="I465" s="47" cm="1">
        <f t="array" ref="I465">IF($I$2="Открытый тариф",
INDEX(GRID!$B$34:$BI$44,MATCH(I$7,GRID!$A$34:$A$44,0),MATCH(1,($U$2=GRID!$B$31:$BI$31)*(КАЛЕНДАРЬ!$AZ7=GRID!$B$33:$BI$33), 0)),
ROUNDUP(INDEX(GRID!$B$34:$BI$44,MATCH(I$7,GRID!$A$34:$A$44,0),MATCH(1,($U$2=GRID!$B$31:$BI$31)*(КАЛЕНДАРЬ!$AZ7=GRID!$B$33:$BI$33),0))*(1-GRID!$B$69),0))</f>
        <v>27700</v>
      </c>
      <c r="J465" s="47" cm="1">
        <f t="array" ref="J465">IF($I$2="Открытый тариф",
INDEX(GRID!$B$47:$BI$57,MATCH(I$7,GRID!$A$47:$A$57,0),MATCH(1,($U$2=GRID!$B$31:$BI$31)*(КАЛЕНДАРЬ!$AZ7=GRID!$B$33:$BI$33), 0)),
ROUNDUP(INDEX(GRID!$B$47:$BI$57,MATCH(I$7,GRID!$A$47:$A$57,0),MATCH(1,($U$2=GRID!$B$31:$BI$31)*(КАЛЕНДАРЬ!$AZ7=GRID!$B$33:$BI$33),0))*(1-GRID!$B$69),0))</f>
        <v>30300</v>
      </c>
      <c r="K465" s="47" cm="1">
        <f t="array" ref="K465">IF($I$2="Открытый тариф",
INDEX(GRID!$B$34:$BI$44,MATCH(K$7,GRID!$A$34:$A$44,0),MATCH(1,($U$2=GRID!$B$31:$BI$31)*(КАЛЕНДАРЬ!$AZ7=GRID!$B$33:$BI$33), 0)),
ROUNDUP(INDEX(GRID!$B$34:$BI$44,MATCH(K$7,GRID!$A$34:$A$44,0),MATCH(1,($U$2=GRID!$B$31:$BI$31)*(КАЛЕНДАРЬ!$AZ7=GRID!$B$33:$BI$33),0))*(1-GRID!$B$69),0))</f>
        <v>28800</v>
      </c>
      <c r="L465" s="47" cm="1">
        <f t="array" ref="L465">IF($I$2="Открытый тариф",
INDEX(GRID!$B$47:$BI$57,MATCH(K$7,GRID!$A$47:$A$57,0),MATCH(1,($U$2=GRID!$B$31:$BI$31)*(КАЛЕНДАРЬ!$AZ7=GRID!$B$33:$BI$33), 0)),
ROUNDUP(INDEX(GRID!$B$47:$BI$57,MATCH(K$7,GRID!$A$47:$A$57,0),MATCH(1,($U$2=GRID!$B$31:$BI$31)*(КАЛЕНДАРЬ!$AZ7=GRID!$B$33:$BI$33),0))*(1-GRID!$B$69),0))</f>
        <v>31400</v>
      </c>
      <c r="M465" s="47" cm="1">
        <f t="array" ref="M465">IF($I$2="Открытый тариф",
INDEX(GRID!$B$34:$BI$44,MATCH(M$7,GRID!$A$34:$A$44,0),MATCH(1,($U$2=GRID!$B$31:$BI$31)*(КАЛЕНДАРЬ!$AZ7=GRID!$B$33:$BI$33), 0)),
ROUNDUP(INDEX(GRID!$B$34:$BI$44,MATCH(M$7,GRID!$A$34:$A$44,0),MATCH(1,($U$2=GRID!$B$31:$BI$31)*(КАЛЕНДАРЬ!$AZ7=GRID!$B$33:$BI$33),0))*(1-GRID!$B$69),0))</f>
        <v>30700</v>
      </c>
      <c r="N465" s="47" cm="1">
        <f t="array" ref="N465">IF($I$2="Открытый тариф",
INDEX(GRID!$B$47:$BI$57,MATCH(M$7,GRID!$A$47:$A$57,0),MATCH(1,($U$2=GRID!$B$31:$BI$31)*(КАЛЕНДАРЬ!$AZ7=GRID!$B$33:$BI$33), 0)),
ROUNDUP(INDEX(GRID!$B$47:$BI$57,MATCH(M$7,GRID!$A$47:$A$57,0),MATCH(1,($U$2=GRID!$B$31:$BI$31)*(КАЛЕНДАРЬ!$AZ7=GRID!$B$33:$BI$33),0))*(1-GRID!$B$69),0))</f>
        <v>33300</v>
      </c>
      <c r="O465" s="47" cm="1">
        <f t="array" ref="O465">IF($I$2="Открытый тариф",
INDEX(GRID!$B$34:$BI$44,MATCH(O$7,GRID!$A$34:$A$44,0),MATCH(1,($U$2=GRID!$B$31:$BI$31)*(КАЛЕНДАРЬ!$AZ7=GRID!$B$33:$BI$33), 0)),
ROUNDUP(INDEX(GRID!$B$34:$BI$44,MATCH(O$7,GRID!$A$34:$A$44,0),MATCH(1,($U$2=GRID!$B$31:$BI$31)*(КАЛЕНДАРЬ!$AZ7=GRID!$B$33:$BI$33),0))*(1-GRID!$B$69),0))</f>
        <v>37900</v>
      </c>
      <c r="P465" s="47" cm="1">
        <f t="array" ref="P465">IF($I$2="Открытый тариф",
INDEX(GRID!$B$47:$BI$57,MATCH(O$7,GRID!$A$47:$A$57,0),MATCH(1,($U$2=GRID!$B$31:$BI$31)*(КАЛЕНДАРЬ!$AZ7=GRID!$B$33:$BI$33), 0)),
ROUNDUP(INDEX(GRID!$B$47:$BI$57,MATCH(O$7,GRID!$A$47:$A$57,0),MATCH(1,($U$2=GRID!$B$31:$BI$31)*(КАЛЕНДАРЬ!$AZ7=GRID!$B$33:$BI$33),0))*(1-GRID!$B$69),0))</f>
        <v>40500</v>
      </c>
      <c r="Q465" s="47" cm="1">
        <f t="array" ref="Q465">IF($I$2="Открытый тариф",
INDEX(GRID!$B$34:$BI$44,MATCH(Q$7,GRID!$A$34:$A$44,0),MATCH(1,($U$2=GRID!$B$31:$BI$31)*(КАЛЕНДАРЬ!$AZ7=GRID!$B$33:$BI$33), 0)),
ROUNDUP(INDEX(GRID!$B$34:$BI$44,MATCH(Q$7,GRID!$A$34:$A$44,0),MATCH(1,($U$2=GRID!$B$31:$BI$31)*(КАЛЕНДАРЬ!$AZ7=GRID!$B$33:$BI$33),0))*(1-GRID!$B$69),0))</f>
        <v>40000</v>
      </c>
      <c r="R465" s="47" cm="1">
        <f t="array" ref="R465">IF($I$2="Открытый тариф",
INDEX(GRID!$B$47:$BI$57,MATCH(Q$7,GRID!$A$47:$A$57,0),MATCH(1,($U$2=GRID!$B$31:$BI$31)*(КАЛЕНДАРЬ!$AZ7=GRID!$B$33:$BI$33), 0)),
ROUNDUP(INDEX(GRID!$B$47:$BI$57,MATCH(Q$7,GRID!$A$47:$A$57,0),MATCH(1,($U$2=GRID!$B$31:$BI$31)*(КАЛЕНДАРЬ!$AZ7=GRID!$B$33:$BI$33),0))*(1-GRID!$B$69),0))</f>
        <v>42600</v>
      </c>
      <c r="S465" s="47" cm="1">
        <f t="array" ref="S465">IF($I$2="Открытый тариф",
INDEX(GRID!$B$34:$BI$44,MATCH(S$7,GRID!$A$34:$A$44,0),MATCH(1,($U$2=GRID!$B$31:$BI$31)*(КАЛЕНДАРЬ!$AZ7=GRID!$B$33:$BI$33), 0)),
ROUNDUP(INDEX(GRID!$B$34:$BI$44,MATCH(S$7,GRID!$A$34:$A$44,0),MATCH(1,($U$2=GRID!$B$31:$BI$31)*(КАЛЕНДАРЬ!$AZ7=GRID!$B$33:$BI$33),0))*(1-GRID!$B$69),0))</f>
        <v>43600</v>
      </c>
      <c r="T465" s="47" cm="1">
        <f t="array" ref="T465">IF($I$2="Открытый тариф",
INDEX(GRID!$B$47:$BI$57,MATCH(S$7,GRID!$A$47:$A$57,0),MATCH(1,($U$2=GRID!$B$31:$BI$31)*(КАЛЕНДАРЬ!$AZ7=GRID!$B$33:$BI$33), 0)),
ROUNDUP(INDEX(GRID!$B$47:$BI$57,MATCH(S$7,GRID!$A$47:$A$57,0),MATCH(1,($U$2=GRID!$B$31:$BI$31)*(КАЛЕНДАРЬ!$AZ7=GRID!$B$33:$BI$33),0))*(1-GRID!$B$69),0))</f>
        <v>46200</v>
      </c>
      <c r="U465" s="47" cm="1">
        <f t="array" ref="U465">IF($I$2="Открытый тариф",
INDEX(GRID!$B$34:$BI$44,MATCH(U$7,GRID!$A$34:$A$44,0),MATCH(1,($U$2=GRID!$B$31:$BI$31)*(КАЛЕНДАРЬ!$AZ7=GRID!$B$33:$BI$33), 0)),
ROUNDUP(INDEX(GRID!$B$34:$BI$44,MATCH(U$7,GRID!$A$34:$A$44,0),MATCH(1,($U$2=GRID!$B$31:$BI$31)*(КАЛЕНДАРЬ!$AZ7=GRID!$B$33:$BI$33),0))*(1-GRID!$B$69),0))</f>
        <v>49800</v>
      </c>
      <c r="V465" s="47" cm="1">
        <f t="array" ref="V465">IF($I$2="Открытый тариф",
INDEX(GRID!$B$47:$BI$57,MATCH(U$7,GRID!$A$47:$A$57,0),MATCH(1,($U$2=GRID!$B$31:$BI$31)*(КАЛЕНДАРЬ!$AZ7=GRID!$B$33:$BI$33), 0)),
ROUNDUP(INDEX(GRID!$B$47:$BI$57,MATCH(U$7,GRID!$A$47:$A$57,0),MATCH(1,($U$2=GRID!$B$31:$BI$31)*(КАЛЕНДАРЬ!$AZ7=GRID!$B$33:$BI$33),0))*(1-GRID!$B$69),0))</f>
        <v>52400</v>
      </c>
      <c r="W465" s="47" cm="1">
        <f t="array" ref="W465">IF($I$2="Открытый тариф",
INDEX(GRID!$B$34:$BI$44,MATCH(W$7,GRID!$A$34:$A$44,0),MATCH(1,($U$2=GRID!$B$31:$BI$31)*(КАЛЕНДАРЬ!$AZ7=GRID!$B$33:$BI$33), 0)),
ROUNDUP(INDEX(GRID!$B$34:$BI$44,MATCH(W$7,GRID!$A$34:$A$44,0),MATCH(1,($U$2=GRID!$B$31:$BI$31)*(КАЛЕНДАРЬ!$AZ7=GRID!$B$33:$BI$33),0))*(1-GRID!$B$69),0))</f>
        <v>147800</v>
      </c>
      <c r="X465" s="47" cm="1">
        <f t="array" ref="X465">IF($I$2="Открытый тариф",
INDEX(GRID!$B$47:$BI$57,MATCH(W$7,GRID!$A$47:$A$57,0),MATCH(1,($U$2=GRID!$B$31:$BI$31)*(КАЛЕНДАРЬ!$AZ7=GRID!$B$33:$BI$33), 0)),
ROUNDUP(INDEX(GRID!$B$47:$BI$57,MATCH(W$7,GRID!$A$47:$A$57,0),MATCH(1,($U$2=GRID!$B$31:$BI$31)*(КАЛЕНДАРЬ!$AZ7=GRID!$B$33:$BI$33),0))*(1-GRID!$B$69),0))</f>
        <v>150400</v>
      </c>
    </row>
    <row r="466" spans="1:24" x14ac:dyDescent="0.2">
      <c r="A466" s="117" t="s">
        <v>44</v>
      </c>
      <c r="B466" s="117">
        <v>5</v>
      </c>
      <c r="C466" s="47" cm="1">
        <f t="array" ref="C466">IF($I$2="Открытый тариф",
INDEX(GRID!$B$34:$BI$44,MATCH(C$7,GRID!$A$34:$A$44,0),MATCH(1,($U$2=GRID!$B$31:$BI$31)*(КАЛЕНДАРЬ!$AZ8=GRID!$B$33:$BI$33), 0)),
ROUNDUP(INDEX(GRID!$B$34:$BI$44,MATCH(C$7,GRID!$A$34:$A$44,0),MATCH(1,($U$2=GRID!$B$31:$BI$31)*(КАЛЕНДАРЬ!$AZ8=GRID!$B$33:$BI$33),0))*(1-GRID!$B$69),0))</f>
        <v>22800</v>
      </c>
      <c r="D466" s="47" cm="1">
        <f t="array" ref="D466">IF($I$2="Открытый тариф",
INDEX(GRID!$B$47:$BI$57,MATCH(C$7,GRID!$A$47:$A$57,0),MATCH(1,($U$2=GRID!$B$31:$BI$31)*(КАЛЕНДАРЬ!$AZ8=GRID!$B$33:$BI$33), 0)),
ROUNDUP(INDEX(GRID!$B$47:$BI$57,MATCH(C$7,GRID!$A$47:$A$57,0),MATCH(1,($U$2=GRID!$B$31:$BI$31)*(КАЛЕНДАРЬ!$AZ8=GRID!$B$33:$BI$33),0))*(1-GRID!$B$69),0))</f>
        <v>25400</v>
      </c>
      <c r="E466" s="47" cm="1">
        <f t="array" ref="E466">IF($I$2="Открытый тариф",
INDEX(GRID!$B$34:$BI$44,MATCH(E$7,GRID!$A$34:$A$44,0),MATCH(1,($U$2=GRID!$B$31:$BI$31)*(КАЛЕНДАРЬ!$AZ8=GRID!$B$33:$BI$33), 0)),
ROUNDUP(INDEX(GRID!$B$34:$BI$44,MATCH(E$7,GRID!$A$34:$A$44,0),MATCH(1,($U$2=GRID!$B$31:$BI$31)*(КАЛЕНДАРЬ!$AZ8=GRID!$B$33:$BI$33),0))*(1-GRID!$B$69),0))</f>
        <v>24700</v>
      </c>
      <c r="F466" s="47" cm="1">
        <f t="array" ref="F466">IF($I$2="Открытый тариф",
INDEX(GRID!$B$47:$BI$57,MATCH(E$7,GRID!$A$47:$A$57,0),MATCH(1,($U$2=GRID!$B$31:$BI$31)*(КАЛЕНДАРЬ!$AZ8=GRID!$B$33:$BI$33), 0)),
ROUNDUP(INDEX(GRID!$B$47:$BI$57,MATCH(E$7,GRID!$A$47:$A$57,0),MATCH(1,($U$2=GRID!$B$31:$BI$31)*(КАЛЕНДАРЬ!$AZ8=GRID!$B$33:$BI$33),0))*(1-GRID!$B$69),0))</f>
        <v>27300</v>
      </c>
      <c r="G466" s="47" cm="1">
        <f t="array" ref="G466">IF($I$2="Открытый тариф",
INDEX(GRID!$B$34:$BI$44,MATCH(G$7,GRID!$A$34:$A$44,0),MATCH(1,($U$2=GRID!$B$31:$BI$31)*(КАЛЕНДАРЬ!$AZ8=GRID!$B$33:$BI$33), 0)),
ROUNDUP(INDEX(GRID!$B$34:$BI$44,MATCH(G$7,GRID!$A$34:$A$44,0),MATCH(1,($U$2=GRID!$B$31:$BI$31)*(КАЛЕНДАРЬ!$AZ8=GRID!$B$33:$BI$33),0))*(1-GRID!$B$69),0))</f>
        <v>25800</v>
      </c>
      <c r="H466" s="47" cm="1">
        <f t="array" ref="H466">IF($I$2="Открытый тариф",
INDEX(GRID!$B$47:$BI$57,MATCH(G$7,GRID!$A$47:$A$57,0),MATCH(1,($U$2=GRID!$B$31:$BI$31)*(КАЛЕНДАРЬ!$AZ8=GRID!$B$33:$BI$33), 0)),
ROUNDUP(INDEX(GRID!$B$47:$BI$57,MATCH(G$7,GRID!$A$47:$A$57,0),MATCH(1,($U$2=GRID!$B$31:$BI$31)*(КАЛЕНДАРЬ!$AZ8=GRID!$B$33:$BI$33),0))*(1-GRID!$B$69),0))</f>
        <v>28400</v>
      </c>
      <c r="I466" s="47" cm="1">
        <f t="array" ref="I466">IF($I$2="Открытый тариф",
INDEX(GRID!$B$34:$BI$44,MATCH(I$7,GRID!$A$34:$A$44,0),MATCH(1,($U$2=GRID!$B$31:$BI$31)*(КАЛЕНДАРЬ!$AZ8=GRID!$B$33:$BI$33), 0)),
ROUNDUP(INDEX(GRID!$B$34:$BI$44,MATCH(I$7,GRID!$A$34:$A$44,0),MATCH(1,($U$2=GRID!$B$31:$BI$31)*(КАЛЕНДАРЬ!$AZ8=GRID!$B$33:$BI$33),0))*(1-GRID!$B$69),0))</f>
        <v>27700</v>
      </c>
      <c r="J466" s="47" cm="1">
        <f t="array" ref="J466">IF($I$2="Открытый тариф",
INDEX(GRID!$B$47:$BI$57,MATCH(I$7,GRID!$A$47:$A$57,0),MATCH(1,($U$2=GRID!$B$31:$BI$31)*(КАЛЕНДАРЬ!$AZ8=GRID!$B$33:$BI$33), 0)),
ROUNDUP(INDEX(GRID!$B$47:$BI$57,MATCH(I$7,GRID!$A$47:$A$57,0),MATCH(1,($U$2=GRID!$B$31:$BI$31)*(КАЛЕНДАРЬ!$AZ8=GRID!$B$33:$BI$33),0))*(1-GRID!$B$69),0))</f>
        <v>30300</v>
      </c>
      <c r="K466" s="47" cm="1">
        <f t="array" ref="K466">IF($I$2="Открытый тариф",
INDEX(GRID!$B$34:$BI$44,MATCH(K$7,GRID!$A$34:$A$44,0),MATCH(1,($U$2=GRID!$B$31:$BI$31)*(КАЛЕНДАРЬ!$AZ8=GRID!$B$33:$BI$33), 0)),
ROUNDUP(INDEX(GRID!$B$34:$BI$44,MATCH(K$7,GRID!$A$34:$A$44,0),MATCH(1,($U$2=GRID!$B$31:$BI$31)*(КАЛЕНДАРЬ!$AZ8=GRID!$B$33:$BI$33),0))*(1-GRID!$B$69),0))</f>
        <v>28800</v>
      </c>
      <c r="L466" s="47" cm="1">
        <f t="array" ref="L466">IF($I$2="Открытый тариф",
INDEX(GRID!$B$47:$BI$57,MATCH(K$7,GRID!$A$47:$A$57,0),MATCH(1,($U$2=GRID!$B$31:$BI$31)*(КАЛЕНДАРЬ!$AZ8=GRID!$B$33:$BI$33), 0)),
ROUNDUP(INDEX(GRID!$B$47:$BI$57,MATCH(K$7,GRID!$A$47:$A$57,0),MATCH(1,($U$2=GRID!$B$31:$BI$31)*(КАЛЕНДАРЬ!$AZ8=GRID!$B$33:$BI$33),0))*(1-GRID!$B$69),0))</f>
        <v>31400</v>
      </c>
      <c r="M466" s="47" cm="1">
        <f t="array" ref="M466">IF($I$2="Открытый тариф",
INDEX(GRID!$B$34:$BI$44,MATCH(M$7,GRID!$A$34:$A$44,0),MATCH(1,($U$2=GRID!$B$31:$BI$31)*(КАЛЕНДАРЬ!$AZ8=GRID!$B$33:$BI$33), 0)),
ROUNDUP(INDEX(GRID!$B$34:$BI$44,MATCH(M$7,GRID!$A$34:$A$44,0),MATCH(1,($U$2=GRID!$B$31:$BI$31)*(КАЛЕНДАРЬ!$AZ8=GRID!$B$33:$BI$33),0))*(1-GRID!$B$69),0))</f>
        <v>30700</v>
      </c>
      <c r="N466" s="47" cm="1">
        <f t="array" ref="N466">IF($I$2="Открытый тариф",
INDEX(GRID!$B$47:$BI$57,MATCH(M$7,GRID!$A$47:$A$57,0),MATCH(1,($U$2=GRID!$B$31:$BI$31)*(КАЛЕНДАРЬ!$AZ8=GRID!$B$33:$BI$33), 0)),
ROUNDUP(INDEX(GRID!$B$47:$BI$57,MATCH(M$7,GRID!$A$47:$A$57,0),MATCH(1,($U$2=GRID!$B$31:$BI$31)*(КАЛЕНДАРЬ!$AZ8=GRID!$B$33:$BI$33),0))*(1-GRID!$B$69),0))</f>
        <v>33300</v>
      </c>
      <c r="O466" s="47" cm="1">
        <f t="array" ref="O466">IF($I$2="Открытый тариф",
INDEX(GRID!$B$34:$BI$44,MATCH(O$7,GRID!$A$34:$A$44,0),MATCH(1,($U$2=GRID!$B$31:$BI$31)*(КАЛЕНДАРЬ!$AZ8=GRID!$B$33:$BI$33), 0)),
ROUNDUP(INDEX(GRID!$B$34:$BI$44,MATCH(O$7,GRID!$A$34:$A$44,0),MATCH(1,($U$2=GRID!$B$31:$BI$31)*(КАЛЕНДАРЬ!$AZ8=GRID!$B$33:$BI$33),0))*(1-GRID!$B$69),0))</f>
        <v>37900</v>
      </c>
      <c r="P466" s="47" cm="1">
        <f t="array" ref="P466">IF($I$2="Открытый тариф",
INDEX(GRID!$B$47:$BI$57,MATCH(O$7,GRID!$A$47:$A$57,0),MATCH(1,($U$2=GRID!$B$31:$BI$31)*(КАЛЕНДАРЬ!$AZ8=GRID!$B$33:$BI$33), 0)),
ROUNDUP(INDEX(GRID!$B$47:$BI$57,MATCH(O$7,GRID!$A$47:$A$57,0),MATCH(1,($U$2=GRID!$B$31:$BI$31)*(КАЛЕНДАРЬ!$AZ8=GRID!$B$33:$BI$33),0))*(1-GRID!$B$69),0))</f>
        <v>40500</v>
      </c>
      <c r="Q466" s="47" cm="1">
        <f t="array" ref="Q466">IF($I$2="Открытый тариф",
INDEX(GRID!$B$34:$BI$44,MATCH(Q$7,GRID!$A$34:$A$44,0),MATCH(1,($U$2=GRID!$B$31:$BI$31)*(КАЛЕНДАРЬ!$AZ8=GRID!$B$33:$BI$33), 0)),
ROUNDUP(INDEX(GRID!$B$34:$BI$44,MATCH(Q$7,GRID!$A$34:$A$44,0),MATCH(1,($U$2=GRID!$B$31:$BI$31)*(КАЛЕНДАРЬ!$AZ8=GRID!$B$33:$BI$33),0))*(1-GRID!$B$69),0))</f>
        <v>40000</v>
      </c>
      <c r="R466" s="47" cm="1">
        <f t="array" ref="R466">IF($I$2="Открытый тариф",
INDEX(GRID!$B$47:$BI$57,MATCH(Q$7,GRID!$A$47:$A$57,0),MATCH(1,($U$2=GRID!$B$31:$BI$31)*(КАЛЕНДАРЬ!$AZ8=GRID!$B$33:$BI$33), 0)),
ROUNDUP(INDEX(GRID!$B$47:$BI$57,MATCH(Q$7,GRID!$A$47:$A$57,0),MATCH(1,($U$2=GRID!$B$31:$BI$31)*(КАЛЕНДАРЬ!$AZ8=GRID!$B$33:$BI$33),0))*(1-GRID!$B$69),0))</f>
        <v>42600</v>
      </c>
      <c r="S466" s="47" cm="1">
        <f t="array" ref="S466">IF($I$2="Открытый тариф",
INDEX(GRID!$B$34:$BI$44,MATCH(S$7,GRID!$A$34:$A$44,0),MATCH(1,($U$2=GRID!$B$31:$BI$31)*(КАЛЕНДАРЬ!$AZ8=GRID!$B$33:$BI$33), 0)),
ROUNDUP(INDEX(GRID!$B$34:$BI$44,MATCH(S$7,GRID!$A$34:$A$44,0),MATCH(1,($U$2=GRID!$B$31:$BI$31)*(КАЛЕНДАРЬ!$AZ8=GRID!$B$33:$BI$33),0))*(1-GRID!$B$69),0))</f>
        <v>43600</v>
      </c>
      <c r="T466" s="47" cm="1">
        <f t="array" ref="T466">IF($I$2="Открытый тариф",
INDEX(GRID!$B$47:$BI$57,MATCH(S$7,GRID!$A$47:$A$57,0),MATCH(1,($U$2=GRID!$B$31:$BI$31)*(КАЛЕНДАРЬ!$AZ8=GRID!$B$33:$BI$33), 0)),
ROUNDUP(INDEX(GRID!$B$47:$BI$57,MATCH(S$7,GRID!$A$47:$A$57,0),MATCH(1,($U$2=GRID!$B$31:$BI$31)*(КАЛЕНДАРЬ!$AZ8=GRID!$B$33:$BI$33),0))*(1-GRID!$B$69),0))</f>
        <v>46200</v>
      </c>
      <c r="U466" s="47" cm="1">
        <f t="array" ref="U466">IF($I$2="Открытый тариф",
INDEX(GRID!$B$34:$BI$44,MATCH(U$7,GRID!$A$34:$A$44,0),MATCH(1,($U$2=GRID!$B$31:$BI$31)*(КАЛЕНДАРЬ!$AZ8=GRID!$B$33:$BI$33), 0)),
ROUNDUP(INDEX(GRID!$B$34:$BI$44,MATCH(U$7,GRID!$A$34:$A$44,0),MATCH(1,($U$2=GRID!$B$31:$BI$31)*(КАЛЕНДАРЬ!$AZ8=GRID!$B$33:$BI$33),0))*(1-GRID!$B$69),0))</f>
        <v>49800</v>
      </c>
      <c r="V466" s="47" cm="1">
        <f t="array" ref="V466">IF($I$2="Открытый тариф",
INDEX(GRID!$B$47:$BI$57,MATCH(U$7,GRID!$A$47:$A$57,0),MATCH(1,($U$2=GRID!$B$31:$BI$31)*(КАЛЕНДАРЬ!$AZ8=GRID!$B$33:$BI$33), 0)),
ROUNDUP(INDEX(GRID!$B$47:$BI$57,MATCH(U$7,GRID!$A$47:$A$57,0),MATCH(1,($U$2=GRID!$B$31:$BI$31)*(КАЛЕНДАРЬ!$AZ8=GRID!$B$33:$BI$33),0))*(1-GRID!$B$69),0))</f>
        <v>52400</v>
      </c>
      <c r="W466" s="47" cm="1">
        <f t="array" ref="W466">IF($I$2="Открытый тариф",
INDEX(GRID!$B$34:$BI$44,MATCH(W$7,GRID!$A$34:$A$44,0),MATCH(1,($U$2=GRID!$B$31:$BI$31)*(КАЛЕНДАРЬ!$AZ8=GRID!$B$33:$BI$33), 0)),
ROUNDUP(INDEX(GRID!$B$34:$BI$44,MATCH(W$7,GRID!$A$34:$A$44,0),MATCH(1,($U$2=GRID!$B$31:$BI$31)*(КАЛЕНДАРЬ!$AZ8=GRID!$B$33:$BI$33),0))*(1-GRID!$B$69),0))</f>
        <v>147800</v>
      </c>
      <c r="X466" s="47" cm="1">
        <f t="array" ref="X466">IF($I$2="Открытый тариф",
INDEX(GRID!$B$47:$BI$57,MATCH(W$7,GRID!$A$47:$A$57,0),MATCH(1,($U$2=GRID!$B$31:$BI$31)*(КАЛЕНДАРЬ!$AZ8=GRID!$B$33:$BI$33), 0)),
ROUNDUP(INDEX(GRID!$B$47:$BI$57,MATCH(W$7,GRID!$A$47:$A$57,0),MATCH(1,($U$2=GRID!$B$31:$BI$31)*(КАЛЕНДАРЬ!$AZ8=GRID!$B$33:$BI$33),0))*(1-GRID!$B$69),0))</f>
        <v>150400</v>
      </c>
    </row>
    <row r="467" spans="1:24" x14ac:dyDescent="0.2">
      <c r="A467" s="117" t="s">
        <v>45</v>
      </c>
      <c r="B467" s="117">
        <v>6</v>
      </c>
      <c r="C467" s="47" cm="1">
        <f t="array" ref="C467">IF($I$2="Открытый тариф",
INDEX(GRID!$B$34:$BI$44,MATCH(C$7,GRID!$A$34:$A$44,0),MATCH(1,($U$2=GRID!$B$31:$BI$31)*(КАЛЕНДАРЬ!$AZ9=GRID!$B$33:$BI$33), 0)),
ROUNDUP(INDEX(GRID!$B$34:$BI$44,MATCH(C$7,GRID!$A$34:$A$44,0),MATCH(1,($U$2=GRID!$B$31:$BI$31)*(КАЛЕНДАРЬ!$AZ9=GRID!$B$33:$BI$33),0))*(1-GRID!$B$69),0))</f>
        <v>22800</v>
      </c>
      <c r="D467" s="47" cm="1">
        <f t="array" ref="D467">IF($I$2="Открытый тариф",
INDEX(GRID!$B$47:$BI$57,MATCH(C$7,GRID!$A$47:$A$57,0),MATCH(1,($U$2=GRID!$B$31:$BI$31)*(КАЛЕНДАРЬ!$AZ9=GRID!$B$33:$BI$33), 0)),
ROUNDUP(INDEX(GRID!$B$47:$BI$57,MATCH(C$7,GRID!$A$47:$A$57,0),MATCH(1,($U$2=GRID!$B$31:$BI$31)*(КАЛЕНДАРЬ!$AZ9=GRID!$B$33:$BI$33),0))*(1-GRID!$B$69),0))</f>
        <v>25400</v>
      </c>
      <c r="E467" s="47" cm="1">
        <f t="array" ref="E467">IF($I$2="Открытый тариф",
INDEX(GRID!$B$34:$BI$44,MATCH(E$7,GRID!$A$34:$A$44,0),MATCH(1,($U$2=GRID!$B$31:$BI$31)*(КАЛЕНДАРЬ!$AZ9=GRID!$B$33:$BI$33), 0)),
ROUNDUP(INDEX(GRID!$B$34:$BI$44,MATCH(E$7,GRID!$A$34:$A$44,0),MATCH(1,($U$2=GRID!$B$31:$BI$31)*(КАЛЕНДАРЬ!$AZ9=GRID!$B$33:$BI$33),0))*(1-GRID!$B$69),0))</f>
        <v>24700</v>
      </c>
      <c r="F467" s="47" cm="1">
        <f t="array" ref="F467">IF($I$2="Открытый тариф",
INDEX(GRID!$B$47:$BI$57,MATCH(E$7,GRID!$A$47:$A$57,0),MATCH(1,($U$2=GRID!$B$31:$BI$31)*(КАЛЕНДАРЬ!$AZ9=GRID!$B$33:$BI$33), 0)),
ROUNDUP(INDEX(GRID!$B$47:$BI$57,MATCH(E$7,GRID!$A$47:$A$57,0),MATCH(1,($U$2=GRID!$B$31:$BI$31)*(КАЛЕНДАРЬ!$AZ9=GRID!$B$33:$BI$33),0))*(1-GRID!$B$69),0))</f>
        <v>27300</v>
      </c>
      <c r="G467" s="47" cm="1">
        <f t="array" ref="G467">IF($I$2="Открытый тариф",
INDEX(GRID!$B$34:$BI$44,MATCH(G$7,GRID!$A$34:$A$44,0),MATCH(1,($U$2=GRID!$B$31:$BI$31)*(КАЛЕНДАРЬ!$AZ9=GRID!$B$33:$BI$33), 0)),
ROUNDUP(INDEX(GRID!$B$34:$BI$44,MATCH(G$7,GRID!$A$34:$A$44,0),MATCH(1,($U$2=GRID!$B$31:$BI$31)*(КАЛЕНДАРЬ!$AZ9=GRID!$B$33:$BI$33),0))*(1-GRID!$B$69),0))</f>
        <v>25800</v>
      </c>
      <c r="H467" s="47" cm="1">
        <f t="array" ref="H467">IF($I$2="Открытый тариф",
INDEX(GRID!$B$47:$BI$57,MATCH(G$7,GRID!$A$47:$A$57,0),MATCH(1,($U$2=GRID!$B$31:$BI$31)*(КАЛЕНДАРЬ!$AZ9=GRID!$B$33:$BI$33), 0)),
ROUNDUP(INDEX(GRID!$B$47:$BI$57,MATCH(G$7,GRID!$A$47:$A$57,0),MATCH(1,($U$2=GRID!$B$31:$BI$31)*(КАЛЕНДАРЬ!$AZ9=GRID!$B$33:$BI$33),0))*(1-GRID!$B$69),0))</f>
        <v>28400</v>
      </c>
      <c r="I467" s="47" cm="1">
        <f t="array" ref="I467">IF($I$2="Открытый тариф",
INDEX(GRID!$B$34:$BI$44,MATCH(I$7,GRID!$A$34:$A$44,0),MATCH(1,($U$2=GRID!$B$31:$BI$31)*(КАЛЕНДАРЬ!$AZ9=GRID!$B$33:$BI$33), 0)),
ROUNDUP(INDEX(GRID!$B$34:$BI$44,MATCH(I$7,GRID!$A$34:$A$44,0),MATCH(1,($U$2=GRID!$B$31:$BI$31)*(КАЛЕНДАРЬ!$AZ9=GRID!$B$33:$BI$33),0))*(1-GRID!$B$69),0))</f>
        <v>27700</v>
      </c>
      <c r="J467" s="47" cm="1">
        <f t="array" ref="J467">IF($I$2="Открытый тариф",
INDEX(GRID!$B$47:$BI$57,MATCH(I$7,GRID!$A$47:$A$57,0),MATCH(1,($U$2=GRID!$B$31:$BI$31)*(КАЛЕНДАРЬ!$AZ9=GRID!$B$33:$BI$33), 0)),
ROUNDUP(INDEX(GRID!$B$47:$BI$57,MATCH(I$7,GRID!$A$47:$A$57,0),MATCH(1,($U$2=GRID!$B$31:$BI$31)*(КАЛЕНДАРЬ!$AZ9=GRID!$B$33:$BI$33),0))*(1-GRID!$B$69),0))</f>
        <v>30300</v>
      </c>
      <c r="K467" s="47" cm="1">
        <f t="array" ref="K467">IF($I$2="Открытый тариф",
INDEX(GRID!$B$34:$BI$44,MATCH(K$7,GRID!$A$34:$A$44,0),MATCH(1,($U$2=GRID!$B$31:$BI$31)*(КАЛЕНДАРЬ!$AZ9=GRID!$B$33:$BI$33), 0)),
ROUNDUP(INDEX(GRID!$B$34:$BI$44,MATCH(K$7,GRID!$A$34:$A$44,0),MATCH(1,($U$2=GRID!$B$31:$BI$31)*(КАЛЕНДАРЬ!$AZ9=GRID!$B$33:$BI$33),0))*(1-GRID!$B$69),0))</f>
        <v>28800</v>
      </c>
      <c r="L467" s="47" cm="1">
        <f t="array" ref="L467">IF($I$2="Открытый тариф",
INDEX(GRID!$B$47:$BI$57,MATCH(K$7,GRID!$A$47:$A$57,0),MATCH(1,($U$2=GRID!$B$31:$BI$31)*(КАЛЕНДАРЬ!$AZ9=GRID!$B$33:$BI$33), 0)),
ROUNDUP(INDEX(GRID!$B$47:$BI$57,MATCH(K$7,GRID!$A$47:$A$57,0),MATCH(1,($U$2=GRID!$B$31:$BI$31)*(КАЛЕНДАРЬ!$AZ9=GRID!$B$33:$BI$33),0))*(1-GRID!$B$69),0))</f>
        <v>31400</v>
      </c>
      <c r="M467" s="47" cm="1">
        <f t="array" ref="M467">IF($I$2="Открытый тариф",
INDEX(GRID!$B$34:$BI$44,MATCH(M$7,GRID!$A$34:$A$44,0),MATCH(1,($U$2=GRID!$B$31:$BI$31)*(КАЛЕНДАРЬ!$AZ9=GRID!$B$33:$BI$33), 0)),
ROUNDUP(INDEX(GRID!$B$34:$BI$44,MATCH(M$7,GRID!$A$34:$A$44,0),MATCH(1,($U$2=GRID!$B$31:$BI$31)*(КАЛЕНДАРЬ!$AZ9=GRID!$B$33:$BI$33),0))*(1-GRID!$B$69),0))</f>
        <v>30700</v>
      </c>
      <c r="N467" s="47" cm="1">
        <f t="array" ref="N467">IF($I$2="Открытый тариф",
INDEX(GRID!$B$47:$BI$57,MATCH(M$7,GRID!$A$47:$A$57,0),MATCH(1,($U$2=GRID!$B$31:$BI$31)*(КАЛЕНДАРЬ!$AZ9=GRID!$B$33:$BI$33), 0)),
ROUNDUP(INDEX(GRID!$B$47:$BI$57,MATCH(M$7,GRID!$A$47:$A$57,0),MATCH(1,($U$2=GRID!$B$31:$BI$31)*(КАЛЕНДАРЬ!$AZ9=GRID!$B$33:$BI$33),0))*(1-GRID!$B$69),0))</f>
        <v>33300</v>
      </c>
      <c r="O467" s="47" cm="1">
        <f t="array" ref="O467">IF($I$2="Открытый тариф",
INDEX(GRID!$B$34:$BI$44,MATCH(O$7,GRID!$A$34:$A$44,0),MATCH(1,($U$2=GRID!$B$31:$BI$31)*(КАЛЕНДАРЬ!$AZ9=GRID!$B$33:$BI$33), 0)),
ROUNDUP(INDEX(GRID!$B$34:$BI$44,MATCH(O$7,GRID!$A$34:$A$44,0),MATCH(1,($U$2=GRID!$B$31:$BI$31)*(КАЛЕНДАРЬ!$AZ9=GRID!$B$33:$BI$33),0))*(1-GRID!$B$69),0))</f>
        <v>37900</v>
      </c>
      <c r="P467" s="47" cm="1">
        <f t="array" ref="P467">IF($I$2="Открытый тариф",
INDEX(GRID!$B$47:$BI$57,MATCH(O$7,GRID!$A$47:$A$57,0),MATCH(1,($U$2=GRID!$B$31:$BI$31)*(КАЛЕНДАРЬ!$AZ9=GRID!$B$33:$BI$33), 0)),
ROUNDUP(INDEX(GRID!$B$47:$BI$57,MATCH(O$7,GRID!$A$47:$A$57,0),MATCH(1,($U$2=GRID!$B$31:$BI$31)*(КАЛЕНДАРЬ!$AZ9=GRID!$B$33:$BI$33),0))*(1-GRID!$B$69),0))</f>
        <v>40500</v>
      </c>
      <c r="Q467" s="47" cm="1">
        <f t="array" ref="Q467">IF($I$2="Открытый тариф",
INDEX(GRID!$B$34:$BI$44,MATCH(Q$7,GRID!$A$34:$A$44,0),MATCH(1,($U$2=GRID!$B$31:$BI$31)*(КАЛЕНДАРЬ!$AZ9=GRID!$B$33:$BI$33), 0)),
ROUNDUP(INDEX(GRID!$B$34:$BI$44,MATCH(Q$7,GRID!$A$34:$A$44,0),MATCH(1,($U$2=GRID!$B$31:$BI$31)*(КАЛЕНДАРЬ!$AZ9=GRID!$B$33:$BI$33),0))*(1-GRID!$B$69),0))</f>
        <v>40000</v>
      </c>
      <c r="R467" s="47" cm="1">
        <f t="array" ref="R467">IF($I$2="Открытый тариф",
INDEX(GRID!$B$47:$BI$57,MATCH(Q$7,GRID!$A$47:$A$57,0),MATCH(1,($U$2=GRID!$B$31:$BI$31)*(КАЛЕНДАРЬ!$AZ9=GRID!$B$33:$BI$33), 0)),
ROUNDUP(INDEX(GRID!$B$47:$BI$57,MATCH(Q$7,GRID!$A$47:$A$57,0),MATCH(1,($U$2=GRID!$B$31:$BI$31)*(КАЛЕНДАРЬ!$AZ9=GRID!$B$33:$BI$33),0))*(1-GRID!$B$69),0))</f>
        <v>42600</v>
      </c>
      <c r="S467" s="47" cm="1">
        <f t="array" ref="S467">IF($I$2="Открытый тариф",
INDEX(GRID!$B$34:$BI$44,MATCH(S$7,GRID!$A$34:$A$44,0),MATCH(1,($U$2=GRID!$B$31:$BI$31)*(КАЛЕНДАРЬ!$AZ9=GRID!$B$33:$BI$33), 0)),
ROUNDUP(INDEX(GRID!$B$34:$BI$44,MATCH(S$7,GRID!$A$34:$A$44,0),MATCH(1,($U$2=GRID!$B$31:$BI$31)*(КАЛЕНДАРЬ!$AZ9=GRID!$B$33:$BI$33),0))*(1-GRID!$B$69),0))</f>
        <v>43600</v>
      </c>
      <c r="T467" s="47" cm="1">
        <f t="array" ref="T467">IF($I$2="Открытый тариф",
INDEX(GRID!$B$47:$BI$57,MATCH(S$7,GRID!$A$47:$A$57,0),MATCH(1,($U$2=GRID!$B$31:$BI$31)*(КАЛЕНДАРЬ!$AZ9=GRID!$B$33:$BI$33), 0)),
ROUNDUP(INDEX(GRID!$B$47:$BI$57,MATCH(S$7,GRID!$A$47:$A$57,0),MATCH(1,($U$2=GRID!$B$31:$BI$31)*(КАЛЕНДАРЬ!$AZ9=GRID!$B$33:$BI$33),0))*(1-GRID!$B$69),0))</f>
        <v>46200</v>
      </c>
      <c r="U467" s="47" cm="1">
        <f t="array" ref="U467">IF($I$2="Открытый тариф",
INDEX(GRID!$B$34:$BI$44,MATCH(U$7,GRID!$A$34:$A$44,0),MATCH(1,($U$2=GRID!$B$31:$BI$31)*(КАЛЕНДАРЬ!$AZ9=GRID!$B$33:$BI$33), 0)),
ROUNDUP(INDEX(GRID!$B$34:$BI$44,MATCH(U$7,GRID!$A$34:$A$44,0),MATCH(1,($U$2=GRID!$B$31:$BI$31)*(КАЛЕНДАРЬ!$AZ9=GRID!$B$33:$BI$33),0))*(1-GRID!$B$69),0))</f>
        <v>49800</v>
      </c>
      <c r="V467" s="47" cm="1">
        <f t="array" ref="V467">IF($I$2="Открытый тариф",
INDEX(GRID!$B$47:$BI$57,MATCH(U$7,GRID!$A$47:$A$57,0),MATCH(1,($U$2=GRID!$B$31:$BI$31)*(КАЛЕНДАРЬ!$AZ9=GRID!$B$33:$BI$33), 0)),
ROUNDUP(INDEX(GRID!$B$47:$BI$57,MATCH(U$7,GRID!$A$47:$A$57,0),MATCH(1,($U$2=GRID!$B$31:$BI$31)*(КАЛЕНДАРЬ!$AZ9=GRID!$B$33:$BI$33),0))*(1-GRID!$B$69),0))</f>
        <v>52400</v>
      </c>
      <c r="W467" s="47" cm="1">
        <f t="array" ref="W467">IF($I$2="Открытый тариф",
INDEX(GRID!$B$34:$BI$44,MATCH(W$7,GRID!$A$34:$A$44,0),MATCH(1,($U$2=GRID!$B$31:$BI$31)*(КАЛЕНДАРЬ!$AZ9=GRID!$B$33:$BI$33), 0)),
ROUNDUP(INDEX(GRID!$B$34:$BI$44,MATCH(W$7,GRID!$A$34:$A$44,0),MATCH(1,($U$2=GRID!$B$31:$BI$31)*(КАЛЕНДАРЬ!$AZ9=GRID!$B$33:$BI$33),0))*(1-GRID!$B$69),0))</f>
        <v>147800</v>
      </c>
      <c r="X467" s="47" cm="1">
        <f t="array" ref="X467">IF($I$2="Открытый тариф",
INDEX(GRID!$B$47:$BI$57,MATCH(W$7,GRID!$A$47:$A$57,0),MATCH(1,($U$2=GRID!$B$31:$BI$31)*(КАЛЕНДАРЬ!$AZ9=GRID!$B$33:$BI$33), 0)),
ROUNDUP(INDEX(GRID!$B$47:$BI$57,MATCH(W$7,GRID!$A$47:$A$57,0),MATCH(1,($U$2=GRID!$B$31:$BI$31)*(КАЛЕНДАРЬ!$AZ9=GRID!$B$33:$BI$33),0))*(1-GRID!$B$69),0))</f>
        <v>150400</v>
      </c>
    </row>
    <row r="468" spans="1:24" x14ac:dyDescent="0.2">
      <c r="A468" s="117" t="s">
        <v>46</v>
      </c>
      <c r="B468" s="117">
        <v>7</v>
      </c>
      <c r="C468" s="47" cm="1">
        <f t="array" ref="C468">IF($I$2="Открытый тариф",
INDEX(GRID!$B$34:$BI$44,MATCH(C$7,GRID!$A$34:$A$44,0),MATCH(1,($U$2=GRID!$B$31:$BI$31)*(КАЛЕНДАРЬ!$AZ10=GRID!$B$33:$BI$33), 0)),
ROUNDUP(INDEX(GRID!$B$34:$BI$44,MATCH(C$7,GRID!$A$34:$A$44,0),MATCH(1,($U$2=GRID!$B$31:$BI$31)*(КАЛЕНДАРЬ!$AZ10=GRID!$B$33:$BI$33),0))*(1-GRID!$B$69),0))</f>
        <v>22800</v>
      </c>
      <c r="D468" s="47" cm="1">
        <f t="array" ref="D468">IF($I$2="Открытый тариф",
INDEX(GRID!$B$47:$BI$57,MATCH(C$7,GRID!$A$47:$A$57,0),MATCH(1,($U$2=GRID!$B$31:$BI$31)*(КАЛЕНДАРЬ!$AZ10=GRID!$B$33:$BI$33), 0)),
ROUNDUP(INDEX(GRID!$B$47:$BI$57,MATCH(C$7,GRID!$A$47:$A$57,0),MATCH(1,($U$2=GRID!$B$31:$BI$31)*(КАЛЕНДАРЬ!$AZ10=GRID!$B$33:$BI$33),0))*(1-GRID!$B$69),0))</f>
        <v>25400</v>
      </c>
      <c r="E468" s="47" cm="1">
        <f t="array" ref="E468">IF($I$2="Открытый тариф",
INDEX(GRID!$B$34:$BI$44,MATCH(E$7,GRID!$A$34:$A$44,0),MATCH(1,($U$2=GRID!$B$31:$BI$31)*(КАЛЕНДАРЬ!$AZ10=GRID!$B$33:$BI$33), 0)),
ROUNDUP(INDEX(GRID!$B$34:$BI$44,MATCH(E$7,GRID!$A$34:$A$44,0),MATCH(1,($U$2=GRID!$B$31:$BI$31)*(КАЛЕНДАРЬ!$AZ10=GRID!$B$33:$BI$33),0))*(1-GRID!$B$69),0))</f>
        <v>24700</v>
      </c>
      <c r="F468" s="47" cm="1">
        <f t="array" ref="F468">IF($I$2="Открытый тариф",
INDEX(GRID!$B$47:$BI$57,MATCH(E$7,GRID!$A$47:$A$57,0),MATCH(1,($U$2=GRID!$B$31:$BI$31)*(КАЛЕНДАРЬ!$AZ10=GRID!$B$33:$BI$33), 0)),
ROUNDUP(INDEX(GRID!$B$47:$BI$57,MATCH(E$7,GRID!$A$47:$A$57,0),MATCH(1,($U$2=GRID!$B$31:$BI$31)*(КАЛЕНДАРЬ!$AZ10=GRID!$B$33:$BI$33),0))*(1-GRID!$B$69),0))</f>
        <v>27300</v>
      </c>
      <c r="G468" s="47" cm="1">
        <f t="array" ref="G468">IF($I$2="Открытый тариф",
INDEX(GRID!$B$34:$BI$44,MATCH(G$7,GRID!$A$34:$A$44,0),MATCH(1,($U$2=GRID!$B$31:$BI$31)*(КАЛЕНДАРЬ!$AZ10=GRID!$B$33:$BI$33), 0)),
ROUNDUP(INDEX(GRID!$B$34:$BI$44,MATCH(G$7,GRID!$A$34:$A$44,0),MATCH(1,($U$2=GRID!$B$31:$BI$31)*(КАЛЕНДАРЬ!$AZ10=GRID!$B$33:$BI$33),0))*(1-GRID!$B$69),0))</f>
        <v>25800</v>
      </c>
      <c r="H468" s="47" cm="1">
        <f t="array" ref="H468">IF($I$2="Открытый тариф",
INDEX(GRID!$B$47:$BI$57,MATCH(G$7,GRID!$A$47:$A$57,0),MATCH(1,($U$2=GRID!$B$31:$BI$31)*(КАЛЕНДАРЬ!$AZ10=GRID!$B$33:$BI$33), 0)),
ROUNDUP(INDEX(GRID!$B$47:$BI$57,MATCH(G$7,GRID!$A$47:$A$57,0),MATCH(1,($U$2=GRID!$B$31:$BI$31)*(КАЛЕНДАРЬ!$AZ10=GRID!$B$33:$BI$33),0))*(1-GRID!$B$69),0))</f>
        <v>28400</v>
      </c>
      <c r="I468" s="47" cm="1">
        <f t="array" ref="I468">IF($I$2="Открытый тариф",
INDEX(GRID!$B$34:$BI$44,MATCH(I$7,GRID!$A$34:$A$44,0),MATCH(1,($U$2=GRID!$B$31:$BI$31)*(КАЛЕНДАРЬ!$AZ10=GRID!$B$33:$BI$33), 0)),
ROUNDUP(INDEX(GRID!$B$34:$BI$44,MATCH(I$7,GRID!$A$34:$A$44,0),MATCH(1,($U$2=GRID!$B$31:$BI$31)*(КАЛЕНДАРЬ!$AZ10=GRID!$B$33:$BI$33),0))*(1-GRID!$B$69),0))</f>
        <v>27700</v>
      </c>
      <c r="J468" s="47" cm="1">
        <f t="array" ref="J468">IF($I$2="Открытый тариф",
INDEX(GRID!$B$47:$BI$57,MATCH(I$7,GRID!$A$47:$A$57,0),MATCH(1,($U$2=GRID!$B$31:$BI$31)*(КАЛЕНДАРЬ!$AZ10=GRID!$B$33:$BI$33), 0)),
ROUNDUP(INDEX(GRID!$B$47:$BI$57,MATCH(I$7,GRID!$A$47:$A$57,0),MATCH(1,($U$2=GRID!$B$31:$BI$31)*(КАЛЕНДАРЬ!$AZ10=GRID!$B$33:$BI$33),0))*(1-GRID!$B$69),0))</f>
        <v>30300</v>
      </c>
      <c r="K468" s="47" cm="1">
        <f t="array" ref="K468">IF($I$2="Открытый тариф",
INDEX(GRID!$B$34:$BI$44,MATCH(K$7,GRID!$A$34:$A$44,0),MATCH(1,($U$2=GRID!$B$31:$BI$31)*(КАЛЕНДАРЬ!$AZ10=GRID!$B$33:$BI$33), 0)),
ROUNDUP(INDEX(GRID!$B$34:$BI$44,MATCH(K$7,GRID!$A$34:$A$44,0),MATCH(1,($U$2=GRID!$B$31:$BI$31)*(КАЛЕНДАРЬ!$AZ10=GRID!$B$33:$BI$33),0))*(1-GRID!$B$69),0))</f>
        <v>28800</v>
      </c>
      <c r="L468" s="47" cm="1">
        <f t="array" ref="L468">IF($I$2="Открытый тариф",
INDEX(GRID!$B$47:$BI$57,MATCH(K$7,GRID!$A$47:$A$57,0),MATCH(1,($U$2=GRID!$B$31:$BI$31)*(КАЛЕНДАРЬ!$AZ10=GRID!$B$33:$BI$33), 0)),
ROUNDUP(INDEX(GRID!$B$47:$BI$57,MATCH(K$7,GRID!$A$47:$A$57,0),MATCH(1,($U$2=GRID!$B$31:$BI$31)*(КАЛЕНДАРЬ!$AZ10=GRID!$B$33:$BI$33),0))*(1-GRID!$B$69),0))</f>
        <v>31400</v>
      </c>
      <c r="M468" s="47" cm="1">
        <f t="array" ref="M468">IF($I$2="Открытый тариф",
INDEX(GRID!$B$34:$BI$44,MATCH(M$7,GRID!$A$34:$A$44,0),MATCH(1,($U$2=GRID!$B$31:$BI$31)*(КАЛЕНДАРЬ!$AZ10=GRID!$B$33:$BI$33), 0)),
ROUNDUP(INDEX(GRID!$B$34:$BI$44,MATCH(M$7,GRID!$A$34:$A$44,0),MATCH(1,($U$2=GRID!$B$31:$BI$31)*(КАЛЕНДАРЬ!$AZ10=GRID!$B$33:$BI$33),0))*(1-GRID!$B$69),0))</f>
        <v>30700</v>
      </c>
      <c r="N468" s="47" cm="1">
        <f t="array" ref="N468">IF($I$2="Открытый тариф",
INDEX(GRID!$B$47:$BI$57,MATCH(M$7,GRID!$A$47:$A$57,0),MATCH(1,($U$2=GRID!$B$31:$BI$31)*(КАЛЕНДАРЬ!$AZ10=GRID!$B$33:$BI$33), 0)),
ROUNDUP(INDEX(GRID!$B$47:$BI$57,MATCH(M$7,GRID!$A$47:$A$57,0),MATCH(1,($U$2=GRID!$B$31:$BI$31)*(КАЛЕНДАРЬ!$AZ10=GRID!$B$33:$BI$33),0))*(1-GRID!$B$69),0))</f>
        <v>33300</v>
      </c>
      <c r="O468" s="47" cm="1">
        <f t="array" ref="O468">IF($I$2="Открытый тариф",
INDEX(GRID!$B$34:$BI$44,MATCH(O$7,GRID!$A$34:$A$44,0),MATCH(1,($U$2=GRID!$B$31:$BI$31)*(КАЛЕНДАРЬ!$AZ10=GRID!$B$33:$BI$33), 0)),
ROUNDUP(INDEX(GRID!$B$34:$BI$44,MATCH(O$7,GRID!$A$34:$A$44,0),MATCH(1,($U$2=GRID!$B$31:$BI$31)*(КАЛЕНДАРЬ!$AZ10=GRID!$B$33:$BI$33),0))*(1-GRID!$B$69),0))</f>
        <v>37900</v>
      </c>
      <c r="P468" s="47" cm="1">
        <f t="array" ref="P468">IF($I$2="Открытый тариф",
INDEX(GRID!$B$47:$BI$57,MATCH(O$7,GRID!$A$47:$A$57,0),MATCH(1,($U$2=GRID!$B$31:$BI$31)*(КАЛЕНДАРЬ!$AZ10=GRID!$B$33:$BI$33), 0)),
ROUNDUP(INDEX(GRID!$B$47:$BI$57,MATCH(O$7,GRID!$A$47:$A$57,0),MATCH(1,($U$2=GRID!$B$31:$BI$31)*(КАЛЕНДАРЬ!$AZ10=GRID!$B$33:$BI$33),0))*(1-GRID!$B$69),0))</f>
        <v>40500</v>
      </c>
      <c r="Q468" s="47" cm="1">
        <f t="array" ref="Q468">IF($I$2="Открытый тариф",
INDEX(GRID!$B$34:$BI$44,MATCH(Q$7,GRID!$A$34:$A$44,0),MATCH(1,($U$2=GRID!$B$31:$BI$31)*(КАЛЕНДАРЬ!$AZ10=GRID!$B$33:$BI$33), 0)),
ROUNDUP(INDEX(GRID!$B$34:$BI$44,MATCH(Q$7,GRID!$A$34:$A$44,0),MATCH(1,($U$2=GRID!$B$31:$BI$31)*(КАЛЕНДАРЬ!$AZ10=GRID!$B$33:$BI$33),0))*(1-GRID!$B$69),0))</f>
        <v>40000</v>
      </c>
      <c r="R468" s="47" cm="1">
        <f t="array" ref="R468">IF($I$2="Открытый тариф",
INDEX(GRID!$B$47:$BI$57,MATCH(Q$7,GRID!$A$47:$A$57,0),MATCH(1,($U$2=GRID!$B$31:$BI$31)*(КАЛЕНДАРЬ!$AZ10=GRID!$B$33:$BI$33), 0)),
ROUNDUP(INDEX(GRID!$B$47:$BI$57,MATCH(Q$7,GRID!$A$47:$A$57,0),MATCH(1,($U$2=GRID!$B$31:$BI$31)*(КАЛЕНДАРЬ!$AZ10=GRID!$B$33:$BI$33),0))*(1-GRID!$B$69),0))</f>
        <v>42600</v>
      </c>
      <c r="S468" s="47" cm="1">
        <f t="array" ref="S468">IF($I$2="Открытый тариф",
INDEX(GRID!$B$34:$BI$44,MATCH(S$7,GRID!$A$34:$A$44,0),MATCH(1,($U$2=GRID!$B$31:$BI$31)*(КАЛЕНДАРЬ!$AZ10=GRID!$B$33:$BI$33), 0)),
ROUNDUP(INDEX(GRID!$B$34:$BI$44,MATCH(S$7,GRID!$A$34:$A$44,0),MATCH(1,($U$2=GRID!$B$31:$BI$31)*(КАЛЕНДАРЬ!$AZ10=GRID!$B$33:$BI$33),0))*(1-GRID!$B$69),0))</f>
        <v>43600</v>
      </c>
      <c r="T468" s="47" cm="1">
        <f t="array" ref="T468">IF($I$2="Открытый тариф",
INDEX(GRID!$B$47:$BI$57,MATCH(S$7,GRID!$A$47:$A$57,0),MATCH(1,($U$2=GRID!$B$31:$BI$31)*(КАЛЕНДАРЬ!$AZ10=GRID!$B$33:$BI$33), 0)),
ROUNDUP(INDEX(GRID!$B$47:$BI$57,MATCH(S$7,GRID!$A$47:$A$57,0),MATCH(1,($U$2=GRID!$B$31:$BI$31)*(КАЛЕНДАРЬ!$AZ10=GRID!$B$33:$BI$33),0))*(1-GRID!$B$69),0))</f>
        <v>46200</v>
      </c>
      <c r="U468" s="47" cm="1">
        <f t="array" ref="U468">IF($I$2="Открытый тариф",
INDEX(GRID!$B$34:$BI$44,MATCH(U$7,GRID!$A$34:$A$44,0),MATCH(1,($U$2=GRID!$B$31:$BI$31)*(КАЛЕНДАРЬ!$AZ10=GRID!$B$33:$BI$33), 0)),
ROUNDUP(INDEX(GRID!$B$34:$BI$44,MATCH(U$7,GRID!$A$34:$A$44,0),MATCH(1,($U$2=GRID!$B$31:$BI$31)*(КАЛЕНДАРЬ!$AZ10=GRID!$B$33:$BI$33),0))*(1-GRID!$B$69),0))</f>
        <v>49800</v>
      </c>
      <c r="V468" s="47" cm="1">
        <f t="array" ref="V468">IF($I$2="Открытый тариф",
INDEX(GRID!$B$47:$BI$57,MATCH(U$7,GRID!$A$47:$A$57,0),MATCH(1,($U$2=GRID!$B$31:$BI$31)*(КАЛЕНДАРЬ!$AZ10=GRID!$B$33:$BI$33), 0)),
ROUNDUP(INDEX(GRID!$B$47:$BI$57,MATCH(U$7,GRID!$A$47:$A$57,0),MATCH(1,($U$2=GRID!$B$31:$BI$31)*(КАЛЕНДАРЬ!$AZ10=GRID!$B$33:$BI$33),0))*(1-GRID!$B$69),0))</f>
        <v>52400</v>
      </c>
      <c r="W468" s="47" cm="1">
        <f t="array" ref="W468">IF($I$2="Открытый тариф",
INDEX(GRID!$B$34:$BI$44,MATCH(W$7,GRID!$A$34:$A$44,0),MATCH(1,($U$2=GRID!$B$31:$BI$31)*(КАЛЕНДАРЬ!$AZ10=GRID!$B$33:$BI$33), 0)),
ROUNDUP(INDEX(GRID!$B$34:$BI$44,MATCH(W$7,GRID!$A$34:$A$44,0),MATCH(1,($U$2=GRID!$B$31:$BI$31)*(КАЛЕНДАРЬ!$AZ10=GRID!$B$33:$BI$33),0))*(1-GRID!$B$69),0))</f>
        <v>147800</v>
      </c>
      <c r="X468" s="47" cm="1">
        <f t="array" ref="X468">IF($I$2="Открытый тариф",
INDEX(GRID!$B$47:$BI$57,MATCH(W$7,GRID!$A$47:$A$57,0),MATCH(1,($U$2=GRID!$B$31:$BI$31)*(КАЛЕНДАРЬ!$AZ10=GRID!$B$33:$BI$33), 0)),
ROUNDUP(INDEX(GRID!$B$47:$BI$57,MATCH(W$7,GRID!$A$47:$A$57,0),MATCH(1,($U$2=GRID!$B$31:$BI$31)*(КАЛЕНДАРЬ!$AZ10=GRID!$B$33:$BI$33),0))*(1-GRID!$B$69),0))</f>
        <v>150400</v>
      </c>
    </row>
    <row r="469" spans="1:24" x14ac:dyDescent="0.2">
      <c r="A469" s="117" t="s">
        <v>47</v>
      </c>
      <c r="B469" s="117">
        <v>8</v>
      </c>
      <c r="C469" s="47" cm="1">
        <f t="array" ref="C469">IF($I$2="Открытый тариф",
INDEX(GRID!$B$34:$BI$44,MATCH(C$7,GRID!$A$34:$A$44,0),MATCH(1,($U$2=GRID!$B$31:$BI$31)*(КАЛЕНДАРЬ!$AZ11=GRID!$B$33:$BI$33), 0)),
ROUNDUP(INDEX(GRID!$B$34:$BI$44,MATCH(C$7,GRID!$A$34:$A$44,0),MATCH(1,($U$2=GRID!$B$31:$BI$31)*(КАЛЕНДАРЬ!$AZ11=GRID!$B$33:$BI$33),0))*(1-GRID!$B$69),0))</f>
        <v>25200</v>
      </c>
      <c r="D469" s="47" cm="1">
        <f t="array" ref="D469">IF($I$2="Открытый тариф",
INDEX(GRID!$B$47:$BI$57,MATCH(C$7,GRID!$A$47:$A$57,0),MATCH(1,($U$2=GRID!$B$31:$BI$31)*(КАЛЕНДАРЬ!$AZ11=GRID!$B$33:$BI$33), 0)),
ROUNDUP(INDEX(GRID!$B$47:$BI$57,MATCH(C$7,GRID!$A$47:$A$57,0),MATCH(1,($U$2=GRID!$B$31:$BI$31)*(КАЛЕНДАРЬ!$AZ11=GRID!$B$33:$BI$33),0))*(1-GRID!$B$69),0))</f>
        <v>27800</v>
      </c>
      <c r="E469" s="47" cm="1">
        <f t="array" ref="E469">IF($I$2="Открытый тариф",
INDEX(GRID!$B$34:$BI$44,MATCH(E$7,GRID!$A$34:$A$44,0),MATCH(1,($U$2=GRID!$B$31:$BI$31)*(КАЛЕНДАРЬ!$AZ11=GRID!$B$33:$BI$33), 0)),
ROUNDUP(INDEX(GRID!$B$34:$BI$44,MATCH(E$7,GRID!$A$34:$A$44,0),MATCH(1,($U$2=GRID!$B$31:$BI$31)*(КАЛЕНДАРЬ!$AZ11=GRID!$B$33:$BI$33),0))*(1-GRID!$B$69),0))</f>
        <v>27200</v>
      </c>
      <c r="F469" s="47" cm="1">
        <f t="array" ref="F469">IF($I$2="Открытый тариф",
INDEX(GRID!$B$47:$BI$57,MATCH(E$7,GRID!$A$47:$A$57,0),MATCH(1,($U$2=GRID!$B$31:$BI$31)*(КАЛЕНДАРЬ!$AZ11=GRID!$B$33:$BI$33), 0)),
ROUNDUP(INDEX(GRID!$B$47:$BI$57,MATCH(E$7,GRID!$A$47:$A$57,0),MATCH(1,($U$2=GRID!$B$31:$BI$31)*(КАЛЕНДАРЬ!$AZ11=GRID!$B$33:$BI$33),0))*(1-GRID!$B$69),0))</f>
        <v>29800</v>
      </c>
      <c r="G469" s="47" cm="1">
        <f t="array" ref="G469">IF($I$2="Открытый тариф",
INDEX(GRID!$B$34:$BI$44,MATCH(G$7,GRID!$A$34:$A$44,0),MATCH(1,($U$2=GRID!$B$31:$BI$31)*(КАЛЕНДАРЬ!$AZ11=GRID!$B$33:$BI$33), 0)),
ROUNDUP(INDEX(GRID!$B$34:$BI$44,MATCH(G$7,GRID!$A$34:$A$44,0),MATCH(1,($U$2=GRID!$B$31:$BI$31)*(КАЛЕНДАРЬ!$AZ11=GRID!$B$33:$BI$33),0))*(1-GRID!$B$69),0))</f>
        <v>28300</v>
      </c>
      <c r="H469" s="47" cm="1">
        <f t="array" ref="H469">IF($I$2="Открытый тариф",
INDEX(GRID!$B$47:$BI$57,MATCH(G$7,GRID!$A$47:$A$57,0),MATCH(1,($U$2=GRID!$B$31:$BI$31)*(КАЛЕНДАРЬ!$AZ11=GRID!$B$33:$BI$33), 0)),
ROUNDUP(INDEX(GRID!$B$47:$BI$57,MATCH(G$7,GRID!$A$47:$A$57,0),MATCH(1,($U$2=GRID!$B$31:$BI$31)*(КАЛЕНДАРЬ!$AZ11=GRID!$B$33:$BI$33),0))*(1-GRID!$B$69),0))</f>
        <v>30900</v>
      </c>
      <c r="I469" s="47" cm="1">
        <f t="array" ref="I469">IF($I$2="Открытый тариф",
INDEX(GRID!$B$34:$BI$44,MATCH(I$7,GRID!$A$34:$A$44,0),MATCH(1,($U$2=GRID!$B$31:$BI$31)*(КАЛЕНДАРЬ!$AZ11=GRID!$B$33:$BI$33), 0)),
ROUNDUP(INDEX(GRID!$B$34:$BI$44,MATCH(I$7,GRID!$A$34:$A$44,0),MATCH(1,($U$2=GRID!$B$31:$BI$31)*(КАЛЕНДАРЬ!$AZ11=GRID!$B$33:$BI$33),0))*(1-GRID!$B$69),0))</f>
        <v>30300</v>
      </c>
      <c r="J469" s="47" cm="1">
        <f t="array" ref="J469">IF($I$2="Открытый тариф",
INDEX(GRID!$B$47:$BI$57,MATCH(I$7,GRID!$A$47:$A$57,0),MATCH(1,($U$2=GRID!$B$31:$BI$31)*(КАЛЕНДАРЬ!$AZ11=GRID!$B$33:$BI$33), 0)),
ROUNDUP(INDEX(GRID!$B$47:$BI$57,MATCH(I$7,GRID!$A$47:$A$57,0),MATCH(1,($U$2=GRID!$B$31:$BI$31)*(КАЛЕНДАРЬ!$AZ11=GRID!$B$33:$BI$33),0))*(1-GRID!$B$69),0))</f>
        <v>32900</v>
      </c>
      <c r="K469" s="47" cm="1">
        <f t="array" ref="K469">IF($I$2="Открытый тариф",
INDEX(GRID!$B$34:$BI$44,MATCH(K$7,GRID!$A$34:$A$44,0),MATCH(1,($U$2=GRID!$B$31:$BI$31)*(КАЛЕНДАРЬ!$AZ11=GRID!$B$33:$BI$33), 0)),
ROUNDUP(INDEX(GRID!$B$34:$BI$44,MATCH(K$7,GRID!$A$34:$A$44,0),MATCH(1,($U$2=GRID!$B$31:$BI$31)*(КАЛЕНДАРЬ!$AZ11=GRID!$B$33:$BI$33),0))*(1-GRID!$B$69),0))</f>
        <v>31400</v>
      </c>
      <c r="L469" s="47" cm="1">
        <f t="array" ref="L469">IF($I$2="Открытый тариф",
INDEX(GRID!$B$47:$BI$57,MATCH(K$7,GRID!$A$47:$A$57,0),MATCH(1,($U$2=GRID!$B$31:$BI$31)*(КАЛЕНДАРЬ!$AZ11=GRID!$B$33:$BI$33), 0)),
ROUNDUP(INDEX(GRID!$B$47:$BI$57,MATCH(K$7,GRID!$A$47:$A$57,0),MATCH(1,($U$2=GRID!$B$31:$BI$31)*(КАЛЕНДАРЬ!$AZ11=GRID!$B$33:$BI$33),0))*(1-GRID!$B$69),0))</f>
        <v>34000</v>
      </c>
      <c r="M469" s="47" cm="1">
        <f t="array" ref="M469">IF($I$2="Открытый тариф",
INDEX(GRID!$B$34:$BI$44,MATCH(M$7,GRID!$A$34:$A$44,0),MATCH(1,($U$2=GRID!$B$31:$BI$31)*(КАЛЕНДАРЬ!$AZ11=GRID!$B$33:$BI$33), 0)),
ROUNDUP(INDEX(GRID!$B$34:$BI$44,MATCH(M$7,GRID!$A$34:$A$44,0),MATCH(1,($U$2=GRID!$B$31:$BI$31)*(КАЛЕНДАРЬ!$AZ11=GRID!$B$33:$BI$33),0))*(1-GRID!$B$69),0))</f>
        <v>33400</v>
      </c>
      <c r="N469" s="47" cm="1">
        <f t="array" ref="N469">IF($I$2="Открытый тариф",
INDEX(GRID!$B$47:$BI$57,MATCH(M$7,GRID!$A$47:$A$57,0),MATCH(1,($U$2=GRID!$B$31:$BI$31)*(КАЛЕНДАРЬ!$AZ11=GRID!$B$33:$BI$33), 0)),
ROUNDUP(INDEX(GRID!$B$47:$BI$57,MATCH(M$7,GRID!$A$47:$A$57,0),MATCH(1,($U$2=GRID!$B$31:$BI$31)*(КАЛЕНДАРЬ!$AZ11=GRID!$B$33:$BI$33),0))*(1-GRID!$B$69),0))</f>
        <v>36000</v>
      </c>
      <c r="O469" s="47" cm="1">
        <f t="array" ref="O469">IF($I$2="Открытый тариф",
INDEX(GRID!$B$34:$BI$44,MATCH(O$7,GRID!$A$34:$A$44,0),MATCH(1,($U$2=GRID!$B$31:$BI$31)*(КАЛЕНДАРЬ!$AZ11=GRID!$B$33:$BI$33), 0)),
ROUNDUP(INDEX(GRID!$B$34:$BI$44,MATCH(O$7,GRID!$A$34:$A$44,0),MATCH(1,($U$2=GRID!$B$31:$BI$31)*(КАЛЕНДАРЬ!$AZ11=GRID!$B$33:$BI$33),0))*(1-GRID!$B$69),0))</f>
        <v>40900</v>
      </c>
      <c r="P469" s="47" cm="1">
        <f t="array" ref="P469">IF($I$2="Открытый тариф",
INDEX(GRID!$B$47:$BI$57,MATCH(O$7,GRID!$A$47:$A$57,0),MATCH(1,($U$2=GRID!$B$31:$BI$31)*(КАЛЕНДАРЬ!$AZ11=GRID!$B$33:$BI$33), 0)),
ROUNDUP(INDEX(GRID!$B$47:$BI$57,MATCH(O$7,GRID!$A$47:$A$57,0),MATCH(1,($U$2=GRID!$B$31:$BI$31)*(КАЛЕНДАРЬ!$AZ11=GRID!$B$33:$BI$33),0))*(1-GRID!$B$69),0))</f>
        <v>43500</v>
      </c>
      <c r="Q469" s="47" cm="1">
        <f t="array" ref="Q469">IF($I$2="Открытый тариф",
INDEX(GRID!$B$34:$BI$44,MATCH(Q$7,GRID!$A$34:$A$44,0),MATCH(1,($U$2=GRID!$B$31:$BI$31)*(КАЛЕНДАРЬ!$AZ11=GRID!$B$33:$BI$33), 0)),
ROUNDUP(INDEX(GRID!$B$34:$BI$44,MATCH(Q$7,GRID!$A$34:$A$44,0),MATCH(1,($U$2=GRID!$B$31:$BI$31)*(КАЛЕНДАРЬ!$AZ11=GRID!$B$33:$BI$33),0))*(1-GRID!$B$69),0))</f>
        <v>43100</v>
      </c>
      <c r="R469" s="47" cm="1">
        <f t="array" ref="R469">IF($I$2="Открытый тариф",
INDEX(GRID!$B$47:$BI$57,MATCH(Q$7,GRID!$A$47:$A$57,0),MATCH(1,($U$2=GRID!$B$31:$BI$31)*(КАЛЕНДАРЬ!$AZ11=GRID!$B$33:$BI$33), 0)),
ROUNDUP(INDEX(GRID!$B$47:$BI$57,MATCH(Q$7,GRID!$A$47:$A$57,0),MATCH(1,($U$2=GRID!$B$31:$BI$31)*(КАЛЕНДАРЬ!$AZ11=GRID!$B$33:$BI$33),0))*(1-GRID!$B$69),0))</f>
        <v>45700</v>
      </c>
      <c r="S469" s="47" cm="1">
        <f t="array" ref="S469">IF($I$2="Открытый тариф",
INDEX(GRID!$B$34:$BI$44,MATCH(S$7,GRID!$A$34:$A$44,0),MATCH(1,($U$2=GRID!$B$31:$BI$31)*(КАЛЕНДАРЬ!$AZ11=GRID!$B$33:$BI$33), 0)),
ROUNDUP(INDEX(GRID!$B$34:$BI$44,MATCH(S$7,GRID!$A$34:$A$44,0),MATCH(1,($U$2=GRID!$B$31:$BI$31)*(КАЛЕНДАРЬ!$AZ11=GRID!$B$33:$BI$33),0))*(1-GRID!$B$69),0))</f>
        <v>46900</v>
      </c>
      <c r="T469" s="47" cm="1">
        <f t="array" ref="T469">IF($I$2="Открытый тариф",
INDEX(GRID!$B$47:$BI$57,MATCH(S$7,GRID!$A$47:$A$57,0),MATCH(1,($U$2=GRID!$B$31:$BI$31)*(КАЛЕНДАРЬ!$AZ11=GRID!$B$33:$BI$33), 0)),
ROUNDUP(INDEX(GRID!$B$47:$BI$57,MATCH(S$7,GRID!$A$47:$A$57,0),MATCH(1,($U$2=GRID!$B$31:$BI$31)*(КАЛЕНДАРЬ!$AZ11=GRID!$B$33:$BI$33),0))*(1-GRID!$B$69),0))</f>
        <v>49500</v>
      </c>
      <c r="U469" s="47" cm="1">
        <f t="array" ref="U469">IF($I$2="Открытый тариф",
INDEX(GRID!$B$34:$BI$44,MATCH(U$7,GRID!$A$34:$A$44,0),MATCH(1,($U$2=GRID!$B$31:$BI$31)*(КАЛЕНДАРЬ!$AZ11=GRID!$B$33:$BI$33), 0)),
ROUNDUP(INDEX(GRID!$B$34:$BI$44,MATCH(U$7,GRID!$A$34:$A$44,0),MATCH(1,($U$2=GRID!$B$31:$BI$31)*(КАЛЕНДАРЬ!$AZ11=GRID!$B$33:$BI$33),0))*(1-GRID!$B$69),0))</f>
        <v>53300</v>
      </c>
      <c r="V469" s="47" cm="1">
        <f t="array" ref="V469">IF($I$2="Открытый тариф",
INDEX(GRID!$B$47:$BI$57,MATCH(U$7,GRID!$A$47:$A$57,0),MATCH(1,($U$2=GRID!$B$31:$BI$31)*(КАЛЕНДАРЬ!$AZ11=GRID!$B$33:$BI$33), 0)),
ROUNDUP(INDEX(GRID!$B$47:$BI$57,MATCH(U$7,GRID!$A$47:$A$57,0),MATCH(1,($U$2=GRID!$B$31:$BI$31)*(КАЛЕНДАРЬ!$AZ11=GRID!$B$33:$BI$33),0))*(1-GRID!$B$69),0))</f>
        <v>55900</v>
      </c>
      <c r="W469" s="47" cm="1">
        <f t="array" ref="W469">IF($I$2="Открытый тариф",
INDEX(GRID!$B$34:$BI$44,MATCH(W$7,GRID!$A$34:$A$44,0),MATCH(1,($U$2=GRID!$B$31:$BI$31)*(КАЛЕНДАРЬ!$AZ11=GRID!$B$33:$BI$33), 0)),
ROUNDUP(INDEX(GRID!$B$34:$BI$44,MATCH(W$7,GRID!$A$34:$A$44,0),MATCH(1,($U$2=GRID!$B$31:$BI$31)*(КАЛЕНДАРЬ!$AZ11=GRID!$B$33:$BI$33),0))*(1-GRID!$B$69),0))</f>
        <v>167800</v>
      </c>
      <c r="X469" s="47" cm="1">
        <f t="array" ref="X469">IF($I$2="Открытый тариф",
INDEX(GRID!$B$47:$BI$57,MATCH(W$7,GRID!$A$47:$A$57,0),MATCH(1,($U$2=GRID!$B$31:$BI$31)*(КАЛЕНДАРЬ!$AZ11=GRID!$B$33:$BI$33), 0)),
ROUNDUP(INDEX(GRID!$B$47:$BI$57,MATCH(W$7,GRID!$A$47:$A$57,0),MATCH(1,($U$2=GRID!$B$31:$BI$31)*(КАЛЕНДАРЬ!$AZ11=GRID!$B$33:$BI$33),0))*(1-GRID!$B$69),0))</f>
        <v>170400</v>
      </c>
    </row>
    <row r="470" spans="1:24" x14ac:dyDescent="0.2">
      <c r="A470" s="117" t="s">
        <v>48</v>
      </c>
      <c r="B470" s="117">
        <v>9</v>
      </c>
      <c r="C470" s="47" cm="1">
        <f t="array" ref="C470">IF($I$2="Открытый тариф",
INDEX(GRID!$B$34:$BI$44,MATCH(C$7,GRID!$A$34:$A$44,0),MATCH(1,($U$2=GRID!$B$31:$BI$31)*(КАЛЕНДАРЬ!$AZ12=GRID!$B$33:$BI$33), 0)),
ROUNDUP(INDEX(GRID!$B$34:$BI$44,MATCH(C$7,GRID!$A$34:$A$44,0),MATCH(1,($U$2=GRID!$B$31:$BI$31)*(КАЛЕНДАРЬ!$AZ12=GRID!$B$33:$BI$33),0))*(1-GRID!$B$69),0))</f>
        <v>25200</v>
      </c>
      <c r="D470" s="47" cm="1">
        <f t="array" ref="D470">IF($I$2="Открытый тариф",
INDEX(GRID!$B$47:$BI$57,MATCH(C$7,GRID!$A$47:$A$57,0),MATCH(1,($U$2=GRID!$B$31:$BI$31)*(КАЛЕНДАРЬ!$AZ12=GRID!$B$33:$BI$33), 0)),
ROUNDUP(INDEX(GRID!$B$47:$BI$57,MATCH(C$7,GRID!$A$47:$A$57,0),MATCH(1,($U$2=GRID!$B$31:$BI$31)*(КАЛЕНДАРЬ!$AZ12=GRID!$B$33:$BI$33),0))*(1-GRID!$B$69),0))</f>
        <v>27800</v>
      </c>
      <c r="E470" s="47" cm="1">
        <f t="array" ref="E470">IF($I$2="Открытый тариф",
INDEX(GRID!$B$34:$BI$44,MATCH(E$7,GRID!$A$34:$A$44,0),MATCH(1,($U$2=GRID!$B$31:$BI$31)*(КАЛЕНДАРЬ!$AZ12=GRID!$B$33:$BI$33), 0)),
ROUNDUP(INDEX(GRID!$B$34:$BI$44,MATCH(E$7,GRID!$A$34:$A$44,0),MATCH(1,($U$2=GRID!$B$31:$BI$31)*(КАЛЕНДАРЬ!$AZ12=GRID!$B$33:$BI$33),0))*(1-GRID!$B$69),0))</f>
        <v>27200</v>
      </c>
      <c r="F470" s="47" cm="1">
        <f t="array" ref="F470">IF($I$2="Открытый тариф",
INDEX(GRID!$B$47:$BI$57,MATCH(E$7,GRID!$A$47:$A$57,0),MATCH(1,($U$2=GRID!$B$31:$BI$31)*(КАЛЕНДАРЬ!$AZ12=GRID!$B$33:$BI$33), 0)),
ROUNDUP(INDEX(GRID!$B$47:$BI$57,MATCH(E$7,GRID!$A$47:$A$57,0),MATCH(1,($U$2=GRID!$B$31:$BI$31)*(КАЛЕНДАРЬ!$AZ12=GRID!$B$33:$BI$33),0))*(1-GRID!$B$69),0))</f>
        <v>29800</v>
      </c>
      <c r="G470" s="47" cm="1">
        <f t="array" ref="G470">IF($I$2="Открытый тариф",
INDEX(GRID!$B$34:$BI$44,MATCH(G$7,GRID!$A$34:$A$44,0),MATCH(1,($U$2=GRID!$B$31:$BI$31)*(КАЛЕНДАРЬ!$AZ12=GRID!$B$33:$BI$33), 0)),
ROUNDUP(INDEX(GRID!$B$34:$BI$44,MATCH(G$7,GRID!$A$34:$A$44,0),MATCH(1,($U$2=GRID!$B$31:$BI$31)*(КАЛЕНДАРЬ!$AZ12=GRID!$B$33:$BI$33),0))*(1-GRID!$B$69),0))</f>
        <v>28300</v>
      </c>
      <c r="H470" s="47" cm="1">
        <f t="array" ref="H470">IF($I$2="Открытый тариф",
INDEX(GRID!$B$47:$BI$57,MATCH(G$7,GRID!$A$47:$A$57,0),MATCH(1,($U$2=GRID!$B$31:$BI$31)*(КАЛЕНДАРЬ!$AZ12=GRID!$B$33:$BI$33), 0)),
ROUNDUP(INDEX(GRID!$B$47:$BI$57,MATCH(G$7,GRID!$A$47:$A$57,0),MATCH(1,($U$2=GRID!$B$31:$BI$31)*(КАЛЕНДАРЬ!$AZ12=GRID!$B$33:$BI$33),0))*(1-GRID!$B$69),0))</f>
        <v>30900</v>
      </c>
      <c r="I470" s="47" cm="1">
        <f t="array" ref="I470">IF($I$2="Открытый тариф",
INDEX(GRID!$B$34:$BI$44,MATCH(I$7,GRID!$A$34:$A$44,0),MATCH(1,($U$2=GRID!$B$31:$BI$31)*(КАЛЕНДАРЬ!$AZ12=GRID!$B$33:$BI$33), 0)),
ROUNDUP(INDEX(GRID!$B$34:$BI$44,MATCH(I$7,GRID!$A$34:$A$44,0),MATCH(1,($U$2=GRID!$B$31:$BI$31)*(КАЛЕНДАРЬ!$AZ12=GRID!$B$33:$BI$33),0))*(1-GRID!$B$69),0))</f>
        <v>30300</v>
      </c>
      <c r="J470" s="47" cm="1">
        <f t="array" ref="J470">IF($I$2="Открытый тариф",
INDEX(GRID!$B$47:$BI$57,MATCH(I$7,GRID!$A$47:$A$57,0),MATCH(1,($U$2=GRID!$B$31:$BI$31)*(КАЛЕНДАРЬ!$AZ12=GRID!$B$33:$BI$33), 0)),
ROUNDUP(INDEX(GRID!$B$47:$BI$57,MATCH(I$7,GRID!$A$47:$A$57,0),MATCH(1,($U$2=GRID!$B$31:$BI$31)*(КАЛЕНДАРЬ!$AZ12=GRID!$B$33:$BI$33),0))*(1-GRID!$B$69),0))</f>
        <v>32900</v>
      </c>
      <c r="K470" s="47" cm="1">
        <f t="array" ref="K470">IF($I$2="Открытый тариф",
INDEX(GRID!$B$34:$BI$44,MATCH(K$7,GRID!$A$34:$A$44,0),MATCH(1,($U$2=GRID!$B$31:$BI$31)*(КАЛЕНДАРЬ!$AZ12=GRID!$B$33:$BI$33), 0)),
ROUNDUP(INDEX(GRID!$B$34:$BI$44,MATCH(K$7,GRID!$A$34:$A$44,0),MATCH(1,($U$2=GRID!$B$31:$BI$31)*(КАЛЕНДАРЬ!$AZ12=GRID!$B$33:$BI$33),0))*(1-GRID!$B$69),0))</f>
        <v>31400</v>
      </c>
      <c r="L470" s="47" cm="1">
        <f t="array" ref="L470">IF($I$2="Открытый тариф",
INDEX(GRID!$B$47:$BI$57,MATCH(K$7,GRID!$A$47:$A$57,0),MATCH(1,($U$2=GRID!$B$31:$BI$31)*(КАЛЕНДАРЬ!$AZ12=GRID!$B$33:$BI$33), 0)),
ROUNDUP(INDEX(GRID!$B$47:$BI$57,MATCH(K$7,GRID!$A$47:$A$57,0),MATCH(1,($U$2=GRID!$B$31:$BI$31)*(КАЛЕНДАРЬ!$AZ12=GRID!$B$33:$BI$33),0))*(1-GRID!$B$69),0))</f>
        <v>34000</v>
      </c>
      <c r="M470" s="47" cm="1">
        <f t="array" ref="M470">IF($I$2="Открытый тариф",
INDEX(GRID!$B$34:$BI$44,MATCH(M$7,GRID!$A$34:$A$44,0),MATCH(1,($U$2=GRID!$B$31:$BI$31)*(КАЛЕНДАРЬ!$AZ12=GRID!$B$33:$BI$33), 0)),
ROUNDUP(INDEX(GRID!$B$34:$BI$44,MATCH(M$7,GRID!$A$34:$A$44,0),MATCH(1,($U$2=GRID!$B$31:$BI$31)*(КАЛЕНДАРЬ!$AZ12=GRID!$B$33:$BI$33),0))*(1-GRID!$B$69),0))</f>
        <v>33400</v>
      </c>
      <c r="N470" s="47" cm="1">
        <f t="array" ref="N470">IF($I$2="Открытый тариф",
INDEX(GRID!$B$47:$BI$57,MATCH(M$7,GRID!$A$47:$A$57,0),MATCH(1,($U$2=GRID!$B$31:$BI$31)*(КАЛЕНДАРЬ!$AZ12=GRID!$B$33:$BI$33), 0)),
ROUNDUP(INDEX(GRID!$B$47:$BI$57,MATCH(M$7,GRID!$A$47:$A$57,0),MATCH(1,($U$2=GRID!$B$31:$BI$31)*(КАЛЕНДАРЬ!$AZ12=GRID!$B$33:$BI$33),0))*(1-GRID!$B$69),0))</f>
        <v>36000</v>
      </c>
      <c r="O470" s="47" cm="1">
        <f t="array" ref="O470">IF($I$2="Открытый тариф",
INDEX(GRID!$B$34:$BI$44,MATCH(O$7,GRID!$A$34:$A$44,0),MATCH(1,($U$2=GRID!$B$31:$BI$31)*(КАЛЕНДАРЬ!$AZ12=GRID!$B$33:$BI$33), 0)),
ROUNDUP(INDEX(GRID!$B$34:$BI$44,MATCH(O$7,GRID!$A$34:$A$44,0),MATCH(1,($U$2=GRID!$B$31:$BI$31)*(КАЛЕНДАРЬ!$AZ12=GRID!$B$33:$BI$33),0))*(1-GRID!$B$69),0))</f>
        <v>40900</v>
      </c>
      <c r="P470" s="47" cm="1">
        <f t="array" ref="P470">IF($I$2="Открытый тариф",
INDEX(GRID!$B$47:$BI$57,MATCH(O$7,GRID!$A$47:$A$57,0),MATCH(1,($U$2=GRID!$B$31:$BI$31)*(КАЛЕНДАРЬ!$AZ12=GRID!$B$33:$BI$33), 0)),
ROUNDUP(INDEX(GRID!$B$47:$BI$57,MATCH(O$7,GRID!$A$47:$A$57,0),MATCH(1,($U$2=GRID!$B$31:$BI$31)*(КАЛЕНДАРЬ!$AZ12=GRID!$B$33:$BI$33),0))*(1-GRID!$B$69),0))</f>
        <v>43500</v>
      </c>
      <c r="Q470" s="47" cm="1">
        <f t="array" ref="Q470">IF($I$2="Открытый тариф",
INDEX(GRID!$B$34:$BI$44,MATCH(Q$7,GRID!$A$34:$A$44,0),MATCH(1,($U$2=GRID!$B$31:$BI$31)*(КАЛЕНДАРЬ!$AZ12=GRID!$B$33:$BI$33), 0)),
ROUNDUP(INDEX(GRID!$B$34:$BI$44,MATCH(Q$7,GRID!$A$34:$A$44,0),MATCH(1,($U$2=GRID!$B$31:$BI$31)*(КАЛЕНДАРЬ!$AZ12=GRID!$B$33:$BI$33),0))*(1-GRID!$B$69),0))</f>
        <v>43100</v>
      </c>
      <c r="R470" s="47" cm="1">
        <f t="array" ref="R470">IF($I$2="Открытый тариф",
INDEX(GRID!$B$47:$BI$57,MATCH(Q$7,GRID!$A$47:$A$57,0),MATCH(1,($U$2=GRID!$B$31:$BI$31)*(КАЛЕНДАРЬ!$AZ12=GRID!$B$33:$BI$33), 0)),
ROUNDUP(INDEX(GRID!$B$47:$BI$57,MATCH(Q$7,GRID!$A$47:$A$57,0),MATCH(1,($U$2=GRID!$B$31:$BI$31)*(КАЛЕНДАРЬ!$AZ12=GRID!$B$33:$BI$33),0))*(1-GRID!$B$69),0))</f>
        <v>45700</v>
      </c>
      <c r="S470" s="47" cm="1">
        <f t="array" ref="S470">IF($I$2="Открытый тариф",
INDEX(GRID!$B$34:$BI$44,MATCH(S$7,GRID!$A$34:$A$44,0),MATCH(1,($U$2=GRID!$B$31:$BI$31)*(КАЛЕНДАРЬ!$AZ12=GRID!$B$33:$BI$33), 0)),
ROUNDUP(INDEX(GRID!$B$34:$BI$44,MATCH(S$7,GRID!$A$34:$A$44,0),MATCH(1,($U$2=GRID!$B$31:$BI$31)*(КАЛЕНДАРЬ!$AZ12=GRID!$B$33:$BI$33),0))*(1-GRID!$B$69),0))</f>
        <v>46900</v>
      </c>
      <c r="T470" s="47" cm="1">
        <f t="array" ref="T470">IF($I$2="Открытый тариф",
INDEX(GRID!$B$47:$BI$57,MATCH(S$7,GRID!$A$47:$A$57,0),MATCH(1,($U$2=GRID!$B$31:$BI$31)*(КАЛЕНДАРЬ!$AZ12=GRID!$B$33:$BI$33), 0)),
ROUNDUP(INDEX(GRID!$B$47:$BI$57,MATCH(S$7,GRID!$A$47:$A$57,0),MATCH(1,($U$2=GRID!$B$31:$BI$31)*(КАЛЕНДАРЬ!$AZ12=GRID!$B$33:$BI$33),0))*(1-GRID!$B$69),0))</f>
        <v>49500</v>
      </c>
      <c r="U470" s="47" cm="1">
        <f t="array" ref="U470">IF($I$2="Открытый тариф",
INDEX(GRID!$B$34:$BI$44,MATCH(U$7,GRID!$A$34:$A$44,0),MATCH(1,($U$2=GRID!$B$31:$BI$31)*(КАЛЕНДАРЬ!$AZ12=GRID!$B$33:$BI$33), 0)),
ROUNDUP(INDEX(GRID!$B$34:$BI$44,MATCH(U$7,GRID!$A$34:$A$44,0),MATCH(1,($U$2=GRID!$B$31:$BI$31)*(КАЛЕНДАРЬ!$AZ12=GRID!$B$33:$BI$33),0))*(1-GRID!$B$69),0))</f>
        <v>53300</v>
      </c>
      <c r="V470" s="47" cm="1">
        <f t="array" ref="V470">IF($I$2="Открытый тариф",
INDEX(GRID!$B$47:$BI$57,MATCH(U$7,GRID!$A$47:$A$57,0),MATCH(1,($U$2=GRID!$B$31:$BI$31)*(КАЛЕНДАРЬ!$AZ12=GRID!$B$33:$BI$33), 0)),
ROUNDUP(INDEX(GRID!$B$47:$BI$57,MATCH(U$7,GRID!$A$47:$A$57,0),MATCH(1,($U$2=GRID!$B$31:$BI$31)*(КАЛЕНДАРЬ!$AZ12=GRID!$B$33:$BI$33),0))*(1-GRID!$B$69),0))</f>
        <v>55900</v>
      </c>
      <c r="W470" s="47" cm="1">
        <f t="array" ref="W470">IF($I$2="Открытый тариф",
INDEX(GRID!$B$34:$BI$44,MATCH(W$7,GRID!$A$34:$A$44,0),MATCH(1,($U$2=GRID!$B$31:$BI$31)*(КАЛЕНДАРЬ!$AZ12=GRID!$B$33:$BI$33), 0)),
ROUNDUP(INDEX(GRID!$B$34:$BI$44,MATCH(W$7,GRID!$A$34:$A$44,0),MATCH(1,($U$2=GRID!$B$31:$BI$31)*(КАЛЕНДАРЬ!$AZ12=GRID!$B$33:$BI$33),0))*(1-GRID!$B$69),0))</f>
        <v>167800</v>
      </c>
      <c r="X470" s="47" cm="1">
        <f t="array" ref="X470">IF($I$2="Открытый тариф",
INDEX(GRID!$B$47:$BI$57,MATCH(W$7,GRID!$A$47:$A$57,0),MATCH(1,($U$2=GRID!$B$31:$BI$31)*(КАЛЕНДАРЬ!$AZ12=GRID!$B$33:$BI$33), 0)),
ROUNDUP(INDEX(GRID!$B$47:$BI$57,MATCH(W$7,GRID!$A$47:$A$57,0),MATCH(1,($U$2=GRID!$B$31:$BI$31)*(КАЛЕНДАРЬ!$AZ12=GRID!$B$33:$BI$33),0))*(1-GRID!$B$69),0))</f>
        <v>170400</v>
      </c>
    </row>
    <row r="471" spans="1:24" x14ac:dyDescent="0.2">
      <c r="A471" s="117" t="s">
        <v>42</v>
      </c>
      <c r="B471" s="117">
        <v>10</v>
      </c>
      <c r="C471" s="47" cm="1">
        <f t="array" ref="C471">IF($I$2="Открытый тариф",
INDEX(GRID!$B$34:$BI$44,MATCH(C$7,GRID!$A$34:$A$44,0),MATCH(1,($U$2=GRID!$B$31:$BI$31)*(КАЛЕНДАРЬ!$AZ13=GRID!$B$33:$BI$33), 0)),
ROUNDUP(INDEX(GRID!$B$34:$BI$44,MATCH(C$7,GRID!$A$34:$A$44,0),MATCH(1,($U$2=GRID!$B$31:$BI$31)*(КАЛЕНДАРЬ!$AZ13=GRID!$B$33:$BI$33),0))*(1-GRID!$B$69),0))</f>
        <v>25200</v>
      </c>
      <c r="D471" s="47" cm="1">
        <f t="array" ref="D471">IF($I$2="Открытый тариф",
INDEX(GRID!$B$47:$BI$57,MATCH(C$7,GRID!$A$47:$A$57,0),MATCH(1,($U$2=GRID!$B$31:$BI$31)*(КАЛЕНДАРЬ!$AZ13=GRID!$B$33:$BI$33), 0)),
ROUNDUP(INDEX(GRID!$B$47:$BI$57,MATCH(C$7,GRID!$A$47:$A$57,0),MATCH(1,($U$2=GRID!$B$31:$BI$31)*(КАЛЕНДАРЬ!$AZ13=GRID!$B$33:$BI$33),0))*(1-GRID!$B$69),0))</f>
        <v>27800</v>
      </c>
      <c r="E471" s="47" cm="1">
        <f t="array" ref="E471">IF($I$2="Открытый тариф",
INDEX(GRID!$B$34:$BI$44,MATCH(E$7,GRID!$A$34:$A$44,0),MATCH(1,($U$2=GRID!$B$31:$BI$31)*(КАЛЕНДАРЬ!$AZ13=GRID!$B$33:$BI$33), 0)),
ROUNDUP(INDEX(GRID!$B$34:$BI$44,MATCH(E$7,GRID!$A$34:$A$44,0),MATCH(1,($U$2=GRID!$B$31:$BI$31)*(КАЛЕНДАРЬ!$AZ13=GRID!$B$33:$BI$33),0))*(1-GRID!$B$69),0))</f>
        <v>27200</v>
      </c>
      <c r="F471" s="47" cm="1">
        <f t="array" ref="F471">IF($I$2="Открытый тариф",
INDEX(GRID!$B$47:$BI$57,MATCH(E$7,GRID!$A$47:$A$57,0),MATCH(1,($U$2=GRID!$B$31:$BI$31)*(КАЛЕНДАРЬ!$AZ13=GRID!$B$33:$BI$33), 0)),
ROUNDUP(INDEX(GRID!$B$47:$BI$57,MATCH(E$7,GRID!$A$47:$A$57,0),MATCH(1,($U$2=GRID!$B$31:$BI$31)*(КАЛЕНДАРЬ!$AZ13=GRID!$B$33:$BI$33),0))*(1-GRID!$B$69),0))</f>
        <v>29800</v>
      </c>
      <c r="G471" s="47" cm="1">
        <f t="array" ref="G471">IF($I$2="Открытый тариф",
INDEX(GRID!$B$34:$BI$44,MATCH(G$7,GRID!$A$34:$A$44,0),MATCH(1,($U$2=GRID!$B$31:$BI$31)*(КАЛЕНДАРЬ!$AZ13=GRID!$B$33:$BI$33), 0)),
ROUNDUP(INDEX(GRID!$B$34:$BI$44,MATCH(G$7,GRID!$A$34:$A$44,0),MATCH(1,($U$2=GRID!$B$31:$BI$31)*(КАЛЕНДАРЬ!$AZ13=GRID!$B$33:$BI$33),0))*(1-GRID!$B$69),0))</f>
        <v>28300</v>
      </c>
      <c r="H471" s="47" cm="1">
        <f t="array" ref="H471">IF($I$2="Открытый тариф",
INDEX(GRID!$B$47:$BI$57,MATCH(G$7,GRID!$A$47:$A$57,0),MATCH(1,($U$2=GRID!$B$31:$BI$31)*(КАЛЕНДАРЬ!$AZ13=GRID!$B$33:$BI$33), 0)),
ROUNDUP(INDEX(GRID!$B$47:$BI$57,MATCH(G$7,GRID!$A$47:$A$57,0),MATCH(1,($U$2=GRID!$B$31:$BI$31)*(КАЛЕНДАРЬ!$AZ13=GRID!$B$33:$BI$33),0))*(1-GRID!$B$69),0))</f>
        <v>30900</v>
      </c>
      <c r="I471" s="47" cm="1">
        <f t="array" ref="I471">IF($I$2="Открытый тариф",
INDEX(GRID!$B$34:$BI$44,MATCH(I$7,GRID!$A$34:$A$44,0),MATCH(1,($U$2=GRID!$B$31:$BI$31)*(КАЛЕНДАРЬ!$AZ13=GRID!$B$33:$BI$33), 0)),
ROUNDUP(INDEX(GRID!$B$34:$BI$44,MATCH(I$7,GRID!$A$34:$A$44,0),MATCH(1,($U$2=GRID!$B$31:$BI$31)*(КАЛЕНДАРЬ!$AZ13=GRID!$B$33:$BI$33),0))*(1-GRID!$B$69),0))</f>
        <v>30300</v>
      </c>
      <c r="J471" s="47" cm="1">
        <f t="array" ref="J471">IF($I$2="Открытый тариф",
INDEX(GRID!$B$47:$BI$57,MATCH(I$7,GRID!$A$47:$A$57,0),MATCH(1,($U$2=GRID!$B$31:$BI$31)*(КАЛЕНДАРЬ!$AZ13=GRID!$B$33:$BI$33), 0)),
ROUNDUP(INDEX(GRID!$B$47:$BI$57,MATCH(I$7,GRID!$A$47:$A$57,0),MATCH(1,($U$2=GRID!$B$31:$BI$31)*(КАЛЕНДАРЬ!$AZ13=GRID!$B$33:$BI$33),0))*(1-GRID!$B$69),0))</f>
        <v>32900</v>
      </c>
      <c r="K471" s="47" cm="1">
        <f t="array" ref="K471">IF($I$2="Открытый тариф",
INDEX(GRID!$B$34:$BI$44,MATCH(K$7,GRID!$A$34:$A$44,0),MATCH(1,($U$2=GRID!$B$31:$BI$31)*(КАЛЕНДАРЬ!$AZ13=GRID!$B$33:$BI$33), 0)),
ROUNDUP(INDEX(GRID!$B$34:$BI$44,MATCH(K$7,GRID!$A$34:$A$44,0),MATCH(1,($U$2=GRID!$B$31:$BI$31)*(КАЛЕНДАРЬ!$AZ13=GRID!$B$33:$BI$33),0))*(1-GRID!$B$69),0))</f>
        <v>31400</v>
      </c>
      <c r="L471" s="47" cm="1">
        <f t="array" ref="L471">IF($I$2="Открытый тариф",
INDEX(GRID!$B$47:$BI$57,MATCH(K$7,GRID!$A$47:$A$57,0),MATCH(1,($U$2=GRID!$B$31:$BI$31)*(КАЛЕНДАРЬ!$AZ13=GRID!$B$33:$BI$33), 0)),
ROUNDUP(INDEX(GRID!$B$47:$BI$57,MATCH(K$7,GRID!$A$47:$A$57,0),MATCH(1,($U$2=GRID!$B$31:$BI$31)*(КАЛЕНДАРЬ!$AZ13=GRID!$B$33:$BI$33),0))*(1-GRID!$B$69),0))</f>
        <v>34000</v>
      </c>
      <c r="M471" s="47" cm="1">
        <f t="array" ref="M471">IF($I$2="Открытый тариф",
INDEX(GRID!$B$34:$BI$44,MATCH(M$7,GRID!$A$34:$A$44,0),MATCH(1,($U$2=GRID!$B$31:$BI$31)*(КАЛЕНДАРЬ!$AZ13=GRID!$B$33:$BI$33), 0)),
ROUNDUP(INDEX(GRID!$B$34:$BI$44,MATCH(M$7,GRID!$A$34:$A$44,0),MATCH(1,($U$2=GRID!$B$31:$BI$31)*(КАЛЕНДАРЬ!$AZ13=GRID!$B$33:$BI$33),0))*(1-GRID!$B$69),0))</f>
        <v>33400</v>
      </c>
      <c r="N471" s="47" cm="1">
        <f t="array" ref="N471">IF($I$2="Открытый тариф",
INDEX(GRID!$B$47:$BI$57,MATCH(M$7,GRID!$A$47:$A$57,0),MATCH(1,($U$2=GRID!$B$31:$BI$31)*(КАЛЕНДАРЬ!$AZ13=GRID!$B$33:$BI$33), 0)),
ROUNDUP(INDEX(GRID!$B$47:$BI$57,MATCH(M$7,GRID!$A$47:$A$57,0),MATCH(1,($U$2=GRID!$B$31:$BI$31)*(КАЛЕНДАРЬ!$AZ13=GRID!$B$33:$BI$33),0))*(1-GRID!$B$69),0))</f>
        <v>36000</v>
      </c>
      <c r="O471" s="47" cm="1">
        <f t="array" ref="O471">IF($I$2="Открытый тариф",
INDEX(GRID!$B$34:$BI$44,MATCH(O$7,GRID!$A$34:$A$44,0),MATCH(1,($U$2=GRID!$B$31:$BI$31)*(КАЛЕНДАРЬ!$AZ13=GRID!$B$33:$BI$33), 0)),
ROUNDUP(INDEX(GRID!$B$34:$BI$44,MATCH(O$7,GRID!$A$34:$A$44,0),MATCH(1,($U$2=GRID!$B$31:$BI$31)*(КАЛЕНДАРЬ!$AZ13=GRID!$B$33:$BI$33),0))*(1-GRID!$B$69),0))</f>
        <v>40900</v>
      </c>
      <c r="P471" s="47" cm="1">
        <f t="array" ref="P471">IF($I$2="Открытый тариф",
INDEX(GRID!$B$47:$BI$57,MATCH(O$7,GRID!$A$47:$A$57,0),MATCH(1,($U$2=GRID!$B$31:$BI$31)*(КАЛЕНДАРЬ!$AZ13=GRID!$B$33:$BI$33), 0)),
ROUNDUP(INDEX(GRID!$B$47:$BI$57,MATCH(O$7,GRID!$A$47:$A$57,0),MATCH(1,($U$2=GRID!$B$31:$BI$31)*(КАЛЕНДАРЬ!$AZ13=GRID!$B$33:$BI$33),0))*(1-GRID!$B$69),0))</f>
        <v>43500</v>
      </c>
      <c r="Q471" s="47" cm="1">
        <f t="array" ref="Q471">IF($I$2="Открытый тариф",
INDEX(GRID!$B$34:$BI$44,MATCH(Q$7,GRID!$A$34:$A$44,0),MATCH(1,($U$2=GRID!$B$31:$BI$31)*(КАЛЕНДАРЬ!$AZ13=GRID!$B$33:$BI$33), 0)),
ROUNDUP(INDEX(GRID!$B$34:$BI$44,MATCH(Q$7,GRID!$A$34:$A$44,0),MATCH(1,($U$2=GRID!$B$31:$BI$31)*(КАЛЕНДАРЬ!$AZ13=GRID!$B$33:$BI$33),0))*(1-GRID!$B$69),0))</f>
        <v>43100</v>
      </c>
      <c r="R471" s="47" cm="1">
        <f t="array" ref="R471">IF($I$2="Открытый тариф",
INDEX(GRID!$B$47:$BI$57,MATCH(Q$7,GRID!$A$47:$A$57,0),MATCH(1,($U$2=GRID!$B$31:$BI$31)*(КАЛЕНДАРЬ!$AZ13=GRID!$B$33:$BI$33), 0)),
ROUNDUP(INDEX(GRID!$B$47:$BI$57,MATCH(Q$7,GRID!$A$47:$A$57,0),MATCH(1,($U$2=GRID!$B$31:$BI$31)*(КАЛЕНДАРЬ!$AZ13=GRID!$B$33:$BI$33),0))*(1-GRID!$B$69),0))</f>
        <v>45700</v>
      </c>
      <c r="S471" s="47" cm="1">
        <f t="array" ref="S471">IF($I$2="Открытый тариф",
INDEX(GRID!$B$34:$BI$44,MATCH(S$7,GRID!$A$34:$A$44,0),MATCH(1,($U$2=GRID!$B$31:$BI$31)*(КАЛЕНДАРЬ!$AZ13=GRID!$B$33:$BI$33), 0)),
ROUNDUP(INDEX(GRID!$B$34:$BI$44,MATCH(S$7,GRID!$A$34:$A$44,0),MATCH(1,($U$2=GRID!$B$31:$BI$31)*(КАЛЕНДАРЬ!$AZ13=GRID!$B$33:$BI$33),0))*(1-GRID!$B$69),0))</f>
        <v>46900</v>
      </c>
      <c r="T471" s="47" cm="1">
        <f t="array" ref="T471">IF($I$2="Открытый тариф",
INDEX(GRID!$B$47:$BI$57,MATCH(S$7,GRID!$A$47:$A$57,0),MATCH(1,($U$2=GRID!$B$31:$BI$31)*(КАЛЕНДАРЬ!$AZ13=GRID!$B$33:$BI$33), 0)),
ROUNDUP(INDEX(GRID!$B$47:$BI$57,MATCH(S$7,GRID!$A$47:$A$57,0),MATCH(1,($U$2=GRID!$B$31:$BI$31)*(КАЛЕНДАРЬ!$AZ13=GRID!$B$33:$BI$33),0))*(1-GRID!$B$69),0))</f>
        <v>49500</v>
      </c>
      <c r="U471" s="47" cm="1">
        <f t="array" ref="U471">IF($I$2="Открытый тариф",
INDEX(GRID!$B$34:$BI$44,MATCH(U$7,GRID!$A$34:$A$44,0),MATCH(1,($U$2=GRID!$B$31:$BI$31)*(КАЛЕНДАРЬ!$AZ13=GRID!$B$33:$BI$33), 0)),
ROUNDUP(INDEX(GRID!$B$34:$BI$44,MATCH(U$7,GRID!$A$34:$A$44,0),MATCH(1,($U$2=GRID!$B$31:$BI$31)*(КАЛЕНДАРЬ!$AZ13=GRID!$B$33:$BI$33),0))*(1-GRID!$B$69),0))</f>
        <v>53300</v>
      </c>
      <c r="V471" s="47" cm="1">
        <f t="array" ref="V471">IF($I$2="Открытый тариф",
INDEX(GRID!$B$47:$BI$57,MATCH(U$7,GRID!$A$47:$A$57,0),MATCH(1,($U$2=GRID!$B$31:$BI$31)*(КАЛЕНДАРЬ!$AZ13=GRID!$B$33:$BI$33), 0)),
ROUNDUP(INDEX(GRID!$B$47:$BI$57,MATCH(U$7,GRID!$A$47:$A$57,0),MATCH(1,($U$2=GRID!$B$31:$BI$31)*(КАЛЕНДАРЬ!$AZ13=GRID!$B$33:$BI$33),0))*(1-GRID!$B$69),0))</f>
        <v>55900</v>
      </c>
      <c r="W471" s="47" cm="1">
        <f t="array" ref="W471">IF($I$2="Открытый тариф",
INDEX(GRID!$B$34:$BI$44,MATCH(W$7,GRID!$A$34:$A$44,0),MATCH(1,($U$2=GRID!$B$31:$BI$31)*(КАЛЕНДАРЬ!$AZ13=GRID!$B$33:$BI$33), 0)),
ROUNDUP(INDEX(GRID!$B$34:$BI$44,MATCH(W$7,GRID!$A$34:$A$44,0),MATCH(1,($U$2=GRID!$B$31:$BI$31)*(КАЛЕНДАРЬ!$AZ13=GRID!$B$33:$BI$33),0))*(1-GRID!$B$69),0))</f>
        <v>167800</v>
      </c>
      <c r="X471" s="47" cm="1">
        <f t="array" ref="X471">IF($I$2="Открытый тариф",
INDEX(GRID!$B$47:$BI$57,MATCH(W$7,GRID!$A$47:$A$57,0),MATCH(1,($U$2=GRID!$B$31:$BI$31)*(КАЛЕНДАРЬ!$AZ13=GRID!$B$33:$BI$33), 0)),
ROUNDUP(INDEX(GRID!$B$47:$BI$57,MATCH(W$7,GRID!$A$47:$A$57,0),MATCH(1,($U$2=GRID!$B$31:$BI$31)*(КАЛЕНДАРЬ!$AZ13=GRID!$B$33:$BI$33),0))*(1-GRID!$B$69),0))</f>
        <v>170400</v>
      </c>
    </row>
    <row r="472" spans="1:24" x14ac:dyDescent="0.2">
      <c r="A472" s="117" t="s">
        <v>43</v>
      </c>
      <c r="B472" s="117">
        <v>11</v>
      </c>
      <c r="C472" s="47" cm="1">
        <f t="array" ref="C472">IF($I$2="Открытый тариф",
INDEX(GRID!$B$34:$BI$44,MATCH(C$7,GRID!$A$34:$A$44,0),MATCH(1,($U$2=GRID!$B$31:$BI$31)*(КАЛЕНДАРЬ!$AZ14=GRID!$B$33:$BI$33), 0)),
ROUNDUP(INDEX(GRID!$B$34:$BI$44,MATCH(C$7,GRID!$A$34:$A$44,0),MATCH(1,($U$2=GRID!$B$31:$BI$31)*(КАЛЕНДАРЬ!$AZ14=GRID!$B$33:$BI$33),0))*(1-GRID!$B$69),0))</f>
        <v>21600</v>
      </c>
      <c r="D472" s="47" cm="1">
        <f t="array" ref="D472">IF($I$2="Открытый тариф",
INDEX(GRID!$B$47:$BI$57,MATCH(C$7,GRID!$A$47:$A$57,0),MATCH(1,($U$2=GRID!$B$31:$BI$31)*(КАЛЕНДАРЬ!$AZ14=GRID!$B$33:$BI$33), 0)),
ROUNDUP(INDEX(GRID!$B$47:$BI$57,MATCH(C$7,GRID!$A$47:$A$57,0),MATCH(1,($U$2=GRID!$B$31:$BI$31)*(КАЛЕНДАРЬ!$AZ14=GRID!$B$33:$BI$33),0))*(1-GRID!$B$69),0))</f>
        <v>24200</v>
      </c>
      <c r="E472" s="47" cm="1">
        <f t="array" ref="E472">IF($I$2="Открытый тариф",
INDEX(GRID!$B$34:$BI$44,MATCH(E$7,GRID!$A$34:$A$44,0),MATCH(1,($U$2=GRID!$B$31:$BI$31)*(КАЛЕНДАРЬ!$AZ14=GRID!$B$33:$BI$33), 0)),
ROUNDUP(INDEX(GRID!$B$34:$BI$44,MATCH(E$7,GRID!$A$34:$A$44,0),MATCH(1,($U$2=GRID!$B$31:$BI$31)*(КАЛЕНДАРЬ!$AZ14=GRID!$B$33:$BI$33),0))*(1-GRID!$B$69),0))</f>
        <v>23400</v>
      </c>
      <c r="F472" s="47" cm="1">
        <f t="array" ref="F472">IF($I$2="Открытый тариф",
INDEX(GRID!$B$47:$BI$57,MATCH(E$7,GRID!$A$47:$A$57,0),MATCH(1,($U$2=GRID!$B$31:$BI$31)*(КАЛЕНДАРЬ!$AZ14=GRID!$B$33:$BI$33), 0)),
ROUNDUP(INDEX(GRID!$B$47:$BI$57,MATCH(E$7,GRID!$A$47:$A$57,0),MATCH(1,($U$2=GRID!$B$31:$BI$31)*(КАЛЕНДАРЬ!$AZ14=GRID!$B$33:$BI$33),0))*(1-GRID!$B$69),0))</f>
        <v>26000</v>
      </c>
      <c r="G472" s="47" cm="1">
        <f t="array" ref="G472">IF($I$2="Открытый тариф",
INDEX(GRID!$B$34:$BI$44,MATCH(G$7,GRID!$A$34:$A$44,0),MATCH(1,($U$2=GRID!$B$31:$BI$31)*(КАЛЕНДАРЬ!$AZ14=GRID!$B$33:$BI$33), 0)),
ROUNDUP(INDEX(GRID!$B$34:$BI$44,MATCH(G$7,GRID!$A$34:$A$44,0),MATCH(1,($U$2=GRID!$B$31:$BI$31)*(КАЛЕНДАРЬ!$AZ14=GRID!$B$33:$BI$33),0))*(1-GRID!$B$69),0))</f>
        <v>24400</v>
      </c>
      <c r="H472" s="47" cm="1">
        <f t="array" ref="H472">IF($I$2="Открытый тариф",
INDEX(GRID!$B$47:$BI$57,MATCH(G$7,GRID!$A$47:$A$57,0),MATCH(1,($U$2=GRID!$B$31:$BI$31)*(КАЛЕНДАРЬ!$AZ14=GRID!$B$33:$BI$33), 0)),
ROUNDUP(INDEX(GRID!$B$47:$BI$57,MATCH(G$7,GRID!$A$47:$A$57,0),MATCH(1,($U$2=GRID!$B$31:$BI$31)*(КАЛЕНДАРЬ!$AZ14=GRID!$B$33:$BI$33),0))*(1-GRID!$B$69),0))</f>
        <v>27000</v>
      </c>
      <c r="I472" s="47" cm="1">
        <f t="array" ref="I472">IF($I$2="Открытый тариф",
INDEX(GRID!$B$34:$BI$44,MATCH(I$7,GRID!$A$34:$A$44,0),MATCH(1,($U$2=GRID!$B$31:$BI$31)*(КАЛЕНДАРЬ!$AZ14=GRID!$B$33:$BI$33), 0)),
ROUNDUP(INDEX(GRID!$B$34:$BI$44,MATCH(I$7,GRID!$A$34:$A$44,0),MATCH(1,($U$2=GRID!$B$31:$BI$31)*(КАЛЕНДАРЬ!$AZ14=GRID!$B$33:$BI$33),0))*(1-GRID!$B$69),0))</f>
        <v>26200</v>
      </c>
      <c r="J472" s="47" cm="1">
        <f t="array" ref="J472">IF($I$2="Открытый тариф",
INDEX(GRID!$B$47:$BI$57,MATCH(I$7,GRID!$A$47:$A$57,0),MATCH(1,($U$2=GRID!$B$31:$BI$31)*(КАЛЕНДАРЬ!$AZ14=GRID!$B$33:$BI$33), 0)),
ROUNDUP(INDEX(GRID!$B$47:$BI$57,MATCH(I$7,GRID!$A$47:$A$57,0),MATCH(1,($U$2=GRID!$B$31:$BI$31)*(КАЛЕНДАРЬ!$AZ14=GRID!$B$33:$BI$33),0))*(1-GRID!$B$69),0))</f>
        <v>28800</v>
      </c>
      <c r="K472" s="47" cm="1">
        <f t="array" ref="K472">IF($I$2="Открытый тариф",
INDEX(GRID!$B$34:$BI$44,MATCH(K$7,GRID!$A$34:$A$44,0),MATCH(1,($U$2=GRID!$B$31:$BI$31)*(КАЛЕНДАРЬ!$AZ14=GRID!$B$33:$BI$33), 0)),
ROUNDUP(INDEX(GRID!$B$34:$BI$44,MATCH(K$7,GRID!$A$34:$A$44,0),MATCH(1,($U$2=GRID!$B$31:$BI$31)*(КАЛЕНДАРЬ!$AZ14=GRID!$B$33:$BI$33),0))*(1-GRID!$B$69),0))</f>
        <v>27200</v>
      </c>
      <c r="L472" s="47" cm="1">
        <f t="array" ref="L472">IF($I$2="Открытый тариф",
INDEX(GRID!$B$47:$BI$57,MATCH(K$7,GRID!$A$47:$A$57,0),MATCH(1,($U$2=GRID!$B$31:$BI$31)*(КАЛЕНДАРЬ!$AZ14=GRID!$B$33:$BI$33), 0)),
ROUNDUP(INDEX(GRID!$B$47:$BI$57,MATCH(K$7,GRID!$A$47:$A$57,0),MATCH(1,($U$2=GRID!$B$31:$BI$31)*(КАЛЕНДАРЬ!$AZ14=GRID!$B$33:$BI$33),0))*(1-GRID!$B$69),0))</f>
        <v>29800</v>
      </c>
      <c r="M472" s="47" cm="1">
        <f t="array" ref="M472">IF($I$2="Открытый тариф",
INDEX(GRID!$B$34:$BI$44,MATCH(M$7,GRID!$A$34:$A$44,0),MATCH(1,($U$2=GRID!$B$31:$BI$31)*(КАЛЕНДАРЬ!$AZ14=GRID!$B$33:$BI$33), 0)),
ROUNDUP(INDEX(GRID!$B$34:$BI$44,MATCH(M$7,GRID!$A$34:$A$44,0),MATCH(1,($U$2=GRID!$B$31:$BI$31)*(КАЛЕНДАРЬ!$AZ14=GRID!$B$33:$BI$33),0))*(1-GRID!$B$69),0))</f>
        <v>29000</v>
      </c>
      <c r="N472" s="47" cm="1">
        <f t="array" ref="N472">IF($I$2="Открытый тариф",
INDEX(GRID!$B$47:$BI$57,MATCH(M$7,GRID!$A$47:$A$57,0),MATCH(1,($U$2=GRID!$B$31:$BI$31)*(КАЛЕНДАРЬ!$AZ14=GRID!$B$33:$BI$33), 0)),
ROUNDUP(INDEX(GRID!$B$47:$BI$57,MATCH(M$7,GRID!$A$47:$A$57,0),MATCH(1,($U$2=GRID!$B$31:$BI$31)*(КАЛЕНДАРЬ!$AZ14=GRID!$B$33:$BI$33),0))*(1-GRID!$B$69),0))</f>
        <v>31600</v>
      </c>
      <c r="O472" s="47" cm="1">
        <f t="array" ref="O472">IF($I$2="Открытый тариф",
INDEX(GRID!$B$34:$BI$44,MATCH(O$7,GRID!$A$34:$A$44,0),MATCH(1,($U$2=GRID!$B$31:$BI$31)*(КАЛЕНДАРЬ!$AZ14=GRID!$B$33:$BI$33), 0)),
ROUNDUP(INDEX(GRID!$B$34:$BI$44,MATCH(O$7,GRID!$A$34:$A$44,0),MATCH(1,($U$2=GRID!$B$31:$BI$31)*(КАЛЕНДАРЬ!$AZ14=GRID!$B$33:$BI$33),0))*(1-GRID!$B$69),0))</f>
        <v>36000</v>
      </c>
      <c r="P472" s="47" cm="1">
        <f t="array" ref="P472">IF($I$2="Открытый тариф",
INDEX(GRID!$B$47:$BI$57,MATCH(O$7,GRID!$A$47:$A$57,0),MATCH(1,($U$2=GRID!$B$31:$BI$31)*(КАЛЕНДАРЬ!$AZ14=GRID!$B$33:$BI$33), 0)),
ROUNDUP(INDEX(GRID!$B$47:$BI$57,MATCH(O$7,GRID!$A$47:$A$57,0),MATCH(1,($U$2=GRID!$B$31:$BI$31)*(КАЛЕНДАРЬ!$AZ14=GRID!$B$33:$BI$33),0))*(1-GRID!$B$69),0))</f>
        <v>38600</v>
      </c>
      <c r="Q472" s="47" cm="1">
        <f t="array" ref="Q472">IF($I$2="Открытый тариф",
INDEX(GRID!$B$34:$BI$44,MATCH(Q$7,GRID!$A$34:$A$44,0),MATCH(1,($U$2=GRID!$B$31:$BI$31)*(КАЛЕНДАРЬ!$AZ14=GRID!$B$33:$BI$33), 0)),
ROUNDUP(INDEX(GRID!$B$34:$BI$44,MATCH(Q$7,GRID!$A$34:$A$44,0),MATCH(1,($U$2=GRID!$B$31:$BI$31)*(КАЛЕНДАРЬ!$AZ14=GRID!$B$33:$BI$33),0))*(1-GRID!$B$69),0))</f>
        <v>38000</v>
      </c>
      <c r="R472" s="47" cm="1">
        <f t="array" ref="R472">IF($I$2="Открытый тариф",
INDEX(GRID!$B$47:$BI$57,MATCH(Q$7,GRID!$A$47:$A$57,0),MATCH(1,($U$2=GRID!$B$31:$BI$31)*(КАЛЕНДАРЬ!$AZ14=GRID!$B$33:$BI$33), 0)),
ROUNDUP(INDEX(GRID!$B$47:$BI$57,MATCH(Q$7,GRID!$A$47:$A$57,0),MATCH(1,($U$2=GRID!$B$31:$BI$31)*(КАЛЕНДАРЬ!$AZ14=GRID!$B$33:$BI$33),0))*(1-GRID!$B$69),0))</f>
        <v>40600</v>
      </c>
      <c r="S472" s="47" cm="1">
        <f t="array" ref="S472">IF($I$2="Открытый тариф",
INDEX(GRID!$B$34:$BI$44,MATCH(S$7,GRID!$A$34:$A$44,0),MATCH(1,($U$2=GRID!$B$31:$BI$31)*(КАЛЕНДАРЬ!$AZ14=GRID!$B$33:$BI$33), 0)),
ROUNDUP(INDEX(GRID!$B$34:$BI$44,MATCH(S$7,GRID!$A$34:$A$44,0),MATCH(1,($U$2=GRID!$B$31:$BI$31)*(КАЛЕНДАРЬ!$AZ14=GRID!$B$33:$BI$33),0))*(1-GRID!$B$69),0))</f>
        <v>41500</v>
      </c>
      <c r="T472" s="47" cm="1">
        <f t="array" ref="T472">IF($I$2="Открытый тариф",
INDEX(GRID!$B$47:$BI$57,MATCH(S$7,GRID!$A$47:$A$57,0),MATCH(1,($U$2=GRID!$B$31:$BI$31)*(КАЛЕНДАРЬ!$AZ14=GRID!$B$33:$BI$33), 0)),
ROUNDUP(INDEX(GRID!$B$47:$BI$57,MATCH(S$7,GRID!$A$47:$A$57,0),MATCH(1,($U$2=GRID!$B$31:$BI$31)*(КАЛЕНДАРЬ!$AZ14=GRID!$B$33:$BI$33),0))*(1-GRID!$B$69),0))</f>
        <v>44100</v>
      </c>
      <c r="U472" s="47" cm="1">
        <f t="array" ref="U472">IF($I$2="Открытый тариф",
INDEX(GRID!$B$34:$BI$44,MATCH(U$7,GRID!$A$34:$A$44,0),MATCH(1,($U$2=GRID!$B$31:$BI$31)*(КАЛЕНДАРЬ!$AZ14=GRID!$B$33:$BI$33), 0)),
ROUNDUP(INDEX(GRID!$B$34:$BI$44,MATCH(U$7,GRID!$A$34:$A$44,0),MATCH(1,($U$2=GRID!$B$31:$BI$31)*(КАЛЕНДАРЬ!$AZ14=GRID!$B$33:$BI$33),0))*(1-GRID!$B$69),0))</f>
        <v>47500</v>
      </c>
      <c r="V472" s="47" cm="1">
        <f t="array" ref="V472">IF($I$2="Открытый тариф",
INDEX(GRID!$B$47:$BI$57,MATCH(U$7,GRID!$A$47:$A$57,0),MATCH(1,($U$2=GRID!$B$31:$BI$31)*(КАЛЕНДАРЬ!$AZ14=GRID!$B$33:$BI$33), 0)),
ROUNDUP(INDEX(GRID!$B$47:$BI$57,MATCH(U$7,GRID!$A$47:$A$57,0),MATCH(1,($U$2=GRID!$B$31:$BI$31)*(КАЛЕНДАРЬ!$AZ14=GRID!$B$33:$BI$33),0))*(1-GRID!$B$69),0))</f>
        <v>50100</v>
      </c>
      <c r="W472" s="47" cm="1">
        <f t="array" ref="W472">IF($I$2="Открытый тариф",
INDEX(GRID!$B$34:$BI$44,MATCH(W$7,GRID!$A$34:$A$44,0),MATCH(1,($U$2=GRID!$B$31:$BI$31)*(КАЛЕНДАРЬ!$AZ14=GRID!$B$33:$BI$33), 0)),
ROUNDUP(INDEX(GRID!$B$34:$BI$44,MATCH(W$7,GRID!$A$34:$A$44,0),MATCH(1,($U$2=GRID!$B$31:$BI$31)*(КАЛЕНДАРЬ!$AZ14=GRID!$B$33:$BI$33),0))*(1-GRID!$B$69),0))</f>
        <v>140500</v>
      </c>
      <c r="X472" s="47" cm="1">
        <f t="array" ref="X472">IF($I$2="Открытый тариф",
INDEX(GRID!$B$47:$BI$57,MATCH(W$7,GRID!$A$47:$A$57,0),MATCH(1,($U$2=GRID!$B$31:$BI$31)*(КАЛЕНДАРЬ!$AZ14=GRID!$B$33:$BI$33), 0)),
ROUNDUP(INDEX(GRID!$B$47:$BI$57,MATCH(W$7,GRID!$A$47:$A$57,0),MATCH(1,($U$2=GRID!$B$31:$BI$31)*(КАЛЕНДАРЬ!$AZ14=GRID!$B$33:$BI$33),0))*(1-GRID!$B$69),0))</f>
        <v>143100</v>
      </c>
    </row>
    <row r="473" spans="1:24" x14ac:dyDescent="0.2">
      <c r="A473" s="117" t="s">
        <v>44</v>
      </c>
      <c r="B473" s="117">
        <v>12</v>
      </c>
      <c r="C473" s="47" cm="1">
        <f t="array" ref="C473">IF($I$2="Открытый тариф",
INDEX(GRID!$B$34:$BI$44,MATCH(C$7,GRID!$A$34:$A$44,0),MATCH(1,($U$2=GRID!$B$31:$BI$31)*(КАЛЕНДАРЬ!$AZ15=GRID!$B$33:$BI$33), 0)),
ROUNDUP(INDEX(GRID!$B$34:$BI$44,MATCH(C$7,GRID!$A$34:$A$44,0),MATCH(1,($U$2=GRID!$B$31:$BI$31)*(КАЛЕНДАРЬ!$AZ15=GRID!$B$33:$BI$33),0))*(1-GRID!$B$69),0))</f>
        <v>21600</v>
      </c>
      <c r="D473" s="47" cm="1">
        <f t="array" ref="D473">IF($I$2="Открытый тариф",
INDEX(GRID!$B$47:$BI$57,MATCH(C$7,GRID!$A$47:$A$57,0),MATCH(1,($U$2=GRID!$B$31:$BI$31)*(КАЛЕНДАРЬ!$AZ15=GRID!$B$33:$BI$33), 0)),
ROUNDUP(INDEX(GRID!$B$47:$BI$57,MATCH(C$7,GRID!$A$47:$A$57,0),MATCH(1,($U$2=GRID!$B$31:$BI$31)*(КАЛЕНДАРЬ!$AZ15=GRID!$B$33:$BI$33),0))*(1-GRID!$B$69),0))</f>
        <v>24200</v>
      </c>
      <c r="E473" s="47" cm="1">
        <f t="array" ref="E473">IF($I$2="Открытый тариф",
INDEX(GRID!$B$34:$BI$44,MATCH(E$7,GRID!$A$34:$A$44,0),MATCH(1,($U$2=GRID!$B$31:$BI$31)*(КАЛЕНДАРЬ!$AZ15=GRID!$B$33:$BI$33), 0)),
ROUNDUP(INDEX(GRID!$B$34:$BI$44,MATCH(E$7,GRID!$A$34:$A$44,0),MATCH(1,($U$2=GRID!$B$31:$BI$31)*(КАЛЕНДАРЬ!$AZ15=GRID!$B$33:$BI$33),0))*(1-GRID!$B$69),0))</f>
        <v>23400</v>
      </c>
      <c r="F473" s="47" cm="1">
        <f t="array" ref="F473">IF($I$2="Открытый тариф",
INDEX(GRID!$B$47:$BI$57,MATCH(E$7,GRID!$A$47:$A$57,0),MATCH(1,($U$2=GRID!$B$31:$BI$31)*(КАЛЕНДАРЬ!$AZ15=GRID!$B$33:$BI$33), 0)),
ROUNDUP(INDEX(GRID!$B$47:$BI$57,MATCH(E$7,GRID!$A$47:$A$57,0),MATCH(1,($U$2=GRID!$B$31:$BI$31)*(КАЛЕНДАРЬ!$AZ15=GRID!$B$33:$BI$33),0))*(1-GRID!$B$69),0))</f>
        <v>26000</v>
      </c>
      <c r="G473" s="47" cm="1">
        <f t="array" ref="G473">IF($I$2="Открытый тариф",
INDEX(GRID!$B$34:$BI$44,MATCH(G$7,GRID!$A$34:$A$44,0),MATCH(1,($U$2=GRID!$B$31:$BI$31)*(КАЛЕНДАРЬ!$AZ15=GRID!$B$33:$BI$33), 0)),
ROUNDUP(INDEX(GRID!$B$34:$BI$44,MATCH(G$7,GRID!$A$34:$A$44,0),MATCH(1,($U$2=GRID!$B$31:$BI$31)*(КАЛЕНДАРЬ!$AZ15=GRID!$B$33:$BI$33),0))*(1-GRID!$B$69),0))</f>
        <v>24400</v>
      </c>
      <c r="H473" s="47" cm="1">
        <f t="array" ref="H473">IF($I$2="Открытый тариф",
INDEX(GRID!$B$47:$BI$57,MATCH(G$7,GRID!$A$47:$A$57,0),MATCH(1,($U$2=GRID!$B$31:$BI$31)*(КАЛЕНДАРЬ!$AZ15=GRID!$B$33:$BI$33), 0)),
ROUNDUP(INDEX(GRID!$B$47:$BI$57,MATCH(G$7,GRID!$A$47:$A$57,0),MATCH(1,($U$2=GRID!$B$31:$BI$31)*(КАЛЕНДАРЬ!$AZ15=GRID!$B$33:$BI$33),0))*(1-GRID!$B$69),0))</f>
        <v>27000</v>
      </c>
      <c r="I473" s="47" cm="1">
        <f t="array" ref="I473">IF($I$2="Открытый тариф",
INDEX(GRID!$B$34:$BI$44,MATCH(I$7,GRID!$A$34:$A$44,0),MATCH(1,($U$2=GRID!$B$31:$BI$31)*(КАЛЕНДАРЬ!$AZ15=GRID!$B$33:$BI$33), 0)),
ROUNDUP(INDEX(GRID!$B$34:$BI$44,MATCH(I$7,GRID!$A$34:$A$44,0),MATCH(1,($U$2=GRID!$B$31:$BI$31)*(КАЛЕНДАРЬ!$AZ15=GRID!$B$33:$BI$33),0))*(1-GRID!$B$69),0))</f>
        <v>26200</v>
      </c>
      <c r="J473" s="47" cm="1">
        <f t="array" ref="J473">IF($I$2="Открытый тариф",
INDEX(GRID!$B$47:$BI$57,MATCH(I$7,GRID!$A$47:$A$57,0),MATCH(1,($U$2=GRID!$B$31:$BI$31)*(КАЛЕНДАРЬ!$AZ15=GRID!$B$33:$BI$33), 0)),
ROUNDUP(INDEX(GRID!$B$47:$BI$57,MATCH(I$7,GRID!$A$47:$A$57,0),MATCH(1,($U$2=GRID!$B$31:$BI$31)*(КАЛЕНДАРЬ!$AZ15=GRID!$B$33:$BI$33),0))*(1-GRID!$B$69),0))</f>
        <v>28800</v>
      </c>
      <c r="K473" s="47" cm="1">
        <f t="array" ref="K473">IF($I$2="Открытый тариф",
INDEX(GRID!$B$34:$BI$44,MATCH(K$7,GRID!$A$34:$A$44,0),MATCH(1,($U$2=GRID!$B$31:$BI$31)*(КАЛЕНДАРЬ!$AZ15=GRID!$B$33:$BI$33), 0)),
ROUNDUP(INDEX(GRID!$B$34:$BI$44,MATCH(K$7,GRID!$A$34:$A$44,0),MATCH(1,($U$2=GRID!$B$31:$BI$31)*(КАЛЕНДАРЬ!$AZ15=GRID!$B$33:$BI$33),0))*(1-GRID!$B$69),0))</f>
        <v>27200</v>
      </c>
      <c r="L473" s="47" cm="1">
        <f t="array" ref="L473">IF($I$2="Открытый тариф",
INDEX(GRID!$B$47:$BI$57,MATCH(K$7,GRID!$A$47:$A$57,0),MATCH(1,($U$2=GRID!$B$31:$BI$31)*(КАЛЕНДАРЬ!$AZ15=GRID!$B$33:$BI$33), 0)),
ROUNDUP(INDEX(GRID!$B$47:$BI$57,MATCH(K$7,GRID!$A$47:$A$57,0),MATCH(1,($U$2=GRID!$B$31:$BI$31)*(КАЛЕНДАРЬ!$AZ15=GRID!$B$33:$BI$33),0))*(1-GRID!$B$69),0))</f>
        <v>29800</v>
      </c>
      <c r="M473" s="47" cm="1">
        <f t="array" ref="M473">IF($I$2="Открытый тариф",
INDEX(GRID!$B$34:$BI$44,MATCH(M$7,GRID!$A$34:$A$44,0),MATCH(1,($U$2=GRID!$B$31:$BI$31)*(КАЛЕНДАРЬ!$AZ15=GRID!$B$33:$BI$33), 0)),
ROUNDUP(INDEX(GRID!$B$34:$BI$44,MATCH(M$7,GRID!$A$34:$A$44,0),MATCH(1,($U$2=GRID!$B$31:$BI$31)*(КАЛЕНДАРЬ!$AZ15=GRID!$B$33:$BI$33),0))*(1-GRID!$B$69),0))</f>
        <v>29000</v>
      </c>
      <c r="N473" s="47" cm="1">
        <f t="array" ref="N473">IF($I$2="Открытый тариф",
INDEX(GRID!$B$47:$BI$57,MATCH(M$7,GRID!$A$47:$A$57,0),MATCH(1,($U$2=GRID!$B$31:$BI$31)*(КАЛЕНДАРЬ!$AZ15=GRID!$B$33:$BI$33), 0)),
ROUNDUP(INDEX(GRID!$B$47:$BI$57,MATCH(M$7,GRID!$A$47:$A$57,0),MATCH(1,($U$2=GRID!$B$31:$BI$31)*(КАЛЕНДАРЬ!$AZ15=GRID!$B$33:$BI$33),0))*(1-GRID!$B$69),0))</f>
        <v>31600</v>
      </c>
      <c r="O473" s="47" cm="1">
        <f t="array" ref="O473">IF($I$2="Открытый тариф",
INDEX(GRID!$B$34:$BI$44,MATCH(O$7,GRID!$A$34:$A$44,0),MATCH(1,($U$2=GRID!$B$31:$BI$31)*(КАЛЕНДАРЬ!$AZ15=GRID!$B$33:$BI$33), 0)),
ROUNDUP(INDEX(GRID!$B$34:$BI$44,MATCH(O$7,GRID!$A$34:$A$44,0),MATCH(1,($U$2=GRID!$B$31:$BI$31)*(КАЛЕНДАРЬ!$AZ15=GRID!$B$33:$BI$33),0))*(1-GRID!$B$69),0))</f>
        <v>36000</v>
      </c>
      <c r="P473" s="47" cm="1">
        <f t="array" ref="P473">IF($I$2="Открытый тариф",
INDEX(GRID!$B$47:$BI$57,MATCH(O$7,GRID!$A$47:$A$57,0),MATCH(1,($U$2=GRID!$B$31:$BI$31)*(КАЛЕНДАРЬ!$AZ15=GRID!$B$33:$BI$33), 0)),
ROUNDUP(INDEX(GRID!$B$47:$BI$57,MATCH(O$7,GRID!$A$47:$A$57,0),MATCH(1,($U$2=GRID!$B$31:$BI$31)*(КАЛЕНДАРЬ!$AZ15=GRID!$B$33:$BI$33),0))*(1-GRID!$B$69),0))</f>
        <v>38600</v>
      </c>
      <c r="Q473" s="47" cm="1">
        <f t="array" ref="Q473">IF($I$2="Открытый тариф",
INDEX(GRID!$B$34:$BI$44,MATCH(Q$7,GRID!$A$34:$A$44,0),MATCH(1,($U$2=GRID!$B$31:$BI$31)*(КАЛЕНДАРЬ!$AZ15=GRID!$B$33:$BI$33), 0)),
ROUNDUP(INDEX(GRID!$B$34:$BI$44,MATCH(Q$7,GRID!$A$34:$A$44,0),MATCH(1,($U$2=GRID!$B$31:$BI$31)*(КАЛЕНДАРЬ!$AZ15=GRID!$B$33:$BI$33),0))*(1-GRID!$B$69),0))</f>
        <v>38000</v>
      </c>
      <c r="R473" s="47" cm="1">
        <f t="array" ref="R473">IF($I$2="Открытый тариф",
INDEX(GRID!$B$47:$BI$57,MATCH(Q$7,GRID!$A$47:$A$57,0),MATCH(1,($U$2=GRID!$B$31:$BI$31)*(КАЛЕНДАРЬ!$AZ15=GRID!$B$33:$BI$33), 0)),
ROUNDUP(INDEX(GRID!$B$47:$BI$57,MATCH(Q$7,GRID!$A$47:$A$57,0),MATCH(1,($U$2=GRID!$B$31:$BI$31)*(КАЛЕНДАРЬ!$AZ15=GRID!$B$33:$BI$33),0))*(1-GRID!$B$69),0))</f>
        <v>40600</v>
      </c>
      <c r="S473" s="47" cm="1">
        <f t="array" ref="S473">IF($I$2="Открытый тариф",
INDEX(GRID!$B$34:$BI$44,MATCH(S$7,GRID!$A$34:$A$44,0),MATCH(1,($U$2=GRID!$B$31:$BI$31)*(КАЛЕНДАРЬ!$AZ15=GRID!$B$33:$BI$33), 0)),
ROUNDUP(INDEX(GRID!$B$34:$BI$44,MATCH(S$7,GRID!$A$34:$A$44,0),MATCH(1,($U$2=GRID!$B$31:$BI$31)*(КАЛЕНДАРЬ!$AZ15=GRID!$B$33:$BI$33),0))*(1-GRID!$B$69),0))</f>
        <v>41500</v>
      </c>
      <c r="T473" s="47" cm="1">
        <f t="array" ref="T473">IF($I$2="Открытый тариф",
INDEX(GRID!$B$47:$BI$57,MATCH(S$7,GRID!$A$47:$A$57,0),MATCH(1,($U$2=GRID!$B$31:$BI$31)*(КАЛЕНДАРЬ!$AZ15=GRID!$B$33:$BI$33), 0)),
ROUNDUP(INDEX(GRID!$B$47:$BI$57,MATCH(S$7,GRID!$A$47:$A$57,0),MATCH(1,($U$2=GRID!$B$31:$BI$31)*(КАЛЕНДАРЬ!$AZ15=GRID!$B$33:$BI$33),0))*(1-GRID!$B$69),0))</f>
        <v>44100</v>
      </c>
      <c r="U473" s="47" cm="1">
        <f t="array" ref="U473">IF($I$2="Открытый тариф",
INDEX(GRID!$B$34:$BI$44,MATCH(U$7,GRID!$A$34:$A$44,0),MATCH(1,($U$2=GRID!$B$31:$BI$31)*(КАЛЕНДАРЬ!$AZ15=GRID!$B$33:$BI$33), 0)),
ROUNDUP(INDEX(GRID!$B$34:$BI$44,MATCH(U$7,GRID!$A$34:$A$44,0),MATCH(1,($U$2=GRID!$B$31:$BI$31)*(КАЛЕНДАРЬ!$AZ15=GRID!$B$33:$BI$33),0))*(1-GRID!$B$69),0))</f>
        <v>47500</v>
      </c>
      <c r="V473" s="47" cm="1">
        <f t="array" ref="V473">IF($I$2="Открытый тариф",
INDEX(GRID!$B$47:$BI$57,MATCH(U$7,GRID!$A$47:$A$57,0),MATCH(1,($U$2=GRID!$B$31:$BI$31)*(КАЛЕНДАРЬ!$AZ15=GRID!$B$33:$BI$33), 0)),
ROUNDUP(INDEX(GRID!$B$47:$BI$57,MATCH(U$7,GRID!$A$47:$A$57,0),MATCH(1,($U$2=GRID!$B$31:$BI$31)*(КАЛЕНДАРЬ!$AZ15=GRID!$B$33:$BI$33),0))*(1-GRID!$B$69),0))</f>
        <v>50100</v>
      </c>
      <c r="W473" s="47" cm="1">
        <f t="array" ref="W473">IF($I$2="Открытый тариф",
INDEX(GRID!$B$34:$BI$44,MATCH(W$7,GRID!$A$34:$A$44,0),MATCH(1,($U$2=GRID!$B$31:$BI$31)*(КАЛЕНДАРЬ!$AZ15=GRID!$B$33:$BI$33), 0)),
ROUNDUP(INDEX(GRID!$B$34:$BI$44,MATCH(W$7,GRID!$A$34:$A$44,0),MATCH(1,($U$2=GRID!$B$31:$BI$31)*(КАЛЕНДАРЬ!$AZ15=GRID!$B$33:$BI$33),0))*(1-GRID!$B$69),0))</f>
        <v>140500</v>
      </c>
      <c r="X473" s="47" cm="1">
        <f t="array" ref="X473">IF($I$2="Открытый тариф",
INDEX(GRID!$B$47:$BI$57,MATCH(W$7,GRID!$A$47:$A$57,0),MATCH(1,($U$2=GRID!$B$31:$BI$31)*(КАЛЕНДАРЬ!$AZ15=GRID!$B$33:$BI$33), 0)),
ROUNDUP(INDEX(GRID!$B$47:$BI$57,MATCH(W$7,GRID!$A$47:$A$57,0),MATCH(1,($U$2=GRID!$B$31:$BI$31)*(КАЛЕНДАРЬ!$AZ15=GRID!$B$33:$BI$33),0))*(1-GRID!$B$69),0))</f>
        <v>143100</v>
      </c>
    </row>
    <row r="474" spans="1:24" x14ac:dyDescent="0.2">
      <c r="A474" s="117" t="s">
        <v>45</v>
      </c>
      <c r="B474" s="117">
        <v>13</v>
      </c>
      <c r="C474" s="47" cm="1">
        <f t="array" ref="C474">IF($I$2="Открытый тариф",
INDEX(GRID!$B$34:$BI$44,MATCH(C$7,GRID!$A$34:$A$44,0),MATCH(1,($U$2=GRID!$B$31:$BI$31)*(КАЛЕНДАРЬ!$AZ16=GRID!$B$33:$BI$33), 0)),
ROUNDUP(INDEX(GRID!$B$34:$BI$44,MATCH(C$7,GRID!$A$34:$A$44,0),MATCH(1,($U$2=GRID!$B$31:$BI$31)*(КАЛЕНДАРЬ!$AZ16=GRID!$B$33:$BI$33),0))*(1-GRID!$B$69),0))</f>
        <v>21600</v>
      </c>
      <c r="D474" s="47" cm="1">
        <f t="array" ref="D474">IF($I$2="Открытый тариф",
INDEX(GRID!$B$47:$BI$57,MATCH(C$7,GRID!$A$47:$A$57,0),MATCH(1,($U$2=GRID!$B$31:$BI$31)*(КАЛЕНДАРЬ!$AZ16=GRID!$B$33:$BI$33), 0)),
ROUNDUP(INDEX(GRID!$B$47:$BI$57,MATCH(C$7,GRID!$A$47:$A$57,0),MATCH(1,($U$2=GRID!$B$31:$BI$31)*(КАЛЕНДАРЬ!$AZ16=GRID!$B$33:$BI$33),0))*(1-GRID!$B$69),0))</f>
        <v>24200</v>
      </c>
      <c r="E474" s="47" cm="1">
        <f t="array" ref="E474">IF($I$2="Открытый тариф",
INDEX(GRID!$B$34:$BI$44,MATCH(E$7,GRID!$A$34:$A$44,0),MATCH(1,($U$2=GRID!$B$31:$BI$31)*(КАЛЕНДАРЬ!$AZ16=GRID!$B$33:$BI$33), 0)),
ROUNDUP(INDEX(GRID!$B$34:$BI$44,MATCH(E$7,GRID!$A$34:$A$44,0),MATCH(1,($U$2=GRID!$B$31:$BI$31)*(КАЛЕНДАРЬ!$AZ16=GRID!$B$33:$BI$33),0))*(1-GRID!$B$69),0))</f>
        <v>23400</v>
      </c>
      <c r="F474" s="47" cm="1">
        <f t="array" ref="F474">IF($I$2="Открытый тариф",
INDEX(GRID!$B$47:$BI$57,MATCH(E$7,GRID!$A$47:$A$57,0),MATCH(1,($U$2=GRID!$B$31:$BI$31)*(КАЛЕНДАРЬ!$AZ16=GRID!$B$33:$BI$33), 0)),
ROUNDUP(INDEX(GRID!$B$47:$BI$57,MATCH(E$7,GRID!$A$47:$A$57,0),MATCH(1,($U$2=GRID!$B$31:$BI$31)*(КАЛЕНДАРЬ!$AZ16=GRID!$B$33:$BI$33),0))*(1-GRID!$B$69),0))</f>
        <v>26000</v>
      </c>
      <c r="G474" s="47" cm="1">
        <f t="array" ref="G474">IF($I$2="Открытый тариф",
INDEX(GRID!$B$34:$BI$44,MATCH(G$7,GRID!$A$34:$A$44,0),MATCH(1,($U$2=GRID!$B$31:$BI$31)*(КАЛЕНДАРЬ!$AZ16=GRID!$B$33:$BI$33), 0)),
ROUNDUP(INDEX(GRID!$B$34:$BI$44,MATCH(G$7,GRID!$A$34:$A$44,0),MATCH(1,($U$2=GRID!$B$31:$BI$31)*(КАЛЕНДАРЬ!$AZ16=GRID!$B$33:$BI$33),0))*(1-GRID!$B$69),0))</f>
        <v>24400</v>
      </c>
      <c r="H474" s="47" cm="1">
        <f t="array" ref="H474">IF($I$2="Открытый тариф",
INDEX(GRID!$B$47:$BI$57,MATCH(G$7,GRID!$A$47:$A$57,0),MATCH(1,($U$2=GRID!$B$31:$BI$31)*(КАЛЕНДАРЬ!$AZ16=GRID!$B$33:$BI$33), 0)),
ROUNDUP(INDEX(GRID!$B$47:$BI$57,MATCH(G$7,GRID!$A$47:$A$57,0),MATCH(1,($U$2=GRID!$B$31:$BI$31)*(КАЛЕНДАРЬ!$AZ16=GRID!$B$33:$BI$33),0))*(1-GRID!$B$69),0))</f>
        <v>27000</v>
      </c>
      <c r="I474" s="47" cm="1">
        <f t="array" ref="I474">IF($I$2="Открытый тариф",
INDEX(GRID!$B$34:$BI$44,MATCH(I$7,GRID!$A$34:$A$44,0),MATCH(1,($U$2=GRID!$B$31:$BI$31)*(КАЛЕНДАРЬ!$AZ16=GRID!$B$33:$BI$33), 0)),
ROUNDUP(INDEX(GRID!$B$34:$BI$44,MATCH(I$7,GRID!$A$34:$A$44,0),MATCH(1,($U$2=GRID!$B$31:$BI$31)*(КАЛЕНДАРЬ!$AZ16=GRID!$B$33:$BI$33),0))*(1-GRID!$B$69),0))</f>
        <v>26200</v>
      </c>
      <c r="J474" s="47" cm="1">
        <f t="array" ref="J474">IF($I$2="Открытый тариф",
INDEX(GRID!$B$47:$BI$57,MATCH(I$7,GRID!$A$47:$A$57,0),MATCH(1,($U$2=GRID!$B$31:$BI$31)*(КАЛЕНДАРЬ!$AZ16=GRID!$B$33:$BI$33), 0)),
ROUNDUP(INDEX(GRID!$B$47:$BI$57,MATCH(I$7,GRID!$A$47:$A$57,0),MATCH(1,($U$2=GRID!$B$31:$BI$31)*(КАЛЕНДАРЬ!$AZ16=GRID!$B$33:$BI$33),0))*(1-GRID!$B$69),0))</f>
        <v>28800</v>
      </c>
      <c r="K474" s="47" cm="1">
        <f t="array" ref="K474">IF($I$2="Открытый тариф",
INDEX(GRID!$B$34:$BI$44,MATCH(K$7,GRID!$A$34:$A$44,0),MATCH(1,($U$2=GRID!$B$31:$BI$31)*(КАЛЕНДАРЬ!$AZ16=GRID!$B$33:$BI$33), 0)),
ROUNDUP(INDEX(GRID!$B$34:$BI$44,MATCH(K$7,GRID!$A$34:$A$44,0),MATCH(1,($U$2=GRID!$B$31:$BI$31)*(КАЛЕНДАРЬ!$AZ16=GRID!$B$33:$BI$33),0))*(1-GRID!$B$69),0))</f>
        <v>27200</v>
      </c>
      <c r="L474" s="47" cm="1">
        <f t="array" ref="L474">IF($I$2="Открытый тариф",
INDEX(GRID!$B$47:$BI$57,MATCH(K$7,GRID!$A$47:$A$57,0),MATCH(1,($U$2=GRID!$B$31:$BI$31)*(КАЛЕНДАРЬ!$AZ16=GRID!$B$33:$BI$33), 0)),
ROUNDUP(INDEX(GRID!$B$47:$BI$57,MATCH(K$7,GRID!$A$47:$A$57,0),MATCH(1,($U$2=GRID!$B$31:$BI$31)*(КАЛЕНДАРЬ!$AZ16=GRID!$B$33:$BI$33),0))*(1-GRID!$B$69),0))</f>
        <v>29800</v>
      </c>
      <c r="M474" s="47" cm="1">
        <f t="array" ref="M474">IF($I$2="Открытый тариф",
INDEX(GRID!$B$34:$BI$44,MATCH(M$7,GRID!$A$34:$A$44,0),MATCH(1,($U$2=GRID!$B$31:$BI$31)*(КАЛЕНДАРЬ!$AZ16=GRID!$B$33:$BI$33), 0)),
ROUNDUP(INDEX(GRID!$B$34:$BI$44,MATCH(M$7,GRID!$A$34:$A$44,0),MATCH(1,($U$2=GRID!$B$31:$BI$31)*(КАЛЕНДАРЬ!$AZ16=GRID!$B$33:$BI$33),0))*(1-GRID!$B$69),0))</f>
        <v>29000</v>
      </c>
      <c r="N474" s="47" cm="1">
        <f t="array" ref="N474">IF($I$2="Открытый тариф",
INDEX(GRID!$B$47:$BI$57,MATCH(M$7,GRID!$A$47:$A$57,0),MATCH(1,($U$2=GRID!$B$31:$BI$31)*(КАЛЕНДАРЬ!$AZ16=GRID!$B$33:$BI$33), 0)),
ROUNDUP(INDEX(GRID!$B$47:$BI$57,MATCH(M$7,GRID!$A$47:$A$57,0),MATCH(1,($U$2=GRID!$B$31:$BI$31)*(КАЛЕНДАРЬ!$AZ16=GRID!$B$33:$BI$33),0))*(1-GRID!$B$69),0))</f>
        <v>31600</v>
      </c>
      <c r="O474" s="47" cm="1">
        <f t="array" ref="O474">IF($I$2="Открытый тариф",
INDEX(GRID!$B$34:$BI$44,MATCH(O$7,GRID!$A$34:$A$44,0),MATCH(1,($U$2=GRID!$B$31:$BI$31)*(КАЛЕНДАРЬ!$AZ16=GRID!$B$33:$BI$33), 0)),
ROUNDUP(INDEX(GRID!$B$34:$BI$44,MATCH(O$7,GRID!$A$34:$A$44,0),MATCH(1,($U$2=GRID!$B$31:$BI$31)*(КАЛЕНДАРЬ!$AZ16=GRID!$B$33:$BI$33),0))*(1-GRID!$B$69),0))</f>
        <v>36000</v>
      </c>
      <c r="P474" s="47" cm="1">
        <f t="array" ref="P474">IF($I$2="Открытый тариф",
INDEX(GRID!$B$47:$BI$57,MATCH(O$7,GRID!$A$47:$A$57,0),MATCH(1,($U$2=GRID!$B$31:$BI$31)*(КАЛЕНДАРЬ!$AZ16=GRID!$B$33:$BI$33), 0)),
ROUNDUP(INDEX(GRID!$B$47:$BI$57,MATCH(O$7,GRID!$A$47:$A$57,0),MATCH(1,($U$2=GRID!$B$31:$BI$31)*(КАЛЕНДАРЬ!$AZ16=GRID!$B$33:$BI$33),0))*(1-GRID!$B$69),0))</f>
        <v>38600</v>
      </c>
      <c r="Q474" s="47" cm="1">
        <f t="array" ref="Q474">IF($I$2="Открытый тариф",
INDEX(GRID!$B$34:$BI$44,MATCH(Q$7,GRID!$A$34:$A$44,0),MATCH(1,($U$2=GRID!$B$31:$BI$31)*(КАЛЕНДАРЬ!$AZ16=GRID!$B$33:$BI$33), 0)),
ROUNDUP(INDEX(GRID!$B$34:$BI$44,MATCH(Q$7,GRID!$A$34:$A$44,0),MATCH(1,($U$2=GRID!$B$31:$BI$31)*(КАЛЕНДАРЬ!$AZ16=GRID!$B$33:$BI$33),0))*(1-GRID!$B$69),0))</f>
        <v>38000</v>
      </c>
      <c r="R474" s="47" cm="1">
        <f t="array" ref="R474">IF($I$2="Открытый тариф",
INDEX(GRID!$B$47:$BI$57,MATCH(Q$7,GRID!$A$47:$A$57,0),MATCH(1,($U$2=GRID!$B$31:$BI$31)*(КАЛЕНДАРЬ!$AZ16=GRID!$B$33:$BI$33), 0)),
ROUNDUP(INDEX(GRID!$B$47:$BI$57,MATCH(Q$7,GRID!$A$47:$A$57,0),MATCH(1,($U$2=GRID!$B$31:$BI$31)*(КАЛЕНДАРЬ!$AZ16=GRID!$B$33:$BI$33),0))*(1-GRID!$B$69),0))</f>
        <v>40600</v>
      </c>
      <c r="S474" s="47" cm="1">
        <f t="array" ref="S474">IF($I$2="Открытый тариф",
INDEX(GRID!$B$34:$BI$44,MATCH(S$7,GRID!$A$34:$A$44,0),MATCH(1,($U$2=GRID!$B$31:$BI$31)*(КАЛЕНДАРЬ!$AZ16=GRID!$B$33:$BI$33), 0)),
ROUNDUP(INDEX(GRID!$B$34:$BI$44,MATCH(S$7,GRID!$A$34:$A$44,0),MATCH(1,($U$2=GRID!$B$31:$BI$31)*(КАЛЕНДАРЬ!$AZ16=GRID!$B$33:$BI$33),0))*(1-GRID!$B$69),0))</f>
        <v>41500</v>
      </c>
      <c r="T474" s="47" cm="1">
        <f t="array" ref="T474">IF($I$2="Открытый тариф",
INDEX(GRID!$B$47:$BI$57,MATCH(S$7,GRID!$A$47:$A$57,0),MATCH(1,($U$2=GRID!$B$31:$BI$31)*(КАЛЕНДАРЬ!$AZ16=GRID!$B$33:$BI$33), 0)),
ROUNDUP(INDEX(GRID!$B$47:$BI$57,MATCH(S$7,GRID!$A$47:$A$57,0),MATCH(1,($U$2=GRID!$B$31:$BI$31)*(КАЛЕНДАРЬ!$AZ16=GRID!$B$33:$BI$33),0))*(1-GRID!$B$69),0))</f>
        <v>44100</v>
      </c>
      <c r="U474" s="47" cm="1">
        <f t="array" ref="U474">IF($I$2="Открытый тариф",
INDEX(GRID!$B$34:$BI$44,MATCH(U$7,GRID!$A$34:$A$44,0),MATCH(1,($U$2=GRID!$B$31:$BI$31)*(КАЛЕНДАРЬ!$AZ16=GRID!$B$33:$BI$33), 0)),
ROUNDUP(INDEX(GRID!$B$34:$BI$44,MATCH(U$7,GRID!$A$34:$A$44,0),MATCH(1,($U$2=GRID!$B$31:$BI$31)*(КАЛЕНДАРЬ!$AZ16=GRID!$B$33:$BI$33),0))*(1-GRID!$B$69),0))</f>
        <v>47500</v>
      </c>
      <c r="V474" s="47" cm="1">
        <f t="array" ref="V474">IF($I$2="Открытый тариф",
INDEX(GRID!$B$47:$BI$57,MATCH(U$7,GRID!$A$47:$A$57,0),MATCH(1,($U$2=GRID!$B$31:$BI$31)*(КАЛЕНДАРЬ!$AZ16=GRID!$B$33:$BI$33), 0)),
ROUNDUP(INDEX(GRID!$B$47:$BI$57,MATCH(U$7,GRID!$A$47:$A$57,0),MATCH(1,($U$2=GRID!$B$31:$BI$31)*(КАЛЕНДАРЬ!$AZ16=GRID!$B$33:$BI$33),0))*(1-GRID!$B$69),0))</f>
        <v>50100</v>
      </c>
      <c r="W474" s="47" cm="1">
        <f t="array" ref="W474">IF($I$2="Открытый тариф",
INDEX(GRID!$B$34:$BI$44,MATCH(W$7,GRID!$A$34:$A$44,0),MATCH(1,($U$2=GRID!$B$31:$BI$31)*(КАЛЕНДАРЬ!$AZ16=GRID!$B$33:$BI$33), 0)),
ROUNDUP(INDEX(GRID!$B$34:$BI$44,MATCH(W$7,GRID!$A$34:$A$44,0),MATCH(1,($U$2=GRID!$B$31:$BI$31)*(КАЛЕНДАРЬ!$AZ16=GRID!$B$33:$BI$33),0))*(1-GRID!$B$69),0))</f>
        <v>140500</v>
      </c>
      <c r="X474" s="47" cm="1">
        <f t="array" ref="X474">IF($I$2="Открытый тариф",
INDEX(GRID!$B$47:$BI$57,MATCH(W$7,GRID!$A$47:$A$57,0),MATCH(1,($U$2=GRID!$B$31:$BI$31)*(КАЛЕНДАРЬ!$AZ16=GRID!$B$33:$BI$33), 0)),
ROUNDUP(INDEX(GRID!$B$47:$BI$57,MATCH(W$7,GRID!$A$47:$A$57,0),MATCH(1,($U$2=GRID!$B$31:$BI$31)*(КАЛЕНДАРЬ!$AZ16=GRID!$B$33:$BI$33),0))*(1-GRID!$B$69),0))</f>
        <v>143100</v>
      </c>
    </row>
    <row r="475" spans="1:24" x14ac:dyDescent="0.2">
      <c r="A475" s="117" t="s">
        <v>46</v>
      </c>
      <c r="B475" s="117">
        <v>14</v>
      </c>
      <c r="C475" s="47" cm="1">
        <f t="array" ref="C475">IF($I$2="Открытый тариф",
INDEX(GRID!$B$34:$BI$44,MATCH(C$7,GRID!$A$34:$A$44,0),MATCH(1,($U$2=GRID!$B$31:$BI$31)*(КАЛЕНДАРЬ!$AZ17=GRID!$B$33:$BI$33), 0)),
ROUNDUP(INDEX(GRID!$B$34:$BI$44,MATCH(C$7,GRID!$A$34:$A$44,0),MATCH(1,($U$2=GRID!$B$31:$BI$31)*(КАЛЕНДАРЬ!$AZ17=GRID!$B$33:$BI$33),0))*(1-GRID!$B$69),0))</f>
        <v>21600</v>
      </c>
      <c r="D475" s="47" cm="1">
        <f t="array" ref="D475">IF($I$2="Открытый тариф",
INDEX(GRID!$B$47:$BI$57,MATCH(C$7,GRID!$A$47:$A$57,0),MATCH(1,($U$2=GRID!$B$31:$BI$31)*(КАЛЕНДАРЬ!$AZ17=GRID!$B$33:$BI$33), 0)),
ROUNDUP(INDEX(GRID!$B$47:$BI$57,MATCH(C$7,GRID!$A$47:$A$57,0),MATCH(1,($U$2=GRID!$B$31:$BI$31)*(КАЛЕНДАРЬ!$AZ17=GRID!$B$33:$BI$33),0))*(1-GRID!$B$69),0))</f>
        <v>24200</v>
      </c>
      <c r="E475" s="47" cm="1">
        <f t="array" ref="E475">IF($I$2="Открытый тариф",
INDEX(GRID!$B$34:$BI$44,MATCH(E$7,GRID!$A$34:$A$44,0),MATCH(1,($U$2=GRID!$B$31:$BI$31)*(КАЛЕНДАРЬ!$AZ17=GRID!$B$33:$BI$33), 0)),
ROUNDUP(INDEX(GRID!$B$34:$BI$44,MATCH(E$7,GRID!$A$34:$A$44,0),MATCH(1,($U$2=GRID!$B$31:$BI$31)*(КАЛЕНДАРЬ!$AZ17=GRID!$B$33:$BI$33),0))*(1-GRID!$B$69),0))</f>
        <v>23400</v>
      </c>
      <c r="F475" s="47" cm="1">
        <f t="array" ref="F475">IF($I$2="Открытый тариф",
INDEX(GRID!$B$47:$BI$57,MATCH(E$7,GRID!$A$47:$A$57,0),MATCH(1,($U$2=GRID!$B$31:$BI$31)*(КАЛЕНДАРЬ!$AZ17=GRID!$B$33:$BI$33), 0)),
ROUNDUP(INDEX(GRID!$B$47:$BI$57,MATCH(E$7,GRID!$A$47:$A$57,0),MATCH(1,($U$2=GRID!$B$31:$BI$31)*(КАЛЕНДАРЬ!$AZ17=GRID!$B$33:$BI$33),0))*(1-GRID!$B$69),0))</f>
        <v>26000</v>
      </c>
      <c r="G475" s="47" cm="1">
        <f t="array" ref="G475">IF($I$2="Открытый тариф",
INDEX(GRID!$B$34:$BI$44,MATCH(G$7,GRID!$A$34:$A$44,0),MATCH(1,($U$2=GRID!$B$31:$BI$31)*(КАЛЕНДАРЬ!$AZ17=GRID!$B$33:$BI$33), 0)),
ROUNDUP(INDEX(GRID!$B$34:$BI$44,MATCH(G$7,GRID!$A$34:$A$44,0),MATCH(1,($U$2=GRID!$B$31:$BI$31)*(КАЛЕНДАРЬ!$AZ17=GRID!$B$33:$BI$33),0))*(1-GRID!$B$69),0))</f>
        <v>24400</v>
      </c>
      <c r="H475" s="47" cm="1">
        <f t="array" ref="H475">IF($I$2="Открытый тариф",
INDEX(GRID!$B$47:$BI$57,MATCH(G$7,GRID!$A$47:$A$57,0),MATCH(1,($U$2=GRID!$B$31:$BI$31)*(КАЛЕНДАРЬ!$AZ17=GRID!$B$33:$BI$33), 0)),
ROUNDUP(INDEX(GRID!$B$47:$BI$57,MATCH(G$7,GRID!$A$47:$A$57,0),MATCH(1,($U$2=GRID!$B$31:$BI$31)*(КАЛЕНДАРЬ!$AZ17=GRID!$B$33:$BI$33),0))*(1-GRID!$B$69),0))</f>
        <v>27000</v>
      </c>
      <c r="I475" s="47" cm="1">
        <f t="array" ref="I475">IF($I$2="Открытый тариф",
INDEX(GRID!$B$34:$BI$44,MATCH(I$7,GRID!$A$34:$A$44,0),MATCH(1,($U$2=GRID!$B$31:$BI$31)*(КАЛЕНДАРЬ!$AZ17=GRID!$B$33:$BI$33), 0)),
ROUNDUP(INDEX(GRID!$B$34:$BI$44,MATCH(I$7,GRID!$A$34:$A$44,0),MATCH(1,($U$2=GRID!$B$31:$BI$31)*(КАЛЕНДАРЬ!$AZ17=GRID!$B$33:$BI$33),0))*(1-GRID!$B$69),0))</f>
        <v>26200</v>
      </c>
      <c r="J475" s="47" cm="1">
        <f t="array" ref="J475">IF($I$2="Открытый тариф",
INDEX(GRID!$B$47:$BI$57,MATCH(I$7,GRID!$A$47:$A$57,0),MATCH(1,($U$2=GRID!$B$31:$BI$31)*(КАЛЕНДАРЬ!$AZ17=GRID!$B$33:$BI$33), 0)),
ROUNDUP(INDEX(GRID!$B$47:$BI$57,MATCH(I$7,GRID!$A$47:$A$57,0),MATCH(1,($U$2=GRID!$B$31:$BI$31)*(КАЛЕНДАРЬ!$AZ17=GRID!$B$33:$BI$33),0))*(1-GRID!$B$69),0))</f>
        <v>28800</v>
      </c>
      <c r="K475" s="47" cm="1">
        <f t="array" ref="K475">IF($I$2="Открытый тариф",
INDEX(GRID!$B$34:$BI$44,MATCH(K$7,GRID!$A$34:$A$44,0),MATCH(1,($U$2=GRID!$B$31:$BI$31)*(КАЛЕНДАРЬ!$AZ17=GRID!$B$33:$BI$33), 0)),
ROUNDUP(INDEX(GRID!$B$34:$BI$44,MATCH(K$7,GRID!$A$34:$A$44,0),MATCH(1,($U$2=GRID!$B$31:$BI$31)*(КАЛЕНДАРЬ!$AZ17=GRID!$B$33:$BI$33),0))*(1-GRID!$B$69),0))</f>
        <v>27200</v>
      </c>
      <c r="L475" s="47" cm="1">
        <f t="array" ref="L475">IF($I$2="Открытый тариф",
INDEX(GRID!$B$47:$BI$57,MATCH(K$7,GRID!$A$47:$A$57,0),MATCH(1,($U$2=GRID!$B$31:$BI$31)*(КАЛЕНДАРЬ!$AZ17=GRID!$B$33:$BI$33), 0)),
ROUNDUP(INDEX(GRID!$B$47:$BI$57,MATCH(K$7,GRID!$A$47:$A$57,0),MATCH(1,($U$2=GRID!$B$31:$BI$31)*(КАЛЕНДАРЬ!$AZ17=GRID!$B$33:$BI$33),0))*(1-GRID!$B$69),0))</f>
        <v>29800</v>
      </c>
      <c r="M475" s="47" cm="1">
        <f t="array" ref="M475">IF($I$2="Открытый тариф",
INDEX(GRID!$B$34:$BI$44,MATCH(M$7,GRID!$A$34:$A$44,0),MATCH(1,($U$2=GRID!$B$31:$BI$31)*(КАЛЕНДАРЬ!$AZ17=GRID!$B$33:$BI$33), 0)),
ROUNDUP(INDEX(GRID!$B$34:$BI$44,MATCH(M$7,GRID!$A$34:$A$44,0),MATCH(1,($U$2=GRID!$B$31:$BI$31)*(КАЛЕНДАРЬ!$AZ17=GRID!$B$33:$BI$33),0))*(1-GRID!$B$69),0))</f>
        <v>29000</v>
      </c>
      <c r="N475" s="47" cm="1">
        <f t="array" ref="N475">IF($I$2="Открытый тариф",
INDEX(GRID!$B$47:$BI$57,MATCH(M$7,GRID!$A$47:$A$57,0),MATCH(1,($U$2=GRID!$B$31:$BI$31)*(КАЛЕНДАРЬ!$AZ17=GRID!$B$33:$BI$33), 0)),
ROUNDUP(INDEX(GRID!$B$47:$BI$57,MATCH(M$7,GRID!$A$47:$A$57,0),MATCH(1,($U$2=GRID!$B$31:$BI$31)*(КАЛЕНДАРЬ!$AZ17=GRID!$B$33:$BI$33),0))*(1-GRID!$B$69),0))</f>
        <v>31600</v>
      </c>
      <c r="O475" s="47" cm="1">
        <f t="array" ref="O475">IF($I$2="Открытый тариф",
INDEX(GRID!$B$34:$BI$44,MATCH(O$7,GRID!$A$34:$A$44,0),MATCH(1,($U$2=GRID!$B$31:$BI$31)*(КАЛЕНДАРЬ!$AZ17=GRID!$B$33:$BI$33), 0)),
ROUNDUP(INDEX(GRID!$B$34:$BI$44,MATCH(O$7,GRID!$A$34:$A$44,0),MATCH(1,($U$2=GRID!$B$31:$BI$31)*(КАЛЕНДАРЬ!$AZ17=GRID!$B$33:$BI$33),0))*(1-GRID!$B$69),0))</f>
        <v>36000</v>
      </c>
      <c r="P475" s="47" cm="1">
        <f t="array" ref="P475">IF($I$2="Открытый тариф",
INDEX(GRID!$B$47:$BI$57,MATCH(O$7,GRID!$A$47:$A$57,0),MATCH(1,($U$2=GRID!$B$31:$BI$31)*(КАЛЕНДАРЬ!$AZ17=GRID!$B$33:$BI$33), 0)),
ROUNDUP(INDEX(GRID!$B$47:$BI$57,MATCH(O$7,GRID!$A$47:$A$57,0),MATCH(1,($U$2=GRID!$B$31:$BI$31)*(КАЛЕНДАРЬ!$AZ17=GRID!$B$33:$BI$33),0))*(1-GRID!$B$69),0))</f>
        <v>38600</v>
      </c>
      <c r="Q475" s="47" cm="1">
        <f t="array" ref="Q475">IF($I$2="Открытый тариф",
INDEX(GRID!$B$34:$BI$44,MATCH(Q$7,GRID!$A$34:$A$44,0),MATCH(1,($U$2=GRID!$B$31:$BI$31)*(КАЛЕНДАРЬ!$AZ17=GRID!$B$33:$BI$33), 0)),
ROUNDUP(INDEX(GRID!$B$34:$BI$44,MATCH(Q$7,GRID!$A$34:$A$44,0),MATCH(1,($U$2=GRID!$B$31:$BI$31)*(КАЛЕНДАРЬ!$AZ17=GRID!$B$33:$BI$33),0))*(1-GRID!$B$69),0))</f>
        <v>38000</v>
      </c>
      <c r="R475" s="47" cm="1">
        <f t="array" ref="R475">IF($I$2="Открытый тариф",
INDEX(GRID!$B$47:$BI$57,MATCH(Q$7,GRID!$A$47:$A$57,0),MATCH(1,($U$2=GRID!$B$31:$BI$31)*(КАЛЕНДАРЬ!$AZ17=GRID!$B$33:$BI$33), 0)),
ROUNDUP(INDEX(GRID!$B$47:$BI$57,MATCH(Q$7,GRID!$A$47:$A$57,0),MATCH(1,($U$2=GRID!$B$31:$BI$31)*(КАЛЕНДАРЬ!$AZ17=GRID!$B$33:$BI$33),0))*(1-GRID!$B$69),0))</f>
        <v>40600</v>
      </c>
      <c r="S475" s="47" cm="1">
        <f t="array" ref="S475">IF($I$2="Открытый тариф",
INDEX(GRID!$B$34:$BI$44,MATCH(S$7,GRID!$A$34:$A$44,0),MATCH(1,($U$2=GRID!$B$31:$BI$31)*(КАЛЕНДАРЬ!$AZ17=GRID!$B$33:$BI$33), 0)),
ROUNDUP(INDEX(GRID!$B$34:$BI$44,MATCH(S$7,GRID!$A$34:$A$44,0),MATCH(1,($U$2=GRID!$B$31:$BI$31)*(КАЛЕНДАРЬ!$AZ17=GRID!$B$33:$BI$33),0))*(1-GRID!$B$69),0))</f>
        <v>41500</v>
      </c>
      <c r="T475" s="47" cm="1">
        <f t="array" ref="T475">IF($I$2="Открытый тариф",
INDEX(GRID!$B$47:$BI$57,MATCH(S$7,GRID!$A$47:$A$57,0),MATCH(1,($U$2=GRID!$B$31:$BI$31)*(КАЛЕНДАРЬ!$AZ17=GRID!$B$33:$BI$33), 0)),
ROUNDUP(INDEX(GRID!$B$47:$BI$57,MATCH(S$7,GRID!$A$47:$A$57,0),MATCH(1,($U$2=GRID!$B$31:$BI$31)*(КАЛЕНДАРЬ!$AZ17=GRID!$B$33:$BI$33),0))*(1-GRID!$B$69),0))</f>
        <v>44100</v>
      </c>
      <c r="U475" s="47" cm="1">
        <f t="array" ref="U475">IF($I$2="Открытый тариф",
INDEX(GRID!$B$34:$BI$44,MATCH(U$7,GRID!$A$34:$A$44,0),MATCH(1,($U$2=GRID!$B$31:$BI$31)*(КАЛЕНДАРЬ!$AZ17=GRID!$B$33:$BI$33), 0)),
ROUNDUP(INDEX(GRID!$B$34:$BI$44,MATCH(U$7,GRID!$A$34:$A$44,0),MATCH(1,($U$2=GRID!$B$31:$BI$31)*(КАЛЕНДАРЬ!$AZ17=GRID!$B$33:$BI$33),0))*(1-GRID!$B$69),0))</f>
        <v>47500</v>
      </c>
      <c r="V475" s="47" cm="1">
        <f t="array" ref="V475">IF($I$2="Открытый тариф",
INDEX(GRID!$B$47:$BI$57,MATCH(U$7,GRID!$A$47:$A$57,0),MATCH(1,($U$2=GRID!$B$31:$BI$31)*(КАЛЕНДАРЬ!$AZ17=GRID!$B$33:$BI$33), 0)),
ROUNDUP(INDEX(GRID!$B$47:$BI$57,MATCH(U$7,GRID!$A$47:$A$57,0),MATCH(1,($U$2=GRID!$B$31:$BI$31)*(КАЛЕНДАРЬ!$AZ17=GRID!$B$33:$BI$33),0))*(1-GRID!$B$69),0))</f>
        <v>50100</v>
      </c>
      <c r="W475" s="47" cm="1">
        <f t="array" ref="W475">IF($I$2="Открытый тариф",
INDEX(GRID!$B$34:$BI$44,MATCH(W$7,GRID!$A$34:$A$44,0),MATCH(1,($U$2=GRID!$B$31:$BI$31)*(КАЛЕНДАРЬ!$AZ17=GRID!$B$33:$BI$33), 0)),
ROUNDUP(INDEX(GRID!$B$34:$BI$44,MATCH(W$7,GRID!$A$34:$A$44,0),MATCH(1,($U$2=GRID!$B$31:$BI$31)*(КАЛЕНДАРЬ!$AZ17=GRID!$B$33:$BI$33),0))*(1-GRID!$B$69),0))</f>
        <v>140500</v>
      </c>
      <c r="X475" s="47" cm="1">
        <f t="array" ref="X475">IF($I$2="Открытый тариф",
INDEX(GRID!$B$47:$BI$57,MATCH(W$7,GRID!$A$47:$A$57,0),MATCH(1,($U$2=GRID!$B$31:$BI$31)*(КАЛЕНДАРЬ!$AZ17=GRID!$B$33:$BI$33), 0)),
ROUNDUP(INDEX(GRID!$B$47:$BI$57,MATCH(W$7,GRID!$A$47:$A$57,0),MATCH(1,($U$2=GRID!$B$31:$BI$31)*(КАЛЕНДАРЬ!$AZ17=GRID!$B$33:$BI$33),0))*(1-GRID!$B$69),0))</f>
        <v>143100</v>
      </c>
    </row>
    <row r="476" spans="1:24" x14ac:dyDescent="0.2">
      <c r="A476" s="117" t="s">
        <v>47</v>
      </c>
      <c r="B476" s="117">
        <v>15</v>
      </c>
      <c r="C476" s="47" cm="1">
        <f t="array" ref="C476">IF($I$2="Открытый тариф",
INDEX(GRID!$B$34:$BI$44,MATCH(C$7,GRID!$A$34:$A$44,0),MATCH(1,($U$2=GRID!$B$31:$BI$31)*(КАЛЕНДАРЬ!$AZ18=GRID!$B$33:$BI$33), 0)),
ROUNDUP(INDEX(GRID!$B$34:$BI$44,MATCH(C$7,GRID!$A$34:$A$44,0),MATCH(1,($U$2=GRID!$B$31:$BI$31)*(КАЛЕНДАРЬ!$AZ18=GRID!$B$33:$BI$33),0))*(1-GRID!$B$69),0))</f>
        <v>22800</v>
      </c>
      <c r="D476" s="47" cm="1">
        <f t="array" ref="D476">IF($I$2="Открытый тариф",
INDEX(GRID!$B$47:$BI$57,MATCH(C$7,GRID!$A$47:$A$57,0),MATCH(1,($U$2=GRID!$B$31:$BI$31)*(КАЛЕНДАРЬ!$AZ18=GRID!$B$33:$BI$33), 0)),
ROUNDUP(INDEX(GRID!$B$47:$BI$57,MATCH(C$7,GRID!$A$47:$A$57,0),MATCH(1,($U$2=GRID!$B$31:$BI$31)*(КАЛЕНДАРЬ!$AZ18=GRID!$B$33:$BI$33),0))*(1-GRID!$B$69),0))</f>
        <v>25400</v>
      </c>
      <c r="E476" s="47" cm="1">
        <f t="array" ref="E476">IF($I$2="Открытый тариф",
INDEX(GRID!$B$34:$BI$44,MATCH(E$7,GRID!$A$34:$A$44,0),MATCH(1,($U$2=GRID!$B$31:$BI$31)*(КАЛЕНДАРЬ!$AZ18=GRID!$B$33:$BI$33), 0)),
ROUNDUP(INDEX(GRID!$B$34:$BI$44,MATCH(E$7,GRID!$A$34:$A$44,0),MATCH(1,($U$2=GRID!$B$31:$BI$31)*(КАЛЕНДАРЬ!$AZ18=GRID!$B$33:$BI$33),0))*(1-GRID!$B$69),0))</f>
        <v>24700</v>
      </c>
      <c r="F476" s="47" cm="1">
        <f t="array" ref="F476">IF($I$2="Открытый тариф",
INDEX(GRID!$B$47:$BI$57,MATCH(E$7,GRID!$A$47:$A$57,0),MATCH(1,($U$2=GRID!$B$31:$BI$31)*(КАЛЕНДАРЬ!$AZ18=GRID!$B$33:$BI$33), 0)),
ROUNDUP(INDEX(GRID!$B$47:$BI$57,MATCH(E$7,GRID!$A$47:$A$57,0),MATCH(1,($U$2=GRID!$B$31:$BI$31)*(КАЛЕНДАРЬ!$AZ18=GRID!$B$33:$BI$33),0))*(1-GRID!$B$69),0))</f>
        <v>27300</v>
      </c>
      <c r="G476" s="47" cm="1">
        <f t="array" ref="G476">IF($I$2="Открытый тариф",
INDEX(GRID!$B$34:$BI$44,MATCH(G$7,GRID!$A$34:$A$44,0),MATCH(1,($U$2=GRID!$B$31:$BI$31)*(КАЛЕНДАРЬ!$AZ18=GRID!$B$33:$BI$33), 0)),
ROUNDUP(INDEX(GRID!$B$34:$BI$44,MATCH(G$7,GRID!$A$34:$A$44,0),MATCH(1,($U$2=GRID!$B$31:$BI$31)*(КАЛЕНДАРЬ!$AZ18=GRID!$B$33:$BI$33),0))*(1-GRID!$B$69),0))</f>
        <v>25800</v>
      </c>
      <c r="H476" s="47" cm="1">
        <f t="array" ref="H476">IF($I$2="Открытый тариф",
INDEX(GRID!$B$47:$BI$57,MATCH(G$7,GRID!$A$47:$A$57,0),MATCH(1,($U$2=GRID!$B$31:$BI$31)*(КАЛЕНДАРЬ!$AZ18=GRID!$B$33:$BI$33), 0)),
ROUNDUP(INDEX(GRID!$B$47:$BI$57,MATCH(G$7,GRID!$A$47:$A$57,0),MATCH(1,($U$2=GRID!$B$31:$BI$31)*(КАЛЕНДАРЬ!$AZ18=GRID!$B$33:$BI$33),0))*(1-GRID!$B$69),0))</f>
        <v>28400</v>
      </c>
      <c r="I476" s="47" cm="1">
        <f t="array" ref="I476">IF($I$2="Открытый тариф",
INDEX(GRID!$B$34:$BI$44,MATCH(I$7,GRID!$A$34:$A$44,0),MATCH(1,($U$2=GRID!$B$31:$BI$31)*(КАЛЕНДАРЬ!$AZ18=GRID!$B$33:$BI$33), 0)),
ROUNDUP(INDEX(GRID!$B$34:$BI$44,MATCH(I$7,GRID!$A$34:$A$44,0),MATCH(1,($U$2=GRID!$B$31:$BI$31)*(КАЛЕНДАРЬ!$AZ18=GRID!$B$33:$BI$33),0))*(1-GRID!$B$69),0))</f>
        <v>27700</v>
      </c>
      <c r="J476" s="47" cm="1">
        <f t="array" ref="J476">IF($I$2="Открытый тариф",
INDEX(GRID!$B$47:$BI$57,MATCH(I$7,GRID!$A$47:$A$57,0),MATCH(1,($U$2=GRID!$B$31:$BI$31)*(КАЛЕНДАРЬ!$AZ18=GRID!$B$33:$BI$33), 0)),
ROUNDUP(INDEX(GRID!$B$47:$BI$57,MATCH(I$7,GRID!$A$47:$A$57,0),MATCH(1,($U$2=GRID!$B$31:$BI$31)*(КАЛЕНДАРЬ!$AZ18=GRID!$B$33:$BI$33),0))*(1-GRID!$B$69),0))</f>
        <v>30300</v>
      </c>
      <c r="K476" s="47" cm="1">
        <f t="array" ref="K476">IF($I$2="Открытый тариф",
INDEX(GRID!$B$34:$BI$44,MATCH(K$7,GRID!$A$34:$A$44,0),MATCH(1,($U$2=GRID!$B$31:$BI$31)*(КАЛЕНДАРЬ!$AZ18=GRID!$B$33:$BI$33), 0)),
ROUNDUP(INDEX(GRID!$B$34:$BI$44,MATCH(K$7,GRID!$A$34:$A$44,0),MATCH(1,($U$2=GRID!$B$31:$BI$31)*(КАЛЕНДАРЬ!$AZ18=GRID!$B$33:$BI$33),0))*(1-GRID!$B$69),0))</f>
        <v>28800</v>
      </c>
      <c r="L476" s="47" cm="1">
        <f t="array" ref="L476">IF($I$2="Открытый тариф",
INDEX(GRID!$B$47:$BI$57,MATCH(K$7,GRID!$A$47:$A$57,0),MATCH(1,($U$2=GRID!$B$31:$BI$31)*(КАЛЕНДАРЬ!$AZ18=GRID!$B$33:$BI$33), 0)),
ROUNDUP(INDEX(GRID!$B$47:$BI$57,MATCH(K$7,GRID!$A$47:$A$57,0),MATCH(1,($U$2=GRID!$B$31:$BI$31)*(КАЛЕНДАРЬ!$AZ18=GRID!$B$33:$BI$33),0))*(1-GRID!$B$69),0))</f>
        <v>31400</v>
      </c>
      <c r="M476" s="47" cm="1">
        <f t="array" ref="M476">IF($I$2="Открытый тариф",
INDEX(GRID!$B$34:$BI$44,MATCH(M$7,GRID!$A$34:$A$44,0),MATCH(1,($U$2=GRID!$B$31:$BI$31)*(КАЛЕНДАРЬ!$AZ18=GRID!$B$33:$BI$33), 0)),
ROUNDUP(INDEX(GRID!$B$34:$BI$44,MATCH(M$7,GRID!$A$34:$A$44,0),MATCH(1,($U$2=GRID!$B$31:$BI$31)*(КАЛЕНДАРЬ!$AZ18=GRID!$B$33:$BI$33),0))*(1-GRID!$B$69),0))</f>
        <v>30700</v>
      </c>
      <c r="N476" s="47" cm="1">
        <f t="array" ref="N476">IF($I$2="Открытый тариф",
INDEX(GRID!$B$47:$BI$57,MATCH(M$7,GRID!$A$47:$A$57,0),MATCH(1,($U$2=GRID!$B$31:$BI$31)*(КАЛЕНДАРЬ!$AZ18=GRID!$B$33:$BI$33), 0)),
ROUNDUP(INDEX(GRID!$B$47:$BI$57,MATCH(M$7,GRID!$A$47:$A$57,0),MATCH(1,($U$2=GRID!$B$31:$BI$31)*(КАЛЕНДАРЬ!$AZ18=GRID!$B$33:$BI$33),0))*(1-GRID!$B$69),0))</f>
        <v>33300</v>
      </c>
      <c r="O476" s="47" cm="1">
        <f t="array" ref="O476">IF($I$2="Открытый тариф",
INDEX(GRID!$B$34:$BI$44,MATCH(O$7,GRID!$A$34:$A$44,0),MATCH(1,($U$2=GRID!$B$31:$BI$31)*(КАЛЕНДАРЬ!$AZ18=GRID!$B$33:$BI$33), 0)),
ROUNDUP(INDEX(GRID!$B$34:$BI$44,MATCH(O$7,GRID!$A$34:$A$44,0),MATCH(1,($U$2=GRID!$B$31:$BI$31)*(КАЛЕНДАРЬ!$AZ18=GRID!$B$33:$BI$33),0))*(1-GRID!$B$69),0))</f>
        <v>37900</v>
      </c>
      <c r="P476" s="47" cm="1">
        <f t="array" ref="P476">IF($I$2="Открытый тариф",
INDEX(GRID!$B$47:$BI$57,MATCH(O$7,GRID!$A$47:$A$57,0),MATCH(1,($U$2=GRID!$B$31:$BI$31)*(КАЛЕНДАРЬ!$AZ18=GRID!$B$33:$BI$33), 0)),
ROUNDUP(INDEX(GRID!$B$47:$BI$57,MATCH(O$7,GRID!$A$47:$A$57,0),MATCH(1,($U$2=GRID!$B$31:$BI$31)*(КАЛЕНДАРЬ!$AZ18=GRID!$B$33:$BI$33),0))*(1-GRID!$B$69),0))</f>
        <v>40500</v>
      </c>
      <c r="Q476" s="47" cm="1">
        <f t="array" ref="Q476">IF($I$2="Открытый тариф",
INDEX(GRID!$B$34:$BI$44,MATCH(Q$7,GRID!$A$34:$A$44,0),MATCH(1,($U$2=GRID!$B$31:$BI$31)*(КАЛЕНДАРЬ!$AZ18=GRID!$B$33:$BI$33), 0)),
ROUNDUP(INDEX(GRID!$B$34:$BI$44,MATCH(Q$7,GRID!$A$34:$A$44,0),MATCH(1,($U$2=GRID!$B$31:$BI$31)*(КАЛЕНДАРЬ!$AZ18=GRID!$B$33:$BI$33),0))*(1-GRID!$B$69),0))</f>
        <v>40000</v>
      </c>
      <c r="R476" s="47" cm="1">
        <f t="array" ref="R476">IF($I$2="Открытый тариф",
INDEX(GRID!$B$47:$BI$57,MATCH(Q$7,GRID!$A$47:$A$57,0),MATCH(1,($U$2=GRID!$B$31:$BI$31)*(КАЛЕНДАРЬ!$AZ18=GRID!$B$33:$BI$33), 0)),
ROUNDUP(INDEX(GRID!$B$47:$BI$57,MATCH(Q$7,GRID!$A$47:$A$57,0),MATCH(1,($U$2=GRID!$B$31:$BI$31)*(КАЛЕНДАРЬ!$AZ18=GRID!$B$33:$BI$33),0))*(1-GRID!$B$69),0))</f>
        <v>42600</v>
      </c>
      <c r="S476" s="47" cm="1">
        <f t="array" ref="S476">IF($I$2="Открытый тариф",
INDEX(GRID!$B$34:$BI$44,MATCH(S$7,GRID!$A$34:$A$44,0),MATCH(1,($U$2=GRID!$B$31:$BI$31)*(КАЛЕНДАРЬ!$AZ18=GRID!$B$33:$BI$33), 0)),
ROUNDUP(INDEX(GRID!$B$34:$BI$44,MATCH(S$7,GRID!$A$34:$A$44,0),MATCH(1,($U$2=GRID!$B$31:$BI$31)*(КАЛЕНДАРЬ!$AZ18=GRID!$B$33:$BI$33),0))*(1-GRID!$B$69),0))</f>
        <v>43600</v>
      </c>
      <c r="T476" s="47" cm="1">
        <f t="array" ref="T476">IF($I$2="Открытый тариф",
INDEX(GRID!$B$47:$BI$57,MATCH(S$7,GRID!$A$47:$A$57,0),MATCH(1,($U$2=GRID!$B$31:$BI$31)*(КАЛЕНДАРЬ!$AZ18=GRID!$B$33:$BI$33), 0)),
ROUNDUP(INDEX(GRID!$B$47:$BI$57,MATCH(S$7,GRID!$A$47:$A$57,0),MATCH(1,($U$2=GRID!$B$31:$BI$31)*(КАЛЕНДАРЬ!$AZ18=GRID!$B$33:$BI$33),0))*(1-GRID!$B$69),0))</f>
        <v>46200</v>
      </c>
      <c r="U476" s="47" cm="1">
        <f t="array" ref="U476">IF($I$2="Открытый тариф",
INDEX(GRID!$B$34:$BI$44,MATCH(U$7,GRID!$A$34:$A$44,0),MATCH(1,($U$2=GRID!$B$31:$BI$31)*(КАЛЕНДАРЬ!$AZ18=GRID!$B$33:$BI$33), 0)),
ROUNDUP(INDEX(GRID!$B$34:$BI$44,MATCH(U$7,GRID!$A$34:$A$44,0),MATCH(1,($U$2=GRID!$B$31:$BI$31)*(КАЛЕНДАРЬ!$AZ18=GRID!$B$33:$BI$33),0))*(1-GRID!$B$69),0))</f>
        <v>49800</v>
      </c>
      <c r="V476" s="47" cm="1">
        <f t="array" ref="V476">IF($I$2="Открытый тариф",
INDEX(GRID!$B$47:$BI$57,MATCH(U$7,GRID!$A$47:$A$57,0),MATCH(1,($U$2=GRID!$B$31:$BI$31)*(КАЛЕНДАРЬ!$AZ18=GRID!$B$33:$BI$33), 0)),
ROUNDUP(INDEX(GRID!$B$47:$BI$57,MATCH(U$7,GRID!$A$47:$A$57,0),MATCH(1,($U$2=GRID!$B$31:$BI$31)*(КАЛЕНДАРЬ!$AZ18=GRID!$B$33:$BI$33),0))*(1-GRID!$B$69),0))</f>
        <v>52400</v>
      </c>
      <c r="W476" s="47" cm="1">
        <f t="array" ref="W476">IF($I$2="Открытый тариф",
INDEX(GRID!$B$34:$BI$44,MATCH(W$7,GRID!$A$34:$A$44,0),MATCH(1,($U$2=GRID!$B$31:$BI$31)*(КАЛЕНДАРЬ!$AZ18=GRID!$B$33:$BI$33), 0)),
ROUNDUP(INDEX(GRID!$B$34:$BI$44,MATCH(W$7,GRID!$A$34:$A$44,0),MATCH(1,($U$2=GRID!$B$31:$BI$31)*(КАЛЕНДАРЬ!$AZ18=GRID!$B$33:$BI$33),0))*(1-GRID!$B$69),0))</f>
        <v>147800</v>
      </c>
      <c r="X476" s="47" cm="1">
        <f t="array" ref="X476">IF($I$2="Открытый тариф",
INDEX(GRID!$B$47:$BI$57,MATCH(W$7,GRID!$A$47:$A$57,0),MATCH(1,($U$2=GRID!$B$31:$BI$31)*(КАЛЕНДАРЬ!$AZ18=GRID!$B$33:$BI$33), 0)),
ROUNDUP(INDEX(GRID!$B$47:$BI$57,MATCH(W$7,GRID!$A$47:$A$57,0),MATCH(1,($U$2=GRID!$B$31:$BI$31)*(КАЛЕНДАРЬ!$AZ18=GRID!$B$33:$BI$33),0))*(1-GRID!$B$69),0))</f>
        <v>150400</v>
      </c>
    </row>
    <row r="477" spans="1:24" x14ac:dyDescent="0.2">
      <c r="A477" s="117" t="s">
        <v>48</v>
      </c>
      <c r="B477" s="117">
        <v>16</v>
      </c>
      <c r="C477" s="47" cm="1">
        <f t="array" ref="C477">IF($I$2="Открытый тариф",
INDEX(GRID!$B$34:$BI$44,MATCH(C$7,GRID!$A$34:$A$44,0),MATCH(1,($U$2=GRID!$B$31:$BI$31)*(КАЛЕНДАРЬ!$AZ19=GRID!$B$33:$BI$33), 0)),
ROUNDUP(INDEX(GRID!$B$34:$BI$44,MATCH(C$7,GRID!$A$34:$A$44,0),MATCH(1,($U$2=GRID!$B$31:$BI$31)*(КАЛЕНДАРЬ!$AZ19=GRID!$B$33:$BI$33),0))*(1-GRID!$B$69),0))</f>
        <v>22800</v>
      </c>
      <c r="D477" s="47" cm="1">
        <f t="array" ref="D477">IF($I$2="Открытый тариф",
INDEX(GRID!$B$47:$BI$57,MATCH(C$7,GRID!$A$47:$A$57,0),MATCH(1,($U$2=GRID!$B$31:$BI$31)*(КАЛЕНДАРЬ!$AZ19=GRID!$B$33:$BI$33), 0)),
ROUNDUP(INDEX(GRID!$B$47:$BI$57,MATCH(C$7,GRID!$A$47:$A$57,0),MATCH(1,($U$2=GRID!$B$31:$BI$31)*(КАЛЕНДАРЬ!$AZ19=GRID!$B$33:$BI$33),0))*(1-GRID!$B$69),0))</f>
        <v>25400</v>
      </c>
      <c r="E477" s="47" cm="1">
        <f t="array" ref="E477">IF($I$2="Открытый тариф",
INDEX(GRID!$B$34:$BI$44,MATCH(E$7,GRID!$A$34:$A$44,0),MATCH(1,($U$2=GRID!$B$31:$BI$31)*(КАЛЕНДАРЬ!$AZ19=GRID!$B$33:$BI$33), 0)),
ROUNDUP(INDEX(GRID!$B$34:$BI$44,MATCH(E$7,GRID!$A$34:$A$44,0),MATCH(1,($U$2=GRID!$B$31:$BI$31)*(КАЛЕНДАРЬ!$AZ19=GRID!$B$33:$BI$33),0))*(1-GRID!$B$69),0))</f>
        <v>24700</v>
      </c>
      <c r="F477" s="47" cm="1">
        <f t="array" ref="F477">IF($I$2="Открытый тариф",
INDEX(GRID!$B$47:$BI$57,MATCH(E$7,GRID!$A$47:$A$57,0),MATCH(1,($U$2=GRID!$B$31:$BI$31)*(КАЛЕНДАРЬ!$AZ19=GRID!$B$33:$BI$33), 0)),
ROUNDUP(INDEX(GRID!$B$47:$BI$57,MATCH(E$7,GRID!$A$47:$A$57,0),MATCH(1,($U$2=GRID!$B$31:$BI$31)*(КАЛЕНДАРЬ!$AZ19=GRID!$B$33:$BI$33),0))*(1-GRID!$B$69),0))</f>
        <v>27300</v>
      </c>
      <c r="G477" s="47" cm="1">
        <f t="array" ref="G477">IF($I$2="Открытый тариф",
INDEX(GRID!$B$34:$BI$44,MATCH(G$7,GRID!$A$34:$A$44,0),MATCH(1,($U$2=GRID!$B$31:$BI$31)*(КАЛЕНДАРЬ!$AZ19=GRID!$B$33:$BI$33), 0)),
ROUNDUP(INDEX(GRID!$B$34:$BI$44,MATCH(G$7,GRID!$A$34:$A$44,0),MATCH(1,($U$2=GRID!$B$31:$BI$31)*(КАЛЕНДАРЬ!$AZ19=GRID!$B$33:$BI$33),0))*(1-GRID!$B$69),0))</f>
        <v>25800</v>
      </c>
      <c r="H477" s="47" cm="1">
        <f t="array" ref="H477">IF($I$2="Открытый тариф",
INDEX(GRID!$B$47:$BI$57,MATCH(G$7,GRID!$A$47:$A$57,0),MATCH(1,($U$2=GRID!$B$31:$BI$31)*(КАЛЕНДАРЬ!$AZ19=GRID!$B$33:$BI$33), 0)),
ROUNDUP(INDEX(GRID!$B$47:$BI$57,MATCH(G$7,GRID!$A$47:$A$57,0),MATCH(1,($U$2=GRID!$B$31:$BI$31)*(КАЛЕНДАРЬ!$AZ19=GRID!$B$33:$BI$33),0))*(1-GRID!$B$69),0))</f>
        <v>28400</v>
      </c>
      <c r="I477" s="47" cm="1">
        <f t="array" ref="I477">IF($I$2="Открытый тариф",
INDEX(GRID!$B$34:$BI$44,MATCH(I$7,GRID!$A$34:$A$44,0),MATCH(1,($U$2=GRID!$B$31:$BI$31)*(КАЛЕНДАРЬ!$AZ19=GRID!$B$33:$BI$33), 0)),
ROUNDUP(INDEX(GRID!$B$34:$BI$44,MATCH(I$7,GRID!$A$34:$A$44,0),MATCH(1,($U$2=GRID!$B$31:$BI$31)*(КАЛЕНДАРЬ!$AZ19=GRID!$B$33:$BI$33),0))*(1-GRID!$B$69),0))</f>
        <v>27700</v>
      </c>
      <c r="J477" s="47" cm="1">
        <f t="array" ref="J477">IF($I$2="Открытый тариф",
INDEX(GRID!$B$47:$BI$57,MATCH(I$7,GRID!$A$47:$A$57,0),MATCH(1,($U$2=GRID!$B$31:$BI$31)*(КАЛЕНДАРЬ!$AZ19=GRID!$B$33:$BI$33), 0)),
ROUNDUP(INDEX(GRID!$B$47:$BI$57,MATCH(I$7,GRID!$A$47:$A$57,0),MATCH(1,($U$2=GRID!$B$31:$BI$31)*(КАЛЕНДАРЬ!$AZ19=GRID!$B$33:$BI$33),0))*(1-GRID!$B$69),0))</f>
        <v>30300</v>
      </c>
      <c r="K477" s="47" cm="1">
        <f t="array" ref="K477">IF($I$2="Открытый тариф",
INDEX(GRID!$B$34:$BI$44,MATCH(K$7,GRID!$A$34:$A$44,0),MATCH(1,($U$2=GRID!$B$31:$BI$31)*(КАЛЕНДАРЬ!$AZ19=GRID!$B$33:$BI$33), 0)),
ROUNDUP(INDEX(GRID!$B$34:$BI$44,MATCH(K$7,GRID!$A$34:$A$44,0),MATCH(1,($U$2=GRID!$B$31:$BI$31)*(КАЛЕНДАРЬ!$AZ19=GRID!$B$33:$BI$33),0))*(1-GRID!$B$69),0))</f>
        <v>28800</v>
      </c>
      <c r="L477" s="47" cm="1">
        <f t="array" ref="L477">IF($I$2="Открытый тариф",
INDEX(GRID!$B$47:$BI$57,MATCH(K$7,GRID!$A$47:$A$57,0),MATCH(1,($U$2=GRID!$B$31:$BI$31)*(КАЛЕНДАРЬ!$AZ19=GRID!$B$33:$BI$33), 0)),
ROUNDUP(INDEX(GRID!$B$47:$BI$57,MATCH(K$7,GRID!$A$47:$A$57,0),MATCH(1,($U$2=GRID!$B$31:$BI$31)*(КАЛЕНДАРЬ!$AZ19=GRID!$B$33:$BI$33),0))*(1-GRID!$B$69),0))</f>
        <v>31400</v>
      </c>
      <c r="M477" s="47" cm="1">
        <f t="array" ref="M477">IF($I$2="Открытый тариф",
INDEX(GRID!$B$34:$BI$44,MATCH(M$7,GRID!$A$34:$A$44,0),MATCH(1,($U$2=GRID!$B$31:$BI$31)*(КАЛЕНДАРЬ!$AZ19=GRID!$B$33:$BI$33), 0)),
ROUNDUP(INDEX(GRID!$B$34:$BI$44,MATCH(M$7,GRID!$A$34:$A$44,0),MATCH(1,($U$2=GRID!$B$31:$BI$31)*(КАЛЕНДАРЬ!$AZ19=GRID!$B$33:$BI$33),0))*(1-GRID!$B$69),0))</f>
        <v>30700</v>
      </c>
      <c r="N477" s="47" cm="1">
        <f t="array" ref="N477">IF($I$2="Открытый тариф",
INDEX(GRID!$B$47:$BI$57,MATCH(M$7,GRID!$A$47:$A$57,0),MATCH(1,($U$2=GRID!$B$31:$BI$31)*(КАЛЕНДАРЬ!$AZ19=GRID!$B$33:$BI$33), 0)),
ROUNDUP(INDEX(GRID!$B$47:$BI$57,MATCH(M$7,GRID!$A$47:$A$57,0),MATCH(1,($U$2=GRID!$B$31:$BI$31)*(КАЛЕНДАРЬ!$AZ19=GRID!$B$33:$BI$33),0))*(1-GRID!$B$69),0))</f>
        <v>33300</v>
      </c>
      <c r="O477" s="47" cm="1">
        <f t="array" ref="O477">IF($I$2="Открытый тариф",
INDEX(GRID!$B$34:$BI$44,MATCH(O$7,GRID!$A$34:$A$44,0),MATCH(1,($U$2=GRID!$B$31:$BI$31)*(КАЛЕНДАРЬ!$AZ19=GRID!$B$33:$BI$33), 0)),
ROUNDUP(INDEX(GRID!$B$34:$BI$44,MATCH(O$7,GRID!$A$34:$A$44,0),MATCH(1,($U$2=GRID!$B$31:$BI$31)*(КАЛЕНДАРЬ!$AZ19=GRID!$B$33:$BI$33),0))*(1-GRID!$B$69),0))</f>
        <v>37900</v>
      </c>
      <c r="P477" s="47" cm="1">
        <f t="array" ref="P477">IF($I$2="Открытый тариф",
INDEX(GRID!$B$47:$BI$57,MATCH(O$7,GRID!$A$47:$A$57,0),MATCH(1,($U$2=GRID!$B$31:$BI$31)*(КАЛЕНДАРЬ!$AZ19=GRID!$B$33:$BI$33), 0)),
ROUNDUP(INDEX(GRID!$B$47:$BI$57,MATCH(O$7,GRID!$A$47:$A$57,0),MATCH(1,($U$2=GRID!$B$31:$BI$31)*(КАЛЕНДАРЬ!$AZ19=GRID!$B$33:$BI$33),0))*(1-GRID!$B$69),0))</f>
        <v>40500</v>
      </c>
      <c r="Q477" s="47" cm="1">
        <f t="array" ref="Q477">IF($I$2="Открытый тариф",
INDEX(GRID!$B$34:$BI$44,MATCH(Q$7,GRID!$A$34:$A$44,0),MATCH(1,($U$2=GRID!$B$31:$BI$31)*(КАЛЕНДАРЬ!$AZ19=GRID!$B$33:$BI$33), 0)),
ROUNDUP(INDEX(GRID!$B$34:$BI$44,MATCH(Q$7,GRID!$A$34:$A$44,0),MATCH(1,($U$2=GRID!$B$31:$BI$31)*(КАЛЕНДАРЬ!$AZ19=GRID!$B$33:$BI$33),0))*(1-GRID!$B$69),0))</f>
        <v>40000</v>
      </c>
      <c r="R477" s="47" cm="1">
        <f t="array" ref="R477">IF($I$2="Открытый тариф",
INDEX(GRID!$B$47:$BI$57,MATCH(Q$7,GRID!$A$47:$A$57,0),MATCH(1,($U$2=GRID!$B$31:$BI$31)*(КАЛЕНДАРЬ!$AZ19=GRID!$B$33:$BI$33), 0)),
ROUNDUP(INDEX(GRID!$B$47:$BI$57,MATCH(Q$7,GRID!$A$47:$A$57,0),MATCH(1,($U$2=GRID!$B$31:$BI$31)*(КАЛЕНДАРЬ!$AZ19=GRID!$B$33:$BI$33),0))*(1-GRID!$B$69),0))</f>
        <v>42600</v>
      </c>
      <c r="S477" s="47" cm="1">
        <f t="array" ref="S477">IF($I$2="Открытый тариф",
INDEX(GRID!$B$34:$BI$44,MATCH(S$7,GRID!$A$34:$A$44,0),MATCH(1,($U$2=GRID!$B$31:$BI$31)*(КАЛЕНДАРЬ!$AZ19=GRID!$B$33:$BI$33), 0)),
ROUNDUP(INDEX(GRID!$B$34:$BI$44,MATCH(S$7,GRID!$A$34:$A$44,0),MATCH(1,($U$2=GRID!$B$31:$BI$31)*(КАЛЕНДАРЬ!$AZ19=GRID!$B$33:$BI$33),0))*(1-GRID!$B$69),0))</f>
        <v>43600</v>
      </c>
      <c r="T477" s="47" cm="1">
        <f t="array" ref="T477">IF($I$2="Открытый тариф",
INDEX(GRID!$B$47:$BI$57,MATCH(S$7,GRID!$A$47:$A$57,0),MATCH(1,($U$2=GRID!$B$31:$BI$31)*(КАЛЕНДАРЬ!$AZ19=GRID!$B$33:$BI$33), 0)),
ROUNDUP(INDEX(GRID!$B$47:$BI$57,MATCH(S$7,GRID!$A$47:$A$57,0),MATCH(1,($U$2=GRID!$B$31:$BI$31)*(КАЛЕНДАРЬ!$AZ19=GRID!$B$33:$BI$33),0))*(1-GRID!$B$69),0))</f>
        <v>46200</v>
      </c>
      <c r="U477" s="47" cm="1">
        <f t="array" ref="U477">IF($I$2="Открытый тариф",
INDEX(GRID!$B$34:$BI$44,MATCH(U$7,GRID!$A$34:$A$44,0),MATCH(1,($U$2=GRID!$B$31:$BI$31)*(КАЛЕНДАРЬ!$AZ19=GRID!$B$33:$BI$33), 0)),
ROUNDUP(INDEX(GRID!$B$34:$BI$44,MATCH(U$7,GRID!$A$34:$A$44,0),MATCH(1,($U$2=GRID!$B$31:$BI$31)*(КАЛЕНДАРЬ!$AZ19=GRID!$B$33:$BI$33),0))*(1-GRID!$B$69),0))</f>
        <v>49800</v>
      </c>
      <c r="V477" s="47" cm="1">
        <f t="array" ref="V477">IF($I$2="Открытый тариф",
INDEX(GRID!$B$47:$BI$57,MATCH(U$7,GRID!$A$47:$A$57,0),MATCH(1,($U$2=GRID!$B$31:$BI$31)*(КАЛЕНДАРЬ!$AZ19=GRID!$B$33:$BI$33), 0)),
ROUNDUP(INDEX(GRID!$B$47:$BI$57,MATCH(U$7,GRID!$A$47:$A$57,0),MATCH(1,($U$2=GRID!$B$31:$BI$31)*(КАЛЕНДАРЬ!$AZ19=GRID!$B$33:$BI$33),0))*(1-GRID!$B$69),0))</f>
        <v>52400</v>
      </c>
      <c r="W477" s="47" cm="1">
        <f t="array" ref="W477">IF($I$2="Открытый тариф",
INDEX(GRID!$B$34:$BI$44,MATCH(W$7,GRID!$A$34:$A$44,0),MATCH(1,($U$2=GRID!$B$31:$BI$31)*(КАЛЕНДАРЬ!$AZ19=GRID!$B$33:$BI$33), 0)),
ROUNDUP(INDEX(GRID!$B$34:$BI$44,MATCH(W$7,GRID!$A$34:$A$44,0),MATCH(1,($U$2=GRID!$B$31:$BI$31)*(КАЛЕНДАРЬ!$AZ19=GRID!$B$33:$BI$33),0))*(1-GRID!$B$69),0))</f>
        <v>147800</v>
      </c>
      <c r="X477" s="47" cm="1">
        <f t="array" ref="X477">IF($I$2="Открытый тариф",
INDEX(GRID!$B$47:$BI$57,MATCH(W$7,GRID!$A$47:$A$57,0),MATCH(1,($U$2=GRID!$B$31:$BI$31)*(КАЛЕНДАРЬ!$AZ19=GRID!$B$33:$BI$33), 0)),
ROUNDUP(INDEX(GRID!$B$47:$BI$57,MATCH(W$7,GRID!$A$47:$A$57,0),MATCH(1,($U$2=GRID!$B$31:$BI$31)*(КАЛЕНДАРЬ!$AZ19=GRID!$B$33:$BI$33),0))*(1-GRID!$B$69),0))</f>
        <v>150400</v>
      </c>
    </row>
    <row r="478" spans="1:24" x14ac:dyDescent="0.2">
      <c r="A478" s="117" t="s">
        <v>42</v>
      </c>
      <c r="B478" s="117">
        <v>17</v>
      </c>
      <c r="C478" s="47" cm="1">
        <f t="array" ref="C478">IF($I$2="Открытый тариф",
INDEX(GRID!$B$34:$BI$44,MATCH(C$7,GRID!$A$34:$A$44,0),MATCH(1,($U$2=GRID!$B$31:$BI$31)*(КАЛЕНДАРЬ!$AZ20=GRID!$B$33:$BI$33), 0)),
ROUNDUP(INDEX(GRID!$B$34:$BI$44,MATCH(C$7,GRID!$A$34:$A$44,0),MATCH(1,($U$2=GRID!$B$31:$BI$31)*(КАЛЕНДАРЬ!$AZ20=GRID!$B$33:$BI$33),0))*(1-GRID!$B$69),0))</f>
        <v>21600</v>
      </c>
      <c r="D478" s="47" cm="1">
        <f t="array" ref="D478">IF($I$2="Открытый тариф",
INDEX(GRID!$B$47:$BI$57,MATCH(C$7,GRID!$A$47:$A$57,0),MATCH(1,($U$2=GRID!$B$31:$BI$31)*(КАЛЕНДАРЬ!$AZ20=GRID!$B$33:$BI$33), 0)),
ROUNDUP(INDEX(GRID!$B$47:$BI$57,MATCH(C$7,GRID!$A$47:$A$57,0),MATCH(1,($U$2=GRID!$B$31:$BI$31)*(КАЛЕНДАРЬ!$AZ20=GRID!$B$33:$BI$33),0))*(1-GRID!$B$69),0))</f>
        <v>24200</v>
      </c>
      <c r="E478" s="47" cm="1">
        <f t="array" ref="E478">IF($I$2="Открытый тариф",
INDEX(GRID!$B$34:$BI$44,MATCH(E$7,GRID!$A$34:$A$44,0),MATCH(1,($U$2=GRID!$B$31:$BI$31)*(КАЛЕНДАРЬ!$AZ20=GRID!$B$33:$BI$33), 0)),
ROUNDUP(INDEX(GRID!$B$34:$BI$44,MATCH(E$7,GRID!$A$34:$A$44,0),MATCH(1,($U$2=GRID!$B$31:$BI$31)*(КАЛЕНДАРЬ!$AZ20=GRID!$B$33:$BI$33),0))*(1-GRID!$B$69),0))</f>
        <v>23400</v>
      </c>
      <c r="F478" s="47" cm="1">
        <f t="array" ref="F478">IF($I$2="Открытый тариф",
INDEX(GRID!$B$47:$BI$57,MATCH(E$7,GRID!$A$47:$A$57,0),MATCH(1,($U$2=GRID!$B$31:$BI$31)*(КАЛЕНДАРЬ!$AZ20=GRID!$B$33:$BI$33), 0)),
ROUNDUP(INDEX(GRID!$B$47:$BI$57,MATCH(E$7,GRID!$A$47:$A$57,0),MATCH(1,($U$2=GRID!$B$31:$BI$31)*(КАЛЕНДАРЬ!$AZ20=GRID!$B$33:$BI$33),0))*(1-GRID!$B$69),0))</f>
        <v>26000</v>
      </c>
      <c r="G478" s="47" cm="1">
        <f t="array" ref="G478">IF($I$2="Открытый тариф",
INDEX(GRID!$B$34:$BI$44,MATCH(G$7,GRID!$A$34:$A$44,0),MATCH(1,($U$2=GRID!$B$31:$BI$31)*(КАЛЕНДАРЬ!$AZ20=GRID!$B$33:$BI$33), 0)),
ROUNDUP(INDEX(GRID!$B$34:$BI$44,MATCH(G$7,GRID!$A$34:$A$44,0),MATCH(1,($U$2=GRID!$B$31:$BI$31)*(КАЛЕНДАРЬ!$AZ20=GRID!$B$33:$BI$33),0))*(1-GRID!$B$69),0))</f>
        <v>24400</v>
      </c>
      <c r="H478" s="47" cm="1">
        <f t="array" ref="H478">IF($I$2="Открытый тариф",
INDEX(GRID!$B$47:$BI$57,MATCH(G$7,GRID!$A$47:$A$57,0),MATCH(1,($U$2=GRID!$B$31:$BI$31)*(КАЛЕНДАРЬ!$AZ20=GRID!$B$33:$BI$33), 0)),
ROUNDUP(INDEX(GRID!$B$47:$BI$57,MATCH(G$7,GRID!$A$47:$A$57,0),MATCH(1,($U$2=GRID!$B$31:$BI$31)*(КАЛЕНДАРЬ!$AZ20=GRID!$B$33:$BI$33),0))*(1-GRID!$B$69),0))</f>
        <v>27000</v>
      </c>
      <c r="I478" s="47" cm="1">
        <f t="array" ref="I478">IF($I$2="Открытый тариф",
INDEX(GRID!$B$34:$BI$44,MATCH(I$7,GRID!$A$34:$A$44,0),MATCH(1,($U$2=GRID!$B$31:$BI$31)*(КАЛЕНДАРЬ!$AZ20=GRID!$B$33:$BI$33), 0)),
ROUNDUP(INDEX(GRID!$B$34:$BI$44,MATCH(I$7,GRID!$A$34:$A$44,0),MATCH(1,($U$2=GRID!$B$31:$BI$31)*(КАЛЕНДАРЬ!$AZ20=GRID!$B$33:$BI$33),0))*(1-GRID!$B$69),0))</f>
        <v>26200</v>
      </c>
      <c r="J478" s="47" cm="1">
        <f t="array" ref="J478">IF($I$2="Открытый тариф",
INDEX(GRID!$B$47:$BI$57,MATCH(I$7,GRID!$A$47:$A$57,0),MATCH(1,($U$2=GRID!$B$31:$BI$31)*(КАЛЕНДАРЬ!$AZ20=GRID!$B$33:$BI$33), 0)),
ROUNDUP(INDEX(GRID!$B$47:$BI$57,MATCH(I$7,GRID!$A$47:$A$57,0),MATCH(1,($U$2=GRID!$B$31:$BI$31)*(КАЛЕНДАРЬ!$AZ20=GRID!$B$33:$BI$33),0))*(1-GRID!$B$69),0))</f>
        <v>28800</v>
      </c>
      <c r="K478" s="47" cm="1">
        <f t="array" ref="K478">IF($I$2="Открытый тариф",
INDEX(GRID!$B$34:$BI$44,MATCH(K$7,GRID!$A$34:$A$44,0),MATCH(1,($U$2=GRID!$B$31:$BI$31)*(КАЛЕНДАРЬ!$AZ20=GRID!$B$33:$BI$33), 0)),
ROUNDUP(INDEX(GRID!$B$34:$BI$44,MATCH(K$7,GRID!$A$34:$A$44,0),MATCH(1,($U$2=GRID!$B$31:$BI$31)*(КАЛЕНДАРЬ!$AZ20=GRID!$B$33:$BI$33),0))*(1-GRID!$B$69),0))</f>
        <v>27200</v>
      </c>
      <c r="L478" s="47" cm="1">
        <f t="array" ref="L478">IF($I$2="Открытый тариф",
INDEX(GRID!$B$47:$BI$57,MATCH(K$7,GRID!$A$47:$A$57,0),MATCH(1,($U$2=GRID!$B$31:$BI$31)*(КАЛЕНДАРЬ!$AZ20=GRID!$B$33:$BI$33), 0)),
ROUNDUP(INDEX(GRID!$B$47:$BI$57,MATCH(K$7,GRID!$A$47:$A$57,0),MATCH(1,($U$2=GRID!$B$31:$BI$31)*(КАЛЕНДАРЬ!$AZ20=GRID!$B$33:$BI$33),0))*(1-GRID!$B$69),0))</f>
        <v>29800</v>
      </c>
      <c r="M478" s="47" cm="1">
        <f t="array" ref="M478">IF($I$2="Открытый тариф",
INDEX(GRID!$B$34:$BI$44,MATCH(M$7,GRID!$A$34:$A$44,0),MATCH(1,($U$2=GRID!$B$31:$BI$31)*(КАЛЕНДАРЬ!$AZ20=GRID!$B$33:$BI$33), 0)),
ROUNDUP(INDEX(GRID!$B$34:$BI$44,MATCH(M$7,GRID!$A$34:$A$44,0),MATCH(1,($U$2=GRID!$B$31:$BI$31)*(КАЛЕНДАРЬ!$AZ20=GRID!$B$33:$BI$33),0))*(1-GRID!$B$69),0))</f>
        <v>29000</v>
      </c>
      <c r="N478" s="47" cm="1">
        <f t="array" ref="N478">IF($I$2="Открытый тариф",
INDEX(GRID!$B$47:$BI$57,MATCH(M$7,GRID!$A$47:$A$57,0),MATCH(1,($U$2=GRID!$B$31:$BI$31)*(КАЛЕНДАРЬ!$AZ20=GRID!$B$33:$BI$33), 0)),
ROUNDUP(INDEX(GRID!$B$47:$BI$57,MATCH(M$7,GRID!$A$47:$A$57,0),MATCH(1,($U$2=GRID!$B$31:$BI$31)*(КАЛЕНДАРЬ!$AZ20=GRID!$B$33:$BI$33),0))*(1-GRID!$B$69),0))</f>
        <v>31600</v>
      </c>
      <c r="O478" s="47" cm="1">
        <f t="array" ref="O478">IF($I$2="Открытый тариф",
INDEX(GRID!$B$34:$BI$44,MATCH(O$7,GRID!$A$34:$A$44,0),MATCH(1,($U$2=GRID!$B$31:$BI$31)*(КАЛЕНДАРЬ!$AZ20=GRID!$B$33:$BI$33), 0)),
ROUNDUP(INDEX(GRID!$B$34:$BI$44,MATCH(O$7,GRID!$A$34:$A$44,0),MATCH(1,($U$2=GRID!$B$31:$BI$31)*(КАЛЕНДАРЬ!$AZ20=GRID!$B$33:$BI$33),0))*(1-GRID!$B$69),0))</f>
        <v>36000</v>
      </c>
      <c r="P478" s="47" cm="1">
        <f t="array" ref="P478">IF($I$2="Открытый тариф",
INDEX(GRID!$B$47:$BI$57,MATCH(O$7,GRID!$A$47:$A$57,0),MATCH(1,($U$2=GRID!$B$31:$BI$31)*(КАЛЕНДАРЬ!$AZ20=GRID!$B$33:$BI$33), 0)),
ROUNDUP(INDEX(GRID!$B$47:$BI$57,MATCH(O$7,GRID!$A$47:$A$57,0),MATCH(1,($U$2=GRID!$B$31:$BI$31)*(КАЛЕНДАРЬ!$AZ20=GRID!$B$33:$BI$33),0))*(1-GRID!$B$69),0))</f>
        <v>38600</v>
      </c>
      <c r="Q478" s="47" cm="1">
        <f t="array" ref="Q478">IF($I$2="Открытый тариф",
INDEX(GRID!$B$34:$BI$44,MATCH(Q$7,GRID!$A$34:$A$44,0),MATCH(1,($U$2=GRID!$B$31:$BI$31)*(КАЛЕНДАРЬ!$AZ20=GRID!$B$33:$BI$33), 0)),
ROUNDUP(INDEX(GRID!$B$34:$BI$44,MATCH(Q$7,GRID!$A$34:$A$44,0),MATCH(1,($U$2=GRID!$B$31:$BI$31)*(КАЛЕНДАРЬ!$AZ20=GRID!$B$33:$BI$33),0))*(1-GRID!$B$69),0))</f>
        <v>38000</v>
      </c>
      <c r="R478" s="47" cm="1">
        <f t="array" ref="R478">IF($I$2="Открытый тариф",
INDEX(GRID!$B$47:$BI$57,MATCH(Q$7,GRID!$A$47:$A$57,0),MATCH(1,($U$2=GRID!$B$31:$BI$31)*(КАЛЕНДАРЬ!$AZ20=GRID!$B$33:$BI$33), 0)),
ROUNDUP(INDEX(GRID!$B$47:$BI$57,MATCH(Q$7,GRID!$A$47:$A$57,0),MATCH(1,($U$2=GRID!$B$31:$BI$31)*(КАЛЕНДАРЬ!$AZ20=GRID!$B$33:$BI$33),0))*(1-GRID!$B$69),0))</f>
        <v>40600</v>
      </c>
      <c r="S478" s="47" cm="1">
        <f t="array" ref="S478">IF($I$2="Открытый тариф",
INDEX(GRID!$B$34:$BI$44,MATCH(S$7,GRID!$A$34:$A$44,0),MATCH(1,($U$2=GRID!$B$31:$BI$31)*(КАЛЕНДАРЬ!$AZ20=GRID!$B$33:$BI$33), 0)),
ROUNDUP(INDEX(GRID!$B$34:$BI$44,MATCH(S$7,GRID!$A$34:$A$44,0),MATCH(1,($U$2=GRID!$B$31:$BI$31)*(КАЛЕНДАРЬ!$AZ20=GRID!$B$33:$BI$33),0))*(1-GRID!$B$69),0))</f>
        <v>41500</v>
      </c>
      <c r="T478" s="47" cm="1">
        <f t="array" ref="T478">IF($I$2="Открытый тариф",
INDEX(GRID!$B$47:$BI$57,MATCH(S$7,GRID!$A$47:$A$57,0),MATCH(1,($U$2=GRID!$B$31:$BI$31)*(КАЛЕНДАРЬ!$AZ20=GRID!$B$33:$BI$33), 0)),
ROUNDUP(INDEX(GRID!$B$47:$BI$57,MATCH(S$7,GRID!$A$47:$A$57,0),MATCH(1,($U$2=GRID!$B$31:$BI$31)*(КАЛЕНДАРЬ!$AZ20=GRID!$B$33:$BI$33),0))*(1-GRID!$B$69),0))</f>
        <v>44100</v>
      </c>
      <c r="U478" s="47" cm="1">
        <f t="array" ref="U478">IF($I$2="Открытый тариф",
INDEX(GRID!$B$34:$BI$44,MATCH(U$7,GRID!$A$34:$A$44,0),MATCH(1,($U$2=GRID!$B$31:$BI$31)*(КАЛЕНДАРЬ!$AZ20=GRID!$B$33:$BI$33), 0)),
ROUNDUP(INDEX(GRID!$B$34:$BI$44,MATCH(U$7,GRID!$A$34:$A$44,0),MATCH(1,($U$2=GRID!$B$31:$BI$31)*(КАЛЕНДАРЬ!$AZ20=GRID!$B$33:$BI$33),0))*(1-GRID!$B$69),0))</f>
        <v>47500</v>
      </c>
      <c r="V478" s="47" cm="1">
        <f t="array" ref="V478">IF($I$2="Открытый тариф",
INDEX(GRID!$B$47:$BI$57,MATCH(U$7,GRID!$A$47:$A$57,0),MATCH(1,($U$2=GRID!$B$31:$BI$31)*(КАЛЕНДАРЬ!$AZ20=GRID!$B$33:$BI$33), 0)),
ROUNDUP(INDEX(GRID!$B$47:$BI$57,MATCH(U$7,GRID!$A$47:$A$57,0),MATCH(1,($U$2=GRID!$B$31:$BI$31)*(КАЛЕНДАРЬ!$AZ20=GRID!$B$33:$BI$33),0))*(1-GRID!$B$69),0))</f>
        <v>50100</v>
      </c>
      <c r="W478" s="47" cm="1">
        <f t="array" ref="W478">IF($I$2="Открытый тариф",
INDEX(GRID!$B$34:$BI$44,MATCH(W$7,GRID!$A$34:$A$44,0),MATCH(1,($U$2=GRID!$B$31:$BI$31)*(КАЛЕНДАРЬ!$AZ20=GRID!$B$33:$BI$33), 0)),
ROUNDUP(INDEX(GRID!$B$34:$BI$44,MATCH(W$7,GRID!$A$34:$A$44,0),MATCH(1,($U$2=GRID!$B$31:$BI$31)*(КАЛЕНДАРЬ!$AZ20=GRID!$B$33:$BI$33),0))*(1-GRID!$B$69),0))</f>
        <v>140500</v>
      </c>
      <c r="X478" s="47" cm="1">
        <f t="array" ref="X478">IF($I$2="Открытый тариф",
INDEX(GRID!$B$47:$BI$57,MATCH(W$7,GRID!$A$47:$A$57,0),MATCH(1,($U$2=GRID!$B$31:$BI$31)*(КАЛЕНДАРЬ!$AZ20=GRID!$B$33:$BI$33), 0)),
ROUNDUP(INDEX(GRID!$B$47:$BI$57,MATCH(W$7,GRID!$A$47:$A$57,0),MATCH(1,($U$2=GRID!$B$31:$BI$31)*(КАЛЕНДАРЬ!$AZ20=GRID!$B$33:$BI$33),0))*(1-GRID!$B$69),0))</f>
        <v>143100</v>
      </c>
    </row>
    <row r="479" spans="1:24" x14ac:dyDescent="0.2">
      <c r="A479" s="117" t="s">
        <v>43</v>
      </c>
      <c r="B479" s="117">
        <v>18</v>
      </c>
      <c r="C479" s="47" cm="1">
        <f t="array" ref="C479">IF($I$2="Открытый тариф",
INDEX(GRID!$B$34:$BI$44,MATCH(C$7,GRID!$A$34:$A$44,0),MATCH(1,($U$2=GRID!$B$31:$BI$31)*(КАЛЕНДАРЬ!$AZ21=GRID!$B$33:$BI$33), 0)),
ROUNDUP(INDEX(GRID!$B$34:$BI$44,MATCH(C$7,GRID!$A$34:$A$44,0),MATCH(1,($U$2=GRID!$B$31:$BI$31)*(КАЛЕНДАРЬ!$AZ21=GRID!$B$33:$BI$33),0))*(1-GRID!$B$69),0))</f>
        <v>21600</v>
      </c>
      <c r="D479" s="47" cm="1">
        <f t="array" ref="D479">IF($I$2="Открытый тариф",
INDEX(GRID!$B$47:$BI$57,MATCH(C$7,GRID!$A$47:$A$57,0),MATCH(1,($U$2=GRID!$B$31:$BI$31)*(КАЛЕНДАРЬ!$AZ21=GRID!$B$33:$BI$33), 0)),
ROUNDUP(INDEX(GRID!$B$47:$BI$57,MATCH(C$7,GRID!$A$47:$A$57,0),MATCH(1,($U$2=GRID!$B$31:$BI$31)*(КАЛЕНДАРЬ!$AZ21=GRID!$B$33:$BI$33),0))*(1-GRID!$B$69),0))</f>
        <v>24200</v>
      </c>
      <c r="E479" s="47" cm="1">
        <f t="array" ref="E479">IF($I$2="Открытый тариф",
INDEX(GRID!$B$34:$BI$44,MATCH(E$7,GRID!$A$34:$A$44,0),MATCH(1,($U$2=GRID!$B$31:$BI$31)*(КАЛЕНДАРЬ!$AZ21=GRID!$B$33:$BI$33), 0)),
ROUNDUP(INDEX(GRID!$B$34:$BI$44,MATCH(E$7,GRID!$A$34:$A$44,0),MATCH(1,($U$2=GRID!$B$31:$BI$31)*(КАЛЕНДАРЬ!$AZ21=GRID!$B$33:$BI$33),0))*(1-GRID!$B$69),0))</f>
        <v>23400</v>
      </c>
      <c r="F479" s="47" cm="1">
        <f t="array" ref="F479">IF($I$2="Открытый тариф",
INDEX(GRID!$B$47:$BI$57,MATCH(E$7,GRID!$A$47:$A$57,0),MATCH(1,($U$2=GRID!$B$31:$BI$31)*(КАЛЕНДАРЬ!$AZ21=GRID!$B$33:$BI$33), 0)),
ROUNDUP(INDEX(GRID!$B$47:$BI$57,MATCH(E$7,GRID!$A$47:$A$57,0),MATCH(1,($U$2=GRID!$B$31:$BI$31)*(КАЛЕНДАРЬ!$AZ21=GRID!$B$33:$BI$33),0))*(1-GRID!$B$69),0))</f>
        <v>26000</v>
      </c>
      <c r="G479" s="47" cm="1">
        <f t="array" ref="G479">IF($I$2="Открытый тариф",
INDEX(GRID!$B$34:$BI$44,MATCH(G$7,GRID!$A$34:$A$44,0),MATCH(1,($U$2=GRID!$B$31:$BI$31)*(КАЛЕНДАРЬ!$AZ21=GRID!$B$33:$BI$33), 0)),
ROUNDUP(INDEX(GRID!$B$34:$BI$44,MATCH(G$7,GRID!$A$34:$A$44,0),MATCH(1,($U$2=GRID!$B$31:$BI$31)*(КАЛЕНДАРЬ!$AZ21=GRID!$B$33:$BI$33),0))*(1-GRID!$B$69),0))</f>
        <v>24400</v>
      </c>
      <c r="H479" s="47" cm="1">
        <f t="array" ref="H479">IF($I$2="Открытый тариф",
INDEX(GRID!$B$47:$BI$57,MATCH(G$7,GRID!$A$47:$A$57,0),MATCH(1,($U$2=GRID!$B$31:$BI$31)*(КАЛЕНДАРЬ!$AZ21=GRID!$B$33:$BI$33), 0)),
ROUNDUP(INDEX(GRID!$B$47:$BI$57,MATCH(G$7,GRID!$A$47:$A$57,0),MATCH(1,($U$2=GRID!$B$31:$BI$31)*(КАЛЕНДАРЬ!$AZ21=GRID!$B$33:$BI$33),0))*(1-GRID!$B$69),0))</f>
        <v>27000</v>
      </c>
      <c r="I479" s="47" cm="1">
        <f t="array" ref="I479">IF($I$2="Открытый тариф",
INDEX(GRID!$B$34:$BI$44,MATCH(I$7,GRID!$A$34:$A$44,0),MATCH(1,($U$2=GRID!$B$31:$BI$31)*(КАЛЕНДАРЬ!$AZ21=GRID!$B$33:$BI$33), 0)),
ROUNDUP(INDEX(GRID!$B$34:$BI$44,MATCH(I$7,GRID!$A$34:$A$44,0),MATCH(1,($U$2=GRID!$B$31:$BI$31)*(КАЛЕНДАРЬ!$AZ21=GRID!$B$33:$BI$33),0))*(1-GRID!$B$69),0))</f>
        <v>26200</v>
      </c>
      <c r="J479" s="47" cm="1">
        <f t="array" ref="J479">IF($I$2="Открытый тариф",
INDEX(GRID!$B$47:$BI$57,MATCH(I$7,GRID!$A$47:$A$57,0),MATCH(1,($U$2=GRID!$B$31:$BI$31)*(КАЛЕНДАРЬ!$AZ21=GRID!$B$33:$BI$33), 0)),
ROUNDUP(INDEX(GRID!$B$47:$BI$57,MATCH(I$7,GRID!$A$47:$A$57,0),MATCH(1,($U$2=GRID!$B$31:$BI$31)*(КАЛЕНДАРЬ!$AZ21=GRID!$B$33:$BI$33),0))*(1-GRID!$B$69),0))</f>
        <v>28800</v>
      </c>
      <c r="K479" s="47" cm="1">
        <f t="array" ref="K479">IF($I$2="Открытый тариф",
INDEX(GRID!$B$34:$BI$44,MATCH(K$7,GRID!$A$34:$A$44,0),MATCH(1,($U$2=GRID!$B$31:$BI$31)*(КАЛЕНДАРЬ!$AZ21=GRID!$B$33:$BI$33), 0)),
ROUNDUP(INDEX(GRID!$B$34:$BI$44,MATCH(K$7,GRID!$A$34:$A$44,0),MATCH(1,($U$2=GRID!$B$31:$BI$31)*(КАЛЕНДАРЬ!$AZ21=GRID!$B$33:$BI$33),0))*(1-GRID!$B$69),0))</f>
        <v>27200</v>
      </c>
      <c r="L479" s="47" cm="1">
        <f t="array" ref="L479">IF($I$2="Открытый тариф",
INDEX(GRID!$B$47:$BI$57,MATCH(K$7,GRID!$A$47:$A$57,0),MATCH(1,($U$2=GRID!$B$31:$BI$31)*(КАЛЕНДАРЬ!$AZ21=GRID!$B$33:$BI$33), 0)),
ROUNDUP(INDEX(GRID!$B$47:$BI$57,MATCH(K$7,GRID!$A$47:$A$57,0),MATCH(1,($U$2=GRID!$B$31:$BI$31)*(КАЛЕНДАРЬ!$AZ21=GRID!$B$33:$BI$33),0))*(1-GRID!$B$69),0))</f>
        <v>29800</v>
      </c>
      <c r="M479" s="47" cm="1">
        <f t="array" ref="M479">IF($I$2="Открытый тариф",
INDEX(GRID!$B$34:$BI$44,MATCH(M$7,GRID!$A$34:$A$44,0),MATCH(1,($U$2=GRID!$B$31:$BI$31)*(КАЛЕНДАРЬ!$AZ21=GRID!$B$33:$BI$33), 0)),
ROUNDUP(INDEX(GRID!$B$34:$BI$44,MATCH(M$7,GRID!$A$34:$A$44,0),MATCH(1,($U$2=GRID!$B$31:$BI$31)*(КАЛЕНДАРЬ!$AZ21=GRID!$B$33:$BI$33),0))*(1-GRID!$B$69),0))</f>
        <v>29000</v>
      </c>
      <c r="N479" s="47" cm="1">
        <f t="array" ref="N479">IF($I$2="Открытый тариф",
INDEX(GRID!$B$47:$BI$57,MATCH(M$7,GRID!$A$47:$A$57,0),MATCH(1,($U$2=GRID!$B$31:$BI$31)*(КАЛЕНДАРЬ!$AZ21=GRID!$B$33:$BI$33), 0)),
ROUNDUP(INDEX(GRID!$B$47:$BI$57,MATCH(M$7,GRID!$A$47:$A$57,0),MATCH(1,($U$2=GRID!$B$31:$BI$31)*(КАЛЕНДАРЬ!$AZ21=GRID!$B$33:$BI$33),0))*(1-GRID!$B$69),0))</f>
        <v>31600</v>
      </c>
      <c r="O479" s="47" cm="1">
        <f t="array" ref="O479">IF($I$2="Открытый тариф",
INDEX(GRID!$B$34:$BI$44,MATCH(O$7,GRID!$A$34:$A$44,0),MATCH(1,($U$2=GRID!$B$31:$BI$31)*(КАЛЕНДАРЬ!$AZ21=GRID!$B$33:$BI$33), 0)),
ROUNDUP(INDEX(GRID!$B$34:$BI$44,MATCH(O$7,GRID!$A$34:$A$44,0),MATCH(1,($U$2=GRID!$B$31:$BI$31)*(КАЛЕНДАРЬ!$AZ21=GRID!$B$33:$BI$33),0))*(1-GRID!$B$69),0))</f>
        <v>36000</v>
      </c>
      <c r="P479" s="47" cm="1">
        <f t="array" ref="P479">IF($I$2="Открытый тариф",
INDEX(GRID!$B$47:$BI$57,MATCH(O$7,GRID!$A$47:$A$57,0),MATCH(1,($U$2=GRID!$B$31:$BI$31)*(КАЛЕНДАРЬ!$AZ21=GRID!$B$33:$BI$33), 0)),
ROUNDUP(INDEX(GRID!$B$47:$BI$57,MATCH(O$7,GRID!$A$47:$A$57,0),MATCH(1,($U$2=GRID!$B$31:$BI$31)*(КАЛЕНДАРЬ!$AZ21=GRID!$B$33:$BI$33),0))*(1-GRID!$B$69),0))</f>
        <v>38600</v>
      </c>
      <c r="Q479" s="47" cm="1">
        <f t="array" ref="Q479">IF($I$2="Открытый тариф",
INDEX(GRID!$B$34:$BI$44,MATCH(Q$7,GRID!$A$34:$A$44,0),MATCH(1,($U$2=GRID!$B$31:$BI$31)*(КАЛЕНДАРЬ!$AZ21=GRID!$B$33:$BI$33), 0)),
ROUNDUP(INDEX(GRID!$B$34:$BI$44,MATCH(Q$7,GRID!$A$34:$A$44,0),MATCH(1,($U$2=GRID!$B$31:$BI$31)*(КАЛЕНДАРЬ!$AZ21=GRID!$B$33:$BI$33),0))*(1-GRID!$B$69),0))</f>
        <v>38000</v>
      </c>
      <c r="R479" s="47" cm="1">
        <f t="array" ref="R479">IF($I$2="Открытый тариф",
INDEX(GRID!$B$47:$BI$57,MATCH(Q$7,GRID!$A$47:$A$57,0),MATCH(1,($U$2=GRID!$B$31:$BI$31)*(КАЛЕНДАРЬ!$AZ21=GRID!$B$33:$BI$33), 0)),
ROUNDUP(INDEX(GRID!$B$47:$BI$57,MATCH(Q$7,GRID!$A$47:$A$57,0),MATCH(1,($U$2=GRID!$B$31:$BI$31)*(КАЛЕНДАРЬ!$AZ21=GRID!$B$33:$BI$33),0))*(1-GRID!$B$69),0))</f>
        <v>40600</v>
      </c>
      <c r="S479" s="47" cm="1">
        <f t="array" ref="S479">IF($I$2="Открытый тариф",
INDEX(GRID!$B$34:$BI$44,MATCH(S$7,GRID!$A$34:$A$44,0),MATCH(1,($U$2=GRID!$B$31:$BI$31)*(КАЛЕНДАРЬ!$AZ21=GRID!$B$33:$BI$33), 0)),
ROUNDUP(INDEX(GRID!$B$34:$BI$44,MATCH(S$7,GRID!$A$34:$A$44,0),MATCH(1,($U$2=GRID!$B$31:$BI$31)*(КАЛЕНДАРЬ!$AZ21=GRID!$B$33:$BI$33),0))*(1-GRID!$B$69),0))</f>
        <v>41500</v>
      </c>
      <c r="T479" s="47" cm="1">
        <f t="array" ref="T479">IF($I$2="Открытый тариф",
INDEX(GRID!$B$47:$BI$57,MATCH(S$7,GRID!$A$47:$A$57,0),MATCH(1,($U$2=GRID!$B$31:$BI$31)*(КАЛЕНДАРЬ!$AZ21=GRID!$B$33:$BI$33), 0)),
ROUNDUP(INDEX(GRID!$B$47:$BI$57,MATCH(S$7,GRID!$A$47:$A$57,0),MATCH(1,($U$2=GRID!$B$31:$BI$31)*(КАЛЕНДАРЬ!$AZ21=GRID!$B$33:$BI$33),0))*(1-GRID!$B$69),0))</f>
        <v>44100</v>
      </c>
      <c r="U479" s="47" cm="1">
        <f t="array" ref="U479">IF($I$2="Открытый тариф",
INDEX(GRID!$B$34:$BI$44,MATCH(U$7,GRID!$A$34:$A$44,0),MATCH(1,($U$2=GRID!$B$31:$BI$31)*(КАЛЕНДАРЬ!$AZ21=GRID!$B$33:$BI$33), 0)),
ROUNDUP(INDEX(GRID!$B$34:$BI$44,MATCH(U$7,GRID!$A$34:$A$44,0),MATCH(1,($U$2=GRID!$B$31:$BI$31)*(КАЛЕНДАРЬ!$AZ21=GRID!$B$33:$BI$33),0))*(1-GRID!$B$69),0))</f>
        <v>47500</v>
      </c>
      <c r="V479" s="47" cm="1">
        <f t="array" ref="V479">IF($I$2="Открытый тариф",
INDEX(GRID!$B$47:$BI$57,MATCH(U$7,GRID!$A$47:$A$57,0),MATCH(1,($U$2=GRID!$B$31:$BI$31)*(КАЛЕНДАРЬ!$AZ21=GRID!$B$33:$BI$33), 0)),
ROUNDUP(INDEX(GRID!$B$47:$BI$57,MATCH(U$7,GRID!$A$47:$A$57,0),MATCH(1,($U$2=GRID!$B$31:$BI$31)*(КАЛЕНДАРЬ!$AZ21=GRID!$B$33:$BI$33),0))*(1-GRID!$B$69),0))</f>
        <v>50100</v>
      </c>
      <c r="W479" s="47" cm="1">
        <f t="array" ref="W479">IF($I$2="Открытый тариф",
INDEX(GRID!$B$34:$BI$44,MATCH(W$7,GRID!$A$34:$A$44,0),MATCH(1,($U$2=GRID!$B$31:$BI$31)*(КАЛЕНДАРЬ!$AZ21=GRID!$B$33:$BI$33), 0)),
ROUNDUP(INDEX(GRID!$B$34:$BI$44,MATCH(W$7,GRID!$A$34:$A$44,0),MATCH(1,($U$2=GRID!$B$31:$BI$31)*(КАЛЕНДАРЬ!$AZ21=GRID!$B$33:$BI$33),0))*(1-GRID!$B$69),0))</f>
        <v>140500</v>
      </c>
      <c r="X479" s="47" cm="1">
        <f t="array" ref="X479">IF($I$2="Открытый тариф",
INDEX(GRID!$B$47:$BI$57,MATCH(W$7,GRID!$A$47:$A$57,0),MATCH(1,($U$2=GRID!$B$31:$BI$31)*(КАЛЕНДАРЬ!$AZ21=GRID!$B$33:$BI$33), 0)),
ROUNDUP(INDEX(GRID!$B$47:$BI$57,MATCH(W$7,GRID!$A$47:$A$57,0),MATCH(1,($U$2=GRID!$B$31:$BI$31)*(КАЛЕНДАРЬ!$AZ21=GRID!$B$33:$BI$33),0))*(1-GRID!$B$69),0))</f>
        <v>143100</v>
      </c>
    </row>
    <row r="480" spans="1:24" x14ac:dyDescent="0.2">
      <c r="A480" s="117" t="s">
        <v>44</v>
      </c>
      <c r="B480" s="117">
        <v>19</v>
      </c>
      <c r="C480" s="47" cm="1">
        <f t="array" ref="C480">IF($I$2="Открытый тариф",
INDEX(GRID!$B$34:$BI$44,MATCH(C$7,GRID!$A$34:$A$44,0),MATCH(1,($U$2=GRID!$B$31:$BI$31)*(КАЛЕНДАРЬ!$AZ22=GRID!$B$33:$BI$33), 0)),
ROUNDUP(INDEX(GRID!$B$34:$BI$44,MATCH(C$7,GRID!$A$34:$A$44,0),MATCH(1,($U$2=GRID!$B$31:$BI$31)*(КАЛЕНДАРЬ!$AZ22=GRID!$B$33:$BI$33),0))*(1-GRID!$B$69),0))</f>
        <v>21600</v>
      </c>
      <c r="D480" s="47" cm="1">
        <f t="array" ref="D480">IF($I$2="Открытый тариф",
INDEX(GRID!$B$47:$BI$57,MATCH(C$7,GRID!$A$47:$A$57,0),MATCH(1,($U$2=GRID!$B$31:$BI$31)*(КАЛЕНДАРЬ!$AZ22=GRID!$B$33:$BI$33), 0)),
ROUNDUP(INDEX(GRID!$B$47:$BI$57,MATCH(C$7,GRID!$A$47:$A$57,0),MATCH(1,($U$2=GRID!$B$31:$BI$31)*(КАЛЕНДАРЬ!$AZ22=GRID!$B$33:$BI$33),0))*(1-GRID!$B$69),0))</f>
        <v>24200</v>
      </c>
      <c r="E480" s="47" cm="1">
        <f t="array" ref="E480">IF($I$2="Открытый тариф",
INDEX(GRID!$B$34:$BI$44,MATCH(E$7,GRID!$A$34:$A$44,0),MATCH(1,($U$2=GRID!$B$31:$BI$31)*(КАЛЕНДАРЬ!$AZ22=GRID!$B$33:$BI$33), 0)),
ROUNDUP(INDEX(GRID!$B$34:$BI$44,MATCH(E$7,GRID!$A$34:$A$44,0),MATCH(1,($U$2=GRID!$B$31:$BI$31)*(КАЛЕНДАРЬ!$AZ22=GRID!$B$33:$BI$33),0))*(1-GRID!$B$69),0))</f>
        <v>23400</v>
      </c>
      <c r="F480" s="47" cm="1">
        <f t="array" ref="F480">IF($I$2="Открытый тариф",
INDEX(GRID!$B$47:$BI$57,MATCH(E$7,GRID!$A$47:$A$57,0),MATCH(1,($U$2=GRID!$B$31:$BI$31)*(КАЛЕНДАРЬ!$AZ22=GRID!$B$33:$BI$33), 0)),
ROUNDUP(INDEX(GRID!$B$47:$BI$57,MATCH(E$7,GRID!$A$47:$A$57,0),MATCH(1,($U$2=GRID!$B$31:$BI$31)*(КАЛЕНДАРЬ!$AZ22=GRID!$B$33:$BI$33),0))*(1-GRID!$B$69),0))</f>
        <v>26000</v>
      </c>
      <c r="G480" s="47" cm="1">
        <f t="array" ref="G480">IF($I$2="Открытый тариф",
INDEX(GRID!$B$34:$BI$44,MATCH(G$7,GRID!$A$34:$A$44,0),MATCH(1,($U$2=GRID!$B$31:$BI$31)*(КАЛЕНДАРЬ!$AZ22=GRID!$B$33:$BI$33), 0)),
ROUNDUP(INDEX(GRID!$B$34:$BI$44,MATCH(G$7,GRID!$A$34:$A$44,0),MATCH(1,($U$2=GRID!$B$31:$BI$31)*(КАЛЕНДАРЬ!$AZ22=GRID!$B$33:$BI$33),0))*(1-GRID!$B$69),0))</f>
        <v>24400</v>
      </c>
      <c r="H480" s="47" cm="1">
        <f t="array" ref="H480">IF($I$2="Открытый тариф",
INDEX(GRID!$B$47:$BI$57,MATCH(G$7,GRID!$A$47:$A$57,0),MATCH(1,($U$2=GRID!$B$31:$BI$31)*(КАЛЕНДАРЬ!$AZ22=GRID!$B$33:$BI$33), 0)),
ROUNDUP(INDEX(GRID!$B$47:$BI$57,MATCH(G$7,GRID!$A$47:$A$57,0),MATCH(1,($U$2=GRID!$B$31:$BI$31)*(КАЛЕНДАРЬ!$AZ22=GRID!$B$33:$BI$33),0))*(1-GRID!$B$69),0))</f>
        <v>27000</v>
      </c>
      <c r="I480" s="47" cm="1">
        <f t="array" ref="I480">IF($I$2="Открытый тариф",
INDEX(GRID!$B$34:$BI$44,MATCH(I$7,GRID!$A$34:$A$44,0),MATCH(1,($U$2=GRID!$B$31:$BI$31)*(КАЛЕНДАРЬ!$AZ22=GRID!$B$33:$BI$33), 0)),
ROUNDUP(INDEX(GRID!$B$34:$BI$44,MATCH(I$7,GRID!$A$34:$A$44,0),MATCH(1,($U$2=GRID!$B$31:$BI$31)*(КАЛЕНДАРЬ!$AZ22=GRID!$B$33:$BI$33),0))*(1-GRID!$B$69),0))</f>
        <v>26200</v>
      </c>
      <c r="J480" s="47" cm="1">
        <f t="array" ref="J480">IF($I$2="Открытый тариф",
INDEX(GRID!$B$47:$BI$57,MATCH(I$7,GRID!$A$47:$A$57,0),MATCH(1,($U$2=GRID!$B$31:$BI$31)*(КАЛЕНДАРЬ!$AZ22=GRID!$B$33:$BI$33), 0)),
ROUNDUP(INDEX(GRID!$B$47:$BI$57,MATCH(I$7,GRID!$A$47:$A$57,0),MATCH(1,($U$2=GRID!$B$31:$BI$31)*(КАЛЕНДАРЬ!$AZ22=GRID!$B$33:$BI$33),0))*(1-GRID!$B$69),0))</f>
        <v>28800</v>
      </c>
      <c r="K480" s="47" cm="1">
        <f t="array" ref="K480">IF($I$2="Открытый тариф",
INDEX(GRID!$B$34:$BI$44,MATCH(K$7,GRID!$A$34:$A$44,0),MATCH(1,($U$2=GRID!$B$31:$BI$31)*(КАЛЕНДАРЬ!$AZ22=GRID!$B$33:$BI$33), 0)),
ROUNDUP(INDEX(GRID!$B$34:$BI$44,MATCH(K$7,GRID!$A$34:$A$44,0),MATCH(1,($U$2=GRID!$B$31:$BI$31)*(КАЛЕНДАРЬ!$AZ22=GRID!$B$33:$BI$33),0))*(1-GRID!$B$69),0))</f>
        <v>27200</v>
      </c>
      <c r="L480" s="47" cm="1">
        <f t="array" ref="L480">IF($I$2="Открытый тариф",
INDEX(GRID!$B$47:$BI$57,MATCH(K$7,GRID!$A$47:$A$57,0),MATCH(1,($U$2=GRID!$B$31:$BI$31)*(КАЛЕНДАРЬ!$AZ22=GRID!$B$33:$BI$33), 0)),
ROUNDUP(INDEX(GRID!$B$47:$BI$57,MATCH(K$7,GRID!$A$47:$A$57,0),MATCH(1,($U$2=GRID!$B$31:$BI$31)*(КАЛЕНДАРЬ!$AZ22=GRID!$B$33:$BI$33),0))*(1-GRID!$B$69),0))</f>
        <v>29800</v>
      </c>
      <c r="M480" s="47" cm="1">
        <f t="array" ref="M480">IF($I$2="Открытый тариф",
INDEX(GRID!$B$34:$BI$44,MATCH(M$7,GRID!$A$34:$A$44,0),MATCH(1,($U$2=GRID!$B$31:$BI$31)*(КАЛЕНДАРЬ!$AZ22=GRID!$B$33:$BI$33), 0)),
ROUNDUP(INDEX(GRID!$B$34:$BI$44,MATCH(M$7,GRID!$A$34:$A$44,0),MATCH(1,($U$2=GRID!$B$31:$BI$31)*(КАЛЕНДАРЬ!$AZ22=GRID!$B$33:$BI$33),0))*(1-GRID!$B$69),0))</f>
        <v>29000</v>
      </c>
      <c r="N480" s="47" cm="1">
        <f t="array" ref="N480">IF($I$2="Открытый тариф",
INDEX(GRID!$B$47:$BI$57,MATCH(M$7,GRID!$A$47:$A$57,0),MATCH(1,($U$2=GRID!$B$31:$BI$31)*(КАЛЕНДАРЬ!$AZ22=GRID!$B$33:$BI$33), 0)),
ROUNDUP(INDEX(GRID!$B$47:$BI$57,MATCH(M$7,GRID!$A$47:$A$57,0),MATCH(1,($U$2=GRID!$B$31:$BI$31)*(КАЛЕНДАРЬ!$AZ22=GRID!$B$33:$BI$33),0))*(1-GRID!$B$69),0))</f>
        <v>31600</v>
      </c>
      <c r="O480" s="47" cm="1">
        <f t="array" ref="O480">IF($I$2="Открытый тариф",
INDEX(GRID!$B$34:$BI$44,MATCH(O$7,GRID!$A$34:$A$44,0),MATCH(1,($U$2=GRID!$B$31:$BI$31)*(КАЛЕНДАРЬ!$AZ22=GRID!$B$33:$BI$33), 0)),
ROUNDUP(INDEX(GRID!$B$34:$BI$44,MATCH(O$7,GRID!$A$34:$A$44,0),MATCH(1,($U$2=GRID!$B$31:$BI$31)*(КАЛЕНДАРЬ!$AZ22=GRID!$B$33:$BI$33),0))*(1-GRID!$B$69),0))</f>
        <v>36000</v>
      </c>
      <c r="P480" s="47" cm="1">
        <f t="array" ref="P480">IF($I$2="Открытый тариф",
INDEX(GRID!$B$47:$BI$57,MATCH(O$7,GRID!$A$47:$A$57,0),MATCH(1,($U$2=GRID!$B$31:$BI$31)*(КАЛЕНДАРЬ!$AZ22=GRID!$B$33:$BI$33), 0)),
ROUNDUP(INDEX(GRID!$B$47:$BI$57,MATCH(O$7,GRID!$A$47:$A$57,0),MATCH(1,($U$2=GRID!$B$31:$BI$31)*(КАЛЕНДАРЬ!$AZ22=GRID!$B$33:$BI$33),0))*(1-GRID!$B$69),0))</f>
        <v>38600</v>
      </c>
      <c r="Q480" s="47" cm="1">
        <f t="array" ref="Q480">IF($I$2="Открытый тариф",
INDEX(GRID!$B$34:$BI$44,MATCH(Q$7,GRID!$A$34:$A$44,0),MATCH(1,($U$2=GRID!$B$31:$BI$31)*(КАЛЕНДАРЬ!$AZ22=GRID!$B$33:$BI$33), 0)),
ROUNDUP(INDEX(GRID!$B$34:$BI$44,MATCH(Q$7,GRID!$A$34:$A$44,0),MATCH(1,($U$2=GRID!$B$31:$BI$31)*(КАЛЕНДАРЬ!$AZ22=GRID!$B$33:$BI$33),0))*(1-GRID!$B$69),0))</f>
        <v>38000</v>
      </c>
      <c r="R480" s="47" cm="1">
        <f t="array" ref="R480">IF($I$2="Открытый тариф",
INDEX(GRID!$B$47:$BI$57,MATCH(Q$7,GRID!$A$47:$A$57,0),MATCH(1,($U$2=GRID!$B$31:$BI$31)*(КАЛЕНДАРЬ!$AZ22=GRID!$B$33:$BI$33), 0)),
ROUNDUP(INDEX(GRID!$B$47:$BI$57,MATCH(Q$7,GRID!$A$47:$A$57,0),MATCH(1,($U$2=GRID!$B$31:$BI$31)*(КАЛЕНДАРЬ!$AZ22=GRID!$B$33:$BI$33),0))*(1-GRID!$B$69),0))</f>
        <v>40600</v>
      </c>
      <c r="S480" s="47" cm="1">
        <f t="array" ref="S480">IF($I$2="Открытый тариф",
INDEX(GRID!$B$34:$BI$44,MATCH(S$7,GRID!$A$34:$A$44,0),MATCH(1,($U$2=GRID!$B$31:$BI$31)*(КАЛЕНДАРЬ!$AZ22=GRID!$B$33:$BI$33), 0)),
ROUNDUP(INDEX(GRID!$B$34:$BI$44,MATCH(S$7,GRID!$A$34:$A$44,0),MATCH(1,($U$2=GRID!$B$31:$BI$31)*(КАЛЕНДАРЬ!$AZ22=GRID!$B$33:$BI$33),0))*(1-GRID!$B$69),0))</f>
        <v>41500</v>
      </c>
      <c r="T480" s="47" cm="1">
        <f t="array" ref="T480">IF($I$2="Открытый тариф",
INDEX(GRID!$B$47:$BI$57,MATCH(S$7,GRID!$A$47:$A$57,0),MATCH(1,($U$2=GRID!$B$31:$BI$31)*(КАЛЕНДАРЬ!$AZ22=GRID!$B$33:$BI$33), 0)),
ROUNDUP(INDEX(GRID!$B$47:$BI$57,MATCH(S$7,GRID!$A$47:$A$57,0),MATCH(1,($U$2=GRID!$B$31:$BI$31)*(КАЛЕНДАРЬ!$AZ22=GRID!$B$33:$BI$33),0))*(1-GRID!$B$69),0))</f>
        <v>44100</v>
      </c>
      <c r="U480" s="47" cm="1">
        <f t="array" ref="U480">IF($I$2="Открытый тариф",
INDEX(GRID!$B$34:$BI$44,MATCH(U$7,GRID!$A$34:$A$44,0),MATCH(1,($U$2=GRID!$B$31:$BI$31)*(КАЛЕНДАРЬ!$AZ22=GRID!$B$33:$BI$33), 0)),
ROUNDUP(INDEX(GRID!$B$34:$BI$44,MATCH(U$7,GRID!$A$34:$A$44,0),MATCH(1,($U$2=GRID!$B$31:$BI$31)*(КАЛЕНДАРЬ!$AZ22=GRID!$B$33:$BI$33),0))*(1-GRID!$B$69),0))</f>
        <v>47500</v>
      </c>
      <c r="V480" s="47" cm="1">
        <f t="array" ref="V480">IF($I$2="Открытый тариф",
INDEX(GRID!$B$47:$BI$57,MATCH(U$7,GRID!$A$47:$A$57,0),MATCH(1,($U$2=GRID!$B$31:$BI$31)*(КАЛЕНДАРЬ!$AZ22=GRID!$B$33:$BI$33), 0)),
ROUNDUP(INDEX(GRID!$B$47:$BI$57,MATCH(U$7,GRID!$A$47:$A$57,0),MATCH(1,($U$2=GRID!$B$31:$BI$31)*(КАЛЕНДАРЬ!$AZ22=GRID!$B$33:$BI$33),0))*(1-GRID!$B$69),0))</f>
        <v>50100</v>
      </c>
      <c r="W480" s="47" cm="1">
        <f t="array" ref="W480">IF($I$2="Открытый тариф",
INDEX(GRID!$B$34:$BI$44,MATCH(W$7,GRID!$A$34:$A$44,0),MATCH(1,($U$2=GRID!$B$31:$BI$31)*(КАЛЕНДАРЬ!$AZ22=GRID!$B$33:$BI$33), 0)),
ROUNDUP(INDEX(GRID!$B$34:$BI$44,MATCH(W$7,GRID!$A$34:$A$44,0),MATCH(1,($U$2=GRID!$B$31:$BI$31)*(КАЛЕНДАРЬ!$AZ22=GRID!$B$33:$BI$33),0))*(1-GRID!$B$69),0))</f>
        <v>140500</v>
      </c>
      <c r="X480" s="47" cm="1">
        <f t="array" ref="X480">IF($I$2="Открытый тариф",
INDEX(GRID!$B$47:$BI$57,MATCH(W$7,GRID!$A$47:$A$57,0),MATCH(1,($U$2=GRID!$B$31:$BI$31)*(КАЛЕНДАРЬ!$AZ22=GRID!$B$33:$BI$33), 0)),
ROUNDUP(INDEX(GRID!$B$47:$BI$57,MATCH(W$7,GRID!$A$47:$A$57,0),MATCH(1,($U$2=GRID!$B$31:$BI$31)*(КАЛЕНДАРЬ!$AZ22=GRID!$B$33:$BI$33),0))*(1-GRID!$B$69),0))</f>
        <v>143100</v>
      </c>
    </row>
    <row r="481" spans="1:24" x14ac:dyDescent="0.2">
      <c r="A481" s="117" t="s">
        <v>45</v>
      </c>
      <c r="B481" s="117">
        <v>20</v>
      </c>
      <c r="C481" s="47" cm="1">
        <f t="array" ref="C481">IF($I$2="Открытый тариф",
INDEX(GRID!$B$34:$BI$44,MATCH(C$7,GRID!$A$34:$A$44,0),MATCH(1,($U$2=GRID!$B$31:$BI$31)*(КАЛЕНДАРЬ!$AZ23=GRID!$B$33:$BI$33), 0)),
ROUNDUP(INDEX(GRID!$B$34:$BI$44,MATCH(C$7,GRID!$A$34:$A$44,0),MATCH(1,($U$2=GRID!$B$31:$BI$31)*(КАЛЕНДАРЬ!$AZ23=GRID!$B$33:$BI$33),0))*(1-GRID!$B$69),0))</f>
        <v>26400</v>
      </c>
      <c r="D481" s="47" cm="1">
        <f t="array" ref="D481">IF($I$2="Открытый тариф",
INDEX(GRID!$B$47:$BI$57,MATCH(C$7,GRID!$A$47:$A$57,0),MATCH(1,($U$2=GRID!$B$31:$BI$31)*(КАЛЕНДАРЬ!$AZ23=GRID!$B$33:$BI$33), 0)),
ROUNDUP(INDEX(GRID!$B$47:$BI$57,MATCH(C$7,GRID!$A$47:$A$57,0),MATCH(1,($U$2=GRID!$B$31:$BI$31)*(КАЛЕНДАРЬ!$AZ23=GRID!$B$33:$BI$33),0))*(1-GRID!$B$69),0))</f>
        <v>29000</v>
      </c>
      <c r="E481" s="47" cm="1">
        <f t="array" ref="E481">IF($I$2="Открытый тариф",
INDEX(GRID!$B$34:$BI$44,MATCH(E$7,GRID!$A$34:$A$44,0),MATCH(1,($U$2=GRID!$B$31:$BI$31)*(КАЛЕНДАРЬ!$AZ23=GRID!$B$33:$BI$33), 0)),
ROUNDUP(INDEX(GRID!$B$34:$BI$44,MATCH(E$7,GRID!$A$34:$A$44,0),MATCH(1,($U$2=GRID!$B$31:$BI$31)*(КАЛЕНДАРЬ!$AZ23=GRID!$B$33:$BI$33),0))*(1-GRID!$B$69),0))</f>
        <v>28400</v>
      </c>
      <c r="F481" s="47" cm="1">
        <f t="array" ref="F481">IF($I$2="Открытый тариф",
INDEX(GRID!$B$47:$BI$57,MATCH(E$7,GRID!$A$47:$A$57,0),MATCH(1,($U$2=GRID!$B$31:$BI$31)*(КАЛЕНДАРЬ!$AZ23=GRID!$B$33:$BI$33), 0)),
ROUNDUP(INDEX(GRID!$B$47:$BI$57,MATCH(E$7,GRID!$A$47:$A$57,0),MATCH(1,($U$2=GRID!$B$31:$BI$31)*(КАЛЕНДАРЬ!$AZ23=GRID!$B$33:$BI$33),0))*(1-GRID!$B$69),0))</f>
        <v>31000</v>
      </c>
      <c r="G481" s="47" cm="1">
        <f t="array" ref="G481">IF($I$2="Открытый тариф",
INDEX(GRID!$B$34:$BI$44,MATCH(G$7,GRID!$A$34:$A$44,0),MATCH(1,($U$2=GRID!$B$31:$BI$31)*(КАЛЕНДАРЬ!$AZ23=GRID!$B$33:$BI$33), 0)),
ROUNDUP(INDEX(GRID!$B$34:$BI$44,MATCH(G$7,GRID!$A$34:$A$44,0),MATCH(1,($U$2=GRID!$B$31:$BI$31)*(КАЛЕНДАРЬ!$AZ23=GRID!$B$33:$BI$33),0))*(1-GRID!$B$69),0))</f>
        <v>29500</v>
      </c>
      <c r="H481" s="47" cm="1">
        <f t="array" ref="H481">IF($I$2="Открытый тариф",
INDEX(GRID!$B$47:$BI$57,MATCH(G$7,GRID!$A$47:$A$57,0),MATCH(1,($U$2=GRID!$B$31:$BI$31)*(КАЛЕНДАРЬ!$AZ23=GRID!$B$33:$BI$33), 0)),
ROUNDUP(INDEX(GRID!$B$47:$BI$57,MATCH(G$7,GRID!$A$47:$A$57,0),MATCH(1,($U$2=GRID!$B$31:$BI$31)*(КАЛЕНДАРЬ!$AZ23=GRID!$B$33:$BI$33),0))*(1-GRID!$B$69),0))</f>
        <v>32100</v>
      </c>
      <c r="I481" s="47" cm="1">
        <f t="array" ref="I481">IF($I$2="Открытый тариф",
INDEX(GRID!$B$34:$BI$44,MATCH(I$7,GRID!$A$34:$A$44,0),MATCH(1,($U$2=GRID!$B$31:$BI$31)*(КАЛЕНДАРЬ!$AZ23=GRID!$B$33:$BI$33), 0)),
ROUNDUP(INDEX(GRID!$B$34:$BI$44,MATCH(I$7,GRID!$A$34:$A$44,0),MATCH(1,($U$2=GRID!$B$31:$BI$31)*(КАЛЕНДАРЬ!$AZ23=GRID!$B$33:$BI$33),0))*(1-GRID!$B$69),0))</f>
        <v>31500</v>
      </c>
      <c r="J481" s="47" cm="1">
        <f t="array" ref="J481">IF($I$2="Открытый тариф",
INDEX(GRID!$B$47:$BI$57,MATCH(I$7,GRID!$A$47:$A$57,0),MATCH(1,($U$2=GRID!$B$31:$BI$31)*(КАЛЕНДАРЬ!$AZ23=GRID!$B$33:$BI$33), 0)),
ROUNDUP(INDEX(GRID!$B$47:$BI$57,MATCH(I$7,GRID!$A$47:$A$57,0),MATCH(1,($U$2=GRID!$B$31:$BI$31)*(КАЛЕНДАРЬ!$AZ23=GRID!$B$33:$BI$33),0))*(1-GRID!$B$69),0))</f>
        <v>34100</v>
      </c>
      <c r="K481" s="47" cm="1">
        <f t="array" ref="K481">IF($I$2="Открытый тариф",
INDEX(GRID!$B$34:$BI$44,MATCH(K$7,GRID!$A$34:$A$44,0),MATCH(1,($U$2=GRID!$B$31:$BI$31)*(КАЛЕНДАРЬ!$AZ23=GRID!$B$33:$BI$33), 0)),
ROUNDUP(INDEX(GRID!$B$34:$BI$44,MATCH(K$7,GRID!$A$34:$A$44,0),MATCH(1,($U$2=GRID!$B$31:$BI$31)*(КАЛЕНДАРЬ!$AZ23=GRID!$B$33:$BI$33),0))*(1-GRID!$B$69),0))</f>
        <v>32600</v>
      </c>
      <c r="L481" s="47" cm="1">
        <f t="array" ref="L481">IF($I$2="Открытый тариф",
INDEX(GRID!$B$47:$BI$57,MATCH(K$7,GRID!$A$47:$A$57,0),MATCH(1,($U$2=GRID!$B$31:$BI$31)*(КАЛЕНДАРЬ!$AZ23=GRID!$B$33:$BI$33), 0)),
ROUNDUP(INDEX(GRID!$B$47:$BI$57,MATCH(K$7,GRID!$A$47:$A$57,0),MATCH(1,($U$2=GRID!$B$31:$BI$31)*(КАЛЕНДАРЬ!$AZ23=GRID!$B$33:$BI$33),0))*(1-GRID!$B$69),0))</f>
        <v>35200</v>
      </c>
      <c r="M481" s="47" cm="1">
        <f t="array" ref="M481">IF($I$2="Открытый тариф",
INDEX(GRID!$B$34:$BI$44,MATCH(M$7,GRID!$A$34:$A$44,0),MATCH(1,($U$2=GRID!$B$31:$BI$31)*(КАЛЕНДАРЬ!$AZ23=GRID!$B$33:$BI$33), 0)),
ROUNDUP(INDEX(GRID!$B$34:$BI$44,MATCH(M$7,GRID!$A$34:$A$44,0),MATCH(1,($U$2=GRID!$B$31:$BI$31)*(КАЛЕНДАРЬ!$AZ23=GRID!$B$33:$BI$33),0))*(1-GRID!$B$69),0))</f>
        <v>34600</v>
      </c>
      <c r="N481" s="47" cm="1">
        <f t="array" ref="N481">IF($I$2="Открытый тариф",
INDEX(GRID!$B$47:$BI$57,MATCH(M$7,GRID!$A$47:$A$57,0),MATCH(1,($U$2=GRID!$B$31:$BI$31)*(КАЛЕНДАРЬ!$AZ23=GRID!$B$33:$BI$33), 0)),
ROUNDUP(INDEX(GRID!$B$47:$BI$57,MATCH(M$7,GRID!$A$47:$A$57,0),MATCH(1,($U$2=GRID!$B$31:$BI$31)*(КАЛЕНДАРЬ!$AZ23=GRID!$B$33:$BI$33),0))*(1-GRID!$B$69),0))</f>
        <v>37200</v>
      </c>
      <c r="O481" s="47" cm="1">
        <f t="array" ref="O481">IF($I$2="Открытый тариф",
INDEX(GRID!$B$34:$BI$44,MATCH(O$7,GRID!$A$34:$A$44,0),MATCH(1,($U$2=GRID!$B$31:$BI$31)*(КАЛЕНДАРЬ!$AZ23=GRID!$B$33:$BI$33), 0)),
ROUNDUP(INDEX(GRID!$B$34:$BI$44,MATCH(O$7,GRID!$A$34:$A$44,0),MATCH(1,($U$2=GRID!$B$31:$BI$31)*(КАЛЕНДАРЬ!$AZ23=GRID!$B$33:$BI$33),0))*(1-GRID!$B$69),0))</f>
        <v>42200</v>
      </c>
      <c r="P481" s="47" cm="1">
        <f t="array" ref="P481">IF($I$2="Открытый тариф",
INDEX(GRID!$B$47:$BI$57,MATCH(O$7,GRID!$A$47:$A$57,0),MATCH(1,($U$2=GRID!$B$31:$BI$31)*(КАЛЕНДАРЬ!$AZ23=GRID!$B$33:$BI$33), 0)),
ROUNDUP(INDEX(GRID!$B$47:$BI$57,MATCH(O$7,GRID!$A$47:$A$57,0),MATCH(1,($U$2=GRID!$B$31:$BI$31)*(КАЛЕНДАРЬ!$AZ23=GRID!$B$33:$BI$33),0))*(1-GRID!$B$69),0))</f>
        <v>44800</v>
      </c>
      <c r="Q481" s="47" cm="1">
        <f t="array" ref="Q481">IF($I$2="Открытый тариф",
INDEX(GRID!$B$34:$BI$44,MATCH(Q$7,GRID!$A$34:$A$44,0),MATCH(1,($U$2=GRID!$B$31:$BI$31)*(КАЛЕНДАРЬ!$AZ23=GRID!$B$33:$BI$33), 0)),
ROUNDUP(INDEX(GRID!$B$34:$BI$44,MATCH(Q$7,GRID!$A$34:$A$44,0),MATCH(1,($U$2=GRID!$B$31:$BI$31)*(КАЛЕНДАРЬ!$AZ23=GRID!$B$33:$BI$33),0))*(1-GRID!$B$69),0))</f>
        <v>44400</v>
      </c>
      <c r="R481" s="47" cm="1">
        <f t="array" ref="R481">IF($I$2="Открытый тариф",
INDEX(GRID!$B$47:$BI$57,MATCH(Q$7,GRID!$A$47:$A$57,0),MATCH(1,($U$2=GRID!$B$31:$BI$31)*(КАЛЕНДАРЬ!$AZ23=GRID!$B$33:$BI$33), 0)),
ROUNDUP(INDEX(GRID!$B$47:$BI$57,MATCH(Q$7,GRID!$A$47:$A$57,0),MATCH(1,($U$2=GRID!$B$31:$BI$31)*(КАЛЕНДАРЬ!$AZ23=GRID!$B$33:$BI$33),0))*(1-GRID!$B$69),0))</f>
        <v>47000</v>
      </c>
      <c r="S481" s="47" cm="1">
        <f t="array" ref="S481">IF($I$2="Открытый тариф",
INDEX(GRID!$B$34:$BI$44,MATCH(S$7,GRID!$A$34:$A$44,0),MATCH(1,($U$2=GRID!$B$31:$BI$31)*(КАЛЕНДАРЬ!$AZ23=GRID!$B$33:$BI$33), 0)),
ROUNDUP(INDEX(GRID!$B$34:$BI$44,MATCH(S$7,GRID!$A$34:$A$44,0),MATCH(1,($U$2=GRID!$B$31:$BI$31)*(КАЛЕНДАРЬ!$AZ23=GRID!$B$33:$BI$33),0))*(1-GRID!$B$69),0))</f>
        <v>48200</v>
      </c>
      <c r="T481" s="47" cm="1">
        <f t="array" ref="T481">IF($I$2="Открытый тариф",
INDEX(GRID!$B$47:$BI$57,MATCH(S$7,GRID!$A$47:$A$57,0),MATCH(1,($U$2=GRID!$B$31:$BI$31)*(КАЛЕНДАРЬ!$AZ23=GRID!$B$33:$BI$33), 0)),
ROUNDUP(INDEX(GRID!$B$47:$BI$57,MATCH(S$7,GRID!$A$47:$A$57,0),MATCH(1,($U$2=GRID!$B$31:$BI$31)*(КАЛЕНДАРЬ!$AZ23=GRID!$B$33:$BI$33),0))*(1-GRID!$B$69),0))</f>
        <v>50800</v>
      </c>
      <c r="U481" s="47" cm="1">
        <f t="array" ref="U481">IF($I$2="Открытый тариф",
INDEX(GRID!$B$34:$BI$44,MATCH(U$7,GRID!$A$34:$A$44,0),MATCH(1,($U$2=GRID!$B$31:$BI$31)*(КАЛЕНДАРЬ!$AZ23=GRID!$B$33:$BI$33), 0)),
ROUNDUP(INDEX(GRID!$B$34:$BI$44,MATCH(U$7,GRID!$A$34:$A$44,0),MATCH(1,($U$2=GRID!$B$31:$BI$31)*(КАЛЕНДАРЬ!$AZ23=GRID!$B$33:$BI$33),0))*(1-GRID!$B$69),0))</f>
        <v>54700</v>
      </c>
      <c r="V481" s="47" cm="1">
        <f t="array" ref="V481">IF($I$2="Открытый тариф",
INDEX(GRID!$B$47:$BI$57,MATCH(U$7,GRID!$A$47:$A$57,0),MATCH(1,($U$2=GRID!$B$31:$BI$31)*(КАЛЕНДАРЬ!$AZ23=GRID!$B$33:$BI$33), 0)),
ROUNDUP(INDEX(GRID!$B$47:$BI$57,MATCH(U$7,GRID!$A$47:$A$57,0),MATCH(1,($U$2=GRID!$B$31:$BI$31)*(КАЛЕНДАРЬ!$AZ23=GRID!$B$33:$BI$33),0))*(1-GRID!$B$69),0))</f>
        <v>57300</v>
      </c>
      <c r="W481" s="47" cm="1">
        <f t="array" ref="W481">IF($I$2="Открытый тариф",
INDEX(GRID!$B$34:$BI$44,MATCH(W$7,GRID!$A$34:$A$44,0),MATCH(1,($U$2=GRID!$B$31:$BI$31)*(КАЛЕНДАРЬ!$AZ23=GRID!$B$33:$BI$33), 0)),
ROUNDUP(INDEX(GRID!$B$34:$BI$44,MATCH(W$7,GRID!$A$34:$A$44,0),MATCH(1,($U$2=GRID!$B$31:$BI$31)*(КАЛЕНДАРЬ!$AZ23=GRID!$B$33:$BI$33),0))*(1-GRID!$B$69),0))</f>
        <v>177900</v>
      </c>
      <c r="X481" s="47" cm="1">
        <f t="array" ref="X481">IF($I$2="Открытый тариф",
INDEX(GRID!$B$47:$BI$57,MATCH(W$7,GRID!$A$47:$A$57,0),MATCH(1,($U$2=GRID!$B$31:$BI$31)*(КАЛЕНДАРЬ!$AZ23=GRID!$B$33:$BI$33), 0)),
ROUNDUP(INDEX(GRID!$B$47:$BI$57,MATCH(W$7,GRID!$A$47:$A$57,0),MATCH(1,($U$2=GRID!$B$31:$BI$31)*(КАЛЕНДАРЬ!$AZ23=GRID!$B$33:$BI$33),0))*(1-GRID!$B$69),0))</f>
        <v>180500</v>
      </c>
    </row>
    <row r="482" spans="1:24" x14ac:dyDescent="0.2">
      <c r="A482" s="117" t="s">
        <v>46</v>
      </c>
      <c r="B482" s="117">
        <v>21</v>
      </c>
      <c r="C482" s="47" cm="1">
        <f t="array" ref="C482">IF($I$2="Открытый тариф",
INDEX(GRID!$B$34:$BI$44,MATCH(C$7,GRID!$A$34:$A$44,0),MATCH(1,($U$2=GRID!$B$31:$BI$31)*(КАЛЕНДАРЬ!$AZ24=GRID!$B$33:$BI$33), 0)),
ROUNDUP(INDEX(GRID!$B$34:$BI$44,MATCH(C$7,GRID!$A$34:$A$44,0),MATCH(1,($U$2=GRID!$B$31:$BI$31)*(КАЛЕНДАРЬ!$AZ24=GRID!$B$33:$BI$33),0))*(1-GRID!$B$69),0))</f>
        <v>26400</v>
      </c>
      <c r="D482" s="47" cm="1">
        <f t="array" ref="D482">IF($I$2="Открытый тариф",
INDEX(GRID!$B$47:$BI$57,MATCH(C$7,GRID!$A$47:$A$57,0),MATCH(1,($U$2=GRID!$B$31:$BI$31)*(КАЛЕНДАРЬ!$AZ24=GRID!$B$33:$BI$33), 0)),
ROUNDUP(INDEX(GRID!$B$47:$BI$57,MATCH(C$7,GRID!$A$47:$A$57,0),MATCH(1,($U$2=GRID!$B$31:$BI$31)*(КАЛЕНДАРЬ!$AZ24=GRID!$B$33:$BI$33),0))*(1-GRID!$B$69),0))</f>
        <v>29000</v>
      </c>
      <c r="E482" s="47" cm="1">
        <f t="array" ref="E482">IF($I$2="Открытый тариф",
INDEX(GRID!$B$34:$BI$44,MATCH(E$7,GRID!$A$34:$A$44,0),MATCH(1,($U$2=GRID!$B$31:$BI$31)*(КАЛЕНДАРЬ!$AZ24=GRID!$B$33:$BI$33), 0)),
ROUNDUP(INDEX(GRID!$B$34:$BI$44,MATCH(E$7,GRID!$A$34:$A$44,0),MATCH(1,($U$2=GRID!$B$31:$BI$31)*(КАЛЕНДАРЬ!$AZ24=GRID!$B$33:$BI$33),0))*(1-GRID!$B$69),0))</f>
        <v>28400</v>
      </c>
      <c r="F482" s="47" cm="1">
        <f t="array" ref="F482">IF($I$2="Открытый тариф",
INDEX(GRID!$B$47:$BI$57,MATCH(E$7,GRID!$A$47:$A$57,0),MATCH(1,($U$2=GRID!$B$31:$BI$31)*(КАЛЕНДАРЬ!$AZ24=GRID!$B$33:$BI$33), 0)),
ROUNDUP(INDEX(GRID!$B$47:$BI$57,MATCH(E$7,GRID!$A$47:$A$57,0),MATCH(1,($U$2=GRID!$B$31:$BI$31)*(КАЛЕНДАРЬ!$AZ24=GRID!$B$33:$BI$33),0))*(1-GRID!$B$69),0))</f>
        <v>31000</v>
      </c>
      <c r="G482" s="47" cm="1">
        <f t="array" ref="G482">IF($I$2="Открытый тариф",
INDEX(GRID!$B$34:$BI$44,MATCH(G$7,GRID!$A$34:$A$44,0),MATCH(1,($U$2=GRID!$B$31:$BI$31)*(КАЛЕНДАРЬ!$AZ24=GRID!$B$33:$BI$33), 0)),
ROUNDUP(INDEX(GRID!$B$34:$BI$44,MATCH(G$7,GRID!$A$34:$A$44,0),MATCH(1,($U$2=GRID!$B$31:$BI$31)*(КАЛЕНДАРЬ!$AZ24=GRID!$B$33:$BI$33),0))*(1-GRID!$B$69),0))</f>
        <v>29500</v>
      </c>
      <c r="H482" s="47" cm="1">
        <f t="array" ref="H482">IF($I$2="Открытый тариф",
INDEX(GRID!$B$47:$BI$57,MATCH(G$7,GRID!$A$47:$A$57,0),MATCH(1,($U$2=GRID!$B$31:$BI$31)*(КАЛЕНДАРЬ!$AZ24=GRID!$B$33:$BI$33), 0)),
ROUNDUP(INDEX(GRID!$B$47:$BI$57,MATCH(G$7,GRID!$A$47:$A$57,0),MATCH(1,($U$2=GRID!$B$31:$BI$31)*(КАЛЕНДАРЬ!$AZ24=GRID!$B$33:$BI$33),0))*(1-GRID!$B$69),0))</f>
        <v>32100</v>
      </c>
      <c r="I482" s="47" cm="1">
        <f t="array" ref="I482">IF($I$2="Открытый тариф",
INDEX(GRID!$B$34:$BI$44,MATCH(I$7,GRID!$A$34:$A$44,0),MATCH(1,($U$2=GRID!$B$31:$BI$31)*(КАЛЕНДАРЬ!$AZ24=GRID!$B$33:$BI$33), 0)),
ROUNDUP(INDEX(GRID!$B$34:$BI$44,MATCH(I$7,GRID!$A$34:$A$44,0),MATCH(1,($U$2=GRID!$B$31:$BI$31)*(КАЛЕНДАРЬ!$AZ24=GRID!$B$33:$BI$33),0))*(1-GRID!$B$69),0))</f>
        <v>31500</v>
      </c>
      <c r="J482" s="47" cm="1">
        <f t="array" ref="J482">IF($I$2="Открытый тариф",
INDEX(GRID!$B$47:$BI$57,MATCH(I$7,GRID!$A$47:$A$57,0),MATCH(1,($U$2=GRID!$B$31:$BI$31)*(КАЛЕНДАРЬ!$AZ24=GRID!$B$33:$BI$33), 0)),
ROUNDUP(INDEX(GRID!$B$47:$BI$57,MATCH(I$7,GRID!$A$47:$A$57,0),MATCH(1,($U$2=GRID!$B$31:$BI$31)*(КАЛЕНДАРЬ!$AZ24=GRID!$B$33:$BI$33),0))*(1-GRID!$B$69),0))</f>
        <v>34100</v>
      </c>
      <c r="K482" s="47" cm="1">
        <f t="array" ref="K482">IF($I$2="Открытый тариф",
INDEX(GRID!$B$34:$BI$44,MATCH(K$7,GRID!$A$34:$A$44,0),MATCH(1,($U$2=GRID!$B$31:$BI$31)*(КАЛЕНДАРЬ!$AZ24=GRID!$B$33:$BI$33), 0)),
ROUNDUP(INDEX(GRID!$B$34:$BI$44,MATCH(K$7,GRID!$A$34:$A$44,0),MATCH(1,($U$2=GRID!$B$31:$BI$31)*(КАЛЕНДАРЬ!$AZ24=GRID!$B$33:$BI$33),0))*(1-GRID!$B$69),0))</f>
        <v>32600</v>
      </c>
      <c r="L482" s="47" cm="1">
        <f t="array" ref="L482">IF($I$2="Открытый тариф",
INDEX(GRID!$B$47:$BI$57,MATCH(K$7,GRID!$A$47:$A$57,0),MATCH(1,($U$2=GRID!$B$31:$BI$31)*(КАЛЕНДАРЬ!$AZ24=GRID!$B$33:$BI$33), 0)),
ROUNDUP(INDEX(GRID!$B$47:$BI$57,MATCH(K$7,GRID!$A$47:$A$57,0),MATCH(1,($U$2=GRID!$B$31:$BI$31)*(КАЛЕНДАРЬ!$AZ24=GRID!$B$33:$BI$33),0))*(1-GRID!$B$69),0))</f>
        <v>35200</v>
      </c>
      <c r="M482" s="47" cm="1">
        <f t="array" ref="M482">IF($I$2="Открытый тариф",
INDEX(GRID!$B$34:$BI$44,MATCH(M$7,GRID!$A$34:$A$44,0),MATCH(1,($U$2=GRID!$B$31:$BI$31)*(КАЛЕНДАРЬ!$AZ24=GRID!$B$33:$BI$33), 0)),
ROUNDUP(INDEX(GRID!$B$34:$BI$44,MATCH(M$7,GRID!$A$34:$A$44,0),MATCH(1,($U$2=GRID!$B$31:$BI$31)*(КАЛЕНДАРЬ!$AZ24=GRID!$B$33:$BI$33),0))*(1-GRID!$B$69),0))</f>
        <v>34600</v>
      </c>
      <c r="N482" s="47" cm="1">
        <f t="array" ref="N482">IF($I$2="Открытый тариф",
INDEX(GRID!$B$47:$BI$57,MATCH(M$7,GRID!$A$47:$A$57,0),MATCH(1,($U$2=GRID!$B$31:$BI$31)*(КАЛЕНДАРЬ!$AZ24=GRID!$B$33:$BI$33), 0)),
ROUNDUP(INDEX(GRID!$B$47:$BI$57,MATCH(M$7,GRID!$A$47:$A$57,0),MATCH(1,($U$2=GRID!$B$31:$BI$31)*(КАЛЕНДАРЬ!$AZ24=GRID!$B$33:$BI$33),0))*(1-GRID!$B$69),0))</f>
        <v>37200</v>
      </c>
      <c r="O482" s="47" cm="1">
        <f t="array" ref="O482">IF($I$2="Открытый тариф",
INDEX(GRID!$B$34:$BI$44,MATCH(O$7,GRID!$A$34:$A$44,0),MATCH(1,($U$2=GRID!$B$31:$BI$31)*(КАЛЕНДАРЬ!$AZ24=GRID!$B$33:$BI$33), 0)),
ROUNDUP(INDEX(GRID!$B$34:$BI$44,MATCH(O$7,GRID!$A$34:$A$44,0),MATCH(1,($U$2=GRID!$B$31:$BI$31)*(КАЛЕНДАРЬ!$AZ24=GRID!$B$33:$BI$33),0))*(1-GRID!$B$69),0))</f>
        <v>42200</v>
      </c>
      <c r="P482" s="47" cm="1">
        <f t="array" ref="P482">IF($I$2="Открытый тариф",
INDEX(GRID!$B$47:$BI$57,MATCH(O$7,GRID!$A$47:$A$57,0),MATCH(1,($U$2=GRID!$B$31:$BI$31)*(КАЛЕНДАРЬ!$AZ24=GRID!$B$33:$BI$33), 0)),
ROUNDUP(INDEX(GRID!$B$47:$BI$57,MATCH(O$7,GRID!$A$47:$A$57,0),MATCH(1,($U$2=GRID!$B$31:$BI$31)*(КАЛЕНДАРЬ!$AZ24=GRID!$B$33:$BI$33),0))*(1-GRID!$B$69),0))</f>
        <v>44800</v>
      </c>
      <c r="Q482" s="47" cm="1">
        <f t="array" ref="Q482">IF($I$2="Открытый тариф",
INDEX(GRID!$B$34:$BI$44,MATCH(Q$7,GRID!$A$34:$A$44,0),MATCH(1,($U$2=GRID!$B$31:$BI$31)*(КАЛЕНДАРЬ!$AZ24=GRID!$B$33:$BI$33), 0)),
ROUNDUP(INDEX(GRID!$B$34:$BI$44,MATCH(Q$7,GRID!$A$34:$A$44,0),MATCH(1,($U$2=GRID!$B$31:$BI$31)*(КАЛЕНДАРЬ!$AZ24=GRID!$B$33:$BI$33),0))*(1-GRID!$B$69),0))</f>
        <v>44400</v>
      </c>
      <c r="R482" s="47" cm="1">
        <f t="array" ref="R482">IF($I$2="Открытый тариф",
INDEX(GRID!$B$47:$BI$57,MATCH(Q$7,GRID!$A$47:$A$57,0),MATCH(1,($U$2=GRID!$B$31:$BI$31)*(КАЛЕНДАРЬ!$AZ24=GRID!$B$33:$BI$33), 0)),
ROUNDUP(INDEX(GRID!$B$47:$BI$57,MATCH(Q$7,GRID!$A$47:$A$57,0),MATCH(1,($U$2=GRID!$B$31:$BI$31)*(КАЛЕНДАРЬ!$AZ24=GRID!$B$33:$BI$33),0))*(1-GRID!$B$69),0))</f>
        <v>47000</v>
      </c>
      <c r="S482" s="47" cm="1">
        <f t="array" ref="S482">IF($I$2="Открытый тариф",
INDEX(GRID!$B$34:$BI$44,MATCH(S$7,GRID!$A$34:$A$44,0),MATCH(1,($U$2=GRID!$B$31:$BI$31)*(КАЛЕНДАРЬ!$AZ24=GRID!$B$33:$BI$33), 0)),
ROUNDUP(INDEX(GRID!$B$34:$BI$44,MATCH(S$7,GRID!$A$34:$A$44,0),MATCH(1,($U$2=GRID!$B$31:$BI$31)*(КАЛЕНДАРЬ!$AZ24=GRID!$B$33:$BI$33),0))*(1-GRID!$B$69),0))</f>
        <v>48200</v>
      </c>
      <c r="T482" s="47" cm="1">
        <f t="array" ref="T482">IF($I$2="Открытый тариф",
INDEX(GRID!$B$47:$BI$57,MATCH(S$7,GRID!$A$47:$A$57,0),MATCH(1,($U$2=GRID!$B$31:$BI$31)*(КАЛЕНДАРЬ!$AZ24=GRID!$B$33:$BI$33), 0)),
ROUNDUP(INDEX(GRID!$B$47:$BI$57,MATCH(S$7,GRID!$A$47:$A$57,0),MATCH(1,($U$2=GRID!$B$31:$BI$31)*(КАЛЕНДАРЬ!$AZ24=GRID!$B$33:$BI$33),0))*(1-GRID!$B$69),0))</f>
        <v>50800</v>
      </c>
      <c r="U482" s="47" cm="1">
        <f t="array" ref="U482">IF($I$2="Открытый тариф",
INDEX(GRID!$B$34:$BI$44,MATCH(U$7,GRID!$A$34:$A$44,0),MATCH(1,($U$2=GRID!$B$31:$BI$31)*(КАЛЕНДАРЬ!$AZ24=GRID!$B$33:$BI$33), 0)),
ROUNDUP(INDEX(GRID!$B$34:$BI$44,MATCH(U$7,GRID!$A$34:$A$44,0),MATCH(1,($U$2=GRID!$B$31:$BI$31)*(КАЛЕНДАРЬ!$AZ24=GRID!$B$33:$BI$33),0))*(1-GRID!$B$69),0))</f>
        <v>54700</v>
      </c>
      <c r="V482" s="47" cm="1">
        <f t="array" ref="V482">IF($I$2="Открытый тариф",
INDEX(GRID!$B$47:$BI$57,MATCH(U$7,GRID!$A$47:$A$57,0),MATCH(1,($U$2=GRID!$B$31:$BI$31)*(КАЛЕНДАРЬ!$AZ24=GRID!$B$33:$BI$33), 0)),
ROUNDUP(INDEX(GRID!$B$47:$BI$57,MATCH(U$7,GRID!$A$47:$A$57,0),MATCH(1,($U$2=GRID!$B$31:$BI$31)*(КАЛЕНДАРЬ!$AZ24=GRID!$B$33:$BI$33),0))*(1-GRID!$B$69),0))</f>
        <v>57300</v>
      </c>
      <c r="W482" s="47" cm="1">
        <f t="array" ref="W482">IF($I$2="Открытый тариф",
INDEX(GRID!$B$34:$BI$44,MATCH(W$7,GRID!$A$34:$A$44,0),MATCH(1,($U$2=GRID!$B$31:$BI$31)*(КАЛЕНДАРЬ!$AZ24=GRID!$B$33:$BI$33), 0)),
ROUNDUP(INDEX(GRID!$B$34:$BI$44,MATCH(W$7,GRID!$A$34:$A$44,0),MATCH(1,($U$2=GRID!$B$31:$BI$31)*(КАЛЕНДАРЬ!$AZ24=GRID!$B$33:$BI$33),0))*(1-GRID!$B$69),0))</f>
        <v>177900</v>
      </c>
      <c r="X482" s="47" cm="1">
        <f t="array" ref="X482">IF($I$2="Открытый тариф",
INDEX(GRID!$B$47:$BI$57,MATCH(W$7,GRID!$A$47:$A$57,0),MATCH(1,($U$2=GRID!$B$31:$BI$31)*(КАЛЕНДАРЬ!$AZ24=GRID!$B$33:$BI$33), 0)),
ROUNDUP(INDEX(GRID!$B$47:$BI$57,MATCH(W$7,GRID!$A$47:$A$57,0),MATCH(1,($U$2=GRID!$B$31:$BI$31)*(КАЛЕНДАРЬ!$AZ24=GRID!$B$33:$BI$33),0))*(1-GRID!$B$69),0))</f>
        <v>180500</v>
      </c>
    </row>
    <row r="483" spans="1:24" x14ac:dyDescent="0.2">
      <c r="A483" s="117" t="s">
        <v>47</v>
      </c>
      <c r="B483" s="117">
        <v>22</v>
      </c>
      <c r="C483" s="47" cm="1">
        <f t="array" ref="C483">IF($I$2="Открытый тариф",
INDEX(GRID!$B$34:$BI$44,MATCH(C$7,GRID!$A$34:$A$44,0),MATCH(1,($U$2=GRID!$B$31:$BI$31)*(КАЛЕНДАРЬ!$AZ25=GRID!$B$33:$BI$33), 0)),
ROUNDUP(INDEX(GRID!$B$34:$BI$44,MATCH(C$7,GRID!$A$34:$A$44,0),MATCH(1,($U$2=GRID!$B$31:$BI$31)*(КАЛЕНДАРЬ!$AZ25=GRID!$B$33:$BI$33),0))*(1-GRID!$B$69),0))</f>
        <v>26400</v>
      </c>
      <c r="D483" s="47" cm="1">
        <f t="array" ref="D483">IF($I$2="Открытый тариф",
INDEX(GRID!$B$47:$BI$57,MATCH(C$7,GRID!$A$47:$A$57,0),MATCH(1,($U$2=GRID!$B$31:$BI$31)*(КАЛЕНДАРЬ!$AZ25=GRID!$B$33:$BI$33), 0)),
ROUNDUP(INDEX(GRID!$B$47:$BI$57,MATCH(C$7,GRID!$A$47:$A$57,0),MATCH(1,($U$2=GRID!$B$31:$BI$31)*(КАЛЕНДАРЬ!$AZ25=GRID!$B$33:$BI$33),0))*(1-GRID!$B$69),0))</f>
        <v>29000</v>
      </c>
      <c r="E483" s="47" cm="1">
        <f t="array" ref="E483">IF($I$2="Открытый тариф",
INDEX(GRID!$B$34:$BI$44,MATCH(E$7,GRID!$A$34:$A$44,0),MATCH(1,($U$2=GRID!$B$31:$BI$31)*(КАЛЕНДАРЬ!$AZ25=GRID!$B$33:$BI$33), 0)),
ROUNDUP(INDEX(GRID!$B$34:$BI$44,MATCH(E$7,GRID!$A$34:$A$44,0),MATCH(1,($U$2=GRID!$B$31:$BI$31)*(КАЛЕНДАРЬ!$AZ25=GRID!$B$33:$BI$33),0))*(1-GRID!$B$69),0))</f>
        <v>28400</v>
      </c>
      <c r="F483" s="47" cm="1">
        <f t="array" ref="F483">IF($I$2="Открытый тариф",
INDEX(GRID!$B$47:$BI$57,MATCH(E$7,GRID!$A$47:$A$57,0),MATCH(1,($U$2=GRID!$B$31:$BI$31)*(КАЛЕНДАРЬ!$AZ25=GRID!$B$33:$BI$33), 0)),
ROUNDUP(INDEX(GRID!$B$47:$BI$57,MATCH(E$7,GRID!$A$47:$A$57,0),MATCH(1,($U$2=GRID!$B$31:$BI$31)*(КАЛЕНДАРЬ!$AZ25=GRID!$B$33:$BI$33),0))*(1-GRID!$B$69),0))</f>
        <v>31000</v>
      </c>
      <c r="G483" s="47" cm="1">
        <f t="array" ref="G483">IF($I$2="Открытый тариф",
INDEX(GRID!$B$34:$BI$44,MATCH(G$7,GRID!$A$34:$A$44,0),MATCH(1,($U$2=GRID!$B$31:$BI$31)*(КАЛЕНДАРЬ!$AZ25=GRID!$B$33:$BI$33), 0)),
ROUNDUP(INDEX(GRID!$B$34:$BI$44,MATCH(G$7,GRID!$A$34:$A$44,0),MATCH(1,($U$2=GRID!$B$31:$BI$31)*(КАЛЕНДАРЬ!$AZ25=GRID!$B$33:$BI$33),0))*(1-GRID!$B$69),0))</f>
        <v>29500</v>
      </c>
      <c r="H483" s="47" cm="1">
        <f t="array" ref="H483">IF($I$2="Открытый тариф",
INDEX(GRID!$B$47:$BI$57,MATCH(G$7,GRID!$A$47:$A$57,0),MATCH(1,($U$2=GRID!$B$31:$BI$31)*(КАЛЕНДАРЬ!$AZ25=GRID!$B$33:$BI$33), 0)),
ROUNDUP(INDEX(GRID!$B$47:$BI$57,MATCH(G$7,GRID!$A$47:$A$57,0),MATCH(1,($U$2=GRID!$B$31:$BI$31)*(КАЛЕНДАРЬ!$AZ25=GRID!$B$33:$BI$33),0))*(1-GRID!$B$69),0))</f>
        <v>32100</v>
      </c>
      <c r="I483" s="47" cm="1">
        <f t="array" ref="I483">IF($I$2="Открытый тариф",
INDEX(GRID!$B$34:$BI$44,MATCH(I$7,GRID!$A$34:$A$44,0),MATCH(1,($U$2=GRID!$B$31:$BI$31)*(КАЛЕНДАРЬ!$AZ25=GRID!$B$33:$BI$33), 0)),
ROUNDUP(INDEX(GRID!$B$34:$BI$44,MATCH(I$7,GRID!$A$34:$A$44,0),MATCH(1,($U$2=GRID!$B$31:$BI$31)*(КАЛЕНДАРЬ!$AZ25=GRID!$B$33:$BI$33),0))*(1-GRID!$B$69),0))</f>
        <v>31500</v>
      </c>
      <c r="J483" s="47" cm="1">
        <f t="array" ref="J483">IF($I$2="Открытый тариф",
INDEX(GRID!$B$47:$BI$57,MATCH(I$7,GRID!$A$47:$A$57,0),MATCH(1,($U$2=GRID!$B$31:$BI$31)*(КАЛЕНДАРЬ!$AZ25=GRID!$B$33:$BI$33), 0)),
ROUNDUP(INDEX(GRID!$B$47:$BI$57,MATCH(I$7,GRID!$A$47:$A$57,0),MATCH(1,($U$2=GRID!$B$31:$BI$31)*(КАЛЕНДАРЬ!$AZ25=GRID!$B$33:$BI$33),0))*(1-GRID!$B$69),0))</f>
        <v>34100</v>
      </c>
      <c r="K483" s="47" cm="1">
        <f t="array" ref="K483">IF($I$2="Открытый тариф",
INDEX(GRID!$B$34:$BI$44,MATCH(K$7,GRID!$A$34:$A$44,0),MATCH(1,($U$2=GRID!$B$31:$BI$31)*(КАЛЕНДАРЬ!$AZ25=GRID!$B$33:$BI$33), 0)),
ROUNDUP(INDEX(GRID!$B$34:$BI$44,MATCH(K$7,GRID!$A$34:$A$44,0),MATCH(1,($U$2=GRID!$B$31:$BI$31)*(КАЛЕНДАРЬ!$AZ25=GRID!$B$33:$BI$33),0))*(1-GRID!$B$69),0))</f>
        <v>32600</v>
      </c>
      <c r="L483" s="47" cm="1">
        <f t="array" ref="L483">IF($I$2="Открытый тариф",
INDEX(GRID!$B$47:$BI$57,MATCH(K$7,GRID!$A$47:$A$57,0),MATCH(1,($U$2=GRID!$B$31:$BI$31)*(КАЛЕНДАРЬ!$AZ25=GRID!$B$33:$BI$33), 0)),
ROUNDUP(INDEX(GRID!$B$47:$BI$57,MATCH(K$7,GRID!$A$47:$A$57,0),MATCH(1,($U$2=GRID!$B$31:$BI$31)*(КАЛЕНДАРЬ!$AZ25=GRID!$B$33:$BI$33),0))*(1-GRID!$B$69),0))</f>
        <v>35200</v>
      </c>
      <c r="M483" s="47" cm="1">
        <f t="array" ref="M483">IF($I$2="Открытый тариф",
INDEX(GRID!$B$34:$BI$44,MATCH(M$7,GRID!$A$34:$A$44,0),MATCH(1,($U$2=GRID!$B$31:$BI$31)*(КАЛЕНДАРЬ!$AZ25=GRID!$B$33:$BI$33), 0)),
ROUNDUP(INDEX(GRID!$B$34:$BI$44,MATCH(M$7,GRID!$A$34:$A$44,0),MATCH(1,($U$2=GRID!$B$31:$BI$31)*(КАЛЕНДАРЬ!$AZ25=GRID!$B$33:$BI$33),0))*(1-GRID!$B$69),0))</f>
        <v>34600</v>
      </c>
      <c r="N483" s="47" cm="1">
        <f t="array" ref="N483">IF($I$2="Открытый тариф",
INDEX(GRID!$B$47:$BI$57,MATCH(M$7,GRID!$A$47:$A$57,0),MATCH(1,($U$2=GRID!$B$31:$BI$31)*(КАЛЕНДАРЬ!$AZ25=GRID!$B$33:$BI$33), 0)),
ROUNDUP(INDEX(GRID!$B$47:$BI$57,MATCH(M$7,GRID!$A$47:$A$57,0),MATCH(1,($U$2=GRID!$B$31:$BI$31)*(КАЛЕНДАРЬ!$AZ25=GRID!$B$33:$BI$33),0))*(1-GRID!$B$69),0))</f>
        <v>37200</v>
      </c>
      <c r="O483" s="47" cm="1">
        <f t="array" ref="O483">IF($I$2="Открытый тариф",
INDEX(GRID!$B$34:$BI$44,MATCH(O$7,GRID!$A$34:$A$44,0),MATCH(1,($U$2=GRID!$B$31:$BI$31)*(КАЛЕНДАРЬ!$AZ25=GRID!$B$33:$BI$33), 0)),
ROUNDUP(INDEX(GRID!$B$34:$BI$44,MATCH(O$7,GRID!$A$34:$A$44,0),MATCH(1,($U$2=GRID!$B$31:$BI$31)*(КАЛЕНДАРЬ!$AZ25=GRID!$B$33:$BI$33),0))*(1-GRID!$B$69),0))</f>
        <v>42200</v>
      </c>
      <c r="P483" s="47" cm="1">
        <f t="array" ref="P483">IF($I$2="Открытый тариф",
INDEX(GRID!$B$47:$BI$57,MATCH(O$7,GRID!$A$47:$A$57,0),MATCH(1,($U$2=GRID!$B$31:$BI$31)*(КАЛЕНДАРЬ!$AZ25=GRID!$B$33:$BI$33), 0)),
ROUNDUP(INDEX(GRID!$B$47:$BI$57,MATCH(O$7,GRID!$A$47:$A$57,0),MATCH(1,($U$2=GRID!$B$31:$BI$31)*(КАЛЕНДАРЬ!$AZ25=GRID!$B$33:$BI$33),0))*(1-GRID!$B$69),0))</f>
        <v>44800</v>
      </c>
      <c r="Q483" s="47" cm="1">
        <f t="array" ref="Q483">IF($I$2="Открытый тариф",
INDEX(GRID!$B$34:$BI$44,MATCH(Q$7,GRID!$A$34:$A$44,0),MATCH(1,($U$2=GRID!$B$31:$BI$31)*(КАЛЕНДАРЬ!$AZ25=GRID!$B$33:$BI$33), 0)),
ROUNDUP(INDEX(GRID!$B$34:$BI$44,MATCH(Q$7,GRID!$A$34:$A$44,0),MATCH(1,($U$2=GRID!$B$31:$BI$31)*(КАЛЕНДАРЬ!$AZ25=GRID!$B$33:$BI$33),0))*(1-GRID!$B$69),0))</f>
        <v>44400</v>
      </c>
      <c r="R483" s="47" cm="1">
        <f t="array" ref="R483">IF($I$2="Открытый тариф",
INDEX(GRID!$B$47:$BI$57,MATCH(Q$7,GRID!$A$47:$A$57,0),MATCH(1,($U$2=GRID!$B$31:$BI$31)*(КАЛЕНДАРЬ!$AZ25=GRID!$B$33:$BI$33), 0)),
ROUNDUP(INDEX(GRID!$B$47:$BI$57,MATCH(Q$7,GRID!$A$47:$A$57,0),MATCH(1,($U$2=GRID!$B$31:$BI$31)*(КАЛЕНДАРЬ!$AZ25=GRID!$B$33:$BI$33),0))*(1-GRID!$B$69),0))</f>
        <v>47000</v>
      </c>
      <c r="S483" s="47" cm="1">
        <f t="array" ref="S483">IF($I$2="Открытый тариф",
INDEX(GRID!$B$34:$BI$44,MATCH(S$7,GRID!$A$34:$A$44,0),MATCH(1,($U$2=GRID!$B$31:$BI$31)*(КАЛЕНДАРЬ!$AZ25=GRID!$B$33:$BI$33), 0)),
ROUNDUP(INDEX(GRID!$B$34:$BI$44,MATCH(S$7,GRID!$A$34:$A$44,0),MATCH(1,($U$2=GRID!$B$31:$BI$31)*(КАЛЕНДАРЬ!$AZ25=GRID!$B$33:$BI$33),0))*(1-GRID!$B$69),0))</f>
        <v>48200</v>
      </c>
      <c r="T483" s="47" cm="1">
        <f t="array" ref="T483">IF($I$2="Открытый тариф",
INDEX(GRID!$B$47:$BI$57,MATCH(S$7,GRID!$A$47:$A$57,0),MATCH(1,($U$2=GRID!$B$31:$BI$31)*(КАЛЕНДАРЬ!$AZ25=GRID!$B$33:$BI$33), 0)),
ROUNDUP(INDEX(GRID!$B$47:$BI$57,MATCH(S$7,GRID!$A$47:$A$57,0),MATCH(1,($U$2=GRID!$B$31:$BI$31)*(КАЛЕНДАРЬ!$AZ25=GRID!$B$33:$BI$33),0))*(1-GRID!$B$69),0))</f>
        <v>50800</v>
      </c>
      <c r="U483" s="47" cm="1">
        <f t="array" ref="U483">IF($I$2="Открытый тариф",
INDEX(GRID!$B$34:$BI$44,MATCH(U$7,GRID!$A$34:$A$44,0),MATCH(1,($U$2=GRID!$B$31:$BI$31)*(КАЛЕНДАРЬ!$AZ25=GRID!$B$33:$BI$33), 0)),
ROUNDUP(INDEX(GRID!$B$34:$BI$44,MATCH(U$7,GRID!$A$34:$A$44,0),MATCH(1,($U$2=GRID!$B$31:$BI$31)*(КАЛЕНДАРЬ!$AZ25=GRID!$B$33:$BI$33),0))*(1-GRID!$B$69),0))</f>
        <v>54700</v>
      </c>
      <c r="V483" s="47" cm="1">
        <f t="array" ref="V483">IF($I$2="Открытый тариф",
INDEX(GRID!$B$47:$BI$57,MATCH(U$7,GRID!$A$47:$A$57,0),MATCH(1,($U$2=GRID!$B$31:$BI$31)*(КАЛЕНДАРЬ!$AZ25=GRID!$B$33:$BI$33), 0)),
ROUNDUP(INDEX(GRID!$B$47:$BI$57,MATCH(U$7,GRID!$A$47:$A$57,0),MATCH(1,($U$2=GRID!$B$31:$BI$31)*(КАЛЕНДАРЬ!$AZ25=GRID!$B$33:$BI$33),0))*(1-GRID!$B$69),0))</f>
        <v>57300</v>
      </c>
      <c r="W483" s="47" cm="1">
        <f t="array" ref="W483">IF($I$2="Открытый тариф",
INDEX(GRID!$B$34:$BI$44,MATCH(W$7,GRID!$A$34:$A$44,0),MATCH(1,($U$2=GRID!$B$31:$BI$31)*(КАЛЕНДАРЬ!$AZ25=GRID!$B$33:$BI$33), 0)),
ROUNDUP(INDEX(GRID!$B$34:$BI$44,MATCH(W$7,GRID!$A$34:$A$44,0),MATCH(1,($U$2=GRID!$B$31:$BI$31)*(КАЛЕНДАРЬ!$AZ25=GRID!$B$33:$BI$33),0))*(1-GRID!$B$69),0))</f>
        <v>177900</v>
      </c>
      <c r="X483" s="47" cm="1">
        <f t="array" ref="X483">IF($I$2="Открытый тариф",
INDEX(GRID!$B$47:$BI$57,MATCH(W$7,GRID!$A$47:$A$57,0),MATCH(1,($U$2=GRID!$B$31:$BI$31)*(КАЛЕНДАРЬ!$AZ25=GRID!$B$33:$BI$33), 0)),
ROUNDUP(INDEX(GRID!$B$47:$BI$57,MATCH(W$7,GRID!$A$47:$A$57,0),MATCH(1,($U$2=GRID!$B$31:$BI$31)*(КАЛЕНДАРЬ!$AZ25=GRID!$B$33:$BI$33),0))*(1-GRID!$B$69),0))</f>
        <v>180500</v>
      </c>
    </row>
    <row r="484" spans="1:24" x14ac:dyDescent="0.2">
      <c r="A484" s="117" t="s">
        <v>48</v>
      </c>
      <c r="B484" s="117">
        <v>23</v>
      </c>
      <c r="C484" s="47" cm="1">
        <f t="array" ref="C484">IF($I$2="Открытый тариф",
INDEX(GRID!$B$34:$BI$44,MATCH(C$7,GRID!$A$34:$A$44,0),MATCH(1,($U$2=GRID!$B$31:$BI$31)*(КАЛЕНДАРЬ!$AZ26=GRID!$B$33:$BI$33), 0)),
ROUNDUP(INDEX(GRID!$B$34:$BI$44,MATCH(C$7,GRID!$A$34:$A$44,0),MATCH(1,($U$2=GRID!$B$31:$BI$31)*(КАЛЕНДАРЬ!$AZ26=GRID!$B$33:$BI$33),0))*(1-GRID!$B$69),0))</f>
        <v>24000</v>
      </c>
      <c r="D484" s="47" cm="1">
        <f t="array" ref="D484">IF($I$2="Открытый тариф",
INDEX(GRID!$B$47:$BI$57,MATCH(C$7,GRID!$A$47:$A$57,0),MATCH(1,($U$2=GRID!$B$31:$BI$31)*(КАЛЕНДАРЬ!$AZ26=GRID!$B$33:$BI$33), 0)),
ROUNDUP(INDEX(GRID!$B$47:$BI$57,MATCH(C$7,GRID!$A$47:$A$57,0),MATCH(1,($U$2=GRID!$B$31:$BI$31)*(КАЛЕНДАРЬ!$AZ26=GRID!$B$33:$BI$33),0))*(1-GRID!$B$69),0))</f>
        <v>26600</v>
      </c>
      <c r="E484" s="47" cm="1">
        <f t="array" ref="E484">IF($I$2="Открытый тариф",
INDEX(GRID!$B$34:$BI$44,MATCH(E$7,GRID!$A$34:$A$44,0),MATCH(1,($U$2=GRID!$B$31:$BI$31)*(КАЛЕНДАРЬ!$AZ26=GRID!$B$33:$BI$33), 0)),
ROUNDUP(INDEX(GRID!$B$34:$BI$44,MATCH(E$7,GRID!$A$34:$A$44,0),MATCH(1,($U$2=GRID!$B$31:$BI$31)*(КАЛЕНДАРЬ!$AZ26=GRID!$B$33:$BI$33),0))*(1-GRID!$B$69),0))</f>
        <v>25900</v>
      </c>
      <c r="F484" s="47" cm="1">
        <f t="array" ref="F484">IF($I$2="Открытый тариф",
INDEX(GRID!$B$47:$BI$57,MATCH(E$7,GRID!$A$47:$A$57,0),MATCH(1,($U$2=GRID!$B$31:$BI$31)*(КАЛЕНДАРЬ!$AZ26=GRID!$B$33:$BI$33), 0)),
ROUNDUP(INDEX(GRID!$B$47:$BI$57,MATCH(E$7,GRID!$A$47:$A$57,0),MATCH(1,($U$2=GRID!$B$31:$BI$31)*(КАЛЕНДАРЬ!$AZ26=GRID!$B$33:$BI$33),0))*(1-GRID!$B$69),0))</f>
        <v>28500</v>
      </c>
      <c r="G484" s="47" cm="1">
        <f t="array" ref="G484">IF($I$2="Открытый тариф",
INDEX(GRID!$B$34:$BI$44,MATCH(G$7,GRID!$A$34:$A$44,0),MATCH(1,($U$2=GRID!$B$31:$BI$31)*(КАЛЕНДАРЬ!$AZ26=GRID!$B$33:$BI$33), 0)),
ROUNDUP(INDEX(GRID!$B$34:$BI$44,MATCH(G$7,GRID!$A$34:$A$44,0),MATCH(1,($U$2=GRID!$B$31:$BI$31)*(КАЛЕНДАРЬ!$AZ26=GRID!$B$33:$BI$33),0))*(1-GRID!$B$69),0))</f>
        <v>27000</v>
      </c>
      <c r="H484" s="47" cm="1">
        <f t="array" ref="H484">IF($I$2="Открытый тариф",
INDEX(GRID!$B$47:$BI$57,MATCH(G$7,GRID!$A$47:$A$57,0),MATCH(1,($U$2=GRID!$B$31:$BI$31)*(КАЛЕНДАРЬ!$AZ26=GRID!$B$33:$BI$33), 0)),
ROUNDUP(INDEX(GRID!$B$47:$BI$57,MATCH(G$7,GRID!$A$47:$A$57,0),MATCH(1,($U$2=GRID!$B$31:$BI$31)*(КАЛЕНДАРЬ!$AZ26=GRID!$B$33:$BI$33),0))*(1-GRID!$B$69),0))</f>
        <v>29600</v>
      </c>
      <c r="I484" s="47" cm="1">
        <f t="array" ref="I484">IF($I$2="Открытый тариф",
INDEX(GRID!$B$34:$BI$44,MATCH(I$7,GRID!$A$34:$A$44,0),MATCH(1,($U$2=GRID!$B$31:$BI$31)*(КАЛЕНДАРЬ!$AZ26=GRID!$B$33:$BI$33), 0)),
ROUNDUP(INDEX(GRID!$B$34:$BI$44,MATCH(I$7,GRID!$A$34:$A$44,0),MATCH(1,($U$2=GRID!$B$31:$BI$31)*(КАЛЕНДАРЬ!$AZ26=GRID!$B$33:$BI$33),0))*(1-GRID!$B$69),0))</f>
        <v>28900</v>
      </c>
      <c r="J484" s="47" cm="1">
        <f t="array" ref="J484">IF($I$2="Открытый тариф",
INDEX(GRID!$B$47:$BI$57,MATCH(I$7,GRID!$A$47:$A$57,0),MATCH(1,($U$2=GRID!$B$31:$BI$31)*(КАЛЕНДАРЬ!$AZ26=GRID!$B$33:$BI$33), 0)),
ROUNDUP(INDEX(GRID!$B$47:$BI$57,MATCH(I$7,GRID!$A$47:$A$57,0),MATCH(1,($U$2=GRID!$B$31:$BI$31)*(КАЛЕНДАРЬ!$AZ26=GRID!$B$33:$BI$33),0))*(1-GRID!$B$69),0))</f>
        <v>31500</v>
      </c>
      <c r="K484" s="47" cm="1">
        <f t="array" ref="K484">IF($I$2="Открытый тариф",
INDEX(GRID!$B$34:$BI$44,MATCH(K$7,GRID!$A$34:$A$44,0),MATCH(1,($U$2=GRID!$B$31:$BI$31)*(КАЛЕНДАРЬ!$AZ26=GRID!$B$33:$BI$33), 0)),
ROUNDUP(INDEX(GRID!$B$34:$BI$44,MATCH(K$7,GRID!$A$34:$A$44,0),MATCH(1,($U$2=GRID!$B$31:$BI$31)*(КАЛЕНДАРЬ!$AZ26=GRID!$B$33:$BI$33),0))*(1-GRID!$B$69),0))</f>
        <v>30000</v>
      </c>
      <c r="L484" s="47" cm="1">
        <f t="array" ref="L484">IF($I$2="Открытый тариф",
INDEX(GRID!$B$47:$BI$57,MATCH(K$7,GRID!$A$47:$A$57,0),MATCH(1,($U$2=GRID!$B$31:$BI$31)*(КАЛЕНДАРЬ!$AZ26=GRID!$B$33:$BI$33), 0)),
ROUNDUP(INDEX(GRID!$B$47:$BI$57,MATCH(K$7,GRID!$A$47:$A$57,0),MATCH(1,($U$2=GRID!$B$31:$BI$31)*(КАЛЕНДАРЬ!$AZ26=GRID!$B$33:$BI$33),0))*(1-GRID!$B$69),0))</f>
        <v>32600</v>
      </c>
      <c r="M484" s="47" cm="1">
        <f t="array" ref="M484">IF($I$2="Открытый тариф",
INDEX(GRID!$B$34:$BI$44,MATCH(M$7,GRID!$A$34:$A$44,0),MATCH(1,($U$2=GRID!$B$31:$BI$31)*(КАЛЕНДАРЬ!$AZ26=GRID!$B$33:$BI$33), 0)),
ROUNDUP(INDEX(GRID!$B$34:$BI$44,MATCH(M$7,GRID!$A$34:$A$44,0),MATCH(1,($U$2=GRID!$B$31:$BI$31)*(КАЛЕНДАРЬ!$AZ26=GRID!$B$33:$BI$33),0))*(1-GRID!$B$69),0))</f>
        <v>31900</v>
      </c>
      <c r="N484" s="47" cm="1">
        <f t="array" ref="N484">IF($I$2="Открытый тариф",
INDEX(GRID!$B$47:$BI$57,MATCH(M$7,GRID!$A$47:$A$57,0),MATCH(1,($U$2=GRID!$B$31:$BI$31)*(КАЛЕНДАРЬ!$AZ26=GRID!$B$33:$BI$33), 0)),
ROUNDUP(INDEX(GRID!$B$47:$BI$57,MATCH(M$7,GRID!$A$47:$A$57,0),MATCH(1,($U$2=GRID!$B$31:$BI$31)*(КАЛЕНДАРЬ!$AZ26=GRID!$B$33:$BI$33),0))*(1-GRID!$B$69),0))</f>
        <v>34500</v>
      </c>
      <c r="O484" s="47" cm="1">
        <f t="array" ref="O484">IF($I$2="Открытый тариф",
INDEX(GRID!$B$34:$BI$44,MATCH(O$7,GRID!$A$34:$A$44,0),MATCH(1,($U$2=GRID!$B$31:$BI$31)*(КАЛЕНДАРЬ!$AZ26=GRID!$B$33:$BI$33), 0)),
ROUNDUP(INDEX(GRID!$B$34:$BI$44,MATCH(O$7,GRID!$A$34:$A$44,0),MATCH(1,($U$2=GRID!$B$31:$BI$31)*(КАЛЕНДАРЬ!$AZ26=GRID!$B$33:$BI$33),0))*(1-GRID!$B$69),0))</f>
        <v>39200</v>
      </c>
      <c r="P484" s="47" cm="1">
        <f t="array" ref="P484">IF($I$2="Открытый тариф",
INDEX(GRID!$B$47:$BI$57,MATCH(O$7,GRID!$A$47:$A$57,0),MATCH(1,($U$2=GRID!$B$31:$BI$31)*(КАЛЕНДАРЬ!$AZ26=GRID!$B$33:$BI$33), 0)),
ROUNDUP(INDEX(GRID!$B$47:$BI$57,MATCH(O$7,GRID!$A$47:$A$57,0),MATCH(1,($U$2=GRID!$B$31:$BI$31)*(КАЛЕНДАРЬ!$AZ26=GRID!$B$33:$BI$33),0))*(1-GRID!$B$69),0))</f>
        <v>41800</v>
      </c>
      <c r="Q484" s="47" cm="1">
        <f t="array" ref="Q484">IF($I$2="Открытый тариф",
INDEX(GRID!$B$34:$BI$44,MATCH(Q$7,GRID!$A$34:$A$44,0),MATCH(1,($U$2=GRID!$B$31:$BI$31)*(КАЛЕНДАРЬ!$AZ26=GRID!$B$33:$BI$33), 0)),
ROUNDUP(INDEX(GRID!$B$34:$BI$44,MATCH(Q$7,GRID!$A$34:$A$44,0),MATCH(1,($U$2=GRID!$B$31:$BI$31)*(КАЛЕНДАРЬ!$AZ26=GRID!$B$33:$BI$33),0))*(1-GRID!$B$69),0))</f>
        <v>41300</v>
      </c>
      <c r="R484" s="47" cm="1">
        <f t="array" ref="R484">IF($I$2="Открытый тариф",
INDEX(GRID!$B$47:$BI$57,MATCH(Q$7,GRID!$A$47:$A$57,0),MATCH(1,($U$2=GRID!$B$31:$BI$31)*(КАЛЕНДАРЬ!$AZ26=GRID!$B$33:$BI$33), 0)),
ROUNDUP(INDEX(GRID!$B$47:$BI$57,MATCH(Q$7,GRID!$A$47:$A$57,0),MATCH(1,($U$2=GRID!$B$31:$BI$31)*(КАЛЕНДАРЬ!$AZ26=GRID!$B$33:$BI$33),0))*(1-GRID!$B$69),0))</f>
        <v>43900</v>
      </c>
      <c r="S484" s="47" cm="1">
        <f t="array" ref="S484">IF($I$2="Открытый тариф",
INDEX(GRID!$B$34:$BI$44,MATCH(S$7,GRID!$A$34:$A$44,0),MATCH(1,($U$2=GRID!$B$31:$BI$31)*(КАЛЕНДАРЬ!$AZ26=GRID!$B$33:$BI$33), 0)),
ROUNDUP(INDEX(GRID!$B$34:$BI$44,MATCH(S$7,GRID!$A$34:$A$44,0),MATCH(1,($U$2=GRID!$B$31:$BI$31)*(КАЛЕНДАРЬ!$AZ26=GRID!$B$33:$BI$33),0))*(1-GRID!$B$69),0))</f>
        <v>45000</v>
      </c>
      <c r="T484" s="47" cm="1">
        <f t="array" ref="T484">IF($I$2="Открытый тариф",
INDEX(GRID!$B$47:$BI$57,MATCH(S$7,GRID!$A$47:$A$57,0),MATCH(1,($U$2=GRID!$B$31:$BI$31)*(КАЛЕНДАРЬ!$AZ26=GRID!$B$33:$BI$33), 0)),
ROUNDUP(INDEX(GRID!$B$47:$BI$57,MATCH(S$7,GRID!$A$47:$A$57,0),MATCH(1,($U$2=GRID!$B$31:$BI$31)*(КАЛЕНДАРЬ!$AZ26=GRID!$B$33:$BI$33),0))*(1-GRID!$B$69),0))</f>
        <v>47600</v>
      </c>
      <c r="U484" s="47" cm="1">
        <f t="array" ref="U484">IF($I$2="Открытый тариф",
INDEX(GRID!$B$34:$BI$44,MATCH(U$7,GRID!$A$34:$A$44,0),MATCH(1,($U$2=GRID!$B$31:$BI$31)*(КАЛЕНДАРЬ!$AZ26=GRID!$B$33:$BI$33), 0)),
ROUNDUP(INDEX(GRID!$B$34:$BI$44,MATCH(U$7,GRID!$A$34:$A$44,0),MATCH(1,($U$2=GRID!$B$31:$BI$31)*(КАЛЕНДАРЬ!$AZ26=GRID!$B$33:$BI$33),0))*(1-GRID!$B$69),0))</f>
        <v>51300</v>
      </c>
      <c r="V484" s="47" cm="1">
        <f t="array" ref="V484">IF($I$2="Открытый тариф",
INDEX(GRID!$B$47:$BI$57,MATCH(U$7,GRID!$A$47:$A$57,0),MATCH(1,($U$2=GRID!$B$31:$BI$31)*(КАЛЕНДАРЬ!$AZ26=GRID!$B$33:$BI$33), 0)),
ROUNDUP(INDEX(GRID!$B$47:$BI$57,MATCH(U$7,GRID!$A$47:$A$57,0),MATCH(1,($U$2=GRID!$B$31:$BI$31)*(КАЛЕНДАРЬ!$AZ26=GRID!$B$33:$BI$33),0))*(1-GRID!$B$69),0))</f>
        <v>53900</v>
      </c>
      <c r="W484" s="47" cm="1">
        <f t="array" ref="W484">IF($I$2="Открытый тариф",
INDEX(GRID!$B$34:$BI$44,MATCH(W$7,GRID!$A$34:$A$44,0),MATCH(1,($U$2=GRID!$B$31:$BI$31)*(КАЛЕНДАРЬ!$AZ26=GRID!$B$33:$BI$33), 0)),
ROUNDUP(INDEX(GRID!$B$34:$BI$44,MATCH(W$7,GRID!$A$34:$A$44,0),MATCH(1,($U$2=GRID!$B$31:$BI$31)*(КАЛЕНДАРЬ!$AZ26=GRID!$B$33:$BI$33),0))*(1-GRID!$B$69),0))</f>
        <v>157400</v>
      </c>
      <c r="X484" s="47" cm="1">
        <f t="array" ref="X484">IF($I$2="Открытый тариф",
INDEX(GRID!$B$47:$BI$57,MATCH(W$7,GRID!$A$47:$A$57,0),MATCH(1,($U$2=GRID!$B$31:$BI$31)*(КАЛЕНДАРЬ!$AZ26=GRID!$B$33:$BI$33), 0)),
ROUNDUP(INDEX(GRID!$B$47:$BI$57,MATCH(W$7,GRID!$A$47:$A$57,0),MATCH(1,($U$2=GRID!$B$31:$BI$31)*(КАЛЕНДАРЬ!$AZ26=GRID!$B$33:$BI$33),0))*(1-GRID!$B$69),0))</f>
        <v>160000</v>
      </c>
    </row>
    <row r="485" spans="1:24" x14ac:dyDescent="0.2">
      <c r="A485" s="117" t="s">
        <v>42</v>
      </c>
      <c r="B485" s="117">
        <v>24</v>
      </c>
      <c r="C485" s="47" cm="1">
        <f t="array" ref="C485">IF($I$2="Открытый тариф",
INDEX(GRID!$B$34:$BI$44,MATCH(C$7,GRID!$A$34:$A$44,0),MATCH(1,($U$2=GRID!$B$31:$BI$31)*(КАЛЕНДАРЬ!$AZ27=GRID!$B$33:$BI$33), 0)),
ROUNDUP(INDEX(GRID!$B$34:$BI$44,MATCH(C$7,GRID!$A$34:$A$44,0),MATCH(1,($U$2=GRID!$B$31:$BI$31)*(КАЛЕНДАРЬ!$AZ27=GRID!$B$33:$BI$33),0))*(1-GRID!$B$69),0))</f>
        <v>22800</v>
      </c>
      <c r="D485" s="47" cm="1">
        <f t="array" ref="D485">IF($I$2="Открытый тариф",
INDEX(GRID!$B$47:$BI$57,MATCH(C$7,GRID!$A$47:$A$57,0),MATCH(1,($U$2=GRID!$B$31:$BI$31)*(КАЛЕНДАРЬ!$AZ27=GRID!$B$33:$BI$33), 0)),
ROUNDUP(INDEX(GRID!$B$47:$BI$57,MATCH(C$7,GRID!$A$47:$A$57,0),MATCH(1,($U$2=GRID!$B$31:$BI$31)*(КАЛЕНДАРЬ!$AZ27=GRID!$B$33:$BI$33),0))*(1-GRID!$B$69),0))</f>
        <v>25400</v>
      </c>
      <c r="E485" s="47" cm="1">
        <f t="array" ref="E485">IF($I$2="Открытый тариф",
INDEX(GRID!$B$34:$BI$44,MATCH(E$7,GRID!$A$34:$A$44,0),MATCH(1,($U$2=GRID!$B$31:$BI$31)*(КАЛЕНДАРЬ!$AZ27=GRID!$B$33:$BI$33), 0)),
ROUNDUP(INDEX(GRID!$B$34:$BI$44,MATCH(E$7,GRID!$A$34:$A$44,0),MATCH(1,($U$2=GRID!$B$31:$BI$31)*(КАЛЕНДАРЬ!$AZ27=GRID!$B$33:$BI$33),0))*(1-GRID!$B$69),0))</f>
        <v>24700</v>
      </c>
      <c r="F485" s="47" cm="1">
        <f t="array" ref="F485">IF($I$2="Открытый тариф",
INDEX(GRID!$B$47:$BI$57,MATCH(E$7,GRID!$A$47:$A$57,0),MATCH(1,($U$2=GRID!$B$31:$BI$31)*(КАЛЕНДАРЬ!$AZ27=GRID!$B$33:$BI$33), 0)),
ROUNDUP(INDEX(GRID!$B$47:$BI$57,MATCH(E$7,GRID!$A$47:$A$57,0),MATCH(1,($U$2=GRID!$B$31:$BI$31)*(КАЛЕНДАРЬ!$AZ27=GRID!$B$33:$BI$33),0))*(1-GRID!$B$69),0))</f>
        <v>27300</v>
      </c>
      <c r="G485" s="47" cm="1">
        <f t="array" ref="G485">IF($I$2="Открытый тариф",
INDEX(GRID!$B$34:$BI$44,MATCH(G$7,GRID!$A$34:$A$44,0),MATCH(1,($U$2=GRID!$B$31:$BI$31)*(КАЛЕНДАРЬ!$AZ27=GRID!$B$33:$BI$33), 0)),
ROUNDUP(INDEX(GRID!$B$34:$BI$44,MATCH(G$7,GRID!$A$34:$A$44,0),MATCH(1,($U$2=GRID!$B$31:$BI$31)*(КАЛЕНДАРЬ!$AZ27=GRID!$B$33:$BI$33),0))*(1-GRID!$B$69),0))</f>
        <v>25800</v>
      </c>
      <c r="H485" s="47" cm="1">
        <f t="array" ref="H485">IF($I$2="Открытый тариф",
INDEX(GRID!$B$47:$BI$57,MATCH(G$7,GRID!$A$47:$A$57,0),MATCH(1,($U$2=GRID!$B$31:$BI$31)*(КАЛЕНДАРЬ!$AZ27=GRID!$B$33:$BI$33), 0)),
ROUNDUP(INDEX(GRID!$B$47:$BI$57,MATCH(G$7,GRID!$A$47:$A$57,0),MATCH(1,($U$2=GRID!$B$31:$BI$31)*(КАЛЕНДАРЬ!$AZ27=GRID!$B$33:$BI$33),0))*(1-GRID!$B$69),0))</f>
        <v>28400</v>
      </c>
      <c r="I485" s="47" cm="1">
        <f t="array" ref="I485">IF($I$2="Открытый тариф",
INDEX(GRID!$B$34:$BI$44,MATCH(I$7,GRID!$A$34:$A$44,0),MATCH(1,($U$2=GRID!$B$31:$BI$31)*(КАЛЕНДАРЬ!$AZ27=GRID!$B$33:$BI$33), 0)),
ROUNDUP(INDEX(GRID!$B$34:$BI$44,MATCH(I$7,GRID!$A$34:$A$44,0),MATCH(1,($U$2=GRID!$B$31:$BI$31)*(КАЛЕНДАРЬ!$AZ27=GRID!$B$33:$BI$33),0))*(1-GRID!$B$69),0))</f>
        <v>27700</v>
      </c>
      <c r="J485" s="47" cm="1">
        <f t="array" ref="J485">IF($I$2="Открытый тариф",
INDEX(GRID!$B$47:$BI$57,MATCH(I$7,GRID!$A$47:$A$57,0),MATCH(1,($U$2=GRID!$B$31:$BI$31)*(КАЛЕНДАРЬ!$AZ27=GRID!$B$33:$BI$33), 0)),
ROUNDUP(INDEX(GRID!$B$47:$BI$57,MATCH(I$7,GRID!$A$47:$A$57,0),MATCH(1,($U$2=GRID!$B$31:$BI$31)*(КАЛЕНДАРЬ!$AZ27=GRID!$B$33:$BI$33),0))*(1-GRID!$B$69),0))</f>
        <v>30300</v>
      </c>
      <c r="K485" s="47" cm="1">
        <f t="array" ref="K485">IF($I$2="Открытый тариф",
INDEX(GRID!$B$34:$BI$44,MATCH(K$7,GRID!$A$34:$A$44,0),MATCH(1,($U$2=GRID!$B$31:$BI$31)*(КАЛЕНДАРЬ!$AZ27=GRID!$B$33:$BI$33), 0)),
ROUNDUP(INDEX(GRID!$B$34:$BI$44,MATCH(K$7,GRID!$A$34:$A$44,0),MATCH(1,($U$2=GRID!$B$31:$BI$31)*(КАЛЕНДАРЬ!$AZ27=GRID!$B$33:$BI$33),0))*(1-GRID!$B$69),0))</f>
        <v>28800</v>
      </c>
      <c r="L485" s="47" cm="1">
        <f t="array" ref="L485">IF($I$2="Открытый тариф",
INDEX(GRID!$B$47:$BI$57,MATCH(K$7,GRID!$A$47:$A$57,0),MATCH(1,($U$2=GRID!$B$31:$BI$31)*(КАЛЕНДАРЬ!$AZ27=GRID!$B$33:$BI$33), 0)),
ROUNDUP(INDEX(GRID!$B$47:$BI$57,MATCH(K$7,GRID!$A$47:$A$57,0),MATCH(1,($U$2=GRID!$B$31:$BI$31)*(КАЛЕНДАРЬ!$AZ27=GRID!$B$33:$BI$33),0))*(1-GRID!$B$69),0))</f>
        <v>31400</v>
      </c>
      <c r="M485" s="47" cm="1">
        <f t="array" ref="M485">IF($I$2="Открытый тариф",
INDEX(GRID!$B$34:$BI$44,MATCH(M$7,GRID!$A$34:$A$44,0),MATCH(1,($U$2=GRID!$B$31:$BI$31)*(КАЛЕНДАРЬ!$AZ27=GRID!$B$33:$BI$33), 0)),
ROUNDUP(INDEX(GRID!$B$34:$BI$44,MATCH(M$7,GRID!$A$34:$A$44,0),MATCH(1,($U$2=GRID!$B$31:$BI$31)*(КАЛЕНДАРЬ!$AZ27=GRID!$B$33:$BI$33),0))*(1-GRID!$B$69),0))</f>
        <v>30700</v>
      </c>
      <c r="N485" s="47" cm="1">
        <f t="array" ref="N485">IF($I$2="Открытый тариф",
INDEX(GRID!$B$47:$BI$57,MATCH(M$7,GRID!$A$47:$A$57,0),MATCH(1,($U$2=GRID!$B$31:$BI$31)*(КАЛЕНДАРЬ!$AZ27=GRID!$B$33:$BI$33), 0)),
ROUNDUP(INDEX(GRID!$B$47:$BI$57,MATCH(M$7,GRID!$A$47:$A$57,0),MATCH(1,($U$2=GRID!$B$31:$BI$31)*(КАЛЕНДАРЬ!$AZ27=GRID!$B$33:$BI$33),0))*(1-GRID!$B$69),0))</f>
        <v>33300</v>
      </c>
      <c r="O485" s="47" cm="1">
        <f t="array" ref="O485">IF($I$2="Открытый тариф",
INDEX(GRID!$B$34:$BI$44,MATCH(O$7,GRID!$A$34:$A$44,0),MATCH(1,($U$2=GRID!$B$31:$BI$31)*(КАЛЕНДАРЬ!$AZ27=GRID!$B$33:$BI$33), 0)),
ROUNDUP(INDEX(GRID!$B$34:$BI$44,MATCH(O$7,GRID!$A$34:$A$44,0),MATCH(1,($U$2=GRID!$B$31:$BI$31)*(КАЛЕНДАРЬ!$AZ27=GRID!$B$33:$BI$33),0))*(1-GRID!$B$69),0))</f>
        <v>37900</v>
      </c>
      <c r="P485" s="47" cm="1">
        <f t="array" ref="P485">IF($I$2="Открытый тариф",
INDEX(GRID!$B$47:$BI$57,MATCH(O$7,GRID!$A$47:$A$57,0),MATCH(1,($U$2=GRID!$B$31:$BI$31)*(КАЛЕНДАРЬ!$AZ27=GRID!$B$33:$BI$33), 0)),
ROUNDUP(INDEX(GRID!$B$47:$BI$57,MATCH(O$7,GRID!$A$47:$A$57,0),MATCH(1,($U$2=GRID!$B$31:$BI$31)*(КАЛЕНДАРЬ!$AZ27=GRID!$B$33:$BI$33),0))*(1-GRID!$B$69),0))</f>
        <v>40500</v>
      </c>
      <c r="Q485" s="47" cm="1">
        <f t="array" ref="Q485">IF($I$2="Открытый тариф",
INDEX(GRID!$B$34:$BI$44,MATCH(Q$7,GRID!$A$34:$A$44,0),MATCH(1,($U$2=GRID!$B$31:$BI$31)*(КАЛЕНДАРЬ!$AZ27=GRID!$B$33:$BI$33), 0)),
ROUNDUP(INDEX(GRID!$B$34:$BI$44,MATCH(Q$7,GRID!$A$34:$A$44,0),MATCH(1,($U$2=GRID!$B$31:$BI$31)*(КАЛЕНДАРЬ!$AZ27=GRID!$B$33:$BI$33),0))*(1-GRID!$B$69),0))</f>
        <v>40000</v>
      </c>
      <c r="R485" s="47" cm="1">
        <f t="array" ref="R485">IF($I$2="Открытый тариф",
INDEX(GRID!$B$47:$BI$57,MATCH(Q$7,GRID!$A$47:$A$57,0),MATCH(1,($U$2=GRID!$B$31:$BI$31)*(КАЛЕНДАРЬ!$AZ27=GRID!$B$33:$BI$33), 0)),
ROUNDUP(INDEX(GRID!$B$47:$BI$57,MATCH(Q$7,GRID!$A$47:$A$57,0),MATCH(1,($U$2=GRID!$B$31:$BI$31)*(КАЛЕНДАРЬ!$AZ27=GRID!$B$33:$BI$33),0))*(1-GRID!$B$69),0))</f>
        <v>42600</v>
      </c>
      <c r="S485" s="47" cm="1">
        <f t="array" ref="S485">IF($I$2="Открытый тариф",
INDEX(GRID!$B$34:$BI$44,MATCH(S$7,GRID!$A$34:$A$44,0),MATCH(1,($U$2=GRID!$B$31:$BI$31)*(КАЛЕНДАРЬ!$AZ27=GRID!$B$33:$BI$33), 0)),
ROUNDUP(INDEX(GRID!$B$34:$BI$44,MATCH(S$7,GRID!$A$34:$A$44,0),MATCH(1,($U$2=GRID!$B$31:$BI$31)*(КАЛЕНДАРЬ!$AZ27=GRID!$B$33:$BI$33),0))*(1-GRID!$B$69),0))</f>
        <v>43600</v>
      </c>
      <c r="T485" s="47" cm="1">
        <f t="array" ref="T485">IF($I$2="Открытый тариф",
INDEX(GRID!$B$47:$BI$57,MATCH(S$7,GRID!$A$47:$A$57,0),MATCH(1,($U$2=GRID!$B$31:$BI$31)*(КАЛЕНДАРЬ!$AZ27=GRID!$B$33:$BI$33), 0)),
ROUNDUP(INDEX(GRID!$B$47:$BI$57,MATCH(S$7,GRID!$A$47:$A$57,0),MATCH(1,($U$2=GRID!$B$31:$BI$31)*(КАЛЕНДАРЬ!$AZ27=GRID!$B$33:$BI$33),0))*(1-GRID!$B$69),0))</f>
        <v>46200</v>
      </c>
      <c r="U485" s="47" cm="1">
        <f t="array" ref="U485">IF($I$2="Открытый тариф",
INDEX(GRID!$B$34:$BI$44,MATCH(U$7,GRID!$A$34:$A$44,0),MATCH(1,($U$2=GRID!$B$31:$BI$31)*(КАЛЕНДАРЬ!$AZ27=GRID!$B$33:$BI$33), 0)),
ROUNDUP(INDEX(GRID!$B$34:$BI$44,MATCH(U$7,GRID!$A$34:$A$44,0),MATCH(1,($U$2=GRID!$B$31:$BI$31)*(КАЛЕНДАРЬ!$AZ27=GRID!$B$33:$BI$33),0))*(1-GRID!$B$69),0))</f>
        <v>49800</v>
      </c>
      <c r="V485" s="47" cm="1">
        <f t="array" ref="V485">IF($I$2="Открытый тариф",
INDEX(GRID!$B$47:$BI$57,MATCH(U$7,GRID!$A$47:$A$57,0),MATCH(1,($U$2=GRID!$B$31:$BI$31)*(КАЛЕНДАРЬ!$AZ27=GRID!$B$33:$BI$33), 0)),
ROUNDUP(INDEX(GRID!$B$47:$BI$57,MATCH(U$7,GRID!$A$47:$A$57,0),MATCH(1,($U$2=GRID!$B$31:$BI$31)*(КАЛЕНДАРЬ!$AZ27=GRID!$B$33:$BI$33),0))*(1-GRID!$B$69),0))</f>
        <v>52400</v>
      </c>
      <c r="W485" s="47" cm="1">
        <f t="array" ref="W485">IF($I$2="Открытый тариф",
INDEX(GRID!$B$34:$BI$44,MATCH(W$7,GRID!$A$34:$A$44,0),MATCH(1,($U$2=GRID!$B$31:$BI$31)*(КАЛЕНДАРЬ!$AZ27=GRID!$B$33:$BI$33), 0)),
ROUNDUP(INDEX(GRID!$B$34:$BI$44,MATCH(W$7,GRID!$A$34:$A$44,0),MATCH(1,($U$2=GRID!$B$31:$BI$31)*(КАЛЕНДАРЬ!$AZ27=GRID!$B$33:$BI$33),0))*(1-GRID!$B$69),0))</f>
        <v>147800</v>
      </c>
      <c r="X485" s="47" cm="1">
        <f t="array" ref="X485">IF($I$2="Открытый тариф",
INDEX(GRID!$B$47:$BI$57,MATCH(W$7,GRID!$A$47:$A$57,0),MATCH(1,($U$2=GRID!$B$31:$BI$31)*(КАЛЕНДАРЬ!$AZ27=GRID!$B$33:$BI$33), 0)),
ROUNDUP(INDEX(GRID!$B$47:$BI$57,MATCH(W$7,GRID!$A$47:$A$57,0),MATCH(1,($U$2=GRID!$B$31:$BI$31)*(КАЛЕНДАРЬ!$AZ27=GRID!$B$33:$BI$33),0))*(1-GRID!$B$69),0))</f>
        <v>150400</v>
      </c>
    </row>
    <row r="486" spans="1:24" x14ac:dyDescent="0.2">
      <c r="A486" s="117" t="s">
        <v>43</v>
      </c>
      <c r="B486" s="117">
        <v>25</v>
      </c>
      <c r="C486" s="47" cm="1">
        <f t="array" ref="C486">IF($I$2="Открытый тариф",
INDEX(GRID!$B$34:$BI$44,MATCH(C$7,GRID!$A$34:$A$44,0),MATCH(1,($U$2=GRID!$B$31:$BI$31)*(КАЛЕНДАРЬ!$AZ28=GRID!$B$33:$BI$33), 0)),
ROUNDUP(INDEX(GRID!$B$34:$BI$44,MATCH(C$7,GRID!$A$34:$A$44,0),MATCH(1,($U$2=GRID!$B$31:$BI$31)*(КАЛЕНДАРЬ!$AZ28=GRID!$B$33:$BI$33),0))*(1-GRID!$B$69),0))</f>
        <v>22800</v>
      </c>
      <c r="D486" s="47" cm="1">
        <f t="array" ref="D486">IF($I$2="Открытый тариф",
INDEX(GRID!$B$47:$BI$57,MATCH(C$7,GRID!$A$47:$A$57,0),MATCH(1,($U$2=GRID!$B$31:$BI$31)*(КАЛЕНДАРЬ!$AZ28=GRID!$B$33:$BI$33), 0)),
ROUNDUP(INDEX(GRID!$B$47:$BI$57,MATCH(C$7,GRID!$A$47:$A$57,0),MATCH(1,($U$2=GRID!$B$31:$BI$31)*(КАЛЕНДАРЬ!$AZ28=GRID!$B$33:$BI$33),0))*(1-GRID!$B$69),0))</f>
        <v>25400</v>
      </c>
      <c r="E486" s="47" cm="1">
        <f t="array" ref="E486">IF($I$2="Открытый тариф",
INDEX(GRID!$B$34:$BI$44,MATCH(E$7,GRID!$A$34:$A$44,0),MATCH(1,($U$2=GRID!$B$31:$BI$31)*(КАЛЕНДАРЬ!$AZ28=GRID!$B$33:$BI$33), 0)),
ROUNDUP(INDEX(GRID!$B$34:$BI$44,MATCH(E$7,GRID!$A$34:$A$44,0),MATCH(1,($U$2=GRID!$B$31:$BI$31)*(КАЛЕНДАРЬ!$AZ28=GRID!$B$33:$BI$33),0))*(1-GRID!$B$69),0))</f>
        <v>24700</v>
      </c>
      <c r="F486" s="47" cm="1">
        <f t="array" ref="F486">IF($I$2="Открытый тариф",
INDEX(GRID!$B$47:$BI$57,MATCH(E$7,GRID!$A$47:$A$57,0),MATCH(1,($U$2=GRID!$B$31:$BI$31)*(КАЛЕНДАРЬ!$AZ28=GRID!$B$33:$BI$33), 0)),
ROUNDUP(INDEX(GRID!$B$47:$BI$57,MATCH(E$7,GRID!$A$47:$A$57,0),MATCH(1,($U$2=GRID!$B$31:$BI$31)*(КАЛЕНДАРЬ!$AZ28=GRID!$B$33:$BI$33),0))*(1-GRID!$B$69),0))</f>
        <v>27300</v>
      </c>
      <c r="G486" s="47" cm="1">
        <f t="array" ref="G486">IF($I$2="Открытый тариф",
INDEX(GRID!$B$34:$BI$44,MATCH(G$7,GRID!$A$34:$A$44,0),MATCH(1,($U$2=GRID!$B$31:$BI$31)*(КАЛЕНДАРЬ!$AZ28=GRID!$B$33:$BI$33), 0)),
ROUNDUP(INDEX(GRID!$B$34:$BI$44,MATCH(G$7,GRID!$A$34:$A$44,0),MATCH(1,($U$2=GRID!$B$31:$BI$31)*(КАЛЕНДАРЬ!$AZ28=GRID!$B$33:$BI$33),0))*(1-GRID!$B$69),0))</f>
        <v>25800</v>
      </c>
      <c r="H486" s="47" cm="1">
        <f t="array" ref="H486">IF($I$2="Открытый тариф",
INDEX(GRID!$B$47:$BI$57,MATCH(G$7,GRID!$A$47:$A$57,0),MATCH(1,($U$2=GRID!$B$31:$BI$31)*(КАЛЕНДАРЬ!$AZ28=GRID!$B$33:$BI$33), 0)),
ROUNDUP(INDEX(GRID!$B$47:$BI$57,MATCH(G$7,GRID!$A$47:$A$57,0),MATCH(1,($U$2=GRID!$B$31:$BI$31)*(КАЛЕНДАРЬ!$AZ28=GRID!$B$33:$BI$33),0))*(1-GRID!$B$69),0))</f>
        <v>28400</v>
      </c>
      <c r="I486" s="47" cm="1">
        <f t="array" ref="I486">IF($I$2="Открытый тариф",
INDEX(GRID!$B$34:$BI$44,MATCH(I$7,GRID!$A$34:$A$44,0),MATCH(1,($U$2=GRID!$B$31:$BI$31)*(КАЛЕНДАРЬ!$AZ28=GRID!$B$33:$BI$33), 0)),
ROUNDUP(INDEX(GRID!$B$34:$BI$44,MATCH(I$7,GRID!$A$34:$A$44,0),MATCH(1,($U$2=GRID!$B$31:$BI$31)*(КАЛЕНДАРЬ!$AZ28=GRID!$B$33:$BI$33),0))*(1-GRID!$B$69),0))</f>
        <v>27700</v>
      </c>
      <c r="J486" s="47" cm="1">
        <f t="array" ref="J486">IF($I$2="Открытый тариф",
INDEX(GRID!$B$47:$BI$57,MATCH(I$7,GRID!$A$47:$A$57,0),MATCH(1,($U$2=GRID!$B$31:$BI$31)*(КАЛЕНДАРЬ!$AZ28=GRID!$B$33:$BI$33), 0)),
ROUNDUP(INDEX(GRID!$B$47:$BI$57,MATCH(I$7,GRID!$A$47:$A$57,0),MATCH(1,($U$2=GRID!$B$31:$BI$31)*(КАЛЕНДАРЬ!$AZ28=GRID!$B$33:$BI$33),0))*(1-GRID!$B$69),0))</f>
        <v>30300</v>
      </c>
      <c r="K486" s="47" cm="1">
        <f t="array" ref="K486">IF($I$2="Открытый тариф",
INDEX(GRID!$B$34:$BI$44,MATCH(K$7,GRID!$A$34:$A$44,0),MATCH(1,($U$2=GRID!$B$31:$BI$31)*(КАЛЕНДАРЬ!$AZ28=GRID!$B$33:$BI$33), 0)),
ROUNDUP(INDEX(GRID!$B$34:$BI$44,MATCH(K$7,GRID!$A$34:$A$44,0),MATCH(1,($U$2=GRID!$B$31:$BI$31)*(КАЛЕНДАРЬ!$AZ28=GRID!$B$33:$BI$33),0))*(1-GRID!$B$69),0))</f>
        <v>28800</v>
      </c>
      <c r="L486" s="47" cm="1">
        <f t="array" ref="L486">IF($I$2="Открытый тариф",
INDEX(GRID!$B$47:$BI$57,MATCH(K$7,GRID!$A$47:$A$57,0),MATCH(1,($U$2=GRID!$B$31:$BI$31)*(КАЛЕНДАРЬ!$AZ28=GRID!$B$33:$BI$33), 0)),
ROUNDUP(INDEX(GRID!$B$47:$BI$57,MATCH(K$7,GRID!$A$47:$A$57,0),MATCH(1,($U$2=GRID!$B$31:$BI$31)*(КАЛЕНДАРЬ!$AZ28=GRID!$B$33:$BI$33),0))*(1-GRID!$B$69),0))</f>
        <v>31400</v>
      </c>
      <c r="M486" s="47" cm="1">
        <f t="array" ref="M486">IF($I$2="Открытый тариф",
INDEX(GRID!$B$34:$BI$44,MATCH(M$7,GRID!$A$34:$A$44,0),MATCH(1,($U$2=GRID!$B$31:$BI$31)*(КАЛЕНДАРЬ!$AZ28=GRID!$B$33:$BI$33), 0)),
ROUNDUP(INDEX(GRID!$B$34:$BI$44,MATCH(M$7,GRID!$A$34:$A$44,0),MATCH(1,($U$2=GRID!$B$31:$BI$31)*(КАЛЕНДАРЬ!$AZ28=GRID!$B$33:$BI$33),0))*(1-GRID!$B$69),0))</f>
        <v>30700</v>
      </c>
      <c r="N486" s="47" cm="1">
        <f t="array" ref="N486">IF($I$2="Открытый тариф",
INDEX(GRID!$B$47:$BI$57,MATCH(M$7,GRID!$A$47:$A$57,0),MATCH(1,($U$2=GRID!$B$31:$BI$31)*(КАЛЕНДАРЬ!$AZ28=GRID!$B$33:$BI$33), 0)),
ROUNDUP(INDEX(GRID!$B$47:$BI$57,MATCH(M$7,GRID!$A$47:$A$57,0),MATCH(1,($U$2=GRID!$B$31:$BI$31)*(КАЛЕНДАРЬ!$AZ28=GRID!$B$33:$BI$33),0))*(1-GRID!$B$69),0))</f>
        <v>33300</v>
      </c>
      <c r="O486" s="47" cm="1">
        <f t="array" ref="O486">IF($I$2="Открытый тариф",
INDEX(GRID!$B$34:$BI$44,MATCH(O$7,GRID!$A$34:$A$44,0),MATCH(1,($U$2=GRID!$B$31:$BI$31)*(КАЛЕНДАРЬ!$AZ28=GRID!$B$33:$BI$33), 0)),
ROUNDUP(INDEX(GRID!$B$34:$BI$44,MATCH(O$7,GRID!$A$34:$A$44,0),MATCH(1,($U$2=GRID!$B$31:$BI$31)*(КАЛЕНДАРЬ!$AZ28=GRID!$B$33:$BI$33),0))*(1-GRID!$B$69),0))</f>
        <v>37900</v>
      </c>
      <c r="P486" s="47" cm="1">
        <f t="array" ref="P486">IF($I$2="Открытый тариф",
INDEX(GRID!$B$47:$BI$57,MATCH(O$7,GRID!$A$47:$A$57,0),MATCH(1,($U$2=GRID!$B$31:$BI$31)*(КАЛЕНДАРЬ!$AZ28=GRID!$B$33:$BI$33), 0)),
ROUNDUP(INDEX(GRID!$B$47:$BI$57,MATCH(O$7,GRID!$A$47:$A$57,0),MATCH(1,($U$2=GRID!$B$31:$BI$31)*(КАЛЕНДАРЬ!$AZ28=GRID!$B$33:$BI$33),0))*(1-GRID!$B$69),0))</f>
        <v>40500</v>
      </c>
      <c r="Q486" s="47" cm="1">
        <f t="array" ref="Q486">IF($I$2="Открытый тариф",
INDEX(GRID!$B$34:$BI$44,MATCH(Q$7,GRID!$A$34:$A$44,0),MATCH(1,($U$2=GRID!$B$31:$BI$31)*(КАЛЕНДАРЬ!$AZ28=GRID!$B$33:$BI$33), 0)),
ROUNDUP(INDEX(GRID!$B$34:$BI$44,MATCH(Q$7,GRID!$A$34:$A$44,0),MATCH(1,($U$2=GRID!$B$31:$BI$31)*(КАЛЕНДАРЬ!$AZ28=GRID!$B$33:$BI$33),0))*(1-GRID!$B$69),0))</f>
        <v>40000</v>
      </c>
      <c r="R486" s="47" cm="1">
        <f t="array" ref="R486">IF($I$2="Открытый тариф",
INDEX(GRID!$B$47:$BI$57,MATCH(Q$7,GRID!$A$47:$A$57,0),MATCH(1,($U$2=GRID!$B$31:$BI$31)*(КАЛЕНДАРЬ!$AZ28=GRID!$B$33:$BI$33), 0)),
ROUNDUP(INDEX(GRID!$B$47:$BI$57,MATCH(Q$7,GRID!$A$47:$A$57,0),MATCH(1,($U$2=GRID!$B$31:$BI$31)*(КАЛЕНДАРЬ!$AZ28=GRID!$B$33:$BI$33),0))*(1-GRID!$B$69),0))</f>
        <v>42600</v>
      </c>
      <c r="S486" s="47" cm="1">
        <f t="array" ref="S486">IF($I$2="Открытый тариф",
INDEX(GRID!$B$34:$BI$44,MATCH(S$7,GRID!$A$34:$A$44,0),MATCH(1,($U$2=GRID!$B$31:$BI$31)*(КАЛЕНДАРЬ!$AZ28=GRID!$B$33:$BI$33), 0)),
ROUNDUP(INDEX(GRID!$B$34:$BI$44,MATCH(S$7,GRID!$A$34:$A$44,0),MATCH(1,($U$2=GRID!$B$31:$BI$31)*(КАЛЕНДАРЬ!$AZ28=GRID!$B$33:$BI$33),0))*(1-GRID!$B$69),0))</f>
        <v>43600</v>
      </c>
      <c r="T486" s="47" cm="1">
        <f t="array" ref="T486">IF($I$2="Открытый тариф",
INDEX(GRID!$B$47:$BI$57,MATCH(S$7,GRID!$A$47:$A$57,0),MATCH(1,($U$2=GRID!$B$31:$BI$31)*(КАЛЕНДАРЬ!$AZ28=GRID!$B$33:$BI$33), 0)),
ROUNDUP(INDEX(GRID!$B$47:$BI$57,MATCH(S$7,GRID!$A$47:$A$57,0),MATCH(1,($U$2=GRID!$B$31:$BI$31)*(КАЛЕНДАРЬ!$AZ28=GRID!$B$33:$BI$33),0))*(1-GRID!$B$69),0))</f>
        <v>46200</v>
      </c>
      <c r="U486" s="47" cm="1">
        <f t="array" ref="U486">IF($I$2="Открытый тариф",
INDEX(GRID!$B$34:$BI$44,MATCH(U$7,GRID!$A$34:$A$44,0),MATCH(1,($U$2=GRID!$B$31:$BI$31)*(КАЛЕНДАРЬ!$AZ28=GRID!$B$33:$BI$33), 0)),
ROUNDUP(INDEX(GRID!$B$34:$BI$44,MATCH(U$7,GRID!$A$34:$A$44,0),MATCH(1,($U$2=GRID!$B$31:$BI$31)*(КАЛЕНДАРЬ!$AZ28=GRID!$B$33:$BI$33),0))*(1-GRID!$B$69),0))</f>
        <v>49800</v>
      </c>
      <c r="V486" s="47" cm="1">
        <f t="array" ref="V486">IF($I$2="Открытый тариф",
INDEX(GRID!$B$47:$BI$57,MATCH(U$7,GRID!$A$47:$A$57,0),MATCH(1,($U$2=GRID!$B$31:$BI$31)*(КАЛЕНДАРЬ!$AZ28=GRID!$B$33:$BI$33), 0)),
ROUNDUP(INDEX(GRID!$B$47:$BI$57,MATCH(U$7,GRID!$A$47:$A$57,0),MATCH(1,($U$2=GRID!$B$31:$BI$31)*(КАЛЕНДАРЬ!$AZ28=GRID!$B$33:$BI$33),0))*(1-GRID!$B$69),0))</f>
        <v>52400</v>
      </c>
      <c r="W486" s="47" cm="1">
        <f t="array" ref="W486">IF($I$2="Открытый тариф",
INDEX(GRID!$B$34:$BI$44,MATCH(W$7,GRID!$A$34:$A$44,0),MATCH(1,($U$2=GRID!$B$31:$BI$31)*(КАЛЕНДАРЬ!$AZ28=GRID!$B$33:$BI$33), 0)),
ROUNDUP(INDEX(GRID!$B$34:$BI$44,MATCH(W$7,GRID!$A$34:$A$44,0),MATCH(1,($U$2=GRID!$B$31:$BI$31)*(КАЛЕНДАРЬ!$AZ28=GRID!$B$33:$BI$33),0))*(1-GRID!$B$69),0))</f>
        <v>147800</v>
      </c>
      <c r="X486" s="47" cm="1">
        <f t="array" ref="X486">IF($I$2="Открытый тариф",
INDEX(GRID!$B$47:$BI$57,MATCH(W$7,GRID!$A$47:$A$57,0),MATCH(1,($U$2=GRID!$B$31:$BI$31)*(КАЛЕНДАРЬ!$AZ28=GRID!$B$33:$BI$33), 0)),
ROUNDUP(INDEX(GRID!$B$47:$BI$57,MATCH(W$7,GRID!$A$47:$A$57,0),MATCH(1,($U$2=GRID!$B$31:$BI$31)*(КАЛЕНДАРЬ!$AZ28=GRID!$B$33:$BI$33),0))*(1-GRID!$B$69),0))</f>
        <v>150400</v>
      </c>
    </row>
    <row r="487" spans="1:24" x14ac:dyDescent="0.2">
      <c r="A487" s="117" t="s">
        <v>44</v>
      </c>
      <c r="B487" s="117">
        <v>26</v>
      </c>
      <c r="C487" s="47" cm="1">
        <f t="array" ref="C487">IF($I$2="Открытый тариф",
INDEX(GRID!$B$34:$BI$44,MATCH(C$7,GRID!$A$34:$A$44,0),MATCH(1,($U$2=GRID!$B$31:$BI$31)*(КАЛЕНДАРЬ!$AZ29=GRID!$B$33:$BI$33), 0)),
ROUNDUP(INDEX(GRID!$B$34:$BI$44,MATCH(C$7,GRID!$A$34:$A$44,0),MATCH(1,($U$2=GRID!$B$31:$BI$31)*(КАЛЕНДАРЬ!$AZ29=GRID!$B$33:$BI$33),0))*(1-GRID!$B$69),0))</f>
        <v>22800</v>
      </c>
      <c r="D487" s="47" cm="1">
        <f t="array" ref="D487">IF($I$2="Открытый тариф",
INDEX(GRID!$B$47:$BI$57,MATCH(C$7,GRID!$A$47:$A$57,0),MATCH(1,($U$2=GRID!$B$31:$BI$31)*(КАЛЕНДАРЬ!$AZ29=GRID!$B$33:$BI$33), 0)),
ROUNDUP(INDEX(GRID!$B$47:$BI$57,MATCH(C$7,GRID!$A$47:$A$57,0),MATCH(1,($U$2=GRID!$B$31:$BI$31)*(КАЛЕНДАРЬ!$AZ29=GRID!$B$33:$BI$33),0))*(1-GRID!$B$69),0))</f>
        <v>25400</v>
      </c>
      <c r="E487" s="47" cm="1">
        <f t="array" ref="E487">IF($I$2="Открытый тариф",
INDEX(GRID!$B$34:$BI$44,MATCH(E$7,GRID!$A$34:$A$44,0),MATCH(1,($U$2=GRID!$B$31:$BI$31)*(КАЛЕНДАРЬ!$AZ29=GRID!$B$33:$BI$33), 0)),
ROUNDUP(INDEX(GRID!$B$34:$BI$44,MATCH(E$7,GRID!$A$34:$A$44,0),MATCH(1,($U$2=GRID!$B$31:$BI$31)*(КАЛЕНДАРЬ!$AZ29=GRID!$B$33:$BI$33),0))*(1-GRID!$B$69),0))</f>
        <v>24700</v>
      </c>
      <c r="F487" s="47" cm="1">
        <f t="array" ref="F487">IF($I$2="Открытый тариф",
INDEX(GRID!$B$47:$BI$57,MATCH(E$7,GRID!$A$47:$A$57,0),MATCH(1,($U$2=GRID!$B$31:$BI$31)*(КАЛЕНДАРЬ!$AZ29=GRID!$B$33:$BI$33), 0)),
ROUNDUP(INDEX(GRID!$B$47:$BI$57,MATCH(E$7,GRID!$A$47:$A$57,0),MATCH(1,($U$2=GRID!$B$31:$BI$31)*(КАЛЕНДАРЬ!$AZ29=GRID!$B$33:$BI$33),0))*(1-GRID!$B$69),0))</f>
        <v>27300</v>
      </c>
      <c r="G487" s="47" cm="1">
        <f t="array" ref="G487">IF($I$2="Открытый тариф",
INDEX(GRID!$B$34:$BI$44,MATCH(G$7,GRID!$A$34:$A$44,0),MATCH(1,($U$2=GRID!$B$31:$BI$31)*(КАЛЕНДАРЬ!$AZ29=GRID!$B$33:$BI$33), 0)),
ROUNDUP(INDEX(GRID!$B$34:$BI$44,MATCH(G$7,GRID!$A$34:$A$44,0),MATCH(1,($U$2=GRID!$B$31:$BI$31)*(КАЛЕНДАРЬ!$AZ29=GRID!$B$33:$BI$33),0))*(1-GRID!$B$69),0))</f>
        <v>25800</v>
      </c>
      <c r="H487" s="47" cm="1">
        <f t="array" ref="H487">IF($I$2="Открытый тариф",
INDEX(GRID!$B$47:$BI$57,MATCH(G$7,GRID!$A$47:$A$57,0),MATCH(1,($U$2=GRID!$B$31:$BI$31)*(КАЛЕНДАРЬ!$AZ29=GRID!$B$33:$BI$33), 0)),
ROUNDUP(INDEX(GRID!$B$47:$BI$57,MATCH(G$7,GRID!$A$47:$A$57,0),MATCH(1,($U$2=GRID!$B$31:$BI$31)*(КАЛЕНДАРЬ!$AZ29=GRID!$B$33:$BI$33),0))*(1-GRID!$B$69),0))</f>
        <v>28400</v>
      </c>
      <c r="I487" s="47" cm="1">
        <f t="array" ref="I487">IF($I$2="Открытый тариф",
INDEX(GRID!$B$34:$BI$44,MATCH(I$7,GRID!$A$34:$A$44,0),MATCH(1,($U$2=GRID!$B$31:$BI$31)*(КАЛЕНДАРЬ!$AZ29=GRID!$B$33:$BI$33), 0)),
ROUNDUP(INDEX(GRID!$B$34:$BI$44,MATCH(I$7,GRID!$A$34:$A$44,0),MATCH(1,($U$2=GRID!$B$31:$BI$31)*(КАЛЕНДАРЬ!$AZ29=GRID!$B$33:$BI$33),0))*(1-GRID!$B$69),0))</f>
        <v>27700</v>
      </c>
      <c r="J487" s="47" cm="1">
        <f t="array" ref="J487">IF($I$2="Открытый тариф",
INDEX(GRID!$B$47:$BI$57,MATCH(I$7,GRID!$A$47:$A$57,0),MATCH(1,($U$2=GRID!$B$31:$BI$31)*(КАЛЕНДАРЬ!$AZ29=GRID!$B$33:$BI$33), 0)),
ROUNDUP(INDEX(GRID!$B$47:$BI$57,MATCH(I$7,GRID!$A$47:$A$57,0),MATCH(1,($U$2=GRID!$B$31:$BI$31)*(КАЛЕНДАРЬ!$AZ29=GRID!$B$33:$BI$33),0))*(1-GRID!$B$69),0))</f>
        <v>30300</v>
      </c>
      <c r="K487" s="47" cm="1">
        <f t="array" ref="K487">IF($I$2="Открытый тариф",
INDEX(GRID!$B$34:$BI$44,MATCH(K$7,GRID!$A$34:$A$44,0),MATCH(1,($U$2=GRID!$B$31:$BI$31)*(КАЛЕНДАРЬ!$AZ29=GRID!$B$33:$BI$33), 0)),
ROUNDUP(INDEX(GRID!$B$34:$BI$44,MATCH(K$7,GRID!$A$34:$A$44,0),MATCH(1,($U$2=GRID!$B$31:$BI$31)*(КАЛЕНДАРЬ!$AZ29=GRID!$B$33:$BI$33),0))*(1-GRID!$B$69),0))</f>
        <v>28800</v>
      </c>
      <c r="L487" s="47" cm="1">
        <f t="array" ref="L487">IF($I$2="Открытый тариф",
INDEX(GRID!$B$47:$BI$57,MATCH(K$7,GRID!$A$47:$A$57,0),MATCH(1,($U$2=GRID!$B$31:$BI$31)*(КАЛЕНДАРЬ!$AZ29=GRID!$B$33:$BI$33), 0)),
ROUNDUP(INDEX(GRID!$B$47:$BI$57,MATCH(K$7,GRID!$A$47:$A$57,0),MATCH(1,($U$2=GRID!$B$31:$BI$31)*(КАЛЕНДАРЬ!$AZ29=GRID!$B$33:$BI$33),0))*(1-GRID!$B$69),0))</f>
        <v>31400</v>
      </c>
      <c r="M487" s="47" cm="1">
        <f t="array" ref="M487">IF($I$2="Открытый тариф",
INDEX(GRID!$B$34:$BI$44,MATCH(M$7,GRID!$A$34:$A$44,0),MATCH(1,($U$2=GRID!$B$31:$BI$31)*(КАЛЕНДАРЬ!$AZ29=GRID!$B$33:$BI$33), 0)),
ROUNDUP(INDEX(GRID!$B$34:$BI$44,MATCH(M$7,GRID!$A$34:$A$44,0),MATCH(1,($U$2=GRID!$B$31:$BI$31)*(КАЛЕНДАРЬ!$AZ29=GRID!$B$33:$BI$33),0))*(1-GRID!$B$69),0))</f>
        <v>30700</v>
      </c>
      <c r="N487" s="47" cm="1">
        <f t="array" ref="N487">IF($I$2="Открытый тариф",
INDEX(GRID!$B$47:$BI$57,MATCH(M$7,GRID!$A$47:$A$57,0),MATCH(1,($U$2=GRID!$B$31:$BI$31)*(КАЛЕНДАРЬ!$AZ29=GRID!$B$33:$BI$33), 0)),
ROUNDUP(INDEX(GRID!$B$47:$BI$57,MATCH(M$7,GRID!$A$47:$A$57,0),MATCH(1,($U$2=GRID!$B$31:$BI$31)*(КАЛЕНДАРЬ!$AZ29=GRID!$B$33:$BI$33),0))*(1-GRID!$B$69),0))</f>
        <v>33300</v>
      </c>
      <c r="O487" s="47" cm="1">
        <f t="array" ref="O487">IF($I$2="Открытый тариф",
INDEX(GRID!$B$34:$BI$44,MATCH(O$7,GRID!$A$34:$A$44,0),MATCH(1,($U$2=GRID!$B$31:$BI$31)*(КАЛЕНДАРЬ!$AZ29=GRID!$B$33:$BI$33), 0)),
ROUNDUP(INDEX(GRID!$B$34:$BI$44,MATCH(O$7,GRID!$A$34:$A$44,0),MATCH(1,($U$2=GRID!$B$31:$BI$31)*(КАЛЕНДАРЬ!$AZ29=GRID!$B$33:$BI$33),0))*(1-GRID!$B$69),0))</f>
        <v>37900</v>
      </c>
      <c r="P487" s="47" cm="1">
        <f t="array" ref="P487">IF($I$2="Открытый тариф",
INDEX(GRID!$B$47:$BI$57,MATCH(O$7,GRID!$A$47:$A$57,0),MATCH(1,($U$2=GRID!$B$31:$BI$31)*(КАЛЕНДАРЬ!$AZ29=GRID!$B$33:$BI$33), 0)),
ROUNDUP(INDEX(GRID!$B$47:$BI$57,MATCH(O$7,GRID!$A$47:$A$57,0),MATCH(1,($U$2=GRID!$B$31:$BI$31)*(КАЛЕНДАРЬ!$AZ29=GRID!$B$33:$BI$33),0))*(1-GRID!$B$69),0))</f>
        <v>40500</v>
      </c>
      <c r="Q487" s="47" cm="1">
        <f t="array" ref="Q487">IF($I$2="Открытый тариф",
INDEX(GRID!$B$34:$BI$44,MATCH(Q$7,GRID!$A$34:$A$44,0),MATCH(1,($U$2=GRID!$B$31:$BI$31)*(КАЛЕНДАРЬ!$AZ29=GRID!$B$33:$BI$33), 0)),
ROUNDUP(INDEX(GRID!$B$34:$BI$44,MATCH(Q$7,GRID!$A$34:$A$44,0),MATCH(1,($U$2=GRID!$B$31:$BI$31)*(КАЛЕНДАРЬ!$AZ29=GRID!$B$33:$BI$33),0))*(1-GRID!$B$69),0))</f>
        <v>40000</v>
      </c>
      <c r="R487" s="47" cm="1">
        <f t="array" ref="R487">IF($I$2="Открытый тариф",
INDEX(GRID!$B$47:$BI$57,MATCH(Q$7,GRID!$A$47:$A$57,0),MATCH(1,($U$2=GRID!$B$31:$BI$31)*(КАЛЕНДАРЬ!$AZ29=GRID!$B$33:$BI$33), 0)),
ROUNDUP(INDEX(GRID!$B$47:$BI$57,MATCH(Q$7,GRID!$A$47:$A$57,0),MATCH(1,($U$2=GRID!$B$31:$BI$31)*(КАЛЕНДАРЬ!$AZ29=GRID!$B$33:$BI$33),0))*(1-GRID!$B$69),0))</f>
        <v>42600</v>
      </c>
      <c r="S487" s="47" cm="1">
        <f t="array" ref="S487">IF($I$2="Открытый тариф",
INDEX(GRID!$B$34:$BI$44,MATCH(S$7,GRID!$A$34:$A$44,0),MATCH(1,($U$2=GRID!$B$31:$BI$31)*(КАЛЕНДАРЬ!$AZ29=GRID!$B$33:$BI$33), 0)),
ROUNDUP(INDEX(GRID!$B$34:$BI$44,MATCH(S$7,GRID!$A$34:$A$44,0),MATCH(1,($U$2=GRID!$B$31:$BI$31)*(КАЛЕНДАРЬ!$AZ29=GRID!$B$33:$BI$33),0))*(1-GRID!$B$69),0))</f>
        <v>43600</v>
      </c>
      <c r="T487" s="47" cm="1">
        <f t="array" ref="T487">IF($I$2="Открытый тариф",
INDEX(GRID!$B$47:$BI$57,MATCH(S$7,GRID!$A$47:$A$57,0),MATCH(1,($U$2=GRID!$B$31:$BI$31)*(КАЛЕНДАРЬ!$AZ29=GRID!$B$33:$BI$33), 0)),
ROUNDUP(INDEX(GRID!$B$47:$BI$57,MATCH(S$7,GRID!$A$47:$A$57,0),MATCH(1,($U$2=GRID!$B$31:$BI$31)*(КАЛЕНДАРЬ!$AZ29=GRID!$B$33:$BI$33),0))*(1-GRID!$B$69),0))</f>
        <v>46200</v>
      </c>
      <c r="U487" s="47" cm="1">
        <f t="array" ref="U487">IF($I$2="Открытый тариф",
INDEX(GRID!$B$34:$BI$44,MATCH(U$7,GRID!$A$34:$A$44,0),MATCH(1,($U$2=GRID!$B$31:$BI$31)*(КАЛЕНДАРЬ!$AZ29=GRID!$B$33:$BI$33), 0)),
ROUNDUP(INDEX(GRID!$B$34:$BI$44,MATCH(U$7,GRID!$A$34:$A$44,0),MATCH(1,($U$2=GRID!$B$31:$BI$31)*(КАЛЕНДАРЬ!$AZ29=GRID!$B$33:$BI$33),0))*(1-GRID!$B$69),0))</f>
        <v>49800</v>
      </c>
      <c r="V487" s="47" cm="1">
        <f t="array" ref="V487">IF($I$2="Открытый тариф",
INDEX(GRID!$B$47:$BI$57,MATCH(U$7,GRID!$A$47:$A$57,0),MATCH(1,($U$2=GRID!$B$31:$BI$31)*(КАЛЕНДАРЬ!$AZ29=GRID!$B$33:$BI$33), 0)),
ROUNDUP(INDEX(GRID!$B$47:$BI$57,MATCH(U$7,GRID!$A$47:$A$57,0),MATCH(1,($U$2=GRID!$B$31:$BI$31)*(КАЛЕНДАРЬ!$AZ29=GRID!$B$33:$BI$33),0))*(1-GRID!$B$69),0))</f>
        <v>52400</v>
      </c>
      <c r="W487" s="47" cm="1">
        <f t="array" ref="W487">IF($I$2="Открытый тариф",
INDEX(GRID!$B$34:$BI$44,MATCH(W$7,GRID!$A$34:$A$44,0),MATCH(1,($U$2=GRID!$B$31:$BI$31)*(КАЛЕНДАРЬ!$AZ29=GRID!$B$33:$BI$33), 0)),
ROUNDUP(INDEX(GRID!$B$34:$BI$44,MATCH(W$7,GRID!$A$34:$A$44,0),MATCH(1,($U$2=GRID!$B$31:$BI$31)*(КАЛЕНДАРЬ!$AZ29=GRID!$B$33:$BI$33),0))*(1-GRID!$B$69),0))</f>
        <v>147800</v>
      </c>
      <c r="X487" s="47" cm="1">
        <f t="array" ref="X487">IF($I$2="Открытый тариф",
INDEX(GRID!$B$47:$BI$57,MATCH(W$7,GRID!$A$47:$A$57,0),MATCH(1,($U$2=GRID!$B$31:$BI$31)*(КАЛЕНДАРЬ!$AZ29=GRID!$B$33:$BI$33), 0)),
ROUNDUP(INDEX(GRID!$B$47:$BI$57,MATCH(W$7,GRID!$A$47:$A$57,0),MATCH(1,($U$2=GRID!$B$31:$BI$31)*(КАЛЕНДАРЬ!$AZ29=GRID!$B$33:$BI$33),0))*(1-GRID!$B$69),0))</f>
        <v>150400</v>
      </c>
    </row>
    <row r="488" spans="1:24" x14ac:dyDescent="0.2">
      <c r="A488" s="117" t="s">
        <v>45</v>
      </c>
      <c r="B488" s="117">
        <v>27</v>
      </c>
      <c r="C488" s="47" cm="1">
        <f t="array" ref="C488">IF($I$2="Открытый тариф",
INDEX(GRID!$B$34:$BI$44,MATCH(C$7,GRID!$A$34:$A$44,0),MATCH(1,($U$2=GRID!$B$31:$BI$31)*(КАЛЕНДАРЬ!$AZ30=GRID!$B$33:$BI$33), 0)),
ROUNDUP(INDEX(GRID!$B$34:$BI$44,MATCH(C$7,GRID!$A$34:$A$44,0),MATCH(1,($U$2=GRID!$B$31:$BI$31)*(КАЛЕНДАРЬ!$AZ30=GRID!$B$33:$BI$33),0))*(1-GRID!$B$69),0))</f>
        <v>22800</v>
      </c>
      <c r="D488" s="47" cm="1">
        <f t="array" ref="D488">IF($I$2="Открытый тариф",
INDEX(GRID!$B$47:$BI$57,MATCH(C$7,GRID!$A$47:$A$57,0),MATCH(1,($U$2=GRID!$B$31:$BI$31)*(КАЛЕНДАРЬ!$AZ30=GRID!$B$33:$BI$33), 0)),
ROUNDUP(INDEX(GRID!$B$47:$BI$57,MATCH(C$7,GRID!$A$47:$A$57,0),MATCH(1,($U$2=GRID!$B$31:$BI$31)*(КАЛЕНДАРЬ!$AZ30=GRID!$B$33:$BI$33),0))*(1-GRID!$B$69),0))</f>
        <v>25400</v>
      </c>
      <c r="E488" s="47" cm="1">
        <f t="array" ref="E488">IF($I$2="Открытый тариф",
INDEX(GRID!$B$34:$BI$44,MATCH(E$7,GRID!$A$34:$A$44,0),MATCH(1,($U$2=GRID!$B$31:$BI$31)*(КАЛЕНДАРЬ!$AZ30=GRID!$B$33:$BI$33), 0)),
ROUNDUP(INDEX(GRID!$B$34:$BI$44,MATCH(E$7,GRID!$A$34:$A$44,0),MATCH(1,($U$2=GRID!$B$31:$BI$31)*(КАЛЕНДАРЬ!$AZ30=GRID!$B$33:$BI$33),0))*(1-GRID!$B$69),0))</f>
        <v>24700</v>
      </c>
      <c r="F488" s="47" cm="1">
        <f t="array" ref="F488">IF($I$2="Открытый тариф",
INDEX(GRID!$B$47:$BI$57,MATCH(E$7,GRID!$A$47:$A$57,0),MATCH(1,($U$2=GRID!$B$31:$BI$31)*(КАЛЕНДАРЬ!$AZ30=GRID!$B$33:$BI$33), 0)),
ROUNDUP(INDEX(GRID!$B$47:$BI$57,MATCH(E$7,GRID!$A$47:$A$57,0),MATCH(1,($U$2=GRID!$B$31:$BI$31)*(КАЛЕНДАРЬ!$AZ30=GRID!$B$33:$BI$33),0))*(1-GRID!$B$69),0))</f>
        <v>27300</v>
      </c>
      <c r="G488" s="47" cm="1">
        <f t="array" ref="G488">IF($I$2="Открытый тариф",
INDEX(GRID!$B$34:$BI$44,MATCH(G$7,GRID!$A$34:$A$44,0),MATCH(1,($U$2=GRID!$B$31:$BI$31)*(КАЛЕНДАРЬ!$AZ30=GRID!$B$33:$BI$33), 0)),
ROUNDUP(INDEX(GRID!$B$34:$BI$44,MATCH(G$7,GRID!$A$34:$A$44,0),MATCH(1,($U$2=GRID!$B$31:$BI$31)*(КАЛЕНДАРЬ!$AZ30=GRID!$B$33:$BI$33),0))*(1-GRID!$B$69),0))</f>
        <v>25800</v>
      </c>
      <c r="H488" s="47" cm="1">
        <f t="array" ref="H488">IF($I$2="Открытый тариф",
INDEX(GRID!$B$47:$BI$57,MATCH(G$7,GRID!$A$47:$A$57,0),MATCH(1,($U$2=GRID!$B$31:$BI$31)*(КАЛЕНДАРЬ!$AZ30=GRID!$B$33:$BI$33), 0)),
ROUNDUP(INDEX(GRID!$B$47:$BI$57,MATCH(G$7,GRID!$A$47:$A$57,0),MATCH(1,($U$2=GRID!$B$31:$BI$31)*(КАЛЕНДАРЬ!$AZ30=GRID!$B$33:$BI$33),0))*(1-GRID!$B$69),0))</f>
        <v>28400</v>
      </c>
      <c r="I488" s="47" cm="1">
        <f t="array" ref="I488">IF($I$2="Открытый тариф",
INDEX(GRID!$B$34:$BI$44,MATCH(I$7,GRID!$A$34:$A$44,0),MATCH(1,($U$2=GRID!$B$31:$BI$31)*(КАЛЕНДАРЬ!$AZ30=GRID!$B$33:$BI$33), 0)),
ROUNDUP(INDEX(GRID!$B$34:$BI$44,MATCH(I$7,GRID!$A$34:$A$44,0),MATCH(1,($U$2=GRID!$B$31:$BI$31)*(КАЛЕНДАРЬ!$AZ30=GRID!$B$33:$BI$33),0))*(1-GRID!$B$69),0))</f>
        <v>27700</v>
      </c>
      <c r="J488" s="47" cm="1">
        <f t="array" ref="J488">IF($I$2="Открытый тариф",
INDEX(GRID!$B$47:$BI$57,MATCH(I$7,GRID!$A$47:$A$57,0),MATCH(1,($U$2=GRID!$B$31:$BI$31)*(КАЛЕНДАРЬ!$AZ30=GRID!$B$33:$BI$33), 0)),
ROUNDUP(INDEX(GRID!$B$47:$BI$57,MATCH(I$7,GRID!$A$47:$A$57,0),MATCH(1,($U$2=GRID!$B$31:$BI$31)*(КАЛЕНДАРЬ!$AZ30=GRID!$B$33:$BI$33),0))*(1-GRID!$B$69),0))</f>
        <v>30300</v>
      </c>
      <c r="K488" s="47" cm="1">
        <f t="array" ref="K488">IF($I$2="Открытый тариф",
INDEX(GRID!$B$34:$BI$44,MATCH(K$7,GRID!$A$34:$A$44,0),MATCH(1,($U$2=GRID!$B$31:$BI$31)*(КАЛЕНДАРЬ!$AZ30=GRID!$B$33:$BI$33), 0)),
ROUNDUP(INDEX(GRID!$B$34:$BI$44,MATCH(K$7,GRID!$A$34:$A$44,0),MATCH(1,($U$2=GRID!$B$31:$BI$31)*(КАЛЕНДАРЬ!$AZ30=GRID!$B$33:$BI$33),0))*(1-GRID!$B$69),0))</f>
        <v>28800</v>
      </c>
      <c r="L488" s="47" cm="1">
        <f t="array" ref="L488">IF($I$2="Открытый тариф",
INDEX(GRID!$B$47:$BI$57,MATCH(K$7,GRID!$A$47:$A$57,0),MATCH(1,($U$2=GRID!$B$31:$BI$31)*(КАЛЕНДАРЬ!$AZ30=GRID!$B$33:$BI$33), 0)),
ROUNDUP(INDEX(GRID!$B$47:$BI$57,MATCH(K$7,GRID!$A$47:$A$57,0),MATCH(1,($U$2=GRID!$B$31:$BI$31)*(КАЛЕНДАРЬ!$AZ30=GRID!$B$33:$BI$33),0))*(1-GRID!$B$69),0))</f>
        <v>31400</v>
      </c>
      <c r="M488" s="47" cm="1">
        <f t="array" ref="M488">IF($I$2="Открытый тариф",
INDEX(GRID!$B$34:$BI$44,MATCH(M$7,GRID!$A$34:$A$44,0),MATCH(1,($U$2=GRID!$B$31:$BI$31)*(КАЛЕНДАРЬ!$AZ30=GRID!$B$33:$BI$33), 0)),
ROUNDUP(INDEX(GRID!$B$34:$BI$44,MATCH(M$7,GRID!$A$34:$A$44,0),MATCH(1,($U$2=GRID!$B$31:$BI$31)*(КАЛЕНДАРЬ!$AZ30=GRID!$B$33:$BI$33),0))*(1-GRID!$B$69),0))</f>
        <v>30700</v>
      </c>
      <c r="N488" s="47" cm="1">
        <f t="array" ref="N488">IF($I$2="Открытый тариф",
INDEX(GRID!$B$47:$BI$57,MATCH(M$7,GRID!$A$47:$A$57,0),MATCH(1,($U$2=GRID!$B$31:$BI$31)*(КАЛЕНДАРЬ!$AZ30=GRID!$B$33:$BI$33), 0)),
ROUNDUP(INDEX(GRID!$B$47:$BI$57,MATCH(M$7,GRID!$A$47:$A$57,0),MATCH(1,($U$2=GRID!$B$31:$BI$31)*(КАЛЕНДАРЬ!$AZ30=GRID!$B$33:$BI$33),0))*(1-GRID!$B$69),0))</f>
        <v>33300</v>
      </c>
      <c r="O488" s="47" cm="1">
        <f t="array" ref="O488">IF($I$2="Открытый тариф",
INDEX(GRID!$B$34:$BI$44,MATCH(O$7,GRID!$A$34:$A$44,0),MATCH(1,($U$2=GRID!$B$31:$BI$31)*(КАЛЕНДАРЬ!$AZ30=GRID!$B$33:$BI$33), 0)),
ROUNDUP(INDEX(GRID!$B$34:$BI$44,MATCH(O$7,GRID!$A$34:$A$44,0),MATCH(1,($U$2=GRID!$B$31:$BI$31)*(КАЛЕНДАРЬ!$AZ30=GRID!$B$33:$BI$33),0))*(1-GRID!$B$69),0))</f>
        <v>37900</v>
      </c>
      <c r="P488" s="47" cm="1">
        <f t="array" ref="P488">IF($I$2="Открытый тариф",
INDEX(GRID!$B$47:$BI$57,MATCH(O$7,GRID!$A$47:$A$57,0),MATCH(1,($U$2=GRID!$B$31:$BI$31)*(КАЛЕНДАРЬ!$AZ30=GRID!$B$33:$BI$33), 0)),
ROUNDUP(INDEX(GRID!$B$47:$BI$57,MATCH(O$7,GRID!$A$47:$A$57,0),MATCH(1,($U$2=GRID!$B$31:$BI$31)*(КАЛЕНДАРЬ!$AZ30=GRID!$B$33:$BI$33),0))*(1-GRID!$B$69),0))</f>
        <v>40500</v>
      </c>
      <c r="Q488" s="47" cm="1">
        <f t="array" ref="Q488">IF($I$2="Открытый тариф",
INDEX(GRID!$B$34:$BI$44,MATCH(Q$7,GRID!$A$34:$A$44,0),MATCH(1,($U$2=GRID!$B$31:$BI$31)*(КАЛЕНДАРЬ!$AZ30=GRID!$B$33:$BI$33), 0)),
ROUNDUP(INDEX(GRID!$B$34:$BI$44,MATCH(Q$7,GRID!$A$34:$A$44,0),MATCH(1,($U$2=GRID!$B$31:$BI$31)*(КАЛЕНДАРЬ!$AZ30=GRID!$B$33:$BI$33),0))*(1-GRID!$B$69),0))</f>
        <v>40000</v>
      </c>
      <c r="R488" s="47" cm="1">
        <f t="array" ref="R488">IF($I$2="Открытый тариф",
INDEX(GRID!$B$47:$BI$57,MATCH(Q$7,GRID!$A$47:$A$57,0),MATCH(1,($U$2=GRID!$B$31:$BI$31)*(КАЛЕНДАРЬ!$AZ30=GRID!$B$33:$BI$33), 0)),
ROUNDUP(INDEX(GRID!$B$47:$BI$57,MATCH(Q$7,GRID!$A$47:$A$57,0),MATCH(1,($U$2=GRID!$B$31:$BI$31)*(КАЛЕНДАРЬ!$AZ30=GRID!$B$33:$BI$33),0))*(1-GRID!$B$69),0))</f>
        <v>42600</v>
      </c>
      <c r="S488" s="47" cm="1">
        <f t="array" ref="S488">IF($I$2="Открытый тариф",
INDEX(GRID!$B$34:$BI$44,MATCH(S$7,GRID!$A$34:$A$44,0),MATCH(1,($U$2=GRID!$B$31:$BI$31)*(КАЛЕНДАРЬ!$AZ30=GRID!$B$33:$BI$33), 0)),
ROUNDUP(INDEX(GRID!$B$34:$BI$44,MATCH(S$7,GRID!$A$34:$A$44,0),MATCH(1,($U$2=GRID!$B$31:$BI$31)*(КАЛЕНДАРЬ!$AZ30=GRID!$B$33:$BI$33),0))*(1-GRID!$B$69),0))</f>
        <v>43600</v>
      </c>
      <c r="T488" s="47" cm="1">
        <f t="array" ref="T488">IF($I$2="Открытый тариф",
INDEX(GRID!$B$47:$BI$57,MATCH(S$7,GRID!$A$47:$A$57,0),MATCH(1,($U$2=GRID!$B$31:$BI$31)*(КАЛЕНДАРЬ!$AZ30=GRID!$B$33:$BI$33), 0)),
ROUNDUP(INDEX(GRID!$B$47:$BI$57,MATCH(S$7,GRID!$A$47:$A$57,0),MATCH(1,($U$2=GRID!$B$31:$BI$31)*(КАЛЕНДАРЬ!$AZ30=GRID!$B$33:$BI$33),0))*(1-GRID!$B$69),0))</f>
        <v>46200</v>
      </c>
      <c r="U488" s="47" cm="1">
        <f t="array" ref="U488">IF($I$2="Открытый тариф",
INDEX(GRID!$B$34:$BI$44,MATCH(U$7,GRID!$A$34:$A$44,0),MATCH(1,($U$2=GRID!$B$31:$BI$31)*(КАЛЕНДАРЬ!$AZ30=GRID!$B$33:$BI$33), 0)),
ROUNDUP(INDEX(GRID!$B$34:$BI$44,MATCH(U$7,GRID!$A$34:$A$44,0),MATCH(1,($U$2=GRID!$B$31:$BI$31)*(КАЛЕНДАРЬ!$AZ30=GRID!$B$33:$BI$33),0))*(1-GRID!$B$69),0))</f>
        <v>49800</v>
      </c>
      <c r="V488" s="47" cm="1">
        <f t="array" ref="V488">IF($I$2="Открытый тариф",
INDEX(GRID!$B$47:$BI$57,MATCH(U$7,GRID!$A$47:$A$57,0),MATCH(1,($U$2=GRID!$B$31:$BI$31)*(КАЛЕНДАРЬ!$AZ30=GRID!$B$33:$BI$33), 0)),
ROUNDUP(INDEX(GRID!$B$47:$BI$57,MATCH(U$7,GRID!$A$47:$A$57,0),MATCH(1,($U$2=GRID!$B$31:$BI$31)*(КАЛЕНДАРЬ!$AZ30=GRID!$B$33:$BI$33),0))*(1-GRID!$B$69),0))</f>
        <v>52400</v>
      </c>
      <c r="W488" s="47" cm="1">
        <f t="array" ref="W488">IF($I$2="Открытый тариф",
INDEX(GRID!$B$34:$BI$44,MATCH(W$7,GRID!$A$34:$A$44,0),MATCH(1,($U$2=GRID!$B$31:$BI$31)*(КАЛЕНДАРЬ!$AZ30=GRID!$B$33:$BI$33), 0)),
ROUNDUP(INDEX(GRID!$B$34:$BI$44,MATCH(W$7,GRID!$A$34:$A$44,0),MATCH(1,($U$2=GRID!$B$31:$BI$31)*(КАЛЕНДАРЬ!$AZ30=GRID!$B$33:$BI$33),0))*(1-GRID!$B$69),0))</f>
        <v>147800</v>
      </c>
      <c r="X488" s="47" cm="1">
        <f t="array" ref="X488">IF($I$2="Открытый тариф",
INDEX(GRID!$B$47:$BI$57,MATCH(W$7,GRID!$A$47:$A$57,0),MATCH(1,($U$2=GRID!$B$31:$BI$31)*(КАЛЕНДАРЬ!$AZ30=GRID!$B$33:$BI$33), 0)),
ROUNDUP(INDEX(GRID!$B$47:$BI$57,MATCH(W$7,GRID!$A$47:$A$57,0),MATCH(1,($U$2=GRID!$B$31:$BI$31)*(КАЛЕНДАРЬ!$AZ30=GRID!$B$33:$BI$33),0))*(1-GRID!$B$69),0))</f>
        <v>150400</v>
      </c>
    </row>
    <row r="489" spans="1:24" x14ac:dyDescent="0.2">
      <c r="A489" s="117" t="s">
        <v>46</v>
      </c>
      <c r="B489" s="117">
        <v>28</v>
      </c>
      <c r="C489" s="47" cm="1">
        <f t="array" ref="C489">IF($I$2="Открытый тариф",
INDEX(GRID!$B$34:$BI$44,MATCH(C$7,GRID!$A$34:$A$44,0),MATCH(1,($U$2=GRID!$B$31:$BI$31)*(КАЛЕНДАРЬ!$AZ31=GRID!$B$33:$BI$33), 0)),
ROUNDUP(INDEX(GRID!$B$34:$BI$44,MATCH(C$7,GRID!$A$34:$A$44,0),MATCH(1,($U$2=GRID!$B$31:$BI$31)*(КАЛЕНДАРЬ!$AZ31=GRID!$B$33:$BI$33),0))*(1-GRID!$B$69),0))</f>
        <v>22800</v>
      </c>
      <c r="D489" s="47" cm="1">
        <f t="array" ref="D489">IF($I$2="Открытый тариф",
INDEX(GRID!$B$47:$BI$57,MATCH(C$7,GRID!$A$47:$A$57,0),MATCH(1,($U$2=GRID!$B$31:$BI$31)*(КАЛЕНДАРЬ!$AZ31=GRID!$B$33:$BI$33), 0)),
ROUNDUP(INDEX(GRID!$B$47:$BI$57,MATCH(C$7,GRID!$A$47:$A$57,0),MATCH(1,($U$2=GRID!$B$31:$BI$31)*(КАЛЕНДАРЬ!$AZ31=GRID!$B$33:$BI$33),0))*(1-GRID!$B$69),0))</f>
        <v>25400</v>
      </c>
      <c r="E489" s="47" cm="1">
        <f t="array" ref="E489">IF($I$2="Открытый тариф",
INDEX(GRID!$B$34:$BI$44,MATCH(E$7,GRID!$A$34:$A$44,0),MATCH(1,($U$2=GRID!$B$31:$BI$31)*(КАЛЕНДАРЬ!$AZ31=GRID!$B$33:$BI$33), 0)),
ROUNDUP(INDEX(GRID!$B$34:$BI$44,MATCH(E$7,GRID!$A$34:$A$44,0),MATCH(1,($U$2=GRID!$B$31:$BI$31)*(КАЛЕНДАРЬ!$AZ31=GRID!$B$33:$BI$33),0))*(1-GRID!$B$69),0))</f>
        <v>24700</v>
      </c>
      <c r="F489" s="47" cm="1">
        <f t="array" ref="F489">IF($I$2="Открытый тариф",
INDEX(GRID!$B$47:$BI$57,MATCH(E$7,GRID!$A$47:$A$57,0),MATCH(1,($U$2=GRID!$B$31:$BI$31)*(КАЛЕНДАРЬ!$AZ31=GRID!$B$33:$BI$33), 0)),
ROUNDUP(INDEX(GRID!$B$47:$BI$57,MATCH(E$7,GRID!$A$47:$A$57,0),MATCH(1,($U$2=GRID!$B$31:$BI$31)*(КАЛЕНДАРЬ!$AZ31=GRID!$B$33:$BI$33),0))*(1-GRID!$B$69),0))</f>
        <v>27300</v>
      </c>
      <c r="G489" s="47" cm="1">
        <f t="array" ref="G489">IF($I$2="Открытый тариф",
INDEX(GRID!$B$34:$BI$44,MATCH(G$7,GRID!$A$34:$A$44,0),MATCH(1,($U$2=GRID!$B$31:$BI$31)*(КАЛЕНДАРЬ!$AZ31=GRID!$B$33:$BI$33), 0)),
ROUNDUP(INDEX(GRID!$B$34:$BI$44,MATCH(G$7,GRID!$A$34:$A$44,0),MATCH(1,($U$2=GRID!$B$31:$BI$31)*(КАЛЕНДАРЬ!$AZ31=GRID!$B$33:$BI$33),0))*(1-GRID!$B$69),0))</f>
        <v>25800</v>
      </c>
      <c r="H489" s="47" cm="1">
        <f t="array" ref="H489">IF($I$2="Открытый тариф",
INDEX(GRID!$B$47:$BI$57,MATCH(G$7,GRID!$A$47:$A$57,0),MATCH(1,($U$2=GRID!$B$31:$BI$31)*(КАЛЕНДАРЬ!$AZ31=GRID!$B$33:$BI$33), 0)),
ROUNDUP(INDEX(GRID!$B$47:$BI$57,MATCH(G$7,GRID!$A$47:$A$57,0),MATCH(1,($U$2=GRID!$B$31:$BI$31)*(КАЛЕНДАРЬ!$AZ31=GRID!$B$33:$BI$33),0))*(1-GRID!$B$69),0))</f>
        <v>28400</v>
      </c>
      <c r="I489" s="47" cm="1">
        <f t="array" ref="I489">IF($I$2="Открытый тариф",
INDEX(GRID!$B$34:$BI$44,MATCH(I$7,GRID!$A$34:$A$44,0),MATCH(1,($U$2=GRID!$B$31:$BI$31)*(КАЛЕНДАРЬ!$AZ31=GRID!$B$33:$BI$33), 0)),
ROUNDUP(INDEX(GRID!$B$34:$BI$44,MATCH(I$7,GRID!$A$34:$A$44,0),MATCH(1,($U$2=GRID!$B$31:$BI$31)*(КАЛЕНДАРЬ!$AZ31=GRID!$B$33:$BI$33),0))*(1-GRID!$B$69),0))</f>
        <v>27700</v>
      </c>
      <c r="J489" s="47" cm="1">
        <f t="array" ref="J489">IF($I$2="Открытый тариф",
INDEX(GRID!$B$47:$BI$57,MATCH(I$7,GRID!$A$47:$A$57,0),MATCH(1,($U$2=GRID!$B$31:$BI$31)*(КАЛЕНДАРЬ!$AZ31=GRID!$B$33:$BI$33), 0)),
ROUNDUP(INDEX(GRID!$B$47:$BI$57,MATCH(I$7,GRID!$A$47:$A$57,0),MATCH(1,($U$2=GRID!$B$31:$BI$31)*(КАЛЕНДАРЬ!$AZ31=GRID!$B$33:$BI$33),0))*(1-GRID!$B$69),0))</f>
        <v>30300</v>
      </c>
      <c r="K489" s="47" cm="1">
        <f t="array" ref="K489">IF($I$2="Открытый тариф",
INDEX(GRID!$B$34:$BI$44,MATCH(K$7,GRID!$A$34:$A$44,0),MATCH(1,($U$2=GRID!$B$31:$BI$31)*(КАЛЕНДАРЬ!$AZ31=GRID!$B$33:$BI$33), 0)),
ROUNDUP(INDEX(GRID!$B$34:$BI$44,MATCH(K$7,GRID!$A$34:$A$44,0),MATCH(1,($U$2=GRID!$B$31:$BI$31)*(КАЛЕНДАРЬ!$AZ31=GRID!$B$33:$BI$33),0))*(1-GRID!$B$69),0))</f>
        <v>28800</v>
      </c>
      <c r="L489" s="47" cm="1">
        <f t="array" ref="L489">IF($I$2="Открытый тариф",
INDEX(GRID!$B$47:$BI$57,MATCH(K$7,GRID!$A$47:$A$57,0),MATCH(1,($U$2=GRID!$B$31:$BI$31)*(КАЛЕНДАРЬ!$AZ31=GRID!$B$33:$BI$33), 0)),
ROUNDUP(INDEX(GRID!$B$47:$BI$57,MATCH(K$7,GRID!$A$47:$A$57,0),MATCH(1,($U$2=GRID!$B$31:$BI$31)*(КАЛЕНДАРЬ!$AZ31=GRID!$B$33:$BI$33),0))*(1-GRID!$B$69),0))</f>
        <v>31400</v>
      </c>
      <c r="M489" s="47" cm="1">
        <f t="array" ref="M489">IF($I$2="Открытый тариф",
INDEX(GRID!$B$34:$BI$44,MATCH(M$7,GRID!$A$34:$A$44,0),MATCH(1,($U$2=GRID!$B$31:$BI$31)*(КАЛЕНДАРЬ!$AZ31=GRID!$B$33:$BI$33), 0)),
ROUNDUP(INDEX(GRID!$B$34:$BI$44,MATCH(M$7,GRID!$A$34:$A$44,0),MATCH(1,($U$2=GRID!$B$31:$BI$31)*(КАЛЕНДАРЬ!$AZ31=GRID!$B$33:$BI$33),0))*(1-GRID!$B$69),0))</f>
        <v>30700</v>
      </c>
      <c r="N489" s="47" cm="1">
        <f t="array" ref="N489">IF($I$2="Открытый тариф",
INDEX(GRID!$B$47:$BI$57,MATCH(M$7,GRID!$A$47:$A$57,0),MATCH(1,($U$2=GRID!$B$31:$BI$31)*(КАЛЕНДАРЬ!$AZ31=GRID!$B$33:$BI$33), 0)),
ROUNDUP(INDEX(GRID!$B$47:$BI$57,MATCH(M$7,GRID!$A$47:$A$57,0),MATCH(1,($U$2=GRID!$B$31:$BI$31)*(КАЛЕНДАРЬ!$AZ31=GRID!$B$33:$BI$33),0))*(1-GRID!$B$69),0))</f>
        <v>33300</v>
      </c>
      <c r="O489" s="47" cm="1">
        <f t="array" ref="O489">IF($I$2="Открытый тариф",
INDEX(GRID!$B$34:$BI$44,MATCH(O$7,GRID!$A$34:$A$44,0),MATCH(1,($U$2=GRID!$B$31:$BI$31)*(КАЛЕНДАРЬ!$AZ31=GRID!$B$33:$BI$33), 0)),
ROUNDUP(INDEX(GRID!$B$34:$BI$44,MATCH(O$7,GRID!$A$34:$A$44,0),MATCH(1,($U$2=GRID!$B$31:$BI$31)*(КАЛЕНДАРЬ!$AZ31=GRID!$B$33:$BI$33),0))*(1-GRID!$B$69),0))</f>
        <v>37900</v>
      </c>
      <c r="P489" s="47" cm="1">
        <f t="array" ref="P489">IF($I$2="Открытый тариф",
INDEX(GRID!$B$47:$BI$57,MATCH(O$7,GRID!$A$47:$A$57,0),MATCH(1,($U$2=GRID!$B$31:$BI$31)*(КАЛЕНДАРЬ!$AZ31=GRID!$B$33:$BI$33), 0)),
ROUNDUP(INDEX(GRID!$B$47:$BI$57,MATCH(O$7,GRID!$A$47:$A$57,0),MATCH(1,($U$2=GRID!$B$31:$BI$31)*(КАЛЕНДАРЬ!$AZ31=GRID!$B$33:$BI$33),0))*(1-GRID!$B$69),0))</f>
        <v>40500</v>
      </c>
      <c r="Q489" s="47" cm="1">
        <f t="array" ref="Q489">IF($I$2="Открытый тариф",
INDEX(GRID!$B$34:$BI$44,MATCH(Q$7,GRID!$A$34:$A$44,0),MATCH(1,($U$2=GRID!$B$31:$BI$31)*(КАЛЕНДАРЬ!$AZ31=GRID!$B$33:$BI$33), 0)),
ROUNDUP(INDEX(GRID!$B$34:$BI$44,MATCH(Q$7,GRID!$A$34:$A$44,0),MATCH(1,($U$2=GRID!$B$31:$BI$31)*(КАЛЕНДАРЬ!$AZ31=GRID!$B$33:$BI$33),0))*(1-GRID!$B$69),0))</f>
        <v>40000</v>
      </c>
      <c r="R489" s="47" cm="1">
        <f t="array" ref="R489">IF($I$2="Открытый тариф",
INDEX(GRID!$B$47:$BI$57,MATCH(Q$7,GRID!$A$47:$A$57,0),MATCH(1,($U$2=GRID!$B$31:$BI$31)*(КАЛЕНДАРЬ!$AZ31=GRID!$B$33:$BI$33), 0)),
ROUNDUP(INDEX(GRID!$B$47:$BI$57,MATCH(Q$7,GRID!$A$47:$A$57,0),MATCH(1,($U$2=GRID!$B$31:$BI$31)*(КАЛЕНДАРЬ!$AZ31=GRID!$B$33:$BI$33),0))*(1-GRID!$B$69),0))</f>
        <v>42600</v>
      </c>
      <c r="S489" s="47" cm="1">
        <f t="array" ref="S489">IF($I$2="Открытый тариф",
INDEX(GRID!$B$34:$BI$44,MATCH(S$7,GRID!$A$34:$A$44,0),MATCH(1,($U$2=GRID!$B$31:$BI$31)*(КАЛЕНДАРЬ!$AZ31=GRID!$B$33:$BI$33), 0)),
ROUNDUP(INDEX(GRID!$B$34:$BI$44,MATCH(S$7,GRID!$A$34:$A$44,0),MATCH(1,($U$2=GRID!$B$31:$BI$31)*(КАЛЕНДАРЬ!$AZ31=GRID!$B$33:$BI$33),0))*(1-GRID!$B$69),0))</f>
        <v>43600</v>
      </c>
      <c r="T489" s="47" cm="1">
        <f t="array" ref="T489">IF($I$2="Открытый тариф",
INDEX(GRID!$B$47:$BI$57,MATCH(S$7,GRID!$A$47:$A$57,0),MATCH(1,($U$2=GRID!$B$31:$BI$31)*(КАЛЕНДАРЬ!$AZ31=GRID!$B$33:$BI$33), 0)),
ROUNDUP(INDEX(GRID!$B$47:$BI$57,MATCH(S$7,GRID!$A$47:$A$57,0),MATCH(1,($U$2=GRID!$B$31:$BI$31)*(КАЛЕНДАРЬ!$AZ31=GRID!$B$33:$BI$33),0))*(1-GRID!$B$69),0))</f>
        <v>46200</v>
      </c>
      <c r="U489" s="47" cm="1">
        <f t="array" ref="U489">IF($I$2="Открытый тариф",
INDEX(GRID!$B$34:$BI$44,MATCH(U$7,GRID!$A$34:$A$44,0),MATCH(1,($U$2=GRID!$B$31:$BI$31)*(КАЛЕНДАРЬ!$AZ31=GRID!$B$33:$BI$33), 0)),
ROUNDUP(INDEX(GRID!$B$34:$BI$44,MATCH(U$7,GRID!$A$34:$A$44,0),MATCH(1,($U$2=GRID!$B$31:$BI$31)*(КАЛЕНДАРЬ!$AZ31=GRID!$B$33:$BI$33),0))*(1-GRID!$B$69),0))</f>
        <v>49800</v>
      </c>
      <c r="V489" s="47" cm="1">
        <f t="array" ref="V489">IF($I$2="Открытый тариф",
INDEX(GRID!$B$47:$BI$57,MATCH(U$7,GRID!$A$47:$A$57,0),MATCH(1,($U$2=GRID!$B$31:$BI$31)*(КАЛЕНДАРЬ!$AZ31=GRID!$B$33:$BI$33), 0)),
ROUNDUP(INDEX(GRID!$B$47:$BI$57,MATCH(U$7,GRID!$A$47:$A$57,0),MATCH(1,($U$2=GRID!$B$31:$BI$31)*(КАЛЕНДАРЬ!$AZ31=GRID!$B$33:$BI$33),0))*(1-GRID!$B$69),0))</f>
        <v>52400</v>
      </c>
      <c r="W489" s="47" cm="1">
        <f t="array" ref="W489">IF($I$2="Открытый тариф",
INDEX(GRID!$B$34:$BI$44,MATCH(W$7,GRID!$A$34:$A$44,0),MATCH(1,($U$2=GRID!$B$31:$BI$31)*(КАЛЕНДАРЬ!$AZ31=GRID!$B$33:$BI$33), 0)),
ROUNDUP(INDEX(GRID!$B$34:$BI$44,MATCH(W$7,GRID!$A$34:$A$44,0),MATCH(1,($U$2=GRID!$B$31:$BI$31)*(КАЛЕНДАРЬ!$AZ31=GRID!$B$33:$BI$33),0))*(1-GRID!$B$69),0))</f>
        <v>147800</v>
      </c>
      <c r="X489" s="47" cm="1">
        <f t="array" ref="X489">IF($I$2="Открытый тариф",
INDEX(GRID!$B$47:$BI$57,MATCH(W$7,GRID!$A$47:$A$57,0),MATCH(1,($U$2=GRID!$B$31:$BI$31)*(КАЛЕНДАРЬ!$AZ31=GRID!$B$33:$BI$33), 0)),
ROUNDUP(INDEX(GRID!$B$47:$BI$57,MATCH(W$7,GRID!$A$47:$A$57,0),MATCH(1,($U$2=GRID!$B$31:$BI$31)*(КАЛЕНДАРЬ!$AZ31=GRID!$B$33:$BI$33),0))*(1-GRID!$B$69),0))</f>
        <v>150400</v>
      </c>
    </row>
    <row r="490" spans="1:24" x14ac:dyDescent="0.2">
      <c r="A490" s="117" t="s">
        <v>47</v>
      </c>
      <c r="B490" s="117">
        <v>29</v>
      </c>
      <c r="C490" s="47" cm="1">
        <f t="array" ref="C490">IF($I$2="Открытый тариф",
INDEX(GRID!$B$34:$BI$44,MATCH(C$7,GRID!$A$34:$A$44,0),MATCH(1,($U$2=GRID!$B$31:$BI$31)*(КАЛЕНДАРЬ!$AZ32=GRID!$B$33:$BI$33), 0)),
ROUNDUP(INDEX(GRID!$B$34:$BI$44,MATCH(C$7,GRID!$A$34:$A$44,0),MATCH(1,($U$2=GRID!$B$31:$BI$31)*(КАЛЕНДАРЬ!$AZ32=GRID!$B$33:$BI$33),0))*(1-GRID!$B$69),0))</f>
        <v>24000</v>
      </c>
      <c r="D490" s="47" cm="1">
        <f t="array" ref="D490">IF($I$2="Открытый тариф",
INDEX(GRID!$B$47:$BI$57,MATCH(C$7,GRID!$A$47:$A$57,0),MATCH(1,($U$2=GRID!$B$31:$BI$31)*(КАЛЕНДАРЬ!$AZ32=GRID!$B$33:$BI$33), 0)),
ROUNDUP(INDEX(GRID!$B$47:$BI$57,MATCH(C$7,GRID!$A$47:$A$57,0),MATCH(1,($U$2=GRID!$B$31:$BI$31)*(КАЛЕНДАРЬ!$AZ32=GRID!$B$33:$BI$33),0))*(1-GRID!$B$69),0))</f>
        <v>26600</v>
      </c>
      <c r="E490" s="47" cm="1">
        <f t="array" ref="E490">IF($I$2="Открытый тариф",
INDEX(GRID!$B$34:$BI$44,MATCH(E$7,GRID!$A$34:$A$44,0),MATCH(1,($U$2=GRID!$B$31:$BI$31)*(КАЛЕНДАРЬ!$AZ32=GRID!$B$33:$BI$33), 0)),
ROUNDUP(INDEX(GRID!$B$34:$BI$44,MATCH(E$7,GRID!$A$34:$A$44,0),MATCH(1,($U$2=GRID!$B$31:$BI$31)*(КАЛЕНДАРЬ!$AZ32=GRID!$B$33:$BI$33),0))*(1-GRID!$B$69),0))</f>
        <v>25900</v>
      </c>
      <c r="F490" s="47" cm="1">
        <f t="array" ref="F490">IF($I$2="Открытый тариф",
INDEX(GRID!$B$47:$BI$57,MATCH(E$7,GRID!$A$47:$A$57,0),MATCH(1,($U$2=GRID!$B$31:$BI$31)*(КАЛЕНДАРЬ!$AZ32=GRID!$B$33:$BI$33), 0)),
ROUNDUP(INDEX(GRID!$B$47:$BI$57,MATCH(E$7,GRID!$A$47:$A$57,0),MATCH(1,($U$2=GRID!$B$31:$BI$31)*(КАЛЕНДАРЬ!$AZ32=GRID!$B$33:$BI$33),0))*(1-GRID!$B$69),0))</f>
        <v>28500</v>
      </c>
      <c r="G490" s="47" cm="1">
        <f t="array" ref="G490">IF($I$2="Открытый тариф",
INDEX(GRID!$B$34:$BI$44,MATCH(G$7,GRID!$A$34:$A$44,0),MATCH(1,($U$2=GRID!$B$31:$BI$31)*(КАЛЕНДАРЬ!$AZ32=GRID!$B$33:$BI$33), 0)),
ROUNDUP(INDEX(GRID!$B$34:$BI$44,MATCH(G$7,GRID!$A$34:$A$44,0),MATCH(1,($U$2=GRID!$B$31:$BI$31)*(КАЛЕНДАРЬ!$AZ32=GRID!$B$33:$BI$33),0))*(1-GRID!$B$69),0))</f>
        <v>27000</v>
      </c>
      <c r="H490" s="47" cm="1">
        <f t="array" ref="H490">IF($I$2="Открытый тариф",
INDEX(GRID!$B$47:$BI$57,MATCH(G$7,GRID!$A$47:$A$57,0),MATCH(1,($U$2=GRID!$B$31:$BI$31)*(КАЛЕНДАРЬ!$AZ32=GRID!$B$33:$BI$33), 0)),
ROUNDUP(INDEX(GRID!$B$47:$BI$57,MATCH(G$7,GRID!$A$47:$A$57,0),MATCH(1,($U$2=GRID!$B$31:$BI$31)*(КАЛЕНДАРЬ!$AZ32=GRID!$B$33:$BI$33),0))*(1-GRID!$B$69),0))</f>
        <v>29600</v>
      </c>
      <c r="I490" s="47" cm="1">
        <f t="array" ref="I490">IF($I$2="Открытый тариф",
INDEX(GRID!$B$34:$BI$44,MATCH(I$7,GRID!$A$34:$A$44,0),MATCH(1,($U$2=GRID!$B$31:$BI$31)*(КАЛЕНДАРЬ!$AZ32=GRID!$B$33:$BI$33), 0)),
ROUNDUP(INDEX(GRID!$B$34:$BI$44,MATCH(I$7,GRID!$A$34:$A$44,0),MATCH(1,($U$2=GRID!$B$31:$BI$31)*(КАЛЕНДАРЬ!$AZ32=GRID!$B$33:$BI$33),0))*(1-GRID!$B$69),0))</f>
        <v>28900</v>
      </c>
      <c r="J490" s="47" cm="1">
        <f t="array" ref="J490">IF($I$2="Открытый тариф",
INDEX(GRID!$B$47:$BI$57,MATCH(I$7,GRID!$A$47:$A$57,0),MATCH(1,($U$2=GRID!$B$31:$BI$31)*(КАЛЕНДАРЬ!$AZ32=GRID!$B$33:$BI$33), 0)),
ROUNDUP(INDEX(GRID!$B$47:$BI$57,MATCH(I$7,GRID!$A$47:$A$57,0),MATCH(1,($U$2=GRID!$B$31:$BI$31)*(КАЛЕНДАРЬ!$AZ32=GRID!$B$33:$BI$33),0))*(1-GRID!$B$69),0))</f>
        <v>31500</v>
      </c>
      <c r="K490" s="47" cm="1">
        <f t="array" ref="K490">IF($I$2="Открытый тариф",
INDEX(GRID!$B$34:$BI$44,MATCH(K$7,GRID!$A$34:$A$44,0),MATCH(1,($U$2=GRID!$B$31:$BI$31)*(КАЛЕНДАРЬ!$AZ32=GRID!$B$33:$BI$33), 0)),
ROUNDUP(INDEX(GRID!$B$34:$BI$44,MATCH(K$7,GRID!$A$34:$A$44,0),MATCH(1,($U$2=GRID!$B$31:$BI$31)*(КАЛЕНДАРЬ!$AZ32=GRID!$B$33:$BI$33),0))*(1-GRID!$B$69),0))</f>
        <v>30000</v>
      </c>
      <c r="L490" s="47" cm="1">
        <f t="array" ref="L490">IF($I$2="Открытый тариф",
INDEX(GRID!$B$47:$BI$57,MATCH(K$7,GRID!$A$47:$A$57,0),MATCH(1,($U$2=GRID!$B$31:$BI$31)*(КАЛЕНДАРЬ!$AZ32=GRID!$B$33:$BI$33), 0)),
ROUNDUP(INDEX(GRID!$B$47:$BI$57,MATCH(K$7,GRID!$A$47:$A$57,0),MATCH(1,($U$2=GRID!$B$31:$BI$31)*(КАЛЕНДАРЬ!$AZ32=GRID!$B$33:$BI$33),0))*(1-GRID!$B$69),0))</f>
        <v>32600</v>
      </c>
      <c r="M490" s="47" cm="1">
        <f t="array" ref="M490">IF($I$2="Открытый тариф",
INDEX(GRID!$B$34:$BI$44,MATCH(M$7,GRID!$A$34:$A$44,0),MATCH(1,($U$2=GRID!$B$31:$BI$31)*(КАЛЕНДАРЬ!$AZ32=GRID!$B$33:$BI$33), 0)),
ROUNDUP(INDEX(GRID!$B$34:$BI$44,MATCH(M$7,GRID!$A$34:$A$44,0),MATCH(1,($U$2=GRID!$B$31:$BI$31)*(КАЛЕНДАРЬ!$AZ32=GRID!$B$33:$BI$33),0))*(1-GRID!$B$69),0))</f>
        <v>31900</v>
      </c>
      <c r="N490" s="47" cm="1">
        <f t="array" ref="N490">IF($I$2="Открытый тариф",
INDEX(GRID!$B$47:$BI$57,MATCH(M$7,GRID!$A$47:$A$57,0),MATCH(1,($U$2=GRID!$B$31:$BI$31)*(КАЛЕНДАРЬ!$AZ32=GRID!$B$33:$BI$33), 0)),
ROUNDUP(INDEX(GRID!$B$47:$BI$57,MATCH(M$7,GRID!$A$47:$A$57,0),MATCH(1,($U$2=GRID!$B$31:$BI$31)*(КАЛЕНДАРЬ!$AZ32=GRID!$B$33:$BI$33),0))*(1-GRID!$B$69),0))</f>
        <v>34500</v>
      </c>
      <c r="O490" s="47" cm="1">
        <f t="array" ref="O490">IF($I$2="Открытый тариф",
INDEX(GRID!$B$34:$BI$44,MATCH(O$7,GRID!$A$34:$A$44,0),MATCH(1,($U$2=GRID!$B$31:$BI$31)*(КАЛЕНДАРЬ!$AZ32=GRID!$B$33:$BI$33), 0)),
ROUNDUP(INDEX(GRID!$B$34:$BI$44,MATCH(O$7,GRID!$A$34:$A$44,0),MATCH(1,($U$2=GRID!$B$31:$BI$31)*(КАЛЕНДАРЬ!$AZ32=GRID!$B$33:$BI$33),0))*(1-GRID!$B$69),0))</f>
        <v>39200</v>
      </c>
      <c r="P490" s="47" cm="1">
        <f t="array" ref="P490">IF($I$2="Открытый тариф",
INDEX(GRID!$B$47:$BI$57,MATCH(O$7,GRID!$A$47:$A$57,0),MATCH(1,($U$2=GRID!$B$31:$BI$31)*(КАЛЕНДАРЬ!$AZ32=GRID!$B$33:$BI$33), 0)),
ROUNDUP(INDEX(GRID!$B$47:$BI$57,MATCH(O$7,GRID!$A$47:$A$57,0),MATCH(1,($U$2=GRID!$B$31:$BI$31)*(КАЛЕНДАРЬ!$AZ32=GRID!$B$33:$BI$33),0))*(1-GRID!$B$69),0))</f>
        <v>41800</v>
      </c>
      <c r="Q490" s="47" cm="1">
        <f t="array" ref="Q490">IF($I$2="Открытый тариф",
INDEX(GRID!$B$34:$BI$44,MATCH(Q$7,GRID!$A$34:$A$44,0),MATCH(1,($U$2=GRID!$B$31:$BI$31)*(КАЛЕНДАРЬ!$AZ32=GRID!$B$33:$BI$33), 0)),
ROUNDUP(INDEX(GRID!$B$34:$BI$44,MATCH(Q$7,GRID!$A$34:$A$44,0),MATCH(1,($U$2=GRID!$B$31:$BI$31)*(КАЛЕНДАРЬ!$AZ32=GRID!$B$33:$BI$33),0))*(1-GRID!$B$69),0))</f>
        <v>41300</v>
      </c>
      <c r="R490" s="47" cm="1">
        <f t="array" ref="R490">IF($I$2="Открытый тариф",
INDEX(GRID!$B$47:$BI$57,MATCH(Q$7,GRID!$A$47:$A$57,0),MATCH(1,($U$2=GRID!$B$31:$BI$31)*(КАЛЕНДАРЬ!$AZ32=GRID!$B$33:$BI$33), 0)),
ROUNDUP(INDEX(GRID!$B$47:$BI$57,MATCH(Q$7,GRID!$A$47:$A$57,0),MATCH(1,($U$2=GRID!$B$31:$BI$31)*(КАЛЕНДАРЬ!$AZ32=GRID!$B$33:$BI$33),0))*(1-GRID!$B$69),0))</f>
        <v>43900</v>
      </c>
      <c r="S490" s="47" cm="1">
        <f t="array" ref="S490">IF($I$2="Открытый тариф",
INDEX(GRID!$B$34:$BI$44,MATCH(S$7,GRID!$A$34:$A$44,0),MATCH(1,($U$2=GRID!$B$31:$BI$31)*(КАЛЕНДАРЬ!$AZ32=GRID!$B$33:$BI$33), 0)),
ROUNDUP(INDEX(GRID!$B$34:$BI$44,MATCH(S$7,GRID!$A$34:$A$44,0),MATCH(1,($U$2=GRID!$B$31:$BI$31)*(КАЛЕНДАРЬ!$AZ32=GRID!$B$33:$BI$33),0))*(1-GRID!$B$69),0))</f>
        <v>45000</v>
      </c>
      <c r="T490" s="47" cm="1">
        <f t="array" ref="T490">IF($I$2="Открытый тариф",
INDEX(GRID!$B$47:$BI$57,MATCH(S$7,GRID!$A$47:$A$57,0),MATCH(1,($U$2=GRID!$B$31:$BI$31)*(КАЛЕНДАРЬ!$AZ32=GRID!$B$33:$BI$33), 0)),
ROUNDUP(INDEX(GRID!$B$47:$BI$57,MATCH(S$7,GRID!$A$47:$A$57,0),MATCH(1,($U$2=GRID!$B$31:$BI$31)*(КАЛЕНДАРЬ!$AZ32=GRID!$B$33:$BI$33),0))*(1-GRID!$B$69),0))</f>
        <v>47600</v>
      </c>
      <c r="U490" s="47" cm="1">
        <f t="array" ref="U490">IF($I$2="Открытый тариф",
INDEX(GRID!$B$34:$BI$44,MATCH(U$7,GRID!$A$34:$A$44,0),MATCH(1,($U$2=GRID!$B$31:$BI$31)*(КАЛЕНДАРЬ!$AZ32=GRID!$B$33:$BI$33), 0)),
ROUNDUP(INDEX(GRID!$B$34:$BI$44,MATCH(U$7,GRID!$A$34:$A$44,0),MATCH(1,($U$2=GRID!$B$31:$BI$31)*(КАЛЕНДАРЬ!$AZ32=GRID!$B$33:$BI$33),0))*(1-GRID!$B$69),0))</f>
        <v>51300</v>
      </c>
      <c r="V490" s="47" cm="1">
        <f t="array" ref="V490">IF($I$2="Открытый тариф",
INDEX(GRID!$B$47:$BI$57,MATCH(U$7,GRID!$A$47:$A$57,0),MATCH(1,($U$2=GRID!$B$31:$BI$31)*(КАЛЕНДАРЬ!$AZ32=GRID!$B$33:$BI$33), 0)),
ROUNDUP(INDEX(GRID!$B$47:$BI$57,MATCH(U$7,GRID!$A$47:$A$57,0),MATCH(1,($U$2=GRID!$B$31:$BI$31)*(КАЛЕНДАРЬ!$AZ32=GRID!$B$33:$BI$33),0))*(1-GRID!$B$69),0))</f>
        <v>53900</v>
      </c>
      <c r="W490" s="47" cm="1">
        <f t="array" ref="W490">IF($I$2="Открытый тариф",
INDEX(GRID!$B$34:$BI$44,MATCH(W$7,GRID!$A$34:$A$44,0),MATCH(1,($U$2=GRID!$B$31:$BI$31)*(КАЛЕНДАРЬ!$AZ32=GRID!$B$33:$BI$33), 0)),
ROUNDUP(INDEX(GRID!$B$34:$BI$44,MATCH(W$7,GRID!$A$34:$A$44,0),MATCH(1,($U$2=GRID!$B$31:$BI$31)*(КАЛЕНДАРЬ!$AZ32=GRID!$B$33:$BI$33),0))*(1-GRID!$B$69),0))</f>
        <v>157400</v>
      </c>
      <c r="X490" s="47" cm="1">
        <f t="array" ref="X490">IF($I$2="Открытый тариф",
INDEX(GRID!$B$47:$BI$57,MATCH(W$7,GRID!$A$47:$A$57,0),MATCH(1,($U$2=GRID!$B$31:$BI$31)*(КАЛЕНДАРЬ!$AZ32=GRID!$B$33:$BI$33), 0)),
ROUNDUP(INDEX(GRID!$B$47:$BI$57,MATCH(W$7,GRID!$A$47:$A$57,0),MATCH(1,($U$2=GRID!$B$31:$BI$31)*(КАЛЕНДАРЬ!$AZ32=GRID!$B$33:$BI$33),0))*(1-GRID!$B$69),0))</f>
        <v>160000</v>
      </c>
    </row>
    <row r="491" spans="1:24" x14ac:dyDescent="0.2">
      <c r="A491" s="117" t="s">
        <v>48</v>
      </c>
      <c r="B491" s="117">
        <v>30</v>
      </c>
      <c r="C491" s="47" cm="1">
        <f t="array" ref="C491">IF($I$2="Открытый тариф",
INDEX(GRID!$B$34:$BI$44,MATCH(C$7,GRID!$A$34:$A$44,0),MATCH(1,($U$2=GRID!$B$31:$BI$31)*(КАЛЕНДАРЬ!$AZ33=GRID!$B$33:$BI$33), 0)),
ROUNDUP(INDEX(GRID!$B$34:$BI$44,MATCH(C$7,GRID!$A$34:$A$44,0),MATCH(1,($U$2=GRID!$B$31:$BI$31)*(КАЛЕНДАРЬ!$AZ33=GRID!$B$33:$BI$33),0))*(1-GRID!$B$69),0))</f>
        <v>24000</v>
      </c>
      <c r="D491" s="47" cm="1">
        <f t="array" ref="D491">IF($I$2="Открытый тариф",
INDEX(GRID!$B$47:$BI$57,MATCH(C$7,GRID!$A$47:$A$57,0),MATCH(1,($U$2=GRID!$B$31:$BI$31)*(КАЛЕНДАРЬ!$AZ33=GRID!$B$33:$BI$33), 0)),
ROUNDUP(INDEX(GRID!$B$47:$BI$57,MATCH(C$7,GRID!$A$47:$A$57,0),MATCH(1,($U$2=GRID!$B$31:$BI$31)*(КАЛЕНДАРЬ!$AZ33=GRID!$B$33:$BI$33),0))*(1-GRID!$B$69),0))</f>
        <v>26600</v>
      </c>
      <c r="E491" s="47" cm="1">
        <f t="array" ref="E491">IF($I$2="Открытый тариф",
INDEX(GRID!$B$34:$BI$44,MATCH(E$7,GRID!$A$34:$A$44,0),MATCH(1,($U$2=GRID!$B$31:$BI$31)*(КАЛЕНДАРЬ!$AZ33=GRID!$B$33:$BI$33), 0)),
ROUNDUP(INDEX(GRID!$B$34:$BI$44,MATCH(E$7,GRID!$A$34:$A$44,0),MATCH(1,($U$2=GRID!$B$31:$BI$31)*(КАЛЕНДАРЬ!$AZ33=GRID!$B$33:$BI$33),0))*(1-GRID!$B$69),0))</f>
        <v>25900</v>
      </c>
      <c r="F491" s="47" cm="1">
        <f t="array" ref="F491">IF($I$2="Открытый тариф",
INDEX(GRID!$B$47:$BI$57,MATCH(E$7,GRID!$A$47:$A$57,0),MATCH(1,($U$2=GRID!$B$31:$BI$31)*(КАЛЕНДАРЬ!$AZ33=GRID!$B$33:$BI$33), 0)),
ROUNDUP(INDEX(GRID!$B$47:$BI$57,MATCH(E$7,GRID!$A$47:$A$57,0),MATCH(1,($U$2=GRID!$B$31:$BI$31)*(КАЛЕНДАРЬ!$AZ33=GRID!$B$33:$BI$33),0))*(1-GRID!$B$69),0))</f>
        <v>28500</v>
      </c>
      <c r="G491" s="47" cm="1">
        <f t="array" ref="G491">IF($I$2="Открытый тариф",
INDEX(GRID!$B$34:$BI$44,MATCH(G$7,GRID!$A$34:$A$44,0),MATCH(1,($U$2=GRID!$B$31:$BI$31)*(КАЛЕНДАРЬ!$AZ33=GRID!$B$33:$BI$33), 0)),
ROUNDUP(INDEX(GRID!$B$34:$BI$44,MATCH(G$7,GRID!$A$34:$A$44,0),MATCH(1,($U$2=GRID!$B$31:$BI$31)*(КАЛЕНДАРЬ!$AZ33=GRID!$B$33:$BI$33),0))*(1-GRID!$B$69),0))</f>
        <v>27000</v>
      </c>
      <c r="H491" s="47" cm="1">
        <f t="array" ref="H491">IF($I$2="Открытый тариф",
INDEX(GRID!$B$47:$BI$57,MATCH(G$7,GRID!$A$47:$A$57,0),MATCH(1,($U$2=GRID!$B$31:$BI$31)*(КАЛЕНДАРЬ!$AZ33=GRID!$B$33:$BI$33), 0)),
ROUNDUP(INDEX(GRID!$B$47:$BI$57,MATCH(G$7,GRID!$A$47:$A$57,0),MATCH(1,($U$2=GRID!$B$31:$BI$31)*(КАЛЕНДАРЬ!$AZ33=GRID!$B$33:$BI$33),0))*(1-GRID!$B$69),0))</f>
        <v>29600</v>
      </c>
      <c r="I491" s="47" cm="1">
        <f t="array" ref="I491">IF($I$2="Открытый тариф",
INDEX(GRID!$B$34:$BI$44,MATCH(I$7,GRID!$A$34:$A$44,0),MATCH(1,($U$2=GRID!$B$31:$BI$31)*(КАЛЕНДАРЬ!$AZ33=GRID!$B$33:$BI$33), 0)),
ROUNDUP(INDEX(GRID!$B$34:$BI$44,MATCH(I$7,GRID!$A$34:$A$44,0),MATCH(1,($U$2=GRID!$B$31:$BI$31)*(КАЛЕНДАРЬ!$AZ33=GRID!$B$33:$BI$33),0))*(1-GRID!$B$69),0))</f>
        <v>28900</v>
      </c>
      <c r="J491" s="47" cm="1">
        <f t="array" ref="J491">IF($I$2="Открытый тариф",
INDEX(GRID!$B$47:$BI$57,MATCH(I$7,GRID!$A$47:$A$57,0),MATCH(1,($U$2=GRID!$B$31:$BI$31)*(КАЛЕНДАРЬ!$AZ33=GRID!$B$33:$BI$33), 0)),
ROUNDUP(INDEX(GRID!$B$47:$BI$57,MATCH(I$7,GRID!$A$47:$A$57,0),MATCH(1,($U$2=GRID!$B$31:$BI$31)*(КАЛЕНДАРЬ!$AZ33=GRID!$B$33:$BI$33),0))*(1-GRID!$B$69),0))</f>
        <v>31500</v>
      </c>
      <c r="K491" s="47" cm="1">
        <f t="array" ref="K491">IF($I$2="Открытый тариф",
INDEX(GRID!$B$34:$BI$44,MATCH(K$7,GRID!$A$34:$A$44,0),MATCH(1,($U$2=GRID!$B$31:$BI$31)*(КАЛЕНДАРЬ!$AZ33=GRID!$B$33:$BI$33), 0)),
ROUNDUP(INDEX(GRID!$B$34:$BI$44,MATCH(K$7,GRID!$A$34:$A$44,0),MATCH(1,($U$2=GRID!$B$31:$BI$31)*(КАЛЕНДАРЬ!$AZ33=GRID!$B$33:$BI$33),0))*(1-GRID!$B$69),0))</f>
        <v>30000</v>
      </c>
      <c r="L491" s="47" cm="1">
        <f t="array" ref="L491">IF($I$2="Открытый тариф",
INDEX(GRID!$B$47:$BI$57,MATCH(K$7,GRID!$A$47:$A$57,0),MATCH(1,($U$2=GRID!$B$31:$BI$31)*(КАЛЕНДАРЬ!$AZ33=GRID!$B$33:$BI$33), 0)),
ROUNDUP(INDEX(GRID!$B$47:$BI$57,MATCH(K$7,GRID!$A$47:$A$57,0),MATCH(1,($U$2=GRID!$B$31:$BI$31)*(КАЛЕНДАРЬ!$AZ33=GRID!$B$33:$BI$33),0))*(1-GRID!$B$69),0))</f>
        <v>32600</v>
      </c>
      <c r="M491" s="47" cm="1">
        <f t="array" ref="M491">IF($I$2="Открытый тариф",
INDEX(GRID!$B$34:$BI$44,MATCH(M$7,GRID!$A$34:$A$44,0),MATCH(1,($U$2=GRID!$B$31:$BI$31)*(КАЛЕНДАРЬ!$AZ33=GRID!$B$33:$BI$33), 0)),
ROUNDUP(INDEX(GRID!$B$34:$BI$44,MATCH(M$7,GRID!$A$34:$A$44,0),MATCH(1,($U$2=GRID!$B$31:$BI$31)*(КАЛЕНДАРЬ!$AZ33=GRID!$B$33:$BI$33),0))*(1-GRID!$B$69),0))</f>
        <v>31900</v>
      </c>
      <c r="N491" s="47" cm="1">
        <f t="array" ref="N491">IF($I$2="Открытый тариф",
INDEX(GRID!$B$47:$BI$57,MATCH(M$7,GRID!$A$47:$A$57,0),MATCH(1,($U$2=GRID!$B$31:$BI$31)*(КАЛЕНДАРЬ!$AZ33=GRID!$B$33:$BI$33), 0)),
ROUNDUP(INDEX(GRID!$B$47:$BI$57,MATCH(M$7,GRID!$A$47:$A$57,0),MATCH(1,($U$2=GRID!$B$31:$BI$31)*(КАЛЕНДАРЬ!$AZ33=GRID!$B$33:$BI$33),0))*(1-GRID!$B$69),0))</f>
        <v>34500</v>
      </c>
      <c r="O491" s="47" cm="1">
        <f t="array" ref="O491">IF($I$2="Открытый тариф",
INDEX(GRID!$B$34:$BI$44,MATCH(O$7,GRID!$A$34:$A$44,0),MATCH(1,($U$2=GRID!$B$31:$BI$31)*(КАЛЕНДАРЬ!$AZ33=GRID!$B$33:$BI$33), 0)),
ROUNDUP(INDEX(GRID!$B$34:$BI$44,MATCH(O$7,GRID!$A$34:$A$44,0),MATCH(1,($U$2=GRID!$B$31:$BI$31)*(КАЛЕНДАРЬ!$AZ33=GRID!$B$33:$BI$33),0))*(1-GRID!$B$69),0))</f>
        <v>39200</v>
      </c>
      <c r="P491" s="47" cm="1">
        <f t="array" ref="P491">IF($I$2="Открытый тариф",
INDEX(GRID!$B$47:$BI$57,MATCH(O$7,GRID!$A$47:$A$57,0),MATCH(1,($U$2=GRID!$B$31:$BI$31)*(КАЛЕНДАРЬ!$AZ33=GRID!$B$33:$BI$33), 0)),
ROUNDUP(INDEX(GRID!$B$47:$BI$57,MATCH(O$7,GRID!$A$47:$A$57,0),MATCH(1,($U$2=GRID!$B$31:$BI$31)*(КАЛЕНДАРЬ!$AZ33=GRID!$B$33:$BI$33),0))*(1-GRID!$B$69),0))</f>
        <v>41800</v>
      </c>
      <c r="Q491" s="47" cm="1">
        <f t="array" ref="Q491">IF($I$2="Открытый тариф",
INDEX(GRID!$B$34:$BI$44,MATCH(Q$7,GRID!$A$34:$A$44,0),MATCH(1,($U$2=GRID!$B$31:$BI$31)*(КАЛЕНДАРЬ!$AZ33=GRID!$B$33:$BI$33), 0)),
ROUNDUP(INDEX(GRID!$B$34:$BI$44,MATCH(Q$7,GRID!$A$34:$A$44,0),MATCH(1,($U$2=GRID!$B$31:$BI$31)*(КАЛЕНДАРЬ!$AZ33=GRID!$B$33:$BI$33),0))*(1-GRID!$B$69),0))</f>
        <v>41300</v>
      </c>
      <c r="R491" s="47" cm="1">
        <f t="array" ref="R491">IF($I$2="Открытый тариф",
INDEX(GRID!$B$47:$BI$57,MATCH(Q$7,GRID!$A$47:$A$57,0),MATCH(1,($U$2=GRID!$B$31:$BI$31)*(КАЛЕНДАРЬ!$AZ33=GRID!$B$33:$BI$33), 0)),
ROUNDUP(INDEX(GRID!$B$47:$BI$57,MATCH(Q$7,GRID!$A$47:$A$57,0),MATCH(1,($U$2=GRID!$B$31:$BI$31)*(КАЛЕНДАРЬ!$AZ33=GRID!$B$33:$BI$33),0))*(1-GRID!$B$69),0))</f>
        <v>43900</v>
      </c>
      <c r="S491" s="47" cm="1">
        <f t="array" ref="S491">IF($I$2="Открытый тариф",
INDEX(GRID!$B$34:$BI$44,MATCH(S$7,GRID!$A$34:$A$44,0),MATCH(1,($U$2=GRID!$B$31:$BI$31)*(КАЛЕНДАРЬ!$AZ33=GRID!$B$33:$BI$33), 0)),
ROUNDUP(INDEX(GRID!$B$34:$BI$44,MATCH(S$7,GRID!$A$34:$A$44,0),MATCH(1,($U$2=GRID!$B$31:$BI$31)*(КАЛЕНДАРЬ!$AZ33=GRID!$B$33:$BI$33),0))*(1-GRID!$B$69),0))</f>
        <v>45000</v>
      </c>
      <c r="T491" s="47" cm="1">
        <f t="array" ref="T491">IF($I$2="Открытый тариф",
INDEX(GRID!$B$47:$BI$57,MATCH(S$7,GRID!$A$47:$A$57,0),MATCH(1,($U$2=GRID!$B$31:$BI$31)*(КАЛЕНДАРЬ!$AZ33=GRID!$B$33:$BI$33), 0)),
ROUNDUP(INDEX(GRID!$B$47:$BI$57,MATCH(S$7,GRID!$A$47:$A$57,0),MATCH(1,($U$2=GRID!$B$31:$BI$31)*(КАЛЕНДАРЬ!$AZ33=GRID!$B$33:$BI$33),0))*(1-GRID!$B$69),0))</f>
        <v>47600</v>
      </c>
      <c r="U491" s="47" cm="1">
        <f t="array" ref="U491">IF($I$2="Открытый тариф",
INDEX(GRID!$B$34:$BI$44,MATCH(U$7,GRID!$A$34:$A$44,0),MATCH(1,($U$2=GRID!$B$31:$BI$31)*(КАЛЕНДАРЬ!$AZ33=GRID!$B$33:$BI$33), 0)),
ROUNDUP(INDEX(GRID!$B$34:$BI$44,MATCH(U$7,GRID!$A$34:$A$44,0),MATCH(1,($U$2=GRID!$B$31:$BI$31)*(КАЛЕНДАРЬ!$AZ33=GRID!$B$33:$BI$33),0))*(1-GRID!$B$69),0))</f>
        <v>51300</v>
      </c>
      <c r="V491" s="47" cm="1">
        <f t="array" ref="V491">IF($I$2="Открытый тариф",
INDEX(GRID!$B$47:$BI$57,MATCH(U$7,GRID!$A$47:$A$57,0),MATCH(1,($U$2=GRID!$B$31:$BI$31)*(КАЛЕНДАРЬ!$AZ33=GRID!$B$33:$BI$33), 0)),
ROUNDUP(INDEX(GRID!$B$47:$BI$57,MATCH(U$7,GRID!$A$47:$A$57,0),MATCH(1,($U$2=GRID!$B$31:$BI$31)*(КАЛЕНДАРЬ!$AZ33=GRID!$B$33:$BI$33),0))*(1-GRID!$B$69),0))</f>
        <v>53900</v>
      </c>
      <c r="W491" s="47" cm="1">
        <f t="array" ref="W491">IF($I$2="Открытый тариф",
INDEX(GRID!$B$34:$BI$44,MATCH(W$7,GRID!$A$34:$A$44,0),MATCH(1,($U$2=GRID!$B$31:$BI$31)*(КАЛЕНДАРЬ!$AZ33=GRID!$B$33:$BI$33), 0)),
ROUNDUP(INDEX(GRID!$B$34:$BI$44,MATCH(W$7,GRID!$A$34:$A$44,0),MATCH(1,($U$2=GRID!$B$31:$BI$31)*(КАЛЕНДАРЬ!$AZ33=GRID!$B$33:$BI$33),0))*(1-GRID!$B$69),0))</f>
        <v>157400</v>
      </c>
      <c r="X491" s="47" cm="1">
        <f t="array" ref="X491">IF($I$2="Открытый тариф",
INDEX(GRID!$B$47:$BI$57,MATCH(W$7,GRID!$A$47:$A$57,0),MATCH(1,($U$2=GRID!$B$31:$BI$31)*(КАЛЕНДАРЬ!$AZ33=GRID!$B$33:$BI$33), 0)),
ROUNDUP(INDEX(GRID!$B$47:$BI$57,MATCH(W$7,GRID!$A$47:$A$57,0),MATCH(1,($U$2=GRID!$B$31:$BI$31)*(КАЛЕНДАРЬ!$AZ33=GRID!$B$33:$BI$33),0))*(1-GRID!$B$69),0))</f>
        <v>160000</v>
      </c>
    </row>
    <row r="492" spans="1:24" x14ac:dyDescent="0.2">
      <c r="A492" s="117" t="s">
        <v>42</v>
      </c>
      <c r="B492" s="117">
        <v>31</v>
      </c>
      <c r="C492" s="47" cm="1">
        <f t="array" ref="C492">IF($I$2="Открытый тариф",
INDEX(GRID!$B$34:$BI$44,MATCH(C$7,GRID!$A$34:$A$44,0),MATCH(1,($U$2=GRID!$B$31:$BI$31)*(КАЛЕНДАРЬ!$AZ34=GRID!$B$33:$BI$33), 0)),
ROUNDUP(INDEX(GRID!$B$34:$BI$44,MATCH(C$7,GRID!$A$34:$A$44,0),MATCH(1,($U$2=GRID!$B$31:$BI$31)*(КАЛЕНДАРЬ!$AZ34=GRID!$B$33:$BI$33),0))*(1-GRID!$B$69),0))</f>
        <v>22800</v>
      </c>
      <c r="D492" s="47" cm="1">
        <f t="array" ref="D492">IF($I$2="Открытый тариф",
INDEX(GRID!$B$47:$BI$57,MATCH(C$7,GRID!$A$47:$A$57,0),MATCH(1,($U$2=GRID!$B$31:$BI$31)*(КАЛЕНДАРЬ!$AZ34=GRID!$B$33:$BI$33), 0)),
ROUNDUP(INDEX(GRID!$B$47:$BI$57,MATCH(C$7,GRID!$A$47:$A$57,0),MATCH(1,($U$2=GRID!$B$31:$BI$31)*(КАЛЕНДАРЬ!$AZ34=GRID!$B$33:$BI$33),0))*(1-GRID!$B$69),0))</f>
        <v>25400</v>
      </c>
      <c r="E492" s="47" cm="1">
        <f t="array" ref="E492">IF($I$2="Открытый тариф",
INDEX(GRID!$B$34:$BI$44,MATCH(E$7,GRID!$A$34:$A$44,0),MATCH(1,($U$2=GRID!$B$31:$BI$31)*(КАЛЕНДАРЬ!$AZ34=GRID!$B$33:$BI$33), 0)),
ROUNDUP(INDEX(GRID!$B$34:$BI$44,MATCH(E$7,GRID!$A$34:$A$44,0),MATCH(1,($U$2=GRID!$B$31:$BI$31)*(КАЛЕНДАРЬ!$AZ34=GRID!$B$33:$BI$33),0))*(1-GRID!$B$69),0))</f>
        <v>24700</v>
      </c>
      <c r="F492" s="47" cm="1">
        <f t="array" ref="F492">IF($I$2="Открытый тариф",
INDEX(GRID!$B$47:$BI$57,MATCH(E$7,GRID!$A$47:$A$57,0),MATCH(1,($U$2=GRID!$B$31:$BI$31)*(КАЛЕНДАРЬ!$AZ34=GRID!$B$33:$BI$33), 0)),
ROUNDUP(INDEX(GRID!$B$47:$BI$57,MATCH(E$7,GRID!$A$47:$A$57,0),MATCH(1,($U$2=GRID!$B$31:$BI$31)*(КАЛЕНДАРЬ!$AZ34=GRID!$B$33:$BI$33),0))*(1-GRID!$B$69),0))</f>
        <v>27300</v>
      </c>
      <c r="G492" s="47" cm="1">
        <f t="array" ref="G492">IF($I$2="Открытый тариф",
INDEX(GRID!$B$34:$BI$44,MATCH(G$7,GRID!$A$34:$A$44,0),MATCH(1,($U$2=GRID!$B$31:$BI$31)*(КАЛЕНДАРЬ!$AZ34=GRID!$B$33:$BI$33), 0)),
ROUNDUP(INDEX(GRID!$B$34:$BI$44,MATCH(G$7,GRID!$A$34:$A$44,0),MATCH(1,($U$2=GRID!$B$31:$BI$31)*(КАЛЕНДАРЬ!$AZ34=GRID!$B$33:$BI$33),0))*(1-GRID!$B$69),0))</f>
        <v>25800</v>
      </c>
      <c r="H492" s="47" cm="1">
        <f t="array" ref="H492">IF($I$2="Открытый тариф",
INDEX(GRID!$B$47:$BI$57,MATCH(G$7,GRID!$A$47:$A$57,0),MATCH(1,($U$2=GRID!$B$31:$BI$31)*(КАЛЕНДАРЬ!$AZ34=GRID!$B$33:$BI$33), 0)),
ROUNDUP(INDEX(GRID!$B$47:$BI$57,MATCH(G$7,GRID!$A$47:$A$57,0),MATCH(1,($U$2=GRID!$B$31:$BI$31)*(КАЛЕНДАРЬ!$AZ34=GRID!$B$33:$BI$33),0))*(1-GRID!$B$69),0))</f>
        <v>28400</v>
      </c>
      <c r="I492" s="47" cm="1">
        <f t="array" ref="I492">IF($I$2="Открытый тариф",
INDEX(GRID!$B$34:$BI$44,MATCH(I$7,GRID!$A$34:$A$44,0),MATCH(1,($U$2=GRID!$B$31:$BI$31)*(КАЛЕНДАРЬ!$AZ34=GRID!$B$33:$BI$33), 0)),
ROUNDUP(INDEX(GRID!$B$34:$BI$44,MATCH(I$7,GRID!$A$34:$A$44,0),MATCH(1,($U$2=GRID!$B$31:$BI$31)*(КАЛЕНДАРЬ!$AZ34=GRID!$B$33:$BI$33),0))*(1-GRID!$B$69),0))</f>
        <v>27700</v>
      </c>
      <c r="J492" s="47" cm="1">
        <f t="array" ref="J492">IF($I$2="Открытый тариф",
INDEX(GRID!$B$47:$BI$57,MATCH(I$7,GRID!$A$47:$A$57,0),MATCH(1,($U$2=GRID!$B$31:$BI$31)*(КАЛЕНДАРЬ!$AZ34=GRID!$B$33:$BI$33), 0)),
ROUNDUP(INDEX(GRID!$B$47:$BI$57,MATCH(I$7,GRID!$A$47:$A$57,0),MATCH(1,($U$2=GRID!$B$31:$BI$31)*(КАЛЕНДАРЬ!$AZ34=GRID!$B$33:$BI$33),0))*(1-GRID!$B$69),0))</f>
        <v>30300</v>
      </c>
      <c r="K492" s="47" cm="1">
        <f t="array" ref="K492">IF($I$2="Открытый тариф",
INDEX(GRID!$B$34:$BI$44,MATCH(K$7,GRID!$A$34:$A$44,0),MATCH(1,($U$2=GRID!$B$31:$BI$31)*(КАЛЕНДАРЬ!$AZ34=GRID!$B$33:$BI$33), 0)),
ROUNDUP(INDEX(GRID!$B$34:$BI$44,MATCH(K$7,GRID!$A$34:$A$44,0),MATCH(1,($U$2=GRID!$B$31:$BI$31)*(КАЛЕНДАРЬ!$AZ34=GRID!$B$33:$BI$33),0))*(1-GRID!$B$69),0))</f>
        <v>28800</v>
      </c>
      <c r="L492" s="47" cm="1">
        <f t="array" ref="L492">IF($I$2="Открытый тариф",
INDEX(GRID!$B$47:$BI$57,MATCH(K$7,GRID!$A$47:$A$57,0),MATCH(1,($U$2=GRID!$B$31:$BI$31)*(КАЛЕНДАРЬ!$AZ34=GRID!$B$33:$BI$33), 0)),
ROUNDUP(INDEX(GRID!$B$47:$BI$57,MATCH(K$7,GRID!$A$47:$A$57,0),MATCH(1,($U$2=GRID!$B$31:$BI$31)*(КАЛЕНДАРЬ!$AZ34=GRID!$B$33:$BI$33),0))*(1-GRID!$B$69),0))</f>
        <v>31400</v>
      </c>
      <c r="M492" s="47" cm="1">
        <f t="array" ref="M492">IF($I$2="Открытый тариф",
INDEX(GRID!$B$34:$BI$44,MATCH(M$7,GRID!$A$34:$A$44,0),MATCH(1,($U$2=GRID!$B$31:$BI$31)*(КАЛЕНДАРЬ!$AZ34=GRID!$B$33:$BI$33), 0)),
ROUNDUP(INDEX(GRID!$B$34:$BI$44,MATCH(M$7,GRID!$A$34:$A$44,0),MATCH(1,($U$2=GRID!$B$31:$BI$31)*(КАЛЕНДАРЬ!$AZ34=GRID!$B$33:$BI$33),0))*(1-GRID!$B$69),0))</f>
        <v>30700</v>
      </c>
      <c r="N492" s="47" cm="1">
        <f t="array" ref="N492">IF($I$2="Открытый тариф",
INDEX(GRID!$B$47:$BI$57,MATCH(M$7,GRID!$A$47:$A$57,0),MATCH(1,($U$2=GRID!$B$31:$BI$31)*(КАЛЕНДАРЬ!$AZ34=GRID!$B$33:$BI$33), 0)),
ROUNDUP(INDEX(GRID!$B$47:$BI$57,MATCH(M$7,GRID!$A$47:$A$57,0),MATCH(1,($U$2=GRID!$B$31:$BI$31)*(КАЛЕНДАРЬ!$AZ34=GRID!$B$33:$BI$33),0))*(1-GRID!$B$69),0))</f>
        <v>33300</v>
      </c>
      <c r="O492" s="47" cm="1">
        <f t="array" ref="O492">IF($I$2="Открытый тариф",
INDEX(GRID!$B$34:$BI$44,MATCH(O$7,GRID!$A$34:$A$44,0),MATCH(1,($U$2=GRID!$B$31:$BI$31)*(КАЛЕНДАРЬ!$AZ34=GRID!$B$33:$BI$33), 0)),
ROUNDUP(INDEX(GRID!$B$34:$BI$44,MATCH(O$7,GRID!$A$34:$A$44,0),MATCH(1,($U$2=GRID!$B$31:$BI$31)*(КАЛЕНДАРЬ!$AZ34=GRID!$B$33:$BI$33),0))*(1-GRID!$B$69),0))</f>
        <v>37900</v>
      </c>
      <c r="P492" s="47" cm="1">
        <f t="array" ref="P492">IF($I$2="Открытый тариф",
INDEX(GRID!$B$47:$BI$57,MATCH(O$7,GRID!$A$47:$A$57,0),MATCH(1,($U$2=GRID!$B$31:$BI$31)*(КАЛЕНДАРЬ!$AZ34=GRID!$B$33:$BI$33), 0)),
ROUNDUP(INDEX(GRID!$B$47:$BI$57,MATCH(O$7,GRID!$A$47:$A$57,0),MATCH(1,($U$2=GRID!$B$31:$BI$31)*(КАЛЕНДАРЬ!$AZ34=GRID!$B$33:$BI$33),0))*(1-GRID!$B$69),0))</f>
        <v>40500</v>
      </c>
      <c r="Q492" s="47" cm="1">
        <f t="array" ref="Q492">IF($I$2="Открытый тариф",
INDEX(GRID!$B$34:$BI$44,MATCH(Q$7,GRID!$A$34:$A$44,0),MATCH(1,($U$2=GRID!$B$31:$BI$31)*(КАЛЕНДАРЬ!$AZ34=GRID!$B$33:$BI$33), 0)),
ROUNDUP(INDEX(GRID!$B$34:$BI$44,MATCH(Q$7,GRID!$A$34:$A$44,0),MATCH(1,($U$2=GRID!$B$31:$BI$31)*(КАЛЕНДАРЬ!$AZ34=GRID!$B$33:$BI$33),0))*(1-GRID!$B$69),0))</f>
        <v>40000</v>
      </c>
      <c r="R492" s="47" cm="1">
        <f t="array" ref="R492">IF($I$2="Открытый тариф",
INDEX(GRID!$B$47:$BI$57,MATCH(Q$7,GRID!$A$47:$A$57,0),MATCH(1,($U$2=GRID!$B$31:$BI$31)*(КАЛЕНДАРЬ!$AZ34=GRID!$B$33:$BI$33), 0)),
ROUNDUP(INDEX(GRID!$B$47:$BI$57,MATCH(Q$7,GRID!$A$47:$A$57,0),MATCH(1,($U$2=GRID!$B$31:$BI$31)*(КАЛЕНДАРЬ!$AZ34=GRID!$B$33:$BI$33),0))*(1-GRID!$B$69),0))</f>
        <v>42600</v>
      </c>
      <c r="S492" s="47" cm="1">
        <f t="array" ref="S492">IF($I$2="Открытый тариф",
INDEX(GRID!$B$34:$BI$44,MATCH(S$7,GRID!$A$34:$A$44,0),MATCH(1,($U$2=GRID!$B$31:$BI$31)*(КАЛЕНДАРЬ!$AZ34=GRID!$B$33:$BI$33), 0)),
ROUNDUP(INDEX(GRID!$B$34:$BI$44,MATCH(S$7,GRID!$A$34:$A$44,0),MATCH(1,($U$2=GRID!$B$31:$BI$31)*(КАЛЕНДАРЬ!$AZ34=GRID!$B$33:$BI$33),0))*(1-GRID!$B$69),0))</f>
        <v>43600</v>
      </c>
      <c r="T492" s="47" cm="1">
        <f t="array" ref="T492">IF($I$2="Открытый тариф",
INDEX(GRID!$B$47:$BI$57,MATCH(S$7,GRID!$A$47:$A$57,0),MATCH(1,($U$2=GRID!$B$31:$BI$31)*(КАЛЕНДАРЬ!$AZ34=GRID!$B$33:$BI$33), 0)),
ROUNDUP(INDEX(GRID!$B$47:$BI$57,MATCH(S$7,GRID!$A$47:$A$57,0),MATCH(1,($U$2=GRID!$B$31:$BI$31)*(КАЛЕНДАРЬ!$AZ34=GRID!$B$33:$BI$33),0))*(1-GRID!$B$69),0))</f>
        <v>46200</v>
      </c>
      <c r="U492" s="47" cm="1">
        <f t="array" ref="U492">IF($I$2="Открытый тариф",
INDEX(GRID!$B$34:$BI$44,MATCH(U$7,GRID!$A$34:$A$44,0),MATCH(1,($U$2=GRID!$B$31:$BI$31)*(КАЛЕНДАРЬ!$AZ34=GRID!$B$33:$BI$33), 0)),
ROUNDUP(INDEX(GRID!$B$34:$BI$44,MATCH(U$7,GRID!$A$34:$A$44,0),MATCH(1,($U$2=GRID!$B$31:$BI$31)*(КАЛЕНДАРЬ!$AZ34=GRID!$B$33:$BI$33),0))*(1-GRID!$B$69),0))</f>
        <v>49800</v>
      </c>
      <c r="V492" s="47" cm="1">
        <f t="array" ref="V492">IF($I$2="Открытый тариф",
INDEX(GRID!$B$47:$BI$57,MATCH(U$7,GRID!$A$47:$A$57,0),MATCH(1,($U$2=GRID!$B$31:$BI$31)*(КАЛЕНДАРЬ!$AZ34=GRID!$B$33:$BI$33), 0)),
ROUNDUP(INDEX(GRID!$B$47:$BI$57,MATCH(U$7,GRID!$A$47:$A$57,0),MATCH(1,($U$2=GRID!$B$31:$BI$31)*(КАЛЕНДАРЬ!$AZ34=GRID!$B$33:$BI$33),0))*(1-GRID!$B$69),0))</f>
        <v>52400</v>
      </c>
      <c r="W492" s="47" cm="1">
        <f t="array" ref="W492">IF($I$2="Открытый тариф",
INDEX(GRID!$B$34:$BI$44,MATCH(W$7,GRID!$A$34:$A$44,0),MATCH(1,($U$2=GRID!$B$31:$BI$31)*(КАЛЕНДАРЬ!$AZ34=GRID!$B$33:$BI$33), 0)),
ROUNDUP(INDEX(GRID!$B$34:$BI$44,MATCH(W$7,GRID!$A$34:$A$44,0),MATCH(1,($U$2=GRID!$B$31:$BI$31)*(КАЛЕНДАРЬ!$AZ34=GRID!$B$33:$BI$33),0))*(1-GRID!$B$69),0))</f>
        <v>147800</v>
      </c>
      <c r="X492" s="47" cm="1">
        <f t="array" ref="X492">IF($I$2="Открытый тариф",
INDEX(GRID!$B$47:$BI$57,MATCH(W$7,GRID!$A$47:$A$57,0),MATCH(1,($U$2=GRID!$B$31:$BI$31)*(КАЛЕНДАРЬ!$AZ34=GRID!$B$33:$BI$33), 0)),
ROUNDUP(INDEX(GRID!$B$47:$BI$57,MATCH(W$7,GRID!$A$47:$A$57,0),MATCH(1,($U$2=GRID!$B$31:$BI$31)*(КАЛЕНДАРЬ!$AZ34=GRID!$B$33:$BI$33),0))*(1-GRID!$B$69),0))</f>
        <v>150400</v>
      </c>
    </row>
    <row r="493" spans="1:24" x14ac:dyDescent="0.2">
      <c r="A493" s="125"/>
      <c r="B493" s="126"/>
      <c r="C493" s="7"/>
      <c r="D493" s="7"/>
      <c r="E493" s="7"/>
      <c r="F493" s="7"/>
      <c r="G493" s="6"/>
      <c r="H493" s="7"/>
      <c r="I493" s="7"/>
      <c r="J493" s="7"/>
      <c r="K493" s="6"/>
      <c r="L493" s="7"/>
      <c r="M493" s="7"/>
      <c r="N493" s="7"/>
      <c r="O493" s="6"/>
      <c r="P493" s="7"/>
      <c r="Q493" s="6"/>
      <c r="R493" s="7"/>
      <c r="S493" s="7"/>
      <c r="T493" s="6"/>
      <c r="U493" s="7"/>
      <c r="V493" s="7"/>
      <c r="W493" s="7"/>
      <c r="X493" s="7"/>
    </row>
    <row r="494" spans="1:24" s="133" customFormat="1" x14ac:dyDescent="0.2">
      <c r="A494" s="210" t="s">
        <v>38</v>
      </c>
      <c r="B494" s="210"/>
      <c r="C494" s="210"/>
      <c r="D494" s="210"/>
      <c r="E494" s="210"/>
      <c r="F494" s="210"/>
      <c r="G494" s="210"/>
      <c r="H494" s="210"/>
      <c r="I494" s="210"/>
      <c r="J494" s="210"/>
      <c r="K494" s="210"/>
      <c r="L494" s="210"/>
      <c r="M494" s="210"/>
      <c r="N494" s="210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</row>
    <row r="495" spans="1:24" s="133" customFormat="1" x14ac:dyDescent="0.2">
      <c r="A495" s="211" t="s">
        <v>142</v>
      </c>
      <c r="B495" s="212"/>
      <c r="C495" s="212"/>
      <c r="D495" s="212"/>
      <c r="E495" s="212"/>
      <c r="F495" s="212"/>
      <c r="G495" s="212"/>
      <c r="H495" s="212"/>
      <c r="I495" s="212"/>
      <c r="J495" s="212"/>
      <c r="K495" s="212"/>
      <c r="L495" s="212"/>
      <c r="M495" s="212"/>
      <c r="N495" s="212"/>
      <c r="O495" s="212"/>
      <c r="P495" s="212"/>
      <c r="Q495" s="212"/>
      <c r="R495" s="212"/>
      <c r="S495" s="212"/>
      <c r="T495" s="212"/>
      <c r="U495" s="212"/>
      <c r="V495" s="212"/>
      <c r="W495" s="212"/>
      <c r="X495" s="212"/>
    </row>
    <row r="496" spans="1:24" s="133" customFormat="1" ht="58.5" customHeight="1" x14ac:dyDescent="0.2">
      <c r="A496" s="213" t="s">
        <v>39</v>
      </c>
      <c r="B496" s="214"/>
      <c r="C496" s="217" t="s">
        <v>85</v>
      </c>
      <c r="D496" s="218"/>
      <c r="E496" s="219" t="s">
        <v>86</v>
      </c>
      <c r="F496" s="220"/>
      <c r="G496" s="221" t="s">
        <v>186</v>
      </c>
      <c r="H496" s="222"/>
      <c r="I496" s="223" t="s">
        <v>187</v>
      </c>
      <c r="J496" s="224"/>
      <c r="K496" s="225" t="s">
        <v>88</v>
      </c>
      <c r="L496" s="225"/>
      <c r="M496" s="226" t="s">
        <v>89</v>
      </c>
      <c r="N496" s="227"/>
      <c r="O496" s="250" t="s">
        <v>94</v>
      </c>
      <c r="P496" s="250"/>
      <c r="Q496" s="230" t="s">
        <v>188</v>
      </c>
      <c r="R496" s="230"/>
      <c r="S496" s="231" t="s">
        <v>189</v>
      </c>
      <c r="T496" s="231"/>
      <c r="U496" s="232" t="s">
        <v>91</v>
      </c>
      <c r="V496" s="233"/>
      <c r="W496" s="234" t="s">
        <v>96</v>
      </c>
      <c r="X496" s="235"/>
    </row>
    <row r="497" spans="1:24" s="133" customFormat="1" x14ac:dyDescent="0.2">
      <c r="A497" s="215"/>
      <c r="B497" s="216"/>
      <c r="C497" s="45" t="s">
        <v>40</v>
      </c>
      <c r="D497" s="45" t="s">
        <v>41</v>
      </c>
      <c r="E497" s="45" t="s">
        <v>40</v>
      </c>
      <c r="F497" s="45" t="s">
        <v>41</v>
      </c>
      <c r="G497" s="45" t="s">
        <v>40</v>
      </c>
      <c r="H497" s="45" t="s">
        <v>41</v>
      </c>
      <c r="I497" s="45" t="s">
        <v>40</v>
      </c>
      <c r="J497" s="45" t="s">
        <v>41</v>
      </c>
      <c r="K497" s="45" t="s">
        <v>40</v>
      </c>
      <c r="L497" s="45" t="s">
        <v>41</v>
      </c>
      <c r="M497" s="45" t="s">
        <v>40</v>
      </c>
      <c r="N497" s="45" t="s">
        <v>41</v>
      </c>
      <c r="O497" s="45" t="s">
        <v>40</v>
      </c>
      <c r="P497" s="45" t="s">
        <v>41</v>
      </c>
      <c r="Q497" s="45" t="s">
        <v>40</v>
      </c>
      <c r="R497" s="45" t="s">
        <v>41</v>
      </c>
      <c r="S497" s="45" t="s">
        <v>40</v>
      </c>
      <c r="T497" s="45" t="s">
        <v>41</v>
      </c>
      <c r="U497" s="45" t="s">
        <v>40</v>
      </c>
      <c r="V497" s="45" t="s">
        <v>41</v>
      </c>
      <c r="W497" s="45" t="s">
        <v>40</v>
      </c>
      <c r="X497" s="45" t="s">
        <v>41</v>
      </c>
    </row>
    <row r="498" spans="1:24" x14ac:dyDescent="0.2">
      <c r="A498" s="117" t="s">
        <v>43</v>
      </c>
      <c r="B498" s="117">
        <v>1</v>
      </c>
      <c r="C498" s="47" cm="1">
        <f t="array" ref="C498">IF($I$2="Открытый тариф",
INDEX(GRID!$B$34:$BI$44,MATCH(C$7,GRID!$A$34:$A$44,0),MATCH(1,($U$2=GRID!$B$31:$BI$31)*(КАЛЕНДАРЬ!$BC4=GRID!$B$33:$BI$33), 0)),
ROUNDUP(INDEX(GRID!$B$34:$BI$44,MATCH(C$7,GRID!$A$34:$A$44,0),MATCH(1,($U$2=GRID!$B$31:$BI$31)*(КАЛЕНДАРЬ!$BC4=GRID!$B$33:$BI$33),0))*(1-GRID!$B$69),0))</f>
        <v>22800</v>
      </c>
      <c r="D498" s="47" cm="1">
        <f t="array" ref="D498">IF($I$2="Открытый тариф",
INDEX(GRID!$B$47:$BI$57,MATCH(C$7,GRID!$A$47:$A$57,0),MATCH(1,($U$2=GRID!$B$31:$BI$31)*(КАЛЕНДАРЬ!$BC4=GRID!$B$33:$BI$33), 0)),
ROUNDUP(INDEX(GRID!$B$47:$BI$57,MATCH(C$7,GRID!$A$47:$A$57,0),MATCH(1,($U$2=GRID!$B$31:$BI$31)*(КАЛЕНДАРЬ!$BC4=GRID!$B$33:$BI$33),0))*(1-GRID!$B$69),0))</f>
        <v>25400</v>
      </c>
      <c r="E498" s="47" cm="1">
        <f t="array" ref="E498">IF($I$2="Открытый тариф",
INDEX(GRID!$B$34:$BI$44,MATCH(E$7,GRID!$A$34:$A$44,0),MATCH(1,($U$2=GRID!$B$31:$BI$31)*(КАЛЕНДАРЬ!$BC4=GRID!$B$33:$BI$33), 0)),
ROUNDUP(INDEX(GRID!$B$34:$BI$44,MATCH(E$7,GRID!$A$34:$A$44,0),MATCH(1,($U$2=GRID!$B$31:$BI$31)*(КАЛЕНДАРЬ!$BC4=GRID!$B$33:$BI$33),0))*(1-GRID!$B$69),0))</f>
        <v>24700</v>
      </c>
      <c r="F498" s="47" cm="1">
        <f t="array" ref="F498">IF($I$2="Открытый тариф",
INDEX(GRID!$B$47:$BI$57,MATCH(E$7,GRID!$A$47:$A$57,0),MATCH(1,($U$2=GRID!$B$31:$BI$31)*(КАЛЕНДАРЬ!$BC4=GRID!$B$33:$BI$33), 0)),
ROUNDUP(INDEX(GRID!$B$47:$BI$57,MATCH(E$7,GRID!$A$47:$A$57,0),MATCH(1,($U$2=GRID!$B$31:$BI$31)*(КАЛЕНДАРЬ!$BC4=GRID!$B$33:$BI$33),0))*(1-GRID!$B$69),0))</f>
        <v>27300</v>
      </c>
      <c r="G498" s="47" cm="1">
        <f t="array" ref="G498">IF($I$2="Открытый тариф",
INDEX(GRID!$B$34:$BI$44,MATCH(G$7,GRID!$A$34:$A$44,0),MATCH(1,($U$2=GRID!$B$31:$BI$31)*(КАЛЕНДАРЬ!$BC4=GRID!$B$33:$BI$33), 0)),
ROUNDUP(INDEX(GRID!$B$34:$BI$44,MATCH(G$7,GRID!$A$34:$A$44,0),MATCH(1,($U$2=GRID!$B$31:$BI$31)*(КАЛЕНДАРЬ!$BC4=GRID!$B$33:$BI$33),0))*(1-GRID!$B$69),0))</f>
        <v>25800</v>
      </c>
      <c r="H498" s="47" cm="1">
        <f t="array" ref="H498">IF($I$2="Открытый тариф",
INDEX(GRID!$B$47:$BI$57,MATCH(G$7,GRID!$A$47:$A$57,0),MATCH(1,($U$2=GRID!$B$31:$BI$31)*(КАЛЕНДАРЬ!$BC4=GRID!$B$33:$BI$33), 0)),
ROUNDUP(INDEX(GRID!$B$47:$BI$57,MATCH(G$7,GRID!$A$47:$A$57,0),MATCH(1,($U$2=GRID!$B$31:$BI$31)*(КАЛЕНДАРЬ!$BC4=GRID!$B$33:$BI$33),0))*(1-GRID!$B$69),0))</f>
        <v>28400</v>
      </c>
      <c r="I498" s="47" cm="1">
        <f t="array" ref="I498">IF($I$2="Открытый тариф",
INDEX(GRID!$B$34:$BI$44,MATCH(I$7,GRID!$A$34:$A$44,0),MATCH(1,($U$2=GRID!$B$31:$BI$31)*(КАЛЕНДАРЬ!$BC4=GRID!$B$33:$BI$33), 0)),
ROUNDUP(INDEX(GRID!$B$34:$BI$44,MATCH(I$7,GRID!$A$34:$A$44,0),MATCH(1,($U$2=GRID!$B$31:$BI$31)*(КАЛЕНДАРЬ!$BC4=GRID!$B$33:$BI$33),0))*(1-GRID!$B$69),0))</f>
        <v>27700</v>
      </c>
      <c r="J498" s="47" cm="1">
        <f t="array" ref="J498">IF($I$2="Открытый тариф",
INDEX(GRID!$B$47:$BI$57,MATCH(I$7,GRID!$A$47:$A$57,0),MATCH(1,($U$2=GRID!$B$31:$BI$31)*(КАЛЕНДАРЬ!$BC4=GRID!$B$33:$BI$33), 0)),
ROUNDUP(INDEX(GRID!$B$47:$BI$57,MATCH(I$7,GRID!$A$47:$A$57,0),MATCH(1,($U$2=GRID!$B$31:$BI$31)*(КАЛЕНДАРЬ!$BC4=GRID!$B$33:$BI$33),0))*(1-GRID!$B$69),0))</f>
        <v>30300</v>
      </c>
      <c r="K498" s="47" cm="1">
        <f t="array" ref="K498">IF($I$2="Открытый тариф",
INDEX(GRID!$B$34:$BI$44,MATCH(K$7,GRID!$A$34:$A$44,0),MATCH(1,($U$2=GRID!$B$31:$BI$31)*(КАЛЕНДАРЬ!$BC4=GRID!$B$33:$BI$33), 0)),
ROUNDUP(INDEX(GRID!$B$34:$BI$44,MATCH(K$7,GRID!$A$34:$A$44,0),MATCH(1,($U$2=GRID!$B$31:$BI$31)*(КАЛЕНДАРЬ!$BC4=GRID!$B$33:$BI$33),0))*(1-GRID!$B$69),0))</f>
        <v>28800</v>
      </c>
      <c r="L498" s="47" cm="1">
        <f t="array" ref="L498">IF($I$2="Открытый тариф",
INDEX(GRID!$B$47:$BI$57,MATCH(K$7,GRID!$A$47:$A$57,0),MATCH(1,($U$2=GRID!$B$31:$BI$31)*(КАЛЕНДАРЬ!$BC4=GRID!$B$33:$BI$33), 0)),
ROUNDUP(INDEX(GRID!$B$47:$BI$57,MATCH(K$7,GRID!$A$47:$A$57,0),MATCH(1,($U$2=GRID!$B$31:$BI$31)*(КАЛЕНДАРЬ!$BC4=GRID!$B$33:$BI$33),0))*(1-GRID!$B$69),0))</f>
        <v>31400</v>
      </c>
      <c r="M498" s="47" cm="1">
        <f t="array" ref="M498">IF($I$2="Открытый тариф",
INDEX(GRID!$B$34:$BI$44,MATCH(M$7,GRID!$A$34:$A$44,0),MATCH(1,($U$2=GRID!$B$31:$BI$31)*(КАЛЕНДАРЬ!$BC4=GRID!$B$33:$BI$33), 0)),
ROUNDUP(INDEX(GRID!$B$34:$BI$44,MATCH(M$7,GRID!$A$34:$A$44,0),MATCH(1,($U$2=GRID!$B$31:$BI$31)*(КАЛЕНДАРЬ!$BC4=GRID!$B$33:$BI$33),0))*(1-GRID!$B$69),0))</f>
        <v>30700</v>
      </c>
      <c r="N498" s="47" cm="1">
        <f t="array" ref="N498">IF($I$2="Открытый тариф",
INDEX(GRID!$B$47:$BI$57,MATCH(M$7,GRID!$A$47:$A$57,0),MATCH(1,($U$2=GRID!$B$31:$BI$31)*(КАЛЕНДАРЬ!$BC4=GRID!$B$33:$BI$33), 0)),
ROUNDUP(INDEX(GRID!$B$47:$BI$57,MATCH(M$7,GRID!$A$47:$A$57,0),MATCH(1,($U$2=GRID!$B$31:$BI$31)*(КАЛЕНДАРЬ!$BC4=GRID!$B$33:$BI$33),0))*(1-GRID!$B$69),0))</f>
        <v>33300</v>
      </c>
      <c r="O498" s="47" cm="1">
        <f t="array" ref="O498">IF($I$2="Открытый тариф",
INDEX(GRID!$B$34:$BI$44,MATCH(O$7,GRID!$A$34:$A$44,0),MATCH(1,($U$2=GRID!$B$31:$BI$31)*(КАЛЕНДАРЬ!$BC4=GRID!$B$33:$BI$33), 0)),
ROUNDUP(INDEX(GRID!$B$34:$BI$44,MATCH(O$7,GRID!$A$34:$A$44,0),MATCH(1,($U$2=GRID!$B$31:$BI$31)*(КАЛЕНДАРЬ!$BC4=GRID!$B$33:$BI$33),0))*(1-GRID!$B$69),0))</f>
        <v>37900</v>
      </c>
      <c r="P498" s="47" cm="1">
        <f t="array" ref="P498">IF($I$2="Открытый тариф",
INDEX(GRID!$B$47:$BI$57,MATCH(O$7,GRID!$A$47:$A$57,0),MATCH(1,($U$2=GRID!$B$31:$BI$31)*(КАЛЕНДАРЬ!$BC4=GRID!$B$33:$BI$33), 0)),
ROUNDUP(INDEX(GRID!$B$47:$BI$57,MATCH(O$7,GRID!$A$47:$A$57,0),MATCH(1,($U$2=GRID!$B$31:$BI$31)*(КАЛЕНДАРЬ!$BC4=GRID!$B$33:$BI$33),0))*(1-GRID!$B$69),0))</f>
        <v>40500</v>
      </c>
      <c r="Q498" s="47" cm="1">
        <f t="array" ref="Q498">IF($I$2="Открытый тариф",
INDEX(GRID!$B$34:$BI$44,MATCH(Q$7,GRID!$A$34:$A$44,0),MATCH(1,($U$2=GRID!$B$31:$BI$31)*(КАЛЕНДАРЬ!$BC4=GRID!$B$33:$BI$33), 0)),
ROUNDUP(INDEX(GRID!$B$34:$BI$44,MATCH(Q$7,GRID!$A$34:$A$44,0),MATCH(1,($U$2=GRID!$B$31:$BI$31)*(КАЛЕНДАРЬ!$BC4=GRID!$B$33:$BI$33),0))*(1-GRID!$B$69),0))</f>
        <v>40000</v>
      </c>
      <c r="R498" s="47" cm="1">
        <f t="array" ref="R498">IF($I$2="Открытый тариф",
INDEX(GRID!$B$47:$BI$57,MATCH(Q$7,GRID!$A$47:$A$57,0),MATCH(1,($U$2=GRID!$B$31:$BI$31)*(КАЛЕНДАРЬ!$BC4=GRID!$B$33:$BI$33), 0)),
ROUNDUP(INDEX(GRID!$B$47:$BI$57,MATCH(Q$7,GRID!$A$47:$A$57,0),MATCH(1,($U$2=GRID!$B$31:$BI$31)*(КАЛЕНДАРЬ!$BC4=GRID!$B$33:$BI$33),0))*(1-GRID!$B$69),0))</f>
        <v>42600</v>
      </c>
      <c r="S498" s="47" cm="1">
        <f t="array" ref="S498">IF($I$2="Открытый тариф",
INDEX(GRID!$B$34:$BI$44,MATCH(S$7,GRID!$A$34:$A$44,0),MATCH(1,($U$2=GRID!$B$31:$BI$31)*(КАЛЕНДАРЬ!$BC4=GRID!$B$33:$BI$33), 0)),
ROUNDUP(INDEX(GRID!$B$34:$BI$44,MATCH(S$7,GRID!$A$34:$A$44,0),MATCH(1,($U$2=GRID!$B$31:$BI$31)*(КАЛЕНДАРЬ!$BC4=GRID!$B$33:$BI$33),0))*(1-GRID!$B$69),0))</f>
        <v>43600</v>
      </c>
      <c r="T498" s="47" cm="1">
        <f t="array" ref="T498">IF($I$2="Открытый тариф",
INDEX(GRID!$B$47:$BI$57,MATCH(S$7,GRID!$A$47:$A$57,0),MATCH(1,($U$2=GRID!$B$31:$BI$31)*(КАЛЕНДАРЬ!$BC4=GRID!$B$33:$BI$33), 0)),
ROUNDUP(INDEX(GRID!$B$47:$BI$57,MATCH(S$7,GRID!$A$47:$A$57,0),MATCH(1,($U$2=GRID!$B$31:$BI$31)*(КАЛЕНДАРЬ!$BC4=GRID!$B$33:$BI$33),0))*(1-GRID!$B$69),0))</f>
        <v>46200</v>
      </c>
      <c r="U498" s="47" cm="1">
        <f t="array" ref="U498">IF($I$2="Открытый тариф",
INDEX(GRID!$B$34:$BI$44,MATCH(U$7,GRID!$A$34:$A$44,0),MATCH(1,($U$2=GRID!$B$31:$BI$31)*(КАЛЕНДАРЬ!$BC4=GRID!$B$33:$BI$33), 0)),
ROUNDUP(INDEX(GRID!$B$34:$BI$44,MATCH(U$7,GRID!$A$34:$A$44,0),MATCH(1,($U$2=GRID!$B$31:$BI$31)*(КАЛЕНДАРЬ!$BC4=GRID!$B$33:$BI$33),0))*(1-GRID!$B$69),0))</f>
        <v>49800</v>
      </c>
      <c r="V498" s="47" cm="1">
        <f t="array" ref="V498">IF($I$2="Открытый тариф",
INDEX(GRID!$B$47:$BI$57,MATCH(U$7,GRID!$A$47:$A$57,0),MATCH(1,($U$2=GRID!$B$31:$BI$31)*(КАЛЕНДАРЬ!$BC4=GRID!$B$33:$BI$33), 0)),
ROUNDUP(INDEX(GRID!$B$47:$BI$57,MATCH(U$7,GRID!$A$47:$A$57,0),MATCH(1,($U$2=GRID!$B$31:$BI$31)*(КАЛЕНДАРЬ!$BC4=GRID!$B$33:$BI$33),0))*(1-GRID!$B$69),0))</f>
        <v>52400</v>
      </c>
      <c r="W498" s="47" cm="1">
        <f t="array" ref="W498">IF($I$2="Открытый тариф",
INDEX(GRID!$B$34:$BI$44,MATCH(W$7,GRID!$A$34:$A$44,0),MATCH(1,($U$2=GRID!$B$31:$BI$31)*(КАЛЕНДАРЬ!$BC4=GRID!$B$33:$BI$33), 0)),
ROUNDUP(INDEX(GRID!$B$34:$BI$44,MATCH(W$7,GRID!$A$34:$A$44,0),MATCH(1,($U$2=GRID!$B$31:$BI$31)*(КАЛЕНДАРЬ!$BC4=GRID!$B$33:$BI$33),0))*(1-GRID!$B$69),0))</f>
        <v>147800</v>
      </c>
      <c r="X498" s="47" cm="1">
        <f t="array" ref="X498">IF($I$2="Открытый тариф",
INDEX(GRID!$B$47:$BI$57,MATCH(W$7,GRID!$A$47:$A$57,0),MATCH(1,($U$2=GRID!$B$31:$BI$31)*(КАЛЕНДАРЬ!$BC4=GRID!$B$33:$BI$33), 0)),
ROUNDUP(INDEX(GRID!$B$47:$BI$57,MATCH(W$7,GRID!$A$47:$A$57,0),MATCH(1,($U$2=GRID!$B$31:$BI$31)*(КАЛЕНДАРЬ!$BC4=GRID!$B$33:$BI$33),0))*(1-GRID!$B$69),0))</f>
        <v>150400</v>
      </c>
    </row>
    <row r="499" spans="1:24" x14ac:dyDescent="0.2">
      <c r="A499" s="117" t="s">
        <v>44</v>
      </c>
      <c r="B499" s="117">
        <v>2</v>
      </c>
      <c r="C499" s="47" cm="1">
        <f t="array" ref="C499">IF($I$2="Открытый тариф",
INDEX(GRID!$B$34:$BI$44,MATCH(C$7,GRID!$A$34:$A$44,0),MATCH(1,($U$2=GRID!$B$31:$BI$31)*(КАЛЕНДАРЬ!$BC5=GRID!$B$33:$BI$33), 0)),
ROUNDUP(INDEX(GRID!$B$34:$BI$44,MATCH(C$7,GRID!$A$34:$A$44,0),MATCH(1,($U$2=GRID!$B$31:$BI$31)*(КАЛЕНДАРЬ!$BC5=GRID!$B$33:$BI$33),0))*(1-GRID!$B$69),0))</f>
        <v>22800</v>
      </c>
      <c r="D499" s="47" cm="1">
        <f t="array" ref="D499">IF($I$2="Открытый тариф",
INDEX(GRID!$B$47:$BI$57,MATCH(C$7,GRID!$A$47:$A$57,0),MATCH(1,($U$2=GRID!$B$31:$BI$31)*(КАЛЕНДАРЬ!$BC5=GRID!$B$33:$BI$33), 0)),
ROUNDUP(INDEX(GRID!$B$47:$BI$57,MATCH(C$7,GRID!$A$47:$A$57,0),MATCH(1,($U$2=GRID!$B$31:$BI$31)*(КАЛЕНДАРЬ!$BC5=GRID!$B$33:$BI$33),0))*(1-GRID!$B$69),0))</f>
        <v>25400</v>
      </c>
      <c r="E499" s="47" cm="1">
        <f t="array" ref="E499">IF($I$2="Открытый тариф",
INDEX(GRID!$B$34:$BI$44,MATCH(E$7,GRID!$A$34:$A$44,0),MATCH(1,($U$2=GRID!$B$31:$BI$31)*(КАЛЕНДАРЬ!$BC5=GRID!$B$33:$BI$33), 0)),
ROUNDUP(INDEX(GRID!$B$34:$BI$44,MATCH(E$7,GRID!$A$34:$A$44,0),MATCH(1,($U$2=GRID!$B$31:$BI$31)*(КАЛЕНДАРЬ!$BC5=GRID!$B$33:$BI$33),0))*(1-GRID!$B$69),0))</f>
        <v>24700</v>
      </c>
      <c r="F499" s="47" cm="1">
        <f t="array" ref="F499">IF($I$2="Открытый тариф",
INDEX(GRID!$B$47:$BI$57,MATCH(E$7,GRID!$A$47:$A$57,0),MATCH(1,($U$2=GRID!$B$31:$BI$31)*(КАЛЕНДАРЬ!$BC5=GRID!$B$33:$BI$33), 0)),
ROUNDUP(INDEX(GRID!$B$47:$BI$57,MATCH(E$7,GRID!$A$47:$A$57,0),MATCH(1,($U$2=GRID!$B$31:$BI$31)*(КАЛЕНДАРЬ!$BC5=GRID!$B$33:$BI$33),0))*(1-GRID!$B$69),0))</f>
        <v>27300</v>
      </c>
      <c r="G499" s="47" cm="1">
        <f t="array" ref="G499">IF($I$2="Открытый тариф",
INDEX(GRID!$B$34:$BI$44,MATCH(G$7,GRID!$A$34:$A$44,0),MATCH(1,($U$2=GRID!$B$31:$BI$31)*(КАЛЕНДАРЬ!$BC5=GRID!$B$33:$BI$33), 0)),
ROUNDUP(INDEX(GRID!$B$34:$BI$44,MATCH(G$7,GRID!$A$34:$A$44,0),MATCH(1,($U$2=GRID!$B$31:$BI$31)*(КАЛЕНДАРЬ!$BC5=GRID!$B$33:$BI$33),0))*(1-GRID!$B$69),0))</f>
        <v>25800</v>
      </c>
      <c r="H499" s="47" cm="1">
        <f t="array" ref="H499">IF($I$2="Открытый тариф",
INDEX(GRID!$B$47:$BI$57,MATCH(G$7,GRID!$A$47:$A$57,0),MATCH(1,($U$2=GRID!$B$31:$BI$31)*(КАЛЕНДАРЬ!$BC5=GRID!$B$33:$BI$33), 0)),
ROUNDUP(INDEX(GRID!$B$47:$BI$57,MATCH(G$7,GRID!$A$47:$A$57,0),MATCH(1,($U$2=GRID!$B$31:$BI$31)*(КАЛЕНДАРЬ!$BC5=GRID!$B$33:$BI$33),0))*(1-GRID!$B$69),0))</f>
        <v>28400</v>
      </c>
      <c r="I499" s="47" cm="1">
        <f t="array" ref="I499">IF($I$2="Открытый тариф",
INDEX(GRID!$B$34:$BI$44,MATCH(I$7,GRID!$A$34:$A$44,0),MATCH(1,($U$2=GRID!$B$31:$BI$31)*(КАЛЕНДАРЬ!$BC5=GRID!$B$33:$BI$33), 0)),
ROUNDUP(INDEX(GRID!$B$34:$BI$44,MATCH(I$7,GRID!$A$34:$A$44,0),MATCH(1,($U$2=GRID!$B$31:$BI$31)*(КАЛЕНДАРЬ!$BC5=GRID!$B$33:$BI$33),0))*(1-GRID!$B$69),0))</f>
        <v>27700</v>
      </c>
      <c r="J499" s="47" cm="1">
        <f t="array" ref="J499">IF($I$2="Открытый тариф",
INDEX(GRID!$B$47:$BI$57,MATCH(I$7,GRID!$A$47:$A$57,0),MATCH(1,($U$2=GRID!$B$31:$BI$31)*(КАЛЕНДАРЬ!$BC5=GRID!$B$33:$BI$33), 0)),
ROUNDUP(INDEX(GRID!$B$47:$BI$57,MATCH(I$7,GRID!$A$47:$A$57,0),MATCH(1,($U$2=GRID!$B$31:$BI$31)*(КАЛЕНДАРЬ!$BC5=GRID!$B$33:$BI$33),0))*(1-GRID!$B$69),0))</f>
        <v>30300</v>
      </c>
      <c r="K499" s="47" cm="1">
        <f t="array" ref="K499">IF($I$2="Открытый тариф",
INDEX(GRID!$B$34:$BI$44,MATCH(K$7,GRID!$A$34:$A$44,0),MATCH(1,($U$2=GRID!$B$31:$BI$31)*(КАЛЕНДАРЬ!$BC5=GRID!$B$33:$BI$33), 0)),
ROUNDUP(INDEX(GRID!$B$34:$BI$44,MATCH(K$7,GRID!$A$34:$A$44,0),MATCH(1,($U$2=GRID!$B$31:$BI$31)*(КАЛЕНДАРЬ!$BC5=GRID!$B$33:$BI$33),0))*(1-GRID!$B$69),0))</f>
        <v>28800</v>
      </c>
      <c r="L499" s="47" cm="1">
        <f t="array" ref="L499">IF($I$2="Открытый тариф",
INDEX(GRID!$B$47:$BI$57,MATCH(K$7,GRID!$A$47:$A$57,0),MATCH(1,($U$2=GRID!$B$31:$BI$31)*(КАЛЕНДАРЬ!$BC5=GRID!$B$33:$BI$33), 0)),
ROUNDUP(INDEX(GRID!$B$47:$BI$57,MATCH(K$7,GRID!$A$47:$A$57,0),MATCH(1,($U$2=GRID!$B$31:$BI$31)*(КАЛЕНДАРЬ!$BC5=GRID!$B$33:$BI$33),0))*(1-GRID!$B$69),0))</f>
        <v>31400</v>
      </c>
      <c r="M499" s="47" cm="1">
        <f t="array" ref="M499">IF($I$2="Открытый тариф",
INDEX(GRID!$B$34:$BI$44,MATCH(M$7,GRID!$A$34:$A$44,0),MATCH(1,($U$2=GRID!$B$31:$BI$31)*(КАЛЕНДАРЬ!$BC5=GRID!$B$33:$BI$33), 0)),
ROUNDUP(INDEX(GRID!$B$34:$BI$44,MATCH(M$7,GRID!$A$34:$A$44,0),MATCH(1,($U$2=GRID!$B$31:$BI$31)*(КАЛЕНДАРЬ!$BC5=GRID!$B$33:$BI$33),0))*(1-GRID!$B$69),0))</f>
        <v>30700</v>
      </c>
      <c r="N499" s="47" cm="1">
        <f t="array" ref="N499">IF($I$2="Открытый тариф",
INDEX(GRID!$B$47:$BI$57,MATCH(M$7,GRID!$A$47:$A$57,0),MATCH(1,($U$2=GRID!$B$31:$BI$31)*(КАЛЕНДАРЬ!$BC5=GRID!$B$33:$BI$33), 0)),
ROUNDUP(INDEX(GRID!$B$47:$BI$57,MATCH(M$7,GRID!$A$47:$A$57,0),MATCH(1,($U$2=GRID!$B$31:$BI$31)*(КАЛЕНДАРЬ!$BC5=GRID!$B$33:$BI$33),0))*(1-GRID!$B$69),0))</f>
        <v>33300</v>
      </c>
      <c r="O499" s="47" cm="1">
        <f t="array" ref="O499">IF($I$2="Открытый тариф",
INDEX(GRID!$B$34:$BI$44,MATCH(O$7,GRID!$A$34:$A$44,0),MATCH(1,($U$2=GRID!$B$31:$BI$31)*(КАЛЕНДАРЬ!$BC5=GRID!$B$33:$BI$33), 0)),
ROUNDUP(INDEX(GRID!$B$34:$BI$44,MATCH(O$7,GRID!$A$34:$A$44,0),MATCH(1,($U$2=GRID!$B$31:$BI$31)*(КАЛЕНДАРЬ!$BC5=GRID!$B$33:$BI$33),0))*(1-GRID!$B$69),0))</f>
        <v>37900</v>
      </c>
      <c r="P499" s="47" cm="1">
        <f t="array" ref="P499">IF($I$2="Открытый тариф",
INDEX(GRID!$B$47:$BI$57,MATCH(O$7,GRID!$A$47:$A$57,0),MATCH(1,($U$2=GRID!$B$31:$BI$31)*(КАЛЕНДАРЬ!$BC5=GRID!$B$33:$BI$33), 0)),
ROUNDUP(INDEX(GRID!$B$47:$BI$57,MATCH(O$7,GRID!$A$47:$A$57,0),MATCH(1,($U$2=GRID!$B$31:$BI$31)*(КАЛЕНДАРЬ!$BC5=GRID!$B$33:$BI$33),0))*(1-GRID!$B$69),0))</f>
        <v>40500</v>
      </c>
      <c r="Q499" s="47" cm="1">
        <f t="array" ref="Q499">IF($I$2="Открытый тариф",
INDEX(GRID!$B$34:$BI$44,MATCH(Q$7,GRID!$A$34:$A$44,0),MATCH(1,($U$2=GRID!$B$31:$BI$31)*(КАЛЕНДАРЬ!$BC5=GRID!$B$33:$BI$33), 0)),
ROUNDUP(INDEX(GRID!$B$34:$BI$44,MATCH(Q$7,GRID!$A$34:$A$44,0),MATCH(1,($U$2=GRID!$B$31:$BI$31)*(КАЛЕНДАРЬ!$BC5=GRID!$B$33:$BI$33),0))*(1-GRID!$B$69),0))</f>
        <v>40000</v>
      </c>
      <c r="R499" s="47" cm="1">
        <f t="array" ref="R499">IF($I$2="Открытый тариф",
INDEX(GRID!$B$47:$BI$57,MATCH(Q$7,GRID!$A$47:$A$57,0),MATCH(1,($U$2=GRID!$B$31:$BI$31)*(КАЛЕНДАРЬ!$BC5=GRID!$B$33:$BI$33), 0)),
ROUNDUP(INDEX(GRID!$B$47:$BI$57,MATCH(Q$7,GRID!$A$47:$A$57,0),MATCH(1,($U$2=GRID!$B$31:$BI$31)*(КАЛЕНДАРЬ!$BC5=GRID!$B$33:$BI$33),0))*(1-GRID!$B$69),0))</f>
        <v>42600</v>
      </c>
      <c r="S499" s="47" cm="1">
        <f t="array" ref="S499">IF($I$2="Открытый тариф",
INDEX(GRID!$B$34:$BI$44,MATCH(S$7,GRID!$A$34:$A$44,0),MATCH(1,($U$2=GRID!$B$31:$BI$31)*(КАЛЕНДАРЬ!$BC5=GRID!$B$33:$BI$33), 0)),
ROUNDUP(INDEX(GRID!$B$34:$BI$44,MATCH(S$7,GRID!$A$34:$A$44,0),MATCH(1,($U$2=GRID!$B$31:$BI$31)*(КАЛЕНДАРЬ!$BC5=GRID!$B$33:$BI$33),0))*(1-GRID!$B$69),0))</f>
        <v>43600</v>
      </c>
      <c r="T499" s="47" cm="1">
        <f t="array" ref="T499">IF($I$2="Открытый тариф",
INDEX(GRID!$B$47:$BI$57,MATCH(S$7,GRID!$A$47:$A$57,0),MATCH(1,($U$2=GRID!$B$31:$BI$31)*(КАЛЕНДАРЬ!$BC5=GRID!$B$33:$BI$33), 0)),
ROUNDUP(INDEX(GRID!$B$47:$BI$57,MATCH(S$7,GRID!$A$47:$A$57,0),MATCH(1,($U$2=GRID!$B$31:$BI$31)*(КАЛЕНДАРЬ!$BC5=GRID!$B$33:$BI$33),0))*(1-GRID!$B$69),0))</f>
        <v>46200</v>
      </c>
      <c r="U499" s="47" cm="1">
        <f t="array" ref="U499">IF($I$2="Открытый тариф",
INDEX(GRID!$B$34:$BI$44,MATCH(U$7,GRID!$A$34:$A$44,0),MATCH(1,($U$2=GRID!$B$31:$BI$31)*(КАЛЕНДАРЬ!$BC5=GRID!$B$33:$BI$33), 0)),
ROUNDUP(INDEX(GRID!$B$34:$BI$44,MATCH(U$7,GRID!$A$34:$A$44,0),MATCH(1,($U$2=GRID!$B$31:$BI$31)*(КАЛЕНДАРЬ!$BC5=GRID!$B$33:$BI$33),0))*(1-GRID!$B$69),0))</f>
        <v>49800</v>
      </c>
      <c r="V499" s="47" cm="1">
        <f t="array" ref="V499">IF($I$2="Открытый тариф",
INDEX(GRID!$B$47:$BI$57,MATCH(U$7,GRID!$A$47:$A$57,0),MATCH(1,($U$2=GRID!$B$31:$BI$31)*(КАЛЕНДАРЬ!$BC5=GRID!$B$33:$BI$33), 0)),
ROUNDUP(INDEX(GRID!$B$47:$BI$57,MATCH(U$7,GRID!$A$47:$A$57,0),MATCH(1,($U$2=GRID!$B$31:$BI$31)*(КАЛЕНДАРЬ!$BC5=GRID!$B$33:$BI$33),0))*(1-GRID!$B$69),0))</f>
        <v>52400</v>
      </c>
      <c r="W499" s="47" cm="1">
        <f t="array" ref="W499">IF($I$2="Открытый тариф",
INDEX(GRID!$B$34:$BI$44,MATCH(W$7,GRID!$A$34:$A$44,0),MATCH(1,($U$2=GRID!$B$31:$BI$31)*(КАЛЕНДАРЬ!$BC5=GRID!$B$33:$BI$33), 0)),
ROUNDUP(INDEX(GRID!$B$34:$BI$44,MATCH(W$7,GRID!$A$34:$A$44,0),MATCH(1,($U$2=GRID!$B$31:$BI$31)*(КАЛЕНДАРЬ!$BC5=GRID!$B$33:$BI$33),0))*(1-GRID!$B$69),0))</f>
        <v>147800</v>
      </c>
      <c r="X499" s="47" cm="1">
        <f t="array" ref="X499">IF($I$2="Открытый тариф",
INDEX(GRID!$B$47:$BI$57,MATCH(W$7,GRID!$A$47:$A$57,0),MATCH(1,($U$2=GRID!$B$31:$BI$31)*(КАЛЕНДАРЬ!$BC5=GRID!$B$33:$BI$33), 0)),
ROUNDUP(INDEX(GRID!$B$47:$BI$57,MATCH(W$7,GRID!$A$47:$A$57,0),MATCH(1,($U$2=GRID!$B$31:$BI$31)*(КАЛЕНДАРЬ!$BC5=GRID!$B$33:$BI$33),0))*(1-GRID!$B$69),0))</f>
        <v>150400</v>
      </c>
    </row>
    <row r="500" spans="1:24" x14ac:dyDescent="0.2">
      <c r="A500" s="117" t="s">
        <v>45</v>
      </c>
      <c r="B500" s="117">
        <v>3</v>
      </c>
      <c r="C500" s="47" cm="1">
        <f t="array" ref="C500">IF($I$2="Открытый тариф",
INDEX(GRID!$B$34:$BI$44,MATCH(C$7,GRID!$A$34:$A$44,0),MATCH(1,($U$2=GRID!$B$31:$BI$31)*(КАЛЕНДАРЬ!$BC6=GRID!$B$33:$BI$33), 0)),
ROUNDUP(INDEX(GRID!$B$34:$BI$44,MATCH(C$7,GRID!$A$34:$A$44,0),MATCH(1,($U$2=GRID!$B$31:$BI$31)*(КАЛЕНДАРЬ!$BC6=GRID!$B$33:$BI$33),0))*(1-GRID!$B$69),0))</f>
        <v>22800</v>
      </c>
      <c r="D500" s="47" cm="1">
        <f t="array" ref="D500">IF($I$2="Открытый тариф",
INDEX(GRID!$B$47:$BI$57,MATCH(C$7,GRID!$A$47:$A$57,0),MATCH(1,($U$2=GRID!$B$31:$BI$31)*(КАЛЕНДАРЬ!$BC6=GRID!$B$33:$BI$33), 0)),
ROUNDUP(INDEX(GRID!$B$47:$BI$57,MATCH(C$7,GRID!$A$47:$A$57,0),MATCH(1,($U$2=GRID!$B$31:$BI$31)*(КАЛЕНДАРЬ!$BC6=GRID!$B$33:$BI$33),0))*(1-GRID!$B$69),0))</f>
        <v>25400</v>
      </c>
      <c r="E500" s="47" cm="1">
        <f t="array" ref="E500">IF($I$2="Открытый тариф",
INDEX(GRID!$B$34:$BI$44,MATCH(E$7,GRID!$A$34:$A$44,0),MATCH(1,($U$2=GRID!$B$31:$BI$31)*(КАЛЕНДАРЬ!$BC6=GRID!$B$33:$BI$33), 0)),
ROUNDUP(INDEX(GRID!$B$34:$BI$44,MATCH(E$7,GRID!$A$34:$A$44,0),MATCH(1,($U$2=GRID!$B$31:$BI$31)*(КАЛЕНДАРЬ!$BC6=GRID!$B$33:$BI$33),0))*(1-GRID!$B$69),0))</f>
        <v>24700</v>
      </c>
      <c r="F500" s="47" cm="1">
        <f t="array" ref="F500">IF($I$2="Открытый тариф",
INDEX(GRID!$B$47:$BI$57,MATCH(E$7,GRID!$A$47:$A$57,0),MATCH(1,($U$2=GRID!$B$31:$BI$31)*(КАЛЕНДАРЬ!$BC6=GRID!$B$33:$BI$33), 0)),
ROUNDUP(INDEX(GRID!$B$47:$BI$57,MATCH(E$7,GRID!$A$47:$A$57,0),MATCH(1,($U$2=GRID!$B$31:$BI$31)*(КАЛЕНДАРЬ!$BC6=GRID!$B$33:$BI$33),0))*(1-GRID!$B$69),0))</f>
        <v>27300</v>
      </c>
      <c r="G500" s="47" cm="1">
        <f t="array" ref="G500">IF($I$2="Открытый тариф",
INDEX(GRID!$B$34:$BI$44,MATCH(G$7,GRID!$A$34:$A$44,0),MATCH(1,($U$2=GRID!$B$31:$BI$31)*(КАЛЕНДАРЬ!$BC6=GRID!$B$33:$BI$33), 0)),
ROUNDUP(INDEX(GRID!$B$34:$BI$44,MATCH(G$7,GRID!$A$34:$A$44,0),MATCH(1,($U$2=GRID!$B$31:$BI$31)*(КАЛЕНДАРЬ!$BC6=GRID!$B$33:$BI$33),0))*(1-GRID!$B$69),0))</f>
        <v>25800</v>
      </c>
      <c r="H500" s="47" cm="1">
        <f t="array" ref="H500">IF($I$2="Открытый тариф",
INDEX(GRID!$B$47:$BI$57,MATCH(G$7,GRID!$A$47:$A$57,0),MATCH(1,($U$2=GRID!$B$31:$BI$31)*(КАЛЕНДАРЬ!$BC6=GRID!$B$33:$BI$33), 0)),
ROUNDUP(INDEX(GRID!$B$47:$BI$57,MATCH(G$7,GRID!$A$47:$A$57,0),MATCH(1,($U$2=GRID!$B$31:$BI$31)*(КАЛЕНДАРЬ!$BC6=GRID!$B$33:$BI$33),0))*(1-GRID!$B$69),0))</f>
        <v>28400</v>
      </c>
      <c r="I500" s="47" cm="1">
        <f t="array" ref="I500">IF($I$2="Открытый тариф",
INDEX(GRID!$B$34:$BI$44,MATCH(I$7,GRID!$A$34:$A$44,0),MATCH(1,($U$2=GRID!$B$31:$BI$31)*(КАЛЕНДАРЬ!$BC6=GRID!$B$33:$BI$33), 0)),
ROUNDUP(INDEX(GRID!$B$34:$BI$44,MATCH(I$7,GRID!$A$34:$A$44,0),MATCH(1,($U$2=GRID!$B$31:$BI$31)*(КАЛЕНДАРЬ!$BC6=GRID!$B$33:$BI$33),0))*(1-GRID!$B$69),0))</f>
        <v>27700</v>
      </c>
      <c r="J500" s="47" cm="1">
        <f t="array" ref="J500">IF($I$2="Открытый тариф",
INDEX(GRID!$B$47:$BI$57,MATCH(I$7,GRID!$A$47:$A$57,0),MATCH(1,($U$2=GRID!$B$31:$BI$31)*(КАЛЕНДАРЬ!$BC6=GRID!$B$33:$BI$33), 0)),
ROUNDUP(INDEX(GRID!$B$47:$BI$57,MATCH(I$7,GRID!$A$47:$A$57,0),MATCH(1,($U$2=GRID!$B$31:$BI$31)*(КАЛЕНДАРЬ!$BC6=GRID!$B$33:$BI$33),0))*(1-GRID!$B$69),0))</f>
        <v>30300</v>
      </c>
      <c r="K500" s="47" cm="1">
        <f t="array" ref="K500">IF($I$2="Открытый тариф",
INDEX(GRID!$B$34:$BI$44,MATCH(K$7,GRID!$A$34:$A$44,0),MATCH(1,($U$2=GRID!$B$31:$BI$31)*(КАЛЕНДАРЬ!$BC6=GRID!$B$33:$BI$33), 0)),
ROUNDUP(INDEX(GRID!$B$34:$BI$44,MATCH(K$7,GRID!$A$34:$A$44,0),MATCH(1,($U$2=GRID!$B$31:$BI$31)*(КАЛЕНДАРЬ!$BC6=GRID!$B$33:$BI$33),0))*(1-GRID!$B$69),0))</f>
        <v>28800</v>
      </c>
      <c r="L500" s="47" cm="1">
        <f t="array" ref="L500">IF($I$2="Открытый тариф",
INDEX(GRID!$B$47:$BI$57,MATCH(K$7,GRID!$A$47:$A$57,0),MATCH(1,($U$2=GRID!$B$31:$BI$31)*(КАЛЕНДАРЬ!$BC6=GRID!$B$33:$BI$33), 0)),
ROUNDUP(INDEX(GRID!$B$47:$BI$57,MATCH(K$7,GRID!$A$47:$A$57,0),MATCH(1,($U$2=GRID!$B$31:$BI$31)*(КАЛЕНДАРЬ!$BC6=GRID!$B$33:$BI$33),0))*(1-GRID!$B$69),0))</f>
        <v>31400</v>
      </c>
      <c r="M500" s="47" cm="1">
        <f t="array" ref="M500">IF($I$2="Открытый тариф",
INDEX(GRID!$B$34:$BI$44,MATCH(M$7,GRID!$A$34:$A$44,0),MATCH(1,($U$2=GRID!$B$31:$BI$31)*(КАЛЕНДАРЬ!$BC6=GRID!$B$33:$BI$33), 0)),
ROUNDUP(INDEX(GRID!$B$34:$BI$44,MATCH(M$7,GRID!$A$34:$A$44,0),MATCH(1,($U$2=GRID!$B$31:$BI$31)*(КАЛЕНДАРЬ!$BC6=GRID!$B$33:$BI$33),0))*(1-GRID!$B$69),0))</f>
        <v>30700</v>
      </c>
      <c r="N500" s="47" cm="1">
        <f t="array" ref="N500">IF($I$2="Открытый тариф",
INDEX(GRID!$B$47:$BI$57,MATCH(M$7,GRID!$A$47:$A$57,0),MATCH(1,($U$2=GRID!$B$31:$BI$31)*(КАЛЕНДАРЬ!$BC6=GRID!$B$33:$BI$33), 0)),
ROUNDUP(INDEX(GRID!$B$47:$BI$57,MATCH(M$7,GRID!$A$47:$A$57,0),MATCH(1,($U$2=GRID!$B$31:$BI$31)*(КАЛЕНДАРЬ!$BC6=GRID!$B$33:$BI$33),0))*(1-GRID!$B$69),0))</f>
        <v>33300</v>
      </c>
      <c r="O500" s="47" cm="1">
        <f t="array" ref="O500">IF($I$2="Открытый тариф",
INDEX(GRID!$B$34:$BI$44,MATCH(O$7,GRID!$A$34:$A$44,0),MATCH(1,($U$2=GRID!$B$31:$BI$31)*(КАЛЕНДАРЬ!$BC6=GRID!$B$33:$BI$33), 0)),
ROUNDUP(INDEX(GRID!$B$34:$BI$44,MATCH(O$7,GRID!$A$34:$A$44,0),MATCH(1,($U$2=GRID!$B$31:$BI$31)*(КАЛЕНДАРЬ!$BC6=GRID!$B$33:$BI$33),0))*(1-GRID!$B$69),0))</f>
        <v>37900</v>
      </c>
      <c r="P500" s="47" cm="1">
        <f t="array" ref="P500">IF($I$2="Открытый тариф",
INDEX(GRID!$B$47:$BI$57,MATCH(O$7,GRID!$A$47:$A$57,0),MATCH(1,($U$2=GRID!$B$31:$BI$31)*(КАЛЕНДАРЬ!$BC6=GRID!$B$33:$BI$33), 0)),
ROUNDUP(INDEX(GRID!$B$47:$BI$57,MATCH(O$7,GRID!$A$47:$A$57,0),MATCH(1,($U$2=GRID!$B$31:$BI$31)*(КАЛЕНДАРЬ!$BC6=GRID!$B$33:$BI$33),0))*(1-GRID!$B$69),0))</f>
        <v>40500</v>
      </c>
      <c r="Q500" s="47" cm="1">
        <f t="array" ref="Q500">IF($I$2="Открытый тариф",
INDEX(GRID!$B$34:$BI$44,MATCH(Q$7,GRID!$A$34:$A$44,0),MATCH(1,($U$2=GRID!$B$31:$BI$31)*(КАЛЕНДАРЬ!$BC6=GRID!$B$33:$BI$33), 0)),
ROUNDUP(INDEX(GRID!$B$34:$BI$44,MATCH(Q$7,GRID!$A$34:$A$44,0),MATCH(1,($U$2=GRID!$B$31:$BI$31)*(КАЛЕНДАРЬ!$BC6=GRID!$B$33:$BI$33),0))*(1-GRID!$B$69),0))</f>
        <v>40000</v>
      </c>
      <c r="R500" s="47" cm="1">
        <f t="array" ref="R500">IF($I$2="Открытый тариф",
INDEX(GRID!$B$47:$BI$57,MATCH(Q$7,GRID!$A$47:$A$57,0),MATCH(1,($U$2=GRID!$B$31:$BI$31)*(КАЛЕНДАРЬ!$BC6=GRID!$B$33:$BI$33), 0)),
ROUNDUP(INDEX(GRID!$B$47:$BI$57,MATCH(Q$7,GRID!$A$47:$A$57,0),MATCH(1,($U$2=GRID!$B$31:$BI$31)*(КАЛЕНДАРЬ!$BC6=GRID!$B$33:$BI$33),0))*(1-GRID!$B$69),0))</f>
        <v>42600</v>
      </c>
      <c r="S500" s="47" cm="1">
        <f t="array" ref="S500">IF($I$2="Открытый тариф",
INDEX(GRID!$B$34:$BI$44,MATCH(S$7,GRID!$A$34:$A$44,0),MATCH(1,($U$2=GRID!$B$31:$BI$31)*(КАЛЕНДАРЬ!$BC6=GRID!$B$33:$BI$33), 0)),
ROUNDUP(INDEX(GRID!$B$34:$BI$44,MATCH(S$7,GRID!$A$34:$A$44,0),MATCH(1,($U$2=GRID!$B$31:$BI$31)*(КАЛЕНДАРЬ!$BC6=GRID!$B$33:$BI$33),0))*(1-GRID!$B$69),0))</f>
        <v>43600</v>
      </c>
      <c r="T500" s="47" cm="1">
        <f t="array" ref="T500">IF($I$2="Открытый тариф",
INDEX(GRID!$B$47:$BI$57,MATCH(S$7,GRID!$A$47:$A$57,0),MATCH(1,($U$2=GRID!$B$31:$BI$31)*(КАЛЕНДАРЬ!$BC6=GRID!$B$33:$BI$33), 0)),
ROUNDUP(INDEX(GRID!$B$47:$BI$57,MATCH(S$7,GRID!$A$47:$A$57,0),MATCH(1,($U$2=GRID!$B$31:$BI$31)*(КАЛЕНДАРЬ!$BC6=GRID!$B$33:$BI$33),0))*(1-GRID!$B$69),0))</f>
        <v>46200</v>
      </c>
      <c r="U500" s="47" cm="1">
        <f t="array" ref="U500">IF($I$2="Открытый тариф",
INDEX(GRID!$B$34:$BI$44,MATCH(U$7,GRID!$A$34:$A$44,0),MATCH(1,($U$2=GRID!$B$31:$BI$31)*(КАЛЕНДАРЬ!$BC6=GRID!$B$33:$BI$33), 0)),
ROUNDUP(INDEX(GRID!$B$34:$BI$44,MATCH(U$7,GRID!$A$34:$A$44,0),MATCH(1,($U$2=GRID!$B$31:$BI$31)*(КАЛЕНДАРЬ!$BC6=GRID!$B$33:$BI$33),0))*(1-GRID!$B$69),0))</f>
        <v>49800</v>
      </c>
      <c r="V500" s="47" cm="1">
        <f t="array" ref="V500">IF($I$2="Открытый тариф",
INDEX(GRID!$B$47:$BI$57,MATCH(U$7,GRID!$A$47:$A$57,0),MATCH(1,($U$2=GRID!$B$31:$BI$31)*(КАЛЕНДАРЬ!$BC6=GRID!$B$33:$BI$33), 0)),
ROUNDUP(INDEX(GRID!$B$47:$BI$57,MATCH(U$7,GRID!$A$47:$A$57,0),MATCH(1,($U$2=GRID!$B$31:$BI$31)*(КАЛЕНДАРЬ!$BC6=GRID!$B$33:$BI$33),0))*(1-GRID!$B$69),0))</f>
        <v>52400</v>
      </c>
      <c r="W500" s="47" cm="1">
        <f t="array" ref="W500">IF($I$2="Открытый тариф",
INDEX(GRID!$B$34:$BI$44,MATCH(W$7,GRID!$A$34:$A$44,0),MATCH(1,($U$2=GRID!$B$31:$BI$31)*(КАЛЕНДАРЬ!$BC6=GRID!$B$33:$BI$33), 0)),
ROUNDUP(INDEX(GRID!$B$34:$BI$44,MATCH(W$7,GRID!$A$34:$A$44,0),MATCH(1,($U$2=GRID!$B$31:$BI$31)*(КАЛЕНДАРЬ!$BC6=GRID!$B$33:$BI$33),0))*(1-GRID!$B$69),0))</f>
        <v>147800</v>
      </c>
      <c r="X500" s="47" cm="1">
        <f t="array" ref="X500">IF($I$2="Открытый тариф",
INDEX(GRID!$B$47:$BI$57,MATCH(W$7,GRID!$A$47:$A$57,0),MATCH(1,($U$2=GRID!$B$31:$BI$31)*(КАЛЕНДАРЬ!$BC6=GRID!$B$33:$BI$33), 0)),
ROUNDUP(INDEX(GRID!$B$47:$BI$57,MATCH(W$7,GRID!$A$47:$A$57,0),MATCH(1,($U$2=GRID!$B$31:$BI$31)*(КАЛЕНДАРЬ!$BC6=GRID!$B$33:$BI$33),0))*(1-GRID!$B$69),0))</f>
        <v>150400</v>
      </c>
    </row>
    <row r="501" spans="1:24" x14ac:dyDescent="0.2">
      <c r="A501" s="117" t="s">
        <v>46</v>
      </c>
      <c r="B501" s="117">
        <v>4</v>
      </c>
      <c r="C501" s="47" cm="1">
        <f t="array" ref="C501">IF($I$2="Открытый тариф",
INDEX(GRID!$B$34:$BI$44,MATCH(C$7,GRID!$A$34:$A$44,0),MATCH(1,($U$2=GRID!$B$31:$BI$31)*(КАЛЕНДАРЬ!$BC7=GRID!$B$33:$BI$33), 0)),
ROUNDUP(INDEX(GRID!$B$34:$BI$44,MATCH(C$7,GRID!$A$34:$A$44,0),MATCH(1,($U$2=GRID!$B$31:$BI$31)*(КАЛЕНДАРЬ!$BC7=GRID!$B$33:$BI$33),0))*(1-GRID!$B$69),0))</f>
        <v>22800</v>
      </c>
      <c r="D501" s="47" cm="1">
        <f t="array" ref="D501">IF($I$2="Открытый тариф",
INDEX(GRID!$B$47:$BI$57,MATCH(C$7,GRID!$A$47:$A$57,0),MATCH(1,($U$2=GRID!$B$31:$BI$31)*(КАЛЕНДАРЬ!$BC7=GRID!$B$33:$BI$33), 0)),
ROUNDUP(INDEX(GRID!$B$47:$BI$57,MATCH(C$7,GRID!$A$47:$A$57,0),MATCH(1,($U$2=GRID!$B$31:$BI$31)*(КАЛЕНДАРЬ!$BC7=GRID!$B$33:$BI$33),0))*(1-GRID!$B$69),0))</f>
        <v>25400</v>
      </c>
      <c r="E501" s="47" cm="1">
        <f t="array" ref="E501">IF($I$2="Открытый тариф",
INDEX(GRID!$B$34:$BI$44,MATCH(E$7,GRID!$A$34:$A$44,0),MATCH(1,($U$2=GRID!$B$31:$BI$31)*(КАЛЕНДАРЬ!$BC7=GRID!$B$33:$BI$33), 0)),
ROUNDUP(INDEX(GRID!$B$34:$BI$44,MATCH(E$7,GRID!$A$34:$A$44,0),MATCH(1,($U$2=GRID!$B$31:$BI$31)*(КАЛЕНДАРЬ!$BC7=GRID!$B$33:$BI$33),0))*(1-GRID!$B$69),0))</f>
        <v>24700</v>
      </c>
      <c r="F501" s="47" cm="1">
        <f t="array" ref="F501">IF($I$2="Открытый тариф",
INDEX(GRID!$B$47:$BI$57,MATCH(E$7,GRID!$A$47:$A$57,0),MATCH(1,($U$2=GRID!$B$31:$BI$31)*(КАЛЕНДАРЬ!$BC7=GRID!$B$33:$BI$33), 0)),
ROUNDUP(INDEX(GRID!$B$47:$BI$57,MATCH(E$7,GRID!$A$47:$A$57,0),MATCH(1,($U$2=GRID!$B$31:$BI$31)*(КАЛЕНДАРЬ!$BC7=GRID!$B$33:$BI$33),0))*(1-GRID!$B$69),0))</f>
        <v>27300</v>
      </c>
      <c r="G501" s="47" cm="1">
        <f t="array" ref="G501">IF($I$2="Открытый тариф",
INDEX(GRID!$B$34:$BI$44,MATCH(G$7,GRID!$A$34:$A$44,0),MATCH(1,($U$2=GRID!$B$31:$BI$31)*(КАЛЕНДАРЬ!$BC7=GRID!$B$33:$BI$33), 0)),
ROUNDUP(INDEX(GRID!$B$34:$BI$44,MATCH(G$7,GRID!$A$34:$A$44,0),MATCH(1,($U$2=GRID!$B$31:$BI$31)*(КАЛЕНДАРЬ!$BC7=GRID!$B$33:$BI$33),0))*(1-GRID!$B$69),0))</f>
        <v>25800</v>
      </c>
      <c r="H501" s="47" cm="1">
        <f t="array" ref="H501">IF($I$2="Открытый тариф",
INDEX(GRID!$B$47:$BI$57,MATCH(G$7,GRID!$A$47:$A$57,0),MATCH(1,($U$2=GRID!$B$31:$BI$31)*(КАЛЕНДАРЬ!$BC7=GRID!$B$33:$BI$33), 0)),
ROUNDUP(INDEX(GRID!$B$47:$BI$57,MATCH(G$7,GRID!$A$47:$A$57,0),MATCH(1,($U$2=GRID!$B$31:$BI$31)*(КАЛЕНДАРЬ!$BC7=GRID!$B$33:$BI$33),0))*(1-GRID!$B$69),0))</f>
        <v>28400</v>
      </c>
      <c r="I501" s="47" cm="1">
        <f t="array" ref="I501">IF($I$2="Открытый тариф",
INDEX(GRID!$B$34:$BI$44,MATCH(I$7,GRID!$A$34:$A$44,0),MATCH(1,($U$2=GRID!$B$31:$BI$31)*(КАЛЕНДАРЬ!$BC7=GRID!$B$33:$BI$33), 0)),
ROUNDUP(INDEX(GRID!$B$34:$BI$44,MATCH(I$7,GRID!$A$34:$A$44,0),MATCH(1,($U$2=GRID!$B$31:$BI$31)*(КАЛЕНДАРЬ!$BC7=GRID!$B$33:$BI$33),0))*(1-GRID!$B$69),0))</f>
        <v>27700</v>
      </c>
      <c r="J501" s="47" cm="1">
        <f t="array" ref="J501">IF($I$2="Открытый тариф",
INDEX(GRID!$B$47:$BI$57,MATCH(I$7,GRID!$A$47:$A$57,0),MATCH(1,($U$2=GRID!$B$31:$BI$31)*(КАЛЕНДАРЬ!$BC7=GRID!$B$33:$BI$33), 0)),
ROUNDUP(INDEX(GRID!$B$47:$BI$57,MATCH(I$7,GRID!$A$47:$A$57,0),MATCH(1,($U$2=GRID!$B$31:$BI$31)*(КАЛЕНДАРЬ!$BC7=GRID!$B$33:$BI$33),0))*(1-GRID!$B$69),0))</f>
        <v>30300</v>
      </c>
      <c r="K501" s="47" cm="1">
        <f t="array" ref="K501">IF($I$2="Открытый тариф",
INDEX(GRID!$B$34:$BI$44,MATCH(K$7,GRID!$A$34:$A$44,0),MATCH(1,($U$2=GRID!$B$31:$BI$31)*(КАЛЕНДАРЬ!$BC7=GRID!$B$33:$BI$33), 0)),
ROUNDUP(INDEX(GRID!$B$34:$BI$44,MATCH(K$7,GRID!$A$34:$A$44,0),MATCH(1,($U$2=GRID!$B$31:$BI$31)*(КАЛЕНДАРЬ!$BC7=GRID!$B$33:$BI$33),0))*(1-GRID!$B$69),0))</f>
        <v>28800</v>
      </c>
      <c r="L501" s="47" cm="1">
        <f t="array" ref="L501">IF($I$2="Открытый тариф",
INDEX(GRID!$B$47:$BI$57,MATCH(K$7,GRID!$A$47:$A$57,0),MATCH(1,($U$2=GRID!$B$31:$BI$31)*(КАЛЕНДАРЬ!$BC7=GRID!$B$33:$BI$33), 0)),
ROUNDUP(INDEX(GRID!$B$47:$BI$57,MATCH(K$7,GRID!$A$47:$A$57,0),MATCH(1,($U$2=GRID!$B$31:$BI$31)*(КАЛЕНДАРЬ!$BC7=GRID!$B$33:$BI$33),0))*(1-GRID!$B$69),0))</f>
        <v>31400</v>
      </c>
      <c r="M501" s="47" cm="1">
        <f t="array" ref="M501">IF($I$2="Открытый тариф",
INDEX(GRID!$B$34:$BI$44,MATCH(M$7,GRID!$A$34:$A$44,0),MATCH(1,($U$2=GRID!$B$31:$BI$31)*(КАЛЕНДАРЬ!$BC7=GRID!$B$33:$BI$33), 0)),
ROUNDUP(INDEX(GRID!$B$34:$BI$44,MATCH(M$7,GRID!$A$34:$A$44,0),MATCH(1,($U$2=GRID!$B$31:$BI$31)*(КАЛЕНДАРЬ!$BC7=GRID!$B$33:$BI$33),0))*(1-GRID!$B$69),0))</f>
        <v>30700</v>
      </c>
      <c r="N501" s="47" cm="1">
        <f t="array" ref="N501">IF($I$2="Открытый тариф",
INDEX(GRID!$B$47:$BI$57,MATCH(M$7,GRID!$A$47:$A$57,0),MATCH(1,($U$2=GRID!$B$31:$BI$31)*(КАЛЕНДАРЬ!$BC7=GRID!$B$33:$BI$33), 0)),
ROUNDUP(INDEX(GRID!$B$47:$BI$57,MATCH(M$7,GRID!$A$47:$A$57,0),MATCH(1,($U$2=GRID!$B$31:$BI$31)*(КАЛЕНДАРЬ!$BC7=GRID!$B$33:$BI$33),0))*(1-GRID!$B$69),0))</f>
        <v>33300</v>
      </c>
      <c r="O501" s="47" cm="1">
        <f t="array" ref="O501">IF($I$2="Открытый тариф",
INDEX(GRID!$B$34:$BI$44,MATCH(O$7,GRID!$A$34:$A$44,0),MATCH(1,($U$2=GRID!$B$31:$BI$31)*(КАЛЕНДАРЬ!$BC7=GRID!$B$33:$BI$33), 0)),
ROUNDUP(INDEX(GRID!$B$34:$BI$44,MATCH(O$7,GRID!$A$34:$A$44,0),MATCH(1,($U$2=GRID!$B$31:$BI$31)*(КАЛЕНДАРЬ!$BC7=GRID!$B$33:$BI$33),0))*(1-GRID!$B$69),0))</f>
        <v>37900</v>
      </c>
      <c r="P501" s="47" cm="1">
        <f t="array" ref="P501">IF($I$2="Открытый тариф",
INDEX(GRID!$B$47:$BI$57,MATCH(O$7,GRID!$A$47:$A$57,0),MATCH(1,($U$2=GRID!$B$31:$BI$31)*(КАЛЕНДАРЬ!$BC7=GRID!$B$33:$BI$33), 0)),
ROUNDUP(INDEX(GRID!$B$47:$BI$57,MATCH(O$7,GRID!$A$47:$A$57,0),MATCH(1,($U$2=GRID!$B$31:$BI$31)*(КАЛЕНДАРЬ!$BC7=GRID!$B$33:$BI$33),0))*(1-GRID!$B$69),0))</f>
        <v>40500</v>
      </c>
      <c r="Q501" s="47" cm="1">
        <f t="array" ref="Q501">IF($I$2="Открытый тариф",
INDEX(GRID!$B$34:$BI$44,MATCH(Q$7,GRID!$A$34:$A$44,0),MATCH(1,($U$2=GRID!$B$31:$BI$31)*(КАЛЕНДАРЬ!$BC7=GRID!$B$33:$BI$33), 0)),
ROUNDUP(INDEX(GRID!$B$34:$BI$44,MATCH(Q$7,GRID!$A$34:$A$44,0),MATCH(1,($U$2=GRID!$B$31:$BI$31)*(КАЛЕНДАРЬ!$BC7=GRID!$B$33:$BI$33),0))*(1-GRID!$B$69),0))</f>
        <v>40000</v>
      </c>
      <c r="R501" s="47" cm="1">
        <f t="array" ref="R501">IF($I$2="Открытый тариф",
INDEX(GRID!$B$47:$BI$57,MATCH(Q$7,GRID!$A$47:$A$57,0),MATCH(1,($U$2=GRID!$B$31:$BI$31)*(КАЛЕНДАРЬ!$BC7=GRID!$B$33:$BI$33), 0)),
ROUNDUP(INDEX(GRID!$B$47:$BI$57,MATCH(Q$7,GRID!$A$47:$A$57,0),MATCH(1,($U$2=GRID!$B$31:$BI$31)*(КАЛЕНДАРЬ!$BC7=GRID!$B$33:$BI$33),0))*(1-GRID!$B$69),0))</f>
        <v>42600</v>
      </c>
      <c r="S501" s="47" cm="1">
        <f t="array" ref="S501">IF($I$2="Открытый тариф",
INDEX(GRID!$B$34:$BI$44,MATCH(S$7,GRID!$A$34:$A$44,0),MATCH(1,($U$2=GRID!$B$31:$BI$31)*(КАЛЕНДАРЬ!$BC7=GRID!$B$33:$BI$33), 0)),
ROUNDUP(INDEX(GRID!$B$34:$BI$44,MATCH(S$7,GRID!$A$34:$A$44,0),MATCH(1,($U$2=GRID!$B$31:$BI$31)*(КАЛЕНДАРЬ!$BC7=GRID!$B$33:$BI$33),0))*(1-GRID!$B$69),0))</f>
        <v>43600</v>
      </c>
      <c r="T501" s="47" cm="1">
        <f t="array" ref="T501">IF($I$2="Открытый тариф",
INDEX(GRID!$B$47:$BI$57,MATCH(S$7,GRID!$A$47:$A$57,0),MATCH(1,($U$2=GRID!$B$31:$BI$31)*(КАЛЕНДАРЬ!$BC7=GRID!$B$33:$BI$33), 0)),
ROUNDUP(INDEX(GRID!$B$47:$BI$57,MATCH(S$7,GRID!$A$47:$A$57,0),MATCH(1,($U$2=GRID!$B$31:$BI$31)*(КАЛЕНДАРЬ!$BC7=GRID!$B$33:$BI$33),0))*(1-GRID!$B$69),0))</f>
        <v>46200</v>
      </c>
      <c r="U501" s="47" cm="1">
        <f t="array" ref="U501">IF($I$2="Открытый тариф",
INDEX(GRID!$B$34:$BI$44,MATCH(U$7,GRID!$A$34:$A$44,0),MATCH(1,($U$2=GRID!$B$31:$BI$31)*(КАЛЕНДАРЬ!$BC7=GRID!$B$33:$BI$33), 0)),
ROUNDUP(INDEX(GRID!$B$34:$BI$44,MATCH(U$7,GRID!$A$34:$A$44,0),MATCH(1,($U$2=GRID!$B$31:$BI$31)*(КАЛЕНДАРЬ!$BC7=GRID!$B$33:$BI$33),0))*(1-GRID!$B$69),0))</f>
        <v>49800</v>
      </c>
      <c r="V501" s="47" cm="1">
        <f t="array" ref="V501">IF($I$2="Открытый тариф",
INDEX(GRID!$B$47:$BI$57,MATCH(U$7,GRID!$A$47:$A$57,0),MATCH(1,($U$2=GRID!$B$31:$BI$31)*(КАЛЕНДАРЬ!$BC7=GRID!$B$33:$BI$33), 0)),
ROUNDUP(INDEX(GRID!$B$47:$BI$57,MATCH(U$7,GRID!$A$47:$A$57,0),MATCH(1,($U$2=GRID!$B$31:$BI$31)*(КАЛЕНДАРЬ!$BC7=GRID!$B$33:$BI$33),0))*(1-GRID!$B$69),0))</f>
        <v>52400</v>
      </c>
      <c r="W501" s="47" cm="1">
        <f t="array" ref="W501">IF($I$2="Открытый тариф",
INDEX(GRID!$B$34:$BI$44,MATCH(W$7,GRID!$A$34:$A$44,0),MATCH(1,($U$2=GRID!$B$31:$BI$31)*(КАЛЕНДАРЬ!$BC7=GRID!$B$33:$BI$33), 0)),
ROUNDUP(INDEX(GRID!$B$34:$BI$44,MATCH(W$7,GRID!$A$34:$A$44,0),MATCH(1,($U$2=GRID!$B$31:$BI$31)*(КАЛЕНДАРЬ!$BC7=GRID!$B$33:$BI$33),0))*(1-GRID!$B$69),0))</f>
        <v>147800</v>
      </c>
      <c r="X501" s="47" cm="1">
        <f t="array" ref="X501">IF($I$2="Открытый тариф",
INDEX(GRID!$B$47:$BI$57,MATCH(W$7,GRID!$A$47:$A$57,0),MATCH(1,($U$2=GRID!$B$31:$BI$31)*(КАЛЕНДАРЬ!$BC7=GRID!$B$33:$BI$33), 0)),
ROUNDUP(INDEX(GRID!$B$47:$BI$57,MATCH(W$7,GRID!$A$47:$A$57,0),MATCH(1,($U$2=GRID!$B$31:$BI$31)*(КАЛЕНДАРЬ!$BC7=GRID!$B$33:$BI$33),0))*(1-GRID!$B$69),0))</f>
        <v>150400</v>
      </c>
    </row>
    <row r="502" spans="1:24" x14ac:dyDescent="0.2">
      <c r="A502" s="117" t="s">
        <v>47</v>
      </c>
      <c r="B502" s="117">
        <v>5</v>
      </c>
      <c r="C502" s="47" cm="1">
        <f t="array" ref="C502">IF($I$2="Открытый тариф",
INDEX(GRID!$B$34:$BI$44,MATCH(C$7,GRID!$A$34:$A$44,0),MATCH(1,($U$2=GRID!$B$31:$BI$31)*(КАЛЕНДАРЬ!$BC8=GRID!$B$33:$BI$33), 0)),
ROUNDUP(INDEX(GRID!$B$34:$BI$44,MATCH(C$7,GRID!$A$34:$A$44,0),MATCH(1,($U$2=GRID!$B$31:$BI$31)*(КАЛЕНДАРЬ!$BC8=GRID!$B$33:$BI$33),0))*(1-GRID!$B$69),0))</f>
        <v>25200</v>
      </c>
      <c r="D502" s="47" cm="1">
        <f t="array" ref="D502">IF($I$2="Открытый тариф",
INDEX(GRID!$B$47:$BI$57,MATCH(C$7,GRID!$A$47:$A$57,0),MATCH(1,($U$2=GRID!$B$31:$BI$31)*(КАЛЕНДАРЬ!$BC8=GRID!$B$33:$BI$33), 0)),
ROUNDUP(INDEX(GRID!$B$47:$BI$57,MATCH(C$7,GRID!$A$47:$A$57,0),MATCH(1,($U$2=GRID!$B$31:$BI$31)*(КАЛЕНДАРЬ!$BC8=GRID!$B$33:$BI$33),0))*(1-GRID!$B$69),0))</f>
        <v>27800</v>
      </c>
      <c r="E502" s="47" cm="1">
        <f t="array" ref="E502">IF($I$2="Открытый тариф",
INDEX(GRID!$B$34:$BI$44,MATCH(E$7,GRID!$A$34:$A$44,0),MATCH(1,($U$2=GRID!$B$31:$BI$31)*(КАЛЕНДАРЬ!$BC8=GRID!$B$33:$BI$33), 0)),
ROUNDUP(INDEX(GRID!$B$34:$BI$44,MATCH(E$7,GRID!$A$34:$A$44,0),MATCH(1,($U$2=GRID!$B$31:$BI$31)*(КАЛЕНДАРЬ!$BC8=GRID!$B$33:$BI$33),0))*(1-GRID!$B$69),0))</f>
        <v>27200</v>
      </c>
      <c r="F502" s="47" cm="1">
        <f t="array" ref="F502">IF($I$2="Открытый тариф",
INDEX(GRID!$B$47:$BI$57,MATCH(E$7,GRID!$A$47:$A$57,0),MATCH(1,($U$2=GRID!$B$31:$BI$31)*(КАЛЕНДАРЬ!$BC8=GRID!$B$33:$BI$33), 0)),
ROUNDUP(INDEX(GRID!$B$47:$BI$57,MATCH(E$7,GRID!$A$47:$A$57,0),MATCH(1,($U$2=GRID!$B$31:$BI$31)*(КАЛЕНДАРЬ!$BC8=GRID!$B$33:$BI$33),0))*(1-GRID!$B$69),0))</f>
        <v>29800</v>
      </c>
      <c r="G502" s="47" cm="1">
        <f t="array" ref="G502">IF($I$2="Открытый тариф",
INDEX(GRID!$B$34:$BI$44,MATCH(G$7,GRID!$A$34:$A$44,0),MATCH(1,($U$2=GRID!$B$31:$BI$31)*(КАЛЕНДАРЬ!$BC8=GRID!$B$33:$BI$33), 0)),
ROUNDUP(INDEX(GRID!$B$34:$BI$44,MATCH(G$7,GRID!$A$34:$A$44,0),MATCH(1,($U$2=GRID!$B$31:$BI$31)*(КАЛЕНДАРЬ!$BC8=GRID!$B$33:$BI$33),0))*(1-GRID!$B$69),0))</f>
        <v>28300</v>
      </c>
      <c r="H502" s="47" cm="1">
        <f t="array" ref="H502">IF($I$2="Открытый тариф",
INDEX(GRID!$B$47:$BI$57,MATCH(G$7,GRID!$A$47:$A$57,0),MATCH(1,($U$2=GRID!$B$31:$BI$31)*(КАЛЕНДАРЬ!$BC8=GRID!$B$33:$BI$33), 0)),
ROUNDUP(INDEX(GRID!$B$47:$BI$57,MATCH(G$7,GRID!$A$47:$A$57,0),MATCH(1,($U$2=GRID!$B$31:$BI$31)*(КАЛЕНДАРЬ!$BC8=GRID!$B$33:$BI$33),0))*(1-GRID!$B$69),0))</f>
        <v>30900</v>
      </c>
      <c r="I502" s="47" cm="1">
        <f t="array" ref="I502">IF($I$2="Открытый тариф",
INDEX(GRID!$B$34:$BI$44,MATCH(I$7,GRID!$A$34:$A$44,0),MATCH(1,($U$2=GRID!$B$31:$BI$31)*(КАЛЕНДАРЬ!$BC8=GRID!$B$33:$BI$33), 0)),
ROUNDUP(INDEX(GRID!$B$34:$BI$44,MATCH(I$7,GRID!$A$34:$A$44,0),MATCH(1,($U$2=GRID!$B$31:$BI$31)*(КАЛЕНДАРЬ!$BC8=GRID!$B$33:$BI$33),0))*(1-GRID!$B$69),0))</f>
        <v>30300</v>
      </c>
      <c r="J502" s="47" cm="1">
        <f t="array" ref="J502">IF($I$2="Открытый тариф",
INDEX(GRID!$B$47:$BI$57,MATCH(I$7,GRID!$A$47:$A$57,0),MATCH(1,($U$2=GRID!$B$31:$BI$31)*(КАЛЕНДАРЬ!$BC8=GRID!$B$33:$BI$33), 0)),
ROUNDUP(INDEX(GRID!$B$47:$BI$57,MATCH(I$7,GRID!$A$47:$A$57,0),MATCH(1,($U$2=GRID!$B$31:$BI$31)*(КАЛЕНДАРЬ!$BC8=GRID!$B$33:$BI$33),0))*(1-GRID!$B$69),0))</f>
        <v>32900</v>
      </c>
      <c r="K502" s="47" cm="1">
        <f t="array" ref="K502">IF($I$2="Открытый тариф",
INDEX(GRID!$B$34:$BI$44,MATCH(K$7,GRID!$A$34:$A$44,0),MATCH(1,($U$2=GRID!$B$31:$BI$31)*(КАЛЕНДАРЬ!$BC8=GRID!$B$33:$BI$33), 0)),
ROUNDUP(INDEX(GRID!$B$34:$BI$44,MATCH(K$7,GRID!$A$34:$A$44,0),MATCH(1,($U$2=GRID!$B$31:$BI$31)*(КАЛЕНДАРЬ!$BC8=GRID!$B$33:$BI$33),0))*(1-GRID!$B$69),0))</f>
        <v>31400</v>
      </c>
      <c r="L502" s="47" cm="1">
        <f t="array" ref="L502">IF($I$2="Открытый тариф",
INDEX(GRID!$B$47:$BI$57,MATCH(K$7,GRID!$A$47:$A$57,0),MATCH(1,($U$2=GRID!$B$31:$BI$31)*(КАЛЕНДАРЬ!$BC8=GRID!$B$33:$BI$33), 0)),
ROUNDUP(INDEX(GRID!$B$47:$BI$57,MATCH(K$7,GRID!$A$47:$A$57,0),MATCH(1,($U$2=GRID!$B$31:$BI$31)*(КАЛЕНДАРЬ!$BC8=GRID!$B$33:$BI$33),0))*(1-GRID!$B$69),0))</f>
        <v>34000</v>
      </c>
      <c r="M502" s="47" cm="1">
        <f t="array" ref="M502">IF($I$2="Открытый тариф",
INDEX(GRID!$B$34:$BI$44,MATCH(M$7,GRID!$A$34:$A$44,0),MATCH(1,($U$2=GRID!$B$31:$BI$31)*(КАЛЕНДАРЬ!$BC8=GRID!$B$33:$BI$33), 0)),
ROUNDUP(INDEX(GRID!$B$34:$BI$44,MATCH(M$7,GRID!$A$34:$A$44,0),MATCH(1,($U$2=GRID!$B$31:$BI$31)*(КАЛЕНДАРЬ!$BC8=GRID!$B$33:$BI$33),0))*(1-GRID!$B$69),0))</f>
        <v>33400</v>
      </c>
      <c r="N502" s="47" cm="1">
        <f t="array" ref="N502">IF($I$2="Открытый тариф",
INDEX(GRID!$B$47:$BI$57,MATCH(M$7,GRID!$A$47:$A$57,0),MATCH(1,($U$2=GRID!$B$31:$BI$31)*(КАЛЕНДАРЬ!$BC8=GRID!$B$33:$BI$33), 0)),
ROUNDUP(INDEX(GRID!$B$47:$BI$57,MATCH(M$7,GRID!$A$47:$A$57,0),MATCH(1,($U$2=GRID!$B$31:$BI$31)*(КАЛЕНДАРЬ!$BC8=GRID!$B$33:$BI$33),0))*(1-GRID!$B$69),0))</f>
        <v>36000</v>
      </c>
      <c r="O502" s="47" cm="1">
        <f t="array" ref="O502">IF($I$2="Открытый тариф",
INDEX(GRID!$B$34:$BI$44,MATCH(O$7,GRID!$A$34:$A$44,0),MATCH(1,($U$2=GRID!$B$31:$BI$31)*(КАЛЕНДАРЬ!$BC8=GRID!$B$33:$BI$33), 0)),
ROUNDUP(INDEX(GRID!$B$34:$BI$44,MATCH(O$7,GRID!$A$34:$A$44,0),MATCH(1,($U$2=GRID!$B$31:$BI$31)*(КАЛЕНДАРЬ!$BC8=GRID!$B$33:$BI$33),0))*(1-GRID!$B$69),0))</f>
        <v>40900</v>
      </c>
      <c r="P502" s="47" cm="1">
        <f t="array" ref="P502">IF($I$2="Открытый тариф",
INDEX(GRID!$B$47:$BI$57,MATCH(O$7,GRID!$A$47:$A$57,0),MATCH(1,($U$2=GRID!$B$31:$BI$31)*(КАЛЕНДАРЬ!$BC8=GRID!$B$33:$BI$33), 0)),
ROUNDUP(INDEX(GRID!$B$47:$BI$57,MATCH(O$7,GRID!$A$47:$A$57,0),MATCH(1,($U$2=GRID!$B$31:$BI$31)*(КАЛЕНДАРЬ!$BC8=GRID!$B$33:$BI$33),0))*(1-GRID!$B$69),0))</f>
        <v>43500</v>
      </c>
      <c r="Q502" s="47" cm="1">
        <f t="array" ref="Q502">IF($I$2="Открытый тариф",
INDEX(GRID!$B$34:$BI$44,MATCH(Q$7,GRID!$A$34:$A$44,0),MATCH(1,($U$2=GRID!$B$31:$BI$31)*(КАЛЕНДАРЬ!$BC8=GRID!$B$33:$BI$33), 0)),
ROUNDUP(INDEX(GRID!$B$34:$BI$44,MATCH(Q$7,GRID!$A$34:$A$44,0),MATCH(1,($U$2=GRID!$B$31:$BI$31)*(КАЛЕНДАРЬ!$BC8=GRID!$B$33:$BI$33),0))*(1-GRID!$B$69),0))</f>
        <v>43100</v>
      </c>
      <c r="R502" s="47" cm="1">
        <f t="array" ref="R502">IF($I$2="Открытый тариф",
INDEX(GRID!$B$47:$BI$57,MATCH(Q$7,GRID!$A$47:$A$57,0),MATCH(1,($U$2=GRID!$B$31:$BI$31)*(КАЛЕНДАРЬ!$BC8=GRID!$B$33:$BI$33), 0)),
ROUNDUP(INDEX(GRID!$B$47:$BI$57,MATCH(Q$7,GRID!$A$47:$A$57,0),MATCH(1,($U$2=GRID!$B$31:$BI$31)*(КАЛЕНДАРЬ!$BC8=GRID!$B$33:$BI$33),0))*(1-GRID!$B$69),0))</f>
        <v>45700</v>
      </c>
      <c r="S502" s="47" cm="1">
        <f t="array" ref="S502">IF($I$2="Открытый тариф",
INDEX(GRID!$B$34:$BI$44,MATCH(S$7,GRID!$A$34:$A$44,0),MATCH(1,($U$2=GRID!$B$31:$BI$31)*(КАЛЕНДАРЬ!$BC8=GRID!$B$33:$BI$33), 0)),
ROUNDUP(INDEX(GRID!$B$34:$BI$44,MATCH(S$7,GRID!$A$34:$A$44,0),MATCH(1,($U$2=GRID!$B$31:$BI$31)*(КАЛЕНДАРЬ!$BC8=GRID!$B$33:$BI$33),0))*(1-GRID!$B$69),0))</f>
        <v>46900</v>
      </c>
      <c r="T502" s="47" cm="1">
        <f t="array" ref="T502">IF($I$2="Открытый тариф",
INDEX(GRID!$B$47:$BI$57,MATCH(S$7,GRID!$A$47:$A$57,0),MATCH(1,($U$2=GRID!$B$31:$BI$31)*(КАЛЕНДАРЬ!$BC8=GRID!$B$33:$BI$33), 0)),
ROUNDUP(INDEX(GRID!$B$47:$BI$57,MATCH(S$7,GRID!$A$47:$A$57,0),MATCH(1,($U$2=GRID!$B$31:$BI$31)*(КАЛЕНДАРЬ!$BC8=GRID!$B$33:$BI$33),0))*(1-GRID!$B$69),0))</f>
        <v>49500</v>
      </c>
      <c r="U502" s="47" cm="1">
        <f t="array" ref="U502">IF($I$2="Открытый тариф",
INDEX(GRID!$B$34:$BI$44,MATCH(U$7,GRID!$A$34:$A$44,0),MATCH(1,($U$2=GRID!$B$31:$BI$31)*(КАЛЕНДАРЬ!$BC8=GRID!$B$33:$BI$33), 0)),
ROUNDUP(INDEX(GRID!$B$34:$BI$44,MATCH(U$7,GRID!$A$34:$A$44,0),MATCH(1,($U$2=GRID!$B$31:$BI$31)*(КАЛЕНДАРЬ!$BC8=GRID!$B$33:$BI$33),0))*(1-GRID!$B$69),0))</f>
        <v>53300</v>
      </c>
      <c r="V502" s="47" cm="1">
        <f t="array" ref="V502">IF($I$2="Открытый тариф",
INDEX(GRID!$B$47:$BI$57,MATCH(U$7,GRID!$A$47:$A$57,0),MATCH(1,($U$2=GRID!$B$31:$BI$31)*(КАЛЕНДАРЬ!$BC8=GRID!$B$33:$BI$33), 0)),
ROUNDUP(INDEX(GRID!$B$47:$BI$57,MATCH(U$7,GRID!$A$47:$A$57,0),MATCH(1,($U$2=GRID!$B$31:$BI$31)*(КАЛЕНДАРЬ!$BC8=GRID!$B$33:$BI$33),0))*(1-GRID!$B$69),0))</f>
        <v>55900</v>
      </c>
      <c r="W502" s="47" cm="1">
        <f t="array" ref="W502">IF($I$2="Открытый тариф",
INDEX(GRID!$B$34:$BI$44,MATCH(W$7,GRID!$A$34:$A$44,0),MATCH(1,($U$2=GRID!$B$31:$BI$31)*(КАЛЕНДАРЬ!$BC8=GRID!$B$33:$BI$33), 0)),
ROUNDUP(INDEX(GRID!$B$34:$BI$44,MATCH(W$7,GRID!$A$34:$A$44,0),MATCH(1,($U$2=GRID!$B$31:$BI$31)*(КАЛЕНДАРЬ!$BC8=GRID!$B$33:$BI$33),0))*(1-GRID!$B$69),0))</f>
        <v>167800</v>
      </c>
      <c r="X502" s="47" cm="1">
        <f t="array" ref="X502">IF($I$2="Открытый тариф",
INDEX(GRID!$B$47:$BI$57,MATCH(W$7,GRID!$A$47:$A$57,0),MATCH(1,($U$2=GRID!$B$31:$BI$31)*(КАЛЕНДАРЬ!$BC8=GRID!$B$33:$BI$33), 0)),
ROUNDUP(INDEX(GRID!$B$47:$BI$57,MATCH(W$7,GRID!$A$47:$A$57,0),MATCH(1,($U$2=GRID!$B$31:$BI$31)*(КАЛЕНДАРЬ!$BC8=GRID!$B$33:$BI$33),0))*(1-GRID!$B$69),0))</f>
        <v>170400</v>
      </c>
    </row>
    <row r="503" spans="1:24" x14ac:dyDescent="0.2">
      <c r="A503" s="117" t="s">
        <v>48</v>
      </c>
      <c r="B503" s="117">
        <v>6</v>
      </c>
      <c r="C503" s="47" cm="1">
        <f t="array" ref="C503">IF($I$2="Открытый тариф",
INDEX(GRID!$B$34:$BI$44,MATCH(C$7,GRID!$A$34:$A$44,0),MATCH(1,($U$2=GRID!$B$31:$BI$31)*(КАЛЕНДАРЬ!$BC9=GRID!$B$33:$BI$33), 0)),
ROUNDUP(INDEX(GRID!$B$34:$BI$44,MATCH(C$7,GRID!$A$34:$A$44,0),MATCH(1,($U$2=GRID!$B$31:$BI$31)*(КАЛЕНДАРЬ!$BC9=GRID!$B$33:$BI$33),0))*(1-GRID!$B$69),0))</f>
        <v>25200</v>
      </c>
      <c r="D503" s="47" cm="1">
        <f t="array" ref="D503">IF($I$2="Открытый тариф",
INDEX(GRID!$B$47:$BI$57,MATCH(C$7,GRID!$A$47:$A$57,0),MATCH(1,($U$2=GRID!$B$31:$BI$31)*(КАЛЕНДАРЬ!$BC9=GRID!$B$33:$BI$33), 0)),
ROUNDUP(INDEX(GRID!$B$47:$BI$57,MATCH(C$7,GRID!$A$47:$A$57,0),MATCH(1,($U$2=GRID!$B$31:$BI$31)*(КАЛЕНДАРЬ!$BC9=GRID!$B$33:$BI$33),0))*(1-GRID!$B$69),0))</f>
        <v>27800</v>
      </c>
      <c r="E503" s="47" cm="1">
        <f t="array" ref="E503">IF($I$2="Открытый тариф",
INDEX(GRID!$B$34:$BI$44,MATCH(E$7,GRID!$A$34:$A$44,0),MATCH(1,($U$2=GRID!$B$31:$BI$31)*(КАЛЕНДАРЬ!$BC9=GRID!$B$33:$BI$33), 0)),
ROUNDUP(INDEX(GRID!$B$34:$BI$44,MATCH(E$7,GRID!$A$34:$A$44,0),MATCH(1,($U$2=GRID!$B$31:$BI$31)*(КАЛЕНДАРЬ!$BC9=GRID!$B$33:$BI$33),0))*(1-GRID!$B$69),0))</f>
        <v>27200</v>
      </c>
      <c r="F503" s="47" cm="1">
        <f t="array" ref="F503">IF($I$2="Открытый тариф",
INDEX(GRID!$B$47:$BI$57,MATCH(E$7,GRID!$A$47:$A$57,0),MATCH(1,($U$2=GRID!$B$31:$BI$31)*(КАЛЕНДАРЬ!$BC9=GRID!$B$33:$BI$33), 0)),
ROUNDUP(INDEX(GRID!$B$47:$BI$57,MATCH(E$7,GRID!$A$47:$A$57,0),MATCH(1,($U$2=GRID!$B$31:$BI$31)*(КАЛЕНДАРЬ!$BC9=GRID!$B$33:$BI$33),0))*(1-GRID!$B$69),0))</f>
        <v>29800</v>
      </c>
      <c r="G503" s="47" cm="1">
        <f t="array" ref="G503">IF($I$2="Открытый тариф",
INDEX(GRID!$B$34:$BI$44,MATCH(G$7,GRID!$A$34:$A$44,0),MATCH(1,($U$2=GRID!$B$31:$BI$31)*(КАЛЕНДАРЬ!$BC9=GRID!$B$33:$BI$33), 0)),
ROUNDUP(INDEX(GRID!$B$34:$BI$44,MATCH(G$7,GRID!$A$34:$A$44,0),MATCH(1,($U$2=GRID!$B$31:$BI$31)*(КАЛЕНДАРЬ!$BC9=GRID!$B$33:$BI$33),0))*(1-GRID!$B$69),0))</f>
        <v>28300</v>
      </c>
      <c r="H503" s="47" cm="1">
        <f t="array" ref="H503">IF($I$2="Открытый тариф",
INDEX(GRID!$B$47:$BI$57,MATCH(G$7,GRID!$A$47:$A$57,0),MATCH(1,($U$2=GRID!$B$31:$BI$31)*(КАЛЕНДАРЬ!$BC9=GRID!$B$33:$BI$33), 0)),
ROUNDUP(INDEX(GRID!$B$47:$BI$57,MATCH(G$7,GRID!$A$47:$A$57,0),MATCH(1,($U$2=GRID!$B$31:$BI$31)*(КАЛЕНДАРЬ!$BC9=GRID!$B$33:$BI$33),0))*(1-GRID!$B$69),0))</f>
        <v>30900</v>
      </c>
      <c r="I503" s="47" cm="1">
        <f t="array" ref="I503">IF($I$2="Открытый тариф",
INDEX(GRID!$B$34:$BI$44,MATCH(I$7,GRID!$A$34:$A$44,0),MATCH(1,($U$2=GRID!$B$31:$BI$31)*(КАЛЕНДАРЬ!$BC9=GRID!$B$33:$BI$33), 0)),
ROUNDUP(INDEX(GRID!$B$34:$BI$44,MATCH(I$7,GRID!$A$34:$A$44,0),MATCH(1,($U$2=GRID!$B$31:$BI$31)*(КАЛЕНДАРЬ!$BC9=GRID!$B$33:$BI$33),0))*(1-GRID!$B$69),0))</f>
        <v>30300</v>
      </c>
      <c r="J503" s="47" cm="1">
        <f t="array" ref="J503">IF($I$2="Открытый тариф",
INDEX(GRID!$B$47:$BI$57,MATCH(I$7,GRID!$A$47:$A$57,0),MATCH(1,($U$2=GRID!$B$31:$BI$31)*(КАЛЕНДАРЬ!$BC9=GRID!$B$33:$BI$33), 0)),
ROUNDUP(INDEX(GRID!$B$47:$BI$57,MATCH(I$7,GRID!$A$47:$A$57,0),MATCH(1,($U$2=GRID!$B$31:$BI$31)*(КАЛЕНДАРЬ!$BC9=GRID!$B$33:$BI$33),0))*(1-GRID!$B$69),0))</f>
        <v>32900</v>
      </c>
      <c r="K503" s="47" cm="1">
        <f t="array" ref="K503">IF($I$2="Открытый тариф",
INDEX(GRID!$B$34:$BI$44,MATCH(K$7,GRID!$A$34:$A$44,0),MATCH(1,($U$2=GRID!$B$31:$BI$31)*(КАЛЕНДАРЬ!$BC9=GRID!$B$33:$BI$33), 0)),
ROUNDUP(INDEX(GRID!$B$34:$BI$44,MATCH(K$7,GRID!$A$34:$A$44,0),MATCH(1,($U$2=GRID!$B$31:$BI$31)*(КАЛЕНДАРЬ!$BC9=GRID!$B$33:$BI$33),0))*(1-GRID!$B$69),0))</f>
        <v>31400</v>
      </c>
      <c r="L503" s="47" cm="1">
        <f t="array" ref="L503">IF($I$2="Открытый тариф",
INDEX(GRID!$B$47:$BI$57,MATCH(K$7,GRID!$A$47:$A$57,0),MATCH(1,($U$2=GRID!$B$31:$BI$31)*(КАЛЕНДАРЬ!$BC9=GRID!$B$33:$BI$33), 0)),
ROUNDUP(INDEX(GRID!$B$47:$BI$57,MATCH(K$7,GRID!$A$47:$A$57,0),MATCH(1,($U$2=GRID!$B$31:$BI$31)*(КАЛЕНДАРЬ!$BC9=GRID!$B$33:$BI$33),0))*(1-GRID!$B$69),0))</f>
        <v>34000</v>
      </c>
      <c r="M503" s="47" cm="1">
        <f t="array" ref="M503">IF($I$2="Открытый тариф",
INDEX(GRID!$B$34:$BI$44,MATCH(M$7,GRID!$A$34:$A$44,0),MATCH(1,($U$2=GRID!$B$31:$BI$31)*(КАЛЕНДАРЬ!$BC9=GRID!$B$33:$BI$33), 0)),
ROUNDUP(INDEX(GRID!$B$34:$BI$44,MATCH(M$7,GRID!$A$34:$A$44,0),MATCH(1,($U$2=GRID!$B$31:$BI$31)*(КАЛЕНДАРЬ!$BC9=GRID!$B$33:$BI$33),0))*(1-GRID!$B$69),0))</f>
        <v>33400</v>
      </c>
      <c r="N503" s="47" cm="1">
        <f t="array" ref="N503">IF($I$2="Открытый тариф",
INDEX(GRID!$B$47:$BI$57,MATCH(M$7,GRID!$A$47:$A$57,0),MATCH(1,($U$2=GRID!$B$31:$BI$31)*(КАЛЕНДАРЬ!$BC9=GRID!$B$33:$BI$33), 0)),
ROUNDUP(INDEX(GRID!$B$47:$BI$57,MATCH(M$7,GRID!$A$47:$A$57,0),MATCH(1,($U$2=GRID!$B$31:$BI$31)*(КАЛЕНДАРЬ!$BC9=GRID!$B$33:$BI$33),0))*(1-GRID!$B$69),0))</f>
        <v>36000</v>
      </c>
      <c r="O503" s="47" cm="1">
        <f t="array" ref="O503">IF($I$2="Открытый тариф",
INDEX(GRID!$B$34:$BI$44,MATCH(O$7,GRID!$A$34:$A$44,0),MATCH(1,($U$2=GRID!$B$31:$BI$31)*(КАЛЕНДАРЬ!$BC9=GRID!$B$33:$BI$33), 0)),
ROUNDUP(INDEX(GRID!$B$34:$BI$44,MATCH(O$7,GRID!$A$34:$A$44,0),MATCH(1,($U$2=GRID!$B$31:$BI$31)*(КАЛЕНДАРЬ!$BC9=GRID!$B$33:$BI$33),0))*(1-GRID!$B$69),0))</f>
        <v>40900</v>
      </c>
      <c r="P503" s="47" cm="1">
        <f t="array" ref="P503">IF($I$2="Открытый тариф",
INDEX(GRID!$B$47:$BI$57,MATCH(O$7,GRID!$A$47:$A$57,0),MATCH(1,($U$2=GRID!$B$31:$BI$31)*(КАЛЕНДАРЬ!$BC9=GRID!$B$33:$BI$33), 0)),
ROUNDUP(INDEX(GRID!$B$47:$BI$57,MATCH(O$7,GRID!$A$47:$A$57,0),MATCH(1,($U$2=GRID!$B$31:$BI$31)*(КАЛЕНДАРЬ!$BC9=GRID!$B$33:$BI$33),0))*(1-GRID!$B$69),0))</f>
        <v>43500</v>
      </c>
      <c r="Q503" s="47" cm="1">
        <f t="array" ref="Q503">IF($I$2="Открытый тариф",
INDEX(GRID!$B$34:$BI$44,MATCH(Q$7,GRID!$A$34:$A$44,0),MATCH(1,($U$2=GRID!$B$31:$BI$31)*(КАЛЕНДАРЬ!$BC9=GRID!$B$33:$BI$33), 0)),
ROUNDUP(INDEX(GRID!$B$34:$BI$44,MATCH(Q$7,GRID!$A$34:$A$44,0),MATCH(1,($U$2=GRID!$B$31:$BI$31)*(КАЛЕНДАРЬ!$BC9=GRID!$B$33:$BI$33),0))*(1-GRID!$B$69),0))</f>
        <v>43100</v>
      </c>
      <c r="R503" s="47" cm="1">
        <f t="array" ref="R503">IF($I$2="Открытый тариф",
INDEX(GRID!$B$47:$BI$57,MATCH(Q$7,GRID!$A$47:$A$57,0),MATCH(1,($U$2=GRID!$B$31:$BI$31)*(КАЛЕНДАРЬ!$BC9=GRID!$B$33:$BI$33), 0)),
ROUNDUP(INDEX(GRID!$B$47:$BI$57,MATCH(Q$7,GRID!$A$47:$A$57,0),MATCH(1,($U$2=GRID!$B$31:$BI$31)*(КАЛЕНДАРЬ!$BC9=GRID!$B$33:$BI$33),0))*(1-GRID!$B$69),0))</f>
        <v>45700</v>
      </c>
      <c r="S503" s="47" cm="1">
        <f t="array" ref="S503">IF($I$2="Открытый тариф",
INDEX(GRID!$B$34:$BI$44,MATCH(S$7,GRID!$A$34:$A$44,0),MATCH(1,($U$2=GRID!$B$31:$BI$31)*(КАЛЕНДАРЬ!$BC9=GRID!$B$33:$BI$33), 0)),
ROUNDUP(INDEX(GRID!$B$34:$BI$44,MATCH(S$7,GRID!$A$34:$A$44,0),MATCH(1,($U$2=GRID!$B$31:$BI$31)*(КАЛЕНДАРЬ!$BC9=GRID!$B$33:$BI$33),0))*(1-GRID!$B$69),0))</f>
        <v>46900</v>
      </c>
      <c r="T503" s="47" cm="1">
        <f t="array" ref="T503">IF($I$2="Открытый тариф",
INDEX(GRID!$B$47:$BI$57,MATCH(S$7,GRID!$A$47:$A$57,0),MATCH(1,($U$2=GRID!$B$31:$BI$31)*(КАЛЕНДАРЬ!$BC9=GRID!$B$33:$BI$33), 0)),
ROUNDUP(INDEX(GRID!$B$47:$BI$57,MATCH(S$7,GRID!$A$47:$A$57,0),MATCH(1,($U$2=GRID!$B$31:$BI$31)*(КАЛЕНДАРЬ!$BC9=GRID!$B$33:$BI$33),0))*(1-GRID!$B$69),0))</f>
        <v>49500</v>
      </c>
      <c r="U503" s="47" cm="1">
        <f t="array" ref="U503">IF($I$2="Открытый тариф",
INDEX(GRID!$B$34:$BI$44,MATCH(U$7,GRID!$A$34:$A$44,0),MATCH(1,($U$2=GRID!$B$31:$BI$31)*(КАЛЕНДАРЬ!$BC9=GRID!$B$33:$BI$33), 0)),
ROUNDUP(INDEX(GRID!$B$34:$BI$44,MATCH(U$7,GRID!$A$34:$A$44,0),MATCH(1,($U$2=GRID!$B$31:$BI$31)*(КАЛЕНДАРЬ!$BC9=GRID!$B$33:$BI$33),0))*(1-GRID!$B$69),0))</f>
        <v>53300</v>
      </c>
      <c r="V503" s="47" cm="1">
        <f t="array" ref="V503">IF($I$2="Открытый тариф",
INDEX(GRID!$B$47:$BI$57,MATCH(U$7,GRID!$A$47:$A$57,0),MATCH(1,($U$2=GRID!$B$31:$BI$31)*(КАЛЕНДАРЬ!$BC9=GRID!$B$33:$BI$33), 0)),
ROUNDUP(INDEX(GRID!$B$47:$BI$57,MATCH(U$7,GRID!$A$47:$A$57,0),MATCH(1,($U$2=GRID!$B$31:$BI$31)*(КАЛЕНДАРЬ!$BC9=GRID!$B$33:$BI$33),0))*(1-GRID!$B$69),0))</f>
        <v>55900</v>
      </c>
      <c r="W503" s="47" cm="1">
        <f t="array" ref="W503">IF($I$2="Открытый тариф",
INDEX(GRID!$B$34:$BI$44,MATCH(W$7,GRID!$A$34:$A$44,0),MATCH(1,($U$2=GRID!$B$31:$BI$31)*(КАЛЕНДАРЬ!$BC9=GRID!$B$33:$BI$33), 0)),
ROUNDUP(INDEX(GRID!$B$34:$BI$44,MATCH(W$7,GRID!$A$34:$A$44,0),MATCH(1,($U$2=GRID!$B$31:$BI$31)*(КАЛЕНДАРЬ!$BC9=GRID!$B$33:$BI$33),0))*(1-GRID!$B$69),0))</f>
        <v>167800</v>
      </c>
      <c r="X503" s="47" cm="1">
        <f t="array" ref="X503">IF($I$2="Открытый тариф",
INDEX(GRID!$B$47:$BI$57,MATCH(W$7,GRID!$A$47:$A$57,0),MATCH(1,($U$2=GRID!$B$31:$BI$31)*(КАЛЕНДАРЬ!$BC9=GRID!$B$33:$BI$33), 0)),
ROUNDUP(INDEX(GRID!$B$47:$BI$57,MATCH(W$7,GRID!$A$47:$A$57,0),MATCH(1,($U$2=GRID!$B$31:$BI$31)*(КАЛЕНДАРЬ!$BC9=GRID!$B$33:$BI$33),0))*(1-GRID!$B$69),0))</f>
        <v>170400</v>
      </c>
    </row>
    <row r="504" spans="1:24" x14ac:dyDescent="0.2">
      <c r="A504" s="117" t="s">
        <v>42</v>
      </c>
      <c r="B504" s="117">
        <v>7</v>
      </c>
      <c r="C504" s="47" cm="1">
        <f t="array" ref="C504">IF($I$2="Открытый тариф",
INDEX(GRID!$B$34:$BI$44,MATCH(C$7,GRID!$A$34:$A$44,0),MATCH(1,($U$2=GRID!$B$31:$BI$31)*(КАЛЕНДАРЬ!$BC10=GRID!$B$33:$BI$33), 0)),
ROUNDUP(INDEX(GRID!$B$34:$BI$44,MATCH(C$7,GRID!$A$34:$A$44,0),MATCH(1,($U$2=GRID!$B$31:$BI$31)*(КАЛЕНДАРЬ!$BC10=GRID!$B$33:$BI$33),0))*(1-GRID!$B$69),0))</f>
        <v>24000</v>
      </c>
      <c r="D504" s="47" cm="1">
        <f t="array" ref="D504">IF($I$2="Открытый тариф",
INDEX(GRID!$B$47:$BI$57,MATCH(C$7,GRID!$A$47:$A$57,0),MATCH(1,($U$2=GRID!$B$31:$BI$31)*(КАЛЕНДАРЬ!$BC10=GRID!$B$33:$BI$33), 0)),
ROUNDUP(INDEX(GRID!$B$47:$BI$57,MATCH(C$7,GRID!$A$47:$A$57,0),MATCH(1,($U$2=GRID!$B$31:$BI$31)*(КАЛЕНДАРЬ!$BC10=GRID!$B$33:$BI$33),0))*(1-GRID!$B$69),0))</f>
        <v>26600</v>
      </c>
      <c r="E504" s="47" cm="1">
        <f t="array" ref="E504">IF($I$2="Открытый тариф",
INDEX(GRID!$B$34:$BI$44,MATCH(E$7,GRID!$A$34:$A$44,0),MATCH(1,($U$2=GRID!$B$31:$BI$31)*(КАЛЕНДАРЬ!$BC10=GRID!$B$33:$BI$33), 0)),
ROUNDUP(INDEX(GRID!$B$34:$BI$44,MATCH(E$7,GRID!$A$34:$A$44,0),MATCH(1,($U$2=GRID!$B$31:$BI$31)*(КАЛЕНДАРЬ!$BC10=GRID!$B$33:$BI$33),0))*(1-GRID!$B$69),0))</f>
        <v>25900</v>
      </c>
      <c r="F504" s="47" cm="1">
        <f t="array" ref="F504">IF($I$2="Открытый тариф",
INDEX(GRID!$B$47:$BI$57,MATCH(E$7,GRID!$A$47:$A$57,0),MATCH(1,($U$2=GRID!$B$31:$BI$31)*(КАЛЕНДАРЬ!$BC10=GRID!$B$33:$BI$33), 0)),
ROUNDUP(INDEX(GRID!$B$47:$BI$57,MATCH(E$7,GRID!$A$47:$A$57,0),MATCH(1,($U$2=GRID!$B$31:$BI$31)*(КАЛЕНДАРЬ!$BC10=GRID!$B$33:$BI$33),0))*(1-GRID!$B$69),0))</f>
        <v>28500</v>
      </c>
      <c r="G504" s="47" cm="1">
        <f t="array" ref="G504">IF($I$2="Открытый тариф",
INDEX(GRID!$B$34:$BI$44,MATCH(G$7,GRID!$A$34:$A$44,0),MATCH(1,($U$2=GRID!$B$31:$BI$31)*(КАЛЕНДАРЬ!$BC10=GRID!$B$33:$BI$33), 0)),
ROUNDUP(INDEX(GRID!$B$34:$BI$44,MATCH(G$7,GRID!$A$34:$A$44,0),MATCH(1,($U$2=GRID!$B$31:$BI$31)*(КАЛЕНДАРЬ!$BC10=GRID!$B$33:$BI$33),0))*(1-GRID!$B$69),0))</f>
        <v>27000</v>
      </c>
      <c r="H504" s="47" cm="1">
        <f t="array" ref="H504">IF($I$2="Открытый тариф",
INDEX(GRID!$B$47:$BI$57,MATCH(G$7,GRID!$A$47:$A$57,0),MATCH(1,($U$2=GRID!$B$31:$BI$31)*(КАЛЕНДАРЬ!$BC10=GRID!$B$33:$BI$33), 0)),
ROUNDUP(INDEX(GRID!$B$47:$BI$57,MATCH(G$7,GRID!$A$47:$A$57,0),MATCH(1,($U$2=GRID!$B$31:$BI$31)*(КАЛЕНДАРЬ!$BC10=GRID!$B$33:$BI$33),0))*(1-GRID!$B$69),0))</f>
        <v>29600</v>
      </c>
      <c r="I504" s="47" cm="1">
        <f t="array" ref="I504">IF($I$2="Открытый тариф",
INDEX(GRID!$B$34:$BI$44,MATCH(I$7,GRID!$A$34:$A$44,0),MATCH(1,($U$2=GRID!$B$31:$BI$31)*(КАЛЕНДАРЬ!$BC10=GRID!$B$33:$BI$33), 0)),
ROUNDUP(INDEX(GRID!$B$34:$BI$44,MATCH(I$7,GRID!$A$34:$A$44,0),MATCH(1,($U$2=GRID!$B$31:$BI$31)*(КАЛЕНДАРЬ!$BC10=GRID!$B$33:$BI$33),0))*(1-GRID!$B$69),0))</f>
        <v>28900</v>
      </c>
      <c r="J504" s="47" cm="1">
        <f t="array" ref="J504">IF($I$2="Открытый тариф",
INDEX(GRID!$B$47:$BI$57,MATCH(I$7,GRID!$A$47:$A$57,0),MATCH(1,($U$2=GRID!$B$31:$BI$31)*(КАЛЕНДАРЬ!$BC10=GRID!$B$33:$BI$33), 0)),
ROUNDUP(INDEX(GRID!$B$47:$BI$57,MATCH(I$7,GRID!$A$47:$A$57,0),MATCH(1,($U$2=GRID!$B$31:$BI$31)*(КАЛЕНДАРЬ!$BC10=GRID!$B$33:$BI$33),0))*(1-GRID!$B$69),0))</f>
        <v>31500</v>
      </c>
      <c r="K504" s="47" cm="1">
        <f t="array" ref="K504">IF($I$2="Открытый тариф",
INDEX(GRID!$B$34:$BI$44,MATCH(K$7,GRID!$A$34:$A$44,0),MATCH(1,($U$2=GRID!$B$31:$BI$31)*(КАЛЕНДАРЬ!$BC10=GRID!$B$33:$BI$33), 0)),
ROUNDUP(INDEX(GRID!$B$34:$BI$44,MATCH(K$7,GRID!$A$34:$A$44,0),MATCH(1,($U$2=GRID!$B$31:$BI$31)*(КАЛЕНДАРЬ!$BC10=GRID!$B$33:$BI$33),0))*(1-GRID!$B$69),0))</f>
        <v>30000</v>
      </c>
      <c r="L504" s="47" cm="1">
        <f t="array" ref="L504">IF($I$2="Открытый тариф",
INDEX(GRID!$B$47:$BI$57,MATCH(K$7,GRID!$A$47:$A$57,0),MATCH(1,($U$2=GRID!$B$31:$BI$31)*(КАЛЕНДАРЬ!$BC10=GRID!$B$33:$BI$33), 0)),
ROUNDUP(INDEX(GRID!$B$47:$BI$57,MATCH(K$7,GRID!$A$47:$A$57,0),MATCH(1,($U$2=GRID!$B$31:$BI$31)*(КАЛЕНДАРЬ!$BC10=GRID!$B$33:$BI$33),0))*(1-GRID!$B$69),0))</f>
        <v>32600</v>
      </c>
      <c r="M504" s="47" cm="1">
        <f t="array" ref="M504">IF($I$2="Открытый тариф",
INDEX(GRID!$B$34:$BI$44,MATCH(M$7,GRID!$A$34:$A$44,0),MATCH(1,($U$2=GRID!$B$31:$BI$31)*(КАЛЕНДАРЬ!$BC10=GRID!$B$33:$BI$33), 0)),
ROUNDUP(INDEX(GRID!$B$34:$BI$44,MATCH(M$7,GRID!$A$34:$A$44,0),MATCH(1,($U$2=GRID!$B$31:$BI$31)*(КАЛЕНДАРЬ!$BC10=GRID!$B$33:$BI$33),0))*(1-GRID!$B$69),0))</f>
        <v>31900</v>
      </c>
      <c r="N504" s="47" cm="1">
        <f t="array" ref="N504">IF($I$2="Открытый тариф",
INDEX(GRID!$B$47:$BI$57,MATCH(M$7,GRID!$A$47:$A$57,0),MATCH(1,($U$2=GRID!$B$31:$BI$31)*(КАЛЕНДАРЬ!$BC10=GRID!$B$33:$BI$33), 0)),
ROUNDUP(INDEX(GRID!$B$47:$BI$57,MATCH(M$7,GRID!$A$47:$A$57,0),MATCH(1,($U$2=GRID!$B$31:$BI$31)*(КАЛЕНДАРЬ!$BC10=GRID!$B$33:$BI$33),0))*(1-GRID!$B$69),0))</f>
        <v>34500</v>
      </c>
      <c r="O504" s="47" cm="1">
        <f t="array" ref="O504">IF($I$2="Открытый тариф",
INDEX(GRID!$B$34:$BI$44,MATCH(O$7,GRID!$A$34:$A$44,0),MATCH(1,($U$2=GRID!$B$31:$BI$31)*(КАЛЕНДАРЬ!$BC10=GRID!$B$33:$BI$33), 0)),
ROUNDUP(INDEX(GRID!$B$34:$BI$44,MATCH(O$7,GRID!$A$34:$A$44,0),MATCH(1,($U$2=GRID!$B$31:$BI$31)*(КАЛЕНДАРЬ!$BC10=GRID!$B$33:$BI$33),0))*(1-GRID!$B$69),0))</f>
        <v>39200</v>
      </c>
      <c r="P504" s="47" cm="1">
        <f t="array" ref="P504">IF($I$2="Открытый тариф",
INDEX(GRID!$B$47:$BI$57,MATCH(O$7,GRID!$A$47:$A$57,0),MATCH(1,($U$2=GRID!$B$31:$BI$31)*(КАЛЕНДАРЬ!$BC10=GRID!$B$33:$BI$33), 0)),
ROUNDUP(INDEX(GRID!$B$47:$BI$57,MATCH(O$7,GRID!$A$47:$A$57,0),MATCH(1,($U$2=GRID!$B$31:$BI$31)*(КАЛЕНДАРЬ!$BC10=GRID!$B$33:$BI$33),0))*(1-GRID!$B$69),0))</f>
        <v>41800</v>
      </c>
      <c r="Q504" s="47" cm="1">
        <f t="array" ref="Q504">IF($I$2="Открытый тариф",
INDEX(GRID!$B$34:$BI$44,MATCH(Q$7,GRID!$A$34:$A$44,0),MATCH(1,($U$2=GRID!$B$31:$BI$31)*(КАЛЕНДАРЬ!$BC10=GRID!$B$33:$BI$33), 0)),
ROUNDUP(INDEX(GRID!$B$34:$BI$44,MATCH(Q$7,GRID!$A$34:$A$44,0),MATCH(1,($U$2=GRID!$B$31:$BI$31)*(КАЛЕНДАРЬ!$BC10=GRID!$B$33:$BI$33),0))*(1-GRID!$B$69),0))</f>
        <v>41300</v>
      </c>
      <c r="R504" s="47" cm="1">
        <f t="array" ref="R504">IF($I$2="Открытый тариф",
INDEX(GRID!$B$47:$BI$57,MATCH(Q$7,GRID!$A$47:$A$57,0),MATCH(1,($U$2=GRID!$B$31:$BI$31)*(КАЛЕНДАРЬ!$BC10=GRID!$B$33:$BI$33), 0)),
ROUNDUP(INDEX(GRID!$B$47:$BI$57,MATCH(Q$7,GRID!$A$47:$A$57,0),MATCH(1,($U$2=GRID!$B$31:$BI$31)*(КАЛЕНДАРЬ!$BC10=GRID!$B$33:$BI$33),0))*(1-GRID!$B$69),0))</f>
        <v>43900</v>
      </c>
      <c r="S504" s="47" cm="1">
        <f t="array" ref="S504">IF($I$2="Открытый тариф",
INDEX(GRID!$B$34:$BI$44,MATCH(S$7,GRID!$A$34:$A$44,0),MATCH(1,($U$2=GRID!$B$31:$BI$31)*(КАЛЕНДАРЬ!$BC10=GRID!$B$33:$BI$33), 0)),
ROUNDUP(INDEX(GRID!$B$34:$BI$44,MATCH(S$7,GRID!$A$34:$A$44,0),MATCH(1,($U$2=GRID!$B$31:$BI$31)*(КАЛЕНДАРЬ!$BC10=GRID!$B$33:$BI$33),0))*(1-GRID!$B$69),0))</f>
        <v>45000</v>
      </c>
      <c r="T504" s="47" cm="1">
        <f t="array" ref="T504">IF($I$2="Открытый тариф",
INDEX(GRID!$B$47:$BI$57,MATCH(S$7,GRID!$A$47:$A$57,0),MATCH(1,($U$2=GRID!$B$31:$BI$31)*(КАЛЕНДАРЬ!$BC10=GRID!$B$33:$BI$33), 0)),
ROUNDUP(INDEX(GRID!$B$47:$BI$57,MATCH(S$7,GRID!$A$47:$A$57,0),MATCH(1,($U$2=GRID!$B$31:$BI$31)*(КАЛЕНДАРЬ!$BC10=GRID!$B$33:$BI$33),0))*(1-GRID!$B$69),0))</f>
        <v>47600</v>
      </c>
      <c r="U504" s="47" cm="1">
        <f t="array" ref="U504">IF($I$2="Открытый тариф",
INDEX(GRID!$B$34:$BI$44,MATCH(U$7,GRID!$A$34:$A$44,0),MATCH(1,($U$2=GRID!$B$31:$BI$31)*(КАЛЕНДАРЬ!$BC10=GRID!$B$33:$BI$33), 0)),
ROUNDUP(INDEX(GRID!$B$34:$BI$44,MATCH(U$7,GRID!$A$34:$A$44,0),MATCH(1,($U$2=GRID!$B$31:$BI$31)*(КАЛЕНДАРЬ!$BC10=GRID!$B$33:$BI$33),0))*(1-GRID!$B$69),0))</f>
        <v>51300</v>
      </c>
      <c r="V504" s="47" cm="1">
        <f t="array" ref="V504">IF($I$2="Открытый тариф",
INDEX(GRID!$B$47:$BI$57,MATCH(U$7,GRID!$A$47:$A$57,0),MATCH(1,($U$2=GRID!$B$31:$BI$31)*(КАЛЕНДАРЬ!$BC10=GRID!$B$33:$BI$33), 0)),
ROUNDUP(INDEX(GRID!$B$47:$BI$57,MATCH(U$7,GRID!$A$47:$A$57,0),MATCH(1,($U$2=GRID!$B$31:$BI$31)*(КАЛЕНДАРЬ!$BC10=GRID!$B$33:$BI$33),0))*(1-GRID!$B$69),0))</f>
        <v>53900</v>
      </c>
      <c r="W504" s="47" cm="1">
        <f t="array" ref="W504">IF($I$2="Открытый тариф",
INDEX(GRID!$B$34:$BI$44,MATCH(W$7,GRID!$A$34:$A$44,0),MATCH(1,($U$2=GRID!$B$31:$BI$31)*(КАЛЕНДАРЬ!$BC10=GRID!$B$33:$BI$33), 0)),
ROUNDUP(INDEX(GRID!$B$34:$BI$44,MATCH(W$7,GRID!$A$34:$A$44,0),MATCH(1,($U$2=GRID!$B$31:$BI$31)*(КАЛЕНДАРЬ!$BC10=GRID!$B$33:$BI$33),0))*(1-GRID!$B$69),0))</f>
        <v>157400</v>
      </c>
      <c r="X504" s="47" cm="1">
        <f t="array" ref="X504">IF($I$2="Открытый тариф",
INDEX(GRID!$B$47:$BI$57,MATCH(W$7,GRID!$A$47:$A$57,0),MATCH(1,($U$2=GRID!$B$31:$BI$31)*(КАЛЕНДАРЬ!$BC10=GRID!$B$33:$BI$33), 0)),
ROUNDUP(INDEX(GRID!$B$47:$BI$57,MATCH(W$7,GRID!$A$47:$A$57,0),MATCH(1,($U$2=GRID!$B$31:$BI$31)*(КАЛЕНДАРЬ!$BC10=GRID!$B$33:$BI$33),0))*(1-GRID!$B$69),0))</f>
        <v>160000</v>
      </c>
    </row>
    <row r="505" spans="1:24" x14ac:dyDescent="0.2">
      <c r="A505" s="117" t="s">
        <v>43</v>
      </c>
      <c r="B505" s="117">
        <v>8</v>
      </c>
      <c r="C505" s="47" cm="1">
        <f t="array" ref="C505">IF($I$2="Открытый тариф",
INDEX(GRID!$B$34:$BI$44,MATCH(C$7,GRID!$A$34:$A$44,0),MATCH(1,($U$2=GRID!$B$31:$BI$31)*(КАЛЕНДАРЬ!$BC11=GRID!$B$33:$BI$33), 0)),
ROUNDUP(INDEX(GRID!$B$34:$BI$44,MATCH(C$7,GRID!$A$34:$A$44,0),MATCH(1,($U$2=GRID!$B$31:$BI$31)*(КАЛЕНДАРЬ!$BC11=GRID!$B$33:$BI$33),0))*(1-GRID!$B$69),0))</f>
        <v>24000</v>
      </c>
      <c r="D505" s="47" cm="1">
        <f t="array" ref="D505">IF($I$2="Открытый тариф",
INDEX(GRID!$B$47:$BI$57,MATCH(C$7,GRID!$A$47:$A$57,0),MATCH(1,($U$2=GRID!$B$31:$BI$31)*(КАЛЕНДАРЬ!$BC11=GRID!$B$33:$BI$33), 0)),
ROUNDUP(INDEX(GRID!$B$47:$BI$57,MATCH(C$7,GRID!$A$47:$A$57,0),MATCH(1,($U$2=GRID!$B$31:$BI$31)*(КАЛЕНДАРЬ!$BC11=GRID!$B$33:$BI$33),0))*(1-GRID!$B$69),0))</f>
        <v>26600</v>
      </c>
      <c r="E505" s="47" cm="1">
        <f t="array" ref="E505">IF($I$2="Открытый тариф",
INDEX(GRID!$B$34:$BI$44,MATCH(E$7,GRID!$A$34:$A$44,0),MATCH(1,($U$2=GRID!$B$31:$BI$31)*(КАЛЕНДАРЬ!$BC11=GRID!$B$33:$BI$33), 0)),
ROUNDUP(INDEX(GRID!$B$34:$BI$44,MATCH(E$7,GRID!$A$34:$A$44,0),MATCH(1,($U$2=GRID!$B$31:$BI$31)*(КАЛЕНДАРЬ!$BC11=GRID!$B$33:$BI$33),0))*(1-GRID!$B$69),0))</f>
        <v>25900</v>
      </c>
      <c r="F505" s="47" cm="1">
        <f t="array" ref="F505">IF($I$2="Открытый тариф",
INDEX(GRID!$B$47:$BI$57,MATCH(E$7,GRID!$A$47:$A$57,0),MATCH(1,($U$2=GRID!$B$31:$BI$31)*(КАЛЕНДАРЬ!$BC11=GRID!$B$33:$BI$33), 0)),
ROUNDUP(INDEX(GRID!$B$47:$BI$57,MATCH(E$7,GRID!$A$47:$A$57,0),MATCH(1,($U$2=GRID!$B$31:$BI$31)*(КАЛЕНДАРЬ!$BC11=GRID!$B$33:$BI$33),0))*(1-GRID!$B$69),0))</f>
        <v>28500</v>
      </c>
      <c r="G505" s="47" cm="1">
        <f t="array" ref="G505">IF($I$2="Открытый тариф",
INDEX(GRID!$B$34:$BI$44,MATCH(G$7,GRID!$A$34:$A$44,0),MATCH(1,($U$2=GRID!$B$31:$BI$31)*(КАЛЕНДАРЬ!$BC11=GRID!$B$33:$BI$33), 0)),
ROUNDUP(INDEX(GRID!$B$34:$BI$44,MATCH(G$7,GRID!$A$34:$A$44,0),MATCH(1,($U$2=GRID!$B$31:$BI$31)*(КАЛЕНДАРЬ!$BC11=GRID!$B$33:$BI$33),0))*(1-GRID!$B$69),0))</f>
        <v>27000</v>
      </c>
      <c r="H505" s="47" cm="1">
        <f t="array" ref="H505">IF($I$2="Открытый тариф",
INDEX(GRID!$B$47:$BI$57,MATCH(G$7,GRID!$A$47:$A$57,0),MATCH(1,($U$2=GRID!$B$31:$BI$31)*(КАЛЕНДАРЬ!$BC11=GRID!$B$33:$BI$33), 0)),
ROUNDUP(INDEX(GRID!$B$47:$BI$57,MATCH(G$7,GRID!$A$47:$A$57,0),MATCH(1,($U$2=GRID!$B$31:$BI$31)*(КАЛЕНДАРЬ!$BC11=GRID!$B$33:$BI$33),0))*(1-GRID!$B$69),0))</f>
        <v>29600</v>
      </c>
      <c r="I505" s="47" cm="1">
        <f t="array" ref="I505">IF($I$2="Открытый тариф",
INDEX(GRID!$B$34:$BI$44,MATCH(I$7,GRID!$A$34:$A$44,0),MATCH(1,($U$2=GRID!$B$31:$BI$31)*(КАЛЕНДАРЬ!$BC11=GRID!$B$33:$BI$33), 0)),
ROUNDUP(INDEX(GRID!$B$34:$BI$44,MATCH(I$7,GRID!$A$34:$A$44,0),MATCH(1,($U$2=GRID!$B$31:$BI$31)*(КАЛЕНДАРЬ!$BC11=GRID!$B$33:$BI$33),0))*(1-GRID!$B$69),0))</f>
        <v>28900</v>
      </c>
      <c r="J505" s="47" cm="1">
        <f t="array" ref="J505">IF($I$2="Открытый тариф",
INDEX(GRID!$B$47:$BI$57,MATCH(I$7,GRID!$A$47:$A$57,0),MATCH(1,($U$2=GRID!$B$31:$BI$31)*(КАЛЕНДАРЬ!$BC11=GRID!$B$33:$BI$33), 0)),
ROUNDUP(INDEX(GRID!$B$47:$BI$57,MATCH(I$7,GRID!$A$47:$A$57,0),MATCH(1,($U$2=GRID!$B$31:$BI$31)*(КАЛЕНДАРЬ!$BC11=GRID!$B$33:$BI$33),0))*(1-GRID!$B$69),0))</f>
        <v>31500</v>
      </c>
      <c r="K505" s="47" cm="1">
        <f t="array" ref="K505">IF($I$2="Открытый тариф",
INDEX(GRID!$B$34:$BI$44,MATCH(K$7,GRID!$A$34:$A$44,0),MATCH(1,($U$2=GRID!$B$31:$BI$31)*(КАЛЕНДАРЬ!$BC11=GRID!$B$33:$BI$33), 0)),
ROUNDUP(INDEX(GRID!$B$34:$BI$44,MATCH(K$7,GRID!$A$34:$A$44,0),MATCH(1,($U$2=GRID!$B$31:$BI$31)*(КАЛЕНДАРЬ!$BC11=GRID!$B$33:$BI$33),0))*(1-GRID!$B$69),0))</f>
        <v>30000</v>
      </c>
      <c r="L505" s="47" cm="1">
        <f t="array" ref="L505">IF($I$2="Открытый тариф",
INDEX(GRID!$B$47:$BI$57,MATCH(K$7,GRID!$A$47:$A$57,0),MATCH(1,($U$2=GRID!$B$31:$BI$31)*(КАЛЕНДАРЬ!$BC11=GRID!$B$33:$BI$33), 0)),
ROUNDUP(INDEX(GRID!$B$47:$BI$57,MATCH(K$7,GRID!$A$47:$A$57,0),MATCH(1,($U$2=GRID!$B$31:$BI$31)*(КАЛЕНДАРЬ!$BC11=GRID!$B$33:$BI$33),0))*(1-GRID!$B$69),0))</f>
        <v>32600</v>
      </c>
      <c r="M505" s="47" cm="1">
        <f t="array" ref="M505">IF($I$2="Открытый тариф",
INDEX(GRID!$B$34:$BI$44,MATCH(M$7,GRID!$A$34:$A$44,0),MATCH(1,($U$2=GRID!$B$31:$BI$31)*(КАЛЕНДАРЬ!$BC11=GRID!$B$33:$BI$33), 0)),
ROUNDUP(INDEX(GRID!$B$34:$BI$44,MATCH(M$7,GRID!$A$34:$A$44,0),MATCH(1,($U$2=GRID!$B$31:$BI$31)*(КАЛЕНДАРЬ!$BC11=GRID!$B$33:$BI$33),0))*(1-GRID!$B$69),0))</f>
        <v>31900</v>
      </c>
      <c r="N505" s="47" cm="1">
        <f t="array" ref="N505">IF($I$2="Открытый тариф",
INDEX(GRID!$B$47:$BI$57,MATCH(M$7,GRID!$A$47:$A$57,0),MATCH(1,($U$2=GRID!$B$31:$BI$31)*(КАЛЕНДАРЬ!$BC11=GRID!$B$33:$BI$33), 0)),
ROUNDUP(INDEX(GRID!$B$47:$BI$57,MATCH(M$7,GRID!$A$47:$A$57,0),MATCH(1,($U$2=GRID!$B$31:$BI$31)*(КАЛЕНДАРЬ!$BC11=GRID!$B$33:$BI$33),0))*(1-GRID!$B$69),0))</f>
        <v>34500</v>
      </c>
      <c r="O505" s="47" cm="1">
        <f t="array" ref="O505">IF($I$2="Открытый тариф",
INDEX(GRID!$B$34:$BI$44,MATCH(O$7,GRID!$A$34:$A$44,0),MATCH(1,($U$2=GRID!$B$31:$BI$31)*(КАЛЕНДАРЬ!$BC11=GRID!$B$33:$BI$33), 0)),
ROUNDUP(INDEX(GRID!$B$34:$BI$44,MATCH(O$7,GRID!$A$34:$A$44,0),MATCH(1,($U$2=GRID!$B$31:$BI$31)*(КАЛЕНДАРЬ!$BC11=GRID!$B$33:$BI$33),0))*(1-GRID!$B$69),0))</f>
        <v>39200</v>
      </c>
      <c r="P505" s="47" cm="1">
        <f t="array" ref="P505">IF($I$2="Открытый тариф",
INDEX(GRID!$B$47:$BI$57,MATCH(O$7,GRID!$A$47:$A$57,0),MATCH(1,($U$2=GRID!$B$31:$BI$31)*(КАЛЕНДАРЬ!$BC11=GRID!$B$33:$BI$33), 0)),
ROUNDUP(INDEX(GRID!$B$47:$BI$57,MATCH(O$7,GRID!$A$47:$A$57,0),MATCH(1,($U$2=GRID!$B$31:$BI$31)*(КАЛЕНДАРЬ!$BC11=GRID!$B$33:$BI$33),0))*(1-GRID!$B$69),0))</f>
        <v>41800</v>
      </c>
      <c r="Q505" s="47" cm="1">
        <f t="array" ref="Q505">IF($I$2="Открытый тариф",
INDEX(GRID!$B$34:$BI$44,MATCH(Q$7,GRID!$A$34:$A$44,0),MATCH(1,($U$2=GRID!$B$31:$BI$31)*(КАЛЕНДАРЬ!$BC11=GRID!$B$33:$BI$33), 0)),
ROUNDUP(INDEX(GRID!$B$34:$BI$44,MATCH(Q$7,GRID!$A$34:$A$44,0),MATCH(1,($U$2=GRID!$B$31:$BI$31)*(КАЛЕНДАРЬ!$BC11=GRID!$B$33:$BI$33),0))*(1-GRID!$B$69),0))</f>
        <v>41300</v>
      </c>
      <c r="R505" s="47" cm="1">
        <f t="array" ref="R505">IF($I$2="Открытый тариф",
INDEX(GRID!$B$47:$BI$57,MATCH(Q$7,GRID!$A$47:$A$57,0),MATCH(1,($U$2=GRID!$B$31:$BI$31)*(КАЛЕНДАРЬ!$BC11=GRID!$B$33:$BI$33), 0)),
ROUNDUP(INDEX(GRID!$B$47:$BI$57,MATCH(Q$7,GRID!$A$47:$A$57,0),MATCH(1,($U$2=GRID!$B$31:$BI$31)*(КАЛЕНДАРЬ!$BC11=GRID!$B$33:$BI$33),0))*(1-GRID!$B$69),0))</f>
        <v>43900</v>
      </c>
      <c r="S505" s="47" cm="1">
        <f t="array" ref="S505">IF($I$2="Открытый тариф",
INDEX(GRID!$B$34:$BI$44,MATCH(S$7,GRID!$A$34:$A$44,0),MATCH(1,($U$2=GRID!$B$31:$BI$31)*(КАЛЕНДАРЬ!$BC11=GRID!$B$33:$BI$33), 0)),
ROUNDUP(INDEX(GRID!$B$34:$BI$44,MATCH(S$7,GRID!$A$34:$A$44,0),MATCH(1,($U$2=GRID!$B$31:$BI$31)*(КАЛЕНДАРЬ!$BC11=GRID!$B$33:$BI$33),0))*(1-GRID!$B$69),0))</f>
        <v>45000</v>
      </c>
      <c r="T505" s="47" cm="1">
        <f t="array" ref="T505">IF($I$2="Открытый тариф",
INDEX(GRID!$B$47:$BI$57,MATCH(S$7,GRID!$A$47:$A$57,0),MATCH(1,($U$2=GRID!$B$31:$BI$31)*(КАЛЕНДАРЬ!$BC11=GRID!$B$33:$BI$33), 0)),
ROUNDUP(INDEX(GRID!$B$47:$BI$57,MATCH(S$7,GRID!$A$47:$A$57,0),MATCH(1,($U$2=GRID!$B$31:$BI$31)*(КАЛЕНДАРЬ!$BC11=GRID!$B$33:$BI$33),0))*(1-GRID!$B$69),0))</f>
        <v>47600</v>
      </c>
      <c r="U505" s="47" cm="1">
        <f t="array" ref="U505">IF($I$2="Открытый тариф",
INDEX(GRID!$B$34:$BI$44,MATCH(U$7,GRID!$A$34:$A$44,0),MATCH(1,($U$2=GRID!$B$31:$BI$31)*(КАЛЕНДАРЬ!$BC11=GRID!$B$33:$BI$33), 0)),
ROUNDUP(INDEX(GRID!$B$34:$BI$44,MATCH(U$7,GRID!$A$34:$A$44,0),MATCH(1,($U$2=GRID!$B$31:$BI$31)*(КАЛЕНДАРЬ!$BC11=GRID!$B$33:$BI$33),0))*(1-GRID!$B$69),0))</f>
        <v>51300</v>
      </c>
      <c r="V505" s="47" cm="1">
        <f t="array" ref="V505">IF($I$2="Открытый тариф",
INDEX(GRID!$B$47:$BI$57,MATCH(U$7,GRID!$A$47:$A$57,0),MATCH(1,($U$2=GRID!$B$31:$BI$31)*(КАЛЕНДАРЬ!$BC11=GRID!$B$33:$BI$33), 0)),
ROUNDUP(INDEX(GRID!$B$47:$BI$57,MATCH(U$7,GRID!$A$47:$A$57,0),MATCH(1,($U$2=GRID!$B$31:$BI$31)*(КАЛЕНДАРЬ!$BC11=GRID!$B$33:$BI$33),0))*(1-GRID!$B$69),0))</f>
        <v>53900</v>
      </c>
      <c r="W505" s="47" cm="1">
        <f t="array" ref="W505">IF($I$2="Открытый тариф",
INDEX(GRID!$B$34:$BI$44,MATCH(W$7,GRID!$A$34:$A$44,0),MATCH(1,($U$2=GRID!$B$31:$BI$31)*(КАЛЕНДАРЬ!$BC11=GRID!$B$33:$BI$33), 0)),
ROUNDUP(INDEX(GRID!$B$34:$BI$44,MATCH(W$7,GRID!$A$34:$A$44,0),MATCH(1,($U$2=GRID!$B$31:$BI$31)*(КАЛЕНДАРЬ!$BC11=GRID!$B$33:$BI$33),0))*(1-GRID!$B$69),0))</f>
        <v>157400</v>
      </c>
      <c r="X505" s="47" cm="1">
        <f t="array" ref="X505">IF($I$2="Открытый тариф",
INDEX(GRID!$B$47:$BI$57,MATCH(W$7,GRID!$A$47:$A$57,0),MATCH(1,($U$2=GRID!$B$31:$BI$31)*(КАЛЕНДАРЬ!$BC11=GRID!$B$33:$BI$33), 0)),
ROUNDUP(INDEX(GRID!$B$47:$BI$57,MATCH(W$7,GRID!$A$47:$A$57,0),MATCH(1,($U$2=GRID!$B$31:$BI$31)*(КАЛЕНДАРЬ!$BC11=GRID!$B$33:$BI$33),0))*(1-GRID!$B$69),0))</f>
        <v>160000</v>
      </c>
    </row>
    <row r="506" spans="1:24" x14ac:dyDescent="0.2">
      <c r="A506" s="117" t="s">
        <v>44</v>
      </c>
      <c r="B506" s="117">
        <v>9</v>
      </c>
      <c r="C506" s="47" cm="1">
        <f t="array" ref="C506">IF($I$2="Открытый тариф",
INDEX(GRID!$B$34:$BI$44,MATCH(C$7,GRID!$A$34:$A$44,0),MATCH(1,($U$2=GRID!$B$31:$BI$31)*(КАЛЕНДАРЬ!$BC12=GRID!$B$33:$BI$33), 0)),
ROUNDUP(INDEX(GRID!$B$34:$BI$44,MATCH(C$7,GRID!$A$34:$A$44,0),MATCH(1,($U$2=GRID!$B$31:$BI$31)*(КАЛЕНДАРЬ!$BC12=GRID!$B$33:$BI$33),0))*(1-GRID!$B$69),0))</f>
        <v>24000</v>
      </c>
      <c r="D506" s="47" cm="1">
        <f t="array" ref="D506">IF($I$2="Открытый тариф",
INDEX(GRID!$B$47:$BI$57,MATCH(C$7,GRID!$A$47:$A$57,0),MATCH(1,($U$2=GRID!$B$31:$BI$31)*(КАЛЕНДАРЬ!$BC12=GRID!$B$33:$BI$33), 0)),
ROUNDUP(INDEX(GRID!$B$47:$BI$57,MATCH(C$7,GRID!$A$47:$A$57,0),MATCH(1,($U$2=GRID!$B$31:$BI$31)*(КАЛЕНДАРЬ!$BC12=GRID!$B$33:$BI$33),0))*(1-GRID!$B$69),0))</f>
        <v>26600</v>
      </c>
      <c r="E506" s="47" cm="1">
        <f t="array" ref="E506">IF($I$2="Открытый тариф",
INDEX(GRID!$B$34:$BI$44,MATCH(E$7,GRID!$A$34:$A$44,0),MATCH(1,($U$2=GRID!$B$31:$BI$31)*(КАЛЕНДАРЬ!$BC12=GRID!$B$33:$BI$33), 0)),
ROUNDUP(INDEX(GRID!$B$34:$BI$44,MATCH(E$7,GRID!$A$34:$A$44,0),MATCH(1,($U$2=GRID!$B$31:$BI$31)*(КАЛЕНДАРЬ!$BC12=GRID!$B$33:$BI$33),0))*(1-GRID!$B$69),0))</f>
        <v>25900</v>
      </c>
      <c r="F506" s="47" cm="1">
        <f t="array" ref="F506">IF($I$2="Открытый тариф",
INDEX(GRID!$B$47:$BI$57,MATCH(E$7,GRID!$A$47:$A$57,0),MATCH(1,($U$2=GRID!$B$31:$BI$31)*(КАЛЕНДАРЬ!$BC12=GRID!$B$33:$BI$33), 0)),
ROUNDUP(INDEX(GRID!$B$47:$BI$57,MATCH(E$7,GRID!$A$47:$A$57,0),MATCH(1,($U$2=GRID!$B$31:$BI$31)*(КАЛЕНДАРЬ!$BC12=GRID!$B$33:$BI$33),0))*(1-GRID!$B$69),0))</f>
        <v>28500</v>
      </c>
      <c r="G506" s="47" cm="1">
        <f t="array" ref="G506">IF($I$2="Открытый тариф",
INDEX(GRID!$B$34:$BI$44,MATCH(G$7,GRID!$A$34:$A$44,0),MATCH(1,($U$2=GRID!$B$31:$BI$31)*(КАЛЕНДАРЬ!$BC12=GRID!$B$33:$BI$33), 0)),
ROUNDUP(INDEX(GRID!$B$34:$BI$44,MATCH(G$7,GRID!$A$34:$A$44,0),MATCH(1,($U$2=GRID!$B$31:$BI$31)*(КАЛЕНДАРЬ!$BC12=GRID!$B$33:$BI$33),0))*(1-GRID!$B$69),0))</f>
        <v>27000</v>
      </c>
      <c r="H506" s="47" cm="1">
        <f t="array" ref="H506">IF($I$2="Открытый тариф",
INDEX(GRID!$B$47:$BI$57,MATCH(G$7,GRID!$A$47:$A$57,0),MATCH(1,($U$2=GRID!$B$31:$BI$31)*(КАЛЕНДАРЬ!$BC12=GRID!$B$33:$BI$33), 0)),
ROUNDUP(INDEX(GRID!$B$47:$BI$57,MATCH(G$7,GRID!$A$47:$A$57,0),MATCH(1,($U$2=GRID!$B$31:$BI$31)*(КАЛЕНДАРЬ!$BC12=GRID!$B$33:$BI$33),0))*(1-GRID!$B$69),0))</f>
        <v>29600</v>
      </c>
      <c r="I506" s="47" cm="1">
        <f t="array" ref="I506">IF($I$2="Открытый тариф",
INDEX(GRID!$B$34:$BI$44,MATCH(I$7,GRID!$A$34:$A$44,0),MATCH(1,($U$2=GRID!$B$31:$BI$31)*(КАЛЕНДАРЬ!$BC12=GRID!$B$33:$BI$33), 0)),
ROUNDUP(INDEX(GRID!$B$34:$BI$44,MATCH(I$7,GRID!$A$34:$A$44,0),MATCH(1,($U$2=GRID!$B$31:$BI$31)*(КАЛЕНДАРЬ!$BC12=GRID!$B$33:$BI$33),0))*(1-GRID!$B$69),0))</f>
        <v>28900</v>
      </c>
      <c r="J506" s="47" cm="1">
        <f t="array" ref="J506">IF($I$2="Открытый тариф",
INDEX(GRID!$B$47:$BI$57,MATCH(I$7,GRID!$A$47:$A$57,0),MATCH(1,($U$2=GRID!$B$31:$BI$31)*(КАЛЕНДАРЬ!$BC12=GRID!$B$33:$BI$33), 0)),
ROUNDUP(INDEX(GRID!$B$47:$BI$57,MATCH(I$7,GRID!$A$47:$A$57,0),MATCH(1,($U$2=GRID!$B$31:$BI$31)*(КАЛЕНДАРЬ!$BC12=GRID!$B$33:$BI$33),0))*(1-GRID!$B$69),0))</f>
        <v>31500</v>
      </c>
      <c r="K506" s="47" cm="1">
        <f t="array" ref="K506">IF($I$2="Открытый тариф",
INDEX(GRID!$B$34:$BI$44,MATCH(K$7,GRID!$A$34:$A$44,0),MATCH(1,($U$2=GRID!$B$31:$BI$31)*(КАЛЕНДАРЬ!$BC12=GRID!$B$33:$BI$33), 0)),
ROUNDUP(INDEX(GRID!$B$34:$BI$44,MATCH(K$7,GRID!$A$34:$A$44,0),MATCH(1,($U$2=GRID!$B$31:$BI$31)*(КАЛЕНДАРЬ!$BC12=GRID!$B$33:$BI$33),0))*(1-GRID!$B$69),0))</f>
        <v>30000</v>
      </c>
      <c r="L506" s="47" cm="1">
        <f t="array" ref="L506">IF($I$2="Открытый тариф",
INDEX(GRID!$B$47:$BI$57,MATCH(K$7,GRID!$A$47:$A$57,0),MATCH(1,($U$2=GRID!$B$31:$BI$31)*(КАЛЕНДАРЬ!$BC12=GRID!$B$33:$BI$33), 0)),
ROUNDUP(INDEX(GRID!$B$47:$BI$57,MATCH(K$7,GRID!$A$47:$A$57,0),MATCH(1,($U$2=GRID!$B$31:$BI$31)*(КАЛЕНДАРЬ!$BC12=GRID!$B$33:$BI$33),0))*(1-GRID!$B$69),0))</f>
        <v>32600</v>
      </c>
      <c r="M506" s="47" cm="1">
        <f t="array" ref="M506">IF($I$2="Открытый тариф",
INDEX(GRID!$B$34:$BI$44,MATCH(M$7,GRID!$A$34:$A$44,0),MATCH(1,($U$2=GRID!$B$31:$BI$31)*(КАЛЕНДАРЬ!$BC12=GRID!$B$33:$BI$33), 0)),
ROUNDUP(INDEX(GRID!$B$34:$BI$44,MATCH(M$7,GRID!$A$34:$A$44,0),MATCH(1,($U$2=GRID!$B$31:$BI$31)*(КАЛЕНДАРЬ!$BC12=GRID!$B$33:$BI$33),0))*(1-GRID!$B$69),0))</f>
        <v>31900</v>
      </c>
      <c r="N506" s="47" cm="1">
        <f t="array" ref="N506">IF($I$2="Открытый тариф",
INDEX(GRID!$B$47:$BI$57,MATCH(M$7,GRID!$A$47:$A$57,0),MATCH(1,($U$2=GRID!$B$31:$BI$31)*(КАЛЕНДАРЬ!$BC12=GRID!$B$33:$BI$33), 0)),
ROUNDUP(INDEX(GRID!$B$47:$BI$57,MATCH(M$7,GRID!$A$47:$A$57,0),MATCH(1,($U$2=GRID!$B$31:$BI$31)*(КАЛЕНДАРЬ!$BC12=GRID!$B$33:$BI$33),0))*(1-GRID!$B$69),0))</f>
        <v>34500</v>
      </c>
      <c r="O506" s="47" cm="1">
        <f t="array" ref="O506">IF($I$2="Открытый тариф",
INDEX(GRID!$B$34:$BI$44,MATCH(O$7,GRID!$A$34:$A$44,0),MATCH(1,($U$2=GRID!$B$31:$BI$31)*(КАЛЕНДАРЬ!$BC12=GRID!$B$33:$BI$33), 0)),
ROUNDUP(INDEX(GRID!$B$34:$BI$44,MATCH(O$7,GRID!$A$34:$A$44,0),MATCH(1,($U$2=GRID!$B$31:$BI$31)*(КАЛЕНДАРЬ!$BC12=GRID!$B$33:$BI$33),0))*(1-GRID!$B$69),0))</f>
        <v>39200</v>
      </c>
      <c r="P506" s="47" cm="1">
        <f t="array" ref="P506">IF($I$2="Открытый тариф",
INDEX(GRID!$B$47:$BI$57,MATCH(O$7,GRID!$A$47:$A$57,0),MATCH(1,($U$2=GRID!$B$31:$BI$31)*(КАЛЕНДАРЬ!$BC12=GRID!$B$33:$BI$33), 0)),
ROUNDUP(INDEX(GRID!$B$47:$BI$57,MATCH(O$7,GRID!$A$47:$A$57,0),MATCH(1,($U$2=GRID!$B$31:$BI$31)*(КАЛЕНДАРЬ!$BC12=GRID!$B$33:$BI$33),0))*(1-GRID!$B$69),0))</f>
        <v>41800</v>
      </c>
      <c r="Q506" s="47" cm="1">
        <f t="array" ref="Q506">IF($I$2="Открытый тариф",
INDEX(GRID!$B$34:$BI$44,MATCH(Q$7,GRID!$A$34:$A$44,0),MATCH(1,($U$2=GRID!$B$31:$BI$31)*(КАЛЕНДАРЬ!$BC12=GRID!$B$33:$BI$33), 0)),
ROUNDUP(INDEX(GRID!$B$34:$BI$44,MATCH(Q$7,GRID!$A$34:$A$44,0),MATCH(1,($U$2=GRID!$B$31:$BI$31)*(КАЛЕНДАРЬ!$BC12=GRID!$B$33:$BI$33),0))*(1-GRID!$B$69),0))</f>
        <v>41300</v>
      </c>
      <c r="R506" s="47" cm="1">
        <f t="array" ref="R506">IF($I$2="Открытый тариф",
INDEX(GRID!$B$47:$BI$57,MATCH(Q$7,GRID!$A$47:$A$57,0),MATCH(1,($U$2=GRID!$B$31:$BI$31)*(КАЛЕНДАРЬ!$BC12=GRID!$B$33:$BI$33), 0)),
ROUNDUP(INDEX(GRID!$B$47:$BI$57,MATCH(Q$7,GRID!$A$47:$A$57,0),MATCH(1,($U$2=GRID!$B$31:$BI$31)*(КАЛЕНДАРЬ!$BC12=GRID!$B$33:$BI$33),0))*(1-GRID!$B$69),0))</f>
        <v>43900</v>
      </c>
      <c r="S506" s="47" cm="1">
        <f t="array" ref="S506">IF($I$2="Открытый тариф",
INDEX(GRID!$B$34:$BI$44,MATCH(S$7,GRID!$A$34:$A$44,0),MATCH(1,($U$2=GRID!$B$31:$BI$31)*(КАЛЕНДАРЬ!$BC12=GRID!$B$33:$BI$33), 0)),
ROUNDUP(INDEX(GRID!$B$34:$BI$44,MATCH(S$7,GRID!$A$34:$A$44,0),MATCH(1,($U$2=GRID!$B$31:$BI$31)*(КАЛЕНДАРЬ!$BC12=GRID!$B$33:$BI$33),0))*(1-GRID!$B$69),0))</f>
        <v>45000</v>
      </c>
      <c r="T506" s="47" cm="1">
        <f t="array" ref="T506">IF($I$2="Открытый тариф",
INDEX(GRID!$B$47:$BI$57,MATCH(S$7,GRID!$A$47:$A$57,0),MATCH(1,($U$2=GRID!$B$31:$BI$31)*(КАЛЕНДАРЬ!$BC12=GRID!$B$33:$BI$33), 0)),
ROUNDUP(INDEX(GRID!$B$47:$BI$57,MATCH(S$7,GRID!$A$47:$A$57,0),MATCH(1,($U$2=GRID!$B$31:$BI$31)*(КАЛЕНДАРЬ!$BC12=GRID!$B$33:$BI$33),0))*(1-GRID!$B$69),0))</f>
        <v>47600</v>
      </c>
      <c r="U506" s="47" cm="1">
        <f t="array" ref="U506">IF($I$2="Открытый тариф",
INDEX(GRID!$B$34:$BI$44,MATCH(U$7,GRID!$A$34:$A$44,0),MATCH(1,($U$2=GRID!$B$31:$BI$31)*(КАЛЕНДАРЬ!$BC12=GRID!$B$33:$BI$33), 0)),
ROUNDUP(INDEX(GRID!$B$34:$BI$44,MATCH(U$7,GRID!$A$34:$A$44,0),MATCH(1,($U$2=GRID!$B$31:$BI$31)*(КАЛЕНДАРЬ!$BC12=GRID!$B$33:$BI$33),0))*(1-GRID!$B$69),0))</f>
        <v>51300</v>
      </c>
      <c r="V506" s="47" cm="1">
        <f t="array" ref="V506">IF($I$2="Открытый тариф",
INDEX(GRID!$B$47:$BI$57,MATCH(U$7,GRID!$A$47:$A$57,0),MATCH(1,($U$2=GRID!$B$31:$BI$31)*(КАЛЕНДАРЬ!$BC12=GRID!$B$33:$BI$33), 0)),
ROUNDUP(INDEX(GRID!$B$47:$BI$57,MATCH(U$7,GRID!$A$47:$A$57,0),MATCH(1,($U$2=GRID!$B$31:$BI$31)*(КАЛЕНДАРЬ!$BC12=GRID!$B$33:$BI$33),0))*(1-GRID!$B$69),0))</f>
        <v>53900</v>
      </c>
      <c r="W506" s="47" cm="1">
        <f t="array" ref="W506">IF($I$2="Открытый тариф",
INDEX(GRID!$B$34:$BI$44,MATCH(W$7,GRID!$A$34:$A$44,0),MATCH(1,($U$2=GRID!$B$31:$BI$31)*(КАЛЕНДАРЬ!$BC12=GRID!$B$33:$BI$33), 0)),
ROUNDUP(INDEX(GRID!$B$34:$BI$44,MATCH(W$7,GRID!$A$34:$A$44,0),MATCH(1,($U$2=GRID!$B$31:$BI$31)*(КАЛЕНДАРЬ!$BC12=GRID!$B$33:$BI$33),0))*(1-GRID!$B$69),0))</f>
        <v>157400</v>
      </c>
      <c r="X506" s="47" cm="1">
        <f t="array" ref="X506">IF($I$2="Открытый тариф",
INDEX(GRID!$B$47:$BI$57,MATCH(W$7,GRID!$A$47:$A$57,0),MATCH(1,($U$2=GRID!$B$31:$BI$31)*(КАЛЕНДАРЬ!$BC12=GRID!$B$33:$BI$33), 0)),
ROUNDUP(INDEX(GRID!$B$47:$BI$57,MATCH(W$7,GRID!$A$47:$A$57,0),MATCH(1,($U$2=GRID!$B$31:$BI$31)*(КАЛЕНДАРЬ!$BC12=GRID!$B$33:$BI$33),0))*(1-GRID!$B$69),0))</f>
        <v>160000</v>
      </c>
    </row>
    <row r="507" spans="1:24" x14ac:dyDescent="0.2">
      <c r="A507" s="117" t="s">
        <v>45</v>
      </c>
      <c r="B507" s="117">
        <v>10</v>
      </c>
      <c r="C507" s="47" cm="1">
        <f t="array" ref="C507">IF($I$2="Открытый тариф",
INDEX(GRID!$B$34:$BI$44,MATCH(C$7,GRID!$A$34:$A$44,0),MATCH(1,($U$2=GRID!$B$31:$BI$31)*(КАЛЕНДАРЬ!$BC13=GRID!$B$33:$BI$33), 0)),
ROUNDUP(INDEX(GRID!$B$34:$BI$44,MATCH(C$7,GRID!$A$34:$A$44,0),MATCH(1,($U$2=GRID!$B$31:$BI$31)*(КАЛЕНДАРЬ!$BC13=GRID!$B$33:$BI$33),0))*(1-GRID!$B$69),0))</f>
        <v>24000</v>
      </c>
      <c r="D507" s="47" cm="1">
        <f t="array" ref="D507">IF($I$2="Открытый тариф",
INDEX(GRID!$B$47:$BI$57,MATCH(C$7,GRID!$A$47:$A$57,0),MATCH(1,($U$2=GRID!$B$31:$BI$31)*(КАЛЕНДАРЬ!$BC13=GRID!$B$33:$BI$33), 0)),
ROUNDUP(INDEX(GRID!$B$47:$BI$57,MATCH(C$7,GRID!$A$47:$A$57,0),MATCH(1,($U$2=GRID!$B$31:$BI$31)*(КАЛЕНДАРЬ!$BC13=GRID!$B$33:$BI$33),0))*(1-GRID!$B$69),0))</f>
        <v>26600</v>
      </c>
      <c r="E507" s="47" cm="1">
        <f t="array" ref="E507">IF($I$2="Открытый тариф",
INDEX(GRID!$B$34:$BI$44,MATCH(E$7,GRID!$A$34:$A$44,0),MATCH(1,($U$2=GRID!$B$31:$BI$31)*(КАЛЕНДАРЬ!$BC13=GRID!$B$33:$BI$33), 0)),
ROUNDUP(INDEX(GRID!$B$34:$BI$44,MATCH(E$7,GRID!$A$34:$A$44,0),MATCH(1,($U$2=GRID!$B$31:$BI$31)*(КАЛЕНДАРЬ!$BC13=GRID!$B$33:$BI$33),0))*(1-GRID!$B$69),0))</f>
        <v>25900</v>
      </c>
      <c r="F507" s="47" cm="1">
        <f t="array" ref="F507">IF($I$2="Открытый тариф",
INDEX(GRID!$B$47:$BI$57,MATCH(E$7,GRID!$A$47:$A$57,0),MATCH(1,($U$2=GRID!$B$31:$BI$31)*(КАЛЕНДАРЬ!$BC13=GRID!$B$33:$BI$33), 0)),
ROUNDUP(INDEX(GRID!$B$47:$BI$57,MATCH(E$7,GRID!$A$47:$A$57,0),MATCH(1,($U$2=GRID!$B$31:$BI$31)*(КАЛЕНДАРЬ!$BC13=GRID!$B$33:$BI$33),0))*(1-GRID!$B$69),0))</f>
        <v>28500</v>
      </c>
      <c r="G507" s="47" cm="1">
        <f t="array" ref="G507">IF($I$2="Открытый тариф",
INDEX(GRID!$B$34:$BI$44,MATCH(G$7,GRID!$A$34:$A$44,0),MATCH(1,($U$2=GRID!$B$31:$BI$31)*(КАЛЕНДАРЬ!$BC13=GRID!$B$33:$BI$33), 0)),
ROUNDUP(INDEX(GRID!$B$34:$BI$44,MATCH(G$7,GRID!$A$34:$A$44,0),MATCH(1,($U$2=GRID!$B$31:$BI$31)*(КАЛЕНДАРЬ!$BC13=GRID!$B$33:$BI$33),0))*(1-GRID!$B$69),0))</f>
        <v>27000</v>
      </c>
      <c r="H507" s="47" cm="1">
        <f t="array" ref="H507">IF($I$2="Открытый тариф",
INDEX(GRID!$B$47:$BI$57,MATCH(G$7,GRID!$A$47:$A$57,0),MATCH(1,($U$2=GRID!$B$31:$BI$31)*(КАЛЕНДАРЬ!$BC13=GRID!$B$33:$BI$33), 0)),
ROUNDUP(INDEX(GRID!$B$47:$BI$57,MATCH(G$7,GRID!$A$47:$A$57,0),MATCH(1,($U$2=GRID!$B$31:$BI$31)*(КАЛЕНДАРЬ!$BC13=GRID!$B$33:$BI$33),0))*(1-GRID!$B$69),0))</f>
        <v>29600</v>
      </c>
      <c r="I507" s="47" cm="1">
        <f t="array" ref="I507">IF($I$2="Открытый тариф",
INDEX(GRID!$B$34:$BI$44,MATCH(I$7,GRID!$A$34:$A$44,0),MATCH(1,($U$2=GRID!$B$31:$BI$31)*(КАЛЕНДАРЬ!$BC13=GRID!$B$33:$BI$33), 0)),
ROUNDUP(INDEX(GRID!$B$34:$BI$44,MATCH(I$7,GRID!$A$34:$A$44,0),MATCH(1,($U$2=GRID!$B$31:$BI$31)*(КАЛЕНДАРЬ!$BC13=GRID!$B$33:$BI$33),0))*(1-GRID!$B$69),0))</f>
        <v>28900</v>
      </c>
      <c r="J507" s="47" cm="1">
        <f t="array" ref="J507">IF($I$2="Открытый тариф",
INDEX(GRID!$B$47:$BI$57,MATCH(I$7,GRID!$A$47:$A$57,0),MATCH(1,($U$2=GRID!$B$31:$BI$31)*(КАЛЕНДАРЬ!$BC13=GRID!$B$33:$BI$33), 0)),
ROUNDUP(INDEX(GRID!$B$47:$BI$57,MATCH(I$7,GRID!$A$47:$A$57,0),MATCH(1,($U$2=GRID!$B$31:$BI$31)*(КАЛЕНДАРЬ!$BC13=GRID!$B$33:$BI$33),0))*(1-GRID!$B$69),0))</f>
        <v>31500</v>
      </c>
      <c r="K507" s="47" cm="1">
        <f t="array" ref="K507">IF($I$2="Открытый тариф",
INDEX(GRID!$B$34:$BI$44,MATCH(K$7,GRID!$A$34:$A$44,0),MATCH(1,($U$2=GRID!$B$31:$BI$31)*(КАЛЕНДАРЬ!$BC13=GRID!$B$33:$BI$33), 0)),
ROUNDUP(INDEX(GRID!$B$34:$BI$44,MATCH(K$7,GRID!$A$34:$A$44,0),MATCH(1,($U$2=GRID!$B$31:$BI$31)*(КАЛЕНДАРЬ!$BC13=GRID!$B$33:$BI$33),0))*(1-GRID!$B$69),0))</f>
        <v>30000</v>
      </c>
      <c r="L507" s="47" cm="1">
        <f t="array" ref="L507">IF($I$2="Открытый тариф",
INDEX(GRID!$B$47:$BI$57,MATCH(K$7,GRID!$A$47:$A$57,0),MATCH(1,($U$2=GRID!$B$31:$BI$31)*(КАЛЕНДАРЬ!$BC13=GRID!$B$33:$BI$33), 0)),
ROUNDUP(INDEX(GRID!$B$47:$BI$57,MATCH(K$7,GRID!$A$47:$A$57,0),MATCH(1,($U$2=GRID!$B$31:$BI$31)*(КАЛЕНДАРЬ!$BC13=GRID!$B$33:$BI$33),0))*(1-GRID!$B$69),0))</f>
        <v>32600</v>
      </c>
      <c r="M507" s="47" cm="1">
        <f t="array" ref="M507">IF($I$2="Открытый тариф",
INDEX(GRID!$B$34:$BI$44,MATCH(M$7,GRID!$A$34:$A$44,0),MATCH(1,($U$2=GRID!$B$31:$BI$31)*(КАЛЕНДАРЬ!$BC13=GRID!$B$33:$BI$33), 0)),
ROUNDUP(INDEX(GRID!$B$34:$BI$44,MATCH(M$7,GRID!$A$34:$A$44,0),MATCH(1,($U$2=GRID!$B$31:$BI$31)*(КАЛЕНДАРЬ!$BC13=GRID!$B$33:$BI$33),0))*(1-GRID!$B$69),0))</f>
        <v>31900</v>
      </c>
      <c r="N507" s="47" cm="1">
        <f t="array" ref="N507">IF($I$2="Открытый тариф",
INDEX(GRID!$B$47:$BI$57,MATCH(M$7,GRID!$A$47:$A$57,0),MATCH(1,($U$2=GRID!$B$31:$BI$31)*(КАЛЕНДАРЬ!$BC13=GRID!$B$33:$BI$33), 0)),
ROUNDUP(INDEX(GRID!$B$47:$BI$57,MATCH(M$7,GRID!$A$47:$A$57,0),MATCH(1,($U$2=GRID!$B$31:$BI$31)*(КАЛЕНДАРЬ!$BC13=GRID!$B$33:$BI$33),0))*(1-GRID!$B$69),0))</f>
        <v>34500</v>
      </c>
      <c r="O507" s="47" cm="1">
        <f t="array" ref="O507">IF($I$2="Открытый тариф",
INDEX(GRID!$B$34:$BI$44,MATCH(O$7,GRID!$A$34:$A$44,0),MATCH(1,($U$2=GRID!$B$31:$BI$31)*(КАЛЕНДАРЬ!$BC13=GRID!$B$33:$BI$33), 0)),
ROUNDUP(INDEX(GRID!$B$34:$BI$44,MATCH(O$7,GRID!$A$34:$A$44,0),MATCH(1,($U$2=GRID!$B$31:$BI$31)*(КАЛЕНДАРЬ!$BC13=GRID!$B$33:$BI$33),0))*(1-GRID!$B$69),0))</f>
        <v>39200</v>
      </c>
      <c r="P507" s="47" cm="1">
        <f t="array" ref="P507">IF($I$2="Открытый тариф",
INDEX(GRID!$B$47:$BI$57,MATCH(O$7,GRID!$A$47:$A$57,0),MATCH(1,($U$2=GRID!$B$31:$BI$31)*(КАЛЕНДАРЬ!$BC13=GRID!$B$33:$BI$33), 0)),
ROUNDUP(INDEX(GRID!$B$47:$BI$57,MATCH(O$7,GRID!$A$47:$A$57,0),MATCH(1,($U$2=GRID!$B$31:$BI$31)*(КАЛЕНДАРЬ!$BC13=GRID!$B$33:$BI$33),0))*(1-GRID!$B$69),0))</f>
        <v>41800</v>
      </c>
      <c r="Q507" s="47" cm="1">
        <f t="array" ref="Q507">IF($I$2="Открытый тариф",
INDEX(GRID!$B$34:$BI$44,MATCH(Q$7,GRID!$A$34:$A$44,0),MATCH(1,($U$2=GRID!$B$31:$BI$31)*(КАЛЕНДАРЬ!$BC13=GRID!$B$33:$BI$33), 0)),
ROUNDUP(INDEX(GRID!$B$34:$BI$44,MATCH(Q$7,GRID!$A$34:$A$44,0),MATCH(1,($U$2=GRID!$B$31:$BI$31)*(КАЛЕНДАРЬ!$BC13=GRID!$B$33:$BI$33),0))*(1-GRID!$B$69),0))</f>
        <v>41300</v>
      </c>
      <c r="R507" s="47" cm="1">
        <f t="array" ref="R507">IF($I$2="Открытый тариф",
INDEX(GRID!$B$47:$BI$57,MATCH(Q$7,GRID!$A$47:$A$57,0),MATCH(1,($U$2=GRID!$B$31:$BI$31)*(КАЛЕНДАРЬ!$BC13=GRID!$B$33:$BI$33), 0)),
ROUNDUP(INDEX(GRID!$B$47:$BI$57,MATCH(Q$7,GRID!$A$47:$A$57,0),MATCH(1,($U$2=GRID!$B$31:$BI$31)*(КАЛЕНДАРЬ!$BC13=GRID!$B$33:$BI$33),0))*(1-GRID!$B$69),0))</f>
        <v>43900</v>
      </c>
      <c r="S507" s="47" cm="1">
        <f t="array" ref="S507">IF($I$2="Открытый тариф",
INDEX(GRID!$B$34:$BI$44,MATCH(S$7,GRID!$A$34:$A$44,0),MATCH(1,($U$2=GRID!$B$31:$BI$31)*(КАЛЕНДАРЬ!$BC13=GRID!$B$33:$BI$33), 0)),
ROUNDUP(INDEX(GRID!$B$34:$BI$44,MATCH(S$7,GRID!$A$34:$A$44,0),MATCH(1,($U$2=GRID!$B$31:$BI$31)*(КАЛЕНДАРЬ!$BC13=GRID!$B$33:$BI$33),0))*(1-GRID!$B$69),0))</f>
        <v>45000</v>
      </c>
      <c r="T507" s="47" cm="1">
        <f t="array" ref="T507">IF($I$2="Открытый тариф",
INDEX(GRID!$B$47:$BI$57,MATCH(S$7,GRID!$A$47:$A$57,0),MATCH(1,($U$2=GRID!$B$31:$BI$31)*(КАЛЕНДАРЬ!$BC13=GRID!$B$33:$BI$33), 0)),
ROUNDUP(INDEX(GRID!$B$47:$BI$57,MATCH(S$7,GRID!$A$47:$A$57,0),MATCH(1,($U$2=GRID!$B$31:$BI$31)*(КАЛЕНДАРЬ!$BC13=GRID!$B$33:$BI$33),0))*(1-GRID!$B$69),0))</f>
        <v>47600</v>
      </c>
      <c r="U507" s="47" cm="1">
        <f t="array" ref="U507">IF($I$2="Открытый тариф",
INDEX(GRID!$B$34:$BI$44,MATCH(U$7,GRID!$A$34:$A$44,0),MATCH(1,($U$2=GRID!$B$31:$BI$31)*(КАЛЕНДАРЬ!$BC13=GRID!$B$33:$BI$33), 0)),
ROUNDUP(INDEX(GRID!$B$34:$BI$44,MATCH(U$7,GRID!$A$34:$A$44,0),MATCH(1,($U$2=GRID!$B$31:$BI$31)*(КАЛЕНДАРЬ!$BC13=GRID!$B$33:$BI$33),0))*(1-GRID!$B$69),0))</f>
        <v>51300</v>
      </c>
      <c r="V507" s="47" cm="1">
        <f t="array" ref="V507">IF($I$2="Открытый тариф",
INDEX(GRID!$B$47:$BI$57,MATCH(U$7,GRID!$A$47:$A$57,0),MATCH(1,($U$2=GRID!$B$31:$BI$31)*(КАЛЕНДАРЬ!$BC13=GRID!$B$33:$BI$33), 0)),
ROUNDUP(INDEX(GRID!$B$47:$BI$57,MATCH(U$7,GRID!$A$47:$A$57,0),MATCH(1,($U$2=GRID!$B$31:$BI$31)*(КАЛЕНДАРЬ!$BC13=GRID!$B$33:$BI$33),0))*(1-GRID!$B$69),0))</f>
        <v>53900</v>
      </c>
      <c r="W507" s="47" cm="1">
        <f t="array" ref="W507">IF($I$2="Открытый тариф",
INDEX(GRID!$B$34:$BI$44,MATCH(W$7,GRID!$A$34:$A$44,0),MATCH(1,($U$2=GRID!$B$31:$BI$31)*(КАЛЕНДАРЬ!$BC13=GRID!$B$33:$BI$33), 0)),
ROUNDUP(INDEX(GRID!$B$34:$BI$44,MATCH(W$7,GRID!$A$34:$A$44,0),MATCH(1,($U$2=GRID!$B$31:$BI$31)*(КАЛЕНДАРЬ!$BC13=GRID!$B$33:$BI$33),0))*(1-GRID!$B$69),0))</f>
        <v>157400</v>
      </c>
      <c r="X507" s="47" cm="1">
        <f t="array" ref="X507">IF($I$2="Открытый тариф",
INDEX(GRID!$B$47:$BI$57,MATCH(W$7,GRID!$A$47:$A$57,0),MATCH(1,($U$2=GRID!$B$31:$BI$31)*(КАЛЕНДАРЬ!$BC13=GRID!$B$33:$BI$33), 0)),
ROUNDUP(INDEX(GRID!$B$47:$BI$57,MATCH(W$7,GRID!$A$47:$A$57,0),MATCH(1,($U$2=GRID!$B$31:$BI$31)*(КАЛЕНДАРЬ!$BC13=GRID!$B$33:$BI$33),0))*(1-GRID!$B$69),0))</f>
        <v>160000</v>
      </c>
    </row>
    <row r="508" spans="1:24" x14ac:dyDescent="0.2">
      <c r="A508" s="117" t="s">
        <v>46</v>
      </c>
      <c r="B508" s="117">
        <v>11</v>
      </c>
      <c r="C508" s="47" cm="1">
        <f t="array" ref="C508">IF($I$2="Открытый тариф",
INDEX(GRID!$B$34:$BI$44,MATCH(C$7,GRID!$A$34:$A$44,0),MATCH(1,($U$2=GRID!$B$31:$BI$31)*(КАЛЕНДАРЬ!$BC14=GRID!$B$33:$BI$33), 0)),
ROUNDUP(INDEX(GRID!$B$34:$BI$44,MATCH(C$7,GRID!$A$34:$A$44,0),MATCH(1,($U$2=GRID!$B$31:$BI$31)*(КАЛЕНДАРЬ!$BC14=GRID!$B$33:$BI$33),0))*(1-GRID!$B$69),0))</f>
        <v>24000</v>
      </c>
      <c r="D508" s="47" cm="1">
        <f t="array" ref="D508">IF($I$2="Открытый тариф",
INDEX(GRID!$B$47:$BI$57,MATCH(C$7,GRID!$A$47:$A$57,0),MATCH(1,($U$2=GRID!$B$31:$BI$31)*(КАЛЕНДАРЬ!$BC14=GRID!$B$33:$BI$33), 0)),
ROUNDUP(INDEX(GRID!$B$47:$BI$57,MATCH(C$7,GRID!$A$47:$A$57,0),MATCH(1,($U$2=GRID!$B$31:$BI$31)*(КАЛЕНДАРЬ!$BC14=GRID!$B$33:$BI$33),0))*(1-GRID!$B$69),0))</f>
        <v>26600</v>
      </c>
      <c r="E508" s="47" cm="1">
        <f t="array" ref="E508">IF($I$2="Открытый тариф",
INDEX(GRID!$B$34:$BI$44,MATCH(E$7,GRID!$A$34:$A$44,0),MATCH(1,($U$2=GRID!$B$31:$BI$31)*(КАЛЕНДАРЬ!$BC14=GRID!$B$33:$BI$33), 0)),
ROUNDUP(INDEX(GRID!$B$34:$BI$44,MATCH(E$7,GRID!$A$34:$A$44,0),MATCH(1,($U$2=GRID!$B$31:$BI$31)*(КАЛЕНДАРЬ!$BC14=GRID!$B$33:$BI$33),0))*(1-GRID!$B$69),0))</f>
        <v>25900</v>
      </c>
      <c r="F508" s="47" cm="1">
        <f t="array" ref="F508">IF($I$2="Открытый тариф",
INDEX(GRID!$B$47:$BI$57,MATCH(E$7,GRID!$A$47:$A$57,0),MATCH(1,($U$2=GRID!$B$31:$BI$31)*(КАЛЕНДАРЬ!$BC14=GRID!$B$33:$BI$33), 0)),
ROUNDUP(INDEX(GRID!$B$47:$BI$57,MATCH(E$7,GRID!$A$47:$A$57,0),MATCH(1,($U$2=GRID!$B$31:$BI$31)*(КАЛЕНДАРЬ!$BC14=GRID!$B$33:$BI$33),0))*(1-GRID!$B$69),0))</f>
        <v>28500</v>
      </c>
      <c r="G508" s="47" cm="1">
        <f t="array" ref="G508">IF($I$2="Открытый тариф",
INDEX(GRID!$B$34:$BI$44,MATCH(G$7,GRID!$A$34:$A$44,0),MATCH(1,($U$2=GRID!$B$31:$BI$31)*(КАЛЕНДАРЬ!$BC14=GRID!$B$33:$BI$33), 0)),
ROUNDUP(INDEX(GRID!$B$34:$BI$44,MATCH(G$7,GRID!$A$34:$A$44,0),MATCH(1,($U$2=GRID!$B$31:$BI$31)*(КАЛЕНДАРЬ!$BC14=GRID!$B$33:$BI$33),0))*(1-GRID!$B$69),0))</f>
        <v>27000</v>
      </c>
      <c r="H508" s="47" cm="1">
        <f t="array" ref="H508">IF($I$2="Открытый тариф",
INDEX(GRID!$B$47:$BI$57,MATCH(G$7,GRID!$A$47:$A$57,0),MATCH(1,($U$2=GRID!$B$31:$BI$31)*(КАЛЕНДАРЬ!$BC14=GRID!$B$33:$BI$33), 0)),
ROUNDUP(INDEX(GRID!$B$47:$BI$57,MATCH(G$7,GRID!$A$47:$A$57,0),MATCH(1,($U$2=GRID!$B$31:$BI$31)*(КАЛЕНДАРЬ!$BC14=GRID!$B$33:$BI$33),0))*(1-GRID!$B$69),0))</f>
        <v>29600</v>
      </c>
      <c r="I508" s="47" cm="1">
        <f t="array" ref="I508">IF($I$2="Открытый тариф",
INDEX(GRID!$B$34:$BI$44,MATCH(I$7,GRID!$A$34:$A$44,0),MATCH(1,($U$2=GRID!$B$31:$BI$31)*(КАЛЕНДАРЬ!$BC14=GRID!$B$33:$BI$33), 0)),
ROUNDUP(INDEX(GRID!$B$34:$BI$44,MATCH(I$7,GRID!$A$34:$A$44,0),MATCH(1,($U$2=GRID!$B$31:$BI$31)*(КАЛЕНДАРЬ!$BC14=GRID!$B$33:$BI$33),0))*(1-GRID!$B$69),0))</f>
        <v>28900</v>
      </c>
      <c r="J508" s="47" cm="1">
        <f t="array" ref="J508">IF($I$2="Открытый тариф",
INDEX(GRID!$B$47:$BI$57,MATCH(I$7,GRID!$A$47:$A$57,0),MATCH(1,($U$2=GRID!$B$31:$BI$31)*(КАЛЕНДАРЬ!$BC14=GRID!$B$33:$BI$33), 0)),
ROUNDUP(INDEX(GRID!$B$47:$BI$57,MATCH(I$7,GRID!$A$47:$A$57,0),MATCH(1,($U$2=GRID!$B$31:$BI$31)*(КАЛЕНДАРЬ!$BC14=GRID!$B$33:$BI$33),0))*(1-GRID!$B$69),0))</f>
        <v>31500</v>
      </c>
      <c r="K508" s="47" cm="1">
        <f t="array" ref="K508">IF($I$2="Открытый тариф",
INDEX(GRID!$B$34:$BI$44,MATCH(K$7,GRID!$A$34:$A$44,0),MATCH(1,($U$2=GRID!$B$31:$BI$31)*(КАЛЕНДАРЬ!$BC14=GRID!$B$33:$BI$33), 0)),
ROUNDUP(INDEX(GRID!$B$34:$BI$44,MATCH(K$7,GRID!$A$34:$A$44,0),MATCH(1,($U$2=GRID!$B$31:$BI$31)*(КАЛЕНДАРЬ!$BC14=GRID!$B$33:$BI$33),0))*(1-GRID!$B$69),0))</f>
        <v>30000</v>
      </c>
      <c r="L508" s="47" cm="1">
        <f t="array" ref="L508">IF($I$2="Открытый тариф",
INDEX(GRID!$B$47:$BI$57,MATCH(K$7,GRID!$A$47:$A$57,0),MATCH(1,($U$2=GRID!$B$31:$BI$31)*(КАЛЕНДАРЬ!$BC14=GRID!$B$33:$BI$33), 0)),
ROUNDUP(INDEX(GRID!$B$47:$BI$57,MATCH(K$7,GRID!$A$47:$A$57,0),MATCH(1,($U$2=GRID!$B$31:$BI$31)*(КАЛЕНДАРЬ!$BC14=GRID!$B$33:$BI$33),0))*(1-GRID!$B$69),0))</f>
        <v>32600</v>
      </c>
      <c r="M508" s="47" cm="1">
        <f t="array" ref="M508">IF($I$2="Открытый тариф",
INDEX(GRID!$B$34:$BI$44,MATCH(M$7,GRID!$A$34:$A$44,0),MATCH(1,($U$2=GRID!$B$31:$BI$31)*(КАЛЕНДАРЬ!$BC14=GRID!$B$33:$BI$33), 0)),
ROUNDUP(INDEX(GRID!$B$34:$BI$44,MATCH(M$7,GRID!$A$34:$A$44,0),MATCH(1,($U$2=GRID!$B$31:$BI$31)*(КАЛЕНДАРЬ!$BC14=GRID!$B$33:$BI$33),0))*(1-GRID!$B$69),0))</f>
        <v>31900</v>
      </c>
      <c r="N508" s="47" cm="1">
        <f t="array" ref="N508">IF($I$2="Открытый тариф",
INDEX(GRID!$B$47:$BI$57,MATCH(M$7,GRID!$A$47:$A$57,0),MATCH(1,($U$2=GRID!$B$31:$BI$31)*(КАЛЕНДАРЬ!$BC14=GRID!$B$33:$BI$33), 0)),
ROUNDUP(INDEX(GRID!$B$47:$BI$57,MATCH(M$7,GRID!$A$47:$A$57,0),MATCH(1,($U$2=GRID!$B$31:$BI$31)*(КАЛЕНДАРЬ!$BC14=GRID!$B$33:$BI$33),0))*(1-GRID!$B$69),0))</f>
        <v>34500</v>
      </c>
      <c r="O508" s="47" cm="1">
        <f t="array" ref="O508">IF($I$2="Открытый тариф",
INDEX(GRID!$B$34:$BI$44,MATCH(O$7,GRID!$A$34:$A$44,0),MATCH(1,($U$2=GRID!$B$31:$BI$31)*(КАЛЕНДАРЬ!$BC14=GRID!$B$33:$BI$33), 0)),
ROUNDUP(INDEX(GRID!$B$34:$BI$44,MATCH(O$7,GRID!$A$34:$A$44,0),MATCH(1,($U$2=GRID!$B$31:$BI$31)*(КАЛЕНДАРЬ!$BC14=GRID!$B$33:$BI$33),0))*(1-GRID!$B$69),0))</f>
        <v>39200</v>
      </c>
      <c r="P508" s="47" cm="1">
        <f t="array" ref="P508">IF($I$2="Открытый тариф",
INDEX(GRID!$B$47:$BI$57,MATCH(O$7,GRID!$A$47:$A$57,0),MATCH(1,($U$2=GRID!$B$31:$BI$31)*(КАЛЕНДАРЬ!$BC14=GRID!$B$33:$BI$33), 0)),
ROUNDUP(INDEX(GRID!$B$47:$BI$57,MATCH(O$7,GRID!$A$47:$A$57,0),MATCH(1,($U$2=GRID!$B$31:$BI$31)*(КАЛЕНДАРЬ!$BC14=GRID!$B$33:$BI$33),0))*(1-GRID!$B$69),0))</f>
        <v>41800</v>
      </c>
      <c r="Q508" s="47" cm="1">
        <f t="array" ref="Q508">IF($I$2="Открытый тариф",
INDEX(GRID!$B$34:$BI$44,MATCH(Q$7,GRID!$A$34:$A$44,0),MATCH(1,($U$2=GRID!$B$31:$BI$31)*(КАЛЕНДАРЬ!$BC14=GRID!$B$33:$BI$33), 0)),
ROUNDUP(INDEX(GRID!$B$34:$BI$44,MATCH(Q$7,GRID!$A$34:$A$44,0),MATCH(1,($U$2=GRID!$B$31:$BI$31)*(КАЛЕНДАРЬ!$BC14=GRID!$B$33:$BI$33),0))*(1-GRID!$B$69),0))</f>
        <v>41300</v>
      </c>
      <c r="R508" s="47" cm="1">
        <f t="array" ref="R508">IF($I$2="Открытый тариф",
INDEX(GRID!$B$47:$BI$57,MATCH(Q$7,GRID!$A$47:$A$57,0),MATCH(1,($U$2=GRID!$B$31:$BI$31)*(КАЛЕНДАРЬ!$BC14=GRID!$B$33:$BI$33), 0)),
ROUNDUP(INDEX(GRID!$B$47:$BI$57,MATCH(Q$7,GRID!$A$47:$A$57,0),MATCH(1,($U$2=GRID!$B$31:$BI$31)*(КАЛЕНДАРЬ!$BC14=GRID!$B$33:$BI$33),0))*(1-GRID!$B$69),0))</f>
        <v>43900</v>
      </c>
      <c r="S508" s="47" cm="1">
        <f t="array" ref="S508">IF($I$2="Открытый тариф",
INDEX(GRID!$B$34:$BI$44,MATCH(S$7,GRID!$A$34:$A$44,0),MATCH(1,($U$2=GRID!$B$31:$BI$31)*(КАЛЕНДАРЬ!$BC14=GRID!$B$33:$BI$33), 0)),
ROUNDUP(INDEX(GRID!$B$34:$BI$44,MATCH(S$7,GRID!$A$34:$A$44,0),MATCH(1,($U$2=GRID!$B$31:$BI$31)*(КАЛЕНДАРЬ!$BC14=GRID!$B$33:$BI$33),0))*(1-GRID!$B$69),0))</f>
        <v>45000</v>
      </c>
      <c r="T508" s="47" cm="1">
        <f t="array" ref="T508">IF($I$2="Открытый тариф",
INDEX(GRID!$B$47:$BI$57,MATCH(S$7,GRID!$A$47:$A$57,0),MATCH(1,($U$2=GRID!$B$31:$BI$31)*(КАЛЕНДАРЬ!$BC14=GRID!$B$33:$BI$33), 0)),
ROUNDUP(INDEX(GRID!$B$47:$BI$57,MATCH(S$7,GRID!$A$47:$A$57,0),MATCH(1,($U$2=GRID!$B$31:$BI$31)*(КАЛЕНДАРЬ!$BC14=GRID!$B$33:$BI$33),0))*(1-GRID!$B$69),0))</f>
        <v>47600</v>
      </c>
      <c r="U508" s="47" cm="1">
        <f t="array" ref="U508">IF($I$2="Открытый тариф",
INDEX(GRID!$B$34:$BI$44,MATCH(U$7,GRID!$A$34:$A$44,0),MATCH(1,($U$2=GRID!$B$31:$BI$31)*(КАЛЕНДАРЬ!$BC14=GRID!$B$33:$BI$33), 0)),
ROUNDUP(INDEX(GRID!$B$34:$BI$44,MATCH(U$7,GRID!$A$34:$A$44,0),MATCH(1,($U$2=GRID!$B$31:$BI$31)*(КАЛЕНДАРЬ!$BC14=GRID!$B$33:$BI$33),0))*(1-GRID!$B$69),0))</f>
        <v>51300</v>
      </c>
      <c r="V508" s="47" cm="1">
        <f t="array" ref="V508">IF($I$2="Открытый тариф",
INDEX(GRID!$B$47:$BI$57,MATCH(U$7,GRID!$A$47:$A$57,0),MATCH(1,($U$2=GRID!$B$31:$BI$31)*(КАЛЕНДАРЬ!$BC14=GRID!$B$33:$BI$33), 0)),
ROUNDUP(INDEX(GRID!$B$47:$BI$57,MATCH(U$7,GRID!$A$47:$A$57,0),MATCH(1,($U$2=GRID!$B$31:$BI$31)*(КАЛЕНДАРЬ!$BC14=GRID!$B$33:$BI$33),0))*(1-GRID!$B$69),0))</f>
        <v>53900</v>
      </c>
      <c r="W508" s="47" cm="1">
        <f t="array" ref="W508">IF($I$2="Открытый тариф",
INDEX(GRID!$B$34:$BI$44,MATCH(W$7,GRID!$A$34:$A$44,0),MATCH(1,($U$2=GRID!$B$31:$BI$31)*(КАЛЕНДАРЬ!$BC14=GRID!$B$33:$BI$33), 0)),
ROUNDUP(INDEX(GRID!$B$34:$BI$44,MATCH(W$7,GRID!$A$34:$A$44,0),MATCH(1,($U$2=GRID!$B$31:$BI$31)*(КАЛЕНДАРЬ!$BC14=GRID!$B$33:$BI$33),0))*(1-GRID!$B$69),0))</f>
        <v>157400</v>
      </c>
      <c r="X508" s="47" cm="1">
        <f t="array" ref="X508">IF($I$2="Открытый тариф",
INDEX(GRID!$B$47:$BI$57,MATCH(W$7,GRID!$A$47:$A$57,0),MATCH(1,($U$2=GRID!$B$31:$BI$31)*(КАЛЕНДАРЬ!$BC14=GRID!$B$33:$BI$33), 0)),
ROUNDUP(INDEX(GRID!$B$47:$BI$57,MATCH(W$7,GRID!$A$47:$A$57,0),MATCH(1,($U$2=GRID!$B$31:$BI$31)*(КАЛЕНДАРЬ!$BC14=GRID!$B$33:$BI$33),0))*(1-GRID!$B$69),0))</f>
        <v>160000</v>
      </c>
    </row>
    <row r="509" spans="1:24" x14ac:dyDescent="0.2">
      <c r="A509" s="117" t="s">
        <v>47</v>
      </c>
      <c r="B509" s="117">
        <v>12</v>
      </c>
      <c r="C509" s="47" cm="1">
        <f t="array" ref="C509">IF($I$2="Открытый тариф",
INDEX(GRID!$B$34:$BI$44,MATCH(C$7,GRID!$A$34:$A$44,0),MATCH(1,($U$2=GRID!$B$31:$BI$31)*(КАЛЕНДАРЬ!$BC15=GRID!$B$33:$BI$33), 0)),
ROUNDUP(INDEX(GRID!$B$34:$BI$44,MATCH(C$7,GRID!$A$34:$A$44,0),MATCH(1,($U$2=GRID!$B$31:$BI$31)*(КАЛЕНДАРЬ!$BC15=GRID!$B$33:$BI$33),0))*(1-GRID!$B$69),0))</f>
        <v>24000</v>
      </c>
      <c r="D509" s="47" cm="1">
        <f t="array" ref="D509">IF($I$2="Открытый тариф",
INDEX(GRID!$B$47:$BI$57,MATCH(C$7,GRID!$A$47:$A$57,0),MATCH(1,($U$2=GRID!$B$31:$BI$31)*(КАЛЕНДАРЬ!$BC15=GRID!$B$33:$BI$33), 0)),
ROUNDUP(INDEX(GRID!$B$47:$BI$57,MATCH(C$7,GRID!$A$47:$A$57,0),MATCH(1,($U$2=GRID!$B$31:$BI$31)*(КАЛЕНДАРЬ!$BC15=GRID!$B$33:$BI$33),0))*(1-GRID!$B$69),0))</f>
        <v>26600</v>
      </c>
      <c r="E509" s="47" cm="1">
        <f t="array" ref="E509">IF($I$2="Открытый тариф",
INDEX(GRID!$B$34:$BI$44,MATCH(E$7,GRID!$A$34:$A$44,0),MATCH(1,($U$2=GRID!$B$31:$BI$31)*(КАЛЕНДАРЬ!$BC15=GRID!$B$33:$BI$33), 0)),
ROUNDUP(INDEX(GRID!$B$34:$BI$44,MATCH(E$7,GRID!$A$34:$A$44,0),MATCH(1,($U$2=GRID!$B$31:$BI$31)*(КАЛЕНДАРЬ!$BC15=GRID!$B$33:$BI$33),0))*(1-GRID!$B$69),0))</f>
        <v>25900</v>
      </c>
      <c r="F509" s="47" cm="1">
        <f t="array" ref="F509">IF($I$2="Открытый тариф",
INDEX(GRID!$B$47:$BI$57,MATCH(E$7,GRID!$A$47:$A$57,0),MATCH(1,($U$2=GRID!$B$31:$BI$31)*(КАЛЕНДАРЬ!$BC15=GRID!$B$33:$BI$33), 0)),
ROUNDUP(INDEX(GRID!$B$47:$BI$57,MATCH(E$7,GRID!$A$47:$A$57,0),MATCH(1,($U$2=GRID!$B$31:$BI$31)*(КАЛЕНДАРЬ!$BC15=GRID!$B$33:$BI$33),0))*(1-GRID!$B$69),0))</f>
        <v>28500</v>
      </c>
      <c r="G509" s="47" cm="1">
        <f t="array" ref="G509">IF($I$2="Открытый тариф",
INDEX(GRID!$B$34:$BI$44,MATCH(G$7,GRID!$A$34:$A$44,0),MATCH(1,($U$2=GRID!$B$31:$BI$31)*(КАЛЕНДАРЬ!$BC15=GRID!$B$33:$BI$33), 0)),
ROUNDUP(INDEX(GRID!$B$34:$BI$44,MATCH(G$7,GRID!$A$34:$A$44,0),MATCH(1,($U$2=GRID!$B$31:$BI$31)*(КАЛЕНДАРЬ!$BC15=GRID!$B$33:$BI$33),0))*(1-GRID!$B$69),0))</f>
        <v>27000</v>
      </c>
      <c r="H509" s="47" cm="1">
        <f t="array" ref="H509">IF($I$2="Открытый тариф",
INDEX(GRID!$B$47:$BI$57,MATCH(G$7,GRID!$A$47:$A$57,0),MATCH(1,($U$2=GRID!$B$31:$BI$31)*(КАЛЕНДАРЬ!$BC15=GRID!$B$33:$BI$33), 0)),
ROUNDUP(INDEX(GRID!$B$47:$BI$57,MATCH(G$7,GRID!$A$47:$A$57,0),MATCH(1,($U$2=GRID!$B$31:$BI$31)*(КАЛЕНДАРЬ!$BC15=GRID!$B$33:$BI$33),0))*(1-GRID!$B$69),0))</f>
        <v>29600</v>
      </c>
      <c r="I509" s="47" cm="1">
        <f t="array" ref="I509">IF($I$2="Открытый тариф",
INDEX(GRID!$B$34:$BI$44,MATCH(I$7,GRID!$A$34:$A$44,0),MATCH(1,($U$2=GRID!$B$31:$BI$31)*(КАЛЕНДАРЬ!$BC15=GRID!$B$33:$BI$33), 0)),
ROUNDUP(INDEX(GRID!$B$34:$BI$44,MATCH(I$7,GRID!$A$34:$A$44,0),MATCH(1,($U$2=GRID!$B$31:$BI$31)*(КАЛЕНДАРЬ!$BC15=GRID!$B$33:$BI$33),0))*(1-GRID!$B$69),0))</f>
        <v>28900</v>
      </c>
      <c r="J509" s="47" cm="1">
        <f t="array" ref="J509">IF($I$2="Открытый тариф",
INDEX(GRID!$B$47:$BI$57,MATCH(I$7,GRID!$A$47:$A$57,0),MATCH(1,($U$2=GRID!$B$31:$BI$31)*(КАЛЕНДАРЬ!$BC15=GRID!$B$33:$BI$33), 0)),
ROUNDUP(INDEX(GRID!$B$47:$BI$57,MATCH(I$7,GRID!$A$47:$A$57,0),MATCH(1,($U$2=GRID!$B$31:$BI$31)*(КАЛЕНДАРЬ!$BC15=GRID!$B$33:$BI$33),0))*(1-GRID!$B$69),0))</f>
        <v>31500</v>
      </c>
      <c r="K509" s="47" cm="1">
        <f t="array" ref="K509">IF($I$2="Открытый тариф",
INDEX(GRID!$B$34:$BI$44,MATCH(K$7,GRID!$A$34:$A$44,0),MATCH(1,($U$2=GRID!$B$31:$BI$31)*(КАЛЕНДАРЬ!$BC15=GRID!$B$33:$BI$33), 0)),
ROUNDUP(INDEX(GRID!$B$34:$BI$44,MATCH(K$7,GRID!$A$34:$A$44,0),MATCH(1,($U$2=GRID!$B$31:$BI$31)*(КАЛЕНДАРЬ!$BC15=GRID!$B$33:$BI$33),0))*(1-GRID!$B$69),0))</f>
        <v>30000</v>
      </c>
      <c r="L509" s="47" cm="1">
        <f t="array" ref="L509">IF($I$2="Открытый тариф",
INDEX(GRID!$B$47:$BI$57,MATCH(K$7,GRID!$A$47:$A$57,0),MATCH(1,($U$2=GRID!$B$31:$BI$31)*(КАЛЕНДАРЬ!$BC15=GRID!$B$33:$BI$33), 0)),
ROUNDUP(INDEX(GRID!$B$47:$BI$57,MATCH(K$7,GRID!$A$47:$A$57,0),MATCH(1,($U$2=GRID!$B$31:$BI$31)*(КАЛЕНДАРЬ!$BC15=GRID!$B$33:$BI$33),0))*(1-GRID!$B$69),0))</f>
        <v>32600</v>
      </c>
      <c r="M509" s="47" cm="1">
        <f t="array" ref="M509">IF($I$2="Открытый тариф",
INDEX(GRID!$B$34:$BI$44,MATCH(M$7,GRID!$A$34:$A$44,0),MATCH(1,($U$2=GRID!$B$31:$BI$31)*(КАЛЕНДАРЬ!$BC15=GRID!$B$33:$BI$33), 0)),
ROUNDUP(INDEX(GRID!$B$34:$BI$44,MATCH(M$7,GRID!$A$34:$A$44,0),MATCH(1,($U$2=GRID!$B$31:$BI$31)*(КАЛЕНДАРЬ!$BC15=GRID!$B$33:$BI$33),0))*(1-GRID!$B$69),0))</f>
        <v>31900</v>
      </c>
      <c r="N509" s="47" cm="1">
        <f t="array" ref="N509">IF($I$2="Открытый тариф",
INDEX(GRID!$B$47:$BI$57,MATCH(M$7,GRID!$A$47:$A$57,0),MATCH(1,($U$2=GRID!$B$31:$BI$31)*(КАЛЕНДАРЬ!$BC15=GRID!$B$33:$BI$33), 0)),
ROUNDUP(INDEX(GRID!$B$47:$BI$57,MATCH(M$7,GRID!$A$47:$A$57,0),MATCH(1,($U$2=GRID!$B$31:$BI$31)*(КАЛЕНДАРЬ!$BC15=GRID!$B$33:$BI$33),0))*(1-GRID!$B$69),0))</f>
        <v>34500</v>
      </c>
      <c r="O509" s="47" cm="1">
        <f t="array" ref="O509">IF($I$2="Открытый тариф",
INDEX(GRID!$B$34:$BI$44,MATCH(O$7,GRID!$A$34:$A$44,0),MATCH(1,($U$2=GRID!$B$31:$BI$31)*(КАЛЕНДАРЬ!$BC15=GRID!$B$33:$BI$33), 0)),
ROUNDUP(INDEX(GRID!$B$34:$BI$44,MATCH(O$7,GRID!$A$34:$A$44,0),MATCH(1,($U$2=GRID!$B$31:$BI$31)*(КАЛЕНДАРЬ!$BC15=GRID!$B$33:$BI$33),0))*(1-GRID!$B$69),0))</f>
        <v>39200</v>
      </c>
      <c r="P509" s="47" cm="1">
        <f t="array" ref="P509">IF($I$2="Открытый тариф",
INDEX(GRID!$B$47:$BI$57,MATCH(O$7,GRID!$A$47:$A$57,0),MATCH(1,($U$2=GRID!$B$31:$BI$31)*(КАЛЕНДАРЬ!$BC15=GRID!$B$33:$BI$33), 0)),
ROUNDUP(INDEX(GRID!$B$47:$BI$57,MATCH(O$7,GRID!$A$47:$A$57,0),MATCH(1,($U$2=GRID!$B$31:$BI$31)*(КАЛЕНДАРЬ!$BC15=GRID!$B$33:$BI$33),0))*(1-GRID!$B$69),0))</f>
        <v>41800</v>
      </c>
      <c r="Q509" s="47" cm="1">
        <f t="array" ref="Q509">IF($I$2="Открытый тариф",
INDEX(GRID!$B$34:$BI$44,MATCH(Q$7,GRID!$A$34:$A$44,0),MATCH(1,($U$2=GRID!$B$31:$BI$31)*(КАЛЕНДАРЬ!$BC15=GRID!$B$33:$BI$33), 0)),
ROUNDUP(INDEX(GRID!$B$34:$BI$44,MATCH(Q$7,GRID!$A$34:$A$44,0),MATCH(1,($U$2=GRID!$B$31:$BI$31)*(КАЛЕНДАРЬ!$BC15=GRID!$B$33:$BI$33),0))*(1-GRID!$B$69),0))</f>
        <v>41300</v>
      </c>
      <c r="R509" s="47" cm="1">
        <f t="array" ref="R509">IF($I$2="Открытый тариф",
INDEX(GRID!$B$47:$BI$57,MATCH(Q$7,GRID!$A$47:$A$57,0),MATCH(1,($U$2=GRID!$B$31:$BI$31)*(КАЛЕНДАРЬ!$BC15=GRID!$B$33:$BI$33), 0)),
ROUNDUP(INDEX(GRID!$B$47:$BI$57,MATCH(Q$7,GRID!$A$47:$A$57,0),MATCH(1,($U$2=GRID!$B$31:$BI$31)*(КАЛЕНДАРЬ!$BC15=GRID!$B$33:$BI$33),0))*(1-GRID!$B$69),0))</f>
        <v>43900</v>
      </c>
      <c r="S509" s="47" cm="1">
        <f t="array" ref="S509">IF($I$2="Открытый тариф",
INDEX(GRID!$B$34:$BI$44,MATCH(S$7,GRID!$A$34:$A$44,0),MATCH(1,($U$2=GRID!$B$31:$BI$31)*(КАЛЕНДАРЬ!$BC15=GRID!$B$33:$BI$33), 0)),
ROUNDUP(INDEX(GRID!$B$34:$BI$44,MATCH(S$7,GRID!$A$34:$A$44,0),MATCH(1,($U$2=GRID!$B$31:$BI$31)*(КАЛЕНДАРЬ!$BC15=GRID!$B$33:$BI$33),0))*(1-GRID!$B$69),0))</f>
        <v>45000</v>
      </c>
      <c r="T509" s="47" cm="1">
        <f t="array" ref="T509">IF($I$2="Открытый тариф",
INDEX(GRID!$B$47:$BI$57,MATCH(S$7,GRID!$A$47:$A$57,0),MATCH(1,($U$2=GRID!$B$31:$BI$31)*(КАЛЕНДАРЬ!$BC15=GRID!$B$33:$BI$33), 0)),
ROUNDUP(INDEX(GRID!$B$47:$BI$57,MATCH(S$7,GRID!$A$47:$A$57,0),MATCH(1,($U$2=GRID!$B$31:$BI$31)*(КАЛЕНДАРЬ!$BC15=GRID!$B$33:$BI$33),0))*(1-GRID!$B$69),0))</f>
        <v>47600</v>
      </c>
      <c r="U509" s="47" cm="1">
        <f t="array" ref="U509">IF($I$2="Открытый тариф",
INDEX(GRID!$B$34:$BI$44,MATCH(U$7,GRID!$A$34:$A$44,0),MATCH(1,($U$2=GRID!$B$31:$BI$31)*(КАЛЕНДАРЬ!$BC15=GRID!$B$33:$BI$33), 0)),
ROUNDUP(INDEX(GRID!$B$34:$BI$44,MATCH(U$7,GRID!$A$34:$A$44,0),MATCH(1,($U$2=GRID!$B$31:$BI$31)*(КАЛЕНДАРЬ!$BC15=GRID!$B$33:$BI$33),0))*(1-GRID!$B$69),0))</f>
        <v>51300</v>
      </c>
      <c r="V509" s="47" cm="1">
        <f t="array" ref="V509">IF($I$2="Открытый тариф",
INDEX(GRID!$B$47:$BI$57,MATCH(U$7,GRID!$A$47:$A$57,0),MATCH(1,($U$2=GRID!$B$31:$BI$31)*(КАЛЕНДАРЬ!$BC15=GRID!$B$33:$BI$33), 0)),
ROUNDUP(INDEX(GRID!$B$47:$BI$57,MATCH(U$7,GRID!$A$47:$A$57,0),MATCH(1,($U$2=GRID!$B$31:$BI$31)*(КАЛЕНДАРЬ!$BC15=GRID!$B$33:$BI$33),0))*(1-GRID!$B$69),0))</f>
        <v>53900</v>
      </c>
      <c r="W509" s="47" cm="1">
        <f t="array" ref="W509">IF($I$2="Открытый тариф",
INDEX(GRID!$B$34:$BI$44,MATCH(W$7,GRID!$A$34:$A$44,0),MATCH(1,($U$2=GRID!$B$31:$BI$31)*(КАЛЕНДАРЬ!$BC15=GRID!$B$33:$BI$33), 0)),
ROUNDUP(INDEX(GRID!$B$34:$BI$44,MATCH(W$7,GRID!$A$34:$A$44,0),MATCH(1,($U$2=GRID!$B$31:$BI$31)*(КАЛЕНДАРЬ!$BC15=GRID!$B$33:$BI$33),0))*(1-GRID!$B$69),0))</f>
        <v>157400</v>
      </c>
      <c r="X509" s="47" cm="1">
        <f t="array" ref="X509">IF($I$2="Открытый тариф",
INDEX(GRID!$B$47:$BI$57,MATCH(W$7,GRID!$A$47:$A$57,0),MATCH(1,($U$2=GRID!$B$31:$BI$31)*(КАЛЕНДАРЬ!$BC15=GRID!$B$33:$BI$33), 0)),
ROUNDUP(INDEX(GRID!$B$47:$BI$57,MATCH(W$7,GRID!$A$47:$A$57,0),MATCH(1,($U$2=GRID!$B$31:$BI$31)*(КАЛЕНДАРЬ!$BC15=GRID!$B$33:$BI$33),0))*(1-GRID!$B$69),0))</f>
        <v>160000</v>
      </c>
    </row>
    <row r="510" spans="1:24" x14ac:dyDescent="0.2">
      <c r="A510" s="117" t="s">
        <v>48</v>
      </c>
      <c r="B510" s="117">
        <v>13</v>
      </c>
      <c r="C510" s="47" cm="1">
        <f t="array" ref="C510">IF($I$2="Открытый тариф",
INDEX(GRID!$B$34:$BI$44,MATCH(C$7,GRID!$A$34:$A$44,0),MATCH(1,($U$2=GRID!$B$31:$BI$31)*(КАЛЕНДАРЬ!$BC16=GRID!$B$33:$BI$33), 0)),
ROUNDUP(INDEX(GRID!$B$34:$BI$44,MATCH(C$7,GRID!$A$34:$A$44,0),MATCH(1,($U$2=GRID!$B$31:$BI$31)*(КАЛЕНДАРЬ!$BC16=GRID!$B$33:$BI$33),0))*(1-GRID!$B$69),0))</f>
        <v>24000</v>
      </c>
      <c r="D510" s="47" cm="1">
        <f t="array" ref="D510">IF($I$2="Открытый тариф",
INDEX(GRID!$B$47:$BI$57,MATCH(C$7,GRID!$A$47:$A$57,0),MATCH(1,($U$2=GRID!$B$31:$BI$31)*(КАЛЕНДАРЬ!$BC16=GRID!$B$33:$BI$33), 0)),
ROUNDUP(INDEX(GRID!$B$47:$BI$57,MATCH(C$7,GRID!$A$47:$A$57,0),MATCH(1,($U$2=GRID!$B$31:$BI$31)*(КАЛЕНДАРЬ!$BC16=GRID!$B$33:$BI$33),0))*(1-GRID!$B$69),0))</f>
        <v>26600</v>
      </c>
      <c r="E510" s="47" cm="1">
        <f t="array" ref="E510">IF($I$2="Открытый тариф",
INDEX(GRID!$B$34:$BI$44,MATCH(E$7,GRID!$A$34:$A$44,0),MATCH(1,($U$2=GRID!$B$31:$BI$31)*(КАЛЕНДАРЬ!$BC16=GRID!$B$33:$BI$33), 0)),
ROUNDUP(INDEX(GRID!$B$34:$BI$44,MATCH(E$7,GRID!$A$34:$A$44,0),MATCH(1,($U$2=GRID!$B$31:$BI$31)*(КАЛЕНДАРЬ!$BC16=GRID!$B$33:$BI$33),0))*(1-GRID!$B$69),0))</f>
        <v>25900</v>
      </c>
      <c r="F510" s="47" cm="1">
        <f t="array" ref="F510">IF($I$2="Открытый тариф",
INDEX(GRID!$B$47:$BI$57,MATCH(E$7,GRID!$A$47:$A$57,0),MATCH(1,($U$2=GRID!$B$31:$BI$31)*(КАЛЕНДАРЬ!$BC16=GRID!$B$33:$BI$33), 0)),
ROUNDUP(INDEX(GRID!$B$47:$BI$57,MATCH(E$7,GRID!$A$47:$A$57,0),MATCH(1,($U$2=GRID!$B$31:$BI$31)*(КАЛЕНДАРЬ!$BC16=GRID!$B$33:$BI$33),0))*(1-GRID!$B$69),0))</f>
        <v>28500</v>
      </c>
      <c r="G510" s="47" cm="1">
        <f t="array" ref="G510">IF($I$2="Открытый тариф",
INDEX(GRID!$B$34:$BI$44,MATCH(G$7,GRID!$A$34:$A$44,0),MATCH(1,($U$2=GRID!$B$31:$BI$31)*(КАЛЕНДАРЬ!$BC16=GRID!$B$33:$BI$33), 0)),
ROUNDUP(INDEX(GRID!$B$34:$BI$44,MATCH(G$7,GRID!$A$34:$A$44,0),MATCH(1,($U$2=GRID!$B$31:$BI$31)*(КАЛЕНДАРЬ!$BC16=GRID!$B$33:$BI$33),0))*(1-GRID!$B$69),0))</f>
        <v>27000</v>
      </c>
      <c r="H510" s="47" cm="1">
        <f t="array" ref="H510">IF($I$2="Открытый тариф",
INDEX(GRID!$B$47:$BI$57,MATCH(G$7,GRID!$A$47:$A$57,0),MATCH(1,($U$2=GRID!$B$31:$BI$31)*(КАЛЕНДАРЬ!$BC16=GRID!$B$33:$BI$33), 0)),
ROUNDUP(INDEX(GRID!$B$47:$BI$57,MATCH(G$7,GRID!$A$47:$A$57,0),MATCH(1,($U$2=GRID!$B$31:$BI$31)*(КАЛЕНДАРЬ!$BC16=GRID!$B$33:$BI$33),0))*(1-GRID!$B$69),0))</f>
        <v>29600</v>
      </c>
      <c r="I510" s="47" cm="1">
        <f t="array" ref="I510">IF($I$2="Открытый тариф",
INDEX(GRID!$B$34:$BI$44,MATCH(I$7,GRID!$A$34:$A$44,0),MATCH(1,($U$2=GRID!$B$31:$BI$31)*(КАЛЕНДАРЬ!$BC16=GRID!$B$33:$BI$33), 0)),
ROUNDUP(INDEX(GRID!$B$34:$BI$44,MATCH(I$7,GRID!$A$34:$A$44,0),MATCH(1,($U$2=GRID!$B$31:$BI$31)*(КАЛЕНДАРЬ!$BC16=GRID!$B$33:$BI$33),0))*(1-GRID!$B$69),0))</f>
        <v>28900</v>
      </c>
      <c r="J510" s="47" cm="1">
        <f t="array" ref="J510">IF($I$2="Открытый тариф",
INDEX(GRID!$B$47:$BI$57,MATCH(I$7,GRID!$A$47:$A$57,0),MATCH(1,($U$2=GRID!$B$31:$BI$31)*(КАЛЕНДАРЬ!$BC16=GRID!$B$33:$BI$33), 0)),
ROUNDUP(INDEX(GRID!$B$47:$BI$57,MATCH(I$7,GRID!$A$47:$A$57,0),MATCH(1,($U$2=GRID!$B$31:$BI$31)*(КАЛЕНДАРЬ!$BC16=GRID!$B$33:$BI$33),0))*(1-GRID!$B$69),0))</f>
        <v>31500</v>
      </c>
      <c r="K510" s="47" cm="1">
        <f t="array" ref="K510">IF($I$2="Открытый тариф",
INDEX(GRID!$B$34:$BI$44,MATCH(K$7,GRID!$A$34:$A$44,0),MATCH(1,($U$2=GRID!$B$31:$BI$31)*(КАЛЕНДАРЬ!$BC16=GRID!$B$33:$BI$33), 0)),
ROUNDUP(INDEX(GRID!$B$34:$BI$44,MATCH(K$7,GRID!$A$34:$A$44,0),MATCH(1,($U$2=GRID!$B$31:$BI$31)*(КАЛЕНДАРЬ!$BC16=GRID!$B$33:$BI$33),0))*(1-GRID!$B$69),0))</f>
        <v>30000</v>
      </c>
      <c r="L510" s="47" cm="1">
        <f t="array" ref="L510">IF($I$2="Открытый тариф",
INDEX(GRID!$B$47:$BI$57,MATCH(K$7,GRID!$A$47:$A$57,0),MATCH(1,($U$2=GRID!$B$31:$BI$31)*(КАЛЕНДАРЬ!$BC16=GRID!$B$33:$BI$33), 0)),
ROUNDUP(INDEX(GRID!$B$47:$BI$57,MATCH(K$7,GRID!$A$47:$A$57,0),MATCH(1,($U$2=GRID!$B$31:$BI$31)*(КАЛЕНДАРЬ!$BC16=GRID!$B$33:$BI$33),0))*(1-GRID!$B$69),0))</f>
        <v>32600</v>
      </c>
      <c r="M510" s="47" cm="1">
        <f t="array" ref="M510">IF($I$2="Открытый тариф",
INDEX(GRID!$B$34:$BI$44,MATCH(M$7,GRID!$A$34:$A$44,0),MATCH(1,($U$2=GRID!$B$31:$BI$31)*(КАЛЕНДАРЬ!$BC16=GRID!$B$33:$BI$33), 0)),
ROUNDUP(INDEX(GRID!$B$34:$BI$44,MATCH(M$7,GRID!$A$34:$A$44,0),MATCH(1,($U$2=GRID!$B$31:$BI$31)*(КАЛЕНДАРЬ!$BC16=GRID!$B$33:$BI$33),0))*(1-GRID!$B$69),0))</f>
        <v>31900</v>
      </c>
      <c r="N510" s="47" cm="1">
        <f t="array" ref="N510">IF($I$2="Открытый тариф",
INDEX(GRID!$B$47:$BI$57,MATCH(M$7,GRID!$A$47:$A$57,0),MATCH(1,($U$2=GRID!$B$31:$BI$31)*(КАЛЕНДАРЬ!$BC16=GRID!$B$33:$BI$33), 0)),
ROUNDUP(INDEX(GRID!$B$47:$BI$57,MATCH(M$7,GRID!$A$47:$A$57,0),MATCH(1,($U$2=GRID!$B$31:$BI$31)*(КАЛЕНДАРЬ!$BC16=GRID!$B$33:$BI$33),0))*(1-GRID!$B$69),0))</f>
        <v>34500</v>
      </c>
      <c r="O510" s="47" cm="1">
        <f t="array" ref="O510">IF($I$2="Открытый тариф",
INDEX(GRID!$B$34:$BI$44,MATCH(O$7,GRID!$A$34:$A$44,0),MATCH(1,($U$2=GRID!$B$31:$BI$31)*(КАЛЕНДАРЬ!$BC16=GRID!$B$33:$BI$33), 0)),
ROUNDUP(INDEX(GRID!$B$34:$BI$44,MATCH(O$7,GRID!$A$34:$A$44,0),MATCH(1,($U$2=GRID!$B$31:$BI$31)*(КАЛЕНДАРЬ!$BC16=GRID!$B$33:$BI$33),0))*(1-GRID!$B$69),0))</f>
        <v>39200</v>
      </c>
      <c r="P510" s="47" cm="1">
        <f t="array" ref="P510">IF($I$2="Открытый тариф",
INDEX(GRID!$B$47:$BI$57,MATCH(O$7,GRID!$A$47:$A$57,0),MATCH(1,($U$2=GRID!$B$31:$BI$31)*(КАЛЕНДАРЬ!$BC16=GRID!$B$33:$BI$33), 0)),
ROUNDUP(INDEX(GRID!$B$47:$BI$57,MATCH(O$7,GRID!$A$47:$A$57,0),MATCH(1,($U$2=GRID!$B$31:$BI$31)*(КАЛЕНДАРЬ!$BC16=GRID!$B$33:$BI$33),0))*(1-GRID!$B$69),0))</f>
        <v>41800</v>
      </c>
      <c r="Q510" s="47" cm="1">
        <f t="array" ref="Q510">IF($I$2="Открытый тариф",
INDEX(GRID!$B$34:$BI$44,MATCH(Q$7,GRID!$A$34:$A$44,0),MATCH(1,($U$2=GRID!$B$31:$BI$31)*(КАЛЕНДАРЬ!$BC16=GRID!$B$33:$BI$33), 0)),
ROUNDUP(INDEX(GRID!$B$34:$BI$44,MATCH(Q$7,GRID!$A$34:$A$44,0),MATCH(1,($U$2=GRID!$B$31:$BI$31)*(КАЛЕНДАРЬ!$BC16=GRID!$B$33:$BI$33),0))*(1-GRID!$B$69),0))</f>
        <v>41300</v>
      </c>
      <c r="R510" s="47" cm="1">
        <f t="array" ref="R510">IF($I$2="Открытый тариф",
INDEX(GRID!$B$47:$BI$57,MATCH(Q$7,GRID!$A$47:$A$57,0),MATCH(1,($U$2=GRID!$B$31:$BI$31)*(КАЛЕНДАРЬ!$BC16=GRID!$B$33:$BI$33), 0)),
ROUNDUP(INDEX(GRID!$B$47:$BI$57,MATCH(Q$7,GRID!$A$47:$A$57,0),MATCH(1,($U$2=GRID!$B$31:$BI$31)*(КАЛЕНДАРЬ!$BC16=GRID!$B$33:$BI$33),0))*(1-GRID!$B$69),0))</f>
        <v>43900</v>
      </c>
      <c r="S510" s="47" cm="1">
        <f t="array" ref="S510">IF($I$2="Открытый тариф",
INDEX(GRID!$B$34:$BI$44,MATCH(S$7,GRID!$A$34:$A$44,0),MATCH(1,($U$2=GRID!$B$31:$BI$31)*(КАЛЕНДАРЬ!$BC16=GRID!$B$33:$BI$33), 0)),
ROUNDUP(INDEX(GRID!$B$34:$BI$44,MATCH(S$7,GRID!$A$34:$A$44,0),MATCH(1,($U$2=GRID!$B$31:$BI$31)*(КАЛЕНДАРЬ!$BC16=GRID!$B$33:$BI$33),0))*(1-GRID!$B$69),0))</f>
        <v>45000</v>
      </c>
      <c r="T510" s="47" cm="1">
        <f t="array" ref="T510">IF($I$2="Открытый тариф",
INDEX(GRID!$B$47:$BI$57,MATCH(S$7,GRID!$A$47:$A$57,0),MATCH(1,($U$2=GRID!$B$31:$BI$31)*(КАЛЕНДАРЬ!$BC16=GRID!$B$33:$BI$33), 0)),
ROUNDUP(INDEX(GRID!$B$47:$BI$57,MATCH(S$7,GRID!$A$47:$A$57,0),MATCH(1,($U$2=GRID!$B$31:$BI$31)*(КАЛЕНДАРЬ!$BC16=GRID!$B$33:$BI$33),0))*(1-GRID!$B$69),0))</f>
        <v>47600</v>
      </c>
      <c r="U510" s="47" cm="1">
        <f t="array" ref="U510">IF($I$2="Открытый тариф",
INDEX(GRID!$B$34:$BI$44,MATCH(U$7,GRID!$A$34:$A$44,0),MATCH(1,($U$2=GRID!$B$31:$BI$31)*(КАЛЕНДАРЬ!$BC16=GRID!$B$33:$BI$33), 0)),
ROUNDUP(INDEX(GRID!$B$34:$BI$44,MATCH(U$7,GRID!$A$34:$A$44,0),MATCH(1,($U$2=GRID!$B$31:$BI$31)*(КАЛЕНДАРЬ!$BC16=GRID!$B$33:$BI$33),0))*(1-GRID!$B$69),0))</f>
        <v>51300</v>
      </c>
      <c r="V510" s="47" cm="1">
        <f t="array" ref="V510">IF($I$2="Открытый тариф",
INDEX(GRID!$B$47:$BI$57,MATCH(U$7,GRID!$A$47:$A$57,0),MATCH(1,($U$2=GRID!$B$31:$BI$31)*(КАЛЕНДАРЬ!$BC16=GRID!$B$33:$BI$33), 0)),
ROUNDUP(INDEX(GRID!$B$47:$BI$57,MATCH(U$7,GRID!$A$47:$A$57,0),MATCH(1,($U$2=GRID!$B$31:$BI$31)*(КАЛЕНДАРЬ!$BC16=GRID!$B$33:$BI$33),0))*(1-GRID!$B$69),0))</f>
        <v>53900</v>
      </c>
      <c r="W510" s="47" cm="1">
        <f t="array" ref="W510">IF($I$2="Открытый тариф",
INDEX(GRID!$B$34:$BI$44,MATCH(W$7,GRID!$A$34:$A$44,0),MATCH(1,($U$2=GRID!$B$31:$BI$31)*(КАЛЕНДАРЬ!$BC16=GRID!$B$33:$BI$33), 0)),
ROUNDUP(INDEX(GRID!$B$34:$BI$44,MATCH(W$7,GRID!$A$34:$A$44,0),MATCH(1,($U$2=GRID!$B$31:$BI$31)*(КАЛЕНДАРЬ!$BC16=GRID!$B$33:$BI$33),0))*(1-GRID!$B$69),0))</f>
        <v>157400</v>
      </c>
      <c r="X510" s="47" cm="1">
        <f t="array" ref="X510">IF($I$2="Открытый тариф",
INDEX(GRID!$B$47:$BI$57,MATCH(W$7,GRID!$A$47:$A$57,0),MATCH(1,($U$2=GRID!$B$31:$BI$31)*(КАЛЕНДАРЬ!$BC16=GRID!$B$33:$BI$33), 0)),
ROUNDUP(INDEX(GRID!$B$47:$BI$57,MATCH(W$7,GRID!$A$47:$A$57,0),MATCH(1,($U$2=GRID!$B$31:$BI$31)*(КАЛЕНДАРЬ!$BC16=GRID!$B$33:$BI$33),0))*(1-GRID!$B$69),0))</f>
        <v>160000</v>
      </c>
    </row>
    <row r="511" spans="1:24" x14ac:dyDescent="0.2">
      <c r="A511" s="117" t="s">
        <v>42</v>
      </c>
      <c r="B511" s="117">
        <v>14</v>
      </c>
      <c r="C511" s="47" cm="1">
        <f t="array" ref="C511">IF($I$2="Открытый тариф",
INDEX(GRID!$B$34:$BI$44,MATCH(C$7,GRID!$A$34:$A$44,0),MATCH(1,($U$2=GRID!$B$31:$BI$31)*(КАЛЕНДАРЬ!$BC17=GRID!$B$33:$BI$33), 0)),
ROUNDUP(INDEX(GRID!$B$34:$BI$44,MATCH(C$7,GRID!$A$34:$A$44,0),MATCH(1,($U$2=GRID!$B$31:$BI$31)*(КАЛЕНДАРЬ!$BC17=GRID!$B$33:$BI$33),0))*(1-GRID!$B$69),0))</f>
        <v>24000</v>
      </c>
      <c r="D511" s="47" cm="1">
        <f t="array" ref="D511">IF($I$2="Открытый тариф",
INDEX(GRID!$B$47:$BI$57,MATCH(C$7,GRID!$A$47:$A$57,0),MATCH(1,($U$2=GRID!$B$31:$BI$31)*(КАЛЕНДАРЬ!$BC17=GRID!$B$33:$BI$33), 0)),
ROUNDUP(INDEX(GRID!$B$47:$BI$57,MATCH(C$7,GRID!$A$47:$A$57,0),MATCH(1,($U$2=GRID!$B$31:$BI$31)*(КАЛЕНДАРЬ!$BC17=GRID!$B$33:$BI$33),0))*(1-GRID!$B$69),0))</f>
        <v>26600</v>
      </c>
      <c r="E511" s="47" cm="1">
        <f t="array" ref="E511">IF($I$2="Открытый тариф",
INDEX(GRID!$B$34:$BI$44,MATCH(E$7,GRID!$A$34:$A$44,0),MATCH(1,($U$2=GRID!$B$31:$BI$31)*(КАЛЕНДАРЬ!$BC17=GRID!$B$33:$BI$33), 0)),
ROUNDUP(INDEX(GRID!$B$34:$BI$44,MATCH(E$7,GRID!$A$34:$A$44,0),MATCH(1,($U$2=GRID!$B$31:$BI$31)*(КАЛЕНДАРЬ!$BC17=GRID!$B$33:$BI$33),0))*(1-GRID!$B$69),0))</f>
        <v>25900</v>
      </c>
      <c r="F511" s="47" cm="1">
        <f t="array" ref="F511">IF($I$2="Открытый тариф",
INDEX(GRID!$B$47:$BI$57,MATCH(E$7,GRID!$A$47:$A$57,0),MATCH(1,($U$2=GRID!$B$31:$BI$31)*(КАЛЕНДАРЬ!$BC17=GRID!$B$33:$BI$33), 0)),
ROUNDUP(INDEX(GRID!$B$47:$BI$57,MATCH(E$7,GRID!$A$47:$A$57,0),MATCH(1,($U$2=GRID!$B$31:$BI$31)*(КАЛЕНДАРЬ!$BC17=GRID!$B$33:$BI$33),0))*(1-GRID!$B$69),0))</f>
        <v>28500</v>
      </c>
      <c r="G511" s="47" cm="1">
        <f t="array" ref="G511">IF($I$2="Открытый тариф",
INDEX(GRID!$B$34:$BI$44,MATCH(G$7,GRID!$A$34:$A$44,0),MATCH(1,($U$2=GRID!$B$31:$BI$31)*(КАЛЕНДАРЬ!$BC17=GRID!$B$33:$BI$33), 0)),
ROUNDUP(INDEX(GRID!$B$34:$BI$44,MATCH(G$7,GRID!$A$34:$A$44,0),MATCH(1,($U$2=GRID!$B$31:$BI$31)*(КАЛЕНДАРЬ!$BC17=GRID!$B$33:$BI$33),0))*(1-GRID!$B$69),0))</f>
        <v>27000</v>
      </c>
      <c r="H511" s="47" cm="1">
        <f t="array" ref="H511">IF($I$2="Открытый тариф",
INDEX(GRID!$B$47:$BI$57,MATCH(G$7,GRID!$A$47:$A$57,0),MATCH(1,($U$2=GRID!$B$31:$BI$31)*(КАЛЕНДАРЬ!$BC17=GRID!$B$33:$BI$33), 0)),
ROUNDUP(INDEX(GRID!$B$47:$BI$57,MATCH(G$7,GRID!$A$47:$A$57,0),MATCH(1,($U$2=GRID!$B$31:$BI$31)*(КАЛЕНДАРЬ!$BC17=GRID!$B$33:$BI$33),0))*(1-GRID!$B$69),0))</f>
        <v>29600</v>
      </c>
      <c r="I511" s="47" cm="1">
        <f t="array" ref="I511">IF($I$2="Открытый тариф",
INDEX(GRID!$B$34:$BI$44,MATCH(I$7,GRID!$A$34:$A$44,0),MATCH(1,($U$2=GRID!$B$31:$BI$31)*(КАЛЕНДАРЬ!$BC17=GRID!$B$33:$BI$33), 0)),
ROUNDUP(INDEX(GRID!$B$34:$BI$44,MATCH(I$7,GRID!$A$34:$A$44,0),MATCH(1,($U$2=GRID!$B$31:$BI$31)*(КАЛЕНДАРЬ!$BC17=GRID!$B$33:$BI$33),0))*(1-GRID!$B$69),0))</f>
        <v>28900</v>
      </c>
      <c r="J511" s="47" cm="1">
        <f t="array" ref="J511">IF($I$2="Открытый тариф",
INDEX(GRID!$B$47:$BI$57,MATCH(I$7,GRID!$A$47:$A$57,0),MATCH(1,($U$2=GRID!$B$31:$BI$31)*(КАЛЕНДАРЬ!$BC17=GRID!$B$33:$BI$33), 0)),
ROUNDUP(INDEX(GRID!$B$47:$BI$57,MATCH(I$7,GRID!$A$47:$A$57,0),MATCH(1,($U$2=GRID!$B$31:$BI$31)*(КАЛЕНДАРЬ!$BC17=GRID!$B$33:$BI$33),0))*(1-GRID!$B$69),0))</f>
        <v>31500</v>
      </c>
      <c r="K511" s="47" cm="1">
        <f t="array" ref="K511">IF($I$2="Открытый тариф",
INDEX(GRID!$B$34:$BI$44,MATCH(K$7,GRID!$A$34:$A$44,0),MATCH(1,($U$2=GRID!$B$31:$BI$31)*(КАЛЕНДАРЬ!$BC17=GRID!$B$33:$BI$33), 0)),
ROUNDUP(INDEX(GRID!$B$34:$BI$44,MATCH(K$7,GRID!$A$34:$A$44,0),MATCH(1,($U$2=GRID!$B$31:$BI$31)*(КАЛЕНДАРЬ!$BC17=GRID!$B$33:$BI$33),0))*(1-GRID!$B$69),0))</f>
        <v>30000</v>
      </c>
      <c r="L511" s="47" cm="1">
        <f t="array" ref="L511">IF($I$2="Открытый тариф",
INDEX(GRID!$B$47:$BI$57,MATCH(K$7,GRID!$A$47:$A$57,0),MATCH(1,($U$2=GRID!$B$31:$BI$31)*(КАЛЕНДАРЬ!$BC17=GRID!$B$33:$BI$33), 0)),
ROUNDUP(INDEX(GRID!$B$47:$BI$57,MATCH(K$7,GRID!$A$47:$A$57,0),MATCH(1,($U$2=GRID!$B$31:$BI$31)*(КАЛЕНДАРЬ!$BC17=GRID!$B$33:$BI$33),0))*(1-GRID!$B$69),0))</f>
        <v>32600</v>
      </c>
      <c r="M511" s="47" cm="1">
        <f t="array" ref="M511">IF($I$2="Открытый тариф",
INDEX(GRID!$B$34:$BI$44,MATCH(M$7,GRID!$A$34:$A$44,0),MATCH(1,($U$2=GRID!$B$31:$BI$31)*(КАЛЕНДАРЬ!$BC17=GRID!$B$33:$BI$33), 0)),
ROUNDUP(INDEX(GRID!$B$34:$BI$44,MATCH(M$7,GRID!$A$34:$A$44,0),MATCH(1,($U$2=GRID!$B$31:$BI$31)*(КАЛЕНДАРЬ!$BC17=GRID!$B$33:$BI$33),0))*(1-GRID!$B$69),0))</f>
        <v>31900</v>
      </c>
      <c r="N511" s="47" cm="1">
        <f t="array" ref="N511">IF($I$2="Открытый тариф",
INDEX(GRID!$B$47:$BI$57,MATCH(M$7,GRID!$A$47:$A$57,0),MATCH(1,($U$2=GRID!$B$31:$BI$31)*(КАЛЕНДАРЬ!$BC17=GRID!$B$33:$BI$33), 0)),
ROUNDUP(INDEX(GRID!$B$47:$BI$57,MATCH(M$7,GRID!$A$47:$A$57,0),MATCH(1,($U$2=GRID!$B$31:$BI$31)*(КАЛЕНДАРЬ!$BC17=GRID!$B$33:$BI$33),0))*(1-GRID!$B$69),0))</f>
        <v>34500</v>
      </c>
      <c r="O511" s="47" cm="1">
        <f t="array" ref="O511">IF($I$2="Открытый тариф",
INDEX(GRID!$B$34:$BI$44,MATCH(O$7,GRID!$A$34:$A$44,0),MATCH(1,($U$2=GRID!$B$31:$BI$31)*(КАЛЕНДАРЬ!$BC17=GRID!$B$33:$BI$33), 0)),
ROUNDUP(INDEX(GRID!$B$34:$BI$44,MATCH(O$7,GRID!$A$34:$A$44,0),MATCH(1,($U$2=GRID!$B$31:$BI$31)*(КАЛЕНДАРЬ!$BC17=GRID!$B$33:$BI$33),0))*(1-GRID!$B$69),0))</f>
        <v>39200</v>
      </c>
      <c r="P511" s="47" cm="1">
        <f t="array" ref="P511">IF($I$2="Открытый тариф",
INDEX(GRID!$B$47:$BI$57,MATCH(O$7,GRID!$A$47:$A$57,0),MATCH(1,($U$2=GRID!$B$31:$BI$31)*(КАЛЕНДАРЬ!$BC17=GRID!$B$33:$BI$33), 0)),
ROUNDUP(INDEX(GRID!$B$47:$BI$57,MATCH(O$7,GRID!$A$47:$A$57,0),MATCH(1,($U$2=GRID!$B$31:$BI$31)*(КАЛЕНДАРЬ!$BC17=GRID!$B$33:$BI$33),0))*(1-GRID!$B$69),0))</f>
        <v>41800</v>
      </c>
      <c r="Q511" s="47" cm="1">
        <f t="array" ref="Q511">IF($I$2="Открытый тариф",
INDEX(GRID!$B$34:$BI$44,MATCH(Q$7,GRID!$A$34:$A$44,0),MATCH(1,($U$2=GRID!$B$31:$BI$31)*(КАЛЕНДАРЬ!$BC17=GRID!$B$33:$BI$33), 0)),
ROUNDUP(INDEX(GRID!$B$34:$BI$44,MATCH(Q$7,GRID!$A$34:$A$44,0),MATCH(1,($U$2=GRID!$B$31:$BI$31)*(КАЛЕНДАРЬ!$BC17=GRID!$B$33:$BI$33),0))*(1-GRID!$B$69),0))</f>
        <v>41300</v>
      </c>
      <c r="R511" s="47" cm="1">
        <f t="array" ref="R511">IF($I$2="Открытый тариф",
INDEX(GRID!$B$47:$BI$57,MATCH(Q$7,GRID!$A$47:$A$57,0),MATCH(1,($U$2=GRID!$B$31:$BI$31)*(КАЛЕНДАРЬ!$BC17=GRID!$B$33:$BI$33), 0)),
ROUNDUP(INDEX(GRID!$B$47:$BI$57,MATCH(Q$7,GRID!$A$47:$A$57,0),MATCH(1,($U$2=GRID!$B$31:$BI$31)*(КАЛЕНДАРЬ!$BC17=GRID!$B$33:$BI$33),0))*(1-GRID!$B$69),0))</f>
        <v>43900</v>
      </c>
      <c r="S511" s="47" cm="1">
        <f t="array" ref="S511">IF($I$2="Открытый тариф",
INDEX(GRID!$B$34:$BI$44,MATCH(S$7,GRID!$A$34:$A$44,0),MATCH(1,($U$2=GRID!$B$31:$BI$31)*(КАЛЕНДАРЬ!$BC17=GRID!$B$33:$BI$33), 0)),
ROUNDUP(INDEX(GRID!$B$34:$BI$44,MATCH(S$7,GRID!$A$34:$A$44,0),MATCH(1,($U$2=GRID!$B$31:$BI$31)*(КАЛЕНДАРЬ!$BC17=GRID!$B$33:$BI$33),0))*(1-GRID!$B$69),0))</f>
        <v>45000</v>
      </c>
      <c r="T511" s="47" cm="1">
        <f t="array" ref="T511">IF($I$2="Открытый тариф",
INDEX(GRID!$B$47:$BI$57,MATCH(S$7,GRID!$A$47:$A$57,0),MATCH(1,($U$2=GRID!$B$31:$BI$31)*(КАЛЕНДАРЬ!$BC17=GRID!$B$33:$BI$33), 0)),
ROUNDUP(INDEX(GRID!$B$47:$BI$57,MATCH(S$7,GRID!$A$47:$A$57,0),MATCH(1,($U$2=GRID!$B$31:$BI$31)*(КАЛЕНДАРЬ!$BC17=GRID!$B$33:$BI$33),0))*(1-GRID!$B$69),0))</f>
        <v>47600</v>
      </c>
      <c r="U511" s="47" cm="1">
        <f t="array" ref="U511">IF($I$2="Открытый тариф",
INDEX(GRID!$B$34:$BI$44,MATCH(U$7,GRID!$A$34:$A$44,0),MATCH(1,($U$2=GRID!$B$31:$BI$31)*(КАЛЕНДАРЬ!$BC17=GRID!$B$33:$BI$33), 0)),
ROUNDUP(INDEX(GRID!$B$34:$BI$44,MATCH(U$7,GRID!$A$34:$A$44,0),MATCH(1,($U$2=GRID!$B$31:$BI$31)*(КАЛЕНДАРЬ!$BC17=GRID!$B$33:$BI$33),0))*(1-GRID!$B$69),0))</f>
        <v>51300</v>
      </c>
      <c r="V511" s="47" cm="1">
        <f t="array" ref="V511">IF($I$2="Открытый тариф",
INDEX(GRID!$B$47:$BI$57,MATCH(U$7,GRID!$A$47:$A$57,0),MATCH(1,($U$2=GRID!$B$31:$BI$31)*(КАЛЕНДАРЬ!$BC17=GRID!$B$33:$BI$33), 0)),
ROUNDUP(INDEX(GRID!$B$47:$BI$57,MATCH(U$7,GRID!$A$47:$A$57,0),MATCH(1,($U$2=GRID!$B$31:$BI$31)*(КАЛЕНДАРЬ!$BC17=GRID!$B$33:$BI$33),0))*(1-GRID!$B$69),0))</f>
        <v>53900</v>
      </c>
      <c r="W511" s="47" cm="1">
        <f t="array" ref="W511">IF($I$2="Открытый тариф",
INDEX(GRID!$B$34:$BI$44,MATCH(W$7,GRID!$A$34:$A$44,0),MATCH(1,($U$2=GRID!$B$31:$BI$31)*(КАЛЕНДАРЬ!$BC17=GRID!$B$33:$BI$33), 0)),
ROUNDUP(INDEX(GRID!$B$34:$BI$44,MATCH(W$7,GRID!$A$34:$A$44,0),MATCH(1,($U$2=GRID!$B$31:$BI$31)*(КАЛЕНДАРЬ!$BC17=GRID!$B$33:$BI$33),0))*(1-GRID!$B$69),0))</f>
        <v>157400</v>
      </c>
      <c r="X511" s="47" cm="1">
        <f t="array" ref="X511">IF($I$2="Открытый тариф",
INDEX(GRID!$B$47:$BI$57,MATCH(W$7,GRID!$A$47:$A$57,0),MATCH(1,($U$2=GRID!$B$31:$BI$31)*(КАЛЕНДАРЬ!$BC17=GRID!$B$33:$BI$33), 0)),
ROUNDUP(INDEX(GRID!$B$47:$BI$57,MATCH(W$7,GRID!$A$47:$A$57,0),MATCH(1,($U$2=GRID!$B$31:$BI$31)*(КАЛЕНДАРЬ!$BC17=GRID!$B$33:$BI$33),0))*(1-GRID!$B$69),0))</f>
        <v>160000</v>
      </c>
    </row>
    <row r="512" spans="1:24" x14ac:dyDescent="0.2">
      <c r="A512" s="117" t="s">
        <v>43</v>
      </c>
      <c r="B512" s="117">
        <v>15</v>
      </c>
      <c r="C512" s="47" cm="1">
        <f t="array" ref="C512">IF($I$2="Открытый тариф",
INDEX(GRID!$B$34:$BI$44,MATCH(C$7,GRID!$A$34:$A$44,0),MATCH(1,($U$2=GRID!$B$31:$BI$31)*(КАЛЕНДАРЬ!$BC18=GRID!$B$33:$BI$33), 0)),
ROUNDUP(INDEX(GRID!$B$34:$BI$44,MATCH(C$7,GRID!$A$34:$A$44,0),MATCH(1,($U$2=GRID!$B$31:$BI$31)*(КАЛЕНДАРЬ!$BC18=GRID!$B$33:$BI$33),0))*(1-GRID!$B$69),0))</f>
        <v>24000</v>
      </c>
      <c r="D512" s="47" cm="1">
        <f t="array" ref="D512">IF($I$2="Открытый тариф",
INDEX(GRID!$B$47:$BI$57,MATCH(C$7,GRID!$A$47:$A$57,0),MATCH(1,($U$2=GRID!$B$31:$BI$31)*(КАЛЕНДАРЬ!$BC18=GRID!$B$33:$BI$33), 0)),
ROUNDUP(INDEX(GRID!$B$47:$BI$57,MATCH(C$7,GRID!$A$47:$A$57,0),MATCH(1,($U$2=GRID!$B$31:$BI$31)*(КАЛЕНДАРЬ!$BC18=GRID!$B$33:$BI$33),0))*(1-GRID!$B$69),0))</f>
        <v>26600</v>
      </c>
      <c r="E512" s="47" cm="1">
        <f t="array" ref="E512">IF($I$2="Открытый тариф",
INDEX(GRID!$B$34:$BI$44,MATCH(E$7,GRID!$A$34:$A$44,0),MATCH(1,($U$2=GRID!$B$31:$BI$31)*(КАЛЕНДАРЬ!$BC18=GRID!$B$33:$BI$33), 0)),
ROUNDUP(INDEX(GRID!$B$34:$BI$44,MATCH(E$7,GRID!$A$34:$A$44,0),MATCH(1,($U$2=GRID!$B$31:$BI$31)*(КАЛЕНДАРЬ!$BC18=GRID!$B$33:$BI$33),0))*(1-GRID!$B$69),0))</f>
        <v>25900</v>
      </c>
      <c r="F512" s="47" cm="1">
        <f t="array" ref="F512">IF($I$2="Открытый тариф",
INDEX(GRID!$B$47:$BI$57,MATCH(E$7,GRID!$A$47:$A$57,0),MATCH(1,($U$2=GRID!$B$31:$BI$31)*(КАЛЕНДАРЬ!$BC18=GRID!$B$33:$BI$33), 0)),
ROUNDUP(INDEX(GRID!$B$47:$BI$57,MATCH(E$7,GRID!$A$47:$A$57,0),MATCH(1,($U$2=GRID!$B$31:$BI$31)*(КАЛЕНДАРЬ!$BC18=GRID!$B$33:$BI$33),0))*(1-GRID!$B$69),0))</f>
        <v>28500</v>
      </c>
      <c r="G512" s="47" cm="1">
        <f t="array" ref="G512">IF($I$2="Открытый тариф",
INDEX(GRID!$B$34:$BI$44,MATCH(G$7,GRID!$A$34:$A$44,0),MATCH(1,($U$2=GRID!$B$31:$BI$31)*(КАЛЕНДАРЬ!$BC18=GRID!$B$33:$BI$33), 0)),
ROUNDUP(INDEX(GRID!$B$34:$BI$44,MATCH(G$7,GRID!$A$34:$A$44,0),MATCH(1,($U$2=GRID!$B$31:$BI$31)*(КАЛЕНДАРЬ!$BC18=GRID!$B$33:$BI$33),0))*(1-GRID!$B$69),0))</f>
        <v>27000</v>
      </c>
      <c r="H512" s="47" cm="1">
        <f t="array" ref="H512">IF($I$2="Открытый тариф",
INDEX(GRID!$B$47:$BI$57,MATCH(G$7,GRID!$A$47:$A$57,0),MATCH(1,($U$2=GRID!$B$31:$BI$31)*(КАЛЕНДАРЬ!$BC18=GRID!$B$33:$BI$33), 0)),
ROUNDUP(INDEX(GRID!$B$47:$BI$57,MATCH(G$7,GRID!$A$47:$A$57,0),MATCH(1,($U$2=GRID!$B$31:$BI$31)*(КАЛЕНДАРЬ!$BC18=GRID!$B$33:$BI$33),0))*(1-GRID!$B$69),0))</f>
        <v>29600</v>
      </c>
      <c r="I512" s="47" cm="1">
        <f t="array" ref="I512">IF($I$2="Открытый тариф",
INDEX(GRID!$B$34:$BI$44,MATCH(I$7,GRID!$A$34:$A$44,0),MATCH(1,($U$2=GRID!$B$31:$BI$31)*(КАЛЕНДАРЬ!$BC18=GRID!$B$33:$BI$33), 0)),
ROUNDUP(INDEX(GRID!$B$34:$BI$44,MATCH(I$7,GRID!$A$34:$A$44,0),MATCH(1,($U$2=GRID!$B$31:$BI$31)*(КАЛЕНДАРЬ!$BC18=GRID!$B$33:$BI$33),0))*(1-GRID!$B$69),0))</f>
        <v>28900</v>
      </c>
      <c r="J512" s="47" cm="1">
        <f t="array" ref="J512">IF($I$2="Открытый тариф",
INDEX(GRID!$B$47:$BI$57,MATCH(I$7,GRID!$A$47:$A$57,0),MATCH(1,($U$2=GRID!$B$31:$BI$31)*(КАЛЕНДАРЬ!$BC18=GRID!$B$33:$BI$33), 0)),
ROUNDUP(INDEX(GRID!$B$47:$BI$57,MATCH(I$7,GRID!$A$47:$A$57,0),MATCH(1,($U$2=GRID!$B$31:$BI$31)*(КАЛЕНДАРЬ!$BC18=GRID!$B$33:$BI$33),0))*(1-GRID!$B$69),0))</f>
        <v>31500</v>
      </c>
      <c r="K512" s="47" cm="1">
        <f t="array" ref="K512">IF($I$2="Открытый тариф",
INDEX(GRID!$B$34:$BI$44,MATCH(K$7,GRID!$A$34:$A$44,0),MATCH(1,($U$2=GRID!$B$31:$BI$31)*(КАЛЕНДАРЬ!$BC18=GRID!$B$33:$BI$33), 0)),
ROUNDUP(INDEX(GRID!$B$34:$BI$44,MATCH(K$7,GRID!$A$34:$A$44,0),MATCH(1,($U$2=GRID!$B$31:$BI$31)*(КАЛЕНДАРЬ!$BC18=GRID!$B$33:$BI$33),0))*(1-GRID!$B$69),0))</f>
        <v>30000</v>
      </c>
      <c r="L512" s="47" cm="1">
        <f t="array" ref="L512">IF($I$2="Открытый тариф",
INDEX(GRID!$B$47:$BI$57,MATCH(K$7,GRID!$A$47:$A$57,0),MATCH(1,($U$2=GRID!$B$31:$BI$31)*(КАЛЕНДАРЬ!$BC18=GRID!$B$33:$BI$33), 0)),
ROUNDUP(INDEX(GRID!$B$47:$BI$57,MATCH(K$7,GRID!$A$47:$A$57,0),MATCH(1,($U$2=GRID!$B$31:$BI$31)*(КАЛЕНДАРЬ!$BC18=GRID!$B$33:$BI$33),0))*(1-GRID!$B$69),0))</f>
        <v>32600</v>
      </c>
      <c r="M512" s="47" cm="1">
        <f t="array" ref="M512">IF($I$2="Открытый тариф",
INDEX(GRID!$B$34:$BI$44,MATCH(M$7,GRID!$A$34:$A$44,0),MATCH(1,($U$2=GRID!$B$31:$BI$31)*(КАЛЕНДАРЬ!$BC18=GRID!$B$33:$BI$33), 0)),
ROUNDUP(INDEX(GRID!$B$34:$BI$44,MATCH(M$7,GRID!$A$34:$A$44,0),MATCH(1,($U$2=GRID!$B$31:$BI$31)*(КАЛЕНДАРЬ!$BC18=GRID!$B$33:$BI$33),0))*(1-GRID!$B$69),0))</f>
        <v>31900</v>
      </c>
      <c r="N512" s="47" cm="1">
        <f t="array" ref="N512">IF($I$2="Открытый тариф",
INDEX(GRID!$B$47:$BI$57,MATCH(M$7,GRID!$A$47:$A$57,0),MATCH(1,($U$2=GRID!$B$31:$BI$31)*(КАЛЕНДАРЬ!$BC18=GRID!$B$33:$BI$33), 0)),
ROUNDUP(INDEX(GRID!$B$47:$BI$57,MATCH(M$7,GRID!$A$47:$A$57,0),MATCH(1,($U$2=GRID!$B$31:$BI$31)*(КАЛЕНДАРЬ!$BC18=GRID!$B$33:$BI$33),0))*(1-GRID!$B$69),0))</f>
        <v>34500</v>
      </c>
      <c r="O512" s="47" cm="1">
        <f t="array" ref="O512">IF($I$2="Открытый тариф",
INDEX(GRID!$B$34:$BI$44,MATCH(O$7,GRID!$A$34:$A$44,0),MATCH(1,($U$2=GRID!$B$31:$BI$31)*(КАЛЕНДАРЬ!$BC18=GRID!$B$33:$BI$33), 0)),
ROUNDUP(INDEX(GRID!$B$34:$BI$44,MATCH(O$7,GRID!$A$34:$A$44,0),MATCH(1,($U$2=GRID!$B$31:$BI$31)*(КАЛЕНДАРЬ!$BC18=GRID!$B$33:$BI$33),0))*(1-GRID!$B$69),0))</f>
        <v>39200</v>
      </c>
      <c r="P512" s="47" cm="1">
        <f t="array" ref="P512">IF($I$2="Открытый тариф",
INDEX(GRID!$B$47:$BI$57,MATCH(O$7,GRID!$A$47:$A$57,0),MATCH(1,($U$2=GRID!$B$31:$BI$31)*(КАЛЕНДАРЬ!$BC18=GRID!$B$33:$BI$33), 0)),
ROUNDUP(INDEX(GRID!$B$47:$BI$57,MATCH(O$7,GRID!$A$47:$A$57,0),MATCH(1,($U$2=GRID!$B$31:$BI$31)*(КАЛЕНДАРЬ!$BC18=GRID!$B$33:$BI$33),0))*(1-GRID!$B$69),0))</f>
        <v>41800</v>
      </c>
      <c r="Q512" s="47" cm="1">
        <f t="array" ref="Q512">IF($I$2="Открытый тариф",
INDEX(GRID!$B$34:$BI$44,MATCH(Q$7,GRID!$A$34:$A$44,0),MATCH(1,($U$2=GRID!$B$31:$BI$31)*(КАЛЕНДАРЬ!$BC18=GRID!$B$33:$BI$33), 0)),
ROUNDUP(INDEX(GRID!$B$34:$BI$44,MATCH(Q$7,GRID!$A$34:$A$44,0),MATCH(1,($U$2=GRID!$B$31:$BI$31)*(КАЛЕНДАРЬ!$BC18=GRID!$B$33:$BI$33),0))*(1-GRID!$B$69),0))</f>
        <v>41300</v>
      </c>
      <c r="R512" s="47" cm="1">
        <f t="array" ref="R512">IF($I$2="Открытый тариф",
INDEX(GRID!$B$47:$BI$57,MATCH(Q$7,GRID!$A$47:$A$57,0),MATCH(1,($U$2=GRID!$B$31:$BI$31)*(КАЛЕНДАРЬ!$BC18=GRID!$B$33:$BI$33), 0)),
ROUNDUP(INDEX(GRID!$B$47:$BI$57,MATCH(Q$7,GRID!$A$47:$A$57,0),MATCH(1,($U$2=GRID!$B$31:$BI$31)*(КАЛЕНДАРЬ!$BC18=GRID!$B$33:$BI$33),0))*(1-GRID!$B$69),0))</f>
        <v>43900</v>
      </c>
      <c r="S512" s="47" cm="1">
        <f t="array" ref="S512">IF($I$2="Открытый тариф",
INDEX(GRID!$B$34:$BI$44,MATCH(S$7,GRID!$A$34:$A$44,0),MATCH(1,($U$2=GRID!$B$31:$BI$31)*(КАЛЕНДАРЬ!$BC18=GRID!$B$33:$BI$33), 0)),
ROUNDUP(INDEX(GRID!$B$34:$BI$44,MATCH(S$7,GRID!$A$34:$A$44,0),MATCH(1,($U$2=GRID!$B$31:$BI$31)*(КАЛЕНДАРЬ!$BC18=GRID!$B$33:$BI$33),0))*(1-GRID!$B$69),0))</f>
        <v>45000</v>
      </c>
      <c r="T512" s="47" cm="1">
        <f t="array" ref="T512">IF($I$2="Открытый тариф",
INDEX(GRID!$B$47:$BI$57,MATCH(S$7,GRID!$A$47:$A$57,0),MATCH(1,($U$2=GRID!$B$31:$BI$31)*(КАЛЕНДАРЬ!$BC18=GRID!$B$33:$BI$33), 0)),
ROUNDUP(INDEX(GRID!$B$47:$BI$57,MATCH(S$7,GRID!$A$47:$A$57,0),MATCH(1,($U$2=GRID!$B$31:$BI$31)*(КАЛЕНДАРЬ!$BC18=GRID!$B$33:$BI$33),0))*(1-GRID!$B$69),0))</f>
        <v>47600</v>
      </c>
      <c r="U512" s="47" cm="1">
        <f t="array" ref="U512">IF($I$2="Открытый тариф",
INDEX(GRID!$B$34:$BI$44,MATCH(U$7,GRID!$A$34:$A$44,0),MATCH(1,($U$2=GRID!$B$31:$BI$31)*(КАЛЕНДАРЬ!$BC18=GRID!$B$33:$BI$33), 0)),
ROUNDUP(INDEX(GRID!$B$34:$BI$44,MATCH(U$7,GRID!$A$34:$A$44,0),MATCH(1,($U$2=GRID!$B$31:$BI$31)*(КАЛЕНДАРЬ!$BC18=GRID!$B$33:$BI$33),0))*(1-GRID!$B$69),0))</f>
        <v>51300</v>
      </c>
      <c r="V512" s="47" cm="1">
        <f t="array" ref="V512">IF($I$2="Открытый тариф",
INDEX(GRID!$B$47:$BI$57,MATCH(U$7,GRID!$A$47:$A$57,0),MATCH(1,($U$2=GRID!$B$31:$BI$31)*(КАЛЕНДАРЬ!$BC18=GRID!$B$33:$BI$33), 0)),
ROUNDUP(INDEX(GRID!$B$47:$BI$57,MATCH(U$7,GRID!$A$47:$A$57,0),MATCH(1,($U$2=GRID!$B$31:$BI$31)*(КАЛЕНДАРЬ!$BC18=GRID!$B$33:$BI$33),0))*(1-GRID!$B$69),0))</f>
        <v>53900</v>
      </c>
      <c r="W512" s="47" cm="1">
        <f t="array" ref="W512">IF($I$2="Открытый тариф",
INDEX(GRID!$B$34:$BI$44,MATCH(W$7,GRID!$A$34:$A$44,0),MATCH(1,($U$2=GRID!$B$31:$BI$31)*(КАЛЕНДАРЬ!$BC18=GRID!$B$33:$BI$33), 0)),
ROUNDUP(INDEX(GRID!$B$34:$BI$44,MATCH(W$7,GRID!$A$34:$A$44,0),MATCH(1,($U$2=GRID!$B$31:$BI$31)*(КАЛЕНДАРЬ!$BC18=GRID!$B$33:$BI$33),0))*(1-GRID!$B$69),0))</f>
        <v>157400</v>
      </c>
      <c r="X512" s="47" cm="1">
        <f t="array" ref="X512">IF($I$2="Открытый тариф",
INDEX(GRID!$B$47:$BI$57,MATCH(W$7,GRID!$A$47:$A$57,0),MATCH(1,($U$2=GRID!$B$31:$BI$31)*(КАЛЕНДАРЬ!$BC18=GRID!$B$33:$BI$33), 0)),
ROUNDUP(INDEX(GRID!$B$47:$BI$57,MATCH(W$7,GRID!$A$47:$A$57,0),MATCH(1,($U$2=GRID!$B$31:$BI$31)*(КАЛЕНДАРЬ!$BC18=GRID!$B$33:$BI$33),0))*(1-GRID!$B$69),0))</f>
        <v>160000</v>
      </c>
    </row>
    <row r="513" spans="1:24" x14ac:dyDescent="0.2">
      <c r="A513" s="117" t="s">
        <v>44</v>
      </c>
      <c r="B513" s="117">
        <v>16</v>
      </c>
      <c r="C513" s="47" cm="1">
        <f t="array" ref="C513">IF($I$2="Открытый тариф",
INDEX(GRID!$B$34:$BI$44,MATCH(C$7,GRID!$A$34:$A$44,0),MATCH(1,($U$2=GRID!$B$31:$BI$31)*(КАЛЕНДАРЬ!$BC19=GRID!$B$33:$BI$33), 0)),
ROUNDUP(INDEX(GRID!$B$34:$BI$44,MATCH(C$7,GRID!$A$34:$A$44,0),MATCH(1,($U$2=GRID!$B$31:$BI$31)*(КАЛЕНДАРЬ!$BC19=GRID!$B$33:$BI$33),0))*(1-GRID!$B$69),0))</f>
        <v>24000</v>
      </c>
      <c r="D513" s="47" cm="1">
        <f t="array" ref="D513">IF($I$2="Открытый тариф",
INDEX(GRID!$B$47:$BI$57,MATCH(C$7,GRID!$A$47:$A$57,0),MATCH(1,($U$2=GRID!$B$31:$BI$31)*(КАЛЕНДАРЬ!$BC19=GRID!$B$33:$BI$33), 0)),
ROUNDUP(INDEX(GRID!$B$47:$BI$57,MATCH(C$7,GRID!$A$47:$A$57,0),MATCH(1,($U$2=GRID!$B$31:$BI$31)*(КАЛЕНДАРЬ!$BC19=GRID!$B$33:$BI$33),0))*(1-GRID!$B$69),0))</f>
        <v>26600</v>
      </c>
      <c r="E513" s="47" cm="1">
        <f t="array" ref="E513">IF($I$2="Открытый тариф",
INDEX(GRID!$B$34:$BI$44,MATCH(E$7,GRID!$A$34:$A$44,0),MATCH(1,($U$2=GRID!$B$31:$BI$31)*(КАЛЕНДАРЬ!$BC19=GRID!$B$33:$BI$33), 0)),
ROUNDUP(INDEX(GRID!$B$34:$BI$44,MATCH(E$7,GRID!$A$34:$A$44,0),MATCH(1,($U$2=GRID!$B$31:$BI$31)*(КАЛЕНДАРЬ!$BC19=GRID!$B$33:$BI$33),0))*(1-GRID!$B$69),0))</f>
        <v>25900</v>
      </c>
      <c r="F513" s="47" cm="1">
        <f t="array" ref="F513">IF($I$2="Открытый тариф",
INDEX(GRID!$B$47:$BI$57,MATCH(E$7,GRID!$A$47:$A$57,0),MATCH(1,($U$2=GRID!$B$31:$BI$31)*(КАЛЕНДАРЬ!$BC19=GRID!$B$33:$BI$33), 0)),
ROUNDUP(INDEX(GRID!$B$47:$BI$57,MATCH(E$7,GRID!$A$47:$A$57,0),MATCH(1,($U$2=GRID!$B$31:$BI$31)*(КАЛЕНДАРЬ!$BC19=GRID!$B$33:$BI$33),0))*(1-GRID!$B$69),0))</f>
        <v>28500</v>
      </c>
      <c r="G513" s="47" cm="1">
        <f t="array" ref="G513">IF($I$2="Открытый тариф",
INDEX(GRID!$B$34:$BI$44,MATCH(G$7,GRID!$A$34:$A$44,0),MATCH(1,($U$2=GRID!$B$31:$BI$31)*(КАЛЕНДАРЬ!$BC19=GRID!$B$33:$BI$33), 0)),
ROUNDUP(INDEX(GRID!$B$34:$BI$44,MATCH(G$7,GRID!$A$34:$A$44,0),MATCH(1,($U$2=GRID!$B$31:$BI$31)*(КАЛЕНДАРЬ!$BC19=GRID!$B$33:$BI$33),0))*(1-GRID!$B$69),0))</f>
        <v>27000</v>
      </c>
      <c r="H513" s="47" cm="1">
        <f t="array" ref="H513">IF($I$2="Открытый тариф",
INDEX(GRID!$B$47:$BI$57,MATCH(G$7,GRID!$A$47:$A$57,0),MATCH(1,($U$2=GRID!$B$31:$BI$31)*(КАЛЕНДАРЬ!$BC19=GRID!$B$33:$BI$33), 0)),
ROUNDUP(INDEX(GRID!$B$47:$BI$57,MATCH(G$7,GRID!$A$47:$A$57,0),MATCH(1,($U$2=GRID!$B$31:$BI$31)*(КАЛЕНДАРЬ!$BC19=GRID!$B$33:$BI$33),0))*(1-GRID!$B$69),0))</f>
        <v>29600</v>
      </c>
      <c r="I513" s="47" cm="1">
        <f t="array" ref="I513">IF($I$2="Открытый тариф",
INDEX(GRID!$B$34:$BI$44,MATCH(I$7,GRID!$A$34:$A$44,0),MATCH(1,($U$2=GRID!$B$31:$BI$31)*(КАЛЕНДАРЬ!$BC19=GRID!$B$33:$BI$33), 0)),
ROUNDUP(INDEX(GRID!$B$34:$BI$44,MATCH(I$7,GRID!$A$34:$A$44,0),MATCH(1,($U$2=GRID!$B$31:$BI$31)*(КАЛЕНДАРЬ!$BC19=GRID!$B$33:$BI$33),0))*(1-GRID!$B$69),0))</f>
        <v>28900</v>
      </c>
      <c r="J513" s="47" cm="1">
        <f t="array" ref="J513">IF($I$2="Открытый тариф",
INDEX(GRID!$B$47:$BI$57,MATCH(I$7,GRID!$A$47:$A$57,0),MATCH(1,($U$2=GRID!$B$31:$BI$31)*(КАЛЕНДАРЬ!$BC19=GRID!$B$33:$BI$33), 0)),
ROUNDUP(INDEX(GRID!$B$47:$BI$57,MATCH(I$7,GRID!$A$47:$A$57,0),MATCH(1,($U$2=GRID!$B$31:$BI$31)*(КАЛЕНДАРЬ!$BC19=GRID!$B$33:$BI$33),0))*(1-GRID!$B$69),0))</f>
        <v>31500</v>
      </c>
      <c r="K513" s="47" cm="1">
        <f t="array" ref="K513">IF($I$2="Открытый тариф",
INDEX(GRID!$B$34:$BI$44,MATCH(K$7,GRID!$A$34:$A$44,0),MATCH(1,($U$2=GRID!$B$31:$BI$31)*(КАЛЕНДАРЬ!$BC19=GRID!$B$33:$BI$33), 0)),
ROUNDUP(INDEX(GRID!$B$34:$BI$44,MATCH(K$7,GRID!$A$34:$A$44,0),MATCH(1,($U$2=GRID!$B$31:$BI$31)*(КАЛЕНДАРЬ!$BC19=GRID!$B$33:$BI$33),0))*(1-GRID!$B$69),0))</f>
        <v>30000</v>
      </c>
      <c r="L513" s="47" cm="1">
        <f t="array" ref="L513">IF($I$2="Открытый тариф",
INDEX(GRID!$B$47:$BI$57,MATCH(K$7,GRID!$A$47:$A$57,0),MATCH(1,($U$2=GRID!$B$31:$BI$31)*(КАЛЕНДАРЬ!$BC19=GRID!$B$33:$BI$33), 0)),
ROUNDUP(INDEX(GRID!$B$47:$BI$57,MATCH(K$7,GRID!$A$47:$A$57,0),MATCH(1,($U$2=GRID!$B$31:$BI$31)*(КАЛЕНДАРЬ!$BC19=GRID!$B$33:$BI$33),0))*(1-GRID!$B$69),0))</f>
        <v>32600</v>
      </c>
      <c r="M513" s="47" cm="1">
        <f t="array" ref="M513">IF($I$2="Открытый тариф",
INDEX(GRID!$B$34:$BI$44,MATCH(M$7,GRID!$A$34:$A$44,0),MATCH(1,($U$2=GRID!$B$31:$BI$31)*(КАЛЕНДАРЬ!$BC19=GRID!$B$33:$BI$33), 0)),
ROUNDUP(INDEX(GRID!$B$34:$BI$44,MATCH(M$7,GRID!$A$34:$A$44,0),MATCH(1,($U$2=GRID!$B$31:$BI$31)*(КАЛЕНДАРЬ!$BC19=GRID!$B$33:$BI$33),0))*(1-GRID!$B$69),0))</f>
        <v>31900</v>
      </c>
      <c r="N513" s="47" cm="1">
        <f t="array" ref="N513">IF($I$2="Открытый тариф",
INDEX(GRID!$B$47:$BI$57,MATCH(M$7,GRID!$A$47:$A$57,0),MATCH(1,($U$2=GRID!$B$31:$BI$31)*(КАЛЕНДАРЬ!$BC19=GRID!$B$33:$BI$33), 0)),
ROUNDUP(INDEX(GRID!$B$47:$BI$57,MATCH(M$7,GRID!$A$47:$A$57,0),MATCH(1,($U$2=GRID!$B$31:$BI$31)*(КАЛЕНДАРЬ!$BC19=GRID!$B$33:$BI$33),0))*(1-GRID!$B$69),0))</f>
        <v>34500</v>
      </c>
      <c r="O513" s="47" cm="1">
        <f t="array" ref="O513">IF($I$2="Открытый тариф",
INDEX(GRID!$B$34:$BI$44,MATCH(O$7,GRID!$A$34:$A$44,0),MATCH(1,($U$2=GRID!$B$31:$BI$31)*(КАЛЕНДАРЬ!$BC19=GRID!$B$33:$BI$33), 0)),
ROUNDUP(INDEX(GRID!$B$34:$BI$44,MATCH(O$7,GRID!$A$34:$A$44,0),MATCH(1,($U$2=GRID!$B$31:$BI$31)*(КАЛЕНДАРЬ!$BC19=GRID!$B$33:$BI$33),0))*(1-GRID!$B$69),0))</f>
        <v>39200</v>
      </c>
      <c r="P513" s="47" cm="1">
        <f t="array" ref="P513">IF($I$2="Открытый тариф",
INDEX(GRID!$B$47:$BI$57,MATCH(O$7,GRID!$A$47:$A$57,0),MATCH(1,($U$2=GRID!$B$31:$BI$31)*(КАЛЕНДАРЬ!$BC19=GRID!$B$33:$BI$33), 0)),
ROUNDUP(INDEX(GRID!$B$47:$BI$57,MATCH(O$7,GRID!$A$47:$A$57,0),MATCH(1,($U$2=GRID!$B$31:$BI$31)*(КАЛЕНДАРЬ!$BC19=GRID!$B$33:$BI$33),0))*(1-GRID!$B$69),0))</f>
        <v>41800</v>
      </c>
      <c r="Q513" s="47" cm="1">
        <f t="array" ref="Q513">IF($I$2="Открытый тариф",
INDEX(GRID!$B$34:$BI$44,MATCH(Q$7,GRID!$A$34:$A$44,0),MATCH(1,($U$2=GRID!$B$31:$BI$31)*(КАЛЕНДАРЬ!$BC19=GRID!$B$33:$BI$33), 0)),
ROUNDUP(INDEX(GRID!$B$34:$BI$44,MATCH(Q$7,GRID!$A$34:$A$44,0),MATCH(1,($U$2=GRID!$B$31:$BI$31)*(КАЛЕНДАРЬ!$BC19=GRID!$B$33:$BI$33),0))*(1-GRID!$B$69),0))</f>
        <v>41300</v>
      </c>
      <c r="R513" s="47" cm="1">
        <f t="array" ref="R513">IF($I$2="Открытый тариф",
INDEX(GRID!$B$47:$BI$57,MATCH(Q$7,GRID!$A$47:$A$57,0),MATCH(1,($U$2=GRID!$B$31:$BI$31)*(КАЛЕНДАРЬ!$BC19=GRID!$B$33:$BI$33), 0)),
ROUNDUP(INDEX(GRID!$B$47:$BI$57,MATCH(Q$7,GRID!$A$47:$A$57,0),MATCH(1,($U$2=GRID!$B$31:$BI$31)*(КАЛЕНДАРЬ!$BC19=GRID!$B$33:$BI$33),0))*(1-GRID!$B$69),0))</f>
        <v>43900</v>
      </c>
      <c r="S513" s="47" cm="1">
        <f t="array" ref="S513">IF($I$2="Открытый тариф",
INDEX(GRID!$B$34:$BI$44,MATCH(S$7,GRID!$A$34:$A$44,0),MATCH(1,($U$2=GRID!$B$31:$BI$31)*(КАЛЕНДАРЬ!$BC19=GRID!$B$33:$BI$33), 0)),
ROUNDUP(INDEX(GRID!$B$34:$BI$44,MATCH(S$7,GRID!$A$34:$A$44,0),MATCH(1,($U$2=GRID!$B$31:$BI$31)*(КАЛЕНДАРЬ!$BC19=GRID!$B$33:$BI$33),0))*(1-GRID!$B$69),0))</f>
        <v>45000</v>
      </c>
      <c r="T513" s="47" cm="1">
        <f t="array" ref="T513">IF($I$2="Открытый тариф",
INDEX(GRID!$B$47:$BI$57,MATCH(S$7,GRID!$A$47:$A$57,0),MATCH(1,($U$2=GRID!$B$31:$BI$31)*(КАЛЕНДАРЬ!$BC19=GRID!$B$33:$BI$33), 0)),
ROUNDUP(INDEX(GRID!$B$47:$BI$57,MATCH(S$7,GRID!$A$47:$A$57,0),MATCH(1,($U$2=GRID!$B$31:$BI$31)*(КАЛЕНДАРЬ!$BC19=GRID!$B$33:$BI$33),0))*(1-GRID!$B$69),0))</f>
        <v>47600</v>
      </c>
      <c r="U513" s="47" cm="1">
        <f t="array" ref="U513">IF($I$2="Открытый тариф",
INDEX(GRID!$B$34:$BI$44,MATCH(U$7,GRID!$A$34:$A$44,0),MATCH(1,($U$2=GRID!$B$31:$BI$31)*(КАЛЕНДАРЬ!$BC19=GRID!$B$33:$BI$33), 0)),
ROUNDUP(INDEX(GRID!$B$34:$BI$44,MATCH(U$7,GRID!$A$34:$A$44,0),MATCH(1,($U$2=GRID!$B$31:$BI$31)*(КАЛЕНДАРЬ!$BC19=GRID!$B$33:$BI$33),0))*(1-GRID!$B$69),0))</f>
        <v>51300</v>
      </c>
      <c r="V513" s="47" cm="1">
        <f t="array" ref="V513">IF($I$2="Открытый тариф",
INDEX(GRID!$B$47:$BI$57,MATCH(U$7,GRID!$A$47:$A$57,0),MATCH(1,($U$2=GRID!$B$31:$BI$31)*(КАЛЕНДАРЬ!$BC19=GRID!$B$33:$BI$33), 0)),
ROUNDUP(INDEX(GRID!$B$47:$BI$57,MATCH(U$7,GRID!$A$47:$A$57,0),MATCH(1,($U$2=GRID!$B$31:$BI$31)*(КАЛЕНДАРЬ!$BC19=GRID!$B$33:$BI$33),0))*(1-GRID!$B$69),0))</f>
        <v>53900</v>
      </c>
      <c r="W513" s="47" cm="1">
        <f t="array" ref="W513">IF($I$2="Открытый тариф",
INDEX(GRID!$B$34:$BI$44,MATCH(W$7,GRID!$A$34:$A$44,0),MATCH(1,($U$2=GRID!$B$31:$BI$31)*(КАЛЕНДАРЬ!$BC19=GRID!$B$33:$BI$33), 0)),
ROUNDUP(INDEX(GRID!$B$34:$BI$44,MATCH(W$7,GRID!$A$34:$A$44,0),MATCH(1,($U$2=GRID!$B$31:$BI$31)*(КАЛЕНДАРЬ!$BC19=GRID!$B$33:$BI$33),0))*(1-GRID!$B$69),0))</f>
        <v>157400</v>
      </c>
      <c r="X513" s="47" cm="1">
        <f t="array" ref="X513">IF($I$2="Открытый тариф",
INDEX(GRID!$B$47:$BI$57,MATCH(W$7,GRID!$A$47:$A$57,0),MATCH(1,($U$2=GRID!$B$31:$BI$31)*(КАЛЕНДАРЬ!$BC19=GRID!$B$33:$BI$33), 0)),
ROUNDUP(INDEX(GRID!$B$47:$BI$57,MATCH(W$7,GRID!$A$47:$A$57,0),MATCH(1,($U$2=GRID!$B$31:$BI$31)*(КАЛЕНДАРЬ!$BC19=GRID!$B$33:$BI$33),0))*(1-GRID!$B$69),0))</f>
        <v>160000</v>
      </c>
    </row>
    <row r="514" spans="1:24" x14ac:dyDescent="0.2">
      <c r="A514" s="117" t="s">
        <v>45</v>
      </c>
      <c r="B514" s="117">
        <v>17</v>
      </c>
      <c r="C514" s="47" cm="1">
        <f t="array" ref="C514">IF($I$2="Открытый тариф",
INDEX(GRID!$B$34:$BI$44,MATCH(C$7,GRID!$A$34:$A$44,0),MATCH(1,($U$2=GRID!$B$31:$BI$31)*(КАЛЕНДАРЬ!$BC20=GRID!$B$33:$BI$33), 0)),
ROUNDUP(INDEX(GRID!$B$34:$BI$44,MATCH(C$7,GRID!$A$34:$A$44,0),MATCH(1,($U$2=GRID!$B$31:$BI$31)*(КАЛЕНДАРЬ!$BC20=GRID!$B$33:$BI$33),0))*(1-GRID!$B$69),0))</f>
        <v>24000</v>
      </c>
      <c r="D514" s="47" cm="1">
        <f t="array" ref="D514">IF($I$2="Открытый тариф",
INDEX(GRID!$B$47:$BI$57,MATCH(C$7,GRID!$A$47:$A$57,0),MATCH(1,($U$2=GRID!$B$31:$BI$31)*(КАЛЕНДАРЬ!$BC20=GRID!$B$33:$BI$33), 0)),
ROUNDUP(INDEX(GRID!$B$47:$BI$57,MATCH(C$7,GRID!$A$47:$A$57,0),MATCH(1,($U$2=GRID!$B$31:$BI$31)*(КАЛЕНДАРЬ!$BC20=GRID!$B$33:$BI$33),0))*(1-GRID!$B$69),0))</f>
        <v>26600</v>
      </c>
      <c r="E514" s="47" cm="1">
        <f t="array" ref="E514">IF($I$2="Открытый тариф",
INDEX(GRID!$B$34:$BI$44,MATCH(E$7,GRID!$A$34:$A$44,0),MATCH(1,($U$2=GRID!$B$31:$BI$31)*(КАЛЕНДАРЬ!$BC20=GRID!$B$33:$BI$33), 0)),
ROUNDUP(INDEX(GRID!$B$34:$BI$44,MATCH(E$7,GRID!$A$34:$A$44,0),MATCH(1,($U$2=GRID!$B$31:$BI$31)*(КАЛЕНДАРЬ!$BC20=GRID!$B$33:$BI$33),0))*(1-GRID!$B$69),0))</f>
        <v>25900</v>
      </c>
      <c r="F514" s="47" cm="1">
        <f t="array" ref="F514">IF($I$2="Открытый тариф",
INDEX(GRID!$B$47:$BI$57,MATCH(E$7,GRID!$A$47:$A$57,0),MATCH(1,($U$2=GRID!$B$31:$BI$31)*(КАЛЕНДАРЬ!$BC20=GRID!$B$33:$BI$33), 0)),
ROUNDUP(INDEX(GRID!$B$47:$BI$57,MATCH(E$7,GRID!$A$47:$A$57,0),MATCH(1,($U$2=GRID!$B$31:$BI$31)*(КАЛЕНДАРЬ!$BC20=GRID!$B$33:$BI$33),0))*(1-GRID!$B$69),0))</f>
        <v>28500</v>
      </c>
      <c r="G514" s="47" cm="1">
        <f t="array" ref="G514">IF($I$2="Открытый тариф",
INDEX(GRID!$B$34:$BI$44,MATCH(G$7,GRID!$A$34:$A$44,0),MATCH(1,($U$2=GRID!$B$31:$BI$31)*(КАЛЕНДАРЬ!$BC20=GRID!$B$33:$BI$33), 0)),
ROUNDUP(INDEX(GRID!$B$34:$BI$44,MATCH(G$7,GRID!$A$34:$A$44,0),MATCH(1,($U$2=GRID!$B$31:$BI$31)*(КАЛЕНДАРЬ!$BC20=GRID!$B$33:$BI$33),0))*(1-GRID!$B$69),0))</f>
        <v>27000</v>
      </c>
      <c r="H514" s="47" cm="1">
        <f t="array" ref="H514">IF($I$2="Открытый тариф",
INDEX(GRID!$B$47:$BI$57,MATCH(G$7,GRID!$A$47:$A$57,0),MATCH(1,($U$2=GRID!$B$31:$BI$31)*(КАЛЕНДАРЬ!$BC20=GRID!$B$33:$BI$33), 0)),
ROUNDUP(INDEX(GRID!$B$47:$BI$57,MATCH(G$7,GRID!$A$47:$A$57,0),MATCH(1,($U$2=GRID!$B$31:$BI$31)*(КАЛЕНДАРЬ!$BC20=GRID!$B$33:$BI$33),0))*(1-GRID!$B$69),0))</f>
        <v>29600</v>
      </c>
      <c r="I514" s="47" cm="1">
        <f t="array" ref="I514">IF($I$2="Открытый тариф",
INDEX(GRID!$B$34:$BI$44,MATCH(I$7,GRID!$A$34:$A$44,0),MATCH(1,($U$2=GRID!$B$31:$BI$31)*(КАЛЕНДАРЬ!$BC20=GRID!$B$33:$BI$33), 0)),
ROUNDUP(INDEX(GRID!$B$34:$BI$44,MATCH(I$7,GRID!$A$34:$A$44,0),MATCH(1,($U$2=GRID!$B$31:$BI$31)*(КАЛЕНДАРЬ!$BC20=GRID!$B$33:$BI$33),0))*(1-GRID!$B$69),0))</f>
        <v>28900</v>
      </c>
      <c r="J514" s="47" cm="1">
        <f t="array" ref="J514">IF($I$2="Открытый тариф",
INDEX(GRID!$B$47:$BI$57,MATCH(I$7,GRID!$A$47:$A$57,0),MATCH(1,($U$2=GRID!$B$31:$BI$31)*(КАЛЕНДАРЬ!$BC20=GRID!$B$33:$BI$33), 0)),
ROUNDUP(INDEX(GRID!$B$47:$BI$57,MATCH(I$7,GRID!$A$47:$A$57,0),MATCH(1,($U$2=GRID!$B$31:$BI$31)*(КАЛЕНДАРЬ!$BC20=GRID!$B$33:$BI$33),0))*(1-GRID!$B$69),0))</f>
        <v>31500</v>
      </c>
      <c r="K514" s="47" cm="1">
        <f t="array" ref="K514">IF($I$2="Открытый тариф",
INDEX(GRID!$B$34:$BI$44,MATCH(K$7,GRID!$A$34:$A$44,0),MATCH(1,($U$2=GRID!$B$31:$BI$31)*(КАЛЕНДАРЬ!$BC20=GRID!$B$33:$BI$33), 0)),
ROUNDUP(INDEX(GRID!$B$34:$BI$44,MATCH(K$7,GRID!$A$34:$A$44,0),MATCH(1,($U$2=GRID!$B$31:$BI$31)*(КАЛЕНДАРЬ!$BC20=GRID!$B$33:$BI$33),0))*(1-GRID!$B$69),0))</f>
        <v>30000</v>
      </c>
      <c r="L514" s="47" cm="1">
        <f t="array" ref="L514">IF($I$2="Открытый тариф",
INDEX(GRID!$B$47:$BI$57,MATCH(K$7,GRID!$A$47:$A$57,0),MATCH(1,($U$2=GRID!$B$31:$BI$31)*(КАЛЕНДАРЬ!$BC20=GRID!$B$33:$BI$33), 0)),
ROUNDUP(INDEX(GRID!$B$47:$BI$57,MATCH(K$7,GRID!$A$47:$A$57,0),MATCH(1,($U$2=GRID!$B$31:$BI$31)*(КАЛЕНДАРЬ!$BC20=GRID!$B$33:$BI$33),0))*(1-GRID!$B$69),0))</f>
        <v>32600</v>
      </c>
      <c r="M514" s="47" cm="1">
        <f t="array" ref="M514">IF($I$2="Открытый тариф",
INDEX(GRID!$B$34:$BI$44,MATCH(M$7,GRID!$A$34:$A$44,0),MATCH(1,($U$2=GRID!$B$31:$BI$31)*(КАЛЕНДАРЬ!$BC20=GRID!$B$33:$BI$33), 0)),
ROUNDUP(INDEX(GRID!$B$34:$BI$44,MATCH(M$7,GRID!$A$34:$A$44,0),MATCH(1,($U$2=GRID!$B$31:$BI$31)*(КАЛЕНДАРЬ!$BC20=GRID!$B$33:$BI$33),0))*(1-GRID!$B$69),0))</f>
        <v>31900</v>
      </c>
      <c r="N514" s="47" cm="1">
        <f t="array" ref="N514">IF($I$2="Открытый тариф",
INDEX(GRID!$B$47:$BI$57,MATCH(M$7,GRID!$A$47:$A$57,0),MATCH(1,($U$2=GRID!$B$31:$BI$31)*(КАЛЕНДАРЬ!$BC20=GRID!$B$33:$BI$33), 0)),
ROUNDUP(INDEX(GRID!$B$47:$BI$57,MATCH(M$7,GRID!$A$47:$A$57,0),MATCH(1,($U$2=GRID!$B$31:$BI$31)*(КАЛЕНДАРЬ!$BC20=GRID!$B$33:$BI$33),0))*(1-GRID!$B$69),0))</f>
        <v>34500</v>
      </c>
      <c r="O514" s="47" cm="1">
        <f t="array" ref="O514">IF($I$2="Открытый тариф",
INDEX(GRID!$B$34:$BI$44,MATCH(O$7,GRID!$A$34:$A$44,0),MATCH(1,($U$2=GRID!$B$31:$BI$31)*(КАЛЕНДАРЬ!$BC20=GRID!$B$33:$BI$33), 0)),
ROUNDUP(INDEX(GRID!$B$34:$BI$44,MATCH(O$7,GRID!$A$34:$A$44,0),MATCH(1,($U$2=GRID!$B$31:$BI$31)*(КАЛЕНДАРЬ!$BC20=GRID!$B$33:$BI$33),0))*(1-GRID!$B$69),0))</f>
        <v>39200</v>
      </c>
      <c r="P514" s="47" cm="1">
        <f t="array" ref="P514">IF($I$2="Открытый тариф",
INDEX(GRID!$B$47:$BI$57,MATCH(O$7,GRID!$A$47:$A$57,0),MATCH(1,($U$2=GRID!$B$31:$BI$31)*(КАЛЕНДАРЬ!$BC20=GRID!$B$33:$BI$33), 0)),
ROUNDUP(INDEX(GRID!$B$47:$BI$57,MATCH(O$7,GRID!$A$47:$A$57,0),MATCH(1,($U$2=GRID!$B$31:$BI$31)*(КАЛЕНДАРЬ!$BC20=GRID!$B$33:$BI$33),0))*(1-GRID!$B$69),0))</f>
        <v>41800</v>
      </c>
      <c r="Q514" s="47" cm="1">
        <f t="array" ref="Q514">IF($I$2="Открытый тариф",
INDEX(GRID!$B$34:$BI$44,MATCH(Q$7,GRID!$A$34:$A$44,0),MATCH(1,($U$2=GRID!$B$31:$BI$31)*(КАЛЕНДАРЬ!$BC20=GRID!$B$33:$BI$33), 0)),
ROUNDUP(INDEX(GRID!$B$34:$BI$44,MATCH(Q$7,GRID!$A$34:$A$44,0),MATCH(1,($U$2=GRID!$B$31:$BI$31)*(КАЛЕНДАРЬ!$BC20=GRID!$B$33:$BI$33),0))*(1-GRID!$B$69),0))</f>
        <v>41300</v>
      </c>
      <c r="R514" s="47" cm="1">
        <f t="array" ref="R514">IF($I$2="Открытый тариф",
INDEX(GRID!$B$47:$BI$57,MATCH(Q$7,GRID!$A$47:$A$57,0),MATCH(1,($U$2=GRID!$B$31:$BI$31)*(КАЛЕНДАРЬ!$BC20=GRID!$B$33:$BI$33), 0)),
ROUNDUP(INDEX(GRID!$B$47:$BI$57,MATCH(Q$7,GRID!$A$47:$A$57,0),MATCH(1,($U$2=GRID!$B$31:$BI$31)*(КАЛЕНДАРЬ!$BC20=GRID!$B$33:$BI$33),0))*(1-GRID!$B$69),0))</f>
        <v>43900</v>
      </c>
      <c r="S514" s="47" cm="1">
        <f t="array" ref="S514">IF($I$2="Открытый тариф",
INDEX(GRID!$B$34:$BI$44,MATCH(S$7,GRID!$A$34:$A$44,0),MATCH(1,($U$2=GRID!$B$31:$BI$31)*(КАЛЕНДАРЬ!$BC20=GRID!$B$33:$BI$33), 0)),
ROUNDUP(INDEX(GRID!$B$34:$BI$44,MATCH(S$7,GRID!$A$34:$A$44,0),MATCH(1,($U$2=GRID!$B$31:$BI$31)*(КАЛЕНДАРЬ!$BC20=GRID!$B$33:$BI$33),0))*(1-GRID!$B$69),0))</f>
        <v>45000</v>
      </c>
      <c r="T514" s="47" cm="1">
        <f t="array" ref="T514">IF($I$2="Открытый тариф",
INDEX(GRID!$B$47:$BI$57,MATCH(S$7,GRID!$A$47:$A$57,0),MATCH(1,($U$2=GRID!$B$31:$BI$31)*(КАЛЕНДАРЬ!$BC20=GRID!$B$33:$BI$33), 0)),
ROUNDUP(INDEX(GRID!$B$47:$BI$57,MATCH(S$7,GRID!$A$47:$A$57,0),MATCH(1,($U$2=GRID!$B$31:$BI$31)*(КАЛЕНДАРЬ!$BC20=GRID!$B$33:$BI$33),0))*(1-GRID!$B$69),0))</f>
        <v>47600</v>
      </c>
      <c r="U514" s="47" cm="1">
        <f t="array" ref="U514">IF($I$2="Открытый тариф",
INDEX(GRID!$B$34:$BI$44,MATCH(U$7,GRID!$A$34:$A$44,0),MATCH(1,($U$2=GRID!$B$31:$BI$31)*(КАЛЕНДАРЬ!$BC20=GRID!$B$33:$BI$33), 0)),
ROUNDUP(INDEX(GRID!$B$34:$BI$44,MATCH(U$7,GRID!$A$34:$A$44,0),MATCH(1,($U$2=GRID!$B$31:$BI$31)*(КАЛЕНДАРЬ!$BC20=GRID!$B$33:$BI$33),0))*(1-GRID!$B$69),0))</f>
        <v>51300</v>
      </c>
      <c r="V514" s="47" cm="1">
        <f t="array" ref="V514">IF($I$2="Открытый тариф",
INDEX(GRID!$B$47:$BI$57,MATCH(U$7,GRID!$A$47:$A$57,0),MATCH(1,($U$2=GRID!$B$31:$BI$31)*(КАЛЕНДАРЬ!$BC20=GRID!$B$33:$BI$33), 0)),
ROUNDUP(INDEX(GRID!$B$47:$BI$57,MATCH(U$7,GRID!$A$47:$A$57,0),MATCH(1,($U$2=GRID!$B$31:$BI$31)*(КАЛЕНДАРЬ!$BC20=GRID!$B$33:$BI$33),0))*(1-GRID!$B$69),0))</f>
        <v>53900</v>
      </c>
      <c r="W514" s="47" cm="1">
        <f t="array" ref="W514">IF($I$2="Открытый тариф",
INDEX(GRID!$B$34:$BI$44,MATCH(W$7,GRID!$A$34:$A$44,0),MATCH(1,($U$2=GRID!$B$31:$BI$31)*(КАЛЕНДАРЬ!$BC20=GRID!$B$33:$BI$33), 0)),
ROUNDUP(INDEX(GRID!$B$34:$BI$44,MATCH(W$7,GRID!$A$34:$A$44,0),MATCH(1,($U$2=GRID!$B$31:$BI$31)*(КАЛЕНДАРЬ!$BC20=GRID!$B$33:$BI$33),0))*(1-GRID!$B$69),0))</f>
        <v>157400</v>
      </c>
      <c r="X514" s="47" cm="1">
        <f t="array" ref="X514">IF($I$2="Открытый тариф",
INDEX(GRID!$B$47:$BI$57,MATCH(W$7,GRID!$A$47:$A$57,0),MATCH(1,($U$2=GRID!$B$31:$BI$31)*(КАЛЕНДАРЬ!$BC20=GRID!$B$33:$BI$33), 0)),
ROUNDUP(INDEX(GRID!$B$47:$BI$57,MATCH(W$7,GRID!$A$47:$A$57,0),MATCH(1,($U$2=GRID!$B$31:$BI$31)*(КАЛЕНДАРЬ!$BC20=GRID!$B$33:$BI$33),0))*(1-GRID!$B$69),0))</f>
        <v>160000</v>
      </c>
    </row>
    <row r="515" spans="1:24" x14ac:dyDescent="0.2">
      <c r="A515" s="117" t="s">
        <v>46</v>
      </c>
      <c r="B515" s="117">
        <v>18</v>
      </c>
      <c r="C515" s="47" cm="1">
        <f t="array" ref="C515">IF($I$2="Открытый тариф",
INDEX(GRID!$B$34:$BI$44,MATCH(C$7,GRID!$A$34:$A$44,0),MATCH(1,($U$2=GRID!$B$31:$BI$31)*(КАЛЕНДАРЬ!$BC21=GRID!$B$33:$BI$33), 0)),
ROUNDUP(INDEX(GRID!$B$34:$BI$44,MATCH(C$7,GRID!$A$34:$A$44,0),MATCH(1,($U$2=GRID!$B$31:$BI$31)*(КАЛЕНДАРЬ!$BC21=GRID!$B$33:$BI$33),0))*(1-GRID!$B$69),0))</f>
        <v>24000</v>
      </c>
      <c r="D515" s="47" cm="1">
        <f t="array" ref="D515">IF($I$2="Открытый тариф",
INDEX(GRID!$B$47:$BI$57,MATCH(C$7,GRID!$A$47:$A$57,0),MATCH(1,($U$2=GRID!$B$31:$BI$31)*(КАЛЕНДАРЬ!$BC21=GRID!$B$33:$BI$33), 0)),
ROUNDUP(INDEX(GRID!$B$47:$BI$57,MATCH(C$7,GRID!$A$47:$A$57,0),MATCH(1,($U$2=GRID!$B$31:$BI$31)*(КАЛЕНДАРЬ!$BC21=GRID!$B$33:$BI$33),0))*(1-GRID!$B$69),0))</f>
        <v>26600</v>
      </c>
      <c r="E515" s="47" cm="1">
        <f t="array" ref="E515">IF($I$2="Открытый тариф",
INDEX(GRID!$B$34:$BI$44,MATCH(E$7,GRID!$A$34:$A$44,0),MATCH(1,($U$2=GRID!$B$31:$BI$31)*(КАЛЕНДАРЬ!$BC21=GRID!$B$33:$BI$33), 0)),
ROUNDUP(INDEX(GRID!$B$34:$BI$44,MATCH(E$7,GRID!$A$34:$A$44,0),MATCH(1,($U$2=GRID!$B$31:$BI$31)*(КАЛЕНДАРЬ!$BC21=GRID!$B$33:$BI$33),0))*(1-GRID!$B$69),0))</f>
        <v>25900</v>
      </c>
      <c r="F515" s="47" cm="1">
        <f t="array" ref="F515">IF($I$2="Открытый тариф",
INDEX(GRID!$B$47:$BI$57,MATCH(E$7,GRID!$A$47:$A$57,0),MATCH(1,($U$2=GRID!$B$31:$BI$31)*(КАЛЕНДАРЬ!$BC21=GRID!$B$33:$BI$33), 0)),
ROUNDUP(INDEX(GRID!$B$47:$BI$57,MATCH(E$7,GRID!$A$47:$A$57,0),MATCH(1,($U$2=GRID!$B$31:$BI$31)*(КАЛЕНДАРЬ!$BC21=GRID!$B$33:$BI$33),0))*(1-GRID!$B$69),0))</f>
        <v>28500</v>
      </c>
      <c r="G515" s="47" cm="1">
        <f t="array" ref="G515">IF($I$2="Открытый тариф",
INDEX(GRID!$B$34:$BI$44,MATCH(G$7,GRID!$A$34:$A$44,0),MATCH(1,($U$2=GRID!$B$31:$BI$31)*(КАЛЕНДАРЬ!$BC21=GRID!$B$33:$BI$33), 0)),
ROUNDUP(INDEX(GRID!$B$34:$BI$44,MATCH(G$7,GRID!$A$34:$A$44,0),MATCH(1,($U$2=GRID!$B$31:$BI$31)*(КАЛЕНДАРЬ!$BC21=GRID!$B$33:$BI$33),0))*(1-GRID!$B$69),0))</f>
        <v>27000</v>
      </c>
      <c r="H515" s="47" cm="1">
        <f t="array" ref="H515">IF($I$2="Открытый тариф",
INDEX(GRID!$B$47:$BI$57,MATCH(G$7,GRID!$A$47:$A$57,0),MATCH(1,($U$2=GRID!$B$31:$BI$31)*(КАЛЕНДАРЬ!$BC21=GRID!$B$33:$BI$33), 0)),
ROUNDUP(INDEX(GRID!$B$47:$BI$57,MATCH(G$7,GRID!$A$47:$A$57,0),MATCH(1,($U$2=GRID!$B$31:$BI$31)*(КАЛЕНДАРЬ!$BC21=GRID!$B$33:$BI$33),0))*(1-GRID!$B$69),0))</f>
        <v>29600</v>
      </c>
      <c r="I515" s="47" cm="1">
        <f t="array" ref="I515">IF($I$2="Открытый тариф",
INDEX(GRID!$B$34:$BI$44,MATCH(I$7,GRID!$A$34:$A$44,0),MATCH(1,($U$2=GRID!$B$31:$BI$31)*(КАЛЕНДАРЬ!$BC21=GRID!$B$33:$BI$33), 0)),
ROUNDUP(INDEX(GRID!$B$34:$BI$44,MATCH(I$7,GRID!$A$34:$A$44,0),MATCH(1,($U$2=GRID!$B$31:$BI$31)*(КАЛЕНДАРЬ!$BC21=GRID!$B$33:$BI$33),0))*(1-GRID!$B$69),0))</f>
        <v>28900</v>
      </c>
      <c r="J515" s="47" cm="1">
        <f t="array" ref="J515">IF($I$2="Открытый тариф",
INDEX(GRID!$B$47:$BI$57,MATCH(I$7,GRID!$A$47:$A$57,0),MATCH(1,($U$2=GRID!$B$31:$BI$31)*(КАЛЕНДАРЬ!$BC21=GRID!$B$33:$BI$33), 0)),
ROUNDUP(INDEX(GRID!$B$47:$BI$57,MATCH(I$7,GRID!$A$47:$A$57,0),MATCH(1,($U$2=GRID!$B$31:$BI$31)*(КАЛЕНДАРЬ!$BC21=GRID!$B$33:$BI$33),0))*(1-GRID!$B$69),0))</f>
        <v>31500</v>
      </c>
      <c r="K515" s="47" cm="1">
        <f t="array" ref="K515">IF($I$2="Открытый тариф",
INDEX(GRID!$B$34:$BI$44,MATCH(K$7,GRID!$A$34:$A$44,0),MATCH(1,($U$2=GRID!$B$31:$BI$31)*(КАЛЕНДАРЬ!$BC21=GRID!$B$33:$BI$33), 0)),
ROUNDUP(INDEX(GRID!$B$34:$BI$44,MATCH(K$7,GRID!$A$34:$A$44,0),MATCH(1,($U$2=GRID!$B$31:$BI$31)*(КАЛЕНДАРЬ!$BC21=GRID!$B$33:$BI$33),0))*(1-GRID!$B$69),0))</f>
        <v>30000</v>
      </c>
      <c r="L515" s="47" cm="1">
        <f t="array" ref="L515">IF($I$2="Открытый тариф",
INDEX(GRID!$B$47:$BI$57,MATCH(K$7,GRID!$A$47:$A$57,0),MATCH(1,($U$2=GRID!$B$31:$BI$31)*(КАЛЕНДАРЬ!$BC21=GRID!$B$33:$BI$33), 0)),
ROUNDUP(INDEX(GRID!$B$47:$BI$57,MATCH(K$7,GRID!$A$47:$A$57,0),MATCH(1,($U$2=GRID!$B$31:$BI$31)*(КАЛЕНДАРЬ!$BC21=GRID!$B$33:$BI$33),0))*(1-GRID!$B$69),0))</f>
        <v>32600</v>
      </c>
      <c r="M515" s="47" cm="1">
        <f t="array" ref="M515">IF($I$2="Открытый тариф",
INDEX(GRID!$B$34:$BI$44,MATCH(M$7,GRID!$A$34:$A$44,0),MATCH(1,($U$2=GRID!$B$31:$BI$31)*(КАЛЕНДАРЬ!$BC21=GRID!$B$33:$BI$33), 0)),
ROUNDUP(INDEX(GRID!$B$34:$BI$44,MATCH(M$7,GRID!$A$34:$A$44,0),MATCH(1,($U$2=GRID!$B$31:$BI$31)*(КАЛЕНДАРЬ!$BC21=GRID!$B$33:$BI$33),0))*(1-GRID!$B$69),0))</f>
        <v>31900</v>
      </c>
      <c r="N515" s="47" cm="1">
        <f t="array" ref="N515">IF($I$2="Открытый тариф",
INDEX(GRID!$B$47:$BI$57,MATCH(M$7,GRID!$A$47:$A$57,0),MATCH(1,($U$2=GRID!$B$31:$BI$31)*(КАЛЕНДАРЬ!$BC21=GRID!$B$33:$BI$33), 0)),
ROUNDUP(INDEX(GRID!$B$47:$BI$57,MATCH(M$7,GRID!$A$47:$A$57,0),MATCH(1,($U$2=GRID!$B$31:$BI$31)*(КАЛЕНДАРЬ!$BC21=GRID!$B$33:$BI$33),0))*(1-GRID!$B$69),0))</f>
        <v>34500</v>
      </c>
      <c r="O515" s="47" cm="1">
        <f t="array" ref="O515">IF($I$2="Открытый тариф",
INDEX(GRID!$B$34:$BI$44,MATCH(O$7,GRID!$A$34:$A$44,0),MATCH(1,($U$2=GRID!$B$31:$BI$31)*(КАЛЕНДАРЬ!$BC21=GRID!$B$33:$BI$33), 0)),
ROUNDUP(INDEX(GRID!$B$34:$BI$44,MATCH(O$7,GRID!$A$34:$A$44,0),MATCH(1,($U$2=GRID!$B$31:$BI$31)*(КАЛЕНДАРЬ!$BC21=GRID!$B$33:$BI$33),0))*(1-GRID!$B$69),0))</f>
        <v>39200</v>
      </c>
      <c r="P515" s="47" cm="1">
        <f t="array" ref="P515">IF($I$2="Открытый тариф",
INDEX(GRID!$B$47:$BI$57,MATCH(O$7,GRID!$A$47:$A$57,0),MATCH(1,($U$2=GRID!$B$31:$BI$31)*(КАЛЕНДАРЬ!$BC21=GRID!$B$33:$BI$33), 0)),
ROUNDUP(INDEX(GRID!$B$47:$BI$57,MATCH(O$7,GRID!$A$47:$A$57,0),MATCH(1,($U$2=GRID!$B$31:$BI$31)*(КАЛЕНДАРЬ!$BC21=GRID!$B$33:$BI$33),0))*(1-GRID!$B$69),0))</f>
        <v>41800</v>
      </c>
      <c r="Q515" s="47" cm="1">
        <f t="array" ref="Q515">IF($I$2="Открытый тариф",
INDEX(GRID!$B$34:$BI$44,MATCH(Q$7,GRID!$A$34:$A$44,0),MATCH(1,($U$2=GRID!$B$31:$BI$31)*(КАЛЕНДАРЬ!$BC21=GRID!$B$33:$BI$33), 0)),
ROUNDUP(INDEX(GRID!$B$34:$BI$44,MATCH(Q$7,GRID!$A$34:$A$44,0),MATCH(1,($U$2=GRID!$B$31:$BI$31)*(КАЛЕНДАРЬ!$BC21=GRID!$B$33:$BI$33),0))*(1-GRID!$B$69),0))</f>
        <v>41300</v>
      </c>
      <c r="R515" s="47" cm="1">
        <f t="array" ref="R515">IF($I$2="Открытый тариф",
INDEX(GRID!$B$47:$BI$57,MATCH(Q$7,GRID!$A$47:$A$57,0),MATCH(1,($U$2=GRID!$B$31:$BI$31)*(КАЛЕНДАРЬ!$BC21=GRID!$B$33:$BI$33), 0)),
ROUNDUP(INDEX(GRID!$B$47:$BI$57,MATCH(Q$7,GRID!$A$47:$A$57,0),MATCH(1,($U$2=GRID!$B$31:$BI$31)*(КАЛЕНДАРЬ!$BC21=GRID!$B$33:$BI$33),0))*(1-GRID!$B$69),0))</f>
        <v>43900</v>
      </c>
      <c r="S515" s="47" cm="1">
        <f t="array" ref="S515">IF($I$2="Открытый тариф",
INDEX(GRID!$B$34:$BI$44,MATCH(S$7,GRID!$A$34:$A$44,0),MATCH(1,($U$2=GRID!$B$31:$BI$31)*(КАЛЕНДАРЬ!$BC21=GRID!$B$33:$BI$33), 0)),
ROUNDUP(INDEX(GRID!$B$34:$BI$44,MATCH(S$7,GRID!$A$34:$A$44,0),MATCH(1,($U$2=GRID!$B$31:$BI$31)*(КАЛЕНДАРЬ!$BC21=GRID!$B$33:$BI$33),0))*(1-GRID!$B$69),0))</f>
        <v>45000</v>
      </c>
      <c r="T515" s="47" cm="1">
        <f t="array" ref="T515">IF($I$2="Открытый тариф",
INDEX(GRID!$B$47:$BI$57,MATCH(S$7,GRID!$A$47:$A$57,0),MATCH(1,($U$2=GRID!$B$31:$BI$31)*(КАЛЕНДАРЬ!$BC21=GRID!$B$33:$BI$33), 0)),
ROUNDUP(INDEX(GRID!$B$47:$BI$57,MATCH(S$7,GRID!$A$47:$A$57,0),MATCH(1,($U$2=GRID!$B$31:$BI$31)*(КАЛЕНДАРЬ!$BC21=GRID!$B$33:$BI$33),0))*(1-GRID!$B$69),0))</f>
        <v>47600</v>
      </c>
      <c r="U515" s="47" cm="1">
        <f t="array" ref="U515">IF($I$2="Открытый тариф",
INDEX(GRID!$B$34:$BI$44,MATCH(U$7,GRID!$A$34:$A$44,0),MATCH(1,($U$2=GRID!$B$31:$BI$31)*(КАЛЕНДАРЬ!$BC21=GRID!$B$33:$BI$33), 0)),
ROUNDUP(INDEX(GRID!$B$34:$BI$44,MATCH(U$7,GRID!$A$34:$A$44,0),MATCH(1,($U$2=GRID!$B$31:$BI$31)*(КАЛЕНДАРЬ!$BC21=GRID!$B$33:$BI$33),0))*(1-GRID!$B$69),0))</f>
        <v>51300</v>
      </c>
      <c r="V515" s="47" cm="1">
        <f t="array" ref="V515">IF($I$2="Открытый тариф",
INDEX(GRID!$B$47:$BI$57,MATCH(U$7,GRID!$A$47:$A$57,0),MATCH(1,($U$2=GRID!$B$31:$BI$31)*(КАЛЕНДАРЬ!$BC21=GRID!$B$33:$BI$33), 0)),
ROUNDUP(INDEX(GRID!$B$47:$BI$57,MATCH(U$7,GRID!$A$47:$A$57,0),MATCH(1,($U$2=GRID!$B$31:$BI$31)*(КАЛЕНДАРЬ!$BC21=GRID!$B$33:$BI$33),0))*(1-GRID!$B$69),0))</f>
        <v>53900</v>
      </c>
      <c r="W515" s="47" cm="1">
        <f t="array" ref="W515">IF($I$2="Открытый тариф",
INDEX(GRID!$B$34:$BI$44,MATCH(W$7,GRID!$A$34:$A$44,0),MATCH(1,($U$2=GRID!$B$31:$BI$31)*(КАЛЕНДАРЬ!$BC21=GRID!$B$33:$BI$33), 0)),
ROUNDUP(INDEX(GRID!$B$34:$BI$44,MATCH(W$7,GRID!$A$34:$A$44,0),MATCH(1,($U$2=GRID!$B$31:$BI$31)*(КАЛЕНДАРЬ!$BC21=GRID!$B$33:$BI$33),0))*(1-GRID!$B$69),0))</f>
        <v>157400</v>
      </c>
      <c r="X515" s="47" cm="1">
        <f t="array" ref="X515">IF($I$2="Открытый тариф",
INDEX(GRID!$B$47:$BI$57,MATCH(W$7,GRID!$A$47:$A$57,0),MATCH(1,($U$2=GRID!$B$31:$BI$31)*(КАЛЕНДАРЬ!$BC21=GRID!$B$33:$BI$33), 0)),
ROUNDUP(INDEX(GRID!$B$47:$BI$57,MATCH(W$7,GRID!$A$47:$A$57,0),MATCH(1,($U$2=GRID!$B$31:$BI$31)*(КАЛЕНДАРЬ!$BC21=GRID!$B$33:$BI$33),0))*(1-GRID!$B$69),0))</f>
        <v>160000</v>
      </c>
    </row>
    <row r="516" spans="1:24" x14ac:dyDescent="0.2">
      <c r="A516" s="117" t="s">
        <v>47</v>
      </c>
      <c r="B516" s="117">
        <v>19</v>
      </c>
      <c r="C516" s="47" cm="1">
        <f t="array" ref="C516">IF($I$2="Открытый тариф",
INDEX(GRID!$B$34:$BI$44,MATCH(C$7,GRID!$A$34:$A$44,0),MATCH(1,($U$2=GRID!$B$31:$BI$31)*(КАЛЕНДАРЬ!$BC22=GRID!$B$33:$BI$33), 0)),
ROUNDUP(INDEX(GRID!$B$34:$BI$44,MATCH(C$7,GRID!$A$34:$A$44,0),MATCH(1,($U$2=GRID!$B$31:$BI$31)*(КАЛЕНДАРЬ!$BC22=GRID!$B$33:$BI$33),0))*(1-GRID!$B$69),0))</f>
        <v>24000</v>
      </c>
      <c r="D516" s="47" cm="1">
        <f t="array" ref="D516">IF($I$2="Открытый тариф",
INDEX(GRID!$B$47:$BI$57,MATCH(C$7,GRID!$A$47:$A$57,0),MATCH(1,($U$2=GRID!$B$31:$BI$31)*(КАЛЕНДАРЬ!$BC22=GRID!$B$33:$BI$33), 0)),
ROUNDUP(INDEX(GRID!$B$47:$BI$57,MATCH(C$7,GRID!$A$47:$A$57,0),MATCH(1,($U$2=GRID!$B$31:$BI$31)*(КАЛЕНДАРЬ!$BC22=GRID!$B$33:$BI$33),0))*(1-GRID!$B$69),0))</f>
        <v>26600</v>
      </c>
      <c r="E516" s="47" cm="1">
        <f t="array" ref="E516">IF($I$2="Открытый тариф",
INDEX(GRID!$B$34:$BI$44,MATCH(E$7,GRID!$A$34:$A$44,0),MATCH(1,($U$2=GRID!$B$31:$BI$31)*(КАЛЕНДАРЬ!$BC22=GRID!$B$33:$BI$33), 0)),
ROUNDUP(INDEX(GRID!$B$34:$BI$44,MATCH(E$7,GRID!$A$34:$A$44,0),MATCH(1,($U$2=GRID!$B$31:$BI$31)*(КАЛЕНДАРЬ!$BC22=GRID!$B$33:$BI$33),0))*(1-GRID!$B$69),0))</f>
        <v>25900</v>
      </c>
      <c r="F516" s="47" cm="1">
        <f t="array" ref="F516">IF($I$2="Открытый тариф",
INDEX(GRID!$B$47:$BI$57,MATCH(E$7,GRID!$A$47:$A$57,0),MATCH(1,($U$2=GRID!$B$31:$BI$31)*(КАЛЕНДАРЬ!$BC22=GRID!$B$33:$BI$33), 0)),
ROUNDUP(INDEX(GRID!$B$47:$BI$57,MATCH(E$7,GRID!$A$47:$A$57,0),MATCH(1,($U$2=GRID!$B$31:$BI$31)*(КАЛЕНДАРЬ!$BC22=GRID!$B$33:$BI$33),0))*(1-GRID!$B$69),0))</f>
        <v>28500</v>
      </c>
      <c r="G516" s="47" cm="1">
        <f t="array" ref="G516">IF($I$2="Открытый тариф",
INDEX(GRID!$B$34:$BI$44,MATCH(G$7,GRID!$A$34:$A$44,0),MATCH(1,($U$2=GRID!$B$31:$BI$31)*(КАЛЕНДАРЬ!$BC22=GRID!$B$33:$BI$33), 0)),
ROUNDUP(INDEX(GRID!$B$34:$BI$44,MATCH(G$7,GRID!$A$34:$A$44,0),MATCH(1,($U$2=GRID!$B$31:$BI$31)*(КАЛЕНДАРЬ!$BC22=GRID!$B$33:$BI$33),0))*(1-GRID!$B$69),0))</f>
        <v>27000</v>
      </c>
      <c r="H516" s="47" cm="1">
        <f t="array" ref="H516">IF($I$2="Открытый тариф",
INDEX(GRID!$B$47:$BI$57,MATCH(G$7,GRID!$A$47:$A$57,0),MATCH(1,($U$2=GRID!$B$31:$BI$31)*(КАЛЕНДАРЬ!$BC22=GRID!$B$33:$BI$33), 0)),
ROUNDUP(INDEX(GRID!$B$47:$BI$57,MATCH(G$7,GRID!$A$47:$A$57,0),MATCH(1,($U$2=GRID!$B$31:$BI$31)*(КАЛЕНДАРЬ!$BC22=GRID!$B$33:$BI$33),0))*(1-GRID!$B$69),0))</f>
        <v>29600</v>
      </c>
      <c r="I516" s="47" cm="1">
        <f t="array" ref="I516">IF($I$2="Открытый тариф",
INDEX(GRID!$B$34:$BI$44,MATCH(I$7,GRID!$A$34:$A$44,0),MATCH(1,($U$2=GRID!$B$31:$BI$31)*(КАЛЕНДАРЬ!$BC22=GRID!$B$33:$BI$33), 0)),
ROUNDUP(INDEX(GRID!$B$34:$BI$44,MATCH(I$7,GRID!$A$34:$A$44,0),MATCH(1,($U$2=GRID!$B$31:$BI$31)*(КАЛЕНДАРЬ!$BC22=GRID!$B$33:$BI$33),0))*(1-GRID!$B$69),0))</f>
        <v>28900</v>
      </c>
      <c r="J516" s="47" cm="1">
        <f t="array" ref="J516">IF($I$2="Открытый тариф",
INDEX(GRID!$B$47:$BI$57,MATCH(I$7,GRID!$A$47:$A$57,0),MATCH(1,($U$2=GRID!$B$31:$BI$31)*(КАЛЕНДАРЬ!$BC22=GRID!$B$33:$BI$33), 0)),
ROUNDUP(INDEX(GRID!$B$47:$BI$57,MATCH(I$7,GRID!$A$47:$A$57,0),MATCH(1,($U$2=GRID!$B$31:$BI$31)*(КАЛЕНДАРЬ!$BC22=GRID!$B$33:$BI$33),0))*(1-GRID!$B$69),0))</f>
        <v>31500</v>
      </c>
      <c r="K516" s="47" cm="1">
        <f t="array" ref="K516">IF($I$2="Открытый тариф",
INDEX(GRID!$B$34:$BI$44,MATCH(K$7,GRID!$A$34:$A$44,0),MATCH(1,($U$2=GRID!$B$31:$BI$31)*(КАЛЕНДАРЬ!$BC22=GRID!$B$33:$BI$33), 0)),
ROUNDUP(INDEX(GRID!$B$34:$BI$44,MATCH(K$7,GRID!$A$34:$A$44,0),MATCH(1,($U$2=GRID!$B$31:$BI$31)*(КАЛЕНДАРЬ!$BC22=GRID!$B$33:$BI$33),0))*(1-GRID!$B$69),0))</f>
        <v>30000</v>
      </c>
      <c r="L516" s="47" cm="1">
        <f t="array" ref="L516">IF($I$2="Открытый тариф",
INDEX(GRID!$B$47:$BI$57,MATCH(K$7,GRID!$A$47:$A$57,0),MATCH(1,($U$2=GRID!$B$31:$BI$31)*(КАЛЕНДАРЬ!$BC22=GRID!$B$33:$BI$33), 0)),
ROUNDUP(INDEX(GRID!$B$47:$BI$57,MATCH(K$7,GRID!$A$47:$A$57,0),MATCH(1,($U$2=GRID!$B$31:$BI$31)*(КАЛЕНДАРЬ!$BC22=GRID!$B$33:$BI$33),0))*(1-GRID!$B$69),0))</f>
        <v>32600</v>
      </c>
      <c r="M516" s="47" cm="1">
        <f t="array" ref="M516">IF($I$2="Открытый тариф",
INDEX(GRID!$B$34:$BI$44,MATCH(M$7,GRID!$A$34:$A$44,0),MATCH(1,($U$2=GRID!$B$31:$BI$31)*(КАЛЕНДАРЬ!$BC22=GRID!$B$33:$BI$33), 0)),
ROUNDUP(INDEX(GRID!$B$34:$BI$44,MATCH(M$7,GRID!$A$34:$A$44,0),MATCH(1,($U$2=GRID!$B$31:$BI$31)*(КАЛЕНДАРЬ!$BC22=GRID!$B$33:$BI$33),0))*(1-GRID!$B$69),0))</f>
        <v>31900</v>
      </c>
      <c r="N516" s="47" cm="1">
        <f t="array" ref="N516">IF($I$2="Открытый тариф",
INDEX(GRID!$B$47:$BI$57,MATCH(M$7,GRID!$A$47:$A$57,0),MATCH(1,($U$2=GRID!$B$31:$BI$31)*(КАЛЕНДАРЬ!$BC22=GRID!$B$33:$BI$33), 0)),
ROUNDUP(INDEX(GRID!$B$47:$BI$57,MATCH(M$7,GRID!$A$47:$A$57,0),MATCH(1,($U$2=GRID!$B$31:$BI$31)*(КАЛЕНДАРЬ!$BC22=GRID!$B$33:$BI$33),0))*(1-GRID!$B$69),0))</f>
        <v>34500</v>
      </c>
      <c r="O516" s="47" cm="1">
        <f t="array" ref="O516">IF($I$2="Открытый тариф",
INDEX(GRID!$B$34:$BI$44,MATCH(O$7,GRID!$A$34:$A$44,0),MATCH(1,($U$2=GRID!$B$31:$BI$31)*(КАЛЕНДАРЬ!$BC22=GRID!$B$33:$BI$33), 0)),
ROUNDUP(INDEX(GRID!$B$34:$BI$44,MATCH(O$7,GRID!$A$34:$A$44,0),MATCH(1,($U$2=GRID!$B$31:$BI$31)*(КАЛЕНДАРЬ!$BC22=GRID!$B$33:$BI$33),0))*(1-GRID!$B$69),0))</f>
        <v>39200</v>
      </c>
      <c r="P516" s="47" cm="1">
        <f t="array" ref="P516">IF($I$2="Открытый тариф",
INDEX(GRID!$B$47:$BI$57,MATCH(O$7,GRID!$A$47:$A$57,0),MATCH(1,($U$2=GRID!$B$31:$BI$31)*(КАЛЕНДАРЬ!$BC22=GRID!$B$33:$BI$33), 0)),
ROUNDUP(INDEX(GRID!$B$47:$BI$57,MATCH(O$7,GRID!$A$47:$A$57,0),MATCH(1,($U$2=GRID!$B$31:$BI$31)*(КАЛЕНДАРЬ!$BC22=GRID!$B$33:$BI$33),0))*(1-GRID!$B$69),0))</f>
        <v>41800</v>
      </c>
      <c r="Q516" s="47" cm="1">
        <f t="array" ref="Q516">IF($I$2="Открытый тариф",
INDEX(GRID!$B$34:$BI$44,MATCH(Q$7,GRID!$A$34:$A$44,0),MATCH(1,($U$2=GRID!$B$31:$BI$31)*(КАЛЕНДАРЬ!$BC22=GRID!$B$33:$BI$33), 0)),
ROUNDUP(INDEX(GRID!$B$34:$BI$44,MATCH(Q$7,GRID!$A$34:$A$44,0),MATCH(1,($U$2=GRID!$B$31:$BI$31)*(КАЛЕНДАРЬ!$BC22=GRID!$B$33:$BI$33),0))*(1-GRID!$B$69),0))</f>
        <v>41300</v>
      </c>
      <c r="R516" s="47" cm="1">
        <f t="array" ref="R516">IF($I$2="Открытый тариф",
INDEX(GRID!$B$47:$BI$57,MATCH(Q$7,GRID!$A$47:$A$57,0),MATCH(1,($U$2=GRID!$B$31:$BI$31)*(КАЛЕНДАРЬ!$BC22=GRID!$B$33:$BI$33), 0)),
ROUNDUP(INDEX(GRID!$B$47:$BI$57,MATCH(Q$7,GRID!$A$47:$A$57,0),MATCH(1,($U$2=GRID!$B$31:$BI$31)*(КАЛЕНДАРЬ!$BC22=GRID!$B$33:$BI$33),0))*(1-GRID!$B$69),0))</f>
        <v>43900</v>
      </c>
      <c r="S516" s="47" cm="1">
        <f t="array" ref="S516">IF($I$2="Открытый тариф",
INDEX(GRID!$B$34:$BI$44,MATCH(S$7,GRID!$A$34:$A$44,0),MATCH(1,($U$2=GRID!$B$31:$BI$31)*(КАЛЕНДАРЬ!$BC22=GRID!$B$33:$BI$33), 0)),
ROUNDUP(INDEX(GRID!$B$34:$BI$44,MATCH(S$7,GRID!$A$34:$A$44,0),MATCH(1,($U$2=GRID!$B$31:$BI$31)*(КАЛЕНДАРЬ!$BC22=GRID!$B$33:$BI$33),0))*(1-GRID!$B$69),0))</f>
        <v>45000</v>
      </c>
      <c r="T516" s="47" cm="1">
        <f t="array" ref="T516">IF($I$2="Открытый тариф",
INDEX(GRID!$B$47:$BI$57,MATCH(S$7,GRID!$A$47:$A$57,0),MATCH(1,($U$2=GRID!$B$31:$BI$31)*(КАЛЕНДАРЬ!$BC22=GRID!$B$33:$BI$33), 0)),
ROUNDUP(INDEX(GRID!$B$47:$BI$57,MATCH(S$7,GRID!$A$47:$A$57,0),MATCH(1,($U$2=GRID!$B$31:$BI$31)*(КАЛЕНДАРЬ!$BC22=GRID!$B$33:$BI$33),0))*(1-GRID!$B$69),0))</f>
        <v>47600</v>
      </c>
      <c r="U516" s="47" cm="1">
        <f t="array" ref="U516">IF($I$2="Открытый тариф",
INDEX(GRID!$B$34:$BI$44,MATCH(U$7,GRID!$A$34:$A$44,0),MATCH(1,($U$2=GRID!$B$31:$BI$31)*(КАЛЕНДАРЬ!$BC22=GRID!$B$33:$BI$33), 0)),
ROUNDUP(INDEX(GRID!$B$34:$BI$44,MATCH(U$7,GRID!$A$34:$A$44,0),MATCH(1,($U$2=GRID!$B$31:$BI$31)*(КАЛЕНДАРЬ!$BC22=GRID!$B$33:$BI$33),0))*(1-GRID!$B$69),0))</f>
        <v>51300</v>
      </c>
      <c r="V516" s="47" cm="1">
        <f t="array" ref="V516">IF($I$2="Открытый тариф",
INDEX(GRID!$B$47:$BI$57,MATCH(U$7,GRID!$A$47:$A$57,0),MATCH(1,($U$2=GRID!$B$31:$BI$31)*(КАЛЕНДАРЬ!$BC22=GRID!$B$33:$BI$33), 0)),
ROUNDUP(INDEX(GRID!$B$47:$BI$57,MATCH(U$7,GRID!$A$47:$A$57,0),MATCH(1,($U$2=GRID!$B$31:$BI$31)*(КАЛЕНДАРЬ!$BC22=GRID!$B$33:$BI$33),0))*(1-GRID!$B$69),0))</f>
        <v>53900</v>
      </c>
      <c r="W516" s="47" cm="1">
        <f t="array" ref="W516">IF($I$2="Открытый тариф",
INDEX(GRID!$B$34:$BI$44,MATCH(W$7,GRID!$A$34:$A$44,0),MATCH(1,($U$2=GRID!$B$31:$BI$31)*(КАЛЕНДАРЬ!$BC22=GRID!$B$33:$BI$33), 0)),
ROUNDUP(INDEX(GRID!$B$34:$BI$44,MATCH(W$7,GRID!$A$34:$A$44,0),MATCH(1,($U$2=GRID!$B$31:$BI$31)*(КАЛЕНДАРЬ!$BC22=GRID!$B$33:$BI$33),0))*(1-GRID!$B$69),0))</f>
        <v>157400</v>
      </c>
      <c r="X516" s="47" cm="1">
        <f t="array" ref="X516">IF($I$2="Открытый тариф",
INDEX(GRID!$B$47:$BI$57,MATCH(W$7,GRID!$A$47:$A$57,0),MATCH(1,($U$2=GRID!$B$31:$BI$31)*(КАЛЕНДАРЬ!$BC22=GRID!$B$33:$BI$33), 0)),
ROUNDUP(INDEX(GRID!$B$47:$BI$57,MATCH(W$7,GRID!$A$47:$A$57,0),MATCH(1,($U$2=GRID!$B$31:$BI$31)*(КАЛЕНДАРЬ!$BC22=GRID!$B$33:$BI$33),0))*(1-GRID!$B$69),0))</f>
        <v>160000</v>
      </c>
    </row>
    <row r="517" spans="1:24" x14ac:dyDescent="0.2">
      <c r="A517" s="117" t="s">
        <v>48</v>
      </c>
      <c r="B517" s="117">
        <v>20</v>
      </c>
      <c r="C517" s="47" cm="1">
        <f t="array" ref="C517">IF($I$2="Открытый тариф",
INDEX(GRID!$B$34:$BI$44,MATCH(C$7,GRID!$A$34:$A$44,0),MATCH(1,($U$2=GRID!$B$31:$BI$31)*(КАЛЕНДАРЬ!$BC23=GRID!$B$33:$BI$33), 0)),
ROUNDUP(INDEX(GRID!$B$34:$BI$44,MATCH(C$7,GRID!$A$34:$A$44,0),MATCH(1,($U$2=GRID!$B$31:$BI$31)*(КАЛЕНДАРЬ!$BC23=GRID!$B$33:$BI$33),0))*(1-GRID!$B$69),0))</f>
        <v>24000</v>
      </c>
      <c r="D517" s="47" cm="1">
        <f t="array" ref="D517">IF($I$2="Открытый тариф",
INDEX(GRID!$B$47:$BI$57,MATCH(C$7,GRID!$A$47:$A$57,0),MATCH(1,($U$2=GRID!$B$31:$BI$31)*(КАЛЕНДАРЬ!$BC23=GRID!$B$33:$BI$33), 0)),
ROUNDUP(INDEX(GRID!$B$47:$BI$57,MATCH(C$7,GRID!$A$47:$A$57,0),MATCH(1,($U$2=GRID!$B$31:$BI$31)*(КАЛЕНДАРЬ!$BC23=GRID!$B$33:$BI$33),0))*(1-GRID!$B$69),0))</f>
        <v>26600</v>
      </c>
      <c r="E517" s="47" cm="1">
        <f t="array" ref="E517">IF($I$2="Открытый тариф",
INDEX(GRID!$B$34:$BI$44,MATCH(E$7,GRID!$A$34:$A$44,0),MATCH(1,($U$2=GRID!$B$31:$BI$31)*(КАЛЕНДАРЬ!$BC23=GRID!$B$33:$BI$33), 0)),
ROUNDUP(INDEX(GRID!$B$34:$BI$44,MATCH(E$7,GRID!$A$34:$A$44,0),MATCH(1,($U$2=GRID!$B$31:$BI$31)*(КАЛЕНДАРЬ!$BC23=GRID!$B$33:$BI$33),0))*(1-GRID!$B$69),0))</f>
        <v>25900</v>
      </c>
      <c r="F517" s="47" cm="1">
        <f t="array" ref="F517">IF($I$2="Открытый тариф",
INDEX(GRID!$B$47:$BI$57,MATCH(E$7,GRID!$A$47:$A$57,0),MATCH(1,($U$2=GRID!$B$31:$BI$31)*(КАЛЕНДАРЬ!$BC23=GRID!$B$33:$BI$33), 0)),
ROUNDUP(INDEX(GRID!$B$47:$BI$57,MATCH(E$7,GRID!$A$47:$A$57,0),MATCH(1,($U$2=GRID!$B$31:$BI$31)*(КАЛЕНДАРЬ!$BC23=GRID!$B$33:$BI$33),0))*(1-GRID!$B$69),0))</f>
        <v>28500</v>
      </c>
      <c r="G517" s="47" cm="1">
        <f t="array" ref="G517">IF($I$2="Открытый тариф",
INDEX(GRID!$B$34:$BI$44,MATCH(G$7,GRID!$A$34:$A$44,0),MATCH(1,($U$2=GRID!$B$31:$BI$31)*(КАЛЕНДАРЬ!$BC23=GRID!$B$33:$BI$33), 0)),
ROUNDUP(INDEX(GRID!$B$34:$BI$44,MATCH(G$7,GRID!$A$34:$A$44,0),MATCH(1,($U$2=GRID!$B$31:$BI$31)*(КАЛЕНДАРЬ!$BC23=GRID!$B$33:$BI$33),0))*(1-GRID!$B$69),0))</f>
        <v>27000</v>
      </c>
      <c r="H517" s="47" cm="1">
        <f t="array" ref="H517">IF($I$2="Открытый тариф",
INDEX(GRID!$B$47:$BI$57,MATCH(G$7,GRID!$A$47:$A$57,0),MATCH(1,($U$2=GRID!$B$31:$BI$31)*(КАЛЕНДАРЬ!$BC23=GRID!$B$33:$BI$33), 0)),
ROUNDUP(INDEX(GRID!$B$47:$BI$57,MATCH(G$7,GRID!$A$47:$A$57,0),MATCH(1,($U$2=GRID!$B$31:$BI$31)*(КАЛЕНДАРЬ!$BC23=GRID!$B$33:$BI$33),0))*(1-GRID!$B$69),0))</f>
        <v>29600</v>
      </c>
      <c r="I517" s="47" cm="1">
        <f t="array" ref="I517">IF($I$2="Открытый тариф",
INDEX(GRID!$B$34:$BI$44,MATCH(I$7,GRID!$A$34:$A$44,0),MATCH(1,($U$2=GRID!$B$31:$BI$31)*(КАЛЕНДАРЬ!$BC23=GRID!$B$33:$BI$33), 0)),
ROUNDUP(INDEX(GRID!$B$34:$BI$44,MATCH(I$7,GRID!$A$34:$A$44,0),MATCH(1,($U$2=GRID!$B$31:$BI$31)*(КАЛЕНДАРЬ!$BC23=GRID!$B$33:$BI$33),0))*(1-GRID!$B$69),0))</f>
        <v>28900</v>
      </c>
      <c r="J517" s="47" cm="1">
        <f t="array" ref="J517">IF($I$2="Открытый тариф",
INDEX(GRID!$B$47:$BI$57,MATCH(I$7,GRID!$A$47:$A$57,0),MATCH(1,($U$2=GRID!$B$31:$BI$31)*(КАЛЕНДАРЬ!$BC23=GRID!$B$33:$BI$33), 0)),
ROUNDUP(INDEX(GRID!$B$47:$BI$57,MATCH(I$7,GRID!$A$47:$A$57,0),MATCH(1,($U$2=GRID!$B$31:$BI$31)*(КАЛЕНДАРЬ!$BC23=GRID!$B$33:$BI$33),0))*(1-GRID!$B$69),0))</f>
        <v>31500</v>
      </c>
      <c r="K517" s="47" cm="1">
        <f t="array" ref="K517">IF($I$2="Открытый тариф",
INDEX(GRID!$B$34:$BI$44,MATCH(K$7,GRID!$A$34:$A$44,0),MATCH(1,($U$2=GRID!$B$31:$BI$31)*(КАЛЕНДАРЬ!$BC23=GRID!$B$33:$BI$33), 0)),
ROUNDUP(INDEX(GRID!$B$34:$BI$44,MATCH(K$7,GRID!$A$34:$A$44,0),MATCH(1,($U$2=GRID!$B$31:$BI$31)*(КАЛЕНДАРЬ!$BC23=GRID!$B$33:$BI$33),0))*(1-GRID!$B$69),0))</f>
        <v>30000</v>
      </c>
      <c r="L517" s="47" cm="1">
        <f t="array" ref="L517">IF($I$2="Открытый тариф",
INDEX(GRID!$B$47:$BI$57,MATCH(K$7,GRID!$A$47:$A$57,0),MATCH(1,($U$2=GRID!$B$31:$BI$31)*(КАЛЕНДАРЬ!$BC23=GRID!$B$33:$BI$33), 0)),
ROUNDUP(INDEX(GRID!$B$47:$BI$57,MATCH(K$7,GRID!$A$47:$A$57,0),MATCH(1,($U$2=GRID!$B$31:$BI$31)*(КАЛЕНДАРЬ!$BC23=GRID!$B$33:$BI$33),0))*(1-GRID!$B$69),0))</f>
        <v>32600</v>
      </c>
      <c r="M517" s="47" cm="1">
        <f t="array" ref="M517">IF($I$2="Открытый тариф",
INDEX(GRID!$B$34:$BI$44,MATCH(M$7,GRID!$A$34:$A$44,0),MATCH(1,($U$2=GRID!$B$31:$BI$31)*(КАЛЕНДАРЬ!$BC23=GRID!$B$33:$BI$33), 0)),
ROUNDUP(INDEX(GRID!$B$34:$BI$44,MATCH(M$7,GRID!$A$34:$A$44,0),MATCH(1,($U$2=GRID!$B$31:$BI$31)*(КАЛЕНДАРЬ!$BC23=GRID!$B$33:$BI$33),0))*(1-GRID!$B$69),0))</f>
        <v>31900</v>
      </c>
      <c r="N517" s="47" cm="1">
        <f t="array" ref="N517">IF($I$2="Открытый тариф",
INDEX(GRID!$B$47:$BI$57,MATCH(M$7,GRID!$A$47:$A$57,0),MATCH(1,($U$2=GRID!$B$31:$BI$31)*(КАЛЕНДАРЬ!$BC23=GRID!$B$33:$BI$33), 0)),
ROUNDUP(INDEX(GRID!$B$47:$BI$57,MATCH(M$7,GRID!$A$47:$A$57,0),MATCH(1,($U$2=GRID!$B$31:$BI$31)*(КАЛЕНДАРЬ!$BC23=GRID!$B$33:$BI$33),0))*(1-GRID!$B$69),0))</f>
        <v>34500</v>
      </c>
      <c r="O517" s="47" cm="1">
        <f t="array" ref="O517">IF($I$2="Открытый тариф",
INDEX(GRID!$B$34:$BI$44,MATCH(O$7,GRID!$A$34:$A$44,0),MATCH(1,($U$2=GRID!$B$31:$BI$31)*(КАЛЕНДАРЬ!$BC23=GRID!$B$33:$BI$33), 0)),
ROUNDUP(INDEX(GRID!$B$34:$BI$44,MATCH(O$7,GRID!$A$34:$A$44,0),MATCH(1,($U$2=GRID!$B$31:$BI$31)*(КАЛЕНДАРЬ!$BC23=GRID!$B$33:$BI$33),0))*(1-GRID!$B$69),0))</f>
        <v>39200</v>
      </c>
      <c r="P517" s="47" cm="1">
        <f t="array" ref="P517">IF($I$2="Открытый тариф",
INDEX(GRID!$B$47:$BI$57,MATCH(O$7,GRID!$A$47:$A$57,0),MATCH(1,($U$2=GRID!$B$31:$BI$31)*(КАЛЕНДАРЬ!$BC23=GRID!$B$33:$BI$33), 0)),
ROUNDUP(INDEX(GRID!$B$47:$BI$57,MATCH(O$7,GRID!$A$47:$A$57,0),MATCH(1,($U$2=GRID!$B$31:$BI$31)*(КАЛЕНДАРЬ!$BC23=GRID!$B$33:$BI$33),0))*(1-GRID!$B$69),0))</f>
        <v>41800</v>
      </c>
      <c r="Q517" s="47" cm="1">
        <f t="array" ref="Q517">IF($I$2="Открытый тариф",
INDEX(GRID!$B$34:$BI$44,MATCH(Q$7,GRID!$A$34:$A$44,0),MATCH(1,($U$2=GRID!$B$31:$BI$31)*(КАЛЕНДАРЬ!$BC23=GRID!$B$33:$BI$33), 0)),
ROUNDUP(INDEX(GRID!$B$34:$BI$44,MATCH(Q$7,GRID!$A$34:$A$44,0),MATCH(1,($U$2=GRID!$B$31:$BI$31)*(КАЛЕНДАРЬ!$BC23=GRID!$B$33:$BI$33),0))*(1-GRID!$B$69),0))</f>
        <v>41300</v>
      </c>
      <c r="R517" s="47" cm="1">
        <f t="array" ref="R517">IF($I$2="Открытый тариф",
INDEX(GRID!$B$47:$BI$57,MATCH(Q$7,GRID!$A$47:$A$57,0),MATCH(1,($U$2=GRID!$B$31:$BI$31)*(КАЛЕНДАРЬ!$BC23=GRID!$B$33:$BI$33), 0)),
ROUNDUP(INDEX(GRID!$B$47:$BI$57,MATCH(Q$7,GRID!$A$47:$A$57,0),MATCH(1,($U$2=GRID!$B$31:$BI$31)*(КАЛЕНДАРЬ!$BC23=GRID!$B$33:$BI$33),0))*(1-GRID!$B$69),0))</f>
        <v>43900</v>
      </c>
      <c r="S517" s="47" cm="1">
        <f t="array" ref="S517">IF($I$2="Открытый тариф",
INDEX(GRID!$B$34:$BI$44,MATCH(S$7,GRID!$A$34:$A$44,0),MATCH(1,($U$2=GRID!$B$31:$BI$31)*(КАЛЕНДАРЬ!$BC23=GRID!$B$33:$BI$33), 0)),
ROUNDUP(INDEX(GRID!$B$34:$BI$44,MATCH(S$7,GRID!$A$34:$A$44,0),MATCH(1,($U$2=GRID!$B$31:$BI$31)*(КАЛЕНДАРЬ!$BC23=GRID!$B$33:$BI$33),0))*(1-GRID!$B$69),0))</f>
        <v>45000</v>
      </c>
      <c r="T517" s="47" cm="1">
        <f t="array" ref="T517">IF($I$2="Открытый тариф",
INDEX(GRID!$B$47:$BI$57,MATCH(S$7,GRID!$A$47:$A$57,0),MATCH(1,($U$2=GRID!$B$31:$BI$31)*(КАЛЕНДАРЬ!$BC23=GRID!$B$33:$BI$33), 0)),
ROUNDUP(INDEX(GRID!$B$47:$BI$57,MATCH(S$7,GRID!$A$47:$A$57,0),MATCH(1,($U$2=GRID!$B$31:$BI$31)*(КАЛЕНДАРЬ!$BC23=GRID!$B$33:$BI$33),0))*(1-GRID!$B$69),0))</f>
        <v>47600</v>
      </c>
      <c r="U517" s="47" cm="1">
        <f t="array" ref="U517">IF($I$2="Открытый тариф",
INDEX(GRID!$B$34:$BI$44,MATCH(U$7,GRID!$A$34:$A$44,0),MATCH(1,($U$2=GRID!$B$31:$BI$31)*(КАЛЕНДАРЬ!$BC23=GRID!$B$33:$BI$33), 0)),
ROUNDUP(INDEX(GRID!$B$34:$BI$44,MATCH(U$7,GRID!$A$34:$A$44,0),MATCH(1,($U$2=GRID!$B$31:$BI$31)*(КАЛЕНДАРЬ!$BC23=GRID!$B$33:$BI$33),0))*(1-GRID!$B$69),0))</f>
        <v>51300</v>
      </c>
      <c r="V517" s="47" cm="1">
        <f t="array" ref="V517">IF($I$2="Открытый тариф",
INDEX(GRID!$B$47:$BI$57,MATCH(U$7,GRID!$A$47:$A$57,0),MATCH(1,($U$2=GRID!$B$31:$BI$31)*(КАЛЕНДАРЬ!$BC23=GRID!$B$33:$BI$33), 0)),
ROUNDUP(INDEX(GRID!$B$47:$BI$57,MATCH(U$7,GRID!$A$47:$A$57,0),MATCH(1,($U$2=GRID!$B$31:$BI$31)*(КАЛЕНДАРЬ!$BC23=GRID!$B$33:$BI$33),0))*(1-GRID!$B$69),0))</f>
        <v>53900</v>
      </c>
      <c r="W517" s="47" cm="1">
        <f t="array" ref="W517">IF($I$2="Открытый тариф",
INDEX(GRID!$B$34:$BI$44,MATCH(W$7,GRID!$A$34:$A$44,0),MATCH(1,($U$2=GRID!$B$31:$BI$31)*(КАЛЕНДАРЬ!$BC23=GRID!$B$33:$BI$33), 0)),
ROUNDUP(INDEX(GRID!$B$34:$BI$44,MATCH(W$7,GRID!$A$34:$A$44,0),MATCH(1,($U$2=GRID!$B$31:$BI$31)*(КАЛЕНДАРЬ!$BC23=GRID!$B$33:$BI$33),0))*(1-GRID!$B$69),0))</f>
        <v>157400</v>
      </c>
      <c r="X517" s="47" cm="1">
        <f t="array" ref="X517">IF($I$2="Открытый тариф",
INDEX(GRID!$B$47:$BI$57,MATCH(W$7,GRID!$A$47:$A$57,0),MATCH(1,($U$2=GRID!$B$31:$BI$31)*(КАЛЕНДАРЬ!$BC23=GRID!$B$33:$BI$33), 0)),
ROUNDUP(INDEX(GRID!$B$47:$BI$57,MATCH(W$7,GRID!$A$47:$A$57,0),MATCH(1,($U$2=GRID!$B$31:$BI$31)*(КАЛЕНДАРЬ!$BC23=GRID!$B$33:$BI$33),0))*(1-GRID!$B$69),0))</f>
        <v>160000</v>
      </c>
    </row>
    <row r="518" spans="1:24" x14ac:dyDescent="0.2">
      <c r="A518" s="117" t="s">
        <v>42</v>
      </c>
      <c r="B518" s="117">
        <v>21</v>
      </c>
      <c r="C518" s="47" cm="1">
        <f t="array" ref="C518">IF($I$2="Открытый тариф",
INDEX(GRID!$B$34:$BI$44,MATCH(C$7,GRID!$A$34:$A$44,0),MATCH(1,($U$2=GRID!$B$31:$BI$31)*(КАЛЕНДАРЬ!$BC24=GRID!$B$33:$BI$33), 0)),
ROUNDUP(INDEX(GRID!$B$34:$BI$44,MATCH(C$7,GRID!$A$34:$A$44,0),MATCH(1,($U$2=GRID!$B$31:$BI$31)*(КАЛЕНДАРЬ!$BC24=GRID!$B$33:$BI$33),0))*(1-GRID!$B$69),0))</f>
        <v>24000</v>
      </c>
      <c r="D518" s="47" cm="1">
        <f t="array" ref="D518">IF($I$2="Открытый тариф",
INDEX(GRID!$B$47:$BI$57,MATCH(C$7,GRID!$A$47:$A$57,0),MATCH(1,($U$2=GRID!$B$31:$BI$31)*(КАЛЕНДАРЬ!$BC24=GRID!$B$33:$BI$33), 0)),
ROUNDUP(INDEX(GRID!$B$47:$BI$57,MATCH(C$7,GRID!$A$47:$A$57,0),MATCH(1,($U$2=GRID!$B$31:$BI$31)*(КАЛЕНДАРЬ!$BC24=GRID!$B$33:$BI$33),0))*(1-GRID!$B$69),0))</f>
        <v>26600</v>
      </c>
      <c r="E518" s="47" cm="1">
        <f t="array" ref="E518">IF($I$2="Открытый тариф",
INDEX(GRID!$B$34:$BI$44,MATCH(E$7,GRID!$A$34:$A$44,0),MATCH(1,($U$2=GRID!$B$31:$BI$31)*(КАЛЕНДАРЬ!$BC24=GRID!$B$33:$BI$33), 0)),
ROUNDUP(INDEX(GRID!$B$34:$BI$44,MATCH(E$7,GRID!$A$34:$A$44,0),MATCH(1,($U$2=GRID!$B$31:$BI$31)*(КАЛЕНДАРЬ!$BC24=GRID!$B$33:$BI$33),0))*(1-GRID!$B$69),0))</f>
        <v>25900</v>
      </c>
      <c r="F518" s="47" cm="1">
        <f t="array" ref="F518">IF($I$2="Открытый тариф",
INDEX(GRID!$B$47:$BI$57,MATCH(E$7,GRID!$A$47:$A$57,0),MATCH(1,($U$2=GRID!$B$31:$BI$31)*(КАЛЕНДАРЬ!$BC24=GRID!$B$33:$BI$33), 0)),
ROUNDUP(INDEX(GRID!$B$47:$BI$57,MATCH(E$7,GRID!$A$47:$A$57,0),MATCH(1,($U$2=GRID!$B$31:$BI$31)*(КАЛЕНДАРЬ!$BC24=GRID!$B$33:$BI$33),0))*(1-GRID!$B$69),0))</f>
        <v>28500</v>
      </c>
      <c r="G518" s="47" cm="1">
        <f t="array" ref="G518">IF($I$2="Открытый тариф",
INDEX(GRID!$B$34:$BI$44,MATCH(G$7,GRID!$A$34:$A$44,0),MATCH(1,($U$2=GRID!$B$31:$BI$31)*(КАЛЕНДАРЬ!$BC24=GRID!$B$33:$BI$33), 0)),
ROUNDUP(INDEX(GRID!$B$34:$BI$44,MATCH(G$7,GRID!$A$34:$A$44,0),MATCH(1,($U$2=GRID!$B$31:$BI$31)*(КАЛЕНДАРЬ!$BC24=GRID!$B$33:$BI$33),0))*(1-GRID!$B$69),0))</f>
        <v>27000</v>
      </c>
      <c r="H518" s="47" cm="1">
        <f t="array" ref="H518">IF($I$2="Открытый тариф",
INDEX(GRID!$B$47:$BI$57,MATCH(G$7,GRID!$A$47:$A$57,0),MATCH(1,($U$2=GRID!$B$31:$BI$31)*(КАЛЕНДАРЬ!$BC24=GRID!$B$33:$BI$33), 0)),
ROUNDUP(INDEX(GRID!$B$47:$BI$57,MATCH(G$7,GRID!$A$47:$A$57,0),MATCH(1,($U$2=GRID!$B$31:$BI$31)*(КАЛЕНДАРЬ!$BC24=GRID!$B$33:$BI$33),0))*(1-GRID!$B$69),0))</f>
        <v>29600</v>
      </c>
      <c r="I518" s="47" cm="1">
        <f t="array" ref="I518">IF($I$2="Открытый тариф",
INDEX(GRID!$B$34:$BI$44,MATCH(I$7,GRID!$A$34:$A$44,0),MATCH(1,($U$2=GRID!$B$31:$BI$31)*(КАЛЕНДАРЬ!$BC24=GRID!$B$33:$BI$33), 0)),
ROUNDUP(INDEX(GRID!$B$34:$BI$44,MATCH(I$7,GRID!$A$34:$A$44,0),MATCH(1,($U$2=GRID!$B$31:$BI$31)*(КАЛЕНДАРЬ!$BC24=GRID!$B$33:$BI$33),0))*(1-GRID!$B$69),0))</f>
        <v>28900</v>
      </c>
      <c r="J518" s="47" cm="1">
        <f t="array" ref="J518">IF($I$2="Открытый тариф",
INDEX(GRID!$B$47:$BI$57,MATCH(I$7,GRID!$A$47:$A$57,0),MATCH(1,($U$2=GRID!$B$31:$BI$31)*(КАЛЕНДАРЬ!$BC24=GRID!$B$33:$BI$33), 0)),
ROUNDUP(INDEX(GRID!$B$47:$BI$57,MATCH(I$7,GRID!$A$47:$A$57,0),MATCH(1,($U$2=GRID!$B$31:$BI$31)*(КАЛЕНДАРЬ!$BC24=GRID!$B$33:$BI$33),0))*(1-GRID!$B$69),0))</f>
        <v>31500</v>
      </c>
      <c r="K518" s="47" cm="1">
        <f t="array" ref="K518">IF($I$2="Открытый тариф",
INDEX(GRID!$B$34:$BI$44,MATCH(K$7,GRID!$A$34:$A$44,0),MATCH(1,($U$2=GRID!$B$31:$BI$31)*(КАЛЕНДАРЬ!$BC24=GRID!$B$33:$BI$33), 0)),
ROUNDUP(INDEX(GRID!$B$34:$BI$44,MATCH(K$7,GRID!$A$34:$A$44,0),MATCH(1,($U$2=GRID!$B$31:$BI$31)*(КАЛЕНДАРЬ!$BC24=GRID!$B$33:$BI$33),0))*(1-GRID!$B$69),0))</f>
        <v>30000</v>
      </c>
      <c r="L518" s="47" cm="1">
        <f t="array" ref="L518">IF($I$2="Открытый тариф",
INDEX(GRID!$B$47:$BI$57,MATCH(K$7,GRID!$A$47:$A$57,0),MATCH(1,($U$2=GRID!$B$31:$BI$31)*(КАЛЕНДАРЬ!$BC24=GRID!$B$33:$BI$33), 0)),
ROUNDUP(INDEX(GRID!$B$47:$BI$57,MATCH(K$7,GRID!$A$47:$A$57,0),MATCH(1,($U$2=GRID!$B$31:$BI$31)*(КАЛЕНДАРЬ!$BC24=GRID!$B$33:$BI$33),0))*(1-GRID!$B$69),0))</f>
        <v>32600</v>
      </c>
      <c r="M518" s="47" cm="1">
        <f t="array" ref="M518">IF($I$2="Открытый тариф",
INDEX(GRID!$B$34:$BI$44,MATCH(M$7,GRID!$A$34:$A$44,0),MATCH(1,($U$2=GRID!$B$31:$BI$31)*(КАЛЕНДАРЬ!$BC24=GRID!$B$33:$BI$33), 0)),
ROUNDUP(INDEX(GRID!$B$34:$BI$44,MATCH(M$7,GRID!$A$34:$A$44,0),MATCH(1,($U$2=GRID!$B$31:$BI$31)*(КАЛЕНДАРЬ!$BC24=GRID!$B$33:$BI$33),0))*(1-GRID!$B$69),0))</f>
        <v>31900</v>
      </c>
      <c r="N518" s="47" cm="1">
        <f t="array" ref="N518">IF($I$2="Открытый тариф",
INDEX(GRID!$B$47:$BI$57,MATCH(M$7,GRID!$A$47:$A$57,0),MATCH(1,($U$2=GRID!$B$31:$BI$31)*(КАЛЕНДАРЬ!$BC24=GRID!$B$33:$BI$33), 0)),
ROUNDUP(INDEX(GRID!$B$47:$BI$57,MATCH(M$7,GRID!$A$47:$A$57,0),MATCH(1,($U$2=GRID!$B$31:$BI$31)*(КАЛЕНДАРЬ!$BC24=GRID!$B$33:$BI$33),0))*(1-GRID!$B$69),0))</f>
        <v>34500</v>
      </c>
      <c r="O518" s="47" cm="1">
        <f t="array" ref="O518">IF($I$2="Открытый тариф",
INDEX(GRID!$B$34:$BI$44,MATCH(O$7,GRID!$A$34:$A$44,0),MATCH(1,($U$2=GRID!$B$31:$BI$31)*(КАЛЕНДАРЬ!$BC24=GRID!$B$33:$BI$33), 0)),
ROUNDUP(INDEX(GRID!$B$34:$BI$44,MATCH(O$7,GRID!$A$34:$A$44,0),MATCH(1,($U$2=GRID!$B$31:$BI$31)*(КАЛЕНДАРЬ!$BC24=GRID!$B$33:$BI$33),0))*(1-GRID!$B$69),0))</f>
        <v>39200</v>
      </c>
      <c r="P518" s="47" cm="1">
        <f t="array" ref="P518">IF($I$2="Открытый тариф",
INDEX(GRID!$B$47:$BI$57,MATCH(O$7,GRID!$A$47:$A$57,0),MATCH(1,($U$2=GRID!$B$31:$BI$31)*(КАЛЕНДАРЬ!$BC24=GRID!$B$33:$BI$33), 0)),
ROUNDUP(INDEX(GRID!$B$47:$BI$57,MATCH(O$7,GRID!$A$47:$A$57,0),MATCH(1,($U$2=GRID!$B$31:$BI$31)*(КАЛЕНДАРЬ!$BC24=GRID!$B$33:$BI$33),0))*(1-GRID!$B$69),0))</f>
        <v>41800</v>
      </c>
      <c r="Q518" s="47" cm="1">
        <f t="array" ref="Q518">IF($I$2="Открытый тариф",
INDEX(GRID!$B$34:$BI$44,MATCH(Q$7,GRID!$A$34:$A$44,0),MATCH(1,($U$2=GRID!$B$31:$BI$31)*(КАЛЕНДАРЬ!$BC24=GRID!$B$33:$BI$33), 0)),
ROUNDUP(INDEX(GRID!$B$34:$BI$44,MATCH(Q$7,GRID!$A$34:$A$44,0),MATCH(1,($U$2=GRID!$B$31:$BI$31)*(КАЛЕНДАРЬ!$BC24=GRID!$B$33:$BI$33),0))*(1-GRID!$B$69),0))</f>
        <v>41300</v>
      </c>
      <c r="R518" s="47" cm="1">
        <f t="array" ref="R518">IF($I$2="Открытый тариф",
INDEX(GRID!$B$47:$BI$57,MATCH(Q$7,GRID!$A$47:$A$57,0),MATCH(1,($U$2=GRID!$B$31:$BI$31)*(КАЛЕНДАРЬ!$BC24=GRID!$B$33:$BI$33), 0)),
ROUNDUP(INDEX(GRID!$B$47:$BI$57,MATCH(Q$7,GRID!$A$47:$A$57,0),MATCH(1,($U$2=GRID!$B$31:$BI$31)*(КАЛЕНДАРЬ!$BC24=GRID!$B$33:$BI$33),0))*(1-GRID!$B$69),0))</f>
        <v>43900</v>
      </c>
      <c r="S518" s="47" cm="1">
        <f t="array" ref="S518">IF($I$2="Открытый тариф",
INDEX(GRID!$B$34:$BI$44,MATCH(S$7,GRID!$A$34:$A$44,0),MATCH(1,($U$2=GRID!$B$31:$BI$31)*(КАЛЕНДАРЬ!$BC24=GRID!$B$33:$BI$33), 0)),
ROUNDUP(INDEX(GRID!$B$34:$BI$44,MATCH(S$7,GRID!$A$34:$A$44,0),MATCH(1,($U$2=GRID!$B$31:$BI$31)*(КАЛЕНДАРЬ!$BC24=GRID!$B$33:$BI$33),0))*(1-GRID!$B$69),0))</f>
        <v>45000</v>
      </c>
      <c r="T518" s="47" cm="1">
        <f t="array" ref="T518">IF($I$2="Открытый тариф",
INDEX(GRID!$B$47:$BI$57,MATCH(S$7,GRID!$A$47:$A$57,0),MATCH(1,($U$2=GRID!$B$31:$BI$31)*(КАЛЕНДАРЬ!$BC24=GRID!$B$33:$BI$33), 0)),
ROUNDUP(INDEX(GRID!$B$47:$BI$57,MATCH(S$7,GRID!$A$47:$A$57,0),MATCH(1,($U$2=GRID!$B$31:$BI$31)*(КАЛЕНДАРЬ!$BC24=GRID!$B$33:$BI$33),0))*(1-GRID!$B$69),0))</f>
        <v>47600</v>
      </c>
      <c r="U518" s="47" cm="1">
        <f t="array" ref="U518">IF($I$2="Открытый тариф",
INDEX(GRID!$B$34:$BI$44,MATCH(U$7,GRID!$A$34:$A$44,0),MATCH(1,($U$2=GRID!$B$31:$BI$31)*(КАЛЕНДАРЬ!$BC24=GRID!$B$33:$BI$33), 0)),
ROUNDUP(INDEX(GRID!$B$34:$BI$44,MATCH(U$7,GRID!$A$34:$A$44,0),MATCH(1,($U$2=GRID!$B$31:$BI$31)*(КАЛЕНДАРЬ!$BC24=GRID!$B$33:$BI$33),0))*(1-GRID!$B$69),0))</f>
        <v>51300</v>
      </c>
      <c r="V518" s="47" cm="1">
        <f t="array" ref="V518">IF($I$2="Открытый тариф",
INDEX(GRID!$B$47:$BI$57,MATCH(U$7,GRID!$A$47:$A$57,0),MATCH(1,($U$2=GRID!$B$31:$BI$31)*(КАЛЕНДАРЬ!$BC24=GRID!$B$33:$BI$33), 0)),
ROUNDUP(INDEX(GRID!$B$47:$BI$57,MATCH(U$7,GRID!$A$47:$A$57,0),MATCH(1,($U$2=GRID!$B$31:$BI$31)*(КАЛЕНДАРЬ!$BC24=GRID!$B$33:$BI$33),0))*(1-GRID!$B$69),0))</f>
        <v>53900</v>
      </c>
      <c r="W518" s="47" cm="1">
        <f t="array" ref="W518">IF($I$2="Открытый тариф",
INDEX(GRID!$B$34:$BI$44,MATCH(W$7,GRID!$A$34:$A$44,0),MATCH(1,($U$2=GRID!$B$31:$BI$31)*(КАЛЕНДАРЬ!$BC24=GRID!$B$33:$BI$33), 0)),
ROUNDUP(INDEX(GRID!$B$34:$BI$44,MATCH(W$7,GRID!$A$34:$A$44,0),MATCH(1,($U$2=GRID!$B$31:$BI$31)*(КАЛЕНДАРЬ!$BC24=GRID!$B$33:$BI$33),0))*(1-GRID!$B$69),0))</f>
        <v>157400</v>
      </c>
      <c r="X518" s="47" cm="1">
        <f t="array" ref="X518">IF($I$2="Открытый тариф",
INDEX(GRID!$B$47:$BI$57,MATCH(W$7,GRID!$A$47:$A$57,0),MATCH(1,($U$2=GRID!$B$31:$BI$31)*(КАЛЕНДАРЬ!$BC24=GRID!$B$33:$BI$33), 0)),
ROUNDUP(INDEX(GRID!$B$47:$BI$57,MATCH(W$7,GRID!$A$47:$A$57,0),MATCH(1,($U$2=GRID!$B$31:$BI$31)*(КАЛЕНДАРЬ!$BC24=GRID!$B$33:$BI$33),0))*(1-GRID!$B$69),0))</f>
        <v>160000</v>
      </c>
    </row>
    <row r="519" spans="1:24" x14ac:dyDescent="0.2">
      <c r="A519" s="117" t="s">
        <v>43</v>
      </c>
      <c r="B519" s="117">
        <v>22</v>
      </c>
      <c r="C519" s="47" cm="1">
        <f t="array" ref="C519">IF($I$2="Открытый тариф",
INDEX(GRID!$B$34:$BI$44,MATCH(C$7,GRID!$A$34:$A$44,0),MATCH(1,($U$2=GRID!$B$31:$BI$31)*(КАЛЕНДАРЬ!$BC25=GRID!$B$33:$BI$33), 0)),
ROUNDUP(INDEX(GRID!$B$34:$BI$44,MATCH(C$7,GRID!$A$34:$A$44,0),MATCH(1,($U$2=GRID!$B$31:$BI$31)*(КАЛЕНДАРЬ!$BC25=GRID!$B$33:$BI$33),0))*(1-GRID!$B$69),0))</f>
        <v>24000</v>
      </c>
      <c r="D519" s="47" cm="1">
        <f t="array" ref="D519">IF($I$2="Открытый тариф",
INDEX(GRID!$B$47:$BI$57,MATCH(C$7,GRID!$A$47:$A$57,0),MATCH(1,($U$2=GRID!$B$31:$BI$31)*(КАЛЕНДАРЬ!$BC25=GRID!$B$33:$BI$33), 0)),
ROUNDUP(INDEX(GRID!$B$47:$BI$57,MATCH(C$7,GRID!$A$47:$A$57,0),MATCH(1,($U$2=GRID!$B$31:$BI$31)*(КАЛЕНДАРЬ!$BC25=GRID!$B$33:$BI$33),0))*(1-GRID!$B$69),0))</f>
        <v>26600</v>
      </c>
      <c r="E519" s="47" cm="1">
        <f t="array" ref="E519">IF($I$2="Открытый тариф",
INDEX(GRID!$B$34:$BI$44,MATCH(E$7,GRID!$A$34:$A$44,0),MATCH(1,($U$2=GRID!$B$31:$BI$31)*(КАЛЕНДАРЬ!$BC25=GRID!$B$33:$BI$33), 0)),
ROUNDUP(INDEX(GRID!$B$34:$BI$44,MATCH(E$7,GRID!$A$34:$A$44,0),MATCH(1,($U$2=GRID!$B$31:$BI$31)*(КАЛЕНДАРЬ!$BC25=GRID!$B$33:$BI$33),0))*(1-GRID!$B$69),0))</f>
        <v>25900</v>
      </c>
      <c r="F519" s="47" cm="1">
        <f t="array" ref="F519">IF($I$2="Открытый тариф",
INDEX(GRID!$B$47:$BI$57,MATCH(E$7,GRID!$A$47:$A$57,0),MATCH(1,($U$2=GRID!$B$31:$BI$31)*(КАЛЕНДАРЬ!$BC25=GRID!$B$33:$BI$33), 0)),
ROUNDUP(INDEX(GRID!$B$47:$BI$57,MATCH(E$7,GRID!$A$47:$A$57,0),MATCH(1,($U$2=GRID!$B$31:$BI$31)*(КАЛЕНДАРЬ!$BC25=GRID!$B$33:$BI$33),0))*(1-GRID!$B$69),0))</f>
        <v>28500</v>
      </c>
      <c r="G519" s="47" cm="1">
        <f t="array" ref="G519">IF($I$2="Открытый тариф",
INDEX(GRID!$B$34:$BI$44,MATCH(G$7,GRID!$A$34:$A$44,0),MATCH(1,($U$2=GRID!$B$31:$BI$31)*(КАЛЕНДАРЬ!$BC25=GRID!$B$33:$BI$33), 0)),
ROUNDUP(INDEX(GRID!$B$34:$BI$44,MATCH(G$7,GRID!$A$34:$A$44,0),MATCH(1,($U$2=GRID!$B$31:$BI$31)*(КАЛЕНДАРЬ!$BC25=GRID!$B$33:$BI$33),0))*(1-GRID!$B$69),0))</f>
        <v>27000</v>
      </c>
      <c r="H519" s="47" cm="1">
        <f t="array" ref="H519">IF($I$2="Открытый тариф",
INDEX(GRID!$B$47:$BI$57,MATCH(G$7,GRID!$A$47:$A$57,0),MATCH(1,($U$2=GRID!$B$31:$BI$31)*(КАЛЕНДАРЬ!$BC25=GRID!$B$33:$BI$33), 0)),
ROUNDUP(INDEX(GRID!$B$47:$BI$57,MATCH(G$7,GRID!$A$47:$A$57,0),MATCH(1,($U$2=GRID!$B$31:$BI$31)*(КАЛЕНДАРЬ!$BC25=GRID!$B$33:$BI$33),0))*(1-GRID!$B$69),0))</f>
        <v>29600</v>
      </c>
      <c r="I519" s="47" cm="1">
        <f t="array" ref="I519">IF($I$2="Открытый тариф",
INDEX(GRID!$B$34:$BI$44,MATCH(I$7,GRID!$A$34:$A$44,0),MATCH(1,($U$2=GRID!$B$31:$BI$31)*(КАЛЕНДАРЬ!$BC25=GRID!$B$33:$BI$33), 0)),
ROUNDUP(INDEX(GRID!$B$34:$BI$44,MATCH(I$7,GRID!$A$34:$A$44,0),MATCH(1,($U$2=GRID!$B$31:$BI$31)*(КАЛЕНДАРЬ!$BC25=GRID!$B$33:$BI$33),0))*(1-GRID!$B$69),0))</f>
        <v>28900</v>
      </c>
      <c r="J519" s="47" cm="1">
        <f t="array" ref="J519">IF($I$2="Открытый тариф",
INDEX(GRID!$B$47:$BI$57,MATCH(I$7,GRID!$A$47:$A$57,0),MATCH(1,($U$2=GRID!$B$31:$BI$31)*(КАЛЕНДАРЬ!$BC25=GRID!$B$33:$BI$33), 0)),
ROUNDUP(INDEX(GRID!$B$47:$BI$57,MATCH(I$7,GRID!$A$47:$A$57,0),MATCH(1,($U$2=GRID!$B$31:$BI$31)*(КАЛЕНДАРЬ!$BC25=GRID!$B$33:$BI$33),0))*(1-GRID!$B$69),0))</f>
        <v>31500</v>
      </c>
      <c r="K519" s="47" cm="1">
        <f t="array" ref="K519">IF($I$2="Открытый тариф",
INDEX(GRID!$B$34:$BI$44,MATCH(K$7,GRID!$A$34:$A$44,0),MATCH(1,($U$2=GRID!$B$31:$BI$31)*(КАЛЕНДАРЬ!$BC25=GRID!$B$33:$BI$33), 0)),
ROUNDUP(INDEX(GRID!$B$34:$BI$44,MATCH(K$7,GRID!$A$34:$A$44,0),MATCH(1,($U$2=GRID!$B$31:$BI$31)*(КАЛЕНДАРЬ!$BC25=GRID!$B$33:$BI$33),0))*(1-GRID!$B$69),0))</f>
        <v>30000</v>
      </c>
      <c r="L519" s="47" cm="1">
        <f t="array" ref="L519">IF($I$2="Открытый тариф",
INDEX(GRID!$B$47:$BI$57,MATCH(K$7,GRID!$A$47:$A$57,0),MATCH(1,($U$2=GRID!$B$31:$BI$31)*(КАЛЕНДАРЬ!$BC25=GRID!$B$33:$BI$33), 0)),
ROUNDUP(INDEX(GRID!$B$47:$BI$57,MATCH(K$7,GRID!$A$47:$A$57,0),MATCH(1,($U$2=GRID!$B$31:$BI$31)*(КАЛЕНДАРЬ!$BC25=GRID!$B$33:$BI$33),0))*(1-GRID!$B$69),0))</f>
        <v>32600</v>
      </c>
      <c r="M519" s="47" cm="1">
        <f t="array" ref="M519">IF($I$2="Открытый тариф",
INDEX(GRID!$B$34:$BI$44,MATCH(M$7,GRID!$A$34:$A$44,0),MATCH(1,($U$2=GRID!$B$31:$BI$31)*(КАЛЕНДАРЬ!$BC25=GRID!$B$33:$BI$33), 0)),
ROUNDUP(INDEX(GRID!$B$34:$BI$44,MATCH(M$7,GRID!$A$34:$A$44,0),MATCH(1,($U$2=GRID!$B$31:$BI$31)*(КАЛЕНДАРЬ!$BC25=GRID!$B$33:$BI$33),0))*(1-GRID!$B$69),0))</f>
        <v>31900</v>
      </c>
      <c r="N519" s="47" cm="1">
        <f t="array" ref="N519">IF($I$2="Открытый тариф",
INDEX(GRID!$B$47:$BI$57,MATCH(M$7,GRID!$A$47:$A$57,0),MATCH(1,($U$2=GRID!$B$31:$BI$31)*(КАЛЕНДАРЬ!$BC25=GRID!$B$33:$BI$33), 0)),
ROUNDUP(INDEX(GRID!$B$47:$BI$57,MATCH(M$7,GRID!$A$47:$A$57,0),MATCH(1,($U$2=GRID!$B$31:$BI$31)*(КАЛЕНДАРЬ!$BC25=GRID!$B$33:$BI$33),0))*(1-GRID!$B$69),0))</f>
        <v>34500</v>
      </c>
      <c r="O519" s="47" cm="1">
        <f t="array" ref="O519">IF($I$2="Открытый тариф",
INDEX(GRID!$B$34:$BI$44,MATCH(O$7,GRID!$A$34:$A$44,0),MATCH(1,($U$2=GRID!$B$31:$BI$31)*(КАЛЕНДАРЬ!$BC25=GRID!$B$33:$BI$33), 0)),
ROUNDUP(INDEX(GRID!$B$34:$BI$44,MATCH(O$7,GRID!$A$34:$A$44,0),MATCH(1,($U$2=GRID!$B$31:$BI$31)*(КАЛЕНДАРЬ!$BC25=GRID!$B$33:$BI$33),0))*(1-GRID!$B$69),0))</f>
        <v>39200</v>
      </c>
      <c r="P519" s="47" cm="1">
        <f t="array" ref="P519">IF($I$2="Открытый тариф",
INDEX(GRID!$B$47:$BI$57,MATCH(O$7,GRID!$A$47:$A$57,0),MATCH(1,($U$2=GRID!$B$31:$BI$31)*(КАЛЕНДАРЬ!$BC25=GRID!$B$33:$BI$33), 0)),
ROUNDUP(INDEX(GRID!$B$47:$BI$57,MATCH(O$7,GRID!$A$47:$A$57,0),MATCH(1,($U$2=GRID!$B$31:$BI$31)*(КАЛЕНДАРЬ!$BC25=GRID!$B$33:$BI$33),0))*(1-GRID!$B$69),0))</f>
        <v>41800</v>
      </c>
      <c r="Q519" s="47" cm="1">
        <f t="array" ref="Q519">IF($I$2="Открытый тариф",
INDEX(GRID!$B$34:$BI$44,MATCH(Q$7,GRID!$A$34:$A$44,0),MATCH(1,($U$2=GRID!$B$31:$BI$31)*(КАЛЕНДАРЬ!$BC25=GRID!$B$33:$BI$33), 0)),
ROUNDUP(INDEX(GRID!$B$34:$BI$44,MATCH(Q$7,GRID!$A$34:$A$44,0),MATCH(1,($U$2=GRID!$B$31:$BI$31)*(КАЛЕНДАРЬ!$BC25=GRID!$B$33:$BI$33),0))*(1-GRID!$B$69),0))</f>
        <v>41300</v>
      </c>
      <c r="R519" s="47" cm="1">
        <f t="array" ref="R519">IF($I$2="Открытый тариф",
INDEX(GRID!$B$47:$BI$57,MATCH(Q$7,GRID!$A$47:$A$57,0),MATCH(1,($U$2=GRID!$B$31:$BI$31)*(КАЛЕНДАРЬ!$BC25=GRID!$B$33:$BI$33), 0)),
ROUNDUP(INDEX(GRID!$B$47:$BI$57,MATCH(Q$7,GRID!$A$47:$A$57,0),MATCH(1,($U$2=GRID!$B$31:$BI$31)*(КАЛЕНДАРЬ!$BC25=GRID!$B$33:$BI$33),0))*(1-GRID!$B$69),0))</f>
        <v>43900</v>
      </c>
      <c r="S519" s="47" cm="1">
        <f t="array" ref="S519">IF($I$2="Открытый тариф",
INDEX(GRID!$B$34:$BI$44,MATCH(S$7,GRID!$A$34:$A$44,0),MATCH(1,($U$2=GRID!$B$31:$BI$31)*(КАЛЕНДАРЬ!$BC25=GRID!$B$33:$BI$33), 0)),
ROUNDUP(INDEX(GRID!$B$34:$BI$44,MATCH(S$7,GRID!$A$34:$A$44,0),MATCH(1,($U$2=GRID!$B$31:$BI$31)*(КАЛЕНДАРЬ!$BC25=GRID!$B$33:$BI$33),0))*(1-GRID!$B$69),0))</f>
        <v>45000</v>
      </c>
      <c r="T519" s="47" cm="1">
        <f t="array" ref="T519">IF($I$2="Открытый тариф",
INDEX(GRID!$B$47:$BI$57,MATCH(S$7,GRID!$A$47:$A$57,0),MATCH(1,($U$2=GRID!$B$31:$BI$31)*(КАЛЕНДАРЬ!$BC25=GRID!$B$33:$BI$33), 0)),
ROUNDUP(INDEX(GRID!$B$47:$BI$57,MATCH(S$7,GRID!$A$47:$A$57,0),MATCH(1,($U$2=GRID!$B$31:$BI$31)*(КАЛЕНДАРЬ!$BC25=GRID!$B$33:$BI$33),0))*(1-GRID!$B$69),0))</f>
        <v>47600</v>
      </c>
      <c r="U519" s="47" cm="1">
        <f t="array" ref="U519">IF($I$2="Открытый тариф",
INDEX(GRID!$B$34:$BI$44,MATCH(U$7,GRID!$A$34:$A$44,0),MATCH(1,($U$2=GRID!$B$31:$BI$31)*(КАЛЕНДАРЬ!$BC25=GRID!$B$33:$BI$33), 0)),
ROUNDUP(INDEX(GRID!$B$34:$BI$44,MATCH(U$7,GRID!$A$34:$A$44,0),MATCH(1,($U$2=GRID!$B$31:$BI$31)*(КАЛЕНДАРЬ!$BC25=GRID!$B$33:$BI$33),0))*(1-GRID!$B$69),0))</f>
        <v>51300</v>
      </c>
      <c r="V519" s="47" cm="1">
        <f t="array" ref="V519">IF($I$2="Открытый тариф",
INDEX(GRID!$B$47:$BI$57,MATCH(U$7,GRID!$A$47:$A$57,0),MATCH(1,($U$2=GRID!$B$31:$BI$31)*(КАЛЕНДАРЬ!$BC25=GRID!$B$33:$BI$33), 0)),
ROUNDUP(INDEX(GRID!$B$47:$BI$57,MATCH(U$7,GRID!$A$47:$A$57,0),MATCH(1,($U$2=GRID!$B$31:$BI$31)*(КАЛЕНДАРЬ!$BC25=GRID!$B$33:$BI$33),0))*(1-GRID!$B$69),0))</f>
        <v>53900</v>
      </c>
      <c r="W519" s="47" cm="1">
        <f t="array" ref="W519">IF($I$2="Открытый тариф",
INDEX(GRID!$B$34:$BI$44,MATCH(W$7,GRID!$A$34:$A$44,0),MATCH(1,($U$2=GRID!$B$31:$BI$31)*(КАЛЕНДАРЬ!$BC25=GRID!$B$33:$BI$33), 0)),
ROUNDUP(INDEX(GRID!$B$34:$BI$44,MATCH(W$7,GRID!$A$34:$A$44,0),MATCH(1,($U$2=GRID!$B$31:$BI$31)*(КАЛЕНДАРЬ!$BC25=GRID!$B$33:$BI$33),0))*(1-GRID!$B$69),0))</f>
        <v>157400</v>
      </c>
      <c r="X519" s="47" cm="1">
        <f t="array" ref="X519">IF($I$2="Открытый тариф",
INDEX(GRID!$B$47:$BI$57,MATCH(W$7,GRID!$A$47:$A$57,0),MATCH(1,($U$2=GRID!$B$31:$BI$31)*(КАЛЕНДАРЬ!$BC25=GRID!$B$33:$BI$33), 0)),
ROUNDUP(INDEX(GRID!$B$47:$BI$57,MATCH(W$7,GRID!$A$47:$A$57,0),MATCH(1,($U$2=GRID!$B$31:$BI$31)*(КАЛЕНДАРЬ!$BC25=GRID!$B$33:$BI$33),0))*(1-GRID!$B$69),0))</f>
        <v>160000</v>
      </c>
    </row>
    <row r="520" spans="1:24" x14ac:dyDescent="0.2">
      <c r="A520" s="117" t="s">
        <v>44</v>
      </c>
      <c r="B520" s="117">
        <v>23</v>
      </c>
      <c r="C520" s="47" cm="1">
        <f t="array" ref="C520">IF($I$2="Открытый тариф",
INDEX(GRID!$B$34:$BI$44,MATCH(C$7,GRID!$A$34:$A$44,0),MATCH(1,($U$2=GRID!$B$31:$BI$31)*(КАЛЕНДАРЬ!$BC26=GRID!$B$33:$BI$33), 0)),
ROUNDUP(INDEX(GRID!$B$34:$BI$44,MATCH(C$7,GRID!$A$34:$A$44,0),MATCH(1,($U$2=GRID!$B$31:$BI$31)*(КАЛЕНДАРЬ!$BC26=GRID!$B$33:$BI$33),0))*(1-GRID!$B$69),0))</f>
        <v>24000</v>
      </c>
      <c r="D520" s="47" cm="1">
        <f t="array" ref="D520">IF($I$2="Открытый тариф",
INDEX(GRID!$B$47:$BI$57,MATCH(C$7,GRID!$A$47:$A$57,0),MATCH(1,($U$2=GRID!$B$31:$BI$31)*(КАЛЕНДАРЬ!$BC26=GRID!$B$33:$BI$33), 0)),
ROUNDUP(INDEX(GRID!$B$47:$BI$57,MATCH(C$7,GRID!$A$47:$A$57,0),MATCH(1,($U$2=GRID!$B$31:$BI$31)*(КАЛЕНДАРЬ!$BC26=GRID!$B$33:$BI$33),0))*(1-GRID!$B$69),0))</f>
        <v>26600</v>
      </c>
      <c r="E520" s="47" cm="1">
        <f t="array" ref="E520">IF($I$2="Открытый тариф",
INDEX(GRID!$B$34:$BI$44,MATCH(E$7,GRID!$A$34:$A$44,0),MATCH(1,($U$2=GRID!$B$31:$BI$31)*(КАЛЕНДАРЬ!$BC26=GRID!$B$33:$BI$33), 0)),
ROUNDUP(INDEX(GRID!$B$34:$BI$44,MATCH(E$7,GRID!$A$34:$A$44,0),MATCH(1,($U$2=GRID!$B$31:$BI$31)*(КАЛЕНДАРЬ!$BC26=GRID!$B$33:$BI$33),0))*(1-GRID!$B$69),0))</f>
        <v>25900</v>
      </c>
      <c r="F520" s="47" cm="1">
        <f t="array" ref="F520">IF($I$2="Открытый тариф",
INDEX(GRID!$B$47:$BI$57,MATCH(E$7,GRID!$A$47:$A$57,0),MATCH(1,($U$2=GRID!$B$31:$BI$31)*(КАЛЕНДАРЬ!$BC26=GRID!$B$33:$BI$33), 0)),
ROUNDUP(INDEX(GRID!$B$47:$BI$57,MATCH(E$7,GRID!$A$47:$A$57,0),MATCH(1,($U$2=GRID!$B$31:$BI$31)*(КАЛЕНДАРЬ!$BC26=GRID!$B$33:$BI$33),0))*(1-GRID!$B$69),0))</f>
        <v>28500</v>
      </c>
      <c r="G520" s="47" cm="1">
        <f t="array" ref="G520">IF($I$2="Открытый тариф",
INDEX(GRID!$B$34:$BI$44,MATCH(G$7,GRID!$A$34:$A$44,0),MATCH(1,($U$2=GRID!$B$31:$BI$31)*(КАЛЕНДАРЬ!$BC26=GRID!$B$33:$BI$33), 0)),
ROUNDUP(INDEX(GRID!$B$34:$BI$44,MATCH(G$7,GRID!$A$34:$A$44,0),MATCH(1,($U$2=GRID!$B$31:$BI$31)*(КАЛЕНДАРЬ!$BC26=GRID!$B$33:$BI$33),0))*(1-GRID!$B$69),0))</f>
        <v>27000</v>
      </c>
      <c r="H520" s="47" cm="1">
        <f t="array" ref="H520">IF($I$2="Открытый тариф",
INDEX(GRID!$B$47:$BI$57,MATCH(G$7,GRID!$A$47:$A$57,0),MATCH(1,($U$2=GRID!$B$31:$BI$31)*(КАЛЕНДАРЬ!$BC26=GRID!$B$33:$BI$33), 0)),
ROUNDUP(INDEX(GRID!$B$47:$BI$57,MATCH(G$7,GRID!$A$47:$A$57,0),MATCH(1,($U$2=GRID!$B$31:$BI$31)*(КАЛЕНДАРЬ!$BC26=GRID!$B$33:$BI$33),0))*(1-GRID!$B$69),0))</f>
        <v>29600</v>
      </c>
      <c r="I520" s="47" cm="1">
        <f t="array" ref="I520">IF($I$2="Открытый тариф",
INDEX(GRID!$B$34:$BI$44,MATCH(I$7,GRID!$A$34:$A$44,0),MATCH(1,($U$2=GRID!$B$31:$BI$31)*(КАЛЕНДАРЬ!$BC26=GRID!$B$33:$BI$33), 0)),
ROUNDUP(INDEX(GRID!$B$34:$BI$44,MATCH(I$7,GRID!$A$34:$A$44,0),MATCH(1,($U$2=GRID!$B$31:$BI$31)*(КАЛЕНДАРЬ!$BC26=GRID!$B$33:$BI$33),0))*(1-GRID!$B$69),0))</f>
        <v>28900</v>
      </c>
      <c r="J520" s="47" cm="1">
        <f t="array" ref="J520">IF($I$2="Открытый тариф",
INDEX(GRID!$B$47:$BI$57,MATCH(I$7,GRID!$A$47:$A$57,0),MATCH(1,($U$2=GRID!$B$31:$BI$31)*(КАЛЕНДАРЬ!$BC26=GRID!$B$33:$BI$33), 0)),
ROUNDUP(INDEX(GRID!$B$47:$BI$57,MATCH(I$7,GRID!$A$47:$A$57,0),MATCH(1,($U$2=GRID!$B$31:$BI$31)*(КАЛЕНДАРЬ!$BC26=GRID!$B$33:$BI$33),0))*(1-GRID!$B$69),0))</f>
        <v>31500</v>
      </c>
      <c r="K520" s="47" cm="1">
        <f t="array" ref="K520">IF($I$2="Открытый тариф",
INDEX(GRID!$B$34:$BI$44,MATCH(K$7,GRID!$A$34:$A$44,0),MATCH(1,($U$2=GRID!$B$31:$BI$31)*(КАЛЕНДАРЬ!$BC26=GRID!$B$33:$BI$33), 0)),
ROUNDUP(INDEX(GRID!$B$34:$BI$44,MATCH(K$7,GRID!$A$34:$A$44,0),MATCH(1,($U$2=GRID!$B$31:$BI$31)*(КАЛЕНДАРЬ!$BC26=GRID!$B$33:$BI$33),0))*(1-GRID!$B$69),0))</f>
        <v>30000</v>
      </c>
      <c r="L520" s="47" cm="1">
        <f t="array" ref="L520">IF($I$2="Открытый тариф",
INDEX(GRID!$B$47:$BI$57,MATCH(K$7,GRID!$A$47:$A$57,0),MATCH(1,($U$2=GRID!$B$31:$BI$31)*(КАЛЕНДАРЬ!$BC26=GRID!$B$33:$BI$33), 0)),
ROUNDUP(INDEX(GRID!$B$47:$BI$57,MATCH(K$7,GRID!$A$47:$A$57,0),MATCH(1,($U$2=GRID!$B$31:$BI$31)*(КАЛЕНДАРЬ!$BC26=GRID!$B$33:$BI$33),0))*(1-GRID!$B$69),0))</f>
        <v>32600</v>
      </c>
      <c r="M520" s="47" cm="1">
        <f t="array" ref="M520">IF($I$2="Открытый тариф",
INDEX(GRID!$B$34:$BI$44,MATCH(M$7,GRID!$A$34:$A$44,0),MATCH(1,($U$2=GRID!$B$31:$BI$31)*(КАЛЕНДАРЬ!$BC26=GRID!$B$33:$BI$33), 0)),
ROUNDUP(INDEX(GRID!$B$34:$BI$44,MATCH(M$7,GRID!$A$34:$A$44,0),MATCH(1,($U$2=GRID!$B$31:$BI$31)*(КАЛЕНДАРЬ!$BC26=GRID!$B$33:$BI$33),0))*(1-GRID!$B$69),0))</f>
        <v>31900</v>
      </c>
      <c r="N520" s="47" cm="1">
        <f t="array" ref="N520">IF($I$2="Открытый тариф",
INDEX(GRID!$B$47:$BI$57,MATCH(M$7,GRID!$A$47:$A$57,0),MATCH(1,($U$2=GRID!$B$31:$BI$31)*(КАЛЕНДАРЬ!$BC26=GRID!$B$33:$BI$33), 0)),
ROUNDUP(INDEX(GRID!$B$47:$BI$57,MATCH(M$7,GRID!$A$47:$A$57,0),MATCH(1,($U$2=GRID!$B$31:$BI$31)*(КАЛЕНДАРЬ!$BC26=GRID!$B$33:$BI$33),0))*(1-GRID!$B$69),0))</f>
        <v>34500</v>
      </c>
      <c r="O520" s="47" cm="1">
        <f t="array" ref="O520">IF($I$2="Открытый тариф",
INDEX(GRID!$B$34:$BI$44,MATCH(O$7,GRID!$A$34:$A$44,0),MATCH(1,($U$2=GRID!$B$31:$BI$31)*(КАЛЕНДАРЬ!$BC26=GRID!$B$33:$BI$33), 0)),
ROUNDUP(INDEX(GRID!$B$34:$BI$44,MATCH(O$7,GRID!$A$34:$A$44,0),MATCH(1,($U$2=GRID!$B$31:$BI$31)*(КАЛЕНДАРЬ!$BC26=GRID!$B$33:$BI$33),0))*(1-GRID!$B$69),0))</f>
        <v>39200</v>
      </c>
      <c r="P520" s="47" cm="1">
        <f t="array" ref="P520">IF($I$2="Открытый тариф",
INDEX(GRID!$B$47:$BI$57,MATCH(O$7,GRID!$A$47:$A$57,0),MATCH(1,($U$2=GRID!$B$31:$BI$31)*(КАЛЕНДАРЬ!$BC26=GRID!$B$33:$BI$33), 0)),
ROUNDUP(INDEX(GRID!$B$47:$BI$57,MATCH(O$7,GRID!$A$47:$A$57,0),MATCH(1,($U$2=GRID!$B$31:$BI$31)*(КАЛЕНДАРЬ!$BC26=GRID!$B$33:$BI$33),0))*(1-GRID!$B$69),0))</f>
        <v>41800</v>
      </c>
      <c r="Q520" s="47" cm="1">
        <f t="array" ref="Q520">IF($I$2="Открытый тариф",
INDEX(GRID!$B$34:$BI$44,MATCH(Q$7,GRID!$A$34:$A$44,0),MATCH(1,($U$2=GRID!$B$31:$BI$31)*(КАЛЕНДАРЬ!$BC26=GRID!$B$33:$BI$33), 0)),
ROUNDUP(INDEX(GRID!$B$34:$BI$44,MATCH(Q$7,GRID!$A$34:$A$44,0),MATCH(1,($U$2=GRID!$B$31:$BI$31)*(КАЛЕНДАРЬ!$BC26=GRID!$B$33:$BI$33),0))*(1-GRID!$B$69),0))</f>
        <v>41300</v>
      </c>
      <c r="R520" s="47" cm="1">
        <f t="array" ref="R520">IF($I$2="Открытый тариф",
INDEX(GRID!$B$47:$BI$57,MATCH(Q$7,GRID!$A$47:$A$57,0),MATCH(1,($U$2=GRID!$B$31:$BI$31)*(КАЛЕНДАРЬ!$BC26=GRID!$B$33:$BI$33), 0)),
ROUNDUP(INDEX(GRID!$B$47:$BI$57,MATCH(Q$7,GRID!$A$47:$A$57,0),MATCH(1,($U$2=GRID!$B$31:$BI$31)*(КАЛЕНДАРЬ!$BC26=GRID!$B$33:$BI$33),0))*(1-GRID!$B$69),0))</f>
        <v>43900</v>
      </c>
      <c r="S520" s="47" cm="1">
        <f t="array" ref="S520">IF($I$2="Открытый тариф",
INDEX(GRID!$B$34:$BI$44,MATCH(S$7,GRID!$A$34:$A$44,0),MATCH(1,($U$2=GRID!$B$31:$BI$31)*(КАЛЕНДАРЬ!$BC26=GRID!$B$33:$BI$33), 0)),
ROUNDUP(INDEX(GRID!$B$34:$BI$44,MATCH(S$7,GRID!$A$34:$A$44,0),MATCH(1,($U$2=GRID!$B$31:$BI$31)*(КАЛЕНДАРЬ!$BC26=GRID!$B$33:$BI$33),0))*(1-GRID!$B$69),0))</f>
        <v>45000</v>
      </c>
      <c r="T520" s="47" cm="1">
        <f t="array" ref="T520">IF($I$2="Открытый тариф",
INDEX(GRID!$B$47:$BI$57,MATCH(S$7,GRID!$A$47:$A$57,0),MATCH(1,($U$2=GRID!$B$31:$BI$31)*(КАЛЕНДАРЬ!$BC26=GRID!$B$33:$BI$33), 0)),
ROUNDUP(INDEX(GRID!$B$47:$BI$57,MATCH(S$7,GRID!$A$47:$A$57,0),MATCH(1,($U$2=GRID!$B$31:$BI$31)*(КАЛЕНДАРЬ!$BC26=GRID!$B$33:$BI$33),0))*(1-GRID!$B$69),0))</f>
        <v>47600</v>
      </c>
      <c r="U520" s="47" cm="1">
        <f t="array" ref="U520">IF($I$2="Открытый тариф",
INDEX(GRID!$B$34:$BI$44,MATCH(U$7,GRID!$A$34:$A$44,0),MATCH(1,($U$2=GRID!$B$31:$BI$31)*(КАЛЕНДАРЬ!$BC26=GRID!$B$33:$BI$33), 0)),
ROUNDUP(INDEX(GRID!$B$34:$BI$44,MATCH(U$7,GRID!$A$34:$A$44,0),MATCH(1,($U$2=GRID!$B$31:$BI$31)*(КАЛЕНДАРЬ!$BC26=GRID!$B$33:$BI$33),0))*(1-GRID!$B$69),0))</f>
        <v>51300</v>
      </c>
      <c r="V520" s="47" cm="1">
        <f t="array" ref="V520">IF($I$2="Открытый тариф",
INDEX(GRID!$B$47:$BI$57,MATCH(U$7,GRID!$A$47:$A$57,0),MATCH(1,($U$2=GRID!$B$31:$BI$31)*(КАЛЕНДАРЬ!$BC26=GRID!$B$33:$BI$33), 0)),
ROUNDUP(INDEX(GRID!$B$47:$BI$57,MATCH(U$7,GRID!$A$47:$A$57,0),MATCH(1,($U$2=GRID!$B$31:$BI$31)*(КАЛЕНДАРЬ!$BC26=GRID!$B$33:$BI$33),0))*(1-GRID!$B$69),0))</f>
        <v>53900</v>
      </c>
      <c r="W520" s="47" cm="1">
        <f t="array" ref="W520">IF($I$2="Открытый тариф",
INDEX(GRID!$B$34:$BI$44,MATCH(W$7,GRID!$A$34:$A$44,0),MATCH(1,($U$2=GRID!$B$31:$BI$31)*(КАЛЕНДАРЬ!$BC26=GRID!$B$33:$BI$33), 0)),
ROUNDUP(INDEX(GRID!$B$34:$BI$44,MATCH(W$7,GRID!$A$34:$A$44,0),MATCH(1,($U$2=GRID!$B$31:$BI$31)*(КАЛЕНДАРЬ!$BC26=GRID!$B$33:$BI$33),0))*(1-GRID!$B$69),0))</f>
        <v>157400</v>
      </c>
      <c r="X520" s="47" cm="1">
        <f t="array" ref="X520">IF($I$2="Открытый тариф",
INDEX(GRID!$B$47:$BI$57,MATCH(W$7,GRID!$A$47:$A$57,0),MATCH(1,($U$2=GRID!$B$31:$BI$31)*(КАЛЕНДАРЬ!$BC26=GRID!$B$33:$BI$33), 0)),
ROUNDUP(INDEX(GRID!$B$47:$BI$57,MATCH(W$7,GRID!$A$47:$A$57,0),MATCH(1,($U$2=GRID!$B$31:$BI$31)*(КАЛЕНДАРЬ!$BC26=GRID!$B$33:$BI$33),0))*(1-GRID!$B$69),0))</f>
        <v>160000</v>
      </c>
    </row>
    <row r="521" spans="1:24" x14ac:dyDescent="0.2">
      <c r="A521" s="117" t="s">
        <v>45</v>
      </c>
      <c r="B521" s="117">
        <v>24</v>
      </c>
      <c r="C521" s="47" cm="1">
        <f t="array" ref="C521">IF($I$2="Открытый тариф",
INDEX(GRID!$B$34:$BI$44,MATCH(C$7,GRID!$A$34:$A$44,0),MATCH(1,($U$2=GRID!$B$31:$BI$31)*(КАЛЕНДАРЬ!$BC27=GRID!$B$33:$BI$33), 0)),
ROUNDUP(INDEX(GRID!$B$34:$BI$44,MATCH(C$7,GRID!$A$34:$A$44,0),MATCH(1,($U$2=GRID!$B$31:$BI$31)*(КАЛЕНДАРЬ!$BC27=GRID!$B$33:$BI$33),0))*(1-GRID!$B$69),0))</f>
        <v>24000</v>
      </c>
      <c r="D521" s="47" cm="1">
        <f t="array" ref="D521">IF($I$2="Открытый тариф",
INDEX(GRID!$B$47:$BI$57,MATCH(C$7,GRID!$A$47:$A$57,0),MATCH(1,($U$2=GRID!$B$31:$BI$31)*(КАЛЕНДАРЬ!$BC27=GRID!$B$33:$BI$33), 0)),
ROUNDUP(INDEX(GRID!$B$47:$BI$57,MATCH(C$7,GRID!$A$47:$A$57,0),MATCH(1,($U$2=GRID!$B$31:$BI$31)*(КАЛЕНДАРЬ!$BC27=GRID!$B$33:$BI$33),0))*(1-GRID!$B$69),0))</f>
        <v>26600</v>
      </c>
      <c r="E521" s="47" cm="1">
        <f t="array" ref="E521">IF($I$2="Открытый тариф",
INDEX(GRID!$B$34:$BI$44,MATCH(E$7,GRID!$A$34:$A$44,0),MATCH(1,($U$2=GRID!$B$31:$BI$31)*(КАЛЕНДАРЬ!$BC27=GRID!$B$33:$BI$33), 0)),
ROUNDUP(INDEX(GRID!$B$34:$BI$44,MATCH(E$7,GRID!$A$34:$A$44,0),MATCH(1,($U$2=GRID!$B$31:$BI$31)*(КАЛЕНДАРЬ!$BC27=GRID!$B$33:$BI$33),0))*(1-GRID!$B$69),0))</f>
        <v>25900</v>
      </c>
      <c r="F521" s="47" cm="1">
        <f t="array" ref="F521">IF($I$2="Открытый тариф",
INDEX(GRID!$B$47:$BI$57,MATCH(E$7,GRID!$A$47:$A$57,0),MATCH(1,($U$2=GRID!$B$31:$BI$31)*(КАЛЕНДАРЬ!$BC27=GRID!$B$33:$BI$33), 0)),
ROUNDUP(INDEX(GRID!$B$47:$BI$57,MATCH(E$7,GRID!$A$47:$A$57,0),MATCH(1,($U$2=GRID!$B$31:$BI$31)*(КАЛЕНДАРЬ!$BC27=GRID!$B$33:$BI$33),0))*(1-GRID!$B$69),0))</f>
        <v>28500</v>
      </c>
      <c r="G521" s="47" cm="1">
        <f t="array" ref="G521">IF($I$2="Открытый тариф",
INDEX(GRID!$B$34:$BI$44,MATCH(G$7,GRID!$A$34:$A$44,0),MATCH(1,($U$2=GRID!$B$31:$BI$31)*(КАЛЕНДАРЬ!$BC27=GRID!$B$33:$BI$33), 0)),
ROUNDUP(INDEX(GRID!$B$34:$BI$44,MATCH(G$7,GRID!$A$34:$A$44,0),MATCH(1,($U$2=GRID!$B$31:$BI$31)*(КАЛЕНДАРЬ!$BC27=GRID!$B$33:$BI$33),0))*(1-GRID!$B$69),0))</f>
        <v>27000</v>
      </c>
      <c r="H521" s="47" cm="1">
        <f t="array" ref="H521">IF($I$2="Открытый тариф",
INDEX(GRID!$B$47:$BI$57,MATCH(G$7,GRID!$A$47:$A$57,0),MATCH(1,($U$2=GRID!$B$31:$BI$31)*(КАЛЕНДАРЬ!$BC27=GRID!$B$33:$BI$33), 0)),
ROUNDUP(INDEX(GRID!$B$47:$BI$57,MATCH(G$7,GRID!$A$47:$A$57,0),MATCH(1,($U$2=GRID!$B$31:$BI$31)*(КАЛЕНДАРЬ!$BC27=GRID!$B$33:$BI$33),0))*(1-GRID!$B$69),0))</f>
        <v>29600</v>
      </c>
      <c r="I521" s="47" cm="1">
        <f t="array" ref="I521">IF($I$2="Открытый тариф",
INDEX(GRID!$B$34:$BI$44,MATCH(I$7,GRID!$A$34:$A$44,0),MATCH(1,($U$2=GRID!$B$31:$BI$31)*(КАЛЕНДАРЬ!$BC27=GRID!$B$33:$BI$33), 0)),
ROUNDUP(INDEX(GRID!$B$34:$BI$44,MATCH(I$7,GRID!$A$34:$A$44,0),MATCH(1,($U$2=GRID!$B$31:$BI$31)*(КАЛЕНДАРЬ!$BC27=GRID!$B$33:$BI$33),0))*(1-GRID!$B$69),0))</f>
        <v>28900</v>
      </c>
      <c r="J521" s="47" cm="1">
        <f t="array" ref="J521">IF($I$2="Открытый тариф",
INDEX(GRID!$B$47:$BI$57,MATCH(I$7,GRID!$A$47:$A$57,0),MATCH(1,($U$2=GRID!$B$31:$BI$31)*(КАЛЕНДАРЬ!$BC27=GRID!$B$33:$BI$33), 0)),
ROUNDUP(INDEX(GRID!$B$47:$BI$57,MATCH(I$7,GRID!$A$47:$A$57,0),MATCH(1,($U$2=GRID!$B$31:$BI$31)*(КАЛЕНДАРЬ!$BC27=GRID!$B$33:$BI$33),0))*(1-GRID!$B$69),0))</f>
        <v>31500</v>
      </c>
      <c r="K521" s="47" cm="1">
        <f t="array" ref="K521">IF($I$2="Открытый тариф",
INDEX(GRID!$B$34:$BI$44,MATCH(K$7,GRID!$A$34:$A$44,0),MATCH(1,($U$2=GRID!$B$31:$BI$31)*(КАЛЕНДАРЬ!$BC27=GRID!$B$33:$BI$33), 0)),
ROUNDUP(INDEX(GRID!$B$34:$BI$44,MATCH(K$7,GRID!$A$34:$A$44,0),MATCH(1,($U$2=GRID!$B$31:$BI$31)*(КАЛЕНДАРЬ!$BC27=GRID!$B$33:$BI$33),0))*(1-GRID!$B$69),0))</f>
        <v>30000</v>
      </c>
      <c r="L521" s="47" cm="1">
        <f t="array" ref="L521">IF($I$2="Открытый тариф",
INDEX(GRID!$B$47:$BI$57,MATCH(K$7,GRID!$A$47:$A$57,0),MATCH(1,($U$2=GRID!$B$31:$BI$31)*(КАЛЕНДАРЬ!$BC27=GRID!$B$33:$BI$33), 0)),
ROUNDUP(INDEX(GRID!$B$47:$BI$57,MATCH(K$7,GRID!$A$47:$A$57,0),MATCH(1,($U$2=GRID!$B$31:$BI$31)*(КАЛЕНДАРЬ!$BC27=GRID!$B$33:$BI$33),0))*(1-GRID!$B$69),0))</f>
        <v>32600</v>
      </c>
      <c r="M521" s="47" cm="1">
        <f t="array" ref="M521">IF($I$2="Открытый тариф",
INDEX(GRID!$B$34:$BI$44,MATCH(M$7,GRID!$A$34:$A$44,0),MATCH(1,($U$2=GRID!$B$31:$BI$31)*(КАЛЕНДАРЬ!$BC27=GRID!$B$33:$BI$33), 0)),
ROUNDUP(INDEX(GRID!$B$34:$BI$44,MATCH(M$7,GRID!$A$34:$A$44,0),MATCH(1,($U$2=GRID!$B$31:$BI$31)*(КАЛЕНДАРЬ!$BC27=GRID!$B$33:$BI$33),0))*(1-GRID!$B$69),0))</f>
        <v>31900</v>
      </c>
      <c r="N521" s="47" cm="1">
        <f t="array" ref="N521">IF($I$2="Открытый тариф",
INDEX(GRID!$B$47:$BI$57,MATCH(M$7,GRID!$A$47:$A$57,0),MATCH(1,($U$2=GRID!$B$31:$BI$31)*(КАЛЕНДАРЬ!$BC27=GRID!$B$33:$BI$33), 0)),
ROUNDUP(INDEX(GRID!$B$47:$BI$57,MATCH(M$7,GRID!$A$47:$A$57,0),MATCH(1,($U$2=GRID!$B$31:$BI$31)*(КАЛЕНДАРЬ!$BC27=GRID!$B$33:$BI$33),0))*(1-GRID!$B$69),0))</f>
        <v>34500</v>
      </c>
      <c r="O521" s="47" cm="1">
        <f t="array" ref="O521">IF($I$2="Открытый тариф",
INDEX(GRID!$B$34:$BI$44,MATCH(O$7,GRID!$A$34:$A$44,0),MATCH(1,($U$2=GRID!$B$31:$BI$31)*(КАЛЕНДАРЬ!$BC27=GRID!$B$33:$BI$33), 0)),
ROUNDUP(INDEX(GRID!$B$34:$BI$44,MATCH(O$7,GRID!$A$34:$A$44,0),MATCH(1,($U$2=GRID!$B$31:$BI$31)*(КАЛЕНДАРЬ!$BC27=GRID!$B$33:$BI$33),0))*(1-GRID!$B$69),0))</f>
        <v>39200</v>
      </c>
      <c r="P521" s="47" cm="1">
        <f t="array" ref="P521">IF($I$2="Открытый тариф",
INDEX(GRID!$B$47:$BI$57,MATCH(O$7,GRID!$A$47:$A$57,0),MATCH(1,($U$2=GRID!$B$31:$BI$31)*(КАЛЕНДАРЬ!$BC27=GRID!$B$33:$BI$33), 0)),
ROUNDUP(INDEX(GRID!$B$47:$BI$57,MATCH(O$7,GRID!$A$47:$A$57,0),MATCH(1,($U$2=GRID!$B$31:$BI$31)*(КАЛЕНДАРЬ!$BC27=GRID!$B$33:$BI$33),0))*(1-GRID!$B$69),0))</f>
        <v>41800</v>
      </c>
      <c r="Q521" s="47" cm="1">
        <f t="array" ref="Q521">IF($I$2="Открытый тариф",
INDEX(GRID!$B$34:$BI$44,MATCH(Q$7,GRID!$A$34:$A$44,0),MATCH(1,($U$2=GRID!$B$31:$BI$31)*(КАЛЕНДАРЬ!$BC27=GRID!$B$33:$BI$33), 0)),
ROUNDUP(INDEX(GRID!$B$34:$BI$44,MATCH(Q$7,GRID!$A$34:$A$44,0),MATCH(1,($U$2=GRID!$B$31:$BI$31)*(КАЛЕНДАРЬ!$BC27=GRID!$B$33:$BI$33),0))*(1-GRID!$B$69),0))</f>
        <v>41300</v>
      </c>
      <c r="R521" s="47" cm="1">
        <f t="array" ref="R521">IF($I$2="Открытый тариф",
INDEX(GRID!$B$47:$BI$57,MATCH(Q$7,GRID!$A$47:$A$57,0),MATCH(1,($U$2=GRID!$B$31:$BI$31)*(КАЛЕНДАРЬ!$BC27=GRID!$B$33:$BI$33), 0)),
ROUNDUP(INDEX(GRID!$B$47:$BI$57,MATCH(Q$7,GRID!$A$47:$A$57,0),MATCH(1,($U$2=GRID!$B$31:$BI$31)*(КАЛЕНДАРЬ!$BC27=GRID!$B$33:$BI$33),0))*(1-GRID!$B$69),0))</f>
        <v>43900</v>
      </c>
      <c r="S521" s="47" cm="1">
        <f t="array" ref="S521">IF($I$2="Открытый тариф",
INDEX(GRID!$B$34:$BI$44,MATCH(S$7,GRID!$A$34:$A$44,0),MATCH(1,($U$2=GRID!$B$31:$BI$31)*(КАЛЕНДАРЬ!$BC27=GRID!$B$33:$BI$33), 0)),
ROUNDUP(INDEX(GRID!$B$34:$BI$44,MATCH(S$7,GRID!$A$34:$A$44,0),MATCH(1,($U$2=GRID!$B$31:$BI$31)*(КАЛЕНДАРЬ!$BC27=GRID!$B$33:$BI$33),0))*(1-GRID!$B$69),0))</f>
        <v>45000</v>
      </c>
      <c r="T521" s="47" cm="1">
        <f t="array" ref="T521">IF($I$2="Открытый тариф",
INDEX(GRID!$B$47:$BI$57,MATCH(S$7,GRID!$A$47:$A$57,0),MATCH(1,($U$2=GRID!$B$31:$BI$31)*(КАЛЕНДАРЬ!$BC27=GRID!$B$33:$BI$33), 0)),
ROUNDUP(INDEX(GRID!$B$47:$BI$57,MATCH(S$7,GRID!$A$47:$A$57,0),MATCH(1,($U$2=GRID!$B$31:$BI$31)*(КАЛЕНДАРЬ!$BC27=GRID!$B$33:$BI$33),0))*(1-GRID!$B$69),0))</f>
        <v>47600</v>
      </c>
      <c r="U521" s="47" cm="1">
        <f t="array" ref="U521">IF($I$2="Открытый тариф",
INDEX(GRID!$B$34:$BI$44,MATCH(U$7,GRID!$A$34:$A$44,0),MATCH(1,($U$2=GRID!$B$31:$BI$31)*(КАЛЕНДАРЬ!$BC27=GRID!$B$33:$BI$33), 0)),
ROUNDUP(INDEX(GRID!$B$34:$BI$44,MATCH(U$7,GRID!$A$34:$A$44,0),MATCH(1,($U$2=GRID!$B$31:$BI$31)*(КАЛЕНДАРЬ!$BC27=GRID!$B$33:$BI$33),0))*(1-GRID!$B$69),0))</f>
        <v>51300</v>
      </c>
      <c r="V521" s="47" cm="1">
        <f t="array" ref="V521">IF($I$2="Открытый тариф",
INDEX(GRID!$B$47:$BI$57,MATCH(U$7,GRID!$A$47:$A$57,0),MATCH(1,($U$2=GRID!$B$31:$BI$31)*(КАЛЕНДАРЬ!$BC27=GRID!$B$33:$BI$33), 0)),
ROUNDUP(INDEX(GRID!$B$47:$BI$57,MATCH(U$7,GRID!$A$47:$A$57,0),MATCH(1,($U$2=GRID!$B$31:$BI$31)*(КАЛЕНДАРЬ!$BC27=GRID!$B$33:$BI$33),0))*(1-GRID!$B$69),0))</f>
        <v>53900</v>
      </c>
      <c r="W521" s="47" cm="1">
        <f t="array" ref="W521">IF($I$2="Открытый тариф",
INDEX(GRID!$B$34:$BI$44,MATCH(W$7,GRID!$A$34:$A$44,0),MATCH(1,($U$2=GRID!$B$31:$BI$31)*(КАЛЕНДАРЬ!$BC27=GRID!$B$33:$BI$33), 0)),
ROUNDUP(INDEX(GRID!$B$34:$BI$44,MATCH(W$7,GRID!$A$34:$A$44,0),MATCH(1,($U$2=GRID!$B$31:$BI$31)*(КАЛЕНДАРЬ!$BC27=GRID!$B$33:$BI$33),0))*(1-GRID!$B$69),0))</f>
        <v>157400</v>
      </c>
      <c r="X521" s="47" cm="1">
        <f t="array" ref="X521">IF($I$2="Открытый тариф",
INDEX(GRID!$B$47:$BI$57,MATCH(W$7,GRID!$A$47:$A$57,0),MATCH(1,($U$2=GRID!$B$31:$BI$31)*(КАЛЕНДАРЬ!$BC27=GRID!$B$33:$BI$33), 0)),
ROUNDUP(INDEX(GRID!$B$47:$BI$57,MATCH(W$7,GRID!$A$47:$A$57,0),MATCH(1,($U$2=GRID!$B$31:$BI$31)*(КАЛЕНДАРЬ!$BC27=GRID!$B$33:$BI$33),0))*(1-GRID!$B$69),0))</f>
        <v>160000</v>
      </c>
    </row>
    <row r="522" spans="1:24" x14ac:dyDescent="0.2">
      <c r="A522" s="117" t="s">
        <v>46</v>
      </c>
      <c r="B522" s="117">
        <v>25</v>
      </c>
      <c r="C522" s="47" cm="1">
        <f t="array" ref="C522">IF($I$2="Открытый тариф",
INDEX(GRID!$B$34:$BI$44,MATCH(C$7,GRID!$A$34:$A$44,0),MATCH(1,($U$2=GRID!$B$31:$BI$31)*(КАЛЕНДАРЬ!$BC28=GRID!$B$33:$BI$33), 0)),
ROUNDUP(INDEX(GRID!$B$34:$BI$44,MATCH(C$7,GRID!$A$34:$A$44,0),MATCH(1,($U$2=GRID!$B$31:$BI$31)*(КАЛЕНДАРЬ!$BC28=GRID!$B$33:$BI$33),0))*(1-GRID!$B$69),0))</f>
        <v>24000</v>
      </c>
      <c r="D522" s="47" cm="1">
        <f t="array" ref="D522">IF($I$2="Открытый тариф",
INDEX(GRID!$B$47:$BI$57,MATCH(C$7,GRID!$A$47:$A$57,0),MATCH(1,($U$2=GRID!$B$31:$BI$31)*(КАЛЕНДАРЬ!$BC28=GRID!$B$33:$BI$33), 0)),
ROUNDUP(INDEX(GRID!$B$47:$BI$57,MATCH(C$7,GRID!$A$47:$A$57,0),MATCH(1,($U$2=GRID!$B$31:$BI$31)*(КАЛЕНДАРЬ!$BC28=GRID!$B$33:$BI$33),0))*(1-GRID!$B$69),0))</f>
        <v>26600</v>
      </c>
      <c r="E522" s="47" cm="1">
        <f t="array" ref="E522">IF($I$2="Открытый тариф",
INDEX(GRID!$B$34:$BI$44,MATCH(E$7,GRID!$A$34:$A$44,0),MATCH(1,($U$2=GRID!$B$31:$BI$31)*(КАЛЕНДАРЬ!$BC28=GRID!$B$33:$BI$33), 0)),
ROUNDUP(INDEX(GRID!$B$34:$BI$44,MATCH(E$7,GRID!$A$34:$A$44,0),MATCH(1,($U$2=GRID!$B$31:$BI$31)*(КАЛЕНДАРЬ!$BC28=GRID!$B$33:$BI$33),0))*(1-GRID!$B$69),0))</f>
        <v>25900</v>
      </c>
      <c r="F522" s="47" cm="1">
        <f t="array" ref="F522">IF($I$2="Открытый тариф",
INDEX(GRID!$B$47:$BI$57,MATCH(E$7,GRID!$A$47:$A$57,0),MATCH(1,($U$2=GRID!$B$31:$BI$31)*(КАЛЕНДАРЬ!$BC28=GRID!$B$33:$BI$33), 0)),
ROUNDUP(INDEX(GRID!$B$47:$BI$57,MATCH(E$7,GRID!$A$47:$A$57,0),MATCH(1,($U$2=GRID!$B$31:$BI$31)*(КАЛЕНДАРЬ!$BC28=GRID!$B$33:$BI$33),0))*(1-GRID!$B$69),0))</f>
        <v>28500</v>
      </c>
      <c r="G522" s="47" cm="1">
        <f t="array" ref="G522">IF($I$2="Открытый тариф",
INDEX(GRID!$B$34:$BI$44,MATCH(G$7,GRID!$A$34:$A$44,0),MATCH(1,($U$2=GRID!$B$31:$BI$31)*(КАЛЕНДАРЬ!$BC28=GRID!$B$33:$BI$33), 0)),
ROUNDUP(INDEX(GRID!$B$34:$BI$44,MATCH(G$7,GRID!$A$34:$A$44,0),MATCH(1,($U$2=GRID!$B$31:$BI$31)*(КАЛЕНДАРЬ!$BC28=GRID!$B$33:$BI$33),0))*(1-GRID!$B$69),0))</f>
        <v>27000</v>
      </c>
      <c r="H522" s="47" cm="1">
        <f t="array" ref="H522">IF($I$2="Открытый тариф",
INDEX(GRID!$B$47:$BI$57,MATCH(G$7,GRID!$A$47:$A$57,0),MATCH(1,($U$2=GRID!$B$31:$BI$31)*(КАЛЕНДАРЬ!$BC28=GRID!$B$33:$BI$33), 0)),
ROUNDUP(INDEX(GRID!$B$47:$BI$57,MATCH(G$7,GRID!$A$47:$A$57,0),MATCH(1,($U$2=GRID!$B$31:$BI$31)*(КАЛЕНДАРЬ!$BC28=GRID!$B$33:$BI$33),0))*(1-GRID!$B$69),0))</f>
        <v>29600</v>
      </c>
      <c r="I522" s="47" cm="1">
        <f t="array" ref="I522">IF($I$2="Открытый тариф",
INDEX(GRID!$B$34:$BI$44,MATCH(I$7,GRID!$A$34:$A$44,0),MATCH(1,($U$2=GRID!$B$31:$BI$31)*(КАЛЕНДАРЬ!$BC28=GRID!$B$33:$BI$33), 0)),
ROUNDUP(INDEX(GRID!$B$34:$BI$44,MATCH(I$7,GRID!$A$34:$A$44,0),MATCH(1,($U$2=GRID!$B$31:$BI$31)*(КАЛЕНДАРЬ!$BC28=GRID!$B$33:$BI$33),0))*(1-GRID!$B$69),0))</f>
        <v>28900</v>
      </c>
      <c r="J522" s="47" cm="1">
        <f t="array" ref="J522">IF($I$2="Открытый тариф",
INDEX(GRID!$B$47:$BI$57,MATCH(I$7,GRID!$A$47:$A$57,0),MATCH(1,($U$2=GRID!$B$31:$BI$31)*(КАЛЕНДАРЬ!$BC28=GRID!$B$33:$BI$33), 0)),
ROUNDUP(INDEX(GRID!$B$47:$BI$57,MATCH(I$7,GRID!$A$47:$A$57,0),MATCH(1,($U$2=GRID!$B$31:$BI$31)*(КАЛЕНДАРЬ!$BC28=GRID!$B$33:$BI$33),0))*(1-GRID!$B$69),0))</f>
        <v>31500</v>
      </c>
      <c r="K522" s="47" cm="1">
        <f t="array" ref="K522">IF($I$2="Открытый тариф",
INDEX(GRID!$B$34:$BI$44,MATCH(K$7,GRID!$A$34:$A$44,0),MATCH(1,($U$2=GRID!$B$31:$BI$31)*(КАЛЕНДАРЬ!$BC28=GRID!$B$33:$BI$33), 0)),
ROUNDUP(INDEX(GRID!$B$34:$BI$44,MATCH(K$7,GRID!$A$34:$A$44,0),MATCH(1,($U$2=GRID!$B$31:$BI$31)*(КАЛЕНДАРЬ!$BC28=GRID!$B$33:$BI$33),0))*(1-GRID!$B$69),0))</f>
        <v>30000</v>
      </c>
      <c r="L522" s="47" cm="1">
        <f t="array" ref="L522">IF($I$2="Открытый тариф",
INDEX(GRID!$B$47:$BI$57,MATCH(K$7,GRID!$A$47:$A$57,0),MATCH(1,($U$2=GRID!$B$31:$BI$31)*(КАЛЕНДАРЬ!$BC28=GRID!$B$33:$BI$33), 0)),
ROUNDUP(INDEX(GRID!$B$47:$BI$57,MATCH(K$7,GRID!$A$47:$A$57,0),MATCH(1,($U$2=GRID!$B$31:$BI$31)*(КАЛЕНДАРЬ!$BC28=GRID!$B$33:$BI$33),0))*(1-GRID!$B$69),0))</f>
        <v>32600</v>
      </c>
      <c r="M522" s="47" cm="1">
        <f t="array" ref="M522">IF($I$2="Открытый тариф",
INDEX(GRID!$B$34:$BI$44,MATCH(M$7,GRID!$A$34:$A$44,0),MATCH(1,($U$2=GRID!$B$31:$BI$31)*(КАЛЕНДАРЬ!$BC28=GRID!$B$33:$BI$33), 0)),
ROUNDUP(INDEX(GRID!$B$34:$BI$44,MATCH(M$7,GRID!$A$34:$A$44,0),MATCH(1,($U$2=GRID!$B$31:$BI$31)*(КАЛЕНДАРЬ!$BC28=GRID!$B$33:$BI$33),0))*(1-GRID!$B$69),0))</f>
        <v>31900</v>
      </c>
      <c r="N522" s="47" cm="1">
        <f t="array" ref="N522">IF($I$2="Открытый тариф",
INDEX(GRID!$B$47:$BI$57,MATCH(M$7,GRID!$A$47:$A$57,0),MATCH(1,($U$2=GRID!$B$31:$BI$31)*(КАЛЕНДАРЬ!$BC28=GRID!$B$33:$BI$33), 0)),
ROUNDUP(INDEX(GRID!$B$47:$BI$57,MATCH(M$7,GRID!$A$47:$A$57,0),MATCH(1,($U$2=GRID!$B$31:$BI$31)*(КАЛЕНДАРЬ!$BC28=GRID!$B$33:$BI$33),0))*(1-GRID!$B$69),0))</f>
        <v>34500</v>
      </c>
      <c r="O522" s="47" cm="1">
        <f t="array" ref="O522">IF($I$2="Открытый тариф",
INDEX(GRID!$B$34:$BI$44,MATCH(O$7,GRID!$A$34:$A$44,0),MATCH(1,($U$2=GRID!$B$31:$BI$31)*(КАЛЕНДАРЬ!$BC28=GRID!$B$33:$BI$33), 0)),
ROUNDUP(INDEX(GRID!$B$34:$BI$44,MATCH(O$7,GRID!$A$34:$A$44,0),MATCH(1,($U$2=GRID!$B$31:$BI$31)*(КАЛЕНДАРЬ!$BC28=GRID!$B$33:$BI$33),0))*(1-GRID!$B$69),0))</f>
        <v>39200</v>
      </c>
      <c r="P522" s="47" cm="1">
        <f t="array" ref="P522">IF($I$2="Открытый тариф",
INDEX(GRID!$B$47:$BI$57,MATCH(O$7,GRID!$A$47:$A$57,0),MATCH(1,($U$2=GRID!$B$31:$BI$31)*(КАЛЕНДАРЬ!$BC28=GRID!$B$33:$BI$33), 0)),
ROUNDUP(INDEX(GRID!$B$47:$BI$57,MATCH(O$7,GRID!$A$47:$A$57,0),MATCH(1,($U$2=GRID!$B$31:$BI$31)*(КАЛЕНДАРЬ!$BC28=GRID!$B$33:$BI$33),0))*(1-GRID!$B$69),0))</f>
        <v>41800</v>
      </c>
      <c r="Q522" s="47" cm="1">
        <f t="array" ref="Q522">IF($I$2="Открытый тариф",
INDEX(GRID!$B$34:$BI$44,MATCH(Q$7,GRID!$A$34:$A$44,0),MATCH(1,($U$2=GRID!$B$31:$BI$31)*(КАЛЕНДАРЬ!$BC28=GRID!$B$33:$BI$33), 0)),
ROUNDUP(INDEX(GRID!$B$34:$BI$44,MATCH(Q$7,GRID!$A$34:$A$44,0),MATCH(1,($U$2=GRID!$B$31:$BI$31)*(КАЛЕНДАРЬ!$BC28=GRID!$B$33:$BI$33),0))*(1-GRID!$B$69),0))</f>
        <v>41300</v>
      </c>
      <c r="R522" s="47" cm="1">
        <f t="array" ref="R522">IF($I$2="Открытый тариф",
INDEX(GRID!$B$47:$BI$57,MATCH(Q$7,GRID!$A$47:$A$57,0),MATCH(1,($U$2=GRID!$B$31:$BI$31)*(КАЛЕНДАРЬ!$BC28=GRID!$B$33:$BI$33), 0)),
ROUNDUP(INDEX(GRID!$B$47:$BI$57,MATCH(Q$7,GRID!$A$47:$A$57,0),MATCH(1,($U$2=GRID!$B$31:$BI$31)*(КАЛЕНДАРЬ!$BC28=GRID!$B$33:$BI$33),0))*(1-GRID!$B$69),0))</f>
        <v>43900</v>
      </c>
      <c r="S522" s="47" cm="1">
        <f t="array" ref="S522">IF($I$2="Открытый тариф",
INDEX(GRID!$B$34:$BI$44,MATCH(S$7,GRID!$A$34:$A$44,0),MATCH(1,($U$2=GRID!$B$31:$BI$31)*(КАЛЕНДАРЬ!$BC28=GRID!$B$33:$BI$33), 0)),
ROUNDUP(INDEX(GRID!$B$34:$BI$44,MATCH(S$7,GRID!$A$34:$A$44,0),MATCH(1,($U$2=GRID!$B$31:$BI$31)*(КАЛЕНДАРЬ!$BC28=GRID!$B$33:$BI$33),0))*(1-GRID!$B$69),0))</f>
        <v>45000</v>
      </c>
      <c r="T522" s="47" cm="1">
        <f t="array" ref="T522">IF($I$2="Открытый тариф",
INDEX(GRID!$B$47:$BI$57,MATCH(S$7,GRID!$A$47:$A$57,0),MATCH(1,($U$2=GRID!$B$31:$BI$31)*(КАЛЕНДАРЬ!$BC28=GRID!$B$33:$BI$33), 0)),
ROUNDUP(INDEX(GRID!$B$47:$BI$57,MATCH(S$7,GRID!$A$47:$A$57,0),MATCH(1,($U$2=GRID!$B$31:$BI$31)*(КАЛЕНДАРЬ!$BC28=GRID!$B$33:$BI$33),0))*(1-GRID!$B$69),0))</f>
        <v>47600</v>
      </c>
      <c r="U522" s="47" cm="1">
        <f t="array" ref="U522">IF($I$2="Открытый тариф",
INDEX(GRID!$B$34:$BI$44,MATCH(U$7,GRID!$A$34:$A$44,0),MATCH(1,($U$2=GRID!$B$31:$BI$31)*(КАЛЕНДАРЬ!$BC28=GRID!$B$33:$BI$33), 0)),
ROUNDUP(INDEX(GRID!$B$34:$BI$44,MATCH(U$7,GRID!$A$34:$A$44,0),MATCH(1,($U$2=GRID!$B$31:$BI$31)*(КАЛЕНДАРЬ!$BC28=GRID!$B$33:$BI$33),0))*(1-GRID!$B$69),0))</f>
        <v>51300</v>
      </c>
      <c r="V522" s="47" cm="1">
        <f t="array" ref="V522">IF($I$2="Открытый тариф",
INDEX(GRID!$B$47:$BI$57,MATCH(U$7,GRID!$A$47:$A$57,0),MATCH(1,($U$2=GRID!$B$31:$BI$31)*(КАЛЕНДАРЬ!$BC28=GRID!$B$33:$BI$33), 0)),
ROUNDUP(INDEX(GRID!$B$47:$BI$57,MATCH(U$7,GRID!$A$47:$A$57,0),MATCH(1,($U$2=GRID!$B$31:$BI$31)*(КАЛЕНДАРЬ!$BC28=GRID!$B$33:$BI$33),0))*(1-GRID!$B$69),0))</f>
        <v>53900</v>
      </c>
      <c r="W522" s="47" cm="1">
        <f t="array" ref="W522">IF($I$2="Открытый тариф",
INDEX(GRID!$B$34:$BI$44,MATCH(W$7,GRID!$A$34:$A$44,0),MATCH(1,($U$2=GRID!$B$31:$BI$31)*(КАЛЕНДАРЬ!$BC28=GRID!$B$33:$BI$33), 0)),
ROUNDUP(INDEX(GRID!$B$34:$BI$44,MATCH(W$7,GRID!$A$34:$A$44,0),MATCH(1,($U$2=GRID!$B$31:$BI$31)*(КАЛЕНДАРЬ!$BC28=GRID!$B$33:$BI$33),0))*(1-GRID!$B$69),0))</f>
        <v>157400</v>
      </c>
      <c r="X522" s="47" cm="1">
        <f t="array" ref="X522">IF($I$2="Открытый тариф",
INDEX(GRID!$B$47:$BI$57,MATCH(W$7,GRID!$A$47:$A$57,0),MATCH(1,($U$2=GRID!$B$31:$BI$31)*(КАЛЕНДАРЬ!$BC28=GRID!$B$33:$BI$33), 0)),
ROUNDUP(INDEX(GRID!$B$47:$BI$57,MATCH(W$7,GRID!$A$47:$A$57,0),MATCH(1,($U$2=GRID!$B$31:$BI$31)*(КАЛЕНДАРЬ!$BC28=GRID!$B$33:$BI$33),0))*(1-GRID!$B$69),0))</f>
        <v>160000</v>
      </c>
    </row>
    <row r="523" spans="1:24" x14ac:dyDescent="0.2">
      <c r="A523" s="117" t="s">
        <v>47</v>
      </c>
      <c r="B523" s="117">
        <v>26</v>
      </c>
      <c r="C523" s="47" cm="1">
        <f t="array" ref="C523">IF($I$2="Открытый тариф",
INDEX(GRID!$B$34:$BI$44,MATCH(C$7,GRID!$A$34:$A$44,0),MATCH(1,($U$2=GRID!$B$31:$BI$31)*(КАЛЕНДАРЬ!$BC29=GRID!$B$33:$BI$33), 0)),
ROUNDUP(INDEX(GRID!$B$34:$BI$44,MATCH(C$7,GRID!$A$34:$A$44,0),MATCH(1,($U$2=GRID!$B$31:$BI$31)*(КАЛЕНДАРЬ!$BC29=GRID!$B$33:$BI$33),0))*(1-GRID!$B$69),0))</f>
        <v>24000</v>
      </c>
      <c r="D523" s="47" cm="1">
        <f t="array" ref="D523">IF($I$2="Открытый тариф",
INDEX(GRID!$B$47:$BI$57,MATCH(C$7,GRID!$A$47:$A$57,0),MATCH(1,($U$2=GRID!$B$31:$BI$31)*(КАЛЕНДАРЬ!$BC29=GRID!$B$33:$BI$33), 0)),
ROUNDUP(INDEX(GRID!$B$47:$BI$57,MATCH(C$7,GRID!$A$47:$A$57,0),MATCH(1,($U$2=GRID!$B$31:$BI$31)*(КАЛЕНДАРЬ!$BC29=GRID!$B$33:$BI$33),0))*(1-GRID!$B$69),0))</f>
        <v>26600</v>
      </c>
      <c r="E523" s="47" cm="1">
        <f t="array" ref="E523">IF($I$2="Открытый тариф",
INDEX(GRID!$B$34:$BI$44,MATCH(E$7,GRID!$A$34:$A$44,0),MATCH(1,($U$2=GRID!$B$31:$BI$31)*(КАЛЕНДАРЬ!$BC29=GRID!$B$33:$BI$33), 0)),
ROUNDUP(INDEX(GRID!$B$34:$BI$44,MATCH(E$7,GRID!$A$34:$A$44,0),MATCH(1,($U$2=GRID!$B$31:$BI$31)*(КАЛЕНДАРЬ!$BC29=GRID!$B$33:$BI$33),0))*(1-GRID!$B$69),0))</f>
        <v>25900</v>
      </c>
      <c r="F523" s="47" cm="1">
        <f t="array" ref="F523">IF($I$2="Открытый тариф",
INDEX(GRID!$B$47:$BI$57,MATCH(E$7,GRID!$A$47:$A$57,0),MATCH(1,($U$2=GRID!$B$31:$BI$31)*(КАЛЕНДАРЬ!$BC29=GRID!$B$33:$BI$33), 0)),
ROUNDUP(INDEX(GRID!$B$47:$BI$57,MATCH(E$7,GRID!$A$47:$A$57,0),MATCH(1,($U$2=GRID!$B$31:$BI$31)*(КАЛЕНДАРЬ!$BC29=GRID!$B$33:$BI$33),0))*(1-GRID!$B$69),0))</f>
        <v>28500</v>
      </c>
      <c r="G523" s="47" cm="1">
        <f t="array" ref="G523">IF($I$2="Открытый тариф",
INDEX(GRID!$B$34:$BI$44,MATCH(G$7,GRID!$A$34:$A$44,0),MATCH(1,($U$2=GRID!$B$31:$BI$31)*(КАЛЕНДАРЬ!$BC29=GRID!$B$33:$BI$33), 0)),
ROUNDUP(INDEX(GRID!$B$34:$BI$44,MATCH(G$7,GRID!$A$34:$A$44,0),MATCH(1,($U$2=GRID!$B$31:$BI$31)*(КАЛЕНДАРЬ!$BC29=GRID!$B$33:$BI$33),0))*(1-GRID!$B$69),0))</f>
        <v>27000</v>
      </c>
      <c r="H523" s="47" cm="1">
        <f t="array" ref="H523">IF($I$2="Открытый тариф",
INDEX(GRID!$B$47:$BI$57,MATCH(G$7,GRID!$A$47:$A$57,0),MATCH(1,($U$2=GRID!$B$31:$BI$31)*(КАЛЕНДАРЬ!$BC29=GRID!$B$33:$BI$33), 0)),
ROUNDUP(INDEX(GRID!$B$47:$BI$57,MATCH(G$7,GRID!$A$47:$A$57,0),MATCH(1,($U$2=GRID!$B$31:$BI$31)*(КАЛЕНДАРЬ!$BC29=GRID!$B$33:$BI$33),0))*(1-GRID!$B$69),0))</f>
        <v>29600</v>
      </c>
      <c r="I523" s="47" cm="1">
        <f t="array" ref="I523">IF($I$2="Открытый тариф",
INDEX(GRID!$B$34:$BI$44,MATCH(I$7,GRID!$A$34:$A$44,0),MATCH(1,($U$2=GRID!$B$31:$BI$31)*(КАЛЕНДАРЬ!$BC29=GRID!$B$33:$BI$33), 0)),
ROUNDUP(INDEX(GRID!$B$34:$BI$44,MATCH(I$7,GRID!$A$34:$A$44,0),MATCH(1,($U$2=GRID!$B$31:$BI$31)*(КАЛЕНДАРЬ!$BC29=GRID!$B$33:$BI$33),0))*(1-GRID!$B$69),0))</f>
        <v>28900</v>
      </c>
      <c r="J523" s="47" cm="1">
        <f t="array" ref="J523">IF($I$2="Открытый тариф",
INDEX(GRID!$B$47:$BI$57,MATCH(I$7,GRID!$A$47:$A$57,0),MATCH(1,($U$2=GRID!$B$31:$BI$31)*(КАЛЕНДАРЬ!$BC29=GRID!$B$33:$BI$33), 0)),
ROUNDUP(INDEX(GRID!$B$47:$BI$57,MATCH(I$7,GRID!$A$47:$A$57,0),MATCH(1,($U$2=GRID!$B$31:$BI$31)*(КАЛЕНДАРЬ!$BC29=GRID!$B$33:$BI$33),0))*(1-GRID!$B$69),0))</f>
        <v>31500</v>
      </c>
      <c r="K523" s="47" cm="1">
        <f t="array" ref="K523">IF($I$2="Открытый тариф",
INDEX(GRID!$B$34:$BI$44,MATCH(K$7,GRID!$A$34:$A$44,0),MATCH(1,($U$2=GRID!$B$31:$BI$31)*(КАЛЕНДАРЬ!$BC29=GRID!$B$33:$BI$33), 0)),
ROUNDUP(INDEX(GRID!$B$34:$BI$44,MATCH(K$7,GRID!$A$34:$A$44,0),MATCH(1,($U$2=GRID!$B$31:$BI$31)*(КАЛЕНДАРЬ!$BC29=GRID!$B$33:$BI$33),0))*(1-GRID!$B$69),0))</f>
        <v>30000</v>
      </c>
      <c r="L523" s="47" cm="1">
        <f t="array" ref="L523">IF($I$2="Открытый тариф",
INDEX(GRID!$B$47:$BI$57,MATCH(K$7,GRID!$A$47:$A$57,0),MATCH(1,($U$2=GRID!$B$31:$BI$31)*(КАЛЕНДАРЬ!$BC29=GRID!$B$33:$BI$33), 0)),
ROUNDUP(INDEX(GRID!$B$47:$BI$57,MATCH(K$7,GRID!$A$47:$A$57,0),MATCH(1,($U$2=GRID!$B$31:$BI$31)*(КАЛЕНДАРЬ!$BC29=GRID!$B$33:$BI$33),0))*(1-GRID!$B$69),0))</f>
        <v>32600</v>
      </c>
      <c r="M523" s="47" cm="1">
        <f t="array" ref="M523">IF($I$2="Открытый тариф",
INDEX(GRID!$B$34:$BI$44,MATCH(M$7,GRID!$A$34:$A$44,0),MATCH(1,($U$2=GRID!$B$31:$BI$31)*(КАЛЕНДАРЬ!$BC29=GRID!$B$33:$BI$33), 0)),
ROUNDUP(INDEX(GRID!$B$34:$BI$44,MATCH(M$7,GRID!$A$34:$A$44,0),MATCH(1,($U$2=GRID!$B$31:$BI$31)*(КАЛЕНДАРЬ!$BC29=GRID!$B$33:$BI$33),0))*(1-GRID!$B$69),0))</f>
        <v>31900</v>
      </c>
      <c r="N523" s="47" cm="1">
        <f t="array" ref="N523">IF($I$2="Открытый тариф",
INDEX(GRID!$B$47:$BI$57,MATCH(M$7,GRID!$A$47:$A$57,0),MATCH(1,($U$2=GRID!$B$31:$BI$31)*(КАЛЕНДАРЬ!$BC29=GRID!$B$33:$BI$33), 0)),
ROUNDUP(INDEX(GRID!$B$47:$BI$57,MATCH(M$7,GRID!$A$47:$A$57,0),MATCH(1,($U$2=GRID!$B$31:$BI$31)*(КАЛЕНДАРЬ!$BC29=GRID!$B$33:$BI$33),0))*(1-GRID!$B$69),0))</f>
        <v>34500</v>
      </c>
      <c r="O523" s="47" cm="1">
        <f t="array" ref="O523">IF($I$2="Открытый тариф",
INDEX(GRID!$B$34:$BI$44,MATCH(O$7,GRID!$A$34:$A$44,0),MATCH(1,($U$2=GRID!$B$31:$BI$31)*(КАЛЕНДАРЬ!$BC29=GRID!$B$33:$BI$33), 0)),
ROUNDUP(INDEX(GRID!$B$34:$BI$44,MATCH(O$7,GRID!$A$34:$A$44,0),MATCH(1,($U$2=GRID!$B$31:$BI$31)*(КАЛЕНДАРЬ!$BC29=GRID!$B$33:$BI$33),0))*(1-GRID!$B$69),0))</f>
        <v>39200</v>
      </c>
      <c r="P523" s="47" cm="1">
        <f t="array" ref="P523">IF($I$2="Открытый тариф",
INDEX(GRID!$B$47:$BI$57,MATCH(O$7,GRID!$A$47:$A$57,0),MATCH(1,($U$2=GRID!$B$31:$BI$31)*(КАЛЕНДАРЬ!$BC29=GRID!$B$33:$BI$33), 0)),
ROUNDUP(INDEX(GRID!$B$47:$BI$57,MATCH(O$7,GRID!$A$47:$A$57,0),MATCH(1,($U$2=GRID!$B$31:$BI$31)*(КАЛЕНДАРЬ!$BC29=GRID!$B$33:$BI$33),0))*(1-GRID!$B$69),0))</f>
        <v>41800</v>
      </c>
      <c r="Q523" s="47" cm="1">
        <f t="array" ref="Q523">IF($I$2="Открытый тариф",
INDEX(GRID!$B$34:$BI$44,MATCH(Q$7,GRID!$A$34:$A$44,0),MATCH(1,($U$2=GRID!$B$31:$BI$31)*(КАЛЕНДАРЬ!$BC29=GRID!$B$33:$BI$33), 0)),
ROUNDUP(INDEX(GRID!$B$34:$BI$44,MATCH(Q$7,GRID!$A$34:$A$44,0),MATCH(1,($U$2=GRID!$B$31:$BI$31)*(КАЛЕНДАРЬ!$BC29=GRID!$B$33:$BI$33),0))*(1-GRID!$B$69),0))</f>
        <v>41300</v>
      </c>
      <c r="R523" s="47" cm="1">
        <f t="array" ref="R523">IF($I$2="Открытый тариф",
INDEX(GRID!$B$47:$BI$57,MATCH(Q$7,GRID!$A$47:$A$57,0),MATCH(1,($U$2=GRID!$B$31:$BI$31)*(КАЛЕНДАРЬ!$BC29=GRID!$B$33:$BI$33), 0)),
ROUNDUP(INDEX(GRID!$B$47:$BI$57,MATCH(Q$7,GRID!$A$47:$A$57,0),MATCH(1,($U$2=GRID!$B$31:$BI$31)*(КАЛЕНДАРЬ!$BC29=GRID!$B$33:$BI$33),0))*(1-GRID!$B$69),0))</f>
        <v>43900</v>
      </c>
      <c r="S523" s="47" cm="1">
        <f t="array" ref="S523">IF($I$2="Открытый тариф",
INDEX(GRID!$B$34:$BI$44,MATCH(S$7,GRID!$A$34:$A$44,0),MATCH(1,($U$2=GRID!$B$31:$BI$31)*(КАЛЕНДАРЬ!$BC29=GRID!$B$33:$BI$33), 0)),
ROUNDUP(INDEX(GRID!$B$34:$BI$44,MATCH(S$7,GRID!$A$34:$A$44,0),MATCH(1,($U$2=GRID!$B$31:$BI$31)*(КАЛЕНДАРЬ!$BC29=GRID!$B$33:$BI$33),0))*(1-GRID!$B$69),0))</f>
        <v>45000</v>
      </c>
      <c r="T523" s="47" cm="1">
        <f t="array" ref="T523">IF($I$2="Открытый тариф",
INDEX(GRID!$B$47:$BI$57,MATCH(S$7,GRID!$A$47:$A$57,0),MATCH(1,($U$2=GRID!$B$31:$BI$31)*(КАЛЕНДАРЬ!$BC29=GRID!$B$33:$BI$33), 0)),
ROUNDUP(INDEX(GRID!$B$47:$BI$57,MATCH(S$7,GRID!$A$47:$A$57,0),MATCH(1,($U$2=GRID!$B$31:$BI$31)*(КАЛЕНДАРЬ!$BC29=GRID!$B$33:$BI$33),0))*(1-GRID!$B$69),0))</f>
        <v>47600</v>
      </c>
      <c r="U523" s="47" cm="1">
        <f t="array" ref="U523">IF($I$2="Открытый тариф",
INDEX(GRID!$B$34:$BI$44,MATCH(U$7,GRID!$A$34:$A$44,0),MATCH(1,($U$2=GRID!$B$31:$BI$31)*(КАЛЕНДАРЬ!$BC29=GRID!$B$33:$BI$33), 0)),
ROUNDUP(INDEX(GRID!$B$34:$BI$44,MATCH(U$7,GRID!$A$34:$A$44,0),MATCH(1,($U$2=GRID!$B$31:$BI$31)*(КАЛЕНДАРЬ!$BC29=GRID!$B$33:$BI$33),0))*(1-GRID!$B$69),0))</f>
        <v>51300</v>
      </c>
      <c r="V523" s="47" cm="1">
        <f t="array" ref="V523">IF($I$2="Открытый тариф",
INDEX(GRID!$B$47:$BI$57,MATCH(U$7,GRID!$A$47:$A$57,0),MATCH(1,($U$2=GRID!$B$31:$BI$31)*(КАЛЕНДАРЬ!$BC29=GRID!$B$33:$BI$33), 0)),
ROUNDUP(INDEX(GRID!$B$47:$BI$57,MATCH(U$7,GRID!$A$47:$A$57,0),MATCH(1,($U$2=GRID!$B$31:$BI$31)*(КАЛЕНДАРЬ!$BC29=GRID!$B$33:$BI$33),0))*(1-GRID!$B$69),0))</f>
        <v>53900</v>
      </c>
      <c r="W523" s="47" cm="1">
        <f t="array" ref="W523">IF($I$2="Открытый тариф",
INDEX(GRID!$B$34:$BI$44,MATCH(W$7,GRID!$A$34:$A$44,0),MATCH(1,($U$2=GRID!$B$31:$BI$31)*(КАЛЕНДАРЬ!$BC29=GRID!$B$33:$BI$33), 0)),
ROUNDUP(INDEX(GRID!$B$34:$BI$44,MATCH(W$7,GRID!$A$34:$A$44,0),MATCH(1,($U$2=GRID!$B$31:$BI$31)*(КАЛЕНДАРЬ!$BC29=GRID!$B$33:$BI$33),0))*(1-GRID!$B$69),0))</f>
        <v>157400</v>
      </c>
      <c r="X523" s="47" cm="1">
        <f t="array" ref="X523">IF($I$2="Открытый тариф",
INDEX(GRID!$B$47:$BI$57,MATCH(W$7,GRID!$A$47:$A$57,0),MATCH(1,($U$2=GRID!$B$31:$BI$31)*(КАЛЕНДАРЬ!$BC29=GRID!$B$33:$BI$33), 0)),
ROUNDUP(INDEX(GRID!$B$47:$BI$57,MATCH(W$7,GRID!$A$47:$A$57,0),MATCH(1,($U$2=GRID!$B$31:$BI$31)*(КАЛЕНДАРЬ!$BC29=GRID!$B$33:$BI$33),0))*(1-GRID!$B$69),0))</f>
        <v>160000</v>
      </c>
    </row>
    <row r="524" spans="1:24" x14ac:dyDescent="0.2">
      <c r="A524" s="117" t="s">
        <v>48</v>
      </c>
      <c r="B524" s="117">
        <v>27</v>
      </c>
      <c r="C524" s="47" cm="1">
        <f t="array" ref="C524">IF($I$2="Открытый тариф",
INDEX(GRID!$B$34:$BI$44,MATCH(C$7,GRID!$A$34:$A$44,0),MATCH(1,($U$2=GRID!$B$31:$BI$31)*(КАЛЕНДАРЬ!$BC30=GRID!$B$33:$BI$33), 0)),
ROUNDUP(INDEX(GRID!$B$34:$BI$44,MATCH(C$7,GRID!$A$34:$A$44,0),MATCH(1,($U$2=GRID!$B$31:$BI$31)*(КАЛЕНДАРЬ!$BC30=GRID!$B$33:$BI$33),0))*(1-GRID!$B$69),0))</f>
        <v>24000</v>
      </c>
      <c r="D524" s="47" cm="1">
        <f t="array" ref="D524">IF($I$2="Открытый тариф",
INDEX(GRID!$B$47:$BI$57,MATCH(C$7,GRID!$A$47:$A$57,0),MATCH(1,($U$2=GRID!$B$31:$BI$31)*(КАЛЕНДАРЬ!$BC30=GRID!$B$33:$BI$33), 0)),
ROUNDUP(INDEX(GRID!$B$47:$BI$57,MATCH(C$7,GRID!$A$47:$A$57,0),MATCH(1,($U$2=GRID!$B$31:$BI$31)*(КАЛЕНДАРЬ!$BC30=GRID!$B$33:$BI$33),0))*(1-GRID!$B$69),0))</f>
        <v>26600</v>
      </c>
      <c r="E524" s="47" cm="1">
        <f t="array" ref="E524">IF($I$2="Открытый тариф",
INDEX(GRID!$B$34:$BI$44,MATCH(E$7,GRID!$A$34:$A$44,0),MATCH(1,($U$2=GRID!$B$31:$BI$31)*(КАЛЕНДАРЬ!$BC30=GRID!$B$33:$BI$33), 0)),
ROUNDUP(INDEX(GRID!$B$34:$BI$44,MATCH(E$7,GRID!$A$34:$A$44,0),MATCH(1,($U$2=GRID!$B$31:$BI$31)*(КАЛЕНДАРЬ!$BC30=GRID!$B$33:$BI$33),0))*(1-GRID!$B$69),0))</f>
        <v>25900</v>
      </c>
      <c r="F524" s="47" cm="1">
        <f t="array" ref="F524">IF($I$2="Открытый тариф",
INDEX(GRID!$B$47:$BI$57,MATCH(E$7,GRID!$A$47:$A$57,0),MATCH(1,($U$2=GRID!$B$31:$BI$31)*(КАЛЕНДАРЬ!$BC30=GRID!$B$33:$BI$33), 0)),
ROUNDUP(INDEX(GRID!$B$47:$BI$57,MATCH(E$7,GRID!$A$47:$A$57,0),MATCH(1,($U$2=GRID!$B$31:$BI$31)*(КАЛЕНДАРЬ!$BC30=GRID!$B$33:$BI$33),0))*(1-GRID!$B$69),0))</f>
        <v>28500</v>
      </c>
      <c r="G524" s="47" cm="1">
        <f t="array" ref="G524">IF($I$2="Открытый тариф",
INDEX(GRID!$B$34:$BI$44,MATCH(G$7,GRID!$A$34:$A$44,0),MATCH(1,($U$2=GRID!$B$31:$BI$31)*(КАЛЕНДАРЬ!$BC30=GRID!$B$33:$BI$33), 0)),
ROUNDUP(INDEX(GRID!$B$34:$BI$44,MATCH(G$7,GRID!$A$34:$A$44,0),MATCH(1,($U$2=GRID!$B$31:$BI$31)*(КАЛЕНДАРЬ!$BC30=GRID!$B$33:$BI$33),0))*(1-GRID!$B$69),0))</f>
        <v>27000</v>
      </c>
      <c r="H524" s="47" cm="1">
        <f t="array" ref="H524">IF($I$2="Открытый тариф",
INDEX(GRID!$B$47:$BI$57,MATCH(G$7,GRID!$A$47:$A$57,0),MATCH(1,($U$2=GRID!$B$31:$BI$31)*(КАЛЕНДАРЬ!$BC30=GRID!$B$33:$BI$33), 0)),
ROUNDUP(INDEX(GRID!$B$47:$BI$57,MATCH(G$7,GRID!$A$47:$A$57,0),MATCH(1,($U$2=GRID!$B$31:$BI$31)*(КАЛЕНДАРЬ!$BC30=GRID!$B$33:$BI$33),0))*(1-GRID!$B$69),0))</f>
        <v>29600</v>
      </c>
      <c r="I524" s="47" cm="1">
        <f t="array" ref="I524">IF($I$2="Открытый тариф",
INDEX(GRID!$B$34:$BI$44,MATCH(I$7,GRID!$A$34:$A$44,0),MATCH(1,($U$2=GRID!$B$31:$BI$31)*(КАЛЕНДАРЬ!$BC30=GRID!$B$33:$BI$33), 0)),
ROUNDUP(INDEX(GRID!$B$34:$BI$44,MATCH(I$7,GRID!$A$34:$A$44,0),MATCH(1,($U$2=GRID!$B$31:$BI$31)*(КАЛЕНДАРЬ!$BC30=GRID!$B$33:$BI$33),0))*(1-GRID!$B$69),0))</f>
        <v>28900</v>
      </c>
      <c r="J524" s="47" cm="1">
        <f t="array" ref="J524">IF($I$2="Открытый тариф",
INDEX(GRID!$B$47:$BI$57,MATCH(I$7,GRID!$A$47:$A$57,0),MATCH(1,($U$2=GRID!$B$31:$BI$31)*(КАЛЕНДАРЬ!$BC30=GRID!$B$33:$BI$33), 0)),
ROUNDUP(INDEX(GRID!$B$47:$BI$57,MATCH(I$7,GRID!$A$47:$A$57,0),MATCH(1,($U$2=GRID!$B$31:$BI$31)*(КАЛЕНДАРЬ!$BC30=GRID!$B$33:$BI$33),0))*(1-GRID!$B$69),0))</f>
        <v>31500</v>
      </c>
      <c r="K524" s="47" cm="1">
        <f t="array" ref="K524">IF($I$2="Открытый тариф",
INDEX(GRID!$B$34:$BI$44,MATCH(K$7,GRID!$A$34:$A$44,0),MATCH(1,($U$2=GRID!$B$31:$BI$31)*(КАЛЕНДАРЬ!$BC30=GRID!$B$33:$BI$33), 0)),
ROUNDUP(INDEX(GRID!$B$34:$BI$44,MATCH(K$7,GRID!$A$34:$A$44,0),MATCH(1,($U$2=GRID!$B$31:$BI$31)*(КАЛЕНДАРЬ!$BC30=GRID!$B$33:$BI$33),0))*(1-GRID!$B$69),0))</f>
        <v>30000</v>
      </c>
      <c r="L524" s="47" cm="1">
        <f t="array" ref="L524">IF($I$2="Открытый тариф",
INDEX(GRID!$B$47:$BI$57,MATCH(K$7,GRID!$A$47:$A$57,0),MATCH(1,($U$2=GRID!$B$31:$BI$31)*(КАЛЕНДАРЬ!$BC30=GRID!$B$33:$BI$33), 0)),
ROUNDUP(INDEX(GRID!$B$47:$BI$57,MATCH(K$7,GRID!$A$47:$A$57,0),MATCH(1,($U$2=GRID!$B$31:$BI$31)*(КАЛЕНДАРЬ!$BC30=GRID!$B$33:$BI$33),0))*(1-GRID!$B$69),0))</f>
        <v>32600</v>
      </c>
      <c r="M524" s="47" cm="1">
        <f t="array" ref="M524">IF($I$2="Открытый тариф",
INDEX(GRID!$B$34:$BI$44,MATCH(M$7,GRID!$A$34:$A$44,0),MATCH(1,($U$2=GRID!$B$31:$BI$31)*(КАЛЕНДАРЬ!$BC30=GRID!$B$33:$BI$33), 0)),
ROUNDUP(INDEX(GRID!$B$34:$BI$44,MATCH(M$7,GRID!$A$34:$A$44,0),MATCH(1,($U$2=GRID!$B$31:$BI$31)*(КАЛЕНДАРЬ!$BC30=GRID!$B$33:$BI$33),0))*(1-GRID!$B$69),0))</f>
        <v>31900</v>
      </c>
      <c r="N524" s="47" cm="1">
        <f t="array" ref="N524">IF($I$2="Открытый тариф",
INDEX(GRID!$B$47:$BI$57,MATCH(M$7,GRID!$A$47:$A$57,0),MATCH(1,($U$2=GRID!$B$31:$BI$31)*(КАЛЕНДАРЬ!$BC30=GRID!$B$33:$BI$33), 0)),
ROUNDUP(INDEX(GRID!$B$47:$BI$57,MATCH(M$7,GRID!$A$47:$A$57,0),MATCH(1,($U$2=GRID!$B$31:$BI$31)*(КАЛЕНДАРЬ!$BC30=GRID!$B$33:$BI$33),0))*(1-GRID!$B$69),0))</f>
        <v>34500</v>
      </c>
      <c r="O524" s="47" cm="1">
        <f t="array" ref="O524">IF($I$2="Открытый тариф",
INDEX(GRID!$B$34:$BI$44,MATCH(O$7,GRID!$A$34:$A$44,0),MATCH(1,($U$2=GRID!$B$31:$BI$31)*(КАЛЕНДАРЬ!$BC30=GRID!$B$33:$BI$33), 0)),
ROUNDUP(INDEX(GRID!$B$34:$BI$44,MATCH(O$7,GRID!$A$34:$A$44,0),MATCH(1,($U$2=GRID!$B$31:$BI$31)*(КАЛЕНДАРЬ!$BC30=GRID!$B$33:$BI$33),0))*(1-GRID!$B$69),0))</f>
        <v>39200</v>
      </c>
      <c r="P524" s="47" cm="1">
        <f t="array" ref="P524">IF($I$2="Открытый тариф",
INDEX(GRID!$B$47:$BI$57,MATCH(O$7,GRID!$A$47:$A$57,0),MATCH(1,($U$2=GRID!$B$31:$BI$31)*(КАЛЕНДАРЬ!$BC30=GRID!$B$33:$BI$33), 0)),
ROUNDUP(INDEX(GRID!$B$47:$BI$57,MATCH(O$7,GRID!$A$47:$A$57,0),MATCH(1,($U$2=GRID!$B$31:$BI$31)*(КАЛЕНДАРЬ!$BC30=GRID!$B$33:$BI$33),0))*(1-GRID!$B$69),0))</f>
        <v>41800</v>
      </c>
      <c r="Q524" s="47" cm="1">
        <f t="array" ref="Q524">IF($I$2="Открытый тариф",
INDEX(GRID!$B$34:$BI$44,MATCH(Q$7,GRID!$A$34:$A$44,0),MATCH(1,($U$2=GRID!$B$31:$BI$31)*(КАЛЕНДАРЬ!$BC30=GRID!$B$33:$BI$33), 0)),
ROUNDUP(INDEX(GRID!$B$34:$BI$44,MATCH(Q$7,GRID!$A$34:$A$44,0),MATCH(1,($U$2=GRID!$B$31:$BI$31)*(КАЛЕНДАРЬ!$BC30=GRID!$B$33:$BI$33),0))*(1-GRID!$B$69),0))</f>
        <v>41300</v>
      </c>
      <c r="R524" s="47" cm="1">
        <f t="array" ref="R524">IF($I$2="Открытый тариф",
INDEX(GRID!$B$47:$BI$57,MATCH(Q$7,GRID!$A$47:$A$57,0),MATCH(1,($U$2=GRID!$B$31:$BI$31)*(КАЛЕНДАРЬ!$BC30=GRID!$B$33:$BI$33), 0)),
ROUNDUP(INDEX(GRID!$B$47:$BI$57,MATCH(Q$7,GRID!$A$47:$A$57,0),MATCH(1,($U$2=GRID!$B$31:$BI$31)*(КАЛЕНДАРЬ!$BC30=GRID!$B$33:$BI$33),0))*(1-GRID!$B$69),0))</f>
        <v>43900</v>
      </c>
      <c r="S524" s="47" cm="1">
        <f t="array" ref="S524">IF($I$2="Открытый тариф",
INDEX(GRID!$B$34:$BI$44,MATCH(S$7,GRID!$A$34:$A$44,0),MATCH(1,($U$2=GRID!$B$31:$BI$31)*(КАЛЕНДАРЬ!$BC30=GRID!$B$33:$BI$33), 0)),
ROUNDUP(INDEX(GRID!$B$34:$BI$44,MATCH(S$7,GRID!$A$34:$A$44,0),MATCH(1,($U$2=GRID!$B$31:$BI$31)*(КАЛЕНДАРЬ!$BC30=GRID!$B$33:$BI$33),0))*(1-GRID!$B$69),0))</f>
        <v>45000</v>
      </c>
      <c r="T524" s="47" cm="1">
        <f t="array" ref="T524">IF($I$2="Открытый тариф",
INDEX(GRID!$B$47:$BI$57,MATCH(S$7,GRID!$A$47:$A$57,0),MATCH(1,($U$2=GRID!$B$31:$BI$31)*(КАЛЕНДАРЬ!$BC30=GRID!$B$33:$BI$33), 0)),
ROUNDUP(INDEX(GRID!$B$47:$BI$57,MATCH(S$7,GRID!$A$47:$A$57,0),MATCH(1,($U$2=GRID!$B$31:$BI$31)*(КАЛЕНДАРЬ!$BC30=GRID!$B$33:$BI$33),0))*(1-GRID!$B$69),0))</f>
        <v>47600</v>
      </c>
      <c r="U524" s="47" cm="1">
        <f t="array" ref="U524">IF($I$2="Открытый тариф",
INDEX(GRID!$B$34:$BI$44,MATCH(U$7,GRID!$A$34:$A$44,0),MATCH(1,($U$2=GRID!$B$31:$BI$31)*(КАЛЕНДАРЬ!$BC30=GRID!$B$33:$BI$33), 0)),
ROUNDUP(INDEX(GRID!$B$34:$BI$44,MATCH(U$7,GRID!$A$34:$A$44,0),MATCH(1,($U$2=GRID!$B$31:$BI$31)*(КАЛЕНДАРЬ!$BC30=GRID!$B$33:$BI$33),0))*(1-GRID!$B$69),0))</f>
        <v>51300</v>
      </c>
      <c r="V524" s="47" cm="1">
        <f t="array" ref="V524">IF($I$2="Открытый тариф",
INDEX(GRID!$B$47:$BI$57,MATCH(U$7,GRID!$A$47:$A$57,0),MATCH(1,($U$2=GRID!$B$31:$BI$31)*(КАЛЕНДАРЬ!$BC30=GRID!$B$33:$BI$33), 0)),
ROUNDUP(INDEX(GRID!$B$47:$BI$57,MATCH(U$7,GRID!$A$47:$A$57,0),MATCH(1,($U$2=GRID!$B$31:$BI$31)*(КАЛЕНДАРЬ!$BC30=GRID!$B$33:$BI$33),0))*(1-GRID!$B$69),0))</f>
        <v>53900</v>
      </c>
      <c r="W524" s="47" cm="1">
        <f t="array" ref="W524">IF($I$2="Открытый тариф",
INDEX(GRID!$B$34:$BI$44,MATCH(W$7,GRID!$A$34:$A$44,0),MATCH(1,($U$2=GRID!$B$31:$BI$31)*(КАЛЕНДАРЬ!$BC30=GRID!$B$33:$BI$33), 0)),
ROUNDUP(INDEX(GRID!$B$34:$BI$44,MATCH(W$7,GRID!$A$34:$A$44,0),MATCH(1,($U$2=GRID!$B$31:$BI$31)*(КАЛЕНДАРЬ!$BC30=GRID!$B$33:$BI$33),0))*(1-GRID!$B$69),0))</f>
        <v>157400</v>
      </c>
      <c r="X524" s="47" cm="1">
        <f t="array" ref="X524">IF($I$2="Открытый тариф",
INDEX(GRID!$B$47:$BI$57,MATCH(W$7,GRID!$A$47:$A$57,0),MATCH(1,($U$2=GRID!$B$31:$BI$31)*(КАЛЕНДАРЬ!$BC30=GRID!$B$33:$BI$33), 0)),
ROUNDUP(INDEX(GRID!$B$47:$BI$57,MATCH(W$7,GRID!$A$47:$A$57,0),MATCH(1,($U$2=GRID!$B$31:$BI$31)*(КАЛЕНДАРЬ!$BC30=GRID!$B$33:$BI$33),0))*(1-GRID!$B$69),0))</f>
        <v>160000</v>
      </c>
    </row>
    <row r="525" spans="1:24" x14ac:dyDescent="0.2">
      <c r="A525" s="117" t="s">
        <v>42</v>
      </c>
      <c r="B525" s="117">
        <v>28</v>
      </c>
      <c r="C525" s="47" cm="1">
        <f t="array" ref="C525">IF($I$2="Открытый тариф",
INDEX(GRID!$B$34:$BI$44,MATCH(C$7,GRID!$A$34:$A$44,0),MATCH(1,($U$2=GRID!$B$31:$BI$31)*(КАЛЕНДАРЬ!$BC31=GRID!$B$33:$BI$33), 0)),
ROUNDUP(INDEX(GRID!$B$34:$BI$44,MATCH(C$7,GRID!$A$34:$A$44,0),MATCH(1,($U$2=GRID!$B$31:$BI$31)*(КАЛЕНДАРЬ!$BC31=GRID!$B$33:$BI$33),0))*(1-GRID!$B$69),0))</f>
        <v>24000</v>
      </c>
      <c r="D525" s="47" cm="1">
        <f t="array" ref="D525">IF($I$2="Открытый тариф",
INDEX(GRID!$B$47:$BI$57,MATCH(C$7,GRID!$A$47:$A$57,0),MATCH(1,($U$2=GRID!$B$31:$BI$31)*(КАЛЕНДАРЬ!$BC31=GRID!$B$33:$BI$33), 0)),
ROUNDUP(INDEX(GRID!$B$47:$BI$57,MATCH(C$7,GRID!$A$47:$A$57,0),MATCH(1,($U$2=GRID!$B$31:$BI$31)*(КАЛЕНДАРЬ!$BC31=GRID!$B$33:$BI$33),0))*(1-GRID!$B$69),0))</f>
        <v>26600</v>
      </c>
      <c r="E525" s="47" cm="1">
        <f t="array" ref="E525">IF($I$2="Открытый тариф",
INDEX(GRID!$B$34:$BI$44,MATCH(E$7,GRID!$A$34:$A$44,0),MATCH(1,($U$2=GRID!$B$31:$BI$31)*(КАЛЕНДАРЬ!$BC31=GRID!$B$33:$BI$33), 0)),
ROUNDUP(INDEX(GRID!$B$34:$BI$44,MATCH(E$7,GRID!$A$34:$A$44,0),MATCH(1,($U$2=GRID!$B$31:$BI$31)*(КАЛЕНДАРЬ!$BC31=GRID!$B$33:$BI$33),0))*(1-GRID!$B$69),0))</f>
        <v>25900</v>
      </c>
      <c r="F525" s="47" cm="1">
        <f t="array" ref="F525">IF($I$2="Открытый тариф",
INDEX(GRID!$B$47:$BI$57,MATCH(E$7,GRID!$A$47:$A$57,0),MATCH(1,($U$2=GRID!$B$31:$BI$31)*(КАЛЕНДАРЬ!$BC31=GRID!$B$33:$BI$33), 0)),
ROUNDUP(INDEX(GRID!$B$47:$BI$57,MATCH(E$7,GRID!$A$47:$A$57,0),MATCH(1,($U$2=GRID!$B$31:$BI$31)*(КАЛЕНДАРЬ!$BC31=GRID!$B$33:$BI$33),0))*(1-GRID!$B$69),0))</f>
        <v>28500</v>
      </c>
      <c r="G525" s="47" cm="1">
        <f t="array" ref="G525">IF($I$2="Открытый тариф",
INDEX(GRID!$B$34:$BI$44,MATCH(G$7,GRID!$A$34:$A$44,0),MATCH(1,($U$2=GRID!$B$31:$BI$31)*(КАЛЕНДАРЬ!$BC31=GRID!$B$33:$BI$33), 0)),
ROUNDUP(INDEX(GRID!$B$34:$BI$44,MATCH(G$7,GRID!$A$34:$A$44,0),MATCH(1,($U$2=GRID!$B$31:$BI$31)*(КАЛЕНДАРЬ!$BC31=GRID!$B$33:$BI$33),0))*(1-GRID!$B$69),0))</f>
        <v>27000</v>
      </c>
      <c r="H525" s="47" cm="1">
        <f t="array" ref="H525">IF($I$2="Открытый тариф",
INDEX(GRID!$B$47:$BI$57,MATCH(G$7,GRID!$A$47:$A$57,0),MATCH(1,($U$2=GRID!$B$31:$BI$31)*(КАЛЕНДАРЬ!$BC31=GRID!$B$33:$BI$33), 0)),
ROUNDUP(INDEX(GRID!$B$47:$BI$57,MATCH(G$7,GRID!$A$47:$A$57,0),MATCH(1,($U$2=GRID!$B$31:$BI$31)*(КАЛЕНДАРЬ!$BC31=GRID!$B$33:$BI$33),0))*(1-GRID!$B$69),0))</f>
        <v>29600</v>
      </c>
      <c r="I525" s="47" cm="1">
        <f t="array" ref="I525">IF($I$2="Открытый тариф",
INDEX(GRID!$B$34:$BI$44,MATCH(I$7,GRID!$A$34:$A$44,0),MATCH(1,($U$2=GRID!$B$31:$BI$31)*(КАЛЕНДАРЬ!$BC31=GRID!$B$33:$BI$33), 0)),
ROUNDUP(INDEX(GRID!$B$34:$BI$44,MATCH(I$7,GRID!$A$34:$A$44,0),MATCH(1,($U$2=GRID!$B$31:$BI$31)*(КАЛЕНДАРЬ!$BC31=GRID!$B$33:$BI$33),0))*(1-GRID!$B$69),0))</f>
        <v>28900</v>
      </c>
      <c r="J525" s="47" cm="1">
        <f t="array" ref="J525">IF($I$2="Открытый тариф",
INDEX(GRID!$B$47:$BI$57,MATCH(I$7,GRID!$A$47:$A$57,0),MATCH(1,($U$2=GRID!$B$31:$BI$31)*(КАЛЕНДАРЬ!$BC31=GRID!$B$33:$BI$33), 0)),
ROUNDUP(INDEX(GRID!$B$47:$BI$57,MATCH(I$7,GRID!$A$47:$A$57,0),MATCH(1,($U$2=GRID!$B$31:$BI$31)*(КАЛЕНДАРЬ!$BC31=GRID!$B$33:$BI$33),0))*(1-GRID!$B$69),0))</f>
        <v>31500</v>
      </c>
      <c r="K525" s="47" cm="1">
        <f t="array" ref="K525">IF($I$2="Открытый тариф",
INDEX(GRID!$B$34:$BI$44,MATCH(K$7,GRID!$A$34:$A$44,0),MATCH(1,($U$2=GRID!$B$31:$BI$31)*(КАЛЕНДАРЬ!$BC31=GRID!$B$33:$BI$33), 0)),
ROUNDUP(INDEX(GRID!$B$34:$BI$44,MATCH(K$7,GRID!$A$34:$A$44,0),MATCH(1,($U$2=GRID!$B$31:$BI$31)*(КАЛЕНДАРЬ!$BC31=GRID!$B$33:$BI$33),0))*(1-GRID!$B$69),0))</f>
        <v>30000</v>
      </c>
      <c r="L525" s="47" cm="1">
        <f t="array" ref="L525">IF($I$2="Открытый тариф",
INDEX(GRID!$B$47:$BI$57,MATCH(K$7,GRID!$A$47:$A$57,0),MATCH(1,($U$2=GRID!$B$31:$BI$31)*(КАЛЕНДАРЬ!$BC31=GRID!$B$33:$BI$33), 0)),
ROUNDUP(INDEX(GRID!$B$47:$BI$57,MATCH(K$7,GRID!$A$47:$A$57,0),MATCH(1,($U$2=GRID!$B$31:$BI$31)*(КАЛЕНДАРЬ!$BC31=GRID!$B$33:$BI$33),0))*(1-GRID!$B$69),0))</f>
        <v>32600</v>
      </c>
      <c r="M525" s="47" cm="1">
        <f t="array" ref="M525">IF($I$2="Открытый тариф",
INDEX(GRID!$B$34:$BI$44,MATCH(M$7,GRID!$A$34:$A$44,0),MATCH(1,($U$2=GRID!$B$31:$BI$31)*(КАЛЕНДАРЬ!$BC31=GRID!$B$33:$BI$33), 0)),
ROUNDUP(INDEX(GRID!$B$34:$BI$44,MATCH(M$7,GRID!$A$34:$A$44,0),MATCH(1,($U$2=GRID!$B$31:$BI$31)*(КАЛЕНДАРЬ!$BC31=GRID!$B$33:$BI$33),0))*(1-GRID!$B$69),0))</f>
        <v>31900</v>
      </c>
      <c r="N525" s="47" cm="1">
        <f t="array" ref="N525">IF($I$2="Открытый тариф",
INDEX(GRID!$B$47:$BI$57,MATCH(M$7,GRID!$A$47:$A$57,0),MATCH(1,($U$2=GRID!$B$31:$BI$31)*(КАЛЕНДАРЬ!$BC31=GRID!$B$33:$BI$33), 0)),
ROUNDUP(INDEX(GRID!$B$47:$BI$57,MATCH(M$7,GRID!$A$47:$A$57,0),MATCH(1,($U$2=GRID!$B$31:$BI$31)*(КАЛЕНДАРЬ!$BC31=GRID!$B$33:$BI$33),0))*(1-GRID!$B$69),0))</f>
        <v>34500</v>
      </c>
      <c r="O525" s="47" cm="1">
        <f t="array" ref="O525">IF($I$2="Открытый тариф",
INDEX(GRID!$B$34:$BI$44,MATCH(O$7,GRID!$A$34:$A$44,0),MATCH(1,($U$2=GRID!$B$31:$BI$31)*(КАЛЕНДАРЬ!$BC31=GRID!$B$33:$BI$33), 0)),
ROUNDUP(INDEX(GRID!$B$34:$BI$44,MATCH(O$7,GRID!$A$34:$A$44,0),MATCH(1,($U$2=GRID!$B$31:$BI$31)*(КАЛЕНДАРЬ!$BC31=GRID!$B$33:$BI$33),0))*(1-GRID!$B$69),0))</f>
        <v>39200</v>
      </c>
      <c r="P525" s="47" cm="1">
        <f t="array" ref="P525">IF($I$2="Открытый тариф",
INDEX(GRID!$B$47:$BI$57,MATCH(O$7,GRID!$A$47:$A$57,0),MATCH(1,($U$2=GRID!$B$31:$BI$31)*(КАЛЕНДАРЬ!$BC31=GRID!$B$33:$BI$33), 0)),
ROUNDUP(INDEX(GRID!$B$47:$BI$57,MATCH(O$7,GRID!$A$47:$A$57,0),MATCH(1,($U$2=GRID!$B$31:$BI$31)*(КАЛЕНДАРЬ!$BC31=GRID!$B$33:$BI$33),0))*(1-GRID!$B$69),0))</f>
        <v>41800</v>
      </c>
      <c r="Q525" s="47" cm="1">
        <f t="array" ref="Q525">IF($I$2="Открытый тариф",
INDEX(GRID!$B$34:$BI$44,MATCH(Q$7,GRID!$A$34:$A$44,0),MATCH(1,($U$2=GRID!$B$31:$BI$31)*(КАЛЕНДАРЬ!$BC31=GRID!$B$33:$BI$33), 0)),
ROUNDUP(INDEX(GRID!$B$34:$BI$44,MATCH(Q$7,GRID!$A$34:$A$44,0),MATCH(1,($U$2=GRID!$B$31:$BI$31)*(КАЛЕНДАРЬ!$BC31=GRID!$B$33:$BI$33),0))*(1-GRID!$B$69),0))</f>
        <v>41300</v>
      </c>
      <c r="R525" s="47" cm="1">
        <f t="array" ref="R525">IF($I$2="Открытый тариф",
INDEX(GRID!$B$47:$BI$57,MATCH(Q$7,GRID!$A$47:$A$57,0),MATCH(1,($U$2=GRID!$B$31:$BI$31)*(КАЛЕНДАРЬ!$BC31=GRID!$B$33:$BI$33), 0)),
ROUNDUP(INDEX(GRID!$B$47:$BI$57,MATCH(Q$7,GRID!$A$47:$A$57,0),MATCH(1,($U$2=GRID!$B$31:$BI$31)*(КАЛЕНДАРЬ!$BC31=GRID!$B$33:$BI$33),0))*(1-GRID!$B$69),0))</f>
        <v>43900</v>
      </c>
      <c r="S525" s="47" cm="1">
        <f t="array" ref="S525">IF($I$2="Открытый тариф",
INDEX(GRID!$B$34:$BI$44,MATCH(S$7,GRID!$A$34:$A$44,0),MATCH(1,($U$2=GRID!$B$31:$BI$31)*(КАЛЕНДАРЬ!$BC31=GRID!$B$33:$BI$33), 0)),
ROUNDUP(INDEX(GRID!$B$34:$BI$44,MATCH(S$7,GRID!$A$34:$A$44,0),MATCH(1,($U$2=GRID!$B$31:$BI$31)*(КАЛЕНДАРЬ!$BC31=GRID!$B$33:$BI$33),0))*(1-GRID!$B$69),0))</f>
        <v>45000</v>
      </c>
      <c r="T525" s="47" cm="1">
        <f t="array" ref="T525">IF($I$2="Открытый тариф",
INDEX(GRID!$B$47:$BI$57,MATCH(S$7,GRID!$A$47:$A$57,0),MATCH(1,($U$2=GRID!$B$31:$BI$31)*(КАЛЕНДАРЬ!$BC31=GRID!$B$33:$BI$33), 0)),
ROUNDUP(INDEX(GRID!$B$47:$BI$57,MATCH(S$7,GRID!$A$47:$A$57,0),MATCH(1,($U$2=GRID!$B$31:$BI$31)*(КАЛЕНДАРЬ!$BC31=GRID!$B$33:$BI$33),0))*(1-GRID!$B$69),0))</f>
        <v>47600</v>
      </c>
      <c r="U525" s="47" cm="1">
        <f t="array" ref="U525">IF($I$2="Открытый тариф",
INDEX(GRID!$B$34:$BI$44,MATCH(U$7,GRID!$A$34:$A$44,0),MATCH(1,($U$2=GRID!$B$31:$BI$31)*(КАЛЕНДАРЬ!$BC31=GRID!$B$33:$BI$33), 0)),
ROUNDUP(INDEX(GRID!$B$34:$BI$44,MATCH(U$7,GRID!$A$34:$A$44,0),MATCH(1,($U$2=GRID!$B$31:$BI$31)*(КАЛЕНДАРЬ!$BC31=GRID!$B$33:$BI$33),0))*(1-GRID!$B$69),0))</f>
        <v>51300</v>
      </c>
      <c r="V525" s="47" cm="1">
        <f t="array" ref="V525">IF($I$2="Открытый тариф",
INDEX(GRID!$B$47:$BI$57,MATCH(U$7,GRID!$A$47:$A$57,0),MATCH(1,($U$2=GRID!$B$31:$BI$31)*(КАЛЕНДАРЬ!$BC31=GRID!$B$33:$BI$33), 0)),
ROUNDUP(INDEX(GRID!$B$47:$BI$57,MATCH(U$7,GRID!$A$47:$A$57,0),MATCH(1,($U$2=GRID!$B$31:$BI$31)*(КАЛЕНДАРЬ!$BC31=GRID!$B$33:$BI$33),0))*(1-GRID!$B$69),0))</f>
        <v>53900</v>
      </c>
      <c r="W525" s="47" cm="1">
        <f t="array" ref="W525">IF($I$2="Открытый тариф",
INDEX(GRID!$B$34:$BI$44,MATCH(W$7,GRID!$A$34:$A$44,0),MATCH(1,($U$2=GRID!$B$31:$BI$31)*(КАЛЕНДАРЬ!$BC31=GRID!$B$33:$BI$33), 0)),
ROUNDUP(INDEX(GRID!$B$34:$BI$44,MATCH(W$7,GRID!$A$34:$A$44,0),MATCH(1,($U$2=GRID!$B$31:$BI$31)*(КАЛЕНДАРЬ!$BC31=GRID!$B$33:$BI$33),0))*(1-GRID!$B$69),0))</f>
        <v>157400</v>
      </c>
      <c r="X525" s="47" cm="1">
        <f t="array" ref="X525">IF($I$2="Открытый тариф",
INDEX(GRID!$B$47:$BI$57,MATCH(W$7,GRID!$A$47:$A$57,0),MATCH(1,($U$2=GRID!$B$31:$BI$31)*(КАЛЕНДАРЬ!$BC31=GRID!$B$33:$BI$33), 0)),
ROUNDUP(INDEX(GRID!$B$47:$BI$57,MATCH(W$7,GRID!$A$47:$A$57,0),MATCH(1,($U$2=GRID!$B$31:$BI$31)*(КАЛЕНДАРЬ!$BC31=GRID!$B$33:$BI$33),0))*(1-GRID!$B$69),0))</f>
        <v>160000</v>
      </c>
    </row>
    <row r="526" spans="1:24" x14ac:dyDescent="0.2">
      <c r="A526" s="117" t="s">
        <v>43</v>
      </c>
      <c r="B526" s="117">
        <v>29</v>
      </c>
      <c r="C526" s="47" cm="1">
        <f t="array" ref="C526">IF($I$2="Открытый тариф",
INDEX(GRID!$B$34:$BI$44,MATCH(C$7,GRID!$A$34:$A$44,0),MATCH(1,($U$2=GRID!$B$31:$BI$31)*(КАЛЕНДАРЬ!$BC32=GRID!$B$33:$BI$33), 0)),
ROUNDUP(INDEX(GRID!$B$34:$BI$44,MATCH(C$7,GRID!$A$34:$A$44,0),MATCH(1,($U$2=GRID!$B$31:$BI$31)*(КАЛЕНДАРЬ!$BC32=GRID!$B$33:$BI$33),0))*(1-GRID!$B$69),0))</f>
        <v>24000</v>
      </c>
      <c r="D526" s="47" cm="1">
        <f t="array" ref="D526">IF($I$2="Открытый тариф",
INDEX(GRID!$B$47:$BI$57,MATCH(C$7,GRID!$A$47:$A$57,0),MATCH(1,($U$2=GRID!$B$31:$BI$31)*(КАЛЕНДАРЬ!$BC32=GRID!$B$33:$BI$33), 0)),
ROUNDUP(INDEX(GRID!$B$47:$BI$57,MATCH(C$7,GRID!$A$47:$A$57,0),MATCH(1,($U$2=GRID!$B$31:$BI$31)*(КАЛЕНДАРЬ!$BC32=GRID!$B$33:$BI$33),0))*(1-GRID!$B$69),0))</f>
        <v>26600</v>
      </c>
      <c r="E526" s="47" cm="1">
        <f t="array" ref="E526">IF($I$2="Открытый тариф",
INDEX(GRID!$B$34:$BI$44,MATCH(E$7,GRID!$A$34:$A$44,0),MATCH(1,($U$2=GRID!$B$31:$BI$31)*(КАЛЕНДАРЬ!$BC32=GRID!$B$33:$BI$33), 0)),
ROUNDUP(INDEX(GRID!$B$34:$BI$44,MATCH(E$7,GRID!$A$34:$A$44,0),MATCH(1,($U$2=GRID!$B$31:$BI$31)*(КАЛЕНДАРЬ!$BC32=GRID!$B$33:$BI$33),0))*(1-GRID!$B$69),0))</f>
        <v>25900</v>
      </c>
      <c r="F526" s="47" cm="1">
        <f t="array" ref="F526">IF($I$2="Открытый тариф",
INDEX(GRID!$B$47:$BI$57,MATCH(E$7,GRID!$A$47:$A$57,0),MATCH(1,($U$2=GRID!$B$31:$BI$31)*(КАЛЕНДАРЬ!$BC32=GRID!$B$33:$BI$33), 0)),
ROUNDUP(INDEX(GRID!$B$47:$BI$57,MATCH(E$7,GRID!$A$47:$A$57,0),MATCH(1,($U$2=GRID!$B$31:$BI$31)*(КАЛЕНДАРЬ!$BC32=GRID!$B$33:$BI$33),0))*(1-GRID!$B$69),0))</f>
        <v>28500</v>
      </c>
      <c r="G526" s="47" cm="1">
        <f t="array" ref="G526">IF($I$2="Открытый тариф",
INDEX(GRID!$B$34:$BI$44,MATCH(G$7,GRID!$A$34:$A$44,0),MATCH(1,($U$2=GRID!$B$31:$BI$31)*(КАЛЕНДАРЬ!$BC32=GRID!$B$33:$BI$33), 0)),
ROUNDUP(INDEX(GRID!$B$34:$BI$44,MATCH(G$7,GRID!$A$34:$A$44,0),MATCH(1,($U$2=GRID!$B$31:$BI$31)*(КАЛЕНДАРЬ!$BC32=GRID!$B$33:$BI$33),0))*(1-GRID!$B$69),0))</f>
        <v>27000</v>
      </c>
      <c r="H526" s="47" cm="1">
        <f t="array" ref="H526">IF($I$2="Открытый тариф",
INDEX(GRID!$B$47:$BI$57,MATCH(G$7,GRID!$A$47:$A$57,0),MATCH(1,($U$2=GRID!$B$31:$BI$31)*(КАЛЕНДАРЬ!$BC32=GRID!$B$33:$BI$33), 0)),
ROUNDUP(INDEX(GRID!$B$47:$BI$57,MATCH(G$7,GRID!$A$47:$A$57,0),MATCH(1,($U$2=GRID!$B$31:$BI$31)*(КАЛЕНДАРЬ!$BC32=GRID!$B$33:$BI$33),0))*(1-GRID!$B$69),0))</f>
        <v>29600</v>
      </c>
      <c r="I526" s="47" cm="1">
        <f t="array" ref="I526">IF($I$2="Открытый тариф",
INDEX(GRID!$B$34:$BI$44,MATCH(I$7,GRID!$A$34:$A$44,0),MATCH(1,($U$2=GRID!$B$31:$BI$31)*(КАЛЕНДАРЬ!$BC32=GRID!$B$33:$BI$33), 0)),
ROUNDUP(INDEX(GRID!$B$34:$BI$44,MATCH(I$7,GRID!$A$34:$A$44,0),MATCH(1,($U$2=GRID!$B$31:$BI$31)*(КАЛЕНДАРЬ!$BC32=GRID!$B$33:$BI$33),0))*(1-GRID!$B$69),0))</f>
        <v>28900</v>
      </c>
      <c r="J526" s="47" cm="1">
        <f t="array" ref="J526">IF($I$2="Открытый тариф",
INDEX(GRID!$B$47:$BI$57,MATCH(I$7,GRID!$A$47:$A$57,0),MATCH(1,($U$2=GRID!$B$31:$BI$31)*(КАЛЕНДАРЬ!$BC32=GRID!$B$33:$BI$33), 0)),
ROUNDUP(INDEX(GRID!$B$47:$BI$57,MATCH(I$7,GRID!$A$47:$A$57,0),MATCH(1,($U$2=GRID!$B$31:$BI$31)*(КАЛЕНДАРЬ!$BC32=GRID!$B$33:$BI$33),0))*(1-GRID!$B$69),0))</f>
        <v>31500</v>
      </c>
      <c r="K526" s="47" cm="1">
        <f t="array" ref="K526">IF($I$2="Открытый тариф",
INDEX(GRID!$B$34:$BI$44,MATCH(K$7,GRID!$A$34:$A$44,0),MATCH(1,($U$2=GRID!$B$31:$BI$31)*(КАЛЕНДАРЬ!$BC32=GRID!$B$33:$BI$33), 0)),
ROUNDUP(INDEX(GRID!$B$34:$BI$44,MATCH(K$7,GRID!$A$34:$A$44,0),MATCH(1,($U$2=GRID!$B$31:$BI$31)*(КАЛЕНДАРЬ!$BC32=GRID!$B$33:$BI$33),0))*(1-GRID!$B$69),0))</f>
        <v>30000</v>
      </c>
      <c r="L526" s="47" cm="1">
        <f t="array" ref="L526">IF($I$2="Открытый тариф",
INDEX(GRID!$B$47:$BI$57,MATCH(K$7,GRID!$A$47:$A$57,0),MATCH(1,($U$2=GRID!$B$31:$BI$31)*(КАЛЕНДАРЬ!$BC32=GRID!$B$33:$BI$33), 0)),
ROUNDUP(INDEX(GRID!$B$47:$BI$57,MATCH(K$7,GRID!$A$47:$A$57,0),MATCH(1,($U$2=GRID!$B$31:$BI$31)*(КАЛЕНДАРЬ!$BC32=GRID!$B$33:$BI$33),0))*(1-GRID!$B$69),0))</f>
        <v>32600</v>
      </c>
      <c r="M526" s="47" cm="1">
        <f t="array" ref="M526">IF($I$2="Открытый тариф",
INDEX(GRID!$B$34:$BI$44,MATCH(M$7,GRID!$A$34:$A$44,0),MATCH(1,($U$2=GRID!$B$31:$BI$31)*(КАЛЕНДАРЬ!$BC32=GRID!$B$33:$BI$33), 0)),
ROUNDUP(INDEX(GRID!$B$34:$BI$44,MATCH(M$7,GRID!$A$34:$A$44,0),MATCH(1,($U$2=GRID!$B$31:$BI$31)*(КАЛЕНДАРЬ!$BC32=GRID!$B$33:$BI$33),0))*(1-GRID!$B$69),0))</f>
        <v>31900</v>
      </c>
      <c r="N526" s="47" cm="1">
        <f t="array" ref="N526">IF($I$2="Открытый тариф",
INDEX(GRID!$B$47:$BI$57,MATCH(M$7,GRID!$A$47:$A$57,0),MATCH(1,($U$2=GRID!$B$31:$BI$31)*(КАЛЕНДАРЬ!$BC32=GRID!$B$33:$BI$33), 0)),
ROUNDUP(INDEX(GRID!$B$47:$BI$57,MATCH(M$7,GRID!$A$47:$A$57,0),MATCH(1,($U$2=GRID!$B$31:$BI$31)*(КАЛЕНДАРЬ!$BC32=GRID!$B$33:$BI$33),0))*(1-GRID!$B$69),0))</f>
        <v>34500</v>
      </c>
      <c r="O526" s="47" cm="1">
        <f t="array" ref="O526">IF($I$2="Открытый тариф",
INDEX(GRID!$B$34:$BI$44,MATCH(O$7,GRID!$A$34:$A$44,0),MATCH(1,($U$2=GRID!$B$31:$BI$31)*(КАЛЕНДАРЬ!$BC32=GRID!$B$33:$BI$33), 0)),
ROUNDUP(INDEX(GRID!$B$34:$BI$44,MATCH(O$7,GRID!$A$34:$A$44,0),MATCH(1,($U$2=GRID!$B$31:$BI$31)*(КАЛЕНДАРЬ!$BC32=GRID!$B$33:$BI$33),0))*(1-GRID!$B$69),0))</f>
        <v>39200</v>
      </c>
      <c r="P526" s="47" cm="1">
        <f t="array" ref="P526">IF($I$2="Открытый тариф",
INDEX(GRID!$B$47:$BI$57,MATCH(O$7,GRID!$A$47:$A$57,0),MATCH(1,($U$2=GRID!$B$31:$BI$31)*(КАЛЕНДАРЬ!$BC32=GRID!$B$33:$BI$33), 0)),
ROUNDUP(INDEX(GRID!$B$47:$BI$57,MATCH(O$7,GRID!$A$47:$A$57,0),MATCH(1,($U$2=GRID!$B$31:$BI$31)*(КАЛЕНДАРЬ!$BC32=GRID!$B$33:$BI$33),0))*(1-GRID!$B$69),0))</f>
        <v>41800</v>
      </c>
      <c r="Q526" s="47" cm="1">
        <f t="array" ref="Q526">IF($I$2="Открытый тариф",
INDEX(GRID!$B$34:$BI$44,MATCH(Q$7,GRID!$A$34:$A$44,0),MATCH(1,($U$2=GRID!$B$31:$BI$31)*(КАЛЕНДАРЬ!$BC32=GRID!$B$33:$BI$33), 0)),
ROUNDUP(INDEX(GRID!$B$34:$BI$44,MATCH(Q$7,GRID!$A$34:$A$44,0),MATCH(1,($U$2=GRID!$B$31:$BI$31)*(КАЛЕНДАРЬ!$BC32=GRID!$B$33:$BI$33),0))*(1-GRID!$B$69),0))</f>
        <v>41300</v>
      </c>
      <c r="R526" s="47" cm="1">
        <f t="array" ref="R526">IF($I$2="Открытый тариф",
INDEX(GRID!$B$47:$BI$57,MATCH(Q$7,GRID!$A$47:$A$57,0),MATCH(1,($U$2=GRID!$B$31:$BI$31)*(КАЛЕНДАРЬ!$BC32=GRID!$B$33:$BI$33), 0)),
ROUNDUP(INDEX(GRID!$B$47:$BI$57,MATCH(Q$7,GRID!$A$47:$A$57,0),MATCH(1,($U$2=GRID!$B$31:$BI$31)*(КАЛЕНДАРЬ!$BC32=GRID!$B$33:$BI$33),0))*(1-GRID!$B$69),0))</f>
        <v>43900</v>
      </c>
      <c r="S526" s="47" cm="1">
        <f t="array" ref="S526">IF($I$2="Открытый тариф",
INDEX(GRID!$B$34:$BI$44,MATCH(S$7,GRID!$A$34:$A$44,0),MATCH(1,($U$2=GRID!$B$31:$BI$31)*(КАЛЕНДАРЬ!$BC32=GRID!$B$33:$BI$33), 0)),
ROUNDUP(INDEX(GRID!$B$34:$BI$44,MATCH(S$7,GRID!$A$34:$A$44,0),MATCH(1,($U$2=GRID!$B$31:$BI$31)*(КАЛЕНДАРЬ!$BC32=GRID!$B$33:$BI$33),0))*(1-GRID!$B$69),0))</f>
        <v>45000</v>
      </c>
      <c r="T526" s="47" cm="1">
        <f t="array" ref="T526">IF($I$2="Открытый тариф",
INDEX(GRID!$B$47:$BI$57,MATCH(S$7,GRID!$A$47:$A$57,0),MATCH(1,($U$2=GRID!$B$31:$BI$31)*(КАЛЕНДАРЬ!$BC32=GRID!$B$33:$BI$33), 0)),
ROUNDUP(INDEX(GRID!$B$47:$BI$57,MATCH(S$7,GRID!$A$47:$A$57,0),MATCH(1,($U$2=GRID!$B$31:$BI$31)*(КАЛЕНДАРЬ!$BC32=GRID!$B$33:$BI$33),0))*(1-GRID!$B$69),0))</f>
        <v>47600</v>
      </c>
      <c r="U526" s="47" cm="1">
        <f t="array" ref="U526">IF($I$2="Открытый тариф",
INDEX(GRID!$B$34:$BI$44,MATCH(U$7,GRID!$A$34:$A$44,0),MATCH(1,($U$2=GRID!$B$31:$BI$31)*(КАЛЕНДАРЬ!$BC32=GRID!$B$33:$BI$33), 0)),
ROUNDUP(INDEX(GRID!$B$34:$BI$44,MATCH(U$7,GRID!$A$34:$A$44,0),MATCH(1,($U$2=GRID!$B$31:$BI$31)*(КАЛЕНДАРЬ!$BC32=GRID!$B$33:$BI$33),0))*(1-GRID!$B$69),0))</f>
        <v>51300</v>
      </c>
      <c r="V526" s="47" cm="1">
        <f t="array" ref="V526">IF($I$2="Открытый тариф",
INDEX(GRID!$B$47:$BI$57,MATCH(U$7,GRID!$A$47:$A$57,0),MATCH(1,($U$2=GRID!$B$31:$BI$31)*(КАЛЕНДАРЬ!$BC32=GRID!$B$33:$BI$33), 0)),
ROUNDUP(INDEX(GRID!$B$47:$BI$57,MATCH(U$7,GRID!$A$47:$A$57,0),MATCH(1,($U$2=GRID!$B$31:$BI$31)*(КАЛЕНДАРЬ!$BC32=GRID!$B$33:$BI$33),0))*(1-GRID!$B$69),0))</f>
        <v>53900</v>
      </c>
      <c r="W526" s="47" cm="1">
        <f t="array" ref="W526">IF($I$2="Открытый тариф",
INDEX(GRID!$B$34:$BI$44,MATCH(W$7,GRID!$A$34:$A$44,0),MATCH(1,($U$2=GRID!$B$31:$BI$31)*(КАЛЕНДАРЬ!$BC32=GRID!$B$33:$BI$33), 0)),
ROUNDUP(INDEX(GRID!$B$34:$BI$44,MATCH(W$7,GRID!$A$34:$A$44,0),MATCH(1,($U$2=GRID!$B$31:$BI$31)*(КАЛЕНДАРЬ!$BC32=GRID!$B$33:$BI$33),0))*(1-GRID!$B$69),0))</f>
        <v>157400</v>
      </c>
      <c r="X526" s="47" cm="1">
        <f t="array" ref="X526">IF($I$2="Открытый тариф",
INDEX(GRID!$B$47:$BI$57,MATCH(W$7,GRID!$A$47:$A$57,0),MATCH(1,($U$2=GRID!$B$31:$BI$31)*(КАЛЕНДАРЬ!$BC32=GRID!$B$33:$BI$33), 0)),
ROUNDUP(INDEX(GRID!$B$47:$BI$57,MATCH(W$7,GRID!$A$47:$A$57,0),MATCH(1,($U$2=GRID!$B$31:$BI$31)*(КАЛЕНДАРЬ!$BC32=GRID!$B$33:$BI$33),0))*(1-GRID!$B$69),0))</f>
        <v>160000</v>
      </c>
    </row>
    <row r="527" spans="1:24" x14ac:dyDescent="0.2">
      <c r="A527" s="117" t="s">
        <v>44</v>
      </c>
      <c r="B527" s="117">
        <v>30</v>
      </c>
      <c r="C527" s="47" cm="1">
        <f t="array" ref="C527">IF($I$2="Открытый тариф",
INDEX(GRID!$B$34:$BI$44,MATCH(C$7,GRID!$A$34:$A$44,0),MATCH(1,($U$2=GRID!$B$31:$BI$31)*(КАЛЕНДАРЬ!$BC33=GRID!$B$33:$BI$33), 0)),
ROUNDUP(INDEX(GRID!$B$34:$BI$44,MATCH(C$7,GRID!$A$34:$A$44,0),MATCH(1,($U$2=GRID!$B$31:$BI$31)*(КАЛЕНДАРЬ!$BC33=GRID!$B$33:$BI$33),0))*(1-GRID!$B$69),0))</f>
        <v>24000</v>
      </c>
      <c r="D527" s="47" cm="1">
        <f t="array" ref="D527">IF($I$2="Открытый тариф",
INDEX(GRID!$B$47:$BI$57,MATCH(C$7,GRID!$A$47:$A$57,0),MATCH(1,($U$2=GRID!$B$31:$BI$31)*(КАЛЕНДАРЬ!$BC33=GRID!$B$33:$BI$33), 0)),
ROUNDUP(INDEX(GRID!$B$47:$BI$57,MATCH(C$7,GRID!$A$47:$A$57,0),MATCH(1,($U$2=GRID!$B$31:$BI$31)*(КАЛЕНДАРЬ!$BC33=GRID!$B$33:$BI$33),0))*(1-GRID!$B$69),0))</f>
        <v>26600</v>
      </c>
      <c r="E527" s="47" cm="1">
        <f t="array" ref="E527">IF($I$2="Открытый тариф",
INDEX(GRID!$B$34:$BI$44,MATCH(E$7,GRID!$A$34:$A$44,0),MATCH(1,($U$2=GRID!$B$31:$BI$31)*(КАЛЕНДАРЬ!$BC33=GRID!$B$33:$BI$33), 0)),
ROUNDUP(INDEX(GRID!$B$34:$BI$44,MATCH(E$7,GRID!$A$34:$A$44,0),MATCH(1,($U$2=GRID!$B$31:$BI$31)*(КАЛЕНДАРЬ!$BC33=GRID!$B$33:$BI$33),0))*(1-GRID!$B$69),0))</f>
        <v>25900</v>
      </c>
      <c r="F527" s="47" cm="1">
        <f t="array" ref="F527">IF($I$2="Открытый тариф",
INDEX(GRID!$B$47:$BI$57,MATCH(E$7,GRID!$A$47:$A$57,0),MATCH(1,($U$2=GRID!$B$31:$BI$31)*(КАЛЕНДАРЬ!$BC33=GRID!$B$33:$BI$33), 0)),
ROUNDUP(INDEX(GRID!$B$47:$BI$57,MATCH(E$7,GRID!$A$47:$A$57,0),MATCH(1,($U$2=GRID!$B$31:$BI$31)*(КАЛЕНДАРЬ!$BC33=GRID!$B$33:$BI$33),0))*(1-GRID!$B$69),0))</f>
        <v>28500</v>
      </c>
      <c r="G527" s="47" cm="1">
        <f t="array" ref="G527">IF($I$2="Открытый тариф",
INDEX(GRID!$B$34:$BI$44,MATCH(G$7,GRID!$A$34:$A$44,0),MATCH(1,($U$2=GRID!$B$31:$BI$31)*(КАЛЕНДАРЬ!$BC33=GRID!$B$33:$BI$33), 0)),
ROUNDUP(INDEX(GRID!$B$34:$BI$44,MATCH(G$7,GRID!$A$34:$A$44,0),MATCH(1,($U$2=GRID!$B$31:$BI$31)*(КАЛЕНДАРЬ!$BC33=GRID!$B$33:$BI$33),0))*(1-GRID!$B$69),0))</f>
        <v>27000</v>
      </c>
      <c r="H527" s="47" cm="1">
        <f t="array" ref="H527">IF($I$2="Открытый тариф",
INDEX(GRID!$B$47:$BI$57,MATCH(G$7,GRID!$A$47:$A$57,0),MATCH(1,($U$2=GRID!$B$31:$BI$31)*(КАЛЕНДАРЬ!$BC33=GRID!$B$33:$BI$33), 0)),
ROUNDUP(INDEX(GRID!$B$47:$BI$57,MATCH(G$7,GRID!$A$47:$A$57,0),MATCH(1,($U$2=GRID!$B$31:$BI$31)*(КАЛЕНДАРЬ!$BC33=GRID!$B$33:$BI$33),0))*(1-GRID!$B$69),0))</f>
        <v>29600</v>
      </c>
      <c r="I527" s="47" cm="1">
        <f t="array" ref="I527">IF($I$2="Открытый тариф",
INDEX(GRID!$B$34:$BI$44,MATCH(I$7,GRID!$A$34:$A$44,0),MATCH(1,($U$2=GRID!$B$31:$BI$31)*(КАЛЕНДАРЬ!$BC33=GRID!$B$33:$BI$33), 0)),
ROUNDUP(INDEX(GRID!$B$34:$BI$44,MATCH(I$7,GRID!$A$34:$A$44,0),MATCH(1,($U$2=GRID!$B$31:$BI$31)*(КАЛЕНДАРЬ!$BC33=GRID!$B$33:$BI$33),0))*(1-GRID!$B$69),0))</f>
        <v>28900</v>
      </c>
      <c r="J527" s="47" cm="1">
        <f t="array" ref="J527">IF($I$2="Открытый тариф",
INDEX(GRID!$B$47:$BI$57,MATCH(I$7,GRID!$A$47:$A$57,0),MATCH(1,($U$2=GRID!$B$31:$BI$31)*(КАЛЕНДАРЬ!$BC33=GRID!$B$33:$BI$33), 0)),
ROUNDUP(INDEX(GRID!$B$47:$BI$57,MATCH(I$7,GRID!$A$47:$A$57,0),MATCH(1,($U$2=GRID!$B$31:$BI$31)*(КАЛЕНДАРЬ!$BC33=GRID!$B$33:$BI$33),0))*(1-GRID!$B$69),0))</f>
        <v>31500</v>
      </c>
      <c r="K527" s="47" cm="1">
        <f t="array" ref="K527">IF($I$2="Открытый тариф",
INDEX(GRID!$B$34:$BI$44,MATCH(K$7,GRID!$A$34:$A$44,0),MATCH(1,($U$2=GRID!$B$31:$BI$31)*(КАЛЕНДАРЬ!$BC33=GRID!$B$33:$BI$33), 0)),
ROUNDUP(INDEX(GRID!$B$34:$BI$44,MATCH(K$7,GRID!$A$34:$A$44,0),MATCH(1,($U$2=GRID!$B$31:$BI$31)*(КАЛЕНДАРЬ!$BC33=GRID!$B$33:$BI$33),0))*(1-GRID!$B$69),0))</f>
        <v>30000</v>
      </c>
      <c r="L527" s="47" cm="1">
        <f t="array" ref="L527">IF($I$2="Открытый тариф",
INDEX(GRID!$B$47:$BI$57,MATCH(K$7,GRID!$A$47:$A$57,0),MATCH(1,($U$2=GRID!$B$31:$BI$31)*(КАЛЕНДАРЬ!$BC33=GRID!$B$33:$BI$33), 0)),
ROUNDUP(INDEX(GRID!$B$47:$BI$57,MATCH(K$7,GRID!$A$47:$A$57,0),MATCH(1,($U$2=GRID!$B$31:$BI$31)*(КАЛЕНДАРЬ!$BC33=GRID!$B$33:$BI$33),0))*(1-GRID!$B$69),0))</f>
        <v>32600</v>
      </c>
      <c r="M527" s="47" cm="1">
        <f t="array" ref="M527">IF($I$2="Открытый тариф",
INDEX(GRID!$B$34:$BI$44,MATCH(M$7,GRID!$A$34:$A$44,0),MATCH(1,($U$2=GRID!$B$31:$BI$31)*(КАЛЕНДАРЬ!$BC33=GRID!$B$33:$BI$33), 0)),
ROUNDUP(INDEX(GRID!$B$34:$BI$44,MATCH(M$7,GRID!$A$34:$A$44,0),MATCH(1,($U$2=GRID!$B$31:$BI$31)*(КАЛЕНДАРЬ!$BC33=GRID!$B$33:$BI$33),0))*(1-GRID!$B$69),0))</f>
        <v>31900</v>
      </c>
      <c r="N527" s="47" cm="1">
        <f t="array" ref="N527">IF($I$2="Открытый тариф",
INDEX(GRID!$B$47:$BI$57,MATCH(M$7,GRID!$A$47:$A$57,0),MATCH(1,($U$2=GRID!$B$31:$BI$31)*(КАЛЕНДАРЬ!$BC33=GRID!$B$33:$BI$33), 0)),
ROUNDUP(INDEX(GRID!$B$47:$BI$57,MATCH(M$7,GRID!$A$47:$A$57,0),MATCH(1,($U$2=GRID!$B$31:$BI$31)*(КАЛЕНДАРЬ!$BC33=GRID!$B$33:$BI$33),0))*(1-GRID!$B$69),0))</f>
        <v>34500</v>
      </c>
      <c r="O527" s="47" cm="1">
        <f t="array" ref="O527">IF($I$2="Открытый тариф",
INDEX(GRID!$B$34:$BI$44,MATCH(O$7,GRID!$A$34:$A$44,0),MATCH(1,($U$2=GRID!$B$31:$BI$31)*(КАЛЕНДАРЬ!$BC33=GRID!$B$33:$BI$33), 0)),
ROUNDUP(INDEX(GRID!$B$34:$BI$44,MATCH(O$7,GRID!$A$34:$A$44,0),MATCH(1,($U$2=GRID!$B$31:$BI$31)*(КАЛЕНДАРЬ!$BC33=GRID!$B$33:$BI$33),0))*(1-GRID!$B$69),0))</f>
        <v>39200</v>
      </c>
      <c r="P527" s="47" cm="1">
        <f t="array" ref="P527">IF($I$2="Открытый тариф",
INDEX(GRID!$B$47:$BI$57,MATCH(O$7,GRID!$A$47:$A$57,0),MATCH(1,($U$2=GRID!$B$31:$BI$31)*(КАЛЕНДАРЬ!$BC33=GRID!$B$33:$BI$33), 0)),
ROUNDUP(INDEX(GRID!$B$47:$BI$57,MATCH(O$7,GRID!$A$47:$A$57,0),MATCH(1,($U$2=GRID!$B$31:$BI$31)*(КАЛЕНДАРЬ!$BC33=GRID!$B$33:$BI$33),0))*(1-GRID!$B$69),0))</f>
        <v>41800</v>
      </c>
      <c r="Q527" s="47" cm="1">
        <f t="array" ref="Q527">IF($I$2="Открытый тариф",
INDEX(GRID!$B$34:$BI$44,MATCH(Q$7,GRID!$A$34:$A$44,0),MATCH(1,($U$2=GRID!$B$31:$BI$31)*(КАЛЕНДАРЬ!$BC33=GRID!$B$33:$BI$33), 0)),
ROUNDUP(INDEX(GRID!$B$34:$BI$44,MATCH(Q$7,GRID!$A$34:$A$44,0),MATCH(1,($U$2=GRID!$B$31:$BI$31)*(КАЛЕНДАРЬ!$BC33=GRID!$B$33:$BI$33),0))*(1-GRID!$B$69),0))</f>
        <v>41300</v>
      </c>
      <c r="R527" s="47" cm="1">
        <f t="array" ref="R527">IF($I$2="Открытый тариф",
INDEX(GRID!$B$47:$BI$57,MATCH(Q$7,GRID!$A$47:$A$57,0),MATCH(1,($U$2=GRID!$B$31:$BI$31)*(КАЛЕНДАРЬ!$BC33=GRID!$B$33:$BI$33), 0)),
ROUNDUP(INDEX(GRID!$B$47:$BI$57,MATCH(Q$7,GRID!$A$47:$A$57,0),MATCH(1,($U$2=GRID!$B$31:$BI$31)*(КАЛЕНДАРЬ!$BC33=GRID!$B$33:$BI$33),0))*(1-GRID!$B$69),0))</f>
        <v>43900</v>
      </c>
      <c r="S527" s="47" cm="1">
        <f t="array" ref="S527">IF($I$2="Открытый тариф",
INDEX(GRID!$B$34:$BI$44,MATCH(S$7,GRID!$A$34:$A$44,0),MATCH(1,($U$2=GRID!$B$31:$BI$31)*(КАЛЕНДАРЬ!$BC33=GRID!$B$33:$BI$33), 0)),
ROUNDUP(INDEX(GRID!$B$34:$BI$44,MATCH(S$7,GRID!$A$34:$A$44,0),MATCH(1,($U$2=GRID!$B$31:$BI$31)*(КАЛЕНДАРЬ!$BC33=GRID!$B$33:$BI$33),0))*(1-GRID!$B$69),0))</f>
        <v>45000</v>
      </c>
      <c r="T527" s="47" cm="1">
        <f t="array" ref="T527">IF($I$2="Открытый тариф",
INDEX(GRID!$B$47:$BI$57,MATCH(S$7,GRID!$A$47:$A$57,0),MATCH(1,($U$2=GRID!$B$31:$BI$31)*(КАЛЕНДАРЬ!$BC33=GRID!$B$33:$BI$33), 0)),
ROUNDUP(INDEX(GRID!$B$47:$BI$57,MATCH(S$7,GRID!$A$47:$A$57,0),MATCH(1,($U$2=GRID!$B$31:$BI$31)*(КАЛЕНДАРЬ!$BC33=GRID!$B$33:$BI$33),0))*(1-GRID!$B$69),0))</f>
        <v>47600</v>
      </c>
      <c r="U527" s="47" cm="1">
        <f t="array" ref="U527">IF($I$2="Открытый тариф",
INDEX(GRID!$B$34:$BI$44,MATCH(U$7,GRID!$A$34:$A$44,0),MATCH(1,($U$2=GRID!$B$31:$BI$31)*(КАЛЕНДАРЬ!$BC33=GRID!$B$33:$BI$33), 0)),
ROUNDUP(INDEX(GRID!$B$34:$BI$44,MATCH(U$7,GRID!$A$34:$A$44,0),MATCH(1,($U$2=GRID!$B$31:$BI$31)*(КАЛЕНДАРЬ!$BC33=GRID!$B$33:$BI$33),0))*(1-GRID!$B$69),0))</f>
        <v>51300</v>
      </c>
      <c r="V527" s="47" cm="1">
        <f t="array" ref="V527">IF($I$2="Открытый тариф",
INDEX(GRID!$B$47:$BI$57,MATCH(U$7,GRID!$A$47:$A$57,0),MATCH(1,($U$2=GRID!$B$31:$BI$31)*(КАЛЕНДАРЬ!$BC33=GRID!$B$33:$BI$33), 0)),
ROUNDUP(INDEX(GRID!$B$47:$BI$57,MATCH(U$7,GRID!$A$47:$A$57,0),MATCH(1,($U$2=GRID!$B$31:$BI$31)*(КАЛЕНДАРЬ!$BC33=GRID!$B$33:$BI$33),0))*(1-GRID!$B$69),0))</f>
        <v>53900</v>
      </c>
      <c r="W527" s="47" cm="1">
        <f t="array" ref="W527">IF($I$2="Открытый тариф",
INDEX(GRID!$B$34:$BI$44,MATCH(W$7,GRID!$A$34:$A$44,0),MATCH(1,($U$2=GRID!$B$31:$BI$31)*(КАЛЕНДАРЬ!$BC33=GRID!$B$33:$BI$33), 0)),
ROUNDUP(INDEX(GRID!$B$34:$BI$44,MATCH(W$7,GRID!$A$34:$A$44,0),MATCH(1,($U$2=GRID!$B$31:$BI$31)*(КАЛЕНДАРЬ!$BC33=GRID!$B$33:$BI$33),0))*(1-GRID!$B$69),0))</f>
        <v>157400</v>
      </c>
      <c r="X527" s="47" cm="1">
        <f t="array" ref="X527">IF($I$2="Открытый тариф",
INDEX(GRID!$B$47:$BI$57,MATCH(W$7,GRID!$A$47:$A$57,0),MATCH(1,($U$2=GRID!$B$31:$BI$31)*(КАЛЕНДАРЬ!$BC33=GRID!$B$33:$BI$33), 0)),
ROUNDUP(INDEX(GRID!$B$47:$BI$57,MATCH(W$7,GRID!$A$47:$A$57,0),MATCH(1,($U$2=GRID!$B$31:$BI$31)*(КАЛЕНДАРЬ!$BC33=GRID!$B$33:$BI$33),0))*(1-GRID!$B$69),0))</f>
        <v>160000</v>
      </c>
    </row>
    <row r="528" spans="1:24" x14ac:dyDescent="0.2">
      <c r="A528" s="125"/>
      <c r="B528" s="12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6"/>
      <c r="R528" s="7"/>
      <c r="S528" s="7"/>
      <c r="T528" s="6"/>
      <c r="U528" s="7"/>
      <c r="V528" s="7"/>
      <c r="W528" s="7"/>
      <c r="X528" s="7"/>
    </row>
    <row r="529" spans="1:24" s="133" customFormat="1" x14ac:dyDescent="0.2">
      <c r="A529" s="210" t="s">
        <v>38</v>
      </c>
      <c r="B529" s="210"/>
      <c r="C529" s="210"/>
      <c r="D529" s="210"/>
      <c r="E529" s="210"/>
      <c r="F529" s="210"/>
      <c r="G529" s="210"/>
      <c r="H529" s="210"/>
      <c r="I529" s="210"/>
      <c r="J529" s="210"/>
      <c r="K529" s="210"/>
      <c r="L529" s="210"/>
      <c r="M529" s="210"/>
      <c r="N529" s="210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</row>
    <row r="530" spans="1:24" s="133" customFormat="1" x14ac:dyDescent="0.2">
      <c r="A530" s="211" t="s">
        <v>143</v>
      </c>
      <c r="B530" s="212"/>
      <c r="C530" s="212"/>
      <c r="D530" s="212"/>
      <c r="E530" s="212"/>
      <c r="F530" s="212"/>
      <c r="G530" s="212"/>
      <c r="H530" s="212"/>
      <c r="I530" s="212"/>
      <c r="J530" s="212"/>
      <c r="K530" s="212"/>
      <c r="L530" s="212"/>
      <c r="M530" s="212"/>
      <c r="N530" s="212"/>
      <c r="O530" s="212"/>
      <c r="P530" s="212"/>
      <c r="Q530" s="212"/>
      <c r="R530" s="212"/>
      <c r="S530" s="212"/>
      <c r="T530" s="212"/>
      <c r="U530" s="212"/>
      <c r="V530" s="212"/>
      <c r="W530" s="212"/>
      <c r="X530" s="212"/>
    </row>
    <row r="531" spans="1:24" s="133" customFormat="1" ht="58.5" customHeight="1" x14ac:dyDescent="0.2">
      <c r="A531" s="213" t="s">
        <v>39</v>
      </c>
      <c r="B531" s="214"/>
      <c r="C531" s="217" t="s">
        <v>85</v>
      </c>
      <c r="D531" s="218"/>
      <c r="E531" s="219" t="s">
        <v>86</v>
      </c>
      <c r="F531" s="220"/>
      <c r="G531" s="221" t="s">
        <v>186</v>
      </c>
      <c r="H531" s="222"/>
      <c r="I531" s="223" t="s">
        <v>187</v>
      </c>
      <c r="J531" s="224"/>
      <c r="K531" s="225" t="s">
        <v>88</v>
      </c>
      <c r="L531" s="225"/>
      <c r="M531" s="226" t="s">
        <v>89</v>
      </c>
      <c r="N531" s="227"/>
      <c r="O531" s="250" t="s">
        <v>94</v>
      </c>
      <c r="P531" s="250"/>
      <c r="Q531" s="230" t="s">
        <v>188</v>
      </c>
      <c r="R531" s="230"/>
      <c r="S531" s="231" t="s">
        <v>189</v>
      </c>
      <c r="T531" s="231"/>
      <c r="U531" s="232" t="s">
        <v>91</v>
      </c>
      <c r="V531" s="233"/>
      <c r="W531" s="234" t="s">
        <v>96</v>
      </c>
      <c r="X531" s="235"/>
    </row>
    <row r="532" spans="1:24" s="133" customFormat="1" x14ac:dyDescent="0.2">
      <c r="A532" s="215"/>
      <c r="B532" s="216"/>
      <c r="C532" s="45" t="s">
        <v>40</v>
      </c>
      <c r="D532" s="45" t="s">
        <v>41</v>
      </c>
      <c r="E532" s="45" t="s">
        <v>40</v>
      </c>
      <c r="F532" s="45" t="s">
        <v>41</v>
      </c>
      <c r="G532" s="45" t="s">
        <v>40</v>
      </c>
      <c r="H532" s="45" t="s">
        <v>41</v>
      </c>
      <c r="I532" s="45" t="s">
        <v>40</v>
      </c>
      <c r="J532" s="45" t="s">
        <v>41</v>
      </c>
      <c r="K532" s="45" t="s">
        <v>40</v>
      </c>
      <c r="L532" s="45" t="s">
        <v>41</v>
      </c>
      <c r="M532" s="45" t="s">
        <v>40</v>
      </c>
      <c r="N532" s="45" t="s">
        <v>41</v>
      </c>
      <c r="O532" s="45" t="s">
        <v>40</v>
      </c>
      <c r="P532" s="45" t="s">
        <v>41</v>
      </c>
      <c r="Q532" s="45" t="s">
        <v>40</v>
      </c>
      <c r="R532" s="45" t="s">
        <v>41</v>
      </c>
      <c r="S532" s="45" t="s">
        <v>40</v>
      </c>
      <c r="T532" s="45" t="s">
        <v>41</v>
      </c>
      <c r="U532" s="45" t="s">
        <v>40</v>
      </c>
      <c r="V532" s="45" t="s">
        <v>41</v>
      </c>
      <c r="W532" s="45" t="s">
        <v>40</v>
      </c>
      <c r="X532" s="45" t="s">
        <v>41</v>
      </c>
    </row>
    <row r="533" spans="1:24" x14ac:dyDescent="0.2">
      <c r="A533" s="117" t="s">
        <v>45</v>
      </c>
      <c r="B533" s="117">
        <v>1</v>
      </c>
      <c r="C533" s="47" cm="1">
        <f t="array" ref="C533">IF($I$2="Открытый тариф",
INDEX(GRID!$B$34:$BI$44,MATCH(C$7,GRID!$A$34:$A$44,0),MATCH(1,($U$2=GRID!$B$31:$BI$31)*(КАЛЕНДАРЬ!$BF4=GRID!$B$33:$BI$33), 0)),
ROUNDUP(INDEX(GRID!$B$34:$BI$44,MATCH(C$7,GRID!$A$34:$A$44,0),MATCH(1,($U$2=GRID!$B$31:$BI$31)*(КАЛЕНДАРЬ!$BF4=GRID!$B$33:$BI$33),0))*(1-GRID!$B$69),0))</f>
        <v>24000</v>
      </c>
      <c r="D533" s="47" cm="1">
        <f t="array" ref="D533">IF($I$2="Открытый тариф",
INDEX(GRID!$B$47:$BI$57,MATCH(C$7,GRID!$A$47:$A$57,0),MATCH(1,($U$2=GRID!$B$31:$BI$31)*(КАЛЕНДАРЬ!$BF4=GRID!$B$33:$BI$33), 0)),
ROUNDUP(INDEX(GRID!$B$47:$BI$57,MATCH(C$7,GRID!$A$47:$A$57,0),MATCH(1,($U$2=GRID!$B$31:$BI$31)*(КАЛЕНДАРЬ!$BF4=GRID!$B$33:$BI$33),0))*(1-GRID!$B$69),0))</f>
        <v>26600</v>
      </c>
      <c r="E533" s="47" cm="1">
        <f t="array" ref="E533">IF($I$2="Открытый тариф",
INDEX(GRID!$B$34:$BI$44,MATCH(E$7,GRID!$A$34:$A$44,0),MATCH(1,($U$2=GRID!$B$31:$BI$31)*(КАЛЕНДАРЬ!$BF4=GRID!$B$33:$BI$33), 0)),
ROUNDUP(INDEX(GRID!$B$34:$BI$44,MATCH(E$7,GRID!$A$34:$A$44,0),MATCH(1,($U$2=GRID!$B$31:$BI$31)*(КАЛЕНДАРЬ!$BF4=GRID!$B$33:$BI$33),0))*(1-GRID!$B$69),0))</f>
        <v>25900</v>
      </c>
      <c r="F533" s="47" cm="1">
        <f t="array" ref="F533">IF($I$2="Открытый тариф",
INDEX(GRID!$B$47:$BI$57,MATCH(E$7,GRID!$A$47:$A$57,0),MATCH(1,($U$2=GRID!$B$31:$BI$31)*(КАЛЕНДАРЬ!$BF4=GRID!$B$33:$BI$33), 0)),
ROUNDUP(INDEX(GRID!$B$47:$BI$57,MATCH(E$7,GRID!$A$47:$A$57,0),MATCH(1,($U$2=GRID!$B$31:$BI$31)*(КАЛЕНДАРЬ!$BF4=GRID!$B$33:$BI$33),0))*(1-GRID!$B$69),0))</f>
        <v>28500</v>
      </c>
      <c r="G533" s="47" cm="1">
        <f t="array" ref="G533">IF($I$2="Открытый тариф",
INDEX(GRID!$B$34:$BI$44,MATCH(G$7,GRID!$A$34:$A$44,0),MATCH(1,($U$2=GRID!$B$31:$BI$31)*(КАЛЕНДАРЬ!$BF4=GRID!$B$33:$BI$33), 0)),
ROUNDUP(INDEX(GRID!$B$34:$BI$44,MATCH(G$7,GRID!$A$34:$A$44,0),MATCH(1,($U$2=GRID!$B$31:$BI$31)*(КАЛЕНДАРЬ!$BF4=GRID!$B$33:$BI$33),0))*(1-GRID!$B$69),0))</f>
        <v>27000</v>
      </c>
      <c r="H533" s="47" cm="1">
        <f t="array" ref="H533">IF($I$2="Открытый тариф",
INDEX(GRID!$B$47:$BI$57,MATCH(G$7,GRID!$A$47:$A$57,0),MATCH(1,($U$2=GRID!$B$31:$BI$31)*(КАЛЕНДАРЬ!$BF4=GRID!$B$33:$BI$33), 0)),
ROUNDUP(INDEX(GRID!$B$47:$BI$57,MATCH(G$7,GRID!$A$47:$A$57,0),MATCH(1,($U$2=GRID!$B$31:$BI$31)*(КАЛЕНДАРЬ!$BF4=GRID!$B$33:$BI$33),0))*(1-GRID!$B$69),0))</f>
        <v>29600</v>
      </c>
      <c r="I533" s="47" cm="1">
        <f t="array" ref="I533">IF($I$2="Открытый тариф",
INDEX(GRID!$B$34:$BI$44,MATCH(I$7,GRID!$A$34:$A$44,0),MATCH(1,($U$2=GRID!$B$31:$BI$31)*(КАЛЕНДАРЬ!$BF4=GRID!$B$33:$BI$33), 0)),
ROUNDUP(INDEX(GRID!$B$34:$BI$44,MATCH(I$7,GRID!$A$34:$A$44,0),MATCH(1,($U$2=GRID!$B$31:$BI$31)*(КАЛЕНДАРЬ!$BF4=GRID!$B$33:$BI$33),0))*(1-GRID!$B$69),0))</f>
        <v>28900</v>
      </c>
      <c r="J533" s="47" cm="1">
        <f t="array" ref="J533">IF($I$2="Открытый тариф",
INDEX(GRID!$B$47:$BI$57,MATCH(I$7,GRID!$A$47:$A$57,0),MATCH(1,($U$2=GRID!$B$31:$BI$31)*(КАЛЕНДАРЬ!$BF4=GRID!$B$33:$BI$33), 0)),
ROUNDUP(INDEX(GRID!$B$47:$BI$57,MATCH(I$7,GRID!$A$47:$A$57,0),MATCH(1,($U$2=GRID!$B$31:$BI$31)*(КАЛЕНДАРЬ!$BF4=GRID!$B$33:$BI$33),0))*(1-GRID!$B$69),0))</f>
        <v>31500</v>
      </c>
      <c r="K533" s="47" cm="1">
        <f t="array" ref="K533">IF($I$2="Открытый тариф",
INDEX(GRID!$B$34:$BI$44,MATCH(K$7,GRID!$A$34:$A$44,0),MATCH(1,($U$2=GRID!$B$31:$BI$31)*(КАЛЕНДАРЬ!$BF4=GRID!$B$33:$BI$33), 0)),
ROUNDUP(INDEX(GRID!$B$34:$BI$44,MATCH(K$7,GRID!$A$34:$A$44,0),MATCH(1,($U$2=GRID!$B$31:$BI$31)*(КАЛЕНДАРЬ!$BF4=GRID!$B$33:$BI$33),0))*(1-GRID!$B$69),0))</f>
        <v>30000</v>
      </c>
      <c r="L533" s="47" cm="1">
        <f t="array" ref="L533">IF($I$2="Открытый тариф",
INDEX(GRID!$B$47:$BI$57,MATCH(K$7,GRID!$A$47:$A$57,0),MATCH(1,($U$2=GRID!$B$31:$BI$31)*(КАЛЕНДАРЬ!$BF4=GRID!$B$33:$BI$33), 0)),
ROUNDUP(INDEX(GRID!$B$47:$BI$57,MATCH(K$7,GRID!$A$47:$A$57,0),MATCH(1,($U$2=GRID!$B$31:$BI$31)*(КАЛЕНДАРЬ!$BF4=GRID!$B$33:$BI$33),0))*(1-GRID!$B$69),0))</f>
        <v>32600</v>
      </c>
      <c r="M533" s="47" cm="1">
        <f t="array" ref="M533">IF($I$2="Открытый тариф",
INDEX(GRID!$B$34:$BI$44,MATCH(M$7,GRID!$A$34:$A$44,0),MATCH(1,($U$2=GRID!$B$31:$BI$31)*(КАЛЕНДАРЬ!$BF4=GRID!$B$33:$BI$33), 0)),
ROUNDUP(INDEX(GRID!$B$34:$BI$44,MATCH(M$7,GRID!$A$34:$A$44,0),MATCH(1,($U$2=GRID!$B$31:$BI$31)*(КАЛЕНДАРЬ!$BF4=GRID!$B$33:$BI$33),0))*(1-GRID!$B$69),0))</f>
        <v>31900</v>
      </c>
      <c r="N533" s="47" cm="1">
        <f t="array" ref="N533">IF($I$2="Открытый тариф",
INDEX(GRID!$B$47:$BI$57,MATCH(M$7,GRID!$A$47:$A$57,0),MATCH(1,($U$2=GRID!$B$31:$BI$31)*(КАЛЕНДАРЬ!$BF4=GRID!$B$33:$BI$33), 0)),
ROUNDUP(INDEX(GRID!$B$47:$BI$57,MATCH(M$7,GRID!$A$47:$A$57,0),MATCH(1,($U$2=GRID!$B$31:$BI$31)*(КАЛЕНДАРЬ!$BF4=GRID!$B$33:$BI$33),0))*(1-GRID!$B$69),0))</f>
        <v>34500</v>
      </c>
      <c r="O533" s="47" cm="1">
        <f t="array" ref="O533">IF($I$2="Открытый тариф",
INDEX(GRID!$B$34:$BI$44,MATCH(O$7,GRID!$A$34:$A$44,0),MATCH(1,($U$2=GRID!$B$31:$BI$31)*(КАЛЕНДАРЬ!$BF4=GRID!$B$33:$BI$33), 0)),
ROUNDUP(INDEX(GRID!$B$34:$BI$44,MATCH(O$7,GRID!$A$34:$A$44,0),MATCH(1,($U$2=GRID!$B$31:$BI$31)*(КАЛЕНДАРЬ!$BF4=GRID!$B$33:$BI$33),0))*(1-GRID!$B$69),0))</f>
        <v>39200</v>
      </c>
      <c r="P533" s="47" cm="1">
        <f t="array" ref="P533">IF($I$2="Открытый тариф",
INDEX(GRID!$B$47:$BI$57,MATCH(O$7,GRID!$A$47:$A$57,0),MATCH(1,($U$2=GRID!$B$31:$BI$31)*(КАЛЕНДАРЬ!$BF4=GRID!$B$33:$BI$33), 0)),
ROUNDUP(INDEX(GRID!$B$47:$BI$57,MATCH(O$7,GRID!$A$47:$A$57,0),MATCH(1,($U$2=GRID!$B$31:$BI$31)*(КАЛЕНДАРЬ!$BF4=GRID!$B$33:$BI$33),0))*(1-GRID!$B$69),0))</f>
        <v>41800</v>
      </c>
      <c r="Q533" s="47" cm="1">
        <f t="array" ref="Q533">IF($I$2="Открытый тариф",
INDEX(GRID!$B$34:$BI$44,MATCH(Q$7,GRID!$A$34:$A$44,0),MATCH(1,($U$2=GRID!$B$31:$BI$31)*(КАЛЕНДАРЬ!$BF4=GRID!$B$33:$BI$33), 0)),
ROUNDUP(INDEX(GRID!$B$34:$BI$44,MATCH(Q$7,GRID!$A$34:$A$44,0),MATCH(1,($U$2=GRID!$B$31:$BI$31)*(КАЛЕНДАРЬ!$BF4=GRID!$B$33:$BI$33),0))*(1-GRID!$B$69),0))</f>
        <v>41300</v>
      </c>
      <c r="R533" s="47" cm="1">
        <f t="array" ref="R533">IF($I$2="Открытый тариф",
INDEX(GRID!$B$47:$BI$57,MATCH(Q$7,GRID!$A$47:$A$57,0),MATCH(1,($U$2=GRID!$B$31:$BI$31)*(КАЛЕНДАРЬ!$BF4=GRID!$B$33:$BI$33), 0)),
ROUNDUP(INDEX(GRID!$B$47:$BI$57,MATCH(Q$7,GRID!$A$47:$A$57,0),MATCH(1,($U$2=GRID!$B$31:$BI$31)*(КАЛЕНДАРЬ!$BF4=GRID!$B$33:$BI$33),0))*(1-GRID!$B$69),0))</f>
        <v>43900</v>
      </c>
      <c r="S533" s="47" cm="1">
        <f t="array" ref="S533">IF($I$2="Открытый тариф",
INDEX(GRID!$B$34:$BI$44,MATCH(S$7,GRID!$A$34:$A$44,0),MATCH(1,($U$2=GRID!$B$31:$BI$31)*(КАЛЕНДАРЬ!$BF4=GRID!$B$33:$BI$33), 0)),
ROUNDUP(INDEX(GRID!$B$34:$BI$44,MATCH(S$7,GRID!$A$34:$A$44,0),MATCH(1,($U$2=GRID!$B$31:$BI$31)*(КАЛЕНДАРЬ!$BF4=GRID!$B$33:$BI$33),0))*(1-GRID!$B$69),0))</f>
        <v>45000</v>
      </c>
      <c r="T533" s="47" cm="1">
        <f t="array" ref="T533">IF($I$2="Открытый тариф",
INDEX(GRID!$B$47:$BI$57,MATCH(S$7,GRID!$A$47:$A$57,0),MATCH(1,($U$2=GRID!$B$31:$BI$31)*(КАЛЕНДАРЬ!$BF4=GRID!$B$33:$BI$33), 0)),
ROUNDUP(INDEX(GRID!$B$47:$BI$57,MATCH(S$7,GRID!$A$47:$A$57,0),MATCH(1,($U$2=GRID!$B$31:$BI$31)*(КАЛЕНДАРЬ!$BF4=GRID!$B$33:$BI$33),0))*(1-GRID!$B$69),0))</f>
        <v>47600</v>
      </c>
      <c r="U533" s="47" cm="1">
        <f t="array" ref="U533">IF($I$2="Открытый тариф",
INDEX(GRID!$B$34:$BI$44,MATCH(U$7,GRID!$A$34:$A$44,0),MATCH(1,($U$2=GRID!$B$31:$BI$31)*(КАЛЕНДАРЬ!$BF4=GRID!$B$33:$BI$33), 0)),
ROUNDUP(INDEX(GRID!$B$34:$BI$44,MATCH(U$7,GRID!$A$34:$A$44,0),MATCH(1,($U$2=GRID!$B$31:$BI$31)*(КАЛЕНДАРЬ!$BF4=GRID!$B$33:$BI$33),0))*(1-GRID!$B$69),0))</f>
        <v>51300</v>
      </c>
      <c r="V533" s="47" cm="1">
        <f t="array" ref="V533">IF($I$2="Открытый тариф",
INDEX(GRID!$B$47:$BI$57,MATCH(U$7,GRID!$A$47:$A$57,0),MATCH(1,($U$2=GRID!$B$31:$BI$31)*(КАЛЕНДАРЬ!$BF4=GRID!$B$33:$BI$33), 0)),
ROUNDUP(INDEX(GRID!$B$47:$BI$57,MATCH(U$7,GRID!$A$47:$A$57,0),MATCH(1,($U$2=GRID!$B$31:$BI$31)*(КАЛЕНДАРЬ!$BF4=GRID!$B$33:$BI$33),0))*(1-GRID!$B$69),0))</f>
        <v>53900</v>
      </c>
      <c r="W533" s="47" cm="1">
        <f t="array" ref="W533">IF($I$2="Открытый тариф",
INDEX(GRID!$B$34:$BI$44,MATCH(W$7,GRID!$A$34:$A$44,0),MATCH(1,($U$2=GRID!$B$31:$BI$31)*(КАЛЕНДАРЬ!$BF4=GRID!$B$33:$BI$33), 0)),
ROUNDUP(INDEX(GRID!$B$34:$BI$44,MATCH(W$7,GRID!$A$34:$A$44,0),MATCH(1,($U$2=GRID!$B$31:$BI$31)*(КАЛЕНДАРЬ!$BF4=GRID!$B$33:$BI$33),0))*(1-GRID!$B$69),0))</f>
        <v>157400</v>
      </c>
      <c r="X533" s="47" cm="1">
        <f t="array" ref="X533">IF($I$2="Открытый тариф",
INDEX(GRID!$B$47:$BI$57,MATCH(W$7,GRID!$A$47:$A$57,0),MATCH(1,($U$2=GRID!$B$31:$BI$31)*(КАЛЕНДАРЬ!$BF4=GRID!$B$33:$BI$33), 0)),
ROUNDUP(INDEX(GRID!$B$47:$BI$57,MATCH(W$7,GRID!$A$47:$A$57,0),MATCH(1,($U$2=GRID!$B$31:$BI$31)*(КАЛЕНДАРЬ!$BF4=GRID!$B$33:$BI$33),0))*(1-GRID!$B$69),0))</f>
        <v>160000</v>
      </c>
    </row>
    <row r="534" spans="1:24" x14ac:dyDescent="0.2">
      <c r="A534" s="117" t="s">
        <v>46</v>
      </c>
      <c r="B534" s="117">
        <v>2</v>
      </c>
      <c r="C534" s="47" cm="1">
        <f t="array" ref="C534">IF($I$2="Открытый тариф",
INDEX(GRID!$B$34:$BI$44,MATCH(C$7,GRID!$A$34:$A$44,0),MATCH(1,($U$2=GRID!$B$31:$BI$31)*(КАЛЕНДАРЬ!$BF5=GRID!$B$33:$BI$33), 0)),
ROUNDUP(INDEX(GRID!$B$34:$BI$44,MATCH(C$7,GRID!$A$34:$A$44,0),MATCH(1,($U$2=GRID!$B$31:$BI$31)*(КАЛЕНДАРЬ!$BF5=GRID!$B$33:$BI$33),0))*(1-GRID!$B$69),0))</f>
        <v>24000</v>
      </c>
      <c r="D534" s="47" cm="1">
        <f t="array" ref="D534">IF($I$2="Открытый тариф",
INDEX(GRID!$B$47:$BI$57,MATCH(C$7,GRID!$A$47:$A$57,0),MATCH(1,($U$2=GRID!$B$31:$BI$31)*(КАЛЕНДАРЬ!$BF5=GRID!$B$33:$BI$33), 0)),
ROUNDUP(INDEX(GRID!$B$47:$BI$57,MATCH(C$7,GRID!$A$47:$A$57,0),MATCH(1,($U$2=GRID!$B$31:$BI$31)*(КАЛЕНДАРЬ!$BF5=GRID!$B$33:$BI$33),0))*(1-GRID!$B$69),0))</f>
        <v>26600</v>
      </c>
      <c r="E534" s="47" cm="1">
        <f t="array" ref="E534">IF($I$2="Открытый тариф",
INDEX(GRID!$B$34:$BI$44,MATCH(E$7,GRID!$A$34:$A$44,0),MATCH(1,($U$2=GRID!$B$31:$BI$31)*(КАЛЕНДАРЬ!$BF5=GRID!$B$33:$BI$33), 0)),
ROUNDUP(INDEX(GRID!$B$34:$BI$44,MATCH(E$7,GRID!$A$34:$A$44,0),MATCH(1,($U$2=GRID!$B$31:$BI$31)*(КАЛЕНДАРЬ!$BF5=GRID!$B$33:$BI$33),0))*(1-GRID!$B$69),0))</f>
        <v>25900</v>
      </c>
      <c r="F534" s="47" cm="1">
        <f t="array" ref="F534">IF($I$2="Открытый тариф",
INDEX(GRID!$B$47:$BI$57,MATCH(E$7,GRID!$A$47:$A$57,0),MATCH(1,($U$2=GRID!$B$31:$BI$31)*(КАЛЕНДАРЬ!$BF5=GRID!$B$33:$BI$33), 0)),
ROUNDUP(INDEX(GRID!$B$47:$BI$57,MATCH(E$7,GRID!$A$47:$A$57,0),MATCH(1,($U$2=GRID!$B$31:$BI$31)*(КАЛЕНДАРЬ!$BF5=GRID!$B$33:$BI$33),0))*(1-GRID!$B$69),0))</f>
        <v>28500</v>
      </c>
      <c r="G534" s="47" cm="1">
        <f t="array" ref="G534">IF($I$2="Открытый тариф",
INDEX(GRID!$B$34:$BI$44,MATCH(G$7,GRID!$A$34:$A$44,0),MATCH(1,($U$2=GRID!$B$31:$BI$31)*(КАЛЕНДАРЬ!$BF5=GRID!$B$33:$BI$33), 0)),
ROUNDUP(INDEX(GRID!$B$34:$BI$44,MATCH(G$7,GRID!$A$34:$A$44,0),MATCH(1,($U$2=GRID!$B$31:$BI$31)*(КАЛЕНДАРЬ!$BF5=GRID!$B$33:$BI$33),0))*(1-GRID!$B$69),0))</f>
        <v>27000</v>
      </c>
      <c r="H534" s="47" cm="1">
        <f t="array" ref="H534">IF($I$2="Открытый тариф",
INDEX(GRID!$B$47:$BI$57,MATCH(G$7,GRID!$A$47:$A$57,0),MATCH(1,($U$2=GRID!$B$31:$BI$31)*(КАЛЕНДАРЬ!$BF5=GRID!$B$33:$BI$33), 0)),
ROUNDUP(INDEX(GRID!$B$47:$BI$57,MATCH(G$7,GRID!$A$47:$A$57,0),MATCH(1,($U$2=GRID!$B$31:$BI$31)*(КАЛЕНДАРЬ!$BF5=GRID!$B$33:$BI$33),0))*(1-GRID!$B$69),0))</f>
        <v>29600</v>
      </c>
      <c r="I534" s="47" cm="1">
        <f t="array" ref="I534">IF($I$2="Открытый тариф",
INDEX(GRID!$B$34:$BI$44,MATCH(I$7,GRID!$A$34:$A$44,0),MATCH(1,($U$2=GRID!$B$31:$BI$31)*(КАЛЕНДАРЬ!$BF5=GRID!$B$33:$BI$33), 0)),
ROUNDUP(INDEX(GRID!$B$34:$BI$44,MATCH(I$7,GRID!$A$34:$A$44,0),MATCH(1,($U$2=GRID!$B$31:$BI$31)*(КАЛЕНДАРЬ!$BF5=GRID!$B$33:$BI$33),0))*(1-GRID!$B$69),0))</f>
        <v>28900</v>
      </c>
      <c r="J534" s="47" cm="1">
        <f t="array" ref="J534">IF($I$2="Открытый тариф",
INDEX(GRID!$B$47:$BI$57,MATCH(I$7,GRID!$A$47:$A$57,0),MATCH(1,($U$2=GRID!$B$31:$BI$31)*(КАЛЕНДАРЬ!$BF5=GRID!$B$33:$BI$33), 0)),
ROUNDUP(INDEX(GRID!$B$47:$BI$57,MATCH(I$7,GRID!$A$47:$A$57,0),MATCH(1,($U$2=GRID!$B$31:$BI$31)*(КАЛЕНДАРЬ!$BF5=GRID!$B$33:$BI$33),0))*(1-GRID!$B$69),0))</f>
        <v>31500</v>
      </c>
      <c r="K534" s="47" cm="1">
        <f t="array" ref="K534">IF($I$2="Открытый тариф",
INDEX(GRID!$B$34:$BI$44,MATCH(K$7,GRID!$A$34:$A$44,0),MATCH(1,($U$2=GRID!$B$31:$BI$31)*(КАЛЕНДАРЬ!$BF5=GRID!$B$33:$BI$33), 0)),
ROUNDUP(INDEX(GRID!$B$34:$BI$44,MATCH(K$7,GRID!$A$34:$A$44,0),MATCH(1,($U$2=GRID!$B$31:$BI$31)*(КАЛЕНДАРЬ!$BF5=GRID!$B$33:$BI$33),0))*(1-GRID!$B$69),0))</f>
        <v>30000</v>
      </c>
      <c r="L534" s="47" cm="1">
        <f t="array" ref="L534">IF($I$2="Открытый тариф",
INDEX(GRID!$B$47:$BI$57,MATCH(K$7,GRID!$A$47:$A$57,0),MATCH(1,($U$2=GRID!$B$31:$BI$31)*(КАЛЕНДАРЬ!$BF5=GRID!$B$33:$BI$33), 0)),
ROUNDUP(INDEX(GRID!$B$47:$BI$57,MATCH(K$7,GRID!$A$47:$A$57,0),MATCH(1,($U$2=GRID!$B$31:$BI$31)*(КАЛЕНДАРЬ!$BF5=GRID!$B$33:$BI$33),0))*(1-GRID!$B$69),0))</f>
        <v>32600</v>
      </c>
      <c r="M534" s="47" cm="1">
        <f t="array" ref="M534">IF($I$2="Открытый тариф",
INDEX(GRID!$B$34:$BI$44,MATCH(M$7,GRID!$A$34:$A$44,0),MATCH(1,($U$2=GRID!$B$31:$BI$31)*(КАЛЕНДАРЬ!$BF5=GRID!$B$33:$BI$33), 0)),
ROUNDUP(INDEX(GRID!$B$34:$BI$44,MATCH(M$7,GRID!$A$34:$A$44,0),MATCH(1,($U$2=GRID!$B$31:$BI$31)*(КАЛЕНДАРЬ!$BF5=GRID!$B$33:$BI$33),0))*(1-GRID!$B$69),0))</f>
        <v>31900</v>
      </c>
      <c r="N534" s="47" cm="1">
        <f t="array" ref="N534">IF($I$2="Открытый тариф",
INDEX(GRID!$B$47:$BI$57,MATCH(M$7,GRID!$A$47:$A$57,0),MATCH(1,($U$2=GRID!$B$31:$BI$31)*(КАЛЕНДАРЬ!$BF5=GRID!$B$33:$BI$33), 0)),
ROUNDUP(INDEX(GRID!$B$47:$BI$57,MATCH(M$7,GRID!$A$47:$A$57,0),MATCH(1,($U$2=GRID!$B$31:$BI$31)*(КАЛЕНДАРЬ!$BF5=GRID!$B$33:$BI$33),0))*(1-GRID!$B$69),0))</f>
        <v>34500</v>
      </c>
      <c r="O534" s="47" cm="1">
        <f t="array" ref="O534">IF($I$2="Открытый тариф",
INDEX(GRID!$B$34:$BI$44,MATCH(O$7,GRID!$A$34:$A$44,0),MATCH(1,($U$2=GRID!$B$31:$BI$31)*(КАЛЕНДАРЬ!$BF5=GRID!$B$33:$BI$33), 0)),
ROUNDUP(INDEX(GRID!$B$34:$BI$44,MATCH(O$7,GRID!$A$34:$A$44,0),MATCH(1,($U$2=GRID!$B$31:$BI$31)*(КАЛЕНДАРЬ!$BF5=GRID!$B$33:$BI$33),0))*(1-GRID!$B$69),0))</f>
        <v>39200</v>
      </c>
      <c r="P534" s="47" cm="1">
        <f t="array" ref="P534">IF($I$2="Открытый тариф",
INDEX(GRID!$B$47:$BI$57,MATCH(O$7,GRID!$A$47:$A$57,0),MATCH(1,($U$2=GRID!$B$31:$BI$31)*(КАЛЕНДАРЬ!$BF5=GRID!$B$33:$BI$33), 0)),
ROUNDUP(INDEX(GRID!$B$47:$BI$57,MATCH(O$7,GRID!$A$47:$A$57,0),MATCH(1,($U$2=GRID!$B$31:$BI$31)*(КАЛЕНДАРЬ!$BF5=GRID!$B$33:$BI$33),0))*(1-GRID!$B$69),0))</f>
        <v>41800</v>
      </c>
      <c r="Q534" s="47" cm="1">
        <f t="array" ref="Q534">IF($I$2="Открытый тариф",
INDEX(GRID!$B$34:$BI$44,MATCH(Q$7,GRID!$A$34:$A$44,0),MATCH(1,($U$2=GRID!$B$31:$BI$31)*(КАЛЕНДАРЬ!$BF5=GRID!$B$33:$BI$33), 0)),
ROUNDUP(INDEX(GRID!$B$34:$BI$44,MATCH(Q$7,GRID!$A$34:$A$44,0),MATCH(1,($U$2=GRID!$B$31:$BI$31)*(КАЛЕНДАРЬ!$BF5=GRID!$B$33:$BI$33),0))*(1-GRID!$B$69),0))</f>
        <v>41300</v>
      </c>
      <c r="R534" s="47" cm="1">
        <f t="array" ref="R534">IF($I$2="Открытый тариф",
INDEX(GRID!$B$47:$BI$57,MATCH(Q$7,GRID!$A$47:$A$57,0),MATCH(1,($U$2=GRID!$B$31:$BI$31)*(КАЛЕНДАРЬ!$BF5=GRID!$B$33:$BI$33), 0)),
ROUNDUP(INDEX(GRID!$B$47:$BI$57,MATCH(Q$7,GRID!$A$47:$A$57,0),MATCH(1,($U$2=GRID!$B$31:$BI$31)*(КАЛЕНДАРЬ!$BF5=GRID!$B$33:$BI$33),0))*(1-GRID!$B$69),0))</f>
        <v>43900</v>
      </c>
      <c r="S534" s="47" cm="1">
        <f t="array" ref="S534">IF($I$2="Открытый тариф",
INDEX(GRID!$B$34:$BI$44,MATCH(S$7,GRID!$A$34:$A$44,0),MATCH(1,($U$2=GRID!$B$31:$BI$31)*(КАЛЕНДАРЬ!$BF5=GRID!$B$33:$BI$33), 0)),
ROUNDUP(INDEX(GRID!$B$34:$BI$44,MATCH(S$7,GRID!$A$34:$A$44,0),MATCH(1,($U$2=GRID!$B$31:$BI$31)*(КАЛЕНДАРЬ!$BF5=GRID!$B$33:$BI$33),0))*(1-GRID!$B$69),0))</f>
        <v>45000</v>
      </c>
      <c r="T534" s="47" cm="1">
        <f t="array" ref="T534">IF($I$2="Открытый тариф",
INDEX(GRID!$B$47:$BI$57,MATCH(S$7,GRID!$A$47:$A$57,0),MATCH(1,($U$2=GRID!$B$31:$BI$31)*(КАЛЕНДАРЬ!$BF5=GRID!$B$33:$BI$33), 0)),
ROUNDUP(INDEX(GRID!$B$47:$BI$57,MATCH(S$7,GRID!$A$47:$A$57,0),MATCH(1,($U$2=GRID!$B$31:$BI$31)*(КАЛЕНДАРЬ!$BF5=GRID!$B$33:$BI$33),0))*(1-GRID!$B$69),0))</f>
        <v>47600</v>
      </c>
      <c r="U534" s="47" cm="1">
        <f t="array" ref="U534">IF($I$2="Открытый тариф",
INDEX(GRID!$B$34:$BI$44,MATCH(U$7,GRID!$A$34:$A$44,0),MATCH(1,($U$2=GRID!$B$31:$BI$31)*(КАЛЕНДАРЬ!$BF5=GRID!$B$33:$BI$33), 0)),
ROUNDUP(INDEX(GRID!$B$34:$BI$44,MATCH(U$7,GRID!$A$34:$A$44,0),MATCH(1,($U$2=GRID!$B$31:$BI$31)*(КАЛЕНДАРЬ!$BF5=GRID!$B$33:$BI$33),0))*(1-GRID!$B$69),0))</f>
        <v>51300</v>
      </c>
      <c r="V534" s="47" cm="1">
        <f t="array" ref="V534">IF($I$2="Открытый тариф",
INDEX(GRID!$B$47:$BI$57,MATCH(U$7,GRID!$A$47:$A$57,0),MATCH(1,($U$2=GRID!$B$31:$BI$31)*(КАЛЕНДАРЬ!$BF5=GRID!$B$33:$BI$33), 0)),
ROUNDUP(INDEX(GRID!$B$47:$BI$57,MATCH(U$7,GRID!$A$47:$A$57,0),MATCH(1,($U$2=GRID!$B$31:$BI$31)*(КАЛЕНДАРЬ!$BF5=GRID!$B$33:$BI$33),0))*(1-GRID!$B$69),0))</f>
        <v>53900</v>
      </c>
      <c r="W534" s="47" cm="1">
        <f t="array" ref="W534">IF($I$2="Открытый тариф",
INDEX(GRID!$B$34:$BI$44,MATCH(W$7,GRID!$A$34:$A$44,0),MATCH(1,($U$2=GRID!$B$31:$BI$31)*(КАЛЕНДАРЬ!$BF5=GRID!$B$33:$BI$33), 0)),
ROUNDUP(INDEX(GRID!$B$34:$BI$44,MATCH(W$7,GRID!$A$34:$A$44,0),MATCH(1,($U$2=GRID!$B$31:$BI$31)*(КАЛЕНДАРЬ!$BF5=GRID!$B$33:$BI$33),0))*(1-GRID!$B$69),0))</f>
        <v>157400</v>
      </c>
      <c r="X534" s="47" cm="1">
        <f t="array" ref="X534">IF($I$2="Открытый тариф",
INDEX(GRID!$B$47:$BI$57,MATCH(W$7,GRID!$A$47:$A$57,0),MATCH(1,($U$2=GRID!$B$31:$BI$31)*(КАЛЕНДАРЬ!$BF5=GRID!$B$33:$BI$33), 0)),
ROUNDUP(INDEX(GRID!$B$47:$BI$57,MATCH(W$7,GRID!$A$47:$A$57,0),MATCH(1,($U$2=GRID!$B$31:$BI$31)*(КАЛЕНДАРЬ!$BF5=GRID!$B$33:$BI$33),0))*(1-GRID!$B$69),0))</f>
        <v>160000</v>
      </c>
    </row>
    <row r="535" spans="1:24" x14ac:dyDescent="0.2">
      <c r="A535" s="117" t="s">
        <v>47</v>
      </c>
      <c r="B535" s="117">
        <v>3</v>
      </c>
      <c r="C535" s="47" cm="1">
        <f t="array" ref="C535">IF($I$2="Открытый тариф",
INDEX(GRID!$B$34:$BI$44,MATCH(C$7,GRID!$A$34:$A$44,0),MATCH(1,($U$2=GRID!$B$31:$BI$31)*(КАЛЕНДАРЬ!$BF6=GRID!$B$33:$BI$33), 0)),
ROUNDUP(INDEX(GRID!$B$34:$BI$44,MATCH(C$7,GRID!$A$34:$A$44,0),MATCH(1,($U$2=GRID!$B$31:$BI$31)*(КАЛЕНДАРЬ!$BF6=GRID!$B$33:$BI$33),0))*(1-GRID!$B$69),0))</f>
        <v>24000</v>
      </c>
      <c r="D535" s="47" cm="1">
        <f t="array" ref="D535">IF($I$2="Открытый тариф",
INDEX(GRID!$B$47:$BI$57,MATCH(C$7,GRID!$A$47:$A$57,0),MATCH(1,($U$2=GRID!$B$31:$BI$31)*(КАЛЕНДАРЬ!$BF6=GRID!$B$33:$BI$33), 0)),
ROUNDUP(INDEX(GRID!$B$47:$BI$57,MATCH(C$7,GRID!$A$47:$A$57,0),MATCH(1,($U$2=GRID!$B$31:$BI$31)*(КАЛЕНДАРЬ!$BF6=GRID!$B$33:$BI$33),0))*(1-GRID!$B$69),0))</f>
        <v>26600</v>
      </c>
      <c r="E535" s="47" cm="1">
        <f t="array" ref="E535">IF($I$2="Открытый тариф",
INDEX(GRID!$B$34:$BI$44,MATCH(E$7,GRID!$A$34:$A$44,0),MATCH(1,($U$2=GRID!$B$31:$BI$31)*(КАЛЕНДАРЬ!$BF6=GRID!$B$33:$BI$33), 0)),
ROUNDUP(INDEX(GRID!$B$34:$BI$44,MATCH(E$7,GRID!$A$34:$A$44,0),MATCH(1,($U$2=GRID!$B$31:$BI$31)*(КАЛЕНДАРЬ!$BF6=GRID!$B$33:$BI$33),0))*(1-GRID!$B$69),0))</f>
        <v>25900</v>
      </c>
      <c r="F535" s="47" cm="1">
        <f t="array" ref="F535">IF($I$2="Открытый тариф",
INDEX(GRID!$B$47:$BI$57,MATCH(E$7,GRID!$A$47:$A$57,0),MATCH(1,($U$2=GRID!$B$31:$BI$31)*(КАЛЕНДАРЬ!$BF6=GRID!$B$33:$BI$33), 0)),
ROUNDUP(INDEX(GRID!$B$47:$BI$57,MATCH(E$7,GRID!$A$47:$A$57,0),MATCH(1,($U$2=GRID!$B$31:$BI$31)*(КАЛЕНДАРЬ!$BF6=GRID!$B$33:$BI$33),0))*(1-GRID!$B$69),0))</f>
        <v>28500</v>
      </c>
      <c r="G535" s="47" cm="1">
        <f t="array" ref="G535">IF($I$2="Открытый тариф",
INDEX(GRID!$B$34:$BI$44,MATCH(G$7,GRID!$A$34:$A$44,0),MATCH(1,($U$2=GRID!$B$31:$BI$31)*(КАЛЕНДАРЬ!$BF6=GRID!$B$33:$BI$33), 0)),
ROUNDUP(INDEX(GRID!$B$34:$BI$44,MATCH(G$7,GRID!$A$34:$A$44,0),MATCH(1,($U$2=GRID!$B$31:$BI$31)*(КАЛЕНДАРЬ!$BF6=GRID!$B$33:$BI$33),0))*(1-GRID!$B$69),0))</f>
        <v>27000</v>
      </c>
      <c r="H535" s="47" cm="1">
        <f t="array" ref="H535">IF($I$2="Открытый тариф",
INDEX(GRID!$B$47:$BI$57,MATCH(G$7,GRID!$A$47:$A$57,0),MATCH(1,($U$2=GRID!$B$31:$BI$31)*(КАЛЕНДАРЬ!$BF6=GRID!$B$33:$BI$33), 0)),
ROUNDUP(INDEX(GRID!$B$47:$BI$57,MATCH(G$7,GRID!$A$47:$A$57,0),MATCH(1,($U$2=GRID!$B$31:$BI$31)*(КАЛЕНДАРЬ!$BF6=GRID!$B$33:$BI$33),0))*(1-GRID!$B$69),0))</f>
        <v>29600</v>
      </c>
      <c r="I535" s="47" cm="1">
        <f t="array" ref="I535">IF($I$2="Открытый тариф",
INDEX(GRID!$B$34:$BI$44,MATCH(I$7,GRID!$A$34:$A$44,0),MATCH(1,($U$2=GRID!$B$31:$BI$31)*(КАЛЕНДАРЬ!$BF6=GRID!$B$33:$BI$33), 0)),
ROUNDUP(INDEX(GRID!$B$34:$BI$44,MATCH(I$7,GRID!$A$34:$A$44,0),MATCH(1,($U$2=GRID!$B$31:$BI$31)*(КАЛЕНДАРЬ!$BF6=GRID!$B$33:$BI$33),0))*(1-GRID!$B$69),0))</f>
        <v>28900</v>
      </c>
      <c r="J535" s="47" cm="1">
        <f t="array" ref="J535">IF($I$2="Открытый тариф",
INDEX(GRID!$B$47:$BI$57,MATCH(I$7,GRID!$A$47:$A$57,0),MATCH(1,($U$2=GRID!$B$31:$BI$31)*(КАЛЕНДАРЬ!$BF6=GRID!$B$33:$BI$33), 0)),
ROUNDUP(INDEX(GRID!$B$47:$BI$57,MATCH(I$7,GRID!$A$47:$A$57,0),MATCH(1,($U$2=GRID!$B$31:$BI$31)*(КАЛЕНДАРЬ!$BF6=GRID!$B$33:$BI$33),0))*(1-GRID!$B$69),0))</f>
        <v>31500</v>
      </c>
      <c r="K535" s="47" cm="1">
        <f t="array" ref="K535">IF($I$2="Открытый тариф",
INDEX(GRID!$B$34:$BI$44,MATCH(K$7,GRID!$A$34:$A$44,0),MATCH(1,($U$2=GRID!$B$31:$BI$31)*(КАЛЕНДАРЬ!$BF6=GRID!$B$33:$BI$33), 0)),
ROUNDUP(INDEX(GRID!$B$34:$BI$44,MATCH(K$7,GRID!$A$34:$A$44,0),MATCH(1,($U$2=GRID!$B$31:$BI$31)*(КАЛЕНДАРЬ!$BF6=GRID!$B$33:$BI$33),0))*(1-GRID!$B$69),0))</f>
        <v>30000</v>
      </c>
      <c r="L535" s="47" cm="1">
        <f t="array" ref="L535">IF($I$2="Открытый тариф",
INDEX(GRID!$B$47:$BI$57,MATCH(K$7,GRID!$A$47:$A$57,0),MATCH(1,($U$2=GRID!$B$31:$BI$31)*(КАЛЕНДАРЬ!$BF6=GRID!$B$33:$BI$33), 0)),
ROUNDUP(INDEX(GRID!$B$47:$BI$57,MATCH(K$7,GRID!$A$47:$A$57,0),MATCH(1,($U$2=GRID!$B$31:$BI$31)*(КАЛЕНДАРЬ!$BF6=GRID!$B$33:$BI$33),0))*(1-GRID!$B$69),0))</f>
        <v>32600</v>
      </c>
      <c r="M535" s="47" cm="1">
        <f t="array" ref="M535">IF($I$2="Открытый тариф",
INDEX(GRID!$B$34:$BI$44,MATCH(M$7,GRID!$A$34:$A$44,0),MATCH(1,($U$2=GRID!$B$31:$BI$31)*(КАЛЕНДАРЬ!$BF6=GRID!$B$33:$BI$33), 0)),
ROUNDUP(INDEX(GRID!$B$34:$BI$44,MATCH(M$7,GRID!$A$34:$A$44,0),MATCH(1,($U$2=GRID!$B$31:$BI$31)*(КАЛЕНДАРЬ!$BF6=GRID!$B$33:$BI$33),0))*(1-GRID!$B$69),0))</f>
        <v>31900</v>
      </c>
      <c r="N535" s="47" cm="1">
        <f t="array" ref="N535">IF($I$2="Открытый тариф",
INDEX(GRID!$B$47:$BI$57,MATCH(M$7,GRID!$A$47:$A$57,0),MATCH(1,($U$2=GRID!$B$31:$BI$31)*(КАЛЕНДАРЬ!$BF6=GRID!$B$33:$BI$33), 0)),
ROUNDUP(INDEX(GRID!$B$47:$BI$57,MATCH(M$7,GRID!$A$47:$A$57,0),MATCH(1,($U$2=GRID!$B$31:$BI$31)*(КАЛЕНДАРЬ!$BF6=GRID!$B$33:$BI$33),0))*(1-GRID!$B$69),0))</f>
        <v>34500</v>
      </c>
      <c r="O535" s="47" cm="1">
        <f t="array" ref="O535">IF($I$2="Открытый тариф",
INDEX(GRID!$B$34:$BI$44,MATCH(O$7,GRID!$A$34:$A$44,0),MATCH(1,($U$2=GRID!$B$31:$BI$31)*(КАЛЕНДАРЬ!$BF6=GRID!$B$33:$BI$33), 0)),
ROUNDUP(INDEX(GRID!$B$34:$BI$44,MATCH(O$7,GRID!$A$34:$A$44,0),MATCH(1,($U$2=GRID!$B$31:$BI$31)*(КАЛЕНДАРЬ!$BF6=GRID!$B$33:$BI$33),0))*(1-GRID!$B$69),0))</f>
        <v>39200</v>
      </c>
      <c r="P535" s="47" cm="1">
        <f t="array" ref="P535">IF($I$2="Открытый тариф",
INDEX(GRID!$B$47:$BI$57,MATCH(O$7,GRID!$A$47:$A$57,0),MATCH(1,($U$2=GRID!$B$31:$BI$31)*(КАЛЕНДАРЬ!$BF6=GRID!$B$33:$BI$33), 0)),
ROUNDUP(INDEX(GRID!$B$47:$BI$57,MATCH(O$7,GRID!$A$47:$A$57,0),MATCH(1,($U$2=GRID!$B$31:$BI$31)*(КАЛЕНДАРЬ!$BF6=GRID!$B$33:$BI$33),0))*(1-GRID!$B$69),0))</f>
        <v>41800</v>
      </c>
      <c r="Q535" s="47" cm="1">
        <f t="array" ref="Q535">IF($I$2="Открытый тариф",
INDEX(GRID!$B$34:$BI$44,MATCH(Q$7,GRID!$A$34:$A$44,0),MATCH(1,($U$2=GRID!$B$31:$BI$31)*(КАЛЕНДАРЬ!$BF6=GRID!$B$33:$BI$33), 0)),
ROUNDUP(INDEX(GRID!$B$34:$BI$44,MATCH(Q$7,GRID!$A$34:$A$44,0),MATCH(1,($U$2=GRID!$B$31:$BI$31)*(КАЛЕНДАРЬ!$BF6=GRID!$B$33:$BI$33),0))*(1-GRID!$B$69),0))</f>
        <v>41300</v>
      </c>
      <c r="R535" s="47" cm="1">
        <f t="array" ref="R535">IF($I$2="Открытый тариф",
INDEX(GRID!$B$47:$BI$57,MATCH(Q$7,GRID!$A$47:$A$57,0),MATCH(1,($U$2=GRID!$B$31:$BI$31)*(КАЛЕНДАРЬ!$BF6=GRID!$B$33:$BI$33), 0)),
ROUNDUP(INDEX(GRID!$B$47:$BI$57,MATCH(Q$7,GRID!$A$47:$A$57,0),MATCH(1,($U$2=GRID!$B$31:$BI$31)*(КАЛЕНДАРЬ!$BF6=GRID!$B$33:$BI$33),0))*(1-GRID!$B$69),0))</f>
        <v>43900</v>
      </c>
      <c r="S535" s="47" cm="1">
        <f t="array" ref="S535">IF($I$2="Открытый тариф",
INDEX(GRID!$B$34:$BI$44,MATCH(S$7,GRID!$A$34:$A$44,0),MATCH(1,($U$2=GRID!$B$31:$BI$31)*(КАЛЕНДАРЬ!$BF6=GRID!$B$33:$BI$33), 0)),
ROUNDUP(INDEX(GRID!$B$34:$BI$44,MATCH(S$7,GRID!$A$34:$A$44,0),MATCH(1,($U$2=GRID!$B$31:$BI$31)*(КАЛЕНДАРЬ!$BF6=GRID!$B$33:$BI$33),0))*(1-GRID!$B$69),0))</f>
        <v>45000</v>
      </c>
      <c r="T535" s="47" cm="1">
        <f t="array" ref="T535">IF($I$2="Открытый тариф",
INDEX(GRID!$B$47:$BI$57,MATCH(S$7,GRID!$A$47:$A$57,0),MATCH(1,($U$2=GRID!$B$31:$BI$31)*(КАЛЕНДАРЬ!$BF6=GRID!$B$33:$BI$33), 0)),
ROUNDUP(INDEX(GRID!$B$47:$BI$57,MATCH(S$7,GRID!$A$47:$A$57,0),MATCH(1,($U$2=GRID!$B$31:$BI$31)*(КАЛЕНДАРЬ!$BF6=GRID!$B$33:$BI$33),0))*(1-GRID!$B$69),0))</f>
        <v>47600</v>
      </c>
      <c r="U535" s="47" cm="1">
        <f t="array" ref="U535">IF($I$2="Открытый тариф",
INDEX(GRID!$B$34:$BI$44,MATCH(U$7,GRID!$A$34:$A$44,0),MATCH(1,($U$2=GRID!$B$31:$BI$31)*(КАЛЕНДАРЬ!$BF6=GRID!$B$33:$BI$33), 0)),
ROUNDUP(INDEX(GRID!$B$34:$BI$44,MATCH(U$7,GRID!$A$34:$A$44,0),MATCH(1,($U$2=GRID!$B$31:$BI$31)*(КАЛЕНДАРЬ!$BF6=GRID!$B$33:$BI$33),0))*(1-GRID!$B$69),0))</f>
        <v>51300</v>
      </c>
      <c r="V535" s="47" cm="1">
        <f t="array" ref="V535">IF($I$2="Открытый тариф",
INDEX(GRID!$B$47:$BI$57,MATCH(U$7,GRID!$A$47:$A$57,0),MATCH(1,($U$2=GRID!$B$31:$BI$31)*(КАЛЕНДАРЬ!$BF6=GRID!$B$33:$BI$33), 0)),
ROUNDUP(INDEX(GRID!$B$47:$BI$57,MATCH(U$7,GRID!$A$47:$A$57,0),MATCH(1,($U$2=GRID!$B$31:$BI$31)*(КАЛЕНДАРЬ!$BF6=GRID!$B$33:$BI$33),0))*(1-GRID!$B$69),0))</f>
        <v>53900</v>
      </c>
      <c r="W535" s="47" cm="1">
        <f t="array" ref="W535">IF($I$2="Открытый тариф",
INDEX(GRID!$B$34:$BI$44,MATCH(W$7,GRID!$A$34:$A$44,0),MATCH(1,($U$2=GRID!$B$31:$BI$31)*(КАЛЕНДАРЬ!$BF6=GRID!$B$33:$BI$33), 0)),
ROUNDUP(INDEX(GRID!$B$34:$BI$44,MATCH(W$7,GRID!$A$34:$A$44,0),MATCH(1,($U$2=GRID!$B$31:$BI$31)*(КАЛЕНДАРЬ!$BF6=GRID!$B$33:$BI$33),0))*(1-GRID!$B$69),0))</f>
        <v>157400</v>
      </c>
      <c r="X535" s="47" cm="1">
        <f t="array" ref="X535">IF($I$2="Открытый тариф",
INDEX(GRID!$B$47:$BI$57,MATCH(W$7,GRID!$A$47:$A$57,0),MATCH(1,($U$2=GRID!$B$31:$BI$31)*(КАЛЕНДАРЬ!$BF6=GRID!$B$33:$BI$33), 0)),
ROUNDUP(INDEX(GRID!$B$47:$BI$57,MATCH(W$7,GRID!$A$47:$A$57,0),MATCH(1,($U$2=GRID!$B$31:$BI$31)*(КАЛЕНДАРЬ!$BF6=GRID!$B$33:$BI$33),0))*(1-GRID!$B$69),0))</f>
        <v>160000</v>
      </c>
    </row>
    <row r="536" spans="1:24" x14ac:dyDescent="0.2">
      <c r="A536" s="117" t="s">
        <v>48</v>
      </c>
      <c r="B536" s="117">
        <v>4</v>
      </c>
      <c r="C536" s="47" cm="1">
        <f t="array" ref="C536">IF($I$2="Открытый тариф",
INDEX(GRID!$B$34:$BI$44,MATCH(C$7,GRID!$A$34:$A$44,0),MATCH(1,($U$2=GRID!$B$31:$BI$31)*(КАЛЕНДАРЬ!$BF7=GRID!$B$33:$BI$33), 0)),
ROUNDUP(INDEX(GRID!$B$34:$BI$44,MATCH(C$7,GRID!$A$34:$A$44,0),MATCH(1,($U$2=GRID!$B$31:$BI$31)*(КАЛЕНДАРЬ!$BF7=GRID!$B$33:$BI$33),0))*(1-GRID!$B$69),0))</f>
        <v>24000</v>
      </c>
      <c r="D536" s="47" cm="1">
        <f t="array" ref="D536">IF($I$2="Открытый тариф",
INDEX(GRID!$B$47:$BI$57,MATCH(C$7,GRID!$A$47:$A$57,0),MATCH(1,($U$2=GRID!$B$31:$BI$31)*(КАЛЕНДАРЬ!$BF7=GRID!$B$33:$BI$33), 0)),
ROUNDUP(INDEX(GRID!$B$47:$BI$57,MATCH(C$7,GRID!$A$47:$A$57,0),MATCH(1,($U$2=GRID!$B$31:$BI$31)*(КАЛЕНДАРЬ!$BF7=GRID!$B$33:$BI$33),0))*(1-GRID!$B$69),0))</f>
        <v>26600</v>
      </c>
      <c r="E536" s="47" cm="1">
        <f t="array" ref="E536">IF($I$2="Открытый тариф",
INDEX(GRID!$B$34:$BI$44,MATCH(E$7,GRID!$A$34:$A$44,0),MATCH(1,($U$2=GRID!$B$31:$BI$31)*(КАЛЕНДАРЬ!$BF7=GRID!$B$33:$BI$33), 0)),
ROUNDUP(INDEX(GRID!$B$34:$BI$44,MATCH(E$7,GRID!$A$34:$A$44,0),MATCH(1,($U$2=GRID!$B$31:$BI$31)*(КАЛЕНДАРЬ!$BF7=GRID!$B$33:$BI$33),0))*(1-GRID!$B$69),0))</f>
        <v>25900</v>
      </c>
      <c r="F536" s="47" cm="1">
        <f t="array" ref="F536">IF($I$2="Открытый тариф",
INDEX(GRID!$B$47:$BI$57,MATCH(E$7,GRID!$A$47:$A$57,0),MATCH(1,($U$2=GRID!$B$31:$BI$31)*(КАЛЕНДАРЬ!$BF7=GRID!$B$33:$BI$33), 0)),
ROUNDUP(INDEX(GRID!$B$47:$BI$57,MATCH(E$7,GRID!$A$47:$A$57,0),MATCH(1,($U$2=GRID!$B$31:$BI$31)*(КАЛЕНДАРЬ!$BF7=GRID!$B$33:$BI$33),0))*(1-GRID!$B$69),0))</f>
        <v>28500</v>
      </c>
      <c r="G536" s="47" cm="1">
        <f t="array" ref="G536">IF($I$2="Открытый тариф",
INDEX(GRID!$B$34:$BI$44,MATCH(G$7,GRID!$A$34:$A$44,0),MATCH(1,($U$2=GRID!$B$31:$BI$31)*(КАЛЕНДАРЬ!$BF7=GRID!$B$33:$BI$33), 0)),
ROUNDUP(INDEX(GRID!$B$34:$BI$44,MATCH(G$7,GRID!$A$34:$A$44,0),MATCH(1,($U$2=GRID!$B$31:$BI$31)*(КАЛЕНДАРЬ!$BF7=GRID!$B$33:$BI$33),0))*(1-GRID!$B$69),0))</f>
        <v>27000</v>
      </c>
      <c r="H536" s="47" cm="1">
        <f t="array" ref="H536">IF($I$2="Открытый тариф",
INDEX(GRID!$B$47:$BI$57,MATCH(G$7,GRID!$A$47:$A$57,0),MATCH(1,($U$2=GRID!$B$31:$BI$31)*(КАЛЕНДАРЬ!$BF7=GRID!$B$33:$BI$33), 0)),
ROUNDUP(INDEX(GRID!$B$47:$BI$57,MATCH(G$7,GRID!$A$47:$A$57,0),MATCH(1,($U$2=GRID!$B$31:$BI$31)*(КАЛЕНДАРЬ!$BF7=GRID!$B$33:$BI$33),0))*(1-GRID!$B$69),0))</f>
        <v>29600</v>
      </c>
      <c r="I536" s="47" cm="1">
        <f t="array" ref="I536">IF($I$2="Открытый тариф",
INDEX(GRID!$B$34:$BI$44,MATCH(I$7,GRID!$A$34:$A$44,0),MATCH(1,($U$2=GRID!$B$31:$BI$31)*(КАЛЕНДАРЬ!$BF7=GRID!$B$33:$BI$33), 0)),
ROUNDUP(INDEX(GRID!$B$34:$BI$44,MATCH(I$7,GRID!$A$34:$A$44,0),MATCH(1,($U$2=GRID!$B$31:$BI$31)*(КАЛЕНДАРЬ!$BF7=GRID!$B$33:$BI$33),0))*(1-GRID!$B$69),0))</f>
        <v>28900</v>
      </c>
      <c r="J536" s="47" cm="1">
        <f t="array" ref="J536">IF($I$2="Открытый тариф",
INDEX(GRID!$B$47:$BI$57,MATCH(I$7,GRID!$A$47:$A$57,0),MATCH(1,($U$2=GRID!$B$31:$BI$31)*(КАЛЕНДАРЬ!$BF7=GRID!$B$33:$BI$33), 0)),
ROUNDUP(INDEX(GRID!$B$47:$BI$57,MATCH(I$7,GRID!$A$47:$A$57,0),MATCH(1,($U$2=GRID!$B$31:$BI$31)*(КАЛЕНДАРЬ!$BF7=GRID!$B$33:$BI$33),0))*(1-GRID!$B$69),0))</f>
        <v>31500</v>
      </c>
      <c r="K536" s="47" cm="1">
        <f t="array" ref="K536">IF($I$2="Открытый тариф",
INDEX(GRID!$B$34:$BI$44,MATCH(K$7,GRID!$A$34:$A$44,0),MATCH(1,($U$2=GRID!$B$31:$BI$31)*(КАЛЕНДАРЬ!$BF7=GRID!$B$33:$BI$33), 0)),
ROUNDUP(INDEX(GRID!$B$34:$BI$44,MATCH(K$7,GRID!$A$34:$A$44,0),MATCH(1,($U$2=GRID!$B$31:$BI$31)*(КАЛЕНДАРЬ!$BF7=GRID!$B$33:$BI$33),0))*(1-GRID!$B$69),0))</f>
        <v>30000</v>
      </c>
      <c r="L536" s="47" cm="1">
        <f t="array" ref="L536">IF($I$2="Открытый тариф",
INDEX(GRID!$B$47:$BI$57,MATCH(K$7,GRID!$A$47:$A$57,0),MATCH(1,($U$2=GRID!$B$31:$BI$31)*(КАЛЕНДАРЬ!$BF7=GRID!$B$33:$BI$33), 0)),
ROUNDUP(INDEX(GRID!$B$47:$BI$57,MATCH(K$7,GRID!$A$47:$A$57,0),MATCH(1,($U$2=GRID!$B$31:$BI$31)*(КАЛЕНДАРЬ!$BF7=GRID!$B$33:$BI$33),0))*(1-GRID!$B$69),0))</f>
        <v>32600</v>
      </c>
      <c r="M536" s="47" cm="1">
        <f t="array" ref="M536">IF($I$2="Открытый тариф",
INDEX(GRID!$B$34:$BI$44,MATCH(M$7,GRID!$A$34:$A$44,0),MATCH(1,($U$2=GRID!$B$31:$BI$31)*(КАЛЕНДАРЬ!$BF7=GRID!$B$33:$BI$33), 0)),
ROUNDUP(INDEX(GRID!$B$34:$BI$44,MATCH(M$7,GRID!$A$34:$A$44,0),MATCH(1,($U$2=GRID!$B$31:$BI$31)*(КАЛЕНДАРЬ!$BF7=GRID!$B$33:$BI$33),0))*(1-GRID!$B$69),0))</f>
        <v>31900</v>
      </c>
      <c r="N536" s="47" cm="1">
        <f t="array" ref="N536">IF($I$2="Открытый тариф",
INDEX(GRID!$B$47:$BI$57,MATCH(M$7,GRID!$A$47:$A$57,0),MATCH(1,($U$2=GRID!$B$31:$BI$31)*(КАЛЕНДАРЬ!$BF7=GRID!$B$33:$BI$33), 0)),
ROUNDUP(INDEX(GRID!$B$47:$BI$57,MATCH(M$7,GRID!$A$47:$A$57,0),MATCH(1,($U$2=GRID!$B$31:$BI$31)*(КАЛЕНДАРЬ!$BF7=GRID!$B$33:$BI$33),0))*(1-GRID!$B$69),0))</f>
        <v>34500</v>
      </c>
      <c r="O536" s="47" cm="1">
        <f t="array" ref="O536">IF($I$2="Открытый тариф",
INDEX(GRID!$B$34:$BI$44,MATCH(O$7,GRID!$A$34:$A$44,0),MATCH(1,($U$2=GRID!$B$31:$BI$31)*(КАЛЕНДАРЬ!$BF7=GRID!$B$33:$BI$33), 0)),
ROUNDUP(INDEX(GRID!$B$34:$BI$44,MATCH(O$7,GRID!$A$34:$A$44,0),MATCH(1,($U$2=GRID!$B$31:$BI$31)*(КАЛЕНДАРЬ!$BF7=GRID!$B$33:$BI$33),0))*(1-GRID!$B$69),0))</f>
        <v>39200</v>
      </c>
      <c r="P536" s="47" cm="1">
        <f t="array" ref="P536">IF($I$2="Открытый тариф",
INDEX(GRID!$B$47:$BI$57,MATCH(O$7,GRID!$A$47:$A$57,0),MATCH(1,($U$2=GRID!$B$31:$BI$31)*(КАЛЕНДАРЬ!$BF7=GRID!$B$33:$BI$33), 0)),
ROUNDUP(INDEX(GRID!$B$47:$BI$57,MATCH(O$7,GRID!$A$47:$A$57,0),MATCH(1,($U$2=GRID!$B$31:$BI$31)*(КАЛЕНДАРЬ!$BF7=GRID!$B$33:$BI$33),0))*(1-GRID!$B$69),0))</f>
        <v>41800</v>
      </c>
      <c r="Q536" s="47" cm="1">
        <f t="array" ref="Q536">IF($I$2="Открытый тариф",
INDEX(GRID!$B$34:$BI$44,MATCH(Q$7,GRID!$A$34:$A$44,0),MATCH(1,($U$2=GRID!$B$31:$BI$31)*(КАЛЕНДАРЬ!$BF7=GRID!$B$33:$BI$33), 0)),
ROUNDUP(INDEX(GRID!$B$34:$BI$44,MATCH(Q$7,GRID!$A$34:$A$44,0),MATCH(1,($U$2=GRID!$B$31:$BI$31)*(КАЛЕНДАРЬ!$BF7=GRID!$B$33:$BI$33),0))*(1-GRID!$B$69),0))</f>
        <v>41300</v>
      </c>
      <c r="R536" s="47" cm="1">
        <f t="array" ref="R536">IF($I$2="Открытый тариф",
INDEX(GRID!$B$47:$BI$57,MATCH(Q$7,GRID!$A$47:$A$57,0),MATCH(1,($U$2=GRID!$B$31:$BI$31)*(КАЛЕНДАРЬ!$BF7=GRID!$B$33:$BI$33), 0)),
ROUNDUP(INDEX(GRID!$B$47:$BI$57,MATCH(Q$7,GRID!$A$47:$A$57,0),MATCH(1,($U$2=GRID!$B$31:$BI$31)*(КАЛЕНДАРЬ!$BF7=GRID!$B$33:$BI$33),0))*(1-GRID!$B$69),0))</f>
        <v>43900</v>
      </c>
      <c r="S536" s="47" cm="1">
        <f t="array" ref="S536">IF($I$2="Открытый тариф",
INDEX(GRID!$B$34:$BI$44,MATCH(S$7,GRID!$A$34:$A$44,0),MATCH(1,($U$2=GRID!$B$31:$BI$31)*(КАЛЕНДАРЬ!$BF7=GRID!$B$33:$BI$33), 0)),
ROUNDUP(INDEX(GRID!$B$34:$BI$44,MATCH(S$7,GRID!$A$34:$A$44,0),MATCH(1,($U$2=GRID!$B$31:$BI$31)*(КАЛЕНДАРЬ!$BF7=GRID!$B$33:$BI$33),0))*(1-GRID!$B$69),0))</f>
        <v>45000</v>
      </c>
      <c r="T536" s="47" cm="1">
        <f t="array" ref="T536">IF($I$2="Открытый тариф",
INDEX(GRID!$B$47:$BI$57,MATCH(S$7,GRID!$A$47:$A$57,0),MATCH(1,($U$2=GRID!$B$31:$BI$31)*(КАЛЕНДАРЬ!$BF7=GRID!$B$33:$BI$33), 0)),
ROUNDUP(INDEX(GRID!$B$47:$BI$57,MATCH(S$7,GRID!$A$47:$A$57,0),MATCH(1,($U$2=GRID!$B$31:$BI$31)*(КАЛЕНДАРЬ!$BF7=GRID!$B$33:$BI$33),0))*(1-GRID!$B$69),0))</f>
        <v>47600</v>
      </c>
      <c r="U536" s="47" cm="1">
        <f t="array" ref="U536">IF($I$2="Открытый тариф",
INDEX(GRID!$B$34:$BI$44,MATCH(U$7,GRID!$A$34:$A$44,0),MATCH(1,($U$2=GRID!$B$31:$BI$31)*(КАЛЕНДАРЬ!$BF7=GRID!$B$33:$BI$33), 0)),
ROUNDUP(INDEX(GRID!$B$34:$BI$44,MATCH(U$7,GRID!$A$34:$A$44,0),MATCH(1,($U$2=GRID!$B$31:$BI$31)*(КАЛЕНДАРЬ!$BF7=GRID!$B$33:$BI$33),0))*(1-GRID!$B$69),0))</f>
        <v>51300</v>
      </c>
      <c r="V536" s="47" cm="1">
        <f t="array" ref="V536">IF($I$2="Открытый тариф",
INDEX(GRID!$B$47:$BI$57,MATCH(U$7,GRID!$A$47:$A$57,0),MATCH(1,($U$2=GRID!$B$31:$BI$31)*(КАЛЕНДАРЬ!$BF7=GRID!$B$33:$BI$33), 0)),
ROUNDUP(INDEX(GRID!$B$47:$BI$57,MATCH(U$7,GRID!$A$47:$A$57,0),MATCH(1,($U$2=GRID!$B$31:$BI$31)*(КАЛЕНДАРЬ!$BF7=GRID!$B$33:$BI$33),0))*(1-GRID!$B$69),0))</f>
        <v>53900</v>
      </c>
      <c r="W536" s="47" cm="1">
        <f t="array" ref="W536">IF($I$2="Открытый тариф",
INDEX(GRID!$B$34:$BI$44,MATCH(W$7,GRID!$A$34:$A$44,0),MATCH(1,($U$2=GRID!$B$31:$BI$31)*(КАЛЕНДАРЬ!$BF7=GRID!$B$33:$BI$33), 0)),
ROUNDUP(INDEX(GRID!$B$34:$BI$44,MATCH(W$7,GRID!$A$34:$A$44,0),MATCH(1,($U$2=GRID!$B$31:$BI$31)*(КАЛЕНДАРЬ!$BF7=GRID!$B$33:$BI$33),0))*(1-GRID!$B$69),0))</f>
        <v>157400</v>
      </c>
      <c r="X536" s="47" cm="1">
        <f t="array" ref="X536">IF($I$2="Открытый тариф",
INDEX(GRID!$B$47:$BI$57,MATCH(W$7,GRID!$A$47:$A$57,0),MATCH(1,($U$2=GRID!$B$31:$BI$31)*(КАЛЕНДАРЬ!$BF7=GRID!$B$33:$BI$33), 0)),
ROUNDUP(INDEX(GRID!$B$47:$BI$57,MATCH(W$7,GRID!$A$47:$A$57,0),MATCH(1,($U$2=GRID!$B$31:$BI$31)*(КАЛЕНДАРЬ!$BF7=GRID!$B$33:$BI$33),0))*(1-GRID!$B$69),0))</f>
        <v>160000</v>
      </c>
    </row>
    <row r="537" spans="1:24" x14ac:dyDescent="0.2">
      <c r="A537" s="117" t="s">
        <v>42</v>
      </c>
      <c r="B537" s="117">
        <v>5</v>
      </c>
      <c r="C537" s="47" cm="1">
        <f t="array" ref="C537">IF($I$2="Открытый тариф",
INDEX(GRID!$B$34:$BI$44,MATCH(C$7,GRID!$A$34:$A$44,0),MATCH(1,($U$2=GRID!$B$31:$BI$31)*(КАЛЕНДАРЬ!$BF8=GRID!$B$33:$BI$33), 0)),
ROUNDUP(INDEX(GRID!$B$34:$BI$44,MATCH(C$7,GRID!$A$34:$A$44,0),MATCH(1,($U$2=GRID!$B$31:$BI$31)*(КАЛЕНДАРЬ!$BF8=GRID!$B$33:$BI$33),0))*(1-GRID!$B$69),0))</f>
        <v>24000</v>
      </c>
      <c r="D537" s="47" cm="1">
        <f t="array" ref="D537">IF($I$2="Открытый тариф",
INDEX(GRID!$B$47:$BI$57,MATCH(C$7,GRID!$A$47:$A$57,0),MATCH(1,($U$2=GRID!$B$31:$BI$31)*(КАЛЕНДАРЬ!$BF8=GRID!$B$33:$BI$33), 0)),
ROUNDUP(INDEX(GRID!$B$47:$BI$57,MATCH(C$7,GRID!$A$47:$A$57,0),MATCH(1,($U$2=GRID!$B$31:$BI$31)*(КАЛЕНДАРЬ!$BF8=GRID!$B$33:$BI$33),0))*(1-GRID!$B$69),0))</f>
        <v>26600</v>
      </c>
      <c r="E537" s="47" cm="1">
        <f t="array" ref="E537">IF($I$2="Открытый тариф",
INDEX(GRID!$B$34:$BI$44,MATCH(E$7,GRID!$A$34:$A$44,0),MATCH(1,($U$2=GRID!$B$31:$BI$31)*(КАЛЕНДАРЬ!$BF8=GRID!$B$33:$BI$33), 0)),
ROUNDUP(INDEX(GRID!$B$34:$BI$44,MATCH(E$7,GRID!$A$34:$A$44,0),MATCH(1,($U$2=GRID!$B$31:$BI$31)*(КАЛЕНДАРЬ!$BF8=GRID!$B$33:$BI$33),0))*(1-GRID!$B$69),0))</f>
        <v>25900</v>
      </c>
      <c r="F537" s="47" cm="1">
        <f t="array" ref="F537">IF($I$2="Открытый тариф",
INDEX(GRID!$B$47:$BI$57,MATCH(E$7,GRID!$A$47:$A$57,0),MATCH(1,($U$2=GRID!$B$31:$BI$31)*(КАЛЕНДАРЬ!$BF8=GRID!$B$33:$BI$33), 0)),
ROUNDUP(INDEX(GRID!$B$47:$BI$57,MATCH(E$7,GRID!$A$47:$A$57,0),MATCH(1,($U$2=GRID!$B$31:$BI$31)*(КАЛЕНДАРЬ!$BF8=GRID!$B$33:$BI$33),0))*(1-GRID!$B$69),0))</f>
        <v>28500</v>
      </c>
      <c r="G537" s="47" cm="1">
        <f t="array" ref="G537">IF($I$2="Открытый тариф",
INDEX(GRID!$B$34:$BI$44,MATCH(G$7,GRID!$A$34:$A$44,0),MATCH(1,($U$2=GRID!$B$31:$BI$31)*(КАЛЕНДАРЬ!$BF8=GRID!$B$33:$BI$33), 0)),
ROUNDUP(INDEX(GRID!$B$34:$BI$44,MATCH(G$7,GRID!$A$34:$A$44,0),MATCH(1,($U$2=GRID!$B$31:$BI$31)*(КАЛЕНДАРЬ!$BF8=GRID!$B$33:$BI$33),0))*(1-GRID!$B$69),0))</f>
        <v>27000</v>
      </c>
      <c r="H537" s="47" cm="1">
        <f t="array" ref="H537">IF($I$2="Открытый тариф",
INDEX(GRID!$B$47:$BI$57,MATCH(G$7,GRID!$A$47:$A$57,0),MATCH(1,($U$2=GRID!$B$31:$BI$31)*(КАЛЕНДАРЬ!$BF8=GRID!$B$33:$BI$33), 0)),
ROUNDUP(INDEX(GRID!$B$47:$BI$57,MATCH(G$7,GRID!$A$47:$A$57,0),MATCH(1,($U$2=GRID!$B$31:$BI$31)*(КАЛЕНДАРЬ!$BF8=GRID!$B$33:$BI$33),0))*(1-GRID!$B$69),0))</f>
        <v>29600</v>
      </c>
      <c r="I537" s="47" cm="1">
        <f t="array" ref="I537">IF($I$2="Открытый тариф",
INDEX(GRID!$B$34:$BI$44,MATCH(I$7,GRID!$A$34:$A$44,0),MATCH(1,($U$2=GRID!$B$31:$BI$31)*(КАЛЕНДАРЬ!$BF8=GRID!$B$33:$BI$33), 0)),
ROUNDUP(INDEX(GRID!$B$34:$BI$44,MATCH(I$7,GRID!$A$34:$A$44,0),MATCH(1,($U$2=GRID!$B$31:$BI$31)*(КАЛЕНДАРЬ!$BF8=GRID!$B$33:$BI$33),0))*(1-GRID!$B$69),0))</f>
        <v>28900</v>
      </c>
      <c r="J537" s="47" cm="1">
        <f t="array" ref="J537">IF($I$2="Открытый тариф",
INDEX(GRID!$B$47:$BI$57,MATCH(I$7,GRID!$A$47:$A$57,0),MATCH(1,($U$2=GRID!$B$31:$BI$31)*(КАЛЕНДАРЬ!$BF8=GRID!$B$33:$BI$33), 0)),
ROUNDUP(INDEX(GRID!$B$47:$BI$57,MATCH(I$7,GRID!$A$47:$A$57,0),MATCH(1,($U$2=GRID!$B$31:$BI$31)*(КАЛЕНДАРЬ!$BF8=GRID!$B$33:$BI$33),0))*(1-GRID!$B$69),0))</f>
        <v>31500</v>
      </c>
      <c r="K537" s="47" cm="1">
        <f t="array" ref="K537">IF($I$2="Открытый тариф",
INDEX(GRID!$B$34:$BI$44,MATCH(K$7,GRID!$A$34:$A$44,0),MATCH(1,($U$2=GRID!$B$31:$BI$31)*(КАЛЕНДАРЬ!$BF8=GRID!$B$33:$BI$33), 0)),
ROUNDUP(INDEX(GRID!$B$34:$BI$44,MATCH(K$7,GRID!$A$34:$A$44,0),MATCH(1,($U$2=GRID!$B$31:$BI$31)*(КАЛЕНДАРЬ!$BF8=GRID!$B$33:$BI$33),0))*(1-GRID!$B$69),0))</f>
        <v>30000</v>
      </c>
      <c r="L537" s="47" cm="1">
        <f t="array" ref="L537">IF($I$2="Открытый тариф",
INDEX(GRID!$B$47:$BI$57,MATCH(K$7,GRID!$A$47:$A$57,0),MATCH(1,($U$2=GRID!$B$31:$BI$31)*(КАЛЕНДАРЬ!$BF8=GRID!$B$33:$BI$33), 0)),
ROUNDUP(INDEX(GRID!$B$47:$BI$57,MATCH(K$7,GRID!$A$47:$A$57,0),MATCH(1,($U$2=GRID!$B$31:$BI$31)*(КАЛЕНДАРЬ!$BF8=GRID!$B$33:$BI$33),0))*(1-GRID!$B$69),0))</f>
        <v>32600</v>
      </c>
      <c r="M537" s="47" cm="1">
        <f t="array" ref="M537">IF($I$2="Открытый тариф",
INDEX(GRID!$B$34:$BI$44,MATCH(M$7,GRID!$A$34:$A$44,0),MATCH(1,($U$2=GRID!$B$31:$BI$31)*(КАЛЕНДАРЬ!$BF8=GRID!$B$33:$BI$33), 0)),
ROUNDUP(INDEX(GRID!$B$34:$BI$44,MATCH(M$7,GRID!$A$34:$A$44,0),MATCH(1,($U$2=GRID!$B$31:$BI$31)*(КАЛЕНДАРЬ!$BF8=GRID!$B$33:$BI$33),0))*(1-GRID!$B$69),0))</f>
        <v>31900</v>
      </c>
      <c r="N537" s="47" cm="1">
        <f t="array" ref="N537">IF($I$2="Открытый тариф",
INDEX(GRID!$B$47:$BI$57,MATCH(M$7,GRID!$A$47:$A$57,0),MATCH(1,($U$2=GRID!$B$31:$BI$31)*(КАЛЕНДАРЬ!$BF8=GRID!$B$33:$BI$33), 0)),
ROUNDUP(INDEX(GRID!$B$47:$BI$57,MATCH(M$7,GRID!$A$47:$A$57,0),MATCH(1,($U$2=GRID!$B$31:$BI$31)*(КАЛЕНДАРЬ!$BF8=GRID!$B$33:$BI$33),0))*(1-GRID!$B$69),0))</f>
        <v>34500</v>
      </c>
      <c r="O537" s="47" cm="1">
        <f t="array" ref="O537">IF($I$2="Открытый тариф",
INDEX(GRID!$B$34:$BI$44,MATCH(O$7,GRID!$A$34:$A$44,0),MATCH(1,($U$2=GRID!$B$31:$BI$31)*(КАЛЕНДАРЬ!$BF8=GRID!$B$33:$BI$33), 0)),
ROUNDUP(INDEX(GRID!$B$34:$BI$44,MATCH(O$7,GRID!$A$34:$A$44,0),MATCH(1,($U$2=GRID!$B$31:$BI$31)*(КАЛЕНДАРЬ!$BF8=GRID!$B$33:$BI$33),0))*(1-GRID!$B$69),0))</f>
        <v>39200</v>
      </c>
      <c r="P537" s="47" cm="1">
        <f t="array" ref="P537">IF($I$2="Открытый тариф",
INDEX(GRID!$B$47:$BI$57,MATCH(O$7,GRID!$A$47:$A$57,0),MATCH(1,($U$2=GRID!$B$31:$BI$31)*(КАЛЕНДАРЬ!$BF8=GRID!$B$33:$BI$33), 0)),
ROUNDUP(INDEX(GRID!$B$47:$BI$57,MATCH(O$7,GRID!$A$47:$A$57,0),MATCH(1,($U$2=GRID!$B$31:$BI$31)*(КАЛЕНДАРЬ!$BF8=GRID!$B$33:$BI$33),0))*(1-GRID!$B$69),0))</f>
        <v>41800</v>
      </c>
      <c r="Q537" s="47" cm="1">
        <f t="array" ref="Q537">IF($I$2="Открытый тариф",
INDEX(GRID!$B$34:$BI$44,MATCH(Q$7,GRID!$A$34:$A$44,0),MATCH(1,($U$2=GRID!$B$31:$BI$31)*(КАЛЕНДАРЬ!$BF8=GRID!$B$33:$BI$33), 0)),
ROUNDUP(INDEX(GRID!$B$34:$BI$44,MATCH(Q$7,GRID!$A$34:$A$44,0),MATCH(1,($U$2=GRID!$B$31:$BI$31)*(КАЛЕНДАРЬ!$BF8=GRID!$B$33:$BI$33),0))*(1-GRID!$B$69),0))</f>
        <v>41300</v>
      </c>
      <c r="R537" s="47" cm="1">
        <f t="array" ref="R537">IF($I$2="Открытый тариф",
INDEX(GRID!$B$47:$BI$57,MATCH(Q$7,GRID!$A$47:$A$57,0),MATCH(1,($U$2=GRID!$B$31:$BI$31)*(КАЛЕНДАРЬ!$BF8=GRID!$B$33:$BI$33), 0)),
ROUNDUP(INDEX(GRID!$B$47:$BI$57,MATCH(Q$7,GRID!$A$47:$A$57,0),MATCH(1,($U$2=GRID!$B$31:$BI$31)*(КАЛЕНДАРЬ!$BF8=GRID!$B$33:$BI$33),0))*(1-GRID!$B$69),0))</f>
        <v>43900</v>
      </c>
      <c r="S537" s="47" cm="1">
        <f t="array" ref="S537">IF($I$2="Открытый тариф",
INDEX(GRID!$B$34:$BI$44,MATCH(S$7,GRID!$A$34:$A$44,0),MATCH(1,($U$2=GRID!$B$31:$BI$31)*(КАЛЕНДАРЬ!$BF8=GRID!$B$33:$BI$33), 0)),
ROUNDUP(INDEX(GRID!$B$34:$BI$44,MATCH(S$7,GRID!$A$34:$A$44,0),MATCH(1,($U$2=GRID!$B$31:$BI$31)*(КАЛЕНДАРЬ!$BF8=GRID!$B$33:$BI$33),0))*(1-GRID!$B$69),0))</f>
        <v>45000</v>
      </c>
      <c r="T537" s="47" cm="1">
        <f t="array" ref="T537">IF($I$2="Открытый тариф",
INDEX(GRID!$B$47:$BI$57,MATCH(S$7,GRID!$A$47:$A$57,0),MATCH(1,($U$2=GRID!$B$31:$BI$31)*(КАЛЕНДАРЬ!$BF8=GRID!$B$33:$BI$33), 0)),
ROUNDUP(INDEX(GRID!$B$47:$BI$57,MATCH(S$7,GRID!$A$47:$A$57,0),MATCH(1,($U$2=GRID!$B$31:$BI$31)*(КАЛЕНДАРЬ!$BF8=GRID!$B$33:$BI$33),0))*(1-GRID!$B$69),0))</f>
        <v>47600</v>
      </c>
      <c r="U537" s="47" cm="1">
        <f t="array" ref="U537">IF($I$2="Открытый тариф",
INDEX(GRID!$B$34:$BI$44,MATCH(U$7,GRID!$A$34:$A$44,0),MATCH(1,($U$2=GRID!$B$31:$BI$31)*(КАЛЕНДАРЬ!$BF8=GRID!$B$33:$BI$33), 0)),
ROUNDUP(INDEX(GRID!$B$34:$BI$44,MATCH(U$7,GRID!$A$34:$A$44,0),MATCH(1,($U$2=GRID!$B$31:$BI$31)*(КАЛЕНДАРЬ!$BF8=GRID!$B$33:$BI$33),0))*(1-GRID!$B$69),0))</f>
        <v>51300</v>
      </c>
      <c r="V537" s="47" cm="1">
        <f t="array" ref="V537">IF($I$2="Открытый тариф",
INDEX(GRID!$B$47:$BI$57,MATCH(U$7,GRID!$A$47:$A$57,0),MATCH(1,($U$2=GRID!$B$31:$BI$31)*(КАЛЕНДАРЬ!$BF8=GRID!$B$33:$BI$33), 0)),
ROUNDUP(INDEX(GRID!$B$47:$BI$57,MATCH(U$7,GRID!$A$47:$A$57,0),MATCH(1,($U$2=GRID!$B$31:$BI$31)*(КАЛЕНДАРЬ!$BF8=GRID!$B$33:$BI$33),0))*(1-GRID!$B$69),0))</f>
        <v>53900</v>
      </c>
      <c r="W537" s="47" cm="1">
        <f t="array" ref="W537">IF($I$2="Открытый тариф",
INDEX(GRID!$B$34:$BI$44,MATCH(W$7,GRID!$A$34:$A$44,0),MATCH(1,($U$2=GRID!$B$31:$BI$31)*(КАЛЕНДАРЬ!$BF8=GRID!$B$33:$BI$33), 0)),
ROUNDUP(INDEX(GRID!$B$34:$BI$44,MATCH(W$7,GRID!$A$34:$A$44,0),MATCH(1,($U$2=GRID!$B$31:$BI$31)*(КАЛЕНДАРЬ!$BF8=GRID!$B$33:$BI$33),0))*(1-GRID!$B$69),0))</f>
        <v>157400</v>
      </c>
      <c r="X537" s="47" cm="1">
        <f t="array" ref="X537">IF($I$2="Открытый тариф",
INDEX(GRID!$B$47:$BI$57,MATCH(W$7,GRID!$A$47:$A$57,0),MATCH(1,($U$2=GRID!$B$31:$BI$31)*(КАЛЕНДАРЬ!$BF8=GRID!$B$33:$BI$33), 0)),
ROUNDUP(INDEX(GRID!$B$47:$BI$57,MATCH(W$7,GRID!$A$47:$A$57,0),MATCH(1,($U$2=GRID!$B$31:$BI$31)*(КАЛЕНДАРЬ!$BF8=GRID!$B$33:$BI$33),0))*(1-GRID!$B$69),0))</f>
        <v>160000</v>
      </c>
    </row>
    <row r="538" spans="1:24" x14ac:dyDescent="0.2">
      <c r="A538" s="117" t="s">
        <v>43</v>
      </c>
      <c r="B538" s="117">
        <v>6</v>
      </c>
      <c r="C538" s="47" cm="1">
        <f t="array" ref="C538">IF($I$2="Открытый тариф",
INDEX(GRID!$B$34:$BI$44,MATCH(C$7,GRID!$A$34:$A$44,0),MATCH(1,($U$2=GRID!$B$31:$BI$31)*(КАЛЕНДАРЬ!$BF9=GRID!$B$33:$BI$33), 0)),
ROUNDUP(INDEX(GRID!$B$34:$BI$44,MATCH(C$7,GRID!$A$34:$A$44,0),MATCH(1,($U$2=GRID!$B$31:$BI$31)*(КАЛЕНДАРЬ!$BF9=GRID!$B$33:$BI$33),0))*(1-GRID!$B$69),0))</f>
        <v>24000</v>
      </c>
      <c r="D538" s="47" cm="1">
        <f t="array" ref="D538">IF($I$2="Открытый тариф",
INDEX(GRID!$B$47:$BI$57,MATCH(C$7,GRID!$A$47:$A$57,0),MATCH(1,($U$2=GRID!$B$31:$BI$31)*(КАЛЕНДАРЬ!$BF9=GRID!$B$33:$BI$33), 0)),
ROUNDUP(INDEX(GRID!$B$47:$BI$57,MATCH(C$7,GRID!$A$47:$A$57,0),MATCH(1,($U$2=GRID!$B$31:$BI$31)*(КАЛЕНДАРЬ!$BF9=GRID!$B$33:$BI$33),0))*(1-GRID!$B$69),0))</f>
        <v>26600</v>
      </c>
      <c r="E538" s="47" cm="1">
        <f t="array" ref="E538">IF($I$2="Открытый тариф",
INDEX(GRID!$B$34:$BI$44,MATCH(E$7,GRID!$A$34:$A$44,0),MATCH(1,($U$2=GRID!$B$31:$BI$31)*(КАЛЕНДАРЬ!$BF9=GRID!$B$33:$BI$33), 0)),
ROUNDUP(INDEX(GRID!$B$34:$BI$44,MATCH(E$7,GRID!$A$34:$A$44,0),MATCH(1,($U$2=GRID!$B$31:$BI$31)*(КАЛЕНДАРЬ!$BF9=GRID!$B$33:$BI$33),0))*(1-GRID!$B$69),0))</f>
        <v>25900</v>
      </c>
      <c r="F538" s="47" cm="1">
        <f t="array" ref="F538">IF($I$2="Открытый тариф",
INDEX(GRID!$B$47:$BI$57,MATCH(E$7,GRID!$A$47:$A$57,0),MATCH(1,($U$2=GRID!$B$31:$BI$31)*(КАЛЕНДАРЬ!$BF9=GRID!$B$33:$BI$33), 0)),
ROUNDUP(INDEX(GRID!$B$47:$BI$57,MATCH(E$7,GRID!$A$47:$A$57,0),MATCH(1,($U$2=GRID!$B$31:$BI$31)*(КАЛЕНДАРЬ!$BF9=GRID!$B$33:$BI$33),0))*(1-GRID!$B$69),0))</f>
        <v>28500</v>
      </c>
      <c r="G538" s="47" cm="1">
        <f t="array" ref="G538">IF($I$2="Открытый тариф",
INDEX(GRID!$B$34:$BI$44,MATCH(G$7,GRID!$A$34:$A$44,0),MATCH(1,($U$2=GRID!$B$31:$BI$31)*(КАЛЕНДАРЬ!$BF9=GRID!$B$33:$BI$33), 0)),
ROUNDUP(INDEX(GRID!$B$34:$BI$44,MATCH(G$7,GRID!$A$34:$A$44,0),MATCH(1,($U$2=GRID!$B$31:$BI$31)*(КАЛЕНДАРЬ!$BF9=GRID!$B$33:$BI$33),0))*(1-GRID!$B$69),0))</f>
        <v>27000</v>
      </c>
      <c r="H538" s="47" cm="1">
        <f t="array" ref="H538">IF($I$2="Открытый тариф",
INDEX(GRID!$B$47:$BI$57,MATCH(G$7,GRID!$A$47:$A$57,0),MATCH(1,($U$2=GRID!$B$31:$BI$31)*(КАЛЕНДАРЬ!$BF9=GRID!$B$33:$BI$33), 0)),
ROUNDUP(INDEX(GRID!$B$47:$BI$57,MATCH(G$7,GRID!$A$47:$A$57,0),MATCH(1,($U$2=GRID!$B$31:$BI$31)*(КАЛЕНДАРЬ!$BF9=GRID!$B$33:$BI$33),0))*(1-GRID!$B$69),0))</f>
        <v>29600</v>
      </c>
      <c r="I538" s="47" cm="1">
        <f t="array" ref="I538">IF($I$2="Открытый тариф",
INDEX(GRID!$B$34:$BI$44,MATCH(I$7,GRID!$A$34:$A$44,0),MATCH(1,($U$2=GRID!$B$31:$BI$31)*(КАЛЕНДАРЬ!$BF9=GRID!$B$33:$BI$33), 0)),
ROUNDUP(INDEX(GRID!$B$34:$BI$44,MATCH(I$7,GRID!$A$34:$A$44,0),MATCH(1,($U$2=GRID!$B$31:$BI$31)*(КАЛЕНДАРЬ!$BF9=GRID!$B$33:$BI$33),0))*(1-GRID!$B$69),0))</f>
        <v>28900</v>
      </c>
      <c r="J538" s="47" cm="1">
        <f t="array" ref="J538">IF($I$2="Открытый тариф",
INDEX(GRID!$B$47:$BI$57,MATCH(I$7,GRID!$A$47:$A$57,0),MATCH(1,($U$2=GRID!$B$31:$BI$31)*(КАЛЕНДАРЬ!$BF9=GRID!$B$33:$BI$33), 0)),
ROUNDUP(INDEX(GRID!$B$47:$BI$57,MATCH(I$7,GRID!$A$47:$A$57,0),MATCH(1,($U$2=GRID!$B$31:$BI$31)*(КАЛЕНДАРЬ!$BF9=GRID!$B$33:$BI$33),0))*(1-GRID!$B$69),0))</f>
        <v>31500</v>
      </c>
      <c r="K538" s="47" cm="1">
        <f t="array" ref="K538">IF($I$2="Открытый тариф",
INDEX(GRID!$B$34:$BI$44,MATCH(K$7,GRID!$A$34:$A$44,0),MATCH(1,($U$2=GRID!$B$31:$BI$31)*(КАЛЕНДАРЬ!$BF9=GRID!$B$33:$BI$33), 0)),
ROUNDUP(INDEX(GRID!$B$34:$BI$44,MATCH(K$7,GRID!$A$34:$A$44,0),MATCH(1,($U$2=GRID!$B$31:$BI$31)*(КАЛЕНДАРЬ!$BF9=GRID!$B$33:$BI$33),0))*(1-GRID!$B$69),0))</f>
        <v>30000</v>
      </c>
      <c r="L538" s="47" cm="1">
        <f t="array" ref="L538">IF($I$2="Открытый тариф",
INDEX(GRID!$B$47:$BI$57,MATCH(K$7,GRID!$A$47:$A$57,0),MATCH(1,($U$2=GRID!$B$31:$BI$31)*(КАЛЕНДАРЬ!$BF9=GRID!$B$33:$BI$33), 0)),
ROUNDUP(INDEX(GRID!$B$47:$BI$57,MATCH(K$7,GRID!$A$47:$A$57,0),MATCH(1,($U$2=GRID!$B$31:$BI$31)*(КАЛЕНДАРЬ!$BF9=GRID!$B$33:$BI$33),0))*(1-GRID!$B$69),0))</f>
        <v>32600</v>
      </c>
      <c r="M538" s="47" cm="1">
        <f t="array" ref="M538">IF($I$2="Открытый тариф",
INDEX(GRID!$B$34:$BI$44,MATCH(M$7,GRID!$A$34:$A$44,0),MATCH(1,($U$2=GRID!$B$31:$BI$31)*(КАЛЕНДАРЬ!$BF9=GRID!$B$33:$BI$33), 0)),
ROUNDUP(INDEX(GRID!$B$34:$BI$44,MATCH(M$7,GRID!$A$34:$A$44,0),MATCH(1,($U$2=GRID!$B$31:$BI$31)*(КАЛЕНДАРЬ!$BF9=GRID!$B$33:$BI$33),0))*(1-GRID!$B$69),0))</f>
        <v>31900</v>
      </c>
      <c r="N538" s="47" cm="1">
        <f t="array" ref="N538">IF($I$2="Открытый тариф",
INDEX(GRID!$B$47:$BI$57,MATCH(M$7,GRID!$A$47:$A$57,0),MATCH(1,($U$2=GRID!$B$31:$BI$31)*(КАЛЕНДАРЬ!$BF9=GRID!$B$33:$BI$33), 0)),
ROUNDUP(INDEX(GRID!$B$47:$BI$57,MATCH(M$7,GRID!$A$47:$A$57,0),MATCH(1,($U$2=GRID!$B$31:$BI$31)*(КАЛЕНДАРЬ!$BF9=GRID!$B$33:$BI$33),0))*(1-GRID!$B$69),0))</f>
        <v>34500</v>
      </c>
      <c r="O538" s="47" cm="1">
        <f t="array" ref="O538">IF($I$2="Открытый тариф",
INDEX(GRID!$B$34:$BI$44,MATCH(O$7,GRID!$A$34:$A$44,0),MATCH(1,($U$2=GRID!$B$31:$BI$31)*(КАЛЕНДАРЬ!$BF9=GRID!$B$33:$BI$33), 0)),
ROUNDUP(INDEX(GRID!$B$34:$BI$44,MATCH(O$7,GRID!$A$34:$A$44,0),MATCH(1,($U$2=GRID!$B$31:$BI$31)*(КАЛЕНДАРЬ!$BF9=GRID!$B$33:$BI$33),0))*(1-GRID!$B$69),0))</f>
        <v>39200</v>
      </c>
      <c r="P538" s="47" cm="1">
        <f t="array" ref="P538">IF($I$2="Открытый тариф",
INDEX(GRID!$B$47:$BI$57,MATCH(O$7,GRID!$A$47:$A$57,0),MATCH(1,($U$2=GRID!$B$31:$BI$31)*(КАЛЕНДАРЬ!$BF9=GRID!$B$33:$BI$33), 0)),
ROUNDUP(INDEX(GRID!$B$47:$BI$57,MATCH(O$7,GRID!$A$47:$A$57,0),MATCH(1,($U$2=GRID!$B$31:$BI$31)*(КАЛЕНДАРЬ!$BF9=GRID!$B$33:$BI$33),0))*(1-GRID!$B$69),0))</f>
        <v>41800</v>
      </c>
      <c r="Q538" s="47" cm="1">
        <f t="array" ref="Q538">IF($I$2="Открытый тариф",
INDEX(GRID!$B$34:$BI$44,MATCH(Q$7,GRID!$A$34:$A$44,0),MATCH(1,($U$2=GRID!$B$31:$BI$31)*(КАЛЕНДАРЬ!$BF9=GRID!$B$33:$BI$33), 0)),
ROUNDUP(INDEX(GRID!$B$34:$BI$44,MATCH(Q$7,GRID!$A$34:$A$44,0),MATCH(1,($U$2=GRID!$B$31:$BI$31)*(КАЛЕНДАРЬ!$BF9=GRID!$B$33:$BI$33),0))*(1-GRID!$B$69),0))</f>
        <v>41300</v>
      </c>
      <c r="R538" s="47" cm="1">
        <f t="array" ref="R538">IF($I$2="Открытый тариф",
INDEX(GRID!$B$47:$BI$57,MATCH(Q$7,GRID!$A$47:$A$57,0),MATCH(1,($U$2=GRID!$B$31:$BI$31)*(КАЛЕНДАРЬ!$BF9=GRID!$B$33:$BI$33), 0)),
ROUNDUP(INDEX(GRID!$B$47:$BI$57,MATCH(Q$7,GRID!$A$47:$A$57,0),MATCH(1,($U$2=GRID!$B$31:$BI$31)*(КАЛЕНДАРЬ!$BF9=GRID!$B$33:$BI$33),0))*(1-GRID!$B$69),0))</f>
        <v>43900</v>
      </c>
      <c r="S538" s="47" cm="1">
        <f t="array" ref="S538">IF($I$2="Открытый тариф",
INDEX(GRID!$B$34:$BI$44,MATCH(S$7,GRID!$A$34:$A$44,0),MATCH(1,($U$2=GRID!$B$31:$BI$31)*(КАЛЕНДАРЬ!$BF9=GRID!$B$33:$BI$33), 0)),
ROUNDUP(INDEX(GRID!$B$34:$BI$44,MATCH(S$7,GRID!$A$34:$A$44,0),MATCH(1,($U$2=GRID!$B$31:$BI$31)*(КАЛЕНДАРЬ!$BF9=GRID!$B$33:$BI$33),0))*(1-GRID!$B$69),0))</f>
        <v>45000</v>
      </c>
      <c r="T538" s="47" cm="1">
        <f t="array" ref="T538">IF($I$2="Открытый тариф",
INDEX(GRID!$B$47:$BI$57,MATCH(S$7,GRID!$A$47:$A$57,0),MATCH(1,($U$2=GRID!$B$31:$BI$31)*(КАЛЕНДАРЬ!$BF9=GRID!$B$33:$BI$33), 0)),
ROUNDUP(INDEX(GRID!$B$47:$BI$57,MATCH(S$7,GRID!$A$47:$A$57,0),MATCH(1,($U$2=GRID!$B$31:$BI$31)*(КАЛЕНДАРЬ!$BF9=GRID!$B$33:$BI$33),0))*(1-GRID!$B$69),0))</f>
        <v>47600</v>
      </c>
      <c r="U538" s="47" cm="1">
        <f t="array" ref="U538">IF($I$2="Открытый тариф",
INDEX(GRID!$B$34:$BI$44,MATCH(U$7,GRID!$A$34:$A$44,0),MATCH(1,($U$2=GRID!$B$31:$BI$31)*(КАЛЕНДАРЬ!$BF9=GRID!$B$33:$BI$33), 0)),
ROUNDUP(INDEX(GRID!$B$34:$BI$44,MATCH(U$7,GRID!$A$34:$A$44,0),MATCH(1,($U$2=GRID!$B$31:$BI$31)*(КАЛЕНДАРЬ!$BF9=GRID!$B$33:$BI$33),0))*(1-GRID!$B$69),0))</f>
        <v>51300</v>
      </c>
      <c r="V538" s="47" cm="1">
        <f t="array" ref="V538">IF($I$2="Открытый тариф",
INDEX(GRID!$B$47:$BI$57,MATCH(U$7,GRID!$A$47:$A$57,0),MATCH(1,($U$2=GRID!$B$31:$BI$31)*(КАЛЕНДАРЬ!$BF9=GRID!$B$33:$BI$33), 0)),
ROUNDUP(INDEX(GRID!$B$47:$BI$57,MATCH(U$7,GRID!$A$47:$A$57,0),MATCH(1,($U$2=GRID!$B$31:$BI$31)*(КАЛЕНДАРЬ!$BF9=GRID!$B$33:$BI$33),0))*(1-GRID!$B$69),0))</f>
        <v>53900</v>
      </c>
      <c r="W538" s="47" cm="1">
        <f t="array" ref="W538">IF($I$2="Открытый тариф",
INDEX(GRID!$B$34:$BI$44,MATCH(W$7,GRID!$A$34:$A$44,0),MATCH(1,($U$2=GRID!$B$31:$BI$31)*(КАЛЕНДАРЬ!$BF9=GRID!$B$33:$BI$33), 0)),
ROUNDUP(INDEX(GRID!$B$34:$BI$44,MATCH(W$7,GRID!$A$34:$A$44,0),MATCH(1,($U$2=GRID!$B$31:$BI$31)*(КАЛЕНДАРЬ!$BF9=GRID!$B$33:$BI$33),0))*(1-GRID!$B$69),0))</f>
        <v>157400</v>
      </c>
      <c r="X538" s="47" cm="1">
        <f t="array" ref="X538">IF($I$2="Открытый тариф",
INDEX(GRID!$B$47:$BI$57,MATCH(W$7,GRID!$A$47:$A$57,0),MATCH(1,($U$2=GRID!$B$31:$BI$31)*(КАЛЕНДАРЬ!$BF9=GRID!$B$33:$BI$33), 0)),
ROUNDUP(INDEX(GRID!$B$47:$BI$57,MATCH(W$7,GRID!$A$47:$A$57,0),MATCH(1,($U$2=GRID!$B$31:$BI$31)*(КАЛЕНДАРЬ!$BF9=GRID!$B$33:$BI$33),0))*(1-GRID!$B$69),0))</f>
        <v>160000</v>
      </c>
    </row>
    <row r="539" spans="1:24" x14ac:dyDescent="0.2">
      <c r="A539" s="117" t="s">
        <v>44</v>
      </c>
      <c r="B539" s="117">
        <v>7</v>
      </c>
      <c r="C539" s="47" cm="1">
        <f t="array" ref="C539">IF($I$2="Открытый тариф",
INDEX(GRID!$B$34:$BI$44,MATCH(C$7,GRID!$A$34:$A$44,0),MATCH(1,($U$2=GRID!$B$31:$BI$31)*(КАЛЕНДАРЬ!$BF10=GRID!$B$33:$BI$33), 0)),
ROUNDUP(INDEX(GRID!$B$34:$BI$44,MATCH(C$7,GRID!$A$34:$A$44,0),MATCH(1,($U$2=GRID!$B$31:$BI$31)*(КАЛЕНДАРЬ!$BF10=GRID!$B$33:$BI$33),0))*(1-GRID!$B$69),0))</f>
        <v>24000</v>
      </c>
      <c r="D539" s="47" cm="1">
        <f t="array" ref="D539">IF($I$2="Открытый тариф",
INDEX(GRID!$B$47:$BI$57,MATCH(C$7,GRID!$A$47:$A$57,0),MATCH(1,($U$2=GRID!$B$31:$BI$31)*(КАЛЕНДАРЬ!$BF10=GRID!$B$33:$BI$33), 0)),
ROUNDUP(INDEX(GRID!$B$47:$BI$57,MATCH(C$7,GRID!$A$47:$A$57,0),MATCH(1,($U$2=GRID!$B$31:$BI$31)*(КАЛЕНДАРЬ!$BF10=GRID!$B$33:$BI$33),0))*(1-GRID!$B$69),0))</f>
        <v>26600</v>
      </c>
      <c r="E539" s="47" cm="1">
        <f t="array" ref="E539">IF($I$2="Открытый тариф",
INDEX(GRID!$B$34:$BI$44,MATCH(E$7,GRID!$A$34:$A$44,0),MATCH(1,($U$2=GRID!$B$31:$BI$31)*(КАЛЕНДАРЬ!$BF10=GRID!$B$33:$BI$33), 0)),
ROUNDUP(INDEX(GRID!$B$34:$BI$44,MATCH(E$7,GRID!$A$34:$A$44,0),MATCH(1,($U$2=GRID!$B$31:$BI$31)*(КАЛЕНДАРЬ!$BF10=GRID!$B$33:$BI$33),0))*(1-GRID!$B$69),0))</f>
        <v>25900</v>
      </c>
      <c r="F539" s="47" cm="1">
        <f t="array" ref="F539">IF($I$2="Открытый тариф",
INDEX(GRID!$B$47:$BI$57,MATCH(E$7,GRID!$A$47:$A$57,0),MATCH(1,($U$2=GRID!$B$31:$BI$31)*(КАЛЕНДАРЬ!$BF10=GRID!$B$33:$BI$33), 0)),
ROUNDUP(INDEX(GRID!$B$47:$BI$57,MATCH(E$7,GRID!$A$47:$A$57,0),MATCH(1,($U$2=GRID!$B$31:$BI$31)*(КАЛЕНДАРЬ!$BF10=GRID!$B$33:$BI$33),0))*(1-GRID!$B$69),0))</f>
        <v>28500</v>
      </c>
      <c r="G539" s="47" cm="1">
        <f t="array" ref="G539">IF($I$2="Открытый тариф",
INDEX(GRID!$B$34:$BI$44,MATCH(G$7,GRID!$A$34:$A$44,0),MATCH(1,($U$2=GRID!$B$31:$BI$31)*(КАЛЕНДАРЬ!$BF10=GRID!$B$33:$BI$33), 0)),
ROUNDUP(INDEX(GRID!$B$34:$BI$44,MATCH(G$7,GRID!$A$34:$A$44,0),MATCH(1,($U$2=GRID!$B$31:$BI$31)*(КАЛЕНДАРЬ!$BF10=GRID!$B$33:$BI$33),0))*(1-GRID!$B$69),0))</f>
        <v>27000</v>
      </c>
      <c r="H539" s="47" cm="1">
        <f t="array" ref="H539">IF($I$2="Открытый тариф",
INDEX(GRID!$B$47:$BI$57,MATCH(G$7,GRID!$A$47:$A$57,0),MATCH(1,($U$2=GRID!$B$31:$BI$31)*(КАЛЕНДАРЬ!$BF10=GRID!$B$33:$BI$33), 0)),
ROUNDUP(INDEX(GRID!$B$47:$BI$57,MATCH(G$7,GRID!$A$47:$A$57,0),MATCH(1,($U$2=GRID!$B$31:$BI$31)*(КАЛЕНДАРЬ!$BF10=GRID!$B$33:$BI$33),0))*(1-GRID!$B$69),0))</f>
        <v>29600</v>
      </c>
      <c r="I539" s="47" cm="1">
        <f t="array" ref="I539">IF($I$2="Открытый тариф",
INDEX(GRID!$B$34:$BI$44,MATCH(I$7,GRID!$A$34:$A$44,0),MATCH(1,($U$2=GRID!$B$31:$BI$31)*(КАЛЕНДАРЬ!$BF10=GRID!$B$33:$BI$33), 0)),
ROUNDUP(INDEX(GRID!$B$34:$BI$44,MATCH(I$7,GRID!$A$34:$A$44,0),MATCH(1,($U$2=GRID!$B$31:$BI$31)*(КАЛЕНДАРЬ!$BF10=GRID!$B$33:$BI$33),0))*(1-GRID!$B$69),0))</f>
        <v>28900</v>
      </c>
      <c r="J539" s="47" cm="1">
        <f t="array" ref="J539">IF($I$2="Открытый тариф",
INDEX(GRID!$B$47:$BI$57,MATCH(I$7,GRID!$A$47:$A$57,0),MATCH(1,($U$2=GRID!$B$31:$BI$31)*(КАЛЕНДАРЬ!$BF10=GRID!$B$33:$BI$33), 0)),
ROUNDUP(INDEX(GRID!$B$47:$BI$57,MATCH(I$7,GRID!$A$47:$A$57,0),MATCH(1,($U$2=GRID!$B$31:$BI$31)*(КАЛЕНДАРЬ!$BF10=GRID!$B$33:$BI$33),0))*(1-GRID!$B$69),0))</f>
        <v>31500</v>
      </c>
      <c r="K539" s="47" cm="1">
        <f t="array" ref="K539">IF($I$2="Открытый тариф",
INDEX(GRID!$B$34:$BI$44,MATCH(K$7,GRID!$A$34:$A$44,0),MATCH(1,($U$2=GRID!$B$31:$BI$31)*(КАЛЕНДАРЬ!$BF10=GRID!$B$33:$BI$33), 0)),
ROUNDUP(INDEX(GRID!$B$34:$BI$44,MATCH(K$7,GRID!$A$34:$A$44,0),MATCH(1,($U$2=GRID!$B$31:$BI$31)*(КАЛЕНДАРЬ!$BF10=GRID!$B$33:$BI$33),0))*(1-GRID!$B$69),0))</f>
        <v>30000</v>
      </c>
      <c r="L539" s="47" cm="1">
        <f t="array" ref="L539">IF($I$2="Открытый тариф",
INDEX(GRID!$B$47:$BI$57,MATCH(K$7,GRID!$A$47:$A$57,0),MATCH(1,($U$2=GRID!$B$31:$BI$31)*(КАЛЕНДАРЬ!$BF10=GRID!$B$33:$BI$33), 0)),
ROUNDUP(INDEX(GRID!$B$47:$BI$57,MATCH(K$7,GRID!$A$47:$A$57,0),MATCH(1,($U$2=GRID!$B$31:$BI$31)*(КАЛЕНДАРЬ!$BF10=GRID!$B$33:$BI$33),0))*(1-GRID!$B$69),0))</f>
        <v>32600</v>
      </c>
      <c r="M539" s="47" cm="1">
        <f t="array" ref="M539">IF($I$2="Открытый тариф",
INDEX(GRID!$B$34:$BI$44,MATCH(M$7,GRID!$A$34:$A$44,0),MATCH(1,($U$2=GRID!$B$31:$BI$31)*(КАЛЕНДАРЬ!$BF10=GRID!$B$33:$BI$33), 0)),
ROUNDUP(INDEX(GRID!$B$34:$BI$44,MATCH(M$7,GRID!$A$34:$A$44,0),MATCH(1,($U$2=GRID!$B$31:$BI$31)*(КАЛЕНДАРЬ!$BF10=GRID!$B$33:$BI$33),0))*(1-GRID!$B$69),0))</f>
        <v>31900</v>
      </c>
      <c r="N539" s="47" cm="1">
        <f t="array" ref="N539">IF($I$2="Открытый тариф",
INDEX(GRID!$B$47:$BI$57,MATCH(M$7,GRID!$A$47:$A$57,0),MATCH(1,($U$2=GRID!$B$31:$BI$31)*(КАЛЕНДАРЬ!$BF10=GRID!$B$33:$BI$33), 0)),
ROUNDUP(INDEX(GRID!$B$47:$BI$57,MATCH(M$7,GRID!$A$47:$A$57,0),MATCH(1,($U$2=GRID!$B$31:$BI$31)*(КАЛЕНДАРЬ!$BF10=GRID!$B$33:$BI$33),0))*(1-GRID!$B$69),0))</f>
        <v>34500</v>
      </c>
      <c r="O539" s="47" cm="1">
        <f t="array" ref="O539">IF($I$2="Открытый тариф",
INDEX(GRID!$B$34:$BI$44,MATCH(O$7,GRID!$A$34:$A$44,0),MATCH(1,($U$2=GRID!$B$31:$BI$31)*(КАЛЕНДАРЬ!$BF10=GRID!$B$33:$BI$33), 0)),
ROUNDUP(INDEX(GRID!$B$34:$BI$44,MATCH(O$7,GRID!$A$34:$A$44,0),MATCH(1,($U$2=GRID!$B$31:$BI$31)*(КАЛЕНДАРЬ!$BF10=GRID!$B$33:$BI$33),0))*(1-GRID!$B$69),0))</f>
        <v>39200</v>
      </c>
      <c r="P539" s="47" cm="1">
        <f t="array" ref="P539">IF($I$2="Открытый тариф",
INDEX(GRID!$B$47:$BI$57,MATCH(O$7,GRID!$A$47:$A$57,0),MATCH(1,($U$2=GRID!$B$31:$BI$31)*(КАЛЕНДАРЬ!$BF10=GRID!$B$33:$BI$33), 0)),
ROUNDUP(INDEX(GRID!$B$47:$BI$57,MATCH(O$7,GRID!$A$47:$A$57,0),MATCH(1,($U$2=GRID!$B$31:$BI$31)*(КАЛЕНДАРЬ!$BF10=GRID!$B$33:$BI$33),0))*(1-GRID!$B$69),0))</f>
        <v>41800</v>
      </c>
      <c r="Q539" s="47" cm="1">
        <f t="array" ref="Q539">IF($I$2="Открытый тариф",
INDEX(GRID!$B$34:$BI$44,MATCH(Q$7,GRID!$A$34:$A$44,0),MATCH(1,($U$2=GRID!$B$31:$BI$31)*(КАЛЕНДАРЬ!$BF10=GRID!$B$33:$BI$33), 0)),
ROUNDUP(INDEX(GRID!$B$34:$BI$44,MATCH(Q$7,GRID!$A$34:$A$44,0),MATCH(1,($U$2=GRID!$B$31:$BI$31)*(КАЛЕНДАРЬ!$BF10=GRID!$B$33:$BI$33),0))*(1-GRID!$B$69),0))</f>
        <v>41300</v>
      </c>
      <c r="R539" s="47" cm="1">
        <f t="array" ref="R539">IF($I$2="Открытый тариф",
INDEX(GRID!$B$47:$BI$57,MATCH(Q$7,GRID!$A$47:$A$57,0),MATCH(1,($U$2=GRID!$B$31:$BI$31)*(КАЛЕНДАРЬ!$BF10=GRID!$B$33:$BI$33), 0)),
ROUNDUP(INDEX(GRID!$B$47:$BI$57,MATCH(Q$7,GRID!$A$47:$A$57,0),MATCH(1,($U$2=GRID!$B$31:$BI$31)*(КАЛЕНДАРЬ!$BF10=GRID!$B$33:$BI$33),0))*(1-GRID!$B$69),0))</f>
        <v>43900</v>
      </c>
      <c r="S539" s="47" cm="1">
        <f t="array" ref="S539">IF($I$2="Открытый тариф",
INDEX(GRID!$B$34:$BI$44,MATCH(S$7,GRID!$A$34:$A$44,0),MATCH(1,($U$2=GRID!$B$31:$BI$31)*(КАЛЕНДАРЬ!$BF10=GRID!$B$33:$BI$33), 0)),
ROUNDUP(INDEX(GRID!$B$34:$BI$44,MATCH(S$7,GRID!$A$34:$A$44,0),MATCH(1,($U$2=GRID!$B$31:$BI$31)*(КАЛЕНДАРЬ!$BF10=GRID!$B$33:$BI$33),0))*(1-GRID!$B$69),0))</f>
        <v>45000</v>
      </c>
      <c r="T539" s="47" cm="1">
        <f t="array" ref="T539">IF($I$2="Открытый тариф",
INDEX(GRID!$B$47:$BI$57,MATCH(S$7,GRID!$A$47:$A$57,0),MATCH(1,($U$2=GRID!$B$31:$BI$31)*(КАЛЕНДАРЬ!$BF10=GRID!$B$33:$BI$33), 0)),
ROUNDUP(INDEX(GRID!$B$47:$BI$57,MATCH(S$7,GRID!$A$47:$A$57,0),MATCH(1,($U$2=GRID!$B$31:$BI$31)*(КАЛЕНДАРЬ!$BF10=GRID!$B$33:$BI$33),0))*(1-GRID!$B$69),0))</f>
        <v>47600</v>
      </c>
      <c r="U539" s="47" cm="1">
        <f t="array" ref="U539">IF($I$2="Открытый тариф",
INDEX(GRID!$B$34:$BI$44,MATCH(U$7,GRID!$A$34:$A$44,0),MATCH(1,($U$2=GRID!$B$31:$BI$31)*(КАЛЕНДАРЬ!$BF10=GRID!$B$33:$BI$33), 0)),
ROUNDUP(INDEX(GRID!$B$34:$BI$44,MATCH(U$7,GRID!$A$34:$A$44,0),MATCH(1,($U$2=GRID!$B$31:$BI$31)*(КАЛЕНДАРЬ!$BF10=GRID!$B$33:$BI$33),0))*(1-GRID!$B$69),0))</f>
        <v>51300</v>
      </c>
      <c r="V539" s="47" cm="1">
        <f t="array" ref="V539">IF($I$2="Открытый тариф",
INDEX(GRID!$B$47:$BI$57,MATCH(U$7,GRID!$A$47:$A$57,0),MATCH(1,($U$2=GRID!$B$31:$BI$31)*(КАЛЕНДАРЬ!$BF10=GRID!$B$33:$BI$33), 0)),
ROUNDUP(INDEX(GRID!$B$47:$BI$57,MATCH(U$7,GRID!$A$47:$A$57,0),MATCH(1,($U$2=GRID!$B$31:$BI$31)*(КАЛЕНДАРЬ!$BF10=GRID!$B$33:$BI$33),0))*(1-GRID!$B$69),0))</f>
        <v>53900</v>
      </c>
      <c r="W539" s="47" cm="1">
        <f t="array" ref="W539">IF($I$2="Открытый тариф",
INDEX(GRID!$B$34:$BI$44,MATCH(W$7,GRID!$A$34:$A$44,0),MATCH(1,($U$2=GRID!$B$31:$BI$31)*(КАЛЕНДАРЬ!$BF10=GRID!$B$33:$BI$33), 0)),
ROUNDUP(INDEX(GRID!$B$34:$BI$44,MATCH(W$7,GRID!$A$34:$A$44,0),MATCH(1,($U$2=GRID!$B$31:$BI$31)*(КАЛЕНДАРЬ!$BF10=GRID!$B$33:$BI$33),0))*(1-GRID!$B$69),0))</f>
        <v>157400</v>
      </c>
      <c r="X539" s="47" cm="1">
        <f t="array" ref="X539">IF($I$2="Открытый тариф",
INDEX(GRID!$B$47:$BI$57,MATCH(W$7,GRID!$A$47:$A$57,0),MATCH(1,($U$2=GRID!$B$31:$BI$31)*(КАЛЕНДАРЬ!$BF10=GRID!$B$33:$BI$33), 0)),
ROUNDUP(INDEX(GRID!$B$47:$BI$57,MATCH(W$7,GRID!$A$47:$A$57,0),MATCH(1,($U$2=GRID!$B$31:$BI$31)*(КАЛЕНДАРЬ!$BF10=GRID!$B$33:$BI$33),0))*(1-GRID!$B$69),0))</f>
        <v>160000</v>
      </c>
    </row>
    <row r="540" spans="1:24" x14ac:dyDescent="0.2">
      <c r="A540" s="117" t="s">
        <v>45</v>
      </c>
      <c r="B540" s="117">
        <v>8</v>
      </c>
      <c r="C540" s="47" cm="1">
        <f t="array" ref="C540">IF($I$2="Открытый тариф",
INDEX(GRID!$B$34:$BI$44,MATCH(C$7,GRID!$A$34:$A$44,0),MATCH(1,($U$2=GRID!$B$31:$BI$31)*(КАЛЕНДАРЬ!$BF11=GRID!$B$33:$BI$33), 0)),
ROUNDUP(INDEX(GRID!$B$34:$BI$44,MATCH(C$7,GRID!$A$34:$A$44,0),MATCH(1,($U$2=GRID!$B$31:$BI$31)*(КАЛЕНДАРЬ!$BF11=GRID!$B$33:$BI$33),0))*(1-GRID!$B$69),0))</f>
        <v>24000</v>
      </c>
      <c r="D540" s="47" cm="1">
        <f t="array" ref="D540">IF($I$2="Открытый тариф",
INDEX(GRID!$B$47:$BI$57,MATCH(C$7,GRID!$A$47:$A$57,0),MATCH(1,($U$2=GRID!$B$31:$BI$31)*(КАЛЕНДАРЬ!$BF11=GRID!$B$33:$BI$33), 0)),
ROUNDUP(INDEX(GRID!$B$47:$BI$57,MATCH(C$7,GRID!$A$47:$A$57,0),MATCH(1,($U$2=GRID!$B$31:$BI$31)*(КАЛЕНДАРЬ!$BF11=GRID!$B$33:$BI$33),0))*(1-GRID!$B$69),0))</f>
        <v>26600</v>
      </c>
      <c r="E540" s="47" cm="1">
        <f t="array" ref="E540">IF($I$2="Открытый тариф",
INDEX(GRID!$B$34:$BI$44,MATCH(E$7,GRID!$A$34:$A$44,0),MATCH(1,($U$2=GRID!$B$31:$BI$31)*(КАЛЕНДАРЬ!$BF11=GRID!$B$33:$BI$33), 0)),
ROUNDUP(INDEX(GRID!$B$34:$BI$44,MATCH(E$7,GRID!$A$34:$A$44,0),MATCH(1,($U$2=GRID!$B$31:$BI$31)*(КАЛЕНДАРЬ!$BF11=GRID!$B$33:$BI$33),0))*(1-GRID!$B$69),0))</f>
        <v>25900</v>
      </c>
      <c r="F540" s="47" cm="1">
        <f t="array" ref="F540">IF($I$2="Открытый тариф",
INDEX(GRID!$B$47:$BI$57,MATCH(E$7,GRID!$A$47:$A$57,0),MATCH(1,($U$2=GRID!$B$31:$BI$31)*(КАЛЕНДАРЬ!$BF11=GRID!$B$33:$BI$33), 0)),
ROUNDUP(INDEX(GRID!$B$47:$BI$57,MATCH(E$7,GRID!$A$47:$A$57,0),MATCH(1,($U$2=GRID!$B$31:$BI$31)*(КАЛЕНДАРЬ!$BF11=GRID!$B$33:$BI$33),0))*(1-GRID!$B$69),0))</f>
        <v>28500</v>
      </c>
      <c r="G540" s="47" cm="1">
        <f t="array" ref="G540">IF($I$2="Открытый тариф",
INDEX(GRID!$B$34:$BI$44,MATCH(G$7,GRID!$A$34:$A$44,0),MATCH(1,($U$2=GRID!$B$31:$BI$31)*(КАЛЕНДАРЬ!$BF11=GRID!$B$33:$BI$33), 0)),
ROUNDUP(INDEX(GRID!$B$34:$BI$44,MATCH(G$7,GRID!$A$34:$A$44,0),MATCH(1,($U$2=GRID!$B$31:$BI$31)*(КАЛЕНДАРЬ!$BF11=GRID!$B$33:$BI$33),0))*(1-GRID!$B$69),0))</f>
        <v>27000</v>
      </c>
      <c r="H540" s="47" cm="1">
        <f t="array" ref="H540">IF($I$2="Открытый тариф",
INDEX(GRID!$B$47:$BI$57,MATCH(G$7,GRID!$A$47:$A$57,0),MATCH(1,($U$2=GRID!$B$31:$BI$31)*(КАЛЕНДАРЬ!$BF11=GRID!$B$33:$BI$33), 0)),
ROUNDUP(INDEX(GRID!$B$47:$BI$57,MATCH(G$7,GRID!$A$47:$A$57,0),MATCH(1,($U$2=GRID!$B$31:$BI$31)*(КАЛЕНДАРЬ!$BF11=GRID!$B$33:$BI$33),0))*(1-GRID!$B$69),0))</f>
        <v>29600</v>
      </c>
      <c r="I540" s="47" cm="1">
        <f t="array" ref="I540">IF($I$2="Открытый тариф",
INDEX(GRID!$B$34:$BI$44,MATCH(I$7,GRID!$A$34:$A$44,0),MATCH(1,($U$2=GRID!$B$31:$BI$31)*(КАЛЕНДАРЬ!$BF11=GRID!$B$33:$BI$33), 0)),
ROUNDUP(INDEX(GRID!$B$34:$BI$44,MATCH(I$7,GRID!$A$34:$A$44,0),MATCH(1,($U$2=GRID!$B$31:$BI$31)*(КАЛЕНДАРЬ!$BF11=GRID!$B$33:$BI$33),0))*(1-GRID!$B$69),0))</f>
        <v>28900</v>
      </c>
      <c r="J540" s="47" cm="1">
        <f t="array" ref="J540">IF($I$2="Открытый тариф",
INDEX(GRID!$B$47:$BI$57,MATCH(I$7,GRID!$A$47:$A$57,0),MATCH(1,($U$2=GRID!$B$31:$BI$31)*(КАЛЕНДАРЬ!$BF11=GRID!$B$33:$BI$33), 0)),
ROUNDUP(INDEX(GRID!$B$47:$BI$57,MATCH(I$7,GRID!$A$47:$A$57,0),MATCH(1,($U$2=GRID!$B$31:$BI$31)*(КАЛЕНДАРЬ!$BF11=GRID!$B$33:$BI$33),0))*(1-GRID!$B$69),0))</f>
        <v>31500</v>
      </c>
      <c r="K540" s="47" cm="1">
        <f t="array" ref="K540">IF($I$2="Открытый тариф",
INDEX(GRID!$B$34:$BI$44,MATCH(K$7,GRID!$A$34:$A$44,0),MATCH(1,($U$2=GRID!$B$31:$BI$31)*(КАЛЕНДАРЬ!$BF11=GRID!$B$33:$BI$33), 0)),
ROUNDUP(INDEX(GRID!$B$34:$BI$44,MATCH(K$7,GRID!$A$34:$A$44,0),MATCH(1,($U$2=GRID!$B$31:$BI$31)*(КАЛЕНДАРЬ!$BF11=GRID!$B$33:$BI$33),0))*(1-GRID!$B$69),0))</f>
        <v>30000</v>
      </c>
      <c r="L540" s="47" cm="1">
        <f t="array" ref="L540">IF($I$2="Открытый тариф",
INDEX(GRID!$B$47:$BI$57,MATCH(K$7,GRID!$A$47:$A$57,0),MATCH(1,($U$2=GRID!$B$31:$BI$31)*(КАЛЕНДАРЬ!$BF11=GRID!$B$33:$BI$33), 0)),
ROUNDUP(INDEX(GRID!$B$47:$BI$57,MATCH(K$7,GRID!$A$47:$A$57,0),MATCH(1,($U$2=GRID!$B$31:$BI$31)*(КАЛЕНДАРЬ!$BF11=GRID!$B$33:$BI$33),0))*(1-GRID!$B$69),0))</f>
        <v>32600</v>
      </c>
      <c r="M540" s="47" cm="1">
        <f t="array" ref="M540">IF($I$2="Открытый тариф",
INDEX(GRID!$B$34:$BI$44,MATCH(M$7,GRID!$A$34:$A$44,0),MATCH(1,($U$2=GRID!$B$31:$BI$31)*(КАЛЕНДАРЬ!$BF11=GRID!$B$33:$BI$33), 0)),
ROUNDUP(INDEX(GRID!$B$34:$BI$44,MATCH(M$7,GRID!$A$34:$A$44,0),MATCH(1,($U$2=GRID!$B$31:$BI$31)*(КАЛЕНДАРЬ!$BF11=GRID!$B$33:$BI$33),0))*(1-GRID!$B$69),0))</f>
        <v>31900</v>
      </c>
      <c r="N540" s="47" cm="1">
        <f t="array" ref="N540">IF($I$2="Открытый тариф",
INDEX(GRID!$B$47:$BI$57,MATCH(M$7,GRID!$A$47:$A$57,0),MATCH(1,($U$2=GRID!$B$31:$BI$31)*(КАЛЕНДАРЬ!$BF11=GRID!$B$33:$BI$33), 0)),
ROUNDUP(INDEX(GRID!$B$47:$BI$57,MATCH(M$7,GRID!$A$47:$A$57,0),MATCH(1,($U$2=GRID!$B$31:$BI$31)*(КАЛЕНДАРЬ!$BF11=GRID!$B$33:$BI$33),0))*(1-GRID!$B$69),0))</f>
        <v>34500</v>
      </c>
      <c r="O540" s="47" cm="1">
        <f t="array" ref="O540">IF($I$2="Открытый тариф",
INDEX(GRID!$B$34:$BI$44,MATCH(O$7,GRID!$A$34:$A$44,0),MATCH(1,($U$2=GRID!$B$31:$BI$31)*(КАЛЕНДАРЬ!$BF11=GRID!$B$33:$BI$33), 0)),
ROUNDUP(INDEX(GRID!$B$34:$BI$44,MATCH(O$7,GRID!$A$34:$A$44,0),MATCH(1,($U$2=GRID!$B$31:$BI$31)*(КАЛЕНДАРЬ!$BF11=GRID!$B$33:$BI$33),0))*(1-GRID!$B$69),0))</f>
        <v>39200</v>
      </c>
      <c r="P540" s="47" cm="1">
        <f t="array" ref="P540">IF($I$2="Открытый тариф",
INDEX(GRID!$B$47:$BI$57,MATCH(O$7,GRID!$A$47:$A$57,0),MATCH(1,($U$2=GRID!$B$31:$BI$31)*(КАЛЕНДАРЬ!$BF11=GRID!$B$33:$BI$33), 0)),
ROUNDUP(INDEX(GRID!$B$47:$BI$57,MATCH(O$7,GRID!$A$47:$A$57,0),MATCH(1,($U$2=GRID!$B$31:$BI$31)*(КАЛЕНДАРЬ!$BF11=GRID!$B$33:$BI$33),0))*(1-GRID!$B$69),0))</f>
        <v>41800</v>
      </c>
      <c r="Q540" s="47" cm="1">
        <f t="array" ref="Q540">IF($I$2="Открытый тариф",
INDEX(GRID!$B$34:$BI$44,MATCH(Q$7,GRID!$A$34:$A$44,0),MATCH(1,($U$2=GRID!$B$31:$BI$31)*(КАЛЕНДАРЬ!$BF11=GRID!$B$33:$BI$33), 0)),
ROUNDUP(INDEX(GRID!$B$34:$BI$44,MATCH(Q$7,GRID!$A$34:$A$44,0),MATCH(1,($U$2=GRID!$B$31:$BI$31)*(КАЛЕНДАРЬ!$BF11=GRID!$B$33:$BI$33),0))*(1-GRID!$B$69),0))</f>
        <v>41300</v>
      </c>
      <c r="R540" s="47" cm="1">
        <f t="array" ref="R540">IF($I$2="Открытый тариф",
INDEX(GRID!$B$47:$BI$57,MATCH(Q$7,GRID!$A$47:$A$57,0),MATCH(1,($U$2=GRID!$B$31:$BI$31)*(КАЛЕНДАРЬ!$BF11=GRID!$B$33:$BI$33), 0)),
ROUNDUP(INDEX(GRID!$B$47:$BI$57,MATCH(Q$7,GRID!$A$47:$A$57,0),MATCH(1,($U$2=GRID!$B$31:$BI$31)*(КАЛЕНДАРЬ!$BF11=GRID!$B$33:$BI$33),0))*(1-GRID!$B$69),0))</f>
        <v>43900</v>
      </c>
      <c r="S540" s="47" cm="1">
        <f t="array" ref="S540">IF($I$2="Открытый тариф",
INDEX(GRID!$B$34:$BI$44,MATCH(S$7,GRID!$A$34:$A$44,0),MATCH(1,($U$2=GRID!$B$31:$BI$31)*(КАЛЕНДАРЬ!$BF11=GRID!$B$33:$BI$33), 0)),
ROUNDUP(INDEX(GRID!$B$34:$BI$44,MATCH(S$7,GRID!$A$34:$A$44,0),MATCH(1,($U$2=GRID!$B$31:$BI$31)*(КАЛЕНДАРЬ!$BF11=GRID!$B$33:$BI$33),0))*(1-GRID!$B$69),0))</f>
        <v>45000</v>
      </c>
      <c r="T540" s="47" cm="1">
        <f t="array" ref="T540">IF($I$2="Открытый тариф",
INDEX(GRID!$B$47:$BI$57,MATCH(S$7,GRID!$A$47:$A$57,0),MATCH(1,($U$2=GRID!$B$31:$BI$31)*(КАЛЕНДАРЬ!$BF11=GRID!$B$33:$BI$33), 0)),
ROUNDUP(INDEX(GRID!$B$47:$BI$57,MATCH(S$7,GRID!$A$47:$A$57,0),MATCH(1,($U$2=GRID!$B$31:$BI$31)*(КАЛЕНДАРЬ!$BF11=GRID!$B$33:$BI$33),0))*(1-GRID!$B$69),0))</f>
        <v>47600</v>
      </c>
      <c r="U540" s="47" cm="1">
        <f t="array" ref="U540">IF($I$2="Открытый тариф",
INDEX(GRID!$B$34:$BI$44,MATCH(U$7,GRID!$A$34:$A$44,0),MATCH(1,($U$2=GRID!$B$31:$BI$31)*(КАЛЕНДАРЬ!$BF11=GRID!$B$33:$BI$33), 0)),
ROUNDUP(INDEX(GRID!$B$34:$BI$44,MATCH(U$7,GRID!$A$34:$A$44,0),MATCH(1,($U$2=GRID!$B$31:$BI$31)*(КАЛЕНДАРЬ!$BF11=GRID!$B$33:$BI$33),0))*(1-GRID!$B$69),0))</f>
        <v>51300</v>
      </c>
      <c r="V540" s="47" cm="1">
        <f t="array" ref="V540">IF($I$2="Открытый тариф",
INDEX(GRID!$B$47:$BI$57,MATCH(U$7,GRID!$A$47:$A$57,0),MATCH(1,($U$2=GRID!$B$31:$BI$31)*(КАЛЕНДАРЬ!$BF11=GRID!$B$33:$BI$33), 0)),
ROUNDUP(INDEX(GRID!$B$47:$BI$57,MATCH(U$7,GRID!$A$47:$A$57,0),MATCH(1,($U$2=GRID!$B$31:$BI$31)*(КАЛЕНДАРЬ!$BF11=GRID!$B$33:$BI$33),0))*(1-GRID!$B$69),0))</f>
        <v>53900</v>
      </c>
      <c r="W540" s="47" cm="1">
        <f t="array" ref="W540">IF($I$2="Открытый тариф",
INDEX(GRID!$B$34:$BI$44,MATCH(W$7,GRID!$A$34:$A$44,0),MATCH(1,($U$2=GRID!$B$31:$BI$31)*(КАЛЕНДАРЬ!$BF11=GRID!$B$33:$BI$33), 0)),
ROUNDUP(INDEX(GRID!$B$34:$BI$44,MATCH(W$7,GRID!$A$34:$A$44,0),MATCH(1,($U$2=GRID!$B$31:$BI$31)*(КАЛЕНДАРЬ!$BF11=GRID!$B$33:$BI$33),0))*(1-GRID!$B$69),0))</f>
        <v>157400</v>
      </c>
      <c r="X540" s="47" cm="1">
        <f t="array" ref="X540">IF($I$2="Открытый тариф",
INDEX(GRID!$B$47:$BI$57,MATCH(W$7,GRID!$A$47:$A$57,0),MATCH(1,($U$2=GRID!$B$31:$BI$31)*(КАЛЕНДАРЬ!$BF11=GRID!$B$33:$BI$33), 0)),
ROUNDUP(INDEX(GRID!$B$47:$BI$57,MATCH(W$7,GRID!$A$47:$A$57,0),MATCH(1,($U$2=GRID!$B$31:$BI$31)*(КАЛЕНДАРЬ!$BF11=GRID!$B$33:$BI$33),0))*(1-GRID!$B$69),0))</f>
        <v>160000</v>
      </c>
    </row>
    <row r="541" spans="1:24" x14ac:dyDescent="0.2">
      <c r="A541" s="117" t="s">
        <v>46</v>
      </c>
      <c r="B541" s="117">
        <v>9</v>
      </c>
      <c r="C541" s="47" cm="1">
        <f t="array" ref="C541">IF($I$2="Открытый тариф",
INDEX(GRID!$B$34:$BI$44,MATCH(C$7,GRID!$A$34:$A$44,0),MATCH(1,($U$2=GRID!$B$31:$BI$31)*(КАЛЕНДАРЬ!$BF12=GRID!$B$33:$BI$33), 0)),
ROUNDUP(INDEX(GRID!$B$34:$BI$44,MATCH(C$7,GRID!$A$34:$A$44,0),MATCH(1,($U$2=GRID!$B$31:$BI$31)*(КАЛЕНДАРЬ!$BF12=GRID!$B$33:$BI$33),0))*(1-GRID!$B$69),0))</f>
        <v>24000</v>
      </c>
      <c r="D541" s="47" cm="1">
        <f t="array" ref="D541">IF($I$2="Открытый тариф",
INDEX(GRID!$B$47:$BI$57,MATCH(C$7,GRID!$A$47:$A$57,0),MATCH(1,($U$2=GRID!$B$31:$BI$31)*(КАЛЕНДАРЬ!$BF12=GRID!$B$33:$BI$33), 0)),
ROUNDUP(INDEX(GRID!$B$47:$BI$57,MATCH(C$7,GRID!$A$47:$A$57,0),MATCH(1,($U$2=GRID!$B$31:$BI$31)*(КАЛЕНДАРЬ!$BF12=GRID!$B$33:$BI$33),0))*(1-GRID!$B$69),0))</f>
        <v>26600</v>
      </c>
      <c r="E541" s="47" cm="1">
        <f t="array" ref="E541">IF($I$2="Открытый тариф",
INDEX(GRID!$B$34:$BI$44,MATCH(E$7,GRID!$A$34:$A$44,0),MATCH(1,($U$2=GRID!$B$31:$BI$31)*(КАЛЕНДАРЬ!$BF12=GRID!$B$33:$BI$33), 0)),
ROUNDUP(INDEX(GRID!$B$34:$BI$44,MATCH(E$7,GRID!$A$34:$A$44,0),MATCH(1,($U$2=GRID!$B$31:$BI$31)*(КАЛЕНДАРЬ!$BF12=GRID!$B$33:$BI$33),0))*(1-GRID!$B$69),0))</f>
        <v>25900</v>
      </c>
      <c r="F541" s="47" cm="1">
        <f t="array" ref="F541">IF($I$2="Открытый тариф",
INDEX(GRID!$B$47:$BI$57,MATCH(E$7,GRID!$A$47:$A$57,0),MATCH(1,($U$2=GRID!$B$31:$BI$31)*(КАЛЕНДАРЬ!$BF12=GRID!$B$33:$BI$33), 0)),
ROUNDUP(INDEX(GRID!$B$47:$BI$57,MATCH(E$7,GRID!$A$47:$A$57,0),MATCH(1,($U$2=GRID!$B$31:$BI$31)*(КАЛЕНДАРЬ!$BF12=GRID!$B$33:$BI$33),0))*(1-GRID!$B$69),0))</f>
        <v>28500</v>
      </c>
      <c r="G541" s="47" cm="1">
        <f t="array" ref="G541">IF($I$2="Открытый тариф",
INDEX(GRID!$B$34:$BI$44,MATCH(G$7,GRID!$A$34:$A$44,0),MATCH(1,($U$2=GRID!$B$31:$BI$31)*(КАЛЕНДАРЬ!$BF12=GRID!$B$33:$BI$33), 0)),
ROUNDUP(INDEX(GRID!$B$34:$BI$44,MATCH(G$7,GRID!$A$34:$A$44,0),MATCH(1,($U$2=GRID!$B$31:$BI$31)*(КАЛЕНДАРЬ!$BF12=GRID!$B$33:$BI$33),0))*(1-GRID!$B$69),0))</f>
        <v>27000</v>
      </c>
      <c r="H541" s="47" cm="1">
        <f t="array" ref="H541">IF($I$2="Открытый тариф",
INDEX(GRID!$B$47:$BI$57,MATCH(G$7,GRID!$A$47:$A$57,0),MATCH(1,($U$2=GRID!$B$31:$BI$31)*(КАЛЕНДАРЬ!$BF12=GRID!$B$33:$BI$33), 0)),
ROUNDUP(INDEX(GRID!$B$47:$BI$57,MATCH(G$7,GRID!$A$47:$A$57,0),MATCH(1,($U$2=GRID!$B$31:$BI$31)*(КАЛЕНДАРЬ!$BF12=GRID!$B$33:$BI$33),0))*(1-GRID!$B$69),0))</f>
        <v>29600</v>
      </c>
      <c r="I541" s="47" cm="1">
        <f t="array" ref="I541">IF($I$2="Открытый тариф",
INDEX(GRID!$B$34:$BI$44,MATCH(I$7,GRID!$A$34:$A$44,0),MATCH(1,($U$2=GRID!$B$31:$BI$31)*(КАЛЕНДАРЬ!$BF12=GRID!$B$33:$BI$33), 0)),
ROUNDUP(INDEX(GRID!$B$34:$BI$44,MATCH(I$7,GRID!$A$34:$A$44,0),MATCH(1,($U$2=GRID!$B$31:$BI$31)*(КАЛЕНДАРЬ!$BF12=GRID!$B$33:$BI$33),0))*(1-GRID!$B$69),0))</f>
        <v>28900</v>
      </c>
      <c r="J541" s="47" cm="1">
        <f t="array" ref="J541">IF($I$2="Открытый тариф",
INDEX(GRID!$B$47:$BI$57,MATCH(I$7,GRID!$A$47:$A$57,0),MATCH(1,($U$2=GRID!$B$31:$BI$31)*(КАЛЕНДАРЬ!$BF12=GRID!$B$33:$BI$33), 0)),
ROUNDUP(INDEX(GRID!$B$47:$BI$57,MATCH(I$7,GRID!$A$47:$A$57,0),MATCH(1,($U$2=GRID!$B$31:$BI$31)*(КАЛЕНДАРЬ!$BF12=GRID!$B$33:$BI$33),0))*(1-GRID!$B$69),0))</f>
        <v>31500</v>
      </c>
      <c r="K541" s="47" cm="1">
        <f t="array" ref="K541">IF($I$2="Открытый тариф",
INDEX(GRID!$B$34:$BI$44,MATCH(K$7,GRID!$A$34:$A$44,0),MATCH(1,($U$2=GRID!$B$31:$BI$31)*(КАЛЕНДАРЬ!$BF12=GRID!$B$33:$BI$33), 0)),
ROUNDUP(INDEX(GRID!$B$34:$BI$44,MATCH(K$7,GRID!$A$34:$A$44,0),MATCH(1,($U$2=GRID!$B$31:$BI$31)*(КАЛЕНДАРЬ!$BF12=GRID!$B$33:$BI$33),0))*(1-GRID!$B$69),0))</f>
        <v>30000</v>
      </c>
      <c r="L541" s="47" cm="1">
        <f t="array" ref="L541">IF($I$2="Открытый тариф",
INDEX(GRID!$B$47:$BI$57,MATCH(K$7,GRID!$A$47:$A$57,0),MATCH(1,($U$2=GRID!$B$31:$BI$31)*(КАЛЕНДАРЬ!$BF12=GRID!$B$33:$BI$33), 0)),
ROUNDUP(INDEX(GRID!$B$47:$BI$57,MATCH(K$7,GRID!$A$47:$A$57,0),MATCH(1,($U$2=GRID!$B$31:$BI$31)*(КАЛЕНДАРЬ!$BF12=GRID!$B$33:$BI$33),0))*(1-GRID!$B$69),0))</f>
        <v>32600</v>
      </c>
      <c r="M541" s="47" cm="1">
        <f t="array" ref="M541">IF($I$2="Открытый тариф",
INDEX(GRID!$B$34:$BI$44,MATCH(M$7,GRID!$A$34:$A$44,0),MATCH(1,($U$2=GRID!$B$31:$BI$31)*(КАЛЕНДАРЬ!$BF12=GRID!$B$33:$BI$33), 0)),
ROUNDUP(INDEX(GRID!$B$34:$BI$44,MATCH(M$7,GRID!$A$34:$A$44,0),MATCH(1,($U$2=GRID!$B$31:$BI$31)*(КАЛЕНДАРЬ!$BF12=GRID!$B$33:$BI$33),0))*(1-GRID!$B$69),0))</f>
        <v>31900</v>
      </c>
      <c r="N541" s="47" cm="1">
        <f t="array" ref="N541">IF($I$2="Открытый тариф",
INDEX(GRID!$B$47:$BI$57,MATCH(M$7,GRID!$A$47:$A$57,0),MATCH(1,($U$2=GRID!$B$31:$BI$31)*(КАЛЕНДАРЬ!$BF12=GRID!$B$33:$BI$33), 0)),
ROUNDUP(INDEX(GRID!$B$47:$BI$57,MATCH(M$7,GRID!$A$47:$A$57,0),MATCH(1,($U$2=GRID!$B$31:$BI$31)*(КАЛЕНДАРЬ!$BF12=GRID!$B$33:$BI$33),0))*(1-GRID!$B$69),0))</f>
        <v>34500</v>
      </c>
      <c r="O541" s="47" cm="1">
        <f t="array" ref="O541">IF($I$2="Открытый тариф",
INDEX(GRID!$B$34:$BI$44,MATCH(O$7,GRID!$A$34:$A$44,0),MATCH(1,($U$2=GRID!$B$31:$BI$31)*(КАЛЕНДАРЬ!$BF12=GRID!$B$33:$BI$33), 0)),
ROUNDUP(INDEX(GRID!$B$34:$BI$44,MATCH(O$7,GRID!$A$34:$A$44,0),MATCH(1,($U$2=GRID!$B$31:$BI$31)*(КАЛЕНДАРЬ!$BF12=GRID!$B$33:$BI$33),0))*(1-GRID!$B$69),0))</f>
        <v>39200</v>
      </c>
      <c r="P541" s="47" cm="1">
        <f t="array" ref="P541">IF($I$2="Открытый тариф",
INDEX(GRID!$B$47:$BI$57,MATCH(O$7,GRID!$A$47:$A$57,0),MATCH(1,($U$2=GRID!$B$31:$BI$31)*(КАЛЕНДАРЬ!$BF12=GRID!$B$33:$BI$33), 0)),
ROUNDUP(INDEX(GRID!$B$47:$BI$57,MATCH(O$7,GRID!$A$47:$A$57,0),MATCH(1,($U$2=GRID!$B$31:$BI$31)*(КАЛЕНДАРЬ!$BF12=GRID!$B$33:$BI$33),0))*(1-GRID!$B$69),0))</f>
        <v>41800</v>
      </c>
      <c r="Q541" s="47" cm="1">
        <f t="array" ref="Q541">IF($I$2="Открытый тариф",
INDEX(GRID!$B$34:$BI$44,MATCH(Q$7,GRID!$A$34:$A$44,0),MATCH(1,($U$2=GRID!$B$31:$BI$31)*(КАЛЕНДАРЬ!$BF12=GRID!$B$33:$BI$33), 0)),
ROUNDUP(INDEX(GRID!$B$34:$BI$44,MATCH(Q$7,GRID!$A$34:$A$44,0),MATCH(1,($U$2=GRID!$B$31:$BI$31)*(КАЛЕНДАРЬ!$BF12=GRID!$B$33:$BI$33),0))*(1-GRID!$B$69),0))</f>
        <v>41300</v>
      </c>
      <c r="R541" s="47" cm="1">
        <f t="array" ref="R541">IF($I$2="Открытый тариф",
INDEX(GRID!$B$47:$BI$57,MATCH(Q$7,GRID!$A$47:$A$57,0),MATCH(1,($U$2=GRID!$B$31:$BI$31)*(КАЛЕНДАРЬ!$BF12=GRID!$B$33:$BI$33), 0)),
ROUNDUP(INDEX(GRID!$B$47:$BI$57,MATCH(Q$7,GRID!$A$47:$A$57,0),MATCH(1,($U$2=GRID!$B$31:$BI$31)*(КАЛЕНДАРЬ!$BF12=GRID!$B$33:$BI$33),0))*(1-GRID!$B$69),0))</f>
        <v>43900</v>
      </c>
      <c r="S541" s="47" cm="1">
        <f t="array" ref="S541">IF($I$2="Открытый тариф",
INDEX(GRID!$B$34:$BI$44,MATCH(S$7,GRID!$A$34:$A$44,0),MATCH(1,($U$2=GRID!$B$31:$BI$31)*(КАЛЕНДАРЬ!$BF12=GRID!$B$33:$BI$33), 0)),
ROUNDUP(INDEX(GRID!$B$34:$BI$44,MATCH(S$7,GRID!$A$34:$A$44,0),MATCH(1,($U$2=GRID!$B$31:$BI$31)*(КАЛЕНДАРЬ!$BF12=GRID!$B$33:$BI$33),0))*(1-GRID!$B$69),0))</f>
        <v>45000</v>
      </c>
      <c r="T541" s="47" cm="1">
        <f t="array" ref="T541">IF($I$2="Открытый тариф",
INDEX(GRID!$B$47:$BI$57,MATCH(S$7,GRID!$A$47:$A$57,0),MATCH(1,($U$2=GRID!$B$31:$BI$31)*(КАЛЕНДАРЬ!$BF12=GRID!$B$33:$BI$33), 0)),
ROUNDUP(INDEX(GRID!$B$47:$BI$57,MATCH(S$7,GRID!$A$47:$A$57,0),MATCH(1,($U$2=GRID!$B$31:$BI$31)*(КАЛЕНДАРЬ!$BF12=GRID!$B$33:$BI$33),0))*(1-GRID!$B$69),0))</f>
        <v>47600</v>
      </c>
      <c r="U541" s="47" cm="1">
        <f t="array" ref="U541">IF($I$2="Открытый тариф",
INDEX(GRID!$B$34:$BI$44,MATCH(U$7,GRID!$A$34:$A$44,0),MATCH(1,($U$2=GRID!$B$31:$BI$31)*(КАЛЕНДАРЬ!$BF12=GRID!$B$33:$BI$33), 0)),
ROUNDUP(INDEX(GRID!$B$34:$BI$44,MATCH(U$7,GRID!$A$34:$A$44,0),MATCH(1,($U$2=GRID!$B$31:$BI$31)*(КАЛЕНДАРЬ!$BF12=GRID!$B$33:$BI$33),0))*(1-GRID!$B$69),0))</f>
        <v>51300</v>
      </c>
      <c r="V541" s="47" cm="1">
        <f t="array" ref="V541">IF($I$2="Открытый тариф",
INDEX(GRID!$B$47:$BI$57,MATCH(U$7,GRID!$A$47:$A$57,0),MATCH(1,($U$2=GRID!$B$31:$BI$31)*(КАЛЕНДАРЬ!$BF12=GRID!$B$33:$BI$33), 0)),
ROUNDUP(INDEX(GRID!$B$47:$BI$57,MATCH(U$7,GRID!$A$47:$A$57,0),MATCH(1,($U$2=GRID!$B$31:$BI$31)*(КАЛЕНДАРЬ!$BF12=GRID!$B$33:$BI$33),0))*(1-GRID!$B$69),0))</f>
        <v>53900</v>
      </c>
      <c r="W541" s="47" cm="1">
        <f t="array" ref="W541">IF($I$2="Открытый тариф",
INDEX(GRID!$B$34:$BI$44,MATCH(W$7,GRID!$A$34:$A$44,0),MATCH(1,($U$2=GRID!$B$31:$BI$31)*(КАЛЕНДАРЬ!$BF12=GRID!$B$33:$BI$33), 0)),
ROUNDUP(INDEX(GRID!$B$34:$BI$44,MATCH(W$7,GRID!$A$34:$A$44,0),MATCH(1,($U$2=GRID!$B$31:$BI$31)*(КАЛЕНДАРЬ!$BF12=GRID!$B$33:$BI$33),0))*(1-GRID!$B$69),0))</f>
        <v>157400</v>
      </c>
      <c r="X541" s="47" cm="1">
        <f t="array" ref="X541">IF($I$2="Открытый тариф",
INDEX(GRID!$B$47:$BI$57,MATCH(W$7,GRID!$A$47:$A$57,0),MATCH(1,($U$2=GRID!$B$31:$BI$31)*(КАЛЕНДАРЬ!$BF12=GRID!$B$33:$BI$33), 0)),
ROUNDUP(INDEX(GRID!$B$47:$BI$57,MATCH(W$7,GRID!$A$47:$A$57,0),MATCH(1,($U$2=GRID!$B$31:$BI$31)*(КАЛЕНДАРЬ!$BF12=GRID!$B$33:$BI$33),0))*(1-GRID!$B$69),0))</f>
        <v>160000</v>
      </c>
    </row>
    <row r="542" spans="1:24" x14ac:dyDescent="0.2">
      <c r="A542" s="117" t="s">
        <v>47</v>
      </c>
      <c r="B542" s="117">
        <v>10</v>
      </c>
      <c r="C542" s="47" cm="1">
        <f t="array" ref="C542">IF($I$2="Открытый тариф",
INDEX(GRID!$B$34:$BI$44,MATCH(C$7,GRID!$A$34:$A$44,0),MATCH(1,($U$2=GRID!$B$31:$BI$31)*(КАЛЕНДАРЬ!$BF13=GRID!$B$33:$BI$33), 0)),
ROUNDUP(INDEX(GRID!$B$34:$BI$44,MATCH(C$7,GRID!$A$34:$A$44,0),MATCH(1,($U$2=GRID!$B$31:$BI$31)*(КАЛЕНДАРЬ!$BF13=GRID!$B$33:$BI$33),0))*(1-GRID!$B$69),0))</f>
        <v>24000</v>
      </c>
      <c r="D542" s="47" cm="1">
        <f t="array" ref="D542">IF($I$2="Открытый тариф",
INDEX(GRID!$B$47:$BI$57,MATCH(C$7,GRID!$A$47:$A$57,0),MATCH(1,($U$2=GRID!$B$31:$BI$31)*(КАЛЕНДАРЬ!$BF13=GRID!$B$33:$BI$33), 0)),
ROUNDUP(INDEX(GRID!$B$47:$BI$57,MATCH(C$7,GRID!$A$47:$A$57,0),MATCH(1,($U$2=GRID!$B$31:$BI$31)*(КАЛЕНДАРЬ!$BF13=GRID!$B$33:$BI$33),0))*(1-GRID!$B$69),0))</f>
        <v>26600</v>
      </c>
      <c r="E542" s="47" cm="1">
        <f t="array" ref="E542">IF($I$2="Открытый тариф",
INDEX(GRID!$B$34:$BI$44,MATCH(E$7,GRID!$A$34:$A$44,0),MATCH(1,($U$2=GRID!$B$31:$BI$31)*(КАЛЕНДАРЬ!$BF13=GRID!$B$33:$BI$33), 0)),
ROUNDUP(INDEX(GRID!$B$34:$BI$44,MATCH(E$7,GRID!$A$34:$A$44,0),MATCH(1,($U$2=GRID!$B$31:$BI$31)*(КАЛЕНДАРЬ!$BF13=GRID!$B$33:$BI$33),0))*(1-GRID!$B$69),0))</f>
        <v>25900</v>
      </c>
      <c r="F542" s="47" cm="1">
        <f t="array" ref="F542">IF($I$2="Открытый тариф",
INDEX(GRID!$B$47:$BI$57,MATCH(E$7,GRID!$A$47:$A$57,0),MATCH(1,($U$2=GRID!$B$31:$BI$31)*(КАЛЕНДАРЬ!$BF13=GRID!$B$33:$BI$33), 0)),
ROUNDUP(INDEX(GRID!$B$47:$BI$57,MATCH(E$7,GRID!$A$47:$A$57,0),MATCH(1,($U$2=GRID!$B$31:$BI$31)*(КАЛЕНДАРЬ!$BF13=GRID!$B$33:$BI$33),0))*(1-GRID!$B$69),0))</f>
        <v>28500</v>
      </c>
      <c r="G542" s="47" cm="1">
        <f t="array" ref="G542">IF($I$2="Открытый тариф",
INDEX(GRID!$B$34:$BI$44,MATCH(G$7,GRID!$A$34:$A$44,0),MATCH(1,($U$2=GRID!$B$31:$BI$31)*(КАЛЕНДАРЬ!$BF13=GRID!$B$33:$BI$33), 0)),
ROUNDUP(INDEX(GRID!$B$34:$BI$44,MATCH(G$7,GRID!$A$34:$A$44,0),MATCH(1,($U$2=GRID!$B$31:$BI$31)*(КАЛЕНДАРЬ!$BF13=GRID!$B$33:$BI$33),0))*(1-GRID!$B$69),0))</f>
        <v>27000</v>
      </c>
      <c r="H542" s="47" cm="1">
        <f t="array" ref="H542">IF($I$2="Открытый тариф",
INDEX(GRID!$B$47:$BI$57,MATCH(G$7,GRID!$A$47:$A$57,0),MATCH(1,($U$2=GRID!$B$31:$BI$31)*(КАЛЕНДАРЬ!$BF13=GRID!$B$33:$BI$33), 0)),
ROUNDUP(INDEX(GRID!$B$47:$BI$57,MATCH(G$7,GRID!$A$47:$A$57,0),MATCH(1,($U$2=GRID!$B$31:$BI$31)*(КАЛЕНДАРЬ!$BF13=GRID!$B$33:$BI$33),0))*(1-GRID!$B$69),0))</f>
        <v>29600</v>
      </c>
      <c r="I542" s="47" cm="1">
        <f t="array" ref="I542">IF($I$2="Открытый тариф",
INDEX(GRID!$B$34:$BI$44,MATCH(I$7,GRID!$A$34:$A$44,0),MATCH(1,($U$2=GRID!$B$31:$BI$31)*(КАЛЕНДАРЬ!$BF13=GRID!$B$33:$BI$33), 0)),
ROUNDUP(INDEX(GRID!$B$34:$BI$44,MATCH(I$7,GRID!$A$34:$A$44,0),MATCH(1,($U$2=GRID!$B$31:$BI$31)*(КАЛЕНДАРЬ!$BF13=GRID!$B$33:$BI$33),0))*(1-GRID!$B$69),0))</f>
        <v>28900</v>
      </c>
      <c r="J542" s="47" cm="1">
        <f t="array" ref="J542">IF($I$2="Открытый тариф",
INDEX(GRID!$B$47:$BI$57,MATCH(I$7,GRID!$A$47:$A$57,0),MATCH(1,($U$2=GRID!$B$31:$BI$31)*(КАЛЕНДАРЬ!$BF13=GRID!$B$33:$BI$33), 0)),
ROUNDUP(INDEX(GRID!$B$47:$BI$57,MATCH(I$7,GRID!$A$47:$A$57,0),MATCH(1,($U$2=GRID!$B$31:$BI$31)*(КАЛЕНДАРЬ!$BF13=GRID!$B$33:$BI$33),0))*(1-GRID!$B$69),0))</f>
        <v>31500</v>
      </c>
      <c r="K542" s="47" cm="1">
        <f t="array" ref="K542">IF($I$2="Открытый тариф",
INDEX(GRID!$B$34:$BI$44,MATCH(K$7,GRID!$A$34:$A$44,0),MATCH(1,($U$2=GRID!$B$31:$BI$31)*(КАЛЕНДАРЬ!$BF13=GRID!$B$33:$BI$33), 0)),
ROUNDUP(INDEX(GRID!$B$34:$BI$44,MATCH(K$7,GRID!$A$34:$A$44,0),MATCH(1,($U$2=GRID!$B$31:$BI$31)*(КАЛЕНДАРЬ!$BF13=GRID!$B$33:$BI$33),0))*(1-GRID!$B$69),0))</f>
        <v>30000</v>
      </c>
      <c r="L542" s="47" cm="1">
        <f t="array" ref="L542">IF($I$2="Открытый тариф",
INDEX(GRID!$B$47:$BI$57,MATCH(K$7,GRID!$A$47:$A$57,0),MATCH(1,($U$2=GRID!$B$31:$BI$31)*(КАЛЕНДАРЬ!$BF13=GRID!$B$33:$BI$33), 0)),
ROUNDUP(INDEX(GRID!$B$47:$BI$57,MATCH(K$7,GRID!$A$47:$A$57,0),MATCH(1,($U$2=GRID!$B$31:$BI$31)*(КАЛЕНДАРЬ!$BF13=GRID!$B$33:$BI$33),0))*(1-GRID!$B$69),0))</f>
        <v>32600</v>
      </c>
      <c r="M542" s="47" cm="1">
        <f t="array" ref="M542">IF($I$2="Открытый тариф",
INDEX(GRID!$B$34:$BI$44,MATCH(M$7,GRID!$A$34:$A$44,0),MATCH(1,($U$2=GRID!$B$31:$BI$31)*(КАЛЕНДАРЬ!$BF13=GRID!$B$33:$BI$33), 0)),
ROUNDUP(INDEX(GRID!$B$34:$BI$44,MATCH(M$7,GRID!$A$34:$A$44,0),MATCH(1,($U$2=GRID!$B$31:$BI$31)*(КАЛЕНДАРЬ!$BF13=GRID!$B$33:$BI$33),0))*(1-GRID!$B$69),0))</f>
        <v>31900</v>
      </c>
      <c r="N542" s="47" cm="1">
        <f t="array" ref="N542">IF($I$2="Открытый тариф",
INDEX(GRID!$B$47:$BI$57,MATCH(M$7,GRID!$A$47:$A$57,0),MATCH(1,($U$2=GRID!$B$31:$BI$31)*(КАЛЕНДАРЬ!$BF13=GRID!$B$33:$BI$33), 0)),
ROUNDUP(INDEX(GRID!$B$47:$BI$57,MATCH(M$7,GRID!$A$47:$A$57,0),MATCH(1,($U$2=GRID!$B$31:$BI$31)*(КАЛЕНДАРЬ!$BF13=GRID!$B$33:$BI$33),0))*(1-GRID!$B$69),0))</f>
        <v>34500</v>
      </c>
      <c r="O542" s="47" cm="1">
        <f t="array" ref="O542">IF($I$2="Открытый тариф",
INDEX(GRID!$B$34:$BI$44,MATCH(O$7,GRID!$A$34:$A$44,0),MATCH(1,($U$2=GRID!$B$31:$BI$31)*(КАЛЕНДАРЬ!$BF13=GRID!$B$33:$BI$33), 0)),
ROUNDUP(INDEX(GRID!$B$34:$BI$44,MATCH(O$7,GRID!$A$34:$A$44,0),MATCH(1,($U$2=GRID!$B$31:$BI$31)*(КАЛЕНДАРЬ!$BF13=GRID!$B$33:$BI$33),0))*(1-GRID!$B$69),0))</f>
        <v>39200</v>
      </c>
      <c r="P542" s="47" cm="1">
        <f t="array" ref="P542">IF($I$2="Открытый тариф",
INDEX(GRID!$B$47:$BI$57,MATCH(O$7,GRID!$A$47:$A$57,0),MATCH(1,($U$2=GRID!$B$31:$BI$31)*(КАЛЕНДАРЬ!$BF13=GRID!$B$33:$BI$33), 0)),
ROUNDUP(INDEX(GRID!$B$47:$BI$57,MATCH(O$7,GRID!$A$47:$A$57,0),MATCH(1,($U$2=GRID!$B$31:$BI$31)*(КАЛЕНДАРЬ!$BF13=GRID!$B$33:$BI$33),0))*(1-GRID!$B$69),0))</f>
        <v>41800</v>
      </c>
      <c r="Q542" s="47" cm="1">
        <f t="array" ref="Q542">IF($I$2="Открытый тариф",
INDEX(GRID!$B$34:$BI$44,MATCH(Q$7,GRID!$A$34:$A$44,0),MATCH(1,($U$2=GRID!$B$31:$BI$31)*(КАЛЕНДАРЬ!$BF13=GRID!$B$33:$BI$33), 0)),
ROUNDUP(INDEX(GRID!$B$34:$BI$44,MATCH(Q$7,GRID!$A$34:$A$44,0),MATCH(1,($U$2=GRID!$B$31:$BI$31)*(КАЛЕНДАРЬ!$BF13=GRID!$B$33:$BI$33),0))*(1-GRID!$B$69),0))</f>
        <v>41300</v>
      </c>
      <c r="R542" s="47" cm="1">
        <f t="array" ref="R542">IF($I$2="Открытый тариф",
INDEX(GRID!$B$47:$BI$57,MATCH(Q$7,GRID!$A$47:$A$57,0),MATCH(1,($U$2=GRID!$B$31:$BI$31)*(КАЛЕНДАРЬ!$BF13=GRID!$B$33:$BI$33), 0)),
ROUNDUP(INDEX(GRID!$B$47:$BI$57,MATCH(Q$7,GRID!$A$47:$A$57,0),MATCH(1,($U$2=GRID!$B$31:$BI$31)*(КАЛЕНДАРЬ!$BF13=GRID!$B$33:$BI$33),0))*(1-GRID!$B$69),0))</f>
        <v>43900</v>
      </c>
      <c r="S542" s="47" cm="1">
        <f t="array" ref="S542">IF($I$2="Открытый тариф",
INDEX(GRID!$B$34:$BI$44,MATCH(S$7,GRID!$A$34:$A$44,0),MATCH(1,($U$2=GRID!$B$31:$BI$31)*(КАЛЕНДАРЬ!$BF13=GRID!$B$33:$BI$33), 0)),
ROUNDUP(INDEX(GRID!$B$34:$BI$44,MATCH(S$7,GRID!$A$34:$A$44,0),MATCH(1,($U$2=GRID!$B$31:$BI$31)*(КАЛЕНДАРЬ!$BF13=GRID!$B$33:$BI$33),0))*(1-GRID!$B$69),0))</f>
        <v>45000</v>
      </c>
      <c r="T542" s="47" cm="1">
        <f t="array" ref="T542">IF($I$2="Открытый тариф",
INDEX(GRID!$B$47:$BI$57,MATCH(S$7,GRID!$A$47:$A$57,0),MATCH(1,($U$2=GRID!$B$31:$BI$31)*(КАЛЕНДАРЬ!$BF13=GRID!$B$33:$BI$33), 0)),
ROUNDUP(INDEX(GRID!$B$47:$BI$57,MATCH(S$7,GRID!$A$47:$A$57,0),MATCH(1,($U$2=GRID!$B$31:$BI$31)*(КАЛЕНДАРЬ!$BF13=GRID!$B$33:$BI$33),0))*(1-GRID!$B$69),0))</f>
        <v>47600</v>
      </c>
      <c r="U542" s="47" cm="1">
        <f t="array" ref="U542">IF($I$2="Открытый тариф",
INDEX(GRID!$B$34:$BI$44,MATCH(U$7,GRID!$A$34:$A$44,0),MATCH(1,($U$2=GRID!$B$31:$BI$31)*(КАЛЕНДАРЬ!$BF13=GRID!$B$33:$BI$33), 0)),
ROUNDUP(INDEX(GRID!$B$34:$BI$44,MATCH(U$7,GRID!$A$34:$A$44,0),MATCH(1,($U$2=GRID!$B$31:$BI$31)*(КАЛЕНДАРЬ!$BF13=GRID!$B$33:$BI$33),0))*(1-GRID!$B$69),0))</f>
        <v>51300</v>
      </c>
      <c r="V542" s="47" cm="1">
        <f t="array" ref="V542">IF($I$2="Открытый тариф",
INDEX(GRID!$B$47:$BI$57,MATCH(U$7,GRID!$A$47:$A$57,0),MATCH(1,($U$2=GRID!$B$31:$BI$31)*(КАЛЕНДАРЬ!$BF13=GRID!$B$33:$BI$33), 0)),
ROUNDUP(INDEX(GRID!$B$47:$BI$57,MATCH(U$7,GRID!$A$47:$A$57,0),MATCH(1,($U$2=GRID!$B$31:$BI$31)*(КАЛЕНДАРЬ!$BF13=GRID!$B$33:$BI$33),0))*(1-GRID!$B$69),0))</f>
        <v>53900</v>
      </c>
      <c r="W542" s="47" cm="1">
        <f t="array" ref="W542">IF($I$2="Открытый тариф",
INDEX(GRID!$B$34:$BI$44,MATCH(W$7,GRID!$A$34:$A$44,0),MATCH(1,($U$2=GRID!$B$31:$BI$31)*(КАЛЕНДАРЬ!$BF13=GRID!$B$33:$BI$33), 0)),
ROUNDUP(INDEX(GRID!$B$34:$BI$44,MATCH(W$7,GRID!$A$34:$A$44,0),MATCH(1,($U$2=GRID!$B$31:$BI$31)*(КАЛЕНДАРЬ!$BF13=GRID!$B$33:$BI$33),0))*(1-GRID!$B$69),0))</f>
        <v>157400</v>
      </c>
      <c r="X542" s="47" cm="1">
        <f t="array" ref="X542">IF($I$2="Открытый тариф",
INDEX(GRID!$B$47:$BI$57,MATCH(W$7,GRID!$A$47:$A$57,0),MATCH(1,($U$2=GRID!$B$31:$BI$31)*(КАЛЕНДАРЬ!$BF13=GRID!$B$33:$BI$33), 0)),
ROUNDUP(INDEX(GRID!$B$47:$BI$57,MATCH(W$7,GRID!$A$47:$A$57,0),MATCH(1,($U$2=GRID!$B$31:$BI$31)*(КАЛЕНДАРЬ!$BF13=GRID!$B$33:$BI$33),0))*(1-GRID!$B$69),0))</f>
        <v>160000</v>
      </c>
    </row>
    <row r="543" spans="1:24" x14ac:dyDescent="0.2">
      <c r="A543" s="117" t="s">
        <v>48</v>
      </c>
      <c r="B543" s="117">
        <v>11</v>
      </c>
      <c r="C543" s="47" cm="1">
        <f t="array" ref="C543">IF($I$2="Открытый тариф",
INDEX(GRID!$B$34:$BI$44,MATCH(C$7,GRID!$A$34:$A$44,0),MATCH(1,($U$2=GRID!$B$31:$BI$31)*(КАЛЕНДАРЬ!$BF14=GRID!$B$33:$BI$33), 0)),
ROUNDUP(INDEX(GRID!$B$34:$BI$44,MATCH(C$7,GRID!$A$34:$A$44,0),MATCH(1,($U$2=GRID!$B$31:$BI$31)*(КАЛЕНДАРЬ!$BF14=GRID!$B$33:$BI$33),0))*(1-GRID!$B$69),0))</f>
        <v>24000</v>
      </c>
      <c r="D543" s="47" cm="1">
        <f t="array" ref="D543">IF($I$2="Открытый тариф",
INDEX(GRID!$B$47:$BI$57,MATCH(C$7,GRID!$A$47:$A$57,0),MATCH(1,($U$2=GRID!$B$31:$BI$31)*(КАЛЕНДАРЬ!$BF14=GRID!$B$33:$BI$33), 0)),
ROUNDUP(INDEX(GRID!$B$47:$BI$57,MATCH(C$7,GRID!$A$47:$A$57,0),MATCH(1,($U$2=GRID!$B$31:$BI$31)*(КАЛЕНДАРЬ!$BF14=GRID!$B$33:$BI$33),0))*(1-GRID!$B$69),0))</f>
        <v>26600</v>
      </c>
      <c r="E543" s="47" cm="1">
        <f t="array" ref="E543">IF($I$2="Открытый тариф",
INDEX(GRID!$B$34:$BI$44,MATCH(E$7,GRID!$A$34:$A$44,0),MATCH(1,($U$2=GRID!$B$31:$BI$31)*(КАЛЕНДАРЬ!$BF14=GRID!$B$33:$BI$33), 0)),
ROUNDUP(INDEX(GRID!$B$34:$BI$44,MATCH(E$7,GRID!$A$34:$A$44,0),MATCH(1,($U$2=GRID!$B$31:$BI$31)*(КАЛЕНДАРЬ!$BF14=GRID!$B$33:$BI$33),0))*(1-GRID!$B$69),0))</f>
        <v>25900</v>
      </c>
      <c r="F543" s="47" cm="1">
        <f t="array" ref="F543">IF($I$2="Открытый тариф",
INDEX(GRID!$B$47:$BI$57,MATCH(E$7,GRID!$A$47:$A$57,0),MATCH(1,($U$2=GRID!$B$31:$BI$31)*(КАЛЕНДАРЬ!$BF14=GRID!$B$33:$BI$33), 0)),
ROUNDUP(INDEX(GRID!$B$47:$BI$57,MATCH(E$7,GRID!$A$47:$A$57,0),MATCH(1,($U$2=GRID!$B$31:$BI$31)*(КАЛЕНДАРЬ!$BF14=GRID!$B$33:$BI$33),0))*(1-GRID!$B$69),0))</f>
        <v>28500</v>
      </c>
      <c r="G543" s="47" cm="1">
        <f t="array" ref="G543">IF($I$2="Открытый тариф",
INDEX(GRID!$B$34:$BI$44,MATCH(G$7,GRID!$A$34:$A$44,0),MATCH(1,($U$2=GRID!$B$31:$BI$31)*(КАЛЕНДАРЬ!$BF14=GRID!$B$33:$BI$33), 0)),
ROUNDUP(INDEX(GRID!$B$34:$BI$44,MATCH(G$7,GRID!$A$34:$A$44,0),MATCH(1,($U$2=GRID!$B$31:$BI$31)*(КАЛЕНДАРЬ!$BF14=GRID!$B$33:$BI$33),0))*(1-GRID!$B$69),0))</f>
        <v>27000</v>
      </c>
      <c r="H543" s="47" cm="1">
        <f t="array" ref="H543">IF($I$2="Открытый тариф",
INDEX(GRID!$B$47:$BI$57,MATCH(G$7,GRID!$A$47:$A$57,0),MATCH(1,($U$2=GRID!$B$31:$BI$31)*(КАЛЕНДАРЬ!$BF14=GRID!$B$33:$BI$33), 0)),
ROUNDUP(INDEX(GRID!$B$47:$BI$57,MATCH(G$7,GRID!$A$47:$A$57,0),MATCH(1,($U$2=GRID!$B$31:$BI$31)*(КАЛЕНДАРЬ!$BF14=GRID!$B$33:$BI$33),0))*(1-GRID!$B$69),0))</f>
        <v>29600</v>
      </c>
      <c r="I543" s="47" cm="1">
        <f t="array" ref="I543">IF($I$2="Открытый тариф",
INDEX(GRID!$B$34:$BI$44,MATCH(I$7,GRID!$A$34:$A$44,0),MATCH(1,($U$2=GRID!$B$31:$BI$31)*(КАЛЕНДАРЬ!$BF14=GRID!$B$33:$BI$33), 0)),
ROUNDUP(INDEX(GRID!$B$34:$BI$44,MATCH(I$7,GRID!$A$34:$A$44,0),MATCH(1,($U$2=GRID!$B$31:$BI$31)*(КАЛЕНДАРЬ!$BF14=GRID!$B$33:$BI$33),0))*(1-GRID!$B$69),0))</f>
        <v>28900</v>
      </c>
      <c r="J543" s="47" cm="1">
        <f t="array" ref="J543">IF($I$2="Открытый тариф",
INDEX(GRID!$B$47:$BI$57,MATCH(I$7,GRID!$A$47:$A$57,0),MATCH(1,($U$2=GRID!$B$31:$BI$31)*(КАЛЕНДАРЬ!$BF14=GRID!$B$33:$BI$33), 0)),
ROUNDUP(INDEX(GRID!$B$47:$BI$57,MATCH(I$7,GRID!$A$47:$A$57,0),MATCH(1,($U$2=GRID!$B$31:$BI$31)*(КАЛЕНДАРЬ!$BF14=GRID!$B$33:$BI$33),0))*(1-GRID!$B$69),0))</f>
        <v>31500</v>
      </c>
      <c r="K543" s="47" cm="1">
        <f t="array" ref="K543">IF($I$2="Открытый тариф",
INDEX(GRID!$B$34:$BI$44,MATCH(K$7,GRID!$A$34:$A$44,0),MATCH(1,($U$2=GRID!$B$31:$BI$31)*(КАЛЕНДАРЬ!$BF14=GRID!$B$33:$BI$33), 0)),
ROUNDUP(INDEX(GRID!$B$34:$BI$44,MATCH(K$7,GRID!$A$34:$A$44,0),MATCH(1,($U$2=GRID!$B$31:$BI$31)*(КАЛЕНДАРЬ!$BF14=GRID!$B$33:$BI$33),0))*(1-GRID!$B$69),0))</f>
        <v>30000</v>
      </c>
      <c r="L543" s="47" cm="1">
        <f t="array" ref="L543">IF($I$2="Открытый тариф",
INDEX(GRID!$B$47:$BI$57,MATCH(K$7,GRID!$A$47:$A$57,0),MATCH(1,($U$2=GRID!$B$31:$BI$31)*(КАЛЕНДАРЬ!$BF14=GRID!$B$33:$BI$33), 0)),
ROUNDUP(INDEX(GRID!$B$47:$BI$57,MATCH(K$7,GRID!$A$47:$A$57,0),MATCH(1,($U$2=GRID!$B$31:$BI$31)*(КАЛЕНДАРЬ!$BF14=GRID!$B$33:$BI$33),0))*(1-GRID!$B$69),0))</f>
        <v>32600</v>
      </c>
      <c r="M543" s="47" cm="1">
        <f t="array" ref="M543">IF($I$2="Открытый тариф",
INDEX(GRID!$B$34:$BI$44,MATCH(M$7,GRID!$A$34:$A$44,0),MATCH(1,($U$2=GRID!$B$31:$BI$31)*(КАЛЕНДАРЬ!$BF14=GRID!$B$33:$BI$33), 0)),
ROUNDUP(INDEX(GRID!$B$34:$BI$44,MATCH(M$7,GRID!$A$34:$A$44,0),MATCH(1,($U$2=GRID!$B$31:$BI$31)*(КАЛЕНДАРЬ!$BF14=GRID!$B$33:$BI$33),0))*(1-GRID!$B$69),0))</f>
        <v>31900</v>
      </c>
      <c r="N543" s="47" cm="1">
        <f t="array" ref="N543">IF($I$2="Открытый тариф",
INDEX(GRID!$B$47:$BI$57,MATCH(M$7,GRID!$A$47:$A$57,0),MATCH(1,($U$2=GRID!$B$31:$BI$31)*(КАЛЕНДАРЬ!$BF14=GRID!$B$33:$BI$33), 0)),
ROUNDUP(INDEX(GRID!$B$47:$BI$57,MATCH(M$7,GRID!$A$47:$A$57,0),MATCH(1,($U$2=GRID!$B$31:$BI$31)*(КАЛЕНДАРЬ!$BF14=GRID!$B$33:$BI$33),0))*(1-GRID!$B$69),0))</f>
        <v>34500</v>
      </c>
      <c r="O543" s="47" cm="1">
        <f t="array" ref="O543">IF($I$2="Открытый тариф",
INDEX(GRID!$B$34:$BI$44,MATCH(O$7,GRID!$A$34:$A$44,0),MATCH(1,($U$2=GRID!$B$31:$BI$31)*(КАЛЕНДАРЬ!$BF14=GRID!$B$33:$BI$33), 0)),
ROUNDUP(INDEX(GRID!$B$34:$BI$44,MATCH(O$7,GRID!$A$34:$A$44,0),MATCH(1,($U$2=GRID!$B$31:$BI$31)*(КАЛЕНДАРЬ!$BF14=GRID!$B$33:$BI$33),0))*(1-GRID!$B$69),0))</f>
        <v>39200</v>
      </c>
      <c r="P543" s="47" cm="1">
        <f t="array" ref="P543">IF($I$2="Открытый тариф",
INDEX(GRID!$B$47:$BI$57,MATCH(O$7,GRID!$A$47:$A$57,0),MATCH(1,($U$2=GRID!$B$31:$BI$31)*(КАЛЕНДАРЬ!$BF14=GRID!$B$33:$BI$33), 0)),
ROUNDUP(INDEX(GRID!$B$47:$BI$57,MATCH(O$7,GRID!$A$47:$A$57,0),MATCH(1,($U$2=GRID!$B$31:$BI$31)*(КАЛЕНДАРЬ!$BF14=GRID!$B$33:$BI$33),0))*(1-GRID!$B$69),0))</f>
        <v>41800</v>
      </c>
      <c r="Q543" s="47" cm="1">
        <f t="array" ref="Q543">IF($I$2="Открытый тариф",
INDEX(GRID!$B$34:$BI$44,MATCH(Q$7,GRID!$A$34:$A$44,0),MATCH(1,($U$2=GRID!$B$31:$BI$31)*(КАЛЕНДАРЬ!$BF14=GRID!$B$33:$BI$33), 0)),
ROUNDUP(INDEX(GRID!$B$34:$BI$44,MATCH(Q$7,GRID!$A$34:$A$44,0),MATCH(1,($U$2=GRID!$B$31:$BI$31)*(КАЛЕНДАРЬ!$BF14=GRID!$B$33:$BI$33),0))*(1-GRID!$B$69),0))</f>
        <v>41300</v>
      </c>
      <c r="R543" s="47" cm="1">
        <f t="array" ref="R543">IF($I$2="Открытый тариф",
INDEX(GRID!$B$47:$BI$57,MATCH(Q$7,GRID!$A$47:$A$57,0),MATCH(1,($U$2=GRID!$B$31:$BI$31)*(КАЛЕНДАРЬ!$BF14=GRID!$B$33:$BI$33), 0)),
ROUNDUP(INDEX(GRID!$B$47:$BI$57,MATCH(Q$7,GRID!$A$47:$A$57,0),MATCH(1,($U$2=GRID!$B$31:$BI$31)*(КАЛЕНДАРЬ!$BF14=GRID!$B$33:$BI$33),0))*(1-GRID!$B$69),0))</f>
        <v>43900</v>
      </c>
      <c r="S543" s="47" cm="1">
        <f t="array" ref="S543">IF($I$2="Открытый тариф",
INDEX(GRID!$B$34:$BI$44,MATCH(S$7,GRID!$A$34:$A$44,0),MATCH(1,($U$2=GRID!$B$31:$BI$31)*(КАЛЕНДАРЬ!$BF14=GRID!$B$33:$BI$33), 0)),
ROUNDUP(INDEX(GRID!$B$34:$BI$44,MATCH(S$7,GRID!$A$34:$A$44,0),MATCH(1,($U$2=GRID!$B$31:$BI$31)*(КАЛЕНДАРЬ!$BF14=GRID!$B$33:$BI$33),0))*(1-GRID!$B$69),0))</f>
        <v>45000</v>
      </c>
      <c r="T543" s="47" cm="1">
        <f t="array" ref="T543">IF($I$2="Открытый тариф",
INDEX(GRID!$B$47:$BI$57,MATCH(S$7,GRID!$A$47:$A$57,0),MATCH(1,($U$2=GRID!$B$31:$BI$31)*(КАЛЕНДАРЬ!$BF14=GRID!$B$33:$BI$33), 0)),
ROUNDUP(INDEX(GRID!$B$47:$BI$57,MATCH(S$7,GRID!$A$47:$A$57,0),MATCH(1,($U$2=GRID!$B$31:$BI$31)*(КАЛЕНДАРЬ!$BF14=GRID!$B$33:$BI$33),0))*(1-GRID!$B$69),0))</f>
        <v>47600</v>
      </c>
      <c r="U543" s="47" cm="1">
        <f t="array" ref="U543">IF($I$2="Открытый тариф",
INDEX(GRID!$B$34:$BI$44,MATCH(U$7,GRID!$A$34:$A$44,0),MATCH(1,($U$2=GRID!$B$31:$BI$31)*(КАЛЕНДАРЬ!$BF14=GRID!$B$33:$BI$33), 0)),
ROUNDUP(INDEX(GRID!$B$34:$BI$44,MATCH(U$7,GRID!$A$34:$A$44,0),MATCH(1,($U$2=GRID!$B$31:$BI$31)*(КАЛЕНДАРЬ!$BF14=GRID!$B$33:$BI$33),0))*(1-GRID!$B$69),0))</f>
        <v>51300</v>
      </c>
      <c r="V543" s="47" cm="1">
        <f t="array" ref="V543">IF($I$2="Открытый тариф",
INDEX(GRID!$B$47:$BI$57,MATCH(U$7,GRID!$A$47:$A$57,0),MATCH(1,($U$2=GRID!$B$31:$BI$31)*(КАЛЕНДАРЬ!$BF14=GRID!$B$33:$BI$33), 0)),
ROUNDUP(INDEX(GRID!$B$47:$BI$57,MATCH(U$7,GRID!$A$47:$A$57,0),MATCH(1,($U$2=GRID!$B$31:$BI$31)*(КАЛЕНДАРЬ!$BF14=GRID!$B$33:$BI$33),0))*(1-GRID!$B$69),0))</f>
        <v>53900</v>
      </c>
      <c r="W543" s="47" cm="1">
        <f t="array" ref="W543">IF($I$2="Открытый тариф",
INDEX(GRID!$B$34:$BI$44,MATCH(W$7,GRID!$A$34:$A$44,0),MATCH(1,($U$2=GRID!$B$31:$BI$31)*(КАЛЕНДАРЬ!$BF14=GRID!$B$33:$BI$33), 0)),
ROUNDUP(INDEX(GRID!$B$34:$BI$44,MATCH(W$7,GRID!$A$34:$A$44,0),MATCH(1,($U$2=GRID!$B$31:$BI$31)*(КАЛЕНДАРЬ!$BF14=GRID!$B$33:$BI$33),0))*(1-GRID!$B$69),0))</f>
        <v>157400</v>
      </c>
      <c r="X543" s="47" cm="1">
        <f t="array" ref="X543">IF($I$2="Открытый тариф",
INDEX(GRID!$B$47:$BI$57,MATCH(W$7,GRID!$A$47:$A$57,0),MATCH(1,($U$2=GRID!$B$31:$BI$31)*(КАЛЕНДАРЬ!$BF14=GRID!$B$33:$BI$33), 0)),
ROUNDUP(INDEX(GRID!$B$47:$BI$57,MATCH(W$7,GRID!$A$47:$A$57,0),MATCH(1,($U$2=GRID!$B$31:$BI$31)*(КАЛЕНДАРЬ!$BF14=GRID!$B$33:$BI$33),0))*(1-GRID!$B$69),0))</f>
        <v>160000</v>
      </c>
    </row>
    <row r="544" spans="1:24" x14ac:dyDescent="0.2">
      <c r="A544" s="117" t="s">
        <v>42</v>
      </c>
      <c r="B544" s="117">
        <v>12</v>
      </c>
      <c r="C544" s="47" cm="1">
        <f t="array" ref="C544">IF($I$2="Открытый тариф",
INDEX(GRID!$B$34:$BI$44,MATCH(C$7,GRID!$A$34:$A$44,0),MATCH(1,($U$2=GRID!$B$31:$BI$31)*(КАЛЕНДАРЬ!$BF15=GRID!$B$33:$BI$33), 0)),
ROUNDUP(INDEX(GRID!$B$34:$BI$44,MATCH(C$7,GRID!$A$34:$A$44,0),MATCH(1,($U$2=GRID!$B$31:$BI$31)*(КАЛЕНДАРЬ!$BF15=GRID!$B$33:$BI$33),0))*(1-GRID!$B$69),0))</f>
        <v>24000</v>
      </c>
      <c r="D544" s="47" cm="1">
        <f t="array" ref="D544">IF($I$2="Открытый тариф",
INDEX(GRID!$B$47:$BI$57,MATCH(C$7,GRID!$A$47:$A$57,0),MATCH(1,($U$2=GRID!$B$31:$BI$31)*(КАЛЕНДАРЬ!$BF15=GRID!$B$33:$BI$33), 0)),
ROUNDUP(INDEX(GRID!$B$47:$BI$57,MATCH(C$7,GRID!$A$47:$A$57,0),MATCH(1,($U$2=GRID!$B$31:$BI$31)*(КАЛЕНДАРЬ!$BF15=GRID!$B$33:$BI$33),0))*(1-GRID!$B$69),0))</f>
        <v>26600</v>
      </c>
      <c r="E544" s="47" cm="1">
        <f t="array" ref="E544">IF($I$2="Открытый тариф",
INDEX(GRID!$B$34:$BI$44,MATCH(E$7,GRID!$A$34:$A$44,0),MATCH(1,($U$2=GRID!$B$31:$BI$31)*(КАЛЕНДАРЬ!$BF15=GRID!$B$33:$BI$33), 0)),
ROUNDUP(INDEX(GRID!$B$34:$BI$44,MATCH(E$7,GRID!$A$34:$A$44,0),MATCH(1,($U$2=GRID!$B$31:$BI$31)*(КАЛЕНДАРЬ!$BF15=GRID!$B$33:$BI$33),0))*(1-GRID!$B$69),0))</f>
        <v>25900</v>
      </c>
      <c r="F544" s="47" cm="1">
        <f t="array" ref="F544">IF($I$2="Открытый тариф",
INDEX(GRID!$B$47:$BI$57,MATCH(E$7,GRID!$A$47:$A$57,0),MATCH(1,($U$2=GRID!$B$31:$BI$31)*(КАЛЕНДАРЬ!$BF15=GRID!$B$33:$BI$33), 0)),
ROUNDUP(INDEX(GRID!$B$47:$BI$57,MATCH(E$7,GRID!$A$47:$A$57,0),MATCH(1,($U$2=GRID!$B$31:$BI$31)*(КАЛЕНДАРЬ!$BF15=GRID!$B$33:$BI$33),0))*(1-GRID!$B$69),0))</f>
        <v>28500</v>
      </c>
      <c r="G544" s="47" cm="1">
        <f t="array" ref="G544">IF($I$2="Открытый тариф",
INDEX(GRID!$B$34:$BI$44,MATCH(G$7,GRID!$A$34:$A$44,0),MATCH(1,($U$2=GRID!$B$31:$BI$31)*(КАЛЕНДАРЬ!$BF15=GRID!$B$33:$BI$33), 0)),
ROUNDUP(INDEX(GRID!$B$34:$BI$44,MATCH(G$7,GRID!$A$34:$A$44,0),MATCH(1,($U$2=GRID!$B$31:$BI$31)*(КАЛЕНДАРЬ!$BF15=GRID!$B$33:$BI$33),0))*(1-GRID!$B$69),0))</f>
        <v>27000</v>
      </c>
      <c r="H544" s="47" cm="1">
        <f t="array" ref="H544">IF($I$2="Открытый тариф",
INDEX(GRID!$B$47:$BI$57,MATCH(G$7,GRID!$A$47:$A$57,0),MATCH(1,($U$2=GRID!$B$31:$BI$31)*(КАЛЕНДАРЬ!$BF15=GRID!$B$33:$BI$33), 0)),
ROUNDUP(INDEX(GRID!$B$47:$BI$57,MATCH(G$7,GRID!$A$47:$A$57,0),MATCH(1,($U$2=GRID!$B$31:$BI$31)*(КАЛЕНДАРЬ!$BF15=GRID!$B$33:$BI$33),0))*(1-GRID!$B$69),0))</f>
        <v>29600</v>
      </c>
      <c r="I544" s="47" cm="1">
        <f t="array" ref="I544">IF($I$2="Открытый тариф",
INDEX(GRID!$B$34:$BI$44,MATCH(I$7,GRID!$A$34:$A$44,0),MATCH(1,($U$2=GRID!$B$31:$BI$31)*(КАЛЕНДАРЬ!$BF15=GRID!$B$33:$BI$33), 0)),
ROUNDUP(INDEX(GRID!$B$34:$BI$44,MATCH(I$7,GRID!$A$34:$A$44,0),MATCH(1,($U$2=GRID!$B$31:$BI$31)*(КАЛЕНДАРЬ!$BF15=GRID!$B$33:$BI$33),0))*(1-GRID!$B$69),0))</f>
        <v>28900</v>
      </c>
      <c r="J544" s="47" cm="1">
        <f t="array" ref="J544">IF($I$2="Открытый тариф",
INDEX(GRID!$B$47:$BI$57,MATCH(I$7,GRID!$A$47:$A$57,0),MATCH(1,($U$2=GRID!$B$31:$BI$31)*(КАЛЕНДАРЬ!$BF15=GRID!$B$33:$BI$33), 0)),
ROUNDUP(INDEX(GRID!$B$47:$BI$57,MATCH(I$7,GRID!$A$47:$A$57,0),MATCH(1,($U$2=GRID!$B$31:$BI$31)*(КАЛЕНДАРЬ!$BF15=GRID!$B$33:$BI$33),0))*(1-GRID!$B$69),0))</f>
        <v>31500</v>
      </c>
      <c r="K544" s="47" cm="1">
        <f t="array" ref="K544">IF($I$2="Открытый тариф",
INDEX(GRID!$B$34:$BI$44,MATCH(K$7,GRID!$A$34:$A$44,0),MATCH(1,($U$2=GRID!$B$31:$BI$31)*(КАЛЕНДАРЬ!$BF15=GRID!$B$33:$BI$33), 0)),
ROUNDUP(INDEX(GRID!$B$34:$BI$44,MATCH(K$7,GRID!$A$34:$A$44,0),MATCH(1,($U$2=GRID!$B$31:$BI$31)*(КАЛЕНДАРЬ!$BF15=GRID!$B$33:$BI$33),0))*(1-GRID!$B$69),0))</f>
        <v>30000</v>
      </c>
      <c r="L544" s="47" cm="1">
        <f t="array" ref="L544">IF($I$2="Открытый тариф",
INDEX(GRID!$B$47:$BI$57,MATCH(K$7,GRID!$A$47:$A$57,0),MATCH(1,($U$2=GRID!$B$31:$BI$31)*(КАЛЕНДАРЬ!$BF15=GRID!$B$33:$BI$33), 0)),
ROUNDUP(INDEX(GRID!$B$47:$BI$57,MATCH(K$7,GRID!$A$47:$A$57,0),MATCH(1,($U$2=GRID!$B$31:$BI$31)*(КАЛЕНДАРЬ!$BF15=GRID!$B$33:$BI$33),0))*(1-GRID!$B$69),0))</f>
        <v>32600</v>
      </c>
      <c r="M544" s="47" cm="1">
        <f t="array" ref="M544">IF($I$2="Открытый тариф",
INDEX(GRID!$B$34:$BI$44,MATCH(M$7,GRID!$A$34:$A$44,0),MATCH(1,($U$2=GRID!$B$31:$BI$31)*(КАЛЕНДАРЬ!$BF15=GRID!$B$33:$BI$33), 0)),
ROUNDUP(INDEX(GRID!$B$34:$BI$44,MATCH(M$7,GRID!$A$34:$A$44,0),MATCH(1,($U$2=GRID!$B$31:$BI$31)*(КАЛЕНДАРЬ!$BF15=GRID!$B$33:$BI$33),0))*(1-GRID!$B$69),0))</f>
        <v>31900</v>
      </c>
      <c r="N544" s="47" cm="1">
        <f t="array" ref="N544">IF($I$2="Открытый тариф",
INDEX(GRID!$B$47:$BI$57,MATCH(M$7,GRID!$A$47:$A$57,0),MATCH(1,($U$2=GRID!$B$31:$BI$31)*(КАЛЕНДАРЬ!$BF15=GRID!$B$33:$BI$33), 0)),
ROUNDUP(INDEX(GRID!$B$47:$BI$57,MATCH(M$7,GRID!$A$47:$A$57,0),MATCH(1,($U$2=GRID!$B$31:$BI$31)*(КАЛЕНДАРЬ!$BF15=GRID!$B$33:$BI$33),0))*(1-GRID!$B$69),0))</f>
        <v>34500</v>
      </c>
      <c r="O544" s="47" cm="1">
        <f t="array" ref="O544">IF($I$2="Открытый тариф",
INDEX(GRID!$B$34:$BI$44,MATCH(O$7,GRID!$A$34:$A$44,0),MATCH(1,($U$2=GRID!$B$31:$BI$31)*(КАЛЕНДАРЬ!$BF15=GRID!$B$33:$BI$33), 0)),
ROUNDUP(INDEX(GRID!$B$34:$BI$44,MATCH(O$7,GRID!$A$34:$A$44,0),MATCH(1,($U$2=GRID!$B$31:$BI$31)*(КАЛЕНДАРЬ!$BF15=GRID!$B$33:$BI$33),0))*(1-GRID!$B$69),0))</f>
        <v>39200</v>
      </c>
      <c r="P544" s="47" cm="1">
        <f t="array" ref="P544">IF($I$2="Открытый тариф",
INDEX(GRID!$B$47:$BI$57,MATCH(O$7,GRID!$A$47:$A$57,0),MATCH(1,($U$2=GRID!$B$31:$BI$31)*(КАЛЕНДАРЬ!$BF15=GRID!$B$33:$BI$33), 0)),
ROUNDUP(INDEX(GRID!$B$47:$BI$57,MATCH(O$7,GRID!$A$47:$A$57,0),MATCH(1,($U$2=GRID!$B$31:$BI$31)*(КАЛЕНДАРЬ!$BF15=GRID!$B$33:$BI$33),0))*(1-GRID!$B$69),0))</f>
        <v>41800</v>
      </c>
      <c r="Q544" s="47" cm="1">
        <f t="array" ref="Q544">IF($I$2="Открытый тариф",
INDEX(GRID!$B$34:$BI$44,MATCH(Q$7,GRID!$A$34:$A$44,0),MATCH(1,($U$2=GRID!$B$31:$BI$31)*(КАЛЕНДАРЬ!$BF15=GRID!$B$33:$BI$33), 0)),
ROUNDUP(INDEX(GRID!$B$34:$BI$44,MATCH(Q$7,GRID!$A$34:$A$44,0),MATCH(1,($U$2=GRID!$B$31:$BI$31)*(КАЛЕНДАРЬ!$BF15=GRID!$B$33:$BI$33),0))*(1-GRID!$B$69),0))</f>
        <v>41300</v>
      </c>
      <c r="R544" s="47" cm="1">
        <f t="array" ref="R544">IF($I$2="Открытый тариф",
INDEX(GRID!$B$47:$BI$57,MATCH(Q$7,GRID!$A$47:$A$57,0),MATCH(1,($U$2=GRID!$B$31:$BI$31)*(КАЛЕНДАРЬ!$BF15=GRID!$B$33:$BI$33), 0)),
ROUNDUP(INDEX(GRID!$B$47:$BI$57,MATCH(Q$7,GRID!$A$47:$A$57,0),MATCH(1,($U$2=GRID!$B$31:$BI$31)*(КАЛЕНДАРЬ!$BF15=GRID!$B$33:$BI$33),0))*(1-GRID!$B$69),0))</f>
        <v>43900</v>
      </c>
      <c r="S544" s="47" cm="1">
        <f t="array" ref="S544">IF($I$2="Открытый тариф",
INDEX(GRID!$B$34:$BI$44,MATCH(S$7,GRID!$A$34:$A$44,0),MATCH(1,($U$2=GRID!$B$31:$BI$31)*(КАЛЕНДАРЬ!$BF15=GRID!$B$33:$BI$33), 0)),
ROUNDUP(INDEX(GRID!$B$34:$BI$44,MATCH(S$7,GRID!$A$34:$A$44,0),MATCH(1,($U$2=GRID!$B$31:$BI$31)*(КАЛЕНДАРЬ!$BF15=GRID!$B$33:$BI$33),0))*(1-GRID!$B$69),0))</f>
        <v>45000</v>
      </c>
      <c r="T544" s="47" cm="1">
        <f t="array" ref="T544">IF($I$2="Открытый тариф",
INDEX(GRID!$B$47:$BI$57,MATCH(S$7,GRID!$A$47:$A$57,0),MATCH(1,($U$2=GRID!$B$31:$BI$31)*(КАЛЕНДАРЬ!$BF15=GRID!$B$33:$BI$33), 0)),
ROUNDUP(INDEX(GRID!$B$47:$BI$57,MATCH(S$7,GRID!$A$47:$A$57,0),MATCH(1,($U$2=GRID!$B$31:$BI$31)*(КАЛЕНДАРЬ!$BF15=GRID!$B$33:$BI$33),0))*(1-GRID!$B$69),0))</f>
        <v>47600</v>
      </c>
      <c r="U544" s="47" cm="1">
        <f t="array" ref="U544">IF($I$2="Открытый тариф",
INDEX(GRID!$B$34:$BI$44,MATCH(U$7,GRID!$A$34:$A$44,0),MATCH(1,($U$2=GRID!$B$31:$BI$31)*(КАЛЕНДАРЬ!$BF15=GRID!$B$33:$BI$33), 0)),
ROUNDUP(INDEX(GRID!$B$34:$BI$44,MATCH(U$7,GRID!$A$34:$A$44,0),MATCH(1,($U$2=GRID!$B$31:$BI$31)*(КАЛЕНДАРЬ!$BF15=GRID!$B$33:$BI$33),0))*(1-GRID!$B$69),0))</f>
        <v>51300</v>
      </c>
      <c r="V544" s="47" cm="1">
        <f t="array" ref="V544">IF($I$2="Открытый тариф",
INDEX(GRID!$B$47:$BI$57,MATCH(U$7,GRID!$A$47:$A$57,0),MATCH(1,($U$2=GRID!$B$31:$BI$31)*(КАЛЕНДАРЬ!$BF15=GRID!$B$33:$BI$33), 0)),
ROUNDUP(INDEX(GRID!$B$47:$BI$57,MATCH(U$7,GRID!$A$47:$A$57,0),MATCH(1,($U$2=GRID!$B$31:$BI$31)*(КАЛЕНДАРЬ!$BF15=GRID!$B$33:$BI$33),0))*(1-GRID!$B$69),0))</f>
        <v>53900</v>
      </c>
      <c r="W544" s="47" cm="1">
        <f t="array" ref="W544">IF($I$2="Открытый тариф",
INDEX(GRID!$B$34:$BI$44,MATCH(W$7,GRID!$A$34:$A$44,0),MATCH(1,($U$2=GRID!$B$31:$BI$31)*(КАЛЕНДАРЬ!$BF15=GRID!$B$33:$BI$33), 0)),
ROUNDUP(INDEX(GRID!$B$34:$BI$44,MATCH(W$7,GRID!$A$34:$A$44,0),MATCH(1,($U$2=GRID!$B$31:$BI$31)*(КАЛЕНДАРЬ!$BF15=GRID!$B$33:$BI$33),0))*(1-GRID!$B$69),0))</f>
        <v>157400</v>
      </c>
      <c r="X544" s="47" cm="1">
        <f t="array" ref="X544">IF($I$2="Открытый тариф",
INDEX(GRID!$B$47:$BI$57,MATCH(W$7,GRID!$A$47:$A$57,0),MATCH(1,($U$2=GRID!$B$31:$BI$31)*(КАЛЕНДАРЬ!$BF15=GRID!$B$33:$BI$33), 0)),
ROUNDUP(INDEX(GRID!$B$47:$BI$57,MATCH(W$7,GRID!$A$47:$A$57,0),MATCH(1,($U$2=GRID!$B$31:$BI$31)*(КАЛЕНДАРЬ!$BF15=GRID!$B$33:$BI$33),0))*(1-GRID!$B$69),0))</f>
        <v>160000</v>
      </c>
    </row>
    <row r="545" spans="1:24" x14ac:dyDescent="0.2">
      <c r="A545" s="117" t="s">
        <v>43</v>
      </c>
      <c r="B545" s="117">
        <v>13</v>
      </c>
      <c r="C545" s="47" cm="1">
        <f t="array" ref="C545">IF($I$2="Открытый тариф",
INDEX(GRID!$B$34:$BI$44,MATCH(C$7,GRID!$A$34:$A$44,0),MATCH(1,($U$2=GRID!$B$31:$BI$31)*(КАЛЕНДАРЬ!$BF16=GRID!$B$33:$BI$33), 0)),
ROUNDUP(INDEX(GRID!$B$34:$BI$44,MATCH(C$7,GRID!$A$34:$A$44,0),MATCH(1,($U$2=GRID!$B$31:$BI$31)*(КАЛЕНДАРЬ!$BF16=GRID!$B$33:$BI$33),0))*(1-GRID!$B$69),0))</f>
        <v>24000</v>
      </c>
      <c r="D545" s="47" cm="1">
        <f t="array" ref="D545">IF($I$2="Открытый тариф",
INDEX(GRID!$B$47:$BI$57,MATCH(C$7,GRID!$A$47:$A$57,0),MATCH(1,($U$2=GRID!$B$31:$BI$31)*(КАЛЕНДАРЬ!$BF16=GRID!$B$33:$BI$33), 0)),
ROUNDUP(INDEX(GRID!$B$47:$BI$57,MATCH(C$7,GRID!$A$47:$A$57,0),MATCH(1,($U$2=GRID!$B$31:$BI$31)*(КАЛЕНДАРЬ!$BF16=GRID!$B$33:$BI$33),0))*(1-GRID!$B$69),0))</f>
        <v>26600</v>
      </c>
      <c r="E545" s="47" cm="1">
        <f t="array" ref="E545">IF($I$2="Открытый тариф",
INDEX(GRID!$B$34:$BI$44,MATCH(E$7,GRID!$A$34:$A$44,0),MATCH(1,($U$2=GRID!$B$31:$BI$31)*(КАЛЕНДАРЬ!$BF16=GRID!$B$33:$BI$33), 0)),
ROUNDUP(INDEX(GRID!$B$34:$BI$44,MATCH(E$7,GRID!$A$34:$A$44,0),MATCH(1,($U$2=GRID!$B$31:$BI$31)*(КАЛЕНДАРЬ!$BF16=GRID!$B$33:$BI$33),0))*(1-GRID!$B$69),0))</f>
        <v>25900</v>
      </c>
      <c r="F545" s="47" cm="1">
        <f t="array" ref="F545">IF($I$2="Открытый тариф",
INDEX(GRID!$B$47:$BI$57,MATCH(E$7,GRID!$A$47:$A$57,0),MATCH(1,($U$2=GRID!$B$31:$BI$31)*(КАЛЕНДАРЬ!$BF16=GRID!$B$33:$BI$33), 0)),
ROUNDUP(INDEX(GRID!$B$47:$BI$57,MATCH(E$7,GRID!$A$47:$A$57,0),MATCH(1,($U$2=GRID!$B$31:$BI$31)*(КАЛЕНДАРЬ!$BF16=GRID!$B$33:$BI$33),0))*(1-GRID!$B$69),0))</f>
        <v>28500</v>
      </c>
      <c r="G545" s="47" cm="1">
        <f t="array" ref="G545">IF($I$2="Открытый тариф",
INDEX(GRID!$B$34:$BI$44,MATCH(G$7,GRID!$A$34:$A$44,0),MATCH(1,($U$2=GRID!$B$31:$BI$31)*(КАЛЕНДАРЬ!$BF16=GRID!$B$33:$BI$33), 0)),
ROUNDUP(INDEX(GRID!$B$34:$BI$44,MATCH(G$7,GRID!$A$34:$A$44,0),MATCH(1,($U$2=GRID!$B$31:$BI$31)*(КАЛЕНДАРЬ!$BF16=GRID!$B$33:$BI$33),0))*(1-GRID!$B$69),0))</f>
        <v>27000</v>
      </c>
      <c r="H545" s="47" cm="1">
        <f t="array" ref="H545">IF($I$2="Открытый тариф",
INDEX(GRID!$B$47:$BI$57,MATCH(G$7,GRID!$A$47:$A$57,0),MATCH(1,($U$2=GRID!$B$31:$BI$31)*(КАЛЕНДАРЬ!$BF16=GRID!$B$33:$BI$33), 0)),
ROUNDUP(INDEX(GRID!$B$47:$BI$57,MATCH(G$7,GRID!$A$47:$A$57,0),MATCH(1,($U$2=GRID!$B$31:$BI$31)*(КАЛЕНДАРЬ!$BF16=GRID!$B$33:$BI$33),0))*(1-GRID!$B$69),0))</f>
        <v>29600</v>
      </c>
      <c r="I545" s="47" cm="1">
        <f t="array" ref="I545">IF($I$2="Открытый тариф",
INDEX(GRID!$B$34:$BI$44,MATCH(I$7,GRID!$A$34:$A$44,0),MATCH(1,($U$2=GRID!$B$31:$BI$31)*(КАЛЕНДАРЬ!$BF16=GRID!$B$33:$BI$33), 0)),
ROUNDUP(INDEX(GRID!$B$34:$BI$44,MATCH(I$7,GRID!$A$34:$A$44,0),MATCH(1,($U$2=GRID!$B$31:$BI$31)*(КАЛЕНДАРЬ!$BF16=GRID!$B$33:$BI$33),0))*(1-GRID!$B$69),0))</f>
        <v>28900</v>
      </c>
      <c r="J545" s="47" cm="1">
        <f t="array" ref="J545">IF($I$2="Открытый тариф",
INDEX(GRID!$B$47:$BI$57,MATCH(I$7,GRID!$A$47:$A$57,0),MATCH(1,($U$2=GRID!$B$31:$BI$31)*(КАЛЕНДАРЬ!$BF16=GRID!$B$33:$BI$33), 0)),
ROUNDUP(INDEX(GRID!$B$47:$BI$57,MATCH(I$7,GRID!$A$47:$A$57,0),MATCH(1,($U$2=GRID!$B$31:$BI$31)*(КАЛЕНДАРЬ!$BF16=GRID!$B$33:$BI$33),0))*(1-GRID!$B$69),0))</f>
        <v>31500</v>
      </c>
      <c r="K545" s="47" cm="1">
        <f t="array" ref="K545">IF($I$2="Открытый тариф",
INDEX(GRID!$B$34:$BI$44,MATCH(K$7,GRID!$A$34:$A$44,0),MATCH(1,($U$2=GRID!$B$31:$BI$31)*(КАЛЕНДАРЬ!$BF16=GRID!$B$33:$BI$33), 0)),
ROUNDUP(INDEX(GRID!$B$34:$BI$44,MATCH(K$7,GRID!$A$34:$A$44,0),MATCH(1,($U$2=GRID!$B$31:$BI$31)*(КАЛЕНДАРЬ!$BF16=GRID!$B$33:$BI$33),0))*(1-GRID!$B$69),0))</f>
        <v>30000</v>
      </c>
      <c r="L545" s="47" cm="1">
        <f t="array" ref="L545">IF($I$2="Открытый тариф",
INDEX(GRID!$B$47:$BI$57,MATCH(K$7,GRID!$A$47:$A$57,0),MATCH(1,($U$2=GRID!$B$31:$BI$31)*(КАЛЕНДАРЬ!$BF16=GRID!$B$33:$BI$33), 0)),
ROUNDUP(INDEX(GRID!$B$47:$BI$57,MATCH(K$7,GRID!$A$47:$A$57,0),MATCH(1,($U$2=GRID!$B$31:$BI$31)*(КАЛЕНДАРЬ!$BF16=GRID!$B$33:$BI$33),0))*(1-GRID!$B$69),0))</f>
        <v>32600</v>
      </c>
      <c r="M545" s="47" cm="1">
        <f t="array" ref="M545">IF($I$2="Открытый тариф",
INDEX(GRID!$B$34:$BI$44,MATCH(M$7,GRID!$A$34:$A$44,0),MATCH(1,($U$2=GRID!$B$31:$BI$31)*(КАЛЕНДАРЬ!$BF16=GRID!$B$33:$BI$33), 0)),
ROUNDUP(INDEX(GRID!$B$34:$BI$44,MATCH(M$7,GRID!$A$34:$A$44,0),MATCH(1,($U$2=GRID!$B$31:$BI$31)*(КАЛЕНДАРЬ!$BF16=GRID!$B$33:$BI$33),0))*(1-GRID!$B$69),0))</f>
        <v>31900</v>
      </c>
      <c r="N545" s="47" cm="1">
        <f t="array" ref="N545">IF($I$2="Открытый тариф",
INDEX(GRID!$B$47:$BI$57,MATCH(M$7,GRID!$A$47:$A$57,0),MATCH(1,($U$2=GRID!$B$31:$BI$31)*(КАЛЕНДАРЬ!$BF16=GRID!$B$33:$BI$33), 0)),
ROUNDUP(INDEX(GRID!$B$47:$BI$57,MATCH(M$7,GRID!$A$47:$A$57,0),MATCH(1,($U$2=GRID!$B$31:$BI$31)*(КАЛЕНДАРЬ!$BF16=GRID!$B$33:$BI$33),0))*(1-GRID!$B$69),0))</f>
        <v>34500</v>
      </c>
      <c r="O545" s="47" cm="1">
        <f t="array" ref="O545">IF($I$2="Открытый тариф",
INDEX(GRID!$B$34:$BI$44,MATCH(O$7,GRID!$A$34:$A$44,0),MATCH(1,($U$2=GRID!$B$31:$BI$31)*(КАЛЕНДАРЬ!$BF16=GRID!$B$33:$BI$33), 0)),
ROUNDUP(INDEX(GRID!$B$34:$BI$44,MATCH(O$7,GRID!$A$34:$A$44,0),MATCH(1,($U$2=GRID!$B$31:$BI$31)*(КАЛЕНДАРЬ!$BF16=GRID!$B$33:$BI$33),0))*(1-GRID!$B$69),0))</f>
        <v>39200</v>
      </c>
      <c r="P545" s="47" cm="1">
        <f t="array" ref="P545">IF($I$2="Открытый тариф",
INDEX(GRID!$B$47:$BI$57,MATCH(O$7,GRID!$A$47:$A$57,0),MATCH(1,($U$2=GRID!$B$31:$BI$31)*(КАЛЕНДАРЬ!$BF16=GRID!$B$33:$BI$33), 0)),
ROUNDUP(INDEX(GRID!$B$47:$BI$57,MATCH(O$7,GRID!$A$47:$A$57,0),MATCH(1,($U$2=GRID!$B$31:$BI$31)*(КАЛЕНДАРЬ!$BF16=GRID!$B$33:$BI$33),0))*(1-GRID!$B$69),0))</f>
        <v>41800</v>
      </c>
      <c r="Q545" s="47" cm="1">
        <f t="array" ref="Q545">IF($I$2="Открытый тариф",
INDEX(GRID!$B$34:$BI$44,MATCH(Q$7,GRID!$A$34:$A$44,0),MATCH(1,($U$2=GRID!$B$31:$BI$31)*(КАЛЕНДАРЬ!$BF16=GRID!$B$33:$BI$33), 0)),
ROUNDUP(INDEX(GRID!$B$34:$BI$44,MATCH(Q$7,GRID!$A$34:$A$44,0),MATCH(1,($U$2=GRID!$B$31:$BI$31)*(КАЛЕНДАРЬ!$BF16=GRID!$B$33:$BI$33),0))*(1-GRID!$B$69),0))</f>
        <v>41300</v>
      </c>
      <c r="R545" s="47" cm="1">
        <f t="array" ref="R545">IF($I$2="Открытый тариф",
INDEX(GRID!$B$47:$BI$57,MATCH(Q$7,GRID!$A$47:$A$57,0),MATCH(1,($U$2=GRID!$B$31:$BI$31)*(КАЛЕНДАРЬ!$BF16=GRID!$B$33:$BI$33), 0)),
ROUNDUP(INDEX(GRID!$B$47:$BI$57,MATCH(Q$7,GRID!$A$47:$A$57,0),MATCH(1,($U$2=GRID!$B$31:$BI$31)*(КАЛЕНДАРЬ!$BF16=GRID!$B$33:$BI$33),0))*(1-GRID!$B$69),0))</f>
        <v>43900</v>
      </c>
      <c r="S545" s="47" cm="1">
        <f t="array" ref="S545">IF($I$2="Открытый тариф",
INDEX(GRID!$B$34:$BI$44,MATCH(S$7,GRID!$A$34:$A$44,0),MATCH(1,($U$2=GRID!$B$31:$BI$31)*(КАЛЕНДАРЬ!$BF16=GRID!$B$33:$BI$33), 0)),
ROUNDUP(INDEX(GRID!$B$34:$BI$44,MATCH(S$7,GRID!$A$34:$A$44,0),MATCH(1,($U$2=GRID!$B$31:$BI$31)*(КАЛЕНДАРЬ!$BF16=GRID!$B$33:$BI$33),0))*(1-GRID!$B$69),0))</f>
        <v>45000</v>
      </c>
      <c r="T545" s="47" cm="1">
        <f t="array" ref="T545">IF($I$2="Открытый тариф",
INDEX(GRID!$B$47:$BI$57,MATCH(S$7,GRID!$A$47:$A$57,0),MATCH(1,($U$2=GRID!$B$31:$BI$31)*(КАЛЕНДАРЬ!$BF16=GRID!$B$33:$BI$33), 0)),
ROUNDUP(INDEX(GRID!$B$47:$BI$57,MATCH(S$7,GRID!$A$47:$A$57,0),MATCH(1,($U$2=GRID!$B$31:$BI$31)*(КАЛЕНДАРЬ!$BF16=GRID!$B$33:$BI$33),0))*(1-GRID!$B$69),0))</f>
        <v>47600</v>
      </c>
      <c r="U545" s="47" cm="1">
        <f t="array" ref="U545">IF($I$2="Открытый тариф",
INDEX(GRID!$B$34:$BI$44,MATCH(U$7,GRID!$A$34:$A$44,0),MATCH(1,($U$2=GRID!$B$31:$BI$31)*(КАЛЕНДАРЬ!$BF16=GRID!$B$33:$BI$33), 0)),
ROUNDUP(INDEX(GRID!$B$34:$BI$44,MATCH(U$7,GRID!$A$34:$A$44,0),MATCH(1,($U$2=GRID!$B$31:$BI$31)*(КАЛЕНДАРЬ!$BF16=GRID!$B$33:$BI$33),0))*(1-GRID!$B$69),0))</f>
        <v>51300</v>
      </c>
      <c r="V545" s="47" cm="1">
        <f t="array" ref="V545">IF($I$2="Открытый тариф",
INDEX(GRID!$B$47:$BI$57,MATCH(U$7,GRID!$A$47:$A$57,0),MATCH(1,($U$2=GRID!$B$31:$BI$31)*(КАЛЕНДАРЬ!$BF16=GRID!$B$33:$BI$33), 0)),
ROUNDUP(INDEX(GRID!$B$47:$BI$57,MATCH(U$7,GRID!$A$47:$A$57,0),MATCH(1,($U$2=GRID!$B$31:$BI$31)*(КАЛЕНДАРЬ!$BF16=GRID!$B$33:$BI$33),0))*(1-GRID!$B$69),0))</f>
        <v>53900</v>
      </c>
      <c r="W545" s="47" cm="1">
        <f t="array" ref="W545">IF($I$2="Открытый тариф",
INDEX(GRID!$B$34:$BI$44,MATCH(W$7,GRID!$A$34:$A$44,0),MATCH(1,($U$2=GRID!$B$31:$BI$31)*(КАЛЕНДАРЬ!$BF16=GRID!$B$33:$BI$33), 0)),
ROUNDUP(INDEX(GRID!$B$34:$BI$44,MATCH(W$7,GRID!$A$34:$A$44,0),MATCH(1,($U$2=GRID!$B$31:$BI$31)*(КАЛЕНДАРЬ!$BF16=GRID!$B$33:$BI$33),0))*(1-GRID!$B$69),0))</f>
        <v>157400</v>
      </c>
      <c r="X545" s="47" cm="1">
        <f t="array" ref="X545">IF($I$2="Открытый тариф",
INDEX(GRID!$B$47:$BI$57,MATCH(W$7,GRID!$A$47:$A$57,0),MATCH(1,($U$2=GRID!$B$31:$BI$31)*(КАЛЕНДАРЬ!$BF16=GRID!$B$33:$BI$33), 0)),
ROUNDUP(INDEX(GRID!$B$47:$BI$57,MATCH(W$7,GRID!$A$47:$A$57,0),MATCH(1,($U$2=GRID!$B$31:$BI$31)*(КАЛЕНДАРЬ!$BF16=GRID!$B$33:$BI$33),0))*(1-GRID!$B$69),0))</f>
        <v>160000</v>
      </c>
    </row>
    <row r="546" spans="1:24" x14ac:dyDescent="0.2">
      <c r="A546" s="117" t="s">
        <v>44</v>
      </c>
      <c r="B546" s="117">
        <v>14</v>
      </c>
      <c r="C546" s="47" cm="1">
        <f t="array" ref="C546">IF($I$2="Открытый тариф",
INDEX(GRID!$B$34:$BI$44,MATCH(C$7,GRID!$A$34:$A$44,0),MATCH(1,($U$2=GRID!$B$31:$BI$31)*(КАЛЕНДАРЬ!$BF17=GRID!$B$33:$BI$33), 0)),
ROUNDUP(INDEX(GRID!$B$34:$BI$44,MATCH(C$7,GRID!$A$34:$A$44,0),MATCH(1,($U$2=GRID!$B$31:$BI$31)*(КАЛЕНДАРЬ!$BF17=GRID!$B$33:$BI$33),0))*(1-GRID!$B$69),0))</f>
        <v>24000</v>
      </c>
      <c r="D546" s="47" cm="1">
        <f t="array" ref="D546">IF($I$2="Открытый тариф",
INDEX(GRID!$B$47:$BI$57,MATCH(C$7,GRID!$A$47:$A$57,0),MATCH(1,($U$2=GRID!$B$31:$BI$31)*(КАЛЕНДАРЬ!$BF17=GRID!$B$33:$BI$33), 0)),
ROUNDUP(INDEX(GRID!$B$47:$BI$57,MATCH(C$7,GRID!$A$47:$A$57,0),MATCH(1,($U$2=GRID!$B$31:$BI$31)*(КАЛЕНДАРЬ!$BF17=GRID!$B$33:$BI$33),0))*(1-GRID!$B$69),0))</f>
        <v>26600</v>
      </c>
      <c r="E546" s="47" cm="1">
        <f t="array" ref="E546">IF($I$2="Открытый тариф",
INDEX(GRID!$B$34:$BI$44,MATCH(E$7,GRID!$A$34:$A$44,0),MATCH(1,($U$2=GRID!$B$31:$BI$31)*(КАЛЕНДАРЬ!$BF17=GRID!$B$33:$BI$33), 0)),
ROUNDUP(INDEX(GRID!$B$34:$BI$44,MATCH(E$7,GRID!$A$34:$A$44,0),MATCH(1,($U$2=GRID!$B$31:$BI$31)*(КАЛЕНДАРЬ!$BF17=GRID!$B$33:$BI$33),0))*(1-GRID!$B$69),0))</f>
        <v>25900</v>
      </c>
      <c r="F546" s="47" cm="1">
        <f t="array" ref="F546">IF($I$2="Открытый тариф",
INDEX(GRID!$B$47:$BI$57,MATCH(E$7,GRID!$A$47:$A$57,0),MATCH(1,($U$2=GRID!$B$31:$BI$31)*(КАЛЕНДАРЬ!$BF17=GRID!$B$33:$BI$33), 0)),
ROUNDUP(INDEX(GRID!$B$47:$BI$57,MATCH(E$7,GRID!$A$47:$A$57,0),MATCH(1,($U$2=GRID!$B$31:$BI$31)*(КАЛЕНДАРЬ!$BF17=GRID!$B$33:$BI$33),0))*(1-GRID!$B$69),0))</f>
        <v>28500</v>
      </c>
      <c r="G546" s="47" cm="1">
        <f t="array" ref="G546">IF($I$2="Открытый тариф",
INDEX(GRID!$B$34:$BI$44,MATCH(G$7,GRID!$A$34:$A$44,0),MATCH(1,($U$2=GRID!$B$31:$BI$31)*(КАЛЕНДАРЬ!$BF17=GRID!$B$33:$BI$33), 0)),
ROUNDUP(INDEX(GRID!$B$34:$BI$44,MATCH(G$7,GRID!$A$34:$A$44,0),MATCH(1,($U$2=GRID!$B$31:$BI$31)*(КАЛЕНДАРЬ!$BF17=GRID!$B$33:$BI$33),0))*(1-GRID!$B$69),0))</f>
        <v>27000</v>
      </c>
      <c r="H546" s="47" cm="1">
        <f t="array" ref="H546">IF($I$2="Открытый тариф",
INDEX(GRID!$B$47:$BI$57,MATCH(G$7,GRID!$A$47:$A$57,0),MATCH(1,($U$2=GRID!$B$31:$BI$31)*(КАЛЕНДАРЬ!$BF17=GRID!$B$33:$BI$33), 0)),
ROUNDUP(INDEX(GRID!$B$47:$BI$57,MATCH(G$7,GRID!$A$47:$A$57,0),MATCH(1,($U$2=GRID!$B$31:$BI$31)*(КАЛЕНДАРЬ!$BF17=GRID!$B$33:$BI$33),0))*(1-GRID!$B$69),0))</f>
        <v>29600</v>
      </c>
      <c r="I546" s="47" cm="1">
        <f t="array" ref="I546">IF($I$2="Открытый тариф",
INDEX(GRID!$B$34:$BI$44,MATCH(I$7,GRID!$A$34:$A$44,0),MATCH(1,($U$2=GRID!$B$31:$BI$31)*(КАЛЕНДАРЬ!$BF17=GRID!$B$33:$BI$33), 0)),
ROUNDUP(INDEX(GRID!$B$34:$BI$44,MATCH(I$7,GRID!$A$34:$A$44,0),MATCH(1,($U$2=GRID!$B$31:$BI$31)*(КАЛЕНДАРЬ!$BF17=GRID!$B$33:$BI$33),0))*(1-GRID!$B$69),0))</f>
        <v>28900</v>
      </c>
      <c r="J546" s="47" cm="1">
        <f t="array" ref="J546">IF($I$2="Открытый тариф",
INDEX(GRID!$B$47:$BI$57,MATCH(I$7,GRID!$A$47:$A$57,0),MATCH(1,($U$2=GRID!$B$31:$BI$31)*(КАЛЕНДАРЬ!$BF17=GRID!$B$33:$BI$33), 0)),
ROUNDUP(INDEX(GRID!$B$47:$BI$57,MATCH(I$7,GRID!$A$47:$A$57,0),MATCH(1,($U$2=GRID!$B$31:$BI$31)*(КАЛЕНДАРЬ!$BF17=GRID!$B$33:$BI$33),0))*(1-GRID!$B$69),0))</f>
        <v>31500</v>
      </c>
      <c r="K546" s="47" cm="1">
        <f t="array" ref="K546">IF($I$2="Открытый тариф",
INDEX(GRID!$B$34:$BI$44,MATCH(K$7,GRID!$A$34:$A$44,0),MATCH(1,($U$2=GRID!$B$31:$BI$31)*(КАЛЕНДАРЬ!$BF17=GRID!$B$33:$BI$33), 0)),
ROUNDUP(INDEX(GRID!$B$34:$BI$44,MATCH(K$7,GRID!$A$34:$A$44,0),MATCH(1,($U$2=GRID!$B$31:$BI$31)*(КАЛЕНДАРЬ!$BF17=GRID!$B$33:$BI$33),0))*(1-GRID!$B$69),0))</f>
        <v>30000</v>
      </c>
      <c r="L546" s="47" cm="1">
        <f t="array" ref="L546">IF($I$2="Открытый тариф",
INDEX(GRID!$B$47:$BI$57,MATCH(K$7,GRID!$A$47:$A$57,0),MATCH(1,($U$2=GRID!$B$31:$BI$31)*(КАЛЕНДАРЬ!$BF17=GRID!$B$33:$BI$33), 0)),
ROUNDUP(INDEX(GRID!$B$47:$BI$57,MATCH(K$7,GRID!$A$47:$A$57,0),MATCH(1,($U$2=GRID!$B$31:$BI$31)*(КАЛЕНДАРЬ!$BF17=GRID!$B$33:$BI$33),0))*(1-GRID!$B$69),0))</f>
        <v>32600</v>
      </c>
      <c r="M546" s="47" cm="1">
        <f t="array" ref="M546">IF($I$2="Открытый тариф",
INDEX(GRID!$B$34:$BI$44,MATCH(M$7,GRID!$A$34:$A$44,0),MATCH(1,($U$2=GRID!$B$31:$BI$31)*(КАЛЕНДАРЬ!$BF17=GRID!$B$33:$BI$33), 0)),
ROUNDUP(INDEX(GRID!$B$34:$BI$44,MATCH(M$7,GRID!$A$34:$A$44,0),MATCH(1,($U$2=GRID!$B$31:$BI$31)*(КАЛЕНДАРЬ!$BF17=GRID!$B$33:$BI$33),0))*(1-GRID!$B$69),0))</f>
        <v>31900</v>
      </c>
      <c r="N546" s="47" cm="1">
        <f t="array" ref="N546">IF($I$2="Открытый тариф",
INDEX(GRID!$B$47:$BI$57,MATCH(M$7,GRID!$A$47:$A$57,0),MATCH(1,($U$2=GRID!$B$31:$BI$31)*(КАЛЕНДАРЬ!$BF17=GRID!$B$33:$BI$33), 0)),
ROUNDUP(INDEX(GRID!$B$47:$BI$57,MATCH(M$7,GRID!$A$47:$A$57,0),MATCH(1,($U$2=GRID!$B$31:$BI$31)*(КАЛЕНДАРЬ!$BF17=GRID!$B$33:$BI$33),0))*(1-GRID!$B$69),0))</f>
        <v>34500</v>
      </c>
      <c r="O546" s="47" cm="1">
        <f t="array" ref="O546">IF($I$2="Открытый тариф",
INDEX(GRID!$B$34:$BI$44,MATCH(O$7,GRID!$A$34:$A$44,0),MATCH(1,($U$2=GRID!$B$31:$BI$31)*(КАЛЕНДАРЬ!$BF17=GRID!$B$33:$BI$33), 0)),
ROUNDUP(INDEX(GRID!$B$34:$BI$44,MATCH(O$7,GRID!$A$34:$A$44,0),MATCH(1,($U$2=GRID!$B$31:$BI$31)*(КАЛЕНДАРЬ!$BF17=GRID!$B$33:$BI$33),0))*(1-GRID!$B$69),0))</f>
        <v>39200</v>
      </c>
      <c r="P546" s="47" cm="1">
        <f t="array" ref="P546">IF($I$2="Открытый тариф",
INDEX(GRID!$B$47:$BI$57,MATCH(O$7,GRID!$A$47:$A$57,0),MATCH(1,($U$2=GRID!$B$31:$BI$31)*(КАЛЕНДАРЬ!$BF17=GRID!$B$33:$BI$33), 0)),
ROUNDUP(INDEX(GRID!$B$47:$BI$57,MATCH(O$7,GRID!$A$47:$A$57,0),MATCH(1,($U$2=GRID!$B$31:$BI$31)*(КАЛЕНДАРЬ!$BF17=GRID!$B$33:$BI$33),0))*(1-GRID!$B$69),0))</f>
        <v>41800</v>
      </c>
      <c r="Q546" s="47" cm="1">
        <f t="array" ref="Q546">IF($I$2="Открытый тариф",
INDEX(GRID!$B$34:$BI$44,MATCH(Q$7,GRID!$A$34:$A$44,0),MATCH(1,($U$2=GRID!$B$31:$BI$31)*(КАЛЕНДАРЬ!$BF17=GRID!$B$33:$BI$33), 0)),
ROUNDUP(INDEX(GRID!$B$34:$BI$44,MATCH(Q$7,GRID!$A$34:$A$44,0),MATCH(1,($U$2=GRID!$B$31:$BI$31)*(КАЛЕНДАРЬ!$BF17=GRID!$B$33:$BI$33),0))*(1-GRID!$B$69),0))</f>
        <v>41300</v>
      </c>
      <c r="R546" s="47" cm="1">
        <f t="array" ref="R546">IF($I$2="Открытый тариф",
INDEX(GRID!$B$47:$BI$57,MATCH(Q$7,GRID!$A$47:$A$57,0),MATCH(1,($U$2=GRID!$B$31:$BI$31)*(КАЛЕНДАРЬ!$BF17=GRID!$B$33:$BI$33), 0)),
ROUNDUP(INDEX(GRID!$B$47:$BI$57,MATCH(Q$7,GRID!$A$47:$A$57,0),MATCH(1,($U$2=GRID!$B$31:$BI$31)*(КАЛЕНДАРЬ!$BF17=GRID!$B$33:$BI$33),0))*(1-GRID!$B$69),0))</f>
        <v>43900</v>
      </c>
      <c r="S546" s="47" cm="1">
        <f t="array" ref="S546">IF($I$2="Открытый тариф",
INDEX(GRID!$B$34:$BI$44,MATCH(S$7,GRID!$A$34:$A$44,0),MATCH(1,($U$2=GRID!$B$31:$BI$31)*(КАЛЕНДАРЬ!$BF17=GRID!$B$33:$BI$33), 0)),
ROUNDUP(INDEX(GRID!$B$34:$BI$44,MATCH(S$7,GRID!$A$34:$A$44,0),MATCH(1,($U$2=GRID!$B$31:$BI$31)*(КАЛЕНДАРЬ!$BF17=GRID!$B$33:$BI$33),0))*(1-GRID!$B$69),0))</f>
        <v>45000</v>
      </c>
      <c r="T546" s="47" cm="1">
        <f t="array" ref="T546">IF($I$2="Открытый тариф",
INDEX(GRID!$B$47:$BI$57,MATCH(S$7,GRID!$A$47:$A$57,0),MATCH(1,($U$2=GRID!$B$31:$BI$31)*(КАЛЕНДАРЬ!$BF17=GRID!$B$33:$BI$33), 0)),
ROUNDUP(INDEX(GRID!$B$47:$BI$57,MATCH(S$7,GRID!$A$47:$A$57,0),MATCH(1,($U$2=GRID!$B$31:$BI$31)*(КАЛЕНДАРЬ!$BF17=GRID!$B$33:$BI$33),0))*(1-GRID!$B$69),0))</f>
        <v>47600</v>
      </c>
      <c r="U546" s="47" cm="1">
        <f t="array" ref="U546">IF($I$2="Открытый тариф",
INDEX(GRID!$B$34:$BI$44,MATCH(U$7,GRID!$A$34:$A$44,0),MATCH(1,($U$2=GRID!$B$31:$BI$31)*(КАЛЕНДАРЬ!$BF17=GRID!$B$33:$BI$33), 0)),
ROUNDUP(INDEX(GRID!$B$34:$BI$44,MATCH(U$7,GRID!$A$34:$A$44,0),MATCH(1,($U$2=GRID!$B$31:$BI$31)*(КАЛЕНДАРЬ!$BF17=GRID!$B$33:$BI$33),0))*(1-GRID!$B$69),0))</f>
        <v>51300</v>
      </c>
      <c r="V546" s="47" cm="1">
        <f t="array" ref="V546">IF($I$2="Открытый тариф",
INDEX(GRID!$B$47:$BI$57,MATCH(U$7,GRID!$A$47:$A$57,0),MATCH(1,($U$2=GRID!$B$31:$BI$31)*(КАЛЕНДАРЬ!$BF17=GRID!$B$33:$BI$33), 0)),
ROUNDUP(INDEX(GRID!$B$47:$BI$57,MATCH(U$7,GRID!$A$47:$A$57,0),MATCH(1,($U$2=GRID!$B$31:$BI$31)*(КАЛЕНДАРЬ!$BF17=GRID!$B$33:$BI$33),0))*(1-GRID!$B$69),0))</f>
        <v>53900</v>
      </c>
      <c r="W546" s="47" cm="1">
        <f t="array" ref="W546">IF($I$2="Открытый тариф",
INDEX(GRID!$B$34:$BI$44,MATCH(W$7,GRID!$A$34:$A$44,0),MATCH(1,($U$2=GRID!$B$31:$BI$31)*(КАЛЕНДАРЬ!$BF17=GRID!$B$33:$BI$33), 0)),
ROUNDUP(INDEX(GRID!$B$34:$BI$44,MATCH(W$7,GRID!$A$34:$A$44,0),MATCH(1,($U$2=GRID!$B$31:$BI$31)*(КАЛЕНДАРЬ!$BF17=GRID!$B$33:$BI$33),0))*(1-GRID!$B$69),0))</f>
        <v>157400</v>
      </c>
      <c r="X546" s="47" cm="1">
        <f t="array" ref="X546">IF($I$2="Открытый тариф",
INDEX(GRID!$B$47:$BI$57,MATCH(W$7,GRID!$A$47:$A$57,0),MATCH(1,($U$2=GRID!$B$31:$BI$31)*(КАЛЕНДАРЬ!$BF17=GRID!$B$33:$BI$33), 0)),
ROUNDUP(INDEX(GRID!$B$47:$BI$57,MATCH(W$7,GRID!$A$47:$A$57,0),MATCH(1,($U$2=GRID!$B$31:$BI$31)*(КАЛЕНДАРЬ!$BF17=GRID!$B$33:$BI$33),0))*(1-GRID!$B$69),0))</f>
        <v>160000</v>
      </c>
    </row>
    <row r="547" spans="1:24" x14ac:dyDescent="0.2">
      <c r="A547" s="117" t="s">
        <v>45</v>
      </c>
      <c r="B547" s="117">
        <v>15</v>
      </c>
      <c r="C547" s="47" cm="1">
        <f t="array" ref="C547">IF($I$2="Открытый тариф",
INDEX(GRID!$B$34:$BI$44,MATCH(C$7,GRID!$A$34:$A$44,0),MATCH(1,($U$2=GRID!$B$31:$BI$31)*(КАЛЕНДАРЬ!$BF18=GRID!$B$33:$BI$33), 0)),
ROUNDUP(INDEX(GRID!$B$34:$BI$44,MATCH(C$7,GRID!$A$34:$A$44,0),MATCH(1,($U$2=GRID!$B$31:$BI$31)*(КАЛЕНДАРЬ!$BF18=GRID!$B$33:$BI$33),0))*(1-GRID!$B$69),0))</f>
        <v>24000</v>
      </c>
      <c r="D547" s="47" cm="1">
        <f t="array" ref="D547">IF($I$2="Открытый тариф",
INDEX(GRID!$B$47:$BI$57,MATCH(C$7,GRID!$A$47:$A$57,0),MATCH(1,($U$2=GRID!$B$31:$BI$31)*(КАЛЕНДАРЬ!$BF18=GRID!$B$33:$BI$33), 0)),
ROUNDUP(INDEX(GRID!$B$47:$BI$57,MATCH(C$7,GRID!$A$47:$A$57,0),MATCH(1,($U$2=GRID!$B$31:$BI$31)*(КАЛЕНДАРЬ!$BF18=GRID!$B$33:$BI$33),0))*(1-GRID!$B$69),0))</f>
        <v>26600</v>
      </c>
      <c r="E547" s="47" cm="1">
        <f t="array" ref="E547">IF($I$2="Открытый тариф",
INDEX(GRID!$B$34:$BI$44,MATCH(E$7,GRID!$A$34:$A$44,0),MATCH(1,($U$2=GRID!$B$31:$BI$31)*(КАЛЕНДАРЬ!$BF18=GRID!$B$33:$BI$33), 0)),
ROUNDUP(INDEX(GRID!$B$34:$BI$44,MATCH(E$7,GRID!$A$34:$A$44,0),MATCH(1,($U$2=GRID!$B$31:$BI$31)*(КАЛЕНДАРЬ!$BF18=GRID!$B$33:$BI$33),0))*(1-GRID!$B$69),0))</f>
        <v>25900</v>
      </c>
      <c r="F547" s="47" cm="1">
        <f t="array" ref="F547">IF($I$2="Открытый тариф",
INDEX(GRID!$B$47:$BI$57,MATCH(E$7,GRID!$A$47:$A$57,0),MATCH(1,($U$2=GRID!$B$31:$BI$31)*(КАЛЕНДАРЬ!$BF18=GRID!$B$33:$BI$33), 0)),
ROUNDUP(INDEX(GRID!$B$47:$BI$57,MATCH(E$7,GRID!$A$47:$A$57,0),MATCH(1,($U$2=GRID!$B$31:$BI$31)*(КАЛЕНДАРЬ!$BF18=GRID!$B$33:$BI$33),0))*(1-GRID!$B$69),0))</f>
        <v>28500</v>
      </c>
      <c r="G547" s="47" cm="1">
        <f t="array" ref="G547">IF($I$2="Открытый тариф",
INDEX(GRID!$B$34:$BI$44,MATCH(G$7,GRID!$A$34:$A$44,0),MATCH(1,($U$2=GRID!$B$31:$BI$31)*(КАЛЕНДАРЬ!$BF18=GRID!$B$33:$BI$33), 0)),
ROUNDUP(INDEX(GRID!$B$34:$BI$44,MATCH(G$7,GRID!$A$34:$A$44,0),MATCH(1,($U$2=GRID!$B$31:$BI$31)*(КАЛЕНДАРЬ!$BF18=GRID!$B$33:$BI$33),0))*(1-GRID!$B$69),0))</f>
        <v>27000</v>
      </c>
      <c r="H547" s="47" cm="1">
        <f t="array" ref="H547">IF($I$2="Открытый тариф",
INDEX(GRID!$B$47:$BI$57,MATCH(G$7,GRID!$A$47:$A$57,0),MATCH(1,($U$2=GRID!$B$31:$BI$31)*(КАЛЕНДАРЬ!$BF18=GRID!$B$33:$BI$33), 0)),
ROUNDUP(INDEX(GRID!$B$47:$BI$57,MATCH(G$7,GRID!$A$47:$A$57,0),MATCH(1,($U$2=GRID!$B$31:$BI$31)*(КАЛЕНДАРЬ!$BF18=GRID!$B$33:$BI$33),0))*(1-GRID!$B$69),0))</f>
        <v>29600</v>
      </c>
      <c r="I547" s="47" cm="1">
        <f t="array" ref="I547">IF($I$2="Открытый тариф",
INDEX(GRID!$B$34:$BI$44,MATCH(I$7,GRID!$A$34:$A$44,0),MATCH(1,($U$2=GRID!$B$31:$BI$31)*(КАЛЕНДАРЬ!$BF18=GRID!$B$33:$BI$33), 0)),
ROUNDUP(INDEX(GRID!$B$34:$BI$44,MATCH(I$7,GRID!$A$34:$A$44,0),MATCH(1,($U$2=GRID!$B$31:$BI$31)*(КАЛЕНДАРЬ!$BF18=GRID!$B$33:$BI$33),0))*(1-GRID!$B$69),0))</f>
        <v>28900</v>
      </c>
      <c r="J547" s="47" cm="1">
        <f t="array" ref="J547">IF($I$2="Открытый тариф",
INDEX(GRID!$B$47:$BI$57,MATCH(I$7,GRID!$A$47:$A$57,0),MATCH(1,($U$2=GRID!$B$31:$BI$31)*(КАЛЕНДАРЬ!$BF18=GRID!$B$33:$BI$33), 0)),
ROUNDUP(INDEX(GRID!$B$47:$BI$57,MATCH(I$7,GRID!$A$47:$A$57,0),MATCH(1,($U$2=GRID!$B$31:$BI$31)*(КАЛЕНДАРЬ!$BF18=GRID!$B$33:$BI$33),0))*(1-GRID!$B$69),0))</f>
        <v>31500</v>
      </c>
      <c r="K547" s="47" cm="1">
        <f t="array" ref="K547">IF($I$2="Открытый тариф",
INDEX(GRID!$B$34:$BI$44,MATCH(K$7,GRID!$A$34:$A$44,0),MATCH(1,($U$2=GRID!$B$31:$BI$31)*(КАЛЕНДАРЬ!$BF18=GRID!$B$33:$BI$33), 0)),
ROUNDUP(INDEX(GRID!$B$34:$BI$44,MATCH(K$7,GRID!$A$34:$A$44,0),MATCH(1,($U$2=GRID!$B$31:$BI$31)*(КАЛЕНДАРЬ!$BF18=GRID!$B$33:$BI$33),0))*(1-GRID!$B$69),0))</f>
        <v>30000</v>
      </c>
      <c r="L547" s="47" cm="1">
        <f t="array" ref="L547">IF($I$2="Открытый тариф",
INDEX(GRID!$B$47:$BI$57,MATCH(K$7,GRID!$A$47:$A$57,0),MATCH(1,($U$2=GRID!$B$31:$BI$31)*(КАЛЕНДАРЬ!$BF18=GRID!$B$33:$BI$33), 0)),
ROUNDUP(INDEX(GRID!$B$47:$BI$57,MATCH(K$7,GRID!$A$47:$A$57,0),MATCH(1,($U$2=GRID!$B$31:$BI$31)*(КАЛЕНДАРЬ!$BF18=GRID!$B$33:$BI$33),0))*(1-GRID!$B$69),0))</f>
        <v>32600</v>
      </c>
      <c r="M547" s="47" cm="1">
        <f t="array" ref="M547">IF($I$2="Открытый тариф",
INDEX(GRID!$B$34:$BI$44,MATCH(M$7,GRID!$A$34:$A$44,0),MATCH(1,($U$2=GRID!$B$31:$BI$31)*(КАЛЕНДАРЬ!$BF18=GRID!$B$33:$BI$33), 0)),
ROUNDUP(INDEX(GRID!$B$34:$BI$44,MATCH(M$7,GRID!$A$34:$A$44,0),MATCH(1,($U$2=GRID!$B$31:$BI$31)*(КАЛЕНДАРЬ!$BF18=GRID!$B$33:$BI$33),0))*(1-GRID!$B$69),0))</f>
        <v>31900</v>
      </c>
      <c r="N547" s="47" cm="1">
        <f t="array" ref="N547">IF($I$2="Открытый тариф",
INDEX(GRID!$B$47:$BI$57,MATCH(M$7,GRID!$A$47:$A$57,0),MATCH(1,($U$2=GRID!$B$31:$BI$31)*(КАЛЕНДАРЬ!$BF18=GRID!$B$33:$BI$33), 0)),
ROUNDUP(INDEX(GRID!$B$47:$BI$57,MATCH(M$7,GRID!$A$47:$A$57,0),MATCH(1,($U$2=GRID!$B$31:$BI$31)*(КАЛЕНДАРЬ!$BF18=GRID!$B$33:$BI$33),0))*(1-GRID!$B$69),0))</f>
        <v>34500</v>
      </c>
      <c r="O547" s="47" cm="1">
        <f t="array" ref="O547">IF($I$2="Открытый тариф",
INDEX(GRID!$B$34:$BI$44,MATCH(O$7,GRID!$A$34:$A$44,0),MATCH(1,($U$2=GRID!$B$31:$BI$31)*(КАЛЕНДАРЬ!$BF18=GRID!$B$33:$BI$33), 0)),
ROUNDUP(INDEX(GRID!$B$34:$BI$44,MATCH(O$7,GRID!$A$34:$A$44,0),MATCH(1,($U$2=GRID!$B$31:$BI$31)*(КАЛЕНДАРЬ!$BF18=GRID!$B$33:$BI$33),0))*(1-GRID!$B$69),0))</f>
        <v>39200</v>
      </c>
      <c r="P547" s="47" cm="1">
        <f t="array" ref="P547">IF($I$2="Открытый тариф",
INDEX(GRID!$B$47:$BI$57,MATCH(O$7,GRID!$A$47:$A$57,0),MATCH(1,($U$2=GRID!$B$31:$BI$31)*(КАЛЕНДАРЬ!$BF18=GRID!$B$33:$BI$33), 0)),
ROUNDUP(INDEX(GRID!$B$47:$BI$57,MATCH(O$7,GRID!$A$47:$A$57,0),MATCH(1,($U$2=GRID!$B$31:$BI$31)*(КАЛЕНДАРЬ!$BF18=GRID!$B$33:$BI$33),0))*(1-GRID!$B$69),0))</f>
        <v>41800</v>
      </c>
      <c r="Q547" s="47" cm="1">
        <f t="array" ref="Q547">IF($I$2="Открытый тариф",
INDEX(GRID!$B$34:$BI$44,MATCH(Q$7,GRID!$A$34:$A$44,0),MATCH(1,($U$2=GRID!$B$31:$BI$31)*(КАЛЕНДАРЬ!$BF18=GRID!$B$33:$BI$33), 0)),
ROUNDUP(INDEX(GRID!$B$34:$BI$44,MATCH(Q$7,GRID!$A$34:$A$44,0),MATCH(1,($U$2=GRID!$B$31:$BI$31)*(КАЛЕНДАРЬ!$BF18=GRID!$B$33:$BI$33),0))*(1-GRID!$B$69),0))</f>
        <v>41300</v>
      </c>
      <c r="R547" s="47" cm="1">
        <f t="array" ref="R547">IF($I$2="Открытый тариф",
INDEX(GRID!$B$47:$BI$57,MATCH(Q$7,GRID!$A$47:$A$57,0),MATCH(1,($U$2=GRID!$B$31:$BI$31)*(КАЛЕНДАРЬ!$BF18=GRID!$B$33:$BI$33), 0)),
ROUNDUP(INDEX(GRID!$B$47:$BI$57,MATCH(Q$7,GRID!$A$47:$A$57,0),MATCH(1,($U$2=GRID!$B$31:$BI$31)*(КАЛЕНДАРЬ!$BF18=GRID!$B$33:$BI$33),0))*(1-GRID!$B$69),0))</f>
        <v>43900</v>
      </c>
      <c r="S547" s="47" cm="1">
        <f t="array" ref="S547">IF($I$2="Открытый тариф",
INDEX(GRID!$B$34:$BI$44,MATCH(S$7,GRID!$A$34:$A$44,0),MATCH(1,($U$2=GRID!$B$31:$BI$31)*(КАЛЕНДАРЬ!$BF18=GRID!$B$33:$BI$33), 0)),
ROUNDUP(INDEX(GRID!$B$34:$BI$44,MATCH(S$7,GRID!$A$34:$A$44,0),MATCH(1,($U$2=GRID!$B$31:$BI$31)*(КАЛЕНДАРЬ!$BF18=GRID!$B$33:$BI$33),0))*(1-GRID!$B$69),0))</f>
        <v>45000</v>
      </c>
      <c r="T547" s="47" cm="1">
        <f t="array" ref="T547">IF($I$2="Открытый тариф",
INDEX(GRID!$B$47:$BI$57,MATCH(S$7,GRID!$A$47:$A$57,0),MATCH(1,($U$2=GRID!$B$31:$BI$31)*(КАЛЕНДАРЬ!$BF18=GRID!$B$33:$BI$33), 0)),
ROUNDUP(INDEX(GRID!$B$47:$BI$57,MATCH(S$7,GRID!$A$47:$A$57,0),MATCH(1,($U$2=GRID!$B$31:$BI$31)*(КАЛЕНДАРЬ!$BF18=GRID!$B$33:$BI$33),0))*(1-GRID!$B$69),0))</f>
        <v>47600</v>
      </c>
      <c r="U547" s="47" cm="1">
        <f t="array" ref="U547">IF($I$2="Открытый тариф",
INDEX(GRID!$B$34:$BI$44,MATCH(U$7,GRID!$A$34:$A$44,0),MATCH(1,($U$2=GRID!$B$31:$BI$31)*(КАЛЕНДАРЬ!$BF18=GRID!$B$33:$BI$33), 0)),
ROUNDUP(INDEX(GRID!$B$34:$BI$44,MATCH(U$7,GRID!$A$34:$A$44,0),MATCH(1,($U$2=GRID!$B$31:$BI$31)*(КАЛЕНДАРЬ!$BF18=GRID!$B$33:$BI$33),0))*(1-GRID!$B$69),0))</f>
        <v>51300</v>
      </c>
      <c r="V547" s="47" cm="1">
        <f t="array" ref="V547">IF($I$2="Открытый тариф",
INDEX(GRID!$B$47:$BI$57,MATCH(U$7,GRID!$A$47:$A$57,0),MATCH(1,($U$2=GRID!$B$31:$BI$31)*(КАЛЕНДАРЬ!$BF18=GRID!$B$33:$BI$33), 0)),
ROUNDUP(INDEX(GRID!$B$47:$BI$57,MATCH(U$7,GRID!$A$47:$A$57,0),MATCH(1,($U$2=GRID!$B$31:$BI$31)*(КАЛЕНДАРЬ!$BF18=GRID!$B$33:$BI$33),0))*(1-GRID!$B$69),0))</f>
        <v>53900</v>
      </c>
      <c r="W547" s="47" cm="1">
        <f t="array" ref="W547">IF($I$2="Открытый тариф",
INDEX(GRID!$B$34:$BI$44,MATCH(W$7,GRID!$A$34:$A$44,0),MATCH(1,($U$2=GRID!$B$31:$BI$31)*(КАЛЕНДАРЬ!$BF18=GRID!$B$33:$BI$33), 0)),
ROUNDUP(INDEX(GRID!$B$34:$BI$44,MATCH(W$7,GRID!$A$34:$A$44,0),MATCH(1,($U$2=GRID!$B$31:$BI$31)*(КАЛЕНДАРЬ!$BF18=GRID!$B$33:$BI$33),0))*(1-GRID!$B$69),0))</f>
        <v>157400</v>
      </c>
      <c r="X547" s="47" cm="1">
        <f t="array" ref="X547">IF($I$2="Открытый тариф",
INDEX(GRID!$B$47:$BI$57,MATCH(W$7,GRID!$A$47:$A$57,0),MATCH(1,($U$2=GRID!$B$31:$BI$31)*(КАЛЕНДАРЬ!$BF18=GRID!$B$33:$BI$33), 0)),
ROUNDUP(INDEX(GRID!$B$47:$BI$57,MATCH(W$7,GRID!$A$47:$A$57,0),MATCH(1,($U$2=GRID!$B$31:$BI$31)*(КАЛЕНДАРЬ!$BF18=GRID!$B$33:$BI$33),0))*(1-GRID!$B$69),0))</f>
        <v>160000</v>
      </c>
    </row>
    <row r="548" spans="1:24" x14ac:dyDescent="0.2">
      <c r="A548" s="117" t="s">
        <v>46</v>
      </c>
      <c r="B548" s="117">
        <v>16</v>
      </c>
      <c r="C548" s="47" cm="1">
        <f t="array" ref="C548">IF($I$2="Открытый тариф",
INDEX(GRID!$B$34:$BI$44,MATCH(C$7,GRID!$A$34:$A$44,0),MATCH(1,($U$2=GRID!$B$31:$BI$31)*(КАЛЕНДАРЬ!$BF19=GRID!$B$33:$BI$33), 0)),
ROUNDUP(INDEX(GRID!$B$34:$BI$44,MATCH(C$7,GRID!$A$34:$A$44,0),MATCH(1,($U$2=GRID!$B$31:$BI$31)*(КАЛЕНДАРЬ!$BF19=GRID!$B$33:$BI$33),0))*(1-GRID!$B$69),0))</f>
        <v>24000</v>
      </c>
      <c r="D548" s="47" cm="1">
        <f t="array" ref="D548">IF($I$2="Открытый тариф",
INDEX(GRID!$B$47:$BI$57,MATCH(C$7,GRID!$A$47:$A$57,0),MATCH(1,($U$2=GRID!$B$31:$BI$31)*(КАЛЕНДАРЬ!$BF19=GRID!$B$33:$BI$33), 0)),
ROUNDUP(INDEX(GRID!$B$47:$BI$57,MATCH(C$7,GRID!$A$47:$A$57,0),MATCH(1,($U$2=GRID!$B$31:$BI$31)*(КАЛЕНДАРЬ!$BF19=GRID!$B$33:$BI$33),0))*(1-GRID!$B$69),0))</f>
        <v>26600</v>
      </c>
      <c r="E548" s="47" cm="1">
        <f t="array" ref="E548">IF($I$2="Открытый тариф",
INDEX(GRID!$B$34:$BI$44,MATCH(E$7,GRID!$A$34:$A$44,0),MATCH(1,($U$2=GRID!$B$31:$BI$31)*(КАЛЕНДАРЬ!$BF19=GRID!$B$33:$BI$33), 0)),
ROUNDUP(INDEX(GRID!$B$34:$BI$44,MATCH(E$7,GRID!$A$34:$A$44,0),MATCH(1,($U$2=GRID!$B$31:$BI$31)*(КАЛЕНДАРЬ!$BF19=GRID!$B$33:$BI$33),0))*(1-GRID!$B$69),0))</f>
        <v>25900</v>
      </c>
      <c r="F548" s="47" cm="1">
        <f t="array" ref="F548">IF($I$2="Открытый тариф",
INDEX(GRID!$B$47:$BI$57,MATCH(E$7,GRID!$A$47:$A$57,0),MATCH(1,($U$2=GRID!$B$31:$BI$31)*(КАЛЕНДАРЬ!$BF19=GRID!$B$33:$BI$33), 0)),
ROUNDUP(INDEX(GRID!$B$47:$BI$57,MATCH(E$7,GRID!$A$47:$A$57,0),MATCH(1,($U$2=GRID!$B$31:$BI$31)*(КАЛЕНДАРЬ!$BF19=GRID!$B$33:$BI$33),0))*(1-GRID!$B$69),0))</f>
        <v>28500</v>
      </c>
      <c r="G548" s="47" cm="1">
        <f t="array" ref="G548">IF($I$2="Открытый тариф",
INDEX(GRID!$B$34:$BI$44,MATCH(G$7,GRID!$A$34:$A$44,0),MATCH(1,($U$2=GRID!$B$31:$BI$31)*(КАЛЕНДАРЬ!$BF19=GRID!$B$33:$BI$33), 0)),
ROUNDUP(INDEX(GRID!$B$34:$BI$44,MATCH(G$7,GRID!$A$34:$A$44,0),MATCH(1,($U$2=GRID!$B$31:$BI$31)*(КАЛЕНДАРЬ!$BF19=GRID!$B$33:$BI$33),0))*(1-GRID!$B$69),0))</f>
        <v>27000</v>
      </c>
      <c r="H548" s="47" cm="1">
        <f t="array" ref="H548">IF($I$2="Открытый тариф",
INDEX(GRID!$B$47:$BI$57,MATCH(G$7,GRID!$A$47:$A$57,0),MATCH(1,($U$2=GRID!$B$31:$BI$31)*(КАЛЕНДАРЬ!$BF19=GRID!$B$33:$BI$33), 0)),
ROUNDUP(INDEX(GRID!$B$47:$BI$57,MATCH(G$7,GRID!$A$47:$A$57,0),MATCH(1,($U$2=GRID!$B$31:$BI$31)*(КАЛЕНДАРЬ!$BF19=GRID!$B$33:$BI$33),0))*(1-GRID!$B$69),0))</f>
        <v>29600</v>
      </c>
      <c r="I548" s="47" cm="1">
        <f t="array" ref="I548">IF($I$2="Открытый тариф",
INDEX(GRID!$B$34:$BI$44,MATCH(I$7,GRID!$A$34:$A$44,0),MATCH(1,($U$2=GRID!$B$31:$BI$31)*(КАЛЕНДАРЬ!$BF19=GRID!$B$33:$BI$33), 0)),
ROUNDUP(INDEX(GRID!$B$34:$BI$44,MATCH(I$7,GRID!$A$34:$A$44,0),MATCH(1,($U$2=GRID!$B$31:$BI$31)*(КАЛЕНДАРЬ!$BF19=GRID!$B$33:$BI$33),0))*(1-GRID!$B$69),0))</f>
        <v>28900</v>
      </c>
      <c r="J548" s="47" cm="1">
        <f t="array" ref="J548">IF($I$2="Открытый тариф",
INDEX(GRID!$B$47:$BI$57,MATCH(I$7,GRID!$A$47:$A$57,0),MATCH(1,($U$2=GRID!$B$31:$BI$31)*(КАЛЕНДАРЬ!$BF19=GRID!$B$33:$BI$33), 0)),
ROUNDUP(INDEX(GRID!$B$47:$BI$57,MATCH(I$7,GRID!$A$47:$A$57,0),MATCH(1,($U$2=GRID!$B$31:$BI$31)*(КАЛЕНДАРЬ!$BF19=GRID!$B$33:$BI$33),0))*(1-GRID!$B$69),0))</f>
        <v>31500</v>
      </c>
      <c r="K548" s="47" cm="1">
        <f t="array" ref="K548">IF($I$2="Открытый тариф",
INDEX(GRID!$B$34:$BI$44,MATCH(K$7,GRID!$A$34:$A$44,0),MATCH(1,($U$2=GRID!$B$31:$BI$31)*(КАЛЕНДАРЬ!$BF19=GRID!$B$33:$BI$33), 0)),
ROUNDUP(INDEX(GRID!$B$34:$BI$44,MATCH(K$7,GRID!$A$34:$A$44,0),MATCH(1,($U$2=GRID!$B$31:$BI$31)*(КАЛЕНДАРЬ!$BF19=GRID!$B$33:$BI$33),0))*(1-GRID!$B$69),0))</f>
        <v>30000</v>
      </c>
      <c r="L548" s="47" cm="1">
        <f t="array" ref="L548">IF($I$2="Открытый тариф",
INDEX(GRID!$B$47:$BI$57,MATCH(K$7,GRID!$A$47:$A$57,0),MATCH(1,($U$2=GRID!$B$31:$BI$31)*(КАЛЕНДАРЬ!$BF19=GRID!$B$33:$BI$33), 0)),
ROUNDUP(INDEX(GRID!$B$47:$BI$57,MATCH(K$7,GRID!$A$47:$A$57,0),MATCH(1,($U$2=GRID!$B$31:$BI$31)*(КАЛЕНДАРЬ!$BF19=GRID!$B$33:$BI$33),0))*(1-GRID!$B$69),0))</f>
        <v>32600</v>
      </c>
      <c r="M548" s="47" cm="1">
        <f t="array" ref="M548">IF($I$2="Открытый тариф",
INDEX(GRID!$B$34:$BI$44,MATCH(M$7,GRID!$A$34:$A$44,0),MATCH(1,($U$2=GRID!$B$31:$BI$31)*(КАЛЕНДАРЬ!$BF19=GRID!$B$33:$BI$33), 0)),
ROUNDUP(INDEX(GRID!$B$34:$BI$44,MATCH(M$7,GRID!$A$34:$A$44,0),MATCH(1,($U$2=GRID!$B$31:$BI$31)*(КАЛЕНДАРЬ!$BF19=GRID!$B$33:$BI$33),0))*(1-GRID!$B$69),0))</f>
        <v>31900</v>
      </c>
      <c r="N548" s="47" cm="1">
        <f t="array" ref="N548">IF($I$2="Открытый тариф",
INDEX(GRID!$B$47:$BI$57,MATCH(M$7,GRID!$A$47:$A$57,0),MATCH(1,($U$2=GRID!$B$31:$BI$31)*(КАЛЕНДАРЬ!$BF19=GRID!$B$33:$BI$33), 0)),
ROUNDUP(INDEX(GRID!$B$47:$BI$57,MATCH(M$7,GRID!$A$47:$A$57,0),MATCH(1,($U$2=GRID!$B$31:$BI$31)*(КАЛЕНДАРЬ!$BF19=GRID!$B$33:$BI$33),0))*(1-GRID!$B$69),0))</f>
        <v>34500</v>
      </c>
      <c r="O548" s="47" cm="1">
        <f t="array" ref="O548">IF($I$2="Открытый тариф",
INDEX(GRID!$B$34:$BI$44,MATCH(O$7,GRID!$A$34:$A$44,0),MATCH(1,($U$2=GRID!$B$31:$BI$31)*(КАЛЕНДАРЬ!$BF19=GRID!$B$33:$BI$33), 0)),
ROUNDUP(INDEX(GRID!$B$34:$BI$44,MATCH(O$7,GRID!$A$34:$A$44,0),MATCH(1,($U$2=GRID!$B$31:$BI$31)*(КАЛЕНДАРЬ!$BF19=GRID!$B$33:$BI$33),0))*(1-GRID!$B$69),0))</f>
        <v>39200</v>
      </c>
      <c r="P548" s="47" cm="1">
        <f t="array" ref="P548">IF($I$2="Открытый тариф",
INDEX(GRID!$B$47:$BI$57,MATCH(O$7,GRID!$A$47:$A$57,0),MATCH(1,($U$2=GRID!$B$31:$BI$31)*(КАЛЕНДАРЬ!$BF19=GRID!$B$33:$BI$33), 0)),
ROUNDUP(INDEX(GRID!$B$47:$BI$57,MATCH(O$7,GRID!$A$47:$A$57,0),MATCH(1,($U$2=GRID!$B$31:$BI$31)*(КАЛЕНДАРЬ!$BF19=GRID!$B$33:$BI$33),0))*(1-GRID!$B$69),0))</f>
        <v>41800</v>
      </c>
      <c r="Q548" s="47" cm="1">
        <f t="array" ref="Q548">IF($I$2="Открытый тариф",
INDEX(GRID!$B$34:$BI$44,MATCH(Q$7,GRID!$A$34:$A$44,0),MATCH(1,($U$2=GRID!$B$31:$BI$31)*(КАЛЕНДАРЬ!$BF19=GRID!$B$33:$BI$33), 0)),
ROUNDUP(INDEX(GRID!$B$34:$BI$44,MATCH(Q$7,GRID!$A$34:$A$44,0),MATCH(1,($U$2=GRID!$B$31:$BI$31)*(КАЛЕНДАРЬ!$BF19=GRID!$B$33:$BI$33),0))*(1-GRID!$B$69),0))</f>
        <v>41300</v>
      </c>
      <c r="R548" s="47" cm="1">
        <f t="array" ref="R548">IF($I$2="Открытый тариф",
INDEX(GRID!$B$47:$BI$57,MATCH(Q$7,GRID!$A$47:$A$57,0),MATCH(1,($U$2=GRID!$B$31:$BI$31)*(КАЛЕНДАРЬ!$BF19=GRID!$B$33:$BI$33), 0)),
ROUNDUP(INDEX(GRID!$B$47:$BI$57,MATCH(Q$7,GRID!$A$47:$A$57,0),MATCH(1,($U$2=GRID!$B$31:$BI$31)*(КАЛЕНДАРЬ!$BF19=GRID!$B$33:$BI$33),0))*(1-GRID!$B$69),0))</f>
        <v>43900</v>
      </c>
      <c r="S548" s="47" cm="1">
        <f t="array" ref="S548">IF($I$2="Открытый тариф",
INDEX(GRID!$B$34:$BI$44,MATCH(S$7,GRID!$A$34:$A$44,0),MATCH(1,($U$2=GRID!$B$31:$BI$31)*(КАЛЕНДАРЬ!$BF19=GRID!$B$33:$BI$33), 0)),
ROUNDUP(INDEX(GRID!$B$34:$BI$44,MATCH(S$7,GRID!$A$34:$A$44,0),MATCH(1,($U$2=GRID!$B$31:$BI$31)*(КАЛЕНДАРЬ!$BF19=GRID!$B$33:$BI$33),0))*(1-GRID!$B$69),0))</f>
        <v>45000</v>
      </c>
      <c r="T548" s="47" cm="1">
        <f t="array" ref="T548">IF($I$2="Открытый тариф",
INDEX(GRID!$B$47:$BI$57,MATCH(S$7,GRID!$A$47:$A$57,0),MATCH(1,($U$2=GRID!$B$31:$BI$31)*(КАЛЕНДАРЬ!$BF19=GRID!$B$33:$BI$33), 0)),
ROUNDUP(INDEX(GRID!$B$47:$BI$57,MATCH(S$7,GRID!$A$47:$A$57,0),MATCH(1,($U$2=GRID!$B$31:$BI$31)*(КАЛЕНДАРЬ!$BF19=GRID!$B$33:$BI$33),0))*(1-GRID!$B$69),0))</f>
        <v>47600</v>
      </c>
      <c r="U548" s="47" cm="1">
        <f t="array" ref="U548">IF($I$2="Открытый тариф",
INDEX(GRID!$B$34:$BI$44,MATCH(U$7,GRID!$A$34:$A$44,0),MATCH(1,($U$2=GRID!$B$31:$BI$31)*(КАЛЕНДАРЬ!$BF19=GRID!$B$33:$BI$33), 0)),
ROUNDUP(INDEX(GRID!$B$34:$BI$44,MATCH(U$7,GRID!$A$34:$A$44,0),MATCH(1,($U$2=GRID!$B$31:$BI$31)*(КАЛЕНДАРЬ!$BF19=GRID!$B$33:$BI$33),0))*(1-GRID!$B$69),0))</f>
        <v>51300</v>
      </c>
      <c r="V548" s="47" cm="1">
        <f t="array" ref="V548">IF($I$2="Открытый тариф",
INDEX(GRID!$B$47:$BI$57,MATCH(U$7,GRID!$A$47:$A$57,0),MATCH(1,($U$2=GRID!$B$31:$BI$31)*(КАЛЕНДАРЬ!$BF19=GRID!$B$33:$BI$33), 0)),
ROUNDUP(INDEX(GRID!$B$47:$BI$57,MATCH(U$7,GRID!$A$47:$A$57,0),MATCH(1,($U$2=GRID!$B$31:$BI$31)*(КАЛЕНДАРЬ!$BF19=GRID!$B$33:$BI$33),0))*(1-GRID!$B$69),0))</f>
        <v>53900</v>
      </c>
      <c r="W548" s="47" cm="1">
        <f t="array" ref="W548">IF($I$2="Открытый тариф",
INDEX(GRID!$B$34:$BI$44,MATCH(W$7,GRID!$A$34:$A$44,0),MATCH(1,($U$2=GRID!$B$31:$BI$31)*(КАЛЕНДАРЬ!$BF19=GRID!$B$33:$BI$33), 0)),
ROUNDUP(INDEX(GRID!$B$34:$BI$44,MATCH(W$7,GRID!$A$34:$A$44,0),MATCH(1,($U$2=GRID!$B$31:$BI$31)*(КАЛЕНДАРЬ!$BF19=GRID!$B$33:$BI$33),0))*(1-GRID!$B$69),0))</f>
        <v>157400</v>
      </c>
      <c r="X548" s="47" cm="1">
        <f t="array" ref="X548">IF($I$2="Открытый тариф",
INDEX(GRID!$B$47:$BI$57,MATCH(W$7,GRID!$A$47:$A$57,0),MATCH(1,($U$2=GRID!$B$31:$BI$31)*(КАЛЕНДАРЬ!$BF19=GRID!$B$33:$BI$33), 0)),
ROUNDUP(INDEX(GRID!$B$47:$BI$57,MATCH(W$7,GRID!$A$47:$A$57,0),MATCH(1,($U$2=GRID!$B$31:$BI$31)*(КАЛЕНДАРЬ!$BF19=GRID!$B$33:$BI$33),0))*(1-GRID!$B$69),0))</f>
        <v>160000</v>
      </c>
    </row>
    <row r="549" spans="1:24" x14ac:dyDescent="0.2">
      <c r="A549" s="117" t="s">
        <v>47</v>
      </c>
      <c r="B549" s="117">
        <v>17</v>
      </c>
      <c r="C549" s="47" cm="1">
        <f t="array" ref="C549">IF($I$2="Открытый тариф",
INDEX(GRID!$B$34:$BI$44,MATCH(C$7,GRID!$A$34:$A$44,0),MATCH(1,($U$2=GRID!$B$31:$BI$31)*(КАЛЕНДАРЬ!$BF20=GRID!$B$33:$BI$33), 0)),
ROUNDUP(INDEX(GRID!$B$34:$BI$44,MATCH(C$7,GRID!$A$34:$A$44,0),MATCH(1,($U$2=GRID!$B$31:$BI$31)*(КАЛЕНДАРЬ!$BF20=GRID!$B$33:$BI$33),0))*(1-GRID!$B$69),0))</f>
        <v>24000</v>
      </c>
      <c r="D549" s="47" cm="1">
        <f t="array" ref="D549">IF($I$2="Открытый тариф",
INDEX(GRID!$B$47:$BI$57,MATCH(C$7,GRID!$A$47:$A$57,0),MATCH(1,($U$2=GRID!$B$31:$BI$31)*(КАЛЕНДАРЬ!$BF20=GRID!$B$33:$BI$33), 0)),
ROUNDUP(INDEX(GRID!$B$47:$BI$57,MATCH(C$7,GRID!$A$47:$A$57,0),MATCH(1,($U$2=GRID!$B$31:$BI$31)*(КАЛЕНДАРЬ!$BF20=GRID!$B$33:$BI$33),0))*(1-GRID!$B$69),0))</f>
        <v>26600</v>
      </c>
      <c r="E549" s="47" cm="1">
        <f t="array" ref="E549">IF($I$2="Открытый тариф",
INDEX(GRID!$B$34:$BI$44,MATCH(E$7,GRID!$A$34:$A$44,0),MATCH(1,($U$2=GRID!$B$31:$BI$31)*(КАЛЕНДАРЬ!$BF20=GRID!$B$33:$BI$33), 0)),
ROUNDUP(INDEX(GRID!$B$34:$BI$44,MATCH(E$7,GRID!$A$34:$A$44,0),MATCH(1,($U$2=GRID!$B$31:$BI$31)*(КАЛЕНДАРЬ!$BF20=GRID!$B$33:$BI$33),0))*(1-GRID!$B$69),0))</f>
        <v>25900</v>
      </c>
      <c r="F549" s="47" cm="1">
        <f t="array" ref="F549">IF($I$2="Открытый тариф",
INDEX(GRID!$B$47:$BI$57,MATCH(E$7,GRID!$A$47:$A$57,0),MATCH(1,($U$2=GRID!$B$31:$BI$31)*(КАЛЕНДАРЬ!$BF20=GRID!$B$33:$BI$33), 0)),
ROUNDUP(INDEX(GRID!$B$47:$BI$57,MATCH(E$7,GRID!$A$47:$A$57,0),MATCH(1,($U$2=GRID!$B$31:$BI$31)*(КАЛЕНДАРЬ!$BF20=GRID!$B$33:$BI$33),0))*(1-GRID!$B$69),0))</f>
        <v>28500</v>
      </c>
      <c r="G549" s="47" cm="1">
        <f t="array" ref="G549">IF($I$2="Открытый тариф",
INDEX(GRID!$B$34:$BI$44,MATCH(G$7,GRID!$A$34:$A$44,0),MATCH(1,($U$2=GRID!$B$31:$BI$31)*(КАЛЕНДАРЬ!$BF20=GRID!$B$33:$BI$33), 0)),
ROUNDUP(INDEX(GRID!$B$34:$BI$44,MATCH(G$7,GRID!$A$34:$A$44,0),MATCH(1,($U$2=GRID!$B$31:$BI$31)*(КАЛЕНДАРЬ!$BF20=GRID!$B$33:$BI$33),0))*(1-GRID!$B$69),0))</f>
        <v>27000</v>
      </c>
      <c r="H549" s="47" cm="1">
        <f t="array" ref="H549">IF($I$2="Открытый тариф",
INDEX(GRID!$B$47:$BI$57,MATCH(G$7,GRID!$A$47:$A$57,0),MATCH(1,($U$2=GRID!$B$31:$BI$31)*(КАЛЕНДАРЬ!$BF20=GRID!$B$33:$BI$33), 0)),
ROUNDUP(INDEX(GRID!$B$47:$BI$57,MATCH(G$7,GRID!$A$47:$A$57,0),MATCH(1,($U$2=GRID!$B$31:$BI$31)*(КАЛЕНДАРЬ!$BF20=GRID!$B$33:$BI$33),0))*(1-GRID!$B$69),0))</f>
        <v>29600</v>
      </c>
      <c r="I549" s="47" cm="1">
        <f t="array" ref="I549">IF($I$2="Открытый тариф",
INDEX(GRID!$B$34:$BI$44,MATCH(I$7,GRID!$A$34:$A$44,0),MATCH(1,($U$2=GRID!$B$31:$BI$31)*(КАЛЕНДАРЬ!$BF20=GRID!$B$33:$BI$33), 0)),
ROUNDUP(INDEX(GRID!$B$34:$BI$44,MATCH(I$7,GRID!$A$34:$A$44,0),MATCH(1,($U$2=GRID!$B$31:$BI$31)*(КАЛЕНДАРЬ!$BF20=GRID!$B$33:$BI$33),0))*(1-GRID!$B$69),0))</f>
        <v>28900</v>
      </c>
      <c r="J549" s="47" cm="1">
        <f t="array" ref="J549">IF($I$2="Открытый тариф",
INDEX(GRID!$B$47:$BI$57,MATCH(I$7,GRID!$A$47:$A$57,0),MATCH(1,($U$2=GRID!$B$31:$BI$31)*(КАЛЕНДАРЬ!$BF20=GRID!$B$33:$BI$33), 0)),
ROUNDUP(INDEX(GRID!$B$47:$BI$57,MATCH(I$7,GRID!$A$47:$A$57,0),MATCH(1,($U$2=GRID!$B$31:$BI$31)*(КАЛЕНДАРЬ!$BF20=GRID!$B$33:$BI$33),0))*(1-GRID!$B$69),0))</f>
        <v>31500</v>
      </c>
      <c r="K549" s="47" cm="1">
        <f t="array" ref="K549">IF($I$2="Открытый тариф",
INDEX(GRID!$B$34:$BI$44,MATCH(K$7,GRID!$A$34:$A$44,0),MATCH(1,($U$2=GRID!$B$31:$BI$31)*(КАЛЕНДАРЬ!$BF20=GRID!$B$33:$BI$33), 0)),
ROUNDUP(INDEX(GRID!$B$34:$BI$44,MATCH(K$7,GRID!$A$34:$A$44,0),MATCH(1,($U$2=GRID!$B$31:$BI$31)*(КАЛЕНДАРЬ!$BF20=GRID!$B$33:$BI$33),0))*(1-GRID!$B$69),0))</f>
        <v>30000</v>
      </c>
      <c r="L549" s="47" cm="1">
        <f t="array" ref="L549">IF($I$2="Открытый тариф",
INDEX(GRID!$B$47:$BI$57,MATCH(K$7,GRID!$A$47:$A$57,0),MATCH(1,($U$2=GRID!$B$31:$BI$31)*(КАЛЕНДАРЬ!$BF20=GRID!$B$33:$BI$33), 0)),
ROUNDUP(INDEX(GRID!$B$47:$BI$57,MATCH(K$7,GRID!$A$47:$A$57,0),MATCH(1,($U$2=GRID!$B$31:$BI$31)*(КАЛЕНДАРЬ!$BF20=GRID!$B$33:$BI$33),0))*(1-GRID!$B$69),0))</f>
        <v>32600</v>
      </c>
      <c r="M549" s="47" cm="1">
        <f t="array" ref="M549">IF($I$2="Открытый тариф",
INDEX(GRID!$B$34:$BI$44,MATCH(M$7,GRID!$A$34:$A$44,0),MATCH(1,($U$2=GRID!$B$31:$BI$31)*(КАЛЕНДАРЬ!$BF20=GRID!$B$33:$BI$33), 0)),
ROUNDUP(INDEX(GRID!$B$34:$BI$44,MATCH(M$7,GRID!$A$34:$A$44,0),MATCH(1,($U$2=GRID!$B$31:$BI$31)*(КАЛЕНДАРЬ!$BF20=GRID!$B$33:$BI$33),0))*(1-GRID!$B$69),0))</f>
        <v>31900</v>
      </c>
      <c r="N549" s="47" cm="1">
        <f t="array" ref="N549">IF($I$2="Открытый тариф",
INDEX(GRID!$B$47:$BI$57,MATCH(M$7,GRID!$A$47:$A$57,0),MATCH(1,($U$2=GRID!$B$31:$BI$31)*(КАЛЕНДАРЬ!$BF20=GRID!$B$33:$BI$33), 0)),
ROUNDUP(INDEX(GRID!$B$47:$BI$57,MATCH(M$7,GRID!$A$47:$A$57,0),MATCH(1,($U$2=GRID!$B$31:$BI$31)*(КАЛЕНДАРЬ!$BF20=GRID!$B$33:$BI$33),0))*(1-GRID!$B$69),0))</f>
        <v>34500</v>
      </c>
      <c r="O549" s="47" cm="1">
        <f t="array" ref="O549">IF($I$2="Открытый тариф",
INDEX(GRID!$B$34:$BI$44,MATCH(O$7,GRID!$A$34:$A$44,0),MATCH(1,($U$2=GRID!$B$31:$BI$31)*(КАЛЕНДАРЬ!$BF20=GRID!$B$33:$BI$33), 0)),
ROUNDUP(INDEX(GRID!$B$34:$BI$44,MATCH(O$7,GRID!$A$34:$A$44,0),MATCH(1,($U$2=GRID!$B$31:$BI$31)*(КАЛЕНДАРЬ!$BF20=GRID!$B$33:$BI$33),0))*(1-GRID!$B$69),0))</f>
        <v>39200</v>
      </c>
      <c r="P549" s="47" cm="1">
        <f t="array" ref="P549">IF($I$2="Открытый тариф",
INDEX(GRID!$B$47:$BI$57,MATCH(O$7,GRID!$A$47:$A$57,0),MATCH(1,($U$2=GRID!$B$31:$BI$31)*(КАЛЕНДАРЬ!$BF20=GRID!$B$33:$BI$33), 0)),
ROUNDUP(INDEX(GRID!$B$47:$BI$57,MATCH(O$7,GRID!$A$47:$A$57,0),MATCH(1,($U$2=GRID!$B$31:$BI$31)*(КАЛЕНДАРЬ!$BF20=GRID!$B$33:$BI$33),0))*(1-GRID!$B$69),0))</f>
        <v>41800</v>
      </c>
      <c r="Q549" s="47" cm="1">
        <f t="array" ref="Q549">IF($I$2="Открытый тариф",
INDEX(GRID!$B$34:$BI$44,MATCH(Q$7,GRID!$A$34:$A$44,0),MATCH(1,($U$2=GRID!$B$31:$BI$31)*(КАЛЕНДАРЬ!$BF20=GRID!$B$33:$BI$33), 0)),
ROUNDUP(INDEX(GRID!$B$34:$BI$44,MATCH(Q$7,GRID!$A$34:$A$44,0),MATCH(1,($U$2=GRID!$B$31:$BI$31)*(КАЛЕНДАРЬ!$BF20=GRID!$B$33:$BI$33),0))*(1-GRID!$B$69),0))</f>
        <v>41300</v>
      </c>
      <c r="R549" s="47" cm="1">
        <f t="array" ref="R549">IF($I$2="Открытый тариф",
INDEX(GRID!$B$47:$BI$57,MATCH(Q$7,GRID!$A$47:$A$57,0),MATCH(1,($U$2=GRID!$B$31:$BI$31)*(КАЛЕНДАРЬ!$BF20=GRID!$B$33:$BI$33), 0)),
ROUNDUP(INDEX(GRID!$B$47:$BI$57,MATCH(Q$7,GRID!$A$47:$A$57,0),MATCH(1,($U$2=GRID!$B$31:$BI$31)*(КАЛЕНДАРЬ!$BF20=GRID!$B$33:$BI$33),0))*(1-GRID!$B$69),0))</f>
        <v>43900</v>
      </c>
      <c r="S549" s="47" cm="1">
        <f t="array" ref="S549">IF($I$2="Открытый тариф",
INDEX(GRID!$B$34:$BI$44,MATCH(S$7,GRID!$A$34:$A$44,0),MATCH(1,($U$2=GRID!$B$31:$BI$31)*(КАЛЕНДАРЬ!$BF20=GRID!$B$33:$BI$33), 0)),
ROUNDUP(INDEX(GRID!$B$34:$BI$44,MATCH(S$7,GRID!$A$34:$A$44,0),MATCH(1,($U$2=GRID!$B$31:$BI$31)*(КАЛЕНДАРЬ!$BF20=GRID!$B$33:$BI$33),0))*(1-GRID!$B$69),0))</f>
        <v>45000</v>
      </c>
      <c r="T549" s="47" cm="1">
        <f t="array" ref="T549">IF($I$2="Открытый тариф",
INDEX(GRID!$B$47:$BI$57,MATCH(S$7,GRID!$A$47:$A$57,0),MATCH(1,($U$2=GRID!$B$31:$BI$31)*(КАЛЕНДАРЬ!$BF20=GRID!$B$33:$BI$33), 0)),
ROUNDUP(INDEX(GRID!$B$47:$BI$57,MATCH(S$7,GRID!$A$47:$A$57,0),MATCH(1,($U$2=GRID!$B$31:$BI$31)*(КАЛЕНДАРЬ!$BF20=GRID!$B$33:$BI$33),0))*(1-GRID!$B$69),0))</f>
        <v>47600</v>
      </c>
      <c r="U549" s="47" cm="1">
        <f t="array" ref="U549">IF($I$2="Открытый тариф",
INDEX(GRID!$B$34:$BI$44,MATCH(U$7,GRID!$A$34:$A$44,0),MATCH(1,($U$2=GRID!$B$31:$BI$31)*(КАЛЕНДАРЬ!$BF20=GRID!$B$33:$BI$33), 0)),
ROUNDUP(INDEX(GRID!$B$34:$BI$44,MATCH(U$7,GRID!$A$34:$A$44,0),MATCH(1,($U$2=GRID!$B$31:$BI$31)*(КАЛЕНДАРЬ!$BF20=GRID!$B$33:$BI$33),0))*(1-GRID!$B$69),0))</f>
        <v>51300</v>
      </c>
      <c r="V549" s="47" cm="1">
        <f t="array" ref="V549">IF($I$2="Открытый тариф",
INDEX(GRID!$B$47:$BI$57,MATCH(U$7,GRID!$A$47:$A$57,0),MATCH(1,($U$2=GRID!$B$31:$BI$31)*(КАЛЕНДАРЬ!$BF20=GRID!$B$33:$BI$33), 0)),
ROUNDUP(INDEX(GRID!$B$47:$BI$57,MATCH(U$7,GRID!$A$47:$A$57,0),MATCH(1,($U$2=GRID!$B$31:$BI$31)*(КАЛЕНДАРЬ!$BF20=GRID!$B$33:$BI$33),0))*(1-GRID!$B$69),0))</f>
        <v>53900</v>
      </c>
      <c r="W549" s="47" cm="1">
        <f t="array" ref="W549">IF($I$2="Открытый тариф",
INDEX(GRID!$B$34:$BI$44,MATCH(W$7,GRID!$A$34:$A$44,0),MATCH(1,($U$2=GRID!$B$31:$BI$31)*(КАЛЕНДАРЬ!$BF20=GRID!$B$33:$BI$33), 0)),
ROUNDUP(INDEX(GRID!$B$34:$BI$44,MATCH(W$7,GRID!$A$34:$A$44,0),MATCH(1,($U$2=GRID!$B$31:$BI$31)*(КАЛЕНДАРЬ!$BF20=GRID!$B$33:$BI$33),0))*(1-GRID!$B$69),0))</f>
        <v>157400</v>
      </c>
      <c r="X549" s="47" cm="1">
        <f t="array" ref="X549">IF($I$2="Открытый тариф",
INDEX(GRID!$B$47:$BI$57,MATCH(W$7,GRID!$A$47:$A$57,0),MATCH(1,($U$2=GRID!$B$31:$BI$31)*(КАЛЕНДАРЬ!$BF20=GRID!$B$33:$BI$33), 0)),
ROUNDUP(INDEX(GRID!$B$47:$BI$57,MATCH(W$7,GRID!$A$47:$A$57,0),MATCH(1,($U$2=GRID!$B$31:$BI$31)*(КАЛЕНДАРЬ!$BF20=GRID!$B$33:$BI$33),0))*(1-GRID!$B$69),0))</f>
        <v>160000</v>
      </c>
    </row>
    <row r="550" spans="1:24" x14ac:dyDescent="0.2">
      <c r="A550" s="117" t="s">
        <v>48</v>
      </c>
      <c r="B550" s="117">
        <v>18</v>
      </c>
      <c r="C550" s="47" cm="1">
        <f t="array" ref="C550">IF($I$2="Открытый тариф",
INDEX(GRID!$B$34:$BI$44,MATCH(C$7,GRID!$A$34:$A$44,0),MATCH(1,($U$2=GRID!$B$31:$BI$31)*(КАЛЕНДАРЬ!$BF21=GRID!$B$33:$BI$33), 0)),
ROUNDUP(INDEX(GRID!$B$34:$BI$44,MATCH(C$7,GRID!$A$34:$A$44,0),MATCH(1,($U$2=GRID!$B$31:$BI$31)*(КАЛЕНДАРЬ!$BF21=GRID!$B$33:$BI$33),0))*(1-GRID!$B$69),0))</f>
        <v>24000</v>
      </c>
      <c r="D550" s="47" cm="1">
        <f t="array" ref="D550">IF($I$2="Открытый тариф",
INDEX(GRID!$B$47:$BI$57,MATCH(C$7,GRID!$A$47:$A$57,0),MATCH(1,($U$2=GRID!$B$31:$BI$31)*(КАЛЕНДАРЬ!$BF21=GRID!$B$33:$BI$33), 0)),
ROUNDUP(INDEX(GRID!$B$47:$BI$57,MATCH(C$7,GRID!$A$47:$A$57,0),MATCH(1,($U$2=GRID!$B$31:$BI$31)*(КАЛЕНДАРЬ!$BF21=GRID!$B$33:$BI$33),0))*(1-GRID!$B$69),0))</f>
        <v>26600</v>
      </c>
      <c r="E550" s="47" cm="1">
        <f t="array" ref="E550">IF($I$2="Открытый тариф",
INDEX(GRID!$B$34:$BI$44,MATCH(E$7,GRID!$A$34:$A$44,0),MATCH(1,($U$2=GRID!$B$31:$BI$31)*(КАЛЕНДАРЬ!$BF21=GRID!$B$33:$BI$33), 0)),
ROUNDUP(INDEX(GRID!$B$34:$BI$44,MATCH(E$7,GRID!$A$34:$A$44,0),MATCH(1,($U$2=GRID!$B$31:$BI$31)*(КАЛЕНДАРЬ!$BF21=GRID!$B$33:$BI$33),0))*(1-GRID!$B$69),0))</f>
        <v>25900</v>
      </c>
      <c r="F550" s="47" cm="1">
        <f t="array" ref="F550">IF($I$2="Открытый тариф",
INDEX(GRID!$B$47:$BI$57,MATCH(E$7,GRID!$A$47:$A$57,0),MATCH(1,($U$2=GRID!$B$31:$BI$31)*(КАЛЕНДАРЬ!$BF21=GRID!$B$33:$BI$33), 0)),
ROUNDUP(INDEX(GRID!$B$47:$BI$57,MATCH(E$7,GRID!$A$47:$A$57,0),MATCH(1,($U$2=GRID!$B$31:$BI$31)*(КАЛЕНДАРЬ!$BF21=GRID!$B$33:$BI$33),0))*(1-GRID!$B$69),0))</f>
        <v>28500</v>
      </c>
      <c r="G550" s="47" cm="1">
        <f t="array" ref="G550">IF($I$2="Открытый тариф",
INDEX(GRID!$B$34:$BI$44,MATCH(G$7,GRID!$A$34:$A$44,0),MATCH(1,($U$2=GRID!$B$31:$BI$31)*(КАЛЕНДАРЬ!$BF21=GRID!$B$33:$BI$33), 0)),
ROUNDUP(INDEX(GRID!$B$34:$BI$44,MATCH(G$7,GRID!$A$34:$A$44,0),MATCH(1,($U$2=GRID!$B$31:$BI$31)*(КАЛЕНДАРЬ!$BF21=GRID!$B$33:$BI$33),0))*(1-GRID!$B$69),0))</f>
        <v>27000</v>
      </c>
      <c r="H550" s="47" cm="1">
        <f t="array" ref="H550">IF($I$2="Открытый тариф",
INDEX(GRID!$B$47:$BI$57,MATCH(G$7,GRID!$A$47:$A$57,0),MATCH(1,($U$2=GRID!$B$31:$BI$31)*(КАЛЕНДАРЬ!$BF21=GRID!$B$33:$BI$33), 0)),
ROUNDUP(INDEX(GRID!$B$47:$BI$57,MATCH(G$7,GRID!$A$47:$A$57,0),MATCH(1,($U$2=GRID!$B$31:$BI$31)*(КАЛЕНДАРЬ!$BF21=GRID!$B$33:$BI$33),0))*(1-GRID!$B$69),0))</f>
        <v>29600</v>
      </c>
      <c r="I550" s="47" cm="1">
        <f t="array" ref="I550">IF($I$2="Открытый тариф",
INDEX(GRID!$B$34:$BI$44,MATCH(I$7,GRID!$A$34:$A$44,0),MATCH(1,($U$2=GRID!$B$31:$BI$31)*(КАЛЕНДАРЬ!$BF21=GRID!$B$33:$BI$33), 0)),
ROUNDUP(INDEX(GRID!$B$34:$BI$44,MATCH(I$7,GRID!$A$34:$A$44,0),MATCH(1,($U$2=GRID!$B$31:$BI$31)*(КАЛЕНДАРЬ!$BF21=GRID!$B$33:$BI$33),0))*(1-GRID!$B$69),0))</f>
        <v>28900</v>
      </c>
      <c r="J550" s="47" cm="1">
        <f t="array" ref="J550">IF($I$2="Открытый тариф",
INDEX(GRID!$B$47:$BI$57,MATCH(I$7,GRID!$A$47:$A$57,0),MATCH(1,($U$2=GRID!$B$31:$BI$31)*(КАЛЕНДАРЬ!$BF21=GRID!$B$33:$BI$33), 0)),
ROUNDUP(INDEX(GRID!$B$47:$BI$57,MATCH(I$7,GRID!$A$47:$A$57,0),MATCH(1,($U$2=GRID!$B$31:$BI$31)*(КАЛЕНДАРЬ!$BF21=GRID!$B$33:$BI$33),0))*(1-GRID!$B$69),0))</f>
        <v>31500</v>
      </c>
      <c r="K550" s="47" cm="1">
        <f t="array" ref="K550">IF($I$2="Открытый тариф",
INDEX(GRID!$B$34:$BI$44,MATCH(K$7,GRID!$A$34:$A$44,0),MATCH(1,($U$2=GRID!$B$31:$BI$31)*(КАЛЕНДАРЬ!$BF21=GRID!$B$33:$BI$33), 0)),
ROUNDUP(INDEX(GRID!$B$34:$BI$44,MATCH(K$7,GRID!$A$34:$A$44,0),MATCH(1,($U$2=GRID!$B$31:$BI$31)*(КАЛЕНДАРЬ!$BF21=GRID!$B$33:$BI$33),0))*(1-GRID!$B$69),0))</f>
        <v>30000</v>
      </c>
      <c r="L550" s="47" cm="1">
        <f t="array" ref="L550">IF($I$2="Открытый тариф",
INDEX(GRID!$B$47:$BI$57,MATCH(K$7,GRID!$A$47:$A$57,0),MATCH(1,($U$2=GRID!$B$31:$BI$31)*(КАЛЕНДАРЬ!$BF21=GRID!$B$33:$BI$33), 0)),
ROUNDUP(INDEX(GRID!$B$47:$BI$57,MATCH(K$7,GRID!$A$47:$A$57,0),MATCH(1,($U$2=GRID!$B$31:$BI$31)*(КАЛЕНДАРЬ!$BF21=GRID!$B$33:$BI$33),0))*(1-GRID!$B$69),0))</f>
        <v>32600</v>
      </c>
      <c r="M550" s="47" cm="1">
        <f t="array" ref="M550">IF($I$2="Открытый тариф",
INDEX(GRID!$B$34:$BI$44,MATCH(M$7,GRID!$A$34:$A$44,0),MATCH(1,($U$2=GRID!$B$31:$BI$31)*(КАЛЕНДАРЬ!$BF21=GRID!$B$33:$BI$33), 0)),
ROUNDUP(INDEX(GRID!$B$34:$BI$44,MATCH(M$7,GRID!$A$34:$A$44,0),MATCH(1,($U$2=GRID!$B$31:$BI$31)*(КАЛЕНДАРЬ!$BF21=GRID!$B$33:$BI$33),0))*(1-GRID!$B$69),0))</f>
        <v>31900</v>
      </c>
      <c r="N550" s="47" cm="1">
        <f t="array" ref="N550">IF($I$2="Открытый тариф",
INDEX(GRID!$B$47:$BI$57,MATCH(M$7,GRID!$A$47:$A$57,0),MATCH(1,($U$2=GRID!$B$31:$BI$31)*(КАЛЕНДАРЬ!$BF21=GRID!$B$33:$BI$33), 0)),
ROUNDUP(INDEX(GRID!$B$47:$BI$57,MATCH(M$7,GRID!$A$47:$A$57,0),MATCH(1,($U$2=GRID!$B$31:$BI$31)*(КАЛЕНДАРЬ!$BF21=GRID!$B$33:$BI$33),0))*(1-GRID!$B$69),0))</f>
        <v>34500</v>
      </c>
      <c r="O550" s="47" cm="1">
        <f t="array" ref="O550">IF($I$2="Открытый тариф",
INDEX(GRID!$B$34:$BI$44,MATCH(O$7,GRID!$A$34:$A$44,0),MATCH(1,($U$2=GRID!$B$31:$BI$31)*(КАЛЕНДАРЬ!$BF21=GRID!$B$33:$BI$33), 0)),
ROUNDUP(INDEX(GRID!$B$34:$BI$44,MATCH(O$7,GRID!$A$34:$A$44,0),MATCH(1,($U$2=GRID!$B$31:$BI$31)*(КАЛЕНДАРЬ!$BF21=GRID!$B$33:$BI$33),0))*(1-GRID!$B$69),0))</f>
        <v>39200</v>
      </c>
      <c r="P550" s="47" cm="1">
        <f t="array" ref="P550">IF($I$2="Открытый тариф",
INDEX(GRID!$B$47:$BI$57,MATCH(O$7,GRID!$A$47:$A$57,0),MATCH(1,($U$2=GRID!$B$31:$BI$31)*(КАЛЕНДАРЬ!$BF21=GRID!$B$33:$BI$33), 0)),
ROUNDUP(INDEX(GRID!$B$47:$BI$57,MATCH(O$7,GRID!$A$47:$A$57,0),MATCH(1,($U$2=GRID!$B$31:$BI$31)*(КАЛЕНДАРЬ!$BF21=GRID!$B$33:$BI$33),0))*(1-GRID!$B$69),0))</f>
        <v>41800</v>
      </c>
      <c r="Q550" s="47" cm="1">
        <f t="array" ref="Q550">IF($I$2="Открытый тариф",
INDEX(GRID!$B$34:$BI$44,MATCH(Q$7,GRID!$A$34:$A$44,0),MATCH(1,($U$2=GRID!$B$31:$BI$31)*(КАЛЕНДАРЬ!$BF21=GRID!$B$33:$BI$33), 0)),
ROUNDUP(INDEX(GRID!$B$34:$BI$44,MATCH(Q$7,GRID!$A$34:$A$44,0),MATCH(1,($U$2=GRID!$B$31:$BI$31)*(КАЛЕНДАРЬ!$BF21=GRID!$B$33:$BI$33),0))*(1-GRID!$B$69),0))</f>
        <v>41300</v>
      </c>
      <c r="R550" s="47" cm="1">
        <f t="array" ref="R550">IF($I$2="Открытый тариф",
INDEX(GRID!$B$47:$BI$57,MATCH(Q$7,GRID!$A$47:$A$57,0),MATCH(1,($U$2=GRID!$B$31:$BI$31)*(КАЛЕНДАРЬ!$BF21=GRID!$B$33:$BI$33), 0)),
ROUNDUP(INDEX(GRID!$B$47:$BI$57,MATCH(Q$7,GRID!$A$47:$A$57,0),MATCH(1,($U$2=GRID!$B$31:$BI$31)*(КАЛЕНДАРЬ!$BF21=GRID!$B$33:$BI$33),0))*(1-GRID!$B$69),0))</f>
        <v>43900</v>
      </c>
      <c r="S550" s="47" cm="1">
        <f t="array" ref="S550">IF($I$2="Открытый тариф",
INDEX(GRID!$B$34:$BI$44,MATCH(S$7,GRID!$A$34:$A$44,0),MATCH(1,($U$2=GRID!$B$31:$BI$31)*(КАЛЕНДАРЬ!$BF21=GRID!$B$33:$BI$33), 0)),
ROUNDUP(INDEX(GRID!$B$34:$BI$44,MATCH(S$7,GRID!$A$34:$A$44,0),MATCH(1,($U$2=GRID!$B$31:$BI$31)*(КАЛЕНДАРЬ!$BF21=GRID!$B$33:$BI$33),0))*(1-GRID!$B$69),0))</f>
        <v>45000</v>
      </c>
      <c r="T550" s="47" cm="1">
        <f t="array" ref="T550">IF($I$2="Открытый тариф",
INDEX(GRID!$B$47:$BI$57,MATCH(S$7,GRID!$A$47:$A$57,0),MATCH(1,($U$2=GRID!$B$31:$BI$31)*(КАЛЕНДАРЬ!$BF21=GRID!$B$33:$BI$33), 0)),
ROUNDUP(INDEX(GRID!$B$47:$BI$57,MATCH(S$7,GRID!$A$47:$A$57,0),MATCH(1,($U$2=GRID!$B$31:$BI$31)*(КАЛЕНДАРЬ!$BF21=GRID!$B$33:$BI$33),0))*(1-GRID!$B$69),0))</f>
        <v>47600</v>
      </c>
      <c r="U550" s="47" cm="1">
        <f t="array" ref="U550">IF($I$2="Открытый тариф",
INDEX(GRID!$B$34:$BI$44,MATCH(U$7,GRID!$A$34:$A$44,0),MATCH(1,($U$2=GRID!$B$31:$BI$31)*(КАЛЕНДАРЬ!$BF21=GRID!$B$33:$BI$33), 0)),
ROUNDUP(INDEX(GRID!$B$34:$BI$44,MATCH(U$7,GRID!$A$34:$A$44,0),MATCH(1,($U$2=GRID!$B$31:$BI$31)*(КАЛЕНДАРЬ!$BF21=GRID!$B$33:$BI$33),0))*(1-GRID!$B$69),0))</f>
        <v>51300</v>
      </c>
      <c r="V550" s="47" cm="1">
        <f t="array" ref="V550">IF($I$2="Открытый тариф",
INDEX(GRID!$B$47:$BI$57,MATCH(U$7,GRID!$A$47:$A$57,0),MATCH(1,($U$2=GRID!$B$31:$BI$31)*(КАЛЕНДАРЬ!$BF21=GRID!$B$33:$BI$33), 0)),
ROUNDUP(INDEX(GRID!$B$47:$BI$57,MATCH(U$7,GRID!$A$47:$A$57,0),MATCH(1,($U$2=GRID!$B$31:$BI$31)*(КАЛЕНДАРЬ!$BF21=GRID!$B$33:$BI$33),0))*(1-GRID!$B$69),0))</f>
        <v>53900</v>
      </c>
      <c r="W550" s="47" cm="1">
        <f t="array" ref="W550">IF($I$2="Открытый тариф",
INDEX(GRID!$B$34:$BI$44,MATCH(W$7,GRID!$A$34:$A$44,0),MATCH(1,($U$2=GRID!$B$31:$BI$31)*(КАЛЕНДАРЬ!$BF21=GRID!$B$33:$BI$33), 0)),
ROUNDUP(INDEX(GRID!$B$34:$BI$44,MATCH(W$7,GRID!$A$34:$A$44,0),MATCH(1,($U$2=GRID!$B$31:$BI$31)*(КАЛЕНДАРЬ!$BF21=GRID!$B$33:$BI$33),0))*(1-GRID!$B$69),0))</f>
        <v>157400</v>
      </c>
      <c r="X550" s="47" cm="1">
        <f t="array" ref="X550">IF($I$2="Открытый тариф",
INDEX(GRID!$B$47:$BI$57,MATCH(W$7,GRID!$A$47:$A$57,0),MATCH(1,($U$2=GRID!$B$31:$BI$31)*(КАЛЕНДАРЬ!$BF21=GRID!$B$33:$BI$33), 0)),
ROUNDUP(INDEX(GRID!$B$47:$BI$57,MATCH(W$7,GRID!$A$47:$A$57,0),MATCH(1,($U$2=GRID!$B$31:$BI$31)*(КАЛЕНДАРЬ!$BF21=GRID!$B$33:$BI$33),0))*(1-GRID!$B$69),0))</f>
        <v>160000</v>
      </c>
    </row>
    <row r="551" spans="1:24" x14ac:dyDescent="0.2">
      <c r="A551" s="117" t="s">
        <v>42</v>
      </c>
      <c r="B551" s="117">
        <v>19</v>
      </c>
      <c r="C551" s="47" cm="1">
        <f t="array" ref="C551">IF($I$2="Открытый тариф",
INDEX(GRID!$B$34:$BI$44,MATCH(C$7,GRID!$A$34:$A$44,0),MATCH(1,($U$2=GRID!$B$31:$BI$31)*(КАЛЕНДАРЬ!$BF22=GRID!$B$33:$BI$33), 0)),
ROUNDUP(INDEX(GRID!$B$34:$BI$44,MATCH(C$7,GRID!$A$34:$A$44,0),MATCH(1,($U$2=GRID!$B$31:$BI$31)*(КАЛЕНДАРЬ!$BF22=GRID!$B$33:$BI$33),0))*(1-GRID!$B$69),0))</f>
        <v>24000</v>
      </c>
      <c r="D551" s="47" cm="1">
        <f t="array" ref="D551">IF($I$2="Открытый тариф",
INDEX(GRID!$B$47:$BI$57,MATCH(C$7,GRID!$A$47:$A$57,0),MATCH(1,($U$2=GRID!$B$31:$BI$31)*(КАЛЕНДАРЬ!$BF22=GRID!$B$33:$BI$33), 0)),
ROUNDUP(INDEX(GRID!$B$47:$BI$57,MATCH(C$7,GRID!$A$47:$A$57,0),MATCH(1,($U$2=GRID!$B$31:$BI$31)*(КАЛЕНДАРЬ!$BF22=GRID!$B$33:$BI$33),0))*(1-GRID!$B$69),0))</f>
        <v>26600</v>
      </c>
      <c r="E551" s="47" cm="1">
        <f t="array" ref="E551">IF($I$2="Открытый тариф",
INDEX(GRID!$B$34:$BI$44,MATCH(E$7,GRID!$A$34:$A$44,0),MATCH(1,($U$2=GRID!$B$31:$BI$31)*(КАЛЕНДАРЬ!$BF22=GRID!$B$33:$BI$33), 0)),
ROUNDUP(INDEX(GRID!$B$34:$BI$44,MATCH(E$7,GRID!$A$34:$A$44,0),MATCH(1,($U$2=GRID!$B$31:$BI$31)*(КАЛЕНДАРЬ!$BF22=GRID!$B$33:$BI$33),0))*(1-GRID!$B$69),0))</f>
        <v>25900</v>
      </c>
      <c r="F551" s="47" cm="1">
        <f t="array" ref="F551">IF($I$2="Открытый тариф",
INDEX(GRID!$B$47:$BI$57,MATCH(E$7,GRID!$A$47:$A$57,0),MATCH(1,($U$2=GRID!$B$31:$BI$31)*(КАЛЕНДАРЬ!$BF22=GRID!$B$33:$BI$33), 0)),
ROUNDUP(INDEX(GRID!$B$47:$BI$57,MATCH(E$7,GRID!$A$47:$A$57,0),MATCH(1,($U$2=GRID!$B$31:$BI$31)*(КАЛЕНДАРЬ!$BF22=GRID!$B$33:$BI$33),0))*(1-GRID!$B$69),0))</f>
        <v>28500</v>
      </c>
      <c r="G551" s="47" cm="1">
        <f t="array" ref="G551">IF($I$2="Открытый тариф",
INDEX(GRID!$B$34:$BI$44,MATCH(G$7,GRID!$A$34:$A$44,0),MATCH(1,($U$2=GRID!$B$31:$BI$31)*(КАЛЕНДАРЬ!$BF22=GRID!$B$33:$BI$33), 0)),
ROUNDUP(INDEX(GRID!$B$34:$BI$44,MATCH(G$7,GRID!$A$34:$A$44,0),MATCH(1,($U$2=GRID!$B$31:$BI$31)*(КАЛЕНДАРЬ!$BF22=GRID!$B$33:$BI$33),0))*(1-GRID!$B$69),0))</f>
        <v>27000</v>
      </c>
      <c r="H551" s="47" cm="1">
        <f t="array" ref="H551">IF($I$2="Открытый тариф",
INDEX(GRID!$B$47:$BI$57,MATCH(G$7,GRID!$A$47:$A$57,0),MATCH(1,($U$2=GRID!$B$31:$BI$31)*(КАЛЕНДАРЬ!$BF22=GRID!$B$33:$BI$33), 0)),
ROUNDUP(INDEX(GRID!$B$47:$BI$57,MATCH(G$7,GRID!$A$47:$A$57,0),MATCH(1,($U$2=GRID!$B$31:$BI$31)*(КАЛЕНДАРЬ!$BF22=GRID!$B$33:$BI$33),0))*(1-GRID!$B$69),0))</f>
        <v>29600</v>
      </c>
      <c r="I551" s="47" cm="1">
        <f t="array" ref="I551">IF($I$2="Открытый тариф",
INDEX(GRID!$B$34:$BI$44,MATCH(I$7,GRID!$A$34:$A$44,0),MATCH(1,($U$2=GRID!$B$31:$BI$31)*(КАЛЕНДАРЬ!$BF22=GRID!$B$33:$BI$33), 0)),
ROUNDUP(INDEX(GRID!$B$34:$BI$44,MATCH(I$7,GRID!$A$34:$A$44,0),MATCH(1,($U$2=GRID!$B$31:$BI$31)*(КАЛЕНДАРЬ!$BF22=GRID!$B$33:$BI$33),0))*(1-GRID!$B$69),0))</f>
        <v>28900</v>
      </c>
      <c r="J551" s="47" cm="1">
        <f t="array" ref="J551">IF($I$2="Открытый тариф",
INDEX(GRID!$B$47:$BI$57,MATCH(I$7,GRID!$A$47:$A$57,0),MATCH(1,($U$2=GRID!$B$31:$BI$31)*(КАЛЕНДАРЬ!$BF22=GRID!$B$33:$BI$33), 0)),
ROUNDUP(INDEX(GRID!$B$47:$BI$57,MATCH(I$7,GRID!$A$47:$A$57,0),MATCH(1,($U$2=GRID!$B$31:$BI$31)*(КАЛЕНДАРЬ!$BF22=GRID!$B$33:$BI$33),0))*(1-GRID!$B$69),0))</f>
        <v>31500</v>
      </c>
      <c r="K551" s="47" cm="1">
        <f t="array" ref="K551">IF($I$2="Открытый тариф",
INDEX(GRID!$B$34:$BI$44,MATCH(K$7,GRID!$A$34:$A$44,0),MATCH(1,($U$2=GRID!$B$31:$BI$31)*(КАЛЕНДАРЬ!$BF22=GRID!$B$33:$BI$33), 0)),
ROUNDUP(INDEX(GRID!$B$34:$BI$44,MATCH(K$7,GRID!$A$34:$A$44,0),MATCH(1,($U$2=GRID!$B$31:$BI$31)*(КАЛЕНДАРЬ!$BF22=GRID!$B$33:$BI$33),0))*(1-GRID!$B$69),0))</f>
        <v>30000</v>
      </c>
      <c r="L551" s="47" cm="1">
        <f t="array" ref="L551">IF($I$2="Открытый тариф",
INDEX(GRID!$B$47:$BI$57,MATCH(K$7,GRID!$A$47:$A$57,0),MATCH(1,($U$2=GRID!$B$31:$BI$31)*(КАЛЕНДАРЬ!$BF22=GRID!$B$33:$BI$33), 0)),
ROUNDUP(INDEX(GRID!$B$47:$BI$57,MATCH(K$7,GRID!$A$47:$A$57,0),MATCH(1,($U$2=GRID!$B$31:$BI$31)*(КАЛЕНДАРЬ!$BF22=GRID!$B$33:$BI$33),0))*(1-GRID!$B$69),0))</f>
        <v>32600</v>
      </c>
      <c r="M551" s="47" cm="1">
        <f t="array" ref="M551">IF($I$2="Открытый тариф",
INDEX(GRID!$B$34:$BI$44,MATCH(M$7,GRID!$A$34:$A$44,0),MATCH(1,($U$2=GRID!$B$31:$BI$31)*(КАЛЕНДАРЬ!$BF22=GRID!$B$33:$BI$33), 0)),
ROUNDUP(INDEX(GRID!$B$34:$BI$44,MATCH(M$7,GRID!$A$34:$A$44,0),MATCH(1,($U$2=GRID!$B$31:$BI$31)*(КАЛЕНДАРЬ!$BF22=GRID!$B$33:$BI$33),0))*(1-GRID!$B$69),0))</f>
        <v>31900</v>
      </c>
      <c r="N551" s="47" cm="1">
        <f t="array" ref="N551">IF($I$2="Открытый тариф",
INDEX(GRID!$B$47:$BI$57,MATCH(M$7,GRID!$A$47:$A$57,0),MATCH(1,($U$2=GRID!$B$31:$BI$31)*(КАЛЕНДАРЬ!$BF22=GRID!$B$33:$BI$33), 0)),
ROUNDUP(INDEX(GRID!$B$47:$BI$57,MATCH(M$7,GRID!$A$47:$A$57,0),MATCH(1,($U$2=GRID!$B$31:$BI$31)*(КАЛЕНДАРЬ!$BF22=GRID!$B$33:$BI$33),0))*(1-GRID!$B$69),0))</f>
        <v>34500</v>
      </c>
      <c r="O551" s="47" cm="1">
        <f t="array" ref="O551">IF($I$2="Открытый тариф",
INDEX(GRID!$B$34:$BI$44,MATCH(O$7,GRID!$A$34:$A$44,0),MATCH(1,($U$2=GRID!$B$31:$BI$31)*(КАЛЕНДАРЬ!$BF22=GRID!$B$33:$BI$33), 0)),
ROUNDUP(INDEX(GRID!$B$34:$BI$44,MATCH(O$7,GRID!$A$34:$A$44,0),MATCH(1,($U$2=GRID!$B$31:$BI$31)*(КАЛЕНДАРЬ!$BF22=GRID!$B$33:$BI$33),0))*(1-GRID!$B$69),0))</f>
        <v>39200</v>
      </c>
      <c r="P551" s="47" cm="1">
        <f t="array" ref="P551">IF($I$2="Открытый тариф",
INDEX(GRID!$B$47:$BI$57,MATCH(O$7,GRID!$A$47:$A$57,0),MATCH(1,($U$2=GRID!$B$31:$BI$31)*(КАЛЕНДАРЬ!$BF22=GRID!$B$33:$BI$33), 0)),
ROUNDUP(INDEX(GRID!$B$47:$BI$57,MATCH(O$7,GRID!$A$47:$A$57,0),MATCH(1,($U$2=GRID!$B$31:$BI$31)*(КАЛЕНДАРЬ!$BF22=GRID!$B$33:$BI$33),0))*(1-GRID!$B$69),0))</f>
        <v>41800</v>
      </c>
      <c r="Q551" s="47" cm="1">
        <f t="array" ref="Q551">IF($I$2="Открытый тариф",
INDEX(GRID!$B$34:$BI$44,MATCH(Q$7,GRID!$A$34:$A$44,0),MATCH(1,($U$2=GRID!$B$31:$BI$31)*(КАЛЕНДАРЬ!$BF22=GRID!$B$33:$BI$33), 0)),
ROUNDUP(INDEX(GRID!$B$34:$BI$44,MATCH(Q$7,GRID!$A$34:$A$44,0),MATCH(1,($U$2=GRID!$B$31:$BI$31)*(КАЛЕНДАРЬ!$BF22=GRID!$B$33:$BI$33),0))*(1-GRID!$B$69),0))</f>
        <v>41300</v>
      </c>
      <c r="R551" s="47" cm="1">
        <f t="array" ref="R551">IF($I$2="Открытый тариф",
INDEX(GRID!$B$47:$BI$57,MATCH(Q$7,GRID!$A$47:$A$57,0),MATCH(1,($U$2=GRID!$B$31:$BI$31)*(КАЛЕНДАРЬ!$BF22=GRID!$B$33:$BI$33), 0)),
ROUNDUP(INDEX(GRID!$B$47:$BI$57,MATCH(Q$7,GRID!$A$47:$A$57,0),MATCH(1,($U$2=GRID!$B$31:$BI$31)*(КАЛЕНДАРЬ!$BF22=GRID!$B$33:$BI$33),0))*(1-GRID!$B$69),0))</f>
        <v>43900</v>
      </c>
      <c r="S551" s="47" cm="1">
        <f t="array" ref="S551">IF($I$2="Открытый тариф",
INDEX(GRID!$B$34:$BI$44,MATCH(S$7,GRID!$A$34:$A$44,0),MATCH(1,($U$2=GRID!$B$31:$BI$31)*(КАЛЕНДАРЬ!$BF22=GRID!$B$33:$BI$33), 0)),
ROUNDUP(INDEX(GRID!$B$34:$BI$44,MATCH(S$7,GRID!$A$34:$A$44,0),MATCH(1,($U$2=GRID!$B$31:$BI$31)*(КАЛЕНДАРЬ!$BF22=GRID!$B$33:$BI$33),0))*(1-GRID!$B$69),0))</f>
        <v>45000</v>
      </c>
      <c r="T551" s="47" cm="1">
        <f t="array" ref="T551">IF($I$2="Открытый тариф",
INDEX(GRID!$B$47:$BI$57,MATCH(S$7,GRID!$A$47:$A$57,0),MATCH(1,($U$2=GRID!$B$31:$BI$31)*(КАЛЕНДАРЬ!$BF22=GRID!$B$33:$BI$33), 0)),
ROUNDUP(INDEX(GRID!$B$47:$BI$57,MATCH(S$7,GRID!$A$47:$A$57,0),MATCH(1,($U$2=GRID!$B$31:$BI$31)*(КАЛЕНДАРЬ!$BF22=GRID!$B$33:$BI$33),0))*(1-GRID!$B$69),0))</f>
        <v>47600</v>
      </c>
      <c r="U551" s="47" cm="1">
        <f t="array" ref="U551">IF($I$2="Открытый тариф",
INDEX(GRID!$B$34:$BI$44,MATCH(U$7,GRID!$A$34:$A$44,0),MATCH(1,($U$2=GRID!$B$31:$BI$31)*(КАЛЕНДАРЬ!$BF22=GRID!$B$33:$BI$33), 0)),
ROUNDUP(INDEX(GRID!$B$34:$BI$44,MATCH(U$7,GRID!$A$34:$A$44,0),MATCH(1,($U$2=GRID!$B$31:$BI$31)*(КАЛЕНДАРЬ!$BF22=GRID!$B$33:$BI$33),0))*(1-GRID!$B$69),0))</f>
        <v>51300</v>
      </c>
      <c r="V551" s="47" cm="1">
        <f t="array" ref="V551">IF($I$2="Открытый тариф",
INDEX(GRID!$B$47:$BI$57,MATCH(U$7,GRID!$A$47:$A$57,0),MATCH(1,($U$2=GRID!$B$31:$BI$31)*(КАЛЕНДАРЬ!$BF22=GRID!$B$33:$BI$33), 0)),
ROUNDUP(INDEX(GRID!$B$47:$BI$57,MATCH(U$7,GRID!$A$47:$A$57,0),MATCH(1,($U$2=GRID!$B$31:$BI$31)*(КАЛЕНДАРЬ!$BF22=GRID!$B$33:$BI$33),0))*(1-GRID!$B$69),0))</f>
        <v>53900</v>
      </c>
      <c r="W551" s="47" cm="1">
        <f t="array" ref="W551">IF($I$2="Открытый тариф",
INDEX(GRID!$B$34:$BI$44,MATCH(W$7,GRID!$A$34:$A$44,0),MATCH(1,($U$2=GRID!$B$31:$BI$31)*(КАЛЕНДАРЬ!$BF22=GRID!$B$33:$BI$33), 0)),
ROUNDUP(INDEX(GRID!$B$34:$BI$44,MATCH(W$7,GRID!$A$34:$A$44,0),MATCH(1,($U$2=GRID!$B$31:$BI$31)*(КАЛЕНДАРЬ!$BF22=GRID!$B$33:$BI$33),0))*(1-GRID!$B$69),0))</f>
        <v>157400</v>
      </c>
      <c r="X551" s="47" cm="1">
        <f t="array" ref="X551">IF($I$2="Открытый тариф",
INDEX(GRID!$B$47:$BI$57,MATCH(W$7,GRID!$A$47:$A$57,0),MATCH(1,($U$2=GRID!$B$31:$BI$31)*(КАЛЕНДАРЬ!$BF22=GRID!$B$33:$BI$33), 0)),
ROUNDUP(INDEX(GRID!$B$47:$BI$57,MATCH(W$7,GRID!$A$47:$A$57,0),MATCH(1,($U$2=GRID!$B$31:$BI$31)*(КАЛЕНДАРЬ!$BF22=GRID!$B$33:$BI$33),0))*(1-GRID!$B$69),0))</f>
        <v>160000</v>
      </c>
    </row>
    <row r="552" spans="1:24" x14ac:dyDescent="0.2">
      <c r="A552" s="117" t="s">
        <v>43</v>
      </c>
      <c r="B552" s="117">
        <v>20</v>
      </c>
      <c r="C552" s="47" cm="1">
        <f t="array" ref="C552">IF($I$2="Открытый тариф",
INDEX(GRID!$B$34:$BI$44,MATCH(C$7,GRID!$A$34:$A$44,0),MATCH(1,($U$2=GRID!$B$31:$BI$31)*(КАЛЕНДАРЬ!$BF23=GRID!$B$33:$BI$33), 0)),
ROUNDUP(INDEX(GRID!$B$34:$BI$44,MATCH(C$7,GRID!$A$34:$A$44,0),MATCH(1,($U$2=GRID!$B$31:$BI$31)*(КАЛЕНДАРЬ!$BF23=GRID!$B$33:$BI$33),0))*(1-GRID!$B$69),0))</f>
        <v>24000</v>
      </c>
      <c r="D552" s="47" cm="1">
        <f t="array" ref="D552">IF($I$2="Открытый тариф",
INDEX(GRID!$B$47:$BI$57,MATCH(C$7,GRID!$A$47:$A$57,0),MATCH(1,($U$2=GRID!$B$31:$BI$31)*(КАЛЕНДАРЬ!$BF23=GRID!$B$33:$BI$33), 0)),
ROUNDUP(INDEX(GRID!$B$47:$BI$57,MATCH(C$7,GRID!$A$47:$A$57,0),MATCH(1,($U$2=GRID!$B$31:$BI$31)*(КАЛЕНДАРЬ!$BF23=GRID!$B$33:$BI$33),0))*(1-GRID!$B$69),0))</f>
        <v>26600</v>
      </c>
      <c r="E552" s="47" cm="1">
        <f t="array" ref="E552">IF($I$2="Открытый тариф",
INDEX(GRID!$B$34:$BI$44,MATCH(E$7,GRID!$A$34:$A$44,0),MATCH(1,($U$2=GRID!$B$31:$BI$31)*(КАЛЕНДАРЬ!$BF23=GRID!$B$33:$BI$33), 0)),
ROUNDUP(INDEX(GRID!$B$34:$BI$44,MATCH(E$7,GRID!$A$34:$A$44,0),MATCH(1,($U$2=GRID!$B$31:$BI$31)*(КАЛЕНДАРЬ!$BF23=GRID!$B$33:$BI$33),0))*(1-GRID!$B$69),0))</f>
        <v>25900</v>
      </c>
      <c r="F552" s="47" cm="1">
        <f t="array" ref="F552">IF($I$2="Открытый тариф",
INDEX(GRID!$B$47:$BI$57,MATCH(E$7,GRID!$A$47:$A$57,0),MATCH(1,($U$2=GRID!$B$31:$BI$31)*(КАЛЕНДАРЬ!$BF23=GRID!$B$33:$BI$33), 0)),
ROUNDUP(INDEX(GRID!$B$47:$BI$57,MATCH(E$7,GRID!$A$47:$A$57,0),MATCH(1,($U$2=GRID!$B$31:$BI$31)*(КАЛЕНДАРЬ!$BF23=GRID!$B$33:$BI$33),0))*(1-GRID!$B$69),0))</f>
        <v>28500</v>
      </c>
      <c r="G552" s="47" cm="1">
        <f t="array" ref="G552">IF($I$2="Открытый тариф",
INDEX(GRID!$B$34:$BI$44,MATCH(G$7,GRID!$A$34:$A$44,0),MATCH(1,($U$2=GRID!$B$31:$BI$31)*(КАЛЕНДАРЬ!$BF23=GRID!$B$33:$BI$33), 0)),
ROUNDUP(INDEX(GRID!$B$34:$BI$44,MATCH(G$7,GRID!$A$34:$A$44,0),MATCH(1,($U$2=GRID!$B$31:$BI$31)*(КАЛЕНДАРЬ!$BF23=GRID!$B$33:$BI$33),0))*(1-GRID!$B$69),0))</f>
        <v>27000</v>
      </c>
      <c r="H552" s="47" cm="1">
        <f t="array" ref="H552">IF($I$2="Открытый тариф",
INDEX(GRID!$B$47:$BI$57,MATCH(G$7,GRID!$A$47:$A$57,0),MATCH(1,($U$2=GRID!$B$31:$BI$31)*(КАЛЕНДАРЬ!$BF23=GRID!$B$33:$BI$33), 0)),
ROUNDUP(INDEX(GRID!$B$47:$BI$57,MATCH(G$7,GRID!$A$47:$A$57,0),MATCH(1,($U$2=GRID!$B$31:$BI$31)*(КАЛЕНДАРЬ!$BF23=GRID!$B$33:$BI$33),0))*(1-GRID!$B$69),0))</f>
        <v>29600</v>
      </c>
      <c r="I552" s="47" cm="1">
        <f t="array" ref="I552">IF($I$2="Открытый тариф",
INDEX(GRID!$B$34:$BI$44,MATCH(I$7,GRID!$A$34:$A$44,0),MATCH(1,($U$2=GRID!$B$31:$BI$31)*(КАЛЕНДАРЬ!$BF23=GRID!$B$33:$BI$33), 0)),
ROUNDUP(INDEX(GRID!$B$34:$BI$44,MATCH(I$7,GRID!$A$34:$A$44,0),MATCH(1,($U$2=GRID!$B$31:$BI$31)*(КАЛЕНДАРЬ!$BF23=GRID!$B$33:$BI$33),0))*(1-GRID!$B$69),0))</f>
        <v>28900</v>
      </c>
      <c r="J552" s="47" cm="1">
        <f t="array" ref="J552">IF($I$2="Открытый тариф",
INDEX(GRID!$B$47:$BI$57,MATCH(I$7,GRID!$A$47:$A$57,0),MATCH(1,($U$2=GRID!$B$31:$BI$31)*(КАЛЕНДАРЬ!$BF23=GRID!$B$33:$BI$33), 0)),
ROUNDUP(INDEX(GRID!$B$47:$BI$57,MATCH(I$7,GRID!$A$47:$A$57,0),MATCH(1,($U$2=GRID!$B$31:$BI$31)*(КАЛЕНДАРЬ!$BF23=GRID!$B$33:$BI$33),0))*(1-GRID!$B$69),0))</f>
        <v>31500</v>
      </c>
      <c r="K552" s="47" cm="1">
        <f t="array" ref="K552">IF($I$2="Открытый тариф",
INDEX(GRID!$B$34:$BI$44,MATCH(K$7,GRID!$A$34:$A$44,0),MATCH(1,($U$2=GRID!$B$31:$BI$31)*(КАЛЕНДАРЬ!$BF23=GRID!$B$33:$BI$33), 0)),
ROUNDUP(INDEX(GRID!$B$34:$BI$44,MATCH(K$7,GRID!$A$34:$A$44,0),MATCH(1,($U$2=GRID!$B$31:$BI$31)*(КАЛЕНДАРЬ!$BF23=GRID!$B$33:$BI$33),0))*(1-GRID!$B$69),0))</f>
        <v>30000</v>
      </c>
      <c r="L552" s="47" cm="1">
        <f t="array" ref="L552">IF($I$2="Открытый тариф",
INDEX(GRID!$B$47:$BI$57,MATCH(K$7,GRID!$A$47:$A$57,0),MATCH(1,($U$2=GRID!$B$31:$BI$31)*(КАЛЕНДАРЬ!$BF23=GRID!$B$33:$BI$33), 0)),
ROUNDUP(INDEX(GRID!$B$47:$BI$57,MATCH(K$7,GRID!$A$47:$A$57,0),MATCH(1,($U$2=GRID!$B$31:$BI$31)*(КАЛЕНДАРЬ!$BF23=GRID!$B$33:$BI$33),0))*(1-GRID!$B$69),0))</f>
        <v>32600</v>
      </c>
      <c r="M552" s="47" cm="1">
        <f t="array" ref="M552">IF($I$2="Открытый тариф",
INDEX(GRID!$B$34:$BI$44,MATCH(M$7,GRID!$A$34:$A$44,0),MATCH(1,($U$2=GRID!$B$31:$BI$31)*(КАЛЕНДАРЬ!$BF23=GRID!$B$33:$BI$33), 0)),
ROUNDUP(INDEX(GRID!$B$34:$BI$44,MATCH(M$7,GRID!$A$34:$A$44,0),MATCH(1,($U$2=GRID!$B$31:$BI$31)*(КАЛЕНДАРЬ!$BF23=GRID!$B$33:$BI$33),0))*(1-GRID!$B$69),0))</f>
        <v>31900</v>
      </c>
      <c r="N552" s="47" cm="1">
        <f t="array" ref="N552">IF($I$2="Открытый тариф",
INDEX(GRID!$B$47:$BI$57,MATCH(M$7,GRID!$A$47:$A$57,0),MATCH(1,($U$2=GRID!$B$31:$BI$31)*(КАЛЕНДАРЬ!$BF23=GRID!$B$33:$BI$33), 0)),
ROUNDUP(INDEX(GRID!$B$47:$BI$57,MATCH(M$7,GRID!$A$47:$A$57,0),MATCH(1,($U$2=GRID!$B$31:$BI$31)*(КАЛЕНДАРЬ!$BF23=GRID!$B$33:$BI$33),0))*(1-GRID!$B$69),0))</f>
        <v>34500</v>
      </c>
      <c r="O552" s="47" cm="1">
        <f t="array" ref="O552">IF($I$2="Открытый тариф",
INDEX(GRID!$B$34:$BI$44,MATCH(O$7,GRID!$A$34:$A$44,0),MATCH(1,($U$2=GRID!$B$31:$BI$31)*(КАЛЕНДАРЬ!$BF23=GRID!$B$33:$BI$33), 0)),
ROUNDUP(INDEX(GRID!$B$34:$BI$44,MATCH(O$7,GRID!$A$34:$A$44,0),MATCH(1,($U$2=GRID!$B$31:$BI$31)*(КАЛЕНДАРЬ!$BF23=GRID!$B$33:$BI$33),0))*(1-GRID!$B$69),0))</f>
        <v>39200</v>
      </c>
      <c r="P552" s="47" cm="1">
        <f t="array" ref="P552">IF($I$2="Открытый тариф",
INDEX(GRID!$B$47:$BI$57,MATCH(O$7,GRID!$A$47:$A$57,0),MATCH(1,($U$2=GRID!$B$31:$BI$31)*(КАЛЕНДАРЬ!$BF23=GRID!$B$33:$BI$33), 0)),
ROUNDUP(INDEX(GRID!$B$47:$BI$57,MATCH(O$7,GRID!$A$47:$A$57,0),MATCH(1,($U$2=GRID!$B$31:$BI$31)*(КАЛЕНДАРЬ!$BF23=GRID!$B$33:$BI$33),0))*(1-GRID!$B$69),0))</f>
        <v>41800</v>
      </c>
      <c r="Q552" s="47" cm="1">
        <f t="array" ref="Q552">IF($I$2="Открытый тариф",
INDEX(GRID!$B$34:$BI$44,MATCH(Q$7,GRID!$A$34:$A$44,0),MATCH(1,($U$2=GRID!$B$31:$BI$31)*(КАЛЕНДАРЬ!$BF23=GRID!$B$33:$BI$33), 0)),
ROUNDUP(INDEX(GRID!$B$34:$BI$44,MATCH(Q$7,GRID!$A$34:$A$44,0),MATCH(1,($U$2=GRID!$B$31:$BI$31)*(КАЛЕНДАРЬ!$BF23=GRID!$B$33:$BI$33),0))*(1-GRID!$B$69),0))</f>
        <v>41300</v>
      </c>
      <c r="R552" s="47" cm="1">
        <f t="array" ref="R552">IF($I$2="Открытый тариф",
INDEX(GRID!$B$47:$BI$57,MATCH(Q$7,GRID!$A$47:$A$57,0),MATCH(1,($U$2=GRID!$B$31:$BI$31)*(КАЛЕНДАРЬ!$BF23=GRID!$B$33:$BI$33), 0)),
ROUNDUP(INDEX(GRID!$B$47:$BI$57,MATCH(Q$7,GRID!$A$47:$A$57,0),MATCH(1,($U$2=GRID!$B$31:$BI$31)*(КАЛЕНДАРЬ!$BF23=GRID!$B$33:$BI$33),0))*(1-GRID!$B$69),0))</f>
        <v>43900</v>
      </c>
      <c r="S552" s="47" cm="1">
        <f t="array" ref="S552">IF($I$2="Открытый тариф",
INDEX(GRID!$B$34:$BI$44,MATCH(S$7,GRID!$A$34:$A$44,0),MATCH(1,($U$2=GRID!$B$31:$BI$31)*(КАЛЕНДАРЬ!$BF23=GRID!$B$33:$BI$33), 0)),
ROUNDUP(INDEX(GRID!$B$34:$BI$44,MATCH(S$7,GRID!$A$34:$A$44,0),MATCH(1,($U$2=GRID!$B$31:$BI$31)*(КАЛЕНДАРЬ!$BF23=GRID!$B$33:$BI$33),0))*(1-GRID!$B$69),0))</f>
        <v>45000</v>
      </c>
      <c r="T552" s="47" cm="1">
        <f t="array" ref="T552">IF($I$2="Открытый тариф",
INDEX(GRID!$B$47:$BI$57,MATCH(S$7,GRID!$A$47:$A$57,0),MATCH(1,($U$2=GRID!$B$31:$BI$31)*(КАЛЕНДАРЬ!$BF23=GRID!$B$33:$BI$33), 0)),
ROUNDUP(INDEX(GRID!$B$47:$BI$57,MATCH(S$7,GRID!$A$47:$A$57,0),MATCH(1,($U$2=GRID!$B$31:$BI$31)*(КАЛЕНДАРЬ!$BF23=GRID!$B$33:$BI$33),0))*(1-GRID!$B$69),0))</f>
        <v>47600</v>
      </c>
      <c r="U552" s="47" cm="1">
        <f t="array" ref="U552">IF($I$2="Открытый тариф",
INDEX(GRID!$B$34:$BI$44,MATCH(U$7,GRID!$A$34:$A$44,0),MATCH(1,($U$2=GRID!$B$31:$BI$31)*(КАЛЕНДАРЬ!$BF23=GRID!$B$33:$BI$33), 0)),
ROUNDUP(INDEX(GRID!$B$34:$BI$44,MATCH(U$7,GRID!$A$34:$A$44,0),MATCH(1,($U$2=GRID!$B$31:$BI$31)*(КАЛЕНДАРЬ!$BF23=GRID!$B$33:$BI$33),0))*(1-GRID!$B$69),0))</f>
        <v>51300</v>
      </c>
      <c r="V552" s="47" cm="1">
        <f t="array" ref="V552">IF($I$2="Открытый тариф",
INDEX(GRID!$B$47:$BI$57,MATCH(U$7,GRID!$A$47:$A$57,0),MATCH(1,($U$2=GRID!$B$31:$BI$31)*(КАЛЕНДАРЬ!$BF23=GRID!$B$33:$BI$33), 0)),
ROUNDUP(INDEX(GRID!$B$47:$BI$57,MATCH(U$7,GRID!$A$47:$A$57,0),MATCH(1,($U$2=GRID!$B$31:$BI$31)*(КАЛЕНДАРЬ!$BF23=GRID!$B$33:$BI$33),0))*(1-GRID!$B$69),0))</f>
        <v>53900</v>
      </c>
      <c r="W552" s="47" cm="1">
        <f t="array" ref="W552">IF($I$2="Открытый тариф",
INDEX(GRID!$B$34:$BI$44,MATCH(W$7,GRID!$A$34:$A$44,0),MATCH(1,($U$2=GRID!$B$31:$BI$31)*(КАЛЕНДАРЬ!$BF23=GRID!$B$33:$BI$33), 0)),
ROUNDUP(INDEX(GRID!$B$34:$BI$44,MATCH(W$7,GRID!$A$34:$A$44,0),MATCH(1,($U$2=GRID!$B$31:$BI$31)*(КАЛЕНДАРЬ!$BF23=GRID!$B$33:$BI$33),0))*(1-GRID!$B$69),0))</f>
        <v>157400</v>
      </c>
      <c r="X552" s="47" cm="1">
        <f t="array" ref="X552">IF($I$2="Открытый тариф",
INDEX(GRID!$B$47:$BI$57,MATCH(W$7,GRID!$A$47:$A$57,0),MATCH(1,($U$2=GRID!$B$31:$BI$31)*(КАЛЕНДАРЬ!$BF23=GRID!$B$33:$BI$33), 0)),
ROUNDUP(INDEX(GRID!$B$47:$BI$57,MATCH(W$7,GRID!$A$47:$A$57,0),MATCH(1,($U$2=GRID!$B$31:$BI$31)*(КАЛЕНДАРЬ!$BF23=GRID!$B$33:$BI$33),0))*(1-GRID!$B$69),0))</f>
        <v>160000</v>
      </c>
    </row>
    <row r="553" spans="1:24" x14ac:dyDescent="0.2">
      <c r="A553" s="117" t="s">
        <v>44</v>
      </c>
      <c r="B553" s="117">
        <v>21</v>
      </c>
      <c r="C553" s="47" cm="1">
        <f t="array" ref="C553">IF($I$2="Открытый тариф",
INDEX(GRID!$B$34:$BI$44,MATCH(C$7,GRID!$A$34:$A$44,0),MATCH(1,($U$2=GRID!$B$31:$BI$31)*(КАЛЕНДАРЬ!$BF24=GRID!$B$33:$BI$33), 0)),
ROUNDUP(INDEX(GRID!$B$34:$BI$44,MATCH(C$7,GRID!$A$34:$A$44,0),MATCH(1,($U$2=GRID!$B$31:$BI$31)*(КАЛЕНДАРЬ!$BF24=GRID!$B$33:$BI$33),0))*(1-GRID!$B$69),0))</f>
        <v>24000</v>
      </c>
      <c r="D553" s="47" cm="1">
        <f t="array" ref="D553">IF($I$2="Открытый тариф",
INDEX(GRID!$B$47:$BI$57,MATCH(C$7,GRID!$A$47:$A$57,0),MATCH(1,($U$2=GRID!$B$31:$BI$31)*(КАЛЕНДАРЬ!$BF24=GRID!$B$33:$BI$33), 0)),
ROUNDUP(INDEX(GRID!$B$47:$BI$57,MATCH(C$7,GRID!$A$47:$A$57,0),MATCH(1,($U$2=GRID!$B$31:$BI$31)*(КАЛЕНДАРЬ!$BF24=GRID!$B$33:$BI$33),0))*(1-GRID!$B$69),0))</f>
        <v>26600</v>
      </c>
      <c r="E553" s="47" cm="1">
        <f t="array" ref="E553">IF($I$2="Открытый тариф",
INDEX(GRID!$B$34:$BI$44,MATCH(E$7,GRID!$A$34:$A$44,0),MATCH(1,($U$2=GRID!$B$31:$BI$31)*(КАЛЕНДАРЬ!$BF24=GRID!$B$33:$BI$33), 0)),
ROUNDUP(INDEX(GRID!$B$34:$BI$44,MATCH(E$7,GRID!$A$34:$A$44,0),MATCH(1,($U$2=GRID!$B$31:$BI$31)*(КАЛЕНДАРЬ!$BF24=GRID!$B$33:$BI$33),0))*(1-GRID!$B$69),0))</f>
        <v>25900</v>
      </c>
      <c r="F553" s="47" cm="1">
        <f t="array" ref="F553">IF($I$2="Открытый тариф",
INDEX(GRID!$B$47:$BI$57,MATCH(E$7,GRID!$A$47:$A$57,0),MATCH(1,($U$2=GRID!$B$31:$BI$31)*(КАЛЕНДАРЬ!$BF24=GRID!$B$33:$BI$33), 0)),
ROUNDUP(INDEX(GRID!$B$47:$BI$57,MATCH(E$7,GRID!$A$47:$A$57,0),MATCH(1,($U$2=GRID!$B$31:$BI$31)*(КАЛЕНДАРЬ!$BF24=GRID!$B$33:$BI$33),0))*(1-GRID!$B$69),0))</f>
        <v>28500</v>
      </c>
      <c r="G553" s="47" cm="1">
        <f t="array" ref="G553">IF($I$2="Открытый тариф",
INDEX(GRID!$B$34:$BI$44,MATCH(G$7,GRID!$A$34:$A$44,0),MATCH(1,($U$2=GRID!$B$31:$BI$31)*(КАЛЕНДАРЬ!$BF24=GRID!$B$33:$BI$33), 0)),
ROUNDUP(INDEX(GRID!$B$34:$BI$44,MATCH(G$7,GRID!$A$34:$A$44,0),MATCH(1,($U$2=GRID!$B$31:$BI$31)*(КАЛЕНДАРЬ!$BF24=GRID!$B$33:$BI$33),0))*(1-GRID!$B$69),0))</f>
        <v>27000</v>
      </c>
      <c r="H553" s="47" cm="1">
        <f t="array" ref="H553">IF($I$2="Открытый тариф",
INDEX(GRID!$B$47:$BI$57,MATCH(G$7,GRID!$A$47:$A$57,0),MATCH(1,($U$2=GRID!$B$31:$BI$31)*(КАЛЕНДАРЬ!$BF24=GRID!$B$33:$BI$33), 0)),
ROUNDUP(INDEX(GRID!$B$47:$BI$57,MATCH(G$7,GRID!$A$47:$A$57,0),MATCH(1,($U$2=GRID!$B$31:$BI$31)*(КАЛЕНДАРЬ!$BF24=GRID!$B$33:$BI$33),0))*(1-GRID!$B$69),0))</f>
        <v>29600</v>
      </c>
      <c r="I553" s="47" cm="1">
        <f t="array" ref="I553">IF($I$2="Открытый тариф",
INDEX(GRID!$B$34:$BI$44,MATCH(I$7,GRID!$A$34:$A$44,0),MATCH(1,($U$2=GRID!$B$31:$BI$31)*(КАЛЕНДАРЬ!$BF24=GRID!$B$33:$BI$33), 0)),
ROUNDUP(INDEX(GRID!$B$34:$BI$44,MATCH(I$7,GRID!$A$34:$A$44,0),MATCH(1,($U$2=GRID!$B$31:$BI$31)*(КАЛЕНДАРЬ!$BF24=GRID!$B$33:$BI$33),0))*(1-GRID!$B$69),0))</f>
        <v>28900</v>
      </c>
      <c r="J553" s="47" cm="1">
        <f t="array" ref="J553">IF($I$2="Открытый тариф",
INDEX(GRID!$B$47:$BI$57,MATCH(I$7,GRID!$A$47:$A$57,0),MATCH(1,($U$2=GRID!$B$31:$BI$31)*(КАЛЕНДАРЬ!$BF24=GRID!$B$33:$BI$33), 0)),
ROUNDUP(INDEX(GRID!$B$47:$BI$57,MATCH(I$7,GRID!$A$47:$A$57,0),MATCH(1,($U$2=GRID!$B$31:$BI$31)*(КАЛЕНДАРЬ!$BF24=GRID!$B$33:$BI$33),0))*(1-GRID!$B$69),0))</f>
        <v>31500</v>
      </c>
      <c r="K553" s="47" cm="1">
        <f t="array" ref="K553">IF($I$2="Открытый тариф",
INDEX(GRID!$B$34:$BI$44,MATCH(K$7,GRID!$A$34:$A$44,0),MATCH(1,($U$2=GRID!$B$31:$BI$31)*(КАЛЕНДАРЬ!$BF24=GRID!$B$33:$BI$33), 0)),
ROUNDUP(INDEX(GRID!$B$34:$BI$44,MATCH(K$7,GRID!$A$34:$A$44,0),MATCH(1,($U$2=GRID!$B$31:$BI$31)*(КАЛЕНДАРЬ!$BF24=GRID!$B$33:$BI$33),0))*(1-GRID!$B$69),0))</f>
        <v>30000</v>
      </c>
      <c r="L553" s="47" cm="1">
        <f t="array" ref="L553">IF($I$2="Открытый тариф",
INDEX(GRID!$B$47:$BI$57,MATCH(K$7,GRID!$A$47:$A$57,0),MATCH(1,($U$2=GRID!$B$31:$BI$31)*(КАЛЕНДАРЬ!$BF24=GRID!$B$33:$BI$33), 0)),
ROUNDUP(INDEX(GRID!$B$47:$BI$57,MATCH(K$7,GRID!$A$47:$A$57,0),MATCH(1,($U$2=GRID!$B$31:$BI$31)*(КАЛЕНДАРЬ!$BF24=GRID!$B$33:$BI$33),0))*(1-GRID!$B$69),0))</f>
        <v>32600</v>
      </c>
      <c r="M553" s="47" cm="1">
        <f t="array" ref="M553">IF($I$2="Открытый тариф",
INDEX(GRID!$B$34:$BI$44,MATCH(M$7,GRID!$A$34:$A$44,0),MATCH(1,($U$2=GRID!$B$31:$BI$31)*(КАЛЕНДАРЬ!$BF24=GRID!$B$33:$BI$33), 0)),
ROUNDUP(INDEX(GRID!$B$34:$BI$44,MATCH(M$7,GRID!$A$34:$A$44,0),MATCH(1,($U$2=GRID!$B$31:$BI$31)*(КАЛЕНДАРЬ!$BF24=GRID!$B$33:$BI$33),0))*(1-GRID!$B$69),0))</f>
        <v>31900</v>
      </c>
      <c r="N553" s="47" cm="1">
        <f t="array" ref="N553">IF($I$2="Открытый тариф",
INDEX(GRID!$B$47:$BI$57,MATCH(M$7,GRID!$A$47:$A$57,0),MATCH(1,($U$2=GRID!$B$31:$BI$31)*(КАЛЕНДАРЬ!$BF24=GRID!$B$33:$BI$33), 0)),
ROUNDUP(INDEX(GRID!$B$47:$BI$57,MATCH(M$7,GRID!$A$47:$A$57,0),MATCH(1,($U$2=GRID!$B$31:$BI$31)*(КАЛЕНДАРЬ!$BF24=GRID!$B$33:$BI$33),0))*(1-GRID!$B$69),0))</f>
        <v>34500</v>
      </c>
      <c r="O553" s="47" cm="1">
        <f t="array" ref="O553">IF($I$2="Открытый тариф",
INDEX(GRID!$B$34:$BI$44,MATCH(O$7,GRID!$A$34:$A$44,0),MATCH(1,($U$2=GRID!$B$31:$BI$31)*(КАЛЕНДАРЬ!$BF24=GRID!$B$33:$BI$33), 0)),
ROUNDUP(INDEX(GRID!$B$34:$BI$44,MATCH(O$7,GRID!$A$34:$A$44,0),MATCH(1,($U$2=GRID!$B$31:$BI$31)*(КАЛЕНДАРЬ!$BF24=GRID!$B$33:$BI$33),0))*(1-GRID!$B$69),0))</f>
        <v>39200</v>
      </c>
      <c r="P553" s="47" cm="1">
        <f t="array" ref="P553">IF($I$2="Открытый тариф",
INDEX(GRID!$B$47:$BI$57,MATCH(O$7,GRID!$A$47:$A$57,0),MATCH(1,($U$2=GRID!$B$31:$BI$31)*(КАЛЕНДАРЬ!$BF24=GRID!$B$33:$BI$33), 0)),
ROUNDUP(INDEX(GRID!$B$47:$BI$57,MATCH(O$7,GRID!$A$47:$A$57,0),MATCH(1,($U$2=GRID!$B$31:$BI$31)*(КАЛЕНДАРЬ!$BF24=GRID!$B$33:$BI$33),0))*(1-GRID!$B$69),0))</f>
        <v>41800</v>
      </c>
      <c r="Q553" s="47" cm="1">
        <f t="array" ref="Q553">IF($I$2="Открытый тариф",
INDEX(GRID!$B$34:$BI$44,MATCH(Q$7,GRID!$A$34:$A$44,0),MATCH(1,($U$2=GRID!$B$31:$BI$31)*(КАЛЕНДАРЬ!$BF24=GRID!$B$33:$BI$33), 0)),
ROUNDUP(INDEX(GRID!$B$34:$BI$44,MATCH(Q$7,GRID!$A$34:$A$44,0),MATCH(1,($U$2=GRID!$B$31:$BI$31)*(КАЛЕНДАРЬ!$BF24=GRID!$B$33:$BI$33),0))*(1-GRID!$B$69),0))</f>
        <v>41300</v>
      </c>
      <c r="R553" s="47" cm="1">
        <f t="array" ref="R553">IF($I$2="Открытый тариф",
INDEX(GRID!$B$47:$BI$57,MATCH(Q$7,GRID!$A$47:$A$57,0),MATCH(1,($U$2=GRID!$B$31:$BI$31)*(КАЛЕНДАРЬ!$BF24=GRID!$B$33:$BI$33), 0)),
ROUNDUP(INDEX(GRID!$B$47:$BI$57,MATCH(Q$7,GRID!$A$47:$A$57,0),MATCH(1,($U$2=GRID!$B$31:$BI$31)*(КАЛЕНДАРЬ!$BF24=GRID!$B$33:$BI$33),0))*(1-GRID!$B$69),0))</f>
        <v>43900</v>
      </c>
      <c r="S553" s="47" cm="1">
        <f t="array" ref="S553">IF($I$2="Открытый тариф",
INDEX(GRID!$B$34:$BI$44,MATCH(S$7,GRID!$A$34:$A$44,0),MATCH(1,($U$2=GRID!$B$31:$BI$31)*(КАЛЕНДАРЬ!$BF24=GRID!$B$33:$BI$33), 0)),
ROUNDUP(INDEX(GRID!$B$34:$BI$44,MATCH(S$7,GRID!$A$34:$A$44,0),MATCH(1,($U$2=GRID!$B$31:$BI$31)*(КАЛЕНДАРЬ!$BF24=GRID!$B$33:$BI$33),0))*(1-GRID!$B$69),0))</f>
        <v>45000</v>
      </c>
      <c r="T553" s="47" cm="1">
        <f t="array" ref="T553">IF($I$2="Открытый тариф",
INDEX(GRID!$B$47:$BI$57,MATCH(S$7,GRID!$A$47:$A$57,0),MATCH(1,($U$2=GRID!$B$31:$BI$31)*(КАЛЕНДАРЬ!$BF24=GRID!$B$33:$BI$33), 0)),
ROUNDUP(INDEX(GRID!$B$47:$BI$57,MATCH(S$7,GRID!$A$47:$A$57,0),MATCH(1,($U$2=GRID!$B$31:$BI$31)*(КАЛЕНДАРЬ!$BF24=GRID!$B$33:$BI$33),0))*(1-GRID!$B$69),0))</f>
        <v>47600</v>
      </c>
      <c r="U553" s="47" cm="1">
        <f t="array" ref="U553">IF($I$2="Открытый тариф",
INDEX(GRID!$B$34:$BI$44,MATCH(U$7,GRID!$A$34:$A$44,0),MATCH(1,($U$2=GRID!$B$31:$BI$31)*(КАЛЕНДАРЬ!$BF24=GRID!$B$33:$BI$33), 0)),
ROUNDUP(INDEX(GRID!$B$34:$BI$44,MATCH(U$7,GRID!$A$34:$A$44,0),MATCH(1,($U$2=GRID!$B$31:$BI$31)*(КАЛЕНДАРЬ!$BF24=GRID!$B$33:$BI$33),0))*(1-GRID!$B$69),0))</f>
        <v>51300</v>
      </c>
      <c r="V553" s="47" cm="1">
        <f t="array" ref="V553">IF($I$2="Открытый тариф",
INDEX(GRID!$B$47:$BI$57,MATCH(U$7,GRID!$A$47:$A$57,0),MATCH(1,($U$2=GRID!$B$31:$BI$31)*(КАЛЕНДАРЬ!$BF24=GRID!$B$33:$BI$33), 0)),
ROUNDUP(INDEX(GRID!$B$47:$BI$57,MATCH(U$7,GRID!$A$47:$A$57,0),MATCH(1,($U$2=GRID!$B$31:$BI$31)*(КАЛЕНДАРЬ!$BF24=GRID!$B$33:$BI$33),0))*(1-GRID!$B$69),0))</f>
        <v>53900</v>
      </c>
      <c r="W553" s="47" cm="1">
        <f t="array" ref="W553">IF($I$2="Открытый тариф",
INDEX(GRID!$B$34:$BI$44,MATCH(W$7,GRID!$A$34:$A$44,0),MATCH(1,($U$2=GRID!$B$31:$BI$31)*(КАЛЕНДАРЬ!$BF24=GRID!$B$33:$BI$33), 0)),
ROUNDUP(INDEX(GRID!$B$34:$BI$44,MATCH(W$7,GRID!$A$34:$A$44,0),MATCH(1,($U$2=GRID!$B$31:$BI$31)*(КАЛЕНДАРЬ!$BF24=GRID!$B$33:$BI$33),0))*(1-GRID!$B$69),0))</f>
        <v>157400</v>
      </c>
      <c r="X553" s="47" cm="1">
        <f t="array" ref="X553">IF($I$2="Открытый тариф",
INDEX(GRID!$B$47:$BI$57,MATCH(W$7,GRID!$A$47:$A$57,0),MATCH(1,($U$2=GRID!$B$31:$BI$31)*(КАЛЕНДАРЬ!$BF24=GRID!$B$33:$BI$33), 0)),
ROUNDUP(INDEX(GRID!$B$47:$BI$57,MATCH(W$7,GRID!$A$47:$A$57,0),MATCH(1,($U$2=GRID!$B$31:$BI$31)*(КАЛЕНДАРЬ!$BF24=GRID!$B$33:$BI$33),0))*(1-GRID!$B$69),0))</f>
        <v>160000</v>
      </c>
    </row>
    <row r="554" spans="1:24" x14ac:dyDescent="0.2">
      <c r="A554" s="117" t="s">
        <v>45</v>
      </c>
      <c r="B554" s="117">
        <v>22</v>
      </c>
      <c r="C554" s="47" cm="1">
        <f t="array" ref="C554">IF($I$2="Открытый тариф",
INDEX(GRID!$B$34:$BI$44,MATCH(C$7,GRID!$A$34:$A$44,0),MATCH(1,($U$2=GRID!$B$31:$BI$31)*(КАЛЕНДАРЬ!$BF25=GRID!$B$33:$BI$33), 0)),
ROUNDUP(INDEX(GRID!$B$34:$BI$44,MATCH(C$7,GRID!$A$34:$A$44,0),MATCH(1,($U$2=GRID!$B$31:$BI$31)*(КАЛЕНДАРЬ!$BF25=GRID!$B$33:$BI$33),0))*(1-GRID!$B$69),0))</f>
        <v>24000</v>
      </c>
      <c r="D554" s="47" cm="1">
        <f t="array" ref="D554">IF($I$2="Открытый тариф",
INDEX(GRID!$B$47:$BI$57,MATCH(C$7,GRID!$A$47:$A$57,0),MATCH(1,($U$2=GRID!$B$31:$BI$31)*(КАЛЕНДАРЬ!$BF25=GRID!$B$33:$BI$33), 0)),
ROUNDUP(INDEX(GRID!$B$47:$BI$57,MATCH(C$7,GRID!$A$47:$A$57,0),MATCH(1,($U$2=GRID!$B$31:$BI$31)*(КАЛЕНДАРЬ!$BF25=GRID!$B$33:$BI$33),0))*(1-GRID!$B$69),0))</f>
        <v>26600</v>
      </c>
      <c r="E554" s="47" cm="1">
        <f t="array" ref="E554">IF($I$2="Открытый тариф",
INDEX(GRID!$B$34:$BI$44,MATCH(E$7,GRID!$A$34:$A$44,0),MATCH(1,($U$2=GRID!$B$31:$BI$31)*(КАЛЕНДАРЬ!$BF25=GRID!$B$33:$BI$33), 0)),
ROUNDUP(INDEX(GRID!$B$34:$BI$44,MATCH(E$7,GRID!$A$34:$A$44,0),MATCH(1,($U$2=GRID!$B$31:$BI$31)*(КАЛЕНДАРЬ!$BF25=GRID!$B$33:$BI$33),0))*(1-GRID!$B$69),0))</f>
        <v>25900</v>
      </c>
      <c r="F554" s="47" cm="1">
        <f t="array" ref="F554">IF($I$2="Открытый тариф",
INDEX(GRID!$B$47:$BI$57,MATCH(E$7,GRID!$A$47:$A$57,0),MATCH(1,($U$2=GRID!$B$31:$BI$31)*(КАЛЕНДАРЬ!$BF25=GRID!$B$33:$BI$33), 0)),
ROUNDUP(INDEX(GRID!$B$47:$BI$57,MATCH(E$7,GRID!$A$47:$A$57,0),MATCH(1,($U$2=GRID!$B$31:$BI$31)*(КАЛЕНДАРЬ!$BF25=GRID!$B$33:$BI$33),0))*(1-GRID!$B$69),0))</f>
        <v>28500</v>
      </c>
      <c r="G554" s="47" cm="1">
        <f t="array" ref="G554">IF($I$2="Открытый тариф",
INDEX(GRID!$B$34:$BI$44,MATCH(G$7,GRID!$A$34:$A$44,0),MATCH(1,($U$2=GRID!$B$31:$BI$31)*(КАЛЕНДАРЬ!$BF25=GRID!$B$33:$BI$33), 0)),
ROUNDUP(INDEX(GRID!$B$34:$BI$44,MATCH(G$7,GRID!$A$34:$A$44,0),MATCH(1,($U$2=GRID!$B$31:$BI$31)*(КАЛЕНДАРЬ!$BF25=GRID!$B$33:$BI$33),0))*(1-GRID!$B$69),0))</f>
        <v>27000</v>
      </c>
      <c r="H554" s="47" cm="1">
        <f t="array" ref="H554">IF($I$2="Открытый тариф",
INDEX(GRID!$B$47:$BI$57,MATCH(G$7,GRID!$A$47:$A$57,0),MATCH(1,($U$2=GRID!$B$31:$BI$31)*(КАЛЕНДАРЬ!$BF25=GRID!$B$33:$BI$33), 0)),
ROUNDUP(INDEX(GRID!$B$47:$BI$57,MATCH(G$7,GRID!$A$47:$A$57,0),MATCH(1,($U$2=GRID!$B$31:$BI$31)*(КАЛЕНДАРЬ!$BF25=GRID!$B$33:$BI$33),0))*(1-GRID!$B$69),0))</f>
        <v>29600</v>
      </c>
      <c r="I554" s="47" cm="1">
        <f t="array" ref="I554">IF($I$2="Открытый тариф",
INDEX(GRID!$B$34:$BI$44,MATCH(I$7,GRID!$A$34:$A$44,0),MATCH(1,($U$2=GRID!$B$31:$BI$31)*(КАЛЕНДАРЬ!$BF25=GRID!$B$33:$BI$33), 0)),
ROUNDUP(INDEX(GRID!$B$34:$BI$44,MATCH(I$7,GRID!$A$34:$A$44,0),MATCH(1,($U$2=GRID!$B$31:$BI$31)*(КАЛЕНДАРЬ!$BF25=GRID!$B$33:$BI$33),0))*(1-GRID!$B$69),0))</f>
        <v>28900</v>
      </c>
      <c r="J554" s="47" cm="1">
        <f t="array" ref="J554">IF($I$2="Открытый тариф",
INDEX(GRID!$B$47:$BI$57,MATCH(I$7,GRID!$A$47:$A$57,0),MATCH(1,($U$2=GRID!$B$31:$BI$31)*(КАЛЕНДАРЬ!$BF25=GRID!$B$33:$BI$33), 0)),
ROUNDUP(INDEX(GRID!$B$47:$BI$57,MATCH(I$7,GRID!$A$47:$A$57,0),MATCH(1,($U$2=GRID!$B$31:$BI$31)*(КАЛЕНДАРЬ!$BF25=GRID!$B$33:$BI$33),0))*(1-GRID!$B$69),0))</f>
        <v>31500</v>
      </c>
      <c r="K554" s="47" cm="1">
        <f t="array" ref="K554">IF($I$2="Открытый тариф",
INDEX(GRID!$B$34:$BI$44,MATCH(K$7,GRID!$A$34:$A$44,0),MATCH(1,($U$2=GRID!$B$31:$BI$31)*(КАЛЕНДАРЬ!$BF25=GRID!$B$33:$BI$33), 0)),
ROUNDUP(INDEX(GRID!$B$34:$BI$44,MATCH(K$7,GRID!$A$34:$A$44,0),MATCH(1,($U$2=GRID!$B$31:$BI$31)*(КАЛЕНДАРЬ!$BF25=GRID!$B$33:$BI$33),0))*(1-GRID!$B$69),0))</f>
        <v>30000</v>
      </c>
      <c r="L554" s="47" cm="1">
        <f t="array" ref="L554">IF($I$2="Открытый тариф",
INDEX(GRID!$B$47:$BI$57,MATCH(K$7,GRID!$A$47:$A$57,0),MATCH(1,($U$2=GRID!$B$31:$BI$31)*(КАЛЕНДАРЬ!$BF25=GRID!$B$33:$BI$33), 0)),
ROUNDUP(INDEX(GRID!$B$47:$BI$57,MATCH(K$7,GRID!$A$47:$A$57,0),MATCH(1,($U$2=GRID!$B$31:$BI$31)*(КАЛЕНДАРЬ!$BF25=GRID!$B$33:$BI$33),0))*(1-GRID!$B$69),0))</f>
        <v>32600</v>
      </c>
      <c r="M554" s="47" cm="1">
        <f t="array" ref="M554">IF($I$2="Открытый тариф",
INDEX(GRID!$B$34:$BI$44,MATCH(M$7,GRID!$A$34:$A$44,0),MATCH(1,($U$2=GRID!$B$31:$BI$31)*(КАЛЕНДАРЬ!$BF25=GRID!$B$33:$BI$33), 0)),
ROUNDUP(INDEX(GRID!$B$34:$BI$44,MATCH(M$7,GRID!$A$34:$A$44,0),MATCH(1,($U$2=GRID!$B$31:$BI$31)*(КАЛЕНДАРЬ!$BF25=GRID!$B$33:$BI$33),0))*(1-GRID!$B$69),0))</f>
        <v>31900</v>
      </c>
      <c r="N554" s="47" cm="1">
        <f t="array" ref="N554">IF($I$2="Открытый тариф",
INDEX(GRID!$B$47:$BI$57,MATCH(M$7,GRID!$A$47:$A$57,0),MATCH(1,($U$2=GRID!$B$31:$BI$31)*(КАЛЕНДАРЬ!$BF25=GRID!$B$33:$BI$33), 0)),
ROUNDUP(INDEX(GRID!$B$47:$BI$57,MATCH(M$7,GRID!$A$47:$A$57,0),MATCH(1,($U$2=GRID!$B$31:$BI$31)*(КАЛЕНДАРЬ!$BF25=GRID!$B$33:$BI$33),0))*(1-GRID!$B$69),0))</f>
        <v>34500</v>
      </c>
      <c r="O554" s="47" cm="1">
        <f t="array" ref="O554">IF($I$2="Открытый тариф",
INDEX(GRID!$B$34:$BI$44,MATCH(O$7,GRID!$A$34:$A$44,0),MATCH(1,($U$2=GRID!$B$31:$BI$31)*(КАЛЕНДАРЬ!$BF25=GRID!$B$33:$BI$33), 0)),
ROUNDUP(INDEX(GRID!$B$34:$BI$44,MATCH(O$7,GRID!$A$34:$A$44,0),MATCH(1,($U$2=GRID!$B$31:$BI$31)*(КАЛЕНДАРЬ!$BF25=GRID!$B$33:$BI$33),0))*(1-GRID!$B$69),0))</f>
        <v>39200</v>
      </c>
      <c r="P554" s="47" cm="1">
        <f t="array" ref="P554">IF($I$2="Открытый тариф",
INDEX(GRID!$B$47:$BI$57,MATCH(O$7,GRID!$A$47:$A$57,0),MATCH(1,($U$2=GRID!$B$31:$BI$31)*(КАЛЕНДАРЬ!$BF25=GRID!$B$33:$BI$33), 0)),
ROUNDUP(INDEX(GRID!$B$47:$BI$57,MATCH(O$7,GRID!$A$47:$A$57,0),MATCH(1,($U$2=GRID!$B$31:$BI$31)*(КАЛЕНДАРЬ!$BF25=GRID!$B$33:$BI$33),0))*(1-GRID!$B$69),0))</f>
        <v>41800</v>
      </c>
      <c r="Q554" s="47" cm="1">
        <f t="array" ref="Q554">IF($I$2="Открытый тариф",
INDEX(GRID!$B$34:$BI$44,MATCH(Q$7,GRID!$A$34:$A$44,0),MATCH(1,($U$2=GRID!$B$31:$BI$31)*(КАЛЕНДАРЬ!$BF25=GRID!$B$33:$BI$33), 0)),
ROUNDUP(INDEX(GRID!$B$34:$BI$44,MATCH(Q$7,GRID!$A$34:$A$44,0),MATCH(1,($U$2=GRID!$B$31:$BI$31)*(КАЛЕНДАРЬ!$BF25=GRID!$B$33:$BI$33),0))*(1-GRID!$B$69),0))</f>
        <v>41300</v>
      </c>
      <c r="R554" s="47" cm="1">
        <f t="array" ref="R554">IF($I$2="Открытый тариф",
INDEX(GRID!$B$47:$BI$57,MATCH(Q$7,GRID!$A$47:$A$57,0),MATCH(1,($U$2=GRID!$B$31:$BI$31)*(КАЛЕНДАРЬ!$BF25=GRID!$B$33:$BI$33), 0)),
ROUNDUP(INDEX(GRID!$B$47:$BI$57,MATCH(Q$7,GRID!$A$47:$A$57,0),MATCH(1,($U$2=GRID!$B$31:$BI$31)*(КАЛЕНДАРЬ!$BF25=GRID!$B$33:$BI$33),0))*(1-GRID!$B$69),0))</f>
        <v>43900</v>
      </c>
      <c r="S554" s="47" cm="1">
        <f t="array" ref="S554">IF($I$2="Открытый тариф",
INDEX(GRID!$B$34:$BI$44,MATCH(S$7,GRID!$A$34:$A$44,0),MATCH(1,($U$2=GRID!$B$31:$BI$31)*(КАЛЕНДАРЬ!$BF25=GRID!$B$33:$BI$33), 0)),
ROUNDUP(INDEX(GRID!$B$34:$BI$44,MATCH(S$7,GRID!$A$34:$A$44,0),MATCH(1,($U$2=GRID!$B$31:$BI$31)*(КАЛЕНДАРЬ!$BF25=GRID!$B$33:$BI$33),0))*(1-GRID!$B$69),0))</f>
        <v>45000</v>
      </c>
      <c r="T554" s="47" cm="1">
        <f t="array" ref="T554">IF($I$2="Открытый тариф",
INDEX(GRID!$B$47:$BI$57,MATCH(S$7,GRID!$A$47:$A$57,0),MATCH(1,($U$2=GRID!$B$31:$BI$31)*(КАЛЕНДАРЬ!$BF25=GRID!$B$33:$BI$33), 0)),
ROUNDUP(INDEX(GRID!$B$47:$BI$57,MATCH(S$7,GRID!$A$47:$A$57,0),MATCH(1,($U$2=GRID!$B$31:$BI$31)*(КАЛЕНДАРЬ!$BF25=GRID!$B$33:$BI$33),0))*(1-GRID!$B$69),0))</f>
        <v>47600</v>
      </c>
      <c r="U554" s="47" cm="1">
        <f t="array" ref="U554">IF($I$2="Открытый тариф",
INDEX(GRID!$B$34:$BI$44,MATCH(U$7,GRID!$A$34:$A$44,0),MATCH(1,($U$2=GRID!$B$31:$BI$31)*(КАЛЕНДАРЬ!$BF25=GRID!$B$33:$BI$33), 0)),
ROUNDUP(INDEX(GRID!$B$34:$BI$44,MATCH(U$7,GRID!$A$34:$A$44,0),MATCH(1,($U$2=GRID!$B$31:$BI$31)*(КАЛЕНДАРЬ!$BF25=GRID!$B$33:$BI$33),0))*(1-GRID!$B$69),0))</f>
        <v>51300</v>
      </c>
      <c r="V554" s="47" cm="1">
        <f t="array" ref="V554">IF($I$2="Открытый тариф",
INDEX(GRID!$B$47:$BI$57,MATCH(U$7,GRID!$A$47:$A$57,0),MATCH(1,($U$2=GRID!$B$31:$BI$31)*(КАЛЕНДАРЬ!$BF25=GRID!$B$33:$BI$33), 0)),
ROUNDUP(INDEX(GRID!$B$47:$BI$57,MATCH(U$7,GRID!$A$47:$A$57,0),MATCH(1,($U$2=GRID!$B$31:$BI$31)*(КАЛЕНДАРЬ!$BF25=GRID!$B$33:$BI$33),0))*(1-GRID!$B$69),0))</f>
        <v>53900</v>
      </c>
      <c r="W554" s="47" cm="1">
        <f t="array" ref="W554">IF($I$2="Открытый тариф",
INDEX(GRID!$B$34:$BI$44,MATCH(W$7,GRID!$A$34:$A$44,0),MATCH(1,($U$2=GRID!$B$31:$BI$31)*(КАЛЕНДАРЬ!$BF25=GRID!$B$33:$BI$33), 0)),
ROUNDUP(INDEX(GRID!$B$34:$BI$44,MATCH(W$7,GRID!$A$34:$A$44,0),MATCH(1,($U$2=GRID!$B$31:$BI$31)*(КАЛЕНДАРЬ!$BF25=GRID!$B$33:$BI$33),0))*(1-GRID!$B$69),0))</f>
        <v>157400</v>
      </c>
      <c r="X554" s="47" cm="1">
        <f t="array" ref="X554">IF($I$2="Открытый тариф",
INDEX(GRID!$B$47:$BI$57,MATCH(W$7,GRID!$A$47:$A$57,0),MATCH(1,($U$2=GRID!$B$31:$BI$31)*(КАЛЕНДАРЬ!$BF25=GRID!$B$33:$BI$33), 0)),
ROUNDUP(INDEX(GRID!$B$47:$BI$57,MATCH(W$7,GRID!$A$47:$A$57,0),MATCH(1,($U$2=GRID!$B$31:$BI$31)*(КАЛЕНДАРЬ!$BF25=GRID!$B$33:$BI$33),0))*(1-GRID!$B$69),0))</f>
        <v>160000</v>
      </c>
    </row>
    <row r="555" spans="1:24" x14ac:dyDescent="0.2">
      <c r="A555" s="117" t="s">
        <v>46</v>
      </c>
      <c r="B555" s="117">
        <v>23</v>
      </c>
      <c r="C555" s="47" cm="1">
        <f t="array" ref="C555">IF($I$2="Открытый тариф",
INDEX(GRID!$B$34:$BI$44,MATCH(C$7,GRID!$A$34:$A$44,0),MATCH(1,($U$2=GRID!$B$31:$BI$31)*(КАЛЕНДАРЬ!$BF26=GRID!$B$33:$BI$33), 0)),
ROUNDUP(INDEX(GRID!$B$34:$BI$44,MATCH(C$7,GRID!$A$34:$A$44,0),MATCH(1,($U$2=GRID!$B$31:$BI$31)*(КАЛЕНДАРЬ!$BF26=GRID!$B$33:$BI$33),0))*(1-GRID!$B$69),0))</f>
        <v>24000</v>
      </c>
      <c r="D555" s="47" cm="1">
        <f t="array" ref="D555">IF($I$2="Открытый тариф",
INDEX(GRID!$B$47:$BI$57,MATCH(C$7,GRID!$A$47:$A$57,0),MATCH(1,($U$2=GRID!$B$31:$BI$31)*(КАЛЕНДАРЬ!$BF26=GRID!$B$33:$BI$33), 0)),
ROUNDUP(INDEX(GRID!$B$47:$BI$57,MATCH(C$7,GRID!$A$47:$A$57,0),MATCH(1,($U$2=GRID!$B$31:$BI$31)*(КАЛЕНДАРЬ!$BF26=GRID!$B$33:$BI$33),0))*(1-GRID!$B$69),0))</f>
        <v>26600</v>
      </c>
      <c r="E555" s="47" cm="1">
        <f t="array" ref="E555">IF($I$2="Открытый тариф",
INDEX(GRID!$B$34:$BI$44,MATCH(E$7,GRID!$A$34:$A$44,0),MATCH(1,($U$2=GRID!$B$31:$BI$31)*(КАЛЕНДАРЬ!$BF26=GRID!$B$33:$BI$33), 0)),
ROUNDUP(INDEX(GRID!$B$34:$BI$44,MATCH(E$7,GRID!$A$34:$A$44,0),MATCH(1,($U$2=GRID!$B$31:$BI$31)*(КАЛЕНДАРЬ!$BF26=GRID!$B$33:$BI$33),0))*(1-GRID!$B$69),0))</f>
        <v>25900</v>
      </c>
      <c r="F555" s="47" cm="1">
        <f t="array" ref="F555">IF($I$2="Открытый тариф",
INDEX(GRID!$B$47:$BI$57,MATCH(E$7,GRID!$A$47:$A$57,0),MATCH(1,($U$2=GRID!$B$31:$BI$31)*(КАЛЕНДАРЬ!$BF26=GRID!$B$33:$BI$33), 0)),
ROUNDUP(INDEX(GRID!$B$47:$BI$57,MATCH(E$7,GRID!$A$47:$A$57,0),MATCH(1,($U$2=GRID!$B$31:$BI$31)*(КАЛЕНДАРЬ!$BF26=GRID!$B$33:$BI$33),0))*(1-GRID!$B$69),0))</f>
        <v>28500</v>
      </c>
      <c r="G555" s="47" cm="1">
        <f t="array" ref="G555">IF($I$2="Открытый тариф",
INDEX(GRID!$B$34:$BI$44,MATCH(G$7,GRID!$A$34:$A$44,0),MATCH(1,($U$2=GRID!$B$31:$BI$31)*(КАЛЕНДАРЬ!$BF26=GRID!$B$33:$BI$33), 0)),
ROUNDUP(INDEX(GRID!$B$34:$BI$44,MATCH(G$7,GRID!$A$34:$A$44,0),MATCH(1,($U$2=GRID!$B$31:$BI$31)*(КАЛЕНДАРЬ!$BF26=GRID!$B$33:$BI$33),0))*(1-GRID!$B$69),0))</f>
        <v>27000</v>
      </c>
      <c r="H555" s="47" cm="1">
        <f t="array" ref="H555">IF($I$2="Открытый тариф",
INDEX(GRID!$B$47:$BI$57,MATCH(G$7,GRID!$A$47:$A$57,0),MATCH(1,($U$2=GRID!$B$31:$BI$31)*(КАЛЕНДАРЬ!$BF26=GRID!$B$33:$BI$33), 0)),
ROUNDUP(INDEX(GRID!$B$47:$BI$57,MATCH(G$7,GRID!$A$47:$A$57,0),MATCH(1,($U$2=GRID!$B$31:$BI$31)*(КАЛЕНДАРЬ!$BF26=GRID!$B$33:$BI$33),0))*(1-GRID!$B$69),0))</f>
        <v>29600</v>
      </c>
      <c r="I555" s="47" cm="1">
        <f t="array" ref="I555">IF($I$2="Открытый тариф",
INDEX(GRID!$B$34:$BI$44,MATCH(I$7,GRID!$A$34:$A$44,0),MATCH(1,($U$2=GRID!$B$31:$BI$31)*(КАЛЕНДАРЬ!$BF26=GRID!$B$33:$BI$33), 0)),
ROUNDUP(INDEX(GRID!$B$34:$BI$44,MATCH(I$7,GRID!$A$34:$A$44,0),MATCH(1,($U$2=GRID!$B$31:$BI$31)*(КАЛЕНДАРЬ!$BF26=GRID!$B$33:$BI$33),0))*(1-GRID!$B$69),0))</f>
        <v>28900</v>
      </c>
      <c r="J555" s="47" cm="1">
        <f t="array" ref="J555">IF($I$2="Открытый тариф",
INDEX(GRID!$B$47:$BI$57,MATCH(I$7,GRID!$A$47:$A$57,0),MATCH(1,($U$2=GRID!$B$31:$BI$31)*(КАЛЕНДАРЬ!$BF26=GRID!$B$33:$BI$33), 0)),
ROUNDUP(INDEX(GRID!$B$47:$BI$57,MATCH(I$7,GRID!$A$47:$A$57,0),MATCH(1,($U$2=GRID!$B$31:$BI$31)*(КАЛЕНДАРЬ!$BF26=GRID!$B$33:$BI$33),0))*(1-GRID!$B$69),0))</f>
        <v>31500</v>
      </c>
      <c r="K555" s="47" cm="1">
        <f t="array" ref="K555">IF($I$2="Открытый тариф",
INDEX(GRID!$B$34:$BI$44,MATCH(K$7,GRID!$A$34:$A$44,0),MATCH(1,($U$2=GRID!$B$31:$BI$31)*(КАЛЕНДАРЬ!$BF26=GRID!$B$33:$BI$33), 0)),
ROUNDUP(INDEX(GRID!$B$34:$BI$44,MATCH(K$7,GRID!$A$34:$A$44,0),MATCH(1,($U$2=GRID!$B$31:$BI$31)*(КАЛЕНДАРЬ!$BF26=GRID!$B$33:$BI$33),0))*(1-GRID!$B$69),0))</f>
        <v>30000</v>
      </c>
      <c r="L555" s="47" cm="1">
        <f t="array" ref="L555">IF($I$2="Открытый тариф",
INDEX(GRID!$B$47:$BI$57,MATCH(K$7,GRID!$A$47:$A$57,0),MATCH(1,($U$2=GRID!$B$31:$BI$31)*(КАЛЕНДАРЬ!$BF26=GRID!$B$33:$BI$33), 0)),
ROUNDUP(INDEX(GRID!$B$47:$BI$57,MATCH(K$7,GRID!$A$47:$A$57,0),MATCH(1,($U$2=GRID!$B$31:$BI$31)*(КАЛЕНДАРЬ!$BF26=GRID!$B$33:$BI$33),0))*(1-GRID!$B$69),0))</f>
        <v>32600</v>
      </c>
      <c r="M555" s="47" cm="1">
        <f t="array" ref="M555">IF($I$2="Открытый тариф",
INDEX(GRID!$B$34:$BI$44,MATCH(M$7,GRID!$A$34:$A$44,0),MATCH(1,($U$2=GRID!$B$31:$BI$31)*(КАЛЕНДАРЬ!$BF26=GRID!$B$33:$BI$33), 0)),
ROUNDUP(INDEX(GRID!$B$34:$BI$44,MATCH(M$7,GRID!$A$34:$A$44,0),MATCH(1,($U$2=GRID!$B$31:$BI$31)*(КАЛЕНДАРЬ!$BF26=GRID!$B$33:$BI$33),0))*(1-GRID!$B$69),0))</f>
        <v>31900</v>
      </c>
      <c r="N555" s="47" cm="1">
        <f t="array" ref="N555">IF($I$2="Открытый тариф",
INDEX(GRID!$B$47:$BI$57,MATCH(M$7,GRID!$A$47:$A$57,0),MATCH(1,($U$2=GRID!$B$31:$BI$31)*(КАЛЕНДАРЬ!$BF26=GRID!$B$33:$BI$33), 0)),
ROUNDUP(INDEX(GRID!$B$47:$BI$57,MATCH(M$7,GRID!$A$47:$A$57,0),MATCH(1,($U$2=GRID!$B$31:$BI$31)*(КАЛЕНДАРЬ!$BF26=GRID!$B$33:$BI$33),0))*(1-GRID!$B$69),0))</f>
        <v>34500</v>
      </c>
      <c r="O555" s="47" cm="1">
        <f t="array" ref="O555">IF($I$2="Открытый тариф",
INDEX(GRID!$B$34:$BI$44,MATCH(O$7,GRID!$A$34:$A$44,0),MATCH(1,($U$2=GRID!$B$31:$BI$31)*(КАЛЕНДАРЬ!$BF26=GRID!$B$33:$BI$33), 0)),
ROUNDUP(INDEX(GRID!$B$34:$BI$44,MATCH(O$7,GRID!$A$34:$A$44,0),MATCH(1,($U$2=GRID!$B$31:$BI$31)*(КАЛЕНДАРЬ!$BF26=GRID!$B$33:$BI$33),0))*(1-GRID!$B$69),0))</f>
        <v>39200</v>
      </c>
      <c r="P555" s="47" cm="1">
        <f t="array" ref="P555">IF($I$2="Открытый тариф",
INDEX(GRID!$B$47:$BI$57,MATCH(O$7,GRID!$A$47:$A$57,0),MATCH(1,($U$2=GRID!$B$31:$BI$31)*(КАЛЕНДАРЬ!$BF26=GRID!$B$33:$BI$33), 0)),
ROUNDUP(INDEX(GRID!$B$47:$BI$57,MATCH(O$7,GRID!$A$47:$A$57,0),MATCH(1,($U$2=GRID!$B$31:$BI$31)*(КАЛЕНДАРЬ!$BF26=GRID!$B$33:$BI$33),0))*(1-GRID!$B$69),0))</f>
        <v>41800</v>
      </c>
      <c r="Q555" s="47" cm="1">
        <f t="array" ref="Q555">IF($I$2="Открытый тариф",
INDEX(GRID!$B$34:$BI$44,MATCH(Q$7,GRID!$A$34:$A$44,0),MATCH(1,($U$2=GRID!$B$31:$BI$31)*(КАЛЕНДАРЬ!$BF26=GRID!$B$33:$BI$33), 0)),
ROUNDUP(INDEX(GRID!$B$34:$BI$44,MATCH(Q$7,GRID!$A$34:$A$44,0),MATCH(1,($U$2=GRID!$B$31:$BI$31)*(КАЛЕНДАРЬ!$BF26=GRID!$B$33:$BI$33),0))*(1-GRID!$B$69),0))</f>
        <v>41300</v>
      </c>
      <c r="R555" s="47" cm="1">
        <f t="array" ref="R555">IF($I$2="Открытый тариф",
INDEX(GRID!$B$47:$BI$57,MATCH(Q$7,GRID!$A$47:$A$57,0),MATCH(1,($U$2=GRID!$B$31:$BI$31)*(КАЛЕНДАРЬ!$BF26=GRID!$B$33:$BI$33), 0)),
ROUNDUP(INDEX(GRID!$B$47:$BI$57,MATCH(Q$7,GRID!$A$47:$A$57,0),MATCH(1,($U$2=GRID!$B$31:$BI$31)*(КАЛЕНДАРЬ!$BF26=GRID!$B$33:$BI$33),0))*(1-GRID!$B$69),0))</f>
        <v>43900</v>
      </c>
      <c r="S555" s="47" cm="1">
        <f t="array" ref="S555">IF($I$2="Открытый тариф",
INDEX(GRID!$B$34:$BI$44,MATCH(S$7,GRID!$A$34:$A$44,0),MATCH(1,($U$2=GRID!$B$31:$BI$31)*(КАЛЕНДАРЬ!$BF26=GRID!$B$33:$BI$33), 0)),
ROUNDUP(INDEX(GRID!$B$34:$BI$44,MATCH(S$7,GRID!$A$34:$A$44,0),MATCH(1,($U$2=GRID!$B$31:$BI$31)*(КАЛЕНДАРЬ!$BF26=GRID!$B$33:$BI$33),0))*(1-GRID!$B$69),0))</f>
        <v>45000</v>
      </c>
      <c r="T555" s="47" cm="1">
        <f t="array" ref="T555">IF($I$2="Открытый тариф",
INDEX(GRID!$B$47:$BI$57,MATCH(S$7,GRID!$A$47:$A$57,0),MATCH(1,($U$2=GRID!$B$31:$BI$31)*(КАЛЕНДАРЬ!$BF26=GRID!$B$33:$BI$33), 0)),
ROUNDUP(INDEX(GRID!$B$47:$BI$57,MATCH(S$7,GRID!$A$47:$A$57,0),MATCH(1,($U$2=GRID!$B$31:$BI$31)*(КАЛЕНДАРЬ!$BF26=GRID!$B$33:$BI$33),0))*(1-GRID!$B$69),0))</f>
        <v>47600</v>
      </c>
      <c r="U555" s="47" cm="1">
        <f t="array" ref="U555">IF($I$2="Открытый тариф",
INDEX(GRID!$B$34:$BI$44,MATCH(U$7,GRID!$A$34:$A$44,0),MATCH(1,($U$2=GRID!$B$31:$BI$31)*(КАЛЕНДАРЬ!$BF26=GRID!$B$33:$BI$33), 0)),
ROUNDUP(INDEX(GRID!$B$34:$BI$44,MATCH(U$7,GRID!$A$34:$A$44,0),MATCH(1,($U$2=GRID!$B$31:$BI$31)*(КАЛЕНДАРЬ!$BF26=GRID!$B$33:$BI$33),0))*(1-GRID!$B$69),0))</f>
        <v>51300</v>
      </c>
      <c r="V555" s="47" cm="1">
        <f t="array" ref="V555">IF($I$2="Открытый тариф",
INDEX(GRID!$B$47:$BI$57,MATCH(U$7,GRID!$A$47:$A$57,0),MATCH(1,($U$2=GRID!$B$31:$BI$31)*(КАЛЕНДАРЬ!$BF26=GRID!$B$33:$BI$33), 0)),
ROUNDUP(INDEX(GRID!$B$47:$BI$57,MATCH(U$7,GRID!$A$47:$A$57,0),MATCH(1,($U$2=GRID!$B$31:$BI$31)*(КАЛЕНДАРЬ!$BF26=GRID!$B$33:$BI$33),0))*(1-GRID!$B$69),0))</f>
        <v>53900</v>
      </c>
      <c r="W555" s="47" cm="1">
        <f t="array" ref="W555">IF($I$2="Открытый тариф",
INDEX(GRID!$B$34:$BI$44,MATCH(W$7,GRID!$A$34:$A$44,0),MATCH(1,($U$2=GRID!$B$31:$BI$31)*(КАЛЕНДАРЬ!$BF26=GRID!$B$33:$BI$33), 0)),
ROUNDUP(INDEX(GRID!$B$34:$BI$44,MATCH(W$7,GRID!$A$34:$A$44,0),MATCH(1,($U$2=GRID!$B$31:$BI$31)*(КАЛЕНДАРЬ!$BF26=GRID!$B$33:$BI$33),0))*(1-GRID!$B$69),0))</f>
        <v>157400</v>
      </c>
      <c r="X555" s="47" cm="1">
        <f t="array" ref="X555">IF($I$2="Открытый тариф",
INDEX(GRID!$B$47:$BI$57,MATCH(W$7,GRID!$A$47:$A$57,0),MATCH(1,($U$2=GRID!$B$31:$BI$31)*(КАЛЕНДАРЬ!$BF26=GRID!$B$33:$BI$33), 0)),
ROUNDUP(INDEX(GRID!$B$47:$BI$57,MATCH(W$7,GRID!$A$47:$A$57,0),MATCH(1,($U$2=GRID!$B$31:$BI$31)*(КАЛЕНДАРЬ!$BF26=GRID!$B$33:$BI$33),0))*(1-GRID!$B$69),0))</f>
        <v>160000</v>
      </c>
    </row>
    <row r="556" spans="1:24" x14ac:dyDescent="0.2">
      <c r="A556" s="117" t="s">
        <v>47</v>
      </c>
      <c r="B556" s="117">
        <v>24</v>
      </c>
      <c r="C556" s="47" cm="1">
        <f t="array" ref="C556">IF($I$2="Открытый тариф",
INDEX(GRID!$B$34:$BI$44,MATCH(C$7,GRID!$A$34:$A$44,0),MATCH(1,($U$2=GRID!$B$31:$BI$31)*(КАЛЕНДАРЬ!$BF27=GRID!$B$33:$BI$33), 0)),
ROUNDUP(INDEX(GRID!$B$34:$BI$44,MATCH(C$7,GRID!$A$34:$A$44,0),MATCH(1,($U$2=GRID!$B$31:$BI$31)*(КАЛЕНДАРЬ!$BF27=GRID!$B$33:$BI$33),0))*(1-GRID!$B$69),0))</f>
        <v>24000</v>
      </c>
      <c r="D556" s="47" cm="1">
        <f t="array" ref="D556">IF($I$2="Открытый тариф",
INDEX(GRID!$B$47:$BI$57,MATCH(C$7,GRID!$A$47:$A$57,0),MATCH(1,($U$2=GRID!$B$31:$BI$31)*(КАЛЕНДАРЬ!$BF27=GRID!$B$33:$BI$33), 0)),
ROUNDUP(INDEX(GRID!$B$47:$BI$57,MATCH(C$7,GRID!$A$47:$A$57,0),MATCH(1,($U$2=GRID!$B$31:$BI$31)*(КАЛЕНДАРЬ!$BF27=GRID!$B$33:$BI$33),0))*(1-GRID!$B$69),0))</f>
        <v>26600</v>
      </c>
      <c r="E556" s="47" cm="1">
        <f t="array" ref="E556">IF($I$2="Открытый тариф",
INDEX(GRID!$B$34:$BI$44,MATCH(E$7,GRID!$A$34:$A$44,0),MATCH(1,($U$2=GRID!$B$31:$BI$31)*(КАЛЕНДАРЬ!$BF27=GRID!$B$33:$BI$33), 0)),
ROUNDUP(INDEX(GRID!$B$34:$BI$44,MATCH(E$7,GRID!$A$34:$A$44,0),MATCH(1,($U$2=GRID!$B$31:$BI$31)*(КАЛЕНДАРЬ!$BF27=GRID!$B$33:$BI$33),0))*(1-GRID!$B$69),0))</f>
        <v>25900</v>
      </c>
      <c r="F556" s="47" cm="1">
        <f t="array" ref="F556">IF($I$2="Открытый тариф",
INDEX(GRID!$B$47:$BI$57,MATCH(E$7,GRID!$A$47:$A$57,0),MATCH(1,($U$2=GRID!$B$31:$BI$31)*(КАЛЕНДАРЬ!$BF27=GRID!$B$33:$BI$33), 0)),
ROUNDUP(INDEX(GRID!$B$47:$BI$57,MATCH(E$7,GRID!$A$47:$A$57,0),MATCH(1,($U$2=GRID!$B$31:$BI$31)*(КАЛЕНДАРЬ!$BF27=GRID!$B$33:$BI$33),0))*(1-GRID!$B$69),0))</f>
        <v>28500</v>
      </c>
      <c r="G556" s="47" cm="1">
        <f t="array" ref="G556">IF($I$2="Открытый тариф",
INDEX(GRID!$B$34:$BI$44,MATCH(G$7,GRID!$A$34:$A$44,0),MATCH(1,($U$2=GRID!$B$31:$BI$31)*(КАЛЕНДАРЬ!$BF27=GRID!$B$33:$BI$33), 0)),
ROUNDUP(INDEX(GRID!$B$34:$BI$44,MATCH(G$7,GRID!$A$34:$A$44,0),MATCH(1,($U$2=GRID!$B$31:$BI$31)*(КАЛЕНДАРЬ!$BF27=GRID!$B$33:$BI$33),0))*(1-GRID!$B$69),0))</f>
        <v>27000</v>
      </c>
      <c r="H556" s="47" cm="1">
        <f t="array" ref="H556">IF($I$2="Открытый тариф",
INDEX(GRID!$B$47:$BI$57,MATCH(G$7,GRID!$A$47:$A$57,0),MATCH(1,($U$2=GRID!$B$31:$BI$31)*(КАЛЕНДАРЬ!$BF27=GRID!$B$33:$BI$33), 0)),
ROUNDUP(INDEX(GRID!$B$47:$BI$57,MATCH(G$7,GRID!$A$47:$A$57,0),MATCH(1,($U$2=GRID!$B$31:$BI$31)*(КАЛЕНДАРЬ!$BF27=GRID!$B$33:$BI$33),0))*(1-GRID!$B$69),0))</f>
        <v>29600</v>
      </c>
      <c r="I556" s="47" cm="1">
        <f t="array" ref="I556">IF($I$2="Открытый тариф",
INDEX(GRID!$B$34:$BI$44,MATCH(I$7,GRID!$A$34:$A$44,0),MATCH(1,($U$2=GRID!$B$31:$BI$31)*(КАЛЕНДАРЬ!$BF27=GRID!$B$33:$BI$33), 0)),
ROUNDUP(INDEX(GRID!$B$34:$BI$44,MATCH(I$7,GRID!$A$34:$A$44,0),MATCH(1,($U$2=GRID!$B$31:$BI$31)*(КАЛЕНДАРЬ!$BF27=GRID!$B$33:$BI$33),0))*(1-GRID!$B$69),0))</f>
        <v>28900</v>
      </c>
      <c r="J556" s="47" cm="1">
        <f t="array" ref="J556">IF($I$2="Открытый тариф",
INDEX(GRID!$B$47:$BI$57,MATCH(I$7,GRID!$A$47:$A$57,0),MATCH(1,($U$2=GRID!$B$31:$BI$31)*(КАЛЕНДАРЬ!$BF27=GRID!$B$33:$BI$33), 0)),
ROUNDUP(INDEX(GRID!$B$47:$BI$57,MATCH(I$7,GRID!$A$47:$A$57,0),MATCH(1,($U$2=GRID!$B$31:$BI$31)*(КАЛЕНДАРЬ!$BF27=GRID!$B$33:$BI$33),0))*(1-GRID!$B$69),0))</f>
        <v>31500</v>
      </c>
      <c r="K556" s="47" cm="1">
        <f t="array" ref="K556">IF($I$2="Открытый тариф",
INDEX(GRID!$B$34:$BI$44,MATCH(K$7,GRID!$A$34:$A$44,0),MATCH(1,($U$2=GRID!$B$31:$BI$31)*(КАЛЕНДАРЬ!$BF27=GRID!$B$33:$BI$33), 0)),
ROUNDUP(INDEX(GRID!$B$34:$BI$44,MATCH(K$7,GRID!$A$34:$A$44,0),MATCH(1,($U$2=GRID!$B$31:$BI$31)*(КАЛЕНДАРЬ!$BF27=GRID!$B$33:$BI$33),0))*(1-GRID!$B$69),0))</f>
        <v>30000</v>
      </c>
      <c r="L556" s="47" cm="1">
        <f t="array" ref="L556">IF($I$2="Открытый тариф",
INDEX(GRID!$B$47:$BI$57,MATCH(K$7,GRID!$A$47:$A$57,0),MATCH(1,($U$2=GRID!$B$31:$BI$31)*(КАЛЕНДАРЬ!$BF27=GRID!$B$33:$BI$33), 0)),
ROUNDUP(INDEX(GRID!$B$47:$BI$57,MATCH(K$7,GRID!$A$47:$A$57,0),MATCH(1,($U$2=GRID!$B$31:$BI$31)*(КАЛЕНДАРЬ!$BF27=GRID!$B$33:$BI$33),0))*(1-GRID!$B$69),0))</f>
        <v>32600</v>
      </c>
      <c r="M556" s="47" cm="1">
        <f t="array" ref="M556">IF($I$2="Открытый тариф",
INDEX(GRID!$B$34:$BI$44,MATCH(M$7,GRID!$A$34:$A$44,0),MATCH(1,($U$2=GRID!$B$31:$BI$31)*(КАЛЕНДАРЬ!$BF27=GRID!$B$33:$BI$33), 0)),
ROUNDUP(INDEX(GRID!$B$34:$BI$44,MATCH(M$7,GRID!$A$34:$A$44,0),MATCH(1,($U$2=GRID!$B$31:$BI$31)*(КАЛЕНДАРЬ!$BF27=GRID!$B$33:$BI$33),0))*(1-GRID!$B$69),0))</f>
        <v>31900</v>
      </c>
      <c r="N556" s="47" cm="1">
        <f t="array" ref="N556">IF($I$2="Открытый тариф",
INDEX(GRID!$B$47:$BI$57,MATCH(M$7,GRID!$A$47:$A$57,0),MATCH(1,($U$2=GRID!$B$31:$BI$31)*(КАЛЕНДАРЬ!$BF27=GRID!$B$33:$BI$33), 0)),
ROUNDUP(INDEX(GRID!$B$47:$BI$57,MATCH(M$7,GRID!$A$47:$A$57,0),MATCH(1,($U$2=GRID!$B$31:$BI$31)*(КАЛЕНДАРЬ!$BF27=GRID!$B$33:$BI$33),0))*(1-GRID!$B$69),0))</f>
        <v>34500</v>
      </c>
      <c r="O556" s="47" cm="1">
        <f t="array" ref="O556">IF($I$2="Открытый тариф",
INDEX(GRID!$B$34:$BI$44,MATCH(O$7,GRID!$A$34:$A$44,0),MATCH(1,($U$2=GRID!$B$31:$BI$31)*(КАЛЕНДАРЬ!$BF27=GRID!$B$33:$BI$33), 0)),
ROUNDUP(INDEX(GRID!$B$34:$BI$44,MATCH(O$7,GRID!$A$34:$A$44,0),MATCH(1,($U$2=GRID!$B$31:$BI$31)*(КАЛЕНДАРЬ!$BF27=GRID!$B$33:$BI$33),0))*(1-GRID!$B$69),0))</f>
        <v>39200</v>
      </c>
      <c r="P556" s="47" cm="1">
        <f t="array" ref="P556">IF($I$2="Открытый тариф",
INDEX(GRID!$B$47:$BI$57,MATCH(O$7,GRID!$A$47:$A$57,0),MATCH(1,($U$2=GRID!$B$31:$BI$31)*(КАЛЕНДАРЬ!$BF27=GRID!$B$33:$BI$33), 0)),
ROUNDUP(INDEX(GRID!$B$47:$BI$57,MATCH(O$7,GRID!$A$47:$A$57,0),MATCH(1,($U$2=GRID!$B$31:$BI$31)*(КАЛЕНДАРЬ!$BF27=GRID!$B$33:$BI$33),0))*(1-GRID!$B$69),0))</f>
        <v>41800</v>
      </c>
      <c r="Q556" s="47" cm="1">
        <f t="array" ref="Q556">IF($I$2="Открытый тариф",
INDEX(GRID!$B$34:$BI$44,MATCH(Q$7,GRID!$A$34:$A$44,0),MATCH(1,($U$2=GRID!$B$31:$BI$31)*(КАЛЕНДАРЬ!$BF27=GRID!$B$33:$BI$33), 0)),
ROUNDUP(INDEX(GRID!$B$34:$BI$44,MATCH(Q$7,GRID!$A$34:$A$44,0),MATCH(1,($U$2=GRID!$B$31:$BI$31)*(КАЛЕНДАРЬ!$BF27=GRID!$B$33:$BI$33),0))*(1-GRID!$B$69),0))</f>
        <v>41300</v>
      </c>
      <c r="R556" s="47" cm="1">
        <f t="array" ref="R556">IF($I$2="Открытый тариф",
INDEX(GRID!$B$47:$BI$57,MATCH(Q$7,GRID!$A$47:$A$57,0),MATCH(1,($U$2=GRID!$B$31:$BI$31)*(КАЛЕНДАРЬ!$BF27=GRID!$B$33:$BI$33), 0)),
ROUNDUP(INDEX(GRID!$B$47:$BI$57,MATCH(Q$7,GRID!$A$47:$A$57,0),MATCH(1,($U$2=GRID!$B$31:$BI$31)*(КАЛЕНДАРЬ!$BF27=GRID!$B$33:$BI$33),0))*(1-GRID!$B$69),0))</f>
        <v>43900</v>
      </c>
      <c r="S556" s="47" cm="1">
        <f t="array" ref="S556">IF($I$2="Открытый тариф",
INDEX(GRID!$B$34:$BI$44,MATCH(S$7,GRID!$A$34:$A$44,0),MATCH(1,($U$2=GRID!$B$31:$BI$31)*(КАЛЕНДАРЬ!$BF27=GRID!$B$33:$BI$33), 0)),
ROUNDUP(INDEX(GRID!$B$34:$BI$44,MATCH(S$7,GRID!$A$34:$A$44,0),MATCH(1,($U$2=GRID!$B$31:$BI$31)*(КАЛЕНДАРЬ!$BF27=GRID!$B$33:$BI$33),0))*(1-GRID!$B$69),0))</f>
        <v>45000</v>
      </c>
      <c r="T556" s="47" cm="1">
        <f t="array" ref="T556">IF($I$2="Открытый тариф",
INDEX(GRID!$B$47:$BI$57,MATCH(S$7,GRID!$A$47:$A$57,0),MATCH(1,($U$2=GRID!$B$31:$BI$31)*(КАЛЕНДАРЬ!$BF27=GRID!$B$33:$BI$33), 0)),
ROUNDUP(INDEX(GRID!$B$47:$BI$57,MATCH(S$7,GRID!$A$47:$A$57,0),MATCH(1,($U$2=GRID!$B$31:$BI$31)*(КАЛЕНДАРЬ!$BF27=GRID!$B$33:$BI$33),0))*(1-GRID!$B$69),0))</f>
        <v>47600</v>
      </c>
      <c r="U556" s="47" cm="1">
        <f t="array" ref="U556">IF($I$2="Открытый тариф",
INDEX(GRID!$B$34:$BI$44,MATCH(U$7,GRID!$A$34:$A$44,0),MATCH(1,($U$2=GRID!$B$31:$BI$31)*(КАЛЕНДАРЬ!$BF27=GRID!$B$33:$BI$33), 0)),
ROUNDUP(INDEX(GRID!$B$34:$BI$44,MATCH(U$7,GRID!$A$34:$A$44,0),MATCH(1,($U$2=GRID!$B$31:$BI$31)*(КАЛЕНДАРЬ!$BF27=GRID!$B$33:$BI$33),0))*(1-GRID!$B$69),0))</f>
        <v>51300</v>
      </c>
      <c r="V556" s="47" cm="1">
        <f t="array" ref="V556">IF($I$2="Открытый тариф",
INDEX(GRID!$B$47:$BI$57,MATCH(U$7,GRID!$A$47:$A$57,0),MATCH(1,($U$2=GRID!$B$31:$BI$31)*(КАЛЕНДАРЬ!$BF27=GRID!$B$33:$BI$33), 0)),
ROUNDUP(INDEX(GRID!$B$47:$BI$57,MATCH(U$7,GRID!$A$47:$A$57,0),MATCH(1,($U$2=GRID!$B$31:$BI$31)*(КАЛЕНДАРЬ!$BF27=GRID!$B$33:$BI$33),0))*(1-GRID!$B$69),0))</f>
        <v>53900</v>
      </c>
      <c r="W556" s="47" cm="1">
        <f t="array" ref="W556">IF($I$2="Открытый тариф",
INDEX(GRID!$B$34:$BI$44,MATCH(W$7,GRID!$A$34:$A$44,0),MATCH(1,($U$2=GRID!$B$31:$BI$31)*(КАЛЕНДАРЬ!$BF27=GRID!$B$33:$BI$33), 0)),
ROUNDUP(INDEX(GRID!$B$34:$BI$44,MATCH(W$7,GRID!$A$34:$A$44,0),MATCH(1,($U$2=GRID!$B$31:$BI$31)*(КАЛЕНДАРЬ!$BF27=GRID!$B$33:$BI$33),0))*(1-GRID!$B$69),0))</f>
        <v>157400</v>
      </c>
      <c r="X556" s="47" cm="1">
        <f t="array" ref="X556">IF($I$2="Открытый тариф",
INDEX(GRID!$B$47:$BI$57,MATCH(W$7,GRID!$A$47:$A$57,0),MATCH(1,($U$2=GRID!$B$31:$BI$31)*(КАЛЕНДАРЬ!$BF27=GRID!$B$33:$BI$33), 0)),
ROUNDUP(INDEX(GRID!$B$47:$BI$57,MATCH(W$7,GRID!$A$47:$A$57,0),MATCH(1,($U$2=GRID!$B$31:$BI$31)*(КАЛЕНДАРЬ!$BF27=GRID!$B$33:$BI$33),0))*(1-GRID!$B$69),0))</f>
        <v>160000</v>
      </c>
    </row>
    <row r="557" spans="1:24" x14ac:dyDescent="0.2">
      <c r="A557" s="117" t="s">
        <v>48</v>
      </c>
      <c r="B557" s="117">
        <v>25</v>
      </c>
      <c r="C557" s="47" cm="1">
        <f t="array" ref="C557">IF($I$2="Открытый тариф",
INDEX(GRID!$B$34:$BI$44,MATCH(C$7,GRID!$A$34:$A$44,0),MATCH(1,($U$2=GRID!$B$31:$BI$31)*(КАЛЕНДАРЬ!$BF28=GRID!$B$33:$BI$33), 0)),
ROUNDUP(INDEX(GRID!$B$34:$BI$44,MATCH(C$7,GRID!$A$34:$A$44,0),MATCH(1,($U$2=GRID!$B$31:$BI$31)*(КАЛЕНДАРЬ!$BF28=GRID!$B$33:$BI$33),0))*(1-GRID!$B$69),0))</f>
        <v>24000</v>
      </c>
      <c r="D557" s="47" cm="1">
        <f t="array" ref="D557">IF($I$2="Открытый тариф",
INDEX(GRID!$B$47:$BI$57,MATCH(C$7,GRID!$A$47:$A$57,0),MATCH(1,($U$2=GRID!$B$31:$BI$31)*(КАЛЕНДАРЬ!$BF28=GRID!$B$33:$BI$33), 0)),
ROUNDUP(INDEX(GRID!$B$47:$BI$57,MATCH(C$7,GRID!$A$47:$A$57,0),MATCH(1,($U$2=GRID!$B$31:$BI$31)*(КАЛЕНДАРЬ!$BF28=GRID!$B$33:$BI$33),0))*(1-GRID!$B$69),0))</f>
        <v>26600</v>
      </c>
      <c r="E557" s="47" cm="1">
        <f t="array" ref="E557">IF($I$2="Открытый тариф",
INDEX(GRID!$B$34:$BI$44,MATCH(E$7,GRID!$A$34:$A$44,0),MATCH(1,($U$2=GRID!$B$31:$BI$31)*(КАЛЕНДАРЬ!$BF28=GRID!$B$33:$BI$33), 0)),
ROUNDUP(INDEX(GRID!$B$34:$BI$44,MATCH(E$7,GRID!$A$34:$A$44,0),MATCH(1,($U$2=GRID!$B$31:$BI$31)*(КАЛЕНДАРЬ!$BF28=GRID!$B$33:$BI$33),0))*(1-GRID!$B$69),0))</f>
        <v>25900</v>
      </c>
      <c r="F557" s="47" cm="1">
        <f t="array" ref="F557">IF($I$2="Открытый тариф",
INDEX(GRID!$B$47:$BI$57,MATCH(E$7,GRID!$A$47:$A$57,0),MATCH(1,($U$2=GRID!$B$31:$BI$31)*(КАЛЕНДАРЬ!$BF28=GRID!$B$33:$BI$33), 0)),
ROUNDUP(INDEX(GRID!$B$47:$BI$57,MATCH(E$7,GRID!$A$47:$A$57,0),MATCH(1,($U$2=GRID!$B$31:$BI$31)*(КАЛЕНДАРЬ!$BF28=GRID!$B$33:$BI$33),0))*(1-GRID!$B$69),0))</f>
        <v>28500</v>
      </c>
      <c r="G557" s="47" cm="1">
        <f t="array" ref="G557">IF($I$2="Открытый тариф",
INDEX(GRID!$B$34:$BI$44,MATCH(G$7,GRID!$A$34:$A$44,0),MATCH(1,($U$2=GRID!$B$31:$BI$31)*(КАЛЕНДАРЬ!$BF28=GRID!$B$33:$BI$33), 0)),
ROUNDUP(INDEX(GRID!$B$34:$BI$44,MATCH(G$7,GRID!$A$34:$A$44,0),MATCH(1,($U$2=GRID!$B$31:$BI$31)*(КАЛЕНДАРЬ!$BF28=GRID!$B$33:$BI$33),0))*(1-GRID!$B$69),0))</f>
        <v>27000</v>
      </c>
      <c r="H557" s="47" cm="1">
        <f t="array" ref="H557">IF($I$2="Открытый тариф",
INDEX(GRID!$B$47:$BI$57,MATCH(G$7,GRID!$A$47:$A$57,0),MATCH(1,($U$2=GRID!$B$31:$BI$31)*(КАЛЕНДАРЬ!$BF28=GRID!$B$33:$BI$33), 0)),
ROUNDUP(INDEX(GRID!$B$47:$BI$57,MATCH(G$7,GRID!$A$47:$A$57,0),MATCH(1,($U$2=GRID!$B$31:$BI$31)*(КАЛЕНДАРЬ!$BF28=GRID!$B$33:$BI$33),0))*(1-GRID!$B$69),0))</f>
        <v>29600</v>
      </c>
      <c r="I557" s="47" cm="1">
        <f t="array" ref="I557">IF($I$2="Открытый тариф",
INDEX(GRID!$B$34:$BI$44,MATCH(I$7,GRID!$A$34:$A$44,0),MATCH(1,($U$2=GRID!$B$31:$BI$31)*(КАЛЕНДАРЬ!$BF28=GRID!$B$33:$BI$33), 0)),
ROUNDUP(INDEX(GRID!$B$34:$BI$44,MATCH(I$7,GRID!$A$34:$A$44,0),MATCH(1,($U$2=GRID!$B$31:$BI$31)*(КАЛЕНДАРЬ!$BF28=GRID!$B$33:$BI$33),0))*(1-GRID!$B$69),0))</f>
        <v>28900</v>
      </c>
      <c r="J557" s="47" cm="1">
        <f t="array" ref="J557">IF($I$2="Открытый тариф",
INDEX(GRID!$B$47:$BI$57,MATCH(I$7,GRID!$A$47:$A$57,0),MATCH(1,($U$2=GRID!$B$31:$BI$31)*(КАЛЕНДАРЬ!$BF28=GRID!$B$33:$BI$33), 0)),
ROUNDUP(INDEX(GRID!$B$47:$BI$57,MATCH(I$7,GRID!$A$47:$A$57,0),MATCH(1,($U$2=GRID!$B$31:$BI$31)*(КАЛЕНДАРЬ!$BF28=GRID!$B$33:$BI$33),0))*(1-GRID!$B$69),0))</f>
        <v>31500</v>
      </c>
      <c r="K557" s="47" cm="1">
        <f t="array" ref="K557">IF($I$2="Открытый тариф",
INDEX(GRID!$B$34:$BI$44,MATCH(K$7,GRID!$A$34:$A$44,0),MATCH(1,($U$2=GRID!$B$31:$BI$31)*(КАЛЕНДАРЬ!$BF28=GRID!$B$33:$BI$33), 0)),
ROUNDUP(INDEX(GRID!$B$34:$BI$44,MATCH(K$7,GRID!$A$34:$A$44,0),MATCH(1,($U$2=GRID!$B$31:$BI$31)*(КАЛЕНДАРЬ!$BF28=GRID!$B$33:$BI$33),0))*(1-GRID!$B$69),0))</f>
        <v>30000</v>
      </c>
      <c r="L557" s="47" cm="1">
        <f t="array" ref="L557">IF($I$2="Открытый тариф",
INDEX(GRID!$B$47:$BI$57,MATCH(K$7,GRID!$A$47:$A$57,0),MATCH(1,($U$2=GRID!$B$31:$BI$31)*(КАЛЕНДАРЬ!$BF28=GRID!$B$33:$BI$33), 0)),
ROUNDUP(INDEX(GRID!$B$47:$BI$57,MATCH(K$7,GRID!$A$47:$A$57,0),MATCH(1,($U$2=GRID!$B$31:$BI$31)*(КАЛЕНДАРЬ!$BF28=GRID!$B$33:$BI$33),0))*(1-GRID!$B$69),0))</f>
        <v>32600</v>
      </c>
      <c r="M557" s="47" cm="1">
        <f t="array" ref="M557">IF($I$2="Открытый тариф",
INDEX(GRID!$B$34:$BI$44,MATCH(M$7,GRID!$A$34:$A$44,0),MATCH(1,($U$2=GRID!$B$31:$BI$31)*(КАЛЕНДАРЬ!$BF28=GRID!$B$33:$BI$33), 0)),
ROUNDUP(INDEX(GRID!$B$34:$BI$44,MATCH(M$7,GRID!$A$34:$A$44,0),MATCH(1,($U$2=GRID!$B$31:$BI$31)*(КАЛЕНДАРЬ!$BF28=GRID!$B$33:$BI$33),0))*(1-GRID!$B$69),0))</f>
        <v>31900</v>
      </c>
      <c r="N557" s="47" cm="1">
        <f t="array" ref="N557">IF($I$2="Открытый тариф",
INDEX(GRID!$B$47:$BI$57,MATCH(M$7,GRID!$A$47:$A$57,0),MATCH(1,($U$2=GRID!$B$31:$BI$31)*(КАЛЕНДАРЬ!$BF28=GRID!$B$33:$BI$33), 0)),
ROUNDUP(INDEX(GRID!$B$47:$BI$57,MATCH(M$7,GRID!$A$47:$A$57,0),MATCH(1,($U$2=GRID!$B$31:$BI$31)*(КАЛЕНДАРЬ!$BF28=GRID!$B$33:$BI$33),0))*(1-GRID!$B$69),0))</f>
        <v>34500</v>
      </c>
      <c r="O557" s="47" cm="1">
        <f t="array" ref="O557">IF($I$2="Открытый тариф",
INDEX(GRID!$B$34:$BI$44,MATCH(O$7,GRID!$A$34:$A$44,0),MATCH(1,($U$2=GRID!$B$31:$BI$31)*(КАЛЕНДАРЬ!$BF28=GRID!$B$33:$BI$33), 0)),
ROUNDUP(INDEX(GRID!$B$34:$BI$44,MATCH(O$7,GRID!$A$34:$A$44,0),MATCH(1,($U$2=GRID!$B$31:$BI$31)*(КАЛЕНДАРЬ!$BF28=GRID!$B$33:$BI$33),0))*(1-GRID!$B$69),0))</f>
        <v>39200</v>
      </c>
      <c r="P557" s="47" cm="1">
        <f t="array" ref="P557">IF($I$2="Открытый тариф",
INDEX(GRID!$B$47:$BI$57,MATCH(O$7,GRID!$A$47:$A$57,0),MATCH(1,($U$2=GRID!$B$31:$BI$31)*(КАЛЕНДАРЬ!$BF28=GRID!$B$33:$BI$33), 0)),
ROUNDUP(INDEX(GRID!$B$47:$BI$57,MATCH(O$7,GRID!$A$47:$A$57,0),MATCH(1,($U$2=GRID!$B$31:$BI$31)*(КАЛЕНДАРЬ!$BF28=GRID!$B$33:$BI$33),0))*(1-GRID!$B$69),0))</f>
        <v>41800</v>
      </c>
      <c r="Q557" s="47" cm="1">
        <f t="array" ref="Q557">IF($I$2="Открытый тариф",
INDEX(GRID!$B$34:$BI$44,MATCH(Q$7,GRID!$A$34:$A$44,0),MATCH(1,($U$2=GRID!$B$31:$BI$31)*(КАЛЕНДАРЬ!$BF28=GRID!$B$33:$BI$33), 0)),
ROUNDUP(INDEX(GRID!$B$34:$BI$44,MATCH(Q$7,GRID!$A$34:$A$44,0),MATCH(1,($U$2=GRID!$B$31:$BI$31)*(КАЛЕНДАРЬ!$BF28=GRID!$B$33:$BI$33),0))*(1-GRID!$B$69),0))</f>
        <v>41300</v>
      </c>
      <c r="R557" s="47" cm="1">
        <f t="array" ref="R557">IF($I$2="Открытый тариф",
INDEX(GRID!$B$47:$BI$57,MATCH(Q$7,GRID!$A$47:$A$57,0),MATCH(1,($U$2=GRID!$B$31:$BI$31)*(КАЛЕНДАРЬ!$BF28=GRID!$B$33:$BI$33), 0)),
ROUNDUP(INDEX(GRID!$B$47:$BI$57,MATCH(Q$7,GRID!$A$47:$A$57,0),MATCH(1,($U$2=GRID!$B$31:$BI$31)*(КАЛЕНДАРЬ!$BF28=GRID!$B$33:$BI$33),0))*(1-GRID!$B$69),0))</f>
        <v>43900</v>
      </c>
      <c r="S557" s="47" cm="1">
        <f t="array" ref="S557">IF($I$2="Открытый тариф",
INDEX(GRID!$B$34:$BI$44,MATCH(S$7,GRID!$A$34:$A$44,0),MATCH(1,($U$2=GRID!$B$31:$BI$31)*(КАЛЕНДАРЬ!$BF28=GRID!$B$33:$BI$33), 0)),
ROUNDUP(INDEX(GRID!$B$34:$BI$44,MATCH(S$7,GRID!$A$34:$A$44,0),MATCH(1,($U$2=GRID!$B$31:$BI$31)*(КАЛЕНДАРЬ!$BF28=GRID!$B$33:$BI$33),0))*(1-GRID!$B$69),0))</f>
        <v>45000</v>
      </c>
      <c r="T557" s="47" cm="1">
        <f t="array" ref="T557">IF($I$2="Открытый тариф",
INDEX(GRID!$B$47:$BI$57,MATCH(S$7,GRID!$A$47:$A$57,0),MATCH(1,($U$2=GRID!$B$31:$BI$31)*(КАЛЕНДАРЬ!$BF28=GRID!$B$33:$BI$33), 0)),
ROUNDUP(INDEX(GRID!$B$47:$BI$57,MATCH(S$7,GRID!$A$47:$A$57,0),MATCH(1,($U$2=GRID!$B$31:$BI$31)*(КАЛЕНДАРЬ!$BF28=GRID!$B$33:$BI$33),0))*(1-GRID!$B$69),0))</f>
        <v>47600</v>
      </c>
      <c r="U557" s="47" cm="1">
        <f t="array" ref="U557">IF($I$2="Открытый тариф",
INDEX(GRID!$B$34:$BI$44,MATCH(U$7,GRID!$A$34:$A$44,0),MATCH(1,($U$2=GRID!$B$31:$BI$31)*(КАЛЕНДАРЬ!$BF28=GRID!$B$33:$BI$33), 0)),
ROUNDUP(INDEX(GRID!$B$34:$BI$44,MATCH(U$7,GRID!$A$34:$A$44,0),MATCH(1,($U$2=GRID!$B$31:$BI$31)*(КАЛЕНДАРЬ!$BF28=GRID!$B$33:$BI$33),0))*(1-GRID!$B$69),0))</f>
        <v>51300</v>
      </c>
      <c r="V557" s="47" cm="1">
        <f t="array" ref="V557">IF($I$2="Открытый тариф",
INDEX(GRID!$B$47:$BI$57,MATCH(U$7,GRID!$A$47:$A$57,0),MATCH(1,($U$2=GRID!$B$31:$BI$31)*(КАЛЕНДАРЬ!$BF28=GRID!$B$33:$BI$33), 0)),
ROUNDUP(INDEX(GRID!$B$47:$BI$57,MATCH(U$7,GRID!$A$47:$A$57,0),MATCH(1,($U$2=GRID!$B$31:$BI$31)*(КАЛЕНДАРЬ!$BF28=GRID!$B$33:$BI$33),0))*(1-GRID!$B$69),0))</f>
        <v>53900</v>
      </c>
      <c r="W557" s="47" cm="1">
        <f t="array" ref="W557">IF($I$2="Открытый тариф",
INDEX(GRID!$B$34:$BI$44,MATCH(W$7,GRID!$A$34:$A$44,0),MATCH(1,($U$2=GRID!$B$31:$BI$31)*(КАЛЕНДАРЬ!$BF28=GRID!$B$33:$BI$33), 0)),
ROUNDUP(INDEX(GRID!$B$34:$BI$44,MATCH(W$7,GRID!$A$34:$A$44,0),MATCH(1,($U$2=GRID!$B$31:$BI$31)*(КАЛЕНДАРЬ!$BF28=GRID!$B$33:$BI$33),0))*(1-GRID!$B$69),0))</f>
        <v>157400</v>
      </c>
      <c r="X557" s="47" cm="1">
        <f t="array" ref="X557">IF($I$2="Открытый тариф",
INDEX(GRID!$B$47:$BI$57,MATCH(W$7,GRID!$A$47:$A$57,0),MATCH(1,($U$2=GRID!$B$31:$BI$31)*(КАЛЕНДАРЬ!$BF28=GRID!$B$33:$BI$33), 0)),
ROUNDUP(INDEX(GRID!$B$47:$BI$57,MATCH(W$7,GRID!$A$47:$A$57,0),MATCH(1,($U$2=GRID!$B$31:$BI$31)*(КАЛЕНДАРЬ!$BF28=GRID!$B$33:$BI$33),0))*(1-GRID!$B$69),0))</f>
        <v>160000</v>
      </c>
    </row>
    <row r="558" spans="1:24" x14ac:dyDescent="0.2">
      <c r="A558" s="117" t="s">
        <v>42</v>
      </c>
      <c r="B558" s="117">
        <v>26</v>
      </c>
      <c r="C558" s="47" cm="1">
        <f t="array" ref="C558">IF($I$2="Открытый тариф",
INDEX(GRID!$B$34:$BI$44,MATCH(C$7,GRID!$A$34:$A$44,0),MATCH(1,($U$2=GRID!$B$31:$BI$31)*(КАЛЕНДАРЬ!$BF29=GRID!$B$33:$BI$33), 0)),
ROUNDUP(INDEX(GRID!$B$34:$BI$44,MATCH(C$7,GRID!$A$34:$A$44,0),MATCH(1,($U$2=GRID!$B$31:$BI$31)*(КАЛЕНДАРЬ!$BF29=GRID!$B$33:$BI$33),0))*(1-GRID!$B$69),0))</f>
        <v>24000</v>
      </c>
      <c r="D558" s="47" cm="1">
        <f t="array" ref="D558">IF($I$2="Открытый тариф",
INDEX(GRID!$B$47:$BI$57,MATCH(C$7,GRID!$A$47:$A$57,0),MATCH(1,($U$2=GRID!$B$31:$BI$31)*(КАЛЕНДАРЬ!$BF29=GRID!$B$33:$BI$33), 0)),
ROUNDUP(INDEX(GRID!$B$47:$BI$57,MATCH(C$7,GRID!$A$47:$A$57,0),MATCH(1,($U$2=GRID!$B$31:$BI$31)*(КАЛЕНДАРЬ!$BF29=GRID!$B$33:$BI$33),0))*(1-GRID!$B$69),0))</f>
        <v>26600</v>
      </c>
      <c r="E558" s="47" cm="1">
        <f t="array" ref="E558">IF($I$2="Открытый тариф",
INDEX(GRID!$B$34:$BI$44,MATCH(E$7,GRID!$A$34:$A$44,0),MATCH(1,($U$2=GRID!$B$31:$BI$31)*(КАЛЕНДАРЬ!$BF29=GRID!$B$33:$BI$33), 0)),
ROUNDUP(INDEX(GRID!$B$34:$BI$44,MATCH(E$7,GRID!$A$34:$A$44,0),MATCH(1,($U$2=GRID!$B$31:$BI$31)*(КАЛЕНДАРЬ!$BF29=GRID!$B$33:$BI$33),0))*(1-GRID!$B$69),0))</f>
        <v>25900</v>
      </c>
      <c r="F558" s="47" cm="1">
        <f t="array" ref="F558">IF($I$2="Открытый тариф",
INDEX(GRID!$B$47:$BI$57,MATCH(E$7,GRID!$A$47:$A$57,0),MATCH(1,($U$2=GRID!$B$31:$BI$31)*(КАЛЕНДАРЬ!$BF29=GRID!$B$33:$BI$33), 0)),
ROUNDUP(INDEX(GRID!$B$47:$BI$57,MATCH(E$7,GRID!$A$47:$A$57,0),MATCH(1,($U$2=GRID!$B$31:$BI$31)*(КАЛЕНДАРЬ!$BF29=GRID!$B$33:$BI$33),0))*(1-GRID!$B$69),0))</f>
        <v>28500</v>
      </c>
      <c r="G558" s="47" cm="1">
        <f t="array" ref="G558">IF($I$2="Открытый тариф",
INDEX(GRID!$B$34:$BI$44,MATCH(G$7,GRID!$A$34:$A$44,0),MATCH(1,($U$2=GRID!$B$31:$BI$31)*(КАЛЕНДАРЬ!$BF29=GRID!$B$33:$BI$33), 0)),
ROUNDUP(INDEX(GRID!$B$34:$BI$44,MATCH(G$7,GRID!$A$34:$A$44,0),MATCH(1,($U$2=GRID!$B$31:$BI$31)*(КАЛЕНДАРЬ!$BF29=GRID!$B$33:$BI$33),0))*(1-GRID!$B$69),0))</f>
        <v>27000</v>
      </c>
      <c r="H558" s="47" cm="1">
        <f t="array" ref="H558">IF($I$2="Открытый тариф",
INDEX(GRID!$B$47:$BI$57,MATCH(G$7,GRID!$A$47:$A$57,0),MATCH(1,($U$2=GRID!$B$31:$BI$31)*(КАЛЕНДАРЬ!$BF29=GRID!$B$33:$BI$33), 0)),
ROUNDUP(INDEX(GRID!$B$47:$BI$57,MATCH(G$7,GRID!$A$47:$A$57,0),MATCH(1,($U$2=GRID!$B$31:$BI$31)*(КАЛЕНДАРЬ!$BF29=GRID!$B$33:$BI$33),0))*(1-GRID!$B$69),0))</f>
        <v>29600</v>
      </c>
      <c r="I558" s="47" cm="1">
        <f t="array" ref="I558">IF($I$2="Открытый тариф",
INDEX(GRID!$B$34:$BI$44,MATCH(I$7,GRID!$A$34:$A$44,0),MATCH(1,($U$2=GRID!$B$31:$BI$31)*(КАЛЕНДАРЬ!$BF29=GRID!$B$33:$BI$33), 0)),
ROUNDUP(INDEX(GRID!$B$34:$BI$44,MATCH(I$7,GRID!$A$34:$A$44,0),MATCH(1,($U$2=GRID!$B$31:$BI$31)*(КАЛЕНДАРЬ!$BF29=GRID!$B$33:$BI$33),0))*(1-GRID!$B$69),0))</f>
        <v>28900</v>
      </c>
      <c r="J558" s="47" cm="1">
        <f t="array" ref="J558">IF($I$2="Открытый тариф",
INDEX(GRID!$B$47:$BI$57,MATCH(I$7,GRID!$A$47:$A$57,0),MATCH(1,($U$2=GRID!$B$31:$BI$31)*(КАЛЕНДАРЬ!$BF29=GRID!$B$33:$BI$33), 0)),
ROUNDUP(INDEX(GRID!$B$47:$BI$57,MATCH(I$7,GRID!$A$47:$A$57,0),MATCH(1,($U$2=GRID!$B$31:$BI$31)*(КАЛЕНДАРЬ!$BF29=GRID!$B$33:$BI$33),0))*(1-GRID!$B$69),0))</f>
        <v>31500</v>
      </c>
      <c r="K558" s="47" cm="1">
        <f t="array" ref="K558">IF($I$2="Открытый тариф",
INDEX(GRID!$B$34:$BI$44,MATCH(K$7,GRID!$A$34:$A$44,0),MATCH(1,($U$2=GRID!$B$31:$BI$31)*(КАЛЕНДАРЬ!$BF29=GRID!$B$33:$BI$33), 0)),
ROUNDUP(INDEX(GRID!$B$34:$BI$44,MATCH(K$7,GRID!$A$34:$A$44,0),MATCH(1,($U$2=GRID!$B$31:$BI$31)*(КАЛЕНДАРЬ!$BF29=GRID!$B$33:$BI$33),0))*(1-GRID!$B$69),0))</f>
        <v>30000</v>
      </c>
      <c r="L558" s="47" cm="1">
        <f t="array" ref="L558">IF($I$2="Открытый тариф",
INDEX(GRID!$B$47:$BI$57,MATCH(K$7,GRID!$A$47:$A$57,0),MATCH(1,($U$2=GRID!$B$31:$BI$31)*(КАЛЕНДАРЬ!$BF29=GRID!$B$33:$BI$33), 0)),
ROUNDUP(INDEX(GRID!$B$47:$BI$57,MATCH(K$7,GRID!$A$47:$A$57,0),MATCH(1,($U$2=GRID!$B$31:$BI$31)*(КАЛЕНДАРЬ!$BF29=GRID!$B$33:$BI$33),0))*(1-GRID!$B$69),0))</f>
        <v>32600</v>
      </c>
      <c r="M558" s="47" cm="1">
        <f t="array" ref="M558">IF($I$2="Открытый тариф",
INDEX(GRID!$B$34:$BI$44,MATCH(M$7,GRID!$A$34:$A$44,0),MATCH(1,($U$2=GRID!$B$31:$BI$31)*(КАЛЕНДАРЬ!$BF29=GRID!$B$33:$BI$33), 0)),
ROUNDUP(INDEX(GRID!$B$34:$BI$44,MATCH(M$7,GRID!$A$34:$A$44,0),MATCH(1,($U$2=GRID!$B$31:$BI$31)*(КАЛЕНДАРЬ!$BF29=GRID!$B$33:$BI$33),0))*(1-GRID!$B$69),0))</f>
        <v>31900</v>
      </c>
      <c r="N558" s="47" cm="1">
        <f t="array" ref="N558">IF($I$2="Открытый тариф",
INDEX(GRID!$B$47:$BI$57,MATCH(M$7,GRID!$A$47:$A$57,0),MATCH(1,($U$2=GRID!$B$31:$BI$31)*(КАЛЕНДАРЬ!$BF29=GRID!$B$33:$BI$33), 0)),
ROUNDUP(INDEX(GRID!$B$47:$BI$57,MATCH(M$7,GRID!$A$47:$A$57,0),MATCH(1,($U$2=GRID!$B$31:$BI$31)*(КАЛЕНДАРЬ!$BF29=GRID!$B$33:$BI$33),0))*(1-GRID!$B$69),0))</f>
        <v>34500</v>
      </c>
      <c r="O558" s="47" cm="1">
        <f t="array" ref="O558">IF($I$2="Открытый тариф",
INDEX(GRID!$B$34:$BI$44,MATCH(O$7,GRID!$A$34:$A$44,0),MATCH(1,($U$2=GRID!$B$31:$BI$31)*(КАЛЕНДАРЬ!$BF29=GRID!$B$33:$BI$33), 0)),
ROUNDUP(INDEX(GRID!$B$34:$BI$44,MATCH(O$7,GRID!$A$34:$A$44,0),MATCH(1,($U$2=GRID!$B$31:$BI$31)*(КАЛЕНДАРЬ!$BF29=GRID!$B$33:$BI$33),0))*(1-GRID!$B$69),0))</f>
        <v>39200</v>
      </c>
      <c r="P558" s="47" cm="1">
        <f t="array" ref="P558">IF($I$2="Открытый тариф",
INDEX(GRID!$B$47:$BI$57,MATCH(O$7,GRID!$A$47:$A$57,0),MATCH(1,($U$2=GRID!$B$31:$BI$31)*(КАЛЕНДАРЬ!$BF29=GRID!$B$33:$BI$33), 0)),
ROUNDUP(INDEX(GRID!$B$47:$BI$57,MATCH(O$7,GRID!$A$47:$A$57,0),MATCH(1,($U$2=GRID!$B$31:$BI$31)*(КАЛЕНДАРЬ!$BF29=GRID!$B$33:$BI$33),0))*(1-GRID!$B$69),0))</f>
        <v>41800</v>
      </c>
      <c r="Q558" s="47" cm="1">
        <f t="array" ref="Q558">IF($I$2="Открытый тариф",
INDEX(GRID!$B$34:$BI$44,MATCH(Q$7,GRID!$A$34:$A$44,0),MATCH(1,($U$2=GRID!$B$31:$BI$31)*(КАЛЕНДАРЬ!$BF29=GRID!$B$33:$BI$33), 0)),
ROUNDUP(INDEX(GRID!$B$34:$BI$44,MATCH(Q$7,GRID!$A$34:$A$44,0),MATCH(1,($U$2=GRID!$B$31:$BI$31)*(КАЛЕНДАРЬ!$BF29=GRID!$B$33:$BI$33),0))*(1-GRID!$B$69),0))</f>
        <v>41300</v>
      </c>
      <c r="R558" s="47" cm="1">
        <f t="array" ref="R558">IF($I$2="Открытый тариф",
INDEX(GRID!$B$47:$BI$57,MATCH(Q$7,GRID!$A$47:$A$57,0),MATCH(1,($U$2=GRID!$B$31:$BI$31)*(КАЛЕНДАРЬ!$BF29=GRID!$B$33:$BI$33), 0)),
ROUNDUP(INDEX(GRID!$B$47:$BI$57,MATCH(Q$7,GRID!$A$47:$A$57,0),MATCH(1,($U$2=GRID!$B$31:$BI$31)*(КАЛЕНДАРЬ!$BF29=GRID!$B$33:$BI$33),0))*(1-GRID!$B$69),0))</f>
        <v>43900</v>
      </c>
      <c r="S558" s="47" cm="1">
        <f t="array" ref="S558">IF($I$2="Открытый тариф",
INDEX(GRID!$B$34:$BI$44,MATCH(S$7,GRID!$A$34:$A$44,0),MATCH(1,($U$2=GRID!$B$31:$BI$31)*(КАЛЕНДАРЬ!$BF29=GRID!$B$33:$BI$33), 0)),
ROUNDUP(INDEX(GRID!$B$34:$BI$44,MATCH(S$7,GRID!$A$34:$A$44,0),MATCH(1,($U$2=GRID!$B$31:$BI$31)*(КАЛЕНДАРЬ!$BF29=GRID!$B$33:$BI$33),0))*(1-GRID!$B$69),0))</f>
        <v>45000</v>
      </c>
      <c r="T558" s="47" cm="1">
        <f t="array" ref="T558">IF($I$2="Открытый тариф",
INDEX(GRID!$B$47:$BI$57,MATCH(S$7,GRID!$A$47:$A$57,0),MATCH(1,($U$2=GRID!$B$31:$BI$31)*(КАЛЕНДАРЬ!$BF29=GRID!$B$33:$BI$33), 0)),
ROUNDUP(INDEX(GRID!$B$47:$BI$57,MATCH(S$7,GRID!$A$47:$A$57,0),MATCH(1,($U$2=GRID!$B$31:$BI$31)*(КАЛЕНДАРЬ!$BF29=GRID!$B$33:$BI$33),0))*(1-GRID!$B$69),0))</f>
        <v>47600</v>
      </c>
      <c r="U558" s="47" cm="1">
        <f t="array" ref="U558">IF($I$2="Открытый тариф",
INDEX(GRID!$B$34:$BI$44,MATCH(U$7,GRID!$A$34:$A$44,0),MATCH(1,($U$2=GRID!$B$31:$BI$31)*(КАЛЕНДАРЬ!$BF29=GRID!$B$33:$BI$33), 0)),
ROUNDUP(INDEX(GRID!$B$34:$BI$44,MATCH(U$7,GRID!$A$34:$A$44,0),MATCH(1,($U$2=GRID!$B$31:$BI$31)*(КАЛЕНДАРЬ!$BF29=GRID!$B$33:$BI$33),0))*(1-GRID!$B$69),0))</f>
        <v>51300</v>
      </c>
      <c r="V558" s="47" cm="1">
        <f t="array" ref="V558">IF($I$2="Открытый тариф",
INDEX(GRID!$B$47:$BI$57,MATCH(U$7,GRID!$A$47:$A$57,0),MATCH(1,($U$2=GRID!$B$31:$BI$31)*(КАЛЕНДАРЬ!$BF29=GRID!$B$33:$BI$33), 0)),
ROUNDUP(INDEX(GRID!$B$47:$BI$57,MATCH(U$7,GRID!$A$47:$A$57,0),MATCH(1,($U$2=GRID!$B$31:$BI$31)*(КАЛЕНДАРЬ!$BF29=GRID!$B$33:$BI$33),0))*(1-GRID!$B$69),0))</f>
        <v>53900</v>
      </c>
      <c r="W558" s="47" cm="1">
        <f t="array" ref="W558">IF($I$2="Открытый тариф",
INDEX(GRID!$B$34:$BI$44,MATCH(W$7,GRID!$A$34:$A$44,0),MATCH(1,($U$2=GRID!$B$31:$BI$31)*(КАЛЕНДАРЬ!$BF29=GRID!$B$33:$BI$33), 0)),
ROUNDUP(INDEX(GRID!$B$34:$BI$44,MATCH(W$7,GRID!$A$34:$A$44,0),MATCH(1,($U$2=GRID!$B$31:$BI$31)*(КАЛЕНДАРЬ!$BF29=GRID!$B$33:$BI$33),0))*(1-GRID!$B$69),0))</f>
        <v>157400</v>
      </c>
      <c r="X558" s="47" cm="1">
        <f t="array" ref="X558">IF($I$2="Открытый тариф",
INDEX(GRID!$B$47:$BI$57,MATCH(W$7,GRID!$A$47:$A$57,0),MATCH(1,($U$2=GRID!$B$31:$BI$31)*(КАЛЕНДАРЬ!$BF29=GRID!$B$33:$BI$33), 0)),
ROUNDUP(INDEX(GRID!$B$47:$BI$57,MATCH(W$7,GRID!$A$47:$A$57,0),MATCH(1,($U$2=GRID!$B$31:$BI$31)*(КАЛЕНДАРЬ!$BF29=GRID!$B$33:$BI$33),0))*(1-GRID!$B$69),0))</f>
        <v>160000</v>
      </c>
    </row>
    <row r="559" spans="1:24" x14ac:dyDescent="0.2">
      <c r="A559" s="117" t="s">
        <v>43</v>
      </c>
      <c r="B559" s="117">
        <v>27</v>
      </c>
      <c r="C559" s="47" cm="1">
        <f t="array" ref="C559">IF($I$2="Открытый тариф",
INDEX(GRID!$B$34:$BI$44,MATCH(C$7,GRID!$A$34:$A$44,0),MATCH(1,($U$2=GRID!$B$31:$BI$31)*(КАЛЕНДАРЬ!$BF30=GRID!$B$33:$BI$33), 0)),
ROUNDUP(INDEX(GRID!$B$34:$BI$44,MATCH(C$7,GRID!$A$34:$A$44,0),MATCH(1,($U$2=GRID!$B$31:$BI$31)*(КАЛЕНДАРЬ!$BF30=GRID!$B$33:$BI$33),0))*(1-GRID!$B$69),0))</f>
        <v>24000</v>
      </c>
      <c r="D559" s="47" cm="1">
        <f t="array" ref="D559">IF($I$2="Открытый тариф",
INDEX(GRID!$B$47:$BI$57,MATCH(C$7,GRID!$A$47:$A$57,0),MATCH(1,($U$2=GRID!$B$31:$BI$31)*(КАЛЕНДАРЬ!$BF30=GRID!$B$33:$BI$33), 0)),
ROUNDUP(INDEX(GRID!$B$47:$BI$57,MATCH(C$7,GRID!$A$47:$A$57,0),MATCH(1,($U$2=GRID!$B$31:$BI$31)*(КАЛЕНДАРЬ!$BF30=GRID!$B$33:$BI$33),0))*(1-GRID!$B$69),0))</f>
        <v>26600</v>
      </c>
      <c r="E559" s="47" cm="1">
        <f t="array" ref="E559">IF($I$2="Открытый тариф",
INDEX(GRID!$B$34:$BI$44,MATCH(E$7,GRID!$A$34:$A$44,0),MATCH(1,($U$2=GRID!$B$31:$BI$31)*(КАЛЕНДАРЬ!$BF30=GRID!$B$33:$BI$33), 0)),
ROUNDUP(INDEX(GRID!$B$34:$BI$44,MATCH(E$7,GRID!$A$34:$A$44,0),MATCH(1,($U$2=GRID!$B$31:$BI$31)*(КАЛЕНДАРЬ!$BF30=GRID!$B$33:$BI$33),0))*(1-GRID!$B$69),0))</f>
        <v>25900</v>
      </c>
      <c r="F559" s="47" cm="1">
        <f t="array" ref="F559">IF($I$2="Открытый тариф",
INDEX(GRID!$B$47:$BI$57,MATCH(E$7,GRID!$A$47:$A$57,0),MATCH(1,($U$2=GRID!$B$31:$BI$31)*(КАЛЕНДАРЬ!$BF30=GRID!$B$33:$BI$33), 0)),
ROUNDUP(INDEX(GRID!$B$47:$BI$57,MATCH(E$7,GRID!$A$47:$A$57,0),MATCH(1,($U$2=GRID!$B$31:$BI$31)*(КАЛЕНДАРЬ!$BF30=GRID!$B$33:$BI$33),0))*(1-GRID!$B$69),0))</f>
        <v>28500</v>
      </c>
      <c r="G559" s="47" cm="1">
        <f t="array" ref="G559">IF($I$2="Открытый тариф",
INDEX(GRID!$B$34:$BI$44,MATCH(G$7,GRID!$A$34:$A$44,0),MATCH(1,($U$2=GRID!$B$31:$BI$31)*(КАЛЕНДАРЬ!$BF30=GRID!$B$33:$BI$33), 0)),
ROUNDUP(INDEX(GRID!$B$34:$BI$44,MATCH(G$7,GRID!$A$34:$A$44,0),MATCH(1,($U$2=GRID!$B$31:$BI$31)*(КАЛЕНДАРЬ!$BF30=GRID!$B$33:$BI$33),0))*(1-GRID!$B$69),0))</f>
        <v>27000</v>
      </c>
      <c r="H559" s="47" cm="1">
        <f t="array" ref="H559">IF($I$2="Открытый тариф",
INDEX(GRID!$B$47:$BI$57,MATCH(G$7,GRID!$A$47:$A$57,0),MATCH(1,($U$2=GRID!$B$31:$BI$31)*(КАЛЕНДАРЬ!$BF30=GRID!$B$33:$BI$33), 0)),
ROUNDUP(INDEX(GRID!$B$47:$BI$57,MATCH(G$7,GRID!$A$47:$A$57,0),MATCH(1,($U$2=GRID!$B$31:$BI$31)*(КАЛЕНДАРЬ!$BF30=GRID!$B$33:$BI$33),0))*(1-GRID!$B$69),0))</f>
        <v>29600</v>
      </c>
      <c r="I559" s="47" cm="1">
        <f t="array" ref="I559">IF($I$2="Открытый тариф",
INDEX(GRID!$B$34:$BI$44,MATCH(I$7,GRID!$A$34:$A$44,0),MATCH(1,($U$2=GRID!$B$31:$BI$31)*(КАЛЕНДАРЬ!$BF30=GRID!$B$33:$BI$33), 0)),
ROUNDUP(INDEX(GRID!$B$34:$BI$44,MATCH(I$7,GRID!$A$34:$A$44,0),MATCH(1,($U$2=GRID!$B$31:$BI$31)*(КАЛЕНДАРЬ!$BF30=GRID!$B$33:$BI$33),0))*(1-GRID!$B$69),0))</f>
        <v>28900</v>
      </c>
      <c r="J559" s="47" cm="1">
        <f t="array" ref="J559">IF($I$2="Открытый тариф",
INDEX(GRID!$B$47:$BI$57,MATCH(I$7,GRID!$A$47:$A$57,0),MATCH(1,($U$2=GRID!$B$31:$BI$31)*(КАЛЕНДАРЬ!$BF30=GRID!$B$33:$BI$33), 0)),
ROUNDUP(INDEX(GRID!$B$47:$BI$57,MATCH(I$7,GRID!$A$47:$A$57,0),MATCH(1,($U$2=GRID!$B$31:$BI$31)*(КАЛЕНДАРЬ!$BF30=GRID!$B$33:$BI$33),0))*(1-GRID!$B$69),0))</f>
        <v>31500</v>
      </c>
      <c r="K559" s="47" cm="1">
        <f t="array" ref="K559">IF($I$2="Открытый тариф",
INDEX(GRID!$B$34:$BI$44,MATCH(K$7,GRID!$A$34:$A$44,0),MATCH(1,($U$2=GRID!$B$31:$BI$31)*(КАЛЕНДАРЬ!$BF30=GRID!$B$33:$BI$33), 0)),
ROUNDUP(INDEX(GRID!$B$34:$BI$44,MATCH(K$7,GRID!$A$34:$A$44,0),MATCH(1,($U$2=GRID!$B$31:$BI$31)*(КАЛЕНДАРЬ!$BF30=GRID!$B$33:$BI$33),0))*(1-GRID!$B$69),0))</f>
        <v>30000</v>
      </c>
      <c r="L559" s="47" cm="1">
        <f t="array" ref="L559">IF($I$2="Открытый тариф",
INDEX(GRID!$B$47:$BI$57,MATCH(K$7,GRID!$A$47:$A$57,0),MATCH(1,($U$2=GRID!$B$31:$BI$31)*(КАЛЕНДАРЬ!$BF30=GRID!$B$33:$BI$33), 0)),
ROUNDUP(INDEX(GRID!$B$47:$BI$57,MATCH(K$7,GRID!$A$47:$A$57,0),MATCH(1,($U$2=GRID!$B$31:$BI$31)*(КАЛЕНДАРЬ!$BF30=GRID!$B$33:$BI$33),0))*(1-GRID!$B$69),0))</f>
        <v>32600</v>
      </c>
      <c r="M559" s="47" cm="1">
        <f t="array" ref="M559">IF($I$2="Открытый тариф",
INDEX(GRID!$B$34:$BI$44,MATCH(M$7,GRID!$A$34:$A$44,0),MATCH(1,($U$2=GRID!$B$31:$BI$31)*(КАЛЕНДАРЬ!$BF30=GRID!$B$33:$BI$33), 0)),
ROUNDUP(INDEX(GRID!$B$34:$BI$44,MATCH(M$7,GRID!$A$34:$A$44,0),MATCH(1,($U$2=GRID!$B$31:$BI$31)*(КАЛЕНДАРЬ!$BF30=GRID!$B$33:$BI$33),0))*(1-GRID!$B$69),0))</f>
        <v>31900</v>
      </c>
      <c r="N559" s="47" cm="1">
        <f t="array" ref="N559">IF($I$2="Открытый тариф",
INDEX(GRID!$B$47:$BI$57,MATCH(M$7,GRID!$A$47:$A$57,0),MATCH(1,($U$2=GRID!$B$31:$BI$31)*(КАЛЕНДАРЬ!$BF30=GRID!$B$33:$BI$33), 0)),
ROUNDUP(INDEX(GRID!$B$47:$BI$57,MATCH(M$7,GRID!$A$47:$A$57,0),MATCH(1,($U$2=GRID!$B$31:$BI$31)*(КАЛЕНДАРЬ!$BF30=GRID!$B$33:$BI$33),0))*(1-GRID!$B$69),0))</f>
        <v>34500</v>
      </c>
      <c r="O559" s="47" cm="1">
        <f t="array" ref="O559">IF($I$2="Открытый тариф",
INDEX(GRID!$B$34:$BI$44,MATCH(O$7,GRID!$A$34:$A$44,0),MATCH(1,($U$2=GRID!$B$31:$BI$31)*(КАЛЕНДАРЬ!$BF30=GRID!$B$33:$BI$33), 0)),
ROUNDUP(INDEX(GRID!$B$34:$BI$44,MATCH(O$7,GRID!$A$34:$A$44,0),MATCH(1,($U$2=GRID!$B$31:$BI$31)*(КАЛЕНДАРЬ!$BF30=GRID!$B$33:$BI$33),0))*(1-GRID!$B$69),0))</f>
        <v>39200</v>
      </c>
      <c r="P559" s="47" cm="1">
        <f t="array" ref="P559">IF($I$2="Открытый тариф",
INDEX(GRID!$B$47:$BI$57,MATCH(O$7,GRID!$A$47:$A$57,0),MATCH(1,($U$2=GRID!$B$31:$BI$31)*(КАЛЕНДАРЬ!$BF30=GRID!$B$33:$BI$33), 0)),
ROUNDUP(INDEX(GRID!$B$47:$BI$57,MATCH(O$7,GRID!$A$47:$A$57,0),MATCH(1,($U$2=GRID!$B$31:$BI$31)*(КАЛЕНДАРЬ!$BF30=GRID!$B$33:$BI$33),0))*(1-GRID!$B$69),0))</f>
        <v>41800</v>
      </c>
      <c r="Q559" s="47" cm="1">
        <f t="array" ref="Q559">IF($I$2="Открытый тариф",
INDEX(GRID!$B$34:$BI$44,MATCH(Q$7,GRID!$A$34:$A$44,0),MATCH(1,($U$2=GRID!$B$31:$BI$31)*(КАЛЕНДАРЬ!$BF30=GRID!$B$33:$BI$33), 0)),
ROUNDUP(INDEX(GRID!$B$34:$BI$44,MATCH(Q$7,GRID!$A$34:$A$44,0),MATCH(1,($U$2=GRID!$B$31:$BI$31)*(КАЛЕНДАРЬ!$BF30=GRID!$B$33:$BI$33),0))*(1-GRID!$B$69),0))</f>
        <v>41300</v>
      </c>
      <c r="R559" s="47" cm="1">
        <f t="array" ref="R559">IF($I$2="Открытый тариф",
INDEX(GRID!$B$47:$BI$57,MATCH(Q$7,GRID!$A$47:$A$57,0),MATCH(1,($U$2=GRID!$B$31:$BI$31)*(КАЛЕНДАРЬ!$BF30=GRID!$B$33:$BI$33), 0)),
ROUNDUP(INDEX(GRID!$B$47:$BI$57,MATCH(Q$7,GRID!$A$47:$A$57,0),MATCH(1,($U$2=GRID!$B$31:$BI$31)*(КАЛЕНДАРЬ!$BF30=GRID!$B$33:$BI$33),0))*(1-GRID!$B$69),0))</f>
        <v>43900</v>
      </c>
      <c r="S559" s="47" cm="1">
        <f t="array" ref="S559">IF($I$2="Открытый тариф",
INDEX(GRID!$B$34:$BI$44,MATCH(S$7,GRID!$A$34:$A$44,0),MATCH(1,($U$2=GRID!$B$31:$BI$31)*(КАЛЕНДАРЬ!$BF30=GRID!$B$33:$BI$33), 0)),
ROUNDUP(INDEX(GRID!$B$34:$BI$44,MATCH(S$7,GRID!$A$34:$A$44,0),MATCH(1,($U$2=GRID!$B$31:$BI$31)*(КАЛЕНДАРЬ!$BF30=GRID!$B$33:$BI$33),0))*(1-GRID!$B$69),0))</f>
        <v>45000</v>
      </c>
      <c r="T559" s="47" cm="1">
        <f t="array" ref="T559">IF($I$2="Открытый тариф",
INDEX(GRID!$B$47:$BI$57,MATCH(S$7,GRID!$A$47:$A$57,0),MATCH(1,($U$2=GRID!$B$31:$BI$31)*(КАЛЕНДАРЬ!$BF30=GRID!$B$33:$BI$33), 0)),
ROUNDUP(INDEX(GRID!$B$47:$BI$57,MATCH(S$7,GRID!$A$47:$A$57,0),MATCH(1,($U$2=GRID!$B$31:$BI$31)*(КАЛЕНДАРЬ!$BF30=GRID!$B$33:$BI$33),0))*(1-GRID!$B$69),0))</f>
        <v>47600</v>
      </c>
      <c r="U559" s="47" cm="1">
        <f t="array" ref="U559">IF($I$2="Открытый тариф",
INDEX(GRID!$B$34:$BI$44,MATCH(U$7,GRID!$A$34:$A$44,0),MATCH(1,($U$2=GRID!$B$31:$BI$31)*(КАЛЕНДАРЬ!$BF30=GRID!$B$33:$BI$33), 0)),
ROUNDUP(INDEX(GRID!$B$34:$BI$44,MATCH(U$7,GRID!$A$34:$A$44,0),MATCH(1,($U$2=GRID!$B$31:$BI$31)*(КАЛЕНДАРЬ!$BF30=GRID!$B$33:$BI$33),0))*(1-GRID!$B$69),0))</f>
        <v>51300</v>
      </c>
      <c r="V559" s="47" cm="1">
        <f t="array" ref="V559">IF($I$2="Открытый тариф",
INDEX(GRID!$B$47:$BI$57,MATCH(U$7,GRID!$A$47:$A$57,0),MATCH(1,($U$2=GRID!$B$31:$BI$31)*(КАЛЕНДАРЬ!$BF30=GRID!$B$33:$BI$33), 0)),
ROUNDUP(INDEX(GRID!$B$47:$BI$57,MATCH(U$7,GRID!$A$47:$A$57,0),MATCH(1,($U$2=GRID!$B$31:$BI$31)*(КАЛЕНДАРЬ!$BF30=GRID!$B$33:$BI$33),0))*(1-GRID!$B$69),0))</f>
        <v>53900</v>
      </c>
      <c r="W559" s="47" cm="1">
        <f t="array" ref="W559">IF($I$2="Открытый тариф",
INDEX(GRID!$B$34:$BI$44,MATCH(W$7,GRID!$A$34:$A$44,0),MATCH(1,($U$2=GRID!$B$31:$BI$31)*(КАЛЕНДАРЬ!$BF30=GRID!$B$33:$BI$33), 0)),
ROUNDUP(INDEX(GRID!$B$34:$BI$44,MATCH(W$7,GRID!$A$34:$A$44,0),MATCH(1,($U$2=GRID!$B$31:$BI$31)*(КАЛЕНДАРЬ!$BF30=GRID!$B$33:$BI$33),0))*(1-GRID!$B$69),0))</f>
        <v>157400</v>
      </c>
      <c r="X559" s="47" cm="1">
        <f t="array" ref="X559">IF($I$2="Открытый тариф",
INDEX(GRID!$B$47:$BI$57,MATCH(W$7,GRID!$A$47:$A$57,0),MATCH(1,($U$2=GRID!$B$31:$BI$31)*(КАЛЕНДАРЬ!$BF30=GRID!$B$33:$BI$33), 0)),
ROUNDUP(INDEX(GRID!$B$47:$BI$57,MATCH(W$7,GRID!$A$47:$A$57,0),MATCH(1,($U$2=GRID!$B$31:$BI$31)*(КАЛЕНДАРЬ!$BF30=GRID!$B$33:$BI$33),0))*(1-GRID!$B$69),0))</f>
        <v>160000</v>
      </c>
    </row>
    <row r="560" spans="1:24" x14ac:dyDescent="0.2">
      <c r="A560" s="117" t="s">
        <v>44</v>
      </c>
      <c r="B560" s="117">
        <v>28</v>
      </c>
      <c r="C560" s="47" cm="1">
        <f t="array" ref="C560">IF($I$2="Открытый тариф",
INDEX(GRID!$B$34:$BI$44,MATCH(C$7,GRID!$A$34:$A$44,0),MATCH(1,($U$2=GRID!$B$31:$BI$31)*(КАЛЕНДАРЬ!$BF31=GRID!$B$33:$BI$33), 0)),
ROUNDUP(INDEX(GRID!$B$34:$BI$44,MATCH(C$7,GRID!$A$34:$A$44,0),MATCH(1,($U$2=GRID!$B$31:$BI$31)*(КАЛЕНДАРЬ!$BF31=GRID!$B$33:$BI$33),0))*(1-GRID!$B$69),0))</f>
        <v>24000</v>
      </c>
      <c r="D560" s="47" cm="1">
        <f t="array" ref="D560">IF($I$2="Открытый тариф",
INDEX(GRID!$B$47:$BI$57,MATCH(C$7,GRID!$A$47:$A$57,0),MATCH(1,($U$2=GRID!$B$31:$BI$31)*(КАЛЕНДАРЬ!$BF31=GRID!$B$33:$BI$33), 0)),
ROUNDUP(INDEX(GRID!$B$47:$BI$57,MATCH(C$7,GRID!$A$47:$A$57,0),MATCH(1,($U$2=GRID!$B$31:$BI$31)*(КАЛЕНДАРЬ!$BF31=GRID!$B$33:$BI$33),0))*(1-GRID!$B$69),0))</f>
        <v>26600</v>
      </c>
      <c r="E560" s="47" cm="1">
        <f t="array" ref="E560">IF($I$2="Открытый тариф",
INDEX(GRID!$B$34:$BI$44,MATCH(E$7,GRID!$A$34:$A$44,0),MATCH(1,($U$2=GRID!$B$31:$BI$31)*(КАЛЕНДАРЬ!$BF31=GRID!$B$33:$BI$33), 0)),
ROUNDUP(INDEX(GRID!$B$34:$BI$44,MATCH(E$7,GRID!$A$34:$A$44,0),MATCH(1,($U$2=GRID!$B$31:$BI$31)*(КАЛЕНДАРЬ!$BF31=GRID!$B$33:$BI$33),0))*(1-GRID!$B$69),0))</f>
        <v>25900</v>
      </c>
      <c r="F560" s="47" cm="1">
        <f t="array" ref="F560">IF($I$2="Открытый тариф",
INDEX(GRID!$B$47:$BI$57,MATCH(E$7,GRID!$A$47:$A$57,0),MATCH(1,($U$2=GRID!$B$31:$BI$31)*(КАЛЕНДАРЬ!$BF31=GRID!$B$33:$BI$33), 0)),
ROUNDUP(INDEX(GRID!$B$47:$BI$57,MATCH(E$7,GRID!$A$47:$A$57,0),MATCH(1,($U$2=GRID!$B$31:$BI$31)*(КАЛЕНДАРЬ!$BF31=GRID!$B$33:$BI$33),0))*(1-GRID!$B$69),0))</f>
        <v>28500</v>
      </c>
      <c r="G560" s="47" cm="1">
        <f t="array" ref="G560">IF($I$2="Открытый тариф",
INDEX(GRID!$B$34:$BI$44,MATCH(G$7,GRID!$A$34:$A$44,0),MATCH(1,($U$2=GRID!$B$31:$BI$31)*(КАЛЕНДАРЬ!$BF31=GRID!$B$33:$BI$33), 0)),
ROUNDUP(INDEX(GRID!$B$34:$BI$44,MATCH(G$7,GRID!$A$34:$A$44,0),MATCH(1,($U$2=GRID!$B$31:$BI$31)*(КАЛЕНДАРЬ!$BF31=GRID!$B$33:$BI$33),0))*(1-GRID!$B$69),0))</f>
        <v>27000</v>
      </c>
      <c r="H560" s="47" cm="1">
        <f t="array" ref="H560">IF($I$2="Открытый тариф",
INDEX(GRID!$B$47:$BI$57,MATCH(G$7,GRID!$A$47:$A$57,0),MATCH(1,($U$2=GRID!$B$31:$BI$31)*(КАЛЕНДАРЬ!$BF31=GRID!$B$33:$BI$33), 0)),
ROUNDUP(INDEX(GRID!$B$47:$BI$57,MATCH(G$7,GRID!$A$47:$A$57,0),MATCH(1,($U$2=GRID!$B$31:$BI$31)*(КАЛЕНДАРЬ!$BF31=GRID!$B$33:$BI$33),0))*(1-GRID!$B$69),0))</f>
        <v>29600</v>
      </c>
      <c r="I560" s="47" cm="1">
        <f t="array" ref="I560">IF($I$2="Открытый тариф",
INDEX(GRID!$B$34:$BI$44,MATCH(I$7,GRID!$A$34:$A$44,0),MATCH(1,($U$2=GRID!$B$31:$BI$31)*(КАЛЕНДАРЬ!$BF31=GRID!$B$33:$BI$33), 0)),
ROUNDUP(INDEX(GRID!$B$34:$BI$44,MATCH(I$7,GRID!$A$34:$A$44,0),MATCH(1,($U$2=GRID!$B$31:$BI$31)*(КАЛЕНДАРЬ!$BF31=GRID!$B$33:$BI$33),0))*(1-GRID!$B$69),0))</f>
        <v>28900</v>
      </c>
      <c r="J560" s="47" cm="1">
        <f t="array" ref="J560">IF($I$2="Открытый тариф",
INDEX(GRID!$B$47:$BI$57,MATCH(I$7,GRID!$A$47:$A$57,0),MATCH(1,($U$2=GRID!$B$31:$BI$31)*(КАЛЕНДАРЬ!$BF31=GRID!$B$33:$BI$33), 0)),
ROUNDUP(INDEX(GRID!$B$47:$BI$57,MATCH(I$7,GRID!$A$47:$A$57,0),MATCH(1,($U$2=GRID!$B$31:$BI$31)*(КАЛЕНДАРЬ!$BF31=GRID!$B$33:$BI$33),0))*(1-GRID!$B$69),0))</f>
        <v>31500</v>
      </c>
      <c r="K560" s="47" cm="1">
        <f t="array" ref="K560">IF($I$2="Открытый тариф",
INDEX(GRID!$B$34:$BI$44,MATCH(K$7,GRID!$A$34:$A$44,0),MATCH(1,($U$2=GRID!$B$31:$BI$31)*(КАЛЕНДАРЬ!$BF31=GRID!$B$33:$BI$33), 0)),
ROUNDUP(INDEX(GRID!$B$34:$BI$44,MATCH(K$7,GRID!$A$34:$A$44,0),MATCH(1,($U$2=GRID!$B$31:$BI$31)*(КАЛЕНДАРЬ!$BF31=GRID!$B$33:$BI$33),0))*(1-GRID!$B$69),0))</f>
        <v>30000</v>
      </c>
      <c r="L560" s="47" cm="1">
        <f t="array" ref="L560">IF($I$2="Открытый тариф",
INDEX(GRID!$B$47:$BI$57,MATCH(K$7,GRID!$A$47:$A$57,0),MATCH(1,($U$2=GRID!$B$31:$BI$31)*(КАЛЕНДАРЬ!$BF31=GRID!$B$33:$BI$33), 0)),
ROUNDUP(INDEX(GRID!$B$47:$BI$57,MATCH(K$7,GRID!$A$47:$A$57,0),MATCH(1,($U$2=GRID!$B$31:$BI$31)*(КАЛЕНДАРЬ!$BF31=GRID!$B$33:$BI$33),0))*(1-GRID!$B$69),0))</f>
        <v>32600</v>
      </c>
      <c r="M560" s="47" cm="1">
        <f t="array" ref="M560">IF($I$2="Открытый тариф",
INDEX(GRID!$B$34:$BI$44,MATCH(M$7,GRID!$A$34:$A$44,0),MATCH(1,($U$2=GRID!$B$31:$BI$31)*(КАЛЕНДАРЬ!$BF31=GRID!$B$33:$BI$33), 0)),
ROUNDUP(INDEX(GRID!$B$34:$BI$44,MATCH(M$7,GRID!$A$34:$A$44,0),MATCH(1,($U$2=GRID!$B$31:$BI$31)*(КАЛЕНДАРЬ!$BF31=GRID!$B$33:$BI$33),0))*(1-GRID!$B$69),0))</f>
        <v>31900</v>
      </c>
      <c r="N560" s="47" cm="1">
        <f t="array" ref="N560">IF($I$2="Открытый тариф",
INDEX(GRID!$B$47:$BI$57,MATCH(M$7,GRID!$A$47:$A$57,0),MATCH(1,($U$2=GRID!$B$31:$BI$31)*(КАЛЕНДАРЬ!$BF31=GRID!$B$33:$BI$33), 0)),
ROUNDUP(INDEX(GRID!$B$47:$BI$57,MATCH(M$7,GRID!$A$47:$A$57,0),MATCH(1,($U$2=GRID!$B$31:$BI$31)*(КАЛЕНДАРЬ!$BF31=GRID!$B$33:$BI$33),0))*(1-GRID!$B$69),0))</f>
        <v>34500</v>
      </c>
      <c r="O560" s="47" cm="1">
        <f t="array" ref="O560">IF($I$2="Открытый тариф",
INDEX(GRID!$B$34:$BI$44,MATCH(O$7,GRID!$A$34:$A$44,0),MATCH(1,($U$2=GRID!$B$31:$BI$31)*(КАЛЕНДАРЬ!$BF31=GRID!$B$33:$BI$33), 0)),
ROUNDUP(INDEX(GRID!$B$34:$BI$44,MATCH(O$7,GRID!$A$34:$A$44,0),MATCH(1,($U$2=GRID!$B$31:$BI$31)*(КАЛЕНДАРЬ!$BF31=GRID!$B$33:$BI$33),0))*(1-GRID!$B$69),0))</f>
        <v>39200</v>
      </c>
      <c r="P560" s="47" cm="1">
        <f t="array" ref="P560">IF($I$2="Открытый тариф",
INDEX(GRID!$B$47:$BI$57,MATCH(O$7,GRID!$A$47:$A$57,0),MATCH(1,($U$2=GRID!$B$31:$BI$31)*(КАЛЕНДАРЬ!$BF31=GRID!$B$33:$BI$33), 0)),
ROUNDUP(INDEX(GRID!$B$47:$BI$57,MATCH(O$7,GRID!$A$47:$A$57,0),MATCH(1,($U$2=GRID!$B$31:$BI$31)*(КАЛЕНДАРЬ!$BF31=GRID!$B$33:$BI$33),0))*(1-GRID!$B$69),0))</f>
        <v>41800</v>
      </c>
      <c r="Q560" s="47" cm="1">
        <f t="array" ref="Q560">IF($I$2="Открытый тариф",
INDEX(GRID!$B$34:$BI$44,MATCH(Q$7,GRID!$A$34:$A$44,0),MATCH(1,($U$2=GRID!$B$31:$BI$31)*(КАЛЕНДАРЬ!$BF31=GRID!$B$33:$BI$33), 0)),
ROUNDUP(INDEX(GRID!$B$34:$BI$44,MATCH(Q$7,GRID!$A$34:$A$44,0),MATCH(1,($U$2=GRID!$B$31:$BI$31)*(КАЛЕНДАРЬ!$BF31=GRID!$B$33:$BI$33),0))*(1-GRID!$B$69),0))</f>
        <v>41300</v>
      </c>
      <c r="R560" s="47" cm="1">
        <f t="array" ref="R560">IF($I$2="Открытый тариф",
INDEX(GRID!$B$47:$BI$57,MATCH(Q$7,GRID!$A$47:$A$57,0),MATCH(1,($U$2=GRID!$B$31:$BI$31)*(КАЛЕНДАРЬ!$BF31=GRID!$B$33:$BI$33), 0)),
ROUNDUP(INDEX(GRID!$B$47:$BI$57,MATCH(Q$7,GRID!$A$47:$A$57,0),MATCH(1,($U$2=GRID!$B$31:$BI$31)*(КАЛЕНДАРЬ!$BF31=GRID!$B$33:$BI$33),0))*(1-GRID!$B$69),0))</f>
        <v>43900</v>
      </c>
      <c r="S560" s="47" cm="1">
        <f t="array" ref="S560">IF($I$2="Открытый тариф",
INDEX(GRID!$B$34:$BI$44,MATCH(S$7,GRID!$A$34:$A$44,0),MATCH(1,($U$2=GRID!$B$31:$BI$31)*(КАЛЕНДАРЬ!$BF31=GRID!$B$33:$BI$33), 0)),
ROUNDUP(INDEX(GRID!$B$34:$BI$44,MATCH(S$7,GRID!$A$34:$A$44,0),MATCH(1,($U$2=GRID!$B$31:$BI$31)*(КАЛЕНДАРЬ!$BF31=GRID!$B$33:$BI$33),0))*(1-GRID!$B$69),0))</f>
        <v>45000</v>
      </c>
      <c r="T560" s="47" cm="1">
        <f t="array" ref="T560">IF($I$2="Открытый тариф",
INDEX(GRID!$B$47:$BI$57,MATCH(S$7,GRID!$A$47:$A$57,0),MATCH(1,($U$2=GRID!$B$31:$BI$31)*(КАЛЕНДАРЬ!$BF31=GRID!$B$33:$BI$33), 0)),
ROUNDUP(INDEX(GRID!$B$47:$BI$57,MATCH(S$7,GRID!$A$47:$A$57,0),MATCH(1,($U$2=GRID!$B$31:$BI$31)*(КАЛЕНДАРЬ!$BF31=GRID!$B$33:$BI$33),0))*(1-GRID!$B$69),0))</f>
        <v>47600</v>
      </c>
      <c r="U560" s="47" cm="1">
        <f t="array" ref="U560">IF($I$2="Открытый тариф",
INDEX(GRID!$B$34:$BI$44,MATCH(U$7,GRID!$A$34:$A$44,0),MATCH(1,($U$2=GRID!$B$31:$BI$31)*(КАЛЕНДАРЬ!$BF31=GRID!$B$33:$BI$33), 0)),
ROUNDUP(INDEX(GRID!$B$34:$BI$44,MATCH(U$7,GRID!$A$34:$A$44,0),MATCH(1,($U$2=GRID!$B$31:$BI$31)*(КАЛЕНДАРЬ!$BF31=GRID!$B$33:$BI$33),0))*(1-GRID!$B$69),0))</f>
        <v>51300</v>
      </c>
      <c r="V560" s="47" cm="1">
        <f t="array" ref="V560">IF($I$2="Открытый тариф",
INDEX(GRID!$B$47:$BI$57,MATCH(U$7,GRID!$A$47:$A$57,0),MATCH(1,($U$2=GRID!$B$31:$BI$31)*(КАЛЕНДАРЬ!$BF31=GRID!$B$33:$BI$33), 0)),
ROUNDUP(INDEX(GRID!$B$47:$BI$57,MATCH(U$7,GRID!$A$47:$A$57,0),MATCH(1,($U$2=GRID!$B$31:$BI$31)*(КАЛЕНДАРЬ!$BF31=GRID!$B$33:$BI$33),0))*(1-GRID!$B$69),0))</f>
        <v>53900</v>
      </c>
      <c r="W560" s="47" cm="1">
        <f t="array" ref="W560">IF($I$2="Открытый тариф",
INDEX(GRID!$B$34:$BI$44,MATCH(W$7,GRID!$A$34:$A$44,0),MATCH(1,($U$2=GRID!$B$31:$BI$31)*(КАЛЕНДАРЬ!$BF31=GRID!$B$33:$BI$33), 0)),
ROUNDUP(INDEX(GRID!$B$34:$BI$44,MATCH(W$7,GRID!$A$34:$A$44,0),MATCH(1,($U$2=GRID!$B$31:$BI$31)*(КАЛЕНДАРЬ!$BF31=GRID!$B$33:$BI$33),0))*(1-GRID!$B$69),0))</f>
        <v>157400</v>
      </c>
      <c r="X560" s="47" cm="1">
        <f t="array" ref="X560">IF($I$2="Открытый тариф",
INDEX(GRID!$B$47:$BI$57,MATCH(W$7,GRID!$A$47:$A$57,0),MATCH(1,($U$2=GRID!$B$31:$BI$31)*(КАЛЕНДАРЬ!$BF31=GRID!$B$33:$BI$33), 0)),
ROUNDUP(INDEX(GRID!$B$47:$BI$57,MATCH(W$7,GRID!$A$47:$A$57,0),MATCH(1,($U$2=GRID!$B$31:$BI$31)*(КАЛЕНДАРЬ!$BF31=GRID!$B$33:$BI$33),0))*(1-GRID!$B$69),0))</f>
        <v>160000</v>
      </c>
    </row>
    <row r="561" spans="1:24" x14ac:dyDescent="0.2">
      <c r="A561" s="117" t="s">
        <v>45</v>
      </c>
      <c r="B561" s="117">
        <v>29</v>
      </c>
      <c r="C561" s="47" cm="1">
        <f t="array" ref="C561">IF($I$2="Открытый тариф",
INDEX(GRID!$B$34:$BI$44,MATCH(C$7,GRID!$A$34:$A$44,0),MATCH(1,($U$2=GRID!$B$31:$BI$31)*(КАЛЕНДАРЬ!$BF32=GRID!$B$33:$BI$33), 0)),
ROUNDUP(INDEX(GRID!$B$34:$BI$44,MATCH(C$7,GRID!$A$34:$A$44,0),MATCH(1,($U$2=GRID!$B$31:$BI$31)*(КАЛЕНДАРЬ!$BF32=GRID!$B$33:$BI$33),0))*(1-GRID!$B$69),0))</f>
        <v>24000</v>
      </c>
      <c r="D561" s="47" cm="1">
        <f t="array" ref="D561">IF($I$2="Открытый тариф",
INDEX(GRID!$B$47:$BI$57,MATCH(C$7,GRID!$A$47:$A$57,0),MATCH(1,($U$2=GRID!$B$31:$BI$31)*(КАЛЕНДАРЬ!$BF32=GRID!$B$33:$BI$33), 0)),
ROUNDUP(INDEX(GRID!$B$47:$BI$57,MATCH(C$7,GRID!$A$47:$A$57,0),MATCH(1,($U$2=GRID!$B$31:$BI$31)*(КАЛЕНДАРЬ!$BF32=GRID!$B$33:$BI$33),0))*(1-GRID!$B$69),0))</f>
        <v>26600</v>
      </c>
      <c r="E561" s="47" cm="1">
        <f t="array" ref="E561">IF($I$2="Открытый тариф",
INDEX(GRID!$B$34:$BI$44,MATCH(E$7,GRID!$A$34:$A$44,0),MATCH(1,($U$2=GRID!$B$31:$BI$31)*(КАЛЕНДАРЬ!$BF32=GRID!$B$33:$BI$33), 0)),
ROUNDUP(INDEX(GRID!$B$34:$BI$44,MATCH(E$7,GRID!$A$34:$A$44,0),MATCH(1,($U$2=GRID!$B$31:$BI$31)*(КАЛЕНДАРЬ!$BF32=GRID!$B$33:$BI$33),0))*(1-GRID!$B$69),0))</f>
        <v>25900</v>
      </c>
      <c r="F561" s="47" cm="1">
        <f t="array" ref="F561">IF($I$2="Открытый тариф",
INDEX(GRID!$B$47:$BI$57,MATCH(E$7,GRID!$A$47:$A$57,0),MATCH(1,($U$2=GRID!$B$31:$BI$31)*(КАЛЕНДАРЬ!$BF32=GRID!$B$33:$BI$33), 0)),
ROUNDUP(INDEX(GRID!$B$47:$BI$57,MATCH(E$7,GRID!$A$47:$A$57,0),MATCH(1,($U$2=GRID!$B$31:$BI$31)*(КАЛЕНДАРЬ!$BF32=GRID!$B$33:$BI$33),0))*(1-GRID!$B$69),0))</f>
        <v>28500</v>
      </c>
      <c r="G561" s="47" cm="1">
        <f t="array" ref="G561">IF($I$2="Открытый тариф",
INDEX(GRID!$B$34:$BI$44,MATCH(G$7,GRID!$A$34:$A$44,0),MATCH(1,($U$2=GRID!$B$31:$BI$31)*(КАЛЕНДАРЬ!$BF32=GRID!$B$33:$BI$33), 0)),
ROUNDUP(INDEX(GRID!$B$34:$BI$44,MATCH(G$7,GRID!$A$34:$A$44,0),MATCH(1,($U$2=GRID!$B$31:$BI$31)*(КАЛЕНДАРЬ!$BF32=GRID!$B$33:$BI$33),0))*(1-GRID!$B$69),0))</f>
        <v>27000</v>
      </c>
      <c r="H561" s="47" cm="1">
        <f t="array" ref="H561">IF($I$2="Открытый тариф",
INDEX(GRID!$B$47:$BI$57,MATCH(G$7,GRID!$A$47:$A$57,0),MATCH(1,($U$2=GRID!$B$31:$BI$31)*(КАЛЕНДАРЬ!$BF32=GRID!$B$33:$BI$33), 0)),
ROUNDUP(INDEX(GRID!$B$47:$BI$57,MATCH(G$7,GRID!$A$47:$A$57,0),MATCH(1,($U$2=GRID!$B$31:$BI$31)*(КАЛЕНДАРЬ!$BF32=GRID!$B$33:$BI$33),0))*(1-GRID!$B$69),0))</f>
        <v>29600</v>
      </c>
      <c r="I561" s="47" cm="1">
        <f t="array" ref="I561">IF($I$2="Открытый тариф",
INDEX(GRID!$B$34:$BI$44,MATCH(I$7,GRID!$A$34:$A$44,0),MATCH(1,($U$2=GRID!$B$31:$BI$31)*(КАЛЕНДАРЬ!$BF32=GRID!$B$33:$BI$33), 0)),
ROUNDUP(INDEX(GRID!$B$34:$BI$44,MATCH(I$7,GRID!$A$34:$A$44,0),MATCH(1,($U$2=GRID!$B$31:$BI$31)*(КАЛЕНДАРЬ!$BF32=GRID!$B$33:$BI$33),0))*(1-GRID!$B$69),0))</f>
        <v>28900</v>
      </c>
      <c r="J561" s="47" cm="1">
        <f t="array" ref="J561">IF($I$2="Открытый тариф",
INDEX(GRID!$B$47:$BI$57,MATCH(I$7,GRID!$A$47:$A$57,0),MATCH(1,($U$2=GRID!$B$31:$BI$31)*(КАЛЕНДАРЬ!$BF32=GRID!$B$33:$BI$33), 0)),
ROUNDUP(INDEX(GRID!$B$47:$BI$57,MATCH(I$7,GRID!$A$47:$A$57,0),MATCH(1,($U$2=GRID!$B$31:$BI$31)*(КАЛЕНДАРЬ!$BF32=GRID!$B$33:$BI$33),0))*(1-GRID!$B$69),0))</f>
        <v>31500</v>
      </c>
      <c r="K561" s="47" cm="1">
        <f t="array" ref="K561">IF($I$2="Открытый тариф",
INDEX(GRID!$B$34:$BI$44,MATCH(K$7,GRID!$A$34:$A$44,0),MATCH(1,($U$2=GRID!$B$31:$BI$31)*(КАЛЕНДАРЬ!$BF32=GRID!$B$33:$BI$33), 0)),
ROUNDUP(INDEX(GRID!$B$34:$BI$44,MATCH(K$7,GRID!$A$34:$A$44,0),MATCH(1,($U$2=GRID!$B$31:$BI$31)*(КАЛЕНДАРЬ!$BF32=GRID!$B$33:$BI$33),0))*(1-GRID!$B$69),0))</f>
        <v>30000</v>
      </c>
      <c r="L561" s="47" cm="1">
        <f t="array" ref="L561">IF($I$2="Открытый тариф",
INDEX(GRID!$B$47:$BI$57,MATCH(K$7,GRID!$A$47:$A$57,0),MATCH(1,($U$2=GRID!$B$31:$BI$31)*(КАЛЕНДАРЬ!$BF32=GRID!$B$33:$BI$33), 0)),
ROUNDUP(INDEX(GRID!$B$47:$BI$57,MATCH(K$7,GRID!$A$47:$A$57,0),MATCH(1,($U$2=GRID!$B$31:$BI$31)*(КАЛЕНДАРЬ!$BF32=GRID!$B$33:$BI$33),0))*(1-GRID!$B$69),0))</f>
        <v>32600</v>
      </c>
      <c r="M561" s="47" cm="1">
        <f t="array" ref="M561">IF($I$2="Открытый тариф",
INDEX(GRID!$B$34:$BI$44,MATCH(M$7,GRID!$A$34:$A$44,0),MATCH(1,($U$2=GRID!$B$31:$BI$31)*(КАЛЕНДАРЬ!$BF32=GRID!$B$33:$BI$33), 0)),
ROUNDUP(INDEX(GRID!$B$34:$BI$44,MATCH(M$7,GRID!$A$34:$A$44,0),MATCH(1,($U$2=GRID!$B$31:$BI$31)*(КАЛЕНДАРЬ!$BF32=GRID!$B$33:$BI$33),0))*(1-GRID!$B$69),0))</f>
        <v>31900</v>
      </c>
      <c r="N561" s="47" cm="1">
        <f t="array" ref="N561">IF($I$2="Открытый тариф",
INDEX(GRID!$B$47:$BI$57,MATCH(M$7,GRID!$A$47:$A$57,0),MATCH(1,($U$2=GRID!$B$31:$BI$31)*(КАЛЕНДАРЬ!$BF32=GRID!$B$33:$BI$33), 0)),
ROUNDUP(INDEX(GRID!$B$47:$BI$57,MATCH(M$7,GRID!$A$47:$A$57,0),MATCH(1,($U$2=GRID!$B$31:$BI$31)*(КАЛЕНДАРЬ!$BF32=GRID!$B$33:$BI$33),0))*(1-GRID!$B$69),0))</f>
        <v>34500</v>
      </c>
      <c r="O561" s="47" cm="1">
        <f t="array" ref="O561">IF($I$2="Открытый тариф",
INDEX(GRID!$B$34:$BI$44,MATCH(O$7,GRID!$A$34:$A$44,0),MATCH(1,($U$2=GRID!$B$31:$BI$31)*(КАЛЕНДАРЬ!$BF32=GRID!$B$33:$BI$33), 0)),
ROUNDUP(INDEX(GRID!$B$34:$BI$44,MATCH(O$7,GRID!$A$34:$A$44,0),MATCH(1,($U$2=GRID!$B$31:$BI$31)*(КАЛЕНДАРЬ!$BF32=GRID!$B$33:$BI$33),0))*(1-GRID!$B$69),0))</f>
        <v>39200</v>
      </c>
      <c r="P561" s="47" cm="1">
        <f t="array" ref="P561">IF($I$2="Открытый тариф",
INDEX(GRID!$B$47:$BI$57,MATCH(O$7,GRID!$A$47:$A$57,0),MATCH(1,($U$2=GRID!$B$31:$BI$31)*(КАЛЕНДАРЬ!$BF32=GRID!$B$33:$BI$33), 0)),
ROUNDUP(INDEX(GRID!$B$47:$BI$57,MATCH(O$7,GRID!$A$47:$A$57,0),MATCH(1,($U$2=GRID!$B$31:$BI$31)*(КАЛЕНДАРЬ!$BF32=GRID!$B$33:$BI$33),0))*(1-GRID!$B$69),0))</f>
        <v>41800</v>
      </c>
      <c r="Q561" s="47" cm="1">
        <f t="array" ref="Q561">IF($I$2="Открытый тариф",
INDEX(GRID!$B$34:$BI$44,MATCH(Q$7,GRID!$A$34:$A$44,0),MATCH(1,($U$2=GRID!$B$31:$BI$31)*(КАЛЕНДАРЬ!$BF32=GRID!$B$33:$BI$33), 0)),
ROUNDUP(INDEX(GRID!$B$34:$BI$44,MATCH(Q$7,GRID!$A$34:$A$44,0),MATCH(1,($U$2=GRID!$B$31:$BI$31)*(КАЛЕНДАРЬ!$BF32=GRID!$B$33:$BI$33),0))*(1-GRID!$B$69),0))</f>
        <v>41300</v>
      </c>
      <c r="R561" s="47" cm="1">
        <f t="array" ref="R561">IF($I$2="Открытый тариф",
INDEX(GRID!$B$47:$BI$57,MATCH(Q$7,GRID!$A$47:$A$57,0),MATCH(1,($U$2=GRID!$B$31:$BI$31)*(КАЛЕНДАРЬ!$BF32=GRID!$B$33:$BI$33), 0)),
ROUNDUP(INDEX(GRID!$B$47:$BI$57,MATCH(Q$7,GRID!$A$47:$A$57,0),MATCH(1,($U$2=GRID!$B$31:$BI$31)*(КАЛЕНДАРЬ!$BF32=GRID!$B$33:$BI$33),0))*(1-GRID!$B$69),0))</f>
        <v>43900</v>
      </c>
      <c r="S561" s="47" cm="1">
        <f t="array" ref="S561">IF($I$2="Открытый тариф",
INDEX(GRID!$B$34:$BI$44,MATCH(S$7,GRID!$A$34:$A$44,0),MATCH(1,($U$2=GRID!$B$31:$BI$31)*(КАЛЕНДАРЬ!$BF32=GRID!$B$33:$BI$33), 0)),
ROUNDUP(INDEX(GRID!$B$34:$BI$44,MATCH(S$7,GRID!$A$34:$A$44,0),MATCH(1,($U$2=GRID!$B$31:$BI$31)*(КАЛЕНДАРЬ!$BF32=GRID!$B$33:$BI$33),0))*(1-GRID!$B$69),0))</f>
        <v>45000</v>
      </c>
      <c r="T561" s="47" cm="1">
        <f t="array" ref="T561">IF($I$2="Открытый тариф",
INDEX(GRID!$B$47:$BI$57,MATCH(S$7,GRID!$A$47:$A$57,0),MATCH(1,($U$2=GRID!$B$31:$BI$31)*(КАЛЕНДАРЬ!$BF32=GRID!$B$33:$BI$33), 0)),
ROUNDUP(INDEX(GRID!$B$47:$BI$57,MATCH(S$7,GRID!$A$47:$A$57,0),MATCH(1,($U$2=GRID!$B$31:$BI$31)*(КАЛЕНДАРЬ!$BF32=GRID!$B$33:$BI$33),0))*(1-GRID!$B$69),0))</f>
        <v>47600</v>
      </c>
      <c r="U561" s="47" cm="1">
        <f t="array" ref="U561">IF($I$2="Открытый тариф",
INDEX(GRID!$B$34:$BI$44,MATCH(U$7,GRID!$A$34:$A$44,0),MATCH(1,($U$2=GRID!$B$31:$BI$31)*(КАЛЕНДАРЬ!$BF32=GRID!$B$33:$BI$33), 0)),
ROUNDUP(INDEX(GRID!$B$34:$BI$44,MATCH(U$7,GRID!$A$34:$A$44,0),MATCH(1,($U$2=GRID!$B$31:$BI$31)*(КАЛЕНДАРЬ!$BF32=GRID!$B$33:$BI$33),0))*(1-GRID!$B$69),0))</f>
        <v>51300</v>
      </c>
      <c r="V561" s="47" cm="1">
        <f t="array" ref="V561">IF($I$2="Открытый тариф",
INDEX(GRID!$B$47:$BI$57,MATCH(U$7,GRID!$A$47:$A$57,0),MATCH(1,($U$2=GRID!$B$31:$BI$31)*(КАЛЕНДАРЬ!$BF32=GRID!$B$33:$BI$33), 0)),
ROUNDUP(INDEX(GRID!$B$47:$BI$57,MATCH(U$7,GRID!$A$47:$A$57,0),MATCH(1,($U$2=GRID!$B$31:$BI$31)*(КАЛЕНДАРЬ!$BF32=GRID!$B$33:$BI$33),0))*(1-GRID!$B$69),0))</f>
        <v>53900</v>
      </c>
      <c r="W561" s="47" cm="1">
        <f t="array" ref="W561">IF($I$2="Открытый тариф",
INDEX(GRID!$B$34:$BI$44,MATCH(W$7,GRID!$A$34:$A$44,0),MATCH(1,($U$2=GRID!$B$31:$BI$31)*(КАЛЕНДАРЬ!$BF32=GRID!$B$33:$BI$33), 0)),
ROUNDUP(INDEX(GRID!$B$34:$BI$44,MATCH(W$7,GRID!$A$34:$A$44,0),MATCH(1,($U$2=GRID!$B$31:$BI$31)*(КАЛЕНДАРЬ!$BF32=GRID!$B$33:$BI$33),0))*(1-GRID!$B$69),0))</f>
        <v>157400</v>
      </c>
      <c r="X561" s="47" cm="1">
        <f t="array" ref="X561">IF($I$2="Открытый тариф",
INDEX(GRID!$B$47:$BI$57,MATCH(W$7,GRID!$A$47:$A$57,0),MATCH(1,($U$2=GRID!$B$31:$BI$31)*(КАЛЕНДАРЬ!$BF32=GRID!$B$33:$BI$33), 0)),
ROUNDUP(INDEX(GRID!$B$47:$BI$57,MATCH(W$7,GRID!$A$47:$A$57,0),MATCH(1,($U$2=GRID!$B$31:$BI$31)*(КАЛЕНДАРЬ!$BF32=GRID!$B$33:$BI$33),0))*(1-GRID!$B$69),0))</f>
        <v>160000</v>
      </c>
    </row>
    <row r="562" spans="1:24" x14ac:dyDescent="0.2">
      <c r="A562" s="117" t="s">
        <v>46</v>
      </c>
      <c r="B562" s="117">
        <v>30</v>
      </c>
      <c r="C562" s="47" cm="1">
        <f t="array" ref="C562">IF($I$2="Открытый тариф",
INDEX(GRID!$B$34:$BI$44,MATCH(C$7,GRID!$A$34:$A$44,0),MATCH(1,($U$2=GRID!$B$31:$BI$31)*(КАЛЕНДАРЬ!$BF33=GRID!$B$33:$BI$33), 0)),
ROUNDUP(INDEX(GRID!$B$34:$BI$44,MATCH(C$7,GRID!$A$34:$A$44,0),MATCH(1,($U$2=GRID!$B$31:$BI$31)*(КАЛЕНДАРЬ!$BF33=GRID!$B$33:$BI$33),0))*(1-GRID!$B$69),0))</f>
        <v>24000</v>
      </c>
      <c r="D562" s="47" cm="1">
        <f t="array" ref="D562">IF($I$2="Открытый тариф",
INDEX(GRID!$B$47:$BI$57,MATCH(C$7,GRID!$A$47:$A$57,0),MATCH(1,($U$2=GRID!$B$31:$BI$31)*(КАЛЕНДАРЬ!$BF33=GRID!$B$33:$BI$33), 0)),
ROUNDUP(INDEX(GRID!$B$47:$BI$57,MATCH(C$7,GRID!$A$47:$A$57,0),MATCH(1,($U$2=GRID!$B$31:$BI$31)*(КАЛЕНДАРЬ!$BF33=GRID!$B$33:$BI$33),0))*(1-GRID!$B$69),0))</f>
        <v>26600</v>
      </c>
      <c r="E562" s="47" cm="1">
        <f t="array" ref="E562">IF($I$2="Открытый тариф",
INDEX(GRID!$B$34:$BI$44,MATCH(E$7,GRID!$A$34:$A$44,0),MATCH(1,($U$2=GRID!$B$31:$BI$31)*(КАЛЕНДАРЬ!$BF33=GRID!$B$33:$BI$33), 0)),
ROUNDUP(INDEX(GRID!$B$34:$BI$44,MATCH(E$7,GRID!$A$34:$A$44,0),MATCH(1,($U$2=GRID!$B$31:$BI$31)*(КАЛЕНДАРЬ!$BF33=GRID!$B$33:$BI$33),0))*(1-GRID!$B$69),0))</f>
        <v>25900</v>
      </c>
      <c r="F562" s="47" cm="1">
        <f t="array" ref="F562">IF($I$2="Открытый тариф",
INDEX(GRID!$B$47:$BI$57,MATCH(E$7,GRID!$A$47:$A$57,0),MATCH(1,($U$2=GRID!$B$31:$BI$31)*(КАЛЕНДАРЬ!$BF33=GRID!$B$33:$BI$33), 0)),
ROUNDUP(INDEX(GRID!$B$47:$BI$57,MATCH(E$7,GRID!$A$47:$A$57,0),MATCH(1,($U$2=GRID!$B$31:$BI$31)*(КАЛЕНДАРЬ!$BF33=GRID!$B$33:$BI$33),0))*(1-GRID!$B$69),0))</f>
        <v>28500</v>
      </c>
      <c r="G562" s="47" cm="1">
        <f t="array" ref="G562">IF($I$2="Открытый тариф",
INDEX(GRID!$B$34:$BI$44,MATCH(G$7,GRID!$A$34:$A$44,0),MATCH(1,($U$2=GRID!$B$31:$BI$31)*(КАЛЕНДАРЬ!$BF33=GRID!$B$33:$BI$33), 0)),
ROUNDUP(INDEX(GRID!$B$34:$BI$44,MATCH(G$7,GRID!$A$34:$A$44,0),MATCH(1,($U$2=GRID!$B$31:$BI$31)*(КАЛЕНДАРЬ!$BF33=GRID!$B$33:$BI$33),0))*(1-GRID!$B$69),0))</f>
        <v>27000</v>
      </c>
      <c r="H562" s="47" cm="1">
        <f t="array" ref="H562">IF($I$2="Открытый тариф",
INDEX(GRID!$B$47:$BI$57,MATCH(G$7,GRID!$A$47:$A$57,0),MATCH(1,($U$2=GRID!$B$31:$BI$31)*(КАЛЕНДАРЬ!$BF33=GRID!$B$33:$BI$33), 0)),
ROUNDUP(INDEX(GRID!$B$47:$BI$57,MATCH(G$7,GRID!$A$47:$A$57,0),MATCH(1,($U$2=GRID!$B$31:$BI$31)*(КАЛЕНДАРЬ!$BF33=GRID!$B$33:$BI$33),0))*(1-GRID!$B$69),0))</f>
        <v>29600</v>
      </c>
      <c r="I562" s="47" cm="1">
        <f t="array" ref="I562">IF($I$2="Открытый тариф",
INDEX(GRID!$B$34:$BI$44,MATCH(I$7,GRID!$A$34:$A$44,0),MATCH(1,($U$2=GRID!$B$31:$BI$31)*(КАЛЕНДАРЬ!$BF33=GRID!$B$33:$BI$33), 0)),
ROUNDUP(INDEX(GRID!$B$34:$BI$44,MATCH(I$7,GRID!$A$34:$A$44,0),MATCH(1,($U$2=GRID!$B$31:$BI$31)*(КАЛЕНДАРЬ!$BF33=GRID!$B$33:$BI$33),0))*(1-GRID!$B$69),0))</f>
        <v>28900</v>
      </c>
      <c r="J562" s="47" cm="1">
        <f t="array" ref="J562">IF($I$2="Открытый тариф",
INDEX(GRID!$B$47:$BI$57,MATCH(I$7,GRID!$A$47:$A$57,0),MATCH(1,($U$2=GRID!$B$31:$BI$31)*(КАЛЕНДАРЬ!$BF33=GRID!$B$33:$BI$33), 0)),
ROUNDUP(INDEX(GRID!$B$47:$BI$57,MATCH(I$7,GRID!$A$47:$A$57,0),MATCH(1,($U$2=GRID!$B$31:$BI$31)*(КАЛЕНДАРЬ!$BF33=GRID!$B$33:$BI$33),0))*(1-GRID!$B$69),0))</f>
        <v>31500</v>
      </c>
      <c r="K562" s="47" cm="1">
        <f t="array" ref="K562">IF($I$2="Открытый тариф",
INDEX(GRID!$B$34:$BI$44,MATCH(K$7,GRID!$A$34:$A$44,0),MATCH(1,($U$2=GRID!$B$31:$BI$31)*(КАЛЕНДАРЬ!$BF33=GRID!$B$33:$BI$33), 0)),
ROUNDUP(INDEX(GRID!$B$34:$BI$44,MATCH(K$7,GRID!$A$34:$A$44,0),MATCH(1,($U$2=GRID!$B$31:$BI$31)*(КАЛЕНДАРЬ!$BF33=GRID!$B$33:$BI$33),0))*(1-GRID!$B$69),0))</f>
        <v>30000</v>
      </c>
      <c r="L562" s="47" cm="1">
        <f t="array" ref="L562">IF($I$2="Открытый тариф",
INDEX(GRID!$B$47:$BI$57,MATCH(K$7,GRID!$A$47:$A$57,0),MATCH(1,($U$2=GRID!$B$31:$BI$31)*(КАЛЕНДАРЬ!$BF33=GRID!$B$33:$BI$33), 0)),
ROUNDUP(INDEX(GRID!$B$47:$BI$57,MATCH(K$7,GRID!$A$47:$A$57,0),MATCH(1,($U$2=GRID!$B$31:$BI$31)*(КАЛЕНДАРЬ!$BF33=GRID!$B$33:$BI$33),0))*(1-GRID!$B$69),0))</f>
        <v>32600</v>
      </c>
      <c r="M562" s="47" cm="1">
        <f t="array" ref="M562">IF($I$2="Открытый тариф",
INDEX(GRID!$B$34:$BI$44,MATCH(M$7,GRID!$A$34:$A$44,0),MATCH(1,($U$2=GRID!$B$31:$BI$31)*(КАЛЕНДАРЬ!$BF33=GRID!$B$33:$BI$33), 0)),
ROUNDUP(INDEX(GRID!$B$34:$BI$44,MATCH(M$7,GRID!$A$34:$A$44,0),MATCH(1,($U$2=GRID!$B$31:$BI$31)*(КАЛЕНДАРЬ!$BF33=GRID!$B$33:$BI$33),0))*(1-GRID!$B$69),0))</f>
        <v>31900</v>
      </c>
      <c r="N562" s="47" cm="1">
        <f t="array" ref="N562">IF($I$2="Открытый тариф",
INDEX(GRID!$B$47:$BI$57,MATCH(M$7,GRID!$A$47:$A$57,0),MATCH(1,($U$2=GRID!$B$31:$BI$31)*(КАЛЕНДАРЬ!$BF33=GRID!$B$33:$BI$33), 0)),
ROUNDUP(INDEX(GRID!$B$47:$BI$57,MATCH(M$7,GRID!$A$47:$A$57,0),MATCH(1,($U$2=GRID!$B$31:$BI$31)*(КАЛЕНДАРЬ!$BF33=GRID!$B$33:$BI$33),0))*(1-GRID!$B$69),0))</f>
        <v>34500</v>
      </c>
      <c r="O562" s="47" cm="1">
        <f t="array" ref="O562">IF($I$2="Открытый тариф",
INDEX(GRID!$B$34:$BI$44,MATCH(O$7,GRID!$A$34:$A$44,0),MATCH(1,($U$2=GRID!$B$31:$BI$31)*(КАЛЕНДАРЬ!$BF33=GRID!$B$33:$BI$33), 0)),
ROUNDUP(INDEX(GRID!$B$34:$BI$44,MATCH(O$7,GRID!$A$34:$A$44,0),MATCH(1,($U$2=GRID!$B$31:$BI$31)*(КАЛЕНДАРЬ!$BF33=GRID!$B$33:$BI$33),0))*(1-GRID!$B$69),0))</f>
        <v>39200</v>
      </c>
      <c r="P562" s="47" cm="1">
        <f t="array" ref="P562">IF($I$2="Открытый тариф",
INDEX(GRID!$B$47:$BI$57,MATCH(O$7,GRID!$A$47:$A$57,0),MATCH(1,($U$2=GRID!$B$31:$BI$31)*(КАЛЕНДАРЬ!$BF33=GRID!$B$33:$BI$33), 0)),
ROUNDUP(INDEX(GRID!$B$47:$BI$57,MATCH(O$7,GRID!$A$47:$A$57,0),MATCH(1,($U$2=GRID!$B$31:$BI$31)*(КАЛЕНДАРЬ!$BF33=GRID!$B$33:$BI$33),0))*(1-GRID!$B$69),0))</f>
        <v>41800</v>
      </c>
      <c r="Q562" s="47" cm="1">
        <f t="array" ref="Q562">IF($I$2="Открытый тариф",
INDEX(GRID!$B$34:$BI$44,MATCH(Q$7,GRID!$A$34:$A$44,0),MATCH(1,($U$2=GRID!$B$31:$BI$31)*(КАЛЕНДАРЬ!$BF33=GRID!$B$33:$BI$33), 0)),
ROUNDUP(INDEX(GRID!$B$34:$BI$44,MATCH(Q$7,GRID!$A$34:$A$44,0),MATCH(1,($U$2=GRID!$B$31:$BI$31)*(КАЛЕНДАРЬ!$BF33=GRID!$B$33:$BI$33),0))*(1-GRID!$B$69),0))</f>
        <v>41300</v>
      </c>
      <c r="R562" s="47" cm="1">
        <f t="array" ref="R562">IF($I$2="Открытый тариф",
INDEX(GRID!$B$47:$BI$57,MATCH(Q$7,GRID!$A$47:$A$57,0),MATCH(1,($U$2=GRID!$B$31:$BI$31)*(КАЛЕНДАРЬ!$BF33=GRID!$B$33:$BI$33), 0)),
ROUNDUP(INDEX(GRID!$B$47:$BI$57,MATCH(Q$7,GRID!$A$47:$A$57,0),MATCH(1,($U$2=GRID!$B$31:$BI$31)*(КАЛЕНДАРЬ!$BF33=GRID!$B$33:$BI$33),0))*(1-GRID!$B$69),0))</f>
        <v>43900</v>
      </c>
      <c r="S562" s="47" cm="1">
        <f t="array" ref="S562">IF($I$2="Открытый тариф",
INDEX(GRID!$B$34:$BI$44,MATCH(S$7,GRID!$A$34:$A$44,0),MATCH(1,($U$2=GRID!$B$31:$BI$31)*(КАЛЕНДАРЬ!$BF33=GRID!$B$33:$BI$33), 0)),
ROUNDUP(INDEX(GRID!$B$34:$BI$44,MATCH(S$7,GRID!$A$34:$A$44,0),MATCH(1,($U$2=GRID!$B$31:$BI$31)*(КАЛЕНДАРЬ!$BF33=GRID!$B$33:$BI$33),0))*(1-GRID!$B$69),0))</f>
        <v>45000</v>
      </c>
      <c r="T562" s="47" cm="1">
        <f t="array" ref="T562">IF($I$2="Открытый тариф",
INDEX(GRID!$B$47:$BI$57,MATCH(S$7,GRID!$A$47:$A$57,0),MATCH(1,($U$2=GRID!$B$31:$BI$31)*(КАЛЕНДАРЬ!$BF33=GRID!$B$33:$BI$33), 0)),
ROUNDUP(INDEX(GRID!$B$47:$BI$57,MATCH(S$7,GRID!$A$47:$A$57,0),MATCH(1,($U$2=GRID!$B$31:$BI$31)*(КАЛЕНДАРЬ!$BF33=GRID!$B$33:$BI$33),0))*(1-GRID!$B$69),0))</f>
        <v>47600</v>
      </c>
      <c r="U562" s="47" cm="1">
        <f t="array" ref="U562">IF($I$2="Открытый тариф",
INDEX(GRID!$B$34:$BI$44,MATCH(U$7,GRID!$A$34:$A$44,0),MATCH(1,($U$2=GRID!$B$31:$BI$31)*(КАЛЕНДАРЬ!$BF33=GRID!$B$33:$BI$33), 0)),
ROUNDUP(INDEX(GRID!$B$34:$BI$44,MATCH(U$7,GRID!$A$34:$A$44,0),MATCH(1,($U$2=GRID!$B$31:$BI$31)*(КАЛЕНДАРЬ!$BF33=GRID!$B$33:$BI$33),0))*(1-GRID!$B$69),0))</f>
        <v>51300</v>
      </c>
      <c r="V562" s="47" cm="1">
        <f t="array" ref="V562">IF($I$2="Открытый тариф",
INDEX(GRID!$B$47:$BI$57,MATCH(U$7,GRID!$A$47:$A$57,0),MATCH(1,($U$2=GRID!$B$31:$BI$31)*(КАЛЕНДАРЬ!$BF33=GRID!$B$33:$BI$33), 0)),
ROUNDUP(INDEX(GRID!$B$47:$BI$57,MATCH(U$7,GRID!$A$47:$A$57,0),MATCH(1,($U$2=GRID!$B$31:$BI$31)*(КАЛЕНДАРЬ!$BF33=GRID!$B$33:$BI$33),0))*(1-GRID!$B$69),0))</f>
        <v>53900</v>
      </c>
      <c r="W562" s="47" cm="1">
        <f t="array" ref="W562">IF($I$2="Открытый тариф",
INDEX(GRID!$B$34:$BI$44,MATCH(W$7,GRID!$A$34:$A$44,0),MATCH(1,($U$2=GRID!$B$31:$BI$31)*(КАЛЕНДАРЬ!$BF33=GRID!$B$33:$BI$33), 0)),
ROUNDUP(INDEX(GRID!$B$34:$BI$44,MATCH(W$7,GRID!$A$34:$A$44,0),MATCH(1,($U$2=GRID!$B$31:$BI$31)*(КАЛЕНДАРЬ!$BF33=GRID!$B$33:$BI$33),0))*(1-GRID!$B$69),0))</f>
        <v>157400</v>
      </c>
      <c r="X562" s="47" cm="1">
        <f t="array" ref="X562">IF($I$2="Открытый тариф",
INDEX(GRID!$B$47:$BI$57,MATCH(W$7,GRID!$A$47:$A$57,0),MATCH(1,($U$2=GRID!$B$31:$BI$31)*(КАЛЕНДАРЬ!$BF33=GRID!$B$33:$BI$33), 0)),
ROUNDUP(INDEX(GRID!$B$47:$BI$57,MATCH(W$7,GRID!$A$47:$A$57,0),MATCH(1,($U$2=GRID!$B$31:$BI$31)*(КАЛЕНДАРЬ!$BF33=GRID!$B$33:$BI$33),0))*(1-GRID!$B$69),0))</f>
        <v>160000</v>
      </c>
    </row>
    <row r="563" spans="1:24" x14ac:dyDescent="0.2">
      <c r="A563" s="117" t="s">
        <v>47</v>
      </c>
      <c r="B563" s="117">
        <v>31</v>
      </c>
      <c r="C563" s="47" cm="1">
        <f t="array" ref="C563">IF($I$2="Открытый тариф",
INDEX(GRID!$B$34:$BI$44,MATCH(C$7,GRID!$A$34:$A$44,0),MATCH(1,($U$2=GRID!$B$31:$BI$31)*(КАЛЕНДАРЬ!$BF34=GRID!$B$33:$BI$33), 0)),
ROUNDUP(INDEX(GRID!$B$34:$BI$44,MATCH(C$7,GRID!$A$34:$A$44,0),MATCH(1,($U$2=GRID!$B$31:$BI$31)*(КАЛЕНДАРЬ!$BF34=GRID!$B$33:$BI$33),0))*(1-GRID!$B$69),0))</f>
        <v>24000</v>
      </c>
      <c r="D563" s="47" cm="1">
        <f t="array" ref="D563">IF($I$2="Открытый тариф",
INDEX(GRID!$B$47:$BI$57,MATCH(C$7,GRID!$A$47:$A$57,0),MATCH(1,($U$2=GRID!$B$31:$BI$31)*(КАЛЕНДАРЬ!$BF34=GRID!$B$33:$BI$33), 0)),
ROUNDUP(INDEX(GRID!$B$47:$BI$57,MATCH(C$7,GRID!$A$47:$A$57,0),MATCH(1,($U$2=GRID!$B$31:$BI$31)*(КАЛЕНДАРЬ!$BF34=GRID!$B$33:$BI$33),0))*(1-GRID!$B$69),0))</f>
        <v>26600</v>
      </c>
      <c r="E563" s="47" cm="1">
        <f t="array" ref="E563">IF($I$2="Открытый тариф",
INDEX(GRID!$B$34:$BI$44,MATCH(E$7,GRID!$A$34:$A$44,0),MATCH(1,($U$2=GRID!$B$31:$BI$31)*(КАЛЕНДАРЬ!$BF34=GRID!$B$33:$BI$33), 0)),
ROUNDUP(INDEX(GRID!$B$34:$BI$44,MATCH(E$7,GRID!$A$34:$A$44,0),MATCH(1,($U$2=GRID!$B$31:$BI$31)*(КАЛЕНДАРЬ!$BF34=GRID!$B$33:$BI$33),0))*(1-GRID!$B$69),0))</f>
        <v>25900</v>
      </c>
      <c r="F563" s="47" cm="1">
        <f t="array" ref="F563">IF($I$2="Открытый тариф",
INDEX(GRID!$B$47:$BI$57,MATCH(E$7,GRID!$A$47:$A$57,0),MATCH(1,($U$2=GRID!$B$31:$BI$31)*(КАЛЕНДАРЬ!$BF34=GRID!$B$33:$BI$33), 0)),
ROUNDUP(INDEX(GRID!$B$47:$BI$57,MATCH(E$7,GRID!$A$47:$A$57,0),MATCH(1,($U$2=GRID!$B$31:$BI$31)*(КАЛЕНДАРЬ!$BF34=GRID!$B$33:$BI$33),0))*(1-GRID!$B$69),0))</f>
        <v>28500</v>
      </c>
      <c r="G563" s="47" cm="1">
        <f t="array" ref="G563">IF($I$2="Открытый тариф",
INDEX(GRID!$B$34:$BI$44,MATCH(G$7,GRID!$A$34:$A$44,0),MATCH(1,($U$2=GRID!$B$31:$BI$31)*(КАЛЕНДАРЬ!$BF34=GRID!$B$33:$BI$33), 0)),
ROUNDUP(INDEX(GRID!$B$34:$BI$44,MATCH(G$7,GRID!$A$34:$A$44,0),MATCH(1,($U$2=GRID!$B$31:$BI$31)*(КАЛЕНДАРЬ!$BF34=GRID!$B$33:$BI$33),0))*(1-GRID!$B$69),0))</f>
        <v>27000</v>
      </c>
      <c r="H563" s="47" cm="1">
        <f t="array" ref="H563">IF($I$2="Открытый тариф",
INDEX(GRID!$B$47:$BI$57,MATCH(G$7,GRID!$A$47:$A$57,0),MATCH(1,($U$2=GRID!$B$31:$BI$31)*(КАЛЕНДАРЬ!$BF34=GRID!$B$33:$BI$33), 0)),
ROUNDUP(INDEX(GRID!$B$47:$BI$57,MATCH(G$7,GRID!$A$47:$A$57,0),MATCH(1,($U$2=GRID!$B$31:$BI$31)*(КАЛЕНДАРЬ!$BF34=GRID!$B$33:$BI$33),0))*(1-GRID!$B$69),0))</f>
        <v>29600</v>
      </c>
      <c r="I563" s="47" cm="1">
        <f t="array" ref="I563">IF($I$2="Открытый тариф",
INDEX(GRID!$B$34:$BI$44,MATCH(I$7,GRID!$A$34:$A$44,0),MATCH(1,($U$2=GRID!$B$31:$BI$31)*(КАЛЕНДАРЬ!$BF34=GRID!$B$33:$BI$33), 0)),
ROUNDUP(INDEX(GRID!$B$34:$BI$44,MATCH(I$7,GRID!$A$34:$A$44,0),MATCH(1,($U$2=GRID!$B$31:$BI$31)*(КАЛЕНДАРЬ!$BF34=GRID!$B$33:$BI$33),0))*(1-GRID!$B$69),0))</f>
        <v>28900</v>
      </c>
      <c r="J563" s="47" cm="1">
        <f t="array" ref="J563">IF($I$2="Открытый тариф",
INDEX(GRID!$B$47:$BI$57,MATCH(I$7,GRID!$A$47:$A$57,0),MATCH(1,($U$2=GRID!$B$31:$BI$31)*(КАЛЕНДАРЬ!$BF34=GRID!$B$33:$BI$33), 0)),
ROUNDUP(INDEX(GRID!$B$47:$BI$57,MATCH(I$7,GRID!$A$47:$A$57,0),MATCH(1,($U$2=GRID!$B$31:$BI$31)*(КАЛЕНДАРЬ!$BF34=GRID!$B$33:$BI$33),0))*(1-GRID!$B$69),0))</f>
        <v>31500</v>
      </c>
      <c r="K563" s="47" cm="1">
        <f t="array" ref="K563">IF($I$2="Открытый тариф",
INDEX(GRID!$B$34:$BI$44,MATCH(K$7,GRID!$A$34:$A$44,0),MATCH(1,($U$2=GRID!$B$31:$BI$31)*(КАЛЕНДАРЬ!$BF34=GRID!$B$33:$BI$33), 0)),
ROUNDUP(INDEX(GRID!$B$34:$BI$44,MATCH(K$7,GRID!$A$34:$A$44,0),MATCH(1,($U$2=GRID!$B$31:$BI$31)*(КАЛЕНДАРЬ!$BF34=GRID!$B$33:$BI$33),0))*(1-GRID!$B$69),0))</f>
        <v>30000</v>
      </c>
      <c r="L563" s="47" cm="1">
        <f t="array" ref="L563">IF($I$2="Открытый тариф",
INDEX(GRID!$B$47:$BI$57,MATCH(K$7,GRID!$A$47:$A$57,0),MATCH(1,($U$2=GRID!$B$31:$BI$31)*(КАЛЕНДАРЬ!$BF34=GRID!$B$33:$BI$33), 0)),
ROUNDUP(INDEX(GRID!$B$47:$BI$57,MATCH(K$7,GRID!$A$47:$A$57,0),MATCH(1,($U$2=GRID!$B$31:$BI$31)*(КАЛЕНДАРЬ!$BF34=GRID!$B$33:$BI$33),0))*(1-GRID!$B$69),0))</f>
        <v>32600</v>
      </c>
      <c r="M563" s="47" cm="1">
        <f t="array" ref="M563">IF($I$2="Открытый тариф",
INDEX(GRID!$B$34:$BI$44,MATCH(M$7,GRID!$A$34:$A$44,0),MATCH(1,($U$2=GRID!$B$31:$BI$31)*(КАЛЕНДАРЬ!$BF34=GRID!$B$33:$BI$33), 0)),
ROUNDUP(INDEX(GRID!$B$34:$BI$44,MATCH(M$7,GRID!$A$34:$A$44,0),MATCH(1,($U$2=GRID!$B$31:$BI$31)*(КАЛЕНДАРЬ!$BF34=GRID!$B$33:$BI$33),0))*(1-GRID!$B$69),0))</f>
        <v>31900</v>
      </c>
      <c r="N563" s="47" cm="1">
        <f t="array" ref="N563">IF($I$2="Открытый тариф",
INDEX(GRID!$B$47:$BI$57,MATCH(M$7,GRID!$A$47:$A$57,0),MATCH(1,($U$2=GRID!$B$31:$BI$31)*(КАЛЕНДАРЬ!$BF34=GRID!$B$33:$BI$33), 0)),
ROUNDUP(INDEX(GRID!$B$47:$BI$57,MATCH(M$7,GRID!$A$47:$A$57,0),MATCH(1,($U$2=GRID!$B$31:$BI$31)*(КАЛЕНДАРЬ!$BF34=GRID!$B$33:$BI$33),0))*(1-GRID!$B$69),0))</f>
        <v>34500</v>
      </c>
      <c r="O563" s="47" cm="1">
        <f t="array" ref="O563">IF($I$2="Открытый тариф",
INDEX(GRID!$B$34:$BI$44,MATCH(O$7,GRID!$A$34:$A$44,0),MATCH(1,($U$2=GRID!$B$31:$BI$31)*(КАЛЕНДАРЬ!$BF34=GRID!$B$33:$BI$33), 0)),
ROUNDUP(INDEX(GRID!$B$34:$BI$44,MATCH(O$7,GRID!$A$34:$A$44,0),MATCH(1,($U$2=GRID!$B$31:$BI$31)*(КАЛЕНДАРЬ!$BF34=GRID!$B$33:$BI$33),0))*(1-GRID!$B$69),0))</f>
        <v>39200</v>
      </c>
      <c r="P563" s="47" cm="1">
        <f t="array" ref="P563">IF($I$2="Открытый тариф",
INDEX(GRID!$B$47:$BI$57,MATCH(O$7,GRID!$A$47:$A$57,0),MATCH(1,($U$2=GRID!$B$31:$BI$31)*(КАЛЕНДАРЬ!$BF34=GRID!$B$33:$BI$33), 0)),
ROUNDUP(INDEX(GRID!$B$47:$BI$57,MATCH(O$7,GRID!$A$47:$A$57,0),MATCH(1,($U$2=GRID!$B$31:$BI$31)*(КАЛЕНДАРЬ!$BF34=GRID!$B$33:$BI$33),0))*(1-GRID!$B$69),0))</f>
        <v>41800</v>
      </c>
      <c r="Q563" s="47" cm="1">
        <f t="array" ref="Q563">IF($I$2="Открытый тариф",
INDEX(GRID!$B$34:$BI$44,MATCH(Q$7,GRID!$A$34:$A$44,0),MATCH(1,($U$2=GRID!$B$31:$BI$31)*(КАЛЕНДАРЬ!$BF34=GRID!$B$33:$BI$33), 0)),
ROUNDUP(INDEX(GRID!$B$34:$BI$44,MATCH(Q$7,GRID!$A$34:$A$44,0),MATCH(1,($U$2=GRID!$B$31:$BI$31)*(КАЛЕНДАРЬ!$BF34=GRID!$B$33:$BI$33),0))*(1-GRID!$B$69),0))</f>
        <v>41300</v>
      </c>
      <c r="R563" s="47" cm="1">
        <f t="array" ref="R563">IF($I$2="Открытый тариф",
INDEX(GRID!$B$47:$BI$57,MATCH(Q$7,GRID!$A$47:$A$57,0),MATCH(1,($U$2=GRID!$B$31:$BI$31)*(КАЛЕНДАРЬ!$BF34=GRID!$B$33:$BI$33), 0)),
ROUNDUP(INDEX(GRID!$B$47:$BI$57,MATCH(Q$7,GRID!$A$47:$A$57,0),MATCH(1,($U$2=GRID!$B$31:$BI$31)*(КАЛЕНДАРЬ!$BF34=GRID!$B$33:$BI$33),0))*(1-GRID!$B$69),0))</f>
        <v>43900</v>
      </c>
      <c r="S563" s="47" cm="1">
        <f t="array" ref="S563">IF($I$2="Открытый тариф",
INDEX(GRID!$B$34:$BI$44,MATCH(S$7,GRID!$A$34:$A$44,0),MATCH(1,($U$2=GRID!$B$31:$BI$31)*(КАЛЕНДАРЬ!$BF34=GRID!$B$33:$BI$33), 0)),
ROUNDUP(INDEX(GRID!$B$34:$BI$44,MATCH(S$7,GRID!$A$34:$A$44,0),MATCH(1,($U$2=GRID!$B$31:$BI$31)*(КАЛЕНДАРЬ!$BF34=GRID!$B$33:$BI$33),0))*(1-GRID!$B$69),0))</f>
        <v>45000</v>
      </c>
      <c r="T563" s="47" cm="1">
        <f t="array" ref="T563">IF($I$2="Открытый тариф",
INDEX(GRID!$B$47:$BI$57,MATCH(S$7,GRID!$A$47:$A$57,0),MATCH(1,($U$2=GRID!$B$31:$BI$31)*(КАЛЕНДАРЬ!$BF34=GRID!$B$33:$BI$33), 0)),
ROUNDUP(INDEX(GRID!$B$47:$BI$57,MATCH(S$7,GRID!$A$47:$A$57,0),MATCH(1,($U$2=GRID!$B$31:$BI$31)*(КАЛЕНДАРЬ!$BF34=GRID!$B$33:$BI$33),0))*(1-GRID!$B$69),0))</f>
        <v>47600</v>
      </c>
      <c r="U563" s="47" cm="1">
        <f t="array" ref="U563">IF($I$2="Открытый тариф",
INDEX(GRID!$B$34:$BI$44,MATCH(U$7,GRID!$A$34:$A$44,0),MATCH(1,($U$2=GRID!$B$31:$BI$31)*(КАЛЕНДАРЬ!$BF34=GRID!$B$33:$BI$33), 0)),
ROUNDUP(INDEX(GRID!$B$34:$BI$44,MATCH(U$7,GRID!$A$34:$A$44,0),MATCH(1,($U$2=GRID!$B$31:$BI$31)*(КАЛЕНДАРЬ!$BF34=GRID!$B$33:$BI$33),0))*(1-GRID!$B$69),0))</f>
        <v>51300</v>
      </c>
      <c r="V563" s="47" cm="1">
        <f t="array" ref="V563">IF($I$2="Открытый тариф",
INDEX(GRID!$B$47:$BI$57,MATCH(U$7,GRID!$A$47:$A$57,0),MATCH(1,($U$2=GRID!$B$31:$BI$31)*(КАЛЕНДАРЬ!$BF34=GRID!$B$33:$BI$33), 0)),
ROUNDUP(INDEX(GRID!$B$47:$BI$57,MATCH(U$7,GRID!$A$47:$A$57,0),MATCH(1,($U$2=GRID!$B$31:$BI$31)*(КАЛЕНДАРЬ!$BF34=GRID!$B$33:$BI$33),0))*(1-GRID!$B$69),0))</f>
        <v>53900</v>
      </c>
      <c r="W563" s="47" cm="1">
        <f t="array" ref="W563">IF($I$2="Открытый тариф",
INDEX(GRID!$B$34:$BI$44,MATCH(W$7,GRID!$A$34:$A$44,0),MATCH(1,($U$2=GRID!$B$31:$BI$31)*(КАЛЕНДАРЬ!$BF34=GRID!$B$33:$BI$33), 0)),
ROUNDUP(INDEX(GRID!$B$34:$BI$44,MATCH(W$7,GRID!$A$34:$A$44,0),MATCH(1,($U$2=GRID!$B$31:$BI$31)*(КАЛЕНДАРЬ!$BF34=GRID!$B$33:$BI$33),0))*(1-GRID!$B$69),0))</f>
        <v>157400</v>
      </c>
      <c r="X563" s="47" cm="1">
        <f t="array" ref="X563">IF($I$2="Открытый тариф",
INDEX(GRID!$B$47:$BI$57,MATCH(W$7,GRID!$A$47:$A$57,0),MATCH(1,($U$2=GRID!$B$31:$BI$31)*(КАЛЕНДАРЬ!$BF34=GRID!$B$33:$BI$33), 0)),
ROUNDUP(INDEX(GRID!$B$47:$BI$57,MATCH(W$7,GRID!$A$47:$A$57,0),MATCH(1,($U$2=GRID!$B$31:$BI$31)*(КАЛЕНДАРЬ!$BF34=GRID!$B$33:$BI$33),0))*(1-GRID!$B$69),0))</f>
        <v>160000</v>
      </c>
    </row>
    <row r="564" spans="1:24" x14ac:dyDescent="0.2">
      <c r="A564" s="125"/>
      <c r="B564" s="126"/>
      <c r="C564" s="7"/>
      <c r="D564" s="7"/>
      <c r="E564" s="7"/>
      <c r="F564" s="7"/>
      <c r="G564" s="6"/>
      <c r="H564" s="7"/>
      <c r="I564" s="7"/>
      <c r="J564" s="7"/>
      <c r="K564" s="6"/>
      <c r="L564" s="7"/>
      <c r="M564" s="7"/>
      <c r="N564" s="7"/>
      <c r="O564" s="6"/>
      <c r="P564" s="7"/>
      <c r="Q564" s="6"/>
      <c r="R564" s="7"/>
      <c r="S564" s="7"/>
      <c r="T564" s="6"/>
      <c r="U564" s="7"/>
      <c r="V564" s="7"/>
      <c r="W564" s="7"/>
      <c r="X564" s="7"/>
    </row>
    <row r="565" spans="1:24" s="133" customFormat="1" x14ac:dyDescent="0.2">
      <c r="A565" s="210" t="s">
        <v>38</v>
      </c>
      <c r="B565" s="210"/>
      <c r="C565" s="210"/>
      <c r="D565" s="210"/>
      <c r="E565" s="210"/>
      <c r="F565" s="210"/>
      <c r="G565" s="210"/>
      <c r="H565" s="210"/>
      <c r="I565" s="210"/>
      <c r="J565" s="210"/>
      <c r="K565" s="210"/>
      <c r="L565" s="210"/>
      <c r="M565" s="210"/>
      <c r="N565" s="210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</row>
    <row r="566" spans="1:24" s="133" customFormat="1" x14ac:dyDescent="0.2">
      <c r="A566" s="211" t="s">
        <v>144</v>
      </c>
      <c r="B566" s="212"/>
      <c r="C566" s="212"/>
      <c r="D566" s="212"/>
      <c r="E566" s="212"/>
      <c r="F566" s="212"/>
      <c r="G566" s="212"/>
      <c r="H566" s="212"/>
      <c r="I566" s="212"/>
      <c r="J566" s="212"/>
      <c r="K566" s="212"/>
      <c r="L566" s="212"/>
      <c r="M566" s="212"/>
      <c r="N566" s="212"/>
      <c r="O566" s="212"/>
      <c r="P566" s="212"/>
      <c r="Q566" s="212"/>
      <c r="R566" s="212"/>
      <c r="S566" s="212"/>
      <c r="T566" s="212"/>
      <c r="U566" s="212"/>
      <c r="V566" s="212"/>
      <c r="W566" s="212"/>
      <c r="X566" s="212"/>
    </row>
    <row r="567" spans="1:24" s="133" customFormat="1" ht="58.5" customHeight="1" x14ac:dyDescent="0.2">
      <c r="A567" s="213" t="s">
        <v>39</v>
      </c>
      <c r="B567" s="214"/>
      <c r="C567" s="217" t="s">
        <v>85</v>
      </c>
      <c r="D567" s="218"/>
      <c r="E567" s="219" t="s">
        <v>86</v>
      </c>
      <c r="F567" s="220"/>
      <c r="G567" s="221" t="s">
        <v>186</v>
      </c>
      <c r="H567" s="222"/>
      <c r="I567" s="223" t="s">
        <v>187</v>
      </c>
      <c r="J567" s="224"/>
      <c r="K567" s="225" t="s">
        <v>88</v>
      </c>
      <c r="L567" s="225"/>
      <c r="M567" s="226" t="s">
        <v>89</v>
      </c>
      <c r="N567" s="227"/>
      <c r="O567" s="250" t="s">
        <v>94</v>
      </c>
      <c r="P567" s="250"/>
      <c r="Q567" s="230" t="s">
        <v>188</v>
      </c>
      <c r="R567" s="230"/>
      <c r="S567" s="231" t="s">
        <v>189</v>
      </c>
      <c r="T567" s="231"/>
      <c r="U567" s="232" t="s">
        <v>91</v>
      </c>
      <c r="V567" s="233"/>
      <c r="W567" s="234" t="s">
        <v>96</v>
      </c>
      <c r="X567" s="235"/>
    </row>
    <row r="568" spans="1:24" s="133" customFormat="1" x14ac:dyDescent="0.2">
      <c r="A568" s="215"/>
      <c r="B568" s="216"/>
      <c r="C568" s="45" t="s">
        <v>40</v>
      </c>
      <c r="D568" s="45" t="s">
        <v>41</v>
      </c>
      <c r="E568" s="45" t="s">
        <v>40</v>
      </c>
      <c r="F568" s="45" t="s">
        <v>41</v>
      </c>
      <c r="G568" s="45" t="s">
        <v>40</v>
      </c>
      <c r="H568" s="45" t="s">
        <v>41</v>
      </c>
      <c r="I568" s="45" t="s">
        <v>40</v>
      </c>
      <c r="J568" s="45" t="s">
        <v>41</v>
      </c>
      <c r="K568" s="45" t="s">
        <v>40</v>
      </c>
      <c r="L568" s="45" t="s">
        <v>41</v>
      </c>
      <c r="M568" s="45" t="s">
        <v>40</v>
      </c>
      <c r="N568" s="45" t="s">
        <v>41</v>
      </c>
      <c r="O568" s="45" t="s">
        <v>40</v>
      </c>
      <c r="P568" s="45" t="s">
        <v>41</v>
      </c>
      <c r="Q568" s="45" t="s">
        <v>40</v>
      </c>
      <c r="R568" s="45" t="s">
        <v>41</v>
      </c>
      <c r="S568" s="45" t="s">
        <v>40</v>
      </c>
      <c r="T568" s="45" t="s">
        <v>41</v>
      </c>
      <c r="U568" s="45" t="s">
        <v>40</v>
      </c>
      <c r="V568" s="45" t="s">
        <v>41</v>
      </c>
      <c r="W568" s="45" t="s">
        <v>40</v>
      </c>
      <c r="X568" s="45" t="s">
        <v>41</v>
      </c>
    </row>
    <row r="569" spans="1:24" x14ac:dyDescent="0.2">
      <c r="A569" s="117" t="s">
        <v>48</v>
      </c>
      <c r="B569" s="117">
        <v>1</v>
      </c>
      <c r="C569" s="47" cm="1">
        <f t="array" ref="C569">IF($I$2="Открытый тариф",
INDEX(GRID!$B$34:$BI$44,MATCH(C$7,GRID!$A$34:$A$44,0),MATCH(1,($U$2=GRID!$B$31:$BI$31)*(КАЛЕНДАРЬ!$BI4=GRID!$B$33:$BI$33), 0)),
ROUNDUP(INDEX(GRID!$B$34:$BI$44,MATCH(C$7,GRID!$A$34:$A$44,0),MATCH(1,($U$2=GRID!$B$31:$BI$31)*(КАЛЕНДАРЬ!$BI4=GRID!$B$33:$BI$33),0))*(1-GRID!$B$69),0))</f>
        <v>26400</v>
      </c>
      <c r="D569" s="47" cm="1">
        <f t="array" ref="D569">IF($I$2="Открытый тариф",
INDEX(GRID!$B$47:$BI$57,MATCH(C$7,GRID!$A$47:$A$57,0),MATCH(1,($U$2=GRID!$B$31:$BI$31)*(КАЛЕНДАРЬ!$BI4=GRID!$B$33:$BI$33), 0)),
ROUNDUP(INDEX(GRID!$B$47:$BI$57,MATCH(C$7,GRID!$A$47:$A$57,0),MATCH(1,($U$2=GRID!$B$31:$BI$31)*(КАЛЕНДАРЬ!$BI4=GRID!$B$33:$BI$33),0))*(1-GRID!$B$69),0))</f>
        <v>29000</v>
      </c>
      <c r="E569" s="47" cm="1">
        <f t="array" ref="E569">IF($I$2="Открытый тариф",
INDEX(GRID!$B$34:$BI$44,MATCH(E$7,GRID!$A$34:$A$44,0),MATCH(1,($U$2=GRID!$B$31:$BI$31)*(КАЛЕНДАРЬ!$BI4=GRID!$B$33:$BI$33), 0)),
ROUNDUP(INDEX(GRID!$B$34:$BI$44,MATCH(E$7,GRID!$A$34:$A$44,0),MATCH(1,($U$2=GRID!$B$31:$BI$31)*(КАЛЕНДАРЬ!$BI4=GRID!$B$33:$BI$33),0))*(1-GRID!$B$69),0))</f>
        <v>28400</v>
      </c>
      <c r="F569" s="47" cm="1">
        <f t="array" ref="F569">IF($I$2="Открытый тариф",
INDEX(GRID!$B$47:$BI$57,MATCH(E$7,GRID!$A$47:$A$57,0),MATCH(1,($U$2=GRID!$B$31:$BI$31)*(КАЛЕНДАРЬ!$BI4=GRID!$B$33:$BI$33), 0)),
ROUNDUP(INDEX(GRID!$B$47:$BI$57,MATCH(E$7,GRID!$A$47:$A$57,0),MATCH(1,($U$2=GRID!$B$31:$BI$31)*(КАЛЕНДАРЬ!$BI4=GRID!$B$33:$BI$33),0))*(1-GRID!$B$69),0))</f>
        <v>31000</v>
      </c>
      <c r="G569" s="47" cm="1">
        <f t="array" ref="G569">IF($I$2="Открытый тариф",
INDEX(GRID!$B$34:$BI$44,MATCH(G$7,GRID!$A$34:$A$44,0),MATCH(1,($U$2=GRID!$B$31:$BI$31)*(КАЛЕНДАРЬ!$BI4=GRID!$B$33:$BI$33), 0)),
ROUNDUP(INDEX(GRID!$B$34:$BI$44,MATCH(G$7,GRID!$A$34:$A$44,0),MATCH(1,($U$2=GRID!$B$31:$BI$31)*(КАЛЕНДАРЬ!$BI4=GRID!$B$33:$BI$33),0))*(1-GRID!$B$69),0))</f>
        <v>29500</v>
      </c>
      <c r="H569" s="47" cm="1">
        <f t="array" ref="H569">IF($I$2="Открытый тариф",
INDEX(GRID!$B$47:$BI$57,MATCH(G$7,GRID!$A$47:$A$57,0),MATCH(1,($U$2=GRID!$B$31:$BI$31)*(КАЛЕНДАРЬ!$BI4=GRID!$B$33:$BI$33), 0)),
ROUNDUP(INDEX(GRID!$B$47:$BI$57,MATCH(G$7,GRID!$A$47:$A$57,0),MATCH(1,($U$2=GRID!$B$31:$BI$31)*(КАЛЕНДАРЬ!$BI4=GRID!$B$33:$BI$33),0))*(1-GRID!$B$69),0))</f>
        <v>32100</v>
      </c>
      <c r="I569" s="47" cm="1">
        <f t="array" ref="I569">IF($I$2="Открытый тариф",
INDEX(GRID!$B$34:$BI$44,MATCH(I$7,GRID!$A$34:$A$44,0),MATCH(1,($U$2=GRID!$B$31:$BI$31)*(КАЛЕНДАРЬ!$BI4=GRID!$B$33:$BI$33), 0)),
ROUNDUP(INDEX(GRID!$B$34:$BI$44,MATCH(I$7,GRID!$A$34:$A$44,0),MATCH(1,($U$2=GRID!$B$31:$BI$31)*(КАЛЕНДАРЬ!$BI4=GRID!$B$33:$BI$33),0))*(1-GRID!$B$69),0))</f>
        <v>31500</v>
      </c>
      <c r="J569" s="47" cm="1">
        <f t="array" ref="J569">IF($I$2="Открытый тариф",
INDEX(GRID!$B$47:$BI$57,MATCH(I$7,GRID!$A$47:$A$57,0),MATCH(1,($U$2=GRID!$B$31:$BI$31)*(КАЛЕНДАРЬ!$BI4=GRID!$B$33:$BI$33), 0)),
ROUNDUP(INDEX(GRID!$B$47:$BI$57,MATCH(I$7,GRID!$A$47:$A$57,0),MATCH(1,($U$2=GRID!$B$31:$BI$31)*(КАЛЕНДАРЬ!$BI4=GRID!$B$33:$BI$33),0))*(1-GRID!$B$69),0))</f>
        <v>34100</v>
      </c>
      <c r="K569" s="47" cm="1">
        <f t="array" ref="K569">IF($I$2="Открытый тариф",
INDEX(GRID!$B$34:$BI$44,MATCH(K$7,GRID!$A$34:$A$44,0),MATCH(1,($U$2=GRID!$B$31:$BI$31)*(КАЛЕНДАРЬ!$BI4=GRID!$B$33:$BI$33), 0)),
ROUNDUP(INDEX(GRID!$B$34:$BI$44,MATCH(K$7,GRID!$A$34:$A$44,0),MATCH(1,($U$2=GRID!$B$31:$BI$31)*(КАЛЕНДАРЬ!$BI4=GRID!$B$33:$BI$33),0))*(1-GRID!$B$69),0))</f>
        <v>32600</v>
      </c>
      <c r="L569" s="47" cm="1">
        <f t="array" ref="L569">IF($I$2="Открытый тариф",
INDEX(GRID!$B$47:$BI$57,MATCH(K$7,GRID!$A$47:$A$57,0),MATCH(1,($U$2=GRID!$B$31:$BI$31)*(КАЛЕНДАРЬ!$BI4=GRID!$B$33:$BI$33), 0)),
ROUNDUP(INDEX(GRID!$B$47:$BI$57,MATCH(K$7,GRID!$A$47:$A$57,0),MATCH(1,($U$2=GRID!$B$31:$BI$31)*(КАЛЕНДАРЬ!$BI4=GRID!$B$33:$BI$33),0))*(1-GRID!$B$69),0))</f>
        <v>35200</v>
      </c>
      <c r="M569" s="47" cm="1">
        <f t="array" ref="M569">IF($I$2="Открытый тариф",
INDEX(GRID!$B$34:$BI$44,MATCH(M$7,GRID!$A$34:$A$44,0),MATCH(1,($U$2=GRID!$B$31:$BI$31)*(КАЛЕНДАРЬ!$BI4=GRID!$B$33:$BI$33), 0)),
ROUNDUP(INDEX(GRID!$B$34:$BI$44,MATCH(M$7,GRID!$A$34:$A$44,0),MATCH(1,($U$2=GRID!$B$31:$BI$31)*(КАЛЕНДАРЬ!$BI4=GRID!$B$33:$BI$33),0))*(1-GRID!$B$69),0))</f>
        <v>34600</v>
      </c>
      <c r="N569" s="47" cm="1">
        <f t="array" ref="N569">IF($I$2="Открытый тариф",
INDEX(GRID!$B$47:$BI$57,MATCH(M$7,GRID!$A$47:$A$57,0),MATCH(1,($U$2=GRID!$B$31:$BI$31)*(КАЛЕНДАРЬ!$BI4=GRID!$B$33:$BI$33), 0)),
ROUNDUP(INDEX(GRID!$B$47:$BI$57,MATCH(M$7,GRID!$A$47:$A$57,0),MATCH(1,($U$2=GRID!$B$31:$BI$31)*(КАЛЕНДАРЬ!$BI4=GRID!$B$33:$BI$33),0))*(1-GRID!$B$69),0))</f>
        <v>37200</v>
      </c>
      <c r="O569" s="47" cm="1">
        <f t="array" ref="O569">IF($I$2="Открытый тариф",
INDEX(GRID!$B$34:$BI$44,MATCH(O$7,GRID!$A$34:$A$44,0),MATCH(1,($U$2=GRID!$B$31:$BI$31)*(КАЛЕНДАРЬ!$BI4=GRID!$B$33:$BI$33), 0)),
ROUNDUP(INDEX(GRID!$B$34:$BI$44,MATCH(O$7,GRID!$A$34:$A$44,0),MATCH(1,($U$2=GRID!$B$31:$BI$31)*(КАЛЕНДАРЬ!$BI4=GRID!$B$33:$BI$33),0))*(1-GRID!$B$69),0))</f>
        <v>42200</v>
      </c>
      <c r="P569" s="47" cm="1">
        <f t="array" ref="P569">IF($I$2="Открытый тариф",
INDEX(GRID!$B$47:$BI$57,MATCH(O$7,GRID!$A$47:$A$57,0),MATCH(1,($U$2=GRID!$B$31:$BI$31)*(КАЛЕНДАРЬ!$BI4=GRID!$B$33:$BI$33), 0)),
ROUNDUP(INDEX(GRID!$B$47:$BI$57,MATCH(O$7,GRID!$A$47:$A$57,0),MATCH(1,($U$2=GRID!$B$31:$BI$31)*(КАЛЕНДАРЬ!$BI4=GRID!$B$33:$BI$33),0))*(1-GRID!$B$69),0))</f>
        <v>44800</v>
      </c>
      <c r="Q569" s="47" cm="1">
        <f t="array" ref="Q569">IF($I$2="Открытый тариф",
INDEX(GRID!$B$34:$BI$44,MATCH(Q$7,GRID!$A$34:$A$44,0),MATCH(1,($U$2=GRID!$B$31:$BI$31)*(КАЛЕНДАРЬ!$BI4=GRID!$B$33:$BI$33), 0)),
ROUNDUP(INDEX(GRID!$B$34:$BI$44,MATCH(Q$7,GRID!$A$34:$A$44,0),MATCH(1,($U$2=GRID!$B$31:$BI$31)*(КАЛЕНДАРЬ!$BI4=GRID!$B$33:$BI$33),0))*(1-GRID!$B$69),0))</f>
        <v>44400</v>
      </c>
      <c r="R569" s="47" cm="1">
        <f t="array" ref="R569">IF($I$2="Открытый тариф",
INDEX(GRID!$B$47:$BI$57,MATCH(Q$7,GRID!$A$47:$A$57,0),MATCH(1,($U$2=GRID!$B$31:$BI$31)*(КАЛЕНДАРЬ!$BI4=GRID!$B$33:$BI$33), 0)),
ROUNDUP(INDEX(GRID!$B$47:$BI$57,MATCH(Q$7,GRID!$A$47:$A$57,0),MATCH(1,($U$2=GRID!$B$31:$BI$31)*(КАЛЕНДАРЬ!$BI4=GRID!$B$33:$BI$33),0))*(1-GRID!$B$69),0))</f>
        <v>47000</v>
      </c>
      <c r="S569" s="47" cm="1">
        <f t="array" ref="S569">IF($I$2="Открытый тариф",
INDEX(GRID!$B$34:$BI$44,MATCH(S$7,GRID!$A$34:$A$44,0),MATCH(1,($U$2=GRID!$B$31:$BI$31)*(КАЛЕНДАРЬ!$BI4=GRID!$B$33:$BI$33), 0)),
ROUNDUP(INDEX(GRID!$B$34:$BI$44,MATCH(S$7,GRID!$A$34:$A$44,0),MATCH(1,($U$2=GRID!$B$31:$BI$31)*(КАЛЕНДАРЬ!$BI4=GRID!$B$33:$BI$33),0))*(1-GRID!$B$69),0))</f>
        <v>48200</v>
      </c>
      <c r="T569" s="47" cm="1">
        <f t="array" ref="T569">IF($I$2="Открытый тариф",
INDEX(GRID!$B$47:$BI$57,MATCH(S$7,GRID!$A$47:$A$57,0),MATCH(1,($U$2=GRID!$B$31:$BI$31)*(КАЛЕНДАРЬ!$BI4=GRID!$B$33:$BI$33), 0)),
ROUNDUP(INDEX(GRID!$B$47:$BI$57,MATCH(S$7,GRID!$A$47:$A$57,0),MATCH(1,($U$2=GRID!$B$31:$BI$31)*(КАЛЕНДАРЬ!$BI4=GRID!$B$33:$BI$33),0))*(1-GRID!$B$69),0))</f>
        <v>50800</v>
      </c>
      <c r="U569" s="47" cm="1">
        <f t="array" ref="U569">IF($I$2="Открытый тариф",
INDEX(GRID!$B$34:$BI$44,MATCH(U$7,GRID!$A$34:$A$44,0),MATCH(1,($U$2=GRID!$B$31:$BI$31)*(КАЛЕНДАРЬ!$BI4=GRID!$B$33:$BI$33), 0)),
ROUNDUP(INDEX(GRID!$B$34:$BI$44,MATCH(U$7,GRID!$A$34:$A$44,0),MATCH(1,($U$2=GRID!$B$31:$BI$31)*(КАЛЕНДАРЬ!$BI4=GRID!$B$33:$BI$33),0))*(1-GRID!$B$69),0))</f>
        <v>54700</v>
      </c>
      <c r="V569" s="47" cm="1">
        <f t="array" ref="V569">IF($I$2="Открытый тариф",
INDEX(GRID!$B$47:$BI$57,MATCH(U$7,GRID!$A$47:$A$57,0),MATCH(1,($U$2=GRID!$B$31:$BI$31)*(КАЛЕНДАРЬ!$BI4=GRID!$B$33:$BI$33), 0)),
ROUNDUP(INDEX(GRID!$B$47:$BI$57,MATCH(U$7,GRID!$A$47:$A$57,0),MATCH(1,($U$2=GRID!$B$31:$BI$31)*(КАЛЕНДАРЬ!$BI4=GRID!$B$33:$BI$33),0))*(1-GRID!$B$69),0))</f>
        <v>57300</v>
      </c>
      <c r="W569" s="47" cm="1">
        <f t="array" ref="W569">IF($I$2="Открытый тариф",
INDEX(GRID!$B$34:$BI$44,MATCH(W$7,GRID!$A$34:$A$44,0),MATCH(1,($U$2=GRID!$B$31:$BI$31)*(КАЛЕНДАРЬ!$BI4=GRID!$B$33:$BI$33), 0)),
ROUNDUP(INDEX(GRID!$B$34:$BI$44,MATCH(W$7,GRID!$A$34:$A$44,0),MATCH(1,($U$2=GRID!$B$31:$BI$31)*(КАЛЕНДАРЬ!$BI4=GRID!$B$33:$BI$33),0))*(1-GRID!$B$69),0))</f>
        <v>177900</v>
      </c>
      <c r="X569" s="47" cm="1">
        <f t="array" ref="X569">IF($I$2="Открытый тариф",
INDEX(GRID!$B$47:$BI$57,MATCH(W$7,GRID!$A$47:$A$57,0),MATCH(1,($U$2=GRID!$B$31:$BI$31)*(КАЛЕНДАРЬ!$BI4=GRID!$B$33:$BI$33), 0)),
ROUNDUP(INDEX(GRID!$B$47:$BI$57,MATCH(W$7,GRID!$A$47:$A$57,0),MATCH(1,($U$2=GRID!$B$31:$BI$31)*(КАЛЕНДАРЬ!$BI4=GRID!$B$33:$BI$33),0))*(1-GRID!$B$69),0))</f>
        <v>180500</v>
      </c>
    </row>
    <row r="570" spans="1:24" x14ac:dyDescent="0.2">
      <c r="A570" s="117" t="s">
        <v>42</v>
      </c>
      <c r="B570" s="117">
        <v>2</v>
      </c>
      <c r="C570" s="47" cm="1">
        <f t="array" ref="C570">IF($I$2="Открытый тариф",
INDEX(GRID!$B$34:$BI$44,MATCH(C$7,GRID!$A$34:$A$44,0),MATCH(1,($U$2=GRID!$B$31:$BI$31)*(КАЛЕНДАРЬ!$BI5=GRID!$B$33:$BI$33), 0)),
ROUNDUP(INDEX(GRID!$B$34:$BI$44,MATCH(C$7,GRID!$A$34:$A$44,0),MATCH(1,($U$2=GRID!$B$31:$BI$31)*(КАЛЕНДАРЬ!$BI5=GRID!$B$33:$BI$33),0))*(1-GRID!$B$69),0))</f>
        <v>26400</v>
      </c>
      <c r="D570" s="47" cm="1">
        <f t="array" ref="D570">IF($I$2="Открытый тариф",
INDEX(GRID!$B$47:$BI$57,MATCH(C$7,GRID!$A$47:$A$57,0),MATCH(1,($U$2=GRID!$B$31:$BI$31)*(КАЛЕНДАРЬ!$BI5=GRID!$B$33:$BI$33), 0)),
ROUNDUP(INDEX(GRID!$B$47:$BI$57,MATCH(C$7,GRID!$A$47:$A$57,0),MATCH(1,($U$2=GRID!$B$31:$BI$31)*(КАЛЕНДАРЬ!$BI5=GRID!$B$33:$BI$33),0))*(1-GRID!$B$69),0))</f>
        <v>29000</v>
      </c>
      <c r="E570" s="47" cm="1">
        <f t="array" ref="E570">IF($I$2="Открытый тариф",
INDEX(GRID!$B$34:$BI$44,MATCH(E$7,GRID!$A$34:$A$44,0),MATCH(1,($U$2=GRID!$B$31:$BI$31)*(КАЛЕНДАРЬ!$BI5=GRID!$B$33:$BI$33), 0)),
ROUNDUP(INDEX(GRID!$B$34:$BI$44,MATCH(E$7,GRID!$A$34:$A$44,0),MATCH(1,($U$2=GRID!$B$31:$BI$31)*(КАЛЕНДАРЬ!$BI5=GRID!$B$33:$BI$33),0))*(1-GRID!$B$69),0))</f>
        <v>28400</v>
      </c>
      <c r="F570" s="47" cm="1">
        <f t="array" ref="F570">IF($I$2="Открытый тариф",
INDEX(GRID!$B$47:$BI$57,MATCH(E$7,GRID!$A$47:$A$57,0),MATCH(1,($U$2=GRID!$B$31:$BI$31)*(КАЛЕНДАРЬ!$BI5=GRID!$B$33:$BI$33), 0)),
ROUNDUP(INDEX(GRID!$B$47:$BI$57,MATCH(E$7,GRID!$A$47:$A$57,0),MATCH(1,($U$2=GRID!$B$31:$BI$31)*(КАЛЕНДАРЬ!$BI5=GRID!$B$33:$BI$33),0))*(1-GRID!$B$69),0))</f>
        <v>31000</v>
      </c>
      <c r="G570" s="47" cm="1">
        <f t="array" ref="G570">IF($I$2="Открытый тариф",
INDEX(GRID!$B$34:$BI$44,MATCH(G$7,GRID!$A$34:$A$44,0),MATCH(1,($U$2=GRID!$B$31:$BI$31)*(КАЛЕНДАРЬ!$BI5=GRID!$B$33:$BI$33), 0)),
ROUNDUP(INDEX(GRID!$B$34:$BI$44,MATCH(G$7,GRID!$A$34:$A$44,0),MATCH(1,($U$2=GRID!$B$31:$BI$31)*(КАЛЕНДАРЬ!$BI5=GRID!$B$33:$BI$33),0))*(1-GRID!$B$69),0))</f>
        <v>29500</v>
      </c>
      <c r="H570" s="47" cm="1">
        <f t="array" ref="H570">IF($I$2="Открытый тариф",
INDEX(GRID!$B$47:$BI$57,MATCH(G$7,GRID!$A$47:$A$57,0),MATCH(1,($U$2=GRID!$B$31:$BI$31)*(КАЛЕНДАРЬ!$BI5=GRID!$B$33:$BI$33), 0)),
ROUNDUP(INDEX(GRID!$B$47:$BI$57,MATCH(G$7,GRID!$A$47:$A$57,0),MATCH(1,($U$2=GRID!$B$31:$BI$31)*(КАЛЕНДАРЬ!$BI5=GRID!$B$33:$BI$33),0))*(1-GRID!$B$69),0))</f>
        <v>32100</v>
      </c>
      <c r="I570" s="47" cm="1">
        <f t="array" ref="I570">IF($I$2="Открытый тариф",
INDEX(GRID!$B$34:$BI$44,MATCH(I$7,GRID!$A$34:$A$44,0),MATCH(1,($U$2=GRID!$B$31:$BI$31)*(КАЛЕНДАРЬ!$BI5=GRID!$B$33:$BI$33), 0)),
ROUNDUP(INDEX(GRID!$B$34:$BI$44,MATCH(I$7,GRID!$A$34:$A$44,0),MATCH(1,($U$2=GRID!$B$31:$BI$31)*(КАЛЕНДАРЬ!$BI5=GRID!$B$33:$BI$33),0))*(1-GRID!$B$69),0))</f>
        <v>31500</v>
      </c>
      <c r="J570" s="47" cm="1">
        <f t="array" ref="J570">IF($I$2="Открытый тариф",
INDEX(GRID!$B$47:$BI$57,MATCH(I$7,GRID!$A$47:$A$57,0),MATCH(1,($U$2=GRID!$B$31:$BI$31)*(КАЛЕНДАРЬ!$BI5=GRID!$B$33:$BI$33), 0)),
ROUNDUP(INDEX(GRID!$B$47:$BI$57,MATCH(I$7,GRID!$A$47:$A$57,0),MATCH(1,($U$2=GRID!$B$31:$BI$31)*(КАЛЕНДАРЬ!$BI5=GRID!$B$33:$BI$33),0))*(1-GRID!$B$69),0))</f>
        <v>34100</v>
      </c>
      <c r="K570" s="47" cm="1">
        <f t="array" ref="K570">IF($I$2="Открытый тариф",
INDEX(GRID!$B$34:$BI$44,MATCH(K$7,GRID!$A$34:$A$44,0),MATCH(1,($U$2=GRID!$B$31:$BI$31)*(КАЛЕНДАРЬ!$BI5=GRID!$B$33:$BI$33), 0)),
ROUNDUP(INDEX(GRID!$B$34:$BI$44,MATCH(K$7,GRID!$A$34:$A$44,0),MATCH(1,($U$2=GRID!$B$31:$BI$31)*(КАЛЕНДАРЬ!$BI5=GRID!$B$33:$BI$33),0))*(1-GRID!$B$69),0))</f>
        <v>32600</v>
      </c>
      <c r="L570" s="47" cm="1">
        <f t="array" ref="L570">IF($I$2="Открытый тариф",
INDEX(GRID!$B$47:$BI$57,MATCH(K$7,GRID!$A$47:$A$57,0),MATCH(1,($U$2=GRID!$B$31:$BI$31)*(КАЛЕНДАРЬ!$BI5=GRID!$B$33:$BI$33), 0)),
ROUNDUP(INDEX(GRID!$B$47:$BI$57,MATCH(K$7,GRID!$A$47:$A$57,0),MATCH(1,($U$2=GRID!$B$31:$BI$31)*(КАЛЕНДАРЬ!$BI5=GRID!$B$33:$BI$33),0))*(1-GRID!$B$69),0))</f>
        <v>35200</v>
      </c>
      <c r="M570" s="47" cm="1">
        <f t="array" ref="M570">IF($I$2="Открытый тариф",
INDEX(GRID!$B$34:$BI$44,MATCH(M$7,GRID!$A$34:$A$44,0),MATCH(1,($U$2=GRID!$B$31:$BI$31)*(КАЛЕНДАРЬ!$BI5=GRID!$B$33:$BI$33), 0)),
ROUNDUP(INDEX(GRID!$B$34:$BI$44,MATCH(M$7,GRID!$A$34:$A$44,0),MATCH(1,($U$2=GRID!$B$31:$BI$31)*(КАЛЕНДАРЬ!$BI5=GRID!$B$33:$BI$33),0))*(1-GRID!$B$69),0))</f>
        <v>34600</v>
      </c>
      <c r="N570" s="47" cm="1">
        <f t="array" ref="N570">IF($I$2="Открытый тариф",
INDEX(GRID!$B$47:$BI$57,MATCH(M$7,GRID!$A$47:$A$57,0),MATCH(1,($U$2=GRID!$B$31:$BI$31)*(КАЛЕНДАРЬ!$BI5=GRID!$B$33:$BI$33), 0)),
ROUNDUP(INDEX(GRID!$B$47:$BI$57,MATCH(M$7,GRID!$A$47:$A$57,0),MATCH(1,($U$2=GRID!$B$31:$BI$31)*(КАЛЕНДАРЬ!$BI5=GRID!$B$33:$BI$33),0))*(1-GRID!$B$69),0))</f>
        <v>37200</v>
      </c>
      <c r="O570" s="47" cm="1">
        <f t="array" ref="O570">IF($I$2="Открытый тариф",
INDEX(GRID!$B$34:$BI$44,MATCH(O$7,GRID!$A$34:$A$44,0),MATCH(1,($U$2=GRID!$B$31:$BI$31)*(КАЛЕНДАРЬ!$BI5=GRID!$B$33:$BI$33), 0)),
ROUNDUP(INDEX(GRID!$B$34:$BI$44,MATCH(O$7,GRID!$A$34:$A$44,0),MATCH(1,($U$2=GRID!$B$31:$BI$31)*(КАЛЕНДАРЬ!$BI5=GRID!$B$33:$BI$33),0))*(1-GRID!$B$69),0))</f>
        <v>42200</v>
      </c>
      <c r="P570" s="47" cm="1">
        <f t="array" ref="P570">IF($I$2="Открытый тариф",
INDEX(GRID!$B$47:$BI$57,MATCH(O$7,GRID!$A$47:$A$57,0),MATCH(1,($U$2=GRID!$B$31:$BI$31)*(КАЛЕНДАРЬ!$BI5=GRID!$B$33:$BI$33), 0)),
ROUNDUP(INDEX(GRID!$B$47:$BI$57,MATCH(O$7,GRID!$A$47:$A$57,0),MATCH(1,($U$2=GRID!$B$31:$BI$31)*(КАЛЕНДАРЬ!$BI5=GRID!$B$33:$BI$33),0))*(1-GRID!$B$69),0))</f>
        <v>44800</v>
      </c>
      <c r="Q570" s="47" cm="1">
        <f t="array" ref="Q570">IF($I$2="Открытый тариф",
INDEX(GRID!$B$34:$BI$44,MATCH(Q$7,GRID!$A$34:$A$44,0),MATCH(1,($U$2=GRID!$B$31:$BI$31)*(КАЛЕНДАРЬ!$BI5=GRID!$B$33:$BI$33), 0)),
ROUNDUP(INDEX(GRID!$B$34:$BI$44,MATCH(Q$7,GRID!$A$34:$A$44,0),MATCH(1,($U$2=GRID!$B$31:$BI$31)*(КАЛЕНДАРЬ!$BI5=GRID!$B$33:$BI$33),0))*(1-GRID!$B$69),0))</f>
        <v>44400</v>
      </c>
      <c r="R570" s="47" cm="1">
        <f t="array" ref="R570">IF($I$2="Открытый тариф",
INDEX(GRID!$B$47:$BI$57,MATCH(Q$7,GRID!$A$47:$A$57,0),MATCH(1,($U$2=GRID!$B$31:$BI$31)*(КАЛЕНДАРЬ!$BI5=GRID!$B$33:$BI$33), 0)),
ROUNDUP(INDEX(GRID!$B$47:$BI$57,MATCH(Q$7,GRID!$A$47:$A$57,0),MATCH(1,($U$2=GRID!$B$31:$BI$31)*(КАЛЕНДАРЬ!$BI5=GRID!$B$33:$BI$33),0))*(1-GRID!$B$69),0))</f>
        <v>47000</v>
      </c>
      <c r="S570" s="47" cm="1">
        <f t="array" ref="S570">IF($I$2="Открытый тариф",
INDEX(GRID!$B$34:$BI$44,MATCH(S$7,GRID!$A$34:$A$44,0),MATCH(1,($U$2=GRID!$B$31:$BI$31)*(КАЛЕНДАРЬ!$BI5=GRID!$B$33:$BI$33), 0)),
ROUNDUP(INDEX(GRID!$B$34:$BI$44,MATCH(S$7,GRID!$A$34:$A$44,0),MATCH(1,($U$2=GRID!$B$31:$BI$31)*(КАЛЕНДАРЬ!$BI5=GRID!$B$33:$BI$33),0))*(1-GRID!$B$69),0))</f>
        <v>48200</v>
      </c>
      <c r="T570" s="47" cm="1">
        <f t="array" ref="T570">IF($I$2="Открытый тариф",
INDEX(GRID!$B$47:$BI$57,MATCH(S$7,GRID!$A$47:$A$57,0),MATCH(1,($U$2=GRID!$B$31:$BI$31)*(КАЛЕНДАРЬ!$BI5=GRID!$B$33:$BI$33), 0)),
ROUNDUP(INDEX(GRID!$B$47:$BI$57,MATCH(S$7,GRID!$A$47:$A$57,0),MATCH(1,($U$2=GRID!$B$31:$BI$31)*(КАЛЕНДАРЬ!$BI5=GRID!$B$33:$BI$33),0))*(1-GRID!$B$69),0))</f>
        <v>50800</v>
      </c>
      <c r="U570" s="47" cm="1">
        <f t="array" ref="U570">IF($I$2="Открытый тариф",
INDEX(GRID!$B$34:$BI$44,MATCH(U$7,GRID!$A$34:$A$44,0),MATCH(1,($U$2=GRID!$B$31:$BI$31)*(КАЛЕНДАРЬ!$BI5=GRID!$B$33:$BI$33), 0)),
ROUNDUP(INDEX(GRID!$B$34:$BI$44,MATCH(U$7,GRID!$A$34:$A$44,0),MATCH(1,($U$2=GRID!$B$31:$BI$31)*(КАЛЕНДАРЬ!$BI5=GRID!$B$33:$BI$33),0))*(1-GRID!$B$69),0))</f>
        <v>54700</v>
      </c>
      <c r="V570" s="47" cm="1">
        <f t="array" ref="V570">IF($I$2="Открытый тариф",
INDEX(GRID!$B$47:$BI$57,MATCH(U$7,GRID!$A$47:$A$57,0),MATCH(1,($U$2=GRID!$B$31:$BI$31)*(КАЛЕНДАРЬ!$BI5=GRID!$B$33:$BI$33), 0)),
ROUNDUP(INDEX(GRID!$B$47:$BI$57,MATCH(U$7,GRID!$A$47:$A$57,0),MATCH(1,($U$2=GRID!$B$31:$BI$31)*(КАЛЕНДАРЬ!$BI5=GRID!$B$33:$BI$33),0))*(1-GRID!$B$69),0))</f>
        <v>57300</v>
      </c>
      <c r="W570" s="47" cm="1">
        <f t="array" ref="W570">IF($I$2="Открытый тариф",
INDEX(GRID!$B$34:$BI$44,MATCH(W$7,GRID!$A$34:$A$44,0),MATCH(1,($U$2=GRID!$B$31:$BI$31)*(КАЛЕНДАРЬ!$BI5=GRID!$B$33:$BI$33), 0)),
ROUNDUP(INDEX(GRID!$B$34:$BI$44,MATCH(W$7,GRID!$A$34:$A$44,0),MATCH(1,($U$2=GRID!$B$31:$BI$31)*(КАЛЕНДАРЬ!$BI5=GRID!$B$33:$BI$33),0))*(1-GRID!$B$69),0))</f>
        <v>177900</v>
      </c>
      <c r="X570" s="47" cm="1">
        <f t="array" ref="X570">IF($I$2="Открытый тариф",
INDEX(GRID!$B$47:$BI$57,MATCH(W$7,GRID!$A$47:$A$57,0),MATCH(1,($U$2=GRID!$B$31:$BI$31)*(КАЛЕНДАРЬ!$BI5=GRID!$B$33:$BI$33), 0)),
ROUNDUP(INDEX(GRID!$B$47:$BI$57,MATCH(W$7,GRID!$A$47:$A$57,0),MATCH(1,($U$2=GRID!$B$31:$BI$31)*(КАЛЕНДАРЬ!$BI5=GRID!$B$33:$BI$33),0))*(1-GRID!$B$69),0))</f>
        <v>180500</v>
      </c>
    </row>
    <row r="571" spans="1:24" x14ac:dyDescent="0.2">
      <c r="A571" s="117" t="s">
        <v>43</v>
      </c>
      <c r="B571" s="117">
        <v>3</v>
      </c>
      <c r="C571" s="47" cm="1">
        <f t="array" ref="C571">IF($I$2="Открытый тариф",
INDEX(GRID!$B$34:$BI$44,MATCH(C$7,GRID!$A$34:$A$44,0),MATCH(1,($U$2=GRID!$B$31:$BI$31)*(КАЛЕНДАРЬ!$BI6=GRID!$B$33:$BI$33), 0)),
ROUNDUP(INDEX(GRID!$B$34:$BI$44,MATCH(C$7,GRID!$A$34:$A$44,0),MATCH(1,($U$2=GRID!$B$31:$BI$31)*(КАЛЕНДАРЬ!$BI6=GRID!$B$33:$BI$33),0))*(1-GRID!$B$69),0))</f>
        <v>26400</v>
      </c>
      <c r="D571" s="47" cm="1">
        <f t="array" ref="D571">IF($I$2="Открытый тариф",
INDEX(GRID!$B$47:$BI$57,MATCH(C$7,GRID!$A$47:$A$57,0),MATCH(1,($U$2=GRID!$B$31:$BI$31)*(КАЛЕНДАРЬ!$BI6=GRID!$B$33:$BI$33), 0)),
ROUNDUP(INDEX(GRID!$B$47:$BI$57,MATCH(C$7,GRID!$A$47:$A$57,0),MATCH(1,($U$2=GRID!$B$31:$BI$31)*(КАЛЕНДАРЬ!$BI6=GRID!$B$33:$BI$33),0))*(1-GRID!$B$69),0))</f>
        <v>29000</v>
      </c>
      <c r="E571" s="47" cm="1">
        <f t="array" ref="E571">IF($I$2="Открытый тариф",
INDEX(GRID!$B$34:$BI$44,MATCH(E$7,GRID!$A$34:$A$44,0),MATCH(1,($U$2=GRID!$B$31:$BI$31)*(КАЛЕНДАРЬ!$BI6=GRID!$B$33:$BI$33), 0)),
ROUNDUP(INDEX(GRID!$B$34:$BI$44,MATCH(E$7,GRID!$A$34:$A$44,0),MATCH(1,($U$2=GRID!$B$31:$BI$31)*(КАЛЕНДАРЬ!$BI6=GRID!$B$33:$BI$33),0))*(1-GRID!$B$69),0))</f>
        <v>28400</v>
      </c>
      <c r="F571" s="47" cm="1">
        <f t="array" ref="F571">IF($I$2="Открытый тариф",
INDEX(GRID!$B$47:$BI$57,MATCH(E$7,GRID!$A$47:$A$57,0),MATCH(1,($U$2=GRID!$B$31:$BI$31)*(КАЛЕНДАРЬ!$BI6=GRID!$B$33:$BI$33), 0)),
ROUNDUP(INDEX(GRID!$B$47:$BI$57,MATCH(E$7,GRID!$A$47:$A$57,0),MATCH(1,($U$2=GRID!$B$31:$BI$31)*(КАЛЕНДАРЬ!$BI6=GRID!$B$33:$BI$33),0))*(1-GRID!$B$69),0))</f>
        <v>31000</v>
      </c>
      <c r="G571" s="47" cm="1">
        <f t="array" ref="G571">IF($I$2="Открытый тариф",
INDEX(GRID!$B$34:$BI$44,MATCH(G$7,GRID!$A$34:$A$44,0),MATCH(1,($U$2=GRID!$B$31:$BI$31)*(КАЛЕНДАРЬ!$BI6=GRID!$B$33:$BI$33), 0)),
ROUNDUP(INDEX(GRID!$B$34:$BI$44,MATCH(G$7,GRID!$A$34:$A$44,0),MATCH(1,($U$2=GRID!$B$31:$BI$31)*(КАЛЕНДАРЬ!$BI6=GRID!$B$33:$BI$33),0))*(1-GRID!$B$69),0))</f>
        <v>29500</v>
      </c>
      <c r="H571" s="47" cm="1">
        <f t="array" ref="H571">IF($I$2="Открытый тариф",
INDEX(GRID!$B$47:$BI$57,MATCH(G$7,GRID!$A$47:$A$57,0),MATCH(1,($U$2=GRID!$B$31:$BI$31)*(КАЛЕНДАРЬ!$BI6=GRID!$B$33:$BI$33), 0)),
ROUNDUP(INDEX(GRID!$B$47:$BI$57,MATCH(G$7,GRID!$A$47:$A$57,0),MATCH(1,($U$2=GRID!$B$31:$BI$31)*(КАЛЕНДАРЬ!$BI6=GRID!$B$33:$BI$33),0))*(1-GRID!$B$69),0))</f>
        <v>32100</v>
      </c>
      <c r="I571" s="47" cm="1">
        <f t="array" ref="I571">IF($I$2="Открытый тариф",
INDEX(GRID!$B$34:$BI$44,MATCH(I$7,GRID!$A$34:$A$44,0),MATCH(1,($U$2=GRID!$B$31:$BI$31)*(КАЛЕНДАРЬ!$BI6=GRID!$B$33:$BI$33), 0)),
ROUNDUP(INDEX(GRID!$B$34:$BI$44,MATCH(I$7,GRID!$A$34:$A$44,0),MATCH(1,($U$2=GRID!$B$31:$BI$31)*(КАЛЕНДАРЬ!$BI6=GRID!$B$33:$BI$33),0))*(1-GRID!$B$69),0))</f>
        <v>31500</v>
      </c>
      <c r="J571" s="47" cm="1">
        <f t="array" ref="J571">IF($I$2="Открытый тариф",
INDEX(GRID!$B$47:$BI$57,MATCH(I$7,GRID!$A$47:$A$57,0),MATCH(1,($U$2=GRID!$B$31:$BI$31)*(КАЛЕНДАРЬ!$BI6=GRID!$B$33:$BI$33), 0)),
ROUNDUP(INDEX(GRID!$B$47:$BI$57,MATCH(I$7,GRID!$A$47:$A$57,0),MATCH(1,($U$2=GRID!$B$31:$BI$31)*(КАЛЕНДАРЬ!$BI6=GRID!$B$33:$BI$33),0))*(1-GRID!$B$69),0))</f>
        <v>34100</v>
      </c>
      <c r="K571" s="47" cm="1">
        <f t="array" ref="K571">IF($I$2="Открытый тариф",
INDEX(GRID!$B$34:$BI$44,MATCH(K$7,GRID!$A$34:$A$44,0),MATCH(1,($U$2=GRID!$B$31:$BI$31)*(КАЛЕНДАРЬ!$BI6=GRID!$B$33:$BI$33), 0)),
ROUNDUP(INDEX(GRID!$B$34:$BI$44,MATCH(K$7,GRID!$A$34:$A$44,0),MATCH(1,($U$2=GRID!$B$31:$BI$31)*(КАЛЕНДАРЬ!$BI6=GRID!$B$33:$BI$33),0))*(1-GRID!$B$69),0))</f>
        <v>32600</v>
      </c>
      <c r="L571" s="47" cm="1">
        <f t="array" ref="L571">IF($I$2="Открытый тариф",
INDEX(GRID!$B$47:$BI$57,MATCH(K$7,GRID!$A$47:$A$57,0),MATCH(1,($U$2=GRID!$B$31:$BI$31)*(КАЛЕНДАРЬ!$BI6=GRID!$B$33:$BI$33), 0)),
ROUNDUP(INDEX(GRID!$B$47:$BI$57,MATCH(K$7,GRID!$A$47:$A$57,0),MATCH(1,($U$2=GRID!$B$31:$BI$31)*(КАЛЕНДАРЬ!$BI6=GRID!$B$33:$BI$33),0))*(1-GRID!$B$69),0))</f>
        <v>35200</v>
      </c>
      <c r="M571" s="47" cm="1">
        <f t="array" ref="M571">IF($I$2="Открытый тариф",
INDEX(GRID!$B$34:$BI$44,MATCH(M$7,GRID!$A$34:$A$44,0),MATCH(1,($U$2=GRID!$B$31:$BI$31)*(КАЛЕНДАРЬ!$BI6=GRID!$B$33:$BI$33), 0)),
ROUNDUP(INDEX(GRID!$B$34:$BI$44,MATCH(M$7,GRID!$A$34:$A$44,0),MATCH(1,($U$2=GRID!$B$31:$BI$31)*(КАЛЕНДАРЬ!$BI6=GRID!$B$33:$BI$33),0))*(1-GRID!$B$69),0))</f>
        <v>34600</v>
      </c>
      <c r="N571" s="47" cm="1">
        <f t="array" ref="N571">IF($I$2="Открытый тариф",
INDEX(GRID!$B$47:$BI$57,MATCH(M$7,GRID!$A$47:$A$57,0),MATCH(1,($U$2=GRID!$B$31:$BI$31)*(КАЛЕНДАРЬ!$BI6=GRID!$B$33:$BI$33), 0)),
ROUNDUP(INDEX(GRID!$B$47:$BI$57,MATCH(M$7,GRID!$A$47:$A$57,0),MATCH(1,($U$2=GRID!$B$31:$BI$31)*(КАЛЕНДАРЬ!$BI6=GRID!$B$33:$BI$33),0))*(1-GRID!$B$69),0))</f>
        <v>37200</v>
      </c>
      <c r="O571" s="47" cm="1">
        <f t="array" ref="O571">IF($I$2="Открытый тариф",
INDEX(GRID!$B$34:$BI$44,MATCH(O$7,GRID!$A$34:$A$44,0),MATCH(1,($U$2=GRID!$B$31:$BI$31)*(КАЛЕНДАРЬ!$BI6=GRID!$B$33:$BI$33), 0)),
ROUNDUP(INDEX(GRID!$B$34:$BI$44,MATCH(O$7,GRID!$A$34:$A$44,0),MATCH(1,($U$2=GRID!$B$31:$BI$31)*(КАЛЕНДАРЬ!$BI6=GRID!$B$33:$BI$33),0))*(1-GRID!$B$69),0))</f>
        <v>42200</v>
      </c>
      <c r="P571" s="47" cm="1">
        <f t="array" ref="P571">IF($I$2="Открытый тариф",
INDEX(GRID!$B$47:$BI$57,MATCH(O$7,GRID!$A$47:$A$57,0),MATCH(1,($U$2=GRID!$B$31:$BI$31)*(КАЛЕНДАРЬ!$BI6=GRID!$B$33:$BI$33), 0)),
ROUNDUP(INDEX(GRID!$B$47:$BI$57,MATCH(O$7,GRID!$A$47:$A$57,0),MATCH(1,($U$2=GRID!$B$31:$BI$31)*(КАЛЕНДАРЬ!$BI6=GRID!$B$33:$BI$33),0))*(1-GRID!$B$69),0))</f>
        <v>44800</v>
      </c>
      <c r="Q571" s="47" cm="1">
        <f t="array" ref="Q571">IF($I$2="Открытый тариф",
INDEX(GRID!$B$34:$BI$44,MATCH(Q$7,GRID!$A$34:$A$44,0),MATCH(1,($U$2=GRID!$B$31:$BI$31)*(КАЛЕНДАРЬ!$BI6=GRID!$B$33:$BI$33), 0)),
ROUNDUP(INDEX(GRID!$B$34:$BI$44,MATCH(Q$7,GRID!$A$34:$A$44,0),MATCH(1,($U$2=GRID!$B$31:$BI$31)*(КАЛЕНДАРЬ!$BI6=GRID!$B$33:$BI$33),0))*(1-GRID!$B$69),0))</f>
        <v>44400</v>
      </c>
      <c r="R571" s="47" cm="1">
        <f t="array" ref="R571">IF($I$2="Открытый тариф",
INDEX(GRID!$B$47:$BI$57,MATCH(Q$7,GRID!$A$47:$A$57,0),MATCH(1,($U$2=GRID!$B$31:$BI$31)*(КАЛЕНДАРЬ!$BI6=GRID!$B$33:$BI$33), 0)),
ROUNDUP(INDEX(GRID!$B$47:$BI$57,MATCH(Q$7,GRID!$A$47:$A$57,0),MATCH(1,($U$2=GRID!$B$31:$BI$31)*(КАЛЕНДАРЬ!$BI6=GRID!$B$33:$BI$33),0))*(1-GRID!$B$69),0))</f>
        <v>47000</v>
      </c>
      <c r="S571" s="47" cm="1">
        <f t="array" ref="S571">IF($I$2="Открытый тариф",
INDEX(GRID!$B$34:$BI$44,MATCH(S$7,GRID!$A$34:$A$44,0),MATCH(1,($U$2=GRID!$B$31:$BI$31)*(КАЛЕНДАРЬ!$BI6=GRID!$B$33:$BI$33), 0)),
ROUNDUP(INDEX(GRID!$B$34:$BI$44,MATCH(S$7,GRID!$A$34:$A$44,0),MATCH(1,($U$2=GRID!$B$31:$BI$31)*(КАЛЕНДАРЬ!$BI6=GRID!$B$33:$BI$33),0))*(1-GRID!$B$69),0))</f>
        <v>48200</v>
      </c>
      <c r="T571" s="47" cm="1">
        <f t="array" ref="T571">IF($I$2="Открытый тариф",
INDEX(GRID!$B$47:$BI$57,MATCH(S$7,GRID!$A$47:$A$57,0),MATCH(1,($U$2=GRID!$B$31:$BI$31)*(КАЛЕНДАРЬ!$BI6=GRID!$B$33:$BI$33), 0)),
ROUNDUP(INDEX(GRID!$B$47:$BI$57,MATCH(S$7,GRID!$A$47:$A$57,0),MATCH(1,($U$2=GRID!$B$31:$BI$31)*(КАЛЕНДАРЬ!$BI6=GRID!$B$33:$BI$33),0))*(1-GRID!$B$69),0))</f>
        <v>50800</v>
      </c>
      <c r="U571" s="47" cm="1">
        <f t="array" ref="U571">IF($I$2="Открытый тариф",
INDEX(GRID!$B$34:$BI$44,MATCH(U$7,GRID!$A$34:$A$44,0),MATCH(1,($U$2=GRID!$B$31:$BI$31)*(КАЛЕНДАРЬ!$BI6=GRID!$B$33:$BI$33), 0)),
ROUNDUP(INDEX(GRID!$B$34:$BI$44,MATCH(U$7,GRID!$A$34:$A$44,0),MATCH(1,($U$2=GRID!$B$31:$BI$31)*(КАЛЕНДАРЬ!$BI6=GRID!$B$33:$BI$33),0))*(1-GRID!$B$69),0))</f>
        <v>54700</v>
      </c>
      <c r="V571" s="47" cm="1">
        <f t="array" ref="V571">IF($I$2="Открытый тариф",
INDEX(GRID!$B$47:$BI$57,MATCH(U$7,GRID!$A$47:$A$57,0),MATCH(1,($U$2=GRID!$B$31:$BI$31)*(КАЛЕНДАРЬ!$BI6=GRID!$B$33:$BI$33), 0)),
ROUNDUP(INDEX(GRID!$B$47:$BI$57,MATCH(U$7,GRID!$A$47:$A$57,0),MATCH(1,($U$2=GRID!$B$31:$BI$31)*(КАЛЕНДАРЬ!$BI6=GRID!$B$33:$BI$33),0))*(1-GRID!$B$69),0))</f>
        <v>57300</v>
      </c>
      <c r="W571" s="47" cm="1">
        <f t="array" ref="W571">IF($I$2="Открытый тариф",
INDEX(GRID!$B$34:$BI$44,MATCH(W$7,GRID!$A$34:$A$44,0),MATCH(1,($U$2=GRID!$B$31:$BI$31)*(КАЛЕНДАРЬ!$BI6=GRID!$B$33:$BI$33), 0)),
ROUNDUP(INDEX(GRID!$B$34:$BI$44,MATCH(W$7,GRID!$A$34:$A$44,0),MATCH(1,($U$2=GRID!$B$31:$BI$31)*(КАЛЕНДАРЬ!$BI6=GRID!$B$33:$BI$33),0))*(1-GRID!$B$69),0))</f>
        <v>177900</v>
      </c>
      <c r="X571" s="47" cm="1">
        <f t="array" ref="X571">IF($I$2="Открытый тариф",
INDEX(GRID!$B$47:$BI$57,MATCH(W$7,GRID!$A$47:$A$57,0),MATCH(1,($U$2=GRID!$B$31:$BI$31)*(КАЛЕНДАРЬ!$BI6=GRID!$B$33:$BI$33), 0)),
ROUNDUP(INDEX(GRID!$B$47:$BI$57,MATCH(W$7,GRID!$A$47:$A$57,0),MATCH(1,($U$2=GRID!$B$31:$BI$31)*(КАЛЕНДАРЬ!$BI6=GRID!$B$33:$BI$33),0))*(1-GRID!$B$69),0))</f>
        <v>180500</v>
      </c>
    </row>
    <row r="572" spans="1:24" x14ac:dyDescent="0.2">
      <c r="A572" s="117" t="s">
        <v>44</v>
      </c>
      <c r="B572" s="117">
        <v>4</v>
      </c>
      <c r="C572" s="47" cm="1">
        <f t="array" ref="C572">IF($I$2="Открытый тариф",
INDEX(GRID!$B$34:$BI$44,MATCH(C$7,GRID!$A$34:$A$44,0),MATCH(1,($U$2=GRID!$B$31:$BI$31)*(КАЛЕНДАРЬ!$BI7=GRID!$B$33:$BI$33), 0)),
ROUNDUP(INDEX(GRID!$B$34:$BI$44,MATCH(C$7,GRID!$A$34:$A$44,0),MATCH(1,($U$2=GRID!$B$31:$BI$31)*(КАЛЕНДАРЬ!$BI7=GRID!$B$33:$BI$33),0))*(1-GRID!$B$69),0))</f>
        <v>26400</v>
      </c>
      <c r="D572" s="47" cm="1">
        <f t="array" ref="D572">IF($I$2="Открытый тариф",
INDEX(GRID!$B$47:$BI$57,MATCH(C$7,GRID!$A$47:$A$57,0),MATCH(1,($U$2=GRID!$B$31:$BI$31)*(КАЛЕНДАРЬ!$BI7=GRID!$B$33:$BI$33), 0)),
ROUNDUP(INDEX(GRID!$B$47:$BI$57,MATCH(C$7,GRID!$A$47:$A$57,0),MATCH(1,($U$2=GRID!$B$31:$BI$31)*(КАЛЕНДАРЬ!$BI7=GRID!$B$33:$BI$33),0))*(1-GRID!$B$69),0))</f>
        <v>29000</v>
      </c>
      <c r="E572" s="47" cm="1">
        <f t="array" ref="E572">IF($I$2="Открытый тариф",
INDEX(GRID!$B$34:$BI$44,MATCH(E$7,GRID!$A$34:$A$44,0),MATCH(1,($U$2=GRID!$B$31:$BI$31)*(КАЛЕНДАРЬ!$BI7=GRID!$B$33:$BI$33), 0)),
ROUNDUP(INDEX(GRID!$B$34:$BI$44,MATCH(E$7,GRID!$A$34:$A$44,0),MATCH(1,($U$2=GRID!$B$31:$BI$31)*(КАЛЕНДАРЬ!$BI7=GRID!$B$33:$BI$33),0))*(1-GRID!$B$69),0))</f>
        <v>28400</v>
      </c>
      <c r="F572" s="47" cm="1">
        <f t="array" ref="F572">IF($I$2="Открытый тариф",
INDEX(GRID!$B$47:$BI$57,MATCH(E$7,GRID!$A$47:$A$57,0),MATCH(1,($U$2=GRID!$B$31:$BI$31)*(КАЛЕНДАРЬ!$BI7=GRID!$B$33:$BI$33), 0)),
ROUNDUP(INDEX(GRID!$B$47:$BI$57,MATCH(E$7,GRID!$A$47:$A$57,0),MATCH(1,($U$2=GRID!$B$31:$BI$31)*(КАЛЕНДАРЬ!$BI7=GRID!$B$33:$BI$33),0))*(1-GRID!$B$69),0))</f>
        <v>31000</v>
      </c>
      <c r="G572" s="47" cm="1">
        <f t="array" ref="G572">IF($I$2="Открытый тариф",
INDEX(GRID!$B$34:$BI$44,MATCH(G$7,GRID!$A$34:$A$44,0),MATCH(1,($U$2=GRID!$B$31:$BI$31)*(КАЛЕНДАРЬ!$BI7=GRID!$B$33:$BI$33), 0)),
ROUNDUP(INDEX(GRID!$B$34:$BI$44,MATCH(G$7,GRID!$A$34:$A$44,0),MATCH(1,($U$2=GRID!$B$31:$BI$31)*(КАЛЕНДАРЬ!$BI7=GRID!$B$33:$BI$33),0))*(1-GRID!$B$69),0))</f>
        <v>29500</v>
      </c>
      <c r="H572" s="47" cm="1">
        <f t="array" ref="H572">IF($I$2="Открытый тариф",
INDEX(GRID!$B$47:$BI$57,MATCH(G$7,GRID!$A$47:$A$57,0),MATCH(1,($U$2=GRID!$B$31:$BI$31)*(КАЛЕНДАРЬ!$BI7=GRID!$B$33:$BI$33), 0)),
ROUNDUP(INDEX(GRID!$B$47:$BI$57,MATCH(G$7,GRID!$A$47:$A$57,0),MATCH(1,($U$2=GRID!$B$31:$BI$31)*(КАЛЕНДАРЬ!$BI7=GRID!$B$33:$BI$33),0))*(1-GRID!$B$69),0))</f>
        <v>32100</v>
      </c>
      <c r="I572" s="47" cm="1">
        <f t="array" ref="I572">IF($I$2="Открытый тариф",
INDEX(GRID!$B$34:$BI$44,MATCH(I$7,GRID!$A$34:$A$44,0),MATCH(1,($U$2=GRID!$B$31:$BI$31)*(КАЛЕНДАРЬ!$BI7=GRID!$B$33:$BI$33), 0)),
ROUNDUP(INDEX(GRID!$B$34:$BI$44,MATCH(I$7,GRID!$A$34:$A$44,0),MATCH(1,($U$2=GRID!$B$31:$BI$31)*(КАЛЕНДАРЬ!$BI7=GRID!$B$33:$BI$33),0))*(1-GRID!$B$69),0))</f>
        <v>31500</v>
      </c>
      <c r="J572" s="47" cm="1">
        <f t="array" ref="J572">IF($I$2="Открытый тариф",
INDEX(GRID!$B$47:$BI$57,MATCH(I$7,GRID!$A$47:$A$57,0),MATCH(1,($U$2=GRID!$B$31:$BI$31)*(КАЛЕНДАРЬ!$BI7=GRID!$B$33:$BI$33), 0)),
ROUNDUP(INDEX(GRID!$B$47:$BI$57,MATCH(I$7,GRID!$A$47:$A$57,0),MATCH(1,($U$2=GRID!$B$31:$BI$31)*(КАЛЕНДАРЬ!$BI7=GRID!$B$33:$BI$33),0))*(1-GRID!$B$69),0))</f>
        <v>34100</v>
      </c>
      <c r="K572" s="47" cm="1">
        <f t="array" ref="K572">IF($I$2="Открытый тариф",
INDEX(GRID!$B$34:$BI$44,MATCH(K$7,GRID!$A$34:$A$44,0),MATCH(1,($U$2=GRID!$B$31:$BI$31)*(КАЛЕНДАРЬ!$BI7=GRID!$B$33:$BI$33), 0)),
ROUNDUP(INDEX(GRID!$B$34:$BI$44,MATCH(K$7,GRID!$A$34:$A$44,0),MATCH(1,($U$2=GRID!$B$31:$BI$31)*(КАЛЕНДАРЬ!$BI7=GRID!$B$33:$BI$33),0))*(1-GRID!$B$69),0))</f>
        <v>32600</v>
      </c>
      <c r="L572" s="47" cm="1">
        <f t="array" ref="L572">IF($I$2="Открытый тариф",
INDEX(GRID!$B$47:$BI$57,MATCH(K$7,GRID!$A$47:$A$57,0),MATCH(1,($U$2=GRID!$B$31:$BI$31)*(КАЛЕНДАРЬ!$BI7=GRID!$B$33:$BI$33), 0)),
ROUNDUP(INDEX(GRID!$B$47:$BI$57,MATCH(K$7,GRID!$A$47:$A$57,0),MATCH(1,($U$2=GRID!$B$31:$BI$31)*(КАЛЕНДАРЬ!$BI7=GRID!$B$33:$BI$33),0))*(1-GRID!$B$69),0))</f>
        <v>35200</v>
      </c>
      <c r="M572" s="47" cm="1">
        <f t="array" ref="M572">IF($I$2="Открытый тариф",
INDEX(GRID!$B$34:$BI$44,MATCH(M$7,GRID!$A$34:$A$44,0),MATCH(1,($U$2=GRID!$B$31:$BI$31)*(КАЛЕНДАРЬ!$BI7=GRID!$B$33:$BI$33), 0)),
ROUNDUP(INDEX(GRID!$B$34:$BI$44,MATCH(M$7,GRID!$A$34:$A$44,0),MATCH(1,($U$2=GRID!$B$31:$BI$31)*(КАЛЕНДАРЬ!$BI7=GRID!$B$33:$BI$33),0))*(1-GRID!$B$69),0))</f>
        <v>34600</v>
      </c>
      <c r="N572" s="47" cm="1">
        <f t="array" ref="N572">IF($I$2="Открытый тариф",
INDEX(GRID!$B$47:$BI$57,MATCH(M$7,GRID!$A$47:$A$57,0),MATCH(1,($U$2=GRID!$B$31:$BI$31)*(КАЛЕНДАРЬ!$BI7=GRID!$B$33:$BI$33), 0)),
ROUNDUP(INDEX(GRID!$B$47:$BI$57,MATCH(M$7,GRID!$A$47:$A$57,0),MATCH(1,($U$2=GRID!$B$31:$BI$31)*(КАЛЕНДАРЬ!$BI7=GRID!$B$33:$BI$33),0))*(1-GRID!$B$69),0))</f>
        <v>37200</v>
      </c>
      <c r="O572" s="47" cm="1">
        <f t="array" ref="O572">IF($I$2="Открытый тариф",
INDEX(GRID!$B$34:$BI$44,MATCH(O$7,GRID!$A$34:$A$44,0),MATCH(1,($U$2=GRID!$B$31:$BI$31)*(КАЛЕНДАРЬ!$BI7=GRID!$B$33:$BI$33), 0)),
ROUNDUP(INDEX(GRID!$B$34:$BI$44,MATCH(O$7,GRID!$A$34:$A$44,0),MATCH(1,($U$2=GRID!$B$31:$BI$31)*(КАЛЕНДАРЬ!$BI7=GRID!$B$33:$BI$33),0))*(1-GRID!$B$69),0))</f>
        <v>42200</v>
      </c>
      <c r="P572" s="47" cm="1">
        <f t="array" ref="P572">IF($I$2="Открытый тариф",
INDEX(GRID!$B$47:$BI$57,MATCH(O$7,GRID!$A$47:$A$57,0),MATCH(1,($U$2=GRID!$B$31:$BI$31)*(КАЛЕНДАРЬ!$BI7=GRID!$B$33:$BI$33), 0)),
ROUNDUP(INDEX(GRID!$B$47:$BI$57,MATCH(O$7,GRID!$A$47:$A$57,0),MATCH(1,($U$2=GRID!$B$31:$BI$31)*(КАЛЕНДАРЬ!$BI7=GRID!$B$33:$BI$33),0))*(1-GRID!$B$69),0))</f>
        <v>44800</v>
      </c>
      <c r="Q572" s="47" cm="1">
        <f t="array" ref="Q572">IF($I$2="Открытый тариф",
INDEX(GRID!$B$34:$BI$44,MATCH(Q$7,GRID!$A$34:$A$44,0),MATCH(1,($U$2=GRID!$B$31:$BI$31)*(КАЛЕНДАРЬ!$BI7=GRID!$B$33:$BI$33), 0)),
ROUNDUP(INDEX(GRID!$B$34:$BI$44,MATCH(Q$7,GRID!$A$34:$A$44,0),MATCH(1,($U$2=GRID!$B$31:$BI$31)*(КАЛЕНДАРЬ!$BI7=GRID!$B$33:$BI$33),0))*(1-GRID!$B$69),0))</f>
        <v>44400</v>
      </c>
      <c r="R572" s="47" cm="1">
        <f t="array" ref="R572">IF($I$2="Открытый тариф",
INDEX(GRID!$B$47:$BI$57,MATCH(Q$7,GRID!$A$47:$A$57,0),MATCH(1,($U$2=GRID!$B$31:$BI$31)*(КАЛЕНДАРЬ!$BI7=GRID!$B$33:$BI$33), 0)),
ROUNDUP(INDEX(GRID!$B$47:$BI$57,MATCH(Q$7,GRID!$A$47:$A$57,0),MATCH(1,($U$2=GRID!$B$31:$BI$31)*(КАЛЕНДАРЬ!$BI7=GRID!$B$33:$BI$33),0))*(1-GRID!$B$69),0))</f>
        <v>47000</v>
      </c>
      <c r="S572" s="47" cm="1">
        <f t="array" ref="S572">IF($I$2="Открытый тариф",
INDEX(GRID!$B$34:$BI$44,MATCH(S$7,GRID!$A$34:$A$44,0),MATCH(1,($U$2=GRID!$B$31:$BI$31)*(КАЛЕНДАРЬ!$BI7=GRID!$B$33:$BI$33), 0)),
ROUNDUP(INDEX(GRID!$B$34:$BI$44,MATCH(S$7,GRID!$A$34:$A$44,0),MATCH(1,($U$2=GRID!$B$31:$BI$31)*(КАЛЕНДАРЬ!$BI7=GRID!$B$33:$BI$33),0))*(1-GRID!$B$69),0))</f>
        <v>48200</v>
      </c>
      <c r="T572" s="47" cm="1">
        <f t="array" ref="T572">IF($I$2="Открытый тариф",
INDEX(GRID!$B$47:$BI$57,MATCH(S$7,GRID!$A$47:$A$57,0),MATCH(1,($U$2=GRID!$B$31:$BI$31)*(КАЛЕНДАРЬ!$BI7=GRID!$B$33:$BI$33), 0)),
ROUNDUP(INDEX(GRID!$B$47:$BI$57,MATCH(S$7,GRID!$A$47:$A$57,0),MATCH(1,($U$2=GRID!$B$31:$BI$31)*(КАЛЕНДАРЬ!$BI7=GRID!$B$33:$BI$33),0))*(1-GRID!$B$69),0))</f>
        <v>50800</v>
      </c>
      <c r="U572" s="47" cm="1">
        <f t="array" ref="U572">IF($I$2="Открытый тариф",
INDEX(GRID!$B$34:$BI$44,MATCH(U$7,GRID!$A$34:$A$44,0),MATCH(1,($U$2=GRID!$B$31:$BI$31)*(КАЛЕНДАРЬ!$BI7=GRID!$B$33:$BI$33), 0)),
ROUNDUP(INDEX(GRID!$B$34:$BI$44,MATCH(U$7,GRID!$A$34:$A$44,0),MATCH(1,($U$2=GRID!$B$31:$BI$31)*(КАЛЕНДАРЬ!$BI7=GRID!$B$33:$BI$33),0))*(1-GRID!$B$69),0))</f>
        <v>54700</v>
      </c>
      <c r="V572" s="47" cm="1">
        <f t="array" ref="V572">IF($I$2="Открытый тариф",
INDEX(GRID!$B$47:$BI$57,MATCH(U$7,GRID!$A$47:$A$57,0),MATCH(1,($U$2=GRID!$B$31:$BI$31)*(КАЛЕНДАРЬ!$BI7=GRID!$B$33:$BI$33), 0)),
ROUNDUP(INDEX(GRID!$B$47:$BI$57,MATCH(U$7,GRID!$A$47:$A$57,0),MATCH(1,($U$2=GRID!$B$31:$BI$31)*(КАЛЕНДАРЬ!$BI7=GRID!$B$33:$BI$33),0))*(1-GRID!$B$69),0))</f>
        <v>57300</v>
      </c>
      <c r="W572" s="47" cm="1">
        <f t="array" ref="W572">IF($I$2="Открытый тариф",
INDEX(GRID!$B$34:$BI$44,MATCH(W$7,GRID!$A$34:$A$44,0),MATCH(1,($U$2=GRID!$B$31:$BI$31)*(КАЛЕНДАРЬ!$BI7=GRID!$B$33:$BI$33), 0)),
ROUNDUP(INDEX(GRID!$B$34:$BI$44,MATCH(W$7,GRID!$A$34:$A$44,0),MATCH(1,($U$2=GRID!$B$31:$BI$31)*(КАЛЕНДАРЬ!$BI7=GRID!$B$33:$BI$33),0))*(1-GRID!$B$69),0))</f>
        <v>177900</v>
      </c>
      <c r="X572" s="47" cm="1">
        <f t="array" ref="X572">IF($I$2="Открытый тариф",
INDEX(GRID!$B$47:$BI$57,MATCH(W$7,GRID!$A$47:$A$57,0),MATCH(1,($U$2=GRID!$B$31:$BI$31)*(КАЛЕНДАРЬ!$BI7=GRID!$B$33:$BI$33), 0)),
ROUNDUP(INDEX(GRID!$B$47:$BI$57,MATCH(W$7,GRID!$A$47:$A$57,0),MATCH(1,($U$2=GRID!$B$31:$BI$31)*(КАЛЕНДАРЬ!$BI7=GRID!$B$33:$BI$33),0))*(1-GRID!$B$69),0))</f>
        <v>180500</v>
      </c>
    </row>
    <row r="573" spans="1:24" x14ac:dyDescent="0.2">
      <c r="A573" s="117" t="s">
        <v>45</v>
      </c>
      <c r="B573" s="117">
        <v>5</v>
      </c>
      <c r="C573" s="47" cm="1">
        <f t="array" ref="C573">IF($I$2="Открытый тариф",
INDEX(GRID!$B$34:$BI$44,MATCH(C$7,GRID!$A$34:$A$44,0),MATCH(1,($U$2=GRID!$B$31:$BI$31)*(КАЛЕНДАРЬ!$BI8=GRID!$B$33:$BI$33), 0)),
ROUNDUP(INDEX(GRID!$B$34:$BI$44,MATCH(C$7,GRID!$A$34:$A$44,0),MATCH(1,($U$2=GRID!$B$31:$BI$31)*(КАЛЕНДАРЬ!$BI8=GRID!$B$33:$BI$33),0))*(1-GRID!$B$69),0))</f>
        <v>26400</v>
      </c>
      <c r="D573" s="47" cm="1">
        <f t="array" ref="D573">IF($I$2="Открытый тариф",
INDEX(GRID!$B$47:$BI$57,MATCH(C$7,GRID!$A$47:$A$57,0),MATCH(1,($U$2=GRID!$B$31:$BI$31)*(КАЛЕНДАРЬ!$BI8=GRID!$B$33:$BI$33), 0)),
ROUNDUP(INDEX(GRID!$B$47:$BI$57,MATCH(C$7,GRID!$A$47:$A$57,0),MATCH(1,($U$2=GRID!$B$31:$BI$31)*(КАЛЕНДАРЬ!$BI8=GRID!$B$33:$BI$33),0))*(1-GRID!$B$69),0))</f>
        <v>29000</v>
      </c>
      <c r="E573" s="47" cm="1">
        <f t="array" ref="E573">IF($I$2="Открытый тариф",
INDEX(GRID!$B$34:$BI$44,MATCH(E$7,GRID!$A$34:$A$44,0),MATCH(1,($U$2=GRID!$B$31:$BI$31)*(КАЛЕНДАРЬ!$BI8=GRID!$B$33:$BI$33), 0)),
ROUNDUP(INDEX(GRID!$B$34:$BI$44,MATCH(E$7,GRID!$A$34:$A$44,0),MATCH(1,($U$2=GRID!$B$31:$BI$31)*(КАЛЕНДАРЬ!$BI8=GRID!$B$33:$BI$33),0))*(1-GRID!$B$69),0))</f>
        <v>28400</v>
      </c>
      <c r="F573" s="47" cm="1">
        <f t="array" ref="F573">IF($I$2="Открытый тариф",
INDEX(GRID!$B$47:$BI$57,MATCH(E$7,GRID!$A$47:$A$57,0),MATCH(1,($U$2=GRID!$B$31:$BI$31)*(КАЛЕНДАРЬ!$BI8=GRID!$B$33:$BI$33), 0)),
ROUNDUP(INDEX(GRID!$B$47:$BI$57,MATCH(E$7,GRID!$A$47:$A$57,0),MATCH(1,($U$2=GRID!$B$31:$BI$31)*(КАЛЕНДАРЬ!$BI8=GRID!$B$33:$BI$33),0))*(1-GRID!$B$69),0))</f>
        <v>31000</v>
      </c>
      <c r="G573" s="47" cm="1">
        <f t="array" ref="G573">IF($I$2="Открытый тариф",
INDEX(GRID!$B$34:$BI$44,MATCH(G$7,GRID!$A$34:$A$44,0),MATCH(1,($U$2=GRID!$B$31:$BI$31)*(КАЛЕНДАРЬ!$BI8=GRID!$B$33:$BI$33), 0)),
ROUNDUP(INDEX(GRID!$B$34:$BI$44,MATCH(G$7,GRID!$A$34:$A$44,0),MATCH(1,($U$2=GRID!$B$31:$BI$31)*(КАЛЕНДАРЬ!$BI8=GRID!$B$33:$BI$33),0))*(1-GRID!$B$69),0))</f>
        <v>29500</v>
      </c>
      <c r="H573" s="47" cm="1">
        <f t="array" ref="H573">IF($I$2="Открытый тариф",
INDEX(GRID!$B$47:$BI$57,MATCH(G$7,GRID!$A$47:$A$57,0),MATCH(1,($U$2=GRID!$B$31:$BI$31)*(КАЛЕНДАРЬ!$BI8=GRID!$B$33:$BI$33), 0)),
ROUNDUP(INDEX(GRID!$B$47:$BI$57,MATCH(G$7,GRID!$A$47:$A$57,0),MATCH(1,($U$2=GRID!$B$31:$BI$31)*(КАЛЕНДАРЬ!$BI8=GRID!$B$33:$BI$33),0))*(1-GRID!$B$69),0))</f>
        <v>32100</v>
      </c>
      <c r="I573" s="47" cm="1">
        <f t="array" ref="I573">IF($I$2="Открытый тариф",
INDEX(GRID!$B$34:$BI$44,MATCH(I$7,GRID!$A$34:$A$44,0),MATCH(1,($U$2=GRID!$B$31:$BI$31)*(КАЛЕНДАРЬ!$BI8=GRID!$B$33:$BI$33), 0)),
ROUNDUP(INDEX(GRID!$B$34:$BI$44,MATCH(I$7,GRID!$A$34:$A$44,0),MATCH(1,($U$2=GRID!$B$31:$BI$31)*(КАЛЕНДАРЬ!$BI8=GRID!$B$33:$BI$33),0))*(1-GRID!$B$69),0))</f>
        <v>31500</v>
      </c>
      <c r="J573" s="47" cm="1">
        <f t="array" ref="J573">IF($I$2="Открытый тариф",
INDEX(GRID!$B$47:$BI$57,MATCH(I$7,GRID!$A$47:$A$57,0),MATCH(1,($U$2=GRID!$B$31:$BI$31)*(КАЛЕНДАРЬ!$BI8=GRID!$B$33:$BI$33), 0)),
ROUNDUP(INDEX(GRID!$B$47:$BI$57,MATCH(I$7,GRID!$A$47:$A$57,0),MATCH(1,($U$2=GRID!$B$31:$BI$31)*(КАЛЕНДАРЬ!$BI8=GRID!$B$33:$BI$33),0))*(1-GRID!$B$69),0))</f>
        <v>34100</v>
      </c>
      <c r="K573" s="47" cm="1">
        <f t="array" ref="K573">IF($I$2="Открытый тариф",
INDEX(GRID!$B$34:$BI$44,MATCH(K$7,GRID!$A$34:$A$44,0),MATCH(1,($U$2=GRID!$B$31:$BI$31)*(КАЛЕНДАРЬ!$BI8=GRID!$B$33:$BI$33), 0)),
ROUNDUP(INDEX(GRID!$B$34:$BI$44,MATCH(K$7,GRID!$A$34:$A$44,0),MATCH(1,($U$2=GRID!$B$31:$BI$31)*(КАЛЕНДАРЬ!$BI8=GRID!$B$33:$BI$33),0))*(1-GRID!$B$69),0))</f>
        <v>32600</v>
      </c>
      <c r="L573" s="47" cm="1">
        <f t="array" ref="L573">IF($I$2="Открытый тариф",
INDEX(GRID!$B$47:$BI$57,MATCH(K$7,GRID!$A$47:$A$57,0),MATCH(1,($U$2=GRID!$B$31:$BI$31)*(КАЛЕНДАРЬ!$BI8=GRID!$B$33:$BI$33), 0)),
ROUNDUP(INDEX(GRID!$B$47:$BI$57,MATCH(K$7,GRID!$A$47:$A$57,0),MATCH(1,($U$2=GRID!$B$31:$BI$31)*(КАЛЕНДАРЬ!$BI8=GRID!$B$33:$BI$33),0))*(1-GRID!$B$69),0))</f>
        <v>35200</v>
      </c>
      <c r="M573" s="47" cm="1">
        <f t="array" ref="M573">IF($I$2="Открытый тариф",
INDEX(GRID!$B$34:$BI$44,MATCH(M$7,GRID!$A$34:$A$44,0),MATCH(1,($U$2=GRID!$B$31:$BI$31)*(КАЛЕНДАРЬ!$BI8=GRID!$B$33:$BI$33), 0)),
ROUNDUP(INDEX(GRID!$B$34:$BI$44,MATCH(M$7,GRID!$A$34:$A$44,0),MATCH(1,($U$2=GRID!$B$31:$BI$31)*(КАЛЕНДАРЬ!$BI8=GRID!$B$33:$BI$33),0))*(1-GRID!$B$69),0))</f>
        <v>34600</v>
      </c>
      <c r="N573" s="47" cm="1">
        <f t="array" ref="N573">IF($I$2="Открытый тариф",
INDEX(GRID!$B$47:$BI$57,MATCH(M$7,GRID!$A$47:$A$57,0),MATCH(1,($U$2=GRID!$B$31:$BI$31)*(КАЛЕНДАРЬ!$BI8=GRID!$B$33:$BI$33), 0)),
ROUNDUP(INDEX(GRID!$B$47:$BI$57,MATCH(M$7,GRID!$A$47:$A$57,0),MATCH(1,($U$2=GRID!$B$31:$BI$31)*(КАЛЕНДАРЬ!$BI8=GRID!$B$33:$BI$33),0))*(1-GRID!$B$69),0))</f>
        <v>37200</v>
      </c>
      <c r="O573" s="47" cm="1">
        <f t="array" ref="O573">IF($I$2="Открытый тариф",
INDEX(GRID!$B$34:$BI$44,MATCH(O$7,GRID!$A$34:$A$44,0),MATCH(1,($U$2=GRID!$B$31:$BI$31)*(КАЛЕНДАРЬ!$BI8=GRID!$B$33:$BI$33), 0)),
ROUNDUP(INDEX(GRID!$B$34:$BI$44,MATCH(O$7,GRID!$A$34:$A$44,0),MATCH(1,($U$2=GRID!$B$31:$BI$31)*(КАЛЕНДАРЬ!$BI8=GRID!$B$33:$BI$33),0))*(1-GRID!$B$69),0))</f>
        <v>42200</v>
      </c>
      <c r="P573" s="47" cm="1">
        <f t="array" ref="P573">IF($I$2="Открытый тариф",
INDEX(GRID!$B$47:$BI$57,MATCH(O$7,GRID!$A$47:$A$57,0),MATCH(1,($U$2=GRID!$B$31:$BI$31)*(КАЛЕНДАРЬ!$BI8=GRID!$B$33:$BI$33), 0)),
ROUNDUP(INDEX(GRID!$B$47:$BI$57,MATCH(O$7,GRID!$A$47:$A$57,0),MATCH(1,($U$2=GRID!$B$31:$BI$31)*(КАЛЕНДАРЬ!$BI8=GRID!$B$33:$BI$33),0))*(1-GRID!$B$69),0))</f>
        <v>44800</v>
      </c>
      <c r="Q573" s="47" cm="1">
        <f t="array" ref="Q573">IF($I$2="Открытый тариф",
INDEX(GRID!$B$34:$BI$44,MATCH(Q$7,GRID!$A$34:$A$44,0),MATCH(1,($U$2=GRID!$B$31:$BI$31)*(КАЛЕНДАРЬ!$BI8=GRID!$B$33:$BI$33), 0)),
ROUNDUP(INDEX(GRID!$B$34:$BI$44,MATCH(Q$7,GRID!$A$34:$A$44,0),MATCH(1,($U$2=GRID!$B$31:$BI$31)*(КАЛЕНДАРЬ!$BI8=GRID!$B$33:$BI$33),0))*(1-GRID!$B$69),0))</f>
        <v>44400</v>
      </c>
      <c r="R573" s="47" cm="1">
        <f t="array" ref="R573">IF($I$2="Открытый тариф",
INDEX(GRID!$B$47:$BI$57,MATCH(Q$7,GRID!$A$47:$A$57,0),MATCH(1,($U$2=GRID!$B$31:$BI$31)*(КАЛЕНДАРЬ!$BI8=GRID!$B$33:$BI$33), 0)),
ROUNDUP(INDEX(GRID!$B$47:$BI$57,MATCH(Q$7,GRID!$A$47:$A$57,0),MATCH(1,($U$2=GRID!$B$31:$BI$31)*(КАЛЕНДАРЬ!$BI8=GRID!$B$33:$BI$33),0))*(1-GRID!$B$69),0))</f>
        <v>47000</v>
      </c>
      <c r="S573" s="47" cm="1">
        <f t="array" ref="S573">IF($I$2="Открытый тариф",
INDEX(GRID!$B$34:$BI$44,MATCH(S$7,GRID!$A$34:$A$44,0),MATCH(1,($U$2=GRID!$B$31:$BI$31)*(КАЛЕНДАРЬ!$BI8=GRID!$B$33:$BI$33), 0)),
ROUNDUP(INDEX(GRID!$B$34:$BI$44,MATCH(S$7,GRID!$A$34:$A$44,0),MATCH(1,($U$2=GRID!$B$31:$BI$31)*(КАЛЕНДАРЬ!$BI8=GRID!$B$33:$BI$33),0))*(1-GRID!$B$69),0))</f>
        <v>48200</v>
      </c>
      <c r="T573" s="47" cm="1">
        <f t="array" ref="T573">IF($I$2="Открытый тариф",
INDEX(GRID!$B$47:$BI$57,MATCH(S$7,GRID!$A$47:$A$57,0),MATCH(1,($U$2=GRID!$B$31:$BI$31)*(КАЛЕНДАРЬ!$BI8=GRID!$B$33:$BI$33), 0)),
ROUNDUP(INDEX(GRID!$B$47:$BI$57,MATCH(S$7,GRID!$A$47:$A$57,0),MATCH(1,($U$2=GRID!$B$31:$BI$31)*(КАЛЕНДАРЬ!$BI8=GRID!$B$33:$BI$33),0))*(1-GRID!$B$69),0))</f>
        <v>50800</v>
      </c>
      <c r="U573" s="47" cm="1">
        <f t="array" ref="U573">IF($I$2="Открытый тариф",
INDEX(GRID!$B$34:$BI$44,MATCH(U$7,GRID!$A$34:$A$44,0),MATCH(1,($U$2=GRID!$B$31:$BI$31)*(КАЛЕНДАРЬ!$BI8=GRID!$B$33:$BI$33), 0)),
ROUNDUP(INDEX(GRID!$B$34:$BI$44,MATCH(U$7,GRID!$A$34:$A$44,0),MATCH(1,($U$2=GRID!$B$31:$BI$31)*(КАЛЕНДАРЬ!$BI8=GRID!$B$33:$BI$33),0))*(1-GRID!$B$69),0))</f>
        <v>54700</v>
      </c>
      <c r="V573" s="47" cm="1">
        <f t="array" ref="V573">IF($I$2="Открытый тариф",
INDEX(GRID!$B$47:$BI$57,MATCH(U$7,GRID!$A$47:$A$57,0),MATCH(1,($U$2=GRID!$B$31:$BI$31)*(КАЛЕНДАРЬ!$BI8=GRID!$B$33:$BI$33), 0)),
ROUNDUP(INDEX(GRID!$B$47:$BI$57,MATCH(U$7,GRID!$A$47:$A$57,0),MATCH(1,($U$2=GRID!$B$31:$BI$31)*(КАЛЕНДАРЬ!$BI8=GRID!$B$33:$BI$33),0))*(1-GRID!$B$69),0))</f>
        <v>57300</v>
      </c>
      <c r="W573" s="47" cm="1">
        <f t="array" ref="W573">IF($I$2="Открытый тариф",
INDEX(GRID!$B$34:$BI$44,MATCH(W$7,GRID!$A$34:$A$44,0),MATCH(1,($U$2=GRID!$B$31:$BI$31)*(КАЛЕНДАРЬ!$BI8=GRID!$B$33:$BI$33), 0)),
ROUNDUP(INDEX(GRID!$B$34:$BI$44,MATCH(W$7,GRID!$A$34:$A$44,0),MATCH(1,($U$2=GRID!$B$31:$BI$31)*(КАЛЕНДАРЬ!$BI8=GRID!$B$33:$BI$33),0))*(1-GRID!$B$69),0))</f>
        <v>177900</v>
      </c>
      <c r="X573" s="47" cm="1">
        <f t="array" ref="X573">IF($I$2="Открытый тариф",
INDEX(GRID!$B$47:$BI$57,MATCH(W$7,GRID!$A$47:$A$57,0),MATCH(1,($U$2=GRID!$B$31:$BI$31)*(КАЛЕНДАРЬ!$BI8=GRID!$B$33:$BI$33), 0)),
ROUNDUP(INDEX(GRID!$B$47:$BI$57,MATCH(W$7,GRID!$A$47:$A$57,0),MATCH(1,($U$2=GRID!$B$31:$BI$31)*(КАЛЕНДАРЬ!$BI8=GRID!$B$33:$BI$33),0))*(1-GRID!$B$69),0))</f>
        <v>180500</v>
      </c>
    </row>
    <row r="574" spans="1:24" x14ac:dyDescent="0.2">
      <c r="A574" s="117" t="s">
        <v>46</v>
      </c>
      <c r="B574" s="117">
        <v>6</v>
      </c>
      <c r="C574" s="47" cm="1">
        <f t="array" ref="C574">IF($I$2="Открытый тариф",
INDEX(GRID!$B$34:$BI$44,MATCH(C$7,GRID!$A$34:$A$44,0),MATCH(1,($U$2=GRID!$B$31:$BI$31)*(КАЛЕНДАРЬ!$BI9=GRID!$B$33:$BI$33), 0)),
ROUNDUP(INDEX(GRID!$B$34:$BI$44,MATCH(C$7,GRID!$A$34:$A$44,0),MATCH(1,($U$2=GRID!$B$31:$BI$31)*(КАЛЕНДАРЬ!$BI9=GRID!$B$33:$BI$33),0))*(1-GRID!$B$69),0))</f>
        <v>26400</v>
      </c>
      <c r="D574" s="47" cm="1">
        <f t="array" ref="D574">IF($I$2="Открытый тариф",
INDEX(GRID!$B$47:$BI$57,MATCH(C$7,GRID!$A$47:$A$57,0),MATCH(1,($U$2=GRID!$B$31:$BI$31)*(КАЛЕНДАРЬ!$BI9=GRID!$B$33:$BI$33), 0)),
ROUNDUP(INDEX(GRID!$B$47:$BI$57,MATCH(C$7,GRID!$A$47:$A$57,0),MATCH(1,($U$2=GRID!$B$31:$BI$31)*(КАЛЕНДАРЬ!$BI9=GRID!$B$33:$BI$33),0))*(1-GRID!$B$69),0))</f>
        <v>29000</v>
      </c>
      <c r="E574" s="47" cm="1">
        <f t="array" ref="E574">IF($I$2="Открытый тариф",
INDEX(GRID!$B$34:$BI$44,MATCH(E$7,GRID!$A$34:$A$44,0),MATCH(1,($U$2=GRID!$B$31:$BI$31)*(КАЛЕНДАРЬ!$BI9=GRID!$B$33:$BI$33), 0)),
ROUNDUP(INDEX(GRID!$B$34:$BI$44,MATCH(E$7,GRID!$A$34:$A$44,0),MATCH(1,($U$2=GRID!$B$31:$BI$31)*(КАЛЕНДАРЬ!$BI9=GRID!$B$33:$BI$33),0))*(1-GRID!$B$69),0))</f>
        <v>28400</v>
      </c>
      <c r="F574" s="47" cm="1">
        <f t="array" ref="F574">IF($I$2="Открытый тариф",
INDEX(GRID!$B$47:$BI$57,MATCH(E$7,GRID!$A$47:$A$57,0),MATCH(1,($U$2=GRID!$B$31:$BI$31)*(КАЛЕНДАРЬ!$BI9=GRID!$B$33:$BI$33), 0)),
ROUNDUP(INDEX(GRID!$B$47:$BI$57,MATCH(E$7,GRID!$A$47:$A$57,0),MATCH(1,($U$2=GRID!$B$31:$BI$31)*(КАЛЕНДАРЬ!$BI9=GRID!$B$33:$BI$33),0))*(1-GRID!$B$69),0))</f>
        <v>31000</v>
      </c>
      <c r="G574" s="47" cm="1">
        <f t="array" ref="G574">IF($I$2="Открытый тариф",
INDEX(GRID!$B$34:$BI$44,MATCH(G$7,GRID!$A$34:$A$44,0),MATCH(1,($U$2=GRID!$B$31:$BI$31)*(КАЛЕНДАРЬ!$BI9=GRID!$B$33:$BI$33), 0)),
ROUNDUP(INDEX(GRID!$B$34:$BI$44,MATCH(G$7,GRID!$A$34:$A$44,0),MATCH(1,($U$2=GRID!$B$31:$BI$31)*(КАЛЕНДАРЬ!$BI9=GRID!$B$33:$BI$33),0))*(1-GRID!$B$69),0))</f>
        <v>29500</v>
      </c>
      <c r="H574" s="47" cm="1">
        <f t="array" ref="H574">IF($I$2="Открытый тариф",
INDEX(GRID!$B$47:$BI$57,MATCH(G$7,GRID!$A$47:$A$57,0),MATCH(1,($U$2=GRID!$B$31:$BI$31)*(КАЛЕНДАРЬ!$BI9=GRID!$B$33:$BI$33), 0)),
ROUNDUP(INDEX(GRID!$B$47:$BI$57,MATCH(G$7,GRID!$A$47:$A$57,0),MATCH(1,($U$2=GRID!$B$31:$BI$31)*(КАЛЕНДАРЬ!$BI9=GRID!$B$33:$BI$33),0))*(1-GRID!$B$69),0))</f>
        <v>32100</v>
      </c>
      <c r="I574" s="47" cm="1">
        <f t="array" ref="I574">IF($I$2="Открытый тариф",
INDEX(GRID!$B$34:$BI$44,MATCH(I$7,GRID!$A$34:$A$44,0),MATCH(1,($U$2=GRID!$B$31:$BI$31)*(КАЛЕНДАРЬ!$BI9=GRID!$B$33:$BI$33), 0)),
ROUNDUP(INDEX(GRID!$B$34:$BI$44,MATCH(I$7,GRID!$A$34:$A$44,0),MATCH(1,($U$2=GRID!$B$31:$BI$31)*(КАЛЕНДАРЬ!$BI9=GRID!$B$33:$BI$33),0))*(1-GRID!$B$69),0))</f>
        <v>31500</v>
      </c>
      <c r="J574" s="47" cm="1">
        <f t="array" ref="J574">IF($I$2="Открытый тариф",
INDEX(GRID!$B$47:$BI$57,MATCH(I$7,GRID!$A$47:$A$57,0),MATCH(1,($U$2=GRID!$B$31:$BI$31)*(КАЛЕНДАРЬ!$BI9=GRID!$B$33:$BI$33), 0)),
ROUNDUP(INDEX(GRID!$B$47:$BI$57,MATCH(I$7,GRID!$A$47:$A$57,0),MATCH(1,($U$2=GRID!$B$31:$BI$31)*(КАЛЕНДАРЬ!$BI9=GRID!$B$33:$BI$33),0))*(1-GRID!$B$69),0))</f>
        <v>34100</v>
      </c>
      <c r="K574" s="47" cm="1">
        <f t="array" ref="K574">IF($I$2="Открытый тариф",
INDEX(GRID!$B$34:$BI$44,MATCH(K$7,GRID!$A$34:$A$44,0),MATCH(1,($U$2=GRID!$B$31:$BI$31)*(КАЛЕНДАРЬ!$BI9=GRID!$B$33:$BI$33), 0)),
ROUNDUP(INDEX(GRID!$B$34:$BI$44,MATCH(K$7,GRID!$A$34:$A$44,0),MATCH(1,($U$2=GRID!$B$31:$BI$31)*(КАЛЕНДАРЬ!$BI9=GRID!$B$33:$BI$33),0))*(1-GRID!$B$69),0))</f>
        <v>32600</v>
      </c>
      <c r="L574" s="47" cm="1">
        <f t="array" ref="L574">IF($I$2="Открытый тариф",
INDEX(GRID!$B$47:$BI$57,MATCH(K$7,GRID!$A$47:$A$57,0),MATCH(1,($U$2=GRID!$B$31:$BI$31)*(КАЛЕНДАРЬ!$BI9=GRID!$B$33:$BI$33), 0)),
ROUNDUP(INDEX(GRID!$B$47:$BI$57,MATCH(K$7,GRID!$A$47:$A$57,0),MATCH(1,($U$2=GRID!$B$31:$BI$31)*(КАЛЕНДАРЬ!$BI9=GRID!$B$33:$BI$33),0))*(1-GRID!$B$69),0))</f>
        <v>35200</v>
      </c>
      <c r="M574" s="47" cm="1">
        <f t="array" ref="M574">IF($I$2="Открытый тариф",
INDEX(GRID!$B$34:$BI$44,MATCH(M$7,GRID!$A$34:$A$44,0),MATCH(1,($U$2=GRID!$B$31:$BI$31)*(КАЛЕНДАРЬ!$BI9=GRID!$B$33:$BI$33), 0)),
ROUNDUP(INDEX(GRID!$B$34:$BI$44,MATCH(M$7,GRID!$A$34:$A$44,0),MATCH(1,($U$2=GRID!$B$31:$BI$31)*(КАЛЕНДАРЬ!$BI9=GRID!$B$33:$BI$33),0))*(1-GRID!$B$69),0))</f>
        <v>34600</v>
      </c>
      <c r="N574" s="47" cm="1">
        <f t="array" ref="N574">IF($I$2="Открытый тариф",
INDEX(GRID!$B$47:$BI$57,MATCH(M$7,GRID!$A$47:$A$57,0),MATCH(1,($U$2=GRID!$B$31:$BI$31)*(КАЛЕНДАРЬ!$BI9=GRID!$B$33:$BI$33), 0)),
ROUNDUP(INDEX(GRID!$B$47:$BI$57,MATCH(M$7,GRID!$A$47:$A$57,0),MATCH(1,($U$2=GRID!$B$31:$BI$31)*(КАЛЕНДАРЬ!$BI9=GRID!$B$33:$BI$33),0))*(1-GRID!$B$69),0))</f>
        <v>37200</v>
      </c>
      <c r="O574" s="47" cm="1">
        <f t="array" ref="O574">IF($I$2="Открытый тариф",
INDEX(GRID!$B$34:$BI$44,MATCH(O$7,GRID!$A$34:$A$44,0),MATCH(1,($U$2=GRID!$B$31:$BI$31)*(КАЛЕНДАРЬ!$BI9=GRID!$B$33:$BI$33), 0)),
ROUNDUP(INDEX(GRID!$B$34:$BI$44,MATCH(O$7,GRID!$A$34:$A$44,0),MATCH(1,($U$2=GRID!$B$31:$BI$31)*(КАЛЕНДАРЬ!$BI9=GRID!$B$33:$BI$33),0))*(1-GRID!$B$69),0))</f>
        <v>42200</v>
      </c>
      <c r="P574" s="47" cm="1">
        <f t="array" ref="P574">IF($I$2="Открытый тариф",
INDEX(GRID!$B$47:$BI$57,MATCH(O$7,GRID!$A$47:$A$57,0),MATCH(1,($U$2=GRID!$B$31:$BI$31)*(КАЛЕНДАРЬ!$BI9=GRID!$B$33:$BI$33), 0)),
ROUNDUP(INDEX(GRID!$B$47:$BI$57,MATCH(O$7,GRID!$A$47:$A$57,0),MATCH(1,($U$2=GRID!$B$31:$BI$31)*(КАЛЕНДАРЬ!$BI9=GRID!$B$33:$BI$33),0))*(1-GRID!$B$69),0))</f>
        <v>44800</v>
      </c>
      <c r="Q574" s="47" cm="1">
        <f t="array" ref="Q574">IF($I$2="Открытый тариф",
INDEX(GRID!$B$34:$BI$44,MATCH(Q$7,GRID!$A$34:$A$44,0),MATCH(1,($U$2=GRID!$B$31:$BI$31)*(КАЛЕНДАРЬ!$BI9=GRID!$B$33:$BI$33), 0)),
ROUNDUP(INDEX(GRID!$B$34:$BI$44,MATCH(Q$7,GRID!$A$34:$A$44,0),MATCH(1,($U$2=GRID!$B$31:$BI$31)*(КАЛЕНДАРЬ!$BI9=GRID!$B$33:$BI$33),0))*(1-GRID!$B$69),0))</f>
        <v>44400</v>
      </c>
      <c r="R574" s="47" cm="1">
        <f t="array" ref="R574">IF($I$2="Открытый тариф",
INDEX(GRID!$B$47:$BI$57,MATCH(Q$7,GRID!$A$47:$A$57,0),MATCH(1,($U$2=GRID!$B$31:$BI$31)*(КАЛЕНДАРЬ!$BI9=GRID!$B$33:$BI$33), 0)),
ROUNDUP(INDEX(GRID!$B$47:$BI$57,MATCH(Q$7,GRID!$A$47:$A$57,0),MATCH(1,($U$2=GRID!$B$31:$BI$31)*(КАЛЕНДАРЬ!$BI9=GRID!$B$33:$BI$33),0))*(1-GRID!$B$69),0))</f>
        <v>47000</v>
      </c>
      <c r="S574" s="47" cm="1">
        <f t="array" ref="S574">IF($I$2="Открытый тариф",
INDEX(GRID!$B$34:$BI$44,MATCH(S$7,GRID!$A$34:$A$44,0),MATCH(1,($U$2=GRID!$B$31:$BI$31)*(КАЛЕНДАРЬ!$BI9=GRID!$B$33:$BI$33), 0)),
ROUNDUP(INDEX(GRID!$B$34:$BI$44,MATCH(S$7,GRID!$A$34:$A$44,0),MATCH(1,($U$2=GRID!$B$31:$BI$31)*(КАЛЕНДАРЬ!$BI9=GRID!$B$33:$BI$33),0))*(1-GRID!$B$69),0))</f>
        <v>48200</v>
      </c>
      <c r="T574" s="47" cm="1">
        <f t="array" ref="T574">IF($I$2="Открытый тариф",
INDEX(GRID!$B$47:$BI$57,MATCH(S$7,GRID!$A$47:$A$57,0),MATCH(1,($U$2=GRID!$B$31:$BI$31)*(КАЛЕНДАРЬ!$BI9=GRID!$B$33:$BI$33), 0)),
ROUNDUP(INDEX(GRID!$B$47:$BI$57,MATCH(S$7,GRID!$A$47:$A$57,0),MATCH(1,($U$2=GRID!$B$31:$BI$31)*(КАЛЕНДАРЬ!$BI9=GRID!$B$33:$BI$33),0))*(1-GRID!$B$69),0))</f>
        <v>50800</v>
      </c>
      <c r="U574" s="47" cm="1">
        <f t="array" ref="U574">IF($I$2="Открытый тариф",
INDEX(GRID!$B$34:$BI$44,MATCH(U$7,GRID!$A$34:$A$44,0),MATCH(1,($U$2=GRID!$B$31:$BI$31)*(КАЛЕНДАРЬ!$BI9=GRID!$B$33:$BI$33), 0)),
ROUNDUP(INDEX(GRID!$B$34:$BI$44,MATCH(U$7,GRID!$A$34:$A$44,0),MATCH(1,($U$2=GRID!$B$31:$BI$31)*(КАЛЕНДАРЬ!$BI9=GRID!$B$33:$BI$33),0))*(1-GRID!$B$69),0))</f>
        <v>54700</v>
      </c>
      <c r="V574" s="47" cm="1">
        <f t="array" ref="V574">IF($I$2="Открытый тариф",
INDEX(GRID!$B$47:$BI$57,MATCH(U$7,GRID!$A$47:$A$57,0),MATCH(1,($U$2=GRID!$B$31:$BI$31)*(КАЛЕНДАРЬ!$BI9=GRID!$B$33:$BI$33), 0)),
ROUNDUP(INDEX(GRID!$B$47:$BI$57,MATCH(U$7,GRID!$A$47:$A$57,0),MATCH(1,($U$2=GRID!$B$31:$BI$31)*(КАЛЕНДАРЬ!$BI9=GRID!$B$33:$BI$33),0))*(1-GRID!$B$69),0))</f>
        <v>57300</v>
      </c>
      <c r="W574" s="47" cm="1">
        <f t="array" ref="W574">IF($I$2="Открытый тариф",
INDEX(GRID!$B$34:$BI$44,MATCH(W$7,GRID!$A$34:$A$44,0),MATCH(1,($U$2=GRID!$B$31:$BI$31)*(КАЛЕНДАРЬ!$BI9=GRID!$B$33:$BI$33), 0)),
ROUNDUP(INDEX(GRID!$B$34:$BI$44,MATCH(W$7,GRID!$A$34:$A$44,0),MATCH(1,($U$2=GRID!$B$31:$BI$31)*(КАЛЕНДАРЬ!$BI9=GRID!$B$33:$BI$33),0))*(1-GRID!$B$69),0))</f>
        <v>177900</v>
      </c>
      <c r="X574" s="47" cm="1">
        <f t="array" ref="X574">IF($I$2="Открытый тариф",
INDEX(GRID!$B$47:$BI$57,MATCH(W$7,GRID!$A$47:$A$57,0),MATCH(1,($U$2=GRID!$B$31:$BI$31)*(КАЛЕНДАРЬ!$BI9=GRID!$B$33:$BI$33), 0)),
ROUNDUP(INDEX(GRID!$B$47:$BI$57,MATCH(W$7,GRID!$A$47:$A$57,0),MATCH(1,($U$2=GRID!$B$31:$BI$31)*(КАЛЕНДАРЬ!$BI9=GRID!$B$33:$BI$33),0))*(1-GRID!$B$69),0))</f>
        <v>180500</v>
      </c>
    </row>
    <row r="575" spans="1:24" x14ac:dyDescent="0.2">
      <c r="A575" s="117" t="s">
        <v>47</v>
      </c>
      <c r="B575" s="117">
        <v>7</v>
      </c>
      <c r="C575" s="47" cm="1">
        <f t="array" ref="C575">IF($I$2="Открытый тариф",
INDEX(GRID!$B$34:$BI$44,MATCH(C$7,GRID!$A$34:$A$44,0),MATCH(1,($U$2=GRID!$B$31:$BI$31)*(КАЛЕНДАРЬ!$BI10=GRID!$B$33:$BI$33), 0)),
ROUNDUP(INDEX(GRID!$B$34:$BI$44,MATCH(C$7,GRID!$A$34:$A$44,0),MATCH(1,($U$2=GRID!$B$31:$BI$31)*(КАЛЕНДАРЬ!$BI10=GRID!$B$33:$BI$33),0))*(1-GRID!$B$69),0))</f>
        <v>26400</v>
      </c>
      <c r="D575" s="47" cm="1">
        <f t="array" ref="D575">IF($I$2="Открытый тариф",
INDEX(GRID!$B$47:$BI$57,MATCH(C$7,GRID!$A$47:$A$57,0),MATCH(1,($U$2=GRID!$B$31:$BI$31)*(КАЛЕНДАРЬ!$BI10=GRID!$B$33:$BI$33), 0)),
ROUNDUP(INDEX(GRID!$B$47:$BI$57,MATCH(C$7,GRID!$A$47:$A$57,0),MATCH(1,($U$2=GRID!$B$31:$BI$31)*(КАЛЕНДАРЬ!$BI10=GRID!$B$33:$BI$33),0))*(1-GRID!$B$69),0))</f>
        <v>29000</v>
      </c>
      <c r="E575" s="47" cm="1">
        <f t="array" ref="E575">IF($I$2="Открытый тариф",
INDEX(GRID!$B$34:$BI$44,MATCH(E$7,GRID!$A$34:$A$44,0),MATCH(1,($U$2=GRID!$B$31:$BI$31)*(КАЛЕНДАРЬ!$BI10=GRID!$B$33:$BI$33), 0)),
ROUNDUP(INDEX(GRID!$B$34:$BI$44,MATCH(E$7,GRID!$A$34:$A$44,0),MATCH(1,($U$2=GRID!$B$31:$BI$31)*(КАЛЕНДАРЬ!$BI10=GRID!$B$33:$BI$33),0))*(1-GRID!$B$69),0))</f>
        <v>28400</v>
      </c>
      <c r="F575" s="47" cm="1">
        <f t="array" ref="F575">IF($I$2="Открытый тариф",
INDEX(GRID!$B$47:$BI$57,MATCH(E$7,GRID!$A$47:$A$57,0),MATCH(1,($U$2=GRID!$B$31:$BI$31)*(КАЛЕНДАРЬ!$BI10=GRID!$B$33:$BI$33), 0)),
ROUNDUP(INDEX(GRID!$B$47:$BI$57,MATCH(E$7,GRID!$A$47:$A$57,0),MATCH(1,($U$2=GRID!$B$31:$BI$31)*(КАЛЕНДАРЬ!$BI10=GRID!$B$33:$BI$33),0))*(1-GRID!$B$69),0))</f>
        <v>31000</v>
      </c>
      <c r="G575" s="47" cm="1">
        <f t="array" ref="G575">IF($I$2="Открытый тариф",
INDEX(GRID!$B$34:$BI$44,MATCH(G$7,GRID!$A$34:$A$44,0),MATCH(1,($U$2=GRID!$B$31:$BI$31)*(КАЛЕНДАРЬ!$BI10=GRID!$B$33:$BI$33), 0)),
ROUNDUP(INDEX(GRID!$B$34:$BI$44,MATCH(G$7,GRID!$A$34:$A$44,0),MATCH(1,($U$2=GRID!$B$31:$BI$31)*(КАЛЕНДАРЬ!$BI10=GRID!$B$33:$BI$33),0))*(1-GRID!$B$69),0))</f>
        <v>29500</v>
      </c>
      <c r="H575" s="47" cm="1">
        <f t="array" ref="H575">IF($I$2="Открытый тариф",
INDEX(GRID!$B$47:$BI$57,MATCH(G$7,GRID!$A$47:$A$57,0),MATCH(1,($U$2=GRID!$B$31:$BI$31)*(КАЛЕНДАРЬ!$BI10=GRID!$B$33:$BI$33), 0)),
ROUNDUP(INDEX(GRID!$B$47:$BI$57,MATCH(G$7,GRID!$A$47:$A$57,0),MATCH(1,($U$2=GRID!$B$31:$BI$31)*(КАЛЕНДАРЬ!$BI10=GRID!$B$33:$BI$33),0))*(1-GRID!$B$69),0))</f>
        <v>32100</v>
      </c>
      <c r="I575" s="47" cm="1">
        <f t="array" ref="I575">IF($I$2="Открытый тариф",
INDEX(GRID!$B$34:$BI$44,MATCH(I$7,GRID!$A$34:$A$44,0),MATCH(1,($U$2=GRID!$B$31:$BI$31)*(КАЛЕНДАРЬ!$BI10=GRID!$B$33:$BI$33), 0)),
ROUNDUP(INDEX(GRID!$B$34:$BI$44,MATCH(I$7,GRID!$A$34:$A$44,0),MATCH(1,($U$2=GRID!$B$31:$BI$31)*(КАЛЕНДАРЬ!$BI10=GRID!$B$33:$BI$33),0))*(1-GRID!$B$69),0))</f>
        <v>31500</v>
      </c>
      <c r="J575" s="47" cm="1">
        <f t="array" ref="J575">IF($I$2="Открытый тариф",
INDEX(GRID!$B$47:$BI$57,MATCH(I$7,GRID!$A$47:$A$57,0),MATCH(1,($U$2=GRID!$B$31:$BI$31)*(КАЛЕНДАРЬ!$BI10=GRID!$B$33:$BI$33), 0)),
ROUNDUP(INDEX(GRID!$B$47:$BI$57,MATCH(I$7,GRID!$A$47:$A$57,0),MATCH(1,($U$2=GRID!$B$31:$BI$31)*(КАЛЕНДАРЬ!$BI10=GRID!$B$33:$BI$33),0))*(1-GRID!$B$69),0))</f>
        <v>34100</v>
      </c>
      <c r="K575" s="47" cm="1">
        <f t="array" ref="K575">IF($I$2="Открытый тариф",
INDEX(GRID!$B$34:$BI$44,MATCH(K$7,GRID!$A$34:$A$44,0),MATCH(1,($U$2=GRID!$B$31:$BI$31)*(КАЛЕНДАРЬ!$BI10=GRID!$B$33:$BI$33), 0)),
ROUNDUP(INDEX(GRID!$B$34:$BI$44,MATCH(K$7,GRID!$A$34:$A$44,0),MATCH(1,($U$2=GRID!$B$31:$BI$31)*(КАЛЕНДАРЬ!$BI10=GRID!$B$33:$BI$33),0))*(1-GRID!$B$69),0))</f>
        <v>32600</v>
      </c>
      <c r="L575" s="47" cm="1">
        <f t="array" ref="L575">IF($I$2="Открытый тариф",
INDEX(GRID!$B$47:$BI$57,MATCH(K$7,GRID!$A$47:$A$57,0),MATCH(1,($U$2=GRID!$B$31:$BI$31)*(КАЛЕНДАРЬ!$BI10=GRID!$B$33:$BI$33), 0)),
ROUNDUP(INDEX(GRID!$B$47:$BI$57,MATCH(K$7,GRID!$A$47:$A$57,0),MATCH(1,($U$2=GRID!$B$31:$BI$31)*(КАЛЕНДАРЬ!$BI10=GRID!$B$33:$BI$33),0))*(1-GRID!$B$69),0))</f>
        <v>35200</v>
      </c>
      <c r="M575" s="47" cm="1">
        <f t="array" ref="M575">IF($I$2="Открытый тариф",
INDEX(GRID!$B$34:$BI$44,MATCH(M$7,GRID!$A$34:$A$44,0),MATCH(1,($U$2=GRID!$B$31:$BI$31)*(КАЛЕНДАРЬ!$BI10=GRID!$B$33:$BI$33), 0)),
ROUNDUP(INDEX(GRID!$B$34:$BI$44,MATCH(M$7,GRID!$A$34:$A$44,0),MATCH(1,($U$2=GRID!$B$31:$BI$31)*(КАЛЕНДАРЬ!$BI10=GRID!$B$33:$BI$33),0))*(1-GRID!$B$69),0))</f>
        <v>34600</v>
      </c>
      <c r="N575" s="47" cm="1">
        <f t="array" ref="N575">IF($I$2="Открытый тариф",
INDEX(GRID!$B$47:$BI$57,MATCH(M$7,GRID!$A$47:$A$57,0),MATCH(1,($U$2=GRID!$B$31:$BI$31)*(КАЛЕНДАРЬ!$BI10=GRID!$B$33:$BI$33), 0)),
ROUNDUP(INDEX(GRID!$B$47:$BI$57,MATCH(M$7,GRID!$A$47:$A$57,0),MATCH(1,($U$2=GRID!$B$31:$BI$31)*(КАЛЕНДАРЬ!$BI10=GRID!$B$33:$BI$33),0))*(1-GRID!$B$69),0))</f>
        <v>37200</v>
      </c>
      <c r="O575" s="47" cm="1">
        <f t="array" ref="O575">IF($I$2="Открытый тариф",
INDEX(GRID!$B$34:$BI$44,MATCH(O$7,GRID!$A$34:$A$44,0),MATCH(1,($U$2=GRID!$B$31:$BI$31)*(КАЛЕНДАРЬ!$BI10=GRID!$B$33:$BI$33), 0)),
ROUNDUP(INDEX(GRID!$B$34:$BI$44,MATCH(O$7,GRID!$A$34:$A$44,0),MATCH(1,($U$2=GRID!$B$31:$BI$31)*(КАЛЕНДАРЬ!$BI10=GRID!$B$33:$BI$33),0))*(1-GRID!$B$69),0))</f>
        <v>42200</v>
      </c>
      <c r="P575" s="47" cm="1">
        <f t="array" ref="P575">IF($I$2="Открытый тариф",
INDEX(GRID!$B$47:$BI$57,MATCH(O$7,GRID!$A$47:$A$57,0),MATCH(1,($U$2=GRID!$B$31:$BI$31)*(КАЛЕНДАРЬ!$BI10=GRID!$B$33:$BI$33), 0)),
ROUNDUP(INDEX(GRID!$B$47:$BI$57,MATCH(O$7,GRID!$A$47:$A$57,0),MATCH(1,($U$2=GRID!$B$31:$BI$31)*(КАЛЕНДАРЬ!$BI10=GRID!$B$33:$BI$33),0))*(1-GRID!$B$69),0))</f>
        <v>44800</v>
      </c>
      <c r="Q575" s="47" cm="1">
        <f t="array" ref="Q575">IF($I$2="Открытый тариф",
INDEX(GRID!$B$34:$BI$44,MATCH(Q$7,GRID!$A$34:$A$44,0),MATCH(1,($U$2=GRID!$B$31:$BI$31)*(КАЛЕНДАРЬ!$BI10=GRID!$B$33:$BI$33), 0)),
ROUNDUP(INDEX(GRID!$B$34:$BI$44,MATCH(Q$7,GRID!$A$34:$A$44,0),MATCH(1,($U$2=GRID!$B$31:$BI$31)*(КАЛЕНДАРЬ!$BI10=GRID!$B$33:$BI$33),0))*(1-GRID!$B$69),0))</f>
        <v>44400</v>
      </c>
      <c r="R575" s="47" cm="1">
        <f t="array" ref="R575">IF($I$2="Открытый тариф",
INDEX(GRID!$B$47:$BI$57,MATCH(Q$7,GRID!$A$47:$A$57,0),MATCH(1,($U$2=GRID!$B$31:$BI$31)*(КАЛЕНДАРЬ!$BI10=GRID!$B$33:$BI$33), 0)),
ROUNDUP(INDEX(GRID!$B$47:$BI$57,MATCH(Q$7,GRID!$A$47:$A$57,0),MATCH(1,($U$2=GRID!$B$31:$BI$31)*(КАЛЕНДАРЬ!$BI10=GRID!$B$33:$BI$33),0))*(1-GRID!$B$69),0))</f>
        <v>47000</v>
      </c>
      <c r="S575" s="47" cm="1">
        <f t="array" ref="S575">IF($I$2="Открытый тариф",
INDEX(GRID!$B$34:$BI$44,MATCH(S$7,GRID!$A$34:$A$44,0),MATCH(1,($U$2=GRID!$B$31:$BI$31)*(КАЛЕНДАРЬ!$BI10=GRID!$B$33:$BI$33), 0)),
ROUNDUP(INDEX(GRID!$B$34:$BI$44,MATCH(S$7,GRID!$A$34:$A$44,0),MATCH(1,($U$2=GRID!$B$31:$BI$31)*(КАЛЕНДАРЬ!$BI10=GRID!$B$33:$BI$33),0))*(1-GRID!$B$69),0))</f>
        <v>48200</v>
      </c>
      <c r="T575" s="47" cm="1">
        <f t="array" ref="T575">IF($I$2="Открытый тариф",
INDEX(GRID!$B$47:$BI$57,MATCH(S$7,GRID!$A$47:$A$57,0),MATCH(1,($U$2=GRID!$B$31:$BI$31)*(КАЛЕНДАРЬ!$BI10=GRID!$B$33:$BI$33), 0)),
ROUNDUP(INDEX(GRID!$B$47:$BI$57,MATCH(S$7,GRID!$A$47:$A$57,0),MATCH(1,($U$2=GRID!$B$31:$BI$31)*(КАЛЕНДАРЬ!$BI10=GRID!$B$33:$BI$33),0))*(1-GRID!$B$69),0))</f>
        <v>50800</v>
      </c>
      <c r="U575" s="47" cm="1">
        <f t="array" ref="U575">IF($I$2="Открытый тариф",
INDEX(GRID!$B$34:$BI$44,MATCH(U$7,GRID!$A$34:$A$44,0),MATCH(1,($U$2=GRID!$B$31:$BI$31)*(КАЛЕНДАРЬ!$BI10=GRID!$B$33:$BI$33), 0)),
ROUNDUP(INDEX(GRID!$B$34:$BI$44,MATCH(U$7,GRID!$A$34:$A$44,0),MATCH(1,($U$2=GRID!$B$31:$BI$31)*(КАЛЕНДАРЬ!$BI10=GRID!$B$33:$BI$33),0))*(1-GRID!$B$69),0))</f>
        <v>54700</v>
      </c>
      <c r="V575" s="47" cm="1">
        <f t="array" ref="V575">IF($I$2="Открытый тариф",
INDEX(GRID!$B$47:$BI$57,MATCH(U$7,GRID!$A$47:$A$57,0),MATCH(1,($U$2=GRID!$B$31:$BI$31)*(КАЛЕНДАРЬ!$BI10=GRID!$B$33:$BI$33), 0)),
ROUNDUP(INDEX(GRID!$B$47:$BI$57,MATCH(U$7,GRID!$A$47:$A$57,0),MATCH(1,($U$2=GRID!$B$31:$BI$31)*(КАЛЕНДАРЬ!$BI10=GRID!$B$33:$BI$33),0))*(1-GRID!$B$69),0))</f>
        <v>57300</v>
      </c>
      <c r="W575" s="47" cm="1">
        <f t="array" ref="W575">IF($I$2="Открытый тариф",
INDEX(GRID!$B$34:$BI$44,MATCH(W$7,GRID!$A$34:$A$44,0),MATCH(1,($U$2=GRID!$B$31:$BI$31)*(КАЛЕНДАРЬ!$BI10=GRID!$B$33:$BI$33), 0)),
ROUNDUP(INDEX(GRID!$B$34:$BI$44,MATCH(W$7,GRID!$A$34:$A$44,0),MATCH(1,($U$2=GRID!$B$31:$BI$31)*(КАЛЕНДАРЬ!$BI10=GRID!$B$33:$BI$33),0))*(1-GRID!$B$69),0))</f>
        <v>177900</v>
      </c>
      <c r="X575" s="47" cm="1">
        <f t="array" ref="X575">IF($I$2="Открытый тариф",
INDEX(GRID!$B$47:$BI$57,MATCH(W$7,GRID!$A$47:$A$57,0),MATCH(1,($U$2=GRID!$B$31:$BI$31)*(КАЛЕНДАРЬ!$BI10=GRID!$B$33:$BI$33), 0)),
ROUNDUP(INDEX(GRID!$B$47:$BI$57,MATCH(W$7,GRID!$A$47:$A$57,0),MATCH(1,($U$2=GRID!$B$31:$BI$31)*(КАЛЕНДАРЬ!$BI10=GRID!$B$33:$BI$33),0))*(1-GRID!$B$69),0))</f>
        <v>180500</v>
      </c>
    </row>
    <row r="576" spans="1:24" x14ac:dyDescent="0.2">
      <c r="A576" s="117" t="s">
        <v>48</v>
      </c>
      <c r="B576" s="117">
        <v>8</v>
      </c>
      <c r="C576" s="47" cm="1">
        <f t="array" ref="C576">IF($I$2="Открытый тариф",
INDEX(GRID!$B$34:$BI$44,MATCH(C$7,GRID!$A$34:$A$44,0),MATCH(1,($U$2=GRID!$B$31:$BI$31)*(КАЛЕНДАРЬ!$BI11=GRID!$B$33:$BI$33), 0)),
ROUNDUP(INDEX(GRID!$B$34:$BI$44,MATCH(C$7,GRID!$A$34:$A$44,0),MATCH(1,($U$2=GRID!$B$31:$BI$31)*(КАЛЕНДАРЬ!$BI11=GRID!$B$33:$BI$33),0))*(1-GRID!$B$69),0))</f>
        <v>26400</v>
      </c>
      <c r="D576" s="47" cm="1">
        <f t="array" ref="D576">IF($I$2="Открытый тариф",
INDEX(GRID!$B$47:$BI$57,MATCH(C$7,GRID!$A$47:$A$57,0),MATCH(1,($U$2=GRID!$B$31:$BI$31)*(КАЛЕНДАРЬ!$BI11=GRID!$B$33:$BI$33), 0)),
ROUNDUP(INDEX(GRID!$B$47:$BI$57,MATCH(C$7,GRID!$A$47:$A$57,0),MATCH(1,($U$2=GRID!$B$31:$BI$31)*(КАЛЕНДАРЬ!$BI11=GRID!$B$33:$BI$33),0))*(1-GRID!$B$69),0))</f>
        <v>29000</v>
      </c>
      <c r="E576" s="47" cm="1">
        <f t="array" ref="E576">IF($I$2="Открытый тариф",
INDEX(GRID!$B$34:$BI$44,MATCH(E$7,GRID!$A$34:$A$44,0),MATCH(1,($U$2=GRID!$B$31:$BI$31)*(КАЛЕНДАРЬ!$BI11=GRID!$B$33:$BI$33), 0)),
ROUNDUP(INDEX(GRID!$B$34:$BI$44,MATCH(E$7,GRID!$A$34:$A$44,0),MATCH(1,($U$2=GRID!$B$31:$BI$31)*(КАЛЕНДАРЬ!$BI11=GRID!$B$33:$BI$33),0))*(1-GRID!$B$69),0))</f>
        <v>28400</v>
      </c>
      <c r="F576" s="47" cm="1">
        <f t="array" ref="F576">IF($I$2="Открытый тариф",
INDEX(GRID!$B$47:$BI$57,MATCH(E$7,GRID!$A$47:$A$57,0),MATCH(1,($U$2=GRID!$B$31:$BI$31)*(КАЛЕНДАРЬ!$BI11=GRID!$B$33:$BI$33), 0)),
ROUNDUP(INDEX(GRID!$B$47:$BI$57,MATCH(E$7,GRID!$A$47:$A$57,0),MATCH(1,($U$2=GRID!$B$31:$BI$31)*(КАЛЕНДАРЬ!$BI11=GRID!$B$33:$BI$33),0))*(1-GRID!$B$69),0))</f>
        <v>31000</v>
      </c>
      <c r="G576" s="47" cm="1">
        <f t="array" ref="G576">IF($I$2="Открытый тариф",
INDEX(GRID!$B$34:$BI$44,MATCH(G$7,GRID!$A$34:$A$44,0),MATCH(1,($U$2=GRID!$B$31:$BI$31)*(КАЛЕНДАРЬ!$BI11=GRID!$B$33:$BI$33), 0)),
ROUNDUP(INDEX(GRID!$B$34:$BI$44,MATCH(G$7,GRID!$A$34:$A$44,0),MATCH(1,($U$2=GRID!$B$31:$BI$31)*(КАЛЕНДАРЬ!$BI11=GRID!$B$33:$BI$33),0))*(1-GRID!$B$69),0))</f>
        <v>29500</v>
      </c>
      <c r="H576" s="47" cm="1">
        <f t="array" ref="H576">IF($I$2="Открытый тариф",
INDEX(GRID!$B$47:$BI$57,MATCH(G$7,GRID!$A$47:$A$57,0),MATCH(1,($U$2=GRID!$B$31:$BI$31)*(КАЛЕНДАРЬ!$BI11=GRID!$B$33:$BI$33), 0)),
ROUNDUP(INDEX(GRID!$B$47:$BI$57,MATCH(G$7,GRID!$A$47:$A$57,0),MATCH(1,($U$2=GRID!$B$31:$BI$31)*(КАЛЕНДАРЬ!$BI11=GRID!$B$33:$BI$33),0))*(1-GRID!$B$69),0))</f>
        <v>32100</v>
      </c>
      <c r="I576" s="47" cm="1">
        <f t="array" ref="I576">IF($I$2="Открытый тариф",
INDEX(GRID!$B$34:$BI$44,MATCH(I$7,GRID!$A$34:$A$44,0),MATCH(1,($U$2=GRID!$B$31:$BI$31)*(КАЛЕНДАРЬ!$BI11=GRID!$B$33:$BI$33), 0)),
ROUNDUP(INDEX(GRID!$B$34:$BI$44,MATCH(I$7,GRID!$A$34:$A$44,0),MATCH(1,($U$2=GRID!$B$31:$BI$31)*(КАЛЕНДАРЬ!$BI11=GRID!$B$33:$BI$33),0))*(1-GRID!$B$69),0))</f>
        <v>31500</v>
      </c>
      <c r="J576" s="47" cm="1">
        <f t="array" ref="J576">IF($I$2="Открытый тариф",
INDEX(GRID!$B$47:$BI$57,MATCH(I$7,GRID!$A$47:$A$57,0),MATCH(1,($U$2=GRID!$B$31:$BI$31)*(КАЛЕНДАРЬ!$BI11=GRID!$B$33:$BI$33), 0)),
ROUNDUP(INDEX(GRID!$B$47:$BI$57,MATCH(I$7,GRID!$A$47:$A$57,0),MATCH(1,($U$2=GRID!$B$31:$BI$31)*(КАЛЕНДАРЬ!$BI11=GRID!$B$33:$BI$33),0))*(1-GRID!$B$69),0))</f>
        <v>34100</v>
      </c>
      <c r="K576" s="47" cm="1">
        <f t="array" ref="K576">IF($I$2="Открытый тариф",
INDEX(GRID!$B$34:$BI$44,MATCH(K$7,GRID!$A$34:$A$44,0),MATCH(1,($U$2=GRID!$B$31:$BI$31)*(КАЛЕНДАРЬ!$BI11=GRID!$B$33:$BI$33), 0)),
ROUNDUP(INDEX(GRID!$B$34:$BI$44,MATCH(K$7,GRID!$A$34:$A$44,0),MATCH(1,($U$2=GRID!$B$31:$BI$31)*(КАЛЕНДАРЬ!$BI11=GRID!$B$33:$BI$33),0))*(1-GRID!$B$69),0))</f>
        <v>32600</v>
      </c>
      <c r="L576" s="47" cm="1">
        <f t="array" ref="L576">IF($I$2="Открытый тариф",
INDEX(GRID!$B$47:$BI$57,MATCH(K$7,GRID!$A$47:$A$57,0),MATCH(1,($U$2=GRID!$B$31:$BI$31)*(КАЛЕНДАРЬ!$BI11=GRID!$B$33:$BI$33), 0)),
ROUNDUP(INDEX(GRID!$B$47:$BI$57,MATCH(K$7,GRID!$A$47:$A$57,0),MATCH(1,($U$2=GRID!$B$31:$BI$31)*(КАЛЕНДАРЬ!$BI11=GRID!$B$33:$BI$33),0))*(1-GRID!$B$69),0))</f>
        <v>35200</v>
      </c>
      <c r="M576" s="47" cm="1">
        <f t="array" ref="M576">IF($I$2="Открытый тариф",
INDEX(GRID!$B$34:$BI$44,MATCH(M$7,GRID!$A$34:$A$44,0),MATCH(1,($U$2=GRID!$B$31:$BI$31)*(КАЛЕНДАРЬ!$BI11=GRID!$B$33:$BI$33), 0)),
ROUNDUP(INDEX(GRID!$B$34:$BI$44,MATCH(M$7,GRID!$A$34:$A$44,0),MATCH(1,($U$2=GRID!$B$31:$BI$31)*(КАЛЕНДАРЬ!$BI11=GRID!$B$33:$BI$33),0))*(1-GRID!$B$69),0))</f>
        <v>34600</v>
      </c>
      <c r="N576" s="47" cm="1">
        <f t="array" ref="N576">IF($I$2="Открытый тариф",
INDEX(GRID!$B$47:$BI$57,MATCH(M$7,GRID!$A$47:$A$57,0),MATCH(1,($U$2=GRID!$B$31:$BI$31)*(КАЛЕНДАРЬ!$BI11=GRID!$B$33:$BI$33), 0)),
ROUNDUP(INDEX(GRID!$B$47:$BI$57,MATCH(M$7,GRID!$A$47:$A$57,0),MATCH(1,($U$2=GRID!$B$31:$BI$31)*(КАЛЕНДАРЬ!$BI11=GRID!$B$33:$BI$33),0))*(1-GRID!$B$69),0))</f>
        <v>37200</v>
      </c>
      <c r="O576" s="47" cm="1">
        <f t="array" ref="O576">IF($I$2="Открытый тариф",
INDEX(GRID!$B$34:$BI$44,MATCH(O$7,GRID!$A$34:$A$44,0),MATCH(1,($U$2=GRID!$B$31:$BI$31)*(КАЛЕНДАРЬ!$BI11=GRID!$B$33:$BI$33), 0)),
ROUNDUP(INDEX(GRID!$B$34:$BI$44,MATCH(O$7,GRID!$A$34:$A$44,0),MATCH(1,($U$2=GRID!$B$31:$BI$31)*(КАЛЕНДАРЬ!$BI11=GRID!$B$33:$BI$33),0))*(1-GRID!$B$69),0))</f>
        <v>42200</v>
      </c>
      <c r="P576" s="47" cm="1">
        <f t="array" ref="P576">IF($I$2="Открытый тариф",
INDEX(GRID!$B$47:$BI$57,MATCH(O$7,GRID!$A$47:$A$57,0),MATCH(1,($U$2=GRID!$B$31:$BI$31)*(КАЛЕНДАРЬ!$BI11=GRID!$B$33:$BI$33), 0)),
ROUNDUP(INDEX(GRID!$B$47:$BI$57,MATCH(O$7,GRID!$A$47:$A$57,0),MATCH(1,($U$2=GRID!$B$31:$BI$31)*(КАЛЕНДАРЬ!$BI11=GRID!$B$33:$BI$33),0))*(1-GRID!$B$69),0))</f>
        <v>44800</v>
      </c>
      <c r="Q576" s="47" cm="1">
        <f t="array" ref="Q576">IF($I$2="Открытый тариф",
INDEX(GRID!$B$34:$BI$44,MATCH(Q$7,GRID!$A$34:$A$44,0),MATCH(1,($U$2=GRID!$B$31:$BI$31)*(КАЛЕНДАРЬ!$BI11=GRID!$B$33:$BI$33), 0)),
ROUNDUP(INDEX(GRID!$B$34:$BI$44,MATCH(Q$7,GRID!$A$34:$A$44,0),MATCH(1,($U$2=GRID!$B$31:$BI$31)*(КАЛЕНДАРЬ!$BI11=GRID!$B$33:$BI$33),0))*(1-GRID!$B$69),0))</f>
        <v>44400</v>
      </c>
      <c r="R576" s="47" cm="1">
        <f t="array" ref="R576">IF($I$2="Открытый тариф",
INDEX(GRID!$B$47:$BI$57,MATCH(Q$7,GRID!$A$47:$A$57,0),MATCH(1,($U$2=GRID!$B$31:$BI$31)*(КАЛЕНДАРЬ!$BI11=GRID!$B$33:$BI$33), 0)),
ROUNDUP(INDEX(GRID!$B$47:$BI$57,MATCH(Q$7,GRID!$A$47:$A$57,0),MATCH(1,($U$2=GRID!$B$31:$BI$31)*(КАЛЕНДАРЬ!$BI11=GRID!$B$33:$BI$33),0))*(1-GRID!$B$69),0))</f>
        <v>47000</v>
      </c>
      <c r="S576" s="47" cm="1">
        <f t="array" ref="S576">IF($I$2="Открытый тариф",
INDEX(GRID!$B$34:$BI$44,MATCH(S$7,GRID!$A$34:$A$44,0),MATCH(1,($U$2=GRID!$B$31:$BI$31)*(КАЛЕНДАРЬ!$BI11=GRID!$B$33:$BI$33), 0)),
ROUNDUP(INDEX(GRID!$B$34:$BI$44,MATCH(S$7,GRID!$A$34:$A$44,0),MATCH(1,($U$2=GRID!$B$31:$BI$31)*(КАЛЕНДАРЬ!$BI11=GRID!$B$33:$BI$33),0))*(1-GRID!$B$69),0))</f>
        <v>48200</v>
      </c>
      <c r="T576" s="47" cm="1">
        <f t="array" ref="T576">IF($I$2="Открытый тариф",
INDEX(GRID!$B$47:$BI$57,MATCH(S$7,GRID!$A$47:$A$57,0),MATCH(1,($U$2=GRID!$B$31:$BI$31)*(КАЛЕНДАРЬ!$BI11=GRID!$B$33:$BI$33), 0)),
ROUNDUP(INDEX(GRID!$B$47:$BI$57,MATCH(S$7,GRID!$A$47:$A$57,0),MATCH(1,($U$2=GRID!$B$31:$BI$31)*(КАЛЕНДАРЬ!$BI11=GRID!$B$33:$BI$33),0))*(1-GRID!$B$69),0))</f>
        <v>50800</v>
      </c>
      <c r="U576" s="47" cm="1">
        <f t="array" ref="U576">IF($I$2="Открытый тариф",
INDEX(GRID!$B$34:$BI$44,MATCH(U$7,GRID!$A$34:$A$44,0),MATCH(1,($U$2=GRID!$B$31:$BI$31)*(КАЛЕНДАРЬ!$BI11=GRID!$B$33:$BI$33), 0)),
ROUNDUP(INDEX(GRID!$B$34:$BI$44,MATCH(U$7,GRID!$A$34:$A$44,0),MATCH(1,($U$2=GRID!$B$31:$BI$31)*(КАЛЕНДАРЬ!$BI11=GRID!$B$33:$BI$33),0))*(1-GRID!$B$69),0))</f>
        <v>54700</v>
      </c>
      <c r="V576" s="47" cm="1">
        <f t="array" ref="V576">IF($I$2="Открытый тариф",
INDEX(GRID!$B$47:$BI$57,MATCH(U$7,GRID!$A$47:$A$57,0),MATCH(1,($U$2=GRID!$B$31:$BI$31)*(КАЛЕНДАРЬ!$BI11=GRID!$B$33:$BI$33), 0)),
ROUNDUP(INDEX(GRID!$B$47:$BI$57,MATCH(U$7,GRID!$A$47:$A$57,0),MATCH(1,($U$2=GRID!$B$31:$BI$31)*(КАЛЕНДАРЬ!$BI11=GRID!$B$33:$BI$33),0))*(1-GRID!$B$69),0))</f>
        <v>57300</v>
      </c>
      <c r="W576" s="47" cm="1">
        <f t="array" ref="W576">IF($I$2="Открытый тариф",
INDEX(GRID!$B$34:$BI$44,MATCH(W$7,GRID!$A$34:$A$44,0),MATCH(1,($U$2=GRID!$B$31:$BI$31)*(КАЛЕНДАРЬ!$BI11=GRID!$B$33:$BI$33), 0)),
ROUNDUP(INDEX(GRID!$B$34:$BI$44,MATCH(W$7,GRID!$A$34:$A$44,0),MATCH(1,($U$2=GRID!$B$31:$BI$31)*(КАЛЕНДАРЬ!$BI11=GRID!$B$33:$BI$33),0))*(1-GRID!$B$69),0))</f>
        <v>177900</v>
      </c>
      <c r="X576" s="47" cm="1">
        <f t="array" ref="X576">IF($I$2="Открытый тариф",
INDEX(GRID!$B$47:$BI$57,MATCH(W$7,GRID!$A$47:$A$57,0),MATCH(1,($U$2=GRID!$B$31:$BI$31)*(КАЛЕНДАРЬ!$BI11=GRID!$B$33:$BI$33), 0)),
ROUNDUP(INDEX(GRID!$B$47:$BI$57,MATCH(W$7,GRID!$A$47:$A$57,0),MATCH(1,($U$2=GRID!$B$31:$BI$31)*(КАЛЕНДАРЬ!$BI11=GRID!$B$33:$BI$33),0))*(1-GRID!$B$69),0))</f>
        <v>180500</v>
      </c>
    </row>
    <row r="577" spans="1:24" x14ac:dyDescent="0.2">
      <c r="A577" s="117" t="s">
        <v>42</v>
      </c>
      <c r="B577" s="117">
        <v>9</v>
      </c>
      <c r="C577" s="47" cm="1">
        <f t="array" ref="C577">IF($I$2="Открытый тариф",
INDEX(GRID!$B$34:$BI$44,MATCH(C$7,GRID!$A$34:$A$44,0),MATCH(1,($U$2=GRID!$B$31:$BI$31)*(КАЛЕНДАРЬ!$BI12=GRID!$B$33:$BI$33), 0)),
ROUNDUP(INDEX(GRID!$B$34:$BI$44,MATCH(C$7,GRID!$A$34:$A$44,0),MATCH(1,($U$2=GRID!$B$31:$BI$31)*(КАЛЕНДАРЬ!$BI12=GRID!$B$33:$BI$33),0))*(1-GRID!$B$69),0))</f>
        <v>25200</v>
      </c>
      <c r="D577" s="47" cm="1">
        <f t="array" ref="D577">IF($I$2="Открытый тариф",
INDEX(GRID!$B$47:$BI$57,MATCH(C$7,GRID!$A$47:$A$57,0),MATCH(1,($U$2=GRID!$B$31:$BI$31)*(КАЛЕНДАРЬ!$BI12=GRID!$B$33:$BI$33), 0)),
ROUNDUP(INDEX(GRID!$B$47:$BI$57,MATCH(C$7,GRID!$A$47:$A$57,0),MATCH(1,($U$2=GRID!$B$31:$BI$31)*(КАЛЕНДАРЬ!$BI12=GRID!$B$33:$BI$33),0))*(1-GRID!$B$69),0))</f>
        <v>27800</v>
      </c>
      <c r="E577" s="47" cm="1">
        <f t="array" ref="E577">IF($I$2="Открытый тариф",
INDEX(GRID!$B$34:$BI$44,MATCH(E$7,GRID!$A$34:$A$44,0),MATCH(1,($U$2=GRID!$B$31:$BI$31)*(КАЛЕНДАРЬ!$BI12=GRID!$B$33:$BI$33), 0)),
ROUNDUP(INDEX(GRID!$B$34:$BI$44,MATCH(E$7,GRID!$A$34:$A$44,0),MATCH(1,($U$2=GRID!$B$31:$BI$31)*(КАЛЕНДАРЬ!$BI12=GRID!$B$33:$BI$33),0))*(1-GRID!$B$69),0))</f>
        <v>27200</v>
      </c>
      <c r="F577" s="47" cm="1">
        <f t="array" ref="F577">IF($I$2="Открытый тариф",
INDEX(GRID!$B$47:$BI$57,MATCH(E$7,GRID!$A$47:$A$57,0),MATCH(1,($U$2=GRID!$B$31:$BI$31)*(КАЛЕНДАРЬ!$BI12=GRID!$B$33:$BI$33), 0)),
ROUNDUP(INDEX(GRID!$B$47:$BI$57,MATCH(E$7,GRID!$A$47:$A$57,0),MATCH(1,($U$2=GRID!$B$31:$BI$31)*(КАЛЕНДАРЬ!$BI12=GRID!$B$33:$BI$33),0))*(1-GRID!$B$69),0))</f>
        <v>29800</v>
      </c>
      <c r="G577" s="47" cm="1">
        <f t="array" ref="G577">IF($I$2="Открытый тариф",
INDEX(GRID!$B$34:$BI$44,MATCH(G$7,GRID!$A$34:$A$44,0),MATCH(1,($U$2=GRID!$B$31:$BI$31)*(КАЛЕНДАРЬ!$BI12=GRID!$B$33:$BI$33), 0)),
ROUNDUP(INDEX(GRID!$B$34:$BI$44,MATCH(G$7,GRID!$A$34:$A$44,0),MATCH(1,($U$2=GRID!$B$31:$BI$31)*(КАЛЕНДАРЬ!$BI12=GRID!$B$33:$BI$33),0))*(1-GRID!$B$69),0))</f>
        <v>28300</v>
      </c>
      <c r="H577" s="47" cm="1">
        <f t="array" ref="H577">IF($I$2="Открытый тариф",
INDEX(GRID!$B$47:$BI$57,MATCH(G$7,GRID!$A$47:$A$57,0),MATCH(1,($U$2=GRID!$B$31:$BI$31)*(КАЛЕНДАРЬ!$BI12=GRID!$B$33:$BI$33), 0)),
ROUNDUP(INDEX(GRID!$B$47:$BI$57,MATCH(G$7,GRID!$A$47:$A$57,0),MATCH(1,($U$2=GRID!$B$31:$BI$31)*(КАЛЕНДАРЬ!$BI12=GRID!$B$33:$BI$33),0))*(1-GRID!$B$69),0))</f>
        <v>30900</v>
      </c>
      <c r="I577" s="47" cm="1">
        <f t="array" ref="I577">IF($I$2="Открытый тариф",
INDEX(GRID!$B$34:$BI$44,MATCH(I$7,GRID!$A$34:$A$44,0),MATCH(1,($U$2=GRID!$B$31:$BI$31)*(КАЛЕНДАРЬ!$BI12=GRID!$B$33:$BI$33), 0)),
ROUNDUP(INDEX(GRID!$B$34:$BI$44,MATCH(I$7,GRID!$A$34:$A$44,0),MATCH(1,($U$2=GRID!$B$31:$BI$31)*(КАЛЕНДАРЬ!$BI12=GRID!$B$33:$BI$33),0))*(1-GRID!$B$69),0))</f>
        <v>30300</v>
      </c>
      <c r="J577" s="47" cm="1">
        <f t="array" ref="J577">IF($I$2="Открытый тариф",
INDEX(GRID!$B$47:$BI$57,MATCH(I$7,GRID!$A$47:$A$57,0),MATCH(1,($U$2=GRID!$B$31:$BI$31)*(КАЛЕНДАРЬ!$BI12=GRID!$B$33:$BI$33), 0)),
ROUNDUP(INDEX(GRID!$B$47:$BI$57,MATCH(I$7,GRID!$A$47:$A$57,0),MATCH(1,($U$2=GRID!$B$31:$BI$31)*(КАЛЕНДАРЬ!$BI12=GRID!$B$33:$BI$33),0))*(1-GRID!$B$69),0))</f>
        <v>32900</v>
      </c>
      <c r="K577" s="47" cm="1">
        <f t="array" ref="K577">IF($I$2="Открытый тариф",
INDEX(GRID!$B$34:$BI$44,MATCH(K$7,GRID!$A$34:$A$44,0),MATCH(1,($U$2=GRID!$B$31:$BI$31)*(КАЛЕНДАРЬ!$BI12=GRID!$B$33:$BI$33), 0)),
ROUNDUP(INDEX(GRID!$B$34:$BI$44,MATCH(K$7,GRID!$A$34:$A$44,0),MATCH(1,($U$2=GRID!$B$31:$BI$31)*(КАЛЕНДАРЬ!$BI12=GRID!$B$33:$BI$33),0))*(1-GRID!$B$69),0))</f>
        <v>31400</v>
      </c>
      <c r="L577" s="47" cm="1">
        <f t="array" ref="L577">IF($I$2="Открытый тариф",
INDEX(GRID!$B$47:$BI$57,MATCH(K$7,GRID!$A$47:$A$57,0),MATCH(1,($U$2=GRID!$B$31:$BI$31)*(КАЛЕНДАРЬ!$BI12=GRID!$B$33:$BI$33), 0)),
ROUNDUP(INDEX(GRID!$B$47:$BI$57,MATCH(K$7,GRID!$A$47:$A$57,0),MATCH(1,($U$2=GRID!$B$31:$BI$31)*(КАЛЕНДАРЬ!$BI12=GRID!$B$33:$BI$33),0))*(1-GRID!$B$69),0))</f>
        <v>34000</v>
      </c>
      <c r="M577" s="47" cm="1">
        <f t="array" ref="M577">IF($I$2="Открытый тариф",
INDEX(GRID!$B$34:$BI$44,MATCH(M$7,GRID!$A$34:$A$44,0),MATCH(1,($U$2=GRID!$B$31:$BI$31)*(КАЛЕНДАРЬ!$BI12=GRID!$B$33:$BI$33), 0)),
ROUNDUP(INDEX(GRID!$B$34:$BI$44,MATCH(M$7,GRID!$A$34:$A$44,0),MATCH(1,($U$2=GRID!$B$31:$BI$31)*(КАЛЕНДАРЬ!$BI12=GRID!$B$33:$BI$33),0))*(1-GRID!$B$69),0))</f>
        <v>33400</v>
      </c>
      <c r="N577" s="47" cm="1">
        <f t="array" ref="N577">IF($I$2="Открытый тариф",
INDEX(GRID!$B$47:$BI$57,MATCH(M$7,GRID!$A$47:$A$57,0),MATCH(1,($U$2=GRID!$B$31:$BI$31)*(КАЛЕНДАРЬ!$BI12=GRID!$B$33:$BI$33), 0)),
ROUNDUP(INDEX(GRID!$B$47:$BI$57,MATCH(M$7,GRID!$A$47:$A$57,0),MATCH(1,($U$2=GRID!$B$31:$BI$31)*(КАЛЕНДАРЬ!$BI12=GRID!$B$33:$BI$33),0))*(1-GRID!$B$69),0))</f>
        <v>36000</v>
      </c>
      <c r="O577" s="47" cm="1">
        <f t="array" ref="O577">IF($I$2="Открытый тариф",
INDEX(GRID!$B$34:$BI$44,MATCH(O$7,GRID!$A$34:$A$44,0),MATCH(1,($U$2=GRID!$B$31:$BI$31)*(КАЛЕНДАРЬ!$BI12=GRID!$B$33:$BI$33), 0)),
ROUNDUP(INDEX(GRID!$B$34:$BI$44,MATCH(O$7,GRID!$A$34:$A$44,0),MATCH(1,($U$2=GRID!$B$31:$BI$31)*(КАЛЕНДАРЬ!$BI12=GRID!$B$33:$BI$33),0))*(1-GRID!$B$69),0))</f>
        <v>40900</v>
      </c>
      <c r="P577" s="47" cm="1">
        <f t="array" ref="P577">IF($I$2="Открытый тариф",
INDEX(GRID!$B$47:$BI$57,MATCH(O$7,GRID!$A$47:$A$57,0),MATCH(1,($U$2=GRID!$B$31:$BI$31)*(КАЛЕНДАРЬ!$BI12=GRID!$B$33:$BI$33), 0)),
ROUNDUP(INDEX(GRID!$B$47:$BI$57,MATCH(O$7,GRID!$A$47:$A$57,0),MATCH(1,($U$2=GRID!$B$31:$BI$31)*(КАЛЕНДАРЬ!$BI12=GRID!$B$33:$BI$33),0))*(1-GRID!$B$69),0))</f>
        <v>43500</v>
      </c>
      <c r="Q577" s="47" cm="1">
        <f t="array" ref="Q577">IF($I$2="Открытый тариф",
INDEX(GRID!$B$34:$BI$44,MATCH(Q$7,GRID!$A$34:$A$44,0),MATCH(1,($U$2=GRID!$B$31:$BI$31)*(КАЛЕНДАРЬ!$BI12=GRID!$B$33:$BI$33), 0)),
ROUNDUP(INDEX(GRID!$B$34:$BI$44,MATCH(Q$7,GRID!$A$34:$A$44,0),MATCH(1,($U$2=GRID!$B$31:$BI$31)*(КАЛЕНДАРЬ!$BI12=GRID!$B$33:$BI$33),0))*(1-GRID!$B$69),0))</f>
        <v>43100</v>
      </c>
      <c r="R577" s="47" cm="1">
        <f t="array" ref="R577">IF($I$2="Открытый тариф",
INDEX(GRID!$B$47:$BI$57,MATCH(Q$7,GRID!$A$47:$A$57,0),MATCH(1,($U$2=GRID!$B$31:$BI$31)*(КАЛЕНДАРЬ!$BI12=GRID!$B$33:$BI$33), 0)),
ROUNDUP(INDEX(GRID!$B$47:$BI$57,MATCH(Q$7,GRID!$A$47:$A$57,0),MATCH(1,($U$2=GRID!$B$31:$BI$31)*(КАЛЕНДАРЬ!$BI12=GRID!$B$33:$BI$33),0))*(1-GRID!$B$69),0))</f>
        <v>45700</v>
      </c>
      <c r="S577" s="47" cm="1">
        <f t="array" ref="S577">IF($I$2="Открытый тариф",
INDEX(GRID!$B$34:$BI$44,MATCH(S$7,GRID!$A$34:$A$44,0),MATCH(1,($U$2=GRID!$B$31:$BI$31)*(КАЛЕНДАРЬ!$BI12=GRID!$B$33:$BI$33), 0)),
ROUNDUP(INDEX(GRID!$B$34:$BI$44,MATCH(S$7,GRID!$A$34:$A$44,0),MATCH(1,($U$2=GRID!$B$31:$BI$31)*(КАЛЕНДАРЬ!$BI12=GRID!$B$33:$BI$33),0))*(1-GRID!$B$69),0))</f>
        <v>46900</v>
      </c>
      <c r="T577" s="47" cm="1">
        <f t="array" ref="T577">IF($I$2="Открытый тариф",
INDEX(GRID!$B$47:$BI$57,MATCH(S$7,GRID!$A$47:$A$57,0),MATCH(1,($U$2=GRID!$B$31:$BI$31)*(КАЛЕНДАРЬ!$BI12=GRID!$B$33:$BI$33), 0)),
ROUNDUP(INDEX(GRID!$B$47:$BI$57,MATCH(S$7,GRID!$A$47:$A$57,0),MATCH(1,($U$2=GRID!$B$31:$BI$31)*(КАЛЕНДАРЬ!$BI12=GRID!$B$33:$BI$33),0))*(1-GRID!$B$69),0))</f>
        <v>49500</v>
      </c>
      <c r="U577" s="47" cm="1">
        <f t="array" ref="U577">IF($I$2="Открытый тариф",
INDEX(GRID!$B$34:$BI$44,MATCH(U$7,GRID!$A$34:$A$44,0),MATCH(1,($U$2=GRID!$B$31:$BI$31)*(КАЛЕНДАРЬ!$BI12=GRID!$B$33:$BI$33), 0)),
ROUNDUP(INDEX(GRID!$B$34:$BI$44,MATCH(U$7,GRID!$A$34:$A$44,0),MATCH(1,($U$2=GRID!$B$31:$BI$31)*(КАЛЕНДАРЬ!$BI12=GRID!$B$33:$BI$33),0))*(1-GRID!$B$69),0))</f>
        <v>53300</v>
      </c>
      <c r="V577" s="47" cm="1">
        <f t="array" ref="V577">IF($I$2="Открытый тариф",
INDEX(GRID!$B$47:$BI$57,MATCH(U$7,GRID!$A$47:$A$57,0),MATCH(1,($U$2=GRID!$B$31:$BI$31)*(КАЛЕНДАРЬ!$BI12=GRID!$B$33:$BI$33), 0)),
ROUNDUP(INDEX(GRID!$B$47:$BI$57,MATCH(U$7,GRID!$A$47:$A$57,0),MATCH(1,($U$2=GRID!$B$31:$BI$31)*(КАЛЕНДАРЬ!$BI12=GRID!$B$33:$BI$33),0))*(1-GRID!$B$69),0))</f>
        <v>55900</v>
      </c>
      <c r="W577" s="47" cm="1">
        <f t="array" ref="W577">IF($I$2="Открытый тариф",
INDEX(GRID!$B$34:$BI$44,MATCH(W$7,GRID!$A$34:$A$44,0),MATCH(1,($U$2=GRID!$B$31:$BI$31)*(КАЛЕНДАРЬ!$BI12=GRID!$B$33:$BI$33), 0)),
ROUNDUP(INDEX(GRID!$B$34:$BI$44,MATCH(W$7,GRID!$A$34:$A$44,0),MATCH(1,($U$2=GRID!$B$31:$BI$31)*(КАЛЕНДАРЬ!$BI12=GRID!$B$33:$BI$33),0))*(1-GRID!$B$69),0))</f>
        <v>167800</v>
      </c>
      <c r="X577" s="47" cm="1">
        <f t="array" ref="X577">IF($I$2="Открытый тариф",
INDEX(GRID!$B$47:$BI$57,MATCH(W$7,GRID!$A$47:$A$57,0),MATCH(1,($U$2=GRID!$B$31:$BI$31)*(КАЛЕНДАРЬ!$BI12=GRID!$B$33:$BI$33), 0)),
ROUNDUP(INDEX(GRID!$B$47:$BI$57,MATCH(W$7,GRID!$A$47:$A$57,0),MATCH(1,($U$2=GRID!$B$31:$BI$31)*(КАЛЕНДАРЬ!$BI12=GRID!$B$33:$BI$33),0))*(1-GRID!$B$69),0))</f>
        <v>170400</v>
      </c>
    </row>
    <row r="578" spans="1:24" x14ac:dyDescent="0.2">
      <c r="A578" s="117" t="s">
        <v>43</v>
      </c>
      <c r="B578" s="117">
        <v>10</v>
      </c>
      <c r="C578" s="47" cm="1">
        <f t="array" ref="C578">IF($I$2="Открытый тариф",
INDEX(GRID!$B$34:$BI$44,MATCH(C$7,GRID!$A$34:$A$44,0),MATCH(1,($U$2=GRID!$B$31:$BI$31)*(КАЛЕНДАРЬ!$BI13=GRID!$B$33:$BI$33), 0)),
ROUNDUP(INDEX(GRID!$B$34:$BI$44,MATCH(C$7,GRID!$A$34:$A$44,0),MATCH(1,($U$2=GRID!$B$31:$BI$31)*(КАЛЕНДАРЬ!$BI13=GRID!$B$33:$BI$33),0))*(1-GRID!$B$69),0))</f>
        <v>25200</v>
      </c>
      <c r="D578" s="47" cm="1">
        <f t="array" ref="D578">IF($I$2="Открытый тариф",
INDEX(GRID!$B$47:$BI$57,MATCH(C$7,GRID!$A$47:$A$57,0),MATCH(1,($U$2=GRID!$B$31:$BI$31)*(КАЛЕНДАРЬ!$BI13=GRID!$B$33:$BI$33), 0)),
ROUNDUP(INDEX(GRID!$B$47:$BI$57,MATCH(C$7,GRID!$A$47:$A$57,0),MATCH(1,($U$2=GRID!$B$31:$BI$31)*(КАЛЕНДАРЬ!$BI13=GRID!$B$33:$BI$33),0))*(1-GRID!$B$69),0))</f>
        <v>27800</v>
      </c>
      <c r="E578" s="47" cm="1">
        <f t="array" ref="E578">IF($I$2="Открытый тариф",
INDEX(GRID!$B$34:$BI$44,MATCH(E$7,GRID!$A$34:$A$44,0),MATCH(1,($U$2=GRID!$B$31:$BI$31)*(КАЛЕНДАРЬ!$BI13=GRID!$B$33:$BI$33), 0)),
ROUNDUP(INDEX(GRID!$B$34:$BI$44,MATCH(E$7,GRID!$A$34:$A$44,0),MATCH(1,($U$2=GRID!$B$31:$BI$31)*(КАЛЕНДАРЬ!$BI13=GRID!$B$33:$BI$33),0))*(1-GRID!$B$69),0))</f>
        <v>27200</v>
      </c>
      <c r="F578" s="47" cm="1">
        <f t="array" ref="F578">IF($I$2="Открытый тариф",
INDEX(GRID!$B$47:$BI$57,MATCH(E$7,GRID!$A$47:$A$57,0),MATCH(1,($U$2=GRID!$B$31:$BI$31)*(КАЛЕНДАРЬ!$BI13=GRID!$B$33:$BI$33), 0)),
ROUNDUP(INDEX(GRID!$B$47:$BI$57,MATCH(E$7,GRID!$A$47:$A$57,0),MATCH(1,($U$2=GRID!$B$31:$BI$31)*(КАЛЕНДАРЬ!$BI13=GRID!$B$33:$BI$33),0))*(1-GRID!$B$69),0))</f>
        <v>29800</v>
      </c>
      <c r="G578" s="47" cm="1">
        <f t="array" ref="G578">IF($I$2="Открытый тариф",
INDEX(GRID!$B$34:$BI$44,MATCH(G$7,GRID!$A$34:$A$44,0),MATCH(1,($U$2=GRID!$B$31:$BI$31)*(КАЛЕНДАРЬ!$BI13=GRID!$B$33:$BI$33), 0)),
ROUNDUP(INDEX(GRID!$B$34:$BI$44,MATCH(G$7,GRID!$A$34:$A$44,0),MATCH(1,($U$2=GRID!$B$31:$BI$31)*(КАЛЕНДАРЬ!$BI13=GRID!$B$33:$BI$33),0))*(1-GRID!$B$69),0))</f>
        <v>28300</v>
      </c>
      <c r="H578" s="47" cm="1">
        <f t="array" ref="H578">IF($I$2="Открытый тариф",
INDEX(GRID!$B$47:$BI$57,MATCH(G$7,GRID!$A$47:$A$57,0),MATCH(1,($U$2=GRID!$B$31:$BI$31)*(КАЛЕНДАРЬ!$BI13=GRID!$B$33:$BI$33), 0)),
ROUNDUP(INDEX(GRID!$B$47:$BI$57,MATCH(G$7,GRID!$A$47:$A$57,0),MATCH(1,($U$2=GRID!$B$31:$BI$31)*(КАЛЕНДАРЬ!$BI13=GRID!$B$33:$BI$33),0))*(1-GRID!$B$69),0))</f>
        <v>30900</v>
      </c>
      <c r="I578" s="47" cm="1">
        <f t="array" ref="I578">IF($I$2="Открытый тариф",
INDEX(GRID!$B$34:$BI$44,MATCH(I$7,GRID!$A$34:$A$44,0),MATCH(1,($U$2=GRID!$B$31:$BI$31)*(КАЛЕНДАРЬ!$BI13=GRID!$B$33:$BI$33), 0)),
ROUNDUP(INDEX(GRID!$B$34:$BI$44,MATCH(I$7,GRID!$A$34:$A$44,0),MATCH(1,($U$2=GRID!$B$31:$BI$31)*(КАЛЕНДАРЬ!$BI13=GRID!$B$33:$BI$33),0))*(1-GRID!$B$69),0))</f>
        <v>30300</v>
      </c>
      <c r="J578" s="47" cm="1">
        <f t="array" ref="J578">IF($I$2="Открытый тариф",
INDEX(GRID!$B$47:$BI$57,MATCH(I$7,GRID!$A$47:$A$57,0),MATCH(1,($U$2=GRID!$B$31:$BI$31)*(КАЛЕНДАРЬ!$BI13=GRID!$B$33:$BI$33), 0)),
ROUNDUP(INDEX(GRID!$B$47:$BI$57,MATCH(I$7,GRID!$A$47:$A$57,0),MATCH(1,($U$2=GRID!$B$31:$BI$31)*(КАЛЕНДАРЬ!$BI13=GRID!$B$33:$BI$33),0))*(1-GRID!$B$69),0))</f>
        <v>32900</v>
      </c>
      <c r="K578" s="47" cm="1">
        <f t="array" ref="K578">IF($I$2="Открытый тариф",
INDEX(GRID!$B$34:$BI$44,MATCH(K$7,GRID!$A$34:$A$44,0),MATCH(1,($U$2=GRID!$B$31:$BI$31)*(КАЛЕНДАРЬ!$BI13=GRID!$B$33:$BI$33), 0)),
ROUNDUP(INDEX(GRID!$B$34:$BI$44,MATCH(K$7,GRID!$A$34:$A$44,0),MATCH(1,($U$2=GRID!$B$31:$BI$31)*(КАЛЕНДАРЬ!$BI13=GRID!$B$33:$BI$33),0))*(1-GRID!$B$69),0))</f>
        <v>31400</v>
      </c>
      <c r="L578" s="47" cm="1">
        <f t="array" ref="L578">IF($I$2="Открытый тариф",
INDEX(GRID!$B$47:$BI$57,MATCH(K$7,GRID!$A$47:$A$57,0),MATCH(1,($U$2=GRID!$B$31:$BI$31)*(КАЛЕНДАРЬ!$BI13=GRID!$B$33:$BI$33), 0)),
ROUNDUP(INDEX(GRID!$B$47:$BI$57,MATCH(K$7,GRID!$A$47:$A$57,0),MATCH(1,($U$2=GRID!$B$31:$BI$31)*(КАЛЕНДАРЬ!$BI13=GRID!$B$33:$BI$33),0))*(1-GRID!$B$69),0))</f>
        <v>34000</v>
      </c>
      <c r="M578" s="47" cm="1">
        <f t="array" ref="M578">IF($I$2="Открытый тариф",
INDEX(GRID!$B$34:$BI$44,MATCH(M$7,GRID!$A$34:$A$44,0),MATCH(1,($U$2=GRID!$B$31:$BI$31)*(КАЛЕНДАРЬ!$BI13=GRID!$B$33:$BI$33), 0)),
ROUNDUP(INDEX(GRID!$B$34:$BI$44,MATCH(M$7,GRID!$A$34:$A$44,0),MATCH(1,($U$2=GRID!$B$31:$BI$31)*(КАЛЕНДАРЬ!$BI13=GRID!$B$33:$BI$33),0))*(1-GRID!$B$69),0))</f>
        <v>33400</v>
      </c>
      <c r="N578" s="47" cm="1">
        <f t="array" ref="N578">IF($I$2="Открытый тариф",
INDEX(GRID!$B$47:$BI$57,MATCH(M$7,GRID!$A$47:$A$57,0),MATCH(1,($U$2=GRID!$B$31:$BI$31)*(КАЛЕНДАРЬ!$BI13=GRID!$B$33:$BI$33), 0)),
ROUNDUP(INDEX(GRID!$B$47:$BI$57,MATCH(M$7,GRID!$A$47:$A$57,0),MATCH(1,($U$2=GRID!$B$31:$BI$31)*(КАЛЕНДАРЬ!$BI13=GRID!$B$33:$BI$33),0))*(1-GRID!$B$69),0))</f>
        <v>36000</v>
      </c>
      <c r="O578" s="47" cm="1">
        <f t="array" ref="O578">IF($I$2="Открытый тариф",
INDEX(GRID!$B$34:$BI$44,MATCH(O$7,GRID!$A$34:$A$44,0),MATCH(1,($U$2=GRID!$B$31:$BI$31)*(КАЛЕНДАРЬ!$BI13=GRID!$B$33:$BI$33), 0)),
ROUNDUP(INDEX(GRID!$B$34:$BI$44,MATCH(O$7,GRID!$A$34:$A$44,0),MATCH(1,($U$2=GRID!$B$31:$BI$31)*(КАЛЕНДАРЬ!$BI13=GRID!$B$33:$BI$33),0))*(1-GRID!$B$69),0))</f>
        <v>40900</v>
      </c>
      <c r="P578" s="47" cm="1">
        <f t="array" ref="P578">IF($I$2="Открытый тариф",
INDEX(GRID!$B$47:$BI$57,MATCH(O$7,GRID!$A$47:$A$57,0),MATCH(1,($U$2=GRID!$B$31:$BI$31)*(КАЛЕНДАРЬ!$BI13=GRID!$B$33:$BI$33), 0)),
ROUNDUP(INDEX(GRID!$B$47:$BI$57,MATCH(O$7,GRID!$A$47:$A$57,0),MATCH(1,($U$2=GRID!$B$31:$BI$31)*(КАЛЕНДАРЬ!$BI13=GRID!$B$33:$BI$33),0))*(1-GRID!$B$69),0))</f>
        <v>43500</v>
      </c>
      <c r="Q578" s="47" cm="1">
        <f t="array" ref="Q578">IF($I$2="Открытый тариф",
INDEX(GRID!$B$34:$BI$44,MATCH(Q$7,GRID!$A$34:$A$44,0),MATCH(1,($U$2=GRID!$B$31:$BI$31)*(КАЛЕНДАРЬ!$BI13=GRID!$B$33:$BI$33), 0)),
ROUNDUP(INDEX(GRID!$B$34:$BI$44,MATCH(Q$7,GRID!$A$34:$A$44,0),MATCH(1,($U$2=GRID!$B$31:$BI$31)*(КАЛЕНДАРЬ!$BI13=GRID!$B$33:$BI$33),0))*(1-GRID!$B$69),0))</f>
        <v>43100</v>
      </c>
      <c r="R578" s="47" cm="1">
        <f t="array" ref="R578">IF($I$2="Открытый тариф",
INDEX(GRID!$B$47:$BI$57,MATCH(Q$7,GRID!$A$47:$A$57,0),MATCH(1,($U$2=GRID!$B$31:$BI$31)*(КАЛЕНДАРЬ!$BI13=GRID!$B$33:$BI$33), 0)),
ROUNDUP(INDEX(GRID!$B$47:$BI$57,MATCH(Q$7,GRID!$A$47:$A$57,0),MATCH(1,($U$2=GRID!$B$31:$BI$31)*(КАЛЕНДАРЬ!$BI13=GRID!$B$33:$BI$33),0))*(1-GRID!$B$69),0))</f>
        <v>45700</v>
      </c>
      <c r="S578" s="47" cm="1">
        <f t="array" ref="S578">IF($I$2="Открытый тариф",
INDEX(GRID!$B$34:$BI$44,MATCH(S$7,GRID!$A$34:$A$44,0),MATCH(1,($U$2=GRID!$B$31:$BI$31)*(КАЛЕНДАРЬ!$BI13=GRID!$B$33:$BI$33), 0)),
ROUNDUP(INDEX(GRID!$B$34:$BI$44,MATCH(S$7,GRID!$A$34:$A$44,0),MATCH(1,($U$2=GRID!$B$31:$BI$31)*(КАЛЕНДАРЬ!$BI13=GRID!$B$33:$BI$33),0))*(1-GRID!$B$69),0))</f>
        <v>46900</v>
      </c>
      <c r="T578" s="47" cm="1">
        <f t="array" ref="T578">IF($I$2="Открытый тариф",
INDEX(GRID!$B$47:$BI$57,MATCH(S$7,GRID!$A$47:$A$57,0),MATCH(1,($U$2=GRID!$B$31:$BI$31)*(КАЛЕНДАРЬ!$BI13=GRID!$B$33:$BI$33), 0)),
ROUNDUP(INDEX(GRID!$B$47:$BI$57,MATCH(S$7,GRID!$A$47:$A$57,0),MATCH(1,($U$2=GRID!$B$31:$BI$31)*(КАЛЕНДАРЬ!$BI13=GRID!$B$33:$BI$33),0))*(1-GRID!$B$69),0))</f>
        <v>49500</v>
      </c>
      <c r="U578" s="47" cm="1">
        <f t="array" ref="U578">IF($I$2="Открытый тариф",
INDEX(GRID!$B$34:$BI$44,MATCH(U$7,GRID!$A$34:$A$44,0),MATCH(1,($U$2=GRID!$B$31:$BI$31)*(КАЛЕНДАРЬ!$BI13=GRID!$B$33:$BI$33), 0)),
ROUNDUP(INDEX(GRID!$B$34:$BI$44,MATCH(U$7,GRID!$A$34:$A$44,0),MATCH(1,($U$2=GRID!$B$31:$BI$31)*(КАЛЕНДАРЬ!$BI13=GRID!$B$33:$BI$33),0))*(1-GRID!$B$69),0))</f>
        <v>53300</v>
      </c>
      <c r="V578" s="47" cm="1">
        <f t="array" ref="V578">IF($I$2="Открытый тариф",
INDEX(GRID!$B$47:$BI$57,MATCH(U$7,GRID!$A$47:$A$57,0),MATCH(1,($U$2=GRID!$B$31:$BI$31)*(КАЛЕНДАРЬ!$BI13=GRID!$B$33:$BI$33), 0)),
ROUNDUP(INDEX(GRID!$B$47:$BI$57,MATCH(U$7,GRID!$A$47:$A$57,0),MATCH(1,($U$2=GRID!$B$31:$BI$31)*(КАЛЕНДАРЬ!$BI13=GRID!$B$33:$BI$33),0))*(1-GRID!$B$69),0))</f>
        <v>55900</v>
      </c>
      <c r="W578" s="47" cm="1">
        <f t="array" ref="W578">IF($I$2="Открытый тариф",
INDEX(GRID!$B$34:$BI$44,MATCH(W$7,GRID!$A$34:$A$44,0),MATCH(1,($U$2=GRID!$B$31:$BI$31)*(КАЛЕНДАРЬ!$BI13=GRID!$B$33:$BI$33), 0)),
ROUNDUP(INDEX(GRID!$B$34:$BI$44,MATCH(W$7,GRID!$A$34:$A$44,0),MATCH(1,($U$2=GRID!$B$31:$BI$31)*(КАЛЕНДАРЬ!$BI13=GRID!$B$33:$BI$33),0))*(1-GRID!$B$69),0))</f>
        <v>167800</v>
      </c>
      <c r="X578" s="47" cm="1">
        <f t="array" ref="X578">IF($I$2="Открытый тариф",
INDEX(GRID!$B$47:$BI$57,MATCH(W$7,GRID!$A$47:$A$57,0),MATCH(1,($U$2=GRID!$B$31:$BI$31)*(КАЛЕНДАРЬ!$BI13=GRID!$B$33:$BI$33), 0)),
ROUNDUP(INDEX(GRID!$B$47:$BI$57,MATCH(W$7,GRID!$A$47:$A$57,0),MATCH(1,($U$2=GRID!$B$31:$BI$31)*(КАЛЕНДАРЬ!$BI13=GRID!$B$33:$BI$33),0))*(1-GRID!$B$69),0))</f>
        <v>170400</v>
      </c>
    </row>
    <row r="579" spans="1:24" x14ac:dyDescent="0.2">
      <c r="A579" s="117" t="s">
        <v>44</v>
      </c>
      <c r="B579" s="117">
        <v>11</v>
      </c>
      <c r="C579" s="47" cm="1">
        <f t="array" ref="C579">IF($I$2="Открытый тариф",
INDEX(GRID!$B$34:$BI$44,MATCH(C$7,GRID!$A$34:$A$44,0),MATCH(1,($U$2=GRID!$B$31:$BI$31)*(КАЛЕНДАРЬ!$BI14=GRID!$B$33:$BI$33), 0)),
ROUNDUP(INDEX(GRID!$B$34:$BI$44,MATCH(C$7,GRID!$A$34:$A$44,0),MATCH(1,($U$2=GRID!$B$31:$BI$31)*(КАЛЕНДАРЬ!$BI14=GRID!$B$33:$BI$33),0))*(1-GRID!$B$69),0))</f>
        <v>25200</v>
      </c>
      <c r="D579" s="47" cm="1">
        <f t="array" ref="D579">IF($I$2="Открытый тариф",
INDEX(GRID!$B$47:$BI$57,MATCH(C$7,GRID!$A$47:$A$57,0),MATCH(1,($U$2=GRID!$B$31:$BI$31)*(КАЛЕНДАРЬ!$BI14=GRID!$B$33:$BI$33), 0)),
ROUNDUP(INDEX(GRID!$B$47:$BI$57,MATCH(C$7,GRID!$A$47:$A$57,0),MATCH(1,($U$2=GRID!$B$31:$BI$31)*(КАЛЕНДАРЬ!$BI14=GRID!$B$33:$BI$33),0))*(1-GRID!$B$69),0))</f>
        <v>27800</v>
      </c>
      <c r="E579" s="47" cm="1">
        <f t="array" ref="E579">IF($I$2="Открытый тариф",
INDEX(GRID!$B$34:$BI$44,MATCH(E$7,GRID!$A$34:$A$44,0),MATCH(1,($U$2=GRID!$B$31:$BI$31)*(КАЛЕНДАРЬ!$BI14=GRID!$B$33:$BI$33), 0)),
ROUNDUP(INDEX(GRID!$B$34:$BI$44,MATCH(E$7,GRID!$A$34:$A$44,0),MATCH(1,($U$2=GRID!$B$31:$BI$31)*(КАЛЕНДАРЬ!$BI14=GRID!$B$33:$BI$33),0))*(1-GRID!$B$69),0))</f>
        <v>27200</v>
      </c>
      <c r="F579" s="47" cm="1">
        <f t="array" ref="F579">IF($I$2="Открытый тариф",
INDEX(GRID!$B$47:$BI$57,MATCH(E$7,GRID!$A$47:$A$57,0),MATCH(1,($U$2=GRID!$B$31:$BI$31)*(КАЛЕНДАРЬ!$BI14=GRID!$B$33:$BI$33), 0)),
ROUNDUP(INDEX(GRID!$B$47:$BI$57,MATCH(E$7,GRID!$A$47:$A$57,0),MATCH(1,($U$2=GRID!$B$31:$BI$31)*(КАЛЕНДАРЬ!$BI14=GRID!$B$33:$BI$33),0))*(1-GRID!$B$69),0))</f>
        <v>29800</v>
      </c>
      <c r="G579" s="47" cm="1">
        <f t="array" ref="G579">IF($I$2="Открытый тариф",
INDEX(GRID!$B$34:$BI$44,MATCH(G$7,GRID!$A$34:$A$44,0),MATCH(1,($U$2=GRID!$B$31:$BI$31)*(КАЛЕНДАРЬ!$BI14=GRID!$B$33:$BI$33), 0)),
ROUNDUP(INDEX(GRID!$B$34:$BI$44,MATCH(G$7,GRID!$A$34:$A$44,0),MATCH(1,($U$2=GRID!$B$31:$BI$31)*(КАЛЕНДАРЬ!$BI14=GRID!$B$33:$BI$33),0))*(1-GRID!$B$69),0))</f>
        <v>28300</v>
      </c>
      <c r="H579" s="47" cm="1">
        <f t="array" ref="H579">IF($I$2="Открытый тариф",
INDEX(GRID!$B$47:$BI$57,MATCH(G$7,GRID!$A$47:$A$57,0),MATCH(1,($U$2=GRID!$B$31:$BI$31)*(КАЛЕНДАРЬ!$BI14=GRID!$B$33:$BI$33), 0)),
ROUNDUP(INDEX(GRID!$B$47:$BI$57,MATCH(G$7,GRID!$A$47:$A$57,0),MATCH(1,($U$2=GRID!$B$31:$BI$31)*(КАЛЕНДАРЬ!$BI14=GRID!$B$33:$BI$33),0))*(1-GRID!$B$69),0))</f>
        <v>30900</v>
      </c>
      <c r="I579" s="47" cm="1">
        <f t="array" ref="I579">IF($I$2="Открытый тариф",
INDEX(GRID!$B$34:$BI$44,MATCH(I$7,GRID!$A$34:$A$44,0),MATCH(1,($U$2=GRID!$B$31:$BI$31)*(КАЛЕНДАРЬ!$BI14=GRID!$B$33:$BI$33), 0)),
ROUNDUP(INDEX(GRID!$B$34:$BI$44,MATCH(I$7,GRID!$A$34:$A$44,0),MATCH(1,($U$2=GRID!$B$31:$BI$31)*(КАЛЕНДАРЬ!$BI14=GRID!$B$33:$BI$33),0))*(1-GRID!$B$69),0))</f>
        <v>30300</v>
      </c>
      <c r="J579" s="47" cm="1">
        <f t="array" ref="J579">IF($I$2="Открытый тариф",
INDEX(GRID!$B$47:$BI$57,MATCH(I$7,GRID!$A$47:$A$57,0),MATCH(1,($U$2=GRID!$B$31:$BI$31)*(КАЛЕНДАРЬ!$BI14=GRID!$B$33:$BI$33), 0)),
ROUNDUP(INDEX(GRID!$B$47:$BI$57,MATCH(I$7,GRID!$A$47:$A$57,0),MATCH(1,($U$2=GRID!$B$31:$BI$31)*(КАЛЕНДАРЬ!$BI14=GRID!$B$33:$BI$33),0))*(1-GRID!$B$69),0))</f>
        <v>32900</v>
      </c>
      <c r="K579" s="47" cm="1">
        <f t="array" ref="K579">IF($I$2="Открытый тариф",
INDEX(GRID!$B$34:$BI$44,MATCH(K$7,GRID!$A$34:$A$44,0),MATCH(1,($U$2=GRID!$B$31:$BI$31)*(КАЛЕНДАРЬ!$BI14=GRID!$B$33:$BI$33), 0)),
ROUNDUP(INDEX(GRID!$B$34:$BI$44,MATCH(K$7,GRID!$A$34:$A$44,0),MATCH(1,($U$2=GRID!$B$31:$BI$31)*(КАЛЕНДАРЬ!$BI14=GRID!$B$33:$BI$33),0))*(1-GRID!$B$69),0))</f>
        <v>31400</v>
      </c>
      <c r="L579" s="47" cm="1">
        <f t="array" ref="L579">IF($I$2="Открытый тариф",
INDEX(GRID!$B$47:$BI$57,MATCH(K$7,GRID!$A$47:$A$57,0),MATCH(1,($U$2=GRID!$B$31:$BI$31)*(КАЛЕНДАРЬ!$BI14=GRID!$B$33:$BI$33), 0)),
ROUNDUP(INDEX(GRID!$B$47:$BI$57,MATCH(K$7,GRID!$A$47:$A$57,0),MATCH(1,($U$2=GRID!$B$31:$BI$31)*(КАЛЕНДАРЬ!$BI14=GRID!$B$33:$BI$33),0))*(1-GRID!$B$69),0))</f>
        <v>34000</v>
      </c>
      <c r="M579" s="47" cm="1">
        <f t="array" ref="M579">IF($I$2="Открытый тариф",
INDEX(GRID!$B$34:$BI$44,MATCH(M$7,GRID!$A$34:$A$44,0),MATCH(1,($U$2=GRID!$B$31:$BI$31)*(КАЛЕНДАРЬ!$BI14=GRID!$B$33:$BI$33), 0)),
ROUNDUP(INDEX(GRID!$B$34:$BI$44,MATCH(M$7,GRID!$A$34:$A$44,0),MATCH(1,($U$2=GRID!$B$31:$BI$31)*(КАЛЕНДАРЬ!$BI14=GRID!$B$33:$BI$33),0))*(1-GRID!$B$69),0))</f>
        <v>33400</v>
      </c>
      <c r="N579" s="47" cm="1">
        <f t="array" ref="N579">IF($I$2="Открытый тариф",
INDEX(GRID!$B$47:$BI$57,MATCH(M$7,GRID!$A$47:$A$57,0),MATCH(1,($U$2=GRID!$B$31:$BI$31)*(КАЛЕНДАРЬ!$BI14=GRID!$B$33:$BI$33), 0)),
ROUNDUP(INDEX(GRID!$B$47:$BI$57,MATCH(M$7,GRID!$A$47:$A$57,0),MATCH(1,($U$2=GRID!$B$31:$BI$31)*(КАЛЕНДАРЬ!$BI14=GRID!$B$33:$BI$33),0))*(1-GRID!$B$69),0))</f>
        <v>36000</v>
      </c>
      <c r="O579" s="47" cm="1">
        <f t="array" ref="O579">IF($I$2="Открытый тариф",
INDEX(GRID!$B$34:$BI$44,MATCH(O$7,GRID!$A$34:$A$44,0),MATCH(1,($U$2=GRID!$B$31:$BI$31)*(КАЛЕНДАРЬ!$BI14=GRID!$B$33:$BI$33), 0)),
ROUNDUP(INDEX(GRID!$B$34:$BI$44,MATCH(O$7,GRID!$A$34:$A$44,0),MATCH(1,($U$2=GRID!$B$31:$BI$31)*(КАЛЕНДАРЬ!$BI14=GRID!$B$33:$BI$33),0))*(1-GRID!$B$69),0))</f>
        <v>40900</v>
      </c>
      <c r="P579" s="47" cm="1">
        <f t="array" ref="P579">IF($I$2="Открытый тариф",
INDEX(GRID!$B$47:$BI$57,MATCH(O$7,GRID!$A$47:$A$57,0),MATCH(1,($U$2=GRID!$B$31:$BI$31)*(КАЛЕНДАРЬ!$BI14=GRID!$B$33:$BI$33), 0)),
ROUNDUP(INDEX(GRID!$B$47:$BI$57,MATCH(O$7,GRID!$A$47:$A$57,0),MATCH(1,($U$2=GRID!$B$31:$BI$31)*(КАЛЕНДАРЬ!$BI14=GRID!$B$33:$BI$33),0))*(1-GRID!$B$69),0))</f>
        <v>43500</v>
      </c>
      <c r="Q579" s="47" cm="1">
        <f t="array" ref="Q579">IF($I$2="Открытый тариф",
INDEX(GRID!$B$34:$BI$44,MATCH(Q$7,GRID!$A$34:$A$44,0),MATCH(1,($U$2=GRID!$B$31:$BI$31)*(КАЛЕНДАРЬ!$BI14=GRID!$B$33:$BI$33), 0)),
ROUNDUP(INDEX(GRID!$B$34:$BI$44,MATCH(Q$7,GRID!$A$34:$A$44,0),MATCH(1,($U$2=GRID!$B$31:$BI$31)*(КАЛЕНДАРЬ!$BI14=GRID!$B$33:$BI$33),0))*(1-GRID!$B$69),0))</f>
        <v>43100</v>
      </c>
      <c r="R579" s="47" cm="1">
        <f t="array" ref="R579">IF($I$2="Открытый тариф",
INDEX(GRID!$B$47:$BI$57,MATCH(Q$7,GRID!$A$47:$A$57,0),MATCH(1,($U$2=GRID!$B$31:$BI$31)*(КАЛЕНДАРЬ!$BI14=GRID!$B$33:$BI$33), 0)),
ROUNDUP(INDEX(GRID!$B$47:$BI$57,MATCH(Q$7,GRID!$A$47:$A$57,0),MATCH(1,($U$2=GRID!$B$31:$BI$31)*(КАЛЕНДАРЬ!$BI14=GRID!$B$33:$BI$33),0))*(1-GRID!$B$69),0))</f>
        <v>45700</v>
      </c>
      <c r="S579" s="47" cm="1">
        <f t="array" ref="S579">IF($I$2="Открытый тариф",
INDEX(GRID!$B$34:$BI$44,MATCH(S$7,GRID!$A$34:$A$44,0),MATCH(1,($U$2=GRID!$B$31:$BI$31)*(КАЛЕНДАРЬ!$BI14=GRID!$B$33:$BI$33), 0)),
ROUNDUP(INDEX(GRID!$B$34:$BI$44,MATCH(S$7,GRID!$A$34:$A$44,0),MATCH(1,($U$2=GRID!$B$31:$BI$31)*(КАЛЕНДАРЬ!$BI14=GRID!$B$33:$BI$33),0))*(1-GRID!$B$69),0))</f>
        <v>46900</v>
      </c>
      <c r="T579" s="47" cm="1">
        <f t="array" ref="T579">IF($I$2="Открытый тариф",
INDEX(GRID!$B$47:$BI$57,MATCH(S$7,GRID!$A$47:$A$57,0),MATCH(1,($U$2=GRID!$B$31:$BI$31)*(КАЛЕНДАРЬ!$BI14=GRID!$B$33:$BI$33), 0)),
ROUNDUP(INDEX(GRID!$B$47:$BI$57,MATCH(S$7,GRID!$A$47:$A$57,0),MATCH(1,($U$2=GRID!$B$31:$BI$31)*(КАЛЕНДАРЬ!$BI14=GRID!$B$33:$BI$33),0))*(1-GRID!$B$69),0))</f>
        <v>49500</v>
      </c>
      <c r="U579" s="47" cm="1">
        <f t="array" ref="U579">IF($I$2="Открытый тариф",
INDEX(GRID!$B$34:$BI$44,MATCH(U$7,GRID!$A$34:$A$44,0),MATCH(1,($U$2=GRID!$B$31:$BI$31)*(КАЛЕНДАРЬ!$BI14=GRID!$B$33:$BI$33), 0)),
ROUNDUP(INDEX(GRID!$B$34:$BI$44,MATCH(U$7,GRID!$A$34:$A$44,0),MATCH(1,($U$2=GRID!$B$31:$BI$31)*(КАЛЕНДАРЬ!$BI14=GRID!$B$33:$BI$33),0))*(1-GRID!$B$69),0))</f>
        <v>53300</v>
      </c>
      <c r="V579" s="47" cm="1">
        <f t="array" ref="V579">IF($I$2="Открытый тариф",
INDEX(GRID!$B$47:$BI$57,MATCH(U$7,GRID!$A$47:$A$57,0),MATCH(1,($U$2=GRID!$B$31:$BI$31)*(КАЛЕНДАРЬ!$BI14=GRID!$B$33:$BI$33), 0)),
ROUNDUP(INDEX(GRID!$B$47:$BI$57,MATCH(U$7,GRID!$A$47:$A$57,0),MATCH(1,($U$2=GRID!$B$31:$BI$31)*(КАЛЕНДАРЬ!$BI14=GRID!$B$33:$BI$33),0))*(1-GRID!$B$69),0))</f>
        <v>55900</v>
      </c>
      <c r="W579" s="47" cm="1">
        <f t="array" ref="W579">IF($I$2="Открытый тариф",
INDEX(GRID!$B$34:$BI$44,MATCH(W$7,GRID!$A$34:$A$44,0),MATCH(1,($U$2=GRID!$B$31:$BI$31)*(КАЛЕНДАРЬ!$BI14=GRID!$B$33:$BI$33), 0)),
ROUNDUP(INDEX(GRID!$B$34:$BI$44,MATCH(W$7,GRID!$A$34:$A$44,0),MATCH(1,($U$2=GRID!$B$31:$BI$31)*(КАЛЕНДАРЬ!$BI14=GRID!$B$33:$BI$33),0))*(1-GRID!$B$69),0))</f>
        <v>167800</v>
      </c>
      <c r="X579" s="47" cm="1">
        <f t="array" ref="X579">IF($I$2="Открытый тариф",
INDEX(GRID!$B$47:$BI$57,MATCH(W$7,GRID!$A$47:$A$57,0),MATCH(1,($U$2=GRID!$B$31:$BI$31)*(КАЛЕНДАРЬ!$BI14=GRID!$B$33:$BI$33), 0)),
ROUNDUP(INDEX(GRID!$B$47:$BI$57,MATCH(W$7,GRID!$A$47:$A$57,0),MATCH(1,($U$2=GRID!$B$31:$BI$31)*(КАЛЕНДАРЬ!$BI14=GRID!$B$33:$BI$33),0))*(1-GRID!$B$69),0))</f>
        <v>170400</v>
      </c>
    </row>
    <row r="580" spans="1:24" x14ac:dyDescent="0.2">
      <c r="A580" s="117" t="s">
        <v>45</v>
      </c>
      <c r="B580" s="117">
        <v>12</v>
      </c>
      <c r="C580" s="47" cm="1">
        <f t="array" ref="C580">IF($I$2="Открытый тариф",
INDEX(GRID!$B$34:$BI$44,MATCH(C$7,GRID!$A$34:$A$44,0),MATCH(1,($U$2=GRID!$B$31:$BI$31)*(КАЛЕНДАРЬ!$BI15=GRID!$B$33:$BI$33), 0)),
ROUNDUP(INDEX(GRID!$B$34:$BI$44,MATCH(C$7,GRID!$A$34:$A$44,0),MATCH(1,($U$2=GRID!$B$31:$BI$31)*(КАЛЕНДАРЬ!$BI15=GRID!$B$33:$BI$33),0))*(1-GRID!$B$69),0))</f>
        <v>25200</v>
      </c>
      <c r="D580" s="47" cm="1">
        <f t="array" ref="D580">IF($I$2="Открытый тариф",
INDEX(GRID!$B$47:$BI$57,MATCH(C$7,GRID!$A$47:$A$57,0),MATCH(1,($U$2=GRID!$B$31:$BI$31)*(КАЛЕНДАРЬ!$BI15=GRID!$B$33:$BI$33), 0)),
ROUNDUP(INDEX(GRID!$B$47:$BI$57,MATCH(C$7,GRID!$A$47:$A$57,0),MATCH(1,($U$2=GRID!$B$31:$BI$31)*(КАЛЕНДАРЬ!$BI15=GRID!$B$33:$BI$33),0))*(1-GRID!$B$69),0))</f>
        <v>27800</v>
      </c>
      <c r="E580" s="47" cm="1">
        <f t="array" ref="E580">IF($I$2="Открытый тариф",
INDEX(GRID!$B$34:$BI$44,MATCH(E$7,GRID!$A$34:$A$44,0),MATCH(1,($U$2=GRID!$B$31:$BI$31)*(КАЛЕНДАРЬ!$BI15=GRID!$B$33:$BI$33), 0)),
ROUNDUP(INDEX(GRID!$B$34:$BI$44,MATCH(E$7,GRID!$A$34:$A$44,0),MATCH(1,($U$2=GRID!$B$31:$BI$31)*(КАЛЕНДАРЬ!$BI15=GRID!$B$33:$BI$33),0))*(1-GRID!$B$69),0))</f>
        <v>27200</v>
      </c>
      <c r="F580" s="47" cm="1">
        <f t="array" ref="F580">IF($I$2="Открытый тариф",
INDEX(GRID!$B$47:$BI$57,MATCH(E$7,GRID!$A$47:$A$57,0),MATCH(1,($U$2=GRID!$B$31:$BI$31)*(КАЛЕНДАРЬ!$BI15=GRID!$B$33:$BI$33), 0)),
ROUNDUP(INDEX(GRID!$B$47:$BI$57,MATCH(E$7,GRID!$A$47:$A$57,0),MATCH(1,($U$2=GRID!$B$31:$BI$31)*(КАЛЕНДАРЬ!$BI15=GRID!$B$33:$BI$33),0))*(1-GRID!$B$69),0))</f>
        <v>29800</v>
      </c>
      <c r="G580" s="47" cm="1">
        <f t="array" ref="G580">IF($I$2="Открытый тариф",
INDEX(GRID!$B$34:$BI$44,MATCH(G$7,GRID!$A$34:$A$44,0),MATCH(1,($U$2=GRID!$B$31:$BI$31)*(КАЛЕНДАРЬ!$BI15=GRID!$B$33:$BI$33), 0)),
ROUNDUP(INDEX(GRID!$B$34:$BI$44,MATCH(G$7,GRID!$A$34:$A$44,0),MATCH(1,($U$2=GRID!$B$31:$BI$31)*(КАЛЕНДАРЬ!$BI15=GRID!$B$33:$BI$33),0))*(1-GRID!$B$69),0))</f>
        <v>28300</v>
      </c>
      <c r="H580" s="47" cm="1">
        <f t="array" ref="H580">IF($I$2="Открытый тариф",
INDEX(GRID!$B$47:$BI$57,MATCH(G$7,GRID!$A$47:$A$57,0),MATCH(1,($U$2=GRID!$B$31:$BI$31)*(КАЛЕНДАРЬ!$BI15=GRID!$B$33:$BI$33), 0)),
ROUNDUP(INDEX(GRID!$B$47:$BI$57,MATCH(G$7,GRID!$A$47:$A$57,0),MATCH(1,($U$2=GRID!$B$31:$BI$31)*(КАЛЕНДАРЬ!$BI15=GRID!$B$33:$BI$33),0))*(1-GRID!$B$69),0))</f>
        <v>30900</v>
      </c>
      <c r="I580" s="47" cm="1">
        <f t="array" ref="I580">IF($I$2="Открытый тариф",
INDEX(GRID!$B$34:$BI$44,MATCH(I$7,GRID!$A$34:$A$44,0),MATCH(1,($U$2=GRID!$B$31:$BI$31)*(КАЛЕНДАРЬ!$BI15=GRID!$B$33:$BI$33), 0)),
ROUNDUP(INDEX(GRID!$B$34:$BI$44,MATCH(I$7,GRID!$A$34:$A$44,0),MATCH(1,($U$2=GRID!$B$31:$BI$31)*(КАЛЕНДАРЬ!$BI15=GRID!$B$33:$BI$33),0))*(1-GRID!$B$69),0))</f>
        <v>30300</v>
      </c>
      <c r="J580" s="47" cm="1">
        <f t="array" ref="J580">IF($I$2="Открытый тариф",
INDEX(GRID!$B$47:$BI$57,MATCH(I$7,GRID!$A$47:$A$57,0),MATCH(1,($U$2=GRID!$B$31:$BI$31)*(КАЛЕНДАРЬ!$BI15=GRID!$B$33:$BI$33), 0)),
ROUNDUP(INDEX(GRID!$B$47:$BI$57,MATCH(I$7,GRID!$A$47:$A$57,0),MATCH(1,($U$2=GRID!$B$31:$BI$31)*(КАЛЕНДАРЬ!$BI15=GRID!$B$33:$BI$33),0))*(1-GRID!$B$69),0))</f>
        <v>32900</v>
      </c>
      <c r="K580" s="47" cm="1">
        <f t="array" ref="K580">IF($I$2="Открытый тариф",
INDEX(GRID!$B$34:$BI$44,MATCH(K$7,GRID!$A$34:$A$44,0),MATCH(1,($U$2=GRID!$B$31:$BI$31)*(КАЛЕНДАРЬ!$BI15=GRID!$B$33:$BI$33), 0)),
ROUNDUP(INDEX(GRID!$B$34:$BI$44,MATCH(K$7,GRID!$A$34:$A$44,0),MATCH(1,($U$2=GRID!$B$31:$BI$31)*(КАЛЕНДАРЬ!$BI15=GRID!$B$33:$BI$33),0))*(1-GRID!$B$69),0))</f>
        <v>31400</v>
      </c>
      <c r="L580" s="47" cm="1">
        <f t="array" ref="L580">IF($I$2="Открытый тариф",
INDEX(GRID!$B$47:$BI$57,MATCH(K$7,GRID!$A$47:$A$57,0),MATCH(1,($U$2=GRID!$B$31:$BI$31)*(КАЛЕНДАРЬ!$BI15=GRID!$B$33:$BI$33), 0)),
ROUNDUP(INDEX(GRID!$B$47:$BI$57,MATCH(K$7,GRID!$A$47:$A$57,0),MATCH(1,($U$2=GRID!$B$31:$BI$31)*(КАЛЕНДАРЬ!$BI15=GRID!$B$33:$BI$33),0))*(1-GRID!$B$69),0))</f>
        <v>34000</v>
      </c>
      <c r="M580" s="47" cm="1">
        <f t="array" ref="M580">IF($I$2="Открытый тариф",
INDEX(GRID!$B$34:$BI$44,MATCH(M$7,GRID!$A$34:$A$44,0),MATCH(1,($U$2=GRID!$B$31:$BI$31)*(КАЛЕНДАРЬ!$BI15=GRID!$B$33:$BI$33), 0)),
ROUNDUP(INDEX(GRID!$B$34:$BI$44,MATCH(M$7,GRID!$A$34:$A$44,0),MATCH(1,($U$2=GRID!$B$31:$BI$31)*(КАЛЕНДАРЬ!$BI15=GRID!$B$33:$BI$33),0))*(1-GRID!$B$69),0))</f>
        <v>33400</v>
      </c>
      <c r="N580" s="47" cm="1">
        <f t="array" ref="N580">IF($I$2="Открытый тариф",
INDEX(GRID!$B$47:$BI$57,MATCH(M$7,GRID!$A$47:$A$57,0),MATCH(1,($U$2=GRID!$B$31:$BI$31)*(КАЛЕНДАРЬ!$BI15=GRID!$B$33:$BI$33), 0)),
ROUNDUP(INDEX(GRID!$B$47:$BI$57,MATCH(M$7,GRID!$A$47:$A$57,0),MATCH(1,($U$2=GRID!$B$31:$BI$31)*(КАЛЕНДАРЬ!$BI15=GRID!$B$33:$BI$33),0))*(1-GRID!$B$69),0))</f>
        <v>36000</v>
      </c>
      <c r="O580" s="47" cm="1">
        <f t="array" ref="O580">IF($I$2="Открытый тариф",
INDEX(GRID!$B$34:$BI$44,MATCH(O$7,GRID!$A$34:$A$44,0),MATCH(1,($U$2=GRID!$B$31:$BI$31)*(КАЛЕНДАРЬ!$BI15=GRID!$B$33:$BI$33), 0)),
ROUNDUP(INDEX(GRID!$B$34:$BI$44,MATCH(O$7,GRID!$A$34:$A$44,0),MATCH(1,($U$2=GRID!$B$31:$BI$31)*(КАЛЕНДАРЬ!$BI15=GRID!$B$33:$BI$33),0))*(1-GRID!$B$69),0))</f>
        <v>40900</v>
      </c>
      <c r="P580" s="47" cm="1">
        <f t="array" ref="P580">IF($I$2="Открытый тариф",
INDEX(GRID!$B$47:$BI$57,MATCH(O$7,GRID!$A$47:$A$57,0),MATCH(1,($U$2=GRID!$B$31:$BI$31)*(КАЛЕНДАРЬ!$BI15=GRID!$B$33:$BI$33), 0)),
ROUNDUP(INDEX(GRID!$B$47:$BI$57,MATCH(O$7,GRID!$A$47:$A$57,0),MATCH(1,($U$2=GRID!$B$31:$BI$31)*(КАЛЕНДАРЬ!$BI15=GRID!$B$33:$BI$33),0))*(1-GRID!$B$69),0))</f>
        <v>43500</v>
      </c>
      <c r="Q580" s="47" cm="1">
        <f t="array" ref="Q580">IF($I$2="Открытый тариф",
INDEX(GRID!$B$34:$BI$44,MATCH(Q$7,GRID!$A$34:$A$44,0),MATCH(1,($U$2=GRID!$B$31:$BI$31)*(КАЛЕНДАРЬ!$BI15=GRID!$B$33:$BI$33), 0)),
ROUNDUP(INDEX(GRID!$B$34:$BI$44,MATCH(Q$7,GRID!$A$34:$A$44,0),MATCH(1,($U$2=GRID!$B$31:$BI$31)*(КАЛЕНДАРЬ!$BI15=GRID!$B$33:$BI$33),0))*(1-GRID!$B$69),0))</f>
        <v>43100</v>
      </c>
      <c r="R580" s="47" cm="1">
        <f t="array" ref="R580">IF($I$2="Открытый тариф",
INDEX(GRID!$B$47:$BI$57,MATCH(Q$7,GRID!$A$47:$A$57,0),MATCH(1,($U$2=GRID!$B$31:$BI$31)*(КАЛЕНДАРЬ!$BI15=GRID!$B$33:$BI$33), 0)),
ROUNDUP(INDEX(GRID!$B$47:$BI$57,MATCH(Q$7,GRID!$A$47:$A$57,0),MATCH(1,($U$2=GRID!$B$31:$BI$31)*(КАЛЕНДАРЬ!$BI15=GRID!$B$33:$BI$33),0))*(1-GRID!$B$69),0))</f>
        <v>45700</v>
      </c>
      <c r="S580" s="47" cm="1">
        <f t="array" ref="S580">IF($I$2="Открытый тариф",
INDEX(GRID!$B$34:$BI$44,MATCH(S$7,GRID!$A$34:$A$44,0),MATCH(1,($U$2=GRID!$B$31:$BI$31)*(КАЛЕНДАРЬ!$BI15=GRID!$B$33:$BI$33), 0)),
ROUNDUP(INDEX(GRID!$B$34:$BI$44,MATCH(S$7,GRID!$A$34:$A$44,0),MATCH(1,($U$2=GRID!$B$31:$BI$31)*(КАЛЕНДАРЬ!$BI15=GRID!$B$33:$BI$33),0))*(1-GRID!$B$69),0))</f>
        <v>46900</v>
      </c>
      <c r="T580" s="47" cm="1">
        <f t="array" ref="T580">IF($I$2="Открытый тариф",
INDEX(GRID!$B$47:$BI$57,MATCH(S$7,GRID!$A$47:$A$57,0),MATCH(1,($U$2=GRID!$B$31:$BI$31)*(КАЛЕНДАРЬ!$BI15=GRID!$B$33:$BI$33), 0)),
ROUNDUP(INDEX(GRID!$B$47:$BI$57,MATCH(S$7,GRID!$A$47:$A$57,0),MATCH(1,($U$2=GRID!$B$31:$BI$31)*(КАЛЕНДАРЬ!$BI15=GRID!$B$33:$BI$33),0))*(1-GRID!$B$69),0))</f>
        <v>49500</v>
      </c>
      <c r="U580" s="47" cm="1">
        <f t="array" ref="U580">IF($I$2="Открытый тариф",
INDEX(GRID!$B$34:$BI$44,MATCH(U$7,GRID!$A$34:$A$44,0),MATCH(1,($U$2=GRID!$B$31:$BI$31)*(КАЛЕНДАРЬ!$BI15=GRID!$B$33:$BI$33), 0)),
ROUNDUP(INDEX(GRID!$B$34:$BI$44,MATCH(U$7,GRID!$A$34:$A$44,0),MATCH(1,($U$2=GRID!$B$31:$BI$31)*(КАЛЕНДАРЬ!$BI15=GRID!$B$33:$BI$33),0))*(1-GRID!$B$69),0))</f>
        <v>53300</v>
      </c>
      <c r="V580" s="47" cm="1">
        <f t="array" ref="V580">IF($I$2="Открытый тариф",
INDEX(GRID!$B$47:$BI$57,MATCH(U$7,GRID!$A$47:$A$57,0),MATCH(1,($U$2=GRID!$B$31:$BI$31)*(КАЛЕНДАРЬ!$BI15=GRID!$B$33:$BI$33), 0)),
ROUNDUP(INDEX(GRID!$B$47:$BI$57,MATCH(U$7,GRID!$A$47:$A$57,0),MATCH(1,($U$2=GRID!$B$31:$BI$31)*(КАЛЕНДАРЬ!$BI15=GRID!$B$33:$BI$33),0))*(1-GRID!$B$69),0))</f>
        <v>55900</v>
      </c>
      <c r="W580" s="47" cm="1">
        <f t="array" ref="W580">IF($I$2="Открытый тариф",
INDEX(GRID!$B$34:$BI$44,MATCH(W$7,GRID!$A$34:$A$44,0),MATCH(1,($U$2=GRID!$B$31:$BI$31)*(КАЛЕНДАРЬ!$BI15=GRID!$B$33:$BI$33), 0)),
ROUNDUP(INDEX(GRID!$B$34:$BI$44,MATCH(W$7,GRID!$A$34:$A$44,0),MATCH(1,($U$2=GRID!$B$31:$BI$31)*(КАЛЕНДАРЬ!$BI15=GRID!$B$33:$BI$33),0))*(1-GRID!$B$69),0))</f>
        <v>167800</v>
      </c>
      <c r="X580" s="47" cm="1">
        <f t="array" ref="X580">IF($I$2="Открытый тариф",
INDEX(GRID!$B$47:$BI$57,MATCH(W$7,GRID!$A$47:$A$57,0),MATCH(1,($U$2=GRID!$B$31:$BI$31)*(КАЛЕНДАРЬ!$BI15=GRID!$B$33:$BI$33), 0)),
ROUNDUP(INDEX(GRID!$B$47:$BI$57,MATCH(W$7,GRID!$A$47:$A$57,0),MATCH(1,($U$2=GRID!$B$31:$BI$31)*(КАЛЕНДАРЬ!$BI15=GRID!$B$33:$BI$33),0))*(1-GRID!$B$69),0))</f>
        <v>170400</v>
      </c>
    </row>
    <row r="581" spans="1:24" x14ac:dyDescent="0.2">
      <c r="A581" s="117" t="s">
        <v>46</v>
      </c>
      <c r="B581" s="117">
        <v>13</v>
      </c>
      <c r="C581" s="47" cm="1">
        <f t="array" ref="C581">IF($I$2="Открытый тариф",
INDEX(GRID!$B$34:$BI$44,MATCH(C$7,GRID!$A$34:$A$44,0),MATCH(1,($U$2=GRID!$B$31:$BI$31)*(КАЛЕНДАРЬ!$BI16=GRID!$B$33:$BI$33), 0)),
ROUNDUP(INDEX(GRID!$B$34:$BI$44,MATCH(C$7,GRID!$A$34:$A$44,0),MATCH(1,($U$2=GRID!$B$31:$BI$31)*(КАЛЕНДАРЬ!$BI16=GRID!$B$33:$BI$33),0))*(1-GRID!$B$69),0))</f>
        <v>25200</v>
      </c>
      <c r="D581" s="47" cm="1">
        <f t="array" ref="D581">IF($I$2="Открытый тариф",
INDEX(GRID!$B$47:$BI$57,MATCH(C$7,GRID!$A$47:$A$57,0),MATCH(1,($U$2=GRID!$B$31:$BI$31)*(КАЛЕНДАРЬ!$BI16=GRID!$B$33:$BI$33), 0)),
ROUNDUP(INDEX(GRID!$B$47:$BI$57,MATCH(C$7,GRID!$A$47:$A$57,0),MATCH(1,($U$2=GRID!$B$31:$BI$31)*(КАЛЕНДАРЬ!$BI16=GRID!$B$33:$BI$33),0))*(1-GRID!$B$69),0))</f>
        <v>27800</v>
      </c>
      <c r="E581" s="47" cm="1">
        <f t="array" ref="E581">IF($I$2="Открытый тариф",
INDEX(GRID!$B$34:$BI$44,MATCH(E$7,GRID!$A$34:$A$44,0),MATCH(1,($U$2=GRID!$B$31:$BI$31)*(КАЛЕНДАРЬ!$BI16=GRID!$B$33:$BI$33), 0)),
ROUNDUP(INDEX(GRID!$B$34:$BI$44,MATCH(E$7,GRID!$A$34:$A$44,0),MATCH(1,($U$2=GRID!$B$31:$BI$31)*(КАЛЕНДАРЬ!$BI16=GRID!$B$33:$BI$33),0))*(1-GRID!$B$69),0))</f>
        <v>27200</v>
      </c>
      <c r="F581" s="47" cm="1">
        <f t="array" ref="F581">IF($I$2="Открытый тариф",
INDEX(GRID!$B$47:$BI$57,MATCH(E$7,GRID!$A$47:$A$57,0),MATCH(1,($U$2=GRID!$B$31:$BI$31)*(КАЛЕНДАРЬ!$BI16=GRID!$B$33:$BI$33), 0)),
ROUNDUP(INDEX(GRID!$B$47:$BI$57,MATCH(E$7,GRID!$A$47:$A$57,0),MATCH(1,($U$2=GRID!$B$31:$BI$31)*(КАЛЕНДАРЬ!$BI16=GRID!$B$33:$BI$33),0))*(1-GRID!$B$69),0))</f>
        <v>29800</v>
      </c>
      <c r="G581" s="47" cm="1">
        <f t="array" ref="G581">IF($I$2="Открытый тариф",
INDEX(GRID!$B$34:$BI$44,MATCH(G$7,GRID!$A$34:$A$44,0),MATCH(1,($U$2=GRID!$B$31:$BI$31)*(КАЛЕНДАРЬ!$BI16=GRID!$B$33:$BI$33), 0)),
ROUNDUP(INDEX(GRID!$B$34:$BI$44,MATCH(G$7,GRID!$A$34:$A$44,0),MATCH(1,($U$2=GRID!$B$31:$BI$31)*(КАЛЕНДАРЬ!$BI16=GRID!$B$33:$BI$33),0))*(1-GRID!$B$69),0))</f>
        <v>28300</v>
      </c>
      <c r="H581" s="47" cm="1">
        <f t="array" ref="H581">IF($I$2="Открытый тариф",
INDEX(GRID!$B$47:$BI$57,MATCH(G$7,GRID!$A$47:$A$57,0),MATCH(1,($U$2=GRID!$B$31:$BI$31)*(КАЛЕНДАРЬ!$BI16=GRID!$B$33:$BI$33), 0)),
ROUNDUP(INDEX(GRID!$B$47:$BI$57,MATCH(G$7,GRID!$A$47:$A$57,0),MATCH(1,($U$2=GRID!$B$31:$BI$31)*(КАЛЕНДАРЬ!$BI16=GRID!$B$33:$BI$33),0))*(1-GRID!$B$69),0))</f>
        <v>30900</v>
      </c>
      <c r="I581" s="47" cm="1">
        <f t="array" ref="I581">IF($I$2="Открытый тариф",
INDEX(GRID!$B$34:$BI$44,MATCH(I$7,GRID!$A$34:$A$44,0),MATCH(1,($U$2=GRID!$B$31:$BI$31)*(КАЛЕНДАРЬ!$BI16=GRID!$B$33:$BI$33), 0)),
ROUNDUP(INDEX(GRID!$B$34:$BI$44,MATCH(I$7,GRID!$A$34:$A$44,0),MATCH(1,($U$2=GRID!$B$31:$BI$31)*(КАЛЕНДАРЬ!$BI16=GRID!$B$33:$BI$33),0))*(1-GRID!$B$69),0))</f>
        <v>30300</v>
      </c>
      <c r="J581" s="47" cm="1">
        <f t="array" ref="J581">IF($I$2="Открытый тариф",
INDEX(GRID!$B$47:$BI$57,MATCH(I$7,GRID!$A$47:$A$57,0),MATCH(1,($U$2=GRID!$B$31:$BI$31)*(КАЛЕНДАРЬ!$BI16=GRID!$B$33:$BI$33), 0)),
ROUNDUP(INDEX(GRID!$B$47:$BI$57,MATCH(I$7,GRID!$A$47:$A$57,0),MATCH(1,($U$2=GRID!$B$31:$BI$31)*(КАЛЕНДАРЬ!$BI16=GRID!$B$33:$BI$33),0))*(1-GRID!$B$69),0))</f>
        <v>32900</v>
      </c>
      <c r="K581" s="47" cm="1">
        <f t="array" ref="K581">IF($I$2="Открытый тариф",
INDEX(GRID!$B$34:$BI$44,MATCH(K$7,GRID!$A$34:$A$44,0),MATCH(1,($U$2=GRID!$B$31:$BI$31)*(КАЛЕНДАРЬ!$BI16=GRID!$B$33:$BI$33), 0)),
ROUNDUP(INDEX(GRID!$B$34:$BI$44,MATCH(K$7,GRID!$A$34:$A$44,0),MATCH(1,($U$2=GRID!$B$31:$BI$31)*(КАЛЕНДАРЬ!$BI16=GRID!$B$33:$BI$33),0))*(1-GRID!$B$69),0))</f>
        <v>31400</v>
      </c>
      <c r="L581" s="47" cm="1">
        <f t="array" ref="L581">IF($I$2="Открытый тариф",
INDEX(GRID!$B$47:$BI$57,MATCH(K$7,GRID!$A$47:$A$57,0),MATCH(1,($U$2=GRID!$B$31:$BI$31)*(КАЛЕНДАРЬ!$BI16=GRID!$B$33:$BI$33), 0)),
ROUNDUP(INDEX(GRID!$B$47:$BI$57,MATCH(K$7,GRID!$A$47:$A$57,0),MATCH(1,($U$2=GRID!$B$31:$BI$31)*(КАЛЕНДАРЬ!$BI16=GRID!$B$33:$BI$33),0))*(1-GRID!$B$69),0))</f>
        <v>34000</v>
      </c>
      <c r="M581" s="47" cm="1">
        <f t="array" ref="M581">IF($I$2="Открытый тариф",
INDEX(GRID!$B$34:$BI$44,MATCH(M$7,GRID!$A$34:$A$44,0),MATCH(1,($U$2=GRID!$B$31:$BI$31)*(КАЛЕНДАРЬ!$BI16=GRID!$B$33:$BI$33), 0)),
ROUNDUP(INDEX(GRID!$B$34:$BI$44,MATCH(M$7,GRID!$A$34:$A$44,0),MATCH(1,($U$2=GRID!$B$31:$BI$31)*(КАЛЕНДАРЬ!$BI16=GRID!$B$33:$BI$33),0))*(1-GRID!$B$69),0))</f>
        <v>33400</v>
      </c>
      <c r="N581" s="47" cm="1">
        <f t="array" ref="N581">IF($I$2="Открытый тариф",
INDEX(GRID!$B$47:$BI$57,MATCH(M$7,GRID!$A$47:$A$57,0),MATCH(1,($U$2=GRID!$B$31:$BI$31)*(КАЛЕНДАРЬ!$BI16=GRID!$B$33:$BI$33), 0)),
ROUNDUP(INDEX(GRID!$B$47:$BI$57,MATCH(M$7,GRID!$A$47:$A$57,0),MATCH(1,($U$2=GRID!$B$31:$BI$31)*(КАЛЕНДАРЬ!$BI16=GRID!$B$33:$BI$33),0))*(1-GRID!$B$69),0))</f>
        <v>36000</v>
      </c>
      <c r="O581" s="47" cm="1">
        <f t="array" ref="O581">IF($I$2="Открытый тариф",
INDEX(GRID!$B$34:$BI$44,MATCH(O$7,GRID!$A$34:$A$44,0),MATCH(1,($U$2=GRID!$B$31:$BI$31)*(КАЛЕНДАРЬ!$BI16=GRID!$B$33:$BI$33), 0)),
ROUNDUP(INDEX(GRID!$B$34:$BI$44,MATCH(O$7,GRID!$A$34:$A$44,0),MATCH(1,($U$2=GRID!$B$31:$BI$31)*(КАЛЕНДАРЬ!$BI16=GRID!$B$33:$BI$33),0))*(1-GRID!$B$69),0))</f>
        <v>40900</v>
      </c>
      <c r="P581" s="47" cm="1">
        <f t="array" ref="P581">IF($I$2="Открытый тариф",
INDEX(GRID!$B$47:$BI$57,MATCH(O$7,GRID!$A$47:$A$57,0),MATCH(1,($U$2=GRID!$B$31:$BI$31)*(КАЛЕНДАРЬ!$BI16=GRID!$B$33:$BI$33), 0)),
ROUNDUP(INDEX(GRID!$B$47:$BI$57,MATCH(O$7,GRID!$A$47:$A$57,0),MATCH(1,($U$2=GRID!$B$31:$BI$31)*(КАЛЕНДАРЬ!$BI16=GRID!$B$33:$BI$33),0))*(1-GRID!$B$69),0))</f>
        <v>43500</v>
      </c>
      <c r="Q581" s="47" cm="1">
        <f t="array" ref="Q581">IF($I$2="Открытый тариф",
INDEX(GRID!$B$34:$BI$44,MATCH(Q$7,GRID!$A$34:$A$44,0),MATCH(1,($U$2=GRID!$B$31:$BI$31)*(КАЛЕНДАРЬ!$BI16=GRID!$B$33:$BI$33), 0)),
ROUNDUP(INDEX(GRID!$B$34:$BI$44,MATCH(Q$7,GRID!$A$34:$A$44,0),MATCH(1,($U$2=GRID!$B$31:$BI$31)*(КАЛЕНДАРЬ!$BI16=GRID!$B$33:$BI$33),0))*(1-GRID!$B$69),0))</f>
        <v>43100</v>
      </c>
      <c r="R581" s="47" cm="1">
        <f t="array" ref="R581">IF($I$2="Открытый тариф",
INDEX(GRID!$B$47:$BI$57,MATCH(Q$7,GRID!$A$47:$A$57,0),MATCH(1,($U$2=GRID!$B$31:$BI$31)*(КАЛЕНДАРЬ!$BI16=GRID!$B$33:$BI$33), 0)),
ROUNDUP(INDEX(GRID!$B$47:$BI$57,MATCH(Q$7,GRID!$A$47:$A$57,0),MATCH(1,($U$2=GRID!$B$31:$BI$31)*(КАЛЕНДАРЬ!$BI16=GRID!$B$33:$BI$33),0))*(1-GRID!$B$69),0))</f>
        <v>45700</v>
      </c>
      <c r="S581" s="47" cm="1">
        <f t="array" ref="S581">IF($I$2="Открытый тариф",
INDEX(GRID!$B$34:$BI$44,MATCH(S$7,GRID!$A$34:$A$44,0),MATCH(1,($U$2=GRID!$B$31:$BI$31)*(КАЛЕНДАРЬ!$BI16=GRID!$B$33:$BI$33), 0)),
ROUNDUP(INDEX(GRID!$B$34:$BI$44,MATCH(S$7,GRID!$A$34:$A$44,0),MATCH(1,($U$2=GRID!$B$31:$BI$31)*(КАЛЕНДАРЬ!$BI16=GRID!$B$33:$BI$33),0))*(1-GRID!$B$69),0))</f>
        <v>46900</v>
      </c>
      <c r="T581" s="47" cm="1">
        <f t="array" ref="T581">IF($I$2="Открытый тариф",
INDEX(GRID!$B$47:$BI$57,MATCH(S$7,GRID!$A$47:$A$57,0),MATCH(1,($U$2=GRID!$B$31:$BI$31)*(КАЛЕНДАРЬ!$BI16=GRID!$B$33:$BI$33), 0)),
ROUNDUP(INDEX(GRID!$B$47:$BI$57,MATCH(S$7,GRID!$A$47:$A$57,0),MATCH(1,($U$2=GRID!$B$31:$BI$31)*(КАЛЕНДАРЬ!$BI16=GRID!$B$33:$BI$33),0))*(1-GRID!$B$69),0))</f>
        <v>49500</v>
      </c>
      <c r="U581" s="47" cm="1">
        <f t="array" ref="U581">IF($I$2="Открытый тариф",
INDEX(GRID!$B$34:$BI$44,MATCH(U$7,GRID!$A$34:$A$44,0),MATCH(1,($U$2=GRID!$B$31:$BI$31)*(КАЛЕНДАРЬ!$BI16=GRID!$B$33:$BI$33), 0)),
ROUNDUP(INDEX(GRID!$B$34:$BI$44,MATCH(U$7,GRID!$A$34:$A$44,0),MATCH(1,($U$2=GRID!$B$31:$BI$31)*(КАЛЕНДАРЬ!$BI16=GRID!$B$33:$BI$33),0))*(1-GRID!$B$69),0))</f>
        <v>53300</v>
      </c>
      <c r="V581" s="47" cm="1">
        <f t="array" ref="V581">IF($I$2="Открытый тариф",
INDEX(GRID!$B$47:$BI$57,MATCH(U$7,GRID!$A$47:$A$57,0),MATCH(1,($U$2=GRID!$B$31:$BI$31)*(КАЛЕНДАРЬ!$BI16=GRID!$B$33:$BI$33), 0)),
ROUNDUP(INDEX(GRID!$B$47:$BI$57,MATCH(U$7,GRID!$A$47:$A$57,0),MATCH(1,($U$2=GRID!$B$31:$BI$31)*(КАЛЕНДАРЬ!$BI16=GRID!$B$33:$BI$33),0))*(1-GRID!$B$69),0))</f>
        <v>55900</v>
      </c>
      <c r="W581" s="47" cm="1">
        <f t="array" ref="W581">IF($I$2="Открытый тариф",
INDEX(GRID!$B$34:$BI$44,MATCH(W$7,GRID!$A$34:$A$44,0),MATCH(1,($U$2=GRID!$B$31:$BI$31)*(КАЛЕНДАРЬ!$BI16=GRID!$B$33:$BI$33), 0)),
ROUNDUP(INDEX(GRID!$B$34:$BI$44,MATCH(W$7,GRID!$A$34:$A$44,0),MATCH(1,($U$2=GRID!$B$31:$BI$31)*(КАЛЕНДАРЬ!$BI16=GRID!$B$33:$BI$33),0))*(1-GRID!$B$69),0))</f>
        <v>167800</v>
      </c>
      <c r="X581" s="47" cm="1">
        <f t="array" ref="X581">IF($I$2="Открытый тариф",
INDEX(GRID!$B$47:$BI$57,MATCH(W$7,GRID!$A$47:$A$57,0),MATCH(1,($U$2=GRID!$B$31:$BI$31)*(КАЛЕНДАРЬ!$BI16=GRID!$B$33:$BI$33), 0)),
ROUNDUP(INDEX(GRID!$B$47:$BI$57,MATCH(W$7,GRID!$A$47:$A$57,0),MATCH(1,($U$2=GRID!$B$31:$BI$31)*(КАЛЕНДАРЬ!$BI16=GRID!$B$33:$BI$33),0))*(1-GRID!$B$69),0))</f>
        <v>170400</v>
      </c>
    </row>
    <row r="582" spans="1:24" x14ac:dyDescent="0.2">
      <c r="A582" s="117" t="s">
        <v>47</v>
      </c>
      <c r="B582" s="117">
        <v>14</v>
      </c>
      <c r="C582" s="47" cm="1">
        <f t="array" ref="C582">IF($I$2="Открытый тариф",
INDEX(GRID!$B$34:$BI$44,MATCH(C$7,GRID!$A$34:$A$44,0),MATCH(1,($U$2=GRID!$B$31:$BI$31)*(КАЛЕНДАРЬ!$BI17=GRID!$B$33:$BI$33), 0)),
ROUNDUP(INDEX(GRID!$B$34:$BI$44,MATCH(C$7,GRID!$A$34:$A$44,0),MATCH(1,($U$2=GRID!$B$31:$BI$31)*(КАЛЕНДАРЬ!$BI17=GRID!$B$33:$BI$33),0))*(1-GRID!$B$69),0))</f>
        <v>25200</v>
      </c>
      <c r="D582" s="47" cm="1">
        <f t="array" ref="D582">IF($I$2="Открытый тариф",
INDEX(GRID!$B$47:$BI$57,MATCH(C$7,GRID!$A$47:$A$57,0),MATCH(1,($U$2=GRID!$B$31:$BI$31)*(КАЛЕНДАРЬ!$BI17=GRID!$B$33:$BI$33), 0)),
ROUNDUP(INDEX(GRID!$B$47:$BI$57,MATCH(C$7,GRID!$A$47:$A$57,0),MATCH(1,($U$2=GRID!$B$31:$BI$31)*(КАЛЕНДАРЬ!$BI17=GRID!$B$33:$BI$33),0))*(1-GRID!$B$69),0))</f>
        <v>27800</v>
      </c>
      <c r="E582" s="47" cm="1">
        <f t="array" ref="E582">IF($I$2="Открытый тариф",
INDEX(GRID!$B$34:$BI$44,MATCH(E$7,GRID!$A$34:$A$44,0),MATCH(1,($U$2=GRID!$B$31:$BI$31)*(КАЛЕНДАРЬ!$BI17=GRID!$B$33:$BI$33), 0)),
ROUNDUP(INDEX(GRID!$B$34:$BI$44,MATCH(E$7,GRID!$A$34:$A$44,0),MATCH(1,($U$2=GRID!$B$31:$BI$31)*(КАЛЕНДАРЬ!$BI17=GRID!$B$33:$BI$33),0))*(1-GRID!$B$69),0))</f>
        <v>27200</v>
      </c>
      <c r="F582" s="47" cm="1">
        <f t="array" ref="F582">IF($I$2="Открытый тариф",
INDEX(GRID!$B$47:$BI$57,MATCH(E$7,GRID!$A$47:$A$57,0),MATCH(1,($U$2=GRID!$B$31:$BI$31)*(КАЛЕНДАРЬ!$BI17=GRID!$B$33:$BI$33), 0)),
ROUNDUP(INDEX(GRID!$B$47:$BI$57,MATCH(E$7,GRID!$A$47:$A$57,0),MATCH(1,($U$2=GRID!$B$31:$BI$31)*(КАЛЕНДАРЬ!$BI17=GRID!$B$33:$BI$33),0))*(1-GRID!$B$69),0))</f>
        <v>29800</v>
      </c>
      <c r="G582" s="47" cm="1">
        <f t="array" ref="G582">IF($I$2="Открытый тариф",
INDEX(GRID!$B$34:$BI$44,MATCH(G$7,GRID!$A$34:$A$44,0),MATCH(1,($U$2=GRID!$B$31:$BI$31)*(КАЛЕНДАРЬ!$BI17=GRID!$B$33:$BI$33), 0)),
ROUNDUP(INDEX(GRID!$B$34:$BI$44,MATCH(G$7,GRID!$A$34:$A$44,0),MATCH(1,($U$2=GRID!$B$31:$BI$31)*(КАЛЕНДАРЬ!$BI17=GRID!$B$33:$BI$33),0))*(1-GRID!$B$69),0))</f>
        <v>28300</v>
      </c>
      <c r="H582" s="47" cm="1">
        <f t="array" ref="H582">IF($I$2="Открытый тариф",
INDEX(GRID!$B$47:$BI$57,MATCH(G$7,GRID!$A$47:$A$57,0),MATCH(1,($U$2=GRID!$B$31:$BI$31)*(КАЛЕНДАРЬ!$BI17=GRID!$B$33:$BI$33), 0)),
ROUNDUP(INDEX(GRID!$B$47:$BI$57,MATCH(G$7,GRID!$A$47:$A$57,0),MATCH(1,($U$2=GRID!$B$31:$BI$31)*(КАЛЕНДАРЬ!$BI17=GRID!$B$33:$BI$33),0))*(1-GRID!$B$69),0))</f>
        <v>30900</v>
      </c>
      <c r="I582" s="47" cm="1">
        <f t="array" ref="I582">IF($I$2="Открытый тариф",
INDEX(GRID!$B$34:$BI$44,MATCH(I$7,GRID!$A$34:$A$44,0),MATCH(1,($U$2=GRID!$B$31:$BI$31)*(КАЛЕНДАРЬ!$BI17=GRID!$B$33:$BI$33), 0)),
ROUNDUP(INDEX(GRID!$B$34:$BI$44,MATCH(I$7,GRID!$A$34:$A$44,0),MATCH(1,($U$2=GRID!$B$31:$BI$31)*(КАЛЕНДАРЬ!$BI17=GRID!$B$33:$BI$33),0))*(1-GRID!$B$69),0))</f>
        <v>30300</v>
      </c>
      <c r="J582" s="47" cm="1">
        <f t="array" ref="J582">IF($I$2="Открытый тариф",
INDEX(GRID!$B$47:$BI$57,MATCH(I$7,GRID!$A$47:$A$57,0),MATCH(1,($U$2=GRID!$B$31:$BI$31)*(КАЛЕНДАРЬ!$BI17=GRID!$B$33:$BI$33), 0)),
ROUNDUP(INDEX(GRID!$B$47:$BI$57,MATCH(I$7,GRID!$A$47:$A$57,0),MATCH(1,($U$2=GRID!$B$31:$BI$31)*(КАЛЕНДАРЬ!$BI17=GRID!$B$33:$BI$33),0))*(1-GRID!$B$69),0))</f>
        <v>32900</v>
      </c>
      <c r="K582" s="47" cm="1">
        <f t="array" ref="K582">IF($I$2="Открытый тариф",
INDEX(GRID!$B$34:$BI$44,MATCH(K$7,GRID!$A$34:$A$44,0),MATCH(1,($U$2=GRID!$B$31:$BI$31)*(КАЛЕНДАРЬ!$BI17=GRID!$B$33:$BI$33), 0)),
ROUNDUP(INDEX(GRID!$B$34:$BI$44,MATCH(K$7,GRID!$A$34:$A$44,0),MATCH(1,($U$2=GRID!$B$31:$BI$31)*(КАЛЕНДАРЬ!$BI17=GRID!$B$33:$BI$33),0))*(1-GRID!$B$69),0))</f>
        <v>31400</v>
      </c>
      <c r="L582" s="47" cm="1">
        <f t="array" ref="L582">IF($I$2="Открытый тариф",
INDEX(GRID!$B$47:$BI$57,MATCH(K$7,GRID!$A$47:$A$57,0),MATCH(1,($U$2=GRID!$B$31:$BI$31)*(КАЛЕНДАРЬ!$BI17=GRID!$B$33:$BI$33), 0)),
ROUNDUP(INDEX(GRID!$B$47:$BI$57,MATCH(K$7,GRID!$A$47:$A$57,0),MATCH(1,($U$2=GRID!$B$31:$BI$31)*(КАЛЕНДАРЬ!$BI17=GRID!$B$33:$BI$33),0))*(1-GRID!$B$69),0))</f>
        <v>34000</v>
      </c>
      <c r="M582" s="47" cm="1">
        <f t="array" ref="M582">IF($I$2="Открытый тариф",
INDEX(GRID!$B$34:$BI$44,MATCH(M$7,GRID!$A$34:$A$44,0),MATCH(1,($U$2=GRID!$B$31:$BI$31)*(КАЛЕНДАРЬ!$BI17=GRID!$B$33:$BI$33), 0)),
ROUNDUP(INDEX(GRID!$B$34:$BI$44,MATCH(M$7,GRID!$A$34:$A$44,0),MATCH(1,($U$2=GRID!$B$31:$BI$31)*(КАЛЕНДАРЬ!$BI17=GRID!$B$33:$BI$33),0))*(1-GRID!$B$69),0))</f>
        <v>33400</v>
      </c>
      <c r="N582" s="47" cm="1">
        <f t="array" ref="N582">IF($I$2="Открытый тариф",
INDEX(GRID!$B$47:$BI$57,MATCH(M$7,GRID!$A$47:$A$57,0),MATCH(1,($U$2=GRID!$B$31:$BI$31)*(КАЛЕНДАРЬ!$BI17=GRID!$B$33:$BI$33), 0)),
ROUNDUP(INDEX(GRID!$B$47:$BI$57,MATCH(M$7,GRID!$A$47:$A$57,0),MATCH(1,($U$2=GRID!$B$31:$BI$31)*(КАЛЕНДАРЬ!$BI17=GRID!$B$33:$BI$33),0))*(1-GRID!$B$69),0))</f>
        <v>36000</v>
      </c>
      <c r="O582" s="47" cm="1">
        <f t="array" ref="O582">IF($I$2="Открытый тариф",
INDEX(GRID!$B$34:$BI$44,MATCH(O$7,GRID!$A$34:$A$44,0),MATCH(1,($U$2=GRID!$B$31:$BI$31)*(КАЛЕНДАРЬ!$BI17=GRID!$B$33:$BI$33), 0)),
ROUNDUP(INDEX(GRID!$B$34:$BI$44,MATCH(O$7,GRID!$A$34:$A$44,0),MATCH(1,($U$2=GRID!$B$31:$BI$31)*(КАЛЕНДАРЬ!$BI17=GRID!$B$33:$BI$33),0))*(1-GRID!$B$69),0))</f>
        <v>40900</v>
      </c>
      <c r="P582" s="47" cm="1">
        <f t="array" ref="P582">IF($I$2="Открытый тариф",
INDEX(GRID!$B$47:$BI$57,MATCH(O$7,GRID!$A$47:$A$57,0),MATCH(1,($U$2=GRID!$B$31:$BI$31)*(КАЛЕНДАРЬ!$BI17=GRID!$B$33:$BI$33), 0)),
ROUNDUP(INDEX(GRID!$B$47:$BI$57,MATCH(O$7,GRID!$A$47:$A$57,0),MATCH(1,($U$2=GRID!$B$31:$BI$31)*(КАЛЕНДАРЬ!$BI17=GRID!$B$33:$BI$33),0))*(1-GRID!$B$69),0))</f>
        <v>43500</v>
      </c>
      <c r="Q582" s="47" cm="1">
        <f t="array" ref="Q582">IF($I$2="Открытый тариф",
INDEX(GRID!$B$34:$BI$44,MATCH(Q$7,GRID!$A$34:$A$44,0),MATCH(1,($U$2=GRID!$B$31:$BI$31)*(КАЛЕНДАРЬ!$BI17=GRID!$B$33:$BI$33), 0)),
ROUNDUP(INDEX(GRID!$B$34:$BI$44,MATCH(Q$7,GRID!$A$34:$A$44,0),MATCH(1,($U$2=GRID!$B$31:$BI$31)*(КАЛЕНДАРЬ!$BI17=GRID!$B$33:$BI$33),0))*(1-GRID!$B$69),0))</f>
        <v>43100</v>
      </c>
      <c r="R582" s="47" cm="1">
        <f t="array" ref="R582">IF($I$2="Открытый тариф",
INDEX(GRID!$B$47:$BI$57,MATCH(Q$7,GRID!$A$47:$A$57,0),MATCH(1,($U$2=GRID!$B$31:$BI$31)*(КАЛЕНДАРЬ!$BI17=GRID!$B$33:$BI$33), 0)),
ROUNDUP(INDEX(GRID!$B$47:$BI$57,MATCH(Q$7,GRID!$A$47:$A$57,0),MATCH(1,($U$2=GRID!$B$31:$BI$31)*(КАЛЕНДАРЬ!$BI17=GRID!$B$33:$BI$33),0))*(1-GRID!$B$69),0))</f>
        <v>45700</v>
      </c>
      <c r="S582" s="47" cm="1">
        <f t="array" ref="S582">IF($I$2="Открытый тариф",
INDEX(GRID!$B$34:$BI$44,MATCH(S$7,GRID!$A$34:$A$44,0),MATCH(1,($U$2=GRID!$B$31:$BI$31)*(КАЛЕНДАРЬ!$BI17=GRID!$B$33:$BI$33), 0)),
ROUNDUP(INDEX(GRID!$B$34:$BI$44,MATCH(S$7,GRID!$A$34:$A$44,0),MATCH(1,($U$2=GRID!$B$31:$BI$31)*(КАЛЕНДАРЬ!$BI17=GRID!$B$33:$BI$33),0))*(1-GRID!$B$69),0))</f>
        <v>46900</v>
      </c>
      <c r="T582" s="47" cm="1">
        <f t="array" ref="T582">IF($I$2="Открытый тариф",
INDEX(GRID!$B$47:$BI$57,MATCH(S$7,GRID!$A$47:$A$57,0),MATCH(1,($U$2=GRID!$B$31:$BI$31)*(КАЛЕНДАРЬ!$BI17=GRID!$B$33:$BI$33), 0)),
ROUNDUP(INDEX(GRID!$B$47:$BI$57,MATCH(S$7,GRID!$A$47:$A$57,0),MATCH(1,($U$2=GRID!$B$31:$BI$31)*(КАЛЕНДАРЬ!$BI17=GRID!$B$33:$BI$33),0))*(1-GRID!$B$69),0))</f>
        <v>49500</v>
      </c>
      <c r="U582" s="47" cm="1">
        <f t="array" ref="U582">IF($I$2="Открытый тариф",
INDEX(GRID!$B$34:$BI$44,MATCH(U$7,GRID!$A$34:$A$44,0),MATCH(1,($U$2=GRID!$B$31:$BI$31)*(КАЛЕНДАРЬ!$BI17=GRID!$B$33:$BI$33), 0)),
ROUNDUP(INDEX(GRID!$B$34:$BI$44,MATCH(U$7,GRID!$A$34:$A$44,0),MATCH(1,($U$2=GRID!$B$31:$BI$31)*(КАЛЕНДАРЬ!$BI17=GRID!$B$33:$BI$33),0))*(1-GRID!$B$69),0))</f>
        <v>53300</v>
      </c>
      <c r="V582" s="47" cm="1">
        <f t="array" ref="V582">IF($I$2="Открытый тариф",
INDEX(GRID!$B$47:$BI$57,MATCH(U$7,GRID!$A$47:$A$57,0),MATCH(1,($U$2=GRID!$B$31:$BI$31)*(КАЛЕНДАРЬ!$BI17=GRID!$B$33:$BI$33), 0)),
ROUNDUP(INDEX(GRID!$B$47:$BI$57,MATCH(U$7,GRID!$A$47:$A$57,0),MATCH(1,($U$2=GRID!$B$31:$BI$31)*(КАЛЕНДАРЬ!$BI17=GRID!$B$33:$BI$33),0))*(1-GRID!$B$69),0))</f>
        <v>55900</v>
      </c>
      <c r="W582" s="47" cm="1">
        <f t="array" ref="W582">IF($I$2="Открытый тариф",
INDEX(GRID!$B$34:$BI$44,MATCH(W$7,GRID!$A$34:$A$44,0),MATCH(1,($U$2=GRID!$B$31:$BI$31)*(КАЛЕНДАРЬ!$BI17=GRID!$B$33:$BI$33), 0)),
ROUNDUP(INDEX(GRID!$B$34:$BI$44,MATCH(W$7,GRID!$A$34:$A$44,0),MATCH(1,($U$2=GRID!$B$31:$BI$31)*(КАЛЕНДАРЬ!$BI17=GRID!$B$33:$BI$33),0))*(1-GRID!$B$69),0))</f>
        <v>167800</v>
      </c>
      <c r="X582" s="47" cm="1">
        <f t="array" ref="X582">IF($I$2="Открытый тариф",
INDEX(GRID!$B$47:$BI$57,MATCH(W$7,GRID!$A$47:$A$57,0),MATCH(1,($U$2=GRID!$B$31:$BI$31)*(КАЛЕНДАРЬ!$BI17=GRID!$B$33:$BI$33), 0)),
ROUNDUP(INDEX(GRID!$B$47:$BI$57,MATCH(W$7,GRID!$A$47:$A$57,0),MATCH(1,($U$2=GRID!$B$31:$BI$31)*(КАЛЕНДАРЬ!$BI17=GRID!$B$33:$BI$33),0))*(1-GRID!$B$69),0))</f>
        <v>170400</v>
      </c>
    </row>
    <row r="583" spans="1:24" x14ac:dyDescent="0.2">
      <c r="A583" s="117" t="s">
        <v>48</v>
      </c>
      <c r="B583" s="117">
        <v>15</v>
      </c>
      <c r="C583" s="47" cm="1">
        <f t="array" ref="C583">IF($I$2="Открытый тариф",
INDEX(GRID!$B$34:$BI$44,MATCH(C$7,GRID!$A$34:$A$44,0),MATCH(1,($U$2=GRID!$B$31:$BI$31)*(КАЛЕНДАРЬ!$BI18=GRID!$B$33:$BI$33), 0)),
ROUNDUP(INDEX(GRID!$B$34:$BI$44,MATCH(C$7,GRID!$A$34:$A$44,0),MATCH(1,($U$2=GRID!$B$31:$BI$31)*(КАЛЕНДАРЬ!$BI18=GRID!$B$33:$BI$33),0))*(1-GRID!$B$69),0))</f>
        <v>25200</v>
      </c>
      <c r="D583" s="47" cm="1">
        <f t="array" ref="D583">IF($I$2="Открытый тариф",
INDEX(GRID!$B$47:$BI$57,MATCH(C$7,GRID!$A$47:$A$57,0),MATCH(1,($U$2=GRID!$B$31:$BI$31)*(КАЛЕНДАРЬ!$BI18=GRID!$B$33:$BI$33), 0)),
ROUNDUP(INDEX(GRID!$B$47:$BI$57,MATCH(C$7,GRID!$A$47:$A$57,0),MATCH(1,($U$2=GRID!$B$31:$BI$31)*(КАЛЕНДАРЬ!$BI18=GRID!$B$33:$BI$33),0))*(1-GRID!$B$69),0))</f>
        <v>27800</v>
      </c>
      <c r="E583" s="47" cm="1">
        <f t="array" ref="E583">IF($I$2="Открытый тариф",
INDEX(GRID!$B$34:$BI$44,MATCH(E$7,GRID!$A$34:$A$44,0),MATCH(1,($U$2=GRID!$B$31:$BI$31)*(КАЛЕНДАРЬ!$BI18=GRID!$B$33:$BI$33), 0)),
ROUNDUP(INDEX(GRID!$B$34:$BI$44,MATCH(E$7,GRID!$A$34:$A$44,0),MATCH(1,($U$2=GRID!$B$31:$BI$31)*(КАЛЕНДАРЬ!$BI18=GRID!$B$33:$BI$33),0))*(1-GRID!$B$69),0))</f>
        <v>27200</v>
      </c>
      <c r="F583" s="47" cm="1">
        <f t="array" ref="F583">IF($I$2="Открытый тариф",
INDEX(GRID!$B$47:$BI$57,MATCH(E$7,GRID!$A$47:$A$57,0),MATCH(1,($U$2=GRID!$B$31:$BI$31)*(КАЛЕНДАРЬ!$BI18=GRID!$B$33:$BI$33), 0)),
ROUNDUP(INDEX(GRID!$B$47:$BI$57,MATCH(E$7,GRID!$A$47:$A$57,0),MATCH(1,($U$2=GRID!$B$31:$BI$31)*(КАЛЕНДАРЬ!$BI18=GRID!$B$33:$BI$33),0))*(1-GRID!$B$69),0))</f>
        <v>29800</v>
      </c>
      <c r="G583" s="47" cm="1">
        <f t="array" ref="G583">IF($I$2="Открытый тариф",
INDEX(GRID!$B$34:$BI$44,MATCH(G$7,GRID!$A$34:$A$44,0),MATCH(1,($U$2=GRID!$B$31:$BI$31)*(КАЛЕНДАРЬ!$BI18=GRID!$B$33:$BI$33), 0)),
ROUNDUP(INDEX(GRID!$B$34:$BI$44,MATCH(G$7,GRID!$A$34:$A$44,0),MATCH(1,($U$2=GRID!$B$31:$BI$31)*(КАЛЕНДАРЬ!$BI18=GRID!$B$33:$BI$33),0))*(1-GRID!$B$69),0))</f>
        <v>28300</v>
      </c>
      <c r="H583" s="47" cm="1">
        <f t="array" ref="H583">IF($I$2="Открытый тариф",
INDEX(GRID!$B$47:$BI$57,MATCH(G$7,GRID!$A$47:$A$57,0),MATCH(1,($U$2=GRID!$B$31:$BI$31)*(КАЛЕНДАРЬ!$BI18=GRID!$B$33:$BI$33), 0)),
ROUNDUP(INDEX(GRID!$B$47:$BI$57,MATCH(G$7,GRID!$A$47:$A$57,0),MATCH(1,($U$2=GRID!$B$31:$BI$31)*(КАЛЕНДАРЬ!$BI18=GRID!$B$33:$BI$33),0))*(1-GRID!$B$69),0))</f>
        <v>30900</v>
      </c>
      <c r="I583" s="47" cm="1">
        <f t="array" ref="I583">IF($I$2="Открытый тариф",
INDEX(GRID!$B$34:$BI$44,MATCH(I$7,GRID!$A$34:$A$44,0),MATCH(1,($U$2=GRID!$B$31:$BI$31)*(КАЛЕНДАРЬ!$BI18=GRID!$B$33:$BI$33), 0)),
ROUNDUP(INDEX(GRID!$B$34:$BI$44,MATCH(I$7,GRID!$A$34:$A$44,0),MATCH(1,($U$2=GRID!$B$31:$BI$31)*(КАЛЕНДАРЬ!$BI18=GRID!$B$33:$BI$33),0))*(1-GRID!$B$69),0))</f>
        <v>30300</v>
      </c>
      <c r="J583" s="47" cm="1">
        <f t="array" ref="J583">IF($I$2="Открытый тариф",
INDEX(GRID!$B$47:$BI$57,MATCH(I$7,GRID!$A$47:$A$57,0),MATCH(1,($U$2=GRID!$B$31:$BI$31)*(КАЛЕНДАРЬ!$BI18=GRID!$B$33:$BI$33), 0)),
ROUNDUP(INDEX(GRID!$B$47:$BI$57,MATCH(I$7,GRID!$A$47:$A$57,0),MATCH(1,($U$2=GRID!$B$31:$BI$31)*(КАЛЕНДАРЬ!$BI18=GRID!$B$33:$BI$33),0))*(1-GRID!$B$69),0))</f>
        <v>32900</v>
      </c>
      <c r="K583" s="47" cm="1">
        <f t="array" ref="K583">IF($I$2="Открытый тариф",
INDEX(GRID!$B$34:$BI$44,MATCH(K$7,GRID!$A$34:$A$44,0),MATCH(1,($U$2=GRID!$B$31:$BI$31)*(КАЛЕНДАРЬ!$BI18=GRID!$B$33:$BI$33), 0)),
ROUNDUP(INDEX(GRID!$B$34:$BI$44,MATCH(K$7,GRID!$A$34:$A$44,0),MATCH(1,($U$2=GRID!$B$31:$BI$31)*(КАЛЕНДАРЬ!$BI18=GRID!$B$33:$BI$33),0))*(1-GRID!$B$69),0))</f>
        <v>31400</v>
      </c>
      <c r="L583" s="47" cm="1">
        <f t="array" ref="L583">IF($I$2="Открытый тариф",
INDEX(GRID!$B$47:$BI$57,MATCH(K$7,GRID!$A$47:$A$57,0),MATCH(1,($U$2=GRID!$B$31:$BI$31)*(КАЛЕНДАРЬ!$BI18=GRID!$B$33:$BI$33), 0)),
ROUNDUP(INDEX(GRID!$B$47:$BI$57,MATCH(K$7,GRID!$A$47:$A$57,0),MATCH(1,($U$2=GRID!$B$31:$BI$31)*(КАЛЕНДАРЬ!$BI18=GRID!$B$33:$BI$33),0))*(1-GRID!$B$69),0))</f>
        <v>34000</v>
      </c>
      <c r="M583" s="47" cm="1">
        <f t="array" ref="M583">IF($I$2="Открытый тариф",
INDEX(GRID!$B$34:$BI$44,MATCH(M$7,GRID!$A$34:$A$44,0),MATCH(1,($U$2=GRID!$B$31:$BI$31)*(КАЛЕНДАРЬ!$BI18=GRID!$B$33:$BI$33), 0)),
ROUNDUP(INDEX(GRID!$B$34:$BI$44,MATCH(M$7,GRID!$A$34:$A$44,0),MATCH(1,($U$2=GRID!$B$31:$BI$31)*(КАЛЕНДАРЬ!$BI18=GRID!$B$33:$BI$33),0))*(1-GRID!$B$69),0))</f>
        <v>33400</v>
      </c>
      <c r="N583" s="47" cm="1">
        <f t="array" ref="N583">IF($I$2="Открытый тариф",
INDEX(GRID!$B$47:$BI$57,MATCH(M$7,GRID!$A$47:$A$57,0),MATCH(1,($U$2=GRID!$B$31:$BI$31)*(КАЛЕНДАРЬ!$BI18=GRID!$B$33:$BI$33), 0)),
ROUNDUP(INDEX(GRID!$B$47:$BI$57,MATCH(M$7,GRID!$A$47:$A$57,0),MATCH(1,($U$2=GRID!$B$31:$BI$31)*(КАЛЕНДАРЬ!$BI18=GRID!$B$33:$BI$33),0))*(1-GRID!$B$69),0))</f>
        <v>36000</v>
      </c>
      <c r="O583" s="47" cm="1">
        <f t="array" ref="O583">IF($I$2="Открытый тариф",
INDEX(GRID!$B$34:$BI$44,MATCH(O$7,GRID!$A$34:$A$44,0),MATCH(1,($U$2=GRID!$B$31:$BI$31)*(КАЛЕНДАРЬ!$BI18=GRID!$B$33:$BI$33), 0)),
ROUNDUP(INDEX(GRID!$B$34:$BI$44,MATCH(O$7,GRID!$A$34:$A$44,0),MATCH(1,($U$2=GRID!$B$31:$BI$31)*(КАЛЕНДАРЬ!$BI18=GRID!$B$33:$BI$33),0))*(1-GRID!$B$69),0))</f>
        <v>40900</v>
      </c>
      <c r="P583" s="47" cm="1">
        <f t="array" ref="P583">IF($I$2="Открытый тариф",
INDEX(GRID!$B$47:$BI$57,MATCH(O$7,GRID!$A$47:$A$57,0),MATCH(1,($U$2=GRID!$B$31:$BI$31)*(КАЛЕНДАРЬ!$BI18=GRID!$B$33:$BI$33), 0)),
ROUNDUP(INDEX(GRID!$B$47:$BI$57,MATCH(O$7,GRID!$A$47:$A$57,0),MATCH(1,($U$2=GRID!$B$31:$BI$31)*(КАЛЕНДАРЬ!$BI18=GRID!$B$33:$BI$33),0))*(1-GRID!$B$69),0))</f>
        <v>43500</v>
      </c>
      <c r="Q583" s="47" cm="1">
        <f t="array" ref="Q583">IF($I$2="Открытый тариф",
INDEX(GRID!$B$34:$BI$44,MATCH(Q$7,GRID!$A$34:$A$44,0),MATCH(1,($U$2=GRID!$B$31:$BI$31)*(КАЛЕНДАРЬ!$BI18=GRID!$B$33:$BI$33), 0)),
ROUNDUP(INDEX(GRID!$B$34:$BI$44,MATCH(Q$7,GRID!$A$34:$A$44,0),MATCH(1,($U$2=GRID!$B$31:$BI$31)*(КАЛЕНДАРЬ!$BI18=GRID!$B$33:$BI$33),0))*(1-GRID!$B$69),0))</f>
        <v>43100</v>
      </c>
      <c r="R583" s="47" cm="1">
        <f t="array" ref="R583">IF($I$2="Открытый тариф",
INDEX(GRID!$B$47:$BI$57,MATCH(Q$7,GRID!$A$47:$A$57,0),MATCH(1,($U$2=GRID!$B$31:$BI$31)*(КАЛЕНДАРЬ!$BI18=GRID!$B$33:$BI$33), 0)),
ROUNDUP(INDEX(GRID!$B$47:$BI$57,MATCH(Q$7,GRID!$A$47:$A$57,0),MATCH(1,($U$2=GRID!$B$31:$BI$31)*(КАЛЕНДАРЬ!$BI18=GRID!$B$33:$BI$33),0))*(1-GRID!$B$69),0))</f>
        <v>45700</v>
      </c>
      <c r="S583" s="47" cm="1">
        <f t="array" ref="S583">IF($I$2="Открытый тариф",
INDEX(GRID!$B$34:$BI$44,MATCH(S$7,GRID!$A$34:$A$44,0),MATCH(1,($U$2=GRID!$B$31:$BI$31)*(КАЛЕНДАРЬ!$BI18=GRID!$B$33:$BI$33), 0)),
ROUNDUP(INDEX(GRID!$B$34:$BI$44,MATCH(S$7,GRID!$A$34:$A$44,0),MATCH(1,($U$2=GRID!$B$31:$BI$31)*(КАЛЕНДАРЬ!$BI18=GRID!$B$33:$BI$33),0))*(1-GRID!$B$69),0))</f>
        <v>46900</v>
      </c>
      <c r="T583" s="47" cm="1">
        <f t="array" ref="T583">IF($I$2="Открытый тариф",
INDEX(GRID!$B$47:$BI$57,MATCH(S$7,GRID!$A$47:$A$57,0),MATCH(1,($U$2=GRID!$B$31:$BI$31)*(КАЛЕНДАРЬ!$BI18=GRID!$B$33:$BI$33), 0)),
ROUNDUP(INDEX(GRID!$B$47:$BI$57,MATCH(S$7,GRID!$A$47:$A$57,0),MATCH(1,($U$2=GRID!$B$31:$BI$31)*(КАЛЕНДАРЬ!$BI18=GRID!$B$33:$BI$33),0))*(1-GRID!$B$69),0))</f>
        <v>49500</v>
      </c>
      <c r="U583" s="47" cm="1">
        <f t="array" ref="U583">IF($I$2="Открытый тариф",
INDEX(GRID!$B$34:$BI$44,MATCH(U$7,GRID!$A$34:$A$44,0),MATCH(1,($U$2=GRID!$B$31:$BI$31)*(КАЛЕНДАРЬ!$BI18=GRID!$B$33:$BI$33), 0)),
ROUNDUP(INDEX(GRID!$B$34:$BI$44,MATCH(U$7,GRID!$A$34:$A$44,0),MATCH(1,($U$2=GRID!$B$31:$BI$31)*(КАЛЕНДАРЬ!$BI18=GRID!$B$33:$BI$33),0))*(1-GRID!$B$69),0))</f>
        <v>53300</v>
      </c>
      <c r="V583" s="47" cm="1">
        <f t="array" ref="V583">IF($I$2="Открытый тариф",
INDEX(GRID!$B$47:$BI$57,MATCH(U$7,GRID!$A$47:$A$57,0),MATCH(1,($U$2=GRID!$B$31:$BI$31)*(КАЛЕНДАРЬ!$BI18=GRID!$B$33:$BI$33), 0)),
ROUNDUP(INDEX(GRID!$B$47:$BI$57,MATCH(U$7,GRID!$A$47:$A$57,0),MATCH(1,($U$2=GRID!$B$31:$BI$31)*(КАЛЕНДАРЬ!$BI18=GRID!$B$33:$BI$33),0))*(1-GRID!$B$69),0))</f>
        <v>55900</v>
      </c>
      <c r="W583" s="47" cm="1">
        <f t="array" ref="W583">IF($I$2="Открытый тариф",
INDEX(GRID!$B$34:$BI$44,MATCH(W$7,GRID!$A$34:$A$44,0),MATCH(1,($U$2=GRID!$B$31:$BI$31)*(КАЛЕНДАРЬ!$BI18=GRID!$B$33:$BI$33), 0)),
ROUNDUP(INDEX(GRID!$B$34:$BI$44,MATCH(W$7,GRID!$A$34:$A$44,0),MATCH(1,($U$2=GRID!$B$31:$BI$31)*(КАЛЕНДАРЬ!$BI18=GRID!$B$33:$BI$33),0))*(1-GRID!$B$69),0))</f>
        <v>167800</v>
      </c>
      <c r="X583" s="47" cm="1">
        <f t="array" ref="X583">IF($I$2="Открытый тариф",
INDEX(GRID!$B$47:$BI$57,MATCH(W$7,GRID!$A$47:$A$57,0),MATCH(1,($U$2=GRID!$B$31:$BI$31)*(КАЛЕНДАРЬ!$BI18=GRID!$B$33:$BI$33), 0)),
ROUNDUP(INDEX(GRID!$B$47:$BI$57,MATCH(W$7,GRID!$A$47:$A$57,0),MATCH(1,($U$2=GRID!$B$31:$BI$31)*(КАЛЕНДАРЬ!$BI18=GRID!$B$33:$BI$33),0))*(1-GRID!$B$69),0))</f>
        <v>170400</v>
      </c>
    </row>
    <row r="584" spans="1:24" x14ac:dyDescent="0.2">
      <c r="A584" s="117" t="s">
        <v>42</v>
      </c>
      <c r="B584" s="117">
        <v>16</v>
      </c>
      <c r="C584" s="47" cm="1">
        <f t="array" ref="C584">IF($I$2="Открытый тариф",
INDEX(GRID!$B$34:$BI$44,MATCH(C$7,GRID!$A$34:$A$44,0),MATCH(1,($U$2=GRID!$B$31:$BI$31)*(КАЛЕНДАРЬ!$BI19=GRID!$B$33:$BI$33), 0)),
ROUNDUP(INDEX(GRID!$B$34:$BI$44,MATCH(C$7,GRID!$A$34:$A$44,0),MATCH(1,($U$2=GRID!$B$31:$BI$31)*(КАЛЕНДАРЬ!$BI19=GRID!$B$33:$BI$33),0))*(1-GRID!$B$69),0))</f>
        <v>25200</v>
      </c>
      <c r="D584" s="47" cm="1">
        <f t="array" ref="D584">IF($I$2="Открытый тариф",
INDEX(GRID!$B$47:$BI$57,MATCH(C$7,GRID!$A$47:$A$57,0),MATCH(1,($U$2=GRID!$B$31:$BI$31)*(КАЛЕНДАРЬ!$BI19=GRID!$B$33:$BI$33), 0)),
ROUNDUP(INDEX(GRID!$B$47:$BI$57,MATCH(C$7,GRID!$A$47:$A$57,0),MATCH(1,($U$2=GRID!$B$31:$BI$31)*(КАЛЕНДАРЬ!$BI19=GRID!$B$33:$BI$33),0))*(1-GRID!$B$69),0))</f>
        <v>27800</v>
      </c>
      <c r="E584" s="47" cm="1">
        <f t="array" ref="E584">IF($I$2="Открытый тариф",
INDEX(GRID!$B$34:$BI$44,MATCH(E$7,GRID!$A$34:$A$44,0),MATCH(1,($U$2=GRID!$B$31:$BI$31)*(КАЛЕНДАРЬ!$BI19=GRID!$B$33:$BI$33), 0)),
ROUNDUP(INDEX(GRID!$B$34:$BI$44,MATCH(E$7,GRID!$A$34:$A$44,0),MATCH(1,($U$2=GRID!$B$31:$BI$31)*(КАЛЕНДАРЬ!$BI19=GRID!$B$33:$BI$33),0))*(1-GRID!$B$69),0))</f>
        <v>27200</v>
      </c>
      <c r="F584" s="47" cm="1">
        <f t="array" ref="F584">IF($I$2="Открытый тариф",
INDEX(GRID!$B$47:$BI$57,MATCH(E$7,GRID!$A$47:$A$57,0),MATCH(1,($U$2=GRID!$B$31:$BI$31)*(КАЛЕНДАРЬ!$BI19=GRID!$B$33:$BI$33), 0)),
ROUNDUP(INDEX(GRID!$B$47:$BI$57,MATCH(E$7,GRID!$A$47:$A$57,0),MATCH(1,($U$2=GRID!$B$31:$BI$31)*(КАЛЕНДАРЬ!$BI19=GRID!$B$33:$BI$33),0))*(1-GRID!$B$69),0))</f>
        <v>29800</v>
      </c>
      <c r="G584" s="47" cm="1">
        <f t="array" ref="G584">IF($I$2="Открытый тариф",
INDEX(GRID!$B$34:$BI$44,MATCH(G$7,GRID!$A$34:$A$44,0),MATCH(1,($U$2=GRID!$B$31:$BI$31)*(КАЛЕНДАРЬ!$BI19=GRID!$B$33:$BI$33), 0)),
ROUNDUP(INDEX(GRID!$B$34:$BI$44,MATCH(G$7,GRID!$A$34:$A$44,0),MATCH(1,($U$2=GRID!$B$31:$BI$31)*(КАЛЕНДАРЬ!$BI19=GRID!$B$33:$BI$33),0))*(1-GRID!$B$69),0))</f>
        <v>28300</v>
      </c>
      <c r="H584" s="47" cm="1">
        <f t="array" ref="H584">IF($I$2="Открытый тариф",
INDEX(GRID!$B$47:$BI$57,MATCH(G$7,GRID!$A$47:$A$57,0),MATCH(1,($U$2=GRID!$B$31:$BI$31)*(КАЛЕНДАРЬ!$BI19=GRID!$B$33:$BI$33), 0)),
ROUNDUP(INDEX(GRID!$B$47:$BI$57,MATCH(G$7,GRID!$A$47:$A$57,0),MATCH(1,($U$2=GRID!$B$31:$BI$31)*(КАЛЕНДАРЬ!$BI19=GRID!$B$33:$BI$33),0))*(1-GRID!$B$69),0))</f>
        <v>30900</v>
      </c>
      <c r="I584" s="47" cm="1">
        <f t="array" ref="I584">IF($I$2="Открытый тариф",
INDEX(GRID!$B$34:$BI$44,MATCH(I$7,GRID!$A$34:$A$44,0),MATCH(1,($U$2=GRID!$B$31:$BI$31)*(КАЛЕНДАРЬ!$BI19=GRID!$B$33:$BI$33), 0)),
ROUNDUP(INDEX(GRID!$B$34:$BI$44,MATCH(I$7,GRID!$A$34:$A$44,0),MATCH(1,($U$2=GRID!$B$31:$BI$31)*(КАЛЕНДАРЬ!$BI19=GRID!$B$33:$BI$33),0))*(1-GRID!$B$69),0))</f>
        <v>30300</v>
      </c>
      <c r="J584" s="47" cm="1">
        <f t="array" ref="J584">IF($I$2="Открытый тариф",
INDEX(GRID!$B$47:$BI$57,MATCH(I$7,GRID!$A$47:$A$57,0),MATCH(1,($U$2=GRID!$B$31:$BI$31)*(КАЛЕНДАРЬ!$BI19=GRID!$B$33:$BI$33), 0)),
ROUNDUP(INDEX(GRID!$B$47:$BI$57,MATCH(I$7,GRID!$A$47:$A$57,0),MATCH(1,($U$2=GRID!$B$31:$BI$31)*(КАЛЕНДАРЬ!$BI19=GRID!$B$33:$BI$33),0))*(1-GRID!$B$69),0))</f>
        <v>32900</v>
      </c>
      <c r="K584" s="47" cm="1">
        <f t="array" ref="K584">IF($I$2="Открытый тариф",
INDEX(GRID!$B$34:$BI$44,MATCH(K$7,GRID!$A$34:$A$44,0),MATCH(1,($U$2=GRID!$B$31:$BI$31)*(КАЛЕНДАРЬ!$BI19=GRID!$B$33:$BI$33), 0)),
ROUNDUP(INDEX(GRID!$B$34:$BI$44,MATCH(K$7,GRID!$A$34:$A$44,0),MATCH(1,($U$2=GRID!$B$31:$BI$31)*(КАЛЕНДАРЬ!$BI19=GRID!$B$33:$BI$33),0))*(1-GRID!$B$69),0))</f>
        <v>31400</v>
      </c>
      <c r="L584" s="47" cm="1">
        <f t="array" ref="L584">IF($I$2="Открытый тариф",
INDEX(GRID!$B$47:$BI$57,MATCH(K$7,GRID!$A$47:$A$57,0),MATCH(1,($U$2=GRID!$B$31:$BI$31)*(КАЛЕНДАРЬ!$BI19=GRID!$B$33:$BI$33), 0)),
ROUNDUP(INDEX(GRID!$B$47:$BI$57,MATCH(K$7,GRID!$A$47:$A$57,0),MATCH(1,($U$2=GRID!$B$31:$BI$31)*(КАЛЕНДАРЬ!$BI19=GRID!$B$33:$BI$33),0))*(1-GRID!$B$69),0))</f>
        <v>34000</v>
      </c>
      <c r="M584" s="47" cm="1">
        <f t="array" ref="M584">IF($I$2="Открытый тариф",
INDEX(GRID!$B$34:$BI$44,MATCH(M$7,GRID!$A$34:$A$44,0),MATCH(1,($U$2=GRID!$B$31:$BI$31)*(КАЛЕНДАРЬ!$BI19=GRID!$B$33:$BI$33), 0)),
ROUNDUP(INDEX(GRID!$B$34:$BI$44,MATCH(M$7,GRID!$A$34:$A$44,0),MATCH(1,($U$2=GRID!$B$31:$BI$31)*(КАЛЕНДАРЬ!$BI19=GRID!$B$33:$BI$33),0))*(1-GRID!$B$69),0))</f>
        <v>33400</v>
      </c>
      <c r="N584" s="47" cm="1">
        <f t="array" ref="N584">IF($I$2="Открытый тариф",
INDEX(GRID!$B$47:$BI$57,MATCH(M$7,GRID!$A$47:$A$57,0),MATCH(1,($U$2=GRID!$B$31:$BI$31)*(КАЛЕНДАРЬ!$BI19=GRID!$B$33:$BI$33), 0)),
ROUNDUP(INDEX(GRID!$B$47:$BI$57,MATCH(M$7,GRID!$A$47:$A$57,0),MATCH(1,($U$2=GRID!$B$31:$BI$31)*(КАЛЕНДАРЬ!$BI19=GRID!$B$33:$BI$33),0))*(1-GRID!$B$69),0))</f>
        <v>36000</v>
      </c>
      <c r="O584" s="47" cm="1">
        <f t="array" ref="O584">IF($I$2="Открытый тариф",
INDEX(GRID!$B$34:$BI$44,MATCH(O$7,GRID!$A$34:$A$44,0),MATCH(1,($U$2=GRID!$B$31:$BI$31)*(КАЛЕНДАРЬ!$BI19=GRID!$B$33:$BI$33), 0)),
ROUNDUP(INDEX(GRID!$B$34:$BI$44,MATCH(O$7,GRID!$A$34:$A$44,0),MATCH(1,($U$2=GRID!$B$31:$BI$31)*(КАЛЕНДАРЬ!$BI19=GRID!$B$33:$BI$33),0))*(1-GRID!$B$69),0))</f>
        <v>40900</v>
      </c>
      <c r="P584" s="47" cm="1">
        <f t="array" ref="P584">IF($I$2="Открытый тариф",
INDEX(GRID!$B$47:$BI$57,MATCH(O$7,GRID!$A$47:$A$57,0),MATCH(1,($U$2=GRID!$B$31:$BI$31)*(КАЛЕНДАРЬ!$BI19=GRID!$B$33:$BI$33), 0)),
ROUNDUP(INDEX(GRID!$B$47:$BI$57,MATCH(O$7,GRID!$A$47:$A$57,0),MATCH(1,($U$2=GRID!$B$31:$BI$31)*(КАЛЕНДАРЬ!$BI19=GRID!$B$33:$BI$33),0))*(1-GRID!$B$69),0))</f>
        <v>43500</v>
      </c>
      <c r="Q584" s="47" cm="1">
        <f t="array" ref="Q584">IF($I$2="Открытый тариф",
INDEX(GRID!$B$34:$BI$44,MATCH(Q$7,GRID!$A$34:$A$44,0),MATCH(1,($U$2=GRID!$B$31:$BI$31)*(КАЛЕНДАРЬ!$BI19=GRID!$B$33:$BI$33), 0)),
ROUNDUP(INDEX(GRID!$B$34:$BI$44,MATCH(Q$7,GRID!$A$34:$A$44,0),MATCH(1,($U$2=GRID!$B$31:$BI$31)*(КАЛЕНДАРЬ!$BI19=GRID!$B$33:$BI$33),0))*(1-GRID!$B$69),0))</f>
        <v>43100</v>
      </c>
      <c r="R584" s="47" cm="1">
        <f t="array" ref="R584">IF($I$2="Открытый тариф",
INDEX(GRID!$B$47:$BI$57,MATCH(Q$7,GRID!$A$47:$A$57,0),MATCH(1,($U$2=GRID!$B$31:$BI$31)*(КАЛЕНДАРЬ!$BI19=GRID!$B$33:$BI$33), 0)),
ROUNDUP(INDEX(GRID!$B$47:$BI$57,MATCH(Q$7,GRID!$A$47:$A$57,0),MATCH(1,($U$2=GRID!$B$31:$BI$31)*(КАЛЕНДАРЬ!$BI19=GRID!$B$33:$BI$33),0))*(1-GRID!$B$69),0))</f>
        <v>45700</v>
      </c>
      <c r="S584" s="47" cm="1">
        <f t="array" ref="S584">IF($I$2="Открытый тариф",
INDEX(GRID!$B$34:$BI$44,MATCH(S$7,GRID!$A$34:$A$44,0),MATCH(1,($U$2=GRID!$B$31:$BI$31)*(КАЛЕНДАРЬ!$BI19=GRID!$B$33:$BI$33), 0)),
ROUNDUP(INDEX(GRID!$B$34:$BI$44,MATCH(S$7,GRID!$A$34:$A$44,0),MATCH(1,($U$2=GRID!$B$31:$BI$31)*(КАЛЕНДАРЬ!$BI19=GRID!$B$33:$BI$33),0))*(1-GRID!$B$69),0))</f>
        <v>46900</v>
      </c>
      <c r="T584" s="47" cm="1">
        <f t="array" ref="T584">IF($I$2="Открытый тариф",
INDEX(GRID!$B$47:$BI$57,MATCH(S$7,GRID!$A$47:$A$57,0),MATCH(1,($U$2=GRID!$B$31:$BI$31)*(КАЛЕНДАРЬ!$BI19=GRID!$B$33:$BI$33), 0)),
ROUNDUP(INDEX(GRID!$B$47:$BI$57,MATCH(S$7,GRID!$A$47:$A$57,0),MATCH(1,($U$2=GRID!$B$31:$BI$31)*(КАЛЕНДАРЬ!$BI19=GRID!$B$33:$BI$33),0))*(1-GRID!$B$69),0))</f>
        <v>49500</v>
      </c>
      <c r="U584" s="47" cm="1">
        <f t="array" ref="U584">IF($I$2="Открытый тариф",
INDEX(GRID!$B$34:$BI$44,MATCH(U$7,GRID!$A$34:$A$44,0),MATCH(1,($U$2=GRID!$B$31:$BI$31)*(КАЛЕНДАРЬ!$BI19=GRID!$B$33:$BI$33), 0)),
ROUNDUP(INDEX(GRID!$B$34:$BI$44,MATCH(U$7,GRID!$A$34:$A$44,0),MATCH(1,($U$2=GRID!$B$31:$BI$31)*(КАЛЕНДАРЬ!$BI19=GRID!$B$33:$BI$33),0))*(1-GRID!$B$69),0))</f>
        <v>53300</v>
      </c>
      <c r="V584" s="47" cm="1">
        <f t="array" ref="V584">IF($I$2="Открытый тариф",
INDEX(GRID!$B$47:$BI$57,MATCH(U$7,GRID!$A$47:$A$57,0),MATCH(1,($U$2=GRID!$B$31:$BI$31)*(КАЛЕНДАРЬ!$BI19=GRID!$B$33:$BI$33), 0)),
ROUNDUP(INDEX(GRID!$B$47:$BI$57,MATCH(U$7,GRID!$A$47:$A$57,0),MATCH(1,($U$2=GRID!$B$31:$BI$31)*(КАЛЕНДАРЬ!$BI19=GRID!$B$33:$BI$33),0))*(1-GRID!$B$69),0))</f>
        <v>55900</v>
      </c>
      <c r="W584" s="47" cm="1">
        <f t="array" ref="W584">IF($I$2="Открытый тариф",
INDEX(GRID!$B$34:$BI$44,MATCH(W$7,GRID!$A$34:$A$44,0),MATCH(1,($U$2=GRID!$B$31:$BI$31)*(КАЛЕНДАРЬ!$BI19=GRID!$B$33:$BI$33), 0)),
ROUNDUP(INDEX(GRID!$B$34:$BI$44,MATCH(W$7,GRID!$A$34:$A$44,0),MATCH(1,($U$2=GRID!$B$31:$BI$31)*(КАЛЕНДАРЬ!$BI19=GRID!$B$33:$BI$33),0))*(1-GRID!$B$69),0))</f>
        <v>167800</v>
      </c>
      <c r="X584" s="47" cm="1">
        <f t="array" ref="X584">IF($I$2="Открытый тариф",
INDEX(GRID!$B$47:$BI$57,MATCH(W$7,GRID!$A$47:$A$57,0),MATCH(1,($U$2=GRID!$B$31:$BI$31)*(КАЛЕНДАРЬ!$BI19=GRID!$B$33:$BI$33), 0)),
ROUNDUP(INDEX(GRID!$B$47:$BI$57,MATCH(W$7,GRID!$A$47:$A$57,0),MATCH(1,($U$2=GRID!$B$31:$BI$31)*(КАЛЕНДАРЬ!$BI19=GRID!$B$33:$BI$33),0))*(1-GRID!$B$69),0))</f>
        <v>170400</v>
      </c>
    </row>
    <row r="585" spans="1:24" x14ac:dyDescent="0.2">
      <c r="A585" s="117" t="s">
        <v>43</v>
      </c>
      <c r="B585" s="117">
        <v>17</v>
      </c>
      <c r="C585" s="47" cm="1">
        <f t="array" ref="C585">IF($I$2="Открытый тариф",
INDEX(GRID!$B$34:$BI$44,MATCH(C$7,GRID!$A$34:$A$44,0),MATCH(1,($U$2=GRID!$B$31:$BI$31)*(КАЛЕНДАРЬ!$BI20=GRID!$B$33:$BI$33), 0)),
ROUNDUP(INDEX(GRID!$B$34:$BI$44,MATCH(C$7,GRID!$A$34:$A$44,0),MATCH(1,($U$2=GRID!$B$31:$BI$31)*(КАЛЕНДАРЬ!$BI20=GRID!$B$33:$BI$33),0))*(1-GRID!$B$69),0))</f>
        <v>25200</v>
      </c>
      <c r="D585" s="47" cm="1">
        <f t="array" ref="D585">IF($I$2="Открытый тариф",
INDEX(GRID!$B$47:$BI$57,MATCH(C$7,GRID!$A$47:$A$57,0),MATCH(1,($U$2=GRID!$B$31:$BI$31)*(КАЛЕНДАРЬ!$BI20=GRID!$B$33:$BI$33), 0)),
ROUNDUP(INDEX(GRID!$B$47:$BI$57,MATCH(C$7,GRID!$A$47:$A$57,0),MATCH(1,($U$2=GRID!$B$31:$BI$31)*(КАЛЕНДАРЬ!$BI20=GRID!$B$33:$BI$33),0))*(1-GRID!$B$69),0))</f>
        <v>27800</v>
      </c>
      <c r="E585" s="47" cm="1">
        <f t="array" ref="E585">IF($I$2="Открытый тариф",
INDEX(GRID!$B$34:$BI$44,MATCH(E$7,GRID!$A$34:$A$44,0),MATCH(1,($U$2=GRID!$B$31:$BI$31)*(КАЛЕНДАРЬ!$BI20=GRID!$B$33:$BI$33), 0)),
ROUNDUP(INDEX(GRID!$B$34:$BI$44,MATCH(E$7,GRID!$A$34:$A$44,0),MATCH(1,($U$2=GRID!$B$31:$BI$31)*(КАЛЕНДАРЬ!$BI20=GRID!$B$33:$BI$33),0))*(1-GRID!$B$69),0))</f>
        <v>27200</v>
      </c>
      <c r="F585" s="47" cm="1">
        <f t="array" ref="F585">IF($I$2="Открытый тариф",
INDEX(GRID!$B$47:$BI$57,MATCH(E$7,GRID!$A$47:$A$57,0),MATCH(1,($U$2=GRID!$B$31:$BI$31)*(КАЛЕНДАРЬ!$BI20=GRID!$B$33:$BI$33), 0)),
ROUNDUP(INDEX(GRID!$B$47:$BI$57,MATCH(E$7,GRID!$A$47:$A$57,0),MATCH(1,($U$2=GRID!$B$31:$BI$31)*(КАЛЕНДАРЬ!$BI20=GRID!$B$33:$BI$33),0))*(1-GRID!$B$69),0))</f>
        <v>29800</v>
      </c>
      <c r="G585" s="47" cm="1">
        <f t="array" ref="G585">IF($I$2="Открытый тариф",
INDEX(GRID!$B$34:$BI$44,MATCH(G$7,GRID!$A$34:$A$44,0),MATCH(1,($U$2=GRID!$B$31:$BI$31)*(КАЛЕНДАРЬ!$BI20=GRID!$B$33:$BI$33), 0)),
ROUNDUP(INDEX(GRID!$B$34:$BI$44,MATCH(G$7,GRID!$A$34:$A$44,0),MATCH(1,($U$2=GRID!$B$31:$BI$31)*(КАЛЕНДАРЬ!$BI20=GRID!$B$33:$BI$33),0))*(1-GRID!$B$69),0))</f>
        <v>28300</v>
      </c>
      <c r="H585" s="47" cm="1">
        <f t="array" ref="H585">IF($I$2="Открытый тариф",
INDEX(GRID!$B$47:$BI$57,MATCH(G$7,GRID!$A$47:$A$57,0),MATCH(1,($U$2=GRID!$B$31:$BI$31)*(КАЛЕНДАРЬ!$BI20=GRID!$B$33:$BI$33), 0)),
ROUNDUP(INDEX(GRID!$B$47:$BI$57,MATCH(G$7,GRID!$A$47:$A$57,0),MATCH(1,($U$2=GRID!$B$31:$BI$31)*(КАЛЕНДАРЬ!$BI20=GRID!$B$33:$BI$33),0))*(1-GRID!$B$69),0))</f>
        <v>30900</v>
      </c>
      <c r="I585" s="47" cm="1">
        <f t="array" ref="I585">IF($I$2="Открытый тариф",
INDEX(GRID!$B$34:$BI$44,MATCH(I$7,GRID!$A$34:$A$44,0),MATCH(1,($U$2=GRID!$B$31:$BI$31)*(КАЛЕНДАРЬ!$BI20=GRID!$B$33:$BI$33), 0)),
ROUNDUP(INDEX(GRID!$B$34:$BI$44,MATCH(I$7,GRID!$A$34:$A$44,0),MATCH(1,($U$2=GRID!$B$31:$BI$31)*(КАЛЕНДАРЬ!$BI20=GRID!$B$33:$BI$33),0))*(1-GRID!$B$69),0))</f>
        <v>30300</v>
      </c>
      <c r="J585" s="47" cm="1">
        <f t="array" ref="J585">IF($I$2="Открытый тариф",
INDEX(GRID!$B$47:$BI$57,MATCH(I$7,GRID!$A$47:$A$57,0),MATCH(1,($U$2=GRID!$B$31:$BI$31)*(КАЛЕНДАРЬ!$BI20=GRID!$B$33:$BI$33), 0)),
ROUNDUP(INDEX(GRID!$B$47:$BI$57,MATCH(I$7,GRID!$A$47:$A$57,0),MATCH(1,($U$2=GRID!$B$31:$BI$31)*(КАЛЕНДАРЬ!$BI20=GRID!$B$33:$BI$33),0))*(1-GRID!$B$69),0))</f>
        <v>32900</v>
      </c>
      <c r="K585" s="47" cm="1">
        <f t="array" ref="K585">IF($I$2="Открытый тариф",
INDEX(GRID!$B$34:$BI$44,MATCH(K$7,GRID!$A$34:$A$44,0),MATCH(1,($U$2=GRID!$B$31:$BI$31)*(КАЛЕНДАРЬ!$BI20=GRID!$B$33:$BI$33), 0)),
ROUNDUP(INDEX(GRID!$B$34:$BI$44,MATCH(K$7,GRID!$A$34:$A$44,0),MATCH(1,($U$2=GRID!$B$31:$BI$31)*(КАЛЕНДАРЬ!$BI20=GRID!$B$33:$BI$33),0))*(1-GRID!$B$69),0))</f>
        <v>31400</v>
      </c>
      <c r="L585" s="47" cm="1">
        <f t="array" ref="L585">IF($I$2="Открытый тариф",
INDEX(GRID!$B$47:$BI$57,MATCH(K$7,GRID!$A$47:$A$57,0),MATCH(1,($U$2=GRID!$B$31:$BI$31)*(КАЛЕНДАРЬ!$BI20=GRID!$B$33:$BI$33), 0)),
ROUNDUP(INDEX(GRID!$B$47:$BI$57,MATCH(K$7,GRID!$A$47:$A$57,0),MATCH(1,($U$2=GRID!$B$31:$BI$31)*(КАЛЕНДАРЬ!$BI20=GRID!$B$33:$BI$33),0))*(1-GRID!$B$69),0))</f>
        <v>34000</v>
      </c>
      <c r="M585" s="47" cm="1">
        <f t="array" ref="M585">IF($I$2="Открытый тариф",
INDEX(GRID!$B$34:$BI$44,MATCH(M$7,GRID!$A$34:$A$44,0),MATCH(1,($U$2=GRID!$B$31:$BI$31)*(КАЛЕНДАРЬ!$BI20=GRID!$B$33:$BI$33), 0)),
ROUNDUP(INDEX(GRID!$B$34:$BI$44,MATCH(M$7,GRID!$A$34:$A$44,0),MATCH(1,($U$2=GRID!$B$31:$BI$31)*(КАЛЕНДАРЬ!$BI20=GRID!$B$33:$BI$33),0))*(1-GRID!$B$69),0))</f>
        <v>33400</v>
      </c>
      <c r="N585" s="47" cm="1">
        <f t="array" ref="N585">IF($I$2="Открытый тариф",
INDEX(GRID!$B$47:$BI$57,MATCH(M$7,GRID!$A$47:$A$57,0),MATCH(1,($U$2=GRID!$B$31:$BI$31)*(КАЛЕНДАРЬ!$BI20=GRID!$B$33:$BI$33), 0)),
ROUNDUP(INDEX(GRID!$B$47:$BI$57,MATCH(M$7,GRID!$A$47:$A$57,0),MATCH(1,($U$2=GRID!$B$31:$BI$31)*(КАЛЕНДАРЬ!$BI20=GRID!$B$33:$BI$33),0))*(1-GRID!$B$69),0))</f>
        <v>36000</v>
      </c>
      <c r="O585" s="47" cm="1">
        <f t="array" ref="O585">IF($I$2="Открытый тариф",
INDEX(GRID!$B$34:$BI$44,MATCH(O$7,GRID!$A$34:$A$44,0),MATCH(1,($U$2=GRID!$B$31:$BI$31)*(КАЛЕНДАРЬ!$BI20=GRID!$B$33:$BI$33), 0)),
ROUNDUP(INDEX(GRID!$B$34:$BI$44,MATCH(O$7,GRID!$A$34:$A$44,0),MATCH(1,($U$2=GRID!$B$31:$BI$31)*(КАЛЕНДАРЬ!$BI20=GRID!$B$33:$BI$33),0))*(1-GRID!$B$69),0))</f>
        <v>40900</v>
      </c>
      <c r="P585" s="47" cm="1">
        <f t="array" ref="P585">IF($I$2="Открытый тариф",
INDEX(GRID!$B$47:$BI$57,MATCH(O$7,GRID!$A$47:$A$57,0),MATCH(1,($U$2=GRID!$B$31:$BI$31)*(КАЛЕНДАРЬ!$BI20=GRID!$B$33:$BI$33), 0)),
ROUNDUP(INDEX(GRID!$B$47:$BI$57,MATCH(O$7,GRID!$A$47:$A$57,0),MATCH(1,($U$2=GRID!$B$31:$BI$31)*(КАЛЕНДАРЬ!$BI20=GRID!$B$33:$BI$33),0))*(1-GRID!$B$69),0))</f>
        <v>43500</v>
      </c>
      <c r="Q585" s="47" cm="1">
        <f t="array" ref="Q585">IF($I$2="Открытый тариф",
INDEX(GRID!$B$34:$BI$44,MATCH(Q$7,GRID!$A$34:$A$44,0),MATCH(1,($U$2=GRID!$B$31:$BI$31)*(КАЛЕНДАРЬ!$BI20=GRID!$B$33:$BI$33), 0)),
ROUNDUP(INDEX(GRID!$B$34:$BI$44,MATCH(Q$7,GRID!$A$34:$A$44,0),MATCH(1,($U$2=GRID!$B$31:$BI$31)*(КАЛЕНДАРЬ!$BI20=GRID!$B$33:$BI$33),0))*(1-GRID!$B$69),0))</f>
        <v>43100</v>
      </c>
      <c r="R585" s="47" cm="1">
        <f t="array" ref="R585">IF($I$2="Открытый тариф",
INDEX(GRID!$B$47:$BI$57,MATCH(Q$7,GRID!$A$47:$A$57,0),MATCH(1,($U$2=GRID!$B$31:$BI$31)*(КАЛЕНДАРЬ!$BI20=GRID!$B$33:$BI$33), 0)),
ROUNDUP(INDEX(GRID!$B$47:$BI$57,MATCH(Q$7,GRID!$A$47:$A$57,0),MATCH(1,($U$2=GRID!$B$31:$BI$31)*(КАЛЕНДАРЬ!$BI20=GRID!$B$33:$BI$33),0))*(1-GRID!$B$69),0))</f>
        <v>45700</v>
      </c>
      <c r="S585" s="47" cm="1">
        <f t="array" ref="S585">IF($I$2="Открытый тариф",
INDEX(GRID!$B$34:$BI$44,MATCH(S$7,GRID!$A$34:$A$44,0),MATCH(1,($U$2=GRID!$B$31:$BI$31)*(КАЛЕНДАРЬ!$BI20=GRID!$B$33:$BI$33), 0)),
ROUNDUP(INDEX(GRID!$B$34:$BI$44,MATCH(S$7,GRID!$A$34:$A$44,0),MATCH(1,($U$2=GRID!$B$31:$BI$31)*(КАЛЕНДАРЬ!$BI20=GRID!$B$33:$BI$33),0))*(1-GRID!$B$69),0))</f>
        <v>46900</v>
      </c>
      <c r="T585" s="47" cm="1">
        <f t="array" ref="T585">IF($I$2="Открытый тариф",
INDEX(GRID!$B$47:$BI$57,MATCH(S$7,GRID!$A$47:$A$57,0),MATCH(1,($U$2=GRID!$B$31:$BI$31)*(КАЛЕНДАРЬ!$BI20=GRID!$B$33:$BI$33), 0)),
ROUNDUP(INDEX(GRID!$B$47:$BI$57,MATCH(S$7,GRID!$A$47:$A$57,0),MATCH(1,($U$2=GRID!$B$31:$BI$31)*(КАЛЕНДАРЬ!$BI20=GRID!$B$33:$BI$33),0))*(1-GRID!$B$69),0))</f>
        <v>49500</v>
      </c>
      <c r="U585" s="47" cm="1">
        <f t="array" ref="U585">IF($I$2="Открытый тариф",
INDEX(GRID!$B$34:$BI$44,MATCH(U$7,GRID!$A$34:$A$44,0),MATCH(1,($U$2=GRID!$B$31:$BI$31)*(КАЛЕНДАРЬ!$BI20=GRID!$B$33:$BI$33), 0)),
ROUNDUP(INDEX(GRID!$B$34:$BI$44,MATCH(U$7,GRID!$A$34:$A$44,0),MATCH(1,($U$2=GRID!$B$31:$BI$31)*(КАЛЕНДАРЬ!$BI20=GRID!$B$33:$BI$33),0))*(1-GRID!$B$69),0))</f>
        <v>53300</v>
      </c>
      <c r="V585" s="47" cm="1">
        <f t="array" ref="V585">IF($I$2="Открытый тариф",
INDEX(GRID!$B$47:$BI$57,MATCH(U$7,GRID!$A$47:$A$57,0),MATCH(1,($U$2=GRID!$B$31:$BI$31)*(КАЛЕНДАРЬ!$BI20=GRID!$B$33:$BI$33), 0)),
ROUNDUP(INDEX(GRID!$B$47:$BI$57,MATCH(U$7,GRID!$A$47:$A$57,0),MATCH(1,($U$2=GRID!$B$31:$BI$31)*(КАЛЕНДАРЬ!$BI20=GRID!$B$33:$BI$33),0))*(1-GRID!$B$69),0))</f>
        <v>55900</v>
      </c>
      <c r="W585" s="47" cm="1">
        <f t="array" ref="W585">IF($I$2="Открытый тариф",
INDEX(GRID!$B$34:$BI$44,MATCH(W$7,GRID!$A$34:$A$44,0),MATCH(1,($U$2=GRID!$B$31:$BI$31)*(КАЛЕНДАРЬ!$BI20=GRID!$B$33:$BI$33), 0)),
ROUNDUP(INDEX(GRID!$B$34:$BI$44,MATCH(W$7,GRID!$A$34:$A$44,0),MATCH(1,($U$2=GRID!$B$31:$BI$31)*(КАЛЕНДАРЬ!$BI20=GRID!$B$33:$BI$33),0))*(1-GRID!$B$69),0))</f>
        <v>167800</v>
      </c>
      <c r="X585" s="47" cm="1">
        <f t="array" ref="X585">IF($I$2="Открытый тариф",
INDEX(GRID!$B$47:$BI$57,MATCH(W$7,GRID!$A$47:$A$57,0),MATCH(1,($U$2=GRID!$B$31:$BI$31)*(КАЛЕНДАРЬ!$BI20=GRID!$B$33:$BI$33), 0)),
ROUNDUP(INDEX(GRID!$B$47:$BI$57,MATCH(W$7,GRID!$A$47:$A$57,0),MATCH(1,($U$2=GRID!$B$31:$BI$31)*(КАЛЕНДАРЬ!$BI20=GRID!$B$33:$BI$33),0))*(1-GRID!$B$69),0))</f>
        <v>170400</v>
      </c>
    </row>
    <row r="586" spans="1:24" x14ac:dyDescent="0.2">
      <c r="A586" s="117" t="s">
        <v>44</v>
      </c>
      <c r="B586" s="117">
        <v>18</v>
      </c>
      <c r="C586" s="47" cm="1">
        <f t="array" ref="C586">IF($I$2="Открытый тариф",
INDEX(GRID!$B$34:$BI$44,MATCH(C$7,GRID!$A$34:$A$44,0),MATCH(1,($U$2=GRID!$B$31:$BI$31)*(КАЛЕНДАРЬ!$BI21=GRID!$B$33:$BI$33), 0)),
ROUNDUP(INDEX(GRID!$B$34:$BI$44,MATCH(C$7,GRID!$A$34:$A$44,0),MATCH(1,($U$2=GRID!$B$31:$BI$31)*(КАЛЕНДАРЬ!$BI21=GRID!$B$33:$BI$33),0))*(1-GRID!$B$69),0))</f>
        <v>25200</v>
      </c>
      <c r="D586" s="47" cm="1">
        <f t="array" ref="D586">IF($I$2="Открытый тариф",
INDEX(GRID!$B$47:$BI$57,MATCH(C$7,GRID!$A$47:$A$57,0),MATCH(1,($U$2=GRID!$B$31:$BI$31)*(КАЛЕНДАРЬ!$BI21=GRID!$B$33:$BI$33), 0)),
ROUNDUP(INDEX(GRID!$B$47:$BI$57,MATCH(C$7,GRID!$A$47:$A$57,0),MATCH(1,($U$2=GRID!$B$31:$BI$31)*(КАЛЕНДАРЬ!$BI21=GRID!$B$33:$BI$33),0))*(1-GRID!$B$69),0))</f>
        <v>27800</v>
      </c>
      <c r="E586" s="47" cm="1">
        <f t="array" ref="E586">IF($I$2="Открытый тариф",
INDEX(GRID!$B$34:$BI$44,MATCH(E$7,GRID!$A$34:$A$44,0),MATCH(1,($U$2=GRID!$B$31:$BI$31)*(КАЛЕНДАРЬ!$BI21=GRID!$B$33:$BI$33), 0)),
ROUNDUP(INDEX(GRID!$B$34:$BI$44,MATCH(E$7,GRID!$A$34:$A$44,0),MATCH(1,($U$2=GRID!$B$31:$BI$31)*(КАЛЕНДАРЬ!$BI21=GRID!$B$33:$BI$33),0))*(1-GRID!$B$69),0))</f>
        <v>27200</v>
      </c>
      <c r="F586" s="47" cm="1">
        <f t="array" ref="F586">IF($I$2="Открытый тариф",
INDEX(GRID!$B$47:$BI$57,MATCH(E$7,GRID!$A$47:$A$57,0),MATCH(1,($U$2=GRID!$B$31:$BI$31)*(КАЛЕНДАРЬ!$BI21=GRID!$B$33:$BI$33), 0)),
ROUNDUP(INDEX(GRID!$B$47:$BI$57,MATCH(E$7,GRID!$A$47:$A$57,0),MATCH(1,($U$2=GRID!$B$31:$BI$31)*(КАЛЕНДАРЬ!$BI21=GRID!$B$33:$BI$33),0))*(1-GRID!$B$69),0))</f>
        <v>29800</v>
      </c>
      <c r="G586" s="47" cm="1">
        <f t="array" ref="G586">IF($I$2="Открытый тариф",
INDEX(GRID!$B$34:$BI$44,MATCH(G$7,GRID!$A$34:$A$44,0),MATCH(1,($U$2=GRID!$B$31:$BI$31)*(КАЛЕНДАРЬ!$BI21=GRID!$B$33:$BI$33), 0)),
ROUNDUP(INDEX(GRID!$B$34:$BI$44,MATCH(G$7,GRID!$A$34:$A$44,0),MATCH(1,($U$2=GRID!$B$31:$BI$31)*(КАЛЕНДАРЬ!$BI21=GRID!$B$33:$BI$33),0))*(1-GRID!$B$69),0))</f>
        <v>28300</v>
      </c>
      <c r="H586" s="47" cm="1">
        <f t="array" ref="H586">IF($I$2="Открытый тариф",
INDEX(GRID!$B$47:$BI$57,MATCH(G$7,GRID!$A$47:$A$57,0),MATCH(1,($U$2=GRID!$B$31:$BI$31)*(КАЛЕНДАРЬ!$BI21=GRID!$B$33:$BI$33), 0)),
ROUNDUP(INDEX(GRID!$B$47:$BI$57,MATCH(G$7,GRID!$A$47:$A$57,0),MATCH(1,($U$2=GRID!$B$31:$BI$31)*(КАЛЕНДАРЬ!$BI21=GRID!$B$33:$BI$33),0))*(1-GRID!$B$69),0))</f>
        <v>30900</v>
      </c>
      <c r="I586" s="47" cm="1">
        <f t="array" ref="I586">IF($I$2="Открытый тариф",
INDEX(GRID!$B$34:$BI$44,MATCH(I$7,GRID!$A$34:$A$44,0),MATCH(1,($U$2=GRID!$B$31:$BI$31)*(КАЛЕНДАРЬ!$BI21=GRID!$B$33:$BI$33), 0)),
ROUNDUP(INDEX(GRID!$B$34:$BI$44,MATCH(I$7,GRID!$A$34:$A$44,0),MATCH(1,($U$2=GRID!$B$31:$BI$31)*(КАЛЕНДАРЬ!$BI21=GRID!$B$33:$BI$33),0))*(1-GRID!$B$69),0))</f>
        <v>30300</v>
      </c>
      <c r="J586" s="47" cm="1">
        <f t="array" ref="J586">IF($I$2="Открытый тариф",
INDEX(GRID!$B$47:$BI$57,MATCH(I$7,GRID!$A$47:$A$57,0),MATCH(1,($U$2=GRID!$B$31:$BI$31)*(КАЛЕНДАРЬ!$BI21=GRID!$B$33:$BI$33), 0)),
ROUNDUP(INDEX(GRID!$B$47:$BI$57,MATCH(I$7,GRID!$A$47:$A$57,0),MATCH(1,($U$2=GRID!$B$31:$BI$31)*(КАЛЕНДАРЬ!$BI21=GRID!$B$33:$BI$33),0))*(1-GRID!$B$69),0))</f>
        <v>32900</v>
      </c>
      <c r="K586" s="47" cm="1">
        <f t="array" ref="K586">IF($I$2="Открытый тариф",
INDEX(GRID!$B$34:$BI$44,MATCH(K$7,GRID!$A$34:$A$44,0),MATCH(1,($U$2=GRID!$B$31:$BI$31)*(КАЛЕНДАРЬ!$BI21=GRID!$B$33:$BI$33), 0)),
ROUNDUP(INDEX(GRID!$B$34:$BI$44,MATCH(K$7,GRID!$A$34:$A$44,0),MATCH(1,($U$2=GRID!$B$31:$BI$31)*(КАЛЕНДАРЬ!$BI21=GRID!$B$33:$BI$33),0))*(1-GRID!$B$69),0))</f>
        <v>31400</v>
      </c>
      <c r="L586" s="47" cm="1">
        <f t="array" ref="L586">IF($I$2="Открытый тариф",
INDEX(GRID!$B$47:$BI$57,MATCH(K$7,GRID!$A$47:$A$57,0),MATCH(1,($U$2=GRID!$B$31:$BI$31)*(КАЛЕНДАРЬ!$BI21=GRID!$B$33:$BI$33), 0)),
ROUNDUP(INDEX(GRID!$B$47:$BI$57,MATCH(K$7,GRID!$A$47:$A$57,0),MATCH(1,($U$2=GRID!$B$31:$BI$31)*(КАЛЕНДАРЬ!$BI21=GRID!$B$33:$BI$33),0))*(1-GRID!$B$69),0))</f>
        <v>34000</v>
      </c>
      <c r="M586" s="47" cm="1">
        <f t="array" ref="M586">IF($I$2="Открытый тариф",
INDEX(GRID!$B$34:$BI$44,MATCH(M$7,GRID!$A$34:$A$44,0),MATCH(1,($U$2=GRID!$B$31:$BI$31)*(КАЛЕНДАРЬ!$BI21=GRID!$B$33:$BI$33), 0)),
ROUNDUP(INDEX(GRID!$B$34:$BI$44,MATCH(M$7,GRID!$A$34:$A$44,0),MATCH(1,($U$2=GRID!$B$31:$BI$31)*(КАЛЕНДАРЬ!$BI21=GRID!$B$33:$BI$33),0))*(1-GRID!$B$69),0))</f>
        <v>33400</v>
      </c>
      <c r="N586" s="47" cm="1">
        <f t="array" ref="N586">IF($I$2="Открытый тариф",
INDEX(GRID!$B$47:$BI$57,MATCH(M$7,GRID!$A$47:$A$57,0),MATCH(1,($U$2=GRID!$B$31:$BI$31)*(КАЛЕНДАРЬ!$BI21=GRID!$B$33:$BI$33), 0)),
ROUNDUP(INDEX(GRID!$B$47:$BI$57,MATCH(M$7,GRID!$A$47:$A$57,0),MATCH(1,($U$2=GRID!$B$31:$BI$31)*(КАЛЕНДАРЬ!$BI21=GRID!$B$33:$BI$33),0))*(1-GRID!$B$69),0))</f>
        <v>36000</v>
      </c>
      <c r="O586" s="47" cm="1">
        <f t="array" ref="O586">IF($I$2="Открытый тариф",
INDEX(GRID!$B$34:$BI$44,MATCH(O$7,GRID!$A$34:$A$44,0),MATCH(1,($U$2=GRID!$B$31:$BI$31)*(КАЛЕНДАРЬ!$BI21=GRID!$B$33:$BI$33), 0)),
ROUNDUP(INDEX(GRID!$B$34:$BI$44,MATCH(O$7,GRID!$A$34:$A$44,0),MATCH(1,($U$2=GRID!$B$31:$BI$31)*(КАЛЕНДАРЬ!$BI21=GRID!$B$33:$BI$33),0))*(1-GRID!$B$69),0))</f>
        <v>40900</v>
      </c>
      <c r="P586" s="47" cm="1">
        <f t="array" ref="P586">IF($I$2="Открытый тариф",
INDEX(GRID!$B$47:$BI$57,MATCH(O$7,GRID!$A$47:$A$57,0),MATCH(1,($U$2=GRID!$B$31:$BI$31)*(КАЛЕНДАРЬ!$BI21=GRID!$B$33:$BI$33), 0)),
ROUNDUP(INDEX(GRID!$B$47:$BI$57,MATCH(O$7,GRID!$A$47:$A$57,0),MATCH(1,($U$2=GRID!$B$31:$BI$31)*(КАЛЕНДАРЬ!$BI21=GRID!$B$33:$BI$33),0))*(1-GRID!$B$69),0))</f>
        <v>43500</v>
      </c>
      <c r="Q586" s="47" cm="1">
        <f t="array" ref="Q586">IF($I$2="Открытый тариф",
INDEX(GRID!$B$34:$BI$44,MATCH(Q$7,GRID!$A$34:$A$44,0),MATCH(1,($U$2=GRID!$B$31:$BI$31)*(КАЛЕНДАРЬ!$BI21=GRID!$B$33:$BI$33), 0)),
ROUNDUP(INDEX(GRID!$B$34:$BI$44,MATCH(Q$7,GRID!$A$34:$A$44,0),MATCH(1,($U$2=GRID!$B$31:$BI$31)*(КАЛЕНДАРЬ!$BI21=GRID!$B$33:$BI$33),0))*(1-GRID!$B$69),0))</f>
        <v>43100</v>
      </c>
      <c r="R586" s="47" cm="1">
        <f t="array" ref="R586">IF($I$2="Открытый тариф",
INDEX(GRID!$B$47:$BI$57,MATCH(Q$7,GRID!$A$47:$A$57,0),MATCH(1,($U$2=GRID!$B$31:$BI$31)*(КАЛЕНДАРЬ!$BI21=GRID!$B$33:$BI$33), 0)),
ROUNDUP(INDEX(GRID!$B$47:$BI$57,MATCH(Q$7,GRID!$A$47:$A$57,0),MATCH(1,($U$2=GRID!$B$31:$BI$31)*(КАЛЕНДАРЬ!$BI21=GRID!$B$33:$BI$33),0))*(1-GRID!$B$69),0))</f>
        <v>45700</v>
      </c>
      <c r="S586" s="47" cm="1">
        <f t="array" ref="S586">IF($I$2="Открытый тариф",
INDEX(GRID!$B$34:$BI$44,MATCH(S$7,GRID!$A$34:$A$44,0),MATCH(1,($U$2=GRID!$B$31:$BI$31)*(КАЛЕНДАРЬ!$BI21=GRID!$B$33:$BI$33), 0)),
ROUNDUP(INDEX(GRID!$B$34:$BI$44,MATCH(S$7,GRID!$A$34:$A$44,0),MATCH(1,($U$2=GRID!$B$31:$BI$31)*(КАЛЕНДАРЬ!$BI21=GRID!$B$33:$BI$33),0))*(1-GRID!$B$69),0))</f>
        <v>46900</v>
      </c>
      <c r="T586" s="47" cm="1">
        <f t="array" ref="T586">IF($I$2="Открытый тариф",
INDEX(GRID!$B$47:$BI$57,MATCH(S$7,GRID!$A$47:$A$57,0),MATCH(1,($U$2=GRID!$B$31:$BI$31)*(КАЛЕНДАРЬ!$BI21=GRID!$B$33:$BI$33), 0)),
ROUNDUP(INDEX(GRID!$B$47:$BI$57,MATCH(S$7,GRID!$A$47:$A$57,0),MATCH(1,($U$2=GRID!$B$31:$BI$31)*(КАЛЕНДАРЬ!$BI21=GRID!$B$33:$BI$33),0))*(1-GRID!$B$69),0))</f>
        <v>49500</v>
      </c>
      <c r="U586" s="47" cm="1">
        <f t="array" ref="U586">IF($I$2="Открытый тариф",
INDEX(GRID!$B$34:$BI$44,MATCH(U$7,GRID!$A$34:$A$44,0),MATCH(1,($U$2=GRID!$B$31:$BI$31)*(КАЛЕНДАРЬ!$BI21=GRID!$B$33:$BI$33), 0)),
ROUNDUP(INDEX(GRID!$B$34:$BI$44,MATCH(U$7,GRID!$A$34:$A$44,0),MATCH(1,($U$2=GRID!$B$31:$BI$31)*(КАЛЕНДАРЬ!$BI21=GRID!$B$33:$BI$33),0))*(1-GRID!$B$69),0))</f>
        <v>53300</v>
      </c>
      <c r="V586" s="47" cm="1">
        <f t="array" ref="V586">IF($I$2="Открытый тариф",
INDEX(GRID!$B$47:$BI$57,MATCH(U$7,GRID!$A$47:$A$57,0),MATCH(1,($U$2=GRID!$B$31:$BI$31)*(КАЛЕНДАРЬ!$BI21=GRID!$B$33:$BI$33), 0)),
ROUNDUP(INDEX(GRID!$B$47:$BI$57,MATCH(U$7,GRID!$A$47:$A$57,0),MATCH(1,($U$2=GRID!$B$31:$BI$31)*(КАЛЕНДАРЬ!$BI21=GRID!$B$33:$BI$33),0))*(1-GRID!$B$69),0))</f>
        <v>55900</v>
      </c>
      <c r="W586" s="47" cm="1">
        <f t="array" ref="W586">IF($I$2="Открытый тариф",
INDEX(GRID!$B$34:$BI$44,MATCH(W$7,GRID!$A$34:$A$44,0),MATCH(1,($U$2=GRID!$B$31:$BI$31)*(КАЛЕНДАРЬ!$BI21=GRID!$B$33:$BI$33), 0)),
ROUNDUP(INDEX(GRID!$B$34:$BI$44,MATCH(W$7,GRID!$A$34:$A$44,0),MATCH(1,($U$2=GRID!$B$31:$BI$31)*(КАЛЕНДАРЬ!$BI21=GRID!$B$33:$BI$33),0))*(1-GRID!$B$69),0))</f>
        <v>167800</v>
      </c>
      <c r="X586" s="47" cm="1">
        <f t="array" ref="X586">IF($I$2="Открытый тариф",
INDEX(GRID!$B$47:$BI$57,MATCH(W$7,GRID!$A$47:$A$57,0),MATCH(1,($U$2=GRID!$B$31:$BI$31)*(КАЛЕНДАРЬ!$BI21=GRID!$B$33:$BI$33), 0)),
ROUNDUP(INDEX(GRID!$B$47:$BI$57,MATCH(W$7,GRID!$A$47:$A$57,0),MATCH(1,($U$2=GRID!$B$31:$BI$31)*(КАЛЕНДАРЬ!$BI21=GRID!$B$33:$BI$33),0))*(1-GRID!$B$69),0))</f>
        <v>170400</v>
      </c>
    </row>
    <row r="587" spans="1:24" x14ac:dyDescent="0.2">
      <c r="A587" s="117" t="s">
        <v>45</v>
      </c>
      <c r="B587" s="117">
        <v>19</v>
      </c>
      <c r="C587" s="47" cm="1">
        <f t="array" ref="C587">IF($I$2="Открытый тариф",
INDEX(GRID!$B$34:$BI$44,MATCH(C$7,GRID!$A$34:$A$44,0),MATCH(1,($U$2=GRID!$B$31:$BI$31)*(КАЛЕНДАРЬ!$BI22=GRID!$B$33:$BI$33), 0)),
ROUNDUP(INDEX(GRID!$B$34:$BI$44,MATCH(C$7,GRID!$A$34:$A$44,0),MATCH(1,($U$2=GRID!$B$31:$BI$31)*(КАЛЕНДАРЬ!$BI22=GRID!$B$33:$BI$33),0))*(1-GRID!$B$69),0))</f>
        <v>25200</v>
      </c>
      <c r="D587" s="47" cm="1">
        <f t="array" ref="D587">IF($I$2="Открытый тариф",
INDEX(GRID!$B$47:$BI$57,MATCH(C$7,GRID!$A$47:$A$57,0),MATCH(1,($U$2=GRID!$B$31:$BI$31)*(КАЛЕНДАРЬ!$BI22=GRID!$B$33:$BI$33), 0)),
ROUNDUP(INDEX(GRID!$B$47:$BI$57,MATCH(C$7,GRID!$A$47:$A$57,0),MATCH(1,($U$2=GRID!$B$31:$BI$31)*(КАЛЕНДАРЬ!$BI22=GRID!$B$33:$BI$33),0))*(1-GRID!$B$69),0))</f>
        <v>27800</v>
      </c>
      <c r="E587" s="47" cm="1">
        <f t="array" ref="E587">IF($I$2="Открытый тариф",
INDEX(GRID!$B$34:$BI$44,MATCH(E$7,GRID!$A$34:$A$44,0),MATCH(1,($U$2=GRID!$B$31:$BI$31)*(КАЛЕНДАРЬ!$BI22=GRID!$B$33:$BI$33), 0)),
ROUNDUP(INDEX(GRID!$B$34:$BI$44,MATCH(E$7,GRID!$A$34:$A$44,0),MATCH(1,($U$2=GRID!$B$31:$BI$31)*(КАЛЕНДАРЬ!$BI22=GRID!$B$33:$BI$33),0))*(1-GRID!$B$69),0))</f>
        <v>27200</v>
      </c>
      <c r="F587" s="47" cm="1">
        <f t="array" ref="F587">IF($I$2="Открытый тариф",
INDEX(GRID!$B$47:$BI$57,MATCH(E$7,GRID!$A$47:$A$57,0),MATCH(1,($U$2=GRID!$B$31:$BI$31)*(КАЛЕНДАРЬ!$BI22=GRID!$B$33:$BI$33), 0)),
ROUNDUP(INDEX(GRID!$B$47:$BI$57,MATCH(E$7,GRID!$A$47:$A$57,0),MATCH(1,($U$2=GRID!$B$31:$BI$31)*(КАЛЕНДАРЬ!$BI22=GRID!$B$33:$BI$33),0))*(1-GRID!$B$69),0))</f>
        <v>29800</v>
      </c>
      <c r="G587" s="47" cm="1">
        <f t="array" ref="G587">IF($I$2="Открытый тариф",
INDEX(GRID!$B$34:$BI$44,MATCH(G$7,GRID!$A$34:$A$44,0),MATCH(1,($U$2=GRID!$B$31:$BI$31)*(КАЛЕНДАРЬ!$BI22=GRID!$B$33:$BI$33), 0)),
ROUNDUP(INDEX(GRID!$B$34:$BI$44,MATCH(G$7,GRID!$A$34:$A$44,0),MATCH(1,($U$2=GRID!$B$31:$BI$31)*(КАЛЕНДАРЬ!$BI22=GRID!$B$33:$BI$33),0))*(1-GRID!$B$69),0))</f>
        <v>28300</v>
      </c>
      <c r="H587" s="47" cm="1">
        <f t="array" ref="H587">IF($I$2="Открытый тариф",
INDEX(GRID!$B$47:$BI$57,MATCH(G$7,GRID!$A$47:$A$57,0),MATCH(1,($U$2=GRID!$B$31:$BI$31)*(КАЛЕНДАРЬ!$BI22=GRID!$B$33:$BI$33), 0)),
ROUNDUP(INDEX(GRID!$B$47:$BI$57,MATCH(G$7,GRID!$A$47:$A$57,0),MATCH(1,($U$2=GRID!$B$31:$BI$31)*(КАЛЕНДАРЬ!$BI22=GRID!$B$33:$BI$33),0))*(1-GRID!$B$69),0))</f>
        <v>30900</v>
      </c>
      <c r="I587" s="47" cm="1">
        <f t="array" ref="I587">IF($I$2="Открытый тариф",
INDEX(GRID!$B$34:$BI$44,MATCH(I$7,GRID!$A$34:$A$44,0),MATCH(1,($U$2=GRID!$B$31:$BI$31)*(КАЛЕНДАРЬ!$BI22=GRID!$B$33:$BI$33), 0)),
ROUNDUP(INDEX(GRID!$B$34:$BI$44,MATCH(I$7,GRID!$A$34:$A$44,0),MATCH(1,($U$2=GRID!$B$31:$BI$31)*(КАЛЕНДАРЬ!$BI22=GRID!$B$33:$BI$33),0))*(1-GRID!$B$69),0))</f>
        <v>30300</v>
      </c>
      <c r="J587" s="47" cm="1">
        <f t="array" ref="J587">IF($I$2="Открытый тариф",
INDEX(GRID!$B$47:$BI$57,MATCH(I$7,GRID!$A$47:$A$57,0),MATCH(1,($U$2=GRID!$B$31:$BI$31)*(КАЛЕНДАРЬ!$BI22=GRID!$B$33:$BI$33), 0)),
ROUNDUP(INDEX(GRID!$B$47:$BI$57,MATCH(I$7,GRID!$A$47:$A$57,0),MATCH(1,($U$2=GRID!$B$31:$BI$31)*(КАЛЕНДАРЬ!$BI22=GRID!$B$33:$BI$33),0))*(1-GRID!$B$69),0))</f>
        <v>32900</v>
      </c>
      <c r="K587" s="47" cm="1">
        <f t="array" ref="K587">IF($I$2="Открытый тариф",
INDEX(GRID!$B$34:$BI$44,MATCH(K$7,GRID!$A$34:$A$44,0),MATCH(1,($U$2=GRID!$B$31:$BI$31)*(КАЛЕНДАРЬ!$BI22=GRID!$B$33:$BI$33), 0)),
ROUNDUP(INDEX(GRID!$B$34:$BI$44,MATCH(K$7,GRID!$A$34:$A$44,0),MATCH(1,($U$2=GRID!$B$31:$BI$31)*(КАЛЕНДАРЬ!$BI22=GRID!$B$33:$BI$33),0))*(1-GRID!$B$69),0))</f>
        <v>31400</v>
      </c>
      <c r="L587" s="47" cm="1">
        <f t="array" ref="L587">IF($I$2="Открытый тариф",
INDEX(GRID!$B$47:$BI$57,MATCH(K$7,GRID!$A$47:$A$57,0),MATCH(1,($U$2=GRID!$B$31:$BI$31)*(КАЛЕНДАРЬ!$BI22=GRID!$B$33:$BI$33), 0)),
ROUNDUP(INDEX(GRID!$B$47:$BI$57,MATCH(K$7,GRID!$A$47:$A$57,0),MATCH(1,($U$2=GRID!$B$31:$BI$31)*(КАЛЕНДАРЬ!$BI22=GRID!$B$33:$BI$33),0))*(1-GRID!$B$69),0))</f>
        <v>34000</v>
      </c>
      <c r="M587" s="47" cm="1">
        <f t="array" ref="M587">IF($I$2="Открытый тариф",
INDEX(GRID!$B$34:$BI$44,MATCH(M$7,GRID!$A$34:$A$44,0),MATCH(1,($U$2=GRID!$B$31:$BI$31)*(КАЛЕНДАРЬ!$BI22=GRID!$B$33:$BI$33), 0)),
ROUNDUP(INDEX(GRID!$B$34:$BI$44,MATCH(M$7,GRID!$A$34:$A$44,0),MATCH(1,($U$2=GRID!$B$31:$BI$31)*(КАЛЕНДАРЬ!$BI22=GRID!$B$33:$BI$33),0))*(1-GRID!$B$69),0))</f>
        <v>33400</v>
      </c>
      <c r="N587" s="47" cm="1">
        <f t="array" ref="N587">IF($I$2="Открытый тариф",
INDEX(GRID!$B$47:$BI$57,MATCH(M$7,GRID!$A$47:$A$57,0),MATCH(1,($U$2=GRID!$B$31:$BI$31)*(КАЛЕНДАРЬ!$BI22=GRID!$B$33:$BI$33), 0)),
ROUNDUP(INDEX(GRID!$B$47:$BI$57,MATCH(M$7,GRID!$A$47:$A$57,0),MATCH(1,($U$2=GRID!$B$31:$BI$31)*(КАЛЕНДАРЬ!$BI22=GRID!$B$33:$BI$33),0))*(1-GRID!$B$69),0))</f>
        <v>36000</v>
      </c>
      <c r="O587" s="47" cm="1">
        <f t="array" ref="O587">IF($I$2="Открытый тариф",
INDEX(GRID!$B$34:$BI$44,MATCH(O$7,GRID!$A$34:$A$44,0),MATCH(1,($U$2=GRID!$B$31:$BI$31)*(КАЛЕНДАРЬ!$BI22=GRID!$B$33:$BI$33), 0)),
ROUNDUP(INDEX(GRID!$B$34:$BI$44,MATCH(O$7,GRID!$A$34:$A$44,0),MATCH(1,($U$2=GRID!$B$31:$BI$31)*(КАЛЕНДАРЬ!$BI22=GRID!$B$33:$BI$33),0))*(1-GRID!$B$69),0))</f>
        <v>40900</v>
      </c>
      <c r="P587" s="47" cm="1">
        <f t="array" ref="P587">IF($I$2="Открытый тариф",
INDEX(GRID!$B$47:$BI$57,MATCH(O$7,GRID!$A$47:$A$57,0),MATCH(1,($U$2=GRID!$B$31:$BI$31)*(КАЛЕНДАРЬ!$BI22=GRID!$B$33:$BI$33), 0)),
ROUNDUP(INDEX(GRID!$B$47:$BI$57,MATCH(O$7,GRID!$A$47:$A$57,0),MATCH(1,($U$2=GRID!$B$31:$BI$31)*(КАЛЕНДАРЬ!$BI22=GRID!$B$33:$BI$33),0))*(1-GRID!$B$69),0))</f>
        <v>43500</v>
      </c>
      <c r="Q587" s="47" cm="1">
        <f t="array" ref="Q587">IF($I$2="Открытый тариф",
INDEX(GRID!$B$34:$BI$44,MATCH(Q$7,GRID!$A$34:$A$44,0),MATCH(1,($U$2=GRID!$B$31:$BI$31)*(КАЛЕНДАРЬ!$BI22=GRID!$B$33:$BI$33), 0)),
ROUNDUP(INDEX(GRID!$B$34:$BI$44,MATCH(Q$7,GRID!$A$34:$A$44,0),MATCH(1,($U$2=GRID!$B$31:$BI$31)*(КАЛЕНДАРЬ!$BI22=GRID!$B$33:$BI$33),0))*(1-GRID!$B$69),0))</f>
        <v>43100</v>
      </c>
      <c r="R587" s="47" cm="1">
        <f t="array" ref="R587">IF($I$2="Открытый тариф",
INDEX(GRID!$B$47:$BI$57,MATCH(Q$7,GRID!$A$47:$A$57,0),MATCH(1,($U$2=GRID!$B$31:$BI$31)*(КАЛЕНДАРЬ!$BI22=GRID!$B$33:$BI$33), 0)),
ROUNDUP(INDEX(GRID!$B$47:$BI$57,MATCH(Q$7,GRID!$A$47:$A$57,0),MATCH(1,($U$2=GRID!$B$31:$BI$31)*(КАЛЕНДАРЬ!$BI22=GRID!$B$33:$BI$33),0))*(1-GRID!$B$69),0))</f>
        <v>45700</v>
      </c>
      <c r="S587" s="47" cm="1">
        <f t="array" ref="S587">IF($I$2="Открытый тариф",
INDEX(GRID!$B$34:$BI$44,MATCH(S$7,GRID!$A$34:$A$44,0),MATCH(1,($U$2=GRID!$B$31:$BI$31)*(КАЛЕНДАРЬ!$BI22=GRID!$B$33:$BI$33), 0)),
ROUNDUP(INDEX(GRID!$B$34:$BI$44,MATCH(S$7,GRID!$A$34:$A$44,0),MATCH(1,($U$2=GRID!$B$31:$BI$31)*(КАЛЕНДАРЬ!$BI22=GRID!$B$33:$BI$33),0))*(1-GRID!$B$69),0))</f>
        <v>46900</v>
      </c>
      <c r="T587" s="47" cm="1">
        <f t="array" ref="T587">IF($I$2="Открытый тариф",
INDEX(GRID!$B$47:$BI$57,MATCH(S$7,GRID!$A$47:$A$57,0),MATCH(1,($U$2=GRID!$B$31:$BI$31)*(КАЛЕНДАРЬ!$BI22=GRID!$B$33:$BI$33), 0)),
ROUNDUP(INDEX(GRID!$B$47:$BI$57,MATCH(S$7,GRID!$A$47:$A$57,0),MATCH(1,($U$2=GRID!$B$31:$BI$31)*(КАЛЕНДАРЬ!$BI22=GRID!$B$33:$BI$33),0))*(1-GRID!$B$69),0))</f>
        <v>49500</v>
      </c>
      <c r="U587" s="47" cm="1">
        <f t="array" ref="U587">IF($I$2="Открытый тариф",
INDEX(GRID!$B$34:$BI$44,MATCH(U$7,GRID!$A$34:$A$44,0),MATCH(1,($U$2=GRID!$B$31:$BI$31)*(КАЛЕНДАРЬ!$BI22=GRID!$B$33:$BI$33), 0)),
ROUNDUP(INDEX(GRID!$B$34:$BI$44,MATCH(U$7,GRID!$A$34:$A$44,0),MATCH(1,($U$2=GRID!$B$31:$BI$31)*(КАЛЕНДАРЬ!$BI22=GRID!$B$33:$BI$33),0))*(1-GRID!$B$69),0))</f>
        <v>53300</v>
      </c>
      <c r="V587" s="47" cm="1">
        <f t="array" ref="V587">IF($I$2="Открытый тариф",
INDEX(GRID!$B$47:$BI$57,MATCH(U$7,GRID!$A$47:$A$57,0),MATCH(1,($U$2=GRID!$B$31:$BI$31)*(КАЛЕНДАРЬ!$BI22=GRID!$B$33:$BI$33), 0)),
ROUNDUP(INDEX(GRID!$B$47:$BI$57,MATCH(U$7,GRID!$A$47:$A$57,0),MATCH(1,($U$2=GRID!$B$31:$BI$31)*(КАЛЕНДАРЬ!$BI22=GRID!$B$33:$BI$33),0))*(1-GRID!$B$69),0))</f>
        <v>55900</v>
      </c>
      <c r="W587" s="47" cm="1">
        <f t="array" ref="W587">IF($I$2="Открытый тариф",
INDEX(GRID!$B$34:$BI$44,MATCH(W$7,GRID!$A$34:$A$44,0),MATCH(1,($U$2=GRID!$B$31:$BI$31)*(КАЛЕНДАРЬ!$BI22=GRID!$B$33:$BI$33), 0)),
ROUNDUP(INDEX(GRID!$B$34:$BI$44,MATCH(W$7,GRID!$A$34:$A$44,0),MATCH(1,($U$2=GRID!$B$31:$BI$31)*(КАЛЕНДАРЬ!$BI22=GRID!$B$33:$BI$33),0))*(1-GRID!$B$69),0))</f>
        <v>167800</v>
      </c>
      <c r="X587" s="47" cm="1">
        <f t="array" ref="X587">IF($I$2="Открытый тариф",
INDEX(GRID!$B$47:$BI$57,MATCH(W$7,GRID!$A$47:$A$57,0),MATCH(1,($U$2=GRID!$B$31:$BI$31)*(КАЛЕНДАРЬ!$BI22=GRID!$B$33:$BI$33), 0)),
ROUNDUP(INDEX(GRID!$B$47:$BI$57,MATCH(W$7,GRID!$A$47:$A$57,0),MATCH(1,($U$2=GRID!$B$31:$BI$31)*(КАЛЕНДАРЬ!$BI22=GRID!$B$33:$BI$33),0))*(1-GRID!$B$69),0))</f>
        <v>170400</v>
      </c>
    </row>
    <row r="588" spans="1:24" x14ac:dyDescent="0.2">
      <c r="A588" s="117" t="s">
        <v>46</v>
      </c>
      <c r="B588" s="117">
        <v>20</v>
      </c>
      <c r="C588" s="47" cm="1">
        <f t="array" ref="C588">IF($I$2="Открытый тариф",
INDEX(GRID!$B$34:$BI$44,MATCH(C$7,GRID!$A$34:$A$44,0),MATCH(1,($U$2=GRID!$B$31:$BI$31)*(КАЛЕНДАРЬ!$BI23=GRID!$B$33:$BI$33), 0)),
ROUNDUP(INDEX(GRID!$B$34:$BI$44,MATCH(C$7,GRID!$A$34:$A$44,0),MATCH(1,($U$2=GRID!$B$31:$BI$31)*(КАЛЕНДАРЬ!$BI23=GRID!$B$33:$BI$33),0))*(1-GRID!$B$69),0))</f>
        <v>25200</v>
      </c>
      <c r="D588" s="47" cm="1">
        <f t="array" ref="D588">IF($I$2="Открытый тариф",
INDEX(GRID!$B$47:$BI$57,MATCH(C$7,GRID!$A$47:$A$57,0),MATCH(1,($U$2=GRID!$B$31:$BI$31)*(КАЛЕНДАРЬ!$BI23=GRID!$B$33:$BI$33), 0)),
ROUNDUP(INDEX(GRID!$B$47:$BI$57,MATCH(C$7,GRID!$A$47:$A$57,0),MATCH(1,($U$2=GRID!$B$31:$BI$31)*(КАЛЕНДАРЬ!$BI23=GRID!$B$33:$BI$33),0))*(1-GRID!$B$69),0))</f>
        <v>27800</v>
      </c>
      <c r="E588" s="47" cm="1">
        <f t="array" ref="E588">IF($I$2="Открытый тариф",
INDEX(GRID!$B$34:$BI$44,MATCH(E$7,GRID!$A$34:$A$44,0),MATCH(1,($U$2=GRID!$B$31:$BI$31)*(КАЛЕНДАРЬ!$BI23=GRID!$B$33:$BI$33), 0)),
ROUNDUP(INDEX(GRID!$B$34:$BI$44,MATCH(E$7,GRID!$A$34:$A$44,0),MATCH(1,($U$2=GRID!$B$31:$BI$31)*(КАЛЕНДАРЬ!$BI23=GRID!$B$33:$BI$33),0))*(1-GRID!$B$69),0))</f>
        <v>27200</v>
      </c>
      <c r="F588" s="47" cm="1">
        <f t="array" ref="F588">IF($I$2="Открытый тариф",
INDEX(GRID!$B$47:$BI$57,MATCH(E$7,GRID!$A$47:$A$57,0),MATCH(1,($U$2=GRID!$B$31:$BI$31)*(КАЛЕНДАРЬ!$BI23=GRID!$B$33:$BI$33), 0)),
ROUNDUP(INDEX(GRID!$B$47:$BI$57,MATCH(E$7,GRID!$A$47:$A$57,0),MATCH(1,($U$2=GRID!$B$31:$BI$31)*(КАЛЕНДАРЬ!$BI23=GRID!$B$33:$BI$33),0))*(1-GRID!$B$69),0))</f>
        <v>29800</v>
      </c>
      <c r="G588" s="47" cm="1">
        <f t="array" ref="G588">IF($I$2="Открытый тариф",
INDEX(GRID!$B$34:$BI$44,MATCH(G$7,GRID!$A$34:$A$44,0),MATCH(1,($U$2=GRID!$B$31:$BI$31)*(КАЛЕНДАРЬ!$BI23=GRID!$B$33:$BI$33), 0)),
ROUNDUP(INDEX(GRID!$B$34:$BI$44,MATCH(G$7,GRID!$A$34:$A$44,0),MATCH(1,($U$2=GRID!$B$31:$BI$31)*(КАЛЕНДАРЬ!$BI23=GRID!$B$33:$BI$33),0))*(1-GRID!$B$69),0))</f>
        <v>28300</v>
      </c>
      <c r="H588" s="47" cm="1">
        <f t="array" ref="H588">IF($I$2="Открытый тариф",
INDEX(GRID!$B$47:$BI$57,MATCH(G$7,GRID!$A$47:$A$57,0),MATCH(1,($U$2=GRID!$B$31:$BI$31)*(КАЛЕНДАРЬ!$BI23=GRID!$B$33:$BI$33), 0)),
ROUNDUP(INDEX(GRID!$B$47:$BI$57,MATCH(G$7,GRID!$A$47:$A$57,0),MATCH(1,($U$2=GRID!$B$31:$BI$31)*(КАЛЕНДАРЬ!$BI23=GRID!$B$33:$BI$33),0))*(1-GRID!$B$69),0))</f>
        <v>30900</v>
      </c>
      <c r="I588" s="47" cm="1">
        <f t="array" ref="I588">IF($I$2="Открытый тариф",
INDEX(GRID!$B$34:$BI$44,MATCH(I$7,GRID!$A$34:$A$44,0),MATCH(1,($U$2=GRID!$B$31:$BI$31)*(КАЛЕНДАРЬ!$BI23=GRID!$B$33:$BI$33), 0)),
ROUNDUP(INDEX(GRID!$B$34:$BI$44,MATCH(I$7,GRID!$A$34:$A$44,0),MATCH(1,($U$2=GRID!$B$31:$BI$31)*(КАЛЕНДАРЬ!$BI23=GRID!$B$33:$BI$33),0))*(1-GRID!$B$69),0))</f>
        <v>30300</v>
      </c>
      <c r="J588" s="47" cm="1">
        <f t="array" ref="J588">IF($I$2="Открытый тариф",
INDEX(GRID!$B$47:$BI$57,MATCH(I$7,GRID!$A$47:$A$57,0),MATCH(1,($U$2=GRID!$B$31:$BI$31)*(КАЛЕНДАРЬ!$BI23=GRID!$B$33:$BI$33), 0)),
ROUNDUP(INDEX(GRID!$B$47:$BI$57,MATCH(I$7,GRID!$A$47:$A$57,0),MATCH(1,($U$2=GRID!$B$31:$BI$31)*(КАЛЕНДАРЬ!$BI23=GRID!$B$33:$BI$33),0))*(1-GRID!$B$69),0))</f>
        <v>32900</v>
      </c>
      <c r="K588" s="47" cm="1">
        <f t="array" ref="K588">IF($I$2="Открытый тариф",
INDEX(GRID!$B$34:$BI$44,MATCH(K$7,GRID!$A$34:$A$44,0),MATCH(1,($U$2=GRID!$B$31:$BI$31)*(КАЛЕНДАРЬ!$BI23=GRID!$B$33:$BI$33), 0)),
ROUNDUP(INDEX(GRID!$B$34:$BI$44,MATCH(K$7,GRID!$A$34:$A$44,0),MATCH(1,($U$2=GRID!$B$31:$BI$31)*(КАЛЕНДАРЬ!$BI23=GRID!$B$33:$BI$33),0))*(1-GRID!$B$69),0))</f>
        <v>31400</v>
      </c>
      <c r="L588" s="47" cm="1">
        <f t="array" ref="L588">IF($I$2="Открытый тариф",
INDEX(GRID!$B$47:$BI$57,MATCH(K$7,GRID!$A$47:$A$57,0),MATCH(1,($U$2=GRID!$B$31:$BI$31)*(КАЛЕНДАРЬ!$BI23=GRID!$B$33:$BI$33), 0)),
ROUNDUP(INDEX(GRID!$B$47:$BI$57,MATCH(K$7,GRID!$A$47:$A$57,0),MATCH(1,($U$2=GRID!$B$31:$BI$31)*(КАЛЕНДАРЬ!$BI23=GRID!$B$33:$BI$33),0))*(1-GRID!$B$69),0))</f>
        <v>34000</v>
      </c>
      <c r="M588" s="47" cm="1">
        <f t="array" ref="M588">IF($I$2="Открытый тариф",
INDEX(GRID!$B$34:$BI$44,MATCH(M$7,GRID!$A$34:$A$44,0),MATCH(1,($U$2=GRID!$B$31:$BI$31)*(КАЛЕНДАРЬ!$BI23=GRID!$B$33:$BI$33), 0)),
ROUNDUP(INDEX(GRID!$B$34:$BI$44,MATCH(M$7,GRID!$A$34:$A$44,0),MATCH(1,($U$2=GRID!$B$31:$BI$31)*(КАЛЕНДАРЬ!$BI23=GRID!$B$33:$BI$33),0))*(1-GRID!$B$69),0))</f>
        <v>33400</v>
      </c>
      <c r="N588" s="47" cm="1">
        <f t="array" ref="N588">IF($I$2="Открытый тариф",
INDEX(GRID!$B$47:$BI$57,MATCH(M$7,GRID!$A$47:$A$57,0),MATCH(1,($U$2=GRID!$B$31:$BI$31)*(КАЛЕНДАРЬ!$BI23=GRID!$B$33:$BI$33), 0)),
ROUNDUP(INDEX(GRID!$B$47:$BI$57,MATCH(M$7,GRID!$A$47:$A$57,0),MATCH(1,($U$2=GRID!$B$31:$BI$31)*(КАЛЕНДАРЬ!$BI23=GRID!$B$33:$BI$33),0))*(1-GRID!$B$69),0))</f>
        <v>36000</v>
      </c>
      <c r="O588" s="47" cm="1">
        <f t="array" ref="O588">IF($I$2="Открытый тариф",
INDEX(GRID!$B$34:$BI$44,MATCH(O$7,GRID!$A$34:$A$44,0),MATCH(1,($U$2=GRID!$B$31:$BI$31)*(КАЛЕНДАРЬ!$BI23=GRID!$B$33:$BI$33), 0)),
ROUNDUP(INDEX(GRID!$B$34:$BI$44,MATCH(O$7,GRID!$A$34:$A$44,0),MATCH(1,($U$2=GRID!$B$31:$BI$31)*(КАЛЕНДАРЬ!$BI23=GRID!$B$33:$BI$33),0))*(1-GRID!$B$69),0))</f>
        <v>40900</v>
      </c>
      <c r="P588" s="47" cm="1">
        <f t="array" ref="P588">IF($I$2="Открытый тариф",
INDEX(GRID!$B$47:$BI$57,MATCH(O$7,GRID!$A$47:$A$57,0),MATCH(1,($U$2=GRID!$B$31:$BI$31)*(КАЛЕНДАРЬ!$BI23=GRID!$B$33:$BI$33), 0)),
ROUNDUP(INDEX(GRID!$B$47:$BI$57,MATCH(O$7,GRID!$A$47:$A$57,0),MATCH(1,($U$2=GRID!$B$31:$BI$31)*(КАЛЕНДАРЬ!$BI23=GRID!$B$33:$BI$33),0))*(1-GRID!$B$69),0))</f>
        <v>43500</v>
      </c>
      <c r="Q588" s="47" cm="1">
        <f t="array" ref="Q588">IF($I$2="Открытый тариф",
INDEX(GRID!$B$34:$BI$44,MATCH(Q$7,GRID!$A$34:$A$44,0),MATCH(1,($U$2=GRID!$B$31:$BI$31)*(КАЛЕНДАРЬ!$BI23=GRID!$B$33:$BI$33), 0)),
ROUNDUP(INDEX(GRID!$B$34:$BI$44,MATCH(Q$7,GRID!$A$34:$A$44,0),MATCH(1,($U$2=GRID!$B$31:$BI$31)*(КАЛЕНДАРЬ!$BI23=GRID!$B$33:$BI$33),0))*(1-GRID!$B$69),0))</f>
        <v>43100</v>
      </c>
      <c r="R588" s="47" cm="1">
        <f t="array" ref="R588">IF($I$2="Открытый тариф",
INDEX(GRID!$B$47:$BI$57,MATCH(Q$7,GRID!$A$47:$A$57,0),MATCH(1,($U$2=GRID!$B$31:$BI$31)*(КАЛЕНДАРЬ!$BI23=GRID!$B$33:$BI$33), 0)),
ROUNDUP(INDEX(GRID!$B$47:$BI$57,MATCH(Q$7,GRID!$A$47:$A$57,0),MATCH(1,($U$2=GRID!$B$31:$BI$31)*(КАЛЕНДАРЬ!$BI23=GRID!$B$33:$BI$33),0))*(1-GRID!$B$69),0))</f>
        <v>45700</v>
      </c>
      <c r="S588" s="47" cm="1">
        <f t="array" ref="S588">IF($I$2="Открытый тариф",
INDEX(GRID!$B$34:$BI$44,MATCH(S$7,GRID!$A$34:$A$44,0),MATCH(1,($U$2=GRID!$B$31:$BI$31)*(КАЛЕНДАРЬ!$BI23=GRID!$B$33:$BI$33), 0)),
ROUNDUP(INDEX(GRID!$B$34:$BI$44,MATCH(S$7,GRID!$A$34:$A$44,0),MATCH(1,($U$2=GRID!$B$31:$BI$31)*(КАЛЕНДАРЬ!$BI23=GRID!$B$33:$BI$33),0))*(1-GRID!$B$69),0))</f>
        <v>46900</v>
      </c>
      <c r="T588" s="47" cm="1">
        <f t="array" ref="T588">IF($I$2="Открытый тариф",
INDEX(GRID!$B$47:$BI$57,MATCH(S$7,GRID!$A$47:$A$57,0),MATCH(1,($U$2=GRID!$B$31:$BI$31)*(КАЛЕНДАРЬ!$BI23=GRID!$B$33:$BI$33), 0)),
ROUNDUP(INDEX(GRID!$B$47:$BI$57,MATCH(S$7,GRID!$A$47:$A$57,0),MATCH(1,($U$2=GRID!$B$31:$BI$31)*(КАЛЕНДАРЬ!$BI23=GRID!$B$33:$BI$33),0))*(1-GRID!$B$69),0))</f>
        <v>49500</v>
      </c>
      <c r="U588" s="47" cm="1">
        <f t="array" ref="U588">IF($I$2="Открытый тариф",
INDEX(GRID!$B$34:$BI$44,MATCH(U$7,GRID!$A$34:$A$44,0),MATCH(1,($U$2=GRID!$B$31:$BI$31)*(КАЛЕНДАРЬ!$BI23=GRID!$B$33:$BI$33), 0)),
ROUNDUP(INDEX(GRID!$B$34:$BI$44,MATCH(U$7,GRID!$A$34:$A$44,0),MATCH(1,($U$2=GRID!$B$31:$BI$31)*(КАЛЕНДАРЬ!$BI23=GRID!$B$33:$BI$33),0))*(1-GRID!$B$69),0))</f>
        <v>53300</v>
      </c>
      <c r="V588" s="47" cm="1">
        <f t="array" ref="V588">IF($I$2="Открытый тариф",
INDEX(GRID!$B$47:$BI$57,MATCH(U$7,GRID!$A$47:$A$57,0),MATCH(1,($U$2=GRID!$B$31:$BI$31)*(КАЛЕНДАРЬ!$BI23=GRID!$B$33:$BI$33), 0)),
ROUNDUP(INDEX(GRID!$B$47:$BI$57,MATCH(U$7,GRID!$A$47:$A$57,0),MATCH(1,($U$2=GRID!$B$31:$BI$31)*(КАЛЕНДАРЬ!$BI23=GRID!$B$33:$BI$33),0))*(1-GRID!$B$69),0))</f>
        <v>55900</v>
      </c>
      <c r="W588" s="47" cm="1">
        <f t="array" ref="W588">IF($I$2="Открытый тариф",
INDEX(GRID!$B$34:$BI$44,MATCH(W$7,GRID!$A$34:$A$44,0),MATCH(1,($U$2=GRID!$B$31:$BI$31)*(КАЛЕНДАРЬ!$BI23=GRID!$B$33:$BI$33), 0)),
ROUNDUP(INDEX(GRID!$B$34:$BI$44,MATCH(W$7,GRID!$A$34:$A$44,0),MATCH(1,($U$2=GRID!$B$31:$BI$31)*(КАЛЕНДАРЬ!$BI23=GRID!$B$33:$BI$33),0))*(1-GRID!$B$69),0))</f>
        <v>167800</v>
      </c>
      <c r="X588" s="47" cm="1">
        <f t="array" ref="X588">IF($I$2="Открытый тариф",
INDEX(GRID!$B$47:$BI$57,MATCH(W$7,GRID!$A$47:$A$57,0),MATCH(1,($U$2=GRID!$B$31:$BI$31)*(КАЛЕНДАРЬ!$BI23=GRID!$B$33:$BI$33), 0)),
ROUNDUP(INDEX(GRID!$B$47:$BI$57,MATCH(W$7,GRID!$A$47:$A$57,0),MATCH(1,($U$2=GRID!$B$31:$BI$31)*(КАЛЕНДАРЬ!$BI23=GRID!$B$33:$BI$33),0))*(1-GRID!$B$69),0))</f>
        <v>170400</v>
      </c>
    </row>
    <row r="589" spans="1:24" x14ac:dyDescent="0.2">
      <c r="A589" s="117" t="s">
        <v>47</v>
      </c>
      <c r="B589" s="117">
        <v>21</v>
      </c>
      <c r="C589" s="47" cm="1">
        <f t="array" ref="C589">IF($I$2="Открытый тариф",
INDEX(GRID!$B$34:$BI$44,MATCH(C$7,GRID!$A$34:$A$44,0),MATCH(1,($U$2=GRID!$B$31:$BI$31)*(КАЛЕНДАРЬ!$BI24=GRID!$B$33:$BI$33), 0)),
ROUNDUP(INDEX(GRID!$B$34:$BI$44,MATCH(C$7,GRID!$A$34:$A$44,0),MATCH(1,($U$2=GRID!$B$31:$BI$31)*(КАЛЕНДАРЬ!$BI24=GRID!$B$33:$BI$33),0))*(1-GRID!$B$69),0))</f>
        <v>25200</v>
      </c>
      <c r="D589" s="47" cm="1">
        <f t="array" ref="D589">IF($I$2="Открытый тариф",
INDEX(GRID!$B$47:$BI$57,MATCH(C$7,GRID!$A$47:$A$57,0),MATCH(1,($U$2=GRID!$B$31:$BI$31)*(КАЛЕНДАРЬ!$BI24=GRID!$B$33:$BI$33), 0)),
ROUNDUP(INDEX(GRID!$B$47:$BI$57,MATCH(C$7,GRID!$A$47:$A$57,0),MATCH(1,($U$2=GRID!$B$31:$BI$31)*(КАЛЕНДАРЬ!$BI24=GRID!$B$33:$BI$33),0))*(1-GRID!$B$69),0))</f>
        <v>27800</v>
      </c>
      <c r="E589" s="47" cm="1">
        <f t="array" ref="E589">IF($I$2="Открытый тариф",
INDEX(GRID!$B$34:$BI$44,MATCH(E$7,GRID!$A$34:$A$44,0),MATCH(1,($U$2=GRID!$B$31:$BI$31)*(КАЛЕНДАРЬ!$BI24=GRID!$B$33:$BI$33), 0)),
ROUNDUP(INDEX(GRID!$B$34:$BI$44,MATCH(E$7,GRID!$A$34:$A$44,0),MATCH(1,($U$2=GRID!$B$31:$BI$31)*(КАЛЕНДАРЬ!$BI24=GRID!$B$33:$BI$33),0))*(1-GRID!$B$69),0))</f>
        <v>27200</v>
      </c>
      <c r="F589" s="47" cm="1">
        <f t="array" ref="F589">IF($I$2="Открытый тариф",
INDEX(GRID!$B$47:$BI$57,MATCH(E$7,GRID!$A$47:$A$57,0),MATCH(1,($U$2=GRID!$B$31:$BI$31)*(КАЛЕНДАРЬ!$BI24=GRID!$B$33:$BI$33), 0)),
ROUNDUP(INDEX(GRID!$B$47:$BI$57,MATCH(E$7,GRID!$A$47:$A$57,0),MATCH(1,($U$2=GRID!$B$31:$BI$31)*(КАЛЕНДАРЬ!$BI24=GRID!$B$33:$BI$33),0))*(1-GRID!$B$69),0))</f>
        <v>29800</v>
      </c>
      <c r="G589" s="47" cm="1">
        <f t="array" ref="G589">IF($I$2="Открытый тариф",
INDEX(GRID!$B$34:$BI$44,MATCH(G$7,GRID!$A$34:$A$44,0),MATCH(1,($U$2=GRID!$B$31:$BI$31)*(КАЛЕНДАРЬ!$BI24=GRID!$B$33:$BI$33), 0)),
ROUNDUP(INDEX(GRID!$B$34:$BI$44,MATCH(G$7,GRID!$A$34:$A$44,0),MATCH(1,($U$2=GRID!$B$31:$BI$31)*(КАЛЕНДАРЬ!$BI24=GRID!$B$33:$BI$33),0))*(1-GRID!$B$69),0))</f>
        <v>28300</v>
      </c>
      <c r="H589" s="47" cm="1">
        <f t="array" ref="H589">IF($I$2="Открытый тариф",
INDEX(GRID!$B$47:$BI$57,MATCH(G$7,GRID!$A$47:$A$57,0),MATCH(1,($U$2=GRID!$B$31:$BI$31)*(КАЛЕНДАРЬ!$BI24=GRID!$B$33:$BI$33), 0)),
ROUNDUP(INDEX(GRID!$B$47:$BI$57,MATCH(G$7,GRID!$A$47:$A$57,0),MATCH(1,($U$2=GRID!$B$31:$BI$31)*(КАЛЕНДАРЬ!$BI24=GRID!$B$33:$BI$33),0))*(1-GRID!$B$69),0))</f>
        <v>30900</v>
      </c>
      <c r="I589" s="47" cm="1">
        <f t="array" ref="I589">IF($I$2="Открытый тариф",
INDEX(GRID!$B$34:$BI$44,MATCH(I$7,GRID!$A$34:$A$44,0),MATCH(1,($U$2=GRID!$B$31:$BI$31)*(КАЛЕНДАРЬ!$BI24=GRID!$B$33:$BI$33), 0)),
ROUNDUP(INDEX(GRID!$B$34:$BI$44,MATCH(I$7,GRID!$A$34:$A$44,0),MATCH(1,($U$2=GRID!$B$31:$BI$31)*(КАЛЕНДАРЬ!$BI24=GRID!$B$33:$BI$33),0))*(1-GRID!$B$69),0))</f>
        <v>30300</v>
      </c>
      <c r="J589" s="47" cm="1">
        <f t="array" ref="J589">IF($I$2="Открытый тариф",
INDEX(GRID!$B$47:$BI$57,MATCH(I$7,GRID!$A$47:$A$57,0),MATCH(1,($U$2=GRID!$B$31:$BI$31)*(КАЛЕНДАРЬ!$BI24=GRID!$B$33:$BI$33), 0)),
ROUNDUP(INDEX(GRID!$B$47:$BI$57,MATCH(I$7,GRID!$A$47:$A$57,0),MATCH(1,($U$2=GRID!$B$31:$BI$31)*(КАЛЕНДАРЬ!$BI24=GRID!$B$33:$BI$33),0))*(1-GRID!$B$69),0))</f>
        <v>32900</v>
      </c>
      <c r="K589" s="47" cm="1">
        <f t="array" ref="K589">IF($I$2="Открытый тариф",
INDEX(GRID!$B$34:$BI$44,MATCH(K$7,GRID!$A$34:$A$44,0),MATCH(1,($U$2=GRID!$B$31:$BI$31)*(КАЛЕНДАРЬ!$BI24=GRID!$B$33:$BI$33), 0)),
ROUNDUP(INDEX(GRID!$B$34:$BI$44,MATCH(K$7,GRID!$A$34:$A$44,0),MATCH(1,($U$2=GRID!$B$31:$BI$31)*(КАЛЕНДАРЬ!$BI24=GRID!$B$33:$BI$33),0))*(1-GRID!$B$69),0))</f>
        <v>31400</v>
      </c>
      <c r="L589" s="47" cm="1">
        <f t="array" ref="L589">IF($I$2="Открытый тариф",
INDEX(GRID!$B$47:$BI$57,MATCH(K$7,GRID!$A$47:$A$57,0),MATCH(1,($U$2=GRID!$B$31:$BI$31)*(КАЛЕНДАРЬ!$BI24=GRID!$B$33:$BI$33), 0)),
ROUNDUP(INDEX(GRID!$B$47:$BI$57,MATCH(K$7,GRID!$A$47:$A$57,0),MATCH(1,($U$2=GRID!$B$31:$BI$31)*(КАЛЕНДАРЬ!$BI24=GRID!$B$33:$BI$33),0))*(1-GRID!$B$69),0))</f>
        <v>34000</v>
      </c>
      <c r="M589" s="47" cm="1">
        <f t="array" ref="M589">IF($I$2="Открытый тариф",
INDEX(GRID!$B$34:$BI$44,MATCH(M$7,GRID!$A$34:$A$44,0),MATCH(1,($U$2=GRID!$B$31:$BI$31)*(КАЛЕНДАРЬ!$BI24=GRID!$B$33:$BI$33), 0)),
ROUNDUP(INDEX(GRID!$B$34:$BI$44,MATCH(M$7,GRID!$A$34:$A$44,0),MATCH(1,($U$2=GRID!$B$31:$BI$31)*(КАЛЕНДАРЬ!$BI24=GRID!$B$33:$BI$33),0))*(1-GRID!$B$69),0))</f>
        <v>33400</v>
      </c>
      <c r="N589" s="47" cm="1">
        <f t="array" ref="N589">IF($I$2="Открытый тариф",
INDEX(GRID!$B$47:$BI$57,MATCH(M$7,GRID!$A$47:$A$57,0),MATCH(1,($U$2=GRID!$B$31:$BI$31)*(КАЛЕНДАРЬ!$BI24=GRID!$B$33:$BI$33), 0)),
ROUNDUP(INDEX(GRID!$B$47:$BI$57,MATCH(M$7,GRID!$A$47:$A$57,0),MATCH(1,($U$2=GRID!$B$31:$BI$31)*(КАЛЕНДАРЬ!$BI24=GRID!$B$33:$BI$33),0))*(1-GRID!$B$69),0))</f>
        <v>36000</v>
      </c>
      <c r="O589" s="47" cm="1">
        <f t="array" ref="O589">IF($I$2="Открытый тариф",
INDEX(GRID!$B$34:$BI$44,MATCH(O$7,GRID!$A$34:$A$44,0),MATCH(1,($U$2=GRID!$B$31:$BI$31)*(КАЛЕНДАРЬ!$BI24=GRID!$B$33:$BI$33), 0)),
ROUNDUP(INDEX(GRID!$B$34:$BI$44,MATCH(O$7,GRID!$A$34:$A$44,0),MATCH(1,($U$2=GRID!$B$31:$BI$31)*(КАЛЕНДАРЬ!$BI24=GRID!$B$33:$BI$33),0))*(1-GRID!$B$69),0))</f>
        <v>40900</v>
      </c>
      <c r="P589" s="47" cm="1">
        <f t="array" ref="P589">IF($I$2="Открытый тариф",
INDEX(GRID!$B$47:$BI$57,MATCH(O$7,GRID!$A$47:$A$57,0),MATCH(1,($U$2=GRID!$B$31:$BI$31)*(КАЛЕНДАРЬ!$BI24=GRID!$B$33:$BI$33), 0)),
ROUNDUP(INDEX(GRID!$B$47:$BI$57,MATCH(O$7,GRID!$A$47:$A$57,0),MATCH(1,($U$2=GRID!$B$31:$BI$31)*(КАЛЕНДАРЬ!$BI24=GRID!$B$33:$BI$33),0))*(1-GRID!$B$69),0))</f>
        <v>43500</v>
      </c>
      <c r="Q589" s="47" cm="1">
        <f t="array" ref="Q589">IF($I$2="Открытый тариф",
INDEX(GRID!$B$34:$BI$44,MATCH(Q$7,GRID!$A$34:$A$44,0),MATCH(1,($U$2=GRID!$B$31:$BI$31)*(КАЛЕНДАРЬ!$BI24=GRID!$B$33:$BI$33), 0)),
ROUNDUP(INDEX(GRID!$B$34:$BI$44,MATCH(Q$7,GRID!$A$34:$A$44,0),MATCH(1,($U$2=GRID!$B$31:$BI$31)*(КАЛЕНДАРЬ!$BI24=GRID!$B$33:$BI$33),0))*(1-GRID!$B$69),0))</f>
        <v>43100</v>
      </c>
      <c r="R589" s="47" cm="1">
        <f t="array" ref="R589">IF($I$2="Открытый тариф",
INDEX(GRID!$B$47:$BI$57,MATCH(Q$7,GRID!$A$47:$A$57,0),MATCH(1,($U$2=GRID!$B$31:$BI$31)*(КАЛЕНДАРЬ!$BI24=GRID!$B$33:$BI$33), 0)),
ROUNDUP(INDEX(GRID!$B$47:$BI$57,MATCH(Q$7,GRID!$A$47:$A$57,0),MATCH(1,($U$2=GRID!$B$31:$BI$31)*(КАЛЕНДАРЬ!$BI24=GRID!$B$33:$BI$33),0))*(1-GRID!$B$69),0))</f>
        <v>45700</v>
      </c>
      <c r="S589" s="47" cm="1">
        <f t="array" ref="S589">IF($I$2="Открытый тариф",
INDEX(GRID!$B$34:$BI$44,MATCH(S$7,GRID!$A$34:$A$44,0),MATCH(1,($U$2=GRID!$B$31:$BI$31)*(КАЛЕНДАРЬ!$BI24=GRID!$B$33:$BI$33), 0)),
ROUNDUP(INDEX(GRID!$B$34:$BI$44,MATCH(S$7,GRID!$A$34:$A$44,0),MATCH(1,($U$2=GRID!$B$31:$BI$31)*(КАЛЕНДАРЬ!$BI24=GRID!$B$33:$BI$33),0))*(1-GRID!$B$69),0))</f>
        <v>46900</v>
      </c>
      <c r="T589" s="47" cm="1">
        <f t="array" ref="T589">IF($I$2="Открытый тариф",
INDEX(GRID!$B$47:$BI$57,MATCH(S$7,GRID!$A$47:$A$57,0),MATCH(1,($U$2=GRID!$B$31:$BI$31)*(КАЛЕНДАРЬ!$BI24=GRID!$B$33:$BI$33), 0)),
ROUNDUP(INDEX(GRID!$B$47:$BI$57,MATCH(S$7,GRID!$A$47:$A$57,0),MATCH(1,($U$2=GRID!$B$31:$BI$31)*(КАЛЕНДАРЬ!$BI24=GRID!$B$33:$BI$33),0))*(1-GRID!$B$69),0))</f>
        <v>49500</v>
      </c>
      <c r="U589" s="47" cm="1">
        <f t="array" ref="U589">IF($I$2="Открытый тариф",
INDEX(GRID!$B$34:$BI$44,MATCH(U$7,GRID!$A$34:$A$44,0),MATCH(1,($U$2=GRID!$B$31:$BI$31)*(КАЛЕНДАРЬ!$BI24=GRID!$B$33:$BI$33), 0)),
ROUNDUP(INDEX(GRID!$B$34:$BI$44,MATCH(U$7,GRID!$A$34:$A$44,0),MATCH(1,($U$2=GRID!$B$31:$BI$31)*(КАЛЕНДАРЬ!$BI24=GRID!$B$33:$BI$33),0))*(1-GRID!$B$69),0))</f>
        <v>53300</v>
      </c>
      <c r="V589" s="47" cm="1">
        <f t="array" ref="V589">IF($I$2="Открытый тариф",
INDEX(GRID!$B$47:$BI$57,MATCH(U$7,GRID!$A$47:$A$57,0),MATCH(1,($U$2=GRID!$B$31:$BI$31)*(КАЛЕНДАРЬ!$BI24=GRID!$B$33:$BI$33), 0)),
ROUNDUP(INDEX(GRID!$B$47:$BI$57,MATCH(U$7,GRID!$A$47:$A$57,0),MATCH(1,($U$2=GRID!$B$31:$BI$31)*(КАЛЕНДАРЬ!$BI24=GRID!$B$33:$BI$33),0))*(1-GRID!$B$69),0))</f>
        <v>55900</v>
      </c>
      <c r="W589" s="47" cm="1">
        <f t="array" ref="W589">IF($I$2="Открытый тариф",
INDEX(GRID!$B$34:$BI$44,MATCH(W$7,GRID!$A$34:$A$44,0),MATCH(1,($U$2=GRID!$B$31:$BI$31)*(КАЛЕНДАРЬ!$BI24=GRID!$B$33:$BI$33), 0)),
ROUNDUP(INDEX(GRID!$B$34:$BI$44,MATCH(W$7,GRID!$A$34:$A$44,0),MATCH(1,($U$2=GRID!$B$31:$BI$31)*(КАЛЕНДАРЬ!$BI24=GRID!$B$33:$BI$33),0))*(1-GRID!$B$69),0))</f>
        <v>167800</v>
      </c>
      <c r="X589" s="47" cm="1">
        <f t="array" ref="X589">IF($I$2="Открытый тариф",
INDEX(GRID!$B$47:$BI$57,MATCH(W$7,GRID!$A$47:$A$57,0),MATCH(1,($U$2=GRID!$B$31:$BI$31)*(КАЛЕНДАРЬ!$BI24=GRID!$B$33:$BI$33), 0)),
ROUNDUP(INDEX(GRID!$B$47:$BI$57,MATCH(W$7,GRID!$A$47:$A$57,0),MATCH(1,($U$2=GRID!$B$31:$BI$31)*(КАЛЕНДАРЬ!$BI24=GRID!$B$33:$BI$33),0))*(1-GRID!$B$69),0))</f>
        <v>170400</v>
      </c>
    </row>
    <row r="590" spans="1:24" x14ac:dyDescent="0.2">
      <c r="A590" s="117" t="s">
        <v>48</v>
      </c>
      <c r="B590" s="117">
        <v>22</v>
      </c>
      <c r="C590" s="47" cm="1">
        <f t="array" ref="C590">IF($I$2="Открытый тариф",
INDEX(GRID!$B$34:$BI$44,MATCH(C$7,GRID!$A$34:$A$44,0),MATCH(1,($U$2=GRID!$B$31:$BI$31)*(КАЛЕНДАРЬ!$BI25=GRID!$B$33:$BI$33), 0)),
ROUNDUP(INDEX(GRID!$B$34:$BI$44,MATCH(C$7,GRID!$A$34:$A$44,0),MATCH(1,($U$2=GRID!$B$31:$BI$31)*(КАЛЕНДАРЬ!$BI25=GRID!$B$33:$BI$33),0))*(1-GRID!$B$69),0))</f>
        <v>25200</v>
      </c>
      <c r="D590" s="47" cm="1">
        <f t="array" ref="D590">IF($I$2="Открытый тариф",
INDEX(GRID!$B$47:$BI$57,MATCH(C$7,GRID!$A$47:$A$57,0),MATCH(1,($U$2=GRID!$B$31:$BI$31)*(КАЛЕНДАРЬ!$BI25=GRID!$B$33:$BI$33), 0)),
ROUNDUP(INDEX(GRID!$B$47:$BI$57,MATCH(C$7,GRID!$A$47:$A$57,0),MATCH(1,($U$2=GRID!$B$31:$BI$31)*(КАЛЕНДАРЬ!$BI25=GRID!$B$33:$BI$33),0))*(1-GRID!$B$69),0))</f>
        <v>27800</v>
      </c>
      <c r="E590" s="47" cm="1">
        <f t="array" ref="E590">IF($I$2="Открытый тариф",
INDEX(GRID!$B$34:$BI$44,MATCH(E$7,GRID!$A$34:$A$44,0),MATCH(1,($U$2=GRID!$B$31:$BI$31)*(КАЛЕНДАРЬ!$BI25=GRID!$B$33:$BI$33), 0)),
ROUNDUP(INDEX(GRID!$B$34:$BI$44,MATCH(E$7,GRID!$A$34:$A$44,0),MATCH(1,($U$2=GRID!$B$31:$BI$31)*(КАЛЕНДАРЬ!$BI25=GRID!$B$33:$BI$33),0))*(1-GRID!$B$69),0))</f>
        <v>27200</v>
      </c>
      <c r="F590" s="47" cm="1">
        <f t="array" ref="F590">IF($I$2="Открытый тариф",
INDEX(GRID!$B$47:$BI$57,MATCH(E$7,GRID!$A$47:$A$57,0),MATCH(1,($U$2=GRID!$B$31:$BI$31)*(КАЛЕНДАРЬ!$BI25=GRID!$B$33:$BI$33), 0)),
ROUNDUP(INDEX(GRID!$B$47:$BI$57,MATCH(E$7,GRID!$A$47:$A$57,0),MATCH(1,($U$2=GRID!$B$31:$BI$31)*(КАЛЕНДАРЬ!$BI25=GRID!$B$33:$BI$33),0))*(1-GRID!$B$69),0))</f>
        <v>29800</v>
      </c>
      <c r="G590" s="47" cm="1">
        <f t="array" ref="G590">IF($I$2="Открытый тариф",
INDEX(GRID!$B$34:$BI$44,MATCH(G$7,GRID!$A$34:$A$44,0),MATCH(1,($U$2=GRID!$B$31:$BI$31)*(КАЛЕНДАРЬ!$BI25=GRID!$B$33:$BI$33), 0)),
ROUNDUP(INDEX(GRID!$B$34:$BI$44,MATCH(G$7,GRID!$A$34:$A$44,0),MATCH(1,($U$2=GRID!$B$31:$BI$31)*(КАЛЕНДАРЬ!$BI25=GRID!$B$33:$BI$33),0))*(1-GRID!$B$69),0))</f>
        <v>28300</v>
      </c>
      <c r="H590" s="47" cm="1">
        <f t="array" ref="H590">IF($I$2="Открытый тариф",
INDEX(GRID!$B$47:$BI$57,MATCH(G$7,GRID!$A$47:$A$57,0),MATCH(1,($U$2=GRID!$B$31:$BI$31)*(КАЛЕНДАРЬ!$BI25=GRID!$B$33:$BI$33), 0)),
ROUNDUP(INDEX(GRID!$B$47:$BI$57,MATCH(G$7,GRID!$A$47:$A$57,0),MATCH(1,($U$2=GRID!$B$31:$BI$31)*(КАЛЕНДАРЬ!$BI25=GRID!$B$33:$BI$33),0))*(1-GRID!$B$69),0))</f>
        <v>30900</v>
      </c>
      <c r="I590" s="47" cm="1">
        <f t="array" ref="I590">IF($I$2="Открытый тариф",
INDEX(GRID!$B$34:$BI$44,MATCH(I$7,GRID!$A$34:$A$44,0),MATCH(1,($U$2=GRID!$B$31:$BI$31)*(КАЛЕНДАРЬ!$BI25=GRID!$B$33:$BI$33), 0)),
ROUNDUP(INDEX(GRID!$B$34:$BI$44,MATCH(I$7,GRID!$A$34:$A$44,0),MATCH(1,($U$2=GRID!$B$31:$BI$31)*(КАЛЕНДАРЬ!$BI25=GRID!$B$33:$BI$33),0))*(1-GRID!$B$69),0))</f>
        <v>30300</v>
      </c>
      <c r="J590" s="47" cm="1">
        <f t="array" ref="J590">IF($I$2="Открытый тариф",
INDEX(GRID!$B$47:$BI$57,MATCH(I$7,GRID!$A$47:$A$57,0),MATCH(1,($U$2=GRID!$B$31:$BI$31)*(КАЛЕНДАРЬ!$BI25=GRID!$B$33:$BI$33), 0)),
ROUNDUP(INDEX(GRID!$B$47:$BI$57,MATCH(I$7,GRID!$A$47:$A$57,0),MATCH(1,($U$2=GRID!$B$31:$BI$31)*(КАЛЕНДАРЬ!$BI25=GRID!$B$33:$BI$33),0))*(1-GRID!$B$69),0))</f>
        <v>32900</v>
      </c>
      <c r="K590" s="47" cm="1">
        <f t="array" ref="K590">IF($I$2="Открытый тариф",
INDEX(GRID!$B$34:$BI$44,MATCH(K$7,GRID!$A$34:$A$44,0),MATCH(1,($U$2=GRID!$B$31:$BI$31)*(КАЛЕНДАРЬ!$BI25=GRID!$B$33:$BI$33), 0)),
ROUNDUP(INDEX(GRID!$B$34:$BI$44,MATCH(K$7,GRID!$A$34:$A$44,0),MATCH(1,($U$2=GRID!$B$31:$BI$31)*(КАЛЕНДАРЬ!$BI25=GRID!$B$33:$BI$33),0))*(1-GRID!$B$69),0))</f>
        <v>31400</v>
      </c>
      <c r="L590" s="47" cm="1">
        <f t="array" ref="L590">IF($I$2="Открытый тариф",
INDEX(GRID!$B$47:$BI$57,MATCH(K$7,GRID!$A$47:$A$57,0),MATCH(1,($U$2=GRID!$B$31:$BI$31)*(КАЛЕНДАРЬ!$BI25=GRID!$B$33:$BI$33), 0)),
ROUNDUP(INDEX(GRID!$B$47:$BI$57,MATCH(K$7,GRID!$A$47:$A$57,0),MATCH(1,($U$2=GRID!$B$31:$BI$31)*(КАЛЕНДАРЬ!$BI25=GRID!$B$33:$BI$33),0))*(1-GRID!$B$69),0))</f>
        <v>34000</v>
      </c>
      <c r="M590" s="47" cm="1">
        <f t="array" ref="M590">IF($I$2="Открытый тариф",
INDEX(GRID!$B$34:$BI$44,MATCH(M$7,GRID!$A$34:$A$44,0),MATCH(1,($U$2=GRID!$B$31:$BI$31)*(КАЛЕНДАРЬ!$BI25=GRID!$B$33:$BI$33), 0)),
ROUNDUP(INDEX(GRID!$B$34:$BI$44,MATCH(M$7,GRID!$A$34:$A$44,0),MATCH(1,($U$2=GRID!$B$31:$BI$31)*(КАЛЕНДАРЬ!$BI25=GRID!$B$33:$BI$33),0))*(1-GRID!$B$69),0))</f>
        <v>33400</v>
      </c>
      <c r="N590" s="47" cm="1">
        <f t="array" ref="N590">IF($I$2="Открытый тариф",
INDEX(GRID!$B$47:$BI$57,MATCH(M$7,GRID!$A$47:$A$57,0),MATCH(1,($U$2=GRID!$B$31:$BI$31)*(КАЛЕНДАРЬ!$BI25=GRID!$B$33:$BI$33), 0)),
ROUNDUP(INDEX(GRID!$B$47:$BI$57,MATCH(M$7,GRID!$A$47:$A$57,0),MATCH(1,($U$2=GRID!$B$31:$BI$31)*(КАЛЕНДАРЬ!$BI25=GRID!$B$33:$BI$33),0))*(1-GRID!$B$69),0))</f>
        <v>36000</v>
      </c>
      <c r="O590" s="47" cm="1">
        <f t="array" ref="O590">IF($I$2="Открытый тариф",
INDEX(GRID!$B$34:$BI$44,MATCH(O$7,GRID!$A$34:$A$44,0),MATCH(1,($U$2=GRID!$B$31:$BI$31)*(КАЛЕНДАРЬ!$BI25=GRID!$B$33:$BI$33), 0)),
ROUNDUP(INDEX(GRID!$B$34:$BI$44,MATCH(O$7,GRID!$A$34:$A$44,0),MATCH(1,($U$2=GRID!$B$31:$BI$31)*(КАЛЕНДАРЬ!$BI25=GRID!$B$33:$BI$33),0))*(1-GRID!$B$69),0))</f>
        <v>40900</v>
      </c>
      <c r="P590" s="47" cm="1">
        <f t="array" ref="P590">IF($I$2="Открытый тариф",
INDEX(GRID!$B$47:$BI$57,MATCH(O$7,GRID!$A$47:$A$57,0),MATCH(1,($U$2=GRID!$B$31:$BI$31)*(КАЛЕНДАРЬ!$BI25=GRID!$B$33:$BI$33), 0)),
ROUNDUP(INDEX(GRID!$B$47:$BI$57,MATCH(O$7,GRID!$A$47:$A$57,0),MATCH(1,($U$2=GRID!$B$31:$BI$31)*(КАЛЕНДАРЬ!$BI25=GRID!$B$33:$BI$33),0))*(1-GRID!$B$69),0))</f>
        <v>43500</v>
      </c>
      <c r="Q590" s="47" cm="1">
        <f t="array" ref="Q590">IF($I$2="Открытый тариф",
INDEX(GRID!$B$34:$BI$44,MATCH(Q$7,GRID!$A$34:$A$44,0),MATCH(1,($U$2=GRID!$B$31:$BI$31)*(КАЛЕНДАРЬ!$BI25=GRID!$B$33:$BI$33), 0)),
ROUNDUP(INDEX(GRID!$B$34:$BI$44,MATCH(Q$7,GRID!$A$34:$A$44,0),MATCH(1,($U$2=GRID!$B$31:$BI$31)*(КАЛЕНДАРЬ!$BI25=GRID!$B$33:$BI$33),0))*(1-GRID!$B$69),0))</f>
        <v>43100</v>
      </c>
      <c r="R590" s="47" cm="1">
        <f t="array" ref="R590">IF($I$2="Открытый тариф",
INDEX(GRID!$B$47:$BI$57,MATCH(Q$7,GRID!$A$47:$A$57,0),MATCH(1,($U$2=GRID!$B$31:$BI$31)*(КАЛЕНДАРЬ!$BI25=GRID!$B$33:$BI$33), 0)),
ROUNDUP(INDEX(GRID!$B$47:$BI$57,MATCH(Q$7,GRID!$A$47:$A$57,0),MATCH(1,($U$2=GRID!$B$31:$BI$31)*(КАЛЕНДАРЬ!$BI25=GRID!$B$33:$BI$33),0))*(1-GRID!$B$69),0))</f>
        <v>45700</v>
      </c>
      <c r="S590" s="47" cm="1">
        <f t="array" ref="S590">IF($I$2="Открытый тариф",
INDEX(GRID!$B$34:$BI$44,MATCH(S$7,GRID!$A$34:$A$44,0),MATCH(1,($U$2=GRID!$B$31:$BI$31)*(КАЛЕНДАРЬ!$BI25=GRID!$B$33:$BI$33), 0)),
ROUNDUP(INDEX(GRID!$B$34:$BI$44,MATCH(S$7,GRID!$A$34:$A$44,0),MATCH(1,($U$2=GRID!$B$31:$BI$31)*(КАЛЕНДАРЬ!$BI25=GRID!$B$33:$BI$33),0))*(1-GRID!$B$69),0))</f>
        <v>46900</v>
      </c>
      <c r="T590" s="47" cm="1">
        <f t="array" ref="T590">IF($I$2="Открытый тариф",
INDEX(GRID!$B$47:$BI$57,MATCH(S$7,GRID!$A$47:$A$57,0),MATCH(1,($U$2=GRID!$B$31:$BI$31)*(КАЛЕНДАРЬ!$BI25=GRID!$B$33:$BI$33), 0)),
ROUNDUP(INDEX(GRID!$B$47:$BI$57,MATCH(S$7,GRID!$A$47:$A$57,0),MATCH(1,($U$2=GRID!$B$31:$BI$31)*(КАЛЕНДАРЬ!$BI25=GRID!$B$33:$BI$33),0))*(1-GRID!$B$69),0))</f>
        <v>49500</v>
      </c>
      <c r="U590" s="47" cm="1">
        <f t="array" ref="U590">IF($I$2="Открытый тариф",
INDEX(GRID!$B$34:$BI$44,MATCH(U$7,GRID!$A$34:$A$44,0),MATCH(1,($U$2=GRID!$B$31:$BI$31)*(КАЛЕНДАРЬ!$BI25=GRID!$B$33:$BI$33), 0)),
ROUNDUP(INDEX(GRID!$B$34:$BI$44,MATCH(U$7,GRID!$A$34:$A$44,0),MATCH(1,($U$2=GRID!$B$31:$BI$31)*(КАЛЕНДАРЬ!$BI25=GRID!$B$33:$BI$33),0))*(1-GRID!$B$69),0))</f>
        <v>53300</v>
      </c>
      <c r="V590" s="47" cm="1">
        <f t="array" ref="V590">IF($I$2="Открытый тариф",
INDEX(GRID!$B$47:$BI$57,MATCH(U$7,GRID!$A$47:$A$57,0),MATCH(1,($U$2=GRID!$B$31:$BI$31)*(КАЛЕНДАРЬ!$BI25=GRID!$B$33:$BI$33), 0)),
ROUNDUP(INDEX(GRID!$B$47:$BI$57,MATCH(U$7,GRID!$A$47:$A$57,0),MATCH(1,($U$2=GRID!$B$31:$BI$31)*(КАЛЕНДАРЬ!$BI25=GRID!$B$33:$BI$33),0))*(1-GRID!$B$69),0))</f>
        <v>55900</v>
      </c>
      <c r="W590" s="47" cm="1">
        <f t="array" ref="W590">IF($I$2="Открытый тариф",
INDEX(GRID!$B$34:$BI$44,MATCH(W$7,GRID!$A$34:$A$44,0),MATCH(1,($U$2=GRID!$B$31:$BI$31)*(КАЛЕНДАРЬ!$BI25=GRID!$B$33:$BI$33), 0)),
ROUNDUP(INDEX(GRID!$B$34:$BI$44,MATCH(W$7,GRID!$A$34:$A$44,0),MATCH(1,($U$2=GRID!$B$31:$BI$31)*(КАЛЕНДАРЬ!$BI25=GRID!$B$33:$BI$33),0))*(1-GRID!$B$69),0))</f>
        <v>167800</v>
      </c>
      <c r="X590" s="47" cm="1">
        <f t="array" ref="X590">IF($I$2="Открытый тариф",
INDEX(GRID!$B$47:$BI$57,MATCH(W$7,GRID!$A$47:$A$57,0),MATCH(1,($U$2=GRID!$B$31:$BI$31)*(КАЛЕНДАРЬ!$BI25=GRID!$B$33:$BI$33), 0)),
ROUNDUP(INDEX(GRID!$B$47:$BI$57,MATCH(W$7,GRID!$A$47:$A$57,0),MATCH(1,($U$2=GRID!$B$31:$BI$31)*(КАЛЕНДАРЬ!$BI25=GRID!$B$33:$BI$33),0))*(1-GRID!$B$69),0))</f>
        <v>170400</v>
      </c>
    </row>
    <row r="591" spans="1:24" x14ac:dyDescent="0.2">
      <c r="A591" s="117" t="s">
        <v>42</v>
      </c>
      <c r="B591" s="117">
        <v>23</v>
      </c>
      <c r="C591" s="47" cm="1">
        <f t="array" ref="C591">IF($I$2="Открытый тариф",
INDEX(GRID!$B$34:$BI$44,MATCH(C$7,GRID!$A$34:$A$44,0),MATCH(1,($U$2=GRID!$B$31:$BI$31)*(КАЛЕНДАРЬ!$BI26=GRID!$B$33:$BI$33), 0)),
ROUNDUP(INDEX(GRID!$B$34:$BI$44,MATCH(C$7,GRID!$A$34:$A$44,0),MATCH(1,($U$2=GRID!$B$31:$BI$31)*(КАЛЕНДАРЬ!$BI26=GRID!$B$33:$BI$33),0))*(1-GRID!$B$69),0))</f>
        <v>25200</v>
      </c>
      <c r="D591" s="47" cm="1">
        <f t="array" ref="D591">IF($I$2="Открытый тариф",
INDEX(GRID!$B$47:$BI$57,MATCH(C$7,GRID!$A$47:$A$57,0),MATCH(1,($U$2=GRID!$B$31:$BI$31)*(КАЛЕНДАРЬ!$BI26=GRID!$B$33:$BI$33), 0)),
ROUNDUP(INDEX(GRID!$B$47:$BI$57,MATCH(C$7,GRID!$A$47:$A$57,0),MATCH(1,($U$2=GRID!$B$31:$BI$31)*(КАЛЕНДАРЬ!$BI26=GRID!$B$33:$BI$33),0))*(1-GRID!$B$69),0))</f>
        <v>27800</v>
      </c>
      <c r="E591" s="47" cm="1">
        <f t="array" ref="E591">IF($I$2="Открытый тариф",
INDEX(GRID!$B$34:$BI$44,MATCH(E$7,GRID!$A$34:$A$44,0),MATCH(1,($U$2=GRID!$B$31:$BI$31)*(КАЛЕНДАРЬ!$BI26=GRID!$B$33:$BI$33), 0)),
ROUNDUP(INDEX(GRID!$B$34:$BI$44,MATCH(E$7,GRID!$A$34:$A$44,0),MATCH(1,($U$2=GRID!$B$31:$BI$31)*(КАЛЕНДАРЬ!$BI26=GRID!$B$33:$BI$33),0))*(1-GRID!$B$69),0))</f>
        <v>27200</v>
      </c>
      <c r="F591" s="47" cm="1">
        <f t="array" ref="F591">IF($I$2="Открытый тариф",
INDEX(GRID!$B$47:$BI$57,MATCH(E$7,GRID!$A$47:$A$57,0),MATCH(1,($U$2=GRID!$B$31:$BI$31)*(КАЛЕНДАРЬ!$BI26=GRID!$B$33:$BI$33), 0)),
ROUNDUP(INDEX(GRID!$B$47:$BI$57,MATCH(E$7,GRID!$A$47:$A$57,0),MATCH(1,($U$2=GRID!$B$31:$BI$31)*(КАЛЕНДАРЬ!$BI26=GRID!$B$33:$BI$33),0))*(1-GRID!$B$69),0))</f>
        <v>29800</v>
      </c>
      <c r="G591" s="47" cm="1">
        <f t="array" ref="G591">IF($I$2="Открытый тариф",
INDEX(GRID!$B$34:$BI$44,MATCH(G$7,GRID!$A$34:$A$44,0),MATCH(1,($U$2=GRID!$B$31:$BI$31)*(КАЛЕНДАРЬ!$BI26=GRID!$B$33:$BI$33), 0)),
ROUNDUP(INDEX(GRID!$B$34:$BI$44,MATCH(G$7,GRID!$A$34:$A$44,0),MATCH(1,($U$2=GRID!$B$31:$BI$31)*(КАЛЕНДАРЬ!$BI26=GRID!$B$33:$BI$33),0))*(1-GRID!$B$69),0))</f>
        <v>28300</v>
      </c>
      <c r="H591" s="47" cm="1">
        <f t="array" ref="H591">IF($I$2="Открытый тариф",
INDEX(GRID!$B$47:$BI$57,MATCH(G$7,GRID!$A$47:$A$57,0),MATCH(1,($U$2=GRID!$B$31:$BI$31)*(КАЛЕНДАРЬ!$BI26=GRID!$B$33:$BI$33), 0)),
ROUNDUP(INDEX(GRID!$B$47:$BI$57,MATCH(G$7,GRID!$A$47:$A$57,0),MATCH(1,($U$2=GRID!$B$31:$BI$31)*(КАЛЕНДАРЬ!$BI26=GRID!$B$33:$BI$33),0))*(1-GRID!$B$69),0))</f>
        <v>30900</v>
      </c>
      <c r="I591" s="47" cm="1">
        <f t="array" ref="I591">IF($I$2="Открытый тариф",
INDEX(GRID!$B$34:$BI$44,MATCH(I$7,GRID!$A$34:$A$44,0),MATCH(1,($U$2=GRID!$B$31:$BI$31)*(КАЛЕНДАРЬ!$BI26=GRID!$B$33:$BI$33), 0)),
ROUNDUP(INDEX(GRID!$B$34:$BI$44,MATCH(I$7,GRID!$A$34:$A$44,0),MATCH(1,($U$2=GRID!$B$31:$BI$31)*(КАЛЕНДАРЬ!$BI26=GRID!$B$33:$BI$33),0))*(1-GRID!$B$69),0))</f>
        <v>30300</v>
      </c>
      <c r="J591" s="47" cm="1">
        <f t="array" ref="J591">IF($I$2="Открытый тариф",
INDEX(GRID!$B$47:$BI$57,MATCH(I$7,GRID!$A$47:$A$57,0),MATCH(1,($U$2=GRID!$B$31:$BI$31)*(КАЛЕНДАРЬ!$BI26=GRID!$B$33:$BI$33), 0)),
ROUNDUP(INDEX(GRID!$B$47:$BI$57,MATCH(I$7,GRID!$A$47:$A$57,0),MATCH(1,($U$2=GRID!$B$31:$BI$31)*(КАЛЕНДАРЬ!$BI26=GRID!$B$33:$BI$33),0))*(1-GRID!$B$69),0))</f>
        <v>32900</v>
      </c>
      <c r="K591" s="47" cm="1">
        <f t="array" ref="K591">IF($I$2="Открытый тариф",
INDEX(GRID!$B$34:$BI$44,MATCH(K$7,GRID!$A$34:$A$44,0),MATCH(1,($U$2=GRID!$B$31:$BI$31)*(КАЛЕНДАРЬ!$BI26=GRID!$B$33:$BI$33), 0)),
ROUNDUP(INDEX(GRID!$B$34:$BI$44,MATCH(K$7,GRID!$A$34:$A$44,0),MATCH(1,($U$2=GRID!$B$31:$BI$31)*(КАЛЕНДАРЬ!$BI26=GRID!$B$33:$BI$33),0))*(1-GRID!$B$69),0))</f>
        <v>31400</v>
      </c>
      <c r="L591" s="47" cm="1">
        <f t="array" ref="L591">IF($I$2="Открытый тариф",
INDEX(GRID!$B$47:$BI$57,MATCH(K$7,GRID!$A$47:$A$57,0),MATCH(1,($U$2=GRID!$B$31:$BI$31)*(КАЛЕНДАРЬ!$BI26=GRID!$B$33:$BI$33), 0)),
ROUNDUP(INDEX(GRID!$B$47:$BI$57,MATCH(K$7,GRID!$A$47:$A$57,0),MATCH(1,($U$2=GRID!$B$31:$BI$31)*(КАЛЕНДАРЬ!$BI26=GRID!$B$33:$BI$33),0))*(1-GRID!$B$69),0))</f>
        <v>34000</v>
      </c>
      <c r="M591" s="47" cm="1">
        <f t="array" ref="M591">IF($I$2="Открытый тариф",
INDEX(GRID!$B$34:$BI$44,MATCH(M$7,GRID!$A$34:$A$44,0),MATCH(1,($U$2=GRID!$B$31:$BI$31)*(КАЛЕНДАРЬ!$BI26=GRID!$B$33:$BI$33), 0)),
ROUNDUP(INDEX(GRID!$B$34:$BI$44,MATCH(M$7,GRID!$A$34:$A$44,0),MATCH(1,($U$2=GRID!$B$31:$BI$31)*(КАЛЕНДАРЬ!$BI26=GRID!$B$33:$BI$33),0))*(1-GRID!$B$69),0))</f>
        <v>33400</v>
      </c>
      <c r="N591" s="47" cm="1">
        <f t="array" ref="N591">IF($I$2="Открытый тариф",
INDEX(GRID!$B$47:$BI$57,MATCH(M$7,GRID!$A$47:$A$57,0),MATCH(1,($U$2=GRID!$B$31:$BI$31)*(КАЛЕНДАРЬ!$BI26=GRID!$B$33:$BI$33), 0)),
ROUNDUP(INDEX(GRID!$B$47:$BI$57,MATCH(M$7,GRID!$A$47:$A$57,0),MATCH(1,($U$2=GRID!$B$31:$BI$31)*(КАЛЕНДАРЬ!$BI26=GRID!$B$33:$BI$33),0))*(1-GRID!$B$69),0))</f>
        <v>36000</v>
      </c>
      <c r="O591" s="47" cm="1">
        <f t="array" ref="O591">IF($I$2="Открытый тариф",
INDEX(GRID!$B$34:$BI$44,MATCH(O$7,GRID!$A$34:$A$44,0),MATCH(1,($U$2=GRID!$B$31:$BI$31)*(КАЛЕНДАРЬ!$BI26=GRID!$B$33:$BI$33), 0)),
ROUNDUP(INDEX(GRID!$B$34:$BI$44,MATCH(O$7,GRID!$A$34:$A$44,0),MATCH(1,($U$2=GRID!$B$31:$BI$31)*(КАЛЕНДАРЬ!$BI26=GRID!$B$33:$BI$33),0))*(1-GRID!$B$69),0))</f>
        <v>40900</v>
      </c>
      <c r="P591" s="47" cm="1">
        <f t="array" ref="P591">IF($I$2="Открытый тариф",
INDEX(GRID!$B$47:$BI$57,MATCH(O$7,GRID!$A$47:$A$57,0),MATCH(1,($U$2=GRID!$B$31:$BI$31)*(КАЛЕНДАРЬ!$BI26=GRID!$B$33:$BI$33), 0)),
ROUNDUP(INDEX(GRID!$B$47:$BI$57,MATCH(O$7,GRID!$A$47:$A$57,0),MATCH(1,($U$2=GRID!$B$31:$BI$31)*(КАЛЕНДАРЬ!$BI26=GRID!$B$33:$BI$33),0))*(1-GRID!$B$69),0))</f>
        <v>43500</v>
      </c>
      <c r="Q591" s="47" cm="1">
        <f t="array" ref="Q591">IF($I$2="Открытый тариф",
INDEX(GRID!$B$34:$BI$44,MATCH(Q$7,GRID!$A$34:$A$44,0),MATCH(1,($U$2=GRID!$B$31:$BI$31)*(КАЛЕНДАРЬ!$BI26=GRID!$B$33:$BI$33), 0)),
ROUNDUP(INDEX(GRID!$B$34:$BI$44,MATCH(Q$7,GRID!$A$34:$A$44,0),MATCH(1,($U$2=GRID!$B$31:$BI$31)*(КАЛЕНДАРЬ!$BI26=GRID!$B$33:$BI$33),0))*(1-GRID!$B$69),0))</f>
        <v>43100</v>
      </c>
      <c r="R591" s="47" cm="1">
        <f t="array" ref="R591">IF($I$2="Открытый тариф",
INDEX(GRID!$B$47:$BI$57,MATCH(Q$7,GRID!$A$47:$A$57,0),MATCH(1,($U$2=GRID!$B$31:$BI$31)*(КАЛЕНДАРЬ!$BI26=GRID!$B$33:$BI$33), 0)),
ROUNDUP(INDEX(GRID!$B$47:$BI$57,MATCH(Q$7,GRID!$A$47:$A$57,0),MATCH(1,($U$2=GRID!$B$31:$BI$31)*(КАЛЕНДАРЬ!$BI26=GRID!$B$33:$BI$33),0))*(1-GRID!$B$69),0))</f>
        <v>45700</v>
      </c>
      <c r="S591" s="47" cm="1">
        <f t="array" ref="S591">IF($I$2="Открытый тариф",
INDEX(GRID!$B$34:$BI$44,MATCH(S$7,GRID!$A$34:$A$44,0),MATCH(1,($U$2=GRID!$B$31:$BI$31)*(КАЛЕНДАРЬ!$BI26=GRID!$B$33:$BI$33), 0)),
ROUNDUP(INDEX(GRID!$B$34:$BI$44,MATCH(S$7,GRID!$A$34:$A$44,0),MATCH(1,($U$2=GRID!$B$31:$BI$31)*(КАЛЕНДАРЬ!$BI26=GRID!$B$33:$BI$33),0))*(1-GRID!$B$69),0))</f>
        <v>46900</v>
      </c>
      <c r="T591" s="47" cm="1">
        <f t="array" ref="T591">IF($I$2="Открытый тариф",
INDEX(GRID!$B$47:$BI$57,MATCH(S$7,GRID!$A$47:$A$57,0),MATCH(1,($U$2=GRID!$B$31:$BI$31)*(КАЛЕНДАРЬ!$BI26=GRID!$B$33:$BI$33), 0)),
ROUNDUP(INDEX(GRID!$B$47:$BI$57,MATCH(S$7,GRID!$A$47:$A$57,0),MATCH(1,($U$2=GRID!$B$31:$BI$31)*(КАЛЕНДАРЬ!$BI26=GRID!$B$33:$BI$33),0))*(1-GRID!$B$69),0))</f>
        <v>49500</v>
      </c>
      <c r="U591" s="47" cm="1">
        <f t="array" ref="U591">IF($I$2="Открытый тариф",
INDEX(GRID!$B$34:$BI$44,MATCH(U$7,GRID!$A$34:$A$44,0),MATCH(1,($U$2=GRID!$B$31:$BI$31)*(КАЛЕНДАРЬ!$BI26=GRID!$B$33:$BI$33), 0)),
ROUNDUP(INDEX(GRID!$B$34:$BI$44,MATCH(U$7,GRID!$A$34:$A$44,0),MATCH(1,($U$2=GRID!$B$31:$BI$31)*(КАЛЕНДАРЬ!$BI26=GRID!$B$33:$BI$33),0))*(1-GRID!$B$69),0))</f>
        <v>53300</v>
      </c>
      <c r="V591" s="47" cm="1">
        <f t="array" ref="V591">IF($I$2="Открытый тариф",
INDEX(GRID!$B$47:$BI$57,MATCH(U$7,GRID!$A$47:$A$57,0),MATCH(1,($U$2=GRID!$B$31:$BI$31)*(КАЛЕНДАРЬ!$BI26=GRID!$B$33:$BI$33), 0)),
ROUNDUP(INDEX(GRID!$B$47:$BI$57,MATCH(U$7,GRID!$A$47:$A$57,0),MATCH(1,($U$2=GRID!$B$31:$BI$31)*(КАЛЕНДАРЬ!$BI26=GRID!$B$33:$BI$33),0))*(1-GRID!$B$69),0))</f>
        <v>55900</v>
      </c>
      <c r="W591" s="47" cm="1">
        <f t="array" ref="W591">IF($I$2="Открытый тариф",
INDEX(GRID!$B$34:$BI$44,MATCH(W$7,GRID!$A$34:$A$44,0),MATCH(1,($U$2=GRID!$B$31:$BI$31)*(КАЛЕНДАРЬ!$BI26=GRID!$B$33:$BI$33), 0)),
ROUNDUP(INDEX(GRID!$B$34:$BI$44,MATCH(W$7,GRID!$A$34:$A$44,0),MATCH(1,($U$2=GRID!$B$31:$BI$31)*(КАЛЕНДАРЬ!$BI26=GRID!$B$33:$BI$33),0))*(1-GRID!$B$69),0))</f>
        <v>167800</v>
      </c>
      <c r="X591" s="47" cm="1">
        <f t="array" ref="X591">IF($I$2="Открытый тариф",
INDEX(GRID!$B$47:$BI$57,MATCH(W$7,GRID!$A$47:$A$57,0),MATCH(1,($U$2=GRID!$B$31:$BI$31)*(КАЛЕНДАРЬ!$BI26=GRID!$B$33:$BI$33), 0)),
ROUNDUP(INDEX(GRID!$B$47:$BI$57,MATCH(W$7,GRID!$A$47:$A$57,0),MATCH(1,($U$2=GRID!$B$31:$BI$31)*(КАЛЕНДАРЬ!$BI26=GRID!$B$33:$BI$33),0))*(1-GRID!$B$69),0))</f>
        <v>170400</v>
      </c>
    </row>
    <row r="592" spans="1:24" x14ac:dyDescent="0.2">
      <c r="A592" s="117" t="s">
        <v>43</v>
      </c>
      <c r="B592" s="117">
        <v>24</v>
      </c>
      <c r="C592" s="47" cm="1">
        <f t="array" ref="C592">IF($I$2="Открытый тариф",
INDEX(GRID!$B$34:$BI$44,MATCH(C$7,GRID!$A$34:$A$44,0),MATCH(1,($U$2=GRID!$B$31:$BI$31)*(КАЛЕНДАРЬ!$BI27=GRID!$B$33:$BI$33), 0)),
ROUNDUP(INDEX(GRID!$B$34:$BI$44,MATCH(C$7,GRID!$A$34:$A$44,0),MATCH(1,($U$2=GRID!$B$31:$BI$31)*(КАЛЕНДАРЬ!$BI27=GRID!$B$33:$BI$33),0))*(1-GRID!$B$69),0))</f>
        <v>25200</v>
      </c>
      <c r="D592" s="47" cm="1">
        <f t="array" ref="D592">IF($I$2="Открытый тариф",
INDEX(GRID!$B$47:$BI$57,MATCH(C$7,GRID!$A$47:$A$57,0),MATCH(1,($U$2=GRID!$B$31:$BI$31)*(КАЛЕНДАРЬ!$BI27=GRID!$B$33:$BI$33), 0)),
ROUNDUP(INDEX(GRID!$B$47:$BI$57,MATCH(C$7,GRID!$A$47:$A$57,0),MATCH(1,($U$2=GRID!$B$31:$BI$31)*(КАЛЕНДАРЬ!$BI27=GRID!$B$33:$BI$33),0))*(1-GRID!$B$69),0))</f>
        <v>27800</v>
      </c>
      <c r="E592" s="47" cm="1">
        <f t="array" ref="E592">IF($I$2="Открытый тариф",
INDEX(GRID!$B$34:$BI$44,MATCH(E$7,GRID!$A$34:$A$44,0),MATCH(1,($U$2=GRID!$B$31:$BI$31)*(КАЛЕНДАРЬ!$BI27=GRID!$B$33:$BI$33), 0)),
ROUNDUP(INDEX(GRID!$B$34:$BI$44,MATCH(E$7,GRID!$A$34:$A$44,0),MATCH(1,($U$2=GRID!$B$31:$BI$31)*(КАЛЕНДАРЬ!$BI27=GRID!$B$33:$BI$33),0))*(1-GRID!$B$69),0))</f>
        <v>27200</v>
      </c>
      <c r="F592" s="47" cm="1">
        <f t="array" ref="F592">IF($I$2="Открытый тариф",
INDEX(GRID!$B$47:$BI$57,MATCH(E$7,GRID!$A$47:$A$57,0),MATCH(1,($U$2=GRID!$B$31:$BI$31)*(КАЛЕНДАРЬ!$BI27=GRID!$B$33:$BI$33), 0)),
ROUNDUP(INDEX(GRID!$B$47:$BI$57,MATCH(E$7,GRID!$A$47:$A$57,0),MATCH(1,($U$2=GRID!$B$31:$BI$31)*(КАЛЕНДАРЬ!$BI27=GRID!$B$33:$BI$33),0))*(1-GRID!$B$69),0))</f>
        <v>29800</v>
      </c>
      <c r="G592" s="47" cm="1">
        <f t="array" ref="G592">IF($I$2="Открытый тариф",
INDEX(GRID!$B$34:$BI$44,MATCH(G$7,GRID!$A$34:$A$44,0),MATCH(1,($U$2=GRID!$B$31:$BI$31)*(КАЛЕНДАРЬ!$BI27=GRID!$B$33:$BI$33), 0)),
ROUNDUP(INDEX(GRID!$B$34:$BI$44,MATCH(G$7,GRID!$A$34:$A$44,0),MATCH(1,($U$2=GRID!$B$31:$BI$31)*(КАЛЕНДАРЬ!$BI27=GRID!$B$33:$BI$33),0))*(1-GRID!$B$69),0))</f>
        <v>28300</v>
      </c>
      <c r="H592" s="47" cm="1">
        <f t="array" ref="H592">IF($I$2="Открытый тариф",
INDEX(GRID!$B$47:$BI$57,MATCH(G$7,GRID!$A$47:$A$57,0),MATCH(1,($U$2=GRID!$B$31:$BI$31)*(КАЛЕНДАРЬ!$BI27=GRID!$B$33:$BI$33), 0)),
ROUNDUP(INDEX(GRID!$B$47:$BI$57,MATCH(G$7,GRID!$A$47:$A$57,0),MATCH(1,($U$2=GRID!$B$31:$BI$31)*(КАЛЕНДАРЬ!$BI27=GRID!$B$33:$BI$33),0))*(1-GRID!$B$69),0))</f>
        <v>30900</v>
      </c>
      <c r="I592" s="47" cm="1">
        <f t="array" ref="I592">IF($I$2="Открытый тариф",
INDEX(GRID!$B$34:$BI$44,MATCH(I$7,GRID!$A$34:$A$44,0),MATCH(1,($U$2=GRID!$B$31:$BI$31)*(КАЛЕНДАРЬ!$BI27=GRID!$B$33:$BI$33), 0)),
ROUNDUP(INDEX(GRID!$B$34:$BI$44,MATCH(I$7,GRID!$A$34:$A$44,0),MATCH(1,($U$2=GRID!$B$31:$BI$31)*(КАЛЕНДАРЬ!$BI27=GRID!$B$33:$BI$33),0))*(1-GRID!$B$69),0))</f>
        <v>30300</v>
      </c>
      <c r="J592" s="47" cm="1">
        <f t="array" ref="J592">IF($I$2="Открытый тариф",
INDEX(GRID!$B$47:$BI$57,MATCH(I$7,GRID!$A$47:$A$57,0),MATCH(1,($U$2=GRID!$B$31:$BI$31)*(КАЛЕНДАРЬ!$BI27=GRID!$B$33:$BI$33), 0)),
ROUNDUP(INDEX(GRID!$B$47:$BI$57,MATCH(I$7,GRID!$A$47:$A$57,0),MATCH(1,($U$2=GRID!$B$31:$BI$31)*(КАЛЕНДАРЬ!$BI27=GRID!$B$33:$BI$33),0))*(1-GRID!$B$69),0))</f>
        <v>32900</v>
      </c>
      <c r="K592" s="47" cm="1">
        <f t="array" ref="K592">IF($I$2="Открытый тариф",
INDEX(GRID!$B$34:$BI$44,MATCH(K$7,GRID!$A$34:$A$44,0),MATCH(1,($U$2=GRID!$B$31:$BI$31)*(КАЛЕНДАРЬ!$BI27=GRID!$B$33:$BI$33), 0)),
ROUNDUP(INDEX(GRID!$B$34:$BI$44,MATCH(K$7,GRID!$A$34:$A$44,0),MATCH(1,($U$2=GRID!$B$31:$BI$31)*(КАЛЕНДАРЬ!$BI27=GRID!$B$33:$BI$33),0))*(1-GRID!$B$69),0))</f>
        <v>31400</v>
      </c>
      <c r="L592" s="47" cm="1">
        <f t="array" ref="L592">IF($I$2="Открытый тариф",
INDEX(GRID!$B$47:$BI$57,MATCH(K$7,GRID!$A$47:$A$57,0),MATCH(1,($U$2=GRID!$B$31:$BI$31)*(КАЛЕНДАРЬ!$BI27=GRID!$B$33:$BI$33), 0)),
ROUNDUP(INDEX(GRID!$B$47:$BI$57,MATCH(K$7,GRID!$A$47:$A$57,0),MATCH(1,($U$2=GRID!$B$31:$BI$31)*(КАЛЕНДАРЬ!$BI27=GRID!$B$33:$BI$33),0))*(1-GRID!$B$69),0))</f>
        <v>34000</v>
      </c>
      <c r="M592" s="47" cm="1">
        <f t="array" ref="M592">IF($I$2="Открытый тариф",
INDEX(GRID!$B$34:$BI$44,MATCH(M$7,GRID!$A$34:$A$44,0),MATCH(1,($U$2=GRID!$B$31:$BI$31)*(КАЛЕНДАРЬ!$BI27=GRID!$B$33:$BI$33), 0)),
ROUNDUP(INDEX(GRID!$B$34:$BI$44,MATCH(M$7,GRID!$A$34:$A$44,0),MATCH(1,($U$2=GRID!$B$31:$BI$31)*(КАЛЕНДАРЬ!$BI27=GRID!$B$33:$BI$33),0))*(1-GRID!$B$69),0))</f>
        <v>33400</v>
      </c>
      <c r="N592" s="47" cm="1">
        <f t="array" ref="N592">IF($I$2="Открытый тариф",
INDEX(GRID!$B$47:$BI$57,MATCH(M$7,GRID!$A$47:$A$57,0),MATCH(1,($U$2=GRID!$B$31:$BI$31)*(КАЛЕНДАРЬ!$BI27=GRID!$B$33:$BI$33), 0)),
ROUNDUP(INDEX(GRID!$B$47:$BI$57,MATCH(M$7,GRID!$A$47:$A$57,0),MATCH(1,($U$2=GRID!$B$31:$BI$31)*(КАЛЕНДАРЬ!$BI27=GRID!$B$33:$BI$33),0))*(1-GRID!$B$69),0))</f>
        <v>36000</v>
      </c>
      <c r="O592" s="47" cm="1">
        <f t="array" ref="O592">IF($I$2="Открытый тариф",
INDEX(GRID!$B$34:$BI$44,MATCH(O$7,GRID!$A$34:$A$44,0),MATCH(1,($U$2=GRID!$B$31:$BI$31)*(КАЛЕНДАРЬ!$BI27=GRID!$B$33:$BI$33), 0)),
ROUNDUP(INDEX(GRID!$B$34:$BI$44,MATCH(O$7,GRID!$A$34:$A$44,0),MATCH(1,($U$2=GRID!$B$31:$BI$31)*(КАЛЕНДАРЬ!$BI27=GRID!$B$33:$BI$33),0))*(1-GRID!$B$69),0))</f>
        <v>40900</v>
      </c>
      <c r="P592" s="47" cm="1">
        <f t="array" ref="P592">IF($I$2="Открытый тариф",
INDEX(GRID!$B$47:$BI$57,MATCH(O$7,GRID!$A$47:$A$57,0),MATCH(1,($U$2=GRID!$B$31:$BI$31)*(КАЛЕНДАРЬ!$BI27=GRID!$B$33:$BI$33), 0)),
ROUNDUP(INDEX(GRID!$B$47:$BI$57,MATCH(O$7,GRID!$A$47:$A$57,0),MATCH(1,($U$2=GRID!$B$31:$BI$31)*(КАЛЕНДАРЬ!$BI27=GRID!$B$33:$BI$33),0))*(1-GRID!$B$69),0))</f>
        <v>43500</v>
      </c>
      <c r="Q592" s="47" cm="1">
        <f t="array" ref="Q592">IF($I$2="Открытый тариф",
INDEX(GRID!$B$34:$BI$44,MATCH(Q$7,GRID!$A$34:$A$44,0),MATCH(1,($U$2=GRID!$B$31:$BI$31)*(КАЛЕНДАРЬ!$BI27=GRID!$B$33:$BI$33), 0)),
ROUNDUP(INDEX(GRID!$B$34:$BI$44,MATCH(Q$7,GRID!$A$34:$A$44,0),MATCH(1,($U$2=GRID!$B$31:$BI$31)*(КАЛЕНДАРЬ!$BI27=GRID!$B$33:$BI$33),0))*(1-GRID!$B$69),0))</f>
        <v>43100</v>
      </c>
      <c r="R592" s="47" cm="1">
        <f t="array" ref="R592">IF($I$2="Открытый тариф",
INDEX(GRID!$B$47:$BI$57,MATCH(Q$7,GRID!$A$47:$A$57,0),MATCH(1,($U$2=GRID!$B$31:$BI$31)*(КАЛЕНДАРЬ!$BI27=GRID!$B$33:$BI$33), 0)),
ROUNDUP(INDEX(GRID!$B$47:$BI$57,MATCH(Q$7,GRID!$A$47:$A$57,0),MATCH(1,($U$2=GRID!$B$31:$BI$31)*(КАЛЕНДАРЬ!$BI27=GRID!$B$33:$BI$33),0))*(1-GRID!$B$69),0))</f>
        <v>45700</v>
      </c>
      <c r="S592" s="47" cm="1">
        <f t="array" ref="S592">IF($I$2="Открытый тариф",
INDEX(GRID!$B$34:$BI$44,MATCH(S$7,GRID!$A$34:$A$44,0),MATCH(1,($U$2=GRID!$B$31:$BI$31)*(КАЛЕНДАРЬ!$BI27=GRID!$B$33:$BI$33), 0)),
ROUNDUP(INDEX(GRID!$B$34:$BI$44,MATCH(S$7,GRID!$A$34:$A$44,0),MATCH(1,($U$2=GRID!$B$31:$BI$31)*(КАЛЕНДАРЬ!$BI27=GRID!$B$33:$BI$33),0))*(1-GRID!$B$69),0))</f>
        <v>46900</v>
      </c>
      <c r="T592" s="47" cm="1">
        <f t="array" ref="T592">IF($I$2="Открытый тариф",
INDEX(GRID!$B$47:$BI$57,MATCH(S$7,GRID!$A$47:$A$57,0),MATCH(1,($U$2=GRID!$B$31:$BI$31)*(КАЛЕНДАРЬ!$BI27=GRID!$B$33:$BI$33), 0)),
ROUNDUP(INDEX(GRID!$B$47:$BI$57,MATCH(S$7,GRID!$A$47:$A$57,0),MATCH(1,($U$2=GRID!$B$31:$BI$31)*(КАЛЕНДАРЬ!$BI27=GRID!$B$33:$BI$33),0))*(1-GRID!$B$69),0))</f>
        <v>49500</v>
      </c>
      <c r="U592" s="47" cm="1">
        <f t="array" ref="U592">IF($I$2="Открытый тариф",
INDEX(GRID!$B$34:$BI$44,MATCH(U$7,GRID!$A$34:$A$44,0),MATCH(1,($U$2=GRID!$B$31:$BI$31)*(КАЛЕНДАРЬ!$BI27=GRID!$B$33:$BI$33), 0)),
ROUNDUP(INDEX(GRID!$B$34:$BI$44,MATCH(U$7,GRID!$A$34:$A$44,0),MATCH(1,($U$2=GRID!$B$31:$BI$31)*(КАЛЕНДАРЬ!$BI27=GRID!$B$33:$BI$33),0))*(1-GRID!$B$69),0))</f>
        <v>53300</v>
      </c>
      <c r="V592" s="47" cm="1">
        <f t="array" ref="V592">IF($I$2="Открытый тариф",
INDEX(GRID!$B$47:$BI$57,MATCH(U$7,GRID!$A$47:$A$57,0),MATCH(1,($U$2=GRID!$B$31:$BI$31)*(КАЛЕНДАРЬ!$BI27=GRID!$B$33:$BI$33), 0)),
ROUNDUP(INDEX(GRID!$B$47:$BI$57,MATCH(U$7,GRID!$A$47:$A$57,0),MATCH(1,($U$2=GRID!$B$31:$BI$31)*(КАЛЕНДАРЬ!$BI27=GRID!$B$33:$BI$33),0))*(1-GRID!$B$69),0))</f>
        <v>55900</v>
      </c>
      <c r="W592" s="47" cm="1">
        <f t="array" ref="W592">IF($I$2="Открытый тариф",
INDEX(GRID!$B$34:$BI$44,MATCH(W$7,GRID!$A$34:$A$44,0),MATCH(1,($U$2=GRID!$B$31:$BI$31)*(КАЛЕНДАРЬ!$BI27=GRID!$B$33:$BI$33), 0)),
ROUNDUP(INDEX(GRID!$B$34:$BI$44,MATCH(W$7,GRID!$A$34:$A$44,0),MATCH(1,($U$2=GRID!$B$31:$BI$31)*(КАЛЕНДАРЬ!$BI27=GRID!$B$33:$BI$33),0))*(1-GRID!$B$69),0))</f>
        <v>167800</v>
      </c>
      <c r="X592" s="47" cm="1">
        <f t="array" ref="X592">IF($I$2="Открытый тариф",
INDEX(GRID!$B$47:$BI$57,MATCH(W$7,GRID!$A$47:$A$57,0),MATCH(1,($U$2=GRID!$B$31:$BI$31)*(КАЛЕНДАРЬ!$BI27=GRID!$B$33:$BI$33), 0)),
ROUNDUP(INDEX(GRID!$B$47:$BI$57,MATCH(W$7,GRID!$A$47:$A$57,0),MATCH(1,($U$2=GRID!$B$31:$BI$31)*(КАЛЕНДАРЬ!$BI27=GRID!$B$33:$BI$33),0))*(1-GRID!$B$69),0))</f>
        <v>170400</v>
      </c>
    </row>
    <row r="593" spans="1:24" x14ac:dyDescent="0.2">
      <c r="A593" s="117" t="s">
        <v>44</v>
      </c>
      <c r="B593" s="117">
        <v>25</v>
      </c>
      <c r="C593" s="47" cm="1">
        <f t="array" ref="C593">IF($I$2="Открытый тариф",
INDEX(GRID!$B$34:$BI$44,MATCH(C$7,GRID!$A$34:$A$44,0),MATCH(1,($U$2=GRID!$B$31:$BI$31)*(КАЛЕНДАРЬ!$BI28=GRID!$B$33:$BI$33), 0)),
ROUNDUP(INDEX(GRID!$B$34:$BI$44,MATCH(C$7,GRID!$A$34:$A$44,0),MATCH(1,($U$2=GRID!$B$31:$BI$31)*(КАЛЕНДАРЬ!$BI28=GRID!$B$33:$BI$33),0))*(1-GRID!$B$69),0))</f>
        <v>25200</v>
      </c>
      <c r="D593" s="47" cm="1">
        <f t="array" ref="D593">IF($I$2="Открытый тариф",
INDEX(GRID!$B$47:$BI$57,MATCH(C$7,GRID!$A$47:$A$57,0),MATCH(1,($U$2=GRID!$B$31:$BI$31)*(КАЛЕНДАРЬ!$BI28=GRID!$B$33:$BI$33), 0)),
ROUNDUP(INDEX(GRID!$B$47:$BI$57,MATCH(C$7,GRID!$A$47:$A$57,0),MATCH(1,($U$2=GRID!$B$31:$BI$31)*(КАЛЕНДАРЬ!$BI28=GRID!$B$33:$BI$33),0))*(1-GRID!$B$69),0))</f>
        <v>27800</v>
      </c>
      <c r="E593" s="47" cm="1">
        <f t="array" ref="E593">IF($I$2="Открытый тариф",
INDEX(GRID!$B$34:$BI$44,MATCH(E$7,GRID!$A$34:$A$44,0),MATCH(1,($U$2=GRID!$B$31:$BI$31)*(КАЛЕНДАРЬ!$BI28=GRID!$B$33:$BI$33), 0)),
ROUNDUP(INDEX(GRID!$B$34:$BI$44,MATCH(E$7,GRID!$A$34:$A$44,0),MATCH(1,($U$2=GRID!$B$31:$BI$31)*(КАЛЕНДАРЬ!$BI28=GRID!$B$33:$BI$33),0))*(1-GRID!$B$69),0))</f>
        <v>27200</v>
      </c>
      <c r="F593" s="47" cm="1">
        <f t="array" ref="F593">IF($I$2="Открытый тариф",
INDEX(GRID!$B$47:$BI$57,MATCH(E$7,GRID!$A$47:$A$57,0),MATCH(1,($U$2=GRID!$B$31:$BI$31)*(КАЛЕНДАРЬ!$BI28=GRID!$B$33:$BI$33), 0)),
ROUNDUP(INDEX(GRID!$B$47:$BI$57,MATCH(E$7,GRID!$A$47:$A$57,0),MATCH(1,($U$2=GRID!$B$31:$BI$31)*(КАЛЕНДАРЬ!$BI28=GRID!$B$33:$BI$33),0))*(1-GRID!$B$69),0))</f>
        <v>29800</v>
      </c>
      <c r="G593" s="47" cm="1">
        <f t="array" ref="G593">IF($I$2="Открытый тариф",
INDEX(GRID!$B$34:$BI$44,MATCH(G$7,GRID!$A$34:$A$44,0),MATCH(1,($U$2=GRID!$B$31:$BI$31)*(КАЛЕНДАРЬ!$BI28=GRID!$B$33:$BI$33), 0)),
ROUNDUP(INDEX(GRID!$B$34:$BI$44,MATCH(G$7,GRID!$A$34:$A$44,0),MATCH(1,($U$2=GRID!$B$31:$BI$31)*(КАЛЕНДАРЬ!$BI28=GRID!$B$33:$BI$33),0))*(1-GRID!$B$69),0))</f>
        <v>28300</v>
      </c>
      <c r="H593" s="47" cm="1">
        <f t="array" ref="H593">IF($I$2="Открытый тариф",
INDEX(GRID!$B$47:$BI$57,MATCH(G$7,GRID!$A$47:$A$57,0),MATCH(1,($U$2=GRID!$B$31:$BI$31)*(КАЛЕНДАРЬ!$BI28=GRID!$B$33:$BI$33), 0)),
ROUNDUP(INDEX(GRID!$B$47:$BI$57,MATCH(G$7,GRID!$A$47:$A$57,0),MATCH(1,($U$2=GRID!$B$31:$BI$31)*(КАЛЕНДАРЬ!$BI28=GRID!$B$33:$BI$33),0))*(1-GRID!$B$69),0))</f>
        <v>30900</v>
      </c>
      <c r="I593" s="47" cm="1">
        <f t="array" ref="I593">IF($I$2="Открытый тариф",
INDEX(GRID!$B$34:$BI$44,MATCH(I$7,GRID!$A$34:$A$44,0),MATCH(1,($U$2=GRID!$B$31:$BI$31)*(КАЛЕНДАРЬ!$BI28=GRID!$B$33:$BI$33), 0)),
ROUNDUP(INDEX(GRID!$B$34:$BI$44,MATCH(I$7,GRID!$A$34:$A$44,0),MATCH(1,($U$2=GRID!$B$31:$BI$31)*(КАЛЕНДАРЬ!$BI28=GRID!$B$33:$BI$33),0))*(1-GRID!$B$69),0))</f>
        <v>30300</v>
      </c>
      <c r="J593" s="47" cm="1">
        <f t="array" ref="J593">IF($I$2="Открытый тариф",
INDEX(GRID!$B$47:$BI$57,MATCH(I$7,GRID!$A$47:$A$57,0),MATCH(1,($U$2=GRID!$B$31:$BI$31)*(КАЛЕНДАРЬ!$BI28=GRID!$B$33:$BI$33), 0)),
ROUNDUP(INDEX(GRID!$B$47:$BI$57,MATCH(I$7,GRID!$A$47:$A$57,0),MATCH(1,($U$2=GRID!$B$31:$BI$31)*(КАЛЕНДАРЬ!$BI28=GRID!$B$33:$BI$33),0))*(1-GRID!$B$69),0))</f>
        <v>32900</v>
      </c>
      <c r="K593" s="47" cm="1">
        <f t="array" ref="K593">IF($I$2="Открытый тариф",
INDEX(GRID!$B$34:$BI$44,MATCH(K$7,GRID!$A$34:$A$44,0),MATCH(1,($U$2=GRID!$B$31:$BI$31)*(КАЛЕНДАРЬ!$BI28=GRID!$B$33:$BI$33), 0)),
ROUNDUP(INDEX(GRID!$B$34:$BI$44,MATCH(K$7,GRID!$A$34:$A$44,0),MATCH(1,($U$2=GRID!$B$31:$BI$31)*(КАЛЕНДАРЬ!$BI28=GRID!$B$33:$BI$33),0))*(1-GRID!$B$69),0))</f>
        <v>31400</v>
      </c>
      <c r="L593" s="47" cm="1">
        <f t="array" ref="L593">IF($I$2="Открытый тариф",
INDEX(GRID!$B$47:$BI$57,MATCH(K$7,GRID!$A$47:$A$57,0),MATCH(1,($U$2=GRID!$B$31:$BI$31)*(КАЛЕНДАРЬ!$BI28=GRID!$B$33:$BI$33), 0)),
ROUNDUP(INDEX(GRID!$B$47:$BI$57,MATCH(K$7,GRID!$A$47:$A$57,0),MATCH(1,($U$2=GRID!$B$31:$BI$31)*(КАЛЕНДАРЬ!$BI28=GRID!$B$33:$BI$33),0))*(1-GRID!$B$69),0))</f>
        <v>34000</v>
      </c>
      <c r="M593" s="47" cm="1">
        <f t="array" ref="M593">IF($I$2="Открытый тариф",
INDEX(GRID!$B$34:$BI$44,MATCH(M$7,GRID!$A$34:$A$44,0),MATCH(1,($U$2=GRID!$B$31:$BI$31)*(КАЛЕНДАРЬ!$BI28=GRID!$B$33:$BI$33), 0)),
ROUNDUP(INDEX(GRID!$B$34:$BI$44,MATCH(M$7,GRID!$A$34:$A$44,0),MATCH(1,($U$2=GRID!$B$31:$BI$31)*(КАЛЕНДАРЬ!$BI28=GRID!$B$33:$BI$33),0))*(1-GRID!$B$69),0))</f>
        <v>33400</v>
      </c>
      <c r="N593" s="47" cm="1">
        <f t="array" ref="N593">IF($I$2="Открытый тариф",
INDEX(GRID!$B$47:$BI$57,MATCH(M$7,GRID!$A$47:$A$57,0),MATCH(1,($U$2=GRID!$B$31:$BI$31)*(КАЛЕНДАРЬ!$BI28=GRID!$B$33:$BI$33), 0)),
ROUNDUP(INDEX(GRID!$B$47:$BI$57,MATCH(M$7,GRID!$A$47:$A$57,0),MATCH(1,($U$2=GRID!$B$31:$BI$31)*(КАЛЕНДАРЬ!$BI28=GRID!$B$33:$BI$33),0))*(1-GRID!$B$69),0))</f>
        <v>36000</v>
      </c>
      <c r="O593" s="47" cm="1">
        <f t="array" ref="O593">IF($I$2="Открытый тариф",
INDEX(GRID!$B$34:$BI$44,MATCH(O$7,GRID!$A$34:$A$44,0),MATCH(1,($U$2=GRID!$B$31:$BI$31)*(КАЛЕНДАРЬ!$BI28=GRID!$B$33:$BI$33), 0)),
ROUNDUP(INDEX(GRID!$B$34:$BI$44,MATCH(O$7,GRID!$A$34:$A$44,0),MATCH(1,($U$2=GRID!$B$31:$BI$31)*(КАЛЕНДАРЬ!$BI28=GRID!$B$33:$BI$33),0))*(1-GRID!$B$69),0))</f>
        <v>40900</v>
      </c>
      <c r="P593" s="47" cm="1">
        <f t="array" ref="P593">IF($I$2="Открытый тариф",
INDEX(GRID!$B$47:$BI$57,MATCH(O$7,GRID!$A$47:$A$57,0),MATCH(1,($U$2=GRID!$B$31:$BI$31)*(КАЛЕНДАРЬ!$BI28=GRID!$B$33:$BI$33), 0)),
ROUNDUP(INDEX(GRID!$B$47:$BI$57,MATCH(O$7,GRID!$A$47:$A$57,0),MATCH(1,($U$2=GRID!$B$31:$BI$31)*(КАЛЕНДАРЬ!$BI28=GRID!$B$33:$BI$33),0))*(1-GRID!$B$69),0))</f>
        <v>43500</v>
      </c>
      <c r="Q593" s="47" cm="1">
        <f t="array" ref="Q593">IF($I$2="Открытый тариф",
INDEX(GRID!$B$34:$BI$44,MATCH(Q$7,GRID!$A$34:$A$44,0),MATCH(1,($U$2=GRID!$B$31:$BI$31)*(КАЛЕНДАРЬ!$BI28=GRID!$B$33:$BI$33), 0)),
ROUNDUP(INDEX(GRID!$B$34:$BI$44,MATCH(Q$7,GRID!$A$34:$A$44,0),MATCH(1,($U$2=GRID!$B$31:$BI$31)*(КАЛЕНДАРЬ!$BI28=GRID!$B$33:$BI$33),0))*(1-GRID!$B$69),0))</f>
        <v>43100</v>
      </c>
      <c r="R593" s="47" cm="1">
        <f t="array" ref="R593">IF($I$2="Открытый тариф",
INDEX(GRID!$B$47:$BI$57,MATCH(Q$7,GRID!$A$47:$A$57,0),MATCH(1,($U$2=GRID!$B$31:$BI$31)*(КАЛЕНДАРЬ!$BI28=GRID!$B$33:$BI$33), 0)),
ROUNDUP(INDEX(GRID!$B$47:$BI$57,MATCH(Q$7,GRID!$A$47:$A$57,0),MATCH(1,($U$2=GRID!$B$31:$BI$31)*(КАЛЕНДАРЬ!$BI28=GRID!$B$33:$BI$33),0))*(1-GRID!$B$69),0))</f>
        <v>45700</v>
      </c>
      <c r="S593" s="47" cm="1">
        <f t="array" ref="S593">IF($I$2="Открытый тариф",
INDEX(GRID!$B$34:$BI$44,MATCH(S$7,GRID!$A$34:$A$44,0),MATCH(1,($U$2=GRID!$B$31:$BI$31)*(КАЛЕНДАРЬ!$BI28=GRID!$B$33:$BI$33), 0)),
ROUNDUP(INDEX(GRID!$B$34:$BI$44,MATCH(S$7,GRID!$A$34:$A$44,0),MATCH(1,($U$2=GRID!$B$31:$BI$31)*(КАЛЕНДАРЬ!$BI28=GRID!$B$33:$BI$33),0))*(1-GRID!$B$69),0))</f>
        <v>46900</v>
      </c>
      <c r="T593" s="47" cm="1">
        <f t="array" ref="T593">IF($I$2="Открытый тариф",
INDEX(GRID!$B$47:$BI$57,MATCH(S$7,GRID!$A$47:$A$57,0),MATCH(1,($U$2=GRID!$B$31:$BI$31)*(КАЛЕНДАРЬ!$BI28=GRID!$B$33:$BI$33), 0)),
ROUNDUP(INDEX(GRID!$B$47:$BI$57,MATCH(S$7,GRID!$A$47:$A$57,0),MATCH(1,($U$2=GRID!$B$31:$BI$31)*(КАЛЕНДАРЬ!$BI28=GRID!$B$33:$BI$33),0))*(1-GRID!$B$69),0))</f>
        <v>49500</v>
      </c>
      <c r="U593" s="47" cm="1">
        <f t="array" ref="U593">IF($I$2="Открытый тариф",
INDEX(GRID!$B$34:$BI$44,MATCH(U$7,GRID!$A$34:$A$44,0),MATCH(1,($U$2=GRID!$B$31:$BI$31)*(КАЛЕНДАРЬ!$BI28=GRID!$B$33:$BI$33), 0)),
ROUNDUP(INDEX(GRID!$B$34:$BI$44,MATCH(U$7,GRID!$A$34:$A$44,0),MATCH(1,($U$2=GRID!$B$31:$BI$31)*(КАЛЕНДАРЬ!$BI28=GRID!$B$33:$BI$33),0))*(1-GRID!$B$69),0))</f>
        <v>53300</v>
      </c>
      <c r="V593" s="47" cm="1">
        <f t="array" ref="V593">IF($I$2="Открытый тариф",
INDEX(GRID!$B$47:$BI$57,MATCH(U$7,GRID!$A$47:$A$57,0),MATCH(1,($U$2=GRID!$B$31:$BI$31)*(КАЛЕНДАРЬ!$BI28=GRID!$B$33:$BI$33), 0)),
ROUNDUP(INDEX(GRID!$B$47:$BI$57,MATCH(U$7,GRID!$A$47:$A$57,0),MATCH(1,($U$2=GRID!$B$31:$BI$31)*(КАЛЕНДАРЬ!$BI28=GRID!$B$33:$BI$33),0))*(1-GRID!$B$69),0))</f>
        <v>55900</v>
      </c>
      <c r="W593" s="47" cm="1">
        <f t="array" ref="W593">IF($I$2="Открытый тариф",
INDEX(GRID!$B$34:$BI$44,MATCH(W$7,GRID!$A$34:$A$44,0),MATCH(1,($U$2=GRID!$B$31:$BI$31)*(КАЛЕНДАРЬ!$BI28=GRID!$B$33:$BI$33), 0)),
ROUNDUP(INDEX(GRID!$B$34:$BI$44,MATCH(W$7,GRID!$A$34:$A$44,0),MATCH(1,($U$2=GRID!$B$31:$BI$31)*(КАЛЕНДАРЬ!$BI28=GRID!$B$33:$BI$33),0))*(1-GRID!$B$69),0))</f>
        <v>167800</v>
      </c>
      <c r="X593" s="47" cm="1">
        <f t="array" ref="X593">IF($I$2="Открытый тариф",
INDEX(GRID!$B$47:$BI$57,MATCH(W$7,GRID!$A$47:$A$57,0),MATCH(1,($U$2=GRID!$B$31:$BI$31)*(КАЛЕНДАРЬ!$BI28=GRID!$B$33:$BI$33), 0)),
ROUNDUP(INDEX(GRID!$B$47:$BI$57,MATCH(W$7,GRID!$A$47:$A$57,0),MATCH(1,($U$2=GRID!$B$31:$BI$31)*(КАЛЕНДАРЬ!$BI28=GRID!$B$33:$BI$33),0))*(1-GRID!$B$69),0))</f>
        <v>170400</v>
      </c>
    </row>
    <row r="594" spans="1:24" x14ac:dyDescent="0.2">
      <c r="A594" s="117" t="s">
        <v>45</v>
      </c>
      <c r="B594" s="117">
        <v>26</v>
      </c>
      <c r="C594" s="47" cm="1">
        <f t="array" ref="C594">IF($I$2="Открытый тариф",
INDEX(GRID!$B$34:$BI$44,MATCH(C$7,GRID!$A$34:$A$44,0),MATCH(1,($U$2=GRID!$B$31:$BI$31)*(КАЛЕНДАРЬ!$BI29=GRID!$B$33:$BI$33), 0)),
ROUNDUP(INDEX(GRID!$B$34:$BI$44,MATCH(C$7,GRID!$A$34:$A$44,0),MATCH(1,($U$2=GRID!$B$31:$BI$31)*(КАЛЕНДАРЬ!$BI29=GRID!$B$33:$BI$33),0))*(1-GRID!$B$69),0))</f>
        <v>25200</v>
      </c>
      <c r="D594" s="47" cm="1">
        <f t="array" ref="D594">IF($I$2="Открытый тариф",
INDEX(GRID!$B$47:$BI$57,MATCH(C$7,GRID!$A$47:$A$57,0),MATCH(1,($U$2=GRID!$B$31:$BI$31)*(КАЛЕНДАРЬ!$BI29=GRID!$B$33:$BI$33), 0)),
ROUNDUP(INDEX(GRID!$B$47:$BI$57,MATCH(C$7,GRID!$A$47:$A$57,0),MATCH(1,($U$2=GRID!$B$31:$BI$31)*(КАЛЕНДАРЬ!$BI29=GRID!$B$33:$BI$33),0))*(1-GRID!$B$69),0))</f>
        <v>27800</v>
      </c>
      <c r="E594" s="47" cm="1">
        <f t="array" ref="E594">IF($I$2="Открытый тариф",
INDEX(GRID!$B$34:$BI$44,MATCH(E$7,GRID!$A$34:$A$44,0),MATCH(1,($U$2=GRID!$B$31:$BI$31)*(КАЛЕНДАРЬ!$BI29=GRID!$B$33:$BI$33), 0)),
ROUNDUP(INDEX(GRID!$B$34:$BI$44,MATCH(E$7,GRID!$A$34:$A$44,0),MATCH(1,($U$2=GRID!$B$31:$BI$31)*(КАЛЕНДАРЬ!$BI29=GRID!$B$33:$BI$33),0))*(1-GRID!$B$69),0))</f>
        <v>27200</v>
      </c>
      <c r="F594" s="47" cm="1">
        <f t="array" ref="F594">IF($I$2="Открытый тариф",
INDEX(GRID!$B$47:$BI$57,MATCH(E$7,GRID!$A$47:$A$57,0),MATCH(1,($U$2=GRID!$B$31:$BI$31)*(КАЛЕНДАРЬ!$BI29=GRID!$B$33:$BI$33), 0)),
ROUNDUP(INDEX(GRID!$B$47:$BI$57,MATCH(E$7,GRID!$A$47:$A$57,0),MATCH(1,($U$2=GRID!$B$31:$BI$31)*(КАЛЕНДАРЬ!$BI29=GRID!$B$33:$BI$33),0))*(1-GRID!$B$69),0))</f>
        <v>29800</v>
      </c>
      <c r="G594" s="47" cm="1">
        <f t="array" ref="G594">IF($I$2="Открытый тариф",
INDEX(GRID!$B$34:$BI$44,MATCH(G$7,GRID!$A$34:$A$44,0),MATCH(1,($U$2=GRID!$B$31:$BI$31)*(КАЛЕНДАРЬ!$BI29=GRID!$B$33:$BI$33), 0)),
ROUNDUP(INDEX(GRID!$B$34:$BI$44,MATCH(G$7,GRID!$A$34:$A$44,0),MATCH(1,($U$2=GRID!$B$31:$BI$31)*(КАЛЕНДАРЬ!$BI29=GRID!$B$33:$BI$33),0))*(1-GRID!$B$69),0))</f>
        <v>28300</v>
      </c>
      <c r="H594" s="47" cm="1">
        <f t="array" ref="H594">IF($I$2="Открытый тариф",
INDEX(GRID!$B$47:$BI$57,MATCH(G$7,GRID!$A$47:$A$57,0),MATCH(1,($U$2=GRID!$B$31:$BI$31)*(КАЛЕНДАРЬ!$BI29=GRID!$B$33:$BI$33), 0)),
ROUNDUP(INDEX(GRID!$B$47:$BI$57,MATCH(G$7,GRID!$A$47:$A$57,0),MATCH(1,($U$2=GRID!$B$31:$BI$31)*(КАЛЕНДАРЬ!$BI29=GRID!$B$33:$BI$33),0))*(1-GRID!$B$69),0))</f>
        <v>30900</v>
      </c>
      <c r="I594" s="47" cm="1">
        <f t="array" ref="I594">IF($I$2="Открытый тариф",
INDEX(GRID!$B$34:$BI$44,MATCH(I$7,GRID!$A$34:$A$44,0),MATCH(1,($U$2=GRID!$B$31:$BI$31)*(КАЛЕНДАРЬ!$BI29=GRID!$B$33:$BI$33), 0)),
ROUNDUP(INDEX(GRID!$B$34:$BI$44,MATCH(I$7,GRID!$A$34:$A$44,0),MATCH(1,($U$2=GRID!$B$31:$BI$31)*(КАЛЕНДАРЬ!$BI29=GRID!$B$33:$BI$33),0))*(1-GRID!$B$69),0))</f>
        <v>30300</v>
      </c>
      <c r="J594" s="47" cm="1">
        <f t="array" ref="J594">IF($I$2="Открытый тариф",
INDEX(GRID!$B$47:$BI$57,MATCH(I$7,GRID!$A$47:$A$57,0),MATCH(1,($U$2=GRID!$B$31:$BI$31)*(КАЛЕНДАРЬ!$BI29=GRID!$B$33:$BI$33), 0)),
ROUNDUP(INDEX(GRID!$B$47:$BI$57,MATCH(I$7,GRID!$A$47:$A$57,0),MATCH(1,($U$2=GRID!$B$31:$BI$31)*(КАЛЕНДАРЬ!$BI29=GRID!$B$33:$BI$33),0))*(1-GRID!$B$69),0))</f>
        <v>32900</v>
      </c>
      <c r="K594" s="47" cm="1">
        <f t="array" ref="K594">IF($I$2="Открытый тариф",
INDEX(GRID!$B$34:$BI$44,MATCH(K$7,GRID!$A$34:$A$44,0),MATCH(1,($U$2=GRID!$B$31:$BI$31)*(КАЛЕНДАРЬ!$BI29=GRID!$B$33:$BI$33), 0)),
ROUNDUP(INDEX(GRID!$B$34:$BI$44,MATCH(K$7,GRID!$A$34:$A$44,0),MATCH(1,($U$2=GRID!$B$31:$BI$31)*(КАЛЕНДАРЬ!$BI29=GRID!$B$33:$BI$33),0))*(1-GRID!$B$69),0))</f>
        <v>31400</v>
      </c>
      <c r="L594" s="47" cm="1">
        <f t="array" ref="L594">IF($I$2="Открытый тариф",
INDEX(GRID!$B$47:$BI$57,MATCH(K$7,GRID!$A$47:$A$57,0),MATCH(1,($U$2=GRID!$B$31:$BI$31)*(КАЛЕНДАРЬ!$BI29=GRID!$B$33:$BI$33), 0)),
ROUNDUP(INDEX(GRID!$B$47:$BI$57,MATCH(K$7,GRID!$A$47:$A$57,0),MATCH(1,($U$2=GRID!$B$31:$BI$31)*(КАЛЕНДАРЬ!$BI29=GRID!$B$33:$BI$33),0))*(1-GRID!$B$69),0))</f>
        <v>34000</v>
      </c>
      <c r="M594" s="47" cm="1">
        <f t="array" ref="M594">IF($I$2="Открытый тариф",
INDEX(GRID!$B$34:$BI$44,MATCH(M$7,GRID!$A$34:$A$44,0),MATCH(1,($U$2=GRID!$B$31:$BI$31)*(КАЛЕНДАРЬ!$BI29=GRID!$B$33:$BI$33), 0)),
ROUNDUP(INDEX(GRID!$B$34:$BI$44,MATCH(M$7,GRID!$A$34:$A$44,0),MATCH(1,($U$2=GRID!$B$31:$BI$31)*(КАЛЕНДАРЬ!$BI29=GRID!$B$33:$BI$33),0))*(1-GRID!$B$69),0))</f>
        <v>33400</v>
      </c>
      <c r="N594" s="47" cm="1">
        <f t="array" ref="N594">IF($I$2="Открытый тариф",
INDEX(GRID!$B$47:$BI$57,MATCH(M$7,GRID!$A$47:$A$57,0),MATCH(1,($U$2=GRID!$B$31:$BI$31)*(КАЛЕНДАРЬ!$BI29=GRID!$B$33:$BI$33), 0)),
ROUNDUP(INDEX(GRID!$B$47:$BI$57,MATCH(M$7,GRID!$A$47:$A$57,0),MATCH(1,($U$2=GRID!$B$31:$BI$31)*(КАЛЕНДАРЬ!$BI29=GRID!$B$33:$BI$33),0))*(1-GRID!$B$69),0))</f>
        <v>36000</v>
      </c>
      <c r="O594" s="47" cm="1">
        <f t="array" ref="O594">IF($I$2="Открытый тариф",
INDEX(GRID!$B$34:$BI$44,MATCH(O$7,GRID!$A$34:$A$44,0),MATCH(1,($U$2=GRID!$B$31:$BI$31)*(КАЛЕНДАРЬ!$BI29=GRID!$B$33:$BI$33), 0)),
ROUNDUP(INDEX(GRID!$B$34:$BI$44,MATCH(O$7,GRID!$A$34:$A$44,0),MATCH(1,($U$2=GRID!$B$31:$BI$31)*(КАЛЕНДАРЬ!$BI29=GRID!$B$33:$BI$33),0))*(1-GRID!$B$69),0))</f>
        <v>40900</v>
      </c>
      <c r="P594" s="47" cm="1">
        <f t="array" ref="P594">IF($I$2="Открытый тариф",
INDEX(GRID!$B$47:$BI$57,MATCH(O$7,GRID!$A$47:$A$57,0),MATCH(1,($U$2=GRID!$B$31:$BI$31)*(КАЛЕНДАРЬ!$BI29=GRID!$B$33:$BI$33), 0)),
ROUNDUP(INDEX(GRID!$B$47:$BI$57,MATCH(O$7,GRID!$A$47:$A$57,0),MATCH(1,($U$2=GRID!$B$31:$BI$31)*(КАЛЕНДАРЬ!$BI29=GRID!$B$33:$BI$33),0))*(1-GRID!$B$69),0))</f>
        <v>43500</v>
      </c>
      <c r="Q594" s="47" cm="1">
        <f t="array" ref="Q594">IF($I$2="Открытый тариф",
INDEX(GRID!$B$34:$BI$44,MATCH(Q$7,GRID!$A$34:$A$44,0),MATCH(1,($U$2=GRID!$B$31:$BI$31)*(КАЛЕНДАРЬ!$BI29=GRID!$B$33:$BI$33), 0)),
ROUNDUP(INDEX(GRID!$B$34:$BI$44,MATCH(Q$7,GRID!$A$34:$A$44,0),MATCH(1,($U$2=GRID!$B$31:$BI$31)*(КАЛЕНДАРЬ!$BI29=GRID!$B$33:$BI$33),0))*(1-GRID!$B$69),0))</f>
        <v>43100</v>
      </c>
      <c r="R594" s="47" cm="1">
        <f t="array" ref="R594">IF($I$2="Открытый тариф",
INDEX(GRID!$B$47:$BI$57,MATCH(Q$7,GRID!$A$47:$A$57,0),MATCH(1,($U$2=GRID!$B$31:$BI$31)*(КАЛЕНДАРЬ!$BI29=GRID!$B$33:$BI$33), 0)),
ROUNDUP(INDEX(GRID!$B$47:$BI$57,MATCH(Q$7,GRID!$A$47:$A$57,0),MATCH(1,($U$2=GRID!$B$31:$BI$31)*(КАЛЕНДАРЬ!$BI29=GRID!$B$33:$BI$33),0))*(1-GRID!$B$69),0))</f>
        <v>45700</v>
      </c>
      <c r="S594" s="47" cm="1">
        <f t="array" ref="S594">IF($I$2="Открытый тариф",
INDEX(GRID!$B$34:$BI$44,MATCH(S$7,GRID!$A$34:$A$44,0),MATCH(1,($U$2=GRID!$B$31:$BI$31)*(КАЛЕНДАРЬ!$BI29=GRID!$B$33:$BI$33), 0)),
ROUNDUP(INDEX(GRID!$B$34:$BI$44,MATCH(S$7,GRID!$A$34:$A$44,0),MATCH(1,($U$2=GRID!$B$31:$BI$31)*(КАЛЕНДАРЬ!$BI29=GRID!$B$33:$BI$33),0))*(1-GRID!$B$69),0))</f>
        <v>46900</v>
      </c>
      <c r="T594" s="47" cm="1">
        <f t="array" ref="T594">IF($I$2="Открытый тариф",
INDEX(GRID!$B$47:$BI$57,MATCH(S$7,GRID!$A$47:$A$57,0),MATCH(1,($U$2=GRID!$B$31:$BI$31)*(КАЛЕНДАРЬ!$BI29=GRID!$B$33:$BI$33), 0)),
ROUNDUP(INDEX(GRID!$B$47:$BI$57,MATCH(S$7,GRID!$A$47:$A$57,0),MATCH(1,($U$2=GRID!$B$31:$BI$31)*(КАЛЕНДАРЬ!$BI29=GRID!$B$33:$BI$33),0))*(1-GRID!$B$69),0))</f>
        <v>49500</v>
      </c>
      <c r="U594" s="47" cm="1">
        <f t="array" ref="U594">IF($I$2="Открытый тариф",
INDEX(GRID!$B$34:$BI$44,MATCH(U$7,GRID!$A$34:$A$44,0),MATCH(1,($U$2=GRID!$B$31:$BI$31)*(КАЛЕНДАРЬ!$BI29=GRID!$B$33:$BI$33), 0)),
ROUNDUP(INDEX(GRID!$B$34:$BI$44,MATCH(U$7,GRID!$A$34:$A$44,0),MATCH(1,($U$2=GRID!$B$31:$BI$31)*(КАЛЕНДАРЬ!$BI29=GRID!$B$33:$BI$33),0))*(1-GRID!$B$69),0))</f>
        <v>53300</v>
      </c>
      <c r="V594" s="47" cm="1">
        <f t="array" ref="V594">IF($I$2="Открытый тариф",
INDEX(GRID!$B$47:$BI$57,MATCH(U$7,GRID!$A$47:$A$57,0),MATCH(1,($U$2=GRID!$B$31:$BI$31)*(КАЛЕНДАРЬ!$BI29=GRID!$B$33:$BI$33), 0)),
ROUNDUP(INDEX(GRID!$B$47:$BI$57,MATCH(U$7,GRID!$A$47:$A$57,0),MATCH(1,($U$2=GRID!$B$31:$BI$31)*(КАЛЕНДАРЬ!$BI29=GRID!$B$33:$BI$33),0))*(1-GRID!$B$69),0))</f>
        <v>55900</v>
      </c>
      <c r="W594" s="47" cm="1">
        <f t="array" ref="W594">IF($I$2="Открытый тариф",
INDEX(GRID!$B$34:$BI$44,MATCH(W$7,GRID!$A$34:$A$44,0),MATCH(1,($U$2=GRID!$B$31:$BI$31)*(КАЛЕНДАРЬ!$BI29=GRID!$B$33:$BI$33), 0)),
ROUNDUP(INDEX(GRID!$B$34:$BI$44,MATCH(W$7,GRID!$A$34:$A$44,0),MATCH(1,($U$2=GRID!$B$31:$BI$31)*(КАЛЕНДАРЬ!$BI29=GRID!$B$33:$BI$33),0))*(1-GRID!$B$69),0))</f>
        <v>167800</v>
      </c>
      <c r="X594" s="47" cm="1">
        <f t="array" ref="X594">IF($I$2="Открытый тариф",
INDEX(GRID!$B$47:$BI$57,MATCH(W$7,GRID!$A$47:$A$57,0),MATCH(1,($U$2=GRID!$B$31:$BI$31)*(КАЛЕНДАРЬ!$BI29=GRID!$B$33:$BI$33), 0)),
ROUNDUP(INDEX(GRID!$B$47:$BI$57,MATCH(W$7,GRID!$A$47:$A$57,0),MATCH(1,($U$2=GRID!$B$31:$BI$31)*(КАЛЕНДАРЬ!$BI29=GRID!$B$33:$BI$33),0))*(1-GRID!$B$69),0))</f>
        <v>170400</v>
      </c>
    </row>
    <row r="595" spans="1:24" x14ac:dyDescent="0.2">
      <c r="A595" s="117" t="s">
        <v>46</v>
      </c>
      <c r="B595" s="117">
        <v>27</v>
      </c>
      <c r="C595" s="47" cm="1">
        <f t="array" ref="C595">IF($I$2="Открытый тариф",
INDEX(GRID!$B$34:$BI$44,MATCH(C$7,GRID!$A$34:$A$44,0),MATCH(1,($U$2=GRID!$B$31:$BI$31)*(КАЛЕНДАРЬ!$BI30=GRID!$B$33:$BI$33), 0)),
ROUNDUP(INDEX(GRID!$B$34:$BI$44,MATCH(C$7,GRID!$A$34:$A$44,0),MATCH(1,($U$2=GRID!$B$31:$BI$31)*(КАЛЕНДАРЬ!$BI30=GRID!$B$33:$BI$33),0))*(1-GRID!$B$69),0))</f>
        <v>25200</v>
      </c>
      <c r="D595" s="47" cm="1">
        <f t="array" ref="D595">IF($I$2="Открытый тариф",
INDEX(GRID!$B$47:$BI$57,MATCH(C$7,GRID!$A$47:$A$57,0),MATCH(1,($U$2=GRID!$B$31:$BI$31)*(КАЛЕНДАРЬ!$BI30=GRID!$B$33:$BI$33), 0)),
ROUNDUP(INDEX(GRID!$B$47:$BI$57,MATCH(C$7,GRID!$A$47:$A$57,0),MATCH(1,($U$2=GRID!$B$31:$BI$31)*(КАЛЕНДАРЬ!$BI30=GRID!$B$33:$BI$33),0))*(1-GRID!$B$69),0))</f>
        <v>27800</v>
      </c>
      <c r="E595" s="47" cm="1">
        <f t="array" ref="E595">IF($I$2="Открытый тариф",
INDEX(GRID!$B$34:$BI$44,MATCH(E$7,GRID!$A$34:$A$44,0),MATCH(1,($U$2=GRID!$B$31:$BI$31)*(КАЛЕНДАРЬ!$BI30=GRID!$B$33:$BI$33), 0)),
ROUNDUP(INDEX(GRID!$B$34:$BI$44,MATCH(E$7,GRID!$A$34:$A$44,0),MATCH(1,($U$2=GRID!$B$31:$BI$31)*(КАЛЕНДАРЬ!$BI30=GRID!$B$33:$BI$33),0))*(1-GRID!$B$69),0))</f>
        <v>27200</v>
      </c>
      <c r="F595" s="47" cm="1">
        <f t="array" ref="F595">IF($I$2="Открытый тариф",
INDEX(GRID!$B$47:$BI$57,MATCH(E$7,GRID!$A$47:$A$57,0),MATCH(1,($U$2=GRID!$B$31:$BI$31)*(КАЛЕНДАРЬ!$BI30=GRID!$B$33:$BI$33), 0)),
ROUNDUP(INDEX(GRID!$B$47:$BI$57,MATCH(E$7,GRID!$A$47:$A$57,0),MATCH(1,($U$2=GRID!$B$31:$BI$31)*(КАЛЕНДАРЬ!$BI30=GRID!$B$33:$BI$33),0))*(1-GRID!$B$69),0))</f>
        <v>29800</v>
      </c>
      <c r="G595" s="47" cm="1">
        <f t="array" ref="G595">IF($I$2="Открытый тариф",
INDEX(GRID!$B$34:$BI$44,MATCH(G$7,GRID!$A$34:$A$44,0),MATCH(1,($U$2=GRID!$B$31:$BI$31)*(КАЛЕНДАРЬ!$BI30=GRID!$B$33:$BI$33), 0)),
ROUNDUP(INDEX(GRID!$B$34:$BI$44,MATCH(G$7,GRID!$A$34:$A$44,0),MATCH(1,($U$2=GRID!$B$31:$BI$31)*(КАЛЕНДАРЬ!$BI30=GRID!$B$33:$BI$33),0))*(1-GRID!$B$69),0))</f>
        <v>28300</v>
      </c>
      <c r="H595" s="47" cm="1">
        <f t="array" ref="H595">IF($I$2="Открытый тариф",
INDEX(GRID!$B$47:$BI$57,MATCH(G$7,GRID!$A$47:$A$57,0),MATCH(1,($U$2=GRID!$B$31:$BI$31)*(КАЛЕНДАРЬ!$BI30=GRID!$B$33:$BI$33), 0)),
ROUNDUP(INDEX(GRID!$B$47:$BI$57,MATCH(G$7,GRID!$A$47:$A$57,0),MATCH(1,($U$2=GRID!$B$31:$BI$31)*(КАЛЕНДАРЬ!$BI30=GRID!$B$33:$BI$33),0))*(1-GRID!$B$69),0))</f>
        <v>30900</v>
      </c>
      <c r="I595" s="47" cm="1">
        <f t="array" ref="I595">IF($I$2="Открытый тариф",
INDEX(GRID!$B$34:$BI$44,MATCH(I$7,GRID!$A$34:$A$44,0),MATCH(1,($U$2=GRID!$B$31:$BI$31)*(КАЛЕНДАРЬ!$BI30=GRID!$B$33:$BI$33), 0)),
ROUNDUP(INDEX(GRID!$B$34:$BI$44,MATCH(I$7,GRID!$A$34:$A$44,0),MATCH(1,($U$2=GRID!$B$31:$BI$31)*(КАЛЕНДАРЬ!$BI30=GRID!$B$33:$BI$33),0))*(1-GRID!$B$69),0))</f>
        <v>30300</v>
      </c>
      <c r="J595" s="47" cm="1">
        <f t="array" ref="J595">IF($I$2="Открытый тариф",
INDEX(GRID!$B$47:$BI$57,MATCH(I$7,GRID!$A$47:$A$57,0),MATCH(1,($U$2=GRID!$B$31:$BI$31)*(КАЛЕНДАРЬ!$BI30=GRID!$B$33:$BI$33), 0)),
ROUNDUP(INDEX(GRID!$B$47:$BI$57,MATCH(I$7,GRID!$A$47:$A$57,0),MATCH(1,($U$2=GRID!$B$31:$BI$31)*(КАЛЕНДАРЬ!$BI30=GRID!$B$33:$BI$33),0))*(1-GRID!$B$69),0))</f>
        <v>32900</v>
      </c>
      <c r="K595" s="47" cm="1">
        <f t="array" ref="K595">IF($I$2="Открытый тариф",
INDEX(GRID!$B$34:$BI$44,MATCH(K$7,GRID!$A$34:$A$44,0),MATCH(1,($U$2=GRID!$B$31:$BI$31)*(КАЛЕНДАРЬ!$BI30=GRID!$B$33:$BI$33), 0)),
ROUNDUP(INDEX(GRID!$B$34:$BI$44,MATCH(K$7,GRID!$A$34:$A$44,0),MATCH(1,($U$2=GRID!$B$31:$BI$31)*(КАЛЕНДАРЬ!$BI30=GRID!$B$33:$BI$33),0))*(1-GRID!$B$69),0))</f>
        <v>31400</v>
      </c>
      <c r="L595" s="47" cm="1">
        <f t="array" ref="L595">IF($I$2="Открытый тариф",
INDEX(GRID!$B$47:$BI$57,MATCH(K$7,GRID!$A$47:$A$57,0),MATCH(1,($U$2=GRID!$B$31:$BI$31)*(КАЛЕНДАРЬ!$BI30=GRID!$B$33:$BI$33), 0)),
ROUNDUP(INDEX(GRID!$B$47:$BI$57,MATCH(K$7,GRID!$A$47:$A$57,0),MATCH(1,($U$2=GRID!$B$31:$BI$31)*(КАЛЕНДАРЬ!$BI30=GRID!$B$33:$BI$33),0))*(1-GRID!$B$69),0))</f>
        <v>34000</v>
      </c>
      <c r="M595" s="47" cm="1">
        <f t="array" ref="M595">IF($I$2="Открытый тариф",
INDEX(GRID!$B$34:$BI$44,MATCH(M$7,GRID!$A$34:$A$44,0),MATCH(1,($U$2=GRID!$B$31:$BI$31)*(КАЛЕНДАРЬ!$BI30=GRID!$B$33:$BI$33), 0)),
ROUNDUP(INDEX(GRID!$B$34:$BI$44,MATCH(M$7,GRID!$A$34:$A$44,0),MATCH(1,($U$2=GRID!$B$31:$BI$31)*(КАЛЕНДАРЬ!$BI30=GRID!$B$33:$BI$33),0))*(1-GRID!$B$69),0))</f>
        <v>33400</v>
      </c>
      <c r="N595" s="47" cm="1">
        <f t="array" ref="N595">IF($I$2="Открытый тариф",
INDEX(GRID!$B$47:$BI$57,MATCH(M$7,GRID!$A$47:$A$57,0),MATCH(1,($U$2=GRID!$B$31:$BI$31)*(КАЛЕНДАРЬ!$BI30=GRID!$B$33:$BI$33), 0)),
ROUNDUP(INDEX(GRID!$B$47:$BI$57,MATCH(M$7,GRID!$A$47:$A$57,0),MATCH(1,($U$2=GRID!$B$31:$BI$31)*(КАЛЕНДАРЬ!$BI30=GRID!$B$33:$BI$33),0))*(1-GRID!$B$69),0))</f>
        <v>36000</v>
      </c>
      <c r="O595" s="47" cm="1">
        <f t="array" ref="O595">IF($I$2="Открытый тариф",
INDEX(GRID!$B$34:$BI$44,MATCH(O$7,GRID!$A$34:$A$44,0),MATCH(1,($U$2=GRID!$B$31:$BI$31)*(КАЛЕНДАРЬ!$BI30=GRID!$B$33:$BI$33), 0)),
ROUNDUP(INDEX(GRID!$B$34:$BI$44,MATCH(O$7,GRID!$A$34:$A$44,0),MATCH(1,($U$2=GRID!$B$31:$BI$31)*(КАЛЕНДАРЬ!$BI30=GRID!$B$33:$BI$33),0))*(1-GRID!$B$69),0))</f>
        <v>40900</v>
      </c>
      <c r="P595" s="47" cm="1">
        <f t="array" ref="P595">IF($I$2="Открытый тариф",
INDEX(GRID!$B$47:$BI$57,MATCH(O$7,GRID!$A$47:$A$57,0),MATCH(1,($U$2=GRID!$B$31:$BI$31)*(КАЛЕНДАРЬ!$BI30=GRID!$B$33:$BI$33), 0)),
ROUNDUP(INDEX(GRID!$B$47:$BI$57,MATCH(O$7,GRID!$A$47:$A$57,0),MATCH(1,($U$2=GRID!$B$31:$BI$31)*(КАЛЕНДАРЬ!$BI30=GRID!$B$33:$BI$33),0))*(1-GRID!$B$69),0))</f>
        <v>43500</v>
      </c>
      <c r="Q595" s="47" cm="1">
        <f t="array" ref="Q595">IF($I$2="Открытый тариф",
INDEX(GRID!$B$34:$BI$44,MATCH(Q$7,GRID!$A$34:$A$44,0),MATCH(1,($U$2=GRID!$B$31:$BI$31)*(КАЛЕНДАРЬ!$BI30=GRID!$B$33:$BI$33), 0)),
ROUNDUP(INDEX(GRID!$B$34:$BI$44,MATCH(Q$7,GRID!$A$34:$A$44,0),MATCH(1,($U$2=GRID!$B$31:$BI$31)*(КАЛЕНДАРЬ!$BI30=GRID!$B$33:$BI$33),0))*(1-GRID!$B$69),0))</f>
        <v>43100</v>
      </c>
      <c r="R595" s="47" cm="1">
        <f t="array" ref="R595">IF($I$2="Открытый тариф",
INDEX(GRID!$B$47:$BI$57,MATCH(Q$7,GRID!$A$47:$A$57,0),MATCH(1,($U$2=GRID!$B$31:$BI$31)*(КАЛЕНДАРЬ!$BI30=GRID!$B$33:$BI$33), 0)),
ROUNDUP(INDEX(GRID!$B$47:$BI$57,MATCH(Q$7,GRID!$A$47:$A$57,0),MATCH(1,($U$2=GRID!$B$31:$BI$31)*(КАЛЕНДАРЬ!$BI30=GRID!$B$33:$BI$33),0))*(1-GRID!$B$69),0))</f>
        <v>45700</v>
      </c>
      <c r="S595" s="47" cm="1">
        <f t="array" ref="S595">IF($I$2="Открытый тариф",
INDEX(GRID!$B$34:$BI$44,MATCH(S$7,GRID!$A$34:$A$44,0),MATCH(1,($U$2=GRID!$B$31:$BI$31)*(КАЛЕНДАРЬ!$BI30=GRID!$B$33:$BI$33), 0)),
ROUNDUP(INDEX(GRID!$B$34:$BI$44,MATCH(S$7,GRID!$A$34:$A$44,0),MATCH(1,($U$2=GRID!$B$31:$BI$31)*(КАЛЕНДАРЬ!$BI30=GRID!$B$33:$BI$33),0))*(1-GRID!$B$69),0))</f>
        <v>46900</v>
      </c>
      <c r="T595" s="47" cm="1">
        <f t="array" ref="T595">IF($I$2="Открытый тариф",
INDEX(GRID!$B$47:$BI$57,MATCH(S$7,GRID!$A$47:$A$57,0),MATCH(1,($U$2=GRID!$B$31:$BI$31)*(КАЛЕНДАРЬ!$BI30=GRID!$B$33:$BI$33), 0)),
ROUNDUP(INDEX(GRID!$B$47:$BI$57,MATCH(S$7,GRID!$A$47:$A$57,0),MATCH(1,($U$2=GRID!$B$31:$BI$31)*(КАЛЕНДАРЬ!$BI30=GRID!$B$33:$BI$33),0))*(1-GRID!$B$69),0))</f>
        <v>49500</v>
      </c>
      <c r="U595" s="47" cm="1">
        <f t="array" ref="U595">IF($I$2="Открытый тариф",
INDEX(GRID!$B$34:$BI$44,MATCH(U$7,GRID!$A$34:$A$44,0),MATCH(1,($U$2=GRID!$B$31:$BI$31)*(КАЛЕНДАРЬ!$BI30=GRID!$B$33:$BI$33), 0)),
ROUNDUP(INDEX(GRID!$B$34:$BI$44,MATCH(U$7,GRID!$A$34:$A$44,0),MATCH(1,($U$2=GRID!$B$31:$BI$31)*(КАЛЕНДАРЬ!$BI30=GRID!$B$33:$BI$33),0))*(1-GRID!$B$69),0))</f>
        <v>53300</v>
      </c>
      <c r="V595" s="47" cm="1">
        <f t="array" ref="V595">IF($I$2="Открытый тариф",
INDEX(GRID!$B$47:$BI$57,MATCH(U$7,GRID!$A$47:$A$57,0),MATCH(1,($U$2=GRID!$B$31:$BI$31)*(КАЛЕНДАРЬ!$BI30=GRID!$B$33:$BI$33), 0)),
ROUNDUP(INDEX(GRID!$B$47:$BI$57,MATCH(U$7,GRID!$A$47:$A$57,0),MATCH(1,($U$2=GRID!$B$31:$BI$31)*(КАЛЕНДАРЬ!$BI30=GRID!$B$33:$BI$33),0))*(1-GRID!$B$69),0))</f>
        <v>55900</v>
      </c>
      <c r="W595" s="47" cm="1">
        <f t="array" ref="W595">IF($I$2="Открытый тариф",
INDEX(GRID!$B$34:$BI$44,MATCH(W$7,GRID!$A$34:$A$44,0),MATCH(1,($U$2=GRID!$B$31:$BI$31)*(КАЛЕНДАРЬ!$BI30=GRID!$B$33:$BI$33), 0)),
ROUNDUP(INDEX(GRID!$B$34:$BI$44,MATCH(W$7,GRID!$A$34:$A$44,0),MATCH(1,($U$2=GRID!$B$31:$BI$31)*(КАЛЕНДАРЬ!$BI30=GRID!$B$33:$BI$33),0))*(1-GRID!$B$69),0))</f>
        <v>167800</v>
      </c>
      <c r="X595" s="47" cm="1">
        <f t="array" ref="X595">IF($I$2="Открытый тариф",
INDEX(GRID!$B$47:$BI$57,MATCH(W$7,GRID!$A$47:$A$57,0),MATCH(1,($U$2=GRID!$B$31:$BI$31)*(КАЛЕНДАРЬ!$BI30=GRID!$B$33:$BI$33), 0)),
ROUNDUP(INDEX(GRID!$B$47:$BI$57,MATCH(W$7,GRID!$A$47:$A$57,0),MATCH(1,($U$2=GRID!$B$31:$BI$31)*(КАЛЕНДАРЬ!$BI30=GRID!$B$33:$BI$33),0))*(1-GRID!$B$69),0))</f>
        <v>170400</v>
      </c>
    </row>
    <row r="596" spans="1:24" x14ac:dyDescent="0.2">
      <c r="A596" s="117" t="s">
        <v>47</v>
      </c>
      <c r="B596" s="117">
        <v>28</v>
      </c>
      <c r="C596" s="47" cm="1">
        <f t="array" ref="C596">IF($I$2="Открытый тариф",
INDEX(GRID!$B$34:$BI$44,MATCH(C$7,GRID!$A$34:$A$44,0),MATCH(1,($U$2=GRID!$B$31:$BI$31)*(КАЛЕНДАРЬ!$BI31=GRID!$B$33:$BI$33), 0)),
ROUNDUP(INDEX(GRID!$B$34:$BI$44,MATCH(C$7,GRID!$A$34:$A$44,0),MATCH(1,($U$2=GRID!$B$31:$BI$31)*(КАЛЕНДАРЬ!$BI31=GRID!$B$33:$BI$33),0))*(1-GRID!$B$69),0))</f>
        <v>25200</v>
      </c>
      <c r="D596" s="47" cm="1">
        <f t="array" ref="D596">IF($I$2="Открытый тариф",
INDEX(GRID!$B$47:$BI$57,MATCH(C$7,GRID!$A$47:$A$57,0),MATCH(1,($U$2=GRID!$B$31:$BI$31)*(КАЛЕНДАРЬ!$BI31=GRID!$B$33:$BI$33), 0)),
ROUNDUP(INDEX(GRID!$B$47:$BI$57,MATCH(C$7,GRID!$A$47:$A$57,0),MATCH(1,($U$2=GRID!$B$31:$BI$31)*(КАЛЕНДАРЬ!$BI31=GRID!$B$33:$BI$33),0))*(1-GRID!$B$69),0))</f>
        <v>27800</v>
      </c>
      <c r="E596" s="47" cm="1">
        <f t="array" ref="E596">IF($I$2="Открытый тариф",
INDEX(GRID!$B$34:$BI$44,MATCH(E$7,GRID!$A$34:$A$44,0),MATCH(1,($U$2=GRID!$B$31:$BI$31)*(КАЛЕНДАРЬ!$BI31=GRID!$B$33:$BI$33), 0)),
ROUNDUP(INDEX(GRID!$B$34:$BI$44,MATCH(E$7,GRID!$A$34:$A$44,0),MATCH(1,($U$2=GRID!$B$31:$BI$31)*(КАЛЕНДАРЬ!$BI31=GRID!$B$33:$BI$33),0))*(1-GRID!$B$69),0))</f>
        <v>27200</v>
      </c>
      <c r="F596" s="47" cm="1">
        <f t="array" ref="F596">IF($I$2="Открытый тариф",
INDEX(GRID!$B$47:$BI$57,MATCH(E$7,GRID!$A$47:$A$57,0),MATCH(1,($U$2=GRID!$B$31:$BI$31)*(КАЛЕНДАРЬ!$BI31=GRID!$B$33:$BI$33), 0)),
ROUNDUP(INDEX(GRID!$B$47:$BI$57,MATCH(E$7,GRID!$A$47:$A$57,0),MATCH(1,($U$2=GRID!$B$31:$BI$31)*(КАЛЕНДАРЬ!$BI31=GRID!$B$33:$BI$33),0))*(1-GRID!$B$69),0))</f>
        <v>29800</v>
      </c>
      <c r="G596" s="47" cm="1">
        <f t="array" ref="G596">IF($I$2="Открытый тариф",
INDEX(GRID!$B$34:$BI$44,MATCH(G$7,GRID!$A$34:$A$44,0),MATCH(1,($U$2=GRID!$B$31:$BI$31)*(КАЛЕНДАРЬ!$BI31=GRID!$B$33:$BI$33), 0)),
ROUNDUP(INDEX(GRID!$B$34:$BI$44,MATCH(G$7,GRID!$A$34:$A$44,0),MATCH(1,($U$2=GRID!$B$31:$BI$31)*(КАЛЕНДАРЬ!$BI31=GRID!$B$33:$BI$33),0))*(1-GRID!$B$69),0))</f>
        <v>28300</v>
      </c>
      <c r="H596" s="47" cm="1">
        <f t="array" ref="H596">IF($I$2="Открытый тариф",
INDEX(GRID!$B$47:$BI$57,MATCH(G$7,GRID!$A$47:$A$57,0),MATCH(1,($U$2=GRID!$B$31:$BI$31)*(КАЛЕНДАРЬ!$BI31=GRID!$B$33:$BI$33), 0)),
ROUNDUP(INDEX(GRID!$B$47:$BI$57,MATCH(G$7,GRID!$A$47:$A$57,0),MATCH(1,($U$2=GRID!$B$31:$BI$31)*(КАЛЕНДАРЬ!$BI31=GRID!$B$33:$BI$33),0))*(1-GRID!$B$69),0))</f>
        <v>30900</v>
      </c>
      <c r="I596" s="47" cm="1">
        <f t="array" ref="I596">IF($I$2="Открытый тариф",
INDEX(GRID!$B$34:$BI$44,MATCH(I$7,GRID!$A$34:$A$44,0),MATCH(1,($U$2=GRID!$B$31:$BI$31)*(КАЛЕНДАРЬ!$BI31=GRID!$B$33:$BI$33), 0)),
ROUNDUP(INDEX(GRID!$B$34:$BI$44,MATCH(I$7,GRID!$A$34:$A$44,0),MATCH(1,($U$2=GRID!$B$31:$BI$31)*(КАЛЕНДАРЬ!$BI31=GRID!$B$33:$BI$33),0))*(1-GRID!$B$69),0))</f>
        <v>30300</v>
      </c>
      <c r="J596" s="47" cm="1">
        <f t="array" ref="J596">IF($I$2="Открытый тариф",
INDEX(GRID!$B$47:$BI$57,MATCH(I$7,GRID!$A$47:$A$57,0),MATCH(1,($U$2=GRID!$B$31:$BI$31)*(КАЛЕНДАРЬ!$BI31=GRID!$B$33:$BI$33), 0)),
ROUNDUP(INDEX(GRID!$B$47:$BI$57,MATCH(I$7,GRID!$A$47:$A$57,0),MATCH(1,($U$2=GRID!$B$31:$BI$31)*(КАЛЕНДАРЬ!$BI31=GRID!$B$33:$BI$33),0))*(1-GRID!$B$69),0))</f>
        <v>32900</v>
      </c>
      <c r="K596" s="47" cm="1">
        <f t="array" ref="K596">IF($I$2="Открытый тариф",
INDEX(GRID!$B$34:$BI$44,MATCH(K$7,GRID!$A$34:$A$44,0),MATCH(1,($U$2=GRID!$B$31:$BI$31)*(КАЛЕНДАРЬ!$BI31=GRID!$B$33:$BI$33), 0)),
ROUNDUP(INDEX(GRID!$B$34:$BI$44,MATCH(K$7,GRID!$A$34:$A$44,0),MATCH(1,($U$2=GRID!$B$31:$BI$31)*(КАЛЕНДАРЬ!$BI31=GRID!$B$33:$BI$33),0))*(1-GRID!$B$69),0))</f>
        <v>31400</v>
      </c>
      <c r="L596" s="47" cm="1">
        <f t="array" ref="L596">IF($I$2="Открытый тариф",
INDEX(GRID!$B$47:$BI$57,MATCH(K$7,GRID!$A$47:$A$57,0),MATCH(1,($U$2=GRID!$B$31:$BI$31)*(КАЛЕНДАРЬ!$BI31=GRID!$B$33:$BI$33), 0)),
ROUNDUP(INDEX(GRID!$B$47:$BI$57,MATCH(K$7,GRID!$A$47:$A$57,0),MATCH(1,($U$2=GRID!$B$31:$BI$31)*(КАЛЕНДАРЬ!$BI31=GRID!$B$33:$BI$33),0))*(1-GRID!$B$69),0))</f>
        <v>34000</v>
      </c>
      <c r="M596" s="47" cm="1">
        <f t="array" ref="M596">IF($I$2="Открытый тариф",
INDEX(GRID!$B$34:$BI$44,MATCH(M$7,GRID!$A$34:$A$44,0),MATCH(1,($U$2=GRID!$B$31:$BI$31)*(КАЛЕНДАРЬ!$BI31=GRID!$B$33:$BI$33), 0)),
ROUNDUP(INDEX(GRID!$B$34:$BI$44,MATCH(M$7,GRID!$A$34:$A$44,0),MATCH(1,($U$2=GRID!$B$31:$BI$31)*(КАЛЕНДАРЬ!$BI31=GRID!$B$33:$BI$33),0))*(1-GRID!$B$69),0))</f>
        <v>33400</v>
      </c>
      <c r="N596" s="47" cm="1">
        <f t="array" ref="N596">IF($I$2="Открытый тариф",
INDEX(GRID!$B$47:$BI$57,MATCH(M$7,GRID!$A$47:$A$57,0),MATCH(1,($U$2=GRID!$B$31:$BI$31)*(КАЛЕНДАРЬ!$BI31=GRID!$B$33:$BI$33), 0)),
ROUNDUP(INDEX(GRID!$B$47:$BI$57,MATCH(M$7,GRID!$A$47:$A$57,0),MATCH(1,($U$2=GRID!$B$31:$BI$31)*(КАЛЕНДАРЬ!$BI31=GRID!$B$33:$BI$33),0))*(1-GRID!$B$69),0))</f>
        <v>36000</v>
      </c>
      <c r="O596" s="47" cm="1">
        <f t="array" ref="O596">IF($I$2="Открытый тариф",
INDEX(GRID!$B$34:$BI$44,MATCH(O$7,GRID!$A$34:$A$44,0),MATCH(1,($U$2=GRID!$B$31:$BI$31)*(КАЛЕНДАРЬ!$BI31=GRID!$B$33:$BI$33), 0)),
ROUNDUP(INDEX(GRID!$B$34:$BI$44,MATCH(O$7,GRID!$A$34:$A$44,0),MATCH(1,($U$2=GRID!$B$31:$BI$31)*(КАЛЕНДАРЬ!$BI31=GRID!$B$33:$BI$33),0))*(1-GRID!$B$69),0))</f>
        <v>40900</v>
      </c>
      <c r="P596" s="47" cm="1">
        <f t="array" ref="P596">IF($I$2="Открытый тариф",
INDEX(GRID!$B$47:$BI$57,MATCH(O$7,GRID!$A$47:$A$57,0),MATCH(1,($U$2=GRID!$B$31:$BI$31)*(КАЛЕНДАРЬ!$BI31=GRID!$B$33:$BI$33), 0)),
ROUNDUP(INDEX(GRID!$B$47:$BI$57,MATCH(O$7,GRID!$A$47:$A$57,0),MATCH(1,($U$2=GRID!$B$31:$BI$31)*(КАЛЕНДАРЬ!$BI31=GRID!$B$33:$BI$33),0))*(1-GRID!$B$69),0))</f>
        <v>43500</v>
      </c>
      <c r="Q596" s="47" cm="1">
        <f t="array" ref="Q596">IF($I$2="Открытый тариф",
INDEX(GRID!$B$34:$BI$44,MATCH(Q$7,GRID!$A$34:$A$44,0),MATCH(1,($U$2=GRID!$B$31:$BI$31)*(КАЛЕНДАРЬ!$BI31=GRID!$B$33:$BI$33), 0)),
ROUNDUP(INDEX(GRID!$B$34:$BI$44,MATCH(Q$7,GRID!$A$34:$A$44,0),MATCH(1,($U$2=GRID!$B$31:$BI$31)*(КАЛЕНДАРЬ!$BI31=GRID!$B$33:$BI$33),0))*(1-GRID!$B$69),0))</f>
        <v>43100</v>
      </c>
      <c r="R596" s="47" cm="1">
        <f t="array" ref="R596">IF($I$2="Открытый тариф",
INDEX(GRID!$B$47:$BI$57,MATCH(Q$7,GRID!$A$47:$A$57,0),MATCH(1,($U$2=GRID!$B$31:$BI$31)*(КАЛЕНДАРЬ!$BI31=GRID!$B$33:$BI$33), 0)),
ROUNDUP(INDEX(GRID!$B$47:$BI$57,MATCH(Q$7,GRID!$A$47:$A$57,0),MATCH(1,($U$2=GRID!$B$31:$BI$31)*(КАЛЕНДАРЬ!$BI31=GRID!$B$33:$BI$33),0))*(1-GRID!$B$69),0))</f>
        <v>45700</v>
      </c>
      <c r="S596" s="47" cm="1">
        <f t="array" ref="S596">IF($I$2="Открытый тариф",
INDEX(GRID!$B$34:$BI$44,MATCH(S$7,GRID!$A$34:$A$44,0),MATCH(1,($U$2=GRID!$B$31:$BI$31)*(КАЛЕНДАРЬ!$BI31=GRID!$B$33:$BI$33), 0)),
ROUNDUP(INDEX(GRID!$B$34:$BI$44,MATCH(S$7,GRID!$A$34:$A$44,0),MATCH(1,($U$2=GRID!$B$31:$BI$31)*(КАЛЕНДАРЬ!$BI31=GRID!$B$33:$BI$33),0))*(1-GRID!$B$69),0))</f>
        <v>46900</v>
      </c>
      <c r="T596" s="47" cm="1">
        <f t="array" ref="T596">IF($I$2="Открытый тариф",
INDEX(GRID!$B$47:$BI$57,MATCH(S$7,GRID!$A$47:$A$57,0),MATCH(1,($U$2=GRID!$B$31:$BI$31)*(КАЛЕНДАРЬ!$BI31=GRID!$B$33:$BI$33), 0)),
ROUNDUP(INDEX(GRID!$B$47:$BI$57,MATCH(S$7,GRID!$A$47:$A$57,0),MATCH(1,($U$2=GRID!$B$31:$BI$31)*(КАЛЕНДАРЬ!$BI31=GRID!$B$33:$BI$33),0))*(1-GRID!$B$69),0))</f>
        <v>49500</v>
      </c>
      <c r="U596" s="47" cm="1">
        <f t="array" ref="U596">IF($I$2="Открытый тариф",
INDEX(GRID!$B$34:$BI$44,MATCH(U$7,GRID!$A$34:$A$44,0),MATCH(1,($U$2=GRID!$B$31:$BI$31)*(КАЛЕНДАРЬ!$BI31=GRID!$B$33:$BI$33), 0)),
ROUNDUP(INDEX(GRID!$B$34:$BI$44,MATCH(U$7,GRID!$A$34:$A$44,0),MATCH(1,($U$2=GRID!$B$31:$BI$31)*(КАЛЕНДАРЬ!$BI31=GRID!$B$33:$BI$33),0))*(1-GRID!$B$69),0))</f>
        <v>53300</v>
      </c>
      <c r="V596" s="47" cm="1">
        <f t="array" ref="V596">IF($I$2="Открытый тариф",
INDEX(GRID!$B$47:$BI$57,MATCH(U$7,GRID!$A$47:$A$57,0),MATCH(1,($U$2=GRID!$B$31:$BI$31)*(КАЛЕНДАРЬ!$BI31=GRID!$B$33:$BI$33), 0)),
ROUNDUP(INDEX(GRID!$B$47:$BI$57,MATCH(U$7,GRID!$A$47:$A$57,0),MATCH(1,($U$2=GRID!$B$31:$BI$31)*(КАЛЕНДАРЬ!$BI31=GRID!$B$33:$BI$33),0))*(1-GRID!$B$69),0))</f>
        <v>55900</v>
      </c>
      <c r="W596" s="47" cm="1">
        <f t="array" ref="W596">IF($I$2="Открытый тариф",
INDEX(GRID!$B$34:$BI$44,MATCH(W$7,GRID!$A$34:$A$44,0),MATCH(1,($U$2=GRID!$B$31:$BI$31)*(КАЛЕНДАРЬ!$BI31=GRID!$B$33:$BI$33), 0)),
ROUNDUP(INDEX(GRID!$B$34:$BI$44,MATCH(W$7,GRID!$A$34:$A$44,0),MATCH(1,($U$2=GRID!$B$31:$BI$31)*(КАЛЕНДАРЬ!$BI31=GRID!$B$33:$BI$33),0))*(1-GRID!$B$69),0))</f>
        <v>167800</v>
      </c>
      <c r="X596" s="47" cm="1">
        <f t="array" ref="X596">IF($I$2="Открытый тариф",
INDEX(GRID!$B$47:$BI$57,MATCH(W$7,GRID!$A$47:$A$57,0),MATCH(1,($U$2=GRID!$B$31:$BI$31)*(КАЛЕНДАРЬ!$BI31=GRID!$B$33:$BI$33), 0)),
ROUNDUP(INDEX(GRID!$B$47:$BI$57,MATCH(W$7,GRID!$A$47:$A$57,0),MATCH(1,($U$2=GRID!$B$31:$BI$31)*(КАЛЕНДАРЬ!$BI31=GRID!$B$33:$BI$33),0))*(1-GRID!$B$69),0))</f>
        <v>170400</v>
      </c>
    </row>
    <row r="597" spans="1:24" x14ac:dyDescent="0.2">
      <c r="A597" s="117" t="s">
        <v>48</v>
      </c>
      <c r="B597" s="117">
        <v>29</v>
      </c>
      <c r="C597" s="47" cm="1">
        <f t="array" ref="C597">IF($I$2="Открытый тариф",
INDEX(GRID!$B$34:$BI$44,MATCH(C$7,GRID!$A$34:$A$44,0),MATCH(1,($U$2=GRID!$B$31:$BI$31)*(КАЛЕНДАРЬ!$BI32=GRID!$B$33:$BI$33), 0)),
ROUNDUP(INDEX(GRID!$B$34:$BI$44,MATCH(C$7,GRID!$A$34:$A$44,0),MATCH(1,($U$2=GRID!$B$31:$BI$31)*(КАЛЕНДАРЬ!$BI32=GRID!$B$33:$BI$33),0))*(1-GRID!$B$69),0))</f>
        <v>25200</v>
      </c>
      <c r="D597" s="47" cm="1">
        <f t="array" ref="D597">IF($I$2="Открытый тариф",
INDEX(GRID!$B$47:$BI$57,MATCH(C$7,GRID!$A$47:$A$57,0),MATCH(1,($U$2=GRID!$B$31:$BI$31)*(КАЛЕНДАРЬ!$BI32=GRID!$B$33:$BI$33), 0)),
ROUNDUP(INDEX(GRID!$B$47:$BI$57,MATCH(C$7,GRID!$A$47:$A$57,0),MATCH(1,($U$2=GRID!$B$31:$BI$31)*(КАЛЕНДАРЬ!$BI32=GRID!$B$33:$BI$33),0))*(1-GRID!$B$69),0))</f>
        <v>27800</v>
      </c>
      <c r="E597" s="47" cm="1">
        <f t="array" ref="E597">IF($I$2="Открытый тариф",
INDEX(GRID!$B$34:$BI$44,MATCH(E$7,GRID!$A$34:$A$44,0),MATCH(1,($U$2=GRID!$B$31:$BI$31)*(КАЛЕНДАРЬ!$BI32=GRID!$B$33:$BI$33), 0)),
ROUNDUP(INDEX(GRID!$B$34:$BI$44,MATCH(E$7,GRID!$A$34:$A$44,0),MATCH(1,($U$2=GRID!$B$31:$BI$31)*(КАЛЕНДАРЬ!$BI32=GRID!$B$33:$BI$33),0))*(1-GRID!$B$69),0))</f>
        <v>27200</v>
      </c>
      <c r="F597" s="47" cm="1">
        <f t="array" ref="F597">IF($I$2="Открытый тариф",
INDEX(GRID!$B$47:$BI$57,MATCH(E$7,GRID!$A$47:$A$57,0),MATCH(1,($U$2=GRID!$B$31:$BI$31)*(КАЛЕНДАРЬ!$BI32=GRID!$B$33:$BI$33), 0)),
ROUNDUP(INDEX(GRID!$B$47:$BI$57,MATCH(E$7,GRID!$A$47:$A$57,0),MATCH(1,($U$2=GRID!$B$31:$BI$31)*(КАЛЕНДАРЬ!$BI32=GRID!$B$33:$BI$33),0))*(1-GRID!$B$69),0))</f>
        <v>29800</v>
      </c>
      <c r="G597" s="47" cm="1">
        <f t="array" ref="G597">IF($I$2="Открытый тариф",
INDEX(GRID!$B$34:$BI$44,MATCH(G$7,GRID!$A$34:$A$44,0),MATCH(1,($U$2=GRID!$B$31:$BI$31)*(КАЛЕНДАРЬ!$BI32=GRID!$B$33:$BI$33), 0)),
ROUNDUP(INDEX(GRID!$B$34:$BI$44,MATCH(G$7,GRID!$A$34:$A$44,0),MATCH(1,($U$2=GRID!$B$31:$BI$31)*(КАЛЕНДАРЬ!$BI32=GRID!$B$33:$BI$33),0))*(1-GRID!$B$69),0))</f>
        <v>28300</v>
      </c>
      <c r="H597" s="47" cm="1">
        <f t="array" ref="H597">IF($I$2="Открытый тариф",
INDEX(GRID!$B$47:$BI$57,MATCH(G$7,GRID!$A$47:$A$57,0),MATCH(1,($U$2=GRID!$B$31:$BI$31)*(КАЛЕНДАРЬ!$BI32=GRID!$B$33:$BI$33), 0)),
ROUNDUP(INDEX(GRID!$B$47:$BI$57,MATCH(G$7,GRID!$A$47:$A$57,0),MATCH(1,($U$2=GRID!$B$31:$BI$31)*(КАЛЕНДАРЬ!$BI32=GRID!$B$33:$BI$33),0))*(1-GRID!$B$69),0))</f>
        <v>30900</v>
      </c>
      <c r="I597" s="47" cm="1">
        <f t="array" ref="I597">IF($I$2="Открытый тариф",
INDEX(GRID!$B$34:$BI$44,MATCH(I$7,GRID!$A$34:$A$44,0),MATCH(1,($U$2=GRID!$B$31:$BI$31)*(КАЛЕНДАРЬ!$BI32=GRID!$B$33:$BI$33), 0)),
ROUNDUP(INDEX(GRID!$B$34:$BI$44,MATCH(I$7,GRID!$A$34:$A$44,0),MATCH(1,($U$2=GRID!$B$31:$BI$31)*(КАЛЕНДАРЬ!$BI32=GRID!$B$33:$BI$33),0))*(1-GRID!$B$69),0))</f>
        <v>30300</v>
      </c>
      <c r="J597" s="47" cm="1">
        <f t="array" ref="J597">IF($I$2="Открытый тариф",
INDEX(GRID!$B$47:$BI$57,MATCH(I$7,GRID!$A$47:$A$57,0),MATCH(1,($U$2=GRID!$B$31:$BI$31)*(КАЛЕНДАРЬ!$BI32=GRID!$B$33:$BI$33), 0)),
ROUNDUP(INDEX(GRID!$B$47:$BI$57,MATCH(I$7,GRID!$A$47:$A$57,0),MATCH(1,($U$2=GRID!$B$31:$BI$31)*(КАЛЕНДАРЬ!$BI32=GRID!$B$33:$BI$33),0))*(1-GRID!$B$69),0))</f>
        <v>32900</v>
      </c>
      <c r="K597" s="47" cm="1">
        <f t="array" ref="K597">IF($I$2="Открытый тариф",
INDEX(GRID!$B$34:$BI$44,MATCH(K$7,GRID!$A$34:$A$44,0),MATCH(1,($U$2=GRID!$B$31:$BI$31)*(КАЛЕНДАРЬ!$BI32=GRID!$B$33:$BI$33), 0)),
ROUNDUP(INDEX(GRID!$B$34:$BI$44,MATCH(K$7,GRID!$A$34:$A$44,0),MATCH(1,($U$2=GRID!$B$31:$BI$31)*(КАЛЕНДАРЬ!$BI32=GRID!$B$33:$BI$33),0))*(1-GRID!$B$69),0))</f>
        <v>31400</v>
      </c>
      <c r="L597" s="47" cm="1">
        <f t="array" ref="L597">IF($I$2="Открытый тариф",
INDEX(GRID!$B$47:$BI$57,MATCH(K$7,GRID!$A$47:$A$57,0),MATCH(1,($U$2=GRID!$B$31:$BI$31)*(КАЛЕНДАРЬ!$BI32=GRID!$B$33:$BI$33), 0)),
ROUNDUP(INDEX(GRID!$B$47:$BI$57,MATCH(K$7,GRID!$A$47:$A$57,0),MATCH(1,($U$2=GRID!$B$31:$BI$31)*(КАЛЕНДАРЬ!$BI32=GRID!$B$33:$BI$33),0))*(1-GRID!$B$69),0))</f>
        <v>34000</v>
      </c>
      <c r="M597" s="47" cm="1">
        <f t="array" ref="M597">IF($I$2="Открытый тариф",
INDEX(GRID!$B$34:$BI$44,MATCH(M$7,GRID!$A$34:$A$44,0),MATCH(1,($U$2=GRID!$B$31:$BI$31)*(КАЛЕНДАРЬ!$BI32=GRID!$B$33:$BI$33), 0)),
ROUNDUP(INDEX(GRID!$B$34:$BI$44,MATCH(M$7,GRID!$A$34:$A$44,0),MATCH(1,($U$2=GRID!$B$31:$BI$31)*(КАЛЕНДАРЬ!$BI32=GRID!$B$33:$BI$33),0))*(1-GRID!$B$69),0))</f>
        <v>33400</v>
      </c>
      <c r="N597" s="47" cm="1">
        <f t="array" ref="N597">IF($I$2="Открытый тариф",
INDEX(GRID!$B$47:$BI$57,MATCH(M$7,GRID!$A$47:$A$57,0),MATCH(1,($U$2=GRID!$B$31:$BI$31)*(КАЛЕНДАРЬ!$BI32=GRID!$B$33:$BI$33), 0)),
ROUNDUP(INDEX(GRID!$B$47:$BI$57,MATCH(M$7,GRID!$A$47:$A$57,0),MATCH(1,($U$2=GRID!$B$31:$BI$31)*(КАЛЕНДАРЬ!$BI32=GRID!$B$33:$BI$33),0))*(1-GRID!$B$69),0))</f>
        <v>36000</v>
      </c>
      <c r="O597" s="47" cm="1">
        <f t="array" ref="O597">IF($I$2="Открытый тариф",
INDEX(GRID!$B$34:$BI$44,MATCH(O$7,GRID!$A$34:$A$44,0),MATCH(1,($U$2=GRID!$B$31:$BI$31)*(КАЛЕНДАРЬ!$BI32=GRID!$B$33:$BI$33), 0)),
ROUNDUP(INDEX(GRID!$B$34:$BI$44,MATCH(O$7,GRID!$A$34:$A$44,0),MATCH(1,($U$2=GRID!$B$31:$BI$31)*(КАЛЕНДАРЬ!$BI32=GRID!$B$33:$BI$33),0))*(1-GRID!$B$69),0))</f>
        <v>40900</v>
      </c>
      <c r="P597" s="47" cm="1">
        <f t="array" ref="P597">IF($I$2="Открытый тариф",
INDEX(GRID!$B$47:$BI$57,MATCH(O$7,GRID!$A$47:$A$57,0),MATCH(1,($U$2=GRID!$B$31:$BI$31)*(КАЛЕНДАРЬ!$BI32=GRID!$B$33:$BI$33), 0)),
ROUNDUP(INDEX(GRID!$B$47:$BI$57,MATCH(O$7,GRID!$A$47:$A$57,0),MATCH(1,($U$2=GRID!$B$31:$BI$31)*(КАЛЕНДАРЬ!$BI32=GRID!$B$33:$BI$33),0))*(1-GRID!$B$69),0))</f>
        <v>43500</v>
      </c>
      <c r="Q597" s="47" cm="1">
        <f t="array" ref="Q597">IF($I$2="Открытый тариф",
INDEX(GRID!$B$34:$BI$44,MATCH(Q$7,GRID!$A$34:$A$44,0),MATCH(1,($U$2=GRID!$B$31:$BI$31)*(КАЛЕНДАРЬ!$BI32=GRID!$B$33:$BI$33), 0)),
ROUNDUP(INDEX(GRID!$B$34:$BI$44,MATCH(Q$7,GRID!$A$34:$A$44,0),MATCH(1,($U$2=GRID!$B$31:$BI$31)*(КАЛЕНДАРЬ!$BI32=GRID!$B$33:$BI$33),0))*(1-GRID!$B$69),0))</f>
        <v>43100</v>
      </c>
      <c r="R597" s="47" cm="1">
        <f t="array" ref="R597">IF($I$2="Открытый тариф",
INDEX(GRID!$B$47:$BI$57,MATCH(Q$7,GRID!$A$47:$A$57,0),MATCH(1,($U$2=GRID!$B$31:$BI$31)*(КАЛЕНДАРЬ!$BI32=GRID!$B$33:$BI$33), 0)),
ROUNDUP(INDEX(GRID!$B$47:$BI$57,MATCH(Q$7,GRID!$A$47:$A$57,0),MATCH(1,($U$2=GRID!$B$31:$BI$31)*(КАЛЕНДАРЬ!$BI32=GRID!$B$33:$BI$33),0))*(1-GRID!$B$69),0))</f>
        <v>45700</v>
      </c>
      <c r="S597" s="47" cm="1">
        <f t="array" ref="S597">IF($I$2="Открытый тариф",
INDEX(GRID!$B$34:$BI$44,MATCH(S$7,GRID!$A$34:$A$44,0),MATCH(1,($U$2=GRID!$B$31:$BI$31)*(КАЛЕНДАРЬ!$BI32=GRID!$B$33:$BI$33), 0)),
ROUNDUP(INDEX(GRID!$B$34:$BI$44,MATCH(S$7,GRID!$A$34:$A$44,0),MATCH(1,($U$2=GRID!$B$31:$BI$31)*(КАЛЕНДАРЬ!$BI32=GRID!$B$33:$BI$33),0))*(1-GRID!$B$69),0))</f>
        <v>46900</v>
      </c>
      <c r="T597" s="47" cm="1">
        <f t="array" ref="T597">IF($I$2="Открытый тариф",
INDEX(GRID!$B$47:$BI$57,MATCH(S$7,GRID!$A$47:$A$57,0),MATCH(1,($U$2=GRID!$B$31:$BI$31)*(КАЛЕНДАРЬ!$BI32=GRID!$B$33:$BI$33), 0)),
ROUNDUP(INDEX(GRID!$B$47:$BI$57,MATCH(S$7,GRID!$A$47:$A$57,0),MATCH(1,($U$2=GRID!$B$31:$BI$31)*(КАЛЕНДАРЬ!$BI32=GRID!$B$33:$BI$33),0))*(1-GRID!$B$69),0))</f>
        <v>49500</v>
      </c>
      <c r="U597" s="47" cm="1">
        <f t="array" ref="U597">IF($I$2="Открытый тариф",
INDEX(GRID!$B$34:$BI$44,MATCH(U$7,GRID!$A$34:$A$44,0),MATCH(1,($U$2=GRID!$B$31:$BI$31)*(КАЛЕНДАРЬ!$BI32=GRID!$B$33:$BI$33), 0)),
ROUNDUP(INDEX(GRID!$B$34:$BI$44,MATCH(U$7,GRID!$A$34:$A$44,0),MATCH(1,($U$2=GRID!$B$31:$BI$31)*(КАЛЕНДАРЬ!$BI32=GRID!$B$33:$BI$33),0))*(1-GRID!$B$69),0))</f>
        <v>53300</v>
      </c>
      <c r="V597" s="47" cm="1">
        <f t="array" ref="V597">IF($I$2="Открытый тариф",
INDEX(GRID!$B$47:$BI$57,MATCH(U$7,GRID!$A$47:$A$57,0),MATCH(1,($U$2=GRID!$B$31:$BI$31)*(КАЛЕНДАРЬ!$BI32=GRID!$B$33:$BI$33), 0)),
ROUNDUP(INDEX(GRID!$B$47:$BI$57,MATCH(U$7,GRID!$A$47:$A$57,0),MATCH(1,($U$2=GRID!$B$31:$BI$31)*(КАЛЕНДАРЬ!$BI32=GRID!$B$33:$BI$33),0))*(1-GRID!$B$69),0))</f>
        <v>55900</v>
      </c>
      <c r="W597" s="47" cm="1">
        <f t="array" ref="W597">IF($I$2="Открытый тариф",
INDEX(GRID!$B$34:$BI$44,MATCH(W$7,GRID!$A$34:$A$44,0),MATCH(1,($U$2=GRID!$B$31:$BI$31)*(КАЛЕНДАРЬ!$BI32=GRID!$B$33:$BI$33), 0)),
ROUNDUP(INDEX(GRID!$B$34:$BI$44,MATCH(W$7,GRID!$A$34:$A$44,0),MATCH(1,($U$2=GRID!$B$31:$BI$31)*(КАЛЕНДАРЬ!$BI32=GRID!$B$33:$BI$33),0))*(1-GRID!$B$69),0))</f>
        <v>167800</v>
      </c>
      <c r="X597" s="47" cm="1">
        <f t="array" ref="X597">IF($I$2="Открытый тариф",
INDEX(GRID!$B$47:$BI$57,MATCH(W$7,GRID!$A$47:$A$57,0),MATCH(1,($U$2=GRID!$B$31:$BI$31)*(КАЛЕНДАРЬ!$BI32=GRID!$B$33:$BI$33), 0)),
ROUNDUP(INDEX(GRID!$B$47:$BI$57,MATCH(W$7,GRID!$A$47:$A$57,0),MATCH(1,($U$2=GRID!$B$31:$BI$31)*(КАЛЕНДАРЬ!$BI32=GRID!$B$33:$BI$33),0))*(1-GRID!$B$69),0))</f>
        <v>170400</v>
      </c>
    </row>
    <row r="598" spans="1:24" x14ac:dyDescent="0.2">
      <c r="A598" s="117" t="s">
        <v>42</v>
      </c>
      <c r="B598" s="117">
        <v>30</v>
      </c>
      <c r="C598" s="47" cm="1">
        <f t="array" ref="C598">IF($I$2="Открытый тариф",
INDEX(GRID!$B$34:$BI$44,MATCH(C$7,GRID!$A$34:$A$44,0),MATCH(1,($U$2=GRID!$B$31:$BI$31)*(КАЛЕНДАРЬ!$BI33=GRID!$B$33:$BI$33), 0)),
ROUNDUP(INDEX(GRID!$B$34:$BI$44,MATCH(C$7,GRID!$A$34:$A$44,0),MATCH(1,($U$2=GRID!$B$31:$BI$31)*(КАЛЕНДАРЬ!$BI33=GRID!$B$33:$BI$33),0))*(1-GRID!$B$69),0))</f>
        <v>25200</v>
      </c>
      <c r="D598" s="47" cm="1">
        <f t="array" ref="D598">IF($I$2="Открытый тариф",
INDEX(GRID!$B$47:$BI$57,MATCH(C$7,GRID!$A$47:$A$57,0),MATCH(1,($U$2=GRID!$B$31:$BI$31)*(КАЛЕНДАРЬ!$BI33=GRID!$B$33:$BI$33), 0)),
ROUNDUP(INDEX(GRID!$B$47:$BI$57,MATCH(C$7,GRID!$A$47:$A$57,0),MATCH(1,($U$2=GRID!$B$31:$BI$31)*(КАЛЕНДАРЬ!$BI33=GRID!$B$33:$BI$33),0))*(1-GRID!$B$69),0))</f>
        <v>27800</v>
      </c>
      <c r="E598" s="47" cm="1">
        <f t="array" ref="E598">IF($I$2="Открытый тариф",
INDEX(GRID!$B$34:$BI$44,MATCH(E$7,GRID!$A$34:$A$44,0),MATCH(1,($U$2=GRID!$B$31:$BI$31)*(КАЛЕНДАРЬ!$BI33=GRID!$B$33:$BI$33), 0)),
ROUNDUP(INDEX(GRID!$B$34:$BI$44,MATCH(E$7,GRID!$A$34:$A$44,0),MATCH(1,($U$2=GRID!$B$31:$BI$31)*(КАЛЕНДАРЬ!$BI33=GRID!$B$33:$BI$33),0))*(1-GRID!$B$69),0))</f>
        <v>27200</v>
      </c>
      <c r="F598" s="47" cm="1">
        <f t="array" ref="F598">IF($I$2="Открытый тариф",
INDEX(GRID!$B$47:$BI$57,MATCH(E$7,GRID!$A$47:$A$57,0),MATCH(1,($U$2=GRID!$B$31:$BI$31)*(КАЛЕНДАРЬ!$BI33=GRID!$B$33:$BI$33), 0)),
ROUNDUP(INDEX(GRID!$B$47:$BI$57,MATCH(E$7,GRID!$A$47:$A$57,0),MATCH(1,($U$2=GRID!$B$31:$BI$31)*(КАЛЕНДАРЬ!$BI33=GRID!$B$33:$BI$33),0))*(1-GRID!$B$69),0))</f>
        <v>29800</v>
      </c>
      <c r="G598" s="47" cm="1">
        <f t="array" ref="G598">IF($I$2="Открытый тариф",
INDEX(GRID!$B$34:$BI$44,MATCH(G$7,GRID!$A$34:$A$44,0),MATCH(1,($U$2=GRID!$B$31:$BI$31)*(КАЛЕНДАРЬ!$BI33=GRID!$B$33:$BI$33), 0)),
ROUNDUP(INDEX(GRID!$B$34:$BI$44,MATCH(G$7,GRID!$A$34:$A$44,0),MATCH(1,($U$2=GRID!$B$31:$BI$31)*(КАЛЕНДАРЬ!$BI33=GRID!$B$33:$BI$33),0))*(1-GRID!$B$69),0))</f>
        <v>28300</v>
      </c>
      <c r="H598" s="47" cm="1">
        <f t="array" ref="H598">IF($I$2="Открытый тариф",
INDEX(GRID!$B$47:$BI$57,MATCH(G$7,GRID!$A$47:$A$57,0),MATCH(1,($U$2=GRID!$B$31:$BI$31)*(КАЛЕНДАРЬ!$BI33=GRID!$B$33:$BI$33), 0)),
ROUNDUP(INDEX(GRID!$B$47:$BI$57,MATCH(G$7,GRID!$A$47:$A$57,0),MATCH(1,($U$2=GRID!$B$31:$BI$31)*(КАЛЕНДАРЬ!$BI33=GRID!$B$33:$BI$33),0))*(1-GRID!$B$69),0))</f>
        <v>30900</v>
      </c>
      <c r="I598" s="47" cm="1">
        <f t="array" ref="I598">IF($I$2="Открытый тариф",
INDEX(GRID!$B$34:$BI$44,MATCH(I$7,GRID!$A$34:$A$44,0),MATCH(1,($U$2=GRID!$B$31:$BI$31)*(КАЛЕНДАРЬ!$BI33=GRID!$B$33:$BI$33), 0)),
ROUNDUP(INDEX(GRID!$B$34:$BI$44,MATCH(I$7,GRID!$A$34:$A$44,0),MATCH(1,($U$2=GRID!$B$31:$BI$31)*(КАЛЕНДАРЬ!$BI33=GRID!$B$33:$BI$33),0))*(1-GRID!$B$69),0))</f>
        <v>30300</v>
      </c>
      <c r="J598" s="47" cm="1">
        <f t="array" ref="J598">IF($I$2="Открытый тариф",
INDEX(GRID!$B$47:$BI$57,MATCH(I$7,GRID!$A$47:$A$57,0),MATCH(1,($U$2=GRID!$B$31:$BI$31)*(КАЛЕНДАРЬ!$BI33=GRID!$B$33:$BI$33), 0)),
ROUNDUP(INDEX(GRID!$B$47:$BI$57,MATCH(I$7,GRID!$A$47:$A$57,0),MATCH(1,($U$2=GRID!$B$31:$BI$31)*(КАЛЕНДАРЬ!$BI33=GRID!$B$33:$BI$33),0))*(1-GRID!$B$69),0))</f>
        <v>32900</v>
      </c>
      <c r="K598" s="47" cm="1">
        <f t="array" ref="K598">IF($I$2="Открытый тариф",
INDEX(GRID!$B$34:$BI$44,MATCH(K$7,GRID!$A$34:$A$44,0),MATCH(1,($U$2=GRID!$B$31:$BI$31)*(КАЛЕНДАРЬ!$BI33=GRID!$B$33:$BI$33), 0)),
ROUNDUP(INDEX(GRID!$B$34:$BI$44,MATCH(K$7,GRID!$A$34:$A$44,0),MATCH(1,($U$2=GRID!$B$31:$BI$31)*(КАЛЕНДАРЬ!$BI33=GRID!$B$33:$BI$33),0))*(1-GRID!$B$69),0))</f>
        <v>31400</v>
      </c>
      <c r="L598" s="47" cm="1">
        <f t="array" ref="L598">IF($I$2="Открытый тариф",
INDEX(GRID!$B$47:$BI$57,MATCH(K$7,GRID!$A$47:$A$57,0),MATCH(1,($U$2=GRID!$B$31:$BI$31)*(КАЛЕНДАРЬ!$BI33=GRID!$B$33:$BI$33), 0)),
ROUNDUP(INDEX(GRID!$B$47:$BI$57,MATCH(K$7,GRID!$A$47:$A$57,0),MATCH(1,($U$2=GRID!$B$31:$BI$31)*(КАЛЕНДАРЬ!$BI33=GRID!$B$33:$BI$33),0))*(1-GRID!$B$69),0))</f>
        <v>34000</v>
      </c>
      <c r="M598" s="47" cm="1">
        <f t="array" ref="M598">IF($I$2="Открытый тариф",
INDEX(GRID!$B$34:$BI$44,MATCH(M$7,GRID!$A$34:$A$44,0),MATCH(1,($U$2=GRID!$B$31:$BI$31)*(КАЛЕНДАРЬ!$BI33=GRID!$B$33:$BI$33), 0)),
ROUNDUP(INDEX(GRID!$B$34:$BI$44,MATCH(M$7,GRID!$A$34:$A$44,0),MATCH(1,($U$2=GRID!$B$31:$BI$31)*(КАЛЕНДАРЬ!$BI33=GRID!$B$33:$BI$33),0))*(1-GRID!$B$69),0))</f>
        <v>33400</v>
      </c>
      <c r="N598" s="47" cm="1">
        <f t="array" ref="N598">IF($I$2="Открытый тариф",
INDEX(GRID!$B$47:$BI$57,MATCH(M$7,GRID!$A$47:$A$57,0),MATCH(1,($U$2=GRID!$B$31:$BI$31)*(КАЛЕНДАРЬ!$BI33=GRID!$B$33:$BI$33), 0)),
ROUNDUP(INDEX(GRID!$B$47:$BI$57,MATCH(M$7,GRID!$A$47:$A$57,0),MATCH(1,($U$2=GRID!$B$31:$BI$31)*(КАЛЕНДАРЬ!$BI33=GRID!$B$33:$BI$33),0))*(1-GRID!$B$69),0))</f>
        <v>36000</v>
      </c>
      <c r="O598" s="47" cm="1">
        <f t="array" ref="O598">IF($I$2="Открытый тариф",
INDEX(GRID!$B$34:$BI$44,MATCH(O$7,GRID!$A$34:$A$44,0),MATCH(1,($U$2=GRID!$B$31:$BI$31)*(КАЛЕНДАРЬ!$BI33=GRID!$B$33:$BI$33), 0)),
ROUNDUP(INDEX(GRID!$B$34:$BI$44,MATCH(O$7,GRID!$A$34:$A$44,0),MATCH(1,($U$2=GRID!$B$31:$BI$31)*(КАЛЕНДАРЬ!$BI33=GRID!$B$33:$BI$33),0))*(1-GRID!$B$69),0))</f>
        <v>40900</v>
      </c>
      <c r="P598" s="47" cm="1">
        <f t="array" ref="P598">IF($I$2="Открытый тариф",
INDEX(GRID!$B$47:$BI$57,MATCH(O$7,GRID!$A$47:$A$57,0),MATCH(1,($U$2=GRID!$B$31:$BI$31)*(КАЛЕНДАРЬ!$BI33=GRID!$B$33:$BI$33), 0)),
ROUNDUP(INDEX(GRID!$B$47:$BI$57,MATCH(O$7,GRID!$A$47:$A$57,0),MATCH(1,($U$2=GRID!$B$31:$BI$31)*(КАЛЕНДАРЬ!$BI33=GRID!$B$33:$BI$33),0))*(1-GRID!$B$69),0))</f>
        <v>43500</v>
      </c>
      <c r="Q598" s="47" cm="1">
        <f t="array" ref="Q598">IF($I$2="Открытый тариф",
INDEX(GRID!$B$34:$BI$44,MATCH(Q$7,GRID!$A$34:$A$44,0),MATCH(1,($U$2=GRID!$B$31:$BI$31)*(КАЛЕНДАРЬ!$BI33=GRID!$B$33:$BI$33), 0)),
ROUNDUP(INDEX(GRID!$B$34:$BI$44,MATCH(Q$7,GRID!$A$34:$A$44,0),MATCH(1,($U$2=GRID!$B$31:$BI$31)*(КАЛЕНДАРЬ!$BI33=GRID!$B$33:$BI$33),0))*(1-GRID!$B$69),0))</f>
        <v>43100</v>
      </c>
      <c r="R598" s="47" cm="1">
        <f t="array" ref="R598">IF($I$2="Открытый тариф",
INDEX(GRID!$B$47:$BI$57,MATCH(Q$7,GRID!$A$47:$A$57,0),MATCH(1,($U$2=GRID!$B$31:$BI$31)*(КАЛЕНДАРЬ!$BI33=GRID!$B$33:$BI$33), 0)),
ROUNDUP(INDEX(GRID!$B$47:$BI$57,MATCH(Q$7,GRID!$A$47:$A$57,0),MATCH(1,($U$2=GRID!$B$31:$BI$31)*(КАЛЕНДАРЬ!$BI33=GRID!$B$33:$BI$33),0))*(1-GRID!$B$69),0))</f>
        <v>45700</v>
      </c>
      <c r="S598" s="47" cm="1">
        <f t="array" ref="S598">IF($I$2="Открытый тариф",
INDEX(GRID!$B$34:$BI$44,MATCH(S$7,GRID!$A$34:$A$44,0),MATCH(1,($U$2=GRID!$B$31:$BI$31)*(КАЛЕНДАРЬ!$BI33=GRID!$B$33:$BI$33), 0)),
ROUNDUP(INDEX(GRID!$B$34:$BI$44,MATCH(S$7,GRID!$A$34:$A$44,0),MATCH(1,($U$2=GRID!$B$31:$BI$31)*(КАЛЕНДАРЬ!$BI33=GRID!$B$33:$BI$33),0))*(1-GRID!$B$69),0))</f>
        <v>46900</v>
      </c>
      <c r="T598" s="47" cm="1">
        <f t="array" ref="T598">IF($I$2="Открытый тариф",
INDEX(GRID!$B$47:$BI$57,MATCH(S$7,GRID!$A$47:$A$57,0),MATCH(1,($U$2=GRID!$B$31:$BI$31)*(КАЛЕНДАРЬ!$BI33=GRID!$B$33:$BI$33), 0)),
ROUNDUP(INDEX(GRID!$B$47:$BI$57,MATCH(S$7,GRID!$A$47:$A$57,0),MATCH(1,($U$2=GRID!$B$31:$BI$31)*(КАЛЕНДАРЬ!$BI33=GRID!$B$33:$BI$33),0))*(1-GRID!$B$69),0))</f>
        <v>49500</v>
      </c>
      <c r="U598" s="47" cm="1">
        <f t="array" ref="U598">IF($I$2="Открытый тариф",
INDEX(GRID!$B$34:$BI$44,MATCH(U$7,GRID!$A$34:$A$44,0),MATCH(1,($U$2=GRID!$B$31:$BI$31)*(КАЛЕНДАРЬ!$BI33=GRID!$B$33:$BI$33), 0)),
ROUNDUP(INDEX(GRID!$B$34:$BI$44,MATCH(U$7,GRID!$A$34:$A$44,0),MATCH(1,($U$2=GRID!$B$31:$BI$31)*(КАЛЕНДАРЬ!$BI33=GRID!$B$33:$BI$33),0))*(1-GRID!$B$69),0))</f>
        <v>53300</v>
      </c>
      <c r="V598" s="47" cm="1">
        <f t="array" ref="V598">IF($I$2="Открытый тариф",
INDEX(GRID!$B$47:$BI$57,MATCH(U$7,GRID!$A$47:$A$57,0),MATCH(1,($U$2=GRID!$B$31:$BI$31)*(КАЛЕНДАРЬ!$BI33=GRID!$B$33:$BI$33), 0)),
ROUNDUP(INDEX(GRID!$B$47:$BI$57,MATCH(U$7,GRID!$A$47:$A$57,0),MATCH(1,($U$2=GRID!$B$31:$BI$31)*(КАЛЕНДАРЬ!$BI33=GRID!$B$33:$BI$33),0))*(1-GRID!$B$69),0))</f>
        <v>55900</v>
      </c>
      <c r="W598" s="47" cm="1">
        <f t="array" ref="W598">IF($I$2="Открытый тариф",
INDEX(GRID!$B$34:$BI$44,MATCH(W$7,GRID!$A$34:$A$44,0),MATCH(1,($U$2=GRID!$B$31:$BI$31)*(КАЛЕНДАРЬ!$BI33=GRID!$B$33:$BI$33), 0)),
ROUNDUP(INDEX(GRID!$B$34:$BI$44,MATCH(W$7,GRID!$A$34:$A$44,0),MATCH(1,($U$2=GRID!$B$31:$BI$31)*(КАЛЕНДАРЬ!$BI33=GRID!$B$33:$BI$33),0))*(1-GRID!$B$69),0))</f>
        <v>167800</v>
      </c>
      <c r="X598" s="47" cm="1">
        <f t="array" ref="X598">IF($I$2="Открытый тариф",
INDEX(GRID!$B$47:$BI$57,MATCH(W$7,GRID!$A$47:$A$57,0),MATCH(1,($U$2=GRID!$B$31:$BI$31)*(КАЛЕНДАРЬ!$BI33=GRID!$B$33:$BI$33), 0)),
ROUNDUP(INDEX(GRID!$B$47:$BI$57,MATCH(W$7,GRID!$A$47:$A$57,0),MATCH(1,($U$2=GRID!$B$31:$BI$31)*(КАЛЕНДАРЬ!$BI33=GRID!$B$33:$BI$33),0))*(1-GRID!$B$69),0))</f>
        <v>170400</v>
      </c>
    </row>
    <row r="599" spans="1:24" x14ac:dyDescent="0.2">
      <c r="A599" s="117" t="s">
        <v>43</v>
      </c>
      <c r="B599" s="117">
        <v>31</v>
      </c>
      <c r="C599" s="47" cm="1">
        <f t="array" ref="C599">IF($I$2="Открытый тариф",
INDEX(GRID!$B$34:$BI$44,MATCH(C$7,GRID!$A$34:$A$44,0),MATCH(1,($U$2=GRID!$B$31:$BI$31)*(КАЛЕНДАРЬ!$BI34=GRID!$B$33:$BI$33), 0)),
ROUNDUP(INDEX(GRID!$B$34:$BI$44,MATCH(C$7,GRID!$A$34:$A$44,0),MATCH(1,($U$2=GRID!$B$31:$BI$31)*(КАЛЕНДАРЬ!$BI34=GRID!$B$33:$BI$33),0))*(1-GRID!$B$69),0))</f>
        <v>25200</v>
      </c>
      <c r="D599" s="47" cm="1">
        <f t="array" ref="D599">IF($I$2="Открытый тариф",
INDEX(GRID!$B$47:$BI$57,MATCH(C$7,GRID!$A$47:$A$57,0),MATCH(1,($U$2=GRID!$B$31:$BI$31)*(КАЛЕНДАРЬ!$BI34=GRID!$B$33:$BI$33), 0)),
ROUNDUP(INDEX(GRID!$B$47:$BI$57,MATCH(C$7,GRID!$A$47:$A$57,0),MATCH(1,($U$2=GRID!$B$31:$BI$31)*(КАЛЕНДАРЬ!$BI34=GRID!$B$33:$BI$33),0))*(1-GRID!$B$69),0))</f>
        <v>27800</v>
      </c>
      <c r="E599" s="47" cm="1">
        <f t="array" ref="E599">IF($I$2="Открытый тариф",
INDEX(GRID!$B$34:$BI$44,MATCH(E$7,GRID!$A$34:$A$44,0),MATCH(1,($U$2=GRID!$B$31:$BI$31)*(КАЛЕНДАРЬ!$BI34=GRID!$B$33:$BI$33), 0)),
ROUNDUP(INDEX(GRID!$B$34:$BI$44,MATCH(E$7,GRID!$A$34:$A$44,0),MATCH(1,($U$2=GRID!$B$31:$BI$31)*(КАЛЕНДАРЬ!$BI34=GRID!$B$33:$BI$33),0))*(1-GRID!$B$69),0))</f>
        <v>27200</v>
      </c>
      <c r="F599" s="47" cm="1">
        <f t="array" ref="F599">IF($I$2="Открытый тариф",
INDEX(GRID!$B$47:$BI$57,MATCH(E$7,GRID!$A$47:$A$57,0),MATCH(1,($U$2=GRID!$B$31:$BI$31)*(КАЛЕНДАРЬ!$BI34=GRID!$B$33:$BI$33), 0)),
ROUNDUP(INDEX(GRID!$B$47:$BI$57,MATCH(E$7,GRID!$A$47:$A$57,0),MATCH(1,($U$2=GRID!$B$31:$BI$31)*(КАЛЕНДАРЬ!$BI34=GRID!$B$33:$BI$33),0))*(1-GRID!$B$69),0))</f>
        <v>29800</v>
      </c>
      <c r="G599" s="47" cm="1">
        <f t="array" ref="G599">IF($I$2="Открытый тариф",
INDEX(GRID!$B$34:$BI$44,MATCH(G$7,GRID!$A$34:$A$44,0),MATCH(1,($U$2=GRID!$B$31:$BI$31)*(КАЛЕНДАРЬ!$BI34=GRID!$B$33:$BI$33), 0)),
ROUNDUP(INDEX(GRID!$B$34:$BI$44,MATCH(G$7,GRID!$A$34:$A$44,0),MATCH(1,($U$2=GRID!$B$31:$BI$31)*(КАЛЕНДАРЬ!$BI34=GRID!$B$33:$BI$33),0))*(1-GRID!$B$69),0))</f>
        <v>28300</v>
      </c>
      <c r="H599" s="47" cm="1">
        <f t="array" ref="H599">IF($I$2="Открытый тариф",
INDEX(GRID!$B$47:$BI$57,MATCH(G$7,GRID!$A$47:$A$57,0),MATCH(1,($U$2=GRID!$B$31:$BI$31)*(КАЛЕНДАРЬ!$BI34=GRID!$B$33:$BI$33), 0)),
ROUNDUP(INDEX(GRID!$B$47:$BI$57,MATCH(G$7,GRID!$A$47:$A$57,0),MATCH(1,($U$2=GRID!$B$31:$BI$31)*(КАЛЕНДАРЬ!$BI34=GRID!$B$33:$BI$33),0))*(1-GRID!$B$69),0))</f>
        <v>30900</v>
      </c>
      <c r="I599" s="47" cm="1">
        <f t="array" ref="I599">IF($I$2="Открытый тариф",
INDEX(GRID!$B$34:$BI$44,MATCH(I$7,GRID!$A$34:$A$44,0),MATCH(1,($U$2=GRID!$B$31:$BI$31)*(КАЛЕНДАРЬ!$BI34=GRID!$B$33:$BI$33), 0)),
ROUNDUP(INDEX(GRID!$B$34:$BI$44,MATCH(I$7,GRID!$A$34:$A$44,0),MATCH(1,($U$2=GRID!$B$31:$BI$31)*(КАЛЕНДАРЬ!$BI34=GRID!$B$33:$BI$33),0))*(1-GRID!$B$69),0))</f>
        <v>30300</v>
      </c>
      <c r="J599" s="47" cm="1">
        <f t="array" ref="J599">IF($I$2="Открытый тариф",
INDEX(GRID!$B$47:$BI$57,MATCH(I$7,GRID!$A$47:$A$57,0),MATCH(1,($U$2=GRID!$B$31:$BI$31)*(КАЛЕНДАРЬ!$BI34=GRID!$B$33:$BI$33), 0)),
ROUNDUP(INDEX(GRID!$B$47:$BI$57,MATCH(I$7,GRID!$A$47:$A$57,0),MATCH(1,($U$2=GRID!$B$31:$BI$31)*(КАЛЕНДАРЬ!$BI34=GRID!$B$33:$BI$33),0))*(1-GRID!$B$69),0))</f>
        <v>32900</v>
      </c>
      <c r="K599" s="47" cm="1">
        <f t="array" ref="K599">IF($I$2="Открытый тариф",
INDEX(GRID!$B$34:$BI$44,MATCH(K$7,GRID!$A$34:$A$44,0),MATCH(1,($U$2=GRID!$B$31:$BI$31)*(КАЛЕНДАРЬ!$BI34=GRID!$B$33:$BI$33), 0)),
ROUNDUP(INDEX(GRID!$B$34:$BI$44,MATCH(K$7,GRID!$A$34:$A$44,0),MATCH(1,($U$2=GRID!$B$31:$BI$31)*(КАЛЕНДАРЬ!$BI34=GRID!$B$33:$BI$33),0))*(1-GRID!$B$69),0))</f>
        <v>31400</v>
      </c>
      <c r="L599" s="47" cm="1">
        <f t="array" ref="L599">IF($I$2="Открытый тариф",
INDEX(GRID!$B$47:$BI$57,MATCH(K$7,GRID!$A$47:$A$57,0),MATCH(1,($U$2=GRID!$B$31:$BI$31)*(КАЛЕНДАРЬ!$BI34=GRID!$B$33:$BI$33), 0)),
ROUNDUP(INDEX(GRID!$B$47:$BI$57,MATCH(K$7,GRID!$A$47:$A$57,0),MATCH(1,($U$2=GRID!$B$31:$BI$31)*(КАЛЕНДАРЬ!$BI34=GRID!$B$33:$BI$33),0))*(1-GRID!$B$69),0))</f>
        <v>34000</v>
      </c>
      <c r="M599" s="47" cm="1">
        <f t="array" ref="M599">IF($I$2="Открытый тариф",
INDEX(GRID!$B$34:$BI$44,MATCH(M$7,GRID!$A$34:$A$44,0),MATCH(1,($U$2=GRID!$B$31:$BI$31)*(КАЛЕНДАРЬ!$BI34=GRID!$B$33:$BI$33), 0)),
ROUNDUP(INDEX(GRID!$B$34:$BI$44,MATCH(M$7,GRID!$A$34:$A$44,0),MATCH(1,($U$2=GRID!$B$31:$BI$31)*(КАЛЕНДАРЬ!$BI34=GRID!$B$33:$BI$33),0))*(1-GRID!$B$69),0))</f>
        <v>33400</v>
      </c>
      <c r="N599" s="47" cm="1">
        <f t="array" ref="N599">IF($I$2="Открытый тариф",
INDEX(GRID!$B$47:$BI$57,MATCH(M$7,GRID!$A$47:$A$57,0),MATCH(1,($U$2=GRID!$B$31:$BI$31)*(КАЛЕНДАРЬ!$BI34=GRID!$B$33:$BI$33), 0)),
ROUNDUP(INDEX(GRID!$B$47:$BI$57,MATCH(M$7,GRID!$A$47:$A$57,0),MATCH(1,($U$2=GRID!$B$31:$BI$31)*(КАЛЕНДАРЬ!$BI34=GRID!$B$33:$BI$33),0))*(1-GRID!$B$69),0))</f>
        <v>36000</v>
      </c>
      <c r="O599" s="47" cm="1">
        <f t="array" ref="O599">IF($I$2="Открытый тариф",
INDEX(GRID!$B$34:$BI$44,MATCH(O$7,GRID!$A$34:$A$44,0),MATCH(1,($U$2=GRID!$B$31:$BI$31)*(КАЛЕНДАРЬ!$BI34=GRID!$B$33:$BI$33), 0)),
ROUNDUP(INDEX(GRID!$B$34:$BI$44,MATCH(O$7,GRID!$A$34:$A$44,0),MATCH(1,($U$2=GRID!$B$31:$BI$31)*(КАЛЕНДАРЬ!$BI34=GRID!$B$33:$BI$33),0))*(1-GRID!$B$69),0))</f>
        <v>40900</v>
      </c>
      <c r="P599" s="47" cm="1">
        <f t="array" ref="P599">IF($I$2="Открытый тариф",
INDEX(GRID!$B$47:$BI$57,MATCH(O$7,GRID!$A$47:$A$57,0),MATCH(1,($U$2=GRID!$B$31:$BI$31)*(КАЛЕНДАРЬ!$BI34=GRID!$B$33:$BI$33), 0)),
ROUNDUP(INDEX(GRID!$B$47:$BI$57,MATCH(O$7,GRID!$A$47:$A$57,0),MATCH(1,($U$2=GRID!$B$31:$BI$31)*(КАЛЕНДАРЬ!$BI34=GRID!$B$33:$BI$33),0))*(1-GRID!$B$69),0))</f>
        <v>43500</v>
      </c>
      <c r="Q599" s="47" cm="1">
        <f t="array" ref="Q599">IF($I$2="Открытый тариф",
INDEX(GRID!$B$34:$BI$44,MATCH(Q$7,GRID!$A$34:$A$44,0),MATCH(1,($U$2=GRID!$B$31:$BI$31)*(КАЛЕНДАРЬ!$BI34=GRID!$B$33:$BI$33), 0)),
ROUNDUP(INDEX(GRID!$B$34:$BI$44,MATCH(Q$7,GRID!$A$34:$A$44,0),MATCH(1,($U$2=GRID!$B$31:$BI$31)*(КАЛЕНДАРЬ!$BI34=GRID!$B$33:$BI$33),0))*(1-GRID!$B$69),0))</f>
        <v>43100</v>
      </c>
      <c r="R599" s="47" cm="1">
        <f t="array" ref="R599">IF($I$2="Открытый тариф",
INDEX(GRID!$B$47:$BI$57,MATCH(Q$7,GRID!$A$47:$A$57,0),MATCH(1,($U$2=GRID!$B$31:$BI$31)*(КАЛЕНДАРЬ!$BI34=GRID!$B$33:$BI$33), 0)),
ROUNDUP(INDEX(GRID!$B$47:$BI$57,MATCH(Q$7,GRID!$A$47:$A$57,0),MATCH(1,($U$2=GRID!$B$31:$BI$31)*(КАЛЕНДАРЬ!$BI34=GRID!$B$33:$BI$33),0))*(1-GRID!$B$69),0))</f>
        <v>45700</v>
      </c>
      <c r="S599" s="47" cm="1">
        <f t="array" ref="S599">IF($I$2="Открытый тариф",
INDEX(GRID!$B$34:$BI$44,MATCH(S$7,GRID!$A$34:$A$44,0),MATCH(1,($U$2=GRID!$B$31:$BI$31)*(КАЛЕНДАРЬ!$BI34=GRID!$B$33:$BI$33), 0)),
ROUNDUP(INDEX(GRID!$B$34:$BI$44,MATCH(S$7,GRID!$A$34:$A$44,0),MATCH(1,($U$2=GRID!$B$31:$BI$31)*(КАЛЕНДАРЬ!$BI34=GRID!$B$33:$BI$33),0))*(1-GRID!$B$69),0))</f>
        <v>46900</v>
      </c>
      <c r="T599" s="47" cm="1">
        <f t="array" ref="T599">IF($I$2="Открытый тариф",
INDEX(GRID!$B$47:$BI$57,MATCH(S$7,GRID!$A$47:$A$57,0),MATCH(1,($U$2=GRID!$B$31:$BI$31)*(КАЛЕНДАРЬ!$BI34=GRID!$B$33:$BI$33), 0)),
ROUNDUP(INDEX(GRID!$B$47:$BI$57,MATCH(S$7,GRID!$A$47:$A$57,0),MATCH(1,($U$2=GRID!$B$31:$BI$31)*(КАЛЕНДАРЬ!$BI34=GRID!$B$33:$BI$33),0))*(1-GRID!$B$69),0))</f>
        <v>49500</v>
      </c>
      <c r="U599" s="47" cm="1">
        <f t="array" ref="U599">IF($I$2="Открытый тариф",
INDEX(GRID!$B$34:$BI$44,MATCH(U$7,GRID!$A$34:$A$44,0),MATCH(1,($U$2=GRID!$B$31:$BI$31)*(КАЛЕНДАРЬ!$BI34=GRID!$B$33:$BI$33), 0)),
ROUNDUP(INDEX(GRID!$B$34:$BI$44,MATCH(U$7,GRID!$A$34:$A$44,0),MATCH(1,($U$2=GRID!$B$31:$BI$31)*(КАЛЕНДАРЬ!$BI34=GRID!$B$33:$BI$33),0))*(1-GRID!$B$69),0))</f>
        <v>53300</v>
      </c>
      <c r="V599" s="47" cm="1">
        <f t="array" ref="V599">IF($I$2="Открытый тариф",
INDEX(GRID!$B$47:$BI$57,MATCH(U$7,GRID!$A$47:$A$57,0),MATCH(1,($U$2=GRID!$B$31:$BI$31)*(КАЛЕНДАРЬ!$BI34=GRID!$B$33:$BI$33), 0)),
ROUNDUP(INDEX(GRID!$B$47:$BI$57,MATCH(U$7,GRID!$A$47:$A$57,0),MATCH(1,($U$2=GRID!$B$31:$BI$31)*(КАЛЕНДАРЬ!$BI34=GRID!$B$33:$BI$33),0))*(1-GRID!$B$69),0))</f>
        <v>55900</v>
      </c>
      <c r="W599" s="47" cm="1">
        <f t="array" ref="W599">IF($I$2="Открытый тариф",
INDEX(GRID!$B$34:$BI$44,MATCH(W$7,GRID!$A$34:$A$44,0),MATCH(1,($U$2=GRID!$B$31:$BI$31)*(КАЛЕНДАРЬ!$BI34=GRID!$B$33:$BI$33), 0)),
ROUNDUP(INDEX(GRID!$B$34:$BI$44,MATCH(W$7,GRID!$A$34:$A$44,0),MATCH(1,($U$2=GRID!$B$31:$BI$31)*(КАЛЕНДАРЬ!$BI34=GRID!$B$33:$BI$33),0))*(1-GRID!$B$69),0))</f>
        <v>167800</v>
      </c>
      <c r="X599" s="47" cm="1">
        <f t="array" ref="X599">IF($I$2="Открытый тариф",
INDEX(GRID!$B$47:$BI$57,MATCH(W$7,GRID!$A$47:$A$57,0),MATCH(1,($U$2=GRID!$B$31:$BI$31)*(КАЛЕНДАРЬ!$BI34=GRID!$B$33:$BI$33), 0)),
ROUNDUP(INDEX(GRID!$B$47:$BI$57,MATCH(W$7,GRID!$A$47:$A$57,0),MATCH(1,($U$2=GRID!$B$31:$BI$31)*(КАЛЕНДАРЬ!$BI34=GRID!$B$33:$BI$33),0))*(1-GRID!$B$69),0))</f>
        <v>170400</v>
      </c>
    </row>
    <row r="600" spans="1:24" s="200" customFormat="1" x14ac:dyDescent="0.2">
      <c r="A600" s="134"/>
      <c r="B600" s="134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</row>
    <row r="601" spans="1:24" s="200" customFormat="1" x14ac:dyDescent="0.2">
      <c r="A601" s="210" t="s">
        <v>38</v>
      </c>
      <c r="B601" s="210"/>
      <c r="C601" s="210"/>
      <c r="D601" s="210"/>
      <c r="E601" s="210"/>
      <c r="F601" s="210"/>
      <c r="G601" s="210"/>
      <c r="H601" s="210"/>
      <c r="I601" s="210"/>
      <c r="J601" s="210"/>
      <c r="K601" s="210"/>
      <c r="L601" s="210"/>
      <c r="M601" s="210"/>
      <c r="N601" s="210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</row>
    <row r="602" spans="1:24" s="200" customFormat="1" x14ac:dyDescent="0.2">
      <c r="A602" s="211" t="s">
        <v>181</v>
      </c>
      <c r="B602" s="212"/>
      <c r="C602" s="212"/>
      <c r="D602" s="212"/>
      <c r="E602" s="212"/>
      <c r="F602" s="212"/>
      <c r="G602" s="212"/>
      <c r="H602" s="212"/>
      <c r="I602" s="212"/>
      <c r="J602" s="212"/>
      <c r="K602" s="212"/>
      <c r="L602" s="212"/>
      <c r="M602" s="212"/>
      <c r="N602" s="212"/>
      <c r="O602" s="212"/>
      <c r="P602" s="212"/>
      <c r="Q602" s="212"/>
      <c r="R602" s="212"/>
      <c r="S602" s="212"/>
      <c r="T602" s="212"/>
      <c r="U602" s="212"/>
      <c r="V602" s="212"/>
      <c r="W602" s="212"/>
      <c r="X602" s="212"/>
    </row>
    <row r="603" spans="1:24" s="200" customFormat="1" x14ac:dyDescent="0.2">
      <c r="A603" s="213" t="s">
        <v>39</v>
      </c>
      <c r="B603" s="214"/>
      <c r="C603" s="217" t="s">
        <v>85</v>
      </c>
      <c r="D603" s="218"/>
      <c r="E603" s="219" t="s">
        <v>86</v>
      </c>
      <c r="F603" s="220"/>
      <c r="G603" s="221" t="s">
        <v>186</v>
      </c>
      <c r="H603" s="222"/>
      <c r="I603" s="223" t="s">
        <v>187</v>
      </c>
      <c r="J603" s="224"/>
      <c r="K603" s="225" t="s">
        <v>88</v>
      </c>
      <c r="L603" s="225"/>
      <c r="M603" s="226" t="s">
        <v>89</v>
      </c>
      <c r="N603" s="227"/>
      <c r="O603" s="228" t="s">
        <v>94</v>
      </c>
      <c r="P603" s="229"/>
      <c r="Q603" s="230" t="s">
        <v>188</v>
      </c>
      <c r="R603" s="230"/>
      <c r="S603" s="231" t="s">
        <v>189</v>
      </c>
      <c r="T603" s="231"/>
      <c r="U603" s="232" t="s">
        <v>91</v>
      </c>
      <c r="V603" s="233"/>
      <c r="W603" s="234" t="s">
        <v>96</v>
      </c>
      <c r="X603" s="235"/>
    </row>
    <row r="604" spans="1:24" s="200" customFormat="1" x14ac:dyDescent="0.2">
      <c r="A604" s="215"/>
      <c r="B604" s="216"/>
      <c r="C604" s="45" t="s">
        <v>40</v>
      </c>
      <c r="D604" s="45" t="s">
        <v>41</v>
      </c>
      <c r="E604" s="45" t="s">
        <v>40</v>
      </c>
      <c r="F604" s="45" t="s">
        <v>41</v>
      </c>
      <c r="G604" s="45" t="s">
        <v>40</v>
      </c>
      <c r="H604" s="45" t="s">
        <v>41</v>
      </c>
      <c r="I604" s="45" t="s">
        <v>40</v>
      </c>
      <c r="J604" s="45" t="s">
        <v>41</v>
      </c>
      <c r="K604" s="45" t="s">
        <v>40</v>
      </c>
      <c r="L604" s="45" t="s">
        <v>41</v>
      </c>
      <c r="M604" s="45" t="s">
        <v>40</v>
      </c>
      <c r="N604" s="45" t="s">
        <v>41</v>
      </c>
      <c r="O604" s="45" t="s">
        <v>40</v>
      </c>
      <c r="P604" s="45" t="s">
        <v>41</v>
      </c>
      <c r="Q604" s="45" t="s">
        <v>40</v>
      </c>
      <c r="R604" s="45" t="s">
        <v>41</v>
      </c>
      <c r="S604" s="45" t="s">
        <v>40</v>
      </c>
      <c r="T604" s="45" t="s">
        <v>41</v>
      </c>
      <c r="U604" s="45" t="s">
        <v>40</v>
      </c>
      <c r="V604" s="45" t="s">
        <v>41</v>
      </c>
      <c r="W604" s="45" t="s">
        <v>40</v>
      </c>
      <c r="X604" s="45" t="s">
        <v>41</v>
      </c>
    </row>
    <row r="605" spans="1:24" s="200" customFormat="1" x14ac:dyDescent="0.2">
      <c r="A605" s="117" t="s">
        <v>44</v>
      </c>
      <c r="B605" s="117">
        <v>1</v>
      </c>
      <c r="C605" s="47" cm="1">
        <f t="array" ref="C605">IF($I$2="Открытый тариф",
INDEX(GRID!$B$34:$BI$44,MATCH(C$7,GRID!$A$34:$A$44,0),MATCH(1,($U$2=GRID!$B$31:$BI$31)*(КАЛЕНДАРЬ!$BL4=GRID!$B$33:$BI$33), 0)),
ROUNDUP(INDEX(GRID!$B$34:$BI$44,MATCH(C$7,GRID!$A$34:$A$44,0),MATCH(1,($U$2=GRID!$B$31:$BI$31)*(КАЛЕНДАРЬ!$BL4=GRID!$B$33:$BI$33),0))*(1-GRID!$B$69),0))</f>
        <v>25200</v>
      </c>
      <c r="D605" s="47" cm="1">
        <f t="array" ref="D605">IF($I$2="Открытый тариф",
INDEX(GRID!$B$47:$BI$57,MATCH(C$7,GRID!$A$47:$A$57,0),MATCH(1,($U$2=GRID!$B$31:$BI$31)*(КАЛЕНДАРЬ!$BL4=GRID!$B$33:$BI$33), 0)),
ROUNDUP(INDEX(GRID!$B$47:$BI$57,MATCH(C$7,GRID!$A$47:$A$57,0),MATCH(1,($U$2=GRID!$B$31:$BI$31)*(КАЛЕНДАРЬ!$BL4=GRID!$B$33:$BI$33),0))*(1-GRID!$B$69),0))</f>
        <v>27800</v>
      </c>
      <c r="E605" s="47" cm="1">
        <f t="array" ref="E605">IF($I$2="Открытый тариф",
INDEX(GRID!$B$34:$BI$44,MATCH(E$7,GRID!$A$34:$A$44,0),MATCH(1,($U$2=GRID!$B$31:$BI$31)*(КАЛЕНДАРЬ!$BL4=GRID!$B$33:$BI$33), 0)),
ROUNDUP(INDEX(GRID!$B$34:$BI$44,MATCH(E$7,GRID!$A$34:$A$44,0),MATCH(1,($U$2=GRID!$B$31:$BI$31)*(КАЛЕНДАРЬ!$BL4=GRID!$B$33:$BI$33),0))*(1-GRID!$B$69),0))</f>
        <v>27200</v>
      </c>
      <c r="F605" s="47" cm="1">
        <f t="array" ref="F605">IF($I$2="Открытый тариф",
INDEX(GRID!$B$47:$BI$57,MATCH(E$7,GRID!$A$47:$A$57,0),MATCH(1,($U$2=GRID!$B$31:$BI$31)*(КАЛЕНДАРЬ!$BL4=GRID!$B$33:$BI$33), 0)),
ROUNDUP(INDEX(GRID!$B$47:$BI$57,MATCH(E$7,GRID!$A$47:$A$57,0),MATCH(1,($U$2=GRID!$B$31:$BI$31)*(КАЛЕНДАРЬ!$BL4=GRID!$B$33:$BI$33),0))*(1-GRID!$B$69),0))</f>
        <v>29800</v>
      </c>
      <c r="G605" s="47" cm="1">
        <f t="array" ref="G605">IF($I$2="Открытый тариф",
INDEX(GRID!$B$34:$BI$44,MATCH(G$7,GRID!$A$34:$A$44,0),MATCH(1,($U$2=GRID!$B$31:$BI$31)*(КАЛЕНДАРЬ!$BL4=GRID!$B$33:$BI$33), 0)),
ROUNDUP(INDEX(GRID!$B$34:$BI$44,MATCH(G$7,GRID!$A$34:$A$44,0),MATCH(1,($U$2=GRID!$B$31:$BI$31)*(КАЛЕНДАРЬ!$BL4=GRID!$B$33:$BI$33),0))*(1-GRID!$B$69),0))</f>
        <v>28300</v>
      </c>
      <c r="H605" s="47" cm="1">
        <f t="array" ref="H605">IF($I$2="Открытый тариф",
INDEX(GRID!$B$47:$BI$57,MATCH(G$7,GRID!$A$47:$A$57,0),MATCH(1,($U$2=GRID!$B$31:$BI$31)*(КАЛЕНДАРЬ!$BL4=GRID!$B$33:$BI$33), 0)),
ROUNDUP(INDEX(GRID!$B$47:$BI$57,MATCH(G$7,GRID!$A$47:$A$57,0),MATCH(1,($U$2=GRID!$B$31:$BI$31)*(КАЛЕНДАРЬ!$BL4=GRID!$B$33:$BI$33),0))*(1-GRID!$B$69),0))</f>
        <v>30900</v>
      </c>
      <c r="I605" s="47" cm="1">
        <f t="array" ref="I605">IF($I$2="Открытый тариф",
INDEX(GRID!$B$34:$BI$44,MATCH(I$7,GRID!$A$34:$A$44,0),MATCH(1,($U$2=GRID!$B$31:$BI$31)*(КАЛЕНДАРЬ!$BL4=GRID!$B$33:$BI$33), 0)),
ROUNDUP(INDEX(GRID!$B$34:$BI$44,MATCH(I$7,GRID!$A$34:$A$44,0),MATCH(1,($U$2=GRID!$B$31:$BI$31)*(КАЛЕНДАРЬ!$BL4=GRID!$B$33:$BI$33),0))*(1-GRID!$B$69),0))</f>
        <v>30300</v>
      </c>
      <c r="J605" s="47" cm="1">
        <f t="array" ref="J605">IF($I$2="Открытый тариф",
INDEX(GRID!$B$47:$BI$57,MATCH(I$7,GRID!$A$47:$A$57,0),MATCH(1,($U$2=GRID!$B$31:$BI$31)*(КАЛЕНДАРЬ!$BL4=GRID!$B$33:$BI$33), 0)),
ROUNDUP(INDEX(GRID!$B$47:$BI$57,MATCH(I$7,GRID!$A$47:$A$57,0),MATCH(1,($U$2=GRID!$B$31:$BI$31)*(КАЛЕНДАРЬ!$BL4=GRID!$B$33:$BI$33),0))*(1-GRID!$B$69),0))</f>
        <v>32900</v>
      </c>
      <c r="K605" s="47" cm="1">
        <f t="array" ref="K605">IF($I$2="Открытый тариф",
INDEX(GRID!$B$34:$BI$44,MATCH(K$7,GRID!$A$34:$A$44,0),MATCH(1,($U$2=GRID!$B$31:$BI$31)*(КАЛЕНДАРЬ!$BL4=GRID!$B$33:$BI$33), 0)),
ROUNDUP(INDEX(GRID!$B$34:$BI$44,MATCH(K$7,GRID!$A$34:$A$44,0),MATCH(1,($U$2=GRID!$B$31:$BI$31)*(КАЛЕНДАРЬ!$BL4=GRID!$B$33:$BI$33),0))*(1-GRID!$B$69),0))</f>
        <v>31400</v>
      </c>
      <c r="L605" s="47" cm="1">
        <f t="array" ref="L605">IF($I$2="Открытый тариф",
INDEX(GRID!$B$47:$BI$57,MATCH(K$7,GRID!$A$47:$A$57,0),MATCH(1,($U$2=GRID!$B$31:$BI$31)*(КАЛЕНДАРЬ!$BL4=GRID!$B$33:$BI$33), 0)),
ROUNDUP(INDEX(GRID!$B$47:$BI$57,MATCH(K$7,GRID!$A$47:$A$57,0),MATCH(1,($U$2=GRID!$B$31:$BI$31)*(КАЛЕНДАРЬ!$BL4=GRID!$B$33:$BI$33),0))*(1-GRID!$B$69),0))</f>
        <v>34000</v>
      </c>
      <c r="M605" s="47" cm="1">
        <f t="array" ref="M605">IF($I$2="Открытый тариф",
INDEX(GRID!$B$34:$BI$44,MATCH(M$7,GRID!$A$34:$A$44,0),MATCH(1,($U$2=GRID!$B$31:$BI$31)*(КАЛЕНДАРЬ!$BL4=GRID!$B$33:$BI$33), 0)),
ROUNDUP(INDEX(GRID!$B$34:$BI$44,MATCH(M$7,GRID!$A$34:$A$44,0),MATCH(1,($U$2=GRID!$B$31:$BI$31)*(КАЛЕНДАРЬ!$BL4=GRID!$B$33:$BI$33),0))*(1-GRID!$B$69),0))</f>
        <v>33400</v>
      </c>
      <c r="N605" s="47" cm="1">
        <f t="array" ref="N605">IF($I$2="Открытый тариф",
INDEX(GRID!$B$47:$BI$57,MATCH(M$7,GRID!$A$47:$A$57,0),MATCH(1,($U$2=GRID!$B$31:$BI$31)*(КАЛЕНДАРЬ!$BL4=GRID!$B$33:$BI$33), 0)),
ROUNDUP(INDEX(GRID!$B$47:$BI$57,MATCH(M$7,GRID!$A$47:$A$57,0),MATCH(1,($U$2=GRID!$B$31:$BI$31)*(КАЛЕНДАРЬ!$BL4=GRID!$B$33:$BI$33),0))*(1-GRID!$B$69),0))</f>
        <v>36000</v>
      </c>
      <c r="O605" s="47" cm="1">
        <f t="array" ref="O605">IF($I$2="Открытый тариф",
INDEX(GRID!$B$34:$BI$44,MATCH(O$7,GRID!$A$34:$A$44,0),MATCH(1,($U$2=GRID!$B$31:$BI$31)*(КАЛЕНДАРЬ!$BL4=GRID!$B$33:$BI$33), 0)),
ROUNDUP(INDEX(GRID!$B$34:$BI$44,MATCH(O$7,GRID!$A$34:$A$44,0),MATCH(1,($U$2=GRID!$B$31:$BI$31)*(КАЛЕНДАРЬ!$BL4=GRID!$B$33:$BI$33),0))*(1-GRID!$B$69),0))</f>
        <v>40900</v>
      </c>
      <c r="P605" s="47" cm="1">
        <f t="array" ref="P605">IF($I$2="Открытый тариф",
INDEX(GRID!$B$47:$BI$57,MATCH(O$7,GRID!$A$47:$A$57,0),MATCH(1,($U$2=GRID!$B$31:$BI$31)*(КАЛЕНДАРЬ!$BL4=GRID!$B$33:$BI$33), 0)),
ROUNDUP(INDEX(GRID!$B$47:$BI$57,MATCH(O$7,GRID!$A$47:$A$57,0),MATCH(1,($U$2=GRID!$B$31:$BI$31)*(КАЛЕНДАРЬ!$BL4=GRID!$B$33:$BI$33),0))*(1-GRID!$B$69),0))</f>
        <v>43500</v>
      </c>
      <c r="Q605" s="47" cm="1">
        <f t="array" ref="Q605">IF($I$2="Открытый тариф",
INDEX(GRID!$B$34:$BI$44,MATCH(Q$7,GRID!$A$34:$A$44,0),MATCH(1,($U$2=GRID!$B$31:$BI$31)*(КАЛЕНДАРЬ!$BL4=GRID!$B$33:$BI$33), 0)),
ROUNDUP(INDEX(GRID!$B$34:$BI$44,MATCH(Q$7,GRID!$A$34:$A$44,0),MATCH(1,($U$2=GRID!$B$31:$BI$31)*(КАЛЕНДАРЬ!$BL4=GRID!$B$33:$BI$33),0))*(1-GRID!$B$69),0))</f>
        <v>43100</v>
      </c>
      <c r="R605" s="47" cm="1">
        <f t="array" ref="R605">IF($I$2="Открытый тариф",
INDEX(GRID!$B$47:$BI$57,MATCH(Q$7,GRID!$A$47:$A$57,0),MATCH(1,($U$2=GRID!$B$31:$BI$31)*(КАЛЕНДАРЬ!$BL4=GRID!$B$33:$BI$33), 0)),
ROUNDUP(INDEX(GRID!$B$47:$BI$57,MATCH(Q$7,GRID!$A$47:$A$57,0),MATCH(1,($U$2=GRID!$B$31:$BI$31)*(КАЛЕНДАРЬ!$BL4=GRID!$B$33:$BI$33),0))*(1-GRID!$B$69),0))</f>
        <v>45700</v>
      </c>
      <c r="S605" s="47" cm="1">
        <f t="array" ref="S605">IF($I$2="Открытый тариф",
INDEX(GRID!$B$34:$BI$44,MATCH(S$7,GRID!$A$34:$A$44,0),MATCH(1,($U$2=GRID!$B$31:$BI$31)*(КАЛЕНДАРЬ!$BL4=GRID!$B$33:$BI$33), 0)),
ROUNDUP(INDEX(GRID!$B$34:$BI$44,MATCH(S$7,GRID!$A$34:$A$44,0),MATCH(1,($U$2=GRID!$B$31:$BI$31)*(КАЛЕНДАРЬ!$BL4=GRID!$B$33:$BI$33),0))*(1-GRID!$B$69),0))</f>
        <v>46900</v>
      </c>
      <c r="T605" s="47" cm="1">
        <f t="array" ref="T605">IF($I$2="Открытый тариф",
INDEX(GRID!$B$47:$BI$57,MATCH(S$7,GRID!$A$47:$A$57,0),MATCH(1,($U$2=GRID!$B$31:$BI$31)*(КАЛЕНДАРЬ!$BL4=GRID!$B$33:$BI$33), 0)),
ROUNDUP(INDEX(GRID!$B$47:$BI$57,MATCH(S$7,GRID!$A$47:$A$57,0),MATCH(1,($U$2=GRID!$B$31:$BI$31)*(КАЛЕНДАРЬ!$BL4=GRID!$B$33:$BI$33),0))*(1-GRID!$B$69),0))</f>
        <v>49500</v>
      </c>
      <c r="U605" s="47" cm="1">
        <f t="array" ref="U605">IF($I$2="Открытый тариф",
INDEX(GRID!$B$34:$BI$44,MATCH(U$7,GRID!$A$34:$A$44,0),MATCH(1,($U$2=GRID!$B$31:$BI$31)*(КАЛЕНДАРЬ!$BL4=GRID!$B$33:$BI$33), 0)),
ROUNDUP(INDEX(GRID!$B$34:$BI$44,MATCH(U$7,GRID!$A$34:$A$44,0),MATCH(1,($U$2=GRID!$B$31:$BI$31)*(КАЛЕНДАРЬ!$BL4=GRID!$B$33:$BI$33),0))*(1-GRID!$B$69),0))</f>
        <v>53300</v>
      </c>
      <c r="V605" s="47" cm="1">
        <f t="array" ref="V605">IF($I$2="Открытый тариф",
INDEX(GRID!$B$47:$BI$57,MATCH(U$7,GRID!$A$47:$A$57,0),MATCH(1,($U$2=GRID!$B$31:$BI$31)*(КАЛЕНДАРЬ!$BL4=GRID!$B$33:$BI$33), 0)),
ROUNDUP(INDEX(GRID!$B$47:$BI$57,MATCH(U$7,GRID!$A$47:$A$57,0),MATCH(1,($U$2=GRID!$B$31:$BI$31)*(КАЛЕНДАРЬ!$BL4=GRID!$B$33:$BI$33),0))*(1-GRID!$B$69),0))</f>
        <v>55900</v>
      </c>
      <c r="W605" s="47" cm="1">
        <f t="array" ref="W605">IF($I$2="Открытый тариф",
INDEX(GRID!$B$34:$BI$44,MATCH(W$7,GRID!$A$34:$A$44,0),MATCH(1,($U$2=GRID!$B$31:$BI$31)*(КАЛЕНДАРЬ!$BL4=GRID!$B$33:$BI$33), 0)),
ROUNDUP(INDEX(GRID!$B$34:$BI$44,MATCH(W$7,GRID!$A$34:$A$44,0),MATCH(1,($U$2=GRID!$B$31:$BI$31)*(КАЛЕНДАРЬ!$BL4=GRID!$B$33:$BI$33),0))*(1-GRID!$B$69),0))</f>
        <v>167800</v>
      </c>
      <c r="X605" s="47" cm="1">
        <f t="array" ref="X605">IF($I$2="Открытый тариф",
INDEX(GRID!$B$47:$BI$57,MATCH(W$7,GRID!$A$47:$A$57,0),MATCH(1,($U$2=GRID!$B$31:$BI$31)*(КАЛЕНДАРЬ!$BL4=GRID!$B$33:$BI$33), 0)),
ROUNDUP(INDEX(GRID!$B$47:$BI$57,MATCH(W$7,GRID!$A$47:$A$57,0),MATCH(1,($U$2=GRID!$B$31:$BI$31)*(КАЛЕНДАРЬ!$BL4=GRID!$B$33:$BI$33),0))*(1-GRID!$B$69),0))</f>
        <v>170400</v>
      </c>
    </row>
    <row r="606" spans="1:24" s="200" customFormat="1" x14ac:dyDescent="0.2">
      <c r="A606" s="117" t="s">
        <v>45</v>
      </c>
      <c r="B606" s="117">
        <v>2</v>
      </c>
      <c r="C606" s="47" cm="1">
        <f t="array" ref="C606">IF($I$2="Открытый тариф",
INDEX(GRID!$B$34:$BI$44,MATCH(C$7,GRID!$A$34:$A$44,0),MATCH(1,($U$2=GRID!$B$31:$BI$31)*(КАЛЕНДАРЬ!$BL5=GRID!$B$33:$BI$33), 0)),
ROUNDUP(INDEX(GRID!$B$34:$BI$44,MATCH(C$7,GRID!$A$34:$A$44,0),MATCH(1,($U$2=GRID!$B$31:$BI$31)*(КАЛЕНДАРЬ!$BL5=GRID!$B$33:$BI$33),0))*(1-GRID!$B$69),0))</f>
        <v>25200</v>
      </c>
      <c r="D606" s="47" cm="1">
        <f t="array" ref="D606">IF($I$2="Открытый тариф",
INDEX(GRID!$B$47:$BI$57,MATCH(C$7,GRID!$A$47:$A$57,0),MATCH(1,($U$2=GRID!$B$31:$BI$31)*(КАЛЕНДАРЬ!$BL5=GRID!$B$33:$BI$33), 0)),
ROUNDUP(INDEX(GRID!$B$47:$BI$57,MATCH(C$7,GRID!$A$47:$A$57,0),MATCH(1,($U$2=GRID!$B$31:$BI$31)*(КАЛЕНДАРЬ!$BL5=GRID!$B$33:$BI$33),0))*(1-GRID!$B$69),0))</f>
        <v>27800</v>
      </c>
      <c r="E606" s="47" cm="1">
        <f t="array" ref="E606">IF($I$2="Открытый тариф",
INDEX(GRID!$B$34:$BI$44,MATCH(E$7,GRID!$A$34:$A$44,0),MATCH(1,($U$2=GRID!$B$31:$BI$31)*(КАЛЕНДАРЬ!$BL5=GRID!$B$33:$BI$33), 0)),
ROUNDUP(INDEX(GRID!$B$34:$BI$44,MATCH(E$7,GRID!$A$34:$A$44,0),MATCH(1,($U$2=GRID!$B$31:$BI$31)*(КАЛЕНДАРЬ!$BL5=GRID!$B$33:$BI$33),0))*(1-GRID!$B$69),0))</f>
        <v>27200</v>
      </c>
      <c r="F606" s="47" cm="1">
        <f t="array" ref="F606">IF($I$2="Открытый тариф",
INDEX(GRID!$B$47:$BI$57,MATCH(E$7,GRID!$A$47:$A$57,0),MATCH(1,($U$2=GRID!$B$31:$BI$31)*(КАЛЕНДАРЬ!$BL5=GRID!$B$33:$BI$33), 0)),
ROUNDUP(INDEX(GRID!$B$47:$BI$57,MATCH(E$7,GRID!$A$47:$A$57,0),MATCH(1,($U$2=GRID!$B$31:$BI$31)*(КАЛЕНДАРЬ!$BL5=GRID!$B$33:$BI$33),0))*(1-GRID!$B$69),0))</f>
        <v>29800</v>
      </c>
      <c r="G606" s="47" cm="1">
        <f t="array" ref="G606">IF($I$2="Открытый тариф",
INDEX(GRID!$B$34:$BI$44,MATCH(G$7,GRID!$A$34:$A$44,0),MATCH(1,($U$2=GRID!$B$31:$BI$31)*(КАЛЕНДАРЬ!$BL5=GRID!$B$33:$BI$33), 0)),
ROUNDUP(INDEX(GRID!$B$34:$BI$44,MATCH(G$7,GRID!$A$34:$A$44,0),MATCH(1,($U$2=GRID!$B$31:$BI$31)*(КАЛЕНДАРЬ!$BL5=GRID!$B$33:$BI$33),0))*(1-GRID!$B$69),0))</f>
        <v>28300</v>
      </c>
      <c r="H606" s="47" cm="1">
        <f t="array" ref="H606">IF($I$2="Открытый тариф",
INDEX(GRID!$B$47:$BI$57,MATCH(G$7,GRID!$A$47:$A$57,0),MATCH(1,($U$2=GRID!$B$31:$BI$31)*(КАЛЕНДАРЬ!$BL5=GRID!$B$33:$BI$33), 0)),
ROUNDUP(INDEX(GRID!$B$47:$BI$57,MATCH(G$7,GRID!$A$47:$A$57,0),MATCH(1,($U$2=GRID!$B$31:$BI$31)*(КАЛЕНДАРЬ!$BL5=GRID!$B$33:$BI$33),0))*(1-GRID!$B$69),0))</f>
        <v>30900</v>
      </c>
      <c r="I606" s="47" cm="1">
        <f t="array" ref="I606">IF($I$2="Открытый тариф",
INDEX(GRID!$B$34:$BI$44,MATCH(I$7,GRID!$A$34:$A$44,0),MATCH(1,($U$2=GRID!$B$31:$BI$31)*(КАЛЕНДАРЬ!$BL5=GRID!$B$33:$BI$33), 0)),
ROUNDUP(INDEX(GRID!$B$34:$BI$44,MATCH(I$7,GRID!$A$34:$A$44,0),MATCH(1,($U$2=GRID!$B$31:$BI$31)*(КАЛЕНДАРЬ!$BL5=GRID!$B$33:$BI$33),0))*(1-GRID!$B$69),0))</f>
        <v>30300</v>
      </c>
      <c r="J606" s="47" cm="1">
        <f t="array" ref="J606">IF($I$2="Открытый тариф",
INDEX(GRID!$B$47:$BI$57,MATCH(I$7,GRID!$A$47:$A$57,0),MATCH(1,($U$2=GRID!$B$31:$BI$31)*(КАЛЕНДАРЬ!$BL5=GRID!$B$33:$BI$33), 0)),
ROUNDUP(INDEX(GRID!$B$47:$BI$57,MATCH(I$7,GRID!$A$47:$A$57,0),MATCH(1,($U$2=GRID!$B$31:$BI$31)*(КАЛЕНДАРЬ!$BL5=GRID!$B$33:$BI$33),0))*(1-GRID!$B$69),0))</f>
        <v>32900</v>
      </c>
      <c r="K606" s="47" cm="1">
        <f t="array" ref="K606">IF($I$2="Открытый тариф",
INDEX(GRID!$B$34:$BI$44,MATCH(K$7,GRID!$A$34:$A$44,0),MATCH(1,($U$2=GRID!$B$31:$BI$31)*(КАЛЕНДАРЬ!$BL5=GRID!$B$33:$BI$33), 0)),
ROUNDUP(INDEX(GRID!$B$34:$BI$44,MATCH(K$7,GRID!$A$34:$A$44,0),MATCH(1,($U$2=GRID!$B$31:$BI$31)*(КАЛЕНДАРЬ!$BL5=GRID!$B$33:$BI$33),0))*(1-GRID!$B$69),0))</f>
        <v>31400</v>
      </c>
      <c r="L606" s="47" cm="1">
        <f t="array" ref="L606">IF($I$2="Открытый тариф",
INDEX(GRID!$B$47:$BI$57,MATCH(K$7,GRID!$A$47:$A$57,0),MATCH(1,($U$2=GRID!$B$31:$BI$31)*(КАЛЕНДАРЬ!$BL5=GRID!$B$33:$BI$33), 0)),
ROUNDUP(INDEX(GRID!$B$47:$BI$57,MATCH(K$7,GRID!$A$47:$A$57,0),MATCH(1,($U$2=GRID!$B$31:$BI$31)*(КАЛЕНДАРЬ!$BL5=GRID!$B$33:$BI$33),0))*(1-GRID!$B$69),0))</f>
        <v>34000</v>
      </c>
      <c r="M606" s="47" cm="1">
        <f t="array" ref="M606">IF($I$2="Открытый тариф",
INDEX(GRID!$B$34:$BI$44,MATCH(M$7,GRID!$A$34:$A$44,0),MATCH(1,($U$2=GRID!$B$31:$BI$31)*(КАЛЕНДАРЬ!$BL5=GRID!$B$33:$BI$33), 0)),
ROUNDUP(INDEX(GRID!$B$34:$BI$44,MATCH(M$7,GRID!$A$34:$A$44,0),MATCH(1,($U$2=GRID!$B$31:$BI$31)*(КАЛЕНДАРЬ!$BL5=GRID!$B$33:$BI$33),0))*(1-GRID!$B$69),0))</f>
        <v>33400</v>
      </c>
      <c r="N606" s="47" cm="1">
        <f t="array" ref="N606">IF($I$2="Открытый тариф",
INDEX(GRID!$B$47:$BI$57,MATCH(M$7,GRID!$A$47:$A$57,0),MATCH(1,($U$2=GRID!$B$31:$BI$31)*(КАЛЕНДАРЬ!$BL5=GRID!$B$33:$BI$33), 0)),
ROUNDUP(INDEX(GRID!$B$47:$BI$57,MATCH(M$7,GRID!$A$47:$A$57,0),MATCH(1,($U$2=GRID!$B$31:$BI$31)*(КАЛЕНДАРЬ!$BL5=GRID!$B$33:$BI$33),0))*(1-GRID!$B$69),0))</f>
        <v>36000</v>
      </c>
      <c r="O606" s="47" cm="1">
        <f t="array" ref="O606">IF($I$2="Открытый тариф",
INDEX(GRID!$B$34:$BI$44,MATCH(O$7,GRID!$A$34:$A$44,0),MATCH(1,($U$2=GRID!$B$31:$BI$31)*(КАЛЕНДАРЬ!$BL5=GRID!$B$33:$BI$33), 0)),
ROUNDUP(INDEX(GRID!$B$34:$BI$44,MATCH(O$7,GRID!$A$34:$A$44,0),MATCH(1,($U$2=GRID!$B$31:$BI$31)*(КАЛЕНДАРЬ!$BL5=GRID!$B$33:$BI$33),0))*(1-GRID!$B$69),0))</f>
        <v>40900</v>
      </c>
      <c r="P606" s="47" cm="1">
        <f t="array" ref="P606">IF($I$2="Открытый тариф",
INDEX(GRID!$B$47:$BI$57,MATCH(O$7,GRID!$A$47:$A$57,0),MATCH(1,($U$2=GRID!$B$31:$BI$31)*(КАЛЕНДАРЬ!$BL5=GRID!$B$33:$BI$33), 0)),
ROUNDUP(INDEX(GRID!$B$47:$BI$57,MATCH(O$7,GRID!$A$47:$A$57,0),MATCH(1,($U$2=GRID!$B$31:$BI$31)*(КАЛЕНДАРЬ!$BL5=GRID!$B$33:$BI$33),0))*(1-GRID!$B$69),0))</f>
        <v>43500</v>
      </c>
      <c r="Q606" s="47" cm="1">
        <f t="array" ref="Q606">IF($I$2="Открытый тариф",
INDEX(GRID!$B$34:$BI$44,MATCH(Q$7,GRID!$A$34:$A$44,0),MATCH(1,($U$2=GRID!$B$31:$BI$31)*(КАЛЕНДАРЬ!$BL5=GRID!$B$33:$BI$33), 0)),
ROUNDUP(INDEX(GRID!$B$34:$BI$44,MATCH(Q$7,GRID!$A$34:$A$44,0),MATCH(1,($U$2=GRID!$B$31:$BI$31)*(КАЛЕНДАРЬ!$BL5=GRID!$B$33:$BI$33),0))*(1-GRID!$B$69),0))</f>
        <v>43100</v>
      </c>
      <c r="R606" s="47" cm="1">
        <f t="array" ref="R606">IF($I$2="Открытый тариф",
INDEX(GRID!$B$47:$BI$57,MATCH(Q$7,GRID!$A$47:$A$57,0),MATCH(1,($U$2=GRID!$B$31:$BI$31)*(КАЛЕНДАРЬ!$BL5=GRID!$B$33:$BI$33), 0)),
ROUNDUP(INDEX(GRID!$B$47:$BI$57,MATCH(Q$7,GRID!$A$47:$A$57,0),MATCH(1,($U$2=GRID!$B$31:$BI$31)*(КАЛЕНДАРЬ!$BL5=GRID!$B$33:$BI$33),0))*(1-GRID!$B$69),0))</f>
        <v>45700</v>
      </c>
      <c r="S606" s="47" cm="1">
        <f t="array" ref="S606">IF($I$2="Открытый тариф",
INDEX(GRID!$B$34:$BI$44,MATCH(S$7,GRID!$A$34:$A$44,0),MATCH(1,($U$2=GRID!$B$31:$BI$31)*(КАЛЕНДАРЬ!$BL5=GRID!$B$33:$BI$33), 0)),
ROUNDUP(INDEX(GRID!$B$34:$BI$44,MATCH(S$7,GRID!$A$34:$A$44,0),MATCH(1,($U$2=GRID!$B$31:$BI$31)*(КАЛЕНДАРЬ!$BL5=GRID!$B$33:$BI$33),0))*(1-GRID!$B$69),0))</f>
        <v>46900</v>
      </c>
      <c r="T606" s="47" cm="1">
        <f t="array" ref="T606">IF($I$2="Открытый тариф",
INDEX(GRID!$B$47:$BI$57,MATCH(S$7,GRID!$A$47:$A$57,0),MATCH(1,($U$2=GRID!$B$31:$BI$31)*(КАЛЕНДАРЬ!$BL5=GRID!$B$33:$BI$33), 0)),
ROUNDUP(INDEX(GRID!$B$47:$BI$57,MATCH(S$7,GRID!$A$47:$A$57,0),MATCH(1,($U$2=GRID!$B$31:$BI$31)*(КАЛЕНДАРЬ!$BL5=GRID!$B$33:$BI$33),0))*(1-GRID!$B$69),0))</f>
        <v>49500</v>
      </c>
      <c r="U606" s="47" cm="1">
        <f t="array" ref="U606">IF($I$2="Открытый тариф",
INDEX(GRID!$B$34:$BI$44,MATCH(U$7,GRID!$A$34:$A$44,0),MATCH(1,($U$2=GRID!$B$31:$BI$31)*(КАЛЕНДАРЬ!$BL5=GRID!$B$33:$BI$33), 0)),
ROUNDUP(INDEX(GRID!$B$34:$BI$44,MATCH(U$7,GRID!$A$34:$A$44,0),MATCH(1,($U$2=GRID!$B$31:$BI$31)*(КАЛЕНДАРЬ!$BL5=GRID!$B$33:$BI$33),0))*(1-GRID!$B$69),0))</f>
        <v>53300</v>
      </c>
      <c r="V606" s="47" cm="1">
        <f t="array" ref="V606">IF($I$2="Открытый тариф",
INDEX(GRID!$B$47:$BI$57,MATCH(U$7,GRID!$A$47:$A$57,0),MATCH(1,($U$2=GRID!$B$31:$BI$31)*(КАЛЕНДАРЬ!$BL5=GRID!$B$33:$BI$33), 0)),
ROUNDUP(INDEX(GRID!$B$47:$BI$57,MATCH(U$7,GRID!$A$47:$A$57,0),MATCH(1,($U$2=GRID!$B$31:$BI$31)*(КАЛЕНДАРЬ!$BL5=GRID!$B$33:$BI$33),0))*(1-GRID!$B$69),0))</f>
        <v>55900</v>
      </c>
      <c r="W606" s="47" cm="1">
        <f t="array" ref="W606">IF($I$2="Открытый тариф",
INDEX(GRID!$B$34:$BI$44,MATCH(W$7,GRID!$A$34:$A$44,0),MATCH(1,($U$2=GRID!$B$31:$BI$31)*(КАЛЕНДАРЬ!$BL5=GRID!$B$33:$BI$33), 0)),
ROUNDUP(INDEX(GRID!$B$34:$BI$44,MATCH(W$7,GRID!$A$34:$A$44,0),MATCH(1,($U$2=GRID!$B$31:$BI$31)*(КАЛЕНДАРЬ!$BL5=GRID!$B$33:$BI$33),0))*(1-GRID!$B$69),0))</f>
        <v>167800</v>
      </c>
      <c r="X606" s="47" cm="1">
        <f t="array" ref="X606">IF($I$2="Открытый тариф",
INDEX(GRID!$B$47:$BI$57,MATCH(W$7,GRID!$A$47:$A$57,0),MATCH(1,($U$2=GRID!$B$31:$BI$31)*(КАЛЕНДАРЬ!$BL5=GRID!$B$33:$BI$33), 0)),
ROUNDUP(INDEX(GRID!$B$47:$BI$57,MATCH(W$7,GRID!$A$47:$A$57,0),MATCH(1,($U$2=GRID!$B$31:$BI$31)*(КАЛЕНДАРЬ!$BL5=GRID!$B$33:$BI$33),0))*(1-GRID!$B$69),0))</f>
        <v>170400</v>
      </c>
    </row>
    <row r="607" spans="1:24" s="200" customFormat="1" x14ac:dyDescent="0.2">
      <c r="A607" s="117" t="s">
        <v>46</v>
      </c>
      <c r="B607" s="117">
        <v>3</v>
      </c>
      <c r="C607" s="47" cm="1">
        <f t="array" ref="C607">IF($I$2="Открытый тариф",
INDEX(GRID!$B$34:$BI$44,MATCH(C$7,GRID!$A$34:$A$44,0),MATCH(1,($U$2=GRID!$B$31:$BI$31)*(КАЛЕНДАРЬ!$BL6=GRID!$B$33:$BI$33), 0)),
ROUNDUP(INDEX(GRID!$B$34:$BI$44,MATCH(C$7,GRID!$A$34:$A$44,0),MATCH(1,($U$2=GRID!$B$31:$BI$31)*(КАЛЕНДАРЬ!$BL6=GRID!$B$33:$BI$33),0))*(1-GRID!$B$69),0))</f>
        <v>25200</v>
      </c>
      <c r="D607" s="47" cm="1">
        <f t="array" ref="D607">IF($I$2="Открытый тариф",
INDEX(GRID!$B$47:$BI$57,MATCH(C$7,GRID!$A$47:$A$57,0),MATCH(1,($U$2=GRID!$B$31:$BI$31)*(КАЛЕНДАРЬ!$BL6=GRID!$B$33:$BI$33), 0)),
ROUNDUP(INDEX(GRID!$B$47:$BI$57,MATCH(C$7,GRID!$A$47:$A$57,0),MATCH(1,($U$2=GRID!$B$31:$BI$31)*(КАЛЕНДАРЬ!$BL6=GRID!$B$33:$BI$33),0))*(1-GRID!$B$69),0))</f>
        <v>27800</v>
      </c>
      <c r="E607" s="47" cm="1">
        <f t="array" ref="E607">IF($I$2="Открытый тариф",
INDEX(GRID!$B$34:$BI$44,MATCH(E$7,GRID!$A$34:$A$44,0),MATCH(1,($U$2=GRID!$B$31:$BI$31)*(КАЛЕНДАРЬ!$BL6=GRID!$B$33:$BI$33), 0)),
ROUNDUP(INDEX(GRID!$B$34:$BI$44,MATCH(E$7,GRID!$A$34:$A$44,0),MATCH(1,($U$2=GRID!$B$31:$BI$31)*(КАЛЕНДАРЬ!$BL6=GRID!$B$33:$BI$33),0))*(1-GRID!$B$69),0))</f>
        <v>27200</v>
      </c>
      <c r="F607" s="47" cm="1">
        <f t="array" ref="F607">IF($I$2="Открытый тариф",
INDEX(GRID!$B$47:$BI$57,MATCH(E$7,GRID!$A$47:$A$57,0),MATCH(1,($U$2=GRID!$B$31:$BI$31)*(КАЛЕНДАРЬ!$BL6=GRID!$B$33:$BI$33), 0)),
ROUNDUP(INDEX(GRID!$B$47:$BI$57,MATCH(E$7,GRID!$A$47:$A$57,0),MATCH(1,($U$2=GRID!$B$31:$BI$31)*(КАЛЕНДАРЬ!$BL6=GRID!$B$33:$BI$33),0))*(1-GRID!$B$69),0))</f>
        <v>29800</v>
      </c>
      <c r="G607" s="47" cm="1">
        <f t="array" ref="G607">IF($I$2="Открытый тариф",
INDEX(GRID!$B$34:$BI$44,MATCH(G$7,GRID!$A$34:$A$44,0),MATCH(1,($U$2=GRID!$B$31:$BI$31)*(КАЛЕНДАРЬ!$BL6=GRID!$B$33:$BI$33), 0)),
ROUNDUP(INDEX(GRID!$B$34:$BI$44,MATCH(G$7,GRID!$A$34:$A$44,0),MATCH(1,($U$2=GRID!$B$31:$BI$31)*(КАЛЕНДАРЬ!$BL6=GRID!$B$33:$BI$33),0))*(1-GRID!$B$69),0))</f>
        <v>28300</v>
      </c>
      <c r="H607" s="47" cm="1">
        <f t="array" ref="H607">IF($I$2="Открытый тариф",
INDEX(GRID!$B$47:$BI$57,MATCH(G$7,GRID!$A$47:$A$57,0),MATCH(1,($U$2=GRID!$B$31:$BI$31)*(КАЛЕНДАРЬ!$BL6=GRID!$B$33:$BI$33), 0)),
ROUNDUP(INDEX(GRID!$B$47:$BI$57,MATCH(G$7,GRID!$A$47:$A$57,0),MATCH(1,($U$2=GRID!$B$31:$BI$31)*(КАЛЕНДАРЬ!$BL6=GRID!$B$33:$BI$33),0))*(1-GRID!$B$69),0))</f>
        <v>30900</v>
      </c>
      <c r="I607" s="47" cm="1">
        <f t="array" ref="I607">IF($I$2="Открытый тариф",
INDEX(GRID!$B$34:$BI$44,MATCH(I$7,GRID!$A$34:$A$44,0),MATCH(1,($U$2=GRID!$B$31:$BI$31)*(КАЛЕНДАРЬ!$BL6=GRID!$B$33:$BI$33), 0)),
ROUNDUP(INDEX(GRID!$B$34:$BI$44,MATCH(I$7,GRID!$A$34:$A$44,0),MATCH(1,($U$2=GRID!$B$31:$BI$31)*(КАЛЕНДАРЬ!$BL6=GRID!$B$33:$BI$33),0))*(1-GRID!$B$69),0))</f>
        <v>30300</v>
      </c>
      <c r="J607" s="47" cm="1">
        <f t="array" ref="J607">IF($I$2="Открытый тариф",
INDEX(GRID!$B$47:$BI$57,MATCH(I$7,GRID!$A$47:$A$57,0),MATCH(1,($U$2=GRID!$B$31:$BI$31)*(КАЛЕНДАРЬ!$BL6=GRID!$B$33:$BI$33), 0)),
ROUNDUP(INDEX(GRID!$B$47:$BI$57,MATCH(I$7,GRID!$A$47:$A$57,0),MATCH(1,($U$2=GRID!$B$31:$BI$31)*(КАЛЕНДАРЬ!$BL6=GRID!$B$33:$BI$33),0))*(1-GRID!$B$69),0))</f>
        <v>32900</v>
      </c>
      <c r="K607" s="47" cm="1">
        <f t="array" ref="K607">IF($I$2="Открытый тариф",
INDEX(GRID!$B$34:$BI$44,MATCH(K$7,GRID!$A$34:$A$44,0),MATCH(1,($U$2=GRID!$B$31:$BI$31)*(КАЛЕНДАРЬ!$BL6=GRID!$B$33:$BI$33), 0)),
ROUNDUP(INDEX(GRID!$B$34:$BI$44,MATCH(K$7,GRID!$A$34:$A$44,0),MATCH(1,($U$2=GRID!$B$31:$BI$31)*(КАЛЕНДАРЬ!$BL6=GRID!$B$33:$BI$33),0))*(1-GRID!$B$69),0))</f>
        <v>31400</v>
      </c>
      <c r="L607" s="47" cm="1">
        <f t="array" ref="L607">IF($I$2="Открытый тариф",
INDEX(GRID!$B$47:$BI$57,MATCH(K$7,GRID!$A$47:$A$57,0),MATCH(1,($U$2=GRID!$B$31:$BI$31)*(КАЛЕНДАРЬ!$BL6=GRID!$B$33:$BI$33), 0)),
ROUNDUP(INDEX(GRID!$B$47:$BI$57,MATCH(K$7,GRID!$A$47:$A$57,0),MATCH(1,($U$2=GRID!$B$31:$BI$31)*(КАЛЕНДАРЬ!$BL6=GRID!$B$33:$BI$33),0))*(1-GRID!$B$69),0))</f>
        <v>34000</v>
      </c>
      <c r="M607" s="47" cm="1">
        <f t="array" ref="M607">IF($I$2="Открытый тариф",
INDEX(GRID!$B$34:$BI$44,MATCH(M$7,GRID!$A$34:$A$44,0),MATCH(1,($U$2=GRID!$B$31:$BI$31)*(КАЛЕНДАРЬ!$BL6=GRID!$B$33:$BI$33), 0)),
ROUNDUP(INDEX(GRID!$B$34:$BI$44,MATCH(M$7,GRID!$A$34:$A$44,0),MATCH(1,($U$2=GRID!$B$31:$BI$31)*(КАЛЕНДАРЬ!$BL6=GRID!$B$33:$BI$33),0))*(1-GRID!$B$69),0))</f>
        <v>33400</v>
      </c>
      <c r="N607" s="47" cm="1">
        <f t="array" ref="N607">IF($I$2="Открытый тариф",
INDEX(GRID!$B$47:$BI$57,MATCH(M$7,GRID!$A$47:$A$57,0),MATCH(1,($U$2=GRID!$B$31:$BI$31)*(КАЛЕНДАРЬ!$BL6=GRID!$B$33:$BI$33), 0)),
ROUNDUP(INDEX(GRID!$B$47:$BI$57,MATCH(M$7,GRID!$A$47:$A$57,0),MATCH(1,($U$2=GRID!$B$31:$BI$31)*(КАЛЕНДАРЬ!$BL6=GRID!$B$33:$BI$33),0))*(1-GRID!$B$69),0))</f>
        <v>36000</v>
      </c>
      <c r="O607" s="47" cm="1">
        <f t="array" ref="O607">IF($I$2="Открытый тариф",
INDEX(GRID!$B$34:$BI$44,MATCH(O$7,GRID!$A$34:$A$44,0),MATCH(1,($U$2=GRID!$B$31:$BI$31)*(КАЛЕНДАРЬ!$BL6=GRID!$B$33:$BI$33), 0)),
ROUNDUP(INDEX(GRID!$B$34:$BI$44,MATCH(O$7,GRID!$A$34:$A$44,0),MATCH(1,($U$2=GRID!$B$31:$BI$31)*(КАЛЕНДАРЬ!$BL6=GRID!$B$33:$BI$33),0))*(1-GRID!$B$69),0))</f>
        <v>40900</v>
      </c>
      <c r="P607" s="47" cm="1">
        <f t="array" ref="P607">IF($I$2="Открытый тариф",
INDEX(GRID!$B$47:$BI$57,MATCH(O$7,GRID!$A$47:$A$57,0),MATCH(1,($U$2=GRID!$B$31:$BI$31)*(КАЛЕНДАРЬ!$BL6=GRID!$B$33:$BI$33), 0)),
ROUNDUP(INDEX(GRID!$B$47:$BI$57,MATCH(O$7,GRID!$A$47:$A$57,0),MATCH(1,($U$2=GRID!$B$31:$BI$31)*(КАЛЕНДАРЬ!$BL6=GRID!$B$33:$BI$33),0))*(1-GRID!$B$69),0))</f>
        <v>43500</v>
      </c>
      <c r="Q607" s="47" cm="1">
        <f t="array" ref="Q607">IF($I$2="Открытый тариф",
INDEX(GRID!$B$34:$BI$44,MATCH(Q$7,GRID!$A$34:$A$44,0),MATCH(1,($U$2=GRID!$B$31:$BI$31)*(КАЛЕНДАРЬ!$BL6=GRID!$B$33:$BI$33), 0)),
ROUNDUP(INDEX(GRID!$B$34:$BI$44,MATCH(Q$7,GRID!$A$34:$A$44,0),MATCH(1,($U$2=GRID!$B$31:$BI$31)*(КАЛЕНДАРЬ!$BL6=GRID!$B$33:$BI$33),0))*(1-GRID!$B$69),0))</f>
        <v>43100</v>
      </c>
      <c r="R607" s="47" cm="1">
        <f t="array" ref="R607">IF($I$2="Открытый тариф",
INDEX(GRID!$B$47:$BI$57,MATCH(Q$7,GRID!$A$47:$A$57,0),MATCH(1,($U$2=GRID!$B$31:$BI$31)*(КАЛЕНДАРЬ!$BL6=GRID!$B$33:$BI$33), 0)),
ROUNDUP(INDEX(GRID!$B$47:$BI$57,MATCH(Q$7,GRID!$A$47:$A$57,0),MATCH(1,($U$2=GRID!$B$31:$BI$31)*(КАЛЕНДАРЬ!$BL6=GRID!$B$33:$BI$33),0))*(1-GRID!$B$69),0))</f>
        <v>45700</v>
      </c>
      <c r="S607" s="47" cm="1">
        <f t="array" ref="S607">IF($I$2="Открытый тариф",
INDEX(GRID!$B$34:$BI$44,MATCH(S$7,GRID!$A$34:$A$44,0),MATCH(1,($U$2=GRID!$B$31:$BI$31)*(КАЛЕНДАРЬ!$BL6=GRID!$B$33:$BI$33), 0)),
ROUNDUP(INDEX(GRID!$B$34:$BI$44,MATCH(S$7,GRID!$A$34:$A$44,0),MATCH(1,($U$2=GRID!$B$31:$BI$31)*(КАЛЕНДАРЬ!$BL6=GRID!$B$33:$BI$33),0))*(1-GRID!$B$69),0))</f>
        <v>46900</v>
      </c>
      <c r="T607" s="47" cm="1">
        <f t="array" ref="T607">IF($I$2="Открытый тариф",
INDEX(GRID!$B$47:$BI$57,MATCH(S$7,GRID!$A$47:$A$57,0),MATCH(1,($U$2=GRID!$B$31:$BI$31)*(КАЛЕНДАРЬ!$BL6=GRID!$B$33:$BI$33), 0)),
ROUNDUP(INDEX(GRID!$B$47:$BI$57,MATCH(S$7,GRID!$A$47:$A$57,0),MATCH(1,($U$2=GRID!$B$31:$BI$31)*(КАЛЕНДАРЬ!$BL6=GRID!$B$33:$BI$33),0))*(1-GRID!$B$69),0))</f>
        <v>49500</v>
      </c>
      <c r="U607" s="47" cm="1">
        <f t="array" ref="U607">IF($I$2="Открытый тариф",
INDEX(GRID!$B$34:$BI$44,MATCH(U$7,GRID!$A$34:$A$44,0),MATCH(1,($U$2=GRID!$B$31:$BI$31)*(КАЛЕНДАРЬ!$BL6=GRID!$B$33:$BI$33), 0)),
ROUNDUP(INDEX(GRID!$B$34:$BI$44,MATCH(U$7,GRID!$A$34:$A$44,0),MATCH(1,($U$2=GRID!$B$31:$BI$31)*(КАЛЕНДАРЬ!$BL6=GRID!$B$33:$BI$33),0))*(1-GRID!$B$69),0))</f>
        <v>53300</v>
      </c>
      <c r="V607" s="47" cm="1">
        <f t="array" ref="V607">IF($I$2="Открытый тариф",
INDEX(GRID!$B$47:$BI$57,MATCH(U$7,GRID!$A$47:$A$57,0),MATCH(1,($U$2=GRID!$B$31:$BI$31)*(КАЛЕНДАРЬ!$BL6=GRID!$B$33:$BI$33), 0)),
ROUNDUP(INDEX(GRID!$B$47:$BI$57,MATCH(U$7,GRID!$A$47:$A$57,0),MATCH(1,($U$2=GRID!$B$31:$BI$31)*(КАЛЕНДАРЬ!$BL6=GRID!$B$33:$BI$33),0))*(1-GRID!$B$69),0))</f>
        <v>55900</v>
      </c>
      <c r="W607" s="47" cm="1">
        <f t="array" ref="W607">IF($I$2="Открытый тариф",
INDEX(GRID!$B$34:$BI$44,MATCH(W$7,GRID!$A$34:$A$44,0),MATCH(1,($U$2=GRID!$B$31:$BI$31)*(КАЛЕНДАРЬ!$BL6=GRID!$B$33:$BI$33), 0)),
ROUNDUP(INDEX(GRID!$B$34:$BI$44,MATCH(W$7,GRID!$A$34:$A$44,0),MATCH(1,($U$2=GRID!$B$31:$BI$31)*(КАЛЕНДАРЬ!$BL6=GRID!$B$33:$BI$33),0))*(1-GRID!$B$69),0))</f>
        <v>167800</v>
      </c>
      <c r="X607" s="47" cm="1">
        <f t="array" ref="X607">IF($I$2="Открытый тариф",
INDEX(GRID!$B$47:$BI$57,MATCH(W$7,GRID!$A$47:$A$57,0),MATCH(1,($U$2=GRID!$B$31:$BI$31)*(КАЛЕНДАРЬ!$BL6=GRID!$B$33:$BI$33), 0)),
ROUNDUP(INDEX(GRID!$B$47:$BI$57,MATCH(W$7,GRID!$A$47:$A$57,0),MATCH(1,($U$2=GRID!$B$31:$BI$31)*(КАЛЕНДАРЬ!$BL6=GRID!$B$33:$BI$33),0))*(1-GRID!$B$69),0))</f>
        <v>170400</v>
      </c>
    </row>
    <row r="608" spans="1:24" s="200" customFormat="1" x14ac:dyDescent="0.2">
      <c r="A608" s="117" t="s">
        <v>47</v>
      </c>
      <c r="B608" s="117">
        <v>4</v>
      </c>
      <c r="C608" s="47" cm="1">
        <f t="array" ref="C608">IF($I$2="Открытый тариф",
INDEX(GRID!$B$34:$BI$44,MATCH(C$7,GRID!$A$34:$A$44,0),MATCH(1,($U$2=GRID!$B$31:$BI$31)*(КАЛЕНДАРЬ!$BL7=GRID!$B$33:$BI$33), 0)),
ROUNDUP(INDEX(GRID!$B$34:$BI$44,MATCH(C$7,GRID!$A$34:$A$44,0),MATCH(1,($U$2=GRID!$B$31:$BI$31)*(КАЛЕНДАРЬ!$BL7=GRID!$B$33:$BI$33),0))*(1-GRID!$B$69),0))</f>
        <v>25200</v>
      </c>
      <c r="D608" s="47" cm="1">
        <f t="array" ref="D608">IF($I$2="Открытый тариф",
INDEX(GRID!$B$47:$BI$57,MATCH(C$7,GRID!$A$47:$A$57,0),MATCH(1,($U$2=GRID!$B$31:$BI$31)*(КАЛЕНДАРЬ!$BL7=GRID!$B$33:$BI$33), 0)),
ROUNDUP(INDEX(GRID!$B$47:$BI$57,MATCH(C$7,GRID!$A$47:$A$57,0),MATCH(1,($U$2=GRID!$B$31:$BI$31)*(КАЛЕНДАРЬ!$BL7=GRID!$B$33:$BI$33),0))*(1-GRID!$B$69),0))</f>
        <v>27800</v>
      </c>
      <c r="E608" s="47" cm="1">
        <f t="array" ref="E608">IF($I$2="Открытый тариф",
INDEX(GRID!$B$34:$BI$44,MATCH(E$7,GRID!$A$34:$A$44,0),MATCH(1,($U$2=GRID!$B$31:$BI$31)*(КАЛЕНДАРЬ!$BL7=GRID!$B$33:$BI$33), 0)),
ROUNDUP(INDEX(GRID!$B$34:$BI$44,MATCH(E$7,GRID!$A$34:$A$44,0),MATCH(1,($U$2=GRID!$B$31:$BI$31)*(КАЛЕНДАРЬ!$BL7=GRID!$B$33:$BI$33),0))*(1-GRID!$B$69),0))</f>
        <v>27200</v>
      </c>
      <c r="F608" s="47" cm="1">
        <f t="array" ref="F608">IF($I$2="Открытый тариф",
INDEX(GRID!$B$47:$BI$57,MATCH(E$7,GRID!$A$47:$A$57,0),MATCH(1,($U$2=GRID!$B$31:$BI$31)*(КАЛЕНДАРЬ!$BL7=GRID!$B$33:$BI$33), 0)),
ROUNDUP(INDEX(GRID!$B$47:$BI$57,MATCH(E$7,GRID!$A$47:$A$57,0),MATCH(1,($U$2=GRID!$B$31:$BI$31)*(КАЛЕНДАРЬ!$BL7=GRID!$B$33:$BI$33),0))*(1-GRID!$B$69),0))</f>
        <v>29800</v>
      </c>
      <c r="G608" s="47" cm="1">
        <f t="array" ref="G608">IF($I$2="Открытый тариф",
INDEX(GRID!$B$34:$BI$44,MATCH(G$7,GRID!$A$34:$A$44,0),MATCH(1,($U$2=GRID!$B$31:$BI$31)*(КАЛЕНДАРЬ!$BL7=GRID!$B$33:$BI$33), 0)),
ROUNDUP(INDEX(GRID!$B$34:$BI$44,MATCH(G$7,GRID!$A$34:$A$44,0),MATCH(1,($U$2=GRID!$B$31:$BI$31)*(КАЛЕНДАРЬ!$BL7=GRID!$B$33:$BI$33),0))*(1-GRID!$B$69),0))</f>
        <v>28300</v>
      </c>
      <c r="H608" s="47" cm="1">
        <f t="array" ref="H608">IF($I$2="Открытый тариф",
INDEX(GRID!$B$47:$BI$57,MATCH(G$7,GRID!$A$47:$A$57,0),MATCH(1,($U$2=GRID!$B$31:$BI$31)*(КАЛЕНДАРЬ!$BL7=GRID!$B$33:$BI$33), 0)),
ROUNDUP(INDEX(GRID!$B$47:$BI$57,MATCH(G$7,GRID!$A$47:$A$57,0),MATCH(1,($U$2=GRID!$B$31:$BI$31)*(КАЛЕНДАРЬ!$BL7=GRID!$B$33:$BI$33),0))*(1-GRID!$B$69),0))</f>
        <v>30900</v>
      </c>
      <c r="I608" s="47" cm="1">
        <f t="array" ref="I608">IF($I$2="Открытый тариф",
INDEX(GRID!$B$34:$BI$44,MATCH(I$7,GRID!$A$34:$A$44,0),MATCH(1,($U$2=GRID!$B$31:$BI$31)*(КАЛЕНДАРЬ!$BL7=GRID!$B$33:$BI$33), 0)),
ROUNDUP(INDEX(GRID!$B$34:$BI$44,MATCH(I$7,GRID!$A$34:$A$44,0),MATCH(1,($U$2=GRID!$B$31:$BI$31)*(КАЛЕНДАРЬ!$BL7=GRID!$B$33:$BI$33),0))*(1-GRID!$B$69),0))</f>
        <v>30300</v>
      </c>
      <c r="J608" s="47" cm="1">
        <f t="array" ref="J608">IF($I$2="Открытый тариф",
INDEX(GRID!$B$47:$BI$57,MATCH(I$7,GRID!$A$47:$A$57,0),MATCH(1,($U$2=GRID!$B$31:$BI$31)*(КАЛЕНДАРЬ!$BL7=GRID!$B$33:$BI$33), 0)),
ROUNDUP(INDEX(GRID!$B$47:$BI$57,MATCH(I$7,GRID!$A$47:$A$57,0),MATCH(1,($U$2=GRID!$B$31:$BI$31)*(КАЛЕНДАРЬ!$BL7=GRID!$B$33:$BI$33),0))*(1-GRID!$B$69),0))</f>
        <v>32900</v>
      </c>
      <c r="K608" s="47" cm="1">
        <f t="array" ref="K608">IF($I$2="Открытый тариф",
INDEX(GRID!$B$34:$BI$44,MATCH(K$7,GRID!$A$34:$A$44,0),MATCH(1,($U$2=GRID!$B$31:$BI$31)*(КАЛЕНДАРЬ!$BL7=GRID!$B$33:$BI$33), 0)),
ROUNDUP(INDEX(GRID!$B$34:$BI$44,MATCH(K$7,GRID!$A$34:$A$44,0),MATCH(1,($U$2=GRID!$B$31:$BI$31)*(КАЛЕНДАРЬ!$BL7=GRID!$B$33:$BI$33),0))*(1-GRID!$B$69),0))</f>
        <v>31400</v>
      </c>
      <c r="L608" s="47" cm="1">
        <f t="array" ref="L608">IF($I$2="Открытый тариф",
INDEX(GRID!$B$47:$BI$57,MATCH(K$7,GRID!$A$47:$A$57,0),MATCH(1,($U$2=GRID!$B$31:$BI$31)*(КАЛЕНДАРЬ!$BL7=GRID!$B$33:$BI$33), 0)),
ROUNDUP(INDEX(GRID!$B$47:$BI$57,MATCH(K$7,GRID!$A$47:$A$57,0),MATCH(1,($U$2=GRID!$B$31:$BI$31)*(КАЛЕНДАРЬ!$BL7=GRID!$B$33:$BI$33),0))*(1-GRID!$B$69),0))</f>
        <v>34000</v>
      </c>
      <c r="M608" s="47" cm="1">
        <f t="array" ref="M608">IF($I$2="Открытый тариф",
INDEX(GRID!$B$34:$BI$44,MATCH(M$7,GRID!$A$34:$A$44,0),MATCH(1,($U$2=GRID!$B$31:$BI$31)*(КАЛЕНДАРЬ!$BL7=GRID!$B$33:$BI$33), 0)),
ROUNDUP(INDEX(GRID!$B$34:$BI$44,MATCH(M$7,GRID!$A$34:$A$44,0),MATCH(1,($U$2=GRID!$B$31:$BI$31)*(КАЛЕНДАРЬ!$BL7=GRID!$B$33:$BI$33),0))*(1-GRID!$B$69),0))</f>
        <v>33400</v>
      </c>
      <c r="N608" s="47" cm="1">
        <f t="array" ref="N608">IF($I$2="Открытый тариф",
INDEX(GRID!$B$47:$BI$57,MATCH(M$7,GRID!$A$47:$A$57,0),MATCH(1,($U$2=GRID!$B$31:$BI$31)*(КАЛЕНДАРЬ!$BL7=GRID!$B$33:$BI$33), 0)),
ROUNDUP(INDEX(GRID!$B$47:$BI$57,MATCH(M$7,GRID!$A$47:$A$57,0),MATCH(1,($U$2=GRID!$B$31:$BI$31)*(КАЛЕНДАРЬ!$BL7=GRID!$B$33:$BI$33),0))*(1-GRID!$B$69),0))</f>
        <v>36000</v>
      </c>
      <c r="O608" s="47" cm="1">
        <f t="array" ref="O608">IF($I$2="Открытый тариф",
INDEX(GRID!$B$34:$BI$44,MATCH(O$7,GRID!$A$34:$A$44,0),MATCH(1,($U$2=GRID!$B$31:$BI$31)*(КАЛЕНДАРЬ!$BL7=GRID!$B$33:$BI$33), 0)),
ROUNDUP(INDEX(GRID!$B$34:$BI$44,MATCH(O$7,GRID!$A$34:$A$44,0),MATCH(1,($U$2=GRID!$B$31:$BI$31)*(КАЛЕНДАРЬ!$BL7=GRID!$B$33:$BI$33),0))*(1-GRID!$B$69),0))</f>
        <v>40900</v>
      </c>
      <c r="P608" s="47" cm="1">
        <f t="array" ref="P608">IF($I$2="Открытый тариф",
INDEX(GRID!$B$47:$BI$57,MATCH(O$7,GRID!$A$47:$A$57,0),MATCH(1,($U$2=GRID!$B$31:$BI$31)*(КАЛЕНДАРЬ!$BL7=GRID!$B$33:$BI$33), 0)),
ROUNDUP(INDEX(GRID!$B$47:$BI$57,MATCH(O$7,GRID!$A$47:$A$57,0),MATCH(1,($U$2=GRID!$B$31:$BI$31)*(КАЛЕНДАРЬ!$BL7=GRID!$B$33:$BI$33),0))*(1-GRID!$B$69),0))</f>
        <v>43500</v>
      </c>
      <c r="Q608" s="47" cm="1">
        <f t="array" ref="Q608">IF($I$2="Открытый тариф",
INDEX(GRID!$B$34:$BI$44,MATCH(Q$7,GRID!$A$34:$A$44,0),MATCH(1,($U$2=GRID!$B$31:$BI$31)*(КАЛЕНДАРЬ!$BL7=GRID!$B$33:$BI$33), 0)),
ROUNDUP(INDEX(GRID!$B$34:$BI$44,MATCH(Q$7,GRID!$A$34:$A$44,0),MATCH(1,($U$2=GRID!$B$31:$BI$31)*(КАЛЕНДАРЬ!$BL7=GRID!$B$33:$BI$33),0))*(1-GRID!$B$69),0))</f>
        <v>43100</v>
      </c>
      <c r="R608" s="47" cm="1">
        <f t="array" ref="R608">IF($I$2="Открытый тариф",
INDEX(GRID!$B$47:$BI$57,MATCH(Q$7,GRID!$A$47:$A$57,0),MATCH(1,($U$2=GRID!$B$31:$BI$31)*(КАЛЕНДАРЬ!$BL7=GRID!$B$33:$BI$33), 0)),
ROUNDUP(INDEX(GRID!$B$47:$BI$57,MATCH(Q$7,GRID!$A$47:$A$57,0),MATCH(1,($U$2=GRID!$B$31:$BI$31)*(КАЛЕНДАРЬ!$BL7=GRID!$B$33:$BI$33),0))*(1-GRID!$B$69),0))</f>
        <v>45700</v>
      </c>
      <c r="S608" s="47" cm="1">
        <f t="array" ref="S608">IF($I$2="Открытый тариф",
INDEX(GRID!$B$34:$BI$44,MATCH(S$7,GRID!$A$34:$A$44,0),MATCH(1,($U$2=GRID!$B$31:$BI$31)*(КАЛЕНДАРЬ!$BL7=GRID!$B$33:$BI$33), 0)),
ROUNDUP(INDEX(GRID!$B$34:$BI$44,MATCH(S$7,GRID!$A$34:$A$44,0),MATCH(1,($U$2=GRID!$B$31:$BI$31)*(КАЛЕНДАРЬ!$BL7=GRID!$B$33:$BI$33),0))*(1-GRID!$B$69),0))</f>
        <v>46900</v>
      </c>
      <c r="T608" s="47" cm="1">
        <f t="array" ref="T608">IF($I$2="Открытый тариф",
INDEX(GRID!$B$47:$BI$57,MATCH(S$7,GRID!$A$47:$A$57,0),MATCH(1,($U$2=GRID!$B$31:$BI$31)*(КАЛЕНДАРЬ!$BL7=GRID!$B$33:$BI$33), 0)),
ROUNDUP(INDEX(GRID!$B$47:$BI$57,MATCH(S$7,GRID!$A$47:$A$57,0),MATCH(1,($U$2=GRID!$B$31:$BI$31)*(КАЛЕНДАРЬ!$BL7=GRID!$B$33:$BI$33),0))*(1-GRID!$B$69),0))</f>
        <v>49500</v>
      </c>
      <c r="U608" s="47" cm="1">
        <f t="array" ref="U608">IF($I$2="Открытый тариф",
INDEX(GRID!$B$34:$BI$44,MATCH(U$7,GRID!$A$34:$A$44,0),MATCH(1,($U$2=GRID!$B$31:$BI$31)*(КАЛЕНДАРЬ!$BL7=GRID!$B$33:$BI$33), 0)),
ROUNDUP(INDEX(GRID!$B$34:$BI$44,MATCH(U$7,GRID!$A$34:$A$44,0),MATCH(1,($U$2=GRID!$B$31:$BI$31)*(КАЛЕНДАРЬ!$BL7=GRID!$B$33:$BI$33),0))*(1-GRID!$B$69),0))</f>
        <v>53300</v>
      </c>
      <c r="V608" s="47" cm="1">
        <f t="array" ref="V608">IF($I$2="Открытый тариф",
INDEX(GRID!$B$47:$BI$57,MATCH(U$7,GRID!$A$47:$A$57,0),MATCH(1,($U$2=GRID!$B$31:$BI$31)*(КАЛЕНДАРЬ!$BL7=GRID!$B$33:$BI$33), 0)),
ROUNDUP(INDEX(GRID!$B$47:$BI$57,MATCH(U$7,GRID!$A$47:$A$57,0),MATCH(1,($U$2=GRID!$B$31:$BI$31)*(КАЛЕНДАРЬ!$BL7=GRID!$B$33:$BI$33),0))*(1-GRID!$B$69),0))</f>
        <v>55900</v>
      </c>
      <c r="W608" s="47" cm="1">
        <f t="array" ref="W608">IF($I$2="Открытый тариф",
INDEX(GRID!$B$34:$BI$44,MATCH(W$7,GRID!$A$34:$A$44,0),MATCH(1,($U$2=GRID!$B$31:$BI$31)*(КАЛЕНДАРЬ!$BL7=GRID!$B$33:$BI$33), 0)),
ROUNDUP(INDEX(GRID!$B$34:$BI$44,MATCH(W$7,GRID!$A$34:$A$44,0),MATCH(1,($U$2=GRID!$B$31:$BI$31)*(КАЛЕНДАРЬ!$BL7=GRID!$B$33:$BI$33),0))*(1-GRID!$B$69),0))</f>
        <v>167800</v>
      </c>
      <c r="X608" s="47" cm="1">
        <f t="array" ref="X608">IF($I$2="Открытый тариф",
INDEX(GRID!$B$47:$BI$57,MATCH(W$7,GRID!$A$47:$A$57,0),MATCH(1,($U$2=GRID!$B$31:$BI$31)*(КАЛЕНДАРЬ!$BL7=GRID!$B$33:$BI$33), 0)),
ROUNDUP(INDEX(GRID!$B$47:$BI$57,MATCH(W$7,GRID!$A$47:$A$57,0),MATCH(1,($U$2=GRID!$B$31:$BI$31)*(КАЛЕНДАРЬ!$BL7=GRID!$B$33:$BI$33),0))*(1-GRID!$B$69),0))</f>
        <v>170400</v>
      </c>
    </row>
    <row r="609" spans="1:24" s="200" customFormat="1" x14ac:dyDescent="0.2">
      <c r="A609" s="117" t="s">
        <v>48</v>
      </c>
      <c r="B609" s="117">
        <v>5</v>
      </c>
      <c r="C609" s="47" cm="1">
        <f t="array" ref="C609">IF($I$2="Открытый тариф",
INDEX(GRID!$B$34:$BI$44,MATCH(C$7,GRID!$A$34:$A$44,0),MATCH(1,($U$2=GRID!$B$31:$BI$31)*(КАЛЕНДАРЬ!$BL8=GRID!$B$33:$BI$33), 0)),
ROUNDUP(INDEX(GRID!$B$34:$BI$44,MATCH(C$7,GRID!$A$34:$A$44,0),MATCH(1,($U$2=GRID!$B$31:$BI$31)*(КАЛЕНДАРЬ!$BL8=GRID!$B$33:$BI$33),0))*(1-GRID!$B$69),0))</f>
        <v>25200</v>
      </c>
      <c r="D609" s="47" cm="1">
        <f t="array" ref="D609">IF($I$2="Открытый тариф",
INDEX(GRID!$B$47:$BI$57,MATCH(C$7,GRID!$A$47:$A$57,0),MATCH(1,($U$2=GRID!$B$31:$BI$31)*(КАЛЕНДАРЬ!$BL8=GRID!$B$33:$BI$33), 0)),
ROUNDUP(INDEX(GRID!$B$47:$BI$57,MATCH(C$7,GRID!$A$47:$A$57,0),MATCH(1,($U$2=GRID!$B$31:$BI$31)*(КАЛЕНДАРЬ!$BL8=GRID!$B$33:$BI$33),0))*(1-GRID!$B$69),0))</f>
        <v>27800</v>
      </c>
      <c r="E609" s="47" cm="1">
        <f t="array" ref="E609">IF($I$2="Открытый тариф",
INDEX(GRID!$B$34:$BI$44,MATCH(E$7,GRID!$A$34:$A$44,0),MATCH(1,($U$2=GRID!$B$31:$BI$31)*(КАЛЕНДАРЬ!$BL8=GRID!$B$33:$BI$33), 0)),
ROUNDUP(INDEX(GRID!$B$34:$BI$44,MATCH(E$7,GRID!$A$34:$A$44,0),MATCH(1,($U$2=GRID!$B$31:$BI$31)*(КАЛЕНДАРЬ!$BL8=GRID!$B$33:$BI$33),0))*(1-GRID!$B$69),0))</f>
        <v>27200</v>
      </c>
      <c r="F609" s="47" cm="1">
        <f t="array" ref="F609">IF($I$2="Открытый тариф",
INDEX(GRID!$B$47:$BI$57,MATCH(E$7,GRID!$A$47:$A$57,0),MATCH(1,($U$2=GRID!$B$31:$BI$31)*(КАЛЕНДАРЬ!$BL8=GRID!$B$33:$BI$33), 0)),
ROUNDUP(INDEX(GRID!$B$47:$BI$57,MATCH(E$7,GRID!$A$47:$A$57,0),MATCH(1,($U$2=GRID!$B$31:$BI$31)*(КАЛЕНДАРЬ!$BL8=GRID!$B$33:$BI$33),0))*(1-GRID!$B$69),0))</f>
        <v>29800</v>
      </c>
      <c r="G609" s="47" cm="1">
        <f t="array" ref="G609">IF($I$2="Открытый тариф",
INDEX(GRID!$B$34:$BI$44,MATCH(G$7,GRID!$A$34:$A$44,0),MATCH(1,($U$2=GRID!$B$31:$BI$31)*(КАЛЕНДАРЬ!$BL8=GRID!$B$33:$BI$33), 0)),
ROUNDUP(INDEX(GRID!$B$34:$BI$44,MATCH(G$7,GRID!$A$34:$A$44,0),MATCH(1,($U$2=GRID!$B$31:$BI$31)*(КАЛЕНДАРЬ!$BL8=GRID!$B$33:$BI$33),0))*(1-GRID!$B$69),0))</f>
        <v>28300</v>
      </c>
      <c r="H609" s="47" cm="1">
        <f t="array" ref="H609">IF($I$2="Открытый тариф",
INDEX(GRID!$B$47:$BI$57,MATCH(G$7,GRID!$A$47:$A$57,0),MATCH(1,($U$2=GRID!$B$31:$BI$31)*(КАЛЕНДАРЬ!$BL8=GRID!$B$33:$BI$33), 0)),
ROUNDUP(INDEX(GRID!$B$47:$BI$57,MATCH(G$7,GRID!$A$47:$A$57,0),MATCH(1,($U$2=GRID!$B$31:$BI$31)*(КАЛЕНДАРЬ!$BL8=GRID!$B$33:$BI$33),0))*(1-GRID!$B$69),0))</f>
        <v>30900</v>
      </c>
      <c r="I609" s="47" cm="1">
        <f t="array" ref="I609">IF($I$2="Открытый тариф",
INDEX(GRID!$B$34:$BI$44,MATCH(I$7,GRID!$A$34:$A$44,0),MATCH(1,($U$2=GRID!$B$31:$BI$31)*(КАЛЕНДАРЬ!$BL8=GRID!$B$33:$BI$33), 0)),
ROUNDUP(INDEX(GRID!$B$34:$BI$44,MATCH(I$7,GRID!$A$34:$A$44,0),MATCH(1,($U$2=GRID!$B$31:$BI$31)*(КАЛЕНДАРЬ!$BL8=GRID!$B$33:$BI$33),0))*(1-GRID!$B$69),0))</f>
        <v>30300</v>
      </c>
      <c r="J609" s="47" cm="1">
        <f t="array" ref="J609">IF($I$2="Открытый тариф",
INDEX(GRID!$B$47:$BI$57,MATCH(I$7,GRID!$A$47:$A$57,0),MATCH(1,($U$2=GRID!$B$31:$BI$31)*(КАЛЕНДАРЬ!$BL8=GRID!$B$33:$BI$33), 0)),
ROUNDUP(INDEX(GRID!$B$47:$BI$57,MATCH(I$7,GRID!$A$47:$A$57,0),MATCH(1,($U$2=GRID!$B$31:$BI$31)*(КАЛЕНДАРЬ!$BL8=GRID!$B$33:$BI$33),0))*(1-GRID!$B$69),0))</f>
        <v>32900</v>
      </c>
      <c r="K609" s="47" cm="1">
        <f t="array" ref="K609">IF($I$2="Открытый тариф",
INDEX(GRID!$B$34:$BI$44,MATCH(K$7,GRID!$A$34:$A$44,0),MATCH(1,($U$2=GRID!$B$31:$BI$31)*(КАЛЕНДАРЬ!$BL8=GRID!$B$33:$BI$33), 0)),
ROUNDUP(INDEX(GRID!$B$34:$BI$44,MATCH(K$7,GRID!$A$34:$A$44,0),MATCH(1,($U$2=GRID!$B$31:$BI$31)*(КАЛЕНДАРЬ!$BL8=GRID!$B$33:$BI$33),0))*(1-GRID!$B$69),0))</f>
        <v>31400</v>
      </c>
      <c r="L609" s="47" cm="1">
        <f t="array" ref="L609">IF($I$2="Открытый тариф",
INDEX(GRID!$B$47:$BI$57,MATCH(K$7,GRID!$A$47:$A$57,0),MATCH(1,($U$2=GRID!$B$31:$BI$31)*(КАЛЕНДАРЬ!$BL8=GRID!$B$33:$BI$33), 0)),
ROUNDUP(INDEX(GRID!$B$47:$BI$57,MATCH(K$7,GRID!$A$47:$A$57,0),MATCH(1,($U$2=GRID!$B$31:$BI$31)*(КАЛЕНДАРЬ!$BL8=GRID!$B$33:$BI$33),0))*(1-GRID!$B$69),0))</f>
        <v>34000</v>
      </c>
      <c r="M609" s="47" cm="1">
        <f t="array" ref="M609">IF($I$2="Открытый тариф",
INDEX(GRID!$B$34:$BI$44,MATCH(M$7,GRID!$A$34:$A$44,0),MATCH(1,($U$2=GRID!$B$31:$BI$31)*(КАЛЕНДАРЬ!$BL8=GRID!$B$33:$BI$33), 0)),
ROUNDUP(INDEX(GRID!$B$34:$BI$44,MATCH(M$7,GRID!$A$34:$A$44,0),MATCH(1,($U$2=GRID!$B$31:$BI$31)*(КАЛЕНДАРЬ!$BL8=GRID!$B$33:$BI$33),0))*(1-GRID!$B$69),0))</f>
        <v>33400</v>
      </c>
      <c r="N609" s="47" cm="1">
        <f t="array" ref="N609">IF($I$2="Открытый тариф",
INDEX(GRID!$B$47:$BI$57,MATCH(M$7,GRID!$A$47:$A$57,0),MATCH(1,($U$2=GRID!$B$31:$BI$31)*(КАЛЕНДАРЬ!$BL8=GRID!$B$33:$BI$33), 0)),
ROUNDUP(INDEX(GRID!$B$47:$BI$57,MATCH(M$7,GRID!$A$47:$A$57,0),MATCH(1,($U$2=GRID!$B$31:$BI$31)*(КАЛЕНДАРЬ!$BL8=GRID!$B$33:$BI$33),0))*(1-GRID!$B$69),0))</f>
        <v>36000</v>
      </c>
      <c r="O609" s="47" cm="1">
        <f t="array" ref="O609">IF($I$2="Открытый тариф",
INDEX(GRID!$B$34:$BI$44,MATCH(O$7,GRID!$A$34:$A$44,0),MATCH(1,($U$2=GRID!$B$31:$BI$31)*(КАЛЕНДАРЬ!$BL8=GRID!$B$33:$BI$33), 0)),
ROUNDUP(INDEX(GRID!$B$34:$BI$44,MATCH(O$7,GRID!$A$34:$A$44,0),MATCH(1,($U$2=GRID!$B$31:$BI$31)*(КАЛЕНДАРЬ!$BL8=GRID!$B$33:$BI$33),0))*(1-GRID!$B$69),0))</f>
        <v>40900</v>
      </c>
      <c r="P609" s="47" cm="1">
        <f t="array" ref="P609">IF($I$2="Открытый тариф",
INDEX(GRID!$B$47:$BI$57,MATCH(O$7,GRID!$A$47:$A$57,0),MATCH(1,($U$2=GRID!$B$31:$BI$31)*(КАЛЕНДАРЬ!$BL8=GRID!$B$33:$BI$33), 0)),
ROUNDUP(INDEX(GRID!$B$47:$BI$57,MATCH(O$7,GRID!$A$47:$A$57,0),MATCH(1,($U$2=GRID!$B$31:$BI$31)*(КАЛЕНДАРЬ!$BL8=GRID!$B$33:$BI$33),0))*(1-GRID!$B$69),0))</f>
        <v>43500</v>
      </c>
      <c r="Q609" s="47" cm="1">
        <f t="array" ref="Q609">IF($I$2="Открытый тариф",
INDEX(GRID!$B$34:$BI$44,MATCH(Q$7,GRID!$A$34:$A$44,0),MATCH(1,($U$2=GRID!$B$31:$BI$31)*(КАЛЕНДАРЬ!$BL8=GRID!$B$33:$BI$33), 0)),
ROUNDUP(INDEX(GRID!$B$34:$BI$44,MATCH(Q$7,GRID!$A$34:$A$44,0),MATCH(1,($U$2=GRID!$B$31:$BI$31)*(КАЛЕНДАРЬ!$BL8=GRID!$B$33:$BI$33),0))*(1-GRID!$B$69),0))</f>
        <v>43100</v>
      </c>
      <c r="R609" s="47" cm="1">
        <f t="array" ref="R609">IF($I$2="Открытый тариф",
INDEX(GRID!$B$47:$BI$57,MATCH(Q$7,GRID!$A$47:$A$57,0),MATCH(1,($U$2=GRID!$B$31:$BI$31)*(КАЛЕНДАРЬ!$BL8=GRID!$B$33:$BI$33), 0)),
ROUNDUP(INDEX(GRID!$B$47:$BI$57,MATCH(Q$7,GRID!$A$47:$A$57,0),MATCH(1,($U$2=GRID!$B$31:$BI$31)*(КАЛЕНДАРЬ!$BL8=GRID!$B$33:$BI$33),0))*(1-GRID!$B$69),0))</f>
        <v>45700</v>
      </c>
      <c r="S609" s="47" cm="1">
        <f t="array" ref="S609">IF($I$2="Открытый тариф",
INDEX(GRID!$B$34:$BI$44,MATCH(S$7,GRID!$A$34:$A$44,0),MATCH(1,($U$2=GRID!$B$31:$BI$31)*(КАЛЕНДАРЬ!$BL8=GRID!$B$33:$BI$33), 0)),
ROUNDUP(INDEX(GRID!$B$34:$BI$44,MATCH(S$7,GRID!$A$34:$A$44,0),MATCH(1,($U$2=GRID!$B$31:$BI$31)*(КАЛЕНДАРЬ!$BL8=GRID!$B$33:$BI$33),0))*(1-GRID!$B$69),0))</f>
        <v>46900</v>
      </c>
      <c r="T609" s="47" cm="1">
        <f t="array" ref="T609">IF($I$2="Открытый тариф",
INDEX(GRID!$B$47:$BI$57,MATCH(S$7,GRID!$A$47:$A$57,0),MATCH(1,($U$2=GRID!$B$31:$BI$31)*(КАЛЕНДАРЬ!$BL8=GRID!$B$33:$BI$33), 0)),
ROUNDUP(INDEX(GRID!$B$47:$BI$57,MATCH(S$7,GRID!$A$47:$A$57,0),MATCH(1,($U$2=GRID!$B$31:$BI$31)*(КАЛЕНДАРЬ!$BL8=GRID!$B$33:$BI$33),0))*(1-GRID!$B$69),0))</f>
        <v>49500</v>
      </c>
      <c r="U609" s="47" cm="1">
        <f t="array" ref="U609">IF($I$2="Открытый тариф",
INDEX(GRID!$B$34:$BI$44,MATCH(U$7,GRID!$A$34:$A$44,0),MATCH(1,($U$2=GRID!$B$31:$BI$31)*(КАЛЕНДАРЬ!$BL8=GRID!$B$33:$BI$33), 0)),
ROUNDUP(INDEX(GRID!$B$34:$BI$44,MATCH(U$7,GRID!$A$34:$A$44,0),MATCH(1,($U$2=GRID!$B$31:$BI$31)*(КАЛЕНДАРЬ!$BL8=GRID!$B$33:$BI$33),0))*(1-GRID!$B$69),0))</f>
        <v>53300</v>
      </c>
      <c r="V609" s="47" cm="1">
        <f t="array" ref="V609">IF($I$2="Открытый тариф",
INDEX(GRID!$B$47:$BI$57,MATCH(U$7,GRID!$A$47:$A$57,0),MATCH(1,($U$2=GRID!$B$31:$BI$31)*(КАЛЕНДАРЬ!$BL8=GRID!$B$33:$BI$33), 0)),
ROUNDUP(INDEX(GRID!$B$47:$BI$57,MATCH(U$7,GRID!$A$47:$A$57,0),MATCH(1,($U$2=GRID!$B$31:$BI$31)*(КАЛЕНДАРЬ!$BL8=GRID!$B$33:$BI$33),0))*(1-GRID!$B$69),0))</f>
        <v>55900</v>
      </c>
      <c r="W609" s="47" cm="1">
        <f t="array" ref="W609">IF($I$2="Открытый тариф",
INDEX(GRID!$B$34:$BI$44,MATCH(W$7,GRID!$A$34:$A$44,0),MATCH(1,($U$2=GRID!$B$31:$BI$31)*(КАЛЕНДАРЬ!$BL8=GRID!$B$33:$BI$33), 0)),
ROUNDUP(INDEX(GRID!$B$34:$BI$44,MATCH(W$7,GRID!$A$34:$A$44,0),MATCH(1,($U$2=GRID!$B$31:$BI$31)*(КАЛЕНДАРЬ!$BL8=GRID!$B$33:$BI$33),0))*(1-GRID!$B$69),0))</f>
        <v>167800</v>
      </c>
      <c r="X609" s="47" cm="1">
        <f t="array" ref="X609">IF($I$2="Открытый тариф",
INDEX(GRID!$B$47:$BI$57,MATCH(W$7,GRID!$A$47:$A$57,0),MATCH(1,($U$2=GRID!$B$31:$BI$31)*(КАЛЕНДАРЬ!$BL8=GRID!$B$33:$BI$33), 0)),
ROUNDUP(INDEX(GRID!$B$47:$BI$57,MATCH(W$7,GRID!$A$47:$A$57,0),MATCH(1,($U$2=GRID!$B$31:$BI$31)*(КАЛЕНДАРЬ!$BL8=GRID!$B$33:$BI$33),0))*(1-GRID!$B$69),0))</f>
        <v>170400</v>
      </c>
    </row>
    <row r="610" spans="1:24" s="200" customFormat="1" x14ac:dyDescent="0.2">
      <c r="A610" s="117" t="s">
        <v>42</v>
      </c>
      <c r="B610" s="117">
        <v>6</v>
      </c>
      <c r="C610" s="47" cm="1">
        <f t="array" ref="C610">IF($I$2="Открытый тариф",
INDEX(GRID!$B$34:$BI$44,MATCH(C$7,GRID!$A$34:$A$44,0),MATCH(1,($U$2=GRID!$B$31:$BI$31)*(КАЛЕНДАРЬ!$BL9=GRID!$B$33:$BI$33), 0)),
ROUNDUP(INDEX(GRID!$B$34:$BI$44,MATCH(C$7,GRID!$A$34:$A$44,0),MATCH(1,($U$2=GRID!$B$31:$BI$31)*(КАЛЕНДАРЬ!$BL9=GRID!$B$33:$BI$33),0))*(1-GRID!$B$69),0))</f>
        <v>26400</v>
      </c>
      <c r="D610" s="47" cm="1">
        <f t="array" ref="D610">IF($I$2="Открытый тариф",
INDEX(GRID!$B$47:$BI$57,MATCH(C$7,GRID!$A$47:$A$57,0),MATCH(1,($U$2=GRID!$B$31:$BI$31)*(КАЛЕНДАРЬ!$BL9=GRID!$B$33:$BI$33), 0)),
ROUNDUP(INDEX(GRID!$B$47:$BI$57,MATCH(C$7,GRID!$A$47:$A$57,0),MATCH(1,($U$2=GRID!$B$31:$BI$31)*(КАЛЕНДАРЬ!$BL9=GRID!$B$33:$BI$33),0))*(1-GRID!$B$69),0))</f>
        <v>29000</v>
      </c>
      <c r="E610" s="47" cm="1">
        <f t="array" ref="E610">IF($I$2="Открытый тариф",
INDEX(GRID!$B$34:$BI$44,MATCH(E$7,GRID!$A$34:$A$44,0),MATCH(1,($U$2=GRID!$B$31:$BI$31)*(КАЛЕНДАРЬ!$BL9=GRID!$B$33:$BI$33), 0)),
ROUNDUP(INDEX(GRID!$B$34:$BI$44,MATCH(E$7,GRID!$A$34:$A$44,0),MATCH(1,($U$2=GRID!$B$31:$BI$31)*(КАЛЕНДАРЬ!$BL9=GRID!$B$33:$BI$33),0))*(1-GRID!$B$69),0))</f>
        <v>28400</v>
      </c>
      <c r="F610" s="47" cm="1">
        <f t="array" ref="F610">IF($I$2="Открытый тариф",
INDEX(GRID!$B$47:$BI$57,MATCH(E$7,GRID!$A$47:$A$57,0),MATCH(1,($U$2=GRID!$B$31:$BI$31)*(КАЛЕНДАРЬ!$BL9=GRID!$B$33:$BI$33), 0)),
ROUNDUP(INDEX(GRID!$B$47:$BI$57,MATCH(E$7,GRID!$A$47:$A$57,0),MATCH(1,($U$2=GRID!$B$31:$BI$31)*(КАЛЕНДАРЬ!$BL9=GRID!$B$33:$BI$33),0))*(1-GRID!$B$69),0))</f>
        <v>31000</v>
      </c>
      <c r="G610" s="47" cm="1">
        <f t="array" ref="G610">IF($I$2="Открытый тариф",
INDEX(GRID!$B$34:$BI$44,MATCH(G$7,GRID!$A$34:$A$44,0),MATCH(1,($U$2=GRID!$B$31:$BI$31)*(КАЛЕНДАРЬ!$BL9=GRID!$B$33:$BI$33), 0)),
ROUNDUP(INDEX(GRID!$B$34:$BI$44,MATCH(G$7,GRID!$A$34:$A$44,0),MATCH(1,($U$2=GRID!$B$31:$BI$31)*(КАЛЕНДАРЬ!$BL9=GRID!$B$33:$BI$33),0))*(1-GRID!$B$69),0))</f>
        <v>29500</v>
      </c>
      <c r="H610" s="47" cm="1">
        <f t="array" ref="H610">IF($I$2="Открытый тариф",
INDEX(GRID!$B$47:$BI$57,MATCH(G$7,GRID!$A$47:$A$57,0),MATCH(1,($U$2=GRID!$B$31:$BI$31)*(КАЛЕНДАРЬ!$BL9=GRID!$B$33:$BI$33), 0)),
ROUNDUP(INDEX(GRID!$B$47:$BI$57,MATCH(G$7,GRID!$A$47:$A$57,0),MATCH(1,($U$2=GRID!$B$31:$BI$31)*(КАЛЕНДАРЬ!$BL9=GRID!$B$33:$BI$33),0))*(1-GRID!$B$69),0))</f>
        <v>32100</v>
      </c>
      <c r="I610" s="47" cm="1">
        <f t="array" ref="I610">IF($I$2="Открытый тариф",
INDEX(GRID!$B$34:$BI$44,MATCH(I$7,GRID!$A$34:$A$44,0),MATCH(1,($U$2=GRID!$B$31:$BI$31)*(КАЛЕНДАРЬ!$BL9=GRID!$B$33:$BI$33), 0)),
ROUNDUP(INDEX(GRID!$B$34:$BI$44,MATCH(I$7,GRID!$A$34:$A$44,0),MATCH(1,($U$2=GRID!$B$31:$BI$31)*(КАЛЕНДАРЬ!$BL9=GRID!$B$33:$BI$33),0))*(1-GRID!$B$69),0))</f>
        <v>31500</v>
      </c>
      <c r="J610" s="47" cm="1">
        <f t="array" ref="J610">IF($I$2="Открытый тариф",
INDEX(GRID!$B$47:$BI$57,MATCH(I$7,GRID!$A$47:$A$57,0),MATCH(1,($U$2=GRID!$B$31:$BI$31)*(КАЛЕНДАРЬ!$BL9=GRID!$B$33:$BI$33), 0)),
ROUNDUP(INDEX(GRID!$B$47:$BI$57,MATCH(I$7,GRID!$A$47:$A$57,0),MATCH(1,($U$2=GRID!$B$31:$BI$31)*(КАЛЕНДАРЬ!$BL9=GRID!$B$33:$BI$33),0))*(1-GRID!$B$69),0))</f>
        <v>34100</v>
      </c>
      <c r="K610" s="47" cm="1">
        <f t="array" ref="K610">IF($I$2="Открытый тариф",
INDEX(GRID!$B$34:$BI$44,MATCH(K$7,GRID!$A$34:$A$44,0),MATCH(1,($U$2=GRID!$B$31:$BI$31)*(КАЛЕНДАРЬ!$BL9=GRID!$B$33:$BI$33), 0)),
ROUNDUP(INDEX(GRID!$B$34:$BI$44,MATCH(K$7,GRID!$A$34:$A$44,0),MATCH(1,($U$2=GRID!$B$31:$BI$31)*(КАЛЕНДАРЬ!$BL9=GRID!$B$33:$BI$33),0))*(1-GRID!$B$69),0))</f>
        <v>32600</v>
      </c>
      <c r="L610" s="47" cm="1">
        <f t="array" ref="L610">IF($I$2="Открытый тариф",
INDEX(GRID!$B$47:$BI$57,MATCH(K$7,GRID!$A$47:$A$57,0),MATCH(1,($U$2=GRID!$B$31:$BI$31)*(КАЛЕНДАРЬ!$BL9=GRID!$B$33:$BI$33), 0)),
ROUNDUP(INDEX(GRID!$B$47:$BI$57,MATCH(K$7,GRID!$A$47:$A$57,0),MATCH(1,($U$2=GRID!$B$31:$BI$31)*(КАЛЕНДАРЬ!$BL9=GRID!$B$33:$BI$33),0))*(1-GRID!$B$69),0))</f>
        <v>35200</v>
      </c>
      <c r="M610" s="47" cm="1">
        <f t="array" ref="M610">IF($I$2="Открытый тариф",
INDEX(GRID!$B$34:$BI$44,MATCH(M$7,GRID!$A$34:$A$44,0),MATCH(1,($U$2=GRID!$B$31:$BI$31)*(КАЛЕНДАРЬ!$BL9=GRID!$B$33:$BI$33), 0)),
ROUNDUP(INDEX(GRID!$B$34:$BI$44,MATCH(M$7,GRID!$A$34:$A$44,0),MATCH(1,($U$2=GRID!$B$31:$BI$31)*(КАЛЕНДАРЬ!$BL9=GRID!$B$33:$BI$33),0))*(1-GRID!$B$69),0))</f>
        <v>34600</v>
      </c>
      <c r="N610" s="47" cm="1">
        <f t="array" ref="N610">IF($I$2="Открытый тариф",
INDEX(GRID!$B$47:$BI$57,MATCH(M$7,GRID!$A$47:$A$57,0),MATCH(1,($U$2=GRID!$B$31:$BI$31)*(КАЛЕНДАРЬ!$BL9=GRID!$B$33:$BI$33), 0)),
ROUNDUP(INDEX(GRID!$B$47:$BI$57,MATCH(M$7,GRID!$A$47:$A$57,0),MATCH(1,($U$2=GRID!$B$31:$BI$31)*(КАЛЕНДАРЬ!$BL9=GRID!$B$33:$BI$33),0))*(1-GRID!$B$69),0))</f>
        <v>37200</v>
      </c>
      <c r="O610" s="47" cm="1">
        <f t="array" ref="O610">IF($I$2="Открытый тариф",
INDEX(GRID!$B$34:$BI$44,MATCH(O$7,GRID!$A$34:$A$44,0),MATCH(1,($U$2=GRID!$B$31:$BI$31)*(КАЛЕНДАРЬ!$BL9=GRID!$B$33:$BI$33), 0)),
ROUNDUP(INDEX(GRID!$B$34:$BI$44,MATCH(O$7,GRID!$A$34:$A$44,0),MATCH(1,($U$2=GRID!$B$31:$BI$31)*(КАЛЕНДАРЬ!$BL9=GRID!$B$33:$BI$33),0))*(1-GRID!$B$69),0))</f>
        <v>42200</v>
      </c>
      <c r="P610" s="47" cm="1">
        <f t="array" ref="P610">IF($I$2="Открытый тариф",
INDEX(GRID!$B$47:$BI$57,MATCH(O$7,GRID!$A$47:$A$57,0),MATCH(1,($U$2=GRID!$B$31:$BI$31)*(КАЛЕНДАРЬ!$BL9=GRID!$B$33:$BI$33), 0)),
ROUNDUP(INDEX(GRID!$B$47:$BI$57,MATCH(O$7,GRID!$A$47:$A$57,0),MATCH(1,($U$2=GRID!$B$31:$BI$31)*(КАЛЕНДАРЬ!$BL9=GRID!$B$33:$BI$33),0))*(1-GRID!$B$69),0))</f>
        <v>44800</v>
      </c>
      <c r="Q610" s="47" cm="1">
        <f t="array" ref="Q610">IF($I$2="Открытый тариф",
INDEX(GRID!$B$34:$BI$44,MATCH(Q$7,GRID!$A$34:$A$44,0),MATCH(1,($U$2=GRID!$B$31:$BI$31)*(КАЛЕНДАРЬ!$BL9=GRID!$B$33:$BI$33), 0)),
ROUNDUP(INDEX(GRID!$B$34:$BI$44,MATCH(Q$7,GRID!$A$34:$A$44,0),MATCH(1,($U$2=GRID!$B$31:$BI$31)*(КАЛЕНДАРЬ!$BL9=GRID!$B$33:$BI$33),0))*(1-GRID!$B$69),0))</f>
        <v>44400</v>
      </c>
      <c r="R610" s="47" cm="1">
        <f t="array" ref="R610">IF($I$2="Открытый тариф",
INDEX(GRID!$B$47:$BI$57,MATCH(Q$7,GRID!$A$47:$A$57,0),MATCH(1,($U$2=GRID!$B$31:$BI$31)*(КАЛЕНДАРЬ!$BL9=GRID!$B$33:$BI$33), 0)),
ROUNDUP(INDEX(GRID!$B$47:$BI$57,MATCH(Q$7,GRID!$A$47:$A$57,0),MATCH(1,($U$2=GRID!$B$31:$BI$31)*(КАЛЕНДАРЬ!$BL9=GRID!$B$33:$BI$33),0))*(1-GRID!$B$69),0))</f>
        <v>47000</v>
      </c>
      <c r="S610" s="47" cm="1">
        <f t="array" ref="S610">IF($I$2="Открытый тариф",
INDEX(GRID!$B$34:$BI$44,MATCH(S$7,GRID!$A$34:$A$44,0),MATCH(1,($U$2=GRID!$B$31:$BI$31)*(КАЛЕНДАРЬ!$BL9=GRID!$B$33:$BI$33), 0)),
ROUNDUP(INDEX(GRID!$B$34:$BI$44,MATCH(S$7,GRID!$A$34:$A$44,0),MATCH(1,($U$2=GRID!$B$31:$BI$31)*(КАЛЕНДАРЬ!$BL9=GRID!$B$33:$BI$33),0))*(1-GRID!$B$69),0))</f>
        <v>48200</v>
      </c>
      <c r="T610" s="47" cm="1">
        <f t="array" ref="T610">IF($I$2="Открытый тариф",
INDEX(GRID!$B$47:$BI$57,MATCH(S$7,GRID!$A$47:$A$57,0),MATCH(1,($U$2=GRID!$B$31:$BI$31)*(КАЛЕНДАРЬ!$BL9=GRID!$B$33:$BI$33), 0)),
ROUNDUP(INDEX(GRID!$B$47:$BI$57,MATCH(S$7,GRID!$A$47:$A$57,0),MATCH(1,($U$2=GRID!$B$31:$BI$31)*(КАЛЕНДАРЬ!$BL9=GRID!$B$33:$BI$33),0))*(1-GRID!$B$69),0))</f>
        <v>50800</v>
      </c>
      <c r="U610" s="47" cm="1">
        <f t="array" ref="U610">IF($I$2="Открытый тариф",
INDEX(GRID!$B$34:$BI$44,MATCH(U$7,GRID!$A$34:$A$44,0),MATCH(1,($U$2=GRID!$B$31:$BI$31)*(КАЛЕНДАРЬ!$BL9=GRID!$B$33:$BI$33), 0)),
ROUNDUP(INDEX(GRID!$B$34:$BI$44,MATCH(U$7,GRID!$A$34:$A$44,0),MATCH(1,($U$2=GRID!$B$31:$BI$31)*(КАЛЕНДАРЬ!$BL9=GRID!$B$33:$BI$33),0))*(1-GRID!$B$69),0))</f>
        <v>54700</v>
      </c>
      <c r="V610" s="47" cm="1">
        <f t="array" ref="V610">IF($I$2="Открытый тариф",
INDEX(GRID!$B$47:$BI$57,MATCH(U$7,GRID!$A$47:$A$57,0),MATCH(1,($U$2=GRID!$B$31:$BI$31)*(КАЛЕНДАРЬ!$BL9=GRID!$B$33:$BI$33), 0)),
ROUNDUP(INDEX(GRID!$B$47:$BI$57,MATCH(U$7,GRID!$A$47:$A$57,0),MATCH(1,($U$2=GRID!$B$31:$BI$31)*(КАЛЕНДАРЬ!$BL9=GRID!$B$33:$BI$33),0))*(1-GRID!$B$69),0))</f>
        <v>57300</v>
      </c>
      <c r="W610" s="47" cm="1">
        <f t="array" ref="W610">IF($I$2="Открытый тариф",
INDEX(GRID!$B$34:$BI$44,MATCH(W$7,GRID!$A$34:$A$44,0),MATCH(1,($U$2=GRID!$B$31:$BI$31)*(КАЛЕНДАРЬ!$BL9=GRID!$B$33:$BI$33), 0)),
ROUNDUP(INDEX(GRID!$B$34:$BI$44,MATCH(W$7,GRID!$A$34:$A$44,0),MATCH(1,($U$2=GRID!$B$31:$BI$31)*(КАЛЕНДАРЬ!$BL9=GRID!$B$33:$BI$33),0))*(1-GRID!$B$69),0))</f>
        <v>177900</v>
      </c>
      <c r="X610" s="47" cm="1">
        <f t="array" ref="X610">IF($I$2="Открытый тариф",
INDEX(GRID!$B$47:$BI$57,MATCH(W$7,GRID!$A$47:$A$57,0),MATCH(1,($U$2=GRID!$B$31:$BI$31)*(КАЛЕНДАРЬ!$BL9=GRID!$B$33:$BI$33), 0)),
ROUNDUP(INDEX(GRID!$B$47:$BI$57,MATCH(W$7,GRID!$A$47:$A$57,0),MATCH(1,($U$2=GRID!$B$31:$BI$31)*(КАЛЕНДАРЬ!$BL9=GRID!$B$33:$BI$33),0))*(1-GRID!$B$69),0))</f>
        <v>180500</v>
      </c>
    </row>
    <row r="611" spans="1:24" s="200" customFormat="1" x14ac:dyDescent="0.2">
      <c r="A611" s="117" t="s">
        <v>43</v>
      </c>
      <c r="B611" s="117">
        <v>7</v>
      </c>
      <c r="C611" s="47" cm="1">
        <f t="array" ref="C611">IF($I$2="Открытый тариф",
INDEX(GRID!$B$34:$BI$44,MATCH(C$7,GRID!$A$34:$A$44,0),MATCH(1,($U$2=GRID!$B$31:$BI$31)*(КАЛЕНДАРЬ!$BL10=GRID!$B$33:$BI$33), 0)),
ROUNDUP(INDEX(GRID!$B$34:$BI$44,MATCH(C$7,GRID!$A$34:$A$44,0),MATCH(1,($U$2=GRID!$B$31:$BI$31)*(КАЛЕНДАРЬ!$BL10=GRID!$B$33:$BI$33),0))*(1-GRID!$B$69),0))</f>
        <v>26400</v>
      </c>
      <c r="D611" s="47" cm="1">
        <f t="array" ref="D611">IF($I$2="Открытый тариф",
INDEX(GRID!$B$47:$BI$57,MATCH(C$7,GRID!$A$47:$A$57,0),MATCH(1,($U$2=GRID!$B$31:$BI$31)*(КАЛЕНДАРЬ!$BL10=GRID!$B$33:$BI$33), 0)),
ROUNDUP(INDEX(GRID!$B$47:$BI$57,MATCH(C$7,GRID!$A$47:$A$57,0),MATCH(1,($U$2=GRID!$B$31:$BI$31)*(КАЛЕНДАРЬ!$BL10=GRID!$B$33:$BI$33),0))*(1-GRID!$B$69),0))</f>
        <v>29000</v>
      </c>
      <c r="E611" s="47" cm="1">
        <f t="array" ref="E611">IF($I$2="Открытый тариф",
INDEX(GRID!$B$34:$BI$44,MATCH(E$7,GRID!$A$34:$A$44,0),MATCH(1,($U$2=GRID!$B$31:$BI$31)*(КАЛЕНДАРЬ!$BL10=GRID!$B$33:$BI$33), 0)),
ROUNDUP(INDEX(GRID!$B$34:$BI$44,MATCH(E$7,GRID!$A$34:$A$44,0),MATCH(1,($U$2=GRID!$B$31:$BI$31)*(КАЛЕНДАРЬ!$BL10=GRID!$B$33:$BI$33),0))*(1-GRID!$B$69),0))</f>
        <v>28400</v>
      </c>
      <c r="F611" s="47" cm="1">
        <f t="array" ref="F611">IF($I$2="Открытый тариф",
INDEX(GRID!$B$47:$BI$57,MATCH(E$7,GRID!$A$47:$A$57,0),MATCH(1,($U$2=GRID!$B$31:$BI$31)*(КАЛЕНДАРЬ!$BL10=GRID!$B$33:$BI$33), 0)),
ROUNDUP(INDEX(GRID!$B$47:$BI$57,MATCH(E$7,GRID!$A$47:$A$57,0),MATCH(1,($U$2=GRID!$B$31:$BI$31)*(КАЛЕНДАРЬ!$BL10=GRID!$B$33:$BI$33),0))*(1-GRID!$B$69),0))</f>
        <v>31000</v>
      </c>
      <c r="G611" s="47" cm="1">
        <f t="array" ref="G611">IF($I$2="Открытый тариф",
INDEX(GRID!$B$34:$BI$44,MATCH(G$7,GRID!$A$34:$A$44,0),MATCH(1,($U$2=GRID!$B$31:$BI$31)*(КАЛЕНДАРЬ!$BL10=GRID!$B$33:$BI$33), 0)),
ROUNDUP(INDEX(GRID!$B$34:$BI$44,MATCH(G$7,GRID!$A$34:$A$44,0),MATCH(1,($U$2=GRID!$B$31:$BI$31)*(КАЛЕНДАРЬ!$BL10=GRID!$B$33:$BI$33),0))*(1-GRID!$B$69),0))</f>
        <v>29500</v>
      </c>
      <c r="H611" s="47" cm="1">
        <f t="array" ref="H611">IF($I$2="Открытый тариф",
INDEX(GRID!$B$47:$BI$57,MATCH(G$7,GRID!$A$47:$A$57,0),MATCH(1,($U$2=GRID!$B$31:$BI$31)*(КАЛЕНДАРЬ!$BL10=GRID!$B$33:$BI$33), 0)),
ROUNDUP(INDEX(GRID!$B$47:$BI$57,MATCH(G$7,GRID!$A$47:$A$57,0),MATCH(1,($U$2=GRID!$B$31:$BI$31)*(КАЛЕНДАРЬ!$BL10=GRID!$B$33:$BI$33),0))*(1-GRID!$B$69),0))</f>
        <v>32100</v>
      </c>
      <c r="I611" s="47" cm="1">
        <f t="array" ref="I611">IF($I$2="Открытый тариф",
INDEX(GRID!$B$34:$BI$44,MATCH(I$7,GRID!$A$34:$A$44,0),MATCH(1,($U$2=GRID!$B$31:$BI$31)*(КАЛЕНДАРЬ!$BL10=GRID!$B$33:$BI$33), 0)),
ROUNDUP(INDEX(GRID!$B$34:$BI$44,MATCH(I$7,GRID!$A$34:$A$44,0),MATCH(1,($U$2=GRID!$B$31:$BI$31)*(КАЛЕНДАРЬ!$BL10=GRID!$B$33:$BI$33),0))*(1-GRID!$B$69),0))</f>
        <v>31500</v>
      </c>
      <c r="J611" s="47" cm="1">
        <f t="array" ref="J611">IF($I$2="Открытый тариф",
INDEX(GRID!$B$47:$BI$57,MATCH(I$7,GRID!$A$47:$A$57,0),MATCH(1,($U$2=GRID!$B$31:$BI$31)*(КАЛЕНДАРЬ!$BL10=GRID!$B$33:$BI$33), 0)),
ROUNDUP(INDEX(GRID!$B$47:$BI$57,MATCH(I$7,GRID!$A$47:$A$57,0),MATCH(1,($U$2=GRID!$B$31:$BI$31)*(КАЛЕНДАРЬ!$BL10=GRID!$B$33:$BI$33),0))*(1-GRID!$B$69),0))</f>
        <v>34100</v>
      </c>
      <c r="K611" s="47" cm="1">
        <f t="array" ref="K611">IF($I$2="Открытый тариф",
INDEX(GRID!$B$34:$BI$44,MATCH(K$7,GRID!$A$34:$A$44,0),MATCH(1,($U$2=GRID!$B$31:$BI$31)*(КАЛЕНДАРЬ!$BL10=GRID!$B$33:$BI$33), 0)),
ROUNDUP(INDEX(GRID!$B$34:$BI$44,MATCH(K$7,GRID!$A$34:$A$44,0),MATCH(1,($U$2=GRID!$B$31:$BI$31)*(КАЛЕНДАРЬ!$BL10=GRID!$B$33:$BI$33),0))*(1-GRID!$B$69),0))</f>
        <v>32600</v>
      </c>
      <c r="L611" s="47" cm="1">
        <f t="array" ref="L611">IF($I$2="Открытый тариф",
INDEX(GRID!$B$47:$BI$57,MATCH(K$7,GRID!$A$47:$A$57,0),MATCH(1,($U$2=GRID!$B$31:$BI$31)*(КАЛЕНДАРЬ!$BL10=GRID!$B$33:$BI$33), 0)),
ROUNDUP(INDEX(GRID!$B$47:$BI$57,MATCH(K$7,GRID!$A$47:$A$57,0),MATCH(1,($U$2=GRID!$B$31:$BI$31)*(КАЛЕНДАРЬ!$BL10=GRID!$B$33:$BI$33),0))*(1-GRID!$B$69),0))</f>
        <v>35200</v>
      </c>
      <c r="M611" s="47" cm="1">
        <f t="array" ref="M611">IF($I$2="Открытый тариф",
INDEX(GRID!$B$34:$BI$44,MATCH(M$7,GRID!$A$34:$A$44,0),MATCH(1,($U$2=GRID!$B$31:$BI$31)*(КАЛЕНДАРЬ!$BL10=GRID!$B$33:$BI$33), 0)),
ROUNDUP(INDEX(GRID!$B$34:$BI$44,MATCH(M$7,GRID!$A$34:$A$44,0),MATCH(1,($U$2=GRID!$B$31:$BI$31)*(КАЛЕНДАРЬ!$BL10=GRID!$B$33:$BI$33),0))*(1-GRID!$B$69),0))</f>
        <v>34600</v>
      </c>
      <c r="N611" s="47" cm="1">
        <f t="array" ref="N611">IF($I$2="Открытый тариф",
INDEX(GRID!$B$47:$BI$57,MATCH(M$7,GRID!$A$47:$A$57,0),MATCH(1,($U$2=GRID!$B$31:$BI$31)*(КАЛЕНДАРЬ!$BL10=GRID!$B$33:$BI$33), 0)),
ROUNDUP(INDEX(GRID!$B$47:$BI$57,MATCH(M$7,GRID!$A$47:$A$57,0),MATCH(1,($U$2=GRID!$B$31:$BI$31)*(КАЛЕНДАРЬ!$BL10=GRID!$B$33:$BI$33),0))*(1-GRID!$B$69),0))</f>
        <v>37200</v>
      </c>
      <c r="O611" s="47" cm="1">
        <f t="array" ref="O611">IF($I$2="Открытый тариф",
INDEX(GRID!$B$34:$BI$44,MATCH(O$7,GRID!$A$34:$A$44,0),MATCH(1,($U$2=GRID!$B$31:$BI$31)*(КАЛЕНДАРЬ!$BL10=GRID!$B$33:$BI$33), 0)),
ROUNDUP(INDEX(GRID!$B$34:$BI$44,MATCH(O$7,GRID!$A$34:$A$44,0),MATCH(1,($U$2=GRID!$B$31:$BI$31)*(КАЛЕНДАРЬ!$BL10=GRID!$B$33:$BI$33),0))*(1-GRID!$B$69),0))</f>
        <v>42200</v>
      </c>
      <c r="P611" s="47" cm="1">
        <f t="array" ref="P611">IF($I$2="Открытый тариф",
INDEX(GRID!$B$47:$BI$57,MATCH(O$7,GRID!$A$47:$A$57,0),MATCH(1,($U$2=GRID!$B$31:$BI$31)*(КАЛЕНДАРЬ!$BL10=GRID!$B$33:$BI$33), 0)),
ROUNDUP(INDEX(GRID!$B$47:$BI$57,MATCH(O$7,GRID!$A$47:$A$57,0),MATCH(1,($U$2=GRID!$B$31:$BI$31)*(КАЛЕНДАРЬ!$BL10=GRID!$B$33:$BI$33),0))*(1-GRID!$B$69),0))</f>
        <v>44800</v>
      </c>
      <c r="Q611" s="47" cm="1">
        <f t="array" ref="Q611">IF($I$2="Открытый тариф",
INDEX(GRID!$B$34:$BI$44,MATCH(Q$7,GRID!$A$34:$A$44,0),MATCH(1,($U$2=GRID!$B$31:$BI$31)*(КАЛЕНДАРЬ!$BL10=GRID!$B$33:$BI$33), 0)),
ROUNDUP(INDEX(GRID!$B$34:$BI$44,MATCH(Q$7,GRID!$A$34:$A$44,0),MATCH(1,($U$2=GRID!$B$31:$BI$31)*(КАЛЕНДАРЬ!$BL10=GRID!$B$33:$BI$33),0))*(1-GRID!$B$69),0))</f>
        <v>44400</v>
      </c>
      <c r="R611" s="47" cm="1">
        <f t="array" ref="R611">IF($I$2="Открытый тариф",
INDEX(GRID!$B$47:$BI$57,MATCH(Q$7,GRID!$A$47:$A$57,0),MATCH(1,($U$2=GRID!$B$31:$BI$31)*(КАЛЕНДАРЬ!$BL10=GRID!$B$33:$BI$33), 0)),
ROUNDUP(INDEX(GRID!$B$47:$BI$57,MATCH(Q$7,GRID!$A$47:$A$57,0),MATCH(1,($U$2=GRID!$B$31:$BI$31)*(КАЛЕНДАРЬ!$BL10=GRID!$B$33:$BI$33),0))*(1-GRID!$B$69),0))</f>
        <v>47000</v>
      </c>
      <c r="S611" s="47" cm="1">
        <f t="array" ref="S611">IF($I$2="Открытый тариф",
INDEX(GRID!$B$34:$BI$44,MATCH(S$7,GRID!$A$34:$A$44,0),MATCH(1,($U$2=GRID!$B$31:$BI$31)*(КАЛЕНДАРЬ!$BL10=GRID!$B$33:$BI$33), 0)),
ROUNDUP(INDEX(GRID!$B$34:$BI$44,MATCH(S$7,GRID!$A$34:$A$44,0),MATCH(1,($U$2=GRID!$B$31:$BI$31)*(КАЛЕНДАРЬ!$BL10=GRID!$B$33:$BI$33),0))*(1-GRID!$B$69),0))</f>
        <v>48200</v>
      </c>
      <c r="T611" s="47" cm="1">
        <f t="array" ref="T611">IF($I$2="Открытый тариф",
INDEX(GRID!$B$47:$BI$57,MATCH(S$7,GRID!$A$47:$A$57,0),MATCH(1,($U$2=GRID!$B$31:$BI$31)*(КАЛЕНДАРЬ!$BL10=GRID!$B$33:$BI$33), 0)),
ROUNDUP(INDEX(GRID!$B$47:$BI$57,MATCH(S$7,GRID!$A$47:$A$57,0),MATCH(1,($U$2=GRID!$B$31:$BI$31)*(КАЛЕНДАРЬ!$BL10=GRID!$B$33:$BI$33),0))*(1-GRID!$B$69),0))</f>
        <v>50800</v>
      </c>
      <c r="U611" s="47" cm="1">
        <f t="array" ref="U611">IF($I$2="Открытый тариф",
INDEX(GRID!$B$34:$BI$44,MATCH(U$7,GRID!$A$34:$A$44,0),MATCH(1,($U$2=GRID!$B$31:$BI$31)*(КАЛЕНДАРЬ!$BL10=GRID!$B$33:$BI$33), 0)),
ROUNDUP(INDEX(GRID!$B$34:$BI$44,MATCH(U$7,GRID!$A$34:$A$44,0),MATCH(1,($U$2=GRID!$B$31:$BI$31)*(КАЛЕНДАРЬ!$BL10=GRID!$B$33:$BI$33),0))*(1-GRID!$B$69),0))</f>
        <v>54700</v>
      </c>
      <c r="V611" s="47" cm="1">
        <f t="array" ref="V611">IF($I$2="Открытый тариф",
INDEX(GRID!$B$47:$BI$57,MATCH(U$7,GRID!$A$47:$A$57,0),MATCH(1,($U$2=GRID!$B$31:$BI$31)*(КАЛЕНДАРЬ!$BL10=GRID!$B$33:$BI$33), 0)),
ROUNDUP(INDEX(GRID!$B$47:$BI$57,MATCH(U$7,GRID!$A$47:$A$57,0),MATCH(1,($U$2=GRID!$B$31:$BI$31)*(КАЛЕНДАРЬ!$BL10=GRID!$B$33:$BI$33),0))*(1-GRID!$B$69),0))</f>
        <v>57300</v>
      </c>
      <c r="W611" s="47" cm="1">
        <f t="array" ref="W611">IF($I$2="Открытый тариф",
INDEX(GRID!$B$34:$BI$44,MATCH(W$7,GRID!$A$34:$A$44,0),MATCH(1,($U$2=GRID!$B$31:$BI$31)*(КАЛЕНДАРЬ!$BL10=GRID!$B$33:$BI$33), 0)),
ROUNDUP(INDEX(GRID!$B$34:$BI$44,MATCH(W$7,GRID!$A$34:$A$44,0),MATCH(1,($U$2=GRID!$B$31:$BI$31)*(КАЛЕНДАРЬ!$BL10=GRID!$B$33:$BI$33),0))*(1-GRID!$B$69),0))</f>
        <v>177900</v>
      </c>
      <c r="X611" s="47" cm="1">
        <f t="array" ref="X611">IF($I$2="Открытый тариф",
INDEX(GRID!$B$47:$BI$57,MATCH(W$7,GRID!$A$47:$A$57,0),MATCH(1,($U$2=GRID!$B$31:$BI$31)*(КАЛЕНДАРЬ!$BL10=GRID!$B$33:$BI$33), 0)),
ROUNDUP(INDEX(GRID!$B$47:$BI$57,MATCH(W$7,GRID!$A$47:$A$57,0),MATCH(1,($U$2=GRID!$B$31:$BI$31)*(КАЛЕНДАРЬ!$BL10=GRID!$B$33:$BI$33),0))*(1-GRID!$B$69),0))</f>
        <v>180500</v>
      </c>
    </row>
    <row r="612" spans="1:24" s="200" customFormat="1" x14ac:dyDescent="0.2">
      <c r="A612" s="117" t="s">
        <v>44</v>
      </c>
      <c r="B612" s="117">
        <v>8</v>
      </c>
      <c r="C612" s="47" cm="1">
        <f t="array" ref="C612">IF($I$2="Открытый тариф",
INDEX(GRID!$B$34:$BI$44,MATCH(C$7,GRID!$A$34:$A$44,0),MATCH(1,($U$2=GRID!$B$31:$BI$31)*(КАЛЕНДАРЬ!$BL11=GRID!$B$33:$BI$33), 0)),
ROUNDUP(INDEX(GRID!$B$34:$BI$44,MATCH(C$7,GRID!$A$34:$A$44,0),MATCH(1,($U$2=GRID!$B$31:$BI$31)*(КАЛЕНДАРЬ!$BL11=GRID!$B$33:$BI$33),0))*(1-GRID!$B$69),0))</f>
        <v>26400</v>
      </c>
      <c r="D612" s="47" cm="1">
        <f t="array" ref="D612">IF($I$2="Открытый тариф",
INDEX(GRID!$B$47:$BI$57,MATCH(C$7,GRID!$A$47:$A$57,0),MATCH(1,($U$2=GRID!$B$31:$BI$31)*(КАЛЕНДАРЬ!$BL11=GRID!$B$33:$BI$33), 0)),
ROUNDUP(INDEX(GRID!$B$47:$BI$57,MATCH(C$7,GRID!$A$47:$A$57,0),MATCH(1,($U$2=GRID!$B$31:$BI$31)*(КАЛЕНДАРЬ!$BL11=GRID!$B$33:$BI$33),0))*(1-GRID!$B$69),0))</f>
        <v>29000</v>
      </c>
      <c r="E612" s="47" cm="1">
        <f t="array" ref="E612">IF($I$2="Открытый тариф",
INDEX(GRID!$B$34:$BI$44,MATCH(E$7,GRID!$A$34:$A$44,0),MATCH(1,($U$2=GRID!$B$31:$BI$31)*(КАЛЕНДАРЬ!$BL11=GRID!$B$33:$BI$33), 0)),
ROUNDUP(INDEX(GRID!$B$34:$BI$44,MATCH(E$7,GRID!$A$34:$A$44,0),MATCH(1,($U$2=GRID!$B$31:$BI$31)*(КАЛЕНДАРЬ!$BL11=GRID!$B$33:$BI$33),0))*(1-GRID!$B$69),0))</f>
        <v>28400</v>
      </c>
      <c r="F612" s="47" cm="1">
        <f t="array" ref="F612">IF($I$2="Открытый тариф",
INDEX(GRID!$B$47:$BI$57,MATCH(E$7,GRID!$A$47:$A$57,0),MATCH(1,($U$2=GRID!$B$31:$BI$31)*(КАЛЕНДАРЬ!$BL11=GRID!$B$33:$BI$33), 0)),
ROUNDUP(INDEX(GRID!$B$47:$BI$57,MATCH(E$7,GRID!$A$47:$A$57,0),MATCH(1,($U$2=GRID!$B$31:$BI$31)*(КАЛЕНДАРЬ!$BL11=GRID!$B$33:$BI$33),0))*(1-GRID!$B$69),0))</f>
        <v>31000</v>
      </c>
      <c r="G612" s="47" cm="1">
        <f t="array" ref="G612">IF($I$2="Открытый тариф",
INDEX(GRID!$B$34:$BI$44,MATCH(G$7,GRID!$A$34:$A$44,0),MATCH(1,($U$2=GRID!$B$31:$BI$31)*(КАЛЕНДАРЬ!$BL11=GRID!$B$33:$BI$33), 0)),
ROUNDUP(INDEX(GRID!$B$34:$BI$44,MATCH(G$7,GRID!$A$34:$A$44,0),MATCH(1,($U$2=GRID!$B$31:$BI$31)*(КАЛЕНДАРЬ!$BL11=GRID!$B$33:$BI$33),0))*(1-GRID!$B$69),0))</f>
        <v>29500</v>
      </c>
      <c r="H612" s="47" cm="1">
        <f t="array" ref="H612">IF($I$2="Открытый тариф",
INDEX(GRID!$B$47:$BI$57,MATCH(G$7,GRID!$A$47:$A$57,0),MATCH(1,($U$2=GRID!$B$31:$BI$31)*(КАЛЕНДАРЬ!$BL11=GRID!$B$33:$BI$33), 0)),
ROUNDUP(INDEX(GRID!$B$47:$BI$57,MATCH(G$7,GRID!$A$47:$A$57,0),MATCH(1,($U$2=GRID!$B$31:$BI$31)*(КАЛЕНДАРЬ!$BL11=GRID!$B$33:$BI$33),0))*(1-GRID!$B$69),0))</f>
        <v>32100</v>
      </c>
      <c r="I612" s="47" cm="1">
        <f t="array" ref="I612">IF($I$2="Открытый тариф",
INDEX(GRID!$B$34:$BI$44,MATCH(I$7,GRID!$A$34:$A$44,0),MATCH(1,($U$2=GRID!$B$31:$BI$31)*(КАЛЕНДАРЬ!$BL11=GRID!$B$33:$BI$33), 0)),
ROUNDUP(INDEX(GRID!$B$34:$BI$44,MATCH(I$7,GRID!$A$34:$A$44,0),MATCH(1,($U$2=GRID!$B$31:$BI$31)*(КАЛЕНДАРЬ!$BL11=GRID!$B$33:$BI$33),0))*(1-GRID!$B$69),0))</f>
        <v>31500</v>
      </c>
      <c r="J612" s="47" cm="1">
        <f t="array" ref="J612">IF($I$2="Открытый тариф",
INDEX(GRID!$B$47:$BI$57,MATCH(I$7,GRID!$A$47:$A$57,0),MATCH(1,($U$2=GRID!$B$31:$BI$31)*(КАЛЕНДАРЬ!$BL11=GRID!$B$33:$BI$33), 0)),
ROUNDUP(INDEX(GRID!$B$47:$BI$57,MATCH(I$7,GRID!$A$47:$A$57,0),MATCH(1,($U$2=GRID!$B$31:$BI$31)*(КАЛЕНДАРЬ!$BL11=GRID!$B$33:$BI$33),0))*(1-GRID!$B$69),0))</f>
        <v>34100</v>
      </c>
      <c r="K612" s="47" cm="1">
        <f t="array" ref="K612">IF($I$2="Открытый тариф",
INDEX(GRID!$B$34:$BI$44,MATCH(K$7,GRID!$A$34:$A$44,0),MATCH(1,($U$2=GRID!$B$31:$BI$31)*(КАЛЕНДАРЬ!$BL11=GRID!$B$33:$BI$33), 0)),
ROUNDUP(INDEX(GRID!$B$34:$BI$44,MATCH(K$7,GRID!$A$34:$A$44,0),MATCH(1,($U$2=GRID!$B$31:$BI$31)*(КАЛЕНДАРЬ!$BL11=GRID!$B$33:$BI$33),0))*(1-GRID!$B$69),0))</f>
        <v>32600</v>
      </c>
      <c r="L612" s="47" cm="1">
        <f t="array" ref="L612">IF($I$2="Открытый тариф",
INDEX(GRID!$B$47:$BI$57,MATCH(K$7,GRID!$A$47:$A$57,0),MATCH(1,($U$2=GRID!$B$31:$BI$31)*(КАЛЕНДАРЬ!$BL11=GRID!$B$33:$BI$33), 0)),
ROUNDUP(INDEX(GRID!$B$47:$BI$57,MATCH(K$7,GRID!$A$47:$A$57,0),MATCH(1,($U$2=GRID!$B$31:$BI$31)*(КАЛЕНДАРЬ!$BL11=GRID!$B$33:$BI$33),0))*(1-GRID!$B$69),0))</f>
        <v>35200</v>
      </c>
      <c r="M612" s="47" cm="1">
        <f t="array" ref="M612">IF($I$2="Открытый тариф",
INDEX(GRID!$B$34:$BI$44,MATCH(M$7,GRID!$A$34:$A$44,0),MATCH(1,($U$2=GRID!$B$31:$BI$31)*(КАЛЕНДАРЬ!$BL11=GRID!$B$33:$BI$33), 0)),
ROUNDUP(INDEX(GRID!$B$34:$BI$44,MATCH(M$7,GRID!$A$34:$A$44,0),MATCH(1,($U$2=GRID!$B$31:$BI$31)*(КАЛЕНДАРЬ!$BL11=GRID!$B$33:$BI$33),0))*(1-GRID!$B$69),0))</f>
        <v>34600</v>
      </c>
      <c r="N612" s="47" cm="1">
        <f t="array" ref="N612">IF($I$2="Открытый тариф",
INDEX(GRID!$B$47:$BI$57,MATCH(M$7,GRID!$A$47:$A$57,0),MATCH(1,($U$2=GRID!$B$31:$BI$31)*(КАЛЕНДАРЬ!$BL11=GRID!$B$33:$BI$33), 0)),
ROUNDUP(INDEX(GRID!$B$47:$BI$57,MATCH(M$7,GRID!$A$47:$A$57,0),MATCH(1,($U$2=GRID!$B$31:$BI$31)*(КАЛЕНДАРЬ!$BL11=GRID!$B$33:$BI$33),0))*(1-GRID!$B$69),0))</f>
        <v>37200</v>
      </c>
      <c r="O612" s="47" cm="1">
        <f t="array" ref="O612">IF($I$2="Открытый тариф",
INDEX(GRID!$B$34:$BI$44,MATCH(O$7,GRID!$A$34:$A$44,0),MATCH(1,($U$2=GRID!$B$31:$BI$31)*(КАЛЕНДАРЬ!$BL11=GRID!$B$33:$BI$33), 0)),
ROUNDUP(INDEX(GRID!$B$34:$BI$44,MATCH(O$7,GRID!$A$34:$A$44,0),MATCH(1,($U$2=GRID!$B$31:$BI$31)*(КАЛЕНДАРЬ!$BL11=GRID!$B$33:$BI$33),0))*(1-GRID!$B$69),0))</f>
        <v>42200</v>
      </c>
      <c r="P612" s="47" cm="1">
        <f t="array" ref="P612">IF($I$2="Открытый тариф",
INDEX(GRID!$B$47:$BI$57,MATCH(O$7,GRID!$A$47:$A$57,0),MATCH(1,($U$2=GRID!$B$31:$BI$31)*(КАЛЕНДАРЬ!$BL11=GRID!$B$33:$BI$33), 0)),
ROUNDUP(INDEX(GRID!$B$47:$BI$57,MATCH(O$7,GRID!$A$47:$A$57,0),MATCH(1,($U$2=GRID!$B$31:$BI$31)*(КАЛЕНДАРЬ!$BL11=GRID!$B$33:$BI$33),0))*(1-GRID!$B$69),0))</f>
        <v>44800</v>
      </c>
      <c r="Q612" s="47" cm="1">
        <f t="array" ref="Q612">IF($I$2="Открытый тариф",
INDEX(GRID!$B$34:$BI$44,MATCH(Q$7,GRID!$A$34:$A$44,0),MATCH(1,($U$2=GRID!$B$31:$BI$31)*(КАЛЕНДАРЬ!$BL11=GRID!$B$33:$BI$33), 0)),
ROUNDUP(INDEX(GRID!$B$34:$BI$44,MATCH(Q$7,GRID!$A$34:$A$44,0),MATCH(1,($U$2=GRID!$B$31:$BI$31)*(КАЛЕНДАРЬ!$BL11=GRID!$B$33:$BI$33),0))*(1-GRID!$B$69),0))</f>
        <v>44400</v>
      </c>
      <c r="R612" s="47" cm="1">
        <f t="array" ref="R612">IF($I$2="Открытый тариф",
INDEX(GRID!$B$47:$BI$57,MATCH(Q$7,GRID!$A$47:$A$57,0),MATCH(1,($U$2=GRID!$B$31:$BI$31)*(КАЛЕНДАРЬ!$BL11=GRID!$B$33:$BI$33), 0)),
ROUNDUP(INDEX(GRID!$B$47:$BI$57,MATCH(Q$7,GRID!$A$47:$A$57,0),MATCH(1,($U$2=GRID!$B$31:$BI$31)*(КАЛЕНДАРЬ!$BL11=GRID!$B$33:$BI$33),0))*(1-GRID!$B$69),0))</f>
        <v>47000</v>
      </c>
      <c r="S612" s="47" cm="1">
        <f t="array" ref="S612">IF($I$2="Открытый тариф",
INDEX(GRID!$B$34:$BI$44,MATCH(S$7,GRID!$A$34:$A$44,0),MATCH(1,($U$2=GRID!$B$31:$BI$31)*(КАЛЕНДАРЬ!$BL11=GRID!$B$33:$BI$33), 0)),
ROUNDUP(INDEX(GRID!$B$34:$BI$44,MATCH(S$7,GRID!$A$34:$A$44,0),MATCH(1,($U$2=GRID!$B$31:$BI$31)*(КАЛЕНДАРЬ!$BL11=GRID!$B$33:$BI$33),0))*(1-GRID!$B$69),0))</f>
        <v>48200</v>
      </c>
      <c r="T612" s="47" cm="1">
        <f t="array" ref="T612">IF($I$2="Открытый тариф",
INDEX(GRID!$B$47:$BI$57,MATCH(S$7,GRID!$A$47:$A$57,0),MATCH(1,($U$2=GRID!$B$31:$BI$31)*(КАЛЕНДАРЬ!$BL11=GRID!$B$33:$BI$33), 0)),
ROUNDUP(INDEX(GRID!$B$47:$BI$57,MATCH(S$7,GRID!$A$47:$A$57,0),MATCH(1,($U$2=GRID!$B$31:$BI$31)*(КАЛЕНДАРЬ!$BL11=GRID!$B$33:$BI$33),0))*(1-GRID!$B$69),0))</f>
        <v>50800</v>
      </c>
      <c r="U612" s="47" cm="1">
        <f t="array" ref="U612">IF($I$2="Открытый тариф",
INDEX(GRID!$B$34:$BI$44,MATCH(U$7,GRID!$A$34:$A$44,0),MATCH(1,($U$2=GRID!$B$31:$BI$31)*(КАЛЕНДАРЬ!$BL11=GRID!$B$33:$BI$33), 0)),
ROUNDUP(INDEX(GRID!$B$34:$BI$44,MATCH(U$7,GRID!$A$34:$A$44,0),MATCH(1,($U$2=GRID!$B$31:$BI$31)*(КАЛЕНДАРЬ!$BL11=GRID!$B$33:$BI$33),0))*(1-GRID!$B$69),0))</f>
        <v>54700</v>
      </c>
      <c r="V612" s="47" cm="1">
        <f t="array" ref="V612">IF($I$2="Открытый тариф",
INDEX(GRID!$B$47:$BI$57,MATCH(U$7,GRID!$A$47:$A$57,0),MATCH(1,($U$2=GRID!$B$31:$BI$31)*(КАЛЕНДАРЬ!$BL11=GRID!$B$33:$BI$33), 0)),
ROUNDUP(INDEX(GRID!$B$47:$BI$57,MATCH(U$7,GRID!$A$47:$A$57,0),MATCH(1,($U$2=GRID!$B$31:$BI$31)*(КАЛЕНДАРЬ!$BL11=GRID!$B$33:$BI$33),0))*(1-GRID!$B$69),0))</f>
        <v>57300</v>
      </c>
      <c r="W612" s="47" cm="1">
        <f t="array" ref="W612">IF($I$2="Открытый тариф",
INDEX(GRID!$B$34:$BI$44,MATCH(W$7,GRID!$A$34:$A$44,0),MATCH(1,($U$2=GRID!$B$31:$BI$31)*(КАЛЕНДАРЬ!$BL11=GRID!$B$33:$BI$33), 0)),
ROUNDUP(INDEX(GRID!$B$34:$BI$44,MATCH(W$7,GRID!$A$34:$A$44,0),MATCH(1,($U$2=GRID!$B$31:$BI$31)*(КАЛЕНДАРЬ!$BL11=GRID!$B$33:$BI$33),0))*(1-GRID!$B$69),0))</f>
        <v>177900</v>
      </c>
      <c r="X612" s="47" cm="1">
        <f t="array" ref="X612">IF($I$2="Открытый тариф",
INDEX(GRID!$B$47:$BI$57,MATCH(W$7,GRID!$A$47:$A$57,0),MATCH(1,($U$2=GRID!$B$31:$BI$31)*(КАЛЕНДАРЬ!$BL11=GRID!$B$33:$BI$33), 0)),
ROUNDUP(INDEX(GRID!$B$47:$BI$57,MATCH(W$7,GRID!$A$47:$A$57,0),MATCH(1,($U$2=GRID!$B$31:$BI$31)*(КАЛЕНДАРЬ!$BL11=GRID!$B$33:$BI$33),0))*(1-GRID!$B$69),0))</f>
        <v>180500</v>
      </c>
    </row>
    <row r="613" spans="1:24" s="200" customFormat="1" x14ac:dyDescent="0.2">
      <c r="A613" s="117" t="s">
        <v>45</v>
      </c>
      <c r="B613" s="117">
        <v>9</v>
      </c>
      <c r="C613" s="47" cm="1">
        <f t="array" ref="C613">IF($I$2="Открытый тариф",
INDEX(GRID!$B$34:$BI$44,MATCH(C$7,GRID!$A$34:$A$44,0),MATCH(1,($U$2=GRID!$B$31:$BI$31)*(КАЛЕНДАРЬ!$BL12=GRID!$B$33:$BI$33), 0)),
ROUNDUP(INDEX(GRID!$B$34:$BI$44,MATCH(C$7,GRID!$A$34:$A$44,0),MATCH(1,($U$2=GRID!$B$31:$BI$31)*(КАЛЕНДАРЬ!$BL12=GRID!$B$33:$BI$33),0))*(1-GRID!$B$69),0))</f>
        <v>26400</v>
      </c>
      <c r="D613" s="47" cm="1">
        <f t="array" ref="D613">IF($I$2="Открытый тариф",
INDEX(GRID!$B$47:$BI$57,MATCH(C$7,GRID!$A$47:$A$57,0),MATCH(1,($U$2=GRID!$B$31:$BI$31)*(КАЛЕНДАРЬ!$BL12=GRID!$B$33:$BI$33), 0)),
ROUNDUP(INDEX(GRID!$B$47:$BI$57,MATCH(C$7,GRID!$A$47:$A$57,0),MATCH(1,($U$2=GRID!$B$31:$BI$31)*(КАЛЕНДАРЬ!$BL12=GRID!$B$33:$BI$33),0))*(1-GRID!$B$69),0))</f>
        <v>29000</v>
      </c>
      <c r="E613" s="47" cm="1">
        <f t="array" ref="E613">IF($I$2="Открытый тариф",
INDEX(GRID!$B$34:$BI$44,MATCH(E$7,GRID!$A$34:$A$44,0),MATCH(1,($U$2=GRID!$B$31:$BI$31)*(КАЛЕНДАРЬ!$BL12=GRID!$B$33:$BI$33), 0)),
ROUNDUP(INDEX(GRID!$B$34:$BI$44,MATCH(E$7,GRID!$A$34:$A$44,0),MATCH(1,($U$2=GRID!$B$31:$BI$31)*(КАЛЕНДАРЬ!$BL12=GRID!$B$33:$BI$33),0))*(1-GRID!$B$69),0))</f>
        <v>28400</v>
      </c>
      <c r="F613" s="47" cm="1">
        <f t="array" ref="F613">IF($I$2="Открытый тариф",
INDEX(GRID!$B$47:$BI$57,MATCH(E$7,GRID!$A$47:$A$57,0),MATCH(1,($U$2=GRID!$B$31:$BI$31)*(КАЛЕНДАРЬ!$BL12=GRID!$B$33:$BI$33), 0)),
ROUNDUP(INDEX(GRID!$B$47:$BI$57,MATCH(E$7,GRID!$A$47:$A$57,0),MATCH(1,($U$2=GRID!$B$31:$BI$31)*(КАЛЕНДАРЬ!$BL12=GRID!$B$33:$BI$33),0))*(1-GRID!$B$69),0))</f>
        <v>31000</v>
      </c>
      <c r="G613" s="47" cm="1">
        <f t="array" ref="G613">IF($I$2="Открытый тариф",
INDEX(GRID!$B$34:$BI$44,MATCH(G$7,GRID!$A$34:$A$44,0),MATCH(1,($U$2=GRID!$B$31:$BI$31)*(КАЛЕНДАРЬ!$BL12=GRID!$B$33:$BI$33), 0)),
ROUNDUP(INDEX(GRID!$B$34:$BI$44,MATCH(G$7,GRID!$A$34:$A$44,0),MATCH(1,($U$2=GRID!$B$31:$BI$31)*(КАЛЕНДАРЬ!$BL12=GRID!$B$33:$BI$33),0))*(1-GRID!$B$69),0))</f>
        <v>29500</v>
      </c>
      <c r="H613" s="47" cm="1">
        <f t="array" ref="H613">IF($I$2="Открытый тариф",
INDEX(GRID!$B$47:$BI$57,MATCH(G$7,GRID!$A$47:$A$57,0),MATCH(1,($U$2=GRID!$B$31:$BI$31)*(КАЛЕНДАРЬ!$BL12=GRID!$B$33:$BI$33), 0)),
ROUNDUP(INDEX(GRID!$B$47:$BI$57,MATCH(G$7,GRID!$A$47:$A$57,0),MATCH(1,($U$2=GRID!$B$31:$BI$31)*(КАЛЕНДАРЬ!$BL12=GRID!$B$33:$BI$33),0))*(1-GRID!$B$69),0))</f>
        <v>32100</v>
      </c>
      <c r="I613" s="47" cm="1">
        <f t="array" ref="I613">IF($I$2="Открытый тариф",
INDEX(GRID!$B$34:$BI$44,MATCH(I$7,GRID!$A$34:$A$44,0),MATCH(1,($U$2=GRID!$B$31:$BI$31)*(КАЛЕНДАРЬ!$BL12=GRID!$B$33:$BI$33), 0)),
ROUNDUP(INDEX(GRID!$B$34:$BI$44,MATCH(I$7,GRID!$A$34:$A$44,0),MATCH(1,($U$2=GRID!$B$31:$BI$31)*(КАЛЕНДАРЬ!$BL12=GRID!$B$33:$BI$33),0))*(1-GRID!$B$69),0))</f>
        <v>31500</v>
      </c>
      <c r="J613" s="47" cm="1">
        <f t="array" ref="J613">IF($I$2="Открытый тариф",
INDEX(GRID!$B$47:$BI$57,MATCH(I$7,GRID!$A$47:$A$57,0),MATCH(1,($U$2=GRID!$B$31:$BI$31)*(КАЛЕНДАРЬ!$BL12=GRID!$B$33:$BI$33), 0)),
ROUNDUP(INDEX(GRID!$B$47:$BI$57,MATCH(I$7,GRID!$A$47:$A$57,0),MATCH(1,($U$2=GRID!$B$31:$BI$31)*(КАЛЕНДАРЬ!$BL12=GRID!$B$33:$BI$33),0))*(1-GRID!$B$69),0))</f>
        <v>34100</v>
      </c>
      <c r="K613" s="47" cm="1">
        <f t="array" ref="K613">IF($I$2="Открытый тариф",
INDEX(GRID!$B$34:$BI$44,MATCH(K$7,GRID!$A$34:$A$44,0),MATCH(1,($U$2=GRID!$B$31:$BI$31)*(КАЛЕНДАРЬ!$BL12=GRID!$B$33:$BI$33), 0)),
ROUNDUP(INDEX(GRID!$B$34:$BI$44,MATCH(K$7,GRID!$A$34:$A$44,0),MATCH(1,($U$2=GRID!$B$31:$BI$31)*(КАЛЕНДАРЬ!$BL12=GRID!$B$33:$BI$33),0))*(1-GRID!$B$69),0))</f>
        <v>32600</v>
      </c>
      <c r="L613" s="47" cm="1">
        <f t="array" ref="L613">IF($I$2="Открытый тариф",
INDEX(GRID!$B$47:$BI$57,MATCH(K$7,GRID!$A$47:$A$57,0),MATCH(1,($U$2=GRID!$B$31:$BI$31)*(КАЛЕНДАРЬ!$BL12=GRID!$B$33:$BI$33), 0)),
ROUNDUP(INDEX(GRID!$B$47:$BI$57,MATCH(K$7,GRID!$A$47:$A$57,0),MATCH(1,($U$2=GRID!$B$31:$BI$31)*(КАЛЕНДАРЬ!$BL12=GRID!$B$33:$BI$33),0))*(1-GRID!$B$69),0))</f>
        <v>35200</v>
      </c>
      <c r="M613" s="47" cm="1">
        <f t="array" ref="M613">IF($I$2="Открытый тариф",
INDEX(GRID!$B$34:$BI$44,MATCH(M$7,GRID!$A$34:$A$44,0),MATCH(1,($U$2=GRID!$B$31:$BI$31)*(КАЛЕНДАРЬ!$BL12=GRID!$B$33:$BI$33), 0)),
ROUNDUP(INDEX(GRID!$B$34:$BI$44,MATCH(M$7,GRID!$A$34:$A$44,0),MATCH(1,($U$2=GRID!$B$31:$BI$31)*(КАЛЕНДАРЬ!$BL12=GRID!$B$33:$BI$33),0))*(1-GRID!$B$69),0))</f>
        <v>34600</v>
      </c>
      <c r="N613" s="47" cm="1">
        <f t="array" ref="N613">IF($I$2="Открытый тариф",
INDEX(GRID!$B$47:$BI$57,MATCH(M$7,GRID!$A$47:$A$57,0),MATCH(1,($U$2=GRID!$B$31:$BI$31)*(КАЛЕНДАРЬ!$BL12=GRID!$B$33:$BI$33), 0)),
ROUNDUP(INDEX(GRID!$B$47:$BI$57,MATCH(M$7,GRID!$A$47:$A$57,0),MATCH(1,($U$2=GRID!$B$31:$BI$31)*(КАЛЕНДАРЬ!$BL12=GRID!$B$33:$BI$33),0))*(1-GRID!$B$69),0))</f>
        <v>37200</v>
      </c>
      <c r="O613" s="47" cm="1">
        <f t="array" ref="O613">IF($I$2="Открытый тариф",
INDEX(GRID!$B$34:$BI$44,MATCH(O$7,GRID!$A$34:$A$44,0),MATCH(1,($U$2=GRID!$B$31:$BI$31)*(КАЛЕНДАРЬ!$BL12=GRID!$B$33:$BI$33), 0)),
ROUNDUP(INDEX(GRID!$B$34:$BI$44,MATCH(O$7,GRID!$A$34:$A$44,0),MATCH(1,($U$2=GRID!$B$31:$BI$31)*(КАЛЕНДАРЬ!$BL12=GRID!$B$33:$BI$33),0))*(1-GRID!$B$69),0))</f>
        <v>42200</v>
      </c>
      <c r="P613" s="47" cm="1">
        <f t="array" ref="P613">IF($I$2="Открытый тариф",
INDEX(GRID!$B$47:$BI$57,MATCH(O$7,GRID!$A$47:$A$57,0),MATCH(1,($U$2=GRID!$B$31:$BI$31)*(КАЛЕНДАРЬ!$BL12=GRID!$B$33:$BI$33), 0)),
ROUNDUP(INDEX(GRID!$B$47:$BI$57,MATCH(O$7,GRID!$A$47:$A$57,0),MATCH(1,($U$2=GRID!$B$31:$BI$31)*(КАЛЕНДАРЬ!$BL12=GRID!$B$33:$BI$33),0))*(1-GRID!$B$69),0))</f>
        <v>44800</v>
      </c>
      <c r="Q613" s="47" cm="1">
        <f t="array" ref="Q613">IF($I$2="Открытый тариф",
INDEX(GRID!$B$34:$BI$44,MATCH(Q$7,GRID!$A$34:$A$44,0),MATCH(1,($U$2=GRID!$B$31:$BI$31)*(КАЛЕНДАРЬ!$BL12=GRID!$B$33:$BI$33), 0)),
ROUNDUP(INDEX(GRID!$B$34:$BI$44,MATCH(Q$7,GRID!$A$34:$A$44,0),MATCH(1,($U$2=GRID!$B$31:$BI$31)*(КАЛЕНДАРЬ!$BL12=GRID!$B$33:$BI$33),0))*(1-GRID!$B$69),0))</f>
        <v>44400</v>
      </c>
      <c r="R613" s="47" cm="1">
        <f t="array" ref="R613">IF($I$2="Открытый тариф",
INDEX(GRID!$B$47:$BI$57,MATCH(Q$7,GRID!$A$47:$A$57,0),MATCH(1,($U$2=GRID!$B$31:$BI$31)*(КАЛЕНДАРЬ!$BL12=GRID!$B$33:$BI$33), 0)),
ROUNDUP(INDEX(GRID!$B$47:$BI$57,MATCH(Q$7,GRID!$A$47:$A$57,0),MATCH(1,($U$2=GRID!$B$31:$BI$31)*(КАЛЕНДАРЬ!$BL12=GRID!$B$33:$BI$33),0))*(1-GRID!$B$69),0))</f>
        <v>47000</v>
      </c>
      <c r="S613" s="47" cm="1">
        <f t="array" ref="S613">IF($I$2="Открытый тариф",
INDEX(GRID!$B$34:$BI$44,MATCH(S$7,GRID!$A$34:$A$44,0),MATCH(1,($U$2=GRID!$B$31:$BI$31)*(КАЛЕНДАРЬ!$BL12=GRID!$B$33:$BI$33), 0)),
ROUNDUP(INDEX(GRID!$B$34:$BI$44,MATCH(S$7,GRID!$A$34:$A$44,0),MATCH(1,($U$2=GRID!$B$31:$BI$31)*(КАЛЕНДАРЬ!$BL12=GRID!$B$33:$BI$33),0))*(1-GRID!$B$69),0))</f>
        <v>48200</v>
      </c>
      <c r="T613" s="47" cm="1">
        <f t="array" ref="T613">IF($I$2="Открытый тариф",
INDEX(GRID!$B$47:$BI$57,MATCH(S$7,GRID!$A$47:$A$57,0),MATCH(1,($U$2=GRID!$B$31:$BI$31)*(КАЛЕНДАРЬ!$BL12=GRID!$B$33:$BI$33), 0)),
ROUNDUP(INDEX(GRID!$B$47:$BI$57,MATCH(S$7,GRID!$A$47:$A$57,0),MATCH(1,($U$2=GRID!$B$31:$BI$31)*(КАЛЕНДАРЬ!$BL12=GRID!$B$33:$BI$33),0))*(1-GRID!$B$69),0))</f>
        <v>50800</v>
      </c>
      <c r="U613" s="47" cm="1">
        <f t="array" ref="U613">IF($I$2="Открытый тариф",
INDEX(GRID!$B$34:$BI$44,MATCH(U$7,GRID!$A$34:$A$44,0),MATCH(1,($U$2=GRID!$B$31:$BI$31)*(КАЛЕНДАРЬ!$BL12=GRID!$B$33:$BI$33), 0)),
ROUNDUP(INDEX(GRID!$B$34:$BI$44,MATCH(U$7,GRID!$A$34:$A$44,0),MATCH(1,($U$2=GRID!$B$31:$BI$31)*(КАЛЕНДАРЬ!$BL12=GRID!$B$33:$BI$33),0))*(1-GRID!$B$69),0))</f>
        <v>54700</v>
      </c>
      <c r="V613" s="47" cm="1">
        <f t="array" ref="V613">IF($I$2="Открытый тариф",
INDEX(GRID!$B$47:$BI$57,MATCH(U$7,GRID!$A$47:$A$57,0),MATCH(1,($U$2=GRID!$B$31:$BI$31)*(КАЛЕНДАРЬ!$BL12=GRID!$B$33:$BI$33), 0)),
ROUNDUP(INDEX(GRID!$B$47:$BI$57,MATCH(U$7,GRID!$A$47:$A$57,0),MATCH(1,($U$2=GRID!$B$31:$BI$31)*(КАЛЕНДАРЬ!$BL12=GRID!$B$33:$BI$33),0))*(1-GRID!$B$69),0))</f>
        <v>57300</v>
      </c>
      <c r="W613" s="47" cm="1">
        <f t="array" ref="W613">IF($I$2="Открытый тариф",
INDEX(GRID!$B$34:$BI$44,MATCH(W$7,GRID!$A$34:$A$44,0),MATCH(1,($U$2=GRID!$B$31:$BI$31)*(КАЛЕНДАРЬ!$BL12=GRID!$B$33:$BI$33), 0)),
ROUNDUP(INDEX(GRID!$B$34:$BI$44,MATCH(W$7,GRID!$A$34:$A$44,0),MATCH(1,($U$2=GRID!$B$31:$BI$31)*(КАЛЕНДАРЬ!$BL12=GRID!$B$33:$BI$33),0))*(1-GRID!$B$69),0))</f>
        <v>177900</v>
      </c>
      <c r="X613" s="47" cm="1">
        <f t="array" ref="X613">IF($I$2="Открытый тариф",
INDEX(GRID!$B$47:$BI$57,MATCH(W$7,GRID!$A$47:$A$57,0),MATCH(1,($U$2=GRID!$B$31:$BI$31)*(КАЛЕНДАРЬ!$BL12=GRID!$B$33:$BI$33), 0)),
ROUNDUP(INDEX(GRID!$B$47:$BI$57,MATCH(W$7,GRID!$A$47:$A$57,0),MATCH(1,($U$2=GRID!$B$31:$BI$31)*(КАЛЕНДАРЬ!$BL12=GRID!$B$33:$BI$33),0))*(1-GRID!$B$69),0))</f>
        <v>180500</v>
      </c>
    </row>
    <row r="614" spans="1:24" s="200" customFormat="1" x14ac:dyDescent="0.2">
      <c r="A614" s="117" t="s">
        <v>46</v>
      </c>
      <c r="B614" s="117">
        <v>10</v>
      </c>
      <c r="C614" s="47" cm="1">
        <f t="array" ref="C614">IF($I$2="Открытый тариф",
INDEX(GRID!$B$34:$BI$44,MATCH(C$7,GRID!$A$34:$A$44,0),MATCH(1,($U$2=GRID!$B$31:$BI$31)*(КАЛЕНДАРЬ!$BL13=GRID!$B$33:$BI$33), 0)),
ROUNDUP(INDEX(GRID!$B$34:$BI$44,MATCH(C$7,GRID!$A$34:$A$44,0),MATCH(1,($U$2=GRID!$B$31:$BI$31)*(КАЛЕНДАРЬ!$BL13=GRID!$B$33:$BI$33),0))*(1-GRID!$B$69),0))</f>
        <v>26400</v>
      </c>
      <c r="D614" s="47" cm="1">
        <f t="array" ref="D614">IF($I$2="Открытый тариф",
INDEX(GRID!$B$47:$BI$57,MATCH(C$7,GRID!$A$47:$A$57,0),MATCH(1,($U$2=GRID!$B$31:$BI$31)*(КАЛЕНДАРЬ!$BL13=GRID!$B$33:$BI$33), 0)),
ROUNDUP(INDEX(GRID!$B$47:$BI$57,MATCH(C$7,GRID!$A$47:$A$57,0),MATCH(1,($U$2=GRID!$B$31:$BI$31)*(КАЛЕНДАРЬ!$BL13=GRID!$B$33:$BI$33),0))*(1-GRID!$B$69),0))</f>
        <v>29000</v>
      </c>
      <c r="E614" s="47" cm="1">
        <f t="array" ref="E614">IF($I$2="Открытый тариф",
INDEX(GRID!$B$34:$BI$44,MATCH(E$7,GRID!$A$34:$A$44,0),MATCH(1,($U$2=GRID!$B$31:$BI$31)*(КАЛЕНДАРЬ!$BL13=GRID!$B$33:$BI$33), 0)),
ROUNDUP(INDEX(GRID!$B$34:$BI$44,MATCH(E$7,GRID!$A$34:$A$44,0),MATCH(1,($U$2=GRID!$B$31:$BI$31)*(КАЛЕНДАРЬ!$BL13=GRID!$B$33:$BI$33),0))*(1-GRID!$B$69),0))</f>
        <v>28400</v>
      </c>
      <c r="F614" s="47" cm="1">
        <f t="array" ref="F614">IF($I$2="Открытый тариф",
INDEX(GRID!$B$47:$BI$57,MATCH(E$7,GRID!$A$47:$A$57,0),MATCH(1,($U$2=GRID!$B$31:$BI$31)*(КАЛЕНДАРЬ!$BL13=GRID!$B$33:$BI$33), 0)),
ROUNDUP(INDEX(GRID!$B$47:$BI$57,MATCH(E$7,GRID!$A$47:$A$57,0),MATCH(1,($U$2=GRID!$B$31:$BI$31)*(КАЛЕНДАРЬ!$BL13=GRID!$B$33:$BI$33),0))*(1-GRID!$B$69),0))</f>
        <v>31000</v>
      </c>
      <c r="G614" s="47" cm="1">
        <f t="array" ref="G614">IF($I$2="Открытый тариф",
INDEX(GRID!$B$34:$BI$44,MATCH(G$7,GRID!$A$34:$A$44,0),MATCH(1,($U$2=GRID!$B$31:$BI$31)*(КАЛЕНДАРЬ!$BL13=GRID!$B$33:$BI$33), 0)),
ROUNDUP(INDEX(GRID!$B$34:$BI$44,MATCH(G$7,GRID!$A$34:$A$44,0),MATCH(1,($U$2=GRID!$B$31:$BI$31)*(КАЛЕНДАРЬ!$BL13=GRID!$B$33:$BI$33),0))*(1-GRID!$B$69),0))</f>
        <v>29500</v>
      </c>
      <c r="H614" s="47" cm="1">
        <f t="array" ref="H614">IF($I$2="Открытый тариф",
INDEX(GRID!$B$47:$BI$57,MATCH(G$7,GRID!$A$47:$A$57,0),MATCH(1,($U$2=GRID!$B$31:$BI$31)*(КАЛЕНДАРЬ!$BL13=GRID!$B$33:$BI$33), 0)),
ROUNDUP(INDEX(GRID!$B$47:$BI$57,MATCH(G$7,GRID!$A$47:$A$57,0),MATCH(1,($U$2=GRID!$B$31:$BI$31)*(КАЛЕНДАРЬ!$BL13=GRID!$B$33:$BI$33),0))*(1-GRID!$B$69),0))</f>
        <v>32100</v>
      </c>
      <c r="I614" s="47" cm="1">
        <f t="array" ref="I614">IF($I$2="Открытый тариф",
INDEX(GRID!$B$34:$BI$44,MATCH(I$7,GRID!$A$34:$A$44,0),MATCH(1,($U$2=GRID!$B$31:$BI$31)*(КАЛЕНДАРЬ!$BL13=GRID!$B$33:$BI$33), 0)),
ROUNDUP(INDEX(GRID!$B$34:$BI$44,MATCH(I$7,GRID!$A$34:$A$44,0),MATCH(1,($U$2=GRID!$B$31:$BI$31)*(КАЛЕНДАРЬ!$BL13=GRID!$B$33:$BI$33),0))*(1-GRID!$B$69),0))</f>
        <v>31500</v>
      </c>
      <c r="J614" s="47" cm="1">
        <f t="array" ref="J614">IF($I$2="Открытый тариф",
INDEX(GRID!$B$47:$BI$57,MATCH(I$7,GRID!$A$47:$A$57,0),MATCH(1,($U$2=GRID!$B$31:$BI$31)*(КАЛЕНДАРЬ!$BL13=GRID!$B$33:$BI$33), 0)),
ROUNDUP(INDEX(GRID!$B$47:$BI$57,MATCH(I$7,GRID!$A$47:$A$57,0),MATCH(1,($U$2=GRID!$B$31:$BI$31)*(КАЛЕНДАРЬ!$BL13=GRID!$B$33:$BI$33),0))*(1-GRID!$B$69),0))</f>
        <v>34100</v>
      </c>
      <c r="K614" s="47" cm="1">
        <f t="array" ref="K614">IF($I$2="Открытый тариф",
INDEX(GRID!$B$34:$BI$44,MATCH(K$7,GRID!$A$34:$A$44,0),MATCH(1,($U$2=GRID!$B$31:$BI$31)*(КАЛЕНДАРЬ!$BL13=GRID!$B$33:$BI$33), 0)),
ROUNDUP(INDEX(GRID!$B$34:$BI$44,MATCH(K$7,GRID!$A$34:$A$44,0),MATCH(1,($U$2=GRID!$B$31:$BI$31)*(КАЛЕНДАРЬ!$BL13=GRID!$B$33:$BI$33),0))*(1-GRID!$B$69),0))</f>
        <v>32600</v>
      </c>
      <c r="L614" s="47" cm="1">
        <f t="array" ref="L614">IF($I$2="Открытый тариф",
INDEX(GRID!$B$47:$BI$57,MATCH(K$7,GRID!$A$47:$A$57,0),MATCH(1,($U$2=GRID!$B$31:$BI$31)*(КАЛЕНДАРЬ!$BL13=GRID!$B$33:$BI$33), 0)),
ROUNDUP(INDEX(GRID!$B$47:$BI$57,MATCH(K$7,GRID!$A$47:$A$57,0),MATCH(1,($U$2=GRID!$B$31:$BI$31)*(КАЛЕНДАРЬ!$BL13=GRID!$B$33:$BI$33),0))*(1-GRID!$B$69),0))</f>
        <v>35200</v>
      </c>
      <c r="M614" s="47" cm="1">
        <f t="array" ref="M614">IF($I$2="Открытый тариф",
INDEX(GRID!$B$34:$BI$44,MATCH(M$7,GRID!$A$34:$A$44,0),MATCH(1,($U$2=GRID!$B$31:$BI$31)*(КАЛЕНДАРЬ!$BL13=GRID!$B$33:$BI$33), 0)),
ROUNDUP(INDEX(GRID!$B$34:$BI$44,MATCH(M$7,GRID!$A$34:$A$44,0),MATCH(1,($U$2=GRID!$B$31:$BI$31)*(КАЛЕНДАРЬ!$BL13=GRID!$B$33:$BI$33),0))*(1-GRID!$B$69),0))</f>
        <v>34600</v>
      </c>
      <c r="N614" s="47" cm="1">
        <f t="array" ref="N614">IF($I$2="Открытый тариф",
INDEX(GRID!$B$47:$BI$57,MATCH(M$7,GRID!$A$47:$A$57,0),MATCH(1,($U$2=GRID!$B$31:$BI$31)*(КАЛЕНДАРЬ!$BL13=GRID!$B$33:$BI$33), 0)),
ROUNDUP(INDEX(GRID!$B$47:$BI$57,MATCH(M$7,GRID!$A$47:$A$57,0),MATCH(1,($U$2=GRID!$B$31:$BI$31)*(КАЛЕНДАРЬ!$BL13=GRID!$B$33:$BI$33),0))*(1-GRID!$B$69),0))</f>
        <v>37200</v>
      </c>
      <c r="O614" s="47" cm="1">
        <f t="array" ref="O614">IF($I$2="Открытый тариф",
INDEX(GRID!$B$34:$BI$44,MATCH(O$7,GRID!$A$34:$A$44,0),MATCH(1,($U$2=GRID!$B$31:$BI$31)*(КАЛЕНДАРЬ!$BL13=GRID!$B$33:$BI$33), 0)),
ROUNDUP(INDEX(GRID!$B$34:$BI$44,MATCH(O$7,GRID!$A$34:$A$44,0),MATCH(1,($U$2=GRID!$B$31:$BI$31)*(КАЛЕНДАРЬ!$BL13=GRID!$B$33:$BI$33),0))*(1-GRID!$B$69),0))</f>
        <v>42200</v>
      </c>
      <c r="P614" s="47" cm="1">
        <f t="array" ref="P614">IF($I$2="Открытый тариф",
INDEX(GRID!$B$47:$BI$57,MATCH(O$7,GRID!$A$47:$A$57,0),MATCH(1,($U$2=GRID!$B$31:$BI$31)*(КАЛЕНДАРЬ!$BL13=GRID!$B$33:$BI$33), 0)),
ROUNDUP(INDEX(GRID!$B$47:$BI$57,MATCH(O$7,GRID!$A$47:$A$57,0),MATCH(1,($U$2=GRID!$B$31:$BI$31)*(КАЛЕНДАРЬ!$BL13=GRID!$B$33:$BI$33),0))*(1-GRID!$B$69),0))</f>
        <v>44800</v>
      </c>
      <c r="Q614" s="47" cm="1">
        <f t="array" ref="Q614">IF($I$2="Открытый тариф",
INDEX(GRID!$B$34:$BI$44,MATCH(Q$7,GRID!$A$34:$A$44,0),MATCH(1,($U$2=GRID!$B$31:$BI$31)*(КАЛЕНДАРЬ!$BL13=GRID!$B$33:$BI$33), 0)),
ROUNDUP(INDEX(GRID!$B$34:$BI$44,MATCH(Q$7,GRID!$A$34:$A$44,0),MATCH(1,($U$2=GRID!$B$31:$BI$31)*(КАЛЕНДАРЬ!$BL13=GRID!$B$33:$BI$33),0))*(1-GRID!$B$69),0))</f>
        <v>44400</v>
      </c>
      <c r="R614" s="47" cm="1">
        <f t="array" ref="R614">IF($I$2="Открытый тариф",
INDEX(GRID!$B$47:$BI$57,MATCH(Q$7,GRID!$A$47:$A$57,0),MATCH(1,($U$2=GRID!$B$31:$BI$31)*(КАЛЕНДАРЬ!$BL13=GRID!$B$33:$BI$33), 0)),
ROUNDUP(INDEX(GRID!$B$47:$BI$57,MATCH(Q$7,GRID!$A$47:$A$57,0),MATCH(1,($U$2=GRID!$B$31:$BI$31)*(КАЛЕНДАРЬ!$BL13=GRID!$B$33:$BI$33),0))*(1-GRID!$B$69),0))</f>
        <v>47000</v>
      </c>
      <c r="S614" s="47" cm="1">
        <f t="array" ref="S614">IF($I$2="Открытый тариф",
INDEX(GRID!$B$34:$BI$44,MATCH(S$7,GRID!$A$34:$A$44,0),MATCH(1,($U$2=GRID!$B$31:$BI$31)*(КАЛЕНДАРЬ!$BL13=GRID!$B$33:$BI$33), 0)),
ROUNDUP(INDEX(GRID!$B$34:$BI$44,MATCH(S$7,GRID!$A$34:$A$44,0),MATCH(1,($U$2=GRID!$B$31:$BI$31)*(КАЛЕНДАРЬ!$BL13=GRID!$B$33:$BI$33),0))*(1-GRID!$B$69),0))</f>
        <v>48200</v>
      </c>
      <c r="T614" s="47" cm="1">
        <f t="array" ref="T614">IF($I$2="Открытый тариф",
INDEX(GRID!$B$47:$BI$57,MATCH(S$7,GRID!$A$47:$A$57,0),MATCH(1,($U$2=GRID!$B$31:$BI$31)*(КАЛЕНДАРЬ!$BL13=GRID!$B$33:$BI$33), 0)),
ROUNDUP(INDEX(GRID!$B$47:$BI$57,MATCH(S$7,GRID!$A$47:$A$57,0),MATCH(1,($U$2=GRID!$B$31:$BI$31)*(КАЛЕНДАРЬ!$BL13=GRID!$B$33:$BI$33),0))*(1-GRID!$B$69),0))</f>
        <v>50800</v>
      </c>
      <c r="U614" s="47" cm="1">
        <f t="array" ref="U614">IF($I$2="Открытый тариф",
INDEX(GRID!$B$34:$BI$44,MATCH(U$7,GRID!$A$34:$A$44,0),MATCH(1,($U$2=GRID!$B$31:$BI$31)*(КАЛЕНДАРЬ!$BL13=GRID!$B$33:$BI$33), 0)),
ROUNDUP(INDEX(GRID!$B$34:$BI$44,MATCH(U$7,GRID!$A$34:$A$44,0),MATCH(1,($U$2=GRID!$B$31:$BI$31)*(КАЛЕНДАРЬ!$BL13=GRID!$B$33:$BI$33),0))*(1-GRID!$B$69),0))</f>
        <v>54700</v>
      </c>
      <c r="V614" s="47" cm="1">
        <f t="array" ref="V614">IF($I$2="Открытый тариф",
INDEX(GRID!$B$47:$BI$57,MATCH(U$7,GRID!$A$47:$A$57,0),MATCH(1,($U$2=GRID!$B$31:$BI$31)*(КАЛЕНДАРЬ!$BL13=GRID!$B$33:$BI$33), 0)),
ROUNDUP(INDEX(GRID!$B$47:$BI$57,MATCH(U$7,GRID!$A$47:$A$57,0),MATCH(1,($U$2=GRID!$B$31:$BI$31)*(КАЛЕНДАРЬ!$BL13=GRID!$B$33:$BI$33),0))*(1-GRID!$B$69),0))</f>
        <v>57300</v>
      </c>
      <c r="W614" s="47" cm="1">
        <f t="array" ref="W614">IF($I$2="Открытый тариф",
INDEX(GRID!$B$34:$BI$44,MATCH(W$7,GRID!$A$34:$A$44,0),MATCH(1,($U$2=GRID!$B$31:$BI$31)*(КАЛЕНДАРЬ!$BL13=GRID!$B$33:$BI$33), 0)),
ROUNDUP(INDEX(GRID!$B$34:$BI$44,MATCH(W$7,GRID!$A$34:$A$44,0),MATCH(1,($U$2=GRID!$B$31:$BI$31)*(КАЛЕНДАРЬ!$BL13=GRID!$B$33:$BI$33),0))*(1-GRID!$B$69),0))</f>
        <v>177900</v>
      </c>
      <c r="X614" s="47" cm="1">
        <f t="array" ref="X614">IF($I$2="Открытый тариф",
INDEX(GRID!$B$47:$BI$57,MATCH(W$7,GRID!$A$47:$A$57,0),MATCH(1,($U$2=GRID!$B$31:$BI$31)*(КАЛЕНДАРЬ!$BL13=GRID!$B$33:$BI$33), 0)),
ROUNDUP(INDEX(GRID!$B$47:$BI$57,MATCH(W$7,GRID!$A$47:$A$57,0),MATCH(1,($U$2=GRID!$B$31:$BI$31)*(КАЛЕНДАРЬ!$BL13=GRID!$B$33:$BI$33),0))*(1-GRID!$B$69),0))</f>
        <v>180500</v>
      </c>
    </row>
    <row r="615" spans="1:24" s="200" customFormat="1" x14ac:dyDescent="0.2">
      <c r="A615" s="117" t="s">
        <v>47</v>
      </c>
      <c r="B615" s="117">
        <v>11</v>
      </c>
      <c r="C615" s="47" cm="1">
        <f t="array" ref="C615">IF($I$2="Открытый тариф",
INDEX(GRID!$B$34:$BI$44,MATCH(C$7,GRID!$A$34:$A$44,0),MATCH(1,($U$2=GRID!$B$31:$BI$31)*(КАЛЕНДАРЬ!$BL14=GRID!$B$33:$BI$33), 0)),
ROUNDUP(INDEX(GRID!$B$34:$BI$44,MATCH(C$7,GRID!$A$34:$A$44,0),MATCH(1,($U$2=GRID!$B$31:$BI$31)*(КАЛЕНДАРЬ!$BL14=GRID!$B$33:$BI$33),0))*(1-GRID!$B$69),0))</f>
        <v>25200</v>
      </c>
      <c r="D615" s="47" cm="1">
        <f t="array" ref="D615">IF($I$2="Открытый тариф",
INDEX(GRID!$B$47:$BI$57,MATCH(C$7,GRID!$A$47:$A$57,0),MATCH(1,($U$2=GRID!$B$31:$BI$31)*(КАЛЕНДАРЬ!$BL14=GRID!$B$33:$BI$33), 0)),
ROUNDUP(INDEX(GRID!$B$47:$BI$57,MATCH(C$7,GRID!$A$47:$A$57,0),MATCH(1,($U$2=GRID!$B$31:$BI$31)*(КАЛЕНДАРЬ!$BL14=GRID!$B$33:$BI$33),0))*(1-GRID!$B$69),0))</f>
        <v>27800</v>
      </c>
      <c r="E615" s="47" cm="1">
        <f t="array" ref="E615">IF($I$2="Открытый тариф",
INDEX(GRID!$B$34:$BI$44,MATCH(E$7,GRID!$A$34:$A$44,0),MATCH(1,($U$2=GRID!$B$31:$BI$31)*(КАЛЕНДАРЬ!$BL14=GRID!$B$33:$BI$33), 0)),
ROUNDUP(INDEX(GRID!$B$34:$BI$44,MATCH(E$7,GRID!$A$34:$A$44,0),MATCH(1,($U$2=GRID!$B$31:$BI$31)*(КАЛЕНДАРЬ!$BL14=GRID!$B$33:$BI$33),0))*(1-GRID!$B$69),0))</f>
        <v>27200</v>
      </c>
      <c r="F615" s="47" cm="1">
        <f t="array" ref="F615">IF($I$2="Открытый тариф",
INDEX(GRID!$B$47:$BI$57,MATCH(E$7,GRID!$A$47:$A$57,0),MATCH(1,($U$2=GRID!$B$31:$BI$31)*(КАЛЕНДАРЬ!$BL14=GRID!$B$33:$BI$33), 0)),
ROUNDUP(INDEX(GRID!$B$47:$BI$57,MATCH(E$7,GRID!$A$47:$A$57,0),MATCH(1,($U$2=GRID!$B$31:$BI$31)*(КАЛЕНДАРЬ!$BL14=GRID!$B$33:$BI$33),0))*(1-GRID!$B$69),0))</f>
        <v>29800</v>
      </c>
      <c r="G615" s="47" cm="1">
        <f t="array" ref="G615">IF($I$2="Открытый тариф",
INDEX(GRID!$B$34:$BI$44,MATCH(G$7,GRID!$A$34:$A$44,0),MATCH(1,($U$2=GRID!$B$31:$BI$31)*(КАЛЕНДАРЬ!$BL14=GRID!$B$33:$BI$33), 0)),
ROUNDUP(INDEX(GRID!$B$34:$BI$44,MATCH(G$7,GRID!$A$34:$A$44,0),MATCH(1,($U$2=GRID!$B$31:$BI$31)*(КАЛЕНДАРЬ!$BL14=GRID!$B$33:$BI$33),0))*(1-GRID!$B$69),0))</f>
        <v>28300</v>
      </c>
      <c r="H615" s="47" cm="1">
        <f t="array" ref="H615">IF($I$2="Открытый тариф",
INDEX(GRID!$B$47:$BI$57,MATCH(G$7,GRID!$A$47:$A$57,0),MATCH(1,($U$2=GRID!$B$31:$BI$31)*(КАЛЕНДАРЬ!$BL14=GRID!$B$33:$BI$33), 0)),
ROUNDUP(INDEX(GRID!$B$47:$BI$57,MATCH(G$7,GRID!$A$47:$A$57,0),MATCH(1,($U$2=GRID!$B$31:$BI$31)*(КАЛЕНДАРЬ!$BL14=GRID!$B$33:$BI$33),0))*(1-GRID!$B$69),0))</f>
        <v>30900</v>
      </c>
      <c r="I615" s="47" cm="1">
        <f t="array" ref="I615">IF($I$2="Открытый тариф",
INDEX(GRID!$B$34:$BI$44,MATCH(I$7,GRID!$A$34:$A$44,0),MATCH(1,($U$2=GRID!$B$31:$BI$31)*(КАЛЕНДАРЬ!$BL14=GRID!$B$33:$BI$33), 0)),
ROUNDUP(INDEX(GRID!$B$34:$BI$44,MATCH(I$7,GRID!$A$34:$A$44,0),MATCH(1,($U$2=GRID!$B$31:$BI$31)*(КАЛЕНДАРЬ!$BL14=GRID!$B$33:$BI$33),0))*(1-GRID!$B$69),0))</f>
        <v>30300</v>
      </c>
      <c r="J615" s="47" cm="1">
        <f t="array" ref="J615">IF($I$2="Открытый тариф",
INDEX(GRID!$B$47:$BI$57,MATCH(I$7,GRID!$A$47:$A$57,0),MATCH(1,($U$2=GRID!$B$31:$BI$31)*(КАЛЕНДАРЬ!$BL14=GRID!$B$33:$BI$33), 0)),
ROUNDUP(INDEX(GRID!$B$47:$BI$57,MATCH(I$7,GRID!$A$47:$A$57,0),MATCH(1,($U$2=GRID!$B$31:$BI$31)*(КАЛЕНДАРЬ!$BL14=GRID!$B$33:$BI$33),0))*(1-GRID!$B$69),0))</f>
        <v>32900</v>
      </c>
      <c r="K615" s="47" cm="1">
        <f t="array" ref="K615">IF($I$2="Открытый тариф",
INDEX(GRID!$B$34:$BI$44,MATCH(K$7,GRID!$A$34:$A$44,0),MATCH(1,($U$2=GRID!$B$31:$BI$31)*(КАЛЕНДАРЬ!$BL14=GRID!$B$33:$BI$33), 0)),
ROUNDUP(INDEX(GRID!$B$34:$BI$44,MATCH(K$7,GRID!$A$34:$A$44,0),MATCH(1,($U$2=GRID!$B$31:$BI$31)*(КАЛЕНДАРЬ!$BL14=GRID!$B$33:$BI$33),0))*(1-GRID!$B$69),0))</f>
        <v>31400</v>
      </c>
      <c r="L615" s="47" cm="1">
        <f t="array" ref="L615">IF($I$2="Открытый тариф",
INDEX(GRID!$B$47:$BI$57,MATCH(K$7,GRID!$A$47:$A$57,0),MATCH(1,($U$2=GRID!$B$31:$BI$31)*(КАЛЕНДАРЬ!$BL14=GRID!$B$33:$BI$33), 0)),
ROUNDUP(INDEX(GRID!$B$47:$BI$57,MATCH(K$7,GRID!$A$47:$A$57,0),MATCH(1,($U$2=GRID!$B$31:$BI$31)*(КАЛЕНДАРЬ!$BL14=GRID!$B$33:$BI$33),0))*(1-GRID!$B$69),0))</f>
        <v>34000</v>
      </c>
      <c r="M615" s="47" cm="1">
        <f t="array" ref="M615">IF($I$2="Открытый тариф",
INDEX(GRID!$B$34:$BI$44,MATCH(M$7,GRID!$A$34:$A$44,0),MATCH(1,($U$2=GRID!$B$31:$BI$31)*(КАЛЕНДАРЬ!$BL14=GRID!$B$33:$BI$33), 0)),
ROUNDUP(INDEX(GRID!$B$34:$BI$44,MATCH(M$7,GRID!$A$34:$A$44,0),MATCH(1,($U$2=GRID!$B$31:$BI$31)*(КАЛЕНДАРЬ!$BL14=GRID!$B$33:$BI$33),0))*(1-GRID!$B$69),0))</f>
        <v>33400</v>
      </c>
      <c r="N615" s="47" cm="1">
        <f t="array" ref="N615">IF($I$2="Открытый тариф",
INDEX(GRID!$B$47:$BI$57,MATCH(M$7,GRID!$A$47:$A$57,0),MATCH(1,($U$2=GRID!$B$31:$BI$31)*(КАЛЕНДАРЬ!$BL14=GRID!$B$33:$BI$33), 0)),
ROUNDUP(INDEX(GRID!$B$47:$BI$57,MATCH(M$7,GRID!$A$47:$A$57,0),MATCH(1,($U$2=GRID!$B$31:$BI$31)*(КАЛЕНДАРЬ!$BL14=GRID!$B$33:$BI$33),0))*(1-GRID!$B$69),0))</f>
        <v>36000</v>
      </c>
      <c r="O615" s="47" cm="1">
        <f t="array" ref="O615">IF($I$2="Открытый тариф",
INDEX(GRID!$B$34:$BI$44,MATCH(O$7,GRID!$A$34:$A$44,0),MATCH(1,($U$2=GRID!$B$31:$BI$31)*(КАЛЕНДАРЬ!$BL14=GRID!$B$33:$BI$33), 0)),
ROUNDUP(INDEX(GRID!$B$34:$BI$44,MATCH(O$7,GRID!$A$34:$A$44,0),MATCH(1,($U$2=GRID!$B$31:$BI$31)*(КАЛЕНДАРЬ!$BL14=GRID!$B$33:$BI$33),0))*(1-GRID!$B$69),0))</f>
        <v>40900</v>
      </c>
      <c r="P615" s="47" cm="1">
        <f t="array" ref="P615">IF($I$2="Открытый тариф",
INDEX(GRID!$B$47:$BI$57,MATCH(O$7,GRID!$A$47:$A$57,0),MATCH(1,($U$2=GRID!$B$31:$BI$31)*(КАЛЕНДАРЬ!$BL14=GRID!$B$33:$BI$33), 0)),
ROUNDUP(INDEX(GRID!$B$47:$BI$57,MATCH(O$7,GRID!$A$47:$A$57,0),MATCH(1,($U$2=GRID!$B$31:$BI$31)*(КАЛЕНДАРЬ!$BL14=GRID!$B$33:$BI$33),0))*(1-GRID!$B$69),0))</f>
        <v>43500</v>
      </c>
      <c r="Q615" s="47" cm="1">
        <f t="array" ref="Q615">IF($I$2="Открытый тариф",
INDEX(GRID!$B$34:$BI$44,MATCH(Q$7,GRID!$A$34:$A$44,0),MATCH(1,($U$2=GRID!$B$31:$BI$31)*(КАЛЕНДАРЬ!$BL14=GRID!$B$33:$BI$33), 0)),
ROUNDUP(INDEX(GRID!$B$34:$BI$44,MATCH(Q$7,GRID!$A$34:$A$44,0),MATCH(1,($U$2=GRID!$B$31:$BI$31)*(КАЛЕНДАРЬ!$BL14=GRID!$B$33:$BI$33),0))*(1-GRID!$B$69),0))</f>
        <v>43100</v>
      </c>
      <c r="R615" s="47" cm="1">
        <f t="array" ref="R615">IF($I$2="Открытый тариф",
INDEX(GRID!$B$47:$BI$57,MATCH(Q$7,GRID!$A$47:$A$57,0),MATCH(1,($U$2=GRID!$B$31:$BI$31)*(КАЛЕНДАРЬ!$BL14=GRID!$B$33:$BI$33), 0)),
ROUNDUP(INDEX(GRID!$B$47:$BI$57,MATCH(Q$7,GRID!$A$47:$A$57,0),MATCH(1,($U$2=GRID!$B$31:$BI$31)*(КАЛЕНДАРЬ!$BL14=GRID!$B$33:$BI$33),0))*(1-GRID!$B$69),0))</f>
        <v>45700</v>
      </c>
      <c r="S615" s="47" cm="1">
        <f t="array" ref="S615">IF($I$2="Открытый тариф",
INDEX(GRID!$B$34:$BI$44,MATCH(S$7,GRID!$A$34:$A$44,0),MATCH(1,($U$2=GRID!$B$31:$BI$31)*(КАЛЕНДАРЬ!$BL14=GRID!$B$33:$BI$33), 0)),
ROUNDUP(INDEX(GRID!$B$34:$BI$44,MATCH(S$7,GRID!$A$34:$A$44,0),MATCH(1,($U$2=GRID!$B$31:$BI$31)*(КАЛЕНДАРЬ!$BL14=GRID!$B$33:$BI$33),0))*(1-GRID!$B$69),0))</f>
        <v>46900</v>
      </c>
      <c r="T615" s="47" cm="1">
        <f t="array" ref="T615">IF($I$2="Открытый тариф",
INDEX(GRID!$B$47:$BI$57,MATCH(S$7,GRID!$A$47:$A$57,0),MATCH(1,($U$2=GRID!$B$31:$BI$31)*(КАЛЕНДАРЬ!$BL14=GRID!$B$33:$BI$33), 0)),
ROUNDUP(INDEX(GRID!$B$47:$BI$57,MATCH(S$7,GRID!$A$47:$A$57,0),MATCH(1,($U$2=GRID!$B$31:$BI$31)*(КАЛЕНДАРЬ!$BL14=GRID!$B$33:$BI$33),0))*(1-GRID!$B$69),0))</f>
        <v>49500</v>
      </c>
      <c r="U615" s="47" cm="1">
        <f t="array" ref="U615">IF($I$2="Открытый тариф",
INDEX(GRID!$B$34:$BI$44,MATCH(U$7,GRID!$A$34:$A$44,0),MATCH(1,($U$2=GRID!$B$31:$BI$31)*(КАЛЕНДАРЬ!$BL14=GRID!$B$33:$BI$33), 0)),
ROUNDUP(INDEX(GRID!$B$34:$BI$44,MATCH(U$7,GRID!$A$34:$A$44,0),MATCH(1,($U$2=GRID!$B$31:$BI$31)*(КАЛЕНДАРЬ!$BL14=GRID!$B$33:$BI$33),0))*(1-GRID!$B$69),0))</f>
        <v>53300</v>
      </c>
      <c r="V615" s="47" cm="1">
        <f t="array" ref="V615">IF($I$2="Открытый тариф",
INDEX(GRID!$B$47:$BI$57,MATCH(U$7,GRID!$A$47:$A$57,0),MATCH(1,($U$2=GRID!$B$31:$BI$31)*(КАЛЕНДАРЬ!$BL14=GRID!$B$33:$BI$33), 0)),
ROUNDUP(INDEX(GRID!$B$47:$BI$57,MATCH(U$7,GRID!$A$47:$A$57,0),MATCH(1,($U$2=GRID!$B$31:$BI$31)*(КАЛЕНДАРЬ!$BL14=GRID!$B$33:$BI$33),0))*(1-GRID!$B$69),0))</f>
        <v>55900</v>
      </c>
      <c r="W615" s="47" cm="1">
        <f t="array" ref="W615">IF($I$2="Открытый тариф",
INDEX(GRID!$B$34:$BI$44,MATCH(W$7,GRID!$A$34:$A$44,0),MATCH(1,($U$2=GRID!$B$31:$BI$31)*(КАЛЕНДАРЬ!$BL14=GRID!$B$33:$BI$33), 0)),
ROUNDUP(INDEX(GRID!$B$34:$BI$44,MATCH(W$7,GRID!$A$34:$A$44,0),MATCH(1,($U$2=GRID!$B$31:$BI$31)*(КАЛЕНДАРЬ!$BL14=GRID!$B$33:$BI$33),0))*(1-GRID!$B$69),0))</f>
        <v>167800</v>
      </c>
      <c r="X615" s="47" cm="1">
        <f t="array" ref="X615">IF($I$2="Открытый тариф",
INDEX(GRID!$B$47:$BI$57,MATCH(W$7,GRID!$A$47:$A$57,0),MATCH(1,($U$2=GRID!$B$31:$BI$31)*(КАЛЕНДАРЬ!$BL14=GRID!$B$33:$BI$33), 0)),
ROUNDUP(INDEX(GRID!$B$47:$BI$57,MATCH(W$7,GRID!$A$47:$A$57,0),MATCH(1,($U$2=GRID!$B$31:$BI$31)*(КАЛЕНДАРЬ!$BL14=GRID!$B$33:$BI$33),0))*(1-GRID!$B$69),0))</f>
        <v>170400</v>
      </c>
    </row>
    <row r="616" spans="1:24" s="200" customFormat="1" x14ac:dyDescent="0.2">
      <c r="A616" s="117" t="s">
        <v>48</v>
      </c>
      <c r="B616" s="117">
        <v>12</v>
      </c>
      <c r="C616" s="47" cm="1">
        <f t="array" ref="C616">IF($I$2="Открытый тариф",
INDEX(GRID!$B$34:$BI$44,MATCH(C$7,GRID!$A$34:$A$44,0),MATCH(1,($U$2=GRID!$B$31:$BI$31)*(КАЛЕНДАРЬ!$BL15=GRID!$B$33:$BI$33), 0)),
ROUNDUP(INDEX(GRID!$B$34:$BI$44,MATCH(C$7,GRID!$A$34:$A$44,0),MATCH(1,($U$2=GRID!$B$31:$BI$31)*(КАЛЕНДАРЬ!$BL15=GRID!$B$33:$BI$33),0))*(1-GRID!$B$69),0))</f>
        <v>25200</v>
      </c>
      <c r="D616" s="47" cm="1">
        <f t="array" ref="D616">IF($I$2="Открытый тариф",
INDEX(GRID!$B$47:$BI$57,MATCH(C$7,GRID!$A$47:$A$57,0),MATCH(1,($U$2=GRID!$B$31:$BI$31)*(КАЛЕНДАРЬ!$BL15=GRID!$B$33:$BI$33), 0)),
ROUNDUP(INDEX(GRID!$B$47:$BI$57,MATCH(C$7,GRID!$A$47:$A$57,0),MATCH(1,($U$2=GRID!$B$31:$BI$31)*(КАЛЕНДАРЬ!$BL15=GRID!$B$33:$BI$33),0))*(1-GRID!$B$69),0))</f>
        <v>27800</v>
      </c>
      <c r="E616" s="47" cm="1">
        <f t="array" ref="E616">IF($I$2="Открытый тариф",
INDEX(GRID!$B$34:$BI$44,MATCH(E$7,GRID!$A$34:$A$44,0),MATCH(1,($U$2=GRID!$B$31:$BI$31)*(КАЛЕНДАРЬ!$BL15=GRID!$B$33:$BI$33), 0)),
ROUNDUP(INDEX(GRID!$B$34:$BI$44,MATCH(E$7,GRID!$A$34:$A$44,0),MATCH(1,($U$2=GRID!$B$31:$BI$31)*(КАЛЕНДАРЬ!$BL15=GRID!$B$33:$BI$33),0))*(1-GRID!$B$69),0))</f>
        <v>27200</v>
      </c>
      <c r="F616" s="47" cm="1">
        <f t="array" ref="F616">IF($I$2="Открытый тариф",
INDEX(GRID!$B$47:$BI$57,MATCH(E$7,GRID!$A$47:$A$57,0),MATCH(1,($U$2=GRID!$B$31:$BI$31)*(КАЛЕНДАРЬ!$BL15=GRID!$B$33:$BI$33), 0)),
ROUNDUP(INDEX(GRID!$B$47:$BI$57,MATCH(E$7,GRID!$A$47:$A$57,0),MATCH(1,($U$2=GRID!$B$31:$BI$31)*(КАЛЕНДАРЬ!$BL15=GRID!$B$33:$BI$33),0))*(1-GRID!$B$69),0))</f>
        <v>29800</v>
      </c>
      <c r="G616" s="47" cm="1">
        <f t="array" ref="G616">IF($I$2="Открытый тариф",
INDEX(GRID!$B$34:$BI$44,MATCH(G$7,GRID!$A$34:$A$44,0),MATCH(1,($U$2=GRID!$B$31:$BI$31)*(КАЛЕНДАРЬ!$BL15=GRID!$B$33:$BI$33), 0)),
ROUNDUP(INDEX(GRID!$B$34:$BI$44,MATCH(G$7,GRID!$A$34:$A$44,0),MATCH(1,($U$2=GRID!$B$31:$BI$31)*(КАЛЕНДАРЬ!$BL15=GRID!$B$33:$BI$33),0))*(1-GRID!$B$69),0))</f>
        <v>28300</v>
      </c>
      <c r="H616" s="47" cm="1">
        <f t="array" ref="H616">IF($I$2="Открытый тариф",
INDEX(GRID!$B$47:$BI$57,MATCH(G$7,GRID!$A$47:$A$57,0),MATCH(1,($U$2=GRID!$B$31:$BI$31)*(КАЛЕНДАРЬ!$BL15=GRID!$B$33:$BI$33), 0)),
ROUNDUP(INDEX(GRID!$B$47:$BI$57,MATCH(G$7,GRID!$A$47:$A$57,0),MATCH(1,($U$2=GRID!$B$31:$BI$31)*(КАЛЕНДАРЬ!$BL15=GRID!$B$33:$BI$33),0))*(1-GRID!$B$69),0))</f>
        <v>30900</v>
      </c>
      <c r="I616" s="47" cm="1">
        <f t="array" ref="I616">IF($I$2="Открытый тариф",
INDEX(GRID!$B$34:$BI$44,MATCH(I$7,GRID!$A$34:$A$44,0),MATCH(1,($U$2=GRID!$B$31:$BI$31)*(КАЛЕНДАРЬ!$BL15=GRID!$B$33:$BI$33), 0)),
ROUNDUP(INDEX(GRID!$B$34:$BI$44,MATCH(I$7,GRID!$A$34:$A$44,0),MATCH(1,($U$2=GRID!$B$31:$BI$31)*(КАЛЕНДАРЬ!$BL15=GRID!$B$33:$BI$33),0))*(1-GRID!$B$69),0))</f>
        <v>30300</v>
      </c>
      <c r="J616" s="47" cm="1">
        <f t="array" ref="J616">IF($I$2="Открытый тариф",
INDEX(GRID!$B$47:$BI$57,MATCH(I$7,GRID!$A$47:$A$57,0),MATCH(1,($U$2=GRID!$B$31:$BI$31)*(КАЛЕНДАРЬ!$BL15=GRID!$B$33:$BI$33), 0)),
ROUNDUP(INDEX(GRID!$B$47:$BI$57,MATCH(I$7,GRID!$A$47:$A$57,0),MATCH(1,($U$2=GRID!$B$31:$BI$31)*(КАЛЕНДАРЬ!$BL15=GRID!$B$33:$BI$33),0))*(1-GRID!$B$69),0))</f>
        <v>32900</v>
      </c>
      <c r="K616" s="47" cm="1">
        <f t="array" ref="K616">IF($I$2="Открытый тариф",
INDEX(GRID!$B$34:$BI$44,MATCH(K$7,GRID!$A$34:$A$44,0),MATCH(1,($U$2=GRID!$B$31:$BI$31)*(КАЛЕНДАРЬ!$BL15=GRID!$B$33:$BI$33), 0)),
ROUNDUP(INDEX(GRID!$B$34:$BI$44,MATCH(K$7,GRID!$A$34:$A$44,0),MATCH(1,($U$2=GRID!$B$31:$BI$31)*(КАЛЕНДАРЬ!$BL15=GRID!$B$33:$BI$33),0))*(1-GRID!$B$69),0))</f>
        <v>31400</v>
      </c>
      <c r="L616" s="47" cm="1">
        <f t="array" ref="L616">IF($I$2="Открытый тариф",
INDEX(GRID!$B$47:$BI$57,MATCH(K$7,GRID!$A$47:$A$57,0),MATCH(1,($U$2=GRID!$B$31:$BI$31)*(КАЛЕНДАРЬ!$BL15=GRID!$B$33:$BI$33), 0)),
ROUNDUP(INDEX(GRID!$B$47:$BI$57,MATCH(K$7,GRID!$A$47:$A$57,0),MATCH(1,($U$2=GRID!$B$31:$BI$31)*(КАЛЕНДАРЬ!$BL15=GRID!$B$33:$BI$33),0))*(1-GRID!$B$69),0))</f>
        <v>34000</v>
      </c>
      <c r="M616" s="47" cm="1">
        <f t="array" ref="M616">IF($I$2="Открытый тариф",
INDEX(GRID!$B$34:$BI$44,MATCH(M$7,GRID!$A$34:$A$44,0),MATCH(1,($U$2=GRID!$B$31:$BI$31)*(КАЛЕНДАРЬ!$BL15=GRID!$B$33:$BI$33), 0)),
ROUNDUP(INDEX(GRID!$B$34:$BI$44,MATCH(M$7,GRID!$A$34:$A$44,0),MATCH(1,($U$2=GRID!$B$31:$BI$31)*(КАЛЕНДАРЬ!$BL15=GRID!$B$33:$BI$33),0))*(1-GRID!$B$69),0))</f>
        <v>33400</v>
      </c>
      <c r="N616" s="47" cm="1">
        <f t="array" ref="N616">IF($I$2="Открытый тариф",
INDEX(GRID!$B$47:$BI$57,MATCH(M$7,GRID!$A$47:$A$57,0),MATCH(1,($U$2=GRID!$B$31:$BI$31)*(КАЛЕНДАРЬ!$BL15=GRID!$B$33:$BI$33), 0)),
ROUNDUP(INDEX(GRID!$B$47:$BI$57,MATCH(M$7,GRID!$A$47:$A$57,0),MATCH(1,($U$2=GRID!$B$31:$BI$31)*(КАЛЕНДАРЬ!$BL15=GRID!$B$33:$BI$33),0))*(1-GRID!$B$69),0))</f>
        <v>36000</v>
      </c>
      <c r="O616" s="47" cm="1">
        <f t="array" ref="O616">IF($I$2="Открытый тариф",
INDEX(GRID!$B$34:$BI$44,MATCH(O$7,GRID!$A$34:$A$44,0),MATCH(1,($U$2=GRID!$B$31:$BI$31)*(КАЛЕНДАРЬ!$BL15=GRID!$B$33:$BI$33), 0)),
ROUNDUP(INDEX(GRID!$B$34:$BI$44,MATCH(O$7,GRID!$A$34:$A$44,0),MATCH(1,($U$2=GRID!$B$31:$BI$31)*(КАЛЕНДАРЬ!$BL15=GRID!$B$33:$BI$33),0))*(1-GRID!$B$69),0))</f>
        <v>40900</v>
      </c>
      <c r="P616" s="47" cm="1">
        <f t="array" ref="P616">IF($I$2="Открытый тариф",
INDEX(GRID!$B$47:$BI$57,MATCH(O$7,GRID!$A$47:$A$57,0),MATCH(1,($U$2=GRID!$B$31:$BI$31)*(КАЛЕНДАРЬ!$BL15=GRID!$B$33:$BI$33), 0)),
ROUNDUP(INDEX(GRID!$B$47:$BI$57,MATCH(O$7,GRID!$A$47:$A$57,0),MATCH(1,($U$2=GRID!$B$31:$BI$31)*(КАЛЕНДАРЬ!$BL15=GRID!$B$33:$BI$33),0))*(1-GRID!$B$69),0))</f>
        <v>43500</v>
      </c>
      <c r="Q616" s="47" cm="1">
        <f t="array" ref="Q616">IF($I$2="Открытый тариф",
INDEX(GRID!$B$34:$BI$44,MATCH(Q$7,GRID!$A$34:$A$44,0),MATCH(1,($U$2=GRID!$B$31:$BI$31)*(КАЛЕНДАРЬ!$BL15=GRID!$B$33:$BI$33), 0)),
ROUNDUP(INDEX(GRID!$B$34:$BI$44,MATCH(Q$7,GRID!$A$34:$A$44,0),MATCH(1,($U$2=GRID!$B$31:$BI$31)*(КАЛЕНДАРЬ!$BL15=GRID!$B$33:$BI$33),0))*(1-GRID!$B$69),0))</f>
        <v>43100</v>
      </c>
      <c r="R616" s="47" cm="1">
        <f t="array" ref="R616">IF($I$2="Открытый тариф",
INDEX(GRID!$B$47:$BI$57,MATCH(Q$7,GRID!$A$47:$A$57,0),MATCH(1,($U$2=GRID!$B$31:$BI$31)*(КАЛЕНДАРЬ!$BL15=GRID!$B$33:$BI$33), 0)),
ROUNDUP(INDEX(GRID!$B$47:$BI$57,MATCH(Q$7,GRID!$A$47:$A$57,0),MATCH(1,($U$2=GRID!$B$31:$BI$31)*(КАЛЕНДАРЬ!$BL15=GRID!$B$33:$BI$33),0))*(1-GRID!$B$69),0))</f>
        <v>45700</v>
      </c>
      <c r="S616" s="47" cm="1">
        <f t="array" ref="S616">IF($I$2="Открытый тариф",
INDEX(GRID!$B$34:$BI$44,MATCH(S$7,GRID!$A$34:$A$44,0),MATCH(1,($U$2=GRID!$B$31:$BI$31)*(КАЛЕНДАРЬ!$BL15=GRID!$B$33:$BI$33), 0)),
ROUNDUP(INDEX(GRID!$B$34:$BI$44,MATCH(S$7,GRID!$A$34:$A$44,0),MATCH(1,($U$2=GRID!$B$31:$BI$31)*(КАЛЕНДАРЬ!$BL15=GRID!$B$33:$BI$33),0))*(1-GRID!$B$69),0))</f>
        <v>46900</v>
      </c>
      <c r="T616" s="47" cm="1">
        <f t="array" ref="T616">IF($I$2="Открытый тариф",
INDEX(GRID!$B$47:$BI$57,MATCH(S$7,GRID!$A$47:$A$57,0),MATCH(1,($U$2=GRID!$B$31:$BI$31)*(КАЛЕНДАРЬ!$BL15=GRID!$B$33:$BI$33), 0)),
ROUNDUP(INDEX(GRID!$B$47:$BI$57,MATCH(S$7,GRID!$A$47:$A$57,0),MATCH(1,($U$2=GRID!$B$31:$BI$31)*(КАЛЕНДАРЬ!$BL15=GRID!$B$33:$BI$33),0))*(1-GRID!$B$69),0))</f>
        <v>49500</v>
      </c>
      <c r="U616" s="47" cm="1">
        <f t="array" ref="U616">IF($I$2="Открытый тариф",
INDEX(GRID!$B$34:$BI$44,MATCH(U$7,GRID!$A$34:$A$44,0),MATCH(1,($U$2=GRID!$B$31:$BI$31)*(КАЛЕНДАРЬ!$BL15=GRID!$B$33:$BI$33), 0)),
ROUNDUP(INDEX(GRID!$B$34:$BI$44,MATCH(U$7,GRID!$A$34:$A$44,0),MATCH(1,($U$2=GRID!$B$31:$BI$31)*(КАЛЕНДАРЬ!$BL15=GRID!$B$33:$BI$33),0))*(1-GRID!$B$69),0))</f>
        <v>53300</v>
      </c>
      <c r="V616" s="47" cm="1">
        <f t="array" ref="V616">IF($I$2="Открытый тариф",
INDEX(GRID!$B$47:$BI$57,MATCH(U$7,GRID!$A$47:$A$57,0),MATCH(1,($U$2=GRID!$B$31:$BI$31)*(КАЛЕНДАРЬ!$BL15=GRID!$B$33:$BI$33), 0)),
ROUNDUP(INDEX(GRID!$B$47:$BI$57,MATCH(U$7,GRID!$A$47:$A$57,0),MATCH(1,($U$2=GRID!$B$31:$BI$31)*(КАЛЕНДАРЬ!$BL15=GRID!$B$33:$BI$33),0))*(1-GRID!$B$69),0))</f>
        <v>55900</v>
      </c>
      <c r="W616" s="47" cm="1">
        <f t="array" ref="W616">IF($I$2="Открытый тариф",
INDEX(GRID!$B$34:$BI$44,MATCH(W$7,GRID!$A$34:$A$44,0),MATCH(1,($U$2=GRID!$B$31:$BI$31)*(КАЛЕНДАРЬ!$BL15=GRID!$B$33:$BI$33), 0)),
ROUNDUP(INDEX(GRID!$B$34:$BI$44,MATCH(W$7,GRID!$A$34:$A$44,0),MATCH(1,($U$2=GRID!$B$31:$BI$31)*(КАЛЕНДАРЬ!$BL15=GRID!$B$33:$BI$33),0))*(1-GRID!$B$69),0))</f>
        <v>167800</v>
      </c>
      <c r="X616" s="47" cm="1">
        <f t="array" ref="X616">IF($I$2="Открытый тариф",
INDEX(GRID!$B$47:$BI$57,MATCH(W$7,GRID!$A$47:$A$57,0),MATCH(1,($U$2=GRID!$B$31:$BI$31)*(КАЛЕНДАРЬ!$BL15=GRID!$B$33:$BI$33), 0)),
ROUNDUP(INDEX(GRID!$B$47:$BI$57,MATCH(W$7,GRID!$A$47:$A$57,0),MATCH(1,($U$2=GRID!$B$31:$BI$31)*(КАЛЕНДАРЬ!$BL15=GRID!$B$33:$BI$33),0))*(1-GRID!$B$69),0))</f>
        <v>170400</v>
      </c>
    </row>
    <row r="617" spans="1:24" s="200" customFormat="1" x14ac:dyDescent="0.2">
      <c r="A617" s="117" t="s">
        <v>42</v>
      </c>
      <c r="B617" s="117">
        <v>13</v>
      </c>
      <c r="C617" s="47" cm="1">
        <f t="array" ref="C617">IF($I$2="Открытый тариф",
INDEX(GRID!$B$34:$BI$44,MATCH(C$7,GRID!$A$34:$A$44,0),MATCH(1,($U$2=GRID!$B$31:$BI$31)*(КАЛЕНДАРЬ!$BL16=GRID!$B$33:$BI$33), 0)),
ROUNDUP(INDEX(GRID!$B$34:$BI$44,MATCH(C$7,GRID!$A$34:$A$44,0),MATCH(1,($U$2=GRID!$B$31:$BI$31)*(КАЛЕНДАРЬ!$BL16=GRID!$B$33:$BI$33),0))*(1-GRID!$B$69),0))</f>
        <v>26400</v>
      </c>
      <c r="D617" s="47" cm="1">
        <f t="array" ref="D617">IF($I$2="Открытый тариф",
INDEX(GRID!$B$47:$BI$57,MATCH(C$7,GRID!$A$47:$A$57,0),MATCH(1,($U$2=GRID!$B$31:$BI$31)*(КАЛЕНДАРЬ!$BL16=GRID!$B$33:$BI$33), 0)),
ROUNDUP(INDEX(GRID!$B$47:$BI$57,MATCH(C$7,GRID!$A$47:$A$57,0),MATCH(1,($U$2=GRID!$B$31:$BI$31)*(КАЛЕНДАРЬ!$BL16=GRID!$B$33:$BI$33),0))*(1-GRID!$B$69),0))</f>
        <v>29000</v>
      </c>
      <c r="E617" s="47" cm="1">
        <f t="array" ref="E617">IF($I$2="Открытый тариф",
INDEX(GRID!$B$34:$BI$44,MATCH(E$7,GRID!$A$34:$A$44,0),MATCH(1,($U$2=GRID!$B$31:$BI$31)*(КАЛЕНДАРЬ!$BL16=GRID!$B$33:$BI$33), 0)),
ROUNDUP(INDEX(GRID!$B$34:$BI$44,MATCH(E$7,GRID!$A$34:$A$44,0),MATCH(1,($U$2=GRID!$B$31:$BI$31)*(КАЛЕНДАРЬ!$BL16=GRID!$B$33:$BI$33),0))*(1-GRID!$B$69),0))</f>
        <v>28400</v>
      </c>
      <c r="F617" s="47" cm="1">
        <f t="array" ref="F617">IF($I$2="Открытый тариф",
INDEX(GRID!$B$47:$BI$57,MATCH(E$7,GRID!$A$47:$A$57,0),MATCH(1,($U$2=GRID!$B$31:$BI$31)*(КАЛЕНДАРЬ!$BL16=GRID!$B$33:$BI$33), 0)),
ROUNDUP(INDEX(GRID!$B$47:$BI$57,MATCH(E$7,GRID!$A$47:$A$57,0),MATCH(1,($U$2=GRID!$B$31:$BI$31)*(КАЛЕНДАРЬ!$BL16=GRID!$B$33:$BI$33),0))*(1-GRID!$B$69),0))</f>
        <v>31000</v>
      </c>
      <c r="G617" s="47" cm="1">
        <f t="array" ref="G617">IF($I$2="Открытый тариф",
INDEX(GRID!$B$34:$BI$44,MATCH(G$7,GRID!$A$34:$A$44,0),MATCH(1,($U$2=GRID!$B$31:$BI$31)*(КАЛЕНДАРЬ!$BL16=GRID!$B$33:$BI$33), 0)),
ROUNDUP(INDEX(GRID!$B$34:$BI$44,MATCH(G$7,GRID!$A$34:$A$44,0),MATCH(1,($U$2=GRID!$B$31:$BI$31)*(КАЛЕНДАРЬ!$BL16=GRID!$B$33:$BI$33),0))*(1-GRID!$B$69),0))</f>
        <v>29500</v>
      </c>
      <c r="H617" s="47" cm="1">
        <f t="array" ref="H617">IF($I$2="Открытый тариф",
INDEX(GRID!$B$47:$BI$57,MATCH(G$7,GRID!$A$47:$A$57,0),MATCH(1,($U$2=GRID!$B$31:$BI$31)*(КАЛЕНДАРЬ!$BL16=GRID!$B$33:$BI$33), 0)),
ROUNDUP(INDEX(GRID!$B$47:$BI$57,MATCH(G$7,GRID!$A$47:$A$57,0),MATCH(1,($U$2=GRID!$B$31:$BI$31)*(КАЛЕНДАРЬ!$BL16=GRID!$B$33:$BI$33),0))*(1-GRID!$B$69),0))</f>
        <v>32100</v>
      </c>
      <c r="I617" s="47" cm="1">
        <f t="array" ref="I617">IF($I$2="Открытый тариф",
INDEX(GRID!$B$34:$BI$44,MATCH(I$7,GRID!$A$34:$A$44,0),MATCH(1,($U$2=GRID!$B$31:$BI$31)*(КАЛЕНДАРЬ!$BL16=GRID!$B$33:$BI$33), 0)),
ROUNDUP(INDEX(GRID!$B$34:$BI$44,MATCH(I$7,GRID!$A$34:$A$44,0),MATCH(1,($U$2=GRID!$B$31:$BI$31)*(КАЛЕНДАРЬ!$BL16=GRID!$B$33:$BI$33),0))*(1-GRID!$B$69),0))</f>
        <v>31500</v>
      </c>
      <c r="J617" s="47" cm="1">
        <f t="array" ref="J617">IF($I$2="Открытый тариф",
INDEX(GRID!$B$47:$BI$57,MATCH(I$7,GRID!$A$47:$A$57,0),MATCH(1,($U$2=GRID!$B$31:$BI$31)*(КАЛЕНДАРЬ!$BL16=GRID!$B$33:$BI$33), 0)),
ROUNDUP(INDEX(GRID!$B$47:$BI$57,MATCH(I$7,GRID!$A$47:$A$57,0),MATCH(1,($U$2=GRID!$B$31:$BI$31)*(КАЛЕНДАРЬ!$BL16=GRID!$B$33:$BI$33),0))*(1-GRID!$B$69),0))</f>
        <v>34100</v>
      </c>
      <c r="K617" s="47" cm="1">
        <f t="array" ref="K617">IF($I$2="Открытый тариф",
INDEX(GRID!$B$34:$BI$44,MATCH(K$7,GRID!$A$34:$A$44,0),MATCH(1,($U$2=GRID!$B$31:$BI$31)*(КАЛЕНДАРЬ!$BL16=GRID!$B$33:$BI$33), 0)),
ROUNDUP(INDEX(GRID!$B$34:$BI$44,MATCH(K$7,GRID!$A$34:$A$44,0),MATCH(1,($U$2=GRID!$B$31:$BI$31)*(КАЛЕНДАРЬ!$BL16=GRID!$B$33:$BI$33),0))*(1-GRID!$B$69),0))</f>
        <v>32600</v>
      </c>
      <c r="L617" s="47" cm="1">
        <f t="array" ref="L617">IF($I$2="Открытый тариф",
INDEX(GRID!$B$47:$BI$57,MATCH(K$7,GRID!$A$47:$A$57,0),MATCH(1,($U$2=GRID!$B$31:$BI$31)*(КАЛЕНДАРЬ!$BL16=GRID!$B$33:$BI$33), 0)),
ROUNDUP(INDEX(GRID!$B$47:$BI$57,MATCH(K$7,GRID!$A$47:$A$57,0),MATCH(1,($U$2=GRID!$B$31:$BI$31)*(КАЛЕНДАРЬ!$BL16=GRID!$B$33:$BI$33),0))*(1-GRID!$B$69),0))</f>
        <v>35200</v>
      </c>
      <c r="M617" s="47" cm="1">
        <f t="array" ref="M617">IF($I$2="Открытый тариф",
INDEX(GRID!$B$34:$BI$44,MATCH(M$7,GRID!$A$34:$A$44,0),MATCH(1,($U$2=GRID!$B$31:$BI$31)*(КАЛЕНДАРЬ!$BL16=GRID!$B$33:$BI$33), 0)),
ROUNDUP(INDEX(GRID!$B$34:$BI$44,MATCH(M$7,GRID!$A$34:$A$44,0),MATCH(1,($U$2=GRID!$B$31:$BI$31)*(КАЛЕНДАРЬ!$BL16=GRID!$B$33:$BI$33),0))*(1-GRID!$B$69),0))</f>
        <v>34600</v>
      </c>
      <c r="N617" s="47" cm="1">
        <f t="array" ref="N617">IF($I$2="Открытый тариф",
INDEX(GRID!$B$47:$BI$57,MATCH(M$7,GRID!$A$47:$A$57,0),MATCH(1,($U$2=GRID!$B$31:$BI$31)*(КАЛЕНДАРЬ!$BL16=GRID!$B$33:$BI$33), 0)),
ROUNDUP(INDEX(GRID!$B$47:$BI$57,MATCH(M$7,GRID!$A$47:$A$57,0),MATCH(1,($U$2=GRID!$B$31:$BI$31)*(КАЛЕНДАРЬ!$BL16=GRID!$B$33:$BI$33),0))*(1-GRID!$B$69),0))</f>
        <v>37200</v>
      </c>
      <c r="O617" s="47" cm="1">
        <f t="array" ref="O617">IF($I$2="Открытый тариф",
INDEX(GRID!$B$34:$BI$44,MATCH(O$7,GRID!$A$34:$A$44,0),MATCH(1,($U$2=GRID!$B$31:$BI$31)*(КАЛЕНДАРЬ!$BL16=GRID!$B$33:$BI$33), 0)),
ROUNDUP(INDEX(GRID!$B$34:$BI$44,MATCH(O$7,GRID!$A$34:$A$44,0),MATCH(1,($U$2=GRID!$B$31:$BI$31)*(КАЛЕНДАРЬ!$BL16=GRID!$B$33:$BI$33),0))*(1-GRID!$B$69),0))</f>
        <v>42200</v>
      </c>
      <c r="P617" s="47" cm="1">
        <f t="array" ref="P617">IF($I$2="Открытый тариф",
INDEX(GRID!$B$47:$BI$57,MATCH(O$7,GRID!$A$47:$A$57,0),MATCH(1,($U$2=GRID!$B$31:$BI$31)*(КАЛЕНДАРЬ!$BL16=GRID!$B$33:$BI$33), 0)),
ROUNDUP(INDEX(GRID!$B$47:$BI$57,MATCH(O$7,GRID!$A$47:$A$57,0),MATCH(1,($U$2=GRID!$B$31:$BI$31)*(КАЛЕНДАРЬ!$BL16=GRID!$B$33:$BI$33),0))*(1-GRID!$B$69),0))</f>
        <v>44800</v>
      </c>
      <c r="Q617" s="47" cm="1">
        <f t="array" ref="Q617">IF($I$2="Открытый тариф",
INDEX(GRID!$B$34:$BI$44,MATCH(Q$7,GRID!$A$34:$A$44,0),MATCH(1,($U$2=GRID!$B$31:$BI$31)*(КАЛЕНДАРЬ!$BL16=GRID!$B$33:$BI$33), 0)),
ROUNDUP(INDEX(GRID!$B$34:$BI$44,MATCH(Q$7,GRID!$A$34:$A$44,0),MATCH(1,($U$2=GRID!$B$31:$BI$31)*(КАЛЕНДАРЬ!$BL16=GRID!$B$33:$BI$33),0))*(1-GRID!$B$69),0))</f>
        <v>44400</v>
      </c>
      <c r="R617" s="47" cm="1">
        <f t="array" ref="R617">IF($I$2="Открытый тариф",
INDEX(GRID!$B$47:$BI$57,MATCH(Q$7,GRID!$A$47:$A$57,0),MATCH(1,($U$2=GRID!$B$31:$BI$31)*(КАЛЕНДАРЬ!$BL16=GRID!$B$33:$BI$33), 0)),
ROUNDUP(INDEX(GRID!$B$47:$BI$57,MATCH(Q$7,GRID!$A$47:$A$57,0),MATCH(1,($U$2=GRID!$B$31:$BI$31)*(КАЛЕНДАРЬ!$BL16=GRID!$B$33:$BI$33),0))*(1-GRID!$B$69),0))</f>
        <v>47000</v>
      </c>
      <c r="S617" s="47" cm="1">
        <f t="array" ref="S617">IF($I$2="Открытый тариф",
INDEX(GRID!$B$34:$BI$44,MATCH(S$7,GRID!$A$34:$A$44,0),MATCH(1,($U$2=GRID!$B$31:$BI$31)*(КАЛЕНДАРЬ!$BL16=GRID!$B$33:$BI$33), 0)),
ROUNDUP(INDEX(GRID!$B$34:$BI$44,MATCH(S$7,GRID!$A$34:$A$44,0),MATCH(1,($U$2=GRID!$B$31:$BI$31)*(КАЛЕНДАРЬ!$BL16=GRID!$B$33:$BI$33),0))*(1-GRID!$B$69),0))</f>
        <v>48200</v>
      </c>
      <c r="T617" s="47" cm="1">
        <f t="array" ref="T617">IF($I$2="Открытый тариф",
INDEX(GRID!$B$47:$BI$57,MATCH(S$7,GRID!$A$47:$A$57,0),MATCH(1,($U$2=GRID!$B$31:$BI$31)*(КАЛЕНДАРЬ!$BL16=GRID!$B$33:$BI$33), 0)),
ROUNDUP(INDEX(GRID!$B$47:$BI$57,MATCH(S$7,GRID!$A$47:$A$57,0),MATCH(1,($U$2=GRID!$B$31:$BI$31)*(КАЛЕНДАРЬ!$BL16=GRID!$B$33:$BI$33),0))*(1-GRID!$B$69),0))</f>
        <v>50800</v>
      </c>
      <c r="U617" s="47" cm="1">
        <f t="array" ref="U617">IF($I$2="Открытый тариф",
INDEX(GRID!$B$34:$BI$44,MATCH(U$7,GRID!$A$34:$A$44,0),MATCH(1,($U$2=GRID!$B$31:$BI$31)*(КАЛЕНДАРЬ!$BL16=GRID!$B$33:$BI$33), 0)),
ROUNDUP(INDEX(GRID!$B$34:$BI$44,MATCH(U$7,GRID!$A$34:$A$44,0),MATCH(1,($U$2=GRID!$B$31:$BI$31)*(КАЛЕНДАРЬ!$BL16=GRID!$B$33:$BI$33),0))*(1-GRID!$B$69),0))</f>
        <v>54700</v>
      </c>
      <c r="V617" s="47" cm="1">
        <f t="array" ref="V617">IF($I$2="Открытый тариф",
INDEX(GRID!$B$47:$BI$57,MATCH(U$7,GRID!$A$47:$A$57,0),MATCH(1,($U$2=GRID!$B$31:$BI$31)*(КАЛЕНДАРЬ!$BL16=GRID!$B$33:$BI$33), 0)),
ROUNDUP(INDEX(GRID!$B$47:$BI$57,MATCH(U$7,GRID!$A$47:$A$57,0),MATCH(1,($U$2=GRID!$B$31:$BI$31)*(КАЛЕНДАРЬ!$BL16=GRID!$B$33:$BI$33),0))*(1-GRID!$B$69),0))</f>
        <v>57300</v>
      </c>
      <c r="W617" s="47" cm="1">
        <f t="array" ref="W617">IF($I$2="Открытый тариф",
INDEX(GRID!$B$34:$BI$44,MATCH(W$7,GRID!$A$34:$A$44,0),MATCH(1,($U$2=GRID!$B$31:$BI$31)*(КАЛЕНДАРЬ!$BL16=GRID!$B$33:$BI$33), 0)),
ROUNDUP(INDEX(GRID!$B$34:$BI$44,MATCH(W$7,GRID!$A$34:$A$44,0),MATCH(1,($U$2=GRID!$B$31:$BI$31)*(КАЛЕНДАРЬ!$BL16=GRID!$B$33:$BI$33),0))*(1-GRID!$B$69),0))</f>
        <v>177900</v>
      </c>
      <c r="X617" s="47" cm="1">
        <f t="array" ref="X617">IF($I$2="Открытый тариф",
INDEX(GRID!$B$47:$BI$57,MATCH(W$7,GRID!$A$47:$A$57,0),MATCH(1,($U$2=GRID!$B$31:$BI$31)*(КАЛЕНДАРЬ!$BL16=GRID!$B$33:$BI$33), 0)),
ROUNDUP(INDEX(GRID!$B$47:$BI$57,MATCH(W$7,GRID!$A$47:$A$57,0),MATCH(1,($U$2=GRID!$B$31:$BI$31)*(КАЛЕНДАРЬ!$BL16=GRID!$B$33:$BI$33),0))*(1-GRID!$B$69),0))</f>
        <v>180500</v>
      </c>
    </row>
    <row r="618" spans="1:24" s="200" customFormat="1" x14ac:dyDescent="0.2">
      <c r="A618" s="117" t="s">
        <v>43</v>
      </c>
      <c r="B618" s="117">
        <v>14</v>
      </c>
      <c r="C618" s="47" cm="1">
        <f t="array" ref="C618">IF($I$2="Открытый тариф",
INDEX(GRID!$B$34:$BI$44,MATCH(C$7,GRID!$A$34:$A$44,0),MATCH(1,($U$2=GRID!$B$31:$BI$31)*(КАЛЕНДАРЬ!$BL17=GRID!$B$33:$BI$33), 0)),
ROUNDUP(INDEX(GRID!$B$34:$BI$44,MATCH(C$7,GRID!$A$34:$A$44,0),MATCH(1,($U$2=GRID!$B$31:$BI$31)*(КАЛЕНДАРЬ!$BL17=GRID!$B$33:$BI$33),0))*(1-GRID!$B$69),0))</f>
        <v>26400</v>
      </c>
      <c r="D618" s="47" cm="1">
        <f t="array" ref="D618">IF($I$2="Открытый тариф",
INDEX(GRID!$B$47:$BI$57,MATCH(C$7,GRID!$A$47:$A$57,0),MATCH(1,($U$2=GRID!$B$31:$BI$31)*(КАЛЕНДАРЬ!$BL17=GRID!$B$33:$BI$33), 0)),
ROUNDUP(INDEX(GRID!$B$47:$BI$57,MATCH(C$7,GRID!$A$47:$A$57,0),MATCH(1,($U$2=GRID!$B$31:$BI$31)*(КАЛЕНДАРЬ!$BL17=GRID!$B$33:$BI$33),0))*(1-GRID!$B$69),0))</f>
        <v>29000</v>
      </c>
      <c r="E618" s="47" cm="1">
        <f t="array" ref="E618">IF($I$2="Открытый тариф",
INDEX(GRID!$B$34:$BI$44,MATCH(E$7,GRID!$A$34:$A$44,0),MATCH(1,($U$2=GRID!$B$31:$BI$31)*(КАЛЕНДАРЬ!$BL17=GRID!$B$33:$BI$33), 0)),
ROUNDUP(INDEX(GRID!$B$34:$BI$44,MATCH(E$7,GRID!$A$34:$A$44,0),MATCH(1,($U$2=GRID!$B$31:$BI$31)*(КАЛЕНДАРЬ!$BL17=GRID!$B$33:$BI$33),0))*(1-GRID!$B$69),0))</f>
        <v>28400</v>
      </c>
      <c r="F618" s="47" cm="1">
        <f t="array" ref="F618">IF($I$2="Открытый тариф",
INDEX(GRID!$B$47:$BI$57,MATCH(E$7,GRID!$A$47:$A$57,0),MATCH(1,($U$2=GRID!$B$31:$BI$31)*(КАЛЕНДАРЬ!$BL17=GRID!$B$33:$BI$33), 0)),
ROUNDUP(INDEX(GRID!$B$47:$BI$57,MATCH(E$7,GRID!$A$47:$A$57,0),MATCH(1,($U$2=GRID!$B$31:$BI$31)*(КАЛЕНДАРЬ!$BL17=GRID!$B$33:$BI$33),0))*(1-GRID!$B$69),0))</f>
        <v>31000</v>
      </c>
      <c r="G618" s="47" cm="1">
        <f t="array" ref="G618">IF($I$2="Открытый тариф",
INDEX(GRID!$B$34:$BI$44,MATCH(G$7,GRID!$A$34:$A$44,0),MATCH(1,($U$2=GRID!$B$31:$BI$31)*(КАЛЕНДАРЬ!$BL17=GRID!$B$33:$BI$33), 0)),
ROUNDUP(INDEX(GRID!$B$34:$BI$44,MATCH(G$7,GRID!$A$34:$A$44,0),MATCH(1,($U$2=GRID!$B$31:$BI$31)*(КАЛЕНДАРЬ!$BL17=GRID!$B$33:$BI$33),0))*(1-GRID!$B$69),0))</f>
        <v>29500</v>
      </c>
      <c r="H618" s="47" cm="1">
        <f t="array" ref="H618">IF($I$2="Открытый тариф",
INDEX(GRID!$B$47:$BI$57,MATCH(G$7,GRID!$A$47:$A$57,0),MATCH(1,($U$2=GRID!$B$31:$BI$31)*(КАЛЕНДАРЬ!$BL17=GRID!$B$33:$BI$33), 0)),
ROUNDUP(INDEX(GRID!$B$47:$BI$57,MATCH(G$7,GRID!$A$47:$A$57,0),MATCH(1,($U$2=GRID!$B$31:$BI$31)*(КАЛЕНДАРЬ!$BL17=GRID!$B$33:$BI$33),0))*(1-GRID!$B$69),0))</f>
        <v>32100</v>
      </c>
      <c r="I618" s="47" cm="1">
        <f t="array" ref="I618">IF($I$2="Открытый тариф",
INDEX(GRID!$B$34:$BI$44,MATCH(I$7,GRID!$A$34:$A$44,0),MATCH(1,($U$2=GRID!$B$31:$BI$31)*(КАЛЕНДАРЬ!$BL17=GRID!$B$33:$BI$33), 0)),
ROUNDUP(INDEX(GRID!$B$34:$BI$44,MATCH(I$7,GRID!$A$34:$A$44,0),MATCH(1,($U$2=GRID!$B$31:$BI$31)*(КАЛЕНДАРЬ!$BL17=GRID!$B$33:$BI$33),0))*(1-GRID!$B$69),0))</f>
        <v>31500</v>
      </c>
      <c r="J618" s="47" cm="1">
        <f t="array" ref="J618">IF($I$2="Открытый тариф",
INDEX(GRID!$B$47:$BI$57,MATCH(I$7,GRID!$A$47:$A$57,0),MATCH(1,($U$2=GRID!$B$31:$BI$31)*(КАЛЕНДАРЬ!$BL17=GRID!$B$33:$BI$33), 0)),
ROUNDUP(INDEX(GRID!$B$47:$BI$57,MATCH(I$7,GRID!$A$47:$A$57,0),MATCH(1,($U$2=GRID!$B$31:$BI$31)*(КАЛЕНДАРЬ!$BL17=GRID!$B$33:$BI$33),0))*(1-GRID!$B$69),0))</f>
        <v>34100</v>
      </c>
      <c r="K618" s="47" cm="1">
        <f t="array" ref="K618">IF($I$2="Открытый тариф",
INDEX(GRID!$B$34:$BI$44,MATCH(K$7,GRID!$A$34:$A$44,0),MATCH(1,($U$2=GRID!$B$31:$BI$31)*(КАЛЕНДАРЬ!$BL17=GRID!$B$33:$BI$33), 0)),
ROUNDUP(INDEX(GRID!$B$34:$BI$44,MATCH(K$7,GRID!$A$34:$A$44,0),MATCH(1,($U$2=GRID!$B$31:$BI$31)*(КАЛЕНДАРЬ!$BL17=GRID!$B$33:$BI$33),0))*(1-GRID!$B$69),0))</f>
        <v>32600</v>
      </c>
      <c r="L618" s="47" cm="1">
        <f t="array" ref="L618">IF($I$2="Открытый тариф",
INDEX(GRID!$B$47:$BI$57,MATCH(K$7,GRID!$A$47:$A$57,0),MATCH(1,($U$2=GRID!$B$31:$BI$31)*(КАЛЕНДАРЬ!$BL17=GRID!$B$33:$BI$33), 0)),
ROUNDUP(INDEX(GRID!$B$47:$BI$57,MATCH(K$7,GRID!$A$47:$A$57,0),MATCH(1,($U$2=GRID!$B$31:$BI$31)*(КАЛЕНДАРЬ!$BL17=GRID!$B$33:$BI$33),0))*(1-GRID!$B$69),0))</f>
        <v>35200</v>
      </c>
      <c r="M618" s="47" cm="1">
        <f t="array" ref="M618">IF($I$2="Открытый тариф",
INDEX(GRID!$B$34:$BI$44,MATCH(M$7,GRID!$A$34:$A$44,0),MATCH(1,($U$2=GRID!$B$31:$BI$31)*(КАЛЕНДАРЬ!$BL17=GRID!$B$33:$BI$33), 0)),
ROUNDUP(INDEX(GRID!$B$34:$BI$44,MATCH(M$7,GRID!$A$34:$A$44,0),MATCH(1,($U$2=GRID!$B$31:$BI$31)*(КАЛЕНДАРЬ!$BL17=GRID!$B$33:$BI$33),0))*(1-GRID!$B$69),0))</f>
        <v>34600</v>
      </c>
      <c r="N618" s="47" cm="1">
        <f t="array" ref="N618">IF($I$2="Открытый тариф",
INDEX(GRID!$B$47:$BI$57,MATCH(M$7,GRID!$A$47:$A$57,0),MATCH(1,($U$2=GRID!$B$31:$BI$31)*(КАЛЕНДАРЬ!$BL17=GRID!$B$33:$BI$33), 0)),
ROUNDUP(INDEX(GRID!$B$47:$BI$57,MATCH(M$7,GRID!$A$47:$A$57,0),MATCH(1,($U$2=GRID!$B$31:$BI$31)*(КАЛЕНДАРЬ!$BL17=GRID!$B$33:$BI$33),0))*(1-GRID!$B$69),0))</f>
        <v>37200</v>
      </c>
      <c r="O618" s="47" cm="1">
        <f t="array" ref="O618">IF($I$2="Открытый тариф",
INDEX(GRID!$B$34:$BI$44,MATCH(O$7,GRID!$A$34:$A$44,0),MATCH(1,($U$2=GRID!$B$31:$BI$31)*(КАЛЕНДАРЬ!$BL17=GRID!$B$33:$BI$33), 0)),
ROUNDUP(INDEX(GRID!$B$34:$BI$44,MATCH(O$7,GRID!$A$34:$A$44,0),MATCH(1,($U$2=GRID!$B$31:$BI$31)*(КАЛЕНДАРЬ!$BL17=GRID!$B$33:$BI$33),0))*(1-GRID!$B$69),0))</f>
        <v>42200</v>
      </c>
      <c r="P618" s="47" cm="1">
        <f t="array" ref="P618">IF($I$2="Открытый тариф",
INDEX(GRID!$B$47:$BI$57,MATCH(O$7,GRID!$A$47:$A$57,0),MATCH(1,($U$2=GRID!$B$31:$BI$31)*(КАЛЕНДАРЬ!$BL17=GRID!$B$33:$BI$33), 0)),
ROUNDUP(INDEX(GRID!$B$47:$BI$57,MATCH(O$7,GRID!$A$47:$A$57,0),MATCH(1,($U$2=GRID!$B$31:$BI$31)*(КАЛЕНДАРЬ!$BL17=GRID!$B$33:$BI$33),0))*(1-GRID!$B$69),0))</f>
        <v>44800</v>
      </c>
      <c r="Q618" s="47" cm="1">
        <f t="array" ref="Q618">IF($I$2="Открытый тариф",
INDEX(GRID!$B$34:$BI$44,MATCH(Q$7,GRID!$A$34:$A$44,0),MATCH(1,($U$2=GRID!$B$31:$BI$31)*(КАЛЕНДАРЬ!$BL17=GRID!$B$33:$BI$33), 0)),
ROUNDUP(INDEX(GRID!$B$34:$BI$44,MATCH(Q$7,GRID!$A$34:$A$44,0),MATCH(1,($U$2=GRID!$B$31:$BI$31)*(КАЛЕНДАРЬ!$BL17=GRID!$B$33:$BI$33),0))*(1-GRID!$B$69),0))</f>
        <v>44400</v>
      </c>
      <c r="R618" s="47" cm="1">
        <f t="array" ref="R618">IF($I$2="Открытый тариф",
INDEX(GRID!$B$47:$BI$57,MATCH(Q$7,GRID!$A$47:$A$57,0),MATCH(1,($U$2=GRID!$B$31:$BI$31)*(КАЛЕНДАРЬ!$BL17=GRID!$B$33:$BI$33), 0)),
ROUNDUP(INDEX(GRID!$B$47:$BI$57,MATCH(Q$7,GRID!$A$47:$A$57,0),MATCH(1,($U$2=GRID!$B$31:$BI$31)*(КАЛЕНДАРЬ!$BL17=GRID!$B$33:$BI$33),0))*(1-GRID!$B$69),0))</f>
        <v>47000</v>
      </c>
      <c r="S618" s="47" cm="1">
        <f t="array" ref="S618">IF($I$2="Открытый тариф",
INDEX(GRID!$B$34:$BI$44,MATCH(S$7,GRID!$A$34:$A$44,0),MATCH(1,($U$2=GRID!$B$31:$BI$31)*(КАЛЕНДАРЬ!$BL17=GRID!$B$33:$BI$33), 0)),
ROUNDUP(INDEX(GRID!$B$34:$BI$44,MATCH(S$7,GRID!$A$34:$A$44,0),MATCH(1,($U$2=GRID!$B$31:$BI$31)*(КАЛЕНДАРЬ!$BL17=GRID!$B$33:$BI$33),0))*(1-GRID!$B$69),0))</f>
        <v>48200</v>
      </c>
      <c r="T618" s="47" cm="1">
        <f t="array" ref="T618">IF($I$2="Открытый тариф",
INDEX(GRID!$B$47:$BI$57,MATCH(S$7,GRID!$A$47:$A$57,0),MATCH(1,($U$2=GRID!$B$31:$BI$31)*(КАЛЕНДАРЬ!$BL17=GRID!$B$33:$BI$33), 0)),
ROUNDUP(INDEX(GRID!$B$47:$BI$57,MATCH(S$7,GRID!$A$47:$A$57,0),MATCH(1,($U$2=GRID!$B$31:$BI$31)*(КАЛЕНДАРЬ!$BL17=GRID!$B$33:$BI$33),0))*(1-GRID!$B$69),0))</f>
        <v>50800</v>
      </c>
      <c r="U618" s="47" cm="1">
        <f t="array" ref="U618">IF($I$2="Открытый тариф",
INDEX(GRID!$B$34:$BI$44,MATCH(U$7,GRID!$A$34:$A$44,0),MATCH(1,($U$2=GRID!$B$31:$BI$31)*(КАЛЕНДАРЬ!$BL17=GRID!$B$33:$BI$33), 0)),
ROUNDUP(INDEX(GRID!$B$34:$BI$44,MATCH(U$7,GRID!$A$34:$A$44,0),MATCH(1,($U$2=GRID!$B$31:$BI$31)*(КАЛЕНДАРЬ!$BL17=GRID!$B$33:$BI$33),0))*(1-GRID!$B$69),0))</f>
        <v>54700</v>
      </c>
      <c r="V618" s="47" cm="1">
        <f t="array" ref="V618">IF($I$2="Открытый тариф",
INDEX(GRID!$B$47:$BI$57,MATCH(U$7,GRID!$A$47:$A$57,0),MATCH(1,($U$2=GRID!$B$31:$BI$31)*(КАЛЕНДАРЬ!$BL17=GRID!$B$33:$BI$33), 0)),
ROUNDUP(INDEX(GRID!$B$47:$BI$57,MATCH(U$7,GRID!$A$47:$A$57,0),MATCH(1,($U$2=GRID!$B$31:$BI$31)*(КАЛЕНДАРЬ!$BL17=GRID!$B$33:$BI$33),0))*(1-GRID!$B$69),0))</f>
        <v>57300</v>
      </c>
      <c r="W618" s="47" cm="1">
        <f t="array" ref="W618">IF($I$2="Открытый тариф",
INDEX(GRID!$B$34:$BI$44,MATCH(W$7,GRID!$A$34:$A$44,0),MATCH(1,($U$2=GRID!$B$31:$BI$31)*(КАЛЕНДАРЬ!$BL17=GRID!$B$33:$BI$33), 0)),
ROUNDUP(INDEX(GRID!$B$34:$BI$44,MATCH(W$7,GRID!$A$34:$A$44,0),MATCH(1,($U$2=GRID!$B$31:$BI$31)*(КАЛЕНДАРЬ!$BL17=GRID!$B$33:$BI$33),0))*(1-GRID!$B$69),0))</f>
        <v>177900</v>
      </c>
      <c r="X618" s="47" cm="1">
        <f t="array" ref="X618">IF($I$2="Открытый тариф",
INDEX(GRID!$B$47:$BI$57,MATCH(W$7,GRID!$A$47:$A$57,0),MATCH(1,($U$2=GRID!$B$31:$BI$31)*(КАЛЕНДАРЬ!$BL17=GRID!$B$33:$BI$33), 0)),
ROUNDUP(INDEX(GRID!$B$47:$BI$57,MATCH(W$7,GRID!$A$47:$A$57,0),MATCH(1,($U$2=GRID!$B$31:$BI$31)*(КАЛЕНДАРЬ!$BL17=GRID!$B$33:$BI$33),0))*(1-GRID!$B$69),0))</f>
        <v>180500</v>
      </c>
    </row>
    <row r="619" spans="1:24" s="200" customFormat="1" x14ac:dyDescent="0.2">
      <c r="A619" s="117" t="s">
        <v>44</v>
      </c>
      <c r="B619" s="117">
        <v>15</v>
      </c>
      <c r="C619" s="47" cm="1">
        <f t="array" ref="C619">IF($I$2="Открытый тариф",
INDEX(GRID!$B$34:$BI$44,MATCH(C$7,GRID!$A$34:$A$44,0),MATCH(1,($U$2=GRID!$B$31:$BI$31)*(КАЛЕНДАРЬ!$BL18=GRID!$B$33:$BI$33), 0)),
ROUNDUP(INDEX(GRID!$B$34:$BI$44,MATCH(C$7,GRID!$A$34:$A$44,0),MATCH(1,($U$2=GRID!$B$31:$BI$31)*(КАЛЕНДАРЬ!$BL18=GRID!$B$33:$BI$33),0))*(1-GRID!$B$69),0))</f>
        <v>26400</v>
      </c>
      <c r="D619" s="47" cm="1">
        <f t="array" ref="D619">IF($I$2="Открытый тариф",
INDEX(GRID!$B$47:$BI$57,MATCH(C$7,GRID!$A$47:$A$57,0),MATCH(1,($U$2=GRID!$B$31:$BI$31)*(КАЛЕНДАРЬ!$BL18=GRID!$B$33:$BI$33), 0)),
ROUNDUP(INDEX(GRID!$B$47:$BI$57,MATCH(C$7,GRID!$A$47:$A$57,0),MATCH(1,($U$2=GRID!$B$31:$BI$31)*(КАЛЕНДАРЬ!$BL18=GRID!$B$33:$BI$33),0))*(1-GRID!$B$69),0))</f>
        <v>29000</v>
      </c>
      <c r="E619" s="47" cm="1">
        <f t="array" ref="E619">IF($I$2="Открытый тариф",
INDEX(GRID!$B$34:$BI$44,MATCH(E$7,GRID!$A$34:$A$44,0),MATCH(1,($U$2=GRID!$B$31:$BI$31)*(КАЛЕНДАРЬ!$BL18=GRID!$B$33:$BI$33), 0)),
ROUNDUP(INDEX(GRID!$B$34:$BI$44,MATCH(E$7,GRID!$A$34:$A$44,0),MATCH(1,($U$2=GRID!$B$31:$BI$31)*(КАЛЕНДАРЬ!$BL18=GRID!$B$33:$BI$33),0))*(1-GRID!$B$69),0))</f>
        <v>28400</v>
      </c>
      <c r="F619" s="47" cm="1">
        <f t="array" ref="F619">IF($I$2="Открытый тариф",
INDEX(GRID!$B$47:$BI$57,MATCH(E$7,GRID!$A$47:$A$57,0),MATCH(1,($U$2=GRID!$B$31:$BI$31)*(КАЛЕНДАРЬ!$BL18=GRID!$B$33:$BI$33), 0)),
ROUNDUP(INDEX(GRID!$B$47:$BI$57,MATCH(E$7,GRID!$A$47:$A$57,0),MATCH(1,($U$2=GRID!$B$31:$BI$31)*(КАЛЕНДАРЬ!$BL18=GRID!$B$33:$BI$33),0))*(1-GRID!$B$69),0))</f>
        <v>31000</v>
      </c>
      <c r="G619" s="47" cm="1">
        <f t="array" ref="G619">IF($I$2="Открытый тариф",
INDEX(GRID!$B$34:$BI$44,MATCH(G$7,GRID!$A$34:$A$44,0),MATCH(1,($U$2=GRID!$B$31:$BI$31)*(КАЛЕНДАРЬ!$BL18=GRID!$B$33:$BI$33), 0)),
ROUNDUP(INDEX(GRID!$B$34:$BI$44,MATCH(G$7,GRID!$A$34:$A$44,0),MATCH(1,($U$2=GRID!$B$31:$BI$31)*(КАЛЕНДАРЬ!$BL18=GRID!$B$33:$BI$33),0))*(1-GRID!$B$69),0))</f>
        <v>29500</v>
      </c>
      <c r="H619" s="47" cm="1">
        <f t="array" ref="H619">IF($I$2="Открытый тариф",
INDEX(GRID!$B$47:$BI$57,MATCH(G$7,GRID!$A$47:$A$57,0),MATCH(1,($U$2=GRID!$B$31:$BI$31)*(КАЛЕНДАРЬ!$BL18=GRID!$B$33:$BI$33), 0)),
ROUNDUP(INDEX(GRID!$B$47:$BI$57,MATCH(G$7,GRID!$A$47:$A$57,0),MATCH(1,($U$2=GRID!$B$31:$BI$31)*(КАЛЕНДАРЬ!$BL18=GRID!$B$33:$BI$33),0))*(1-GRID!$B$69),0))</f>
        <v>32100</v>
      </c>
      <c r="I619" s="47" cm="1">
        <f t="array" ref="I619">IF($I$2="Открытый тариф",
INDEX(GRID!$B$34:$BI$44,MATCH(I$7,GRID!$A$34:$A$44,0),MATCH(1,($U$2=GRID!$B$31:$BI$31)*(КАЛЕНДАРЬ!$BL18=GRID!$B$33:$BI$33), 0)),
ROUNDUP(INDEX(GRID!$B$34:$BI$44,MATCH(I$7,GRID!$A$34:$A$44,0),MATCH(1,($U$2=GRID!$B$31:$BI$31)*(КАЛЕНДАРЬ!$BL18=GRID!$B$33:$BI$33),0))*(1-GRID!$B$69),0))</f>
        <v>31500</v>
      </c>
      <c r="J619" s="47" cm="1">
        <f t="array" ref="J619">IF($I$2="Открытый тариф",
INDEX(GRID!$B$47:$BI$57,MATCH(I$7,GRID!$A$47:$A$57,0),MATCH(1,($U$2=GRID!$B$31:$BI$31)*(КАЛЕНДАРЬ!$BL18=GRID!$B$33:$BI$33), 0)),
ROUNDUP(INDEX(GRID!$B$47:$BI$57,MATCH(I$7,GRID!$A$47:$A$57,0),MATCH(1,($U$2=GRID!$B$31:$BI$31)*(КАЛЕНДАРЬ!$BL18=GRID!$B$33:$BI$33),0))*(1-GRID!$B$69),0))</f>
        <v>34100</v>
      </c>
      <c r="K619" s="47" cm="1">
        <f t="array" ref="K619">IF($I$2="Открытый тариф",
INDEX(GRID!$B$34:$BI$44,MATCH(K$7,GRID!$A$34:$A$44,0),MATCH(1,($U$2=GRID!$B$31:$BI$31)*(КАЛЕНДАРЬ!$BL18=GRID!$B$33:$BI$33), 0)),
ROUNDUP(INDEX(GRID!$B$34:$BI$44,MATCH(K$7,GRID!$A$34:$A$44,0),MATCH(1,($U$2=GRID!$B$31:$BI$31)*(КАЛЕНДАРЬ!$BL18=GRID!$B$33:$BI$33),0))*(1-GRID!$B$69),0))</f>
        <v>32600</v>
      </c>
      <c r="L619" s="47" cm="1">
        <f t="array" ref="L619">IF($I$2="Открытый тариф",
INDEX(GRID!$B$47:$BI$57,MATCH(K$7,GRID!$A$47:$A$57,0),MATCH(1,($U$2=GRID!$B$31:$BI$31)*(КАЛЕНДАРЬ!$BL18=GRID!$B$33:$BI$33), 0)),
ROUNDUP(INDEX(GRID!$B$47:$BI$57,MATCH(K$7,GRID!$A$47:$A$57,0),MATCH(1,($U$2=GRID!$B$31:$BI$31)*(КАЛЕНДАРЬ!$BL18=GRID!$B$33:$BI$33),0))*(1-GRID!$B$69),0))</f>
        <v>35200</v>
      </c>
      <c r="M619" s="47" cm="1">
        <f t="array" ref="M619">IF($I$2="Открытый тариф",
INDEX(GRID!$B$34:$BI$44,MATCH(M$7,GRID!$A$34:$A$44,0),MATCH(1,($U$2=GRID!$B$31:$BI$31)*(КАЛЕНДАРЬ!$BL18=GRID!$B$33:$BI$33), 0)),
ROUNDUP(INDEX(GRID!$B$34:$BI$44,MATCH(M$7,GRID!$A$34:$A$44,0),MATCH(1,($U$2=GRID!$B$31:$BI$31)*(КАЛЕНДАРЬ!$BL18=GRID!$B$33:$BI$33),0))*(1-GRID!$B$69),0))</f>
        <v>34600</v>
      </c>
      <c r="N619" s="47" cm="1">
        <f t="array" ref="N619">IF($I$2="Открытый тариф",
INDEX(GRID!$B$47:$BI$57,MATCH(M$7,GRID!$A$47:$A$57,0),MATCH(1,($U$2=GRID!$B$31:$BI$31)*(КАЛЕНДАРЬ!$BL18=GRID!$B$33:$BI$33), 0)),
ROUNDUP(INDEX(GRID!$B$47:$BI$57,MATCH(M$7,GRID!$A$47:$A$57,0),MATCH(1,($U$2=GRID!$B$31:$BI$31)*(КАЛЕНДАРЬ!$BL18=GRID!$B$33:$BI$33),0))*(1-GRID!$B$69),0))</f>
        <v>37200</v>
      </c>
      <c r="O619" s="47" cm="1">
        <f t="array" ref="O619">IF($I$2="Открытый тариф",
INDEX(GRID!$B$34:$BI$44,MATCH(O$7,GRID!$A$34:$A$44,0),MATCH(1,($U$2=GRID!$B$31:$BI$31)*(КАЛЕНДАРЬ!$BL18=GRID!$B$33:$BI$33), 0)),
ROUNDUP(INDEX(GRID!$B$34:$BI$44,MATCH(O$7,GRID!$A$34:$A$44,0),MATCH(1,($U$2=GRID!$B$31:$BI$31)*(КАЛЕНДАРЬ!$BL18=GRID!$B$33:$BI$33),0))*(1-GRID!$B$69),0))</f>
        <v>42200</v>
      </c>
      <c r="P619" s="47" cm="1">
        <f t="array" ref="P619">IF($I$2="Открытый тариф",
INDEX(GRID!$B$47:$BI$57,MATCH(O$7,GRID!$A$47:$A$57,0),MATCH(1,($U$2=GRID!$B$31:$BI$31)*(КАЛЕНДАРЬ!$BL18=GRID!$B$33:$BI$33), 0)),
ROUNDUP(INDEX(GRID!$B$47:$BI$57,MATCH(O$7,GRID!$A$47:$A$57,0),MATCH(1,($U$2=GRID!$B$31:$BI$31)*(КАЛЕНДАРЬ!$BL18=GRID!$B$33:$BI$33),0))*(1-GRID!$B$69),0))</f>
        <v>44800</v>
      </c>
      <c r="Q619" s="47" cm="1">
        <f t="array" ref="Q619">IF($I$2="Открытый тариф",
INDEX(GRID!$B$34:$BI$44,MATCH(Q$7,GRID!$A$34:$A$44,0),MATCH(1,($U$2=GRID!$B$31:$BI$31)*(КАЛЕНДАРЬ!$BL18=GRID!$B$33:$BI$33), 0)),
ROUNDUP(INDEX(GRID!$B$34:$BI$44,MATCH(Q$7,GRID!$A$34:$A$44,0),MATCH(1,($U$2=GRID!$B$31:$BI$31)*(КАЛЕНДАРЬ!$BL18=GRID!$B$33:$BI$33),0))*(1-GRID!$B$69),0))</f>
        <v>44400</v>
      </c>
      <c r="R619" s="47" cm="1">
        <f t="array" ref="R619">IF($I$2="Открытый тариф",
INDEX(GRID!$B$47:$BI$57,MATCH(Q$7,GRID!$A$47:$A$57,0),MATCH(1,($U$2=GRID!$B$31:$BI$31)*(КАЛЕНДАРЬ!$BL18=GRID!$B$33:$BI$33), 0)),
ROUNDUP(INDEX(GRID!$B$47:$BI$57,MATCH(Q$7,GRID!$A$47:$A$57,0),MATCH(1,($U$2=GRID!$B$31:$BI$31)*(КАЛЕНДАРЬ!$BL18=GRID!$B$33:$BI$33),0))*(1-GRID!$B$69),0))</f>
        <v>47000</v>
      </c>
      <c r="S619" s="47" cm="1">
        <f t="array" ref="S619">IF($I$2="Открытый тариф",
INDEX(GRID!$B$34:$BI$44,MATCH(S$7,GRID!$A$34:$A$44,0),MATCH(1,($U$2=GRID!$B$31:$BI$31)*(КАЛЕНДАРЬ!$BL18=GRID!$B$33:$BI$33), 0)),
ROUNDUP(INDEX(GRID!$B$34:$BI$44,MATCH(S$7,GRID!$A$34:$A$44,0),MATCH(1,($U$2=GRID!$B$31:$BI$31)*(КАЛЕНДАРЬ!$BL18=GRID!$B$33:$BI$33),0))*(1-GRID!$B$69),0))</f>
        <v>48200</v>
      </c>
      <c r="T619" s="47" cm="1">
        <f t="array" ref="T619">IF($I$2="Открытый тариф",
INDEX(GRID!$B$47:$BI$57,MATCH(S$7,GRID!$A$47:$A$57,0),MATCH(1,($U$2=GRID!$B$31:$BI$31)*(КАЛЕНДАРЬ!$BL18=GRID!$B$33:$BI$33), 0)),
ROUNDUP(INDEX(GRID!$B$47:$BI$57,MATCH(S$7,GRID!$A$47:$A$57,0),MATCH(1,($U$2=GRID!$B$31:$BI$31)*(КАЛЕНДАРЬ!$BL18=GRID!$B$33:$BI$33),0))*(1-GRID!$B$69),0))</f>
        <v>50800</v>
      </c>
      <c r="U619" s="47" cm="1">
        <f t="array" ref="U619">IF($I$2="Открытый тариф",
INDEX(GRID!$B$34:$BI$44,MATCH(U$7,GRID!$A$34:$A$44,0),MATCH(1,($U$2=GRID!$B$31:$BI$31)*(КАЛЕНДАРЬ!$BL18=GRID!$B$33:$BI$33), 0)),
ROUNDUP(INDEX(GRID!$B$34:$BI$44,MATCH(U$7,GRID!$A$34:$A$44,0),MATCH(1,($U$2=GRID!$B$31:$BI$31)*(КАЛЕНДАРЬ!$BL18=GRID!$B$33:$BI$33),0))*(1-GRID!$B$69),0))</f>
        <v>54700</v>
      </c>
      <c r="V619" s="47" cm="1">
        <f t="array" ref="V619">IF($I$2="Открытый тариф",
INDEX(GRID!$B$47:$BI$57,MATCH(U$7,GRID!$A$47:$A$57,0),MATCH(1,($U$2=GRID!$B$31:$BI$31)*(КАЛЕНДАРЬ!$BL18=GRID!$B$33:$BI$33), 0)),
ROUNDUP(INDEX(GRID!$B$47:$BI$57,MATCH(U$7,GRID!$A$47:$A$57,0),MATCH(1,($U$2=GRID!$B$31:$BI$31)*(КАЛЕНДАРЬ!$BL18=GRID!$B$33:$BI$33),0))*(1-GRID!$B$69),0))</f>
        <v>57300</v>
      </c>
      <c r="W619" s="47" cm="1">
        <f t="array" ref="W619">IF($I$2="Открытый тариф",
INDEX(GRID!$B$34:$BI$44,MATCH(W$7,GRID!$A$34:$A$44,0),MATCH(1,($U$2=GRID!$B$31:$BI$31)*(КАЛЕНДАРЬ!$BL18=GRID!$B$33:$BI$33), 0)),
ROUNDUP(INDEX(GRID!$B$34:$BI$44,MATCH(W$7,GRID!$A$34:$A$44,0),MATCH(1,($U$2=GRID!$B$31:$BI$31)*(КАЛЕНДАРЬ!$BL18=GRID!$B$33:$BI$33),0))*(1-GRID!$B$69),0))</f>
        <v>177900</v>
      </c>
      <c r="X619" s="47" cm="1">
        <f t="array" ref="X619">IF($I$2="Открытый тариф",
INDEX(GRID!$B$47:$BI$57,MATCH(W$7,GRID!$A$47:$A$57,0),MATCH(1,($U$2=GRID!$B$31:$BI$31)*(КАЛЕНДАРЬ!$BL18=GRID!$B$33:$BI$33), 0)),
ROUNDUP(INDEX(GRID!$B$47:$BI$57,MATCH(W$7,GRID!$A$47:$A$57,0),MATCH(1,($U$2=GRID!$B$31:$BI$31)*(КАЛЕНДАРЬ!$BL18=GRID!$B$33:$BI$33),0))*(1-GRID!$B$69),0))</f>
        <v>180500</v>
      </c>
    </row>
    <row r="620" spans="1:24" s="200" customFormat="1" x14ac:dyDescent="0.2">
      <c r="A620" s="117" t="s">
        <v>45</v>
      </c>
      <c r="B620" s="117">
        <v>16</v>
      </c>
      <c r="C620" s="47" cm="1">
        <f t="array" ref="C620">IF($I$2="Открытый тариф",
INDEX(GRID!$B$34:$BI$44,MATCH(C$7,GRID!$A$34:$A$44,0),MATCH(1,($U$2=GRID!$B$31:$BI$31)*(КАЛЕНДАРЬ!$BL19=GRID!$B$33:$BI$33), 0)),
ROUNDUP(INDEX(GRID!$B$34:$BI$44,MATCH(C$7,GRID!$A$34:$A$44,0),MATCH(1,($U$2=GRID!$B$31:$BI$31)*(КАЛЕНДАРЬ!$BL19=GRID!$B$33:$BI$33),0))*(1-GRID!$B$69),0))</f>
        <v>26400</v>
      </c>
      <c r="D620" s="47" cm="1">
        <f t="array" ref="D620">IF($I$2="Открытый тариф",
INDEX(GRID!$B$47:$BI$57,MATCH(C$7,GRID!$A$47:$A$57,0),MATCH(1,($U$2=GRID!$B$31:$BI$31)*(КАЛЕНДАРЬ!$BL19=GRID!$B$33:$BI$33), 0)),
ROUNDUP(INDEX(GRID!$B$47:$BI$57,MATCH(C$7,GRID!$A$47:$A$57,0),MATCH(1,($U$2=GRID!$B$31:$BI$31)*(КАЛЕНДАРЬ!$BL19=GRID!$B$33:$BI$33),0))*(1-GRID!$B$69),0))</f>
        <v>29000</v>
      </c>
      <c r="E620" s="47" cm="1">
        <f t="array" ref="E620">IF($I$2="Открытый тариф",
INDEX(GRID!$B$34:$BI$44,MATCH(E$7,GRID!$A$34:$A$44,0),MATCH(1,($U$2=GRID!$B$31:$BI$31)*(КАЛЕНДАРЬ!$BL19=GRID!$B$33:$BI$33), 0)),
ROUNDUP(INDEX(GRID!$B$34:$BI$44,MATCH(E$7,GRID!$A$34:$A$44,0),MATCH(1,($U$2=GRID!$B$31:$BI$31)*(КАЛЕНДАРЬ!$BL19=GRID!$B$33:$BI$33),0))*(1-GRID!$B$69),0))</f>
        <v>28400</v>
      </c>
      <c r="F620" s="47" cm="1">
        <f t="array" ref="F620">IF($I$2="Открытый тариф",
INDEX(GRID!$B$47:$BI$57,MATCH(E$7,GRID!$A$47:$A$57,0),MATCH(1,($U$2=GRID!$B$31:$BI$31)*(КАЛЕНДАРЬ!$BL19=GRID!$B$33:$BI$33), 0)),
ROUNDUP(INDEX(GRID!$B$47:$BI$57,MATCH(E$7,GRID!$A$47:$A$57,0),MATCH(1,($U$2=GRID!$B$31:$BI$31)*(КАЛЕНДАРЬ!$BL19=GRID!$B$33:$BI$33),0))*(1-GRID!$B$69),0))</f>
        <v>31000</v>
      </c>
      <c r="G620" s="47" cm="1">
        <f t="array" ref="G620">IF($I$2="Открытый тариф",
INDEX(GRID!$B$34:$BI$44,MATCH(G$7,GRID!$A$34:$A$44,0),MATCH(1,($U$2=GRID!$B$31:$BI$31)*(КАЛЕНДАРЬ!$BL19=GRID!$B$33:$BI$33), 0)),
ROUNDUP(INDEX(GRID!$B$34:$BI$44,MATCH(G$7,GRID!$A$34:$A$44,0),MATCH(1,($U$2=GRID!$B$31:$BI$31)*(КАЛЕНДАРЬ!$BL19=GRID!$B$33:$BI$33),0))*(1-GRID!$B$69),0))</f>
        <v>29500</v>
      </c>
      <c r="H620" s="47" cm="1">
        <f t="array" ref="H620">IF($I$2="Открытый тариф",
INDEX(GRID!$B$47:$BI$57,MATCH(G$7,GRID!$A$47:$A$57,0),MATCH(1,($U$2=GRID!$B$31:$BI$31)*(КАЛЕНДАРЬ!$BL19=GRID!$B$33:$BI$33), 0)),
ROUNDUP(INDEX(GRID!$B$47:$BI$57,MATCH(G$7,GRID!$A$47:$A$57,0),MATCH(1,($U$2=GRID!$B$31:$BI$31)*(КАЛЕНДАРЬ!$BL19=GRID!$B$33:$BI$33),0))*(1-GRID!$B$69),0))</f>
        <v>32100</v>
      </c>
      <c r="I620" s="47" cm="1">
        <f t="array" ref="I620">IF($I$2="Открытый тариф",
INDEX(GRID!$B$34:$BI$44,MATCH(I$7,GRID!$A$34:$A$44,0),MATCH(1,($U$2=GRID!$B$31:$BI$31)*(КАЛЕНДАРЬ!$BL19=GRID!$B$33:$BI$33), 0)),
ROUNDUP(INDEX(GRID!$B$34:$BI$44,MATCH(I$7,GRID!$A$34:$A$44,0),MATCH(1,($U$2=GRID!$B$31:$BI$31)*(КАЛЕНДАРЬ!$BL19=GRID!$B$33:$BI$33),0))*(1-GRID!$B$69),0))</f>
        <v>31500</v>
      </c>
      <c r="J620" s="47" cm="1">
        <f t="array" ref="J620">IF($I$2="Открытый тариф",
INDEX(GRID!$B$47:$BI$57,MATCH(I$7,GRID!$A$47:$A$57,0),MATCH(1,($U$2=GRID!$B$31:$BI$31)*(КАЛЕНДАРЬ!$BL19=GRID!$B$33:$BI$33), 0)),
ROUNDUP(INDEX(GRID!$B$47:$BI$57,MATCH(I$7,GRID!$A$47:$A$57,0),MATCH(1,($U$2=GRID!$B$31:$BI$31)*(КАЛЕНДАРЬ!$BL19=GRID!$B$33:$BI$33),0))*(1-GRID!$B$69),0))</f>
        <v>34100</v>
      </c>
      <c r="K620" s="47" cm="1">
        <f t="array" ref="K620">IF($I$2="Открытый тариф",
INDEX(GRID!$B$34:$BI$44,MATCH(K$7,GRID!$A$34:$A$44,0),MATCH(1,($U$2=GRID!$B$31:$BI$31)*(КАЛЕНДАРЬ!$BL19=GRID!$B$33:$BI$33), 0)),
ROUNDUP(INDEX(GRID!$B$34:$BI$44,MATCH(K$7,GRID!$A$34:$A$44,0),MATCH(1,($U$2=GRID!$B$31:$BI$31)*(КАЛЕНДАРЬ!$BL19=GRID!$B$33:$BI$33),0))*(1-GRID!$B$69),0))</f>
        <v>32600</v>
      </c>
      <c r="L620" s="47" cm="1">
        <f t="array" ref="L620">IF($I$2="Открытый тариф",
INDEX(GRID!$B$47:$BI$57,MATCH(K$7,GRID!$A$47:$A$57,0),MATCH(1,($U$2=GRID!$B$31:$BI$31)*(КАЛЕНДАРЬ!$BL19=GRID!$B$33:$BI$33), 0)),
ROUNDUP(INDEX(GRID!$B$47:$BI$57,MATCH(K$7,GRID!$A$47:$A$57,0),MATCH(1,($U$2=GRID!$B$31:$BI$31)*(КАЛЕНДАРЬ!$BL19=GRID!$B$33:$BI$33),0))*(1-GRID!$B$69),0))</f>
        <v>35200</v>
      </c>
      <c r="M620" s="47" cm="1">
        <f t="array" ref="M620">IF($I$2="Открытый тариф",
INDEX(GRID!$B$34:$BI$44,MATCH(M$7,GRID!$A$34:$A$44,0),MATCH(1,($U$2=GRID!$B$31:$BI$31)*(КАЛЕНДАРЬ!$BL19=GRID!$B$33:$BI$33), 0)),
ROUNDUP(INDEX(GRID!$B$34:$BI$44,MATCH(M$7,GRID!$A$34:$A$44,0),MATCH(1,($U$2=GRID!$B$31:$BI$31)*(КАЛЕНДАРЬ!$BL19=GRID!$B$33:$BI$33),0))*(1-GRID!$B$69),0))</f>
        <v>34600</v>
      </c>
      <c r="N620" s="47" cm="1">
        <f t="array" ref="N620">IF($I$2="Открытый тариф",
INDEX(GRID!$B$47:$BI$57,MATCH(M$7,GRID!$A$47:$A$57,0),MATCH(1,($U$2=GRID!$B$31:$BI$31)*(КАЛЕНДАРЬ!$BL19=GRID!$B$33:$BI$33), 0)),
ROUNDUP(INDEX(GRID!$B$47:$BI$57,MATCH(M$7,GRID!$A$47:$A$57,0),MATCH(1,($U$2=GRID!$B$31:$BI$31)*(КАЛЕНДАРЬ!$BL19=GRID!$B$33:$BI$33),0))*(1-GRID!$B$69),0))</f>
        <v>37200</v>
      </c>
      <c r="O620" s="47" cm="1">
        <f t="array" ref="O620">IF($I$2="Открытый тариф",
INDEX(GRID!$B$34:$BI$44,MATCH(O$7,GRID!$A$34:$A$44,0),MATCH(1,($U$2=GRID!$B$31:$BI$31)*(КАЛЕНДАРЬ!$BL19=GRID!$B$33:$BI$33), 0)),
ROUNDUP(INDEX(GRID!$B$34:$BI$44,MATCH(O$7,GRID!$A$34:$A$44,0),MATCH(1,($U$2=GRID!$B$31:$BI$31)*(КАЛЕНДАРЬ!$BL19=GRID!$B$33:$BI$33),0))*(1-GRID!$B$69),0))</f>
        <v>42200</v>
      </c>
      <c r="P620" s="47" cm="1">
        <f t="array" ref="P620">IF($I$2="Открытый тариф",
INDEX(GRID!$B$47:$BI$57,MATCH(O$7,GRID!$A$47:$A$57,0),MATCH(1,($U$2=GRID!$B$31:$BI$31)*(КАЛЕНДАРЬ!$BL19=GRID!$B$33:$BI$33), 0)),
ROUNDUP(INDEX(GRID!$B$47:$BI$57,MATCH(O$7,GRID!$A$47:$A$57,0),MATCH(1,($U$2=GRID!$B$31:$BI$31)*(КАЛЕНДАРЬ!$BL19=GRID!$B$33:$BI$33),0))*(1-GRID!$B$69),0))</f>
        <v>44800</v>
      </c>
      <c r="Q620" s="47" cm="1">
        <f t="array" ref="Q620">IF($I$2="Открытый тариф",
INDEX(GRID!$B$34:$BI$44,MATCH(Q$7,GRID!$A$34:$A$44,0),MATCH(1,($U$2=GRID!$B$31:$BI$31)*(КАЛЕНДАРЬ!$BL19=GRID!$B$33:$BI$33), 0)),
ROUNDUP(INDEX(GRID!$B$34:$BI$44,MATCH(Q$7,GRID!$A$34:$A$44,0),MATCH(1,($U$2=GRID!$B$31:$BI$31)*(КАЛЕНДАРЬ!$BL19=GRID!$B$33:$BI$33),0))*(1-GRID!$B$69),0))</f>
        <v>44400</v>
      </c>
      <c r="R620" s="47" cm="1">
        <f t="array" ref="R620">IF($I$2="Открытый тариф",
INDEX(GRID!$B$47:$BI$57,MATCH(Q$7,GRID!$A$47:$A$57,0),MATCH(1,($U$2=GRID!$B$31:$BI$31)*(КАЛЕНДАРЬ!$BL19=GRID!$B$33:$BI$33), 0)),
ROUNDUP(INDEX(GRID!$B$47:$BI$57,MATCH(Q$7,GRID!$A$47:$A$57,0),MATCH(1,($U$2=GRID!$B$31:$BI$31)*(КАЛЕНДАРЬ!$BL19=GRID!$B$33:$BI$33),0))*(1-GRID!$B$69),0))</f>
        <v>47000</v>
      </c>
      <c r="S620" s="47" cm="1">
        <f t="array" ref="S620">IF($I$2="Открытый тариф",
INDEX(GRID!$B$34:$BI$44,MATCH(S$7,GRID!$A$34:$A$44,0),MATCH(1,($U$2=GRID!$B$31:$BI$31)*(КАЛЕНДАРЬ!$BL19=GRID!$B$33:$BI$33), 0)),
ROUNDUP(INDEX(GRID!$B$34:$BI$44,MATCH(S$7,GRID!$A$34:$A$44,0),MATCH(1,($U$2=GRID!$B$31:$BI$31)*(КАЛЕНДАРЬ!$BL19=GRID!$B$33:$BI$33),0))*(1-GRID!$B$69),0))</f>
        <v>48200</v>
      </c>
      <c r="T620" s="47" cm="1">
        <f t="array" ref="T620">IF($I$2="Открытый тариф",
INDEX(GRID!$B$47:$BI$57,MATCH(S$7,GRID!$A$47:$A$57,0),MATCH(1,($U$2=GRID!$B$31:$BI$31)*(КАЛЕНДАРЬ!$BL19=GRID!$B$33:$BI$33), 0)),
ROUNDUP(INDEX(GRID!$B$47:$BI$57,MATCH(S$7,GRID!$A$47:$A$57,0),MATCH(1,($U$2=GRID!$B$31:$BI$31)*(КАЛЕНДАРЬ!$BL19=GRID!$B$33:$BI$33),0))*(1-GRID!$B$69),0))</f>
        <v>50800</v>
      </c>
      <c r="U620" s="47" cm="1">
        <f t="array" ref="U620">IF($I$2="Открытый тариф",
INDEX(GRID!$B$34:$BI$44,MATCH(U$7,GRID!$A$34:$A$44,0),MATCH(1,($U$2=GRID!$B$31:$BI$31)*(КАЛЕНДАРЬ!$BL19=GRID!$B$33:$BI$33), 0)),
ROUNDUP(INDEX(GRID!$B$34:$BI$44,MATCH(U$7,GRID!$A$34:$A$44,0),MATCH(1,($U$2=GRID!$B$31:$BI$31)*(КАЛЕНДАРЬ!$BL19=GRID!$B$33:$BI$33),0))*(1-GRID!$B$69),0))</f>
        <v>54700</v>
      </c>
      <c r="V620" s="47" cm="1">
        <f t="array" ref="V620">IF($I$2="Открытый тариф",
INDEX(GRID!$B$47:$BI$57,MATCH(U$7,GRID!$A$47:$A$57,0),MATCH(1,($U$2=GRID!$B$31:$BI$31)*(КАЛЕНДАРЬ!$BL19=GRID!$B$33:$BI$33), 0)),
ROUNDUP(INDEX(GRID!$B$47:$BI$57,MATCH(U$7,GRID!$A$47:$A$57,0),MATCH(1,($U$2=GRID!$B$31:$BI$31)*(КАЛЕНДАРЬ!$BL19=GRID!$B$33:$BI$33),0))*(1-GRID!$B$69),0))</f>
        <v>57300</v>
      </c>
      <c r="W620" s="47" cm="1">
        <f t="array" ref="W620">IF($I$2="Открытый тариф",
INDEX(GRID!$B$34:$BI$44,MATCH(W$7,GRID!$A$34:$A$44,0),MATCH(1,($U$2=GRID!$B$31:$BI$31)*(КАЛЕНДАРЬ!$BL19=GRID!$B$33:$BI$33), 0)),
ROUNDUP(INDEX(GRID!$B$34:$BI$44,MATCH(W$7,GRID!$A$34:$A$44,0),MATCH(1,($U$2=GRID!$B$31:$BI$31)*(КАЛЕНДАРЬ!$BL19=GRID!$B$33:$BI$33),0))*(1-GRID!$B$69),0))</f>
        <v>177900</v>
      </c>
      <c r="X620" s="47" cm="1">
        <f t="array" ref="X620">IF($I$2="Открытый тариф",
INDEX(GRID!$B$47:$BI$57,MATCH(W$7,GRID!$A$47:$A$57,0),MATCH(1,($U$2=GRID!$B$31:$BI$31)*(КАЛЕНДАРЬ!$BL19=GRID!$B$33:$BI$33), 0)),
ROUNDUP(INDEX(GRID!$B$47:$BI$57,MATCH(W$7,GRID!$A$47:$A$57,0),MATCH(1,($U$2=GRID!$B$31:$BI$31)*(КАЛЕНДАРЬ!$BL19=GRID!$B$33:$BI$33),0))*(1-GRID!$B$69),0))</f>
        <v>180500</v>
      </c>
    </row>
    <row r="621" spans="1:24" s="200" customFormat="1" x14ac:dyDescent="0.2">
      <c r="A621" s="117" t="s">
        <v>46</v>
      </c>
      <c r="B621" s="117">
        <v>17</v>
      </c>
      <c r="C621" s="47" cm="1">
        <f t="array" ref="C621">IF($I$2="Открытый тариф",
INDEX(GRID!$B$34:$BI$44,MATCH(C$7,GRID!$A$34:$A$44,0),MATCH(1,($U$2=GRID!$B$31:$BI$31)*(КАЛЕНДАРЬ!$BL20=GRID!$B$33:$BI$33), 0)),
ROUNDUP(INDEX(GRID!$B$34:$BI$44,MATCH(C$7,GRID!$A$34:$A$44,0),MATCH(1,($U$2=GRID!$B$31:$BI$31)*(КАЛЕНДАРЬ!$BL20=GRID!$B$33:$BI$33),0))*(1-GRID!$B$69),0))</f>
        <v>26400</v>
      </c>
      <c r="D621" s="47" cm="1">
        <f t="array" ref="D621">IF($I$2="Открытый тариф",
INDEX(GRID!$B$47:$BI$57,MATCH(C$7,GRID!$A$47:$A$57,0),MATCH(1,($U$2=GRID!$B$31:$BI$31)*(КАЛЕНДАРЬ!$BL20=GRID!$B$33:$BI$33), 0)),
ROUNDUP(INDEX(GRID!$B$47:$BI$57,MATCH(C$7,GRID!$A$47:$A$57,0),MATCH(1,($U$2=GRID!$B$31:$BI$31)*(КАЛЕНДАРЬ!$BL20=GRID!$B$33:$BI$33),0))*(1-GRID!$B$69),0))</f>
        <v>29000</v>
      </c>
      <c r="E621" s="47" cm="1">
        <f t="array" ref="E621">IF($I$2="Открытый тариф",
INDEX(GRID!$B$34:$BI$44,MATCH(E$7,GRID!$A$34:$A$44,0),MATCH(1,($U$2=GRID!$B$31:$BI$31)*(КАЛЕНДАРЬ!$BL20=GRID!$B$33:$BI$33), 0)),
ROUNDUP(INDEX(GRID!$B$34:$BI$44,MATCH(E$7,GRID!$A$34:$A$44,0),MATCH(1,($U$2=GRID!$B$31:$BI$31)*(КАЛЕНДАРЬ!$BL20=GRID!$B$33:$BI$33),0))*(1-GRID!$B$69),0))</f>
        <v>28400</v>
      </c>
      <c r="F621" s="47" cm="1">
        <f t="array" ref="F621">IF($I$2="Открытый тариф",
INDEX(GRID!$B$47:$BI$57,MATCH(E$7,GRID!$A$47:$A$57,0),MATCH(1,($U$2=GRID!$B$31:$BI$31)*(КАЛЕНДАРЬ!$BL20=GRID!$B$33:$BI$33), 0)),
ROUNDUP(INDEX(GRID!$B$47:$BI$57,MATCH(E$7,GRID!$A$47:$A$57,0),MATCH(1,($U$2=GRID!$B$31:$BI$31)*(КАЛЕНДАРЬ!$BL20=GRID!$B$33:$BI$33),0))*(1-GRID!$B$69),0))</f>
        <v>31000</v>
      </c>
      <c r="G621" s="47" cm="1">
        <f t="array" ref="G621">IF($I$2="Открытый тариф",
INDEX(GRID!$B$34:$BI$44,MATCH(G$7,GRID!$A$34:$A$44,0),MATCH(1,($U$2=GRID!$B$31:$BI$31)*(КАЛЕНДАРЬ!$BL20=GRID!$B$33:$BI$33), 0)),
ROUNDUP(INDEX(GRID!$B$34:$BI$44,MATCH(G$7,GRID!$A$34:$A$44,0),MATCH(1,($U$2=GRID!$B$31:$BI$31)*(КАЛЕНДАРЬ!$BL20=GRID!$B$33:$BI$33),0))*(1-GRID!$B$69),0))</f>
        <v>29500</v>
      </c>
      <c r="H621" s="47" cm="1">
        <f t="array" ref="H621">IF($I$2="Открытый тариф",
INDEX(GRID!$B$47:$BI$57,MATCH(G$7,GRID!$A$47:$A$57,0),MATCH(1,($U$2=GRID!$B$31:$BI$31)*(КАЛЕНДАРЬ!$BL20=GRID!$B$33:$BI$33), 0)),
ROUNDUP(INDEX(GRID!$B$47:$BI$57,MATCH(G$7,GRID!$A$47:$A$57,0),MATCH(1,($U$2=GRID!$B$31:$BI$31)*(КАЛЕНДАРЬ!$BL20=GRID!$B$33:$BI$33),0))*(1-GRID!$B$69),0))</f>
        <v>32100</v>
      </c>
      <c r="I621" s="47" cm="1">
        <f t="array" ref="I621">IF($I$2="Открытый тариф",
INDEX(GRID!$B$34:$BI$44,MATCH(I$7,GRID!$A$34:$A$44,0),MATCH(1,($U$2=GRID!$B$31:$BI$31)*(КАЛЕНДАРЬ!$BL20=GRID!$B$33:$BI$33), 0)),
ROUNDUP(INDEX(GRID!$B$34:$BI$44,MATCH(I$7,GRID!$A$34:$A$44,0),MATCH(1,($U$2=GRID!$B$31:$BI$31)*(КАЛЕНДАРЬ!$BL20=GRID!$B$33:$BI$33),0))*(1-GRID!$B$69),0))</f>
        <v>31500</v>
      </c>
      <c r="J621" s="47" cm="1">
        <f t="array" ref="J621">IF($I$2="Открытый тариф",
INDEX(GRID!$B$47:$BI$57,MATCH(I$7,GRID!$A$47:$A$57,0),MATCH(1,($U$2=GRID!$B$31:$BI$31)*(КАЛЕНДАРЬ!$BL20=GRID!$B$33:$BI$33), 0)),
ROUNDUP(INDEX(GRID!$B$47:$BI$57,MATCH(I$7,GRID!$A$47:$A$57,0),MATCH(1,($U$2=GRID!$B$31:$BI$31)*(КАЛЕНДАРЬ!$BL20=GRID!$B$33:$BI$33),0))*(1-GRID!$B$69),0))</f>
        <v>34100</v>
      </c>
      <c r="K621" s="47" cm="1">
        <f t="array" ref="K621">IF($I$2="Открытый тариф",
INDEX(GRID!$B$34:$BI$44,MATCH(K$7,GRID!$A$34:$A$44,0),MATCH(1,($U$2=GRID!$B$31:$BI$31)*(КАЛЕНДАРЬ!$BL20=GRID!$B$33:$BI$33), 0)),
ROUNDUP(INDEX(GRID!$B$34:$BI$44,MATCH(K$7,GRID!$A$34:$A$44,0),MATCH(1,($U$2=GRID!$B$31:$BI$31)*(КАЛЕНДАРЬ!$BL20=GRID!$B$33:$BI$33),0))*(1-GRID!$B$69),0))</f>
        <v>32600</v>
      </c>
      <c r="L621" s="47" cm="1">
        <f t="array" ref="L621">IF($I$2="Открытый тариф",
INDEX(GRID!$B$47:$BI$57,MATCH(K$7,GRID!$A$47:$A$57,0),MATCH(1,($U$2=GRID!$B$31:$BI$31)*(КАЛЕНДАРЬ!$BL20=GRID!$B$33:$BI$33), 0)),
ROUNDUP(INDEX(GRID!$B$47:$BI$57,MATCH(K$7,GRID!$A$47:$A$57,0),MATCH(1,($U$2=GRID!$B$31:$BI$31)*(КАЛЕНДАРЬ!$BL20=GRID!$B$33:$BI$33),0))*(1-GRID!$B$69),0))</f>
        <v>35200</v>
      </c>
      <c r="M621" s="47" cm="1">
        <f t="array" ref="M621">IF($I$2="Открытый тариф",
INDEX(GRID!$B$34:$BI$44,MATCH(M$7,GRID!$A$34:$A$44,0),MATCH(1,($U$2=GRID!$B$31:$BI$31)*(КАЛЕНДАРЬ!$BL20=GRID!$B$33:$BI$33), 0)),
ROUNDUP(INDEX(GRID!$B$34:$BI$44,MATCH(M$7,GRID!$A$34:$A$44,0),MATCH(1,($U$2=GRID!$B$31:$BI$31)*(КАЛЕНДАРЬ!$BL20=GRID!$B$33:$BI$33),0))*(1-GRID!$B$69),0))</f>
        <v>34600</v>
      </c>
      <c r="N621" s="47" cm="1">
        <f t="array" ref="N621">IF($I$2="Открытый тариф",
INDEX(GRID!$B$47:$BI$57,MATCH(M$7,GRID!$A$47:$A$57,0),MATCH(1,($U$2=GRID!$B$31:$BI$31)*(КАЛЕНДАРЬ!$BL20=GRID!$B$33:$BI$33), 0)),
ROUNDUP(INDEX(GRID!$B$47:$BI$57,MATCH(M$7,GRID!$A$47:$A$57,0),MATCH(1,($U$2=GRID!$B$31:$BI$31)*(КАЛЕНДАРЬ!$BL20=GRID!$B$33:$BI$33),0))*(1-GRID!$B$69),0))</f>
        <v>37200</v>
      </c>
      <c r="O621" s="47" cm="1">
        <f t="array" ref="O621">IF($I$2="Открытый тариф",
INDEX(GRID!$B$34:$BI$44,MATCH(O$7,GRID!$A$34:$A$44,0),MATCH(1,($U$2=GRID!$B$31:$BI$31)*(КАЛЕНДАРЬ!$BL20=GRID!$B$33:$BI$33), 0)),
ROUNDUP(INDEX(GRID!$B$34:$BI$44,MATCH(O$7,GRID!$A$34:$A$44,0),MATCH(1,($U$2=GRID!$B$31:$BI$31)*(КАЛЕНДАРЬ!$BL20=GRID!$B$33:$BI$33),0))*(1-GRID!$B$69),0))</f>
        <v>42200</v>
      </c>
      <c r="P621" s="47" cm="1">
        <f t="array" ref="P621">IF($I$2="Открытый тариф",
INDEX(GRID!$B$47:$BI$57,MATCH(O$7,GRID!$A$47:$A$57,0),MATCH(1,($U$2=GRID!$B$31:$BI$31)*(КАЛЕНДАРЬ!$BL20=GRID!$B$33:$BI$33), 0)),
ROUNDUP(INDEX(GRID!$B$47:$BI$57,MATCH(O$7,GRID!$A$47:$A$57,0),MATCH(1,($U$2=GRID!$B$31:$BI$31)*(КАЛЕНДАРЬ!$BL20=GRID!$B$33:$BI$33),0))*(1-GRID!$B$69),0))</f>
        <v>44800</v>
      </c>
      <c r="Q621" s="47" cm="1">
        <f t="array" ref="Q621">IF($I$2="Открытый тариф",
INDEX(GRID!$B$34:$BI$44,MATCH(Q$7,GRID!$A$34:$A$44,0),MATCH(1,($U$2=GRID!$B$31:$BI$31)*(КАЛЕНДАРЬ!$BL20=GRID!$B$33:$BI$33), 0)),
ROUNDUP(INDEX(GRID!$B$34:$BI$44,MATCH(Q$7,GRID!$A$34:$A$44,0),MATCH(1,($U$2=GRID!$B$31:$BI$31)*(КАЛЕНДАРЬ!$BL20=GRID!$B$33:$BI$33),0))*(1-GRID!$B$69),0))</f>
        <v>44400</v>
      </c>
      <c r="R621" s="47" cm="1">
        <f t="array" ref="R621">IF($I$2="Открытый тариф",
INDEX(GRID!$B$47:$BI$57,MATCH(Q$7,GRID!$A$47:$A$57,0),MATCH(1,($U$2=GRID!$B$31:$BI$31)*(КАЛЕНДАРЬ!$BL20=GRID!$B$33:$BI$33), 0)),
ROUNDUP(INDEX(GRID!$B$47:$BI$57,MATCH(Q$7,GRID!$A$47:$A$57,0),MATCH(1,($U$2=GRID!$B$31:$BI$31)*(КАЛЕНДАРЬ!$BL20=GRID!$B$33:$BI$33),0))*(1-GRID!$B$69),0))</f>
        <v>47000</v>
      </c>
      <c r="S621" s="47" cm="1">
        <f t="array" ref="S621">IF($I$2="Открытый тариф",
INDEX(GRID!$B$34:$BI$44,MATCH(S$7,GRID!$A$34:$A$44,0),MATCH(1,($U$2=GRID!$B$31:$BI$31)*(КАЛЕНДАРЬ!$BL20=GRID!$B$33:$BI$33), 0)),
ROUNDUP(INDEX(GRID!$B$34:$BI$44,MATCH(S$7,GRID!$A$34:$A$44,0),MATCH(1,($U$2=GRID!$B$31:$BI$31)*(КАЛЕНДАРЬ!$BL20=GRID!$B$33:$BI$33),0))*(1-GRID!$B$69),0))</f>
        <v>48200</v>
      </c>
      <c r="T621" s="47" cm="1">
        <f t="array" ref="T621">IF($I$2="Открытый тариф",
INDEX(GRID!$B$47:$BI$57,MATCH(S$7,GRID!$A$47:$A$57,0),MATCH(1,($U$2=GRID!$B$31:$BI$31)*(КАЛЕНДАРЬ!$BL20=GRID!$B$33:$BI$33), 0)),
ROUNDUP(INDEX(GRID!$B$47:$BI$57,MATCH(S$7,GRID!$A$47:$A$57,0),MATCH(1,($U$2=GRID!$B$31:$BI$31)*(КАЛЕНДАРЬ!$BL20=GRID!$B$33:$BI$33),0))*(1-GRID!$B$69),0))</f>
        <v>50800</v>
      </c>
      <c r="U621" s="47" cm="1">
        <f t="array" ref="U621">IF($I$2="Открытый тариф",
INDEX(GRID!$B$34:$BI$44,MATCH(U$7,GRID!$A$34:$A$44,0),MATCH(1,($U$2=GRID!$B$31:$BI$31)*(КАЛЕНДАРЬ!$BL20=GRID!$B$33:$BI$33), 0)),
ROUNDUP(INDEX(GRID!$B$34:$BI$44,MATCH(U$7,GRID!$A$34:$A$44,0),MATCH(1,($U$2=GRID!$B$31:$BI$31)*(КАЛЕНДАРЬ!$BL20=GRID!$B$33:$BI$33),0))*(1-GRID!$B$69),0))</f>
        <v>54700</v>
      </c>
      <c r="V621" s="47" cm="1">
        <f t="array" ref="V621">IF($I$2="Открытый тариф",
INDEX(GRID!$B$47:$BI$57,MATCH(U$7,GRID!$A$47:$A$57,0),MATCH(1,($U$2=GRID!$B$31:$BI$31)*(КАЛЕНДАРЬ!$BL20=GRID!$B$33:$BI$33), 0)),
ROUNDUP(INDEX(GRID!$B$47:$BI$57,MATCH(U$7,GRID!$A$47:$A$57,0),MATCH(1,($U$2=GRID!$B$31:$BI$31)*(КАЛЕНДАРЬ!$BL20=GRID!$B$33:$BI$33),0))*(1-GRID!$B$69),0))</f>
        <v>57300</v>
      </c>
      <c r="W621" s="47" cm="1">
        <f t="array" ref="W621">IF($I$2="Открытый тариф",
INDEX(GRID!$B$34:$BI$44,MATCH(W$7,GRID!$A$34:$A$44,0),MATCH(1,($U$2=GRID!$B$31:$BI$31)*(КАЛЕНДАРЬ!$BL20=GRID!$B$33:$BI$33), 0)),
ROUNDUP(INDEX(GRID!$B$34:$BI$44,MATCH(W$7,GRID!$A$34:$A$44,0),MATCH(1,($U$2=GRID!$B$31:$BI$31)*(КАЛЕНДАРЬ!$BL20=GRID!$B$33:$BI$33),0))*(1-GRID!$B$69),0))</f>
        <v>177900</v>
      </c>
      <c r="X621" s="47" cm="1">
        <f t="array" ref="X621">IF($I$2="Открытый тариф",
INDEX(GRID!$B$47:$BI$57,MATCH(W$7,GRID!$A$47:$A$57,0),MATCH(1,($U$2=GRID!$B$31:$BI$31)*(КАЛЕНДАРЬ!$BL20=GRID!$B$33:$BI$33), 0)),
ROUNDUP(INDEX(GRID!$B$47:$BI$57,MATCH(W$7,GRID!$A$47:$A$57,0),MATCH(1,($U$2=GRID!$B$31:$BI$31)*(КАЛЕНДАРЬ!$BL20=GRID!$B$33:$BI$33),0))*(1-GRID!$B$69),0))</f>
        <v>180500</v>
      </c>
    </row>
    <row r="622" spans="1:24" s="200" customFormat="1" x14ac:dyDescent="0.2">
      <c r="A622" s="117" t="s">
        <v>47</v>
      </c>
      <c r="B622" s="117">
        <v>18</v>
      </c>
      <c r="C622" s="47" cm="1">
        <f t="array" ref="C622">IF($I$2="Открытый тариф",
INDEX(GRID!$B$34:$BI$44,MATCH(C$7,GRID!$A$34:$A$44,0),MATCH(1,($U$2=GRID!$B$31:$BI$31)*(КАЛЕНДАРЬ!$BL21=GRID!$B$33:$BI$33), 0)),
ROUNDUP(INDEX(GRID!$B$34:$BI$44,MATCH(C$7,GRID!$A$34:$A$44,0),MATCH(1,($U$2=GRID!$B$31:$BI$31)*(КАЛЕНДАРЬ!$BL21=GRID!$B$33:$BI$33),0))*(1-GRID!$B$69),0))</f>
        <v>25200</v>
      </c>
      <c r="D622" s="47" cm="1">
        <f t="array" ref="D622">IF($I$2="Открытый тариф",
INDEX(GRID!$B$47:$BI$57,MATCH(C$7,GRID!$A$47:$A$57,0),MATCH(1,($U$2=GRID!$B$31:$BI$31)*(КАЛЕНДАРЬ!$BL21=GRID!$B$33:$BI$33), 0)),
ROUNDUP(INDEX(GRID!$B$47:$BI$57,MATCH(C$7,GRID!$A$47:$A$57,0),MATCH(1,($U$2=GRID!$B$31:$BI$31)*(КАЛЕНДАРЬ!$BL21=GRID!$B$33:$BI$33),0))*(1-GRID!$B$69),0))</f>
        <v>27800</v>
      </c>
      <c r="E622" s="47" cm="1">
        <f t="array" ref="E622">IF($I$2="Открытый тариф",
INDEX(GRID!$B$34:$BI$44,MATCH(E$7,GRID!$A$34:$A$44,0),MATCH(1,($U$2=GRID!$B$31:$BI$31)*(КАЛЕНДАРЬ!$BL21=GRID!$B$33:$BI$33), 0)),
ROUNDUP(INDEX(GRID!$B$34:$BI$44,MATCH(E$7,GRID!$A$34:$A$44,0),MATCH(1,($U$2=GRID!$B$31:$BI$31)*(КАЛЕНДАРЬ!$BL21=GRID!$B$33:$BI$33),0))*(1-GRID!$B$69),0))</f>
        <v>27200</v>
      </c>
      <c r="F622" s="47" cm="1">
        <f t="array" ref="F622">IF($I$2="Открытый тариф",
INDEX(GRID!$B$47:$BI$57,MATCH(E$7,GRID!$A$47:$A$57,0),MATCH(1,($U$2=GRID!$B$31:$BI$31)*(КАЛЕНДАРЬ!$BL21=GRID!$B$33:$BI$33), 0)),
ROUNDUP(INDEX(GRID!$B$47:$BI$57,MATCH(E$7,GRID!$A$47:$A$57,0),MATCH(1,($U$2=GRID!$B$31:$BI$31)*(КАЛЕНДАРЬ!$BL21=GRID!$B$33:$BI$33),0))*(1-GRID!$B$69),0))</f>
        <v>29800</v>
      </c>
      <c r="G622" s="47" cm="1">
        <f t="array" ref="G622">IF($I$2="Открытый тариф",
INDEX(GRID!$B$34:$BI$44,MATCH(G$7,GRID!$A$34:$A$44,0),MATCH(1,($U$2=GRID!$B$31:$BI$31)*(КАЛЕНДАРЬ!$BL21=GRID!$B$33:$BI$33), 0)),
ROUNDUP(INDEX(GRID!$B$34:$BI$44,MATCH(G$7,GRID!$A$34:$A$44,0),MATCH(1,($U$2=GRID!$B$31:$BI$31)*(КАЛЕНДАРЬ!$BL21=GRID!$B$33:$BI$33),0))*(1-GRID!$B$69),0))</f>
        <v>28300</v>
      </c>
      <c r="H622" s="47" cm="1">
        <f t="array" ref="H622">IF($I$2="Открытый тариф",
INDEX(GRID!$B$47:$BI$57,MATCH(G$7,GRID!$A$47:$A$57,0),MATCH(1,($U$2=GRID!$B$31:$BI$31)*(КАЛЕНДАРЬ!$BL21=GRID!$B$33:$BI$33), 0)),
ROUNDUP(INDEX(GRID!$B$47:$BI$57,MATCH(G$7,GRID!$A$47:$A$57,0),MATCH(1,($U$2=GRID!$B$31:$BI$31)*(КАЛЕНДАРЬ!$BL21=GRID!$B$33:$BI$33),0))*(1-GRID!$B$69),0))</f>
        <v>30900</v>
      </c>
      <c r="I622" s="47" cm="1">
        <f t="array" ref="I622">IF($I$2="Открытый тариф",
INDEX(GRID!$B$34:$BI$44,MATCH(I$7,GRID!$A$34:$A$44,0),MATCH(1,($U$2=GRID!$B$31:$BI$31)*(КАЛЕНДАРЬ!$BL21=GRID!$B$33:$BI$33), 0)),
ROUNDUP(INDEX(GRID!$B$34:$BI$44,MATCH(I$7,GRID!$A$34:$A$44,0),MATCH(1,($U$2=GRID!$B$31:$BI$31)*(КАЛЕНДАРЬ!$BL21=GRID!$B$33:$BI$33),0))*(1-GRID!$B$69),0))</f>
        <v>30300</v>
      </c>
      <c r="J622" s="47" cm="1">
        <f t="array" ref="J622">IF($I$2="Открытый тариф",
INDEX(GRID!$B$47:$BI$57,MATCH(I$7,GRID!$A$47:$A$57,0),MATCH(1,($U$2=GRID!$B$31:$BI$31)*(КАЛЕНДАРЬ!$BL21=GRID!$B$33:$BI$33), 0)),
ROUNDUP(INDEX(GRID!$B$47:$BI$57,MATCH(I$7,GRID!$A$47:$A$57,0),MATCH(1,($U$2=GRID!$B$31:$BI$31)*(КАЛЕНДАРЬ!$BL21=GRID!$B$33:$BI$33),0))*(1-GRID!$B$69),0))</f>
        <v>32900</v>
      </c>
      <c r="K622" s="47" cm="1">
        <f t="array" ref="K622">IF($I$2="Открытый тариф",
INDEX(GRID!$B$34:$BI$44,MATCH(K$7,GRID!$A$34:$A$44,0),MATCH(1,($U$2=GRID!$B$31:$BI$31)*(КАЛЕНДАРЬ!$BL21=GRID!$B$33:$BI$33), 0)),
ROUNDUP(INDEX(GRID!$B$34:$BI$44,MATCH(K$7,GRID!$A$34:$A$44,0),MATCH(1,($U$2=GRID!$B$31:$BI$31)*(КАЛЕНДАРЬ!$BL21=GRID!$B$33:$BI$33),0))*(1-GRID!$B$69),0))</f>
        <v>31400</v>
      </c>
      <c r="L622" s="47" cm="1">
        <f t="array" ref="L622">IF($I$2="Открытый тариф",
INDEX(GRID!$B$47:$BI$57,MATCH(K$7,GRID!$A$47:$A$57,0),MATCH(1,($U$2=GRID!$B$31:$BI$31)*(КАЛЕНДАРЬ!$BL21=GRID!$B$33:$BI$33), 0)),
ROUNDUP(INDEX(GRID!$B$47:$BI$57,MATCH(K$7,GRID!$A$47:$A$57,0),MATCH(1,($U$2=GRID!$B$31:$BI$31)*(КАЛЕНДАРЬ!$BL21=GRID!$B$33:$BI$33),0))*(1-GRID!$B$69),0))</f>
        <v>34000</v>
      </c>
      <c r="M622" s="47" cm="1">
        <f t="array" ref="M622">IF($I$2="Открытый тариф",
INDEX(GRID!$B$34:$BI$44,MATCH(M$7,GRID!$A$34:$A$44,0),MATCH(1,($U$2=GRID!$B$31:$BI$31)*(КАЛЕНДАРЬ!$BL21=GRID!$B$33:$BI$33), 0)),
ROUNDUP(INDEX(GRID!$B$34:$BI$44,MATCH(M$7,GRID!$A$34:$A$44,0),MATCH(1,($U$2=GRID!$B$31:$BI$31)*(КАЛЕНДАРЬ!$BL21=GRID!$B$33:$BI$33),0))*(1-GRID!$B$69),0))</f>
        <v>33400</v>
      </c>
      <c r="N622" s="47" cm="1">
        <f t="array" ref="N622">IF($I$2="Открытый тариф",
INDEX(GRID!$B$47:$BI$57,MATCH(M$7,GRID!$A$47:$A$57,0),MATCH(1,($U$2=GRID!$B$31:$BI$31)*(КАЛЕНДАРЬ!$BL21=GRID!$B$33:$BI$33), 0)),
ROUNDUP(INDEX(GRID!$B$47:$BI$57,MATCH(M$7,GRID!$A$47:$A$57,0),MATCH(1,($U$2=GRID!$B$31:$BI$31)*(КАЛЕНДАРЬ!$BL21=GRID!$B$33:$BI$33),0))*(1-GRID!$B$69),0))</f>
        <v>36000</v>
      </c>
      <c r="O622" s="47" cm="1">
        <f t="array" ref="O622">IF($I$2="Открытый тариф",
INDEX(GRID!$B$34:$BI$44,MATCH(O$7,GRID!$A$34:$A$44,0),MATCH(1,($U$2=GRID!$B$31:$BI$31)*(КАЛЕНДАРЬ!$BL21=GRID!$B$33:$BI$33), 0)),
ROUNDUP(INDEX(GRID!$B$34:$BI$44,MATCH(O$7,GRID!$A$34:$A$44,0),MATCH(1,($U$2=GRID!$B$31:$BI$31)*(КАЛЕНДАРЬ!$BL21=GRID!$B$33:$BI$33),0))*(1-GRID!$B$69),0))</f>
        <v>40900</v>
      </c>
      <c r="P622" s="47" cm="1">
        <f t="array" ref="P622">IF($I$2="Открытый тариф",
INDEX(GRID!$B$47:$BI$57,MATCH(O$7,GRID!$A$47:$A$57,0),MATCH(1,($U$2=GRID!$B$31:$BI$31)*(КАЛЕНДАРЬ!$BL21=GRID!$B$33:$BI$33), 0)),
ROUNDUP(INDEX(GRID!$B$47:$BI$57,MATCH(O$7,GRID!$A$47:$A$57,0),MATCH(1,($U$2=GRID!$B$31:$BI$31)*(КАЛЕНДАРЬ!$BL21=GRID!$B$33:$BI$33),0))*(1-GRID!$B$69),0))</f>
        <v>43500</v>
      </c>
      <c r="Q622" s="47" cm="1">
        <f t="array" ref="Q622">IF($I$2="Открытый тариф",
INDEX(GRID!$B$34:$BI$44,MATCH(Q$7,GRID!$A$34:$A$44,0),MATCH(1,($U$2=GRID!$B$31:$BI$31)*(КАЛЕНДАРЬ!$BL21=GRID!$B$33:$BI$33), 0)),
ROUNDUP(INDEX(GRID!$B$34:$BI$44,MATCH(Q$7,GRID!$A$34:$A$44,0),MATCH(1,($U$2=GRID!$B$31:$BI$31)*(КАЛЕНДАРЬ!$BL21=GRID!$B$33:$BI$33),0))*(1-GRID!$B$69),0))</f>
        <v>43100</v>
      </c>
      <c r="R622" s="47" cm="1">
        <f t="array" ref="R622">IF($I$2="Открытый тариф",
INDEX(GRID!$B$47:$BI$57,MATCH(Q$7,GRID!$A$47:$A$57,0),MATCH(1,($U$2=GRID!$B$31:$BI$31)*(КАЛЕНДАРЬ!$BL21=GRID!$B$33:$BI$33), 0)),
ROUNDUP(INDEX(GRID!$B$47:$BI$57,MATCH(Q$7,GRID!$A$47:$A$57,0),MATCH(1,($U$2=GRID!$B$31:$BI$31)*(КАЛЕНДАРЬ!$BL21=GRID!$B$33:$BI$33),0))*(1-GRID!$B$69),0))</f>
        <v>45700</v>
      </c>
      <c r="S622" s="47" cm="1">
        <f t="array" ref="S622">IF($I$2="Открытый тариф",
INDEX(GRID!$B$34:$BI$44,MATCH(S$7,GRID!$A$34:$A$44,0),MATCH(1,($U$2=GRID!$B$31:$BI$31)*(КАЛЕНДАРЬ!$BL21=GRID!$B$33:$BI$33), 0)),
ROUNDUP(INDEX(GRID!$B$34:$BI$44,MATCH(S$7,GRID!$A$34:$A$44,0),MATCH(1,($U$2=GRID!$B$31:$BI$31)*(КАЛЕНДАРЬ!$BL21=GRID!$B$33:$BI$33),0))*(1-GRID!$B$69),0))</f>
        <v>46900</v>
      </c>
      <c r="T622" s="47" cm="1">
        <f t="array" ref="T622">IF($I$2="Открытый тариф",
INDEX(GRID!$B$47:$BI$57,MATCH(S$7,GRID!$A$47:$A$57,0),MATCH(1,($U$2=GRID!$B$31:$BI$31)*(КАЛЕНДАРЬ!$BL21=GRID!$B$33:$BI$33), 0)),
ROUNDUP(INDEX(GRID!$B$47:$BI$57,MATCH(S$7,GRID!$A$47:$A$57,0),MATCH(1,($U$2=GRID!$B$31:$BI$31)*(КАЛЕНДАРЬ!$BL21=GRID!$B$33:$BI$33),0))*(1-GRID!$B$69),0))</f>
        <v>49500</v>
      </c>
      <c r="U622" s="47" cm="1">
        <f t="array" ref="U622">IF($I$2="Открытый тариф",
INDEX(GRID!$B$34:$BI$44,MATCH(U$7,GRID!$A$34:$A$44,0),MATCH(1,($U$2=GRID!$B$31:$BI$31)*(КАЛЕНДАРЬ!$BL21=GRID!$B$33:$BI$33), 0)),
ROUNDUP(INDEX(GRID!$B$34:$BI$44,MATCH(U$7,GRID!$A$34:$A$44,0),MATCH(1,($U$2=GRID!$B$31:$BI$31)*(КАЛЕНДАРЬ!$BL21=GRID!$B$33:$BI$33),0))*(1-GRID!$B$69),0))</f>
        <v>53300</v>
      </c>
      <c r="V622" s="47" cm="1">
        <f t="array" ref="V622">IF($I$2="Открытый тариф",
INDEX(GRID!$B$47:$BI$57,MATCH(U$7,GRID!$A$47:$A$57,0),MATCH(1,($U$2=GRID!$B$31:$BI$31)*(КАЛЕНДАРЬ!$BL21=GRID!$B$33:$BI$33), 0)),
ROUNDUP(INDEX(GRID!$B$47:$BI$57,MATCH(U$7,GRID!$A$47:$A$57,0),MATCH(1,($U$2=GRID!$B$31:$BI$31)*(КАЛЕНДАРЬ!$BL21=GRID!$B$33:$BI$33),0))*(1-GRID!$B$69),0))</f>
        <v>55900</v>
      </c>
      <c r="W622" s="47" cm="1">
        <f t="array" ref="W622">IF($I$2="Открытый тариф",
INDEX(GRID!$B$34:$BI$44,MATCH(W$7,GRID!$A$34:$A$44,0),MATCH(1,($U$2=GRID!$B$31:$BI$31)*(КАЛЕНДАРЬ!$BL21=GRID!$B$33:$BI$33), 0)),
ROUNDUP(INDEX(GRID!$B$34:$BI$44,MATCH(W$7,GRID!$A$34:$A$44,0),MATCH(1,($U$2=GRID!$B$31:$BI$31)*(КАЛЕНДАРЬ!$BL21=GRID!$B$33:$BI$33),0))*(1-GRID!$B$69),0))</f>
        <v>167800</v>
      </c>
      <c r="X622" s="47" cm="1">
        <f t="array" ref="X622">IF($I$2="Открытый тариф",
INDEX(GRID!$B$47:$BI$57,MATCH(W$7,GRID!$A$47:$A$57,0),MATCH(1,($U$2=GRID!$B$31:$BI$31)*(КАЛЕНДАРЬ!$BL21=GRID!$B$33:$BI$33), 0)),
ROUNDUP(INDEX(GRID!$B$47:$BI$57,MATCH(W$7,GRID!$A$47:$A$57,0),MATCH(1,($U$2=GRID!$B$31:$BI$31)*(КАЛЕНДАРЬ!$BL21=GRID!$B$33:$BI$33),0))*(1-GRID!$B$69),0))</f>
        <v>170400</v>
      </c>
    </row>
    <row r="623" spans="1:24" s="200" customFormat="1" x14ac:dyDescent="0.2">
      <c r="A623" s="117" t="s">
        <v>48</v>
      </c>
      <c r="B623" s="117">
        <v>19</v>
      </c>
      <c r="C623" s="47" cm="1">
        <f t="array" ref="C623">IF($I$2="Открытый тариф",
INDEX(GRID!$B$34:$BI$44,MATCH(C$7,GRID!$A$34:$A$44,0),MATCH(1,($U$2=GRID!$B$31:$BI$31)*(КАЛЕНДАРЬ!$BL22=GRID!$B$33:$BI$33), 0)),
ROUNDUP(INDEX(GRID!$B$34:$BI$44,MATCH(C$7,GRID!$A$34:$A$44,0),MATCH(1,($U$2=GRID!$B$31:$BI$31)*(КАЛЕНДАРЬ!$BL22=GRID!$B$33:$BI$33),0))*(1-GRID!$B$69),0))</f>
        <v>25200</v>
      </c>
      <c r="D623" s="47" cm="1">
        <f t="array" ref="D623">IF($I$2="Открытый тариф",
INDEX(GRID!$B$47:$BI$57,MATCH(C$7,GRID!$A$47:$A$57,0),MATCH(1,($U$2=GRID!$B$31:$BI$31)*(КАЛЕНДАРЬ!$BL22=GRID!$B$33:$BI$33), 0)),
ROUNDUP(INDEX(GRID!$B$47:$BI$57,MATCH(C$7,GRID!$A$47:$A$57,0),MATCH(1,($U$2=GRID!$B$31:$BI$31)*(КАЛЕНДАРЬ!$BL22=GRID!$B$33:$BI$33),0))*(1-GRID!$B$69),0))</f>
        <v>27800</v>
      </c>
      <c r="E623" s="47" cm="1">
        <f t="array" ref="E623">IF($I$2="Открытый тариф",
INDEX(GRID!$B$34:$BI$44,MATCH(E$7,GRID!$A$34:$A$44,0),MATCH(1,($U$2=GRID!$B$31:$BI$31)*(КАЛЕНДАРЬ!$BL22=GRID!$B$33:$BI$33), 0)),
ROUNDUP(INDEX(GRID!$B$34:$BI$44,MATCH(E$7,GRID!$A$34:$A$44,0),MATCH(1,($U$2=GRID!$B$31:$BI$31)*(КАЛЕНДАРЬ!$BL22=GRID!$B$33:$BI$33),0))*(1-GRID!$B$69),0))</f>
        <v>27200</v>
      </c>
      <c r="F623" s="47" cm="1">
        <f t="array" ref="F623">IF($I$2="Открытый тариф",
INDEX(GRID!$B$47:$BI$57,MATCH(E$7,GRID!$A$47:$A$57,0),MATCH(1,($U$2=GRID!$B$31:$BI$31)*(КАЛЕНДАРЬ!$BL22=GRID!$B$33:$BI$33), 0)),
ROUNDUP(INDEX(GRID!$B$47:$BI$57,MATCH(E$7,GRID!$A$47:$A$57,0),MATCH(1,($U$2=GRID!$B$31:$BI$31)*(КАЛЕНДАРЬ!$BL22=GRID!$B$33:$BI$33),0))*(1-GRID!$B$69),0))</f>
        <v>29800</v>
      </c>
      <c r="G623" s="47" cm="1">
        <f t="array" ref="G623">IF($I$2="Открытый тариф",
INDEX(GRID!$B$34:$BI$44,MATCH(G$7,GRID!$A$34:$A$44,0),MATCH(1,($U$2=GRID!$B$31:$BI$31)*(КАЛЕНДАРЬ!$BL22=GRID!$B$33:$BI$33), 0)),
ROUNDUP(INDEX(GRID!$B$34:$BI$44,MATCH(G$7,GRID!$A$34:$A$44,0),MATCH(1,($U$2=GRID!$B$31:$BI$31)*(КАЛЕНДАРЬ!$BL22=GRID!$B$33:$BI$33),0))*(1-GRID!$B$69),0))</f>
        <v>28300</v>
      </c>
      <c r="H623" s="47" cm="1">
        <f t="array" ref="H623">IF($I$2="Открытый тариф",
INDEX(GRID!$B$47:$BI$57,MATCH(G$7,GRID!$A$47:$A$57,0),MATCH(1,($U$2=GRID!$B$31:$BI$31)*(КАЛЕНДАРЬ!$BL22=GRID!$B$33:$BI$33), 0)),
ROUNDUP(INDEX(GRID!$B$47:$BI$57,MATCH(G$7,GRID!$A$47:$A$57,0),MATCH(1,($U$2=GRID!$B$31:$BI$31)*(КАЛЕНДАРЬ!$BL22=GRID!$B$33:$BI$33),0))*(1-GRID!$B$69),0))</f>
        <v>30900</v>
      </c>
      <c r="I623" s="47" cm="1">
        <f t="array" ref="I623">IF($I$2="Открытый тариф",
INDEX(GRID!$B$34:$BI$44,MATCH(I$7,GRID!$A$34:$A$44,0),MATCH(1,($U$2=GRID!$B$31:$BI$31)*(КАЛЕНДАРЬ!$BL22=GRID!$B$33:$BI$33), 0)),
ROUNDUP(INDEX(GRID!$B$34:$BI$44,MATCH(I$7,GRID!$A$34:$A$44,0),MATCH(1,($U$2=GRID!$B$31:$BI$31)*(КАЛЕНДАРЬ!$BL22=GRID!$B$33:$BI$33),0))*(1-GRID!$B$69),0))</f>
        <v>30300</v>
      </c>
      <c r="J623" s="47" cm="1">
        <f t="array" ref="J623">IF($I$2="Открытый тариф",
INDEX(GRID!$B$47:$BI$57,MATCH(I$7,GRID!$A$47:$A$57,0),MATCH(1,($U$2=GRID!$B$31:$BI$31)*(КАЛЕНДАРЬ!$BL22=GRID!$B$33:$BI$33), 0)),
ROUNDUP(INDEX(GRID!$B$47:$BI$57,MATCH(I$7,GRID!$A$47:$A$57,0),MATCH(1,($U$2=GRID!$B$31:$BI$31)*(КАЛЕНДАРЬ!$BL22=GRID!$B$33:$BI$33),0))*(1-GRID!$B$69),0))</f>
        <v>32900</v>
      </c>
      <c r="K623" s="47" cm="1">
        <f t="array" ref="K623">IF($I$2="Открытый тариф",
INDEX(GRID!$B$34:$BI$44,MATCH(K$7,GRID!$A$34:$A$44,0),MATCH(1,($U$2=GRID!$B$31:$BI$31)*(КАЛЕНДАРЬ!$BL22=GRID!$B$33:$BI$33), 0)),
ROUNDUP(INDEX(GRID!$B$34:$BI$44,MATCH(K$7,GRID!$A$34:$A$44,0),MATCH(1,($U$2=GRID!$B$31:$BI$31)*(КАЛЕНДАРЬ!$BL22=GRID!$B$33:$BI$33),0))*(1-GRID!$B$69),0))</f>
        <v>31400</v>
      </c>
      <c r="L623" s="47" cm="1">
        <f t="array" ref="L623">IF($I$2="Открытый тариф",
INDEX(GRID!$B$47:$BI$57,MATCH(K$7,GRID!$A$47:$A$57,0),MATCH(1,($U$2=GRID!$B$31:$BI$31)*(КАЛЕНДАРЬ!$BL22=GRID!$B$33:$BI$33), 0)),
ROUNDUP(INDEX(GRID!$B$47:$BI$57,MATCH(K$7,GRID!$A$47:$A$57,0),MATCH(1,($U$2=GRID!$B$31:$BI$31)*(КАЛЕНДАРЬ!$BL22=GRID!$B$33:$BI$33),0))*(1-GRID!$B$69),0))</f>
        <v>34000</v>
      </c>
      <c r="M623" s="47" cm="1">
        <f t="array" ref="M623">IF($I$2="Открытый тариф",
INDEX(GRID!$B$34:$BI$44,MATCH(M$7,GRID!$A$34:$A$44,0),MATCH(1,($U$2=GRID!$B$31:$BI$31)*(КАЛЕНДАРЬ!$BL22=GRID!$B$33:$BI$33), 0)),
ROUNDUP(INDEX(GRID!$B$34:$BI$44,MATCH(M$7,GRID!$A$34:$A$44,0),MATCH(1,($U$2=GRID!$B$31:$BI$31)*(КАЛЕНДАРЬ!$BL22=GRID!$B$33:$BI$33),0))*(1-GRID!$B$69),0))</f>
        <v>33400</v>
      </c>
      <c r="N623" s="47" cm="1">
        <f t="array" ref="N623">IF($I$2="Открытый тариф",
INDEX(GRID!$B$47:$BI$57,MATCH(M$7,GRID!$A$47:$A$57,0),MATCH(1,($U$2=GRID!$B$31:$BI$31)*(КАЛЕНДАРЬ!$BL22=GRID!$B$33:$BI$33), 0)),
ROUNDUP(INDEX(GRID!$B$47:$BI$57,MATCH(M$7,GRID!$A$47:$A$57,0),MATCH(1,($U$2=GRID!$B$31:$BI$31)*(КАЛЕНДАРЬ!$BL22=GRID!$B$33:$BI$33),0))*(1-GRID!$B$69),0))</f>
        <v>36000</v>
      </c>
      <c r="O623" s="47" cm="1">
        <f t="array" ref="O623">IF($I$2="Открытый тариф",
INDEX(GRID!$B$34:$BI$44,MATCH(O$7,GRID!$A$34:$A$44,0),MATCH(1,($U$2=GRID!$B$31:$BI$31)*(КАЛЕНДАРЬ!$BL22=GRID!$B$33:$BI$33), 0)),
ROUNDUP(INDEX(GRID!$B$34:$BI$44,MATCH(O$7,GRID!$A$34:$A$44,0),MATCH(1,($U$2=GRID!$B$31:$BI$31)*(КАЛЕНДАРЬ!$BL22=GRID!$B$33:$BI$33),0))*(1-GRID!$B$69),0))</f>
        <v>40900</v>
      </c>
      <c r="P623" s="47" cm="1">
        <f t="array" ref="P623">IF($I$2="Открытый тариф",
INDEX(GRID!$B$47:$BI$57,MATCH(O$7,GRID!$A$47:$A$57,0),MATCH(1,($U$2=GRID!$B$31:$BI$31)*(КАЛЕНДАРЬ!$BL22=GRID!$B$33:$BI$33), 0)),
ROUNDUP(INDEX(GRID!$B$47:$BI$57,MATCH(O$7,GRID!$A$47:$A$57,0),MATCH(1,($U$2=GRID!$B$31:$BI$31)*(КАЛЕНДАРЬ!$BL22=GRID!$B$33:$BI$33),0))*(1-GRID!$B$69),0))</f>
        <v>43500</v>
      </c>
      <c r="Q623" s="47" cm="1">
        <f t="array" ref="Q623">IF($I$2="Открытый тариф",
INDEX(GRID!$B$34:$BI$44,MATCH(Q$7,GRID!$A$34:$A$44,0),MATCH(1,($U$2=GRID!$B$31:$BI$31)*(КАЛЕНДАРЬ!$BL22=GRID!$B$33:$BI$33), 0)),
ROUNDUP(INDEX(GRID!$B$34:$BI$44,MATCH(Q$7,GRID!$A$34:$A$44,0),MATCH(1,($U$2=GRID!$B$31:$BI$31)*(КАЛЕНДАРЬ!$BL22=GRID!$B$33:$BI$33),0))*(1-GRID!$B$69),0))</f>
        <v>43100</v>
      </c>
      <c r="R623" s="47" cm="1">
        <f t="array" ref="R623">IF($I$2="Открытый тариф",
INDEX(GRID!$B$47:$BI$57,MATCH(Q$7,GRID!$A$47:$A$57,0),MATCH(1,($U$2=GRID!$B$31:$BI$31)*(КАЛЕНДАРЬ!$BL22=GRID!$B$33:$BI$33), 0)),
ROUNDUP(INDEX(GRID!$B$47:$BI$57,MATCH(Q$7,GRID!$A$47:$A$57,0),MATCH(1,($U$2=GRID!$B$31:$BI$31)*(КАЛЕНДАРЬ!$BL22=GRID!$B$33:$BI$33),0))*(1-GRID!$B$69),0))</f>
        <v>45700</v>
      </c>
      <c r="S623" s="47" cm="1">
        <f t="array" ref="S623">IF($I$2="Открытый тариф",
INDEX(GRID!$B$34:$BI$44,MATCH(S$7,GRID!$A$34:$A$44,0),MATCH(1,($U$2=GRID!$B$31:$BI$31)*(КАЛЕНДАРЬ!$BL22=GRID!$B$33:$BI$33), 0)),
ROUNDUP(INDEX(GRID!$B$34:$BI$44,MATCH(S$7,GRID!$A$34:$A$44,0),MATCH(1,($U$2=GRID!$B$31:$BI$31)*(КАЛЕНДАРЬ!$BL22=GRID!$B$33:$BI$33),0))*(1-GRID!$B$69),0))</f>
        <v>46900</v>
      </c>
      <c r="T623" s="47" cm="1">
        <f t="array" ref="T623">IF($I$2="Открытый тариф",
INDEX(GRID!$B$47:$BI$57,MATCH(S$7,GRID!$A$47:$A$57,0),MATCH(1,($U$2=GRID!$B$31:$BI$31)*(КАЛЕНДАРЬ!$BL22=GRID!$B$33:$BI$33), 0)),
ROUNDUP(INDEX(GRID!$B$47:$BI$57,MATCH(S$7,GRID!$A$47:$A$57,0),MATCH(1,($U$2=GRID!$B$31:$BI$31)*(КАЛЕНДАРЬ!$BL22=GRID!$B$33:$BI$33),0))*(1-GRID!$B$69),0))</f>
        <v>49500</v>
      </c>
      <c r="U623" s="47" cm="1">
        <f t="array" ref="U623">IF($I$2="Открытый тариф",
INDEX(GRID!$B$34:$BI$44,MATCH(U$7,GRID!$A$34:$A$44,0),MATCH(1,($U$2=GRID!$B$31:$BI$31)*(КАЛЕНДАРЬ!$BL22=GRID!$B$33:$BI$33), 0)),
ROUNDUP(INDEX(GRID!$B$34:$BI$44,MATCH(U$7,GRID!$A$34:$A$44,0),MATCH(1,($U$2=GRID!$B$31:$BI$31)*(КАЛЕНДАРЬ!$BL22=GRID!$B$33:$BI$33),0))*(1-GRID!$B$69),0))</f>
        <v>53300</v>
      </c>
      <c r="V623" s="47" cm="1">
        <f t="array" ref="V623">IF($I$2="Открытый тариф",
INDEX(GRID!$B$47:$BI$57,MATCH(U$7,GRID!$A$47:$A$57,0),MATCH(1,($U$2=GRID!$B$31:$BI$31)*(КАЛЕНДАРЬ!$BL22=GRID!$B$33:$BI$33), 0)),
ROUNDUP(INDEX(GRID!$B$47:$BI$57,MATCH(U$7,GRID!$A$47:$A$57,0),MATCH(1,($U$2=GRID!$B$31:$BI$31)*(КАЛЕНДАРЬ!$BL22=GRID!$B$33:$BI$33),0))*(1-GRID!$B$69),0))</f>
        <v>55900</v>
      </c>
      <c r="W623" s="47" cm="1">
        <f t="array" ref="W623">IF($I$2="Открытый тариф",
INDEX(GRID!$B$34:$BI$44,MATCH(W$7,GRID!$A$34:$A$44,0),MATCH(1,($U$2=GRID!$B$31:$BI$31)*(КАЛЕНДАРЬ!$BL22=GRID!$B$33:$BI$33), 0)),
ROUNDUP(INDEX(GRID!$B$34:$BI$44,MATCH(W$7,GRID!$A$34:$A$44,0),MATCH(1,($U$2=GRID!$B$31:$BI$31)*(КАЛЕНДАРЬ!$BL22=GRID!$B$33:$BI$33),0))*(1-GRID!$B$69),0))</f>
        <v>167800</v>
      </c>
      <c r="X623" s="47" cm="1">
        <f t="array" ref="X623">IF($I$2="Открытый тариф",
INDEX(GRID!$B$47:$BI$57,MATCH(W$7,GRID!$A$47:$A$57,0),MATCH(1,($U$2=GRID!$B$31:$BI$31)*(КАЛЕНДАРЬ!$BL22=GRID!$B$33:$BI$33), 0)),
ROUNDUP(INDEX(GRID!$B$47:$BI$57,MATCH(W$7,GRID!$A$47:$A$57,0),MATCH(1,($U$2=GRID!$B$31:$BI$31)*(КАЛЕНДАРЬ!$BL22=GRID!$B$33:$BI$33),0))*(1-GRID!$B$69),0))</f>
        <v>170400</v>
      </c>
    </row>
    <row r="624" spans="1:24" s="200" customFormat="1" x14ac:dyDescent="0.2">
      <c r="A624" s="117" t="s">
        <v>42</v>
      </c>
      <c r="B624" s="117">
        <v>20</v>
      </c>
      <c r="C624" s="47" cm="1">
        <f t="array" ref="C624">IF($I$2="Открытый тариф",
INDEX(GRID!$B$34:$BI$44,MATCH(C$7,GRID!$A$34:$A$44,0),MATCH(1,($U$2=GRID!$B$31:$BI$31)*(КАЛЕНДАРЬ!$BL23=GRID!$B$33:$BI$33), 0)),
ROUNDUP(INDEX(GRID!$B$34:$BI$44,MATCH(C$7,GRID!$A$34:$A$44,0),MATCH(1,($U$2=GRID!$B$31:$BI$31)*(КАЛЕНДАРЬ!$BL23=GRID!$B$33:$BI$33),0))*(1-GRID!$B$69),0))</f>
        <v>26400</v>
      </c>
      <c r="D624" s="47" cm="1">
        <f t="array" ref="D624">IF($I$2="Открытый тариф",
INDEX(GRID!$B$47:$BI$57,MATCH(C$7,GRID!$A$47:$A$57,0),MATCH(1,($U$2=GRID!$B$31:$BI$31)*(КАЛЕНДАРЬ!$BL23=GRID!$B$33:$BI$33), 0)),
ROUNDUP(INDEX(GRID!$B$47:$BI$57,MATCH(C$7,GRID!$A$47:$A$57,0),MATCH(1,($U$2=GRID!$B$31:$BI$31)*(КАЛЕНДАРЬ!$BL23=GRID!$B$33:$BI$33),0))*(1-GRID!$B$69),0))</f>
        <v>29000</v>
      </c>
      <c r="E624" s="47" cm="1">
        <f t="array" ref="E624">IF($I$2="Открытый тариф",
INDEX(GRID!$B$34:$BI$44,MATCH(E$7,GRID!$A$34:$A$44,0),MATCH(1,($U$2=GRID!$B$31:$BI$31)*(КАЛЕНДАРЬ!$BL23=GRID!$B$33:$BI$33), 0)),
ROUNDUP(INDEX(GRID!$B$34:$BI$44,MATCH(E$7,GRID!$A$34:$A$44,0),MATCH(1,($U$2=GRID!$B$31:$BI$31)*(КАЛЕНДАРЬ!$BL23=GRID!$B$33:$BI$33),0))*(1-GRID!$B$69),0))</f>
        <v>28400</v>
      </c>
      <c r="F624" s="47" cm="1">
        <f t="array" ref="F624">IF($I$2="Открытый тариф",
INDEX(GRID!$B$47:$BI$57,MATCH(E$7,GRID!$A$47:$A$57,0),MATCH(1,($U$2=GRID!$B$31:$BI$31)*(КАЛЕНДАРЬ!$BL23=GRID!$B$33:$BI$33), 0)),
ROUNDUP(INDEX(GRID!$B$47:$BI$57,MATCH(E$7,GRID!$A$47:$A$57,0),MATCH(1,($U$2=GRID!$B$31:$BI$31)*(КАЛЕНДАРЬ!$BL23=GRID!$B$33:$BI$33),0))*(1-GRID!$B$69),0))</f>
        <v>31000</v>
      </c>
      <c r="G624" s="47" cm="1">
        <f t="array" ref="G624">IF($I$2="Открытый тариф",
INDEX(GRID!$B$34:$BI$44,MATCH(G$7,GRID!$A$34:$A$44,0),MATCH(1,($U$2=GRID!$B$31:$BI$31)*(КАЛЕНДАРЬ!$BL23=GRID!$B$33:$BI$33), 0)),
ROUNDUP(INDEX(GRID!$B$34:$BI$44,MATCH(G$7,GRID!$A$34:$A$44,0),MATCH(1,($U$2=GRID!$B$31:$BI$31)*(КАЛЕНДАРЬ!$BL23=GRID!$B$33:$BI$33),0))*(1-GRID!$B$69),0))</f>
        <v>29500</v>
      </c>
      <c r="H624" s="47" cm="1">
        <f t="array" ref="H624">IF($I$2="Открытый тариф",
INDEX(GRID!$B$47:$BI$57,MATCH(G$7,GRID!$A$47:$A$57,0),MATCH(1,($U$2=GRID!$B$31:$BI$31)*(КАЛЕНДАРЬ!$BL23=GRID!$B$33:$BI$33), 0)),
ROUNDUP(INDEX(GRID!$B$47:$BI$57,MATCH(G$7,GRID!$A$47:$A$57,0),MATCH(1,($U$2=GRID!$B$31:$BI$31)*(КАЛЕНДАРЬ!$BL23=GRID!$B$33:$BI$33),0))*(1-GRID!$B$69),0))</f>
        <v>32100</v>
      </c>
      <c r="I624" s="47" cm="1">
        <f t="array" ref="I624">IF($I$2="Открытый тариф",
INDEX(GRID!$B$34:$BI$44,MATCH(I$7,GRID!$A$34:$A$44,0),MATCH(1,($U$2=GRID!$B$31:$BI$31)*(КАЛЕНДАРЬ!$BL23=GRID!$B$33:$BI$33), 0)),
ROUNDUP(INDEX(GRID!$B$34:$BI$44,MATCH(I$7,GRID!$A$34:$A$44,0),MATCH(1,($U$2=GRID!$B$31:$BI$31)*(КАЛЕНДАРЬ!$BL23=GRID!$B$33:$BI$33),0))*(1-GRID!$B$69),0))</f>
        <v>31500</v>
      </c>
      <c r="J624" s="47" cm="1">
        <f t="array" ref="J624">IF($I$2="Открытый тариф",
INDEX(GRID!$B$47:$BI$57,MATCH(I$7,GRID!$A$47:$A$57,0),MATCH(1,($U$2=GRID!$B$31:$BI$31)*(КАЛЕНДАРЬ!$BL23=GRID!$B$33:$BI$33), 0)),
ROUNDUP(INDEX(GRID!$B$47:$BI$57,MATCH(I$7,GRID!$A$47:$A$57,0),MATCH(1,($U$2=GRID!$B$31:$BI$31)*(КАЛЕНДАРЬ!$BL23=GRID!$B$33:$BI$33),0))*(1-GRID!$B$69),0))</f>
        <v>34100</v>
      </c>
      <c r="K624" s="47" cm="1">
        <f t="array" ref="K624">IF($I$2="Открытый тариф",
INDEX(GRID!$B$34:$BI$44,MATCH(K$7,GRID!$A$34:$A$44,0),MATCH(1,($U$2=GRID!$B$31:$BI$31)*(КАЛЕНДАРЬ!$BL23=GRID!$B$33:$BI$33), 0)),
ROUNDUP(INDEX(GRID!$B$34:$BI$44,MATCH(K$7,GRID!$A$34:$A$44,0),MATCH(1,($U$2=GRID!$B$31:$BI$31)*(КАЛЕНДАРЬ!$BL23=GRID!$B$33:$BI$33),0))*(1-GRID!$B$69),0))</f>
        <v>32600</v>
      </c>
      <c r="L624" s="47" cm="1">
        <f t="array" ref="L624">IF($I$2="Открытый тариф",
INDEX(GRID!$B$47:$BI$57,MATCH(K$7,GRID!$A$47:$A$57,0),MATCH(1,($U$2=GRID!$B$31:$BI$31)*(КАЛЕНДАРЬ!$BL23=GRID!$B$33:$BI$33), 0)),
ROUNDUP(INDEX(GRID!$B$47:$BI$57,MATCH(K$7,GRID!$A$47:$A$57,0),MATCH(1,($U$2=GRID!$B$31:$BI$31)*(КАЛЕНДАРЬ!$BL23=GRID!$B$33:$BI$33),0))*(1-GRID!$B$69),0))</f>
        <v>35200</v>
      </c>
      <c r="M624" s="47" cm="1">
        <f t="array" ref="M624">IF($I$2="Открытый тариф",
INDEX(GRID!$B$34:$BI$44,MATCH(M$7,GRID!$A$34:$A$44,0),MATCH(1,($U$2=GRID!$B$31:$BI$31)*(КАЛЕНДАРЬ!$BL23=GRID!$B$33:$BI$33), 0)),
ROUNDUP(INDEX(GRID!$B$34:$BI$44,MATCH(M$7,GRID!$A$34:$A$44,0),MATCH(1,($U$2=GRID!$B$31:$BI$31)*(КАЛЕНДАРЬ!$BL23=GRID!$B$33:$BI$33),0))*(1-GRID!$B$69),0))</f>
        <v>34600</v>
      </c>
      <c r="N624" s="47" cm="1">
        <f t="array" ref="N624">IF($I$2="Открытый тариф",
INDEX(GRID!$B$47:$BI$57,MATCH(M$7,GRID!$A$47:$A$57,0),MATCH(1,($U$2=GRID!$B$31:$BI$31)*(КАЛЕНДАРЬ!$BL23=GRID!$B$33:$BI$33), 0)),
ROUNDUP(INDEX(GRID!$B$47:$BI$57,MATCH(M$7,GRID!$A$47:$A$57,0),MATCH(1,($U$2=GRID!$B$31:$BI$31)*(КАЛЕНДАРЬ!$BL23=GRID!$B$33:$BI$33),0))*(1-GRID!$B$69),0))</f>
        <v>37200</v>
      </c>
      <c r="O624" s="47" cm="1">
        <f t="array" ref="O624">IF($I$2="Открытый тариф",
INDEX(GRID!$B$34:$BI$44,MATCH(O$7,GRID!$A$34:$A$44,0),MATCH(1,($U$2=GRID!$B$31:$BI$31)*(КАЛЕНДАРЬ!$BL23=GRID!$B$33:$BI$33), 0)),
ROUNDUP(INDEX(GRID!$B$34:$BI$44,MATCH(O$7,GRID!$A$34:$A$44,0),MATCH(1,($U$2=GRID!$B$31:$BI$31)*(КАЛЕНДАРЬ!$BL23=GRID!$B$33:$BI$33),0))*(1-GRID!$B$69),0))</f>
        <v>42200</v>
      </c>
      <c r="P624" s="47" cm="1">
        <f t="array" ref="P624">IF($I$2="Открытый тариф",
INDEX(GRID!$B$47:$BI$57,MATCH(O$7,GRID!$A$47:$A$57,0),MATCH(1,($U$2=GRID!$B$31:$BI$31)*(КАЛЕНДАРЬ!$BL23=GRID!$B$33:$BI$33), 0)),
ROUNDUP(INDEX(GRID!$B$47:$BI$57,MATCH(O$7,GRID!$A$47:$A$57,0),MATCH(1,($U$2=GRID!$B$31:$BI$31)*(КАЛЕНДАРЬ!$BL23=GRID!$B$33:$BI$33),0))*(1-GRID!$B$69),0))</f>
        <v>44800</v>
      </c>
      <c r="Q624" s="47" cm="1">
        <f t="array" ref="Q624">IF($I$2="Открытый тариф",
INDEX(GRID!$B$34:$BI$44,MATCH(Q$7,GRID!$A$34:$A$44,0),MATCH(1,($U$2=GRID!$B$31:$BI$31)*(КАЛЕНДАРЬ!$BL23=GRID!$B$33:$BI$33), 0)),
ROUNDUP(INDEX(GRID!$B$34:$BI$44,MATCH(Q$7,GRID!$A$34:$A$44,0),MATCH(1,($U$2=GRID!$B$31:$BI$31)*(КАЛЕНДАРЬ!$BL23=GRID!$B$33:$BI$33),0))*(1-GRID!$B$69),0))</f>
        <v>44400</v>
      </c>
      <c r="R624" s="47" cm="1">
        <f t="array" ref="R624">IF($I$2="Открытый тариф",
INDEX(GRID!$B$47:$BI$57,MATCH(Q$7,GRID!$A$47:$A$57,0),MATCH(1,($U$2=GRID!$B$31:$BI$31)*(КАЛЕНДАРЬ!$BL23=GRID!$B$33:$BI$33), 0)),
ROUNDUP(INDEX(GRID!$B$47:$BI$57,MATCH(Q$7,GRID!$A$47:$A$57,0),MATCH(1,($U$2=GRID!$B$31:$BI$31)*(КАЛЕНДАРЬ!$BL23=GRID!$B$33:$BI$33),0))*(1-GRID!$B$69),0))</f>
        <v>47000</v>
      </c>
      <c r="S624" s="47" cm="1">
        <f t="array" ref="S624">IF($I$2="Открытый тариф",
INDEX(GRID!$B$34:$BI$44,MATCH(S$7,GRID!$A$34:$A$44,0),MATCH(1,($U$2=GRID!$B$31:$BI$31)*(КАЛЕНДАРЬ!$BL23=GRID!$B$33:$BI$33), 0)),
ROUNDUP(INDEX(GRID!$B$34:$BI$44,MATCH(S$7,GRID!$A$34:$A$44,0),MATCH(1,($U$2=GRID!$B$31:$BI$31)*(КАЛЕНДАРЬ!$BL23=GRID!$B$33:$BI$33),0))*(1-GRID!$B$69),0))</f>
        <v>48200</v>
      </c>
      <c r="T624" s="47" cm="1">
        <f t="array" ref="T624">IF($I$2="Открытый тариф",
INDEX(GRID!$B$47:$BI$57,MATCH(S$7,GRID!$A$47:$A$57,0),MATCH(1,($U$2=GRID!$B$31:$BI$31)*(КАЛЕНДАРЬ!$BL23=GRID!$B$33:$BI$33), 0)),
ROUNDUP(INDEX(GRID!$B$47:$BI$57,MATCH(S$7,GRID!$A$47:$A$57,0),MATCH(1,($U$2=GRID!$B$31:$BI$31)*(КАЛЕНДАРЬ!$BL23=GRID!$B$33:$BI$33),0))*(1-GRID!$B$69),0))</f>
        <v>50800</v>
      </c>
      <c r="U624" s="47" cm="1">
        <f t="array" ref="U624">IF($I$2="Открытый тариф",
INDEX(GRID!$B$34:$BI$44,MATCH(U$7,GRID!$A$34:$A$44,0),MATCH(1,($U$2=GRID!$B$31:$BI$31)*(КАЛЕНДАРЬ!$BL23=GRID!$B$33:$BI$33), 0)),
ROUNDUP(INDEX(GRID!$B$34:$BI$44,MATCH(U$7,GRID!$A$34:$A$44,0),MATCH(1,($U$2=GRID!$B$31:$BI$31)*(КАЛЕНДАРЬ!$BL23=GRID!$B$33:$BI$33),0))*(1-GRID!$B$69),0))</f>
        <v>54700</v>
      </c>
      <c r="V624" s="47" cm="1">
        <f t="array" ref="V624">IF($I$2="Открытый тариф",
INDEX(GRID!$B$47:$BI$57,MATCH(U$7,GRID!$A$47:$A$57,0),MATCH(1,($U$2=GRID!$B$31:$BI$31)*(КАЛЕНДАРЬ!$BL23=GRID!$B$33:$BI$33), 0)),
ROUNDUP(INDEX(GRID!$B$47:$BI$57,MATCH(U$7,GRID!$A$47:$A$57,0),MATCH(1,($U$2=GRID!$B$31:$BI$31)*(КАЛЕНДАРЬ!$BL23=GRID!$B$33:$BI$33),0))*(1-GRID!$B$69),0))</f>
        <v>57300</v>
      </c>
      <c r="W624" s="47" cm="1">
        <f t="array" ref="W624">IF($I$2="Открытый тариф",
INDEX(GRID!$B$34:$BI$44,MATCH(W$7,GRID!$A$34:$A$44,0),MATCH(1,($U$2=GRID!$B$31:$BI$31)*(КАЛЕНДАРЬ!$BL23=GRID!$B$33:$BI$33), 0)),
ROUNDUP(INDEX(GRID!$B$34:$BI$44,MATCH(W$7,GRID!$A$34:$A$44,0),MATCH(1,($U$2=GRID!$B$31:$BI$31)*(КАЛЕНДАРЬ!$BL23=GRID!$B$33:$BI$33),0))*(1-GRID!$B$69),0))</f>
        <v>177900</v>
      </c>
      <c r="X624" s="47" cm="1">
        <f t="array" ref="X624">IF($I$2="Открытый тариф",
INDEX(GRID!$B$47:$BI$57,MATCH(W$7,GRID!$A$47:$A$57,0),MATCH(1,($U$2=GRID!$B$31:$BI$31)*(КАЛЕНДАРЬ!$BL23=GRID!$B$33:$BI$33), 0)),
ROUNDUP(INDEX(GRID!$B$47:$BI$57,MATCH(W$7,GRID!$A$47:$A$57,0),MATCH(1,($U$2=GRID!$B$31:$BI$31)*(КАЛЕНДАРЬ!$BL23=GRID!$B$33:$BI$33),0))*(1-GRID!$B$69),0))</f>
        <v>180500</v>
      </c>
    </row>
    <row r="625" spans="1:24" s="200" customFormat="1" x14ac:dyDescent="0.2">
      <c r="A625" s="117" t="s">
        <v>43</v>
      </c>
      <c r="B625" s="117">
        <v>21</v>
      </c>
      <c r="C625" s="47" cm="1">
        <f t="array" ref="C625">IF($I$2="Открытый тариф",
INDEX(GRID!$B$34:$BI$44,MATCH(C$7,GRID!$A$34:$A$44,0),MATCH(1,($U$2=GRID!$B$31:$BI$31)*(КАЛЕНДАРЬ!$BL24=GRID!$B$33:$BI$33), 0)),
ROUNDUP(INDEX(GRID!$B$34:$BI$44,MATCH(C$7,GRID!$A$34:$A$44,0),MATCH(1,($U$2=GRID!$B$31:$BI$31)*(КАЛЕНДАРЬ!$BL24=GRID!$B$33:$BI$33),0))*(1-GRID!$B$69),0))</f>
        <v>26400</v>
      </c>
      <c r="D625" s="47" cm="1">
        <f t="array" ref="D625">IF($I$2="Открытый тариф",
INDEX(GRID!$B$47:$BI$57,MATCH(C$7,GRID!$A$47:$A$57,0),MATCH(1,($U$2=GRID!$B$31:$BI$31)*(КАЛЕНДАРЬ!$BL24=GRID!$B$33:$BI$33), 0)),
ROUNDUP(INDEX(GRID!$B$47:$BI$57,MATCH(C$7,GRID!$A$47:$A$57,0),MATCH(1,($U$2=GRID!$B$31:$BI$31)*(КАЛЕНДАРЬ!$BL24=GRID!$B$33:$BI$33),0))*(1-GRID!$B$69),0))</f>
        <v>29000</v>
      </c>
      <c r="E625" s="47" cm="1">
        <f t="array" ref="E625">IF($I$2="Открытый тариф",
INDEX(GRID!$B$34:$BI$44,MATCH(E$7,GRID!$A$34:$A$44,0),MATCH(1,($U$2=GRID!$B$31:$BI$31)*(КАЛЕНДАРЬ!$BL24=GRID!$B$33:$BI$33), 0)),
ROUNDUP(INDEX(GRID!$B$34:$BI$44,MATCH(E$7,GRID!$A$34:$A$44,0),MATCH(1,($U$2=GRID!$B$31:$BI$31)*(КАЛЕНДАРЬ!$BL24=GRID!$B$33:$BI$33),0))*(1-GRID!$B$69),0))</f>
        <v>28400</v>
      </c>
      <c r="F625" s="47" cm="1">
        <f t="array" ref="F625">IF($I$2="Открытый тариф",
INDEX(GRID!$B$47:$BI$57,MATCH(E$7,GRID!$A$47:$A$57,0),MATCH(1,($U$2=GRID!$B$31:$BI$31)*(КАЛЕНДАРЬ!$BL24=GRID!$B$33:$BI$33), 0)),
ROUNDUP(INDEX(GRID!$B$47:$BI$57,MATCH(E$7,GRID!$A$47:$A$57,0),MATCH(1,($U$2=GRID!$B$31:$BI$31)*(КАЛЕНДАРЬ!$BL24=GRID!$B$33:$BI$33),0))*(1-GRID!$B$69),0))</f>
        <v>31000</v>
      </c>
      <c r="G625" s="47" cm="1">
        <f t="array" ref="G625">IF($I$2="Открытый тариф",
INDEX(GRID!$B$34:$BI$44,MATCH(G$7,GRID!$A$34:$A$44,0),MATCH(1,($U$2=GRID!$B$31:$BI$31)*(КАЛЕНДАРЬ!$BL24=GRID!$B$33:$BI$33), 0)),
ROUNDUP(INDEX(GRID!$B$34:$BI$44,MATCH(G$7,GRID!$A$34:$A$44,0),MATCH(1,($U$2=GRID!$B$31:$BI$31)*(КАЛЕНДАРЬ!$BL24=GRID!$B$33:$BI$33),0))*(1-GRID!$B$69),0))</f>
        <v>29500</v>
      </c>
      <c r="H625" s="47" cm="1">
        <f t="array" ref="H625">IF($I$2="Открытый тариф",
INDEX(GRID!$B$47:$BI$57,MATCH(G$7,GRID!$A$47:$A$57,0),MATCH(1,($U$2=GRID!$B$31:$BI$31)*(КАЛЕНДАРЬ!$BL24=GRID!$B$33:$BI$33), 0)),
ROUNDUP(INDEX(GRID!$B$47:$BI$57,MATCH(G$7,GRID!$A$47:$A$57,0),MATCH(1,($U$2=GRID!$B$31:$BI$31)*(КАЛЕНДАРЬ!$BL24=GRID!$B$33:$BI$33),0))*(1-GRID!$B$69),0))</f>
        <v>32100</v>
      </c>
      <c r="I625" s="47" cm="1">
        <f t="array" ref="I625">IF($I$2="Открытый тариф",
INDEX(GRID!$B$34:$BI$44,MATCH(I$7,GRID!$A$34:$A$44,0),MATCH(1,($U$2=GRID!$B$31:$BI$31)*(КАЛЕНДАРЬ!$BL24=GRID!$B$33:$BI$33), 0)),
ROUNDUP(INDEX(GRID!$B$34:$BI$44,MATCH(I$7,GRID!$A$34:$A$44,0),MATCH(1,($U$2=GRID!$B$31:$BI$31)*(КАЛЕНДАРЬ!$BL24=GRID!$B$33:$BI$33),0))*(1-GRID!$B$69),0))</f>
        <v>31500</v>
      </c>
      <c r="J625" s="47" cm="1">
        <f t="array" ref="J625">IF($I$2="Открытый тариф",
INDEX(GRID!$B$47:$BI$57,MATCH(I$7,GRID!$A$47:$A$57,0),MATCH(1,($U$2=GRID!$B$31:$BI$31)*(КАЛЕНДАРЬ!$BL24=GRID!$B$33:$BI$33), 0)),
ROUNDUP(INDEX(GRID!$B$47:$BI$57,MATCH(I$7,GRID!$A$47:$A$57,0),MATCH(1,($U$2=GRID!$B$31:$BI$31)*(КАЛЕНДАРЬ!$BL24=GRID!$B$33:$BI$33),0))*(1-GRID!$B$69),0))</f>
        <v>34100</v>
      </c>
      <c r="K625" s="47" cm="1">
        <f t="array" ref="K625">IF($I$2="Открытый тариф",
INDEX(GRID!$B$34:$BI$44,MATCH(K$7,GRID!$A$34:$A$44,0),MATCH(1,($U$2=GRID!$B$31:$BI$31)*(КАЛЕНДАРЬ!$BL24=GRID!$B$33:$BI$33), 0)),
ROUNDUP(INDEX(GRID!$B$34:$BI$44,MATCH(K$7,GRID!$A$34:$A$44,0),MATCH(1,($U$2=GRID!$B$31:$BI$31)*(КАЛЕНДАРЬ!$BL24=GRID!$B$33:$BI$33),0))*(1-GRID!$B$69),0))</f>
        <v>32600</v>
      </c>
      <c r="L625" s="47" cm="1">
        <f t="array" ref="L625">IF($I$2="Открытый тариф",
INDEX(GRID!$B$47:$BI$57,MATCH(K$7,GRID!$A$47:$A$57,0),MATCH(1,($U$2=GRID!$B$31:$BI$31)*(КАЛЕНДАРЬ!$BL24=GRID!$B$33:$BI$33), 0)),
ROUNDUP(INDEX(GRID!$B$47:$BI$57,MATCH(K$7,GRID!$A$47:$A$57,0),MATCH(1,($U$2=GRID!$B$31:$BI$31)*(КАЛЕНДАРЬ!$BL24=GRID!$B$33:$BI$33),0))*(1-GRID!$B$69),0))</f>
        <v>35200</v>
      </c>
      <c r="M625" s="47" cm="1">
        <f t="array" ref="M625">IF($I$2="Открытый тариф",
INDEX(GRID!$B$34:$BI$44,MATCH(M$7,GRID!$A$34:$A$44,0),MATCH(1,($U$2=GRID!$B$31:$BI$31)*(КАЛЕНДАРЬ!$BL24=GRID!$B$33:$BI$33), 0)),
ROUNDUP(INDEX(GRID!$B$34:$BI$44,MATCH(M$7,GRID!$A$34:$A$44,0),MATCH(1,($U$2=GRID!$B$31:$BI$31)*(КАЛЕНДАРЬ!$BL24=GRID!$B$33:$BI$33),0))*(1-GRID!$B$69),0))</f>
        <v>34600</v>
      </c>
      <c r="N625" s="47" cm="1">
        <f t="array" ref="N625">IF($I$2="Открытый тариф",
INDEX(GRID!$B$47:$BI$57,MATCH(M$7,GRID!$A$47:$A$57,0),MATCH(1,($U$2=GRID!$B$31:$BI$31)*(КАЛЕНДАРЬ!$BL24=GRID!$B$33:$BI$33), 0)),
ROUNDUP(INDEX(GRID!$B$47:$BI$57,MATCH(M$7,GRID!$A$47:$A$57,0),MATCH(1,($U$2=GRID!$B$31:$BI$31)*(КАЛЕНДАРЬ!$BL24=GRID!$B$33:$BI$33),0))*(1-GRID!$B$69),0))</f>
        <v>37200</v>
      </c>
      <c r="O625" s="47" cm="1">
        <f t="array" ref="O625">IF($I$2="Открытый тариф",
INDEX(GRID!$B$34:$BI$44,MATCH(O$7,GRID!$A$34:$A$44,0),MATCH(1,($U$2=GRID!$B$31:$BI$31)*(КАЛЕНДАРЬ!$BL24=GRID!$B$33:$BI$33), 0)),
ROUNDUP(INDEX(GRID!$B$34:$BI$44,MATCH(O$7,GRID!$A$34:$A$44,0),MATCH(1,($U$2=GRID!$B$31:$BI$31)*(КАЛЕНДАРЬ!$BL24=GRID!$B$33:$BI$33),0))*(1-GRID!$B$69),0))</f>
        <v>42200</v>
      </c>
      <c r="P625" s="47" cm="1">
        <f t="array" ref="P625">IF($I$2="Открытый тариф",
INDEX(GRID!$B$47:$BI$57,MATCH(O$7,GRID!$A$47:$A$57,0),MATCH(1,($U$2=GRID!$B$31:$BI$31)*(КАЛЕНДАРЬ!$BL24=GRID!$B$33:$BI$33), 0)),
ROUNDUP(INDEX(GRID!$B$47:$BI$57,MATCH(O$7,GRID!$A$47:$A$57,0),MATCH(1,($U$2=GRID!$B$31:$BI$31)*(КАЛЕНДАРЬ!$BL24=GRID!$B$33:$BI$33),0))*(1-GRID!$B$69),0))</f>
        <v>44800</v>
      </c>
      <c r="Q625" s="47" cm="1">
        <f t="array" ref="Q625">IF($I$2="Открытый тариф",
INDEX(GRID!$B$34:$BI$44,MATCH(Q$7,GRID!$A$34:$A$44,0),MATCH(1,($U$2=GRID!$B$31:$BI$31)*(КАЛЕНДАРЬ!$BL24=GRID!$B$33:$BI$33), 0)),
ROUNDUP(INDEX(GRID!$B$34:$BI$44,MATCH(Q$7,GRID!$A$34:$A$44,0),MATCH(1,($U$2=GRID!$B$31:$BI$31)*(КАЛЕНДАРЬ!$BL24=GRID!$B$33:$BI$33),0))*(1-GRID!$B$69),0))</f>
        <v>44400</v>
      </c>
      <c r="R625" s="47" cm="1">
        <f t="array" ref="R625">IF($I$2="Открытый тариф",
INDEX(GRID!$B$47:$BI$57,MATCH(Q$7,GRID!$A$47:$A$57,0),MATCH(1,($U$2=GRID!$B$31:$BI$31)*(КАЛЕНДАРЬ!$BL24=GRID!$B$33:$BI$33), 0)),
ROUNDUP(INDEX(GRID!$B$47:$BI$57,MATCH(Q$7,GRID!$A$47:$A$57,0),MATCH(1,($U$2=GRID!$B$31:$BI$31)*(КАЛЕНДАРЬ!$BL24=GRID!$B$33:$BI$33),0))*(1-GRID!$B$69),0))</f>
        <v>47000</v>
      </c>
      <c r="S625" s="47" cm="1">
        <f t="array" ref="S625">IF($I$2="Открытый тариф",
INDEX(GRID!$B$34:$BI$44,MATCH(S$7,GRID!$A$34:$A$44,0),MATCH(1,($U$2=GRID!$B$31:$BI$31)*(КАЛЕНДАРЬ!$BL24=GRID!$B$33:$BI$33), 0)),
ROUNDUP(INDEX(GRID!$B$34:$BI$44,MATCH(S$7,GRID!$A$34:$A$44,0),MATCH(1,($U$2=GRID!$B$31:$BI$31)*(КАЛЕНДАРЬ!$BL24=GRID!$B$33:$BI$33),0))*(1-GRID!$B$69),0))</f>
        <v>48200</v>
      </c>
      <c r="T625" s="47" cm="1">
        <f t="array" ref="T625">IF($I$2="Открытый тариф",
INDEX(GRID!$B$47:$BI$57,MATCH(S$7,GRID!$A$47:$A$57,0),MATCH(1,($U$2=GRID!$B$31:$BI$31)*(КАЛЕНДАРЬ!$BL24=GRID!$B$33:$BI$33), 0)),
ROUNDUP(INDEX(GRID!$B$47:$BI$57,MATCH(S$7,GRID!$A$47:$A$57,0),MATCH(1,($U$2=GRID!$B$31:$BI$31)*(КАЛЕНДАРЬ!$BL24=GRID!$B$33:$BI$33),0))*(1-GRID!$B$69),0))</f>
        <v>50800</v>
      </c>
      <c r="U625" s="47" cm="1">
        <f t="array" ref="U625">IF($I$2="Открытый тариф",
INDEX(GRID!$B$34:$BI$44,MATCH(U$7,GRID!$A$34:$A$44,0),MATCH(1,($U$2=GRID!$B$31:$BI$31)*(КАЛЕНДАРЬ!$BL24=GRID!$B$33:$BI$33), 0)),
ROUNDUP(INDEX(GRID!$B$34:$BI$44,MATCH(U$7,GRID!$A$34:$A$44,0),MATCH(1,($U$2=GRID!$B$31:$BI$31)*(КАЛЕНДАРЬ!$BL24=GRID!$B$33:$BI$33),0))*(1-GRID!$B$69),0))</f>
        <v>54700</v>
      </c>
      <c r="V625" s="47" cm="1">
        <f t="array" ref="V625">IF($I$2="Открытый тариф",
INDEX(GRID!$B$47:$BI$57,MATCH(U$7,GRID!$A$47:$A$57,0),MATCH(1,($U$2=GRID!$B$31:$BI$31)*(КАЛЕНДАРЬ!$BL24=GRID!$B$33:$BI$33), 0)),
ROUNDUP(INDEX(GRID!$B$47:$BI$57,MATCH(U$7,GRID!$A$47:$A$57,0),MATCH(1,($U$2=GRID!$B$31:$BI$31)*(КАЛЕНДАРЬ!$BL24=GRID!$B$33:$BI$33),0))*(1-GRID!$B$69),0))</f>
        <v>57300</v>
      </c>
      <c r="W625" s="47" cm="1">
        <f t="array" ref="W625">IF($I$2="Открытый тариф",
INDEX(GRID!$B$34:$BI$44,MATCH(W$7,GRID!$A$34:$A$44,0),MATCH(1,($U$2=GRID!$B$31:$BI$31)*(КАЛЕНДАРЬ!$BL24=GRID!$B$33:$BI$33), 0)),
ROUNDUP(INDEX(GRID!$B$34:$BI$44,MATCH(W$7,GRID!$A$34:$A$44,0),MATCH(1,($U$2=GRID!$B$31:$BI$31)*(КАЛЕНДАРЬ!$BL24=GRID!$B$33:$BI$33),0))*(1-GRID!$B$69),0))</f>
        <v>177900</v>
      </c>
      <c r="X625" s="47" cm="1">
        <f t="array" ref="X625">IF($I$2="Открытый тариф",
INDEX(GRID!$B$47:$BI$57,MATCH(W$7,GRID!$A$47:$A$57,0),MATCH(1,($U$2=GRID!$B$31:$BI$31)*(КАЛЕНДАРЬ!$BL24=GRID!$B$33:$BI$33), 0)),
ROUNDUP(INDEX(GRID!$B$47:$BI$57,MATCH(W$7,GRID!$A$47:$A$57,0),MATCH(1,($U$2=GRID!$B$31:$BI$31)*(КАЛЕНДАРЬ!$BL24=GRID!$B$33:$BI$33),0))*(1-GRID!$B$69),0))</f>
        <v>180500</v>
      </c>
    </row>
    <row r="626" spans="1:24" s="200" customFormat="1" x14ac:dyDescent="0.2">
      <c r="A626" s="117" t="s">
        <v>44</v>
      </c>
      <c r="B626" s="117">
        <v>22</v>
      </c>
      <c r="C626" s="47" cm="1">
        <f t="array" ref="C626">IF($I$2="Открытый тариф",
INDEX(GRID!$B$34:$BI$44,MATCH(C$7,GRID!$A$34:$A$44,0),MATCH(1,($U$2=GRID!$B$31:$BI$31)*(КАЛЕНДАРЬ!$BL25=GRID!$B$33:$BI$33), 0)),
ROUNDUP(INDEX(GRID!$B$34:$BI$44,MATCH(C$7,GRID!$A$34:$A$44,0),MATCH(1,($U$2=GRID!$B$31:$BI$31)*(КАЛЕНДАРЬ!$BL25=GRID!$B$33:$BI$33),0))*(1-GRID!$B$69),0))</f>
        <v>26400</v>
      </c>
      <c r="D626" s="47" cm="1">
        <f t="array" ref="D626">IF($I$2="Открытый тариф",
INDEX(GRID!$B$47:$BI$57,MATCH(C$7,GRID!$A$47:$A$57,0),MATCH(1,($U$2=GRID!$B$31:$BI$31)*(КАЛЕНДАРЬ!$BL25=GRID!$B$33:$BI$33), 0)),
ROUNDUP(INDEX(GRID!$B$47:$BI$57,MATCH(C$7,GRID!$A$47:$A$57,0),MATCH(1,($U$2=GRID!$B$31:$BI$31)*(КАЛЕНДАРЬ!$BL25=GRID!$B$33:$BI$33),0))*(1-GRID!$B$69),0))</f>
        <v>29000</v>
      </c>
      <c r="E626" s="47" cm="1">
        <f t="array" ref="E626">IF($I$2="Открытый тариф",
INDEX(GRID!$B$34:$BI$44,MATCH(E$7,GRID!$A$34:$A$44,0),MATCH(1,($U$2=GRID!$B$31:$BI$31)*(КАЛЕНДАРЬ!$BL25=GRID!$B$33:$BI$33), 0)),
ROUNDUP(INDEX(GRID!$B$34:$BI$44,MATCH(E$7,GRID!$A$34:$A$44,0),MATCH(1,($U$2=GRID!$B$31:$BI$31)*(КАЛЕНДАРЬ!$BL25=GRID!$B$33:$BI$33),0))*(1-GRID!$B$69),0))</f>
        <v>28400</v>
      </c>
      <c r="F626" s="47" cm="1">
        <f t="array" ref="F626">IF($I$2="Открытый тариф",
INDEX(GRID!$B$47:$BI$57,MATCH(E$7,GRID!$A$47:$A$57,0),MATCH(1,($U$2=GRID!$B$31:$BI$31)*(КАЛЕНДАРЬ!$BL25=GRID!$B$33:$BI$33), 0)),
ROUNDUP(INDEX(GRID!$B$47:$BI$57,MATCH(E$7,GRID!$A$47:$A$57,0),MATCH(1,($U$2=GRID!$B$31:$BI$31)*(КАЛЕНДАРЬ!$BL25=GRID!$B$33:$BI$33),0))*(1-GRID!$B$69),0))</f>
        <v>31000</v>
      </c>
      <c r="G626" s="47" cm="1">
        <f t="array" ref="G626">IF($I$2="Открытый тариф",
INDEX(GRID!$B$34:$BI$44,MATCH(G$7,GRID!$A$34:$A$44,0),MATCH(1,($U$2=GRID!$B$31:$BI$31)*(КАЛЕНДАРЬ!$BL25=GRID!$B$33:$BI$33), 0)),
ROUNDUP(INDEX(GRID!$B$34:$BI$44,MATCH(G$7,GRID!$A$34:$A$44,0),MATCH(1,($U$2=GRID!$B$31:$BI$31)*(КАЛЕНДАРЬ!$BL25=GRID!$B$33:$BI$33),0))*(1-GRID!$B$69),0))</f>
        <v>29500</v>
      </c>
      <c r="H626" s="47" cm="1">
        <f t="array" ref="H626">IF($I$2="Открытый тариф",
INDEX(GRID!$B$47:$BI$57,MATCH(G$7,GRID!$A$47:$A$57,0),MATCH(1,($U$2=GRID!$B$31:$BI$31)*(КАЛЕНДАРЬ!$BL25=GRID!$B$33:$BI$33), 0)),
ROUNDUP(INDEX(GRID!$B$47:$BI$57,MATCH(G$7,GRID!$A$47:$A$57,0),MATCH(1,($U$2=GRID!$B$31:$BI$31)*(КАЛЕНДАРЬ!$BL25=GRID!$B$33:$BI$33),0))*(1-GRID!$B$69),0))</f>
        <v>32100</v>
      </c>
      <c r="I626" s="47" cm="1">
        <f t="array" ref="I626">IF($I$2="Открытый тариф",
INDEX(GRID!$B$34:$BI$44,MATCH(I$7,GRID!$A$34:$A$44,0),MATCH(1,($U$2=GRID!$B$31:$BI$31)*(КАЛЕНДАРЬ!$BL25=GRID!$B$33:$BI$33), 0)),
ROUNDUP(INDEX(GRID!$B$34:$BI$44,MATCH(I$7,GRID!$A$34:$A$44,0),MATCH(1,($U$2=GRID!$B$31:$BI$31)*(КАЛЕНДАРЬ!$BL25=GRID!$B$33:$BI$33),0))*(1-GRID!$B$69),0))</f>
        <v>31500</v>
      </c>
      <c r="J626" s="47" cm="1">
        <f t="array" ref="J626">IF($I$2="Открытый тариф",
INDEX(GRID!$B$47:$BI$57,MATCH(I$7,GRID!$A$47:$A$57,0),MATCH(1,($U$2=GRID!$B$31:$BI$31)*(КАЛЕНДАРЬ!$BL25=GRID!$B$33:$BI$33), 0)),
ROUNDUP(INDEX(GRID!$B$47:$BI$57,MATCH(I$7,GRID!$A$47:$A$57,0),MATCH(1,($U$2=GRID!$B$31:$BI$31)*(КАЛЕНДАРЬ!$BL25=GRID!$B$33:$BI$33),0))*(1-GRID!$B$69),0))</f>
        <v>34100</v>
      </c>
      <c r="K626" s="47" cm="1">
        <f t="array" ref="K626">IF($I$2="Открытый тариф",
INDEX(GRID!$B$34:$BI$44,MATCH(K$7,GRID!$A$34:$A$44,0),MATCH(1,($U$2=GRID!$B$31:$BI$31)*(КАЛЕНДАРЬ!$BL25=GRID!$B$33:$BI$33), 0)),
ROUNDUP(INDEX(GRID!$B$34:$BI$44,MATCH(K$7,GRID!$A$34:$A$44,0),MATCH(1,($U$2=GRID!$B$31:$BI$31)*(КАЛЕНДАРЬ!$BL25=GRID!$B$33:$BI$33),0))*(1-GRID!$B$69),0))</f>
        <v>32600</v>
      </c>
      <c r="L626" s="47" cm="1">
        <f t="array" ref="L626">IF($I$2="Открытый тариф",
INDEX(GRID!$B$47:$BI$57,MATCH(K$7,GRID!$A$47:$A$57,0),MATCH(1,($U$2=GRID!$B$31:$BI$31)*(КАЛЕНДАРЬ!$BL25=GRID!$B$33:$BI$33), 0)),
ROUNDUP(INDEX(GRID!$B$47:$BI$57,MATCH(K$7,GRID!$A$47:$A$57,0),MATCH(1,($U$2=GRID!$B$31:$BI$31)*(КАЛЕНДАРЬ!$BL25=GRID!$B$33:$BI$33),0))*(1-GRID!$B$69),0))</f>
        <v>35200</v>
      </c>
      <c r="M626" s="47" cm="1">
        <f t="array" ref="M626">IF($I$2="Открытый тариф",
INDEX(GRID!$B$34:$BI$44,MATCH(M$7,GRID!$A$34:$A$44,0),MATCH(1,($U$2=GRID!$B$31:$BI$31)*(КАЛЕНДАРЬ!$BL25=GRID!$B$33:$BI$33), 0)),
ROUNDUP(INDEX(GRID!$B$34:$BI$44,MATCH(M$7,GRID!$A$34:$A$44,0),MATCH(1,($U$2=GRID!$B$31:$BI$31)*(КАЛЕНДАРЬ!$BL25=GRID!$B$33:$BI$33),0))*(1-GRID!$B$69),0))</f>
        <v>34600</v>
      </c>
      <c r="N626" s="47" cm="1">
        <f t="array" ref="N626">IF($I$2="Открытый тариф",
INDEX(GRID!$B$47:$BI$57,MATCH(M$7,GRID!$A$47:$A$57,0),MATCH(1,($U$2=GRID!$B$31:$BI$31)*(КАЛЕНДАРЬ!$BL25=GRID!$B$33:$BI$33), 0)),
ROUNDUP(INDEX(GRID!$B$47:$BI$57,MATCH(M$7,GRID!$A$47:$A$57,0),MATCH(1,($U$2=GRID!$B$31:$BI$31)*(КАЛЕНДАРЬ!$BL25=GRID!$B$33:$BI$33),0))*(1-GRID!$B$69),0))</f>
        <v>37200</v>
      </c>
      <c r="O626" s="47" cm="1">
        <f t="array" ref="O626">IF($I$2="Открытый тариф",
INDEX(GRID!$B$34:$BI$44,MATCH(O$7,GRID!$A$34:$A$44,0),MATCH(1,($U$2=GRID!$B$31:$BI$31)*(КАЛЕНДАРЬ!$BL25=GRID!$B$33:$BI$33), 0)),
ROUNDUP(INDEX(GRID!$B$34:$BI$44,MATCH(O$7,GRID!$A$34:$A$44,0),MATCH(1,($U$2=GRID!$B$31:$BI$31)*(КАЛЕНДАРЬ!$BL25=GRID!$B$33:$BI$33),0))*(1-GRID!$B$69),0))</f>
        <v>42200</v>
      </c>
      <c r="P626" s="47" cm="1">
        <f t="array" ref="P626">IF($I$2="Открытый тариф",
INDEX(GRID!$B$47:$BI$57,MATCH(O$7,GRID!$A$47:$A$57,0),MATCH(1,($U$2=GRID!$B$31:$BI$31)*(КАЛЕНДАРЬ!$BL25=GRID!$B$33:$BI$33), 0)),
ROUNDUP(INDEX(GRID!$B$47:$BI$57,MATCH(O$7,GRID!$A$47:$A$57,0),MATCH(1,($U$2=GRID!$B$31:$BI$31)*(КАЛЕНДАРЬ!$BL25=GRID!$B$33:$BI$33),0))*(1-GRID!$B$69),0))</f>
        <v>44800</v>
      </c>
      <c r="Q626" s="47" cm="1">
        <f t="array" ref="Q626">IF($I$2="Открытый тариф",
INDEX(GRID!$B$34:$BI$44,MATCH(Q$7,GRID!$A$34:$A$44,0),MATCH(1,($U$2=GRID!$B$31:$BI$31)*(КАЛЕНДАРЬ!$BL25=GRID!$B$33:$BI$33), 0)),
ROUNDUP(INDEX(GRID!$B$34:$BI$44,MATCH(Q$7,GRID!$A$34:$A$44,0),MATCH(1,($U$2=GRID!$B$31:$BI$31)*(КАЛЕНДАРЬ!$BL25=GRID!$B$33:$BI$33),0))*(1-GRID!$B$69),0))</f>
        <v>44400</v>
      </c>
      <c r="R626" s="47" cm="1">
        <f t="array" ref="R626">IF($I$2="Открытый тариф",
INDEX(GRID!$B$47:$BI$57,MATCH(Q$7,GRID!$A$47:$A$57,0),MATCH(1,($U$2=GRID!$B$31:$BI$31)*(КАЛЕНДАРЬ!$BL25=GRID!$B$33:$BI$33), 0)),
ROUNDUP(INDEX(GRID!$B$47:$BI$57,MATCH(Q$7,GRID!$A$47:$A$57,0),MATCH(1,($U$2=GRID!$B$31:$BI$31)*(КАЛЕНДАРЬ!$BL25=GRID!$B$33:$BI$33),0))*(1-GRID!$B$69),0))</f>
        <v>47000</v>
      </c>
      <c r="S626" s="47" cm="1">
        <f t="array" ref="S626">IF($I$2="Открытый тариф",
INDEX(GRID!$B$34:$BI$44,MATCH(S$7,GRID!$A$34:$A$44,0),MATCH(1,($U$2=GRID!$B$31:$BI$31)*(КАЛЕНДАРЬ!$BL25=GRID!$B$33:$BI$33), 0)),
ROUNDUP(INDEX(GRID!$B$34:$BI$44,MATCH(S$7,GRID!$A$34:$A$44,0),MATCH(1,($U$2=GRID!$B$31:$BI$31)*(КАЛЕНДАРЬ!$BL25=GRID!$B$33:$BI$33),0))*(1-GRID!$B$69),0))</f>
        <v>48200</v>
      </c>
      <c r="T626" s="47" cm="1">
        <f t="array" ref="T626">IF($I$2="Открытый тариф",
INDEX(GRID!$B$47:$BI$57,MATCH(S$7,GRID!$A$47:$A$57,0),MATCH(1,($U$2=GRID!$B$31:$BI$31)*(КАЛЕНДАРЬ!$BL25=GRID!$B$33:$BI$33), 0)),
ROUNDUP(INDEX(GRID!$B$47:$BI$57,MATCH(S$7,GRID!$A$47:$A$57,0),MATCH(1,($U$2=GRID!$B$31:$BI$31)*(КАЛЕНДАРЬ!$BL25=GRID!$B$33:$BI$33),0))*(1-GRID!$B$69),0))</f>
        <v>50800</v>
      </c>
      <c r="U626" s="47" cm="1">
        <f t="array" ref="U626">IF($I$2="Открытый тариф",
INDEX(GRID!$B$34:$BI$44,MATCH(U$7,GRID!$A$34:$A$44,0),MATCH(1,($U$2=GRID!$B$31:$BI$31)*(КАЛЕНДАРЬ!$BL25=GRID!$B$33:$BI$33), 0)),
ROUNDUP(INDEX(GRID!$B$34:$BI$44,MATCH(U$7,GRID!$A$34:$A$44,0),MATCH(1,($U$2=GRID!$B$31:$BI$31)*(КАЛЕНДАРЬ!$BL25=GRID!$B$33:$BI$33),0))*(1-GRID!$B$69),0))</f>
        <v>54700</v>
      </c>
      <c r="V626" s="47" cm="1">
        <f t="array" ref="V626">IF($I$2="Открытый тариф",
INDEX(GRID!$B$47:$BI$57,MATCH(U$7,GRID!$A$47:$A$57,0),MATCH(1,($U$2=GRID!$B$31:$BI$31)*(КАЛЕНДАРЬ!$BL25=GRID!$B$33:$BI$33), 0)),
ROUNDUP(INDEX(GRID!$B$47:$BI$57,MATCH(U$7,GRID!$A$47:$A$57,0),MATCH(1,($U$2=GRID!$B$31:$BI$31)*(КАЛЕНДАРЬ!$BL25=GRID!$B$33:$BI$33),0))*(1-GRID!$B$69),0))</f>
        <v>57300</v>
      </c>
      <c r="W626" s="47" cm="1">
        <f t="array" ref="W626">IF($I$2="Открытый тариф",
INDEX(GRID!$B$34:$BI$44,MATCH(W$7,GRID!$A$34:$A$44,0),MATCH(1,($U$2=GRID!$B$31:$BI$31)*(КАЛЕНДАРЬ!$BL25=GRID!$B$33:$BI$33), 0)),
ROUNDUP(INDEX(GRID!$B$34:$BI$44,MATCH(W$7,GRID!$A$34:$A$44,0),MATCH(1,($U$2=GRID!$B$31:$BI$31)*(КАЛЕНДАРЬ!$BL25=GRID!$B$33:$BI$33),0))*(1-GRID!$B$69),0))</f>
        <v>177900</v>
      </c>
      <c r="X626" s="47" cm="1">
        <f t="array" ref="X626">IF($I$2="Открытый тариф",
INDEX(GRID!$B$47:$BI$57,MATCH(W$7,GRID!$A$47:$A$57,0),MATCH(1,($U$2=GRID!$B$31:$BI$31)*(КАЛЕНДАРЬ!$BL25=GRID!$B$33:$BI$33), 0)),
ROUNDUP(INDEX(GRID!$B$47:$BI$57,MATCH(W$7,GRID!$A$47:$A$57,0),MATCH(1,($U$2=GRID!$B$31:$BI$31)*(КАЛЕНДАРЬ!$BL25=GRID!$B$33:$BI$33),0))*(1-GRID!$B$69),0))</f>
        <v>180500</v>
      </c>
    </row>
    <row r="627" spans="1:24" s="200" customFormat="1" x14ac:dyDescent="0.2">
      <c r="A627" s="117" t="s">
        <v>45</v>
      </c>
      <c r="B627" s="117">
        <v>23</v>
      </c>
      <c r="C627" s="47" cm="1">
        <f t="array" ref="C627">IF($I$2="Открытый тариф",
INDEX(GRID!$B$34:$BI$44,MATCH(C$7,GRID!$A$34:$A$44,0),MATCH(1,($U$2=GRID!$B$31:$BI$31)*(КАЛЕНДАРЬ!$BL26=GRID!$B$33:$BI$33), 0)),
ROUNDUP(INDEX(GRID!$B$34:$BI$44,MATCH(C$7,GRID!$A$34:$A$44,0),MATCH(1,($U$2=GRID!$B$31:$BI$31)*(КАЛЕНДАРЬ!$BL26=GRID!$B$33:$BI$33),0))*(1-GRID!$B$69),0))</f>
        <v>26400</v>
      </c>
      <c r="D627" s="47" cm="1">
        <f t="array" ref="D627">IF($I$2="Открытый тариф",
INDEX(GRID!$B$47:$BI$57,MATCH(C$7,GRID!$A$47:$A$57,0),MATCH(1,($U$2=GRID!$B$31:$BI$31)*(КАЛЕНДАРЬ!$BL26=GRID!$B$33:$BI$33), 0)),
ROUNDUP(INDEX(GRID!$B$47:$BI$57,MATCH(C$7,GRID!$A$47:$A$57,0),MATCH(1,($U$2=GRID!$B$31:$BI$31)*(КАЛЕНДАРЬ!$BL26=GRID!$B$33:$BI$33),0))*(1-GRID!$B$69),0))</f>
        <v>29000</v>
      </c>
      <c r="E627" s="47" cm="1">
        <f t="array" ref="E627">IF($I$2="Открытый тариф",
INDEX(GRID!$B$34:$BI$44,MATCH(E$7,GRID!$A$34:$A$44,0),MATCH(1,($U$2=GRID!$B$31:$BI$31)*(КАЛЕНДАРЬ!$BL26=GRID!$B$33:$BI$33), 0)),
ROUNDUP(INDEX(GRID!$B$34:$BI$44,MATCH(E$7,GRID!$A$34:$A$44,0),MATCH(1,($U$2=GRID!$B$31:$BI$31)*(КАЛЕНДАРЬ!$BL26=GRID!$B$33:$BI$33),0))*(1-GRID!$B$69),0))</f>
        <v>28400</v>
      </c>
      <c r="F627" s="47" cm="1">
        <f t="array" ref="F627">IF($I$2="Открытый тариф",
INDEX(GRID!$B$47:$BI$57,MATCH(E$7,GRID!$A$47:$A$57,0),MATCH(1,($U$2=GRID!$B$31:$BI$31)*(КАЛЕНДАРЬ!$BL26=GRID!$B$33:$BI$33), 0)),
ROUNDUP(INDEX(GRID!$B$47:$BI$57,MATCH(E$7,GRID!$A$47:$A$57,0),MATCH(1,($U$2=GRID!$B$31:$BI$31)*(КАЛЕНДАРЬ!$BL26=GRID!$B$33:$BI$33),0))*(1-GRID!$B$69),0))</f>
        <v>31000</v>
      </c>
      <c r="G627" s="47" cm="1">
        <f t="array" ref="G627">IF($I$2="Открытый тариф",
INDEX(GRID!$B$34:$BI$44,MATCH(G$7,GRID!$A$34:$A$44,0),MATCH(1,($U$2=GRID!$B$31:$BI$31)*(КАЛЕНДАРЬ!$BL26=GRID!$B$33:$BI$33), 0)),
ROUNDUP(INDEX(GRID!$B$34:$BI$44,MATCH(G$7,GRID!$A$34:$A$44,0),MATCH(1,($U$2=GRID!$B$31:$BI$31)*(КАЛЕНДАРЬ!$BL26=GRID!$B$33:$BI$33),0))*(1-GRID!$B$69),0))</f>
        <v>29500</v>
      </c>
      <c r="H627" s="47" cm="1">
        <f t="array" ref="H627">IF($I$2="Открытый тариф",
INDEX(GRID!$B$47:$BI$57,MATCH(G$7,GRID!$A$47:$A$57,0),MATCH(1,($U$2=GRID!$B$31:$BI$31)*(КАЛЕНДАРЬ!$BL26=GRID!$B$33:$BI$33), 0)),
ROUNDUP(INDEX(GRID!$B$47:$BI$57,MATCH(G$7,GRID!$A$47:$A$57,0),MATCH(1,($U$2=GRID!$B$31:$BI$31)*(КАЛЕНДАРЬ!$BL26=GRID!$B$33:$BI$33),0))*(1-GRID!$B$69),0))</f>
        <v>32100</v>
      </c>
      <c r="I627" s="47" cm="1">
        <f t="array" ref="I627">IF($I$2="Открытый тариф",
INDEX(GRID!$B$34:$BI$44,MATCH(I$7,GRID!$A$34:$A$44,0),MATCH(1,($U$2=GRID!$B$31:$BI$31)*(КАЛЕНДАРЬ!$BL26=GRID!$B$33:$BI$33), 0)),
ROUNDUP(INDEX(GRID!$B$34:$BI$44,MATCH(I$7,GRID!$A$34:$A$44,0),MATCH(1,($U$2=GRID!$B$31:$BI$31)*(КАЛЕНДАРЬ!$BL26=GRID!$B$33:$BI$33),0))*(1-GRID!$B$69),0))</f>
        <v>31500</v>
      </c>
      <c r="J627" s="47" cm="1">
        <f t="array" ref="J627">IF($I$2="Открытый тариф",
INDEX(GRID!$B$47:$BI$57,MATCH(I$7,GRID!$A$47:$A$57,0),MATCH(1,($U$2=GRID!$B$31:$BI$31)*(КАЛЕНДАРЬ!$BL26=GRID!$B$33:$BI$33), 0)),
ROUNDUP(INDEX(GRID!$B$47:$BI$57,MATCH(I$7,GRID!$A$47:$A$57,0),MATCH(1,($U$2=GRID!$B$31:$BI$31)*(КАЛЕНДАРЬ!$BL26=GRID!$B$33:$BI$33),0))*(1-GRID!$B$69),0))</f>
        <v>34100</v>
      </c>
      <c r="K627" s="47" cm="1">
        <f t="array" ref="K627">IF($I$2="Открытый тариф",
INDEX(GRID!$B$34:$BI$44,MATCH(K$7,GRID!$A$34:$A$44,0),MATCH(1,($U$2=GRID!$B$31:$BI$31)*(КАЛЕНДАРЬ!$BL26=GRID!$B$33:$BI$33), 0)),
ROUNDUP(INDEX(GRID!$B$34:$BI$44,MATCH(K$7,GRID!$A$34:$A$44,0),MATCH(1,($U$2=GRID!$B$31:$BI$31)*(КАЛЕНДАРЬ!$BL26=GRID!$B$33:$BI$33),0))*(1-GRID!$B$69),0))</f>
        <v>32600</v>
      </c>
      <c r="L627" s="47" cm="1">
        <f t="array" ref="L627">IF($I$2="Открытый тариф",
INDEX(GRID!$B$47:$BI$57,MATCH(K$7,GRID!$A$47:$A$57,0),MATCH(1,($U$2=GRID!$B$31:$BI$31)*(КАЛЕНДАРЬ!$BL26=GRID!$B$33:$BI$33), 0)),
ROUNDUP(INDEX(GRID!$B$47:$BI$57,MATCH(K$7,GRID!$A$47:$A$57,0),MATCH(1,($U$2=GRID!$B$31:$BI$31)*(КАЛЕНДАРЬ!$BL26=GRID!$B$33:$BI$33),0))*(1-GRID!$B$69),0))</f>
        <v>35200</v>
      </c>
      <c r="M627" s="47" cm="1">
        <f t="array" ref="M627">IF($I$2="Открытый тариф",
INDEX(GRID!$B$34:$BI$44,MATCH(M$7,GRID!$A$34:$A$44,0),MATCH(1,($U$2=GRID!$B$31:$BI$31)*(КАЛЕНДАРЬ!$BL26=GRID!$B$33:$BI$33), 0)),
ROUNDUP(INDEX(GRID!$B$34:$BI$44,MATCH(M$7,GRID!$A$34:$A$44,0),MATCH(1,($U$2=GRID!$B$31:$BI$31)*(КАЛЕНДАРЬ!$BL26=GRID!$B$33:$BI$33),0))*(1-GRID!$B$69),0))</f>
        <v>34600</v>
      </c>
      <c r="N627" s="47" cm="1">
        <f t="array" ref="N627">IF($I$2="Открытый тариф",
INDEX(GRID!$B$47:$BI$57,MATCH(M$7,GRID!$A$47:$A$57,0),MATCH(1,($U$2=GRID!$B$31:$BI$31)*(КАЛЕНДАРЬ!$BL26=GRID!$B$33:$BI$33), 0)),
ROUNDUP(INDEX(GRID!$B$47:$BI$57,MATCH(M$7,GRID!$A$47:$A$57,0),MATCH(1,($U$2=GRID!$B$31:$BI$31)*(КАЛЕНДАРЬ!$BL26=GRID!$B$33:$BI$33),0))*(1-GRID!$B$69),0))</f>
        <v>37200</v>
      </c>
      <c r="O627" s="47" cm="1">
        <f t="array" ref="O627">IF($I$2="Открытый тариф",
INDEX(GRID!$B$34:$BI$44,MATCH(O$7,GRID!$A$34:$A$44,0),MATCH(1,($U$2=GRID!$B$31:$BI$31)*(КАЛЕНДАРЬ!$BL26=GRID!$B$33:$BI$33), 0)),
ROUNDUP(INDEX(GRID!$B$34:$BI$44,MATCH(O$7,GRID!$A$34:$A$44,0),MATCH(1,($U$2=GRID!$B$31:$BI$31)*(КАЛЕНДАРЬ!$BL26=GRID!$B$33:$BI$33),0))*(1-GRID!$B$69),0))</f>
        <v>42200</v>
      </c>
      <c r="P627" s="47" cm="1">
        <f t="array" ref="P627">IF($I$2="Открытый тариф",
INDEX(GRID!$B$47:$BI$57,MATCH(O$7,GRID!$A$47:$A$57,0),MATCH(1,($U$2=GRID!$B$31:$BI$31)*(КАЛЕНДАРЬ!$BL26=GRID!$B$33:$BI$33), 0)),
ROUNDUP(INDEX(GRID!$B$47:$BI$57,MATCH(O$7,GRID!$A$47:$A$57,0),MATCH(1,($U$2=GRID!$B$31:$BI$31)*(КАЛЕНДАРЬ!$BL26=GRID!$B$33:$BI$33),0))*(1-GRID!$B$69),0))</f>
        <v>44800</v>
      </c>
      <c r="Q627" s="47" cm="1">
        <f t="array" ref="Q627">IF($I$2="Открытый тариф",
INDEX(GRID!$B$34:$BI$44,MATCH(Q$7,GRID!$A$34:$A$44,0),MATCH(1,($U$2=GRID!$B$31:$BI$31)*(КАЛЕНДАРЬ!$BL26=GRID!$B$33:$BI$33), 0)),
ROUNDUP(INDEX(GRID!$B$34:$BI$44,MATCH(Q$7,GRID!$A$34:$A$44,0),MATCH(1,($U$2=GRID!$B$31:$BI$31)*(КАЛЕНДАРЬ!$BL26=GRID!$B$33:$BI$33),0))*(1-GRID!$B$69),0))</f>
        <v>44400</v>
      </c>
      <c r="R627" s="47" cm="1">
        <f t="array" ref="R627">IF($I$2="Открытый тариф",
INDEX(GRID!$B$47:$BI$57,MATCH(Q$7,GRID!$A$47:$A$57,0),MATCH(1,($U$2=GRID!$B$31:$BI$31)*(КАЛЕНДАРЬ!$BL26=GRID!$B$33:$BI$33), 0)),
ROUNDUP(INDEX(GRID!$B$47:$BI$57,MATCH(Q$7,GRID!$A$47:$A$57,0),MATCH(1,($U$2=GRID!$B$31:$BI$31)*(КАЛЕНДАРЬ!$BL26=GRID!$B$33:$BI$33),0))*(1-GRID!$B$69),0))</f>
        <v>47000</v>
      </c>
      <c r="S627" s="47" cm="1">
        <f t="array" ref="S627">IF($I$2="Открытый тариф",
INDEX(GRID!$B$34:$BI$44,MATCH(S$7,GRID!$A$34:$A$44,0),MATCH(1,($U$2=GRID!$B$31:$BI$31)*(КАЛЕНДАРЬ!$BL26=GRID!$B$33:$BI$33), 0)),
ROUNDUP(INDEX(GRID!$B$34:$BI$44,MATCH(S$7,GRID!$A$34:$A$44,0),MATCH(1,($U$2=GRID!$B$31:$BI$31)*(КАЛЕНДАРЬ!$BL26=GRID!$B$33:$BI$33),0))*(1-GRID!$B$69),0))</f>
        <v>48200</v>
      </c>
      <c r="T627" s="47" cm="1">
        <f t="array" ref="T627">IF($I$2="Открытый тариф",
INDEX(GRID!$B$47:$BI$57,MATCH(S$7,GRID!$A$47:$A$57,0),MATCH(1,($U$2=GRID!$B$31:$BI$31)*(КАЛЕНДАРЬ!$BL26=GRID!$B$33:$BI$33), 0)),
ROUNDUP(INDEX(GRID!$B$47:$BI$57,MATCH(S$7,GRID!$A$47:$A$57,0),MATCH(1,($U$2=GRID!$B$31:$BI$31)*(КАЛЕНДАРЬ!$BL26=GRID!$B$33:$BI$33),0))*(1-GRID!$B$69),0))</f>
        <v>50800</v>
      </c>
      <c r="U627" s="47" cm="1">
        <f t="array" ref="U627">IF($I$2="Открытый тариф",
INDEX(GRID!$B$34:$BI$44,MATCH(U$7,GRID!$A$34:$A$44,0),MATCH(1,($U$2=GRID!$B$31:$BI$31)*(КАЛЕНДАРЬ!$BL26=GRID!$B$33:$BI$33), 0)),
ROUNDUP(INDEX(GRID!$B$34:$BI$44,MATCH(U$7,GRID!$A$34:$A$44,0),MATCH(1,($U$2=GRID!$B$31:$BI$31)*(КАЛЕНДАРЬ!$BL26=GRID!$B$33:$BI$33),0))*(1-GRID!$B$69),0))</f>
        <v>54700</v>
      </c>
      <c r="V627" s="47" cm="1">
        <f t="array" ref="V627">IF($I$2="Открытый тариф",
INDEX(GRID!$B$47:$BI$57,MATCH(U$7,GRID!$A$47:$A$57,0),MATCH(1,($U$2=GRID!$B$31:$BI$31)*(КАЛЕНДАРЬ!$BL26=GRID!$B$33:$BI$33), 0)),
ROUNDUP(INDEX(GRID!$B$47:$BI$57,MATCH(U$7,GRID!$A$47:$A$57,0),MATCH(1,($U$2=GRID!$B$31:$BI$31)*(КАЛЕНДАРЬ!$BL26=GRID!$B$33:$BI$33),0))*(1-GRID!$B$69),0))</f>
        <v>57300</v>
      </c>
      <c r="W627" s="47" cm="1">
        <f t="array" ref="W627">IF($I$2="Открытый тариф",
INDEX(GRID!$B$34:$BI$44,MATCH(W$7,GRID!$A$34:$A$44,0),MATCH(1,($U$2=GRID!$B$31:$BI$31)*(КАЛЕНДАРЬ!$BL26=GRID!$B$33:$BI$33), 0)),
ROUNDUP(INDEX(GRID!$B$34:$BI$44,MATCH(W$7,GRID!$A$34:$A$44,0),MATCH(1,($U$2=GRID!$B$31:$BI$31)*(КАЛЕНДАРЬ!$BL26=GRID!$B$33:$BI$33),0))*(1-GRID!$B$69),0))</f>
        <v>177900</v>
      </c>
      <c r="X627" s="47" cm="1">
        <f t="array" ref="X627">IF($I$2="Открытый тариф",
INDEX(GRID!$B$47:$BI$57,MATCH(W$7,GRID!$A$47:$A$57,0),MATCH(1,($U$2=GRID!$B$31:$BI$31)*(КАЛЕНДАРЬ!$BL26=GRID!$B$33:$BI$33), 0)),
ROUNDUP(INDEX(GRID!$B$47:$BI$57,MATCH(W$7,GRID!$A$47:$A$57,0),MATCH(1,($U$2=GRID!$B$31:$BI$31)*(КАЛЕНДАРЬ!$BL26=GRID!$B$33:$BI$33),0))*(1-GRID!$B$69),0))</f>
        <v>180500</v>
      </c>
    </row>
    <row r="628" spans="1:24" s="200" customFormat="1" x14ac:dyDescent="0.2">
      <c r="A628" s="117" t="s">
        <v>46</v>
      </c>
      <c r="B628" s="117">
        <v>24</v>
      </c>
      <c r="C628" s="47" cm="1">
        <f t="array" ref="C628">IF($I$2="Открытый тариф",
INDEX(GRID!$B$34:$BI$44,MATCH(C$7,GRID!$A$34:$A$44,0),MATCH(1,($U$2=GRID!$B$31:$BI$31)*(КАЛЕНДАРЬ!$BL27=GRID!$B$33:$BI$33), 0)),
ROUNDUP(INDEX(GRID!$B$34:$BI$44,MATCH(C$7,GRID!$A$34:$A$44,0),MATCH(1,($U$2=GRID!$B$31:$BI$31)*(КАЛЕНДАРЬ!$BL27=GRID!$B$33:$BI$33),0))*(1-GRID!$B$69),0))</f>
        <v>26400</v>
      </c>
      <c r="D628" s="47" cm="1">
        <f t="array" ref="D628">IF($I$2="Открытый тариф",
INDEX(GRID!$B$47:$BI$57,MATCH(C$7,GRID!$A$47:$A$57,0),MATCH(1,($U$2=GRID!$B$31:$BI$31)*(КАЛЕНДАРЬ!$BL27=GRID!$B$33:$BI$33), 0)),
ROUNDUP(INDEX(GRID!$B$47:$BI$57,MATCH(C$7,GRID!$A$47:$A$57,0),MATCH(1,($U$2=GRID!$B$31:$BI$31)*(КАЛЕНДАРЬ!$BL27=GRID!$B$33:$BI$33),0))*(1-GRID!$B$69),0))</f>
        <v>29000</v>
      </c>
      <c r="E628" s="47" cm="1">
        <f t="array" ref="E628">IF($I$2="Открытый тариф",
INDEX(GRID!$B$34:$BI$44,MATCH(E$7,GRID!$A$34:$A$44,0),MATCH(1,($U$2=GRID!$B$31:$BI$31)*(КАЛЕНДАРЬ!$BL27=GRID!$B$33:$BI$33), 0)),
ROUNDUP(INDEX(GRID!$B$34:$BI$44,MATCH(E$7,GRID!$A$34:$A$44,0),MATCH(1,($U$2=GRID!$B$31:$BI$31)*(КАЛЕНДАРЬ!$BL27=GRID!$B$33:$BI$33),0))*(1-GRID!$B$69),0))</f>
        <v>28400</v>
      </c>
      <c r="F628" s="47" cm="1">
        <f t="array" ref="F628">IF($I$2="Открытый тариф",
INDEX(GRID!$B$47:$BI$57,MATCH(E$7,GRID!$A$47:$A$57,0),MATCH(1,($U$2=GRID!$B$31:$BI$31)*(КАЛЕНДАРЬ!$BL27=GRID!$B$33:$BI$33), 0)),
ROUNDUP(INDEX(GRID!$B$47:$BI$57,MATCH(E$7,GRID!$A$47:$A$57,0),MATCH(1,($U$2=GRID!$B$31:$BI$31)*(КАЛЕНДАРЬ!$BL27=GRID!$B$33:$BI$33),0))*(1-GRID!$B$69),0))</f>
        <v>31000</v>
      </c>
      <c r="G628" s="47" cm="1">
        <f t="array" ref="G628">IF($I$2="Открытый тариф",
INDEX(GRID!$B$34:$BI$44,MATCH(G$7,GRID!$A$34:$A$44,0),MATCH(1,($U$2=GRID!$B$31:$BI$31)*(КАЛЕНДАРЬ!$BL27=GRID!$B$33:$BI$33), 0)),
ROUNDUP(INDEX(GRID!$B$34:$BI$44,MATCH(G$7,GRID!$A$34:$A$44,0),MATCH(1,($U$2=GRID!$B$31:$BI$31)*(КАЛЕНДАРЬ!$BL27=GRID!$B$33:$BI$33),0))*(1-GRID!$B$69),0))</f>
        <v>29500</v>
      </c>
      <c r="H628" s="47" cm="1">
        <f t="array" ref="H628">IF($I$2="Открытый тариф",
INDEX(GRID!$B$47:$BI$57,MATCH(G$7,GRID!$A$47:$A$57,0),MATCH(1,($U$2=GRID!$B$31:$BI$31)*(КАЛЕНДАРЬ!$BL27=GRID!$B$33:$BI$33), 0)),
ROUNDUP(INDEX(GRID!$B$47:$BI$57,MATCH(G$7,GRID!$A$47:$A$57,0),MATCH(1,($U$2=GRID!$B$31:$BI$31)*(КАЛЕНДАРЬ!$BL27=GRID!$B$33:$BI$33),0))*(1-GRID!$B$69),0))</f>
        <v>32100</v>
      </c>
      <c r="I628" s="47" cm="1">
        <f t="array" ref="I628">IF($I$2="Открытый тариф",
INDEX(GRID!$B$34:$BI$44,MATCH(I$7,GRID!$A$34:$A$44,0),MATCH(1,($U$2=GRID!$B$31:$BI$31)*(КАЛЕНДАРЬ!$BL27=GRID!$B$33:$BI$33), 0)),
ROUNDUP(INDEX(GRID!$B$34:$BI$44,MATCH(I$7,GRID!$A$34:$A$44,0),MATCH(1,($U$2=GRID!$B$31:$BI$31)*(КАЛЕНДАРЬ!$BL27=GRID!$B$33:$BI$33),0))*(1-GRID!$B$69),0))</f>
        <v>31500</v>
      </c>
      <c r="J628" s="47" cm="1">
        <f t="array" ref="J628">IF($I$2="Открытый тариф",
INDEX(GRID!$B$47:$BI$57,MATCH(I$7,GRID!$A$47:$A$57,0),MATCH(1,($U$2=GRID!$B$31:$BI$31)*(КАЛЕНДАРЬ!$BL27=GRID!$B$33:$BI$33), 0)),
ROUNDUP(INDEX(GRID!$B$47:$BI$57,MATCH(I$7,GRID!$A$47:$A$57,0),MATCH(1,($U$2=GRID!$B$31:$BI$31)*(КАЛЕНДАРЬ!$BL27=GRID!$B$33:$BI$33),0))*(1-GRID!$B$69),0))</f>
        <v>34100</v>
      </c>
      <c r="K628" s="47" cm="1">
        <f t="array" ref="K628">IF($I$2="Открытый тариф",
INDEX(GRID!$B$34:$BI$44,MATCH(K$7,GRID!$A$34:$A$44,0),MATCH(1,($U$2=GRID!$B$31:$BI$31)*(КАЛЕНДАРЬ!$BL27=GRID!$B$33:$BI$33), 0)),
ROUNDUP(INDEX(GRID!$B$34:$BI$44,MATCH(K$7,GRID!$A$34:$A$44,0),MATCH(1,($U$2=GRID!$B$31:$BI$31)*(КАЛЕНДАРЬ!$BL27=GRID!$B$33:$BI$33),0))*(1-GRID!$B$69),0))</f>
        <v>32600</v>
      </c>
      <c r="L628" s="47" cm="1">
        <f t="array" ref="L628">IF($I$2="Открытый тариф",
INDEX(GRID!$B$47:$BI$57,MATCH(K$7,GRID!$A$47:$A$57,0),MATCH(1,($U$2=GRID!$B$31:$BI$31)*(КАЛЕНДАРЬ!$BL27=GRID!$B$33:$BI$33), 0)),
ROUNDUP(INDEX(GRID!$B$47:$BI$57,MATCH(K$7,GRID!$A$47:$A$57,0),MATCH(1,($U$2=GRID!$B$31:$BI$31)*(КАЛЕНДАРЬ!$BL27=GRID!$B$33:$BI$33),0))*(1-GRID!$B$69),0))</f>
        <v>35200</v>
      </c>
      <c r="M628" s="47" cm="1">
        <f t="array" ref="M628">IF($I$2="Открытый тариф",
INDEX(GRID!$B$34:$BI$44,MATCH(M$7,GRID!$A$34:$A$44,0),MATCH(1,($U$2=GRID!$B$31:$BI$31)*(КАЛЕНДАРЬ!$BL27=GRID!$B$33:$BI$33), 0)),
ROUNDUP(INDEX(GRID!$B$34:$BI$44,MATCH(M$7,GRID!$A$34:$A$44,0),MATCH(1,($U$2=GRID!$B$31:$BI$31)*(КАЛЕНДАРЬ!$BL27=GRID!$B$33:$BI$33),0))*(1-GRID!$B$69),0))</f>
        <v>34600</v>
      </c>
      <c r="N628" s="47" cm="1">
        <f t="array" ref="N628">IF($I$2="Открытый тариф",
INDEX(GRID!$B$47:$BI$57,MATCH(M$7,GRID!$A$47:$A$57,0),MATCH(1,($U$2=GRID!$B$31:$BI$31)*(КАЛЕНДАРЬ!$BL27=GRID!$B$33:$BI$33), 0)),
ROUNDUP(INDEX(GRID!$B$47:$BI$57,MATCH(M$7,GRID!$A$47:$A$57,0),MATCH(1,($U$2=GRID!$B$31:$BI$31)*(КАЛЕНДАРЬ!$BL27=GRID!$B$33:$BI$33),0))*(1-GRID!$B$69),0))</f>
        <v>37200</v>
      </c>
      <c r="O628" s="47" cm="1">
        <f t="array" ref="O628">IF($I$2="Открытый тариф",
INDEX(GRID!$B$34:$BI$44,MATCH(O$7,GRID!$A$34:$A$44,0),MATCH(1,($U$2=GRID!$B$31:$BI$31)*(КАЛЕНДАРЬ!$BL27=GRID!$B$33:$BI$33), 0)),
ROUNDUP(INDEX(GRID!$B$34:$BI$44,MATCH(O$7,GRID!$A$34:$A$44,0),MATCH(1,($U$2=GRID!$B$31:$BI$31)*(КАЛЕНДАРЬ!$BL27=GRID!$B$33:$BI$33),0))*(1-GRID!$B$69),0))</f>
        <v>42200</v>
      </c>
      <c r="P628" s="47" cm="1">
        <f t="array" ref="P628">IF($I$2="Открытый тариф",
INDEX(GRID!$B$47:$BI$57,MATCH(O$7,GRID!$A$47:$A$57,0),MATCH(1,($U$2=GRID!$B$31:$BI$31)*(КАЛЕНДАРЬ!$BL27=GRID!$B$33:$BI$33), 0)),
ROUNDUP(INDEX(GRID!$B$47:$BI$57,MATCH(O$7,GRID!$A$47:$A$57,0),MATCH(1,($U$2=GRID!$B$31:$BI$31)*(КАЛЕНДАРЬ!$BL27=GRID!$B$33:$BI$33),0))*(1-GRID!$B$69),0))</f>
        <v>44800</v>
      </c>
      <c r="Q628" s="47" cm="1">
        <f t="array" ref="Q628">IF($I$2="Открытый тариф",
INDEX(GRID!$B$34:$BI$44,MATCH(Q$7,GRID!$A$34:$A$44,0),MATCH(1,($U$2=GRID!$B$31:$BI$31)*(КАЛЕНДАРЬ!$BL27=GRID!$B$33:$BI$33), 0)),
ROUNDUP(INDEX(GRID!$B$34:$BI$44,MATCH(Q$7,GRID!$A$34:$A$44,0),MATCH(1,($U$2=GRID!$B$31:$BI$31)*(КАЛЕНДАРЬ!$BL27=GRID!$B$33:$BI$33),0))*(1-GRID!$B$69),0))</f>
        <v>44400</v>
      </c>
      <c r="R628" s="47" cm="1">
        <f t="array" ref="R628">IF($I$2="Открытый тариф",
INDEX(GRID!$B$47:$BI$57,MATCH(Q$7,GRID!$A$47:$A$57,0),MATCH(1,($U$2=GRID!$B$31:$BI$31)*(КАЛЕНДАРЬ!$BL27=GRID!$B$33:$BI$33), 0)),
ROUNDUP(INDEX(GRID!$B$47:$BI$57,MATCH(Q$7,GRID!$A$47:$A$57,0),MATCH(1,($U$2=GRID!$B$31:$BI$31)*(КАЛЕНДАРЬ!$BL27=GRID!$B$33:$BI$33),0))*(1-GRID!$B$69),0))</f>
        <v>47000</v>
      </c>
      <c r="S628" s="47" cm="1">
        <f t="array" ref="S628">IF($I$2="Открытый тариф",
INDEX(GRID!$B$34:$BI$44,MATCH(S$7,GRID!$A$34:$A$44,0),MATCH(1,($U$2=GRID!$B$31:$BI$31)*(КАЛЕНДАРЬ!$BL27=GRID!$B$33:$BI$33), 0)),
ROUNDUP(INDEX(GRID!$B$34:$BI$44,MATCH(S$7,GRID!$A$34:$A$44,0),MATCH(1,($U$2=GRID!$B$31:$BI$31)*(КАЛЕНДАРЬ!$BL27=GRID!$B$33:$BI$33),0))*(1-GRID!$B$69),0))</f>
        <v>48200</v>
      </c>
      <c r="T628" s="47" cm="1">
        <f t="array" ref="T628">IF($I$2="Открытый тариф",
INDEX(GRID!$B$47:$BI$57,MATCH(S$7,GRID!$A$47:$A$57,0),MATCH(1,($U$2=GRID!$B$31:$BI$31)*(КАЛЕНДАРЬ!$BL27=GRID!$B$33:$BI$33), 0)),
ROUNDUP(INDEX(GRID!$B$47:$BI$57,MATCH(S$7,GRID!$A$47:$A$57,0),MATCH(1,($U$2=GRID!$B$31:$BI$31)*(КАЛЕНДАРЬ!$BL27=GRID!$B$33:$BI$33),0))*(1-GRID!$B$69),0))</f>
        <v>50800</v>
      </c>
      <c r="U628" s="47" cm="1">
        <f t="array" ref="U628">IF($I$2="Открытый тариф",
INDEX(GRID!$B$34:$BI$44,MATCH(U$7,GRID!$A$34:$A$44,0),MATCH(1,($U$2=GRID!$B$31:$BI$31)*(КАЛЕНДАРЬ!$BL27=GRID!$B$33:$BI$33), 0)),
ROUNDUP(INDEX(GRID!$B$34:$BI$44,MATCH(U$7,GRID!$A$34:$A$44,0),MATCH(1,($U$2=GRID!$B$31:$BI$31)*(КАЛЕНДАРЬ!$BL27=GRID!$B$33:$BI$33),0))*(1-GRID!$B$69),0))</f>
        <v>54700</v>
      </c>
      <c r="V628" s="47" cm="1">
        <f t="array" ref="V628">IF($I$2="Открытый тариф",
INDEX(GRID!$B$47:$BI$57,MATCH(U$7,GRID!$A$47:$A$57,0),MATCH(1,($U$2=GRID!$B$31:$BI$31)*(КАЛЕНДАРЬ!$BL27=GRID!$B$33:$BI$33), 0)),
ROUNDUP(INDEX(GRID!$B$47:$BI$57,MATCH(U$7,GRID!$A$47:$A$57,0),MATCH(1,($U$2=GRID!$B$31:$BI$31)*(КАЛЕНДАРЬ!$BL27=GRID!$B$33:$BI$33),0))*(1-GRID!$B$69),0))</f>
        <v>57300</v>
      </c>
      <c r="W628" s="47" cm="1">
        <f t="array" ref="W628">IF($I$2="Открытый тариф",
INDEX(GRID!$B$34:$BI$44,MATCH(W$7,GRID!$A$34:$A$44,0),MATCH(1,($U$2=GRID!$B$31:$BI$31)*(КАЛЕНДАРЬ!$BL27=GRID!$B$33:$BI$33), 0)),
ROUNDUP(INDEX(GRID!$B$34:$BI$44,MATCH(W$7,GRID!$A$34:$A$44,0),MATCH(1,($U$2=GRID!$B$31:$BI$31)*(КАЛЕНДАРЬ!$BL27=GRID!$B$33:$BI$33),0))*(1-GRID!$B$69),0))</f>
        <v>177900</v>
      </c>
      <c r="X628" s="47" cm="1">
        <f t="array" ref="X628">IF($I$2="Открытый тариф",
INDEX(GRID!$B$47:$BI$57,MATCH(W$7,GRID!$A$47:$A$57,0),MATCH(1,($U$2=GRID!$B$31:$BI$31)*(КАЛЕНДАРЬ!$BL27=GRID!$B$33:$BI$33), 0)),
ROUNDUP(INDEX(GRID!$B$47:$BI$57,MATCH(W$7,GRID!$A$47:$A$57,0),MATCH(1,($U$2=GRID!$B$31:$BI$31)*(КАЛЕНДАРЬ!$BL27=GRID!$B$33:$BI$33),0))*(1-GRID!$B$69),0))</f>
        <v>180500</v>
      </c>
    </row>
    <row r="629" spans="1:24" s="200" customFormat="1" x14ac:dyDescent="0.2">
      <c r="A629" s="117" t="s">
        <v>47</v>
      </c>
      <c r="B629" s="117">
        <v>25</v>
      </c>
      <c r="C629" s="47" cm="1">
        <f t="array" ref="C629">IF($I$2="Открытый тариф",
INDEX(GRID!$B$34:$BI$44,MATCH(C$7,GRID!$A$34:$A$44,0),MATCH(1,($U$2=GRID!$B$31:$BI$31)*(КАЛЕНДАРЬ!$BL28=GRID!$B$33:$BI$33), 0)),
ROUNDUP(INDEX(GRID!$B$34:$BI$44,MATCH(C$7,GRID!$A$34:$A$44,0),MATCH(1,($U$2=GRID!$B$31:$BI$31)*(КАЛЕНДАРЬ!$BL28=GRID!$B$33:$BI$33),0))*(1-GRID!$B$69),0))</f>
        <v>22800</v>
      </c>
      <c r="D629" s="47" cm="1">
        <f t="array" ref="D629">IF($I$2="Открытый тариф",
INDEX(GRID!$B$47:$BI$57,MATCH(C$7,GRID!$A$47:$A$57,0),MATCH(1,($U$2=GRID!$B$31:$BI$31)*(КАЛЕНДАРЬ!$BL28=GRID!$B$33:$BI$33), 0)),
ROUNDUP(INDEX(GRID!$B$47:$BI$57,MATCH(C$7,GRID!$A$47:$A$57,0),MATCH(1,($U$2=GRID!$B$31:$BI$31)*(КАЛЕНДАРЬ!$BL28=GRID!$B$33:$BI$33),0))*(1-GRID!$B$69),0))</f>
        <v>25400</v>
      </c>
      <c r="E629" s="47" cm="1">
        <f t="array" ref="E629">IF($I$2="Открытый тариф",
INDEX(GRID!$B$34:$BI$44,MATCH(E$7,GRID!$A$34:$A$44,0),MATCH(1,($U$2=GRID!$B$31:$BI$31)*(КАЛЕНДАРЬ!$BL28=GRID!$B$33:$BI$33), 0)),
ROUNDUP(INDEX(GRID!$B$34:$BI$44,MATCH(E$7,GRID!$A$34:$A$44,0),MATCH(1,($U$2=GRID!$B$31:$BI$31)*(КАЛЕНДАРЬ!$BL28=GRID!$B$33:$BI$33),0))*(1-GRID!$B$69),0))</f>
        <v>24700</v>
      </c>
      <c r="F629" s="47" cm="1">
        <f t="array" ref="F629">IF($I$2="Открытый тариф",
INDEX(GRID!$B$47:$BI$57,MATCH(E$7,GRID!$A$47:$A$57,0),MATCH(1,($U$2=GRID!$B$31:$BI$31)*(КАЛЕНДАРЬ!$BL28=GRID!$B$33:$BI$33), 0)),
ROUNDUP(INDEX(GRID!$B$47:$BI$57,MATCH(E$7,GRID!$A$47:$A$57,0),MATCH(1,($U$2=GRID!$B$31:$BI$31)*(КАЛЕНДАРЬ!$BL28=GRID!$B$33:$BI$33),0))*(1-GRID!$B$69),0))</f>
        <v>27300</v>
      </c>
      <c r="G629" s="47" cm="1">
        <f t="array" ref="G629">IF($I$2="Открытый тариф",
INDEX(GRID!$B$34:$BI$44,MATCH(G$7,GRID!$A$34:$A$44,0),MATCH(1,($U$2=GRID!$B$31:$BI$31)*(КАЛЕНДАРЬ!$BL28=GRID!$B$33:$BI$33), 0)),
ROUNDUP(INDEX(GRID!$B$34:$BI$44,MATCH(G$7,GRID!$A$34:$A$44,0),MATCH(1,($U$2=GRID!$B$31:$BI$31)*(КАЛЕНДАРЬ!$BL28=GRID!$B$33:$BI$33),0))*(1-GRID!$B$69),0))</f>
        <v>25800</v>
      </c>
      <c r="H629" s="47" cm="1">
        <f t="array" ref="H629">IF($I$2="Открытый тариф",
INDEX(GRID!$B$47:$BI$57,MATCH(G$7,GRID!$A$47:$A$57,0),MATCH(1,($U$2=GRID!$B$31:$BI$31)*(КАЛЕНДАРЬ!$BL28=GRID!$B$33:$BI$33), 0)),
ROUNDUP(INDEX(GRID!$B$47:$BI$57,MATCH(G$7,GRID!$A$47:$A$57,0),MATCH(1,($U$2=GRID!$B$31:$BI$31)*(КАЛЕНДАРЬ!$BL28=GRID!$B$33:$BI$33),0))*(1-GRID!$B$69),0))</f>
        <v>28400</v>
      </c>
      <c r="I629" s="47" cm="1">
        <f t="array" ref="I629">IF($I$2="Открытый тариф",
INDEX(GRID!$B$34:$BI$44,MATCH(I$7,GRID!$A$34:$A$44,0),MATCH(1,($U$2=GRID!$B$31:$BI$31)*(КАЛЕНДАРЬ!$BL28=GRID!$B$33:$BI$33), 0)),
ROUNDUP(INDEX(GRID!$B$34:$BI$44,MATCH(I$7,GRID!$A$34:$A$44,0),MATCH(1,($U$2=GRID!$B$31:$BI$31)*(КАЛЕНДАРЬ!$BL28=GRID!$B$33:$BI$33),0))*(1-GRID!$B$69),0))</f>
        <v>27700</v>
      </c>
      <c r="J629" s="47" cm="1">
        <f t="array" ref="J629">IF($I$2="Открытый тариф",
INDEX(GRID!$B$47:$BI$57,MATCH(I$7,GRID!$A$47:$A$57,0),MATCH(1,($U$2=GRID!$B$31:$BI$31)*(КАЛЕНДАРЬ!$BL28=GRID!$B$33:$BI$33), 0)),
ROUNDUP(INDEX(GRID!$B$47:$BI$57,MATCH(I$7,GRID!$A$47:$A$57,0),MATCH(1,($U$2=GRID!$B$31:$BI$31)*(КАЛЕНДАРЬ!$BL28=GRID!$B$33:$BI$33),0))*(1-GRID!$B$69),0))</f>
        <v>30300</v>
      </c>
      <c r="K629" s="47" cm="1">
        <f t="array" ref="K629">IF($I$2="Открытый тариф",
INDEX(GRID!$B$34:$BI$44,MATCH(K$7,GRID!$A$34:$A$44,0),MATCH(1,($U$2=GRID!$B$31:$BI$31)*(КАЛЕНДАРЬ!$BL28=GRID!$B$33:$BI$33), 0)),
ROUNDUP(INDEX(GRID!$B$34:$BI$44,MATCH(K$7,GRID!$A$34:$A$44,0),MATCH(1,($U$2=GRID!$B$31:$BI$31)*(КАЛЕНДАРЬ!$BL28=GRID!$B$33:$BI$33),0))*(1-GRID!$B$69),0))</f>
        <v>28800</v>
      </c>
      <c r="L629" s="47" cm="1">
        <f t="array" ref="L629">IF($I$2="Открытый тариф",
INDEX(GRID!$B$47:$BI$57,MATCH(K$7,GRID!$A$47:$A$57,0),MATCH(1,($U$2=GRID!$B$31:$BI$31)*(КАЛЕНДАРЬ!$BL28=GRID!$B$33:$BI$33), 0)),
ROUNDUP(INDEX(GRID!$B$47:$BI$57,MATCH(K$7,GRID!$A$47:$A$57,0),MATCH(1,($U$2=GRID!$B$31:$BI$31)*(КАЛЕНДАРЬ!$BL28=GRID!$B$33:$BI$33),0))*(1-GRID!$B$69),0))</f>
        <v>31400</v>
      </c>
      <c r="M629" s="47" cm="1">
        <f t="array" ref="M629">IF($I$2="Открытый тариф",
INDEX(GRID!$B$34:$BI$44,MATCH(M$7,GRID!$A$34:$A$44,0),MATCH(1,($U$2=GRID!$B$31:$BI$31)*(КАЛЕНДАРЬ!$BL28=GRID!$B$33:$BI$33), 0)),
ROUNDUP(INDEX(GRID!$B$34:$BI$44,MATCH(M$7,GRID!$A$34:$A$44,0),MATCH(1,($U$2=GRID!$B$31:$BI$31)*(КАЛЕНДАРЬ!$BL28=GRID!$B$33:$BI$33),0))*(1-GRID!$B$69),0))</f>
        <v>30700</v>
      </c>
      <c r="N629" s="47" cm="1">
        <f t="array" ref="N629">IF($I$2="Открытый тариф",
INDEX(GRID!$B$47:$BI$57,MATCH(M$7,GRID!$A$47:$A$57,0),MATCH(1,($U$2=GRID!$B$31:$BI$31)*(КАЛЕНДАРЬ!$BL28=GRID!$B$33:$BI$33), 0)),
ROUNDUP(INDEX(GRID!$B$47:$BI$57,MATCH(M$7,GRID!$A$47:$A$57,0),MATCH(1,($U$2=GRID!$B$31:$BI$31)*(КАЛЕНДАРЬ!$BL28=GRID!$B$33:$BI$33),0))*(1-GRID!$B$69),0))</f>
        <v>33300</v>
      </c>
      <c r="O629" s="47" cm="1">
        <f t="array" ref="O629">IF($I$2="Открытый тариф",
INDEX(GRID!$B$34:$BI$44,MATCH(O$7,GRID!$A$34:$A$44,0),MATCH(1,($U$2=GRID!$B$31:$BI$31)*(КАЛЕНДАРЬ!$BL28=GRID!$B$33:$BI$33), 0)),
ROUNDUP(INDEX(GRID!$B$34:$BI$44,MATCH(O$7,GRID!$A$34:$A$44,0),MATCH(1,($U$2=GRID!$B$31:$BI$31)*(КАЛЕНДАРЬ!$BL28=GRID!$B$33:$BI$33),0))*(1-GRID!$B$69),0))</f>
        <v>37900</v>
      </c>
      <c r="P629" s="47" cm="1">
        <f t="array" ref="P629">IF($I$2="Открытый тариф",
INDEX(GRID!$B$47:$BI$57,MATCH(O$7,GRID!$A$47:$A$57,0),MATCH(1,($U$2=GRID!$B$31:$BI$31)*(КАЛЕНДАРЬ!$BL28=GRID!$B$33:$BI$33), 0)),
ROUNDUP(INDEX(GRID!$B$47:$BI$57,MATCH(O$7,GRID!$A$47:$A$57,0),MATCH(1,($U$2=GRID!$B$31:$BI$31)*(КАЛЕНДАРЬ!$BL28=GRID!$B$33:$BI$33),0))*(1-GRID!$B$69),0))</f>
        <v>40500</v>
      </c>
      <c r="Q629" s="47" cm="1">
        <f t="array" ref="Q629">IF($I$2="Открытый тариф",
INDEX(GRID!$B$34:$BI$44,MATCH(Q$7,GRID!$A$34:$A$44,0),MATCH(1,($U$2=GRID!$B$31:$BI$31)*(КАЛЕНДАРЬ!$BL28=GRID!$B$33:$BI$33), 0)),
ROUNDUP(INDEX(GRID!$B$34:$BI$44,MATCH(Q$7,GRID!$A$34:$A$44,0),MATCH(1,($U$2=GRID!$B$31:$BI$31)*(КАЛЕНДАРЬ!$BL28=GRID!$B$33:$BI$33),0))*(1-GRID!$B$69),0))</f>
        <v>40000</v>
      </c>
      <c r="R629" s="47" cm="1">
        <f t="array" ref="R629">IF($I$2="Открытый тариф",
INDEX(GRID!$B$47:$BI$57,MATCH(Q$7,GRID!$A$47:$A$57,0),MATCH(1,($U$2=GRID!$B$31:$BI$31)*(КАЛЕНДАРЬ!$BL28=GRID!$B$33:$BI$33), 0)),
ROUNDUP(INDEX(GRID!$B$47:$BI$57,MATCH(Q$7,GRID!$A$47:$A$57,0),MATCH(1,($U$2=GRID!$B$31:$BI$31)*(КАЛЕНДАРЬ!$BL28=GRID!$B$33:$BI$33),0))*(1-GRID!$B$69),0))</f>
        <v>42600</v>
      </c>
      <c r="S629" s="47" cm="1">
        <f t="array" ref="S629">IF($I$2="Открытый тариф",
INDEX(GRID!$B$34:$BI$44,MATCH(S$7,GRID!$A$34:$A$44,0),MATCH(1,($U$2=GRID!$B$31:$BI$31)*(КАЛЕНДАРЬ!$BL28=GRID!$B$33:$BI$33), 0)),
ROUNDUP(INDEX(GRID!$B$34:$BI$44,MATCH(S$7,GRID!$A$34:$A$44,0),MATCH(1,($U$2=GRID!$B$31:$BI$31)*(КАЛЕНДАРЬ!$BL28=GRID!$B$33:$BI$33),0))*(1-GRID!$B$69),0))</f>
        <v>43600</v>
      </c>
      <c r="T629" s="47" cm="1">
        <f t="array" ref="T629">IF($I$2="Открытый тариф",
INDEX(GRID!$B$47:$BI$57,MATCH(S$7,GRID!$A$47:$A$57,0),MATCH(1,($U$2=GRID!$B$31:$BI$31)*(КАЛЕНДАРЬ!$BL28=GRID!$B$33:$BI$33), 0)),
ROUNDUP(INDEX(GRID!$B$47:$BI$57,MATCH(S$7,GRID!$A$47:$A$57,0),MATCH(1,($U$2=GRID!$B$31:$BI$31)*(КАЛЕНДАРЬ!$BL28=GRID!$B$33:$BI$33),0))*(1-GRID!$B$69),0))</f>
        <v>46200</v>
      </c>
      <c r="U629" s="47" cm="1">
        <f t="array" ref="U629">IF($I$2="Открытый тариф",
INDEX(GRID!$B$34:$BI$44,MATCH(U$7,GRID!$A$34:$A$44,0),MATCH(1,($U$2=GRID!$B$31:$BI$31)*(КАЛЕНДАРЬ!$BL28=GRID!$B$33:$BI$33), 0)),
ROUNDUP(INDEX(GRID!$B$34:$BI$44,MATCH(U$7,GRID!$A$34:$A$44,0),MATCH(1,($U$2=GRID!$B$31:$BI$31)*(КАЛЕНДАРЬ!$BL28=GRID!$B$33:$BI$33),0))*(1-GRID!$B$69),0))</f>
        <v>49800</v>
      </c>
      <c r="V629" s="47" cm="1">
        <f t="array" ref="V629">IF($I$2="Открытый тариф",
INDEX(GRID!$B$47:$BI$57,MATCH(U$7,GRID!$A$47:$A$57,0),MATCH(1,($U$2=GRID!$B$31:$BI$31)*(КАЛЕНДАРЬ!$BL28=GRID!$B$33:$BI$33), 0)),
ROUNDUP(INDEX(GRID!$B$47:$BI$57,MATCH(U$7,GRID!$A$47:$A$57,0),MATCH(1,($U$2=GRID!$B$31:$BI$31)*(КАЛЕНДАРЬ!$BL28=GRID!$B$33:$BI$33),0))*(1-GRID!$B$69),0))</f>
        <v>52400</v>
      </c>
      <c r="W629" s="47" cm="1">
        <f t="array" ref="W629">IF($I$2="Открытый тариф",
INDEX(GRID!$B$34:$BI$44,MATCH(W$7,GRID!$A$34:$A$44,0),MATCH(1,($U$2=GRID!$B$31:$BI$31)*(КАЛЕНДАРЬ!$BL28=GRID!$B$33:$BI$33), 0)),
ROUNDUP(INDEX(GRID!$B$34:$BI$44,MATCH(W$7,GRID!$A$34:$A$44,0),MATCH(1,($U$2=GRID!$B$31:$BI$31)*(КАЛЕНДАРЬ!$BL28=GRID!$B$33:$BI$33),0))*(1-GRID!$B$69),0))</f>
        <v>147800</v>
      </c>
      <c r="X629" s="47" cm="1">
        <f t="array" ref="X629">IF($I$2="Открытый тариф",
INDEX(GRID!$B$47:$BI$57,MATCH(W$7,GRID!$A$47:$A$57,0),MATCH(1,($U$2=GRID!$B$31:$BI$31)*(КАЛЕНДАРЬ!$BL28=GRID!$B$33:$BI$33), 0)),
ROUNDUP(INDEX(GRID!$B$47:$BI$57,MATCH(W$7,GRID!$A$47:$A$57,0),MATCH(1,($U$2=GRID!$B$31:$BI$31)*(КАЛЕНДАРЬ!$BL28=GRID!$B$33:$BI$33),0))*(1-GRID!$B$69),0))</f>
        <v>150400</v>
      </c>
    </row>
    <row r="630" spans="1:24" s="200" customFormat="1" x14ac:dyDescent="0.2">
      <c r="A630" s="117" t="s">
        <v>48</v>
      </c>
      <c r="B630" s="117">
        <v>26</v>
      </c>
      <c r="C630" s="47" cm="1">
        <f t="array" ref="C630">IF($I$2="Открытый тариф",
INDEX(GRID!$B$34:$BI$44,MATCH(C$7,GRID!$A$34:$A$44,0),MATCH(1,($U$2=GRID!$B$31:$BI$31)*(КАЛЕНДАРЬ!$BL29=GRID!$B$33:$BI$33), 0)),
ROUNDUP(INDEX(GRID!$B$34:$BI$44,MATCH(C$7,GRID!$A$34:$A$44,0),MATCH(1,($U$2=GRID!$B$31:$BI$31)*(КАЛЕНДАРЬ!$BL29=GRID!$B$33:$BI$33),0))*(1-GRID!$B$69),0))</f>
        <v>22800</v>
      </c>
      <c r="D630" s="47" cm="1">
        <f t="array" ref="D630">IF($I$2="Открытый тариф",
INDEX(GRID!$B$47:$BI$57,MATCH(C$7,GRID!$A$47:$A$57,0),MATCH(1,($U$2=GRID!$B$31:$BI$31)*(КАЛЕНДАРЬ!$BL29=GRID!$B$33:$BI$33), 0)),
ROUNDUP(INDEX(GRID!$B$47:$BI$57,MATCH(C$7,GRID!$A$47:$A$57,0),MATCH(1,($U$2=GRID!$B$31:$BI$31)*(КАЛЕНДАРЬ!$BL29=GRID!$B$33:$BI$33),0))*(1-GRID!$B$69),0))</f>
        <v>25400</v>
      </c>
      <c r="E630" s="47" cm="1">
        <f t="array" ref="E630">IF($I$2="Открытый тариф",
INDEX(GRID!$B$34:$BI$44,MATCH(E$7,GRID!$A$34:$A$44,0),MATCH(1,($U$2=GRID!$B$31:$BI$31)*(КАЛЕНДАРЬ!$BL29=GRID!$B$33:$BI$33), 0)),
ROUNDUP(INDEX(GRID!$B$34:$BI$44,MATCH(E$7,GRID!$A$34:$A$44,0),MATCH(1,($U$2=GRID!$B$31:$BI$31)*(КАЛЕНДАРЬ!$BL29=GRID!$B$33:$BI$33),0))*(1-GRID!$B$69),0))</f>
        <v>24700</v>
      </c>
      <c r="F630" s="47" cm="1">
        <f t="array" ref="F630">IF($I$2="Открытый тариф",
INDEX(GRID!$B$47:$BI$57,MATCH(E$7,GRID!$A$47:$A$57,0),MATCH(1,($U$2=GRID!$B$31:$BI$31)*(КАЛЕНДАРЬ!$BL29=GRID!$B$33:$BI$33), 0)),
ROUNDUP(INDEX(GRID!$B$47:$BI$57,MATCH(E$7,GRID!$A$47:$A$57,0),MATCH(1,($U$2=GRID!$B$31:$BI$31)*(КАЛЕНДАРЬ!$BL29=GRID!$B$33:$BI$33),0))*(1-GRID!$B$69),0))</f>
        <v>27300</v>
      </c>
      <c r="G630" s="47" cm="1">
        <f t="array" ref="G630">IF($I$2="Открытый тариф",
INDEX(GRID!$B$34:$BI$44,MATCH(G$7,GRID!$A$34:$A$44,0),MATCH(1,($U$2=GRID!$B$31:$BI$31)*(КАЛЕНДАРЬ!$BL29=GRID!$B$33:$BI$33), 0)),
ROUNDUP(INDEX(GRID!$B$34:$BI$44,MATCH(G$7,GRID!$A$34:$A$44,0),MATCH(1,($U$2=GRID!$B$31:$BI$31)*(КАЛЕНДАРЬ!$BL29=GRID!$B$33:$BI$33),0))*(1-GRID!$B$69),0))</f>
        <v>25800</v>
      </c>
      <c r="H630" s="47" cm="1">
        <f t="array" ref="H630">IF($I$2="Открытый тариф",
INDEX(GRID!$B$47:$BI$57,MATCH(G$7,GRID!$A$47:$A$57,0),MATCH(1,($U$2=GRID!$B$31:$BI$31)*(КАЛЕНДАРЬ!$BL29=GRID!$B$33:$BI$33), 0)),
ROUNDUP(INDEX(GRID!$B$47:$BI$57,MATCH(G$7,GRID!$A$47:$A$57,0),MATCH(1,($U$2=GRID!$B$31:$BI$31)*(КАЛЕНДАРЬ!$BL29=GRID!$B$33:$BI$33),0))*(1-GRID!$B$69),0))</f>
        <v>28400</v>
      </c>
      <c r="I630" s="47" cm="1">
        <f t="array" ref="I630">IF($I$2="Открытый тариф",
INDEX(GRID!$B$34:$BI$44,MATCH(I$7,GRID!$A$34:$A$44,0),MATCH(1,($U$2=GRID!$B$31:$BI$31)*(КАЛЕНДАРЬ!$BL29=GRID!$B$33:$BI$33), 0)),
ROUNDUP(INDEX(GRID!$B$34:$BI$44,MATCH(I$7,GRID!$A$34:$A$44,0),MATCH(1,($U$2=GRID!$B$31:$BI$31)*(КАЛЕНДАРЬ!$BL29=GRID!$B$33:$BI$33),0))*(1-GRID!$B$69),0))</f>
        <v>27700</v>
      </c>
      <c r="J630" s="47" cm="1">
        <f t="array" ref="J630">IF($I$2="Открытый тариф",
INDEX(GRID!$B$47:$BI$57,MATCH(I$7,GRID!$A$47:$A$57,0),MATCH(1,($U$2=GRID!$B$31:$BI$31)*(КАЛЕНДАРЬ!$BL29=GRID!$B$33:$BI$33), 0)),
ROUNDUP(INDEX(GRID!$B$47:$BI$57,MATCH(I$7,GRID!$A$47:$A$57,0),MATCH(1,($U$2=GRID!$B$31:$BI$31)*(КАЛЕНДАРЬ!$BL29=GRID!$B$33:$BI$33),0))*(1-GRID!$B$69),0))</f>
        <v>30300</v>
      </c>
      <c r="K630" s="47" cm="1">
        <f t="array" ref="K630">IF($I$2="Открытый тариф",
INDEX(GRID!$B$34:$BI$44,MATCH(K$7,GRID!$A$34:$A$44,0),MATCH(1,($U$2=GRID!$B$31:$BI$31)*(КАЛЕНДАРЬ!$BL29=GRID!$B$33:$BI$33), 0)),
ROUNDUP(INDEX(GRID!$B$34:$BI$44,MATCH(K$7,GRID!$A$34:$A$44,0),MATCH(1,($U$2=GRID!$B$31:$BI$31)*(КАЛЕНДАРЬ!$BL29=GRID!$B$33:$BI$33),0))*(1-GRID!$B$69),0))</f>
        <v>28800</v>
      </c>
      <c r="L630" s="47" cm="1">
        <f t="array" ref="L630">IF($I$2="Открытый тариф",
INDEX(GRID!$B$47:$BI$57,MATCH(K$7,GRID!$A$47:$A$57,0),MATCH(1,($U$2=GRID!$B$31:$BI$31)*(КАЛЕНДАРЬ!$BL29=GRID!$B$33:$BI$33), 0)),
ROUNDUP(INDEX(GRID!$B$47:$BI$57,MATCH(K$7,GRID!$A$47:$A$57,0),MATCH(1,($U$2=GRID!$B$31:$BI$31)*(КАЛЕНДАРЬ!$BL29=GRID!$B$33:$BI$33),0))*(1-GRID!$B$69),0))</f>
        <v>31400</v>
      </c>
      <c r="M630" s="47" cm="1">
        <f t="array" ref="M630">IF($I$2="Открытый тариф",
INDEX(GRID!$B$34:$BI$44,MATCH(M$7,GRID!$A$34:$A$44,0),MATCH(1,($U$2=GRID!$B$31:$BI$31)*(КАЛЕНДАРЬ!$BL29=GRID!$B$33:$BI$33), 0)),
ROUNDUP(INDEX(GRID!$B$34:$BI$44,MATCH(M$7,GRID!$A$34:$A$44,0),MATCH(1,($U$2=GRID!$B$31:$BI$31)*(КАЛЕНДАРЬ!$BL29=GRID!$B$33:$BI$33),0))*(1-GRID!$B$69),0))</f>
        <v>30700</v>
      </c>
      <c r="N630" s="47" cm="1">
        <f t="array" ref="N630">IF($I$2="Открытый тариф",
INDEX(GRID!$B$47:$BI$57,MATCH(M$7,GRID!$A$47:$A$57,0),MATCH(1,($U$2=GRID!$B$31:$BI$31)*(КАЛЕНДАРЬ!$BL29=GRID!$B$33:$BI$33), 0)),
ROUNDUP(INDEX(GRID!$B$47:$BI$57,MATCH(M$7,GRID!$A$47:$A$57,0),MATCH(1,($U$2=GRID!$B$31:$BI$31)*(КАЛЕНДАРЬ!$BL29=GRID!$B$33:$BI$33),0))*(1-GRID!$B$69),0))</f>
        <v>33300</v>
      </c>
      <c r="O630" s="47" cm="1">
        <f t="array" ref="O630">IF($I$2="Открытый тариф",
INDEX(GRID!$B$34:$BI$44,MATCH(O$7,GRID!$A$34:$A$44,0),MATCH(1,($U$2=GRID!$B$31:$BI$31)*(КАЛЕНДАРЬ!$BL29=GRID!$B$33:$BI$33), 0)),
ROUNDUP(INDEX(GRID!$B$34:$BI$44,MATCH(O$7,GRID!$A$34:$A$44,0),MATCH(1,($U$2=GRID!$B$31:$BI$31)*(КАЛЕНДАРЬ!$BL29=GRID!$B$33:$BI$33),0))*(1-GRID!$B$69),0))</f>
        <v>37900</v>
      </c>
      <c r="P630" s="47" cm="1">
        <f t="array" ref="P630">IF($I$2="Открытый тариф",
INDEX(GRID!$B$47:$BI$57,MATCH(O$7,GRID!$A$47:$A$57,0),MATCH(1,($U$2=GRID!$B$31:$BI$31)*(КАЛЕНДАРЬ!$BL29=GRID!$B$33:$BI$33), 0)),
ROUNDUP(INDEX(GRID!$B$47:$BI$57,MATCH(O$7,GRID!$A$47:$A$57,0),MATCH(1,($U$2=GRID!$B$31:$BI$31)*(КАЛЕНДАРЬ!$BL29=GRID!$B$33:$BI$33),0))*(1-GRID!$B$69),0))</f>
        <v>40500</v>
      </c>
      <c r="Q630" s="47" cm="1">
        <f t="array" ref="Q630">IF($I$2="Открытый тариф",
INDEX(GRID!$B$34:$BI$44,MATCH(Q$7,GRID!$A$34:$A$44,0),MATCH(1,($U$2=GRID!$B$31:$BI$31)*(КАЛЕНДАРЬ!$BL29=GRID!$B$33:$BI$33), 0)),
ROUNDUP(INDEX(GRID!$B$34:$BI$44,MATCH(Q$7,GRID!$A$34:$A$44,0),MATCH(1,($U$2=GRID!$B$31:$BI$31)*(КАЛЕНДАРЬ!$BL29=GRID!$B$33:$BI$33),0))*(1-GRID!$B$69),0))</f>
        <v>40000</v>
      </c>
      <c r="R630" s="47" cm="1">
        <f t="array" ref="R630">IF($I$2="Открытый тариф",
INDEX(GRID!$B$47:$BI$57,MATCH(Q$7,GRID!$A$47:$A$57,0),MATCH(1,($U$2=GRID!$B$31:$BI$31)*(КАЛЕНДАРЬ!$BL29=GRID!$B$33:$BI$33), 0)),
ROUNDUP(INDEX(GRID!$B$47:$BI$57,MATCH(Q$7,GRID!$A$47:$A$57,0),MATCH(1,($U$2=GRID!$B$31:$BI$31)*(КАЛЕНДАРЬ!$BL29=GRID!$B$33:$BI$33),0))*(1-GRID!$B$69),0))</f>
        <v>42600</v>
      </c>
      <c r="S630" s="47" cm="1">
        <f t="array" ref="S630">IF($I$2="Открытый тариф",
INDEX(GRID!$B$34:$BI$44,MATCH(S$7,GRID!$A$34:$A$44,0),MATCH(1,($U$2=GRID!$B$31:$BI$31)*(КАЛЕНДАРЬ!$BL29=GRID!$B$33:$BI$33), 0)),
ROUNDUP(INDEX(GRID!$B$34:$BI$44,MATCH(S$7,GRID!$A$34:$A$44,0),MATCH(1,($U$2=GRID!$B$31:$BI$31)*(КАЛЕНДАРЬ!$BL29=GRID!$B$33:$BI$33),0))*(1-GRID!$B$69),0))</f>
        <v>43600</v>
      </c>
      <c r="T630" s="47" cm="1">
        <f t="array" ref="T630">IF($I$2="Открытый тариф",
INDEX(GRID!$B$47:$BI$57,MATCH(S$7,GRID!$A$47:$A$57,0),MATCH(1,($U$2=GRID!$B$31:$BI$31)*(КАЛЕНДАРЬ!$BL29=GRID!$B$33:$BI$33), 0)),
ROUNDUP(INDEX(GRID!$B$47:$BI$57,MATCH(S$7,GRID!$A$47:$A$57,0),MATCH(1,($U$2=GRID!$B$31:$BI$31)*(КАЛЕНДАРЬ!$BL29=GRID!$B$33:$BI$33),0))*(1-GRID!$B$69),0))</f>
        <v>46200</v>
      </c>
      <c r="U630" s="47" cm="1">
        <f t="array" ref="U630">IF($I$2="Открытый тариф",
INDEX(GRID!$B$34:$BI$44,MATCH(U$7,GRID!$A$34:$A$44,0),MATCH(1,($U$2=GRID!$B$31:$BI$31)*(КАЛЕНДАРЬ!$BL29=GRID!$B$33:$BI$33), 0)),
ROUNDUP(INDEX(GRID!$B$34:$BI$44,MATCH(U$7,GRID!$A$34:$A$44,0),MATCH(1,($U$2=GRID!$B$31:$BI$31)*(КАЛЕНДАРЬ!$BL29=GRID!$B$33:$BI$33),0))*(1-GRID!$B$69),0))</f>
        <v>49800</v>
      </c>
      <c r="V630" s="47" cm="1">
        <f t="array" ref="V630">IF($I$2="Открытый тариф",
INDEX(GRID!$B$47:$BI$57,MATCH(U$7,GRID!$A$47:$A$57,0),MATCH(1,($U$2=GRID!$B$31:$BI$31)*(КАЛЕНДАРЬ!$BL29=GRID!$B$33:$BI$33), 0)),
ROUNDUP(INDEX(GRID!$B$47:$BI$57,MATCH(U$7,GRID!$A$47:$A$57,0),MATCH(1,($U$2=GRID!$B$31:$BI$31)*(КАЛЕНДАРЬ!$BL29=GRID!$B$33:$BI$33),0))*(1-GRID!$B$69),0))</f>
        <v>52400</v>
      </c>
      <c r="W630" s="47" cm="1">
        <f t="array" ref="W630">IF($I$2="Открытый тариф",
INDEX(GRID!$B$34:$BI$44,MATCH(W$7,GRID!$A$34:$A$44,0),MATCH(1,($U$2=GRID!$B$31:$BI$31)*(КАЛЕНДАРЬ!$BL29=GRID!$B$33:$BI$33), 0)),
ROUNDUP(INDEX(GRID!$B$34:$BI$44,MATCH(W$7,GRID!$A$34:$A$44,0),MATCH(1,($U$2=GRID!$B$31:$BI$31)*(КАЛЕНДАРЬ!$BL29=GRID!$B$33:$BI$33),0))*(1-GRID!$B$69),0))</f>
        <v>147800</v>
      </c>
      <c r="X630" s="47" cm="1">
        <f t="array" ref="X630">IF($I$2="Открытый тариф",
INDEX(GRID!$B$47:$BI$57,MATCH(W$7,GRID!$A$47:$A$57,0),MATCH(1,($U$2=GRID!$B$31:$BI$31)*(КАЛЕНДАРЬ!$BL29=GRID!$B$33:$BI$33), 0)),
ROUNDUP(INDEX(GRID!$B$47:$BI$57,MATCH(W$7,GRID!$A$47:$A$57,0),MATCH(1,($U$2=GRID!$B$31:$BI$31)*(КАЛЕНДАРЬ!$BL29=GRID!$B$33:$BI$33),0))*(1-GRID!$B$69),0))</f>
        <v>150400</v>
      </c>
    </row>
    <row r="631" spans="1:24" s="200" customFormat="1" x14ac:dyDescent="0.2">
      <c r="A631" s="117" t="s">
        <v>42</v>
      </c>
      <c r="B631" s="117">
        <v>27</v>
      </c>
      <c r="C631" s="47" cm="1">
        <f t="array" ref="C631">IF($I$2="Открытый тариф",
INDEX(GRID!$B$34:$BI$44,MATCH(C$7,GRID!$A$34:$A$44,0),MATCH(1,($U$2=GRID!$B$31:$BI$31)*(КАЛЕНДАРЬ!$BL30=GRID!$B$33:$BI$33), 0)),
ROUNDUP(INDEX(GRID!$B$34:$BI$44,MATCH(C$7,GRID!$A$34:$A$44,0),MATCH(1,($U$2=GRID!$B$31:$BI$31)*(КАЛЕНДАРЬ!$BL30=GRID!$B$33:$BI$33),0))*(1-GRID!$B$69),0))</f>
        <v>20400</v>
      </c>
      <c r="D631" s="47" cm="1">
        <f t="array" ref="D631">IF($I$2="Открытый тариф",
INDEX(GRID!$B$47:$BI$57,MATCH(C$7,GRID!$A$47:$A$57,0),MATCH(1,($U$2=GRID!$B$31:$BI$31)*(КАЛЕНДАРЬ!$BL30=GRID!$B$33:$BI$33), 0)),
ROUNDUP(INDEX(GRID!$B$47:$BI$57,MATCH(C$7,GRID!$A$47:$A$57,0),MATCH(1,($U$2=GRID!$B$31:$BI$31)*(КАЛЕНДАРЬ!$BL30=GRID!$B$33:$BI$33),0))*(1-GRID!$B$69),0))</f>
        <v>23000</v>
      </c>
      <c r="E631" s="47" cm="1">
        <f t="array" ref="E631">IF($I$2="Открытый тариф",
INDEX(GRID!$B$34:$BI$44,MATCH(E$7,GRID!$A$34:$A$44,0),MATCH(1,($U$2=GRID!$B$31:$BI$31)*(КАЛЕНДАРЬ!$BL30=GRID!$B$33:$BI$33), 0)),
ROUNDUP(INDEX(GRID!$B$34:$BI$44,MATCH(E$7,GRID!$A$34:$A$44,0),MATCH(1,($U$2=GRID!$B$31:$BI$31)*(КАЛЕНДАРЬ!$BL30=GRID!$B$33:$BI$33),0))*(1-GRID!$B$69),0))</f>
        <v>22200</v>
      </c>
      <c r="F631" s="47" cm="1">
        <f t="array" ref="F631">IF($I$2="Открытый тариф",
INDEX(GRID!$B$47:$BI$57,MATCH(E$7,GRID!$A$47:$A$57,0),MATCH(1,($U$2=GRID!$B$31:$BI$31)*(КАЛЕНДАРЬ!$BL30=GRID!$B$33:$BI$33), 0)),
ROUNDUP(INDEX(GRID!$B$47:$BI$57,MATCH(E$7,GRID!$A$47:$A$57,0),MATCH(1,($U$2=GRID!$B$31:$BI$31)*(КАЛЕНДАРЬ!$BL30=GRID!$B$33:$BI$33),0))*(1-GRID!$B$69),0))</f>
        <v>24800</v>
      </c>
      <c r="G631" s="47" cm="1">
        <f t="array" ref="G631">IF($I$2="Открытый тариф",
INDEX(GRID!$B$34:$BI$44,MATCH(G$7,GRID!$A$34:$A$44,0),MATCH(1,($U$2=GRID!$B$31:$BI$31)*(КАЛЕНДАРЬ!$BL30=GRID!$B$33:$BI$33), 0)),
ROUNDUP(INDEX(GRID!$B$34:$BI$44,MATCH(G$7,GRID!$A$34:$A$44,0),MATCH(1,($U$2=GRID!$B$31:$BI$31)*(КАЛЕНДАРЬ!$BL30=GRID!$B$33:$BI$33),0))*(1-GRID!$B$69),0))</f>
        <v>23200</v>
      </c>
      <c r="H631" s="47" cm="1">
        <f t="array" ref="H631">IF($I$2="Открытый тариф",
INDEX(GRID!$B$47:$BI$57,MATCH(G$7,GRID!$A$47:$A$57,0),MATCH(1,($U$2=GRID!$B$31:$BI$31)*(КАЛЕНДАРЬ!$BL30=GRID!$B$33:$BI$33), 0)),
ROUNDUP(INDEX(GRID!$B$47:$BI$57,MATCH(G$7,GRID!$A$47:$A$57,0),MATCH(1,($U$2=GRID!$B$31:$BI$31)*(КАЛЕНДАРЬ!$BL30=GRID!$B$33:$BI$33),0))*(1-GRID!$B$69),0))</f>
        <v>25800</v>
      </c>
      <c r="I631" s="47" cm="1">
        <f t="array" ref="I631">IF($I$2="Открытый тариф",
INDEX(GRID!$B$34:$BI$44,MATCH(I$7,GRID!$A$34:$A$44,0),MATCH(1,($U$2=GRID!$B$31:$BI$31)*(КАЛЕНДАРЬ!$BL30=GRID!$B$33:$BI$33), 0)),
ROUNDUP(INDEX(GRID!$B$34:$BI$44,MATCH(I$7,GRID!$A$34:$A$44,0),MATCH(1,($U$2=GRID!$B$31:$BI$31)*(КАЛЕНДАРЬ!$BL30=GRID!$B$33:$BI$33),0))*(1-GRID!$B$69),0))</f>
        <v>25000</v>
      </c>
      <c r="J631" s="47" cm="1">
        <f t="array" ref="J631">IF($I$2="Открытый тариф",
INDEX(GRID!$B$47:$BI$57,MATCH(I$7,GRID!$A$47:$A$57,0),MATCH(1,($U$2=GRID!$B$31:$BI$31)*(КАЛЕНДАРЬ!$BL30=GRID!$B$33:$BI$33), 0)),
ROUNDUP(INDEX(GRID!$B$47:$BI$57,MATCH(I$7,GRID!$A$47:$A$57,0),MATCH(1,($U$2=GRID!$B$31:$BI$31)*(КАЛЕНДАРЬ!$BL30=GRID!$B$33:$BI$33),0))*(1-GRID!$B$69),0))</f>
        <v>27600</v>
      </c>
      <c r="K631" s="47" cm="1">
        <f t="array" ref="K631">IF($I$2="Открытый тариф",
INDEX(GRID!$B$34:$BI$44,MATCH(K$7,GRID!$A$34:$A$44,0),MATCH(1,($U$2=GRID!$B$31:$BI$31)*(КАЛЕНДАРЬ!$BL30=GRID!$B$33:$BI$33), 0)),
ROUNDUP(INDEX(GRID!$B$34:$BI$44,MATCH(K$7,GRID!$A$34:$A$44,0),MATCH(1,($U$2=GRID!$B$31:$BI$31)*(КАЛЕНДАРЬ!$BL30=GRID!$B$33:$BI$33),0))*(1-GRID!$B$69),0))</f>
        <v>26000</v>
      </c>
      <c r="L631" s="47" cm="1">
        <f t="array" ref="L631">IF($I$2="Открытый тариф",
INDEX(GRID!$B$47:$BI$57,MATCH(K$7,GRID!$A$47:$A$57,0),MATCH(1,($U$2=GRID!$B$31:$BI$31)*(КАЛЕНДАРЬ!$BL30=GRID!$B$33:$BI$33), 0)),
ROUNDUP(INDEX(GRID!$B$47:$BI$57,MATCH(K$7,GRID!$A$47:$A$57,0),MATCH(1,($U$2=GRID!$B$31:$BI$31)*(КАЛЕНДАРЬ!$BL30=GRID!$B$33:$BI$33),0))*(1-GRID!$B$69),0))</f>
        <v>28600</v>
      </c>
      <c r="M631" s="47" cm="1">
        <f t="array" ref="M631">IF($I$2="Открытый тариф",
INDEX(GRID!$B$34:$BI$44,MATCH(M$7,GRID!$A$34:$A$44,0),MATCH(1,($U$2=GRID!$B$31:$BI$31)*(КАЛЕНДАРЬ!$BL30=GRID!$B$33:$BI$33), 0)),
ROUNDUP(INDEX(GRID!$B$34:$BI$44,MATCH(M$7,GRID!$A$34:$A$44,0),MATCH(1,($U$2=GRID!$B$31:$BI$31)*(КАЛЕНДАРЬ!$BL30=GRID!$B$33:$BI$33),0))*(1-GRID!$B$69),0))</f>
        <v>27800</v>
      </c>
      <c r="N631" s="47" cm="1">
        <f t="array" ref="N631">IF($I$2="Открытый тариф",
INDEX(GRID!$B$47:$BI$57,MATCH(M$7,GRID!$A$47:$A$57,0),MATCH(1,($U$2=GRID!$B$31:$BI$31)*(КАЛЕНДАРЬ!$BL30=GRID!$B$33:$BI$33), 0)),
ROUNDUP(INDEX(GRID!$B$47:$BI$57,MATCH(M$7,GRID!$A$47:$A$57,0),MATCH(1,($U$2=GRID!$B$31:$BI$31)*(КАЛЕНДАРЬ!$BL30=GRID!$B$33:$BI$33),0))*(1-GRID!$B$69),0))</f>
        <v>30400</v>
      </c>
      <c r="O631" s="47" cm="1">
        <f t="array" ref="O631">IF($I$2="Открытый тариф",
INDEX(GRID!$B$34:$BI$44,MATCH(O$7,GRID!$A$34:$A$44,0),MATCH(1,($U$2=GRID!$B$31:$BI$31)*(КАЛЕНДАРЬ!$BL30=GRID!$B$33:$BI$33), 0)),
ROUNDUP(INDEX(GRID!$B$34:$BI$44,MATCH(O$7,GRID!$A$34:$A$44,0),MATCH(1,($U$2=GRID!$B$31:$BI$31)*(КАЛЕНДАРЬ!$BL30=GRID!$B$33:$BI$33),0))*(1-GRID!$B$69),0))</f>
        <v>34700</v>
      </c>
      <c r="P631" s="47" cm="1">
        <f t="array" ref="P631">IF($I$2="Открытый тариф",
INDEX(GRID!$B$47:$BI$57,MATCH(O$7,GRID!$A$47:$A$57,0),MATCH(1,($U$2=GRID!$B$31:$BI$31)*(КАЛЕНДАРЬ!$BL30=GRID!$B$33:$BI$33), 0)),
ROUNDUP(INDEX(GRID!$B$47:$BI$57,MATCH(O$7,GRID!$A$47:$A$57,0),MATCH(1,($U$2=GRID!$B$31:$BI$31)*(КАЛЕНДАРЬ!$BL30=GRID!$B$33:$BI$33),0))*(1-GRID!$B$69),0))</f>
        <v>37300</v>
      </c>
      <c r="Q631" s="47" cm="1">
        <f t="array" ref="Q631">IF($I$2="Открытый тариф",
INDEX(GRID!$B$34:$BI$44,MATCH(Q$7,GRID!$A$34:$A$44,0),MATCH(1,($U$2=GRID!$B$31:$BI$31)*(КАЛЕНДАРЬ!$BL30=GRID!$B$33:$BI$33), 0)),
ROUNDUP(INDEX(GRID!$B$34:$BI$44,MATCH(Q$7,GRID!$A$34:$A$44,0),MATCH(1,($U$2=GRID!$B$31:$BI$31)*(КАЛЕНДАРЬ!$BL30=GRID!$B$33:$BI$33),0))*(1-GRID!$B$69),0))</f>
        <v>36700</v>
      </c>
      <c r="R631" s="47" cm="1">
        <f t="array" ref="R631">IF($I$2="Открытый тариф",
INDEX(GRID!$B$47:$BI$57,MATCH(Q$7,GRID!$A$47:$A$57,0),MATCH(1,($U$2=GRID!$B$31:$BI$31)*(КАЛЕНДАРЬ!$BL30=GRID!$B$33:$BI$33), 0)),
ROUNDUP(INDEX(GRID!$B$47:$BI$57,MATCH(Q$7,GRID!$A$47:$A$57,0),MATCH(1,($U$2=GRID!$B$31:$BI$31)*(КАЛЕНДАРЬ!$BL30=GRID!$B$33:$BI$33),0))*(1-GRID!$B$69),0))</f>
        <v>39300</v>
      </c>
      <c r="S631" s="47" cm="1">
        <f t="array" ref="S631">IF($I$2="Открытый тариф",
INDEX(GRID!$B$34:$BI$44,MATCH(S$7,GRID!$A$34:$A$44,0),MATCH(1,($U$2=GRID!$B$31:$BI$31)*(КАЛЕНДАРЬ!$BL30=GRID!$B$33:$BI$33), 0)),
ROUNDUP(INDEX(GRID!$B$34:$BI$44,MATCH(S$7,GRID!$A$34:$A$44,0),MATCH(1,($U$2=GRID!$B$31:$BI$31)*(КАЛЕНДАРЬ!$BL30=GRID!$B$33:$BI$33),0))*(1-GRID!$B$69),0))</f>
        <v>40200</v>
      </c>
      <c r="T631" s="47" cm="1">
        <f t="array" ref="T631">IF($I$2="Открытый тариф",
INDEX(GRID!$B$47:$BI$57,MATCH(S$7,GRID!$A$47:$A$57,0),MATCH(1,($U$2=GRID!$B$31:$BI$31)*(КАЛЕНДАРЬ!$BL30=GRID!$B$33:$BI$33), 0)),
ROUNDUP(INDEX(GRID!$B$47:$BI$57,MATCH(S$7,GRID!$A$47:$A$57,0),MATCH(1,($U$2=GRID!$B$31:$BI$31)*(КАЛЕНДАРЬ!$BL30=GRID!$B$33:$BI$33),0))*(1-GRID!$B$69),0))</f>
        <v>42800</v>
      </c>
      <c r="U631" s="47" cm="1">
        <f t="array" ref="U631">IF($I$2="Открытый тариф",
INDEX(GRID!$B$34:$BI$44,MATCH(U$7,GRID!$A$34:$A$44,0),MATCH(1,($U$2=GRID!$B$31:$BI$31)*(КАЛЕНДАРЬ!$BL30=GRID!$B$33:$BI$33), 0)),
ROUNDUP(INDEX(GRID!$B$34:$BI$44,MATCH(U$7,GRID!$A$34:$A$44,0),MATCH(1,($U$2=GRID!$B$31:$BI$31)*(КАЛЕНДАРЬ!$BL30=GRID!$B$33:$BI$33),0))*(1-GRID!$B$69),0))</f>
        <v>46100</v>
      </c>
      <c r="V631" s="47" cm="1">
        <f t="array" ref="V631">IF($I$2="Открытый тариф",
INDEX(GRID!$B$47:$BI$57,MATCH(U$7,GRID!$A$47:$A$57,0),MATCH(1,($U$2=GRID!$B$31:$BI$31)*(КАЛЕНДАРЬ!$BL30=GRID!$B$33:$BI$33), 0)),
ROUNDUP(INDEX(GRID!$B$47:$BI$57,MATCH(U$7,GRID!$A$47:$A$57,0),MATCH(1,($U$2=GRID!$B$31:$BI$31)*(КАЛЕНДАРЬ!$BL30=GRID!$B$33:$BI$33),0))*(1-GRID!$B$69),0))</f>
        <v>48700</v>
      </c>
      <c r="W631" s="47" cm="1">
        <f t="array" ref="W631">IF($I$2="Открытый тариф",
INDEX(GRID!$B$34:$BI$44,MATCH(W$7,GRID!$A$34:$A$44,0),MATCH(1,($U$2=GRID!$B$31:$BI$31)*(КАЛЕНДАРЬ!$BL30=GRID!$B$33:$BI$33), 0)),
ROUNDUP(INDEX(GRID!$B$34:$BI$44,MATCH(W$7,GRID!$A$34:$A$44,0),MATCH(1,($U$2=GRID!$B$31:$BI$31)*(КАЛЕНДАРЬ!$BL30=GRID!$B$33:$BI$33),0))*(1-GRID!$B$69),0))</f>
        <v>134300</v>
      </c>
      <c r="X631" s="47" cm="1">
        <f t="array" ref="X631">IF($I$2="Открытый тариф",
INDEX(GRID!$B$47:$BI$57,MATCH(W$7,GRID!$A$47:$A$57,0),MATCH(1,($U$2=GRID!$B$31:$BI$31)*(КАЛЕНДАРЬ!$BL30=GRID!$B$33:$BI$33), 0)),
ROUNDUP(INDEX(GRID!$B$47:$BI$57,MATCH(W$7,GRID!$A$47:$A$57,0),MATCH(1,($U$2=GRID!$B$31:$BI$31)*(КАЛЕНДАРЬ!$BL30=GRID!$B$33:$BI$33),0))*(1-GRID!$B$69),0))</f>
        <v>136900</v>
      </c>
    </row>
    <row r="632" spans="1:24" s="200" customFormat="1" x14ac:dyDescent="0.2">
      <c r="A632" s="117" t="s">
        <v>43</v>
      </c>
      <c r="B632" s="117">
        <v>28</v>
      </c>
      <c r="C632" s="47" cm="1">
        <f t="array" ref="C632">IF($I$2="Открытый тариф",
INDEX(GRID!$B$34:$BI$44,MATCH(C$7,GRID!$A$34:$A$44,0),MATCH(1,($U$2=GRID!$B$31:$BI$31)*(КАЛЕНДАРЬ!$BL31=GRID!$B$33:$BI$33), 0)),
ROUNDUP(INDEX(GRID!$B$34:$BI$44,MATCH(C$7,GRID!$A$34:$A$44,0),MATCH(1,($U$2=GRID!$B$31:$BI$31)*(КАЛЕНДАРЬ!$BL31=GRID!$B$33:$BI$33),0))*(1-GRID!$B$69),0))</f>
        <v>20400</v>
      </c>
      <c r="D632" s="47" cm="1">
        <f t="array" ref="D632">IF($I$2="Открытый тариф",
INDEX(GRID!$B$47:$BI$57,MATCH(C$7,GRID!$A$47:$A$57,0),MATCH(1,($U$2=GRID!$B$31:$BI$31)*(КАЛЕНДАРЬ!$BL31=GRID!$B$33:$BI$33), 0)),
ROUNDUP(INDEX(GRID!$B$47:$BI$57,MATCH(C$7,GRID!$A$47:$A$57,0),MATCH(1,($U$2=GRID!$B$31:$BI$31)*(КАЛЕНДАРЬ!$BL31=GRID!$B$33:$BI$33),0))*(1-GRID!$B$69),0))</f>
        <v>23000</v>
      </c>
      <c r="E632" s="47" cm="1">
        <f t="array" ref="E632">IF($I$2="Открытый тариф",
INDEX(GRID!$B$34:$BI$44,MATCH(E$7,GRID!$A$34:$A$44,0),MATCH(1,($U$2=GRID!$B$31:$BI$31)*(КАЛЕНДАРЬ!$BL31=GRID!$B$33:$BI$33), 0)),
ROUNDUP(INDEX(GRID!$B$34:$BI$44,MATCH(E$7,GRID!$A$34:$A$44,0),MATCH(1,($U$2=GRID!$B$31:$BI$31)*(КАЛЕНДАРЬ!$BL31=GRID!$B$33:$BI$33),0))*(1-GRID!$B$69),0))</f>
        <v>22200</v>
      </c>
      <c r="F632" s="47" cm="1">
        <f t="array" ref="F632">IF($I$2="Открытый тариф",
INDEX(GRID!$B$47:$BI$57,MATCH(E$7,GRID!$A$47:$A$57,0),MATCH(1,($U$2=GRID!$B$31:$BI$31)*(КАЛЕНДАРЬ!$BL31=GRID!$B$33:$BI$33), 0)),
ROUNDUP(INDEX(GRID!$B$47:$BI$57,MATCH(E$7,GRID!$A$47:$A$57,0),MATCH(1,($U$2=GRID!$B$31:$BI$31)*(КАЛЕНДАРЬ!$BL31=GRID!$B$33:$BI$33),0))*(1-GRID!$B$69),0))</f>
        <v>24800</v>
      </c>
      <c r="G632" s="47" cm="1">
        <f t="array" ref="G632">IF($I$2="Открытый тариф",
INDEX(GRID!$B$34:$BI$44,MATCH(G$7,GRID!$A$34:$A$44,0),MATCH(1,($U$2=GRID!$B$31:$BI$31)*(КАЛЕНДАРЬ!$BL31=GRID!$B$33:$BI$33), 0)),
ROUNDUP(INDEX(GRID!$B$34:$BI$44,MATCH(G$7,GRID!$A$34:$A$44,0),MATCH(1,($U$2=GRID!$B$31:$BI$31)*(КАЛЕНДАРЬ!$BL31=GRID!$B$33:$BI$33),0))*(1-GRID!$B$69),0))</f>
        <v>23200</v>
      </c>
      <c r="H632" s="47" cm="1">
        <f t="array" ref="H632">IF($I$2="Открытый тариф",
INDEX(GRID!$B$47:$BI$57,MATCH(G$7,GRID!$A$47:$A$57,0),MATCH(1,($U$2=GRID!$B$31:$BI$31)*(КАЛЕНДАРЬ!$BL31=GRID!$B$33:$BI$33), 0)),
ROUNDUP(INDEX(GRID!$B$47:$BI$57,MATCH(G$7,GRID!$A$47:$A$57,0),MATCH(1,($U$2=GRID!$B$31:$BI$31)*(КАЛЕНДАРЬ!$BL31=GRID!$B$33:$BI$33),0))*(1-GRID!$B$69),0))</f>
        <v>25800</v>
      </c>
      <c r="I632" s="47" cm="1">
        <f t="array" ref="I632">IF($I$2="Открытый тариф",
INDEX(GRID!$B$34:$BI$44,MATCH(I$7,GRID!$A$34:$A$44,0),MATCH(1,($U$2=GRID!$B$31:$BI$31)*(КАЛЕНДАРЬ!$BL31=GRID!$B$33:$BI$33), 0)),
ROUNDUP(INDEX(GRID!$B$34:$BI$44,MATCH(I$7,GRID!$A$34:$A$44,0),MATCH(1,($U$2=GRID!$B$31:$BI$31)*(КАЛЕНДАРЬ!$BL31=GRID!$B$33:$BI$33),0))*(1-GRID!$B$69),0))</f>
        <v>25000</v>
      </c>
      <c r="J632" s="47" cm="1">
        <f t="array" ref="J632">IF($I$2="Открытый тариф",
INDEX(GRID!$B$47:$BI$57,MATCH(I$7,GRID!$A$47:$A$57,0),MATCH(1,($U$2=GRID!$B$31:$BI$31)*(КАЛЕНДАРЬ!$BL31=GRID!$B$33:$BI$33), 0)),
ROUNDUP(INDEX(GRID!$B$47:$BI$57,MATCH(I$7,GRID!$A$47:$A$57,0),MATCH(1,($U$2=GRID!$B$31:$BI$31)*(КАЛЕНДАРЬ!$BL31=GRID!$B$33:$BI$33),0))*(1-GRID!$B$69),0))</f>
        <v>27600</v>
      </c>
      <c r="K632" s="47" cm="1">
        <f t="array" ref="K632">IF($I$2="Открытый тариф",
INDEX(GRID!$B$34:$BI$44,MATCH(K$7,GRID!$A$34:$A$44,0),MATCH(1,($U$2=GRID!$B$31:$BI$31)*(КАЛЕНДАРЬ!$BL31=GRID!$B$33:$BI$33), 0)),
ROUNDUP(INDEX(GRID!$B$34:$BI$44,MATCH(K$7,GRID!$A$34:$A$44,0),MATCH(1,($U$2=GRID!$B$31:$BI$31)*(КАЛЕНДАРЬ!$BL31=GRID!$B$33:$BI$33),0))*(1-GRID!$B$69),0))</f>
        <v>26000</v>
      </c>
      <c r="L632" s="47" cm="1">
        <f t="array" ref="L632">IF($I$2="Открытый тариф",
INDEX(GRID!$B$47:$BI$57,MATCH(K$7,GRID!$A$47:$A$57,0),MATCH(1,($U$2=GRID!$B$31:$BI$31)*(КАЛЕНДАРЬ!$BL31=GRID!$B$33:$BI$33), 0)),
ROUNDUP(INDEX(GRID!$B$47:$BI$57,MATCH(K$7,GRID!$A$47:$A$57,0),MATCH(1,($U$2=GRID!$B$31:$BI$31)*(КАЛЕНДАРЬ!$BL31=GRID!$B$33:$BI$33),0))*(1-GRID!$B$69),0))</f>
        <v>28600</v>
      </c>
      <c r="M632" s="47" cm="1">
        <f t="array" ref="M632">IF($I$2="Открытый тариф",
INDEX(GRID!$B$34:$BI$44,MATCH(M$7,GRID!$A$34:$A$44,0),MATCH(1,($U$2=GRID!$B$31:$BI$31)*(КАЛЕНДАРЬ!$BL31=GRID!$B$33:$BI$33), 0)),
ROUNDUP(INDEX(GRID!$B$34:$BI$44,MATCH(M$7,GRID!$A$34:$A$44,0),MATCH(1,($U$2=GRID!$B$31:$BI$31)*(КАЛЕНДАРЬ!$BL31=GRID!$B$33:$BI$33),0))*(1-GRID!$B$69),0))</f>
        <v>27800</v>
      </c>
      <c r="N632" s="47" cm="1">
        <f t="array" ref="N632">IF($I$2="Открытый тариф",
INDEX(GRID!$B$47:$BI$57,MATCH(M$7,GRID!$A$47:$A$57,0),MATCH(1,($U$2=GRID!$B$31:$BI$31)*(КАЛЕНДАРЬ!$BL31=GRID!$B$33:$BI$33), 0)),
ROUNDUP(INDEX(GRID!$B$47:$BI$57,MATCH(M$7,GRID!$A$47:$A$57,0),MATCH(1,($U$2=GRID!$B$31:$BI$31)*(КАЛЕНДАРЬ!$BL31=GRID!$B$33:$BI$33),0))*(1-GRID!$B$69),0))</f>
        <v>30400</v>
      </c>
      <c r="O632" s="47" cm="1">
        <f t="array" ref="O632">IF($I$2="Открытый тариф",
INDEX(GRID!$B$34:$BI$44,MATCH(O$7,GRID!$A$34:$A$44,0),MATCH(1,($U$2=GRID!$B$31:$BI$31)*(КАЛЕНДАРЬ!$BL31=GRID!$B$33:$BI$33), 0)),
ROUNDUP(INDEX(GRID!$B$34:$BI$44,MATCH(O$7,GRID!$A$34:$A$44,0),MATCH(1,($U$2=GRID!$B$31:$BI$31)*(КАЛЕНДАРЬ!$BL31=GRID!$B$33:$BI$33),0))*(1-GRID!$B$69),0))</f>
        <v>34700</v>
      </c>
      <c r="P632" s="47" cm="1">
        <f t="array" ref="P632">IF($I$2="Открытый тариф",
INDEX(GRID!$B$47:$BI$57,MATCH(O$7,GRID!$A$47:$A$57,0),MATCH(1,($U$2=GRID!$B$31:$BI$31)*(КАЛЕНДАРЬ!$BL31=GRID!$B$33:$BI$33), 0)),
ROUNDUP(INDEX(GRID!$B$47:$BI$57,MATCH(O$7,GRID!$A$47:$A$57,0),MATCH(1,($U$2=GRID!$B$31:$BI$31)*(КАЛЕНДАРЬ!$BL31=GRID!$B$33:$BI$33),0))*(1-GRID!$B$69),0))</f>
        <v>37300</v>
      </c>
      <c r="Q632" s="47" cm="1">
        <f t="array" ref="Q632">IF($I$2="Открытый тариф",
INDEX(GRID!$B$34:$BI$44,MATCH(Q$7,GRID!$A$34:$A$44,0),MATCH(1,($U$2=GRID!$B$31:$BI$31)*(КАЛЕНДАРЬ!$BL31=GRID!$B$33:$BI$33), 0)),
ROUNDUP(INDEX(GRID!$B$34:$BI$44,MATCH(Q$7,GRID!$A$34:$A$44,0),MATCH(1,($U$2=GRID!$B$31:$BI$31)*(КАЛЕНДАРЬ!$BL31=GRID!$B$33:$BI$33),0))*(1-GRID!$B$69),0))</f>
        <v>36700</v>
      </c>
      <c r="R632" s="47" cm="1">
        <f t="array" ref="R632">IF($I$2="Открытый тариф",
INDEX(GRID!$B$47:$BI$57,MATCH(Q$7,GRID!$A$47:$A$57,0),MATCH(1,($U$2=GRID!$B$31:$BI$31)*(КАЛЕНДАРЬ!$BL31=GRID!$B$33:$BI$33), 0)),
ROUNDUP(INDEX(GRID!$B$47:$BI$57,MATCH(Q$7,GRID!$A$47:$A$57,0),MATCH(1,($U$2=GRID!$B$31:$BI$31)*(КАЛЕНДАРЬ!$BL31=GRID!$B$33:$BI$33),0))*(1-GRID!$B$69),0))</f>
        <v>39300</v>
      </c>
      <c r="S632" s="47" cm="1">
        <f t="array" ref="S632">IF($I$2="Открытый тариф",
INDEX(GRID!$B$34:$BI$44,MATCH(S$7,GRID!$A$34:$A$44,0),MATCH(1,($U$2=GRID!$B$31:$BI$31)*(КАЛЕНДАРЬ!$BL31=GRID!$B$33:$BI$33), 0)),
ROUNDUP(INDEX(GRID!$B$34:$BI$44,MATCH(S$7,GRID!$A$34:$A$44,0),MATCH(1,($U$2=GRID!$B$31:$BI$31)*(КАЛЕНДАРЬ!$BL31=GRID!$B$33:$BI$33),0))*(1-GRID!$B$69),0))</f>
        <v>40200</v>
      </c>
      <c r="T632" s="47" cm="1">
        <f t="array" ref="T632">IF($I$2="Открытый тариф",
INDEX(GRID!$B$47:$BI$57,MATCH(S$7,GRID!$A$47:$A$57,0),MATCH(1,($U$2=GRID!$B$31:$BI$31)*(КАЛЕНДАРЬ!$BL31=GRID!$B$33:$BI$33), 0)),
ROUNDUP(INDEX(GRID!$B$47:$BI$57,MATCH(S$7,GRID!$A$47:$A$57,0),MATCH(1,($U$2=GRID!$B$31:$BI$31)*(КАЛЕНДАРЬ!$BL31=GRID!$B$33:$BI$33),0))*(1-GRID!$B$69),0))</f>
        <v>42800</v>
      </c>
      <c r="U632" s="47" cm="1">
        <f t="array" ref="U632">IF($I$2="Открытый тариф",
INDEX(GRID!$B$34:$BI$44,MATCH(U$7,GRID!$A$34:$A$44,0),MATCH(1,($U$2=GRID!$B$31:$BI$31)*(КАЛЕНДАРЬ!$BL31=GRID!$B$33:$BI$33), 0)),
ROUNDUP(INDEX(GRID!$B$34:$BI$44,MATCH(U$7,GRID!$A$34:$A$44,0),MATCH(1,($U$2=GRID!$B$31:$BI$31)*(КАЛЕНДАРЬ!$BL31=GRID!$B$33:$BI$33),0))*(1-GRID!$B$69),0))</f>
        <v>46100</v>
      </c>
      <c r="V632" s="47" cm="1">
        <f t="array" ref="V632">IF($I$2="Открытый тариф",
INDEX(GRID!$B$47:$BI$57,MATCH(U$7,GRID!$A$47:$A$57,0),MATCH(1,($U$2=GRID!$B$31:$BI$31)*(КАЛЕНДАРЬ!$BL31=GRID!$B$33:$BI$33), 0)),
ROUNDUP(INDEX(GRID!$B$47:$BI$57,MATCH(U$7,GRID!$A$47:$A$57,0),MATCH(1,($U$2=GRID!$B$31:$BI$31)*(КАЛЕНДАРЬ!$BL31=GRID!$B$33:$BI$33),0))*(1-GRID!$B$69),0))</f>
        <v>48700</v>
      </c>
      <c r="W632" s="47" cm="1">
        <f t="array" ref="W632">IF($I$2="Открытый тариф",
INDEX(GRID!$B$34:$BI$44,MATCH(W$7,GRID!$A$34:$A$44,0),MATCH(1,($U$2=GRID!$B$31:$BI$31)*(КАЛЕНДАРЬ!$BL31=GRID!$B$33:$BI$33), 0)),
ROUNDUP(INDEX(GRID!$B$34:$BI$44,MATCH(W$7,GRID!$A$34:$A$44,0),MATCH(1,($U$2=GRID!$B$31:$BI$31)*(КАЛЕНДАРЬ!$BL31=GRID!$B$33:$BI$33),0))*(1-GRID!$B$69),0))</f>
        <v>134300</v>
      </c>
      <c r="X632" s="47" cm="1">
        <f t="array" ref="X632">IF($I$2="Открытый тариф",
INDEX(GRID!$B$47:$BI$57,MATCH(W$7,GRID!$A$47:$A$57,0),MATCH(1,($U$2=GRID!$B$31:$BI$31)*(КАЛЕНДАРЬ!$BL31=GRID!$B$33:$BI$33), 0)),
ROUNDUP(INDEX(GRID!$B$47:$BI$57,MATCH(W$7,GRID!$A$47:$A$57,0),MATCH(1,($U$2=GRID!$B$31:$BI$31)*(КАЛЕНДАРЬ!$BL31=GRID!$B$33:$BI$33),0))*(1-GRID!$B$69),0))</f>
        <v>136900</v>
      </c>
    </row>
    <row r="633" spans="1:24" s="200" customFormat="1" x14ac:dyDescent="0.2">
      <c r="A633" s="117" t="s">
        <v>44</v>
      </c>
      <c r="B633" s="117">
        <v>29</v>
      </c>
      <c r="C633" s="47" cm="1">
        <f t="array" ref="C633">IF($I$2="Открытый тариф",
INDEX(GRID!$B$34:$BI$44,MATCH(C$7,GRID!$A$34:$A$44,0),MATCH(1,($U$2=GRID!$B$31:$BI$31)*(КАЛЕНДАРЬ!$BL32=GRID!$B$33:$BI$33), 0)),
ROUNDUP(INDEX(GRID!$B$34:$BI$44,MATCH(C$7,GRID!$A$34:$A$44,0),MATCH(1,($U$2=GRID!$B$31:$BI$31)*(КАЛЕНДАРЬ!$BL32=GRID!$B$33:$BI$33),0))*(1-GRID!$B$69),0))</f>
        <v>20400</v>
      </c>
      <c r="D633" s="47" cm="1">
        <f t="array" ref="D633">IF($I$2="Открытый тариф",
INDEX(GRID!$B$47:$BI$57,MATCH(C$7,GRID!$A$47:$A$57,0),MATCH(1,($U$2=GRID!$B$31:$BI$31)*(КАЛЕНДАРЬ!$BL32=GRID!$B$33:$BI$33), 0)),
ROUNDUP(INDEX(GRID!$B$47:$BI$57,MATCH(C$7,GRID!$A$47:$A$57,0),MATCH(1,($U$2=GRID!$B$31:$BI$31)*(КАЛЕНДАРЬ!$BL32=GRID!$B$33:$BI$33),0))*(1-GRID!$B$69),0))</f>
        <v>23000</v>
      </c>
      <c r="E633" s="47" cm="1">
        <f t="array" ref="E633">IF($I$2="Открытый тариф",
INDEX(GRID!$B$34:$BI$44,MATCH(E$7,GRID!$A$34:$A$44,0),MATCH(1,($U$2=GRID!$B$31:$BI$31)*(КАЛЕНДАРЬ!$BL32=GRID!$B$33:$BI$33), 0)),
ROUNDUP(INDEX(GRID!$B$34:$BI$44,MATCH(E$7,GRID!$A$34:$A$44,0),MATCH(1,($U$2=GRID!$B$31:$BI$31)*(КАЛЕНДАРЬ!$BL32=GRID!$B$33:$BI$33),0))*(1-GRID!$B$69),0))</f>
        <v>22200</v>
      </c>
      <c r="F633" s="47" cm="1">
        <f t="array" ref="F633">IF($I$2="Открытый тариф",
INDEX(GRID!$B$47:$BI$57,MATCH(E$7,GRID!$A$47:$A$57,0),MATCH(1,($U$2=GRID!$B$31:$BI$31)*(КАЛЕНДАРЬ!$BL32=GRID!$B$33:$BI$33), 0)),
ROUNDUP(INDEX(GRID!$B$47:$BI$57,MATCH(E$7,GRID!$A$47:$A$57,0),MATCH(1,($U$2=GRID!$B$31:$BI$31)*(КАЛЕНДАРЬ!$BL32=GRID!$B$33:$BI$33),0))*(1-GRID!$B$69),0))</f>
        <v>24800</v>
      </c>
      <c r="G633" s="47" cm="1">
        <f t="array" ref="G633">IF($I$2="Открытый тариф",
INDEX(GRID!$B$34:$BI$44,MATCH(G$7,GRID!$A$34:$A$44,0),MATCH(1,($U$2=GRID!$B$31:$BI$31)*(КАЛЕНДАРЬ!$BL32=GRID!$B$33:$BI$33), 0)),
ROUNDUP(INDEX(GRID!$B$34:$BI$44,MATCH(G$7,GRID!$A$34:$A$44,0),MATCH(1,($U$2=GRID!$B$31:$BI$31)*(КАЛЕНДАРЬ!$BL32=GRID!$B$33:$BI$33),0))*(1-GRID!$B$69),0))</f>
        <v>23200</v>
      </c>
      <c r="H633" s="47" cm="1">
        <f t="array" ref="H633">IF($I$2="Открытый тариф",
INDEX(GRID!$B$47:$BI$57,MATCH(G$7,GRID!$A$47:$A$57,0),MATCH(1,($U$2=GRID!$B$31:$BI$31)*(КАЛЕНДАРЬ!$BL32=GRID!$B$33:$BI$33), 0)),
ROUNDUP(INDEX(GRID!$B$47:$BI$57,MATCH(G$7,GRID!$A$47:$A$57,0),MATCH(1,($U$2=GRID!$B$31:$BI$31)*(КАЛЕНДАРЬ!$BL32=GRID!$B$33:$BI$33),0))*(1-GRID!$B$69),0))</f>
        <v>25800</v>
      </c>
      <c r="I633" s="47" cm="1">
        <f t="array" ref="I633">IF($I$2="Открытый тариф",
INDEX(GRID!$B$34:$BI$44,MATCH(I$7,GRID!$A$34:$A$44,0),MATCH(1,($U$2=GRID!$B$31:$BI$31)*(КАЛЕНДАРЬ!$BL32=GRID!$B$33:$BI$33), 0)),
ROUNDUP(INDEX(GRID!$B$34:$BI$44,MATCH(I$7,GRID!$A$34:$A$44,0),MATCH(1,($U$2=GRID!$B$31:$BI$31)*(КАЛЕНДАРЬ!$BL32=GRID!$B$33:$BI$33),0))*(1-GRID!$B$69),0))</f>
        <v>25000</v>
      </c>
      <c r="J633" s="47" cm="1">
        <f t="array" ref="J633">IF($I$2="Открытый тариф",
INDEX(GRID!$B$47:$BI$57,MATCH(I$7,GRID!$A$47:$A$57,0),MATCH(1,($U$2=GRID!$B$31:$BI$31)*(КАЛЕНДАРЬ!$BL32=GRID!$B$33:$BI$33), 0)),
ROUNDUP(INDEX(GRID!$B$47:$BI$57,MATCH(I$7,GRID!$A$47:$A$57,0),MATCH(1,($U$2=GRID!$B$31:$BI$31)*(КАЛЕНДАРЬ!$BL32=GRID!$B$33:$BI$33),0))*(1-GRID!$B$69),0))</f>
        <v>27600</v>
      </c>
      <c r="K633" s="47" cm="1">
        <f t="array" ref="K633">IF($I$2="Открытый тариф",
INDEX(GRID!$B$34:$BI$44,MATCH(K$7,GRID!$A$34:$A$44,0),MATCH(1,($U$2=GRID!$B$31:$BI$31)*(КАЛЕНДАРЬ!$BL32=GRID!$B$33:$BI$33), 0)),
ROUNDUP(INDEX(GRID!$B$34:$BI$44,MATCH(K$7,GRID!$A$34:$A$44,0),MATCH(1,($U$2=GRID!$B$31:$BI$31)*(КАЛЕНДАРЬ!$BL32=GRID!$B$33:$BI$33),0))*(1-GRID!$B$69),0))</f>
        <v>26000</v>
      </c>
      <c r="L633" s="47" cm="1">
        <f t="array" ref="L633">IF($I$2="Открытый тариф",
INDEX(GRID!$B$47:$BI$57,MATCH(K$7,GRID!$A$47:$A$57,0),MATCH(1,($U$2=GRID!$B$31:$BI$31)*(КАЛЕНДАРЬ!$BL32=GRID!$B$33:$BI$33), 0)),
ROUNDUP(INDEX(GRID!$B$47:$BI$57,MATCH(K$7,GRID!$A$47:$A$57,0),MATCH(1,($U$2=GRID!$B$31:$BI$31)*(КАЛЕНДАРЬ!$BL32=GRID!$B$33:$BI$33),0))*(1-GRID!$B$69),0))</f>
        <v>28600</v>
      </c>
      <c r="M633" s="47" cm="1">
        <f t="array" ref="M633">IF($I$2="Открытый тариф",
INDEX(GRID!$B$34:$BI$44,MATCH(M$7,GRID!$A$34:$A$44,0),MATCH(1,($U$2=GRID!$B$31:$BI$31)*(КАЛЕНДАРЬ!$BL32=GRID!$B$33:$BI$33), 0)),
ROUNDUP(INDEX(GRID!$B$34:$BI$44,MATCH(M$7,GRID!$A$34:$A$44,0),MATCH(1,($U$2=GRID!$B$31:$BI$31)*(КАЛЕНДАРЬ!$BL32=GRID!$B$33:$BI$33),0))*(1-GRID!$B$69),0))</f>
        <v>27800</v>
      </c>
      <c r="N633" s="47" cm="1">
        <f t="array" ref="N633">IF($I$2="Открытый тариф",
INDEX(GRID!$B$47:$BI$57,MATCH(M$7,GRID!$A$47:$A$57,0),MATCH(1,($U$2=GRID!$B$31:$BI$31)*(КАЛЕНДАРЬ!$BL32=GRID!$B$33:$BI$33), 0)),
ROUNDUP(INDEX(GRID!$B$47:$BI$57,MATCH(M$7,GRID!$A$47:$A$57,0),MATCH(1,($U$2=GRID!$B$31:$BI$31)*(КАЛЕНДАРЬ!$BL32=GRID!$B$33:$BI$33),0))*(1-GRID!$B$69),0))</f>
        <v>30400</v>
      </c>
      <c r="O633" s="47" cm="1">
        <f t="array" ref="O633">IF($I$2="Открытый тариф",
INDEX(GRID!$B$34:$BI$44,MATCH(O$7,GRID!$A$34:$A$44,0),MATCH(1,($U$2=GRID!$B$31:$BI$31)*(КАЛЕНДАРЬ!$BL32=GRID!$B$33:$BI$33), 0)),
ROUNDUP(INDEX(GRID!$B$34:$BI$44,MATCH(O$7,GRID!$A$34:$A$44,0),MATCH(1,($U$2=GRID!$B$31:$BI$31)*(КАЛЕНДАРЬ!$BL32=GRID!$B$33:$BI$33),0))*(1-GRID!$B$69),0))</f>
        <v>34700</v>
      </c>
      <c r="P633" s="47" cm="1">
        <f t="array" ref="P633">IF($I$2="Открытый тариф",
INDEX(GRID!$B$47:$BI$57,MATCH(O$7,GRID!$A$47:$A$57,0),MATCH(1,($U$2=GRID!$B$31:$BI$31)*(КАЛЕНДАРЬ!$BL32=GRID!$B$33:$BI$33), 0)),
ROUNDUP(INDEX(GRID!$B$47:$BI$57,MATCH(O$7,GRID!$A$47:$A$57,0),MATCH(1,($U$2=GRID!$B$31:$BI$31)*(КАЛЕНДАРЬ!$BL32=GRID!$B$33:$BI$33),0))*(1-GRID!$B$69),0))</f>
        <v>37300</v>
      </c>
      <c r="Q633" s="47" cm="1">
        <f t="array" ref="Q633">IF($I$2="Открытый тариф",
INDEX(GRID!$B$34:$BI$44,MATCH(Q$7,GRID!$A$34:$A$44,0),MATCH(1,($U$2=GRID!$B$31:$BI$31)*(КАЛЕНДАРЬ!$BL32=GRID!$B$33:$BI$33), 0)),
ROUNDUP(INDEX(GRID!$B$34:$BI$44,MATCH(Q$7,GRID!$A$34:$A$44,0),MATCH(1,($U$2=GRID!$B$31:$BI$31)*(КАЛЕНДАРЬ!$BL32=GRID!$B$33:$BI$33),0))*(1-GRID!$B$69),0))</f>
        <v>36700</v>
      </c>
      <c r="R633" s="47" cm="1">
        <f t="array" ref="R633">IF($I$2="Открытый тариф",
INDEX(GRID!$B$47:$BI$57,MATCH(Q$7,GRID!$A$47:$A$57,0),MATCH(1,($U$2=GRID!$B$31:$BI$31)*(КАЛЕНДАРЬ!$BL32=GRID!$B$33:$BI$33), 0)),
ROUNDUP(INDEX(GRID!$B$47:$BI$57,MATCH(Q$7,GRID!$A$47:$A$57,0),MATCH(1,($U$2=GRID!$B$31:$BI$31)*(КАЛЕНДАРЬ!$BL32=GRID!$B$33:$BI$33),0))*(1-GRID!$B$69),0))</f>
        <v>39300</v>
      </c>
      <c r="S633" s="47" cm="1">
        <f t="array" ref="S633">IF($I$2="Открытый тариф",
INDEX(GRID!$B$34:$BI$44,MATCH(S$7,GRID!$A$34:$A$44,0),MATCH(1,($U$2=GRID!$B$31:$BI$31)*(КАЛЕНДАРЬ!$BL32=GRID!$B$33:$BI$33), 0)),
ROUNDUP(INDEX(GRID!$B$34:$BI$44,MATCH(S$7,GRID!$A$34:$A$44,0),MATCH(1,($U$2=GRID!$B$31:$BI$31)*(КАЛЕНДАРЬ!$BL32=GRID!$B$33:$BI$33),0))*(1-GRID!$B$69),0))</f>
        <v>40200</v>
      </c>
      <c r="T633" s="47" cm="1">
        <f t="array" ref="T633">IF($I$2="Открытый тариф",
INDEX(GRID!$B$47:$BI$57,MATCH(S$7,GRID!$A$47:$A$57,0),MATCH(1,($U$2=GRID!$B$31:$BI$31)*(КАЛЕНДАРЬ!$BL32=GRID!$B$33:$BI$33), 0)),
ROUNDUP(INDEX(GRID!$B$47:$BI$57,MATCH(S$7,GRID!$A$47:$A$57,0),MATCH(1,($U$2=GRID!$B$31:$BI$31)*(КАЛЕНДАРЬ!$BL32=GRID!$B$33:$BI$33),0))*(1-GRID!$B$69),0))</f>
        <v>42800</v>
      </c>
      <c r="U633" s="47" cm="1">
        <f t="array" ref="U633">IF($I$2="Открытый тариф",
INDEX(GRID!$B$34:$BI$44,MATCH(U$7,GRID!$A$34:$A$44,0),MATCH(1,($U$2=GRID!$B$31:$BI$31)*(КАЛЕНДАРЬ!$BL32=GRID!$B$33:$BI$33), 0)),
ROUNDUP(INDEX(GRID!$B$34:$BI$44,MATCH(U$7,GRID!$A$34:$A$44,0),MATCH(1,($U$2=GRID!$B$31:$BI$31)*(КАЛЕНДАРЬ!$BL32=GRID!$B$33:$BI$33),0))*(1-GRID!$B$69),0))</f>
        <v>46100</v>
      </c>
      <c r="V633" s="47" cm="1">
        <f t="array" ref="V633">IF($I$2="Открытый тариф",
INDEX(GRID!$B$47:$BI$57,MATCH(U$7,GRID!$A$47:$A$57,0),MATCH(1,($U$2=GRID!$B$31:$BI$31)*(КАЛЕНДАРЬ!$BL32=GRID!$B$33:$BI$33), 0)),
ROUNDUP(INDEX(GRID!$B$47:$BI$57,MATCH(U$7,GRID!$A$47:$A$57,0),MATCH(1,($U$2=GRID!$B$31:$BI$31)*(КАЛЕНДАРЬ!$BL32=GRID!$B$33:$BI$33),0))*(1-GRID!$B$69),0))</f>
        <v>48700</v>
      </c>
      <c r="W633" s="47" cm="1">
        <f t="array" ref="W633">IF($I$2="Открытый тариф",
INDEX(GRID!$B$34:$BI$44,MATCH(W$7,GRID!$A$34:$A$44,0),MATCH(1,($U$2=GRID!$B$31:$BI$31)*(КАЛЕНДАРЬ!$BL32=GRID!$B$33:$BI$33), 0)),
ROUNDUP(INDEX(GRID!$B$34:$BI$44,MATCH(W$7,GRID!$A$34:$A$44,0),MATCH(1,($U$2=GRID!$B$31:$BI$31)*(КАЛЕНДАРЬ!$BL32=GRID!$B$33:$BI$33),0))*(1-GRID!$B$69),0))</f>
        <v>134300</v>
      </c>
      <c r="X633" s="47" cm="1">
        <f t="array" ref="X633">IF($I$2="Открытый тариф",
INDEX(GRID!$B$47:$BI$57,MATCH(W$7,GRID!$A$47:$A$57,0),MATCH(1,($U$2=GRID!$B$31:$BI$31)*(КАЛЕНДАРЬ!$BL32=GRID!$B$33:$BI$33), 0)),
ROUNDUP(INDEX(GRID!$B$47:$BI$57,MATCH(W$7,GRID!$A$47:$A$57,0),MATCH(1,($U$2=GRID!$B$31:$BI$31)*(КАЛЕНДАРЬ!$BL32=GRID!$B$33:$BI$33),0))*(1-GRID!$B$69),0))</f>
        <v>136900</v>
      </c>
    </row>
    <row r="634" spans="1:24" s="200" customFormat="1" x14ac:dyDescent="0.2">
      <c r="A634" s="117" t="s">
        <v>45</v>
      </c>
      <c r="B634" s="117">
        <v>30</v>
      </c>
      <c r="C634" s="47" cm="1">
        <f t="array" ref="C634">IF($I$2="Открытый тариф",
INDEX(GRID!$B$34:$BI$44,MATCH(C$7,GRID!$A$34:$A$44,0),MATCH(1,($U$2=GRID!$B$31:$BI$31)*(КАЛЕНДАРЬ!$BL33=GRID!$B$33:$BI$33), 0)),
ROUNDUP(INDEX(GRID!$B$34:$BI$44,MATCH(C$7,GRID!$A$34:$A$44,0),MATCH(1,($U$2=GRID!$B$31:$BI$31)*(КАЛЕНДАРЬ!$BL33=GRID!$B$33:$BI$33),0))*(1-GRID!$B$69),0))</f>
        <v>20400</v>
      </c>
      <c r="D634" s="47" cm="1">
        <f t="array" ref="D634">IF($I$2="Открытый тариф",
INDEX(GRID!$B$47:$BI$57,MATCH(C$7,GRID!$A$47:$A$57,0),MATCH(1,($U$2=GRID!$B$31:$BI$31)*(КАЛЕНДАРЬ!$BL33=GRID!$B$33:$BI$33), 0)),
ROUNDUP(INDEX(GRID!$B$47:$BI$57,MATCH(C$7,GRID!$A$47:$A$57,0),MATCH(1,($U$2=GRID!$B$31:$BI$31)*(КАЛЕНДАРЬ!$BL33=GRID!$B$33:$BI$33),0))*(1-GRID!$B$69),0))</f>
        <v>23000</v>
      </c>
      <c r="E634" s="47" cm="1">
        <f t="array" ref="E634">IF($I$2="Открытый тариф",
INDEX(GRID!$B$34:$BI$44,MATCH(E$7,GRID!$A$34:$A$44,0),MATCH(1,($U$2=GRID!$B$31:$BI$31)*(КАЛЕНДАРЬ!$BL33=GRID!$B$33:$BI$33), 0)),
ROUNDUP(INDEX(GRID!$B$34:$BI$44,MATCH(E$7,GRID!$A$34:$A$44,0),MATCH(1,($U$2=GRID!$B$31:$BI$31)*(КАЛЕНДАРЬ!$BL33=GRID!$B$33:$BI$33),0))*(1-GRID!$B$69),0))</f>
        <v>22200</v>
      </c>
      <c r="F634" s="47" cm="1">
        <f t="array" ref="F634">IF($I$2="Открытый тариф",
INDEX(GRID!$B$47:$BI$57,MATCH(E$7,GRID!$A$47:$A$57,0),MATCH(1,($U$2=GRID!$B$31:$BI$31)*(КАЛЕНДАРЬ!$BL33=GRID!$B$33:$BI$33), 0)),
ROUNDUP(INDEX(GRID!$B$47:$BI$57,MATCH(E$7,GRID!$A$47:$A$57,0),MATCH(1,($U$2=GRID!$B$31:$BI$31)*(КАЛЕНДАРЬ!$BL33=GRID!$B$33:$BI$33),0))*(1-GRID!$B$69),0))</f>
        <v>24800</v>
      </c>
      <c r="G634" s="47" cm="1">
        <f t="array" ref="G634">IF($I$2="Открытый тариф",
INDEX(GRID!$B$34:$BI$44,MATCH(G$7,GRID!$A$34:$A$44,0),MATCH(1,($U$2=GRID!$B$31:$BI$31)*(КАЛЕНДАРЬ!$BL33=GRID!$B$33:$BI$33), 0)),
ROUNDUP(INDEX(GRID!$B$34:$BI$44,MATCH(G$7,GRID!$A$34:$A$44,0),MATCH(1,($U$2=GRID!$B$31:$BI$31)*(КАЛЕНДАРЬ!$BL33=GRID!$B$33:$BI$33),0))*(1-GRID!$B$69),0))</f>
        <v>23200</v>
      </c>
      <c r="H634" s="47" cm="1">
        <f t="array" ref="H634">IF($I$2="Открытый тариф",
INDEX(GRID!$B$47:$BI$57,MATCH(G$7,GRID!$A$47:$A$57,0),MATCH(1,($U$2=GRID!$B$31:$BI$31)*(КАЛЕНДАРЬ!$BL33=GRID!$B$33:$BI$33), 0)),
ROUNDUP(INDEX(GRID!$B$47:$BI$57,MATCH(G$7,GRID!$A$47:$A$57,0),MATCH(1,($U$2=GRID!$B$31:$BI$31)*(КАЛЕНДАРЬ!$BL33=GRID!$B$33:$BI$33),0))*(1-GRID!$B$69),0))</f>
        <v>25800</v>
      </c>
      <c r="I634" s="47" cm="1">
        <f t="array" ref="I634">IF($I$2="Открытый тариф",
INDEX(GRID!$B$34:$BI$44,MATCH(I$7,GRID!$A$34:$A$44,0),MATCH(1,($U$2=GRID!$B$31:$BI$31)*(КАЛЕНДАРЬ!$BL33=GRID!$B$33:$BI$33), 0)),
ROUNDUP(INDEX(GRID!$B$34:$BI$44,MATCH(I$7,GRID!$A$34:$A$44,0),MATCH(1,($U$2=GRID!$B$31:$BI$31)*(КАЛЕНДАРЬ!$BL33=GRID!$B$33:$BI$33),0))*(1-GRID!$B$69),0))</f>
        <v>25000</v>
      </c>
      <c r="J634" s="47" cm="1">
        <f t="array" ref="J634">IF($I$2="Открытый тариф",
INDEX(GRID!$B$47:$BI$57,MATCH(I$7,GRID!$A$47:$A$57,0),MATCH(1,($U$2=GRID!$B$31:$BI$31)*(КАЛЕНДАРЬ!$BL33=GRID!$B$33:$BI$33), 0)),
ROUNDUP(INDEX(GRID!$B$47:$BI$57,MATCH(I$7,GRID!$A$47:$A$57,0),MATCH(1,($U$2=GRID!$B$31:$BI$31)*(КАЛЕНДАРЬ!$BL33=GRID!$B$33:$BI$33),0))*(1-GRID!$B$69),0))</f>
        <v>27600</v>
      </c>
      <c r="K634" s="47" cm="1">
        <f t="array" ref="K634">IF($I$2="Открытый тариф",
INDEX(GRID!$B$34:$BI$44,MATCH(K$7,GRID!$A$34:$A$44,0),MATCH(1,($U$2=GRID!$B$31:$BI$31)*(КАЛЕНДАРЬ!$BL33=GRID!$B$33:$BI$33), 0)),
ROUNDUP(INDEX(GRID!$B$34:$BI$44,MATCH(K$7,GRID!$A$34:$A$44,0),MATCH(1,($U$2=GRID!$B$31:$BI$31)*(КАЛЕНДАРЬ!$BL33=GRID!$B$33:$BI$33),0))*(1-GRID!$B$69),0))</f>
        <v>26000</v>
      </c>
      <c r="L634" s="47" cm="1">
        <f t="array" ref="L634">IF($I$2="Открытый тариф",
INDEX(GRID!$B$47:$BI$57,MATCH(K$7,GRID!$A$47:$A$57,0),MATCH(1,($U$2=GRID!$B$31:$BI$31)*(КАЛЕНДАРЬ!$BL33=GRID!$B$33:$BI$33), 0)),
ROUNDUP(INDEX(GRID!$B$47:$BI$57,MATCH(K$7,GRID!$A$47:$A$57,0),MATCH(1,($U$2=GRID!$B$31:$BI$31)*(КАЛЕНДАРЬ!$BL33=GRID!$B$33:$BI$33),0))*(1-GRID!$B$69),0))</f>
        <v>28600</v>
      </c>
      <c r="M634" s="47" cm="1">
        <f t="array" ref="M634">IF($I$2="Открытый тариф",
INDEX(GRID!$B$34:$BI$44,MATCH(M$7,GRID!$A$34:$A$44,0),MATCH(1,($U$2=GRID!$B$31:$BI$31)*(КАЛЕНДАРЬ!$BL33=GRID!$B$33:$BI$33), 0)),
ROUNDUP(INDEX(GRID!$B$34:$BI$44,MATCH(M$7,GRID!$A$34:$A$44,0),MATCH(1,($U$2=GRID!$B$31:$BI$31)*(КАЛЕНДАРЬ!$BL33=GRID!$B$33:$BI$33),0))*(1-GRID!$B$69),0))</f>
        <v>27800</v>
      </c>
      <c r="N634" s="47" cm="1">
        <f t="array" ref="N634">IF($I$2="Открытый тариф",
INDEX(GRID!$B$47:$BI$57,MATCH(M$7,GRID!$A$47:$A$57,0),MATCH(1,($U$2=GRID!$B$31:$BI$31)*(КАЛЕНДАРЬ!$BL33=GRID!$B$33:$BI$33), 0)),
ROUNDUP(INDEX(GRID!$B$47:$BI$57,MATCH(M$7,GRID!$A$47:$A$57,0),MATCH(1,($U$2=GRID!$B$31:$BI$31)*(КАЛЕНДАРЬ!$BL33=GRID!$B$33:$BI$33),0))*(1-GRID!$B$69),0))</f>
        <v>30400</v>
      </c>
      <c r="O634" s="47" cm="1">
        <f t="array" ref="O634">IF($I$2="Открытый тариф",
INDEX(GRID!$B$34:$BI$44,MATCH(O$7,GRID!$A$34:$A$44,0),MATCH(1,($U$2=GRID!$B$31:$BI$31)*(КАЛЕНДАРЬ!$BL33=GRID!$B$33:$BI$33), 0)),
ROUNDUP(INDEX(GRID!$B$34:$BI$44,MATCH(O$7,GRID!$A$34:$A$44,0),MATCH(1,($U$2=GRID!$B$31:$BI$31)*(КАЛЕНДАРЬ!$BL33=GRID!$B$33:$BI$33),0))*(1-GRID!$B$69),0))</f>
        <v>34700</v>
      </c>
      <c r="P634" s="47" cm="1">
        <f t="array" ref="P634">IF($I$2="Открытый тариф",
INDEX(GRID!$B$47:$BI$57,MATCH(O$7,GRID!$A$47:$A$57,0),MATCH(1,($U$2=GRID!$B$31:$BI$31)*(КАЛЕНДАРЬ!$BL33=GRID!$B$33:$BI$33), 0)),
ROUNDUP(INDEX(GRID!$B$47:$BI$57,MATCH(O$7,GRID!$A$47:$A$57,0),MATCH(1,($U$2=GRID!$B$31:$BI$31)*(КАЛЕНДАРЬ!$BL33=GRID!$B$33:$BI$33),0))*(1-GRID!$B$69),0))</f>
        <v>37300</v>
      </c>
      <c r="Q634" s="47" cm="1">
        <f t="array" ref="Q634">IF($I$2="Открытый тариф",
INDEX(GRID!$B$34:$BI$44,MATCH(Q$7,GRID!$A$34:$A$44,0),MATCH(1,($U$2=GRID!$B$31:$BI$31)*(КАЛЕНДАРЬ!$BL33=GRID!$B$33:$BI$33), 0)),
ROUNDUP(INDEX(GRID!$B$34:$BI$44,MATCH(Q$7,GRID!$A$34:$A$44,0),MATCH(1,($U$2=GRID!$B$31:$BI$31)*(КАЛЕНДАРЬ!$BL33=GRID!$B$33:$BI$33),0))*(1-GRID!$B$69),0))</f>
        <v>36700</v>
      </c>
      <c r="R634" s="47" cm="1">
        <f t="array" ref="R634">IF($I$2="Открытый тариф",
INDEX(GRID!$B$47:$BI$57,MATCH(Q$7,GRID!$A$47:$A$57,0),MATCH(1,($U$2=GRID!$B$31:$BI$31)*(КАЛЕНДАРЬ!$BL33=GRID!$B$33:$BI$33), 0)),
ROUNDUP(INDEX(GRID!$B$47:$BI$57,MATCH(Q$7,GRID!$A$47:$A$57,0),MATCH(1,($U$2=GRID!$B$31:$BI$31)*(КАЛЕНДАРЬ!$BL33=GRID!$B$33:$BI$33),0))*(1-GRID!$B$69),0))</f>
        <v>39300</v>
      </c>
      <c r="S634" s="47" cm="1">
        <f t="array" ref="S634">IF($I$2="Открытый тариф",
INDEX(GRID!$B$34:$BI$44,MATCH(S$7,GRID!$A$34:$A$44,0),MATCH(1,($U$2=GRID!$B$31:$BI$31)*(КАЛЕНДАРЬ!$BL33=GRID!$B$33:$BI$33), 0)),
ROUNDUP(INDEX(GRID!$B$34:$BI$44,MATCH(S$7,GRID!$A$34:$A$44,0),MATCH(1,($U$2=GRID!$B$31:$BI$31)*(КАЛЕНДАРЬ!$BL33=GRID!$B$33:$BI$33),0))*(1-GRID!$B$69),0))</f>
        <v>40200</v>
      </c>
      <c r="T634" s="47" cm="1">
        <f t="array" ref="T634">IF($I$2="Открытый тариф",
INDEX(GRID!$B$47:$BI$57,MATCH(S$7,GRID!$A$47:$A$57,0),MATCH(1,($U$2=GRID!$B$31:$BI$31)*(КАЛЕНДАРЬ!$BL33=GRID!$B$33:$BI$33), 0)),
ROUNDUP(INDEX(GRID!$B$47:$BI$57,MATCH(S$7,GRID!$A$47:$A$57,0),MATCH(1,($U$2=GRID!$B$31:$BI$31)*(КАЛЕНДАРЬ!$BL33=GRID!$B$33:$BI$33),0))*(1-GRID!$B$69),0))</f>
        <v>42800</v>
      </c>
      <c r="U634" s="47" cm="1">
        <f t="array" ref="U634">IF($I$2="Открытый тариф",
INDEX(GRID!$B$34:$BI$44,MATCH(U$7,GRID!$A$34:$A$44,0),MATCH(1,($U$2=GRID!$B$31:$BI$31)*(КАЛЕНДАРЬ!$BL33=GRID!$B$33:$BI$33), 0)),
ROUNDUP(INDEX(GRID!$B$34:$BI$44,MATCH(U$7,GRID!$A$34:$A$44,0),MATCH(1,($U$2=GRID!$B$31:$BI$31)*(КАЛЕНДАРЬ!$BL33=GRID!$B$33:$BI$33),0))*(1-GRID!$B$69),0))</f>
        <v>46100</v>
      </c>
      <c r="V634" s="47" cm="1">
        <f t="array" ref="V634">IF($I$2="Открытый тариф",
INDEX(GRID!$B$47:$BI$57,MATCH(U$7,GRID!$A$47:$A$57,0),MATCH(1,($U$2=GRID!$B$31:$BI$31)*(КАЛЕНДАРЬ!$BL33=GRID!$B$33:$BI$33), 0)),
ROUNDUP(INDEX(GRID!$B$47:$BI$57,MATCH(U$7,GRID!$A$47:$A$57,0),MATCH(1,($U$2=GRID!$B$31:$BI$31)*(КАЛЕНДАРЬ!$BL33=GRID!$B$33:$BI$33),0))*(1-GRID!$B$69),0))</f>
        <v>48700</v>
      </c>
      <c r="W634" s="47" cm="1">
        <f t="array" ref="W634">IF($I$2="Открытый тариф",
INDEX(GRID!$B$34:$BI$44,MATCH(W$7,GRID!$A$34:$A$44,0),MATCH(1,($U$2=GRID!$B$31:$BI$31)*(КАЛЕНДАРЬ!$BL33=GRID!$B$33:$BI$33), 0)),
ROUNDUP(INDEX(GRID!$B$34:$BI$44,MATCH(W$7,GRID!$A$34:$A$44,0),MATCH(1,($U$2=GRID!$B$31:$BI$31)*(КАЛЕНДАРЬ!$BL33=GRID!$B$33:$BI$33),0))*(1-GRID!$B$69),0))</f>
        <v>134300</v>
      </c>
      <c r="X634" s="47" cm="1">
        <f t="array" ref="X634">IF($I$2="Открытый тариф",
INDEX(GRID!$B$47:$BI$57,MATCH(W$7,GRID!$A$47:$A$57,0),MATCH(1,($U$2=GRID!$B$31:$BI$31)*(КАЛЕНДАРЬ!$BL33=GRID!$B$33:$BI$33), 0)),
ROUNDUP(INDEX(GRID!$B$47:$BI$57,MATCH(W$7,GRID!$A$47:$A$57,0),MATCH(1,($U$2=GRID!$B$31:$BI$31)*(КАЛЕНДАРЬ!$BL33=GRID!$B$33:$BI$33),0))*(1-GRID!$B$69),0))</f>
        <v>136900</v>
      </c>
    </row>
    <row r="635" spans="1:24" s="200" customFormat="1" x14ac:dyDescent="0.2">
      <c r="A635" s="134"/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</row>
    <row r="636" spans="1:24" s="200" customFormat="1" x14ac:dyDescent="0.2">
      <c r="A636" s="210" t="s">
        <v>38</v>
      </c>
      <c r="B636" s="210"/>
      <c r="C636" s="210"/>
      <c r="D636" s="210"/>
      <c r="E636" s="210"/>
      <c r="F636" s="210"/>
      <c r="G636" s="210"/>
      <c r="H636" s="210"/>
      <c r="I636" s="210"/>
      <c r="J636" s="210"/>
      <c r="K636" s="210"/>
      <c r="L636" s="210"/>
      <c r="M636" s="210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</row>
    <row r="637" spans="1:24" s="200" customFormat="1" x14ac:dyDescent="0.2">
      <c r="A637" s="211" t="s">
        <v>182</v>
      </c>
      <c r="B637" s="212"/>
      <c r="C637" s="212"/>
      <c r="D637" s="212"/>
      <c r="E637" s="212"/>
      <c r="F637" s="212"/>
      <c r="G637" s="212"/>
      <c r="H637" s="212"/>
      <c r="I637" s="212"/>
      <c r="J637" s="212"/>
      <c r="K637" s="212"/>
      <c r="L637" s="212"/>
      <c r="M637" s="212"/>
      <c r="N637" s="212"/>
      <c r="O637" s="212"/>
      <c r="P637" s="212"/>
      <c r="Q637" s="212"/>
      <c r="R637" s="212"/>
      <c r="S637" s="212"/>
      <c r="T637" s="212"/>
      <c r="U637" s="212"/>
      <c r="V637" s="212"/>
      <c r="W637" s="212"/>
      <c r="X637" s="212"/>
    </row>
    <row r="638" spans="1:24" s="200" customFormat="1" x14ac:dyDescent="0.2">
      <c r="A638" s="213" t="s">
        <v>39</v>
      </c>
      <c r="B638" s="214"/>
      <c r="C638" s="217" t="s">
        <v>85</v>
      </c>
      <c r="D638" s="218"/>
      <c r="E638" s="219" t="s">
        <v>86</v>
      </c>
      <c r="F638" s="220"/>
      <c r="G638" s="221" t="s">
        <v>186</v>
      </c>
      <c r="H638" s="222"/>
      <c r="I638" s="223" t="s">
        <v>187</v>
      </c>
      <c r="J638" s="224"/>
      <c r="K638" s="225" t="s">
        <v>88</v>
      </c>
      <c r="L638" s="225"/>
      <c r="M638" s="226" t="s">
        <v>89</v>
      </c>
      <c r="N638" s="227"/>
      <c r="O638" s="228" t="s">
        <v>94</v>
      </c>
      <c r="P638" s="229"/>
      <c r="Q638" s="230" t="s">
        <v>188</v>
      </c>
      <c r="R638" s="230"/>
      <c r="S638" s="231" t="s">
        <v>189</v>
      </c>
      <c r="T638" s="231"/>
      <c r="U638" s="232" t="s">
        <v>91</v>
      </c>
      <c r="V638" s="233"/>
      <c r="W638" s="234" t="s">
        <v>96</v>
      </c>
      <c r="X638" s="235"/>
    </row>
    <row r="639" spans="1:24" s="200" customFormat="1" x14ac:dyDescent="0.2">
      <c r="A639" s="215"/>
      <c r="B639" s="216"/>
      <c r="C639" s="45" t="s">
        <v>40</v>
      </c>
      <c r="D639" s="45" t="s">
        <v>41</v>
      </c>
      <c r="E639" s="45" t="s">
        <v>40</v>
      </c>
      <c r="F639" s="45" t="s">
        <v>41</v>
      </c>
      <c r="G639" s="45" t="s">
        <v>40</v>
      </c>
      <c r="H639" s="45" t="s">
        <v>41</v>
      </c>
      <c r="I639" s="45" t="s">
        <v>40</v>
      </c>
      <c r="J639" s="45" t="s">
        <v>41</v>
      </c>
      <c r="K639" s="45" t="s">
        <v>40</v>
      </c>
      <c r="L639" s="45" t="s">
        <v>41</v>
      </c>
      <c r="M639" s="45" t="s">
        <v>40</v>
      </c>
      <c r="N639" s="45" t="s">
        <v>41</v>
      </c>
      <c r="O639" s="45" t="s">
        <v>40</v>
      </c>
      <c r="P639" s="45" t="s">
        <v>41</v>
      </c>
      <c r="Q639" s="45" t="s">
        <v>40</v>
      </c>
      <c r="R639" s="45" t="s">
        <v>41</v>
      </c>
      <c r="S639" s="45" t="s">
        <v>40</v>
      </c>
      <c r="T639" s="45" t="s">
        <v>41</v>
      </c>
      <c r="U639" s="45" t="s">
        <v>40</v>
      </c>
      <c r="V639" s="45" t="s">
        <v>41</v>
      </c>
      <c r="W639" s="45" t="s">
        <v>40</v>
      </c>
      <c r="X639" s="45" t="s">
        <v>41</v>
      </c>
    </row>
    <row r="640" spans="1:24" s="200" customFormat="1" x14ac:dyDescent="0.2">
      <c r="A640" s="117" t="s">
        <v>46</v>
      </c>
      <c r="B640" s="117">
        <v>1</v>
      </c>
      <c r="C640" s="47" cm="1">
        <f t="array" ref="C640">IF($I$2="Открытый тариф",
INDEX(GRID!$B$34:$BI$44,MATCH(C$7,GRID!$A$34:$A$44,0),MATCH(1,($U$2=GRID!$B$31:$BI$31)*(КАЛЕНДАРЬ!$BO4=GRID!$B$33:$BI$33), 0)),
ROUNDUP(INDEX(GRID!$B$34:$BI$44,MATCH(C$7,GRID!$A$34:$A$44,0),MATCH(1,($U$2=GRID!$B$31:$BI$31)*(КАЛЕНДАРЬ!$BO4=GRID!$B$33:$BI$33),0))*(1-GRID!$B$69),0))</f>
        <v>20400</v>
      </c>
      <c r="D640" s="47" cm="1">
        <f t="array" ref="D640">IF($I$2="Открытый тариф",
INDEX(GRID!$B$47:$BI$57,MATCH(C$7,GRID!$A$47:$A$57,0),MATCH(1,($U$2=GRID!$B$31:$BI$31)*(КАЛЕНДАРЬ!$BO4=GRID!$B$33:$BI$33), 0)),
ROUNDUP(INDEX(GRID!$B$47:$BI$57,MATCH(C$7,GRID!$A$47:$A$57,0),MATCH(1,($U$2=GRID!$B$31:$BI$31)*(КАЛЕНДАРЬ!$BO4=GRID!$B$33:$BI$33),0))*(1-GRID!$B$69),0))</f>
        <v>23000</v>
      </c>
      <c r="E640" s="47" cm="1">
        <f t="array" ref="E640">IF($I$2="Открытый тариф",
INDEX(GRID!$B$34:$BI$44,MATCH(E$7,GRID!$A$34:$A$44,0),MATCH(1,($U$2=GRID!$B$31:$BI$31)*(КАЛЕНДАРЬ!$BO4=GRID!$B$33:$BI$33), 0)),
ROUNDUP(INDEX(GRID!$B$34:$BI$44,MATCH(E$7,GRID!$A$34:$A$44,0),MATCH(1,($U$2=GRID!$B$31:$BI$31)*(КАЛЕНДАРЬ!$BO4=GRID!$B$33:$BI$33),0))*(1-GRID!$B$69),0))</f>
        <v>22200</v>
      </c>
      <c r="F640" s="47" cm="1">
        <f t="array" ref="F640">IF($I$2="Открытый тариф",
INDEX(GRID!$B$47:$BI$57,MATCH(E$7,GRID!$A$47:$A$57,0),MATCH(1,($U$2=GRID!$B$31:$BI$31)*(КАЛЕНДАРЬ!$BO4=GRID!$B$33:$BI$33), 0)),
ROUNDUP(INDEX(GRID!$B$47:$BI$57,MATCH(E$7,GRID!$A$47:$A$57,0),MATCH(1,($U$2=GRID!$B$31:$BI$31)*(КАЛЕНДАРЬ!$BO4=GRID!$B$33:$BI$33),0))*(1-GRID!$B$69),0))</f>
        <v>24800</v>
      </c>
      <c r="G640" s="47" cm="1">
        <f t="array" ref="G640">IF($I$2="Открытый тариф",
INDEX(GRID!$B$34:$BI$44,MATCH(G$7,GRID!$A$34:$A$44,0),MATCH(1,($U$2=GRID!$B$31:$BI$31)*(КАЛЕНДАРЬ!$BO4=GRID!$B$33:$BI$33), 0)),
ROUNDUP(INDEX(GRID!$B$34:$BI$44,MATCH(G$7,GRID!$A$34:$A$44,0),MATCH(1,($U$2=GRID!$B$31:$BI$31)*(КАЛЕНДАРЬ!$BO4=GRID!$B$33:$BI$33),0))*(1-GRID!$B$69),0))</f>
        <v>23200</v>
      </c>
      <c r="H640" s="47" cm="1">
        <f t="array" ref="H640">IF($I$2="Открытый тариф",
INDEX(GRID!$B$47:$BI$57,MATCH(G$7,GRID!$A$47:$A$57,0),MATCH(1,($U$2=GRID!$B$31:$BI$31)*(КАЛЕНДАРЬ!$BO4=GRID!$B$33:$BI$33), 0)),
ROUNDUP(INDEX(GRID!$B$47:$BI$57,MATCH(G$7,GRID!$A$47:$A$57,0),MATCH(1,($U$2=GRID!$B$31:$BI$31)*(КАЛЕНДАРЬ!$BO4=GRID!$B$33:$BI$33),0))*(1-GRID!$B$69),0))</f>
        <v>25800</v>
      </c>
      <c r="I640" s="47" cm="1">
        <f t="array" ref="I640">IF($I$2="Открытый тариф",
INDEX(GRID!$B$34:$BI$44,MATCH(I$7,GRID!$A$34:$A$44,0),MATCH(1,($U$2=GRID!$B$31:$BI$31)*(КАЛЕНДАРЬ!$BO4=GRID!$B$33:$BI$33), 0)),
ROUNDUP(INDEX(GRID!$B$34:$BI$44,MATCH(I$7,GRID!$A$34:$A$44,0),MATCH(1,($U$2=GRID!$B$31:$BI$31)*(КАЛЕНДАРЬ!$BO4=GRID!$B$33:$BI$33),0))*(1-GRID!$B$69),0))</f>
        <v>25000</v>
      </c>
      <c r="J640" s="47" cm="1">
        <f t="array" ref="J640">IF($I$2="Открытый тариф",
INDEX(GRID!$B$47:$BI$57,MATCH(I$7,GRID!$A$47:$A$57,0),MATCH(1,($U$2=GRID!$B$31:$BI$31)*(КАЛЕНДАРЬ!$BO4=GRID!$B$33:$BI$33), 0)),
ROUNDUP(INDEX(GRID!$B$47:$BI$57,MATCH(I$7,GRID!$A$47:$A$57,0),MATCH(1,($U$2=GRID!$B$31:$BI$31)*(КАЛЕНДАРЬ!$BO4=GRID!$B$33:$BI$33),0))*(1-GRID!$B$69),0))</f>
        <v>27600</v>
      </c>
      <c r="K640" s="47" cm="1">
        <f t="array" ref="K640">IF($I$2="Открытый тариф",
INDEX(GRID!$B$34:$BI$44,MATCH(K$7,GRID!$A$34:$A$44,0),MATCH(1,($U$2=GRID!$B$31:$BI$31)*(КАЛЕНДАРЬ!$BO4=GRID!$B$33:$BI$33), 0)),
ROUNDUP(INDEX(GRID!$B$34:$BI$44,MATCH(K$7,GRID!$A$34:$A$44,0),MATCH(1,($U$2=GRID!$B$31:$BI$31)*(КАЛЕНДАРЬ!$BO4=GRID!$B$33:$BI$33),0))*(1-GRID!$B$69),0))</f>
        <v>26000</v>
      </c>
      <c r="L640" s="47" cm="1">
        <f t="array" ref="L640">IF($I$2="Открытый тариф",
INDEX(GRID!$B$47:$BI$57,MATCH(K$7,GRID!$A$47:$A$57,0),MATCH(1,($U$2=GRID!$B$31:$BI$31)*(КАЛЕНДАРЬ!$BO4=GRID!$B$33:$BI$33), 0)),
ROUNDUP(INDEX(GRID!$B$47:$BI$57,MATCH(K$7,GRID!$A$47:$A$57,0),MATCH(1,($U$2=GRID!$B$31:$BI$31)*(КАЛЕНДАРЬ!$BO4=GRID!$B$33:$BI$33),0))*(1-GRID!$B$69),0))</f>
        <v>28600</v>
      </c>
      <c r="M640" s="47" cm="1">
        <f t="array" ref="M640">IF($I$2="Открытый тариф",
INDEX(GRID!$B$34:$BI$44,MATCH(M$7,GRID!$A$34:$A$44,0),MATCH(1,($U$2=GRID!$B$31:$BI$31)*(КАЛЕНДАРЬ!$BO4=GRID!$B$33:$BI$33), 0)),
ROUNDUP(INDEX(GRID!$B$34:$BI$44,MATCH(M$7,GRID!$A$34:$A$44,0),MATCH(1,($U$2=GRID!$B$31:$BI$31)*(КАЛЕНДАРЬ!$BO4=GRID!$B$33:$BI$33),0))*(1-GRID!$B$69),0))</f>
        <v>27800</v>
      </c>
      <c r="N640" s="47" cm="1">
        <f t="array" ref="N640">IF($I$2="Открытый тариф",
INDEX(GRID!$B$47:$BI$57,MATCH(M$7,GRID!$A$47:$A$57,0),MATCH(1,($U$2=GRID!$B$31:$BI$31)*(КАЛЕНДАРЬ!$BO4=GRID!$B$33:$BI$33), 0)),
ROUNDUP(INDEX(GRID!$B$47:$BI$57,MATCH(M$7,GRID!$A$47:$A$57,0),MATCH(1,($U$2=GRID!$B$31:$BI$31)*(КАЛЕНДАРЬ!$BO4=GRID!$B$33:$BI$33),0))*(1-GRID!$B$69),0))</f>
        <v>30400</v>
      </c>
      <c r="O640" s="47" cm="1">
        <f t="array" ref="O640">IF($I$2="Открытый тариф",
INDEX(GRID!$B$34:$BI$44,MATCH(O$7,GRID!$A$34:$A$44,0),MATCH(1,($U$2=GRID!$B$31:$BI$31)*(КАЛЕНДАРЬ!$BO4=GRID!$B$33:$BI$33), 0)),
ROUNDUP(INDEX(GRID!$B$34:$BI$44,MATCH(O$7,GRID!$A$34:$A$44,0),MATCH(1,($U$2=GRID!$B$31:$BI$31)*(КАЛЕНДАРЬ!$BO4=GRID!$B$33:$BI$33),0))*(1-GRID!$B$69),0))</f>
        <v>34700</v>
      </c>
      <c r="P640" s="47" cm="1">
        <f t="array" ref="P640">IF($I$2="Открытый тариф",
INDEX(GRID!$B$47:$BI$57,MATCH(O$7,GRID!$A$47:$A$57,0),MATCH(1,($U$2=GRID!$B$31:$BI$31)*(КАЛЕНДАРЬ!$BO4=GRID!$B$33:$BI$33), 0)),
ROUNDUP(INDEX(GRID!$B$47:$BI$57,MATCH(O$7,GRID!$A$47:$A$57,0),MATCH(1,($U$2=GRID!$B$31:$BI$31)*(КАЛЕНДАРЬ!$BO4=GRID!$B$33:$BI$33),0))*(1-GRID!$B$69),0))</f>
        <v>37300</v>
      </c>
      <c r="Q640" s="47" cm="1">
        <f t="array" ref="Q640">IF($I$2="Открытый тариф",
INDEX(GRID!$B$34:$BI$44,MATCH(Q$7,GRID!$A$34:$A$44,0),MATCH(1,($U$2=GRID!$B$31:$BI$31)*(КАЛЕНДАРЬ!$BO4=GRID!$B$33:$BI$33), 0)),
ROUNDUP(INDEX(GRID!$B$34:$BI$44,MATCH(Q$7,GRID!$A$34:$A$44,0),MATCH(1,($U$2=GRID!$B$31:$BI$31)*(КАЛЕНДАРЬ!$BO4=GRID!$B$33:$BI$33),0))*(1-GRID!$B$69),0))</f>
        <v>36700</v>
      </c>
      <c r="R640" s="47" cm="1">
        <f t="array" ref="R640">IF($I$2="Открытый тариф",
INDEX(GRID!$B$47:$BI$57,MATCH(Q$7,GRID!$A$47:$A$57,0),MATCH(1,($U$2=GRID!$B$31:$BI$31)*(КАЛЕНДАРЬ!$BO4=GRID!$B$33:$BI$33), 0)),
ROUNDUP(INDEX(GRID!$B$47:$BI$57,MATCH(Q$7,GRID!$A$47:$A$57,0),MATCH(1,($U$2=GRID!$B$31:$BI$31)*(КАЛЕНДАРЬ!$BO4=GRID!$B$33:$BI$33),0))*(1-GRID!$B$69),0))</f>
        <v>39300</v>
      </c>
      <c r="S640" s="47" cm="1">
        <f t="array" ref="S640">IF($I$2="Открытый тариф",
INDEX(GRID!$B$34:$BI$44,MATCH(S$7,GRID!$A$34:$A$44,0),MATCH(1,($U$2=GRID!$B$31:$BI$31)*(КАЛЕНДАРЬ!$BO4=GRID!$B$33:$BI$33), 0)),
ROUNDUP(INDEX(GRID!$B$34:$BI$44,MATCH(S$7,GRID!$A$34:$A$44,0),MATCH(1,($U$2=GRID!$B$31:$BI$31)*(КАЛЕНДАРЬ!$BO4=GRID!$B$33:$BI$33),0))*(1-GRID!$B$69),0))</f>
        <v>40200</v>
      </c>
      <c r="T640" s="47" cm="1">
        <f t="array" ref="T640">IF($I$2="Открытый тариф",
INDEX(GRID!$B$47:$BI$57,MATCH(S$7,GRID!$A$47:$A$57,0),MATCH(1,($U$2=GRID!$B$31:$BI$31)*(КАЛЕНДАРЬ!$BO4=GRID!$B$33:$BI$33), 0)),
ROUNDUP(INDEX(GRID!$B$47:$BI$57,MATCH(S$7,GRID!$A$47:$A$57,0),MATCH(1,($U$2=GRID!$B$31:$BI$31)*(КАЛЕНДАРЬ!$BO4=GRID!$B$33:$BI$33),0))*(1-GRID!$B$69),0))</f>
        <v>42800</v>
      </c>
      <c r="U640" s="47" cm="1">
        <f t="array" ref="U640">IF($I$2="Открытый тариф",
INDEX(GRID!$B$34:$BI$44,MATCH(U$7,GRID!$A$34:$A$44,0),MATCH(1,($U$2=GRID!$B$31:$BI$31)*(КАЛЕНДАРЬ!$BO4=GRID!$B$33:$BI$33), 0)),
ROUNDUP(INDEX(GRID!$B$34:$BI$44,MATCH(U$7,GRID!$A$34:$A$44,0),MATCH(1,($U$2=GRID!$B$31:$BI$31)*(КАЛЕНДАРЬ!$BO4=GRID!$B$33:$BI$33),0))*(1-GRID!$B$69),0))</f>
        <v>46100</v>
      </c>
      <c r="V640" s="47" cm="1">
        <f t="array" ref="V640">IF($I$2="Открытый тариф",
INDEX(GRID!$B$47:$BI$57,MATCH(U$7,GRID!$A$47:$A$57,0),MATCH(1,($U$2=GRID!$B$31:$BI$31)*(КАЛЕНДАРЬ!$BO4=GRID!$B$33:$BI$33), 0)),
ROUNDUP(INDEX(GRID!$B$47:$BI$57,MATCH(U$7,GRID!$A$47:$A$57,0),MATCH(1,($U$2=GRID!$B$31:$BI$31)*(КАЛЕНДАРЬ!$BO4=GRID!$B$33:$BI$33),0))*(1-GRID!$B$69),0))</f>
        <v>48700</v>
      </c>
      <c r="W640" s="47" cm="1">
        <f t="array" ref="W640">IF($I$2="Открытый тариф",
INDEX(GRID!$B$34:$BI$44,MATCH(W$7,GRID!$A$34:$A$44,0),MATCH(1,($U$2=GRID!$B$31:$BI$31)*(КАЛЕНДАРЬ!$BO4=GRID!$B$33:$BI$33), 0)),
ROUNDUP(INDEX(GRID!$B$34:$BI$44,MATCH(W$7,GRID!$A$34:$A$44,0),MATCH(1,($U$2=GRID!$B$31:$BI$31)*(КАЛЕНДАРЬ!$BO4=GRID!$B$33:$BI$33),0))*(1-GRID!$B$69),0))</f>
        <v>134300</v>
      </c>
      <c r="X640" s="47" cm="1">
        <f t="array" ref="X640">IF($I$2="Открытый тариф",
INDEX(GRID!$B$47:$BI$57,MATCH(W$7,GRID!$A$47:$A$57,0),MATCH(1,($U$2=GRID!$B$31:$BI$31)*(КАЛЕНДАРЬ!$BO4=GRID!$B$33:$BI$33), 0)),
ROUNDUP(INDEX(GRID!$B$47:$BI$57,MATCH(W$7,GRID!$A$47:$A$57,0),MATCH(1,($U$2=GRID!$B$31:$BI$31)*(КАЛЕНДАРЬ!$BO4=GRID!$B$33:$BI$33),0))*(1-GRID!$B$69),0))</f>
        <v>136900</v>
      </c>
    </row>
    <row r="641" spans="1:24" s="200" customFormat="1" x14ac:dyDescent="0.2">
      <c r="A641" s="117" t="s">
        <v>47</v>
      </c>
      <c r="B641" s="117">
        <v>2</v>
      </c>
      <c r="C641" s="47" cm="1">
        <f t="array" ref="C641">IF($I$2="Открытый тариф",
INDEX(GRID!$B$34:$BI$44,MATCH(C$7,GRID!$A$34:$A$44,0),MATCH(1,($U$2=GRID!$B$31:$BI$31)*(КАЛЕНДАРЬ!$BO5=GRID!$B$33:$BI$33), 0)),
ROUNDUP(INDEX(GRID!$B$34:$BI$44,MATCH(C$7,GRID!$A$34:$A$44,0),MATCH(1,($U$2=GRID!$B$31:$BI$31)*(КАЛЕНДАРЬ!$BO5=GRID!$B$33:$BI$33),0))*(1-GRID!$B$69),0))</f>
        <v>21600</v>
      </c>
      <c r="D641" s="47" cm="1">
        <f t="array" ref="D641">IF($I$2="Открытый тариф",
INDEX(GRID!$B$47:$BI$57,MATCH(C$7,GRID!$A$47:$A$57,0),MATCH(1,($U$2=GRID!$B$31:$BI$31)*(КАЛЕНДАРЬ!$BO5=GRID!$B$33:$BI$33), 0)),
ROUNDUP(INDEX(GRID!$B$47:$BI$57,MATCH(C$7,GRID!$A$47:$A$57,0),MATCH(1,($U$2=GRID!$B$31:$BI$31)*(КАЛЕНДАРЬ!$BO5=GRID!$B$33:$BI$33),0))*(1-GRID!$B$69),0))</f>
        <v>24200</v>
      </c>
      <c r="E641" s="47" cm="1">
        <f t="array" ref="E641">IF($I$2="Открытый тариф",
INDEX(GRID!$B$34:$BI$44,MATCH(E$7,GRID!$A$34:$A$44,0),MATCH(1,($U$2=GRID!$B$31:$BI$31)*(КАЛЕНДАРЬ!$BO5=GRID!$B$33:$BI$33), 0)),
ROUNDUP(INDEX(GRID!$B$34:$BI$44,MATCH(E$7,GRID!$A$34:$A$44,0),MATCH(1,($U$2=GRID!$B$31:$BI$31)*(КАЛЕНДАРЬ!$BO5=GRID!$B$33:$BI$33),0))*(1-GRID!$B$69),0))</f>
        <v>23400</v>
      </c>
      <c r="F641" s="47" cm="1">
        <f t="array" ref="F641">IF($I$2="Открытый тариф",
INDEX(GRID!$B$47:$BI$57,MATCH(E$7,GRID!$A$47:$A$57,0),MATCH(1,($U$2=GRID!$B$31:$BI$31)*(КАЛЕНДАРЬ!$BO5=GRID!$B$33:$BI$33), 0)),
ROUNDUP(INDEX(GRID!$B$47:$BI$57,MATCH(E$7,GRID!$A$47:$A$57,0),MATCH(1,($U$2=GRID!$B$31:$BI$31)*(КАЛЕНДАРЬ!$BO5=GRID!$B$33:$BI$33),0))*(1-GRID!$B$69),0))</f>
        <v>26000</v>
      </c>
      <c r="G641" s="47" cm="1">
        <f t="array" ref="G641">IF($I$2="Открытый тариф",
INDEX(GRID!$B$34:$BI$44,MATCH(G$7,GRID!$A$34:$A$44,0),MATCH(1,($U$2=GRID!$B$31:$BI$31)*(КАЛЕНДАРЬ!$BO5=GRID!$B$33:$BI$33), 0)),
ROUNDUP(INDEX(GRID!$B$34:$BI$44,MATCH(G$7,GRID!$A$34:$A$44,0),MATCH(1,($U$2=GRID!$B$31:$BI$31)*(КАЛЕНДАРЬ!$BO5=GRID!$B$33:$BI$33),0))*(1-GRID!$B$69),0))</f>
        <v>24400</v>
      </c>
      <c r="H641" s="47" cm="1">
        <f t="array" ref="H641">IF($I$2="Открытый тариф",
INDEX(GRID!$B$47:$BI$57,MATCH(G$7,GRID!$A$47:$A$57,0),MATCH(1,($U$2=GRID!$B$31:$BI$31)*(КАЛЕНДАРЬ!$BO5=GRID!$B$33:$BI$33), 0)),
ROUNDUP(INDEX(GRID!$B$47:$BI$57,MATCH(G$7,GRID!$A$47:$A$57,0),MATCH(1,($U$2=GRID!$B$31:$BI$31)*(КАЛЕНДАРЬ!$BO5=GRID!$B$33:$BI$33),0))*(1-GRID!$B$69),0))</f>
        <v>27000</v>
      </c>
      <c r="I641" s="47" cm="1">
        <f t="array" ref="I641">IF($I$2="Открытый тариф",
INDEX(GRID!$B$34:$BI$44,MATCH(I$7,GRID!$A$34:$A$44,0),MATCH(1,($U$2=GRID!$B$31:$BI$31)*(КАЛЕНДАРЬ!$BO5=GRID!$B$33:$BI$33), 0)),
ROUNDUP(INDEX(GRID!$B$34:$BI$44,MATCH(I$7,GRID!$A$34:$A$44,0),MATCH(1,($U$2=GRID!$B$31:$BI$31)*(КАЛЕНДАРЬ!$BO5=GRID!$B$33:$BI$33),0))*(1-GRID!$B$69),0))</f>
        <v>26200</v>
      </c>
      <c r="J641" s="47" cm="1">
        <f t="array" ref="J641">IF($I$2="Открытый тариф",
INDEX(GRID!$B$47:$BI$57,MATCH(I$7,GRID!$A$47:$A$57,0),MATCH(1,($U$2=GRID!$B$31:$BI$31)*(КАЛЕНДАРЬ!$BO5=GRID!$B$33:$BI$33), 0)),
ROUNDUP(INDEX(GRID!$B$47:$BI$57,MATCH(I$7,GRID!$A$47:$A$57,0),MATCH(1,($U$2=GRID!$B$31:$BI$31)*(КАЛЕНДАРЬ!$BO5=GRID!$B$33:$BI$33),0))*(1-GRID!$B$69),0))</f>
        <v>28800</v>
      </c>
      <c r="K641" s="47" cm="1">
        <f t="array" ref="K641">IF($I$2="Открытый тариф",
INDEX(GRID!$B$34:$BI$44,MATCH(K$7,GRID!$A$34:$A$44,0),MATCH(1,($U$2=GRID!$B$31:$BI$31)*(КАЛЕНДАРЬ!$BO5=GRID!$B$33:$BI$33), 0)),
ROUNDUP(INDEX(GRID!$B$34:$BI$44,MATCH(K$7,GRID!$A$34:$A$44,0),MATCH(1,($U$2=GRID!$B$31:$BI$31)*(КАЛЕНДАРЬ!$BO5=GRID!$B$33:$BI$33),0))*(1-GRID!$B$69),0))</f>
        <v>27200</v>
      </c>
      <c r="L641" s="47" cm="1">
        <f t="array" ref="L641">IF($I$2="Открытый тариф",
INDEX(GRID!$B$47:$BI$57,MATCH(K$7,GRID!$A$47:$A$57,0),MATCH(1,($U$2=GRID!$B$31:$BI$31)*(КАЛЕНДАРЬ!$BO5=GRID!$B$33:$BI$33), 0)),
ROUNDUP(INDEX(GRID!$B$47:$BI$57,MATCH(K$7,GRID!$A$47:$A$57,0),MATCH(1,($U$2=GRID!$B$31:$BI$31)*(КАЛЕНДАРЬ!$BO5=GRID!$B$33:$BI$33),0))*(1-GRID!$B$69),0))</f>
        <v>29800</v>
      </c>
      <c r="M641" s="47" cm="1">
        <f t="array" ref="M641">IF($I$2="Открытый тариф",
INDEX(GRID!$B$34:$BI$44,MATCH(M$7,GRID!$A$34:$A$44,0),MATCH(1,($U$2=GRID!$B$31:$BI$31)*(КАЛЕНДАРЬ!$BO5=GRID!$B$33:$BI$33), 0)),
ROUNDUP(INDEX(GRID!$B$34:$BI$44,MATCH(M$7,GRID!$A$34:$A$44,0),MATCH(1,($U$2=GRID!$B$31:$BI$31)*(КАЛЕНДАРЬ!$BO5=GRID!$B$33:$BI$33),0))*(1-GRID!$B$69),0))</f>
        <v>29000</v>
      </c>
      <c r="N641" s="47" cm="1">
        <f t="array" ref="N641">IF($I$2="Открытый тариф",
INDEX(GRID!$B$47:$BI$57,MATCH(M$7,GRID!$A$47:$A$57,0),MATCH(1,($U$2=GRID!$B$31:$BI$31)*(КАЛЕНДАРЬ!$BO5=GRID!$B$33:$BI$33), 0)),
ROUNDUP(INDEX(GRID!$B$47:$BI$57,MATCH(M$7,GRID!$A$47:$A$57,0),MATCH(1,($U$2=GRID!$B$31:$BI$31)*(КАЛЕНДАРЬ!$BO5=GRID!$B$33:$BI$33),0))*(1-GRID!$B$69),0))</f>
        <v>31600</v>
      </c>
      <c r="O641" s="47" cm="1">
        <f t="array" ref="O641">IF($I$2="Открытый тариф",
INDEX(GRID!$B$34:$BI$44,MATCH(O$7,GRID!$A$34:$A$44,0),MATCH(1,($U$2=GRID!$B$31:$BI$31)*(КАЛЕНДАРЬ!$BO5=GRID!$B$33:$BI$33), 0)),
ROUNDUP(INDEX(GRID!$B$34:$BI$44,MATCH(O$7,GRID!$A$34:$A$44,0),MATCH(1,($U$2=GRID!$B$31:$BI$31)*(КАЛЕНДАРЬ!$BO5=GRID!$B$33:$BI$33),0))*(1-GRID!$B$69),0))</f>
        <v>36000</v>
      </c>
      <c r="P641" s="47" cm="1">
        <f t="array" ref="P641">IF($I$2="Открытый тариф",
INDEX(GRID!$B$47:$BI$57,MATCH(O$7,GRID!$A$47:$A$57,0),MATCH(1,($U$2=GRID!$B$31:$BI$31)*(КАЛЕНДАРЬ!$BO5=GRID!$B$33:$BI$33), 0)),
ROUNDUP(INDEX(GRID!$B$47:$BI$57,MATCH(O$7,GRID!$A$47:$A$57,0),MATCH(1,($U$2=GRID!$B$31:$BI$31)*(КАЛЕНДАРЬ!$BO5=GRID!$B$33:$BI$33),0))*(1-GRID!$B$69),0))</f>
        <v>38600</v>
      </c>
      <c r="Q641" s="47" cm="1">
        <f t="array" ref="Q641">IF($I$2="Открытый тариф",
INDEX(GRID!$B$34:$BI$44,MATCH(Q$7,GRID!$A$34:$A$44,0),MATCH(1,($U$2=GRID!$B$31:$BI$31)*(КАЛЕНДАРЬ!$BO5=GRID!$B$33:$BI$33), 0)),
ROUNDUP(INDEX(GRID!$B$34:$BI$44,MATCH(Q$7,GRID!$A$34:$A$44,0),MATCH(1,($U$2=GRID!$B$31:$BI$31)*(КАЛЕНДАРЬ!$BO5=GRID!$B$33:$BI$33),0))*(1-GRID!$B$69),0))</f>
        <v>38000</v>
      </c>
      <c r="R641" s="47" cm="1">
        <f t="array" ref="R641">IF($I$2="Открытый тариф",
INDEX(GRID!$B$47:$BI$57,MATCH(Q$7,GRID!$A$47:$A$57,0),MATCH(1,($U$2=GRID!$B$31:$BI$31)*(КАЛЕНДАРЬ!$BO5=GRID!$B$33:$BI$33), 0)),
ROUNDUP(INDEX(GRID!$B$47:$BI$57,MATCH(Q$7,GRID!$A$47:$A$57,0),MATCH(1,($U$2=GRID!$B$31:$BI$31)*(КАЛЕНДАРЬ!$BO5=GRID!$B$33:$BI$33),0))*(1-GRID!$B$69),0))</f>
        <v>40600</v>
      </c>
      <c r="S641" s="47" cm="1">
        <f t="array" ref="S641">IF($I$2="Открытый тариф",
INDEX(GRID!$B$34:$BI$44,MATCH(S$7,GRID!$A$34:$A$44,0),MATCH(1,($U$2=GRID!$B$31:$BI$31)*(КАЛЕНДАРЬ!$BO5=GRID!$B$33:$BI$33), 0)),
ROUNDUP(INDEX(GRID!$B$34:$BI$44,MATCH(S$7,GRID!$A$34:$A$44,0),MATCH(1,($U$2=GRID!$B$31:$BI$31)*(КАЛЕНДАРЬ!$BO5=GRID!$B$33:$BI$33),0))*(1-GRID!$B$69),0))</f>
        <v>41500</v>
      </c>
      <c r="T641" s="47" cm="1">
        <f t="array" ref="T641">IF($I$2="Открытый тариф",
INDEX(GRID!$B$47:$BI$57,MATCH(S$7,GRID!$A$47:$A$57,0),MATCH(1,($U$2=GRID!$B$31:$BI$31)*(КАЛЕНДАРЬ!$BO5=GRID!$B$33:$BI$33), 0)),
ROUNDUP(INDEX(GRID!$B$47:$BI$57,MATCH(S$7,GRID!$A$47:$A$57,0),MATCH(1,($U$2=GRID!$B$31:$BI$31)*(КАЛЕНДАРЬ!$BO5=GRID!$B$33:$BI$33),0))*(1-GRID!$B$69),0))</f>
        <v>44100</v>
      </c>
      <c r="U641" s="47" cm="1">
        <f t="array" ref="U641">IF($I$2="Открытый тариф",
INDEX(GRID!$B$34:$BI$44,MATCH(U$7,GRID!$A$34:$A$44,0),MATCH(1,($U$2=GRID!$B$31:$BI$31)*(КАЛЕНДАРЬ!$BO5=GRID!$B$33:$BI$33), 0)),
ROUNDUP(INDEX(GRID!$B$34:$BI$44,MATCH(U$7,GRID!$A$34:$A$44,0),MATCH(1,($U$2=GRID!$B$31:$BI$31)*(КАЛЕНДАРЬ!$BO5=GRID!$B$33:$BI$33),0))*(1-GRID!$B$69),0))</f>
        <v>47500</v>
      </c>
      <c r="V641" s="47" cm="1">
        <f t="array" ref="V641">IF($I$2="Открытый тариф",
INDEX(GRID!$B$47:$BI$57,MATCH(U$7,GRID!$A$47:$A$57,0),MATCH(1,($U$2=GRID!$B$31:$BI$31)*(КАЛЕНДАРЬ!$BO5=GRID!$B$33:$BI$33), 0)),
ROUNDUP(INDEX(GRID!$B$47:$BI$57,MATCH(U$7,GRID!$A$47:$A$57,0),MATCH(1,($U$2=GRID!$B$31:$BI$31)*(КАЛЕНДАРЬ!$BO5=GRID!$B$33:$BI$33),0))*(1-GRID!$B$69),0))</f>
        <v>50100</v>
      </c>
      <c r="W641" s="47" cm="1">
        <f t="array" ref="W641">IF($I$2="Открытый тариф",
INDEX(GRID!$B$34:$BI$44,MATCH(W$7,GRID!$A$34:$A$44,0),MATCH(1,($U$2=GRID!$B$31:$BI$31)*(КАЛЕНДАРЬ!$BO5=GRID!$B$33:$BI$33), 0)),
ROUNDUP(INDEX(GRID!$B$34:$BI$44,MATCH(W$7,GRID!$A$34:$A$44,0),MATCH(1,($U$2=GRID!$B$31:$BI$31)*(КАЛЕНДАРЬ!$BO5=GRID!$B$33:$BI$33),0))*(1-GRID!$B$69),0))</f>
        <v>140500</v>
      </c>
      <c r="X641" s="47" cm="1">
        <f t="array" ref="X641">IF($I$2="Открытый тариф",
INDEX(GRID!$B$47:$BI$57,MATCH(W$7,GRID!$A$47:$A$57,0),MATCH(1,($U$2=GRID!$B$31:$BI$31)*(КАЛЕНДАРЬ!$BO5=GRID!$B$33:$BI$33), 0)),
ROUNDUP(INDEX(GRID!$B$47:$BI$57,MATCH(W$7,GRID!$A$47:$A$57,0),MATCH(1,($U$2=GRID!$B$31:$BI$31)*(КАЛЕНДАРЬ!$BO5=GRID!$B$33:$BI$33),0))*(1-GRID!$B$69),0))</f>
        <v>143100</v>
      </c>
    </row>
    <row r="642" spans="1:24" s="200" customFormat="1" x14ac:dyDescent="0.2">
      <c r="A642" s="117" t="s">
        <v>48</v>
      </c>
      <c r="B642" s="117">
        <v>3</v>
      </c>
      <c r="C642" s="47" cm="1">
        <f t="array" ref="C642">IF($I$2="Открытый тариф",
INDEX(GRID!$B$34:$BI$44,MATCH(C$7,GRID!$A$34:$A$44,0),MATCH(1,($U$2=GRID!$B$31:$BI$31)*(КАЛЕНДАРЬ!$BO6=GRID!$B$33:$BI$33), 0)),
ROUNDUP(INDEX(GRID!$B$34:$BI$44,MATCH(C$7,GRID!$A$34:$A$44,0),MATCH(1,($U$2=GRID!$B$31:$BI$31)*(КАЛЕНДАРЬ!$BO6=GRID!$B$33:$BI$33),0))*(1-GRID!$B$69),0))</f>
        <v>21600</v>
      </c>
      <c r="D642" s="47" cm="1">
        <f t="array" ref="D642">IF($I$2="Открытый тариф",
INDEX(GRID!$B$47:$BI$57,MATCH(C$7,GRID!$A$47:$A$57,0),MATCH(1,($U$2=GRID!$B$31:$BI$31)*(КАЛЕНДАРЬ!$BO6=GRID!$B$33:$BI$33), 0)),
ROUNDUP(INDEX(GRID!$B$47:$BI$57,MATCH(C$7,GRID!$A$47:$A$57,0),MATCH(1,($U$2=GRID!$B$31:$BI$31)*(КАЛЕНДАРЬ!$BO6=GRID!$B$33:$BI$33),0))*(1-GRID!$B$69),0))</f>
        <v>24200</v>
      </c>
      <c r="E642" s="47" cm="1">
        <f t="array" ref="E642">IF($I$2="Открытый тариф",
INDEX(GRID!$B$34:$BI$44,MATCH(E$7,GRID!$A$34:$A$44,0),MATCH(1,($U$2=GRID!$B$31:$BI$31)*(КАЛЕНДАРЬ!$BO6=GRID!$B$33:$BI$33), 0)),
ROUNDUP(INDEX(GRID!$B$34:$BI$44,MATCH(E$7,GRID!$A$34:$A$44,0),MATCH(1,($U$2=GRID!$B$31:$BI$31)*(КАЛЕНДАРЬ!$BO6=GRID!$B$33:$BI$33),0))*(1-GRID!$B$69),0))</f>
        <v>23400</v>
      </c>
      <c r="F642" s="47" cm="1">
        <f t="array" ref="F642">IF($I$2="Открытый тариф",
INDEX(GRID!$B$47:$BI$57,MATCH(E$7,GRID!$A$47:$A$57,0),MATCH(1,($U$2=GRID!$B$31:$BI$31)*(КАЛЕНДАРЬ!$BO6=GRID!$B$33:$BI$33), 0)),
ROUNDUP(INDEX(GRID!$B$47:$BI$57,MATCH(E$7,GRID!$A$47:$A$57,0),MATCH(1,($U$2=GRID!$B$31:$BI$31)*(КАЛЕНДАРЬ!$BO6=GRID!$B$33:$BI$33),0))*(1-GRID!$B$69),0))</f>
        <v>26000</v>
      </c>
      <c r="G642" s="47" cm="1">
        <f t="array" ref="G642">IF($I$2="Открытый тариф",
INDEX(GRID!$B$34:$BI$44,MATCH(G$7,GRID!$A$34:$A$44,0),MATCH(1,($U$2=GRID!$B$31:$BI$31)*(КАЛЕНДАРЬ!$BO6=GRID!$B$33:$BI$33), 0)),
ROUNDUP(INDEX(GRID!$B$34:$BI$44,MATCH(G$7,GRID!$A$34:$A$44,0),MATCH(1,($U$2=GRID!$B$31:$BI$31)*(КАЛЕНДАРЬ!$BO6=GRID!$B$33:$BI$33),0))*(1-GRID!$B$69),0))</f>
        <v>24400</v>
      </c>
      <c r="H642" s="47" cm="1">
        <f t="array" ref="H642">IF($I$2="Открытый тариф",
INDEX(GRID!$B$47:$BI$57,MATCH(G$7,GRID!$A$47:$A$57,0),MATCH(1,($U$2=GRID!$B$31:$BI$31)*(КАЛЕНДАРЬ!$BO6=GRID!$B$33:$BI$33), 0)),
ROUNDUP(INDEX(GRID!$B$47:$BI$57,MATCH(G$7,GRID!$A$47:$A$57,0),MATCH(1,($U$2=GRID!$B$31:$BI$31)*(КАЛЕНДАРЬ!$BO6=GRID!$B$33:$BI$33),0))*(1-GRID!$B$69),0))</f>
        <v>27000</v>
      </c>
      <c r="I642" s="47" cm="1">
        <f t="array" ref="I642">IF($I$2="Открытый тариф",
INDEX(GRID!$B$34:$BI$44,MATCH(I$7,GRID!$A$34:$A$44,0),MATCH(1,($U$2=GRID!$B$31:$BI$31)*(КАЛЕНДАРЬ!$BO6=GRID!$B$33:$BI$33), 0)),
ROUNDUP(INDEX(GRID!$B$34:$BI$44,MATCH(I$7,GRID!$A$34:$A$44,0),MATCH(1,($U$2=GRID!$B$31:$BI$31)*(КАЛЕНДАРЬ!$BO6=GRID!$B$33:$BI$33),0))*(1-GRID!$B$69),0))</f>
        <v>26200</v>
      </c>
      <c r="J642" s="47" cm="1">
        <f t="array" ref="J642">IF($I$2="Открытый тариф",
INDEX(GRID!$B$47:$BI$57,MATCH(I$7,GRID!$A$47:$A$57,0),MATCH(1,($U$2=GRID!$B$31:$BI$31)*(КАЛЕНДАРЬ!$BO6=GRID!$B$33:$BI$33), 0)),
ROUNDUP(INDEX(GRID!$B$47:$BI$57,MATCH(I$7,GRID!$A$47:$A$57,0),MATCH(1,($U$2=GRID!$B$31:$BI$31)*(КАЛЕНДАРЬ!$BO6=GRID!$B$33:$BI$33),0))*(1-GRID!$B$69),0))</f>
        <v>28800</v>
      </c>
      <c r="K642" s="47" cm="1">
        <f t="array" ref="K642">IF($I$2="Открытый тариф",
INDEX(GRID!$B$34:$BI$44,MATCH(K$7,GRID!$A$34:$A$44,0),MATCH(1,($U$2=GRID!$B$31:$BI$31)*(КАЛЕНДАРЬ!$BO6=GRID!$B$33:$BI$33), 0)),
ROUNDUP(INDEX(GRID!$B$34:$BI$44,MATCH(K$7,GRID!$A$34:$A$44,0),MATCH(1,($U$2=GRID!$B$31:$BI$31)*(КАЛЕНДАРЬ!$BO6=GRID!$B$33:$BI$33),0))*(1-GRID!$B$69),0))</f>
        <v>27200</v>
      </c>
      <c r="L642" s="47" cm="1">
        <f t="array" ref="L642">IF($I$2="Открытый тариф",
INDEX(GRID!$B$47:$BI$57,MATCH(K$7,GRID!$A$47:$A$57,0),MATCH(1,($U$2=GRID!$B$31:$BI$31)*(КАЛЕНДАРЬ!$BO6=GRID!$B$33:$BI$33), 0)),
ROUNDUP(INDEX(GRID!$B$47:$BI$57,MATCH(K$7,GRID!$A$47:$A$57,0),MATCH(1,($U$2=GRID!$B$31:$BI$31)*(КАЛЕНДАРЬ!$BO6=GRID!$B$33:$BI$33),0))*(1-GRID!$B$69),0))</f>
        <v>29800</v>
      </c>
      <c r="M642" s="47" cm="1">
        <f t="array" ref="M642">IF($I$2="Открытый тариф",
INDEX(GRID!$B$34:$BI$44,MATCH(M$7,GRID!$A$34:$A$44,0),MATCH(1,($U$2=GRID!$B$31:$BI$31)*(КАЛЕНДАРЬ!$BO6=GRID!$B$33:$BI$33), 0)),
ROUNDUP(INDEX(GRID!$B$34:$BI$44,MATCH(M$7,GRID!$A$34:$A$44,0),MATCH(1,($U$2=GRID!$B$31:$BI$31)*(КАЛЕНДАРЬ!$BO6=GRID!$B$33:$BI$33),0))*(1-GRID!$B$69),0))</f>
        <v>29000</v>
      </c>
      <c r="N642" s="47" cm="1">
        <f t="array" ref="N642">IF($I$2="Открытый тариф",
INDEX(GRID!$B$47:$BI$57,MATCH(M$7,GRID!$A$47:$A$57,0),MATCH(1,($U$2=GRID!$B$31:$BI$31)*(КАЛЕНДАРЬ!$BO6=GRID!$B$33:$BI$33), 0)),
ROUNDUP(INDEX(GRID!$B$47:$BI$57,MATCH(M$7,GRID!$A$47:$A$57,0),MATCH(1,($U$2=GRID!$B$31:$BI$31)*(КАЛЕНДАРЬ!$BO6=GRID!$B$33:$BI$33),0))*(1-GRID!$B$69),0))</f>
        <v>31600</v>
      </c>
      <c r="O642" s="47" cm="1">
        <f t="array" ref="O642">IF($I$2="Открытый тариф",
INDEX(GRID!$B$34:$BI$44,MATCH(O$7,GRID!$A$34:$A$44,0),MATCH(1,($U$2=GRID!$B$31:$BI$31)*(КАЛЕНДАРЬ!$BO6=GRID!$B$33:$BI$33), 0)),
ROUNDUP(INDEX(GRID!$B$34:$BI$44,MATCH(O$7,GRID!$A$34:$A$44,0),MATCH(1,($U$2=GRID!$B$31:$BI$31)*(КАЛЕНДАРЬ!$BO6=GRID!$B$33:$BI$33),0))*(1-GRID!$B$69),0))</f>
        <v>36000</v>
      </c>
      <c r="P642" s="47" cm="1">
        <f t="array" ref="P642">IF($I$2="Открытый тариф",
INDEX(GRID!$B$47:$BI$57,MATCH(O$7,GRID!$A$47:$A$57,0),MATCH(1,($U$2=GRID!$B$31:$BI$31)*(КАЛЕНДАРЬ!$BO6=GRID!$B$33:$BI$33), 0)),
ROUNDUP(INDEX(GRID!$B$47:$BI$57,MATCH(O$7,GRID!$A$47:$A$57,0),MATCH(1,($U$2=GRID!$B$31:$BI$31)*(КАЛЕНДАРЬ!$BO6=GRID!$B$33:$BI$33),0))*(1-GRID!$B$69),0))</f>
        <v>38600</v>
      </c>
      <c r="Q642" s="47" cm="1">
        <f t="array" ref="Q642">IF($I$2="Открытый тариф",
INDEX(GRID!$B$34:$BI$44,MATCH(Q$7,GRID!$A$34:$A$44,0),MATCH(1,($U$2=GRID!$B$31:$BI$31)*(КАЛЕНДАРЬ!$BO6=GRID!$B$33:$BI$33), 0)),
ROUNDUP(INDEX(GRID!$B$34:$BI$44,MATCH(Q$7,GRID!$A$34:$A$44,0),MATCH(1,($U$2=GRID!$B$31:$BI$31)*(КАЛЕНДАРЬ!$BO6=GRID!$B$33:$BI$33),0))*(1-GRID!$B$69),0))</f>
        <v>38000</v>
      </c>
      <c r="R642" s="47" cm="1">
        <f t="array" ref="R642">IF($I$2="Открытый тариф",
INDEX(GRID!$B$47:$BI$57,MATCH(Q$7,GRID!$A$47:$A$57,0),MATCH(1,($U$2=GRID!$B$31:$BI$31)*(КАЛЕНДАРЬ!$BO6=GRID!$B$33:$BI$33), 0)),
ROUNDUP(INDEX(GRID!$B$47:$BI$57,MATCH(Q$7,GRID!$A$47:$A$57,0),MATCH(1,($U$2=GRID!$B$31:$BI$31)*(КАЛЕНДАРЬ!$BO6=GRID!$B$33:$BI$33),0))*(1-GRID!$B$69),0))</f>
        <v>40600</v>
      </c>
      <c r="S642" s="47" cm="1">
        <f t="array" ref="S642">IF($I$2="Открытый тариф",
INDEX(GRID!$B$34:$BI$44,MATCH(S$7,GRID!$A$34:$A$44,0),MATCH(1,($U$2=GRID!$B$31:$BI$31)*(КАЛЕНДАРЬ!$BO6=GRID!$B$33:$BI$33), 0)),
ROUNDUP(INDEX(GRID!$B$34:$BI$44,MATCH(S$7,GRID!$A$34:$A$44,0),MATCH(1,($U$2=GRID!$B$31:$BI$31)*(КАЛЕНДАРЬ!$BO6=GRID!$B$33:$BI$33),0))*(1-GRID!$B$69),0))</f>
        <v>41500</v>
      </c>
      <c r="T642" s="47" cm="1">
        <f t="array" ref="T642">IF($I$2="Открытый тариф",
INDEX(GRID!$B$47:$BI$57,MATCH(S$7,GRID!$A$47:$A$57,0),MATCH(1,($U$2=GRID!$B$31:$BI$31)*(КАЛЕНДАРЬ!$BO6=GRID!$B$33:$BI$33), 0)),
ROUNDUP(INDEX(GRID!$B$47:$BI$57,MATCH(S$7,GRID!$A$47:$A$57,0),MATCH(1,($U$2=GRID!$B$31:$BI$31)*(КАЛЕНДАРЬ!$BO6=GRID!$B$33:$BI$33),0))*(1-GRID!$B$69),0))</f>
        <v>44100</v>
      </c>
      <c r="U642" s="47" cm="1">
        <f t="array" ref="U642">IF($I$2="Открытый тариф",
INDEX(GRID!$B$34:$BI$44,MATCH(U$7,GRID!$A$34:$A$44,0),MATCH(1,($U$2=GRID!$B$31:$BI$31)*(КАЛЕНДАРЬ!$BO6=GRID!$B$33:$BI$33), 0)),
ROUNDUP(INDEX(GRID!$B$34:$BI$44,MATCH(U$7,GRID!$A$34:$A$44,0),MATCH(1,($U$2=GRID!$B$31:$BI$31)*(КАЛЕНДАРЬ!$BO6=GRID!$B$33:$BI$33),0))*(1-GRID!$B$69),0))</f>
        <v>47500</v>
      </c>
      <c r="V642" s="47" cm="1">
        <f t="array" ref="V642">IF($I$2="Открытый тариф",
INDEX(GRID!$B$47:$BI$57,MATCH(U$7,GRID!$A$47:$A$57,0),MATCH(1,($U$2=GRID!$B$31:$BI$31)*(КАЛЕНДАРЬ!$BO6=GRID!$B$33:$BI$33), 0)),
ROUNDUP(INDEX(GRID!$B$47:$BI$57,MATCH(U$7,GRID!$A$47:$A$57,0),MATCH(1,($U$2=GRID!$B$31:$BI$31)*(КАЛЕНДАРЬ!$BO6=GRID!$B$33:$BI$33),0))*(1-GRID!$B$69),0))</f>
        <v>50100</v>
      </c>
      <c r="W642" s="47" cm="1">
        <f t="array" ref="W642">IF($I$2="Открытый тариф",
INDEX(GRID!$B$34:$BI$44,MATCH(W$7,GRID!$A$34:$A$44,0),MATCH(1,($U$2=GRID!$B$31:$BI$31)*(КАЛЕНДАРЬ!$BO6=GRID!$B$33:$BI$33), 0)),
ROUNDUP(INDEX(GRID!$B$34:$BI$44,MATCH(W$7,GRID!$A$34:$A$44,0),MATCH(1,($U$2=GRID!$B$31:$BI$31)*(КАЛЕНДАРЬ!$BO6=GRID!$B$33:$BI$33),0))*(1-GRID!$B$69),0))</f>
        <v>140500</v>
      </c>
      <c r="X642" s="47" cm="1">
        <f t="array" ref="X642">IF($I$2="Открытый тариф",
INDEX(GRID!$B$47:$BI$57,MATCH(W$7,GRID!$A$47:$A$57,0),MATCH(1,($U$2=GRID!$B$31:$BI$31)*(КАЛЕНДАРЬ!$BO6=GRID!$B$33:$BI$33), 0)),
ROUNDUP(INDEX(GRID!$B$47:$BI$57,MATCH(W$7,GRID!$A$47:$A$57,0),MATCH(1,($U$2=GRID!$B$31:$BI$31)*(КАЛЕНДАРЬ!$BO6=GRID!$B$33:$BI$33),0))*(1-GRID!$B$69),0))</f>
        <v>143100</v>
      </c>
    </row>
    <row r="643" spans="1:24" s="200" customFormat="1" x14ac:dyDescent="0.2">
      <c r="A643" s="117" t="s">
        <v>42</v>
      </c>
      <c r="B643" s="117">
        <v>4</v>
      </c>
      <c r="C643" s="47" cm="1">
        <f t="array" ref="C643">IF($I$2="Открытый тариф",
INDEX(GRID!$B$34:$BI$44,MATCH(C$7,GRID!$A$34:$A$44,0),MATCH(1,($U$2=GRID!$B$31:$BI$31)*(КАЛЕНДАРЬ!$BO7=GRID!$B$33:$BI$33), 0)),
ROUNDUP(INDEX(GRID!$B$34:$BI$44,MATCH(C$7,GRID!$A$34:$A$44,0),MATCH(1,($U$2=GRID!$B$31:$BI$31)*(КАЛЕНДАРЬ!$BO7=GRID!$B$33:$BI$33),0))*(1-GRID!$B$69),0))</f>
        <v>18000</v>
      </c>
      <c r="D643" s="47" cm="1">
        <f t="array" ref="D643">IF($I$2="Открытый тариф",
INDEX(GRID!$B$47:$BI$57,MATCH(C$7,GRID!$A$47:$A$57,0),MATCH(1,($U$2=GRID!$B$31:$BI$31)*(КАЛЕНДАРЬ!$BO7=GRID!$B$33:$BI$33), 0)),
ROUNDUP(INDEX(GRID!$B$47:$BI$57,MATCH(C$7,GRID!$A$47:$A$57,0),MATCH(1,($U$2=GRID!$B$31:$BI$31)*(КАЛЕНДАРЬ!$BO7=GRID!$B$33:$BI$33),0))*(1-GRID!$B$69),0))</f>
        <v>20600</v>
      </c>
      <c r="E643" s="47" cm="1">
        <f t="array" ref="E643">IF($I$2="Открытый тариф",
INDEX(GRID!$B$34:$BI$44,MATCH(E$7,GRID!$A$34:$A$44,0),MATCH(1,($U$2=GRID!$B$31:$BI$31)*(КАЛЕНДАРЬ!$BO7=GRID!$B$33:$BI$33), 0)),
ROUNDUP(INDEX(GRID!$B$34:$BI$44,MATCH(E$7,GRID!$A$34:$A$44,0),MATCH(1,($U$2=GRID!$B$31:$BI$31)*(КАЛЕНДАРЬ!$BO7=GRID!$B$33:$BI$33),0))*(1-GRID!$B$69),0))</f>
        <v>19700</v>
      </c>
      <c r="F643" s="47" cm="1">
        <f t="array" ref="F643">IF($I$2="Открытый тариф",
INDEX(GRID!$B$47:$BI$57,MATCH(E$7,GRID!$A$47:$A$57,0),MATCH(1,($U$2=GRID!$B$31:$BI$31)*(КАЛЕНДАРЬ!$BO7=GRID!$B$33:$BI$33), 0)),
ROUNDUP(INDEX(GRID!$B$47:$BI$57,MATCH(E$7,GRID!$A$47:$A$57,0),MATCH(1,($U$2=GRID!$B$31:$BI$31)*(КАЛЕНДАРЬ!$BO7=GRID!$B$33:$BI$33),0))*(1-GRID!$B$69),0))</f>
        <v>22300</v>
      </c>
      <c r="G643" s="47" cm="1">
        <f t="array" ref="G643">IF($I$2="Открытый тариф",
INDEX(GRID!$B$34:$BI$44,MATCH(G$7,GRID!$A$34:$A$44,0),MATCH(1,($U$2=GRID!$B$31:$BI$31)*(КАЛЕНДАРЬ!$BO7=GRID!$B$33:$BI$33), 0)),
ROUNDUP(INDEX(GRID!$B$34:$BI$44,MATCH(G$7,GRID!$A$34:$A$44,0),MATCH(1,($U$2=GRID!$B$31:$BI$31)*(КАЛЕНДАРЬ!$BO7=GRID!$B$33:$BI$33),0))*(1-GRID!$B$69),0))</f>
        <v>20700</v>
      </c>
      <c r="H643" s="47" cm="1">
        <f t="array" ref="H643">IF($I$2="Открытый тариф",
INDEX(GRID!$B$47:$BI$57,MATCH(G$7,GRID!$A$47:$A$57,0),MATCH(1,($U$2=GRID!$B$31:$BI$31)*(КАЛЕНДАРЬ!$BO7=GRID!$B$33:$BI$33), 0)),
ROUNDUP(INDEX(GRID!$B$47:$BI$57,MATCH(G$7,GRID!$A$47:$A$57,0),MATCH(1,($U$2=GRID!$B$31:$BI$31)*(КАЛЕНДАРЬ!$BO7=GRID!$B$33:$BI$33),0))*(1-GRID!$B$69),0))</f>
        <v>23300</v>
      </c>
      <c r="I643" s="47" cm="1">
        <f t="array" ref="I643">IF($I$2="Открытый тариф",
INDEX(GRID!$B$34:$BI$44,MATCH(I$7,GRID!$A$34:$A$44,0),MATCH(1,($U$2=GRID!$B$31:$BI$31)*(КАЛЕНДАРЬ!$BO7=GRID!$B$33:$BI$33), 0)),
ROUNDUP(INDEX(GRID!$B$34:$BI$44,MATCH(I$7,GRID!$A$34:$A$44,0),MATCH(1,($U$2=GRID!$B$31:$BI$31)*(КАЛЕНДАРЬ!$BO7=GRID!$B$33:$BI$33),0))*(1-GRID!$B$69),0))</f>
        <v>22400</v>
      </c>
      <c r="J643" s="47" cm="1">
        <f t="array" ref="J643">IF($I$2="Открытый тариф",
INDEX(GRID!$B$47:$BI$57,MATCH(I$7,GRID!$A$47:$A$57,0),MATCH(1,($U$2=GRID!$B$31:$BI$31)*(КАЛЕНДАРЬ!$BO7=GRID!$B$33:$BI$33), 0)),
ROUNDUP(INDEX(GRID!$B$47:$BI$57,MATCH(I$7,GRID!$A$47:$A$57,0),MATCH(1,($U$2=GRID!$B$31:$BI$31)*(КАЛЕНДАРЬ!$BO7=GRID!$B$33:$BI$33),0))*(1-GRID!$B$69),0))</f>
        <v>25000</v>
      </c>
      <c r="K643" s="47" cm="1">
        <f t="array" ref="K643">IF($I$2="Открытый тариф",
INDEX(GRID!$B$34:$BI$44,MATCH(K$7,GRID!$A$34:$A$44,0),MATCH(1,($U$2=GRID!$B$31:$BI$31)*(КАЛЕНДАРЬ!$BO7=GRID!$B$33:$BI$33), 0)),
ROUNDUP(INDEX(GRID!$B$34:$BI$44,MATCH(K$7,GRID!$A$34:$A$44,0),MATCH(1,($U$2=GRID!$B$31:$BI$31)*(КАЛЕНДАРЬ!$BO7=GRID!$B$33:$BI$33),0))*(1-GRID!$B$69),0))</f>
        <v>23400</v>
      </c>
      <c r="L643" s="47" cm="1">
        <f t="array" ref="L643">IF($I$2="Открытый тариф",
INDEX(GRID!$B$47:$BI$57,MATCH(K$7,GRID!$A$47:$A$57,0),MATCH(1,($U$2=GRID!$B$31:$BI$31)*(КАЛЕНДАРЬ!$BO7=GRID!$B$33:$BI$33), 0)),
ROUNDUP(INDEX(GRID!$B$47:$BI$57,MATCH(K$7,GRID!$A$47:$A$57,0),MATCH(1,($U$2=GRID!$B$31:$BI$31)*(КАЛЕНДАРЬ!$BO7=GRID!$B$33:$BI$33),0))*(1-GRID!$B$69),0))</f>
        <v>26000</v>
      </c>
      <c r="M643" s="47" cm="1">
        <f t="array" ref="M643">IF($I$2="Открытый тариф",
INDEX(GRID!$B$34:$BI$44,MATCH(M$7,GRID!$A$34:$A$44,0),MATCH(1,($U$2=GRID!$B$31:$BI$31)*(КАЛЕНДАРЬ!$BO7=GRID!$B$33:$BI$33), 0)),
ROUNDUP(INDEX(GRID!$B$34:$BI$44,MATCH(M$7,GRID!$A$34:$A$44,0),MATCH(1,($U$2=GRID!$B$31:$BI$31)*(КАЛЕНДАРЬ!$BO7=GRID!$B$33:$BI$33),0))*(1-GRID!$B$69),0))</f>
        <v>25100</v>
      </c>
      <c r="N643" s="47" cm="1">
        <f t="array" ref="N643">IF($I$2="Открытый тариф",
INDEX(GRID!$B$47:$BI$57,MATCH(M$7,GRID!$A$47:$A$57,0),MATCH(1,($U$2=GRID!$B$31:$BI$31)*(КАЛЕНДАРЬ!$BO7=GRID!$B$33:$BI$33), 0)),
ROUNDUP(INDEX(GRID!$B$47:$BI$57,MATCH(M$7,GRID!$A$47:$A$57,0),MATCH(1,($U$2=GRID!$B$31:$BI$31)*(КАЛЕНДАРЬ!$BO7=GRID!$B$33:$BI$33),0))*(1-GRID!$B$69),0))</f>
        <v>27700</v>
      </c>
      <c r="O643" s="47" cm="1">
        <f t="array" ref="O643">IF($I$2="Открытый тариф",
INDEX(GRID!$B$34:$BI$44,MATCH(O$7,GRID!$A$34:$A$44,0),MATCH(1,($U$2=GRID!$B$31:$BI$31)*(КАЛЕНДАРЬ!$BO7=GRID!$B$33:$BI$33), 0)),
ROUNDUP(INDEX(GRID!$B$34:$BI$44,MATCH(O$7,GRID!$A$34:$A$44,0),MATCH(1,($U$2=GRID!$B$31:$BI$31)*(КАЛЕНДАРЬ!$BO7=GRID!$B$33:$BI$33),0))*(1-GRID!$B$69),0))</f>
        <v>31600</v>
      </c>
      <c r="P643" s="47" cm="1">
        <f t="array" ref="P643">IF($I$2="Открытый тариф",
INDEX(GRID!$B$47:$BI$57,MATCH(O$7,GRID!$A$47:$A$57,0),MATCH(1,($U$2=GRID!$B$31:$BI$31)*(КАЛЕНДАРЬ!$BO7=GRID!$B$33:$BI$33), 0)),
ROUNDUP(INDEX(GRID!$B$47:$BI$57,MATCH(O$7,GRID!$A$47:$A$57,0),MATCH(1,($U$2=GRID!$B$31:$BI$31)*(КАЛЕНДАРЬ!$BO7=GRID!$B$33:$BI$33),0))*(1-GRID!$B$69),0))</f>
        <v>34200</v>
      </c>
      <c r="Q643" s="47" cm="1">
        <f t="array" ref="Q643">IF($I$2="Открытый тариф",
INDEX(GRID!$B$34:$BI$44,MATCH(Q$7,GRID!$A$34:$A$44,0),MATCH(1,($U$2=GRID!$B$31:$BI$31)*(КАЛЕНДАРЬ!$BO7=GRID!$B$33:$BI$33), 0)),
ROUNDUP(INDEX(GRID!$B$34:$BI$44,MATCH(Q$7,GRID!$A$34:$A$44,0),MATCH(1,($U$2=GRID!$B$31:$BI$31)*(КАЛЕНДАРЬ!$BO7=GRID!$B$33:$BI$33),0))*(1-GRID!$B$69),0))</f>
        <v>33500</v>
      </c>
      <c r="R643" s="47" cm="1">
        <f t="array" ref="R643">IF($I$2="Открытый тариф",
INDEX(GRID!$B$47:$BI$57,MATCH(Q$7,GRID!$A$47:$A$57,0),MATCH(1,($U$2=GRID!$B$31:$BI$31)*(КАЛЕНДАРЬ!$BO7=GRID!$B$33:$BI$33), 0)),
ROUNDUP(INDEX(GRID!$B$47:$BI$57,MATCH(Q$7,GRID!$A$47:$A$57,0),MATCH(1,($U$2=GRID!$B$31:$BI$31)*(КАЛЕНДАРЬ!$BO7=GRID!$B$33:$BI$33),0))*(1-GRID!$B$69),0))</f>
        <v>36100</v>
      </c>
      <c r="S643" s="47" cm="1">
        <f t="array" ref="S643">IF($I$2="Открытый тариф",
INDEX(GRID!$B$34:$BI$44,MATCH(S$7,GRID!$A$34:$A$44,0),MATCH(1,($U$2=GRID!$B$31:$BI$31)*(КАЛЕНДАРЬ!$BO7=GRID!$B$33:$BI$33), 0)),
ROUNDUP(INDEX(GRID!$B$34:$BI$44,MATCH(S$7,GRID!$A$34:$A$44,0),MATCH(1,($U$2=GRID!$B$31:$BI$31)*(КАЛЕНДАРЬ!$BO7=GRID!$B$33:$BI$33),0))*(1-GRID!$B$69),0))</f>
        <v>36800</v>
      </c>
      <c r="T643" s="47" cm="1">
        <f t="array" ref="T643">IF($I$2="Открытый тариф",
INDEX(GRID!$B$47:$BI$57,MATCH(S$7,GRID!$A$47:$A$57,0),MATCH(1,($U$2=GRID!$B$31:$BI$31)*(КАЛЕНДАРЬ!$BO7=GRID!$B$33:$BI$33), 0)),
ROUNDUP(INDEX(GRID!$B$47:$BI$57,MATCH(S$7,GRID!$A$47:$A$57,0),MATCH(1,($U$2=GRID!$B$31:$BI$31)*(КАЛЕНДАРЬ!$BO7=GRID!$B$33:$BI$33),0))*(1-GRID!$B$69),0))</f>
        <v>39400</v>
      </c>
      <c r="U643" s="47" cm="1">
        <f t="array" ref="U643">IF($I$2="Открытый тариф",
INDEX(GRID!$B$34:$BI$44,MATCH(U$7,GRID!$A$34:$A$44,0),MATCH(1,($U$2=GRID!$B$31:$BI$31)*(КАЛЕНДАРЬ!$BO7=GRID!$B$33:$BI$33), 0)),
ROUNDUP(INDEX(GRID!$B$34:$BI$44,MATCH(U$7,GRID!$A$34:$A$44,0),MATCH(1,($U$2=GRID!$B$31:$BI$31)*(КАЛЕНДАРЬ!$BO7=GRID!$B$33:$BI$33),0))*(1-GRID!$B$69),0))</f>
        <v>42400</v>
      </c>
      <c r="V643" s="47" cm="1">
        <f t="array" ref="V643">IF($I$2="Открытый тариф",
INDEX(GRID!$B$47:$BI$57,MATCH(U$7,GRID!$A$47:$A$57,0),MATCH(1,($U$2=GRID!$B$31:$BI$31)*(КАЛЕНДАРЬ!$BO7=GRID!$B$33:$BI$33), 0)),
ROUNDUP(INDEX(GRID!$B$47:$BI$57,MATCH(U$7,GRID!$A$47:$A$57,0),MATCH(1,($U$2=GRID!$B$31:$BI$31)*(КАЛЕНДАРЬ!$BO7=GRID!$B$33:$BI$33),0))*(1-GRID!$B$69),0))</f>
        <v>45000</v>
      </c>
      <c r="W643" s="47" cm="1">
        <f t="array" ref="W643">IF($I$2="Открытый тариф",
INDEX(GRID!$B$34:$BI$44,MATCH(W$7,GRID!$A$34:$A$44,0),MATCH(1,($U$2=GRID!$B$31:$BI$31)*(КАЛЕНДАРЬ!$BO7=GRID!$B$33:$BI$33), 0)),
ROUNDUP(INDEX(GRID!$B$34:$BI$44,MATCH(W$7,GRID!$A$34:$A$44,0),MATCH(1,($U$2=GRID!$B$31:$BI$31)*(КАЛЕНДАРЬ!$BO7=GRID!$B$33:$BI$33),0))*(1-GRID!$B$69),0))</f>
        <v>117000</v>
      </c>
      <c r="X643" s="47" cm="1">
        <f t="array" ref="X643">IF($I$2="Открытый тариф",
INDEX(GRID!$B$47:$BI$57,MATCH(W$7,GRID!$A$47:$A$57,0),MATCH(1,($U$2=GRID!$B$31:$BI$31)*(КАЛЕНДАРЬ!$BO7=GRID!$B$33:$BI$33), 0)),
ROUNDUP(INDEX(GRID!$B$47:$BI$57,MATCH(W$7,GRID!$A$47:$A$57,0),MATCH(1,($U$2=GRID!$B$31:$BI$31)*(КАЛЕНДАРЬ!$BO7=GRID!$B$33:$BI$33),0))*(1-GRID!$B$69),0))</f>
        <v>119600</v>
      </c>
    </row>
    <row r="644" spans="1:24" s="200" customFormat="1" x14ac:dyDescent="0.2">
      <c r="A644" s="117" t="s">
        <v>43</v>
      </c>
      <c r="B644" s="117">
        <v>5</v>
      </c>
      <c r="C644" s="47" cm="1">
        <f t="array" ref="C644">IF($I$2="Открытый тариф",
INDEX(GRID!$B$34:$BI$44,MATCH(C$7,GRID!$A$34:$A$44,0),MATCH(1,($U$2=GRID!$B$31:$BI$31)*(КАЛЕНДАРЬ!$BO8=GRID!$B$33:$BI$33), 0)),
ROUNDUP(INDEX(GRID!$B$34:$BI$44,MATCH(C$7,GRID!$A$34:$A$44,0),MATCH(1,($U$2=GRID!$B$31:$BI$31)*(КАЛЕНДАРЬ!$BO8=GRID!$B$33:$BI$33),0))*(1-GRID!$B$69),0))</f>
        <v>18000</v>
      </c>
      <c r="D644" s="47" cm="1">
        <f t="array" ref="D644">IF($I$2="Открытый тариф",
INDEX(GRID!$B$47:$BI$57,MATCH(C$7,GRID!$A$47:$A$57,0),MATCH(1,($U$2=GRID!$B$31:$BI$31)*(КАЛЕНДАРЬ!$BO8=GRID!$B$33:$BI$33), 0)),
ROUNDUP(INDEX(GRID!$B$47:$BI$57,MATCH(C$7,GRID!$A$47:$A$57,0),MATCH(1,($U$2=GRID!$B$31:$BI$31)*(КАЛЕНДАРЬ!$BO8=GRID!$B$33:$BI$33),0))*(1-GRID!$B$69),0))</f>
        <v>20600</v>
      </c>
      <c r="E644" s="47" cm="1">
        <f t="array" ref="E644">IF($I$2="Открытый тариф",
INDEX(GRID!$B$34:$BI$44,MATCH(E$7,GRID!$A$34:$A$44,0),MATCH(1,($U$2=GRID!$B$31:$BI$31)*(КАЛЕНДАРЬ!$BO8=GRID!$B$33:$BI$33), 0)),
ROUNDUP(INDEX(GRID!$B$34:$BI$44,MATCH(E$7,GRID!$A$34:$A$44,0),MATCH(1,($U$2=GRID!$B$31:$BI$31)*(КАЛЕНДАРЬ!$BO8=GRID!$B$33:$BI$33),0))*(1-GRID!$B$69),0))</f>
        <v>19700</v>
      </c>
      <c r="F644" s="47" cm="1">
        <f t="array" ref="F644">IF($I$2="Открытый тариф",
INDEX(GRID!$B$47:$BI$57,MATCH(E$7,GRID!$A$47:$A$57,0),MATCH(1,($U$2=GRID!$B$31:$BI$31)*(КАЛЕНДАРЬ!$BO8=GRID!$B$33:$BI$33), 0)),
ROUNDUP(INDEX(GRID!$B$47:$BI$57,MATCH(E$7,GRID!$A$47:$A$57,0),MATCH(1,($U$2=GRID!$B$31:$BI$31)*(КАЛЕНДАРЬ!$BO8=GRID!$B$33:$BI$33),0))*(1-GRID!$B$69),0))</f>
        <v>22300</v>
      </c>
      <c r="G644" s="47" cm="1">
        <f t="array" ref="G644">IF($I$2="Открытый тариф",
INDEX(GRID!$B$34:$BI$44,MATCH(G$7,GRID!$A$34:$A$44,0),MATCH(1,($U$2=GRID!$B$31:$BI$31)*(КАЛЕНДАРЬ!$BO8=GRID!$B$33:$BI$33), 0)),
ROUNDUP(INDEX(GRID!$B$34:$BI$44,MATCH(G$7,GRID!$A$34:$A$44,0),MATCH(1,($U$2=GRID!$B$31:$BI$31)*(КАЛЕНДАРЬ!$BO8=GRID!$B$33:$BI$33),0))*(1-GRID!$B$69),0))</f>
        <v>20700</v>
      </c>
      <c r="H644" s="47" cm="1">
        <f t="array" ref="H644">IF($I$2="Открытый тариф",
INDEX(GRID!$B$47:$BI$57,MATCH(G$7,GRID!$A$47:$A$57,0),MATCH(1,($U$2=GRID!$B$31:$BI$31)*(КАЛЕНДАРЬ!$BO8=GRID!$B$33:$BI$33), 0)),
ROUNDUP(INDEX(GRID!$B$47:$BI$57,MATCH(G$7,GRID!$A$47:$A$57,0),MATCH(1,($U$2=GRID!$B$31:$BI$31)*(КАЛЕНДАРЬ!$BO8=GRID!$B$33:$BI$33),0))*(1-GRID!$B$69),0))</f>
        <v>23300</v>
      </c>
      <c r="I644" s="47" cm="1">
        <f t="array" ref="I644">IF($I$2="Открытый тариф",
INDEX(GRID!$B$34:$BI$44,MATCH(I$7,GRID!$A$34:$A$44,0),MATCH(1,($U$2=GRID!$B$31:$BI$31)*(КАЛЕНДАРЬ!$BO8=GRID!$B$33:$BI$33), 0)),
ROUNDUP(INDEX(GRID!$B$34:$BI$44,MATCH(I$7,GRID!$A$34:$A$44,0),MATCH(1,($U$2=GRID!$B$31:$BI$31)*(КАЛЕНДАРЬ!$BO8=GRID!$B$33:$BI$33),0))*(1-GRID!$B$69),0))</f>
        <v>22400</v>
      </c>
      <c r="J644" s="47" cm="1">
        <f t="array" ref="J644">IF($I$2="Открытый тариф",
INDEX(GRID!$B$47:$BI$57,MATCH(I$7,GRID!$A$47:$A$57,0),MATCH(1,($U$2=GRID!$B$31:$BI$31)*(КАЛЕНДАРЬ!$BO8=GRID!$B$33:$BI$33), 0)),
ROUNDUP(INDEX(GRID!$B$47:$BI$57,MATCH(I$7,GRID!$A$47:$A$57,0),MATCH(1,($U$2=GRID!$B$31:$BI$31)*(КАЛЕНДАРЬ!$BO8=GRID!$B$33:$BI$33),0))*(1-GRID!$B$69),0))</f>
        <v>25000</v>
      </c>
      <c r="K644" s="47" cm="1">
        <f t="array" ref="K644">IF($I$2="Открытый тариф",
INDEX(GRID!$B$34:$BI$44,MATCH(K$7,GRID!$A$34:$A$44,0),MATCH(1,($U$2=GRID!$B$31:$BI$31)*(КАЛЕНДАРЬ!$BO8=GRID!$B$33:$BI$33), 0)),
ROUNDUP(INDEX(GRID!$B$34:$BI$44,MATCH(K$7,GRID!$A$34:$A$44,0),MATCH(1,($U$2=GRID!$B$31:$BI$31)*(КАЛЕНДАРЬ!$BO8=GRID!$B$33:$BI$33),0))*(1-GRID!$B$69),0))</f>
        <v>23400</v>
      </c>
      <c r="L644" s="47" cm="1">
        <f t="array" ref="L644">IF($I$2="Открытый тариф",
INDEX(GRID!$B$47:$BI$57,MATCH(K$7,GRID!$A$47:$A$57,0),MATCH(1,($U$2=GRID!$B$31:$BI$31)*(КАЛЕНДАРЬ!$BO8=GRID!$B$33:$BI$33), 0)),
ROUNDUP(INDEX(GRID!$B$47:$BI$57,MATCH(K$7,GRID!$A$47:$A$57,0),MATCH(1,($U$2=GRID!$B$31:$BI$31)*(КАЛЕНДАРЬ!$BO8=GRID!$B$33:$BI$33),0))*(1-GRID!$B$69),0))</f>
        <v>26000</v>
      </c>
      <c r="M644" s="47" cm="1">
        <f t="array" ref="M644">IF($I$2="Открытый тариф",
INDEX(GRID!$B$34:$BI$44,MATCH(M$7,GRID!$A$34:$A$44,0),MATCH(1,($U$2=GRID!$B$31:$BI$31)*(КАЛЕНДАРЬ!$BO8=GRID!$B$33:$BI$33), 0)),
ROUNDUP(INDEX(GRID!$B$34:$BI$44,MATCH(M$7,GRID!$A$34:$A$44,0),MATCH(1,($U$2=GRID!$B$31:$BI$31)*(КАЛЕНДАРЬ!$BO8=GRID!$B$33:$BI$33),0))*(1-GRID!$B$69),0))</f>
        <v>25100</v>
      </c>
      <c r="N644" s="47" cm="1">
        <f t="array" ref="N644">IF($I$2="Открытый тариф",
INDEX(GRID!$B$47:$BI$57,MATCH(M$7,GRID!$A$47:$A$57,0),MATCH(1,($U$2=GRID!$B$31:$BI$31)*(КАЛЕНДАРЬ!$BO8=GRID!$B$33:$BI$33), 0)),
ROUNDUP(INDEX(GRID!$B$47:$BI$57,MATCH(M$7,GRID!$A$47:$A$57,0),MATCH(1,($U$2=GRID!$B$31:$BI$31)*(КАЛЕНДАРЬ!$BO8=GRID!$B$33:$BI$33),0))*(1-GRID!$B$69),0))</f>
        <v>27700</v>
      </c>
      <c r="O644" s="47" cm="1">
        <f t="array" ref="O644">IF($I$2="Открытый тариф",
INDEX(GRID!$B$34:$BI$44,MATCH(O$7,GRID!$A$34:$A$44,0),MATCH(1,($U$2=GRID!$B$31:$BI$31)*(КАЛЕНДАРЬ!$BO8=GRID!$B$33:$BI$33), 0)),
ROUNDUP(INDEX(GRID!$B$34:$BI$44,MATCH(O$7,GRID!$A$34:$A$44,0),MATCH(1,($U$2=GRID!$B$31:$BI$31)*(КАЛЕНДАРЬ!$BO8=GRID!$B$33:$BI$33),0))*(1-GRID!$B$69),0))</f>
        <v>31600</v>
      </c>
      <c r="P644" s="47" cm="1">
        <f t="array" ref="P644">IF($I$2="Открытый тариф",
INDEX(GRID!$B$47:$BI$57,MATCH(O$7,GRID!$A$47:$A$57,0),MATCH(1,($U$2=GRID!$B$31:$BI$31)*(КАЛЕНДАРЬ!$BO8=GRID!$B$33:$BI$33), 0)),
ROUNDUP(INDEX(GRID!$B$47:$BI$57,MATCH(O$7,GRID!$A$47:$A$57,0),MATCH(1,($U$2=GRID!$B$31:$BI$31)*(КАЛЕНДАРЬ!$BO8=GRID!$B$33:$BI$33),0))*(1-GRID!$B$69),0))</f>
        <v>34200</v>
      </c>
      <c r="Q644" s="47" cm="1">
        <f t="array" ref="Q644">IF($I$2="Открытый тариф",
INDEX(GRID!$B$34:$BI$44,MATCH(Q$7,GRID!$A$34:$A$44,0),MATCH(1,($U$2=GRID!$B$31:$BI$31)*(КАЛЕНДАРЬ!$BO8=GRID!$B$33:$BI$33), 0)),
ROUNDUP(INDEX(GRID!$B$34:$BI$44,MATCH(Q$7,GRID!$A$34:$A$44,0),MATCH(1,($U$2=GRID!$B$31:$BI$31)*(КАЛЕНДАРЬ!$BO8=GRID!$B$33:$BI$33),0))*(1-GRID!$B$69),0))</f>
        <v>33500</v>
      </c>
      <c r="R644" s="47" cm="1">
        <f t="array" ref="R644">IF($I$2="Открытый тариф",
INDEX(GRID!$B$47:$BI$57,MATCH(Q$7,GRID!$A$47:$A$57,0),MATCH(1,($U$2=GRID!$B$31:$BI$31)*(КАЛЕНДАРЬ!$BO8=GRID!$B$33:$BI$33), 0)),
ROUNDUP(INDEX(GRID!$B$47:$BI$57,MATCH(Q$7,GRID!$A$47:$A$57,0),MATCH(1,($U$2=GRID!$B$31:$BI$31)*(КАЛЕНДАРЬ!$BO8=GRID!$B$33:$BI$33),0))*(1-GRID!$B$69),0))</f>
        <v>36100</v>
      </c>
      <c r="S644" s="47" cm="1">
        <f t="array" ref="S644">IF($I$2="Открытый тариф",
INDEX(GRID!$B$34:$BI$44,MATCH(S$7,GRID!$A$34:$A$44,0),MATCH(1,($U$2=GRID!$B$31:$BI$31)*(КАЛЕНДАРЬ!$BO8=GRID!$B$33:$BI$33), 0)),
ROUNDUP(INDEX(GRID!$B$34:$BI$44,MATCH(S$7,GRID!$A$34:$A$44,0),MATCH(1,($U$2=GRID!$B$31:$BI$31)*(КАЛЕНДАРЬ!$BO8=GRID!$B$33:$BI$33),0))*(1-GRID!$B$69),0))</f>
        <v>36800</v>
      </c>
      <c r="T644" s="47" cm="1">
        <f t="array" ref="T644">IF($I$2="Открытый тариф",
INDEX(GRID!$B$47:$BI$57,MATCH(S$7,GRID!$A$47:$A$57,0),MATCH(1,($U$2=GRID!$B$31:$BI$31)*(КАЛЕНДАРЬ!$BO8=GRID!$B$33:$BI$33), 0)),
ROUNDUP(INDEX(GRID!$B$47:$BI$57,MATCH(S$7,GRID!$A$47:$A$57,0),MATCH(1,($U$2=GRID!$B$31:$BI$31)*(КАЛЕНДАРЬ!$BO8=GRID!$B$33:$BI$33),0))*(1-GRID!$B$69),0))</f>
        <v>39400</v>
      </c>
      <c r="U644" s="47" cm="1">
        <f t="array" ref="U644">IF($I$2="Открытый тариф",
INDEX(GRID!$B$34:$BI$44,MATCH(U$7,GRID!$A$34:$A$44,0),MATCH(1,($U$2=GRID!$B$31:$BI$31)*(КАЛЕНДАРЬ!$BO8=GRID!$B$33:$BI$33), 0)),
ROUNDUP(INDEX(GRID!$B$34:$BI$44,MATCH(U$7,GRID!$A$34:$A$44,0),MATCH(1,($U$2=GRID!$B$31:$BI$31)*(КАЛЕНДАРЬ!$BO8=GRID!$B$33:$BI$33),0))*(1-GRID!$B$69),0))</f>
        <v>42400</v>
      </c>
      <c r="V644" s="47" cm="1">
        <f t="array" ref="V644">IF($I$2="Открытый тариф",
INDEX(GRID!$B$47:$BI$57,MATCH(U$7,GRID!$A$47:$A$57,0),MATCH(1,($U$2=GRID!$B$31:$BI$31)*(КАЛЕНДАРЬ!$BO8=GRID!$B$33:$BI$33), 0)),
ROUNDUP(INDEX(GRID!$B$47:$BI$57,MATCH(U$7,GRID!$A$47:$A$57,0),MATCH(1,($U$2=GRID!$B$31:$BI$31)*(КАЛЕНДАРЬ!$BO8=GRID!$B$33:$BI$33),0))*(1-GRID!$B$69),0))</f>
        <v>45000</v>
      </c>
      <c r="W644" s="47" cm="1">
        <f t="array" ref="W644">IF($I$2="Открытый тариф",
INDEX(GRID!$B$34:$BI$44,MATCH(W$7,GRID!$A$34:$A$44,0),MATCH(1,($U$2=GRID!$B$31:$BI$31)*(КАЛЕНДАРЬ!$BO8=GRID!$B$33:$BI$33), 0)),
ROUNDUP(INDEX(GRID!$B$34:$BI$44,MATCH(W$7,GRID!$A$34:$A$44,0),MATCH(1,($U$2=GRID!$B$31:$BI$31)*(КАЛЕНДАРЬ!$BO8=GRID!$B$33:$BI$33),0))*(1-GRID!$B$69),0))</f>
        <v>117000</v>
      </c>
      <c r="X644" s="47" cm="1">
        <f t="array" ref="X644">IF($I$2="Открытый тариф",
INDEX(GRID!$B$47:$BI$57,MATCH(W$7,GRID!$A$47:$A$57,0),MATCH(1,($U$2=GRID!$B$31:$BI$31)*(КАЛЕНДАРЬ!$BO8=GRID!$B$33:$BI$33), 0)),
ROUNDUP(INDEX(GRID!$B$47:$BI$57,MATCH(W$7,GRID!$A$47:$A$57,0),MATCH(1,($U$2=GRID!$B$31:$BI$31)*(КАЛЕНДАРЬ!$BO8=GRID!$B$33:$BI$33),0))*(1-GRID!$B$69),0))</f>
        <v>119600</v>
      </c>
    </row>
    <row r="645" spans="1:24" s="200" customFormat="1" x14ac:dyDescent="0.2">
      <c r="A645" s="117" t="s">
        <v>44</v>
      </c>
      <c r="B645" s="117">
        <v>6</v>
      </c>
      <c r="C645" s="47" cm="1">
        <f t="array" ref="C645">IF($I$2="Открытый тариф",
INDEX(GRID!$B$34:$BI$44,MATCH(C$7,GRID!$A$34:$A$44,0),MATCH(1,($U$2=GRID!$B$31:$BI$31)*(КАЛЕНДАРЬ!$BO9=GRID!$B$33:$BI$33), 0)),
ROUNDUP(INDEX(GRID!$B$34:$BI$44,MATCH(C$7,GRID!$A$34:$A$44,0),MATCH(1,($U$2=GRID!$B$31:$BI$31)*(КАЛЕНДАРЬ!$BO9=GRID!$B$33:$BI$33),0))*(1-GRID!$B$69),0))</f>
        <v>25200</v>
      </c>
      <c r="D645" s="47" cm="1">
        <f t="array" ref="D645">IF($I$2="Открытый тариф",
INDEX(GRID!$B$47:$BI$57,MATCH(C$7,GRID!$A$47:$A$57,0),MATCH(1,($U$2=GRID!$B$31:$BI$31)*(КАЛЕНДАРЬ!$BO9=GRID!$B$33:$BI$33), 0)),
ROUNDUP(INDEX(GRID!$B$47:$BI$57,MATCH(C$7,GRID!$A$47:$A$57,0),MATCH(1,($U$2=GRID!$B$31:$BI$31)*(КАЛЕНДАРЬ!$BO9=GRID!$B$33:$BI$33),0))*(1-GRID!$B$69),0))</f>
        <v>27800</v>
      </c>
      <c r="E645" s="47" cm="1">
        <f t="array" ref="E645">IF($I$2="Открытый тариф",
INDEX(GRID!$B$34:$BI$44,MATCH(E$7,GRID!$A$34:$A$44,0),MATCH(1,($U$2=GRID!$B$31:$BI$31)*(КАЛЕНДАРЬ!$BO9=GRID!$B$33:$BI$33), 0)),
ROUNDUP(INDEX(GRID!$B$34:$BI$44,MATCH(E$7,GRID!$A$34:$A$44,0),MATCH(1,($U$2=GRID!$B$31:$BI$31)*(КАЛЕНДАРЬ!$BO9=GRID!$B$33:$BI$33),0))*(1-GRID!$B$69),0))</f>
        <v>27200</v>
      </c>
      <c r="F645" s="47" cm="1">
        <f t="array" ref="F645">IF($I$2="Открытый тариф",
INDEX(GRID!$B$47:$BI$57,MATCH(E$7,GRID!$A$47:$A$57,0),MATCH(1,($U$2=GRID!$B$31:$BI$31)*(КАЛЕНДАРЬ!$BO9=GRID!$B$33:$BI$33), 0)),
ROUNDUP(INDEX(GRID!$B$47:$BI$57,MATCH(E$7,GRID!$A$47:$A$57,0),MATCH(1,($U$2=GRID!$B$31:$BI$31)*(КАЛЕНДАРЬ!$BO9=GRID!$B$33:$BI$33),0))*(1-GRID!$B$69),0))</f>
        <v>29800</v>
      </c>
      <c r="G645" s="47" cm="1">
        <f t="array" ref="G645">IF($I$2="Открытый тариф",
INDEX(GRID!$B$34:$BI$44,MATCH(G$7,GRID!$A$34:$A$44,0),MATCH(1,($U$2=GRID!$B$31:$BI$31)*(КАЛЕНДАРЬ!$BO9=GRID!$B$33:$BI$33), 0)),
ROUNDUP(INDEX(GRID!$B$34:$BI$44,MATCH(G$7,GRID!$A$34:$A$44,0),MATCH(1,($U$2=GRID!$B$31:$BI$31)*(КАЛЕНДАРЬ!$BO9=GRID!$B$33:$BI$33),0))*(1-GRID!$B$69),0))</f>
        <v>28300</v>
      </c>
      <c r="H645" s="47" cm="1">
        <f t="array" ref="H645">IF($I$2="Открытый тариф",
INDEX(GRID!$B$47:$BI$57,MATCH(G$7,GRID!$A$47:$A$57,0),MATCH(1,($U$2=GRID!$B$31:$BI$31)*(КАЛЕНДАРЬ!$BO9=GRID!$B$33:$BI$33), 0)),
ROUNDUP(INDEX(GRID!$B$47:$BI$57,MATCH(G$7,GRID!$A$47:$A$57,0),MATCH(1,($U$2=GRID!$B$31:$BI$31)*(КАЛЕНДАРЬ!$BO9=GRID!$B$33:$BI$33),0))*(1-GRID!$B$69),0))</f>
        <v>30900</v>
      </c>
      <c r="I645" s="47" cm="1">
        <f t="array" ref="I645">IF($I$2="Открытый тариф",
INDEX(GRID!$B$34:$BI$44,MATCH(I$7,GRID!$A$34:$A$44,0),MATCH(1,($U$2=GRID!$B$31:$BI$31)*(КАЛЕНДАРЬ!$BO9=GRID!$B$33:$BI$33), 0)),
ROUNDUP(INDEX(GRID!$B$34:$BI$44,MATCH(I$7,GRID!$A$34:$A$44,0),MATCH(1,($U$2=GRID!$B$31:$BI$31)*(КАЛЕНДАРЬ!$BO9=GRID!$B$33:$BI$33),0))*(1-GRID!$B$69),0))</f>
        <v>30300</v>
      </c>
      <c r="J645" s="47" cm="1">
        <f t="array" ref="J645">IF($I$2="Открытый тариф",
INDEX(GRID!$B$47:$BI$57,MATCH(I$7,GRID!$A$47:$A$57,0),MATCH(1,($U$2=GRID!$B$31:$BI$31)*(КАЛЕНДАРЬ!$BO9=GRID!$B$33:$BI$33), 0)),
ROUNDUP(INDEX(GRID!$B$47:$BI$57,MATCH(I$7,GRID!$A$47:$A$57,0),MATCH(1,($U$2=GRID!$B$31:$BI$31)*(КАЛЕНДАРЬ!$BO9=GRID!$B$33:$BI$33),0))*(1-GRID!$B$69),0))</f>
        <v>32900</v>
      </c>
      <c r="K645" s="47" cm="1">
        <f t="array" ref="K645">IF($I$2="Открытый тариф",
INDEX(GRID!$B$34:$BI$44,MATCH(K$7,GRID!$A$34:$A$44,0),MATCH(1,($U$2=GRID!$B$31:$BI$31)*(КАЛЕНДАРЬ!$BO9=GRID!$B$33:$BI$33), 0)),
ROUNDUP(INDEX(GRID!$B$34:$BI$44,MATCH(K$7,GRID!$A$34:$A$44,0),MATCH(1,($U$2=GRID!$B$31:$BI$31)*(КАЛЕНДАРЬ!$BO9=GRID!$B$33:$BI$33),0))*(1-GRID!$B$69),0))</f>
        <v>31400</v>
      </c>
      <c r="L645" s="47" cm="1">
        <f t="array" ref="L645">IF($I$2="Открытый тариф",
INDEX(GRID!$B$47:$BI$57,MATCH(K$7,GRID!$A$47:$A$57,0),MATCH(1,($U$2=GRID!$B$31:$BI$31)*(КАЛЕНДАРЬ!$BO9=GRID!$B$33:$BI$33), 0)),
ROUNDUP(INDEX(GRID!$B$47:$BI$57,MATCH(K$7,GRID!$A$47:$A$57,0),MATCH(1,($U$2=GRID!$B$31:$BI$31)*(КАЛЕНДАРЬ!$BO9=GRID!$B$33:$BI$33),0))*(1-GRID!$B$69),0))</f>
        <v>34000</v>
      </c>
      <c r="M645" s="47" cm="1">
        <f t="array" ref="M645">IF($I$2="Открытый тариф",
INDEX(GRID!$B$34:$BI$44,MATCH(M$7,GRID!$A$34:$A$44,0),MATCH(1,($U$2=GRID!$B$31:$BI$31)*(КАЛЕНДАРЬ!$BO9=GRID!$B$33:$BI$33), 0)),
ROUNDUP(INDEX(GRID!$B$34:$BI$44,MATCH(M$7,GRID!$A$34:$A$44,0),MATCH(1,($U$2=GRID!$B$31:$BI$31)*(КАЛЕНДАРЬ!$BO9=GRID!$B$33:$BI$33),0))*(1-GRID!$B$69),0))</f>
        <v>33400</v>
      </c>
      <c r="N645" s="47" cm="1">
        <f t="array" ref="N645">IF($I$2="Открытый тариф",
INDEX(GRID!$B$47:$BI$57,MATCH(M$7,GRID!$A$47:$A$57,0),MATCH(1,($U$2=GRID!$B$31:$BI$31)*(КАЛЕНДАРЬ!$BO9=GRID!$B$33:$BI$33), 0)),
ROUNDUP(INDEX(GRID!$B$47:$BI$57,MATCH(M$7,GRID!$A$47:$A$57,0),MATCH(1,($U$2=GRID!$B$31:$BI$31)*(КАЛЕНДАРЬ!$BO9=GRID!$B$33:$BI$33),0))*(1-GRID!$B$69),0))</f>
        <v>36000</v>
      </c>
      <c r="O645" s="47" cm="1">
        <f t="array" ref="O645">IF($I$2="Открытый тариф",
INDEX(GRID!$B$34:$BI$44,MATCH(O$7,GRID!$A$34:$A$44,0),MATCH(1,($U$2=GRID!$B$31:$BI$31)*(КАЛЕНДАРЬ!$BO9=GRID!$B$33:$BI$33), 0)),
ROUNDUP(INDEX(GRID!$B$34:$BI$44,MATCH(O$7,GRID!$A$34:$A$44,0),MATCH(1,($U$2=GRID!$B$31:$BI$31)*(КАЛЕНДАРЬ!$BO9=GRID!$B$33:$BI$33),0))*(1-GRID!$B$69),0))</f>
        <v>40900</v>
      </c>
      <c r="P645" s="47" cm="1">
        <f t="array" ref="P645">IF($I$2="Открытый тариф",
INDEX(GRID!$B$47:$BI$57,MATCH(O$7,GRID!$A$47:$A$57,0),MATCH(1,($U$2=GRID!$B$31:$BI$31)*(КАЛЕНДАРЬ!$BO9=GRID!$B$33:$BI$33), 0)),
ROUNDUP(INDEX(GRID!$B$47:$BI$57,MATCH(O$7,GRID!$A$47:$A$57,0),MATCH(1,($U$2=GRID!$B$31:$BI$31)*(КАЛЕНДАРЬ!$BO9=GRID!$B$33:$BI$33),0))*(1-GRID!$B$69),0))</f>
        <v>43500</v>
      </c>
      <c r="Q645" s="47" cm="1">
        <f t="array" ref="Q645">IF($I$2="Открытый тариф",
INDEX(GRID!$B$34:$BI$44,MATCH(Q$7,GRID!$A$34:$A$44,0),MATCH(1,($U$2=GRID!$B$31:$BI$31)*(КАЛЕНДАРЬ!$BO9=GRID!$B$33:$BI$33), 0)),
ROUNDUP(INDEX(GRID!$B$34:$BI$44,MATCH(Q$7,GRID!$A$34:$A$44,0),MATCH(1,($U$2=GRID!$B$31:$BI$31)*(КАЛЕНДАРЬ!$BO9=GRID!$B$33:$BI$33),0))*(1-GRID!$B$69),0))</f>
        <v>43100</v>
      </c>
      <c r="R645" s="47" cm="1">
        <f t="array" ref="R645">IF($I$2="Открытый тариф",
INDEX(GRID!$B$47:$BI$57,MATCH(Q$7,GRID!$A$47:$A$57,0),MATCH(1,($U$2=GRID!$B$31:$BI$31)*(КАЛЕНДАРЬ!$BO9=GRID!$B$33:$BI$33), 0)),
ROUNDUP(INDEX(GRID!$B$47:$BI$57,MATCH(Q$7,GRID!$A$47:$A$57,0),MATCH(1,($U$2=GRID!$B$31:$BI$31)*(КАЛЕНДАРЬ!$BO9=GRID!$B$33:$BI$33),0))*(1-GRID!$B$69),0))</f>
        <v>45700</v>
      </c>
      <c r="S645" s="47" cm="1">
        <f t="array" ref="S645">IF($I$2="Открытый тариф",
INDEX(GRID!$B$34:$BI$44,MATCH(S$7,GRID!$A$34:$A$44,0),MATCH(1,($U$2=GRID!$B$31:$BI$31)*(КАЛЕНДАРЬ!$BO9=GRID!$B$33:$BI$33), 0)),
ROUNDUP(INDEX(GRID!$B$34:$BI$44,MATCH(S$7,GRID!$A$34:$A$44,0),MATCH(1,($U$2=GRID!$B$31:$BI$31)*(КАЛЕНДАРЬ!$BO9=GRID!$B$33:$BI$33),0))*(1-GRID!$B$69),0))</f>
        <v>46900</v>
      </c>
      <c r="T645" s="47" cm="1">
        <f t="array" ref="T645">IF($I$2="Открытый тариф",
INDEX(GRID!$B$47:$BI$57,MATCH(S$7,GRID!$A$47:$A$57,0),MATCH(1,($U$2=GRID!$B$31:$BI$31)*(КАЛЕНДАРЬ!$BO9=GRID!$B$33:$BI$33), 0)),
ROUNDUP(INDEX(GRID!$B$47:$BI$57,MATCH(S$7,GRID!$A$47:$A$57,0),MATCH(1,($U$2=GRID!$B$31:$BI$31)*(КАЛЕНДАРЬ!$BO9=GRID!$B$33:$BI$33),0))*(1-GRID!$B$69),0))</f>
        <v>49500</v>
      </c>
      <c r="U645" s="47" cm="1">
        <f t="array" ref="U645">IF($I$2="Открытый тариф",
INDEX(GRID!$B$34:$BI$44,MATCH(U$7,GRID!$A$34:$A$44,0),MATCH(1,($U$2=GRID!$B$31:$BI$31)*(КАЛЕНДАРЬ!$BO9=GRID!$B$33:$BI$33), 0)),
ROUNDUP(INDEX(GRID!$B$34:$BI$44,MATCH(U$7,GRID!$A$34:$A$44,0),MATCH(1,($U$2=GRID!$B$31:$BI$31)*(КАЛЕНДАРЬ!$BO9=GRID!$B$33:$BI$33),0))*(1-GRID!$B$69),0))</f>
        <v>53300</v>
      </c>
      <c r="V645" s="47" cm="1">
        <f t="array" ref="V645">IF($I$2="Открытый тариф",
INDEX(GRID!$B$47:$BI$57,MATCH(U$7,GRID!$A$47:$A$57,0),MATCH(1,($U$2=GRID!$B$31:$BI$31)*(КАЛЕНДАРЬ!$BO9=GRID!$B$33:$BI$33), 0)),
ROUNDUP(INDEX(GRID!$B$47:$BI$57,MATCH(U$7,GRID!$A$47:$A$57,0),MATCH(1,($U$2=GRID!$B$31:$BI$31)*(КАЛЕНДАРЬ!$BO9=GRID!$B$33:$BI$33),0))*(1-GRID!$B$69),0))</f>
        <v>55900</v>
      </c>
      <c r="W645" s="47" cm="1">
        <f t="array" ref="W645">IF($I$2="Открытый тариф",
INDEX(GRID!$B$34:$BI$44,MATCH(W$7,GRID!$A$34:$A$44,0),MATCH(1,($U$2=GRID!$B$31:$BI$31)*(КАЛЕНДАРЬ!$BO9=GRID!$B$33:$BI$33), 0)),
ROUNDUP(INDEX(GRID!$B$34:$BI$44,MATCH(W$7,GRID!$A$34:$A$44,0),MATCH(1,($U$2=GRID!$B$31:$BI$31)*(КАЛЕНДАРЬ!$BO9=GRID!$B$33:$BI$33),0))*(1-GRID!$B$69),0))</f>
        <v>167800</v>
      </c>
      <c r="X645" s="47" cm="1">
        <f t="array" ref="X645">IF($I$2="Открытый тариф",
INDEX(GRID!$B$47:$BI$57,MATCH(W$7,GRID!$A$47:$A$57,0),MATCH(1,($U$2=GRID!$B$31:$BI$31)*(КАЛЕНДАРЬ!$BO9=GRID!$B$33:$BI$33), 0)),
ROUNDUP(INDEX(GRID!$B$47:$BI$57,MATCH(W$7,GRID!$A$47:$A$57,0),MATCH(1,($U$2=GRID!$B$31:$BI$31)*(КАЛЕНДАРЬ!$BO9=GRID!$B$33:$BI$33),0))*(1-GRID!$B$69),0))</f>
        <v>170400</v>
      </c>
    </row>
    <row r="646" spans="1:24" s="200" customFormat="1" x14ac:dyDescent="0.2">
      <c r="A646" s="117" t="s">
        <v>45</v>
      </c>
      <c r="B646" s="117">
        <v>7</v>
      </c>
      <c r="C646" s="47" cm="1">
        <f t="array" ref="C646">IF($I$2="Открытый тариф",
INDEX(GRID!$B$34:$BI$44,MATCH(C$7,GRID!$A$34:$A$44,0),MATCH(1,($U$2=GRID!$B$31:$BI$31)*(КАЛЕНДАРЬ!$BO10=GRID!$B$33:$BI$33), 0)),
ROUNDUP(INDEX(GRID!$B$34:$BI$44,MATCH(C$7,GRID!$A$34:$A$44,0),MATCH(1,($U$2=GRID!$B$31:$BI$31)*(КАЛЕНДАРЬ!$BO10=GRID!$B$33:$BI$33),0))*(1-GRID!$B$69),0))</f>
        <v>36600</v>
      </c>
      <c r="D646" s="47" cm="1">
        <f t="array" ref="D646">IF($I$2="Открытый тариф",
INDEX(GRID!$B$47:$BI$57,MATCH(C$7,GRID!$A$47:$A$57,0),MATCH(1,($U$2=GRID!$B$31:$BI$31)*(КАЛЕНДАРЬ!$BO10=GRID!$B$33:$BI$33), 0)),
ROUNDUP(INDEX(GRID!$B$47:$BI$57,MATCH(C$7,GRID!$A$47:$A$57,0),MATCH(1,($U$2=GRID!$B$31:$BI$31)*(КАЛЕНДАРЬ!$BO10=GRID!$B$33:$BI$33),0))*(1-GRID!$B$69),0))</f>
        <v>39200</v>
      </c>
      <c r="E646" s="47" cm="1">
        <f t="array" ref="E646">IF($I$2="Открытый тариф",
INDEX(GRID!$B$34:$BI$44,MATCH(E$7,GRID!$A$34:$A$44,0),MATCH(1,($U$2=GRID!$B$31:$BI$31)*(КАЛЕНДАРЬ!$BO10=GRID!$B$33:$BI$33), 0)),
ROUNDUP(INDEX(GRID!$B$34:$BI$44,MATCH(E$7,GRID!$A$34:$A$44,0),MATCH(1,($U$2=GRID!$B$31:$BI$31)*(КАЛЕНДАРЬ!$BO10=GRID!$B$33:$BI$33),0))*(1-GRID!$B$69),0))</f>
        <v>38800</v>
      </c>
      <c r="F646" s="47" cm="1">
        <f t="array" ref="F646">IF($I$2="Открытый тариф",
INDEX(GRID!$B$47:$BI$57,MATCH(E$7,GRID!$A$47:$A$57,0),MATCH(1,($U$2=GRID!$B$31:$BI$31)*(КАЛЕНДАРЬ!$BO10=GRID!$B$33:$BI$33), 0)),
ROUNDUP(INDEX(GRID!$B$47:$BI$57,MATCH(E$7,GRID!$A$47:$A$57,0),MATCH(1,($U$2=GRID!$B$31:$BI$31)*(КАЛЕНДАРЬ!$BO10=GRID!$B$33:$BI$33),0))*(1-GRID!$B$69),0))</f>
        <v>41400</v>
      </c>
      <c r="G646" s="47" cm="1">
        <f t="array" ref="G646">IF($I$2="Открытый тариф",
INDEX(GRID!$B$34:$BI$44,MATCH(G$7,GRID!$A$34:$A$44,0),MATCH(1,($U$2=GRID!$B$31:$BI$31)*(КАЛЕНДАРЬ!$BO10=GRID!$B$33:$BI$33), 0)),
ROUNDUP(INDEX(GRID!$B$34:$BI$44,MATCH(G$7,GRID!$A$34:$A$44,0),MATCH(1,($U$2=GRID!$B$31:$BI$31)*(КАЛЕНДАРЬ!$BO10=GRID!$B$33:$BI$33),0))*(1-GRID!$B$69),0))</f>
        <v>40000</v>
      </c>
      <c r="H646" s="47" cm="1">
        <f t="array" ref="H646">IF($I$2="Открытый тариф",
INDEX(GRID!$B$47:$BI$57,MATCH(G$7,GRID!$A$47:$A$57,0),MATCH(1,($U$2=GRID!$B$31:$BI$31)*(КАЛЕНДАРЬ!$BO10=GRID!$B$33:$BI$33), 0)),
ROUNDUP(INDEX(GRID!$B$47:$BI$57,MATCH(G$7,GRID!$A$47:$A$57,0),MATCH(1,($U$2=GRID!$B$31:$BI$31)*(КАЛЕНДАРЬ!$BO10=GRID!$B$33:$BI$33),0))*(1-GRID!$B$69),0))</f>
        <v>42600</v>
      </c>
      <c r="I646" s="47" cm="1">
        <f t="array" ref="I646">IF($I$2="Открытый тариф",
INDEX(GRID!$B$34:$BI$44,MATCH(I$7,GRID!$A$34:$A$44,0),MATCH(1,($U$2=GRID!$B$31:$BI$31)*(КАЛЕНДАРЬ!$BO10=GRID!$B$33:$BI$33), 0)),
ROUNDUP(INDEX(GRID!$B$34:$BI$44,MATCH(I$7,GRID!$A$34:$A$44,0),MATCH(1,($U$2=GRID!$B$31:$BI$31)*(КАЛЕНДАРЬ!$BO10=GRID!$B$33:$BI$33),0))*(1-GRID!$B$69),0))</f>
        <v>42200</v>
      </c>
      <c r="J646" s="47" cm="1">
        <f t="array" ref="J646">IF($I$2="Открытый тариф",
INDEX(GRID!$B$47:$BI$57,MATCH(I$7,GRID!$A$47:$A$57,0),MATCH(1,($U$2=GRID!$B$31:$BI$31)*(КАЛЕНДАРЬ!$BO10=GRID!$B$33:$BI$33), 0)),
ROUNDUP(INDEX(GRID!$B$47:$BI$57,MATCH(I$7,GRID!$A$47:$A$57,0),MATCH(1,($U$2=GRID!$B$31:$BI$31)*(КАЛЕНДАРЬ!$BO10=GRID!$B$33:$BI$33),0))*(1-GRID!$B$69),0))</f>
        <v>44800</v>
      </c>
      <c r="K646" s="47" cm="1">
        <f t="array" ref="K646">IF($I$2="Открытый тариф",
INDEX(GRID!$B$34:$BI$44,MATCH(K$7,GRID!$A$34:$A$44,0),MATCH(1,($U$2=GRID!$B$31:$BI$31)*(КАЛЕНДАРЬ!$BO10=GRID!$B$33:$BI$33), 0)),
ROUNDUP(INDEX(GRID!$B$34:$BI$44,MATCH(K$7,GRID!$A$34:$A$44,0),MATCH(1,($U$2=GRID!$B$31:$BI$31)*(КАЛЕНДАРЬ!$BO10=GRID!$B$33:$BI$33),0))*(1-GRID!$B$69),0))</f>
        <v>43400</v>
      </c>
      <c r="L646" s="47" cm="1">
        <f t="array" ref="L646">IF($I$2="Открытый тариф",
INDEX(GRID!$B$47:$BI$57,MATCH(K$7,GRID!$A$47:$A$57,0),MATCH(1,($U$2=GRID!$B$31:$BI$31)*(КАЛЕНДАРЬ!$BO10=GRID!$B$33:$BI$33), 0)),
ROUNDUP(INDEX(GRID!$B$47:$BI$57,MATCH(K$7,GRID!$A$47:$A$57,0),MATCH(1,($U$2=GRID!$B$31:$BI$31)*(КАЛЕНДАРЬ!$BO10=GRID!$B$33:$BI$33),0))*(1-GRID!$B$69),0))</f>
        <v>46000</v>
      </c>
      <c r="M646" s="47" cm="1">
        <f t="array" ref="M646">IF($I$2="Открытый тариф",
INDEX(GRID!$B$34:$BI$44,MATCH(M$7,GRID!$A$34:$A$44,0),MATCH(1,($U$2=GRID!$B$31:$BI$31)*(КАЛЕНДАРЬ!$BO10=GRID!$B$33:$BI$33), 0)),
ROUNDUP(INDEX(GRID!$B$34:$BI$44,MATCH(M$7,GRID!$A$34:$A$44,0),MATCH(1,($U$2=GRID!$B$31:$BI$31)*(КАЛЕНДАРЬ!$BO10=GRID!$B$33:$BI$33),0))*(1-GRID!$B$69),0))</f>
        <v>45600</v>
      </c>
      <c r="N646" s="47" cm="1">
        <f t="array" ref="N646">IF($I$2="Открытый тариф",
INDEX(GRID!$B$47:$BI$57,MATCH(M$7,GRID!$A$47:$A$57,0),MATCH(1,($U$2=GRID!$B$31:$BI$31)*(КАЛЕНДАРЬ!$BO10=GRID!$B$33:$BI$33), 0)),
ROUNDUP(INDEX(GRID!$B$47:$BI$57,MATCH(M$7,GRID!$A$47:$A$57,0),MATCH(1,($U$2=GRID!$B$31:$BI$31)*(КАЛЕНДАРЬ!$BO10=GRID!$B$33:$BI$33),0))*(1-GRID!$B$69),0))</f>
        <v>48200</v>
      </c>
      <c r="O646" s="47" cm="1">
        <f t="array" ref="O646">IF($I$2="Открытый тариф",
INDEX(GRID!$B$34:$BI$44,MATCH(O$7,GRID!$A$34:$A$44,0),MATCH(1,($U$2=GRID!$B$31:$BI$31)*(КАЛЕНДАРЬ!$BO10=GRID!$B$33:$BI$33), 0)),
ROUNDUP(INDEX(GRID!$B$34:$BI$44,MATCH(O$7,GRID!$A$34:$A$44,0),MATCH(1,($U$2=GRID!$B$31:$BI$31)*(КАЛЕНДАРЬ!$BO10=GRID!$B$33:$BI$33),0))*(1-GRID!$B$69),0))</f>
        <v>54000</v>
      </c>
      <c r="P646" s="47" cm="1">
        <f t="array" ref="P646">IF($I$2="Открытый тариф",
INDEX(GRID!$B$47:$BI$57,MATCH(O$7,GRID!$A$47:$A$57,0),MATCH(1,($U$2=GRID!$B$31:$BI$31)*(КАЛЕНДАРЬ!$BO10=GRID!$B$33:$BI$33), 0)),
ROUNDUP(INDEX(GRID!$B$47:$BI$57,MATCH(O$7,GRID!$A$47:$A$57,0),MATCH(1,($U$2=GRID!$B$31:$BI$31)*(КАЛЕНДАРЬ!$BO10=GRID!$B$33:$BI$33),0))*(1-GRID!$B$69),0))</f>
        <v>56600</v>
      </c>
      <c r="Q646" s="47" cm="1">
        <f t="array" ref="Q646">IF($I$2="Открытый тариф",
INDEX(GRID!$B$34:$BI$44,MATCH(Q$7,GRID!$A$34:$A$44,0),MATCH(1,($U$2=GRID!$B$31:$BI$31)*(КАЛЕНДАРЬ!$BO10=GRID!$B$33:$BI$33), 0)),
ROUNDUP(INDEX(GRID!$B$34:$BI$44,MATCH(Q$7,GRID!$A$34:$A$44,0),MATCH(1,($U$2=GRID!$B$31:$BI$31)*(КАЛЕНДАРЬ!$BO10=GRID!$B$33:$BI$33),0))*(1-GRID!$B$69),0))</f>
        <v>56400</v>
      </c>
      <c r="R646" s="47" cm="1">
        <f t="array" ref="R646">IF($I$2="Открытый тариф",
INDEX(GRID!$B$47:$BI$57,MATCH(Q$7,GRID!$A$47:$A$57,0),MATCH(1,($U$2=GRID!$B$31:$BI$31)*(КАЛЕНДАРЬ!$BO10=GRID!$B$33:$BI$33), 0)),
ROUNDUP(INDEX(GRID!$B$47:$BI$57,MATCH(Q$7,GRID!$A$47:$A$57,0),MATCH(1,($U$2=GRID!$B$31:$BI$31)*(КАЛЕНДАРЬ!$BO10=GRID!$B$33:$BI$33),0))*(1-GRID!$B$69),0))</f>
        <v>59000</v>
      </c>
      <c r="S646" s="47" cm="1">
        <f t="array" ref="S646">IF($I$2="Открытый тариф",
INDEX(GRID!$B$34:$BI$44,MATCH(S$7,GRID!$A$34:$A$44,0),MATCH(1,($U$2=GRID!$B$31:$BI$31)*(КАЛЕНДАРЬ!$BO10=GRID!$B$33:$BI$33), 0)),
ROUNDUP(INDEX(GRID!$B$34:$BI$44,MATCH(S$7,GRID!$A$34:$A$44,0),MATCH(1,($U$2=GRID!$B$31:$BI$31)*(КАЛЕНДАРЬ!$BO10=GRID!$B$33:$BI$33),0))*(1-GRID!$B$69),0))</f>
        <v>60600</v>
      </c>
      <c r="T646" s="47" cm="1">
        <f t="array" ref="T646">IF($I$2="Открытый тариф",
INDEX(GRID!$B$47:$BI$57,MATCH(S$7,GRID!$A$47:$A$57,0),MATCH(1,($U$2=GRID!$B$31:$BI$31)*(КАЛЕНДАРЬ!$BO10=GRID!$B$33:$BI$33), 0)),
ROUNDUP(INDEX(GRID!$B$47:$BI$57,MATCH(S$7,GRID!$A$47:$A$57,0),MATCH(1,($U$2=GRID!$B$31:$BI$31)*(КАЛЕНДАРЬ!$BO10=GRID!$B$33:$BI$33),0))*(1-GRID!$B$69),0))</f>
        <v>63200</v>
      </c>
      <c r="U646" s="47" cm="1">
        <f t="array" ref="U646">IF($I$2="Открытый тариф",
INDEX(GRID!$B$34:$BI$44,MATCH(U$7,GRID!$A$34:$A$44,0),MATCH(1,($U$2=GRID!$B$31:$BI$31)*(КАЛЕНДАРЬ!$BO10=GRID!$B$33:$BI$33), 0)),
ROUNDUP(INDEX(GRID!$B$34:$BI$44,MATCH(U$7,GRID!$A$34:$A$44,0),MATCH(1,($U$2=GRID!$B$31:$BI$31)*(КАЛЕНДАРЬ!$BO10=GRID!$B$33:$BI$33),0))*(1-GRID!$B$69),0))</f>
        <v>67800</v>
      </c>
      <c r="V646" s="47" cm="1">
        <f t="array" ref="V646">IF($I$2="Открытый тариф",
INDEX(GRID!$B$47:$BI$57,MATCH(U$7,GRID!$A$47:$A$57,0),MATCH(1,($U$2=GRID!$B$31:$BI$31)*(КАЛЕНДАРЬ!$BO10=GRID!$B$33:$BI$33), 0)),
ROUNDUP(INDEX(GRID!$B$47:$BI$57,MATCH(U$7,GRID!$A$47:$A$57,0),MATCH(1,($U$2=GRID!$B$31:$BI$31)*(КАЛЕНДАРЬ!$BO10=GRID!$B$33:$BI$33),0))*(1-GRID!$B$69),0))</f>
        <v>70400</v>
      </c>
      <c r="W646" s="47" cm="1">
        <f t="array" ref="W646">IF($I$2="Открытый тариф",
INDEX(GRID!$B$34:$BI$44,MATCH(W$7,GRID!$A$34:$A$44,0),MATCH(1,($U$2=GRID!$B$31:$BI$31)*(КАЛЕНДАРЬ!$BO10=GRID!$B$33:$BI$33), 0)),
ROUNDUP(INDEX(GRID!$B$34:$BI$44,MATCH(W$7,GRID!$A$34:$A$44,0),MATCH(1,($U$2=GRID!$B$31:$BI$31)*(КАЛЕНДАРЬ!$BO10=GRID!$B$33:$BI$33),0))*(1-GRID!$B$69),0))</f>
        <v>247800</v>
      </c>
      <c r="X646" s="47" cm="1">
        <f t="array" ref="X646">IF($I$2="Открытый тариф",
INDEX(GRID!$B$47:$BI$57,MATCH(W$7,GRID!$A$47:$A$57,0),MATCH(1,($U$2=GRID!$B$31:$BI$31)*(КАЛЕНДАРЬ!$BO10=GRID!$B$33:$BI$33), 0)),
ROUNDUP(INDEX(GRID!$B$47:$BI$57,MATCH(W$7,GRID!$A$47:$A$57,0),MATCH(1,($U$2=GRID!$B$31:$BI$31)*(КАЛЕНДАРЬ!$BO10=GRID!$B$33:$BI$33),0))*(1-GRID!$B$69),0))</f>
        <v>250400</v>
      </c>
    </row>
    <row r="647" spans="1:24" s="200" customFormat="1" x14ac:dyDescent="0.2">
      <c r="A647" s="117" t="s">
        <v>46</v>
      </c>
      <c r="B647" s="117">
        <v>8</v>
      </c>
      <c r="C647" s="47" cm="1">
        <f t="array" ref="C647">IF($I$2="Открытый тариф",
INDEX(GRID!$B$34:$BI$44,MATCH(C$7,GRID!$A$34:$A$44,0),MATCH(1,($U$2=GRID!$B$31:$BI$31)*(КАЛЕНДАРЬ!$BO11=GRID!$B$33:$BI$33), 0)),
ROUNDUP(INDEX(GRID!$B$34:$BI$44,MATCH(C$7,GRID!$A$34:$A$44,0),MATCH(1,($U$2=GRID!$B$31:$BI$31)*(КАЛЕНДАРЬ!$BO11=GRID!$B$33:$BI$33),0))*(1-GRID!$B$69),0))</f>
        <v>36600</v>
      </c>
      <c r="D647" s="47" cm="1">
        <f t="array" ref="D647">IF($I$2="Открытый тариф",
INDEX(GRID!$B$47:$BI$57,MATCH(C$7,GRID!$A$47:$A$57,0),MATCH(1,($U$2=GRID!$B$31:$BI$31)*(КАЛЕНДАРЬ!$BO11=GRID!$B$33:$BI$33), 0)),
ROUNDUP(INDEX(GRID!$B$47:$BI$57,MATCH(C$7,GRID!$A$47:$A$57,0),MATCH(1,($U$2=GRID!$B$31:$BI$31)*(КАЛЕНДАРЬ!$BO11=GRID!$B$33:$BI$33),0))*(1-GRID!$B$69),0))</f>
        <v>39200</v>
      </c>
      <c r="E647" s="47" cm="1">
        <f t="array" ref="E647">IF($I$2="Открытый тариф",
INDEX(GRID!$B$34:$BI$44,MATCH(E$7,GRID!$A$34:$A$44,0),MATCH(1,($U$2=GRID!$B$31:$BI$31)*(КАЛЕНДАРЬ!$BO11=GRID!$B$33:$BI$33), 0)),
ROUNDUP(INDEX(GRID!$B$34:$BI$44,MATCH(E$7,GRID!$A$34:$A$44,0),MATCH(1,($U$2=GRID!$B$31:$BI$31)*(КАЛЕНДАРЬ!$BO11=GRID!$B$33:$BI$33),0))*(1-GRID!$B$69),0))</f>
        <v>38800</v>
      </c>
      <c r="F647" s="47" cm="1">
        <f t="array" ref="F647">IF($I$2="Открытый тариф",
INDEX(GRID!$B$47:$BI$57,MATCH(E$7,GRID!$A$47:$A$57,0),MATCH(1,($U$2=GRID!$B$31:$BI$31)*(КАЛЕНДАРЬ!$BO11=GRID!$B$33:$BI$33), 0)),
ROUNDUP(INDEX(GRID!$B$47:$BI$57,MATCH(E$7,GRID!$A$47:$A$57,0),MATCH(1,($U$2=GRID!$B$31:$BI$31)*(КАЛЕНДАРЬ!$BO11=GRID!$B$33:$BI$33),0))*(1-GRID!$B$69),0))</f>
        <v>41400</v>
      </c>
      <c r="G647" s="47" cm="1">
        <f t="array" ref="G647">IF($I$2="Открытый тариф",
INDEX(GRID!$B$34:$BI$44,MATCH(G$7,GRID!$A$34:$A$44,0),MATCH(1,($U$2=GRID!$B$31:$BI$31)*(КАЛЕНДАРЬ!$BO11=GRID!$B$33:$BI$33), 0)),
ROUNDUP(INDEX(GRID!$B$34:$BI$44,MATCH(G$7,GRID!$A$34:$A$44,0),MATCH(1,($U$2=GRID!$B$31:$BI$31)*(КАЛЕНДАРЬ!$BO11=GRID!$B$33:$BI$33),0))*(1-GRID!$B$69),0))</f>
        <v>40000</v>
      </c>
      <c r="H647" s="47" cm="1">
        <f t="array" ref="H647">IF($I$2="Открытый тариф",
INDEX(GRID!$B$47:$BI$57,MATCH(G$7,GRID!$A$47:$A$57,0),MATCH(1,($U$2=GRID!$B$31:$BI$31)*(КАЛЕНДАРЬ!$BO11=GRID!$B$33:$BI$33), 0)),
ROUNDUP(INDEX(GRID!$B$47:$BI$57,MATCH(G$7,GRID!$A$47:$A$57,0),MATCH(1,($U$2=GRID!$B$31:$BI$31)*(КАЛЕНДАРЬ!$BO11=GRID!$B$33:$BI$33),0))*(1-GRID!$B$69),0))</f>
        <v>42600</v>
      </c>
      <c r="I647" s="47" cm="1">
        <f t="array" ref="I647">IF($I$2="Открытый тариф",
INDEX(GRID!$B$34:$BI$44,MATCH(I$7,GRID!$A$34:$A$44,0),MATCH(1,($U$2=GRID!$B$31:$BI$31)*(КАЛЕНДАРЬ!$BO11=GRID!$B$33:$BI$33), 0)),
ROUNDUP(INDEX(GRID!$B$34:$BI$44,MATCH(I$7,GRID!$A$34:$A$44,0),MATCH(1,($U$2=GRID!$B$31:$BI$31)*(КАЛЕНДАРЬ!$BO11=GRID!$B$33:$BI$33),0))*(1-GRID!$B$69),0))</f>
        <v>42200</v>
      </c>
      <c r="J647" s="47" cm="1">
        <f t="array" ref="J647">IF($I$2="Открытый тариф",
INDEX(GRID!$B$47:$BI$57,MATCH(I$7,GRID!$A$47:$A$57,0),MATCH(1,($U$2=GRID!$B$31:$BI$31)*(КАЛЕНДАРЬ!$BO11=GRID!$B$33:$BI$33), 0)),
ROUNDUP(INDEX(GRID!$B$47:$BI$57,MATCH(I$7,GRID!$A$47:$A$57,0),MATCH(1,($U$2=GRID!$B$31:$BI$31)*(КАЛЕНДАРЬ!$BO11=GRID!$B$33:$BI$33),0))*(1-GRID!$B$69),0))</f>
        <v>44800</v>
      </c>
      <c r="K647" s="47" cm="1">
        <f t="array" ref="K647">IF($I$2="Открытый тариф",
INDEX(GRID!$B$34:$BI$44,MATCH(K$7,GRID!$A$34:$A$44,0),MATCH(1,($U$2=GRID!$B$31:$BI$31)*(КАЛЕНДАРЬ!$BO11=GRID!$B$33:$BI$33), 0)),
ROUNDUP(INDEX(GRID!$B$34:$BI$44,MATCH(K$7,GRID!$A$34:$A$44,0),MATCH(1,($U$2=GRID!$B$31:$BI$31)*(КАЛЕНДАРЬ!$BO11=GRID!$B$33:$BI$33),0))*(1-GRID!$B$69),0))</f>
        <v>43400</v>
      </c>
      <c r="L647" s="47" cm="1">
        <f t="array" ref="L647">IF($I$2="Открытый тариф",
INDEX(GRID!$B$47:$BI$57,MATCH(K$7,GRID!$A$47:$A$57,0),MATCH(1,($U$2=GRID!$B$31:$BI$31)*(КАЛЕНДАРЬ!$BO11=GRID!$B$33:$BI$33), 0)),
ROUNDUP(INDEX(GRID!$B$47:$BI$57,MATCH(K$7,GRID!$A$47:$A$57,0),MATCH(1,($U$2=GRID!$B$31:$BI$31)*(КАЛЕНДАРЬ!$BO11=GRID!$B$33:$BI$33),0))*(1-GRID!$B$69),0))</f>
        <v>46000</v>
      </c>
      <c r="M647" s="47" cm="1">
        <f t="array" ref="M647">IF($I$2="Открытый тариф",
INDEX(GRID!$B$34:$BI$44,MATCH(M$7,GRID!$A$34:$A$44,0),MATCH(1,($U$2=GRID!$B$31:$BI$31)*(КАЛЕНДАРЬ!$BO11=GRID!$B$33:$BI$33), 0)),
ROUNDUP(INDEX(GRID!$B$34:$BI$44,MATCH(M$7,GRID!$A$34:$A$44,0),MATCH(1,($U$2=GRID!$B$31:$BI$31)*(КАЛЕНДАРЬ!$BO11=GRID!$B$33:$BI$33),0))*(1-GRID!$B$69),0))</f>
        <v>45600</v>
      </c>
      <c r="N647" s="47" cm="1">
        <f t="array" ref="N647">IF($I$2="Открытый тариф",
INDEX(GRID!$B$47:$BI$57,MATCH(M$7,GRID!$A$47:$A$57,0),MATCH(1,($U$2=GRID!$B$31:$BI$31)*(КАЛЕНДАРЬ!$BO11=GRID!$B$33:$BI$33), 0)),
ROUNDUP(INDEX(GRID!$B$47:$BI$57,MATCH(M$7,GRID!$A$47:$A$57,0),MATCH(1,($U$2=GRID!$B$31:$BI$31)*(КАЛЕНДАРЬ!$BO11=GRID!$B$33:$BI$33),0))*(1-GRID!$B$69),0))</f>
        <v>48200</v>
      </c>
      <c r="O647" s="47" cm="1">
        <f t="array" ref="O647">IF($I$2="Открытый тариф",
INDEX(GRID!$B$34:$BI$44,MATCH(O$7,GRID!$A$34:$A$44,0),MATCH(1,($U$2=GRID!$B$31:$BI$31)*(КАЛЕНДАРЬ!$BO11=GRID!$B$33:$BI$33), 0)),
ROUNDUP(INDEX(GRID!$B$34:$BI$44,MATCH(O$7,GRID!$A$34:$A$44,0),MATCH(1,($U$2=GRID!$B$31:$BI$31)*(КАЛЕНДАРЬ!$BO11=GRID!$B$33:$BI$33),0))*(1-GRID!$B$69),0))</f>
        <v>54000</v>
      </c>
      <c r="P647" s="47" cm="1">
        <f t="array" ref="P647">IF($I$2="Открытый тариф",
INDEX(GRID!$B$47:$BI$57,MATCH(O$7,GRID!$A$47:$A$57,0),MATCH(1,($U$2=GRID!$B$31:$BI$31)*(КАЛЕНДАРЬ!$BO11=GRID!$B$33:$BI$33), 0)),
ROUNDUP(INDEX(GRID!$B$47:$BI$57,MATCH(O$7,GRID!$A$47:$A$57,0),MATCH(1,($U$2=GRID!$B$31:$BI$31)*(КАЛЕНДАРЬ!$BO11=GRID!$B$33:$BI$33),0))*(1-GRID!$B$69),0))</f>
        <v>56600</v>
      </c>
      <c r="Q647" s="47" cm="1">
        <f t="array" ref="Q647">IF($I$2="Открытый тариф",
INDEX(GRID!$B$34:$BI$44,MATCH(Q$7,GRID!$A$34:$A$44,0),MATCH(1,($U$2=GRID!$B$31:$BI$31)*(КАЛЕНДАРЬ!$BO11=GRID!$B$33:$BI$33), 0)),
ROUNDUP(INDEX(GRID!$B$34:$BI$44,MATCH(Q$7,GRID!$A$34:$A$44,0),MATCH(1,($U$2=GRID!$B$31:$BI$31)*(КАЛЕНДАРЬ!$BO11=GRID!$B$33:$BI$33),0))*(1-GRID!$B$69),0))</f>
        <v>56400</v>
      </c>
      <c r="R647" s="47" cm="1">
        <f t="array" ref="R647">IF($I$2="Открытый тариф",
INDEX(GRID!$B$47:$BI$57,MATCH(Q$7,GRID!$A$47:$A$57,0),MATCH(1,($U$2=GRID!$B$31:$BI$31)*(КАЛЕНДАРЬ!$BO11=GRID!$B$33:$BI$33), 0)),
ROUNDUP(INDEX(GRID!$B$47:$BI$57,MATCH(Q$7,GRID!$A$47:$A$57,0),MATCH(1,($U$2=GRID!$B$31:$BI$31)*(КАЛЕНДАРЬ!$BO11=GRID!$B$33:$BI$33),0))*(1-GRID!$B$69),0))</f>
        <v>59000</v>
      </c>
      <c r="S647" s="47" cm="1">
        <f t="array" ref="S647">IF($I$2="Открытый тариф",
INDEX(GRID!$B$34:$BI$44,MATCH(S$7,GRID!$A$34:$A$44,0),MATCH(1,($U$2=GRID!$B$31:$BI$31)*(КАЛЕНДАРЬ!$BO11=GRID!$B$33:$BI$33), 0)),
ROUNDUP(INDEX(GRID!$B$34:$BI$44,MATCH(S$7,GRID!$A$34:$A$44,0),MATCH(1,($U$2=GRID!$B$31:$BI$31)*(КАЛЕНДАРЬ!$BO11=GRID!$B$33:$BI$33),0))*(1-GRID!$B$69),0))</f>
        <v>60600</v>
      </c>
      <c r="T647" s="47" cm="1">
        <f t="array" ref="T647">IF($I$2="Открытый тариф",
INDEX(GRID!$B$47:$BI$57,MATCH(S$7,GRID!$A$47:$A$57,0),MATCH(1,($U$2=GRID!$B$31:$BI$31)*(КАЛЕНДАРЬ!$BO11=GRID!$B$33:$BI$33), 0)),
ROUNDUP(INDEX(GRID!$B$47:$BI$57,MATCH(S$7,GRID!$A$47:$A$57,0),MATCH(1,($U$2=GRID!$B$31:$BI$31)*(КАЛЕНДАРЬ!$BO11=GRID!$B$33:$BI$33),0))*(1-GRID!$B$69),0))</f>
        <v>63200</v>
      </c>
      <c r="U647" s="47" cm="1">
        <f t="array" ref="U647">IF($I$2="Открытый тариф",
INDEX(GRID!$B$34:$BI$44,MATCH(U$7,GRID!$A$34:$A$44,0),MATCH(1,($U$2=GRID!$B$31:$BI$31)*(КАЛЕНДАРЬ!$BO11=GRID!$B$33:$BI$33), 0)),
ROUNDUP(INDEX(GRID!$B$34:$BI$44,MATCH(U$7,GRID!$A$34:$A$44,0),MATCH(1,($U$2=GRID!$B$31:$BI$31)*(КАЛЕНДАРЬ!$BO11=GRID!$B$33:$BI$33),0))*(1-GRID!$B$69),0))</f>
        <v>67800</v>
      </c>
      <c r="V647" s="47" cm="1">
        <f t="array" ref="V647">IF($I$2="Открытый тариф",
INDEX(GRID!$B$47:$BI$57,MATCH(U$7,GRID!$A$47:$A$57,0),MATCH(1,($U$2=GRID!$B$31:$BI$31)*(КАЛЕНДАРЬ!$BO11=GRID!$B$33:$BI$33), 0)),
ROUNDUP(INDEX(GRID!$B$47:$BI$57,MATCH(U$7,GRID!$A$47:$A$57,0),MATCH(1,($U$2=GRID!$B$31:$BI$31)*(КАЛЕНДАРЬ!$BO11=GRID!$B$33:$BI$33),0))*(1-GRID!$B$69),0))</f>
        <v>70400</v>
      </c>
      <c r="W647" s="47" cm="1">
        <f t="array" ref="W647">IF($I$2="Открытый тариф",
INDEX(GRID!$B$34:$BI$44,MATCH(W$7,GRID!$A$34:$A$44,0),MATCH(1,($U$2=GRID!$B$31:$BI$31)*(КАЛЕНДАРЬ!$BO11=GRID!$B$33:$BI$33), 0)),
ROUNDUP(INDEX(GRID!$B$34:$BI$44,MATCH(W$7,GRID!$A$34:$A$44,0),MATCH(1,($U$2=GRID!$B$31:$BI$31)*(КАЛЕНДАРЬ!$BO11=GRID!$B$33:$BI$33),0))*(1-GRID!$B$69),0))</f>
        <v>247800</v>
      </c>
      <c r="X647" s="47" cm="1">
        <f t="array" ref="X647">IF($I$2="Открытый тариф",
INDEX(GRID!$B$47:$BI$57,MATCH(W$7,GRID!$A$47:$A$57,0),MATCH(1,($U$2=GRID!$B$31:$BI$31)*(КАЛЕНДАРЬ!$BO11=GRID!$B$33:$BI$33), 0)),
ROUNDUP(INDEX(GRID!$B$47:$BI$57,MATCH(W$7,GRID!$A$47:$A$57,0),MATCH(1,($U$2=GRID!$B$31:$BI$31)*(КАЛЕНДАРЬ!$BO11=GRID!$B$33:$BI$33),0))*(1-GRID!$B$69),0))</f>
        <v>250400</v>
      </c>
    </row>
    <row r="648" spans="1:24" s="200" customFormat="1" x14ac:dyDescent="0.2">
      <c r="A648" s="117" t="s">
        <v>47</v>
      </c>
      <c r="B648" s="117">
        <v>9</v>
      </c>
      <c r="C648" s="47" cm="1">
        <f t="array" ref="C648">IF($I$2="Открытый тариф",
INDEX(GRID!$B$34:$BI$44,MATCH(C$7,GRID!$A$34:$A$44,0),MATCH(1,($U$2=GRID!$B$31:$BI$31)*(КАЛЕНДАРЬ!$BO12=GRID!$B$33:$BI$33), 0)),
ROUNDUP(INDEX(GRID!$B$34:$BI$44,MATCH(C$7,GRID!$A$34:$A$44,0),MATCH(1,($U$2=GRID!$B$31:$BI$31)*(КАЛЕНДАРЬ!$BO12=GRID!$B$33:$BI$33),0))*(1-GRID!$B$69),0))</f>
        <v>36600</v>
      </c>
      <c r="D648" s="47" cm="1">
        <f t="array" ref="D648">IF($I$2="Открытый тариф",
INDEX(GRID!$B$47:$BI$57,MATCH(C$7,GRID!$A$47:$A$57,0),MATCH(1,($U$2=GRID!$B$31:$BI$31)*(КАЛЕНДАРЬ!$BO12=GRID!$B$33:$BI$33), 0)),
ROUNDUP(INDEX(GRID!$B$47:$BI$57,MATCH(C$7,GRID!$A$47:$A$57,0),MATCH(1,($U$2=GRID!$B$31:$BI$31)*(КАЛЕНДАРЬ!$BO12=GRID!$B$33:$BI$33),0))*(1-GRID!$B$69),0))</f>
        <v>39200</v>
      </c>
      <c r="E648" s="47" cm="1">
        <f t="array" ref="E648">IF($I$2="Открытый тариф",
INDEX(GRID!$B$34:$BI$44,MATCH(E$7,GRID!$A$34:$A$44,0),MATCH(1,($U$2=GRID!$B$31:$BI$31)*(КАЛЕНДАРЬ!$BO12=GRID!$B$33:$BI$33), 0)),
ROUNDUP(INDEX(GRID!$B$34:$BI$44,MATCH(E$7,GRID!$A$34:$A$44,0),MATCH(1,($U$2=GRID!$B$31:$BI$31)*(КАЛЕНДАРЬ!$BO12=GRID!$B$33:$BI$33),0))*(1-GRID!$B$69),0))</f>
        <v>38800</v>
      </c>
      <c r="F648" s="47" cm="1">
        <f t="array" ref="F648">IF($I$2="Открытый тариф",
INDEX(GRID!$B$47:$BI$57,MATCH(E$7,GRID!$A$47:$A$57,0),MATCH(1,($U$2=GRID!$B$31:$BI$31)*(КАЛЕНДАРЬ!$BO12=GRID!$B$33:$BI$33), 0)),
ROUNDUP(INDEX(GRID!$B$47:$BI$57,MATCH(E$7,GRID!$A$47:$A$57,0),MATCH(1,($U$2=GRID!$B$31:$BI$31)*(КАЛЕНДАРЬ!$BO12=GRID!$B$33:$BI$33),0))*(1-GRID!$B$69),0))</f>
        <v>41400</v>
      </c>
      <c r="G648" s="47" cm="1">
        <f t="array" ref="G648">IF($I$2="Открытый тариф",
INDEX(GRID!$B$34:$BI$44,MATCH(G$7,GRID!$A$34:$A$44,0),MATCH(1,($U$2=GRID!$B$31:$BI$31)*(КАЛЕНДАРЬ!$BO12=GRID!$B$33:$BI$33), 0)),
ROUNDUP(INDEX(GRID!$B$34:$BI$44,MATCH(G$7,GRID!$A$34:$A$44,0),MATCH(1,($U$2=GRID!$B$31:$BI$31)*(КАЛЕНДАРЬ!$BO12=GRID!$B$33:$BI$33),0))*(1-GRID!$B$69),0))</f>
        <v>40000</v>
      </c>
      <c r="H648" s="47" cm="1">
        <f t="array" ref="H648">IF($I$2="Открытый тариф",
INDEX(GRID!$B$47:$BI$57,MATCH(G$7,GRID!$A$47:$A$57,0),MATCH(1,($U$2=GRID!$B$31:$BI$31)*(КАЛЕНДАРЬ!$BO12=GRID!$B$33:$BI$33), 0)),
ROUNDUP(INDEX(GRID!$B$47:$BI$57,MATCH(G$7,GRID!$A$47:$A$57,0),MATCH(1,($U$2=GRID!$B$31:$BI$31)*(КАЛЕНДАРЬ!$BO12=GRID!$B$33:$BI$33),0))*(1-GRID!$B$69),0))</f>
        <v>42600</v>
      </c>
      <c r="I648" s="47" cm="1">
        <f t="array" ref="I648">IF($I$2="Открытый тариф",
INDEX(GRID!$B$34:$BI$44,MATCH(I$7,GRID!$A$34:$A$44,0),MATCH(1,($U$2=GRID!$B$31:$BI$31)*(КАЛЕНДАРЬ!$BO12=GRID!$B$33:$BI$33), 0)),
ROUNDUP(INDEX(GRID!$B$34:$BI$44,MATCH(I$7,GRID!$A$34:$A$44,0),MATCH(1,($U$2=GRID!$B$31:$BI$31)*(КАЛЕНДАРЬ!$BO12=GRID!$B$33:$BI$33),0))*(1-GRID!$B$69),0))</f>
        <v>42200</v>
      </c>
      <c r="J648" s="47" cm="1">
        <f t="array" ref="J648">IF($I$2="Открытый тариф",
INDEX(GRID!$B$47:$BI$57,MATCH(I$7,GRID!$A$47:$A$57,0),MATCH(1,($U$2=GRID!$B$31:$BI$31)*(КАЛЕНДАРЬ!$BO12=GRID!$B$33:$BI$33), 0)),
ROUNDUP(INDEX(GRID!$B$47:$BI$57,MATCH(I$7,GRID!$A$47:$A$57,0),MATCH(1,($U$2=GRID!$B$31:$BI$31)*(КАЛЕНДАРЬ!$BO12=GRID!$B$33:$BI$33),0))*(1-GRID!$B$69),0))</f>
        <v>44800</v>
      </c>
      <c r="K648" s="47" cm="1">
        <f t="array" ref="K648">IF($I$2="Открытый тариф",
INDEX(GRID!$B$34:$BI$44,MATCH(K$7,GRID!$A$34:$A$44,0),MATCH(1,($U$2=GRID!$B$31:$BI$31)*(КАЛЕНДАРЬ!$BO12=GRID!$B$33:$BI$33), 0)),
ROUNDUP(INDEX(GRID!$B$34:$BI$44,MATCH(K$7,GRID!$A$34:$A$44,0),MATCH(1,($U$2=GRID!$B$31:$BI$31)*(КАЛЕНДАРЬ!$BO12=GRID!$B$33:$BI$33),0))*(1-GRID!$B$69),0))</f>
        <v>43400</v>
      </c>
      <c r="L648" s="47" cm="1">
        <f t="array" ref="L648">IF($I$2="Открытый тариф",
INDEX(GRID!$B$47:$BI$57,MATCH(K$7,GRID!$A$47:$A$57,0),MATCH(1,($U$2=GRID!$B$31:$BI$31)*(КАЛЕНДАРЬ!$BO12=GRID!$B$33:$BI$33), 0)),
ROUNDUP(INDEX(GRID!$B$47:$BI$57,MATCH(K$7,GRID!$A$47:$A$57,0),MATCH(1,($U$2=GRID!$B$31:$BI$31)*(КАЛЕНДАРЬ!$BO12=GRID!$B$33:$BI$33),0))*(1-GRID!$B$69),0))</f>
        <v>46000</v>
      </c>
      <c r="M648" s="47" cm="1">
        <f t="array" ref="M648">IF($I$2="Открытый тариф",
INDEX(GRID!$B$34:$BI$44,MATCH(M$7,GRID!$A$34:$A$44,0),MATCH(1,($U$2=GRID!$B$31:$BI$31)*(КАЛЕНДАРЬ!$BO12=GRID!$B$33:$BI$33), 0)),
ROUNDUP(INDEX(GRID!$B$34:$BI$44,MATCH(M$7,GRID!$A$34:$A$44,0),MATCH(1,($U$2=GRID!$B$31:$BI$31)*(КАЛЕНДАРЬ!$BO12=GRID!$B$33:$BI$33),0))*(1-GRID!$B$69),0))</f>
        <v>45600</v>
      </c>
      <c r="N648" s="47" cm="1">
        <f t="array" ref="N648">IF($I$2="Открытый тариф",
INDEX(GRID!$B$47:$BI$57,MATCH(M$7,GRID!$A$47:$A$57,0),MATCH(1,($U$2=GRID!$B$31:$BI$31)*(КАЛЕНДАРЬ!$BO12=GRID!$B$33:$BI$33), 0)),
ROUNDUP(INDEX(GRID!$B$47:$BI$57,MATCH(M$7,GRID!$A$47:$A$57,0),MATCH(1,($U$2=GRID!$B$31:$BI$31)*(КАЛЕНДАРЬ!$BO12=GRID!$B$33:$BI$33),0))*(1-GRID!$B$69),0))</f>
        <v>48200</v>
      </c>
      <c r="O648" s="47" cm="1">
        <f t="array" ref="O648">IF($I$2="Открытый тариф",
INDEX(GRID!$B$34:$BI$44,MATCH(O$7,GRID!$A$34:$A$44,0),MATCH(1,($U$2=GRID!$B$31:$BI$31)*(КАЛЕНДАРЬ!$BO12=GRID!$B$33:$BI$33), 0)),
ROUNDUP(INDEX(GRID!$B$34:$BI$44,MATCH(O$7,GRID!$A$34:$A$44,0),MATCH(1,($U$2=GRID!$B$31:$BI$31)*(КАЛЕНДАРЬ!$BO12=GRID!$B$33:$BI$33),0))*(1-GRID!$B$69),0))</f>
        <v>54000</v>
      </c>
      <c r="P648" s="47" cm="1">
        <f t="array" ref="P648">IF($I$2="Открытый тариф",
INDEX(GRID!$B$47:$BI$57,MATCH(O$7,GRID!$A$47:$A$57,0),MATCH(1,($U$2=GRID!$B$31:$BI$31)*(КАЛЕНДАРЬ!$BO12=GRID!$B$33:$BI$33), 0)),
ROUNDUP(INDEX(GRID!$B$47:$BI$57,MATCH(O$7,GRID!$A$47:$A$57,0),MATCH(1,($U$2=GRID!$B$31:$BI$31)*(КАЛЕНДАРЬ!$BO12=GRID!$B$33:$BI$33),0))*(1-GRID!$B$69),0))</f>
        <v>56600</v>
      </c>
      <c r="Q648" s="47" cm="1">
        <f t="array" ref="Q648">IF($I$2="Открытый тариф",
INDEX(GRID!$B$34:$BI$44,MATCH(Q$7,GRID!$A$34:$A$44,0),MATCH(1,($U$2=GRID!$B$31:$BI$31)*(КАЛЕНДАРЬ!$BO12=GRID!$B$33:$BI$33), 0)),
ROUNDUP(INDEX(GRID!$B$34:$BI$44,MATCH(Q$7,GRID!$A$34:$A$44,0),MATCH(1,($U$2=GRID!$B$31:$BI$31)*(КАЛЕНДАРЬ!$BO12=GRID!$B$33:$BI$33),0))*(1-GRID!$B$69),0))</f>
        <v>56400</v>
      </c>
      <c r="R648" s="47" cm="1">
        <f t="array" ref="R648">IF($I$2="Открытый тариф",
INDEX(GRID!$B$47:$BI$57,MATCH(Q$7,GRID!$A$47:$A$57,0),MATCH(1,($U$2=GRID!$B$31:$BI$31)*(КАЛЕНДАРЬ!$BO12=GRID!$B$33:$BI$33), 0)),
ROUNDUP(INDEX(GRID!$B$47:$BI$57,MATCH(Q$7,GRID!$A$47:$A$57,0),MATCH(1,($U$2=GRID!$B$31:$BI$31)*(КАЛЕНДАРЬ!$BO12=GRID!$B$33:$BI$33),0))*(1-GRID!$B$69),0))</f>
        <v>59000</v>
      </c>
      <c r="S648" s="47" cm="1">
        <f t="array" ref="S648">IF($I$2="Открытый тариф",
INDEX(GRID!$B$34:$BI$44,MATCH(S$7,GRID!$A$34:$A$44,0),MATCH(1,($U$2=GRID!$B$31:$BI$31)*(КАЛЕНДАРЬ!$BO12=GRID!$B$33:$BI$33), 0)),
ROUNDUP(INDEX(GRID!$B$34:$BI$44,MATCH(S$7,GRID!$A$34:$A$44,0),MATCH(1,($U$2=GRID!$B$31:$BI$31)*(КАЛЕНДАРЬ!$BO12=GRID!$B$33:$BI$33),0))*(1-GRID!$B$69),0))</f>
        <v>60600</v>
      </c>
      <c r="T648" s="47" cm="1">
        <f t="array" ref="T648">IF($I$2="Открытый тариф",
INDEX(GRID!$B$47:$BI$57,MATCH(S$7,GRID!$A$47:$A$57,0),MATCH(1,($U$2=GRID!$B$31:$BI$31)*(КАЛЕНДАРЬ!$BO12=GRID!$B$33:$BI$33), 0)),
ROUNDUP(INDEX(GRID!$B$47:$BI$57,MATCH(S$7,GRID!$A$47:$A$57,0),MATCH(1,($U$2=GRID!$B$31:$BI$31)*(КАЛЕНДАРЬ!$BO12=GRID!$B$33:$BI$33),0))*(1-GRID!$B$69),0))</f>
        <v>63200</v>
      </c>
      <c r="U648" s="47" cm="1">
        <f t="array" ref="U648">IF($I$2="Открытый тариф",
INDEX(GRID!$B$34:$BI$44,MATCH(U$7,GRID!$A$34:$A$44,0),MATCH(1,($U$2=GRID!$B$31:$BI$31)*(КАЛЕНДАРЬ!$BO12=GRID!$B$33:$BI$33), 0)),
ROUNDUP(INDEX(GRID!$B$34:$BI$44,MATCH(U$7,GRID!$A$34:$A$44,0),MATCH(1,($U$2=GRID!$B$31:$BI$31)*(КАЛЕНДАРЬ!$BO12=GRID!$B$33:$BI$33),0))*(1-GRID!$B$69),0))</f>
        <v>67800</v>
      </c>
      <c r="V648" s="47" cm="1">
        <f t="array" ref="V648">IF($I$2="Открытый тариф",
INDEX(GRID!$B$47:$BI$57,MATCH(U$7,GRID!$A$47:$A$57,0),MATCH(1,($U$2=GRID!$B$31:$BI$31)*(КАЛЕНДАРЬ!$BO12=GRID!$B$33:$BI$33), 0)),
ROUNDUP(INDEX(GRID!$B$47:$BI$57,MATCH(U$7,GRID!$A$47:$A$57,0),MATCH(1,($U$2=GRID!$B$31:$BI$31)*(КАЛЕНДАРЬ!$BO12=GRID!$B$33:$BI$33),0))*(1-GRID!$B$69),0))</f>
        <v>70400</v>
      </c>
      <c r="W648" s="47" cm="1">
        <f t="array" ref="W648">IF($I$2="Открытый тариф",
INDEX(GRID!$B$34:$BI$44,MATCH(W$7,GRID!$A$34:$A$44,0),MATCH(1,($U$2=GRID!$B$31:$BI$31)*(КАЛЕНДАРЬ!$BO12=GRID!$B$33:$BI$33), 0)),
ROUNDUP(INDEX(GRID!$B$34:$BI$44,MATCH(W$7,GRID!$A$34:$A$44,0),MATCH(1,($U$2=GRID!$B$31:$BI$31)*(КАЛЕНДАРЬ!$BO12=GRID!$B$33:$BI$33),0))*(1-GRID!$B$69),0))</f>
        <v>247800</v>
      </c>
      <c r="X648" s="47" cm="1">
        <f t="array" ref="X648">IF($I$2="Открытый тариф",
INDEX(GRID!$B$47:$BI$57,MATCH(W$7,GRID!$A$47:$A$57,0),MATCH(1,($U$2=GRID!$B$31:$BI$31)*(КАЛЕНДАРЬ!$BO12=GRID!$B$33:$BI$33), 0)),
ROUNDUP(INDEX(GRID!$B$47:$BI$57,MATCH(W$7,GRID!$A$47:$A$57,0),MATCH(1,($U$2=GRID!$B$31:$BI$31)*(КАЛЕНДАРЬ!$BO12=GRID!$B$33:$BI$33),0))*(1-GRID!$B$69),0))</f>
        <v>250400</v>
      </c>
    </row>
    <row r="649" spans="1:24" s="200" customFormat="1" x14ac:dyDescent="0.2">
      <c r="A649" s="117" t="s">
        <v>48</v>
      </c>
      <c r="B649" s="117">
        <v>10</v>
      </c>
      <c r="C649" s="47" cm="1">
        <f t="array" ref="C649">IF($I$2="Открытый тариф",
INDEX(GRID!$B$34:$BI$44,MATCH(C$7,GRID!$A$34:$A$44,0),MATCH(1,($U$2=GRID!$B$31:$BI$31)*(КАЛЕНДАРЬ!$BO13=GRID!$B$33:$BI$33), 0)),
ROUNDUP(INDEX(GRID!$B$34:$BI$44,MATCH(C$7,GRID!$A$34:$A$44,0),MATCH(1,($U$2=GRID!$B$31:$BI$31)*(КАЛЕНДАРЬ!$BO13=GRID!$B$33:$BI$33),0))*(1-GRID!$B$69),0))</f>
        <v>18600</v>
      </c>
      <c r="D649" s="47" cm="1">
        <f t="array" ref="D649">IF($I$2="Открытый тариф",
INDEX(GRID!$B$47:$BI$57,MATCH(C$7,GRID!$A$47:$A$57,0),MATCH(1,($U$2=GRID!$B$31:$BI$31)*(КАЛЕНДАРЬ!$BO13=GRID!$B$33:$BI$33), 0)),
ROUNDUP(INDEX(GRID!$B$47:$BI$57,MATCH(C$7,GRID!$A$47:$A$57,0),MATCH(1,($U$2=GRID!$B$31:$BI$31)*(КАЛЕНДАРЬ!$BO13=GRID!$B$33:$BI$33),0))*(1-GRID!$B$69),0))</f>
        <v>21200</v>
      </c>
      <c r="E649" s="47" cm="1">
        <f t="array" ref="E649">IF($I$2="Открытый тариф",
INDEX(GRID!$B$34:$BI$44,MATCH(E$7,GRID!$A$34:$A$44,0),MATCH(1,($U$2=GRID!$B$31:$BI$31)*(КАЛЕНДАРЬ!$BO13=GRID!$B$33:$BI$33), 0)),
ROUNDUP(INDEX(GRID!$B$34:$BI$44,MATCH(E$7,GRID!$A$34:$A$44,0),MATCH(1,($U$2=GRID!$B$31:$BI$31)*(КАЛЕНДАРЬ!$BO13=GRID!$B$33:$BI$33),0))*(1-GRID!$B$69),0))</f>
        <v>20300</v>
      </c>
      <c r="F649" s="47" cm="1">
        <f t="array" ref="F649">IF($I$2="Открытый тариф",
INDEX(GRID!$B$47:$BI$57,MATCH(E$7,GRID!$A$47:$A$57,0),MATCH(1,($U$2=GRID!$B$31:$BI$31)*(КАЛЕНДАРЬ!$BO13=GRID!$B$33:$BI$33), 0)),
ROUNDUP(INDEX(GRID!$B$47:$BI$57,MATCH(E$7,GRID!$A$47:$A$57,0),MATCH(1,($U$2=GRID!$B$31:$BI$31)*(КАЛЕНДАРЬ!$BO13=GRID!$B$33:$BI$33),0))*(1-GRID!$B$69),0))</f>
        <v>22900</v>
      </c>
      <c r="G649" s="47" cm="1">
        <f t="array" ref="G649">IF($I$2="Открытый тариф",
INDEX(GRID!$B$34:$BI$44,MATCH(G$7,GRID!$A$34:$A$44,0),MATCH(1,($U$2=GRID!$B$31:$BI$31)*(КАЛЕНДАРЬ!$BO13=GRID!$B$33:$BI$33), 0)),
ROUNDUP(INDEX(GRID!$B$34:$BI$44,MATCH(G$7,GRID!$A$34:$A$44,0),MATCH(1,($U$2=GRID!$B$31:$BI$31)*(КАЛЕНДАРЬ!$BO13=GRID!$B$33:$BI$33),0))*(1-GRID!$B$69),0))</f>
        <v>21300</v>
      </c>
      <c r="H649" s="47" cm="1">
        <f t="array" ref="H649">IF($I$2="Открытый тариф",
INDEX(GRID!$B$47:$BI$57,MATCH(G$7,GRID!$A$47:$A$57,0),MATCH(1,($U$2=GRID!$B$31:$BI$31)*(КАЛЕНДАРЬ!$BO13=GRID!$B$33:$BI$33), 0)),
ROUNDUP(INDEX(GRID!$B$47:$BI$57,MATCH(G$7,GRID!$A$47:$A$57,0),MATCH(1,($U$2=GRID!$B$31:$BI$31)*(КАЛЕНДАРЬ!$BO13=GRID!$B$33:$BI$33),0))*(1-GRID!$B$69),0))</f>
        <v>23900</v>
      </c>
      <c r="I649" s="47" cm="1">
        <f t="array" ref="I649">IF($I$2="Открытый тариф",
INDEX(GRID!$B$34:$BI$44,MATCH(I$7,GRID!$A$34:$A$44,0),MATCH(1,($U$2=GRID!$B$31:$BI$31)*(КАЛЕНДАРЬ!$BO13=GRID!$B$33:$BI$33), 0)),
ROUNDUP(INDEX(GRID!$B$34:$BI$44,MATCH(I$7,GRID!$A$34:$A$44,0),MATCH(1,($U$2=GRID!$B$31:$BI$31)*(КАЛЕНДАРЬ!$BO13=GRID!$B$33:$BI$33),0))*(1-GRID!$B$69),0))</f>
        <v>23000</v>
      </c>
      <c r="J649" s="47" cm="1">
        <f t="array" ref="J649">IF($I$2="Открытый тариф",
INDEX(GRID!$B$47:$BI$57,MATCH(I$7,GRID!$A$47:$A$57,0),MATCH(1,($U$2=GRID!$B$31:$BI$31)*(КАЛЕНДАРЬ!$BO13=GRID!$B$33:$BI$33), 0)),
ROUNDUP(INDEX(GRID!$B$47:$BI$57,MATCH(I$7,GRID!$A$47:$A$57,0),MATCH(1,($U$2=GRID!$B$31:$BI$31)*(КАЛЕНДАРЬ!$BO13=GRID!$B$33:$BI$33),0))*(1-GRID!$B$69),0))</f>
        <v>25600</v>
      </c>
      <c r="K649" s="47" cm="1">
        <f t="array" ref="K649">IF($I$2="Открытый тариф",
INDEX(GRID!$B$34:$BI$44,MATCH(K$7,GRID!$A$34:$A$44,0),MATCH(1,($U$2=GRID!$B$31:$BI$31)*(КАЛЕНДАРЬ!$BO13=GRID!$B$33:$BI$33), 0)),
ROUNDUP(INDEX(GRID!$B$34:$BI$44,MATCH(K$7,GRID!$A$34:$A$44,0),MATCH(1,($U$2=GRID!$B$31:$BI$31)*(КАЛЕНДАРЬ!$BO13=GRID!$B$33:$BI$33),0))*(1-GRID!$B$69),0))</f>
        <v>24000</v>
      </c>
      <c r="L649" s="47" cm="1">
        <f t="array" ref="L649">IF($I$2="Открытый тариф",
INDEX(GRID!$B$47:$BI$57,MATCH(K$7,GRID!$A$47:$A$57,0),MATCH(1,($U$2=GRID!$B$31:$BI$31)*(КАЛЕНДАРЬ!$BO13=GRID!$B$33:$BI$33), 0)),
ROUNDUP(INDEX(GRID!$B$47:$BI$57,MATCH(K$7,GRID!$A$47:$A$57,0),MATCH(1,($U$2=GRID!$B$31:$BI$31)*(КАЛЕНДАРЬ!$BO13=GRID!$B$33:$BI$33),0))*(1-GRID!$B$69),0))</f>
        <v>26600</v>
      </c>
      <c r="M649" s="47" cm="1">
        <f t="array" ref="M649">IF($I$2="Открытый тариф",
INDEX(GRID!$B$34:$BI$44,MATCH(M$7,GRID!$A$34:$A$44,0),MATCH(1,($U$2=GRID!$B$31:$BI$31)*(КАЛЕНДАРЬ!$BO13=GRID!$B$33:$BI$33), 0)),
ROUNDUP(INDEX(GRID!$B$34:$BI$44,MATCH(M$7,GRID!$A$34:$A$44,0),MATCH(1,($U$2=GRID!$B$31:$BI$31)*(КАЛЕНДАРЬ!$BO13=GRID!$B$33:$BI$33),0))*(1-GRID!$B$69),0))</f>
        <v>25700</v>
      </c>
      <c r="N649" s="47" cm="1">
        <f t="array" ref="N649">IF($I$2="Открытый тариф",
INDEX(GRID!$B$47:$BI$57,MATCH(M$7,GRID!$A$47:$A$57,0),MATCH(1,($U$2=GRID!$B$31:$BI$31)*(КАЛЕНДАРЬ!$BO13=GRID!$B$33:$BI$33), 0)),
ROUNDUP(INDEX(GRID!$B$47:$BI$57,MATCH(M$7,GRID!$A$47:$A$57,0),MATCH(1,($U$2=GRID!$B$31:$BI$31)*(КАЛЕНДАРЬ!$BO13=GRID!$B$33:$BI$33),0))*(1-GRID!$B$69),0))</f>
        <v>28300</v>
      </c>
      <c r="O649" s="47" cm="1">
        <f t="array" ref="O649">IF($I$2="Открытый тариф",
INDEX(GRID!$B$34:$BI$44,MATCH(O$7,GRID!$A$34:$A$44,0),MATCH(1,($U$2=GRID!$B$31:$BI$31)*(КАЛЕНДАРЬ!$BO13=GRID!$B$33:$BI$33), 0)),
ROUNDUP(INDEX(GRID!$B$34:$BI$44,MATCH(O$7,GRID!$A$34:$A$44,0),MATCH(1,($U$2=GRID!$B$31:$BI$31)*(КАЛЕНДАРЬ!$BO13=GRID!$B$33:$BI$33),0))*(1-GRID!$B$69),0))</f>
        <v>32300</v>
      </c>
      <c r="P649" s="47" cm="1">
        <f t="array" ref="P649">IF($I$2="Открытый тариф",
INDEX(GRID!$B$47:$BI$57,MATCH(O$7,GRID!$A$47:$A$57,0),MATCH(1,($U$2=GRID!$B$31:$BI$31)*(КАЛЕНДАРЬ!$BO13=GRID!$B$33:$BI$33), 0)),
ROUNDUP(INDEX(GRID!$B$47:$BI$57,MATCH(O$7,GRID!$A$47:$A$57,0),MATCH(1,($U$2=GRID!$B$31:$BI$31)*(КАЛЕНДАРЬ!$BO13=GRID!$B$33:$BI$33),0))*(1-GRID!$B$69),0))</f>
        <v>34900</v>
      </c>
      <c r="Q649" s="47" cm="1">
        <f t="array" ref="Q649">IF($I$2="Открытый тариф",
INDEX(GRID!$B$34:$BI$44,MATCH(Q$7,GRID!$A$34:$A$44,0),MATCH(1,($U$2=GRID!$B$31:$BI$31)*(КАЛЕНДАРЬ!$BO13=GRID!$B$33:$BI$33), 0)),
ROUNDUP(INDEX(GRID!$B$34:$BI$44,MATCH(Q$7,GRID!$A$34:$A$44,0),MATCH(1,($U$2=GRID!$B$31:$BI$31)*(КАЛЕНДАРЬ!$BO13=GRID!$B$33:$BI$33),0))*(1-GRID!$B$69),0))</f>
        <v>34200</v>
      </c>
      <c r="R649" s="47" cm="1">
        <f t="array" ref="R649">IF($I$2="Открытый тариф",
INDEX(GRID!$B$47:$BI$57,MATCH(Q$7,GRID!$A$47:$A$57,0),MATCH(1,($U$2=GRID!$B$31:$BI$31)*(КАЛЕНДАРЬ!$BO13=GRID!$B$33:$BI$33), 0)),
ROUNDUP(INDEX(GRID!$B$47:$BI$57,MATCH(Q$7,GRID!$A$47:$A$57,0),MATCH(1,($U$2=GRID!$B$31:$BI$31)*(КАЛЕНДАРЬ!$BO13=GRID!$B$33:$BI$33),0))*(1-GRID!$B$69),0))</f>
        <v>36800</v>
      </c>
      <c r="S649" s="47" cm="1">
        <f t="array" ref="S649">IF($I$2="Открытый тариф",
INDEX(GRID!$B$34:$BI$44,MATCH(S$7,GRID!$A$34:$A$44,0),MATCH(1,($U$2=GRID!$B$31:$BI$31)*(КАЛЕНДАРЬ!$BO13=GRID!$B$33:$BI$33), 0)),
ROUNDUP(INDEX(GRID!$B$34:$BI$44,MATCH(S$7,GRID!$A$34:$A$44,0),MATCH(1,($U$2=GRID!$B$31:$BI$31)*(КАЛЕНДАРЬ!$BO13=GRID!$B$33:$BI$33),0))*(1-GRID!$B$69),0))</f>
        <v>37500</v>
      </c>
      <c r="T649" s="47" cm="1">
        <f t="array" ref="T649">IF($I$2="Открытый тариф",
INDEX(GRID!$B$47:$BI$57,MATCH(S$7,GRID!$A$47:$A$57,0),MATCH(1,($U$2=GRID!$B$31:$BI$31)*(КАЛЕНДАРЬ!$BO13=GRID!$B$33:$BI$33), 0)),
ROUNDUP(INDEX(GRID!$B$47:$BI$57,MATCH(S$7,GRID!$A$47:$A$57,0),MATCH(1,($U$2=GRID!$B$31:$BI$31)*(КАЛЕНДАРЬ!$BO13=GRID!$B$33:$BI$33),0))*(1-GRID!$B$69),0))</f>
        <v>40100</v>
      </c>
      <c r="U649" s="47" cm="1">
        <f t="array" ref="U649">IF($I$2="Открытый тариф",
INDEX(GRID!$B$34:$BI$44,MATCH(U$7,GRID!$A$34:$A$44,0),MATCH(1,($U$2=GRID!$B$31:$BI$31)*(КАЛЕНДАРЬ!$BO13=GRID!$B$33:$BI$33), 0)),
ROUNDUP(INDEX(GRID!$B$34:$BI$44,MATCH(U$7,GRID!$A$34:$A$44,0),MATCH(1,($U$2=GRID!$B$31:$BI$31)*(КАЛЕНДАРЬ!$BO13=GRID!$B$33:$BI$33),0))*(1-GRID!$B$69),0))</f>
        <v>43200</v>
      </c>
      <c r="V649" s="47" cm="1">
        <f t="array" ref="V649">IF($I$2="Открытый тариф",
INDEX(GRID!$B$47:$BI$57,MATCH(U$7,GRID!$A$47:$A$57,0),MATCH(1,($U$2=GRID!$B$31:$BI$31)*(КАЛЕНДАРЬ!$BO13=GRID!$B$33:$BI$33), 0)),
ROUNDUP(INDEX(GRID!$B$47:$BI$57,MATCH(U$7,GRID!$A$47:$A$57,0),MATCH(1,($U$2=GRID!$B$31:$BI$31)*(КАЛЕНДАРЬ!$BO13=GRID!$B$33:$BI$33),0))*(1-GRID!$B$69),0))</f>
        <v>45800</v>
      </c>
      <c r="W649" s="47" cm="1">
        <f t="array" ref="W649">IF($I$2="Открытый тариф",
INDEX(GRID!$B$34:$BI$44,MATCH(W$7,GRID!$A$34:$A$44,0),MATCH(1,($U$2=GRID!$B$31:$BI$31)*(КАЛЕНДАРЬ!$BO13=GRID!$B$33:$BI$33), 0)),
ROUNDUP(INDEX(GRID!$B$34:$BI$44,MATCH(W$7,GRID!$A$34:$A$44,0),MATCH(1,($U$2=GRID!$B$31:$BI$31)*(КАЛЕНДАРЬ!$BO13=GRID!$B$33:$BI$33),0))*(1-GRID!$B$69),0))</f>
        <v>122200</v>
      </c>
      <c r="X649" s="47" cm="1">
        <f t="array" ref="X649">IF($I$2="Открытый тариф",
INDEX(GRID!$B$47:$BI$57,MATCH(W$7,GRID!$A$47:$A$57,0),MATCH(1,($U$2=GRID!$B$31:$BI$31)*(КАЛЕНДАРЬ!$BO13=GRID!$B$33:$BI$33), 0)),
ROUNDUP(INDEX(GRID!$B$47:$BI$57,MATCH(W$7,GRID!$A$47:$A$57,0),MATCH(1,($U$2=GRID!$B$31:$BI$31)*(КАЛЕНДАРЬ!$BO13=GRID!$B$33:$BI$33),0))*(1-GRID!$B$69),0))</f>
        <v>124800</v>
      </c>
    </row>
    <row r="650" spans="1:24" s="200" customFormat="1" x14ac:dyDescent="0.2">
      <c r="A650" s="117" t="s">
        <v>42</v>
      </c>
      <c r="B650" s="117">
        <v>11</v>
      </c>
      <c r="C650" s="47" cm="1">
        <f t="array" ref="C650">IF($I$2="Открытый тариф",
INDEX(GRID!$B$34:$BI$44,MATCH(C$7,GRID!$A$34:$A$44,0),MATCH(1,($U$2=GRID!$B$31:$BI$31)*(КАЛЕНДАРЬ!$BO14=GRID!$B$33:$BI$33), 0)),
ROUNDUP(INDEX(GRID!$B$34:$BI$44,MATCH(C$7,GRID!$A$34:$A$44,0),MATCH(1,($U$2=GRID!$B$31:$BI$31)*(КАЛЕНДАРЬ!$BO14=GRID!$B$33:$BI$33),0))*(1-GRID!$B$69),0))</f>
        <v>17400</v>
      </c>
      <c r="D650" s="47" cm="1">
        <f t="array" ref="D650">IF($I$2="Открытый тариф",
INDEX(GRID!$B$47:$BI$57,MATCH(C$7,GRID!$A$47:$A$57,0),MATCH(1,($U$2=GRID!$B$31:$BI$31)*(КАЛЕНДАРЬ!$BO14=GRID!$B$33:$BI$33), 0)),
ROUNDUP(INDEX(GRID!$B$47:$BI$57,MATCH(C$7,GRID!$A$47:$A$57,0),MATCH(1,($U$2=GRID!$B$31:$BI$31)*(КАЛЕНДАРЬ!$BO14=GRID!$B$33:$BI$33),0))*(1-GRID!$B$69),0))</f>
        <v>20000</v>
      </c>
      <c r="E650" s="47" cm="1">
        <f t="array" ref="E650">IF($I$2="Открытый тариф",
INDEX(GRID!$B$34:$BI$44,MATCH(E$7,GRID!$A$34:$A$44,0),MATCH(1,($U$2=GRID!$B$31:$BI$31)*(КАЛЕНДАРЬ!$BO14=GRID!$B$33:$BI$33), 0)),
ROUNDUP(INDEX(GRID!$B$34:$BI$44,MATCH(E$7,GRID!$A$34:$A$44,0),MATCH(1,($U$2=GRID!$B$31:$BI$31)*(КАЛЕНДАРЬ!$BO14=GRID!$B$33:$BI$33),0))*(1-GRID!$B$69),0))</f>
        <v>19100</v>
      </c>
      <c r="F650" s="47" cm="1">
        <f t="array" ref="F650">IF($I$2="Открытый тариф",
INDEX(GRID!$B$47:$BI$57,MATCH(E$7,GRID!$A$47:$A$57,0),MATCH(1,($U$2=GRID!$B$31:$BI$31)*(КАЛЕНДАРЬ!$BO14=GRID!$B$33:$BI$33), 0)),
ROUNDUP(INDEX(GRID!$B$47:$BI$57,MATCH(E$7,GRID!$A$47:$A$57,0),MATCH(1,($U$2=GRID!$B$31:$BI$31)*(КАЛЕНДАРЬ!$BO14=GRID!$B$33:$BI$33),0))*(1-GRID!$B$69),0))</f>
        <v>21700</v>
      </c>
      <c r="G650" s="47" cm="1">
        <f t="array" ref="G650">IF($I$2="Открытый тариф",
INDEX(GRID!$B$34:$BI$44,MATCH(G$7,GRID!$A$34:$A$44,0),MATCH(1,($U$2=GRID!$B$31:$BI$31)*(КАЛЕНДАРЬ!$BO14=GRID!$B$33:$BI$33), 0)),
ROUNDUP(INDEX(GRID!$B$34:$BI$44,MATCH(G$7,GRID!$A$34:$A$44,0),MATCH(1,($U$2=GRID!$B$31:$BI$31)*(КАЛЕНДАРЬ!$BO14=GRID!$B$33:$BI$33),0))*(1-GRID!$B$69),0))</f>
        <v>20000</v>
      </c>
      <c r="H650" s="47" cm="1">
        <f t="array" ref="H650">IF($I$2="Открытый тариф",
INDEX(GRID!$B$47:$BI$57,MATCH(G$7,GRID!$A$47:$A$57,0),MATCH(1,($U$2=GRID!$B$31:$BI$31)*(КАЛЕНДАРЬ!$BO14=GRID!$B$33:$BI$33), 0)),
ROUNDUP(INDEX(GRID!$B$47:$BI$57,MATCH(G$7,GRID!$A$47:$A$57,0),MATCH(1,($U$2=GRID!$B$31:$BI$31)*(КАЛЕНДАРЬ!$BO14=GRID!$B$33:$BI$33),0))*(1-GRID!$B$69),0))</f>
        <v>22600</v>
      </c>
      <c r="I650" s="47" cm="1">
        <f t="array" ref="I650">IF($I$2="Открытый тариф",
INDEX(GRID!$B$34:$BI$44,MATCH(I$7,GRID!$A$34:$A$44,0),MATCH(1,($U$2=GRID!$B$31:$BI$31)*(КАЛЕНДАРЬ!$BO14=GRID!$B$33:$BI$33), 0)),
ROUNDUP(INDEX(GRID!$B$34:$BI$44,MATCH(I$7,GRID!$A$34:$A$44,0),MATCH(1,($U$2=GRID!$B$31:$BI$31)*(КАЛЕНДАРЬ!$BO14=GRID!$B$33:$BI$33),0))*(1-GRID!$B$69),0))</f>
        <v>21700</v>
      </c>
      <c r="J650" s="47" cm="1">
        <f t="array" ref="J650">IF($I$2="Открытый тариф",
INDEX(GRID!$B$47:$BI$57,MATCH(I$7,GRID!$A$47:$A$57,0),MATCH(1,($U$2=GRID!$B$31:$BI$31)*(КАЛЕНДАРЬ!$BO14=GRID!$B$33:$BI$33), 0)),
ROUNDUP(INDEX(GRID!$B$47:$BI$57,MATCH(I$7,GRID!$A$47:$A$57,0),MATCH(1,($U$2=GRID!$B$31:$BI$31)*(КАЛЕНДАРЬ!$BO14=GRID!$B$33:$BI$33),0))*(1-GRID!$B$69),0))</f>
        <v>24300</v>
      </c>
      <c r="K650" s="47" cm="1">
        <f t="array" ref="K650">IF($I$2="Открытый тариф",
INDEX(GRID!$B$34:$BI$44,MATCH(K$7,GRID!$A$34:$A$44,0),MATCH(1,($U$2=GRID!$B$31:$BI$31)*(КАЛЕНДАРЬ!$BO14=GRID!$B$33:$BI$33), 0)),
ROUNDUP(INDEX(GRID!$B$34:$BI$44,MATCH(K$7,GRID!$A$34:$A$44,0),MATCH(1,($U$2=GRID!$B$31:$BI$31)*(КАЛЕНДАРЬ!$BO14=GRID!$B$33:$BI$33),0))*(1-GRID!$B$69),0))</f>
        <v>22600</v>
      </c>
      <c r="L650" s="47" cm="1">
        <f t="array" ref="L650">IF($I$2="Открытый тариф",
INDEX(GRID!$B$47:$BI$57,MATCH(K$7,GRID!$A$47:$A$57,0),MATCH(1,($U$2=GRID!$B$31:$BI$31)*(КАЛЕНДАРЬ!$BO14=GRID!$B$33:$BI$33), 0)),
ROUNDUP(INDEX(GRID!$B$47:$BI$57,MATCH(K$7,GRID!$A$47:$A$57,0),MATCH(1,($U$2=GRID!$B$31:$BI$31)*(КАЛЕНДАРЬ!$BO14=GRID!$B$33:$BI$33),0))*(1-GRID!$B$69),0))</f>
        <v>25200</v>
      </c>
      <c r="M650" s="47" cm="1">
        <f t="array" ref="M650">IF($I$2="Открытый тариф",
INDEX(GRID!$B$34:$BI$44,MATCH(M$7,GRID!$A$34:$A$44,0),MATCH(1,($U$2=GRID!$B$31:$BI$31)*(КАЛЕНДАРЬ!$BO14=GRID!$B$33:$BI$33), 0)),
ROUNDUP(INDEX(GRID!$B$34:$BI$44,MATCH(M$7,GRID!$A$34:$A$44,0),MATCH(1,($U$2=GRID!$B$31:$BI$31)*(КАЛЕНДАРЬ!$BO14=GRID!$B$33:$BI$33),0))*(1-GRID!$B$69),0))</f>
        <v>24300</v>
      </c>
      <c r="N650" s="47" cm="1">
        <f t="array" ref="N650">IF($I$2="Открытый тариф",
INDEX(GRID!$B$47:$BI$57,MATCH(M$7,GRID!$A$47:$A$57,0),MATCH(1,($U$2=GRID!$B$31:$BI$31)*(КАЛЕНДАРЬ!$BO14=GRID!$B$33:$BI$33), 0)),
ROUNDUP(INDEX(GRID!$B$47:$BI$57,MATCH(M$7,GRID!$A$47:$A$57,0),MATCH(1,($U$2=GRID!$B$31:$BI$31)*(КАЛЕНДАРЬ!$BO14=GRID!$B$33:$BI$33),0))*(1-GRID!$B$69),0))</f>
        <v>26900</v>
      </c>
      <c r="O650" s="47" cm="1">
        <f t="array" ref="O650">IF($I$2="Открытый тариф",
INDEX(GRID!$B$34:$BI$44,MATCH(O$7,GRID!$A$34:$A$44,0),MATCH(1,($U$2=GRID!$B$31:$BI$31)*(КАЛЕНДАРЬ!$BO14=GRID!$B$33:$BI$33), 0)),
ROUNDUP(INDEX(GRID!$B$34:$BI$44,MATCH(O$7,GRID!$A$34:$A$44,0),MATCH(1,($U$2=GRID!$B$31:$BI$31)*(КАЛЕНДАРЬ!$BO14=GRID!$B$33:$BI$33),0))*(1-GRID!$B$69),0))</f>
        <v>30600</v>
      </c>
      <c r="P650" s="47" cm="1">
        <f t="array" ref="P650">IF($I$2="Открытый тариф",
INDEX(GRID!$B$47:$BI$57,MATCH(O$7,GRID!$A$47:$A$57,0),MATCH(1,($U$2=GRID!$B$31:$BI$31)*(КАЛЕНДАРЬ!$BO14=GRID!$B$33:$BI$33), 0)),
ROUNDUP(INDEX(GRID!$B$47:$BI$57,MATCH(O$7,GRID!$A$47:$A$57,0),MATCH(1,($U$2=GRID!$B$31:$BI$31)*(КАЛЕНДАРЬ!$BO14=GRID!$B$33:$BI$33),0))*(1-GRID!$B$69),0))</f>
        <v>33200</v>
      </c>
      <c r="Q650" s="47" cm="1">
        <f t="array" ref="Q650">IF($I$2="Открытый тариф",
INDEX(GRID!$B$34:$BI$44,MATCH(Q$7,GRID!$A$34:$A$44,0),MATCH(1,($U$2=GRID!$B$31:$BI$31)*(КАЛЕНДАРЬ!$BO14=GRID!$B$33:$BI$33), 0)),
ROUNDUP(INDEX(GRID!$B$34:$BI$44,MATCH(Q$7,GRID!$A$34:$A$44,0),MATCH(1,($U$2=GRID!$B$31:$BI$31)*(КАЛЕНДАРЬ!$BO14=GRID!$B$33:$BI$33),0))*(1-GRID!$B$69),0))</f>
        <v>32400</v>
      </c>
      <c r="R650" s="47" cm="1">
        <f t="array" ref="R650">IF($I$2="Открытый тариф",
INDEX(GRID!$B$47:$BI$57,MATCH(Q$7,GRID!$A$47:$A$57,0),MATCH(1,($U$2=GRID!$B$31:$BI$31)*(КАЛЕНДАРЬ!$BO14=GRID!$B$33:$BI$33), 0)),
ROUNDUP(INDEX(GRID!$B$47:$BI$57,MATCH(Q$7,GRID!$A$47:$A$57,0),MATCH(1,($U$2=GRID!$B$31:$BI$31)*(КАЛЕНДАРЬ!$BO14=GRID!$B$33:$BI$33),0))*(1-GRID!$B$69),0))</f>
        <v>35000</v>
      </c>
      <c r="S650" s="47" cm="1">
        <f t="array" ref="S650">IF($I$2="Открытый тариф",
INDEX(GRID!$B$34:$BI$44,MATCH(S$7,GRID!$A$34:$A$44,0),MATCH(1,($U$2=GRID!$B$31:$BI$31)*(КАЛЕНДАРЬ!$BO14=GRID!$B$33:$BI$33), 0)),
ROUNDUP(INDEX(GRID!$B$34:$BI$44,MATCH(S$7,GRID!$A$34:$A$44,0),MATCH(1,($U$2=GRID!$B$31:$BI$31)*(КАЛЕНДАРЬ!$BO14=GRID!$B$33:$BI$33),0))*(1-GRID!$B$69),0))</f>
        <v>35600</v>
      </c>
      <c r="T650" s="47" cm="1">
        <f t="array" ref="T650">IF($I$2="Открытый тариф",
INDEX(GRID!$B$47:$BI$57,MATCH(S$7,GRID!$A$47:$A$57,0),MATCH(1,($U$2=GRID!$B$31:$BI$31)*(КАЛЕНДАРЬ!$BO14=GRID!$B$33:$BI$33), 0)),
ROUNDUP(INDEX(GRID!$B$47:$BI$57,MATCH(S$7,GRID!$A$47:$A$57,0),MATCH(1,($U$2=GRID!$B$31:$BI$31)*(КАЛЕНДАРЬ!$BO14=GRID!$B$33:$BI$33),0))*(1-GRID!$B$69),0))</f>
        <v>38200</v>
      </c>
      <c r="U650" s="47" cm="1">
        <f t="array" ref="U650">IF($I$2="Открытый тариф",
INDEX(GRID!$B$34:$BI$44,MATCH(U$7,GRID!$A$34:$A$44,0),MATCH(1,($U$2=GRID!$B$31:$BI$31)*(КАЛЕНДАРЬ!$BO14=GRID!$B$33:$BI$33), 0)),
ROUNDUP(INDEX(GRID!$B$34:$BI$44,MATCH(U$7,GRID!$A$34:$A$44,0),MATCH(1,($U$2=GRID!$B$31:$BI$31)*(КАЛЕНДАРЬ!$BO14=GRID!$B$33:$BI$33),0))*(1-GRID!$B$69),0))</f>
        <v>41000</v>
      </c>
      <c r="V650" s="47" cm="1">
        <f t="array" ref="V650">IF($I$2="Открытый тариф",
INDEX(GRID!$B$47:$BI$57,MATCH(U$7,GRID!$A$47:$A$57,0),MATCH(1,($U$2=GRID!$B$31:$BI$31)*(КАЛЕНДАРЬ!$BO14=GRID!$B$33:$BI$33), 0)),
ROUNDUP(INDEX(GRID!$B$47:$BI$57,MATCH(U$7,GRID!$A$47:$A$57,0),MATCH(1,($U$2=GRID!$B$31:$BI$31)*(КАЛЕНДАРЬ!$BO14=GRID!$B$33:$BI$33),0))*(1-GRID!$B$69),0))</f>
        <v>43600</v>
      </c>
      <c r="W650" s="47" cm="1">
        <f t="array" ref="W650">IF($I$2="Открытый тариф",
INDEX(GRID!$B$34:$BI$44,MATCH(W$7,GRID!$A$34:$A$44,0),MATCH(1,($U$2=GRID!$B$31:$BI$31)*(КАЛЕНДАРЬ!$BO14=GRID!$B$33:$BI$33), 0)),
ROUNDUP(INDEX(GRID!$B$34:$BI$44,MATCH(W$7,GRID!$A$34:$A$44,0),MATCH(1,($U$2=GRID!$B$31:$BI$31)*(КАЛЕНДАРЬ!$BO14=GRID!$B$33:$BI$33),0))*(1-GRID!$B$69),0))</f>
        <v>111200</v>
      </c>
      <c r="X650" s="47" cm="1">
        <f t="array" ref="X650">IF($I$2="Открытый тариф",
INDEX(GRID!$B$47:$BI$57,MATCH(W$7,GRID!$A$47:$A$57,0),MATCH(1,($U$2=GRID!$B$31:$BI$31)*(КАЛЕНДАРЬ!$BO14=GRID!$B$33:$BI$33), 0)),
ROUNDUP(INDEX(GRID!$B$47:$BI$57,MATCH(W$7,GRID!$A$47:$A$57,0),MATCH(1,($U$2=GRID!$B$31:$BI$31)*(КАЛЕНДАРЬ!$BO14=GRID!$B$33:$BI$33),0))*(1-GRID!$B$69),0))</f>
        <v>113800</v>
      </c>
    </row>
    <row r="651" spans="1:24" s="200" customFormat="1" x14ac:dyDescent="0.2">
      <c r="A651" s="117" t="s">
        <v>43</v>
      </c>
      <c r="B651" s="117">
        <v>12</v>
      </c>
      <c r="C651" s="47" cm="1">
        <f t="array" ref="C651">IF($I$2="Открытый тариф",
INDEX(GRID!$B$34:$BI$44,MATCH(C$7,GRID!$A$34:$A$44,0),MATCH(1,($U$2=GRID!$B$31:$BI$31)*(КАЛЕНДАРЬ!$BO15=GRID!$B$33:$BI$33), 0)),
ROUNDUP(INDEX(GRID!$B$34:$BI$44,MATCH(C$7,GRID!$A$34:$A$44,0),MATCH(1,($U$2=GRID!$B$31:$BI$31)*(КАЛЕНДАРЬ!$BO15=GRID!$B$33:$BI$33),0))*(1-GRID!$B$69),0))</f>
        <v>17400</v>
      </c>
      <c r="D651" s="47" cm="1">
        <f t="array" ref="D651">IF($I$2="Открытый тариф",
INDEX(GRID!$B$47:$BI$57,MATCH(C$7,GRID!$A$47:$A$57,0),MATCH(1,($U$2=GRID!$B$31:$BI$31)*(КАЛЕНДАРЬ!$BO15=GRID!$B$33:$BI$33), 0)),
ROUNDUP(INDEX(GRID!$B$47:$BI$57,MATCH(C$7,GRID!$A$47:$A$57,0),MATCH(1,($U$2=GRID!$B$31:$BI$31)*(КАЛЕНДАРЬ!$BO15=GRID!$B$33:$BI$33),0))*(1-GRID!$B$69),0))</f>
        <v>20000</v>
      </c>
      <c r="E651" s="47" cm="1">
        <f t="array" ref="E651">IF($I$2="Открытый тариф",
INDEX(GRID!$B$34:$BI$44,MATCH(E$7,GRID!$A$34:$A$44,0),MATCH(1,($U$2=GRID!$B$31:$BI$31)*(КАЛЕНДАРЬ!$BO15=GRID!$B$33:$BI$33), 0)),
ROUNDUP(INDEX(GRID!$B$34:$BI$44,MATCH(E$7,GRID!$A$34:$A$44,0),MATCH(1,($U$2=GRID!$B$31:$BI$31)*(КАЛЕНДАРЬ!$BO15=GRID!$B$33:$BI$33),0))*(1-GRID!$B$69),0))</f>
        <v>19100</v>
      </c>
      <c r="F651" s="47" cm="1">
        <f t="array" ref="F651">IF($I$2="Открытый тариф",
INDEX(GRID!$B$47:$BI$57,MATCH(E$7,GRID!$A$47:$A$57,0),MATCH(1,($U$2=GRID!$B$31:$BI$31)*(КАЛЕНДАРЬ!$BO15=GRID!$B$33:$BI$33), 0)),
ROUNDUP(INDEX(GRID!$B$47:$BI$57,MATCH(E$7,GRID!$A$47:$A$57,0),MATCH(1,($U$2=GRID!$B$31:$BI$31)*(КАЛЕНДАРЬ!$BO15=GRID!$B$33:$BI$33),0))*(1-GRID!$B$69),0))</f>
        <v>21700</v>
      </c>
      <c r="G651" s="47" cm="1">
        <f t="array" ref="G651">IF($I$2="Открытый тариф",
INDEX(GRID!$B$34:$BI$44,MATCH(G$7,GRID!$A$34:$A$44,0),MATCH(1,($U$2=GRID!$B$31:$BI$31)*(КАЛЕНДАРЬ!$BO15=GRID!$B$33:$BI$33), 0)),
ROUNDUP(INDEX(GRID!$B$34:$BI$44,MATCH(G$7,GRID!$A$34:$A$44,0),MATCH(1,($U$2=GRID!$B$31:$BI$31)*(КАЛЕНДАРЬ!$BO15=GRID!$B$33:$BI$33),0))*(1-GRID!$B$69),0))</f>
        <v>20000</v>
      </c>
      <c r="H651" s="47" cm="1">
        <f t="array" ref="H651">IF($I$2="Открытый тариф",
INDEX(GRID!$B$47:$BI$57,MATCH(G$7,GRID!$A$47:$A$57,0),MATCH(1,($U$2=GRID!$B$31:$BI$31)*(КАЛЕНДАРЬ!$BO15=GRID!$B$33:$BI$33), 0)),
ROUNDUP(INDEX(GRID!$B$47:$BI$57,MATCH(G$7,GRID!$A$47:$A$57,0),MATCH(1,($U$2=GRID!$B$31:$BI$31)*(КАЛЕНДАРЬ!$BO15=GRID!$B$33:$BI$33),0))*(1-GRID!$B$69),0))</f>
        <v>22600</v>
      </c>
      <c r="I651" s="47" cm="1">
        <f t="array" ref="I651">IF($I$2="Открытый тариф",
INDEX(GRID!$B$34:$BI$44,MATCH(I$7,GRID!$A$34:$A$44,0),MATCH(1,($U$2=GRID!$B$31:$BI$31)*(КАЛЕНДАРЬ!$BO15=GRID!$B$33:$BI$33), 0)),
ROUNDUP(INDEX(GRID!$B$34:$BI$44,MATCH(I$7,GRID!$A$34:$A$44,0),MATCH(1,($U$2=GRID!$B$31:$BI$31)*(КАЛЕНДАРЬ!$BO15=GRID!$B$33:$BI$33),0))*(1-GRID!$B$69),0))</f>
        <v>21700</v>
      </c>
      <c r="J651" s="47" cm="1">
        <f t="array" ref="J651">IF($I$2="Открытый тариф",
INDEX(GRID!$B$47:$BI$57,MATCH(I$7,GRID!$A$47:$A$57,0),MATCH(1,($U$2=GRID!$B$31:$BI$31)*(КАЛЕНДАРЬ!$BO15=GRID!$B$33:$BI$33), 0)),
ROUNDUP(INDEX(GRID!$B$47:$BI$57,MATCH(I$7,GRID!$A$47:$A$57,0),MATCH(1,($U$2=GRID!$B$31:$BI$31)*(КАЛЕНДАРЬ!$BO15=GRID!$B$33:$BI$33),0))*(1-GRID!$B$69),0))</f>
        <v>24300</v>
      </c>
      <c r="K651" s="47" cm="1">
        <f t="array" ref="K651">IF($I$2="Открытый тариф",
INDEX(GRID!$B$34:$BI$44,MATCH(K$7,GRID!$A$34:$A$44,0),MATCH(1,($U$2=GRID!$B$31:$BI$31)*(КАЛЕНДАРЬ!$BO15=GRID!$B$33:$BI$33), 0)),
ROUNDUP(INDEX(GRID!$B$34:$BI$44,MATCH(K$7,GRID!$A$34:$A$44,0),MATCH(1,($U$2=GRID!$B$31:$BI$31)*(КАЛЕНДАРЬ!$BO15=GRID!$B$33:$BI$33),0))*(1-GRID!$B$69),0))</f>
        <v>22600</v>
      </c>
      <c r="L651" s="47" cm="1">
        <f t="array" ref="L651">IF($I$2="Открытый тариф",
INDEX(GRID!$B$47:$BI$57,MATCH(K$7,GRID!$A$47:$A$57,0),MATCH(1,($U$2=GRID!$B$31:$BI$31)*(КАЛЕНДАРЬ!$BO15=GRID!$B$33:$BI$33), 0)),
ROUNDUP(INDEX(GRID!$B$47:$BI$57,MATCH(K$7,GRID!$A$47:$A$57,0),MATCH(1,($U$2=GRID!$B$31:$BI$31)*(КАЛЕНДАРЬ!$BO15=GRID!$B$33:$BI$33),0))*(1-GRID!$B$69),0))</f>
        <v>25200</v>
      </c>
      <c r="M651" s="47" cm="1">
        <f t="array" ref="M651">IF($I$2="Открытый тариф",
INDEX(GRID!$B$34:$BI$44,MATCH(M$7,GRID!$A$34:$A$44,0),MATCH(1,($U$2=GRID!$B$31:$BI$31)*(КАЛЕНДАРЬ!$BO15=GRID!$B$33:$BI$33), 0)),
ROUNDUP(INDEX(GRID!$B$34:$BI$44,MATCH(M$7,GRID!$A$34:$A$44,0),MATCH(1,($U$2=GRID!$B$31:$BI$31)*(КАЛЕНДАРЬ!$BO15=GRID!$B$33:$BI$33),0))*(1-GRID!$B$69),0))</f>
        <v>24300</v>
      </c>
      <c r="N651" s="47" cm="1">
        <f t="array" ref="N651">IF($I$2="Открытый тариф",
INDEX(GRID!$B$47:$BI$57,MATCH(M$7,GRID!$A$47:$A$57,0),MATCH(1,($U$2=GRID!$B$31:$BI$31)*(КАЛЕНДАРЬ!$BO15=GRID!$B$33:$BI$33), 0)),
ROUNDUP(INDEX(GRID!$B$47:$BI$57,MATCH(M$7,GRID!$A$47:$A$57,0),MATCH(1,($U$2=GRID!$B$31:$BI$31)*(КАЛЕНДАРЬ!$BO15=GRID!$B$33:$BI$33),0))*(1-GRID!$B$69),0))</f>
        <v>26900</v>
      </c>
      <c r="O651" s="47" cm="1">
        <f t="array" ref="O651">IF($I$2="Открытый тариф",
INDEX(GRID!$B$34:$BI$44,MATCH(O$7,GRID!$A$34:$A$44,0),MATCH(1,($U$2=GRID!$B$31:$BI$31)*(КАЛЕНДАРЬ!$BO15=GRID!$B$33:$BI$33), 0)),
ROUNDUP(INDEX(GRID!$B$34:$BI$44,MATCH(O$7,GRID!$A$34:$A$44,0),MATCH(1,($U$2=GRID!$B$31:$BI$31)*(КАЛЕНДАРЬ!$BO15=GRID!$B$33:$BI$33),0))*(1-GRID!$B$69),0))</f>
        <v>30600</v>
      </c>
      <c r="P651" s="47" cm="1">
        <f t="array" ref="P651">IF($I$2="Открытый тариф",
INDEX(GRID!$B$47:$BI$57,MATCH(O$7,GRID!$A$47:$A$57,0),MATCH(1,($U$2=GRID!$B$31:$BI$31)*(КАЛЕНДАРЬ!$BO15=GRID!$B$33:$BI$33), 0)),
ROUNDUP(INDEX(GRID!$B$47:$BI$57,MATCH(O$7,GRID!$A$47:$A$57,0),MATCH(1,($U$2=GRID!$B$31:$BI$31)*(КАЛЕНДАРЬ!$BO15=GRID!$B$33:$BI$33),0))*(1-GRID!$B$69),0))</f>
        <v>33200</v>
      </c>
      <c r="Q651" s="47" cm="1">
        <f t="array" ref="Q651">IF($I$2="Открытый тариф",
INDEX(GRID!$B$34:$BI$44,MATCH(Q$7,GRID!$A$34:$A$44,0),MATCH(1,($U$2=GRID!$B$31:$BI$31)*(КАЛЕНДАРЬ!$BO15=GRID!$B$33:$BI$33), 0)),
ROUNDUP(INDEX(GRID!$B$34:$BI$44,MATCH(Q$7,GRID!$A$34:$A$44,0),MATCH(1,($U$2=GRID!$B$31:$BI$31)*(КАЛЕНДАРЬ!$BO15=GRID!$B$33:$BI$33),0))*(1-GRID!$B$69),0))</f>
        <v>32400</v>
      </c>
      <c r="R651" s="47" cm="1">
        <f t="array" ref="R651">IF($I$2="Открытый тариф",
INDEX(GRID!$B$47:$BI$57,MATCH(Q$7,GRID!$A$47:$A$57,0),MATCH(1,($U$2=GRID!$B$31:$BI$31)*(КАЛЕНДАРЬ!$BO15=GRID!$B$33:$BI$33), 0)),
ROUNDUP(INDEX(GRID!$B$47:$BI$57,MATCH(Q$7,GRID!$A$47:$A$57,0),MATCH(1,($U$2=GRID!$B$31:$BI$31)*(КАЛЕНДАРЬ!$BO15=GRID!$B$33:$BI$33),0))*(1-GRID!$B$69),0))</f>
        <v>35000</v>
      </c>
      <c r="S651" s="47" cm="1">
        <f t="array" ref="S651">IF($I$2="Открытый тариф",
INDEX(GRID!$B$34:$BI$44,MATCH(S$7,GRID!$A$34:$A$44,0),MATCH(1,($U$2=GRID!$B$31:$BI$31)*(КАЛЕНДАРЬ!$BO15=GRID!$B$33:$BI$33), 0)),
ROUNDUP(INDEX(GRID!$B$34:$BI$44,MATCH(S$7,GRID!$A$34:$A$44,0),MATCH(1,($U$2=GRID!$B$31:$BI$31)*(КАЛЕНДАРЬ!$BO15=GRID!$B$33:$BI$33),0))*(1-GRID!$B$69),0))</f>
        <v>35600</v>
      </c>
      <c r="T651" s="47" cm="1">
        <f t="array" ref="T651">IF($I$2="Открытый тариф",
INDEX(GRID!$B$47:$BI$57,MATCH(S$7,GRID!$A$47:$A$57,0),MATCH(1,($U$2=GRID!$B$31:$BI$31)*(КАЛЕНДАРЬ!$BO15=GRID!$B$33:$BI$33), 0)),
ROUNDUP(INDEX(GRID!$B$47:$BI$57,MATCH(S$7,GRID!$A$47:$A$57,0),MATCH(1,($U$2=GRID!$B$31:$BI$31)*(КАЛЕНДАРЬ!$BO15=GRID!$B$33:$BI$33),0))*(1-GRID!$B$69),0))</f>
        <v>38200</v>
      </c>
      <c r="U651" s="47" cm="1">
        <f t="array" ref="U651">IF($I$2="Открытый тариф",
INDEX(GRID!$B$34:$BI$44,MATCH(U$7,GRID!$A$34:$A$44,0),MATCH(1,($U$2=GRID!$B$31:$BI$31)*(КАЛЕНДАРЬ!$BO15=GRID!$B$33:$BI$33), 0)),
ROUNDUP(INDEX(GRID!$B$34:$BI$44,MATCH(U$7,GRID!$A$34:$A$44,0),MATCH(1,($U$2=GRID!$B$31:$BI$31)*(КАЛЕНДАРЬ!$BO15=GRID!$B$33:$BI$33),0))*(1-GRID!$B$69),0))</f>
        <v>41000</v>
      </c>
      <c r="V651" s="47" cm="1">
        <f t="array" ref="V651">IF($I$2="Открытый тариф",
INDEX(GRID!$B$47:$BI$57,MATCH(U$7,GRID!$A$47:$A$57,0),MATCH(1,($U$2=GRID!$B$31:$BI$31)*(КАЛЕНДАРЬ!$BO15=GRID!$B$33:$BI$33), 0)),
ROUNDUP(INDEX(GRID!$B$47:$BI$57,MATCH(U$7,GRID!$A$47:$A$57,0),MATCH(1,($U$2=GRID!$B$31:$BI$31)*(КАЛЕНДАРЬ!$BO15=GRID!$B$33:$BI$33),0))*(1-GRID!$B$69),0))</f>
        <v>43600</v>
      </c>
      <c r="W651" s="47" cm="1">
        <f t="array" ref="W651">IF($I$2="Открытый тариф",
INDEX(GRID!$B$34:$BI$44,MATCH(W$7,GRID!$A$34:$A$44,0),MATCH(1,($U$2=GRID!$B$31:$BI$31)*(КАЛЕНДАРЬ!$BO15=GRID!$B$33:$BI$33), 0)),
ROUNDUP(INDEX(GRID!$B$34:$BI$44,MATCH(W$7,GRID!$A$34:$A$44,0),MATCH(1,($U$2=GRID!$B$31:$BI$31)*(КАЛЕНДАРЬ!$BO15=GRID!$B$33:$BI$33),0))*(1-GRID!$B$69),0))</f>
        <v>111200</v>
      </c>
      <c r="X651" s="47" cm="1">
        <f t="array" ref="X651">IF($I$2="Открытый тариф",
INDEX(GRID!$B$47:$BI$57,MATCH(W$7,GRID!$A$47:$A$57,0),MATCH(1,($U$2=GRID!$B$31:$BI$31)*(КАЛЕНДАРЬ!$BO15=GRID!$B$33:$BI$33), 0)),
ROUNDUP(INDEX(GRID!$B$47:$BI$57,MATCH(W$7,GRID!$A$47:$A$57,0),MATCH(1,($U$2=GRID!$B$31:$BI$31)*(КАЛЕНДАРЬ!$BO15=GRID!$B$33:$BI$33),0))*(1-GRID!$B$69),0))</f>
        <v>113800</v>
      </c>
    </row>
    <row r="652" spans="1:24" s="200" customFormat="1" x14ac:dyDescent="0.2">
      <c r="A652" s="117" t="s">
        <v>44</v>
      </c>
      <c r="B652" s="117">
        <v>13</v>
      </c>
      <c r="C652" s="47" cm="1">
        <f t="array" ref="C652">IF($I$2="Открытый тариф",
INDEX(GRID!$B$34:$BI$44,MATCH(C$7,GRID!$A$34:$A$44,0),MATCH(1,($U$2=GRID!$B$31:$BI$31)*(КАЛЕНДАРЬ!$BO16=GRID!$B$33:$BI$33), 0)),
ROUNDUP(INDEX(GRID!$B$34:$BI$44,MATCH(C$7,GRID!$A$34:$A$44,0),MATCH(1,($U$2=GRID!$B$31:$BI$31)*(КАЛЕНДАРЬ!$BO16=GRID!$B$33:$BI$33),0))*(1-GRID!$B$69),0))</f>
        <v>17400</v>
      </c>
      <c r="D652" s="47" cm="1">
        <f t="array" ref="D652">IF($I$2="Открытый тариф",
INDEX(GRID!$B$47:$BI$57,MATCH(C$7,GRID!$A$47:$A$57,0),MATCH(1,($U$2=GRID!$B$31:$BI$31)*(КАЛЕНДАРЬ!$BO16=GRID!$B$33:$BI$33), 0)),
ROUNDUP(INDEX(GRID!$B$47:$BI$57,MATCH(C$7,GRID!$A$47:$A$57,0),MATCH(1,($U$2=GRID!$B$31:$BI$31)*(КАЛЕНДАРЬ!$BO16=GRID!$B$33:$BI$33),0))*(1-GRID!$B$69),0))</f>
        <v>20000</v>
      </c>
      <c r="E652" s="47" cm="1">
        <f t="array" ref="E652">IF($I$2="Открытый тариф",
INDEX(GRID!$B$34:$BI$44,MATCH(E$7,GRID!$A$34:$A$44,0),MATCH(1,($U$2=GRID!$B$31:$BI$31)*(КАЛЕНДАРЬ!$BO16=GRID!$B$33:$BI$33), 0)),
ROUNDUP(INDEX(GRID!$B$34:$BI$44,MATCH(E$7,GRID!$A$34:$A$44,0),MATCH(1,($U$2=GRID!$B$31:$BI$31)*(КАЛЕНДАРЬ!$BO16=GRID!$B$33:$BI$33),0))*(1-GRID!$B$69),0))</f>
        <v>19100</v>
      </c>
      <c r="F652" s="47" cm="1">
        <f t="array" ref="F652">IF($I$2="Открытый тариф",
INDEX(GRID!$B$47:$BI$57,MATCH(E$7,GRID!$A$47:$A$57,0),MATCH(1,($U$2=GRID!$B$31:$BI$31)*(КАЛЕНДАРЬ!$BO16=GRID!$B$33:$BI$33), 0)),
ROUNDUP(INDEX(GRID!$B$47:$BI$57,MATCH(E$7,GRID!$A$47:$A$57,0),MATCH(1,($U$2=GRID!$B$31:$BI$31)*(КАЛЕНДАРЬ!$BO16=GRID!$B$33:$BI$33),0))*(1-GRID!$B$69),0))</f>
        <v>21700</v>
      </c>
      <c r="G652" s="47" cm="1">
        <f t="array" ref="G652">IF($I$2="Открытый тариф",
INDEX(GRID!$B$34:$BI$44,MATCH(G$7,GRID!$A$34:$A$44,0),MATCH(1,($U$2=GRID!$B$31:$BI$31)*(КАЛЕНДАРЬ!$BO16=GRID!$B$33:$BI$33), 0)),
ROUNDUP(INDEX(GRID!$B$34:$BI$44,MATCH(G$7,GRID!$A$34:$A$44,0),MATCH(1,($U$2=GRID!$B$31:$BI$31)*(КАЛЕНДАРЬ!$BO16=GRID!$B$33:$BI$33),0))*(1-GRID!$B$69),0))</f>
        <v>20000</v>
      </c>
      <c r="H652" s="47" cm="1">
        <f t="array" ref="H652">IF($I$2="Открытый тариф",
INDEX(GRID!$B$47:$BI$57,MATCH(G$7,GRID!$A$47:$A$57,0),MATCH(1,($U$2=GRID!$B$31:$BI$31)*(КАЛЕНДАРЬ!$BO16=GRID!$B$33:$BI$33), 0)),
ROUNDUP(INDEX(GRID!$B$47:$BI$57,MATCH(G$7,GRID!$A$47:$A$57,0),MATCH(1,($U$2=GRID!$B$31:$BI$31)*(КАЛЕНДАРЬ!$BO16=GRID!$B$33:$BI$33),0))*(1-GRID!$B$69),0))</f>
        <v>22600</v>
      </c>
      <c r="I652" s="47" cm="1">
        <f t="array" ref="I652">IF($I$2="Открытый тариф",
INDEX(GRID!$B$34:$BI$44,MATCH(I$7,GRID!$A$34:$A$44,0),MATCH(1,($U$2=GRID!$B$31:$BI$31)*(КАЛЕНДАРЬ!$BO16=GRID!$B$33:$BI$33), 0)),
ROUNDUP(INDEX(GRID!$B$34:$BI$44,MATCH(I$7,GRID!$A$34:$A$44,0),MATCH(1,($U$2=GRID!$B$31:$BI$31)*(КАЛЕНДАРЬ!$BO16=GRID!$B$33:$BI$33),0))*(1-GRID!$B$69),0))</f>
        <v>21700</v>
      </c>
      <c r="J652" s="47" cm="1">
        <f t="array" ref="J652">IF($I$2="Открытый тариф",
INDEX(GRID!$B$47:$BI$57,MATCH(I$7,GRID!$A$47:$A$57,0),MATCH(1,($U$2=GRID!$B$31:$BI$31)*(КАЛЕНДАРЬ!$BO16=GRID!$B$33:$BI$33), 0)),
ROUNDUP(INDEX(GRID!$B$47:$BI$57,MATCH(I$7,GRID!$A$47:$A$57,0),MATCH(1,($U$2=GRID!$B$31:$BI$31)*(КАЛЕНДАРЬ!$BO16=GRID!$B$33:$BI$33),0))*(1-GRID!$B$69),0))</f>
        <v>24300</v>
      </c>
      <c r="K652" s="47" cm="1">
        <f t="array" ref="K652">IF($I$2="Открытый тариф",
INDEX(GRID!$B$34:$BI$44,MATCH(K$7,GRID!$A$34:$A$44,0),MATCH(1,($U$2=GRID!$B$31:$BI$31)*(КАЛЕНДАРЬ!$BO16=GRID!$B$33:$BI$33), 0)),
ROUNDUP(INDEX(GRID!$B$34:$BI$44,MATCH(K$7,GRID!$A$34:$A$44,0),MATCH(1,($U$2=GRID!$B$31:$BI$31)*(КАЛЕНДАРЬ!$BO16=GRID!$B$33:$BI$33),0))*(1-GRID!$B$69),0))</f>
        <v>22600</v>
      </c>
      <c r="L652" s="47" cm="1">
        <f t="array" ref="L652">IF($I$2="Открытый тариф",
INDEX(GRID!$B$47:$BI$57,MATCH(K$7,GRID!$A$47:$A$57,0),MATCH(1,($U$2=GRID!$B$31:$BI$31)*(КАЛЕНДАРЬ!$BO16=GRID!$B$33:$BI$33), 0)),
ROUNDUP(INDEX(GRID!$B$47:$BI$57,MATCH(K$7,GRID!$A$47:$A$57,0),MATCH(1,($U$2=GRID!$B$31:$BI$31)*(КАЛЕНДАРЬ!$BO16=GRID!$B$33:$BI$33),0))*(1-GRID!$B$69),0))</f>
        <v>25200</v>
      </c>
      <c r="M652" s="47" cm="1">
        <f t="array" ref="M652">IF($I$2="Открытый тариф",
INDEX(GRID!$B$34:$BI$44,MATCH(M$7,GRID!$A$34:$A$44,0),MATCH(1,($U$2=GRID!$B$31:$BI$31)*(КАЛЕНДАРЬ!$BO16=GRID!$B$33:$BI$33), 0)),
ROUNDUP(INDEX(GRID!$B$34:$BI$44,MATCH(M$7,GRID!$A$34:$A$44,0),MATCH(1,($U$2=GRID!$B$31:$BI$31)*(КАЛЕНДАРЬ!$BO16=GRID!$B$33:$BI$33),0))*(1-GRID!$B$69),0))</f>
        <v>24300</v>
      </c>
      <c r="N652" s="47" cm="1">
        <f t="array" ref="N652">IF($I$2="Открытый тариф",
INDEX(GRID!$B$47:$BI$57,MATCH(M$7,GRID!$A$47:$A$57,0),MATCH(1,($U$2=GRID!$B$31:$BI$31)*(КАЛЕНДАРЬ!$BO16=GRID!$B$33:$BI$33), 0)),
ROUNDUP(INDEX(GRID!$B$47:$BI$57,MATCH(M$7,GRID!$A$47:$A$57,0),MATCH(1,($U$2=GRID!$B$31:$BI$31)*(КАЛЕНДАРЬ!$BO16=GRID!$B$33:$BI$33),0))*(1-GRID!$B$69),0))</f>
        <v>26900</v>
      </c>
      <c r="O652" s="47" cm="1">
        <f t="array" ref="O652">IF($I$2="Открытый тариф",
INDEX(GRID!$B$34:$BI$44,MATCH(O$7,GRID!$A$34:$A$44,0),MATCH(1,($U$2=GRID!$B$31:$BI$31)*(КАЛЕНДАРЬ!$BO16=GRID!$B$33:$BI$33), 0)),
ROUNDUP(INDEX(GRID!$B$34:$BI$44,MATCH(O$7,GRID!$A$34:$A$44,0),MATCH(1,($U$2=GRID!$B$31:$BI$31)*(КАЛЕНДАРЬ!$BO16=GRID!$B$33:$BI$33),0))*(1-GRID!$B$69),0))</f>
        <v>30600</v>
      </c>
      <c r="P652" s="47" cm="1">
        <f t="array" ref="P652">IF($I$2="Открытый тариф",
INDEX(GRID!$B$47:$BI$57,MATCH(O$7,GRID!$A$47:$A$57,0),MATCH(1,($U$2=GRID!$B$31:$BI$31)*(КАЛЕНДАРЬ!$BO16=GRID!$B$33:$BI$33), 0)),
ROUNDUP(INDEX(GRID!$B$47:$BI$57,MATCH(O$7,GRID!$A$47:$A$57,0),MATCH(1,($U$2=GRID!$B$31:$BI$31)*(КАЛЕНДАРЬ!$BO16=GRID!$B$33:$BI$33),0))*(1-GRID!$B$69),0))</f>
        <v>33200</v>
      </c>
      <c r="Q652" s="47" cm="1">
        <f t="array" ref="Q652">IF($I$2="Открытый тариф",
INDEX(GRID!$B$34:$BI$44,MATCH(Q$7,GRID!$A$34:$A$44,0),MATCH(1,($U$2=GRID!$B$31:$BI$31)*(КАЛЕНДАРЬ!$BO16=GRID!$B$33:$BI$33), 0)),
ROUNDUP(INDEX(GRID!$B$34:$BI$44,MATCH(Q$7,GRID!$A$34:$A$44,0),MATCH(1,($U$2=GRID!$B$31:$BI$31)*(КАЛЕНДАРЬ!$BO16=GRID!$B$33:$BI$33),0))*(1-GRID!$B$69),0))</f>
        <v>32400</v>
      </c>
      <c r="R652" s="47" cm="1">
        <f t="array" ref="R652">IF($I$2="Открытый тариф",
INDEX(GRID!$B$47:$BI$57,MATCH(Q$7,GRID!$A$47:$A$57,0),MATCH(1,($U$2=GRID!$B$31:$BI$31)*(КАЛЕНДАРЬ!$BO16=GRID!$B$33:$BI$33), 0)),
ROUNDUP(INDEX(GRID!$B$47:$BI$57,MATCH(Q$7,GRID!$A$47:$A$57,0),MATCH(1,($U$2=GRID!$B$31:$BI$31)*(КАЛЕНДАРЬ!$BO16=GRID!$B$33:$BI$33),0))*(1-GRID!$B$69),0))</f>
        <v>35000</v>
      </c>
      <c r="S652" s="47" cm="1">
        <f t="array" ref="S652">IF($I$2="Открытый тариф",
INDEX(GRID!$B$34:$BI$44,MATCH(S$7,GRID!$A$34:$A$44,0),MATCH(1,($U$2=GRID!$B$31:$BI$31)*(КАЛЕНДАРЬ!$BO16=GRID!$B$33:$BI$33), 0)),
ROUNDUP(INDEX(GRID!$B$34:$BI$44,MATCH(S$7,GRID!$A$34:$A$44,0),MATCH(1,($U$2=GRID!$B$31:$BI$31)*(КАЛЕНДАРЬ!$BO16=GRID!$B$33:$BI$33),0))*(1-GRID!$B$69),0))</f>
        <v>35600</v>
      </c>
      <c r="T652" s="47" cm="1">
        <f t="array" ref="T652">IF($I$2="Открытый тариф",
INDEX(GRID!$B$47:$BI$57,MATCH(S$7,GRID!$A$47:$A$57,0),MATCH(1,($U$2=GRID!$B$31:$BI$31)*(КАЛЕНДАРЬ!$BO16=GRID!$B$33:$BI$33), 0)),
ROUNDUP(INDEX(GRID!$B$47:$BI$57,MATCH(S$7,GRID!$A$47:$A$57,0),MATCH(1,($U$2=GRID!$B$31:$BI$31)*(КАЛЕНДАРЬ!$BO16=GRID!$B$33:$BI$33),0))*(1-GRID!$B$69),0))</f>
        <v>38200</v>
      </c>
      <c r="U652" s="47" cm="1">
        <f t="array" ref="U652">IF($I$2="Открытый тариф",
INDEX(GRID!$B$34:$BI$44,MATCH(U$7,GRID!$A$34:$A$44,0),MATCH(1,($U$2=GRID!$B$31:$BI$31)*(КАЛЕНДАРЬ!$BO16=GRID!$B$33:$BI$33), 0)),
ROUNDUP(INDEX(GRID!$B$34:$BI$44,MATCH(U$7,GRID!$A$34:$A$44,0),MATCH(1,($U$2=GRID!$B$31:$BI$31)*(КАЛЕНДАРЬ!$BO16=GRID!$B$33:$BI$33),0))*(1-GRID!$B$69),0))</f>
        <v>41000</v>
      </c>
      <c r="V652" s="47" cm="1">
        <f t="array" ref="V652">IF($I$2="Открытый тариф",
INDEX(GRID!$B$47:$BI$57,MATCH(U$7,GRID!$A$47:$A$57,0),MATCH(1,($U$2=GRID!$B$31:$BI$31)*(КАЛЕНДАРЬ!$BO16=GRID!$B$33:$BI$33), 0)),
ROUNDUP(INDEX(GRID!$B$47:$BI$57,MATCH(U$7,GRID!$A$47:$A$57,0),MATCH(1,($U$2=GRID!$B$31:$BI$31)*(КАЛЕНДАРЬ!$BO16=GRID!$B$33:$BI$33),0))*(1-GRID!$B$69),0))</f>
        <v>43600</v>
      </c>
      <c r="W652" s="47" cm="1">
        <f t="array" ref="W652">IF($I$2="Открытый тариф",
INDEX(GRID!$B$34:$BI$44,MATCH(W$7,GRID!$A$34:$A$44,0),MATCH(1,($U$2=GRID!$B$31:$BI$31)*(КАЛЕНДАРЬ!$BO16=GRID!$B$33:$BI$33), 0)),
ROUNDUP(INDEX(GRID!$B$34:$BI$44,MATCH(W$7,GRID!$A$34:$A$44,0),MATCH(1,($U$2=GRID!$B$31:$BI$31)*(КАЛЕНДАРЬ!$BO16=GRID!$B$33:$BI$33),0))*(1-GRID!$B$69),0))</f>
        <v>111200</v>
      </c>
      <c r="X652" s="47" cm="1">
        <f t="array" ref="X652">IF($I$2="Открытый тариф",
INDEX(GRID!$B$47:$BI$57,MATCH(W$7,GRID!$A$47:$A$57,0),MATCH(1,($U$2=GRID!$B$31:$BI$31)*(КАЛЕНДАРЬ!$BO16=GRID!$B$33:$BI$33), 0)),
ROUNDUP(INDEX(GRID!$B$47:$BI$57,MATCH(W$7,GRID!$A$47:$A$57,0),MATCH(1,($U$2=GRID!$B$31:$BI$31)*(КАЛЕНДАРЬ!$BO16=GRID!$B$33:$BI$33),0))*(1-GRID!$B$69),0))</f>
        <v>113800</v>
      </c>
    </row>
    <row r="653" spans="1:24" s="200" customFormat="1" x14ac:dyDescent="0.2">
      <c r="A653" s="117" t="s">
        <v>45</v>
      </c>
      <c r="B653" s="117">
        <v>14</v>
      </c>
      <c r="C653" s="47" cm="1">
        <f t="array" ref="C653">IF($I$2="Открытый тариф",
INDEX(GRID!$B$34:$BI$44,MATCH(C$7,GRID!$A$34:$A$44,0),MATCH(1,($U$2=GRID!$B$31:$BI$31)*(КАЛЕНДАРЬ!$BO17=GRID!$B$33:$BI$33), 0)),
ROUNDUP(INDEX(GRID!$B$34:$BI$44,MATCH(C$7,GRID!$A$34:$A$44,0),MATCH(1,($U$2=GRID!$B$31:$BI$31)*(КАЛЕНДАРЬ!$BO17=GRID!$B$33:$BI$33),0))*(1-GRID!$B$69),0))</f>
        <v>17400</v>
      </c>
      <c r="D653" s="47" cm="1">
        <f t="array" ref="D653">IF($I$2="Открытый тариф",
INDEX(GRID!$B$47:$BI$57,MATCH(C$7,GRID!$A$47:$A$57,0),MATCH(1,($U$2=GRID!$B$31:$BI$31)*(КАЛЕНДАРЬ!$BO17=GRID!$B$33:$BI$33), 0)),
ROUNDUP(INDEX(GRID!$B$47:$BI$57,MATCH(C$7,GRID!$A$47:$A$57,0),MATCH(1,($U$2=GRID!$B$31:$BI$31)*(КАЛЕНДАРЬ!$BO17=GRID!$B$33:$BI$33),0))*(1-GRID!$B$69),0))</f>
        <v>20000</v>
      </c>
      <c r="E653" s="47" cm="1">
        <f t="array" ref="E653">IF($I$2="Открытый тариф",
INDEX(GRID!$B$34:$BI$44,MATCH(E$7,GRID!$A$34:$A$44,0),MATCH(1,($U$2=GRID!$B$31:$BI$31)*(КАЛЕНДАРЬ!$BO17=GRID!$B$33:$BI$33), 0)),
ROUNDUP(INDEX(GRID!$B$34:$BI$44,MATCH(E$7,GRID!$A$34:$A$44,0),MATCH(1,($U$2=GRID!$B$31:$BI$31)*(КАЛЕНДАРЬ!$BO17=GRID!$B$33:$BI$33),0))*(1-GRID!$B$69),0))</f>
        <v>19100</v>
      </c>
      <c r="F653" s="47" cm="1">
        <f t="array" ref="F653">IF($I$2="Открытый тариф",
INDEX(GRID!$B$47:$BI$57,MATCH(E$7,GRID!$A$47:$A$57,0),MATCH(1,($U$2=GRID!$B$31:$BI$31)*(КАЛЕНДАРЬ!$BO17=GRID!$B$33:$BI$33), 0)),
ROUNDUP(INDEX(GRID!$B$47:$BI$57,MATCH(E$7,GRID!$A$47:$A$57,0),MATCH(1,($U$2=GRID!$B$31:$BI$31)*(КАЛЕНДАРЬ!$BO17=GRID!$B$33:$BI$33),0))*(1-GRID!$B$69),0))</f>
        <v>21700</v>
      </c>
      <c r="G653" s="47" cm="1">
        <f t="array" ref="G653">IF($I$2="Открытый тариф",
INDEX(GRID!$B$34:$BI$44,MATCH(G$7,GRID!$A$34:$A$44,0),MATCH(1,($U$2=GRID!$B$31:$BI$31)*(КАЛЕНДАРЬ!$BO17=GRID!$B$33:$BI$33), 0)),
ROUNDUP(INDEX(GRID!$B$34:$BI$44,MATCH(G$7,GRID!$A$34:$A$44,0),MATCH(1,($U$2=GRID!$B$31:$BI$31)*(КАЛЕНДАРЬ!$BO17=GRID!$B$33:$BI$33),0))*(1-GRID!$B$69),0))</f>
        <v>20000</v>
      </c>
      <c r="H653" s="47" cm="1">
        <f t="array" ref="H653">IF($I$2="Открытый тариф",
INDEX(GRID!$B$47:$BI$57,MATCH(G$7,GRID!$A$47:$A$57,0),MATCH(1,($U$2=GRID!$B$31:$BI$31)*(КАЛЕНДАРЬ!$BO17=GRID!$B$33:$BI$33), 0)),
ROUNDUP(INDEX(GRID!$B$47:$BI$57,MATCH(G$7,GRID!$A$47:$A$57,0),MATCH(1,($U$2=GRID!$B$31:$BI$31)*(КАЛЕНДАРЬ!$BO17=GRID!$B$33:$BI$33),0))*(1-GRID!$B$69),0))</f>
        <v>22600</v>
      </c>
      <c r="I653" s="47" cm="1">
        <f t="array" ref="I653">IF($I$2="Открытый тариф",
INDEX(GRID!$B$34:$BI$44,MATCH(I$7,GRID!$A$34:$A$44,0),MATCH(1,($U$2=GRID!$B$31:$BI$31)*(КАЛЕНДАРЬ!$BO17=GRID!$B$33:$BI$33), 0)),
ROUNDUP(INDEX(GRID!$B$34:$BI$44,MATCH(I$7,GRID!$A$34:$A$44,0),MATCH(1,($U$2=GRID!$B$31:$BI$31)*(КАЛЕНДАРЬ!$BO17=GRID!$B$33:$BI$33),0))*(1-GRID!$B$69),0))</f>
        <v>21700</v>
      </c>
      <c r="J653" s="47" cm="1">
        <f t="array" ref="J653">IF($I$2="Открытый тариф",
INDEX(GRID!$B$47:$BI$57,MATCH(I$7,GRID!$A$47:$A$57,0),MATCH(1,($U$2=GRID!$B$31:$BI$31)*(КАЛЕНДАРЬ!$BO17=GRID!$B$33:$BI$33), 0)),
ROUNDUP(INDEX(GRID!$B$47:$BI$57,MATCH(I$7,GRID!$A$47:$A$57,0),MATCH(1,($U$2=GRID!$B$31:$BI$31)*(КАЛЕНДАРЬ!$BO17=GRID!$B$33:$BI$33),0))*(1-GRID!$B$69),0))</f>
        <v>24300</v>
      </c>
      <c r="K653" s="47" cm="1">
        <f t="array" ref="K653">IF($I$2="Открытый тариф",
INDEX(GRID!$B$34:$BI$44,MATCH(K$7,GRID!$A$34:$A$44,0),MATCH(1,($U$2=GRID!$B$31:$BI$31)*(КАЛЕНДАРЬ!$BO17=GRID!$B$33:$BI$33), 0)),
ROUNDUP(INDEX(GRID!$B$34:$BI$44,MATCH(K$7,GRID!$A$34:$A$44,0),MATCH(1,($U$2=GRID!$B$31:$BI$31)*(КАЛЕНДАРЬ!$BO17=GRID!$B$33:$BI$33),0))*(1-GRID!$B$69),0))</f>
        <v>22600</v>
      </c>
      <c r="L653" s="47" cm="1">
        <f t="array" ref="L653">IF($I$2="Открытый тариф",
INDEX(GRID!$B$47:$BI$57,MATCH(K$7,GRID!$A$47:$A$57,0),MATCH(1,($U$2=GRID!$B$31:$BI$31)*(КАЛЕНДАРЬ!$BO17=GRID!$B$33:$BI$33), 0)),
ROUNDUP(INDEX(GRID!$B$47:$BI$57,MATCH(K$7,GRID!$A$47:$A$57,0),MATCH(1,($U$2=GRID!$B$31:$BI$31)*(КАЛЕНДАРЬ!$BO17=GRID!$B$33:$BI$33),0))*(1-GRID!$B$69),0))</f>
        <v>25200</v>
      </c>
      <c r="M653" s="47" cm="1">
        <f t="array" ref="M653">IF($I$2="Открытый тариф",
INDEX(GRID!$B$34:$BI$44,MATCH(M$7,GRID!$A$34:$A$44,0),MATCH(1,($U$2=GRID!$B$31:$BI$31)*(КАЛЕНДАРЬ!$BO17=GRID!$B$33:$BI$33), 0)),
ROUNDUP(INDEX(GRID!$B$34:$BI$44,MATCH(M$7,GRID!$A$34:$A$44,0),MATCH(1,($U$2=GRID!$B$31:$BI$31)*(КАЛЕНДАРЬ!$BO17=GRID!$B$33:$BI$33),0))*(1-GRID!$B$69),0))</f>
        <v>24300</v>
      </c>
      <c r="N653" s="47" cm="1">
        <f t="array" ref="N653">IF($I$2="Открытый тариф",
INDEX(GRID!$B$47:$BI$57,MATCH(M$7,GRID!$A$47:$A$57,0),MATCH(1,($U$2=GRID!$B$31:$BI$31)*(КАЛЕНДАРЬ!$BO17=GRID!$B$33:$BI$33), 0)),
ROUNDUP(INDEX(GRID!$B$47:$BI$57,MATCH(M$7,GRID!$A$47:$A$57,0),MATCH(1,($U$2=GRID!$B$31:$BI$31)*(КАЛЕНДАРЬ!$BO17=GRID!$B$33:$BI$33),0))*(1-GRID!$B$69),0))</f>
        <v>26900</v>
      </c>
      <c r="O653" s="47" cm="1">
        <f t="array" ref="O653">IF($I$2="Открытый тариф",
INDEX(GRID!$B$34:$BI$44,MATCH(O$7,GRID!$A$34:$A$44,0),MATCH(1,($U$2=GRID!$B$31:$BI$31)*(КАЛЕНДАРЬ!$BO17=GRID!$B$33:$BI$33), 0)),
ROUNDUP(INDEX(GRID!$B$34:$BI$44,MATCH(O$7,GRID!$A$34:$A$44,0),MATCH(1,($U$2=GRID!$B$31:$BI$31)*(КАЛЕНДАРЬ!$BO17=GRID!$B$33:$BI$33),0))*(1-GRID!$B$69),0))</f>
        <v>30600</v>
      </c>
      <c r="P653" s="47" cm="1">
        <f t="array" ref="P653">IF($I$2="Открытый тариф",
INDEX(GRID!$B$47:$BI$57,MATCH(O$7,GRID!$A$47:$A$57,0),MATCH(1,($U$2=GRID!$B$31:$BI$31)*(КАЛЕНДАРЬ!$BO17=GRID!$B$33:$BI$33), 0)),
ROUNDUP(INDEX(GRID!$B$47:$BI$57,MATCH(O$7,GRID!$A$47:$A$57,0),MATCH(1,($U$2=GRID!$B$31:$BI$31)*(КАЛЕНДАРЬ!$BO17=GRID!$B$33:$BI$33),0))*(1-GRID!$B$69),0))</f>
        <v>33200</v>
      </c>
      <c r="Q653" s="47" cm="1">
        <f t="array" ref="Q653">IF($I$2="Открытый тариф",
INDEX(GRID!$B$34:$BI$44,MATCH(Q$7,GRID!$A$34:$A$44,0),MATCH(1,($U$2=GRID!$B$31:$BI$31)*(КАЛЕНДАРЬ!$BO17=GRID!$B$33:$BI$33), 0)),
ROUNDUP(INDEX(GRID!$B$34:$BI$44,MATCH(Q$7,GRID!$A$34:$A$44,0),MATCH(1,($U$2=GRID!$B$31:$BI$31)*(КАЛЕНДАРЬ!$BO17=GRID!$B$33:$BI$33),0))*(1-GRID!$B$69),0))</f>
        <v>32400</v>
      </c>
      <c r="R653" s="47" cm="1">
        <f t="array" ref="R653">IF($I$2="Открытый тариф",
INDEX(GRID!$B$47:$BI$57,MATCH(Q$7,GRID!$A$47:$A$57,0),MATCH(1,($U$2=GRID!$B$31:$BI$31)*(КАЛЕНДАРЬ!$BO17=GRID!$B$33:$BI$33), 0)),
ROUNDUP(INDEX(GRID!$B$47:$BI$57,MATCH(Q$7,GRID!$A$47:$A$57,0),MATCH(1,($U$2=GRID!$B$31:$BI$31)*(КАЛЕНДАРЬ!$BO17=GRID!$B$33:$BI$33),0))*(1-GRID!$B$69),0))</f>
        <v>35000</v>
      </c>
      <c r="S653" s="47" cm="1">
        <f t="array" ref="S653">IF($I$2="Открытый тариф",
INDEX(GRID!$B$34:$BI$44,MATCH(S$7,GRID!$A$34:$A$44,0),MATCH(1,($U$2=GRID!$B$31:$BI$31)*(КАЛЕНДАРЬ!$BO17=GRID!$B$33:$BI$33), 0)),
ROUNDUP(INDEX(GRID!$B$34:$BI$44,MATCH(S$7,GRID!$A$34:$A$44,0),MATCH(1,($U$2=GRID!$B$31:$BI$31)*(КАЛЕНДАРЬ!$BO17=GRID!$B$33:$BI$33),0))*(1-GRID!$B$69),0))</f>
        <v>35600</v>
      </c>
      <c r="T653" s="47" cm="1">
        <f t="array" ref="T653">IF($I$2="Открытый тариф",
INDEX(GRID!$B$47:$BI$57,MATCH(S$7,GRID!$A$47:$A$57,0),MATCH(1,($U$2=GRID!$B$31:$BI$31)*(КАЛЕНДАРЬ!$BO17=GRID!$B$33:$BI$33), 0)),
ROUNDUP(INDEX(GRID!$B$47:$BI$57,MATCH(S$7,GRID!$A$47:$A$57,0),MATCH(1,($U$2=GRID!$B$31:$BI$31)*(КАЛЕНДАРЬ!$BO17=GRID!$B$33:$BI$33),0))*(1-GRID!$B$69),0))</f>
        <v>38200</v>
      </c>
      <c r="U653" s="47" cm="1">
        <f t="array" ref="U653">IF($I$2="Открытый тариф",
INDEX(GRID!$B$34:$BI$44,MATCH(U$7,GRID!$A$34:$A$44,0),MATCH(1,($U$2=GRID!$B$31:$BI$31)*(КАЛЕНДАРЬ!$BO17=GRID!$B$33:$BI$33), 0)),
ROUNDUP(INDEX(GRID!$B$34:$BI$44,MATCH(U$7,GRID!$A$34:$A$44,0),MATCH(1,($U$2=GRID!$B$31:$BI$31)*(КАЛЕНДАРЬ!$BO17=GRID!$B$33:$BI$33),0))*(1-GRID!$B$69),0))</f>
        <v>41000</v>
      </c>
      <c r="V653" s="47" cm="1">
        <f t="array" ref="V653">IF($I$2="Открытый тариф",
INDEX(GRID!$B$47:$BI$57,MATCH(U$7,GRID!$A$47:$A$57,0),MATCH(1,($U$2=GRID!$B$31:$BI$31)*(КАЛЕНДАРЬ!$BO17=GRID!$B$33:$BI$33), 0)),
ROUNDUP(INDEX(GRID!$B$47:$BI$57,MATCH(U$7,GRID!$A$47:$A$57,0),MATCH(1,($U$2=GRID!$B$31:$BI$31)*(КАЛЕНДАРЬ!$BO17=GRID!$B$33:$BI$33),0))*(1-GRID!$B$69),0))</f>
        <v>43600</v>
      </c>
      <c r="W653" s="47" cm="1">
        <f t="array" ref="W653">IF($I$2="Открытый тариф",
INDEX(GRID!$B$34:$BI$44,MATCH(W$7,GRID!$A$34:$A$44,0),MATCH(1,($U$2=GRID!$B$31:$BI$31)*(КАЛЕНДАРЬ!$BO17=GRID!$B$33:$BI$33), 0)),
ROUNDUP(INDEX(GRID!$B$34:$BI$44,MATCH(W$7,GRID!$A$34:$A$44,0),MATCH(1,($U$2=GRID!$B$31:$BI$31)*(КАЛЕНДАРЬ!$BO17=GRID!$B$33:$BI$33),0))*(1-GRID!$B$69),0))</f>
        <v>111200</v>
      </c>
      <c r="X653" s="47" cm="1">
        <f t="array" ref="X653">IF($I$2="Открытый тариф",
INDEX(GRID!$B$47:$BI$57,MATCH(W$7,GRID!$A$47:$A$57,0),MATCH(1,($U$2=GRID!$B$31:$BI$31)*(КАЛЕНДАРЬ!$BO17=GRID!$B$33:$BI$33), 0)),
ROUNDUP(INDEX(GRID!$B$47:$BI$57,MATCH(W$7,GRID!$A$47:$A$57,0),MATCH(1,($U$2=GRID!$B$31:$BI$31)*(КАЛЕНДАРЬ!$BO17=GRID!$B$33:$BI$33),0))*(1-GRID!$B$69),0))</f>
        <v>113800</v>
      </c>
    </row>
    <row r="654" spans="1:24" s="200" customFormat="1" x14ac:dyDescent="0.2">
      <c r="A654" s="117" t="s">
        <v>46</v>
      </c>
      <c r="B654" s="117">
        <v>15</v>
      </c>
      <c r="C654" s="47" cm="1">
        <f t="array" ref="C654">IF($I$2="Открытый тариф",
INDEX(GRID!$B$34:$BI$44,MATCH(C$7,GRID!$A$34:$A$44,0),MATCH(1,($U$2=GRID!$B$31:$BI$31)*(КАЛЕНДАРЬ!$BO18=GRID!$B$33:$BI$33), 0)),
ROUNDUP(INDEX(GRID!$B$34:$BI$44,MATCH(C$7,GRID!$A$34:$A$44,0),MATCH(1,($U$2=GRID!$B$31:$BI$31)*(КАЛЕНДАРЬ!$BO18=GRID!$B$33:$BI$33),0))*(1-GRID!$B$69),0))</f>
        <v>17400</v>
      </c>
      <c r="D654" s="47" cm="1">
        <f t="array" ref="D654">IF($I$2="Открытый тариф",
INDEX(GRID!$B$47:$BI$57,MATCH(C$7,GRID!$A$47:$A$57,0),MATCH(1,($U$2=GRID!$B$31:$BI$31)*(КАЛЕНДАРЬ!$BO18=GRID!$B$33:$BI$33), 0)),
ROUNDUP(INDEX(GRID!$B$47:$BI$57,MATCH(C$7,GRID!$A$47:$A$57,0),MATCH(1,($U$2=GRID!$B$31:$BI$31)*(КАЛЕНДАРЬ!$BO18=GRID!$B$33:$BI$33),0))*(1-GRID!$B$69),0))</f>
        <v>20000</v>
      </c>
      <c r="E654" s="47" cm="1">
        <f t="array" ref="E654">IF($I$2="Открытый тариф",
INDEX(GRID!$B$34:$BI$44,MATCH(E$7,GRID!$A$34:$A$44,0),MATCH(1,($U$2=GRID!$B$31:$BI$31)*(КАЛЕНДАРЬ!$BO18=GRID!$B$33:$BI$33), 0)),
ROUNDUP(INDEX(GRID!$B$34:$BI$44,MATCH(E$7,GRID!$A$34:$A$44,0),MATCH(1,($U$2=GRID!$B$31:$BI$31)*(КАЛЕНДАРЬ!$BO18=GRID!$B$33:$BI$33),0))*(1-GRID!$B$69),0))</f>
        <v>19100</v>
      </c>
      <c r="F654" s="47" cm="1">
        <f t="array" ref="F654">IF($I$2="Открытый тариф",
INDEX(GRID!$B$47:$BI$57,MATCH(E$7,GRID!$A$47:$A$57,0),MATCH(1,($U$2=GRID!$B$31:$BI$31)*(КАЛЕНДАРЬ!$BO18=GRID!$B$33:$BI$33), 0)),
ROUNDUP(INDEX(GRID!$B$47:$BI$57,MATCH(E$7,GRID!$A$47:$A$57,0),MATCH(1,($U$2=GRID!$B$31:$BI$31)*(КАЛЕНДАРЬ!$BO18=GRID!$B$33:$BI$33),0))*(1-GRID!$B$69),0))</f>
        <v>21700</v>
      </c>
      <c r="G654" s="47" cm="1">
        <f t="array" ref="G654">IF($I$2="Открытый тариф",
INDEX(GRID!$B$34:$BI$44,MATCH(G$7,GRID!$A$34:$A$44,0),MATCH(1,($U$2=GRID!$B$31:$BI$31)*(КАЛЕНДАРЬ!$BO18=GRID!$B$33:$BI$33), 0)),
ROUNDUP(INDEX(GRID!$B$34:$BI$44,MATCH(G$7,GRID!$A$34:$A$44,0),MATCH(1,($U$2=GRID!$B$31:$BI$31)*(КАЛЕНДАРЬ!$BO18=GRID!$B$33:$BI$33),0))*(1-GRID!$B$69),0))</f>
        <v>20000</v>
      </c>
      <c r="H654" s="47" cm="1">
        <f t="array" ref="H654">IF($I$2="Открытый тариф",
INDEX(GRID!$B$47:$BI$57,MATCH(G$7,GRID!$A$47:$A$57,0),MATCH(1,($U$2=GRID!$B$31:$BI$31)*(КАЛЕНДАРЬ!$BO18=GRID!$B$33:$BI$33), 0)),
ROUNDUP(INDEX(GRID!$B$47:$BI$57,MATCH(G$7,GRID!$A$47:$A$57,0),MATCH(1,($U$2=GRID!$B$31:$BI$31)*(КАЛЕНДАРЬ!$BO18=GRID!$B$33:$BI$33),0))*(1-GRID!$B$69),0))</f>
        <v>22600</v>
      </c>
      <c r="I654" s="47" cm="1">
        <f t="array" ref="I654">IF($I$2="Открытый тариф",
INDEX(GRID!$B$34:$BI$44,MATCH(I$7,GRID!$A$34:$A$44,0),MATCH(1,($U$2=GRID!$B$31:$BI$31)*(КАЛЕНДАРЬ!$BO18=GRID!$B$33:$BI$33), 0)),
ROUNDUP(INDEX(GRID!$B$34:$BI$44,MATCH(I$7,GRID!$A$34:$A$44,0),MATCH(1,($U$2=GRID!$B$31:$BI$31)*(КАЛЕНДАРЬ!$BO18=GRID!$B$33:$BI$33),0))*(1-GRID!$B$69),0))</f>
        <v>21700</v>
      </c>
      <c r="J654" s="47" cm="1">
        <f t="array" ref="J654">IF($I$2="Открытый тариф",
INDEX(GRID!$B$47:$BI$57,MATCH(I$7,GRID!$A$47:$A$57,0),MATCH(1,($U$2=GRID!$B$31:$BI$31)*(КАЛЕНДАРЬ!$BO18=GRID!$B$33:$BI$33), 0)),
ROUNDUP(INDEX(GRID!$B$47:$BI$57,MATCH(I$7,GRID!$A$47:$A$57,0),MATCH(1,($U$2=GRID!$B$31:$BI$31)*(КАЛЕНДАРЬ!$BO18=GRID!$B$33:$BI$33),0))*(1-GRID!$B$69),0))</f>
        <v>24300</v>
      </c>
      <c r="K654" s="47" cm="1">
        <f t="array" ref="K654">IF($I$2="Открытый тариф",
INDEX(GRID!$B$34:$BI$44,MATCH(K$7,GRID!$A$34:$A$44,0),MATCH(1,($U$2=GRID!$B$31:$BI$31)*(КАЛЕНДАРЬ!$BO18=GRID!$B$33:$BI$33), 0)),
ROUNDUP(INDEX(GRID!$B$34:$BI$44,MATCH(K$7,GRID!$A$34:$A$44,0),MATCH(1,($U$2=GRID!$B$31:$BI$31)*(КАЛЕНДАРЬ!$BO18=GRID!$B$33:$BI$33),0))*(1-GRID!$B$69),0))</f>
        <v>22600</v>
      </c>
      <c r="L654" s="47" cm="1">
        <f t="array" ref="L654">IF($I$2="Открытый тариф",
INDEX(GRID!$B$47:$BI$57,MATCH(K$7,GRID!$A$47:$A$57,0),MATCH(1,($U$2=GRID!$B$31:$BI$31)*(КАЛЕНДАРЬ!$BO18=GRID!$B$33:$BI$33), 0)),
ROUNDUP(INDEX(GRID!$B$47:$BI$57,MATCH(K$7,GRID!$A$47:$A$57,0),MATCH(1,($U$2=GRID!$B$31:$BI$31)*(КАЛЕНДАРЬ!$BO18=GRID!$B$33:$BI$33),0))*(1-GRID!$B$69),0))</f>
        <v>25200</v>
      </c>
      <c r="M654" s="47" cm="1">
        <f t="array" ref="M654">IF($I$2="Открытый тариф",
INDEX(GRID!$B$34:$BI$44,MATCH(M$7,GRID!$A$34:$A$44,0),MATCH(1,($U$2=GRID!$B$31:$BI$31)*(КАЛЕНДАРЬ!$BO18=GRID!$B$33:$BI$33), 0)),
ROUNDUP(INDEX(GRID!$B$34:$BI$44,MATCH(M$7,GRID!$A$34:$A$44,0),MATCH(1,($U$2=GRID!$B$31:$BI$31)*(КАЛЕНДАРЬ!$BO18=GRID!$B$33:$BI$33),0))*(1-GRID!$B$69),0))</f>
        <v>24300</v>
      </c>
      <c r="N654" s="47" cm="1">
        <f t="array" ref="N654">IF($I$2="Открытый тариф",
INDEX(GRID!$B$47:$BI$57,MATCH(M$7,GRID!$A$47:$A$57,0),MATCH(1,($U$2=GRID!$B$31:$BI$31)*(КАЛЕНДАРЬ!$BO18=GRID!$B$33:$BI$33), 0)),
ROUNDUP(INDEX(GRID!$B$47:$BI$57,MATCH(M$7,GRID!$A$47:$A$57,0),MATCH(1,($U$2=GRID!$B$31:$BI$31)*(КАЛЕНДАРЬ!$BO18=GRID!$B$33:$BI$33),0))*(1-GRID!$B$69),0))</f>
        <v>26900</v>
      </c>
      <c r="O654" s="47" cm="1">
        <f t="array" ref="O654">IF($I$2="Открытый тариф",
INDEX(GRID!$B$34:$BI$44,MATCH(O$7,GRID!$A$34:$A$44,0),MATCH(1,($U$2=GRID!$B$31:$BI$31)*(КАЛЕНДАРЬ!$BO18=GRID!$B$33:$BI$33), 0)),
ROUNDUP(INDEX(GRID!$B$34:$BI$44,MATCH(O$7,GRID!$A$34:$A$44,0),MATCH(1,($U$2=GRID!$B$31:$BI$31)*(КАЛЕНДАРЬ!$BO18=GRID!$B$33:$BI$33),0))*(1-GRID!$B$69),0))</f>
        <v>30600</v>
      </c>
      <c r="P654" s="47" cm="1">
        <f t="array" ref="P654">IF($I$2="Открытый тариф",
INDEX(GRID!$B$47:$BI$57,MATCH(O$7,GRID!$A$47:$A$57,0),MATCH(1,($U$2=GRID!$B$31:$BI$31)*(КАЛЕНДАРЬ!$BO18=GRID!$B$33:$BI$33), 0)),
ROUNDUP(INDEX(GRID!$B$47:$BI$57,MATCH(O$7,GRID!$A$47:$A$57,0),MATCH(1,($U$2=GRID!$B$31:$BI$31)*(КАЛЕНДАРЬ!$BO18=GRID!$B$33:$BI$33),0))*(1-GRID!$B$69),0))</f>
        <v>33200</v>
      </c>
      <c r="Q654" s="47" cm="1">
        <f t="array" ref="Q654">IF($I$2="Открытый тариф",
INDEX(GRID!$B$34:$BI$44,MATCH(Q$7,GRID!$A$34:$A$44,0),MATCH(1,($U$2=GRID!$B$31:$BI$31)*(КАЛЕНДАРЬ!$BO18=GRID!$B$33:$BI$33), 0)),
ROUNDUP(INDEX(GRID!$B$34:$BI$44,MATCH(Q$7,GRID!$A$34:$A$44,0),MATCH(1,($U$2=GRID!$B$31:$BI$31)*(КАЛЕНДАРЬ!$BO18=GRID!$B$33:$BI$33),0))*(1-GRID!$B$69),0))</f>
        <v>32400</v>
      </c>
      <c r="R654" s="47" cm="1">
        <f t="array" ref="R654">IF($I$2="Открытый тариф",
INDEX(GRID!$B$47:$BI$57,MATCH(Q$7,GRID!$A$47:$A$57,0),MATCH(1,($U$2=GRID!$B$31:$BI$31)*(КАЛЕНДАРЬ!$BO18=GRID!$B$33:$BI$33), 0)),
ROUNDUP(INDEX(GRID!$B$47:$BI$57,MATCH(Q$7,GRID!$A$47:$A$57,0),MATCH(1,($U$2=GRID!$B$31:$BI$31)*(КАЛЕНДАРЬ!$BO18=GRID!$B$33:$BI$33),0))*(1-GRID!$B$69),0))</f>
        <v>35000</v>
      </c>
      <c r="S654" s="47" cm="1">
        <f t="array" ref="S654">IF($I$2="Открытый тариф",
INDEX(GRID!$B$34:$BI$44,MATCH(S$7,GRID!$A$34:$A$44,0),MATCH(1,($U$2=GRID!$B$31:$BI$31)*(КАЛЕНДАРЬ!$BO18=GRID!$B$33:$BI$33), 0)),
ROUNDUP(INDEX(GRID!$B$34:$BI$44,MATCH(S$7,GRID!$A$34:$A$44,0),MATCH(1,($U$2=GRID!$B$31:$BI$31)*(КАЛЕНДАРЬ!$BO18=GRID!$B$33:$BI$33),0))*(1-GRID!$B$69),0))</f>
        <v>35600</v>
      </c>
      <c r="T654" s="47" cm="1">
        <f t="array" ref="T654">IF($I$2="Открытый тариф",
INDEX(GRID!$B$47:$BI$57,MATCH(S$7,GRID!$A$47:$A$57,0),MATCH(1,($U$2=GRID!$B$31:$BI$31)*(КАЛЕНДАРЬ!$BO18=GRID!$B$33:$BI$33), 0)),
ROUNDUP(INDEX(GRID!$B$47:$BI$57,MATCH(S$7,GRID!$A$47:$A$57,0),MATCH(1,($U$2=GRID!$B$31:$BI$31)*(КАЛЕНДАРЬ!$BO18=GRID!$B$33:$BI$33),0))*(1-GRID!$B$69),0))</f>
        <v>38200</v>
      </c>
      <c r="U654" s="47" cm="1">
        <f t="array" ref="U654">IF($I$2="Открытый тариф",
INDEX(GRID!$B$34:$BI$44,MATCH(U$7,GRID!$A$34:$A$44,0),MATCH(1,($U$2=GRID!$B$31:$BI$31)*(КАЛЕНДАРЬ!$BO18=GRID!$B$33:$BI$33), 0)),
ROUNDUP(INDEX(GRID!$B$34:$BI$44,MATCH(U$7,GRID!$A$34:$A$44,0),MATCH(1,($U$2=GRID!$B$31:$BI$31)*(КАЛЕНДАРЬ!$BO18=GRID!$B$33:$BI$33),0))*(1-GRID!$B$69),0))</f>
        <v>41000</v>
      </c>
      <c r="V654" s="47" cm="1">
        <f t="array" ref="V654">IF($I$2="Открытый тариф",
INDEX(GRID!$B$47:$BI$57,MATCH(U$7,GRID!$A$47:$A$57,0),MATCH(1,($U$2=GRID!$B$31:$BI$31)*(КАЛЕНДАРЬ!$BO18=GRID!$B$33:$BI$33), 0)),
ROUNDUP(INDEX(GRID!$B$47:$BI$57,MATCH(U$7,GRID!$A$47:$A$57,0),MATCH(1,($U$2=GRID!$B$31:$BI$31)*(КАЛЕНДАРЬ!$BO18=GRID!$B$33:$BI$33),0))*(1-GRID!$B$69),0))</f>
        <v>43600</v>
      </c>
      <c r="W654" s="47" cm="1">
        <f t="array" ref="W654">IF($I$2="Открытый тариф",
INDEX(GRID!$B$34:$BI$44,MATCH(W$7,GRID!$A$34:$A$44,0),MATCH(1,($U$2=GRID!$B$31:$BI$31)*(КАЛЕНДАРЬ!$BO18=GRID!$B$33:$BI$33), 0)),
ROUNDUP(INDEX(GRID!$B$34:$BI$44,MATCH(W$7,GRID!$A$34:$A$44,0),MATCH(1,($U$2=GRID!$B$31:$BI$31)*(КАЛЕНДАРЬ!$BO18=GRID!$B$33:$BI$33),0))*(1-GRID!$B$69),0))</f>
        <v>111200</v>
      </c>
      <c r="X654" s="47" cm="1">
        <f t="array" ref="X654">IF($I$2="Открытый тариф",
INDEX(GRID!$B$47:$BI$57,MATCH(W$7,GRID!$A$47:$A$57,0),MATCH(1,($U$2=GRID!$B$31:$BI$31)*(КАЛЕНДАРЬ!$BO18=GRID!$B$33:$BI$33), 0)),
ROUNDUP(INDEX(GRID!$B$47:$BI$57,MATCH(W$7,GRID!$A$47:$A$57,0),MATCH(1,($U$2=GRID!$B$31:$BI$31)*(КАЛЕНДАРЬ!$BO18=GRID!$B$33:$BI$33),0))*(1-GRID!$B$69),0))</f>
        <v>113800</v>
      </c>
    </row>
    <row r="655" spans="1:24" s="200" customFormat="1" x14ac:dyDescent="0.2">
      <c r="A655" s="117" t="s">
        <v>47</v>
      </c>
      <c r="B655" s="117">
        <v>16</v>
      </c>
      <c r="C655" s="47" cm="1">
        <f t="array" ref="C655">IF($I$2="Открытый тариф",
INDEX(GRID!$B$34:$BI$44,MATCH(C$7,GRID!$A$34:$A$44,0),MATCH(1,($U$2=GRID!$B$31:$BI$31)*(КАЛЕНДАРЬ!$BO19=GRID!$B$33:$BI$33), 0)),
ROUNDUP(INDEX(GRID!$B$34:$BI$44,MATCH(C$7,GRID!$A$34:$A$44,0),MATCH(1,($U$2=GRID!$B$31:$BI$31)*(КАЛЕНДАРЬ!$BO19=GRID!$B$33:$BI$33),0))*(1-GRID!$B$69),0))</f>
        <v>18000</v>
      </c>
      <c r="D655" s="47" cm="1">
        <f t="array" ref="D655">IF($I$2="Открытый тариф",
INDEX(GRID!$B$47:$BI$57,MATCH(C$7,GRID!$A$47:$A$57,0),MATCH(1,($U$2=GRID!$B$31:$BI$31)*(КАЛЕНДАРЬ!$BO19=GRID!$B$33:$BI$33), 0)),
ROUNDUP(INDEX(GRID!$B$47:$BI$57,MATCH(C$7,GRID!$A$47:$A$57,0),MATCH(1,($U$2=GRID!$B$31:$BI$31)*(КАЛЕНДАРЬ!$BO19=GRID!$B$33:$BI$33),0))*(1-GRID!$B$69),0))</f>
        <v>20600</v>
      </c>
      <c r="E655" s="47" cm="1">
        <f t="array" ref="E655">IF($I$2="Открытый тариф",
INDEX(GRID!$B$34:$BI$44,MATCH(E$7,GRID!$A$34:$A$44,0),MATCH(1,($U$2=GRID!$B$31:$BI$31)*(КАЛЕНДАРЬ!$BO19=GRID!$B$33:$BI$33), 0)),
ROUNDUP(INDEX(GRID!$B$34:$BI$44,MATCH(E$7,GRID!$A$34:$A$44,0),MATCH(1,($U$2=GRID!$B$31:$BI$31)*(КАЛЕНДАРЬ!$BO19=GRID!$B$33:$BI$33),0))*(1-GRID!$B$69),0))</f>
        <v>19700</v>
      </c>
      <c r="F655" s="47" cm="1">
        <f t="array" ref="F655">IF($I$2="Открытый тариф",
INDEX(GRID!$B$47:$BI$57,MATCH(E$7,GRID!$A$47:$A$57,0),MATCH(1,($U$2=GRID!$B$31:$BI$31)*(КАЛЕНДАРЬ!$BO19=GRID!$B$33:$BI$33), 0)),
ROUNDUP(INDEX(GRID!$B$47:$BI$57,MATCH(E$7,GRID!$A$47:$A$57,0),MATCH(1,($U$2=GRID!$B$31:$BI$31)*(КАЛЕНДАРЬ!$BO19=GRID!$B$33:$BI$33),0))*(1-GRID!$B$69),0))</f>
        <v>22300</v>
      </c>
      <c r="G655" s="47" cm="1">
        <f t="array" ref="G655">IF($I$2="Открытый тариф",
INDEX(GRID!$B$34:$BI$44,MATCH(G$7,GRID!$A$34:$A$44,0),MATCH(1,($U$2=GRID!$B$31:$BI$31)*(КАЛЕНДАРЬ!$BO19=GRID!$B$33:$BI$33), 0)),
ROUNDUP(INDEX(GRID!$B$34:$BI$44,MATCH(G$7,GRID!$A$34:$A$44,0),MATCH(1,($U$2=GRID!$B$31:$BI$31)*(КАЛЕНДАРЬ!$BO19=GRID!$B$33:$BI$33),0))*(1-GRID!$B$69),0))</f>
        <v>20700</v>
      </c>
      <c r="H655" s="47" cm="1">
        <f t="array" ref="H655">IF($I$2="Открытый тариф",
INDEX(GRID!$B$47:$BI$57,MATCH(G$7,GRID!$A$47:$A$57,0),MATCH(1,($U$2=GRID!$B$31:$BI$31)*(КАЛЕНДАРЬ!$BO19=GRID!$B$33:$BI$33), 0)),
ROUNDUP(INDEX(GRID!$B$47:$BI$57,MATCH(G$7,GRID!$A$47:$A$57,0),MATCH(1,($U$2=GRID!$B$31:$BI$31)*(КАЛЕНДАРЬ!$BO19=GRID!$B$33:$BI$33),0))*(1-GRID!$B$69),0))</f>
        <v>23300</v>
      </c>
      <c r="I655" s="47" cm="1">
        <f t="array" ref="I655">IF($I$2="Открытый тариф",
INDEX(GRID!$B$34:$BI$44,MATCH(I$7,GRID!$A$34:$A$44,0),MATCH(1,($U$2=GRID!$B$31:$BI$31)*(КАЛЕНДАРЬ!$BO19=GRID!$B$33:$BI$33), 0)),
ROUNDUP(INDEX(GRID!$B$34:$BI$44,MATCH(I$7,GRID!$A$34:$A$44,0),MATCH(1,($U$2=GRID!$B$31:$BI$31)*(КАЛЕНДАРЬ!$BO19=GRID!$B$33:$BI$33),0))*(1-GRID!$B$69),0))</f>
        <v>22400</v>
      </c>
      <c r="J655" s="47" cm="1">
        <f t="array" ref="J655">IF($I$2="Открытый тариф",
INDEX(GRID!$B$47:$BI$57,MATCH(I$7,GRID!$A$47:$A$57,0),MATCH(1,($U$2=GRID!$B$31:$BI$31)*(КАЛЕНДАРЬ!$BO19=GRID!$B$33:$BI$33), 0)),
ROUNDUP(INDEX(GRID!$B$47:$BI$57,MATCH(I$7,GRID!$A$47:$A$57,0),MATCH(1,($U$2=GRID!$B$31:$BI$31)*(КАЛЕНДАРЬ!$BO19=GRID!$B$33:$BI$33),0))*(1-GRID!$B$69),0))</f>
        <v>25000</v>
      </c>
      <c r="K655" s="47" cm="1">
        <f t="array" ref="K655">IF($I$2="Открытый тариф",
INDEX(GRID!$B$34:$BI$44,MATCH(K$7,GRID!$A$34:$A$44,0),MATCH(1,($U$2=GRID!$B$31:$BI$31)*(КАЛЕНДАРЬ!$BO19=GRID!$B$33:$BI$33), 0)),
ROUNDUP(INDEX(GRID!$B$34:$BI$44,MATCH(K$7,GRID!$A$34:$A$44,0),MATCH(1,($U$2=GRID!$B$31:$BI$31)*(КАЛЕНДАРЬ!$BO19=GRID!$B$33:$BI$33),0))*(1-GRID!$B$69),0))</f>
        <v>23400</v>
      </c>
      <c r="L655" s="47" cm="1">
        <f t="array" ref="L655">IF($I$2="Открытый тариф",
INDEX(GRID!$B$47:$BI$57,MATCH(K$7,GRID!$A$47:$A$57,0),MATCH(1,($U$2=GRID!$B$31:$BI$31)*(КАЛЕНДАРЬ!$BO19=GRID!$B$33:$BI$33), 0)),
ROUNDUP(INDEX(GRID!$B$47:$BI$57,MATCH(K$7,GRID!$A$47:$A$57,0),MATCH(1,($U$2=GRID!$B$31:$BI$31)*(КАЛЕНДАРЬ!$BO19=GRID!$B$33:$BI$33),0))*(1-GRID!$B$69),0))</f>
        <v>26000</v>
      </c>
      <c r="M655" s="47" cm="1">
        <f t="array" ref="M655">IF($I$2="Открытый тариф",
INDEX(GRID!$B$34:$BI$44,MATCH(M$7,GRID!$A$34:$A$44,0),MATCH(1,($U$2=GRID!$B$31:$BI$31)*(КАЛЕНДАРЬ!$BO19=GRID!$B$33:$BI$33), 0)),
ROUNDUP(INDEX(GRID!$B$34:$BI$44,MATCH(M$7,GRID!$A$34:$A$44,0),MATCH(1,($U$2=GRID!$B$31:$BI$31)*(КАЛЕНДАРЬ!$BO19=GRID!$B$33:$BI$33),0))*(1-GRID!$B$69),0))</f>
        <v>25100</v>
      </c>
      <c r="N655" s="47" cm="1">
        <f t="array" ref="N655">IF($I$2="Открытый тариф",
INDEX(GRID!$B$47:$BI$57,MATCH(M$7,GRID!$A$47:$A$57,0),MATCH(1,($U$2=GRID!$B$31:$BI$31)*(КАЛЕНДАРЬ!$BO19=GRID!$B$33:$BI$33), 0)),
ROUNDUP(INDEX(GRID!$B$47:$BI$57,MATCH(M$7,GRID!$A$47:$A$57,0),MATCH(1,($U$2=GRID!$B$31:$BI$31)*(КАЛЕНДАРЬ!$BO19=GRID!$B$33:$BI$33),0))*(1-GRID!$B$69),0))</f>
        <v>27700</v>
      </c>
      <c r="O655" s="47" cm="1">
        <f t="array" ref="O655">IF($I$2="Открытый тариф",
INDEX(GRID!$B$34:$BI$44,MATCH(O$7,GRID!$A$34:$A$44,0),MATCH(1,($U$2=GRID!$B$31:$BI$31)*(КАЛЕНДАРЬ!$BO19=GRID!$B$33:$BI$33), 0)),
ROUNDUP(INDEX(GRID!$B$34:$BI$44,MATCH(O$7,GRID!$A$34:$A$44,0),MATCH(1,($U$2=GRID!$B$31:$BI$31)*(КАЛЕНДАРЬ!$BO19=GRID!$B$33:$BI$33),0))*(1-GRID!$B$69),0))</f>
        <v>31600</v>
      </c>
      <c r="P655" s="47" cm="1">
        <f t="array" ref="P655">IF($I$2="Открытый тариф",
INDEX(GRID!$B$47:$BI$57,MATCH(O$7,GRID!$A$47:$A$57,0),MATCH(1,($U$2=GRID!$B$31:$BI$31)*(КАЛЕНДАРЬ!$BO19=GRID!$B$33:$BI$33), 0)),
ROUNDUP(INDEX(GRID!$B$47:$BI$57,MATCH(O$7,GRID!$A$47:$A$57,0),MATCH(1,($U$2=GRID!$B$31:$BI$31)*(КАЛЕНДАРЬ!$BO19=GRID!$B$33:$BI$33),0))*(1-GRID!$B$69),0))</f>
        <v>34200</v>
      </c>
      <c r="Q655" s="47" cm="1">
        <f t="array" ref="Q655">IF($I$2="Открытый тариф",
INDEX(GRID!$B$34:$BI$44,MATCH(Q$7,GRID!$A$34:$A$44,0),MATCH(1,($U$2=GRID!$B$31:$BI$31)*(КАЛЕНДАРЬ!$BO19=GRID!$B$33:$BI$33), 0)),
ROUNDUP(INDEX(GRID!$B$34:$BI$44,MATCH(Q$7,GRID!$A$34:$A$44,0),MATCH(1,($U$2=GRID!$B$31:$BI$31)*(КАЛЕНДАРЬ!$BO19=GRID!$B$33:$BI$33),0))*(1-GRID!$B$69),0))</f>
        <v>33500</v>
      </c>
      <c r="R655" s="47" cm="1">
        <f t="array" ref="R655">IF($I$2="Открытый тариф",
INDEX(GRID!$B$47:$BI$57,MATCH(Q$7,GRID!$A$47:$A$57,0),MATCH(1,($U$2=GRID!$B$31:$BI$31)*(КАЛЕНДАРЬ!$BO19=GRID!$B$33:$BI$33), 0)),
ROUNDUP(INDEX(GRID!$B$47:$BI$57,MATCH(Q$7,GRID!$A$47:$A$57,0),MATCH(1,($U$2=GRID!$B$31:$BI$31)*(КАЛЕНДАРЬ!$BO19=GRID!$B$33:$BI$33),0))*(1-GRID!$B$69),0))</f>
        <v>36100</v>
      </c>
      <c r="S655" s="47" cm="1">
        <f t="array" ref="S655">IF($I$2="Открытый тариф",
INDEX(GRID!$B$34:$BI$44,MATCH(S$7,GRID!$A$34:$A$44,0),MATCH(1,($U$2=GRID!$B$31:$BI$31)*(КАЛЕНДАРЬ!$BO19=GRID!$B$33:$BI$33), 0)),
ROUNDUP(INDEX(GRID!$B$34:$BI$44,MATCH(S$7,GRID!$A$34:$A$44,0),MATCH(1,($U$2=GRID!$B$31:$BI$31)*(КАЛЕНДАРЬ!$BO19=GRID!$B$33:$BI$33),0))*(1-GRID!$B$69),0))</f>
        <v>36800</v>
      </c>
      <c r="T655" s="47" cm="1">
        <f t="array" ref="T655">IF($I$2="Открытый тариф",
INDEX(GRID!$B$47:$BI$57,MATCH(S$7,GRID!$A$47:$A$57,0),MATCH(1,($U$2=GRID!$B$31:$BI$31)*(КАЛЕНДАРЬ!$BO19=GRID!$B$33:$BI$33), 0)),
ROUNDUP(INDEX(GRID!$B$47:$BI$57,MATCH(S$7,GRID!$A$47:$A$57,0),MATCH(1,($U$2=GRID!$B$31:$BI$31)*(КАЛЕНДАРЬ!$BO19=GRID!$B$33:$BI$33),0))*(1-GRID!$B$69),0))</f>
        <v>39400</v>
      </c>
      <c r="U655" s="47" cm="1">
        <f t="array" ref="U655">IF($I$2="Открытый тариф",
INDEX(GRID!$B$34:$BI$44,MATCH(U$7,GRID!$A$34:$A$44,0),MATCH(1,($U$2=GRID!$B$31:$BI$31)*(КАЛЕНДАРЬ!$BO19=GRID!$B$33:$BI$33), 0)),
ROUNDUP(INDEX(GRID!$B$34:$BI$44,MATCH(U$7,GRID!$A$34:$A$44,0),MATCH(1,($U$2=GRID!$B$31:$BI$31)*(КАЛЕНДАРЬ!$BO19=GRID!$B$33:$BI$33),0))*(1-GRID!$B$69),0))</f>
        <v>42400</v>
      </c>
      <c r="V655" s="47" cm="1">
        <f t="array" ref="V655">IF($I$2="Открытый тариф",
INDEX(GRID!$B$47:$BI$57,MATCH(U$7,GRID!$A$47:$A$57,0),MATCH(1,($U$2=GRID!$B$31:$BI$31)*(КАЛЕНДАРЬ!$BO19=GRID!$B$33:$BI$33), 0)),
ROUNDUP(INDEX(GRID!$B$47:$BI$57,MATCH(U$7,GRID!$A$47:$A$57,0),MATCH(1,($U$2=GRID!$B$31:$BI$31)*(КАЛЕНДАРЬ!$BO19=GRID!$B$33:$BI$33),0))*(1-GRID!$B$69),0))</f>
        <v>45000</v>
      </c>
      <c r="W655" s="47" cm="1">
        <f t="array" ref="W655">IF($I$2="Открытый тариф",
INDEX(GRID!$B$34:$BI$44,MATCH(W$7,GRID!$A$34:$A$44,0),MATCH(1,($U$2=GRID!$B$31:$BI$31)*(КАЛЕНДАРЬ!$BO19=GRID!$B$33:$BI$33), 0)),
ROUNDUP(INDEX(GRID!$B$34:$BI$44,MATCH(W$7,GRID!$A$34:$A$44,0),MATCH(1,($U$2=GRID!$B$31:$BI$31)*(КАЛЕНДАРЬ!$BO19=GRID!$B$33:$BI$33),0))*(1-GRID!$B$69),0))</f>
        <v>117000</v>
      </c>
      <c r="X655" s="47" cm="1">
        <f t="array" ref="X655">IF($I$2="Открытый тариф",
INDEX(GRID!$B$47:$BI$57,MATCH(W$7,GRID!$A$47:$A$57,0),MATCH(1,($U$2=GRID!$B$31:$BI$31)*(КАЛЕНДАРЬ!$BO19=GRID!$B$33:$BI$33), 0)),
ROUNDUP(INDEX(GRID!$B$47:$BI$57,MATCH(W$7,GRID!$A$47:$A$57,0),MATCH(1,($U$2=GRID!$B$31:$BI$31)*(КАЛЕНДАРЬ!$BO19=GRID!$B$33:$BI$33),0))*(1-GRID!$B$69),0))</f>
        <v>119600</v>
      </c>
    </row>
    <row r="656" spans="1:24" s="200" customFormat="1" x14ac:dyDescent="0.2">
      <c r="A656" s="117" t="s">
        <v>48</v>
      </c>
      <c r="B656" s="117">
        <v>17</v>
      </c>
      <c r="C656" s="47" cm="1">
        <f t="array" ref="C656">IF($I$2="Открытый тариф",
INDEX(GRID!$B$34:$BI$44,MATCH(C$7,GRID!$A$34:$A$44,0),MATCH(1,($U$2=GRID!$B$31:$BI$31)*(КАЛЕНДАРЬ!$BO20=GRID!$B$33:$BI$33), 0)),
ROUNDUP(INDEX(GRID!$B$34:$BI$44,MATCH(C$7,GRID!$A$34:$A$44,0),MATCH(1,($U$2=GRID!$B$31:$BI$31)*(КАЛЕНДАРЬ!$BO20=GRID!$B$33:$BI$33),0))*(1-GRID!$B$69),0))</f>
        <v>18000</v>
      </c>
      <c r="D656" s="47" cm="1">
        <f t="array" ref="D656">IF($I$2="Открытый тариф",
INDEX(GRID!$B$47:$BI$57,MATCH(C$7,GRID!$A$47:$A$57,0),MATCH(1,($U$2=GRID!$B$31:$BI$31)*(КАЛЕНДАРЬ!$BO20=GRID!$B$33:$BI$33), 0)),
ROUNDUP(INDEX(GRID!$B$47:$BI$57,MATCH(C$7,GRID!$A$47:$A$57,0),MATCH(1,($U$2=GRID!$B$31:$BI$31)*(КАЛЕНДАРЬ!$BO20=GRID!$B$33:$BI$33),0))*(1-GRID!$B$69),0))</f>
        <v>20600</v>
      </c>
      <c r="E656" s="47" cm="1">
        <f t="array" ref="E656">IF($I$2="Открытый тариф",
INDEX(GRID!$B$34:$BI$44,MATCH(E$7,GRID!$A$34:$A$44,0),MATCH(1,($U$2=GRID!$B$31:$BI$31)*(КАЛЕНДАРЬ!$BO20=GRID!$B$33:$BI$33), 0)),
ROUNDUP(INDEX(GRID!$B$34:$BI$44,MATCH(E$7,GRID!$A$34:$A$44,0),MATCH(1,($U$2=GRID!$B$31:$BI$31)*(КАЛЕНДАРЬ!$BO20=GRID!$B$33:$BI$33),0))*(1-GRID!$B$69),0))</f>
        <v>19700</v>
      </c>
      <c r="F656" s="47" cm="1">
        <f t="array" ref="F656">IF($I$2="Открытый тариф",
INDEX(GRID!$B$47:$BI$57,MATCH(E$7,GRID!$A$47:$A$57,0),MATCH(1,($U$2=GRID!$B$31:$BI$31)*(КАЛЕНДАРЬ!$BO20=GRID!$B$33:$BI$33), 0)),
ROUNDUP(INDEX(GRID!$B$47:$BI$57,MATCH(E$7,GRID!$A$47:$A$57,0),MATCH(1,($U$2=GRID!$B$31:$BI$31)*(КАЛЕНДАРЬ!$BO20=GRID!$B$33:$BI$33),0))*(1-GRID!$B$69),0))</f>
        <v>22300</v>
      </c>
      <c r="G656" s="47" cm="1">
        <f t="array" ref="G656">IF($I$2="Открытый тариф",
INDEX(GRID!$B$34:$BI$44,MATCH(G$7,GRID!$A$34:$A$44,0),MATCH(1,($U$2=GRID!$B$31:$BI$31)*(КАЛЕНДАРЬ!$BO20=GRID!$B$33:$BI$33), 0)),
ROUNDUP(INDEX(GRID!$B$34:$BI$44,MATCH(G$7,GRID!$A$34:$A$44,0),MATCH(1,($U$2=GRID!$B$31:$BI$31)*(КАЛЕНДАРЬ!$BO20=GRID!$B$33:$BI$33),0))*(1-GRID!$B$69),0))</f>
        <v>20700</v>
      </c>
      <c r="H656" s="47" cm="1">
        <f t="array" ref="H656">IF($I$2="Открытый тариф",
INDEX(GRID!$B$47:$BI$57,MATCH(G$7,GRID!$A$47:$A$57,0),MATCH(1,($U$2=GRID!$B$31:$BI$31)*(КАЛЕНДАРЬ!$BO20=GRID!$B$33:$BI$33), 0)),
ROUNDUP(INDEX(GRID!$B$47:$BI$57,MATCH(G$7,GRID!$A$47:$A$57,0),MATCH(1,($U$2=GRID!$B$31:$BI$31)*(КАЛЕНДАРЬ!$BO20=GRID!$B$33:$BI$33),0))*(1-GRID!$B$69),0))</f>
        <v>23300</v>
      </c>
      <c r="I656" s="47" cm="1">
        <f t="array" ref="I656">IF($I$2="Открытый тариф",
INDEX(GRID!$B$34:$BI$44,MATCH(I$7,GRID!$A$34:$A$44,0),MATCH(1,($U$2=GRID!$B$31:$BI$31)*(КАЛЕНДАРЬ!$BO20=GRID!$B$33:$BI$33), 0)),
ROUNDUP(INDEX(GRID!$B$34:$BI$44,MATCH(I$7,GRID!$A$34:$A$44,0),MATCH(1,($U$2=GRID!$B$31:$BI$31)*(КАЛЕНДАРЬ!$BO20=GRID!$B$33:$BI$33),0))*(1-GRID!$B$69),0))</f>
        <v>22400</v>
      </c>
      <c r="J656" s="47" cm="1">
        <f t="array" ref="J656">IF($I$2="Открытый тариф",
INDEX(GRID!$B$47:$BI$57,MATCH(I$7,GRID!$A$47:$A$57,0),MATCH(1,($U$2=GRID!$B$31:$BI$31)*(КАЛЕНДАРЬ!$BO20=GRID!$B$33:$BI$33), 0)),
ROUNDUP(INDEX(GRID!$B$47:$BI$57,MATCH(I$7,GRID!$A$47:$A$57,0),MATCH(1,($U$2=GRID!$B$31:$BI$31)*(КАЛЕНДАРЬ!$BO20=GRID!$B$33:$BI$33),0))*(1-GRID!$B$69),0))</f>
        <v>25000</v>
      </c>
      <c r="K656" s="47" cm="1">
        <f t="array" ref="K656">IF($I$2="Открытый тариф",
INDEX(GRID!$B$34:$BI$44,MATCH(K$7,GRID!$A$34:$A$44,0),MATCH(1,($U$2=GRID!$B$31:$BI$31)*(КАЛЕНДАРЬ!$BO20=GRID!$B$33:$BI$33), 0)),
ROUNDUP(INDEX(GRID!$B$34:$BI$44,MATCH(K$7,GRID!$A$34:$A$44,0),MATCH(1,($U$2=GRID!$B$31:$BI$31)*(КАЛЕНДАРЬ!$BO20=GRID!$B$33:$BI$33),0))*(1-GRID!$B$69),0))</f>
        <v>23400</v>
      </c>
      <c r="L656" s="47" cm="1">
        <f t="array" ref="L656">IF($I$2="Открытый тариф",
INDEX(GRID!$B$47:$BI$57,MATCH(K$7,GRID!$A$47:$A$57,0),MATCH(1,($U$2=GRID!$B$31:$BI$31)*(КАЛЕНДАРЬ!$BO20=GRID!$B$33:$BI$33), 0)),
ROUNDUP(INDEX(GRID!$B$47:$BI$57,MATCH(K$7,GRID!$A$47:$A$57,0),MATCH(1,($U$2=GRID!$B$31:$BI$31)*(КАЛЕНДАРЬ!$BO20=GRID!$B$33:$BI$33),0))*(1-GRID!$B$69),0))</f>
        <v>26000</v>
      </c>
      <c r="M656" s="47" cm="1">
        <f t="array" ref="M656">IF($I$2="Открытый тариф",
INDEX(GRID!$B$34:$BI$44,MATCH(M$7,GRID!$A$34:$A$44,0),MATCH(1,($U$2=GRID!$B$31:$BI$31)*(КАЛЕНДАРЬ!$BO20=GRID!$B$33:$BI$33), 0)),
ROUNDUP(INDEX(GRID!$B$34:$BI$44,MATCH(M$7,GRID!$A$34:$A$44,0),MATCH(1,($U$2=GRID!$B$31:$BI$31)*(КАЛЕНДАРЬ!$BO20=GRID!$B$33:$BI$33),0))*(1-GRID!$B$69),0))</f>
        <v>25100</v>
      </c>
      <c r="N656" s="47" cm="1">
        <f t="array" ref="N656">IF($I$2="Открытый тариф",
INDEX(GRID!$B$47:$BI$57,MATCH(M$7,GRID!$A$47:$A$57,0),MATCH(1,($U$2=GRID!$B$31:$BI$31)*(КАЛЕНДАРЬ!$BO20=GRID!$B$33:$BI$33), 0)),
ROUNDUP(INDEX(GRID!$B$47:$BI$57,MATCH(M$7,GRID!$A$47:$A$57,0),MATCH(1,($U$2=GRID!$B$31:$BI$31)*(КАЛЕНДАРЬ!$BO20=GRID!$B$33:$BI$33),0))*(1-GRID!$B$69),0))</f>
        <v>27700</v>
      </c>
      <c r="O656" s="47" cm="1">
        <f t="array" ref="O656">IF($I$2="Открытый тариф",
INDEX(GRID!$B$34:$BI$44,MATCH(O$7,GRID!$A$34:$A$44,0),MATCH(1,($U$2=GRID!$B$31:$BI$31)*(КАЛЕНДАРЬ!$BO20=GRID!$B$33:$BI$33), 0)),
ROUNDUP(INDEX(GRID!$B$34:$BI$44,MATCH(O$7,GRID!$A$34:$A$44,0),MATCH(1,($U$2=GRID!$B$31:$BI$31)*(КАЛЕНДАРЬ!$BO20=GRID!$B$33:$BI$33),0))*(1-GRID!$B$69),0))</f>
        <v>31600</v>
      </c>
      <c r="P656" s="47" cm="1">
        <f t="array" ref="P656">IF($I$2="Открытый тариф",
INDEX(GRID!$B$47:$BI$57,MATCH(O$7,GRID!$A$47:$A$57,0),MATCH(1,($U$2=GRID!$B$31:$BI$31)*(КАЛЕНДАРЬ!$BO20=GRID!$B$33:$BI$33), 0)),
ROUNDUP(INDEX(GRID!$B$47:$BI$57,MATCH(O$7,GRID!$A$47:$A$57,0),MATCH(1,($U$2=GRID!$B$31:$BI$31)*(КАЛЕНДАРЬ!$BO20=GRID!$B$33:$BI$33),0))*(1-GRID!$B$69),0))</f>
        <v>34200</v>
      </c>
      <c r="Q656" s="47" cm="1">
        <f t="array" ref="Q656">IF($I$2="Открытый тариф",
INDEX(GRID!$B$34:$BI$44,MATCH(Q$7,GRID!$A$34:$A$44,0),MATCH(1,($U$2=GRID!$B$31:$BI$31)*(КАЛЕНДАРЬ!$BO20=GRID!$B$33:$BI$33), 0)),
ROUNDUP(INDEX(GRID!$B$34:$BI$44,MATCH(Q$7,GRID!$A$34:$A$44,0),MATCH(1,($U$2=GRID!$B$31:$BI$31)*(КАЛЕНДАРЬ!$BO20=GRID!$B$33:$BI$33),0))*(1-GRID!$B$69),0))</f>
        <v>33500</v>
      </c>
      <c r="R656" s="47" cm="1">
        <f t="array" ref="R656">IF($I$2="Открытый тариф",
INDEX(GRID!$B$47:$BI$57,MATCH(Q$7,GRID!$A$47:$A$57,0),MATCH(1,($U$2=GRID!$B$31:$BI$31)*(КАЛЕНДАРЬ!$BO20=GRID!$B$33:$BI$33), 0)),
ROUNDUP(INDEX(GRID!$B$47:$BI$57,MATCH(Q$7,GRID!$A$47:$A$57,0),MATCH(1,($U$2=GRID!$B$31:$BI$31)*(КАЛЕНДАРЬ!$BO20=GRID!$B$33:$BI$33),0))*(1-GRID!$B$69),0))</f>
        <v>36100</v>
      </c>
      <c r="S656" s="47" cm="1">
        <f t="array" ref="S656">IF($I$2="Открытый тариф",
INDEX(GRID!$B$34:$BI$44,MATCH(S$7,GRID!$A$34:$A$44,0),MATCH(1,($U$2=GRID!$B$31:$BI$31)*(КАЛЕНДАРЬ!$BO20=GRID!$B$33:$BI$33), 0)),
ROUNDUP(INDEX(GRID!$B$34:$BI$44,MATCH(S$7,GRID!$A$34:$A$44,0),MATCH(1,($U$2=GRID!$B$31:$BI$31)*(КАЛЕНДАРЬ!$BO20=GRID!$B$33:$BI$33),0))*(1-GRID!$B$69),0))</f>
        <v>36800</v>
      </c>
      <c r="T656" s="47" cm="1">
        <f t="array" ref="T656">IF($I$2="Открытый тариф",
INDEX(GRID!$B$47:$BI$57,MATCH(S$7,GRID!$A$47:$A$57,0),MATCH(1,($U$2=GRID!$B$31:$BI$31)*(КАЛЕНДАРЬ!$BO20=GRID!$B$33:$BI$33), 0)),
ROUNDUP(INDEX(GRID!$B$47:$BI$57,MATCH(S$7,GRID!$A$47:$A$57,0),MATCH(1,($U$2=GRID!$B$31:$BI$31)*(КАЛЕНДАРЬ!$BO20=GRID!$B$33:$BI$33),0))*(1-GRID!$B$69),0))</f>
        <v>39400</v>
      </c>
      <c r="U656" s="47" cm="1">
        <f t="array" ref="U656">IF($I$2="Открытый тариф",
INDEX(GRID!$B$34:$BI$44,MATCH(U$7,GRID!$A$34:$A$44,0),MATCH(1,($U$2=GRID!$B$31:$BI$31)*(КАЛЕНДАРЬ!$BO20=GRID!$B$33:$BI$33), 0)),
ROUNDUP(INDEX(GRID!$B$34:$BI$44,MATCH(U$7,GRID!$A$34:$A$44,0),MATCH(1,($U$2=GRID!$B$31:$BI$31)*(КАЛЕНДАРЬ!$BO20=GRID!$B$33:$BI$33),0))*(1-GRID!$B$69),0))</f>
        <v>42400</v>
      </c>
      <c r="V656" s="47" cm="1">
        <f t="array" ref="V656">IF($I$2="Открытый тариф",
INDEX(GRID!$B$47:$BI$57,MATCH(U$7,GRID!$A$47:$A$57,0),MATCH(1,($U$2=GRID!$B$31:$BI$31)*(КАЛЕНДАРЬ!$BO20=GRID!$B$33:$BI$33), 0)),
ROUNDUP(INDEX(GRID!$B$47:$BI$57,MATCH(U$7,GRID!$A$47:$A$57,0),MATCH(1,($U$2=GRID!$B$31:$BI$31)*(КАЛЕНДАРЬ!$BO20=GRID!$B$33:$BI$33),0))*(1-GRID!$B$69),0))</f>
        <v>45000</v>
      </c>
      <c r="W656" s="47" cm="1">
        <f t="array" ref="W656">IF($I$2="Открытый тариф",
INDEX(GRID!$B$34:$BI$44,MATCH(W$7,GRID!$A$34:$A$44,0),MATCH(1,($U$2=GRID!$B$31:$BI$31)*(КАЛЕНДАРЬ!$BO20=GRID!$B$33:$BI$33), 0)),
ROUNDUP(INDEX(GRID!$B$34:$BI$44,MATCH(W$7,GRID!$A$34:$A$44,0),MATCH(1,($U$2=GRID!$B$31:$BI$31)*(КАЛЕНДАРЬ!$BO20=GRID!$B$33:$BI$33),0))*(1-GRID!$B$69),0))</f>
        <v>117000</v>
      </c>
      <c r="X656" s="47" cm="1">
        <f t="array" ref="X656">IF($I$2="Открытый тариф",
INDEX(GRID!$B$47:$BI$57,MATCH(W$7,GRID!$A$47:$A$57,0),MATCH(1,($U$2=GRID!$B$31:$BI$31)*(КАЛЕНДАРЬ!$BO20=GRID!$B$33:$BI$33), 0)),
ROUNDUP(INDEX(GRID!$B$47:$BI$57,MATCH(W$7,GRID!$A$47:$A$57,0),MATCH(1,($U$2=GRID!$B$31:$BI$31)*(КАЛЕНДАРЬ!$BO20=GRID!$B$33:$BI$33),0))*(1-GRID!$B$69),0))</f>
        <v>119600</v>
      </c>
    </row>
    <row r="657" spans="1:24" s="200" customFormat="1" x14ac:dyDescent="0.2">
      <c r="A657" s="117" t="s">
        <v>42</v>
      </c>
      <c r="B657" s="117">
        <v>18</v>
      </c>
      <c r="C657" s="47" cm="1">
        <f t="array" ref="C657">IF($I$2="Открытый тариф",
INDEX(GRID!$B$34:$BI$44,MATCH(C$7,GRID!$A$34:$A$44,0),MATCH(1,($U$2=GRID!$B$31:$BI$31)*(КАЛЕНДАРЬ!$BO21=GRID!$B$33:$BI$33), 0)),
ROUNDUP(INDEX(GRID!$B$34:$BI$44,MATCH(C$7,GRID!$A$34:$A$44,0),MATCH(1,($U$2=GRID!$B$31:$BI$31)*(КАЛЕНДАРЬ!$BO21=GRID!$B$33:$BI$33),0))*(1-GRID!$B$69),0))</f>
        <v>17400</v>
      </c>
      <c r="D657" s="47" cm="1">
        <f t="array" ref="D657">IF($I$2="Открытый тариф",
INDEX(GRID!$B$47:$BI$57,MATCH(C$7,GRID!$A$47:$A$57,0),MATCH(1,($U$2=GRID!$B$31:$BI$31)*(КАЛЕНДАРЬ!$BO21=GRID!$B$33:$BI$33), 0)),
ROUNDUP(INDEX(GRID!$B$47:$BI$57,MATCH(C$7,GRID!$A$47:$A$57,0),MATCH(1,($U$2=GRID!$B$31:$BI$31)*(КАЛЕНДАРЬ!$BO21=GRID!$B$33:$BI$33),0))*(1-GRID!$B$69),0))</f>
        <v>20000</v>
      </c>
      <c r="E657" s="47" cm="1">
        <f t="array" ref="E657">IF($I$2="Открытый тариф",
INDEX(GRID!$B$34:$BI$44,MATCH(E$7,GRID!$A$34:$A$44,0),MATCH(1,($U$2=GRID!$B$31:$BI$31)*(КАЛЕНДАРЬ!$BO21=GRID!$B$33:$BI$33), 0)),
ROUNDUP(INDEX(GRID!$B$34:$BI$44,MATCH(E$7,GRID!$A$34:$A$44,0),MATCH(1,($U$2=GRID!$B$31:$BI$31)*(КАЛЕНДАРЬ!$BO21=GRID!$B$33:$BI$33),0))*(1-GRID!$B$69),0))</f>
        <v>19100</v>
      </c>
      <c r="F657" s="47" cm="1">
        <f t="array" ref="F657">IF($I$2="Открытый тариф",
INDEX(GRID!$B$47:$BI$57,MATCH(E$7,GRID!$A$47:$A$57,0),MATCH(1,($U$2=GRID!$B$31:$BI$31)*(КАЛЕНДАРЬ!$BO21=GRID!$B$33:$BI$33), 0)),
ROUNDUP(INDEX(GRID!$B$47:$BI$57,MATCH(E$7,GRID!$A$47:$A$57,0),MATCH(1,($U$2=GRID!$B$31:$BI$31)*(КАЛЕНДАРЬ!$BO21=GRID!$B$33:$BI$33),0))*(1-GRID!$B$69),0))</f>
        <v>21700</v>
      </c>
      <c r="G657" s="47" cm="1">
        <f t="array" ref="G657">IF($I$2="Открытый тариф",
INDEX(GRID!$B$34:$BI$44,MATCH(G$7,GRID!$A$34:$A$44,0),MATCH(1,($U$2=GRID!$B$31:$BI$31)*(КАЛЕНДАРЬ!$BO21=GRID!$B$33:$BI$33), 0)),
ROUNDUP(INDEX(GRID!$B$34:$BI$44,MATCH(G$7,GRID!$A$34:$A$44,0),MATCH(1,($U$2=GRID!$B$31:$BI$31)*(КАЛЕНДАРЬ!$BO21=GRID!$B$33:$BI$33),0))*(1-GRID!$B$69),0))</f>
        <v>20000</v>
      </c>
      <c r="H657" s="47" cm="1">
        <f t="array" ref="H657">IF($I$2="Открытый тариф",
INDEX(GRID!$B$47:$BI$57,MATCH(G$7,GRID!$A$47:$A$57,0),MATCH(1,($U$2=GRID!$B$31:$BI$31)*(КАЛЕНДАРЬ!$BO21=GRID!$B$33:$BI$33), 0)),
ROUNDUP(INDEX(GRID!$B$47:$BI$57,MATCH(G$7,GRID!$A$47:$A$57,0),MATCH(1,($U$2=GRID!$B$31:$BI$31)*(КАЛЕНДАРЬ!$BO21=GRID!$B$33:$BI$33),0))*(1-GRID!$B$69),0))</f>
        <v>22600</v>
      </c>
      <c r="I657" s="47" cm="1">
        <f t="array" ref="I657">IF($I$2="Открытый тариф",
INDEX(GRID!$B$34:$BI$44,MATCH(I$7,GRID!$A$34:$A$44,0),MATCH(1,($U$2=GRID!$B$31:$BI$31)*(КАЛЕНДАРЬ!$BO21=GRID!$B$33:$BI$33), 0)),
ROUNDUP(INDEX(GRID!$B$34:$BI$44,MATCH(I$7,GRID!$A$34:$A$44,0),MATCH(1,($U$2=GRID!$B$31:$BI$31)*(КАЛЕНДАРЬ!$BO21=GRID!$B$33:$BI$33),0))*(1-GRID!$B$69),0))</f>
        <v>21700</v>
      </c>
      <c r="J657" s="47" cm="1">
        <f t="array" ref="J657">IF($I$2="Открытый тариф",
INDEX(GRID!$B$47:$BI$57,MATCH(I$7,GRID!$A$47:$A$57,0),MATCH(1,($U$2=GRID!$B$31:$BI$31)*(КАЛЕНДАРЬ!$BO21=GRID!$B$33:$BI$33), 0)),
ROUNDUP(INDEX(GRID!$B$47:$BI$57,MATCH(I$7,GRID!$A$47:$A$57,0),MATCH(1,($U$2=GRID!$B$31:$BI$31)*(КАЛЕНДАРЬ!$BO21=GRID!$B$33:$BI$33),0))*(1-GRID!$B$69),0))</f>
        <v>24300</v>
      </c>
      <c r="K657" s="47" cm="1">
        <f t="array" ref="K657">IF($I$2="Открытый тариф",
INDEX(GRID!$B$34:$BI$44,MATCH(K$7,GRID!$A$34:$A$44,0),MATCH(1,($U$2=GRID!$B$31:$BI$31)*(КАЛЕНДАРЬ!$BO21=GRID!$B$33:$BI$33), 0)),
ROUNDUP(INDEX(GRID!$B$34:$BI$44,MATCH(K$7,GRID!$A$34:$A$44,0),MATCH(1,($U$2=GRID!$B$31:$BI$31)*(КАЛЕНДАРЬ!$BO21=GRID!$B$33:$BI$33),0))*(1-GRID!$B$69),0))</f>
        <v>22600</v>
      </c>
      <c r="L657" s="47" cm="1">
        <f t="array" ref="L657">IF($I$2="Открытый тариф",
INDEX(GRID!$B$47:$BI$57,MATCH(K$7,GRID!$A$47:$A$57,0),MATCH(1,($U$2=GRID!$B$31:$BI$31)*(КАЛЕНДАРЬ!$BO21=GRID!$B$33:$BI$33), 0)),
ROUNDUP(INDEX(GRID!$B$47:$BI$57,MATCH(K$7,GRID!$A$47:$A$57,0),MATCH(1,($U$2=GRID!$B$31:$BI$31)*(КАЛЕНДАРЬ!$BO21=GRID!$B$33:$BI$33),0))*(1-GRID!$B$69),0))</f>
        <v>25200</v>
      </c>
      <c r="M657" s="47" cm="1">
        <f t="array" ref="M657">IF($I$2="Открытый тариф",
INDEX(GRID!$B$34:$BI$44,MATCH(M$7,GRID!$A$34:$A$44,0),MATCH(1,($U$2=GRID!$B$31:$BI$31)*(КАЛЕНДАРЬ!$BO21=GRID!$B$33:$BI$33), 0)),
ROUNDUP(INDEX(GRID!$B$34:$BI$44,MATCH(M$7,GRID!$A$34:$A$44,0),MATCH(1,($U$2=GRID!$B$31:$BI$31)*(КАЛЕНДАРЬ!$BO21=GRID!$B$33:$BI$33),0))*(1-GRID!$B$69),0))</f>
        <v>24300</v>
      </c>
      <c r="N657" s="47" cm="1">
        <f t="array" ref="N657">IF($I$2="Открытый тариф",
INDEX(GRID!$B$47:$BI$57,MATCH(M$7,GRID!$A$47:$A$57,0),MATCH(1,($U$2=GRID!$B$31:$BI$31)*(КАЛЕНДАРЬ!$BO21=GRID!$B$33:$BI$33), 0)),
ROUNDUP(INDEX(GRID!$B$47:$BI$57,MATCH(M$7,GRID!$A$47:$A$57,0),MATCH(1,($U$2=GRID!$B$31:$BI$31)*(КАЛЕНДАРЬ!$BO21=GRID!$B$33:$BI$33),0))*(1-GRID!$B$69),0))</f>
        <v>26900</v>
      </c>
      <c r="O657" s="47" cm="1">
        <f t="array" ref="O657">IF($I$2="Открытый тариф",
INDEX(GRID!$B$34:$BI$44,MATCH(O$7,GRID!$A$34:$A$44,0),MATCH(1,($U$2=GRID!$B$31:$BI$31)*(КАЛЕНДАРЬ!$BO21=GRID!$B$33:$BI$33), 0)),
ROUNDUP(INDEX(GRID!$B$34:$BI$44,MATCH(O$7,GRID!$A$34:$A$44,0),MATCH(1,($U$2=GRID!$B$31:$BI$31)*(КАЛЕНДАРЬ!$BO21=GRID!$B$33:$BI$33),0))*(1-GRID!$B$69),0))</f>
        <v>30600</v>
      </c>
      <c r="P657" s="47" cm="1">
        <f t="array" ref="P657">IF($I$2="Открытый тариф",
INDEX(GRID!$B$47:$BI$57,MATCH(O$7,GRID!$A$47:$A$57,0),MATCH(1,($U$2=GRID!$B$31:$BI$31)*(КАЛЕНДАРЬ!$BO21=GRID!$B$33:$BI$33), 0)),
ROUNDUP(INDEX(GRID!$B$47:$BI$57,MATCH(O$7,GRID!$A$47:$A$57,0),MATCH(1,($U$2=GRID!$B$31:$BI$31)*(КАЛЕНДАРЬ!$BO21=GRID!$B$33:$BI$33),0))*(1-GRID!$B$69),0))</f>
        <v>33200</v>
      </c>
      <c r="Q657" s="47" cm="1">
        <f t="array" ref="Q657">IF($I$2="Открытый тариф",
INDEX(GRID!$B$34:$BI$44,MATCH(Q$7,GRID!$A$34:$A$44,0),MATCH(1,($U$2=GRID!$B$31:$BI$31)*(КАЛЕНДАРЬ!$BO21=GRID!$B$33:$BI$33), 0)),
ROUNDUP(INDEX(GRID!$B$34:$BI$44,MATCH(Q$7,GRID!$A$34:$A$44,0),MATCH(1,($U$2=GRID!$B$31:$BI$31)*(КАЛЕНДАРЬ!$BO21=GRID!$B$33:$BI$33),0))*(1-GRID!$B$69),0))</f>
        <v>32400</v>
      </c>
      <c r="R657" s="47" cm="1">
        <f t="array" ref="R657">IF($I$2="Открытый тариф",
INDEX(GRID!$B$47:$BI$57,MATCH(Q$7,GRID!$A$47:$A$57,0),MATCH(1,($U$2=GRID!$B$31:$BI$31)*(КАЛЕНДАРЬ!$BO21=GRID!$B$33:$BI$33), 0)),
ROUNDUP(INDEX(GRID!$B$47:$BI$57,MATCH(Q$7,GRID!$A$47:$A$57,0),MATCH(1,($U$2=GRID!$B$31:$BI$31)*(КАЛЕНДАРЬ!$BO21=GRID!$B$33:$BI$33),0))*(1-GRID!$B$69),0))</f>
        <v>35000</v>
      </c>
      <c r="S657" s="47" cm="1">
        <f t="array" ref="S657">IF($I$2="Открытый тариф",
INDEX(GRID!$B$34:$BI$44,MATCH(S$7,GRID!$A$34:$A$44,0),MATCH(1,($U$2=GRID!$B$31:$BI$31)*(КАЛЕНДАРЬ!$BO21=GRID!$B$33:$BI$33), 0)),
ROUNDUP(INDEX(GRID!$B$34:$BI$44,MATCH(S$7,GRID!$A$34:$A$44,0),MATCH(1,($U$2=GRID!$B$31:$BI$31)*(КАЛЕНДАРЬ!$BO21=GRID!$B$33:$BI$33),0))*(1-GRID!$B$69),0))</f>
        <v>35600</v>
      </c>
      <c r="T657" s="47" cm="1">
        <f t="array" ref="T657">IF($I$2="Открытый тариф",
INDEX(GRID!$B$47:$BI$57,MATCH(S$7,GRID!$A$47:$A$57,0),MATCH(1,($U$2=GRID!$B$31:$BI$31)*(КАЛЕНДАРЬ!$BO21=GRID!$B$33:$BI$33), 0)),
ROUNDUP(INDEX(GRID!$B$47:$BI$57,MATCH(S$7,GRID!$A$47:$A$57,0),MATCH(1,($U$2=GRID!$B$31:$BI$31)*(КАЛЕНДАРЬ!$BO21=GRID!$B$33:$BI$33),0))*(1-GRID!$B$69),0))</f>
        <v>38200</v>
      </c>
      <c r="U657" s="47" cm="1">
        <f t="array" ref="U657">IF($I$2="Открытый тариф",
INDEX(GRID!$B$34:$BI$44,MATCH(U$7,GRID!$A$34:$A$44,0),MATCH(1,($U$2=GRID!$B$31:$BI$31)*(КАЛЕНДАРЬ!$BO21=GRID!$B$33:$BI$33), 0)),
ROUNDUP(INDEX(GRID!$B$34:$BI$44,MATCH(U$7,GRID!$A$34:$A$44,0),MATCH(1,($U$2=GRID!$B$31:$BI$31)*(КАЛЕНДАРЬ!$BO21=GRID!$B$33:$BI$33),0))*(1-GRID!$B$69),0))</f>
        <v>41000</v>
      </c>
      <c r="V657" s="47" cm="1">
        <f t="array" ref="V657">IF($I$2="Открытый тариф",
INDEX(GRID!$B$47:$BI$57,MATCH(U$7,GRID!$A$47:$A$57,0),MATCH(1,($U$2=GRID!$B$31:$BI$31)*(КАЛЕНДАРЬ!$BO21=GRID!$B$33:$BI$33), 0)),
ROUNDUP(INDEX(GRID!$B$47:$BI$57,MATCH(U$7,GRID!$A$47:$A$57,0),MATCH(1,($U$2=GRID!$B$31:$BI$31)*(КАЛЕНДАРЬ!$BO21=GRID!$B$33:$BI$33),0))*(1-GRID!$B$69),0))</f>
        <v>43600</v>
      </c>
      <c r="W657" s="47" cm="1">
        <f t="array" ref="W657">IF($I$2="Открытый тариф",
INDEX(GRID!$B$34:$BI$44,MATCH(W$7,GRID!$A$34:$A$44,0),MATCH(1,($U$2=GRID!$B$31:$BI$31)*(КАЛЕНДАРЬ!$BO21=GRID!$B$33:$BI$33), 0)),
ROUNDUP(INDEX(GRID!$B$34:$BI$44,MATCH(W$7,GRID!$A$34:$A$44,0),MATCH(1,($U$2=GRID!$B$31:$BI$31)*(КАЛЕНДАРЬ!$BO21=GRID!$B$33:$BI$33),0))*(1-GRID!$B$69),0))</f>
        <v>111200</v>
      </c>
      <c r="X657" s="47" cm="1">
        <f t="array" ref="X657">IF($I$2="Открытый тариф",
INDEX(GRID!$B$47:$BI$57,MATCH(W$7,GRID!$A$47:$A$57,0),MATCH(1,($U$2=GRID!$B$31:$BI$31)*(КАЛЕНДАРЬ!$BO21=GRID!$B$33:$BI$33), 0)),
ROUNDUP(INDEX(GRID!$B$47:$BI$57,MATCH(W$7,GRID!$A$47:$A$57,0),MATCH(1,($U$2=GRID!$B$31:$BI$31)*(КАЛЕНДАРЬ!$BO21=GRID!$B$33:$BI$33),0))*(1-GRID!$B$69),0))</f>
        <v>113800</v>
      </c>
    </row>
    <row r="658" spans="1:24" s="200" customFormat="1" x14ac:dyDescent="0.2">
      <c r="A658" s="117" t="s">
        <v>43</v>
      </c>
      <c r="B658" s="117">
        <v>19</v>
      </c>
      <c r="C658" s="47" cm="1">
        <f t="array" ref="C658">IF($I$2="Открытый тариф",
INDEX(GRID!$B$34:$BI$44,MATCH(C$7,GRID!$A$34:$A$44,0),MATCH(1,($U$2=GRID!$B$31:$BI$31)*(КАЛЕНДАРЬ!$BO22=GRID!$B$33:$BI$33), 0)),
ROUNDUP(INDEX(GRID!$B$34:$BI$44,MATCH(C$7,GRID!$A$34:$A$44,0),MATCH(1,($U$2=GRID!$B$31:$BI$31)*(КАЛЕНДАРЬ!$BO22=GRID!$B$33:$BI$33),0))*(1-GRID!$B$69),0))</f>
        <v>20400</v>
      </c>
      <c r="D658" s="47" cm="1">
        <f t="array" ref="D658">IF($I$2="Открытый тариф",
INDEX(GRID!$B$47:$BI$57,MATCH(C$7,GRID!$A$47:$A$57,0),MATCH(1,($U$2=GRID!$B$31:$BI$31)*(КАЛЕНДАРЬ!$BO22=GRID!$B$33:$BI$33), 0)),
ROUNDUP(INDEX(GRID!$B$47:$BI$57,MATCH(C$7,GRID!$A$47:$A$57,0),MATCH(1,($U$2=GRID!$B$31:$BI$31)*(КАЛЕНДАРЬ!$BO22=GRID!$B$33:$BI$33),0))*(1-GRID!$B$69),0))</f>
        <v>23000</v>
      </c>
      <c r="E658" s="47" cm="1">
        <f t="array" ref="E658">IF($I$2="Открытый тариф",
INDEX(GRID!$B$34:$BI$44,MATCH(E$7,GRID!$A$34:$A$44,0),MATCH(1,($U$2=GRID!$B$31:$BI$31)*(КАЛЕНДАРЬ!$BO22=GRID!$B$33:$BI$33), 0)),
ROUNDUP(INDEX(GRID!$B$34:$BI$44,MATCH(E$7,GRID!$A$34:$A$44,0),MATCH(1,($U$2=GRID!$B$31:$BI$31)*(КАЛЕНДАРЬ!$BO22=GRID!$B$33:$BI$33),0))*(1-GRID!$B$69),0))</f>
        <v>22200</v>
      </c>
      <c r="F658" s="47" cm="1">
        <f t="array" ref="F658">IF($I$2="Открытый тариф",
INDEX(GRID!$B$47:$BI$57,MATCH(E$7,GRID!$A$47:$A$57,0),MATCH(1,($U$2=GRID!$B$31:$BI$31)*(КАЛЕНДАРЬ!$BO22=GRID!$B$33:$BI$33), 0)),
ROUNDUP(INDEX(GRID!$B$47:$BI$57,MATCH(E$7,GRID!$A$47:$A$57,0),MATCH(1,($U$2=GRID!$B$31:$BI$31)*(КАЛЕНДАРЬ!$BO22=GRID!$B$33:$BI$33),0))*(1-GRID!$B$69),0))</f>
        <v>24800</v>
      </c>
      <c r="G658" s="47" cm="1">
        <f t="array" ref="G658">IF($I$2="Открытый тариф",
INDEX(GRID!$B$34:$BI$44,MATCH(G$7,GRID!$A$34:$A$44,0),MATCH(1,($U$2=GRID!$B$31:$BI$31)*(КАЛЕНДАРЬ!$BO22=GRID!$B$33:$BI$33), 0)),
ROUNDUP(INDEX(GRID!$B$34:$BI$44,MATCH(G$7,GRID!$A$34:$A$44,0),MATCH(1,($U$2=GRID!$B$31:$BI$31)*(КАЛЕНДАРЬ!$BO22=GRID!$B$33:$BI$33),0))*(1-GRID!$B$69),0))</f>
        <v>23200</v>
      </c>
      <c r="H658" s="47" cm="1">
        <f t="array" ref="H658">IF($I$2="Открытый тариф",
INDEX(GRID!$B$47:$BI$57,MATCH(G$7,GRID!$A$47:$A$57,0),MATCH(1,($U$2=GRID!$B$31:$BI$31)*(КАЛЕНДАРЬ!$BO22=GRID!$B$33:$BI$33), 0)),
ROUNDUP(INDEX(GRID!$B$47:$BI$57,MATCH(G$7,GRID!$A$47:$A$57,0),MATCH(1,($U$2=GRID!$B$31:$BI$31)*(КАЛЕНДАРЬ!$BO22=GRID!$B$33:$BI$33),0))*(1-GRID!$B$69),0))</f>
        <v>25800</v>
      </c>
      <c r="I658" s="47" cm="1">
        <f t="array" ref="I658">IF($I$2="Открытый тариф",
INDEX(GRID!$B$34:$BI$44,MATCH(I$7,GRID!$A$34:$A$44,0),MATCH(1,($U$2=GRID!$B$31:$BI$31)*(КАЛЕНДАРЬ!$BO22=GRID!$B$33:$BI$33), 0)),
ROUNDUP(INDEX(GRID!$B$34:$BI$44,MATCH(I$7,GRID!$A$34:$A$44,0),MATCH(1,($U$2=GRID!$B$31:$BI$31)*(КАЛЕНДАРЬ!$BO22=GRID!$B$33:$BI$33),0))*(1-GRID!$B$69),0))</f>
        <v>25000</v>
      </c>
      <c r="J658" s="47" cm="1">
        <f t="array" ref="J658">IF($I$2="Открытый тариф",
INDEX(GRID!$B$47:$BI$57,MATCH(I$7,GRID!$A$47:$A$57,0),MATCH(1,($U$2=GRID!$B$31:$BI$31)*(КАЛЕНДАРЬ!$BO22=GRID!$B$33:$BI$33), 0)),
ROUNDUP(INDEX(GRID!$B$47:$BI$57,MATCH(I$7,GRID!$A$47:$A$57,0),MATCH(1,($U$2=GRID!$B$31:$BI$31)*(КАЛЕНДАРЬ!$BO22=GRID!$B$33:$BI$33),0))*(1-GRID!$B$69),0))</f>
        <v>27600</v>
      </c>
      <c r="K658" s="47" cm="1">
        <f t="array" ref="K658">IF($I$2="Открытый тариф",
INDEX(GRID!$B$34:$BI$44,MATCH(K$7,GRID!$A$34:$A$44,0),MATCH(1,($U$2=GRID!$B$31:$BI$31)*(КАЛЕНДАРЬ!$BO22=GRID!$B$33:$BI$33), 0)),
ROUNDUP(INDEX(GRID!$B$34:$BI$44,MATCH(K$7,GRID!$A$34:$A$44,0),MATCH(1,($U$2=GRID!$B$31:$BI$31)*(КАЛЕНДАРЬ!$BO22=GRID!$B$33:$BI$33),0))*(1-GRID!$B$69),0))</f>
        <v>26000</v>
      </c>
      <c r="L658" s="47" cm="1">
        <f t="array" ref="L658">IF($I$2="Открытый тариф",
INDEX(GRID!$B$47:$BI$57,MATCH(K$7,GRID!$A$47:$A$57,0),MATCH(1,($U$2=GRID!$B$31:$BI$31)*(КАЛЕНДАРЬ!$BO22=GRID!$B$33:$BI$33), 0)),
ROUNDUP(INDEX(GRID!$B$47:$BI$57,MATCH(K$7,GRID!$A$47:$A$57,0),MATCH(1,($U$2=GRID!$B$31:$BI$31)*(КАЛЕНДАРЬ!$BO22=GRID!$B$33:$BI$33),0))*(1-GRID!$B$69),0))</f>
        <v>28600</v>
      </c>
      <c r="M658" s="47" cm="1">
        <f t="array" ref="M658">IF($I$2="Открытый тариф",
INDEX(GRID!$B$34:$BI$44,MATCH(M$7,GRID!$A$34:$A$44,0),MATCH(1,($U$2=GRID!$B$31:$BI$31)*(КАЛЕНДАРЬ!$BO22=GRID!$B$33:$BI$33), 0)),
ROUNDUP(INDEX(GRID!$B$34:$BI$44,MATCH(M$7,GRID!$A$34:$A$44,0),MATCH(1,($U$2=GRID!$B$31:$BI$31)*(КАЛЕНДАРЬ!$BO22=GRID!$B$33:$BI$33),0))*(1-GRID!$B$69),0))</f>
        <v>27800</v>
      </c>
      <c r="N658" s="47" cm="1">
        <f t="array" ref="N658">IF($I$2="Открытый тариф",
INDEX(GRID!$B$47:$BI$57,MATCH(M$7,GRID!$A$47:$A$57,0),MATCH(1,($U$2=GRID!$B$31:$BI$31)*(КАЛЕНДАРЬ!$BO22=GRID!$B$33:$BI$33), 0)),
ROUNDUP(INDEX(GRID!$B$47:$BI$57,MATCH(M$7,GRID!$A$47:$A$57,0),MATCH(1,($U$2=GRID!$B$31:$BI$31)*(КАЛЕНДАРЬ!$BO22=GRID!$B$33:$BI$33),0))*(1-GRID!$B$69),0))</f>
        <v>30400</v>
      </c>
      <c r="O658" s="47" cm="1">
        <f t="array" ref="O658">IF($I$2="Открытый тариф",
INDEX(GRID!$B$34:$BI$44,MATCH(O$7,GRID!$A$34:$A$44,0),MATCH(1,($U$2=GRID!$B$31:$BI$31)*(КАЛЕНДАРЬ!$BO22=GRID!$B$33:$BI$33), 0)),
ROUNDUP(INDEX(GRID!$B$34:$BI$44,MATCH(O$7,GRID!$A$34:$A$44,0),MATCH(1,($U$2=GRID!$B$31:$BI$31)*(КАЛЕНДАРЬ!$BO22=GRID!$B$33:$BI$33),0))*(1-GRID!$B$69),0))</f>
        <v>34700</v>
      </c>
      <c r="P658" s="47" cm="1">
        <f t="array" ref="P658">IF($I$2="Открытый тариф",
INDEX(GRID!$B$47:$BI$57,MATCH(O$7,GRID!$A$47:$A$57,0),MATCH(1,($U$2=GRID!$B$31:$BI$31)*(КАЛЕНДАРЬ!$BO22=GRID!$B$33:$BI$33), 0)),
ROUNDUP(INDEX(GRID!$B$47:$BI$57,MATCH(O$7,GRID!$A$47:$A$57,0),MATCH(1,($U$2=GRID!$B$31:$BI$31)*(КАЛЕНДАРЬ!$BO22=GRID!$B$33:$BI$33),0))*(1-GRID!$B$69),0))</f>
        <v>37300</v>
      </c>
      <c r="Q658" s="47" cm="1">
        <f t="array" ref="Q658">IF($I$2="Открытый тариф",
INDEX(GRID!$B$34:$BI$44,MATCH(Q$7,GRID!$A$34:$A$44,0),MATCH(1,($U$2=GRID!$B$31:$BI$31)*(КАЛЕНДАРЬ!$BO22=GRID!$B$33:$BI$33), 0)),
ROUNDUP(INDEX(GRID!$B$34:$BI$44,MATCH(Q$7,GRID!$A$34:$A$44,0),MATCH(1,($U$2=GRID!$B$31:$BI$31)*(КАЛЕНДАРЬ!$BO22=GRID!$B$33:$BI$33),0))*(1-GRID!$B$69),0))</f>
        <v>36700</v>
      </c>
      <c r="R658" s="47" cm="1">
        <f t="array" ref="R658">IF($I$2="Открытый тариф",
INDEX(GRID!$B$47:$BI$57,MATCH(Q$7,GRID!$A$47:$A$57,0),MATCH(1,($U$2=GRID!$B$31:$BI$31)*(КАЛЕНДАРЬ!$BO22=GRID!$B$33:$BI$33), 0)),
ROUNDUP(INDEX(GRID!$B$47:$BI$57,MATCH(Q$7,GRID!$A$47:$A$57,0),MATCH(1,($U$2=GRID!$B$31:$BI$31)*(КАЛЕНДАРЬ!$BO22=GRID!$B$33:$BI$33),0))*(1-GRID!$B$69),0))</f>
        <v>39300</v>
      </c>
      <c r="S658" s="47" cm="1">
        <f t="array" ref="S658">IF($I$2="Открытый тариф",
INDEX(GRID!$B$34:$BI$44,MATCH(S$7,GRID!$A$34:$A$44,0),MATCH(1,($U$2=GRID!$B$31:$BI$31)*(КАЛЕНДАРЬ!$BO22=GRID!$B$33:$BI$33), 0)),
ROUNDUP(INDEX(GRID!$B$34:$BI$44,MATCH(S$7,GRID!$A$34:$A$44,0),MATCH(1,($U$2=GRID!$B$31:$BI$31)*(КАЛЕНДАРЬ!$BO22=GRID!$B$33:$BI$33),0))*(1-GRID!$B$69),0))</f>
        <v>40200</v>
      </c>
      <c r="T658" s="47" cm="1">
        <f t="array" ref="T658">IF($I$2="Открытый тариф",
INDEX(GRID!$B$47:$BI$57,MATCH(S$7,GRID!$A$47:$A$57,0),MATCH(1,($U$2=GRID!$B$31:$BI$31)*(КАЛЕНДАРЬ!$BO22=GRID!$B$33:$BI$33), 0)),
ROUNDUP(INDEX(GRID!$B$47:$BI$57,MATCH(S$7,GRID!$A$47:$A$57,0),MATCH(1,($U$2=GRID!$B$31:$BI$31)*(КАЛЕНДАРЬ!$BO22=GRID!$B$33:$BI$33),0))*(1-GRID!$B$69),0))</f>
        <v>42800</v>
      </c>
      <c r="U658" s="47" cm="1">
        <f t="array" ref="U658">IF($I$2="Открытый тариф",
INDEX(GRID!$B$34:$BI$44,MATCH(U$7,GRID!$A$34:$A$44,0),MATCH(1,($U$2=GRID!$B$31:$BI$31)*(КАЛЕНДАРЬ!$BO22=GRID!$B$33:$BI$33), 0)),
ROUNDUP(INDEX(GRID!$B$34:$BI$44,MATCH(U$7,GRID!$A$34:$A$44,0),MATCH(1,($U$2=GRID!$B$31:$BI$31)*(КАЛЕНДАРЬ!$BO22=GRID!$B$33:$BI$33),0))*(1-GRID!$B$69),0))</f>
        <v>46100</v>
      </c>
      <c r="V658" s="47" cm="1">
        <f t="array" ref="V658">IF($I$2="Открытый тариф",
INDEX(GRID!$B$47:$BI$57,MATCH(U$7,GRID!$A$47:$A$57,0),MATCH(1,($U$2=GRID!$B$31:$BI$31)*(КАЛЕНДАРЬ!$BO22=GRID!$B$33:$BI$33), 0)),
ROUNDUP(INDEX(GRID!$B$47:$BI$57,MATCH(U$7,GRID!$A$47:$A$57,0),MATCH(1,($U$2=GRID!$B$31:$BI$31)*(КАЛЕНДАРЬ!$BO22=GRID!$B$33:$BI$33),0))*(1-GRID!$B$69),0))</f>
        <v>48700</v>
      </c>
      <c r="W658" s="47" cm="1">
        <f t="array" ref="W658">IF($I$2="Открытый тариф",
INDEX(GRID!$B$34:$BI$44,MATCH(W$7,GRID!$A$34:$A$44,0),MATCH(1,($U$2=GRID!$B$31:$BI$31)*(КАЛЕНДАРЬ!$BO22=GRID!$B$33:$BI$33), 0)),
ROUNDUP(INDEX(GRID!$B$34:$BI$44,MATCH(W$7,GRID!$A$34:$A$44,0),MATCH(1,($U$2=GRID!$B$31:$BI$31)*(КАЛЕНДАРЬ!$BO22=GRID!$B$33:$BI$33),0))*(1-GRID!$B$69),0))</f>
        <v>134300</v>
      </c>
      <c r="X658" s="47" cm="1">
        <f t="array" ref="X658">IF($I$2="Открытый тариф",
INDEX(GRID!$B$47:$BI$57,MATCH(W$7,GRID!$A$47:$A$57,0),MATCH(1,($U$2=GRID!$B$31:$BI$31)*(КАЛЕНДАРЬ!$BO22=GRID!$B$33:$BI$33), 0)),
ROUNDUP(INDEX(GRID!$B$47:$BI$57,MATCH(W$7,GRID!$A$47:$A$57,0),MATCH(1,($U$2=GRID!$B$31:$BI$31)*(КАЛЕНДАРЬ!$BO22=GRID!$B$33:$BI$33),0))*(1-GRID!$B$69),0))</f>
        <v>136900</v>
      </c>
    </row>
    <row r="659" spans="1:24" s="200" customFormat="1" x14ac:dyDescent="0.2">
      <c r="A659" s="117" t="s">
        <v>44</v>
      </c>
      <c r="B659" s="117">
        <v>20</v>
      </c>
      <c r="C659" s="47" cm="1">
        <f t="array" ref="C659">IF($I$2="Открытый тариф",
INDEX(GRID!$B$34:$BI$44,MATCH(C$7,GRID!$A$34:$A$44,0),MATCH(1,($U$2=GRID!$B$31:$BI$31)*(КАЛЕНДАРЬ!$BO23=GRID!$B$33:$BI$33), 0)),
ROUNDUP(INDEX(GRID!$B$34:$BI$44,MATCH(C$7,GRID!$A$34:$A$44,0),MATCH(1,($U$2=GRID!$B$31:$BI$31)*(КАЛЕНДАРЬ!$BO23=GRID!$B$33:$BI$33),0))*(1-GRID!$B$69),0))</f>
        <v>20400</v>
      </c>
      <c r="D659" s="47" cm="1">
        <f t="array" ref="D659">IF($I$2="Открытый тариф",
INDEX(GRID!$B$47:$BI$57,MATCH(C$7,GRID!$A$47:$A$57,0),MATCH(1,($U$2=GRID!$B$31:$BI$31)*(КАЛЕНДАРЬ!$BO23=GRID!$B$33:$BI$33), 0)),
ROUNDUP(INDEX(GRID!$B$47:$BI$57,MATCH(C$7,GRID!$A$47:$A$57,0),MATCH(1,($U$2=GRID!$B$31:$BI$31)*(КАЛЕНДАРЬ!$BO23=GRID!$B$33:$BI$33),0))*(1-GRID!$B$69),0))</f>
        <v>23000</v>
      </c>
      <c r="E659" s="47" cm="1">
        <f t="array" ref="E659">IF($I$2="Открытый тариф",
INDEX(GRID!$B$34:$BI$44,MATCH(E$7,GRID!$A$34:$A$44,0),MATCH(1,($U$2=GRID!$B$31:$BI$31)*(КАЛЕНДАРЬ!$BO23=GRID!$B$33:$BI$33), 0)),
ROUNDUP(INDEX(GRID!$B$34:$BI$44,MATCH(E$7,GRID!$A$34:$A$44,0),MATCH(1,($U$2=GRID!$B$31:$BI$31)*(КАЛЕНДАРЬ!$BO23=GRID!$B$33:$BI$33),0))*(1-GRID!$B$69),0))</f>
        <v>22200</v>
      </c>
      <c r="F659" s="47" cm="1">
        <f t="array" ref="F659">IF($I$2="Открытый тариф",
INDEX(GRID!$B$47:$BI$57,MATCH(E$7,GRID!$A$47:$A$57,0),MATCH(1,($U$2=GRID!$B$31:$BI$31)*(КАЛЕНДАРЬ!$BO23=GRID!$B$33:$BI$33), 0)),
ROUNDUP(INDEX(GRID!$B$47:$BI$57,MATCH(E$7,GRID!$A$47:$A$57,0),MATCH(1,($U$2=GRID!$B$31:$BI$31)*(КАЛЕНДАРЬ!$BO23=GRID!$B$33:$BI$33),0))*(1-GRID!$B$69),0))</f>
        <v>24800</v>
      </c>
      <c r="G659" s="47" cm="1">
        <f t="array" ref="G659">IF($I$2="Открытый тариф",
INDEX(GRID!$B$34:$BI$44,MATCH(G$7,GRID!$A$34:$A$44,0),MATCH(1,($U$2=GRID!$B$31:$BI$31)*(КАЛЕНДАРЬ!$BO23=GRID!$B$33:$BI$33), 0)),
ROUNDUP(INDEX(GRID!$B$34:$BI$44,MATCH(G$7,GRID!$A$34:$A$44,0),MATCH(1,($U$2=GRID!$B$31:$BI$31)*(КАЛЕНДАРЬ!$BO23=GRID!$B$33:$BI$33),0))*(1-GRID!$B$69),0))</f>
        <v>23200</v>
      </c>
      <c r="H659" s="47" cm="1">
        <f t="array" ref="H659">IF($I$2="Открытый тариф",
INDEX(GRID!$B$47:$BI$57,MATCH(G$7,GRID!$A$47:$A$57,0),MATCH(1,($U$2=GRID!$B$31:$BI$31)*(КАЛЕНДАРЬ!$BO23=GRID!$B$33:$BI$33), 0)),
ROUNDUP(INDEX(GRID!$B$47:$BI$57,MATCH(G$7,GRID!$A$47:$A$57,0),MATCH(1,($U$2=GRID!$B$31:$BI$31)*(КАЛЕНДАРЬ!$BO23=GRID!$B$33:$BI$33),0))*(1-GRID!$B$69),0))</f>
        <v>25800</v>
      </c>
      <c r="I659" s="47" cm="1">
        <f t="array" ref="I659">IF($I$2="Открытый тариф",
INDEX(GRID!$B$34:$BI$44,MATCH(I$7,GRID!$A$34:$A$44,0),MATCH(1,($U$2=GRID!$B$31:$BI$31)*(КАЛЕНДАРЬ!$BO23=GRID!$B$33:$BI$33), 0)),
ROUNDUP(INDEX(GRID!$B$34:$BI$44,MATCH(I$7,GRID!$A$34:$A$44,0),MATCH(1,($U$2=GRID!$B$31:$BI$31)*(КАЛЕНДАРЬ!$BO23=GRID!$B$33:$BI$33),0))*(1-GRID!$B$69),0))</f>
        <v>25000</v>
      </c>
      <c r="J659" s="47" cm="1">
        <f t="array" ref="J659">IF($I$2="Открытый тариф",
INDEX(GRID!$B$47:$BI$57,MATCH(I$7,GRID!$A$47:$A$57,0),MATCH(1,($U$2=GRID!$B$31:$BI$31)*(КАЛЕНДАРЬ!$BO23=GRID!$B$33:$BI$33), 0)),
ROUNDUP(INDEX(GRID!$B$47:$BI$57,MATCH(I$7,GRID!$A$47:$A$57,0),MATCH(1,($U$2=GRID!$B$31:$BI$31)*(КАЛЕНДАРЬ!$BO23=GRID!$B$33:$BI$33),0))*(1-GRID!$B$69),0))</f>
        <v>27600</v>
      </c>
      <c r="K659" s="47" cm="1">
        <f t="array" ref="K659">IF($I$2="Открытый тариф",
INDEX(GRID!$B$34:$BI$44,MATCH(K$7,GRID!$A$34:$A$44,0),MATCH(1,($U$2=GRID!$B$31:$BI$31)*(КАЛЕНДАРЬ!$BO23=GRID!$B$33:$BI$33), 0)),
ROUNDUP(INDEX(GRID!$B$34:$BI$44,MATCH(K$7,GRID!$A$34:$A$44,0),MATCH(1,($U$2=GRID!$B$31:$BI$31)*(КАЛЕНДАРЬ!$BO23=GRID!$B$33:$BI$33),0))*(1-GRID!$B$69),0))</f>
        <v>26000</v>
      </c>
      <c r="L659" s="47" cm="1">
        <f t="array" ref="L659">IF($I$2="Открытый тариф",
INDEX(GRID!$B$47:$BI$57,MATCH(K$7,GRID!$A$47:$A$57,0),MATCH(1,($U$2=GRID!$B$31:$BI$31)*(КАЛЕНДАРЬ!$BO23=GRID!$B$33:$BI$33), 0)),
ROUNDUP(INDEX(GRID!$B$47:$BI$57,MATCH(K$7,GRID!$A$47:$A$57,0),MATCH(1,($U$2=GRID!$B$31:$BI$31)*(КАЛЕНДАРЬ!$BO23=GRID!$B$33:$BI$33),0))*(1-GRID!$B$69),0))</f>
        <v>28600</v>
      </c>
      <c r="M659" s="47" cm="1">
        <f t="array" ref="M659">IF($I$2="Открытый тариф",
INDEX(GRID!$B$34:$BI$44,MATCH(M$7,GRID!$A$34:$A$44,0),MATCH(1,($U$2=GRID!$B$31:$BI$31)*(КАЛЕНДАРЬ!$BO23=GRID!$B$33:$BI$33), 0)),
ROUNDUP(INDEX(GRID!$B$34:$BI$44,MATCH(M$7,GRID!$A$34:$A$44,0),MATCH(1,($U$2=GRID!$B$31:$BI$31)*(КАЛЕНДАРЬ!$BO23=GRID!$B$33:$BI$33),0))*(1-GRID!$B$69),0))</f>
        <v>27800</v>
      </c>
      <c r="N659" s="47" cm="1">
        <f t="array" ref="N659">IF($I$2="Открытый тариф",
INDEX(GRID!$B$47:$BI$57,MATCH(M$7,GRID!$A$47:$A$57,0),MATCH(1,($U$2=GRID!$B$31:$BI$31)*(КАЛЕНДАРЬ!$BO23=GRID!$B$33:$BI$33), 0)),
ROUNDUP(INDEX(GRID!$B$47:$BI$57,MATCH(M$7,GRID!$A$47:$A$57,0),MATCH(1,($U$2=GRID!$B$31:$BI$31)*(КАЛЕНДАРЬ!$BO23=GRID!$B$33:$BI$33),0))*(1-GRID!$B$69),0))</f>
        <v>30400</v>
      </c>
      <c r="O659" s="47" cm="1">
        <f t="array" ref="O659">IF($I$2="Открытый тариф",
INDEX(GRID!$B$34:$BI$44,MATCH(O$7,GRID!$A$34:$A$44,0),MATCH(1,($U$2=GRID!$B$31:$BI$31)*(КАЛЕНДАРЬ!$BO23=GRID!$B$33:$BI$33), 0)),
ROUNDUP(INDEX(GRID!$B$34:$BI$44,MATCH(O$7,GRID!$A$34:$A$44,0),MATCH(1,($U$2=GRID!$B$31:$BI$31)*(КАЛЕНДАРЬ!$BO23=GRID!$B$33:$BI$33),0))*(1-GRID!$B$69),0))</f>
        <v>34700</v>
      </c>
      <c r="P659" s="47" cm="1">
        <f t="array" ref="P659">IF($I$2="Открытый тариф",
INDEX(GRID!$B$47:$BI$57,MATCH(O$7,GRID!$A$47:$A$57,0),MATCH(1,($U$2=GRID!$B$31:$BI$31)*(КАЛЕНДАРЬ!$BO23=GRID!$B$33:$BI$33), 0)),
ROUNDUP(INDEX(GRID!$B$47:$BI$57,MATCH(O$7,GRID!$A$47:$A$57,0),MATCH(1,($U$2=GRID!$B$31:$BI$31)*(КАЛЕНДАРЬ!$BO23=GRID!$B$33:$BI$33),0))*(1-GRID!$B$69),0))</f>
        <v>37300</v>
      </c>
      <c r="Q659" s="47" cm="1">
        <f t="array" ref="Q659">IF($I$2="Открытый тариф",
INDEX(GRID!$B$34:$BI$44,MATCH(Q$7,GRID!$A$34:$A$44,0),MATCH(1,($U$2=GRID!$B$31:$BI$31)*(КАЛЕНДАРЬ!$BO23=GRID!$B$33:$BI$33), 0)),
ROUNDUP(INDEX(GRID!$B$34:$BI$44,MATCH(Q$7,GRID!$A$34:$A$44,0),MATCH(1,($U$2=GRID!$B$31:$BI$31)*(КАЛЕНДАРЬ!$BO23=GRID!$B$33:$BI$33),0))*(1-GRID!$B$69),0))</f>
        <v>36700</v>
      </c>
      <c r="R659" s="47" cm="1">
        <f t="array" ref="R659">IF($I$2="Открытый тариф",
INDEX(GRID!$B$47:$BI$57,MATCH(Q$7,GRID!$A$47:$A$57,0),MATCH(1,($U$2=GRID!$B$31:$BI$31)*(КАЛЕНДАРЬ!$BO23=GRID!$B$33:$BI$33), 0)),
ROUNDUP(INDEX(GRID!$B$47:$BI$57,MATCH(Q$7,GRID!$A$47:$A$57,0),MATCH(1,($U$2=GRID!$B$31:$BI$31)*(КАЛЕНДАРЬ!$BO23=GRID!$B$33:$BI$33),0))*(1-GRID!$B$69),0))</f>
        <v>39300</v>
      </c>
      <c r="S659" s="47" cm="1">
        <f t="array" ref="S659">IF($I$2="Открытый тариф",
INDEX(GRID!$B$34:$BI$44,MATCH(S$7,GRID!$A$34:$A$44,0),MATCH(1,($U$2=GRID!$B$31:$BI$31)*(КАЛЕНДАРЬ!$BO23=GRID!$B$33:$BI$33), 0)),
ROUNDUP(INDEX(GRID!$B$34:$BI$44,MATCH(S$7,GRID!$A$34:$A$44,0),MATCH(1,($U$2=GRID!$B$31:$BI$31)*(КАЛЕНДАРЬ!$BO23=GRID!$B$33:$BI$33),0))*(1-GRID!$B$69),0))</f>
        <v>40200</v>
      </c>
      <c r="T659" s="47" cm="1">
        <f t="array" ref="T659">IF($I$2="Открытый тариф",
INDEX(GRID!$B$47:$BI$57,MATCH(S$7,GRID!$A$47:$A$57,0),MATCH(1,($U$2=GRID!$B$31:$BI$31)*(КАЛЕНДАРЬ!$BO23=GRID!$B$33:$BI$33), 0)),
ROUNDUP(INDEX(GRID!$B$47:$BI$57,MATCH(S$7,GRID!$A$47:$A$57,0),MATCH(1,($U$2=GRID!$B$31:$BI$31)*(КАЛЕНДАРЬ!$BO23=GRID!$B$33:$BI$33),0))*(1-GRID!$B$69),0))</f>
        <v>42800</v>
      </c>
      <c r="U659" s="47" cm="1">
        <f t="array" ref="U659">IF($I$2="Открытый тариф",
INDEX(GRID!$B$34:$BI$44,MATCH(U$7,GRID!$A$34:$A$44,0),MATCH(1,($U$2=GRID!$B$31:$BI$31)*(КАЛЕНДАРЬ!$BO23=GRID!$B$33:$BI$33), 0)),
ROUNDUP(INDEX(GRID!$B$34:$BI$44,MATCH(U$7,GRID!$A$34:$A$44,0),MATCH(1,($U$2=GRID!$B$31:$BI$31)*(КАЛЕНДАРЬ!$BO23=GRID!$B$33:$BI$33),0))*(1-GRID!$B$69),0))</f>
        <v>46100</v>
      </c>
      <c r="V659" s="47" cm="1">
        <f t="array" ref="V659">IF($I$2="Открытый тариф",
INDEX(GRID!$B$47:$BI$57,MATCH(U$7,GRID!$A$47:$A$57,0),MATCH(1,($U$2=GRID!$B$31:$BI$31)*(КАЛЕНДАРЬ!$BO23=GRID!$B$33:$BI$33), 0)),
ROUNDUP(INDEX(GRID!$B$47:$BI$57,MATCH(U$7,GRID!$A$47:$A$57,0),MATCH(1,($U$2=GRID!$B$31:$BI$31)*(КАЛЕНДАРЬ!$BO23=GRID!$B$33:$BI$33),0))*(1-GRID!$B$69),0))</f>
        <v>48700</v>
      </c>
      <c r="W659" s="47" cm="1">
        <f t="array" ref="W659">IF($I$2="Открытый тариф",
INDEX(GRID!$B$34:$BI$44,MATCH(W$7,GRID!$A$34:$A$44,0),MATCH(1,($U$2=GRID!$B$31:$BI$31)*(КАЛЕНДАРЬ!$BO23=GRID!$B$33:$BI$33), 0)),
ROUNDUP(INDEX(GRID!$B$34:$BI$44,MATCH(W$7,GRID!$A$34:$A$44,0),MATCH(1,($U$2=GRID!$B$31:$BI$31)*(КАЛЕНДАРЬ!$BO23=GRID!$B$33:$BI$33),0))*(1-GRID!$B$69),0))</f>
        <v>134300</v>
      </c>
      <c r="X659" s="47" cm="1">
        <f t="array" ref="X659">IF($I$2="Открытый тариф",
INDEX(GRID!$B$47:$BI$57,MATCH(W$7,GRID!$A$47:$A$57,0),MATCH(1,($U$2=GRID!$B$31:$BI$31)*(КАЛЕНДАРЬ!$BO23=GRID!$B$33:$BI$33), 0)),
ROUNDUP(INDEX(GRID!$B$47:$BI$57,MATCH(W$7,GRID!$A$47:$A$57,0),MATCH(1,($U$2=GRID!$B$31:$BI$31)*(КАЛЕНДАРЬ!$BO23=GRID!$B$33:$BI$33),0))*(1-GRID!$B$69),0))</f>
        <v>136900</v>
      </c>
    </row>
    <row r="660" spans="1:24" s="200" customFormat="1" x14ac:dyDescent="0.2">
      <c r="A660" s="117" t="s">
        <v>45</v>
      </c>
      <c r="B660" s="117">
        <v>21</v>
      </c>
      <c r="C660" s="47" cm="1">
        <f t="array" ref="C660">IF($I$2="Открытый тариф",
INDEX(GRID!$B$34:$BI$44,MATCH(C$7,GRID!$A$34:$A$44,0),MATCH(1,($U$2=GRID!$B$31:$BI$31)*(КАЛЕНДАРЬ!$BO24=GRID!$B$33:$BI$33), 0)),
ROUNDUP(INDEX(GRID!$B$34:$BI$44,MATCH(C$7,GRID!$A$34:$A$44,0),MATCH(1,($U$2=GRID!$B$31:$BI$31)*(КАЛЕНДАРЬ!$BO24=GRID!$B$33:$BI$33),0))*(1-GRID!$B$69),0))</f>
        <v>20400</v>
      </c>
      <c r="D660" s="47" cm="1">
        <f t="array" ref="D660">IF($I$2="Открытый тариф",
INDEX(GRID!$B$47:$BI$57,MATCH(C$7,GRID!$A$47:$A$57,0),MATCH(1,($U$2=GRID!$B$31:$BI$31)*(КАЛЕНДАРЬ!$BO24=GRID!$B$33:$BI$33), 0)),
ROUNDUP(INDEX(GRID!$B$47:$BI$57,MATCH(C$7,GRID!$A$47:$A$57,0),MATCH(1,($U$2=GRID!$B$31:$BI$31)*(КАЛЕНДАРЬ!$BO24=GRID!$B$33:$BI$33),0))*(1-GRID!$B$69),0))</f>
        <v>23000</v>
      </c>
      <c r="E660" s="47" cm="1">
        <f t="array" ref="E660">IF($I$2="Открытый тариф",
INDEX(GRID!$B$34:$BI$44,MATCH(E$7,GRID!$A$34:$A$44,0),MATCH(1,($U$2=GRID!$B$31:$BI$31)*(КАЛЕНДАРЬ!$BO24=GRID!$B$33:$BI$33), 0)),
ROUNDUP(INDEX(GRID!$B$34:$BI$44,MATCH(E$7,GRID!$A$34:$A$44,0),MATCH(1,($U$2=GRID!$B$31:$BI$31)*(КАЛЕНДАРЬ!$BO24=GRID!$B$33:$BI$33),0))*(1-GRID!$B$69),0))</f>
        <v>22200</v>
      </c>
      <c r="F660" s="47" cm="1">
        <f t="array" ref="F660">IF($I$2="Открытый тариф",
INDEX(GRID!$B$47:$BI$57,MATCH(E$7,GRID!$A$47:$A$57,0),MATCH(1,($U$2=GRID!$B$31:$BI$31)*(КАЛЕНДАРЬ!$BO24=GRID!$B$33:$BI$33), 0)),
ROUNDUP(INDEX(GRID!$B$47:$BI$57,MATCH(E$7,GRID!$A$47:$A$57,0),MATCH(1,($U$2=GRID!$B$31:$BI$31)*(КАЛЕНДАРЬ!$BO24=GRID!$B$33:$BI$33),0))*(1-GRID!$B$69),0))</f>
        <v>24800</v>
      </c>
      <c r="G660" s="47" cm="1">
        <f t="array" ref="G660">IF($I$2="Открытый тариф",
INDEX(GRID!$B$34:$BI$44,MATCH(G$7,GRID!$A$34:$A$44,0),MATCH(1,($U$2=GRID!$B$31:$BI$31)*(КАЛЕНДАРЬ!$BO24=GRID!$B$33:$BI$33), 0)),
ROUNDUP(INDEX(GRID!$B$34:$BI$44,MATCH(G$7,GRID!$A$34:$A$44,0),MATCH(1,($U$2=GRID!$B$31:$BI$31)*(КАЛЕНДАРЬ!$BO24=GRID!$B$33:$BI$33),0))*(1-GRID!$B$69),0))</f>
        <v>23200</v>
      </c>
      <c r="H660" s="47" cm="1">
        <f t="array" ref="H660">IF($I$2="Открытый тариф",
INDEX(GRID!$B$47:$BI$57,MATCH(G$7,GRID!$A$47:$A$57,0),MATCH(1,($U$2=GRID!$B$31:$BI$31)*(КАЛЕНДАРЬ!$BO24=GRID!$B$33:$BI$33), 0)),
ROUNDUP(INDEX(GRID!$B$47:$BI$57,MATCH(G$7,GRID!$A$47:$A$57,0),MATCH(1,($U$2=GRID!$B$31:$BI$31)*(КАЛЕНДАРЬ!$BO24=GRID!$B$33:$BI$33),0))*(1-GRID!$B$69),0))</f>
        <v>25800</v>
      </c>
      <c r="I660" s="47" cm="1">
        <f t="array" ref="I660">IF($I$2="Открытый тариф",
INDEX(GRID!$B$34:$BI$44,MATCH(I$7,GRID!$A$34:$A$44,0),MATCH(1,($U$2=GRID!$B$31:$BI$31)*(КАЛЕНДАРЬ!$BO24=GRID!$B$33:$BI$33), 0)),
ROUNDUP(INDEX(GRID!$B$34:$BI$44,MATCH(I$7,GRID!$A$34:$A$44,0),MATCH(1,($U$2=GRID!$B$31:$BI$31)*(КАЛЕНДАРЬ!$BO24=GRID!$B$33:$BI$33),0))*(1-GRID!$B$69),0))</f>
        <v>25000</v>
      </c>
      <c r="J660" s="47" cm="1">
        <f t="array" ref="J660">IF($I$2="Открытый тариф",
INDEX(GRID!$B$47:$BI$57,MATCH(I$7,GRID!$A$47:$A$57,0),MATCH(1,($U$2=GRID!$B$31:$BI$31)*(КАЛЕНДАРЬ!$BO24=GRID!$B$33:$BI$33), 0)),
ROUNDUP(INDEX(GRID!$B$47:$BI$57,MATCH(I$7,GRID!$A$47:$A$57,0),MATCH(1,($U$2=GRID!$B$31:$BI$31)*(КАЛЕНДАРЬ!$BO24=GRID!$B$33:$BI$33),0))*(1-GRID!$B$69),0))</f>
        <v>27600</v>
      </c>
      <c r="K660" s="47" cm="1">
        <f t="array" ref="K660">IF($I$2="Открытый тариф",
INDEX(GRID!$B$34:$BI$44,MATCH(K$7,GRID!$A$34:$A$44,0),MATCH(1,($U$2=GRID!$B$31:$BI$31)*(КАЛЕНДАРЬ!$BO24=GRID!$B$33:$BI$33), 0)),
ROUNDUP(INDEX(GRID!$B$34:$BI$44,MATCH(K$7,GRID!$A$34:$A$44,0),MATCH(1,($U$2=GRID!$B$31:$BI$31)*(КАЛЕНДАРЬ!$BO24=GRID!$B$33:$BI$33),0))*(1-GRID!$B$69),0))</f>
        <v>26000</v>
      </c>
      <c r="L660" s="47" cm="1">
        <f t="array" ref="L660">IF($I$2="Открытый тариф",
INDEX(GRID!$B$47:$BI$57,MATCH(K$7,GRID!$A$47:$A$57,0),MATCH(1,($U$2=GRID!$B$31:$BI$31)*(КАЛЕНДАРЬ!$BO24=GRID!$B$33:$BI$33), 0)),
ROUNDUP(INDEX(GRID!$B$47:$BI$57,MATCH(K$7,GRID!$A$47:$A$57,0),MATCH(1,($U$2=GRID!$B$31:$BI$31)*(КАЛЕНДАРЬ!$BO24=GRID!$B$33:$BI$33),0))*(1-GRID!$B$69),0))</f>
        <v>28600</v>
      </c>
      <c r="M660" s="47" cm="1">
        <f t="array" ref="M660">IF($I$2="Открытый тариф",
INDEX(GRID!$B$34:$BI$44,MATCH(M$7,GRID!$A$34:$A$44,0),MATCH(1,($U$2=GRID!$B$31:$BI$31)*(КАЛЕНДАРЬ!$BO24=GRID!$B$33:$BI$33), 0)),
ROUNDUP(INDEX(GRID!$B$34:$BI$44,MATCH(M$7,GRID!$A$34:$A$44,0),MATCH(1,($U$2=GRID!$B$31:$BI$31)*(КАЛЕНДАРЬ!$BO24=GRID!$B$33:$BI$33),0))*(1-GRID!$B$69),0))</f>
        <v>27800</v>
      </c>
      <c r="N660" s="47" cm="1">
        <f t="array" ref="N660">IF($I$2="Открытый тариф",
INDEX(GRID!$B$47:$BI$57,MATCH(M$7,GRID!$A$47:$A$57,0),MATCH(1,($U$2=GRID!$B$31:$BI$31)*(КАЛЕНДАРЬ!$BO24=GRID!$B$33:$BI$33), 0)),
ROUNDUP(INDEX(GRID!$B$47:$BI$57,MATCH(M$7,GRID!$A$47:$A$57,0),MATCH(1,($U$2=GRID!$B$31:$BI$31)*(КАЛЕНДАРЬ!$BO24=GRID!$B$33:$BI$33),0))*(1-GRID!$B$69),0))</f>
        <v>30400</v>
      </c>
      <c r="O660" s="47" cm="1">
        <f t="array" ref="O660">IF($I$2="Открытый тариф",
INDEX(GRID!$B$34:$BI$44,MATCH(O$7,GRID!$A$34:$A$44,0),MATCH(1,($U$2=GRID!$B$31:$BI$31)*(КАЛЕНДАРЬ!$BO24=GRID!$B$33:$BI$33), 0)),
ROUNDUP(INDEX(GRID!$B$34:$BI$44,MATCH(O$7,GRID!$A$34:$A$44,0),MATCH(1,($U$2=GRID!$B$31:$BI$31)*(КАЛЕНДАРЬ!$BO24=GRID!$B$33:$BI$33),0))*(1-GRID!$B$69),0))</f>
        <v>34700</v>
      </c>
      <c r="P660" s="47" cm="1">
        <f t="array" ref="P660">IF($I$2="Открытый тариф",
INDEX(GRID!$B$47:$BI$57,MATCH(O$7,GRID!$A$47:$A$57,0),MATCH(1,($U$2=GRID!$B$31:$BI$31)*(КАЛЕНДАРЬ!$BO24=GRID!$B$33:$BI$33), 0)),
ROUNDUP(INDEX(GRID!$B$47:$BI$57,MATCH(O$7,GRID!$A$47:$A$57,0),MATCH(1,($U$2=GRID!$B$31:$BI$31)*(КАЛЕНДАРЬ!$BO24=GRID!$B$33:$BI$33),0))*(1-GRID!$B$69),0))</f>
        <v>37300</v>
      </c>
      <c r="Q660" s="47" cm="1">
        <f t="array" ref="Q660">IF($I$2="Открытый тариф",
INDEX(GRID!$B$34:$BI$44,MATCH(Q$7,GRID!$A$34:$A$44,0),MATCH(1,($U$2=GRID!$B$31:$BI$31)*(КАЛЕНДАРЬ!$BO24=GRID!$B$33:$BI$33), 0)),
ROUNDUP(INDEX(GRID!$B$34:$BI$44,MATCH(Q$7,GRID!$A$34:$A$44,0),MATCH(1,($U$2=GRID!$B$31:$BI$31)*(КАЛЕНДАРЬ!$BO24=GRID!$B$33:$BI$33),0))*(1-GRID!$B$69),0))</f>
        <v>36700</v>
      </c>
      <c r="R660" s="47" cm="1">
        <f t="array" ref="R660">IF($I$2="Открытый тариф",
INDEX(GRID!$B$47:$BI$57,MATCH(Q$7,GRID!$A$47:$A$57,0),MATCH(1,($U$2=GRID!$B$31:$BI$31)*(КАЛЕНДАРЬ!$BO24=GRID!$B$33:$BI$33), 0)),
ROUNDUP(INDEX(GRID!$B$47:$BI$57,MATCH(Q$7,GRID!$A$47:$A$57,0),MATCH(1,($U$2=GRID!$B$31:$BI$31)*(КАЛЕНДАРЬ!$BO24=GRID!$B$33:$BI$33),0))*(1-GRID!$B$69),0))</f>
        <v>39300</v>
      </c>
      <c r="S660" s="47" cm="1">
        <f t="array" ref="S660">IF($I$2="Открытый тариф",
INDEX(GRID!$B$34:$BI$44,MATCH(S$7,GRID!$A$34:$A$44,0),MATCH(1,($U$2=GRID!$B$31:$BI$31)*(КАЛЕНДАРЬ!$BO24=GRID!$B$33:$BI$33), 0)),
ROUNDUP(INDEX(GRID!$B$34:$BI$44,MATCH(S$7,GRID!$A$34:$A$44,0),MATCH(1,($U$2=GRID!$B$31:$BI$31)*(КАЛЕНДАРЬ!$BO24=GRID!$B$33:$BI$33),0))*(1-GRID!$B$69),0))</f>
        <v>40200</v>
      </c>
      <c r="T660" s="47" cm="1">
        <f t="array" ref="T660">IF($I$2="Открытый тариф",
INDEX(GRID!$B$47:$BI$57,MATCH(S$7,GRID!$A$47:$A$57,0),MATCH(1,($U$2=GRID!$B$31:$BI$31)*(КАЛЕНДАРЬ!$BO24=GRID!$B$33:$BI$33), 0)),
ROUNDUP(INDEX(GRID!$B$47:$BI$57,MATCH(S$7,GRID!$A$47:$A$57,0),MATCH(1,($U$2=GRID!$B$31:$BI$31)*(КАЛЕНДАРЬ!$BO24=GRID!$B$33:$BI$33),0))*(1-GRID!$B$69),0))</f>
        <v>42800</v>
      </c>
      <c r="U660" s="47" cm="1">
        <f t="array" ref="U660">IF($I$2="Открытый тариф",
INDEX(GRID!$B$34:$BI$44,MATCH(U$7,GRID!$A$34:$A$44,0),MATCH(1,($U$2=GRID!$B$31:$BI$31)*(КАЛЕНДАРЬ!$BO24=GRID!$B$33:$BI$33), 0)),
ROUNDUP(INDEX(GRID!$B$34:$BI$44,MATCH(U$7,GRID!$A$34:$A$44,0),MATCH(1,($U$2=GRID!$B$31:$BI$31)*(КАЛЕНДАРЬ!$BO24=GRID!$B$33:$BI$33),0))*(1-GRID!$B$69),0))</f>
        <v>46100</v>
      </c>
      <c r="V660" s="47" cm="1">
        <f t="array" ref="V660">IF($I$2="Открытый тариф",
INDEX(GRID!$B$47:$BI$57,MATCH(U$7,GRID!$A$47:$A$57,0),MATCH(1,($U$2=GRID!$B$31:$BI$31)*(КАЛЕНДАРЬ!$BO24=GRID!$B$33:$BI$33), 0)),
ROUNDUP(INDEX(GRID!$B$47:$BI$57,MATCH(U$7,GRID!$A$47:$A$57,0),MATCH(1,($U$2=GRID!$B$31:$BI$31)*(КАЛЕНДАРЬ!$BO24=GRID!$B$33:$BI$33),0))*(1-GRID!$B$69),0))</f>
        <v>48700</v>
      </c>
      <c r="W660" s="47" cm="1">
        <f t="array" ref="W660">IF($I$2="Открытый тариф",
INDEX(GRID!$B$34:$BI$44,MATCH(W$7,GRID!$A$34:$A$44,0),MATCH(1,($U$2=GRID!$B$31:$BI$31)*(КАЛЕНДАРЬ!$BO24=GRID!$B$33:$BI$33), 0)),
ROUNDUP(INDEX(GRID!$B$34:$BI$44,MATCH(W$7,GRID!$A$34:$A$44,0),MATCH(1,($U$2=GRID!$B$31:$BI$31)*(КАЛЕНДАРЬ!$BO24=GRID!$B$33:$BI$33),0))*(1-GRID!$B$69),0))</f>
        <v>134300</v>
      </c>
      <c r="X660" s="47" cm="1">
        <f t="array" ref="X660">IF($I$2="Открытый тариф",
INDEX(GRID!$B$47:$BI$57,MATCH(W$7,GRID!$A$47:$A$57,0),MATCH(1,($U$2=GRID!$B$31:$BI$31)*(КАЛЕНДАРЬ!$BO24=GRID!$B$33:$BI$33), 0)),
ROUNDUP(INDEX(GRID!$B$47:$BI$57,MATCH(W$7,GRID!$A$47:$A$57,0),MATCH(1,($U$2=GRID!$B$31:$BI$31)*(КАЛЕНДАРЬ!$BO24=GRID!$B$33:$BI$33),0))*(1-GRID!$B$69),0))</f>
        <v>136900</v>
      </c>
    </row>
    <row r="661" spans="1:24" s="200" customFormat="1" x14ac:dyDescent="0.2">
      <c r="A661" s="117" t="s">
        <v>46</v>
      </c>
      <c r="B661" s="117">
        <v>22</v>
      </c>
      <c r="C661" s="47" cm="1">
        <f t="array" ref="C661">IF($I$2="Открытый тариф",
INDEX(GRID!$B$34:$BI$44,MATCH(C$7,GRID!$A$34:$A$44,0),MATCH(1,($U$2=GRID!$B$31:$BI$31)*(КАЛЕНДАРЬ!$BO25=GRID!$B$33:$BI$33), 0)),
ROUNDUP(INDEX(GRID!$B$34:$BI$44,MATCH(C$7,GRID!$A$34:$A$44,0),MATCH(1,($U$2=GRID!$B$31:$BI$31)*(КАЛЕНДАРЬ!$BO25=GRID!$B$33:$BI$33),0))*(1-GRID!$B$69),0))</f>
        <v>17400</v>
      </c>
      <c r="D661" s="47" cm="1">
        <f t="array" ref="D661">IF($I$2="Открытый тариф",
INDEX(GRID!$B$47:$BI$57,MATCH(C$7,GRID!$A$47:$A$57,0),MATCH(1,($U$2=GRID!$B$31:$BI$31)*(КАЛЕНДАРЬ!$BO25=GRID!$B$33:$BI$33), 0)),
ROUNDUP(INDEX(GRID!$B$47:$BI$57,MATCH(C$7,GRID!$A$47:$A$57,0),MATCH(1,($U$2=GRID!$B$31:$BI$31)*(КАЛЕНДАРЬ!$BO25=GRID!$B$33:$BI$33),0))*(1-GRID!$B$69),0))</f>
        <v>20000</v>
      </c>
      <c r="E661" s="47" cm="1">
        <f t="array" ref="E661">IF($I$2="Открытый тариф",
INDEX(GRID!$B$34:$BI$44,MATCH(E$7,GRID!$A$34:$A$44,0),MATCH(1,($U$2=GRID!$B$31:$BI$31)*(КАЛЕНДАРЬ!$BO25=GRID!$B$33:$BI$33), 0)),
ROUNDUP(INDEX(GRID!$B$34:$BI$44,MATCH(E$7,GRID!$A$34:$A$44,0),MATCH(1,($U$2=GRID!$B$31:$BI$31)*(КАЛЕНДАРЬ!$BO25=GRID!$B$33:$BI$33),0))*(1-GRID!$B$69),0))</f>
        <v>19100</v>
      </c>
      <c r="F661" s="47" cm="1">
        <f t="array" ref="F661">IF($I$2="Открытый тариф",
INDEX(GRID!$B$47:$BI$57,MATCH(E$7,GRID!$A$47:$A$57,0),MATCH(1,($U$2=GRID!$B$31:$BI$31)*(КАЛЕНДАРЬ!$BO25=GRID!$B$33:$BI$33), 0)),
ROUNDUP(INDEX(GRID!$B$47:$BI$57,MATCH(E$7,GRID!$A$47:$A$57,0),MATCH(1,($U$2=GRID!$B$31:$BI$31)*(КАЛЕНДАРЬ!$BO25=GRID!$B$33:$BI$33),0))*(1-GRID!$B$69),0))</f>
        <v>21700</v>
      </c>
      <c r="G661" s="47" cm="1">
        <f t="array" ref="G661">IF($I$2="Открытый тариф",
INDEX(GRID!$B$34:$BI$44,MATCH(G$7,GRID!$A$34:$A$44,0),MATCH(1,($U$2=GRID!$B$31:$BI$31)*(КАЛЕНДАРЬ!$BO25=GRID!$B$33:$BI$33), 0)),
ROUNDUP(INDEX(GRID!$B$34:$BI$44,MATCH(G$7,GRID!$A$34:$A$44,0),MATCH(1,($U$2=GRID!$B$31:$BI$31)*(КАЛЕНДАРЬ!$BO25=GRID!$B$33:$BI$33),0))*(1-GRID!$B$69),0))</f>
        <v>20000</v>
      </c>
      <c r="H661" s="47" cm="1">
        <f t="array" ref="H661">IF($I$2="Открытый тариф",
INDEX(GRID!$B$47:$BI$57,MATCH(G$7,GRID!$A$47:$A$57,0),MATCH(1,($U$2=GRID!$B$31:$BI$31)*(КАЛЕНДАРЬ!$BO25=GRID!$B$33:$BI$33), 0)),
ROUNDUP(INDEX(GRID!$B$47:$BI$57,MATCH(G$7,GRID!$A$47:$A$57,0),MATCH(1,($U$2=GRID!$B$31:$BI$31)*(КАЛЕНДАРЬ!$BO25=GRID!$B$33:$BI$33),0))*(1-GRID!$B$69),0))</f>
        <v>22600</v>
      </c>
      <c r="I661" s="47" cm="1">
        <f t="array" ref="I661">IF($I$2="Открытый тариф",
INDEX(GRID!$B$34:$BI$44,MATCH(I$7,GRID!$A$34:$A$44,0),MATCH(1,($U$2=GRID!$B$31:$BI$31)*(КАЛЕНДАРЬ!$BO25=GRID!$B$33:$BI$33), 0)),
ROUNDUP(INDEX(GRID!$B$34:$BI$44,MATCH(I$7,GRID!$A$34:$A$44,0),MATCH(1,($U$2=GRID!$B$31:$BI$31)*(КАЛЕНДАРЬ!$BO25=GRID!$B$33:$BI$33),0))*(1-GRID!$B$69),0))</f>
        <v>21700</v>
      </c>
      <c r="J661" s="47" cm="1">
        <f t="array" ref="J661">IF($I$2="Открытый тариф",
INDEX(GRID!$B$47:$BI$57,MATCH(I$7,GRID!$A$47:$A$57,0),MATCH(1,($U$2=GRID!$B$31:$BI$31)*(КАЛЕНДАРЬ!$BO25=GRID!$B$33:$BI$33), 0)),
ROUNDUP(INDEX(GRID!$B$47:$BI$57,MATCH(I$7,GRID!$A$47:$A$57,0),MATCH(1,($U$2=GRID!$B$31:$BI$31)*(КАЛЕНДАРЬ!$BO25=GRID!$B$33:$BI$33),0))*(1-GRID!$B$69),0))</f>
        <v>24300</v>
      </c>
      <c r="K661" s="47" cm="1">
        <f t="array" ref="K661">IF($I$2="Открытый тариф",
INDEX(GRID!$B$34:$BI$44,MATCH(K$7,GRID!$A$34:$A$44,0),MATCH(1,($U$2=GRID!$B$31:$BI$31)*(КАЛЕНДАРЬ!$BO25=GRID!$B$33:$BI$33), 0)),
ROUNDUP(INDEX(GRID!$B$34:$BI$44,MATCH(K$7,GRID!$A$34:$A$44,0),MATCH(1,($U$2=GRID!$B$31:$BI$31)*(КАЛЕНДАРЬ!$BO25=GRID!$B$33:$BI$33),0))*(1-GRID!$B$69),0))</f>
        <v>22600</v>
      </c>
      <c r="L661" s="47" cm="1">
        <f t="array" ref="L661">IF($I$2="Открытый тариф",
INDEX(GRID!$B$47:$BI$57,MATCH(K$7,GRID!$A$47:$A$57,0),MATCH(1,($U$2=GRID!$B$31:$BI$31)*(КАЛЕНДАРЬ!$BO25=GRID!$B$33:$BI$33), 0)),
ROUNDUP(INDEX(GRID!$B$47:$BI$57,MATCH(K$7,GRID!$A$47:$A$57,0),MATCH(1,($U$2=GRID!$B$31:$BI$31)*(КАЛЕНДАРЬ!$BO25=GRID!$B$33:$BI$33),0))*(1-GRID!$B$69),0))</f>
        <v>25200</v>
      </c>
      <c r="M661" s="47" cm="1">
        <f t="array" ref="M661">IF($I$2="Открытый тариф",
INDEX(GRID!$B$34:$BI$44,MATCH(M$7,GRID!$A$34:$A$44,0),MATCH(1,($U$2=GRID!$B$31:$BI$31)*(КАЛЕНДАРЬ!$BO25=GRID!$B$33:$BI$33), 0)),
ROUNDUP(INDEX(GRID!$B$34:$BI$44,MATCH(M$7,GRID!$A$34:$A$44,0),MATCH(1,($U$2=GRID!$B$31:$BI$31)*(КАЛЕНДАРЬ!$BO25=GRID!$B$33:$BI$33),0))*(1-GRID!$B$69),0))</f>
        <v>24300</v>
      </c>
      <c r="N661" s="47" cm="1">
        <f t="array" ref="N661">IF($I$2="Открытый тариф",
INDEX(GRID!$B$47:$BI$57,MATCH(M$7,GRID!$A$47:$A$57,0),MATCH(1,($U$2=GRID!$B$31:$BI$31)*(КАЛЕНДАРЬ!$BO25=GRID!$B$33:$BI$33), 0)),
ROUNDUP(INDEX(GRID!$B$47:$BI$57,MATCH(M$7,GRID!$A$47:$A$57,0),MATCH(1,($U$2=GRID!$B$31:$BI$31)*(КАЛЕНДАРЬ!$BO25=GRID!$B$33:$BI$33),0))*(1-GRID!$B$69),0))</f>
        <v>26900</v>
      </c>
      <c r="O661" s="47" cm="1">
        <f t="array" ref="O661">IF($I$2="Открытый тариф",
INDEX(GRID!$B$34:$BI$44,MATCH(O$7,GRID!$A$34:$A$44,0),MATCH(1,($U$2=GRID!$B$31:$BI$31)*(КАЛЕНДАРЬ!$BO25=GRID!$B$33:$BI$33), 0)),
ROUNDUP(INDEX(GRID!$B$34:$BI$44,MATCH(O$7,GRID!$A$34:$A$44,0),MATCH(1,($U$2=GRID!$B$31:$BI$31)*(КАЛЕНДАРЬ!$BO25=GRID!$B$33:$BI$33),0))*(1-GRID!$B$69),0))</f>
        <v>30600</v>
      </c>
      <c r="P661" s="47" cm="1">
        <f t="array" ref="P661">IF($I$2="Открытый тариф",
INDEX(GRID!$B$47:$BI$57,MATCH(O$7,GRID!$A$47:$A$57,0),MATCH(1,($U$2=GRID!$B$31:$BI$31)*(КАЛЕНДАРЬ!$BO25=GRID!$B$33:$BI$33), 0)),
ROUNDUP(INDEX(GRID!$B$47:$BI$57,MATCH(O$7,GRID!$A$47:$A$57,0),MATCH(1,($U$2=GRID!$B$31:$BI$31)*(КАЛЕНДАРЬ!$BO25=GRID!$B$33:$BI$33),0))*(1-GRID!$B$69),0))</f>
        <v>33200</v>
      </c>
      <c r="Q661" s="47" cm="1">
        <f t="array" ref="Q661">IF($I$2="Открытый тариф",
INDEX(GRID!$B$34:$BI$44,MATCH(Q$7,GRID!$A$34:$A$44,0),MATCH(1,($U$2=GRID!$B$31:$BI$31)*(КАЛЕНДАРЬ!$BO25=GRID!$B$33:$BI$33), 0)),
ROUNDUP(INDEX(GRID!$B$34:$BI$44,MATCH(Q$7,GRID!$A$34:$A$44,0),MATCH(1,($U$2=GRID!$B$31:$BI$31)*(КАЛЕНДАРЬ!$BO25=GRID!$B$33:$BI$33),0))*(1-GRID!$B$69),0))</f>
        <v>32400</v>
      </c>
      <c r="R661" s="47" cm="1">
        <f t="array" ref="R661">IF($I$2="Открытый тариф",
INDEX(GRID!$B$47:$BI$57,MATCH(Q$7,GRID!$A$47:$A$57,0),MATCH(1,($U$2=GRID!$B$31:$BI$31)*(КАЛЕНДАРЬ!$BO25=GRID!$B$33:$BI$33), 0)),
ROUNDUP(INDEX(GRID!$B$47:$BI$57,MATCH(Q$7,GRID!$A$47:$A$57,0),MATCH(1,($U$2=GRID!$B$31:$BI$31)*(КАЛЕНДАРЬ!$BO25=GRID!$B$33:$BI$33),0))*(1-GRID!$B$69),0))</f>
        <v>35000</v>
      </c>
      <c r="S661" s="47" cm="1">
        <f t="array" ref="S661">IF($I$2="Открытый тариф",
INDEX(GRID!$B$34:$BI$44,MATCH(S$7,GRID!$A$34:$A$44,0),MATCH(1,($U$2=GRID!$B$31:$BI$31)*(КАЛЕНДАРЬ!$BO25=GRID!$B$33:$BI$33), 0)),
ROUNDUP(INDEX(GRID!$B$34:$BI$44,MATCH(S$7,GRID!$A$34:$A$44,0),MATCH(1,($U$2=GRID!$B$31:$BI$31)*(КАЛЕНДАРЬ!$BO25=GRID!$B$33:$BI$33),0))*(1-GRID!$B$69),0))</f>
        <v>35600</v>
      </c>
      <c r="T661" s="47" cm="1">
        <f t="array" ref="T661">IF($I$2="Открытый тариф",
INDEX(GRID!$B$47:$BI$57,MATCH(S$7,GRID!$A$47:$A$57,0),MATCH(1,($U$2=GRID!$B$31:$BI$31)*(КАЛЕНДАРЬ!$BO25=GRID!$B$33:$BI$33), 0)),
ROUNDUP(INDEX(GRID!$B$47:$BI$57,MATCH(S$7,GRID!$A$47:$A$57,0),MATCH(1,($U$2=GRID!$B$31:$BI$31)*(КАЛЕНДАРЬ!$BO25=GRID!$B$33:$BI$33),0))*(1-GRID!$B$69),0))</f>
        <v>38200</v>
      </c>
      <c r="U661" s="47" cm="1">
        <f t="array" ref="U661">IF($I$2="Открытый тариф",
INDEX(GRID!$B$34:$BI$44,MATCH(U$7,GRID!$A$34:$A$44,0),MATCH(1,($U$2=GRID!$B$31:$BI$31)*(КАЛЕНДАРЬ!$BO25=GRID!$B$33:$BI$33), 0)),
ROUNDUP(INDEX(GRID!$B$34:$BI$44,MATCH(U$7,GRID!$A$34:$A$44,0),MATCH(1,($U$2=GRID!$B$31:$BI$31)*(КАЛЕНДАРЬ!$BO25=GRID!$B$33:$BI$33),0))*(1-GRID!$B$69),0))</f>
        <v>41000</v>
      </c>
      <c r="V661" s="47" cm="1">
        <f t="array" ref="V661">IF($I$2="Открытый тариф",
INDEX(GRID!$B$47:$BI$57,MATCH(U$7,GRID!$A$47:$A$57,0),MATCH(1,($U$2=GRID!$B$31:$BI$31)*(КАЛЕНДАРЬ!$BO25=GRID!$B$33:$BI$33), 0)),
ROUNDUP(INDEX(GRID!$B$47:$BI$57,MATCH(U$7,GRID!$A$47:$A$57,0),MATCH(1,($U$2=GRID!$B$31:$BI$31)*(КАЛЕНДАРЬ!$BO25=GRID!$B$33:$BI$33),0))*(1-GRID!$B$69),0))</f>
        <v>43600</v>
      </c>
      <c r="W661" s="47" cm="1">
        <f t="array" ref="W661">IF($I$2="Открытый тариф",
INDEX(GRID!$B$34:$BI$44,MATCH(W$7,GRID!$A$34:$A$44,0),MATCH(1,($U$2=GRID!$B$31:$BI$31)*(КАЛЕНДАРЬ!$BO25=GRID!$B$33:$BI$33), 0)),
ROUNDUP(INDEX(GRID!$B$34:$BI$44,MATCH(W$7,GRID!$A$34:$A$44,0),MATCH(1,($U$2=GRID!$B$31:$BI$31)*(КАЛЕНДАРЬ!$BO25=GRID!$B$33:$BI$33),0))*(1-GRID!$B$69),0))</f>
        <v>111200</v>
      </c>
      <c r="X661" s="47" cm="1">
        <f t="array" ref="X661">IF($I$2="Открытый тариф",
INDEX(GRID!$B$47:$BI$57,MATCH(W$7,GRID!$A$47:$A$57,0),MATCH(1,($U$2=GRID!$B$31:$BI$31)*(КАЛЕНДАРЬ!$BO25=GRID!$B$33:$BI$33), 0)),
ROUNDUP(INDEX(GRID!$B$47:$BI$57,MATCH(W$7,GRID!$A$47:$A$57,0),MATCH(1,($U$2=GRID!$B$31:$BI$31)*(КАЛЕНДАРЬ!$BO25=GRID!$B$33:$BI$33),0))*(1-GRID!$B$69),0))</f>
        <v>113800</v>
      </c>
    </row>
    <row r="662" spans="1:24" s="200" customFormat="1" x14ac:dyDescent="0.2">
      <c r="A662" s="117" t="s">
        <v>47</v>
      </c>
      <c r="B662" s="117">
        <v>23</v>
      </c>
      <c r="C662" s="47" cm="1">
        <f t="array" ref="C662">IF($I$2="Открытый тариф",
INDEX(GRID!$B$34:$BI$44,MATCH(C$7,GRID!$A$34:$A$44,0),MATCH(1,($U$2=GRID!$B$31:$BI$31)*(КАЛЕНДАРЬ!$BO26=GRID!$B$33:$BI$33), 0)),
ROUNDUP(INDEX(GRID!$B$34:$BI$44,MATCH(C$7,GRID!$A$34:$A$44,0),MATCH(1,($U$2=GRID!$B$31:$BI$31)*(КАЛЕНДАРЬ!$BO26=GRID!$B$33:$BI$33),0))*(1-GRID!$B$69),0))</f>
        <v>19200</v>
      </c>
      <c r="D662" s="47" cm="1">
        <f t="array" ref="D662">IF($I$2="Открытый тариф",
INDEX(GRID!$B$47:$BI$57,MATCH(C$7,GRID!$A$47:$A$57,0),MATCH(1,($U$2=GRID!$B$31:$BI$31)*(КАЛЕНДАРЬ!$BO26=GRID!$B$33:$BI$33), 0)),
ROUNDUP(INDEX(GRID!$B$47:$BI$57,MATCH(C$7,GRID!$A$47:$A$57,0),MATCH(1,($U$2=GRID!$B$31:$BI$31)*(КАЛЕНДАРЬ!$BO26=GRID!$B$33:$BI$33),0))*(1-GRID!$B$69),0))</f>
        <v>21800</v>
      </c>
      <c r="E662" s="47" cm="1">
        <f t="array" ref="E662">IF($I$2="Открытый тариф",
INDEX(GRID!$B$34:$BI$44,MATCH(E$7,GRID!$A$34:$A$44,0),MATCH(1,($U$2=GRID!$B$31:$BI$31)*(КАЛЕНДАРЬ!$BO26=GRID!$B$33:$BI$33), 0)),
ROUNDUP(INDEX(GRID!$B$34:$BI$44,MATCH(E$7,GRID!$A$34:$A$44,0),MATCH(1,($U$2=GRID!$B$31:$BI$31)*(КАЛЕНДАРЬ!$BO26=GRID!$B$33:$BI$33),0))*(1-GRID!$B$69),0))</f>
        <v>21000</v>
      </c>
      <c r="F662" s="47" cm="1">
        <f t="array" ref="F662">IF($I$2="Открытый тариф",
INDEX(GRID!$B$47:$BI$57,MATCH(E$7,GRID!$A$47:$A$57,0),MATCH(1,($U$2=GRID!$B$31:$BI$31)*(КАЛЕНДАРЬ!$BO26=GRID!$B$33:$BI$33), 0)),
ROUNDUP(INDEX(GRID!$B$47:$BI$57,MATCH(E$7,GRID!$A$47:$A$57,0),MATCH(1,($U$2=GRID!$B$31:$BI$31)*(КАЛЕНДАРЬ!$BO26=GRID!$B$33:$BI$33),0))*(1-GRID!$B$69),0))</f>
        <v>23600</v>
      </c>
      <c r="G662" s="47" cm="1">
        <f t="array" ref="G662">IF($I$2="Открытый тариф",
INDEX(GRID!$B$34:$BI$44,MATCH(G$7,GRID!$A$34:$A$44,0),MATCH(1,($U$2=GRID!$B$31:$BI$31)*(КАЛЕНДАРЬ!$BO26=GRID!$B$33:$BI$33), 0)),
ROUNDUP(INDEX(GRID!$B$34:$BI$44,MATCH(G$7,GRID!$A$34:$A$44,0),MATCH(1,($U$2=GRID!$B$31:$BI$31)*(КАЛЕНДАРЬ!$BO26=GRID!$B$33:$BI$33),0))*(1-GRID!$B$69),0))</f>
        <v>22000</v>
      </c>
      <c r="H662" s="47" cm="1">
        <f t="array" ref="H662">IF($I$2="Открытый тариф",
INDEX(GRID!$B$47:$BI$57,MATCH(G$7,GRID!$A$47:$A$57,0),MATCH(1,($U$2=GRID!$B$31:$BI$31)*(КАЛЕНДАРЬ!$BO26=GRID!$B$33:$BI$33), 0)),
ROUNDUP(INDEX(GRID!$B$47:$BI$57,MATCH(G$7,GRID!$A$47:$A$57,0),MATCH(1,($U$2=GRID!$B$31:$BI$31)*(КАЛЕНДАРЬ!$BO26=GRID!$B$33:$BI$33),0))*(1-GRID!$B$69),0))</f>
        <v>24600</v>
      </c>
      <c r="I662" s="47" cm="1">
        <f t="array" ref="I662">IF($I$2="Открытый тариф",
INDEX(GRID!$B$34:$BI$44,MATCH(I$7,GRID!$A$34:$A$44,0),MATCH(1,($U$2=GRID!$B$31:$BI$31)*(КАЛЕНДАРЬ!$BO26=GRID!$B$33:$BI$33), 0)),
ROUNDUP(INDEX(GRID!$B$34:$BI$44,MATCH(I$7,GRID!$A$34:$A$44,0),MATCH(1,($U$2=GRID!$B$31:$BI$31)*(КАЛЕНДАРЬ!$BO26=GRID!$B$33:$BI$33),0))*(1-GRID!$B$69),0))</f>
        <v>23800</v>
      </c>
      <c r="J662" s="47" cm="1">
        <f t="array" ref="J662">IF($I$2="Открытый тариф",
INDEX(GRID!$B$47:$BI$57,MATCH(I$7,GRID!$A$47:$A$57,0),MATCH(1,($U$2=GRID!$B$31:$BI$31)*(КАЛЕНДАРЬ!$BO26=GRID!$B$33:$BI$33), 0)),
ROUNDUP(INDEX(GRID!$B$47:$BI$57,MATCH(I$7,GRID!$A$47:$A$57,0),MATCH(1,($U$2=GRID!$B$31:$BI$31)*(КАЛЕНДАРЬ!$BO26=GRID!$B$33:$BI$33),0))*(1-GRID!$B$69),0))</f>
        <v>26400</v>
      </c>
      <c r="K662" s="47" cm="1">
        <f t="array" ref="K662">IF($I$2="Открытый тариф",
INDEX(GRID!$B$34:$BI$44,MATCH(K$7,GRID!$A$34:$A$44,0),MATCH(1,($U$2=GRID!$B$31:$BI$31)*(КАЛЕНДАРЬ!$BO26=GRID!$B$33:$BI$33), 0)),
ROUNDUP(INDEX(GRID!$B$34:$BI$44,MATCH(K$7,GRID!$A$34:$A$44,0),MATCH(1,($U$2=GRID!$B$31:$BI$31)*(КАЛЕНДАРЬ!$BO26=GRID!$B$33:$BI$33),0))*(1-GRID!$B$69),0))</f>
        <v>24800</v>
      </c>
      <c r="L662" s="47" cm="1">
        <f t="array" ref="L662">IF($I$2="Открытый тариф",
INDEX(GRID!$B$47:$BI$57,MATCH(K$7,GRID!$A$47:$A$57,0),MATCH(1,($U$2=GRID!$B$31:$BI$31)*(КАЛЕНДАРЬ!$BO26=GRID!$B$33:$BI$33), 0)),
ROUNDUP(INDEX(GRID!$B$47:$BI$57,MATCH(K$7,GRID!$A$47:$A$57,0),MATCH(1,($U$2=GRID!$B$31:$BI$31)*(КАЛЕНДАРЬ!$BO26=GRID!$B$33:$BI$33),0))*(1-GRID!$B$69),0))</f>
        <v>27400</v>
      </c>
      <c r="M662" s="47" cm="1">
        <f t="array" ref="M662">IF($I$2="Открытый тариф",
INDEX(GRID!$B$34:$BI$44,MATCH(M$7,GRID!$A$34:$A$44,0),MATCH(1,($U$2=GRID!$B$31:$BI$31)*(КАЛЕНДАРЬ!$BO26=GRID!$B$33:$BI$33), 0)),
ROUNDUP(INDEX(GRID!$B$34:$BI$44,MATCH(M$7,GRID!$A$34:$A$44,0),MATCH(1,($U$2=GRID!$B$31:$BI$31)*(КАЛЕНДАРЬ!$BO26=GRID!$B$33:$BI$33),0))*(1-GRID!$B$69),0))</f>
        <v>26600</v>
      </c>
      <c r="N662" s="47" cm="1">
        <f t="array" ref="N662">IF($I$2="Открытый тариф",
INDEX(GRID!$B$47:$BI$57,MATCH(M$7,GRID!$A$47:$A$57,0),MATCH(1,($U$2=GRID!$B$31:$BI$31)*(КАЛЕНДАРЬ!$BO26=GRID!$B$33:$BI$33), 0)),
ROUNDUP(INDEX(GRID!$B$47:$BI$57,MATCH(M$7,GRID!$A$47:$A$57,0),MATCH(1,($U$2=GRID!$B$31:$BI$31)*(КАЛЕНДАРЬ!$BO26=GRID!$B$33:$BI$33),0))*(1-GRID!$B$69),0))</f>
        <v>29200</v>
      </c>
      <c r="O662" s="47" cm="1">
        <f t="array" ref="O662">IF($I$2="Открытый тариф",
INDEX(GRID!$B$34:$BI$44,MATCH(O$7,GRID!$A$34:$A$44,0),MATCH(1,($U$2=GRID!$B$31:$BI$31)*(КАЛЕНДАРЬ!$BO26=GRID!$B$33:$BI$33), 0)),
ROUNDUP(INDEX(GRID!$B$34:$BI$44,MATCH(O$7,GRID!$A$34:$A$44,0),MATCH(1,($U$2=GRID!$B$31:$BI$31)*(КАЛЕНДАРЬ!$BO26=GRID!$B$33:$BI$33),0))*(1-GRID!$B$69),0))</f>
        <v>33400</v>
      </c>
      <c r="P662" s="47" cm="1">
        <f t="array" ref="P662">IF($I$2="Открытый тариф",
INDEX(GRID!$B$47:$BI$57,MATCH(O$7,GRID!$A$47:$A$57,0),MATCH(1,($U$2=GRID!$B$31:$BI$31)*(КАЛЕНДАРЬ!$BO26=GRID!$B$33:$BI$33), 0)),
ROUNDUP(INDEX(GRID!$B$47:$BI$57,MATCH(O$7,GRID!$A$47:$A$57,0),MATCH(1,($U$2=GRID!$B$31:$BI$31)*(КАЛЕНДАРЬ!$BO26=GRID!$B$33:$BI$33),0))*(1-GRID!$B$69),0))</f>
        <v>36000</v>
      </c>
      <c r="Q662" s="47" cm="1">
        <f t="array" ref="Q662">IF($I$2="Открытый тариф",
INDEX(GRID!$B$34:$BI$44,MATCH(Q$7,GRID!$A$34:$A$44,0),MATCH(1,($U$2=GRID!$B$31:$BI$31)*(КАЛЕНДАРЬ!$BO26=GRID!$B$33:$BI$33), 0)),
ROUNDUP(INDEX(GRID!$B$34:$BI$44,MATCH(Q$7,GRID!$A$34:$A$44,0),MATCH(1,($U$2=GRID!$B$31:$BI$31)*(КАЛЕНДАРЬ!$BO26=GRID!$B$33:$BI$33),0))*(1-GRID!$B$69),0))</f>
        <v>35400</v>
      </c>
      <c r="R662" s="47" cm="1">
        <f t="array" ref="R662">IF($I$2="Открытый тариф",
INDEX(GRID!$B$47:$BI$57,MATCH(Q$7,GRID!$A$47:$A$57,0),MATCH(1,($U$2=GRID!$B$31:$BI$31)*(КАЛЕНДАРЬ!$BO26=GRID!$B$33:$BI$33), 0)),
ROUNDUP(INDEX(GRID!$B$47:$BI$57,MATCH(Q$7,GRID!$A$47:$A$57,0),MATCH(1,($U$2=GRID!$B$31:$BI$31)*(КАЛЕНДАРЬ!$BO26=GRID!$B$33:$BI$33),0))*(1-GRID!$B$69),0))</f>
        <v>38000</v>
      </c>
      <c r="S662" s="47" cm="1">
        <f t="array" ref="S662">IF($I$2="Открытый тариф",
INDEX(GRID!$B$34:$BI$44,MATCH(S$7,GRID!$A$34:$A$44,0),MATCH(1,($U$2=GRID!$B$31:$BI$31)*(КАЛЕНДАРЬ!$BO26=GRID!$B$33:$BI$33), 0)),
ROUNDUP(INDEX(GRID!$B$34:$BI$44,MATCH(S$7,GRID!$A$34:$A$44,0),MATCH(1,($U$2=GRID!$B$31:$BI$31)*(КАЛЕНДАРЬ!$BO26=GRID!$B$33:$BI$33),0))*(1-GRID!$B$69),0))</f>
        <v>38800</v>
      </c>
      <c r="T662" s="47" cm="1">
        <f t="array" ref="T662">IF($I$2="Открытый тариф",
INDEX(GRID!$B$47:$BI$57,MATCH(S$7,GRID!$A$47:$A$57,0),MATCH(1,($U$2=GRID!$B$31:$BI$31)*(КАЛЕНДАРЬ!$BO26=GRID!$B$33:$BI$33), 0)),
ROUNDUP(INDEX(GRID!$B$47:$BI$57,MATCH(S$7,GRID!$A$47:$A$57,0),MATCH(1,($U$2=GRID!$B$31:$BI$31)*(КАЛЕНДАРЬ!$BO26=GRID!$B$33:$BI$33),0))*(1-GRID!$B$69),0))</f>
        <v>41400</v>
      </c>
      <c r="U662" s="47" cm="1">
        <f t="array" ref="U662">IF($I$2="Открытый тариф",
INDEX(GRID!$B$34:$BI$44,MATCH(U$7,GRID!$A$34:$A$44,0),MATCH(1,($U$2=GRID!$B$31:$BI$31)*(КАЛЕНДАРЬ!$BO26=GRID!$B$33:$BI$33), 0)),
ROUNDUP(INDEX(GRID!$B$34:$BI$44,MATCH(U$7,GRID!$A$34:$A$44,0),MATCH(1,($U$2=GRID!$B$31:$BI$31)*(КАЛЕНДАРЬ!$BO26=GRID!$B$33:$BI$33),0))*(1-GRID!$B$69),0))</f>
        <v>44600</v>
      </c>
      <c r="V662" s="47" cm="1">
        <f t="array" ref="V662">IF($I$2="Открытый тариф",
INDEX(GRID!$B$47:$BI$57,MATCH(U$7,GRID!$A$47:$A$57,0),MATCH(1,($U$2=GRID!$B$31:$BI$31)*(КАЛЕНДАРЬ!$BO26=GRID!$B$33:$BI$33), 0)),
ROUNDUP(INDEX(GRID!$B$47:$BI$57,MATCH(U$7,GRID!$A$47:$A$57,0),MATCH(1,($U$2=GRID!$B$31:$BI$31)*(КАЛЕНДАРЬ!$BO26=GRID!$B$33:$BI$33),0))*(1-GRID!$B$69),0))</f>
        <v>47200</v>
      </c>
      <c r="W662" s="47" cm="1">
        <f t="array" ref="W662">IF($I$2="Открытый тариф",
INDEX(GRID!$B$34:$BI$44,MATCH(W$7,GRID!$A$34:$A$44,0),MATCH(1,($U$2=GRID!$B$31:$BI$31)*(КАЛЕНДАРЬ!$BO26=GRID!$B$33:$BI$33), 0)),
ROUNDUP(INDEX(GRID!$B$34:$BI$44,MATCH(W$7,GRID!$A$34:$A$44,0),MATCH(1,($U$2=GRID!$B$31:$BI$31)*(КАЛЕНДАРЬ!$BO26=GRID!$B$33:$BI$33),0))*(1-GRID!$B$69),0))</f>
        <v>128200</v>
      </c>
      <c r="X662" s="47" cm="1">
        <f t="array" ref="X662">IF($I$2="Открытый тариф",
INDEX(GRID!$B$47:$BI$57,MATCH(W$7,GRID!$A$47:$A$57,0),MATCH(1,($U$2=GRID!$B$31:$BI$31)*(КАЛЕНДАРЬ!$BO26=GRID!$B$33:$BI$33), 0)),
ROUNDUP(INDEX(GRID!$B$47:$BI$57,MATCH(W$7,GRID!$A$47:$A$57,0),MATCH(1,($U$2=GRID!$B$31:$BI$31)*(КАЛЕНДАРЬ!$BO26=GRID!$B$33:$BI$33),0))*(1-GRID!$B$69),0))</f>
        <v>130800</v>
      </c>
    </row>
    <row r="663" spans="1:24" s="200" customFormat="1" x14ac:dyDescent="0.2">
      <c r="A663" s="117" t="s">
        <v>48</v>
      </c>
      <c r="B663" s="117">
        <v>24</v>
      </c>
      <c r="C663" s="47" cm="1">
        <f t="array" ref="C663">IF($I$2="Открытый тариф",
INDEX(GRID!$B$34:$BI$44,MATCH(C$7,GRID!$A$34:$A$44,0),MATCH(1,($U$2=GRID!$B$31:$BI$31)*(КАЛЕНДАРЬ!$BO27=GRID!$B$33:$BI$33), 0)),
ROUNDUP(INDEX(GRID!$B$34:$BI$44,MATCH(C$7,GRID!$A$34:$A$44,0),MATCH(1,($U$2=GRID!$B$31:$BI$31)*(КАЛЕНДАРЬ!$BO27=GRID!$B$33:$BI$33),0))*(1-GRID!$B$69),0))</f>
        <v>19200</v>
      </c>
      <c r="D663" s="47" cm="1">
        <f t="array" ref="D663">IF($I$2="Открытый тариф",
INDEX(GRID!$B$47:$BI$57,MATCH(C$7,GRID!$A$47:$A$57,0),MATCH(1,($U$2=GRID!$B$31:$BI$31)*(КАЛЕНДАРЬ!$BO27=GRID!$B$33:$BI$33), 0)),
ROUNDUP(INDEX(GRID!$B$47:$BI$57,MATCH(C$7,GRID!$A$47:$A$57,0),MATCH(1,($U$2=GRID!$B$31:$BI$31)*(КАЛЕНДАРЬ!$BO27=GRID!$B$33:$BI$33),0))*(1-GRID!$B$69),0))</f>
        <v>21800</v>
      </c>
      <c r="E663" s="47" cm="1">
        <f t="array" ref="E663">IF($I$2="Открытый тариф",
INDEX(GRID!$B$34:$BI$44,MATCH(E$7,GRID!$A$34:$A$44,0),MATCH(1,($U$2=GRID!$B$31:$BI$31)*(КАЛЕНДАРЬ!$BO27=GRID!$B$33:$BI$33), 0)),
ROUNDUP(INDEX(GRID!$B$34:$BI$44,MATCH(E$7,GRID!$A$34:$A$44,0),MATCH(1,($U$2=GRID!$B$31:$BI$31)*(КАЛЕНДАРЬ!$BO27=GRID!$B$33:$BI$33),0))*(1-GRID!$B$69),0))</f>
        <v>21000</v>
      </c>
      <c r="F663" s="47" cm="1">
        <f t="array" ref="F663">IF($I$2="Открытый тариф",
INDEX(GRID!$B$47:$BI$57,MATCH(E$7,GRID!$A$47:$A$57,0),MATCH(1,($U$2=GRID!$B$31:$BI$31)*(КАЛЕНДАРЬ!$BO27=GRID!$B$33:$BI$33), 0)),
ROUNDUP(INDEX(GRID!$B$47:$BI$57,MATCH(E$7,GRID!$A$47:$A$57,0),MATCH(1,($U$2=GRID!$B$31:$BI$31)*(КАЛЕНДАРЬ!$BO27=GRID!$B$33:$BI$33),0))*(1-GRID!$B$69),0))</f>
        <v>23600</v>
      </c>
      <c r="G663" s="47" cm="1">
        <f t="array" ref="G663">IF($I$2="Открытый тариф",
INDEX(GRID!$B$34:$BI$44,MATCH(G$7,GRID!$A$34:$A$44,0),MATCH(1,($U$2=GRID!$B$31:$BI$31)*(КАЛЕНДАРЬ!$BO27=GRID!$B$33:$BI$33), 0)),
ROUNDUP(INDEX(GRID!$B$34:$BI$44,MATCH(G$7,GRID!$A$34:$A$44,0),MATCH(1,($U$2=GRID!$B$31:$BI$31)*(КАЛЕНДАРЬ!$BO27=GRID!$B$33:$BI$33),0))*(1-GRID!$B$69),0))</f>
        <v>22000</v>
      </c>
      <c r="H663" s="47" cm="1">
        <f t="array" ref="H663">IF($I$2="Открытый тариф",
INDEX(GRID!$B$47:$BI$57,MATCH(G$7,GRID!$A$47:$A$57,0),MATCH(1,($U$2=GRID!$B$31:$BI$31)*(КАЛЕНДАРЬ!$BO27=GRID!$B$33:$BI$33), 0)),
ROUNDUP(INDEX(GRID!$B$47:$BI$57,MATCH(G$7,GRID!$A$47:$A$57,0),MATCH(1,($U$2=GRID!$B$31:$BI$31)*(КАЛЕНДАРЬ!$BO27=GRID!$B$33:$BI$33),0))*(1-GRID!$B$69),0))</f>
        <v>24600</v>
      </c>
      <c r="I663" s="47" cm="1">
        <f t="array" ref="I663">IF($I$2="Открытый тариф",
INDEX(GRID!$B$34:$BI$44,MATCH(I$7,GRID!$A$34:$A$44,0),MATCH(1,($U$2=GRID!$B$31:$BI$31)*(КАЛЕНДАРЬ!$BO27=GRID!$B$33:$BI$33), 0)),
ROUNDUP(INDEX(GRID!$B$34:$BI$44,MATCH(I$7,GRID!$A$34:$A$44,0),MATCH(1,($U$2=GRID!$B$31:$BI$31)*(КАЛЕНДАРЬ!$BO27=GRID!$B$33:$BI$33),0))*(1-GRID!$B$69),0))</f>
        <v>23800</v>
      </c>
      <c r="J663" s="47" cm="1">
        <f t="array" ref="J663">IF($I$2="Открытый тариф",
INDEX(GRID!$B$47:$BI$57,MATCH(I$7,GRID!$A$47:$A$57,0),MATCH(1,($U$2=GRID!$B$31:$BI$31)*(КАЛЕНДАРЬ!$BO27=GRID!$B$33:$BI$33), 0)),
ROUNDUP(INDEX(GRID!$B$47:$BI$57,MATCH(I$7,GRID!$A$47:$A$57,0),MATCH(1,($U$2=GRID!$B$31:$BI$31)*(КАЛЕНДАРЬ!$BO27=GRID!$B$33:$BI$33),0))*(1-GRID!$B$69),0))</f>
        <v>26400</v>
      </c>
      <c r="K663" s="47" cm="1">
        <f t="array" ref="K663">IF($I$2="Открытый тариф",
INDEX(GRID!$B$34:$BI$44,MATCH(K$7,GRID!$A$34:$A$44,0),MATCH(1,($U$2=GRID!$B$31:$BI$31)*(КАЛЕНДАРЬ!$BO27=GRID!$B$33:$BI$33), 0)),
ROUNDUP(INDEX(GRID!$B$34:$BI$44,MATCH(K$7,GRID!$A$34:$A$44,0),MATCH(1,($U$2=GRID!$B$31:$BI$31)*(КАЛЕНДАРЬ!$BO27=GRID!$B$33:$BI$33),0))*(1-GRID!$B$69),0))</f>
        <v>24800</v>
      </c>
      <c r="L663" s="47" cm="1">
        <f t="array" ref="L663">IF($I$2="Открытый тариф",
INDEX(GRID!$B$47:$BI$57,MATCH(K$7,GRID!$A$47:$A$57,0),MATCH(1,($U$2=GRID!$B$31:$BI$31)*(КАЛЕНДАРЬ!$BO27=GRID!$B$33:$BI$33), 0)),
ROUNDUP(INDEX(GRID!$B$47:$BI$57,MATCH(K$7,GRID!$A$47:$A$57,0),MATCH(1,($U$2=GRID!$B$31:$BI$31)*(КАЛЕНДАРЬ!$BO27=GRID!$B$33:$BI$33),0))*(1-GRID!$B$69),0))</f>
        <v>27400</v>
      </c>
      <c r="M663" s="47" cm="1">
        <f t="array" ref="M663">IF($I$2="Открытый тариф",
INDEX(GRID!$B$34:$BI$44,MATCH(M$7,GRID!$A$34:$A$44,0),MATCH(1,($U$2=GRID!$B$31:$BI$31)*(КАЛЕНДАРЬ!$BO27=GRID!$B$33:$BI$33), 0)),
ROUNDUP(INDEX(GRID!$B$34:$BI$44,MATCH(M$7,GRID!$A$34:$A$44,0),MATCH(1,($U$2=GRID!$B$31:$BI$31)*(КАЛЕНДАРЬ!$BO27=GRID!$B$33:$BI$33),0))*(1-GRID!$B$69),0))</f>
        <v>26600</v>
      </c>
      <c r="N663" s="47" cm="1">
        <f t="array" ref="N663">IF($I$2="Открытый тариф",
INDEX(GRID!$B$47:$BI$57,MATCH(M$7,GRID!$A$47:$A$57,0),MATCH(1,($U$2=GRID!$B$31:$BI$31)*(КАЛЕНДАРЬ!$BO27=GRID!$B$33:$BI$33), 0)),
ROUNDUP(INDEX(GRID!$B$47:$BI$57,MATCH(M$7,GRID!$A$47:$A$57,0),MATCH(1,($U$2=GRID!$B$31:$BI$31)*(КАЛЕНДАРЬ!$BO27=GRID!$B$33:$BI$33),0))*(1-GRID!$B$69),0))</f>
        <v>29200</v>
      </c>
      <c r="O663" s="47" cm="1">
        <f t="array" ref="O663">IF($I$2="Открытый тариф",
INDEX(GRID!$B$34:$BI$44,MATCH(O$7,GRID!$A$34:$A$44,0),MATCH(1,($U$2=GRID!$B$31:$BI$31)*(КАЛЕНДАРЬ!$BO27=GRID!$B$33:$BI$33), 0)),
ROUNDUP(INDEX(GRID!$B$34:$BI$44,MATCH(O$7,GRID!$A$34:$A$44,0),MATCH(1,($U$2=GRID!$B$31:$BI$31)*(КАЛЕНДАРЬ!$BO27=GRID!$B$33:$BI$33),0))*(1-GRID!$B$69),0))</f>
        <v>33400</v>
      </c>
      <c r="P663" s="47" cm="1">
        <f t="array" ref="P663">IF($I$2="Открытый тариф",
INDEX(GRID!$B$47:$BI$57,MATCH(O$7,GRID!$A$47:$A$57,0),MATCH(1,($U$2=GRID!$B$31:$BI$31)*(КАЛЕНДАРЬ!$BO27=GRID!$B$33:$BI$33), 0)),
ROUNDUP(INDEX(GRID!$B$47:$BI$57,MATCH(O$7,GRID!$A$47:$A$57,0),MATCH(1,($U$2=GRID!$B$31:$BI$31)*(КАЛЕНДАРЬ!$BO27=GRID!$B$33:$BI$33),0))*(1-GRID!$B$69),0))</f>
        <v>36000</v>
      </c>
      <c r="Q663" s="47" cm="1">
        <f t="array" ref="Q663">IF($I$2="Открытый тариф",
INDEX(GRID!$B$34:$BI$44,MATCH(Q$7,GRID!$A$34:$A$44,0),MATCH(1,($U$2=GRID!$B$31:$BI$31)*(КАЛЕНДАРЬ!$BO27=GRID!$B$33:$BI$33), 0)),
ROUNDUP(INDEX(GRID!$B$34:$BI$44,MATCH(Q$7,GRID!$A$34:$A$44,0),MATCH(1,($U$2=GRID!$B$31:$BI$31)*(КАЛЕНДАРЬ!$BO27=GRID!$B$33:$BI$33),0))*(1-GRID!$B$69),0))</f>
        <v>35400</v>
      </c>
      <c r="R663" s="47" cm="1">
        <f t="array" ref="R663">IF($I$2="Открытый тариф",
INDEX(GRID!$B$47:$BI$57,MATCH(Q$7,GRID!$A$47:$A$57,0),MATCH(1,($U$2=GRID!$B$31:$BI$31)*(КАЛЕНДАРЬ!$BO27=GRID!$B$33:$BI$33), 0)),
ROUNDUP(INDEX(GRID!$B$47:$BI$57,MATCH(Q$7,GRID!$A$47:$A$57,0),MATCH(1,($U$2=GRID!$B$31:$BI$31)*(КАЛЕНДАРЬ!$BO27=GRID!$B$33:$BI$33),0))*(1-GRID!$B$69),0))</f>
        <v>38000</v>
      </c>
      <c r="S663" s="47" cm="1">
        <f t="array" ref="S663">IF($I$2="Открытый тариф",
INDEX(GRID!$B$34:$BI$44,MATCH(S$7,GRID!$A$34:$A$44,0),MATCH(1,($U$2=GRID!$B$31:$BI$31)*(КАЛЕНДАРЬ!$BO27=GRID!$B$33:$BI$33), 0)),
ROUNDUP(INDEX(GRID!$B$34:$BI$44,MATCH(S$7,GRID!$A$34:$A$44,0),MATCH(1,($U$2=GRID!$B$31:$BI$31)*(КАЛЕНДАРЬ!$BO27=GRID!$B$33:$BI$33),0))*(1-GRID!$B$69),0))</f>
        <v>38800</v>
      </c>
      <c r="T663" s="47" cm="1">
        <f t="array" ref="T663">IF($I$2="Открытый тариф",
INDEX(GRID!$B$47:$BI$57,MATCH(S$7,GRID!$A$47:$A$57,0),MATCH(1,($U$2=GRID!$B$31:$BI$31)*(КАЛЕНДАРЬ!$BO27=GRID!$B$33:$BI$33), 0)),
ROUNDUP(INDEX(GRID!$B$47:$BI$57,MATCH(S$7,GRID!$A$47:$A$57,0),MATCH(1,($U$2=GRID!$B$31:$BI$31)*(КАЛЕНДАРЬ!$BO27=GRID!$B$33:$BI$33),0))*(1-GRID!$B$69),0))</f>
        <v>41400</v>
      </c>
      <c r="U663" s="47" cm="1">
        <f t="array" ref="U663">IF($I$2="Открытый тариф",
INDEX(GRID!$B$34:$BI$44,MATCH(U$7,GRID!$A$34:$A$44,0),MATCH(1,($U$2=GRID!$B$31:$BI$31)*(КАЛЕНДАРЬ!$BO27=GRID!$B$33:$BI$33), 0)),
ROUNDUP(INDEX(GRID!$B$34:$BI$44,MATCH(U$7,GRID!$A$34:$A$44,0),MATCH(1,($U$2=GRID!$B$31:$BI$31)*(КАЛЕНДАРЬ!$BO27=GRID!$B$33:$BI$33),0))*(1-GRID!$B$69),0))</f>
        <v>44600</v>
      </c>
      <c r="V663" s="47" cm="1">
        <f t="array" ref="V663">IF($I$2="Открытый тариф",
INDEX(GRID!$B$47:$BI$57,MATCH(U$7,GRID!$A$47:$A$57,0),MATCH(1,($U$2=GRID!$B$31:$BI$31)*(КАЛЕНДАРЬ!$BO27=GRID!$B$33:$BI$33), 0)),
ROUNDUP(INDEX(GRID!$B$47:$BI$57,MATCH(U$7,GRID!$A$47:$A$57,0),MATCH(1,($U$2=GRID!$B$31:$BI$31)*(КАЛЕНДАРЬ!$BO27=GRID!$B$33:$BI$33),0))*(1-GRID!$B$69),0))</f>
        <v>47200</v>
      </c>
      <c r="W663" s="47" cm="1">
        <f t="array" ref="W663">IF($I$2="Открытый тариф",
INDEX(GRID!$B$34:$BI$44,MATCH(W$7,GRID!$A$34:$A$44,0),MATCH(1,($U$2=GRID!$B$31:$BI$31)*(КАЛЕНДАРЬ!$BO27=GRID!$B$33:$BI$33), 0)),
ROUNDUP(INDEX(GRID!$B$34:$BI$44,MATCH(W$7,GRID!$A$34:$A$44,0),MATCH(1,($U$2=GRID!$B$31:$BI$31)*(КАЛЕНДАРЬ!$BO27=GRID!$B$33:$BI$33),0))*(1-GRID!$B$69),0))</f>
        <v>128200</v>
      </c>
      <c r="X663" s="47" cm="1">
        <f t="array" ref="X663">IF($I$2="Открытый тариф",
INDEX(GRID!$B$47:$BI$57,MATCH(W$7,GRID!$A$47:$A$57,0),MATCH(1,($U$2=GRID!$B$31:$BI$31)*(КАЛЕНДАРЬ!$BO27=GRID!$B$33:$BI$33), 0)),
ROUNDUP(INDEX(GRID!$B$47:$BI$57,MATCH(W$7,GRID!$A$47:$A$57,0),MATCH(1,($U$2=GRID!$B$31:$BI$31)*(КАЛЕНДАРЬ!$BO27=GRID!$B$33:$BI$33),0))*(1-GRID!$B$69),0))</f>
        <v>130800</v>
      </c>
    </row>
    <row r="664" spans="1:24" s="200" customFormat="1" x14ac:dyDescent="0.2">
      <c r="A664" s="117" t="s">
        <v>42</v>
      </c>
      <c r="B664" s="117">
        <v>25</v>
      </c>
      <c r="C664" s="47" cm="1">
        <f t="array" ref="C664">IF($I$2="Открытый тариф",
INDEX(GRID!$B$34:$BI$44,MATCH(C$7,GRID!$A$34:$A$44,0),MATCH(1,($U$2=GRID!$B$31:$BI$31)*(КАЛЕНДАРЬ!$BO28=GRID!$B$33:$BI$33), 0)),
ROUNDUP(INDEX(GRID!$B$34:$BI$44,MATCH(C$7,GRID!$A$34:$A$44,0),MATCH(1,($U$2=GRID!$B$31:$BI$31)*(КАЛЕНДАРЬ!$BO28=GRID!$B$33:$BI$33),0))*(1-GRID!$B$69),0))</f>
        <v>19200</v>
      </c>
      <c r="D664" s="47" cm="1">
        <f t="array" ref="D664">IF($I$2="Открытый тариф",
INDEX(GRID!$B$47:$BI$57,MATCH(C$7,GRID!$A$47:$A$57,0),MATCH(1,($U$2=GRID!$B$31:$BI$31)*(КАЛЕНДАРЬ!$BO28=GRID!$B$33:$BI$33), 0)),
ROUNDUP(INDEX(GRID!$B$47:$BI$57,MATCH(C$7,GRID!$A$47:$A$57,0),MATCH(1,($U$2=GRID!$B$31:$BI$31)*(КАЛЕНДАРЬ!$BO28=GRID!$B$33:$BI$33),0))*(1-GRID!$B$69),0))</f>
        <v>21800</v>
      </c>
      <c r="E664" s="47" cm="1">
        <f t="array" ref="E664">IF($I$2="Открытый тариф",
INDEX(GRID!$B$34:$BI$44,MATCH(E$7,GRID!$A$34:$A$44,0),MATCH(1,($U$2=GRID!$B$31:$BI$31)*(КАЛЕНДАРЬ!$BO28=GRID!$B$33:$BI$33), 0)),
ROUNDUP(INDEX(GRID!$B$34:$BI$44,MATCH(E$7,GRID!$A$34:$A$44,0),MATCH(1,($U$2=GRID!$B$31:$BI$31)*(КАЛЕНДАРЬ!$BO28=GRID!$B$33:$BI$33),0))*(1-GRID!$B$69),0))</f>
        <v>21000</v>
      </c>
      <c r="F664" s="47" cm="1">
        <f t="array" ref="F664">IF($I$2="Открытый тариф",
INDEX(GRID!$B$47:$BI$57,MATCH(E$7,GRID!$A$47:$A$57,0),MATCH(1,($U$2=GRID!$B$31:$BI$31)*(КАЛЕНДАРЬ!$BO28=GRID!$B$33:$BI$33), 0)),
ROUNDUP(INDEX(GRID!$B$47:$BI$57,MATCH(E$7,GRID!$A$47:$A$57,0),MATCH(1,($U$2=GRID!$B$31:$BI$31)*(КАЛЕНДАРЬ!$BO28=GRID!$B$33:$BI$33),0))*(1-GRID!$B$69),0))</f>
        <v>23600</v>
      </c>
      <c r="G664" s="47" cm="1">
        <f t="array" ref="G664">IF($I$2="Открытый тариф",
INDEX(GRID!$B$34:$BI$44,MATCH(G$7,GRID!$A$34:$A$44,0),MATCH(1,($U$2=GRID!$B$31:$BI$31)*(КАЛЕНДАРЬ!$BO28=GRID!$B$33:$BI$33), 0)),
ROUNDUP(INDEX(GRID!$B$34:$BI$44,MATCH(G$7,GRID!$A$34:$A$44,0),MATCH(1,($U$2=GRID!$B$31:$BI$31)*(КАЛЕНДАРЬ!$BO28=GRID!$B$33:$BI$33),0))*(1-GRID!$B$69),0))</f>
        <v>22000</v>
      </c>
      <c r="H664" s="47" cm="1">
        <f t="array" ref="H664">IF($I$2="Открытый тариф",
INDEX(GRID!$B$47:$BI$57,MATCH(G$7,GRID!$A$47:$A$57,0),MATCH(1,($U$2=GRID!$B$31:$BI$31)*(КАЛЕНДАРЬ!$BO28=GRID!$B$33:$BI$33), 0)),
ROUNDUP(INDEX(GRID!$B$47:$BI$57,MATCH(G$7,GRID!$A$47:$A$57,0),MATCH(1,($U$2=GRID!$B$31:$BI$31)*(КАЛЕНДАРЬ!$BO28=GRID!$B$33:$BI$33),0))*(1-GRID!$B$69),0))</f>
        <v>24600</v>
      </c>
      <c r="I664" s="47" cm="1">
        <f t="array" ref="I664">IF($I$2="Открытый тариф",
INDEX(GRID!$B$34:$BI$44,MATCH(I$7,GRID!$A$34:$A$44,0),MATCH(1,($U$2=GRID!$B$31:$BI$31)*(КАЛЕНДАРЬ!$BO28=GRID!$B$33:$BI$33), 0)),
ROUNDUP(INDEX(GRID!$B$34:$BI$44,MATCH(I$7,GRID!$A$34:$A$44,0),MATCH(1,($U$2=GRID!$B$31:$BI$31)*(КАЛЕНДАРЬ!$BO28=GRID!$B$33:$BI$33),0))*(1-GRID!$B$69),0))</f>
        <v>23800</v>
      </c>
      <c r="J664" s="47" cm="1">
        <f t="array" ref="J664">IF($I$2="Открытый тариф",
INDEX(GRID!$B$47:$BI$57,MATCH(I$7,GRID!$A$47:$A$57,0),MATCH(1,($U$2=GRID!$B$31:$BI$31)*(КАЛЕНДАРЬ!$BO28=GRID!$B$33:$BI$33), 0)),
ROUNDUP(INDEX(GRID!$B$47:$BI$57,MATCH(I$7,GRID!$A$47:$A$57,0),MATCH(1,($U$2=GRID!$B$31:$BI$31)*(КАЛЕНДАРЬ!$BO28=GRID!$B$33:$BI$33),0))*(1-GRID!$B$69),0))</f>
        <v>26400</v>
      </c>
      <c r="K664" s="47" cm="1">
        <f t="array" ref="K664">IF($I$2="Открытый тариф",
INDEX(GRID!$B$34:$BI$44,MATCH(K$7,GRID!$A$34:$A$44,0),MATCH(1,($U$2=GRID!$B$31:$BI$31)*(КАЛЕНДАРЬ!$BO28=GRID!$B$33:$BI$33), 0)),
ROUNDUP(INDEX(GRID!$B$34:$BI$44,MATCH(K$7,GRID!$A$34:$A$44,0),MATCH(1,($U$2=GRID!$B$31:$BI$31)*(КАЛЕНДАРЬ!$BO28=GRID!$B$33:$BI$33),0))*(1-GRID!$B$69),0))</f>
        <v>24800</v>
      </c>
      <c r="L664" s="47" cm="1">
        <f t="array" ref="L664">IF($I$2="Открытый тариф",
INDEX(GRID!$B$47:$BI$57,MATCH(K$7,GRID!$A$47:$A$57,0),MATCH(1,($U$2=GRID!$B$31:$BI$31)*(КАЛЕНДАРЬ!$BO28=GRID!$B$33:$BI$33), 0)),
ROUNDUP(INDEX(GRID!$B$47:$BI$57,MATCH(K$7,GRID!$A$47:$A$57,0),MATCH(1,($U$2=GRID!$B$31:$BI$31)*(КАЛЕНДАРЬ!$BO28=GRID!$B$33:$BI$33),0))*(1-GRID!$B$69),0))</f>
        <v>27400</v>
      </c>
      <c r="M664" s="47" cm="1">
        <f t="array" ref="M664">IF($I$2="Открытый тариф",
INDEX(GRID!$B$34:$BI$44,MATCH(M$7,GRID!$A$34:$A$44,0),MATCH(1,($U$2=GRID!$B$31:$BI$31)*(КАЛЕНДАРЬ!$BO28=GRID!$B$33:$BI$33), 0)),
ROUNDUP(INDEX(GRID!$B$34:$BI$44,MATCH(M$7,GRID!$A$34:$A$44,0),MATCH(1,($U$2=GRID!$B$31:$BI$31)*(КАЛЕНДАРЬ!$BO28=GRID!$B$33:$BI$33),0))*(1-GRID!$B$69),0))</f>
        <v>26600</v>
      </c>
      <c r="N664" s="47" cm="1">
        <f t="array" ref="N664">IF($I$2="Открытый тариф",
INDEX(GRID!$B$47:$BI$57,MATCH(M$7,GRID!$A$47:$A$57,0),MATCH(1,($U$2=GRID!$B$31:$BI$31)*(КАЛЕНДАРЬ!$BO28=GRID!$B$33:$BI$33), 0)),
ROUNDUP(INDEX(GRID!$B$47:$BI$57,MATCH(M$7,GRID!$A$47:$A$57,0),MATCH(1,($U$2=GRID!$B$31:$BI$31)*(КАЛЕНДАРЬ!$BO28=GRID!$B$33:$BI$33),0))*(1-GRID!$B$69),0))</f>
        <v>29200</v>
      </c>
      <c r="O664" s="47" cm="1">
        <f t="array" ref="O664">IF($I$2="Открытый тариф",
INDEX(GRID!$B$34:$BI$44,MATCH(O$7,GRID!$A$34:$A$44,0),MATCH(1,($U$2=GRID!$B$31:$BI$31)*(КАЛЕНДАРЬ!$BO28=GRID!$B$33:$BI$33), 0)),
ROUNDUP(INDEX(GRID!$B$34:$BI$44,MATCH(O$7,GRID!$A$34:$A$44,0),MATCH(1,($U$2=GRID!$B$31:$BI$31)*(КАЛЕНДАРЬ!$BO28=GRID!$B$33:$BI$33),0))*(1-GRID!$B$69),0))</f>
        <v>33400</v>
      </c>
      <c r="P664" s="47" cm="1">
        <f t="array" ref="P664">IF($I$2="Открытый тариф",
INDEX(GRID!$B$47:$BI$57,MATCH(O$7,GRID!$A$47:$A$57,0),MATCH(1,($U$2=GRID!$B$31:$BI$31)*(КАЛЕНДАРЬ!$BO28=GRID!$B$33:$BI$33), 0)),
ROUNDUP(INDEX(GRID!$B$47:$BI$57,MATCH(O$7,GRID!$A$47:$A$57,0),MATCH(1,($U$2=GRID!$B$31:$BI$31)*(КАЛЕНДАРЬ!$BO28=GRID!$B$33:$BI$33),0))*(1-GRID!$B$69),0))</f>
        <v>36000</v>
      </c>
      <c r="Q664" s="47" cm="1">
        <f t="array" ref="Q664">IF($I$2="Открытый тариф",
INDEX(GRID!$B$34:$BI$44,MATCH(Q$7,GRID!$A$34:$A$44,0),MATCH(1,($U$2=GRID!$B$31:$BI$31)*(КАЛЕНДАРЬ!$BO28=GRID!$B$33:$BI$33), 0)),
ROUNDUP(INDEX(GRID!$B$34:$BI$44,MATCH(Q$7,GRID!$A$34:$A$44,0),MATCH(1,($U$2=GRID!$B$31:$BI$31)*(КАЛЕНДАРЬ!$BO28=GRID!$B$33:$BI$33),0))*(1-GRID!$B$69),0))</f>
        <v>35400</v>
      </c>
      <c r="R664" s="47" cm="1">
        <f t="array" ref="R664">IF($I$2="Открытый тариф",
INDEX(GRID!$B$47:$BI$57,MATCH(Q$7,GRID!$A$47:$A$57,0),MATCH(1,($U$2=GRID!$B$31:$BI$31)*(КАЛЕНДАРЬ!$BO28=GRID!$B$33:$BI$33), 0)),
ROUNDUP(INDEX(GRID!$B$47:$BI$57,MATCH(Q$7,GRID!$A$47:$A$57,0),MATCH(1,($U$2=GRID!$B$31:$BI$31)*(КАЛЕНДАРЬ!$BO28=GRID!$B$33:$BI$33),0))*(1-GRID!$B$69),0))</f>
        <v>38000</v>
      </c>
      <c r="S664" s="47" cm="1">
        <f t="array" ref="S664">IF($I$2="Открытый тариф",
INDEX(GRID!$B$34:$BI$44,MATCH(S$7,GRID!$A$34:$A$44,0),MATCH(1,($U$2=GRID!$B$31:$BI$31)*(КАЛЕНДАРЬ!$BO28=GRID!$B$33:$BI$33), 0)),
ROUNDUP(INDEX(GRID!$B$34:$BI$44,MATCH(S$7,GRID!$A$34:$A$44,0),MATCH(1,($U$2=GRID!$B$31:$BI$31)*(КАЛЕНДАРЬ!$BO28=GRID!$B$33:$BI$33),0))*(1-GRID!$B$69),0))</f>
        <v>38800</v>
      </c>
      <c r="T664" s="47" cm="1">
        <f t="array" ref="T664">IF($I$2="Открытый тариф",
INDEX(GRID!$B$47:$BI$57,MATCH(S$7,GRID!$A$47:$A$57,0),MATCH(1,($U$2=GRID!$B$31:$BI$31)*(КАЛЕНДАРЬ!$BO28=GRID!$B$33:$BI$33), 0)),
ROUNDUP(INDEX(GRID!$B$47:$BI$57,MATCH(S$7,GRID!$A$47:$A$57,0),MATCH(1,($U$2=GRID!$B$31:$BI$31)*(КАЛЕНДАРЬ!$BO28=GRID!$B$33:$BI$33),0))*(1-GRID!$B$69),0))</f>
        <v>41400</v>
      </c>
      <c r="U664" s="47" cm="1">
        <f t="array" ref="U664">IF($I$2="Открытый тариф",
INDEX(GRID!$B$34:$BI$44,MATCH(U$7,GRID!$A$34:$A$44,0),MATCH(1,($U$2=GRID!$B$31:$BI$31)*(КАЛЕНДАРЬ!$BO28=GRID!$B$33:$BI$33), 0)),
ROUNDUP(INDEX(GRID!$B$34:$BI$44,MATCH(U$7,GRID!$A$34:$A$44,0),MATCH(1,($U$2=GRID!$B$31:$BI$31)*(КАЛЕНДАРЬ!$BO28=GRID!$B$33:$BI$33),0))*(1-GRID!$B$69),0))</f>
        <v>44600</v>
      </c>
      <c r="V664" s="47" cm="1">
        <f t="array" ref="V664">IF($I$2="Открытый тариф",
INDEX(GRID!$B$47:$BI$57,MATCH(U$7,GRID!$A$47:$A$57,0),MATCH(1,($U$2=GRID!$B$31:$BI$31)*(КАЛЕНДАРЬ!$BO28=GRID!$B$33:$BI$33), 0)),
ROUNDUP(INDEX(GRID!$B$47:$BI$57,MATCH(U$7,GRID!$A$47:$A$57,0),MATCH(1,($U$2=GRID!$B$31:$BI$31)*(КАЛЕНДАРЬ!$BO28=GRID!$B$33:$BI$33),0))*(1-GRID!$B$69),0))</f>
        <v>47200</v>
      </c>
      <c r="W664" s="47" cm="1">
        <f t="array" ref="W664">IF($I$2="Открытый тариф",
INDEX(GRID!$B$34:$BI$44,MATCH(W$7,GRID!$A$34:$A$44,0),MATCH(1,($U$2=GRID!$B$31:$BI$31)*(КАЛЕНДАРЬ!$BO28=GRID!$B$33:$BI$33), 0)),
ROUNDUP(INDEX(GRID!$B$34:$BI$44,MATCH(W$7,GRID!$A$34:$A$44,0),MATCH(1,($U$2=GRID!$B$31:$BI$31)*(КАЛЕНДАРЬ!$BO28=GRID!$B$33:$BI$33),0))*(1-GRID!$B$69),0))</f>
        <v>128200</v>
      </c>
      <c r="X664" s="47" cm="1">
        <f t="array" ref="X664">IF($I$2="Открытый тариф",
INDEX(GRID!$B$47:$BI$57,MATCH(W$7,GRID!$A$47:$A$57,0),MATCH(1,($U$2=GRID!$B$31:$BI$31)*(КАЛЕНДАРЬ!$BO28=GRID!$B$33:$BI$33), 0)),
ROUNDUP(INDEX(GRID!$B$47:$BI$57,MATCH(W$7,GRID!$A$47:$A$57,0),MATCH(1,($U$2=GRID!$B$31:$BI$31)*(КАЛЕНДАРЬ!$BO28=GRID!$B$33:$BI$33),0))*(1-GRID!$B$69),0))</f>
        <v>130800</v>
      </c>
    </row>
    <row r="665" spans="1:24" s="200" customFormat="1" x14ac:dyDescent="0.2">
      <c r="A665" s="117" t="s">
        <v>43</v>
      </c>
      <c r="B665" s="117">
        <v>26</v>
      </c>
      <c r="C665" s="47" cm="1">
        <f t="array" ref="C665">IF($I$2="Открытый тариф",
INDEX(GRID!$B$34:$BI$44,MATCH(C$7,GRID!$A$34:$A$44,0),MATCH(1,($U$2=GRID!$B$31:$BI$31)*(КАЛЕНДАРЬ!$BO29=GRID!$B$33:$BI$33), 0)),
ROUNDUP(INDEX(GRID!$B$34:$BI$44,MATCH(C$7,GRID!$A$34:$A$44,0),MATCH(1,($U$2=GRID!$B$31:$BI$31)*(КАЛЕНДАРЬ!$BO29=GRID!$B$33:$BI$33),0))*(1-GRID!$B$69),0))</f>
        <v>19200</v>
      </c>
      <c r="D665" s="47" cm="1">
        <f t="array" ref="D665">IF($I$2="Открытый тариф",
INDEX(GRID!$B$47:$BI$57,MATCH(C$7,GRID!$A$47:$A$57,0),MATCH(1,($U$2=GRID!$B$31:$BI$31)*(КАЛЕНДАРЬ!$BO29=GRID!$B$33:$BI$33), 0)),
ROUNDUP(INDEX(GRID!$B$47:$BI$57,MATCH(C$7,GRID!$A$47:$A$57,0),MATCH(1,($U$2=GRID!$B$31:$BI$31)*(КАЛЕНДАРЬ!$BO29=GRID!$B$33:$BI$33),0))*(1-GRID!$B$69),0))</f>
        <v>21800</v>
      </c>
      <c r="E665" s="47" cm="1">
        <f t="array" ref="E665">IF($I$2="Открытый тариф",
INDEX(GRID!$B$34:$BI$44,MATCH(E$7,GRID!$A$34:$A$44,0),MATCH(1,($U$2=GRID!$B$31:$BI$31)*(КАЛЕНДАРЬ!$BO29=GRID!$B$33:$BI$33), 0)),
ROUNDUP(INDEX(GRID!$B$34:$BI$44,MATCH(E$7,GRID!$A$34:$A$44,0),MATCH(1,($U$2=GRID!$B$31:$BI$31)*(КАЛЕНДАРЬ!$BO29=GRID!$B$33:$BI$33),0))*(1-GRID!$B$69),0))</f>
        <v>21000</v>
      </c>
      <c r="F665" s="47" cm="1">
        <f t="array" ref="F665">IF($I$2="Открытый тариф",
INDEX(GRID!$B$47:$BI$57,MATCH(E$7,GRID!$A$47:$A$57,0),MATCH(1,($U$2=GRID!$B$31:$BI$31)*(КАЛЕНДАРЬ!$BO29=GRID!$B$33:$BI$33), 0)),
ROUNDUP(INDEX(GRID!$B$47:$BI$57,MATCH(E$7,GRID!$A$47:$A$57,0),MATCH(1,($U$2=GRID!$B$31:$BI$31)*(КАЛЕНДАРЬ!$BO29=GRID!$B$33:$BI$33),0))*(1-GRID!$B$69),0))</f>
        <v>23600</v>
      </c>
      <c r="G665" s="47" cm="1">
        <f t="array" ref="G665">IF($I$2="Открытый тариф",
INDEX(GRID!$B$34:$BI$44,MATCH(G$7,GRID!$A$34:$A$44,0),MATCH(1,($U$2=GRID!$B$31:$BI$31)*(КАЛЕНДАРЬ!$BO29=GRID!$B$33:$BI$33), 0)),
ROUNDUP(INDEX(GRID!$B$34:$BI$44,MATCH(G$7,GRID!$A$34:$A$44,0),MATCH(1,($U$2=GRID!$B$31:$BI$31)*(КАЛЕНДАРЬ!$BO29=GRID!$B$33:$BI$33),0))*(1-GRID!$B$69),0))</f>
        <v>22000</v>
      </c>
      <c r="H665" s="47" cm="1">
        <f t="array" ref="H665">IF($I$2="Открытый тариф",
INDEX(GRID!$B$47:$BI$57,MATCH(G$7,GRID!$A$47:$A$57,0),MATCH(1,($U$2=GRID!$B$31:$BI$31)*(КАЛЕНДАРЬ!$BO29=GRID!$B$33:$BI$33), 0)),
ROUNDUP(INDEX(GRID!$B$47:$BI$57,MATCH(G$7,GRID!$A$47:$A$57,0),MATCH(1,($U$2=GRID!$B$31:$BI$31)*(КАЛЕНДАРЬ!$BO29=GRID!$B$33:$BI$33),0))*(1-GRID!$B$69),0))</f>
        <v>24600</v>
      </c>
      <c r="I665" s="47" cm="1">
        <f t="array" ref="I665">IF($I$2="Открытый тариф",
INDEX(GRID!$B$34:$BI$44,MATCH(I$7,GRID!$A$34:$A$44,0),MATCH(1,($U$2=GRID!$B$31:$BI$31)*(КАЛЕНДАРЬ!$BO29=GRID!$B$33:$BI$33), 0)),
ROUNDUP(INDEX(GRID!$B$34:$BI$44,MATCH(I$7,GRID!$A$34:$A$44,0),MATCH(1,($U$2=GRID!$B$31:$BI$31)*(КАЛЕНДАРЬ!$BO29=GRID!$B$33:$BI$33),0))*(1-GRID!$B$69),0))</f>
        <v>23800</v>
      </c>
      <c r="J665" s="47" cm="1">
        <f t="array" ref="J665">IF($I$2="Открытый тариф",
INDEX(GRID!$B$47:$BI$57,MATCH(I$7,GRID!$A$47:$A$57,0),MATCH(1,($U$2=GRID!$B$31:$BI$31)*(КАЛЕНДАРЬ!$BO29=GRID!$B$33:$BI$33), 0)),
ROUNDUP(INDEX(GRID!$B$47:$BI$57,MATCH(I$7,GRID!$A$47:$A$57,0),MATCH(1,($U$2=GRID!$B$31:$BI$31)*(КАЛЕНДАРЬ!$BO29=GRID!$B$33:$BI$33),0))*(1-GRID!$B$69),0))</f>
        <v>26400</v>
      </c>
      <c r="K665" s="47" cm="1">
        <f t="array" ref="K665">IF($I$2="Открытый тариф",
INDEX(GRID!$B$34:$BI$44,MATCH(K$7,GRID!$A$34:$A$44,0),MATCH(1,($U$2=GRID!$B$31:$BI$31)*(КАЛЕНДАРЬ!$BO29=GRID!$B$33:$BI$33), 0)),
ROUNDUP(INDEX(GRID!$B$34:$BI$44,MATCH(K$7,GRID!$A$34:$A$44,0),MATCH(1,($U$2=GRID!$B$31:$BI$31)*(КАЛЕНДАРЬ!$BO29=GRID!$B$33:$BI$33),0))*(1-GRID!$B$69),0))</f>
        <v>24800</v>
      </c>
      <c r="L665" s="47" cm="1">
        <f t="array" ref="L665">IF($I$2="Открытый тариф",
INDEX(GRID!$B$47:$BI$57,MATCH(K$7,GRID!$A$47:$A$57,0),MATCH(1,($U$2=GRID!$B$31:$BI$31)*(КАЛЕНДАРЬ!$BO29=GRID!$B$33:$BI$33), 0)),
ROUNDUP(INDEX(GRID!$B$47:$BI$57,MATCH(K$7,GRID!$A$47:$A$57,0),MATCH(1,($U$2=GRID!$B$31:$BI$31)*(КАЛЕНДАРЬ!$BO29=GRID!$B$33:$BI$33),0))*(1-GRID!$B$69),0))</f>
        <v>27400</v>
      </c>
      <c r="M665" s="47" cm="1">
        <f t="array" ref="M665">IF($I$2="Открытый тариф",
INDEX(GRID!$B$34:$BI$44,MATCH(M$7,GRID!$A$34:$A$44,0),MATCH(1,($U$2=GRID!$B$31:$BI$31)*(КАЛЕНДАРЬ!$BO29=GRID!$B$33:$BI$33), 0)),
ROUNDUP(INDEX(GRID!$B$34:$BI$44,MATCH(M$7,GRID!$A$34:$A$44,0),MATCH(1,($U$2=GRID!$B$31:$BI$31)*(КАЛЕНДАРЬ!$BO29=GRID!$B$33:$BI$33),0))*(1-GRID!$B$69),0))</f>
        <v>26600</v>
      </c>
      <c r="N665" s="47" cm="1">
        <f t="array" ref="N665">IF($I$2="Открытый тариф",
INDEX(GRID!$B$47:$BI$57,MATCH(M$7,GRID!$A$47:$A$57,0),MATCH(1,($U$2=GRID!$B$31:$BI$31)*(КАЛЕНДАРЬ!$BO29=GRID!$B$33:$BI$33), 0)),
ROUNDUP(INDEX(GRID!$B$47:$BI$57,MATCH(M$7,GRID!$A$47:$A$57,0),MATCH(1,($U$2=GRID!$B$31:$BI$31)*(КАЛЕНДАРЬ!$BO29=GRID!$B$33:$BI$33),0))*(1-GRID!$B$69),0))</f>
        <v>29200</v>
      </c>
      <c r="O665" s="47" cm="1">
        <f t="array" ref="O665">IF($I$2="Открытый тариф",
INDEX(GRID!$B$34:$BI$44,MATCH(O$7,GRID!$A$34:$A$44,0),MATCH(1,($U$2=GRID!$B$31:$BI$31)*(КАЛЕНДАРЬ!$BO29=GRID!$B$33:$BI$33), 0)),
ROUNDUP(INDEX(GRID!$B$34:$BI$44,MATCH(O$7,GRID!$A$34:$A$44,0),MATCH(1,($U$2=GRID!$B$31:$BI$31)*(КАЛЕНДАРЬ!$BO29=GRID!$B$33:$BI$33),0))*(1-GRID!$B$69),0))</f>
        <v>33400</v>
      </c>
      <c r="P665" s="47" cm="1">
        <f t="array" ref="P665">IF($I$2="Открытый тариф",
INDEX(GRID!$B$47:$BI$57,MATCH(O$7,GRID!$A$47:$A$57,0),MATCH(1,($U$2=GRID!$B$31:$BI$31)*(КАЛЕНДАРЬ!$BO29=GRID!$B$33:$BI$33), 0)),
ROUNDUP(INDEX(GRID!$B$47:$BI$57,MATCH(O$7,GRID!$A$47:$A$57,0),MATCH(1,($U$2=GRID!$B$31:$BI$31)*(КАЛЕНДАРЬ!$BO29=GRID!$B$33:$BI$33),0))*(1-GRID!$B$69),0))</f>
        <v>36000</v>
      </c>
      <c r="Q665" s="47" cm="1">
        <f t="array" ref="Q665">IF($I$2="Открытый тариф",
INDEX(GRID!$B$34:$BI$44,MATCH(Q$7,GRID!$A$34:$A$44,0),MATCH(1,($U$2=GRID!$B$31:$BI$31)*(КАЛЕНДАРЬ!$BO29=GRID!$B$33:$BI$33), 0)),
ROUNDUP(INDEX(GRID!$B$34:$BI$44,MATCH(Q$7,GRID!$A$34:$A$44,0),MATCH(1,($U$2=GRID!$B$31:$BI$31)*(КАЛЕНДАРЬ!$BO29=GRID!$B$33:$BI$33),0))*(1-GRID!$B$69),0))</f>
        <v>35400</v>
      </c>
      <c r="R665" s="47" cm="1">
        <f t="array" ref="R665">IF($I$2="Открытый тариф",
INDEX(GRID!$B$47:$BI$57,MATCH(Q$7,GRID!$A$47:$A$57,0),MATCH(1,($U$2=GRID!$B$31:$BI$31)*(КАЛЕНДАРЬ!$BO29=GRID!$B$33:$BI$33), 0)),
ROUNDUP(INDEX(GRID!$B$47:$BI$57,MATCH(Q$7,GRID!$A$47:$A$57,0),MATCH(1,($U$2=GRID!$B$31:$BI$31)*(КАЛЕНДАРЬ!$BO29=GRID!$B$33:$BI$33),0))*(1-GRID!$B$69),0))</f>
        <v>38000</v>
      </c>
      <c r="S665" s="47" cm="1">
        <f t="array" ref="S665">IF($I$2="Открытый тариф",
INDEX(GRID!$B$34:$BI$44,MATCH(S$7,GRID!$A$34:$A$44,0),MATCH(1,($U$2=GRID!$B$31:$BI$31)*(КАЛЕНДАРЬ!$BO29=GRID!$B$33:$BI$33), 0)),
ROUNDUP(INDEX(GRID!$B$34:$BI$44,MATCH(S$7,GRID!$A$34:$A$44,0),MATCH(1,($U$2=GRID!$B$31:$BI$31)*(КАЛЕНДАРЬ!$BO29=GRID!$B$33:$BI$33),0))*(1-GRID!$B$69),0))</f>
        <v>38800</v>
      </c>
      <c r="T665" s="47" cm="1">
        <f t="array" ref="T665">IF($I$2="Открытый тариф",
INDEX(GRID!$B$47:$BI$57,MATCH(S$7,GRID!$A$47:$A$57,0),MATCH(1,($U$2=GRID!$B$31:$BI$31)*(КАЛЕНДАРЬ!$BO29=GRID!$B$33:$BI$33), 0)),
ROUNDUP(INDEX(GRID!$B$47:$BI$57,MATCH(S$7,GRID!$A$47:$A$57,0),MATCH(1,($U$2=GRID!$B$31:$BI$31)*(КАЛЕНДАРЬ!$BO29=GRID!$B$33:$BI$33),0))*(1-GRID!$B$69),0))</f>
        <v>41400</v>
      </c>
      <c r="U665" s="47" cm="1">
        <f t="array" ref="U665">IF($I$2="Открытый тариф",
INDEX(GRID!$B$34:$BI$44,MATCH(U$7,GRID!$A$34:$A$44,0),MATCH(1,($U$2=GRID!$B$31:$BI$31)*(КАЛЕНДАРЬ!$BO29=GRID!$B$33:$BI$33), 0)),
ROUNDUP(INDEX(GRID!$B$34:$BI$44,MATCH(U$7,GRID!$A$34:$A$44,0),MATCH(1,($U$2=GRID!$B$31:$BI$31)*(КАЛЕНДАРЬ!$BO29=GRID!$B$33:$BI$33),0))*(1-GRID!$B$69),0))</f>
        <v>44600</v>
      </c>
      <c r="V665" s="47" cm="1">
        <f t="array" ref="V665">IF($I$2="Открытый тариф",
INDEX(GRID!$B$47:$BI$57,MATCH(U$7,GRID!$A$47:$A$57,0),MATCH(1,($U$2=GRID!$B$31:$BI$31)*(КАЛЕНДАРЬ!$BO29=GRID!$B$33:$BI$33), 0)),
ROUNDUP(INDEX(GRID!$B$47:$BI$57,MATCH(U$7,GRID!$A$47:$A$57,0),MATCH(1,($U$2=GRID!$B$31:$BI$31)*(КАЛЕНДАРЬ!$BO29=GRID!$B$33:$BI$33),0))*(1-GRID!$B$69),0))</f>
        <v>47200</v>
      </c>
      <c r="W665" s="47" cm="1">
        <f t="array" ref="W665">IF($I$2="Открытый тариф",
INDEX(GRID!$B$34:$BI$44,MATCH(W$7,GRID!$A$34:$A$44,0),MATCH(1,($U$2=GRID!$B$31:$BI$31)*(КАЛЕНДАРЬ!$BO29=GRID!$B$33:$BI$33), 0)),
ROUNDUP(INDEX(GRID!$B$34:$BI$44,MATCH(W$7,GRID!$A$34:$A$44,0),MATCH(1,($U$2=GRID!$B$31:$BI$31)*(КАЛЕНДАРЬ!$BO29=GRID!$B$33:$BI$33),0))*(1-GRID!$B$69),0))</f>
        <v>128200</v>
      </c>
      <c r="X665" s="47" cm="1">
        <f t="array" ref="X665">IF($I$2="Открытый тариф",
INDEX(GRID!$B$47:$BI$57,MATCH(W$7,GRID!$A$47:$A$57,0),MATCH(1,($U$2=GRID!$B$31:$BI$31)*(КАЛЕНДАРЬ!$BO29=GRID!$B$33:$BI$33), 0)),
ROUNDUP(INDEX(GRID!$B$47:$BI$57,MATCH(W$7,GRID!$A$47:$A$57,0),MATCH(1,($U$2=GRID!$B$31:$BI$31)*(КАЛЕНДАРЬ!$BO29=GRID!$B$33:$BI$33),0))*(1-GRID!$B$69),0))</f>
        <v>130800</v>
      </c>
    </row>
    <row r="666" spans="1:24" s="200" customFormat="1" x14ac:dyDescent="0.2">
      <c r="A666" s="117" t="s">
        <v>44</v>
      </c>
      <c r="B666" s="117">
        <v>27</v>
      </c>
      <c r="C666" s="47" cm="1">
        <f t="array" ref="C666">IF($I$2="Открытый тариф",
INDEX(GRID!$B$34:$BI$44,MATCH(C$7,GRID!$A$34:$A$44,0),MATCH(1,($U$2=GRID!$B$31:$BI$31)*(КАЛЕНДАРЬ!$BO30=GRID!$B$33:$BI$33), 0)),
ROUNDUP(INDEX(GRID!$B$34:$BI$44,MATCH(C$7,GRID!$A$34:$A$44,0),MATCH(1,($U$2=GRID!$B$31:$BI$31)*(КАЛЕНДАРЬ!$BO30=GRID!$B$33:$BI$33),0))*(1-GRID!$B$69),0))</f>
        <v>19200</v>
      </c>
      <c r="D666" s="47" cm="1">
        <f t="array" ref="D666">IF($I$2="Открытый тариф",
INDEX(GRID!$B$47:$BI$57,MATCH(C$7,GRID!$A$47:$A$57,0),MATCH(1,($U$2=GRID!$B$31:$BI$31)*(КАЛЕНДАРЬ!$BO30=GRID!$B$33:$BI$33), 0)),
ROUNDUP(INDEX(GRID!$B$47:$BI$57,MATCH(C$7,GRID!$A$47:$A$57,0),MATCH(1,($U$2=GRID!$B$31:$BI$31)*(КАЛЕНДАРЬ!$BO30=GRID!$B$33:$BI$33),0))*(1-GRID!$B$69),0))</f>
        <v>21800</v>
      </c>
      <c r="E666" s="47" cm="1">
        <f t="array" ref="E666">IF($I$2="Открытый тариф",
INDEX(GRID!$B$34:$BI$44,MATCH(E$7,GRID!$A$34:$A$44,0),MATCH(1,($U$2=GRID!$B$31:$BI$31)*(КАЛЕНДАРЬ!$BO30=GRID!$B$33:$BI$33), 0)),
ROUNDUP(INDEX(GRID!$B$34:$BI$44,MATCH(E$7,GRID!$A$34:$A$44,0),MATCH(1,($U$2=GRID!$B$31:$BI$31)*(КАЛЕНДАРЬ!$BO30=GRID!$B$33:$BI$33),0))*(1-GRID!$B$69),0))</f>
        <v>21000</v>
      </c>
      <c r="F666" s="47" cm="1">
        <f t="array" ref="F666">IF($I$2="Открытый тариф",
INDEX(GRID!$B$47:$BI$57,MATCH(E$7,GRID!$A$47:$A$57,0),MATCH(1,($U$2=GRID!$B$31:$BI$31)*(КАЛЕНДАРЬ!$BO30=GRID!$B$33:$BI$33), 0)),
ROUNDUP(INDEX(GRID!$B$47:$BI$57,MATCH(E$7,GRID!$A$47:$A$57,0),MATCH(1,($U$2=GRID!$B$31:$BI$31)*(КАЛЕНДАРЬ!$BO30=GRID!$B$33:$BI$33),0))*(1-GRID!$B$69),0))</f>
        <v>23600</v>
      </c>
      <c r="G666" s="47" cm="1">
        <f t="array" ref="G666">IF($I$2="Открытый тариф",
INDEX(GRID!$B$34:$BI$44,MATCH(G$7,GRID!$A$34:$A$44,0),MATCH(1,($U$2=GRID!$B$31:$BI$31)*(КАЛЕНДАРЬ!$BO30=GRID!$B$33:$BI$33), 0)),
ROUNDUP(INDEX(GRID!$B$34:$BI$44,MATCH(G$7,GRID!$A$34:$A$44,0),MATCH(1,($U$2=GRID!$B$31:$BI$31)*(КАЛЕНДАРЬ!$BO30=GRID!$B$33:$BI$33),0))*(1-GRID!$B$69),0))</f>
        <v>22000</v>
      </c>
      <c r="H666" s="47" cm="1">
        <f t="array" ref="H666">IF($I$2="Открытый тариф",
INDEX(GRID!$B$47:$BI$57,MATCH(G$7,GRID!$A$47:$A$57,0),MATCH(1,($U$2=GRID!$B$31:$BI$31)*(КАЛЕНДАРЬ!$BO30=GRID!$B$33:$BI$33), 0)),
ROUNDUP(INDEX(GRID!$B$47:$BI$57,MATCH(G$7,GRID!$A$47:$A$57,0),MATCH(1,($U$2=GRID!$B$31:$BI$31)*(КАЛЕНДАРЬ!$BO30=GRID!$B$33:$BI$33),0))*(1-GRID!$B$69),0))</f>
        <v>24600</v>
      </c>
      <c r="I666" s="47" cm="1">
        <f t="array" ref="I666">IF($I$2="Открытый тариф",
INDEX(GRID!$B$34:$BI$44,MATCH(I$7,GRID!$A$34:$A$44,0),MATCH(1,($U$2=GRID!$B$31:$BI$31)*(КАЛЕНДАРЬ!$BO30=GRID!$B$33:$BI$33), 0)),
ROUNDUP(INDEX(GRID!$B$34:$BI$44,MATCH(I$7,GRID!$A$34:$A$44,0),MATCH(1,($U$2=GRID!$B$31:$BI$31)*(КАЛЕНДАРЬ!$BO30=GRID!$B$33:$BI$33),0))*(1-GRID!$B$69),0))</f>
        <v>23800</v>
      </c>
      <c r="J666" s="47" cm="1">
        <f t="array" ref="J666">IF($I$2="Открытый тариф",
INDEX(GRID!$B$47:$BI$57,MATCH(I$7,GRID!$A$47:$A$57,0),MATCH(1,($U$2=GRID!$B$31:$BI$31)*(КАЛЕНДАРЬ!$BO30=GRID!$B$33:$BI$33), 0)),
ROUNDUP(INDEX(GRID!$B$47:$BI$57,MATCH(I$7,GRID!$A$47:$A$57,0),MATCH(1,($U$2=GRID!$B$31:$BI$31)*(КАЛЕНДАРЬ!$BO30=GRID!$B$33:$BI$33),0))*(1-GRID!$B$69),0))</f>
        <v>26400</v>
      </c>
      <c r="K666" s="47" cm="1">
        <f t="array" ref="K666">IF($I$2="Открытый тариф",
INDEX(GRID!$B$34:$BI$44,MATCH(K$7,GRID!$A$34:$A$44,0),MATCH(1,($U$2=GRID!$B$31:$BI$31)*(КАЛЕНДАРЬ!$BO30=GRID!$B$33:$BI$33), 0)),
ROUNDUP(INDEX(GRID!$B$34:$BI$44,MATCH(K$7,GRID!$A$34:$A$44,0),MATCH(1,($U$2=GRID!$B$31:$BI$31)*(КАЛЕНДАРЬ!$BO30=GRID!$B$33:$BI$33),0))*(1-GRID!$B$69),0))</f>
        <v>24800</v>
      </c>
      <c r="L666" s="47" cm="1">
        <f t="array" ref="L666">IF($I$2="Открытый тариф",
INDEX(GRID!$B$47:$BI$57,MATCH(K$7,GRID!$A$47:$A$57,0),MATCH(1,($U$2=GRID!$B$31:$BI$31)*(КАЛЕНДАРЬ!$BO30=GRID!$B$33:$BI$33), 0)),
ROUNDUP(INDEX(GRID!$B$47:$BI$57,MATCH(K$7,GRID!$A$47:$A$57,0),MATCH(1,($U$2=GRID!$B$31:$BI$31)*(КАЛЕНДАРЬ!$BO30=GRID!$B$33:$BI$33),0))*(1-GRID!$B$69),0))</f>
        <v>27400</v>
      </c>
      <c r="M666" s="47" cm="1">
        <f t="array" ref="M666">IF($I$2="Открытый тариф",
INDEX(GRID!$B$34:$BI$44,MATCH(M$7,GRID!$A$34:$A$44,0),MATCH(1,($U$2=GRID!$B$31:$BI$31)*(КАЛЕНДАРЬ!$BO30=GRID!$B$33:$BI$33), 0)),
ROUNDUP(INDEX(GRID!$B$34:$BI$44,MATCH(M$7,GRID!$A$34:$A$44,0),MATCH(1,($U$2=GRID!$B$31:$BI$31)*(КАЛЕНДАРЬ!$BO30=GRID!$B$33:$BI$33),0))*(1-GRID!$B$69),0))</f>
        <v>26600</v>
      </c>
      <c r="N666" s="47" cm="1">
        <f t="array" ref="N666">IF($I$2="Открытый тариф",
INDEX(GRID!$B$47:$BI$57,MATCH(M$7,GRID!$A$47:$A$57,0),MATCH(1,($U$2=GRID!$B$31:$BI$31)*(КАЛЕНДАРЬ!$BO30=GRID!$B$33:$BI$33), 0)),
ROUNDUP(INDEX(GRID!$B$47:$BI$57,MATCH(M$7,GRID!$A$47:$A$57,0),MATCH(1,($U$2=GRID!$B$31:$BI$31)*(КАЛЕНДАРЬ!$BO30=GRID!$B$33:$BI$33),0))*(1-GRID!$B$69),0))</f>
        <v>29200</v>
      </c>
      <c r="O666" s="47" cm="1">
        <f t="array" ref="O666">IF($I$2="Открытый тариф",
INDEX(GRID!$B$34:$BI$44,MATCH(O$7,GRID!$A$34:$A$44,0),MATCH(1,($U$2=GRID!$B$31:$BI$31)*(КАЛЕНДАРЬ!$BO30=GRID!$B$33:$BI$33), 0)),
ROUNDUP(INDEX(GRID!$B$34:$BI$44,MATCH(O$7,GRID!$A$34:$A$44,0),MATCH(1,($U$2=GRID!$B$31:$BI$31)*(КАЛЕНДАРЬ!$BO30=GRID!$B$33:$BI$33),0))*(1-GRID!$B$69),0))</f>
        <v>33400</v>
      </c>
      <c r="P666" s="47" cm="1">
        <f t="array" ref="P666">IF($I$2="Открытый тариф",
INDEX(GRID!$B$47:$BI$57,MATCH(O$7,GRID!$A$47:$A$57,0),MATCH(1,($U$2=GRID!$B$31:$BI$31)*(КАЛЕНДАРЬ!$BO30=GRID!$B$33:$BI$33), 0)),
ROUNDUP(INDEX(GRID!$B$47:$BI$57,MATCH(O$7,GRID!$A$47:$A$57,0),MATCH(1,($U$2=GRID!$B$31:$BI$31)*(КАЛЕНДАРЬ!$BO30=GRID!$B$33:$BI$33),0))*(1-GRID!$B$69),0))</f>
        <v>36000</v>
      </c>
      <c r="Q666" s="47" cm="1">
        <f t="array" ref="Q666">IF($I$2="Открытый тариф",
INDEX(GRID!$B$34:$BI$44,MATCH(Q$7,GRID!$A$34:$A$44,0),MATCH(1,($U$2=GRID!$B$31:$BI$31)*(КАЛЕНДАРЬ!$BO30=GRID!$B$33:$BI$33), 0)),
ROUNDUP(INDEX(GRID!$B$34:$BI$44,MATCH(Q$7,GRID!$A$34:$A$44,0),MATCH(1,($U$2=GRID!$B$31:$BI$31)*(КАЛЕНДАРЬ!$BO30=GRID!$B$33:$BI$33),0))*(1-GRID!$B$69),0))</f>
        <v>35400</v>
      </c>
      <c r="R666" s="47" cm="1">
        <f t="array" ref="R666">IF($I$2="Открытый тариф",
INDEX(GRID!$B$47:$BI$57,MATCH(Q$7,GRID!$A$47:$A$57,0),MATCH(1,($U$2=GRID!$B$31:$BI$31)*(КАЛЕНДАРЬ!$BO30=GRID!$B$33:$BI$33), 0)),
ROUNDUP(INDEX(GRID!$B$47:$BI$57,MATCH(Q$7,GRID!$A$47:$A$57,0),MATCH(1,($U$2=GRID!$B$31:$BI$31)*(КАЛЕНДАРЬ!$BO30=GRID!$B$33:$BI$33),0))*(1-GRID!$B$69),0))</f>
        <v>38000</v>
      </c>
      <c r="S666" s="47" cm="1">
        <f t="array" ref="S666">IF($I$2="Открытый тариф",
INDEX(GRID!$B$34:$BI$44,MATCH(S$7,GRID!$A$34:$A$44,0),MATCH(1,($U$2=GRID!$B$31:$BI$31)*(КАЛЕНДАРЬ!$BO30=GRID!$B$33:$BI$33), 0)),
ROUNDUP(INDEX(GRID!$B$34:$BI$44,MATCH(S$7,GRID!$A$34:$A$44,0),MATCH(1,($U$2=GRID!$B$31:$BI$31)*(КАЛЕНДАРЬ!$BO30=GRID!$B$33:$BI$33),0))*(1-GRID!$B$69),0))</f>
        <v>38800</v>
      </c>
      <c r="T666" s="47" cm="1">
        <f t="array" ref="T666">IF($I$2="Открытый тариф",
INDEX(GRID!$B$47:$BI$57,MATCH(S$7,GRID!$A$47:$A$57,0),MATCH(1,($U$2=GRID!$B$31:$BI$31)*(КАЛЕНДАРЬ!$BO30=GRID!$B$33:$BI$33), 0)),
ROUNDUP(INDEX(GRID!$B$47:$BI$57,MATCH(S$7,GRID!$A$47:$A$57,0),MATCH(1,($U$2=GRID!$B$31:$BI$31)*(КАЛЕНДАРЬ!$BO30=GRID!$B$33:$BI$33),0))*(1-GRID!$B$69),0))</f>
        <v>41400</v>
      </c>
      <c r="U666" s="47" cm="1">
        <f t="array" ref="U666">IF($I$2="Открытый тариф",
INDEX(GRID!$B$34:$BI$44,MATCH(U$7,GRID!$A$34:$A$44,0),MATCH(1,($U$2=GRID!$B$31:$BI$31)*(КАЛЕНДАРЬ!$BO30=GRID!$B$33:$BI$33), 0)),
ROUNDUP(INDEX(GRID!$B$34:$BI$44,MATCH(U$7,GRID!$A$34:$A$44,0),MATCH(1,($U$2=GRID!$B$31:$BI$31)*(КАЛЕНДАРЬ!$BO30=GRID!$B$33:$BI$33),0))*(1-GRID!$B$69),0))</f>
        <v>44600</v>
      </c>
      <c r="V666" s="47" cm="1">
        <f t="array" ref="V666">IF($I$2="Открытый тариф",
INDEX(GRID!$B$47:$BI$57,MATCH(U$7,GRID!$A$47:$A$57,0),MATCH(1,($U$2=GRID!$B$31:$BI$31)*(КАЛЕНДАРЬ!$BO30=GRID!$B$33:$BI$33), 0)),
ROUNDUP(INDEX(GRID!$B$47:$BI$57,MATCH(U$7,GRID!$A$47:$A$57,0),MATCH(1,($U$2=GRID!$B$31:$BI$31)*(КАЛЕНДАРЬ!$BO30=GRID!$B$33:$BI$33),0))*(1-GRID!$B$69),0))</f>
        <v>47200</v>
      </c>
      <c r="W666" s="47" cm="1">
        <f t="array" ref="W666">IF($I$2="Открытый тариф",
INDEX(GRID!$B$34:$BI$44,MATCH(W$7,GRID!$A$34:$A$44,0),MATCH(1,($U$2=GRID!$B$31:$BI$31)*(КАЛЕНДАРЬ!$BO30=GRID!$B$33:$BI$33), 0)),
ROUNDUP(INDEX(GRID!$B$34:$BI$44,MATCH(W$7,GRID!$A$34:$A$44,0),MATCH(1,($U$2=GRID!$B$31:$BI$31)*(КАЛЕНДАРЬ!$BO30=GRID!$B$33:$BI$33),0))*(1-GRID!$B$69),0))</f>
        <v>128200</v>
      </c>
      <c r="X666" s="47" cm="1">
        <f t="array" ref="X666">IF($I$2="Открытый тариф",
INDEX(GRID!$B$47:$BI$57,MATCH(W$7,GRID!$A$47:$A$57,0),MATCH(1,($U$2=GRID!$B$31:$BI$31)*(КАЛЕНДАРЬ!$BO30=GRID!$B$33:$BI$33), 0)),
ROUNDUP(INDEX(GRID!$B$47:$BI$57,MATCH(W$7,GRID!$A$47:$A$57,0),MATCH(1,($U$2=GRID!$B$31:$BI$31)*(КАЛЕНДАРЬ!$BO30=GRID!$B$33:$BI$33),0))*(1-GRID!$B$69),0))</f>
        <v>130800</v>
      </c>
    </row>
    <row r="667" spans="1:24" s="200" customFormat="1" x14ac:dyDescent="0.2">
      <c r="A667" s="117" t="s">
        <v>45</v>
      </c>
      <c r="B667" s="117">
        <v>28</v>
      </c>
      <c r="C667" s="47" cm="1">
        <f t="array" ref="C667">IF($I$2="Открытый тариф",
INDEX(GRID!$B$34:$BI$44,MATCH(C$7,GRID!$A$34:$A$44,0),MATCH(1,($U$2=GRID!$B$31:$BI$31)*(КАЛЕНДАРЬ!$BO31=GRID!$B$33:$BI$33), 0)),
ROUNDUP(INDEX(GRID!$B$34:$BI$44,MATCH(C$7,GRID!$A$34:$A$44,0),MATCH(1,($U$2=GRID!$B$31:$BI$31)*(КАЛЕНДАРЬ!$BO31=GRID!$B$33:$BI$33),0))*(1-GRID!$B$69),0))</f>
        <v>19200</v>
      </c>
      <c r="D667" s="47" cm="1">
        <f t="array" ref="D667">IF($I$2="Открытый тариф",
INDEX(GRID!$B$47:$BI$57,MATCH(C$7,GRID!$A$47:$A$57,0),MATCH(1,($U$2=GRID!$B$31:$BI$31)*(КАЛЕНДАРЬ!$BO31=GRID!$B$33:$BI$33), 0)),
ROUNDUP(INDEX(GRID!$B$47:$BI$57,MATCH(C$7,GRID!$A$47:$A$57,0),MATCH(1,($U$2=GRID!$B$31:$BI$31)*(КАЛЕНДАРЬ!$BO31=GRID!$B$33:$BI$33),0))*(1-GRID!$B$69),0))</f>
        <v>21800</v>
      </c>
      <c r="E667" s="47" cm="1">
        <f t="array" ref="E667">IF($I$2="Открытый тариф",
INDEX(GRID!$B$34:$BI$44,MATCH(E$7,GRID!$A$34:$A$44,0),MATCH(1,($U$2=GRID!$B$31:$BI$31)*(КАЛЕНДАРЬ!$BO31=GRID!$B$33:$BI$33), 0)),
ROUNDUP(INDEX(GRID!$B$34:$BI$44,MATCH(E$7,GRID!$A$34:$A$44,0),MATCH(1,($U$2=GRID!$B$31:$BI$31)*(КАЛЕНДАРЬ!$BO31=GRID!$B$33:$BI$33),0))*(1-GRID!$B$69),0))</f>
        <v>21000</v>
      </c>
      <c r="F667" s="47" cm="1">
        <f t="array" ref="F667">IF($I$2="Открытый тариф",
INDEX(GRID!$B$47:$BI$57,MATCH(E$7,GRID!$A$47:$A$57,0),MATCH(1,($U$2=GRID!$B$31:$BI$31)*(КАЛЕНДАРЬ!$BO31=GRID!$B$33:$BI$33), 0)),
ROUNDUP(INDEX(GRID!$B$47:$BI$57,MATCH(E$7,GRID!$A$47:$A$57,0),MATCH(1,($U$2=GRID!$B$31:$BI$31)*(КАЛЕНДАРЬ!$BO31=GRID!$B$33:$BI$33),0))*(1-GRID!$B$69),0))</f>
        <v>23600</v>
      </c>
      <c r="G667" s="47" cm="1">
        <f t="array" ref="G667">IF($I$2="Открытый тариф",
INDEX(GRID!$B$34:$BI$44,MATCH(G$7,GRID!$A$34:$A$44,0),MATCH(1,($U$2=GRID!$B$31:$BI$31)*(КАЛЕНДАРЬ!$BO31=GRID!$B$33:$BI$33), 0)),
ROUNDUP(INDEX(GRID!$B$34:$BI$44,MATCH(G$7,GRID!$A$34:$A$44,0),MATCH(1,($U$2=GRID!$B$31:$BI$31)*(КАЛЕНДАРЬ!$BO31=GRID!$B$33:$BI$33),0))*(1-GRID!$B$69),0))</f>
        <v>22000</v>
      </c>
      <c r="H667" s="47" cm="1">
        <f t="array" ref="H667">IF($I$2="Открытый тариф",
INDEX(GRID!$B$47:$BI$57,MATCH(G$7,GRID!$A$47:$A$57,0),MATCH(1,($U$2=GRID!$B$31:$BI$31)*(КАЛЕНДАРЬ!$BO31=GRID!$B$33:$BI$33), 0)),
ROUNDUP(INDEX(GRID!$B$47:$BI$57,MATCH(G$7,GRID!$A$47:$A$57,0),MATCH(1,($U$2=GRID!$B$31:$BI$31)*(КАЛЕНДАРЬ!$BO31=GRID!$B$33:$BI$33),0))*(1-GRID!$B$69),0))</f>
        <v>24600</v>
      </c>
      <c r="I667" s="47" cm="1">
        <f t="array" ref="I667">IF($I$2="Открытый тариф",
INDEX(GRID!$B$34:$BI$44,MATCH(I$7,GRID!$A$34:$A$44,0),MATCH(1,($U$2=GRID!$B$31:$BI$31)*(КАЛЕНДАРЬ!$BO31=GRID!$B$33:$BI$33), 0)),
ROUNDUP(INDEX(GRID!$B$34:$BI$44,MATCH(I$7,GRID!$A$34:$A$44,0),MATCH(1,($U$2=GRID!$B$31:$BI$31)*(КАЛЕНДАРЬ!$BO31=GRID!$B$33:$BI$33),0))*(1-GRID!$B$69),0))</f>
        <v>23800</v>
      </c>
      <c r="J667" s="47" cm="1">
        <f t="array" ref="J667">IF($I$2="Открытый тариф",
INDEX(GRID!$B$47:$BI$57,MATCH(I$7,GRID!$A$47:$A$57,0),MATCH(1,($U$2=GRID!$B$31:$BI$31)*(КАЛЕНДАРЬ!$BO31=GRID!$B$33:$BI$33), 0)),
ROUNDUP(INDEX(GRID!$B$47:$BI$57,MATCH(I$7,GRID!$A$47:$A$57,0),MATCH(1,($U$2=GRID!$B$31:$BI$31)*(КАЛЕНДАРЬ!$BO31=GRID!$B$33:$BI$33),0))*(1-GRID!$B$69),0))</f>
        <v>26400</v>
      </c>
      <c r="K667" s="47" cm="1">
        <f t="array" ref="K667">IF($I$2="Открытый тариф",
INDEX(GRID!$B$34:$BI$44,MATCH(K$7,GRID!$A$34:$A$44,0),MATCH(1,($U$2=GRID!$B$31:$BI$31)*(КАЛЕНДАРЬ!$BO31=GRID!$B$33:$BI$33), 0)),
ROUNDUP(INDEX(GRID!$B$34:$BI$44,MATCH(K$7,GRID!$A$34:$A$44,0),MATCH(1,($U$2=GRID!$B$31:$BI$31)*(КАЛЕНДАРЬ!$BO31=GRID!$B$33:$BI$33),0))*(1-GRID!$B$69),0))</f>
        <v>24800</v>
      </c>
      <c r="L667" s="47" cm="1">
        <f t="array" ref="L667">IF($I$2="Открытый тариф",
INDEX(GRID!$B$47:$BI$57,MATCH(K$7,GRID!$A$47:$A$57,0),MATCH(1,($U$2=GRID!$B$31:$BI$31)*(КАЛЕНДАРЬ!$BO31=GRID!$B$33:$BI$33), 0)),
ROUNDUP(INDEX(GRID!$B$47:$BI$57,MATCH(K$7,GRID!$A$47:$A$57,0),MATCH(1,($U$2=GRID!$B$31:$BI$31)*(КАЛЕНДАРЬ!$BO31=GRID!$B$33:$BI$33),0))*(1-GRID!$B$69),0))</f>
        <v>27400</v>
      </c>
      <c r="M667" s="47" cm="1">
        <f t="array" ref="M667">IF($I$2="Открытый тариф",
INDEX(GRID!$B$34:$BI$44,MATCH(M$7,GRID!$A$34:$A$44,0),MATCH(1,($U$2=GRID!$B$31:$BI$31)*(КАЛЕНДАРЬ!$BO31=GRID!$B$33:$BI$33), 0)),
ROUNDUP(INDEX(GRID!$B$34:$BI$44,MATCH(M$7,GRID!$A$34:$A$44,0),MATCH(1,($U$2=GRID!$B$31:$BI$31)*(КАЛЕНДАРЬ!$BO31=GRID!$B$33:$BI$33),0))*(1-GRID!$B$69),0))</f>
        <v>26600</v>
      </c>
      <c r="N667" s="47" cm="1">
        <f t="array" ref="N667">IF($I$2="Открытый тариф",
INDEX(GRID!$B$47:$BI$57,MATCH(M$7,GRID!$A$47:$A$57,0),MATCH(1,($U$2=GRID!$B$31:$BI$31)*(КАЛЕНДАРЬ!$BO31=GRID!$B$33:$BI$33), 0)),
ROUNDUP(INDEX(GRID!$B$47:$BI$57,MATCH(M$7,GRID!$A$47:$A$57,0),MATCH(1,($U$2=GRID!$B$31:$BI$31)*(КАЛЕНДАРЬ!$BO31=GRID!$B$33:$BI$33),0))*(1-GRID!$B$69),0))</f>
        <v>29200</v>
      </c>
      <c r="O667" s="47" cm="1">
        <f t="array" ref="O667">IF($I$2="Открытый тариф",
INDEX(GRID!$B$34:$BI$44,MATCH(O$7,GRID!$A$34:$A$44,0),MATCH(1,($U$2=GRID!$B$31:$BI$31)*(КАЛЕНДАРЬ!$BO31=GRID!$B$33:$BI$33), 0)),
ROUNDUP(INDEX(GRID!$B$34:$BI$44,MATCH(O$7,GRID!$A$34:$A$44,0),MATCH(1,($U$2=GRID!$B$31:$BI$31)*(КАЛЕНДАРЬ!$BO31=GRID!$B$33:$BI$33),0))*(1-GRID!$B$69),0))</f>
        <v>33400</v>
      </c>
      <c r="P667" s="47" cm="1">
        <f t="array" ref="P667">IF($I$2="Открытый тариф",
INDEX(GRID!$B$47:$BI$57,MATCH(O$7,GRID!$A$47:$A$57,0),MATCH(1,($U$2=GRID!$B$31:$BI$31)*(КАЛЕНДАРЬ!$BO31=GRID!$B$33:$BI$33), 0)),
ROUNDUP(INDEX(GRID!$B$47:$BI$57,MATCH(O$7,GRID!$A$47:$A$57,0),MATCH(1,($U$2=GRID!$B$31:$BI$31)*(КАЛЕНДАРЬ!$BO31=GRID!$B$33:$BI$33),0))*(1-GRID!$B$69),0))</f>
        <v>36000</v>
      </c>
      <c r="Q667" s="47" cm="1">
        <f t="array" ref="Q667">IF($I$2="Открытый тариф",
INDEX(GRID!$B$34:$BI$44,MATCH(Q$7,GRID!$A$34:$A$44,0),MATCH(1,($U$2=GRID!$B$31:$BI$31)*(КАЛЕНДАРЬ!$BO31=GRID!$B$33:$BI$33), 0)),
ROUNDUP(INDEX(GRID!$B$34:$BI$44,MATCH(Q$7,GRID!$A$34:$A$44,0),MATCH(1,($U$2=GRID!$B$31:$BI$31)*(КАЛЕНДАРЬ!$BO31=GRID!$B$33:$BI$33),0))*(1-GRID!$B$69),0))</f>
        <v>35400</v>
      </c>
      <c r="R667" s="47" cm="1">
        <f t="array" ref="R667">IF($I$2="Открытый тариф",
INDEX(GRID!$B$47:$BI$57,MATCH(Q$7,GRID!$A$47:$A$57,0),MATCH(1,($U$2=GRID!$B$31:$BI$31)*(КАЛЕНДАРЬ!$BO31=GRID!$B$33:$BI$33), 0)),
ROUNDUP(INDEX(GRID!$B$47:$BI$57,MATCH(Q$7,GRID!$A$47:$A$57,0),MATCH(1,($U$2=GRID!$B$31:$BI$31)*(КАЛЕНДАРЬ!$BO31=GRID!$B$33:$BI$33),0))*(1-GRID!$B$69),0))</f>
        <v>38000</v>
      </c>
      <c r="S667" s="47" cm="1">
        <f t="array" ref="S667">IF($I$2="Открытый тариф",
INDEX(GRID!$B$34:$BI$44,MATCH(S$7,GRID!$A$34:$A$44,0),MATCH(1,($U$2=GRID!$B$31:$BI$31)*(КАЛЕНДАРЬ!$BO31=GRID!$B$33:$BI$33), 0)),
ROUNDUP(INDEX(GRID!$B$34:$BI$44,MATCH(S$7,GRID!$A$34:$A$44,0),MATCH(1,($U$2=GRID!$B$31:$BI$31)*(КАЛЕНДАРЬ!$BO31=GRID!$B$33:$BI$33),0))*(1-GRID!$B$69),0))</f>
        <v>38800</v>
      </c>
      <c r="T667" s="47" cm="1">
        <f t="array" ref="T667">IF($I$2="Открытый тариф",
INDEX(GRID!$B$47:$BI$57,MATCH(S$7,GRID!$A$47:$A$57,0),MATCH(1,($U$2=GRID!$B$31:$BI$31)*(КАЛЕНДАРЬ!$BO31=GRID!$B$33:$BI$33), 0)),
ROUNDUP(INDEX(GRID!$B$47:$BI$57,MATCH(S$7,GRID!$A$47:$A$57,0),MATCH(1,($U$2=GRID!$B$31:$BI$31)*(КАЛЕНДАРЬ!$BO31=GRID!$B$33:$BI$33),0))*(1-GRID!$B$69),0))</f>
        <v>41400</v>
      </c>
      <c r="U667" s="47" cm="1">
        <f t="array" ref="U667">IF($I$2="Открытый тариф",
INDEX(GRID!$B$34:$BI$44,MATCH(U$7,GRID!$A$34:$A$44,0),MATCH(1,($U$2=GRID!$B$31:$BI$31)*(КАЛЕНДАРЬ!$BO31=GRID!$B$33:$BI$33), 0)),
ROUNDUP(INDEX(GRID!$B$34:$BI$44,MATCH(U$7,GRID!$A$34:$A$44,0),MATCH(1,($U$2=GRID!$B$31:$BI$31)*(КАЛЕНДАРЬ!$BO31=GRID!$B$33:$BI$33),0))*(1-GRID!$B$69),0))</f>
        <v>44600</v>
      </c>
      <c r="V667" s="47" cm="1">
        <f t="array" ref="V667">IF($I$2="Открытый тариф",
INDEX(GRID!$B$47:$BI$57,MATCH(U$7,GRID!$A$47:$A$57,0),MATCH(1,($U$2=GRID!$B$31:$BI$31)*(КАЛЕНДАРЬ!$BO31=GRID!$B$33:$BI$33), 0)),
ROUNDUP(INDEX(GRID!$B$47:$BI$57,MATCH(U$7,GRID!$A$47:$A$57,0),MATCH(1,($U$2=GRID!$B$31:$BI$31)*(КАЛЕНДАРЬ!$BO31=GRID!$B$33:$BI$33),0))*(1-GRID!$B$69),0))</f>
        <v>47200</v>
      </c>
      <c r="W667" s="47" cm="1">
        <f t="array" ref="W667">IF($I$2="Открытый тариф",
INDEX(GRID!$B$34:$BI$44,MATCH(W$7,GRID!$A$34:$A$44,0),MATCH(1,($U$2=GRID!$B$31:$BI$31)*(КАЛЕНДАРЬ!$BO31=GRID!$B$33:$BI$33), 0)),
ROUNDUP(INDEX(GRID!$B$34:$BI$44,MATCH(W$7,GRID!$A$34:$A$44,0),MATCH(1,($U$2=GRID!$B$31:$BI$31)*(КАЛЕНДАРЬ!$BO31=GRID!$B$33:$BI$33),0))*(1-GRID!$B$69),0))</f>
        <v>128200</v>
      </c>
      <c r="X667" s="47" cm="1">
        <f t="array" ref="X667">IF($I$2="Открытый тариф",
INDEX(GRID!$B$47:$BI$57,MATCH(W$7,GRID!$A$47:$A$57,0),MATCH(1,($U$2=GRID!$B$31:$BI$31)*(КАЛЕНДАРЬ!$BO31=GRID!$B$33:$BI$33), 0)),
ROUNDUP(INDEX(GRID!$B$47:$BI$57,MATCH(W$7,GRID!$A$47:$A$57,0),MATCH(1,($U$2=GRID!$B$31:$BI$31)*(КАЛЕНДАРЬ!$BO31=GRID!$B$33:$BI$33),0))*(1-GRID!$B$69),0))</f>
        <v>130800</v>
      </c>
    </row>
    <row r="668" spans="1:24" s="200" customFormat="1" x14ac:dyDescent="0.2">
      <c r="A668" s="117" t="s">
        <v>46</v>
      </c>
      <c r="B668" s="117">
        <v>29</v>
      </c>
      <c r="C668" s="47" cm="1">
        <f t="array" ref="C668">IF($I$2="Открытый тариф",
INDEX(GRID!$B$34:$BI$44,MATCH(C$7,GRID!$A$34:$A$44,0),MATCH(1,($U$2=GRID!$B$31:$BI$31)*(КАЛЕНДАРЬ!$BO32=GRID!$B$33:$BI$33), 0)),
ROUNDUP(INDEX(GRID!$B$34:$BI$44,MATCH(C$7,GRID!$A$34:$A$44,0),MATCH(1,($U$2=GRID!$B$31:$BI$31)*(КАЛЕНДАРЬ!$BO32=GRID!$B$33:$BI$33),0))*(1-GRID!$B$69),0))</f>
        <v>19200</v>
      </c>
      <c r="D668" s="47" cm="1">
        <f t="array" ref="D668">IF($I$2="Открытый тариф",
INDEX(GRID!$B$47:$BI$57,MATCH(C$7,GRID!$A$47:$A$57,0),MATCH(1,($U$2=GRID!$B$31:$BI$31)*(КАЛЕНДАРЬ!$BO32=GRID!$B$33:$BI$33), 0)),
ROUNDUP(INDEX(GRID!$B$47:$BI$57,MATCH(C$7,GRID!$A$47:$A$57,0),MATCH(1,($U$2=GRID!$B$31:$BI$31)*(КАЛЕНДАРЬ!$BO32=GRID!$B$33:$BI$33),0))*(1-GRID!$B$69),0))</f>
        <v>21800</v>
      </c>
      <c r="E668" s="47" cm="1">
        <f t="array" ref="E668">IF($I$2="Открытый тариф",
INDEX(GRID!$B$34:$BI$44,MATCH(E$7,GRID!$A$34:$A$44,0),MATCH(1,($U$2=GRID!$B$31:$BI$31)*(КАЛЕНДАРЬ!$BO32=GRID!$B$33:$BI$33), 0)),
ROUNDUP(INDEX(GRID!$B$34:$BI$44,MATCH(E$7,GRID!$A$34:$A$44,0),MATCH(1,($U$2=GRID!$B$31:$BI$31)*(КАЛЕНДАРЬ!$BO32=GRID!$B$33:$BI$33),0))*(1-GRID!$B$69),0))</f>
        <v>21000</v>
      </c>
      <c r="F668" s="47" cm="1">
        <f t="array" ref="F668">IF($I$2="Открытый тариф",
INDEX(GRID!$B$47:$BI$57,MATCH(E$7,GRID!$A$47:$A$57,0),MATCH(1,($U$2=GRID!$B$31:$BI$31)*(КАЛЕНДАРЬ!$BO32=GRID!$B$33:$BI$33), 0)),
ROUNDUP(INDEX(GRID!$B$47:$BI$57,MATCH(E$7,GRID!$A$47:$A$57,0),MATCH(1,($U$2=GRID!$B$31:$BI$31)*(КАЛЕНДАРЬ!$BO32=GRID!$B$33:$BI$33),0))*(1-GRID!$B$69),0))</f>
        <v>23600</v>
      </c>
      <c r="G668" s="47" cm="1">
        <f t="array" ref="G668">IF($I$2="Открытый тариф",
INDEX(GRID!$B$34:$BI$44,MATCH(G$7,GRID!$A$34:$A$44,0),MATCH(1,($U$2=GRID!$B$31:$BI$31)*(КАЛЕНДАРЬ!$BO32=GRID!$B$33:$BI$33), 0)),
ROUNDUP(INDEX(GRID!$B$34:$BI$44,MATCH(G$7,GRID!$A$34:$A$44,0),MATCH(1,($U$2=GRID!$B$31:$BI$31)*(КАЛЕНДАРЬ!$BO32=GRID!$B$33:$BI$33),0))*(1-GRID!$B$69),0))</f>
        <v>22000</v>
      </c>
      <c r="H668" s="47" cm="1">
        <f t="array" ref="H668">IF($I$2="Открытый тариф",
INDEX(GRID!$B$47:$BI$57,MATCH(G$7,GRID!$A$47:$A$57,0),MATCH(1,($U$2=GRID!$B$31:$BI$31)*(КАЛЕНДАРЬ!$BO32=GRID!$B$33:$BI$33), 0)),
ROUNDUP(INDEX(GRID!$B$47:$BI$57,MATCH(G$7,GRID!$A$47:$A$57,0),MATCH(1,($U$2=GRID!$B$31:$BI$31)*(КАЛЕНДАРЬ!$BO32=GRID!$B$33:$BI$33),0))*(1-GRID!$B$69),0))</f>
        <v>24600</v>
      </c>
      <c r="I668" s="47" cm="1">
        <f t="array" ref="I668">IF($I$2="Открытый тариф",
INDEX(GRID!$B$34:$BI$44,MATCH(I$7,GRID!$A$34:$A$44,0),MATCH(1,($U$2=GRID!$B$31:$BI$31)*(КАЛЕНДАРЬ!$BO32=GRID!$B$33:$BI$33), 0)),
ROUNDUP(INDEX(GRID!$B$34:$BI$44,MATCH(I$7,GRID!$A$34:$A$44,0),MATCH(1,($U$2=GRID!$B$31:$BI$31)*(КАЛЕНДАРЬ!$BO32=GRID!$B$33:$BI$33),0))*(1-GRID!$B$69),0))</f>
        <v>23800</v>
      </c>
      <c r="J668" s="47" cm="1">
        <f t="array" ref="J668">IF($I$2="Открытый тариф",
INDEX(GRID!$B$47:$BI$57,MATCH(I$7,GRID!$A$47:$A$57,0),MATCH(1,($U$2=GRID!$B$31:$BI$31)*(КАЛЕНДАРЬ!$BO32=GRID!$B$33:$BI$33), 0)),
ROUNDUP(INDEX(GRID!$B$47:$BI$57,MATCH(I$7,GRID!$A$47:$A$57,0),MATCH(1,($U$2=GRID!$B$31:$BI$31)*(КАЛЕНДАРЬ!$BO32=GRID!$B$33:$BI$33),0))*(1-GRID!$B$69),0))</f>
        <v>26400</v>
      </c>
      <c r="K668" s="47" cm="1">
        <f t="array" ref="K668">IF($I$2="Открытый тариф",
INDEX(GRID!$B$34:$BI$44,MATCH(K$7,GRID!$A$34:$A$44,0),MATCH(1,($U$2=GRID!$B$31:$BI$31)*(КАЛЕНДАРЬ!$BO32=GRID!$B$33:$BI$33), 0)),
ROUNDUP(INDEX(GRID!$B$34:$BI$44,MATCH(K$7,GRID!$A$34:$A$44,0),MATCH(1,($U$2=GRID!$B$31:$BI$31)*(КАЛЕНДАРЬ!$BO32=GRID!$B$33:$BI$33),0))*(1-GRID!$B$69),0))</f>
        <v>24800</v>
      </c>
      <c r="L668" s="47" cm="1">
        <f t="array" ref="L668">IF($I$2="Открытый тариф",
INDEX(GRID!$B$47:$BI$57,MATCH(K$7,GRID!$A$47:$A$57,0),MATCH(1,($U$2=GRID!$B$31:$BI$31)*(КАЛЕНДАРЬ!$BO32=GRID!$B$33:$BI$33), 0)),
ROUNDUP(INDEX(GRID!$B$47:$BI$57,MATCH(K$7,GRID!$A$47:$A$57,0),MATCH(1,($U$2=GRID!$B$31:$BI$31)*(КАЛЕНДАРЬ!$BO32=GRID!$B$33:$BI$33),0))*(1-GRID!$B$69),0))</f>
        <v>27400</v>
      </c>
      <c r="M668" s="47" cm="1">
        <f t="array" ref="M668">IF($I$2="Открытый тариф",
INDEX(GRID!$B$34:$BI$44,MATCH(M$7,GRID!$A$34:$A$44,0),MATCH(1,($U$2=GRID!$B$31:$BI$31)*(КАЛЕНДАРЬ!$BO32=GRID!$B$33:$BI$33), 0)),
ROUNDUP(INDEX(GRID!$B$34:$BI$44,MATCH(M$7,GRID!$A$34:$A$44,0),MATCH(1,($U$2=GRID!$B$31:$BI$31)*(КАЛЕНДАРЬ!$BO32=GRID!$B$33:$BI$33),0))*(1-GRID!$B$69),0))</f>
        <v>26600</v>
      </c>
      <c r="N668" s="47" cm="1">
        <f t="array" ref="N668">IF($I$2="Открытый тариф",
INDEX(GRID!$B$47:$BI$57,MATCH(M$7,GRID!$A$47:$A$57,0),MATCH(1,($U$2=GRID!$B$31:$BI$31)*(КАЛЕНДАРЬ!$BO32=GRID!$B$33:$BI$33), 0)),
ROUNDUP(INDEX(GRID!$B$47:$BI$57,MATCH(M$7,GRID!$A$47:$A$57,0),MATCH(1,($U$2=GRID!$B$31:$BI$31)*(КАЛЕНДАРЬ!$BO32=GRID!$B$33:$BI$33),0))*(1-GRID!$B$69),0))</f>
        <v>29200</v>
      </c>
      <c r="O668" s="47" cm="1">
        <f t="array" ref="O668">IF($I$2="Открытый тариф",
INDEX(GRID!$B$34:$BI$44,MATCH(O$7,GRID!$A$34:$A$44,0),MATCH(1,($U$2=GRID!$B$31:$BI$31)*(КАЛЕНДАРЬ!$BO32=GRID!$B$33:$BI$33), 0)),
ROUNDUP(INDEX(GRID!$B$34:$BI$44,MATCH(O$7,GRID!$A$34:$A$44,0),MATCH(1,($U$2=GRID!$B$31:$BI$31)*(КАЛЕНДАРЬ!$BO32=GRID!$B$33:$BI$33),0))*(1-GRID!$B$69),0))</f>
        <v>33400</v>
      </c>
      <c r="P668" s="47" cm="1">
        <f t="array" ref="P668">IF($I$2="Открытый тариф",
INDEX(GRID!$B$47:$BI$57,MATCH(O$7,GRID!$A$47:$A$57,0),MATCH(1,($U$2=GRID!$B$31:$BI$31)*(КАЛЕНДАРЬ!$BO32=GRID!$B$33:$BI$33), 0)),
ROUNDUP(INDEX(GRID!$B$47:$BI$57,MATCH(O$7,GRID!$A$47:$A$57,0),MATCH(1,($U$2=GRID!$B$31:$BI$31)*(КАЛЕНДАРЬ!$BO32=GRID!$B$33:$BI$33),0))*(1-GRID!$B$69),0))</f>
        <v>36000</v>
      </c>
      <c r="Q668" s="47" cm="1">
        <f t="array" ref="Q668">IF($I$2="Открытый тариф",
INDEX(GRID!$B$34:$BI$44,MATCH(Q$7,GRID!$A$34:$A$44,0),MATCH(1,($U$2=GRID!$B$31:$BI$31)*(КАЛЕНДАРЬ!$BO32=GRID!$B$33:$BI$33), 0)),
ROUNDUP(INDEX(GRID!$B$34:$BI$44,MATCH(Q$7,GRID!$A$34:$A$44,0),MATCH(1,($U$2=GRID!$B$31:$BI$31)*(КАЛЕНДАРЬ!$BO32=GRID!$B$33:$BI$33),0))*(1-GRID!$B$69),0))</f>
        <v>35400</v>
      </c>
      <c r="R668" s="47" cm="1">
        <f t="array" ref="R668">IF($I$2="Открытый тариф",
INDEX(GRID!$B$47:$BI$57,MATCH(Q$7,GRID!$A$47:$A$57,0),MATCH(1,($U$2=GRID!$B$31:$BI$31)*(КАЛЕНДАРЬ!$BO32=GRID!$B$33:$BI$33), 0)),
ROUNDUP(INDEX(GRID!$B$47:$BI$57,MATCH(Q$7,GRID!$A$47:$A$57,0),MATCH(1,($U$2=GRID!$B$31:$BI$31)*(КАЛЕНДАРЬ!$BO32=GRID!$B$33:$BI$33),0))*(1-GRID!$B$69),0))</f>
        <v>38000</v>
      </c>
      <c r="S668" s="47" cm="1">
        <f t="array" ref="S668">IF($I$2="Открытый тариф",
INDEX(GRID!$B$34:$BI$44,MATCH(S$7,GRID!$A$34:$A$44,0),MATCH(1,($U$2=GRID!$B$31:$BI$31)*(КАЛЕНДАРЬ!$BO32=GRID!$B$33:$BI$33), 0)),
ROUNDUP(INDEX(GRID!$B$34:$BI$44,MATCH(S$7,GRID!$A$34:$A$44,0),MATCH(1,($U$2=GRID!$B$31:$BI$31)*(КАЛЕНДАРЬ!$BO32=GRID!$B$33:$BI$33),0))*(1-GRID!$B$69),0))</f>
        <v>38800</v>
      </c>
      <c r="T668" s="47" cm="1">
        <f t="array" ref="T668">IF($I$2="Открытый тариф",
INDEX(GRID!$B$47:$BI$57,MATCH(S$7,GRID!$A$47:$A$57,0),MATCH(1,($U$2=GRID!$B$31:$BI$31)*(КАЛЕНДАРЬ!$BO32=GRID!$B$33:$BI$33), 0)),
ROUNDUP(INDEX(GRID!$B$47:$BI$57,MATCH(S$7,GRID!$A$47:$A$57,0),MATCH(1,($U$2=GRID!$B$31:$BI$31)*(КАЛЕНДАРЬ!$BO32=GRID!$B$33:$BI$33),0))*(1-GRID!$B$69),0))</f>
        <v>41400</v>
      </c>
      <c r="U668" s="47" cm="1">
        <f t="array" ref="U668">IF($I$2="Открытый тариф",
INDEX(GRID!$B$34:$BI$44,MATCH(U$7,GRID!$A$34:$A$44,0),MATCH(1,($U$2=GRID!$B$31:$BI$31)*(КАЛЕНДАРЬ!$BO32=GRID!$B$33:$BI$33), 0)),
ROUNDUP(INDEX(GRID!$B$34:$BI$44,MATCH(U$7,GRID!$A$34:$A$44,0),MATCH(1,($U$2=GRID!$B$31:$BI$31)*(КАЛЕНДАРЬ!$BO32=GRID!$B$33:$BI$33),0))*(1-GRID!$B$69),0))</f>
        <v>44600</v>
      </c>
      <c r="V668" s="47" cm="1">
        <f t="array" ref="V668">IF($I$2="Открытый тариф",
INDEX(GRID!$B$47:$BI$57,MATCH(U$7,GRID!$A$47:$A$57,0),MATCH(1,($U$2=GRID!$B$31:$BI$31)*(КАЛЕНДАРЬ!$BO32=GRID!$B$33:$BI$33), 0)),
ROUNDUP(INDEX(GRID!$B$47:$BI$57,MATCH(U$7,GRID!$A$47:$A$57,0),MATCH(1,($U$2=GRID!$B$31:$BI$31)*(КАЛЕНДАРЬ!$BO32=GRID!$B$33:$BI$33),0))*(1-GRID!$B$69),0))</f>
        <v>47200</v>
      </c>
      <c r="W668" s="47" cm="1">
        <f t="array" ref="W668">IF($I$2="Открытый тариф",
INDEX(GRID!$B$34:$BI$44,MATCH(W$7,GRID!$A$34:$A$44,0),MATCH(1,($U$2=GRID!$B$31:$BI$31)*(КАЛЕНДАРЬ!$BO32=GRID!$B$33:$BI$33), 0)),
ROUNDUP(INDEX(GRID!$B$34:$BI$44,MATCH(W$7,GRID!$A$34:$A$44,0),MATCH(1,($U$2=GRID!$B$31:$BI$31)*(КАЛЕНДАРЬ!$BO32=GRID!$B$33:$BI$33),0))*(1-GRID!$B$69),0))</f>
        <v>128200</v>
      </c>
      <c r="X668" s="47" cm="1">
        <f t="array" ref="X668">IF($I$2="Открытый тариф",
INDEX(GRID!$B$47:$BI$57,MATCH(W$7,GRID!$A$47:$A$57,0),MATCH(1,($U$2=GRID!$B$31:$BI$31)*(КАЛЕНДАРЬ!$BO32=GRID!$B$33:$BI$33), 0)),
ROUNDUP(INDEX(GRID!$B$47:$BI$57,MATCH(W$7,GRID!$A$47:$A$57,0),MATCH(1,($U$2=GRID!$B$31:$BI$31)*(КАЛЕНДАРЬ!$BO32=GRID!$B$33:$BI$33),0))*(1-GRID!$B$69),0))</f>
        <v>130800</v>
      </c>
    </row>
    <row r="669" spans="1:24" s="200" customFormat="1" x14ac:dyDescent="0.2">
      <c r="A669" s="117" t="s">
        <v>47</v>
      </c>
      <c r="B669" s="117">
        <v>30</v>
      </c>
      <c r="C669" s="47" cm="1">
        <f t="array" ref="C669">IF($I$2="Открытый тариф",
INDEX(GRID!$B$34:$BI$44,MATCH(C$7,GRID!$A$34:$A$44,0),MATCH(1,($U$2=GRID!$B$31:$BI$31)*(КАЛЕНДАРЬ!$BO33=GRID!$B$33:$BI$33), 0)),
ROUNDUP(INDEX(GRID!$B$34:$BI$44,MATCH(C$7,GRID!$A$34:$A$44,0),MATCH(1,($U$2=GRID!$B$31:$BI$31)*(КАЛЕНДАРЬ!$BO33=GRID!$B$33:$BI$33),0))*(1-GRID!$B$69),0))</f>
        <v>20400</v>
      </c>
      <c r="D669" s="47" cm="1">
        <f t="array" ref="D669">IF($I$2="Открытый тариф",
INDEX(GRID!$B$47:$BI$57,MATCH(C$7,GRID!$A$47:$A$57,0),MATCH(1,($U$2=GRID!$B$31:$BI$31)*(КАЛЕНДАРЬ!$BO33=GRID!$B$33:$BI$33), 0)),
ROUNDUP(INDEX(GRID!$B$47:$BI$57,MATCH(C$7,GRID!$A$47:$A$57,0),MATCH(1,($U$2=GRID!$B$31:$BI$31)*(КАЛЕНДАРЬ!$BO33=GRID!$B$33:$BI$33),0))*(1-GRID!$B$69),0))</f>
        <v>23000</v>
      </c>
      <c r="E669" s="47" cm="1">
        <f t="array" ref="E669">IF($I$2="Открытый тариф",
INDEX(GRID!$B$34:$BI$44,MATCH(E$7,GRID!$A$34:$A$44,0),MATCH(1,($U$2=GRID!$B$31:$BI$31)*(КАЛЕНДАРЬ!$BO33=GRID!$B$33:$BI$33), 0)),
ROUNDUP(INDEX(GRID!$B$34:$BI$44,MATCH(E$7,GRID!$A$34:$A$44,0),MATCH(1,($U$2=GRID!$B$31:$BI$31)*(КАЛЕНДАРЬ!$BO33=GRID!$B$33:$BI$33),0))*(1-GRID!$B$69),0))</f>
        <v>22200</v>
      </c>
      <c r="F669" s="47" cm="1">
        <f t="array" ref="F669">IF($I$2="Открытый тариф",
INDEX(GRID!$B$47:$BI$57,MATCH(E$7,GRID!$A$47:$A$57,0),MATCH(1,($U$2=GRID!$B$31:$BI$31)*(КАЛЕНДАРЬ!$BO33=GRID!$B$33:$BI$33), 0)),
ROUNDUP(INDEX(GRID!$B$47:$BI$57,MATCH(E$7,GRID!$A$47:$A$57,0),MATCH(1,($U$2=GRID!$B$31:$BI$31)*(КАЛЕНДАРЬ!$BO33=GRID!$B$33:$BI$33),0))*(1-GRID!$B$69),0))</f>
        <v>24800</v>
      </c>
      <c r="G669" s="47" cm="1">
        <f t="array" ref="G669">IF($I$2="Открытый тариф",
INDEX(GRID!$B$34:$BI$44,MATCH(G$7,GRID!$A$34:$A$44,0),MATCH(1,($U$2=GRID!$B$31:$BI$31)*(КАЛЕНДАРЬ!$BO33=GRID!$B$33:$BI$33), 0)),
ROUNDUP(INDEX(GRID!$B$34:$BI$44,MATCH(G$7,GRID!$A$34:$A$44,0),MATCH(1,($U$2=GRID!$B$31:$BI$31)*(КАЛЕНДАРЬ!$BO33=GRID!$B$33:$BI$33),0))*(1-GRID!$B$69),0))</f>
        <v>23200</v>
      </c>
      <c r="H669" s="47" cm="1">
        <f t="array" ref="H669">IF($I$2="Открытый тариф",
INDEX(GRID!$B$47:$BI$57,MATCH(G$7,GRID!$A$47:$A$57,0),MATCH(1,($U$2=GRID!$B$31:$BI$31)*(КАЛЕНДАРЬ!$BO33=GRID!$B$33:$BI$33), 0)),
ROUNDUP(INDEX(GRID!$B$47:$BI$57,MATCH(G$7,GRID!$A$47:$A$57,0),MATCH(1,($U$2=GRID!$B$31:$BI$31)*(КАЛЕНДАРЬ!$BO33=GRID!$B$33:$BI$33),0))*(1-GRID!$B$69),0))</f>
        <v>25800</v>
      </c>
      <c r="I669" s="47" cm="1">
        <f t="array" ref="I669">IF($I$2="Открытый тариф",
INDEX(GRID!$B$34:$BI$44,MATCH(I$7,GRID!$A$34:$A$44,0),MATCH(1,($U$2=GRID!$B$31:$BI$31)*(КАЛЕНДАРЬ!$BO33=GRID!$B$33:$BI$33), 0)),
ROUNDUP(INDEX(GRID!$B$34:$BI$44,MATCH(I$7,GRID!$A$34:$A$44,0),MATCH(1,($U$2=GRID!$B$31:$BI$31)*(КАЛЕНДАРЬ!$BO33=GRID!$B$33:$BI$33),0))*(1-GRID!$B$69),0))</f>
        <v>25000</v>
      </c>
      <c r="J669" s="47" cm="1">
        <f t="array" ref="J669">IF($I$2="Открытый тариф",
INDEX(GRID!$B$47:$BI$57,MATCH(I$7,GRID!$A$47:$A$57,0),MATCH(1,($U$2=GRID!$B$31:$BI$31)*(КАЛЕНДАРЬ!$BO33=GRID!$B$33:$BI$33), 0)),
ROUNDUP(INDEX(GRID!$B$47:$BI$57,MATCH(I$7,GRID!$A$47:$A$57,0),MATCH(1,($U$2=GRID!$B$31:$BI$31)*(КАЛЕНДАРЬ!$BO33=GRID!$B$33:$BI$33),0))*(1-GRID!$B$69),0))</f>
        <v>27600</v>
      </c>
      <c r="K669" s="47" cm="1">
        <f t="array" ref="K669">IF($I$2="Открытый тариф",
INDEX(GRID!$B$34:$BI$44,MATCH(K$7,GRID!$A$34:$A$44,0),MATCH(1,($U$2=GRID!$B$31:$BI$31)*(КАЛЕНДАРЬ!$BO33=GRID!$B$33:$BI$33), 0)),
ROUNDUP(INDEX(GRID!$B$34:$BI$44,MATCH(K$7,GRID!$A$34:$A$44,0),MATCH(1,($U$2=GRID!$B$31:$BI$31)*(КАЛЕНДАРЬ!$BO33=GRID!$B$33:$BI$33),0))*(1-GRID!$B$69),0))</f>
        <v>26000</v>
      </c>
      <c r="L669" s="47" cm="1">
        <f t="array" ref="L669">IF($I$2="Открытый тариф",
INDEX(GRID!$B$47:$BI$57,MATCH(K$7,GRID!$A$47:$A$57,0),MATCH(1,($U$2=GRID!$B$31:$BI$31)*(КАЛЕНДАРЬ!$BO33=GRID!$B$33:$BI$33), 0)),
ROUNDUP(INDEX(GRID!$B$47:$BI$57,MATCH(K$7,GRID!$A$47:$A$57,0),MATCH(1,($U$2=GRID!$B$31:$BI$31)*(КАЛЕНДАРЬ!$BO33=GRID!$B$33:$BI$33),0))*(1-GRID!$B$69),0))</f>
        <v>28600</v>
      </c>
      <c r="M669" s="47" cm="1">
        <f t="array" ref="M669">IF($I$2="Открытый тариф",
INDEX(GRID!$B$34:$BI$44,MATCH(M$7,GRID!$A$34:$A$44,0),MATCH(1,($U$2=GRID!$B$31:$BI$31)*(КАЛЕНДАРЬ!$BO33=GRID!$B$33:$BI$33), 0)),
ROUNDUP(INDEX(GRID!$B$34:$BI$44,MATCH(M$7,GRID!$A$34:$A$44,0),MATCH(1,($U$2=GRID!$B$31:$BI$31)*(КАЛЕНДАРЬ!$BO33=GRID!$B$33:$BI$33),0))*(1-GRID!$B$69),0))</f>
        <v>27800</v>
      </c>
      <c r="N669" s="47" cm="1">
        <f t="array" ref="N669">IF($I$2="Открытый тариф",
INDEX(GRID!$B$47:$BI$57,MATCH(M$7,GRID!$A$47:$A$57,0),MATCH(1,($U$2=GRID!$B$31:$BI$31)*(КАЛЕНДАРЬ!$BO33=GRID!$B$33:$BI$33), 0)),
ROUNDUP(INDEX(GRID!$B$47:$BI$57,MATCH(M$7,GRID!$A$47:$A$57,0),MATCH(1,($U$2=GRID!$B$31:$BI$31)*(КАЛЕНДАРЬ!$BO33=GRID!$B$33:$BI$33),0))*(1-GRID!$B$69),0))</f>
        <v>30400</v>
      </c>
      <c r="O669" s="47" cm="1">
        <f t="array" ref="O669">IF($I$2="Открытый тариф",
INDEX(GRID!$B$34:$BI$44,MATCH(O$7,GRID!$A$34:$A$44,0),MATCH(1,($U$2=GRID!$B$31:$BI$31)*(КАЛЕНДАРЬ!$BO33=GRID!$B$33:$BI$33), 0)),
ROUNDUP(INDEX(GRID!$B$34:$BI$44,MATCH(O$7,GRID!$A$34:$A$44,0),MATCH(1,($U$2=GRID!$B$31:$BI$31)*(КАЛЕНДАРЬ!$BO33=GRID!$B$33:$BI$33),0))*(1-GRID!$B$69),0))</f>
        <v>34700</v>
      </c>
      <c r="P669" s="47" cm="1">
        <f t="array" ref="P669">IF($I$2="Открытый тариф",
INDEX(GRID!$B$47:$BI$57,MATCH(O$7,GRID!$A$47:$A$57,0),MATCH(1,($U$2=GRID!$B$31:$BI$31)*(КАЛЕНДАРЬ!$BO33=GRID!$B$33:$BI$33), 0)),
ROUNDUP(INDEX(GRID!$B$47:$BI$57,MATCH(O$7,GRID!$A$47:$A$57,0),MATCH(1,($U$2=GRID!$B$31:$BI$31)*(КАЛЕНДАРЬ!$BO33=GRID!$B$33:$BI$33),0))*(1-GRID!$B$69),0))</f>
        <v>37300</v>
      </c>
      <c r="Q669" s="47" cm="1">
        <f t="array" ref="Q669">IF($I$2="Открытый тариф",
INDEX(GRID!$B$34:$BI$44,MATCH(Q$7,GRID!$A$34:$A$44,0),MATCH(1,($U$2=GRID!$B$31:$BI$31)*(КАЛЕНДАРЬ!$BO33=GRID!$B$33:$BI$33), 0)),
ROUNDUP(INDEX(GRID!$B$34:$BI$44,MATCH(Q$7,GRID!$A$34:$A$44,0),MATCH(1,($U$2=GRID!$B$31:$BI$31)*(КАЛЕНДАРЬ!$BO33=GRID!$B$33:$BI$33),0))*(1-GRID!$B$69),0))</f>
        <v>36700</v>
      </c>
      <c r="R669" s="47" cm="1">
        <f t="array" ref="R669">IF($I$2="Открытый тариф",
INDEX(GRID!$B$47:$BI$57,MATCH(Q$7,GRID!$A$47:$A$57,0),MATCH(1,($U$2=GRID!$B$31:$BI$31)*(КАЛЕНДАРЬ!$BO33=GRID!$B$33:$BI$33), 0)),
ROUNDUP(INDEX(GRID!$B$47:$BI$57,MATCH(Q$7,GRID!$A$47:$A$57,0),MATCH(1,($U$2=GRID!$B$31:$BI$31)*(КАЛЕНДАРЬ!$BO33=GRID!$B$33:$BI$33),0))*(1-GRID!$B$69),0))</f>
        <v>39300</v>
      </c>
      <c r="S669" s="47" cm="1">
        <f t="array" ref="S669">IF($I$2="Открытый тариф",
INDEX(GRID!$B$34:$BI$44,MATCH(S$7,GRID!$A$34:$A$44,0),MATCH(1,($U$2=GRID!$B$31:$BI$31)*(КАЛЕНДАРЬ!$BO33=GRID!$B$33:$BI$33), 0)),
ROUNDUP(INDEX(GRID!$B$34:$BI$44,MATCH(S$7,GRID!$A$34:$A$44,0),MATCH(1,($U$2=GRID!$B$31:$BI$31)*(КАЛЕНДАРЬ!$BO33=GRID!$B$33:$BI$33),0))*(1-GRID!$B$69),0))</f>
        <v>40200</v>
      </c>
      <c r="T669" s="47" cm="1">
        <f t="array" ref="T669">IF($I$2="Открытый тариф",
INDEX(GRID!$B$47:$BI$57,MATCH(S$7,GRID!$A$47:$A$57,0),MATCH(1,($U$2=GRID!$B$31:$BI$31)*(КАЛЕНДАРЬ!$BO33=GRID!$B$33:$BI$33), 0)),
ROUNDUP(INDEX(GRID!$B$47:$BI$57,MATCH(S$7,GRID!$A$47:$A$57,0),MATCH(1,($U$2=GRID!$B$31:$BI$31)*(КАЛЕНДАРЬ!$BO33=GRID!$B$33:$BI$33),0))*(1-GRID!$B$69),0))</f>
        <v>42800</v>
      </c>
      <c r="U669" s="47" cm="1">
        <f t="array" ref="U669">IF($I$2="Открытый тариф",
INDEX(GRID!$B$34:$BI$44,MATCH(U$7,GRID!$A$34:$A$44,0),MATCH(1,($U$2=GRID!$B$31:$BI$31)*(КАЛЕНДАРЬ!$BO33=GRID!$B$33:$BI$33), 0)),
ROUNDUP(INDEX(GRID!$B$34:$BI$44,MATCH(U$7,GRID!$A$34:$A$44,0),MATCH(1,($U$2=GRID!$B$31:$BI$31)*(КАЛЕНДАРЬ!$BO33=GRID!$B$33:$BI$33),0))*(1-GRID!$B$69),0))</f>
        <v>46100</v>
      </c>
      <c r="V669" s="47" cm="1">
        <f t="array" ref="V669">IF($I$2="Открытый тариф",
INDEX(GRID!$B$47:$BI$57,MATCH(U$7,GRID!$A$47:$A$57,0),MATCH(1,($U$2=GRID!$B$31:$BI$31)*(КАЛЕНДАРЬ!$BO33=GRID!$B$33:$BI$33), 0)),
ROUNDUP(INDEX(GRID!$B$47:$BI$57,MATCH(U$7,GRID!$A$47:$A$57,0),MATCH(1,($U$2=GRID!$B$31:$BI$31)*(КАЛЕНДАРЬ!$BO33=GRID!$B$33:$BI$33),0))*(1-GRID!$B$69),0))</f>
        <v>48700</v>
      </c>
      <c r="W669" s="47" cm="1">
        <f t="array" ref="W669">IF($I$2="Открытый тариф",
INDEX(GRID!$B$34:$BI$44,MATCH(W$7,GRID!$A$34:$A$44,0),MATCH(1,($U$2=GRID!$B$31:$BI$31)*(КАЛЕНДАРЬ!$BO33=GRID!$B$33:$BI$33), 0)),
ROUNDUP(INDEX(GRID!$B$34:$BI$44,MATCH(W$7,GRID!$A$34:$A$44,0),MATCH(1,($U$2=GRID!$B$31:$BI$31)*(КАЛЕНДАРЬ!$BO33=GRID!$B$33:$BI$33),0))*(1-GRID!$B$69),0))</f>
        <v>134300</v>
      </c>
      <c r="X669" s="47" cm="1">
        <f t="array" ref="X669">IF($I$2="Открытый тариф",
INDEX(GRID!$B$47:$BI$57,MATCH(W$7,GRID!$A$47:$A$57,0),MATCH(1,($U$2=GRID!$B$31:$BI$31)*(КАЛЕНДАРЬ!$BO33=GRID!$B$33:$BI$33), 0)),
ROUNDUP(INDEX(GRID!$B$47:$BI$57,MATCH(W$7,GRID!$A$47:$A$57,0),MATCH(1,($U$2=GRID!$B$31:$BI$31)*(КАЛЕНДАРЬ!$BO33=GRID!$B$33:$BI$33),0))*(1-GRID!$B$69),0))</f>
        <v>136900</v>
      </c>
    </row>
    <row r="670" spans="1:24" s="200" customFormat="1" x14ac:dyDescent="0.2">
      <c r="A670" s="117" t="s">
        <v>48</v>
      </c>
      <c r="B670" s="117">
        <v>31</v>
      </c>
      <c r="C670" s="47" cm="1">
        <f t="array" ref="C670">IF($I$2="Открытый тариф",
INDEX(GRID!$B$34:$BI$44,MATCH(C$7,GRID!$A$34:$A$44,0),MATCH(1,($U$2=GRID!$B$31:$BI$31)*(КАЛЕНДАРЬ!$BO34=GRID!$B$33:$BI$33), 0)),
ROUNDUP(INDEX(GRID!$B$34:$BI$44,MATCH(C$7,GRID!$A$34:$A$44,0),MATCH(1,($U$2=GRID!$B$31:$BI$31)*(КАЛЕНДАРЬ!$BO34=GRID!$B$33:$BI$33),0))*(1-GRID!$B$69),0))</f>
        <v>20400</v>
      </c>
      <c r="D670" s="47" cm="1">
        <f t="array" ref="D670">IF($I$2="Открытый тариф",
INDEX(GRID!$B$47:$BI$57,MATCH(C$7,GRID!$A$47:$A$57,0),MATCH(1,($U$2=GRID!$B$31:$BI$31)*(КАЛЕНДАРЬ!$BO34=GRID!$B$33:$BI$33), 0)),
ROUNDUP(INDEX(GRID!$B$47:$BI$57,MATCH(C$7,GRID!$A$47:$A$57,0),MATCH(1,($U$2=GRID!$B$31:$BI$31)*(КАЛЕНДАРЬ!$BO34=GRID!$B$33:$BI$33),0))*(1-GRID!$B$69),0))</f>
        <v>23000</v>
      </c>
      <c r="E670" s="47" cm="1">
        <f t="array" ref="E670">IF($I$2="Открытый тариф",
INDEX(GRID!$B$34:$BI$44,MATCH(E$7,GRID!$A$34:$A$44,0),MATCH(1,($U$2=GRID!$B$31:$BI$31)*(КАЛЕНДАРЬ!$BO34=GRID!$B$33:$BI$33), 0)),
ROUNDUP(INDEX(GRID!$B$34:$BI$44,MATCH(E$7,GRID!$A$34:$A$44,0),MATCH(1,($U$2=GRID!$B$31:$BI$31)*(КАЛЕНДАРЬ!$BO34=GRID!$B$33:$BI$33),0))*(1-GRID!$B$69),0))</f>
        <v>22200</v>
      </c>
      <c r="F670" s="47" cm="1">
        <f t="array" ref="F670">IF($I$2="Открытый тариф",
INDEX(GRID!$B$47:$BI$57,MATCH(E$7,GRID!$A$47:$A$57,0),MATCH(1,($U$2=GRID!$B$31:$BI$31)*(КАЛЕНДАРЬ!$BO34=GRID!$B$33:$BI$33), 0)),
ROUNDUP(INDEX(GRID!$B$47:$BI$57,MATCH(E$7,GRID!$A$47:$A$57,0),MATCH(1,($U$2=GRID!$B$31:$BI$31)*(КАЛЕНДАРЬ!$BO34=GRID!$B$33:$BI$33),0))*(1-GRID!$B$69),0))</f>
        <v>24800</v>
      </c>
      <c r="G670" s="47" cm="1">
        <f t="array" ref="G670">IF($I$2="Открытый тариф",
INDEX(GRID!$B$34:$BI$44,MATCH(G$7,GRID!$A$34:$A$44,0),MATCH(1,($U$2=GRID!$B$31:$BI$31)*(КАЛЕНДАРЬ!$BO34=GRID!$B$33:$BI$33), 0)),
ROUNDUP(INDEX(GRID!$B$34:$BI$44,MATCH(G$7,GRID!$A$34:$A$44,0),MATCH(1,($U$2=GRID!$B$31:$BI$31)*(КАЛЕНДАРЬ!$BO34=GRID!$B$33:$BI$33),0))*(1-GRID!$B$69),0))</f>
        <v>23200</v>
      </c>
      <c r="H670" s="47" cm="1">
        <f t="array" ref="H670">IF($I$2="Открытый тариф",
INDEX(GRID!$B$47:$BI$57,MATCH(G$7,GRID!$A$47:$A$57,0),MATCH(1,($U$2=GRID!$B$31:$BI$31)*(КАЛЕНДАРЬ!$BO34=GRID!$B$33:$BI$33), 0)),
ROUNDUP(INDEX(GRID!$B$47:$BI$57,MATCH(G$7,GRID!$A$47:$A$57,0),MATCH(1,($U$2=GRID!$B$31:$BI$31)*(КАЛЕНДАРЬ!$BO34=GRID!$B$33:$BI$33),0))*(1-GRID!$B$69),0))</f>
        <v>25800</v>
      </c>
      <c r="I670" s="47" cm="1">
        <f t="array" ref="I670">IF($I$2="Открытый тариф",
INDEX(GRID!$B$34:$BI$44,MATCH(I$7,GRID!$A$34:$A$44,0),MATCH(1,($U$2=GRID!$B$31:$BI$31)*(КАЛЕНДАРЬ!$BO34=GRID!$B$33:$BI$33), 0)),
ROUNDUP(INDEX(GRID!$B$34:$BI$44,MATCH(I$7,GRID!$A$34:$A$44,0),MATCH(1,($U$2=GRID!$B$31:$BI$31)*(КАЛЕНДАРЬ!$BO34=GRID!$B$33:$BI$33),0))*(1-GRID!$B$69),0))</f>
        <v>25000</v>
      </c>
      <c r="J670" s="47" cm="1">
        <f t="array" ref="J670">IF($I$2="Открытый тариф",
INDEX(GRID!$B$47:$BI$57,MATCH(I$7,GRID!$A$47:$A$57,0),MATCH(1,($U$2=GRID!$B$31:$BI$31)*(КАЛЕНДАРЬ!$BO34=GRID!$B$33:$BI$33), 0)),
ROUNDUP(INDEX(GRID!$B$47:$BI$57,MATCH(I$7,GRID!$A$47:$A$57,0),MATCH(1,($U$2=GRID!$B$31:$BI$31)*(КАЛЕНДАРЬ!$BO34=GRID!$B$33:$BI$33),0))*(1-GRID!$B$69),0))</f>
        <v>27600</v>
      </c>
      <c r="K670" s="47" cm="1">
        <f t="array" ref="K670">IF($I$2="Открытый тариф",
INDEX(GRID!$B$34:$BI$44,MATCH(K$7,GRID!$A$34:$A$44,0),MATCH(1,($U$2=GRID!$B$31:$BI$31)*(КАЛЕНДАРЬ!$BO34=GRID!$B$33:$BI$33), 0)),
ROUNDUP(INDEX(GRID!$B$34:$BI$44,MATCH(K$7,GRID!$A$34:$A$44,0),MATCH(1,($U$2=GRID!$B$31:$BI$31)*(КАЛЕНДАРЬ!$BO34=GRID!$B$33:$BI$33),0))*(1-GRID!$B$69),0))</f>
        <v>26000</v>
      </c>
      <c r="L670" s="47" cm="1">
        <f t="array" ref="L670">IF($I$2="Открытый тариф",
INDEX(GRID!$B$47:$BI$57,MATCH(K$7,GRID!$A$47:$A$57,0),MATCH(1,($U$2=GRID!$B$31:$BI$31)*(КАЛЕНДАРЬ!$BO34=GRID!$B$33:$BI$33), 0)),
ROUNDUP(INDEX(GRID!$B$47:$BI$57,MATCH(K$7,GRID!$A$47:$A$57,0),MATCH(1,($U$2=GRID!$B$31:$BI$31)*(КАЛЕНДАРЬ!$BO34=GRID!$B$33:$BI$33),0))*(1-GRID!$B$69),0))</f>
        <v>28600</v>
      </c>
      <c r="M670" s="47" cm="1">
        <f t="array" ref="M670">IF($I$2="Открытый тариф",
INDEX(GRID!$B$34:$BI$44,MATCH(M$7,GRID!$A$34:$A$44,0),MATCH(1,($U$2=GRID!$B$31:$BI$31)*(КАЛЕНДАРЬ!$BO34=GRID!$B$33:$BI$33), 0)),
ROUNDUP(INDEX(GRID!$B$34:$BI$44,MATCH(M$7,GRID!$A$34:$A$44,0),MATCH(1,($U$2=GRID!$B$31:$BI$31)*(КАЛЕНДАРЬ!$BO34=GRID!$B$33:$BI$33),0))*(1-GRID!$B$69),0))</f>
        <v>27800</v>
      </c>
      <c r="N670" s="47" cm="1">
        <f t="array" ref="N670">IF($I$2="Открытый тариф",
INDEX(GRID!$B$47:$BI$57,MATCH(M$7,GRID!$A$47:$A$57,0),MATCH(1,($U$2=GRID!$B$31:$BI$31)*(КАЛЕНДАРЬ!$BO34=GRID!$B$33:$BI$33), 0)),
ROUNDUP(INDEX(GRID!$B$47:$BI$57,MATCH(M$7,GRID!$A$47:$A$57,0),MATCH(1,($U$2=GRID!$B$31:$BI$31)*(КАЛЕНДАРЬ!$BO34=GRID!$B$33:$BI$33),0))*(1-GRID!$B$69),0))</f>
        <v>30400</v>
      </c>
      <c r="O670" s="47" cm="1">
        <f t="array" ref="O670">IF($I$2="Открытый тариф",
INDEX(GRID!$B$34:$BI$44,MATCH(O$7,GRID!$A$34:$A$44,0),MATCH(1,($U$2=GRID!$B$31:$BI$31)*(КАЛЕНДАРЬ!$BO34=GRID!$B$33:$BI$33), 0)),
ROUNDUP(INDEX(GRID!$B$34:$BI$44,MATCH(O$7,GRID!$A$34:$A$44,0),MATCH(1,($U$2=GRID!$B$31:$BI$31)*(КАЛЕНДАРЬ!$BO34=GRID!$B$33:$BI$33),0))*(1-GRID!$B$69),0))</f>
        <v>34700</v>
      </c>
      <c r="P670" s="47" cm="1">
        <f t="array" ref="P670">IF($I$2="Открытый тариф",
INDEX(GRID!$B$47:$BI$57,MATCH(O$7,GRID!$A$47:$A$57,0),MATCH(1,($U$2=GRID!$B$31:$BI$31)*(КАЛЕНДАРЬ!$BO34=GRID!$B$33:$BI$33), 0)),
ROUNDUP(INDEX(GRID!$B$47:$BI$57,MATCH(O$7,GRID!$A$47:$A$57,0),MATCH(1,($U$2=GRID!$B$31:$BI$31)*(КАЛЕНДАРЬ!$BO34=GRID!$B$33:$BI$33),0))*(1-GRID!$B$69),0))</f>
        <v>37300</v>
      </c>
      <c r="Q670" s="47" cm="1">
        <f t="array" ref="Q670">IF($I$2="Открытый тариф",
INDEX(GRID!$B$34:$BI$44,MATCH(Q$7,GRID!$A$34:$A$44,0),MATCH(1,($U$2=GRID!$B$31:$BI$31)*(КАЛЕНДАРЬ!$BO34=GRID!$B$33:$BI$33), 0)),
ROUNDUP(INDEX(GRID!$B$34:$BI$44,MATCH(Q$7,GRID!$A$34:$A$44,0),MATCH(1,($U$2=GRID!$B$31:$BI$31)*(КАЛЕНДАРЬ!$BO34=GRID!$B$33:$BI$33),0))*(1-GRID!$B$69),0))</f>
        <v>36700</v>
      </c>
      <c r="R670" s="47" cm="1">
        <f t="array" ref="R670">IF($I$2="Открытый тариф",
INDEX(GRID!$B$47:$BI$57,MATCH(Q$7,GRID!$A$47:$A$57,0),MATCH(1,($U$2=GRID!$B$31:$BI$31)*(КАЛЕНДАРЬ!$BO34=GRID!$B$33:$BI$33), 0)),
ROUNDUP(INDEX(GRID!$B$47:$BI$57,MATCH(Q$7,GRID!$A$47:$A$57,0),MATCH(1,($U$2=GRID!$B$31:$BI$31)*(КАЛЕНДАРЬ!$BO34=GRID!$B$33:$BI$33),0))*(1-GRID!$B$69),0))</f>
        <v>39300</v>
      </c>
      <c r="S670" s="47" cm="1">
        <f t="array" ref="S670">IF($I$2="Открытый тариф",
INDEX(GRID!$B$34:$BI$44,MATCH(S$7,GRID!$A$34:$A$44,0),MATCH(1,($U$2=GRID!$B$31:$BI$31)*(КАЛЕНДАРЬ!$BO34=GRID!$B$33:$BI$33), 0)),
ROUNDUP(INDEX(GRID!$B$34:$BI$44,MATCH(S$7,GRID!$A$34:$A$44,0),MATCH(1,($U$2=GRID!$B$31:$BI$31)*(КАЛЕНДАРЬ!$BO34=GRID!$B$33:$BI$33),0))*(1-GRID!$B$69),0))</f>
        <v>40200</v>
      </c>
      <c r="T670" s="47" cm="1">
        <f t="array" ref="T670">IF($I$2="Открытый тариф",
INDEX(GRID!$B$47:$BI$57,MATCH(S$7,GRID!$A$47:$A$57,0),MATCH(1,($U$2=GRID!$B$31:$BI$31)*(КАЛЕНДАРЬ!$BO34=GRID!$B$33:$BI$33), 0)),
ROUNDUP(INDEX(GRID!$B$47:$BI$57,MATCH(S$7,GRID!$A$47:$A$57,0),MATCH(1,($U$2=GRID!$B$31:$BI$31)*(КАЛЕНДАРЬ!$BO34=GRID!$B$33:$BI$33),0))*(1-GRID!$B$69),0))</f>
        <v>42800</v>
      </c>
      <c r="U670" s="47" cm="1">
        <f t="array" ref="U670">IF($I$2="Открытый тариф",
INDEX(GRID!$B$34:$BI$44,MATCH(U$7,GRID!$A$34:$A$44,0),MATCH(1,($U$2=GRID!$B$31:$BI$31)*(КАЛЕНДАРЬ!$BO34=GRID!$B$33:$BI$33), 0)),
ROUNDUP(INDEX(GRID!$B$34:$BI$44,MATCH(U$7,GRID!$A$34:$A$44,0),MATCH(1,($U$2=GRID!$B$31:$BI$31)*(КАЛЕНДАРЬ!$BO34=GRID!$B$33:$BI$33),0))*(1-GRID!$B$69),0))</f>
        <v>46100</v>
      </c>
      <c r="V670" s="47" cm="1">
        <f t="array" ref="V670">IF($I$2="Открытый тариф",
INDEX(GRID!$B$47:$BI$57,MATCH(U$7,GRID!$A$47:$A$57,0),MATCH(1,($U$2=GRID!$B$31:$BI$31)*(КАЛЕНДАРЬ!$BO34=GRID!$B$33:$BI$33), 0)),
ROUNDUP(INDEX(GRID!$B$47:$BI$57,MATCH(U$7,GRID!$A$47:$A$57,0),MATCH(1,($U$2=GRID!$B$31:$BI$31)*(КАЛЕНДАРЬ!$BO34=GRID!$B$33:$BI$33),0))*(1-GRID!$B$69),0))</f>
        <v>48700</v>
      </c>
      <c r="W670" s="47" cm="1">
        <f t="array" ref="W670">IF($I$2="Открытый тариф",
INDEX(GRID!$B$34:$BI$44,MATCH(W$7,GRID!$A$34:$A$44,0),MATCH(1,($U$2=GRID!$B$31:$BI$31)*(КАЛЕНДАРЬ!$BO34=GRID!$B$33:$BI$33), 0)),
ROUNDUP(INDEX(GRID!$B$34:$BI$44,MATCH(W$7,GRID!$A$34:$A$44,0),MATCH(1,($U$2=GRID!$B$31:$BI$31)*(КАЛЕНДАРЬ!$BO34=GRID!$B$33:$BI$33),0))*(1-GRID!$B$69),0))</f>
        <v>134300</v>
      </c>
      <c r="X670" s="47" cm="1">
        <f t="array" ref="X670">IF($I$2="Открытый тариф",
INDEX(GRID!$B$47:$BI$57,MATCH(W$7,GRID!$A$47:$A$57,0),MATCH(1,($U$2=GRID!$B$31:$BI$31)*(КАЛЕНДАРЬ!$BO34=GRID!$B$33:$BI$33), 0)),
ROUNDUP(INDEX(GRID!$B$47:$BI$57,MATCH(W$7,GRID!$A$47:$A$57,0),MATCH(1,($U$2=GRID!$B$31:$BI$31)*(КАЛЕНДАРЬ!$BO34=GRID!$B$33:$BI$33),0))*(1-GRID!$B$69),0))</f>
        <v>136900</v>
      </c>
    </row>
    <row r="671" spans="1:24" s="200" customFormat="1" x14ac:dyDescent="0.2">
      <c r="A671" s="134"/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</row>
    <row r="672" spans="1:24" s="200" customFormat="1" x14ac:dyDescent="0.2">
      <c r="A672" s="210" t="s">
        <v>38</v>
      </c>
      <c r="B672" s="210"/>
      <c r="C672" s="210"/>
      <c r="D672" s="210"/>
      <c r="E672" s="210"/>
      <c r="F672" s="210"/>
      <c r="G672" s="210"/>
      <c r="H672" s="210"/>
      <c r="I672" s="210"/>
      <c r="J672" s="210"/>
      <c r="K672" s="210"/>
      <c r="L672" s="210"/>
      <c r="M672" s="210"/>
      <c r="N672" s="210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</row>
    <row r="673" spans="1:24" s="200" customFormat="1" x14ac:dyDescent="0.2">
      <c r="A673" s="211" t="s">
        <v>183</v>
      </c>
      <c r="B673" s="212"/>
      <c r="C673" s="212"/>
      <c r="D673" s="212"/>
      <c r="E673" s="212"/>
      <c r="F673" s="212"/>
      <c r="G673" s="212"/>
      <c r="H673" s="212"/>
      <c r="I673" s="212"/>
      <c r="J673" s="212"/>
      <c r="K673" s="212"/>
      <c r="L673" s="212"/>
      <c r="M673" s="212"/>
      <c r="N673" s="212"/>
      <c r="O673" s="212"/>
      <c r="P673" s="212"/>
      <c r="Q673" s="212"/>
      <c r="R673" s="212"/>
      <c r="S673" s="212"/>
      <c r="T673" s="212"/>
      <c r="U673" s="212"/>
      <c r="V673" s="212"/>
      <c r="W673" s="212"/>
      <c r="X673" s="212"/>
    </row>
    <row r="674" spans="1:24" s="200" customFormat="1" x14ac:dyDescent="0.2">
      <c r="A674" s="213" t="s">
        <v>39</v>
      </c>
      <c r="B674" s="214"/>
      <c r="C674" s="217" t="s">
        <v>85</v>
      </c>
      <c r="D674" s="218"/>
      <c r="E674" s="219" t="s">
        <v>86</v>
      </c>
      <c r="F674" s="220"/>
      <c r="G674" s="221" t="s">
        <v>186</v>
      </c>
      <c r="H674" s="222"/>
      <c r="I674" s="223" t="s">
        <v>187</v>
      </c>
      <c r="J674" s="224"/>
      <c r="K674" s="225" t="s">
        <v>88</v>
      </c>
      <c r="L674" s="225"/>
      <c r="M674" s="226" t="s">
        <v>89</v>
      </c>
      <c r="N674" s="227"/>
      <c r="O674" s="228" t="s">
        <v>94</v>
      </c>
      <c r="P674" s="229"/>
      <c r="Q674" s="230" t="s">
        <v>188</v>
      </c>
      <c r="R674" s="230"/>
      <c r="S674" s="231" t="s">
        <v>189</v>
      </c>
      <c r="T674" s="231"/>
      <c r="U674" s="232" t="s">
        <v>91</v>
      </c>
      <c r="V674" s="233"/>
      <c r="W674" s="234" t="s">
        <v>96</v>
      </c>
      <c r="X674" s="235"/>
    </row>
    <row r="675" spans="1:24" s="200" customFormat="1" x14ac:dyDescent="0.2">
      <c r="A675" s="215"/>
      <c r="B675" s="216"/>
      <c r="C675" s="45" t="s">
        <v>40</v>
      </c>
      <c r="D675" s="45" t="s">
        <v>41</v>
      </c>
      <c r="E675" s="45" t="s">
        <v>40</v>
      </c>
      <c r="F675" s="45" t="s">
        <v>41</v>
      </c>
      <c r="G675" s="45" t="s">
        <v>40</v>
      </c>
      <c r="H675" s="45" t="s">
        <v>41</v>
      </c>
      <c r="I675" s="45" t="s">
        <v>40</v>
      </c>
      <c r="J675" s="45" t="s">
        <v>41</v>
      </c>
      <c r="K675" s="45" t="s">
        <v>40</v>
      </c>
      <c r="L675" s="45" t="s">
        <v>41</v>
      </c>
      <c r="M675" s="45" t="s">
        <v>40</v>
      </c>
      <c r="N675" s="45" t="s">
        <v>41</v>
      </c>
      <c r="O675" s="45" t="s">
        <v>40</v>
      </c>
      <c r="P675" s="45" t="s">
        <v>41</v>
      </c>
      <c r="Q675" s="45" t="s">
        <v>40</v>
      </c>
      <c r="R675" s="45" t="s">
        <v>41</v>
      </c>
      <c r="S675" s="45" t="s">
        <v>40</v>
      </c>
      <c r="T675" s="45" t="s">
        <v>41</v>
      </c>
      <c r="U675" s="45" t="s">
        <v>40</v>
      </c>
      <c r="V675" s="45" t="s">
        <v>41</v>
      </c>
      <c r="W675" s="45" t="s">
        <v>40</v>
      </c>
      <c r="X675" s="45" t="s">
        <v>41</v>
      </c>
    </row>
    <row r="676" spans="1:24" s="200" customFormat="1" x14ac:dyDescent="0.2">
      <c r="A676" s="117" t="s">
        <v>42</v>
      </c>
      <c r="B676" s="117">
        <v>1</v>
      </c>
      <c r="C676" s="47" cm="1">
        <f t="array" ref="C676">IF($I$2="Открытый тариф",
INDEX(GRID!$B$34:$BI$44,MATCH(C$7,GRID!$A$34:$A$44,0),MATCH(1,($U$2=GRID!$B$31:$BI$31)*(КАЛЕНДАРЬ!$BR4=GRID!$B$33:$BI$33), 0)),
ROUNDUP(INDEX(GRID!$B$34:$BI$44,MATCH(C$7,GRID!$A$34:$A$44,0),MATCH(1,($U$2=GRID!$B$31:$BI$31)*(КАЛЕНДАРЬ!$BR4=GRID!$B$33:$BI$33),0))*(1-GRID!$B$69),0))</f>
        <v>19200</v>
      </c>
      <c r="D676" s="47" cm="1">
        <f t="array" ref="D676">IF($I$2="Открытый тариф",
INDEX(GRID!$B$47:$BI$57,MATCH(C$7,GRID!$A$47:$A$57,0),MATCH(1,($U$2=GRID!$B$31:$BI$31)*(КАЛЕНДАРЬ!$BR4=GRID!$B$33:$BI$33), 0)),
ROUNDUP(INDEX(GRID!$B$47:$BI$57,MATCH(C$7,GRID!$A$47:$A$57,0),MATCH(1,($U$2=GRID!$B$31:$BI$31)*(КАЛЕНДАРЬ!$BR4=GRID!$B$33:$BI$33),0))*(1-GRID!$B$69),0))</f>
        <v>21800</v>
      </c>
      <c r="E676" s="47" cm="1">
        <f t="array" ref="E676">IF($I$2="Открытый тариф",
INDEX(GRID!$B$34:$BI$44,MATCH(E$7,GRID!$A$34:$A$44,0),MATCH(1,($U$2=GRID!$B$31:$BI$31)*(КАЛЕНДАРЬ!$BR4=GRID!$B$33:$BI$33), 0)),
ROUNDUP(INDEX(GRID!$B$34:$BI$44,MATCH(E$7,GRID!$A$34:$A$44,0),MATCH(1,($U$2=GRID!$B$31:$BI$31)*(КАЛЕНДАРЬ!$BR4=GRID!$B$33:$BI$33),0))*(1-GRID!$B$69),0))</f>
        <v>21000</v>
      </c>
      <c r="F676" s="47" cm="1">
        <f t="array" ref="F676">IF($I$2="Открытый тариф",
INDEX(GRID!$B$47:$BI$57,MATCH(E$7,GRID!$A$47:$A$57,0),MATCH(1,($U$2=GRID!$B$31:$BI$31)*(КАЛЕНДАРЬ!$BR4=GRID!$B$33:$BI$33), 0)),
ROUNDUP(INDEX(GRID!$B$47:$BI$57,MATCH(E$7,GRID!$A$47:$A$57,0),MATCH(1,($U$2=GRID!$B$31:$BI$31)*(КАЛЕНДАРЬ!$BR4=GRID!$B$33:$BI$33),0))*(1-GRID!$B$69),0))</f>
        <v>23600</v>
      </c>
      <c r="G676" s="47" cm="1">
        <f t="array" ref="G676">IF($I$2="Открытый тариф",
INDEX(GRID!$B$34:$BI$44,MATCH(G$7,GRID!$A$34:$A$44,0),MATCH(1,($U$2=GRID!$B$31:$BI$31)*(КАЛЕНДАРЬ!$BR4=GRID!$B$33:$BI$33), 0)),
ROUNDUP(INDEX(GRID!$B$34:$BI$44,MATCH(G$7,GRID!$A$34:$A$44,0),MATCH(1,($U$2=GRID!$B$31:$BI$31)*(КАЛЕНДАРЬ!$BR4=GRID!$B$33:$BI$33),0))*(1-GRID!$B$69),0))</f>
        <v>22000</v>
      </c>
      <c r="H676" s="47" cm="1">
        <f t="array" ref="H676">IF($I$2="Открытый тариф",
INDEX(GRID!$B$47:$BI$57,MATCH(G$7,GRID!$A$47:$A$57,0),MATCH(1,($U$2=GRID!$B$31:$BI$31)*(КАЛЕНДАРЬ!$BR4=GRID!$B$33:$BI$33), 0)),
ROUNDUP(INDEX(GRID!$B$47:$BI$57,MATCH(G$7,GRID!$A$47:$A$57,0),MATCH(1,($U$2=GRID!$B$31:$BI$31)*(КАЛЕНДАРЬ!$BR4=GRID!$B$33:$BI$33),0))*(1-GRID!$B$69),0))</f>
        <v>24600</v>
      </c>
      <c r="I676" s="47" cm="1">
        <f t="array" ref="I676">IF($I$2="Открытый тариф",
INDEX(GRID!$B$34:$BI$44,MATCH(I$7,GRID!$A$34:$A$44,0),MATCH(1,($U$2=GRID!$B$31:$BI$31)*(КАЛЕНДАРЬ!$BR4=GRID!$B$33:$BI$33), 0)),
ROUNDUP(INDEX(GRID!$B$34:$BI$44,MATCH(I$7,GRID!$A$34:$A$44,0),MATCH(1,($U$2=GRID!$B$31:$BI$31)*(КАЛЕНДАРЬ!$BR4=GRID!$B$33:$BI$33),0))*(1-GRID!$B$69),0))</f>
        <v>23800</v>
      </c>
      <c r="J676" s="47" cm="1">
        <f t="array" ref="J676">IF($I$2="Открытый тариф",
INDEX(GRID!$B$47:$BI$57,MATCH(I$7,GRID!$A$47:$A$57,0),MATCH(1,($U$2=GRID!$B$31:$BI$31)*(КАЛЕНДАРЬ!$BR4=GRID!$B$33:$BI$33), 0)),
ROUNDUP(INDEX(GRID!$B$47:$BI$57,MATCH(I$7,GRID!$A$47:$A$57,0),MATCH(1,($U$2=GRID!$B$31:$BI$31)*(КАЛЕНДАРЬ!$BR4=GRID!$B$33:$BI$33),0))*(1-GRID!$B$69),0))</f>
        <v>26400</v>
      </c>
      <c r="K676" s="47" cm="1">
        <f t="array" ref="K676">IF($I$2="Открытый тариф",
INDEX(GRID!$B$34:$BI$44,MATCH(K$7,GRID!$A$34:$A$44,0),MATCH(1,($U$2=GRID!$B$31:$BI$31)*(КАЛЕНДАРЬ!$BR4=GRID!$B$33:$BI$33), 0)),
ROUNDUP(INDEX(GRID!$B$34:$BI$44,MATCH(K$7,GRID!$A$34:$A$44,0),MATCH(1,($U$2=GRID!$B$31:$BI$31)*(КАЛЕНДАРЬ!$BR4=GRID!$B$33:$BI$33),0))*(1-GRID!$B$69),0))</f>
        <v>24800</v>
      </c>
      <c r="L676" s="47" cm="1">
        <f t="array" ref="L676">IF($I$2="Открытый тариф",
INDEX(GRID!$B$47:$BI$57,MATCH(K$7,GRID!$A$47:$A$57,0),MATCH(1,($U$2=GRID!$B$31:$BI$31)*(КАЛЕНДАРЬ!$BR4=GRID!$B$33:$BI$33), 0)),
ROUNDUP(INDEX(GRID!$B$47:$BI$57,MATCH(K$7,GRID!$A$47:$A$57,0),MATCH(1,($U$2=GRID!$B$31:$BI$31)*(КАЛЕНДАРЬ!$BR4=GRID!$B$33:$BI$33),0))*(1-GRID!$B$69),0))</f>
        <v>27400</v>
      </c>
      <c r="M676" s="47" cm="1">
        <f t="array" ref="M676">IF($I$2="Открытый тариф",
INDEX(GRID!$B$34:$BI$44,MATCH(M$7,GRID!$A$34:$A$44,0),MATCH(1,($U$2=GRID!$B$31:$BI$31)*(КАЛЕНДАРЬ!$BR4=GRID!$B$33:$BI$33), 0)),
ROUNDUP(INDEX(GRID!$B$34:$BI$44,MATCH(M$7,GRID!$A$34:$A$44,0),MATCH(1,($U$2=GRID!$B$31:$BI$31)*(КАЛЕНДАРЬ!$BR4=GRID!$B$33:$BI$33),0))*(1-GRID!$B$69),0))</f>
        <v>26600</v>
      </c>
      <c r="N676" s="47" cm="1">
        <f t="array" ref="N676">IF($I$2="Открытый тариф",
INDEX(GRID!$B$47:$BI$57,MATCH(M$7,GRID!$A$47:$A$57,0),MATCH(1,($U$2=GRID!$B$31:$BI$31)*(КАЛЕНДАРЬ!$BR4=GRID!$B$33:$BI$33), 0)),
ROUNDUP(INDEX(GRID!$B$47:$BI$57,MATCH(M$7,GRID!$A$47:$A$57,0),MATCH(1,($U$2=GRID!$B$31:$BI$31)*(КАЛЕНДАРЬ!$BR4=GRID!$B$33:$BI$33),0))*(1-GRID!$B$69),0))</f>
        <v>29200</v>
      </c>
      <c r="O676" s="47" cm="1">
        <f t="array" ref="O676">IF($I$2="Открытый тариф",
INDEX(GRID!$B$34:$BI$44,MATCH(O$7,GRID!$A$34:$A$44,0),MATCH(1,($U$2=GRID!$B$31:$BI$31)*(КАЛЕНДАРЬ!$BR4=GRID!$B$33:$BI$33), 0)),
ROUNDUP(INDEX(GRID!$B$34:$BI$44,MATCH(O$7,GRID!$A$34:$A$44,0),MATCH(1,($U$2=GRID!$B$31:$BI$31)*(КАЛЕНДАРЬ!$BR4=GRID!$B$33:$BI$33),0))*(1-GRID!$B$69),0))</f>
        <v>33400</v>
      </c>
      <c r="P676" s="47" cm="1">
        <f t="array" ref="P676">IF($I$2="Открытый тариф",
INDEX(GRID!$B$47:$BI$57,MATCH(O$7,GRID!$A$47:$A$57,0),MATCH(1,($U$2=GRID!$B$31:$BI$31)*(КАЛЕНДАРЬ!$BR4=GRID!$B$33:$BI$33), 0)),
ROUNDUP(INDEX(GRID!$B$47:$BI$57,MATCH(O$7,GRID!$A$47:$A$57,0),MATCH(1,($U$2=GRID!$B$31:$BI$31)*(КАЛЕНДАРЬ!$BR4=GRID!$B$33:$BI$33),0))*(1-GRID!$B$69),0))</f>
        <v>36000</v>
      </c>
      <c r="Q676" s="47" cm="1">
        <f t="array" ref="Q676">IF($I$2="Открытый тариф",
INDEX(GRID!$B$34:$BI$44,MATCH(Q$7,GRID!$A$34:$A$44,0),MATCH(1,($U$2=GRID!$B$31:$BI$31)*(КАЛЕНДАРЬ!$BR4=GRID!$B$33:$BI$33), 0)),
ROUNDUP(INDEX(GRID!$B$34:$BI$44,MATCH(Q$7,GRID!$A$34:$A$44,0),MATCH(1,($U$2=GRID!$B$31:$BI$31)*(КАЛЕНДАРЬ!$BR4=GRID!$B$33:$BI$33),0))*(1-GRID!$B$69),0))</f>
        <v>35400</v>
      </c>
      <c r="R676" s="47" cm="1">
        <f t="array" ref="R676">IF($I$2="Открытый тариф",
INDEX(GRID!$B$47:$BI$57,MATCH(Q$7,GRID!$A$47:$A$57,0),MATCH(1,($U$2=GRID!$B$31:$BI$31)*(КАЛЕНДАРЬ!$BR4=GRID!$B$33:$BI$33), 0)),
ROUNDUP(INDEX(GRID!$B$47:$BI$57,MATCH(Q$7,GRID!$A$47:$A$57,0),MATCH(1,($U$2=GRID!$B$31:$BI$31)*(КАЛЕНДАРЬ!$BR4=GRID!$B$33:$BI$33),0))*(1-GRID!$B$69),0))</f>
        <v>38000</v>
      </c>
      <c r="S676" s="47" cm="1">
        <f t="array" ref="S676">IF($I$2="Открытый тариф",
INDEX(GRID!$B$34:$BI$44,MATCH(S$7,GRID!$A$34:$A$44,0),MATCH(1,($U$2=GRID!$B$31:$BI$31)*(КАЛЕНДАРЬ!$BR4=GRID!$B$33:$BI$33), 0)),
ROUNDUP(INDEX(GRID!$B$34:$BI$44,MATCH(S$7,GRID!$A$34:$A$44,0),MATCH(1,($U$2=GRID!$B$31:$BI$31)*(КАЛЕНДАРЬ!$BR4=GRID!$B$33:$BI$33),0))*(1-GRID!$B$69),0))</f>
        <v>38800</v>
      </c>
      <c r="T676" s="47" cm="1">
        <f t="array" ref="T676">IF($I$2="Открытый тариф",
INDEX(GRID!$B$47:$BI$57,MATCH(S$7,GRID!$A$47:$A$57,0),MATCH(1,($U$2=GRID!$B$31:$BI$31)*(КАЛЕНДАРЬ!$BR4=GRID!$B$33:$BI$33), 0)),
ROUNDUP(INDEX(GRID!$B$47:$BI$57,MATCH(S$7,GRID!$A$47:$A$57,0),MATCH(1,($U$2=GRID!$B$31:$BI$31)*(КАЛЕНДАРЬ!$BR4=GRID!$B$33:$BI$33),0))*(1-GRID!$B$69),0))</f>
        <v>41400</v>
      </c>
      <c r="U676" s="47" cm="1">
        <f t="array" ref="U676">IF($I$2="Открытый тариф",
INDEX(GRID!$B$34:$BI$44,MATCH(U$7,GRID!$A$34:$A$44,0),MATCH(1,($U$2=GRID!$B$31:$BI$31)*(КАЛЕНДАРЬ!$BR4=GRID!$B$33:$BI$33), 0)),
ROUNDUP(INDEX(GRID!$B$34:$BI$44,MATCH(U$7,GRID!$A$34:$A$44,0),MATCH(1,($U$2=GRID!$B$31:$BI$31)*(КАЛЕНДАРЬ!$BR4=GRID!$B$33:$BI$33),0))*(1-GRID!$B$69),0))</f>
        <v>44600</v>
      </c>
      <c r="V676" s="47" cm="1">
        <f t="array" ref="V676">IF($I$2="Открытый тариф",
INDEX(GRID!$B$47:$BI$57,MATCH(U$7,GRID!$A$47:$A$57,0),MATCH(1,($U$2=GRID!$B$31:$BI$31)*(КАЛЕНДАРЬ!$BR4=GRID!$B$33:$BI$33), 0)),
ROUNDUP(INDEX(GRID!$B$47:$BI$57,MATCH(U$7,GRID!$A$47:$A$57,0),MATCH(1,($U$2=GRID!$B$31:$BI$31)*(КАЛЕНДАРЬ!$BR4=GRID!$B$33:$BI$33),0))*(1-GRID!$B$69),0))</f>
        <v>47200</v>
      </c>
      <c r="W676" s="47" cm="1">
        <f t="array" ref="W676">IF($I$2="Открытый тариф",
INDEX(GRID!$B$34:$BI$44,MATCH(W$7,GRID!$A$34:$A$44,0),MATCH(1,($U$2=GRID!$B$31:$BI$31)*(КАЛЕНДАРЬ!$BR4=GRID!$B$33:$BI$33), 0)),
ROUNDUP(INDEX(GRID!$B$34:$BI$44,MATCH(W$7,GRID!$A$34:$A$44,0),MATCH(1,($U$2=GRID!$B$31:$BI$31)*(КАЛЕНДАРЬ!$BR4=GRID!$B$33:$BI$33),0))*(1-GRID!$B$69),0))</f>
        <v>128200</v>
      </c>
      <c r="X676" s="47" cm="1">
        <f t="array" ref="X676">IF($I$2="Открытый тариф",
INDEX(GRID!$B$47:$BI$57,MATCH(W$7,GRID!$A$47:$A$57,0),MATCH(1,($U$2=GRID!$B$31:$BI$31)*(КАЛЕНДАРЬ!$BR4=GRID!$B$33:$BI$33), 0)),
ROUNDUP(INDEX(GRID!$B$47:$BI$57,MATCH(W$7,GRID!$A$47:$A$57,0),MATCH(1,($U$2=GRID!$B$31:$BI$31)*(КАЛЕНДАРЬ!$BR4=GRID!$B$33:$BI$33),0))*(1-GRID!$B$69),0))</f>
        <v>130800</v>
      </c>
    </row>
    <row r="677" spans="1:24" s="200" customFormat="1" x14ac:dyDescent="0.2">
      <c r="A677" s="117" t="s">
        <v>43</v>
      </c>
      <c r="B677" s="117">
        <v>2</v>
      </c>
      <c r="C677" s="47" cm="1">
        <f t="array" ref="C677">IF($I$2="Открытый тариф",
INDEX(GRID!$B$34:$BI$44,MATCH(C$7,GRID!$A$34:$A$44,0),MATCH(1,($U$2=GRID!$B$31:$BI$31)*(КАЛЕНДАРЬ!$BR5=GRID!$B$33:$BI$33), 0)),
ROUNDUP(INDEX(GRID!$B$34:$BI$44,MATCH(C$7,GRID!$A$34:$A$44,0),MATCH(1,($U$2=GRID!$B$31:$BI$31)*(КАЛЕНДАРЬ!$BR5=GRID!$B$33:$BI$33),0))*(1-GRID!$B$69),0))</f>
        <v>19200</v>
      </c>
      <c r="D677" s="47" cm="1">
        <f t="array" ref="D677">IF($I$2="Открытый тариф",
INDEX(GRID!$B$47:$BI$57,MATCH(C$7,GRID!$A$47:$A$57,0),MATCH(1,($U$2=GRID!$B$31:$BI$31)*(КАЛЕНДАРЬ!$BR5=GRID!$B$33:$BI$33), 0)),
ROUNDUP(INDEX(GRID!$B$47:$BI$57,MATCH(C$7,GRID!$A$47:$A$57,0),MATCH(1,($U$2=GRID!$B$31:$BI$31)*(КАЛЕНДАРЬ!$BR5=GRID!$B$33:$BI$33),0))*(1-GRID!$B$69),0))</f>
        <v>21800</v>
      </c>
      <c r="E677" s="47" cm="1">
        <f t="array" ref="E677">IF($I$2="Открытый тариф",
INDEX(GRID!$B$34:$BI$44,MATCH(E$7,GRID!$A$34:$A$44,0),MATCH(1,($U$2=GRID!$B$31:$BI$31)*(КАЛЕНДАРЬ!$BR5=GRID!$B$33:$BI$33), 0)),
ROUNDUP(INDEX(GRID!$B$34:$BI$44,MATCH(E$7,GRID!$A$34:$A$44,0),MATCH(1,($U$2=GRID!$B$31:$BI$31)*(КАЛЕНДАРЬ!$BR5=GRID!$B$33:$BI$33),0))*(1-GRID!$B$69),0))</f>
        <v>21000</v>
      </c>
      <c r="F677" s="47" cm="1">
        <f t="array" ref="F677">IF($I$2="Открытый тариф",
INDEX(GRID!$B$47:$BI$57,MATCH(E$7,GRID!$A$47:$A$57,0),MATCH(1,($U$2=GRID!$B$31:$BI$31)*(КАЛЕНДАРЬ!$BR5=GRID!$B$33:$BI$33), 0)),
ROUNDUP(INDEX(GRID!$B$47:$BI$57,MATCH(E$7,GRID!$A$47:$A$57,0),MATCH(1,($U$2=GRID!$B$31:$BI$31)*(КАЛЕНДАРЬ!$BR5=GRID!$B$33:$BI$33),0))*(1-GRID!$B$69),0))</f>
        <v>23600</v>
      </c>
      <c r="G677" s="47" cm="1">
        <f t="array" ref="G677">IF($I$2="Открытый тариф",
INDEX(GRID!$B$34:$BI$44,MATCH(G$7,GRID!$A$34:$A$44,0),MATCH(1,($U$2=GRID!$B$31:$BI$31)*(КАЛЕНДАРЬ!$BR5=GRID!$B$33:$BI$33), 0)),
ROUNDUP(INDEX(GRID!$B$34:$BI$44,MATCH(G$7,GRID!$A$34:$A$44,0),MATCH(1,($U$2=GRID!$B$31:$BI$31)*(КАЛЕНДАРЬ!$BR5=GRID!$B$33:$BI$33),0))*(1-GRID!$B$69),0))</f>
        <v>22000</v>
      </c>
      <c r="H677" s="47" cm="1">
        <f t="array" ref="H677">IF($I$2="Открытый тариф",
INDEX(GRID!$B$47:$BI$57,MATCH(G$7,GRID!$A$47:$A$57,0),MATCH(1,($U$2=GRID!$B$31:$BI$31)*(КАЛЕНДАРЬ!$BR5=GRID!$B$33:$BI$33), 0)),
ROUNDUP(INDEX(GRID!$B$47:$BI$57,MATCH(G$7,GRID!$A$47:$A$57,0),MATCH(1,($U$2=GRID!$B$31:$BI$31)*(КАЛЕНДАРЬ!$BR5=GRID!$B$33:$BI$33),0))*(1-GRID!$B$69),0))</f>
        <v>24600</v>
      </c>
      <c r="I677" s="47" cm="1">
        <f t="array" ref="I677">IF($I$2="Открытый тариф",
INDEX(GRID!$B$34:$BI$44,MATCH(I$7,GRID!$A$34:$A$44,0),MATCH(1,($U$2=GRID!$B$31:$BI$31)*(КАЛЕНДАРЬ!$BR5=GRID!$B$33:$BI$33), 0)),
ROUNDUP(INDEX(GRID!$B$34:$BI$44,MATCH(I$7,GRID!$A$34:$A$44,0),MATCH(1,($U$2=GRID!$B$31:$BI$31)*(КАЛЕНДАРЬ!$BR5=GRID!$B$33:$BI$33),0))*(1-GRID!$B$69),0))</f>
        <v>23800</v>
      </c>
      <c r="J677" s="47" cm="1">
        <f t="array" ref="J677">IF($I$2="Открытый тариф",
INDEX(GRID!$B$47:$BI$57,MATCH(I$7,GRID!$A$47:$A$57,0),MATCH(1,($U$2=GRID!$B$31:$BI$31)*(КАЛЕНДАРЬ!$BR5=GRID!$B$33:$BI$33), 0)),
ROUNDUP(INDEX(GRID!$B$47:$BI$57,MATCH(I$7,GRID!$A$47:$A$57,0),MATCH(1,($U$2=GRID!$B$31:$BI$31)*(КАЛЕНДАРЬ!$BR5=GRID!$B$33:$BI$33),0))*(1-GRID!$B$69),0))</f>
        <v>26400</v>
      </c>
      <c r="K677" s="47" cm="1">
        <f t="array" ref="K677">IF($I$2="Открытый тариф",
INDEX(GRID!$B$34:$BI$44,MATCH(K$7,GRID!$A$34:$A$44,0),MATCH(1,($U$2=GRID!$B$31:$BI$31)*(КАЛЕНДАРЬ!$BR5=GRID!$B$33:$BI$33), 0)),
ROUNDUP(INDEX(GRID!$B$34:$BI$44,MATCH(K$7,GRID!$A$34:$A$44,0),MATCH(1,($U$2=GRID!$B$31:$BI$31)*(КАЛЕНДАРЬ!$BR5=GRID!$B$33:$BI$33),0))*(1-GRID!$B$69),0))</f>
        <v>24800</v>
      </c>
      <c r="L677" s="47" cm="1">
        <f t="array" ref="L677">IF($I$2="Открытый тариф",
INDEX(GRID!$B$47:$BI$57,MATCH(K$7,GRID!$A$47:$A$57,0),MATCH(1,($U$2=GRID!$B$31:$BI$31)*(КАЛЕНДАРЬ!$BR5=GRID!$B$33:$BI$33), 0)),
ROUNDUP(INDEX(GRID!$B$47:$BI$57,MATCH(K$7,GRID!$A$47:$A$57,0),MATCH(1,($U$2=GRID!$B$31:$BI$31)*(КАЛЕНДАРЬ!$BR5=GRID!$B$33:$BI$33),0))*(1-GRID!$B$69),0))</f>
        <v>27400</v>
      </c>
      <c r="M677" s="47" cm="1">
        <f t="array" ref="M677">IF($I$2="Открытый тариф",
INDEX(GRID!$B$34:$BI$44,MATCH(M$7,GRID!$A$34:$A$44,0),MATCH(1,($U$2=GRID!$B$31:$BI$31)*(КАЛЕНДАРЬ!$BR5=GRID!$B$33:$BI$33), 0)),
ROUNDUP(INDEX(GRID!$B$34:$BI$44,MATCH(M$7,GRID!$A$34:$A$44,0),MATCH(1,($U$2=GRID!$B$31:$BI$31)*(КАЛЕНДАРЬ!$BR5=GRID!$B$33:$BI$33),0))*(1-GRID!$B$69),0))</f>
        <v>26600</v>
      </c>
      <c r="N677" s="47" cm="1">
        <f t="array" ref="N677">IF($I$2="Открытый тариф",
INDEX(GRID!$B$47:$BI$57,MATCH(M$7,GRID!$A$47:$A$57,0),MATCH(1,($U$2=GRID!$B$31:$BI$31)*(КАЛЕНДАРЬ!$BR5=GRID!$B$33:$BI$33), 0)),
ROUNDUP(INDEX(GRID!$B$47:$BI$57,MATCH(M$7,GRID!$A$47:$A$57,0),MATCH(1,($U$2=GRID!$B$31:$BI$31)*(КАЛЕНДАРЬ!$BR5=GRID!$B$33:$BI$33),0))*(1-GRID!$B$69),0))</f>
        <v>29200</v>
      </c>
      <c r="O677" s="47" cm="1">
        <f t="array" ref="O677">IF($I$2="Открытый тариф",
INDEX(GRID!$B$34:$BI$44,MATCH(O$7,GRID!$A$34:$A$44,0),MATCH(1,($U$2=GRID!$B$31:$BI$31)*(КАЛЕНДАРЬ!$BR5=GRID!$B$33:$BI$33), 0)),
ROUNDUP(INDEX(GRID!$B$34:$BI$44,MATCH(O$7,GRID!$A$34:$A$44,0),MATCH(1,($U$2=GRID!$B$31:$BI$31)*(КАЛЕНДАРЬ!$BR5=GRID!$B$33:$BI$33),0))*(1-GRID!$B$69),0))</f>
        <v>33400</v>
      </c>
      <c r="P677" s="47" cm="1">
        <f t="array" ref="P677">IF($I$2="Открытый тариф",
INDEX(GRID!$B$47:$BI$57,MATCH(O$7,GRID!$A$47:$A$57,0),MATCH(1,($U$2=GRID!$B$31:$BI$31)*(КАЛЕНДАРЬ!$BR5=GRID!$B$33:$BI$33), 0)),
ROUNDUP(INDEX(GRID!$B$47:$BI$57,MATCH(O$7,GRID!$A$47:$A$57,0),MATCH(1,($U$2=GRID!$B$31:$BI$31)*(КАЛЕНДАРЬ!$BR5=GRID!$B$33:$BI$33),0))*(1-GRID!$B$69),0))</f>
        <v>36000</v>
      </c>
      <c r="Q677" s="47" cm="1">
        <f t="array" ref="Q677">IF($I$2="Открытый тариф",
INDEX(GRID!$B$34:$BI$44,MATCH(Q$7,GRID!$A$34:$A$44,0),MATCH(1,($U$2=GRID!$B$31:$BI$31)*(КАЛЕНДАРЬ!$BR5=GRID!$B$33:$BI$33), 0)),
ROUNDUP(INDEX(GRID!$B$34:$BI$44,MATCH(Q$7,GRID!$A$34:$A$44,0),MATCH(1,($U$2=GRID!$B$31:$BI$31)*(КАЛЕНДАРЬ!$BR5=GRID!$B$33:$BI$33),0))*(1-GRID!$B$69),0))</f>
        <v>35400</v>
      </c>
      <c r="R677" s="47" cm="1">
        <f t="array" ref="R677">IF($I$2="Открытый тариф",
INDEX(GRID!$B$47:$BI$57,MATCH(Q$7,GRID!$A$47:$A$57,0),MATCH(1,($U$2=GRID!$B$31:$BI$31)*(КАЛЕНДАРЬ!$BR5=GRID!$B$33:$BI$33), 0)),
ROUNDUP(INDEX(GRID!$B$47:$BI$57,MATCH(Q$7,GRID!$A$47:$A$57,0),MATCH(1,($U$2=GRID!$B$31:$BI$31)*(КАЛЕНДАРЬ!$BR5=GRID!$B$33:$BI$33),0))*(1-GRID!$B$69),0))</f>
        <v>38000</v>
      </c>
      <c r="S677" s="47" cm="1">
        <f t="array" ref="S677">IF($I$2="Открытый тариф",
INDEX(GRID!$B$34:$BI$44,MATCH(S$7,GRID!$A$34:$A$44,0),MATCH(1,($U$2=GRID!$B$31:$BI$31)*(КАЛЕНДАРЬ!$BR5=GRID!$B$33:$BI$33), 0)),
ROUNDUP(INDEX(GRID!$B$34:$BI$44,MATCH(S$7,GRID!$A$34:$A$44,0),MATCH(1,($U$2=GRID!$B$31:$BI$31)*(КАЛЕНДАРЬ!$BR5=GRID!$B$33:$BI$33),0))*(1-GRID!$B$69),0))</f>
        <v>38800</v>
      </c>
      <c r="T677" s="47" cm="1">
        <f t="array" ref="T677">IF($I$2="Открытый тариф",
INDEX(GRID!$B$47:$BI$57,MATCH(S$7,GRID!$A$47:$A$57,0),MATCH(1,($U$2=GRID!$B$31:$BI$31)*(КАЛЕНДАРЬ!$BR5=GRID!$B$33:$BI$33), 0)),
ROUNDUP(INDEX(GRID!$B$47:$BI$57,MATCH(S$7,GRID!$A$47:$A$57,0),MATCH(1,($U$2=GRID!$B$31:$BI$31)*(КАЛЕНДАРЬ!$BR5=GRID!$B$33:$BI$33),0))*(1-GRID!$B$69),0))</f>
        <v>41400</v>
      </c>
      <c r="U677" s="47" cm="1">
        <f t="array" ref="U677">IF($I$2="Открытый тариф",
INDEX(GRID!$B$34:$BI$44,MATCH(U$7,GRID!$A$34:$A$44,0),MATCH(1,($U$2=GRID!$B$31:$BI$31)*(КАЛЕНДАРЬ!$BR5=GRID!$B$33:$BI$33), 0)),
ROUNDUP(INDEX(GRID!$B$34:$BI$44,MATCH(U$7,GRID!$A$34:$A$44,0),MATCH(1,($U$2=GRID!$B$31:$BI$31)*(КАЛЕНДАРЬ!$BR5=GRID!$B$33:$BI$33),0))*(1-GRID!$B$69),0))</f>
        <v>44600</v>
      </c>
      <c r="V677" s="47" cm="1">
        <f t="array" ref="V677">IF($I$2="Открытый тариф",
INDEX(GRID!$B$47:$BI$57,MATCH(U$7,GRID!$A$47:$A$57,0),MATCH(1,($U$2=GRID!$B$31:$BI$31)*(КАЛЕНДАРЬ!$BR5=GRID!$B$33:$BI$33), 0)),
ROUNDUP(INDEX(GRID!$B$47:$BI$57,MATCH(U$7,GRID!$A$47:$A$57,0),MATCH(1,($U$2=GRID!$B$31:$BI$31)*(КАЛЕНДАРЬ!$BR5=GRID!$B$33:$BI$33),0))*(1-GRID!$B$69),0))</f>
        <v>47200</v>
      </c>
      <c r="W677" s="47" cm="1">
        <f t="array" ref="W677">IF($I$2="Открытый тариф",
INDEX(GRID!$B$34:$BI$44,MATCH(W$7,GRID!$A$34:$A$44,0),MATCH(1,($U$2=GRID!$B$31:$BI$31)*(КАЛЕНДАРЬ!$BR5=GRID!$B$33:$BI$33), 0)),
ROUNDUP(INDEX(GRID!$B$34:$BI$44,MATCH(W$7,GRID!$A$34:$A$44,0),MATCH(1,($U$2=GRID!$B$31:$BI$31)*(КАЛЕНДАРЬ!$BR5=GRID!$B$33:$BI$33),0))*(1-GRID!$B$69),0))</f>
        <v>128200</v>
      </c>
      <c r="X677" s="47" cm="1">
        <f t="array" ref="X677">IF($I$2="Открытый тариф",
INDEX(GRID!$B$47:$BI$57,MATCH(W$7,GRID!$A$47:$A$57,0),MATCH(1,($U$2=GRID!$B$31:$BI$31)*(КАЛЕНДАРЬ!$BR5=GRID!$B$33:$BI$33), 0)),
ROUNDUP(INDEX(GRID!$B$47:$BI$57,MATCH(W$7,GRID!$A$47:$A$57,0),MATCH(1,($U$2=GRID!$B$31:$BI$31)*(КАЛЕНДАРЬ!$BR5=GRID!$B$33:$BI$33),0))*(1-GRID!$B$69),0))</f>
        <v>130800</v>
      </c>
    </row>
    <row r="678" spans="1:24" s="200" customFormat="1" x14ac:dyDescent="0.2">
      <c r="A678" s="117" t="s">
        <v>44</v>
      </c>
      <c r="B678" s="117">
        <v>3</v>
      </c>
      <c r="C678" s="47" cm="1">
        <f t="array" ref="C678">IF($I$2="Открытый тариф",
INDEX(GRID!$B$34:$BI$44,MATCH(C$7,GRID!$A$34:$A$44,0),MATCH(1,($U$2=GRID!$B$31:$BI$31)*(КАЛЕНДАРЬ!$BR6=GRID!$B$33:$BI$33), 0)),
ROUNDUP(INDEX(GRID!$B$34:$BI$44,MATCH(C$7,GRID!$A$34:$A$44,0),MATCH(1,($U$2=GRID!$B$31:$BI$31)*(КАЛЕНДАРЬ!$BR6=GRID!$B$33:$BI$33),0))*(1-GRID!$B$69),0))</f>
        <v>19200</v>
      </c>
      <c r="D678" s="47" cm="1">
        <f t="array" ref="D678">IF($I$2="Открытый тариф",
INDEX(GRID!$B$47:$BI$57,MATCH(C$7,GRID!$A$47:$A$57,0),MATCH(1,($U$2=GRID!$B$31:$BI$31)*(КАЛЕНДАРЬ!$BR6=GRID!$B$33:$BI$33), 0)),
ROUNDUP(INDEX(GRID!$B$47:$BI$57,MATCH(C$7,GRID!$A$47:$A$57,0),MATCH(1,($U$2=GRID!$B$31:$BI$31)*(КАЛЕНДАРЬ!$BR6=GRID!$B$33:$BI$33),0))*(1-GRID!$B$69),0))</f>
        <v>21800</v>
      </c>
      <c r="E678" s="47" cm="1">
        <f t="array" ref="E678">IF($I$2="Открытый тариф",
INDEX(GRID!$B$34:$BI$44,MATCH(E$7,GRID!$A$34:$A$44,0),MATCH(1,($U$2=GRID!$B$31:$BI$31)*(КАЛЕНДАРЬ!$BR6=GRID!$B$33:$BI$33), 0)),
ROUNDUP(INDEX(GRID!$B$34:$BI$44,MATCH(E$7,GRID!$A$34:$A$44,0),MATCH(1,($U$2=GRID!$B$31:$BI$31)*(КАЛЕНДАРЬ!$BR6=GRID!$B$33:$BI$33),0))*(1-GRID!$B$69),0))</f>
        <v>21000</v>
      </c>
      <c r="F678" s="47" cm="1">
        <f t="array" ref="F678">IF($I$2="Открытый тариф",
INDEX(GRID!$B$47:$BI$57,MATCH(E$7,GRID!$A$47:$A$57,0),MATCH(1,($U$2=GRID!$B$31:$BI$31)*(КАЛЕНДАРЬ!$BR6=GRID!$B$33:$BI$33), 0)),
ROUNDUP(INDEX(GRID!$B$47:$BI$57,MATCH(E$7,GRID!$A$47:$A$57,0),MATCH(1,($U$2=GRID!$B$31:$BI$31)*(КАЛЕНДАРЬ!$BR6=GRID!$B$33:$BI$33),0))*(1-GRID!$B$69),0))</f>
        <v>23600</v>
      </c>
      <c r="G678" s="47" cm="1">
        <f t="array" ref="G678">IF($I$2="Открытый тариф",
INDEX(GRID!$B$34:$BI$44,MATCH(G$7,GRID!$A$34:$A$44,0),MATCH(1,($U$2=GRID!$B$31:$BI$31)*(КАЛЕНДАРЬ!$BR6=GRID!$B$33:$BI$33), 0)),
ROUNDUP(INDEX(GRID!$B$34:$BI$44,MATCH(G$7,GRID!$A$34:$A$44,0),MATCH(1,($U$2=GRID!$B$31:$BI$31)*(КАЛЕНДАРЬ!$BR6=GRID!$B$33:$BI$33),0))*(1-GRID!$B$69),0))</f>
        <v>22000</v>
      </c>
      <c r="H678" s="47" cm="1">
        <f t="array" ref="H678">IF($I$2="Открытый тариф",
INDEX(GRID!$B$47:$BI$57,MATCH(G$7,GRID!$A$47:$A$57,0),MATCH(1,($U$2=GRID!$B$31:$BI$31)*(КАЛЕНДАРЬ!$BR6=GRID!$B$33:$BI$33), 0)),
ROUNDUP(INDEX(GRID!$B$47:$BI$57,MATCH(G$7,GRID!$A$47:$A$57,0),MATCH(1,($U$2=GRID!$B$31:$BI$31)*(КАЛЕНДАРЬ!$BR6=GRID!$B$33:$BI$33),0))*(1-GRID!$B$69),0))</f>
        <v>24600</v>
      </c>
      <c r="I678" s="47" cm="1">
        <f t="array" ref="I678">IF($I$2="Открытый тариф",
INDEX(GRID!$B$34:$BI$44,MATCH(I$7,GRID!$A$34:$A$44,0),MATCH(1,($U$2=GRID!$B$31:$BI$31)*(КАЛЕНДАРЬ!$BR6=GRID!$B$33:$BI$33), 0)),
ROUNDUP(INDEX(GRID!$B$34:$BI$44,MATCH(I$7,GRID!$A$34:$A$44,0),MATCH(1,($U$2=GRID!$B$31:$BI$31)*(КАЛЕНДАРЬ!$BR6=GRID!$B$33:$BI$33),0))*(1-GRID!$B$69),0))</f>
        <v>23800</v>
      </c>
      <c r="J678" s="47" cm="1">
        <f t="array" ref="J678">IF($I$2="Открытый тариф",
INDEX(GRID!$B$47:$BI$57,MATCH(I$7,GRID!$A$47:$A$57,0),MATCH(1,($U$2=GRID!$B$31:$BI$31)*(КАЛЕНДАРЬ!$BR6=GRID!$B$33:$BI$33), 0)),
ROUNDUP(INDEX(GRID!$B$47:$BI$57,MATCH(I$7,GRID!$A$47:$A$57,0),MATCH(1,($U$2=GRID!$B$31:$BI$31)*(КАЛЕНДАРЬ!$BR6=GRID!$B$33:$BI$33),0))*(1-GRID!$B$69),0))</f>
        <v>26400</v>
      </c>
      <c r="K678" s="47" cm="1">
        <f t="array" ref="K678">IF($I$2="Открытый тариф",
INDEX(GRID!$B$34:$BI$44,MATCH(K$7,GRID!$A$34:$A$44,0),MATCH(1,($U$2=GRID!$B$31:$BI$31)*(КАЛЕНДАРЬ!$BR6=GRID!$B$33:$BI$33), 0)),
ROUNDUP(INDEX(GRID!$B$34:$BI$44,MATCH(K$7,GRID!$A$34:$A$44,0),MATCH(1,($U$2=GRID!$B$31:$BI$31)*(КАЛЕНДАРЬ!$BR6=GRID!$B$33:$BI$33),0))*(1-GRID!$B$69),0))</f>
        <v>24800</v>
      </c>
      <c r="L678" s="47" cm="1">
        <f t="array" ref="L678">IF($I$2="Открытый тариф",
INDEX(GRID!$B$47:$BI$57,MATCH(K$7,GRID!$A$47:$A$57,0),MATCH(1,($U$2=GRID!$B$31:$BI$31)*(КАЛЕНДАРЬ!$BR6=GRID!$B$33:$BI$33), 0)),
ROUNDUP(INDEX(GRID!$B$47:$BI$57,MATCH(K$7,GRID!$A$47:$A$57,0),MATCH(1,($U$2=GRID!$B$31:$BI$31)*(КАЛЕНДАРЬ!$BR6=GRID!$B$33:$BI$33),0))*(1-GRID!$B$69),0))</f>
        <v>27400</v>
      </c>
      <c r="M678" s="47" cm="1">
        <f t="array" ref="M678">IF($I$2="Открытый тариф",
INDEX(GRID!$B$34:$BI$44,MATCH(M$7,GRID!$A$34:$A$44,0),MATCH(1,($U$2=GRID!$B$31:$BI$31)*(КАЛЕНДАРЬ!$BR6=GRID!$B$33:$BI$33), 0)),
ROUNDUP(INDEX(GRID!$B$34:$BI$44,MATCH(M$7,GRID!$A$34:$A$44,0),MATCH(1,($U$2=GRID!$B$31:$BI$31)*(КАЛЕНДАРЬ!$BR6=GRID!$B$33:$BI$33),0))*(1-GRID!$B$69),0))</f>
        <v>26600</v>
      </c>
      <c r="N678" s="47" cm="1">
        <f t="array" ref="N678">IF($I$2="Открытый тариф",
INDEX(GRID!$B$47:$BI$57,MATCH(M$7,GRID!$A$47:$A$57,0),MATCH(1,($U$2=GRID!$B$31:$BI$31)*(КАЛЕНДАРЬ!$BR6=GRID!$B$33:$BI$33), 0)),
ROUNDUP(INDEX(GRID!$B$47:$BI$57,MATCH(M$7,GRID!$A$47:$A$57,0),MATCH(1,($U$2=GRID!$B$31:$BI$31)*(КАЛЕНДАРЬ!$BR6=GRID!$B$33:$BI$33),0))*(1-GRID!$B$69),0))</f>
        <v>29200</v>
      </c>
      <c r="O678" s="47" cm="1">
        <f t="array" ref="O678">IF($I$2="Открытый тариф",
INDEX(GRID!$B$34:$BI$44,MATCH(O$7,GRID!$A$34:$A$44,0),MATCH(1,($U$2=GRID!$B$31:$BI$31)*(КАЛЕНДАРЬ!$BR6=GRID!$B$33:$BI$33), 0)),
ROUNDUP(INDEX(GRID!$B$34:$BI$44,MATCH(O$7,GRID!$A$34:$A$44,0),MATCH(1,($U$2=GRID!$B$31:$BI$31)*(КАЛЕНДАРЬ!$BR6=GRID!$B$33:$BI$33),0))*(1-GRID!$B$69),0))</f>
        <v>33400</v>
      </c>
      <c r="P678" s="47" cm="1">
        <f t="array" ref="P678">IF($I$2="Открытый тариф",
INDEX(GRID!$B$47:$BI$57,MATCH(O$7,GRID!$A$47:$A$57,0),MATCH(1,($U$2=GRID!$B$31:$BI$31)*(КАЛЕНДАРЬ!$BR6=GRID!$B$33:$BI$33), 0)),
ROUNDUP(INDEX(GRID!$B$47:$BI$57,MATCH(O$7,GRID!$A$47:$A$57,0),MATCH(1,($U$2=GRID!$B$31:$BI$31)*(КАЛЕНДАРЬ!$BR6=GRID!$B$33:$BI$33),0))*(1-GRID!$B$69),0))</f>
        <v>36000</v>
      </c>
      <c r="Q678" s="47" cm="1">
        <f t="array" ref="Q678">IF($I$2="Открытый тариф",
INDEX(GRID!$B$34:$BI$44,MATCH(Q$7,GRID!$A$34:$A$44,0),MATCH(1,($U$2=GRID!$B$31:$BI$31)*(КАЛЕНДАРЬ!$BR6=GRID!$B$33:$BI$33), 0)),
ROUNDUP(INDEX(GRID!$B$34:$BI$44,MATCH(Q$7,GRID!$A$34:$A$44,0),MATCH(1,($U$2=GRID!$B$31:$BI$31)*(КАЛЕНДАРЬ!$BR6=GRID!$B$33:$BI$33),0))*(1-GRID!$B$69),0))</f>
        <v>35400</v>
      </c>
      <c r="R678" s="47" cm="1">
        <f t="array" ref="R678">IF($I$2="Открытый тариф",
INDEX(GRID!$B$47:$BI$57,MATCH(Q$7,GRID!$A$47:$A$57,0),MATCH(1,($U$2=GRID!$B$31:$BI$31)*(КАЛЕНДАРЬ!$BR6=GRID!$B$33:$BI$33), 0)),
ROUNDUP(INDEX(GRID!$B$47:$BI$57,MATCH(Q$7,GRID!$A$47:$A$57,0),MATCH(1,($U$2=GRID!$B$31:$BI$31)*(КАЛЕНДАРЬ!$BR6=GRID!$B$33:$BI$33),0))*(1-GRID!$B$69),0))</f>
        <v>38000</v>
      </c>
      <c r="S678" s="47" cm="1">
        <f t="array" ref="S678">IF($I$2="Открытый тариф",
INDEX(GRID!$B$34:$BI$44,MATCH(S$7,GRID!$A$34:$A$44,0),MATCH(1,($U$2=GRID!$B$31:$BI$31)*(КАЛЕНДАРЬ!$BR6=GRID!$B$33:$BI$33), 0)),
ROUNDUP(INDEX(GRID!$B$34:$BI$44,MATCH(S$7,GRID!$A$34:$A$44,0),MATCH(1,($U$2=GRID!$B$31:$BI$31)*(КАЛЕНДАРЬ!$BR6=GRID!$B$33:$BI$33),0))*(1-GRID!$B$69),0))</f>
        <v>38800</v>
      </c>
      <c r="T678" s="47" cm="1">
        <f t="array" ref="T678">IF($I$2="Открытый тариф",
INDEX(GRID!$B$47:$BI$57,MATCH(S$7,GRID!$A$47:$A$57,0),MATCH(1,($U$2=GRID!$B$31:$BI$31)*(КАЛЕНДАРЬ!$BR6=GRID!$B$33:$BI$33), 0)),
ROUNDUP(INDEX(GRID!$B$47:$BI$57,MATCH(S$7,GRID!$A$47:$A$57,0),MATCH(1,($U$2=GRID!$B$31:$BI$31)*(КАЛЕНДАРЬ!$BR6=GRID!$B$33:$BI$33),0))*(1-GRID!$B$69),0))</f>
        <v>41400</v>
      </c>
      <c r="U678" s="47" cm="1">
        <f t="array" ref="U678">IF($I$2="Открытый тариф",
INDEX(GRID!$B$34:$BI$44,MATCH(U$7,GRID!$A$34:$A$44,0),MATCH(1,($U$2=GRID!$B$31:$BI$31)*(КАЛЕНДАРЬ!$BR6=GRID!$B$33:$BI$33), 0)),
ROUNDUP(INDEX(GRID!$B$34:$BI$44,MATCH(U$7,GRID!$A$34:$A$44,0),MATCH(1,($U$2=GRID!$B$31:$BI$31)*(КАЛЕНДАРЬ!$BR6=GRID!$B$33:$BI$33),0))*(1-GRID!$B$69),0))</f>
        <v>44600</v>
      </c>
      <c r="V678" s="47" cm="1">
        <f t="array" ref="V678">IF($I$2="Открытый тариф",
INDEX(GRID!$B$47:$BI$57,MATCH(U$7,GRID!$A$47:$A$57,0),MATCH(1,($U$2=GRID!$B$31:$BI$31)*(КАЛЕНДАРЬ!$BR6=GRID!$B$33:$BI$33), 0)),
ROUNDUP(INDEX(GRID!$B$47:$BI$57,MATCH(U$7,GRID!$A$47:$A$57,0),MATCH(1,($U$2=GRID!$B$31:$BI$31)*(КАЛЕНДАРЬ!$BR6=GRID!$B$33:$BI$33),0))*(1-GRID!$B$69),0))</f>
        <v>47200</v>
      </c>
      <c r="W678" s="47" cm="1">
        <f t="array" ref="W678">IF($I$2="Открытый тариф",
INDEX(GRID!$B$34:$BI$44,MATCH(W$7,GRID!$A$34:$A$44,0),MATCH(1,($U$2=GRID!$B$31:$BI$31)*(КАЛЕНДАРЬ!$BR6=GRID!$B$33:$BI$33), 0)),
ROUNDUP(INDEX(GRID!$B$34:$BI$44,MATCH(W$7,GRID!$A$34:$A$44,0),MATCH(1,($U$2=GRID!$B$31:$BI$31)*(КАЛЕНДАРЬ!$BR6=GRID!$B$33:$BI$33),0))*(1-GRID!$B$69),0))</f>
        <v>128200</v>
      </c>
      <c r="X678" s="47" cm="1">
        <f t="array" ref="X678">IF($I$2="Открытый тариф",
INDEX(GRID!$B$47:$BI$57,MATCH(W$7,GRID!$A$47:$A$57,0),MATCH(1,($U$2=GRID!$B$31:$BI$31)*(КАЛЕНДАРЬ!$BR6=GRID!$B$33:$BI$33), 0)),
ROUNDUP(INDEX(GRID!$B$47:$BI$57,MATCH(W$7,GRID!$A$47:$A$57,0),MATCH(1,($U$2=GRID!$B$31:$BI$31)*(КАЛЕНДАРЬ!$BR6=GRID!$B$33:$BI$33),0))*(1-GRID!$B$69),0))</f>
        <v>130800</v>
      </c>
    </row>
    <row r="679" spans="1:24" s="200" customFormat="1" x14ac:dyDescent="0.2">
      <c r="A679" s="117" t="s">
        <v>45</v>
      </c>
      <c r="B679" s="117">
        <v>4</v>
      </c>
      <c r="C679" s="47" cm="1">
        <f t="array" ref="C679">IF($I$2="Открытый тариф",
INDEX(GRID!$B$34:$BI$44,MATCH(C$7,GRID!$A$34:$A$44,0),MATCH(1,($U$2=GRID!$B$31:$BI$31)*(КАЛЕНДАРЬ!$BR7=GRID!$B$33:$BI$33), 0)),
ROUNDUP(INDEX(GRID!$B$34:$BI$44,MATCH(C$7,GRID!$A$34:$A$44,0),MATCH(1,($U$2=GRID!$B$31:$BI$31)*(КАЛЕНДАРЬ!$BR7=GRID!$B$33:$BI$33),0))*(1-GRID!$B$69),0))</f>
        <v>19200</v>
      </c>
      <c r="D679" s="47" cm="1">
        <f t="array" ref="D679">IF($I$2="Открытый тариф",
INDEX(GRID!$B$47:$BI$57,MATCH(C$7,GRID!$A$47:$A$57,0),MATCH(1,($U$2=GRID!$B$31:$BI$31)*(КАЛЕНДАРЬ!$BR7=GRID!$B$33:$BI$33), 0)),
ROUNDUP(INDEX(GRID!$B$47:$BI$57,MATCH(C$7,GRID!$A$47:$A$57,0),MATCH(1,($U$2=GRID!$B$31:$BI$31)*(КАЛЕНДАРЬ!$BR7=GRID!$B$33:$BI$33),0))*(1-GRID!$B$69),0))</f>
        <v>21800</v>
      </c>
      <c r="E679" s="47" cm="1">
        <f t="array" ref="E679">IF($I$2="Открытый тариф",
INDEX(GRID!$B$34:$BI$44,MATCH(E$7,GRID!$A$34:$A$44,0),MATCH(1,($U$2=GRID!$B$31:$BI$31)*(КАЛЕНДАРЬ!$BR7=GRID!$B$33:$BI$33), 0)),
ROUNDUP(INDEX(GRID!$B$34:$BI$44,MATCH(E$7,GRID!$A$34:$A$44,0),MATCH(1,($U$2=GRID!$B$31:$BI$31)*(КАЛЕНДАРЬ!$BR7=GRID!$B$33:$BI$33),0))*(1-GRID!$B$69),0))</f>
        <v>21000</v>
      </c>
      <c r="F679" s="47" cm="1">
        <f t="array" ref="F679">IF($I$2="Открытый тариф",
INDEX(GRID!$B$47:$BI$57,MATCH(E$7,GRID!$A$47:$A$57,0),MATCH(1,($U$2=GRID!$B$31:$BI$31)*(КАЛЕНДАРЬ!$BR7=GRID!$B$33:$BI$33), 0)),
ROUNDUP(INDEX(GRID!$B$47:$BI$57,MATCH(E$7,GRID!$A$47:$A$57,0),MATCH(1,($U$2=GRID!$B$31:$BI$31)*(КАЛЕНДАРЬ!$BR7=GRID!$B$33:$BI$33),0))*(1-GRID!$B$69),0))</f>
        <v>23600</v>
      </c>
      <c r="G679" s="47" cm="1">
        <f t="array" ref="G679">IF($I$2="Открытый тариф",
INDEX(GRID!$B$34:$BI$44,MATCH(G$7,GRID!$A$34:$A$44,0),MATCH(1,($U$2=GRID!$B$31:$BI$31)*(КАЛЕНДАРЬ!$BR7=GRID!$B$33:$BI$33), 0)),
ROUNDUP(INDEX(GRID!$B$34:$BI$44,MATCH(G$7,GRID!$A$34:$A$44,0),MATCH(1,($U$2=GRID!$B$31:$BI$31)*(КАЛЕНДАРЬ!$BR7=GRID!$B$33:$BI$33),0))*(1-GRID!$B$69),0))</f>
        <v>22000</v>
      </c>
      <c r="H679" s="47" cm="1">
        <f t="array" ref="H679">IF($I$2="Открытый тариф",
INDEX(GRID!$B$47:$BI$57,MATCH(G$7,GRID!$A$47:$A$57,0),MATCH(1,($U$2=GRID!$B$31:$BI$31)*(КАЛЕНДАРЬ!$BR7=GRID!$B$33:$BI$33), 0)),
ROUNDUP(INDEX(GRID!$B$47:$BI$57,MATCH(G$7,GRID!$A$47:$A$57,0),MATCH(1,($U$2=GRID!$B$31:$BI$31)*(КАЛЕНДАРЬ!$BR7=GRID!$B$33:$BI$33),0))*(1-GRID!$B$69),0))</f>
        <v>24600</v>
      </c>
      <c r="I679" s="47" cm="1">
        <f t="array" ref="I679">IF($I$2="Открытый тариф",
INDEX(GRID!$B$34:$BI$44,MATCH(I$7,GRID!$A$34:$A$44,0),MATCH(1,($U$2=GRID!$B$31:$BI$31)*(КАЛЕНДАРЬ!$BR7=GRID!$B$33:$BI$33), 0)),
ROUNDUP(INDEX(GRID!$B$34:$BI$44,MATCH(I$7,GRID!$A$34:$A$44,0),MATCH(1,($U$2=GRID!$B$31:$BI$31)*(КАЛЕНДАРЬ!$BR7=GRID!$B$33:$BI$33),0))*(1-GRID!$B$69),0))</f>
        <v>23800</v>
      </c>
      <c r="J679" s="47" cm="1">
        <f t="array" ref="J679">IF($I$2="Открытый тариф",
INDEX(GRID!$B$47:$BI$57,MATCH(I$7,GRID!$A$47:$A$57,0),MATCH(1,($U$2=GRID!$B$31:$BI$31)*(КАЛЕНДАРЬ!$BR7=GRID!$B$33:$BI$33), 0)),
ROUNDUP(INDEX(GRID!$B$47:$BI$57,MATCH(I$7,GRID!$A$47:$A$57,0),MATCH(1,($U$2=GRID!$B$31:$BI$31)*(КАЛЕНДАРЬ!$BR7=GRID!$B$33:$BI$33),0))*(1-GRID!$B$69),0))</f>
        <v>26400</v>
      </c>
      <c r="K679" s="47" cm="1">
        <f t="array" ref="K679">IF($I$2="Открытый тариф",
INDEX(GRID!$B$34:$BI$44,MATCH(K$7,GRID!$A$34:$A$44,0),MATCH(1,($U$2=GRID!$B$31:$BI$31)*(КАЛЕНДАРЬ!$BR7=GRID!$B$33:$BI$33), 0)),
ROUNDUP(INDEX(GRID!$B$34:$BI$44,MATCH(K$7,GRID!$A$34:$A$44,0),MATCH(1,($U$2=GRID!$B$31:$BI$31)*(КАЛЕНДАРЬ!$BR7=GRID!$B$33:$BI$33),0))*(1-GRID!$B$69),0))</f>
        <v>24800</v>
      </c>
      <c r="L679" s="47" cm="1">
        <f t="array" ref="L679">IF($I$2="Открытый тариф",
INDEX(GRID!$B$47:$BI$57,MATCH(K$7,GRID!$A$47:$A$57,0),MATCH(1,($U$2=GRID!$B$31:$BI$31)*(КАЛЕНДАРЬ!$BR7=GRID!$B$33:$BI$33), 0)),
ROUNDUP(INDEX(GRID!$B$47:$BI$57,MATCH(K$7,GRID!$A$47:$A$57,0),MATCH(1,($U$2=GRID!$B$31:$BI$31)*(КАЛЕНДАРЬ!$BR7=GRID!$B$33:$BI$33),0))*(1-GRID!$B$69),0))</f>
        <v>27400</v>
      </c>
      <c r="M679" s="47" cm="1">
        <f t="array" ref="M679">IF($I$2="Открытый тариф",
INDEX(GRID!$B$34:$BI$44,MATCH(M$7,GRID!$A$34:$A$44,0),MATCH(1,($U$2=GRID!$B$31:$BI$31)*(КАЛЕНДАРЬ!$BR7=GRID!$B$33:$BI$33), 0)),
ROUNDUP(INDEX(GRID!$B$34:$BI$44,MATCH(M$7,GRID!$A$34:$A$44,0),MATCH(1,($U$2=GRID!$B$31:$BI$31)*(КАЛЕНДАРЬ!$BR7=GRID!$B$33:$BI$33),0))*(1-GRID!$B$69),0))</f>
        <v>26600</v>
      </c>
      <c r="N679" s="47" cm="1">
        <f t="array" ref="N679">IF($I$2="Открытый тариф",
INDEX(GRID!$B$47:$BI$57,MATCH(M$7,GRID!$A$47:$A$57,0),MATCH(1,($U$2=GRID!$B$31:$BI$31)*(КАЛЕНДАРЬ!$BR7=GRID!$B$33:$BI$33), 0)),
ROUNDUP(INDEX(GRID!$B$47:$BI$57,MATCH(M$7,GRID!$A$47:$A$57,0),MATCH(1,($U$2=GRID!$B$31:$BI$31)*(КАЛЕНДАРЬ!$BR7=GRID!$B$33:$BI$33),0))*(1-GRID!$B$69),0))</f>
        <v>29200</v>
      </c>
      <c r="O679" s="47" cm="1">
        <f t="array" ref="O679">IF($I$2="Открытый тариф",
INDEX(GRID!$B$34:$BI$44,MATCH(O$7,GRID!$A$34:$A$44,0),MATCH(1,($U$2=GRID!$B$31:$BI$31)*(КАЛЕНДАРЬ!$BR7=GRID!$B$33:$BI$33), 0)),
ROUNDUP(INDEX(GRID!$B$34:$BI$44,MATCH(O$7,GRID!$A$34:$A$44,0),MATCH(1,($U$2=GRID!$B$31:$BI$31)*(КАЛЕНДАРЬ!$BR7=GRID!$B$33:$BI$33),0))*(1-GRID!$B$69),0))</f>
        <v>33400</v>
      </c>
      <c r="P679" s="47" cm="1">
        <f t="array" ref="P679">IF($I$2="Открытый тариф",
INDEX(GRID!$B$47:$BI$57,MATCH(O$7,GRID!$A$47:$A$57,0),MATCH(1,($U$2=GRID!$B$31:$BI$31)*(КАЛЕНДАРЬ!$BR7=GRID!$B$33:$BI$33), 0)),
ROUNDUP(INDEX(GRID!$B$47:$BI$57,MATCH(O$7,GRID!$A$47:$A$57,0),MATCH(1,($U$2=GRID!$B$31:$BI$31)*(КАЛЕНДАРЬ!$BR7=GRID!$B$33:$BI$33),0))*(1-GRID!$B$69),0))</f>
        <v>36000</v>
      </c>
      <c r="Q679" s="47" cm="1">
        <f t="array" ref="Q679">IF($I$2="Открытый тариф",
INDEX(GRID!$B$34:$BI$44,MATCH(Q$7,GRID!$A$34:$A$44,0),MATCH(1,($U$2=GRID!$B$31:$BI$31)*(КАЛЕНДАРЬ!$BR7=GRID!$B$33:$BI$33), 0)),
ROUNDUP(INDEX(GRID!$B$34:$BI$44,MATCH(Q$7,GRID!$A$34:$A$44,0),MATCH(1,($U$2=GRID!$B$31:$BI$31)*(КАЛЕНДАРЬ!$BR7=GRID!$B$33:$BI$33),0))*(1-GRID!$B$69),0))</f>
        <v>35400</v>
      </c>
      <c r="R679" s="47" cm="1">
        <f t="array" ref="R679">IF($I$2="Открытый тариф",
INDEX(GRID!$B$47:$BI$57,MATCH(Q$7,GRID!$A$47:$A$57,0),MATCH(1,($U$2=GRID!$B$31:$BI$31)*(КАЛЕНДАРЬ!$BR7=GRID!$B$33:$BI$33), 0)),
ROUNDUP(INDEX(GRID!$B$47:$BI$57,MATCH(Q$7,GRID!$A$47:$A$57,0),MATCH(1,($U$2=GRID!$B$31:$BI$31)*(КАЛЕНДАРЬ!$BR7=GRID!$B$33:$BI$33),0))*(1-GRID!$B$69),0))</f>
        <v>38000</v>
      </c>
      <c r="S679" s="47" cm="1">
        <f t="array" ref="S679">IF($I$2="Открытый тариф",
INDEX(GRID!$B$34:$BI$44,MATCH(S$7,GRID!$A$34:$A$44,0),MATCH(1,($U$2=GRID!$B$31:$BI$31)*(КАЛЕНДАРЬ!$BR7=GRID!$B$33:$BI$33), 0)),
ROUNDUP(INDEX(GRID!$B$34:$BI$44,MATCH(S$7,GRID!$A$34:$A$44,0),MATCH(1,($U$2=GRID!$B$31:$BI$31)*(КАЛЕНДАРЬ!$BR7=GRID!$B$33:$BI$33),0))*(1-GRID!$B$69),0))</f>
        <v>38800</v>
      </c>
      <c r="T679" s="47" cm="1">
        <f t="array" ref="T679">IF($I$2="Открытый тариф",
INDEX(GRID!$B$47:$BI$57,MATCH(S$7,GRID!$A$47:$A$57,0),MATCH(1,($U$2=GRID!$B$31:$BI$31)*(КАЛЕНДАРЬ!$BR7=GRID!$B$33:$BI$33), 0)),
ROUNDUP(INDEX(GRID!$B$47:$BI$57,MATCH(S$7,GRID!$A$47:$A$57,0),MATCH(1,($U$2=GRID!$B$31:$BI$31)*(КАЛЕНДАРЬ!$BR7=GRID!$B$33:$BI$33),0))*(1-GRID!$B$69),0))</f>
        <v>41400</v>
      </c>
      <c r="U679" s="47" cm="1">
        <f t="array" ref="U679">IF($I$2="Открытый тариф",
INDEX(GRID!$B$34:$BI$44,MATCH(U$7,GRID!$A$34:$A$44,0),MATCH(1,($U$2=GRID!$B$31:$BI$31)*(КАЛЕНДАРЬ!$BR7=GRID!$B$33:$BI$33), 0)),
ROUNDUP(INDEX(GRID!$B$34:$BI$44,MATCH(U$7,GRID!$A$34:$A$44,0),MATCH(1,($U$2=GRID!$B$31:$BI$31)*(КАЛЕНДАРЬ!$BR7=GRID!$B$33:$BI$33),0))*(1-GRID!$B$69),0))</f>
        <v>44600</v>
      </c>
      <c r="V679" s="47" cm="1">
        <f t="array" ref="V679">IF($I$2="Открытый тариф",
INDEX(GRID!$B$47:$BI$57,MATCH(U$7,GRID!$A$47:$A$57,0),MATCH(1,($U$2=GRID!$B$31:$BI$31)*(КАЛЕНДАРЬ!$BR7=GRID!$B$33:$BI$33), 0)),
ROUNDUP(INDEX(GRID!$B$47:$BI$57,MATCH(U$7,GRID!$A$47:$A$57,0),MATCH(1,($U$2=GRID!$B$31:$BI$31)*(КАЛЕНДАРЬ!$BR7=GRID!$B$33:$BI$33),0))*(1-GRID!$B$69),0))</f>
        <v>47200</v>
      </c>
      <c r="W679" s="47" cm="1">
        <f t="array" ref="W679">IF($I$2="Открытый тариф",
INDEX(GRID!$B$34:$BI$44,MATCH(W$7,GRID!$A$34:$A$44,0),MATCH(1,($U$2=GRID!$B$31:$BI$31)*(КАЛЕНДАРЬ!$BR7=GRID!$B$33:$BI$33), 0)),
ROUNDUP(INDEX(GRID!$B$34:$BI$44,MATCH(W$7,GRID!$A$34:$A$44,0),MATCH(1,($U$2=GRID!$B$31:$BI$31)*(КАЛЕНДАРЬ!$BR7=GRID!$B$33:$BI$33),0))*(1-GRID!$B$69),0))</f>
        <v>128200</v>
      </c>
      <c r="X679" s="47" cm="1">
        <f t="array" ref="X679">IF($I$2="Открытый тариф",
INDEX(GRID!$B$47:$BI$57,MATCH(W$7,GRID!$A$47:$A$57,0),MATCH(1,($U$2=GRID!$B$31:$BI$31)*(КАЛЕНДАРЬ!$BR7=GRID!$B$33:$BI$33), 0)),
ROUNDUP(INDEX(GRID!$B$47:$BI$57,MATCH(W$7,GRID!$A$47:$A$57,0),MATCH(1,($U$2=GRID!$B$31:$BI$31)*(КАЛЕНДАРЬ!$BR7=GRID!$B$33:$BI$33),0))*(1-GRID!$B$69),0))</f>
        <v>130800</v>
      </c>
    </row>
    <row r="680" spans="1:24" s="200" customFormat="1" x14ac:dyDescent="0.2">
      <c r="A680" s="117" t="s">
        <v>46</v>
      </c>
      <c r="B680" s="117">
        <v>5</v>
      </c>
      <c r="C680" s="47" cm="1">
        <f t="array" ref="C680">IF($I$2="Открытый тариф",
INDEX(GRID!$B$34:$BI$44,MATCH(C$7,GRID!$A$34:$A$44,0),MATCH(1,($U$2=GRID!$B$31:$BI$31)*(КАЛЕНДАРЬ!$BR8=GRID!$B$33:$BI$33), 0)),
ROUNDUP(INDEX(GRID!$B$34:$BI$44,MATCH(C$7,GRID!$A$34:$A$44,0),MATCH(1,($U$2=GRID!$B$31:$BI$31)*(КАЛЕНДАРЬ!$BR8=GRID!$B$33:$BI$33),0))*(1-GRID!$B$69),0))</f>
        <v>19200</v>
      </c>
      <c r="D680" s="47" cm="1">
        <f t="array" ref="D680">IF($I$2="Открытый тариф",
INDEX(GRID!$B$47:$BI$57,MATCH(C$7,GRID!$A$47:$A$57,0),MATCH(1,($U$2=GRID!$B$31:$BI$31)*(КАЛЕНДАРЬ!$BR8=GRID!$B$33:$BI$33), 0)),
ROUNDUP(INDEX(GRID!$B$47:$BI$57,MATCH(C$7,GRID!$A$47:$A$57,0),MATCH(1,($U$2=GRID!$B$31:$BI$31)*(КАЛЕНДАРЬ!$BR8=GRID!$B$33:$BI$33),0))*(1-GRID!$B$69),0))</f>
        <v>21800</v>
      </c>
      <c r="E680" s="47" cm="1">
        <f t="array" ref="E680">IF($I$2="Открытый тариф",
INDEX(GRID!$B$34:$BI$44,MATCH(E$7,GRID!$A$34:$A$44,0),MATCH(1,($U$2=GRID!$B$31:$BI$31)*(КАЛЕНДАРЬ!$BR8=GRID!$B$33:$BI$33), 0)),
ROUNDUP(INDEX(GRID!$B$34:$BI$44,MATCH(E$7,GRID!$A$34:$A$44,0),MATCH(1,($U$2=GRID!$B$31:$BI$31)*(КАЛЕНДАРЬ!$BR8=GRID!$B$33:$BI$33),0))*(1-GRID!$B$69),0))</f>
        <v>21000</v>
      </c>
      <c r="F680" s="47" cm="1">
        <f t="array" ref="F680">IF($I$2="Открытый тариф",
INDEX(GRID!$B$47:$BI$57,MATCH(E$7,GRID!$A$47:$A$57,0),MATCH(1,($U$2=GRID!$B$31:$BI$31)*(КАЛЕНДАРЬ!$BR8=GRID!$B$33:$BI$33), 0)),
ROUNDUP(INDEX(GRID!$B$47:$BI$57,MATCH(E$7,GRID!$A$47:$A$57,0),MATCH(1,($U$2=GRID!$B$31:$BI$31)*(КАЛЕНДАРЬ!$BR8=GRID!$B$33:$BI$33),0))*(1-GRID!$B$69),0))</f>
        <v>23600</v>
      </c>
      <c r="G680" s="47" cm="1">
        <f t="array" ref="G680">IF($I$2="Открытый тариф",
INDEX(GRID!$B$34:$BI$44,MATCH(G$7,GRID!$A$34:$A$44,0),MATCH(1,($U$2=GRID!$B$31:$BI$31)*(КАЛЕНДАРЬ!$BR8=GRID!$B$33:$BI$33), 0)),
ROUNDUP(INDEX(GRID!$B$34:$BI$44,MATCH(G$7,GRID!$A$34:$A$44,0),MATCH(1,($U$2=GRID!$B$31:$BI$31)*(КАЛЕНДАРЬ!$BR8=GRID!$B$33:$BI$33),0))*(1-GRID!$B$69),0))</f>
        <v>22000</v>
      </c>
      <c r="H680" s="47" cm="1">
        <f t="array" ref="H680">IF($I$2="Открытый тариф",
INDEX(GRID!$B$47:$BI$57,MATCH(G$7,GRID!$A$47:$A$57,0),MATCH(1,($U$2=GRID!$B$31:$BI$31)*(КАЛЕНДАРЬ!$BR8=GRID!$B$33:$BI$33), 0)),
ROUNDUP(INDEX(GRID!$B$47:$BI$57,MATCH(G$7,GRID!$A$47:$A$57,0),MATCH(1,($U$2=GRID!$B$31:$BI$31)*(КАЛЕНДАРЬ!$BR8=GRID!$B$33:$BI$33),0))*(1-GRID!$B$69),0))</f>
        <v>24600</v>
      </c>
      <c r="I680" s="47" cm="1">
        <f t="array" ref="I680">IF($I$2="Открытый тариф",
INDEX(GRID!$B$34:$BI$44,MATCH(I$7,GRID!$A$34:$A$44,0),MATCH(1,($U$2=GRID!$B$31:$BI$31)*(КАЛЕНДАРЬ!$BR8=GRID!$B$33:$BI$33), 0)),
ROUNDUP(INDEX(GRID!$B$34:$BI$44,MATCH(I$7,GRID!$A$34:$A$44,0),MATCH(1,($U$2=GRID!$B$31:$BI$31)*(КАЛЕНДАРЬ!$BR8=GRID!$B$33:$BI$33),0))*(1-GRID!$B$69),0))</f>
        <v>23800</v>
      </c>
      <c r="J680" s="47" cm="1">
        <f t="array" ref="J680">IF($I$2="Открытый тариф",
INDEX(GRID!$B$47:$BI$57,MATCH(I$7,GRID!$A$47:$A$57,0),MATCH(1,($U$2=GRID!$B$31:$BI$31)*(КАЛЕНДАРЬ!$BR8=GRID!$B$33:$BI$33), 0)),
ROUNDUP(INDEX(GRID!$B$47:$BI$57,MATCH(I$7,GRID!$A$47:$A$57,0),MATCH(1,($U$2=GRID!$B$31:$BI$31)*(КАЛЕНДАРЬ!$BR8=GRID!$B$33:$BI$33),0))*(1-GRID!$B$69),0))</f>
        <v>26400</v>
      </c>
      <c r="K680" s="47" cm="1">
        <f t="array" ref="K680">IF($I$2="Открытый тариф",
INDEX(GRID!$B$34:$BI$44,MATCH(K$7,GRID!$A$34:$A$44,0),MATCH(1,($U$2=GRID!$B$31:$BI$31)*(КАЛЕНДАРЬ!$BR8=GRID!$B$33:$BI$33), 0)),
ROUNDUP(INDEX(GRID!$B$34:$BI$44,MATCH(K$7,GRID!$A$34:$A$44,0),MATCH(1,($U$2=GRID!$B$31:$BI$31)*(КАЛЕНДАРЬ!$BR8=GRID!$B$33:$BI$33),0))*(1-GRID!$B$69),0))</f>
        <v>24800</v>
      </c>
      <c r="L680" s="47" cm="1">
        <f t="array" ref="L680">IF($I$2="Открытый тариф",
INDEX(GRID!$B$47:$BI$57,MATCH(K$7,GRID!$A$47:$A$57,0),MATCH(1,($U$2=GRID!$B$31:$BI$31)*(КАЛЕНДАРЬ!$BR8=GRID!$B$33:$BI$33), 0)),
ROUNDUP(INDEX(GRID!$B$47:$BI$57,MATCH(K$7,GRID!$A$47:$A$57,0),MATCH(1,($U$2=GRID!$B$31:$BI$31)*(КАЛЕНДАРЬ!$BR8=GRID!$B$33:$BI$33),0))*(1-GRID!$B$69),0))</f>
        <v>27400</v>
      </c>
      <c r="M680" s="47" cm="1">
        <f t="array" ref="M680">IF($I$2="Открытый тариф",
INDEX(GRID!$B$34:$BI$44,MATCH(M$7,GRID!$A$34:$A$44,0),MATCH(1,($U$2=GRID!$B$31:$BI$31)*(КАЛЕНДАРЬ!$BR8=GRID!$B$33:$BI$33), 0)),
ROUNDUP(INDEX(GRID!$B$34:$BI$44,MATCH(M$7,GRID!$A$34:$A$44,0),MATCH(1,($U$2=GRID!$B$31:$BI$31)*(КАЛЕНДАРЬ!$BR8=GRID!$B$33:$BI$33),0))*(1-GRID!$B$69),0))</f>
        <v>26600</v>
      </c>
      <c r="N680" s="47" cm="1">
        <f t="array" ref="N680">IF($I$2="Открытый тариф",
INDEX(GRID!$B$47:$BI$57,MATCH(M$7,GRID!$A$47:$A$57,0),MATCH(1,($U$2=GRID!$B$31:$BI$31)*(КАЛЕНДАРЬ!$BR8=GRID!$B$33:$BI$33), 0)),
ROUNDUP(INDEX(GRID!$B$47:$BI$57,MATCH(M$7,GRID!$A$47:$A$57,0),MATCH(1,($U$2=GRID!$B$31:$BI$31)*(КАЛЕНДАРЬ!$BR8=GRID!$B$33:$BI$33),0))*(1-GRID!$B$69),0))</f>
        <v>29200</v>
      </c>
      <c r="O680" s="47" cm="1">
        <f t="array" ref="O680">IF($I$2="Открытый тариф",
INDEX(GRID!$B$34:$BI$44,MATCH(O$7,GRID!$A$34:$A$44,0),MATCH(1,($U$2=GRID!$B$31:$BI$31)*(КАЛЕНДАРЬ!$BR8=GRID!$B$33:$BI$33), 0)),
ROUNDUP(INDEX(GRID!$B$34:$BI$44,MATCH(O$7,GRID!$A$34:$A$44,0),MATCH(1,($U$2=GRID!$B$31:$BI$31)*(КАЛЕНДАРЬ!$BR8=GRID!$B$33:$BI$33),0))*(1-GRID!$B$69),0))</f>
        <v>33400</v>
      </c>
      <c r="P680" s="47" cm="1">
        <f t="array" ref="P680">IF($I$2="Открытый тариф",
INDEX(GRID!$B$47:$BI$57,MATCH(O$7,GRID!$A$47:$A$57,0),MATCH(1,($U$2=GRID!$B$31:$BI$31)*(КАЛЕНДАРЬ!$BR8=GRID!$B$33:$BI$33), 0)),
ROUNDUP(INDEX(GRID!$B$47:$BI$57,MATCH(O$7,GRID!$A$47:$A$57,0),MATCH(1,($U$2=GRID!$B$31:$BI$31)*(КАЛЕНДАРЬ!$BR8=GRID!$B$33:$BI$33),0))*(1-GRID!$B$69),0))</f>
        <v>36000</v>
      </c>
      <c r="Q680" s="47" cm="1">
        <f t="array" ref="Q680">IF($I$2="Открытый тариф",
INDEX(GRID!$B$34:$BI$44,MATCH(Q$7,GRID!$A$34:$A$44,0),MATCH(1,($U$2=GRID!$B$31:$BI$31)*(КАЛЕНДАРЬ!$BR8=GRID!$B$33:$BI$33), 0)),
ROUNDUP(INDEX(GRID!$B$34:$BI$44,MATCH(Q$7,GRID!$A$34:$A$44,0),MATCH(1,($U$2=GRID!$B$31:$BI$31)*(КАЛЕНДАРЬ!$BR8=GRID!$B$33:$BI$33),0))*(1-GRID!$B$69),0))</f>
        <v>35400</v>
      </c>
      <c r="R680" s="47" cm="1">
        <f t="array" ref="R680">IF($I$2="Открытый тариф",
INDEX(GRID!$B$47:$BI$57,MATCH(Q$7,GRID!$A$47:$A$57,0),MATCH(1,($U$2=GRID!$B$31:$BI$31)*(КАЛЕНДАРЬ!$BR8=GRID!$B$33:$BI$33), 0)),
ROUNDUP(INDEX(GRID!$B$47:$BI$57,MATCH(Q$7,GRID!$A$47:$A$57,0),MATCH(1,($U$2=GRID!$B$31:$BI$31)*(КАЛЕНДАРЬ!$BR8=GRID!$B$33:$BI$33),0))*(1-GRID!$B$69),0))</f>
        <v>38000</v>
      </c>
      <c r="S680" s="47" cm="1">
        <f t="array" ref="S680">IF($I$2="Открытый тариф",
INDEX(GRID!$B$34:$BI$44,MATCH(S$7,GRID!$A$34:$A$44,0),MATCH(1,($U$2=GRID!$B$31:$BI$31)*(КАЛЕНДАРЬ!$BR8=GRID!$B$33:$BI$33), 0)),
ROUNDUP(INDEX(GRID!$B$34:$BI$44,MATCH(S$7,GRID!$A$34:$A$44,0),MATCH(1,($U$2=GRID!$B$31:$BI$31)*(КАЛЕНДАРЬ!$BR8=GRID!$B$33:$BI$33),0))*(1-GRID!$B$69),0))</f>
        <v>38800</v>
      </c>
      <c r="T680" s="47" cm="1">
        <f t="array" ref="T680">IF($I$2="Открытый тариф",
INDEX(GRID!$B$47:$BI$57,MATCH(S$7,GRID!$A$47:$A$57,0),MATCH(1,($U$2=GRID!$B$31:$BI$31)*(КАЛЕНДАРЬ!$BR8=GRID!$B$33:$BI$33), 0)),
ROUNDUP(INDEX(GRID!$B$47:$BI$57,MATCH(S$7,GRID!$A$47:$A$57,0),MATCH(1,($U$2=GRID!$B$31:$BI$31)*(КАЛЕНДАРЬ!$BR8=GRID!$B$33:$BI$33),0))*(1-GRID!$B$69),0))</f>
        <v>41400</v>
      </c>
      <c r="U680" s="47" cm="1">
        <f t="array" ref="U680">IF($I$2="Открытый тариф",
INDEX(GRID!$B$34:$BI$44,MATCH(U$7,GRID!$A$34:$A$44,0),MATCH(1,($U$2=GRID!$B$31:$BI$31)*(КАЛЕНДАРЬ!$BR8=GRID!$B$33:$BI$33), 0)),
ROUNDUP(INDEX(GRID!$B$34:$BI$44,MATCH(U$7,GRID!$A$34:$A$44,0),MATCH(1,($U$2=GRID!$B$31:$BI$31)*(КАЛЕНДАРЬ!$BR8=GRID!$B$33:$BI$33),0))*(1-GRID!$B$69),0))</f>
        <v>44600</v>
      </c>
      <c r="V680" s="47" cm="1">
        <f t="array" ref="V680">IF($I$2="Открытый тариф",
INDEX(GRID!$B$47:$BI$57,MATCH(U$7,GRID!$A$47:$A$57,0),MATCH(1,($U$2=GRID!$B$31:$BI$31)*(КАЛЕНДАРЬ!$BR8=GRID!$B$33:$BI$33), 0)),
ROUNDUP(INDEX(GRID!$B$47:$BI$57,MATCH(U$7,GRID!$A$47:$A$57,0),MATCH(1,($U$2=GRID!$B$31:$BI$31)*(КАЛЕНДАРЬ!$BR8=GRID!$B$33:$BI$33),0))*(1-GRID!$B$69),0))</f>
        <v>47200</v>
      </c>
      <c r="W680" s="47" cm="1">
        <f t="array" ref="W680">IF($I$2="Открытый тариф",
INDEX(GRID!$B$34:$BI$44,MATCH(W$7,GRID!$A$34:$A$44,0),MATCH(1,($U$2=GRID!$B$31:$BI$31)*(КАЛЕНДАРЬ!$BR8=GRID!$B$33:$BI$33), 0)),
ROUNDUP(INDEX(GRID!$B$34:$BI$44,MATCH(W$7,GRID!$A$34:$A$44,0),MATCH(1,($U$2=GRID!$B$31:$BI$31)*(КАЛЕНДАРЬ!$BR8=GRID!$B$33:$BI$33),0))*(1-GRID!$B$69),0))</f>
        <v>128200</v>
      </c>
      <c r="X680" s="47" cm="1">
        <f t="array" ref="X680">IF($I$2="Открытый тариф",
INDEX(GRID!$B$47:$BI$57,MATCH(W$7,GRID!$A$47:$A$57,0),MATCH(1,($U$2=GRID!$B$31:$BI$31)*(КАЛЕНДАРЬ!$BR8=GRID!$B$33:$BI$33), 0)),
ROUNDUP(INDEX(GRID!$B$47:$BI$57,MATCH(W$7,GRID!$A$47:$A$57,0),MATCH(1,($U$2=GRID!$B$31:$BI$31)*(КАЛЕНДАРЬ!$BR8=GRID!$B$33:$BI$33),0))*(1-GRID!$B$69),0))</f>
        <v>130800</v>
      </c>
    </row>
    <row r="681" spans="1:24" s="200" customFormat="1" x14ac:dyDescent="0.2">
      <c r="A681" s="117" t="s">
        <v>47</v>
      </c>
      <c r="B681" s="117">
        <v>6</v>
      </c>
      <c r="C681" s="47" cm="1">
        <f t="array" ref="C681">IF($I$2="Открытый тариф",
INDEX(GRID!$B$34:$BI$44,MATCH(C$7,GRID!$A$34:$A$44,0),MATCH(1,($U$2=GRID!$B$31:$BI$31)*(КАЛЕНДАРЬ!$BR9=GRID!$B$33:$BI$33), 0)),
ROUNDUP(INDEX(GRID!$B$34:$BI$44,MATCH(C$7,GRID!$A$34:$A$44,0),MATCH(1,($U$2=GRID!$B$31:$BI$31)*(КАЛЕНДАРЬ!$BR9=GRID!$B$33:$BI$33),0))*(1-GRID!$B$69),0))</f>
        <v>20400</v>
      </c>
      <c r="D681" s="47" cm="1">
        <f t="array" ref="D681">IF($I$2="Открытый тариф",
INDEX(GRID!$B$47:$BI$57,MATCH(C$7,GRID!$A$47:$A$57,0),MATCH(1,($U$2=GRID!$B$31:$BI$31)*(КАЛЕНДАРЬ!$BR9=GRID!$B$33:$BI$33), 0)),
ROUNDUP(INDEX(GRID!$B$47:$BI$57,MATCH(C$7,GRID!$A$47:$A$57,0),MATCH(1,($U$2=GRID!$B$31:$BI$31)*(КАЛЕНДАРЬ!$BR9=GRID!$B$33:$BI$33),0))*(1-GRID!$B$69),0))</f>
        <v>23000</v>
      </c>
      <c r="E681" s="47" cm="1">
        <f t="array" ref="E681">IF($I$2="Открытый тариф",
INDEX(GRID!$B$34:$BI$44,MATCH(E$7,GRID!$A$34:$A$44,0),MATCH(1,($U$2=GRID!$B$31:$BI$31)*(КАЛЕНДАРЬ!$BR9=GRID!$B$33:$BI$33), 0)),
ROUNDUP(INDEX(GRID!$B$34:$BI$44,MATCH(E$7,GRID!$A$34:$A$44,0),MATCH(1,($U$2=GRID!$B$31:$BI$31)*(КАЛЕНДАРЬ!$BR9=GRID!$B$33:$BI$33),0))*(1-GRID!$B$69),0))</f>
        <v>22200</v>
      </c>
      <c r="F681" s="47" cm="1">
        <f t="array" ref="F681">IF($I$2="Открытый тариф",
INDEX(GRID!$B$47:$BI$57,MATCH(E$7,GRID!$A$47:$A$57,0),MATCH(1,($U$2=GRID!$B$31:$BI$31)*(КАЛЕНДАРЬ!$BR9=GRID!$B$33:$BI$33), 0)),
ROUNDUP(INDEX(GRID!$B$47:$BI$57,MATCH(E$7,GRID!$A$47:$A$57,0),MATCH(1,($U$2=GRID!$B$31:$BI$31)*(КАЛЕНДАРЬ!$BR9=GRID!$B$33:$BI$33),0))*(1-GRID!$B$69),0))</f>
        <v>24800</v>
      </c>
      <c r="G681" s="47" cm="1">
        <f t="array" ref="G681">IF($I$2="Открытый тариф",
INDEX(GRID!$B$34:$BI$44,MATCH(G$7,GRID!$A$34:$A$44,0),MATCH(1,($U$2=GRID!$B$31:$BI$31)*(КАЛЕНДАРЬ!$BR9=GRID!$B$33:$BI$33), 0)),
ROUNDUP(INDEX(GRID!$B$34:$BI$44,MATCH(G$7,GRID!$A$34:$A$44,0),MATCH(1,($U$2=GRID!$B$31:$BI$31)*(КАЛЕНДАРЬ!$BR9=GRID!$B$33:$BI$33),0))*(1-GRID!$B$69),0))</f>
        <v>23200</v>
      </c>
      <c r="H681" s="47" cm="1">
        <f t="array" ref="H681">IF($I$2="Открытый тариф",
INDEX(GRID!$B$47:$BI$57,MATCH(G$7,GRID!$A$47:$A$57,0),MATCH(1,($U$2=GRID!$B$31:$BI$31)*(КАЛЕНДАРЬ!$BR9=GRID!$B$33:$BI$33), 0)),
ROUNDUP(INDEX(GRID!$B$47:$BI$57,MATCH(G$7,GRID!$A$47:$A$57,0),MATCH(1,($U$2=GRID!$B$31:$BI$31)*(КАЛЕНДАРЬ!$BR9=GRID!$B$33:$BI$33),0))*(1-GRID!$B$69),0))</f>
        <v>25800</v>
      </c>
      <c r="I681" s="47" cm="1">
        <f t="array" ref="I681">IF($I$2="Открытый тариф",
INDEX(GRID!$B$34:$BI$44,MATCH(I$7,GRID!$A$34:$A$44,0),MATCH(1,($U$2=GRID!$B$31:$BI$31)*(КАЛЕНДАРЬ!$BR9=GRID!$B$33:$BI$33), 0)),
ROUNDUP(INDEX(GRID!$B$34:$BI$44,MATCH(I$7,GRID!$A$34:$A$44,0),MATCH(1,($U$2=GRID!$B$31:$BI$31)*(КАЛЕНДАРЬ!$BR9=GRID!$B$33:$BI$33),0))*(1-GRID!$B$69),0))</f>
        <v>25000</v>
      </c>
      <c r="J681" s="47" cm="1">
        <f t="array" ref="J681">IF($I$2="Открытый тариф",
INDEX(GRID!$B$47:$BI$57,MATCH(I$7,GRID!$A$47:$A$57,0),MATCH(1,($U$2=GRID!$B$31:$BI$31)*(КАЛЕНДАРЬ!$BR9=GRID!$B$33:$BI$33), 0)),
ROUNDUP(INDEX(GRID!$B$47:$BI$57,MATCH(I$7,GRID!$A$47:$A$57,0),MATCH(1,($U$2=GRID!$B$31:$BI$31)*(КАЛЕНДАРЬ!$BR9=GRID!$B$33:$BI$33),0))*(1-GRID!$B$69),0))</f>
        <v>27600</v>
      </c>
      <c r="K681" s="47" cm="1">
        <f t="array" ref="K681">IF($I$2="Открытый тариф",
INDEX(GRID!$B$34:$BI$44,MATCH(K$7,GRID!$A$34:$A$44,0),MATCH(1,($U$2=GRID!$B$31:$BI$31)*(КАЛЕНДАРЬ!$BR9=GRID!$B$33:$BI$33), 0)),
ROUNDUP(INDEX(GRID!$B$34:$BI$44,MATCH(K$7,GRID!$A$34:$A$44,0),MATCH(1,($U$2=GRID!$B$31:$BI$31)*(КАЛЕНДАРЬ!$BR9=GRID!$B$33:$BI$33),0))*(1-GRID!$B$69),0))</f>
        <v>26000</v>
      </c>
      <c r="L681" s="47" cm="1">
        <f t="array" ref="L681">IF($I$2="Открытый тариф",
INDEX(GRID!$B$47:$BI$57,MATCH(K$7,GRID!$A$47:$A$57,0),MATCH(1,($U$2=GRID!$B$31:$BI$31)*(КАЛЕНДАРЬ!$BR9=GRID!$B$33:$BI$33), 0)),
ROUNDUP(INDEX(GRID!$B$47:$BI$57,MATCH(K$7,GRID!$A$47:$A$57,0),MATCH(1,($U$2=GRID!$B$31:$BI$31)*(КАЛЕНДАРЬ!$BR9=GRID!$B$33:$BI$33),0))*(1-GRID!$B$69),0))</f>
        <v>28600</v>
      </c>
      <c r="M681" s="47" cm="1">
        <f t="array" ref="M681">IF($I$2="Открытый тариф",
INDEX(GRID!$B$34:$BI$44,MATCH(M$7,GRID!$A$34:$A$44,0),MATCH(1,($U$2=GRID!$B$31:$BI$31)*(КАЛЕНДАРЬ!$BR9=GRID!$B$33:$BI$33), 0)),
ROUNDUP(INDEX(GRID!$B$34:$BI$44,MATCH(M$7,GRID!$A$34:$A$44,0),MATCH(1,($U$2=GRID!$B$31:$BI$31)*(КАЛЕНДАРЬ!$BR9=GRID!$B$33:$BI$33),0))*(1-GRID!$B$69),0))</f>
        <v>27800</v>
      </c>
      <c r="N681" s="47" cm="1">
        <f t="array" ref="N681">IF($I$2="Открытый тариф",
INDEX(GRID!$B$47:$BI$57,MATCH(M$7,GRID!$A$47:$A$57,0),MATCH(1,($U$2=GRID!$B$31:$BI$31)*(КАЛЕНДАРЬ!$BR9=GRID!$B$33:$BI$33), 0)),
ROUNDUP(INDEX(GRID!$B$47:$BI$57,MATCH(M$7,GRID!$A$47:$A$57,0),MATCH(1,($U$2=GRID!$B$31:$BI$31)*(КАЛЕНДАРЬ!$BR9=GRID!$B$33:$BI$33),0))*(1-GRID!$B$69),0))</f>
        <v>30400</v>
      </c>
      <c r="O681" s="47" cm="1">
        <f t="array" ref="O681">IF($I$2="Открытый тариф",
INDEX(GRID!$B$34:$BI$44,MATCH(O$7,GRID!$A$34:$A$44,0),MATCH(1,($U$2=GRID!$B$31:$BI$31)*(КАЛЕНДАРЬ!$BR9=GRID!$B$33:$BI$33), 0)),
ROUNDUP(INDEX(GRID!$B$34:$BI$44,MATCH(O$7,GRID!$A$34:$A$44,0),MATCH(1,($U$2=GRID!$B$31:$BI$31)*(КАЛЕНДАРЬ!$BR9=GRID!$B$33:$BI$33),0))*(1-GRID!$B$69),0))</f>
        <v>34700</v>
      </c>
      <c r="P681" s="47" cm="1">
        <f t="array" ref="P681">IF($I$2="Открытый тариф",
INDEX(GRID!$B$47:$BI$57,MATCH(O$7,GRID!$A$47:$A$57,0),MATCH(1,($U$2=GRID!$B$31:$BI$31)*(КАЛЕНДАРЬ!$BR9=GRID!$B$33:$BI$33), 0)),
ROUNDUP(INDEX(GRID!$B$47:$BI$57,MATCH(O$7,GRID!$A$47:$A$57,0),MATCH(1,($U$2=GRID!$B$31:$BI$31)*(КАЛЕНДАРЬ!$BR9=GRID!$B$33:$BI$33),0))*(1-GRID!$B$69),0))</f>
        <v>37300</v>
      </c>
      <c r="Q681" s="47" cm="1">
        <f t="array" ref="Q681">IF($I$2="Открытый тариф",
INDEX(GRID!$B$34:$BI$44,MATCH(Q$7,GRID!$A$34:$A$44,0),MATCH(1,($U$2=GRID!$B$31:$BI$31)*(КАЛЕНДАРЬ!$BR9=GRID!$B$33:$BI$33), 0)),
ROUNDUP(INDEX(GRID!$B$34:$BI$44,MATCH(Q$7,GRID!$A$34:$A$44,0),MATCH(1,($U$2=GRID!$B$31:$BI$31)*(КАЛЕНДАРЬ!$BR9=GRID!$B$33:$BI$33),0))*(1-GRID!$B$69),0))</f>
        <v>36700</v>
      </c>
      <c r="R681" s="47" cm="1">
        <f t="array" ref="R681">IF($I$2="Открытый тариф",
INDEX(GRID!$B$47:$BI$57,MATCH(Q$7,GRID!$A$47:$A$57,0),MATCH(1,($U$2=GRID!$B$31:$BI$31)*(КАЛЕНДАРЬ!$BR9=GRID!$B$33:$BI$33), 0)),
ROUNDUP(INDEX(GRID!$B$47:$BI$57,MATCH(Q$7,GRID!$A$47:$A$57,0),MATCH(1,($U$2=GRID!$B$31:$BI$31)*(КАЛЕНДАРЬ!$BR9=GRID!$B$33:$BI$33),0))*(1-GRID!$B$69),0))</f>
        <v>39300</v>
      </c>
      <c r="S681" s="47" cm="1">
        <f t="array" ref="S681">IF($I$2="Открытый тариф",
INDEX(GRID!$B$34:$BI$44,MATCH(S$7,GRID!$A$34:$A$44,0),MATCH(1,($U$2=GRID!$B$31:$BI$31)*(КАЛЕНДАРЬ!$BR9=GRID!$B$33:$BI$33), 0)),
ROUNDUP(INDEX(GRID!$B$34:$BI$44,MATCH(S$7,GRID!$A$34:$A$44,0),MATCH(1,($U$2=GRID!$B$31:$BI$31)*(КАЛЕНДАРЬ!$BR9=GRID!$B$33:$BI$33),0))*(1-GRID!$B$69),0))</f>
        <v>40200</v>
      </c>
      <c r="T681" s="47" cm="1">
        <f t="array" ref="T681">IF($I$2="Открытый тариф",
INDEX(GRID!$B$47:$BI$57,MATCH(S$7,GRID!$A$47:$A$57,0),MATCH(1,($U$2=GRID!$B$31:$BI$31)*(КАЛЕНДАРЬ!$BR9=GRID!$B$33:$BI$33), 0)),
ROUNDUP(INDEX(GRID!$B$47:$BI$57,MATCH(S$7,GRID!$A$47:$A$57,0),MATCH(1,($U$2=GRID!$B$31:$BI$31)*(КАЛЕНДАРЬ!$BR9=GRID!$B$33:$BI$33),0))*(1-GRID!$B$69),0))</f>
        <v>42800</v>
      </c>
      <c r="U681" s="47" cm="1">
        <f t="array" ref="U681">IF($I$2="Открытый тариф",
INDEX(GRID!$B$34:$BI$44,MATCH(U$7,GRID!$A$34:$A$44,0),MATCH(1,($U$2=GRID!$B$31:$BI$31)*(КАЛЕНДАРЬ!$BR9=GRID!$B$33:$BI$33), 0)),
ROUNDUP(INDEX(GRID!$B$34:$BI$44,MATCH(U$7,GRID!$A$34:$A$44,0),MATCH(1,($U$2=GRID!$B$31:$BI$31)*(КАЛЕНДАРЬ!$BR9=GRID!$B$33:$BI$33),0))*(1-GRID!$B$69),0))</f>
        <v>46100</v>
      </c>
      <c r="V681" s="47" cm="1">
        <f t="array" ref="V681">IF($I$2="Открытый тариф",
INDEX(GRID!$B$47:$BI$57,MATCH(U$7,GRID!$A$47:$A$57,0),MATCH(1,($U$2=GRID!$B$31:$BI$31)*(КАЛЕНДАРЬ!$BR9=GRID!$B$33:$BI$33), 0)),
ROUNDUP(INDEX(GRID!$B$47:$BI$57,MATCH(U$7,GRID!$A$47:$A$57,0),MATCH(1,($U$2=GRID!$B$31:$BI$31)*(КАЛЕНДАРЬ!$BR9=GRID!$B$33:$BI$33),0))*(1-GRID!$B$69),0))</f>
        <v>48700</v>
      </c>
      <c r="W681" s="47" cm="1">
        <f t="array" ref="W681">IF($I$2="Открытый тариф",
INDEX(GRID!$B$34:$BI$44,MATCH(W$7,GRID!$A$34:$A$44,0),MATCH(1,($U$2=GRID!$B$31:$BI$31)*(КАЛЕНДАРЬ!$BR9=GRID!$B$33:$BI$33), 0)),
ROUNDUP(INDEX(GRID!$B$34:$BI$44,MATCH(W$7,GRID!$A$34:$A$44,0),MATCH(1,($U$2=GRID!$B$31:$BI$31)*(КАЛЕНДАРЬ!$BR9=GRID!$B$33:$BI$33),0))*(1-GRID!$B$69),0))</f>
        <v>134300</v>
      </c>
      <c r="X681" s="47" cm="1">
        <f t="array" ref="X681">IF($I$2="Открытый тариф",
INDEX(GRID!$B$47:$BI$57,MATCH(W$7,GRID!$A$47:$A$57,0),MATCH(1,($U$2=GRID!$B$31:$BI$31)*(КАЛЕНДАРЬ!$BR9=GRID!$B$33:$BI$33), 0)),
ROUNDUP(INDEX(GRID!$B$47:$BI$57,MATCH(W$7,GRID!$A$47:$A$57,0),MATCH(1,($U$2=GRID!$B$31:$BI$31)*(КАЛЕНДАРЬ!$BR9=GRID!$B$33:$BI$33),0))*(1-GRID!$B$69),0))</f>
        <v>136900</v>
      </c>
    </row>
    <row r="682" spans="1:24" s="200" customFormat="1" x14ac:dyDescent="0.2">
      <c r="A682" s="117" t="s">
        <v>48</v>
      </c>
      <c r="B682" s="117">
        <v>7</v>
      </c>
      <c r="C682" s="47" cm="1">
        <f t="array" ref="C682">IF($I$2="Открытый тариф",
INDEX(GRID!$B$34:$BI$44,MATCH(C$7,GRID!$A$34:$A$44,0),MATCH(1,($U$2=GRID!$B$31:$BI$31)*(КАЛЕНДАРЬ!$BR10=GRID!$B$33:$BI$33), 0)),
ROUNDUP(INDEX(GRID!$B$34:$BI$44,MATCH(C$7,GRID!$A$34:$A$44,0),MATCH(1,($U$2=GRID!$B$31:$BI$31)*(КАЛЕНДАРЬ!$BR10=GRID!$B$33:$BI$33),0))*(1-GRID!$B$69),0))</f>
        <v>20400</v>
      </c>
      <c r="D682" s="47" cm="1">
        <f t="array" ref="D682">IF($I$2="Открытый тариф",
INDEX(GRID!$B$47:$BI$57,MATCH(C$7,GRID!$A$47:$A$57,0),MATCH(1,($U$2=GRID!$B$31:$BI$31)*(КАЛЕНДАРЬ!$BR10=GRID!$B$33:$BI$33), 0)),
ROUNDUP(INDEX(GRID!$B$47:$BI$57,MATCH(C$7,GRID!$A$47:$A$57,0),MATCH(1,($U$2=GRID!$B$31:$BI$31)*(КАЛЕНДАРЬ!$BR10=GRID!$B$33:$BI$33),0))*(1-GRID!$B$69),0))</f>
        <v>23000</v>
      </c>
      <c r="E682" s="47" cm="1">
        <f t="array" ref="E682">IF($I$2="Открытый тариф",
INDEX(GRID!$B$34:$BI$44,MATCH(E$7,GRID!$A$34:$A$44,0),MATCH(1,($U$2=GRID!$B$31:$BI$31)*(КАЛЕНДАРЬ!$BR10=GRID!$B$33:$BI$33), 0)),
ROUNDUP(INDEX(GRID!$B$34:$BI$44,MATCH(E$7,GRID!$A$34:$A$44,0),MATCH(1,($U$2=GRID!$B$31:$BI$31)*(КАЛЕНДАРЬ!$BR10=GRID!$B$33:$BI$33),0))*(1-GRID!$B$69),0))</f>
        <v>22200</v>
      </c>
      <c r="F682" s="47" cm="1">
        <f t="array" ref="F682">IF($I$2="Открытый тариф",
INDEX(GRID!$B$47:$BI$57,MATCH(E$7,GRID!$A$47:$A$57,0),MATCH(1,($U$2=GRID!$B$31:$BI$31)*(КАЛЕНДАРЬ!$BR10=GRID!$B$33:$BI$33), 0)),
ROUNDUP(INDEX(GRID!$B$47:$BI$57,MATCH(E$7,GRID!$A$47:$A$57,0),MATCH(1,($U$2=GRID!$B$31:$BI$31)*(КАЛЕНДАРЬ!$BR10=GRID!$B$33:$BI$33),0))*(1-GRID!$B$69),0))</f>
        <v>24800</v>
      </c>
      <c r="G682" s="47" cm="1">
        <f t="array" ref="G682">IF($I$2="Открытый тариф",
INDEX(GRID!$B$34:$BI$44,MATCH(G$7,GRID!$A$34:$A$44,0),MATCH(1,($U$2=GRID!$B$31:$BI$31)*(КАЛЕНДАРЬ!$BR10=GRID!$B$33:$BI$33), 0)),
ROUNDUP(INDEX(GRID!$B$34:$BI$44,MATCH(G$7,GRID!$A$34:$A$44,0),MATCH(1,($U$2=GRID!$B$31:$BI$31)*(КАЛЕНДАРЬ!$BR10=GRID!$B$33:$BI$33),0))*(1-GRID!$B$69),0))</f>
        <v>23200</v>
      </c>
      <c r="H682" s="47" cm="1">
        <f t="array" ref="H682">IF($I$2="Открытый тариф",
INDEX(GRID!$B$47:$BI$57,MATCH(G$7,GRID!$A$47:$A$57,0),MATCH(1,($U$2=GRID!$B$31:$BI$31)*(КАЛЕНДАРЬ!$BR10=GRID!$B$33:$BI$33), 0)),
ROUNDUP(INDEX(GRID!$B$47:$BI$57,MATCH(G$7,GRID!$A$47:$A$57,0),MATCH(1,($U$2=GRID!$B$31:$BI$31)*(КАЛЕНДАРЬ!$BR10=GRID!$B$33:$BI$33),0))*(1-GRID!$B$69),0))</f>
        <v>25800</v>
      </c>
      <c r="I682" s="47" cm="1">
        <f t="array" ref="I682">IF($I$2="Открытый тариф",
INDEX(GRID!$B$34:$BI$44,MATCH(I$7,GRID!$A$34:$A$44,0),MATCH(1,($U$2=GRID!$B$31:$BI$31)*(КАЛЕНДАРЬ!$BR10=GRID!$B$33:$BI$33), 0)),
ROUNDUP(INDEX(GRID!$B$34:$BI$44,MATCH(I$7,GRID!$A$34:$A$44,0),MATCH(1,($U$2=GRID!$B$31:$BI$31)*(КАЛЕНДАРЬ!$BR10=GRID!$B$33:$BI$33),0))*(1-GRID!$B$69),0))</f>
        <v>25000</v>
      </c>
      <c r="J682" s="47" cm="1">
        <f t="array" ref="J682">IF($I$2="Открытый тариф",
INDEX(GRID!$B$47:$BI$57,MATCH(I$7,GRID!$A$47:$A$57,0),MATCH(1,($U$2=GRID!$B$31:$BI$31)*(КАЛЕНДАРЬ!$BR10=GRID!$B$33:$BI$33), 0)),
ROUNDUP(INDEX(GRID!$B$47:$BI$57,MATCH(I$7,GRID!$A$47:$A$57,0),MATCH(1,($U$2=GRID!$B$31:$BI$31)*(КАЛЕНДАРЬ!$BR10=GRID!$B$33:$BI$33),0))*(1-GRID!$B$69),0))</f>
        <v>27600</v>
      </c>
      <c r="K682" s="47" cm="1">
        <f t="array" ref="K682">IF($I$2="Открытый тариф",
INDEX(GRID!$B$34:$BI$44,MATCH(K$7,GRID!$A$34:$A$44,0),MATCH(1,($U$2=GRID!$B$31:$BI$31)*(КАЛЕНДАРЬ!$BR10=GRID!$B$33:$BI$33), 0)),
ROUNDUP(INDEX(GRID!$B$34:$BI$44,MATCH(K$7,GRID!$A$34:$A$44,0),MATCH(1,($U$2=GRID!$B$31:$BI$31)*(КАЛЕНДАРЬ!$BR10=GRID!$B$33:$BI$33),0))*(1-GRID!$B$69),0))</f>
        <v>26000</v>
      </c>
      <c r="L682" s="47" cm="1">
        <f t="array" ref="L682">IF($I$2="Открытый тариф",
INDEX(GRID!$B$47:$BI$57,MATCH(K$7,GRID!$A$47:$A$57,0),MATCH(1,($U$2=GRID!$B$31:$BI$31)*(КАЛЕНДАРЬ!$BR10=GRID!$B$33:$BI$33), 0)),
ROUNDUP(INDEX(GRID!$B$47:$BI$57,MATCH(K$7,GRID!$A$47:$A$57,0),MATCH(1,($U$2=GRID!$B$31:$BI$31)*(КАЛЕНДАРЬ!$BR10=GRID!$B$33:$BI$33),0))*(1-GRID!$B$69),0))</f>
        <v>28600</v>
      </c>
      <c r="M682" s="47" cm="1">
        <f t="array" ref="M682">IF($I$2="Открытый тариф",
INDEX(GRID!$B$34:$BI$44,MATCH(M$7,GRID!$A$34:$A$44,0),MATCH(1,($U$2=GRID!$B$31:$BI$31)*(КАЛЕНДАРЬ!$BR10=GRID!$B$33:$BI$33), 0)),
ROUNDUP(INDEX(GRID!$B$34:$BI$44,MATCH(M$7,GRID!$A$34:$A$44,0),MATCH(1,($U$2=GRID!$B$31:$BI$31)*(КАЛЕНДАРЬ!$BR10=GRID!$B$33:$BI$33),0))*(1-GRID!$B$69),0))</f>
        <v>27800</v>
      </c>
      <c r="N682" s="47" cm="1">
        <f t="array" ref="N682">IF($I$2="Открытый тариф",
INDEX(GRID!$B$47:$BI$57,MATCH(M$7,GRID!$A$47:$A$57,0),MATCH(1,($U$2=GRID!$B$31:$BI$31)*(КАЛЕНДАРЬ!$BR10=GRID!$B$33:$BI$33), 0)),
ROUNDUP(INDEX(GRID!$B$47:$BI$57,MATCH(M$7,GRID!$A$47:$A$57,0),MATCH(1,($U$2=GRID!$B$31:$BI$31)*(КАЛЕНДАРЬ!$BR10=GRID!$B$33:$BI$33),0))*(1-GRID!$B$69),0))</f>
        <v>30400</v>
      </c>
      <c r="O682" s="47" cm="1">
        <f t="array" ref="O682">IF($I$2="Открытый тариф",
INDEX(GRID!$B$34:$BI$44,MATCH(O$7,GRID!$A$34:$A$44,0),MATCH(1,($U$2=GRID!$B$31:$BI$31)*(КАЛЕНДАРЬ!$BR10=GRID!$B$33:$BI$33), 0)),
ROUNDUP(INDEX(GRID!$B$34:$BI$44,MATCH(O$7,GRID!$A$34:$A$44,0),MATCH(1,($U$2=GRID!$B$31:$BI$31)*(КАЛЕНДАРЬ!$BR10=GRID!$B$33:$BI$33),0))*(1-GRID!$B$69),0))</f>
        <v>34700</v>
      </c>
      <c r="P682" s="47" cm="1">
        <f t="array" ref="P682">IF($I$2="Открытый тариф",
INDEX(GRID!$B$47:$BI$57,MATCH(O$7,GRID!$A$47:$A$57,0),MATCH(1,($U$2=GRID!$B$31:$BI$31)*(КАЛЕНДАРЬ!$BR10=GRID!$B$33:$BI$33), 0)),
ROUNDUP(INDEX(GRID!$B$47:$BI$57,MATCH(O$7,GRID!$A$47:$A$57,0),MATCH(1,($U$2=GRID!$B$31:$BI$31)*(КАЛЕНДАРЬ!$BR10=GRID!$B$33:$BI$33),0))*(1-GRID!$B$69),0))</f>
        <v>37300</v>
      </c>
      <c r="Q682" s="47" cm="1">
        <f t="array" ref="Q682">IF($I$2="Открытый тариф",
INDEX(GRID!$B$34:$BI$44,MATCH(Q$7,GRID!$A$34:$A$44,0),MATCH(1,($U$2=GRID!$B$31:$BI$31)*(КАЛЕНДАРЬ!$BR10=GRID!$B$33:$BI$33), 0)),
ROUNDUP(INDEX(GRID!$B$34:$BI$44,MATCH(Q$7,GRID!$A$34:$A$44,0),MATCH(1,($U$2=GRID!$B$31:$BI$31)*(КАЛЕНДАРЬ!$BR10=GRID!$B$33:$BI$33),0))*(1-GRID!$B$69),0))</f>
        <v>36700</v>
      </c>
      <c r="R682" s="47" cm="1">
        <f t="array" ref="R682">IF($I$2="Открытый тариф",
INDEX(GRID!$B$47:$BI$57,MATCH(Q$7,GRID!$A$47:$A$57,0),MATCH(1,($U$2=GRID!$B$31:$BI$31)*(КАЛЕНДАРЬ!$BR10=GRID!$B$33:$BI$33), 0)),
ROUNDUP(INDEX(GRID!$B$47:$BI$57,MATCH(Q$7,GRID!$A$47:$A$57,0),MATCH(1,($U$2=GRID!$B$31:$BI$31)*(КАЛЕНДАРЬ!$BR10=GRID!$B$33:$BI$33),0))*(1-GRID!$B$69),0))</f>
        <v>39300</v>
      </c>
      <c r="S682" s="47" cm="1">
        <f t="array" ref="S682">IF($I$2="Открытый тариф",
INDEX(GRID!$B$34:$BI$44,MATCH(S$7,GRID!$A$34:$A$44,0),MATCH(1,($U$2=GRID!$B$31:$BI$31)*(КАЛЕНДАРЬ!$BR10=GRID!$B$33:$BI$33), 0)),
ROUNDUP(INDEX(GRID!$B$34:$BI$44,MATCH(S$7,GRID!$A$34:$A$44,0),MATCH(1,($U$2=GRID!$B$31:$BI$31)*(КАЛЕНДАРЬ!$BR10=GRID!$B$33:$BI$33),0))*(1-GRID!$B$69),0))</f>
        <v>40200</v>
      </c>
      <c r="T682" s="47" cm="1">
        <f t="array" ref="T682">IF($I$2="Открытый тариф",
INDEX(GRID!$B$47:$BI$57,MATCH(S$7,GRID!$A$47:$A$57,0),MATCH(1,($U$2=GRID!$B$31:$BI$31)*(КАЛЕНДАРЬ!$BR10=GRID!$B$33:$BI$33), 0)),
ROUNDUP(INDEX(GRID!$B$47:$BI$57,MATCH(S$7,GRID!$A$47:$A$57,0),MATCH(1,($U$2=GRID!$B$31:$BI$31)*(КАЛЕНДАРЬ!$BR10=GRID!$B$33:$BI$33),0))*(1-GRID!$B$69),0))</f>
        <v>42800</v>
      </c>
      <c r="U682" s="47" cm="1">
        <f t="array" ref="U682">IF($I$2="Открытый тариф",
INDEX(GRID!$B$34:$BI$44,MATCH(U$7,GRID!$A$34:$A$44,0),MATCH(1,($U$2=GRID!$B$31:$BI$31)*(КАЛЕНДАРЬ!$BR10=GRID!$B$33:$BI$33), 0)),
ROUNDUP(INDEX(GRID!$B$34:$BI$44,MATCH(U$7,GRID!$A$34:$A$44,0),MATCH(1,($U$2=GRID!$B$31:$BI$31)*(КАЛЕНДАРЬ!$BR10=GRID!$B$33:$BI$33),0))*(1-GRID!$B$69),0))</f>
        <v>46100</v>
      </c>
      <c r="V682" s="47" cm="1">
        <f t="array" ref="V682">IF($I$2="Открытый тариф",
INDEX(GRID!$B$47:$BI$57,MATCH(U$7,GRID!$A$47:$A$57,0),MATCH(1,($U$2=GRID!$B$31:$BI$31)*(КАЛЕНДАРЬ!$BR10=GRID!$B$33:$BI$33), 0)),
ROUNDUP(INDEX(GRID!$B$47:$BI$57,MATCH(U$7,GRID!$A$47:$A$57,0),MATCH(1,($U$2=GRID!$B$31:$BI$31)*(КАЛЕНДАРЬ!$BR10=GRID!$B$33:$BI$33),0))*(1-GRID!$B$69),0))</f>
        <v>48700</v>
      </c>
      <c r="W682" s="47" cm="1">
        <f t="array" ref="W682">IF($I$2="Открытый тариф",
INDEX(GRID!$B$34:$BI$44,MATCH(W$7,GRID!$A$34:$A$44,0),MATCH(1,($U$2=GRID!$B$31:$BI$31)*(КАЛЕНДАРЬ!$BR10=GRID!$B$33:$BI$33), 0)),
ROUNDUP(INDEX(GRID!$B$34:$BI$44,MATCH(W$7,GRID!$A$34:$A$44,0),MATCH(1,($U$2=GRID!$B$31:$BI$31)*(КАЛЕНДАРЬ!$BR10=GRID!$B$33:$BI$33),0))*(1-GRID!$B$69),0))</f>
        <v>134300</v>
      </c>
      <c r="X682" s="47" cm="1">
        <f t="array" ref="X682">IF($I$2="Открытый тариф",
INDEX(GRID!$B$47:$BI$57,MATCH(W$7,GRID!$A$47:$A$57,0),MATCH(1,($U$2=GRID!$B$31:$BI$31)*(КАЛЕНДАРЬ!$BR10=GRID!$B$33:$BI$33), 0)),
ROUNDUP(INDEX(GRID!$B$47:$BI$57,MATCH(W$7,GRID!$A$47:$A$57,0),MATCH(1,($U$2=GRID!$B$31:$BI$31)*(КАЛЕНДАРЬ!$BR10=GRID!$B$33:$BI$33),0))*(1-GRID!$B$69),0))</f>
        <v>136900</v>
      </c>
    </row>
    <row r="683" spans="1:24" s="200" customFormat="1" x14ac:dyDescent="0.2">
      <c r="A683" s="117" t="s">
        <v>42</v>
      </c>
      <c r="B683" s="117">
        <v>8</v>
      </c>
      <c r="C683" s="47" cm="1">
        <f t="array" ref="C683">IF($I$2="Открытый тариф",
INDEX(GRID!$B$34:$BI$44,MATCH(C$7,GRID!$A$34:$A$44,0),MATCH(1,($U$2=GRID!$B$31:$BI$31)*(КАЛЕНДАРЬ!$BR11=GRID!$B$33:$BI$33), 0)),
ROUNDUP(INDEX(GRID!$B$34:$BI$44,MATCH(C$7,GRID!$A$34:$A$44,0),MATCH(1,($U$2=GRID!$B$31:$BI$31)*(КАЛЕНДАРЬ!$BR11=GRID!$B$33:$BI$33),0))*(1-GRID!$B$69),0))</f>
        <v>16800</v>
      </c>
      <c r="D683" s="47" cm="1">
        <f t="array" ref="D683">IF($I$2="Открытый тариф",
INDEX(GRID!$B$47:$BI$57,MATCH(C$7,GRID!$A$47:$A$57,0),MATCH(1,($U$2=GRID!$B$31:$BI$31)*(КАЛЕНДАРЬ!$BR11=GRID!$B$33:$BI$33), 0)),
ROUNDUP(INDEX(GRID!$B$47:$BI$57,MATCH(C$7,GRID!$A$47:$A$57,0),MATCH(1,($U$2=GRID!$B$31:$BI$31)*(КАЛЕНДАРЬ!$BR11=GRID!$B$33:$BI$33),0))*(1-GRID!$B$69),0))</f>
        <v>19400</v>
      </c>
      <c r="E683" s="47" cm="1">
        <f t="array" ref="E683">IF($I$2="Открытый тариф",
INDEX(GRID!$B$34:$BI$44,MATCH(E$7,GRID!$A$34:$A$44,0),MATCH(1,($U$2=GRID!$B$31:$BI$31)*(КАЛЕНДАРЬ!$BR11=GRID!$B$33:$BI$33), 0)),
ROUNDUP(INDEX(GRID!$B$34:$BI$44,MATCH(E$7,GRID!$A$34:$A$44,0),MATCH(1,($U$2=GRID!$B$31:$BI$31)*(КАЛЕНДАРЬ!$BR11=GRID!$B$33:$BI$33),0))*(1-GRID!$B$69),0))</f>
        <v>18400</v>
      </c>
      <c r="F683" s="47" cm="1">
        <f t="array" ref="F683">IF($I$2="Открытый тариф",
INDEX(GRID!$B$47:$BI$57,MATCH(E$7,GRID!$A$47:$A$57,0),MATCH(1,($U$2=GRID!$B$31:$BI$31)*(КАЛЕНДАРЬ!$BR11=GRID!$B$33:$BI$33), 0)),
ROUNDUP(INDEX(GRID!$B$47:$BI$57,MATCH(E$7,GRID!$A$47:$A$57,0),MATCH(1,($U$2=GRID!$B$31:$BI$31)*(КАЛЕНДАРЬ!$BR11=GRID!$B$33:$BI$33),0))*(1-GRID!$B$69),0))</f>
        <v>21000</v>
      </c>
      <c r="G683" s="47" cm="1">
        <f t="array" ref="G683">IF($I$2="Открытый тариф",
INDEX(GRID!$B$34:$BI$44,MATCH(G$7,GRID!$A$34:$A$44,0),MATCH(1,($U$2=GRID!$B$31:$BI$31)*(КАЛЕНДАРЬ!$BR11=GRID!$B$33:$BI$33), 0)),
ROUNDUP(INDEX(GRID!$B$34:$BI$44,MATCH(G$7,GRID!$A$34:$A$44,0),MATCH(1,($U$2=GRID!$B$31:$BI$31)*(КАЛЕНДАРЬ!$BR11=GRID!$B$33:$BI$33),0))*(1-GRID!$B$69),0))</f>
        <v>19300</v>
      </c>
      <c r="H683" s="47" cm="1">
        <f t="array" ref="H683">IF($I$2="Открытый тариф",
INDEX(GRID!$B$47:$BI$57,MATCH(G$7,GRID!$A$47:$A$57,0),MATCH(1,($U$2=GRID!$B$31:$BI$31)*(КАЛЕНДАРЬ!$BR11=GRID!$B$33:$BI$33), 0)),
ROUNDUP(INDEX(GRID!$B$47:$BI$57,MATCH(G$7,GRID!$A$47:$A$57,0),MATCH(1,($U$2=GRID!$B$31:$BI$31)*(КАЛЕНДАРЬ!$BR11=GRID!$B$33:$BI$33),0))*(1-GRID!$B$69),0))</f>
        <v>21900</v>
      </c>
      <c r="I683" s="47" cm="1">
        <f t="array" ref="I683">IF($I$2="Открытый тариф",
INDEX(GRID!$B$34:$BI$44,MATCH(I$7,GRID!$A$34:$A$44,0),MATCH(1,($U$2=GRID!$B$31:$BI$31)*(КАЛЕНДАРЬ!$BR11=GRID!$B$33:$BI$33), 0)),
ROUNDUP(INDEX(GRID!$B$34:$BI$44,MATCH(I$7,GRID!$A$34:$A$44,0),MATCH(1,($U$2=GRID!$B$31:$BI$31)*(КАЛЕНДАРЬ!$BR11=GRID!$B$33:$BI$33),0))*(1-GRID!$B$69),0))</f>
        <v>20900</v>
      </c>
      <c r="J683" s="47" cm="1">
        <f t="array" ref="J683">IF($I$2="Открытый тариф",
INDEX(GRID!$B$47:$BI$57,MATCH(I$7,GRID!$A$47:$A$57,0),MATCH(1,($U$2=GRID!$B$31:$BI$31)*(КАЛЕНДАРЬ!$BR11=GRID!$B$33:$BI$33), 0)),
ROUNDUP(INDEX(GRID!$B$47:$BI$57,MATCH(I$7,GRID!$A$47:$A$57,0),MATCH(1,($U$2=GRID!$B$31:$BI$31)*(КАЛЕНДАРЬ!$BR11=GRID!$B$33:$BI$33),0))*(1-GRID!$B$69),0))</f>
        <v>23500</v>
      </c>
      <c r="K683" s="47" cm="1">
        <f t="array" ref="K683">IF($I$2="Открытый тариф",
INDEX(GRID!$B$34:$BI$44,MATCH(K$7,GRID!$A$34:$A$44,0),MATCH(1,($U$2=GRID!$B$31:$BI$31)*(КАЛЕНДАРЬ!$BR11=GRID!$B$33:$BI$33), 0)),
ROUNDUP(INDEX(GRID!$B$34:$BI$44,MATCH(K$7,GRID!$A$34:$A$44,0),MATCH(1,($U$2=GRID!$B$31:$BI$31)*(КАЛЕНДАРЬ!$BR11=GRID!$B$33:$BI$33),0))*(1-GRID!$B$69),0))</f>
        <v>21800</v>
      </c>
      <c r="L683" s="47" cm="1">
        <f t="array" ref="L683">IF($I$2="Открытый тариф",
INDEX(GRID!$B$47:$BI$57,MATCH(K$7,GRID!$A$47:$A$57,0),MATCH(1,($U$2=GRID!$B$31:$BI$31)*(КАЛЕНДАРЬ!$BR11=GRID!$B$33:$BI$33), 0)),
ROUNDUP(INDEX(GRID!$B$47:$BI$57,MATCH(K$7,GRID!$A$47:$A$57,0),MATCH(1,($U$2=GRID!$B$31:$BI$31)*(КАЛЕНДАРЬ!$BR11=GRID!$B$33:$BI$33),0))*(1-GRID!$B$69),0))</f>
        <v>24400</v>
      </c>
      <c r="M683" s="47" cm="1">
        <f t="array" ref="M683">IF($I$2="Открытый тариф",
INDEX(GRID!$B$34:$BI$44,MATCH(M$7,GRID!$A$34:$A$44,0),MATCH(1,($U$2=GRID!$B$31:$BI$31)*(КАЛЕНДАРЬ!$BR11=GRID!$B$33:$BI$33), 0)),
ROUNDUP(INDEX(GRID!$B$34:$BI$44,MATCH(M$7,GRID!$A$34:$A$44,0),MATCH(1,($U$2=GRID!$B$31:$BI$31)*(КАЛЕНДАРЬ!$BR11=GRID!$B$33:$BI$33),0))*(1-GRID!$B$69),0))</f>
        <v>23400</v>
      </c>
      <c r="N683" s="47" cm="1">
        <f t="array" ref="N683">IF($I$2="Открытый тариф",
INDEX(GRID!$B$47:$BI$57,MATCH(M$7,GRID!$A$47:$A$57,0),MATCH(1,($U$2=GRID!$B$31:$BI$31)*(КАЛЕНДАРЬ!$BR11=GRID!$B$33:$BI$33), 0)),
ROUNDUP(INDEX(GRID!$B$47:$BI$57,MATCH(M$7,GRID!$A$47:$A$57,0),MATCH(1,($U$2=GRID!$B$31:$BI$31)*(КАЛЕНДАРЬ!$BR11=GRID!$B$33:$BI$33),0))*(1-GRID!$B$69),0))</f>
        <v>26000</v>
      </c>
      <c r="O683" s="47" cm="1">
        <f t="array" ref="O683">IF($I$2="Открытый тариф",
INDEX(GRID!$B$34:$BI$44,MATCH(O$7,GRID!$A$34:$A$44,0),MATCH(1,($U$2=GRID!$B$31:$BI$31)*(КАЛЕНДАРЬ!$BR11=GRID!$B$33:$BI$33), 0)),
ROUNDUP(INDEX(GRID!$B$34:$BI$44,MATCH(O$7,GRID!$A$34:$A$44,0),MATCH(1,($U$2=GRID!$B$31:$BI$31)*(КАЛЕНДАРЬ!$BR11=GRID!$B$33:$BI$33),0))*(1-GRID!$B$69),0))</f>
        <v>29600</v>
      </c>
      <c r="P683" s="47" cm="1">
        <f t="array" ref="P683">IF($I$2="Открытый тариф",
INDEX(GRID!$B$47:$BI$57,MATCH(O$7,GRID!$A$47:$A$57,0),MATCH(1,($U$2=GRID!$B$31:$BI$31)*(КАЛЕНДАРЬ!$BR11=GRID!$B$33:$BI$33), 0)),
ROUNDUP(INDEX(GRID!$B$47:$BI$57,MATCH(O$7,GRID!$A$47:$A$57,0),MATCH(1,($U$2=GRID!$B$31:$BI$31)*(КАЛЕНДАРЬ!$BR11=GRID!$B$33:$BI$33),0))*(1-GRID!$B$69),0))</f>
        <v>32200</v>
      </c>
      <c r="Q683" s="47" cm="1">
        <f t="array" ref="Q683">IF($I$2="Открытый тариф",
INDEX(GRID!$B$34:$BI$44,MATCH(Q$7,GRID!$A$34:$A$44,0),MATCH(1,($U$2=GRID!$B$31:$BI$31)*(КАЛЕНДАРЬ!$BR11=GRID!$B$33:$BI$33), 0)),
ROUNDUP(INDEX(GRID!$B$34:$BI$44,MATCH(Q$7,GRID!$A$34:$A$44,0),MATCH(1,($U$2=GRID!$B$31:$BI$31)*(КАЛЕНДАРЬ!$BR11=GRID!$B$33:$BI$33),0))*(1-GRID!$B$69),0))</f>
        <v>31400</v>
      </c>
      <c r="R683" s="47" cm="1">
        <f t="array" ref="R683">IF($I$2="Открытый тариф",
INDEX(GRID!$B$47:$BI$57,MATCH(Q$7,GRID!$A$47:$A$57,0),MATCH(1,($U$2=GRID!$B$31:$BI$31)*(КАЛЕНДАРЬ!$BR11=GRID!$B$33:$BI$33), 0)),
ROUNDUP(INDEX(GRID!$B$47:$BI$57,MATCH(Q$7,GRID!$A$47:$A$57,0),MATCH(1,($U$2=GRID!$B$31:$BI$31)*(КАЛЕНДАРЬ!$BR11=GRID!$B$33:$BI$33),0))*(1-GRID!$B$69),0))</f>
        <v>34000</v>
      </c>
      <c r="S683" s="47" cm="1">
        <f t="array" ref="S683">IF($I$2="Открытый тариф",
INDEX(GRID!$B$34:$BI$44,MATCH(S$7,GRID!$A$34:$A$44,0),MATCH(1,($U$2=GRID!$B$31:$BI$31)*(КАЛЕНДАРЬ!$BR11=GRID!$B$33:$BI$33), 0)),
ROUNDUP(INDEX(GRID!$B$34:$BI$44,MATCH(S$7,GRID!$A$34:$A$44,0),MATCH(1,($U$2=GRID!$B$31:$BI$31)*(КАЛЕНДАРЬ!$BR11=GRID!$B$33:$BI$33),0))*(1-GRID!$B$69),0))</f>
        <v>34500</v>
      </c>
      <c r="T683" s="47" cm="1">
        <f t="array" ref="T683">IF($I$2="Открытый тариф",
INDEX(GRID!$B$47:$BI$57,MATCH(S$7,GRID!$A$47:$A$57,0),MATCH(1,($U$2=GRID!$B$31:$BI$31)*(КАЛЕНДАРЬ!$BR11=GRID!$B$33:$BI$33), 0)),
ROUNDUP(INDEX(GRID!$B$47:$BI$57,MATCH(S$7,GRID!$A$47:$A$57,0),MATCH(1,($U$2=GRID!$B$31:$BI$31)*(КАЛЕНДАРЬ!$BR11=GRID!$B$33:$BI$33),0))*(1-GRID!$B$69),0))</f>
        <v>37100</v>
      </c>
      <c r="U683" s="47" cm="1">
        <f t="array" ref="U683">IF($I$2="Открытый тариф",
INDEX(GRID!$B$34:$BI$44,MATCH(U$7,GRID!$A$34:$A$44,0),MATCH(1,($U$2=GRID!$B$31:$BI$31)*(КАЛЕНДАРЬ!$BR11=GRID!$B$33:$BI$33), 0)),
ROUNDUP(INDEX(GRID!$B$34:$BI$44,MATCH(U$7,GRID!$A$34:$A$44,0),MATCH(1,($U$2=GRID!$B$31:$BI$31)*(КАЛЕНДАРЬ!$BR11=GRID!$B$33:$BI$33),0))*(1-GRID!$B$69),0))</f>
        <v>39800</v>
      </c>
      <c r="V683" s="47" cm="1">
        <f t="array" ref="V683">IF($I$2="Открытый тариф",
INDEX(GRID!$B$47:$BI$57,MATCH(U$7,GRID!$A$47:$A$57,0),MATCH(1,($U$2=GRID!$B$31:$BI$31)*(КАЛЕНДАРЬ!$BR11=GRID!$B$33:$BI$33), 0)),
ROUNDUP(INDEX(GRID!$B$47:$BI$57,MATCH(U$7,GRID!$A$47:$A$57,0),MATCH(1,($U$2=GRID!$B$31:$BI$31)*(КАЛЕНДАРЬ!$BR11=GRID!$B$33:$BI$33),0))*(1-GRID!$B$69),0))</f>
        <v>42400</v>
      </c>
      <c r="W683" s="47" cm="1">
        <f t="array" ref="W683">IF($I$2="Открытый тариф",
INDEX(GRID!$B$34:$BI$44,MATCH(W$7,GRID!$A$34:$A$44,0),MATCH(1,($U$2=GRID!$B$31:$BI$31)*(КАЛЕНДАРЬ!$BR11=GRID!$B$33:$BI$33), 0)),
ROUNDUP(INDEX(GRID!$B$34:$BI$44,MATCH(W$7,GRID!$A$34:$A$44,0),MATCH(1,($U$2=GRID!$B$31:$BI$31)*(КАЛЕНДАРЬ!$BR11=GRID!$B$33:$BI$33),0))*(1-GRID!$B$69),0))</f>
        <v>105800</v>
      </c>
      <c r="X683" s="47" cm="1">
        <f t="array" ref="X683">IF($I$2="Открытый тариф",
INDEX(GRID!$B$47:$BI$57,MATCH(W$7,GRID!$A$47:$A$57,0),MATCH(1,($U$2=GRID!$B$31:$BI$31)*(КАЛЕНДАРЬ!$BR11=GRID!$B$33:$BI$33), 0)),
ROUNDUP(INDEX(GRID!$B$47:$BI$57,MATCH(W$7,GRID!$A$47:$A$57,0),MATCH(1,($U$2=GRID!$B$31:$BI$31)*(КАЛЕНДАРЬ!$BR11=GRID!$B$33:$BI$33),0))*(1-GRID!$B$69),0))</f>
        <v>108400</v>
      </c>
    </row>
    <row r="684" spans="1:24" s="200" customFormat="1" x14ac:dyDescent="0.2">
      <c r="A684" s="117" t="s">
        <v>43</v>
      </c>
      <c r="B684" s="117">
        <v>9</v>
      </c>
      <c r="C684" s="47" cm="1">
        <f t="array" ref="C684">IF($I$2="Открытый тариф",
INDEX(GRID!$B$34:$BI$44,MATCH(C$7,GRID!$A$34:$A$44,0),MATCH(1,($U$2=GRID!$B$31:$BI$31)*(КАЛЕНДАРЬ!$BR12=GRID!$B$33:$BI$33), 0)),
ROUNDUP(INDEX(GRID!$B$34:$BI$44,MATCH(C$7,GRID!$A$34:$A$44,0),MATCH(1,($U$2=GRID!$B$31:$BI$31)*(КАЛЕНДАРЬ!$BR12=GRID!$B$33:$BI$33),0))*(1-GRID!$B$69),0))</f>
        <v>16800</v>
      </c>
      <c r="D684" s="47" cm="1">
        <f t="array" ref="D684">IF($I$2="Открытый тариф",
INDEX(GRID!$B$47:$BI$57,MATCH(C$7,GRID!$A$47:$A$57,0),MATCH(1,($U$2=GRID!$B$31:$BI$31)*(КАЛЕНДАРЬ!$BR12=GRID!$B$33:$BI$33), 0)),
ROUNDUP(INDEX(GRID!$B$47:$BI$57,MATCH(C$7,GRID!$A$47:$A$57,0),MATCH(1,($U$2=GRID!$B$31:$BI$31)*(КАЛЕНДАРЬ!$BR12=GRID!$B$33:$BI$33),0))*(1-GRID!$B$69),0))</f>
        <v>19400</v>
      </c>
      <c r="E684" s="47" cm="1">
        <f t="array" ref="E684">IF($I$2="Открытый тариф",
INDEX(GRID!$B$34:$BI$44,MATCH(E$7,GRID!$A$34:$A$44,0),MATCH(1,($U$2=GRID!$B$31:$BI$31)*(КАЛЕНДАРЬ!$BR12=GRID!$B$33:$BI$33), 0)),
ROUNDUP(INDEX(GRID!$B$34:$BI$44,MATCH(E$7,GRID!$A$34:$A$44,0),MATCH(1,($U$2=GRID!$B$31:$BI$31)*(КАЛЕНДАРЬ!$BR12=GRID!$B$33:$BI$33),0))*(1-GRID!$B$69),0))</f>
        <v>18400</v>
      </c>
      <c r="F684" s="47" cm="1">
        <f t="array" ref="F684">IF($I$2="Открытый тариф",
INDEX(GRID!$B$47:$BI$57,MATCH(E$7,GRID!$A$47:$A$57,0),MATCH(1,($U$2=GRID!$B$31:$BI$31)*(КАЛЕНДАРЬ!$BR12=GRID!$B$33:$BI$33), 0)),
ROUNDUP(INDEX(GRID!$B$47:$BI$57,MATCH(E$7,GRID!$A$47:$A$57,0),MATCH(1,($U$2=GRID!$B$31:$BI$31)*(КАЛЕНДАРЬ!$BR12=GRID!$B$33:$BI$33),0))*(1-GRID!$B$69),0))</f>
        <v>21000</v>
      </c>
      <c r="G684" s="47" cm="1">
        <f t="array" ref="G684">IF($I$2="Открытый тариф",
INDEX(GRID!$B$34:$BI$44,MATCH(G$7,GRID!$A$34:$A$44,0),MATCH(1,($U$2=GRID!$B$31:$BI$31)*(КАЛЕНДАРЬ!$BR12=GRID!$B$33:$BI$33), 0)),
ROUNDUP(INDEX(GRID!$B$34:$BI$44,MATCH(G$7,GRID!$A$34:$A$44,0),MATCH(1,($U$2=GRID!$B$31:$BI$31)*(КАЛЕНДАРЬ!$BR12=GRID!$B$33:$BI$33),0))*(1-GRID!$B$69),0))</f>
        <v>19300</v>
      </c>
      <c r="H684" s="47" cm="1">
        <f t="array" ref="H684">IF($I$2="Открытый тариф",
INDEX(GRID!$B$47:$BI$57,MATCH(G$7,GRID!$A$47:$A$57,0),MATCH(1,($U$2=GRID!$B$31:$BI$31)*(КАЛЕНДАРЬ!$BR12=GRID!$B$33:$BI$33), 0)),
ROUNDUP(INDEX(GRID!$B$47:$BI$57,MATCH(G$7,GRID!$A$47:$A$57,0),MATCH(1,($U$2=GRID!$B$31:$BI$31)*(КАЛЕНДАРЬ!$BR12=GRID!$B$33:$BI$33),0))*(1-GRID!$B$69),0))</f>
        <v>21900</v>
      </c>
      <c r="I684" s="47" cm="1">
        <f t="array" ref="I684">IF($I$2="Открытый тариф",
INDEX(GRID!$B$34:$BI$44,MATCH(I$7,GRID!$A$34:$A$44,0),MATCH(1,($U$2=GRID!$B$31:$BI$31)*(КАЛЕНДАРЬ!$BR12=GRID!$B$33:$BI$33), 0)),
ROUNDUP(INDEX(GRID!$B$34:$BI$44,MATCH(I$7,GRID!$A$34:$A$44,0),MATCH(1,($U$2=GRID!$B$31:$BI$31)*(КАЛЕНДАРЬ!$BR12=GRID!$B$33:$BI$33),0))*(1-GRID!$B$69),0))</f>
        <v>20900</v>
      </c>
      <c r="J684" s="47" cm="1">
        <f t="array" ref="J684">IF($I$2="Открытый тариф",
INDEX(GRID!$B$47:$BI$57,MATCH(I$7,GRID!$A$47:$A$57,0),MATCH(1,($U$2=GRID!$B$31:$BI$31)*(КАЛЕНДАРЬ!$BR12=GRID!$B$33:$BI$33), 0)),
ROUNDUP(INDEX(GRID!$B$47:$BI$57,MATCH(I$7,GRID!$A$47:$A$57,0),MATCH(1,($U$2=GRID!$B$31:$BI$31)*(КАЛЕНДАРЬ!$BR12=GRID!$B$33:$BI$33),0))*(1-GRID!$B$69),0))</f>
        <v>23500</v>
      </c>
      <c r="K684" s="47" cm="1">
        <f t="array" ref="K684">IF($I$2="Открытый тариф",
INDEX(GRID!$B$34:$BI$44,MATCH(K$7,GRID!$A$34:$A$44,0),MATCH(1,($U$2=GRID!$B$31:$BI$31)*(КАЛЕНДАРЬ!$BR12=GRID!$B$33:$BI$33), 0)),
ROUNDUP(INDEX(GRID!$B$34:$BI$44,MATCH(K$7,GRID!$A$34:$A$44,0),MATCH(1,($U$2=GRID!$B$31:$BI$31)*(КАЛЕНДАРЬ!$BR12=GRID!$B$33:$BI$33),0))*(1-GRID!$B$69),0))</f>
        <v>21800</v>
      </c>
      <c r="L684" s="47" cm="1">
        <f t="array" ref="L684">IF($I$2="Открытый тариф",
INDEX(GRID!$B$47:$BI$57,MATCH(K$7,GRID!$A$47:$A$57,0),MATCH(1,($U$2=GRID!$B$31:$BI$31)*(КАЛЕНДАРЬ!$BR12=GRID!$B$33:$BI$33), 0)),
ROUNDUP(INDEX(GRID!$B$47:$BI$57,MATCH(K$7,GRID!$A$47:$A$57,0),MATCH(1,($U$2=GRID!$B$31:$BI$31)*(КАЛЕНДАРЬ!$BR12=GRID!$B$33:$BI$33),0))*(1-GRID!$B$69),0))</f>
        <v>24400</v>
      </c>
      <c r="M684" s="47" cm="1">
        <f t="array" ref="M684">IF($I$2="Открытый тариф",
INDEX(GRID!$B$34:$BI$44,MATCH(M$7,GRID!$A$34:$A$44,0),MATCH(1,($U$2=GRID!$B$31:$BI$31)*(КАЛЕНДАРЬ!$BR12=GRID!$B$33:$BI$33), 0)),
ROUNDUP(INDEX(GRID!$B$34:$BI$44,MATCH(M$7,GRID!$A$34:$A$44,0),MATCH(1,($U$2=GRID!$B$31:$BI$31)*(КАЛЕНДАРЬ!$BR12=GRID!$B$33:$BI$33),0))*(1-GRID!$B$69),0))</f>
        <v>23400</v>
      </c>
      <c r="N684" s="47" cm="1">
        <f t="array" ref="N684">IF($I$2="Открытый тариф",
INDEX(GRID!$B$47:$BI$57,MATCH(M$7,GRID!$A$47:$A$57,0),MATCH(1,($U$2=GRID!$B$31:$BI$31)*(КАЛЕНДАРЬ!$BR12=GRID!$B$33:$BI$33), 0)),
ROUNDUP(INDEX(GRID!$B$47:$BI$57,MATCH(M$7,GRID!$A$47:$A$57,0),MATCH(1,($U$2=GRID!$B$31:$BI$31)*(КАЛЕНДАРЬ!$BR12=GRID!$B$33:$BI$33),0))*(1-GRID!$B$69),0))</f>
        <v>26000</v>
      </c>
      <c r="O684" s="47" cm="1">
        <f t="array" ref="O684">IF($I$2="Открытый тариф",
INDEX(GRID!$B$34:$BI$44,MATCH(O$7,GRID!$A$34:$A$44,0),MATCH(1,($U$2=GRID!$B$31:$BI$31)*(КАЛЕНДАРЬ!$BR12=GRID!$B$33:$BI$33), 0)),
ROUNDUP(INDEX(GRID!$B$34:$BI$44,MATCH(O$7,GRID!$A$34:$A$44,0),MATCH(1,($U$2=GRID!$B$31:$BI$31)*(КАЛЕНДАРЬ!$BR12=GRID!$B$33:$BI$33),0))*(1-GRID!$B$69),0))</f>
        <v>29600</v>
      </c>
      <c r="P684" s="47" cm="1">
        <f t="array" ref="P684">IF($I$2="Открытый тариф",
INDEX(GRID!$B$47:$BI$57,MATCH(O$7,GRID!$A$47:$A$57,0),MATCH(1,($U$2=GRID!$B$31:$BI$31)*(КАЛЕНДАРЬ!$BR12=GRID!$B$33:$BI$33), 0)),
ROUNDUP(INDEX(GRID!$B$47:$BI$57,MATCH(O$7,GRID!$A$47:$A$57,0),MATCH(1,($U$2=GRID!$B$31:$BI$31)*(КАЛЕНДАРЬ!$BR12=GRID!$B$33:$BI$33),0))*(1-GRID!$B$69),0))</f>
        <v>32200</v>
      </c>
      <c r="Q684" s="47" cm="1">
        <f t="array" ref="Q684">IF($I$2="Открытый тариф",
INDEX(GRID!$B$34:$BI$44,MATCH(Q$7,GRID!$A$34:$A$44,0),MATCH(1,($U$2=GRID!$B$31:$BI$31)*(КАЛЕНДАРЬ!$BR12=GRID!$B$33:$BI$33), 0)),
ROUNDUP(INDEX(GRID!$B$34:$BI$44,MATCH(Q$7,GRID!$A$34:$A$44,0),MATCH(1,($U$2=GRID!$B$31:$BI$31)*(КАЛЕНДАРЬ!$BR12=GRID!$B$33:$BI$33),0))*(1-GRID!$B$69),0))</f>
        <v>31400</v>
      </c>
      <c r="R684" s="47" cm="1">
        <f t="array" ref="R684">IF($I$2="Открытый тариф",
INDEX(GRID!$B$47:$BI$57,MATCH(Q$7,GRID!$A$47:$A$57,0),MATCH(1,($U$2=GRID!$B$31:$BI$31)*(КАЛЕНДАРЬ!$BR12=GRID!$B$33:$BI$33), 0)),
ROUNDUP(INDEX(GRID!$B$47:$BI$57,MATCH(Q$7,GRID!$A$47:$A$57,0),MATCH(1,($U$2=GRID!$B$31:$BI$31)*(КАЛЕНДАРЬ!$BR12=GRID!$B$33:$BI$33),0))*(1-GRID!$B$69),0))</f>
        <v>34000</v>
      </c>
      <c r="S684" s="47" cm="1">
        <f t="array" ref="S684">IF($I$2="Открытый тариф",
INDEX(GRID!$B$34:$BI$44,MATCH(S$7,GRID!$A$34:$A$44,0),MATCH(1,($U$2=GRID!$B$31:$BI$31)*(КАЛЕНДАРЬ!$BR12=GRID!$B$33:$BI$33), 0)),
ROUNDUP(INDEX(GRID!$B$34:$BI$44,MATCH(S$7,GRID!$A$34:$A$44,0),MATCH(1,($U$2=GRID!$B$31:$BI$31)*(КАЛЕНДАРЬ!$BR12=GRID!$B$33:$BI$33),0))*(1-GRID!$B$69),0))</f>
        <v>34500</v>
      </c>
      <c r="T684" s="47" cm="1">
        <f t="array" ref="T684">IF($I$2="Открытый тариф",
INDEX(GRID!$B$47:$BI$57,MATCH(S$7,GRID!$A$47:$A$57,0),MATCH(1,($U$2=GRID!$B$31:$BI$31)*(КАЛЕНДАРЬ!$BR12=GRID!$B$33:$BI$33), 0)),
ROUNDUP(INDEX(GRID!$B$47:$BI$57,MATCH(S$7,GRID!$A$47:$A$57,0),MATCH(1,($U$2=GRID!$B$31:$BI$31)*(КАЛЕНДАРЬ!$BR12=GRID!$B$33:$BI$33),0))*(1-GRID!$B$69),0))</f>
        <v>37100</v>
      </c>
      <c r="U684" s="47" cm="1">
        <f t="array" ref="U684">IF($I$2="Открытый тариф",
INDEX(GRID!$B$34:$BI$44,MATCH(U$7,GRID!$A$34:$A$44,0),MATCH(1,($U$2=GRID!$B$31:$BI$31)*(КАЛЕНДАРЬ!$BR12=GRID!$B$33:$BI$33), 0)),
ROUNDUP(INDEX(GRID!$B$34:$BI$44,MATCH(U$7,GRID!$A$34:$A$44,0),MATCH(1,($U$2=GRID!$B$31:$BI$31)*(КАЛЕНДАРЬ!$BR12=GRID!$B$33:$BI$33),0))*(1-GRID!$B$69),0))</f>
        <v>39800</v>
      </c>
      <c r="V684" s="47" cm="1">
        <f t="array" ref="V684">IF($I$2="Открытый тариф",
INDEX(GRID!$B$47:$BI$57,MATCH(U$7,GRID!$A$47:$A$57,0),MATCH(1,($U$2=GRID!$B$31:$BI$31)*(КАЛЕНДАРЬ!$BR12=GRID!$B$33:$BI$33), 0)),
ROUNDUP(INDEX(GRID!$B$47:$BI$57,MATCH(U$7,GRID!$A$47:$A$57,0),MATCH(1,($U$2=GRID!$B$31:$BI$31)*(КАЛЕНДАРЬ!$BR12=GRID!$B$33:$BI$33),0))*(1-GRID!$B$69),0))</f>
        <v>42400</v>
      </c>
      <c r="W684" s="47" cm="1">
        <f t="array" ref="W684">IF($I$2="Открытый тариф",
INDEX(GRID!$B$34:$BI$44,MATCH(W$7,GRID!$A$34:$A$44,0),MATCH(1,($U$2=GRID!$B$31:$BI$31)*(КАЛЕНДАРЬ!$BR12=GRID!$B$33:$BI$33), 0)),
ROUNDUP(INDEX(GRID!$B$34:$BI$44,MATCH(W$7,GRID!$A$34:$A$44,0),MATCH(1,($U$2=GRID!$B$31:$BI$31)*(КАЛЕНДАРЬ!$BR12=GRID!$B$33:$BI$33),0))*(1-GRID!$B$69),0))</f>
        <v>105800</v>
      </c>
      <c r="X684" s="47" cm="1">
        <f t="array" ref="X684">IF($I$2="Открытый тариф",
INDEX(GRID!$B$47:$BI$57,MATCH(W$7,GRID!$A$47:$A$57,0),MATCH(1,($U$2=GRID!$B$31:$BI$31)*(КАЛЕНДАРЬ!$BR12=GRID!$B$33:$BI$33), 0)),
ROUNDUP(INDEX(GRID!$B$47:$BI$57,MATCH(W$7,GRID!$A$47:$A$57,0),MATCH(1,($U$2=GRID!$B$31:$BI$31)*(КАЛЕНДАРЬ!$BR12=GRID!$B$33:$BI$33),0))*(1-GRID!$B$69),0))</f>
        <v>108400</v>
      </c>
    </row>
    <row r="685" spans="1:24" s="200" customFormat="1" x14ac:dyDescent="0.2">
      <c r="A685" s="117" t="s">
        <v>44</v>
      </c>
      <c r="B685" s="117">
        <v>10</v>
      </c>
      <c r="C685" s="47" cm="1">
        <f t="array" ref="C685">IF($I$2="Открытый тариф",
INDEX(GRID!$B$34:$BI$44,MATCH(C$7,GRID!$A$34:$A$44,0),MATCH(1,($U$2=GRID!$B$31:$BI$31)*(КАЛЕНДАРЬ!$BR13=GRID!$B$33:$BI$33), 0)),
ROUNDUP(INDEX(GRID!$B$34:$BI$44,MATCH(C$7,GRID!$A$34:$A$44,0),MATCH(1,($U$2=GRID!$B$31:$BI$31)*(КАЛЕНДАРЬ!$BR13=GRID!$B$33:$BI$33),0))*(1-GRID!$B$69),0))</f>
        <v>16800</v>
      </c>
      <c r="D685" s="47" cm="1">
        <f t="array" ref="D685">IF($I$2="Открытый тариф",
INDEX(GRID!$B$47:$BI$57,MATCH(C$7,GRID!$A$47:$A$57,0),MATCH(1,($U$2=GRID!$B$31:$BI$31)*(КАЛЕНДАРЬ!$BR13=GRID!$B$33:$BI$33), 0)),
ROUNDUP(INDEX(GRID!$B$47:$BI$57,MATCH(C$7,GRID!$A$47:$A$57,0),MATCH(1,($U$2=GRID!$B$31:$BI$31)*(КАЛЕНДАРЬ!$BR13=GRID!$B$33:$BI$33),0))*(1-GRID!$B$69),0))</f>
        <v>19400</v>
      </c>
      <c r="E685" s="47" cm="1">
        <f t="array" ref="E685">IF($I$2="Открытый тариф",
INDEX(GRID!$B$34:$BI$44,MATCH(E$7,GRID!$A$34:$A$44,0),MATCH(1,($U$2=GRID!$B$31:$BI$31)*(КАЛЕНДАРЬ!$BR13=GRID!$B$33:$BI$33), 0)),
ROUNDUP(INDEX(GRID!$B$34:$BI$44,MATCH(E$7,GRID!$A$34:$A$44,0),MATCH(1,($U$2=GRID!$B$31:$BI$31)*(КАЛЕНДАРЬ!$BR13=GRID!$B$33:$BI$33),0))*(1-GRID!$B$69),0))</f>
        <v>18400</v>
      </c>
      <c r="F685" s="47" cm="1">
        <f t="array" ref="F685">IF($I$2="Открытый тариф",
INDEX(GRID!$B$47:$BI$57,MATCH(E$7,GRID!$A$47:$A$57,0),MATCH(1,($U$2=GRID!$B$31:$BI$31)*(КАЛЕНДАРЬ!$BR13=GRID!$B$33:$BI$33), 0)),
ROUNDUP(INDEX(GRID!$B$47:$BI$57,MATCH(E$7,GRID!$A$47:$A$57,0),MATCH(1,($U$2=GRID!$B$31:$BI$31)*(КАЛЕНДАРЬ!$BR13=GRID!$B$33:$BI$33),0))*(1-GRID!$B$69),0))</f>
        <v>21000</v>
      </c>
      <c r="G685" s="47" cm="1">
        <f t="array" ref="G685">IF($I$2="Открытый тариф",
INDEX(GRID!$B$34:$BI$44,MATCH(G$7,GRID!$A$34:$A$44,0),MATCH(1,($U$2=GRID!$B$31:$BI$31)*(КАЛЕНДАРЬ!$BR13=GRID!$B$33:$BI$33), 0)),
ROUNDUP(INDEX(GRID!$B$34:$BI$44,MATCH(G$7,GRID!$A$34:$A$44,0),MATCH(1,($U$2=GRID!$B$31:$BI$31)*(КАЛЕНДАРЬ!$BR13=GRID!$B$33:$BI$33),0))*(1-GRID!$B$69),0))</f>
        <v>19300</v>
      </c>
      <c r="H685" s="47" cm="1">
        <f t="array" ref="H685">IF($I$2="Открытый тариф",
INDEX(GRID!$B$47:$BI$57,MATCH(G$7,GRID!$A$47:$A$57,0),MATCH(1,($U$2=GRID!$B$31:$BI$31)*(КАЛЕНДАРЬ!$BR13=GRID!$B$33:$BI$33), 0)),
ROUNDUP(INDEX(GRID!$B$47:$BI$57,MATCH(G$7,GRID!$A$47:$A$57,0),MATCH(1,($U$2=GRID!$B$31:$BI$31)*(КАЛЕНДАРЬ!$BR13=GRID!$B$33:$BI$33),0))*(1-GRID!$B$69),0))</f>
        <v>21900</v>
      </c>
      <c r="I685" s="47" cm="1">
        <f t="array" ref="I685">IF($I$2="Открытый тариф",
INDEX(GRID!$B$34:$BI$44,MATCH(I$7,GRID!$A$34:$A$44,0),MATCH(1,($U$2=GRID!$B$31:$BI$31)*(КАЛЕНДАРЬ!$BR13=GRID!$B$33:$BI$33), 0)),
ROUNDUP(INDEX(GRID!$B$34:$BI$44,MATCH(I$7,GRID!$A$34:$A$44,0),MATCH(1,($U$2=GRID!$B$31:$BI$31)*(КАЛЕНДАРЬ!$BR13=GRID!$B$33:$BI$33),0))*(1-GRID!$B$69),0))</f>
        <v>20900</v>
      </c>
      <c r="J685" s="47" cm="1">
        <f t="array" ref="J685">IF($I$2="Открытый тариф",
INDEX(GRID!$B$47:$BI$57,MATCH(I$7,GRID!$A$47:$A$57,0),MATCH(1,($U$2=GRID!$B$31:$BI$31)*(КАЛЕНДАРЬ!$BR13=GRID!$B$33:$BI$33), 0)),
ROUNDUP(INDEX(GRID!$B$47:$BI$57,MATCH(I$7,GRID!$A$47:$A$57,0),MATCH(1,($U$2=GRID!$B$31:$BI$31)*(КАЛЕНДАРЬ!$BR13=GRID!$B$33:$BI$33),0))*(1-GRID!$B$69),0))</f>
        <v>23500</v>
      </c>
      <c r="K685" s="47" cm="1">
        <f t="array" ref="K685">IF($I$2="Открытый тариф",
INDEX(GRID!$B$34:$BI$44,MATCH(K$7,GRID!$A$34:$A$44,0),MATCH(1,($U$2=GRID!$B$31:$BI$31)*(КАЛЕНДАРЬ!$BR13=GRID!$B$33:$BI$33), 0)),
ROUNDUP(INDEX(GRID!$B$34:$BI$44,MATCH(K$7,GRID!$A$34:$A$44,0),MATCH(1,($U$2=GRID!$B$31:$BI$31)*(КАЛЕНДАРЬ!$BR13=GRID!$B$33:$BI$33),0))*(1-GRID!$B$69),0))</f>
        <v>21800</v>
      </c>
      <c r="L685" s="47" cm="1">
        <f t="array" ref="L685">IF($I$2="Открытый тариф",
INDEX(GRID!$B$47:$BI$57,MATCH(K$7,GRID!$A$47:$A$57,0),MATCH(1,($U$2=GRID!$B$31:$BI$31)*(КАЛЕНДАРЬ!$BR13=GRID!$B$33:$BI$33), 0)),
ROUNDUP(INDEX(GRID!$B$47:$BI$57,MATCH(K$7,GRID!$A$47:$A$57,0),MATCH(1,($U$2=GRID!$B$31:$BI$31)*(КАЛЕНДАРЬ!$BR13=GRID!$B$33:$BI$33),0))*(1-GRID!$B$69),0))</f>
        <v>24400</v>
      </c>
      <c r="M685" s="47" cm="1">
        <f t="array" ref="M685">IF($I$2="Открытый тариф",
INDEX(GRID!$B$34:$BI$44,MATCH(M$7,GRID!$A$34:$A$44,0),MATCH(1,($U$2=GRID!$B$31:$BI$31)*(КАЛЕНДАРЬ!$BR13=GRID!$B$33:$BI$33), 0)),
ROUNDUP(INDEX(GRID!$B$34:$BI$44,MATCH(M$7,GRID!$A$34:$A$44,0),MATCH(1,($U$2=GRID!$B$31:$BI$31)*(КАЛЕНДАРЬ!$BR13=GRID!$B$33:$BI$33),0))*(1-GRID!$B$69),0))</f>
        <v>23400</v>
      </c>
      <c r="N685" s="47" cm="1">
        <f t="array" ref="N685">IF($I$2="Открытый тариф",
INDEX(GRID!$B$47:$BI$57,MATCH(M$7,GRID!$A$47:$A$57,0),MATCH(1,($U$2=GRID!$B$31:$BI$31)*(КАЛЕНДАРЬ!$BR13=GRID!$B$33:$BI$33), 0)),
ROUNDUP(INDEX(GRID!$B$47:$BI$57,MATCH(M$7,GRID!$A$47:$A$57,0),MATCH(1,($U$2=GRID!$B$31:$BI$31)*(КАЛЕНДАРЬ!$BR13=GRID!$B$33:$BI$33),0))*(1-GRID!$B$69),0))</f>
        <v>26000</v>
      </c>
      <c r="O685" s="47" cm="1">
        <f t="array" ref="O685">IF($I$2="Открытый тариф",
INDEX(GRID!$B$34:$BI$44,MATCH(O$7,GRID!$A$34:$A$44,0),MATCH(1,($U$2=GRID!$B$31:$BI$31)*(КАЛЕНДАРЬ!$BR13=GRID!$B$33:$BI$33), 0)),
ROUNDUP(INDEX(GRID!$B$34:$BI$44,MATCH(O$7,GRID!$A$34:$A$44,0),MATCH(1,($U$2=GRID!$B$31:$BI$31)*(КАЛЕНДАРЬ!$BR13=GRID!$B$33:$BI$33),0))*(1-GRID!$B$69),0))</f>
        <v>29600</v>
      </c>
      <c r="P685" s="47" cm="1">
        <f t="array" ref="P685">IF($I$2="Открытый тариф",
INDEX(GRID!$B$47:$BI$57,MATCH(O$7,GRID!$A$47:$A$57,0),MATCH(1,($U$2=GRID!$B$31:$BI$31)*(КАЛЕНДАРЬ!$BR13=GRID!$B$33:$BI$33), 0)),
ROUNDUP(INDEX(GRID!$B$47:$BI$57,MATCH(O$7,GRID!$A$47:$A$57,0),MATCH(1,($U$2=GRID!$B$31:$BI$31)*(КАЛЕНДАРЬ!$BR13=GRID!$B$33:$BI$33),0))*(1-GRID!$B$69),0))</f>
        <v>32200</v>
      </c>
      <c r="Q685" s="47" cm="1">
        <f t="array" ref="Q685">IF($I$2="Открытый тариф",
INDEX(GRID!$B$34:$BI$44,MATCH(Q$7,GRID!$A$34:$A$44,0),MATCH(1,($U$2=GRID!$B$31:$BI$31)*(КАЛЕНДАРЬ!$BR13=GRID!$B$33:$BI$33), 0)),
ROUNDUP(INDEX(GRID!$B$34:$BI$44,MATCH(Q$7,GRID!$A$34:$A$44,0),MATCH(1,($U$2=GRID!$B$31:$BI$31)*(КАЛЕНДАРЬ!$BR13=GRID!$B$33:$BI$33),0))*(1-GRID!$B$69),0))</f>
        <v>31400</v>
      </c>
      <c r="R685" s="47" cm="1">
        <f t="array" ref="R685">IF($I$2="Открытый тариф",
INDEX(GRID!$B$47:$BI$57,MATCH(Q$7,GRID!$A$47:$A$57,0),MATCH(1,($U$2=GRID!$B$31:$BI$31)*(КАЛЕНДАРЬ!$BR13=GRID!$B$33:$BI$33), 0)),
ROUNDUP(INDEX(GRID!$B$47:$BI$57,MATCH(Q$7,GRID!$A$47:$A$57,0),MATCH(1,($U$2=GRID!$B$31:$BI$31)*(КАЛЕНДАРЬ!$BR13=GRID!$B$33:$BI$33),0))*(1-GRID!$B$69),0))</f>
        <v>34000</v>
      </c>
      <c r="S685" s="47" cm="1">
        <f t="array" ref="S685">IF($I$2="Открытый тариф",
INDEX(GRID!$B$34:$BI$44,MATCH(S$7,GRID!$A$34:$A$44,0),MATCH(1,($U$2=GRID!$B$31:$BI$31)*(КАЛЕНДАРЬ!$BR13=GRID!$B$33:$BI$33), 0)),
ROUNDUP(INDEX(GRID!$B$34:$BI$44,MATCH(S$7,GRID!$A$34:$A$44,0),MATCH(1,($U$2=GRID!$B$31:$BI$31)*(КАЛЕНДАРЬ!$BR13=GRID!$B$33:$BI$33),0))*(1-GRID!$B$69),0))</f>
        <v>34500</v>
      </c>
      <c r="T685" s="47" cm="1">
        <f t="array" ref="T685">IF($I$2="Открытый тариф",
INDEX(GRID!$B$47:$BI$57,MATCH(S$7,GRID!$A$47:$A$57,0),MATCH(1,($U$2=GRID!$B$31:$BI$31)*(КАЛЕНДАРЬ!$BR13=GRID!$B$33:$BI$33), 0)),
ROUNDUP(INDEX(GRID!$B$47:$BI$57,MATCH(S$7,GRID!$A$47:$A$57,0),MATCH(1,($U$2=GRID!$B$31:$BI$31)*(КАЛЕНДАРЬ!$BR13=GRID!$B$33:$BI$33),0))*(1-GRID!$B$69),0))</f>
        <v>37100</v>
      </c>
      <c r="U685" s="47" cm="1">
        <f t="array" ref="U685">IF($I$2="Открытый тариф",
INDEX(GRID!$B$34:$BI$44,MATCH(U$7,GRID!$A$34:$A$44,0),MATCH(1,($U$2=GRID!$B$31:$BI$31)*(КАЛЕНДАРЬ!$BR13=GRID!$B$33:$BI$33), 0)),
ROUNDUP(INDEX(GRID!$B$34:$BI$44,MATCH(U$7,GRID!$A$34:$A$44,0),MATCH(1,($U$2=GRID!$B$31:$BI$31)*(КАЛЕНДАРЬ!$BR13=GRID!$B$33:$BI$33),0))*(1-GRID!$B$69),0))</f>
        <v>39800</v>
      </c>
      <c r="V685" s="47" cm="1">
        <f t="array" ref="V685">IF($I$2="Открытый тариф",
INDEX(GRID!$B$47:$BI$57,MATCH(U$7,GRID!$A$47:$A$57,0),MATCH(1,($U$2=GRID!$B$31:$BI$31)*(КАЛЕНДАРЬ!$BR13=GRID!$B$33:$BI$33), 0)),
ROUNDUP(INDEX(GRID!$B$47:$BI$57,MATCH(U$7,GRID!$A$47:$A$57,0),MATCH(1,($U$2=GRID!$B$31:$BI$31)*(КАЛЕНДАРЬ!$BR13=GRID!$B$33:$BI$33),0))*(1-GRID!$B$69),0))</f>
        <v>42400</v>
      </c>
      <c r="W685" s="47" cm="1">
        <f t="array" ref="W685">IF($I$2="Открытый тариф",
INDEX(GRID!$B$34:$BI$44,MATCH(W$7,GRID!$A$34:$A$44,0),MATCH(1,($U$2=GRID!$B$31:$BI$31)*(КАЛЕНДАРЬ!$BR13=GRID!$B$33:$BI$33), 0)),
ROUNDUP(INDEX(GRID!$B$34:$BI$44,MATCH(W$7,GRID!$A$34:$A$44,0),MATCH(1,($U$2=GRID!$B$31:$BI$31)*(КАЛЕНДАРЬ!$BR13=GRID!$B$33:$BI$33),0))*(1-GRID!$B$69),0))</f>
        <v>105800</v>
      </c>
      <c r="X685" s="47" cm="1">
        <f t="array" ref="X685">IF($I$2="Открытый тариф",
INDEX(GRID!$B$47:$BI$57,MATCH(W$7,GRID!$A$47:$A$57,0),MATCH(1,($U$2=GRID!$B$31:$BI$31)*(КАЛЕНДАРЬ!$BR13=GRID!$B$33:$BI$33), 0)),
ROUNDUP(INDEX(GRID!$B$47:$BI$57,MATCH(W$7,GRID!$A$47:$A$57,0),MATCH(1,($U$2=GRID!$B$31:$BI$31)*(КАЛЕНДАРЬ!$BR13=GRID!$B$33:$BI$33),0))*(1-GRID!$B$69),0))</f>
        <v>108400</v>
      </c>
    </row>
    <row r="686" spans="1:24" s="200" customFormat="1" x14ac:dyDescent="0.2">
      <c r="A686" s="117" t="s">
        <v>45</v>
      </c>
      <c r="B686" s="117">
        <v>11</v>
      </c>
      <c r="C686" s="47" cm="1">
        <f t="array" ref="C686">IF($I$2="Открытый тариф",
INDEX(GRID!$B$34:$BI$44,MATCH(C$7,GRID!$A$34:$A$44,0),MATCH(1,($U$2=GRID!$B$31:$BI$31)*(КАЛЕНДАРЬ!$BR14=GRID!$B$33:$BI$33), 0)),
ROUNDUP(INDEX(GRID!$B$34:$BI$44,MATCH(C$7,GRID!$A$34:$A$44,0),MATCH(1,($U$2=GRID!$B$31:$BI$31)*(КАЛЕНДАРЬ!$BR14=GRID!$B$33:$BI$33),0))*(1-GRID!$B$69),0))</f>
        <v>16800</v>
      </c>
      <c r="D686" s="47" cm="1">
        <f t="array" ref="D686">IF($I$2="Открытый тариф",
INDEX(GRID!$B$47:$BI$57,MATCH(C$7,GRID!$A$47:$A$57,0),MATCH(1,($U$2=GRID!$B$31:$BI$31)*(КАЛЕНДАРЬ!$BR14=GRID!$B$33:$BI$33), 0)),
ROUNDUP(INDEX(GRID!$B$47:$BI$57,MATCH(C$7,GRID!$A$47:$A$57,0),MATCH(1,($U$2=GRID!$B$31:$BI$31)*(КАЛЕНДАРЬ!$BR14=GRID!$B$33:$BI$33),0))*(1-GRID!$B$69),0))</f>
        <v>19400</v>
      </c>
      <c r="E686" s="47" cm="1">
        <f t="array" ref="E686">IF($I$2="Открытый тариф",
INDEX(GRID!$B$34:$BI$44,MATCH(E$7,GRID!$A$34:$A$44,0),MATCH(1,($U$2=GRID!$B$31:$BI$31)*(КАЛЕНДАРЬ!$BR14=GRID!$B$33:$BI$33), 0)),
ROUNDUP(INDEX(GRID!$B$34:$BI$44,MATCH(E$7,GRID!$A$34:$A$44,0),MATCH(1,($U$2=GRID!$B$31:$BI$31)*(КАЛЕНДАРЬ!$BR14=GRID!$B$33:$BI$33),0))*(1-GRID!$B$69),0))</f>
        <v>18400</v>
      </c>
      <c r="F686" s="47" cm="1">
        <f t="array" ref="F686">IF($I$2="Открытый тариф",
INDEX(GRID!$B$47:$BI$57,MATCH(E$7,GRID!$A$47:$A$57,0),MATCH(1,($U$2=GRID!$B$31:$BI$31)*(КАЛЕНДАРЬ!$BR14=GRID!$B$33:$BI$33), 0)),
ROUNDUP(INDEX(GRID!$B$47:$BI$57,MATCH(E$7,GRID!$A$47:$A$57,0),MATCH(1,($U$2=GRID!$B$31:$BI$31)*(КАЛЕНДАРЬ!$BR14=GRID!$B$33:$BI$33),0))*(1-GRID!$B$69),0))</f>
        <v>21000</v>
      </c>
      <c r="G686" s="47" cm="1">
        <f t="array" ref="G686">IF($I$2="Открытый тариф",
INDEX(GRID!$B$34:$BI$44,MATCH(G$7,GRID!$A$34:$A$44,0),MATCH(1,($U$2=GRID!$B$31:$BI$31)*(КАЛЕНДАРЬ!$BR14=GRID!$B$33:$BI$33), 0)),
ROUNDUP(INDEX(GRID!$B$34:$BI$44,MATCH(G$7,GRID!$A$34:$A$44,0),MATCH(1,($U$2=GRID!$B$31:$BI$31)*(КАЛЕНДАРЬ!$BR14=GRID!$B$33:$BI$33),0))*(1-GRID!$B$69),0))</f>
        <v>19300</v>
      </c>
      <c r="H686" s="47" cm="1">
        <f t="array" ref="H686">IF($I$2="Открытый тариф",
INDEX(GRID!$B$47:$BI$57,MATCH(G$7,GRID!$A$47:$A$57,0),MATCH(1,($U$2=GRID!$B$31:$BI$31)*(КАЛЕНДАРЬ!$BR14=GRID!$B$33:$BI$33), 0)),
ROUNDUP(INDEX(GRID!$B$47:$BI$57,MATCH(G$7,GRID!$A$47:$A$57,0),MATCH(1,($U$2=GRID!$B$31:$BI$31)*(КАЛЕНДАРЬ!$BR14=GRID!$B$33:$BI$33),0))*(1-GRID!$B$69),0))</f>
        <v>21900</v>
      </c>
      <c r="I686" s="47" cm="1">
        <f t="array" ref="I686">IF($I$2="Открытый тариф",
INDEX(GRID!$B$34:$BI$44,MATCH(I$7,GRID!$A$34:$A$44,0),MATCH(1,($U$2=GRID!$B$31:$BI$31)*(КАЛЕНДАРЬ!$BR14=GRID!$B$33:$BI$33), 0)),
ROUNDUP(INDEX(GRID!$B$34:$BI$44,MATCH(I$7,GRID!$A$34:$A$44,0),MATCH(1,($U$2=GRID!$B$31:$BI$31)*(КАЛЕНДАРЬ!$BR14=GRID!$B$33:$BI$33),0))*(1-GRID!$B$69),0))</f>
        <v>20900</v>
      </c>
      <c r="J686" s="47" cm="1">
        <f t="array" ref="J686">IF($I$2="Открытый тариф",
INDEX(GRID!$B$47:$BI$57,MATCH(I$7,GRID!$A$47:$A$57,0),MATCH(1,($U$2=GRID!$B$31:$BI$31)*(КАЛЕНДАРЬ!$BR14=GRID!$B$33:$BI$33), 0)),
ROUNDUP(INDEX(GRID!$B$47:$BI$57,MATCH(I$7,GRID!$A$47:$A$57,0),MATCH(1,($U$2=GRID!$B$31:$BI$31)*(КАЛЕНДАРЬ!$BR14=GRID!$B$33:$BI$33),0))*(1-GRID!$B$69),0))</f>
        <v>23500</v>
      </c>
      <c r="K686" s="47" cm="1">
        <f t="array" ref="K686">IF($I$2="Открытый тариф",
INDEX(GRID!$B$34:$BI$44,MATCH(K$7,GRID!$A$34:$A$44,0),MATCH(1,($U$2=GRID!$B$31:$BI$31)*(КАЛЕНДАРЬ!$BR14=GRID!$B$33:$BI$33), 0)),
ROUNDUP(INDEX(GRID!$B$34:$BI$44,MATCH(K$7,GRID!$A$34:$A$44,0),MATCH(1,($U$2=GRID!$B$31:$BI$31)*(КАЛЕНДАРЬ!$BR14=GRID!$B$33:$BI$33),0))*(1-GRID!$B$69),0))</f>
        <v>21800</v>
      </c>
      <c r="L686" s="47" cm="1">
        <f t="array" ref="L686">IF($I$2="Открытый тариф",
INDEX(GRID!$B$47:$BI$57,MATCH(K$7,GRID!$A$47:$A$57,0),MATCH(1,($U$2=GRID!$B$31:$BI$31)*(КАЛЕНДАРЬ!$BR14=GRID!$B$33:$BI$33), 0)),
ROUNDUP(INDEX(GRID!$B$47:$BI$57,MATCH(K$7,GRID!$A$47:$A$57,0),MATCH(1,($U$2=GRID!$B$31:$BI$31)*(КАЛЕНДАРЬ!$BR14=GRID!$B$33:$BI$33),0))*(1-GRID!$B$69),0))</f>
        <v>24400</v>
      </c>
      <c r="M686" s="47" cm="1">
        <f t="array" ref="M686">IF($I$2="Открытый тариф",
INDEX(GRID!$B$34:$BI$44,MATCH(M$7,GRID!$A$34:$A$44,0),MATCH(1,($U$2=GRID!$B$31:$BI$31)*(КАЛЕНДАРЬ!$BR14=GRID!$B$33:$BI$33), 0)),
ROUNDUP(INDEX(GRID!$B$34:$BI$44,MATCH(M$7,GRID!$A$34:$A$44,0),MATCH(1,($U$2=GRID!$B$31:$BI$31)*(КАЛЕНДАРЬ!$BR14=GRID!$B$33:$BI$33),0))*(1-GRID!$B$69),0))</f>
        <v>23400</v>
      </c>
      <c r="N686" s="47" cm="1">
        <f t="array" ref="N686">IF($I$2="Открытый тариф",
INDEX(GRID!$B$47:$BI$57,MATCH(M$7,GRID!$A$47:$A$57,0),MATCH(1,($U$2=GRID!$B$31:$BI$31)*(КАЛЕНДАРЬ!$BR14=GRID!$B$33:$BI$33), 0)),
ROUNDUP(INDEX(GRID!$B$47:$BI$57,MATCH(M$7,GRID!$A$47:$A$57,0),MATCH(1,($U$2=GRID!$B$31:$BI$31)*(КАЛЕНДАРЬ!$BR14=GRID!$B$33:$BI$33),0))*(1-GRID!$B$69),0))</f>
        <v>26000</v>
      </c>
      <c r="O686" s="47" cm="1">
        <f t="array" ref="O686">IF($I$2="Открытый тариф",
INDEX(GRID!$B$34:$BI$44,MATCH(O$7,GRID!$A$34:$A$44,0),MATCH(1,($U$2=GRID!$B$31:$BI$31)*(КАЛЕНДАРЬ!$BR14=GRID!$B$33:$BI$33), 0)),
ROUNDUP(INDEX(GRID!$B$34:$BI$44,MATCH(O$7,GRID!$A$34:$A$44,0),MATCH(1,($U$2=GRID!$B$31:$BI$31)*(КАЛЕНДАРЬ!$BR14=GRID!$B$33:$BI$33),0))*(1-GRID!$B$69),0))</f>
        <v>29600</v>
      </c>
      <c r="P686" s="47" cm="1">
        <f t="array" ref="P686">IF($I$2="Открытый тариф",
INDEX(GRID!$B$47:$BI$57,MATCH(O$7,GRID!$A$47:$A$57,0),MATCH(1,($U$2=GRID!$B$31:$BI$31)*(КАЛЕНДАРЬ!$BR14=GRID!$B$33:$BI$33), 0)),
ROUNDUP(INDEX(GRID!$B$47:$BI$57,MATCH(O$7,GRID!$A$47:$A$57,0),MATCH(1,($U$2=GRID!$B$31:$BI$31)*(КАЛЕНДАРЬ!$BR14=GRID!$B$33:$BI$33),0))*(1-GRID!$B$69),0))</f>
        <v>32200</v>
      </c>
      <c r="Q686" s="47" cm="1">
        <f t="array" ref="Q686">IF($I$2="Открытый тариф",
INDEX(GRID!$B$34:$BI$44,MATCH(Q$7,GRID!$A$34:$A$44,0),MATCH(1,($U$2=GRID!$B$31:$BI$31)*(КАЛЕНДАРЬ!$BR14=GRID!$B$33:$BI$33), 0)),
ROUNDUP(INDEX(GRID!$B$34:$BI$44,MATCH(Q$7,GRID!$A$34:$A$44,0),MATCH(1,($U$2=GRID!$B$31:$BI$31)*(КАЛЕНДАРЬ!$BR14=GRID!$B$33:$BI$33),0))*(1-GRID!$B$69),0))</f>
        <v>31400</v>
      </c>
      <c r="R686" s="47" cm="1">
        <f t="array" ref="R686">IF($I$2="Открытый тариф",
INDEX(GRID!$B$47:$BI$57,MATCH(Q$7,GRID!$A$47:$A$57,0),MATCH(1,($U$2=GRID!$B$31:$BI$31)*(КАЛЕНДАРЬ!$BR14=GRID!$B$33:$BI$33), 0)),
ROUNDUP(INDEX(GRID!$B$47:$BI$57,MATCH(Q$7,GRID!$A$47:$A$57,0),MATCH(1,($U$2=GRID!$B$31:$BI$31)*(КАЛЕНДАРЬ!$BR14=GRID!$B$33:$BI$33),0))*(1-GRID!$B$69),0))</f>
        <v>34000</v>
      </c>
      <c r="S686" s="47" cm="1">
        <f t="array" ref="S686">IF($I$2="Открытый тариф",
INDEX(GRID!$B$34:$BI$44,MATCH(S$7,GRID!$A$34:$A$44,0),MATCH(1,($U$2=GRID!$B$31:$BI$31)*(КАЛЕНДАРЬ!$BR14=GRID!$B$33:$BI$33), 0)),
ROUNDUP(INDEX(GRID!$B$34:$BI$44,MATCH(S$7,GRID!$A$34:$A$44,0),MATCH(1,($U$2=GRID!$B$31:$BI$31)*(КАЛЕНДАРЬ!$BR14=GRID!$B$33:$BI$33),0))*(1-GRID!$B$69),0))</f>
        <v>34500</v>
      </c>
      <c r="T686" s="47" cm="1">
        <f t="array" ref="T686">IF($I$2="Открытый тариф",
INDEX(GRID!$B$47:$BI$57,MATCH(S$7,GRID!$A$47:$A$57,0),MATCH(1,($U$2=GRID!$B$31:$BI$31)*(КАЛЕНДАРЬ!$BR14=GRID!$B$33:$BI$33), 0)),
ROUNDUP(INDEX(GRID!$B$47:$BI$57,MATCH(S$7,GRID!$A$47:$A$57,0),MATCH(1,($U$2=GRID!$B$31:$BI$31)*(КАЛЕНДАРЬ!$BR14=GRID!$B$33:$BI$33),0))*(1-GRID!$B$69),0))</f>
        <v>37100</v>
      </c>
      <c r="U686" s="47" cm="1">
        <f t="array" ref="U686">IF($I$2="Открытый тариф",
INDEX(GRID!$B$34:$BI$44,MATCH(U$7,GRID!$A$34:$A$44,0),MATCH(1,($U$2=GRID!$B$31:$BI$31)*(КАЛЕНДАРЬ!$BR14=GRID!$B$33:$BI$33), 0)),
ROUNDUP(INDEX(GRID!$B$34:$BI$44,MATCH(U$7,GRID!$A$34:$A$44,0),MATCH(1,($U$2=GRID!$B$31:$BI$31)*(КАЛЕНДАРЬ!$BR14=GRID!$B$33:$BI$33),0))*(1-GRID!$B$69),0))</f>
        <v>39800</v>
      </c>
      <c r="V686" s="47" cm="1">
        <f t="array" ref="V686">IF($I$2="Открытый тариф",
INDEX(GRID!$B$47:$BI$57,MATCH(U$7,GRID!$A$47:$A$57,0),MATCH(1,($U$2=GRID!$B$31:$BI$31)*(КАЛЕНДАРЬ!$BR14=GRID!$B$33:$BI$33), 0)),
ROUNDUP(INDEX(GRID!$B$47:$BI$57,MATCH(U$7,GRID!$A$47:$A$57,0),MATCH(1,($U$2=GRID!$B$31:$BI$31)*(КАЛЕНДАРЬ!$BR14=GRID!$B$33:$BI$33),0))*(1-GRID!$B$69),0))</f>
        <v>42400</v>
      </c>
      <c r="W686" s="47" cm="1">
        <f t="array" ref="W686">IF($I$2="Открытый тариф",
INDEX(GRID!$B$34:$BI$44,MATCH(W$7,GRID!$A$34:$A$44,0),MATCH(1,($U$2=GRID!$B$31:$BI$31)*(КАЛЕНДАРЬ!$BR14=GRID!$B$33:$BI$33), 0)),
ROUNDUP(INDEX(GRID!$B$34:$BI$44,MATCH(W$7,GRID!$A$34:$A$44,0),MATCH(1,($U$2=GRID!$B$31:$BI$31)*(КАЛЕНДАРЬ!$BR14=GRID!$B$33:$BI$33),0))*(1-GRID!$B$69),0))</f>
        <v>105800</v>
      </c>
      <c r="X686" s="47" cm="1">
        <f t="array" ref="X686">IF($I$2="Открытый тариф",
INDEX(GRID!$B$47:$BI$57,MATCH(W$7,GRID!$A$47:$A$57,0),MATCH(1,($U$2=GRID!$B$31:$BI$31)*(КАЛЕНДАРЬ!$BR14=GRID!$B$33:$BI$33), 0)),
ROUNDUP(INDEX(GRID!$B$47:$BI$57,MATCH(W$7,GRID!$A$47:$A$57,0),MATCH(1,($U$2=GRID!$B$31:$BI$31)*(КАЛЕНДАРЬ!$BR14=GRID!$B$33:$BI$33),0))*(1-GRID!$B$69),0))</f>
        <v>108400</v>
      </c>
    </row>
    <row r="687" spans="1:24" s="200" customFormat="1" x14ac:dyDescent="0.2">
      <c r="A687" s="117" t="s">
        <v>46</v>
      </c>
      <c r="B687" s="117">
        <v>12</v>
      </c>
      <c r="C687" s="47" cm="1">
        <f t="array" ref="C687">IF($I$2="Открытый тариф",
INDEX(GRID!$B$34:$BI$44,MATCH(C$7,GRID!$A$34:$A$44,0),MATCH(1,($U$2=GRID!$B$31:$BI$31)*(КАЛЕНДАРЬ!$BR15=GRID!$B$33:$BI$33), 0)),
ROUNDUP(INDEX(GRID!$B$34:$BI$44,MATCH(C$7,GRID!$A$34:$A$44,0),MATCH(1,($U$2=GRID!$B$31:$BI$31)*(КАЛЕНДАРЬ!$BR15=GRID!$B$33:$BI$33),0))*(1-GRID!$B$69),0))</f>
        <v>16800</v>
      </c>
      <c r="D687" s="47" cm="1">
        <f t="array" ref="D687">IF($I$2="Открытый тариф",
INDEX(GRID!$B$47:$BI$57,MATCH(C$7,GRID!$A$47:$A$57,0),MATCH(1,($U$2=GRID!$B$31:$BI$31)*(КАЛЕНДАРЬ!$BR15=GRID!$B$33:$BI$33), 0)),
ROUNDUP(INDEX(GRID!$B$47:$BI$57,MATCH(C$7,GRID!$A$47:$A$57,0),MATCH(1,($U$2=GRID!$B$31:$BI$31)*(КАЛЕНДАРЬ!$BR15=GRID!$B$33:$BI$33),0))*(1-GRID!$B$69),0))</f>
        <v>19400</v>
      </c>
      <c r="E687" s="47" cm="1">
        <f t="array" ref="E687">IF($I$2="Открытый тариф",
INDEX(GRID!$B$34:$BI$44,MATCH(E$7,GRID!$A$34:$A$44,0),MATCH(1,($U$2=GRID!$B$31:$BI$31)*(КАЛЕНДАРЬ!$BR15=GRID!$B$33:$BI$33), 0)),
ROUNDUP(INDEX(GRID!$B$34:$BI$44,MATCH(E$7,GRID!$A$34:$A$44,0),MATCH(1,($U$2=GRID!$B$31:$BI$31)*(КАЛЕНДАРЬ!$BR15=GRID!$B$33:$BI$33),0))*(1-GRID!$B$69),0))</f>
        <v>18400</v>
      </c>
      <c r="F687" s="47" cm="1">
        <f t="array" ref="F687">IF($I$2="Открытый тариф",
INDEX(GRID!$B$47:$BI$57,MATCH(E$7,GRID!$A$47:$A$57,0),MATCH(1,($U$2=GRID!$B$31:$BI$31)*(КАЛЕНДАРЬ!$BR15=GRID!$B$33:$BI$33), 0)),
ROUNDUP(INDEX(GRID!$B$47:$BI$57,MATCH(E$7,GRID!$A$47:$A$57,0),MATCH(1,($U$2=GRID!$B$31:$BI$31)*(КАЛЕНДАРЬ!$BR15=GRID!$B$33:$BI$33),0))*(1-GRID!$B$69),0))</f>
        <v>21000</v>
      </c>
      <c r="G687" s="47" cm="1">
        <f t="array" ref="G687">IF($I$2="Открытый тариф",
INDEX(GRID!$B$34:$BI$44,MATCH(G$7,GRID!$A$34:$A$44,0),MATCH(1,($U$2=GRID!$B$31:$BI$31)*(КАЛЕНДАРЬ!$BR15=GRID!$B$33:$BI$33), 0)),
ROUNDUP(INDEX(GRID!$B$34:$BI$44,MATCH(G$7,GRID!$A$34:$A$44,0),MATCH(1,($U$2=GRID!$B$31:$BI$31)*(КАЛЕНДАРЬ!$BR15=GRID!$B$33:$BI$33),0))*(1-GRID!$B$69),0))</f>
        <v>19300</v>
      </c>
      <c r="H687" s="47" cm="1">
        <f t="array" ref="H687">IF($I$2="Открытый тариф",
INDEX(GRID!$B$47:$BI$57,MATCH(G$7,GRID!$A$47:$A$57,0),MATCH(1,($U$2=GRID!$B$31:$BI$31)*(КАЛЕНДАРЬ!$BR15=GRID!$B$33:$BI$33), 0)),
ROUNDUP(INDEX(GRID!$B$47:$BI$57,MATCH(G$7,GRID!$A$47:$A$57,0),MATCH(1,($U$2=GRID!$B$31:$BI$31)*(КАЛЕНДАРЬ!$BR15=GRID!$B$33:$BI$33),0))*(1-GRID!$B$69),0))</f>
        <v>21900</v>
      </c>
      <c r="I687" s="47" cm="1">
        <f t="array" ref="I687">IF($I$2="Открытый тариф",
INDEX(GRID!$B$34:$BI$44,MATCH(I$7,GRID!$A$34:$A$44,0),MATCH(1,($U$2=GRID!$B$31:$BI$31)*(КАЛЕНДАРЬ!$BR15=GRID!$B$33:$BI$33), 0)),
ROUNDUP(INDEX(GRID!$B$34:$BI$44,MATCH(I$7,GRID!$A$34:$A$44,0),MATCH(1,($U$2=GRID!$B$31:$BI$31)*(КАЛЕНДАРЬ!$BR15=GRID!$B$33:$BI$33),0))*(1-GRID!$B$69),0))</f>
        <v>20900</v>
      </c>
      <c r="J687" s="47" cm="1">
        <f t="array" ref="J687">IF($I$2="Открытый тариф",
INDEX(GRID!$B$47:$BI$57,MATCH(I$7,GRID!$A$47:$A$57,0),MATCH(1,($U$2=GRID!$B$31:$BI$31)*(КАЛЕНДАРЬ!$BR15=GRID!$B$33:$BI$33), 0)),
ROUNDUP(INDEX(GRID!$B$47:$BI$57,MATCH(I$7,GRID!$A$47:$A$57,0),MATCH(1,($U$2=GRID!$B$31:$BI$31)*(КАЛЕНДАРЬ!$BR15=GRID!$B$33:$BI$33),0))*(1-GRID!$B$69),0))</f>
        <v>23500</v>
      </c>
      <c r="K687" s="47" cm="1">
        <f t="array" ref="K687">IF($I$2="Открытый тариф",
INDEX(GRID!$B$34:$BI$44,MATCH(K$7,GRID!$A$34:$A$44,0),MATCH(1,($U$2=GRID!$B$31:$BI$31)*(КАЛЕНДАРЬ!$BR15=GRID!$B$33:$BI$33), 0)),
ROUNDUP(INDEX(GRID!$B$34:$BI$44,MATCH(K$7,GRID!$A$34:$A$44,0),MATCH(1,($U$2=GRID!$B$31:$BI$31)*(КАЛЕНДАРЬ!$BR15=GRID!$B$33:$BI$33),0))*(1-GRID!$B$69),0))</f>
        <v>21800</v>
      </c>
      <c r="L687" s="47" cm="1">
        <f t="array" ref="L687">IF($I$2="Открытый тариф",
INDEX(GRID!$B$47:$BI$57,MATCH(K$7,GRID!$A$47:$A$57,0),MATCH(1,($U$2=GRID!$B$31:$BI$31)*(КАЛЕНДАРЬ!$BR15=GRID!$B$33:$BI$33), 0)),
ROUNDUP(INDEX(GRID!$B$47:$BI$57,MATCH(K$7,GRID!$A$47:$A$57,0),MATCH(1,($U$2=GRID!$B$31:$BI$31)*(КАЛЕНДАРЬ!$BR15=GRID!$B$33:$BI$33),0))*(1-GRID!$B$69),0))</f>
        <v>24400</v>
      </c>
      <c r="M687" s="47" cm="1">
        <f t="array" ref="M687">IF($I$2="Открытый тариф",
INDEX(GRID!$B$34:$BI$44,MATCH(M$7,GRID!$A$34:$A$44,0),MATCH(1,($U$2=GRID!$B$31:$BI$31)*(КАЛЕНДАРЬ!$BR15=GRID!$B$33:$BI$33), 0)),
ROUNDUP(INDEX(GRID!$B$34:$BI$44,MATCH(M$7,GRID!$A$34:$A$44,0),MATCH(1,($U$2=GRID!$B$31:$BI$31)*(КАЛЕНДАРЬ!$BR15=GRID!$B$33:$BI$33),0))*(1-GRID!$B$69),0))</f>
        <v>23400</v>
      </c>
      <c r="N687" s="47" cm="1">
        <f t="array" ref="N687">IF($I$2="Открытый тариф",
INDEX(GRID!$B$47:$BI$57,MATCH(M$7,GRID!$A$47:$A$57,0),MATCH(1,($U$2=GRID!$B$31:$BI$31)*(КАЛЕНДАРЬ!$BR15=GRID!$B$33:$BI$33), 0)),
ROUNDUP(INDEX(GRID!$B$47:$BI$57,MATCH(M$7,GRID!$A$47:$A$57,0),MATCH(1,($U$2=GRID!$B$31:$BI$31)*(КАЛЕНДАРЬ!$BR15=GRID!$B$33:$BI$33),0))*(1-GRID!$B$69),0))</f>
        <v>26000</v>
      </c>
      <c r="O687" s="47" cm="1">
        <f t="array" ref="O687">IF($I$2="Открытый тариф",
INDEX(GRID!$B$34:$BI$44,MATCH(O$7,GRID!$A$34:$A$44,0),MATCH(1,($U$2=GRID!$B$31:$BI$31)*(КАЛЕНДАРЬ!$BR15=GRID!$B$33:$BI$33), 0)),
ROUNDUP(INDEX(GRID!$B$34:$BI$44,MATCH(O$7,GRID!$A$34:$A$44,0),MATCH(1,($U$2=GRID!$B$31:$BI$31)*(КАЛЕНДАРЬ!$BR15=GRID!$B$33:$BI$33),0))*(1-GRID!$B$69),0))</f>
        <v>29600</v>
      </c>
      <c r="P687" s="47" cm="1">
        <f t="array" ref="P687">IF($I$2="Открытый тариф",
INDEX(GRID!$B$47:$BI$57,MATCH(O$7,GRID!$A$47:$A$57,0),MATCH(1,($U$2=GRID!$B$31:$BI$31)*(КАЛЕНДАРЬ!$BR15=GRID!$B$33:$BI$33), 0)),
ROUNDUP(INDEX(GRID!$B$47:$BI$57,MATCH(O$7,GRID!$A$47:$A$57,0),MATCH(1,($U$2=GRID!$B$31:$BI$31)*(КАЛЕНДАРЬ!$BR15=GRID!$B$33:$BI$33),0))*(1-GRID!$B$69),0))</f>
        <v>32200</v>
      </c>
      <c r="Q687" s="47" cm="1">
        <f t="array" ref="Q687">IF($I$2="Открытый тариф",
INDEX(GRID!$B$34:$BI$44,MATCH(Q$7,GRID!$A$34:$A$44,0),MATCH(1,($U$2=GRID!$B$31:$BI$31)*(КАЛЕНДАРЬ!$BR15=GRID!$B$33:$BI$33), 0)),
ROUNDUP(INDEX(GRID!$B$34:$BI$44,MATCH(Q$7,GRID!$A$34:$A$44,0),MATCH(1,($U$2=GRID!$B$31:$BI$31)*(КАЛЕНДАРЬ!$BR15=GRID!$B$33:$BI$33),0))*(1-GRID!$B$69),0))</f>
        <v>31400</v>
      </c>
      <c r="R687" s="47" cm="1">
        <f t="array" ref="R687">IF($I$2="Открытый тариф",
INDEX(GRID!$B$47:$BI$57,MATCH(Q$7,GRID!$A$47:$A$57,0),MATCH(1,($U$2=GRID!$B$31:$BI$31)*(КАЛЕНДАРЬ!$BR15=GRID!$B$33:$BI$33), 0)),
ROUNDUP(INDEX(GRID!$B$47:$BI$57,MATCH(Q$7,GRID!$A$47:$A$57,0),MATCH(1,($U$2=GRID!$B$31:$BI$31)*(КАЛЕНДАРЬ!$BR15=GRID!$B$33:$BI$33),0))*(1-GRID!$B$69),0))</f>
        <v>34000</v>
      </c>
      <c r="S687" s="47" cm="1">
        <f t="array" ref="S687">IF($I$2="Открытый тариф",
INDEX(GRID!$B$34:$BI$44,MATCH(S$7,GRID!$A$34:$A$44,0),MATCH(1,($U$2=GRID!$B$31:$BI$31)*(КАЛЕНДАРЬ!$BR15=GRID!$B$33:$BI$33), 0)),
ROUNDUP(INDEX(GRID!$B$34:$BI$44,MATCH(S$7,GRID!$A$34:$A$44,0),MATCH(1,($U$2=GRID!$B$31:$BI$31)*(КАЛЕНДАРЬ!$BR15=GRID!$B$33:$BI$33),0))*(1-GRID!$B$69),0))</f>
        <v>34500</v>
      </c>
      <c r="T687" s="47" cm="1">
        <f t="array" ref="T687">IF($I$2="Открытый тариф",
INDEX(GRID!$B$47:$BI$57,MATCH(S$7,GRID!$A$47:$A$57,0),MATCH(1,($U$2=GRID!$B$31:$BI$31)*(КАЛЕНДАРЬ!$BR15=GRID!$B$33:$BI$33), 0)),
ROUNDUP(INDEX(GRID!$B$47:$BI$57,MATCH(S$7,GRID!$A$47:$A$57,0),MATCH(1,($U$2=GRID!$B$31:$BI$31)*(КАЛЕНДАРЬ!$BR15=GRID!$B$33:$BI$33),0))*(1-GRID!$B$69),0))</f>
        <v>37100</v>
      </c>
      <c r="U687" s="47" cm="1">
        <f t="array" ref="U687">IF($I$2="Открытый тариф",
INDEX(GRID!$B$34:$BI$44,MATCH(U$7,GRID!$A$34:$A$44,0),MATCH(1,($U$2=GRID!$B$31:$BI$31)*(КАЛЕНДАРЬ!$BR15=GRID!$B$33:$BI$33), 0)),
ROUNDUP(INDEX(GRID!$B$34:$BI$44,MATCH(U$7,GRID!$A$34:$A$44,0),MATCH(1,($U$2=GRID!$B$31:$BI$31)*(КАЛЕНДАРЬ!$BR15=GRID!$B$33:$BI$33),0))*(1-GRID!$B$69),0))</f>
        <v>39800</v>
      </c>
      <c r="V687" s="47" cm="1">
        <f t="array" ref="V687">IF($I$2="Открытый тариф",
INDEX(GRID!$B$47:$BI$57,MATCH(U$7,GRID!$A$47:$A$57,0),MATCH(1,($U$2=GRID!$B$31:$BI$31)*(КАЛЕНДАРЬ!$BR15=GRID!$B$33:$BI$33), 0)),
ROUNDUP(INDEX(GRID!$B$47:$BI$57,MATCH(U$7,GRID!$A$47:$A$57,0),MATCH(1,($U$2=GRID!$B$31:$BI$31)*(КАЛЕНДАРЬ!$BR15=GRID!$B$33:$BI$33),0))*(1-GRID!$B$69),0))</f>
        <v>42400</v>
      </c>
      <c r="W687" s="47" cm="1">
        <f t="array" ref="W687">IF($I$2="Открытый тариф",
INDEX(GRID!$B$34:$BI$44,MATCH(W$7,GRID!$A$34:$A$44,0),MATCH(1,($U$2=GRID!$B$31:$BI$31)*(КАЛЕНДАРЬ!$BR15=GRID!$B$33:$BI$33), 0)),
ROUNDUP(INDEX(GRID!$B$34:$BI$44,MATCH(W$7,GRID!$A$34:$A$44,0),MATCH(1,($U$2=GRID!$B$31:$BI$31)*(КАЛЕНДАРЬ!$BR15=GRID!$B$33:$BI$33),0))*(1-GRID!$B$69),0))</f>
        <v>105800</v>
      </c>
      <c r="X687" s="47" cm="1">
        <f t="array" ref="X687">IF($I$2="Открытый тариф",
INDEX(GRID!$B$47:$BI$57,MATCH(W$7,GRID!$A$47:$A$57,0),MATCH(1,($U$2=GRID!$B$31:$BI$31)*(КАЛЕНДАРЬ!$BR15=GRID!$B$33:$BI$33), 0)),
ROUNDUP(INDEX(GRID!$B$47:$BI$57,MATCH(W$7,GRID!$A$47:$A$57,0),MATCH(1,($U$2=GRID!$B$31:$BI$31)*(КАЛЕНДАРЬ!$BR15=GRID!$B$33:$BI$33),0))*(1-GRID!$B$69),0))</f>
        <v>108400</v>
      </c>
    </row>
    <row r="688" spans="1:24" s="200" customFormat="1" x14ac:dyDescent="0.2">
      <c r="A688" s="117" t="s">
        <v>47</v>
      </c>
      <c r="B688" s="117">
        <v>13</v>
      </c>
      <c r="C688" s="47" cm="1">
        <f t="array" ref="C688">IF($I$2="Открытый тариф",
INDEX(GRID!$B$34:$BI$44,MATCH(C$7,GRID!$A$34:$A$44,0),MATCH(1,($U$2=GRID!$B$31:$BI$31)*(КАЛЕНДАРЬ!$BR16=GRID!$B$33:$BI$33), 0)),
ROUNDUP(INDEX(GRID!$B$34:$BI$44,MATCH(C$7,GRID!$A$34:$A$44,0),MATCH(1,($U$2=GRID!$B$31:$BI$31)*(КАЛЕНДАРЬ!$BR16=GRID!$B$33:$BI$33),0))*(1-GRID!$B$69),0))</f>
        <v>17400</v>
      </c>
      <c r="D688" s="47" cm="1">
        <f t="array" ref="D688">IF($I$2="Открытый тариф",
INDEX(GRID!$B$47:$BI$57,MATCH(C$7,GRID!$A$47:$A$57,0),MATCH(1,($U$2=GRID!$B$31:$BI$31)*(КАЛЕНДАРЬ!$BR16=GRID!$B$33:$BI$33), 0)),
ROUNDUP(INDEX(GRID!$B$47:$BI$57,MATCH(C$7,GRID!$A$47:$A$57,0),MATCH(1,($U$2=GRID!$B$31:$BI$31)*(КАЛЕНДАРЬ!$BR16=GRID!$B$33:$BI$33),0))*(1-GRID!$B$69),0))</f>
        <v>20000</v>
      </c>
      <c r="E688" s="47" cm="1">
        <f t="array" ref="E688">IF($I$2="Открытый тариф",
INDEX(GRID!$B$34:$BI$44,MATCH(E$7,GRID!$A$34:$A$44,0),MATCH(1,($U$2=GRID!$B$31:$BI$31)*(КАЛЕНДАРЬ!$BR16=GRID!$B$33:$BI$33), 0)),
ROUNDUP(INDEX(GRID!$B$34:$BI$44,MATCH(E$7,GRID!$A$34:$A$44,0),MATCH(1,($U$2=GRID!$B$31:$BI$31)*(КАЛЕНДАРЬ!$BR16=GRID!$B$33:$BI$33),0))*(1-GRID!$B$69),0))</f>
        <v>19100</v>
      </c>
      <c r="F688" s="47" cm="1">
        <f t="array" ref="F688">IF($I$2="Открытый тариф",
INDEX(GRID!$B$47:$BI$57,MATCH(E$7,GRID!$A$47:$A$57,0),MATCH(1,($U$2=GRID!$B$31:$BI$31)*(КАЛЕНДАРЬ!$BR16=GRID!$B$33:$BI$33), 0)),
ROUNDUP(INDEX(GRID!$B$47:$BI$57,MATCH(E$7,GRID!$A$47:$A$57,0),MATCH(1,($U$2=GRID!$B$31:$BI$31)*(КАЛЕНДАРЬ!$BR16=GRID!$B$33:$BI$33),0))*(1-GRID!$B$69),0))</f>
        <v>21700</v>
      </c>
      <c r="G688" s="47" cm="1">
        <f t="array" ref="G688">IF($I$2="Открытый тариф",
INDEX(GRID!$B$34:$BI$44,MATCH(G$7,GRID!$A$34:$A$44,0),MATCH(1,($U$2=GRID!$B$31:$BI$31)*(КАЛЕНДАРЬ!$BR16=GRID!$B$33:$BI$33), 0)),
ROUNDUP(INDEX(GRID!$B$34:$BI$44,MATCH(G$7,GRID!$A$34:$A$44,0),MATCH(1,($U$2=GRID!$B$31:$BI$31)*(КАЛЕНДАРЬ!$BR16=GRID!$B$33:$BI$33),0))*(1-GRID!$B$69),0))</f>
        <v>20000</v>
      </c>
      <c r="H688" s="47" cm="1">
        <f t="array" ref="H688">IF($I$2="Открытый тариф",
INDEX(GRID!$B$47:$BI$57,MATCH(G$7,GRID!$A$47:$A$57,0),MATCH(1,($U$2=GRID!$B$31:$BI$31)*(КАЛЕНДАРЬ!$BR16=GRID!$B$33:$BI$33), 0)),
ROUNDUP(INDEX(GRID!$B$47:$BI$57,MATCH(G$7,GRID!$A$47:$A$57,0),MATCH(1,($U$2=GRID!$B$31:$BI$31)*(КАЛЕНДАРЬ!$BR16=GRID!$B$33:$BI$33),0))*(1-GRID!$B$69),0))</f>
        <v>22600</v>
      </c>
      <c r="I688" s="47" cm="1">
        <f t="array" ref="I688">IF($I$2="Открытый тариф",
INDEX(GRID!$B$34:$BI$44,MATCH(I$7,GRID!$A$34:$A$44,0),MATCH(1,($U$2=GRID!$B$31:$BI$31)*(КАЛЕНДАРЬ!$BR16=GRID!$B$33:$BI$33), 0)),
ROUNDUP(INDEX(GRID!$B$34:$BI$44,MATCH(I$7,GRID!$A$34:$A$44,0),MATCH(1,($U$2=GRID!$B$31:$BI$31)*(КАЛЕНДАРЬ!$BR16=GRID!$B$33:$BI$33),0))*(1-GRID!$B$69),0))</f>
        <v>21700</v>
      </c>
      <c r="J688" s="47" cm="1">
        <f t="array" ref="J688">IF($I$2="Открытый тариф",
INDEX(GRID!$B$47:$BI$57,MATCH(I$7,GRID!$A$47:$A$57,0),MATCH(1,($U$2=GRID!$B$31:$BI$31)*(КАЛЕНДАРЬ!$BR16=GRID!$B$33:$BI$33), 0)),
ROUNDUP(INDEX(GRID!$B$47:$BI$57,MATCH(I$7,GRID!$A$47:$A$57,0),MATCH(1,($U$2=GRID!$B$31:$BI$31)*(КАЛЕНДАРЬ!$BR16=GRID!$B$33:$BI$33),0))*(1-GRID!$B$69),0))</f>
        <v>24300</v>
      </c>
      <c r="K688" s="47" cm="1">
        <f t="array" ref="K688">IF($I$2="Открытый тариф",
INDEX(GRID!$B$34:$BI$44,MATCH(K$7,GRID!$A$34:$A$44,0),MATCH(1,($U$2=GRID!$B$31:$BI$31)*(КАЛЕНДАРЬ!$BR16=GRID!$B$33:$BI$33), 0)),
ROUNDUP(INDEX(GRID!$B$34:$BI$44,MATCH(K$7,GRID!$A$34:$A$44,0),MATCH(1,($U$2=GRID!$B$31:$BI$31)*(КАЛЕНДАРЬ!$BR16=GRID!$B$33:$BI$33),0))*(1-GRID!$B$69),0))</f>
        <v>22600</v>
      </c>
      <c r="L688" s="47" cm="1">
        <f t="array" ref="L688">IF($I$2="Открытый тариф",
INDEX(GRID!$B$47:$BI$57,MATCH(K$7,GRID!$A$47:$A$57,0),MATCH(1,($U$2=GRID!$B$31:$BI$31)*(КАЛЕНДАРЬ!$BR16=GRID!$B$33:$BI$33), 0)),
ROUNDUP(INDEX(GRID!$B$47:$BI$57,MATCH(K$7,GRID!$A$47:$A$57,0),MATCH(1,($U$2=GRID!$B$31:$BI$31)*(КАЛЕНДАРЬ!$BR16=GRID!$B$33:$BI$33),0))*(1-GRID!$B$69),0))</f>
        <v>25200</v>
      </c>
      <c r="M688" s="47" cm="1">
        <f t="array" ref="M688">IF($I$2="Открытый тариф",
INDEX(GRID!$B$34:$BI$44,MATCH(M$7,GRID!$A$34:$A$44,0),MATCH(1,($U$2=GRID!$B$31:$BI$31)*(КАЛЕНДАРЬ!$BR16=GRID!$B$33:$BI$33), 0)),
ROUNDUP(INDEX(GRID!$B$34:$BI$44,MATCH(M$7,GRID!$A$34:$A$44,0),MATCH(1,($U$2=GRID!$B$31:$BI$31)*(КАЛЕНДАРЬ!$BR16=GRID!$B$33:$BI$33),0))*(1-GRID!$B$69),0))</f>
        <v>24300</v>
      </c>
      <c r="N688" s="47" cm="1">
        <f t="array" ref="N688">IF($I$2="Открытый тариф",
INDEX(GRID!$B$47:$BI$57,MATCH(M$7,GRID!$A$47:$A$57,0),MATCH(1,($U$2=GRID!$B$31:$BI$31)*(КАЛЕНДАРЬ!$BR16=GRID!$B$33:$BI$33), 0)),
ROUNDUP(INDEX(GRID!$B$47:$BI$57,MATCH(M$7,GRID!$A$47:$A$57,0),MATCH(1,($U$2=GRID!$B$31:$BI$31)*(КАЛЕНДАРЬ!$BR16=GRID!$B$33:$BI$33),0))*(1-GRID!$B$69),0))</f>
        <v>26900</v>
      </c>
      <c r="O688" s="47" cm="1">
        <f t="array" ref="O688">IF($I$2="Открытый тариф",
INDEX(GRID!$B$34:$BI$44,MATCH(O$7,GRID!$A$34:$A$44,0),MATCH(1,($U$2=GRID!$B$31:$BI$31)*(КАЛЕНДАРЬ!$BR16=GRID!$B$33:$BI$33), 0)),
ROUNDUP(INDEX(GRID!$B$34:$BI$44,MATCH(O$7,GRID!$A$34:$A$44,0),MATCH(1,($U$2=GRID!$B$31:$BI$31)*(КАЛЕНДАРЬ!$BR16=GRID!$B$33:$BI$33),0))*(1-GRID!$B$69),0))</f>
        <v>30600</v>
      </c>
      <c r="P688" s="47" cm="1">
        <f t="array" ref="P688">IF($I$2="Открытый тариф",
INDEX(GRID!$B$47:$BI$57,MATCH(O$7,GRID!$A$47:$A$57,0),MATCH(1,($U$2=GRID!$B$31:$BI$31)*(КАЛЕНДАРЬ!$BR16=GRID!$B$33:$BI$33), 0)),
ROUNDUP(INDEX(GRID!$B$47:$BI$57,MATCH(O$7,GRID!$A$47:$A$57,0),MATCH(1,($U$2=GRID!$B$31:$BI$31)*(КАЛЕНДАРЬ!$BR16=GRID!$B$33:$BI$33),0))*(1-GRID!$B$69),0))</f>
        <v>33200</v>
      </c>
      <c r="Q688" s="47" cm="1">
        <f t="array" ref="Q688">IF($I$2="Открытый тариф",
INDEX(GRID!$B$34:$BI$44,MATCH(Q$7,GRID!$A$34:$A$44,0),MATCH(1,($U$2=GRID!$B$31:$BI$31)*(КАЛЕНДАРЬ!$BR16=GRID!$B$33:$BI$33), 0)),
ROUNDUP(INDEX(GRID!$B$34:$BI$44,MATCH(Q$7,GRID!$A$34:$A$44,0),MATCH(1,($U$2=GRID!$B$31:$BI$31)*(КАЛЕНДАРЬ!$BR16=GRID!$B$33:$BI$33),0))*(1-GRID!$B$69),0))</f>
        <v>32400</v>
      </c>
      <c r="R688" s="47" cm="1">
        <f t="array" ref="R688">IF($I$2="Открытый тариф",
INDEX(GRID!$B$47:$BI$57,MATCH(Q$7,GRID!$A$47:$A$57,0),MATCH(1,($U$2=GRID!$B$31:$BI$31)*(КАЛЕНДАРЬ!$BR16=GRID!$B$33:$BI$33), 0)),
ROUNDUP(INDEX(GRID!$B$47:$BI$57,MATCH(Q$7,GRID!$A$47:$A$57,0),MATCH(1,($U$2=GRID!$B$31:$BI$31)*(КАЛЕНДАРЬ!$BR16=GRID!$B$33:$BI$33),0))*(1-GRID!$B$69),0))</f>
        <v>35000</v>
      </c>
      <c r="S688" s="47" cm="1">
        <f t="array" ref="S688">IF($I$2="Открытый тариф",
INDEX(GRID!$B$34:$BI$44,MATCH(S$7,GRID!$A$34:$A$44,0),MATCH(1,($U$2=GRID!$B$31:$BI$31)*(КАЛЕНДАРЬ!$BR16=GRID!$B$33:$BI$33), 0)),
ROUNDUP(INDEX(GRID!$B$34:$BI$44,MATCH(S$7,GRID!$A$34:$A$44,0),MATCH(1,($U$2=GRID!$B$31:$BI$31)*(КАЛЕНДАРЬ!$BR16=GRID!$B$33:$BI$33),0))*(1-GRID!$B$69),0))</f>
        <v>35600</v>
      </c>
      <c r="T688" s="47" cm="1">
        <f t="array" ref="T688">IF($I$2="Открытый тариф",
INDEX(GRID!$B$47:$BI$57,MATCH(S$7,GRID!$A$47:$A$57,0),MATCH(1,($U$2=GRID!$B$31:$BI$31)*(КАЛЕНДАРЬ!$BR16=GRID!$B$33:$BI$33), 0)),
ROUNDUP(INDEX(GRID!$B$47:$BI$57,MATCH(S$7,GRID!$A$47:$A$57,0),MATCH(1,($U$2=GRID!$B$31:$BI$31)*(КАЛЕНДАРЬ!$BR16=GRID!$B$33:$BI$33),0))*(1-GRID!$B$69),0))</f>
        <v>38200</v>
      </c>
      <c r="U688" s="47" cm="1">
        <f t="array" ref="U688">IF($I$2="Открытый тариф",
INDEX(GRID!$B$34:$BI$44,MATCH(U$7,GRID!$A$34:$A$44,0),MATCH(1,($U$2=GRID!$B$31:$BI$31)*(КАЛЕНДАРЬ!$BR16=GRID!$B$33:$BI$33), 0)),
ROUNDUP(INDEX(GRID!$B$34:$BI$44,MATCH(U$7,GRID!$A$34:$A$44,0),MATCH(1,($U$2=GRID!$B$31:$BI$31)*(КАЛЕНДАРЬ!$BR16=GRID!$B$33:$BI$33),0))*(1-GRID!$B$69),0))</f>
        <v>41000</v>
      </c>
      <c r="V688" s="47" cm="1">
        <f t="array" ref="V688">IF($I$2="Открытый тариф",
INDEX(GRID!$B$47:$BI$57,MATCH(U$7,GRID!$A$47:$A$57,0),MATCH(1,($U$2=GRID!$B$31:$BI$31)*(КАЛЕНДАРЬ!$BR16=GRID!$B$33:$BI$33), 0)),
ROUNDUP(INDEX(GRID!$B$47:$BI$57,MATCH(U$7,GRID!$A$47:$A$57,0),MATCH(1,($U$2=GRID!$B$31:$BI$31)*(КАЛЕНДАРЬ!$BR16=GRID!$B$33:$BI$33),0))*(1-GRID!$B$69),0))</f>
        <v>43600</v>
      </c>
      <c r="W688" s="47" cm="1">
        <f t="array" ref="W688">IF($I$2="Открытый тариф",
INDEX(GRID!$B$34:$BI$44,MATCH(W$7,GRID!$A$34:$A$44,0),MATCH(1,($U$2=GRID!$B$31:$BI$31)*(КАЛЕНДАРЬ!$BR16=GRID!$B$33:$BI$33), 0)),
ROUNDUP(INDEX(GRID!$B$34:$BI$44,MATCH(W$7,GRID!$A$34:$A$44,0),MATCH(1,($U$2=GRID!$B$31:$BI$31)*(КАЛЕНДАРЬ!$BR16=GRID!$B$33:$BI$33),0))*(1-GRID!$B$69),0))</f>
        <v>111200</v>
      </c>
      <c r="X688" s="47" cm="1">
        <f t="array" ref="X688">IF($I$2="Открытый тариф",
INDEX(GRID!$B$47:$BI$57,MATCH(W$7,GRID!$A$47:$A$57,0),MATCH(1,($U$2=GRID!$B$31:$BI$31)*(КАЛЕНДАРЬ!$BR16=GRID!$B$33:$BI$33), 0)),
ROUNDUP(INDEX(GRID!$B$47:$BI$57,MATCH(W$7,GRID!$A$47:$A$57,0),MATCH(1,($U$2=GRID!$B$31:$BI$31)*(КАЛЕНДАРЬ!$BR16=GRID!$B$33:$BI$33),0))*(1-GRID!$B$69),0))</f>
        <v>113800</v>
      </c>
    </row>
    <row r="689" spans="1:24" s="200" customFormat="1" x14ac:dyDescent="0.2">
      <c r="A689" s="117" t="s">
        <v>48</v>
      </c>
      <c r="B689" s="117">
        <v>14</v>
      </c>
      <c r="C689" s="47" cm="1">
        <f t="array" ref="C689">IF($I$2="Открытый тариф",
INDEX(GRID!$B$34:$BI$44,MATCH(C$7,GRID!$A$34:$A$44,0),MATCH(1,($U$2=GRID!$B$31:$BI$31)*(КАЛЕНДАРЬ!$BR17=GRID!$B$33:$BI$33), 0)),
ROUNDUP(INDEX(GRID!$B$34:$BI$44,MATCH(C$7,GRID!$A$34:$A$44,0),MATCH(1,($U$2=GRID!$B$31:$BI$31)*(КАЛЕНДАРЬ!$BR17=GRID!$B$33:$BI$33),0))*(1-GRID!$B$69),0))</f>
        <v>17400</v>
      </c>
      <c r="D689" s="47" cm="1">
        <f t="array" ref="D689">IF($I$2="Открытый тариф",
INDEX(GRID!$B$47:$BI$57,MATCH(C$7,GRID!$A$47:$A$57,0),MATCH(1,($U$2=GRID!$B$31:$BI$31)*(КАЛЕНДАРЬ!$BR17=GRID!$B$33:$BI$33), 0)),
ROUNDUP(INDEX(GRID!$B$47:$BI$57,MATCH(C$7,GRID!$A$47:$A$57,0),MATCH(1,($U$2=GRID!$B$31:$BI$31)*(КАЛЕНДАРЬ!$BR17=GRID!$B$33:$BI$33),0))*(1-GRID!$B$69),0))</f>
        <v>20000</v>
      </c>
      <c r="E689" s="47" cm="1">
        <f t="array" ref="E689">IF($I$2="Открытый тариф",
INDEX(GRID!$B$34:$BI$44,MATCH(E$7,GRID!$A$34:$A$44,0),MATCH(1,($U$2=GRID!$B$31:$BI$31)*(КАЛЕНДАРЬ!$BR17=GRID!$B$33:$BI$33), 0)),
ROUNDUP(INDEX(GRID!$B$34:$BI$44,MATCH(E$7,GRID!$A$34:$A$44,0),MATCH(1,($U$2=GRID!$B$31:$BI$31)*(КАЛЕНДАРЬ!$BR17=GRID!$B$33:$BI$33),0))*(1-GRID!$B$69),0))</f>
        <v>19100</v>
      </c>
      <c r="F689" s="47" cm="1">
        <f t="array" ref="F689">IF($I$2="Открытый тариф",
INDEX(GRID!$B$47:$BI$57,MATCH(E$7,GRID!$A$47:$A$57,0),MATCH(1,($U$2=GRID!$B$31:$BI$31)*(КАЛЕНДАРЬ!$BR17=GRID!$B$33:$BI$33), 0)),
ROUNDUP(INDEX(GRID!$B$47:$BI$57,MATCH(E$7,GRID!$A$47:$A$57,0),MATCH(1,($U$2=GRID!$B$31:$BI$31)*(КАЛЕНДАРЬ!$BR17=GRID!$B$33:$BI$33),0))*(1-GRID!$B$69),0))</f>
        <v>21700</v>
      </c>
      <c r="G689" s="47" cm="1">
        <f t="array" ref="G689">IF($I$2="Открытый тариф",
INDEX(GRID!$B$34:$BI$44,MATCH(G$7,GRID!$A$34:$A$44,0),MATCH(1,($U$2=GRID!$B$31:$BI$31)*(КАЛЕНДАРЬ!$BR17=GRID!$B$33:$BI$33), 0)),
ROUNDUP(INDEX(GRID!$B$34:$BI$44,MATCH(G$7,GRID!$A$34:$A$44,0),MATCH(1,($U$2=GRID!$B$31:$BI$31)*(КАЛЕНДАРЬ!$BR17=GRID!$B$33:$BI$33),0))*(1-GRID!$B$69),0))</f>
        <v>20000</v>
      </c>
      <c r="H689" s="47" cm="1">
        <f t="array" ref="H689">IF($I$2="Открытый тариф",
INDEX(GRID!$B$47:$BI$57,MATCH(G$7,GRID!$A$47:$A$57,0),MATCH(1,($U$2=GRID!$B$31:$BI$31)*(КАЛЕНДАРЬ!$BR17=GRID!$B$33:$BI$33), 0)),
ROUNDUP(INDEX(GRID!$B$47:$BI$57,MATCH(G$7,GRID!$A$47:$A$57,0),MATCH(1,($U$2=GRID!$B$31:$BI$31)*(КАЛЕНДАРЬ!$BR17=GRID!$B$33:$BI$33),0))*(1-GRID!$B$69),0))</f>
        <v>22600</v>
      </c>
      <c r="I689" s="47" cm="1">
        <f t="array" ref="I689">IF($I$2="Открытый тариф",
INDEX(GRID!$B$34:$BI$44,MATCH(I$7,GRID!$A$34:$A$44,0),MATCH(1,($U$2=GRID!$B$31:$BI$31)*(КАЛЕНДАРЬ!$BR17=GRID!$B$33:$BI$33), 0)),
ROUNDUP(INDEX(GRID!$B$34:$BI$44,MATCH(I$7,GRID!$A$34:$A$44,0),MATCH(1,($U$2=GRID!$B$31:$BI$31)*(КАЛЕНДАРЬ!$BR17=GRID!$B$33:$BI$33),0))*(1-GRID!$B$69),0))</f>
        <v>21700</v>
      </c>
      <c r="J689" s="47" cm="1">
        <f t="array" ref="J689">IF($I$2="Открытый тариф",
INDEX(GRID!$B$47:$BI$57,MATCH(I$7,GRID!$A$47:$A$57,0),MATCH(1,($U$2=GRID!$B$31:$BI$31)*(КАЛЕНДАРЬ!$BR17=GRID!$B$33:$BI$33), 0)),
ROUNDUP(INDEX(GRID!$B$47:$BI$57,MATCH(I$7,GRID!$A$47:$A$57,0),MATCH(1,($U$2=GRID!$B$31:$BI$31)*(КАЛЕНДАРЬ!$BR17=GRID!$B$33:$BI$33),0))*(1-GRID!$B$69),0))</f>
        <v>24300</v>
      </c>
      <c r="K689" s="47" cm="1">
        <f t="array" ref="K689">IF($I$2="Открытый тариф",
INDEX(GRID!$B$34:$BI$44,MATCH(K$7,GRID!$A$34:$A$44,0),MATCH(1,($U$2=GRID!$B$31:$BI$31)*(КАЛЕНДАРЬ!$BR17=GRID!$B$33:$BI$33), 0)),
ROUNDUP(INDEX(GRID!$B$34:$BI$44,MATCH(K$7,GRID!$A$34:$A$44,0),MATCH(1,($U$2=GRID!$B$31:$BI$31)*(КАЛЕНДАРЬ!$BR17=GRID!$B$33:$BI$33),0))*(1-GRID!$B$69),0))</f>
        <v>22600</v>
      </c>
      <c r="L689" s="47" cm="1">
        <f t="array" ref="L689">IF($I$2="Открытый тариф",
INDEX(GRID!$B$47:$BI$57,MATCH(K$7,GRID!$A$47:$A$57,0),MATCH(1,($U$2=GRID!$B$31:$BI$31)*(КАЛЕНДАРЬ!$BR17=GRID!$B$33:$BI$33), 0)),
ROUNDUP(INDEX(GRID!$B$47:$BI$57,MATCH(K$7,GRID!$A$47:$A$57,0),MATCH(1,($U$2=GRID!$B$31:$BI$31)*(КАЛЕНДАРЬ!$BR17=GRID!$B$33:$BI$33),0))*(1-GRID!$B$69),0))</f>
        <v>25200</v>
      </c>
      <c r="M689" s="47" cm="1">
        <f t="array" ref="M689">IF($I$2="Открытый тариф",
INDEX(GRID!$B$34:$BI$44,MATCH(M$7,GRID!$A$34:$A$44,0),MATCH(1,($U$2=GRID!$B$31:$BI$31)*(КАЛЕНДАРЬ!$BR17=GRID!$B$33:$BI$33), 0)),
ROUNDUP(INDEX(GRID!$B$34:$BI$44,MATCH(M$7,GRID!$A$34:$A$44,0),MATCH(1,($U$2=GRID!$B$31:$BI$31)*(КАЛЕНДАРЬ!$BR17=GRID!$B$33:$BI$33),0))*(1-GRID!$B$69),0))</f>
        <v>24300</v>
      </c>
      <c r="N689" s="47" cm="1">
        <f t="array" ref="N689">IF($I$2="Открытый тариф",
INDEX(GRID!$B$47:$BI$57,MATCH(M$7,GRID!$A$47:$A$57,0),MATCH(1,($U$2=GRID!$B$31:$BI$31)*(КАЛЕНДАРЬ!$BR17=GRID!$B$33:$BI$33), 0)),
ROUNDUP(INDEX(GRID!$B$47:$BI$57,MATCH(M$7,GRID!$A$47:$A$57,0),MATCH(1,($U$2=GRID!$B$31:$BI$31)*(КАЛЕНДАРЬ!$BR17=GRID!$B$33:$BI$33),0))*(1-GRID!$B$69),0))</f>
        <v>26900</v>
      </c>
      <c r="O689" s="47" cm="1">
        <f t="array" ref="O689">IF($I$2="Открытый тариф",
INDEX(GRID!$B$34:$BI$44,MATCH(O$7,GRID!$A$34:$A$44,0),MATCH(1,($U$2=GRID!$B$31:$BI$31)*(КАЛЕНДАРЬ!$BR17=GRID!$B$33:$BI$33), 0)),
ROUNDUP(INDEX(GRID!$B$34:$BI$44,MATCH(O$7,GRID!$A$34:$A$44,0),MATCH(1,($U$2=GRID!$B$31:$BI$31)*(КАЛЕНДАРЬ!$BR17=GRID!$B$33:$BI$33),0))*(1-GRID!$B$69),0))</f>
        <v>30600</v>
      </c>
      <c r="P689" s="47" cm="1">
        <f t="array" ref="P689">IF($I$2="Открытый тариф",
INDEX(GRID!$B$47:$BI$57,MATCH(O$7,GRID!$A$47:$A$57,0),MATCH(1,($U$2=GRID!$B$31:$BI$31)*(КАЛЕНДАРЬ!$BR17=GRID!$B$33:$BI$33), 0)),
ROUNDUP(INDEX(GRID!$B$47:$BI$57,MATCH(O$7,GRID!$A$47:$A$57,0),MATCH(1,($U$2=GRID!$B$31:$BI$31)*(КАЛЕНДАРЬ!$BR17=GRID!$B$33:$BI$33),0))*(1-GRID!$B$69),0))</f>
        <v>33200</v>
      </c>
      <c r="Q689" s="47" cm="1">
        <f t="array" ref="Q689">IF($I$2="Открытый тариф",
INDEX(GRID!$B$34:$BI$44,MATCH(Q$7,GRID!$A$34:$A$44,0),MATCH(1,($U$2=GRID!$B$31:$BI$31)*(КАЛЕНДАРЬ!$BR17=GRID!$B$33:$BI$33), 0)),
ROUNDUP(INDEX(GRID!$B$34:$BI$44,MATCH(Q$7,GRID!$A$34:$A$44,0),MATCH(1,($U$2=GRID!$B$31:$BI$31)*(КАЛЕНДАРЬ!$BR17=GRID!$B$33:$BI$33),0))*(1-GRID!$B$69),0))</f>
        <v>32400</v>
      </c>
      <c r="R689" s="47" cm="1">
        <f t="array" ref="R689">IF($I$2="Открытый тариф",
INDEX(GRID!$B$47:$BI$57,MATCH(Q$7,GRID!$A$47:$A$57,0),MATCH(1,($U$2=GRID!$B$31:$BI$31)*(КАЛЕНДАРЬ!$BR17=GRID!$B$33:$BI$33), 0)),
ROUNDUP(INDEX(GRID!$B$47:$BI$57,MATCH(Q$7,GRID!$A$47:$A$57,0),MATCH(1,($U$2=GRID!$B$31:$BI$31)*(КАЛЕНДАРЬ!$BR17=GRID!$B$33:$BI$33),0))*(1-GRID!$B$69),0))</f>
        <v>35000</v>
      </c>
      <c r="S689" s="47" cm="1">
        <f t="array" ref="S689">IF($I$2="Открытый тариф",
INDEX(GRID!$B$34:$BI$44,MATCH(S$7,GRID!$A$34:$A$44,0),MATCH(1,($U$2=GRID!$B$31:$BI$31)*(КАЛЕНДАРЬ!$BR17=GRID!$B$33:$BI$33), 0)),
ROUNDUP(INDEX(GRID!$B$34:$BI$44,MATCH(S$7,GRID!$A$34:$A$44,0),MATCH(1,($U$2=GRID!$B$31:$BI$31)*(КАЛЕНДАРЬ!$BR17=GRID!$B$33:$BI$33),0))*(1-GRID!$B$69),0))</f>
        <v>35600</v>
      </c>
      <c r="T689" s="47" cm="1">
        <f t="array" ref="T689">IF($I$2="Открытый тариф",
INDEX(GRID!$B$47:$BI$57,MATCH(S$7,GRID!$A$47:$A$57,0),MATCH(1,($U$2=GRID!$B$31:$BI$31)*(КАЛЕНДАРЬ!$BR17=GRID!$B$33:$BI$33), 0)),
ROUNDUP(INDEX(GRID!$B$47:$BI$57,MATCH(S$7,GRID!$A$47:$A$57,0),MATCH(1,($U$2=GRID!$B$31:$BI$31)*(КАЛЕНДАРЬ!$BR17=GRID!$B$33:$BI$33),0))*(1-GRID!$B$69),0))</f>
        <v>38200</v>
      </c>
      <c r="U689" s="47" cm="1">
        <f t="array" ref="U689">IF($I$2="Открытый тариф",
INDEX(GRID!$B$34:$BI$44,MATCH(U$7,GRID!$A$34:$A$44,0),MATCH(1,($U$2=GRID!$B$31:$BI$31)*(КАЛЕНДАРЬ!$BR17=GRID!$B$33:$BI$33), 0)),
ROUNDUP(INDEX(GRID!$B$34:$BI$44,MATCH(U$7,GRID!$A$34:$A$44,0),MATCH(1,($U$2=GRID!$B$31:$BI$31)*(КАЛЕНДАРЬ!$BR17=GRID!$B$33:$BI$33),0))*(1-GRID!$B$69),0))</f>
        <v>41000</v>
      </c>
      <c r="V689" s="47" cm="1">
        <f t="array" ref="V689">IF($I$2="Открытый тариф",
INDEX(GRID!$B$47:$BI$57,MATCH(U$7,GRID!$A$47:$A$57,0),MATCH(1,($U$2=GRID!$B$31:$BI$31)*(КАЛЕНДАРЬ!$BR17=GRID!$B$33:$BI$33), 0)),
ROUNDUP(INDEX(GRID!$B$47:$BI$57,MATCH(U$7,GRID!$A$47:$A$57,0),MATCH(1,($U$2=GRID!$B$31:$BI$31)*(КАЛЕНДАРЬ!$BR17=GRID!$B$33:$BI$33),0))*(1-GRID!$B$69),0))</f>
        <v>43600</v>
      </c>
      <c r="W689" s="47" cm="1">
        <f t="array" ref="W689">IF($I$2="Открытый тариф",
INDEX(GRID!$B$34:$BI$44,MATCH(W$7,GRID!$A$34:$A$44,0),MATCH(1,($U$2=GRID!$B$31:$BI$31)*(КАЛЕНДАРЬ!$BR17=GRID!$B$33:$BI$33), 0)),
ROUNDUP(INDEX(GRID!$B$34:$BI$44,MATCH(W$7,GRID!$A$34:$A$44,0),MATCH(1,($U$2=GRID!$B$31:$BI$31)*(КАЛЕНДАРЬ!$BR17=GRID!$B$33:$BI$33),0))*(1-GRID!$B$69),0))</f>
        <v>111200</v>
      </c>
      <c r="X689" s="47" cm="1">
        <f t="array" ref="X689">IF($I$2="Открытый тариф",
INDEX(GRID!$B$47:$BI$57,MATCH(W$7,GRID!$A$47:$A$57,0),MATCH(1,($U$2=GRID!$B$31:$BI$31)*(КАЛЕНДАРЬ!$BR17=GRID!$B$33:$BI$33), 0)),
ROUNDUP(INDEX(GRID!$B$47:$BI$57,MATCH(W$7,GRID!$A$47:$A$57,0),MATCH(1,($U$2=GRID!$B$31:$BI$31)*(КАЛЕНДАРЬ!$BR17=GRID!$B$33:$BI$33),0))*(1-GRID!$B$69),0))</f>
        <v>113800</v>
      </c>
    </row>
    <row r="690" spans="1:24" s="200" customFormat="1" x14ac:dyDescent="0.2">
      <c r="A690" s="117" t="s">
        <v>42</v>
      </c>
      <c r="B690" s="117">
        <v>15</v>
      </c>
      <c r="C690" s="47" cm="1">
        <f t="array" ref="C690">IF($I$2="Открытый тариф",
INDEX(GRID!$B$34:$BI$44,MATCH(C$7,GRID!$A$34:$A$44,0),MATCH(1,($U$2=GRID!$B$31:$BI$31)*(КАЛЕНДАРЬ!$BR18=GRID!$B$33:$BI$33), 0)),
ROUNDUP(INDEX(GRID!$B$34:$BI$44,MATCH(C$7,GRID!$A$34:$A$44,0),MATCH(1,($U$2=GRID!$B$31:$BI$31)*(КАЛЕНДАРЬ!$BR18=GRID!$B$33:$BI$33),0))*(1-GRID!$B$69),0))</f>
        <v>16200</v>
      </c>
      <c r="D690" s="47" cm="1">
        <f t="array" ref="D690">IF($I$2="Открытый тариф",
INDEX(GRID!$B$47:$BI$57,MATCH(C$7,GRID!$A$47:$A$57,0),MATCH(1,($U$2=GRID!$B$31:$BI$31)*(КАЛЕНДАРЬ!$BR18=GRID!$B$33:$BI$33), 0)),
ROUNDUP(INDEX(GRID!$B$47:$BI$57,MATCH(C$7,GRID!$A$47:$A$57,0),MATCH(1,($U$2=GRID!$B$31:$BI$31)*(КАЛЕНДАРЬ!$BR18=GRID!$B$33:$BI$33),0))*(1-GRID!$B$69),0))</f>
        <v>18800</v>
      </c>
      <c r="E690" s="47" cm="1">
        <f t="array" ref="E690">IF($I$2="Открытый тариф",
INDEX(GRID!$B$34:$BI$44,MATCH(E$7,GRID!$A$34:$A$44,0),MATCH(1,($U$2=GRID!$B$31:$BI$31)*(КАЛЕНДАРЬ!$BR18=GRID!$B$33:$BI$33), 0)),
ROUNDUP(INDEX(GRID!$B$34:$BI$44,MATCH(E$7,GRID!$A$34:$A$44,0),MATCH(1,($U$2=GRID!$B$31:$BI$31)*(КАЛЕНДАРЬ!$BR18=GRID!$B$33:$BI$33),0))*(1-GRID!$B$69),0))</f>
        <v>17800</v>
      </c>
      <c r="F690" s="47" cm="1">
        <f t="array" ref="F690">IF($I$2="Открытый тариф",
INDEX(GRID!$B$47:$BI$57,MATCH(E$7,GRID!$A$47:$A$57,0),MATCH(1,($U$2=GRID!$B$31:$BI$31)*(КАЛЕНДАРЬ!$BR18=GRID!$B$33:$BI$33), 0)),
ROUNDUP(INDEX(GRID!$B$47:$BI$57,MATCH(E$7,GRID!$A$47:$A$57,0),MATCH(1,($U$2=GRID!$B$31:$BI$31)*(КАЛЕНДАРЬ!$BR18=GRID!$B$33:$BI$33),0))*(1-GRID!$B$69),0))</f>
        <v>20400</v>
      </c>
      <c r="G690" s="47" cm="1">
        <f t="array" ref="G690">IF($I$2="Открытый тариф",
INDEX(GRID!$B$34:$BI$44,MATCH(G$7,GRID!$A$34:$A$44,0),MATCH(1,($U$2=GRID!$B$31:$BI$31)*(КАЛЕНДАРЬ!$BR18=GRID!$B$33:$BI$33), 0)),
ROUNDUP(INDEX(GRID!$B$34:$BI$44,MATCH(G$7,GRID!$A$34:$A$44,0),MATCH(1,($U$2=GRID!$B$31:$BI$31)*(КАЛЕНДАРЬ!$BR18=GRID!$B$33:$BI$33),0))*(1-GRID!$B$69),0))</f>
        <v>18700</v>
      </c>
      <c r="H690" s="47" cm="1">
        <f t="array" ref="H690">IF($I$2="Открытый тариф",
INDEX(GRID!$B$47:$BI$57,MATCH(G$7,GRID!$A$47:$A$57,0),MATCH(1,($U$2=GRID!$B$31:$BI$31)*(КАЛЕНДАРЬ!$BR18=GRID!$B$33:$BI$33), 0)),
ROUNDUP(INDEX(GRID!$B$47:$BI$57,MATCH(G$7,GRID!$A$47:$A$57,0),MATCH(1,($U$2=GRID!$B$31:$BI$31)*(КАЛЕНДАРЬ!$BR18=GRID!$B$33:$BI$33),0))*(1-GRID!$B$69),0))</f>
        <v>21300</v>
      </c>
      <c r="I690" s="47" cm="1">
        <f t="array" ref="I690">IF($I$2="Открытый тариф",
INDEX(GRID!$B$34:$BI$44,MATCH(I$7,GRID!$A$34:$A$44,0),MATCH(1,($U$2=GRID!$B$31:$BI$31)*(КАЛЕНДАРЬ!$BR18=GRID!$B$33:$BI$33), 0)),
ROUNDUP(INDEX(GRID!$B$34:$BI$44,MATCH(I$7,GRID!$A$34:$A$44,0),MATCH(1,($U$2=GRID!$B$31:$BI$31)*(КАЛЕНДАРЬ!$BR18=GRID!$B$33:$BI$33),0))*(1-GRID!$B$69),0))</f>
        <v>20300</v>
      </c>
      <c r="J690" s="47" cm="1">
        <f t="array" ref="J690">IF($I$2="Открытый тариф",
INDEX(GRID!$B$47:$BI$57,MATCH(I$7,GRID!$A$47:$A$57,0),MATCH(1,($U$2=GRID!$B$31:$BI$31)*(КАЛЕНДАРЬ!$BR18=GRID!$B$33:$BI$33), 0)),
ROUNDUP(INDEX(GRID!$B$47:$BI$57,MATCH(I$7,GRID!$A$47:$A$57,0),MATCH(1,($U$2=GRID!$B$31:$BI$31)*(КАЛЕНДАРЬ!$BR18=GRID!$B$33:$BI$33),0))*(1-GRID!$B$69),0))</f>
        <v>22900</v>
      </c>
      <c r="K690" s="47" cm="1">
        <f t="array" ref="K690">IF($I$2="Открытый тариф",
INDEX(GRID!$B$34:$BI$44,MATCH(K$7,GRID!$A$34:$A$44,0),MATCH(1,($U$2=GRID!$B$31:$BI$31)*(КАЛЕНДАРЬ!$BR18=GRID!$B$33:$BI$33), 0)),
ROUNDUP(INDEX(GRID!$B$34:$BI$44,MATCH(K$7,GRID!$A$34:$A$44,0),MATCH(1,($U$2=GRID!$B$31:$BI$31)*(КАЛЕНДАРЬ!$BR18=GRID!$B$33:$BI$33),0))*(1-GRID!$B$69),0))</f>
        <v>21200</v>
      </c>
      <c r="L690" s="47" cm="1">
        <f t="array" ref="L690">IF($I$2="Открытый тариф",
INDEX(GRID!$B$47:$BI$57,MATCH(K$7,GRID!$A$47:$A$57,0),MATCH(1,($U$2=GRID!$B$31:$BI$31)*(КАЛЕНДАРЬ!$BR18=GRID!$B$33:$BI$33), 0)),
ROUNDUP(INDEX(GRID!$B$47:$BI$57,MATCH(K$7,GRID!$A$47:$A$57,0),MATCH(1,($U$2=GRID!$B$31:$BI$31)*(КАЛЕНДАРЬ!$BR18=GRID!$B$33:$BI$33),0))*(1-GRID!$B$69),0))</f>
        <v>23800</v>
      </c>
      <c r="M690" s="47" cm="1">
        <f t="array" ref="M690">IF($I$2="Открытый тариф",
INDEX(GRID!$B$34:$BI$44,MATCH(M$7,GRID!$A$34:$A$44,0),MATCH(1,($U$2=GRID!$B$31:$BI$31)*(КАЛЕНДАРЬ!$BR18=GRID!$B$33:$BI$33), 0)),
ROUNDUP(INDEX(GRID!$B$34:$BI$44,MATCH(M$7,GRID!$A$34:$A$44,0),MATCH(1,($U$2=GRID!$B$31:$BI$31)*(КАЛЕНДАРЬ!$BR18=GRID!$B$33:$BI$33),0))*(1-GRID!$B$69),0))</f>
        <v>22800</v>
      </c>
      <c r="N690" s="47" cm="1">
        <f t="array" ref="N690">IF($I$2="Открытый тариф",
INDEX(GRID!$B$47:$BI$57,MATCH(M$7,GRID!$A$47:$A$57,0),MATCH(1,($U$2=GRID!$B$31:$BI$31)*(КАЛЕНДАРЬ!$BR18=GRID!$B$33:$BI$33), 0)),
ROUNDUP(INDEX(GRID!$B$47:$BI$57,MATCH(M$7,GRID!$A$47:$A$57,0),MATCH(1,($U$2=GRID!$B$31:$BI$31)*(КАЛЕНДАРЬ!$BR18=GRID!$B$33:$BI$33),0))*(1-GRID!$B$69),0))</f>
        <v>25400</v>
      </c>
      <c r="O690" s="47" cm="1">
        <f t="array" ref="O690">IF($I$2="Открытый тариф",
INDEX(GRID!$B$34:$BI$44,MATCH(O$7,GRID!$A$34:$A$44,0),MATCH(1,($U$2=GRID!$B$31:$BI$31)*(КАЛЕНДАРЬ!$BR18=GRID!$B$33:$BI$33), 0)),
ROUNDUP(INDEX(GRID!$B$34:$BI$44,MATCH(O$7,GRID!$A$34:$A$44,0),MATCH(1,($U$2=GRID!$B$31:$BI$31)*(КАЛЕНДАРЬ!$BR18=GRID!$B$33:$BI$33),0))*(1-GRID!$B$69),0))</f>
        <v>28900</v>
      </c>
      <c r="P690" s="47" cm="1">
        <f t="array" ref="P690">IF($I$2="Открытый тариф",
INDEX(GRID!$B$47:$BI$57,MATCH(O$7,GRID!$A$47:$A$57,0),MATCH(1,($U$2=GRID!$B$31:$BI$31)*(КАЛЕНДАРЬ!$BR18=GRID!$B$33:$BI$33), 0)),
ROUNDUP(INDEX(GRID!$B$47:$BI$57,MATCH(O$7,GRID!$A$47:$A$57,0),MATCH(1,($U$2=GRID!$B$31:$BI$31)*(КАЛЕНДАРЬ!$BR18=GRID!$B$33:$BI$33),0))*(1-GRID!$B$69),0))</f>
        <v>31500</v>
      </c>
      <c r="Q690" s="47" cm="1">
        <f t="array" ref="Q690">IF($I$2="Открытый тариф",
INDEX(GRID!$B$34:$BI$44,MATCH(Q$7,GRID!$A$34:$A$44,0),MATCH(1,($U$2=GRID!$B$31:$BI$31)*(КАЛЕНДАРЬ!$BR18=GRID!$B$33:$BI$33), 0)),
ROUNDUP(INDEX(GRID!$B$34:$BI$44,MATCH(Q$7,GRID!$A$34:$A$44,0),MATCH(1,($U$2=GRID!$B$31:$BI$31)*(КАЛЕНДАРЬ!$BR18=GRID!$B$33:$BI$33),0))*(1-GRID!$B$69),0))</f>
        <v>30700</v>
      </c>
      <c r="R690" s="47" cm="1">
        <f t="array" ref="R690">IF($I$2="Открытый тариф",
INDEX(GRID!$B$47:$BI$57,MATCH(Q$7,GRID!$A$47:$A$57,0),MATCH(1,($U$2=GRID!$B$31:$BI$31)*(КАЛЕНДАРЬ!$BR18=GRID!$B$33:$BI$33), 0)),
ROUNDUP(INDEX(GRID!$B$47:$BI$57,MATCH(Q$7,GRID!$A$47:$A$57,0),MATCH(1,($U$2=GRID!$B$31:$BI$31)*(КАЛЕНДАРЬ!$BR18=GRID!$B$33:$BI$33),0))*(1-GRID!$B$69),0))</f>
        <v>33300</v>
      </c>
      <c r="S690" s="47" cm="1">
        <f t="array" ref="S690">IF($I$2="Открытый тариф",
INDEX(GRID!$B$34:$BI$44,MATCH(S$7,GRID!$A$34:$A$44,0),MATCH(1,($U$2=GRID!$B$31:$BI$31)*(КАЛЕНДАРЬ!$BR18=GRID!$B$33:$BI$33), 0)),
ROUNDUP(INDEX(GRID!$B$34:$BI$44,MATCH(S$7,GRID!$A$34:$A$44,0),MATCH(1,($U$2=GRID!$B$31:$BI$31)*(КАЛЕНДАРЬ!$BR18=GRID!$B$33:$BI$33),0))*(1-GRID!$B$69),0))</f>
        <v>33800</v>
      </c>
      <c r="T690" s="47" cm="1">
        <f t="array" ref="T690">IF($I$2="Открытый тариф",
INDEX(GRID!$B$47:$BI$57,MATCH(S$7,GRID!$A$47:$A$57,0),MATCH(1,($U$2=GRID!$B$31:$BI$31)*(КАЛЕНДАРЬ!$BR18=GRID!$B$33:$BI$33), 0)),
ROUNDUP(INDEX(GRID!$B$47:$BI$57,MATCH(S$7,GRID!$A$47:$A$57,0),MATCH(1,($U$2=GRID!$B$31:$BI$31)*(КАЛЕНДАРЬ!$BR18=GRID!$B$33:$BI$33),0))*(1-GRID!$B$69),0))</f>
        <v>36400</v>
      </c>
      <c r="U690" s="47" cm="1">
        <f t="array" ref="U690">IF($I$2="Открытый тариф",
INDEX(GRID!$B$34:$BI$44,MATCH(U$7,GRID!$A$34:$A$44,0),MATCH(1,($U$2=GRID!$B$31:$BI$31)*(КАЛЕНДАРЬ!$BR18=GRID!$B$33:$BI$33), 0)),
ROUNDUP(INDEX(GRID!$B$34:$BI$44,MATCH(U$7,GRID!$A$34:$A$44,0),MATCH(1,($U$2=GRID!$B$31:$BI$31)*(КАЛЕНДАРЬ!$BR18=GRID!$B$33:$BI$33),0))*(1-GRID!$B$69),0))</f>
        <v>39000</v>
      </c>
      <c r="V690" s="47" cm="1">
        <f t="array" ref="V690">IF($I$2="Открытый тариф",
INDEX(GRID!$B$47:$BI$57,MATCH(U$7,GRID!$A$47:$A$57,0),MATCH(1,($U$2=GRID!$B$31:$BI$31)*(КАЛЕНДАРЬ!$BR18=GRID!$B$33:$BI$33), 0)),
ROUNDUP(INDEX(GRID!$B$47:$BI$57,MATCH(U$7,GRID!$A$47:$A$57,0),MATCH(1,($U$2=GRID!$B$31:$BI$31)*(КАЛЕНДАРЬ!$BR18=GRID!$B$33:$BI$33),0))*(1-GRID!$B$69),0))</f>
        <v>41600</v>
      </c>
      <c r="W690" s="47" cm="1">
        <f t="array" ref="W690">IF($I$2="Открытый тариф",
INDEX(GRID!$B$34:$BI$44,MATCH(W$7,GRID!$A$34:$A$44,0),MATCH(1,($U$2=GRID!$B$31:$BI$31)*(КАЛЕНДАРЬ!$BR18=GRID!$B$33:$BI$33), 0)),
ROUNDUP(INDEX(GRID!$B$34:$BI$44,MATCH(W$7,GRID!$A$34:$A$44,0),MATCH(1,($U$2=GRID!$B$31:$BI$31)*(КАЛЕНДАРЬ!$BR18=GRID!$B$33:$BI$33),0))*(1-GRID!$B$69),0))</f>
        <v>101000</v>
      </c>
      <c r="X690" s="47" cm="1">
        <f t="array" ref="X690">IF($I$2="Открытый тариф",
INDEX(GRID!$B$47:$BI$57,MATCH(W$7,GRID!$A$47:$A$57,0),MATCH(1,($U$2=GRID!$B$31:$BI$31)*(КАЛЕНДАРЬ!$BR18=GRID!$B$33:$BI$33), 0)),
ROUNDUP(INDEX(GRID!$B$47:$BI$57,MATCH(W$7,GRID!$A$47:$A$57,0),MATCH(1,($U$2=GRID!$B$31:$BI$31)*(КАЛЕНДАРЬ!$BR18=GRID!$B$33:$BI$33),0))*(1-GRID!$B$69),0))</f>
        <v>103600</v>
      </c>
    </row>
    <row r="691" spans="1:24" s="200" customFormat="1" x14ac:dyDescent="0.2">
      <c r="A691" s="117" t="s">
        <v>43</v>
      </c>
      <c r="B691" s="117">
        <v>16</v>
      </c>
      <c r="C691" s="47" cm="1">
        <f t="array" ref="C691">IF($I$2="Открытый тариф",
INDEX(GRID!$B$34:$BI$44,MATCH(C$7,GRID!$A$34:$A$44,0),MATCH(1,($U$2=GRID!$B$31:$BI$31)*(КАЛЕНДАРЬ!$BR19=GRID!$B$33:$BI$33), 0)),
ROUNDUP(INDEX(GRID!$B$34:$BI$44,MATCH(C$7,GRID!$A$34:$A$44,0),MATCH(1,($U$2=GRID!$B$31:$BI$31)*(КАЛЕНДАРЬ!$BR19=GRID!$B$33:$BI$33),0))*(1-GRID!$B$69),0))</f>
        <v>16200</v>
      </c>
      <c r="D691" s="47" cm="1">
        <f t="array" ref="D691">IF($I$2="Открытый тариф",
INDEX(GRID!$B$47:$BI$57,MATCH(C$7,GRID!$A$47:$A$57,0),MATCH(1,($U$2=GRID!$B$31:$BI$31)*(КАЛЕНДАРЬ!$BR19=GRID!$B$33:$BI$33), 0)),
ROUNDUP(INDEX(GRID!$B$47:$BI$57,MATCH(C$7,GRID!$A$47:$A$57,0),MATCH(1,($U$2=GRID!$B$31:$BI$31)*(КАЛЕНДАРЬ!$BR19=GRID!$B$33:$BI$33),0))*(1-GRID!$B$69),0))</f>
        <v>18800</v>
      </c>
      <c r="E691" s="47" cm="1">
        <f t="array" ref="E691">IF($I$2="Открытый тариф",
INDEX(GRID!$B$34:$BI$44,MATCH(E$7,GRID!$A$34:$A$44,0),MATCH(1,($U$2=GRID!$B$31:$BI$31)*(КАЛЕНДАРЬ!$BR19=GRID!$B$33:$BI$33), 0)),
ROUNDUP(INDEX(GRID!$B$34:$BI$44,MATCH(E$7,GRID!$A$34:$A$44,0),MATCH(1,($U$2=GRID!$B$31:$BI$31)*(КАЛЕНДАРЬ!$BR19=GRID!$B$33:$BI$33),0))*(1-GRID!$B$69),0))</f>
        <v>17800</v>
      </c>
      <c r="F691" s="47" cm="1">
        <f t="array" ref="F691">IF($I$2="Открытый тариф",
INDEX(GRID!$B$47:$BI$57,MATCH(E$7,GRID!$A$47:$A$57,0),MATCH(1,($U$2=GRID!$B$31:$BI$31)*(КАЛЕНДАРЬ!$BR19=GRID!$B$33:$BI$33), 0)),
ROUNDUP(INDEX(GRID!$B$47:$BI$57,MATCH(E$7,GRID!$A$47:$A$57,0),MATCH(1,($U$2=GRID!$B$31:$BI$31)*(КАЛЕНДАРЬ!$BR19=GRID!$B$33:$BI$33),0))*(1-GRID!$B$69),0))</f>
        <v>20400</v>
      </c>
      <c r="G691" s="47" cm="1">
        <f t="array" ref="G691">IF($I$2="Открытый тариф",
INDEX(GRID!$B$34:$BI$44,MATCH(G$7,GRID!$A$34:$A$44,0),MATCH(1,($U$2=GRID!$B$31:$BI$31)*(КАЛЕНДАРЬ!$BR19=GRID!$B$33:$BI$33), 0)),
ROUNDUP(INDEX(GRID!$B$34:$BI$44,MATCH(G$7,GRID!$A$34:$A$44,0),MATCH(1,($U$2=GRID!$B$31:$BI$31)*(КАЛЕНДАРЬ!$BR19=GRID!$B$33:$BI$33),0))*(1-GRID!$B$69),0))</f>
        <v>18700</v>
      </c>
      <c r="H691" s="47" cm="1">
        <f t="array" ref="H691">IF($I$2="Открытый тариф",
INDEX(GRID!$B$47:$BI$57,MATCH(G$7,GRID!$A$47:$A$57,0),MATCH(1,($U$2=GRID!$B$31:$BI$31)*(КАЛЕНДАРЬ!$BR19=GRID!$B$33:$BI$33), 0)),
ROUNDUP(INDEX(GRID!$B$47:$BI$57,MATCH(G$7,GRID!$A$47:$A$57,0),MATCH(1,($U$2=GRID!$B$31:$BI$31)*(КАЛЕНДАРЬ!$BR19=GRID!$B$33:$BI$33),0))*(1-GRID!$B$69),0))</f>
        <v>21300</v>
      </c>
      <c r="I691" s="47" cm="1">
        <f t="array" ref="I691">IF($I$2="Открытый тариф",
INDEX(GRID!$B$34:$BI$44,MATCH(I$7,GRID!$A$34:$A$44,0),MATCH(1,($U$2=GRID!$B$31:$BI$31)*(КАЛЕНДАРЬ!$BR19=GRID!$B$33:$BI$33), 0)),
ROUNDUP(INDEX(GRID!$B$34:$BI$44,MATCH(I$7,GRID!$A$34:$A$44,0),MATCH(1,($U$2=GRID!$B$31:$BI$31)*(КАЛЕНДАРЬ!$BR19=GRID!$B$33:$BI$33),0))*(1-GRID!$B$69),0))</f>
        <v>20300</v>
      </c>
      <c r="J691" s="47" cm="1">
        <f t="array" ref="J691">IF($I$2="Открытый тариф",
INDEX(GRID!$B$47:$BI$57,MATCH(I$7,GRID!$A$47:$A$57,0),MATCH(1,($U$2=GRID!$B$31:$BI$31)*(КАЛЕНДАРЬ!$BR19=GRID!$B$33:$BI$33), 0)),
ROUNDUP(INDEX(GRID!$B$47:$BI$57,MATCH(I$7,GRID!$A$47:$A$57,0),MATCH(1,($U$2=GRID!$B$31:$BI$31)*(КАЛЕНДАРЬ!$BR19=GRID!$B$33:$BI$33),0))*(1-GRID!$B$69),0))</f>
        <v>22900</v>
      </c>
      <c r="K691" s="47" cm="1">
        <f t="array" ref="K691">IF($I$2="Открытый тариф",
INDEX(GRID!$B$34:$BI$44,MATCH(K$7,GRID!$A$34:$A$44,0),MATCH(1,($U$2=GRID!$B$31:$BI$31)*(КАЛЕНДАРЬ!$BR19=GRID!$B$33:$BI$33), 0)),
ROUNDUP(INDEX(GRID!$B$34:$BI$44,MATCH(K$7,GRID!$A$34:$A$44,0),MATCH(1,($U$2=GRID!$B$31:$BI$31)*(КАЛЕНДАРЬ!$BR19=GRID!$B$33:$BI$33),0))*(1-GRID!$B$69),0))</f>
        <v>21200</v>
      </c>
      <c r="L691" s="47" cm="1">
        <f t="array" ref="L691">IF($I$2="Открытый тариф",
INDEX(GRID!$B$47:$BI$57,MATCH(K$7,GRID!$A$47:$A$57,0),MATCH(1,($U$2=GRID!$B$31:$BI$31)*(КАЛЕНДАРЬ!$BR19=GRID!$B$33:$BI$33), 0)),
ROUNDUP(INDEX(GRID!$B$47:$BI$57,MATCH(K$7,GRID!$A$47:$A$57,0),MATCH(1,($U$2=GRID!$B$31:$BI$31)*(КАЛЕНДАРЬ!$BR19=GRID!$B$33:$BI$33),0))*(1-GRID!$B$69),0))</f>
        <v>23800</v>
      </c>
      <c r="M691" s="47" cm="1">
        <f t="array" ref="M691">IF($I$2="Открытый тариф",
INDEX(GRID!$B$34:$BI$44,MATCH(M$7,GRID!$A$34:$A$44,0),MATCH(1,($U$2=GRID!$B$31:$BI$31)*(КАЛЕНДАРЬ!$BR19=GRID!$B$33:$BI$33), 0)),
ROUNDUP(INDEX(GRID!$B$34:$BI$44,MATCH(M$7,GRID!$A$34:$A$44,0),MATCH(1,($U$2=GRID!$B$31:$BI$31)*(КАЛЕНДАРЬ!$BR19=GRID!$B$33:$BI$33),0))*(1-GRID!$B$69),0))</f>
        <v>22800</v>
      </c>
      <c r="N691" s="47" cm="1">
        <f t="array" ref="N691">IF($I$2="Открытый тариф",
INDEX(GRID!$B$47:$BI$57,MATCH(M$7,GRID!$A$47:$A$57,0),MATCH(1,($U$2=GRID!$B$31:$BI$31)*(КАЛЕНДАРЬ!$BR19=GRID!$B$33:$BI$33), 0)),
ROUNDUP(INDEX(GRID!$B$47:$BI$57,MATCH(M$7,GRID!$A$47:$A$57,0),MATCH(1,($U$2=GRID!$B$31:$BI$31)*(КАЛЕНДАРЬ!$BR19=GRID!$B$33:$BI$33),0))*(1-GRID!$B$69),0))</f>
        <v>25400</v>
      </c>
      <c r="O691" s="47" cm="1">
        <f t="array" ref="O691">IF($I$2="Открытый тариф",
INDEX(GRID!$B$34:$BI$44,MATCH(O$7,GRID!$A$34:$A$44,0),MATCH(1,($U$2=GRID!$B$31:$BI$31)*(КАЛЕНДАРЬ!$BR19=GRID!$B$33:$BI$33), 0)),
ROUNDUP(INDEX(GRID!$B$34:$BI$44,MATCH(O$7,GRID!$A$34:$A$44,0),MATCH(1,($U$2=GRID!$B$31:$BI$31)*(КАЛЕНДАРЬ!$BR19=GRID!$B$33:$BI$33),0))*(1-GRID!$B$69),0))</f>
        <v>28900</v>
      </c>
      <c r="P691" s="47" cm="1">
        <f t="array" ref="P691">IF($I$2="Открытый тариф",
INDEX(GRID!$B$47:$BI$57,MATCH(O$7,GRID!$A$47:$A$57,0),MATCH(1,($U$2=GRID!$B$31:$BI$31)*(КАЛЕНДАРЬ!$BR19=GRID!$B$33:$BI$33), 0)),
ROUNDUP(INDEX(GRID!$B$47:$BI$57,MATCH(O$7,GRID!$A$47:$A$57,0),MATCH(1,($U$2=GRID!$B$31:$BI$31)*(КАЛЕНДАРЬ!$BR19=GRID!$B$33:$BI$33),0))*(1-GRID!$B$69),0))</f>
        <v>31500</v>
      </c>
      <c r="Q691" s="47" cm="1">
        <f t="array" ref="Q691">IF($I$2="Открытый тариф",
INDEX(GRID!$B$34:$BI$44,MATCH(Q$7,GRID!$A$34:$A$44,0),MATCH(1,($U$2=GRID!$B$31:$BI$31)*(КАЛЕНДАРЬ!$BR19=GRID!$B$33:$BI$33), 0)),
ROUNDUP(INDEX(GRID!$B$34:$BI$44,MATCH(Q$7,GRID!$A$34:$A$44,0),MATCH(1,($U$2=GRID!$B$31:$BI$31)*(КАЛЕНДАРЬ!$BR19=GRID!$B$33:$BI$33),0))*(1-GRID!$B$69),0))</f>
        <v>30700</v>
      </c>
      <c r="R691" s="47" cm="1">
        <f t="array" ref="R691">IF($I$2="Открытый тариф",
INDEX(GRID!$B$47:$BI$57,MATCH(Q$7,GRID!$A$47:$A$57,0),MATCH(1,($U$2=GRID!$B$31:$BI$31)*(КАЛЕНДАРЬ!$BR19=GRID!$B$33:$BI$33), 0)),
ROUNDUP(INDEX(GRID!$B$47:$BI$57,MATCH(Q$7,GRID!$A$47:$A$57,0),MATCH(1,($U$2=GRID!$B$31:$BI$31)*(КАЛЕНДАРЬ!$BR19=GRID!$B$33:$BI$33),0))*(1-GRID!$B$69),0))</f>
        <v>33300</v>
      </c>
      <c r="S691" s="47" cm="1">
        <f t="array" ref="S691">IF($I$2="Открытый тариф",
INDEX(GRID!$B$34:$BI$44,MATCH(S$7,GRID!$A$34:$A$44,0),MATCH(1,($U$2=GRID!$B$31:$BI$31)*(КАЛЕНДАРЬ!$BR19=GRID!$B$33:$BI$33), 0)),
ROUNDUP(INDEX(GRID!$B$34:$BI$44,MATCH(S$7,GRID!$A$34:$A$44,0),MATCH(1,($U$2=GRID!$B$31:$BI$31)*(КАЛЕНДАРЬ!$BR19=GRID!$B$33:$BI$33),0))*(1-GRID!$B$69),0))</f>
        <v>33800</v>
      </c>
      <c r="T691" s="47" cm="1">
        <f t="array" ref="T691">IF($I$2="Открытый тариф",
INDEX(GRID!$B$47:$BI$57,MATCH(S$7,GRID!$A$47:$A$57,0),MATCH(1,($U$2=GRID!$B$31:$BI$31)*(КАЛЕНДАРЬ!$BR19=GRID!$B$33:$BI$33), 0)),
ROUNDUP(INDEX(GRID!$B$47:$BI$57,MATCH(S$7,GRID!$A$47:$A$57,0),MATCH(1,($U$2=GRID!$B$31:$BI$31)*(КАЛЕНДАРЬ!$BR19=GRID!$B$33:$BI$33),0))*(1-GRID!$B$69),0))</f>
        <v>36400</v>
      </c>
      <c r="U691" s="47" cm="1">
        <f t="array" ref="U691">IF($I$2="Открытый тариф",
INDEX(GRID!$B$34:$BI$44,MATCH(U$7,GRID!$A$34:$A$44,0),MATCH(1,($U$2=GRID!$B$31:$BI$31)*(КАЛЕНДАРЬ!$BR19=GRID!$B$33:$BI$33), 0)),
ROUNDUP(INDEX(GRID!$B$34:$BI$44,MATCH(U$7,GRID!$A$34:$A$44,0),MATCH(1,($U$2=GRID!$B$31:$BI$31)*(КАЛЕНДАРЬ!$BR19=GRID!$B$33:$BI$33),0))*(1-GRID!$B$69),0))</f>
        <v>39000</v>
      </c>
      <c r="V691" s="47" cm="1">
        <f t="array" ref="V691">IF($I$2="Открытый тариф",
INDEX(GRID!$B$47:$BI$57,MATCH(U$7,GRID!$A$47:$A$57,0),MATCH(1,($U$2=GRID!$B$31:$BI$31)*(КАЛЕНДАРЬ!$BR19=GRID!$B$33:$BI$33), 0)),
ROUNDUP(INDEX(GRID!$B$47:$BI$57,MATCH(U$7,GRID!$A$47:$A$57,0),MATCH(1,($U$2=GRID!$B$31:$BI$31)*(КАЛЕНДАРЬ!$BR19=GRID!$B$33:$BI$33),0))*(1-GRID!$B$69),0))</f>
        <v>41600</v>
      </c>
      <c r="W691" s="47" cm="1">
        <f t="array" ref="W691">IF($I$2="Открытый тариф",
INDEX(GRID!$B$34:$BI$44,MATCH(W$7,GRID!$A$34:$A$44,0),MATCH(1,($U$2=GRID!$B$31:$BI$31)*(КАЛЕНДАРЬ!$BR19=GRID!$B$33:$BI$33), 0)),
ROUNDUP(INDEX(GRID!$B$34:$BI$44,MATCH(W$7,GRID!$A$34:$A$44,0),MATCH(1,($U$2=GRID!$B$31:$BI$31)*(КАЛЕНДАРЬ!$BR19=GRID!$B$33:$BI$33),0))*(1-GRID!$B$69),0))</f>
        <v>101000</v>
      </c>
      <c r="X691" s="47" cm="1">
        <f t="array" ref="X691">IF($I$2="Открытый тариф",
INDEX(GRID!$B$47:$BI$57,MATCH(W$7,GRID!$A$47:$A$57,0),MATCH(1,($U$2=GRID!$B$31:$BI$31)*(КАЛЕНДАРЬ!$BR19=GRID!$B$33:$BI$33), 0)),
ROUNDUP(INDEX(GRID!$B$47:$BI$57,MATCH(W$7,GRID!$A$47:$A$57,0),MATCH(1,($U$2=GRID!$B$31:$BI$31)*(КАЛЕНДАРЬ!$BR19=GRID!$B$33:$BI$33),0))*(1-GRID!$B$69),0))</f>
        <v>103600</v>
      </c>
    </row>
    <row r="692" spans="1:24" s="200" customFormat="1" x14ac:dyDescent="0.2">
      <c r="A692" s="117" t="s">
        <v>44</v>
      </c>
      <c r="B692" s="117">
        <v>17</v>
      </c>
      <c r="C692" s="47" cm="1">
        <f t="array" ref="C692">IF($I$2="Открытый тариф",
INDEX(GRID!$B$34:$BI$44,MATCH(C$7,GRID!$A$34:$A$44,0),MATCH(1,($U$2=GRID!$B$31:$BI$31)*(КАЛЕНДАРЬ!$BR20=GRID!$B$33:$BI$33), 0)),
ROUNDUP(INDEX(GRID!$B$34:$BI$44,MATCH(C$7,GRID!$A$34:$A$44,0),MATCH(1,($U$2=GRID!$B$31:$BI$31)*(КАЛЕНДАРЬ!$BR20=GRID!$B$33:$BI$33),0))*(1-GRID!$B$69),0))</f>
        <v>16200</v>
      </c>
      <c r="D692" s="47" cm="1">
        <f t="array" ref="D692">IF($I$2="Открытый тариф",
INDEX(GRID!$B$47:$BI$57,MATCH(C$7,GRID!$A$47:$A$57,0),MATCH(1,($U$2=GRID!$B$31:$BI$31)*(КАЛЕНДАРЬ!$BR20=GRID!$B$33:$BI$33), 0)),
ROUNDUP(INDEX(GRID!$B$47:$BI$57,MATCH(C$7,GRID!$A$47:$A$57,0),MATCH(1,($U$2=GRID!$B$31:$BI$31)*(КАЛЕНДАРЬ!$BR20=GRID!$B$33:$BI$33),0))*(1-GRID!$B$69),0))</f>
        <v>18800</v>
      </c>
      <c r="E692" s="47" cm="1">
        <f t="array" ref="E692">IF($I$2="Открытый тариф",
INDEX(GRID!$B$34:$BI$44,MATCH(E$7,GRID!$A$34:$A$44,0),MATCH(1,($U$2=GRID!$B$31:$BI$31)*(КАЛЕНДАРЬ!$BR20=GRID!$B$33:$BI$33), 0)),
ROUNDUP(INDEX(GRID!$B$34:$BI$44,MATCH(E$7,GRID!$A$34:$A$44,0),MATCH(1,($U$2=GRID!$B$31:$BI$31)*(КАЛЕНДАРЬ!$BR20=GRID!$B$33:$BI$33),0))*(1-GRID!$B$69),0))</f>
        <v>17800</v>
      </c>
      <c r="F692" s="47" cm="1">
        <f t="array" ref="F692">IF($I$2="Открытый тариф",
INDEX(GRID!$B$47:$BI$57,MATCH(E$7,GRID!$A$47:$A$57,0),MATCH(1,($U$2=GRID!$B$31:$BI$31)*(КАЛЕНДАРЬ!$BR20=GRID!$B$33:$BI$33), 0)),
ROUNDUP(INDEX(GRID!$B$47:$BI$57,MATCH(E$7,GRID!$A$47:$A$57,0),MATCH(1,($U$2=GRID!$B$31:$BI$31)*(КАЛЕНДАРЬ!$BR20=GRID!$B$33:$BI$33),0))*(1-GRID!$B$69),0))</f>
        <v>20400</v>
      </c>
      <c r="G692" s="47" cm="1">
        <f t="array" ref="G692">IF($I$2="Открытый тариф",
INDEX(GRID!$B$34:$BI$44,MATCH(G$7,GRID!$A$34:$A$44,0),MATCH(1,($U$2=GRID!$B$31:$BI$31)*(КАЛЕНДАРЬ!$BR20=GRID!$B$33:$BI$33), 0)),
ROUNDUP(INDEX(GRID!$B$34:$BI$44,MATCH(G$7,GRID!$A$34:$A$44,0),MATCH(1,($U$2=GRID!$B$31:$BI$31)*(КАЛЕНДАРЬ!$BR20=GRID!$B$33:$BI$33),0))*(1-GRID!$B$69),0))</f>
        <v>18700</v>
      </c>
      <c r="H692" s="47" cm="1">
        <f t="array" ref="H692">IF($I$2="Открытый тариф",
INDEX(GRID!$B$47:$BI$57,MATCH(G$7,GRID!$A$47:$A$57,0),MATCH(1,($U$2=GRID!$B$31:$BI$31)*(КАЛЕНДАРЬ!$BR20=GRID!$B$33:$BI$33), 0)),
ROUNDUP(INDEX(GRID!$B$47:$BI$57,MATCH(G$7,GRID!$A$47:$A$57,0),MATCH(1,($U$2=GRID!$B$31:$BI$31)*(КАЛЕНДАРЬ!$BR20=GRID!$B$33:$BI$33),0))*(1-GRID!$B$69),0))</f>
        <v>21300</v>
      </c>
      <c r="I692" s="47" cm="1">
        <f t="array" ref="I692">IF($I$2="Открытый тариф",
INDEX(GRID!$B$34:$BI$44,MATCH(I$7,GRID!$A$34:$A$44,0),MATCH(1,($U$2=GRID!$B$31:$BI$31)*(КАЛЕНДАРЬ!$BR20=GRID!$B$33:$BI$33), 0)),
ROUNDUP(INDEX(GRID!$B$34:$BI$44,MATCH(I$7,GRID!$A$34:$A$44,0),MATCH(1,($U$2=GRID!$B$31:$BI$31)*(КАЛЕНДАРЬ!$BR20=GRID!$B$33:$BI$33),0))*(1-GRID!$B$69),0))</f>
        <v>20300</v>
      </c>
      <c r="J692" s="47" cm="1">
        <f t="array" ref="J692">IF($I$2="Открытый тариф",
INDEX(GRID!$B$47:$BI$57,MATCH(I$7,GRID!$A$47:$A$57,0),MATCH(1,($U$2=GRID!$B$31:$BI$31)*(КАЛЕНДАРЬ!$BR20=GRID!$B$33:$BI$33), 0)),
ROUNDUP(INDEX(GRID!$B$47:$BI$57,MATCH(I$7,GRID!$A$47:$A$57,0),MATCH(1,($U$2=GRID!$B$31:$BI$31)*(КАЛЕНДАРЬ!$BR20=GRID!$B$33:$BI$33),0))*(1-GRID!$B$69),0))</f>
        <v>22900</v>
      </c>
      <c r="K692" s="47" cm="1">
        <f t="array" ref="K692">IF($I$2="Открытый тариф",
INDEX(GRID!$B$34:$BI$44,MATCH(K$7,GRID!$A$34:$A$44,0),MATCH(1,($U$2=GRID!$B$31:$BI$31)*(КАЛЕНДАРЬ!$BR20=GRID!$B$33:$BI$33), 0)),
ROUNDUP(INDEX(GRID!$B$34:$BI$44,MATCH(K$7,GRID!$A$34:$A$44,0),MATCH(1,($U$2=GRID!$B$31:$BI$31)*(КАЛЕНДАРЬ!$BR20=GRID!$B$33:$BI$33),0))*(1-GRID!$B$69),0))</f>
        <v>21200</v>
      </c>
      <c r="L692" s="47" cm="1">
        <f t="array" ref="L692">IF($I$2="Открытый тариф",
INDEX(GRID!$B$47:$BI$57,MATCH(K$7,GRID!$A$47:$A$57,0),MATCH(1,($U$2=GRID!$B$31:$BI$31)*(КАЛЕНДАРЬ!$BR20=GRID!$B$33:$BI$33), 0)),
ROUNDUP(INDEX(GRID!$B$47:$BI$57,MATCH(K$7,GRID!$A$47:$A$57,0),MATCH(1,($U$2=GRID!$B$31:$BI$31)*(КАЛЕНДАРЬ!$BR20=GRID!$B$33:$BI$33),0))*(1-GRID!$B$69),0))</f>
        <v>23800</v>
      </c>
      <c r="M692" s="47" cm="1">
        <f t="array" ref="M692">IF($I$2="Открытый тариф",
INDEX(GRID!$B$34:$BI$44,MATCH(M$7,GRID!$A$34:$A$44,0),MATCH(1,($U$2=GRID!$B$31:$BI$31)*(КАЛЕНДАРЬ!$BR20=GRID!$B$33:$BI$33), 0)),
ROUNDUP(INDEX(GRID!$B$34:$BI$44,MATCH(M$7,GRID!$A$34:$A$44,0),MATCH(1,($U$2=GRID!$B$31:$BI$31)*(КАЛЕНДАРЬ!$BR20=GRID!$B$33:$BI$33),0))*(1-GRID!$B$69),0))</f>
        <v>22800</v>
      </c>
      <c r="N692" s="47" cm="1">
        <f t="array" ref="N692">IF($I$2="Открытый тариф",
INDEX(GRID!$B$47:$BI$57,MATCH(M$7,GRID!$A$47:$A$57,0),MATCH(1,($U$2=GRID!$B$31:$BI$31)*(КАЛЕНДАРЬ!$BR20=GRID!$B$33:$BI$33), 0)),
ROUNDUP(INDEX(GRID!$B$47:$BI$57,MATCH(M$7,GRID!$A$47:$A$57,0),MATCH(1,($U$2=GRID!$B$31:$BI$31)*(КАЛЕНДАРЬ!$BR20=GRID!$B$33:$BI$33),0))*(1-GRID!$B$69),0))</f>
        <v>25400</v>
      </c>
      <c r="O692" s="47" cm="1">
        <f t="array" ref="O692">IF($I$2="Открытый тариф",
INDEX(GRID!$B$34:$BI$44,MATCH(O$7,GRID!$A$34:$A$44,0),MATCH(1,($U$2=GRID!$B$31:$BI$31)*(КАЛЕНДАРЬ!$BR20=GRID!$B$33:$BI$33), 0)),
ROUNDUP(INDEX(GRID!$B$34:$BI$44,MATCH(O$7,GRID!$A$34:$A$44,0),MATCH(1,($U$2=GRID!$B$31:$BI$31)*(КАЛЕНДАРЬ!$BR20=GRID!$B$33:$BI$33),0))*(1-GRID!$B$69),0))</f>
        <v>28900</v>
      </c>
      <c r="P692" s="47" cm="1">
        <f t="array" ref="P692">IF($I$2="Открытый тариф",
INDEX(GRID!$B$47:$BI$57,MATCH(O$7,GRID!$A$47:$A$57,0),MATCH(1,($U$2=GRID!$B$31:$BI$31)*(КАЛЕНДАРЬ!$BR20=GRID!$B$33:$BI$33), 0)),
ROUNDUP(INDEX(GRID!$B$47:$BI$57,MATCH(O$7,GRID!$A$47:$A$57,0),MATCH(1,($U$2=GRID!$B$31:$BI$31)*(КАЛЕНДАРЬ!$BR20=GRID!$B$33:$BI$33),0))*(1-GRID!$B$69),0))</f>
        <v>31500</v>
      </c>
      <c r="Q692" s="47" cm="1">
        <f t="array" ref="Q692">IF($I$2="Открытый тариф",
INDEX(GRID!$B$34:$BI$44,MATCH(Q$7,GRID!$A$34:$A$44,0),MATCH(1,($U$2=GRID!$B$31:$BI$31)*(КАЛЕНДАРЬ!$BR20=GRID!$B$33:$BI$33), 0)),
ROUNDUP(INDEX(GRID!$B$34:$BI$44,MATCH(Q$7,GRID!$A$34:$A$44,0),MATCH(1,($U$2=GRID!$B$31:$BI$31)*(КАЛЕНДАРЬ!$BR20=GRID!$B$33:$BI$33),0))*(1-GRID!$B$69),0))</f>
        <v>30700</v>
      </c>
      <c r="R692" s="47" cm="1">
        <f t="array" ref="R692">IF($I$2="Открытый тариф",
INDEX(GRID!$B$47:$BI$57,MATCH(Q$7,GRID!$A$47:$A$57,0),MATCH(1,($U$2=GRID!$B$31:$BI$31)*(КАЛЕНДАРЬ!$BR20=GRID!$B$33:$BI$33), 0)),
ROUNDUP(INDEX(GRID!$B$47:$BI$57,MATCH(Q$7,GRID!$A$47:$A$57,0),MATCH(1,($U$2=GRID!$B$31:$BI$31)*(КАЛЕНДАРЬ!$BR20=GRID!$B$33:$BI$33),0))*(1-GRID!$B$69),0))</f>
        <v>33300</v>
      </c>
      <c r="S692" s="47" cm="1">
        <f t="array" ref="S692">IF($I$2="Открытый тариф",
INDEX(GRID!$B$34:$BI$44,MATCH(S$7,GRID!$A$34:$A$44,0),MATCH(1,($U$2=GRID!$B$31:$BI$31)*(КАЛЕНДАРЬ!$BR20=GRID!$B$33:$BI$33), 0)),
ROUNDUP(INDEX(GRID!$B$34:$BI$44,MATCH(S$7,GRID!$A$34:$A$44,0),MATCH(1,($U$2=GRID!$B$31:$BI$31)*(КАЛЕНДАРЬ!$BR20=GRID!$B$33:$BI$33),0))*(1-GRID!$B$69),0))</f>
        <v>33800</v>
      </c>
      <c r="T692" s="47" cm="1">
        <f t="array" ref="T692">IF($I$2="Открытый тариф",
INDEX(GRID!$B$47:$BI$57,MATCH(S$7,GRID!$A$47:$A$57,0),MATCH(1,($U$2=GRID!$B$31:$BI$31)*(КАЛЕНДАРЬ!$BR20=GRID!$B$33:$BI$33), 0)),
ROUNDUP(INDEX(GRID!$B$47:$BI$57,MATCH(S$7,GRID!$A$47:$A$57,0),MATCH(1,($U$2=GRID!$B$31:$BI$31)*(КАЛЕНДАРЬ!$BR20=GRID!$B$33:$BI$33),0))*(1-GRID!$B$69),0))</f>
        <v>36400</v>
      </c>
      <c r="U692" s="47" cm="1">
        <f t="array" ref="U692">IF($I$2="Открытый тариф",
INDEX(GRID!$B$34:$BI$44,MATCH(U$7,GRID!$A$34:$A$44,0),MATCH(1,($U$2=GRID!$B$31:$BI$31)*(КАЛЕНДАРЬ!$BR20=GRID!$B$33:$BI$33), 0)),
ROUNDUP(INDEX(GRID!$B$34:$BI$44,MATCH(U$7,GRID!$A$34:$A$44,0),MATCH(1,($U$2=GRID!$B$31:$BI$31)*(КАЛЕНДАРЬ!$BR20=GRID!$B$33:$BI$33),0))*(1-GRID!$B$69),0))</f>
        <v>39000</v>
      </c>
      <c r="V692" s="47" cm="1">
        <f t="array" ref="V692">IF($I$2="Открытый тариф",
INDEX(GRID!$B$47:$BI$57,MATCH(U$7,GRID!$A$47:$A$57,0),MATCH(1,($U$2=GRID!$B$31:$BI$31)*(КАЛЕНДАРЬ!$BR20=GRID!$B$33:$BI$33), 0)),
ROUNDUP(INDEX(GRID!$B$47:$BI$57,MATCH(U$7,GRID!$A$47:$A$57,0),MATCH(1,($U$2=GRID!$B$31:$BI$31)*(КАЛЕНДАРЬ!$BR20=GRID!$B$33:$BI$33),0))*(1-GRID!$B$69),0))</f>
        <v>41600</v>
      </c>
      <c r="W692" s="47" cm="1">
        <f t="array" ref="W692">IF($I$2="Открытый тариф",
INDEX(GRID!$B$34:$BI$44,MATCH(W$7,GRID!$A$34:$A$44,0),MATCH(1,($U$2=GRID!$B$31:$BI$31)*(КАЛЕНДАРЬ!$BR20=GRID!$B$33:$BI$33), 0)),
ROUNDUP(INDEX(GRID!$B$34:$BI$44,MATCH(W$7,GRID!$A$34:$A$44,0),MATCH(1,($U$2=GRID!$B$31:$BI$31)*(КАЛЕНДАРЬ!$BR20=GRID!$B$33:$BI$33),0))*(1-GRID!$B$69),0))</f>
        <v>101000</v>
      </c>
      <c r="X692" s="47" cm="1">
        <f t="array" ref="X692">IF($I$2="Открытый тариф",
INDEX(GRID!$B$47:$BI$57,MATCH(W$7,GRID!$A$47:$A$57,0),MATCH(1,($U$2=GRID!$B$31:$BI$31)*(КАЛЕНДАРЬ!$BR20=GRID!$B$33:$BI$33), 0)),
ROUNDUP(INDEX(GRID!$B$47:$BI$57,MATCH(W$7,GRID!$A$47:$A$57,0),MATCH(1,($U$2=GRID!$B$31:$BI$31)*(КАЛЕНДАРЬ!$BR20=GRID!$B$33:$BI$33),0))*(1-GRID!$B$69),0))</f>
        <v>103600</v>
      </c>
    </row>
    <row r="693" spans="1:24" s="200" customFormat="1" x14ac:dyDescent="0.2">
      <c r="A693" s="117" t="s">
        <v>45</v>
      </c>
      <c r="B693" s="117">
        <v>18</v>
      </c>
      <c r="C693" s="47" cm="1">
        <f t="array" ref="C693">IF($I$2="Открытый тариф",
INDEX(GRID!$B$34:$BI$44,MATCH(C$7,GRID!$A$34:$A$44,0),MATCH(1,($U$2=GRID!$B$31:$BI$31)*(КАЛЕНДАРЬ!$BR21=GRID!$B$33:$BI$33), 0)),
ROUNDUP(INDEX(GRID!$B$34:$BI$44,MATCH(C$7,GRID!$A$34:$A$44,0),MATCH(1,($U$2=GRID!$B$31:$BI$31)*(КАЛЕНДАРЬ!$BR21=GRID!$B$33:$BI$33),0))*(1-GRID!$B$69),0))</f>
        <v>16200</v>
      </c>
      <c r="D693" s="47" cm="1">
        <f t="array" ref="D693">IF($I$2="Открытый тариф",
INDEX(GRID!$B$47:$BI$57,MATCH(C$7,GRID!$A$47:$A$57,0),MATCH(1,($U$2=GRID!$B$31:$BI$31)*(КАЛЕНДАРЬ!$BR21=GRID!$B$33:$BI$33), 0)),
ROUNDUP(INDEX(GRID!$B$47:$BI$57,MATCH(C$7,GRID!$A$47:$A$57,0),MATCH(1,($U$2=GRID!$B$31:$BI$31)*(КАЛЕНДАРЬ!$BR21=GRID!$B$33:$BI$33),0))*(1-GRID!$B$69),0))</f>
        <v>18800</v>
      </c>
      <c r="E693" s="47" cm="1">
        <f t="array" ref="E693">IF($I$2="Открытый тариф",
INDEX(GRID!$B$34:$BI$44,MATCH(E$7,GRID!$A$34:$A$44,0),MATCH(1,($U$2=GRID!$B$31:$BI$31)*(КАЛЕНДАРЬ!$BR21=GRID!$B$33:$BI$33), 0)),
ROUNDUP(INDEX(GRID!$B$34:$BI$44,MATCH(E$7,GRID!$A$34:$A$44,0),MATCH(1,($U$2=GRID!$B$31:$BI$31)*(КАЛЕНДАРЬ!$BR21=GRID!$B$33:$BI$33),0))*(1-GRID!$B$69),0))</f>
        <v>17800</v>
      </c>
      <c r="F693" s="47" cm="1">
        <f t="array" ref="F693">IF($I$2="Открытый тариф",
INDEX(GRID!$B$47:$BI$57,MATCH(E$7,GRID!$A$47:$A$57,0),MATCH(1,($U$2=GRID!$B$31:$BI$31)*(КАЛЕНДАРЬ!$BR21=GRID!$B$33:$BI$33), 0)),
ROUNDUP(INDEX(GRID!$B$47:$BI$57,MATCH(E$7,GRID!$A$47:$A$57,0),MATCH(1,($U$2=GRID!$B$31:$BI$31)*(КАЛЕНДАРЬ!$BR21=GRID!$B$33:$BI$33),0))*(1-GRID!$B$69),0))</f>
        <v>20400</v>
      </c>
      <c r="G693" s="47" cm="1">
        <f t="array" ref="G693">IF($I$2="Открытый тариф",
INDEX(GRID!$B$34:$BI$44,MATCH(G$7,GRID!$A$34:$A$44,0),MATCH(1,($U$2=GRID!$B$31:$BI$31)*(КАЛЕНДАРЬ!$BR21=GRID!$B$33:$BI$33), 0)),
ROUNDUP(INDEX(GRID!$B$34:$BI$44,MATCH(G$7,GRID!$A$34:$A$44,0),MATCH(1,($U$2=GRID!$B$31:$BI$31)*(КАЛЕНДАРЬ!$BR21=GRID!$B$33:$BI$33),0))*(1-GRID!$B$69),0))</f>
        <v>18700</v>
      </c>
      <c r="H693" s="47" cm="1">
        <f t="array" ref="H693">IF($I$2="Открытый тариф",
INDEX(GRID!$B$47:$BI$57,MATCH(G$7,GRID!$A$47:$A$57,0),MATCH(1,($U$2=GRID!$B$31:$BI$31)*(КАЛЕНДАРЬ!$BR21=GRID!$B$33:$BI$33), 0)),
ROUNDUP(INDEX(GRID!$B$47:$BI$57,MATCH(G$7,GRID!$A$47:$A$57,0),MATCH(1,($U$2=GRID!$B$31:$BI$31)*(КАЛЕНДАРЬ!$BR21=GRID!$B$33:$BI$33),0))*(1-GRID!$B$69),0))</f>
        <v>21300</v>
      </c>
      <c r="I693" s="47" cm="1">
        <f t="array" ref="I693">IF($I$2="Открытый тариф",
INDEX(GRID!$B$34:$BI$44,MATCH(I$7,GRID!$A$34:$A$44,0),MATCH(1,($U$2=GRID!$B$31:$BI$31)*(КАЛЕНДАРЬ!$BR21=GRID!$B$33:$BI$33), 0)),
ROUNDUP(INDEX(GRID!$B$34:$BI$44,MATCH(I$7,GRID!$A$34:$A$44,0),MATCH(1,($U$2=GRID!$B$31:$BI$31)*(КАЛЕНДАРЬ!$BR21=GRID!$B$33:$BI$33),0))*(1-GRID!$B$69),0))</f>
        <v>20300</v>
      </c>
      <c r="J693" s="47" cm="1">
        <f t="array" ref="J693">IF($I$2="Открытый тариф",
INDEX(GRID!$B$47:$BI$57,MATCH(I$7,GRID!$A$47:$A$57,0),MATCH(1,($U$2=GRID!$B$31:$BI$31)*(КАЛЕНДАРЬ!$BR21=GRID!$B$33:$BI$33), 0)),
ROUNDUP(INDEX(GRID!$B$47:$BI$57,MATCH(I$7,GRID!$A$47:$A$57,0),MATCH(1,($U$2=GRID!$B$31:$BI$31)*(КАЛЕНДАРЬ!$BR21=GRID!$B$33:$BI$33),0))*(1-GRID!$B$69),0))</f>
        <v>22900</v>
      </c>
      <c r="K693" s="47" cm="1">
        <f t="array" ref="K693">IF($I$2="Открытый тариф",
INDEX(GRID!$B$34:$BI$44,MATCH(K$7,GRID!$A$34:$A$44,0),MATCH(1,($U$2=GRID!$B$31:$BI$31)*(КАЛЕНДАРЬ!$BR21=GRID!$B$33:$BI$33), 0)),
ROUNDUP(INDEX(GRID!$B$34:$BI$44,MATCH(K$7,GRID!$A$34:$A$44,0),MATCH(1,($U$2=GRID!$B$31:$BI$31)*(КАЛЕНДАРЬ!$BR21=GRID!$B$33:$BI$33),0))*(1-GRID!$B$69),0))</f>
        <v>21200</v>
      </c>
      <c r="L693" s="47" cm="1">
        <f t="array" ref="L693">IF($I$2="Открытый тариф",
INDEX(GRID!$B$47:$BI$57,MATCH(K$7,GRID!$A$47:$A$57,0),MATCH(1,($U$2=GRID!$B$31:$BI$31)*(КАЛЕНДАРЬ!$BR21=GRID!$B$33:$BI$33), 0)),
ROUNDUP(INDEX(GRID!$B$47:$BI$57,MATCH(K$7,GRID!$A$47:$A$57,0),MATCH(1,($U$2=GRID!$B$31:$BI$31)*(КАЛЕНДАРЬ!$BR21=GRID!$B$33:$BI$33),0))*(1-GRID!$B$69),0))</f>
        <v>23800</v>
      </c>
      <c r="M693" s="47" cm="1">
        <f t="array" ref="M693">IF($I$2="Открытый тариф",
INDEX(GRID!$B$34:$BI$44,MATCH(M$7,GRID!$A$34:$A$44,0),MATCH(1,($U$2=GRID!$B$31:$BI$31)*(КАЛЕНДАРЬ!$BR21=GRID!$B$33:$BI$33), 0)),
ROUNDUP(INDEX(GRID!$B$34:$BI$44,MATCH(M$7,GRID!$A$34:$A$44,0),MATCH(1,($U$2=GRID!$B$31:$BI$31)*(КАЛЕНДАРЬ!$BR21=GRID!$B$33:$BI$33),0))*(1-GRID!$B$69),0))</f>
        <v>22800</v>
      </c>
      <c r="N693" s="47" cm="1">
        <f t="array" ref="N693">IF($I$2="Открытый тариф",
INDEX(GRID!$B$47:$BI$57,MATCH(M$7,GRID!$A$47:$A$57,0),MATCH(1,($U$2=GRID!$B$31:$BI$31)*(КАЛЕНДАРЬ!$BR21=GRID!$B$33:$BI$33), 0)),
ROUNDUP(INDEX(GRID!$B$47:$BI$57,MATCH(M$7,GRID!$A$47:$A$57,0),MATCH(1,($U$2=GRID!$B$31:$BI$31)*(КАЛЕНДАРЬ!$BR21=GRID!$B$33:$BI$33),0))*(1-GRID!$B$69),0))</f>
        <v>25400</v>
      </c>
      <c r="O693" s="47" cm="1">
        <f t="array" ref="O693">IF($I$2="Открытый тариф",
INDEX(GRID!$B$34:$BI$44,MATCH(O$7,GRID!$A$34:$A$44,0),MATCH(1,($U$2=GRID!$B$31:$BI$31)*(КАЛЕНДАРЬ!$BR21=GRID!$B$33:$BI$33), 0)),
ROUNDUP(INDEX(GRID!$B$34:$BI$44,MATCH(O$7,GRID!$A$34:$A$44,0),MATCH(1,($U$2=GRID!$B$31:$BI$31)*(КАЛЕНДАРЬ!$BR21=GRID!$B$33:$BI$33),0))*(1-GRID!$B$69),0))</f>
        <v>28900</v>
      </c>
      <c r="P693" s="47" cm="1">
        <f t="array" ref="P693">IF($I$2="Открытый тариф",
INDEX(GRID!$B$47:$BI$57,MATCH(O$7,GRID!$A$47:$A$57,0),MATCH(1,($U$2=GRID!$B$31:$BI$31)*(КАЛЕНДАРЬ!$BR21=GRID!$B$33:$BI$33), 0)),
ROUNDUP(INDEX(GRID!$B$47:$BI$57,MATCH(O$7,GRID!$A$47:$A$57,0),MATCH(1,($U$2=GRID!$B$31:$BI$31)*(КАЛЕНДАРЬ!$BR21=GRID!$B$33:$BI$33),0))*(1-GRID!$B$69),0))</f>
        <v>31500</v>
      </c>
      <c r="Q693" s="47" cm="1">
        <f t="array" ref="Q693">IF($I$2="Открытый тариф",
INDEX(GRID!$B$34:$BI$44,MATCH(Q$7,GRID!$A$34:$A$44,0),MATCH(1,($U$2=GRID!$B$31:$BI$31)*(КАЛЕНДАРЬ!$BR21=GRID!$B$33:$BI$33), 0)),
ROUNDUP(INDEX(GRID!$B$34:$BI$44,MATCH(Q$7,GRID!$A$34:$A$44,0),MATCH(1,($U$2=GRID!$B$31:$BI$31)*(КАЛЕНДАРЬ!$BR21=GRID!$B$33:$BI$33),0))*(1-GRID!$B$69),0))</f>
        <v>30700</v>
      </c>
      <c r="R693" s="47" cm="1">
        <f t="array" ref="R693">IF($I$2="Открытый тариф",
INDEX(GRID!$B$47:$BI$57,MATCH(Q$7,GRID!$A$47:$A$57,0),MATCH(1,($U$2=GRID!$B$31:$BI$31)*(КАЛЕНДАРЬ!$BR21=GRID!$B$33:$BI$33), 0)),
ROUNDUP(INDEX(GRID!$B$47:$BI$57,MATCH(Q$7,GRID!$A$47:$A$57,0),MATCH(1,($U$2=GRID!$B$31:$BI$31)*(КАЛЕНДАРЬ!$BR21=GRID!$B$33:$BI$33),0))*(1-GRID!$B$69),0))</f>
        <v>33300</v>
      </c>
      <c r="S693" s="47" cm="1">
        <f t="array" ref="S693">IF($I$2="Открытый тариф",
INDEX(GRID!$B$34:$BI$44,MATCH(S$7,GRID!$A$34:$A$44,0),MATCH(1,($U$2=GRID!$B$31:$BI$31)*(КАЛЕНДАРЬ!$BR21=GRID!$B$33:$BI$33), 0)),
ROUNDUP(INDEX(GRID!$B$34:$BI$44,MATCH(S$7,GRID!$A$34:$A$44,0),MATCH(1,($U$2=GRID!$B$31:$BI$31)*(КАЛЕНДАРЬ!$BR21=GRID!$B$33:$BI$33),0))*(1-GRID!$B$69),0))</f>
        <v>33800</v>
      </c>
      <c r="T693" s="47" cm="1">
        <f t="array" ref="T693">IF($I$2="Открытый тариф",
INDEX(GRID!$B$47:$BI$57,MATCH(S$7,GRID!$A$47:$A$57,0),MATCH(1,($U$2=GRID!$B$31:$BI$31)*(КАЛЕНДАРЬ!$BR21=GRID!$B$33:$BI$33), 0)),
ROUNDUP(INDEX(GRID!$B$47:$BI$57,MATCH(S$7,GRID!$A$47:$A$57,0),MATCH(1,($U$2=GRID!$B$31:$BI$31)*(КАЛЕНДАРЬ!$BR21=GRID!$B$33:$BI$33),0))*(1-GRID!$B$69),0))</f>
        <v>36400</v>
      </c>
      <c r="U693" s="47" cm="1">
        <f t="array" ref="U693">IF($I$2="Открытый тариф",
INDEX(GRID!$B$34:$BI$44,MATCH(U$7,GRID!$A$34:$A$44,0),MATCH(1,($U$2=GRID!$B$31:$BI$31)*(КАЛЕНДАРЬ!$BR21=GRID!$B$33:$BI$33), 0)),
ROUNDUP(INDEX(GRID!$B$34:$BI$44,MATCH(U$7,GRID!$A$34:$A$44,0),MATCH(1,($U$2=GRID!$B$31:$BI$31)*(КАЛЕНДАРЬ!$BR21=GRID!$B$33:$BI$33),0))*(1-GRID!$B$69),0))</f>
        <v>39000</v>
      </c>
      <c r="V693" s="47" cm="1">
        <f t="array" ref="V693">IF($I$2="Открытый тариф",
INDEX(GRID!$B$47:$BI$57,MATCH(U$7,GRID!$A$47:$A$57,0),MATCH(1,($U$2=GRID!$B$31:$BI$31)*(КАЛЕНДАРЬ!$BR21=GRID!$B$33:$BI$33), 0)),
ROUNDUP(INDEX(GRID!$B$47:$BI$57,MATCH(U$7,GRID!$A$47:$A$57,0),MATCH(1,($U$2=GRID!$B$31:$BI$31)*(КАЛЕНДАРЬ!$BR21=GRID!$B$33:$BI$33),0))*(1-GRID!$B$69),0))</f>
        <v>41600</v>
      </c>
      <c r="W693" s="47" cm="1">
        <f t="array" ref="W693">IF($I$2="Открытый тариф",
INDEX(GRID!$B$34:$BI$44,MATCH(W$7,GRID!$A$34:$A$44,0),MATCH(1,($U$2=GRID!$B$31:$BI$31)*(КАЛЕНДАРЬ!$BR21=GRID!$B$33:$BI$33), 0)),
ROUNDUP(INDEX(GRID!$B$34:$BI$44,MATCH(W$7,GRID!$A$34:$A$44,0),MATCH(1,($U$2=GRID!$B$31:$BI$31)*(КАЛЕНДАРЬ!$BR21=GRID!$B$33:$BI$33),0))*(1-GRID!$B$69),0))</f>
        <v>101000</v>
      </c>
      <c r="X693" s="47" cm="1">
        <f t="array" ref="X693">IF($I$2="Открытый тариф",
INDEX(GRID!$B$47:$BI$57,MATCH(W$7,GRID!$A$47:$A$57,0),MATCH(1,($U$2=GRID!$B$31:$BI$31)*(КАЛЕНДАРЬ!$BR21=GRID!$B$33:$BI$33), 0)),
ROUNDUP(INDEX(GRID!$B$47:$BI$57,MATCH(W$7,GRID!$A$47:$A$57,0),MATCH(1,($U$2=GRID!$B$31:$BI$31)*(КАЛЕНДАРЬ!$BR21=GRID!$B$33:$BI$33),0))*(1-GRID!$B$69),0))</f>
        <v>103600</v>
      </c>
    </row>
    <row r="694" spans="1:24" s="200" customFormat="1" x14ac:dyDescent="0.2">
      <c r="A694" s="117" t="s">
        <v>46</v>
      </c>
      <c r="B694" s="117">
        <v>19</v>
      </c>
      <c r="C694" s="47" cm="1">
        <f t="array" ref="C694">IF($I$2="Открытый тариф",
INDEX(GRID!$B$34:$BI$44,MATCH(C$7,GRID!$A$34:$A$44,0),MATCH(1,($U$2=GRID!$B$31:$BI$31)*(КАЛЕНДАРЬ!$BR22=GRID!$B$33:$BI$33), 0)),
ROUNDUP(INDEX(GRID!$B$34:$BI$44,MATCH(C$7,GRID!$A$34:$A$44,0),MATCH(1,($U$2=GRID!$B$31:$BI$31)*(КАЛЕНДАРЬ!$BR22=GRID!$B$33:$BI$33),0))*(1-GRID!$B$69),0))</f>
        <v>16200</v>
      </c>
      <c r="D694" s="47" cm="1">
        <f t="array" ref="D694">IF($I$2="Открытый тариф",
INDEX(GRID!$B$47:$BI$57,MATCH(C$7,GRID!$A$47:$A$57,0),MATCH(1,($U$2=GRID!$B$31:$BI$31)*(КАЛЕНДАРЬ!$BR22=GRID!$B$33:$BI$33), 0)),
ROUNDUP(INDEX(GRID!$B$47:$BI$57,MATCH(C$7,GRID!$A$47:$A$57,0),MATCH(1,($U$2=GRID!$B$31:$BI$31)*(КАЛЕНДАРЬ!$BR22=GRID!$B$33:$BI$33),0))*(1-GRID!$B$69),0))</f>
        <v>18800</v>
      </c>
      <c r="E694" s="47" cm="1">
        <f t="array" ref="E694">IF($I$2="Открытый тариф",
INDEX(GRID!$B$34:$BI$44,MATCH(E$7,GRID!$A$34:$A$44,0),MATCH(1,($U$2=GRID!$B$31:$BI$31)*(КАЛЕНДАРЬ!$BR22=GRID!$B$33:$BI$33), 0)),
ROUNDUP(INDEX(GRID!$B$34:$BI$44,MATCH(E$7,GRID!$A$34:$A$44,0),MATCH(1,($U$2=GRID!$B$31:$BI$31)*(КАЛЕНДАРЬ!$BR22=GRID!$B$33:$BI$33),0))*(1-GRID!$B$69),0))</f>
        <v>17800</v>
      </c>
      <c r="F694" s="47" cm="1">
        <f t="array" ref="F694">IF($I$2="Открытый тариф",
INDEX(GRID!$B$47:$BI$57,MATCH(E$7,GRID!$A$47:$A$57,0),MATCH(1,($U$2=GRID!$B$31:$BI$31)*(КАЛЕНДАРЬ!$BR22=GRID!$B$33:$BI$33), 0)),
ROUNDUP(INDEX(GRID!$B$47:$BI$57,MATCH(E$7,GRID!$A$47:$A$57,0),MATCH(1,($U$2=GRID!$B$31:$BI$31)*(КАЛЕНДАРЬ!$BR22=GRID!$B$33:$BI$33),0))*(1-GRID!$B$69),0))</f>
        <v>20400</v>
      </c>
      <c r="G694" s="47" cm="1">
        <f t="array" ref="G694">IF($I$2="Открытый тариф",
INDEX(GRID!$B$34:$BI$44,MATCH(G$7,GRID!$A$34:$A$44,0),MATCH(1,($U$2=GRID!$B$31:$BI$31)*(КАЛЕНДАРЬ!$BR22=GRID!$B$33:$BI$33), 0)),
ROUNDUP(INDEX(GRID!$B$34:$BI$44,MATCH(G$7,GRID!$A$34:$A$44,0),MATCH(1,($U$2=GRID!$B$31:$BI$31)*(КАЛЕНДАРЬ!$BR22=GRID!$B$33:$BI$33),0))*(1-GRID!$B$69),0))</f>
        <v>18700</v>
      </c>
      <c r="H694" s="47" cm="1">
        <f t="array" ref="H694">IF($I$2="Открытый тариф",
INDEX(GRID!$B$47:$BI$57,MATCH(G$7,GRID!$A$47:$A$57,0),MATCH(1,($U$2=GRID!$B$31:$BI$31)*(КАЛЕНДАРЬ!$BR22=GRID!$B$33:$BI$33), 0)),
ROUNDUP(INDEX(GRID!$B$47:$BI$57,MATCH(G$7,GRID!$A$47:$A$57,0),MATCH(1,($U$2=GRID!$B$31:$BI$31)*(КАЛЕНДАРЬ!$BR22=GRID!$B$33:$BI$33),0))*(1-GRID!$B$69),0))</f>
        <v>21300</v>
      </c>
      <c r="I694" s="47" cm="1">
        <f t="array" ref="I694">IF($I$2="Открытый тариф",
INDEX(GRID!$B$34:$BI$44,MATCH(I$7,GRID!$A$34:$A$44,0),MATCH(1,($U$2=GRID!$B$31:$BI$31)*(КАЛЕНДАРЬ!$BR22=GRID!$B$33:$BI$33), 0)),
ROUNDUP(INDEX(GRID!$B$34:$BI$44,MATCH(I$7,GRID!$A$34:$A$44,0),MATCH(1,($U$2=GRID!$B$31:$BI$31)*(КАЛЕНДАРЬ!$BR22=GRID!$B$33:$BI$33),0))*(1-GRID!$B$69),0))</f>
        <v>20300</v>
      </c>
      <c r="J694" s="47" cm="1">
        <f t="array" ref="J694">IF($I$2="Открытый тариф",
INDEX(GRID!$B$47:$BI$57,MATCH(I$7,GRID!$A$47:$A$57,0),MATCH(1,($U$2=GRID!$B$31:$BI$31)*(КАЛЕНДАРЬ!$BR22=GRID!$B$33:$BI$33), 0)),
ROUNDUP(INDEX(GRID!$B$47:$BI$57,MATCH(I$7,GRID!$A$47:$A$57,0),MATCH(1,($U$2=GRID!$B$31:$BI$31)*(КАЛЕНДАРЬ!$BR22=GRID!$B$33:$BI$33),0))*(1-GRID!$B$69),0))</f>
        <v>22900</v>
      </c>
      <c r="K694" s="47" cm="1">
        <f t="array" ref="K694">IF($I$2="Открытый тариф",
INDEX(GRID!$B$34:$BI$44,MATCH(K$7,GRID!$A$34:$A$44,0),MATCH(1,($U$2=GRID!$B$31:$BI$31)*(КАЛЕНДАРЬ!$BR22=GRID!$B$33:$BI$33), 0)),
ROUNDUP(INDEX(GRID!$B$34:$BI$44,MATCH(K$7,GRID!$A$34:$A$44,0),MATCH(1,($U$2=GRID!$B$31:$BI$31)*(КАЛЕНДАРЬ!$BR22=GRID!$B$33:$BI$33),0))*(1-GRID!$B$69),0))</f>
        <v>21200</v>
      </c>
      <c r="L694" s="47" cm="1">
        <f t="array" ref="L694">IF($I$2="Открытый тариф",
INDEX(GRID!$B$47:$BI$57,MATCH(K$7,GRID!$A$47:$A$57,0),MATCH(1,($U$2=GRID!$B$31:$BI$31)*(КАЛЕНДАРЬ!$BR22=GRID!$B$33:$BI$33), 0)),
ROUNDUP(INDEX(GRID!$B$47:$BI$57,MATCH(K$7,GRID!$A$47:$A$57,0),MATCH(1,($U$2=GRID!$B$31:$BI$31)*(КАЛЕНДАРЬ!$BR22=GRID!$B$33:$BI$33),0))*(1-GRID!$B$69),0))</f>
        <v>23800</v>
      </c>
      <c r="M694" s="47" cm="1">
        <f t="array" ref="M694">IF($I$2="Открытый тариф",
INDEX(GRID!$B$34:$BI$44,MATCH(M$7,GRID!$A$34:$A$44,0),MATCH(1,($U$2=GRID!$B$31:$BI$31)*(КАЛЕНДАРЬ!$BR22=GRID!$B$33:$BI$33), 0)),
ROUNDUP(INDEX(GRID!$B$34:$BI$44,MATCH(M$7,GRID!$A$34:$A$44,0),MATCH(1,($U$2=GRID!$B$31:$BI$31)*(КАЛЕНДАРЬ!$BR22=GRID!$B$33:$BI$33),0))*(1-GRID!$B$69),0))</f>
        <v>22800</v>
      </c>
      <c r="N694" s="47" cm="1">
        <f t="array" ref="N694">IF($I$2="Открытый тариф",
INDEX(GRID!$B$47:$BI$57,MATCH(M$7,GRID!$A$47:$A$57,0),MATCH(1,($U$2=GRID!$B$31:$BI$31)*(КАЛЕНДАРЬ!$BR22=GRID!$B$33:$BI$33), 0)),
ROUNDUP(INDEX(GRID!$B$47:$BI$57,MATCH(M$7,GRID!$A$47:$A$57,0),MATCH(1,($U$2=GRID!$B$31:$BI$31)*(КАЛЕНДАРЬ!$BR22=GRID!$B$33:$BI$33),0))*(1-GRID!$B$69),0))</f>
        <v>25400</v>
      </c>
      <c r="O694" s="47" cm="1">
        <f t="array" ref="O694">IF($I$2="Открытый тариф",
INDEX(GRID!$B$34:$BI$44,MATCH(O$7,GRID!$A$34:$A$44,0),MATCH(1,($U$2=GRID!$B$31:$BI$31)*(КАЛЕНДАРЬ!$BR22=GRID!$B$33:$BI$33), 0)),
ROUNDUP(INDEX(GRID!$B$34:$BI$44,MATCH(O$7,GRID!$A$34:$A$44,0),MATCH(1,($U$2=GRID!$B$31:$BI$31)*(КАЛЕНДАРЬ!$BR22=GRID!$B$33:$BI$33),0))*(1-GRID!$B$69),0))</f>
        <v>28900</v>
      </c>
      <c r="P694" s="47" cm="1">
        <f t="array" ref="P694">IF($I$2="Открытый тариф",
INDEX(GRID!$B$47:$BI$57,MATCH(O$7,GRID!$A$47:$A$57,0),MATCH(1,($U$2=GRID!$B$31:$BI$31)*(КАЛЕНДАРЬ!$BR22=GRID!$B$33:$BI$33), 0)),
ROUNDUP(INDEX(GRID!$B$47:$BI$57,MATCH(O$7,GRID!$A$47:$A$57,0),MATCH(1,($U$2=GRID!$B$31:$BI$31)*(КАЛЕНДАРЬ!$BR22=GRID!$B$33:$BI$33),0))*(1-GRID!$B$69),0))</f>
        <v>31500</v>
      </c>
      <c r="Q694" s="47" cm="1">
        <f t="array" ref="Q694">IF($I$2="Открытый тариф",
INDEX(GRID!$B$34:$BI$44,MATCH(Q$7,GRID!$A$34:$A$44,0),MATCH(1,($U$2=GRID!$B$31:$BI$31)*(КАЛЕНДАРЬ!$BR22=GRID!$B$33:$BI$33), 0)),
ROUNDUP(INDEX(GRID!$B$34:$BI$44,MATCH(Q$7,GRID!$A$34:$A$44,0),MATCH(1,($U$2=GRID!$B$31:$BI$31)*(КАЛЕНДАРЬ!$BR22=GRID!$B$33:$BI$33),0))*(1-GRID!$B$69),0))</f>
        <v>30700</v>
      </c>
      <c r="R694" s="47" cm="1">
        <f t="array" ref="R694">IF($I$2="Открытый тариф",
INDEX(GRID!$B$47:$BI$57,MATCH(Q$7,GRID!$A$47:$A$57,0),MATCH(1,($U$2=GRID!$B$31:$BI$31)*(КАЛЕНДАРЬ!$BR22=GRID!$B$33:$BI$33), 0)),
ROUNDUP(INDEX(GRID!$B$47:$BI$57,MATCH(Q$7,GRID!$A$47:$A$57,0),MATCH(1,($U$2=GRID!$B$31:$BI$31)*(КАЛЕНДАРЬ!$BR22=GRID!$B$33:$BI$33),0))*(1-GRID!$B$69),0))</f>
        <v>33300</v>
      </c>
      <c r="S694" s="47" cm="1">
        <f t="array" ref="S694">IF($I$2="Открытый тариф",
INDEX(GRID!$B$34:$BI$44,MATCH(S$7,GRID!$A$34:$A$44,0),MATCH(1,($U$2=GRID!$B$31:$BI$31)*(КАЛЕНДАРЬ!$BR22=GRID!$B$33:$BI$33), 0)),
ROUNDUP(INDEX(GRID!$B$34:$BI$44,MATCH(S$7,GRID!$A$34:$A$44,0),MATCH(1,($U$2=GRID!$B$31:$BI$31)*(КАЛЕНДАРЬ!$BR22=GRID!$B$33:$BI$33),0))*(1-GRID!$B$69),0))</f>
        <v>33800</v>
      </c>
      <c r="T694" s="47" cm="1">
        <f t="array" ref="T694">IF($I$2="Открытый тариф",
INDEX(GRID!$B$47:$BI$57,MATCH(S$7,GRID!$A$47:$A$57,0),MATCH(1,($U$2=GRID!$B$31:$BI$31)*(КАЛЕНДАРЬ!$BR22=GRID!$B$33:$BI$33), 0)),
ROUNDUP(INDEX(GRID!$B$47:$BI$57,MATCH(S$7,GRID!$A$47:$A$57,0),MATCH(1,($U$2=GRID!$B$31:$BI$31)*(КАЛЕНДАРЬ!$BR22=GRID!$B$33:$BI$33),0))*(1-GRID!$B$69),0))</f>
        <v>36400</v>
      </c>
      <c r="U694" s="47" cm="1">
        <f t="array" ref="U694">IF($I$2="Открытый тариф",
INDEX(GRID!$B$34:$BI$44,MATCH(U$7,GRID!$A$34:$A$44,0),MATCH(1,($U$2=GRID!$B$31:$BI$31)*(КАЛЕНДАРЬ!$BR22=GRID!$B$33:$BI$33), 0)),
ROUNDUP(INDEX(GRID!$B$34:$BI$44,MATCH(U$7,GRID!$A$34:$A$44,0),MATCH(1,($U$2=GRID!$B$31:$BI$31)*(КАЛЕНДАРЬ!$BR22=GRID!$B$33:$BI$33),0))*(1-GRID!$B$69),0))</f>
        <v>39000</v>
      </c>
      <c r="V694" s="47" cm="1">
        <f t="array" ref="V694">IF($I$2="Открытый тариф",
INDEX(GRID!$B$47:$BI$57,MATCH(U$7,GRID!$A$47:$A$57,0),MATCH(1,($U$2=GRID!$B$31:$BI$31)*(КАЛЕНДАРЬ!$BR22=GRID!$B$33:$BI$33), 0)),
ROUNDUP(INDEX(GRID!$B$47:$BI$57,MATCH(U$7,GRID!$A$47:$A$57,0),MATCH(1,($U$2=GRID!$B$31:$BI$31)*(КАЛЕНДАРЬ!$BR22=GRID!$B$33:$BI$33),0))*(1-GRID!$B$69),0))</f>
        <v>41600</v>
      </c>
      <c r="W694" s="47" cm="1">
        <f t="array" ref="W694">IF($I$2="Открытый тариф",
INDEX(GRID!$B$34:$BI$44,MATCH(W$7,GRID!$A$34:$A$44,0),MATCH(1,($U$2=GRID!$B$31:$BI$31)*(КАЛЕНДАРЬ!$BR22=GRID!$B$33:$BI$33), 0)),
ROUNDUP(INDEX(GRID!$B$34:$BI$44,MATCH(W$7,GRID!$A$34:$A$44,0),MATCH(1,($U$2=GRID!$B$31:$BI$31)*(КАЛЕНДАРЬ!$BR22=GRID!$B$33:$BI$33),0))*(1-GRID!$B$69),0))</f>
        <v>101000</v>
      </c>
      <c r="X694" s="47" cm="1">
        <f t="array" ref="X694">IF($I$2="Открытый тариф",
INDEX(GRID!$B$47:$BI$57,MATCH(W$7,GRID!$A$47:$A$57,0),MATCH(1,($U$2=GRID!$B$31:$BI$31)*(КАЛЕНДАРЬ!$BR22=GRID!$B$33:$BI$33), 0)),
ROUNDUP(INDEX(GRID!$B$47:$BI$57,MATCH(W$7,GRID!$A$47:$A$57,0),MATCH(1,($U$2=GRID!$B$31:$BI$31)*(КАЛЕНДАРЬ!$BR22=GRID!$B$33:$BI$33),0))*(1-GRID!$B$69),0))</f>
        <v>103600</v>
      </c>
    </row>
    <row r="695" spans="1:24" s="200" customFormat="1" x14ac:dyDescent="0.2">
      <c r="A695" s="117" t="s">
        <v>47</v>
      </c>
      <c r="B695" s="117">
        <v>20</v>
      </c>
      <c r="C695" s="47" cm="1">
        <f t="array" ref="C695">IF($I$2="Открытый тариф",
INDEX(GRID!$B$34:$BI$44,MATCH(C$7,GRID!$A$34:$A$44,0),MATCH(1,($U$2=GRID!$B$31:$BI$31)*(КАЛЕНДАРЬ!$BR23=GRID!$B$33:$BI$33), 0)),
ROUNDUP(INDEX(GRID!$B$34:$BI$44,MATCH(C$7,GRID!$A$34:$A$44,0),MATCH(1,($U$2=GRID!$B$31:$BI$31)*(КАЛЕНДАРЬ!$BR23=GRID!$B$33:$BI$33),0))*(1-GRID!$B$69),0))</f>
        <v>16800</v>
      </c>
      <c r="D695" s="47" cm="1">
        <f t="array" ref="D695">IF($I$2="Открытый тариф",
INDEX(GRID!$B$47:$BI$57,MATCH(C$7,GRID!$A$47:$A$57,0),MATCH(1,($U$2=GRID!$B$31:$BI$31)*(КАЛЕНДАРЬ!$BR23=GRID!$B$33:$BI$33), 0)),
ROUNDUP(INDEX(GRID!$B$47:$BI$57,MATCH(C$7,GRID!$A$47:$A$57,0),MATCH(1,($U$2=GRID!$B$31:$BI$31)*(КАЛЕНДАРЬ!$BR23=GRID!$B$33:$BI$33),0))*(1-GRID!$B$69),0))</f>
        <v>19400</v>
      </c>
      <c r="E695" s="47" cm="1">
        <f t="array" ref="E695">IF($I$2="Открытый тариф",
INDEX(GRID!$B$34:$BI$44,MATCH(E$7,GRID!$A$34:$A$44,0),MATCH(1,($U$2=GRID!$B$31:$BI$31)*(КАЛЕНДАРЬ!$BR23=GRID!$B$33:$BI$33), 0)),
ROUNDUP(INDEX(GRID!$B$34:$BI$44,MATCH(E$7,GRID!$A$34:$A$44,0),MATCH(1,($U$2=GRID!$B$31:$BI$31)*(КАЛЕНДАРЬ!$BR23=GRID!$B$33:$BI$33),0))*(1-GRID!$B$69),0))</f>
        <v>18400</v>
      </c>
      <c r="F695" s="47" cm="1">
        <f t="array" ref="F695">IF($I$2="Открытый тариф",
INDEX(GRID!$B$47:$BI$57,MATCH(E$7,GRID!$A$47:$A$57,0),MATCH(1,($U$2=GRID!$B$31:$BI$31)*(КАЛЕНДАРЬ!$BR23=GRID!$B$33:$BI$33), 0)),
ROUNDUP(INDEX(GRID!$B$47:$BI$57,MATCH(E$7,GRID!$A$47:$A$57,0),MATCH(1,($U$2=GRID!$B$31:$BI$31)*(КАЛЕНДАРЬ!$BR23=GRID!$B$33:$BI$33),0))*(1-GRID!$B$69),0))</f>
        <v>21000</v>
      </c>
      <c r="G695" s="47" cm="1">
        <f t="array" ref="G695">IF($I$2="Открытый тариф",
INDEX(GRID!$B$34:$BI$44,MATCH(G$7,GRID!$A$34:$A$44,0),MATCH(1,($U$2=GRID!$B$31:$BI$31)*(КАЛЕНДАРЬ!$BR23=GRID!$B$33:$BI$33), 0)),
ROUNDUP(INDEX(GRID!$B$34:$BI$44,MATCH(G$7,GRID!$A$34:$A$44,0),MATCH(1,($U$2=GRID!$B$31:$BI$31)*(КАЛЕНДАРЬ!$BR23=GRID!$B$33:$BI$33),0))*(1-GRID!$B$69),0))</f>
        <v>19300</v>
      </c>
      <c r="H695" s="47" cm="1">
        <f t="array" ref="H695">IF($I$2="Открытый тариф",
INDEX(GRID!$B$47:$BI$57,MATCH(G$7,GRID!$A$47:$A$57,0),MATCH(1,($U$2=GRID!$B$31:$BI$31)*(КАЛЕНДАРЬ!$BR23=GRID!$B$33:$BI$33), 0)),
ROUNDUP(INDEX(GRID!$B$47:$BI$57,MATCH(G$7,GRID!$A$47:$A$57,0),MATCH(1,($U$2=GRID!$B$31:$BI$31)*(КАЛЕНДАРЬ!$BR23=GRID!$B$33:$BI$33),0))*(1-GRID!$B$69),0))</f>
        <v>21900</v>
      </c>
      <c r="I695" s="47" cm="1">
        <f t="array" ref="I695">IF($I$2="Открытый тариф",
INDEX(GRID!$B$34:$BI$44,MATCH(I$7,GRID!$A$34:$A$44,0),MATCH(1,($U$2=GRID!$B$31:$BI$31)*(КАЛЕНДАРЬ!$BR23=GRID!$B$33:$BI$33), 0)),
ROUNDUP(INDEX(GRID!$B$34:$BI$44,MATCH(I$7,GRID!$A$34:$A$44,0),MATCH(1,($U$2=GRID!$B$31:$BI$31)*(КАЛЕНДАРЬ!$BR23=GRID!$B$33:$BI$33),0))*(1-GRID!$B$69),0))</f>
        <v>20900</v>
      </c>
      <c r="J695" s="47" cm="1">
        <f t="array" ref="J695">IF($I$2="Открытый тариф",
INDEX(GRID!$B$47:$BI$57,MATCH(I$7,GRID!$A$47:$A$57,0),MATCH(1,($U$2=GRID!$B$31:$BI$31)*(КАЛЕНДАРЬ!$BR23=GRID!$B$33:$BI$33), 0)),
ROUNDUP(INDEX(GRID!$B$47:$BI$57,MATCH(I$7,GRID!$A$47:$A$57,0),MATCH(1,($U$2=GRID!$B$31:$BI$31)*(КАЛЕНДАРЬ!$BR23=GRID!$B$33:$BI$33),0))*(1-GRID!$B$69),0))</f>
        <v>23500</v>
      </c>
      <c r="K695" s="47" cm="1">
        <f t="array" ref="K695">IF($I$2="Открытый тариф",
INDEX(GRID!$B$34:$BI$44,MATCH(K$7,GRID!$A$34:$A$44,0),MATCH(1,($U$2=GRID!$B$31:$BI$31)*(КАЛЕНДАРЬ!$BR23=GRID!$B$33:$BI$33), 0)),
ROUNDUP(INDEX(GRID!$B$34:$BI$44,MATCH(K$7,GRID!$A$34:$A$44,0),MATCH(1,($U$2=GRID!$B$31:$BI$31)*(КАЛЕНДАРЬ!$BR23=GRID!$B$33:$BI$33),0))*(1-GRID!$B$69),0))</f>
        <v>21800</v>
      </c>
      <c r="L695" s="47" cm="1">
        <f t="array" ref="L695">IF($I$2="Открытый тариф",
INDEX(GRID!$B$47:$BI$57,MATCH(K$7,GRID!$A$47:$A$57,0),MATCH(1,($U$2=GRID!$B$31:$BI$31)*(КАЛЕНДАРЬ!$BR23=GRID!$B$33:$BI$33), 0)),
ROUNDUP(INDEX(GRID!$B$47:$BI$57,MATCH(K$7,GRID!$A$47:$A$57,0),MATCH(1,($U$2=GRID!$B$31:$BI$31)*(КАЛЕНДАРЬ!$BR23=GRID!$B$33:$BI$33),0))*(1-GRID!$B$69),0))</f>
        <v>24400</v>
      </c>
      <c r="M695" s="47" cm="1">
        <f t="array" ref="M695">IF($I$2="Открытый тариф",
INDEX(GRID!$B$34:$BI$44,MATCH(M$7,GRID!$A$34:$A$44,0),MATCH(1,($U$2=GRID!$B$31:$BI$31)*(КАЛЕНДАРЬ!$BR23=GRID!$B$33:$BI$33), 0)),
ROUNDUP(INDEX(GRID!$B$34:$BI$44,MATCH(M$7,GRID!$A$34:$A$44,0),MATCH(1,($U$2=GRID!$B$31:$BI$31)*(КАЛЕНДАРЬ!$BR23=GRID!$B$33:$BI$33),0))*(1-GRID!$B$69),0))</f>
        <v>23400</v>
      </c>
      <c r="N695" s="47" cm="1">
        <f t="array" ref="N695">IF($I$2="Открытый тариф",
INDEX(GRID!$B$47:$BI$57,MATCH(M$7,GRID!$A$47:$A$57,0),MATCH(1,($U$2=GRID!$B$31:$BI$31)*(КАЛЕНДАРЬ!$BR23=GRID!$B$33:$BI$33), 0)),
ROUNDUP(INDEX(GRID!$B$47:$BI$57,MATCH(M$7,GRID!$A$47:$A$57,0),MATCH(1,($U$2=GRID!$B$31:$BI$31)*(КАЛЕНДАРЬ!$BR23=GRID!$B$33:$BI$33),0))*(1-GRID!$B$69),0))</f>
        <v>26000</v>
      </c>
      <c r="O695" s="47" cm="1">
        <f t="array" ref="O695">IF($I$2="Открытый тариф",
INDEX(GRID!$B$34:$BI$44,MATCH(O$7,GRID!$A$34:$A$44,0),MATCH(1,($U$2=GRID!$B$31:$BI$31)*(КАЛЕНДАРЬ!$BR23=GRID!$B$33:$BI$33), 0)),
ROUNDUP(INDEX(GRID!$B$34:$BI$44,MATCH(O$7,GRID!$A$34:$A$44,0),MATCH(1,($U$2=GRID!$B$31:$BI$31)*(КАЛЕНДАРЬ!$BR23=GRID!$B$33:$BI$33),0))*(1-GRID!$B$69),0))</f>
        <v>29600</v>
      </c>
      <c r="P695" s="47" cm="1">
        <f t="array" ref="P695">IF($I$2="Открытый тариф",
INDEX(GRID!$B$47:$BI$57,MATCH(O$7,GRID!$A$47:$A$57,0),MATCH(1,($U$2=GRID!$B$31:$BI$31)*(КАЛЕНДАРЬ!$BR23=GRID!$B$33:$BI$33), 0)),
ROUNDUP(INDEX(GRID!$B$47:$BI$57,MATCH(O$7,GRID!$A$47:$A$57,0),MATCH(1,($U$2=GRID!$B$31:$BI$31)*(КАЛЕНДАРЬ!$BR23=GRID!$B$33:$BI$33),0))*(1-GRID!$B$69),0))</f>
        <v>32200</v>
      </c>
      <c r="Q695" s="47" cm="1">
        <f t="array" ref="Q695">IF($I$2="Открытый тариф",
INDEX(GRID!$B$34:$BI$44,MATCH(Q$7,GRID!$A$34:$A$44,0),MATCH(1,($U$2=GRID!$B$31:$BI$31)*(КАЛЕНДАРЬ!$BR23=GRID!$B$33:$BI$33), 0)),
ROUNDUP(INDEX(GRID!$B$34:$BI$44,MATCH(Q$7,GRID!$A$34:$A$44,0),MATCH(1,($U$2=GRID!$B$31:$BI$31)*(КАЛЕНДАРЬ!$BR23=GRID!$B$33:$BI$33),0))*(1-GRID!$B$69),0))</f>
        <v>31400</v>
      </c>
      <c r="R695" s="47" cm="1">
        <f t="array" ref="R695">IF($I$2="Открытый тариф",
INDEX(GRID!$B$47:$BI$57,MATCH(Q$7,GRID!$A$47:$A$57,0),MATCH(1,($U$2=GRID!$B$31:$BI$31)*(КАЛЕНДАРЬ!$BR23=GRID!$B$33:$BI$33), 0)),
ROUNDUP(INDEX(GRID!$B$47:$BI$57,MATCH(Q$7,GRID!$A$47:$A$57,0),MATCH(1,($U$2=GRID!$B$31:$BI$31)*(КАЛЕНДАРЬ!$BR23=GRID!$B$33:$BI$33),0))*(1-GRID!$B$69),0))</f>
        <v>34000</v>
      </c>
      <c r="S695" s="47" cm="1">
        <f t="array" ref="S695">IF($I$2="Открытый тариф",
INDEX(GRID!$B$34:$BI$44,MATCH(S$7,GRID!$A$34:$A$44,0),MATCH(1,($U$2=GRID!$B$31:$BI$31)*(КАЛЕНДАРЬ!$BR23=GRID!$B$33:$BI$33), 0)),
ROUNDUP(INDEX(GRID!$B$34:$BI$44,MATCH(S$7,GRID!$A$34:$A$44,0),MATCH(1,($U$2=GRID!$B$31:$BI$31)*(КАЛЕНДАРЬ!$BR23=GRID!$B$33:$BI$33),0))*(1-GRID!$B$69),0))</f>
        <v>34500</v>
      </c>
      <c r="T695" s="47" cm="1">
        <f t="array" ref="T695">IF($I$2="Открытый тариф",
INDEX(GRID!$B$47:$BI$57,MATCH(S$7,GRID!$A$47:$A$57,0),MATCH(1,($U$2=GRID!$B$31:$BI$31)*(КАЛЕНДАРЬ!$BR23=GRID!$B$33:$BI$33), 0)),
ROUNDUP(INDEX(GRID!$B$47:$BI$57,MATCH(S$7,GRID!$A$47:$A$57,0),MATCH(1,($U$2=GRID!$B$31:$BI$31)*(КАЛЕНДАРЬ!$BR23=GRID!$B$33:$BI$33),0))*(1-GRID!$B$69),0))</f>
        <v>37100</v>
      </c>
      <c r="U695" s="47" cm="1">
        <f t="array" ref="U695">IF($I$2="Открытый тариф",
INDEX(GRID!$B$34:$BI$44,MATCH(U$7,GRID!$A$34:$A$44,0),MATCH(1,($U$2=GRID!$B$31:$BI$31)*(КАЛЕНДАРЬ!$BR23=GRID!$B$33:$BI$33), 0)),
ROUNDUP(INDEX(GRID!$B$34:$BI$44,MATCH(U$7,GRID!$A$34:$A$44,0),MATCH(1,($U$2=GRID!$B$31:$BI$31)*(КАЛЕНДАРЬ!$BR23=GRID!$B$33:$BI$33),0))*(1-GRID!$B$69),0))</f>
        <v>39800</v>
      </c>
      <c r="V695" s="47" cm="1">
        <f t="array" ref="V695">IF($I$2="Открытый тариф",
INDEX(GRID!$B$47:$BI$57,MATCH(U$7,GRID!$A$47:$A$57,0),MATCH(1,($U$2=GRID!$B$31:$BI$31)*(КАЛЕНДАРЬ!$BR23=GRID!$B$33:$BI$33), 0)),
ROUNDUP(INDEX(GRID!$B$47:$BI$57,MATCH(U$7,GRID!$A$47:$A$57,0),MATCH(1,($U$2=GRID!$B$31:$BI$31)*(КАЛЕНДАРЬ!$BR23=GRID!$B$33:$BI$33),0))*(1-GRID!$B$69),0))</f>
        <v>42400</v>
      </c>
      <c r="W695" s="47" cm="1">
        <f t="array" ref="W695">IF($I$2="Открытый тариф",
INDEX(GRID!$B$34:$BI$44,MATCH(W$7,GRID!$A$34:$A$44,0),MATCH(1,($U$2=GRID!$B$31:$BI$31)*(КАЛЕНДАРЬ!$BR23=GRID!$B$33:$BI$33), 0)),
ROUNDUP(INDEX(GRID!$B$34:$BI$44,MATCH(W$7,GRID!$A$34:$A$44,0),MATCH(1,($U$2=GRID!$B$31:$BI$31)*(КАЛЕНДАРЬ!$BR23=GRID!$B$33:$BI$33),0))*(1-GRID!$B$69),0))</f>
        <v>105800</v>
      </c>
      <c r="X695" s="47" cm="1">
        <f t="array" ref="X695">IF($I$2="Открытый тариф",
INDEX(GRID!$B$47:$BI$57,MATCH(W$7,GRID!$A$47:$A$57,0),MATCH(1,($U$2=GRID!$B$31:$BI$31)*(КАЛЕНДАРЬ!$BR23=GRID!$B$33:$BI$33), 0)),
ROUNDUP(INDEX(GRID!$B$47:$BI$57,MATCH(W$7,GRID!$A$47:$A$57,0),MATCH(1,($U$2=GRID!$B$31:$BI$31)*(КАЛЕНДАРЬ!$BR23=GRID!$B$33:$BI$33),0))*(1-GRID!$B$69),0))</f>
        <v>108400</v>
      </c>
    </row>
    <row r="696" spans="1:24" s="200" customFormat="1" x14ac:dyDescent="0.2">
      <c r="A696" s="117" t="s">
        <v>48</v>
      </c>
      <c r="B696" s="117">
        <v>21</v>
      </c>
      <c r="C696" s="47" cm="1">
        <f t="array" ref="C696">IF($I$2="Открытый тариф",
INDEX(GRID!$B$34:$BI$44,MATCH(C$7,GRID!$A$34:$A$44,0),MATCH(1,($U$2=GRID!$B$31:$BI$31)*(КАЛЕНДАРЬ!$BR24=GRID!$B$33:$BI$33), 0)),
ROUNDUP(INDEX(GRID!$B$34:$BI$44,MATCH(C$7,GRID!$A$34:$A$44,0),MATCH(1,($U$2=GRID!$B$31:$BI$31)*(КАЛЕНДАРЬ!$BR24=GRID!$B$33:$BI$33),0))*(1-GRID!$B$69),0))</f>
        <v>16800</v>
      </c>
      <c r="D696" s="47" cm="1">
        <f t="array" ref="D696">IF($I$2="Открытый тариф",
INDEX(GRID!$B$47:$BI$57,MATCH(C$7,GRID!$A$47:$A$57,0),MATCH(1,($U$2=GRID!$B$31:$BI$31)*(КАЛЕНДАРЬ!$BR24=GRID!$B$33:$BI$33), 0)),
ROUNDUP(INDEX(GRID!$B$47:$BI$57,MATCH(C$7,GRID!$A$47:$A$57,0),MATCH(1,($U$2=GRID!$B$31:$BI$31)*(КАЛЕНДАРЬ!$BR24=GRID!$B$33:$BI$33),0))*(1-GRID!$B$69),0))</f>
        <v>19400</v>
      </c>
      <c r="E696" s="47" cm="1">
        <f t="array" ref="E696">IF($I$2="Открытый тариф",
INDEX(GRID!$B$34:$BI$44,MATCH(E$7,GRID!$A$34:$A$44,0),MATCH(1,($U$2=GRID!$B$31:$BI$31)*(КАЛЕНДАРЬ!$BR24=GRID!$B$33:$BI$33), 0)),
ROUNDUP(INDEX(GRID!$B$34:$BI$44,MATCH(E$7,GRID!$A$34:$A$44,0),MATCH(1,($U$2=GRID!$B$31:$BI$31)*(КАЛЕНДАРЬ!$BR24=GRID!$B$33:$BI$33),0))*(1-GRID!$B$69),0))</f>
        <v>18400</v>
      </c>
      <c r="F696" s="47" cm="1">
        <f t="array" ref="F696">IF($I$2="Открытый тариф",
INDEX(GRID!$B$47:$BI$57,MATCH(E$7,GRID!$A$47:$A$57,0),MATCH(1,($U$2=GRID!$B$31:$BI$31)*(КАЛЕНДАРЬ!$BR24=GRID!$B$33:$BI$33), 0)),
ROUNDUP(INDEX(GRID!$B$47:$BI$57,MATCH(E$7,GRID!$A$47:$A$57,0),MATCH(1,($U$2=GRID!$B$31:$BI$31)*(КАЛЕНДАРЬ!$BR24=GRID!$B$33:$BI$33),0))*(1-GRID!$B$69),0))</f>
        <v>21000</v>
      </c>
      <c r="G696" s="47" cm="1">
        <f t="array" ref="G696">IF($I$2="Открытый тариф",
INDEX(GRID!$B$34:$BI$44,MATCH(G$7,GRID!$A$34:$A$44,0),MATCH(1,($U$2=GRID!$B$31:$BI$31)*(КАЛЕНДАРЬ!$BR24=GRID!$B$33:$BI$33), 0)),
ROUNDUP(INDEX(GRID!$B$34:$BI$44,MATCH(G$7,GRID!$A$34:$A$44,0),MATCH(1,($U$2=GRID!$B$31:$BI$31)*(КАЛЕНДАРЬ!$BR24=GRID!$B$33:$BI$33),0))*(1-GRID!$B$69),0))</f>
        <v>19300</v>
      </c>
      <c r="H696" s="47" cm="1">
        <f t="array" ref="H696">IF($I$2="Открытый тариф",
INDEX(GRID!$B$47:$BI$57,MATCH(G$7,GRID!$A$47:$A$57,0),MATCH(1,($U$2=GRID!$B$31:$BI$31)*(КАЛЕНДАРЬ!$BR24=GRID!$B$33:$BI$33), 0)),
ROUNDUP(INDEX(GRID!$B$47:$BI$57,MATCH(G$7,GRID!$A$47:$A$57,0),MATCH(1,($U$2=GRID!$B$31:$BI$31)*(КАЛЕНДАРЬ!$BR24=GRID!$B$33:$BI$33),0))*(1-GRID!$B$69),0))</f>
        <v>21900</v>
      </c>
      <c r="I696" s="47" cm="1">
        <f t="array" ref="I696">IF($I$2="Открытый тариф",
INDEX(GRID!$B$34:$BI$44,MATCH(I$7,GRID!$A$34:$A$44,0),MATCH(1,($U$2=GRID!$B$31:$BI$31)*(КАЛЕНДАРЬ!$BR24=GRID!$B$33:$BI$33), 0)),
ROUNDUP(INDEX(GRID!$B$34:$BI$44,MATCH(I$7,GRID!$A$34:$A$44,0),MATCH(1,($U$2=GRID!$B$31:$BI$31)*(КАЛЕНДАРЬ!$BR24=GRID!$B$33:$BI$33),0))*(1-GRID!$B$69),0))</f>
        <v>20900</v>
      </c>
      <c r="J696" s="47" cm="1">
        <f t="array" ref="J696">IF($I$2="Открытый тариф",
INDEX(GRID!$B$47:$BI$57,MATCH(I$7,GRID!$A$47:$A$57,0),MATCH(1,($U$2=GRID!$B$31:$BI$31)*(КАЛЕНДАРЬ!$BR24=GRID!$B$33:$BI$33), 0)),
ROUNDUP(INDEX(GRID!$B$47:$BI$57,MATCH(I$7,GRID!$A$47:$A$57,0),MATCH(1,($U$2=GRID!$B$31:$BI$31)*(КАЛЕНДАРЬ!$BR24=GRID!$B$33:$BI$33),0))*(1-GRID!$B$69),0))</f>
        <v>23500</v>
      </c>
      <c r="K696" s="47" cm="1">
        <f t="array" ref="K696">IF($I$2="Открытый тариф",
INDEX(GRID!$B$34:$BI$44,MATCH(K$7,GRID!$A$34:$A$44,0),MATCH(1,($U$2=GRID!$B$31:$BI$31)*(КАЛЕНДАРЬ!$BR24=GRID!$B$33:$BI$33), 0)),
ROUNDUP(INDEX(GRID!$B$34:$BI$44,MATCH(K$7,GRID!$A$34:$A$44,0),MATCH(1,($U$2=GRID!$B$31:$BI$31)*(КАЛЕНДАРЬ!$BR24=GRID!$B$33:$BI$33),0))*(1-GRID!$B$69),0))</f>
        <v>21800</v>
      </c>
      <c r="L696" s="47" cm="1">
        <f t="array" ref="L696">IF($I$2="Открытый тариф",
INDEX(GRID!$B$47:$BI$57,MATCH(K$7,GRID!$A$47:$A$57,0),MATCH(1,($U$2=GRID!$B$31:$BI$31)*(КАЛЕНДАРЬ!$BR24=GRID!$B$33:$BI$33), 0)),
ROUNDUP(INDEX(GRID!$B$47:$BI$57,MATCH(K$7,GRID!$A$47:$A$57,0),MATCH(1,($U$2=GRID!$B$31:$BI$31)*(КАЛЕНДАРЬ!$BR24=GRID!$B$33:$BI$33),0))*(1-GRID!$B$69),0))</f>
        <v>24400</v>
      </c>
      <c r="M696" s="47" cm="1">
        <f t="array" ref="M696">IF($I$2="Открытый тариф",
INDEX(GRID!$B$34:$BI$44,MATCH(M$7,GRID!$A$34:$A$44,0),MATCH(1,($U$2=GRID!$B$31:$BI$31)*(КАЛЕНДАРЬ!$BR24=GRID!$B$33:$BI$33), 0)),
ROUNDUP(INDEX(GRID!$B$34:$BI$44,MATCH(M$7,GRID!$A$34:$A$44,0),MATCH(1,($U$2=GRID!$B$31:$BI$31)*(КАЛЕНДАРЬ!$BR24=GRID!$B$33:$BI$33),0))*(1-GRID!$B$69),0))</f>
        <v>23400</v>
      </c>
      <c r="N696" s="47" cm="1">
        <f t="array" ref="N696">IF($I$2="Открытый тариф",
INDEX(GRID!$B$47:$BI$57,MATCH(M$7,GRID!$A$47:$A$57,0),MATCH(1,($U$2=GRID!$B$31:$BI$31)*(КАЛЕНДАРЬ!$BR24=GRID!$B$33:$BI$33), 0)),
ROUNDUP(INDEX(GRID!$B$47:$BI$57,MATCH(M$7,GRID!$A$47:$A$57,0),MATCH(1,($U$2=GRID!$B$31:$BI$31)*(КАЛЕНДАРЬ!$BR24=GRID!$B$33:$BI$33),0))*(1-GRID!$B$69),0))</f>
        <v>26000</v>
      </c>
      <c r="O696" s="47" cm="1">
        <f t="array" ref="O696">IF($I$2="Открытый тариф",
INDEX(GRID!$B$34:$BI$44,MATCH(O$7,GRID!$A$34:$A$44,0),MATCH(1,($U$2=GRID!$B$31:$BI$31)*(КАЛЕНДАРЬ!$BR24=GRID!$B$33:$BI$33), 0)),
ROUNDUP(INDEX(GRID!$B$34:$BI$44,MATCH(O$7,GRID!$A$34:$A$44,0),MATCH(1,($U$2=GRID!$B$31:$BI$31)*(КАЛЕНДАРЬ!$BR24=GRID!$B$33:$BI$33),0))*(1-GRID!$B$69),0))</f>
        <v>29600</v>
      </c>
      <c r="P696" s="47" cm="1">
        <f t="array" ref="P696">IF($I$2="Открытый тариф",
INDEX(GRID!$B$47:$BI$57,MATCH(O$7,GRID!$A$47:$A$57,0),MATCH(1,($U$2=GRID!$B$31:$BI$31)*(КАЛЕНДАРЬ!$BR24=GRID!$B$33:$BI$33), 0)),
ROUNDUP(INDEX(GRID!$B$47:$BI$57,MATCH(O$7,GRID!$A$47:$A$57,0),MATCH(1,($U$2=GRID!$B$31:$BI$31)*(КАЛЕНДАРЬ!$BR24=GRID!$B$33:$BI$33),0))*(1-GRID!$B$69),0))</f>
        <v>32200</v>
      </c>
      <c r="Q696" s="47" cm="1">
        <f t="array" ref="Q696">IF($I$2="Открытый тариф",
INDEX(GRID!$B$34:$BI$44,MATCH(Q$7,GRID!$A$34:$A$44,0),MATCH(1,($U$2=GRID!$B$31:$BI$31)*(КАЛЕНДАРЬ!$BR24=GRID!$B$33:$BI$33), 0)),
ROUNDUP(INDEX(GRID!$B$34:$BI$44,MATCH(Q$7,GRID!$A$34:$A$44,0),MATCH(1,($U$2=GRID!$B$31:$BI$31)*(КАЛЕНДАРЬ!$BR24=GRID!$B$33:$BI$33),0))*(1-GRID!$B$69),0))</f>
        <v>31400</v>
      </c>
      <c r="R696" s="47" cm="1">
        <f t="array" ref="R696">IF($I$2="Открытый тариф",
INDEX(GRID!$B$47:$BI$57,MATCH(Q$7,GRID!$A$47:$A$57,0),MATCH(1,($U$2=GRID!$B$31:$BI$31)*(КАЛЕНДАРЬ!$BR24=GRID!$B$33:$BI$33), 0)),
ROUNDUP(INDEX(GRID!$B$47:$BI$57,MATCH(Q$7,GRID!$A$47:$A$57,0),MATCH(1,($U$2=GRID!$B$31:$BI$31)*(КАЛЕНДАРЬ!$BR24=GRID!$B$33:$BI$33),0))*(1-GRID!$B$69),0))</f>
        <v>34000</v>
      </c>
      <c r="S696" s="47" cm="1">
        <f t="array" ref="S696">IF($I$2="Открытый тариф",
INDEX(GRID!$B$34:$BI$44,MATCH(S$7,GRID!$A$34:$A$44,0),MATCH(1,($U$2=GRID!$B$31:$BI$31)*(КАЛЕНДАРЬ!$BR24=GRID!$B$33:$BI$33), 0)),
ROUNDUP(INDEX(GRID!$B$34:$BI$44,MATCH(S$7,GRID!$A$34:$A$44,0),MATCH(1,($U$2=GRID!$B$31:$BI$31)*(КАЛЕНДАРЬ!$BR24=GRID!$B$33:$BI$33),0))*(1-GRID!$B$69),0))</f>
        <v>34500</v>
      </c>
      <c r="T696" s="47" cm="1">
        <f t="array" ref="T696">IF($I$2="Открытый тариф",
INDEX(GRID!$B$47:$BI$57,MATCH(S$7,GRID!$A$47:$A$57,0),MATCH(1,($U$2=GRID!$B$31:$BI$31)*(КАЛЕНДАРЬ!$BR24=GRID!$B$33:$BI$33), 0)),
ROUNDUP(INDEX(GRID!$B$47:$BI$57,MATCH(S$7,GRID!$A$47:$A$57,0),MATCH(1,($U$2=GRID!$B$31:$BI$31)*(КАЛЕНДАРЬ!$BR24=GRID!$B$33:$BI$33),0))*(1-GRID!$B$69),0))</f>
        <v>37100</v>
      </c>
      <c r="U696" s="47" cm="1">
        <f t="array" ref="U696">IF($I$2="Открытый тариф",
INDEX(GRID!$B$34:$BI$44,MATCH(U$7,GRID!$A$34:$A$44,0),MATCH(1,($U$2=GRID!$B$31:$BI$31)*(КАЛЕНДАРЬ!$BR24=GRID!$B$33:$BI$33), 0)),
ROUNDUP(INDEX(GRID!$B$34:$BI$44,MATCH(U$7,GRID!$A$34:$A$44,0),MATCH(1,($U$2=GRID!$B$31:$BI$31)*(КАЛЕНДАРЬ!$BR24=GRID!$B$33:$BI$33),0))*(1-GRID!$B$69),0))</f>
        <v>39800</v>
      </c>
      <c r="V696" s="47" cm="1">
        <f t="array" ref="V696">IF($I$2="Открытый тариф",
INDEX(GRID!$B$47:$BI$57,MATCH(U$7,GRID!$A$47:$A$57,0),MATCH(1,($U$2=GRID!$B$31:$BI$31)*(КАЛЕНДАРЬ!$BR24=GRID!$B$33:$BI$33), 0)),
ROUNDUP(INDEX(GRID!$B$47:$BI$57,MATCH(U$7,GRID!$A$47:$A$57,0),MATCH(1,($U$2=GRID!$B$31:$BI$31)*(КАЛЕНДАРЬ!$BR24=GRID!$B$33:$BI$33),0))*(1-GRID!$B$69),0))</f>
        <v>42400</v>
      </c>
      <c r="W696" s="47" cm="1">
        <f t="array" ref="W696">IF($I$2="Открытый тариф",
INDEX(GRID!$B$34:$BI$44,MATCH(W$7,GRID!$A$34:$A$44,0),MATCH(1,($U$2=GRID!$B$31:$BI$31)*(КАЛЕНДАРЬ!$BR24=GRID!$B$33:$BI$33), 0)),
ROUNDUP(INDEX(GRID!$B$34:$BI$44,MATCH(W$7,GRID!$A$34:$A$44,0),MATCH(1,($U$2=GRID!$B$31:$BI$31)*(КАЛЕНДАРЬ!$BR24=GRID!$B$33:$BI$33),0))*(1-GRID!$B$69),0))</f>
        <v>105800</v>
      </c>
      <c r="X696" s="47" cm="1">
        <f t="array" ref="X696">IF($I$2="Открытый тариф",
INDEX(GRID!$B$47:$BI$57,MATCH(W$7,GRID!$A$47:$A$57,0),MATCH(1,($U$2=GRID!$B$31:$BI$31)*(КАЛЕНДАРЬ!$BR24=GRID!$B$33:$BI$33), 0)),
ROUNDUP(INDEX(GRID!$B$47:$BI$57,MATCH(W$7,GRID!$A$47:$A$57,0),MATCH(1,($U$2=GRID!$B$31:$BI$31)*(КАЛЕНДАРЬ!$BR24=GRID!$B$33:$BI$33),0))*(1-GRID!$B$69),0))</f>
        <v>108400</v>
      </c>
    </row>
    <row r="697" spans="1:24" s="200" customFormat="1" x14ac:dyDescent="0.2">
      <c r="A697" s="117" t="s">
        <v>42</v>
      </c>
      <c r="B697" s="117">
        <v>22</v>
      </c>
      <c r="C697" s="47" cm="1">
        <f t="array" ref="C697">IF($I$2="Открытый тариф",
INDEX(GRID!$B$34:$BI$44,MATCH(C$7,GRID!$A$34:$A$44,0),MATCH(1,($U$2=GRID!$B$31:$BI$31)*(КАЛЕНДАРЬ!$BR25=GRID!$B$33:$BI$33), 0)),
ROUNDUP(INDEX(GRID!$B$34:$BI$44,MATCH(C$7,GRID!$A$34:$A$44,0),MATCH(1,($U$2=GRID!$B$31:$BI$31)*(КАЛЕНДАРЬ!$BR25=GRID!$B$33:$BI$33),0))*(1-GRID!$B$69),0))</f>
        <v>15500</v>
      </c>
      <c r="D697" s="47" cm="1">
        <f t="array" ref="D697">IF($I$2="Открытый тариф",
INDEX(GRID!$B$47:$BI$57,MATCH(C$7,GRID!$A$47:$A$57,0),MATCH(1,($U$2=GRID!$B$31:$BI$31)*(КАЛЕНДАРЬ!$BR25=GRID!$B$33:$BI$33), 0)),
ROUNDUP(INDEX(GRID!$B$47:$BI$57,MATCH(C$7,GRID!$A$47:$A$57,0),MATCH(1,($U$2=GRID!$B$31:$BI$31)*(КАЛЕНДАРЬ!$BR25=GRID!$B$33:$BI$33),0))*(1-GRID!$B$69),0))</f>
        <v>18100</v>
      </c>
      <c r="E697" s="47" cm="1">
        <f t="array" ref="E697">IF($I$2="Открытый тариф",
INDEX(GRID!$B$34:$BI$44,MATCH(E$7,GRID!$A$34:$A$44,0),MATCH(1,($U$2=GRID!$B$31:$BI$31)*(КАЛЕНДАРЬ!$BR25=GRID!$B$33:$BI$33), 0)),
ROUNDUP(INDEX(GRID!$B$34:$BI$44,MATCH(E$7,GRID!$A$34:$A$44,0),MATCH(1,($U$2=GRID!$B$31:$BI$31)*(КАЛЕНДАРЬ!$BR25=GRID!$B$33:$BI$33),0))*(1-GRID!$B$69),0))</f>
        <v>17000</v>
      </c>
      <c r="F697" s="47" cm="1">
        <f t="array" ref="F697">IF($I$2="Открытый тариф",
INDEX(GRID!$B$47:$BI$57,MATCH(E$7,GRID!$A$47:$A$57,0),MATCH(1,($U$2=GRID!$B$31:$BI$31)*(КАЛЕНДАРЬ!$BR25=GRID!$B$33:$BI$33), 0)),
ROUNDUP(INDEX(GRID!$B$47:$BI$57,MATCH(E$7,GRID!$A$47:$A$57,0),MATCH(1,($U$2=GRID!$B$31:$BI$31)*(КАЛЕНДАРЬ!$BR25=GRID!$B$33:$BI$33),0))*(1-GRID!$B$69),0))</f>
        <v>19600</v>
      </c>
      <c r="G697" s="47" cm="1">
        <f t="array" ref="G697">IF($I$2="Открытый тариф",
INDEX(GRID!$B$34:$BI$44,MATCH(G$7,GRID!$A$34:$A$44,0),MATCH(1,($U$2=GRID!$B$31:$BI$31)*(КАЛЕНДАРЬ!$BR25=GRID!$B$33:$BI$33), 0)),
ROUNDUP(INDEX(GRID!$B$34:$BI$44,MATCH(G$7,GRID!$A$34:$A$44,0),MATCH(1,($U$2=GRID!$B$31:$BI$31)*(КАЛЕНДАРЬ!$BR25=GRID!$B$33:$BI$33),0))*(1-GRID!$B$69),0))</f>
        <v>17900</v>
      </c>
      <c r="H697" s="47" cm="1">
        <f t="array" ref="H697">IF($I$2="Открытый тариф",
INDEX(GRID!$B$47:$BI$57,MATCH(G$7,GRID!$A$47:$A$57,0),MATCH(1,($U$2=GRID!$B$31:$BI$31)*(КАЛЕНДАРЬ!$BR25=GRID!$B$33:$BI$33), 0)),
ROUNDUP(INDEX(GRID!$B$47:$BI$57,MATCH(G$7,GRID!$A$47:$A$57,0),MATCH(1,($U$2=GRID!$B$31:$BI$31)*(КАЛЕНДАРЬ!$BR25=GRID!$B$33:$BI$33),0))*(1-GRID!$B$69),0))</f>
        <v>20500</v>
      </c>
      <c r="I697" s="47" cm="1">
        <f t="array" ref="I697">IF($I$2="Открытый тариф",
INDEX(GRID!$B$34:$BI$44,MATCH(I$7,GRID!$A$34:$A$44,0),MATCH(1,($U$2=GRID!$B$31:$BI$31)*(КАЛЕНДАРЬ!$BR25=GRID!$B$33:$BI$33), 0)),
ROUNDUP(INDEX(GRID!$B$34:$BI$44,MATCH(I$7,GRID!$A$34:$A$44,0),MATCH(1,($U$2=GRID!$B$31:$BI$31)*(КАЛЕНДАРЬ!$BR25=GRID!$B$33:$BI$33),0))*(1-GRID!$B$69),0))</f>
        <v>19400</v>
      </c>
      <c r="J697" s="47" cm="1">
        <f t="array" ref="J697">IF($I$2="Открытый тариф",
INDEX(GRID!$B$47:$BI$57,MATCH(I$7,GRID!$A$47:$A$57,0),MATCH(1,($U$2=GRID!$B$31:$BI$31)*(КАЛЕНДАРЬ!$BR25=GRID!$B$33:$BI$33), 0)),
ROUNDUP(INDEX(GRID!$B$47:$BI$57,MATCH(I$7,GRID!$A$47:$A$57,0),MATCH(1,($U$2=GRID!$B$31:$BI$31)*(КАЛЕНДАРЬ!$BR25=GRID!$B$33:$BI$33),0))*(1-GRID!$B$69),0))</f>
        <v>22000</v>
      </c>
      <c r="K697" s="47" cm="1">
        <f t="array" ref="K697">IF($I$2="Открытый тариф",
INDEX(GRID!$B$34:$BI$44,MATCH(K$7,GRID!$A$34:$A$44,0),MATCH(1,($U$2=GRID!$B$31:$BI$31)*(КАЛЕНДАРЬ!$BR25=GRID!$B$33:$BI$33), 0)),
ROUNDUP(INDEX(GRID!$B$34:$BI$44,MATCH(K$7,GRID!$A$34:$A$44,0),MATCH(1,($U$2=GRID!$B$31:$BI$31)*(КАЛЕНДАРЬ!$BR25=GRID!$B$33:$BI$33),0))*(1-GRID!$B$69),0))</f>
        <v>20300</v>
      </c>
      <c r="L697" s="47" cm="1">
        <f t="array" ref="L697">IF($I$2="Открытый тариф",
INDEX(GRID!$B$47:$BI$57,MATCH(K$7,GRID!$A$47:$A$57,0),MATCH(1,($U$2=GRID!$B$31:$BI$31)*(КАЛЕНДАРЬ!$BR25=GRID!$B$33:$BI$33), 0)),
ROUNDUP(INDEX(GRID!$B$47:$BI$57,MATCH(K$7,GRID!$A$47:$A$57,0),MATCH(1,($U$2=GRID!$B$31:$BI$31)*(КАЛЕНДАРЬ!$BR25=GRID!$B$33:$BI$33),0))*(1-GRID!$B$69),0))</f>
        <v>22900</v>
      </c>
      <c r="M697" s="47" cm="1">
        <f t="array" ref="M697">IF($I$2="Открытый тариф",
INDEX(GRID!$B$34:$BI$44,MATCH(M$7,GRID!$A$34:$A$44,0),MATCH(1,($U$2=GRID!$B$31:$BI$31)*(КАЛЕНДАРЬ!$BR25=GRID!$B$33:$BI$33), 0)),
ROUNDUP(INDEX(GRID!$B$34:$BI$44,MATCH(M$7,GRID!$A$34:$A$44,0),MATCH(1,($U$2=GRID!$B$31:$BI$31)*(КАЛЕНДАРЬ!$BR25=GRID!$B$33:$BI$33),0))*(1-GRID!$B$69),0))</f>
        <v>21800</v>
      </c>
      <c r="N697" s="47" cm="1">
        <f t="array" ref="N697">IF($I$2="Открытый тариф",
INDEX(GRID!$B$47:$BI$57,MATCH(M$7,GRID!$A$47:$A$57,0),MATCH(1,($U$2=GRID!$B$31:$BI$31)*(КАЛЕНДАРЬ!$BR25=GRID!$B$33:$BI$33), 0)),
ROUNDUP(INDEX(GRID!$B$47:$BI$57,MATCH(M$7,GRID!$A$47:$A$57,0),MATCH(1,($U$2=GRID!$B$31:$BI$31)*(КАЛЕНДАРЬ!$BR25=GRID!$B$33:$BI$33),0))*(1-GRID!$B$69),0))</f>
        <v>24400</v>
      </c>
      <c r="O697" s="47" cm="1">
        <f t="array" ref="O697">IF($I$2="Открытый тариф",
INDEX(GRID!$B$34:$BI$44,MATCH(O$7,GRID!$A$34:$A$44,0),MATCH(1,($U$2=GRID!$B$31:$BI$31)*(КАЛЕНДАРЬ!$BR25=GRID!$B$33:$BI$33), 0)),
ROUNDUP(INDEX(GRID!$B$34:$BI$44,MATCH(O$7,GRID!$A$34:$A$44,0),MATCH(1,($U$2=GRID!$B$31:$BI$31)*(КАЛЕНДАРЬ!$BR25=GRID!$B$33:$BI$33),0))*(1-GRID!$B$69),0))</f>
        <v>27600</v>
      </c>
      <c r="P697" s="47" cm="1">
        <f t="array" ref="P697">IF($I$2="Открытый тариф",
INDEX(GRID!$B$47:$BI$57,MATCH(O$7,GRID!$A$47:$A$57,0),MATCH(1,($U$2=GRID!$B$31:$BI$31)*(КАЛЕНДАРЬ!$BR25=GRID!$B$33:$BI$33), 0)),
ROUNDUP(INDEX(GRID!$B$47:$BI$57,MATCH(O$7,GRID!$A$47:$A$57,0),MATCH(1,($U$2=GRID!$B$31:$BI$31)*(КАЛЕНДАРЬ!$BR25=GRID!$B$33:$BI$33),0))*(1-GRID!$B$69),0))</f>
        <v>30200</v>
      </c>
      <c r="Q697" s="47" cm="1">
        <f t="array" ref="Q697">IF($I$2="Открытый тариф",
INDEX(GRID!$B$34:$BI$44,MATCH(Q$7,GRID!$A$34:$A$44,0),MATCH(1,($U$2=GRID!$B$31:$BI$31)*(КАЛЕНДАРЬ!$BR25=GRID!$B$33:$BI$33), 0)),
ROUNDUP(INDEX(GRID!$B$34:$BI$44,MATCH(Q$7,GRID!$A$34:$A$44,0),MATCH(1,($U$2=GRID!$B$31:$BI$31)*(КАЛЕНДАРЬ!$BR25=GRID!$B$33:$BI$33),0))*(1-GRID!$B$69),0))</f>
        <v>29300</v>
      </c>
      <c r="R697" s="47" cm="1">
        <f t="array" ref="R697">IF($I$2="Открытый тариф",
INDEX(GRID!$B$47:$BI$57,MATCH(Q$7,GRID!$A$47:$A$57,0),MATCH(1,($U$2=GRID!$B$31:$BI$31)*(КАЛЕНДАРЬ!$BR25=GRID!$B$33:$BI$33), 0)),
ROUNDUP(INDEX(GRID!$B$47:$BI$57,MATCH(Q$7,GRID!$A$47:$A$57,0),MATCH(1,($U$2=GRID!$B$31:$BI$31)*(КАЛЕНДАРЬ!$BR25=GRID!$B$33:$BI$33),0))*(1-GRID!$B$69),0))</f>
        <v>31900</v>
      </c>
      <c r="S697" s="47" cm="1">
        <f t="array" ref="S697">IF($I$2="Открытый тариф",
INDEX(GRID!$B$34:$BI$44,MATCH(S$7,GRID!$A$34:$A$44,0),MATCH(1,($U$2=GRID!$B$31:$BI$31)*(КАЛЕНДАРЬ!$BR25=GRID!$B$33:$BI$33), 0)),
ROUNDUP(INDEX(GRID!$B$34:$BI$44,MATCH(S$7,GRID!$A$34:$A$44,0),MATCH(1,($U$2=GRID!$B$31:$BI$31)*(КАЛЕНДАРЬ!$BR25=GRID!$B$33:$BI$33),0))*(1-GRID!$B$69),0))</f>
        <v>32200</v>
      </c>
      <c r="T697" s="47" cm="1">
        <f t="array" ref="T697">IF($I$2="Открытый тариф",
INDEX(GRID!$B$47:$BI$57,MATCH(S$7,GRID!$A$47:$A$57,0),MATCH(1,($U$2=GRID!$B$31:$BI$31)*(КАЛЕНДАРЬ!$BR25=GRID!$B$33:$BI$33), 0)),
ROUNDUP(INDEX(GRID!$B$47:$BI$57,MATCH(S$7,GRID!$A$47:$A$57,0),MATCH(1,($U$2=GRID!$B$31:$BI$31)*(КАЛЕНДАРЬ!$BR25=GRID!$B$33:$BI$33),0))*(1-GRID!$B$69),0))</f>
        <v>34800</v>
      </c>
      <c r="U697" s="47" cm="1">
        <f t="array" ref="U697">IF($I$2="Открытый тариф",
INDEX(GRID!$B$34:$BI$44,MATCH(U$7,GRID!$A$34:$A$44,0),MATCH(1,($U$2=GRID!$B$31:$BI$31)*(КАЛЕНДАРЬ!$BR25=GRID!$B$33:$BI$33), 0)),
ROUNDUP(INDEX(GRID!$B$34:$BI$44,MATCH(U$7,GRID!$A$34:$A$44,0),MATCH(1,($U$2=GRID!$B$31:$BI$31)*(КАЛЕНДАРЬ!$BR25=GRID!$B$33:$BI$33),0))*(1-GRID!$B$69),0))</f>
        <v>37200</v>
      </c>
      <c r="V697" s="47" cm="1">
        <f t="array" ref="V697">IF($I$2="Открытый тариф",
INDEX(GRID!$B$47:$BI$57,MATCH(U$7,GRID!$A$47:$A$57,0),MATCH(1,($U$2=GRID!$B$31:$BI$31)*(КАЛЕНДАРЬ!$BR25=GRID!$B$33:$BI$33), 0)),
ROUNDUP(INDEX(GRID!$B$47:$BI$57,MATCH(U$7,GRID!$A$47:$A$57,0),MATCH(1,($U$2=GRID!$B$31:$BI$31)*(КАЛЕНДАРЬ!$BR25=GRID!$B$33:$BI$33),0))*(1-GRID!$B$69),0))</f>
        <v>39800</v>
      </c>
      <c r="W697" s="47" cm="1">
        <f t="array" ref="W697">IF($I$2="Открытый тариф",
INDEX(GRID!$B$34:$BI$44,MATCH(W$7,GRID!$A$34:$A$44,0),MATCH(1,($U$2=GRID!$B$31:$BI$31)*(КАЛЕНДАРЬ!$BR25=GRID!$B$33:$BI$33), 0)),
ROUNDUP(INDEX(GRID!$B$34:$BI$44,MATCH(W$7,GRID!$A$34:$A$44,0),MATCH(1,($U$2=GRID!$B$31:$BI$31)*(КАЛЕНДАРЬ!$BR25=GRID!$B$33:$BI$33),0))*(1-GRID!$B$69),0))</f>
        <v>91400</v>
      </c>
      <c r="X697" s="47" cm="1">
        <f t="array" ref="X697">IF($I$2="Открытый тариф",
INDEX(GRID!$B$47:$BI$57,MATCH(W$7,GRID!$A$47:$A$57,0),MATCH(1,($U$2=GRID!$B$31:$BI$31)*(КАЛЕНДАРЬ!$BR25=GRID!$B$33:$BI$33), 0)),
ROUNDUP(INDEX(GRID!$B$47:$BI$57,MATCH(W$7,GRID!$A$47:$A$57,0),MATCH(1,($U$2=GRID!$B$31:$BI$31)*(КАЛЕНДАРЬ!$BR25=GRID!$B$33:$BI$33),0))*(1-GRID!$B$69),0))</f>
        <v>94000</v>
      </c>
    </row>
    <row r="698" spans="1:24" s="200" customFormat="1" x14ac:dyDescent="0.2">
      <c r="A698" s="117" t="s">
        <v>43</v>
      </c>
      <c r="B698" s="117">
        <v>23</v>
      </c>
      <c r="C698" s="47" cm="1">
        <f t="array" ref="C698">IF($I$2="Открытый тариф",
INDEX(GRID!$B$34:$BI$44,MATCH(C$7,GRID!$A$34:$A$44,0),MATCH(1,($U$2=GRID!$B$31:$BI$31)*(КАЛЕНДАРЬ!$BR26=GRID!$B$33:$BI$33), 0)),
ROUNDUP(INDEX(GRID!$B$34:$BI$44,MATCH(C$7,GRID!$A$34:$A$44,0),MATCH(1,($U$2=GRID!$B$31:$BI$31)*(КАЛЕНДАРЬ!$BR26=GRID!$B$33:$BI$33),0))*(1-GRID!$B$69),0))</f>
        <v>15500</v>
      </c>
      <c r="D698" s="47" cm="1">
        <f t="array" ref="D698">IF($I$2="Открытый тариф",
INDEX(GRID!$B$47:$BI$57,MATCH(C$7,GRID!$A$47:$A$57,0),MATCH(1,($U$2=GRID!$B$31:$BI$31)*(КАЛЕНДАРЬ!$BR26=GRID!$B$33:$BI$33), 0)),
ROUNDUP(INDEX(GRID!$B$47:$BI$57,MATCH(C$7,GRID!$A$47:$A$57,0),MATCH(1,($U$2=GRID!$B$31:$BI$31)*(КАЛЕНДАРЬ!$BR26=GRID!$B$33:$BI$33),0))*(1-GRID!$B$69),0))</f>
        <v>18100</v>
      </c>
      <c r="E698" s="47" cm="1">
        <f t="array" ref="E698">IF($I$2="Открытый тариф",
INDEX(GRID!$B$34:$BI$44,MATCH(E$7,GRID!$A$34:$A$44,0),MATCH(1,($U$2=GRID!$B$31:$BI$31)*(КАЛЕНДАРЬ!$BR26=GRID!$B$33:$BI$33), 0)),
ROUNDUP(INDEX(GRID!$B$34:$BI$44,MATCH(E$7,GRID!$A$34:$A$44,0),MATCH(1,($U$2=GRID!$B$31:$BI$31)*(КАЛЕНДАРЬ!$BR26=GRID!$B$33:$BI$33),0))*(1-GRID!$B$69),0))</f>
        <v>17000</v>
      </c>
      <c r="F698" s="47" cm="1">
        <f t="array" ref="F698">IF($I$2="Открытый тариф",
INDEX(GRID!$B$47:$BI$57,MATCH(E$7,GRID!$A$47:$A$57,0),MATCH(1,($U$2=GRID!$B$31:$BI$31)*(КАЛЕНДАРЬ!$BR26=GRID!$B$33:$BI$33), 0)),
ROUNDUP(INDEX(GRID!$B$47:$BI$57,MATCH(E$7,GRID!$A$47:$A$57,0),MATCH(1,($U$2=GRID!$B$31:$BI$31)*(КАЛЕНДАРЬ!$BR26=GRID!$B$33:$BI$33),0))*(1-GRID!$B$69),0))</f>
        <v>19600</v>
      </c>
      <c r="G698" s="47" cm="1">
        <f t="array" ref="G698">IF($I$2="Открытый тариф",
INDEX(GRID!$B$34:$BI$44,MATCH(G$7,GRID!$A$34:$A$44,0),MATCH(1,($U$2=GRID!$B$31:$BI$31)*(КАЛЕНДАРЬ!$BR26=GRID!$B$33:$BI$33), 0)),
ROUNDUP(INDEX(GRID!$B$34:$BI$44,MATCH(G$7,GRID!$A$34:$A$44,0),MATCH(1,($U$2=GRID!$B$31:$BI$31)*(КАЛЕНДАРЬ!$BR26=GRID!$B$33:$BI$33),0))*(1-GRID!$B$69),0))</f>
        <v>17900</v>
      </c>
      <c r="H698" s="47" cm="1">
        <f t="array" ref="H698">IF($I$2="Открытый тариф",
INDEX(GRID!$B$47:$BI$57,MATCH(G$7,GRID!$A$47:$A$57,0),MATCH(1,($U$2=GRID!$B$31:$BI$31)*(КАЛЕНДАРЬ!$BR26=GRID!$B$33:$BI$33), 0)),
ROUNDUP(INDEX(GRID!$B$47:$BI$57,MATCH(G$7,GRID!$A$47:$A$57,0),MATCH(1,($U$2=GRID!$B$31:$BI$31)*(КАЛЕНДАРЬ!$BR26=GRID!$B$33:$BI$33),0))*(1-GRID!$B$69),0))</f>
        <v>20500</v>
      </c>
      <c r="I698" s="47" cm="1">
        <f t="array" ref="I698">IF($I$2="Открытый тариф",
INDEX(GRID!$B$34:$BI$44,MATCH(I$7,GRID!$A$34:$A$44,0),MATCH(1,($U$2=GRID!$B$31:$BI$31)*(КАЛЕНДАРЬ!$BR26=GRID!$B$33:$BI$33), 0)),
ROUNDUP(INDEX(GRID!$B$34:$BI$44,MATCH(I$7,GRID!$A$34:$A$44,0),MATCH(1,($U$2=GRID!$B$31:$BI$31)*(КАЛЕНДАРЬ!$BR26=GRID!$B$33:$BI$33),0))*(1-GRID!$B$69),0))</f>
        <v>19400</v>
      </c>
      <c r="J698" s="47" cm="1">
        <f t="array" ref="J698">IF($I$2="Открытый тариф",
INDEX(GRID!$B$47:$BI$57,MATCH(I$7,GRID!$A$47:$A$57,0),MATCH(1,($U$2=GRID!$B$31:$BI$31)*(КАЛЕНДАРЬ!$BR26=GRID!$B$33:$BI$33), 0)),
ROUNDUP(INDEX(GRID!$B$47:$BI$57,MATCH(I$7,GRID!$A$47:$A$57,0),MATCH(1,($U$2=GRID!$B$31:$BI$31)*(КАЛЕНДАРЬ!$BR26=GRID!$B$33:$BI$33),0))*(1-GRID!$B$69),0))</f>
        <v>22000</v>
      </c>
      <c r="K698" s="47" cm="1">
        <f t="array" ref="K698">IF($I$2="Открытый тариф",
INDEX(GRID!$B$34:$BI$44,MATCH(K$7,GRID!$A$34:$A$44,0),MATCH(1,($U$2=GRID!$B$31:$BI$31)*(КАЛЕНДАРЬ!$BR26=GRID!$B$33:$BI$33), 0)),
ROUNDUP(INDEX(GRID!$B$34:$BI$44,MATCH(K$7,GRID!$A$34:$A$44,0),MATCH(1,($U$2=GRID!$B$31:$BI$31)*(КАЛЕНДАРЬ!$BR26=GRID!$B$33:$BI$33),0))*(1-GRID!$B$69),0))</f>
        <v>20300</v>
      </c>
      <c r="L698" s="47" cm="1">
        <f t="array" ref="L698">IF($I$2="Открытый тариф",
INDEX(GRID!$B$47:$BI$57,MATCH(K$7,GRID!$A$47:$A$57,0),MATCH(1,($U$2=GRID!$B$31:$BI$31)*(КАЛЕНДАРЬ!$BR26=GRID!$B$33:$BI$33), 0)),
ROUNDUP(INDEX(GRID!$B$47:$BI$57,MATCH(K$7,GRID!$A$47:$A$57,0),MATCH(1,($U$2=GRID!$B$31:$BI$31)*(КАЛЕНДАРЬ!$BR26=GRID!$B$33:$BI$33),0))*(1-GRID!$B$69),0))</f>
        <v>22900</v>
      </c>
      <c r="M698" s="47" cm="1">
        <f t="array" ref="M698">IF($I$2="Открытый тариф",
INDEX(GRID!$B$34:$BI$44,MATCH(M$7,GRID!$A$34:$A$44,0),MATCH(1,($U$2=GRID!$B$31:$BI$31)*(КАЛЕНДАРЬ!$BR26=GRID!$B$33:$BI$33), 0)),
ROUNDUP(INDEX(GRID!$B$34:$BI$44,MATCH(M$7,GRID!$A$34:$A$44,0),MATCH(1,($U$2=GRID!$B$31:$BI$31)*(КАЛЕНДАРЬ!$BR26=GRID!$B$33:$BI$33),0))*(1-GRID!$B$69),0))</f>
        <v>21800</v>
      </c>
      <c r="N698" s="47" cm="1">
        <f t="array" ref="N698">IF($I$2="Открытый тариф",
INDEX(GRID!$B$47:$BI$57,MATCH(M$7,GRID!$A$47:$A$57,0),MATCH(1,($U$2=GRID!$B$31:$BI$31)*(КАЛЕНДАРЬ!$BR26=GRID!$B$33:$BI$33), 0)),
ROUNDUP(INDEX(GRID!$B$47:$BI$57,MATCH(M$7,GRID!$A$47:$A$57,0),MATCH(1,($U$2=GRID!$B$31:$BI$31)*(КАЛЕНДАРЬ!$BR26=GRID!$B$33:$BI$33),0))*(1-GRID!$B$69),0))</f>
        <v>24400</v>
      </c>
      <c r="O698" s="47" cm="1">
        <f t="array" ref="O698">IF($I$2="Открытый тариф",
INDEX(GRID!$B$34:$BI$44,MATCH(O$7,GRID!$A$34:$A$44,0),MATCH(1,($U$2=GRID!$B$31:$BI$31)*(КАЛЕНДАРЬ!$BR26=GRID!$B$33:$BI$33), 0)),
ROUNDUP(INDEX(GRID!$B$34:$BI$44,MATCH(O$7,GRID!$A$34:$A$44,0),MATCH(1,($U$2=GRID!$B$31:$BI$31)*(КАЛЕНДАРЬ!$BR26=GRID!$B$33:$BI$33),0))*(1-GRID!$B$69),0))</f>
        <v>27600</v>
      </c>
      <c r="P698" s="47" cm="1">
        <f t="array" ref="P698">IF($I$2="Открытый тариф",
INDEX(GRID!$B$47:$BI$57,MATCH(O$7,GRID!$A$47:$A$57,0),MATCH(1,($U$2=GRID!$B$31:$BI$31)*(КАЛЕНДАРЬ!$BR26=GRID!$B$33:$BI$33), 0)),
ROUNDUP(INDEX(GRID!$B$47:$BI$57,MATCH(O$7,GRID!$A$47:$A$57,0),MATCH(1,($U$2=GRID!$B$31:$BI$31)*(КАЛЕНДАРЬ!$BR26=GRID!$B$33:$BI$33),0))*(1-GRID!$B$69),0))</f>
        <v>30200</v>
      </c>
      <c r="Q698" s="47" cm="1">
        <f t="array" ref="Q698">IF($I$2="Открытый тариф",
INDEX(GRID!$B$34:$BI$44,MATCH(Q$7,GRID!$A$34:$A$44,0),MATCH(1,($U$2=GRID!$B$31:$BI$31)*(КАЛЕНДАРЬ!$BR26=GRID!$B$33:$BI$33), 0)),
ROUNDUP(INDEX(GRID!$B$34:$BI$44,MATCH(Q$7,GRID!$A$34:$A$44,0),MATCH(1,($U$2=GRID!$B$31:$BI$31)*(КАЛЕНДАРЬ!$BR26=GRID!$B$33:$BI$33),0))*(1-GRID!$B$69),0))</f>
        <v>29300</v>
      </c>
      <c r="R698" s="47" cm="1">
        <f t="array" ref="R698">IF($I$2="Открытый тариф",
INDEX(GRID!$B$47:$BI$57,MATCH(Q$7,GRID!$A$47:$A$57,0),MATCH(1,($U$2=GRID!$B$31:$BI$31)*(КАЛЕНДАРЬ!$BR26=GRID!$B$33:$BI$33), 0)),
ROUNDUP(INDEX(GRID!$B$47:$BI$57,MATCH(Q$7,GRID!$A$47:$A$57,0),MATCH(1,($U$2=GRID!$B$31:$BI$31)*(КАЛЕНДАРЬ!$BR26=GRID!$B$33:$BI$33),0))*(1-GRID!$B$69),0))</f>
        <v>31900</v>
      </c>
      <c r="S698" s="47" cm="1">
        <f t="array" ref="S698">IF($I$2="Открытый тариф",
INDEX(GRID!$B$34:$BI$44,MATCH(S$7,GRID!$A$34:$A$44,0),MATCH(1,($U$2=GRID!$B$31:$BI$31)*(КАЛЕНДАРЬ!$BR26=GRID!$B$33:$BI$33), 0)),
ROUNDUP(INDEX(GRID!$B$34:$BI$44,MATCH(S$7,GRID!$A$34:$A$44,0),MATCH(1,($U$2=GRID!$B$31:$BI$31)*(КАЛЕНДАРЬ!$BR26=GRID!$B$33:$BI$33),0))*(1-GRID!$B$69),0))</f>
        <v>32200</v>
      </c>
      <c r="T698" s="47" cm="1">
        <f t="array" ref="T698">IF($I$2="Открытый тариф",
INDEX(GRID!$B$47:$BI$57,MATCH(S$7,GRID!$A$47:$A$57,0),MATCH(1,($U$2=GRID!$B$31:$BI$31)*(КАЛЕНДАРЬ!$BR26=GRID!$B$33:$BI$33), 0)),
ROUNDUP(INDEX(GRID!$B$47:$BI$57,MATCH(S$7,GRID!$A$47:$A$57,0),MATCH(1,($U$2=GRID!$B$31:$BI$31)*(КАЛЕНДАРЬ!$BR26=GRID!$B$33:$BI$33),0))*(1-GRID!$B$69),0))</f>
        <v>34800</v>
      </c>
      <c r="U698" s="47" cm="1">
        <f t="array" ref="U698">IF($I$2="Открытый тариф",
INDEX(GRID!$B$34:$BI$44,MATCH(U$7,GRID!$A$34:$A$44,0),MATCH(1,($U$2=GRID!$B$31:$BI$31)*(КАЛЕНДАРЬ!$BR26=GRID!$B$33:$BI$33), 0)),
ROUNDUP(INDEX(GRID!$B$34:$BI$44,MATCH(U$7,GRID!$A$34:$A$44,0),MATCH(1,($U$2=GRID!$B$31:$BI$31)*(КАЛЕНДАРЬ!$BR26=GRID!$B$33:$BI$33),0))*(1-GRID!$B$69),0))</f>
        <v>37200</v>
      </c>
      <c r="V698" s="47" cm="1">
        <f t="array" ref="V698">IF($I$2="Открытый тариф",
INDEX(GRID!$B$47:$BI$57,MATCH(U$7,GRID!$A$47:$A$57,0),MATCH(1,($U$2=GRID!$B$31:$BI$31)*(КАЛЕНДАРЬ!$BR26=GRID!$B$33:$BI$33), 0)),
ROUNDUP(INDEX(GRID!$B$47:$BI$57,MATCH(U$7,GRID!$A$47:$A$57,0),MATCH(1,($U$2=GRID!$B$31:$BI$31)*(КАЛЕНДАРЬ!$BR26=GRID!$B$33:$BI$33),0))*(1-GRID!$B$69),0))</f>
        <v>39800</v>
      </c>
      <c r="W698" s="47" cm="1">
        <f t="array" ref="W698">IF($I$2="Открытый тариф",
INDEX(GRID!$B$34:$BI$44,MATCH(W$7,GRID!$A$34:$A$44,0),MATCH(1,($U$2=GRID!$B$31:$BI$31)*(КАЛЕНДАРЬ!$BR26=GRID!$B$33:$BI$33), 0)),
ROUNDUP(INDEX(GRID!$B$34:$BI$44,MATCH(W$7,GRID!$A$34:$A$44,0),MATCH(1,($U$2=GRID!$B$31:$BI$31)*(КАЛЕНДАРЬ!$BR26=GRID!$B$33:$BI$33),0))*(1-GRID!$B$69),0))</f>
        <v>91400</v>
      </c>
      <c r="X698" s="47" cm="1">
        <f t="array" ref="X698">IF($I$2="Открытый тариф",
INDEX(GRID!$B$47:$BI$57,MATCH(W$7,GRID!$A$47:$A$57,0),MATCH(1,($U$2=GRID!$B$31:$BI$31)*(КАЛЕНДАРЬ!$BR26=GRID!$B$33:$BI$33), 0)),
ROUNDUP(INDEX(GRID!$B$47:$BI$57,MATCH(W$7,GRID!$A$47:$A$57,0),MATCH(1,($U$2=GRID!$B$31:$BI$31)*(КАЛЕНДАРЬ!$BR26=GRID!$B$33:$BI$33),0))*(1-GRID!$B$69),0))</f>
        <v>94000</v>
      </c>
    </row>
    <row r="699" spans="1:24" s="200" customFormat="1" x14ac:dyDescent="0.2">
      <c r="A699" s="117" t="s">
        <v>44</v>
      </c>
      <c r="B699" s="117">
        <v>24</v>
      </c>
      <c r="C699" s="47" cm="1">
        <f t="array" ref="C699">IF($I$2="Открытый тариф",
INDEX(GRID!$B$34:$BI$44,MATCH(C$7,GRID!$A$34:$A$44,0),MATCH(1,($U$2=GRID!$B$31:$BI$31)*(КАЛЕНДАРЬ!$BR27=GRID!$B$33:$BI$33), 0)),
ROUNDUP(INDEX(GRID!$B$34:$BI$44,MATCH(C$7,GRID!$A$34:$A$44,0),MATCH(1,($U$2=GRID!$B$31:$BI$31)*(КАЛЕНДАРЬ!$BR27=GRID!$B$33:$BI$33),0))*(1-GRID!$B$69),0))</f>
        <v>15500</v>
      </c>
      <c r="D699" s="47" cm="1">
        <f t="array" ref="D699">IF($I$2="Открытый тариф",
INDEX(GRID!$B$47:$BI$57,MATCH(C$7,GRID!$A$47:$A$57,0),MATCH(1,($U$2=GRID!$B$31:$BI$31)*(КАЛЕНДАРЬ!$BR27=GRID!$B$33:$BI$33), 0)),
ROUNDUP(INDEX(GRID!$B$47:$BI$57,MATCH(C$7,GRID!$A$47:$A$57,0),MATCH(1,($U$2=GRID!$B$31:$BI$31)*(КАЛЕНДАРЬ!$BR27=GRID!$B$33:$BI$33),0))*(1-GRID!$B$69),0))</f>
        <v>18100</v>
      </c>
      <c r="E699" s="47" cm="1">
        <f t="array" ref="E699">IF($I$2="Открытый тариф",
INDEX(GRID!$B$34:$BI$44,MATCH(E$7,GRID!$A$34:$A$44,0),MATCH(1,($U$2=GRID!$B$31:$BI$31)*(КАЛЕНДАРЬ!$BR27=GRID!$B$33:$BI$33), 0)),
ROUNDUP(INDEX(GRID!$B$34:$BI$44,MATCH(E$7,GRID!$A$34:$A$44,0),MATCH(1,($U$2=GRID!$B$31:$BI$31)*(КАЛЕНДАРЬ!$BR27=GRID!$B$33:$BI$33),0))*(1-GRID!$B$69),0))</f>
        <v>17000</v>
      </c>
      <c r="F699" s="47" cm="1">
        <f t="array" ref="F699">IF($I$2="Открытый тариф",
INDEX(GRID!$B$47:$BI$57,MATCH(E$7,GRID!$A$47:$A$57,0),MATCH(1,($U$2=GRID!$B$31:$BI$31)*(КАЛЕНДАРЬ!$BR27=GRID!$B$33:$BI$33), 0)),
ROUNDUP(INDEX(GRID!$B$47:$BI$57,MATCH(E$7,GRID!$A$47:$A$57,0),MATCH(1,($U$2=GRID!$B$31:$BI$31)*(КАЛЕНДАРЬ!$BR27=GRID!$B$33:$BI$33),0))*(1-GRID!$B$69),0))</f>
        <v>19600</v>
      </c>
      <c r="G699" s="47" cm="1">
        <f t="array" ref="G699">IF($I$2="Открытый тариф",
INDEX(GRID!$B$34:$BI$44,MATCH(G$7,GRID!$A$34:$A$44,0),MATCH(1,($U$2=GRID!$B$31:$BI$31)*(КАЛЕНДАРЬ!$BR27=GRID!$B$33:$BI$33), 0)),
ROUNDUP(INDEX(GRID!$B$34:$BI$44,MATCH(G$7,GRID!$A$34:$A$44,0),MATCH(1,($U$2=GRID!$B$31:$BI$31)*(КАЛЕНДАРЬ!$BR27=GRID!$B$33:$BI$33),0))*(1-GRID!$B$69),0))</f>
        <v>17900</v>
      </c>
      <c r="H699" s="47" cm="1">
        <f t="array" ref="H699">IF($I$2="Открытый тариф",
INDEX(GRID!$B$47:$BI$57,MATCH(G$7,GRID!$A$47:$A$57,0),MATCH(1,($U$2=GRID!$B$31:$BI$31)*(КАЛЕНДАРЬ!$BR27=GRID!$B$33:$BI$33), 0)),
ROUNDUP(INDEX(GRID!$B$47:$BI$57,MATCH(G$7,GRID!$A$47:$A$57,0),MATCH(1,($U$2=GRID!$B$31:$BI$31)*(КАЛЕНДАРЬ!$BR27=GRID!$B$33:$BI$33),0))*(1-GRID!$B$69),0))</f>
        <v>20500</v>
      </c>
      <c r="I699" s="47" cm="1">
        <f t="array" ref="I699">IF($I$2="Открытый тариф",
INDEX(GRID!$B$34:$BI$44,MATCH(I$7,GRID!$A$34:$A$44,0),MATCH(1,($U$2=GRID!$B$31:$BI$31)*(КАЛЕНДАРЬ!$BR27=GRID!$B$33:$BI$33), 0)),
ROUNDUP(INDEX(GRID!$B$34:$BI$44,MATCH(I$7,GRID!$A$34:$A$44,0),MATCH(1,($U$2=GRID!$B$31:$BI$31)*(КАЛЕНДАРЬ!$BR27=GRID!$B$33:$BI$33),0))*(1-GRID!$B$69),0))</f>
        <v>19400</v>
      </c>
      <c r="J699" s="47" cm="1">
        <f t="array" ref="J699">IF($I$2="Открытый тариф",
INDEX(GRID!$B$47:$BI$57,MATCH(I$7,GRID!$A$47:$A$57,0),MATCH(1,($U$2=GRID!$B$31:$BI$31)*(КАЛЕНДАРЬ!$BR27=GRID!$B$33:$BI$33), 0)),
ROUNDUP(INDEX(GRID!$B$47:$BI$57,MATCH(I$7,GRID!$A$47:$A$57,0),MATCH(1,($U$2=GRID!$B$31:$BI$31)*(КАЛЕНДАРЬ!$BR27=GRID!$B$33:$BI$33),0))*(1-GRID!$B$69),0))</f>
        <v>22000</v>
      </c>
      <c r="K699" s="47" cm="1">
        <f t="array" ref="K699">IF($I$2="Открытый тариф",
INDEX(GRID!$B$34:$BI$44,MATCH(K$7,GRID!$A$34:$A$44,0),MATCH(1,($U$2=GRID!$B$31:$BI$31)*(КАЛЕНДАРЬ!$BR27=GRID!$B$33:$BI$33), 0)),
ROUNDUP(INDEX(GRID!$B$34:$BI$44,MATCH(K$7,GRID!$A$34:$A$44,0),MATCH(1,($U$2=GRID!$B$31:$BI$31)*(КАЛЕНДАРЬ!$BR27=GRID!$B$33:$BI$33),0))*(1-GRID!$B$69),0))</f>
        <v>20300</v>
      </c>
      <c r="L699" s="47" cm="1">
        <f t="array" ref="L699">IF($I$2="Открытый тариф",
INDEX(GRID!$B$47:$BI$57,MATCH(K$7,GRID!$A$47:$A$57,0),MATCH(1,($U$2=GRID!$B$31:$BI$31)*(КАЛЕНДАРЬ!$BR27=GRID!$B$33:$BI$33), 0)),
ROUNDUP(INDEX(GRID!$B$47:$BI$57,MATCH(K$7,GRID!$A$47:$A$57,0),MATCH(1,($U$2=GRID!$B$31:$BI$31)*(КАЛЕНДАРЬ!$BR27=GRID!$B$33:$BI$33),0))*(1-GRID!$B$69),0))</f>
        <v>22900</v>
      </c>
      <c r="M699" s="47" cm="1">
        <f t="array" ref="M699">IF($I$2="Открытый тариф",
INDEX(GRID!$B$34:$BI$44,MATCH(M$7,GRID!$A$34:$A$44,0),MATCH(1,($U$2=GRID!$B$31:$BI$31)*(КАЛЕНДАРЬ!$BR27=GRID!$B$33:$BI$33), 0)),
ROUNDUP(INDEX(GRID!$B$34:$BI$44,MATCH(M$7,GRID!$A$34:$A$44,0),MATCH(1,($U$2=GRID!$B$31:$BI$31)*(КАЛЕНДАРЬ!$BR27=GRID!$B$33:$BI$33),0))*(1-GRID!$B$69),0))</f>
        <v>21800</v>
      </c>
      <c r="N699" s="47" cm="1">
        <f t="array" ref="N699">IF($I$2="Открытый тариф",
INDEX(GRID!$B$47:$BI$57,MATCH(M$7,GRID!$A$47:$A$57,0),MATCH(1,($U$2=GRID!$B$31:$BI$31)*(КАЛЕНДАРЬ!$BR27=GRID!$B$33:$BI$33), 0)),
ROUNDUP(INDEX(GRID!$B$47:$BI$57,MATCH(M$7,GRID!$A$47:$A$57,0),MATCH(1,($U$2=GRID!$B$31:$BI$31)*(КАЛЕНДАРЬ!$BR27=GRID!$B$33:$BI$33),0))*(1-GRID!$B$69),0))</f>
        <v>24400</v>
      </c>
      <c r="O699" s="47" cm="1">
        <f t="array" ref="O699">IF($I$2="Открытый тариф",
INDEX(GRID!$B$34:$BI$44,MATCH(O$7,GRID!$A$34:$A$44,0),MATCH(1,($U$2=GRID!$B$31:$BI$31)*(КАЛЕНДАРЬ!$BR27=GRID!$B$33:$BI$33), 0)),
ROUNDUP(INDEX(GRID!$B$34:$BI$44,MATCH(O$7,GRID!$A$34:$A$44,0),MATCH(1,($U$2=GRID!$B$31:$BI$31)*(КАЛЕНДАРЬ!$BR27=GRID!$B$33:$BI$33),0))*(1-GRID!$B$69),0))</f>
        <v>27600</v>
      </c>
      <c r="P699" s="47" cm="1">
        <f t="array" ref="P699">IF($I$2="Открытый тариф",
INDEX(GRID!$B$47:$BI$57,MATCH(O$7,GRID!$A$47:$A$57,0),MATCH(1,($U$2=GRID!$B$31:$BI$31)*(КАЛЕНДАРЬ!$BR27=GRID!$B$33:$BI$33), 0)),
ROUNDUP(INDEX(GRID!$B$47:$BI$57,MATCH(O$7,GRID!$A$47:$A$57,0),MATCH(1,($U$2=GRID!$B$31:$BI$31)*(КАЛЕНДАРЬ!$BR27=GRID!$B$33:$BI$33),0))*(1-GRID!$B$69),0))</f>
        <v>30200</v>
      </c>
      <c r="Q699" s="47" cm="1">
        <f t="array" ref="Q699">IF($I$2="Открытый тариф",
INDEX(GRID!$B$34:$BI$44,MATCH(Q$7,GRID!$A$34:$A$44,0),MATCH(1,($U$2=GRID!$B$31:$BI$31)*(КАЛЕНДАРЬ!$BR27=GRID!$B$33:$BI$33), 0)),
ROUNDUP(INDEX(GRID!$B$34:$BI$44,MATCH(Q$7,GRID!$A$34:$A$44,0),MATCH(1,($U$2=GRID!$B$31:$BI$31)*(КАЛЕНДАРЬ!$BR27=GRID!$B$33:$BI$33),0))*(1-GRID!$B$69),0))</f>
        <v>29300</v>
      </c>
      <c r="R699" s="47" cm="1">
        <f t="array" ref="R699">IF($I$2="Открытый тариф",
INDEX(GRID!$B$47:$BI$57,MATCH(Q$7,GRID!$A$47:$A$57,0),MATCH(1,($U$2=GRID!$B$31:$BI$31)*(КАЛЕНДАРЬ!$BR27=GRID!$B$33:$BI$33), 0)),
ROUNDUP(INDEX(GRID!$B$47:$BI$57,MATCH(Q$7,GRID!$A$47:$A$57,0),MATCH(1,($U$2=GRID!$B$31:$BI$31)*(КАЛЕНДАРЬ!$BR27=GRID!$B$33:$BI$33),0))*(1-GRID!$B$69),0))</f>
        <v>31900</v>
      </c>
      <c r="S699" s="47" cm="1">
        <f t="array" ref="S699">IF($I$2="Открытый тариф",
INDEX(GRID!$B$34:$BI$44,MATCH(S$7,GRID!$A$34:$A$44,0),MATCH(1,($U$2=GRID!$B$31:$BI$31)*(КАЛЕНДАРЬ!$BR27=GRID!$B$33:$BI$33), 0)),
ROUNDUP(INDEX(GRID!$B$34:$BI$44,MATCH(S$7,GRID!$A$34:$A$44,0),MATCH(1,($U$2=GRID!$B$31:$BI$31)*(КАЛЕНДАРЬ!$BR27=GRID!$B$33:$BI$33),0))*(1-GRID!$B$69),0))</f>
        <v>32200</v>
      </c>
      <c r="T699" s="47" cm="1">
        <f t="array" ref="T699">IF($I$2="Открытый тариф",
INDEX(GRID!$B$47:$BI$57,MATCH(S$7,GRID!$A$47:$A$57,0),MATCH(1,($U$2=GRID!$B$31:$BI$31)*(КАЛЕНДАРЬ!$BR27=GRID!$B$33:$BI$33), 0)),
ROUNDUP(INDEX(GRID!$B$47:$BI$57,MATCH(S$7,GRID!$A$47:$A$57,0),MATCH(1,($U$2=GRID!$B$31:$BI$31)*(КАЛЕНДАРЬ!$BR27=GRID!$B$33:$BI$33),0))*(1-GRID!$B$69),0))</f>
        <v>34800</v>
      </c>
      <c r="U699" s="47" cm="1">
        <f t="array" ref="U699">IF($I$2="Открытый тариф",
INDEX(GRID!$B$34:$BI$44,MATCH(U$7,GRID!$A$34:$A$44,0),MATCH(1,($U$2=GRID!$B$31:$BI$31)*(КАЛЕНДАРЬ!$BR27=GRID!$B$33:$BI$33), 0)),
ROUNDUP(INDEX(GRID!$B$34:$BI$44,MATCH(U$7,GRID!$A$34:$A$44,0),MATCH(1,($U$2=GRID!$B$31:$BI$31)*(КАЛЕНДАРЬ!$BR27=GRID!$B$33:$BI$33),0))*(1-GRID!$B$69),0))</f>
        <v>37200</v>
      </c>
      <c r="V699" s="47" cm="1">
        <f t="array" ref="V699">IF($I$2="Открытый тариф",
INDEX(GRID!$B$47:$BI$57,MATCH(U$7,GRID!$A$47:$A$57,0),MATCH(1,($U$2=GRID!$B$31:$BI$31)*(КАЛЕНДАРЬ!$BR27=GRID!$B$33:$BI$33), 0)),
ROUNDUP(INDEX(GRID!$B$47:$BI$57,MATCH(U$7,GRID!$A$47:$A$57,0),MATCH(1,($U$2=GRID!$B$31:$BI$31)*(КАЛЕНДАРЬ!$BR27=GRID!$B$33:$BI$33),0))*(1-GRID!$B$69),0))</f>
        <v>39800</v>
      </c>
      <c r="W699" s="47" cm="1">
        <f t="array" ref="W699">IF($I$2="Открытый тариф",
INDEX(GRID!$B$34:$BI$44,MATCH(W$7,GRID!$A$34:$A$44,0),MATCH(1,($U$2=GRID!$B$31:$BI$31)*(КАЛЕНДАРЬ!$BR27=GRID!$B$33:$BI$33), 0)),
ROUNDUP(INDEX(GRID!$B$34:$BI$44,MATCH(W$7,GRID!$A$34:$A$44,0),MATCH(1,($U$2=GRID!$B$31:$BI$31)*(КАЛЕНДАРЬ!$BR27=GRID!$B$33:$BI$33),0))*(1-GRID!$B$69),0))</f>
        <v>91400</v>
      </c>
      <c r="X699" s="47" cm="1">
        <f t="array" ref="X699">IF($I$2="Открытый тариф",
INDEX(GRID!$B$47:$BI$57,MATCH(W$7,GRID!$A$47:$A$57,0),MATCH(1,($U$2=GRID!$B$31:$BI$31)*(КАЛЕНДАРЬ!$BR27=GRID!$B$33:$BI$33), 0)),
ROUNDUP(INDEX(GRID!$B$47:$BI$57,MATCH(W$7,GRID!$A$47:$A$57,0),MATCH(1,($U$2=GRID!$B$31:$BI$31)*(КАЛЕНДАРЬ!$BR27=GRID!$B$33:$BI$33),0))*(1-GRID!$B$69),0))</f>
        <v>94000</v>
      </c>
    </row>
    <row r="700" spans="1:24" s="200" customFormat="1" x14ac:dyDescent="0.2">
      <c r="A700" s="117" t="s">
        <v>45</v>
      </c>
      <c r="B700" s="117">
        <v>25</v>
      </c>
      <c r="C700" s="47" cm="1">
        <f t="array" ref="C700">IF($I$2="Открытый тариф",
INDEX(GRID!$B$34:$BI$44,MATCH(C$7,GRID!$A$34:$A$44,0),MATCH(1,($U$2=GRID!$B$31:$BI$31)*(КАЛЕНДАРЬ!$BR28=GRID!$B$33:$BI$33), 0)),
ROUNDUP(INDEX(GRID!$B$34:$BI$44,MATCH(C$7,GRID!$A$34:$A$44,0),MATCH(1,($U$2=GRID!$B$31:$BI$31)*(КАЛЕНДАРЬ!$BR28=GRID!$B$33:$BI$33),0))*(1-GRID!$B$69),0))</f>
        <v>15500</v>
      </c>
      <c r="D700" s="47" cm="1">
        <f t="array" ref="D700">IF($I$2="Открытый тариф",
INDEX(GRID!$B$47:$BI$57,MATCH(C$7,GRID!$A$47:$A$57,0),MATCH(1,($U$2=GRID!$B$31:$BI$31)*(КАЛЕНДАРЬ!$BR28=GRID!$B$33:$BI$33), 0)),
ROUNDUP(INDEX(GRID!$B$47:$BI$57,MATCH(C$7,GRID!$A$47:$A$57,0),MATCH(1,($U$2=GRID!$B$31:$BI$31)*(КАЛЕНДАРЬ!$BR28=GRID!$B$33:$BI$33),0))*(1-GRID!$B$69),0))</f>
        <v>18100</v>
      </c>
      <c r="E700" s="47" cm="1">
        <f t="array" ref="E700">IF($I$2="Открытый тариф",
INDEX(GRID!$B$34:$BI$44,MATCH(E$7,GRID!$A$34:$A$44,0),MATCH(1,($U$2=GRID!$B$31:$BI$31)*(КАЛЕНДАРЬ!$BR28=GRID!$B$33:$BI$33), 0)),
ROUNDUP(INDEX(GRID!$B$34:$BI$44,MATCH(E$7,GRID!$A$34:$A$44,0),MATCH(1,($U$2=GRID!$B$31:$BI$31)*(КАЛЕНДАРЬ!$BR28=GRID!$B$33:$BI$33),0))*(1-GRID!$B$69),0))</f>
        <v>17000</v>
      </c>
      <c r="F700" s="47" cm="1">
        <f t="array" ref="F700">IF($I$2="Открытый тариф",
INDEX(GRID!$B$47:$BI$57,MATCH(E$7,GRID!$A$47:$A$57,0),MATCH(1,($U$2=GRID!$B$31:$BI$31)*(КАЛЕНДАРЬ!$BR28=GRID!$B$33:$BI$33), 0)),
ROUNDUP(INDEX(GRID!$B$47:$BI$57,MATCH(E$7,GRID!$A$47:$A$57,0),MATCH(1,($U$2=GRID!$B$31:$BI$31)*(КАЛЕНДАРЬ!$BR28=GRID!$B$33:$BI$33),0))*(1-GRID!$B$69),0))</f>
        <v>19600</v>
      </c>
      <c r="G700" s="47" cm="1">
        <f t="array" ref="G700">IF($I$2="Открытый тариф",
INDEX(GRID!$B$34:$BI$44,MATCH(G$7,GRID!$A$34:$A$44,0),MATCH(1,($U$2=GRID!$B$31:$BI$31)*(КАЛЕНДАРЬ!$BR28=GRID!$B$33:$BI$33), 0)),
ROUNDUP(INDEX(GRID!$B$34:$BI$44,MATCH(G$7,GRID!$A$34:$A$44,0),MATCH(1,($U$2=GRID!$B$31:$BI$31)*(КАЛЕНДАРЬ!$BR28=GRID!$B$33:$BI$33),0))*(1-GRID!$B$69),0))</f>
        <v>17900</v>
      </c>
      <c r="H700" s="47" cm="1">
        <f t="array" ref="H700">IF($I$2="Открытый тариф",
INDEX(GRID!$B$47:$BI$57,MATCH(G$7,GRID!$A$47:$A$57,0),MATCH(1,($U$2=GRID!$B$31:$BI$31)*(КАЛЕНДАРЬ!$BR28=GRID!$B$33:$BI$33), 0)),
ROUNDUP(INDEX(GRID!$B$47:$BI$57,MATCH(G$7,GRID!$A$47:$A$57,0),MATCH(1,($U$2=GRID!$B$31:$BI$31)*(КАЛЕНДАРЬ!$BR28=GRID!$B$33:$BI$33),0))*(1-GRID!$B$69),0))</f>
        <v>20500</v>
      </c>
      <c r="I700" s="47" cm="1">
        <f t="array" ref="I700">IF($I$2="Открытый тариф",
INDEX(GRID!$B$34:$BI$44,MATCH(I$7,GRID!$A$34:$A$44,0),MATCH(1,($U$2=GRID!$B$31:$BI$31)*(КАЛЕНДАРЬ!$BR28=GRID!$B$33:$BI$33), 0)),
ROUNDUP(INDEX(GRID!$B$34:$BI$44,MATCH(I$7,GRID!$A$34:$A$44,0),MATCH(1,($U$2=GRID!$B$31:$BI$31)*(КАЛЕНДАРЬ!$BR28=GRID!$B$33:$BI$33),0))*(1-GRID!$B$69),0))</f>
        <v>19400</v>
      </c>
      <c r="J700" s="47" cm="1">
        <f t="array" ref="J700">IF($I$2="Открытый тариф",
INDEX(GRID!$B$47:$BI$57,MATCH(I$7,GRID!$A$47:$A$57,0),MATCH(1,($U$2=GRID!$B$31:$BI$31)*(КАЛЕНДАРЬ!$BR28=GRID!$B$33:$BI$33), 0)),
ROUNDUP(INDEX(GRID!$B$47:$BI$57,MATCH(I$7,GRID!$A$47:$A$57,0),MATCH(1,($U$2=GRID!$B$31:$BI$31)*(КАЛЕНДАРЬ!$BR28=GRID!$B$33:$BI$33),0))*(1-GRID!$B$69),0))</f>
        <v>22000</v>
      </c>
      <c r="K700" s="47" cm="1">
        <f t="array" ref="K700">IF($I$2="Открытый тариф",
INDEX(GRID!$B$34:$BI$44,MATCH(K$7,GRID!$A$34:$A$44,0),MATCH(1,($U$2=GRID!$B$31:$BI$31)*(КАЛЕНДАРЬ!$BR28=GRID!$B$33:$BI$33), 0)),
ROUNDUP(INDEX(GRID!$B$34:$BI$44,MATCH(K$7,GRID!$A$34:$A$44,0),MATCH(1,($U$2=GRID!$B$31:$BI$31)*(КАЛЕНДАРЬ!$BR28=GRID!$B$33:$BI$33),0))*(1-GRID!$B$69),0))</f>
        <v>20300</v>
      </c>
      <c r="L700" s="47" cm="1">
        <f t="array" ref="L700">IF($I$2="Открытый тариф",
INDEX(GRID!$B$47:$BI$57,MATCH(K$7,GRID!$A$47:$A$57,0),MATCH(1,($U$2=GRID!$B$31:$BI$31)*(КАЛЕНДАРЬ!$BR28=GRID!$B$33:$BI$33), 0)),
ROUNDUP(INDEX(GRID!$B$47:$BI$57,MATCH(K$7,GRID!$A$47:$A$57,0),MATCH(1,($U$2=GRID!$B$31:$BI$31)*(КАЛЕНДАРЬ!$BR28=GRID!$B$33:$BI$33),0))*(1-GRID!$B$69),0))</f>
        <v>22900</v>
      </c>
      <c r="M700" s="47" cm="1">
        <f t="array" ref="M700">IF($I$2="Открытый тариф",
INDEX(GRID!$B$34:$BI$44,MATCH(M$7,GRID!$A$34:$A$44,0),MATCH(1,($U$2=GRID!$B$31:$BI$31)*(КАЛЕНДАРЬ!$BR28=GRID!$B$33:$BI$33), 0)),
ROUNDUP(INDEX(GRID!$B$34:$BI$44,MATCH(M$7,GRID!$A$34:$A$44,0),MATCH(1,($U$2=GRID!$B$31:$BI$31)*(КАЛЕНДАРЬ!$BR28=GRID!$B$33:$BI$33),0))*(1-GRID!$B$69),0))</f>
        <v>21800</v>
      </c>
      <c r="N700" s="47" cm="1">
        <f t="array" ref="N700">IF($I$2="Открытый тариф",
INDEX(GRID!$B$47:$BI$57,MATCH(M$7,GRID!$A$47:$A$57,0),MATCH(1,($U$2=GRID!$B$31:$BI$31)*(КАЛЕНДАРЬ!$BR28=GRID!$B$33:$BI$33), 0)),
ROUNDUP(INDEX(GRID!$B$47:$BI$57,MATCH(M$7,GRID!$A$47:$A$57,0),MATCH(1,($U$2=GRID!$B$31:$BI$31)*(КАЛЕНДАРЬ!$BR28=GRID!$B$33:$BI$33),0))*(1-GRID!$B$69),0))</f>
        <v>24400</v>
      </c>
      <c r="O700" s="47" cm="1">
        <f t="array" ref="O700">IF($I$2="Открытый тариф",
INDEX(GRID!$B$34:$BI$44,MATCH(O$7,GRID!$A$34:$A$44,0),MATCH(1,($U$2=GRID!$B$31:$BI$31)*(КАЛЕНДАРЬ!$BR28=GRID!$B$33:$BI$33), 0)),
ROUNDUP(INDEX(GRID!$B$34:$BI$44,MATCH(O$7,GRID!$A$34:$A$44,0),MATCH(1,($U$2=GRID!$B$31:$BI$31)*(КАЛЕНДАРЬ!$BR28=GRID!$B$33:$BI$33),0))*(1-GRID!$B$69),0))</f>
        <v>27600</v>
      </c>
      <c r="P700" s="47" cm="1">
        <f t="array" ref="P700">IF($I$2="Открытый тариф",
INDEX(GRID!$B$47:$BI$57,MATCH(O$7,GRID!$A$47:$A$57,0),MATCH(1,($U$2=GRID!$B$31:$BI$31)*(КАЛЕНДАРЬ!$BR28=GRID!$B$33:$BI$33), 0)),
ROUNDUP(INDEX(GRID!$B$47:$BI$57,MATCH(O$7,GRID!$A$47:$A$57,0),MATCH(1,($U$2=GRID!$B$31:$BI$31)*(КАЛЕНДАРЬ!$BR28=GRID!$B$33:$BI$33),0))*(1-GRID!$B$69),0))</f>
        <v>30200</v>
      </c>
      <c r="Q700" s="47" cm="1">
        <f t="array" ref="Q700">IF($I$2="Открытый тариф",
INDEX(GRID!$B$34:$BI$44,MATCH(Q$7,GRID!$A$34:$A$44,0),MATCH(1,($U$2=GRID!$B$31:$BI$31)*(КАЛЕНДАРЬ!$BR28=GRID!$B$33:$BI$33), 0)),
ROUNDUP(INDEX(GRID!$B$34:$BI$44,MATCH(Q$7,GRID!$A$34:$A$44,0),MATCH(1,($U$2=GRID!$B$31:$BI$31)*(КАЛЕНДАРЬ!$BR28=GRID!$B$33:$BI$33),0))*(1-GRID!$B$69),0))</f>
        <v>29300</v>
      </c>
      <c r="R700" s="47" cm="1">
        <f t="array" ref="R700">IF($I$2="Открытый тариф",
INDEX(GRID!$B$47:$BI$57,MATCH(Q$7,GRID!$A$47:$A$57,0),MATCH(1,($U$2=GRID!$B$31:$BI$31)*(КАЛЕНДАРЬ!$BR28=GRID!$B$33:$BI$33), 0)),
ROUNDUP(INDEX(GRID!$B$47:$BI$57,MATCH(Q$7,GRID!$A$47:$A$57,0),MATCH(1,($U$2=GRID!$B$31:$BI$31)*(КАЛЕНДАРЬ!$BR28=GRID!$B$33:$BI$33),0))*(1-GRID!$B$69),0))</f>
        <v>31900</v>
      </c>
      <c r="S700" s="47" cm="1">
        <f t="array" ref="S700">IF($I$2="Открытый тариф",
INDEX(GRID!$B$34:$BI$44,MATCH(S$7,GRID!$A$34:$A$44,0),MATCH(1,($U$2=GRID!$B$31:$BI$31)*(КАЛЕНДАРЬ!$BR28=GRID!$B$33:$BI$33), 0)),
ROUNDUP(INDEX(GRID!$B$34:$BI$44,MATCH(S$7,GRID!$A$34:$A$44,0),MATCH(1,($U$2=GRID!$B$31:$BI$31)*(КАЛЕНДАРЬ!$BR28=GRID!$B$33:$BI$33),0))*(1-GRID!$B$69),0))</f>
        <v>32200</v>
      </c>
      <c r="T700" s="47" cm="1">
        <f t="array" ref="T700">IF($I$2="Открытый тариф",
INDEX(GRID!$B$47:$BI$57,MATCH(S$7,GRID!$A$47:$A$57,0),MATCH(1,($U$2=GRID!$B$31:$BI$31)*(КАЛЕНДАРЬ!$BR28=GRID!$B$33:$BI$33), 0)),
ROUNDUP(INDEX(GRID!$B$47:$BI$57,MATCH(S$7,GRID!$A$47:$A$57,0),MATCH(1,($U$2=GRID!$B$31:$BI$31)*(КАЛЕНДАРЬ!$BR28=GRID!$B$33:$BI$33),0))*(1-GRID!$B$69),0))</f>
        <v>34800</v>
      </c>
      <c r="U700" s="47" cm="1">
        <f t="array" ref="U700">IF($I$2="Открытый тариф",
INDEX(GRID!$B$34:$BI$44,MATCH(U$7,GRID!$A$34:$A$44,0),MATCH(1,($U$2=GRID!$B$31:$BI$31)*(КАЛЕНДАРЬ!$BR28=GRID!$B$33:$BI$33), 0)),
ROUNDUP(INDEX(GRID!$B$34:$BI$44,MATCH(U$7,GRID!$A$34:$A$44,0),MATCH(1,($U$2=GRID!$B$31:$BI$31)*(КАЛЕНДАРЬ!$BR28=GRID!$B$33:$BI$33),0))*(1-GRID!$B$69),0))</f>
        <v>37200</v>
      </c>
      <c r="V700" s="47" cm="1">
        <f t="array" ref="V700">IF($I$2="Открытый тариф",
INDEX(GRID!$B$47:$BI$57,MATCH(U$7,GRID!$A$47:$A$57,0),MATCH(1,($U$2=GRID!$B$31:$BI$31)*(КАЛЕНДАРЬ!$BR28=GRID!$B$33:$BI$33), 0)),
ROUNDUP(INDEX(GRID!$B$47:$BI$57,MATCH(U$7,GRID!$A$47:$A$57,0),MATCH(1,($U$2=GRID!$B$31:$BI$31)*(КАЛЕНДАРЬ!$BR28=GRID!$B$33:$BI$33),0))*(1-GRID!$B$69),0))</f>
        <v>39800</v>
      </c>
      <c r="W700" s="47" cm="1">
        <f t="array" ref="W700">IF($I$2="Открытый тариф",
INDEX(GRID!$B$34:$BI$44,MATCH(W$7,GRID!$A$34:$A$44,0),MATCH(1,($U$2=GRID!$B$31:$BI$31)*(КАЛЕНДАРЬ!$BR28=GRID!$B$33:$BI$33), 0)),
ROUNDUP(INDEX(GRID!$B$34:$BI$44,MATCH(W$7,GRID!$A$34:$A$44,0),MATCH(1,($U$2=GRID!$B$31:$BI$31)*(КАЛЕНДАРЬ!$BR28=GRID!$B$33:$BI$33),0))*(1-GRID!$B$69),0))</f>
        <v>91400</v>
      </c>
      <c r="X700" s="47" cm="1">
        <f t="array" ref="X700">IF($I$2="Открытый тариф",
INDEX(GRID!$B$47:$BI$57,MATCH(W$7,GRID!$A$47:$A$57,0),MATCH(1,($U$2=GRID!$B$31:$BI$31)*(КАЛЕНДАРЬ!$BR28=GRID!$B$33:$BI$33), 0)),
ROUNDUP(INDEX(GRID!$B$47:$BI$57,MATCH(W$7,GRID!$A$47:$A$57,0),MATCH(1,($U$2=GRID!$B$31:$BI$31)*(КАЛЕНДАРЬ!$BR28=GRID!$B$33:$BI$33),0))*(1-GRID!$B$69),0))</f>
        <v>94000</v>
      </c>
    </row>
    <row r="701" spans="1:24" s="200" customFormat="1" x14ac:dyDescent="0.2">
      <c r="A701" s="117" t="s">
        <v>46</v>
      </c>
      <c r="B701" s="117">
        <v>26</v>
      </c>
      <c r="C701" s="47" cm="1">
        <f t="array" ref="C701">IF($I$2="Открытый тариф",
INDEX(GRID!$B$34:$BI$44,MATCH(C$7,GRID!$A$34:$A$44,0),MATCH(1,($U$2=GRID!$B$31:$BI$31)*(КАЛЕНДАРЬ!$BR29=GRID!$B$33:$BI$33), 0)),
ROUNDUP(INDEX(GRID!$B$34:$BI$44,MATCH(C$7,GRID!$A$34:$A$44,0),MATCH(1,($U$2=GRID!$B$31:$BI$31)*(КАЛЕНДАРЬ!$BR29=GRID!$B$33:$BI$33),0))*(1-GRID!$B$69),0))</f>
        <v>15500</v>
      </c>
      <c r="D701" s="47" cm="1">
        <f t="array" ref="D701">IF($I$2="Открытый тариф",
INDEX(GRID!$B$47:$BI$57,MATCH(C$7,GRID!$A$47:$A$57,0),MATCH(1,($U$2=GRID!$B$31:$BI$31)*(КАЛЕНДАРЬ!$BR29=GRID!$B$33:$BI$33), 0)),
ROUNDUP(INDEX(GRID!$B$47:$BI$57,MATCH(C$7,GRID!$A$47:$A$57,0),MATCH(1,($U$2=GRID!$B$31:$BI$31)*(КАЛЕНДАРЬ!$BR29=GRID!$B$33:$BI$33),0))*(1-GRID!$B$69),0))</f>
        <v>18100</v>
      </c>
      <c r="E701" s="47" cm="1">
        <f t="array" ref="E701">IF($I$2="Открытый тариф",
INDEX(GRID!$B$34:$BI$44,MATCH(E$7,GRID!$A$34:$A$44,0),MATCH(1,($U$2=GRID!$B$31:$BI$31)*(КАЛЕНДАРЬ!$BR29=GRID!$B$33:$BI$33), 0)),
ROUNDUP(INDEX(GRID!$B$34:$BI$44,MATCH(E$7,GRID!$A$34:$A$44,0),MATCH(1,($U$2=GRID!$B$31:$BI$31)*(КАЛЕНДАРЬ!$BR29=GRID!$B$33:$BI$33),0))*(1-GRID!$B$69),0))</f>
        <v>17000</v>
      </c>
      <c r="F701" s="47" cm="1">
        <f t="array" ref="F701">IF($I$2="Открытый тариф",
INDEX(GRID!$B$47:$BI$57,MATCH(E$7,GRID!$A$47:$A$57,0),MATCH(1,($U$2=GRID!$B$31:$BI$31)*(КАЛЕНДАРЬ!$BR29=GRID!$B$33:$BI$33), 0)),
ROUNDUP(INDEX(GRID!$B$47:$BI$57,MATCH(E$7,GRID!$A$47:$A$57,0),MATCH(1,($U$2=GRID!$B$31:$BI$31)*(КАЛЕНДАРЬ!$BR29=GRID!$B$33:$BI$33),0))*(1-GRID!$B$69),0))</f>
        <v>19600</v>
      </c>
      <c r="G701" s="47" cm="1">
        <f t="array" ref="G701">IF($I$2="Открытый тариф",
INDEX(GRID!$B$34:$BI$44,MATCH(G$7,GRID!$A$34:$A$44,0),MATCH(1,($U$2=GRID!$B$31:$BI$31)*(КАЛЕНДАРЬ!$BR29=GRID!$B$33:$BI$33), 0)),
ROUNDUP(INDEX(GRID!$B$34:$BI$44,MATCH(G$7,GRID!$A$34:$A$44,0),MATCH(1,($U$2=GRID!$B$31:$BI$31)*(КАЛЕНДАРЬ!$BR29=GRID!$B$33:$BI$33),0))*(1-GRID!$B$69),0))</f>
        <v>17900</v>
      </c>
      <c r="H701" s="47" cm="1">
        <f t="array" ref="H701">IF($I$2="Открытый тариф",
INDEX(GRID!$B$47:$BI$57,MATCH(G$7,GRID!$A$47:$A$57,0),MATCH(1,($U$2=GRID!$B$31:$BI$31)*(КАЛЕНДАРЬ!$BR29=GRID!$B$33:$BI$33), 0)),
ROUNDUP(INDEX(GRID!$B$47:$BI$57,MATCH(G$7,GRID!$A$47:$A$57,0),MATCH(1,($U$2=GRID!$B$31:$BI$31)*(КАЛЕНДАРЬ!$BR29=GRID!$B$33:$BI$33),0))*(1-GRID!$B$69),0))</f>
        <v>20500</v>
      </c>
      <c r="I701" s="47" cm="1">
        <f t="array" ref="I701">IF($I$2="Открытый тариф",
INDEX(GRID!$B$34:$BI$44,MATCH(I$7,GRID!$A$34:$A$44,0),MATCH(1,($U$2=GRID!$B$31:$BI$31)*(КАЛЕНДАРЬ!$BR29=GRID!$B$33:$BI$33), 0)),
ROUNDUP(INDEX(GRID!$B$34:$BI$44,MATCH(I$7,GRID!$A$34:$A$44,0),MATCH(1,($U$2=GRID!$B$31:$BI$31)*(КАЛЕНДАРЬ!$BR29=GRID!$B$33:$BI$33),0))*(1-GRID!$B$69),0))</f>
        <v>19400</v>
      </c>
      <c r="J701" s="47" cm="1">
        <f t="array" ref="J701">IF($I$2="Открытый тариф",
INDEX(GRID!$B$47:$BI$57,MATCH(I$7,GRID!$A$47:$A$57,0),MATCH(1,($U$2=GRID!$B$31:$BI$31)*(КАЛЕНДАРЬ!$BR29=GRID!$B$33:$BI$33), 0)),
ROUNDUP(INDEX(GRID!$B$47:$BI$57,MATCH(I$7,GRID!$A$47:$A$57,0),MATCH(1,($U$2=GRID!$B$31:$BI$31)*(КАЛЕНДАРЬ!$BR29=GRID!$B$33:$BI$33),0))*(1-GRID!$B$69),0))</f>
        <v>22000</v>
      </c>
      <c r="K701" s="47" cm="1">
        <f t="array" ref="K701">IF($I$2="Открытый тариф",
INDEX(GRID!$B$34:$BI$44,MATCH(K$7,GRID!$A$34:$A$44,0),MATCH(1,($U$2=GRID!$B$31:$BI$31)*(КАЛЕНДАРЬ!$BR29=GRID!$B$33:$BI$33), 0)),
ROUNDUP(INDEX(GRID!$B$34:$BI$44,MATCH(K$7,GRID!$A$34:$A$44,0),MATCH(1,($U$2=GRID!$B$31:$BI$31)*(КАЛЕНДАРЬ!$BR29=GRID!$B$33:$BI$33),0))*(1-GRID!$B$69),0))</f>
        <v>20300</v>
      </c>
      <c r="L701" s="47" cm="1">
        <f t="array" ref="L701">IF($I$2="Открытый тариф",
INDEX(GRID!$B$47:$BI$57,MATCH(K$7,GRID!$A$47:$A$57,0),MATCH(1,($U$2=GRID!$B$31:$BI$31)*(КАЛЕНДАРЬ!$BR29=GRID!$B$33:$BI$33), 0)),
ROUNDUP(INDEX(GRID!$B$47:$BI$57,MATCH(K$7,GRID!$A$47:$A$57,0),MATCH(1,($U$2=GRID!$B$31:$BI$31)*(КАЛЕНДАРЬ!$BR29=GRID!$B$33:$BI$33),0))*(1-GRID!$B$69),0))</f>
        <v>22900</v>
      </c>
      <c r="M701" s="47" cm="1">
        <f t="array" ref="M701">IF($I$2="Открытый тариф",
INDEX(GRID!$B$34:$BI$44,MATCH(M$7,GRID!$A$34:$A$44,0),MATCH(1,($U$2=GRID!$B$31:$BI$31)*(КАЛЕНДАРЬ!$BR29=GRID!$B$33:$BI$33), 0)),
ROUNDUP(INDEX(GRID!$B$34:$BI$44,MATCH(M$7,GRID!$A$34:$A$44,0),MATCH(1,($U$2=GRID!$B$31:$BI$31)*(КАЛЕНДАРЬ!$BR29=GRID!$B$33:$BI$33),0))*(1-GRID!$B$69),0))</f>
        <v>21800</v>
      </c>
      <c r="N701" s="47" cm="1">
        <f t="array" ref="N701">IF($I$2="Открытый тариф",
INDEX(GRID!$B$47:$BI$57,MATCH(M$7,GRID!$A$47:$A$57,0),MATCH(1,($U$2=GRID!$B$31:$BI$31)*(КАЛЕНДАРЬ!$BR29=GRID!$B$33:$BI$33), 0)),
ROUNDUP(INDEX(GRID!$B$47:$BI$57,MATCH(M$7,GRID!$A$47:$A$57,0),MATCH(1,($U$2=GRID!$B$31:$BI$31)*(КАЛЕНДАРЬ!$BR29=GRID!$B$33:$BI$33),0))*(1-GRID!$B$69),0))</f>
        <v>24400</v>
      </c>
      <c r="O701" s="47" cm="1">
        <f t="array" ref="O701">IF($I$2="Открытый тариф",
INDEX(GRID!$B$34:$BI$44,MATCH(O$7,GRID!$A$34:$A$44,0),MATCH(1,($U$2=GRID!$B$31:$BI$31)*(КАЛЕНДАРЬ!$BR29=GRID!$B$33:$BI$33), 0)),
ROUNDUP(INDEX(GRID!$B$34:$BI$44,MATCH(O$7,GRID!$A$34:$A$44,0),MATCH(1,($U$2=GRID!$B$31:$BI$31)*(КАЛЕНДАРЬ!$BR29=GRID!$B$33:$BI$33),0))*(1-GRID!$B$69),0))</f>
        <v>27600</v>
      </c>
      <c r="P701" s="47" cm="1">
        <f t="array" ref="P701">IF($I$2="Открытый тариф",
INDEX(GRID!$B$47:$BI$57,MATCH(O$7,GRID!$A$47:$A$57,0),MATCH(1,($U$2=GRID!$B$31:$BI$31)*(КАЛЕНДАРЬ!$BR29=GRID!$B$33:$BI$33), 0)),
ROUNDUP(INDEX(GRID!$B$47:$BI$57,MATCH(O$7,GRID!$A$47:$A$57,0),MATCH(1,($U$2=GRID!$B$31:$BI$31)*(КАЛЕНДАРЬ!$BR29=GRID!$B$33:$BI$33),0))*(1-GRID!$B$69),0))</f>
        <v>30200</v>
      </c>
      <c r="Q701" s="47" cm="1">
        <f t="array" ref="Q701">IF($I$2="Открытый тариф",
INDEX(GRID!$B$34:$BI$44,MATCH(Q$7,GRID!$A$34:$A$44,0),MATCH(1,($U$2=GRID!$B$31:$BI$31)*(КАЛЕНДАРЬ!$BR29=GRID!$B$33:$BI$33), 0)),
ROUNDUP(INDEX(GRID!$B$34:$BI$44,MATCH(Q$7,GRID!$A$34:$A$44,0),MATCH(1,($U$2=GRID!$B$31:$BI$31)*(КАЛЕНДАРЬ!$BR29=GRID!$B$33:$BI$33),0))*(1-GRID!$B$69),0))</f>
        <v>29300</v>
      </c>
      <c r="R701" s="47" cm="1">
        <f t="array" ref="R701">IF($I$2="Открытый тариф",
INDEX(GRID!$B$47:$BI$57,MATCH(Q$7,GRID!$A$47:$A$57,0),MATCH(1,($U$2=GRID!$B$31:$BI$31)*(КАЛЕНДАРЬ!$BR29=GRID!$B$33:$BI$33), 0)),
ROUNDUP(INDEX(GRID!$B$47:$BI$57,MATCH(Q$7,GRID!$A$47:$A$57,0),MATCH(1,($U$2=GRID!$B$31:$BI$31)*(КАЛЕНДАРЬ!$BR29=GRID!$B$33:$BI$33),0))*(1-GRID!$B$69),0))</f>
        <v>31900</v>
      </c>
      <c r="S701" s="47" cm="1">
        <f t="array" ref="S701">IF($I$2="Открытый тариф",
INDEX(GRID!$B$34:$BI$44,MATCH(S$7,GRID!$A$34:$A$44,0),MATCH(1,($U$2=GRID!$B$31:$BI$31)*(КАЛЕНДАРЬ!$BR29=GRID!$B$33:$BI$33), 0)),
ROUNDUP(INDEX(GRID!$B$34:$BI$44,MATCH(S$7,GRID!$A$34:$A$44,0),MATCH(1,($U$2=GRID!$B$31:$BI$31)*(КАЛЕНДАРЬ!$BR29=GRID!$B$33:$BI$33),0))*(1-GRID!$B$69),0))</f>
        <v>32200</v>
      </c>
      <c r="T701" s="47" cm="1">
        <f t="array" ref="T701">IF($I$2="Открытый тариф",
INDEX(GRID!$B$47:$BI$57,MATCH(S$7,GRID!$A$47:$A$57,0),MATCH(1,($U$2=GRID!$B$31:$BI$31)*(КАЛЕНДАРЬ!$BR29=GRID!$B$33:$BI$33), 0)),
ROUNDUP(INDEX(GRID!$B$47:$BI$57,MATCH(S$7,GRID!$A$47:$A$57,0),MATCH(1,($U$2=GRID!$B$31:$BI$31)*(КАЛЕНДАРЬ!$BR29=GRID!$B$33:$BI$33),0))*(1-GRID!$B$69),0))</f>
        <v>34800</v>
      </c>
      <c r="U701" s="47" cm="1">
        <f t="array" ref="U701">IF($I$2="Открытый тариф",
INDEX(GRID!$B$34:$BI$44,MATCH(U$7,GRID!$A$34:$A$44,0),MATCH(1,($U$2=GRID!$B$31:$BI$31)*(КАЛЕНДАРЬ!$BR29=GRID!$B$33:$BI$33), 0)),
ROUNDUP(INDEX(GRID!$B$34:$BI$44,MATCH(U$7,GRID!$A$34:$A$44,0),MATCH(1,($U$2=GRID!$B$31:$BI$31)*(КАЛЕНДАРЬ!$BR29=GRID!$B$33:$BI$33),0))*(1-GRID!$B$69),0))</f>
        <v>37200</v>
      </c>
      <c r="V701" s="47" cm="1">
        <f t="array" ref="V701">IF($I$2="Открытый тариф",
INDEX(GRID!$B$47:$BI$57,MATCH(U$7,GRID!$A$47:$A$57,0),MATCH(1,($U$2=GRID!$B$31:$BI$31)*(КАЛЕНДАРЬ!$BR29=GRID!$B$33:$BI$33), 0)),
ROUNDUP(INDEX(GRID!$B$47:$BI$57,MATCH(U$7,GRID!$A$47:$A$57,0),MATCH(1,($U$2=GRID!$B$31:$BI$31)*(КАЛЕНДАРЬ!$BR29=GRID!$B$33:$BI$33),0))*(1-GRID!$B$69),0))</f>
        <v>39800</v>
      </c>
      <c r="W701" s="47" cm="1">
        <f t="array" ref="W701">IF($I$2="Открытый тариф",
INDEX(GRID!$B$34:$BI$44,MATCH(W$7,GRID!$A$34:$A$44,0),MATCH(1,($U$2=GRID!$B$31:$BI$31)*(КАЛЕНДАРЬ!$BR29=GRID!$B$33:$BI$33), 0)),
ROUNDUP(INDEX(GRID!$B$34:$BI$44,MATCH(W$7,GRID!$A$34:$A$44,0),MATCH(1,($U$2=GRID!$B$31:$BI$31)*(КАЛЕНДАРЬ!$BR29=GRID!$B$33:$BI$33),0))*(1-GRID!$B$69),0))</f>
        <v>91400</v>
      </c>
      <c r="X701" s="47" cm="1">
        <f t="array" ref="X701">IF($I$2="Открытый тариф",
INDEX(GRID!$B$47:$BI$57,MATCH(W$7,GRID!$A$47:$A$57,0),MATCH(1,($U$2=GRID!$B$31:$BI$31)*(КАЛЕНДАРЬ!$BR29=GRID!$B$33:$BI$33), 0)),
ROUNDUP(INDEX(GRID!$B$47:$BI$57,MATCH(W$7,GRID!$A$47:$A$57,0),MATCH(1,($U$2=GRID!$B$31:$BI$31)*(КАЛЕНДАРЬ!$BR29=GRID!$B$33:$BI$33),0))*(1-GRID!$B$69),0))</f>
        <v>94000</v>
      </c>
    </row>
    <row r="702" spans="1:24" s="200" customFormat="1" x14ac:dyDescent="0.2">
      <c r="A702" s="117" t="s">
        <v>47</v>
      </c>
      <c r="B702" s="117">
        <v>27</v>
      </c>
      <c r="C702" s="47" cm="1">
        <f t="array" ref="C702">IF($I$2="Открытый тариф",
INDEX(GRID!$B$34:$BI$44,MATCH(C$7,GRID!$A$34:$A$44,0),MATCH(1,($U$2=GRID!$B$31:$BI$31)*(КАЛЕНДАРЬ!$BR30=GRID!$B$33:$BI$33), 0)),
ROUNDUP(INDEX(GRID!$B$34:$BI$44,MATCH(C$7,GRID!$A$34:$A$44,0),MATCH(1,($U$2=GRID!$B$31:$BI$31)*(КАЛЕНДАРЬ!$BR30=GRID!$B$33:$BI$33),0))*(1-GRID!$B$69),0))</f>
        <v>15900</v>
      </c>
      <c r="D702" s="47" cm="1">
        <f t="array" ref="D702">IF($I$2="Открытый тариф",
INDEX(GRID!$B$47:$BI$57,MATCH(C$7,GRID!$A$47:$A$57,0),MATCH(1,($U$2=GRID!$B$31:$BI$31)*(КАЛЕНДАРЬ!$BR30=GRID!$B$33:$BI$33), 0)),
ROUNDUP(INDEX(GRID!$B$47:$BI$57,MATCH(C$7,GRID!$A$47:$A$57,0),MATCH(1,($U$2=GRID!$B$31:$BI$31)*(КАЛЕНДАРЬ!$BR30=GRID!$B$33:$BI$33),0))*(1-GRID!$B$69),0))</f>
        <v>18500</v>
      </c>
      <c r="E702" s="47" cm="1">
        <f t="array" ref="E702">IF($I$2="Открытый тариф",
INDEX(GRID!$B$34:$BI$44,MATCH(E$7,GRID!$A$34:$A$44,0),MATCH(1,($U$2=GRID!$B$31:$BI$31)*(КАЛЕНДАРЬ!$BR30=GRID!$B$33:$BI$33), 0)),
ROUNDUP(INDEX(GRID!$B$34:$BI$44,MATCH(E$7,GRID!$A$34:$A$44,0),MATCH(1,($U$2=GRID!$B$31:$BI$31)*(КАЛЕНДАРЬ!$BR30=GRID!$B$33:$BI$33),0))*(1-GRID!$B$69),0))</f>
        <v>17500</v>
      </c>
      <c r="F702" s="47" cm="1">
        <f t="array" ref="F702">IF($I$2="Открытый тариф",
INDEX(GRID!$B$47:$BI$57,MATCH(E$7,GRID!$A$47:$A$57,0),MATCH(1,($U$2=GRID!$B$31:$BI$31)*(КАЛЕНДАРЬ!$BR30=GRID!$B$33:$BI$33), 0)),
ROUNDUP(INDEX(GRID!$B$47:$BI$57,MATCH(E$7,GRID!$A$47:$A$57,0),MATCH(1,($U$2=GRID!$B$31:$BI$31)*(КАЛЕНДАРЬ!$BR30=GRID!$B$33:$BI$33),0))*(1-GRID!$B$69),0))</f>
        <v>20100</v>
      </c>
      <c r="G702" s="47" cm="1">
        <f t="array" ref="G702">IF($I$2="Открытый тариф",
INDEX(GRID!$B$34:$BI$44,MATCH(G$7,GRID!$A$34:$A$44,0),MATCH(1,($U$2=GRID!$B$31:$BI$31)*(КАЛЕНДАРЬ!$BR30=GRID!$B$33:$BI$33), 0)),
ROUNDUP(INDEX(GRID!$B$34:$BI$44,MATCH(G$7,GRID!$A$34:$A$44,0),MATCH(1,($U$2=GRID!$B$31:$BI$31)*(КАЛЕНДАРЬ!$BR30=GRID!$B$33:$BI$33),0))*(1-GRID!$B$69),0))</f>
        <v>18400</v>
      </c>
      <c r="H702" s="47" cm="1">
        <f t="array" ref="H702">IF($I$2="Открытый тариф",
INDEX(GRID!$B$47:$BI$57,MATCH(G$7,GRID!$A$47:$A$57,0),MATCH(1,($U$2=GRID!$B$31:$BI$31)*(КАЛЕНДАРЬ!$BR30=GRID!$B$33:$BI$33), 0)),
ROUNDUP(INDEX(GRID!$B$47:$BI$57,MATCH(G$7,GRID!$A$47:$A$57,0),MATCH(1,($U$2=GRID!$B$31:$BI$31)*(КАЛЕНДАРЬ!$BR30=GRID!$B$33:$BI$33),0))*(1-GRID!$B$69),0))</f>
        <v>21000</v>
      </c>
      <c r="I702" s="47" cm="1">
        <f t="array" ref="I702">IF($I$2="Открытый тариф",
INDEX(GRID!$B$34:$BI$44,MATCH(I$7,GRID!$A$34:$A$44,0),MATCH(1,($U$2=GRID!$B$31:$BI$31)*(КАЛЕНДАРЬ!$BR30=GRID!$B$33:$BI$33), 0)),
ROUNDUP(INDEX(GRID!$B$34:$BI$44,MATCH(I$7,GRID!$A$34:$A$44,0),MATCH(1,($U$2=GRID!$B$31:$BI$31)*(КАЛЕНДАРЬ!$BR30=GRID!$B$33:$BI$33),0))*(1-GRID!$B$69),0))</f>
        <v>20000</v>
      </c>
      <c r="J702" s="47" cm="1">
        <f t="array" ref="J702">IF($I$2="Открытый тариф",
INDEX(GRID!$B$47:$BI$57,MATCH(I$7,GRID!$A$47:$A$57,0),MATCH(1,($U$2=GRID!$B$31:$BI$31)*(КАЛЕНДАРЬ!$BR30=GRID!$B$33:$BI$33), 0)),
ROUNDUP(INDEX(GRID!$B$47:$BI$57,MATCH(I$7,GRID!$A$47:$A$57,0),MATCH(1,($U$2=GRID!$B$31:$BI$31)*(КАЛЕНДАРЬ!$BR30=GRID!$B$33:$BI$33),0))*(1-GRID!$B$69),0))</f>
        <v>22600</v>
      </c>
      <c r="K702" s="47" cm="1">
        <f t="array" ref="K702">IF($I$2="Открытый тариф",
INDEX(GRID!$B$34:$BI$44,MATCH(K$7,GRID!$A$34:$A$44,0),MATCH(1,($U$2=GRID!$B$31:$BI$31)*(КАЛЕНДАРЬ!$BR30=GRID!$B$33:$BI$33), 0)),
ROUNDUP(INDEX(GRID!$B$34:$BI$44,MATCH(K$7,GRID!$A$34:$A$44,0),MATCH(1,($U$2=GRID!$B$31:$BI$31)*(КАЛЕНДАРЬ!$BR30=GRID!$B$33:$BI$33),0))*(1-GRID!$B$69),0))</f>
        <v>20900</v>
      </c>
      <c r="L702" s="47" cm="1">
        <f t="array" ref="L702">IF($I$2="Открытый тариф",
INDEX(GRID!$B$47:$BI$57,MATCH(K$7,GRID!$A$47:$A$57,0),MATCH(1,($U$2=GRID!$B$31:$BI$31)*(КАЛЕНДАРЬ!$BR30=GRID!$B$33:$BI$33), 0)),
ROUNDUP(INDEX(GRID!$B$47:$BI$57,MATCH(K$7,GRID!$A$47:$A$57,0),MATCH(1,($U$2=GRID!$B$31:$BI$31)*(КАЛЕНДАРЬ!$BR30=GRID!$B$33:$BI$33),0))*(1-GRID!$B$69),0))</f>
        <v>23500</v>
      </c>
      <c r="M702" s="47" cm="1">
        <f t="array" ref="M702">IF($I$2="Открытый тариф",
INDEX(GRID!$B$34:$BI$44,MATCH(M$7,GRID!$A$34:$A$44,0),MATCH(1,($U$2=GRID!$B$31:$BI$31)*(КАЛЕНДАРЬ!$BR30=GRID!$B$33:$BI$33), 0)),
ROUNDUP(INDEX(GRID!$B$34:$BI$44,MATCH(M$7,GRID!$A$34:$A$44,0),MATCH(1,($U$2=GRID!$B$31:$BI$31)*(КАЛЕНДАРЬ!$BR30=GRID!$B$33:$BI$33),0))*(1-GRID!$B$69),0))</f>
        <v>22500</v>
      </c>
      <c r="N702" s="47" cm="1">
        <f t="array" ref="N702">IF($I$2="Открытый тариф",
INDEX(GRID!$B$47:$BI$57,MATCH(M$7,GRID!$A$47:$A$57,0),MATCH(1,($U$2=GRID!$B$31:$BI$31)*(КАЛЕНДАРЬ!$BR30=GRID!$B$33:$BI$33), 0)),
ROUNDUP(INDEX(GRID!$B$47:$BI$57,MATCH(M$7,GRID!$A$47:$A$57,0),MATCH(1,($U$2=GRID!$B$31:$BI$31)*(КАЛЕНДАРЬ!$BR30=GRID!$B$33:$BI$33),0))*(1-GRID!$B$69),0))</f>
        <v>25100</v>
      </c>
      <c r="O702" s="47" cm="1">
        <f t="array" ref="O702">IF($I$2="Открытый тариф",
INDEX(GRID!$B$34:$BI$44,MATCH(O$7,GRID!$A$34:$A$44,0),MATCH(1,($U$2=GRID!$B$31:$BI$31)*(КАЛЕНДАРЬ!$BR30=GRID!$B$33:$BI$33), 0)),
ROUNDUP(INDEX(GRID!$B$34:$BI$44,MATCH(O$7,GRID!$A$34:$A$44,0),MATCH(1,($U$2=GRID!$B$31:$BI$31)*(КАЛЕНДАРЬ!$BR30=GRID!$B$33:$BI$33),0))*(1-GRID!$B$69),0))</f>
        <v>28400</v>
      </c>
      <c r="P702" s="47" cm="1">
        <f t="array" ref="P702">IF($I$2="Открытый тариф",
INDEX(GRID!$B$47:$BI$57,MATCH(O$7,GRID!$A$47:$A$57,0),MATCH(1,($U$2=GRID!$B$31:$BI$31)*(КАЛЕНДАРЬ!$BR30=GRID!$B$33:$BI$33), 0)),
ROUNDUP(INDEX(GRID!$B$47:$BI$57,MATCH(O$7,GRID!$A$47:$A$57,0),MATCH(1,($U$2=GRID!$B$31:$BI$31)*(КАЛЕНДАРЬ!$BR30=GRID!$B$33:$BI$33),0))*(1-GRID!$B$69),0))</f>
        <v>31000</v>
      </c>
      <c r="Q702" s="47" cm="1">
        <f t="array" ref="Q702">IF($I$2="Открытый тариф",
INDEX(GRID!$B$34:$BI$44,MATCH(Q$7,GRID!$A$34:$A$44,0),MATCH(1,($U$2=GRID!$B$31:$BI$31)*(КАЛЕНДАРЬ!$BR30=GRID!$B$33:$BI$33), 0)),
ROUNDUP(INDEX(GRID!$B$34:$BI$44,MATCH(Q$7,GRID!$A$34:$A$44,0),MATCH(1,($U$2=GRID!$B$31:$BI$31)*(КАЛЕНДАРЬ!$BR30=GRID!$B$33:$BI$33),0))*(1-GRID!$B$69),0))</f>
        <v>30100</v>
      </c>
      <c r="R702" s="47" cm="1">
        <f t="array" ref="R702">IF($I$2="Открытый тариф",
INDEX(GRID!$B$47:$BI$57,MATCH(Q$7,GRID!$A$47:$A$57,0),MATCH(1,($U$2=GRID!$B$31:$BI$31)*(КАЛЕНДАРЬ!$BR30=GRID!$B$33:$BI$33), 0)),
ROUNDUP(INDEX(GRID!$B$47:$BI$57,MATCH(Q$7,GRID!$A$47:$A$57,0),MATCH(1,($U$2=GRID!$B$31:$BI$31)*(КАЛЕНДАРЬ!$BR30=GRID!$B$33:$BI$33),0))*(1-GRID!$B$69),0))</f>
        <v>32700</v>
      </c>
      <c r="S702" s="47" cm="1">
        <f t="array" ref="S702">IF($I$2="Открытый тариф",
INDEX(GRID!$B$34:$BI$44,MATCH(S$7,GRID!$A$34:$A$44,0),MATCH(1,($U$2=GRID!$B$31:$BI$31)*(КАЛЕНДАРЬ!$BR30=GRID!$B$33:$BI$33), 0)),
ROUNDUP(INDEX(GRID!$B$34:$BI$44,MATCH(S$7,GRID!$A$34:$A$44,0),MATCH(1,($U$2=GRID!$B$31:$BI$31)*(КАЛЕНДАРЬ!$BR30=GRID!$B$33:$BI$33),0))*(1-GRID!$B$69),0))</f>
        <v>33100</v>
      </c>
      <c r="T702" s="47" cm="1">
        <f t="array" ref="T702">IF($I$2="Открытый тариф",
INDEX(GRID!$B$47:$BI$57,MATCH(S$7,GRID!$A$47:$A$57,0),MATCH(1,($U$2=GRID!$B$31:$BI$31)*(КАЛЕНДАРЬ!$BR30=GRID!$B$33:$BI$33), 0)),
ROUNDUP(INDEX(GRID!$B$47:$BI$57,MATCH(S$7,GRID!$A$47:$A$57,0),MATCH(1,($U$2=GRID!$B$31:$BI$31)*(КАЛЕНДАРЬ!$BR30=GRID!$B$33:$BI$33),0))*(1-GRID!$B$69),0))</f>
        <v>35700</v>
      </c>
      <c r="U702" s="47" cm="1">
        <f t="array" ref="U702">IF($I$2="Открытый тариф",
INDEX(GRID!$B$34:$BI$44,MATCH(U$7,GRID!$A$34:$A$44,0),MATCH(1,($U$2=GRID!$B$31:$BI$31)*(КАЛЕНДАРЬ!$BR30=GRID!$B$33:$BI$33), 0)),
ROUNDUP(INDEX(GRID!$B$34:$BI$44,MATCH(U$7,GRID!$A$34:$A$44,0),MATCH(1,($U$2=GRID!$B$31:$BI$31)*(КАЛЕНДАРЬ!$BR30=GRID!$B$33:$BI$33),0))*(1-GRID!$B$69),0))</f>
        <v>38200</v>
      </c>
      <c r="V702" s="47" cm="1">
        <f t="array" ref="V702">IF($I$2="Открытый тариф",
INDEX(GRID!$B$47:$BI$57,MATCH(U$7,GRID!$A$47:$A$57,0),MATCH(1,($U$2=GRID!$B$31:$BI$31)*(КАЛЕНДАРЬ!$BR30=GRID!$B$33:$BI$33), 0)),
ROUNDUP(INDEX(GRID!$B$47:$BI$57,MATCH(U$7,GRID!$A$47:$A$57,0),MATCH(1,($U$2=GRID!$B$31:$BI$31)*(КАЛЕНДАРЬ!$BR30=GRID!$B$33:$BI$33),0))*(1-GRID!$B$69),0))</f>
        <v>40800</v>
      </c>
      <c r="W702" s="47" cm="1">
        <f t="array" ref="W702">IF($I$2="Открытый тариф",
INDEX(GRID!$B$34:$BI$44,MATCH(W$7,GRID!$A$34:$A$44,0),MATCH(1,($U$2=GRID!$B$31:$BI$31)*(КАЛЕНДАРЬ!$BR30=GRID!$B$33:$BI$33), 0)),
ROUNDUP(INDEX(GRID!$B$34:$BI$44,MATCH(W$7,GRID!$A$34:$A$44,0),MATCH(1,($U$2=GRID!$B$31:$BI$31)*(КАЛЕНДАРЬ!$BR30=GRID!$B$33:$BI$33),0))*(1-GRID!$B$69),0))</f>
        <v>96200</v>
      </c>
      <c r="X702" s="47" cm="1">
        <f t="array" ref="X702">IF($I$2="Открытый тариф",
INDEX(GRID!$B$47:$BI$57,MATCH(W$7,GRID!$A$47:$A$57,0),MATCH(1,($U$2=GRID!$B$31:$BI$31)*(КАЛЕНДАРЬ!$BR30=GRID!$B$33:$BI$33), 0)),
ROUNDUP(INDEX(GRID!$B$47:$BI$57,MATCH(W$7,GRID!$A$47:$A$57,0),MATCH(1,($U$2=GRID!$B$31:$BI$31)*(КАЛЕНДАРЬ!$BR30=GRID!$B$33:$BI$33),0))*(1-GRID!$B$69),0))</f>
        <v>98800</v>
      </c>
    </row>
    <row r="703" spans="1:24" s="200" customFormat="1" x14ac:dyDescent="0.2">
      <c r="A703" s="117" t="s">
        <v>48</v>
      </c>
      <c r="B703" s="117">
        <v>28</v>
      </c>
      <c r="C703" s="47" cm="1">
        <f t="array" ref="C703">IF($I$2="Открытый тариф",
INDEX(GRID!$B$34:$BI$44,MATCH(C$7,GRID!$A$34:$A$44,0),MATCH(1,($U$2=GRID!$B$31:$BI$31)*(КАЛЕНДАРЬ!$BR31=GRID!$B$33:$BI$33), 0)),
ROUNDUP(INDEX(GRID!$B$34:$BI$44,MATCH(C$7,GRID!$A$34:$A$44,0),MATCH(1,($U$2=GRID!$B$31:$BI$31)*(КАЛЕНДАРЬ!$BR31=GRID!$B$33:$BI$33),0))*(1-GRID!$B$69),0))</f>
        <v>15900</v>
      </c>
      <c r="D703" s="47" cm="1">
        <f t="array" ref="D703">IF($I$2="Открытый тариф",
INDEX(GRID!$B$47:$BI$57,MATCH(C$7,GRID!$A$47:$A$57,0),MATCH(1,($U$2=GRID!$B$31:$BI$31)*(КАЛЕНДАРЬ!$BR31=GRID!$B$33:$BI$33), 0)),
ROUNDUP(INDEX(GRID!$B$47:$BI$57,MATCH(C$7,GRID!$A$47:$A$57,0),MATCH(1,($U$2=GRID!$B$31:$BI$31)*(КАЛЕНДАРЬ!$BR31=GRID!$B$33:$BI$33),0))*(1-GRID!$B$69),0))</f>
        <v>18500</v>
      </c>
      <c r="E703" s="47" cm="1">
        <f t="array" ref="E703">IF($I$2="Открытый тариф",
INDEX(GRID!$B$34:$BI$44,MATCH(E$7,GRID!$A$34:$A$44,0),MATCH(1,($U$2=GRID!$B$31:$BI$31)*(КАЛЕНДАРЬ!$BR31=GRID!$B$33:$BI$33), 0)),
ROUNDUP(INDEX(GRID!$B$34:$BI$44,MATCH(E$7,GRID!$A$34:$A$44,0),MATCH(1,($U$2=GRID!$B$31:$BI$31)*(КАЛЕНДАРЬ!$BR31=GRID!$B$33:$BI$33),0))*(1-GRID!$B$69),0))</f>
        <v>17500</v>
      </c>
      <c r="F703" s="47" cm="1">
        <f t="array" ref="F703">IF($I$2="Открытый тариф",
INDEX(GRID!$B$47:$BI$57,MATCH(E$7,GRID!$A$47:$A$57,0),MATCH(1,($U$2=GRID!$B$31:$BI$31)*(КАЛЕНДАРЬ!$BR31=GRID!$B$33:$BI$33), 0)),
ROUNDUP(INDEX(GRID!$B$47:$BI$57,MATCH(E$7,GRID!$A$47:$A$57,0),MATCH(1,($U$2=GRID!$B$31:$BI$31)*(КАЛЕНДАРЬ!$BR31=GRID!$B$33:$BI$33),0))*(1-GRID!$B$69),0))</f>
        <v>20100</v>
      </c>
      <c r="G703" s="47" cm="1">
        <f t="array" ref="G703">IF($I$2="Открытый тариф",
INDEX(GRID!$B$34:$BI$44,MATCH(G$7,GRID!$A$34:$A$44,0),MATCH(1,($U$2=GRID!$B$31:$BI$31)*(КАЛЕНДАРЬ!$BR31=GRID!$B$33:$BI$33), 0)),
ROUNDUP(INDEX(GRID!$B$34:$BI$44,MATCH(G$7,GRID!$A$34:$A$44,0),MATCH(1,($U$2=GRID!$B$31:$BI$31)*(КАЛЕНДАРЬ!$BR31=GRID!$B$33:$BI$33),0))*(1-GRID!$B$69),0))</f>
        <v>18400</v>
      </c>
      <c r="H703" s="47" cm="1">
        <f t="array" ref="H703">IF($I$2="Открытый тариф",
INDEX(GRID!$B$47:$BI$57,MATCH(G$7,GRID!$A$47:$A$57,0),MATCH(1,($U$2=GRID!$B$31:$BI$31)*(КАЛЕНДАРЬ!$BR31=GRID!$B$33:$BI$33), 0)),
ROUNDUP(INDEX(GRID!$B$47:$BI$57,MATCH(G$7,GRID!$A$47:$A$57,0),MATCH(1,($U$2=GRID!$B$31:$BI$31)*(КАЛЕНДАРЬ!$BR31=GRID!$B$33:$BI$33),0))*(1-GRID!$B$69),0))</f>
        <v>21000</v>
      </c>
      <c r="I703" s="47" cm="1">
        <f t="array" ref="I703">IF($I$2="Открытый тариф",
INDEX(GRID!$B$34:$BI$44,MATCH(I$7,GRID!$A$34:$A$44,0),MATCH(1,($U$2=GRID!$B$31:$BI$31)*(КАЛЕНДАРЬ!$BR31=GRID!$B$33:$BI$33), 0)),
ROUNDUP(INDEX(GRID!$B$34:$BI$44,MATCH(I$7,GRID!$A$34:$A$44,0),MATCH(1,($U$2=GRID!$B$31:$BI$31)*(КАЛЕНДАРЬ!$BR31=GRID!$B$33:$BI$33),0))*(1-GRID!$B$69),0))</f>
        <v>20000</v>
      </c>
      <c r="J703" s="47" cm="1">
        <f t="array" ref="J703">IF($I$2="Открытый тариф",
INDEX(GRID!$B$47:$BI$57,MATCH(I$7,GRID!$A$47:$A$57,0),MATCH(1,($U$2=GRID!$B$31:$BI$31)*(КАЛЕНДАРЬ!$BR31=GRID!$B$33:$BI$33), 0)),
ROUNDUP(INDEX(GRID!$B$47:$BI$57,MATCH(I$7,GRID!$A$47:$A$57,0),MATCH(1,($U$2=GRID!$B$31:$BI$31)*(КАЛЕНДАРЬ!$BR31=GRID!$B$33:$BI$33),0))*(1-GRID!$B$69),0))</f>
        <v>22600</v>
      </c>
      <c r="K703" s="47" cm="1">
        <f t="array" ref="K703">IF($I$2="Открытый тариф",
INDEX(GRID!$B$34:$BI$44,MATCH(K$7,GRID!$A$34:$A$44,0),MATCH(1,($U$2=GRID!$B$31:$BI$31)*(КАЛЕНДАРЬ!$BR31=GRID!$B$33:$BI$33), 0)),
ROUNDUP(INDEX(GRID!$B$34:$BI$44,MATCH(K$7,GRID!$A$34:$A$44,0),MATCH(1,($U$2=GRID!$B$31:$BI$31)*(КАЛЕНДАРЬ!$BR31=GRID!$B$33:$BI$33),0))*(1-GRID!$B$69),0))</f>
        <v>20900</v>
      </c>
      <c r="L703" s="47" cm="1">
        <f t="array" ref="L703">IF($I$2="Открытый тариф",
INDEX(GRID!$B$47:$BI$57,MATCH(K$7,GRID!$A$47:$A$57,0),MATCH(1,($U$2=GRID!$B$31:$BI$31)*(КАЛЕНДАРЬ!$BR31=GRID!$B$33:$BI$33), 0)),
ROUNDUP(INDEX(GRID!$B$47:$BI$57,MATCH(K$7,GRID!$A$47:$A$57,0),MATCH(1,($U$2=GRID!$B$31:$BI$31)*(КАЛЕНДАРЬ!$BR31=GRID!$B$33:$BI$33),0))*(1-GRID!$B$69),0))</f>
        <v>23500</v>
      </c>
      <c r="M703" s="47" cm="1">
        <f t="array" ref="M703">IF($I$2="Открытый тариф",
INDEX(GRID!$B$34:$BI$44,MATCH(M$7,GRID!$A$34:$A$44,0),MATCH(1,($U$2=GRID!$B$31:$BI$31)*(КАЛЕНДАРЬ!$BR31=GRID!$B$33:$BI$33), 0)),
ROUNDUP(INDEX(GRID!$B$34:$BI$44,MATCH(M$7,GRID!$A$34:$A$44,0),MATCH(1,($U$2=GRID!$B$31:$BI$31)*(КАЛЕНДАРЬ!$BR31=GRID!$B$33:$BI$33),0))*(1-GRID!$B$69),0))</f>
        <v>22500</v>
      </c>
      <c r="N703" s="47" cm="1">
        <f t="array" ref="N703">IF($I$2="Открытый тариф",
INDEX(GRID!$B$47:$BI$57,MATCH(M$7,GRID!$A$47:$A$57,0),MATCH(1,($U$2=GRID!$B$31:$BI$31)*(КАЛЕНДАРЬ!$BR31=GRID!$B$33:$BI$33), 0)),
ROUNDUP(INDEX(GRID!$B$47:$BI$57,MATCH(M$7,GRID!$A$47:$A$57,0),MATCH(1,($U$2=GRID!$B$31:$BI$31)*(КАЛЕНДАРЬ!$BR31=GRID!$B$33:$BI$33),0))*(1-GRID!$B$69),0))</f>
        <v>25100</v>
      </c>
      <c r="O703" s="47" cm="1">
        <f t="array" ref="O703">IF($I$2="Открытый тариф",
INDEX(GRID!$B$34:$BI$44,MATCH(O$7,GRID!$A$34:$A$44,0),MATCH(1,($U$2=GRID!$B$31:$BI$31)*(КАЛЕНДАРЬ!$BR31=GRID!$B$33:$BI$33), 0)),
ROUNDUP(INDEX(GRID!$B$34:$BI$44,MATCH(O$7,GRID!$A$34:$A$44,0),MATCH(1,($U$2=GRID!$B$31:$BI$31)*(КАЛЕНДАРЬ!$BR31=GRID!$B$33:$BI$33),0))*(1-GRID!$B$69),0))</f>
        <v>28400</v>
      </c>
      <c r="P703" s="47" cm="1">
        <f t="array" ref="P703">IF($I$2="Открытый тариф",
INDEX(GRID!$B$47:$BI$57,MATCH(O$7,GRID!$A$47:$A$57,0),MATCH(1,($U$2=GRID!$B$31:$BI$31)*(КАЛЕНДАРЬ!$BR31=GRID!$B$33:$BI$33), 0)),
ROUNDUP(INDEX(GRID!$B$47:$BI$57,MATCH(O$7,GRID!$A$47:$A$57,0),MATCH(1,($U$2=GRID!$B$31:$BI$31)*(КАЛЕНДАРЬ!$BR31=GRID!$B$33:$BI$33),0))*(1-GRID!$B$69),0))</f>
        <v>31000</v>
      </c>
      <c r="Q703" s="47" cm="1">
        <f t="array" ref="Q703">IF($I$2="Открытый тариф",
INDEX(GRID!$B$34:$BI$44,MATCH(Q$7,GRID!$A$34:$A$44,0),MATCH(1,($U$2=GRID!$B$31:$BI$31)*(КАЛЕНДАРЬ!$BR31=GRID!$B$33:$BI$33), 0)),
ROUNDUP(INDEX(GRID!$B$34:$BI$44,MATCH(Q$7,GRID!$A$34:$A$44,0),MATCH(1,($U$2=GRID!$B$31:$BI$31)*(КАЛЕНДАРЬ!$BR31=GRID!$B$33:$BI$33),0))*(1-GRID!$B$69),0))</f>
        <v>30100</v>
      </c>
      <c r="R703" s="47" cm="1">
        <f t="array" ref="R703">IF($I$2="Открытый тариф",
INDEX(GRID!$B$47:$BI$57,MATCH(Q$7,GRID!$A$47:$A$57,0),MATCH(1,($U$2=GRID!$B$31:$BI$31)*(КАЛЕНДАРЬ!$BR31=GRID!$B$33:$BI$33), 0)),
ROUNDUP(INDEX(GRID!$B$47:$BI$57,MATCH(Q$7,GRID!$A$47:$A$57,0),MATCH(1,($U$2=GRID!$B$31:$BI$31)*(КАЛЕНДАРЬ!$BR31=GRID!$B$33:$BI$33),0))*(1-GRID!$B$69),0))</f>
        <v>32700</v>
      </c>
      <c r="S703" s="47" cm="1">
        <f t="array" ref="S703">IF($I$2="Открытый тариф",
INDEX(GRID!$B$34:$BI$44,MATCH(S$7,GRID!$A$34:$A$44,0),MATCH(1,($U$2=GRID!$B$31:$BI$31)*(КАЛЕНДАРЬ!$BR31=GRID!$B$33:$BI$33), 0)),
ROUNDUP(INDEX(GRID!$B$34:$BI$44,MATCH(S$7,GRID!$A$34:$A$44,0),MATCH(1,($U$2=GRID!$B$31:$BI$31)*(КАЛЕНДАРЬ!$BR31=GRID!$B$33:$BI$33),0))*(1-GRID!$B$69),0))</f>
        <v>33100</v>
      </c>
      <c r="T703" s="47" cm="1">
        <f t="array" ref="T703">IF($I$2="Открытый тариф",
INDEX(GRID!$B$47:$BI$57,MATCH(S$7,GRID!$A$47:$A$57,0),MATCH(1,($U$2=GRID!$B$31:$BI$31)*(КАЛЕНДАРЬ!$BR31=GRID!$B$33:$BI$33), 0)),
ROUNDUP(INDEX(GRID!$B$47:$BI$57,MATCH(S$7,GRID!$A$47:$A$57,0),MATCH(1,($U$2=GRID!$B$31:$BI$31)*(КАЛЕНДАРЬ!$BR31=GRID!$B$33:$BI$33),0))*(1-GRID!$B$69),0))</f>
        <v>35700</v>
      </c>
      <c r="U703" s="47" cm="1">
        <f t="array" ref="U703">IF($I$2="Открытый тариф",
INDEX(GRID!$B$34:$BI$44,MATCH(U$7,GRID!$A$34:$A$44,0),MATCH(1,($U$2=GRID!$B$31:$BI$31)*(КАЛЕНДАРЬ!$BR31=GRID!$B$33:$BI$33), 0)),
ROUNDUP(INDEX(GRID!$B$34:$BI$44,MATCH(U$7,GRID!$A$34:$A$44,0),MATCH(1,($U$2=GRID!$B$31:$BI$31)*(КАЛЕНДАРЬ!$BR31=GRID!$B$33:$BI$33),0))*(1-GRID!$B$69),0))</f>
        <v>38200</v>
      </c>
      <c r="V703" s="47" cm="1">
        <f t="array" ref="V703">IF($I$2="Открытый тариф",
INDEX(GRID!$B$47:$BI$57,MATCH(U$7,GRID!$A$47:$A$57,0),MATCH(1,($U$2=GRID!$B$31:$BI$31)*(КАЛЕНДАРЬ!$BR31=GRID!$B$33:$BI$33), 0)),
ROUNDUP(INDEX(GRID!$B$47:$BI$57,MATCH(U$7,GRID!$A$47:$A$57,0),MATCH(1,($U$2=GRID!$B$31:$BI$31)*(КАЛЕНДАРЬ!$BR31=GRID!$B$33:$BI$33),0))*(1-GRID!$B$69),0))</f>
        <v>40800</v>
      </c>
      <c r="W703" s="47" cm="1">
        <f t="array" ref="W703">IF($I$2="Открытый тариф",
INDEX(GRID!$B$34:$BI$44,MATCH(W$7,GRID!$A$34:$A$44,0),MATCH(1,($U$2=GRID!$B$31:$BI$31)*(КАЛЕНДАРЬ!$BR31=GRID!$B$33:$BI$33), 0)),
ROUNDUP(INDEX(GRID!$B$34:$BI$44,MATCH(W$7,GRID!$A$34:$A$44,0),MATCH(1,($U$2=GRID!$B$31:$BI$31)*(КАЛЕНДАРЬ!$BR31=GRID!$B$33:$BI$33),0))*(1-GRID!$B$69),0))</f>
        <v>96200</v>
      </c>
      <c r="X703" s="47" cm="1">
        <f t="array" ref="X703">IF($I$2="Открытый тариф",
INDEX(GRID!$B$47:$BI$57,MATCH(W$7,GRID!$A$47:$A$57,0),MATCH(1,($U$2=GRID!$B$31:$BI$31)*(КАЛЕНДАРЬ!$BR31=GRID!$B$33:$BI$33), 0)),
ROUNDUP(INDEX(GRID!$B$47:$BI$57,MATCH(W$7,GRID!$A$47:$A$57,0),MATCH(1,($U$2=GRID!$B$31:$BI$31)*(КАЛЕНДАРЬ!$BR31=GRID!$B$33:$BI$33),0))*(1-GRID!$B$69),0))</f>
        <v>98800</v>
      </c>
    </row>
    <row r="704" spans="1:24" s="200" customFormat="1" x14ac:dyDescent="0.2">
      <c r="A704" s="117" t="s">
        <v>42</v>
      </c>
      <c r="B704" s="117">
        <v>29</v>
      </c>
      <c r="C704" s="47" cm="1">
        <f t="array" ref="C704">IF($I$2="Открытый тариф",
INDEX(GRID!$B$34:$BI$44,MATCH(C$7,GRID!$A$34:$A$44,0),MATCH(1,($U$2=GRID!$B$31:$BI$31)*(КАЛЕНДАРЬ!$BR32=GRID!$B$33:$BI$33), 0)),
ROUNDUP(INDEX(GRID!$B$34:$BI$44,MATCH(C$7,GRID!$A$34:$A$44,0),MATCH(1,($U$2=GRID!$B$31:$BI$31)*(КАЛЕНДАРЬ!$BR32=GRID!$B$33:$BI$33),0))*(1-GRID!$B$69),0))</f>
        <v>15500</v>
      </c>
      <c r="D704" s="47" cm="1">
        <f t="array" ref="D704">IF($I$2="Открытый тариф",
INDEX(GRID!$B$47:$BI$57,MATCH(C$7,GRID!$A$47:$A$57,0),MATCH(1,($U$2=GRID!$B$31:$BI$31)*(КАЛЕНДАРЬ!$BR32=GRID!$B$33:$BI$33), 0)),
ROUNDUP(INDEX(GRID!$B$47:$BI$57,MATCH(C$7,GRID!$A$47:$A$57,0),MATCH(1,($U$2=GRID!$B$31:$BI$31)*(КАЛЕНДАРЬ!$BR32=GRID!$B$33:$BI$33),0))*(1-GRID!$B$69),0))</f>
        <v>18100</v>
      </c>
      <c r="E704" s="47" cm="1">
        <f t="array" ref="E704">IF($I$2="Открытый тариф",
INDEX(GRID!$B$34:$BI$44,MATCH(E$7,GRID!$A$34:$A$44,0),MATCH(1,($U$2=GRID!$B$31:$BI$31)*(КАЛЕНДАРЬ!$BR32=GRID!$B$33:$BI$33), 0)),
ROUNDUP(INDEX(GRID!$B$34:$BI$44,MATCH(E$7,GRID!$A$34:$A$44,0),MATCH(1,($U$2=GRID!$B$31:$BI$31)*(КАЛЕНДАРЬ!$BR32=GRID!$B$33:$BI$33),0))*(1-GRID!$B$69),0))</f>
        <v>17000</v>
      </c>
      <c r="F704" s="47" cm="1">
        <f t="array" ref="F704">IF($I$2="Открытый тариф",
INDEX(GRID!$B$47:$BI$57,MATCH(E$7,GRID!$A$47:$A$57,0),MATCH(1,($U$2=GRID!$B$31:$BI$31)*(КАЛЕНДАРЬ!$BR32=GRID!$B$33:$BI$33), 0)),
ROUNDUP(INDEX(GRID!$B$47:$BI$57,MATCH(E$7,GRID!$A$47:$A$57,0),MATCH(1,($U$2=GRID!$B$31:$BI$31)*(КАЛЕНДАРЬ!$BR32=GRID!$B$33:$BI$33),0))*(1-GRID!$B$69),0))</f>
        <v>19600</v>
      </c>
      <c r="G704" s="47" cm="1">
        <f t="array" ref="G704">IF($I$2="Открытый тариф",
INDEX(GRID!$B$34:$BI$44,MATCH(G$7,GRID!$A$34:$A$44,0),MATCH(1,($U$2=GRID!$B$31:$BI$31)*(КАЛЕНДАРЬ!$BR32=GRID!$B$33:$BI$33), 0)),
ROUNDUP(INDEX(GRID!$B$34:$BI$44,MATCH(G$7,GRID!$A$34:$A$44,0),MATCH(1,($U$2=GRID!$B$31:$BI$31)*(КАЛЕНДАРЬ!$BR32=GRID!$B$33:$BI$33),0))*(1-GRID!$B$69),0))</f>
        <v>17900</v>
      </c>
      <c r="H704" s="47" cm="1">
        <f t="array" ref="H704">IF($I$2="Открытый тариф",
INDEX(GRID!$B$47:$BI$57,MATCH(G$7,GRID!$A$47:$A$57,0),MATCH(1,($U$2=GRID!$B$31:$BI$31)*(КАЛЕНДАРЬ!$BR32=GRID!$B$33:$BI$33), 0)),
ROUNDUP(INDEX(GRID!$B$47:$BI$57,MATCH(G$7,GRID!$A$47:$A$57,0),MATCH(1,($U$2=GRID!$B$31:$BI$31)*(КАЛЕНДАРЬ!$BR32=GRID!$B$33:$BI$33),0))*(1-GRID!$B$69),0))</f>
        <v>20500</v>
      </c>
      <c r="I704" s="47" cm="1">
        <f t="array" ref="I704">IF($I$2="Открытый тариф",
INDEX(GRID!$B$34:$BI$44,MATCH(I$7,GRID!$A$34:$A$44,0),MATCH(1,($U$2=GRID!$B$31:$BI$31)*(КАЛЕНДАРЬ!$BR32=GRID!$B$33:$BI$33), 0)),
ROUNDUP(INDEX(GRID!$B$34:$BI$44,MATCH(I$7,GRID!$A$34:$A$44,0),MATCH(1,($U$2=GRID!$B$31:$BI$31)*(КАЛЕНДАРЬ!$BR32=GRID!$B$33:$BI$33),0))*(1-GRID!$B$69),0))</f>
        <v>19400</v>
      </c>
      <c r="J704" s="47" cm="1">
        <f t="array" ref="J704">IF($I$2="Открытый тариф",
INDEX(GRID!$B$47:$BI$57,MATCH(I$7,GRID!$A$47:$A$57,0),MATCH(1,($U$2=GRID!$B$31:$BI$31)*(КАЛЕНДАРЬ!$BR32=GRID!$B$33:$BI$33), 0)),
ROUNDUP(INDEX(GRID!$B$47:$BI$57,MATCH(I$7,GRID!$A$47:$A$57,0),MATCH(1,($U$2=GRID!$B$31:$BI$31)*(КАЛЕНДАРЬ!$BR32=GRID!$B$33:$BI$33),0))*(1-GRID!$B$69),0))</f>
        <v>22000</v>
      </c>
      <c r="K704" s="47" cm="1">
        <f t="array" ref="K704">IF($I$2="Открытый тариф",
INDEX(GRID!$B$34:$BI$44,MATCH(K$7,GRID!$A$34:$A$44,0),MATCH(1,($U$2=GRID!$B$31:$BI$31)*(КАЛЕНДАРЬ!$BR32=GRID!$B$33:$BI$33), 0)),
ROUNDUP(INDEX(GRID!$B$34:$BI$44,MATCH(K$7,GRID!$A$34:$A$44,0),MATCH(1,($U$2=GRID!$B$31:$BI$31)*(КАЛЕНДАРЬ!$BR32=GRID!$B$33:$BI$33),0))*(1-GRID!$B$69),0))</f>
        <v>20300</v>
      </c>
      <c r="L704" s="47" cm="1">
        <f t="array" ref="L704">IF($I$2="Открытый тариф",
INDEX(GRID!$B$47:$BI$57,MATCH(K$7,GRID!$A$47:$A$57,0),MATCH(1,($U$2=GRID!$B$31:$BI$31)*(КАЛЕНДАРЬ!$BR32=GRID!$B$33:$BI$33), 0)),
ROUNDUP(INDEX(GRID!$B$47:$BI$57,MATCH(K$7,GRID!$A$47:$A$57,0),MATCH(1,($U$2=GRID!$B$31:$BI$31)*(КАЛЕНДАРЬ!$BR32=GRID!$B$33:$BI$33),0))*(1-GRID!$B$69),0))</f>
        <v>22900</v>
      </c>
      <c r="M704" s="47" cm="1">
        <f t="array" ref="M704">IF($I$2="Открытый тариф",
INDEX(GRID!$B$34:$BI$44,MATCH(M$7,GRID!$A$34:$A$44,0),MATCH(1,($U$2=GRID!$B$31:$BI$31)*(КАЛЕНДАРЬ!$BR32=GRID!$B$33:$BI$33), 0)),
ROUNDUP(INDEX(GRID!$B$34:$BI$44,MATCH(M$7,GRID!$A$34:$A$44,0),MATCH(1,($U$2=GRID!$B$31:$BI$31)*(КАЛЕНДАРЬ!$BR32=GRID!$B$33:$BI$33),0))*(1-GRID!$B$69),0))</f>
        <v>21800</v>
      </c>
      <c r="N704" s="47" cm="1">
        <f t="array" ref="N704">IF($I$2="Открытый тариф",
INDEX(GRID!$B$47:$BI$57,MATCH(M$7,GRID!$A$47:$A$57,0),MATCH(1,($U$2=GRID!$B$31:$BI$31)*(КАЛЕНДАРЬ!$BR32=GRID!$B$33:$BI$33), 0)),
ROUNDUP(INDEX(GRID!$B$47:$BI$57,MATCH(M$7,GRID!$A$47:$A$57,0),MATCH(1,($U$2=GRID!$B$31:$BI$31)*(КАЛЕНДАРЬ!$BR32=GRID!$B$33:$BI$33),0))*(1-GRID!$B$69),0))</f>
        <v>24400</v>
      </c>
      <c r="O704" s="47" cm="1">
        <f t="array" ref="O704">IF($I$2="Открытый тариф",
INDEX(GRID!$B$34:$BI$44,MATCH(O$7,GRID!$A$34:$A$44,0),MATCH(1,($U$2=GRID!$B$31:$BI$31)*(КАЛЕНДАРЬ!$BR32=GRID!$B$33:$BI$33), 0)),
ROUNDUP(INDEX(GRID!$B$34:$BI$44,MATCH(O$7,GRID!$A$34:$A$44,0),MATCH(1,($U$2=GRID!$B$31:$BI$31)*(КАЛЕНДАРЬ!$BR32=GRID!$B$33:$BI$33),0))*(1-GRID!$B$69),0))</f>
        <v>27600</v>
      </c>
      <c r="P704" s="47" cm="1">
        <f t="array" ref="P704">IF($I$2="Открытый тариф",
INDEX(GRID!$B$47:$BI$57,MATCH(O$7,GRID!$A$47:$A$57,0),MATCH(1,($U$2=GRID!$B$31:$BI$31)*(КАЛЕНДАРЬ!$BR32=GRID!$B$33:$BI$33), 0)),
ROUNDUP(INDEX(GRID!$B$47:$BI$57,MATCH(O$7,GRID!$A$47:$A$57,0),MATCH(1,($U$2=GRID!$B$31:$BI$31)*(КАЛЕНДАРЬ!$BR32=GRID!$B$33:$BI$33),0))*(1-GRID!$B$69),0))</f>
        <v>30200</v>
      </c>
      <c r="Q704" s="47" cm="1">
        <f t="array" ref="Q704">IF($I$2="Открытый тариф",
INDEX(GRID!$B$34:$BI$44,MATCH(Q$7,GRID!$A$34:$A$44,0),MATCH(1,($U$2=GRID!$B$31:$BI$31)*(КАЛЕНДАРЬ!$BR32=GRID!$B$33:$BI$33), 0)),
ROUNDUP(INDEX(GRID!$B$34:$BI$44,MATCH(Q$7,GRID!$A$34:$A$44,0),MATCH(1,($U$2=GRID!$B$31:$BI$31)*(КАЛЕНДАРЬ!$BR32=GRID!$B$33:$BI$33),0))*(1-GRID!$B$69),0))</f>
        <v>29300</v>
      </c>
      <c r="R704" s="47" cm="1">
        <f t="array" ref="R704">IF($I$2="Открытый тариф",
INDEX(GRID!$B$47:$BI$57,MATCH(Q$7,GRID!$A$47:$A$57,0),MATCH(1,($U$2=GRID!$B$31:$BI$31)*(КАЛЕНДАРЬ!$BR32=GRID!$B$33:$BI$33), 0)),
ROUNDUP(INDEX(GRID!$B$47:$BI$57,MATCH(Q$7,GRID!$A$47:$A$57,0),MATCH(1,($U$2=GRID!$B$31:$BI$31)*(КАЛЕНДАРЬ!$BR32=GRID!$B$33:$BI$33),0))*(1-GRID!$B$69),0))</f>
        <v>31900</v>
      </c>
      <c r="S704" s="47" cm="1">
        <f t="array" ref="S704">IF($I$2="Открытый тариф",
INDEX(GRID!$B$34:$BI$44,MATCH(S$7,GRID!$A$34:$A$44,0),MATCH(1,($U$2=GRID!$B$31:$BI$31)*(КАЛЕНДАРЬ!$BR32=GRID!$B$33:$BI$33), 0)),
ROUNDUP(INDEX(GRID!$B$34:$BI$44,MATCH(S$7,GRID!$A$34:$A$44,0),MATCH(1,($U$2=GRID!$B$31:$BI$31)*(КАЛЕНДАРЬ!$BR32=GRID!$B$33:$BI$33),0))*(1-GRID!$B$69),0))</f>
        <v>32200</v>
      </c>
      <c r="T704" s="47" cm="1">
        <f t="array" ref="T704">IF($I$2="Открытый тариф",
INDEX(GRID!$B$47:$BI$57,MATCH(S$7,GRID!$A$47:$A$57,0),MATCH(1,($U$2=GRID!$B$31:$BI$31)*(КАЛЕНДАРЬ!$BR32=GRID!$B$33:$BI$33), 0)),
ROUNDUP(INDEX(GRID!$B$47:$BI$57,MATCH(S$7,GRID!$A$47:$A$57,0),MATCH(1,($U$2=GRID!$B$31:$BI$31)*(КАЛЕНДАРЬ!$BR32=GRID!$B$33:$BI$33),0))*(1-GRID!$B$69),0))</f>
        <v>34800</v>
      </c>
      <c r="U704" s="47" cm="1">
        <f t="array" ref="U704">IF($I$2="Открытый тариф",
INDEX(GRID!$B$34:$BI$44,MATCH(U$7,GRID!$A$34:$A$44,0),MATCH(1,($U$2=GRID!$B$31:$BI$31)*(КАЛЕНДАРЬ!$BR32=GRID!$B$33:$BI$33), 0)),
ROUNDUP(INDEX(GRID!$B$34:$BI$44,MATCH(U$7,GRID!$A$34:$A$44,0),MATCH(1,($U$2=GRID!$B$31:$BI$31)*(КАЛЕНДАРЬ!$BR32=GRID!$B$33:$BI$33),0))*(1-GRID!$B$69),0))</f>
        <v>37200</v>
      </c>
      <c r="V704" s="47" cm="1">
        <f t="array" ref="V704">IF($I$2="Открытый тариф",
INDEX(GRID!$B$47:$BI$57,MATCH(U$7,GRID!$A$47:$A$57,0),MATCH(1,($U$2=GRID!$B$31:$BI$31)*(КАЛЕНДАРЬ!$BR32=GRID!$B$33:$BI$33), 0)),
ROUNDUP(INDEX(GRID!$B$47:$BI$57,MATCH(U$7,GRID!$A$47:$A$57,0),MATCH(1,($U$2=GRID!$B$31:$BI$31)*(КАЛЕНДАРЬ!$BR32=GRID!$B$33:$BI$33),0))*(1-GRID!$B$69),0))</f>
        <v>39800</v>
      </c>
      <c r="W704" s="47" cm="1">
        <f t="array" ref="W704">IF($I$2="Открытый тариф",
INDEX(GRID!$B$34:$BI$44,MATCH(W$7,GRID!$A$34:$A$44,0),MATCH(1,($U$2=GRID!$B$31:$BI$31)*(КАЛЕНДАРЬ!$BR32=GRID!$B$33:$BI$33), 0)),
ROUNDUP(INDEX(GRID!$B$34:$BI$44,MATCH(W$7,GRID!$A$34:$A$44,0),MATCH(1,($U$2=GRID!$B$31:$BI$31)*(КАЛЕНДАРЬ!$BR32=GRID!$B$33:$BI$33),0))*(1-GRID!$B$69),0))</f>
        <v>91400</v>
      </c>
      <c r="X704" s="47" cm="1">
        <f t="array" ref="X704">IF($I$2="Открытый тариф",
INDEX(GRID!$B$47:$BI$57,MATCH(W$7,GRID!$A$47:$A$57,0),MATCH(1,($U$2=GRID!$B$31:$BI$31)*(КАЛЕНДАРЬ!$BR32=GRID!$B$33:$BI$33), 0)),
ROUNDUP(INDEX(GRID!$B$47:$BI$57,MATCH(W$7,GRID!$A$47:$A$57,0),MATCH(1,($U$2=GRID!$B$31:$BI$31)*(КАЛЕНДАРЬ!$BR32=GRID!$B$33:$BI$33),0))*(1-GRID!$B$69),0))</f>
        <v>94000</v>
      </c>
    </row>
    <row r="705" spans="1:24" s="200" customFormat="1" x14ac:dyDescent="0.2">
      <c r="A705" s="117" t="s">
        <v>43</v>
      </c>
      <c r="B705" s="117">
        <v>30</v>
      </c>
      <c r="C705" s="47" cm="1">
        <f t="array" ref="C705">IF($I$2="Открытый тариф",
INDEX(GRID!$B$34:$BI$44,MATCH(C$7,GRID!$A$34:$A$44,0),MATCH(1,($U$2=GRID!$B$31:$BI$31)*(КАЛЕНДАРЬ!$BR33=GRID!$B$33:$BI$33), 0)),
ROUNDUP(INDEX(GRID!$B$34:$BI$44,MATCH(C$7,GRID!$A$34:$A$44,0),MATCH(1,($U$2=GRID!$B$31:$BI$31)*(КАЛЕНДАРЬ!$BR33=GRID!$B$33:$BI$33),0))*(1-GRID!$B$69),0))</f>
        <v>15500</v>
      </c>
      <c r="D705" s="47" cm="1">
        <f t="array" ref="D705">IF($I$2="Открытый тариф",
INDEX(GRID!$B$47:$BI$57,MATCH(C$7,GRID!$A$47:$A$57,0),MATCH(1,($U$2=GRID!$B$31:$BI$31)*(КАЛЕНДАРЬ!$BR33=GRID!$B$33:$BI$33), 0)),
ROUNDUP(INDEX(GRID!$B$47:$BI$57,MATCH(C$7,GRID!$A$47:$A$57,0),MATCH(1,($U$2=GRID!$B$31:$BI$31)*(КАЛЕНДАРЬ!$BR33=GRID!$B$33:$BI$33),0))*(1-GRID!$B$69),0))</f>
        <v>18100</v>
      </c>
      <c r="E705" s="47" cm="1">
        <f t="array" ref="E705">IF($I$2="Открытый тариф",
INDEX(GRID!$B$34:$BI$44,MATCH(E$7,GRID!$A$34:$A$44,0),MATCH(1,($U$2=GRID!$B$31:$BI$31)*(КАЛЕНДАРЬ!$BR33=GRID!$B$33:$BI$33), 0)),
ROUNDUP(INDEX(GRID!$B$34:$BI$44,MATCH(E$7,GRID!$A$34:$A$44,0),MATCH(1,($U$2=GRID!$B$31:$BI$31)*(КАЛЕНДАРЬ!$BR33=GRID!$B$33:$BI$33),0))*(1-GRID!$B$69),0))</f>
        <v>17000</v>
      </c>
      <c r="F705" s="47" cm="1">
        <f t="array" ref="F705">IF($I$2="Открытый тариф",
INDEX(GRID!$B$47:$BI$57,MATCH(E$7,GRID!$A$47:$A$57,0),MATCH(1,($U$2=GRID!$B$31:$BI$31)*(КАЛЕНДАРЬ!$BR33=GRID!$B$33:$BI$33), 0)),
ROUNDUP(INDEX(GRID!$B$47:$BI$57,MATCH(E$7,GRID!$A$47:$A$57,0),MATCH(1,($U$2=GRID!$B$31:$BI$31)*(КАЛЕНДАРЬ!$BR33=GRID!$B$33:$BI$33),0))*(1-GRID!$B$69),0))</f>
        <v>19600</v>
      </c>
      <c r="G705" s="47" cm="1">
        <f t="array" ref="G705">IF($I$2="Открытый тариф",
INDEX(GRID!$B$34:$BI$44,MATCH(G$7,GRID!$A$34:$A$44,0),MATCH(1,($U$2=GRID!$B$31:$BI$31)*(КАЛЕНДАРЬ!$BR33=GRID!$B$33:$BI$33), 0)),
ROUNDUP(INDEX(GRID!$B$34:$BI$44,MATCH(G$7,GRID!$A$34:$A$44,0),MATCH(1,($U$2=GRID!$B$31:$BI$31)*(КАЛЕНДАРЬ!$BR33=GRID!$B$33:$BI$33),0))*(1-GRID!$B$69),0))</f>
        <v>17900</v>
      </c>
      <c r="H705" s="47" cm="1">
        <f t="array" ref="H705">IF($I$2="Открытый тариф",
INDEX(GRID!$B$47:$BI$57,MATCH(G$7,GRID!$A$47:$A$57,0),MATCH(1,($U$2=GRID!$B$31:$BI$31)*(КАЛЕНДАРЬ!$BR33=GRID!$B$33:$BI$33), 0)),
ROUNDUP(INDEX(GRID!$B$47:$BI$57,MATCH(G$7,GRID!$A$47:$A$57,0),MATCH(1,($U$2=GRID!$B$31:$BI$31)*(КАЛЕНДАРЬ!$BR33=GRID!$B$33:$BI$33),0))*(1-GRID!$B$69),0))</f>
        <v>20500</v>
      </c>
      <c r="I705" s="47" cm="1">
        <f t="array" ref="I705">IF($I$2="Открытый тариф",
INDEX(GRID!$B$34:$BI$44,MATCH(I$7,GRID!$A$34:$A$44,0),MATCH(1,($U$2=GRID!$B$31:$BI$31)*(КАЛЕНДАРЬ!$BR33=GRID!$B$33:$BI$33), 0)),
ROUNDUP(INDEX(GRID!$B$34:$BI$44,MATCH(I$7,GRID!$A$34:$A$44,0),MATCH(1,($U$2=GRID!$B$31:$BI$31)*(КАЛЕНДАРЬ!$BR33=GRID!$B$33:$BI$33),0))*(1-GRID!$B$69),0))</f>
        <v>19400</v>
      </c>
      <c r="J705" s="47" cm="1">
        <f t="array" ref="J705">IF($I$2="Открытый тариф",
INDEX(GRID!$B$47:$BI$57,MATCH(I$7,GRID!$A$47:$A$57,0),MATCH(1,($U$2=GRID!$B$31:$BI$31)*(КАЛЕНДАРЬ!$BR33=GRID!$B$33:$BI$33), 0)),
ROUNDUP(INDEX(GRID!$B$47:$BI$57,MATCH(I$7,GRID!$A$47:$A$57,0),MATCH(1,($U$2=GRID!$B$31:$BI$31)*(КАЛЕНДАРЬ!$BR33=GRID!$B$33:$BI$33),0))*(1-GRID!$B$69),0))</f>
        <v>22000</v>
      </c>
      <c r="K705" s="47" cm="1">
        <f t="array" ref="K705">IF($I$2="Открытый тариф",
INDEX(GRID!$B$34:$BI$44,MATCH(K$7,GRID!$A$34:$A$44,0),MATCH(1,($U$2=GRID!$B$31:$BI$31)*(КАЛЕНДАРЬ!$BR33=GRID!$B$33:$BI$33), 0)),
ROUNDUP(INDEX(GRID!$B$34:$BI$44,MATCH(K$7,GRID!$A$34:$A$44,0),MATCH(1,($U$2=GRID!$B$31:$BI$31)*(КАЛЕНДАРЬ!$BR33=GRID!$B$33:$BI$33),0))*(1-GRID!$B$69),0))</f>
        <v>20300</v>
      </c>
      <c r="L705" s="47" cm="1">
        <f t="array" ref="L705">IF($I$2="Открытый тариф",
INDEX(GRID!$B$47:$BI$57,MATCH(K$7,GRID!$A$47:$A$57,0),MATCH(1,($U$2=GRID!$B$31:$BI$31)*(КАЛЕНДАРЬ!$BR33=GRID!$B$33:$BI$33), 0)),
ROUNDUP(INDEX(GRID!$B$47:$BI$57,MATCH(K$7,GRID!$A$47:$A$57,0),MATCH(1,($U$2=GRID!$B$31:$BI$31)*(КАЛЕНДАРЬ!$BR33=GRID!$B$33:$BI$33),0))*(1-GRID!$B$69),0))</f>
        <v>22900</v>
      </c>
      <c r="M705" s="47" cm="1">
        <f t="array" ref="M705">IF($I$2="Открытый тариф",
INDEX(GRID!$B$34:$BI$44,MATCH(M$7,GRID!$A$34:$A$44,0),MATCH(1,($U$2=GRID!$B$31:$BI$31)*(КАЛЕНДАРЬ!$BR33=GRID!$B$33:$BI$33), 0)),
ROUNDUP(INDEX(GRID!$B$34:$BI$44,MATCH(M$7,GRID!$A$34:$A$44,0),MATCH(1,($U$2=GRID!$B$31:$BI$31)*(КАЛЕНДАРЬ!$BR33=GRID!$B$33:$BI$33),0))*(1-GRID!$B$69),0))</f>
        <v>21800</v>
      </c>
      <c r="N705" s="47" cm="1">
        <f t="array" ref="N705">IF($I$2="Открытый тариф",
INDEX(GRID!$B$47:$BI$57,MATCH(M$7,GRID!$A$47:$A$57,0),MATCH(1,($U$2=GRID!$B$31:$BI$31)*(КАЛЕНДАРЬ!$BR33=GRID!$B$33:$BI$33), 0)),
ROUNDUP(INDEX(GRID!$B$47:$BI$57,MATCH(M$7,GRID!$A$47:$A$57,0),MATCH(1,($U$2=GRID!$B$31:$BI$31)*(КАЛЕНДАРЬ!$BR33=GRID!$B$33:$BI$33),0))*(1-GRID!$B$69),0))</f>
        <v>24400</v>
      </c>
      <c r="O705" s="47" cm="1">
        <f t="array" ref="O705">IF($I$2="Открытый тариф",
INDEX(GRID!$B$34:$BI$44,MATCH(O$7,GRID!$A$34:$A$44,0),MATCH(1,($U$2=GRID!$B$31:$BI$31)*(КАЛЕНДАРЬ!$BR33=GRID!$B$33:$BI$33), 0)),
ROUNDUP(INDEX(GRID!$B$34:$BI$44,MATCH(O$7,GRID!$A$34:$A$44,0),MATCH(1,($U$2=GRID!$B$31:$BI$31)*(КАЛЕНДАРЬ!$BR33=GRID!$B$33:$BI$33),0))*(1-GRID!$B$69),0))</f>
        <v>27600</v>
      </c>
      <c r="P705" s="47" cm="1">
        <f t="array" ref="P705">IF($I$2="Открытый тариф",
INDEX(GRID!$B$47:$BI$57,MATCH(O$7,GRID!$A$47:$A$57,0),MATCH(1,($U$2=GRID!$B$31:$BI$31)*(КАЛЕНДАРЬ!$BR33=GRID!$B$33:$BI$33), 0)),
ROUNDUP(INDEX(GRID!$B$47:$BI$57,MATCH(O$7,GRID!$A$47:$A$57,0),MATCH(1,($U$2=GRID!$B$31:$BI$31)*(КАЛЕНДАРЬ!$BR33=GRID!$B$33:$BI$33),0))*(1-GRID!$B$69),0))</f>
        <v>30200</v>
      </c>
      <c r="Q705" s="47" cm="1">
        <f t="array" ref="Q705">IF($I$2="Открытый тариф",
INDEX(GRID!$B$34:$BI$44,MATCH(Q$7,GRID!$A$34:$A$44,0),MATCH(1,($U$2=GRID!$B$31:$BI$31)*(КАЛЕНДАРЬ!$BR33=GRID!$B$33:$BI$33), 0)),
ROUNDUP(INDEX(GRID!$B$34:$BI$44,MATCH(Q$7,GRID!$A$34:$A$44,0),MATCH(1,($U$2=GRID!$B$31:$BI$31)*(КАЛЕНДАРЬ!$BR33=GRID!$B$33:$BI$33),0))*(1-GRID!$B$69),0))</f>
        <v>29300</v>
      </c>
      <c r="R705" s="47" cm="1">
        <f t="array" ref="R705">IF($I$2="Открытый тариф",
INDEX(GRID!$B$47:$BI$57,MATCH(Q$7,GRID!$A$47:$A$57,0),MATCH(1,($U$2=GRID!$B$31:$BI$31)*(КАЛЕНДАРЬ!$BR33=GRID!$B$33:$BI$33), 0)),
ROUNDUP(INDEX(GRID!$B$47:$BI$57,MATCH(Q$7,GRID!$A$47:$A$57,0),MATCH(1,($U$2=GRID!$B$31:$BI$31)*(КАЛЕНДАРЬ!$BR33=GRID!$B$33:$BI$33),0))*(1-GRID!$B$69),0))</f>
        <v>31900</v>
      </c>
      <c r="S705" s="47" cm="1">
        <f t="array" ref="S705">IF($I$2="Открытый тариф",
INDEX(GRID!$B$34:$BI$44,MATCH(S$7,GRID!$A$34:$A$44,0),MATCH(1,($U$2=GRID!$B$31:$BI$31)*(КАЛЕНДАРЬ!$BR33=GRID!$B$33:$BI$33), 0)),
ROUNDUP(INDEX(GRID!$B$34:$BI$44,MATCH(S$7,GRID!$A$34:$A$44,0),MATCH(1,($U$2=GRID!$B$31:$BI$31)*(КАЛЕНДАРЬ!$BR33=GRID!$B$33:$BI$33),0))*(1-GRID!$B$69),0))</f>
        <v>32200</v>
      </c>
      <c r="T705" s="47" cm="1">
        <f t="array" ref="T705">IF($I$2="Открытый тариф",
INDEX(GRID!$B$47:$BI$57,MATCH(S$7,GRID!$A$47:$A$57,0),MATCH(1,($U$2=GRID!$B$31:$BI$31)*(КАЛЕНДАРЬ!$BR33=GRID!$B$33:$BI$33), 0)),
ROUNDUP(INDEX(GRID!$B$47:$BI$57,MATCH(S$7,GRID!$A$47:$A$57,0),MATCH(1,($U$2=GRID!$B$31:$BI$31)*(КАЛЕНДАРЬ!$BR33=GRID!$B$33:$BI$33),0))*(1-GRID!$B$69),0))</f>
        <v>34800</v>
      </c>
      <c r="U705" s="47" cm="1">
        <f t="array" ref="U705">IF($I$2="Открытый тариф",
INDEX(GRID!$B$34:$BI$44,MATCH(U$7,GRID!$A$34:$A$44,0),MATCH(1,($U$2=GRID!$B$31:$BI$31)*(КАЛЕНДАРЬ!$BR33=GRID!$B$33:$BI$33), 0)),
ROUNDUP(INDEX(GRID!$B$34:$BI$44,MATCH(U$7,GRID!$A$34:$A$44,0),MATCH(1,($U$2=GRID!$B$31:$BI$31)*(КАЛЕНДАРЬ!$BR33=GRID!$B$33:$BI$33),0))*(1-GRID!$B$69),0))</f>
        <v>37200</v>
      </c>
      <c r="V705" s="47" cm="1">
        <f t="array" ref="V705">IF($I$2="Открытый тариф",
INDEX(GRID!$B$47:$BI$57,MATCH(U$7,GRID!$A$47:$A$57,0),MATCH(1,($U$2=GRID!$B$31:$BI$31)*(КАЛЕНДАРЬ!$BR33=GRID!$B$33:$BI$33), 0)),
ROUNDUP(INDEX(GRID!$B$47:$BI$57,MATCH(U$7,GRID!$A$47:$A$57,0),MATCH(1,($U$2=GRID!$B$31:$BI$31)*(КАЛЕНДАРЬ!$BR33=GRID!$B$33:$BI$33),0))*(1-GRID!$B$69),0))</f>
        <v>39800</v>
      </c>
      <c r="W705" s="47" cm="1">
        <f t="array" ref="W705">IF($I$2="Открытый тариф",
INDEX(GRID!$B$34:$BI$44,MATCH(W$7,GRID!$A$34:$A$44,0),MATCH(1,($U$2=GRID!$B$31:$BI$31)*(КАЛЕНДАРЬ!$BR33=GRID!$B$33:$BI$33), 0)),
ROUNDUP(INDEX(GRID!$B$34:$BI$44,MATCH(W$7,GRID!$A$34:$A$44,0),MATCH(1,($U$2=GRID!$B$31:$BI$31)*(КАЛЕНДАРЬ!$BR33=GRID!$B$33:$BI$33),0))*(1-GRID!$B$69),0))</f>
        <v>91400</v>
      </c>
      <c r="X705" s="47" cm="1">
        <f t="array" ref="X705">IF($I$2="Открытый тариф",
INDEX(GRID!$B$47:$BI$57,MATCH(W$7,GRID!$A$47:$A$57,0),MATCH(1,($U$2=GRID!$B$31:$BI$31)*(КАЛЕНДАРЬ!$BR33=GRID!$B$33:$BI$33), 0)),
ROUNDUP(INDEX(GRID!$B$47:$BI$57,MATCH(W$7,GRID!$A$47:$A$57,0),MATCH(1,($U$2=GRID!$B$31:$BI$31)*(КАЛЕНДАРЬ!$BR33=GRID!$B$33:$BI$33),0))*(1-GRID!$B$69),0))</f>
        <v>94000</v>
      </c>
    </row>
    <row r="706" spans="1:24" s="200" customFormat="1" x14ac:dyDescent="0.2">
      <c r="A706" s="134"/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</row>
    <row r="707" spans="1:24" s="200" customFormat="1" x14ac:dyDescent="0.2">
      <c r="A707" s="210" t="s">
        <v>38</v>
      </c>
      <c r="B707" s="210"/>
      <c r="C707" s="210"/>
      <c r="D707" s="210"/>
      <c r="E707" s="210"/>
      <c r="F707" s="210"/>
      <c r="G707" s="210"/>
      <c r="H707" s="210"/>
      <c r="I707" s="210"/>
      <c r="J707" s="210"/>
      <c r="K707" s="210"/>
      <c r="L707" s="210"/>
      <c r="M707" s="210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</row>
    <row r="708" spans="1:24" s="200" customFormat="1" x14ac:dyDescent="0.2">
      <c r="A708" s="211" t="s">
        <v>184</v>
      </c>
      <c r="B708" s="212"/>
      <c r="C708" s="212"/>
      <c r="D708" s="212"/>
      <c r="E708" s="212"/>
      <c r="F708" s="212"/>
      <c r="G708" s="212"/>
      <c r="H708" s="212"/>
      <c r="I708" s="212"/>
      <c r="J708" s="212"/>
      <c r="K708" s="212"/>
      <c r="L708" s="212"/>
      <c r="M708" s="212"/>
      <c r="N708" s="212"/>
      <c r="O708" s="212"/>
      <c r="P708" s="212"/>
      <c r="Q708" s="212"/>
      <c r="R708" s="212"/>
      <c r="S708" s="212"/>
      <c r="T708" s="212"/>
      <c r="U708" s="212"/>
      <c r="V708" s="212"/>
      <c r="W708" s="212"/>
      <c r="X708" s="212"/>
    </row>
    <row r="709" spans="1:24" s="200" customFormat="1" x14ac:dyDescent="0.2">
      <c r="A709" s="213" t="s">
        <v>39</v>
      </c>
      <c r="B709" s="214"/>
      <c r="C709" s="217" t="s">
        <v>85</v>
      </c>
      <c r="D709" s="218"/>
      <c r="E709" s="219" t="s">
        <v>86</v>
      </c>
      <c r="F709" s="220"/>
      <c r="G709" s="221" t="s">
        <v>186</v>
      </c>
      <c r="H709" s="222"/>
      <c r="I709" s="223" t="s">
        <v>187</v>
      </c>
      <c r="J709" s="224"/>
      <c r="K709" s="225" t="s">
        <v>88</v>
      </c>
      <c r="L709" s="225"/>
      <c r="M709" s="226" t="s">
        <v>89</v>
      </c>
      <c r="N709" s="227"/>
      <c r="O709" s="228" t="s">
        <v>94</v>
      </c>
      <c r="P709" s="229"/>
      <c r="Q709" s="230" t="s">
        <v>188</v>
      </c>
      <c r="R709" s="230"/>
      <c r="S709" s="231" t="s">
        <v>189</v>
      </c>
      <c r="T709" s="231"/>
      <c r="U709" s="232" t="s">
        <v>91</v>
      </c>
      <c r="V709" s="233"/>
      <c r="W709" s="234" t="s">
        <v>96</v>
      </c>
      <c r="X709" s="235"/>
    </row>
    <row r="710" spans="1:24" s="200" customFormat="1" x14ac:dyDescent="0.2">
      <c r="A710" s="215"/>
      <c r="B710" s="216"/>
      <c r="C710" s="45" t="s">
        <v>40</v>
      </c>
      <c r="D710" s="45" t="s">
        <v>41</v>
      </c>
      <c r="E710" s="45" t="s">
        <v>40</v>
      </c>
      <c r="F710" s="45" t="s">
        <v>41</v>
      </c>
      <c r="G710" s="45" t="s">
        <v>40</v>
      </c>
      <c r="H710" s="45" t="s">
        <v>41</v>
      </c>
      <c r="I710" s="45" t="s">
        <v>40</v>
      </c>
      <c r="J710" s="45" t="s">
        <v>41</v>
      </c>
      <c r="K710" s="45" t="s">
        <v>40</v>
      </c>
      <c r="L710" s="45" t="s">
        <v>41</v>
      </c>
      <c r="M710" s="45" t="s">
        <v>40</v>
      </c>
      <c r="N710" s="45" t="s">
        <v>41</v>
      </c>
      <c r="O710" s="45" t="s">
        <v>40</v>
      </c>
      <c r="P710" s="45" t="s">
        <v>41</v>
      </c>
      <c r="Q710" s="45" t="s">
        <v>40</v>
      </c>
      <c r="R710" s="45" t="s">
        <v>41</v>
      </c>
      <c r="S710" s="45" t="s">
        <v>40</v>
      </c>
      <c r="T710" s="45" t="s">
        <v>41</v>
      </c>
      <c r="U710" s="45" t="s">
        <v>40</v>
      </c>
      <c r="V710" s="45" t="s">
        <v>41</v>
      </c>
      <c r="W710" s="45" t="s">
        <v>40</v>
      </c>
      <c r="X710" s="45" t="s">
        <v>41</v>
      </c>
    </row>
    <row r="711" spans="1:24" s="200" customFormat="1" x14ac:dyDescent="0.2">
      <c r="A711" s="117" t="s">
        <v>44</v>
      </c>
      <c r="B711" s="117">
        <v>1</v>
      </c>
      <c r="C711" s="47" cm="1">
        <f t="array" ref="C711">IF($I$2="Открытый тариф",
INDEX(GRID!$B$34:$BI$44,MATCH(C$7,GRID!$A$34:$A$44,0),MATCH(1,($U$2=GRID!$B$31:$BI$31)*(КАЛЕНДАРЬ!$BU4=GRID!$B$33:$BI$33), 0)),
ROUNDUP(INDEX(GRID!$B$34:$BI$44,MATCH(C$7,GRID!$A$34:$A$44,0),MATCH(1,($U$2=GRID!$B$31:$BI$31)*(КАЛЕНДАРЬ!$BU4=GRID!$B$33:$BI$33),0))*(1-GRID!$B$69),0))</f>
        <v>15500</v>
      </c>
      <c r="D711" s="47" cm="1">
        <f t="array" ref="D711">IF($I$2="Открытый тариф",
INDEX(GRID!$B$47:$BI$57,MATCH(C$7,GRID!$A$47:$A$57,0),MATCH(1,($U$2=GRID!$B$31:$BI$31)*(КАЛЕНДАРЬ!$BU4=GRID!$B$33:$BI$33), 0)),
ROUNDUP(INDEX(GRID!$B$47:$BI$57,MATCH(C$7,GRID!$A$47:$A$57,0),MATCH(1,($U$2=GRID!$B$31:$BI$31)*(КАЛЕНДАРЬ!$BU4=GRID!$B$33:$BI$33),0))*(1-GRID!$B$69),0))</f>
        <v>18100</v>
      </c>
      <c r="E711" s="47" cm="1">
        <f t="array" ref="E711">IF($I$2="Открытый тариф",
INDEX(GRID!$B$34:$BI$44,MATCH(E$7,GRID!$A$34:$A$44,0),MATCH(1,($U$2=GRID!$B$31:$BI$31)*(КАЛЕНДАРЬ!$BU4=GRID!$B$33:$BI$33), 0)),
ROUNDUP(INDEX(GRID!$B$34:$BI$44,MATCH(E$7,GRID!$A$34:$A$44,0),MATCH(1,($U$2=GRID!$B$31:$BI$31)*(КАЛЕНДАРЬ!$BU4=GRID!$B$33:$BI$33),0))*(1-GRID!$B$69),0))</f>
        <v>17000</v>
      </c>
      <c r="F711" s="47" cm="1">
        <f t="array" ref="F711">IF($I$2="Открытый тариф",
INDEX(GRID!$B$47:$BI$57,MATCH(E$7,GRID!$A$47:$A$57,0),MATCH(1,($U$2=GRID!$B$31:$BI$31)*(КАЛЕНДАРЬ!$BU4=GRID!$B$33:$BI$33), 0)),
ROUNDUP(INDEX(GRID!$B$47:$BI$57,MATCH(E$7,GRID!$A$47:$A$57,0),MATCH(1,($U$2=GRID!$B$31:$BI$31)*(КАЛЕНДАРЬ!$BU4=GRID!$B$33:$BI$33),0))*(1-GRID!$B$69),0))</f>
        <v>19600</v>
      </c>
      <c r="G711" s="47" cm="1">
        <f t="array" ref="G711">IF($I$2="Открытый тариф",
INDEX(GRID!$B$34:$BI$44,MATCH(G$7,GRID!$A$34:$A$44,0),MATCH(1,($U$2=GRID!$B$31:$BI$31)*(КАЛЕНДАРЬ!$BU4=GRID!$B$33:$BI$33), 0)),
ROUNDUP(INDEX(GRID!$B$34:$BI$44,MATCH(G$7,GRID!$A$34:$A$44,0),MATCH(1,($U$2=GRID!$B$31:$BI$31)*(КАЛЕНДАРЬ!$BU4=GRID!$B$33:$BI$33),0))*(1-GRID!$B$69),0))</f>
        <v>17900</v>
      </c>
      <c r="H711" s="47" cm="1">
        <f t="array" ref="H711">IF($I$2="Открытый тариф",
INDEX(GRID!$B$47:$BI$57,MATCH(G$7,GRID!$A$47:$A$57,0),MATCH(1,($U$2=GRID!$B$31:$BI$31)*(КАЛЕНДАРЬ!$BU4=GRID!$B$33:$BI$33), 0)),
ROUNDUP(INDEX(GRID!$B$47:$BI$57,MATCH(G$7,GRID!$A$47:$A$57,0),MATCH(1,($U$2=GRID!$B$31:$BI$31)*(КАЛЕНДАРЬ!$BU4=GRID!$B$33:$BI$33),0))*(1-GRID!$B$69),0))</f>
        <v>20500</v>
      </c>
      <c r="I711" s="47" cm="1">
        <f t="array" ref="I711">IF($I$2="Открытый тариф",
INDEX(GRID!$B$34:$BI$44,MATCH(I$7,GRID!$A$34:$A$44,0),MATCH(1,($U$2=GRID!$B$31:$BI$31)*(КАЛЕНДАРЬ!$BU4=GRID!$B$33:$BI$33), 0)),
ROUNDUP(INDEX(GRID!$B$34:$BI$44,MATCH(I$7,GRID!$A$34:$A$44,0),MATCH(1,($U$2=GRID!$B$31:$BI$31)*(КАЛЕНДАРЬ!$BU4=GRID!$B$33:$BI$33),0))*(1-GRID!$B$69),0))</f>
        <v>19400</v>
      </c>
      <c r="J711" s="47" cm="1">
        <f t="array" ref="J711">IF($I$2="Открытый тариф",
INDEX(GRID!$B$47:$BI$57,MATCH(I$7,GRID!$A$47:$A$57,0),MATCH(1,($U$2=GRID!$B$31:$BI$31)*(КАЛЕНДАРЬ!$BU4=GRID!$B$33:$BI$33), 0)),
ROUNDUP(INDEX(GRID!$B$47:$BI$57,MATCH(I$7,GRID!$A$47:$A$57,0),MATCH(1,($U$2=GRID!$B$31:$BI$31)*(КАЛЕНДАРЬ!$BU4=GRID!$B$33:$BI$33),0))*(1-GRID!$B$69),0))</f>
        <v>22000</v>
      </c>
      <c r="K711" s="47" cm="1">
        <f t="array" ref="K711">IF($I$2="Открытый тариф",
INDEX(GRID!$B$34:$BI$44,MATCH(K$7,GRID!$A$34:$A$44,0),MATCH(1,($U$2=GRID!$B$31:$BI$31)*(КАЛЕНДАРЬ!$BU4=GRID!$B$33:$BI$33), 0)),
ROUNDUP(INDEX(GRID!$B$34:$BI$44,MATCH(K$7,GRID!$A$34:$A$44,0),MATCH(1,($U$2=GRID!$B$31:$BI$31)*(КАЛЕНДАРЬ!$BU4=GRID!$B$33:$BI$33),0))*(1-GRID!$B$69),0))</f>
        <v>20300</v>
      </c>
      <c r="L711" s="47" cm="1">
        <f t="array" ref="L711">IF($I$2="Открытый тариф",
INDEX(GRID!$B$47:$BI$57,MATCH(K$7,GRID!$A$47:$A$57,0),MATCH(1,($U$2=GRID!$B$31:$BI$31)*(КАЛЕНДАРЬ!$BU4=GRID!$B$33:$BI$33), 0)),
ROUNDUP(INDEX(GRID!$B$47:$BI$57,MATCH(K$7,GRID!$A$47:$A$57,0),MATCH(1,($U$2=GRID!$B$31:$BI$31)*(КАЛЕНДАРЬ!$BU4=GRID!$B$33:$BI$33),0))*(1-GRID!$B$69),0))</f>
        <v>22900</v>
      </c>
      <c r="M711" s="47" cm="1">
        <f t="array" ref="M711">IF($I$2="Открытый тариф",
INDEX(GRID!$B$34:$BI$44,MATCH(M$7,GRID!$A$34:$A$44,0),MATCH(1,($U$2=GRID!$B$31:$BI$31)*(КАЛЕНДАРЬ!$BU4=GRID!$B$33:$BI$33), 0)),
ROUNDUP(INDEX(GRID!$B$34:$BI$44,MATCH(M$7,GRID!$A$34:$A$44,0),MATCH(1,($U$2=GRID!$B$31:$BI$31)*(КАЛЕНДАРЬ!$BU4=GRID!$B$33:$BI$33),0))*(1-GRID!$B$69),0))</f>
        <v>21800</v>
      </c>
      <c r="N711" s="47" cm="1">
        <f t="array" ref="N711">IF($I$2="Открытый тариф",
INDEX(GRID!$B$47:$BI$57,MATCH(M$7,GRID!$A$47:$A$57,0),MATCH(1,($U$2=GRID!$B$31:$BI$31)*(КАЛЕНДАРЬ!$BU4=GRID!$B$33:$BI$33), 0)),
ROUNDUP(INDEX(GRID!$B$47:$BI$57,MATCH(M$7,GRID!$A$47:$A$57,0),MATCH(1,($U$2=GRID!$B$31:$BI$31)*(КАЛЕНДАРЬ!$BU4=GRID!$B$33:$BI$33),0))*(1-GRID!$B$69),0))</f>
        <v>24400</v>
      </c>
      <c r="O711" s="47" cm="1">
        <f t="array" ref="O711">IF($I$2="Открытый тариф",
INDEX(GRID!$B$34:$BI$44,MATCH(O$7,GRID!$A$34:$A$44,0),MATCH(1,($U$2=GRID!$B$31:$BI$31)*(КАЛЕНДАРЬ!$BU4=GRID!$B$33:$BI$33), 0)),
ROUNDUP(INDEX(GRID!$B$34:$BI$44,MATCH(O$7,GRID!$A$34:$A$44,0),MATCH(1,($U$2=GRID!$B$31:$BI$31)*(КАЛЕНДАРЬ!$BU4=GRID!$B$33:$BI$33),0))*(1-GRID!$B$69),0))</f>
        <v>27600</v>
      </c>
      <c r="P711" s="47" cm="1">
        <f t="array" ref="P711">IF($I$2="Открытый тариф",
INDEX(GRID!$B$47:$BI$57,MATCH(O$7,GRID!$A$47:$A$57,0),MATCH(1,($U$2=GRID!$B$31:$BI$31)*(КАЛЕНДАРЬ!$BU4=GRID!$B$33:$BI$33), 0)),
ROUNDUP(INDEX(GRID!$B$47:$BI$57,MATCH(O$7,GRID!$A$47:$A$57,0),MATCH(1,($U$2=GRID!$B$31:$BI$31)*(КАЛЕНДАРЬ!$BU4=GRID!$B$33:$BI$33),0))*(1-GRID!$B$69),0))</f>
        <v>30200</v>
      </c>
      <c r="Q711" s="47" cm="1">
        <f t="array" ref="Q711">IF($I$2="Открытый тариф",
INDEX(GRID!$B$34:$BI$44,MATCH(Q$7,GRID!$A$34:$A$44,0),MATCH(1,($U$2=GRID!$B$31:$BI$31)*(КАЛЕНДАРЬ!$BU4=GRID!$B$33:$BI$33), 0)),
ROUNDUP(INDEX(GRID!$B$34:$BI$44,MATCH(Q$7,GRID!$A$34:$A$44,0),MATCH(1,($U$2=GRID!$B$31:$BI$31)*(КАЛЕНДАРЬ!$BU4=GRID!$B$33:$BI$33),0))*(1-GRID!$B$69),0))</f>
        <v>29300</v>
      </c>
      <c r="R711" s="47" cm="1">
        <f t="array" ref="R711">IF($I$2="Открытый тариф",
INDEX(GRID!$B$47:$BI$57,MATCH(Q$7,GRID!$A$47:$A$57,0),MATCH(1,($U$2=GRID!$B$31:$BI$31)*(КАЛЕНДАРЬ!$BU4=GRID!$B$33:$BI$33), 0)),
ROUNDUP(INDEX(GRID!$B$47:$BI$57,MATCH(Q$7,GRID!$A$47:$A$57,0),MATCH(1,($U$2=GRID!$B$31:$BI$31)*(КАЛЕНДАРЬ!$BU4=GRID!$B$33:$BI$33),0))*(1-GRID!$B$69),0))</f>
        <v>31900</v>
      </c>
      <c r="S711" s="47" cm="1">
        <f t="array" ref="S711">IF($I$2="Открытый тариф",
INDEX(GRID!$B$34:$BI$44,MATCH(S$7,GRID!$A$34:$A$44,0),MATCH(1,($U$2=GRID!$B$31:$BI$31)*(КАЛЕНДАРЬ!$BU4=GRID!$B$33:$BI$33), 0)),
ROUNDUP(INDEX(GRID!$B$34:$BI$44,MATCH(S$7,GRID!$A$34:$A$44,0),MATCH(1,($U$2=GRID!$B$31:$BI$31)*(КАЛЕНДАРЬ!$BU4=GRID!$B$33:$BI$33),0))*(1-GRID!$B$69),0))</f>
        <v>32200</v>
      </c>
      <c r="T711" s="47" cm="1">
        <f t="array" ref="T711">IF($I$2="Открытый тариф",
INDEX(GRID!$B$47:$BI$57,MATCH(S$7,GRID!$A$47:$A$57,0),MATCH(1,($U$2=GRID!$B$31:$BI$31)*(КАЛЕНДАРЬ!$BU4=GRID!$B$33:$BI$33), 0)),
ROUNDUP(INDEX(GRID!$B$47:$BI$57,MATCH(S$7,GRID!$A$47:$A$57,0),MATCH(1,($U$2=GRID!$B$31:$BI$31)*(КАЛЕНДАРЬ!$BU4=GRID!$B$33:$BI$33),0))*(1-GRID!$B$69),0))</f>
        <v>34800</v>
      </c>
      <c r="U711" s="47" cm="1">
        <f t="array" ref="U711">IF($I$2="Открытый тариф",
INDEX(GRID!$B$34:$BI$44,MATCH(U$7,GRID!$A$34:$A$44,0),MATCH(1,($U$2=GRID!$B$31:$BI$31)*(КАЛЕНДАРЬ!$BU4=GRID!$B$33:$BI$33), 0)),
ROUNDUP(INDEX(GRID!$B$34:$BI$44,MATCH(U$7,GRID!$A$34:$A$44,0),MATCH(1,($U$2=GRID!$B$31:$BI$31)*(КАЛЕНДАРЬ!$BU4=GRID!$B$33:$BI$33),0))*(1-GRID!$B$69),0))</f>
        <v>37200</v>
      </c>
      <c r="V711" s="47" cm="1">
        <f t="array" ref="V711">IF($I$2="Открытый тариф",
INDEX(GRID!$B$47:$BI$57,MATCH(U$7,GRID!$A$47:$A$57,0),MATCH(1,($U$2=GRID!$B$31:$BI$31)*(КАЛЕНДАРЬ!$BU4=GRID!$B$33:$BI$33), 0)),
ROUNDUP(INDEX(GRID!$B$47:$BI$57,MATCH(U$7,GRID!$A$47:$A$57,0),MATCH(1,($U$2=GRID!$B$31:$BI$31)*(КАЛЕНДАРЬ!$BU4=GRID!$B$33:$BI$33),0))*(1-GRID!$B$69),0))</f>
        <v>39800</v>
      </c>
      <c r="W711" s="47" cm="1">
        <f t="array" ref="W711">IF($I$2="Открытый тариф",
INDEX(GRID!$B$34:$BI$44,MATCH(W$7,GRID!$A$34:$A$44,0),MATCH(1,($U$2=GRID!$B$31:$BI$31)*(КАЛЕНДАРЬ!$BU4=GRID!$B$33:$BI$33), 0)),
ROUNDUP(INDEX(GRID!$B$34:$BI$44,MATCH(W$7,GRID!$A$34:$A$44,0),MATCH(1,($U$2=GRID!$B$31:$BI$31)*(КАЛЕНДАРЬ!$BU4=GRID!$B$33:$BI$33),0))*(1-GRID!$B$69),0))</f>
        <v>91400</v>
      </c>
      <c r="X711" s="47" cm="1">
        <f t="array" ref="X711">IF($I$2="Открытый тариф",
INDEX(GRID!$B$47:$BI$57,MATCH(W$7,GRID!$A$47:$A$57,0),MATCH(1,($U$2=GRID!$B$31:$BI$31)*(КАЛЕНДАРЬ!$BU4=GRID!$B$33:$BI$33), 0)),
ROUNDUP(INDEX(GRID!$B$47:$BI$57,MATCH(W$7,GRID!$A$47:$A$57,0),MATCH(1,($U$2=GRID!$B$31:$BI$31)*(КАЛЕНДАРЬ!$BU4=GRID!$B$33:$BI$33),0))*(1-GRID!$B$69),0))</f>
        <v>94000</v>
      </c>
    </row>
    <row r="712" spans="1:24" s="200" customFormat="1" x14ac:dyDescent="0.2">
      <c r="A712" s="117" t="s">
        <v>45</v>
      </c>
      <c r="B712" s="117">
        <v>2</v>
      </c>
      <c r="C712" s="47" cm="1">
        <f t="array" ref="C712">IF($I$2="Открытый тариф",
INDEX(GRID!$B$34:$BI$44,MATCH(C$7,GRID!$A$34:$A$44,0),MATCH(1,($U$2=GRID!$B$31:$BI$31)*(КАЛЕНДАРЬ!$BU5=GRID!$B$33:$BI$33), 0)),
ROUNDUP(INDEX(GRID!$B$34:$BI$44,MATCH(C$7,GRID!$A$34:$A$44,0),MATCH(1,($U$2=GRID!$B$31:$BI$31)*(КАЛЕНДАРЬ!$BU5=GRID!$B$33:$BI$33),0))*(1-GRID!$B$69),0))</f>
        <v>15500</v>
      </c>
      <c r="D712" s="47" cm="1">
        <f t="array" ref="D712">IF($I$2="Открытый тариф",
INDEX(GRID!$B$47:$BI$57,MATCH(C$7,GRID!$A$47:$A$57,0),MATCH(1,($U$2=GRID!$B$31:$BI$31)*(КАЛЕНДАРЬ!$BU5=GRID!$B$33:$BI$33), 0)),
ROUNDUP(INDEX(GRID!$B$47:$BI$57,MATCH(C$7,GRID!$A$47:$A$57,0),MATCH(1,($U$2=GRID!$B$31:$BI$31)*(КАЛЕНДАРЬ!$BU5=GRID!$B$33:$BI$33),0))*(1-GRID!$B$69),0))</f>
        <v>18100</v>
      </c>
      <c r="E712" s="47" cm="1">
        <f t="array" ref="E712">IF($I$2="Открытый тариф",
INDEX(GRID!$B$34:$BI$44,MATCH(E$7,GRID!$A$34:$A$44,0),MATCH(1,($U$2=GRID!$B$31:$BI$31)*(КАЛЕНДАРЬ!$BU5=GRID!$B$33:$BI$33), 0)),
ROUNDUP(INDEX(GRID!$B$34:$BI$44,MATCH(E$7,GRID!$A$34:$A$44,0),MATCH(1,($U$2=GRID!$B$31:$BI$31)*(КАЛЕНДАРЬ!$BU5=GRID!$B$33:$BI$33),0))*(1-GRID!$B$69),0))</f>
        <v>17000</v>
      </c>
      <c r="F712" s="47" cm="1">
        <f t="array" ref="F712">IF($I$2="Открытый тариф",
INDEX(GRID!$B$47:$BI$57,MATCH(E$7,GRID!$A$47:$A$57,0),MATCH(1,($U$2=GRID!$B$31:$BI$31)*(КАЛЕНДАРЬ!$BU5=GRID!$B$33:$BI$33), 0)),
ROUNDUP(INDEX(GRID!$B$47:$BI$57,MATCH(E$7,GRID!$A$47:$A$57,0),MATCH(1,($U$2=GRID!$B$31:$BI$31)*(КАЛЕНДАРЬ!$BU5=GRID!$B$33:$BI$33),0))*(1-GRID!$B$69),0))</f>
        <v>19600</v>
      </c>
      <c r="G712" s="47" cm="1">
        <f t="array" ref="G712">IF($I$2="Открытый тариф",
INDEX(GRID!$B$34:$BI$44,MATCH(G$7,GRID!$A$34:$A$44,0),MATCH(1,($U$2=GRID!$B$31:$BI$31)*(КАЛЕНДАРЬ!$BU5=GRID!$B$33:$BI$33), 0)),
ROUNDUP(INDEX(GRID!$B$34:$BI$44,MATCH(G$7,GRID!$A$34:$A$44,0),MATCH(1,($U$2=GRID!$B$31:$BI$31)*(КАЛЕНДАРЬ!$BU5=GRID!$B$33:$BI$33),0))*(1-GRID!$B$69),0))</f>
        <v>17900</v>
      </c>
      <c r="H712" s="47" cm="1">
        <f t="array" ref="H712">IF($I$2="Открытый тариф",
INDEX(GRID!$B$47:$BI$57,MATCH(G$7,GRID!$A$47:$A$57,0),MATCH(1,($U$2=GRID!$B$31:$BI$31)*(КАЛЕНДАРЬ!$BU5=GRID!$B$33:$BI$33), 0)),
ROUNDUP(INDEX(GRID!$B$47:$BI$57,MATCH(G$7,GRID!$A$47:$A$57,0),MATCH(1,($U$2=GRID!$B$31:$BI$31)*(КАЛЕНДАРЬ!$BU5=GRID!$B$33:$BI$33),0))*(1-GRID!$B$69),0))</f>
        <v>20500</v>
      </c>
      <c r="I712" s="47" cm="1">
        <f t="array" ref="I712">IF($I$2="Открытый тариф",
INDEX(GRID!$B$34:$BI$44,MATCH(I$7,GRID!$A$34:$A$44,0),MATCH(1,($U$2=GRID!$B$31:$BI$31)*(КАЛЕНДАРЬ!$BU5=GRID!$B$33:$BI$33), 0)),
ROUNDUP(INDEX(GRID!$B$34:$BI$44,MATCH(I$7,GRID!$A$34:$A$44,0),MATCH(1,($U$2=GRID!$B$31:$BI$31)*(КАЛЕНДАРЬ!$BU5=GRID!$B$33:$BI$33),0))*(1-GRID!$B$69),0))</f>
        <v>19400</v>
      </c>
      <c r="J712" s="47" cm="1">
        <f t="array" ref="J712">IF($I$2="Открытый тариф",
INDEX(GRID!$B$47:$BI$57,MATCH(I$7,GRID!$A$47:$A$57,0),MATCH(1,($U$2=GRID!$B$31:$BI$31)*(КАЛЕНДАРЬ!$BU5=GRID!$B$33:$BI$33), 0)),
ROUNDUP(INDEX(GRID!$B$47:$BI$57,MATCH(I$7,GRID!$A$47:$A$57,0),MATCH(1,($U$2=GRID!$B$31:$BI$31)*(КАЛЕНДАРЬ!$BU5=GRID!$B$33:$BI$33),0))*(1-GRID!$B$69),0))</f>
        <v>22000</v>
      </c>
      <c r="K712" s="47" cm="1">
        <f t="array" ref="K712">IF($I$2="Открытый тариф",
INDEX(GRID!$B$34:$BI$44,MATCH(K$7,GRID!$A$34:$A$44,0),MATCH(1,($U$2=GRID!$B$31:$BI$31)*(КАЛЕНДАРЬ!$BU5=GRID!$B$33:$BI$33), 0)),
ROUNDUP(INDEX(GRID!$B$34:$BI$44,MATCH(K$7,GRID!$A$34:$A$44,0),MATCH(1,($U$2=GRID!$B$31:$BI$31)*(КАЛЕНДАРЬ!$BU5=GRID!$B$33:$BI$33),0))*(1-GRID!$B$69),0))</f>
        <v>20300</v>
      </c>
      <c r="L712" s="47" cm="1">
        <f t="array" ref="L712">IF($I$2="Открытый тариф",
INDEX(GRID!$B$47:$BI$57,MATCH(K$7,GRID!$A$47:$A$57,0),MATCH(1,($U$2=GRID!$B$31:$BI$31)*(КАЛЕНДАРЬ!$BU5=GRID!$B$33:$BI$33), 0)),
ROUNDUP(INDEX(GRID!$B$47:$BI$57,MATCH(K$7,GRID!$A$47:$A$57,0),MATCH(1,($U$2=GRID!$B$31:$BI$31)*(КАЛЕНДАРЬ!$BU5=GRID!$B$33:$BI$33),0))*(1-GRID!$B$69),0))</f>
        <v>22900</v>
      </c>
      <c r="M712" s="47" cm="1">
        <f t="array" ref="M712">IF($I$2="Открытый тариф",
INDEX(GRID!$B$34:$BI$44,MATCH(M$7,GRID!$A$34:$A$44,0),MATCH(1,($U$2=GRID!$B$31:$BI$31)*(КАЛЕНДАРЬ!$BU5=GRID!$B$33:$BI$33), 0)),
ROUNDUP(INDEX(GRID!$B$34:$BI$44,MATCH(M$7,GRID!$A$34:$A$44,0),MATCH(1,($U$2=GRID!$B$31:$BI$31)*(КАЛЕНДАРЬ!$BU5=GRID!$B$33:$BI$33),0))*(1-GRID!$B$69),0))</f>
        <v>21800</v>
      </c>
      <c r="N712" s="47" cm="1">
        <f t="array" ref="N712">IF($I$2="Открытый тариф",
INDEX(GRID!$B$47:$BI$57,MATCH(M$7,GRID!$A$47:$A$57,0),MATCH(1,($U$2=GRID!$B$31:$BI$31)*(КАЛЕНДАРЬ!$BU5=GRID!$B$33:$BI$33), 0)),
ROUNDUP(INDEX(GRID!$B$47:$BI$57,MATCH(M$7,GRID!$A$47:$A$57,0),MATCH(1,($U$2=GRID!$B$31:$BI$31)*(КАЛЕНДАРЬ!$BU5=GRID!$B$33:$BI$33),0))*(1-GRID!$B$69),0))</f>
        <v>24400</v>
      </c>
      <c r="O712" s="47" cm="1">
        <f t="array" ref="O712">IF($I$2="Открытый тариф",
INDEX(GRID!$B$34:$BI$44,MATCH(O$7,GRID!$A$34:$A$44,0),MATCH(1,($U$2=GRID!$B$31:$BI$31)*(КАЛЕНДАРЬ!$BU5=GRID!$B$33:$BI$33), 0)),
ROUNDUP(INDEX(GRID!$B$34:$BI$44,MATCH(O$7,GRID!$A$34:$A$44,0),MATCH(1,($U$2=GRID!$B$31:$BI$31)*(КАЛЕНДАРЬ!$BU5=GRID!$B$33:$BI$33),0))*(1-GRID!$B$69),0))</f>
        <v>27600</v>
      </c>
      <c r="P712" s="47" cm="1">
        <f t="array" ref="P712">IF($I$2="Открытый тариф",
INDEX(GRID!$B$47:$BI$57,MATCH(O$7,GRID!$A$47:$A$57,0),MATCH(1,($U$2=GRID!$B$31:$BI$31)*(КАЛЕНДАРЬ!$BU5=GRID!$B$33:$BI$33), 0)),
ROUNDUP(INDEX(GRID!$B$47:$BI$57,MATCH(O$7,GRID!$A$47:$A$57,0),MATCH(1,($U$2=GRID!$B$31:$BI$31)*(КАЛЕНДАРЬ!$BU5=GRID!$B$33:$BI$33),0))*(1-GRID!$B$69),0))</f>
        <v>30200</v>
      </c>
      <c r="Q712" s="47" cm="1">
        <f t="array" ref="Q712">IF($I$2="Открытый тариф",
INDEX(GRID!$B$34:$BI$44,MATCH(Q$7,GRID!$A$34:$A$44,0),MATCH(1,($U$2=GRID!$B$31:$BI$31)*(КАЛЕНДАРЬ!$BU5=GRID!$B$33:$BI$33), 0)),
ROUNDUP(INDEX(GRID!$B$34:$BI$44,MATCH(Q$7,GRID!$A$34:$A$44,0),MATCH(1,($U$2=GRID!$B$31:$BI$31)*(КАЛЕНДАРЬ!$BU5=GRID!$B$33:$BI$33),0))*(1-GRID!$B$69),0))</f>
        <v>29300</v>
      </c>
      <c r="R712" s="47" cm="1">
        <f t="array" ref="R712">IF($I$2="Открытый тариф",
INDEX(GRID!$B$47:$BI$57,MATCH(Q$7,GRID!$A$47:$A$57,0),MATCH(1,($U$2=GRID!$B$31:$BI$31)*(КАЛЕНДАРЬ!$BU5=GRID!$B$33:$BI$33), 0)),
ROUNDUP(INDEX(GRID!$B$47:$BI$57,MATCH(Q$7,GRID!$A$47:$A$57,0),MATCH(1,($U$2=GRID!$B$31:$BI$31)*(КАЛЕНДАРЬ!$BU5=GRID!$B$33:$BI$33),0))*(1-GRID!$B$69),0))</f>
        <v>31900</v>
      </c>
      <c r="S712" s="47" cm="1">
        <f t="array" ref="S712">IF($I$2="Открытый тариф",
INDEX(GRID!$B$34:$BI$44,MATCH(S$7,GRID!$A$34:$A$44,0),MATCH(1,($U$2=GRID!$B$31:$BI$31)*(КАЛЕНДАРЬ!$BU5=GRID!$B$33:$BI$33), 0)),
ROUNDUP(INDEX(GRID!$B$34:$BI$44,MATCH(S$7,GRID!$A$34:$A$44,0),MATCH(1,($U$2=GRID!$B$31:$BI$31)*(КАЛЕНДАРЬ!$BU5=GRID!$B$33:$BI$33),0))*(1-GRID!$B$69),0))</f>
        <v>32200</v>
      </c>
      <c r="T712" s="47" cm="1">
        <f t="array" ref="T712">IF($I$2="Открытый тариф",
INDEX(GRID!$B$47:$BI$57,MATCH(S$7,GRID!$A$47:$A$57,0),MATCH(1,($U$2=GRID!$B$31:$BI$31)*(КАЛЕНДАРЬ!$BU5=GRID!$B$33:$BI$33), 0)),
ROUNDUP(INDEX(GRID!$B$47:$BI$57,MATCH(S$7,GRID!$A$47:$A$57,0),MATCH(1,($U$2=GRID!$B$31:$BI$31)*(КАЛЕНДАРЬ!$BU5=GRID!$B$33:$BI$33),0))*(1-GRID!$B$69),0))</f>
        <v>34800</v>
      </c>
      <c r="U712" s="47" cm="1">
        <f t="array" ref="U712">IF($I$2="Открытый тариф",
INDEX(GRID!$B$34:$BI$44,MATCH(U$7,GRID!$A$34:$A$44,0),MATCH(1,($U$2=GRID!$B$31:$BI$31)*(КАЛЕНДАРЬ!$BU5=GRID!$B$33:$BI$33), 0)),
ROUNDUP(INDEX(GRID!$B$34:$BI$44,MATCH(U$7,GRID!$A$34:$A$44,0),MATCH(1,($U$2=GRID!$B$31:$BI$31)*(КАЛЕНДАРЬ!$BU5=GRID!$B$33:$BI$33),0))*(1-GRID!$B$69),0))</f>
        <v>37200</v>
      </c>
      <c r="V712" s="47" cm="1">
        <f t="array" ref="V712">IF($I$2="Открытый тариф",
INDEX(GRID!$B$47:$BI$57,MATCH(U$7,GRID!$A$47:$A$57,0),MATCH(1,($U$2=GRID!$B$31:$BI$31)*(КАЛЕНДАРЬ!$BU5=GRID!$B$33:$BI$33), 0)),
ROUNDUP(INDEX(GRID!$B$47:$BI$57,MATCH(U$7,GRID!$A$47:$A$57,0),MATCH(1,($U$2=GRID!$B$31:$BI$31)*(КАЛЕНДАРЬ!$BU5=GRID!$B$33:$BI$33),0))*(1-GRID!$B$69),0))</f>
        <v>39800</v>
      </c>
      <c r="W712" s="47" cm="1">
        <f t="array" ref="W712">IF($I$2="Открытый тариф",
INDEX(GRID!$B$34:$BI$44,MATCH(W$7,GRID!$A$34:$A$44,0),MATCH(1,($U$2=GRID!$B$31:$BI$31)*(КАЛЕНДАРЬ!$BU5=GRID!$B$33:$BI$33), 0)),
ROUNDUP(INDEX(GRID!$B$34:$BI$44,MATCH(W$7,GRID!$A$34:$A$44,0),MATCH(1,($U$2=GRID!$B$31:$BI$31)*(КАЛЕНДАРЬ!$BU5=GRID!$B$33:$BI$33),0))*(1-GRID!$B$69),0))</f>
        <v>91400</v>
      </c>
      <c r="X712" s="47" cm="1">
        <f t="array" ref="X712">IF($I$2="Открытый тариф",
INDEX(GRID!$B$47:$BI$57,MATCH(W$7,GRID!$A$47:$A$57,0),MATCH(1,($U$2=GRID!$B$31:$BI$31)*(КАЛЕНДАРЬ!$BU5=GRID!$B$33:$BI$33), 0)),
ROUNDUP(INDEX(GRID!$B$47:$BI$57,MATCH(W$7,GRID!$A$47:$A$57,0),MATCH(1,($U$2=GRID!$B$31:$BI$31)*(КАЛЕНДАРЬ!$BU5=GRID!$B$33:$BI$33),0))*(1-GRID!$B$69),0))</f>
        <v>94000</v>
      </c>
    </row>
    <row r="713" spans="1:24" s="200" customFormat="1" x14ac:dyDescent="0.2">
      <c r="A713" s="117" t="s">
        <v>46</v>
      </c>
      <c r="B713" s="117">
        <v>3</v>
      </c>
      <c r="C713" s="47" cm="1">
        <f t="array" ref="C713">IF($I$2="Открытый тариф",
INDEX(GRID!$B$34:$BI$44,MATCH(C$7,GRID!$A$34:$A$44,0),MATCH(1,($U$2=GRID!$B$31:$BI$31)*(КАЛЕНДАРЬ!$BU6=GRID!$B$33:$BI$33), 0)),
ROUNDUP(INDEX(GRID!$B$34:$BI$44,MATCH(C$7,GRID!$A$34:$A$44,0),MATCH(1,($U$2=GRID!$B$31:$BI$31)*(КАЛЕНДАРЬ!$BU6=GRID!$B$33:$BI$33),0))*(1-GRID!$B$69),0))</f>
        <v>15500</v>
      </c>
      <c r="D713" s="47" cm="1">
        <f t="array" ref="D713">IF($I$2="Открытый тариф",
INDEX(GRID!$B$47:$BI$57,MATCH(C$7,GRID!$A$47:$A$57,0),MATCH(1,($U$2=GRID!$B$31:$BI$31)*(КАЛЕНДАРЬ!$BU6=GRID!$B$33:$BI$33), 0)),
ROUNDUP(INDEX(GRID!$B$47:$BI$57,MATCH(C$7,GRID!$A$47:$A$57,0),MATCH(1,($U$2=GRID!$B$31:$BI$31)*(КАЛЕНДАРЬ!$BU6=GRID!$B$33:$BI$33),0))*(1-GRID!$B$69),0))</f>
        <v>18100</v>
      </c>
      <c r="E713" s="47" cm="1">
        <f t="array" ref="E713">IF($I$2="Открытый тариф",
INDEX(GRID!$B$34:$BI$44,MATCH(E$7,GRID!$A$34:$A$44,0),MATCH(1,($U$2=GRID!$B$31:$BI$31)*(КАЛЕНДАРЬ!$BU6=GRID!$B$33:$BI$33), 0)),
ROUNDUP(INDEX(GRID!$B$34:$BI$44,MATCH(E$7,GRID!$A$34:$A$44,0),MATCH(1,($U$2=GRID!$B$31:$BI$31)*(КАЛЕНДАРЬ!$BU6=GRID!$B$33:$BI$33),0))*(1-GRID!$B$69),0))</f>
        <v>17000</v>
      </c>
      <c r="F713" s="47" cm="1">
        <f t="array" ref="F713">IF($I$2="Открытый тариф",
INDEX(GRID!$B$47:$BI$57,MATCH(E$7,GRID!$A$47:$A$57,0),MATCH(1,($U$2=GRID!$B$31:$BI$31)*(КАЛЕНДАРЬ!$BU6=GRID!$B$33:$BI$33), 0)),
ROUNDUP(INDEX(GRID!$B$47:$BI$57,MATCH(E$7,GRID!$A$47:$A$57,0),MATCH(1,($U$2=GRID!$B$31:$BI$31)*(КАЛЕНДАРЬ!$BU6=GRID!$B$33:$BI$33),0))*(1-GRID!$B$69),0))</f>
        <v>19600</v>
      </c>
      <c r="G713" s="47" cm="1">
        <f t="array" ref="G713">IF($I$2="Открытый тариф",
INDEX(GRID!$B$34:$BI$44,MATCH(G$7,GRID!$A$34:$A$44,0),MATCH(1,($U$2=GRID!$B$31:$BI$31)*(КАЛЕНДАРЬ!$BU6=GRID!$B$33:$BI$33), 0)),
ROUNDUP(INDEX(GRID!$B$34:$BI$44,MATCH(G$7,GRID!$A$34:$A$44,0),MATCH(1,($U$2=GRID!$B$31:$BI$31)*(КАЛЕНДАРЬ!$BU6=GRID!$B$33:$BI$33),0))*(1-GRID!$B$69),0))</f>
        <v>17900</v>
      </c>
      <c r="H713" s="47" cm="1">
        <f t="array" ref="H713">IF($I$2="Открытый тариф",
INDEX(GRID!$B$47:$BI$57,MATCH(G$7,GRID!$A$47:$A$57,0),MATCH(1,($U$2=GRID!$B$31:$BI$31)*(КАЛЕНДАРЬ!$BU6=GRID!$B$33:$BI$33), 0)),
ROUNDUP(INDEX(GRID!$B$47:$BI$57,MATCH(G$7,GRID!$A$47:$A$57,0),MATCH(1,($U$2=GRID!$B$31:$BI$31)*(КАЛЕНДАРЬ!$BU6=GRID!$B$33:$BI$33),0))*(1-GRID!$B$69),0))</f>
        <v>20500</v>
      </c>
      <c r="I713" s="47" cm="1">
        <f t="array" ref="I713">IF($I$2="Открытый тариф",
INDEX(GRID!$B$34:$BI$44,MATCH(I$7,GRID!$A$34:$A$44,0),MATCH(1,($U$2=GRID!$B$31:$BI$31)*(КАЛЕНДАРЬ!$BU6=GRID!$B$33:$BI$33), 0)),
ROUNDUP(INDEX(GRID!$B$34:$BI$44,MATCH(I$7,GRID!$A$34:$A$44,0),MATCH(1,($U$2=GRID!$B$31:$BI$31)*(КАЛЕНДАРЬ!$BU6=GRID!$B$33:$BI$33),0))*(1-GRID!$B$69),0))</f>
        <v>19400</v>
      </c>
      <c r="J713" s="47" cm="1">
        <f t="array" ref="J713">IF($I$2="Открытый тариф",
INDEX(GRID!$B$47:$BI$57,MATCH(I$7,GRID!$A$47:$A$57,0),MATCH(1,($U$2=GRID!$B$31:$BI$31)*(КАЛЕНДАРЬ!$BU6=GRID!$B$33:$BI$33), 0)),
ROUNDUP(INDEX(GRID!$B$47:$BI$57,MATCH(I$7,GRID!$A$47:$A$57,0),MATCH(1,($U$2=GRID!$B$31:$BI$31)*(КАЛЕНДАРЬ!$BU6=GRID!$B$33:$BI$33),0))*(1-GRID!$B$69),0))</f>
        <v>22000</v>
      </c>
      <c r="K713" s="47" cm="1">
        <f t="array" ref="K713">IF($I$2="Открытый тариф",
INDEX(GRID!$B$34:$BI$44,MATCH(K$7,GRID!$A$34:$A$44,0),MATCH(1,($U$2=GRID!$B$31:$BI$31)*(КАЛЕНДАРЬ!$BU6=GRID!$B$33:$BI$33), 0)),
ROUNDUP(INDEX(GRID!$B$34:$BI$44,MATCH(K$7,GRID!$A$34:$A$44,0),MATCH(1,($U$2=GRID!$B$31:$BI$31)*(КАЛЕНДАРЬ!$BU6=GRID!$B$33:$BI$33),0))*(1-GRID!$B$69),0))</f>
        <v>20300</v>
      </c>
      <c r="L713" s="47" cm="1">
        <f t="array" ref="L713">IF($I$2="Открытый тариф",
INDEX(GRID!$B$47:$BI$57,MATCH(K$7,GRID!$A$47:$A$57,0),MATCH(1,($U$2=GRID!$B$31:$BI$31)*(КАЛЕНДАРЬ!$BU6=GRID!$B$33:$BI$33), 0)),
ROUNDUP(INDEX(GRID!$B$47:$BI$57,MATCH(K$7,GRID!$A$47:$A$57,0),MATCH(1,($U$2=GRID!$B$31:$BI$31)*(КАЛЕНДАРЬ!$BU6=GRID!$B$33:$BI$33),0))*(1-GRID!$B$69),0))</f>
        <v>22900</v>
      </c>
      <c r="M713" s="47" cm="1">
        <f t="array" ref="M713">IF($I$2="Открытый тариф",
INDEX(GRID!$B$34:$BI$44,MATCH(M$7,GRID!$A$34:$A$44,0),MATCH(1,($U$2=GRID!$B$31:$BI$31)*(КАЛЕНДАРЬ!$BU6=GRID!$B$33:$BI$33), 0)),
ROUNDUP(INDEX(GRID!$B$34:$BI$44,MATCH(M$7,GRID!$A$34:$A$44,0),MATCH(1,($U$2=GRID!$B$31:$BI$31)*(КАЛЕНДАРЬ!$BU6=GRID!$B$33:$BI$33),0))*(1-GRID!$B$69),0))</f>
        <v>21800</v>
      </c>
      <c r="N713" s="47" cm="1">
        <f t="array" ref="N713">IF($I$2="Открытый тариф",
INDEX(GRID!$B$47:$BI$57,MATCH(M$7,GRID!$A$47:$A$57,0),MATCH(1,($U$2=GRID!$B$31:$BI$31)*(КАЛЕНДАРЬ!$BU6=GRID!$B$33:$BI$33), 0)),
ROUNDUP(INDEX(GRID!$B$47:$BI$57,MATCH(M$7,GRID!$A$47:$A$57,0),MATCH(1,($U$2=GRID!$B$31:$BI$31)*(КАЛЕНДАРЬ!$BU6=GRID!$B$33:$BI$33),0))*(1-GRID!$B$69),0))</f>
        <v>24400</v>
      </c>
      <c r="O713" s="47" cm="1">
        <f t="array" ref="O713">IF($I$2="Открытый тариф",
INDEX(GRID!$B$34:$BI$44,MATCH(O$7,GRID!$A$34:$A$44,0),MATCH(1,($U$2=GRID!$B$31:$BI$31)*(КАЛЕНДАРЬ!$BU6=GRID!$B$33:$BI$33), 0)),
ROUNDUP(INDEX(GRID!$B$34:$BI$44,MATCH(O$7,GRID!$A$34:$A$44,0),MATCH(1,($U$2=GRID!$B$31:$BI$31)*(КАЛЕНДАРЬ!$BU6=GRID!$B$33:$BI$33),0))*(1-GRID!$B$69),0))</f>
        <v>27600</v>
      </c>
      <c r="P713" s="47" cm="1">
        <f t="array" ref="P713">IF($I$2="Открытый тариф",
INDEX(GRID!$B$47:$BI$57,MATCH(O$7,GRID!$A$47:$A$57,0),MATCH(1,($U$2=GRID!$B$31:$BI$31)*(КАЛЕНДАРЬ!$BU6=GRID!$B$33:$BI$33), 0)),
ROUNDUP(INDEX(GRID!$B$47:$BI$57,MATCH(O$7,GRID!$A$47:$A$57,0),MATCH(1,($U$2=GRID!$B$31:$BI$31)*(КАЛЕНДАРЬ!$BU6=GRID!$B$33:$BI$33),0))*(1-GRID!$B$69),0))</f>
        <v>30200</v>
      </c>
      <c r="Q713" s="47" cm="1">
        <f t="array" ref="Q713">IF($I$2="Открытый тариф",
INDEX(GRID!$B$34:$BI$44,MATCH(Q$7,GRID!$A$34:$A$44,0),MATCH(1,($U$2=GRID!$B$31:$BI$31)*(КАЛЕНДАРЬ!$BU6=GRID!$B$33:$BI$33), 0)),
ROUNDUP(INDEX(GRID!$B$34:$BI$44,MATCH(Q$7,GRID!$A$34:$A$44,0),MATCH(1,($U$2=GRID!$B$31:$BI$31)*(КАЛЕНДАРЬ!$BU6=GRID!$B$33:$BI$33),0))*(1-GRID!$B$69),0))</f>
        <v>29300</v>
      </c>
      <c r="R713" s="47" cm="1">
        <f t="array" ref="R713">IF($I$2="Открытый тариф",
INDEX(GRID!$B$47:$BI$57,MATCH(Q$7,GRID!$A$47:$A$57,0),MATCH(1,($U$2=GRID!$B$31:$BI$31)*(КАЛЕНДАРЬ!$BU6=GRID!$B$33:$BI$33), 0)),
ROUNDUP(INDEX(GRID!$B$47:$BI$57,MATCH(Q$7,GRID!$A$47:$A$57,0),MATCH(1,($U$2=GRID!$B$31:$BI$31)*(КАЛЕНДАРЬ!$BU6=GRID!$B$33:$BI$33),0))*(1-GRID!$B$69),0))</f>
        <v>31900</v>
      </c>
      <c r="S713" s="47" cm="1">
        <f t="array" ref="S713">IF($I$2="Открытый тариф",
INDEX(GRID!$B$34:$BI$44,MATCH(S$7,GRID!$A$34:$A$44,0),MATCH(1,($U$2=GRID!$B$31:$BI$31)*(КАЛЕНДАРЬ!$BU6=GRID!$B$33:$BI$33), 0)),
ROUNDUP(INDEX(GRID!$B$34:$BI$44,MATCH(S$7,GRID!$A$34:$A$44,0),MATCH(1,($U$2=GRID!$B$31:$BI$31)*(КАЛЕНДАРЬ!$BU6=GRID!$B$33:$BI$33),0))*(1-GRID!$B$69),0))</f>
        <v>32200</v>
      </c>
      <c r="T713" s="47" cm="1">
        <f t="array" ref="T713">IF($I$2="Открытый тариф",
INDEX(GRID!$B$47:$BI$57,MATCH(S$7,GRID!$A$47:$A$57,0),MATCH(1,($U$2=GRID!$B$31:$BI$31)*(КАЛЕНДАРЬ!$BU6=GRID!$B$33:$BI$33), 0)),
ROUNDUP(INDEX(GRID!$B$47:$BI$57,MATCH(S$7,GRID!$A$47:$A$57,0),MATCH(1,($U$2=GRID!$B$31:$BI$31)*(КАЛЕНДАРЬ!$BU6=GRID!$B$33:$BI$33),0))*(1-GRID!$B$69),0))</f>
        <v>34800</v>
      </c>
      <c r="U713" s="47" cm="1">
        <f t="array" ref="U713">IF($I$2="Открытый тариф",
INDEX(GRID!$B$34:$BI$44,MATCH(U$7,GRID!$A$34:$A$44,0),MATCH(1,($U$2=GRID!$B$31:$BI$31)*(КАЛЕНДАРЬ!$BU6=GRID!$B$33:$BI$33), 0)),
ROUNDUP(INDEX(GRID!$B$34:$BI$44,MATCH(U$7,GRID!$A$34:$A$44,0),MATCH(1,($U$2=GRID!$B$31:$BI$31)*(КАЛЕНДАРЬ!$BU6=GRID!$B$33:$BI$33),0))*(1-GRID!$B$69),0))</f>
        <v>37200</v>
      </c>
      <c r="V713" s="47" cm="1">
        <f t="array" ref="V713">IF($I$2="Открытый тариф",
INDEX(GRID!$B$47:$BI$57,MATCH(U$7,GRID!$A$47:$A$57,0),MATCH(1,($U$2=GRID!$B$31:$BI$31)*(КАЛЕНДАРЬ!$BU6=GRID!$B$33:$BI$33), 0)),
ROUNDUP(INDEX(GRID!$B$47:$BI$57,MATCH(U$7,GRID!$A$47:$A$57,0),MATCH(1,($U$2=GRID!$B$31:$BI$31)*(КАЛЕНДАРЬ!$BU6=GRID!$B$33:$BI$33),0))*(1-GRID!$B$69),0))</f>
        <v>39800</v>
      </c>
      <c r="W713" s="47" cm="1">
        <f t="array" ref="W713">IF($I$2="Открытый тариф",
INDEX(GRID!$B$34:$BI$44,MATCH(W$7,GRID!$A$34:$A$44,0),MATCH(1,($U$2=GRID!$B$31:$BI$31)*(КАЛЕНДАРЬ!$BU6=GRID!$B$33:$BI$33), 0)),
ROUNDUP(INDEX(GRID!$B$34:$BI$44,MATCH(W$7,GRID!$A$34:$A$44,0),MATCH(1,($U$2=GRID!$B$31:$BI$31)*(КАЛЕНДАРЬ!$BU6=GRID!$B$33:$BI$33),0))*(1-GRID!$B$69),0))</f>
        <v>91400</v>
      </c>
      <c r="X713" s="47" cm="1">
        <f t="array" ref="X713">IF($I$2="Открытый тариф",
INDEX(GRID!$B$47:$BI$57,MATCH(W$7,GRID!$A$47:$A$57,0),MATCH(1,($U$2=GRID!$B$31:$BI$31)*(КАЛЕНДАРЬ!$BU6=GRID!$B$33:$BI$33), 0)),
ROUNDUP(INDEX(GRID!$B$47:$BI$57,MATCH(W$7,GRID!$A$47:$A$57,0),MATCH(1,($U$2=GRID!$B$31:$BI$31)*(КАЛЕНДАРЬ!$BU6=GRID!$B$33:$BI$33),0))*(1-GRID!$B$69),0))</f>
        <v>94000</v>
      </c>
    </row>
    <row r="714" spans="1:24" s="200" customFormat="1" x14ac:dyDescent="0.2">
      <c r="A714" s="117" t="s">
        <v>47</v>
      </c>
      <c r="B714" s="117">
        <v>4</v>
      </c>
      <c r="C714" s="47" cm="1">
        <f t="array" ref="C714">IF($I$2="Открытый тариф",
INDEX(GRID!$B$34:$BI$44,MATCH(C$7,GRID!$A$34:$A$44,0),MATCH(1,($U$2=GRID!$B$31:$BI$31)*(КАЛЕНДАРЬ!$BU7=GRID!$B$33:$BI$33), 0)),
ROUNDUP(INDEX(GRID!$B$34:$BI$44,MATCH(C$7,GRID!$A$34:$A$44,0),MATCH(1,($U$2=GRID!$B$31:$BI$31)*(КАЛЕНДАРЬ!$BU7=GRID!$B$33:$BI$33),0))*(1-GRID!$B$69),0))</f>
        <v>15900</v>
      </c>
      <c r="D714" s="47" cm="1">
        <f t="array" ref="D714">IF($I$2="Открытый тариф",
INDEX(GRID!$B$47:$BI$57,MATCH(C$7,GRID!$A$47:$A$57,0),MATCH(1,($U$2=GRID!$B$31:$BI$31)*(КАЛЕНДАРЬ!$BU7=GRID!$B$33:$BI$33), 0)),
ROUNDUP(INDEX(GRID!$B$47:$BI$57,MATCH(C$7,GRID!$A$47:$A$57,0),MATCH(1,($U$2=GRID!$B$31:$BI$31)*(КАЛЕНДАРЬ!$BU7=GRID!$B$33:$BI$33),0))*(1-GRID!$B$69),0))</f>
        <v>18500</v>
      </c>
      <c r="E714" s="47" cm="1">
        <f t="array" ref="E714">IF($I$2="Открытый тариф",
INDEX(GRID!$B$34:$BI$44,MATCH(E$7,GRID!$A$34:$A$44,0),MATCH(1,($U$2=GRID!$B$31:$BI$31)*(КАЛЕНДАРЬ!$BU7=GRID!$B$33:$BI$33), 0)),
ROUNDUP(INDEX(GRID!$B$34:$BI$44,MATCH(E$7,GRID!$A$34:$A$44,0),MATCH(1,($U$2=GRID!$B$31:$BI$31)*(КАЛЕНДАРЬ!$BU7=GRID!$B$33:$BI$33),0))*(1-GRID!$B$69),0))</f>
        <v>17500</v>
      </c>
      <c r="F714" s="47" cm="1">
        <f t="array" ref="F714">IF($I$2="Открытый тариф",
INDEX(GRID!$B$47:$BI$57,MATCH(E$7,GRID!$A$47:$A$57,0),MATCH(1,($U$2=GRID!$B$31:$BI$31)*(КАЛЕНДАРЬ!$BU7=GRID!$B$33:$BI$33), 0)),
ROUNDUP(INDEX(GRID!$B$47:$BI$57,MATCH(E$7,GRID!$A$47:$A$57,0),MATCH(1,($U$2=GRID!$B$31:$BI$31)*(КАЛЕНДАРЬ!$BU7=GRID!$B$33:$BI$33),0))*(1-GRID!$B$69),0))</f>
        <v>20100</v>
      </c>
      <c r="G714" s="47" cm="1">
        <f t="array" ref="G714">IF($I$2="Открытый тариф",
INDEX(GRID!$B$34:$BI$44,MATCH(G$7,GRID!$A$34:$A$44,0),MATCH(1,($U$2=GRID!$B$31:$BI$31)*(КАЛЕНДАРЬ!$BU7=GRID!$B$33:$BI$33), 0)),
ROUNDUP(INDEX(GRID!$B$34:$BI$44,MATCH(G$7,GRID!$A$34:$A$44,0),MATCH(1,($U$2=GRID!$B$31:$BI$31)*(КАЛЕНДАРЬ!$BU7=GRID!$B$33:$BI$33),0))*(1-GRID!$B$69),0))</f>
        <v>18400</v>
      </c>
      <c r="H714" s="47" cm="1">
        <f t="array" ref="H714">IF($I$2="Открытый тариф",
INDEX(GRID!$B$47:$BI$57,MATCH(G$7,GRID!$A$47:$A$57,0),MATCH(1,($U$2=GRID!$B$31:$BI$31)*(КАЛЕНДАРЬ!$BU7=GRID!$B$33:$BI$33), 0)),
ROUNDUP(INDEX(GRID!$B$47:$BI$57,MATCH(G$7,GRID!$A$47:$A$57,0),MATCH(1,($U$2=GRID!$B$31:$BI$31)*(КАЛЕНДАРЬ!$BU7=GRID!$B$33:$BI$33),0))*(1-GRID!$B$69),0))</f>
        <v>21000</v>
      </c>
      <c r="I714" s="47" cm="1">
        <f t="array" ref="I714">IF($I$2="Открытый тариф",
INDEX(GRID!$B$34:$BI$44,MATCH(I$7,GRID!$A$34:$A$44,0),MATCH(1,($U$2=GRID!$B$31:$BI$31)*(КАЛЕНДАРЬ!$BU7=GRID!$B$33:$BI$33), 0)),
ROUNDUP(INDEX(GRID!$B$34:$BI$44,MATCH(I$7,GRID!$A$34:$A$44,0),MATCH(1,($U$2=GRID!$B$31:$BI$31)*(КАЛЕНДАРЬ!$BU7=GRID!$B$33:$BI$33),0))*(1-GRID!$B$69),0))</f>
        <v>20000</v>
      </c>
      <c r="J714" s="47" cm="1">
        <f t="array" ref="J714">IF($I$2="Открытый тариф",
INDEX(GRID!$B$47:$BI$57,MATCH(I$7,GRID!$A$47:$A$57,0),MATCH(1,($U$2=GRID!$B$31:$BI$31)*(КАЛЕНДАРЬ!$BU7=GRID!$B$33:$BI$33), 0)),
ROUNDUP(INDEX(GRID!$B$47:$BI$57,MATCH(I$7,GRID!$A$47:$A$57,0),MATCH(1,($U$2=GRID!$B$31:$BI$31)*(КАЛЕНДАРЬ!$BU7=GRID!$B$33:$BI$33),0))*(1-GRID!$B$69),0))</f>
        <v>22600</v>
      </c>
      <c r="K714" s="47" cm="1">
        <f t="array" ref="K714">IF($I$2="Открытый тариф",
INDEX(GRID!$B$34:$BI$44,MATCH(K$7,GRID!$A$34:$A$44,0),MATCH(1,($U$2=GRID!$B$31:$BI$31)*(КАЛЕНДАРЬ!$BU7=GRID!$B$33:$BI$33), 0)),
ROUNDUP(INDEX(GRID!$B$34:$BI$44,MATCH(K$7,GRID!$A$34:$A$44,0),MATCH(1,($U$2=GRID!$B$31:$BI$31)*(КАЛЕНДАРЬ!$BU7=GRID!$B$33:$BI$33),0))*(1-GRID!$B$69),0))</f>
        <v>20900</v>
      </c>
      <c r="L714" s="47" cm="1">
        <f t="array" ref="L714">IF($I$2="Открытый тариф",
INDEX(GRID!$B$47:$BI$57,MATCH(K$7,GRID!$A$47:$A$57,0),MATCH(1,($U$2=GRID!$B$31:$BI$31)*(КАЛЕНДАРЬ!$BU7=GRID!$B$33:$BI$33), 0)),
ROUNDUP(INDEX(GRID!$B$47:$BI$57,MATCH(K$7,GRID!$A$47:$A$57,0),MATCH(1,($U$2=GRID!$B$31:$BI$31)*(КАЛЕНДАРЬ!$BU7=GRID!$B$33:$BI$33),0))*(1-GRID!$B$69),0))</f>
        <v>23500</v>
      </c>
      <c r="M714" s="47" cm="1">
        <f t="array" ref="M714">IF($I$2="Открытый тариф",
INDEX(GRID!$B$34:$BI$44,MATCH(M$7,GRID!$A$34:$A$44,0),MATCH(1,($U$2=GRID!$B$31:$BI$31)*(КАЛЕНДАРЬ!$BU7=GRID!$B$33:$BI$33), 0)),
ROUNDUP(INDEX(GRID!$B$34:$BI$44,MATCH(M$7,GRID!$A$34:$A$44,0),MATCH(1,($U$2=GRID!$B$31:$BI$31)*(КАЛЕНДАРЬ!$BU7=GRID!$B$33:$BI$33),0))*(1-GRID!$B$69),0))</f>
        <v>22500</v>
      </c>
      <c r="N714" s="47" cm="1">
        <f t="array" ref="N714">IF($I$2="Открытый тариф",
INDEX(GRID!$B$47:$BI$57,MATCH(M$7,GRID!$A$47:$A$57,0),MATCH(1,($U$2=GRID!$B$31:$BI$31)*(КАЛЕНДАРЬ!$BU7=GRID!$B$33:$BI$33), 0)),
ROUNDUP(INDEX(GRID!$B$47:$BI$57,MATCH(M$7,GRID!$A$47:$A$57,0),MATCH(1,($U$2=GRID!$B$31:$BI$31)*(КАЛЕНДАРЬ!$BU7=GRID!$B$33:$BI$33),0))*(1-GRID!$B$69),0))</f>
        <v>25100</v>
      </c>
      <c r="O714" s="47" cm="1">
        <f t="array" ref="O714">IF($I$2="Открытый тариф",
INDEX(GRID!$B$34:$BI$44,MATCH(O$7,GRID!$A$34:$A$44,0),MATCH(1,($U$2=GRID!$B$31:$BI$31)*(КАЛЕНДАРЬ!$BU7=GRID!$B$33:$BI$33), 0)),
ROUNDUP(INDEX(GRID!$B$34:$BI$44,MATCH(O$7,GRID!$A$34:$A$44,0),MATCH(1,($U$2=GRID!$B$31:$BI$31)*(КАЛЕНДАРЬ!$BU7=GRID!$B$33:$BI$33),0))*(1-GRID!$B$69),0))</f>
        <v>28400</v>
      </c>
      <c r="P714" s="47" cm="1">
        <f t="array" ref="P714">IF($I$2="Открытый тариф",
INDEX(GRID!$B$47:$BI$57,MATCH(O$7,GRID!$A$47:$A$57,0),MATCH(1,($U$2=GRID!$B$31:$BI$31)*(КАЛЕНДАРЬ!$BU7=GRID!$B$33:$BI$33), 0)),
ROUNDUP(INDEX(GRID!$B$47:$BI$57,MATCH(O$7,GRID!$A$47:$A$57,0),MATCH(1,($U$2=GRID!$B$31:$BI$31)*(КАЛЕНДАРЬ!$BU7=GRID!$B$33:$BI$33),0))*(1-GRID!$B$69),0))</f>
        <v>31000</v>
      </c>
      <c r="Q714" s="47" cm="1">
        <f t="array" ref="Q714">IF($I$2="Открытый тариф",
INDEX(GRID!$B$34:$BI$44,MATCH(Q$7,GRID!$A$34:$A$44,0),MATCH(1,($U$2=GRID!$B$31:$BI$31)*(КАЛЕНДАРЬ!$BU7=GRID!$B$33:$BI$33), 0)),
ROUNDUP(INDEX(GRID!$B$34:$BI$44,MATCH(Q$7,GRID!$A$34:$A$44,0),MATCH(1,($U$2=GRID!$B$31:$BI$31)*(КАЛЕНДАРЬ!$BU7=GRID!$B$33:$BI$33),0))*(1-GRID!$B$69),0))</f>
        <v>30100</v>
      </c>
      <c r="R714" s="47" cm="1">
        <f t="array" ref="R714">IF($I$2="Открытый тариф",
INDEX(GRID!$B$47:$BI$57,MATCH(Q$7,GRID!$A$47:$A$57,0),MATCH(1,($U$2=GRID!$B$31:$BI$31)*(КАЛЕНДАРЬ!$BU7=GRID!$B$33:$BI$33), 0)),
ROUNDUP(INDEX(GRID!$B$47:$BI$57,MATCH(Q$7,GRID!$A$47:$A$57,0),MATCH(1,($U$2=GRID!$B$31:$BI$31)*(КАЛЕНДАРЬ!$BU7=GRID!$B$33:$BI$33),0))*(1-GRID!$B$69),0))</f>
        <v>32700</v>
      </c>
      <c r="S714" s="47" cm="1">
        <f t="array" ref="S714">IF($I$2="Открытый тариф",
INDEX(GRID!$B$34:$BI$44,MATCH(S$7,GRID!$A$34:$A$44,0),MATCH(1,($U$2=GRID!$B$31:$BI$31)*(КАЛЕНДАРЬ!$BU7=GRID!$B$33:$BI$33), 0)),
ROUNDUP(INDEX(GRID!$B$34:$BI$44,MATCH(S$7,GRID!$A$34:$A$44,0),MATCH(1,($U$2=GRID!$B$31:$BI$31)*(КАЛЕНДАРЬ!$BU7=GRID!$B$33:$BI$33),0))*(1-GRID!$B$69),0))</f>
        <v>33100</v>
      </c>
      <c r="T714" s="47" cm="1">
        <f t="array" ref="T714">IF($I$2="Открытый тариф",
INDEX(GRID!$B$47:$BI$57,MATCH(S$7,GRID!$A$47:$A$57,0),MATCH(1,($U$2=GRID!$B$31:$BI$31)*(КАЛЕНДАРЬ!$BU7=GRID!$B$33:$BI$33), 0)),
ROUNDUP(INDEX(GRID!$B$47:$BI$57,MATCH(S$7,GRID!$A$47:$A$57,0),MATCH(1,($U$2=GRID!$B$31:$BI$31)*(КАЛЕНДАРЬ!$BU7=GRID!$B$33:$BI$33),0))*(1-GRID!$B$69),0))</f>
        <v>35700</v>
      </c>
      <c r="U714" s="47" cm="1">
        <f t="array" ref="U714">IF($I$2="Открытый тариф",
INDEX(GRID!$B$34:$BI$44,MATCH(U$7,GRID!$A$34:$A$44,0),MATCH(1,($U$2=GRID!$B$31:$BI$31)*(КАЛЕНДАРЬ!$BU7=GRID!$B$33:$BI$33), 0)),
ROUNDUP(INDEX(GRID!$B$34:$BI$44,MATCH(U$7,GRID!$A$34:$A$44,0),MATCH(1,($U$2=GRID!$B$31:$BI$31)*(КАЛЕНДАРЬ!$BU7=GRID!$B$33:$BI$33),0))*(1-GRID!$B$69),0))</f>
        <v>38200</v>
      </c>
      <c r="V714" s="47" cm="1">
        <f t="array" ref="V714">IF($I$2="Открытый тариф",
INDEX(GRID!$B$47:$BI$57,MATCH(U$7,GRID!$A$47:$A$57,0),MATCH(1,($U$2=GRID!$B$31:$BI$31)*(КАЛЕНДАРЬ!$BU7=GRID!$B$33:$BI$33), 0)),
ROUNDUP(INDEX(GRID!$B$47:$BI$57,MATCH(U$7,GRID!$A$47:$A$57,0),MATCH(1,($U$2=GRID!$B$31:$BI$31)*(КАЛЕНДАРЬ!$BU7=GRID!$B$33:$BI$33),0))*(1-GRID!$B$69),0))</f>
        <v>40800</v>
      </c>
      <c r="W714" s="47" cm="1">
        <f t="array" ref="W714">IF($I$2="Открытый тариф",
INDEX(GRID!$B$34:$BI$44,MATCH(W$7,GRID!$A$34:$A$44,0),MATCH(1,($U$2=GRID!$B$31:$BI$31)*(КАЛЕНДАРЬ!$BU7=GRID!$B$33:$BI$33), 0)),
ROUNDUP(INDEX(GRID!$B$34:$BI$44,MATCH(W$7,GRID!$A$34:$A$44,0),MATCH(1,($U$2=GRID!$B$31:$BI$31)*(КАЛЕНДАРЬ!$BU7=GRID!$B$33:$BI$33),0))*(1-GRID!$B$69),0))</f>
        <v>96200</v>
      </c>
      <c r="X714" s="47" cm="1">
        <f t="array" ref="X714">IF($I$2="Открытый тариф",
INDEX(GRID!$B$47:$BI$57,MATCH(W$7,GRID!$A$47:$A$57,0),MATCH(1,($U$2=GRID!$B$31:$BI$31)*(КАЛЕНДАРЬ!$BU7=GRID!$B$33:$BI$33), 0)),
ROUNDUP(INDEX(GRID!$B$47:$BI$57,MATCH(W$7,GRID!$A$47:$A$57,0),MATCH(1,($U$2=GRID!$B$31:$BI$31)*(КАЛЕНДАРЬ!$BU7=GRID!$B$33:$BI$33),0))*(1-GRID!$B$69),0))</f>
        <v>98800</v>
      </c>
    </row>
    <row r="715" spans="1:24" s="200" customFormat="1" x14ac:dyDescent="0.2">
      <c r="A715" s="117" t="s">
        <v>48</v>
      </c>
      <c r="B715" s="117">
        <v>5</v>
      </c>
      <c r="C715" s="47" cm="1">
        <f t="array" ref="C715">IF($I$2="Открытый тариф",
INDEX(GRID!$B$34:$BI$44,MATCH(C$7,GRID!$A$34:$A$44,0),MATCH(1,($U$2=GRID!$B$31:$BI$31)*(КАЛЕНДАРЬ!$BU8=GRID!$B$33:$BI$33), 0)),
ROUNDUP(INDEX(GRID!$B$34:$BI$44,MATCH(C$7,GRID!$A$34:$A$44,0),MATCH(1,($U$2=GRID!$B$31:$BI$31)*(КАЛЕНДАРЬ!$BU8=GRID!$B$33:$BI$33),0))*(1-GRID!$B$69),0))</f>
        <v>15900</v>
      </c>
      <c r="D715" s="47" cm="1">
        <f t="array" ref="D715">IF($I$2="Открытый тариф",
INDEX(GRID!$B$47:$BI$57,MATCH(C$7,GRID!$A$47:$A$57,0),MATCH(1,($U$2=GRID!$B$31:$BI$31)*(КАЛЕНДАРЬ!$BU8=GRID!$B$33:$BI$33), 0)),
ROUNDUP(INDEX(GRID!$B$47:$BI$57,MATCH(C$7,GRID!$A$47:$A$57,0),MATCH(1,($U$2=GRID!$B$31:$BI$31)*(КАЛЕНДАРЬ!$BU8=GRID!$B$33:$BI$33),0))*(1-GRID!$B$69),0))</f>
        <v>18500</v>
      </c>
      <c r="E715" s="47" cm="1">
        <f t="array" ref="E715">IF($I$2="Открытый тариф",
INDEX(GRID!$B$34:$BI$44,MATCH(E$7,GRID!$A$34:$A$44,0),MATCH(1,($U$2=GRID!$B$31:$BI$31)*(КАЛЕНДАРЬ!$BU8=GRID!$B$33:$BI$33), 0)),
ROUNDUP(INDEX(GRID!$B$34:$BI$44,MATCH(E$7,GRID!$A$34:$A$44,0),MATCH(1,($U$2=GRID!$B$31:$BI$31)*(КАЛЕНДАРЬ!$BU8=GRID!$B$33:$BI$33),0))*(1-GRID!$B$69),0))</f>
        <v>17500</v>
      </c>
      <c r="F715" s="47" cm="1">
        <f t="array" ref="F715">IF($I$2="Открытый тариф",
INDEX(GRID!$B$47:$BI$57,MATCH(E$7,GRID!$A$47:$A$57,0),MATCH(1,($U$2=GRID!$B$31:$BI$31)*(КАЛЕНДАРЬ!$BU8=GRID!$B$33:$BI$33), 0)),
ROUNDUP(INDEX(GRID!$B$47:$BI$57,MATCH(E$7,GRID!$A$47:$A$57,0),MATCH(1,($U$2=GRID!$B$31:$BI$31)*(КАЛЕНДАРЬ!$BU8=GRID!$B$33:$BI$33),0))*(1-GRID!$B$69),0))</f>
        <v>20100</v>
      </c>
      <c r="G715" s="47" cm="1">
        <f t="array" ref="G715">IF($I$2="Открытый тариф",
INDEX(GRID!$B$34:$BI$44,MATCH(G$7,GRID!$A$34:$A$44,0),MATCH(1,($U$2=GRID!$B$31:$BI$31)*(КАЛЕНДАРЬ!$BU8=GRID!$B$33:$BI$33), 0)),
ROUNDUP(INDEX(GRID!$B$34:$BI$44,MATCH(G$7,GRID!$A$34:$A$44,0),MATCH(1,($U$2=GRID!$B$31:$BI$31)*(КАЛЕНДАРЬ!$BU8=GRID!$B$33:$BI$33),0))*(1-GRID!$B$69),0))</f>
        <v>18400</v>
      </c>
      <c r="H715" s="47" cm="1">
        <f t="array" ref="H715">IF($I$2="Открытый тариф",
INDEX(GRID!$B$47:$BI$57,MATCH(G$7,GRID!$A$47:$A$57,0),MATCH(1,($U$2=GRID!$B$31:$BI$31)*(КАЛЕНДАРЬ!$BU8=GRID!$B$33:$BI$33), 0)),
ROUNDUP(INDEX(GRID!$B$47:$BI$57,MATCH(G$7,GRID!$A$47:$A$57,0),MATCH(1,($U$2=GRID!$B$31:$BI$31)*(КАЛЕНДАРЬ!$BU8=GRID!$B$33:$BI$33),0))*(1-GRID!$B$69),0))</f>
        <v>21000</v>
      </c>
      <c r="I715" s="47" cm="1">
        <f t="array" ref="I715">IF($I$2="Открытый тариф",
INDEX(GRID!$B$34:$BI$44,MATCH(I$7,GRID!$A$34:$A$44,0),MATCH(1,($U$2=GRID!$B$31:$BI$31)*(КАЛЕНДАРЬ!$BU8=GRID!$B$33:$BI$33), 0)),
ROUNDUP(INDEX(GRID!$B$34:$BI$44,MATCH(I$7,GRID!$A$34:$A$44,0),MATCH(1,($U$2=GRID!$B$31:$BI$31)*(КАЛЕНДАРЬ!$BU8=GRID!$B$33:$BI$33),0))*(1-GRID!$B$69),0))</f>
        <v>20000</v>
      </c>
      <c r="J715" s="47" cm="1">
        <f t="array" ref="J715">IF($I$2="Открытый тариф",
INDEX(GRID!$B$47:$BI$57,MATCH(I$7,GRID!$A$47:$A$57,0),MATCH(1,($U$2=GRID!$B$31:$BI$31)*(КАЛЕНДАРЬ!$BU8=GRID!$B$33:$BI$33), 0)),
ROUNDUP(INDEX(GRID!$B$47:$BI$57,MATCH(I$7,GRID!$A$47:$A$57,0),MATCH(1,($U$2=GRID!$B$31:$BI$31)*(КАЛЕНДАРЬ!$BU8=GRID!$B$33:$BI$33),0))*(1-GRID!$B$69),0))</f>
        <v>22600</v>
      </c>
      <c r="K715" s="47" cm="1">
        <f t="array" ref="K715">IF($I$2="Открытый тариф",
INDEX(GRID!$B$34:$BI$44,MATCH(K$7,GRID!$A$34:$A$44,0),MATCH(1,($U$2=GRID!$B$31:$BI$31)*(КАЛЕНДАРЬ!$BU8=GRID!$B$33:$BI$33), 0)),
ROUNDUP(INDEX(GRID!$B$34:$BI$44,MATCH(K$7,GRID!$A$34:$A$44,0),MATCH(1,($U$2=GRID!$B$31:$BI$31)*(КАЛЕНДАРЬ!$BU8=GRID!$B$33:$BI$33),0))*(1-GRID!$B$69),0))</f>
        <v>20900</v>
      </c>
      <c r="L715" s="47" cm="1">
        <f t="array" ref="L715">IF($I$2="Открытый тариф",
INDEX(GRID!$B$47:$BI$57,MATCH(K$7,GRID!$A$47:$A$57,0),MATCH(1,($U$2=GRID!$B$31:$BI$31)*(КАЛЕНДАРЬ!$BU8=GRID!$B$33:$BI$33), 0)),
ROUNDUP(INDEX(GRID!$B$47:$BI$57,MATCH(K$7,GRID!$A$47:$A$57,0),MATCH(1,($U$2=GRID!$B$31:$BI$31)*(КАЛЕНДАРЬ!$BU8=GRID!$B$33:$BI$33),0))*(1-GRID!$B$69),0))</f>
        <v>23500</v>
      </c>
      <c r="M715" s="47" cm="1">
        <f t="array" ref="M715">IF($I$2="Открытый тариф",
INDEX(GRID!$B$34:$BI$44,MATCH(M$7,GRID!$A$34:$A$44,0),MATCH(1,($U$2=GRID!$B$31:$BI$31)*(КАЛЕНДАРЬ!$BU8=GRID!$B$33:$BI$33), 0)),
ROUNDUP(INDEX(GRID!$B$34:$BI$44,MATCH(M$7,GRID!$A$34:$A$44,0),MATCH(1,($U$2=GRID!$B$31:$BI$31)*(КАЛЕНДАРЬ!$BU8=GRID!$B$33:$BI$33),0))*(1-GRID!$B$69),0))</f>
        <v>22500</v>
      </c>
      <c r="N715" s="47" cm="1">
        <f t="array" ref="N715">IF($I$2="Открытый тариф",
INDEX(GRID!$B$47:$BI$57,MATCH(M$7,GRID!$A$47:$A$57,0),MATCH(1,($U$2=GRID!$B$31:$BI$31)*(КАЛЕНДАРЬ!$BU8=GRID!$B$33:$BI$33), 0)),
ROUNDUP(INDEX(GRID!$B$47:$BI$57,MATCH(M$7,GRID!$A$47:$A$57,0),MATCH(1,($U$2=GRID!$B$31:$BI$31)*(КАЛЕНДАРЬ!$BU8=GRID!$B$33:$BI$33),0))*(1-GRID!$B$69),0))</f>
        <v>25100</v>
      </c>
      <c r="O715" s="47" cm="1">
        <f t="array" ref="O715">IF($I$2="Открытый тариф",
INDEX(GRID!$B$34:$BI$44,MATCH(O$7,GRID!$A$34:$A$44,0),MATCH(1,($U$2=GRID!$B$31:$BI$31)*(КАЛЕНДАРЬ!$BU8=GRID!$B$33:$BI$33), 0)),
ROUNDUP(INDEX(GRID!$B$34:$BI$44,MATCH(O$7,GRID!$A$34:$A$44,0),MATCH(1,($U$2=GRID!$B$31:$BI$31)*(КАЛЕНДАРЬ!$BU8=GRID!$B$33:$BI$33),0))*(1-GRID!$B$69),0))</f>
        <v>28400</v>
      </c>
      <c r="P715" s="47" cm="1">
        <f t="array" ref="P715">IF($I$2="Открытый тариф",
INDEX(GRID!$B$47:$BI$57,MATCH(O$7,GRID!$A$47:$A$57,0),MATCH(1,($U$2=GRID!$B$31:$BI$31)*(КАЛЕНДАРЬ!$BU8=GRID!$B$33:$BI$33), 0)),
ROUNDUP(INDEX(GRID!$B$47:$BI$57,MATCH(O$7,GRID!$A$47:$A$57,0),MATCH(1,($U$2=GRID!$B$31:$BI$31)*(КАЛЕНДАРЬ!$BU8=GRID!$B$33:$BI$33),0))*(1-GRID!$B$69),0))</f>
        <v>31000</v>
      </c>
      <c r="Q715" s="47" cm="1">
        <f t="array" ref="Q715">IF($I$2="Открытый тариф",
INDEX(GRID!$B$34:$BI$44,MATCH(Q$7,GRID!$A$34:$A$44,0),MATCH(1,($U$2=GRID!$B$31:$BI$31)*(КАЛЕНДАРЬ!$BU8=GRID!$B$33:$BI$33), 0)),
ROUNDUP(INDEX(GRID!$B$34:$BI$44,MATCH(Q$7,GRID!$A$34:$A$44,0),MATCH(1,($U$2=GRID!$B$31:$BI$31)*(КАЛЕНДАРЬ!$BU8=GRID!$B$33:$BI$33),0))*(1-GRID!$B$69),0))</f>
        <v>30100</v>
      </c>
      <c r="R715" s="47" cm="1">
        <f t="array" ref="R715">IF($I$2="Открытый тариф",
INDEX(GRID!$B$47:$BI$57,MATCH(Q$7,GRID!$A$47:$A$57,0),MATCH(1,($U$2=GRID!$B$31:$BI$31)*(КАЛЕНДАРЬ!$BU8=GRID!$B$33:$BI$33), 0)),
ROUNDUP(INDEX(GRID!$B$47:$BI$57,MATCH(Q$7,GRID!$A$47:$A$57,0),MATCH(1,($U$2=GRID!$B$31:$BI$31)*(КАЛЕНДАРЬ!$BU8=GRID!$B$33:$BI$33),0))*(1-GRID!$B$69),0))</f>
        <v>32700</v>
      </c>
      <c r="S715" s="47" cm="1">
        <f t="array" ref="S715">IF($I$2="Открытый тариф",
INDEX(GRID!$B$34:$BI$44,MATCH(S$7,GRID!$A$34:$A$44,0),MATCH(1,($U$2=GRID!$B$31:$BI$31)*(КАЛЕНДАРЬ!$BU8=GRID!$B$33:$BI$33), 0)),
ROUNDUP(INDEX(GRID!$B$34:$BI$44,MATCH(S$7,GRID!$A$34:$A$44,0),MATCH(1,($U$2=GRID!$B$31:$BI$31)*(КАЛЕНДАРЬ!$BU8=GRID!$B$33:$BI$33),0))*(1-GRID!$B$69),0))</f>
        <v>33100</v>
      </c>
      <c r="T715" s="47" cm="1">
        <f t="array" ref="T715">IF($I$2="Открытый тариф",
INDEX(GRID!$B$47:$BI$57,MATCH(S$7,GRID!$A$47:$A$57,0),MATCH(1,($U$2=GRID!$B$31:$BI$31)*(КАЛЕНДАРЬ!$BU8=GRID!$B$33:$BI$33), 0)),
ROUNDUP(INDEX(GRID!$B$47:$BI$57,MATCH(S$7,GRID!$A$47:$A$57,0),MATCH(1,($U$2=GRID!$B$31:$BI$31)*(КАЛЕНДАРЬ!$BU8=GRID!$B$33:$BI$33),0))*(1-GRID!$B$69),0))</f>
        <v>35700</v>
      </c>
      <c r="U715" s="47" cm="1">
        <f t="array" ref="U715">IF($I$2="Открытый тариф",
INDEX(GRID!$B$34:$BI$44,MATCH(U$7,GRID!$A$34:$A$44,0),MATCH(1,($U$2=GRID!$B$31:$BI$31)*(КАЛЕНДАРЬ!$BU8=GRID!$B$33:$BI$33), 0)),
ROUNDUP(INDEX(GRID!$B$34:$BI$44,MATCH(U$7,GRID!$A$34:$A$44,0),MATCH(1,($U$2=GRID!$B$31:$BI$31)*(КАЛЕНДАРЬ!$BU8=GRID!$B$33:$BI$33),0))*(1-GRID!$B$69),0))</f>
        <v>38200</v>
      </c>
      <c r="V715" s="47" cm="1">
        <f t="array" ref="V715">IF($I$2="Открытый тариф",
INDEX(GRID!$B$47:$BI$57,MATCH(U$7,GRID!$A$47:$A$57,0),MATCH(1,($U$2=GRID!$B$31:$BI$31)*(КАЛЕНДАРЬ!$BU8=GRID!$B$33:$BI$33), 0)),
ROUNDUP(INDEX(GRID!$B$47:$BI$57,MATCH(U$7,GRID!$A$47:$A$57,0),MATCH(1,($U$2=GRID!$B$31:$BI$31)*(КАЛЕНДАРЬ!$BU8=GRID!$B$33:$BI$33),0))*(1-GRID!$B$69),0))</f>
        <v>40800</v>
      </c>
      <c r="W715" s="47" cm="1">
        <f t="array" ref="W715">IF($I$2="Открытый тариф",
INDEX(GRID!$B$34:$BI$44,MATCH(W$7,GRID!$A$34:$A$44,0),MATCH(1,($U$2=GRID!$B$31:$BI$31)*(КАЛЕНДАРЬ!$BU8=GRID!$B$33:$BI$33), 0)),
ROUNDUP(INDEX(GRID!$B$34:$BI$44,MATCH(W$7,GRID!$A$34:$A$44,0),MATCH(1,($U$2=GRID!$B$31:$BI$31)*(КАЛЕНДАРЬ!$BU8=GRID!$B$33:$BI$33),0))*(1-GRID!$B$69),0))</f>
        <v>96200</v>
      </c>
      <c r="X715" s="47" cm="1">
        <f t="array" ref="X715">IF($I$2="Открытый тариф",
INDEX(GRID!$B$47:$BI$57,MATCH(W$7,GRID!$A$47:$A$57,0),MATCH(1,($U$2=GRID!$B$31:$BI$31)*(КАЛЕНДАРЬ!$BU8=GRID!$B$33:$BI$33), 0)),
ROUNDUP(INDEX(GRID!$B$47:$BI$57,MATCH(W$7,GRID!$A$47:$A$57,0),MATCH(1,($U$2=GRID!$B$31:$BI$31)*(КАЛЕНДАРЬ!$BU8=GRID!$B$33:$BI$33),0))*(1-GRID!$B$69),0))</f>
        <v>98800</v>
      </c>
    </row>
    <row r="716" spans="1:24" s="200" customFormat="1" x14ac:dyDescent="0.2">
      <c r="A716" s="117" t="s">
        <v>42</v>
      </c>
      <c r="B716" s="117">
        <v>6</v>
      </c>
      <c r="C716" s="47" cm="1">
        <f t="array" ref="C716">IF($I$2="Открытый тариф",
INDEX(GRID!$B$34:$BI$44,MATCH(C$7,GRID!$A$34:$A$44,0),MATCH(1,($U$2=GRID!$B$31:$BI$31)*(КАЛЕНДАРЬ!$BU9=GRID!$B$33:$BI$33), 0)),
ROUNDUP(INDEX(GRID!$B$34:$BI$44,MATCH(C$7,GRID!$A$34:$A$44,0),MATCH(1,($U$2=GRID!$B$31:$BI$31)*(КАЛЕНДАРЬ!$BU9=GRID!$B$33:$BI$33),0))*(1-GRID!$B$69),0))</f>
        <v>15500</v>
      </c>
      <c r="D716" s="47" cm="1">
        <f t="array" ref="D716">IF($I$2="Открытый тариф",
INDEX(GRID!$B$47:$BI$57,MATCH(C$7,GRID!$A$47:$A$57,0),MATCH(1,($U$2=GRID!$B$31:$BI$31)*(КАЛЕНДАРЬ!$BU9=GRID!$B$33:$BI$33), 0)),
ROUNDUP(INDEX(GRID!$B$47:$BI$57,MATCH(C$7,GRID!$A$47:$A$57,0),MATCH(1,($U$2=GRID!$B$31:$BI$31)*(КАЛЕНДАРЬ!$BU9=GRID!$B$33:$BI$33),0))*(1-GRID!$B$69),0))</f>
        <v>18100</v>
      </c>
      <c r="E716" s="47" cm="1">
        <f t="array" ref="E716">IF($I$2="Открытый тариф",
INDEX(GRID!$B$34:$BI$44,MATCH(E$7,GRID!$A$34:$A$44,0),MATCH(1,($U$2=GRID!$B$31:$BI$31)*(КАЛЕНДАРЬ!$BU9=GRID!$B$33:$BI$33), 0)),
ROUNDUP(INDEX(GRID!$B$34:$BI$44,MATCH(E$7,GRID!$A$34:$A$44,0),MATCH(1,($U$2=GRID!$B$31:$BI$31)*(КАЛЕНДАРЬ!$BU9=GRID!$B$33:$BI$33),0))*(1-GRID!$B$69),0))</f>
        <v>17000</v>
      </c>
      <c r="F716" s="47" cm="1">
        <f t="array" ref="F716">IF($I$2="Открытый тариф",
INDEX(GRID!$B$47:$BI$57,MATCH(E$7,GRID!$A$47:$A$57,0),MATCH(1,($U$2=GRID!$B$31:$BI$31)*(КАЛЕНДАРЬ!$BU9=GRID!$B$33:$BI$33), 0)),
ROUNDUP(INDEX(GRID!$B$47:$BI$57,MATCH(E$7,GRID!$A$47:$A$57,0),MATCH(1,($U$2=GRID!$B$31:$BI$31)*(КАЛЕНДАРЬ!$BU9=GRID!$B$33:$BI$33),0))*(1-GRID!$B$69),0))</f>
        <v>19600</v>
      </c>
      <c r="G716" s="47" cm="1">
        <f t="array" ref="G716">IF($I$2="Открытый тариф",
INDEX(GRID!$B$34:$BI$44,MATCH(G$7,GRID!$A$34:$A$44,0),MATCH(1,($U$2=GRID!$B$31:$BI$31)*(КАЛЕНДАРЬ!$BU9=GRID!$B$33:$BI$33), 0)),
ROUNDUP(INDEX(GRID!$B$34:$BI$44,MATCH(G$7,GRID!$A$34:$A$44,0),MATCH(1,($U$2=GRID!$B$31:$BI$31)*(КАЛЕНДАРЬ!$BU9=GRID!$B$33:$BI$33),0))*(1-GRID!$B$69),0))</f>
        <v>17900</v>
      </c>
      <c r="H716" s="47" cm="1">
        <f t="array" ref="H716">IF($I$2="Открытый тариф",
INDEX(GRID!$B$47:$BI$57,MATCH(G$7,GRID!$A$47:$A$57,0),MATCH(1,($U$2=GRID!$B$31:$BI$31)*(КАЛЕНДАРЬ!$BU9=GRID!$B$33:$BI$33), 0)),
ROUNDUP(INDEX(GRID!$B$47:$BI$57,MATCH(G$7,GRID!$A$47:$A$57,0),MATCH(1,($U$2=GRID!$B$31:$BI$31)*(КАЛЕНДАРЬ!$BU9=GRID!$B$33:$BI$33),0))*(1-GRID!$B$69),0))</f>
        <v>20500</v>
      </c>
      <c r="I716" s="47" cm="1">
        <f t="array" ref="I716">IF($I$2="Открытый тариф",
INDEX(GRID!$B$34:$BI$44,MATCH(I$7,GRID!$A$34:$A$44,0),MATCH(1,($U$2=GRID!$B$31:$BI$31)*(КАЛЕНДАРЬ!$BU9=GRID!$B$33:$BI$33), 0)),
ROUNDUP(INDEX(GRID!$B$34:$BI$44,MATCH(I$7,GRID!$A$34:$A$44,0),MATCH(1,($U$2=GRID!$B$31:$BI$31)*(КАЛЕНДАРЬ!$BU9=GRID!$B$33:$BI$33),0))*(1-GRID!$B$69),0))</f>
        <v>19400</v>
      </c>
      <c r="J716" s="47" cm="1">
        <f t="array" ref="J716">IF($I$2="Открытый тариф",
INDEX(GRID!$B$47:$BI$57,MATCH(I$7,GRID!$A$47:$A$57,0),MATCH(1,($U$2=GRID!$B$31:$BI$31)*(КАЛЕНДАРЬ!$BU9=GRID!$B$33:$BI$33), 0)),
ROUNDUP(INDEX(GRID!$B$47:$BI$57,MATCH(I$7,GRID!$A$47:$A$57,0),MATCH(1,($U$2=GRID!$B$31:$BI$31)*(КАЛЕНДАРЬ!$BU9=GRID!$B$33:$BI$33),0))*(1-GRID!$B$69),0))</f>
        <v>22000</v>
      </c>
      <c r="K716" s="47" cm="1">
        <f t="array" ref="K716">IF($I$2="Открытый тариф",
INDEX(GRID!$B$34:$BI$44,MATCH(K$7,GRID!$A$34:$A$44,0),MATCH(1,($U$2=GRID!$B$31:$BI$31)*(КАЛЕНДАРЬ!$BU9=GRID!$B$33:$BI$33), 0)),
ROUNDUP(INDEX(GRID!$B$34:$BI$44,MATCH(K$7,GRID!$A$34:$A$44,0),MATCH(1,($U$2=GRID!$B$31:$BI$31)*(КАЛЕНДАРЬ!$BU9=GRID!$B$33:$BI$33),0))*(1-GRID!$B$69),0))</f>
        <v>20300</v>
      </c>
      <c r="L716" s="47" cm="1">
        <f t="array" ref="L716">IF($I$2="Открытый тариф",
INDEX(GRID!$B$47:$BI$57,MATCH(K$7,GRID!$A$47:$A$57,0),MATCH(1,($U$2=GRID!$B$31:$BI$31)*(КАЛЕНДАРЬ!$BU9=GRID!$B$33:$BI$33), 0)),
ROUNDUP(INDEX(GRID!$B$47:$BI$57,MATCH(K$7,GRID!$A$47:$A$57,0),MATCH(1,($U$2=GRID!$B$31:$BI$31)*(КАЛЕНДАРЬ!$BU9=GRID!$B$33:$BI$33),0))*(1-GRID!$B$69),0))</f>
        <v>22900</v>
      </c>
      <c r="M716" s="47" cm="1">
        <f t="array" ref="M716">IF($I$2="Открытый тариф",
INDEX(GRID!$B$34:$BI$44,MATCH(M$7,GRID!$A$34:$A$44,0),MATCH(1,($U$2=GRID!$B$31:$BI$31)*(КАЛЕНДАРЬ!$BU9=GRID!$B$33:$BI$33), 0)),
ROUNDUP(INDEX(GRID!$B$34:$BI$44,MATCH(M$7,GRID!$A$34:$A$44,0),MATCH(1,($U$2=GRID!$B$31:$BI$31)*(КАЛЕНДАРЬ!$BU9=GRID!$B$33:$BI$33),0))*(1-GRID!$B$69),0))</f>
        <v>21800</v>
      </c>
      <c r="N716" s="47" cm="1">
        <f t="array" ref="N716">IF($I$2="Открытый тариф",
INDEX(GRID!$B$47:$BI$57,MATCH(M$7,GRID!$A$47:$A$57,0),MATCH(1,($U$2=GRID!$B$31:$BI$31)*(КАЛЕНДАРЬ!$BU9=GRID!$B$33:$BI$33), 0)),
ROUNDUP(INDEX(GRID!$B$47:$BI$57,MATCH(M$7,GRID!$A$47:$A$57,0),MATCH(1,($U$2=GRID!$B$31:$BI$31)*(КАЛЕНДАРЬ!$BU9=GRID!$B$33:$BI$33),0))*(1-GRID!$B$69),0))</f>
        <v>24400</v>
      </c>
      <c r="O716" s="47" cm="1">
        <f t="array" ref="O716">IF($I$2="Открытый тариф",
INDEX(GRID!$B$34:$BI$44,MATCH(O$7,GRID!$A$34:$A$44,0),MATCH(1,($U$2=GRID!$B$31:$BI$31)*(КАЛЕНДАРЬ!$BU9=GRID!$B$33:$BI$33), 0)),
ROUNDUP(INDEX(GRID!$B$34:$BI$44,MATCH(O$7,GRID!$A$34:$A$44,0),MATCH(1,($U$2=GRID!$B$31:$BI$31)*(КАЛЕНДАРЬ!$BU9=GRID!$B$33:$BI$33),0))*(1-GRID!$B$69),0))</f>
        <v>27600</v>
      </c>
      <c r="P716" s="47" cm="1">
        <f t="array" ref="P716">IF($I$2="Открытый тариф",
INDEX(GRID!$B$47:$BI$57,MATCH(O$7,GRID!$A$47:$A$57,0),MATCH(1,($U$2=GRID!$B$31:$BI$31)*(КАЛЕНДАРЬ!$BU9=GRID!$B$33:$BI$33), 0)),
ROUNDUP(INDEX(GRID!$B$47:$BI$57,MATCH(O$7,GRID!$A$47:$A$57,0),MATCH(1,($U$2=GRID!$B$31:$BI$31)*(КАЛЕНДАРЬ!$BU9=GRID!$B$33:$BI$33),0))*(1-GRID!$B$69),0))</f>
        <v>30200</v>
      </c>
      <c r="Q716" s="47" cm="1">
        <f t="array" ref="Q716">IF($I$2="Открытый тариф",
INDEX(GRID!$B$34:$BI$44,MATCH(Q$7,GRID!$A$34:$A$44,0),MATCH(1,($U$2=GRID!$B$31:$BI$31)*(КАЛЕНДАРЬ!$BU9=GRID!$B$33:$BI$33), 0)),
ROUNDUP(INDEX(GRID!$B$34:$BI$44,MATCH(Q$7,GRID!$A$34:$A$44,0),MATCH(1,($U$2=GRID!$B$31:$BI$31)*(КАЛЕНДАРЬ!$BU9=GRID!$B$33:$BI$33),0))*(1-GRID!$B$69),0))</f>
        <v>29300</v>
      </c>
      <c r="R716" s="47" cm="1">
        <f t="array" ref="R716">IF($I$2="Открытый тариф",
INDEX(GRID!$B$47:$BI$57,MATCH(Q$7,GRID!$A$47:$A$57,0),MATCH(1,($U$2=GRID!$B$31:$BI$31)*(КАЛЕНДАРЬ!$BU9=GRID!$B$33:$BI$33), 0)),
ROUNDUP(INDEX(GRID!$B$47:$BI$57,MATCH(Q$7,GRID!$A$47:$A$57,0),MATCH(1,($U$2=GRID!$B$31:$BI$31)*(КАЛЕНДАРЬ!$BU9=GRID!$B$33:$BI$33),0))*(1-GRID!$B$69),0))</f>
        <v>31900</v>
      </c>
      <c r="S716" s="47" cm="1">
        <f t="array" ref="S716">IF($I$2="Открытый тариф",
INDEX(GRID!$B$34:$BI$44,MATCH(S$7,GRID!$A$34:$A$44,0),MATCH(1,($U$2=GRID!$B$31:$BI$31)*(КАЛЕНДАРЬ!$BU9=GRID!$B$33:$BI$33), 0)),
ROUNDUP(INDEX(GRID!$B$34:$BI$44,MATCH(S$7,GRID!$A$34:$A$44,0),MATCH(1,($U$2=GRID!$B$31:$BI$31)*(КАЛЕНДАРЬ!$BU9=GRID!$B$33:$BI$33),0))*(1-GRID!$B$69),0))</f>
        <v>32200</v>
      </c>
      <c r="T716" s="47" cm="1">
        <f t="array" ref="T716">IF($I$2="Открытый тариф",
INDEX(GRID!$B$47:$BI$57,MATCH(S$7,GRID!$A$47:$A$57,0),MATCH(1,($U$2=GRID!$B$31:$BI$31)*(КАЛЕНДАРЬ!$BU9=GRID!$B$33:$BI$33), 0)),
ROUNDUP(INDEX(GRID!$B$47:$BI$57,MATCH(S$7,GRID!$A$47:$A$57,0),MATCH(1,($U$2=GRID!$B$31:$BI$31)*(КАЛЕНДАРЬ!$BU9=GRID!$B$33:$BI$33),0))*(1-GRID!$B$69),0))</f>
        <v>34800</v>
      </c>
      <c r="U716" s="47" cm="1">
        <f t="array" ref="U716">IF($I$2="Открытый тариф",
INDEX(GRID!$B$34:$BI$44,MATCH(U$7,GRID!$A$34:$A$44,0),MATCH(1,($U$2=GRID!$B$31:$BI$31)*(КАЛЕНДАРЬ!$BU9=GRID!$B$33:$BI$33), 0)),
ROUNDUP(INDEX(GRID!$B$34:$BI$44,MATCH(U$7,GRID!$A$34:$A$44,0),MATCH(1,($U$2=GRID!$B$31:$BI$31)*(КАЛЕНДАРЬ!$BU9=GRID!$B$33:$BI$33),0))*(1-GRID!$B$69),0))</f>
        <v>37200</v>
      </c>
      <c r="V716" s="47" cm="1">
        <f t="array" ref="V716">IF($I$2="Открытый тариф",
INDEX(GRID!$B$47:$BI$57,MATCH(U$7,GRID!$A$47:$A$57,0),MATCH(1,($U$2=GRID!$B$31:$BI$31)*(КАЛЕНДАРЬ!$BU9=GRID!$B$33:$BI$33), 0)),
ROUNDUP(INDEX(GRID!$B$47:$BI$57,MATCH(U$7,GRID!$A$47:$A$57,0),MATCH(1,($U$2=GRID!$B$31:$BI$31)*(КАЛЕНДАРЬ!$BU9=GRID!$B$33:$BI$33),0))*(1-GRID!$B$69),0))</f>
        <v>39800</v>
      </c>
      <c r="W716" s="47" cm="1">
        <f t="array" ref="W716">IF($I$2="Открытый тариф",
INDEX(GRID!$B$34:$BI$44,MATCH(W$7,GRID!$A$34:$A$44,0),MATCH(1,($U$2=GRID!$B$31:$BI$31)*(КАЛЕНДАРЬ!$BU9=GRID!$B$33:$BI$33), 0)),
ROUNDUP(INDEX(GRID!$B$34:$BI$44,MATCH(W$7,GRID!$A$34:$A$44,0),MATCH(1,($U$2=GRID!$B$31:$BI$31)*(КАЛЕНДАРЬ!$BU9=GRID!$B$33:$BI$33),0))*(1-GRID!$B$69),0))</f>
        <v>91400</v>
      </c>
      <c r="X716" s="47" cm="1">
        <f t="array" ref="X716">IF($I$2="Открытый тариф",
INDEX(GRID!$B$47:$BI$57,MATCH(W$7,GRID!$A$47:$A$57,0),MATCH(1,($U$2=GRID!$B$31:$BI$31)*(КАЛЕНДАРЬ!$BU9=GRID!$B$33:$BI$33), 0)),
ROUNDUP(INDEX(GRID!$B$47:$BI$57,MATCH(W$7,GRID!$A$47:$A$57,0),MATCH(1,($U$2=GRID!$B$31:$BI$31)*(КАЛЕНДАРЬ!$BU9=GRID!$B$33:$BI$33),0))*(1-GRID!$B$69),0))</f>
        <v>94000</v>
      </c>
    </row>
    <row r="717" spans="1:24" s="200" customFormat="1" x14ac:dyDescent="0.2">
      <c r="A717" s="117" t="s">
        <v>43</v>
      </c>
      <c r="B717" s="117">
        <v>7</v>
      </c>
      <c r="C717" s="47" cm="1">
        <f t="array" ref="C717">IF($I$2="Открытый тариф",
INDEX(GRID!$B$34:$BI$44,MATCH(C$7,GRID!$A$34:$A$44,0),MATCH(1,($U$2=GRID!$B$31:$BI$31)*(КАЛЕНДАРЬ!$BU10=GRID!$B$33:$BI$33), 0)),
ROUNDUP(INDEX(GRID!$B$34:$BI$44,MATCH(C$7,GRID!$A$34:$A$44,0),MATCH(1,($U$2=GRID!$B$31:$BI$31)*(КАЛЕНДАРЬ!$BU10=GRID!$B$33:$BI$33),0))*(1-GRID!$B$69),0))</f>
        <v>15500</v>
      </c>
      <c r="D717" s="47" cm="1">
        <f t="array" ref="D717">IF($I$2="Открытый тариф",
INDEX(GRID!$B$47:$BI$57,MATCH(C$7,GRID!$A$47:$A$57,0),MATCH(1,($U$2=GRID!$B$31:$BI$31)*(КАЛЕНДАРЬ!$BU10=GRID!$B$33:$BI$33), 0)),
ROUNDUP(INDEX(GRID!$B$47:$BI$57,MATCH(C$7,GRID!$A$47:$A$57,0),MATCH(1,($U$2=GRID!$B$31:$BI$31)*(КАЛЕНДАРЬ!$BU10=GRID!$B$33:$BI$33),0))*(1-GRID!$B$69),0))</f>
        <v>18100</v>
      </c>
      <c r="E717" s="47" cm="1">
        <f t="array" ref="E717">IF($I$2="Открытый тариф",
INDEX(GRID!$B$34:$BI$44,MATCH(E$7,GRID!$A$34:$A$44,0),MATCH(1,($U$2=GRID!$B$31:$BI$31)*(КАЛЕНДАРЬ!$BU10=GRID!$B$33:$BI$33), 0)),
ROUNDUP(INDEX(GRID!$B$34:$BI$44,MATCH(E$7,GRID!$A$34:$A$44,0),MATCH(1,($U$2=GRID!$B$31:$BI$31)*(КАЛЕНДАРЬ!$BU10=GRID!$B$33:$BI$33),0))*(1-GRID!$B$69),0))</f>
        <v>17000</v>
      </c>
      <c r="F717" s="47" cm="1">
        <f t="array" ref="F717">IF($I$2="Открытый тариф",
INDEX(GRID!$B$47:$BI$57,MATCH(E$7,GRID!$A$47:$A$57,0),MATCH(1,($U$2=GRID!$B$31:$BI$31)*(КАЛЕНДАРЬ!$BU10=GRID!$B$33:$BI$33), 0)),
ROUNDUP(INDEX(GRID!$B$47:$BI$57,MATCH(E$7,GRID!$A$47:$A$57,0),MATCH(1,($U$2=GRID!$B$31:$BI$31)*(КАЛЕНДАРЬ!$BU10=GRID!$B$33:$BI$33),0))*(1-GRID!$B$69),0))</f>
        <v>19600</v>
      </c>
      <c r="G717" s="47" cm="1">
        <f t="array" ref="G717">IF($I$2="Открытый тариф",
INDEX(GRID!$B$34:$BI$44,MATCH(G$7,GRID!$A$34:$A$44,0),MATCH(1,($U$2=GRID!$B$31:$BI$31)*(КАЛЕНДАРЬ!$BU10=GRID!$B$33:$BI$33), 0)),
ROUNDUP(INDEX(GRID!$B$34:$BI$44,MATCH(G$7,GRID!$A$34:$A$44,0),MATCH(1,($U$2=GRID!$B$31:$BI$31)*(КАЛЕНДАРЬ!$BU10=GRID!$B$33:$BI$33),0))*(1-GRID!$B$69),0))</f>
        <v>17900</v>
      </c>
      <c r="H717" s="47" cm="1">
        <f t="array" ref="H717">IF($I$2="Открытый тариф",
INDEX(GRID!$B$47:$BI$57,MATCH(G$7,GRID!$A$47:$A$57,0),MATCH(1,($U$2=GRID!$B$31:$BI$31)*(КАЛЕНДАРЬ!$BU10=GRID!$B$33:$BI$33), 0)),
ROUNDUP(INDEX(GRID!$B$47:$BI$57,MATCH(G$7,GRID!$A$47:$A$57,0),MATCH(1,($U$2=GRID!$B$31:$BI$31)*(КАЛЕНДАРЬ!$BU10=GRID!$B$33:$BI$33),0))*(1-GRID!$B$69),0))</f>
        <v>20500</v>
      </c>
      <c r="I717" s="47" cm="1">
        <f t="array" ref="I717">IF($I$2="Открытый тариф",
INDEX(GRID!$B$34:$BI$44,MATCH(I$7,GRID!$A$34:$A$44,0),MATCH(1,($U$2=GRID!$B$31:$BI$31)*(КАЛЕНДАРЬ!$BU10=GRID!$B$33:$BI$33), 0)),
ROUNDUP(INDEX(GRID!$B$34:$BI$44,MATCH(I$7,GRID!$A$34:$A$44,0),MATCH(1,($U$2=GRID!$B$31:$BI$31)*(КАЛЕНДАРЬ!$BU10=GRID!$B$33:$BI$33),0))*(1-GRID!$B$69),0))</f>
        <v>19400</v>
      </c>
      <c r="J717" s="47" cm="1">
        <f t="array" ref="J717">IF($I$2="Открытый тариф",
INDEX(GRID!$B$47:$BI$57,MATCH(I$7,GRID!$A$47:$A$57,0),MATCH(1,($U$2=GRID!$B$31:$BI$31)*(КАЛЕНДАРЬ!$BU10=GRID!$B$33:$BI$33), 0)),
ROUNDUP(INDEX(GRID!$B$47:$BI$57,MATCH(I$7,GRID!$A$47:$A$57,0),MATCH(1,($U$2=GRID!$B$31:$BI$31)*(КАЛЕНДАРЬ!$BU10=GRID!$B$33:$BI$33),0))*(1-GRID!$B$69),0))</f>
        <v>22000</v>
      </c>
      <c r="K717" s="47" cm="1">
        <f t="array" ref="K717">IF($I$2="Открытый тариф",
INDEX(GRID!$B$34:$BI$44,MATCH(K$7,GRID!$A$34:$A$44,0),MATCH(1,($U$2=GRID!$B$31:$BI$31)*(КАЛЕНДАРЬ!$BU10=GRID!$B$33:$BI$33), 0)),
ROUNDUP(INDEX(GRID!$B$34:$BI$44,MATCH(K$7,GRID!$A$34:$A$44,0),MATCH(1,($U$2=GRID!$B$31:$BI$31)*(КАЛЕНДАРЬ!$BU10=GRID!$B$33:$BI$33),0))*(1-GRID!$B$69),0))</f>
        <v>20300</v>
      </c>
      <c r="L717" s="47" cm="1">
        <f t="array" ref="L717">IF($I$2="Открытый тариф",
INDEX(GRID!$B$47:$BI$57,MATCH(K$7,GRID!$A$47:$A$57,0),MATCH(1,($U$2=GRID!$B$31:$BI$31)*(КАЛЕНДАРЬ!$BU10=GRID!$B$33:$BI$33), 0)),
ROUNDUP(INDEX(GRID!$B$47:$BI$57,MATCH(K$7,GRID!$A$47:$A$57,0),MATCH(1,($U$2=GRID!$B$31:$BI$31)*(КАЛЕНДАРЬ!$BU10=GRID!$B$33:$BI$33),0))*(1-GRID!$B$69),0))</f>
        <v>22900</v>
      </c>
      <c r="M717" s="47" cm="1">
        <f t="array" ref="M717">IF($I$2="Открытый тариф",
INDEX(GRID!$B$34:$BI$44,MATCH(M$7,GRID!$A$34:$A$44,0),MATCH(1,($U$2=GRID!$B$31:$BI$31)*(КАЛЕНДАРЬ!$BU10=GRID!$B$33:$BI$33), 0)),
ROUNDUP(INDEX(GRID!$B$34:$BI$44,MATCH(M$7,GRID!$A$34:$A$44,0),MATCH(1,($U$2=GRID!$B$31:$BI$31)*(КАЛЕНДАРЬ!$BU10=GRID!$B$33:$BI$33),0))*(1-GRID!$B$69),0))</f>
        <v>21800</v>
      </c>
      <c r="N717" s="47" cm="1">
        <f t="array" ref="N717">IF($I$2="Открытый тариф",
INDEX(GRID!$B$47:$BI$57,MATCH(M$7,GRID!$A$47:$A$57,0),MATCH(1,($U$2=GRID!$B$31:$BI$31)*(КАЛЕНДАРЬ!$BU10=GRID!$B$33:$BI$33), 0)),
ROUNDUP(INDEX(GRID!$B$47:$BI$57,MATCH(M$7,GRID!$A$47:$A$57,0),MATCH(1,($U$2=GRID!$B$31:$BI$31)*(КАЛЕНДАРЬ!$BU10=GRID!$B$33:$BI$33),0))*(1-GRID!$B$69),0))</f>
        <v>24400</v>
      </c>
      <c r="O717" s="47" cm="1">
        <f t="array" ref="O717">IF($I$2="Открытый тариф",
INDEX(GRID!$B$34:$BI$44,MATCH(O$7,GRID!$A$34:$A$44,0),MATCH(1,($U$2=GRID!$B$31:$BI$31)*(КАЛЕНДАРЬ!$BU10=GRID!$B$33:$BI$33), 0)),
ROUNDUP(INDEX(GRID!$B$34:$BI$44,MATCH(O$7,GRID!$A$34:$A$44,0),MATCH(1,($U$2=GRID!$B$31:$BI$31)*(КАЛЕНДАРЬ!$BU10=GRID!$B$33:$BI$33),0))*(1-GRID!$B$69),0))</f>
        <v>27600</v>
      </c>
      <c r="P717" s="47" cm="1">
        <f t="array" ref="P717">IF($I$2="Открытый тариф",
INDEX(GRID!$B$47:$BI$57,MATCH(O$7,GRID!$A$47:$A$57,0),MATCH(1,($U$2=GRID!$B$31:$BI$31)*(КАЛЕНДАРЬ!$BU10=GRID!$B$33:$BI$33), 0)),
ROUNDUP(INDEX(GRID!$B$47:$BI$57,MATCH(O$7,GRID!$A$47:$A$57,0),MATCH(1,($U$2=GRID!$B$31:$BI$31)*(КАЛЕНДАРЬ!$BU10=GRID!$B$33:$BI$33),0))*(1-GRID!$B$69),0))</f>
        <v>30200</v>
      </c>
      <c r="Q717" s="47" cm="1">
        <f t="array" ref="Q717">IF($I$2="Открытый тариф",
INDEX(GRID!$B$34:$BI$44,MATCH(Q$7,GRID!$A$34:$A$44,0),MATCH(1,($U$2=GRID!$B$31:$BI$31)*(КАЛЕНДАРЬ!$BU10=GRID!$B$33:$BI$33), 0)),
ROUNDUP(INDEX(GRID!$B$34:$BI$44,MATCH(Q$7,GRID!$A$34:$A$44,0),MATCH(1,($U$2=GRID!$B$31:$BI$31)*(КАЛЕНДАРЬ!$BU10=GRID!$B$33:$BI$33),0))*(1-GRID!$B$69),0))</f>
        <v>29300</v>
      </c>
      <c r="R717" s="47" cm="1">
        <f t="array" ref="R717">IF($I$2="Открытый тариф",
INDEX(GRID!$B$47:$BI$57,MATCH(Q$7,GRID!$A$47:$A$57,0),MATCH(1,($U$2=GRID!$B$31:$BI$31)*(КАЛЕНДАРЬ!$BU10=GRID!$B$33:$BI$33), 0)),
ROUNDUP(INDEX(GRID!$B$47:$BI$57,MATCH(Q$7,GRID!$A$47:$A$57,0),MATCH(1,($U$2=GRID!$B$31:$BI$31)*(КАЛЕНДАРЬ!$BU10=GRID!$B$33:$BI$33),0))*(1-GRID!$B$69),0))</f>
        <v>31900</v>
      </c>
      <c r="S717" s="47" cm="1">
        <f t="array" ref="S717">IF($I$2="Открытый тариф",
INDEX(GRID!$B$34:$BI$44,MATCH(S$7,GRID!$A$34:$A$44,0),MATCH(1,($U$2=GRID!$B$31:$BI$31)*(КАЛЕНДАРЬ!$BU10=GRID!$B$33:$BI$33), 0)),
ROUNDUP(INDEX(GRID!$B$34:$BI$44,MATCH(S$7,GRID!$A$34:$A$44,0),MATCH(1,($U$2=GRID!$B$31:$BI$31)*(КАЛЕНДАРЬ!$BU10=GRID!$B$33:$BI$33),0))*(1-GRID!$B$69),0))</f>
        <v>32200</v>
      </c>
      <c r="T717" s="47" cm="1">
        <f t="array" ref="T717">IF($I$2="Открытый тариф",
INDEX(GRID!$B$47:$BI$57,MATCH(S$7,GRID!$A$47:$A$57,0),MATCH(1,($U$2=GRID!$B$31:$BI$31)*(КАЛЕНДАРЬ!$BU10=GRID!$B$33:$BI$33), 0)),
ROUNDUP(INDEX(GRID!$B$47:$BI$57,MATCH(S$7,GRID!$A$47:$A$57,0),MATCH(1,($U$2=GRID!$B$31:$BI$31)*(КАЛЕНДАРЬ!$BU10=GRID!$B$33:$BI$33),0))*(1-GRID!$B$69),0))</f>
        <v>34800</v>
      </c>
      <c r="U717" s="47" cm="1">
        <f t="array" ref="U717">IF($I$2="Открытый тариф",
INDEX(GRID!$B$34:$BI$44,MATCH(U$7,GRID!$A$34:$A$44,0),MATCH(1,($U$2=GRID!$B$31:$BI$31)*(КАЛЕНДАРЬ!$BU10=GRID!$B$33:$BI$33), 0)),
ROUNDUP(INDEX(GRID!$B$34:$BI$44,MATCH(U$7,GRID!$A$34:$A$44,0),MATCH(1,($U$2=GRID!$B$31:$BI$31)*(КАЛЕНДАРЬ!$BU10=GRID!$B$33:$BI$33),0))*(1-GRID!$B$69),0))</f>
        <v>37200</v>
      </c>
      <c r="V717" s="47" cm="1">
        <f t="array" ref="V717">IF($I$2="Открытый тариф",
INDEX(GRID!$B$47:$BI$57,MATCH(U$7,GRID!$A$47:$A$57,0),MATCH(1,($U$2=GRID!$B$31:$BI$31)*(КАЛЕНДАРЬ!$BU10=GRID!$B$33:$BI$33), 0)),
ROUNDUP(INDEX(GRID!$B$47:$BI$57,MATCH(U$7,GRID!$A$47:$A$57,0),MATCH(1,($U$2=GRID!$B$31:$BI$31)*(КАЛЕНДАРЬ!$BU10=GRID!$B$33:$BI$33),0))*(1-GRID!$B$69),0))</f>
        <v>39800</v>
      </c>
      <c r="W717" s="47" cm="1">
        <f t="array" ref="W717">IF($I$2="Открытый тариф",
INDEX(GRID!$B$34:$BI$44,MATCH(W$7,GRID!$A$34:$A$44,0),MATCH(1,($U$2=GRID!$B$31:$BI$31)*(КАЛЕНДАРЬ!$BU10=GRID!$B$33:$BI$33), 0)),
ROUNDUP(INDEX(GRID!$B$34:$BI$44,MATCH(W$7,GRID!$A$34:$A$44,0),MATCH(1,($U$2=GRID!$B$31:$BI$31)*(КАЛЕНДАРЬ!$BU10=GRID!$B$33:$BI$33),0))*(1-GRID!$B$69),0))</f>
        <v>91400</v>
      </c>
      <c r="X717" s="47" cm="1">
        <f t="array" ref="X717">IF($I$2="Открытый тариф",
INDEX(GRID!$B$47:$BI$57,MATCH(W$7,GRID!$A$47:$A$57,0),MATCH(1,($U$2=GRID!$B$31:$BI$31)*(КАЛЕНДАРЬ!$BU10=GRID!$B$33:$BI$33), 0)),
ROUNDUP(INDEX(GRID!$B$47:$BI$57,MATCH(W$7,GRID!$A$47:$A$57,0),MATCH(1,($U$2=GRID!$B$31:$BI$31)*(КАЛЕНДАРЬ!$BU10=GRID!$B$33:$BI$33),0))*(1-GRID!$B$69),0))</f>
        <v>94000</v>
      </c>
    </row>
    <row r="718" spans="1:24" s="200" customFormat="1" x14ac:dyDescent="0.2">
      <c r="A718" s="117" t="s">
        <v>44</v>
      </c>
      <c r="B718" s="117">
        <v>8</v>
      </c>
      <c r="C718" s="47" cm="1">
        <f t="array" ref="C718">IF($I$2="Открытый тариф",
INDEX(GRID!$B$34:$BI$44,MATCH(C$7,GRID!$A$34:$A$44,0),MATCH(1,($U$2=GRID!$B$31:$BI$31)*(КАЛЕНДАРЬ!$BU11=GRID!$B$33:$BI$33), 0)),
ROUNDUP(INDEX(GRID!$B$34:$BI$44,MATCH(C$7,GRID!$A$34:$A$44,0),MATCH(1,($U$2=GRID!$B$31:$BI$31)*(КАЛЕНДАРЬ!$BU11=GRID!$B$33:$BI$33),0))*(1-GRID!$B$69),0))</f>
        <v>15500</v>
      </c>
      <c r="D718" s="47" cm="1">
        <f t="array" ref="D718">IF($I$2="Открытый тариф",
INDEX(GRID!$B$47:$BI$57,MATCH(C$7,GRID!$A$47:$A$57,0),MATCH(1,($U$2=GRID!$B$31:$BI$31)*(КАЛЕНДАРЬ!$BU11=GRID!$B$33:$BI$33), 0)),
ROUNDUP(INDEX(GRID!$B$47:$BI$57,MATCH(C$7,GRID!$A$47:$A$57,0),MATCH(1,($U$2=GRID!$B$31:$BI$31)*(КАЛЕНДАРЬ!$BU11=GRID!$B$33:$BI$33),0))*(1-GRID!$B$69),0))</f>
        <v>18100</v>
      </c>
      <c r="E718" s="47" cm="1">
        <f t="array" ref="E718">IF($I$2="Открытый тариф",
INDEX(GRID!$B$34:$BI$44,MATCH(E$7,GRID!$A$34:$A$44,0),MATCH(1,($U$2=GRID!$B$31:$BI$31)*(КАЛЕНДАРЬ!$BU11=GRID!$B$33:$BI$33), 0)),
ROUNDUP(INDEX(GRID!$B$34:$BI$44,MATCH(E$7,GRID!$A$34:$A$44,0),MATCH(1,($U$2=GRID!$B$31:$BI$31)*(КАЛЕНДАРЬ!$BU11=GRID!$B$33:$BI$33),0))*(1-GRID!$B$69),0))</f>
        <v>17000</v>
      </c>
      <c r="F718" s="47" cm="1">
        <f t="array" ref="F718">IF($I$2="Открытый тариф",
INDEX(GRID!$B$47:$BI$57,MATCH(E$7,GRID!$A$47:$A$57,0),MATCH(1,($U$2=GRID!$B$31:$BI$31)*(КАЛЕНДАРЬ!$BU11=GRID!$B$33:$BI$33), 0)),
ROUNDUP(INDEX(GRID!$B$47:$BI$57,MATCH(E$7,GRID!$A$47:$A$57,0),MATCH(1,($U$2=GRID!$B$31:$BI$31)*(КАЛЕНДАРЬ!$BU11=GRID!$B$33:$BI$33),0))*(1-GRID!$B$69),0))</f>
        <v>19600</v>
      </c>
      <c r="G718" s="47" cm="1">
        <f t="array" ref="G718">IF($I$2="Открытый тариф",
INDEX(GRID!$B$34:$BI$44,MATCH(G$7,GRID!$A$34:$A$44,0),MATCH(1,($U$2=GRID!$B$31:$BI$31)*(КАЛЕНДАРЬ!$BU11=GRID!$B$33:$BI$33), 0)),
ROUNDUP(INDEX(GRID!$B$34:$BI$44,MATCH(G$7,GRID!$A$34:$A$44,0),MATCH(1,($U$2=GRID!$B$31:$BI$31)*(КАЛЕНДАРЬ!$BU11=GRID!$B$33:$BI$33),0))*(1-GRID!$B$69),0))</f>
        <v>17900</v>
      </c>
      <c r="H718" s="47" cm="1">
        <f t="array" ref="H718">IF($I$2="Открытый тариф",
INDEX(GRID!$B$47:$BI$57,MATCH(G$7,GRID!$A$47:$A$57,0),MATCH(1,($U$2=GRID!$B$31:$BI$31)*(КАЛЕНДАРЬ!$BU11=GRID!$B$33:$BI$33), 0)),
ROUNDUP(INDEX(GRID!$B$47:$BI$57,MATCH(G$7,GRID!$A$47:$A$57,0),MATCH(1,($U$2=GRID!$B$31:$BI$31)*(КАЛЕНДАРЬ!$BU11=GRID!$B$33:$BI$33),0))*(1-GRID!$B$69),0))</f>
        <v>20500</v>
      </c>
      <c r="I718" s="47" cm="1">
        <f t="array" ref="I718">IF($I$2="Открытый тариф",
INDEX(GRID!$B$34:$BI$44,MATCH(I$7,GRID!$A$34:$A$44,0),MATCH(1,($U$2=GRID!$B$31:$BI$31)*(КАЛЕНДАРЬ!$BU11=GRID!$B$33:$BI$33), 0)),
ROUNDUP(INDEX(GRID!$B$34:$BI$44,MATCH(I$7,GRID!$A$34:$A$44,0),MATCH(1,($U$2=GRID!$B$31:$BI$31)*(КАЛЕНДАРЬ!$BU11=GRID!$B$33:$BI$33),0))*(1-GRID!$B$69),0))</f>
        <v>19400</v>
      </c>
      <c r="J718" s="47" cm="1">
        <f t="array" ref="J718">IF($I$2="Открытый тариф",
INDEX(GRID!$B$47:$BI$57,MATCH(I$7,GRID!$A$47:$A$57,0),MATCH(1,($U$2=GRID!$B$31:$BI$31)*(КАЛЕНДАРЬ!$BU11=GRID!$B$33:$BI$33), 0)),
ROUNDUP(INDEX(GRID!$B$47:$BI$57,MATCH(I$7,GRID!$A$47:$A$57,0),MATCH(1,($U$2=GRID!$B$31:$BI$31)*(КАЛЕНДАРЬ!$BU11=GRID!$B$33:$BI$33),0))*(1-GRID!$B$69),0))</f>
        <v>22000</v>
      </c>
      <c r="K718" s="47" cm="1">
        <f t="array" ref="K718">IF($I$2="Открытый тариф",
INDEX(GRID!$B$34:$BI$44,MATCH(K$7,GRID!$A$34:$A$44,0),MATCH(1,($U$2=GRID!$B$31:$BI$31)*(КАЛЕНДАРЬ!$BU11=GRID!$B$33:$BI$33), 0)),
ROUNDUP(INDEX(GRID!$B$34:$BI$44,MATCH(K$7,GRID!$A$34:$A$44,0),MATCH(1,($U$2=GRID!$B$31:$BI$31)*(КАЛЕНДАРЬ!$BU11=GRID!$B$33:$BI$33),0))*(1-GRID!$B$69),0))</f>
        <v>20300</v>
      </c>
      <c r="L718" s="47" cm="1">
        <f t="array" ref="L718">IF($I$2="Открытый тариф",
INDEX(GRID!$B$47:$BI$57,MATCH(K$7,GRID!$A$47:$A$57,0),MATCH(1,($U$2=GRID!$B$31:$BI$31)*(КАЛЕНДАРЬ!$BU11=GRID!$B$33:$BI$33), 0)),
ROUNDUP(INDEX(GRID!$B$47:$BI$57,MATCH(K$7,GRID!$A$47:$A$57,0),MATCH(1,($U$2=GRID!$B$31:$BI$31)*(КАЛЕНДАРЬ!$BU11=GRID!$B$33:$BI$33),0))*(1-GRID!$B$69),0))</f>
        <v>22900</v>
      </c>
      <c r="M718" s="47" cm="1">
        <f t="array" ref="M718">IF($I$2="Открытый тариф",
INDEX(GRID!$B$34:$BI$44,MATCH(M$7,GRID!$A$34:$A$44,0),MATCH(1,($U$2=GRID!$B$31:$BI$31)*(КАЛЕНДАРЬ!$BU11=GRID!$B$33:$BI$33), 0)),
ROUNDUP(INDEX(GRID!$B$34:$BI$44,MATCH(M$7,GRID!$A$34:$A$44,0),MATCH(1,($U$2=GRID!$B$31:$BI$31)*(КАЛЕНДАРЬ!$BU11=GRID!$B$33:$BI$33),0))*(1-GRID!$B$69),0))</f>
        <v>21800</v>
      </c>
      <c r="N718" s="47" cm="1">
        <f t="array" ref="N718">IF($I$2="Открытый тариф",
INDEX(GRID!$B$47:$BI$57,MATCH(M$7,GRID!$A$47:$A$57,0),MATCH(1,($U$2=GRID!$B$31:$BI$31)*(КАЛЕНДАРЬ!$BU11=GRID!$B$33:$BI$33), 0)),
ROUNDUP(INDEX(GRID!$B$47:$BI$57,MATCH(M$7,GRID!$A$47:$A$57,0),MATCH(1,($U$2=GRID!$B$31:$BI$31)*(КАЛЕНДАРЬ!$BU11=GRID!$B$33:$BI$33),0))*(1-GRID!$B$69),0))</f>
        <v>24400</v>
      </c>
      <c r="O718" s="47" cm="1">
        <f t="array" ref="O718">IF($I$2="Открытый тариф",
INDEX(GRID!$B$34:$BI$44,MATCH(O$7,GRID!$A$34:$A$44,0),MATCH(1,($U$2=GRID!$B$31:$BI$31)*(КАЛЕНДАРЬ!$BU11=GRID!$B$33:$BI$33), 0)),
ROUNDUP(INDEX(GRID!$B$34:$BI$44,MATCH(O$7,GRID!$A$34:$A$44,0),MATCH(1,($U$2=GRID!$B$31:$BI$31)*(КАЛЕНДАРЬ!$BU11=GRID!$B$33:$BI$33),0))*(1-GRID!$B$69),0))</f>
        <v>27600</v>
      </c>
      <c r="P718" s="47" cm="1">
        <f t="array" ref="P718">IF($I$2="Открытый тариф",
INDEX(GRID!$B$47:$BI$57,MATCH(O$7,GRID!$A$47:$A$57,0),MATCH(1,($U$2=GRID!$B$31:$BI$31)*(КАЛЕНДАРЬ!$BU11=GRID!$B$33:$BI$33), 0)),
ROUNDUP(INDEX(GRID!$B$47:$BI$57,MATCH(O$7,GRID!$A$47:$A$57,0),MATCH(1,($U$2=GRID!$B$31:$BI$31)*(КАЛЕНДАРЬ!$BU11=GRID!$B$33:$BI$33),0))*(1-GRID!$B$69),0))</f>
        <v>30200</v>
      </c>
      <c r="Q718" s="47" cm="1">
        <f t="array" ref="Q718">IF($I$2="Открытый тариф",
INDEX(GRID!$B$34:$BI$44,MATCH(Q$7,GRID!$A$34:$A$44,0),MATCH(1,($U$2=GRID!$B$31:$BI$31)*(КАЛЕНДАРЬ!$BU11=GRID!$B$33:$BI$33), 0)),
ROUNDUP(INDEX(GRID!$B$34:$BI$44,MATCH(Q$7,GRID!$A$34:$A$44,0),MATCH(1,($U$2=GRID!$B$31:$BI$31)*(КАЛЕНДАРЬ!$BU11=GRID!$B$33:$BI$33),0))*(1-GRID!$B$69),0))</f>
        <v>29300</v>
      </c>
      <c r="R718" s="47" cm="1">
        <f t="array" ref="R718">IF($I$2="Открытый тариф",
INDEX(GRID!$B$47:$BI$57,MATCH(Q$7,GRID!$A$47:$A$57,0),MATCH(1,($U$2=GRID!$B$31:$BI$31)*(КАЛЕНДАРЬ!$BU11=GRID!$B$33:$BI$33), 0)),
ROUNDUP(INDEX(GRID!$B$47:$BI$57,MATCH(Q$7,GRID!$A$47:$A$57,0),MATCH(1,($U$2=GRID!$B$31:$BI$31)*(КАЛЕНДАРЬ!$BU11=GRID!$B$33:$BI$33),0))*(1-GRID!$B$69),0))</f>
        <v>31900</v>
      </c>
      <c r="S718" s="47" cm="1">
        <f t="array" ref="S718">IF($I$2="Открытый тариф",
INDEX(GRID!$B$34:$BI$44,MATCH(S$7,GRID!$A$34:$A$44,0),MATCH(1,($U$2=GRID!$B$31:$BI$31)*(КАЛЕНДАРЬ!$BU11=GRID!$B$33:$BI$33), 0)),
ROUNDUP(INDEX(GRID!$B$34:$BI$44,MATCH(S$7,GRID!$A$34:$A$44,0),MATCH(1,($U$2=GRID!$B$31:$BI$31)*(КАЛЕНДАРЬ!$BU11=GRID!$B$33:$BI$33),0))*(1-GRID!$B$69),0))</f>
        <v>32200</v>
      </c>
      <c r="T718" s="47" cm="1">
        <f t="array" ref="T718">IF($I$2="Открытый тариф",
INDEX(GRID!$B$47:$BI$57,MATCH(S$7,GRID!$A$47:$A$57,0),MATCH(1,($U$2=GRID!$B$31:$BI$31)*(КАЛЕНДАРЬ!$BU11=GRID!$B$33:$BI$33), 0)),
ROUNDUP(INDEX(GRID!$B$47:$BI$57,MATCH(S$7,GRID!$A$47:$A$57,0),MATCH(1,($U$2=GRID!$B$31:$BI$31)*(КАЛЕНДАРЬ!$BU11=GRID!$B$33:$BI$33),0))*(1-GRID!$B$69),0))</f>
        <v>34800</v>
      </c>
      <c r="U718" s="47" cm="1">
        <f t="array" ref="U718">IF($I$2="Открытый тариф",
INDEX(GRID!$B$34:$BI$44,MATCH(U$7,GRID!$A$34:$A$44,0),MATCH(1,($U$2=GRID!$B$31:$BI$31)*(КАЛЕНДАРЬ!$BU11=GRID!$B$33:$BI$33), 0)),
ROUNDUP(INDEX(GRID!$B$34:$BI$44,MATCH(U$7,GRID!$A$34:$A$44,0),MATCH(1,($U$2=GRID!$B$31:$BI$31)*(КАЛЕНДАРЬ!$BU11=GRID!$B$33:$BI$33),0))*(1-GRID!$B$69),0))</f>
        <v>37200</v>
      </c>
      <c r="V718" s="47" cm="1">
        <f t="array" ref="V718">IF($I$2="Открытый тариф",
INDEX(GRID!$B$47:$BI$57,MATCH(U$7,GRID!$A$47:$A$57,0),MATCH(1,($U$2=GRID!$B$31:$BI$31)*(КАЛЕНДАРЬ!$BU11=GRID!$B$33:$BI$33), 0)),
ROUNDUP(INDEX(GRID!$B$47:$BI$57,MATCH(U$7,GRID!$A$47:$A$57,0),MATCH(1,($U$2=GRID!$B$31:$BI$31)*(КАЛЕНДАРЬ!$BU11=GRID!$B$33:$BI$33),0))*(1-GRID!$B$69),0))</f>
        <v>39800</v>
      </c>
      <c r="W718" s="47" cm="1">
        <f t="array" ref="W718">IF($I$2="Открытый тариф",
INDEX(GRID!$B$34:$BI$44,MATCH(W$7,GRID!$A$34:$A$44,0),MATCH(1,($U$2=GRID!$B$31:$BI$31)*(КАЛЕНДАРЬ!$BU11=GRID!$B$33:$BI$33), 0)),
ROUNDUP(INDEX(GRID!$B$34:$BI$44,MATCH(W$7,GRID!$A$34:$A$44,0),MATCH(1,($U$2=GRID!$B$31:$BI$31)*(КАЛЕНДАРЬ!$BU11=GRID!$B$33:$BI$33),0))*(1-GRID!$B$69),0))</f>
        <v>91400</v>
      </c>
      <c r="X718" s="47" cm="1">
        <f t="array" ref="X718">IF($I$2="Открытый тариф",
INDEX(GRID!$B$47:$BI$57,MATCH(W$7,GRID!$A$47:$A$57,0),MATCH(1,($U$2=GRID!$B$31:$BI$31)*(КАЛЕНДАРЬ!$BU11=GRID!$B$33:$BI$33), 0)),
ROUNDUP(INDEX(GRID!$B$47:$BI$57,MATCH(W$7,GRID!$A$47:$A$57,0),MATCH(1,($U$2=GRID!$B$31:$BI$31)*(КАЛЕНДАРЬ!$BU11=GRID!$B$33:$BI$33),0))*(1-GRID!$B$69),0))</f>
        <v>94000</v>
      </c>
    </row>
    <row r="719" spans="1:24" s="200" customFormat="1" x14ac:dyDescent="0.2">
      <c r="A719" s="117" t="s">
        <v>45</v>
      </c>
      <c r="B719" s="117">
        <v>9</v>
      </c>
      <c r="C719" s="47" cm="1">
        <f t="array" ref="C719">IF($I$2="Открытый тариф",
INDEX(GRID!$B$34:$BI$44,MATCH(C$7,GRID!$A$34:$A$44,0),MATCH(1,($U$2=GRID!$B$31:$BI$31)*(КАЛЕНДАРЬ!$BU12=GRID!$B$33:$BI$33), 0)),
ROUNDUP(INDEX(GRID!$B$34:$BI$44,MATCH(C$7,GRID!$A$34:$A$44,0),MATCH(1,($U$2=GRID!$B$31:$BI$31)*(КАЛЕНДАРЬ!$BU12=GRID!$B$33:$BI$33),0))*(1-GRID!$B$69),0))</f>
        <v>15500</v>
      </c>
      <c r="D719" s="47" cm="1">
        <f t="array" ref="D719">IF($I$2="Открытый тариф",
INDEX(GRID!$B$47:$BI$57,MATCH(C$7,GRID!$A$47:$A$57,0),MATCH(1,($U$2=GRID!$B$31:$BI$31)*(КАЛЕНДАРЬ!$BU12=GRID!$B$33:$BI$33), 0)),
ROUNDUP(INDEX(GRID!$B$47:$BI$57,MATCH(C$7,GRID!$A$47:$A$57,0),MATCH(1,($U$2=GRID!$B$31:$BI$31)*(КАЛЕНДАРЬ!$BU12=GRID!$B$33:$BI$33),0))*(1-GRID!$B$69),0))</f>
        <v>18100</v>
      </c>
      <c r="E719" s="47" cm="1">
        <f t="array" ref="E719">IF($I$2="Открытый тариф",
INDEX(GRID!$B$34:$BI$44,MATCH(E$7,GRID!$A$34:$A$44,0),MATCH(1,($U$2=GRID!$B$31:$BI$31)*(КАЛЕНДАРЬ!$BU12=GRID!$B$33:$BI$33), 0)),
ROUNDUP(INDEX(GRID!$B$34:$BI$44,MATCH(E$7,GRID!$A$34:$A$44,0),MATCH(1,($U$2=GRID!$B$31:$BI$31)*(КАЛЕНДАРЬ!$BU12=GRID!$B$33:$BI$33),0))*(1-GRID!$B$69),0))</f>
        <v>17000</v>
      </c>
      <c r="F719" s="47" cm="1">
        <f t="array" ref="F719">IF($I$2="Открытый тариф",
INDEX(GRID!$B$47:$BI$57,MATCH(E$7,GRID!$A$47:$A$57,0),MATCH(1,($U$2=GRID!$B$31:$BI$31)*(КАЛЕНДАРЬ!$BU12=GRID!$B$33:$BI$33), 0)),
ROUNDUP(INDEX(GRID!$B$47:$BI$57,MATCH(E$7,GRID!$A$47:$A$57,0),MATCH(1,($U$2=GRID!$B$31:$BI$31)*(КАЛЕНДАРЬ!$BU12=GRID!$B$33:$BI$33),0))*(1-GRID!$B$69),0))</f>
        <v>19600</v>
      </c>
      <c r="G719" s="47" cm="1">
        <f t="array" ref="G719">IF($I$2="Открытый тариф",
INDEX(GRID!$B$34:$BI$44,MATCH(G$7,GRID!$A$34:$A$44,0),MATCH(1,($U$2=GRID!$B$31:$BI$31)*(КАЛЕНДАРЬ!$BU12=GRID!$B$33:$BI$33), 0)),
ROUNDUP(INDEX(GRID!$B$34:$BI$44,MATCH(G$7,GRID!$A$34:$A$44,0),MATCH(1,($U$2=GRID!$B$31:$BI$31)*(КАЛЕНДАРЬ!$BU12=GRID!$B$33:$BI$33),0))*(1-GRID!$B$69),0))</f>
        <v>17900</v>
      </c>
      <c r="H719" s="47" cm="1">
        <f t="array" ref="H719">IF($I$2="Открытый тариф",
INDEX(GRID!$B$47:$BI$57,MATCH(G$7,GRID!$A$47:$A$57,0),MATCH(1,($U$2=GRID!$B$31:$BI$31)*(КАЛЕНДАРЬ!$BU12=GRID!$B$33:$BI$33), 0)),
ROUNDUP(INDEX(GRID!$B$47:$BI$57,MATCH(G$7,GRID!$A$47:$A$57,0),MATCH(1,($U$2=GRID!$B$31:$BI$31)*(КАЛЕНДАРЬ!$BU12=GRID!$B$33:$BI$33),0))*(1-GRID!$B$69),0))</f>
        <v>20500</v>
      </c>
      <c r="I719" s="47" cm="1">
        <f t="array" ref="I719">IF($I$2="Открытый тариф",
INDEX(GRID!$B$34:$BI$44,MATCH(I$7,GRID!$A$34:$A$44,0),MATCH(1,($U$2=GRID!$B$31:$BI$31)*(КАЛЕНДАРЬ!$BU12=GRID!$B$33:$BI$33), 0)),
ROUNDUP(INDEX(GRID!$B$34:$BI$44,MATCH(I$7,GRID!$A$34:$A$44,0),MATCH(1,($U$2=GRID!$B$31:$BI$31)*(КАЛЕНДАРЬ!$BU12=GRID!$B$33:$BI$33),0))*(1-GRID!$B$69),0))</f>
        <v>19400</v>
      </c>
      <c r="J719" s="47" cm="1">
        <f t="array" ref="J719">IF($I$2="Открытый тариф",
INDEX(GRID!$B$47:$BI$57,MATCH(I$7,GRID!$A$47:$A$57,0),MATCH(1,($U$2=GRID!$B$31:$BI$31)*(КАЛЕНДАРЬ!$BU12=GRID!$B$33:$BI$33), 0)),
ROUNDUP(INDEX(GRID!$B$47:$BI$57,MATCH(I$7,GRID!$A$47:$A$57,0),MATCH(1,($U$2=GRID!$B$31:$BI$31)*(КАЛЕНДАРЬ!$BU12=GRID!$B$33:$BI$33),0))*(1-GRID!$B$69),0))</f>
        <v>22000</v>
      </c>
      <c r="K719" s="47" cm="1">
        <f t="array" ref="K719">IF($I$2="Открытый тариф",
INDEX(GRID!$B$34:$BI$44,MATCH(K$7,GRID!$A$34:$A$44,0),MATCH(1,($U$2=GRID!$B$31:$BI$31)*(КАЛЕНДАРЬ!$BU12=GRID!$B$33:$BI$33), 0)),
ROUNDUP(INDEX(GRID!$B$34:$BI$44,MATCH(K$7,GRID!$A$34:$A$44,0),MATCH(1,($U$2=GRID!$B$31:$BI$31)*(КАЛЕНДАРЬ!$BU12=GRID!$B$33:$BI$33),0))*(1-GRID!$B$69),0))</f>
        <v>20300</v>
      </c>
      <c r="L719" s="47" cm="1">
        <f t="array" ref="L719">IF($I$2="Открытый тариф",
INDEX(GRID!$B$47:$BI$57,MATCH(K$7,GRID!$A$47:$A$57,0),MATCH(1,($U$2=GRID!$B$31:$BI$31)*(КАЛЕНДАРЬ!$BU12=GRID!$B$33:$BI$33), 0)),
ROUNDUP(INDEX(GRID!$B$47:$BI$57,MATCH(K$7,GRID!$A$47:$A$57,0),MATCH(1,($U$2=GRID!$B$31:$BI$31)*(КАЛЕНДАРЬ!$BU12=GRID!$B$33:$BI$33),0))*(1-GRID!$B$69),0))</f>
        <v>22900</v>
      </c>
      <c r="M719" s="47" cm="1">
        <f t="array" ref="M719">IF($I$2="Открытый тариф",
INDEX(GRID!$B$34:$BI$44,MATCH(M$7,GRID!$A$34:$A$44,0),MATCH(1,($U$2=GRID!$B$31:$BI$31)*(КАЛЕНДАРЬ!$BU12=GRID!$B$33:$BI$33), 0)),
ROUNDUP(INDEX(GRID!$B$34:$BI$44,MATCH(M$7,GRID!$A$34:$A$44,0),MATCH(1,($U$2=GRID!$B$31:$BI$31)*(КАЛЕНДАРЬ!$BU12=GRID!$B$33:$BI$33),0))*(1-GRID!$B$69),0))</f>
        <v>21800</v>
      </c>
      <c r="N719" s="47" cm="1">
        <f t="array" ref="N719">IF($I$2="Открытый тариф",
INDEX(GRID!$B$47:$BI$57,MATCH(M$7,GRID!$A$47:$A$57,0),MATCH(1,($U$2=GRID!$B$31:$BI$31)*(КАЛЕНДАРЬ!$BU12=GRID!$B$33:$BI$33), 0)),
ROUNDUP(INDEX(GRID!$B$47:$BI$57,MATCH(M$7,GRID!$A$47:$A$57,0),MATCH(1,($U$2=GRID!$B$31:$BI$31)*(КАЛЕНДАРЬ!$BU12=GRID!$B$33:$BI$33),0))*(1-GRID!$B$69),0))</f>
        <v>24400</v>
      </c>
      <c r="O719" s="47" cm="1">
        <f t="array" ref="O719">IF($I$2="Открытый тариф",
INDEX(GRID!$B$34:$BI$44,MATCH(O$7,GRID!$A$34:$A$44,0),MATCH(1,($U$2=GRID!$B$31:$BI$31)*(КАЛЕНДАРЬ!$BU12=GRID!$B$33:$BI$33), 0)),
ROUNDUP(INDEX(GRID!$B$34:$BI$44,MATCH(O$7,GRID!$A$34:$A$44,0),MATCH(1,($U$2=GRID!$B$31:$BI$31)*(КАЛЕНДАРЬ!$BU12=GRID!$B$33:$BI$33),0))*(1-GRID!$B$69),0))</f>
        <v>27600</v>
      </c>
      <c r="P719" s="47" cm="1">
        <f t="array" ref="P719">IF($I$2="Открытый тариф",
INDEX(GRID!$B$47:$BI$57,MATCH(O$7,GRID!$A$47:$A$57,0),MATCH(1,($U$2=GRID!$B$31:$BI$31)*(КАЛЕНДАРЬ!$BU12=GRID!$B$33:$BI$33), 0)),
ROUNDUP(INDEX(GRID!$B$47:$BI$57,MATCH(O$7,GRID!$A$47:$A$57,0),MATCH(1,($U$2=GRID!$B$31:$BI$31)*(КАЛЕНДАРЬ!$BU12=GRID!$B$33:$BI$33),0))*(1-GRID!$B$69),0))</f>
        <v>30200</v>
      </c>
      <c r="Q719" s="47" cm="1">
        <f t="array" ref="Q719">IF($I$2="Открытый тариф",
INDEX(GRID!$B$34:$BI$44,MATCH(Q$7,GRID!$A$34:$A$44,0),MATCH(1,($U$2=GRID!$B$31:$BI$31)*(КАЛЕНДАРЬ!$BU12=GRID!$B$33:$BI$33), 0)),
ROUNDUP(INDEX(GRID!$B$34:$BI$44,MATCH(Q$7,GRID!$A$34:$A$44,0),MATCH(1,($U$2=GRID!$B$31:$BI$31)*(КАЛЕНДАРЬ!$BU12=GRID!$B$33:$BI$33),0))*(1-GRID!$B$69),0))</f>
        <v>29300</v>
      </c>
      <c r="R719" s="47" cm="1">
        <f t="array" ref="R719">IF($I$2="Открытый тариф",
INDEX(GRID!$B$47:$BI$57,MATCH(Q$7,GRID!$A$47:$A$57,0),MATCH(1,($U$2=GRID!$B$31:$BI$31)*(КАЛЕНДАРЬ!$BU12=GRID!$B$33:$BI$33), 0)),
ROUNDUP(INDEX(GRID!$B$47:$BI$57,MATCH(Q$7,GRID!$A$47:$A$57,0),MATCH(1,($U$2=GRID!$B$31:$BI$31)*(КАЛЕНДАРЬ!$BU12=GRID!$B$33:$BI$33),0))*(1-GRID!$B$69),0))</f>
        <v>31900</v>
      </c>
      <c r="S719" s="47" cm="1">
        <f t="array" ref="S719">IF($I$2="Открытый тариф",
INDEX(GRID!$B$34:$BI$44,MATCH(S$7,GRID!$A$34:$A$44,0),MATCH(1,($U$2=GRID!$B$31:$BI$31)*(КАЛЕНДАРЬ!$BU12=GRID!$B$33:$BI$33), 0)),
ROUNDUP(INDEX(GRID!$B$34:$BI$44,MATCH(S$7,GRID!$A$34:$A$44,0),MATCH(1,($U$2=GRID!$B$31:$BI$31)*(КАЛЕНДАРЬ!$BU12=GRID!$B$33:$BI$33),0))*(1-GRID!$B$69),0))</f>
        <v>32200</v>
      </c>
      <c r="T719" s="47" cm="1">
        <f t="array" ref="T719">IF($I$2="Открытый тариф",
INDEX(GRID!$B$47:$BI$57,MATCH(S$7,GRID!$A$47:$A$57,0),MATCH(1,($U$2=GRID!$B$31:$BI$31)*(КАЛЕНДАРЬ!$BU12=GRID!$B$33:$BI$33), 0)),
ROUNDUP(INDEX(GRID!$B$47:$BI$57,MATCH(S$7,GRID!$A$47:$A$57,0),MATCH(1,($U$2=GRID!$B$31:$BI$31)*(КАЛЕНДАРЬ!$BU12=GRID!$B$33:$BI$33),0))*(1-GRID!$B$69),0))</f>
        <v>34800</v>
      </c>
      <c r="U719" s="47" cm="1">
        <f t="array" ref="U719">IF($I$2="Открытый тариф",
INDEX(GRID!$B$34:$BI$44,MATCH(U$7,GRID!$A$34:$A$44,0),MATCH(1,($U$2=GRID!$B$31:$BI$31)*(КАЛЕНДАРЬ!$BU12=GRID!$B$33:$BI$33), 0)),
ROUNDUP(INDEX(GRID!$B$34:$BI$44,MATCH(U$7,GRID!$A$34:$A$44,0),MATCH(1,($U$2=GRID!$B$31:$BI$31)*(КАЛЕНДАРЬ!$BU12=GRID!$B$33:$BI$33),0))*(1-GRID!$B$69),0))</f>
        <v>37200</v>
      </c>
      <c r="V719" s="47" cm="1">
        <f t="array" ref="V719">IF($I$2="Открытый тариф",
INDEX(GRID!$B$47:$BI$57,MATCH(U$7,GRID!$A$47:$A$57,0),MATCH(1,($U$2=GRID!$B$31:$BI$31)*(КАЛЕНДАРЬ!$BU12=GRID!$B$33:$BI$33), 0)),
ROUNDUP(INDEX(GRID!$B$47:$BI$57,MATCH(U$7,GRID!$A$47:$A$57,0),MATCH(1,($U$2=GRID!$B$31:$BI$31)*(КАЛЕНДАРЬ!$BU12=GRID!$B$33:$BI$33),0))*(1-GRID!$B$69),0))</f>
        <v>39800</v>
      </c>
      <c r="W719" s="47" cm="1">
        <f t="array" ref="W719">IF($I$2="Открытый тариф",
INDEX(GRID!$B$34:$BI$44,MATCH(W$7,GRID!$A$34:$A$44,0),MATCH(1,($U$2=GRID!$B$31:$BI$31)*(КАЛЕНДАРЬ!$BU12=GRID!$B$33:$BI$33), 0)),
ROUNDUP(INDEX(GRID!$B$34:$BI$44,MATCH(W$7,GRID!$A$34:$A$44,0),MATCH(1,($U$2=GRID!$B$31:$BI$31)*(КАЛЕНДАРЬ!$BU12=GRID!$B$33:$BI$33),0))*(1-GRID!$B$69),0))</f>
        <v>91400</v>
      </c>
      <c r="X719" s="47" cm="1">
        <f t="array" ref="X719">IF($I$2="Открытый тариф",
INDEX(GRID!$B$47:$BI$57,MATCH(W$7,GRID!$A$47:$A$57,0),MATCH(1,($U$2=GRID!$B$31:$BI$31)*(КАЛЕНДАРЬ!$BU12=GRID!$B$33:$BI$33), 0)),
ROUNDUP(INDEX(GRID!$B$47:$BI$57,MATCH(W$7,GRID!$A$47:$A$57,0),MATCH(1,($U$2=GRID!$B$31:$BI$31)*(КАЛЕНДАРЬ!$BU12=GRID!$B$33:$BI$33),0))*(1-GRID!$B$69),0))</f>
        <v>94000</v>
      </c>
    </row>
    <row r="720" spans="1:24" s="200" customFormat="1" x14ac:dyDescent="0.2">
      <c r="A720" s="117" t="s">
        <v>46</v>
      </c>
      <c r="B720" s="117">
        <v>10</v>
      </c>
      <c r="C720" s="47" cm="1">
        <f t="array" ref="C720">IF($I$2="Открытый тариф",
INDEX(GRID!$B$34:$BI$44,MATCH(C$7,GRID!$A$34:$A$44,0),MATCH(1,($U$2=GRID!$B$31:$BI$31)*(КАЛЕНДАРЬ!$BU13=GRID!$B$33:$BI$33), 0)),
ROUNDUP(INDEX(GRID!$B$34:$BI$44,MATCH(C$7,GRID!$A$34:$A$44,0),MATCH(1,($U$2=GRID!$B$31:$BI$31)*(КАЛЕНДАРЬ!$BU13=GRID!$B$33:$BI$33),0))*(1-GRID!$B$69),0))</f>
        <v>15500</v>
      </c>
      <c r="D720" s="47" cm="1">
        <f t="array" ref="D720">IF($I$2="Открытый тариф",
INDEX(GRID!$B$47:$BI$57,MATCH(C$7,GRID!$A$47:$A$57,0),MATCH(1,($U$2=GRID!$B$31:$BI$31)*(КАЛЕНДАРЬ!$BU13=GRID!$B$33:$BI$33), 0)),
ROUNDUP(INDEX(GRID!$B$47:$BI$57,MATCH(C$7,GRID!$A$47:$A$57,0),MATCH(1,($U$2=GRID!$B$31:$BI$31)*(КАЛЕНДАРЬ!$BU13=GRID!$B$33:$BI$33),0))*(1-GRID!$B$69),0))</f>
        <v>18100</v>
      </c>
      <c r="E720" s="47" cm="1">
        <f t="array" ref="E720">IF($I$2="Открытый тариф",
INDEX(GRID!$B$34:$BI$44,MATCH(E$7,GRID!$A$34:$A$44,0),MATCH(1,($U$2=GRID!$B$31:$BI$31)*(КАЛЕНДАРЬ!$BU13=GRID!$B$33:$BI$33), 0)),
ROUNDUP(INDEX(GRID!$B$34:$BI$44,MATCH(E$7,GRID!$A$34:$A$44,0),MATCH(1,($U$2=GRID!$B$31:$BI$31)*(КАЛЕНДАРЬ!$BU13=GRID!$B$33:$BI$33),0))*(1-GRID!$B$69),0))</f>
        <v>17000</v>
      </c>
      <c r="F720" s="47" cm="1">
        <f t="array" ref="F720">IF($I$2="Открытый тариф",
INDEX(GRID!$B$47:$BI$57,MATCH(E$7,GRID!$A$47:$A$57,0),MATCH(1,($U$2=GRID!$B$31:$BI$31)*(КАЛЕНДАРЬ!$BU13=GRID!$B$33:$BI$33), 0)),
ROUNDUP(INDEX(GRID!$B$47:$BI$57,MATCH(E$7,GRID!$A$47:$A$57,0),MATCH(1,($U$2=GRID!$B$31:$BI$31)*(КАЛЕНДАРЬ!$BU13=GRID!$B$33:$BI$33),0))*(1-GRID!$B$69),0))</f>
        <v>19600</v>
      </c>
      <c r="G720" s="47" cm="1">
        <f t="array" ref="G720">IF($I$2="Открытый тариф",
INDEX(GRID!$B$34:$BI$44,MATCH(G$7,GRID!$A$34:$A$44,0),MATCH(1,($U$2=GRID!$B$31:$BI$31)*(КАЛЕНДАРЬ!$BU13=GRID!$B$33:$BI$33), 0)),
ROUNDUP(INDEX(GRID!$B$34:$BI$44,MATCH(G$7,GRID!$A$34:$A$44,0),MATCH(1,($U$2=GRID!$B$31:$BI$31)*(КАЛЕНДАРЬ!$BU13=GRID!$B$33:$BI$33),0))*(1-GRID!$B$69),0))</f>
        <v>17900</v>
      </c>
      <c r="H720" s="47" cm="1">
        <f t="array" ref="H720">IF($I$2="Открытый тариф",
INDEX(GRID!$B$47:$BI$57,MATCH(G$7,GRID!$A$47:$A$57,0),MATCH(1,($U$2=GRID!$B$31:$BI$31)*(КАЛЕНДАРЬ!$BU13=GRID!$B$33:$BI$33), 0)),
ROUNDUP(INDEX(GRID!$B$47:$BI$57,MATCH(G$7,GRID!$A$47:$A$57,0),MATCH(1,($U$2=GRID!$B$31:$BI$31)*(КАЛЕНДАРЬ!$BU13=GRID!$B$33:$BI$33),0))*(1-GRID!$B$69),0))</f>
        <v>20500</v>
      </c>
      <c r="I720" s="47" cm="1">
        <f t="array" ref="I720">IF($I$2="Открытый тариф",
INDEX(GRID!$B$34:$BI$44,MATCH(I$7,GRID!$A$34:$A$44,0),MATCH(1,($U$2=GRID!$B$31:$BI$31)*(КАЛЕНДАРЬ!$BU13=GRID!$B$33:$BI$33), 0)),
ROUNDUP(INDEX(GRID!$B$34:$BI$44,MATCH(I$7,GRID!$A$34:$A$44,0),MATCH(1,($U$2=GRID!$B$31:$BI$31)*(КАЛЕНДАРЬ!$BU13=GRID!$B$33:$BI$33),0))*(1-GRID!$B$69),0))</f>
        <v>19400</v>
      </c>
      <c r="J720" s="47" cm="1">
        <f t="array" ref="J720">IF($I$2="Открытый тариф",
INDEX(GRID!$B$47:$BI$57,MATCH(I$7,GRID!$A$47:$A$57,0),MATCH(1,($U$2=GRID!$B$31:$BI$31)*(КАЛЕНДАРЬ!$BU13=GRID!$B$33:$BI$33), 0)),
ROUNDUP(INDEX(GRID!$B$47:$BI$57,MATCH(I$7,GRID!$A$47:$A$57,0),MATCH(1,($U$2=GRID!$B$31:$BI$31)*(КАЛЕНДАРЬ!$BU13=GRID!$B$33:$BI$33),0))*(1-GRID!$B$69),0))</f>
        <v>22000</v>
      </c>
      <c r="K720" s="47" cm="1">
        <f t="array" ref="K720">IF($I$2="Открытый тариф",
INDEX(GRID!$B$34:$BI$44,MATCH(K$7,GRID!$A$34:$A$44,0),MATCH(1,($U$2=GRID!$B$31:$BI$31)*(КАЛЕНДАРЬ!$BU13=GRID!$B$33:$BI$33), 0)),
ROUNDUP(INDEX(GRID!$B$34:$BI$44,MATCH(K$7,GRID!$A$34:$A$44,0),MATCH(1,($U$2=GRID!$B$31:$BI$31)*(КАЛЕНДАРЬ!$BU13=GRID!$B$33:$BI$33),0))*(1-GRID!$B$69),0))</f>
        <v>20300</v>
      </c>
      <c r="L720" s="47" cm="1">
        <f t="array" ref="L720">IF($I$2="Открытый тариф",
INDEX(GRID!$B$47:$BI$57,MATCH(K$7,GRID!$A$47:$A$57,0),MATCH(1,($U$2=GRID!$B$31:$BI$31)*(КАЛЕНДАРЬ!$BU13=GRID!$B$33:$BI$33), 0)),
ROUNDUP(INDEX(GRID!$B$47:$BI$57,MATCH(K$7,GRID!$A$47:$A$57,0),MATCH(1,($U$2=GRID!$B$31:$BI$31)*(КАЛЕНДАРЬ!$BU13=GRID!$B$33:$BI$33),0))*(1-GRID!$B$69),0))</f>
        <v>22900</v>
      </c>
      <c r="M720" s="47" cm="1">
        <f t="array" ref="M720">IF($I$2="Открытый тариф",
INDEX(GRID!$B$34:$BI$44,MATCH(M$7,GRID!$A$34:$A$44,0),MATCH(1,($U$2=GRID!$B$31:$BI$31)*(КАЛЕНДАРЬ!$BU13=GRID!$B$33:$BI$33), 0)),
ROUNDUP(INDEX(GRID!$B$34:$BI$44,MATCH(M$7,GRID!$A$34:$A$44,0),MATCH(1,($U$2=GRID!$B$31:$BI$31)*(КАЛЕНДАРЬ!$BU13=GRID!$B$33:$BI$33),0))*(1-GRID!$B$69),0))</f>
        <v>21800</v>
      </c>
      <c r="N720" s="47" cm="1">
        <f t="array" ref="N720">IF($I$2="Открытый тариф",
INDEX(GRID!$B$47:$BI$57,MATCH(M$7,GRID!$A$47:$A$57,0),MATCH(1,($U$2=GRID!$B$31:$BI$31)*(КАЛЕНДАРЬ!$BU13=GRID!$B$33:$BI$33), 0)),
ROUNDUP(INDEX(GRID!$B$47:$BI$57,MATCH(M$7,GRID!$A$47:$A$57,0),MATCH(1,($U$2=GRID!$B$31:$BI$31)*(КАЛЕНДАРЬ!$BU13=GRID!$B$33:$BI$33),0))*(1-GRID!$B$69),0))</f>
        <v>24400</v>
      </c>
      <c r="O720" s="47" cm="1">
        <f t="array" ref="O720">IF($I$2="Открытый тариф",
INDEX(GRID!$B$34:$BI$44,MATCH(O$7,GRID!$A$34:$A$44,0),MATCH(1,($U$2=GRID!$B$31:$BI$31)*(КАЛЕНДАРЬ!$BU13=GRID!$B$33:$BI$33), 0)),
ROUNDUP(INDEX(GRID!$B$34:$BI$44,MATCH(O$7,GRID!$A$34:$A$44,0),MATCH(1,($U$2=GRID!$B$31:$BI$31)*(КАЛЕНДАРЬ!$BU13=GRID!$B$33:$BI$33),0))*(1-GRID!$B$69),0))</f>
        <v>27600</v>
      </c>
      <c r="P720" s="47" cm="1">
        <f t="array" ref="P720">IF($I$2="Открытый тариф",
INDEX(GRID!$B$47:$BI$57,MATCH(O$7,GRID!$A$47:$A$57,0),MATCH(1,($U$2=GRID!$B$31:$BI$31)*(КАЛЕНДАРЬ!$BU13=GRID!$B$33:$BI$33), 0)),
ROUNDUP(INDEX(GRID!$B$47:$BI$57,MATCH(O$7,GRID!$A$47:$A$57,0),MATCH(1,($U$2=GRID!$B$31:$BI$31)*(КАЛЕНДАРЬ!$BU13=GRID!$B$33:$BI$33),0))*(1-GRID!$B$69),0))</f>
        <v>30200</v>
      </c>
      <c r="Q720" s="47" cm="1">
        <f t="array" ref="Q720">IF($I$2="Открытый тариф",
INDEX(GRID!$B$34:$BI$44,MATCH(Q$7,GRID!$A$34:$A$44,0),MATCH(1,($U$2=GRID!$B$31:$BI$31)*(КАЛЕНДАРЬ!$BU13=GRID!$B$33:$BI$33), 0)),
ROUNDUP(INDEX(GRID!$B$34:$BI$44,MATCH(Q$7,GRID!$A$34:$A$44,0),MATCH(1,($U$2=GRID!$B$31:$BI$31)*(КАЛЕНДАРЬ!$BU13=GRID!$B$33:$BI$33),0))*(1-GRID!$B$69),0))</f>
        <v>29300</v>
      </c>
      <c r="R720" s="47" cm="1">
        <f t="array" ref="R720">IF($I$2="Открытый тариф",
INDEX(GRID!$B$47:$BI$57,MATCH(Q$7,GRID!$A$47:$A$57,0),MATCH(1,($U$2=GRID!$B$31:$BI$31)*(КАЛЕНДАРЬ!$BU13=GRID!$B$33:$BI$33), 0)),
ROUNDUP(INDEX(GRID!$B$47:$BI$57,MATCH(Q$7,GRID!$A$47:$A$57,0),MATCH(1,($U$2=GRID!$B$31:$BI$31)*(КАЛЕНДАРЬ!$BU13=GRID!$B$33:$BI$33),0))*(1-GRID!$B$69),0))</f>
        <v>31900</v>
      </c>
      <c r="S720" s="47" cm="1">
        <f t="array" ref="S720">IF($I$2="Открытый тариф",
INDEX(GRID!$B$34:$BI$44,MATCH(S$7,GRID!$A$34:$A$44,0),MATCH(1,($U$2=GRID!$B$31:$BI$31)*(КАЛЕНДАРЬ!$BU13=GRID!$B$33:$BI$33), 0)),
ROUNDUP(INDEX(GRID!$B$34:$BI$44,MATCH(S$7,GRID!$A$34:$A$44,0),MATCH(1,($U$2=GRID!$B$31:$BI$31)*(КАЛЕНДАРЬ!$BU13=GRID!$B$33:$BI$33),0))*(1-GRID!$B$69),0))</f>
        <v>32200</v>
      </c>
      <c r="T720" s="47" cm="1">
        <f t="array" ref="T720">IF($I$2="Открытый тариф",
INDEX(GRID!$B$47:$BI$57,MATCH(S$7,GRID!$A$47:$A$57,0),MATCH(1,($U$2=GRID!$B$31:$BI$31)*(КАЛЕНДАРЬ!$BU13=GRID!$B$33:$BI$33), 0)),
ROUNDUP(INDEX(GRID!$B$47:$BI$57,MATCH(S$7,GRID!$A$47:$A$57,0),MATCH(1,($U$2=GRID!$B$31:$BI$31)*(КАЛЕНДАРЬ!$BU13=GRID!$B$33:$BI$33),0))*(1-GRID!$B$69),0))</f>
        <v>34800</v>
      </c>
      <c r="U720" s="47" cm="1">
        <f t="array" ref="U720">IF($I$2="Открытый тариф",
INDEX(GRID!$B$34:$BI$44,MATCH(U$7,GRID!$A$34:$A$44,0),MATCH(1,($U$2=GRID!$B$31:$BI$31)*(КАЛЕНДАРЬ!$BU13=GRID!$B$33:$BI$33), 0)),
ROUNDUP(INDEX(GRID!$B$34:$BI$44,MATCH(U$7,GRID!$A$34:$A$44,0),MATCH(1,($U$2=GRID!$B$31:$BI$31)*(КАЛЕНДАРЬ!$BU13=GRID!$B$33:$BI$33),0))*(1-GRID!$B$69),0))</f>
        <v>37200</v>
      </c>
      <c r="V720" s="47" cm="1">
        <f t="array" ref="V720">IF($I$2="Открытый тариф",
INDEX(GRID!$B$47:$BI$57,MATCH(U$7,GRID!$A$47:$A$57,0),MATCH(1,($U$2=GRID!$B$31:$BI$31)*(КАЛЕНДАРЬ!$BU13=GRID!$B$33:$BI$33), 0)),
ROUNDUP(INDEX(GRID!$B$47:$BI$57,MATCH(U$7,GRID!$A$47:$A$57,0),MATCH(1,($U$2=GRID!$B$31:$BI$31)*(КАЛЕНДАРЬ!$BU13=GRID!$B$33:$BI$33),0))*(1-GRID!$B$69),0))</f>
        <v>39800</v>
      </c>
      <c r="W720" s="47" cm="1">
        <f t="array" ref="W720">IF($I$2="Открытый тариф",
INDEX(GRID!$B$34:$BI$44,MATCH(W$7,GRID!$A$34:$A$44,0),MATCH(1,($U$2=GRID!$B$31:$BI$31)*(КАЛЕНДАРЬ!$BU13=GRID!$B$33:$BI$33), 0)),
ROUNDUP(INDEX(GRID!$B$34:$BI$44,MATCH(W$7,GRID!$A$34:$A$44,0),MATCH(1,($U$2=GRID!$B$31:$BI$31)*(КАЛЕНДАРЬ!$BU13=GRID!$B$33:$BI$33),0))*(1-GRID!$B$69),0))</f>
        <v>91400</v>
      </c>
      <c r="X720" s="47" cm="1">
        <f t="array" ref="X720">IF($I$2="Открытый тариф",
INDEX(GRID!$B$47:$BI$57,MATCH(W$7,GRID!$A$47:$A$57,0),MATCH(1,($U$2=GRID!$B$31:$BI$31)*(КАЛЕНДАРЬ!$BU13=GRID!$B$33:$BI$33), 0)),
ROUNDUP(INDEX(GRID!$B$47:$BI$57,MATCH(W$7,GRID!$A$47:$A$57,0),MATCH(1,($U$2=GRID!$B$31:$BI$31)*(КАЛЕНДАРЬ!$BU13=GRID!$B$33:$BI$33),0))*(1-GRID!$B$69),0))</f>
        <v>94000</v>
      </c>
    </row>
    <row r="721" spans="1:24" s="200" customFormat="1" x14ac:dyDescent="0.2">
      <c r="A721" s="117" t="s">
        <v>47</v>
      </c>
      <c r="B721" s="117">
        <v>11</v>
      </c>
      <c r="C721" s="47" cm="1">
        <f t="array" ref="C721">IF($I$2="Открытый тариф",
INDEX(GRID!$B$34:$BI$44,MATCH(C$7,GRID!$A$34:$A$44,0),MATCH(1,($U$2=GRID!$B$31:$BI$31)*(КАЛЕНДАРЬ!$BU14=GRID!$B$33:$BI$33), 0)),
ROUNDUP(INDEX(GRID!$B$34:$BI$44,MATCH(C$7,GRID!$A$34:$A$44,0),MATCH(1,($U$2=GRID!$B$31:$BI$31)*(КАЛЕНДАРЬ!$BU14=GRID!$B$33:$BI$33),0))*(1-GRID!$B$69),0))</f>
        <v>15900</v>
      </c>
      <c r="D721" s="47" cm="1">
        <f t="array" ref="D721">IF($I$2="Открытый тариф",
INDEX(GRID!$B$47:$BI$57,MATCH(C$7,GRID!$A$47:$A$57,0),MATCH(1,($U$2=GRID!$B$31:$BI$31)*(КАЛЕНДАРЬ!$BU14=GRID!$B$33:$BI$33), 0)),
ROUNDUP(INDEX(GRID!$B$47:$BI$57,MATCH(C$7,GRID!$A$47:$A$57,0),MATCH(1,($U$2=GRID!$B$31:$BI$31)*(КАЛЕНДАРЬ!$BU14=GRID!$B$33:$BI$33),0))*(1-GRID!$B$69),0))</f>
        <v>18500</v>
      </c>
      <c r="E721" s="47" cm="1">
        <f t="array" ref="E721">IF($I$2="Открытый тариф",
INDEX(GRID!$B$34:$BI$44,MATCH(E$7,GRID!$A$34:$A$44,0),MATCH(1,($U$2=GRID!$B$31:$BI$31)*(КАЛЕНДАРЬ!$BU14=GRID!$B$33:$BI$33), 0)),
ROUNDUP(INDEX(GRID!$B$34:$BI$44,MATCH(E$7,GRID!$A$34:$A$44,0),MATCH(1,($U$2=GRID!$B$31:$BI$31)*(КАЛЕНДАРЬ!$BU14=GRID!$B$33:$BI$33),0))*(1-GRID!$B$69),0))</f>
        <v>17500</v>
      </c>
      <c r="F721" s="47" cm="1">
        <f t="array" ref="F721">IF($I$2="Открытый тариф",
INDEX(GRID!$B$47:$BI$57,MATCH(E$7,GRID!$A$47:$A$57,0),MATCH(1,($U$2=GRID!$B$31:$BI$31)*(КАЛЕНДАРЬ!$BU14=GRID!$B$33:$BI$33), 0)),
ROUNDUP(INDEX(GRID!$B$47:$BI$57,MATCH(E$7,GRID!$A$47:$A$57,0),MATCH(1,($U$2=GRID!$B$31:$BI$31)*(КАЛЕНДАРЬ!$BU14=GRID!$B$33:$BI$33),0))*(1-GRID!$B$69),0))</f>
        <v>20100</v>
      </c>
      <c r="G721" s="47" cm="1">
        <f t="array" ref="G721">IF($I$2="Открытый тариф",
INDEX(GRID!$B$34:$BI$44,MATCH(G$7,GRID!$A$34:$A$44,0),MATCH(1,($U$2=GRID!$B$31:$BI$31)*(КАЛЕНДАРЬ!$BU14=GRID!$B$33:$BI$33), 0)),
ROUNDUP(INDEX(GRID!$B$34:$BI$44,MATCH(G$7,GRID!$A$34:$A$44,0),MATCH(1,($U$2=GRID!$B$31:$BI$31)*(КАЛЕНДАРЬ!$BU14=GRID!$B$33:$BI$33),0))*(1-GRID!$B$69),0))</f>
        <v>18400</v>
      </c>
      <c r="H721" s="47" cm="1">
        <f t="array" ref="H721">IF($I$2="Открытый тариф",
INDEX(GRID!$B$47:$BI$57,MATCH(G$7,GRID!$A$47:$A$57,0),MATCH(1,($U$2=GRID!$B$31:$BI$31)*(КАЛЕНДАРЬ!$BU14=GRID!$B$33:$BI$33), 0)),
ROUNDUP(INDEX(GRID!$B$47:$BI$57,MATCH(G$7,GRID!$A$47:$A$57,0),MATCH(1,($U$2=GRID!$B$31:$BI$31)*(КАЛЕНДАРЬ!$BU14=GRID!$B$33:$BI$33),0))*(1-GRID!$B$69),0))</f>
        <v>21000</v>
      </c>
      <c r="I721" s="47" cm="1">
        <f t="array" ref="I721">IF($I$2="Открытый тариф",
INDEX(GRID!$B$34:$BI$44,MATCH(I$7,GRID!$A$34:$A$44,0),MATCH(1,($U$2=GRID!$B$31:$BI$31)*(КАЛЕНДАРЬ!$BU14=GRID!$B$33:$BI$33), 0)),
ROUNDUP(INDEX(GRID!$B$34:$BI$44,MATCH(I$7,GRID!$A$34:$A$44,0),MATCH(1,($U$2=GRID!$B$31:$BI$31)*(КАЛЕНДАРЬ!$BU14=GRID!$B$33:$BI$33),0))*(1-GRID!$B$69),0))</f>
        <v>20000</v>
      </c>
      <c r="J721" s="47" cm="1">
        <f t="array" ref="J721">IF($I$2="Открытый тариф",
INDEX(GRID!$B$47:$BI$57,MATCH(I$7,GRID!$A$47:$A$57,0),MATCH(1,($U$2=GRID!$B$31:$BI$31)*(КАЛЕНДАРЬ!$BU14=GRID!$B$33:$BI$33), 0)),
ROUNDUP(INDEX(GRID!$B$47:$BI$57,MATCH(I$7,GRID!$A$47:$A$57,0),MATCH(1,($U$2=GRID!$B$31:$BI$31)*(КАЛЕНДАРЬ!$BU14=GRID!$B$33:$BI$33),0))*(1-GRID!$B$69),0))</f>
        <v>22600</v>
      </c>
      <c r="K721" s="47" cm="1">
        <f t="array" ref="K721">IF($I$2="Открытый тариф",
INDEX(GRID!$B$34:$BI$44,MATCH(K$7,GRID!$A$34:$A$44,0),MATCH(1,($U$2=GRID!$B$31:$BI$31)*(КАЛЕНДАРЬ!$BU14=GRID!$B$33:$BI$33), 0)),
ROUNDUP(INDEX(GRID!$B$34:$BI$44,MATCH(K$7,GRID!$A$34:$A$44,0),MATCH(1,($U$2=GRID!$B$31:$BI$31)*(КАЛЕНДАРЬ!$BU14=GRID!$B$33:$BI$33),0))*(1-GRID!$B$69),0))</f>
        <v>20900</v>
      </c>
      <c r="L721" s="47" cm="1">
        <f t="array" ref="L721">IF($I$2="Открытый тариф",
INDEX(GRID!$B$47:$BI$57,MATCH(K$7,GRID!$A$47:$A$57,0),MATCH(1,($U$2=GRID!$B$31:$BI$31)*(КАЛЕНДАРЬ!$BU14=GRID!$B$33:$BI$33), 0)),
ROUNDUP(INDEX(GRID!$B$47:$BI$57,MATCH(K$7,GRID!$A$47:$A$57,0),MATCH(1,($U$2=GRID!$B$31:$BI$31)*(КАЛЕНДАРЬ!$BU14=GRID!$B$33:$BI$33),0))*(1-GRID!$B$69),0))</f>
        <v>23500</v>
      </c>
      <c r="M721" s="47" cm="1">
        <f t="array" ref="M721">IF($I$2="Открытый тариф",
INDEX(GRID!$B$34:$BI$44,MATCH(M$7,GRID!$A$34:$A$44,0),MATCH(1,($U$2=GRID!$B$31:$BI$31)*(КАЛЕНДАРЬ!$BU14=GRID!$B$33:$BI$33), 0)),
ROUNDUP(INDEX(GRID!$B$34:$BI$44,MATCH(M$7,GRID!$A$34:$A$44,0),MATCH(1,($U$2=GRID!$B$31:$BI$31)*(КАЛЕНДАРЬ!$BU14=GRID!$B$33:$BI$33),0))*(1-GRID!$B$69),0))</f>
        <v>22500</v>
      </c>
      <c r="N721" s="47" cm="1">
        <f t="array" ref="N721">IF($I$2="Открытый тариф",
INDEX(GRID!$B$47:$BI$57,MATCH(M$7,GRID!$A$47:$A$57,0),MATCH(1,($U$2=GRID!$B$31:$BI$31)*(КАЛЕНДАРЬ!$BU14=GRID!$B$33:$BI$33), 0)),
ROUNDUP(INDEX(GRID!$B$47:$BI$57,MATCH(M$7,GRID!$A$47:$A$57,0),MATCH(1,($U$2=GRID!$B$31:$BI$31)*(КАЛЕНДАРЬ!$BU14=GRID!$B$33:$BI$33),0))*(1-GRID!$B$69),0))</f>
        <v>25100</v>
      </c>
      <c r="O721" s="47" cm="1">
        <f t="array" ref="O721">IF($I$2="Открытый тариф",
INDEX(GRID!$B$34:$BI$44,MATCH(O$7,GRID!$A$34:$A$44,0),MATCH(1,($U$2=GRID!$B$31:$BI$31)*(КАЛЕНДАРЬ!$BU14=GRID!$B$33:$BI$33), 0)),
ROUNDUP(INDEX(GRID!$B$34:$BI$44,MATCH(O$7,GRID!$A$34:$A$44,0),MATCH(1,($U$2=GRID!$B$31:$BI$31)*(КАЛЕНДАРЬ!$BU14=GRID!$B$33:$BI$33),0))*(1-GRID!$B$69),0))</f>
        <v>28400</v>
      </c>
      <c r="P721" s="47" cm="1">
        <f t="array" ref="P721">IF($I$2="Открытый тариф",
INDEX(GRID!$B$47:$BI$57,MATCH(O$7,GRID!$A$47:$A$57,0),MATCH(1,($U$2=GRID!$B$31:$BI$31)*(КАЛЕНДАРЬ!$BU14=GRID!$B$33:$BI$33), 0)),
ROUNDUP(INDEX(GRID!$B$47:$BI$57,MATCH(O$7,GRID!$A$47:$A$57,0),MATCH(1,($U$2=GRID!$B$31:$BI$31)*(КАЛЕНДАРЬ!$BU14=GRID!$B$33:$BI$33),0))*(1-GRID!$B$69),0))</f>
        <v>31000</v>
      </c>
      <c r="Q721" s="47" cm="1">
        <f t="array" ref="Q721">IF($I$2="Открытый тариф",
INDEX(GRID!$B$34:$BI$44,MATCH(Q$7,GRID!$A$34:$A$44,0),MATCH(1,($U$2=GRID!$B$31:$BI$31)*(КАЛЕНДАРЬ!$BU14=GRID!$B$33:$BI$33), 0)),
ROUNDUP(INDEX(GRID!$B$34:$BI$44,MATCH(Q$7,GRID!$A$34:$A$44,0),MATCH(1,($U$2=GRID!$B$31:$BI$31)*(КАЛЕНДАРЬ!$BU14=GRID!$B$33:$BI$33),0))*(1-GRID!$B$69),0))</f>
        <v>30100</v>
      </c>
      <c r="R721" s="47" cm="1">
        <f t="array" ref="R721">IF($I$2="Открытый тариф",
INDEX(GRID!$B$47:$BI$57,MATCH(Q$7,GRID!$A$47:$A$57,0),MATCH(1,($U$2=GRID!$B$31:$BI$31)*(КАЛЕНДАРЬ!$BU14=GRID!$B$33:$BI$33), 0)),
ROUNDUP(INDEX(GRID!$B$47:$BI$57,MATCH(Q$7,GRID!$A$47:$A$57,0),MATCH(1,($U$2=GRID!$B$31:$BI$31)*(КАЛЕНДАРЬ!$BU14=GRID!$B$33:$BI$33),0))*(1-GRID!$B$69),0))</f>
        <v>32700</v>
      </c>
      <c r="S721" s="47" cm="1">
        <f t="array" ref="S721">IF($I$2="Открытый тариф",
INDEX(GRID!$B$34:$BI$44,MATCH(S$7,GRID!$A$34:$A$44,0),MATCH(1,($U$2=GRID!$B$31:$BI$31)*(КАЛЕНДАРЬ!$BU14=GRID!$B$33:$BI$33), 0)),
ROUNDUP(INDEX(GRID!$B$34:$BI$44,MATCH(S$7,GRID!$A$34:$A$44,0),MATCH(1,($U$2=GRID!$B$31:$BI$31)*(КАЛЕНДАРЬ!$BU14=GRID!$B$33:$BI$33),0))*(1-GRID!$B$69),0))</f>
        <v>33100</v>
      </c>
      <c r="T721" s="47" cm="1">
        <f t="array" ref="T721">IF($I$2="Открытый тариф",
INDEX(GRID!$B$47:$BI$57,MATCH(S$7,GRID!$A$47:$A$57,0),MATCH(1,($U$2=GRID!$B$31:$BI$31)*(КАЛЕНДАРЬ!$BU14=GRID!$B$33:$BI$33), 0)),
ROUNDUP(INDEX(GRID!$B$47:$BI$57,MATCH(S$7,GRID!$A$47:$A$57,0),MATCH(1,($U$2=GRID!$B$31:$BI$31)*(КАЛЕНДАРЬ!$BU14=GRID!$B$33:$BI$33),0))*(1-GRID!$B$69),0))</f>
        <v>35700</v>
      </c>
      <c r="U721" s="47" cm="1">
        <f t="array" ref="U721">IF($I$2="Открытый тариф",
INDEX(GRID!$B$34:$BI$44,MATCH(U$7,GRID!$A$34:$A$44,0),MATCH(1,($U$2=GRID!$B$31:$BI$31)*(КАЛЕНДАРЬ!$BU14=GRID!$B$33:$BI$33), 0)),
ROUNDUP(INDEX(GRID!$B$34:$BI$44,MATCH(U$7,GRID!$A$34:$A$44,0),MATCH(1,($U$2=GRID!$B$31:$BI$31)*(КАЛЕНДАРЬ!$BU14=GRID!$B$33:$BI$33),0))*(1-GRID!$B$69),0))</f>
        <v>38200</v>
      </c>
      <c r="V721" s="47" cm="1">
        <f t="array" ref="V721">IF($I$2="Открытый тариф",
INDEX(GRID!$B$47:$BI$57,MATCH(U$7,GRID!$A$47:$A$57,0),MATCH(1,($U$2=GRID!$B$31:$BI$31)*(КАЛЕНДАРЬ!$BU14=GRID!$B$33:$BI$33), 0)),
ROUNDUP(INDEX(GRID!$B$47:$BI$57,MATCH(U$7,GRID!$A$47:$A$57,0),MATCH(1,($U$2=GRID!$B$31:$BI$31)*(КАЛЕНДАРЬ!$BU14=GRID!$B$33:$BI$33),0))*(1-GRID!$B$69),0))</f>
        <v>40800</v>
      </c>
      <c r="W721" s="47" cm="1">
        <f t="array" ref="W721">IF($I$2="Открытый тариф",
INDEX(GRID!$B$34:$BI$44,MATCH(W$7,GRID!$A$34:$A$44,0),MATCH(1,($U$2=GRID!$B$31:$BI$31)*(КАЛЕНДАРЬ!$BU14=GRID!$B$33:$BI$33), 0)),
ROUNDUP(INDEX(GRID!$B$34:$BI$44,MATCH(W$7,GRID!$A$34:$A$44,0),MATCH(1,($U$2=GRID!$B$31:$BI$31)*(КАЛЕНДАРЬ!$BU14=GRID!$B$33:$BI$33),0))*(1-GRID!$B$69),0))</f>
        <v>96200</v>
      </c>
      <c r="X721" s="47" cm="1">
        <f t="array" ref="X721">IF($I$2="Открытый тариф",
INDEX(GRID!$B$47:$BI$57,MATCH(W$7,GRID!$A$47:$A$57,0),MATCH(1,($U$2=GRID!$B$31:$BI$31)*(КАЛЕНДАРЬ!$BU14=GRID!$B$33:$BI$33), 0)),
ROUNDUP(INDEX(GRID!$B$47:$BI$57,MATCH(W$7,GRID!$A$47:$A$57,0),MATCH(1,($U$2=GRID!$B$31:$BI$31)*(КАЛЕНДАРЬ!$BU14=GRID!$B$33:$BI$33),0))*(1-GRID!$B$69),0))</f>
        <v>98800</v>
      </c>
    </row>
    <row r="722" spans="1:24" s="200" customFormat="1" x14ac:dyDescent="0.2">
      <c r="A722" s="117" t="s">
        <v>48</v>
      </c>
      <c r="B722" s="117">
        <v>12</v>
      </c>
      <c r="C722" s="47" cm="1">
        <f t="array" ref="C722">IF($I$2="Открытый тариф",
INDEX(GRID!$B$34:$BI$44,MATCH(C$7,GRID!$A$34:$A$44,0),MATCH(1,($U$2=GRID!$B$31:$BI$31)*(КАЛЕНДАРЬ!$BU15=GRID!$B$33:$BI$33), 0)),
ROUNDUP(INDEX(GRID!$B$34:$BI$44,MATCH(C$7,GRID!$A$34:$A$44,0),MATCH(1,($U$2=GRID!$B$31:$BI$31)*(КАЛЕНДАРЬ!$BU15=GRID!$B$33:$BI$33),0))*(1-GRID!$B$69),0))</f>
        <v>15900</v>
      </c>
      <c r="D722" s="47" cm="1">
        <f t="array" ref="D722">IF($I$2="Открытый тариф",
INDEX(GRID!$B$47:$BI$57,MATCH(C$7,GRID!$A$47:$A$57,0),MATCH(1,($U$2=GRID!$B$31:$BI$31)*(КАЛЕНДАРЬ!$BU15=GRID!$B$33:$BI$33), 0)),
ROUNDUP(INDEX(GRID!$B$47:$BI$57,MATCH(C$7,GRID!$A$47:$A$57,0),MATCH(1,($U$2=GRID!$B$31:$BI$31)*(КАЛЕНДАРЬ!$BU15=GRID!$B$33:$BI$33),0))*(1-GRID!$B$69),0))</f>
        <v>18500</v>
      </c>
      <c r="E722" s="47" cm="1">
        <f t="array" ref="E722">IF($I$2="Открытый тариф",
INDEX(GRID!$B$34:$BI$44,MATCH(E$7,GRID!$A$34:$A$44,0),MATCH(1,($U$2=GRID!$B$31:$BI$31)*(КАЛЕНДАРЬ!$BU15=GRID!$B$33:$BI$33), 0)),
ROUNDUP(INDEX(GRID!$B$34:$BI$44,MATCH(E$7,GRID!$A$34:$A$44,0),MATCH(1,($U$2=GRID!$B$31:$BI$31)*(КАЛЕНДАРЬ!$BU15=GRID!$B$33:$BI$33),0))*(1-GRID!$B$69),0))</f>
        <v>17500</v>
      </c>
      <c r="F722" s="47" cm="1">
        <f t="array" ref="F722">IF($I$2="Открытый тариф",
INDEX(GRID!$B$47:$BI$57,MATCH(E$7,GRID!$A$47:$A$57,0),MATCH(1,($U$2=GRID!$B$31:$BI$31)*(КАЛЕНДАРЬ!$BU15=GRID!$B$33:$BI$33), 0)),
ROUNDUP(INDEX(GRID!$B$47:$BI$57,MATCH(E$7,GRID!$A$47:$A$57,0),MATCH(1,($U$2=GRID!$B$31:$BI$31)*(КАЛЕНДАРЬ!$BU15=GRID!$B$33:$BI$33),0))*(1-GRID!$B$69),0))</f>
        <v>20100</v>
      </c>
      <c r="G722" s="47" cm="1">
        <f t="array" ref="G722">IF($I$2="Открытый тариф",
INDEX(GRID!$B$34:$BI$44,MATCH(G$7,GRID!$A$34:$A$44,0),MATCH(1,($U$2=GRID!$B$31:$BI$31)*(КАЛЕНДАРЬ!$BU15=GRID!$B$33:$BI$33), 0)),
ROUNDUP(INDEX(GRID!$B$34:$BI$44,MATCH(G$7,GRID!$A$34:$A$44,0),MATCH(1,($U$2=GRID!$B$31:$BI$31)*(КАЛЕНДАРЬ!$BU15=GRID!$B$33:$BI$33),0))*(1-GRID!$B$69),0))</f>
        <v>18400</v>
      </c>
      <c r="H722" s="47" cm="1">
        <f t="array" ref="H722">IF($I$2="Открытый тариф",
INDEX(GRID!$B$47:$BI$57,MATCH(G$7,GRID!$A$47:$A$57,0),MATCH(1,($U$2=GRID!$B$31:$BI$31)*(КАЛЕНДАРЬ!$BU15=GRID!$B$33:$BI$33), 0)),
ROUNDUP(INDEX(GRID!$B$47:$BI$57,MATCH(G$7,GRID!$A$47:$A$57,0),MATCH(1,($U$2=GRID!$B$31:$BI$31)*(КАЛЕНДАРЬ!$BU15=GRID!$B$33:$BI$33),0))*(1-GRID!$B$69),0))</f>
        <v>21000</v>
      </c>
      <c r="I722" s="47" cm="1">
        <f t="array" ref="I722">IF($I$2="Открытый тариф",
INDEX(GRID!$B$34:$BI$44,MATCH(I$7,GRID!$A$34:$A$44,0),MATCH(1,($U$2=GRID!$B$31:$BI$31)*(КАЛЕНДАРЬ!$BU15=GRID!$B$33:$BI$33), 0)),
ROUNDUP(INDEX(GRID!$B$34:$BI$44,MATCH(I$7,GRID!$A$34:$A$44,0),MATCH(1,($U$2=GRID!$B$31:$BI$31)*(КАЛЕНДАРЬ!$BU15=GRID!$B$33:$BI$33),0))*(1-GRID!$B$69),0))</f>
        <v>20000</v>
      </c>
      <c r="J722" s="47" cm="1">
        <f t="array" ref="J722">IF($I$2="Открытый тариф",
INDEX(GRID!$B$47:$BI$57,MATCH(I$7,GRID!$A$47:$A$57,0),MATCH(1,($U$2=GRID!$B$31:$BI$31)*(КАЛЕНДАРЬ!$BU15=GRID!$B$33:$BI$33), 0)),
ROUNDUP(INDEX(GRID!$B$47:$BI$57,MATCH(I$7,GRID!$A$47:$A$57,0),MATCH(1,($U$2=GRID!$B$31:$BI$31)*(КАЛЕНДАРЬ!$BU15=GRID!$B$33:$BI$33),0))*(1-GRID!$B$69),0))</f>
        <v>22600</v>
      </c>
      <c r="K722" s="47" cm="1">
        <f t="array" ref="K722">IF($I$2="Открытый тариф",
INDEX(GRID!$B$34:$BI$44,MATCH(K$7,GRID!$A$34:$A$44,0),MATCH(1,($U$2=GRID!$B$31:$BI$31)*(КАЛЕНДАРЬ!$BU15=GRID!$B$33:$BI$33), 0)),
ROUNDUP(INDEX(GRID!$B$34:$BI$44,MATCH(K$7,GRID!$A$34:$A$44,0),MATCH(1,($U$2=GRID!$B$31:$BI$31)*(КАЛЕНДАРЬ!$BU15=GRID!$B$33:$BI$33),0))*(1-GRID!$B$69),0))</f>
        <v>20900</v>
      </c>
      <c r="L722" s="47" cm="1">
        <f t="array" ref="L722">IF($I$2="Открытый тариф",
INDEX(GRID!$B$47:$BI$57,MATCH(K$7,GRID!$A$47:$A$57,0),MATCH(1,($U$2=GRID!$B$31:$BI$31)*(КАЛЕНДАРЬ!$BU15=GRID!$B$33:$BI$33), 0)),
ROUNDUP(INDEX(GRID!$B$47:$BI$57,MATCH(K$7,GRID!$A$47:$A$57,0),MATCH(1,($U$2=GRID!$B$31:$BI$31)*(КАЛЕНДАРЬ!$BU15=GRID!$B$33:$BI$33),0))*(1-GRID!$B$69),0))</f>
        <v>23500</v>
      </c>
      <c r="M722" s="47" cm="1">
        <f t="array" ref="M722">IF($I$2="Открытый тариф",
INDEX(GRID!$B$34:$BI$44,MATCH(M$7,GRID!$A$34:$A$44,0),MATCH(1,($U$2=GRID!$B$31:$BI$31)*(КАЛЕНДАРЬ!$BU15=GRID!$B$33:$BI$33), 0)),
ROUNDUP(INDEX(GRID!$B$34:$BI$44,MATCH(M$7,GRID!$A$34:$A$44,0),MATCH(1,($U$2=GRID!$B$31:$BI$31)*(КАЛЕНДАРЬ!$BU15=GRID!$B$33:$BI$33),0))*(1-GRID!$B$69),0))</f>
        <v>22500</v>
      </c>
      <c r="N722" s="47" cm="1">
        <f t="array" ref="N722">IF($I$2="Открытый тариф",
INDEX(GRID!$B$47:$BI$57,MATCH(M$7,GRID!$A$47:$A$57,0),MATCH(1,($U$2=GRID!$B$31:$BI$31)*(КАЛЕНДАРЬ!$BU15=GRID!$B$33:$BI$33), 0)),
ROUNDUP(INDEX(GRID!$B$47:$BI$57,MATCH(M$7,GRID!$A$47:$A$57,0),MATCH(1,($U$2=GRID!$B$31:$BI$31)*(КАЛЕНДАРЬ!$BU15=GRID!$B$33:$BI$33),0))*(1-GRID!$B$69),0))</f>
        <v>25100</v>
      </c>
      <c r="O722" s="47" cm="1">
        <f t="array" ref="O722">IF($I$2="Открытый тариф",
INDEX(GRID!$B$34:$BI$44,MATCH(O$7,GRID!$A$34:$A$44,0),MATCH(1,($U$2=GRID!$B$31:$BI$31)*(КАЛЕНДАРЬ!$BU15=GRID!$B$33:$BI$33), 0)),
ROUNDUP(INDEX(GRID!$B$34:$BI$44,MATCH(O$7,GRID!$A$34:$A$44,0),MATCH(1,($U$2=GRID!$B$31:$BI$31)*(КАЛЕНДАРЬ!$BU15=GRID!$B$33:$BI$33),0))*(1-GRID!$B$69),0))</f>
        <v>28400</v>
      </c>
      <c r="P722" s="47" cm="1">
        <f t="array" ref="P722">IF($I$2="Открытый тариф",
INDEX(GRID!$B$47:$BI$57,MATCH(O$7,GRID!$A$47:$A$57,0),MATCH(1,($U$2=GRID!$B$31:$BI$31)*(КАЛЕНДАРЬ!$BU15=GRID!$B$33:$BI$33), 0)),
ROUNDUP(INDEX(GRID!$B$47:$BI$57,MATCH(O$7,GRID!$A$47:$A$57,0),MATCH(1,($U$2=GRID!$B$31:$BI$31)*(КАЛЕНДАРЬ!$BU15=GRID!$B$33:$BI$33),0))*(1-GRID!$B$69),0))</f>
        <v>31000</v>
      </c>
      <c r="Q722" s="47" cm="1">
        <f t="array" ref="Q722">IF($I$2="Открытый тариф",
INDEX(GRID!$B$34:$BI$44,MATCH(Q$7,GRID!$A$34:$A$44,0),MATCH(1,($U$2=GRID!$B$31:$BI$31)*(КАЛЕНДАРЬ!$BU15=GRID!$B$33:$BI$33), 0)),
ROUNDUP(INDEX(GRID!$B$34:$BI$44,MATCH(Q$7,GRID!$A$34:$A$44,0),MATCH(1,($U$2=GRID!$B$31:$BI$31)*(КАЛЕНДАРЬ!$BU15=GRID!$B$33:$BI$33),0))*(1-GRID!$B$69),0))</f>
        <v>30100</v>
      </c>
      <c r="R722" s="47" cm="1">
        <f t="array" ref="R722">IF($I$2="Открытый тариф",
INDEX(GRID!$B$47:$BI$57,MATCH(Q$7,GRID!$A$47:$A$57,0),MATCH(1,($U$2=GRID!$B$31:$BI$31)*(КАЛЕНДАРЬ!$BU15=GRID!$B$33:$BI$33), 0)),
ROUNDUP(INDEX(GRID!$B$47:$BI$57,MATCH(Q$7,GRID!$A$47:$A$57,0),MATCH(1,($U$2=GRID!$B$31:$BI$31)*(КАЛЕНДАРЬ!$BU15=GRID!$B$33:$BI$33),0))*(1-GRID!$B$69),0))</f>
        <v>32700</v>
      </c>
      <c r="S722" s="47" cm="1">
        <f t="array" ref="S722">IF($I$2="Открытый тариф",
INDEX(GRID!$B$34:$BI$44,MATCH(S$7,GRID!$A$34:$A$44,0),MATCH(1,($U$2=GRID!$B$31:$BI$31)*(КАЛЕНДАРЬ!$BU15=GRID!$B$33:$BI$33), 0)),
ROUNDUP(INDEX(GRID!$B$34:$BI$44,MATCH(S$7,GRID!$A$34:$A$44,0),MATCH(1,($U$2=GRID!$B$31:$BI$31)*(КАЛЕНДАРЬ!$BU15=GRID!$B$33:$BI$33),0))*(1-GRID!$B$69),0))</f>
        <v>33100</v>
      </c>
      <c r="T722" s="47" cm="1">
        <f t="array" ref="T722">IF($I$2="Открытый тариф",
INDEX(GRID!$B$47:$BI$57,MATCH(S$7,GRID!$A$47:$A$57,0),MATCH(1,($U$2=GRID!$B$31:$BI$31)*(КАЛЕНДАРЬ!$BU15=GRID!$B$33:$BI$33), 0)),
ROUNDUP(INDEX(GRID!$B$47:$BI$57,MATCH(S$7,GRID!$A$47:$A$57,0),MATCH(1,($U$2=GRID!$B$31:$BI$31)*(КАЛЕНДАРЬ!$BU15=GRID!$B$33:$BI$33),0))*(1-GRID!$B$69),0))</f>
        <v>35700</v>
      </c>
      <c r="U722" s="47" cm="1">
        <f t="array" ref="U722">IF($I$2="Открытый тариф",
INDEX(GRID!$B$34:$BI$44,MATCH(U$7,GRID!$A$34:$A$44,0),MATCH(1,($U$2=GRID!$B$31:$BI$31)*(КАЛЕНДАРЬ!$BU15=GRID!$B$33:$BI$33), 0)),
ROUNDUP(INDEX(GRID!$B$34:$BI$44,MATCH(U$7,GRID!$A$34:$A$44,0),MATCH(1,($U$2=GRID!$B$31:$BI$31)*(КАЛЕНДАРЬ!$BU15=GRID!$B$33:$BI$33),0))*(1-GRID!$B$69),0))</f>
        <v>38200</v>
      </c>
      <c r="V722" s="47" cm="1">
        <f t="array" ref="V722">IF($I$2="Открытый тариф",
INDEX(GRID!$B$47:$BI$57,MATCH(U$7,GRID!$A$47:$A$57,0),MATCH(1,($U$2=GRID!$B$31:$BI$31)*(КАЛЕНДАРЬ!$BU15=GRID!$B$33:$BI$33), 0)),
ROUNDUP(INDEX(GRID!$B$47:$BI$57,MATCH(U$7,GRID!$A$47:$A$57,0),MATCH(1,($U$2=GRID!$B$31:$BI$31)*(КАЛЕНДАРЬ!$BU15=GRID!$B$33:$BI$33),0))*(1-GRID!$B$69),0))</f>
        <v>40800</v>
      </c>
      <c r="W722" s="47" cm="1">
        <f t="array" ref="W722">IF($I$2="Открытый тариф",
INDEX(GRID!$B$34:$BI$44,MATCH(W$7,GRID!$A$34:$A$44,0),MATCH(1,($U$2=GRID!$B$31:$BI$31)*(КАЛЕНДАРЬ!$BU15=GRID!$B$33:$BI$33), 0)),
ROUNDUP(INDEX(GRID!$B$34:$BI$44,MATCH(W$7,GRID!$A$34:$A$44,0),MATCH(1,($U$2=GRID!$B$31:$BI$31)*(КАЛЕНДАРЬ!$BU15=GRID!$B$33:$BI$33),0))*(1-GRID!$B$69),0))</f>
        <v>96200</v>
      </c>
      <c r="X722" s="47" cm="1">
        <f t="array" ref="X722">IF($I$2="Открытый тариф",
INDEX(GRID!$B$47:$BI$57,MATCH(W$7,GRID!$A$47:$A$57,0),MATCH(1,($U$2=GRID!$B$31:$BI$31)*(КАЛЕНДАРЬ!$BU15=GRID!$B$33:$BI$33), 0)),
ROUNDUP(INDEX(GRID!$B$47:$BI$57,MATCH(W$7,GRID!$A$47:$A$57,0),MATCH(1,($U$2=GRID!$B$31:$BI$31)*(КАЛЕНДАРЬ!$BU15=GRID!$B$33:$BI$33),0))*(1-GRID!$B$69),0))</f>
        <v>98800</v>
      </c>
    </row>
    <row r="723" spans="1:24" s="200" customFormat="1" x14ac:dyDescent="0.2">
      <c r="A723" s="117" t="s">
        <v>42</v>
      </c>
      <c r="B723" s="117">
        <v>13</v>
      </c>
      <c r="C723" s="47" cm="1">
        <f t="array" ref="C723">IF($I$2="Открытый тариф",
INDEX(GRID!$B$34:$BI$44,MATCH(C$7,GRID!$A$34:$A$44,0),MATCH(1,($U$2=GRID!$B$31:$BI$31)*(КАЛЕНДАРЬ!$BU16=GRID!$B$33:$BI$33), 0)),
ROUNDUP(INDEX(GRID!$B$34:$BI$44,MATCH(C$7,GRID!$A$34:$A$44,0),MATCH(1,($U$2=GRID!$B$31:$BI$31)*(КАЛЕНДАРЬ!$BU16=GRID!$B$33:$BI$33),0))*(1-GRID!$B$69),0))</f>
        <v>15500</v>
      </c>
      <c r="D723" s="47" cm="1">
        <f t="array" ref="D723">IF($I$2="Открытый тариф",
INDEX(GRID!$B$47:$BI$57,MATCH(C$7,GRID!$A$47:$A$57,0),MATCH(1,($U$2=GRID!$B$31:$BI$31)*(КАЛЕНДАРЬ!$BU16=GRID!$B$33:$BI$33), 0)),
ROUNDUP(INDEX(GRID!$B$47:$BI$57,MATCH(C$7,GRID!$A$47:$A$57,0),MATCH(1,($U$2=GRID!$B$31:$BI$31)*(КАЛЕНДАРЬ!$BU16=GRID!$B$33:$BI$33),0))*(1-GRID!$B$69),0))</f>
        <v>18100</v>
      </c>
      <c r="E723" s="47" cm="1">
        <f t="array" ref="E723">IF($I$2="Открытый тариф",
INDEX(GRID!$B$34:$BI$44,MATCH(E$7,GRID!$A$34:$A$44,0),MATCH(1,($U$2=GRID!$B$31:$BI$31)*(КАЛЕНДАРЬ!$BU16=GRID!$B$33:$BI$33), 0)),
ROUNDUP(INDEX(GRID!$B$34:$BI$44,MATCH(E$7,GRID!$A$34:$A$44,0),MATCH(1,($U$2=GRID!$B$31:$BI$31)*(КАЛЕНДАРЬ!$BU16=GRID!$B$33:$BI$33),0))*(1-GRID!$B$69),0))</f>
        <v>17000</v>
      </c>
      <c r="F723" s="47" cm="1">
        <f t="array" ref="F723">IF($I$2="Открытый тариф",
INDEX(GRID!$B$47:$BI$57,MATCH(E$7,GRID!$A$47:$A$57,0),MATCH(1,($U$2=GRID!$B$31:$BI$31)*(КАЛЕНДАРЬ!$BU16=GRID!$B$33:$BI$33), 0)),
ROUNDUP(INDEX(GRID!$B$47:$BI$57,MATCH(E$7,GRID!$A$47:$A$57,0),MATCH(1,($U$2=GRID!$B$31:$BI$31)*(КАЛЕНДАРЬ!$BU16=GRID!$B$33:$BI$33),0))*(1-GRID!$B$69),0))</f>
        <v>19600</v>
      </c>
      <c r="G723" s="47" cm="1">
        <f t="array" ref="G723">IF($I$2="Открытый тариф",
INDEX(GRID!$B$34:$BI$44,MATCH(G$7,GRID!$A$34:$A$44,0),MATCH(1,($U$2=GRID!$B$31:$BI$31)*(КАЛЕНДАРЬ!$BU16=GRID!$B$33:$BI$33), 0)),
ROUNDUP(INDEX(GRID!$B$34:$BI$44,MATCH(G$7,GRID!$A$34:$A$44,0),MATCH(1,($U$2=GRID!$B$31:$BI$31)*(КАЛЕНДАРЬ!$BU16=GRID!$B$33:$BI$33),0))*(1-GRID!$B$69),0))</f>
        <v>17900</v>
      </c>
      <c r="H723" s="47" cm="1">
        <f t="array" ref="H723">IF($I$2="Открытый тариф",
INDEX(GRID!$B$47:$BI$57,MATCH(G$7,GRID!$A$47:$A$57,0),MATCH(1,($U$2=GRID!$B$31:$BI$31)*(КАЛЕНДАРЬ!$BU16=GRID!$B$33:$BI$33), 0)),
ROUNDUP(INDEX(GRID!$B$47:$BI$57,MATCH(G$7,GRID!$A$47:$A$57,0),MATCH(1,($U$2=GRID!$B$31:$BI$31)*(КАЛЕНДАРЬ!$BU16=GRID!$B$33:$BI$33),0))*(1-GRID!$B$69),0))</f>
        <v>20500</v>
      </c>
      <c r="I723" s="47" cm="1">
        <f t="array" ref="I723">IF($I$2="Открытый тариф",
INDEX(GRID!$B$34:$BI$44,MATCH(I$7,GRID!$A$34:$A$44,0),MATCH(1,($U$2=GRID!$B$31:$BI$31)*(КАЛЕНДАРЬ!$BU16=GRID!$B$33:$BI$33), 0)),
ROUNDUP(INDEX(GRID!$B$34:$BI$44,MATCH(I$7,GRID!$A$34:$A$44,0),MATCH(1,($U$2=GRID!$B$31:$BI$31)*(КАЛЕНДАРЬ!$BU16=GRID!$B$33:$BI$33),0))*(1-GRID!$B$69),0))</f>
        <v>19400</v>
      </c>
      <c r="J723" s="47" cm="1">
        <f t="array" ref="J723">IF($I$2="Открытый тариф",
INDEX(GRID!$B$47:$BI$57,MATCH(I$7,GRID!$A$47:$A$57,0),MATCH(1,($U$2=GRID!$B$31:$BI$31)*(КАЛЕНДАРЬ!$BU16=GRID!$B$33:$BI$33), 0)),
ROUNDUP(INDEX(GRID!$B$47:$BI$57,MATCH(I$7,GRID!$A$47:$A$57,0),MATCH(1,($U$2=GRID!$B$31:$BI$31)*(КАЛЕНДАРЬ!$BU16=GRID!$B$33:$BI$33),0))*(1-GRID!$B$69),0))</f>
        <v>22000</v>
      </c>
      <c r="K723" s="47" cm="1">
        <f t="array" ref="K723">IF($I$2="Открытый тариф",
INDEX(GRID!$B$34:$BI$44,MATCH(K$7,GRID!$A$34:$A$44,0),MATCH(1,($U$2=GRID!$B$31:$BI$31)*(КАЛЕНДАРЬ!$BU16=GRID!$B$33:$BI$33), 0)),
ROUNDUP(INDEX(GRID!$B$34:$BI$44,MATCH(K$7,GRID!$A$34:$A$44,0),MATCH(1,($U$2=GRID!$B$31:$BI$31)*(КАЛЕНДАРЬ!$BU16=GRID!$B$33:$BI$33),0))*(1-GRID!$B$69),0))</f>
        <v>20300</v>
      </c>
      <c r="L723" s="47" cm="1">
        <f t="array" ref="L723">IF($I$2="Открытый тариф",
INDEX(GRID!$B$47:$BI$57,MATCH(K$7,GRID!$A$47:$A$57,0),MATCH(1,($U$2=GRID!$B$31:$BI$31)*(КАЛЕНДАРЬ!$BU16=GRID!$B$33:$BI$33), 0)),
ROUNDUP(INDEX(GRID!$B$47:$BI$57,MATCH(K$7,GRID!$A$47:$A$57,0),MATCH(1,($U$2=GRID!$B$31:$BI$31)*(КАЛЕНДАРЬ!$BU16=GRID!$B$33:$BI$33),0))*(1-GRID!$B$69),0))</f>
        <v>22900</v>
      </c>
      <c r="M723" s="47" cm="1">
        <f t="array" ref="M723">IF($I$2="Открытый тариф",
INDEX(GRID!$B$34:$BI$44,MATCH(M$7,GRID!$A$34:$A$44,0),MATCH(1,($U$2=GRID!$B$31:$BI$31)*(КАЛЕНДАРЬ!$BU16=GRID!$B$33:$BI$33), 0)),
ROUNDUP(INDEX(GRID!$B$34:$BI$44,MATCH(M$7,GRID!$A$34:$A$44,0),MATCH(1,($U$2=GRID!$B$31:$BI$31)*(КАЛЕНДАРЬ!$BU16=GRID!$B$33:$BI$33),0))*(1-GRID!$B$69),0))</f>
        <v>21800</v>
      </c>
      <c r="N723" s="47" cm="1">
        <f t="array" ref="N723">IF($I$2="Открытый тариф",
INDEX(GRID!$B$47:$BI$57,MATCH(M$7,GRID!$A$47:$A$57,0),MATCH(1,($U$2=GRID!$B$31:$BI$31)*(КАЛЕНДАРЬ!$BU16=GRID!$B$33:$BI$33), 0)),
ROUNDUP(INDEX(GRID!$B$47:$BI$57,MATCH(M$7,GRID!$A$47:$A$57,0),MATCH(1,($U$2=GRID!$B$31:$BI$31)*(КАЛЕНДАРЬ!$BU16=GRID!$B$33:$BI$33),0))*(1-GRID!$B$69),0))</f>
        <v>24400</v>
      </c>
      <c r="O723" s="47" cm="1">
        <f t="array" ref="O723">IF($I$2="Открытый тариф",
INDEX(GRID!$B$34:$BI$44,MATCH(O$7,GRID!$A$34:$A$44,0),MATCH(1,($U$2=GRID!$B$31:$BI$31)*(КАЛЕНДАРЬ!$BU16=GRID!$B$33:$BI$33), 0)),
ROUNDUP(INDEX(GRID!$B$34:$BI$44,MATCH(O$7,GRID!$A$34:$A$44,0),MATCH(1,($U$2=GRID!$B$31:$BI$31)*(КАЛЕНДАРЬ!$BU16=GRID!$B$33:$BI$33),0))*(1-GRID!$B$69),0))</f>
        <v>27600</v>
      </c>
      <c r="P723" s="47" cm="1">
        <f t="array" ref="P723">IF($I$2="Открытый тариф",
INDEX(GRID!$B$47:$BI$57,MATCH(O$7,GRID!$A$47:$A$57,0),MATCH(1,($U$2=GRID!$B$31:$BI$31)*(КАЛЕНДАРЬ!$BU16=GRID!$B$33:$BI$33), 0)),
ROUNDUP(INDEX(GRID!$B$47:$BI$57,MATCH(O$7,GRID!$A$47:$A$57,0),MATCH(1,($U$2=GRID!$B$31:$BI$31)*(КАЛЕНДАРЬ!$BU16=GRID!$B$33:$BI$33),0))*(1-GRID!$B$69),0))</f>
        <v>30200</v>
      </c>
      <c r="Q723" s="47" cm="1">
        <f t="array" ref="Q723">IF($I$2="Открытый тариф",
INDEX(GRID!$B$34:$BI$44,MATCH(Q$7,GRID!$A$34:$A$44,0),MATCH(1,($U$2=GRID!$B$31:$BI$31)*(КАЛЕНДАРЬ!$BU16=GRID!$B$33:$BI$33), 0)),
ROUNDUP(INDEX(GRID!$B$34:$BI$44,MATCH(Q$7,GRID!$A$34:$A$44,0),MATCH(1,($U$2=GRID!$B$31:$BI$31)*(КАЛЕНДАРЬ!$BU16=GRID!$B$33:$BI$33),0))*(1-GRID!$B$69),0))</f>
        <v>29300</v>
      </c>
      <c r="R723" s="47" cm="1">
        <f t="array" ref="R723">IF($I$2="Открытый тариф",
INDEX(GRID!$B$47:$BI$57,MATCH(Q$7,GRID!$A$47:$A$57,0),MATCH(1,($U$2=GRID!$B$31:$BI$31)*(КАЛЕНДАРЬ!$BU16=GRID!$B$33:$BI$33), 0)),
ROUNDUP(INDEX(GRID!$B$47:$BI$57,MATCH(Q$7,GRID!$A$47:$A$57,0),MATCH(1,($U$2=GRID!$B$31:$BI$31)*(КАЛЕНДАРЬ!$BU16=GRID!$B$33:$BI$33),0))*(1-GRID!$B$69),0))</f>
        <v>31900</v>
      </c>
      <c r="S723" s="47" cm="1">
        <f t="array" ref="S723">IF($I$2="Открытый тариф",
INDEX(GRID!$B$34:$BI$44,MATCH(S$7,GRID!$A$34:$A$44,0),MATCH(1,($U$2=GRID!$B$31:$BI$31)*(КАЛЕНДАРЬ!$BU16=GRID!$B$33:$BI$33), 0)),
ROUNDUP(INDEX(GRID!$B$34:$BI$44,MATCH(S$7,GRID!$A$34:$A$44,0),MATCH(1,($U$2=GRID!$B$31:$BI$31)*(КАЛЕНДАРЬ!$BU16=GRID!$B$33:$BI$33),0))*(1-GRID!$B$69),0))</f>
        <v>32200</v>
      </c>
      <c r="T723" s="47" cm="1">
        <f t="array" ref="T723">IF($I$2="Открытый тариф",
INDEX(GRID!$B$47:$BI$57,MATCH(S$7,GRID!$A$47:$A$57,0),MATCH(1,($U$2=GRID!$B$31:$BI$31)*(КАЛЕНДАРЬ!$BU16=GRID!$B$33:$BI$33), 0)),
ROUNDUP(INDEX(GRID!$B$47:$BI$57,MATCH(S$7,GRID!$A$47:$A$57,0),MATCH(1,($U$2=GRID!$B$31:$BI$31)*(КАЛЕНДАРЬ!$BU16=GRID!$B$33:$BI$33),0))*(1-GRID!$B$69),0))</f>
        <v>34800</v>
      </c>
      <c r="U723" s="47" cm="1">
        <f t="array" ref="U723">IF($I$2="Открытый тариф",
INDEX(GRID!$B$34:$BI$44,MATCH(U$7,GRID!$A$34:$A$44,0),MATCH(1,($U$2=GRID!$B$31:$BI$31)*(КАЛЕНДАРЬ!$BU16=GRID!$B$33:$BI$33), 0)),
ROUNDUP(INDEX(GRID!$B$34:$BI$44,MATCH(U$7,GRID!$A$34:$A$44,0),MATCH(1,($U$2=GRID!$B$31:$BI$31)*(КАЛЕНДАРЬ!$BU16=GRID!$B$33:$BI$33),0))*(1-GRID!$B$69),0))</f>
        <v>37200</v>
      </c>
      <c r="V723" s="47" cm="1">
        <f t="array" ref="V723">IF($I$2="Открытый тариф",
INDEX(GRID!$B$47:$BI$57,MATCH(U$7,GRID!$A$47:$A$57,0),MATCH(1,($U$2=GRID!$B$31:$BI$31)*(КАЛЕНДАРЬ!$BU16=GRID!$B$33:$BI$33), 0)),
ROUNDUP(INDEX(GRID!$B$47:$BI$57,MATCH(U$7,GRID!$A$47:$A$57,0),MATCH(1,($U$2=GRID!$B$31:$BI$31)*(КАЛЕНДАРЬ!$BU16=GRID!$B$33:$BI$33),0))*(1-GRID!$B$69),0))</f>
        <v>39800</v>
      </c>
      <c r="W723" s="47" cm="1">
        <f t="array" ref="W723">IF($I$2="Открытый тариф",
INDEX(GRID!$B$34:$BI$44,MATCH(W$7,GRID!$A$34:$A$44,0),MATCH(1,($U$2=GRID!$B$31:$BI$31)*(КАЛЕНДАРЬ!$BU16=GRID!$B$33:$BI$33), 0)),
ROUNDUP(INDEX(GRID!$B$34:$BI$44,MATCH(W$7,GRID!$A$34:$A$44,0),MATCH(1,($U$2=GRID!$B$31:$BI$31)*(КАЛЕНДАРЬ!$BU16=GRID!$B$33:$BI$33),0))*(1-GRID!$B$69),0))</f>
        <v>91400</v>
      </c>
      <c r="X723" s="47" cm="1">
        <f t="array" ref="X723">IF($I$2="Открытый тариф",
INDEX(GRID!$B$47:$BI$57,MATCH(W$7,GRID!$A$47:$A$57,0),MATCH(1,($U$2=GRID!$B$31:$BI$31)*(КАЛЕНДАРЬ!$BU16=GRID!$B$33:$BI$33), 0)),
ROUNDUP(INDEX(GRID!$B$47:$BI$57,MATCH(W$7,GRID!$A$47:$A$57,0),MATCH(1,($U$2=GRID!$B$31:$BI$31)*(КАЛЕНДАРЬ!$BU16=GRID!$B$33:$BI$33),0))*(1-GRID!$B$69),0))</f>
        <v>94000</v>
      </c>
    </row>
    <row r="724" spans="1:24" s="200" customFormat="1" x14ac:dyDescent="0.2">
      <c r="A724" s="117" t="s">
        <v>43</v>
      </c>
      <c r="B724" s="117">
        <v>14</v>
      </c>
      <c r="C724" s="47" cm="1">
        <f t="array" ref="C724">IF($I$2="Открытый тариф",
INDEX(GRID!$B$34:$BI$44,MATCH(C$7,GRID!$A$34:$A$44,0),MATCH(1,($U$2=GRID!$B$31:$BI$31)*(КАЛЕНДАРЬ!$BU17=GRID!$B$33:$BI$33), 0)),
ROUNDUP(INDEX(GRID!$B$34:$BI$44,MATCH(C$7,GRID!$A$34:$A$44,0),MATCH(1,($U$2=GRID!$B$31:$BI$31)*(КАЛЕНДАРЬ!$BU17=GRID!$B$33:$BI$33),0))*(1-GRID!$B$69),0))</f>
        <v>15500</v>
      </c>
      <c r="D724" s="47" cm="1">
        <f t="array" ref="D724">IF($I$2="Открытый тариф",
INDEX(GRID!$B$47:$BI$57,MATCH(C$7,GRID!$A$47:$A$57,0),MATCH(1,($U$2=GRID!$B$31:$BI$31)*(КАЛЕНДАРЬ!$BU17=GRID!$B$33:$BI$33), 0)),
ROUNDUP(INDEX(GRID!$B$47:$BI$57,MATCH(C$7,GRID!$A$47:$A$57,0),MATCH(1,($U$2=GRID!$B$31:$BI$31)*(КАЛЕНДАРЬ!$BU17=GRID!$B$33:$BI$33),0))*(1-GRID!$B$69),0))</f>
        <v>18100</v>
      </c>
      <c r="E724" s="47" cm="1">
        <f t="array" ref="E724">IF($I$2="Открытый тариф",
INDEX(GRID!$B$34:$BI$44,MATCH(E$7,GRID!$A$34:$A$44,0),MATCH(1,($U$2=GRID!$B$31:$BI$31)*(КАЛЕНДАРЬ!$BU17=GRID!$B$33:$BI$33), 0)),
ROUNDUP(INDEX(GRID!$B$34:$BI$44,MATCH(E$7,GRID!$A$34:$A$44,0),MATCH(1,($U$2=GRID!$B$31:$BI$31)*(КАЛЕНДАРЬ!$BU17=GRID!$B$33:$BI$33),0))*(1-GRID!$B$69),0))</f>
        <v>17000</v>
      </c>
      <c r="F724" s="47" cm="1">
        <f t="array" ref="F724">IF($I$2="Открытый тариф",
INDEX(GRID!$B$47:$BI$57,MATCH(E$7,GRID!$A$47:$A$57,0),MATCH(1,($U$2=GRID!$B$31:$BI$31)*(КАЛЕНДАРЬ!$BU17=GRID!$B$33:$BI$33), 0)),
ROUNDUP(INDEX(GRID!$B$47:$BI$57,MATCH(E$7,GRID!$A$47:$A$57,0),MATCH(1,($U$2=GRID!$B$31:$BI$31)*(КАЛЕНДАРЬ!$BU17=GRID!$B$33:$BI$33),0))*(1-GRID!$B$69),0))</f>
        <v>19600</v>
      </c>
      <c r="G724" s="47" cm="1">
        <f t="array" ref="G724">IF($I$2="Открытый тариф",
INDEX(GRID!$B$34:$BI$44,MATCH(G$7,GRID!$A$34:$A$44,0),MATCH(1,($U$2=GRID!$B$31:$BI$31)*(КАЛЕНДАРЬ!$BU17=GRID!$B$33:$BI$33), 0)),
ROUNDUP(INDEX(GRID!$B$34:$BI$44,MATCH(G$7,GRID!$A$34:$A$44,0),MATCH(1,($U$2=GRID!$B$31:$BI$31)*(КАЛЕНДАРЬ!$BU17=GRID!$B$33:$BI$33),0))*(1-GRID!$B$69),0))</f>
        <v>17900</v>
      </c>
      <c r="H724" s="47" cm="1">
        <f t="array" ref="H724">IF($I$2="Открытый тариф",
INDEX(GRID!$B$47:$BI$57,MATCH(G$7,GRID!$A$47:$A$57,0),MATCH(1,($U$2=GRID!$B$31:$BI$31)*(КАЛЕНДАРЬ!$BU17=GRID!$B$33:$BI$33), 0)),
ROUNDUP(INDEX(GRID!$B$47:$BI$57,MATCH(G$7,GRID!$A$47:$A$57,0),MATCH(1,($U$2=GRID!$B$31:$BI$31)*(КАЛЕНДАРЬ!$BU17=GRID!$B$33:$BI$33),0))*(1-GRID!$B$69),0))</f>
        <v>20500</v>
      </c>
      <c r="I724" s="47" cm="1">
        <f t="array" ref="I724">IF($I$2="Открытый тариф",
INDEX(GRID!$B$34:$BI$44,MATCH(I$7,GRID!$A$34:$A$44,0),MATCH(1,($U$2=GRID!$B$31:$BI$31)*(КАЛЕНДАРЬ!$BU17=GRID!$B$33:$BI$33), 0)),
ROUNDUP(INDEX(GRID!$B$34:$BI$44,MATCH(I$7,GRID!$A$34:$A$44,0),MATCH(1,($U$2=GRID!$B$31:$BI$31)*(КАЛЕНДАРЬ!$BU17=GRID!$B$33:$BI$33),0))*(1-GRID!$B$69),0))</f>
        <v>19400</v>
      </c>
      <c r="J724" s="47" cm="1">
        <f t="array" ref="J724">IF($I$2="Открытый тариф",
INDEX(GRID!$B$47:$BI$57,MATCH(I$7,GRID!$A$47:$A$57,0),MATCH(1,($U$2=GRID!$B$31:$BI$31)*(КАЛЕНДАРЬ!$BU17=GRID!$B$33:$BI$33), 0)),
ROUNDUP(INDEX(GRID!$B$47:$BI$57,MATCH(I$7,GRID!$A$47:$A$57,0),MATCH(1,($U$2=GRID!$B$31:$BI$31)*(КАЛЕНДАРЬ!$BU17=GRID!$B$33:$BI$33),0))*(1-GRID!$B$69),0))</f>
        <v>22000</v>
      </c>
      <c r="K724" s="47" cm="1">
        <f t="array" ref="K724">IF($I$2="Открытый тариф",
INDEX(GRID!$B$34:$BI$44,MATCH(K$7,GRID!$A$34:$A$44,0),MATCH(1,($U$2=GRID!$B$31:$BI$31)*(КАЛЕНДАРЬ!$BU17=GRID!$B$33:$BI$33), 0)),
ROUNDUP(INDEX(GRID!$B$34:$BI$44,MATCH(K$7,GRID!$A$34:$A$44,0),MATCH(1,($U$2=GRID!$B$31:$BI$31)*(КАЛЕНДАРЬ!$BU17=GRID!$B$33:$BI$33),0))*(1-GRID!$B$69),0))</f>
        <v>20300</v>
      </c>
      <c r="L724" s="47" cm="1">
        <f t="array" ref="L724">IF($I$2="Открытый тариф",
INDEX(GRID!$B$47:$BI$57,MATCH(K$7,GRID!$A$47:$A$57,0),MATCH(1,($U$2=GRID!$B$31:$BI$31)*(КАЛЕНДАРЬ!$BU17=GRID!$B$33:$BI$33), 0)),
ROUNDUP(INDEX(GRID!$B$47:$BI$57,MATCH(K$7,GRID!$A$47:$A$57,0),MATCH(1,($U$2=GRID!$B$31:$BI$31)*(КАЛЕНДАРЬ!$BU17=GRID!$B$33:$BI$33),0))*(1-GRID!$B$69),0))</f>
        <v>22900</v>
      </c>
      <c r="M724" s="47" cm="1">
        <f t="array" ref="M724">IF($I$2="Открытый тариф",
INDEX(GRID!$B$34:$BI$44,MATCH(M$7,GRID!$A$34:$A$44,0),MATCH(1,($U$2=GRID!$B$31:$BI$31)*(КАЛЕНДАРЬ!$BU17=GRID!$B$33:$BI$33), 0)),
ROUNDUP(INDEX(GRID!$B$34:$BI$44,MATCH(M$7,GRID!$A$34:$A$44,0),MATCH(1,($U$2=GRID!$B$31:$BI$31)*(КАЛЕНДАРЬ!$BU17=GRID!$B$33:$BI$33),0))*(1-GRID!$B$69),0))</f>
        <v>21800</v>
      </c>
      <c r="N724" s="47" cm="1">
        <f t="array" ref="N724">IF($I$2="Открытый тариф",
INDEX(GRID!$B$47:$BI$57,MATCH(M$7,GRID!$A$47:$A$57,0),MATCH(1,($U$2=GRID!$B$31:$BI$31)*(КАЛЕНДАРЬ!$BU17=GRID!$B$33:$BI$33), 0)),
ROUNDUP(INDEX(GRID!$B$47:$BI$57,MATCH(M$7,GRID!$A$47:$A$57,0),MATCH(1,($U$2=GRID!$B$31:$BI$31)*(КАЛЕНДАРЬ!$BU17=GRID!$B$33:$BI$33),0))*(1-GRID!$B$69),0))</f>
        <v>24400</v>
      </c>
      <c r="O724" s="47" cm="1">
        <f t="array" ref="O724">IF($I$2="Открытый тариф",
INDEX(GRID!$B$34:$BI$44,MATCH(O$7,GRID!$A$34:$A$44,0),MATCH(1,($U$2=GRID!$B$31:$BI$31)*(КАЛЕНДАРЬ!$BU17=GRID!$B$33:$BI$33), 0)),
ROUNDUP(INDEX(GRID!$B$34:$BI$44,MATCH(O$7,GRID!$A$34:$A$44,0),MATCH(1,($U$2=GRID!$B$31:$BI$31)*(КАЛЕНДАРЬ!$BU17=GRID!$B$33:$BI$33),0))*(1-GRID!$B$69),0))</f>
        <v>27600</v>
      </c>
      <c r="P724" s="47" cm="1">
        <f t="array" ref="P724">IF($I$2="Открытый тариф",
INDEX(GRID!$B$47:$BI$57,MATCH(O$7,GRID!$A$47:$A$57,0),MATCH(1,($U$2=GRID!$B$31:$BI$31)*(КАЛЕНДАРЬ!$BU17=GRID!$B$33:$BI$33), 0)),
ROUNDUP(INDEX(GRID!$B$47:$BI$57,MATCH(O$7,GRID!$A$47:$A$57,0),MATCH(1,($U$2=GRID!$B$31:$BI$31)*(КАЛЕНДАРЬ!$BU17=GRID!$B$33:$BI$33),0))*(1-GRID!$B$69),0))</f>
        <v>30200</v>
      </c>
      <c r="Q724" s="47" cm="1">
        <f t="array" ref="Q724">IF($I$2="Открытый тариф",
INDEX(GRID!$B$34:$BI$44,MATCH(Q$7,GRID!$A$34:$A$44,0),MATCH(1,($U$2=GRID!$B$31:$BI$31)*(КАЛЕНДАРЬ!$BU17=GRID!$B$33:$BI$33), 0)),
ROUNDUP(INDEX(GRID!$B$34:$BI$44,MATCH(Q$7,GRID!$A$34:$A$44,0),MATCH(1,($U$2=GRID!$B$31:$BI$31)*(КАЛЕНДАРЬ!$BU17=GRID!$B$33:$BI$33),0))*(1-GRID!$B$69),0))</f>
        <v>29300</v>
      </c>
      <c r="R724" s="47" cm="1">
        <f t="array" ref="R724">IF($I$2="Открытый тариф",
INDEX(GRID!$B$47:$BI$57,MATCH(Q$7,GRID!$A$47:$A$57,0),MATCH(1,($U$2=GRID!$B$31:$BI$31)*(КАЛЕНДАРЬ!$BU17=GRID!$B$33:$BI$33), 0)),
ROUNDUP(INDEX(GRID!$B$47:$BI$57,MATCH(Q$7,GRID!$A$47:$A$57,0),MATCH(1,($U$2=GRID!$B$31:$BI$31)*(КАЛЕНДАРЬ!$BU17=GRID!$B$33:$BI$33),0))*(1-GRID!$B$69),0))</f>
        <v>31900</v>
      </c>
      <c r="S724" s="47" cm="1">
        <f t="array" ref="S724">IF($I$2="Открытый тариф",
INDEX(GRID!$B$34:$BI$44,MATCH(S$7,GRID!$A$34:$A$44,0),MATCH(1,($U$2=GRID!$B$31:$BI$31)*(КАЛЕНДАРЬ!$BU17=GRID!$B$33:$BI$33), 0)),
ROUNDUP(INDEX(GRID!$B$34:$BI$44,MATCH(S$7,GRID!$A$34:$A$44,0),MATCH(1,($U$2=GRID!$B$31:$BI$31)*(КАЛЕНДАРЬ!$BU17=GRID!$B$33:$BI$33),0))*(1-GRID!$B$69),0))</f>
        <v>32200</v>
      </c>
      <c r="T724" s="47" cm="1">
        <f t="array" ref="T724">IF($I$2="Открытый тариф",
INDEX(GRID!$B$47:$BI$57,MATCH(S$7,GRID!$A$47:$A$57,0),MATCH(1,($U$2=GRID!$B$31:$BI$31)*(КАЛЕНДАРЬ!$BU17=GRID!$B$33:$BI$33), 0)),
ROUNDUP(INDEX(GRID!$B$47:$BI$57,MATCH(S$7,GRID!$A$47:$A$57,0),MATCH(1,($U$2=GRID!$B$31:$BI$31)*(КАЛЕНДАРЬ!$BU17=GRID!$B$33:$BI$33),0))*(1-GRID!$B$69),0))</f>
        <v>34800</v>
      </c>
      <c r="U724" s="47" cm="1">
        <f t="array" ref="U724">IF($I$2="Открытый тариф",
INDEX(GRID!$B$34:$BI$44,MATCH(U$7,GRID!$A$34:$A$44,0),MATCH(1,($U$2=GRID!$B$31:$BI$31)*(КАЛЕНДАРЬ!$BU17=GRID!$B$33:$BI$33), 0)),
ROUNDUP(INDEX(GRID!$B$34:$BI$44,MATCH(U$7,GRID!$A$34:$A$44,0),MATCH(1,($U$2=GRID!$B$31:$BI$31)*(КАЛЕНДАРЬ!$BU17=GRID!$B$33:$BI$33),0))*(1-GRID!$B$69),0))</f>
        <v>37200</v>
      </c>
      <c r="V724" s="47" cm="1">
        <f t="array" ref="V724">IF($I$2="Открытый тариф",
INDEX(GRID!$B$47:$BI$57,MATCH(U$7,GRID!$A$47:$A$57,0),MATCH(1,($U$2=GRID!$B$31:$BI$31)*(КАЛЕНДАРЬ!$BU17=GRID!$B$33:$BI$33), 0)),
ROUNDUP(INDEX(GRID!$B$47:$BI$57,MATCH(U$7,GRID!$A$47:$A$57,0),MATCH(1,($U$2=GRID!$B$31:$BI$31)*(КАЛЕНДАРЬ!$BU17=GRID!$B$33:$BI$33),0))*(1-GRID!$B$69),0))</f>
        <v>39800</v>
      </c>
      <c r="W724" s="47" cm="1">
        <f t="array" ref="W724">IF($I$2="Открытый тариф",
INDEX(GRID!$B$34:$BI$44,MATCH(W$7,GRID!$A$34:$A$44,0),MATCH(1,($U$2=GRID!$B$31:$BI$31)*(КАЛЕНДАРЬ!$BU17=GRID!$B$33:$BI$33), 0)),
ROUNDUP(INDEX(GRID!$B$34:$BI$44,MATCH(W$7,GRID!$A$34:$A$44,0),MATCH(1,($U$2=GRID!$B$31:$BI$31)*(КАЛЕНДАРЬ!$BU17=GRID!$B$33:$BI$33),0))*(1-GRID!$B$69),0))</f>
        <v>91400</v>
      </c>
      <c r="X724" s="47" cm="1">
        <f t="array" ref="X724">IF($I$2="Открытый тариф",
INDEX(GRID!$B$47:$BI$57,MATCH(W$7,GRID!$A$47:$A$57,0),MATCH(1,($U$2=GRID!$B$31:$BI$31)*(КАЛЕНДАРЬ!$BU17=GRID!$B$33:$BI$33), 0)),
ROUNDUP(INDEX(GRID!$B$47:$BI$57,MATCH(W$7,GRID!$A$47:$A$57,0),MATCH(1,($U$2=GRID!$B$31:$BI$31)*(КАЛЕНДАРЬ!$BU17=GRID!$B$33:$BI$33),0))*(1-GRID!$B$69),0))</f>
        <v>94000</v>
      </c>
    </row>
    <row r="725" spans="1:24" s="200" customFormat="1" x14ac:dyDescent="0.2">
      <c r="A725" s="117" t="s">
        <v>44</v>
      </c>
      <c r="B725" s="117">
        <v>15</v>
      </c>
      <c r="C725" s="47" cm="1">
        <f t="array" ref="C725">IF($I$2="Открытый тариф",
INDEX(GRID!$B$34:$BI$44,MATCH(C$7,GRID!$A$34:$A$44,0),MATCH(1,($U$2=GRID!$B$31:$BI$31)*(КАЛЕНДАРЬ!$BU18=GRID!$B$33:$BI$33), 0)),
ROUNDUP(INDEX(GRID!$B$34:$BI$44,MATCH(C$7,GRID!$A$34:$A$44,0),MATCH(1,($U$2=GRID!$B$31:$BI$31)*(КАЛЕНДАРЬ!$BU18=GRID!$B$33:$BI$33),0))*(1-GRID!$B$69),0))</f>
        <v>15500</v>
      </c>
      <c r="D725" s="47" cm="1">
        <f t="array" ref="D725">IF($I$2="Открытый тариф",
INDEX(GRID!$B$47:$BI$57,MATCH(C$7,GRID!$A$47:$A$57,0),MATCH(1,($U$2=GRID!$B$31:$BI$31)*(КАЛЕНДАРЬ!$BU18=GRID!$B$33:$BI$33), 0)),
ROUNDUP(INDEX(GRID!$B$47:$BI$57,MATCH(C$7,GRID!$A$47:$A$57,0),MATCH(1,($U$2=GRID!$B$31:$BI$31)*(КАЛЕНДАРЬ!$BU18=GRID!$B$33:$BI$33),0))*(1-GRID!$B$69),0))</f>
        <v>18100</v>
      </c>
      <c r="E725" s="47" cm="1">
        <f t="array" ref="E725">IF($I$2="Открытый тариф",
INDEX(GRID!$B$34:$BI$44,MATCH(E$7,GRID!$A$34:$A$44,0),MATCH(1,($U$2=GRID!$B$31:$BI$31)*(КАЛЕНДАРЬ!$BU18=GRID!$B$33:$BI$33), 0)),
ROUNDUP(INDEX(GRID!$B$34:$BI$44,MATCH(E$7,GRID!$A$34:$A$44,0),MATCH(1,($U$2=GRID!$B$31:$BI$31)*(КАЛЕНДАРЬ!$BU18=GRID!$B$33:$BI$33),0))*(1-GRID!$B$69),0))</f>
        <v>17000</v>
      </c>
      <c r="F725" s="47" cm="1">
        <f t="array" ref="F725">IF($I$2="Открытый тариф",
INDEX(GRID!$B$47:$BI$57,MATCH(E$7,GRID!$A$47:$A$57,0),MATCH(1,($U$2=GRID!$B$31:$BI$31)*(КАЛЕНДАРЬ!$BU18=GRID!$B$33:$BI$33), 0)),
ROUNDUP(INDEX(GRID!$B$47:$BI$57,MATCH(E$7,GRID!$A$47:$A$57,0),MATCH(1,($U$2=GRID!$B$31:$BI$31)*(КАЛЕНДАРЬ!$BU18=GRID!$B$33:$BI$33),0))*(1-GRID!$B$69),0))</f>
        <v>19600</v>
      </c>
      <c r="G725" s="47" cm="1">
        <f t="array" ref="G725">IF($I$2="Открытый тариф",
INDEX(GRID!$B$34:$BI$44,MATCH(G$7,GRID!$A$34:$A$44,0),MATCH(1,($U$2=GRID!$B$31:$BI$31)*(КАЛЕНДАРЬ!$BU18=GRID!$B$33:$BI$33), 0)),
ROUNDUP(INDEX(GRID!$B$34:$BI$44,MATCH(G$7,GRID!$A$34:$A$44,0),MATCH(1,($U$2=GRID!$B$31:$BI$31)*(КАЛЕНДАРЬ!$BU18=GRID!$B$33:$BI$33),0))*(1-GRID!$B$69),0))</f>
        <v>17900</v>
      </c>
      <c r="H725" s="47" cm="1">
        <f t="array" ref="H725">IF($I$2="Открытый тариф",
INDEX(GRID!$B$47:$BI$57,MATCH(G$7,GRID!$A$47:$A$57,0),MATCH(1,($U$2=GRID!$B$31:$BI$31)*(КАЛЕНДАРЬ!$BU18=GRID!$B$33:$BI$33), 0)),
ROUNDUP(INDEX(GRID!$B$47:$BI$57,MATCH(G$7,GRID!$A$47:$A$57,0),MATCH(1,($U$2=GRID!$B$31:$BI$31)*(КАЛЕНДАРЬ!$BU18=GRID!$B$33:$BI$33),0))*(1-GRID!$B$69),0))</f>
        <v>20500</v>
      </c>
      <c r="I725" s="47" cm="1">
        <f t="array" ref="I725">IF($I$2="Открытый тариф",
INDEX(GRID!$B$34:$BI$44,MATCH(I$7,GRID!$A$34:$A$44,0),MATCH(1,($U$2=GRID!$B$31:$BI$31)*(КАЛЕНДАРЬ!$BU18=GRID!$B$33:$BI$33), 0)),
ROUNDUP(INDEX(GRID!$B$34:$BI$44,MATCH(I$7,GRID!$A$34:$A$44,0),MATCH(1,($U$2=GRID!$B$31:$BI$31)*(КАЛЕНДАРЬ!$BU18=GRID!$B$33:$BI$33),0))*(1-GRID!$B$69),0))</f>
        <v>19400</v>
      </c>
      <c r="J725" s="47" cm="1">
        <f t="array" ref="J725">IF($I$2="Открытый тариф",
INDEX(GRID!$B$47:$BI$57,MATCH(I$7,GRID!$A$47:$A$57,0),MATCH(1,($U$2=GRID!$B$31:$BI$31)*(КАЛЕНДАРЬ!$BU18=GRID!$B$33:$BI$33), 0)),
ROUNDUP(INDEX(GRID!$B$47:$BI$57,MATCH(I$7,GRID!$A$47:$A$57,0),MATCH(1,($U$2=GRID!$B$31:$BI$31)*(КАЛЕНДАРЬ!$BU18=GRID!$B$33:$BI$33),0))*(1-GRID!$B$69),0))</f>
        <v>22000</v>
      </c>
      <c r="K725" s="47" cm="1">
        <f t="array" ref="K725">IF($I$2="Открытый тариф",
INDEX(GRID!$B$34:$BI$44,MATCH(K$7,GRID!$A$34:$A$44,0),MATCH(1,($U$2=GRID!$B$31:$BI$31)*(КАЛЕНДАРЬ!$BU18=GRID!$B$33:$BI$33), 0)),
ROUNDUP(INDEX(GRID!$B$34:$BI$44,MATCH(K$7,GRID!$A$34:$A$44,0),MATCH(1,($U$2=GRID!$B$31:$BI$31)*(КАЛЕНДАРЬ!$BU18=GRID!$B$33:$BI$33),0))*(1-GRID!$B$69),0))</f>
        <v>20300</v>
      </c>
      <c r="L725" s="47" cm="1">
        <f t="array" ref="L725">IF($I$2="Открытый тариф",
INDEX(GRID!$B$47:$BI$57,MATCH(K$7,GRID!$A$47:$A$57,0),MATCH(1,($U$2=GRID!$B$31:$BI$31)*(КАЛЕНДАРЬ!$BU18=GRID!$B$33:$BI$33), 0)),
ROUNDUP(INDEX(GRID!$B$47:$BI$57,MATCH(K$7,GRID!$A$47:$A$57,0),MATCH(1,($U$2=GRID!$B$31:$BI$31)*(КАЛЕНДАРЬ!$BU18=GRID!$B$33:$BI$33),0))*(1-GRID!$B$69),0))</f>
        <v>22900</v>
      </c>
      <c r="M725" s="47" cm="1">
        <f t="array" ref="M725">IF($I$2="Открытый тариф",
INDEX(GRID!$B$34:$BI$44,MATCH(M$7,GRID!$A$34:$A$44,0),MATCH(1,($U$2=GRID!$B$31:$BI$31)*(КАЛЕНДАРЬ!$BU18=GRID!$B$33:$BI$33), 0)),
ROUNDUP(INDEX(GRID!$B$34:$BI$44,MATCH(M$7,GRID!$A$34:$A$44,0),MATCH(1,($U$2=GRID!$B$31:$BI$31)*(КАЛЕНДАРЬ!$BU18=GRID!$B$33:$BI$33),0))*(1-GRID!$B$69),0))</f>
        <v>21800</v>
      </c>
      <c r="N725" s="47" cm="1">
        <f t="array" ref="N725">IF($I$2="Открытый тариф",
INDEX(GRID!$B$47:$BI$57,MATCH(M$7,GRID!$A$47:$A$57,0),MATCH(1,($U$2=GRID!$B$31:$BI$31)*(КАЛЕНДАРЬ!$BU18=GRID!$B$33:$BI$33), 0)),
ROUNDUP(INDEX(GRID!$B$47:$BI$57,MATCH(M$7,GRID!$A$47:$A$57,0),MATCH(1,($U$2=GRID!$B$31:$BI$31)*(КАЛЕНДАРЬ!$BU18=GRID!$B$33:$BI$33),0))*(1-GRID!$B$69),0))</f>
        <v>24400</v>
      </c>
      <c r="O725" s="47" cm="1">
        <f t="array" ref="O725">IF($I$2="Открытый тариф",
INDEX(GRID!$B$34:$BI$44,MATCH(O$7,GRID!$A$34:$A$44,0),MATCH(1,($U$2=GRID!$B$31:$BI$31)*(КАЛЕНДАРЬ!$BU18=GRID!$B$33:$BI$33), 0)),
ROUNDUP(INDEX(GRID!$B$34:$BI$44,MATCH(O$7,GRID!$A$34:$A$44,0),MATCH(1,($U$2=GRID!$B$31:$BI$31)*(КАЛЕНДАРЬ!$BU18=GRID!$B$33:$BI$33),0))*(1-GRID!$B$69),0))</f>
        <v>27600</v>
      </c>
      <c r="P725" s="47" cm="1">
        <f t="array" ref="P725">IF($I$2="Открытый тариф",
INDEX(GRID!$B$47:$BI$57,MATCH(O$7,GRID!$A$47:$A$57,0),MATCH(1,($U$2=GRID!$B$31:$BI$31)*(КАЛЕНДАРЬ!$BU18=GRID!$B$33:$BI$33), 0)),
ROUNDUP(INDEX(GRID!$B$47:$BI$57,MATCH(O$7,GRID!$A$47:$A$57,0),MATCH(1,($U$2=GRID!$B$31:$BI$31)*(КАЛЕНДАРЬ!$BU18=GRID!$B$33:$BI$33),0))*(1-GRID!$B$69),0))</f>
        <v>30200</v>
      </c>
      <c r="Q725" s="47" cm="1">
        <f t="array" ref="Q725">IF($I$2="Открытый тариф",
INDEX(GRID!$B$34:$BI$44,MATCH(Q$7,GRID!$A$34:$A$44,0),MATCH(1,($U$2=GRID!$B$31:$BI$31)*(КАЛЕНДАРЬ!$BU18=GRID!$B$33:$BI$33), 0)),
ROUNDUP(INDEX(GRID!$B$34:$BI$44,MATCH(Q$7,GRID!$A$34:$A$44,0),MATCH(1,($U$2=GRID!$B$31:$BI$31)*(КАЛЕНДАРЬ!$BU18=GRID!$B$33:$BI$33),0))*(1-GRID!$B$69),0))</f>
        <v>29300</v>
      </c>
      <c r="R725" s="47" cm="1">
        <f t="array" ref="R725">IF($I$2="Открытый тариф",
INDEX(GRID!$B$47:$BI$57,MATCH(Q$7,GRID!$A$47:$A$57,0),MATCH(1,($U$2=GRID!$B$31:$BI$31)*(КАЛЕНДАРЬ!$BU18=GRID!$B$33:$BI$33), 0)),
ROUNDUP(INDEX(GRID!$B$47:$BI$57,MATCH(Q$7,GRID!$A$47:$A$57,0),MATCH(1,($U$2=GRID!$B$31:$BI$31)*(КАЛЕНДАРЬ!$BU18=GRID!$B$33:$BI$33),0))*(1-GRID!$B$69),0))</f>
        <v>31900</v>
      </c>
      <c r="S725" s="47" cm="1">
        <f t="array" ref="S725">IF($I$2="Открытый тариф",
INDEX(GRID!$B$34:$BI$44,MATCH(S$7,GRID!$A$34:$A$44,0),MATCH(1,($U$2=GRID!$B$31:$BI$31)*(КАЛЕНДАРЬ!$BU18=GRID!$B$33:$BI$33), 0)),
ROUNDUP(INDEX(GRID!$B$34:$BI$44,MATCH(S$7,GRID!$A$34:$A$44,0),MATCH(1,($U$2=GRID!$B$31:$BI$31)*(КАЛЕНДАРЬ!$BU18=GRID!$B$33:$BI$33),0))*(1-GRID!$B$69),0))</f>
        <v>32200</v>
      </c>
      <c r="T725" s="47" cm="1">
        <f t="array" ref="T725">IF($I$2="Открытый тариф",
INDEX(GRID!$B$47:$BI$57,MATCH(S$7,GRID!$A$47:$A$57,0),MATCH(1,($U$2=GRID!$B$31:$BI$31)*(КАЛЕНДАРЬ!$BU18=GRID!$B$33:$BI$33), 0)),
ROUNDUP(INDEX(GRID!$B$47:$BI$57,MATCH(S$7,GRID!$A$47:$A$57,0),MATCH(1,($U$2=GRID!$B$31:$BI$31)*(КАЛЕНДАРЬ!$BU18=GRID!$B$33:$BI$33),0))*(1-GRID!$B$69),0))</f>
        <v>34800</v>
      </c>
      <c r="U725" s="47" cm="1">
        <f t="array" ref="U725">IF($I$2="Открытый тариф",
INDEX(GRID!$B$34:$BI$44,MATCH(U$7,GRID!$A$34:$A$44,0),MATCH(1,($U$2=GRID!$B$31:$BI$31)*(КАЛЕНДАРЬ!$BU18=GRID!$B$33:$BI$33), 0)),
ROUNDUP(INDEX(GRID!$B$34:$BI$44,MATCH(U$7,GRID!$A$34:$A$44,0),MATCH(1,($U$2=GRID!$B$31:$BI$31)*(КАЛЕНДАРЬ!$BU18=GRID!$B$33:$BI$33),0))*(1-GRID!$B$69),0))</f>
        <v>37200</v>
      </c>
      <c r="V725" s="47" cm="1">
        <f t="array" ref="V725">IF($I$2="Открытый тариф",
INDEX(GRID!$B$47:$BI$57,MATCH(U$7,GRID!$A$47:$A$57,0),MATCH(1,($U$2=GRID!$B$31:$BI$31)*(КАЛЕНДАРЬ!$BU18=GRID!$B$33:$BI$33), 0)),
ROUNDUP(INDEX(GRID!$B$47:$BI$57,MATCH(U$7,GRID!$A$47:$A$57,0),MATCH(1,($U$2=GRID!$B$31:$BI$31)*(КАЛЕНДАРЬ!$BU18=GRID!$B$33:$BI$33),0))*(1-GRID!$B$69),0))</f>
        <v>39800</v>
      </c>
      <c r="W725" s="47" cm="1">
        <f t="array" ref="W725">IF($I$2="Открытый тариф",
INDEX(GRID!$B$34:$BI$44,MATCH(W$7,GRID!$A$34:$A$44,0),MATCH(1,($U$2=GRID!$B$31:$BI$31)*(КАЛЕНДАРЬ!$BU18=GRID!$B$33:$BI$33), 0)),
ROUNDUP(INDEX(GRID!$B$34:$BI$44,MATCH(W$7,GRID!$A$34:$A$44,0),MATCH(1,($U$2=GRID!$B$31:$BI$31)*(КАЛЕНДАРЬ!$BU18=GRID!$B$33:$BI$33),0))*(1-GRID!$B$69),0))</f>
        <v>91400</v>
      </c>
      <c r="X725" s="47" cm="1">
        <f t="array" ref="X725">IF($I$2="Открытый тариф",
INDEX(GRID!$B$47:$BI$57,MATCH(W$7,GRID!$A$47:$A$57,0),MATCH(1,($U$2=GRID!$B$31:$BI$31)*(КАЛЕНДАРЬ!$BU18=GRID!$B$33:$BI$33), 0)),
ROUNDUP(INDEX(GRID!$B$47:$BI$57,MATCH(W$7,GRID!$A$47:$A$57,0),MATCH(1,($U$2=GRID!$B$31:$BI$31)*(КАЛЕНДАРЬ!$BU18=GRID!$B$33:$BI$33),0))*(1-GRID!$B$69),0))</f>
        <v>94000</v>
      </c>
    </row>
    <row r="726" spans="1:24" s="200" customFormat="1" x14ac:dyDescent="0.2">
      <c r="A726" s="117" t="s">
        <v>45</v>
      </c>
      <c r="B726" s="117">
        <v>16</v>
      </c>
      <c r="C726" s="47" cm="1">
        <f t="array" ref="C726">IF($I$2="Открытый тариф",
INDEX(GRID!$B$34:$BI$44,MATCH(C$7,GRID!$A$34:$A$44,0),MATCH(1,($U$2=GRID!$B$31:$BI$31)*(КАЛЕНДАРЬ!$BU19=GRID!$B$33:$BI$33), 0)),
ROUNDUP(INDEX(GRID!$B$34:$BI$44,MATCH(C$7,GRID!$A$34:$A$44,0),MATCH(1,($U$2=GRID!$B$31:$BI$31)*(КАЛЕНДАРЬ!$BU19=GRID!$B$33:$BI$33),0))*(1-GRID!$B$69),0))</f>
        <v>15500</v>
      </c>
      <c r="D726" s="47" cm="1">
        <f t="array" ref="D726">IF($I$2="Открытый тариф",
INDEX(GRID!$B$47:$BI$57,MATCH(C$7,GRID!$A$47:$A$57,0),MATCH(1,($U$2=GRID!$B$31:$BI$31)*(КАЛЕНДАРЬ!$BU19=GRID!$B$33:$BI$33), 0)),
ROUNDUP(INDEX(GRID!$B$47:$BI$57,MATCH(C$7,GRID!$A$47:$A$57,0),MATCH(1,($U$2=GRID!$B$31:$BI$31)*(КАЛЕНДАРЬ!$BU19=GRID!$B$33:$BI$33),0))*(1-GRID!$B$69),0))</f>
        <v>18100</v>
      </c>
      <c r="E726" s="47" cm="1">
        <f t="array" ref="E726">IF($I$2="Открытый тариф",
INDEX(GRID!$B$34:$BI$44,MATCH(E$7,GRID!$A$34:$A$44,0),MATCH(1,($U$2=GRID!$B$31:$BI$31)*(КАЛЕНДАРЬ!$BU19=GRID!$B$33:$BI$33), 0)),
ROUNDUP(INDEX(GRID!$B$34:$BI$44,MATCH(E$7,GRID!$A$34:$A$44,0),MATCH(1,($U$2=GRID!$B$31:$BI$31)*(КАЛЕНДАРЬ!$BU19=GRID!$B$33:$BI$33),0))*(1-GRID!$B$69),0))</f>
        <v>17000</v>
      </c>
      <c r="F726" s="47" cm="1">
        <f t="array" ref="F726">IF($I$2="Открытый тариф",
INDEX(GRID!$B$47:$BI$57,MATCH(E$7,GRID!$A$47:$A$57,0),MATCH(1,($U$2=GRID!$B$31:$BI$31)*(КАЛЕНДАРЬ!$BU19=GRID!$B$33:$BI$33), 0)),
ROUNDUP(INDEX(GRID!$B$47:$BI$57,MATCH(E$7,GRID!$A$47:$A$57,0),MATCH(1,($U$2=GRID!$B$31:$BI$31)*(КАЛЕНДАРЬ!$BU19=GRID!$B$33:$BI$33),0))*(1-GRID!$B$69),0))</f>
        <v>19600</v>
      </c>
      <c r="G726" s="47" cm="1">
        <f t="array" ref="G726">IF($I$2="Открытый тариф",
INDEX(GRID!$B$34:$BI$44,MATCH(G$7,GRID!$A$34:$A$44,0),MATCH(1,($U$2=GRID!$B$31:$BI$31)*(КАЛЕНДАРЬ!$BU19=GRID!$B$33:$BI$33), 0)),
ROUNDUP(INDEX(GRID!$B$34:$BI$44,MATCH(G$7,GRID!$A$34:$A$44,0),MATCH(1,($U$2=GRID!$B$31:$BI$31)*(КАЛЕНДАРЬ!$BU19=GRID!$B$33:$BI$33),0))*(1-GRID!$B$69),0))</f>
        <v>17900</v>
      </c>
      <c r="H726" s="47" cm="1">
        <f t="array" ref="H726">IF($I$2="Открытый тариф",
INDEX(GRID!$B$47:$BI$57,MATCH(G$7,GRID!$A$47:$A$57,0),MATCH(1,($U$2=GRID!$B$31:$BI$31)*(КАЛЕНДАРЬ!$BU19=GRID!$B$33:$BI$33), 0)),
ROUNDUP(INDEX(GRID!$B$47:$BI$57,MATCH(G$7,GRID!$A$47:$A$57,0),MATCH(1,($U$2=GRID!$B$31:$BI$31)*(КАЛЕНДАРЬ!$BU19=GRID!$B$33:$BI$33),0))*(1-GRID!$B$69),0))</f>
        <v>20500</v>
      </c>
      <c r="I726" s="47" cm="1">
        <f t="array" ref="I726">IF($I$2="Открытый тариф",
INDEX(GRID!$B$34:$BI$44,MATCH(I$7,GRID!$A$34:$A$44,0),MATCH(1,($U$2=GRID!$B$31:$BI$31)*(КАЛЕНДАРЬ!$BU19=GRID!$B$33:$BI$33), 0)),
ROUNDUP(INDEX(GRID!$B$34:$BI$44,MATCH(I$7,GRID!$A$34:$A$44,0),MATCH(1,($U$2=GRID!$B$31:$BI$31)*(КАЛЕНДАРЬ!$BU19=GRID!$B$33:$BI$33),0))*(1-GRID!$B$69),0))</f>
        <v>19400</v>
      </c>
      <c r="J726" s="47" cm="1">
        <f t="array" ref="J726">IF($I$2="Открытый тариф",
INDEX(GRID!$B$47:$BI$57,MATCH(I$7,GRID!$A$47:$A$57,0),MATCH(1,($U$2=GRID!$B$31:$BI$31)*(КАЛЕНДАРЬ!$BU19=GRID!$B$33:$BI$33), 0)),
ROUNDUP(INDEX(GRID!$B$47:$BI$57,MATCH(I$7,GRID!$A$47:$A$57,0),MATCH(1,($U$2=GRID!$B$31:$BI$31)*(КАЛЕНДАРЬ!$BU19=GRID!$B$33:$BI$33),0))*(1-GRID!$B$69),0))</f>
        <v>22000</v>
      </c>
      <c r="K726" s="47" cm="1">
        <f t="array" ref="K726">IF($I$2="Открытый тариф",
INDEX(GRID!$B$34:$BI$44,MATCH(K$7,GRID!$A$34:$A$44,0),MATCH(1,($U$2=GRID!$B$31:$BI$31)*(КАЛЕНДАРЬ!$BU19=GRID!$B$33:$BI$33), 0)),
ROUNDUP(INDEX(GRID!$B$34:$BI$44,MATCH(K$7,GRID!$A$34:$A$44,0),MATCH(1,($U$2=GRID!$B$31:$BI$31)*(КАЛЕНДАРЬ!$BU19=GRID!$B$33:$BI$33),0))*(1-GRID!$B$69),0))</f>
        <v>20300</v>
      </c>
      <c r="L726" s="47" cm="1">
        <f t="array" ref="L726">IF($I$2="Открытый тариф",
INDEX(GRID!$B$47:$BI$57,MATCH(K$7,GRID!$A$47:$A$57,0),MATCH(1,($U$2=GRID!$B$31:$BI$31)*(КАЛЕНДАРЬ!$BU19=GRID!$B$33:$BI$33), 0)),
ROUNDUP(INDEX(GRID!$B$47:$BI$57,MATCH(K$7,GRID!$A$47:$A$57,0),MATCH(1,($U$2=GRID!$B$31:$BI$31)*(КАЛЕНДАРЬ!$BU19=GRID!$B$33:$BI$33),0))*(1-GRID!$B$69),0))</f>
        <v>22900</v>
      </c>
      <c r="M726" s="47" cm="1">
        <f t="array" ref="M726">IF($I$2="Открытый тариф",
INDEX(GRID!$B$34:$BI$44,MATCH(M$7,GRID!$A$34:$A$44,0),MATCH(1,($U$2=GRID!$B$31:$BI$31)*(КАЛЕНДАРЬ!$BU19=GRID!$B$33:$BI$33), 0)),
ROUNDUP(INDEX(GRID!$B$34:$BI$44,MATCH(M$7,GRID!$A$34:$A$44,0),MATCH(1,($U$2=GRID!$B$31:$BI$31)*(КАЛЕНДАРЬ!$BU19=GRID!$B$33:$BI$33),0))*(1-GRID!$B$69),0))</f>
        <v>21800</v>
      </c>
      <c r="N726" s="47" cm="1">
        <f t="array" ref="N726">IF($I$2="Открытый тариф",
INDEX(GRID!$B$47:$BI$57,MATCH(M$7,GRID!$A$47:$A$57,0),MATCH(1,($U$2=GRID!$B$31:$BI$31)*(КАЛЕНДАРЬ!$BU19=GRID!$B$33:$BI$33), 0)),
ROUNDUP(INDEX(GRID!$B$47:$BI$57,MATCH(M$7,GRID!$A$47:$A$57,0),MATCH(1,($U$2=GRID!$B$31:$BI$31)*(КАЛЕНДАРЬ!$BU19=GRID!$B$33:$BI$33),0))*(1-GRID!$B$69),0))</f>
        <v>24400</v>
      </c>
      <c r="O726" s="47" cm="1">
        <f t="array" ref="O726">IF($I$2="Открытый тариф",
INDEX(GRID!$B$34:$BI$44,MATCH(O$7,GRID!$A$34:$A$44,0),MATCH(1,($U$2=GRID!$B$31:$BI$31)*(КАЛЕНДАРЬ!$BU19=GRID!$B$33:$BI$33), 0)),
ROUNDUP(INDEX(GRID!$B$34:$BI$44,MATCH(O$7,GRID!$A$34:$A$44,0),MATCH(1,($U$2=GRID!$B$31:$BI$31)*(КАЛЕНДАРЬ!$BU19=GRID!$B$33:$BI$33),0))*(1-GRID!$B$69),0))</f>
        <v>27600</v>
      </c>
      <c r="P726" s="47" cm="1">
        <f t="array" ref="P726">IF($I$2="Открытый тариф",
INDEX(GRID!$B$47:$BI$57,MATCH(O$7,GRID!$A$47:$A$57,0),MATCH(1,($U$2=GRID!$B$31:$BI$31)*(КАЛЕНДАРЬ!$BU19=GRID!$B$33:$BI$33), 0)),
ROUNDUP(INDEX(GRID!$B$47:$BI$57,MATCH(O$7,GRID!$A$47:$A$57,0),MATCH(1,($U$2=GRID!$B$31:$BI$31)*(КАЛЕНДАРЬ!$BU19=GRID!$B$33:$BI$33),0))*(1-GRID!$B$69),0))</f>
        <v>30200</v>
      </c>
      <c r="Q726" s="47" cm="1">
        <f t="array" ref="Q726">IF($I$2="Открытый тариф",
INDEX(GRID!$B$34:$BI$44,MATCH(Q$7,GRID!$A$34:$A$44,0),MATCH(1,($U$2=GRID!$B$31:$BI$31)*(КАЛЕНДАРЬ!$BU19=GRID!$B$33:$BI$33), 0)),
ROUNDUP(INDEX(GRID!$B$34:$BI$44,MATCH(Q$7,GRID!$A$34:$A$44,0),MATCH(1,($U$2=GRID!$B$31:$BI$31)*(КАЛЕНДАРЬ!$BU19=GRID!$B$33:$BI$33),0))*(1-GRID!$B$69),0))</f>
        <v>29300</v>
      </c>
      <c r="R726" s="47" cm="1">
        <f t="array" ref="R726">IF($I$2="Открытый тариф",
INDEX(GRID!$B$47:$BI$57,MATCH(Q$7,GRID!$A$47:$A$57,0),MATCH(1,($U$2=GRID!$B$31:$BI$31)*(КАЛЕНДАРЬ!$BU19=GRID!$B$33:$BI$33), 0)),
ROUNDUP(INDEX(GRID!$B$47:$BI$57,MATCH(Q$7,GRID!$A$47:$A$57,0),MATCH(1,($U$2=GRID!$B$31:$BI$31)*(КАЛЕНДАРЬ!$BU19=GRID!$B$33:$BI$33),0))*(1-GRID!$B$69),0))</f>
        <v>31900</v>
      </c>
      <c r="S726" s="47" cm="1">
        <f t="array" ref="S726">IF($I$2="Открытый тариф",
INDEX(GRID!$B$34:$BI$44,MATCH(S$7,GRID!$A$34:$A$44,0),MATCH(1,($U$2=GRID!$B$31:$BI$31)*(КАЛЕНДАРЬ!$BU19=GRID!$B$33:$BI$33), 0)),
ROUNDUP(INDEX(GRID!$B$34:$BI$44,MATCH(S$7,GRID!$A$34:$A$44,0),MATCH(1,($U$2=GRID!$B$31:$BI$31)*(КАЛЕНДАРЬ!$BU19=GRID!$B$33:$BI$33),0))*(1-GRID!$B$69),0))</f>
        <v>32200</v>
      </c>
      <c r="T726" s="47" cm="1">
        <f t="array" ref="T726">IF($I$2="Открытый тариф",
INDEX(GRID!$B$47:$BI$57,MATCH(S$7,GRID!$A$47:$A$57,0),MATCH(1,($U$2=GRID!$B$31:$BI$31)*(КАЛЕНДАРЬ!$BU19=GRID!$B$33:$BI$33), 0)),
ROUNDUP(INDEX(GRID!$B$47:$BI$57,MATCH(S$7,GRID!$A$47:$A$57,0),MATCH(1,($U$2=GRID!$B$31:$BI$31)*(КАЛЕНДАРЬ!$BU19=GRID!$B$33:$BI$33),0))*(1-GRID!$B$69),0))</f>
        <v>34800</v>
      </c>
      <c r="U726" s="47" cm="1">
        <f t="array" ref="U726">IF($I$2="Открытый тариф",
INDEX(GRID!$B$34:$BI$44,MATCH(U$7,GRID!$A$34:$A$44,0),MATCH(1,($U$2=GRID!$B$31:$BI$31)*(КАЛЕНДАРЬ!$BU19=GRID!$B$33:$BI$33), 0)),
ROUNDUP(INDEX(GRID!$B$34:$BI$44,MATCH(U$7,GRID!$A$34:$A$44,0),MATCH(1,($U$2=GRID!$B$31:$BI$31)*(КАЛЕНДАРЬ!$BU19=GRID!$B$33:$BI$33),0))*(1-GRID!$B$69),0))</f>
        <v>37200</v>
      </c>
      <c r="V726" s="47" cm="1">
        <f t="array" ref="V726">IF($I$2="Открытый тариф",
INDEX(GRID!$B$47:$BI$57,MATCH(U$7,GRID!$A$47:$A$57,0),MATCH(1,($U$2=GRID!$B$31:$BI$31)*(КАЛЕНДАРЬ!$BU19=GRID!$B$33:$BI$33), 0)),
ROUNDUP(INDEX(GRID!$B$47:$BI$57,MATCH(U$7,GRID!$A$47:$A$57,0),MATCH(1,($U$2=GRID!$B$31:$BI$31)*(КАЛЕНДАРЬ!$BU19=GRID!$B$33:$BI$33),0))*(1-GRID!$B$69),0))</f>
        <v>39800</v>
      </c>
      <c r="W726" s="47" cm="1">
        <f t="array" ref="W726">IF($I$2="Открытый тариф",
INDEX(GRID!$B$34:$BI$44,MATCH(W$7,GRID!$A$34:$A$44,0),MATCH(1,($U$2=GRID!$B$31:$BI$31)*(КАЛЕНДАРЬ!$BU19=GRID!$B$33:$BI$33), 0)),
ROUNDUP(INDEX(GRID!$B$34:$BI$44,MATCH(W$7,GRID!$A$34:$A$44,0),MATCH(1,($U$2=GRID!$B$31:$BI$31)*(КАЛЕНДАРЬ!$BU19=GRID!$B$33:$BI$33),0))*(1-GRID!$B$69),0))</f>
        <v>91400</v>
      </c>
      <c r="X726" s="47" cm="1">
        <f t="array" ref="X726">IF($I$2="Открытый тариф",
INDEX(GRID!$B$47:$BI$57,MATCH(W$7,GRID!$A$47:$A$57,0),MATCH(1,($U$2=GRID!$B$31:$BI$31)*(КАЛЕНДАРЬ!$BU19=GRID!$B$33:$BI$33), 0)),
ROUNDUP(INDEX(GRID!$B$47:$BI$57,MATCH(W$7,GRID!$A$47:$A$57,0),MATCH(1,($U$2=GRID!$B$31:$BI$31)*(КАЛЕНДАРЬ!$BU19=GRID!$B$33:$BI$33),0))*(1-GRID!$B$69),0))</f>
        <v>94000</v>
      </c>
    </row>
    <row r="727" spans="1:24" s="200" customFormat="1" x14ac:dyDescent="0.2">
      <c r="A727" s="117" t="s">
        <v>46</v>
      </c>
      <c r="B727" s="117">
        <v>17</v>
      </c>
      <c r="C727" s="47" cm="1">
        <f t="array" ref="C727">IF($I$2="Открытый тариф",
INDEX(GRID!$B$34:$BI$44,MATCH(C$7,GRID!$A$34:$A$44,0),MATCH(1,($U$2=GRID!$B$31:$BI$31)*(КАЛЕНДАРЬ!$BU20=GRID!$B$33:$BI$33), 0)),
ROUNDUP(INDEX(GRID!$B$34:$BI$44,MATCH(C$7,GRID!$A$34:$A$44,0),MATCH(1,($U$2=GRID!$B$31:$BI$31)*(КАЛЕНДАРЬ!$BU20=GRID!$B$33:$BI$33),0))*(1-GRID!$B$69),0))</f>
        <v>15500</v>
      </c>
      <c r="D727" s="47" cm="1">
        <f t="array" ref="D727">IF($I$2="Открытый тариф",
INDEX(GRID!$B$47:$BI$57,MATCH(C$7,GRID!$A$47:$A$57,0),MATCH(1,($U$2=GRID!$B$31:$BI$31)*(КАЛЕНДАРЬ!$BU20=GRID!$B$33:$BI$33), 0)),
ROUNDUP(INDEX(GRID!$B$47:$BI$57,MATCH(C$7,GRID!$A$47:$A$57,0),MATCH(1,($U$2=GRID!$B$31:$BI$31)*(КАЛЕНДАРЬ!$BU20=GRID!$B$33:$BI$33),0))*(1-GRID!$B$69),0))</f>
        <v>18100</v>
      </c>
      <c r="E727" s="47" cm="1">
        <f t="array" ref="E727">IF($I$2="Открытый тариф",
INDEX(GRID!$B$34:$BI$44,MATCH(E$7,GRID!$A$34:$A$44,0),MATCH(1,($U$2=GRID!$B$31:$BI$31)*(КАЛЕНДАРЬ!$BU20=GRID!$B$33:$BI$33), 0)),
ROUNDUP(INDEX(GRID!$B$34:$BI$44,MATCH(E$7,GRID!$A$34:$A$44,0),MATCH(1,($U$2=GRID!$B$31:$BI$31)*(КАЛЕНДАРЬ!$BU20=GRID!$B$33:$BI$33),0))*(1-GRID!$B$69),0))</f>
        <v>17000</v>
      </c>
      <c r="F727" s="47" cm="1">
        <f t="array" ref="F727">IF($I$2="Открытый тариф",
INDEX(GRID!$B$47:$BI$57,MATCH(E$7,GRID!$A$47:$A$57,0),MATCH(1,($U$2=GRID!$B$31:$BI$31)*(КАЛЕНДАРЬ!$BU20=GRID!$B$33:$BI$33), 0)),
ROUNDUP(INDEX(GRID!$B$47:$BI$57,MATCH(E$7,GRID!$A$47:$A$57,0),MATCH(1,($U$2=GRID!$B$31:$BI$31)*(КАЛЕНДАРЬ!$BU20=GRID!$B$33:$BI$33),0))*(1-GRID!$B$69),0))</f>
        <v>19600</v>
      </c>
      <c r="G727" s="47" cm="1">
        <f t="array" ref="G727">IF($I$2="Открытый тариф",
INDEX(GRID!$B$34:$BI$44,MATCH(G$7,GRID!$A$34:$A$44,0),MATCH(1,($U$2=GRID!$B$31:$BI$31)*(КАЛЕНДАРЬ!$BU20=GRID!$B$33:$BI$33), 0)),
ROUNDUP(INDEX(GRID!$B$34:$BI$44,MATCH(G$7,GRID!$A$34:$A$44,0),MATCH(1,($U$2=GRID!$B$31:$BI$31)*(КАЛЕНДАРЬ!$BU20=GRID!$B$33:$BI$33),0))*(1-GRID!$B$69),0))</f>
        <v>17900</v>
      </c>
      <c r="H727" s="47" cm="1">
        <f t="array" ref="H727">IF($I$2="Открытый тариф",
INDEX(GRID!$B$47:$BI$57,MATCH(G$7,GRID!$A$47:$A$57,0),MATCH(1,($U$2=GRID!$B$31:$BI$31)*(КАЛЕНДАРЬ!$BU20=GRID!$B$33:$BI$33), 0)),
ROUNDUP(INDEX(GRID!$B$47:$BI$57,MATCH(G$7,GRID!$A$47:$A$57,0),MATCH(1,($U$2=GRID!$B$31:$BI$31)*(КАЛЕНДАРЬ!$BU20=GRID!$B$33:$BI$33),0))*(1-GRID!$B$69),0))</f>
        <v>20500</v>
      </c>
      <c r="I727" s="47" cm="1">
        <f t="array" ref="I727">IF($I$2="Открытый тариф",
INDEX(GRID!$B$34:$BI$44,MATCH(I$7,GRID!$A$34:$A$44,0),MATCH(1,($U$2=GRID!$B$31:$BI$31)*(КАЛЕНДАРЬ!$BU20=GRID!$B$33:$BI$33), 0)),
ROUNDUP(INDEX(GRID!$B$34:$BI$44,MATCH(I$7,GRID!$A$34:$A$44,0),MATCH(1,($U$2=GRID!$B$31:$BI$31)*(КАЛЕНДАРЬ!$BU20=GRID!$B$33:$BI$33),0))*(1-GRID!$B$69),0))</f>
        <v>19400</v>
      </c>
      <c r="J727" s="47" cm="1">
        <f t="array" ref="J727">IF($I$2="Открытый тариф",
INDEX(GRID!$B$47:$BI$57,MATCH(I$7,GRID!$A$47:$A$57,0),MATCH(1,($U$2=GRID!$B$31:$BI$31)*(КАЛЕНДАРЬ!$BU20=GRID!$B$33:$BI$33), 0)),
ROUNDUP(INDEX(GRID!$B$47:$BI$57,MATCH(I$7,GRID!$A$47:$A$57,0),MATCH(1,($U$2=GRID!$B$31:$BI$31)*(КАЛЕНДАРЬ!$BU20=GRID!$B$33:$BI$33),0))*(1-GRID!$B$69),0))</f>
        <v>22000</v>
      </c>
      <c r="K727" s="47" cm="1">
        <f t="array" ref="K727">IF($I$2="Открытый тариф",
INDEX(GRID!$B$34:$BI$44,MATCH(K$7,GRID!$A$34:$A$44,0),MATCH(1,($U$2=GRID!$B$31:$BI$31)*(КАЛЕНДАРЬ!$BU20=GRID!$B$33:$BI$33), 0)),
ROUNDUP(INDEX(GRID!$B$34:$BI$44,MATCH(K$7,GRID!$A$34:$A$44,0),MATCH(1,($U$2=GRID!$B$31:$BI$31)*(КАЛЕНДАРЬ!$BU20=GRID!$B$33:$BI$33),0))*(1-GRID!$B$69),0))</f>
        <v>20300</v>
      </c>
      <c r="L727" s="47" cm="1">
        <f t="array" ref="L727">IF($I$2="Открытый тариф",
INDEX(GRID!$B$47:$BI$57,MATCH(K$7,GRID!$A$47:$A$57,0),MATCH(1,($U$2=GRID!$B$31:$BI$31)*(КАЛЕНДАРЬ!$BU20=GRID!$B$33:$BI$33), 0)),
ROUNDUP(INDEX(GRID!$B$47:$BI$57,MATCH(K$7,GRID!$A$47:$A$57,0),MATCH(1,($U$2=GRID!$B$31:$BI$31)*(КАЛЕНДАРЬ!$BU20=GRID!$B$33:$BI$33),0))*(1-GRID!$B$69),0))</f>
        <v>22900</v>
      </c>
      <c r="M727" s="47" cm="1">
        <f t="array" ref="M727">IF($I$2="Открытый тариф",
INDEX(GRID!$B$34:$BI$44,MATCH(M$7,GRID!$A$34:$A$44,0),MATCH(1,($U$2=GRID!$B$31:$BI$31)*(КАЛЕНДАРЬ!$BU20=GRID!$B$33:$BI$33), 0)),
ROUNDUP(INDEX(GRID!$B$34:$BI$44,MATCH(M$7,GRID!$A$34:$A$44,0),MATCH(1,($U$2=GRID!$B$31:$BI$31)*(КАЛЕНДАРЬ!$BU20=GRID!$B$33:$BI$33),0))*(1-GRID!$B$69),0))</f>
        <v>21800</v>
      </c>
      <c r="N727" s="47" cm="1">
        <f t="array" ref="N727">IF($I$2="Открытый тариф",
INDEX(GRID!$B$47:$BI$57,MATCH(M$7,GRID!$A$47:$A$57,0),MATCH(1,($U$2=GRID!$B$31:$BI$31)*(КАЛЕНДАРЬ!$BU20=GRID!$B$33:$BI$33), 0)),
ROUNDUP(INDEX(GRID!$B$47:$BI$57,MATCH(M$7,GRID!$A$47:$A$57,0),MATCH(1,($U$2=GRID!$B$31:$BI$31)*(КАЛЕНДАРЬ!$BU20=GRID!$B$33:$BI$33),0))*(1-GRID!$B$69),0))</f>
        <v>24400</v>
      </c>
      <c r="O727" s="47" cm="1">
        <f t="array" ref="O727">IF($I$2="Открытый тариф",
INDEX(GRID!$B$34:$BI$44,MATCH(O$7,GRID!$A$34:$A$44,0),MATCH(1,($U$2=GRID!$B$31:$BI$31)*(КАЛЕНДАРЬ!$BU20=GRID!$B$33:$BI$33), 0)),
ROUNDUP(INDEX(GRID!$B$34:$BI$44,MATCH(O$7,GRID!$A$34:$A$44,0),MATCH(1,($U$2=GRID!$B$31:$BI$31)*(КАЛЕНДАРЬ!$BU20=GRID!$B$33:$BI$33),0))*(1-GRID!$B$69),0))</f>
        <v>27600</v>
      </c>
      <c r="P727" s="47" cm="1">
        <f t="array" ref="P727">IF($I$2="Открытый тариф",
INDEX(GRID!$B$47:$BI$57,MATCH(O$7,GRID!$A$47:$A$57,0),MATCH(1,($U$2=GRID!$B$31:$BI$31)*(КАЛЕНДАРЬ!$BU20=GRID!$B$33:$BI$33), 0)),
ROUNDUP(INDEX(GRID!$B$47:$BI$57,MATCH(O$7,GRID!$A$47:$A$57,0),MATCH(1,($U$2=GRID!$B$31:$BI$31)*(КАЛЕНДАРЬ!$BU20=GRID!$B$33:$BI$33),0))*(1-GRID!$B$69),0))</f>
        <v>30200</v>
      </c>
      <c r="Q727" s="47" cm="1">
        <f t="array" ref="Q727">IF($I$2="Открытый тариф",
INDEX(GRID!$B$34:$BI$44,MATCH(Q$7,GRID!$A$34:$A$44,0),MATCH(1,($U$2=GRID!$B$31:$BI$31)*(КАЛЕНДАРЬ!$BU20=GRID!$B$33:$BI$33), 0)),
ROUNDUP(INDEX(GRID!$B$34:$BI$44,MATCH(Q$7,GRID!$A$34:$A$44,0),MATCH(1,($U$2=GRID!$B$31:$BI$31)*(КАЛЕНДАРЬ!$BU20=GRID!$B$33:$BI$33),0))*(1-GRID!$B$69),0))</f>
        <v>29300</v>
      </c>
      <c r="R727" s="47" cm="1">
        <f t="array" ref="R727">IF($I$2="Открытый тариф",
INDEX(GRID!$B$47:$BI$57,MATCH(Q$7,GRID!$A$47:$A$57,0),MATCH(1,($U$2=GRID!$B$31:$BI$31)*(КАЛЕНДАРЬ!$BU20=GRID!$B$33:$BI$33), 0)),
ROUNDUP(INDEX(GRID!$B$47:$BI$57,MATCH(Q$7,GRID!$A$47:$A$57,0),MATCH(1,($U$2=GRID!$B$31:$BI$31)*(КАЛЕНДАРЬ!$BU20=GRID!$B$33:$BI$33),0))*(1-GRID!$B$69),0))</f>
        <v>31900</v>
      </c>
      <c r="S727" s="47" cm="1">
        <f t="array" ref="S727">IF($I$2="Открытый тариф",
INDEX(GRID!$B$34:$BI$44,MATCH(S$7,GRID!$A$34:$A$44,0),MATCH(1,($U$2=GRID!$B$31:$BI$31)*(КАЛЕНДАРЬ!$BU20=GRID!$B$33:$BI$33), 0)),
ROUNDUP(INDEX(GRID!$B$34:$BI$44,MATCH(S$7,GRID!$A$34:$A$44,0),MATCH(1,($U$2=GRID!$B$31:$BI$31)*(КАЛЕНДАРЬ!$BU20=GRID!$B$33:$BI$33),0))*(1-GRID!$B$69),0))</f>
        <v>32200</v>
      </c>
      <c r="T727" s="47" cm="1">
        <f t="array" ref="T727">IF($I$2="Открытый тариф",
INDEX(GRID!$B$47:$BI$57,MATCH(S$7,GRID!$A$47:$A$57,0),MATCH(1,($U$2=GRID!$B$31:$BI$31)*(КАЛЕНДАРЬ!$BU20=GRID!$B$33:$BI$33), 0)),
ROUNDUP(INDEX(GRID!$B$47:$BI$57,MATCH(S$7,GRID!$A$47:$A$57,0),MATCH(1,($U$2=GRID!$B$31:$BI$31)*(КАЛЕНДАРЬ!$BU20=GRID!$B$33:$BI$33),0))*(1-GRID!$B$69),0))</f>
        <v>34800</v>
      </c>
      <c r="U727" s="47" cm="1">
        <f t="array" ref="U727">IF($I$2="Открытый тариф",
INDEX(GRID!$B$34:$BI$44,MATCH(U$7,GRID!$A$34:$A$44,0),MATCH(1,($U$2=GRID!$B$31:$BI$31)*(КАЛЕНДАРЬ!$BU20=GRID!$B$33:$BI$33), 0)),
ROUNDUP(INDEX(GRID!$B$34:$BI$44,MATCH(U$7,GRID!$A$34:$A$44,0),MATCH(1,($U$2=GRID!$B$31:$BI$31)*(КАЛЕНДАРЬ!$BU20=GRID!$B$33:$BI$33),0))*(1-GRID!$B$69),0))</f>
        <v>37200</v>
      </c>
      <c r="V727" s="47" cm="1">
        <f t="array" ref="V727">IF($I$2="Открытый тариф",
INDEX(GRID!$B$47:$BI$57,MATCH(U$7,GRID!$A$47:$A$57,0),MATCH(1,($U$2=GRID!$B$31:$BI$31)*(КАЛЕНДАРЬ!$BU20=GRID!$B$33:$BI$33), 0)),
ROUNDUP(INDEX(GRID!$B$47:$BI$57,MATCH(U$7,GRID!$A$47:$A$57,0),MATCH(1,($U$2=GRID!$B$31:$BI$31)*(КАЛЕНДАРЬ!$BU20=GRID!$B$33:$BI$33),0))*(1-GRID!$B$69),0))</f>
        <v>39800</v>
      </c>
      <c r="W727" s="47" cm="1">
        <f t="array" ref="W727">IF($I$2="Открытый тариф",
INDEX(GRID!$B$34:$BI$44,MATCH(W$7,GRID!$A$34:$A$44,0),MATCH(1,($U$2=GRID!$B$31:$BI$31)*(КАЛЕНДАРЬ!$BU20=GRID!$B$33:$BI$33), 0)),
ROUNDUP(INDEX(GRID!$B$34:$BI$44,MATCH(W$7,GRID!$A$34:$A$44,0),MATCH(1,($U$2=GRID!$B$31:$BI$31)*(КАЛЕНДАРЬ!$BU20=GRID!$B$33:$BI$33),0))*(1-GRID!$B$69),0))</f>
        <v>91400</v>
      </c>
      <c r="X727" s="47" cm="1">
        <f t="array" ref="X727">IF($I$2="Открытый тариф",
INDEX(GRID!$B$47:$BI$57,MATCH(W$7,GRID!$A$47:$A$57,0),MATCH(1,($U$2=GRID!$B$31:$BI$31)*(КАЛЕНДАРЬ!$BU20=GRID!$B$33:$BI$33), 0)),
ROUNDUP(INDEX(GRID!$B$47:$BI$57,MATCH(W$7,GRID!$A$47:$A$57,0),MATCH(1,($U$2=GRID!$B$31:$BI$31)*(КАЛЕНДАРЬ!$BU20=GRID!$B$33:$BI$33),0))*(1-GRID!$B$69),0))</f>
        <v>94000</v>
      </c>
    </row>
    <row r="728" spans="1:24" s="200" customFormat="1" x14ac:dyDescent="0.2">
      <c r="A728" s="117" t="s">
        <v>47</v>
      </c>
      <c r="B728" s="117">
        <v>18</v>
      </c>
      <c r="C728" s="47" cm="1">
        <f t="array" ref="C728">IF($I$2="Открытый тариф",
INDEX(GRID!$B$34:$BI$44,MATCH(C$7,GRID!$A$34:$A$44,0),MATCH(1,($U$2=GRID!$B$31:$BI$31)*(КАЛЕНДАРЬ!$BU21=GRID!$B$33:$BI$33), 0)),
ROUNDUP(INDEX(GRID!$B$34:$BI$44,MATCH(C$7,GRID!$A$34:$A$44,0),MATCH(1,($U$2=GRID!$B$31:$BI$31)*(КАЛЕНДАРЬ!$BU21=GRID!$B$33:$BI$33),0))*(1-GRID!$B$69),0))</f>
        <v>15900</v>
      </c>
      <c r="D728" s="47" cm="1">
        <f t="array" ref="D728">IF($I$2="Открытый тариф",
INDEX(GRID!$B$47:$BI$57,MATCH(C$7,GRID!$A$47:$A$57,0),MATCH(1,($U$2=GRID!$B$31:$BI$31)*(КАЛЕНДАРЬ!$BU21=GRID!$B$33:$BI$33), 0)),
ROUNDUP(INDEX(GRID!$B$47:$BI$57,MATCH(C$7,GRID!$A$47:$A$57,0),MATCH(1,($U$2=GRID!$B$31:$BI$31)*(КАЛЕНДАРЬ!$BU21=GRID!$B$33:$BI$33),0))*(1-GRID!$B$69),0))</f>
        <v>18500</v>
      </c>
      <c r="E728" s="47" cm="1">
        <f t="array" ref="E728">IF($I$2="Открытый тариф",
INDEX(GRID!$B$34:$BI$44,MATCH(E$7,GRID!$A$34:$A$44,0),MATCH(1,($U$2=GRID!$B$31:$BI$31)*(КАЛЕНДАРЬ!$BU21=GRID!$B$33:$BI$33), 0)),
ROUNDUP(INDEX(GRID!$B$34:$BI$44,MATCH(E$7,GRID!$A$34:$A$44,0),MATCH(1,($U$2=GRID!$B$31:$BI$31)*(КАЛЕНДАРЬ!$BU21=GRID!$B$33:$BI$33),0))*(1-GRID!$B$69),0))</f>
        <v>17500</v>
      </c>
      <c r="F728" s="47" cm="1">
        <f t="array" ref="F728">IF($I$2="Открытый тариф",
INDEX(GRID!$B$47:$BI$57,MATCH(E$7,GRID!$A$47:$A$57,0),MATCH(1,($U$2=GRID!$B$31:$BI$31)*(КАЛЕНДАРЬ!$BU21=GRID!$B$33:$BI$33), 0)),
ROUNDUP(INDEX(GRID!$B$47:$BI$57,MATCH(E$7,GRID!$A$47:$A$57,0),MATCH(1,($U$2=GRID!$B$31:$BI$31)*(КАЛЕНДАРЬ!$BU21=GRID!$B$33:$BI$33),0))*(1-GRID!$B$69),0))</f>
        <v>20100</v>
      </c>
      <c r="G728" s="47" cm="1">
        <f t="array" ref="G728">IF($I$2="Открытый тариф",
INDEX(GRID!$B$34:$BI$44,MATCH(G$7,GRID!$A$34:$A$44,0),MATCH(1,($U$2=GRID!$B$31:$BI$31)*(КАЛЕНДАРЬ!$BU21=GRID!$B$33:$BI$33), 0)),
ROUNDUP(INDEX(GRID!$B$34:$BI$44,MATCH(G$7,GRID!$A$34:$A$44,0),MATCH(1,($U$2=GRID!$B$31:$BI$31)*(КАЛЕНДАРЬ!$BU21=GRID!$B$33:$BI$33),0))*(1-GRID!$B$69),0))</f>
        <v>18400</v>
      </c>
      <c r="H728" s="47" cm="1">
        <f t="array" ref="H728">IF($I$2="Открытый тариф",
INDEX(GRID!$B$47:$BI$57,MATCH(G$7,GRID!$A$47:$A$57,0),MATCH(1,($U$2=GRID!$B$31:$BI$31)*(КАЛЕНДАРЬ!$BU21=GRID!$B$33:$BI$33), 0)),
ROUNDUP(INDEX(GRID!$B$47:$BI$57,MATCH(G$7,GRID!$A$47:$A$57,0),MATCH(1,($U$2=GRID!$B$31:$BI$31)*(КАЛЕНДАРЬ!$BU21=GRID!$B$33:$BI$33),0))*(1-GRID!$B$69),0))</f>
        <v>21000</v>
      </c>
      <c r="I728" s="47" cm="1">
        <f t="array" ref="I728">IF($I$2="Открытый тариф",
INDEX(GRID!$B$34:$BI$44,MATCH(I$7,GRID!$A$34:$A$44,0),MATCH(1,($U$2=GRID!$B$31:$BI$31)*(КАЛЕНДАРЬ!$BU21=GRID!$B$33:$BI$33), 0)),
ROUNDUP(INDEX(GRID!$B$34:$BI$44,MATCH(I$7,GRID!$A$34:$A$44,0),MATCH(1,($U$2=GRID!$B$31:$BI$31)*(КАЛЕНДАРЬ!$BU21=GRID!$B$33:$BI$33),0))*(1-GRID!$B$69),0))</f>
        <v>20000</v>
      </c>
      <c r="J728" s="47" cm="1">
        <f t="array" ref="J728">IF($I$2="Открытый тариф",
INDEX(GRID!$B$47:$BI$57,MATCH(I$7,GRID!$A$47:$A$57,0),MATCH(1,($U$2=GRID!$B$31:$BI$31)*(КАЛЕНДАРЬ!$BU21=GRID!$B$33:$BI$33), 0)),
ROUNDUP(INDEX(GRID!$B$47:$BI$57,MATCH(I$7,GRID!$A$47:$A$57,0),MATCH(1,($U$2=GRID!$B$31:$BI$31)*(КАЛЕНДАРЬ!$BU21=GRID!$B$33:$BI$33),0))*(1-GRID!$B$69),0))</f>
        <v>22600</v>
      </c>
      <c r="K728" s="47" cm="1">
        <f t="array" ref="K728">IF($I$2="Открытый тариф",
INDEX(GRID!$B$34:$BI$44,MATCH(K$7,GRID!$A$34:$A$44,0),MATCH(1,($U$2=GRID!$B$31:$BI$31)*(КАЛЕНДАРЬ!$BU21=GRID!$B$33:$BI$33), 0)),
ROUNDUP(INDEX(GRID!$B$34:$BI$44,MATCH(K$7,GRID!$A$34:$A$44,0),MATCH(1,($U$2=GRID!$B$31:$BI$31)*(КАЛЕНДАРЬ!$BU21=GRID!$B$33:$BI$33),0))*(1-GRID!$B$69),0))</f>
        <v>20900</v>
      </c>
      <c r="L728" s="47" cm="1">
        <f t="array" ref="L728">IF($I$2="Открытый тариф",
INDEX(GRID!$B$47:$BI$57,MATCH(K$7,GRID!$A$47:$A$57,0),MATCH(1,($U$2=GRID!$B$31:$BI$31)*(КАЛЕНДАРЬ!$BU21=GRID!$B$33:$BI$33), 0)),
ROUNDUP(INDEX(GRID!$B$47:$BI$57,MATCH(K$7,GRID!$A$47:$A$57,0),MATCH(1,($U$2=GRID!$B$31:$BI$31)*(КАЛЕНДАРЬ!$BU21=GRID!$B$33:$BI$33),0))*(1-GRID!$B$69),0))</f>
        <v>23500</v>
      </c>
      <c r="M728" s="47" cm="1">
        <f t="array" ref="M728">IF($I$2="Открытый тариф",
INDEX(GRID!$B$34:$BI$44,MATCH(M$7,GRID!$A$34:$A$44,0),MATCH(1,($U$2=GRID!$B$31:$BI$31)*(КАЛЕНДАРЬ!$BU21=GRID!$B$33:$BI$33), 0)),
ROUNDUP(INDEX(GRID!$B$34:$BI$44,MATCH(M$7,GRID!$A$34:$A$44,0),MATCH(1,($U$2=GRID!$B$31:$BI$31)*(КАЛЕНДАРЬ!$BU21=GRID!$B$33:$BI$33),0))*(1-GRID!$B$69),0))</f>
        <v>22500</v>
      </c>
      <c r="N728" s="47" cm="1">
        <f t="array" ref="N728">IF($I$2="Открытый тариф",
INDEX(GRID!$B$47:$BI$57,MATCH(M$7,GRID!$A$47:$A$57,0),MATCH(1,($U$2=GRID!$B$31:$BI$31)*(КАЛЕНДАРЬ!$BU21=GRID!$B$33:$BI$33), 0)),
ROUNDUP(INDEX(GRID!$B$47:$BI$57,MATCH(M$7,GRID!$A$47:$A$57,0),MATCH(1,($U$2=GRID!$B$31:$BI$31)*(КАЛЕНДАРЬ!$BU21=GRID!$B$33:$BI$33),0))*(1-GRID!$B$69),0))</f>
        <v>25100</v>
      </c>
      <c r="O728" s="47" cm="1">
        <f t="array" ref="O728">IF($I$2="Открытый тариф",
INDEX(GRID!$B$34:$BI$44,MATCH(O$7,GRID!$A$34:$A$44,0),MATCH(1,($U$2=GRID!$B$31:$BI$31)*(КАЛЕНДАРЬ!$BU21=GRID!$B$33:$BI$33), 0)),
ROUNDUP(INDEX(GRID!$B$34:$BI$44,MATCH(O$7,GRID!$A$34:$A$44,0),MATCH(1,($U$2=GRID!$B$31:$BI$31)*(КАЛЕНДАРЬ!$BU21=GRID!$B$33:$BI$33),0))*(1-GRID!$B$69),0))</f>
        <v>28400</v>
      </c>
      <c r="P728" s="47" cm="1">
        <f t="array" ref="P728">IF($I$2="Открытый тариф",
INDEX(GRID!$B$47:$BI$57,MATCH(O$7,GRID!$A$47:$A$57,0),MATCH(1,($U$2=GRID!$B$31:$BI$31)*(КАЛЕНДАРЬ!$BU21=GRID!$B$33:$BI$33), 0)),
ROUNDUP(INDEX(GRID!$B$47:$BI$57,MATCH(O$7,GRID!$A$47:$A$57,0),MATCH(1,($U$2=GRID!$B$31:$BI$31)*(КАЛЕНДАРЬ!$BU21=GRID!$B$33:$BI$33),0))*(1-GRID!$B$69),0))</f>
        <v>31000</v>
      </c>
      <c r="Q728" s="47" cm="1">
        <f t="array" ref="Q728">IF($I$2="Открытый тариф",
INDEX(GRID!$B$34:$BI$44,MATCH(Q$7,GRID!$A$34:$A$44,0),MATCH(1,($U$2=GRID!$B$31:$BI$31)*(КАЛЕНДАРЬ!$BU21=GRID!$B$33:$BI$33), 0)),
ROUNDUP(INDEX(GRID!$B$34:$BI$44,MATCH(Q$7,GRID!$A$34:$A$44,0),MATCH(1,($U$2=GRID!$B$31:$BI$31)*(КАЛЕНДАРЬ!$BU21=GRID!$B$33:$BI$33),0))*(1-GRID!$B$69),0))</f>
        <v>30100</v>
      </c>
      <c r="R728" s="47" cm="1">
        <f t="array" ref="R728">IF($I$2="Открытый тариф",
INDEX(GRID!$B$47:$BI$57,MATCH(Q$7,GRID!$A$47:$A$57,0),MATCH(1,($U$2=GRID!$B$31:$BI$31)*(КАЛЕНДАРЬ!$BU21=GRID!$B$33:$BI$33), 0)),
ROUNDUP(INDEX(GRID!$B$47:$BI$57,MATCH(Q$7,GRID!$A$47:$A$57,0),MATCH(1,($U$2=GRID!$B$31:$BI$31)*(КАЛЕНДАРЬ!$BU21=GRID!$B$33:$BI$33),0))*(1-GRID!$B$69),0))</f>
        <v>32700</v>
      </c>
      <c r="S728" s="47" cm="1">
        <f t="array" ref="S728">IF($I$2="Открытый тариф",
INDEX(GRID!$B$34:$BI$44,MATCH(S$7,GRID!$A$34:$A$44,0),MATCH(1,($U$2=GRID!$B$31:$BI$31)*(КАЛЕНДАРЬ!$BU21=GRID!$B$33:$BI$33), 0)),
ROUNDUP(INDEX(GRID!$B$34:$BI$44,MATCH(S$7,GRID!$A$34:$A$44,0),MATCH(1,($U$2=GRID!$B$31:$BI$31)*(КАЛЕНДАРЬ!$BU21=GRID!$B$33:$BI$33),0))*(1-GRID!$B$69),0))</f>
        <v>33100</v>
      </c>
      <c r="T728" s="47" cm="1">
        <f t="array" ref="T728">IF($I$2="Открытый тариф",
INDEX(GRID!$B$47:$BI$57,MATCH(S$7,GRID!$A$47:$A$57,0),MATCH(1,($U$2=GRID!$B$31:$BI$31)*(КАЛЕНДАРЬ!$BU21=GRID!$B$33:$BI$33), 0)),
ROUNDUP(INDEX(GRID!$B$47:$BI$57,MATCH(S$7,GRID!$A$47:$A$57,0),MATCH(1,($U$2=GRID!$B$31:$BI$31)*(КАЛЕНДАРЬ!$BU21=GRID!$B$33:$BI$33),0))*(1-GRID!$B$69),0))</f>
        <v>35700</v>
      </c>
      <c r="U728" s="47" cm="1">
        <f t="array" ref="U728">IF($I$2="Открытый тариф",
INDEX(GRID!$B$34:$BI$44,MATCH(U$7,GRID!$A$34:$A$44,0),MATCH(1,($U$2=GRID!$B$31:$BI$31)*(КАЛЕНДАРЬ!$BU21=GRID!$B$33:$BI$33), 0)),
ROUNDUP(INDEX(GRID!$B$34:$BI$44,MATCH(U$7,GRID!$A$34:$A$44,0),MATCH(1,($U$2=GRID!$B$31:$BI$31)*(КАЛЕНДАРЬ!$BU21=GRID!$B$33:$BI$33),0))*(1-GRID!$B$69),0))</f>
        <v>38200</v>
      </c>
      <c r="V728" s="47" cm="1">
        <f t="array" ref="V728">IF($I$2="Открытый тариф",
INDEX(GRID!$B$47:$BI$57,MATCH(U$7,GRID!$A$47:$A$57,0),MATCH(1,($U$2=GRID!$B$31:$BI$31)*(КАЛЕНДАРЬ!$BU21=GRID!$B$33:$BI$33), 0)),
ROUNDUP(INDEX(GRID!$B$47:$BI$57,MATCH(U$7,GRID!$A$47:$A$57,0),MATCH(1,($U$2=GRID!$B$31:$BI$31)*(КАЛЕНДАРЬ!$BU21=GRID!$B$33:$BI$33),0))*(1-GRID!$B$69),0))</f>
        <v>40800</v>
      </c>
      <c r="W728" s="47" cm="1">
        <f t="array" ref="W728">IF($I$2="Открытый тариф",
INDEX(GRID!$B$34:$BI$44,MATCH(W$7,GRID!$A$34:$A$44,0),MATCH(1,($U$2=GRID!$B$31:$BI$31)*(КАЛЕНДАРЬ!$BU21=GRID!$B$33:$BI$33), 0)),
ROUNDUP(INDEX(GRID!$B$34:$BI$44,MATCH(W$7,GRID!$A$34:$A$44,0),MATCH(1,($U$2=GRID!$B$31:$BI$31)*(КАЛЕНДАРЬ!$BU21=GRID!$B$33:$BI$33),0))*(1-GRID!$B$69),0))</f>
        <v>96200</v>
      </c>
      <c r="X728" s="47" cm="1">
        <f t="array" ref="X728">IF($I$2="Открытый тариф",
INDEX(GRID!$B$47:$BI$57,MATCH(W$7,GRID!$A$47:$A$57,0),MATCH(1,($U$2=GRID!$B$31:$BI$31)*(КАЛЕНДАРЬ!$BU21=GRID!$B$33:$BI$33), 0)),
ROUNDUP(INDEX(GRID!$B$47:$BI$57,MATCH(W$7,GRID!$A$47:$A$57,0),MATCH(1,($U$2=GRID!$B$31:$BI$31)*(КАЛЕНДАРЬ!$BU21=GRID!$B$33:$BI$33),0))*(1-GRID!$B$69),0))</f>
        <v>98800</v>
      </c>
    </row>
    <row r="729" spans="1:24" s="200" customFormat="1" x14ac:dyDescent="0.2">
      <c r="A729" s="117" t="s">
        <v>48</v>
      </c>
      <c r="B729" s="117">
        <v>19</v>
      </c>
      <c r="C729" s="47" cm="1">
        <f t="array" ref="C729">IF($I$2="Открытый тариф",
INDEX(GRID!$B$34:$BI$44,MATCH(C$7,GRID!$A$34:$A$44,0),MATCH(1,($U$2=GRID!$B$31:$BI$31)*(КАЛЕНДАРЬ!$BU22=GRID!$B$33:$BI$33), 0)),
ROUNDUP(INDEX(GRID!$B$34:$BI$44,MATCH(C$7,GRID!$A$34:$A$44,0),MATCH(1,($U$2=GRID!$B$31:$BI$31)*(КАЛЕНДАРЬ!$BU22=GRID!$B$33:$BI$33),0))*(1-GRID!$B$69),0))</f>
        <v>15900</v>
      </c>
      <c r="D729" s="47" cm="1">
        <f t="array" ref="D729">IF($I$2="Открытый тариф",
INDEX(GRID!$B$47:$BI$57,MATCH(C$7,GRID!$A$47:$A$57,0),MATCH(1,($U$2=GRID!$B$31:$BI$31)*(КАЛЕНДАРЬ!$BU22=GRID!$B$33:$BI$33), 0)),
ROUNDUP(INDEX(GRID!$B$47:$BI$57,MATCH(C$7,GRID!$A$47:$A$57,0),MATCH(1,($U$2=GRID!$B$31:$BI$31)*(КАЛЕНДАРЬ!$BU22=GRID!$B$33:$BI$33),0))*(1-GRID!$B$69),0))</f>
        <v>18500</v>
      </c>
      <c r="E729" s="47" cm="1">
        <f t="array" ref="E729">IF($I$2="Открытый тариф",
INDEX(GRID!$B$34:$BI$44,MATCH(E$7,GRID!$A$34:$A$44,0),MATCH(1,($U$2=GRID!$B$31:$BI$31)*(КАЛЕНДАРЬ!$BU22=GRID!$B$33:$BI$33), 0)),
ROUNDUP(INDEX(GRID!$B$34:$BI$44,MATCH(E$7,GRID!$A$34:$A$44,0),MATCH(1,($U$2=GRID!$B$31:$BI$31)*(КАЛЕНДАРЬ!$BU22=GRID!$B$33:$BI$33),0))*(1-GRID!$B$69),0))</f>
        <v>17500</v>
      </c>
      <c r="F729" s="47" cm="1">
        <f t="array" ref="F729">IF($I$2="Открытый тариф",
INDEX(GRID!$B$47:$BI$57,MATCH(E$7,GRID!$A$47:$A$57,0),MATCH(1,($U$2=GRID!$B$31:$BI$31)*(КАЛЕНДАРЬ!$BU22=GRID!$B$33:$BI$33), 0)),
ROUNDUP(INDEX(GRID!$B$47:$BI$57,MATCH(E$7,GRID!$A$47:$A$57,0),MATCH(1,($U$2=GRID!$B$31:$BI$31)*(КАЛЕНДАРЬ!$BU22=GRID!$B$33:$BI$33),0))*(1-GRID!$B$69),0))</f>
        <v>20100</v>
      </c>
      <c r="G729" s="47" cm="1">
        <f t="array" ref="G729">IF($I$2="Открытый тариф",
INDEX(GRID!$B$34:$BI$44,MATCH(G$7,GRID!$A$34:$A$44,0),MATCH(1,($U$2=GRID!$B$31:$BI$31)*(КАЛЕНДАРЬ!$BU22=GRID!$B$33:$BI$33), 0)),
ROUNDUP(INDEX(GRID!$B$34:$BI$44,MATCH(G$7,GRID!$A$34:$A$44,0),MATCH(1,($U$2=GRID!$B$31:$BI$31)*(КАЛЕНДАРЬ!$BU22=GRID!$B$33:$BI$33),0))*(1-GRID!$B$69),0))</f>
        <v>18400</v>
      </c>
      <c r="H729" s="47" cm="1">
        <f t="array" ref="H729">IF($I$2="Открытый тариф",
INDEX(GRID!$B$47:$BI$57,MATCH(G$7,GRID!$A$47:$A$57,0),MATCH(1,($U$2=GRID!$B$31:$BI$31)*(КАЛЕНДАРЬ!$BU22=GRID!$B$33:$BI$33), 0)),
ROUNDUP(INDEX(GRID!$B$47:$BI$57,MATCH(G$7,GRID!$A$47:$A$57,0),MATCH(1,($U$2=GRID!$B$31:$BI$31)*(КАЛЕНДАРЬ!$BU22=GRID!$B$33:$BI$33),0))*(1-GRID!$B$69),0))</f>
        <v>21000</v>
      </c>
      <c r="I729" s="47" cm="1">
        <f t="array" ref="I729">IF($I$2="Открытый тариф",
INDEX(GRID!$B$34:$BI$44,MATCH(I$7,GRID!$A$34:$A$44,0),MATCH(1,($U$2=GRID!$B$31:$BI$31)*(КАЛЕНДАРЬ!$BU22=GRID!$B$33:$BI$33), 0)),
ROUNDUP(INDEX(GRID!$B$34:$BI$44,MATCH(I$7,GRID!$A$34:$A$44,0),MATCH(1,($U$2=GRID!$B$31:$BI$31)*(КАЛЕНДАРЬ!$BU22=GRID!$B$33:$BI$33),0))*(1-GRID!$B$69),0))</f>
        <v>20000</v>
      </c>
      <c r="J729" s="47" cm="1">
        <f t="array" ref="J729">IF($I$2="Открытый тариф",
INDEX(GRID!$B$47:$BI$57,MATCH(I$7,GRID!$A$47:$A$57,0),MATCH(1,($U$2=GRID!$B$31:$BI$31)*(КАЛЕНДАРЬ!$BU22=GRID!$B$33:$BI$33), 0)),
ROUNDUP(INDEX(GRID!$B$47:$BI$57,MATCH(I$7,GRID!$A$47:$A$57,0),MATCH(1,($U$2=GRID!$B$31:$BI$31)*(КАЛЕНДАРЬ!$BU22=GRID!$B$33:$BI$33),0))*(1-GRID!$B$69),0))</f>
        <v>22600</v>
      </c>
      <c r="K729" s="47" cm="1">
        <f t="array" ref="K729">IF($I$2="Открытый тариф",
INDEX(GRID!$B$34:$BI$44,MATCH(K$7,GRID!$A$34:$A$44,0),MATCH(1,($U$2=GRID!$B$31:$BI$31)*(КАЛЕНДАРЬ!$BU22=GRID!$B$33:$BI$33), 0)),
ROUNDUP(INDEX(GRID!$B$34:$BI$44,MATCH(K$7,GRID!$A$34:$A$44,0),MATCH(1,($U$2=GRID!$B$31:$BI$31)*(КАЛЕНДАРЬ!$BU22=GRID!$B$33:$BI$33),0))*(1-GRID!$B$69),0))</f>
        <v>20900</v>
      </c>
      <c r="L729" s="47" cm="1">
        <f t="array" ref="L729">IF($I$2="Открытый тариф",
INDEX(GRID!$B$47:$BI$57,MATCH(K$7,GRID!$A$47:$A$57,0),MATCH(1,($U$2=GRID!$B$31:$BI$31)*(КАЛЕНДАРЬ!$BU22=GRID!$B$33:$BI$33), 0)),
ROUNDUP(INDEX(GRID!$B$47:$BI$57,MATCH(K$7,GRID!$A$47:$A$57,0),MATCH(1,($U$2=GRID!$B$31:$BI$31)*(КАЛЕНДАРЬ!$BU22=GRID!$B$33:$BI$33),0))*(1-GRID!$B$69),0))</f>
        <v>23500</v>
      </c>
      <c r="M729" s="47" cm="1">
        <f t="array" ref="M729">IF($I$2="Открытый тариф",
INDEX(GRID!$B$34:$BI$44,MATCH(M$7,GRID!$A$34:$A$44,0),MATCH(1,($U$2=GRID!$B$31:$BI$31)*(КАЛЕНДАРЬ!$BU22=GRID!$B$33:$BI$33), 0)),
ROUNDUP(INDEX(GRID!$B$34:$BI$44,MATCH(M$7,GRID!$A$34:$A$44,0),MATCH(1,($U$2=GRID!$B$31:$BI$31)*(КАЛЕНДАРЬ!$BU22=GRID!$B$33:$BI$33),0))*(1-GRID!$B$69),0))</f>
        <v>22500</v>
      </c>
      <c r="N729" s="47" cm="1">
        <f t="array" ref="N729">IF($I$2="Открытый тариф",
INDEX(GRID!$B$47:$BI$57,MATCH(M$7,GRID!$A$47:$A$57,0),MATCH(1,($U$2=GRID!$B$31:$BI$31)*(КАЛЕНДАРЬ!$BU22=GRID!$B$33:$BI$33), 0)),
ROUNDUP(INDEX(GRID!$B$47:$BI$57,MATCH(M$7,GRID!$A$47:$A$57,0),MATCH(1,($U$2=GRID!$B$31:$BI$31)*(КАЛЕНДАРЬ!$BU22=GRID!$B$33:$BI$33),0))*(1-GRID!$B$69),0))</f>
        <v>25100</v>
      </c>
      <c r="O729" s="47" cm="1">
        <f t="array" ref="O729">IF($I$2="Открытый тариф",
INDEX(GRID!$B$34:$BI$44,MATCH(O$7,GRID!$A$34:$A$44,0),MATCH(1,($U$2=GRID!$B$31:$BI$31)*(КАЛЕНДАРЬ!$BU22=GRID!$B$33:$BI$33), 0)),
ROUNDUP(INDEX(GRID!$B$34:$BI$44,MATCH(O$7,GRID!$A$34:$A$44,0),MATCH(1,($U$2=GRID!$B$31:$BI$31)*(КАЛЕНДАРЬ!$BU22=GRID!$B$33:$BI$33),0))*(1-GRID!$B$69),0))</f>
        <v>28400</v>
      </c>
      <c r="P729" s="47" cm="1">
        <f t="array" ref="P729">IF($I$2="Открытый тариф",
INDEX(GRID!$B$47:$BI$57,MATCH(O$7,GRID!$A$47:$A$57,0),MATCH(1,($U$2=GRID!$B$31:$BI$31)*(КАЛЕНДАРЬ!$BU22=GRID!$B$33:$BI$33), 0)),
ROUNDUP(INDEX(GRID!$B$47:$BI$57,MATCH(O$7,GRID!$A$47:$A$57,0),MATCH(1,($U$2=GRID!$B$31:$BI$31)*(КАЛЕНДАРЬ!$BU22=GRID!$B$33:$BI$33),0))*(1-GRID!$B$69),0))</f>
        <v>31000</v>
      </c>
      <c r="Q729" s="47" cm="1">
        <f t="array" ref="Q729">IF($I$2="Открытый тариф",
INDEX(GRID!$B$34:$BI$44,MATCH(Q$7,GRID!$A$34:$A$44,0),MATCH(1,($U$2=GRID!$B$31:$BI$31)*(КАЛЕНДАРЬ!$BU22=GRID!$B$33:$BI$33), 0)),
ROUNDUP(INDEX(GRID!$B$34:$BI$44,MATCH(Q$7,GRID!$A$34:$A$44,0),MATCH(1,($U$2=GRID!$B$31:$BI$31)*(КАЛЕНДАРЬ!$BU22=GRID!$B$33:$BI$33),0))*(1-GRID!$B$69),0))</f>
        <v>30100</v>
      </c>
      <c r="R729" s="47" cm="1">
        <f t="array" ref="R729">IF($I$2="Открытый тариф",
INDEX(GRID!$B$47:$BI$57,MATCH(Q$7,GRID!$A$47:$A$57,0),MATCH(1,($U$2=GRID!$B$31:$BI$31)*(КАЛЕНДАРЬ!$BU22=GRID!$B$33:$BI$33), 0)),
ROUNDUP(INDEX(GRID!$B$47:$BI$57,MATCH(Q$7,GRID!$A$47:$A$57,0),MATCH(1,($U$2=GRID!$B$31:$BI$31)*(КАЛЕНДАРЬ!$BU22=GRID!$B$33:$BI$33),0))*(1-GRID!$B$69),0))</f>
        <v>32700</v>
      </c>
      <c r="S729" s="47" cm="1">
        <f t="array" ref="S729">IF($I$2="Открытый тариф",
INDEX(GRID!$B$34:$BI$44,MATCH(S$7,GRID!$A$34:$A$44,0),MATCH(1,($U$2=GRID!$B$31:$BI$31)*(КАЛЕНДАРЬ!$BU22=GRID!$B$33:$BI$33), 0)),
ROUNDUP(INDEX(GRID!$B$34:$BI$44,MATCH(S$7,GRID!$A$34:$A$44,0),MATCH(1,($U$2=GRID!$B$31:$BI$31)*(КАЛЕНДАРЬ!$BU22=GRID!$B$33:$BI$33),0))*(1-GRID!$B$69),0))</f>
        <v>33100</v>
      </c>
      <c r="T729" s="47" cm="1">
        <f t="array" ref="T729">IF($I$2="Открытый тариф",
INDEX(GRID!$B$47:$BI$57,MATCH(S$7,GRID!$A$47:$A$57,0),MATCH(1,($U$2=GRID!$B$31:$BI$31)*(КАЛЕНДАРЬ!$BU22=GRID!$B$33:$BI$33), 0)),
ROUNDUP(INDEX(GRID!$B$47:$BI$57,MATCH(S$7,GRID!$A$47:$A$57,0),MATCH(1,($U$2=GRID!$B$31:$BI$31)*(КАЛЕНДАРЬ!$BU22=GRID!$B$33:$BI$33),0))*(1-GRID!$B$69),0))</f>
        <v>35700</v>
      </c>
      <c r="U729" s="47" cm="1">
        <f t="array" ref="U729">IF($I$2="Открытый тариф",
INDEX(GRID!$B$34:$BI$44,MATCH(U$7,GRID!$A$34:$A$44,0),MATCH(1,($U$2=GRID!$B$31:$BI$31)*(КАЛЕНДАРЬ!$BU22=GRID!$B$33:$BI$33), 0)),
ROUNDUP(INDEX(GRID!$B$34:$BI$44,MATCH(U$7,GRID!$A$34:$A$44,0),MATCH(1,($U$2=GRID!$B$31:$BI$31)*(КАЛЕНДАРЬ!$BU22=GRID!$B$33:$BI$33),0))*(1-GRID!$B$69),0))</f>
        <v>38200</v>
      </c>
      <c r="V729" s="47" cm="1">
        <f t="array" ref="V729">IF($I$2="Открытый тариф",
INDEX(GRID!$B$47:$BI$57,MATCH(U$7,GRID!$A$47:$A$57,0),MATCH(1,($U$2=GRID!$B$31:$BI$31)*(КАЛЕНДАРЬ!$BU22=GRID!$B$33:$BI$33), 0)),
ROUNDUP(INDEX(GRID!$B$47:$BI$57,MATCH(U$7,GRID!$A$47:$A$57,0),MATCH(1,($U$2=GRID!$B$31:$BI$31)*(КАЛЕНДАРЬ!$BU22=GRID!$B$33:$BI$33),0))*(1-GRID!$B$69),0))</f>
        <v>40800</v>
      </c>
      <c r="W729" s="47" cm="1">
        <f t="array" ref="W729">IF($I$2="Открытый тариф",
INDEX(GRID!$B$34:$BI$44,MATCH(W$7,GRID!$A$34:$A$44,0),MATCH(1,($U$2=GRID!$B$31:$BI$31)*(КАЛЕНДАРЬ!$BU22=GRID!$B$33:$BI$33), 0)),
ROUNDUP(INDEX(GRID!$B$34:$BI$44,MATCH(W$7,GRID!$A$34:$A$44,0),MATCH(1,($U$2=GRID!$B$31:$BI$31)*(КАЛЕНДАРЬ!$BU22=GRID!$B$33:$BI$33),0))*(1-GRID!$B$69),0))</f>
        <v>96200</v>
      </c>
      <c r="X729" s="47" cm="1">
        <f t="array" ref="X729">IF($I$2="Открытый тариф",
INDEX(GRID!$B$47:$BI$57,MATCH(W$7,GRID!$A$47:$A$57,0),MATCH(1,($U$2=GRID!$B$31:$BI$31)*(КАЛЕНДАРЬ!$BU22=GRID!$B$33:$BI$33), 0)),
ROUNDUP(INDEX(GRID!$B$47:$BI$57,MATCH(W$7,GRID!$A$47:$A$57,0),MATCH(1,($U$2=GRID!$B$31:$BI$31)*(КАЛЕНДАРЬ!$BU22=GRID!$B$33:$BI$33),0))*(1-GRID!$B$69),0))</f>
        <v>98800</v>
      </c>
    </row>
    <row r="730" spans="1:24" s="200" customFormat="1" x14ac:dyDescent="0.2">
      <c r="A730" s="117" t="s">
        <v>42</v>
      </c>
      <c r="B730" s="117">
        <v>20</v>
      </c>
      <c r="C730" s="47" cm="1">
        <f t="array" ref="C730">IF($I$2="Открытый тариф",
INDEX(GRID!$B$34:$BI$44,MATCH(C$7,GRID!$A$34:$A$44,0),MATCH(1,($U$2=GRID!$B$31:$BI$31)*(КАЛЕНДАРЬ!$BU23=GRID!$B$33:$BI$33), 0)),
ROUNDUP(INDEX(GRID!$B$34:$BI$44,MATCH(C$7,GRID!$A$34:$A$44,0),MATCH(1,($U$2=GRID!$B$31:$BI$31)*(КАЛЕНДАРЬ!$BU23=GRID!$B$33:$BI$33),0))*(1-GRID!$B$69),0))</f>
        <v>15500</v>
      </c>
      <c r="D730" s="47" cm="1">
        <f t="array" ref="D730">IF($I$2="Открытый тариф",
INDEX(GRID!$B$47:$BI$57,MATCH(C$7,GRID!$A$47:$A$57,0),MATCH(1,($U$2=GRID!$B$31:$BI$31)*(КАЛЕНДАРЬ!$BU23=GRID!$B$33:$BI$33), 0)),
ROUNDUP(INDEX(GRID!$B$47:$BI$57,MATCH(C$7,GRID!$A$47:$A$57,0),MATCH(1,($U$2=GRID!$B$31:$BI$31)*(КАЛЕНДАРЬ!$BU23=GRID!$B$33:$BI$33),0))*(1-GRID!$B$69),0))</f>
        <v>18100</v>
      </c>
      <c r="E730" s="47" cm="1">
        <f t="array" ref="E730">IF($I$2="Открытый тариф",
INDEX(GRID!$B$34:$BI$44,MATCH(E$7,GRID!$A$34:$A$44,0),MATCH(1,($U$2=GRID!$B$31:$BI$31)*(КАЛЕНДАРЬ!$BU23=GRID!$B$33:$BI$33), 0)),
ROUNDUP(INDEX(GRID!$B$34:$BI$44,MATCH(E$7,GRID!$A$34:$A$44,0),MATCH(1,($U$2=GRID!$B$31:$BI$31)*(КАЛЕНДАРЬ!$BU23=GRID!$B$33:$BI$33),0))*(1-GRID!$B$69),0))</f>
        <v>17000</v>
      </c>
      <c r="F730" s="47" cm="1">
        <f t="array" ref="F730">IF($I$2="Открытый тариф",
INDEX(GRID!$B$47:$BI$57,MATCH(E$7,GRID!$A$47:$A$57,0),MATCH(1,($U$2=GRID!$B$31:$BI$31)*(КАЛЕНДАРЬ!$BU23=GRID!$B$33:$BI$33), 0)),
ROUNDUP(INDEX(GRID!$B$47:$BI$57,MATCH(E$7,GRID!$A$47:$A$57,0),MATCH(1,($U$2=GRID!$B$31:$BI$31)*(КАЛЕНДАРЬ!$BU23=GRID!$B$33:$BI$33),0))*(1-GRID!$B$69),0))</f>
        <v>19600</v>
      </c>
      <c r="G730" s="47" cm="1">
        <f t="array" ref="G730">IF($I$2="Открытый тариф",
INDEX(GRID!$B$34:$BI$44,MATCH(G$7,GRID!$A$34:$A$44,0),MATCH(1,($U$2=GRID!$B$31:$BI$31)*(КАЛЕНДАРЬ!$BU23=GRID!$B$33:$BI$33), 0)),
ROUNDUP(INDEX(GRID!$B$34:$BI$44,MATCH(G$7,GRID!$A$34:$A$44,0),MATCH(1,($U$2=GRID!$B$31:$BI$31)*(КАЛЕНДАРЬ!$BU23=GRID!$B$33:$BI$33),0))*(1-GRID!$B$69),0))</f>
        <v>17900</v>
      </c>
      <c r="H730" s="47" cm="1">
        <f t="array" ref="H730">IF($I$2="Открытый тариф",
INDEX(GRID!$B$47:$BI$57,MATCH(G$7,GRID!$A$47:$A$57,0),MATCH(1,($U$2=GRID!$B$31:$BI$31)*(КАЛЕНДАРЬ!$BU23=GRID!$B$33:$BI$33), 0)),
ROUNDUP(INDEX(GRID!$B$47:$BI$57,MATCH(G$7,GRID!$A$47:$A$57,0),MATCH(1,($U$2=GRID!$B$31:$BI$31)*(КАЛЕНДАРЬ!$BU23=GRID!$B$33:$BI$33),0))*(1-GRID!$B$69),0))</f>
        <v>20500</v>
      </c>
      <c r="I730" s="47" cm="1">
        <f t="array" ref="I730">IF($I$2="Открытый тариф",
INDEX(GRID!$B$34:$BI$44,MATCH(I$7,GRID!$A$34:$A$44,0),MATCH(1,($U$2=GRID!$B$31:$BI$31)*(КАЛЕНДАРЬ!$BU23=GRID!$B$33:$BI$33), 0)),
ROUNDUP(INDEX(GRID!$B$34:$BI$44,MATCH(I$7,GRID!$A$34:$A$44,0),MATCH(1,($U$2=GRID!$B$31:$BI$31)*(КАЛЕНДАРЬ!$BU23=GRID!$B$33:$BI$33),0))*(1-GRID!$B$69),0))</f>
        <v>19400</v>
      </c>
      <c r="J730" s="47" cm="1">
        <f t="array" ref="J730">IF($I$2="Открытый тариф",
INDEX(GRID!$B$47:$BI$57,MATCH(I$7,GRID!$A$47:$A$57,0),MATCH(1,($U$2=GRID!$B$31:$BI$31)*(КАЛЕНДАРЬ!$BU23=GRID!$B$33:$BI$33), 0)),
ROUNDUP(INDEX(GRID!$B$47:$BI$57,MATCH(I$7,GRID!$A$47:$A$57,0),MATCH(1,($U$2=GRID!$B$31:$BI$31)*(КАЛЕНДАРЬ!$BU23=GRID!$B$33:$BI$33),0))*(1-GRID!$B$69),0))</f>
        <v>22000</v>
      </c>
      <c r="K730" s="47" cm="1">
        <f t="array" ref="K730">IF($I$2="Открытый тариф",
INDEX(GRID!$B$34:$BI$44,MATCH(K$7,GRID!$A$34:$A$44,0),MATCH(1,($U$2=GRID!$B$31:$BI$31)*(КАЛЕНДАРЬ!$BU23=GRID!$B$33:$BI$33), 0)),
ROUNDUP(INDEX(GRID!$B$34:$BI$44,MATCH(K$7,GRID!$A$34:$A$44,0),MATCH(1,($U$2=GRID!$B$31:$BI$31)*(КАЛЕНДАРЬ!$BU23=GRID!$B$33:$BI$33),0))*(1-GRID!$B$69),0))</f>
        <v>20300</v>
      </c>
      <c r="L730" s="47" cm="1">
        <f t="array" ref="L730">IF($I$2="Открытый тариф",
INDEX(GRID!$B$47:$BI$57,MATCH(K$7,GRID!$A$47:$A$57,0),MATCH(1,($U$2=GRID!$B$31:$BI$31)*(КАЛЕНДАРЬ!$BU23=GRID!$B$33:$BI$33), 0)),
ROUNDUP(INDEX(GRID!$B$47:$BI$57,MATCH(K$7,GRID!$A$47:$A$57,0),MATCH(1,($U$2=GRID!$B$31:$BI$31)*(КАЛЕНДАРЬ!$BU23=GRID!$B$33:$BI$33),0))*(1-GRID!$B$69),0))</f>
        <v>22900</v>
      </c>
      <c r="M730" s="47" cm="1">
        <f t="array" ref="M730">IF($I$2="Открытый тариф",
INDEX(GRID!$B$34:$BI$44,MATCH(M$7,GRID!$A$34:$A$44,0),MATCH(1,($U$2=GRID!$B$31:$BI$31)*(КАЛЕНДАРЬ!$BU23=GRID!$B$33:$BI$33), 0)),
ROUNDUP(INDEX(GRID!$B$34:$BI$44,MATCH(M$7,GRID!$A$34:$A$44,0),MATCH(1,($U$2=GRID!$B$31:$BI$31)*(КАЛЕНДАРЬ!$BU23=GRID!$B$33:$BI$33),0))*(1-GRID!$B$69),0))</f>
        <v>21800</v>
      </c>
      <c r="N730" s="47" cm="1">
        <f t="array" ref="N730">IF($I$2="Открытый тариф",
INDEX(GRID!$B$47:$BI$57,MATCH(M$7,GRID!$A$47:$A$57,0),MATCH(1,($U$2=GRID!$B$31:$BI$31)*(КАЛЕНДАРЬ!$BU23=GRID!$B$33:$BI$33), 0)),
ROUNDUP(INDEX(GRID!$B$47:$BI$57,MATCH(M$7,GRID!$A$47:$A$57,0),MATCH(1,($U$2=GRID!$B$31:$BI$31)*(КАЛЕНДАРЬ!$BU23=GRID!$B$33:$BI$33),0))*(1-GRID!$B$69),0))</f>
        <v>24400</v>
      </c>
      <c r="O730" s="47" cm="1">
        <f t="array" ref="O730">IF($I$2="Открытый тариф",
INDEX(GRID!$B$34:$BI$44,MATCH(O$7,GRID!$A$34:$A$44,0),MATCH(1,($U$2=GRID!$B$31:$BI$31)*(КАЛЕНДАРЬ!$BU23=GRID!$B$33:$BI$33), 0)),
ROUNDUP(INDEX(GRID!$B$34:$BI$44,MATCH(O$7,GRID!$A$34:$A$44,0),MATCH(1,($U$2=GRID!$B$31:$BI$31)*(КАЛЕНДАРЬ!$BU23=GRID!$B$33:$BI$33),0))*(1-GRID!$B$69),0))</f>
        <v>27600</v>
      </c>
      <c r="P730" s="47" cm="1">
        <f t="array" ref="P730">IF($I$2="Открытый тариф",
INDEX(GRID!$B$47:$BI$57,MATCH(O$7,GRID!$A$47:$A$57,0),MATCH(1,($U$2=GRID!$B$31:$BI$31)*(КАЛЕНДАРЬ!$BU23=GRID!$B$33:$BI$33), 0)),
ROUNDUP(INDEX(GRID!$B$47:$BI$57,MATCH(O$7,GRID!$A$47:$A$57,0),MATCH(1,($U$2=GRID!$B$31:$BI$31)*(КАЛЕНДАРЬ!$BU23=GRID!$B$33:$BI$33),0))*(1-GRID!$B$69),0))</f>
        <v>30200</v>
      </c>
      <c r="Q730" s="47" cm="1">
        <f t="array" ref="Q730">IF($I$2="Открытый тариф",
INDEX(GRID!$B$34:$BI$44,MATCH(Q$7,GRID!$A$34:$A$44,0),MATCH(1,($U$2=GRID!$B$31:$BI$31)*(КАЛЕНДАРЬ!$BU23=GRID!$B$33:$BI$33), 0)),
ROUNDUP(INDEX(GRID!$B$34:$BI$44,MATCH(Q$7,GRID!$A$34:$A$44,0),MATCH(1,($U$2=GRID!$B$31:$BI$31)*(КАЛЕНДАРЬ!$BU23=GRID!$B$33:$BI$33),0))*(1-GRID!$B$69),0))</f>
        <v>29300</v>
      </c>
      <c r="R730" s="47" cm="1">
        <f t="array" ref="R730">IF($I$2="Открытый тариф",
INDEX(GRID!$B$47:$BI$57,MATCH(Q$7,GRID!$A$47:$A$57,0),MATCH(1,($U$2=GRID!$B$31:$BI$31)*(КАЛЕНДАРЬ!$BU23=GRID!$B$33:$BI$33), 0)),
ROUNDUP(INDEX(GRID!$B$47:$BI$57,MATCH(Q$7,GRID!$A$47:$A$57,0),MATCH(1,($U$2=GRID!$B$31:$BI$31)*(КАЛЕНДАРЬ!$BU23=GRID!$B$33:$BI$33),0))*(1-GRID!$B$69),0))</f>
        <v>31900</v>
      </c>
      <c r="S730" s="47" cm="1">
        <f t="array" ref="S730">IF($I$2="Открытый тариф",
INDEX(GRID!$B$34:$BI$44,MATCH(S$7,GRID!$A$34:$A$44,0),MATCH(1,($U$2=GRID!$B$31:$BI$31)*(КАЛЕНДАРЬ!$BU23=GRID!$B$33:$BI$33), 0)),
ROUNDUP(INDEX(GRID!$B$34:$BI$44,MATCH(S$7,GRID!$A$34:$A$44,0),MATCH(1,($U$2=GRID!$B$31:$BI$31)*(КАЛЕНДАРЬ!$BU23=GRID!$B$33:$BI$33),0))*(1-GRID!$B$69),0))</f>
        <v>32200</v>
      </c>
      <c r="T730" s="47" cm="1">
        <f t="array" ref="T730">IF($I$2="Открытый тариф",
INDEX(GRID!$B$47:$BI$57,MATCH(S$7,GRID!$A$47:$A$57,0),MATCH(1,($U$2=GRID!$B$31:$BI$31)*(КАЛЕНДАРЬ!$BU23=GRID!$B$33:$BI$33), 0)),
ROUNDUP(INDEX(GRID!$B$47:$BI$57,MATCH(S$7,GRID!$A$47:$A$57,0),MATCH(1,($U$2=GRID!$B$31:$BI$31)*(КАЛЕНДАРЬ!$BU23=GRID!$B$33:$BI$33),0))*(1-GRID!$B$69),0))</f>
        <v>34800</v>
      </c>
      <c r="U730" s="47" cm="1">
        <f t="array" ref="U730">IF($I$2="Открытый тариф",
INDEX(GRID!$B$34:$BI$44,MATCH(U$7,GRID!$A$34:$A$44,0),MATCH(1,($U$2=GRID!$B$31:$BI$31)*(КАЛЕНДАРЬ!$BU23=GRID!$B$33:$BI$33), 0)),
ROUNDUP(INDEX(GRID!$B$34:$BI$44,MATCH(U$7,GRID!$A$34:$A$44,0),MATCH(1,($U$2=GRID!$B$31:$BI$31)*(КАЛЕНДАРЬ!$BU23=GRID!$B$33:$BI$33),0))*(1-GRID!$B$69),0))</f>
        <v>37200</v>
      </c>
      <c r="V730" s="47" cm="1">
        <f t="array" ref="V730">IF($I$2="Открытый тариф",
INDEX(GRID!$B$47:$BI$57,MATCH(U$7,GRID!$A$47:$A$57,0),MATCH(1,($U$2=GRID!$B$31:$BI$31)*(КАЛЕНДАРЬ!$BU23=GRID!$B$33:$BI$33), 0)),
ROUNDUP(INDEX(GRID!$B$47:$BI$57,MATCH(U$7,GRID!$A$47:$A$57,0),MATCH(1,($U$2=GRID!$B$31:$BI$31)*(КАЛЕНДАРЬ!$BU23=GRID!$B$33:$BI$33),0))*(1-GRID!$B$69),0))</f>
        <v>39800</v>
      </c>
      <c r="W730" s="47" cm="1">
        <f t="array" ref="W730">IF($I$2="Открытый тариф",
INDEX(GRID!$B$34:$BI$44,MATCH(W$7,GRID!$A$34:$A$44,0),MATCH(1,($U$2=GRID!$B$31:$BI$31)*(КАЛЕНДАРЬ!$BU23=GRID!$B$33:$BI$33), 0)),
ROUNDUP(INDEX(GRID!$B$34:$BI$44,MATCH(W$7,GRID!$A$34:$A$44,0),MATCH(1,($U$2=GRID!$B$31:$BI$31)*(КАЛЕНДАРЬ!$BU23=GRID!$B$33:$BI$33),0))*(1-GRID!$B$69),0))</f>
        <v>91400</v>
      </c>
      <c r="X730" s="47" cm="1">
        <f t="array" ref="X730">IF($I$2="Открытый тариф",
INDEX(GRID!$B$47:$BI$57,MATCH(W$7,GRID!$A$47:$A$57,0),MATCH(1,($U$2=GRID!$B$31:$BI$31)*(КАЛЕНДАРЬ!$BU23=GRID!$B$33:$BI$33), 0)),
ROUNDUP(INDEX(GRID!$B$47:$BI$57,MATCH(W$7,GRID!$A$47:$A$57,0),MATCH(1,($U$2=GRID!$B$31:$BI$31)*(КАЛЕНДАРЬ!$BU23=GRID!$B$33:$BI$33),0))*(1-GRID!$B$69),0))</f>
        <v>94000</v>
      </c>
    </row>
    <row r="731" spans="1:24" s="200" customFormat="1" x14ac:dyDescent="0.2">
      <c r="A731" s="117" t="s">
        <v>43</v>
      </c>
      <c r="B731" s="117">
        <v>21</v>
      </c>
      <c r="C731" s="47" cm="1">
        <f t="array" ref="C731">IF($I$2="Открытый тариф",
INDEX(GRID!$B$34:$BI$44,MATCH(C$7,GRID!$A$34:$A$44,0),MATCH(1,($U$2=GRID!$B$31:$BI$31)*(КАЛЕНДАРЬ!$BU24=GRID!$B$33:$BI$33), 0)),
ROUNDUP(INDEX(GRID!$B$34:$BI$44,MATCH(C$7,GRID!$A$34:$A$44,0),MATCH(1,($U$2=GRID!$B$31:$BI$31)*(КАЛЕНДАРЬ!$BU24=GRID!$B$33:$BI$33),0))*(1-GRID!$B$69),0))</f>
        <v>15500</v>
      </c>
      <c r="D731" s="47" cm="1">
        <f t="array" ref="D731">IF($I$2="Открытый тариф",
INDEX(GRID!$B$47:$BI$57,MATCH(C$7,GRID!$A$47:$A$57,0),MATCH(1,($U$2=GRID!$B$31:$BI$31)*(КАЛЕНДАРЬ!$BU24=GRID!$B$33:$BI$33), 0)),
ROUNDUP(INDEX(GRID!$B$47:$BI$57,MATCH(C$7,GRID!$A$47:$A$57,0),MATCH(1,($U$2=GRID!$B$31:$BI$31)*(КАЛЕНДАРЬ!$BU24=GRID!$B$33:$BI$33),0))*(1-GRID!$B$69),0))</f>
        <v>18100</v>
      </c>
      <c r="E731" s="47" cm="1">
        <f t="array" ref="E731">IF($I$2="Открытый тариф",
INDEX(GRID!$B$34:$BI$44,MATCH(E$7,GRID!$A$34:$A$44,0),MATCH(1,($U$2=GRID!$B$31:$BI$31)*(КАЛЕНДАРЬ!$BU24=GRID!$B$33:$BI$33), 0)),
ROUNDUP(INDEX(GRID!$B$34:$BI$44,MATCH(E$7,GRID!$A$34:$A$44,0),MATCH(1,($U$2=GRID!$B$31:$BI$31)*(КАЛЕНДАРЬ!$BU24=GRID!$B$33:$BI$33),0))*(1-GRID!$B$69),0))</f>
        <v>17000</v>
      </c>
      <c r="F731" s="47" cm="1">
        <f t="array" ref="F731">IF($I$2="Открытый тариф",
INDEX(GRID!$B$47:$BI$57,MATCH(E$7,GRID!$A$47:$A$57,0),MATCH(1,($U$2=GRID!$B$31:$BI$31)*(КАЛЕНДАРЬ!$BU24=GRID!$B$33:$BI$33), 0)),
ROUNDUP(INDEX(GRID!$B$47:$BI$57,MATCH(E$7,GRID!$A$47:$A$57,0),MATCH(1,($U$2=GRID!$B$31:$BI$31)*(КАЛЕНДАРЬ!$BU24=GRID!$B$33:$BI$33),0))*(1-GRID!$B$69),0))</f>
        <v>19600</v>
      </c>
      <c r="G731" s="47" cm="1">
        <f t="array" ref="G731">IF($I$2="Открытый тариф",
INDEX(GRID!$B$34:$BI$44,MATCH(G$7,GRID!$A$34:$A$44,0),MATCH(1,($U$2=GRID!$B$31:$BI$31)*(КАЛЕНДАРЬ!$BU24=GRID!$B$33:$BI$33), 0)),
ROUNDUP(INDEX(GRID!$B$34:$BI$44,MATCH(G$7,GRID!$A$34:$A$44,0),MATCH(1,($U$2=GRID!$B$31:$BI$31)*(КАЛЕНДАРЬ!$BU24=GRID!$B$33:$BI$33),0))*(1-GRID!$B$69),0))</f>
        <v>17900</v>
      </c>
      <c r="H731" s="47" cm="1">
        <f t="array" ref="H731">IF($I$2="Открытый тариф",
INDEX(GRID!$B$47:$BI$57,MATCH(G$7,GRID!$A$47:$A$57,0),MATCH(1,($U$2=GRID!$B$31:$BI$31)*(КАЛЕНДАРЬ!$BU24=GRID!$B$33:$BI$33), 0)),
ROUNDUP(INDEX(GRID!$B$47:$BI$57,MATCH(G$7,GRID!$A$47:$A$57,0),MATCH(1,($U$2=GRID!$B$31:$BI$31)*(КАЛЕНДАРЬ!$BU24=GRID!$B$33:$BI$33),0))*(1-GRID!$B$69),0))</f>
        <v>20500</v>
      </c>
      <c r="I731" s="47" cm="1">
        <f t="array" ref="I731">IF($I$2="Открытый тариф",
INDEX(GRID!$B$34:$BI$44,MATCH(I$7,GRID!$A$34:$A$44,0),MATCH(1,($U$2=GRID!$B$31:$BI$31)*(КАЛЕНДАРЬ!$BU24=GRID!$B$33:$BI$33), 0)),
ROUNDUP(INDEX(GRID!$B$34:$BI$44,MATCH(I$7,GRID!$A$34:$A$44,0),MATCH(1,($U$2=GRID!$B$31:$BI$31)*(КАЛЕНДАРЬ!$BU24=GRID!$B$33:$BI$33),0))*(1-GRID!$B$69),0))</f>
        <v>19400</v>
      </c>
      <c r="J731" s="47" cm="1">
        <f t="array" ref="J731">IF($I$2="Открытый тариф",
INDEX(GRID!$B$47:$BI$57,MATCH(I$7,GRID!$A$47:$A$57,0),MATCH(1,($U$2=GRID!$B$31:$BI$31)*(КАЛЕНДАРЬ!$BU24=GRID!$B$33:$BI$33), 0)),
ROUNDUP(INDEX(GRID!$B$47:$BI$57,MATCH(I$7,GRID!$A$47:$A$57,0),MATCH(1,($U$2=GRID!$B$31:$BI$31)*(КАЛЕНДАРЬ!$BU24=GRID!$B$33:$BI$33),0))*(1-GRID!$B$69),0))</f>
        <v>22000</v>
      </c>
      <c r="K731" s="47" cm="1">
        <f t="array" ref="K731">IF($I$2="Открытый тариф",
INDEX(GRID!$B$34:$BI$44,MATCH(K$7,GRID!$A$34:$A$44,0),MATCH(1,($U$2=GRID!$B$31:$BI$31)*(КАЛЕНДАРЬ!$BU24=GRID!$B$33:$BI$33), 0)),
ROUNDUP(INDEX(GRID!$B$34:$BI$44,MATCH(K$7,GRID!$A$34:$A$44,0),MATCH(1,($U$2=GRID!$B$31:$BI$31)*(КАЛЕНДАРЬ!$BU24=GRID!$B$33:$BI$33),0))*(1-GRID!$B$69),0))</f>
        <v>20300</v>
      </c>
      <c r="L731" s="47" cm="1">
        <f t="array" ref="L731">IF($I$2="Открытый тариф",
INDEX(GRID!$B$47:$BI$57,MATCH(K$7,GRID!$A$47:$A$57,0),MATCH(1,($U$2=GRID!$B$31:$BI$31)*(КАЛЕНДАРЬ!$BU24=GRID!$B$33:$BI$33), 0)),
ROUNDUP(INDEX(GRID!$B$47:$BI$57,MATCH(K$7,GRID!$A$47:$A$57,0),MATCH(1,($U$2=GRID!$B$31:$BI$31)*(КАЛЕНДАРЬ!$BU24=GRID!$B$33:$BI$33),0))*(1-GRID!$B$69),0))</f>
        <v>22900</v>
      </c>
      <c r="M731" s="47" cm="1">
        <f t="array" ref="M731">IF($I$2="Открытый тариф",
INDEX(GRID!$B$34:$BI$44,MATCH(M$7,GRID!$A$34:$A$44,0),MATCH(1,($U$2=GRID!$B$31:$BI$31)*(КАЛЕНДАРЬ!$BU24=GRID!$B$33:$BI$33), 0)),
ROUNDUP(INDEX(GRID!$B$34:$BI$44,MATCH(M$7,GRID!$A$34:$A$44,0),MATCH(1,($U$2=GRID!$B$31:$BI$31)*(КАЛЕНДАРЬ!$BU24=GRID!$B$33:$BI$33),0))*(1-GRID!$B$69),0))</f>
        <v>21800</v>
      </c>
      <c r="N731" s="47" cm="1">
        <f t="array" ref="N731">IF($I$2="Открытый тариф",
INDEX(GRID!$B$47:$BI$57,MATCH(M$7,GRID!$A$47:$A$57,0),MATCH(1,($U$2=GRID!$B$31:$BI$31)*(КАЛЕНДАРЬ!$BU24=GRID!$B$33:$BI$33), 0)),
ROUNDUP(INDEX(GRID!$B$47:$BI$57,MATCH(M$7,GRID!$A$47:$A$57,0),MATCH(1,($U$2=GRID!$B$31:$BI$31)*(КАЛЕНДАРЬ!$BU24=GRID!$B$33:$BI$33),0))*(1-GRID!$B$69),0))</f>
        <v>24400</v>
      </c>
      <c r="O731" s="47" cm="1">
        <f t="array" ref="O731">IF($I$2="Открытый тариф",
INDEX(GRID!$B$34:$BI$44,MATCH(O$7,GRID!$A$34:$A$44,0),MATCH(1,($U$2=GRID!$B$31:$BI$31)*(КАЛЕНДАРЬ!$BU24=GRID!$B$33:$BI$33), 0)),
ROUNDUP(INDEX(GRID!$B$34:$BI$44,MATCH(O$7,GRID!$A$34:$A$44,0),MATCH(1,($U$2=GRID!$B$31:$BI$31)*(КАЛЕНДАРЬ!$BU24=GRID!$B$33:$BI$33),0))*(1-GRID!$B$69),0))</f>
        <v>27600</v>
      </c>
      <c r="P731" s="47" cm="1">
        <f t="array" ref="P731">IF($I$2="Открытый тариф",
INDEX(GRID!$B$47:$BI$57,MATCH(O$7,GRID!$A$47:$A$57,0),MATCH(1,($U$2=GRID!$B$31:$BI$31)*(КАЛЕНДАРЬ!$BU24=GRID!$B$33:$BI$33), 0)),
ROUNDUP(INDEX(GRID!$B$47:$BI$57,MATCH(O$7,GRID!$A$47:$A$57,0),MATCH(1,($U$2=GRID!$B$31:$BI$31)*(КАЛЕНДАРЬ!$BU24=GRID!$B$33:$BI$33),0))*(1-GRID!$B$69),0))</f>
        <v>30200</v>
      </c>
      <c r="Q731" s="47" cm="1">
        <f t="array" ref="Q731">IF($I$2="Открытый тариф",
INDEX(GRID!$B$34:$BI$44,MATCH(Q$7,GRID!$A$34:$A$44,0),MATCH(1,($U$2=GRID!$B$31:$BI$31)*(КАЛЕНДАРЬ!$BU24=GRID!$B$33:$BI$33), 0)),
ROUNDUP(INDEX(GRID!$B$34:$BI$44,MATCH(Q$7,GRID!$A$34:$A$44,0),MATCH(1,($U$2=GRID!$B$31:$BI$31)*(КАЛЕНДАРЬ!$BU24=GRID!$B$33:$BI$33),0))*(1-GRID!$B$69),0))</f>
        <v>29300</v>
      </c>
      <c r="R731" s="47" cm="1">
        <f t="array" ref="R731">IF($I$2="Открытый тариф",
INDEX(GRID!$B$47:$BI$57,MATCH(Q$7,GRID!$A$47:$A$57,0),MATCH(1,($U$2=GRID!$B$31:$BI$31)*(КАЛЕНДАРЬ!$BU24=GRID!$B$33:$BI$33), 0)),
ROUNDUP(INDEX(GRID!$B$47:$BI$57,MATCH(Q$7,GRID!$A$47:$A$57,0),MATCH(1,($U$2=GRID!$B$31:$BI$31)*(КАЛЕНДАРЬ!$BU24=GRID!$B$33:$BI$33),0))*(1-GRID!$B$69),0))</f>
        <v>31900</v>
      </c>
      <c r="S731" s="47" cm="1">
        <f t="array" ref="S731">IF($I$2="Открытый тариф",
INDEX(GRID!$B$34:$BI$44,MATCH(S$7,GRID!$A$34:$A$44,0),MATCH(1,($U$2=GRID!$B$31:$BI$31)*(КАЛЕНДАРЬ!$BU24=GRID!$B$33:$BI$33), 0)),
ROUNDUP(INDEX(GRID!$B$34:$BI$44,MATCH(S$7,GRID!$A$34:$A$44,0),MATCH(1,($U$2=GRID!$B$31:$BI$31)*(КАЛЕНДАРЬ!$BU24=GRID!$B$33:$BI$33),0))*(1-GRID!$B$69),0))</f>
        <v>32200</v>
      </c>
      <c r="T731" s="47" cm="1">
        <f t="array" ref="T731">IF($I$2="Открытый тариф",
INDEX(GRID!$B$47:$BI$57,MATCH(S$7,GRID!$A$47:$A$57,0),MATCH(1,($U$2=GRID!$B$31:$BI$31)*(КАЛЕНДАРЬ!$BU24=GRID!$B$33:$BI$33), 0)),
ROUNDUP(INDEX(GRID!$B$47:$BI$57,MATCH(S$7,GRID!$A$47:$A$57,0),MATCH(1,($U$2=GRID!$B$31:$BI$31)*(КАЛЕНДАРЬ!$BU24=GRID!$B$33:$BI$33),0))*(1-GRID!$B$69),0))</f>
        <v>34800</v>
      </c>
      <c r="U731" s="47" cm="1">
        <f t="array" ref="U731">IF($I$2="Открытый тариф",
INDEX(GRID!$B$34:$BI$44,MATCH(U$7,GRID!$A$34:$A$44,0),MATCH(1,($U$2=GRID!$B$31:$BI$31)*(КАЛЕНДАРЬ!$BU24=GRID!$B$33:$BI$33), 0)),
ROUNDUP(INDEX(GRID!$B$34:$BI$44,MATCH(U$7,GRID!$A$34:$A$44,0),MATCH(1,($U$2=GRID!$B$31:$BI$31)*(КАЛЕНДАРЬ!$BU24=GRID!$B$33:$BI$33),0))*(1-GRID!$B$69),0))</f>
        <v>37200</v>
      </c>
      <c r="V731" s="47" cm="1">
        <f t="array" ref="V731">IF($I$2="Открытый тариф",
INDEX(GRID!$B$47:$BI$57,MATCH(U$7,GRID!$A$47:$A$57,0),MATCH(1,($U$2=GRID!$B$31:$BI$31)*(КАЛЕНДАРЬ!$BU24=GRID!$B$33:$BI$33), 0)),
ROUNDUP(INDEX(GRID!$B$47:$BI$57,MATCH(U$7,GRID!$A$47:$A$57,0),MATCH(1,($U$2=GRID!$B$31:$BI$31)*(КАЛЕНДАРЬ!$BU24=GRID!$B$33:$BI$33),0))*(1-GRID!$B$69),0))</f>
        <v>39800</v>
      </c>
      <c r="W731" s="47" cm="1">
        <f t="array" ref="W731">IF($I$2="Открытый тариф",
INDEX(GRID!$B$34:$BI$44,MATCH(W$7,GRID!$A$34:$A$44,0),MATCH(1,($U$2=GRID!$B$31:$BI$31)*(КАЛЕНДАРЬ!$BU24=GRID!$B$33:$BI$33), 0)),
ROUNDUP(INDEX(GRID!$B$34:$BI$44,MATCH(W$7,GRID!$A$34:$A$44,0),MATCH(1,($U$2=GRID!$B$31:$BI$31)*(КАЛЕНДАРЬ!$BU24=GRID!$B$33:$BI$33),0))*(1-GRID!$B$69),0))</f>
        <v>91400</v>
      </c>
      <c r="X731" s="47" cm="1">
        <f t="array" ref="X731">IF($I$2="Открытый тариф",
INDEX(GRID!$B$47:$BI$57,MATCH(W$7,GRID!$A$47:$A$57,0),MATCH(1,($U$2=GRID!$B$31:$BI$31)*(КАЛЕНДАРЬ!$BU24=GRID!$B$33:$BI$33), 0)),
ROUNDUP(INDEX(GRID!$B$47:$BI$57,MATCH(W$7,GRID!$A$47:$A$57,0),MATCH(1,($U$2=GRID!$B$31:$BI$31)*(КАЛЕНДАРЬ!$BU24=GRID!$B$33:$BI$33),0))*(1-GRID!$B$69),0))</f>
        <v>94000</v>
      </c>
    </row>
    <row r="732" spans="1:24" s="200" customFormat="1" x14ac:dyDescent="0.2">
      <c r="A732" s="117" t="s">
        <v>44</v>
      </c>
      <c r="B732" s="117">
        <v>22</v>
      </c>
      <c r="C732" s="47" cm="1">
        <f t="array" ref="C732">IF($I$2="Открытый тариф",
INDEX(GRID!$B$34:$BI$44,MATCH(C$7,GRID!$A$34:$A$44,0),MATCH(1,($U$2=GRID!$B$31:$BI$31)*(КАЛЕНДАРЬ!$BU25=GRID!$B$33:$BI$33), 0)),
ROUNDUP(INDEX(GRID!$B$34:$BI$44,MATCH(C$7,GRID!$A$34:$A$44,0),MATCH(1,($U$2=GRID!$B$31:$BI$31)*(КАЛЕНДАРЬ!$BU25=GRID!$B$33:$BI$33),0))*(1-GRID!$B$69),0))</f>
        <v>15500</v>
      </c>
      <c r="D732" s="47" cm="1">
        <f t="array" ref="D732">IF($I$2="Открытый тариф",
INDEX(GRID!$B$47:$BI$57,MATCH(C$7,GRID!$A$47:$A$57,0),MATCH(1,($U$2=GRID!$B$31:$BI$31)*(КАЛЕНДАРЬ!$BU25=GRID!$B$33:$BI$33), 0)),
ROUNDUP(INDEX(GRID!$B$47:$BI$57,MATCH(C$7,GRID!$A$47:$A$57,0),MATCH(1,($U$2=GRID!$B$31:$BI$31)*(КАЛЕНДАРЬ!$BU25=GRID!$B$33:$BI$33),0))*(1-GRID!$B$69),0))</f>
        <v>18100</v>
      </c>
      <c r="E732" s="47" cm="1">
        <f t="array" ref="E732">IF($I$2="Открытый тариф",
INDEX(GRID!$B$34:$BI$44,MATCH(E$7,GRID!$A$34:$A$44,0),MATCH(1,($U$2=GRID!$B$31:$BI$31)*(КАЛЕНДАРЬ!$BU25=GRID!$B$33:$BI$33), 0)),
ROUNDUP(INDEX(GRID!$B$34:$BI$44,MATCH(E$7,GRID!$A$34:$A$44,0),MATCH(1,($U$2=GRID!$B$31:$BI$31)*(КАЛЕНДАРЬ!$BU25=GRID!$B$33:$BI$33),0))*(1-GRID!$B$69),0))</f>
        <v>17000</v>
      </c>
      <c r="F732" s="47" cm="1">
        <f t="array" ref="F732">IF($I$2="Открытый тариф",
INDEX(GRID!$B$47:$BI$57,MATCH(E$7,GRID!$A$47:$A$57,0),MATCH(1,($U$2=GRID!$B$31:$BI$31)*(КАЛЕНДАРЬ!$BU25=GRID!$B$33:$BI$33), 0)),
ROUNDUP(INDEX(GRID!$B$47:$BI$57,MATCH(E$7,GRID!$A$47:$A$57,0),MATCH(1,($U$2=GRID!$B$31:$BI$31)*(КАЛЕНДАРЬ!$BU25=GRID!$B$33:$BI$33),0))*(1-GRID!$B$69),0))</f>
        <v>19600</v>
      </c>
      <c r="G732" s="47" cm="1">
        <f t="array" ref="G732">IF($I$2="Открытый тариф",
INDEX(GRID!$B$34:$BI$44,MATCH(G$7,GRID!$A$34:$A$44,0),MATCH(1,($U$2=GRID!$B$31:$BI$31)*(КАЛЕНДАРЬ!$BU25=GRID!$B$33:$BI$33), 0)),
ROUNDUP(INDEX(GRID!$B$34:$BI$44,MATCH(G$7,GRID!$A$34:$A$44,0),MATCH(1,($U$2=GRID!$B$31:$BI$31)*(КАЛЕНДАРЬ!$BU25=GRID!$B$33:$BI$33),0))*(1-GRID!$B$69),0))</f>
        <v>17900</v>
      </c>
      <c r="H732" s="47" cm="1">
        <f t="array" ref="H732">IF($I$2="Открытый тариф",
INDEX(GRID!$B$47:$BI$57,MATCH(G$7,GRID!$A$47:$A$57,0),MATCH(1,($U$2=GRID!$B$31:$BI$31)*(КАЛЕНДАРЬ!$BU25=GRID!$B$33:$BI$33), 0)),
ROUNDUP(INDEX(GRID!$B$47:$BI$57,MATCH(G$7,GRID!$A$47:$A$57,0),MATCH(1,($U$2=GRID!$B$31:$BI$31)*(КАЛЕНДАРЬ!$BU25=GRID!$B$33:$BI$33),0))*(1-GRID!$B$69),0))</f>
        <v>20500</v>
      </c>
      <c r="I732" s="47" cm="1">
        <f t="array" ref="I732">IF($I$2="Открытый тариф",
INDEX(GRID!$B$34:$BI$44,MATCH(I$7,GRID!$A$34:$A$44,0),MATCH(1,($U$2=GRID!$B$31:$BI$31)*(КАЛЕНДАРЬ!$BU25=GRID!$B$33:$BI$33), 0)),
ROUNDUP(INDEX(GRID!$B$34:$BI$44,MATCH(I$7,GRID!$A$34:$A$44,0),MATCH(1,($U$2=GRID!$B$31:$BI$31)*(КАЛЕНДАРЬ!$BU25=GRID!$B$33:$BI$33),0))*(1-GRID!$B$69),0))</f>
        <v>19400</v>
      </c>
      <c r="J732" s="47" cm="1">
        <f t="array" ref="J732">IF($I$2="Открытый тариф",
INDEX(GRID!$B$47:$BI$57,MATCH(I$7,GRID!$A$47:$A$57,0),MATCH(1,($U$2=GRID!$B$31:$BI$31)*(КАЛЕНДАРЬ!$BU25=GRID!$B$33:$BI$33), 0)),
ROUNDUP(INDEX(GRID!$B$47:$BI$57,MATCH(I$7,GRID!$A$47:$A$57,0),MATCH(1,($U$2=GRID!$B$31:$BI$31)*(КАЛЕНДАРЬ!$BU25=GRID!$B$33:$BI$33),0))*(1-GRID!$B$69),0))</f>
        <v>22000</v>
      </c>
      <c r="K732" s="47" cm="1">
        <f t="array" ref="K732">IF($I$2="Открытый тариф",
INDEX(GRID!$B$34:$BI$44,MATCH(K$7,GRID!$A$34:$A$44,0),MATCH(1,($U$2=GRID!$B$31:$BI$31)*(КАЛЕНДАРЬ!$BU25=GRID!$B$33:$BI$33), 0)),
ROUNDUP(INDEX(GRID!$B$34:$BI$44,MATCH(K$7,GRID!$A$34:$A$44,0),MATCH(1,($U$2=GRID!$B$31:$BI$31)*(КАЛЕНДАРЬ!$BU25=GRID!$B$33:$BI$33),0))*(1-GRID!$B$69),0))</f>
        <v>20300</v>
      </c>
      <c r="L732" s="47" cm="1">
        <f t="array" ref="L732">IF($I$2="Открытый тариф",
INDEX(GRID!$B$47:$BI$57,MATCH(K$7,GRID!$A$47:$A$57,0),MATCH(1,($U$2=GRID!$B$31:$BI$31)*(КАЛЕНДАРЬ!$BU25=GRID!$B$33:$BI$33), 0)),
ROUNDUP(INDEX(GRID!$B$47:$BI$57,MATCH(K$7,GRID!$A$47:$A$57,0),MATCH(1,($U$2=GRID!$B$31:$BI$31)*(КАЛЕНДАРЬ!$BU25=GRID!$B$33:$BI$33),0))*(1-GRID!$B$69),0))</f>
        <v>22900</v>
      </c>
      <c r="M732" s="47" cm="1">
        <f t="array" ref="M732">IF($I$2="Открытый тариф",
INDEX(GRID!$B$34:$BI$44,MATCH(M$7,GRID!$A$34:$A$44,0),MATCH(1,($U$2=GRID!$B$31:$BI$31)*(КАЛЕНДАРЬ!$BU25=GRID!$B$33:$BI$33), 0)),
ROUNDUP(INDEX(GRID!$B$34:$BI$44,MATCH(M$7,GRID!$A$34:$A$44,0),MATCH(1,($U$2=GRID!$B$31:$BI$31)*(КАЛЕНДАРЬ!$BU25=GRID!$B$33:$BI$33),0))*(1-GRID!$B$69),0))</f>
        <v>21800</v>
      </c>
      <c r="N732" s="47" cm="1">
        <f t="array" ref="N732">IF($I$2="Открытый тариф",
INDEX(GRID!$B$47:$BI$57,MATCH(M$7,GRID!$A$47:$A$57,0),MATCH(1,($U$2=GRID!$B$31:$BI$31)*(КАЛЕНДАРЬ!$BU25=GRID!$B$33:$BI$33), 0)),
ROUNDUP(INDEX(GRID!$B$47:$BI$57,MATCH(M$7,GRID!$A$47:$A$57,0),MATCH(1,($U$2=GRID!$B$31:$BI$31)*(КАЛЕНДАРЬ!$BU25=GRID!$B$33:$BI$33),0))*(1-GRID!$B$69),0))</f>
        <v>24400</v>
      </c>
      <c r="O732" s="47" cm="1">
        <f t="array" ref="O732">IF($I$2="Открытый тариф",
INDEX(GRID!$B$34:$BI$44,MATCH(O$7,GRID!$A$34:$A$44,0),MATCH(1,($U$2=GRID!$B$31:$BI$31)*(КАЛЕНДАРЬ!$BU25=GRID!$B$33:$BI$33), 0)),
ROUNDUP(INDEX(GRID!$B$34:$BI$44,MATCH(O$7,GRID!$A$34:$A$44,0),MATCH(1,($U$2=GRID!$B$31:$BI$31)*(КАЛЕНДАРЬ!$BU25=GRID!$B$33:$BI$33),0))*(1-GRID!$B$69),0))</f>
        <v>27600</v>
      </c>
      <c r="P732" s="47" cm="1">
        <f t="array" ref="P732">IF($I$2="Открытый тариф",
INDEX(GRID!$B$47:$BI$57,MATCH(O$7,GRID!$A$47:$A$57,0),MATCH(1,($U$2=GRID!$B$31:$BI$31)*(КАЛЕНДАРЬ!$BU25=GRID!$B$33:$BI$33), 0)),
ROUNDUP(INDEX(GRID!$B$47:$BI$57,MATCH(O$7,GRID!$A$47:$A$57,0),MATCH(1,($U$2=GRID!$B$31:$BI$31)*(КАЛЕНДАРЬ!$BU25=GRID!$B$33:$BI$33),0))*(1-GRID!$B$69),0))</f>
        <v>30200</v>
      </c>
      <c r="Q732" s="47" cm="1">
        <f t="array" ref="Q732">IF($I$2="Открытый тариф",
INDEX(GRID!$B$34:$BI$44,MATCH(Q$7,GRID!$A$34:$A$44,0),MATCH(1,($U$2=GRID!$B$31:$BI$31)*(КАЛЕНДАРЬ!$BU25=GRID!$B$33:$BI$33), 0)),
ROUNDUP(INDEX(GRID!$B$34:$BI$44,MATCH(Q$7,GRID!$A$34:$A$44,0),MATCH(1,($U$2=GRID!$B$31:$BI$31)*(КАЛЕНДАРЬ!$BU25=GRID!$B$33:$BI$33),0))*(1-GRID!$B$69),0))</f>
        <v>29300</v>
      </c>
      <c r="R732" s="47" cm="1">
        <f t="array" ref="R732">IF($I$2="Открытый тариф",
INDEX(GRID!$B$47:$BI$57,MATCH(Q$7,GRID!$A$47:$A$57,0),MATCH(1,($U$2=GRID!$B$31:$BI$31)*(КАЛЕНДАРЬ!$BU25=GRID!$B$33:$BI$33), 0)),
ROUNDUP(INDEX(GRID!$B$47:$BI$57,MATCH(Q$7,GRID!$A$47:$A$57,0),MATCH(1,($U$2=GRID!$B$31:$BI$31)*(КАЛЕНДАРЬ!$BU25=GRID!$B$33:$BI$33),0))*(1-GRID!$B$69),0))</f>
        <v>31900</v>
      </c>
      <c r="S732" s="47" cm="1">
        <f t="array" ref="S732">IF($I$2="Открытый тариф",
INDEX(GRID!$B$34:$BI$44,MATCH(S$7,GRID!$A$34:$A$44,0),MATCH(1,($U$2=GRID!$B$31:$BI$31)*(КАЛЕНДАРЬ!$BU25=GRID!$B$33:$BI$33), 0)),
ROUNDUP(INDEX(GRID!$B$34:$BI$44,MATCH(S$7,GRID!$A$34:$A$44,0),MATCH(1,($U$2=GRID!$B$31:$BI$31)*(КАЛЕНДАРЬ!$BU25=GRID!$B$33:$BI$33),0))*(1-GRID!$B$69),0))</f>
        <v>32200</v>
      </c>
      <c r="T732" s="47" cm="1">
        <f t="array" ref="T732">IF($I$2="Открытый тариф",
INDEX(GRID!$B$47:$BI$57,MATCH(S$7,GRID!$A$47:$A$57,0),MATCH(1,($U$2=GRID!$B$31:$BI$31)*(КАЛЕНДАРЬ!$BU25=GRID!$B$33:$BI$33), 0)),
ROUNDUP(INDEX(GRID!$B$47:$BI$57,MATCH(S$7,GRID!$A$47:$A$57,0),MATCH(1,($U$2=GRID!$B$31:$BI$31)*(КАЛЕНДАРЬ!$BU25=GRID!$B$33:$BI$33),0))*(1-GRID!$B$69),0))</f>
        <v>34800</v>
      </c>
      <c r="U732" s="47" cm="1">
        <f t="array" ref="U732">IF($I$2="Открытый тариф",
INDEX(GRID!$B$34:$BI$44,MATCH(U$7,GRID!$A$34:$A$44,0),MATCH(1,($U$2=GRID!$B$31:$BI$31)*(КАЛЕНДАРЬ!$BU25=GRID!$B$33:$BI$33), 0)),
ROUNDUP(INDEX(GRID!$B$34:$BI$44,MATCH(U$7,GRID!$A$34:$A$44,0),MATCH(1,($U$2=GRID!$B$31:$BI$31)*(КАЛЕНДАРЬ!$BU25=GRID!$B$33:$BI$33),0))*(1-GRID!$B$69),0))</f>
        <v>37200</v>
      </c>
      <c r="V732" s="47" cm="1">
        <f t="array" ref="V732">IF($I$2="Открытый тариф",
INDEX(GRID!$B$47:$BI$57,MATCH(U$7,GRID!$A$47:$A$57,0),MATCH(1,($U$2=GRID!$B$31:$BI$31)*(КАЛЕНДАРЬ!$BU25=GRID!$B$33:$BI$33), 0)),
ROUNDUP(INDEX(GRID!$B$47:$BI$57,MATCH(U$7,GRID!$A$47:$A$57,0),MATCH(1,($U$2=GRID!$B$31:$BI$31)*(КАЛЕНДАРЬ!$BU25=GRID!$B$33:$BI$33),0))*(1-GRID!$B$69),0))</f>
        <v>39800</v>
      </c>
      <c r="W732" s="47" cm="1">
        <f t="array" ref="W732">IF($I$2="Открытый тариф",
INDEX(GRID!$B$34:$BI$44,MATCH(W$7,GRID!$A$34:$A$44,0),MATCH(1,($U$2=GRID!$B$31:$BI$31)*(КАЛЕНДАРЬ!$BU25=GRID!$B$33:$BI$33), 0)),
ROUNDUP(INDEX(GRID!$B$34:$BI$44,MATCH(W$7,GRID!$A$34:$A$44,0),MATCH(1,($U$2=GRID!$B$31:$BI$31)*(КАЛЕНДАРЬ!$BU25=GRID!$B$33:$BI$33),0))*(1-GRID!$B$69),0))</f>
        <v>91400</v>
      </c>
      <c r="X732" s="47" cm="1">
        <f t="array" ref="X732">IF($I$2="Открытый тариф",
INDEX(GRID!$B$47:$BI$57,MATCH(W$7,GRID!$A$47:$A$57,0),MATCH(1,($U$2=GRID!$B$31:$BI$31)*(КАЛЕНДАРЬ!$BU25=GRID!$B$33:$BI$33), 0)),
ROUNDUP(INDEX(GRID!$B$47:$BI$57,MATCH(W$7,GRID!$A$47:$A$57,0),MATCH(1,($U$2=GRID!$B$31:$BI$31)*(КАЛЕНДАРЬ!$BU25=GRID!$B$33:$BI$33),0))*(1-GRID!$B$69),0))</f>
        <v>94000</v>
      </c>
    </row>
    <row r="733" spans="1:24" s="200" customFormat="1" x14ac:dyDescent="0.2">
      <c r="A733" s="117" t="s">
        <v>45</v>
      </c>
      <c r="B733" s="117">
        <v>23</v>
      </c>
      <c r="C733" s="47" cm="1">
        <f t="array" ref="C733">IF($I$2="Открытый тариф",
INDEX(GRID!$B$34:$BI$44,MATCH(C$7,GRID!$A$34:$A$44,0),MATCH(1,($U$2=GRID!$B$31:$BI$31)*(КАЛЕНДАРЬ!$BU26=GRID!$B$33:$BI$33), 0)),
ROUNDUP(INDEX(GRID!$B$34:$BI$44,MATCH(C$7,GRID!$A$34:$A$44,0),MATCH(1,($U$2=GRID!$B$31:$BI$31)*(КАЛЕНДАРЬ!$BU26=GRID!$B$33:$BI$33),0))*(1-GRID!$B$69),0))</f>
        <v>15500</v>
      </c>
      <c r="D733" s="47" cm="1">
        <f t="array" ref="D733">IF($I$2="Открытый тариф",
INDEX(GRID!$B$47:$BI$57,MATCH(C$7,GRID!$A$47:$A$57,0),MATCH(1,($U$2=GRID!$B$31:$BI$31)*(КАЛЕНДАРЬ!$BU26=GRID!$B$33:$BI$33), 0)),
ROUNDUP(INDEX(GRID!$B$47:$BI$57,MATCH(C$7,GRID!$A$47:$A$57,0),MATCH(1,($U$2=GRID!$B$31:$BI$31)*(КАЛЕНДАРЬ!$BU26=GRID!$B$33:$BI$33),0))*(1-GRID!$B$69),0))</f>
        <v>18100</v>
      </c>
      <c r="E733" s="47" cm="1">
        <f t="array" ref="E733">IF($I$2="Открытый тариф",
INDEX(GRID!$B$34:$BI$44,MATCH(E$7,GRID!$A$34:$A$44,0),MATCH(1,($U$2=GRID!$B$31:$BI$31)*(КАЛЕНДАРЬ!$BU26=GRID!$B$33:$BI$33), 0)),
ROUNDUP(INDEX(GRID!$B$34:$BI$44,MATCH(E$7,GRID!$A$34:$A$44,0),MATCH(1,($U$2=GRID!$B$31:$BI$31)*(КАЛЕНДАРЬ!$BU26=GRID!$B$33:$BI$33),0))*(1-GRID!$B$69),0))</f>
        <v>17000</v>
      </c>
      <c r="F733" s="47" cm="1">
        <f t="array" ref="F733">IF($I$2="Открытый тариф",
INDEX(GRID!$B$47:$BI$57,MATCH(E$7,GRID!$A$47:$A$57,0),MATCH(1,($U$2=GRID!$B$31:$BI$31)*(КАЛЕНДАРЬ!$BU26=GRID!$B$33:$BI$33), 0)),
ROUNDUP(INDEX(GRID!$B$47:$BI$57,MATCH(E$7,GRID!$A$47:$A$57,0),MATCH(1,($U$2=GRID!$B$31:$BI$31)*(КАЛЕНДАРЬ!$BU26=GRID!$B$33:$BI$33),0))*(1-GRID!$B$69),0))</f>
        <v>19600</v>
      </c>
      <c r="G733" s="47" cm="1">
        <f t="array" ref="G733">IF($I$2="Открытый тариф",
INDEX(GRID!$B$34:$BI$44,MATCH(G$7,GRID!$A$34:$A$44,0),MATCH(1,($U$2=GRID!$B$31:$BI$31)*(КАЛЕНДАРЬ!$BU26=GRID!$B$33:$BI$33), 0)),
ROUNDUP(INDEX(GRID!$B$34:$BI$44,MATCH(G$7,GRID!$A$34:$A$44,0),MATCH(1,($U$2=GRID!$B$31:$BI$31)*(КАЛЕНДАРЬ!$BU26=GRID!$B$33:$BI$33),0))*(1-GRID!$B$69),0))</f>
        <v>17900</v>
      </c>
      <c r="H733" s="47" cm="1">
        <f t="array" ref="H733">IF($I$2="Открытый тариф",
INDEX(GRID!$B$47:$BI$57,MATCH(G$7,GRID!$A$47:$A$57,0),MATCH(1,($U$2=GRID!$B$31:$BI$31)*(КАЛЕНДАРЬ!$BU26=GRID!$B$33:$BI$33), 0)),
ROUNDUP(INDEX(GRID!$B$47:$BI$57,MATCH(G$7,GRID!$A$47:$A$57,0),MATCH(1,($U$2=GRID!$B$31:$BI$31)*(КАЛЕНДАРЬ!$BU26=GRID!$B$33:$BI$33),0))*(1-GRID!$B$69),0))</f>
        <v>20500</v>
      </c>
      <c r="I733" s="47" cm="1">
        <f t="array" ref="I733">IF($I$2="Открытый тариф",
INDEX(GRID!$B$34:$BI$44,MATCH(I$7,GRID!$A$34:$A$44,0),MATCH(1,($U$2=GRID!$B$31:$BI$31)*(КАЛЕНДАРЬ!$BU26=GRID!$B$33:$BI$33), 0)),
ROUNDUP(INDEX(GRID!$B$34:$BI$44,MATCH(I$7,GRID!$A$34:$A$44,0),MATCH(1,($U$2=GRID!$B$31:$BI$31)*(КАЛЕНДАРЬ!$BU26=GRID!$B$33:$BI$33),0))*(1-GRID!$B$69),0))</f>
        <v>19400</v>
      </c>
      <c r="J733" s="47" cm="1">
        <f t="array" ref="J733">IF($I$2="Открытый тариф",
INDEX(GRID!$B$47:$BI$57,MATCH(I$7,GRID!$A$47:$A$57,0),MATCH(1,($U$2=GRID!$B$31:$BI$31)*(КАЛЕНДАРЬ!$BU26=GRID!$B$33:$BI$33), 0)),
ROUNDUP(INDEX(GRID!$B$47:$BI$57,MATCH(I$7,GRID!$A$47:$A$57,0),MATCH(1,($U$2=GRID!$B$31:$BI$31)*(КАЛЕНДАРЬ!$BU26=GRID!$B$33:$BI$33),0))*(1-GRID!$B$69),0))</f>
        <v>22000</v>
      </c>
      <c r="K733" s="47" cm="1">
        <f t="array" ref="K733">IF($I$2="Открытый тариф",
INDEX(GRID!$B$34:$BI$44,MATCH(K$7,GRID!$A$34:$A$44,0),MATCH(1,($U$2=GRID!$B$31:$BI$31)*(КАЛЕНДАРЬ!$BU26=GRID!$B$33:$BI$33), 0)),
ROUNDUP(INDEX(GRID!$B$34:$BI$44,MATCH(K$7,GRID!$A$34:$A$44,0),MATCH(1,($U$2=GRID!$B$31:$BI$31)*(КАЛЕНДАРЬ!$BU26=GRID!$B$33:$BI$33),0))*(1-GRID!$B$69),0))</f>
        <v>20300</v>
      </c>
      <c r="L733" s="47" cm="1">
        <f t="array" ref="L733">IF($I$2="Открытый тариф",
INDEX(GRID!$B$47:$BI$57,MATCH(K$7,GRID!$A$47:$A$57,0),MATCH(1,($U$2=GRID!$B$31:$BI$31)*(КАЛЕНДАРЬ!$BU26=GRID!$B$33:$BI$33), 0)),
ROUNDUP(INDEX(GRID!$B$47:$BI$57,MATCH(K$7,GRID!$A$47:$A$57,0),MATCH(1,($U$2=GRID!$B$31:$BI$31)*(КАЛЕНДАРЬ!$BU26=GRID!$B$33:$BI$33),0))*(1-GRID!$B$69),0))</f>
        <v>22900</v>
      </c>
      <c r="M733" s="47" cm="1">
        <f t="array" ref="M733">IF($I$2="Открытый тариф",
INDEX(GRID!$B$34:$BI$44,MATCH(M$7,GRID!$A$34:$A$44,0),MATCH(1,($U$2=GRID!$B$31:$BI$31)*(КАЛЕНДАРЬ!$BU26=GRID!$B$33:$BI$33), 0)),
ROUNDUP(INDEX(GRID!$B$34:$BI$44,MATCH(M$7,GRID!$A$34:$A$44,0),MATCH(1,($U$2=GRID!$B$31:$BI$31)*(КАЛЕНДАРЬ!$BU26=GRID!$B$33:$BI$33),0))*(1-GRID!$B$69),0))</f>
        <v>21800</v>
      </c>
      <c r="N733" s="47" cm="1">
        <f t="array" ref="N733">IF($I$2="Открытый тариф",
INDEX(GRID!$B$47:$BI$57,MATCH(M$7,GRID!$A$47:$A$57,0),MATCH(1,($U$2=GRID!$B$31:$BI$31)*(КАЛЕНДАРЬ!$BU26=GRID!$B$33:$BI$33), 0)),
ROUNDUP(INDEX(GRID!$B$47:$BI$57,MATCH(M$7,GRID!$A$47:$A$57,0),MATCH(1,($U$2=GRID!$B$31:$BI$31)*(КАЛЕНДАРЬ!$BU26=GRID!$B$33:$BI$33),0))*(1-GRID!$B$69),0))</f>
        <v>24400</v>
      </c>
      <c r="O733" s="47" cm="1">
        <f t="array" ref="O733">IF($I$2="Открытый тариф",
INDEX(GRID!$B$34:$BI$44,MATCH(O$7,GRID!$A$34:$A$44,0),MATCH(1,($U$2=GRID!$B$31:$BI$31)*(КАЛЕНДАРЬ!$BU26=GRID!$B$33:$BI$33), 0)),
ROUNDUP(INDEX(GRID!$B$34:$BI$44,MATCH(O$7,GRID!$A$34:$A$44,0),MATCH(1,($U$2=GRID!$B$31:$BI$31)*(КАЛЕНДАРЬ!$BU26=GRID!$B$33:$BI$33),0))*(1-GRID!$B$69),0))</f>
        <v>27600</v>
      </c>
      <c r="P733" s="47" cm="1">
        <f t="array" ref="P733">IF($I$2="Открытый тариф",
INDEX(GRID!$B$47:$BI$57,MATCH(O$7,GRID!$A$47:$A$57,0),MATCH(1,($U$2=GRID!$B$31:$BI$31)*(КАЛЕНДАРЬ!$BU26=GRID!$B$33:$BI$33), 0)),
ROUNDUP(INDEX(GRID!$B$47:$BI$57,MATCH(O$7,GRID!$A$47:$A$57,0),MATCH(1,($U$2=GRID!$B$31:$BI$31)*(КАЛЕНДАРЬ!$BU26=GRID!$B$33:$BI$33),0))*(1-GRID!$B$69),0))</f>
        <v>30200</v>
      </c>
      <c r="Q733" s="47" cm="1">
        <f t="array" ref="Q733">IF($I$2="Открытый тариф",
INDEX(GRID!$B$34:$BI$44,MATCH(Q$7,GRID!$A$34:$A$44,0),MATCH(1,($U$2=GRID!$B$31:$BI$31)*(КАЛЕНДАРЬ!$BU26=GRID!$B$33:$BI$33), 0)),
ROUNDUP(INDEX(GRID!$B$34:$BI$44,MATCH(Q$7,GRID!$A$34:$A$44,0),MATCH(1,($U$2=GRID!$B$31:$BI$31)*(КАЛЕНДАРЬ!$BU26=GRID!$B$33:$BI$33),0))*(1-GRID!$B$69),0))</f>
        <v>29300</v>
      </c>
      <c r="R733" s="47" cm="1">
        <f t="array" ref="R733">IF($I$2="Открытый тариф",
INDEX(GRID!$B$47:$BI$57,MATCH(Q$7,GRID!$A$47:$A$57,0),MATCH(1,($U$2=GRID!$B$31:$BI$31)*(КАЛЕНДАРЬ!$BU26=GRID!$B$33:$BI$33), 0)),
ROUNDUP(INDEX(GRID!$B$47:$BI$57,MATCH(Q$7,GRID!$A$47:$A$57,0),MATCH(1,($U$2=GRID!$B$31:$BI$31)*(КАЛЕНДАРЬ!$BU26=GRID!$B$33:$BI$33),0))*(1-GRID!$B$69),0))</f>
        <v>31900</v>
      </c>
      <c r="S733" s="47" cm="1">
        <f t="array" ref="S733">IF($I$2="Открытый тариф",
INDEX(GRID!$B$34:$BI$44,MATCH(S$7,GRID!$A$34:$A$44,0),MATCH(1,($U$2=GRID!$B$31:$BI$31)*(КАЛЕНДАРЬ!$BU26=GRID!$B$33:$BI$33), 0)),
ROUNDUP(INDEX(GRID!$B$34:$BI$44,MATCH(S$7,GRID!$A$34:$A$44,0),MATCH(1,($U$2=GRID!$B$31:$BI$31)*(КАЛЕНДАРЬ!$BU26=GRID!$B$33:$BI$33),0))*(1-GRID!$B$69),0))</f>
        <v>32200</v>
      </c>
      <c r="T733" s="47" cm="1">
        <f t="array" ref="T733">IF($I$2="Открытый тариф",
INDEX(GRID!$B$47:$BI$57,MATCH(S$7,GRID!$A$47:$A$57,0),MATCH(1,($U$2=GRID!$B$31:$BI$31)*(КАЛЕНДАРЬ!$BU26=GRID!$B$33:$BI$33), 0)),
ROUNDUP(INDEX(GRID!$B$47:$BI$57,MATCH(S$7,GRID!$A$47:$A$57,0),MATCH(1,($U$2=GRID!$B$31:$BI$31)*(КАЛЕНДАРЬ!$BU26=GRID!$B$33:$BI$33),0))*(1-GRID!$B$69),0))</f>
        <v>34800</v>
      </c>
      <c r="U733" s="47" cm="1">
        <f t="array" ref="U733">IF($I$2="Открытый тариф",
INDEX(GRID!$B$34:$BI$44,MATCH(U$7,GRID!$A$34:$A$44,0),MATCH(1,($U$2=GRID!$B$31:$BI$31)*(КАЛЕНДАРЬ!$BU26=GRID!$B$33:$BI$33), 0)),
ROUNDUP(INDEX(GRID!$B$34:$BI$44,MATCH(U$7,GRID!$A$34:$A$44,0),MATCH(1,($U$2=GRID!$B$31:$BI$31)*(КАЛЕНДАРЬ!$BU26=GRID!$B$33:$BI$33),0))*(1-GRID!$B$69),0))</f>
        <v>37200</v>
      </c>
      <c r="V733" s="47" cm="1">
        <f t="array" ref="V733">IF($I$2="Открытый тариф",
INDEX(GRID!$B$47:$BI$57,MATCH(U$7,GRID!$A$47:$A$57,0),MATCH(1,($U$2=GRID!$B$31:$BI$31)*(КАЛЕНДАРЬ!$BU26=GRID!$B$33:$BI$33), 0)),
ROUNDUP(INDEX(GRID!$B$47:$BI$57,MATCH(U$7,GRID!$A$47:$A$57,0),MATCH(1,($U$2=GRID!$B$31:$BI$31)*(КАЛЕНДАРЬ!$BU26=GRID!$B$33:$BI$33),0))*(1-GRID!$B$69),0))</f>
        <v>39800</v>
      </c>
      <c r="W733" s="47" cm="1">
        <f t="array" ref="W733">IF($I$2="Открытый тариф",
INDEX(GRID!$B$34:$BI$44,MATCH(W$7,GRID!$A$34:$A$44,0),MATCH(1,($U$2=GRID!$B$31:$BI$31)*(КАЛЕНДАРЬ!$BU26=GRID!$B$33:$BI$33), 0)),
ROUNDUP(INDEX(GRID!$B$34:$BI$44,MATCH(W$7,GRID!$A$34:$A$44,0),MATCH(1,($U$2=GRID!$B$31:$BI$31)*(КАЛЕНДАРЬ!$BU26=GRID!$B$33:$BI$33),0))*(1-GRID!$B$69),0))</f>
        <v>91400</v>
      </c>
      <c r="X733" s="47" cm="1">
        <f t="array" ref="X733">IF($I$2="Открытый тариф",
INDEX(GRID!$B$47:$BI$57,MATCH(W$7,GRID!$A$47:$A$57,0),MATCH(1,($U$2=GRID!$B$31:$BI$31)*(КАЛЕНДАРЬ!$BU26=GRID!$B$33:$BI$33), 0)),
ROUNDUP(INDEX(GRID!$B$47:$BI$57,MATCH(W$7,GRID!$A$47:$A$57,0),MATCH(1,($U$2=GRID!$B$31:$BI$31)*(КАЛЕНДАРЬ!$BU26=GRID!$B$33:$BI$33),0))*(1-GRID!$B$69),0))</f>
        <v>94000</v>
      </c>
    </row>
    <row r="734" spans="1:24" s="200" customFormat="1" x14ac:dyDescent="0.2">
      <c r="A734" s="117" t="s">
        <v>46</v>
      </c>
      <c r="B734" s="117">
        <v>24</v>
      </c>
      <c r="C734" s="47" cm="1">
        <f t="array" ref="C734">IF($I$2="Открытый тариф",
INDEX(GRID!$B$34:$BI$44,MATCH(C$7,GRID!$A$34:$A$44,0),MATCH(1,($U$2=GRID!$B$31:$BI$31)*(КАЛЕНДАРЬ!$BU27=GRID!$B$33:$BI$33), 0)),
ROUNDUP(INDEX(GRID!$B$34:$BI$44,MATCH(C$7,GRID!$A$34:$A$44,0),MATCH(1,($U$2=GRID!$B$31:$BI$31)*(КАЛЕНДАРЬ!$BU27=GRID!$B$33:$BI$33),0))*(1-GRID!$B$69),0))</f>
        <v>15500</v>
      </c>
      <c r="D734" s="47" cm="1">
        <f t="array" ref="D734">IF($I$2="Открытый тариф",
INDEX(GRID!$B$47:$BI$57,MATCH(C$7,GRID!$A$47:$A$57,0),MATCH(1,($U$2=GRID!$B$31:$BI$31)*(КАЛЕНДАРЬ!$BU27=GRID!$B$33:$BI$33), 0)),
ROUNDUP(INDEX(GRID!$B$47:$BI$57,MATCH(C$7,GRID!$A$47:$A$57,0),MATCH(1,($U$2=GRID!$B$31:$BI$31)*(КАЛЕНДАРЬ!$BU27=GRID!$B$33:$BI$33),0))*(1-GRID!$B$69),0))</f>
        <v>18100</v>
      </c>
      <c r="E734" s="47" cm="1">
        <f t="array" ref="E734">IF($I$2="Открытый тариф",
INDEX(GRID!$B$34:$BI$44,MATCH(E$7,GRID!$A$34:$A$44,0),MATCH(1,($U$2=GRID!$B$31:$BI$31)*(КАЛЕНДАРЬ!$BU27=GRID!$B$33:$BI$33), 0)),
ROUNDUP(INDEX(GRID!$B$34:$BI$44,MATCH(E$7,GRID!$A$34:$A$44,0),MATCH(1,($U$2=GRID!$B$31:$BI$31)*(КАЛЕНДАРЬ!$BU27=GRID!$B$33:$BI$33),0))*(1-GRID!$B$69),0))</f>
        <v>17000</v>
      </c>
      <c r="F734" s="47" cm="1">
        <f t="array" ref="F734">IF($I$2="Открытый тариф",
INDEX(GRID!$B$47:$BI$57,MATCH(E$7,GRID!$A$47:$A$57,0),MATCH(1,($U$2=GRID!$B$31:$BI$31)*(КАЛЕНДАРЬ!$BU27=GRID!$B$33:$BI$33), 0)),
ROUNDUP(INDEX(GRID!$B$47:$BI$57,MATCH(E$7,GRID!$A$47:$A$57,0),MATCH(1,($U$2=GRID!$B$31:$BI$31)*(КАЛЕНДАРЬ!$BU27=GRID!$B$33:$BI$33),0))*(1-GRID!$B$69),0))</f>
        <v>19600</v>
      </c>
      <c r="G734" s="47" cm="1">
        <f t="array" ref="G734">IF($I$2="Открытый тариф",
INDEX(GRID!$B$34:$BI$44,MATCH(G$7,GRID!$A$34:$A$44,0),MATCH(1,($U$2=GRID!$B$31:$BI$31)*(КАЛЕНДАРЬ!$BU27=GRID!$B$33:$BI$33), 0)),
ROUNDUP(INDEX(GRID!$B$34:$BI$44,MATCH(G$7,GRID!$A$34:$A$44,0),MATCH(1,($U$2=GRID!$B$31:$BI$31)*(КАЛЕНДАРЬ!$BU27=GRID!$B$33:$BI$33),0))*(1-GRID!$B$69),0))</f>
        <v>17900</v>
      </c>
      <c r="H734" s="47" cm="1">
        <f t="array" ref="H734">IF($I$2="Открытый тариф",
INDEX(GRID!$B$47:$BI$57,MATCH(G$7,GRID!$A$47:$A$57,0),MATCH(1,($U$2=GRID!$B$31:$BI$31)*(КАЛЕНДАРЬ!$BU27=GRID!$B$33:$BI$33), 0)),
ROUNDUP(INDEX(GRID!$B$47:$BI$57,MATCH(G$7,GRID!$A$47:$A$57,0),MATCH(1,($U$2=GRID!$B$31:$BI$31)*(КАЛЕНДАРЬ!$BU27=GRID!$B$33:$BI$33),0))*(1-GRID!$B$69),0))</f>
        <v>20500</v>
      </c>
      <c r="I734" s="47" cm="1">
        <f t="array" ref="I734">IF($I$2="Открытый тариф",
INDEX(GRID!$B$34:$BI$44,MATCH(I$7,GRID!$A$34:$A$44,0),MATCH(1,($U$2=GRID!$B$31:$BI$31)*(КАЛЕНДАРЬ!$BU27=GRID!$B$33:$BI$33), 0)),
ROUNDUP(INDEX(GRID!$B$34:$BI$44,MATCH(I$7,GRID!$A$34:$A$44,0),MATCH(1,($U$2=GRID!$B$31:$BI$31)*(КАЛЕНДАРЬ!$BU27=GRID!$B$33:$BI$33),0))*(1-GRID!$B$69),0))</f>
        <v>19400</v>
      </c>
      <c r="J734" s="47" cm="1">
        <f t="array" ref="J734">IF($I$2="Открытый тариф",
INDEX(GRID!$B$47:$BI$57,MATCH(I$7,GRID!$A$47:$A$57,0),MATCH(1,($U$2=GRID!$B$31:$BI$31)*(КАЛЕНДАРЬ!$BU27=GRID!$B$33:$BI$33), 0)),
ROUNDUP(INDEX(GRID!$B$47:$BI$57,MATCH(I$7,GRID!$A$47:$A$57,0),MATCH(1,($U$2=GRID!$B$31:$BI$31)*(КАЛЕНДАРЬ!$BU27=GRID!$B$33:$BI$33),0))*(1-GRID!$B$69),0))</f>
        <v>22000</v>
      </c>
      <c r="K734" s="47" cm="1">
        <f t="array" ref="K734">IF($I$2="Открытый тариф",
INDEX(GRID!$B$34:$BI$44,MATCH(K$7,GRID!$A$34:$A$44,0),MATCH(1,($U$2=GRID!$B$31:$BI$31)*(КАЛЕНДАРЬ!$BU27=GRID!$B$33:$BI$33), 0)),
ROUNDUP(INDEX(GRID!$B$34:$BI$44,MATCH(K$7,GRID!$A$34:$A$44,0),MATCH(1,($U$2=GRID!$B$31:$BI$31)*(КАЛЕНДАРЬ!$BU27=GRID!$B$33:$BI$33),0))*(1-GRID!$B$69),0))</f>
        <v>20300</v>
      </c>
      <c r="L734" s="47" cm="1">
        <f t="array" ref="L734">IF($I$2="Открытый тариф",
INDEX(GRID!$B$47:$BI$57,MATCH(K$7,GRID!$A$47:$A$57,0),MATCH(1,($U$2=GRID!$B$31:$BI$31)*(КАЛЕНДАРЬ!$BU27=GRID!$B$33:$BI$33), 0)),
ROUNDUP(INDEX(GRID!$B$47:$BI$57,MATCH(K$7,GRID!$A$47:$A$57,0),MATCH(1,($U$2=GRID!$B$31:$BI$31)*(КАЛЕНДАРЬ!$BU27=GRID!$B$33:$BI$33),0))*(1-GRID!$B$69),0))</f>
        <v>22900</v>
      </c>
      <c r="M734" s="47" cm="1">
        <f t="array" ref="M734">IF($I$2="Открытый тариф",
INDEX(GRID!$B$34:$BI$44,MATCH(M$7,GRID!$A$34:$A$44,0),MATCH(1,($U$2=GRID!$B$31:$BI$31)*(КАЛЕНДАРЬ!$BU27=GRID!$B$33:$BI$33), 0)),
ROUNDUP(INDEX(GRID!$B$34:$BI$44,MATCH(M$7,GRID!$A$34:$A$44,0),MATCH(1,($U$2=GRID!$B$31:$BI$31)*(КАЛЕНДАРЬ!$BU27=GRID!$B$33:$BI$33),0))*(1-GRID!$B$69),0))</f>
        <v>21800</v>
      </c>
      <c r="N734" s="47" cm="1">
        <f t="array" ref="N734">IF($I$2="Открытый тариф",
INDEX(GRID!$B$47:$BI$57,MATCH(M$7,GRID!$A$47:$A$57,0),MATCH(1,($U$2=GRID!$B$31:$BI$31)*(КАЛЕНДАРЬ!$BU27=GRID!$B$33:$BI$33), 0)),
ROUNDUP(INDEX(GRID!$B$47:$BI$57,MATCH(M$7,GRID!$A$47:$A$57,0),MATCH(1,($U$2=GRID!$B$31:$BI$31)*(КАЛЕНДАРЬ!$BU27=GRID!$B$33:$BI$33),0))*(1-GRID!$B$69),0))</f>
        <v>24400</v>
      </c>
      <c r="O734" s="47" cm="1">
        <f t="array" ref="O734">IF($I$2="Открытый тариф",
INDEX(GRID!$B$34:$BI$44,MATCH(O$7,GRID!$A$34:$A$44,0),MATCH(1,($U$2=GRID!$B$31:$BI$31)*(КАЛЕНДАРЬ!$BU27=GRID!$B$33:$BI$33), 0)),
ROUNDUP(INDEX(GRID!$B$34:$BI$44,MATCH(O$7,GRID!$A$34:$A$44,0),MATCH(1,($U$2=GRID!$B$31:$BI$31)*(КАЛЕНДАРЬ!$BU27=GRID!$B$33:$BI$33),0))*(1-GRID!$B$69),0))</f>
        <v>27600</v>
      </c>
      <c r="P734" s="47" cm="1">
        <f t="array" ref="P734">IF($I$2="Открытый тариф",
INDEX(GRID!$B$47:$BI$57,MATCH(O$7,GRID!$A$47:$A$57,0),MATCH(1,($U$2=GRID!$B$31:$BI$31)*(КАЛЕНДАРЬ!$BU27=GRID!$B$33:$BI$33), 0)),
ROUNDUP(INDEX(GRID!$B$47:$BI$57,MATCH(O$7,GRID!$A$47:$A$57,0),MATCH(1,($U$2=GRID!$B$31:$BI$31)*(КАЛЕНДАРЬ!$BU27=GRID!$B$33:$BI$33),0))*(1-GRID!$B$69),0))</f>
        <v>30200</v>
      </c>
      <c r="Q734" s="47" cm="1">
        <f t="array" ref="Q734">IF($I$2="Открытый тариф",
INDEX(GRID!$B$34:$BI$44,MATCH(Q$7,GRID!$A$34:$A$44,0),MATCH(1,($U$2=GRID!$B$31:$BI$31)*(КАЛЕНДАРЬ!$BU27=GRID!$B$33:$BI$33), 0)),
ROUNDUP(INDEX(GRID!$B$34:$BI$44,MATCH(Q$7,GRID!$A$34:$A$44,0),MATCH(1,($U$2=GRID!$B$31:$BI$31)*(КАЛЕНДАРЬ!$BU27=GRID!$B$33:$BI$33),0))*(1-GRID!$B$69),0))</f>
        <v>29300</v>
      </c>
      <c r="R734" s="47" cm="1">
        <f t="array" ref="R734">IF($I$2="Открытый тариф",
INDEX(GRID!$B$47:$BI$57,MATCH(Q$7,GRID!$A$47:$A$57,0),MATCH(1,($U$2=GRID!$B$31:$BI$31)*(КАЛЕНДАРЬ!$BU27=GRID!$B$33:$BI$33), 0)),
ROUNDUP(INDEX(GRID!$B$47:$BI$57,MATCH(Q$7,GRID!$A$47:$A$57,0),MATCH(1,($U$2=GRID!$B$31:$BI$31)*(КАЛЕНДАРЬ!$BU27=GRID!$B$33:$BI$33),0))*(1-GRID!$B$69),0))</f>
        <v>31900</v>
      </c>
      <c r="S734" s="47" cm="1">
        <f t="array" ref="S734">IF($I$2="Открытый тариф",
INDEX(GRID!$B$34:$BI$44,MATCH(S$7,GRID!$A$34:$A$44,0),MATCH(1,($U$2=GRID!$B$31:$BI$31)*(КАЛЕНДАРЬ!$BU27=GRID!$B$33:$BI$33), 0)),
ROUNDUP(INDEX(GRID!$B$34:$BI$44,MATCH(S$7,GRID!$A$34:$A$44,0),MATCH(1,($U$2=GRID!$B$31:$BI$31)*(КАЛЕНДАРЬ!$BU27=GRID!$B$33:$BI$33),0))*(1-GRID!$B$69),0))</f>
        <v>32200</v>
      </c>
      <c r="T734" s="47" cm="1">
        <f t="array" ref="T734">IF($I$2="Открытый тариф",
INDEX(GRID!$B$47:$BI$57,MATCH(S$7,GRID!$A$47:$A$57,0),MATCH(1,($U$2=GRID!$B$31:$BI$31)*(КАЛЕНДАРЬ!$BU27=GRID!$B$33:$BI$33), 0)),
ROUNDUP(INDEX(GRID!$B$47:$BI$57,MATCH(S$7,GRID!$A$47:$A$57,0),MATCH(1,($U$2=GRID!$B$31:$BI$31)*(КАЛЕНДАРЬ!$BU27=GRID!$B$33:$BI$33),0))*(1-GRID!$B$69),0))</f>
        <v>34800</v>
      </c>
      <c r="U734" s="47" cm="1">
        <f t="array" ref="U734">IF($I$2="Открытый тариф",
INDEX(GRID!$B$34:$BI$44,MATCH(U$7,GRID!$A$34:$A$44,0),MATCH(1,($U$2=GRID!$B$31:$BI$31)*(КАЛЕНДАРЬ!$BU27=GRID!$B$33:$BI$33), 0)),
ROUNDUP(INDEX(GRID!$B$34:$BI$44,MATCH(U$7,GRID!$A$34:$A$44,0),MATCH(1,($U$2=GRID!$B$31:$BI$31)*(КАЛЕНДАРЬ!$BU27=GRID!$B$33:$BI$33),0))*(1-GRID!$B$69),0))</f>
        <v>37200</v>
      </c>
      <c r="V734" s="47" cm="1">
        <f t="array" ref="V734">IF($I$2="Открытый тариф",
INDEX(GRID!$B$47:$BI$57,MATCH(U$7,GRID!$A$47:$A$57,0),MATCH(1,($U$2=GRID!$B$31:$BI$31)*(КАЛЕНДАРЬ!$BU27=GRID!$B$33:$BI$33), 0)),
ROUNDUP(INDEX(GRID!$B$47:$BI$57,MATCH(U$7,GRID!$A$47:$A$57,0),MATCH(1,($U$2=GRID!$B$31:$BI$31)*(КАЛЕНДАРЬ!$BU27=GRID!$B$33:$BI$33),0))*(1-GRID!$B$69),0))</f>
        <v>39800</v>
      </c>
      <c r="W734" s="47" cm="1">
        <f t="array" ref="W734">IF($I$2="Открытый тариф",
INDEX(GRID!$B$34:$BI$44,MATCH(W$7,GRID!$A$34:$A$44,0),MATCH(1,($U$2=GRID!$B$31:$BI$31)*(КАЛЕНДАРЬ!$BU27=GRID!$B$33:$BI$33), 0)),
ROUNDUP(INDEX(GRID!$B$34:$BI$44,MATCH(W$7,GRID!$A$34:$A$44,0),MATCH(1,($U$2=GRID!$B$31:$BI$31)*(КАЛЕНДАРЬ!$BU27=GRID!$B$33:$BI$33),0))*(1-GRID!$B$69),0))</f>
        <v>91400</v>
      </c>
      <c r="X734" s="47" cm="1">
        <f t="array" ref="X734">IF($I$2="Открытый тариф",
INDEX(GRID!$B$47:$BI$57,MATCH(W$7,GRID!$A$47:$A$57,0),MATCH(1,($U$2=GRID!$B$31:$BI$31)*(КАЛЕНДАРЬ!$BU27=GRID!$B$33:$BI$33), 0)),
ROUNDUP(INDEX(GRID!$B$47:$BI$57,MATCH(W$7,GRID!$A$47:$A$57,0),MATCH(1,($U$2=GRID!$B$31:$BI$31)*(КАЛЕНДАРЬ!$BU27=GRID!$B$33:$BI$33),0))*(1-GRID!$B$69),0))</f>
        <v>94000</v>
      </c>
    </row>
    <row r="735" spans="1:24" s="200" customFormat="1" x14ac:dyDescent="0.2">
      <c r="A735" s="117" t="s">
        <v>47</v>
      </c>
      <c r="B735" s="117">
        <v>25</v>
      </c>
      <c r="C735" s="47" cm="1">
        <f t="array" ref="C735">IF($I$2="Открытый тариф",
INDEX(GRID!$B$34:$BI$44,MATCH(C$7,GRID!$A$34:$A$44,0),MATCH(1,($U$2=GRID!$B$31:$BI$31)*(КАЛЕНДАРЬ!$BU28=GRID!$B$33:$BI$33), 0)),
ROUNDUP(INDEX(GRID!$B$34:$BI$44,MATCH(C$7,GRID!$A$34:$A$44,0),MATCH(1,($U$2=GRID!$B$31:$BI$31)*(КАЛЕНДАРЬ!$BU28=GRID!$B$33:$BI$33),0))*(1-GRID!$B$69),0))</f>
        <v>15900</v>
      </c>
      <c r="D735" s="47" cm="1">
        <f t="array" ref="D735">IF($I$2="Открытый тариф",
INDEX(GRID!$B$47:$BI$57,MATCH(C$7,GRID!$A$47:$A$57,0),MATCH(1,($U$2=GRID!$B$31:$BI$31)*(КАЛЕНДАРЬ!$BU28=GRID!$B$33:$BI$33), 0)),
ROUNDUP(INDEX(GRID!$B$47:$BI$57,MATCH(C$7,GRID!$A$47:$A$57,0),MATCH(1,($U$2=GRID!$B$31:$BI$31)*(КАЛЕНДАРЬ!$BU28=GRID!$B$33:$BI$33),0))*(1-GRID!$B$69),0))</f>
        <v>18500</v>
      </c>
      <c r="E735" s="47" cm="1">
        <f t="array" ref="E735">IF($I$2="Открытый тариф",
INDEX(GRID!$B$34:$BI$44,MATCH(E$7,GRID!$A$34:$A$44,0),MATCH(1,($U$2=GRID!$B$31:$BI$31)*(КАЛЕНДАРЬ!$BU28=GRID!$B$33:$BI$33), 0)),
ROUNDUP(INDEX(GRID!$B$34:$BI$44,MATCH(E$7,GRID!$A$34:$A$44,0),MATCH(1,($U$2=GRID!$B$31:$BI$31)*(КАЛЕНДАРЬ!$BU28=GRID!$B$33:$BI$33),0))*(1-GRID!$B$69),0))</f>
        <v>17500</v>
      </c>
      <c r="F735" s="47" cm="1">
        <f t="array" ref="F735">IF($I$2="Открытый тариф",
INDEX(GRID!$B$47:$BI$57,MATCH(E$7,GRID!$A$47:$A$57,0),MATCH(1,($U$2=GRID!$B$31:$BI$31)*(КАЛЕНДАРЬ!$BU28=GRID!$B$33:$BI$33), 0)),
ROUNDUP(INDEX(GRID!$B$47:$BI$57,MATCH(E$7,GRID!$A$47:$A$57,0),MATCH(1,($U$2=GRID!$B$31:$BI$31)*(КАЛЕНДАРЬ!$BU28=GRID!$B$33:$BI$33),0))*(1-GRID!$B$69),0))</f>
        <v>20100</v>
      </c>
      <c r="G735" s="47" cm="1">
        <f t="array" ref="G735">IF($I$2="Открытый тариф",
INDEX(GRID!$B$34:$BI$44,MATCH(G$7,GRID!$A$34:$A$44,0),MATCH(1,($U$2=GRID!$B$31:$BI$31)*(КАЛЕНДАРЬ!$BU28=GRID!$B$33:$BI$33), 0)),
ROUNDUP(INDEX(GRID!$B$34:$BI$44,MATCH(G$7,GRID!$A$34:$A$44,0),MATCH(1,($U$2=GRID!$B$31:$BI$31)*(КАЛЕНДАРЬ!$BU28=GRID!$B$33:$BI$33),0))*(1-GRID!$B$69),0))</f>
        <v>18400</v>
      </c>
      <c r="H735" s="47" cm="1">
        <f t="array" ref="H735">IF($I$2="Открытый тариф",
INDEX(GRID!$B$47:$BI$57,MATCH(G$7,GRID!$A$47:$A$57,0),MATCH(1,($U$2=GRID!$B$31:$BI$31)*(КАЛЕНДАРЬ!$BU28=GRID!$B$33:$BI$33), 0)),
ROUNDUP(INDEX(GRID!$B$47:$BI$57,MATCH(G$7,GRID!$A$47:$A$57,0),MATCH(1,($U$2=GRID!$B$31:$BI$31)*(КАЛЕНДАРЬ!$BU28=GRID!$B$33:$BI$33),0))*(1-GRID!$B$69),0))</f>
        <v>21000</v>
      </c>
      <c r="I735" s="47" cm="1">
        <f t="array" ref="I735">IF($I$2="Открытый тариф",
INDEX(GRID!$B$34:$BI$44,MATCH(I$7,GRID!$A$34:$A$44,0),MATCH(1,($U$2=GRID!$B$31:$BI$31)*(КАЛЕНДАРЬ!$BU28=GRID!$B$33:$BI$33), 0)),
ROUNDUP(INDEX(GRID!$B$34:$BI$44,MATCH(I$7,GRID!$A$34:$A$44,0),MATCH(1,($U$2=GRID!$B$31:$BI$31)*(КАЛЕНДАРЬ!$BU28=GRID!$B$33:$BI$33),0))*(1-GRID!$B$69),0))</f>
        <v>20000</v>
      </c>
      <c r="J735" s="47" cm="1">
        <f t="array" ref="J735">IF($I$2="Открытый тариф",
INDEX(GRID!$B$47:$BI$57,MATCH(I$7,GRID!$A$47:$A$57,0),MATCH(1,($U$2=GRID!$B$31:$BI$31)*(КАЛЕНДАРЬ!$BU28=GRID!$B$33:$BI$33), 0)),
ROUNDUP(INDEX(GRID!$B$47:$BI$57,MATCH(I$7,GRID!$A$47:$A$57,0),MATCH(1,($U$2=GRID!$B$31:$BI$31)*(КАЛЕНДАРЬ!$BU28=GRID!$B$33:$BI$33),0))*(1-GRID!$B$69),0))</f>
        <v>22600</v>
      </c>
      <c r="K735" s="47" cm="1">
        <f t="array" ref="K735">IF($I$2="Открытый тариф",
INDEX(GRID!$B$34:$BI$44,MATCH(K$7,GRID!$A$34:$A$44,0),MATCH(1,($U$2=GRID!$B$31:$BI$31)*(КАЛЕНДАРЬ!$BU28=GRID!$B$33:$BI$33), 0)),
ROUNDUP(INDEX(GRID!$B$34:$BI$44,MATCH(K$7,GRID!$A$34:$A$44,0),MATCH(1,($U$2=GRID!$B$31:$BI$31)*(КАЛЕНДАРЬ!$BU28=GRID!$B$33:$BI$33),0))*(1-GRID!$B$69),0))</f>
        <v>20900</v>
      </c>
      <c r="L735" s="47" cm="1">
        <f t="array" ref="L735">IF($I$2="Открытый тариф",
INDEX(GRID!$B$47:$BI$57,MATCH(K$7,GRID!$A$47:$A$57,0),MATCH(1,($U$2=GRID!$B$31:$BI$31)*(КАЛЕНДАРЬ!$BU28=GRID!$B$33:$BI$33), 0)),
ROUNDUP(INDEX(GRID!$B$47:$BI$57,MATCH(K$7,GRID!$A$47:$A$57,0),MATCH(1,($U$2=GRID!$B$31:$BI$31)*(КАЛЕНДАРЬ!$BU28=GRID!$B$33:$BI$33),0))*(1-GRID!$B$69),0))</f>
        <v>23500</v>
      </c>
      <c r="M735" s="47" cm="1">
        <f t="array" ref="M735">IF($I$2="Открытый тариф",
INDEX(GRID!$B$34:$BI$44,MATCH(M$7,GRID!$A$34:$A$44,0),MATCH(1,($U$2=GRID!$B$31:$BI$31)*(КАЛЕНДАРЬ!$BU28=GRID!$B$33:$BI$33), 0)),
ROUNDUP(INDEX(GRID!$B$34:$BI$44,MATCH(M$7,GRID!$A$34:$A$44,0),MATCH(1,($U$2=GRID!$B$31:$BI$31)*(КАЛЕНДАРЬ!$BU28=GRID!$B$33:$BI$33),0))*(1-GRID!$B$69),0))</f>
        <v>22500</v>
      </c>
      <c r="N735" s="47" cm="1">
        <f t="array" ref="N735">IF($I$2="Открытый тариф",
INDEX(GRID!$B$47:$BI$57,MATCH(M$7,GRID!$A$47:$A$57,0),MATCH(1,($U$2=GRID!$B$31:$BI$31)*(КАЛЕНДАРЬ!$BU28=GRID!$B$33:$BI$33), 0)),
ROUNDUP(INDEX(GRID!$B$47:$BI$57,MATCH(M$7,GRID!$A$47:$A$57,0),MATCH(1,($U$2=GRID!$B$31:$BI$31)*(КАЛЕНДАРЬ!$BU28=GRID!$B$33:$BI$33),0))*(1-GRID!$B$69),0))</f>
        <v>25100</v>
      </c>
      <c r="O735" s="47" cm="1">
        <f t="array" ref="O735">IF($I$2="Открытый тариф",
INDEX(GRID!$B$34:$BI$44,MATCH(O$7,GRID!$A$34:$A$44,0),MATCH(1,($U$2=GRID!$B$31:$BI$31)*(КАЛЕНДАРЬ!$BU28=GRID!$B$33:$BI$33), 0)),
ROUNDUP(INDEX(GRID!$B$34:$BI$44,MATCH(O$7,GRID!$A$34:$A$44,0),MATCH(1,($U$2=GRID!$B$31:$BI$31)*(КАЛЕНДАРЬ!$BU28=GRID!$B$33:$BI$33),0))*(1-GRID!$B$69),0))</f>
        <v>28400</v>
      </c>
      <c r="P735" s="47" cm="1">
        <f t="array" ref="P735">IF($I$2="Открытый тариф",
INDEX(GRID!$B$47:$BI$57,MATCH(O$7,GRID!$A$47:$A$57,0),MATCH(1,($U$2=GRID!$B$31:$BI$31)*(КАЛЕНДАРЬ!$BU28=GRID!$B$33:$BI$33), 0)),
ROUNDUP(INDEX(GRID!$B$47:$BI$57,MATCH(O$7,GRID!$A$47:$A$57,0),MATCH(1,($U$2=GRID!$B$31:$BI$31)*(КАЛЕНДАРЬ!$BU28=GRID!$B$33:$BI$33),0))*(1-GRID!$B$69),0))</f>
        <v>31000</v>
      </c>
      <c r="Q735" s="47" cm="1">
        <f t="array" ref="Q735">IF($I$2="Открытый тариф",
INDEX(GRID!$B$34:$BI$44,MATCH(Q$7,GRID!$A$34:$A$44,0),MATCH(1,($U$2=GRID!$B$31:$BI$31)*(КАЛЕНДАРЬ!$BU28=GRID!$B$33:$BI$33), 0)),
ROUNDUP(INDEX(GRID!$B$34:$BI$44,MATCH(Q$7,GRID!$A$34:$A$44,0),MATCH(1,($U$2=GRID!$B$31:$BI$31)*(КАЛЕНДАРЬ!$BU28=GRID!$B$33:$BI$33),0))*(1-GRID!$B$69),0))</f>
        <v>30100</v>
      </c>
      <c r="R735" s="47" cm="1">
        <f t="array" ref="R735">IF($I$2="Открытый тариф",
INDEX(GRID!$B$47:$BI$57,MATCH(Q$7,GRID!$A$47:$A$57,0),MATCH(1,($U$2=GRID!$B$31:$BI$31)*(КАЛЕНДАРЬ!$BU28=GRID!$B$33:$BI$33), 0)),
ROUNDUP(INDEX(GRID!$B$47:$BI$57,MATCH(Q$7,GRID!$A$47:$A$57,0),MATCH(1,($U$2=GRID!$B$31:$BI$31)*(КАЛЕНДАРЬ!$BU28=GRID!$B$33:$BI$33),0))*(1-GRID!$B$69),0))</f>
        <v>32700</v>
      </c>
      <c r="S735" s="47" cm="1">
        <f t="array" ref="S735">IF($I$2="Открытый тариф",
INDEX(GRID!$B$34:$BI$44,MATCH(S$7,GRID!$A$34:$A$44,0),MATCH(1,($U$2=GRID!$B$31:$BI$31)*(КАЛЕНДАРЬ!$BU28=GRID!$B$33:$BI$33), 0)),
ROUNDUP(INDEX(GRID!$B$34:$BI$44,MATCH(S$7,GRID!$A$34:$A$44,0),MATCH(1,($U$2=GRID!$B$31:$BI$31)*(КАЛЕНДАРЬ!$BU28=GRID!$B$33:$BI$33),0))*(1-GRID!$B$69),0))</f>
        <v>33100</v>
      </c>
      <c r="T735" s="47" cm="1">
        <f t="array" ref="T735">IF($I$2="Открытый тариф",
INDEX(GRID!$B$47:$BI$57,MATCH(S$7,GRID!$A$47:$A$57,0),MATCH(1,($U$2=GRID!$B$31:$BI$31)*(КАЛЕНДАРЬ!$BU28=GRID!$B$33:$BI$33), 0)),
ROUNDUP(INDEX(GRID!$B$47:$BI$57,MATCH(S$7,GRID!$A$47:$A$57,0),MATCH(1,($U$2=GRID!$B$31:$BI$31)*(КАЛЕНДАРЬ!$BU28=GRID!$B$33:$BI$33),0))*(1-GRID!$B$69),0))</f>
        <v>35700</v>
      </c>
      <c r="U735" s="47" cm="1">
        <f t="array" ref="U735">IF($I$2="Открытый тариф",
INDEX(GRID!$B$34:$BI$44,MATCH(U$7,GRID!$A$34:$A$44,0),MATCH(1,($U$2=GRID!$B$31:$BI$31)*(КАЛЕНДАРЬ!$BU28=GRID!$B$33:$BI$33), 0)),
ROUNDUP(INDEX(GRID!$B$34:$BI$44,MATCH(U$7,GRID!$A$34:$A$44,0),MATCH(1,($U$2=GRID!$B$31:$BI$31)*(КАЛЕНДАРЬ!$BU28=GRID!$B$33:$BI$33),0))*(1-GRID!$B$69),0))</f>
        <v>38200</v>
      </c>
      <c r="V735" s="47" cm="1">
        <f t="array" ref="V735">IF($I$2="Открытый тариф",
INDEX(GRID!$B$47:$BI$57,MATCH(U$7,GRID!$A$47:$A$57,0),MATCH(1,($U$2=GRID!$B$31:$BI$31)*(КАЛЕНДАРЬ!$BU28=GRID!$B$33:$BI$33), 0)),
ROUNDUP(INDEX(GRID!$B$47:$BI$57,MATCH(U$7,GRID!$A$47:$A$57,0),MATCH(1,($U$2=GRID!$B$31:$BI$31)*(КАЛЕНДАРЬ!$BU28=GRID!$B$33:$BI$33),0))*(1-GRID!$B$69),0))</f>
        <v>40800</v>
      </c>
      <c r="W735" s="47" cm="1">
        <f t="array" ref="W735">IF($I$2="Открытый тариф",
INDEX(GRID!$B$34:$BI$44,MATCH(W$7,GRID!$A$34:$A$44,0),MATCH(1,($U$2=GRID!$B$31:$BI$31)*(КАЛЕНДАРЬ!$BU28=GRID!$B$33:$BI$33), 0)),
ROUNDUP(INDEX(GRID!$B$34:$BI$44,MATCH(W$7,GRID!$A$34:$A$44,0),MATCH(1,($U$2=GRID!$B$31:$BI$31)*(КАЛЕНДАРЬ!$BU28=GRID!$B$33:$BI$33),0))*(1-GRID!$B$69),0))</f>
        <v>96200</v>
      </c>
      <c r="X735" s="47" cm="1">
        <f t="array" ref="X735">IF($I$2="Открытый тариф",
INDEX(GRID!$B$47:$BI$57,MATCH(W$7,GRID!$A$47:$A$57,0),MATCH(1,($U$2=GRID!$B$31:$BI$31)*(КАЛЕНДАРЬ!$BU28=GRID!$B$33:$BI$33), 0)),
ROUNDUP(INDEX(GRID!$B$47:$BI$57,MATCH(W$7,GRID!$A$47:$A$57,0),MATCH(1,($U$2=GRID!$B$31:$BI$31)*(КАЛЕНДАРЬ!$BU28=GRID!$B$33:$BI$33),0))*(1-GRID!$B$69),0))</f>
        <v>98800</v>
      </c>
    </row>
    <row r="736" spans="1:24" s="200" customFormat="1" x14ac:dyDescent="0.2">
      <c r="A736" s="117" t="s">
        <v>48</v>
      </c>
      <c r="B736" s="117">
        <v>26</v>
      </c>
      <c r="C736" s="47" cm="1">
        <f t="array" ref="C736">IF($I$2="Открытый тариф",
INDEX(GRID!$B$34:$BI$44,MATCH(C$7,GRID!$A$34:$A$44,0),MATCH(1,($U$2=GRID!$B$31:$BI$31)*(КАЛЕНДАРЬ!$BU29=GRID!$B$33:$BI$33), 0)),
ROUNDUP(INDEX(GRID!$B$34:$BI$44,MATCH(C$7,GRID!$A$34:$A$44,0),MATCH(1,($U$2=GRID!$B$31:$BI$31)*(КАЛЕНДАРЬ!$BU29=GRID!$B$33:$BI$33),0))*(1-GRID!$B$69),0))</f>
        <v>15900</v>
      </c>
      <c r="D736" s="47" cm="1">
        <f t="array" ref="D736">IF($I$2="Открытый тариф",
INDEX(GRID!$B$47:$BI$57,MATCH(C$7,GRID!$A$47:$A$57,0),MATCH(1,($U$2=GRID!$B$31:$BI$31)*(КАЛЕНДАРЬ!$BU29=GRID!$B$33:$BI$33), 0)),
ROUNDUP(INDEX(GRID!$B$47:$BI$57,MATCH(C$7,GRID!$A$47:$A$57,0),MATCH(1,($U$2=GRID!$B$31:$BI$31)*(КАЛЕНДАРЬ!$BU29=GRID!$B$33:$BI$33),0))*(1-GRID!$B$69),0))</f>
        <v>18500</v>
      </c>
      <c r="E736" s="47" cm="1">
        <f t="array" ref="E736">IF($I$2="Открытый тариф",
INDEX(GRID!$B$34:$BI$44,MATCH(E$7,GRID!$A$34:$A$44,0),MATCH(1,($U$2=GRID!$B$31:$BI$31)*(КАЛЕНДАРЬ!$BU29=GRID!$B$33:$BI$33), 0)),
ROUNDUP(INDEX(GRID!$B$34:$BI$44,MATCH(E$7,GRID!$A$34:$A$44,0),MATCH(1,($U$2=GRID!$B$31:$BI$31)*(КАЛЕНДАРЬ!$BU29=GRID!$B$33:$BI$33),0))*(1-GRID!$B$69),0))</f>
        <v>17500</v>
      </c>
      <c r="F736" s="47" cm="1">
        <f t="array" ref="F736">IF($I$2="Открытый тариф",
INDEX(GRID!$B$47:$BI$57,MATCH(E$7,GRID!$A$47:$A$57,0),MATCH(1,($U$2=GRID!$B$31:$BI$31)*(КАЛЕНДАРЬ!$BU29=GRID!$B$33:$BI$33), 0)),
ROUNDUP(INDEX(GRID!$B$47:$BI$57,MATCH(E$7,GRID!$A$47:$A$57,0),MATCH(1,($U$2=GRID!$B$31:$BI$31)*(КАЛЕНДАРЬ!$BU29=GRID!$B$33:$BI$33),0))*(1-GRID!$B$69),0))</f>
        <v>20100</v>
      </c>
      <c r="G736" s="47" cm="1">
        <f t="array" ref="G736">IF($I$2="Открытый тариф",
INDEX(GRID!$B$34:$BI$44,MATCH(G$7,GRID!$A$34:$A$44,0),MATCH(1,($U$2=GRID!$B$31:$BI$31)*(КАЛЕНДАРЬ!$BU29=GRID!$B$33:$BI$33), 0)),
ROUNDUP(INDEX(GRID!$B$34:$BI$44,MATCH(G$7,GRID!$A$34:$A$44,0),MATCH(1,($U$2=GRID!$B$31:$BI$31)*(КАЛЕНДАРЬ!$BU29=GRID!$B$33:$BI$33),0))*(1-GRID!$B$69),0))</f>
        <v>18400</v>
      </c>
      <c r="H736" s="47" cm="1">
        <f t="array" ref="H736">IF($I$2="Открытый тариф",
INDEX(GRID!$B$47:$BI$57,MATCH(G$7,GRID!$A$47:$A$57,0),MATCH(1,($U$2=GRID!$B$31:$BI$31)*(КАЛЕНДАРЬ!$BU29=GRID!$B$33:$BI$33), 0)),
ROUNDUP(INDEX(GRID!$B$47:$BI$57,MATCH(G$7,GRID!$A$47:$A$57,0),MATCH(1,($U$2=GRID!$B$31:$BI$31)*(КАЛЕНДАРЬ!$BU29=GRID!$B$33:$BI$33),0))*(1-GRID!$B$69),0))</f>
        <v>21000</v>
      </c>
      <c r="I736" s="47" cm="1">
        <f t="array" ref="I736">IF($I$2="Открытый тариф",
INDEX(GRID!$B$34:$BI$44,MATCH(I$7,GRID!$A$34:$A$44,0),MATCH(1,($U$2=GRID!$B$31:$BI$31)*(КАЛЕНДАРЬ!$BU29=GRID!$B$33:$BI$33), 0)),
ROUNDUP(INDEX(GRID!$B$34:$BI$44,MATCH(I$7,GRID!$A$34:$A$44,0),MATCH(1,($U$2=GRID!$B$31:$BI$31)*(КАЛЕНДАРЬ!$BU29=GRID!$B$33:$BI$33),0))*(1-GRID!$B$69),0))</f>
        <v>20000</v>
      </c>
      <c r="J736" s="47" cm="1">
        <f t="array" ref="J736">IF($I$2="Открытый тариф",
INDEX(GRID!$B$47:$BI$57,MATCH(I$7,GRID!$A$47:$A$57,0),MATCH(1,($U$2=GRID!$B$31:$BI$31)*(КАЛЕНДАРЬ!$BU29=GRID!$B$33:$BI$33), 0)),
ROUNDUP(INDEX(GRID!$B$47:$BI$57,MATCH(I$7,GRID!$A$47:$A$57,0),MATCH(1,($U$2=GRID!$B$31:$BI$31)*(КАЛЕНДАРЬ!$BU29=GRID!$B$33:$BI$33),0))*(1-GRID!$B$69),0))</f>
        <v>22600</v>
      </c>
      <c r="K736" s="47" cm="1">
        <f t="array" ref="K736">IF($I$2="Открытый тариф",
INDEX(GRID!$B$34:$BI$44,MATCH(K$7,GRID!$A$34:$A$44,0),MATCH(1,($U$2=GRID!$B$31:$BI$31)*(КАЛЕНДАРЬ!$BU29=GRID!$B$33:$BI$33), 0)),
ROUNDUP(INDEX(GRID!$B$34:$BI$44,MATCH(K$7,GRID!$A$34:$A$44,0),MATCH(1,($U$2=GRID!$B$31:$BI$31)*(КАЛЕНДАРЬ!$BU29=GRID!$B$33:$BI$33),0))*(1-GRID!$B$69),0))</f>
        <v>20900</v>
      </c>
      <c r="L736" s="47" cm="1">
        <f t="array" ref="L736">IF($I$2="Открытый тариф",
INDEX(GRID!$B$47:$BI$57,MATCH(K$7,GRID!$A$47:$A$57,0),MATCH(1,($U$2=GRID!$B$31:$BI$31)*(КАЛЕНДАРЬ!$BU29=GRID!$B$33:$BI$33), 0)),
ROUNDUP(INDEX(GRID!$B$47:$BI$57,MATCH(K$7,GRID!$A$47:$A$57,0),MATCH(1,($U$2=GRID!$B$31:$BI$31)*(КАЛЕНДАРЬ!$BU29=GRID!$B$33:$BI$33),0))*(1-GRID!$B$69),0))</f>
        <v>23500</v>
      </c>
      <c r="M736" s="47" cm="1">
        <f t="array" ref="M736">IF($I$2="Открытый тариф",
INDEX(GRID!$B$34:$BI$44,MATCH(M$7,GRID!$A$34:$A$44,0),MATCH(1,($U$2=GRID!$B$31:$BI$31)*(КАЛЕНДАРЬ!$BU29=GRID!$B$33:$BI$33), 0)),
ROUNDUP(INDEX(GRID!$B$34:$BI$44,MATCH(M$7,GRID!$A$34:$A$44,0),MATCH(1,($U$2=GRID!$B$31:$BI$31)*(КАЛЕНДАРЬ!$BU29=GRID!$B$33:$BI$33),0))*(1-GRID!$B$69),0))</f>
        <v>22500</v>
      </c>
      <c r="N736" s="47" cm="1">
        <f t="array" ref="N736">IF($I$2="Открытый тариф",
INDEX(GRID!$B$47:$BI$57,MATCH(M$7,GRID!$A$47:$A$57,0),MATCH(1,($U$2=GRID!$B$31:$BI$31)*(КАЛЕНДАРЬ!$BU29=GRID!$B$33:$BI$33), 0)),
ROUNDUP(INDEX(GRID!$B$47:$BI$57,MATCH(M$7,GRID!$A$47:$A$57,0),MATCH(1,($U$2=GRID!$B$31:$BI$31)*(КАЛЕНДАРЬ!$BU29=GRID!$B$33:$BI$33),0))*(1-GRID!$B$69),0))</f>
        <v>25100</v>
      </c>
      <c r="O736" s="47" cm="1">
        <f t="array" ref="O736">IF($I$2="Открытый тариф",
INDEX(GRID!$B$34:$BI$44,MATCH(O$7,GRID!$A$34:$A$44,0),MATCH(1,($U$2=GRID!$B$31:$BI$31)*(КАЛЕНДАРЬ!$BU29=GRID!$B$33:$BI$33), 0)),
ROUNDUP(INDEX(GRID!$B$34:$BI$44,MATCH(O$7,GRID!$A$34:$A$44,0),MATCH(1,($U$2=GRID!$B$31:$BI$31)*(КАЛЕНДАРЬ!$BU29=GRID!$B$33:$BI$33),0))*(1-GRID!$B$69),0))</f>
        <v>28400</v>
      </c>
      <c r="P736" s="47" cm="1">
        <f t="array" ref="P736">IF($I$2="Открытый тариф",
INDEX(GRID!$B$47:$BI$57,MATCH(O$7,GRID!$A$47:$A$57,0),MATCH(1,($U$2=GRID!$B$31:$BI$31)*(КАЛЕНДАРЬ!$BU29=GRID!$B$33:$BI$33), 0)),
ROUNDUP(INDEX(GRID!$B$47:$BI$57,MATCH(O$7,GRID!$A$47:$A$57,0),MATCH(1,($U$2=GRID!$B$31:$BI$31)*(КАЛЕНДАРЬ!$BU29=GRID!$B$33:$BI$33),0))*(1-GRID!$B$69),0))</f>
        <v>31000</v>
      </c>
      <c r="Q736" s="47" cm="1">
        <f t="array" ref="Q736">IF($I$2="Открытый тариф",
INDEX(GRID!$B$34:$BI$44,MATCH(Q$7,GRID!$A$34:$A$44,0),MATCH(1,($U$2=GRID!$B$31:$BI$31)*(КАЛЕНДАРЬ!$BU29=GRID!$B$33:$BI$33), 0)),
ROUNDUP(INDEX(GRID!$B$34:$BI$44,MATCH(Q$7,GRID!$A$34:$A$44,0),MATCH(1,($U$2=GRID!$B$31:$BI$31)*(КАЛЕНДАРЬ!$BU29=GRID!$B$33:$BI$33),0))*(1-GRID!$B$69),0))</f>
        <v>30100</v>
      </c>
      <c r="R736" s="47" cm="1">
        <f t="array" ref="R736">IF($I$2="Открытый тариф",
INDEX(GRID!$B$47:$BI$57,MATCH(Q$7,GRID!$A$47:$A$57,0),MATCH(1,($U$2=GRID!$B$31:$BI$31)*(КАЛЕНДАРЬ!$BU29=GRID!$B$33:$BI$33), 0)),
ROUNDUP(INDEX(GRID!$B$47:$BI$57,MATCH(Q$7,GRID!$A$47:$A$57,0),MATCH(1,($U$2=GRID!$B$31:$BI$31)*(КАЛЕНДАРЬ!$BU29=GRID!$B$33:$BI$33),0))*(1-GRID!$B$69),0))</f>
        <v>32700</v>
      </c>
      <c r="S736" s="47" cm="1">
        <f t="array" ref="S736">IF($I$2="Открытый тариф",
INDEX(GRID!$B$34:$BI$44,MATCH(S$7,GRID!$A$34:$A$44,0),MATCH(1,($U$2=GRID!$B$31:$BI$31)*(КАЛЕНДАРЬ!$BU29=GRID!$B$33:$BI$33), 0)),
ROUNDUP(INDEX(GRID!$B$34:$BI$44,MATCH(S$7,GRID!$A$34:$A$44,0),MATCH(1,($U$2=GRID!$B$31:$BI$31)*(КАЛЕНДАРЬ!$BU29=GRID!$B$33:$BI$33),0))*(1-GRID!$B$69),0))</f>
        <v>33100</v>
      </c>
      <c r="T736" s="47" cm="1">
        <f t="array" ref="T736">IF($I$2="Открытый тариф",
INDEX(GRID!$B$47:$BI$57,MATCH(S$7,GRID!$A$47:$A$57,0),MATCH(1,($U$2=GRID!$B$31:$BI$31)*(КАЛЕНДАРЬ!$BU29=GRID!$B$33:$BI$33), 0)),
ROUNDUP(INDEX(GRID!$B$47:$BI$57,MATCH(S$7,GRID!$A$47:$A$57,0),MATCH(1,($U$2=GRID!$B$31:$BI$31)*(КАЛЕНДАРЬ!$BU29=GRID!$B$33:$BI$33),0))*(1-GRID!$B$69),0))</f>
        <v>35700</v>
      </c>
      <c r="U736" s="47" cm="1">
        <f t="array" ref="U736">IF($I$2="Открытый тариф",
INDEX(GRID!$B$34:$BI$44,MATCH(U$7,GRID!$A$34:$A$44,0),MATCH(1,($U$2=GRID!$B$31:$BI$31)*(КАЛЕНДАРЬ!$BU29=GRID!$B$33:$BI$33), 0)),
ROUNDUP(INDEX(GRID!$B$34:$BI$44,MATCH(U$7,GRID!$A$34:$A$44,0),MATCH(1,($U$2=GRID!$B$31:$BI$31)*(КАЛЕНДАРЬ!$BU29=GRID!$B$33:$BI$33),0))*(1-GRID!$B$69),0))</f>
        <v>38200</v>
      </c>
      <c r="V736" s="47" cm="1">
        <f t="array" ref="V736">IF($I$2="Открытый тариф",
INDEX(GRID!$B$47:$BI$57,MATCH(U$7,GRID!$A$47:$A$57,0),MATCH(1,($U$2=GRID!$B$31:$BI$31)*(КАЛЕНДАРЬ!$BU29=GRID!$B$33:$BI$33), 0)),
ROUNDUP(INDEX(GRID!$B$47:$BI$57,MATCH(U$7,GRID!$A$47:$A$57,0),MATCH(1,($U$2=GRID!$B$31:$BI$31)*(КАЛЕНДАРЬ!$BU29=GRID!$B$33:$BI$33),0))*(1-GRID!$B$69),0))</f>
        <v>40800</v>
      </c>
      <c r="W736" s="47" cm="1">
        <f t="array" ref="W736">IF($I$2="Открытый тариф",
INDEX(GRID!$B$34:$BI$44,MATCH(W$7,GRID!$A$34:$A$44,0),MATCH(1,($U$2=GRID!$B$31:$BI$31)*(КАЛЕНДАРЬ!$BU29=GRID!$B$33:$BI$33), 0)),
ROUNDUP(INDEX(GRID!$B$34:$BI$44,MATCH(W$7,GRID!$A$34:$A$44,0),MATCH(1,($U$2=GRID!$B$31:$BI$31)*(КАЛЕНДАРЬ!$BU29=GRID!$B$33:$BI$33),0))*(1-GRID!$B$69),0))</f>
        <v>96200</v>
      </c>
      <c r="X736" s="47" cm="1">
        <f t="array" ref="X736">IF($I$2="Открытый тариф",
INDEX(GRID!$B$47:$BI$57,MATCH(W$7,GRID!$A$47:$A$57,0),MATCH(1,($U$2=GRID!$B$31:$BI$31)*(КАЛЕНДАРЬ!$BU29=GRID!$B$33:$BI$33), 0)),
ROUNDUP(INDEX(GRID!$B$47:$BI$57,MATCH(W$7,GRID!$A$47:$A$57,0),MATCH(1,($U$2=GRID!$B$31:$BI$31)*(КАЛЕНДАРЬ!$BU29=GRID!$B$33:$BI$33),0))*(1-GRID!$B$69),0))</f>
        <v>98800</v>
      </c>
    </row>
    <row r="737" spans="1:24" s="200" customFormat="1" x14ac:dyDescent="0.2">
      <c r="A737" s="117" t="s">
        <v>42</v>
      </c>
      <c r="B737" s="117">
        <v>27</v>
      </c>
      <c r="C737" s="47" cm="1">
        <f t="array" ref="C737">IF($I$2="Открытый тариф",
INDEX(GRID!$B$34:$BI$44,MATCH(C$7,GRID!$A$34:$A$44,0),MATCH(1,($U$2=GRID!$B$31:$BI$31)*(КАЛЕНДАРЬ!$BU30=GRID!$B$33:$BI$33), 0)),
ROUNDUP(INDEX(GRID!$B$34:$BI$44,MATCH(C$7,GRID!$A$34:$A$44,0),MATCH(1,($U$2=GRID!$B$31:$BI$31)*(КАЛЕНДАРЬ!$BU30=GRID!$B$33:$BI$33),0))*(1-GRID!$B$69),0))</f>
        <v>15500</v>
      </c>
      <c r="D737" s="47" cm="1">
        <f t="array" ref="D737">IF($I$2="Открытый тариф",
INDEX(GRID!$B$47:$BI$57,MATCH(C$7,GRID!$A$47:$A$57,0),MATCH(1,($U$2=GRID!$B$31:$BI$31)*(КАЛЕНДАРЬ!$BU30=GRID!$B$33:$BI$33), 0)),
ROUNDUP(INDEX(GRID!$B$47:$BI$57,MATCH(C$7,GRID!$A$47:$A$57,0),MATCH(1,($U$2=GRID!$B$31:$BI$31)*(КАЛЕНДАРЬ!$BU30=GRID!$B$33:$BI$33),0))*(1-GRID!$B$69),0))</f>
        <v>18100</v>
      </c>
      <c r="E737" s="47" cm="1">
        <f t="array" ref="E737">IF($I$2="Открытый тариф",
INDEX(GRID!$B$34:$BI$44,MATCH(E$7,GRID!$A$34:$A$44,0),MATCH(1,($U$2=GRID!$B$31:$BI$31)*(КАЛЕНДАРЬ!$BU30=GRID!$B$33:$BI$33), 0)),
ROUNDUP(INDEX(GRID!$B$34:$BI$44,MATCH(E$7,GRID!$A$34:$A$44,0),MATCH(1,($U$2=GRID!$B$31:$BI$31)*(КАЛЕНДАРЬ!$BU30=GRID!$B$33:$BI$33),0))*(1-GRID!$B$69),0))</f>
        <v>17000</v>
      </c>
      <c r="F737" s="47" cm="1">
        <f t="array" ref="F737">IF($I$2="Открытый тариф",
INDEX(GRID!$B$47:$BI$57,MATCH(E$7,GRID!$A$47:$A$57,0),MATCH(1,($U$2=GRID!$B$31:$BI$31)*(КАЛЕНДАРЬ!$BU30=GRID!$B$33:$BI$33), 0)),
ROUNDUP(INDEX(GRID!$B$47:$BI$57,MATCH(E$7,GRID!$A$47:$A$57,0),MATCH(1,($U$2=GRID!$B$31:$BI$31)*(КАЛЕНДАРЬ!$BU30=GRID!$B$33:$BI$33),0))*(1-GRID!$B$69),0))</f>
        <v>19600</v>
      </c>
      <c r="G737" s="47" cm="1">
        <f t="array" ref="G737">IF($I$2="Открытый тариф",
INDEX(GRID!$B$34:$BI$44,MATCH(G$7,GRID!$A$34:$A$44,0),MATCH(1,($U$2=GRID!$B$31:$BI$31)*(КАЛЕНДАРЬ!$BU30=GRID!$B$33:$BI$33), 0)),
ROUNDUP(INDEX(GRID!$B$34:$BI$44,MATCH(G$7,GRID!$A$34:$A$44,0),MATCH(1,($U$2=GRID!$B$31:$BI$31)*(КАЛЕНДАРЬ!$BU30=GRID!$B$33:$BI$33),0))*(1-GRID!$B$69),0))</f>
        <v>17900</v>
      </c>
      <c r="H737" s="47" cm="1">
        <f t="array" ref="H737">IF($I$2="Открытый тариф",
INDEX(GRID!$B$47:$BI$57,MATCH(G$7,GRID!$A$47:$A$57,0),MATCH(1,($U$2=GRID!$B$31:$BI$31)*(КАЛЕНДАРЬ!$BU30=GRID!$B$33:$BI$33), 0)),
ROUNDUP(INDEX(GRID!$B$47:$BI$57,MATCH(G$7,GRID!$A$47:$A$57,0),MATCH(1,($U$2=GRID!$B$31:$BI$31)*(КАЛЕНДАРЬ!$BU30=GRID!$B$33:$BI$33),0))*(1-GRID!$B$69),0))</f>
        <v>20500</v>
      </c>
      <c r="I737" s="47" cm="1">
        <f t="array" ref="I737">IF($I$2="Открытый тариф",
INDEX(GRID!$B$34:$BI$44,MATCH(I$7,GRID!$A$34:$A$44,0),MATCH(1,($U$2=GRID!$B$31:$BI$31)*(КАЛЕНДАРЬ!$BU30=GRID!$B$33:$BI$33), 0)),
ROUNDUP(INDEX(GRID!$B$34:$BI$44,MATCH(I$7,GRID!$A$34:$A$44,0),MATCH(1,($U$2=GRID!$B$31:$BI$31)*(КАЛЕНДАРЬ!$BU30=GRID!$B$33:$BI$33),0))*(1-GRID!$B$69),0))</f>
        <v>19400</v>
      </c>
      <c r="J737" s="47" cm="1">
        <f t="array" ref="J737">IF($I$2="Открытый тариф",
INDEX(GRID!$B$47:$BI$57,MATCH(I$7,GRID!$A$47:$A$57,0),MATCH(1,($U$2=GRID!$B$31:$BI$31)*(КАЛЕНДАРЬ!$BU30=GRID!$B$33:$BI$33), 0)),
ROUNDUP(INDEX(GRID!$B$47:$BI$57,MATCH(I$7,GRID!$A$47:$A$57,0),MATCH(1,($U$2=GRID!$B$31:$BI$31)*(КАЛЕНДАРЬ!$BU30=GRID!$B$33:$BI$33),0))*(1-GRID!$B$69),0))</f>
        <v>22000</v>
      </c>
      <c r="K737" s="47" cm="1">
        <f t="array" ref="K737">IF($I$2="Открытый тариф",
INDEX(GRID!$B$34:$BI$44,MATCH(K$7,GRID!$A$34:$A$44,0),MATCH(1,($U$2=GRID!$B$31:$BI$31)*(КАЛЕНДАРЬ!$BU30=GRID!$B$33:$BI$33), 0)),
ROUNDUP(INDEX(GRID!$B$34:$BI$44,MATCH(K$7,GRID!$A$34:$A$44,0),MATCH(1,($U$2=GRID!$B$31:$BI$31)*(КАЛЕНДАРЬ!$BU30=GRID!$B$33:$BI$33),0))*(1-GRID!$B$69),0))</f>
        <v>20300</v>
      </c>
      <c r="L737" s="47" cm="1">
        <f t="array" ref="L737">IF($I$2="Открытый тариф",
INDEX(GRID!$B$47:$BI$57,MATCH(K$7,GRID!$A$47:$A$57,0),MATCH(1,($U$2=GRID!$B$31:$BI$31)*(КАЛЕНДАРЬ!$BU30=GRID!$B$33:$BI$33), 0)),
ROUNDUP(INDEX(GRID!$B$47:$BI$57,MATCH(K$7,GRID!$A$47:$A$57,0),MATCH(1,($U$2=GRID!$B$31:$BI$31)*(КАЛЕНДАРЬ!$BU30=GRID!$B$33:$BI$33),0))*(1-GRID!$B$69),0))</f>
        <v>22900</v>
      </c>
      <c r="M737" s="47" cm="1">
        <f t="array" ref="M737">IF($I$2="Открытый тариф",
INDEX(GRID!$B$34:$BI$44,MATCH(M$7,GRID!$A$34:$A$44,0),MATCH(1,($U$2=GRID!$B$31:$BI$31)*(КАЛЕНДАРЬ!$BU30=GRID!$B$33:$BI$33), 0)),
ROUNDUP(INDEX(GRID!$B$34:$BI$44,MATCH(M$7,GRID!$A$34:$A$44,0),MATCH(1,($U$2=GRID!$B$31:$BI$31)*(КАЛЕНДАРЬ!$BU30=GRID!$B$33:$BI$33),0))*(1-GRID!$B$69),0))</f>
        <v>21800</v>
      </c>
      <c r="N737" s="47" cm="1">
        <f t="array" ref="N737">IF($I$2="Открытый тариф",
INDEX(GRID!$B$47:$BI$57,MATCH(M$7,GRID!$A$47:$A$57,0),MATCH(1,($U$2=GRID!$B$31:$BI$31)*(КАЛЕНДАРЬ!$BU30=GRID!$B$33:$BI$33), 0)),
ROUNDUP(INDEX(GRID!$B$47:$BI$57,MATCH(M$7,GRID!$A$47:$A$57,0),MATCH(1,($U$2=GRID!$B$31:$BI$31)*(КАЛЕНДАРЬ!$BU30=GRID!$B$33:$BI$33),0))*(1-GRID!$B$69),0))</f>
        <v>24400</v>
      </c>
      <c r="O737" s="47" cm="1">
        <f t="array" ref="O737">IF($I$2="Открытый тариф",
INDEX(GRID!$B$34:$BI$44,MATCH(O$7,GRID!$A$34:$A$44,0),MATCH(1,($U$2=GRID!$B$31:$BI$31)*(КАЛЕНДАРЬ!$BU30=GRID!$B$33:$BI$33), 0)),
ROUNDUP(INDEX(GRID!$B$34:$BI$44,MATCH(O$7,GRID!$A$34:$A$44,0),MATCH(1,($U$2=GRID!$B$31:$BI$31)*(КАЛЕНДАРЬ!$BU30=GRID!$B$33:$BI$33),0))*(1-GRID!$B$69),0))</f>
        <v>27600</v>
      </c>
      <c r="P737" s="47" cm="1">
        <f t="array" ref="P737">IF($I$2="Открытый тариф",
INDEX(GRID!$B$47:$BI$57,MATCH(O$7,GRID!$A$47:$A$57,0),MATCH(1,($U$2=GRID!$B$31:$BI$31)*(КАЛЕНДАРЬ!$BU30=GRID!$B$33:$BI$33), 0)),
ROUNDUP(INDEX(GRID!$B$47:$BI$57,MATCH(O$7,GRID!$A$47:$A$57,0),MATCH(1,($U$2=GRID!$B$31:$BI$31)*(КАЛЕНДАРЬ!$BU30=GRID!$B$33:$BI$33),0))*(1-GRID!$B$69),0))</f>
        <v>30200</v>
      </c>
      <c r="Q737" s="47" cm="1">
        <f t="array" ref="Q737">IF($I$2="Открытый тариф",
INDEX(GRID!$B$34:$BI$44,MATCH(Q$7,GRID!$A$34:$A$44,0),MATCH(1,($U$2=GRID!$B$31:$BI$31)*(КАЛЕНДАРЬ!$BU30=GRID!$B$33:$BI$33), 0)),
ROUNDUP(INDEX(GRID!$B$34:$BI$44,MATCH(Q$7,GRID!$A$34:$A$44,0),MATCH(1,($U$2=GRID!$B$31:$BI$31)*(КАЛЕНДАРЬ!$BU30=GRID!$B$33:$BI$33),0))*(1-GRID!$B$69),0))</f>
        <v>29300</v>
      </c>
      <c r="R737" s="47" cm="1">
        <f t="array" ref="R737">IF($I$2="Открытый тариф",
INDEX(GRID!$B$47:$BI$57,MATCH(Q$7,GRID!$A$47:$A$57,0),MATCH(1,($U$2=GRID!$B$31:$BI$31)*(КАЛЕНДАРЬ!$BU30=GRID!$B$33:$BI$33), 0)),
ROUNDUP(INDEX(GRID!$B$47:$BI$57,MATCH(Q$7,GRID!$A$47:$A$57,0),MATCH(1,($U$2=GRID!$B$31:$BI$31)*(КАЛЕНДАРЬ!$BU30=GRID!$B$33:$BI$33),0))*(1-GRID!$B$69),0))</f>
        <v>31900</v>
      </c>
      <c r="S737" s="47" cm="1">
        <f t="array" ref="S737">IF($I$2="Открытый тариф",
INDEX(GRID!$B$34:$BI$44,MATCH(S$7,GRID!$A$34:$A$44,0),MATCH(1,($U$2=GRID!$B$31:$BI$31)*(КАЛЕНДАРЬ!$BU30=GRID!$B$33:$BI$33), 0)),
ROUNDUP(INDEX(GRID!$B$34:$BI$44,MATCH(S$7,GRID!$A$34:$A$44,0),MATCH(1,($U$2=GRID!$B$31:$BI$31)*(КАЛЕНДАРЬ!$BU30=GRID!$B$33:$BI$33),0))*(1-GRID!$B$69),0))</f>
        <v>32200</v>
      </c>
      <c r="T737" s="47" cm="1">
        <f t="array" ref="T737">IF($I$2="Открытый тариф",
INDEX(GRID!$B$47:$BI$57,MATCH(S$7,GRID!$A$47:$A$57,0),MATCH(1,($U$2=GRID!$B$31:$BI$31)*(КАЛЕНДАРЬ!$BU30=GRID!$B$33:$BI$33), 0)),
ROUNDUP(INDEX(GRID!$B$47:$BI$57,MATCH(S$7,GRID!$A$47:$A$57,0),MATCH(1,($U$2=GRID!$B$31:$BI$31)*(КАЛЕНДАРЬ!$BU30=GRID!$B$33:$BI$33),0))*(1-GRID!$B$69),0))</f>
        <v>34800</v>
      </c>
      <c r="U737" s="47" cm="1">
        <f t="array" ref="U737">IF($I$2="Открытый тариф",
INDEX(GRID!$B$34:$BI$44,MATCH(U$7,GRID!$A$34:$A$44,0),MATCH(1,($U$2=GRID!$B$31:$BI$31)*(КАЛЕНДАРЬ!$BU30=GRID!$B$33:$BI$33), 0)),
ROUNDUP(INDEX(GRID!$B$34:$BI$44,MATCH(U$7,GRID!$A$34:$A$44,0),MATCH(1,($U$2=GRID!$B$31:$BI$31)*(КАЛЕНДАРЬ!$BU30=GRID!$B$33:$BI$33),0))*(1-GRID!$B$69),0))</f>
        <v>37200</v>
      </c>
      <c r="V737" s="47" cm="1">
        <f t="array" ref="V737">IF($I$2="Открытый тариф",
INDEX(GRID!$B$47:$BI$57,MATCH(U$7,GRID!$A$47:$A$57,0),MATCH(1,($U$2=GRID!$B$31:$BI$31)*(КАЛЕНДАРЬ!$BU30=GRID!$B$33:$BI$33), 0)),
ROUNDUP(INDEX(GRID!$B$47:$BI$57,MATCH(U$7,GRID!$A$47:$A$57,0),MATCH(1,($U$2=GRID!$B$31:$BI$31)*(КАЛЕНДАРЬ!$BU30=GRID!$B$33:$BI$33),0))*(1-GRID!$B$69),0))</f>
        <v>39800</v>
      </c>
      <c r="W737" s="47" cm="1">
        <f t="array" ref="W737">IF($I$2="Открытый тариф",
INDEX(GRID!$B$34:$BI$44,MATCH(W$7,GRID!$A$34:$A$44,0),MATCH(1,($U$2=GRID!$B$31:$BI$31)*(КАЛЕНДАРЬ!$BU30=GRID!$B$33:$BI$33), 0)),
ROUNDUP(INDEX(GRID!$B$34:$BI$44,MATCH(W$7,GRID!$A$34:$A$44,0),MATCH(1,($U$2=GRID!$B$31:$BI$31)*(КАЛЕНДАРЬ!$BU30=GRID!$B$33:$BI$33),0))*(1-GRID!$B$69),0))</f>
        <v>91400</v>
      </c>
      <c r="X737" s="47" cm="1">
        <f t="array" ref="X737">IF($I$2="Открытый тариф",
INDEX(GRID!$B$47:$BI$57,MATCH(W$7,GRID!$A$47:$A$57,0),MATCH(1,($U$2=GRID!$B$31:$BI$31)*(КАЛЕНДАРЬ!$BU30=GRID!$B$33:$BI$33), 0)),
ROUNDUP(INDEX(GRID!$B$47:$BI$57,MATCH(W$7,GRID!$A$47:$A$57,0),MATCH(1,($U$2=GRID!$B$31:$BI$31)*(КАЛЕНДАРЬ!$BU30=GRID!$B$33:$BI$33),0))*(1-GRID!$B$69),0))</f>
        <v>94000</v>
      </c>
    </row>
    <row r="738" spans="1:24" s="200" customFormat="1" x14ac:dyDescent="0.2">
      <c r="A738" s="117" t="s">
        <v>43</v>
      </c>
      <c r="B738" s="117">
        <v>28</v>
      </c>
      <c r="C738" s="47" cm="1">
        <f t="array" ref="C738">IF($I$2="Открытый тариф",
INDEX(GRID!$B$34:$BI$44,MATCH(C$7,GRID!$A$34:$A$44,0),MATCH(1,($U$2=GRID!$B$31:$BI$31)*(КАЛЕНДАРЬ!$BU31=GRID!$B$33:$BI$33), 0)),
ROUNDUP(INDEX(GRID!$B$34:$BI$44,MATCH(C$7,GRID!$A$34:$A$44,0),MATCH(1,($U$2=GRID!$B$31:$BI$31)*(КАЛЕНДАРЬ!$BU31=GRID!$B$33:$BI$33),0))*(1-GRID!$B$69),0))</f>
        <v>15500</v>
      </c>
      <c r="D738" s="47" cm="1">
        <f t="array" ref="D738">IF($I$2="Открытый тариф",
INDEX(GRID!$B$47:$BI$57,MATCH(C$7,GRID!$A$47:$A$57,0),MATCH(1,($U$2=GRID!$B$31:$BI$31)*(КАЛЕНДАРЬ!$BU31=GRID!$B$33:$BI$33), 0)),
ROUNDUP(INDEX(GRID!$B$47:$BI$57,MATCH(C$7,GRID!$A$47:$A$57,0),MATCH(1,($U$2=GRID!$B$31:$BI$31)*(КАЛЕНДАРЬ!$BU31=GRID!$B$33:$BI$33),0))*(1-GRID!$B$69),0))</f>
        <v>18100</v>
      </c>
      <c r="E738" s="47" cm="1">
        <f t="array" ref="E738">IF($I$2="Открытый тариф",
INDEX(GRID!$B$34:$BI$44,MATCH(E$7,GRID!$A$34:$A$44,0),MATCH(1,($U$2=GRID!$B$31:$BI$31)*(КАЛЕНДАРЬ!$BU31=GRID!$B$33:$BI$33), 0)),
ROUNDUP(INDEX(GRID!$B$34:$BI$44,MATCH(E$7,GRID!$A$34:$A$44,0),MATCH(1,($U$2=GRID!$B$31:$BI$31)*(КАЛЕНДАРЬ!$BU31=GRID!$B$33:$BI$33),0))*(1-GRID!$B$69),0))</f>
        <v>17000</v>
      </c>
      <c r="F738" s="47" cm="1">
        <f t="array" ref="F738">IF($I$2="Открытый тариф",
INDEX(GRID!$B$47:$BI$57,MATCH(E$7,GRID!$A$47:$A$57,0),MATCH(1,($U$2=GRID!$B$31:$BI$31)*(КАЛЕНДАРЬ!$BU31=GRID!$B$33:$BI$33), 0)),
ROUNDUP(INDEX(GRID!$B$47:$BI$57,MATCH(E$7,GRID!$A$47:$A$57,0),MATCH(1,($U$2=GRID!$B$31:$BI$31)*(КАЛЕНДАРЬ!$BU31=GRID!$B$33:$BI$33),0))*(1-GRID!$B$69),0))</f>
        <v>19600</v>
      </c>
      <c r="G738" s="47" cm="1">
        <f t="array" ref="G738">IF($I$2="Открытый тариф",
INDEX(GRID!$B$34:$BI$44,MATCH(G$7,GRID!$A$34:$A$44,0),MATCH(1,($U$2=GRID!$B$31:$BI$31)*(КАЛЕНДАРЬ!$BU31=GRID!$B$33:$BI$33), 0)),
ROUNDUP(INDEX(GRID!$B$34:$BI$44,MATCH(G$7,GRID!$A$34:$A$44,0),MATCH(1,($U$2=GRID!$B$31:$BI$31)*(КАЛЕНДАРЬ!$BU31=GRID!$B$33:$BI$33),0))*(1-GRID!$B$69),0))</f>
        <v>17900</v>
      </c>
      <c r="H738" s="47" cm="1">
        <f t="array" ref="H738">IF($I$2="Открытый тариф",
INDEX(GRID!$B$47:$BI$57,MATCH(G$7,GRID!$A$47:$A$57,0),MATCH(1,($U$2=GRID!$B$31:$BI$31)*(КАЛЕНДАРЬ!$BU31=GRID!$B$33:$BI$33), 0)),
ROUNDUP(INDEX(GRID!$B$47:$BI$57,MATCH(G$7,GRID!$A$47:$A$57,0),MATCH(1,($U$2=GRID!$B$31:$BI$31)*(КАЛЕНДАРЬ!$BU31=GRID!$B$33:$BI$33),0))*(1-GRID!$B$69),0))</f>
        <v>20500</v>
      </c>
      <c r="I738" s="47" cm="1">
        <f t="array" ref="I738">IF($I$2="Открытый тариф",
INDEX(GRID!$B$34:$BI$44,MATCH(I$7,GRID!$A$34:$A$44,0),MATCH(1,($U$2=GRID!$B$31:$BI$31)*(КАЛЕНДАРЬ!$BU31=GRID!$B$33:$BI$33), 0)),
ROUNDUP(INDEX(GRID!$B$34:$BI$44,MATCH(I$7,GRID!$A$34:$A$44,0),MATCH(1,($U$2=GRID!$B$31:$BI$31)*(КАЛЕНДАРЬ!$BU31=GRID!$B$33:$BI$33),0))*(1-GRID!$B$69),0))</f>
        <v>19400</v>
      </c>
      <c r="J738" s="47" cm="1">
        <f t="array" ref="J738">IF($I$2="Открытый тариф",
INDEX(GRID!$B$47:$BI$57,MATCH(I$7,GRID!$A$47:$A$57,0),MATCH(1,($U$2=GRID!$B$31:$BI$31)*(КАЛЕНДАРЬ!$BU31=GRID!$B$33:$BI$33), 0)),
ROUNDUP(INDEX(GRID!$B$47:$BI$57,MATCH(I$7,GRID!$A$47:$A$57,0),MATCH(1,($U$2=GRID!$B$31:$BI$31)*(КАЛЕНДАРЬ!$BU31=GRID!$B$33:$BI$33),0))*(1-GRID!$B$69),0))</f>
        <v>22000</v>
      </c>
      <c r="K738" s="47" cm="1">
        <f t="array" ref="K738">IF($I$2="Открытый тариф",
INDEX(GRID!$B$34:$BI$44,MATCH(K$7,GRID!$A$34:$A$44,0),MATCH(1,($U$2=GRID!$B$31:$BI$31)*(КАЛЕНДАРЬ!$BU31=GRID!$B$33:$BI$33), 0)),
ROUNDUP(INDEX(GRID!$B$34:$BI$44,MATCH(K$7,GRID!$A$34:$A$44,0),MATCH(1,($U$2=GRID!$B$31:$BI$31)*(КАЛЕНДАРЬ!$BU31=GRID!$B$33:$BI$33),0))*(1-GRID!$B$69),0))</f>
        <v>20300</v>
      </c>
      <c r="L738" s="47" cm="1">
        <f t="array" ref="L738">IF($I$2="Открытый тариф",
INDEX(GRID!$B$47:$BI$57,MATCH(K$7,GRID!$A$47:$A$57,0),MATCH(1,($U$2=GRID!$B$31:$BI$31)*(КАЛЕНДАРЬ!$BU31=GRID!$B$33:$BI$33), 0)),
ROUNDUP(INDEX(GRID!$B$47:$BI$57,MATCH(K$7,GRID!$A$47:$A$57,0),MATCH(1,($U$2=GRID!$B$31:$BI$31)*(КАЛЕНДАРЬ!$BU31=GRID!$B$33:$BI$33),0))*(1-GRID!$B$69),0))</f>
        <v>22900</v>
      </c>
      <c r="M738" s="47" cm="1">
        <f t="array" ref="M738">IF($I$2="Открытый тариф",
INDEX(GRID!$B$34:$BI$44,MATCH(M$7,GRID!$A$34:$A$44,0),MATCH(1,($U$2=GRID!$B$31:$BI$31)*(КАЛЕНДАРЬ!$BU31=GRID!$B$33:$BI$33), 0)),
ROUNDUP(INDEX(GRID!$B$34:$BI$44,MATCH(M$7,GRID!$A$34:$A$44,0),MATCH(1,($U$2=GRID!$B$31:$BI$31)*(КАЛЕНДАРЬ!$BU31=GRID!$B$33:$BI$33),0))*(1-GRID!$B$69),0))</f>
        <v>21800</v>
      </c>
      <c r="N738" s="47" cm="1">
        <f t="array" ref="N738">IF($I$2="Открытый тариф",
INDEX(GRID!$B$47:$BI$57,MATCH(M$7,GRID!$A$47:$A$57,0),MATCH(1,($U$2=GRID!$B$31:$BI$31)*(КАЛЕНДАРЬ!$BU31=GRID!$B$33:$BI$33), 0)),
ROUNDUP(INDEX(GRID!$B$47:$BI$57,MATCH(M$7,GRID!$A$47:$A$57,0),MATCH(1,($U$2=GRID!$B$31:$BI$31)*(КАЛЕНДАРЬ!$BU31=GRID!$B$33:$BI$33),0))*(1-GRID!$B$69),0))</f>
        <v>24400</v>
      </c>
      <c r="O738" s="47" cm="1">
        <f t="array" ref="O738">IF($I$2="Открытый тариф",
INDEX(GRID!$B$34:$BI$44,MATCH(O$7,GRID!$A$34:$A$44,0),MATCH(1,($U$2=GRID!$B$31:$BI$31)*(КАЛЕНДАРЬ!$BU31=GRID!$B$33:$BI$33), 0)),
ROUNDUP(INDEX(GRID!$B$34:$BI$44,MATCH(O$7,GRID!$A$34:$A$44,0),MATCH(1,($U$2=GRID!$B$31:$BI$31)*(КАЛЕНДАРЬ!$BU31=GRID!$B$33:$BI$33),0))*(1-GRID!$B$69),0))</f>
        <v>27600</v>
      </c>
      <c r="P738" s="47" cm="1">
        <f t="array" ref="P738">IF($I$2="Открытый тариф",
INDEX(GRID!$B$47:$BI$57,MATCH(O$7,GRID!$A$47:$A$57,0),MATCH(1,($U$2=GRID!$B$31:$BI$31)*(КАЛЕНДАРЬ!$BU31=GRID!$B$33:$BI$33), 0)),
ROUNDUP(INDEX(GRID!$B$47:$BI$57,MATCH(O$7,GRID!$A$47:$A$57,0),MATCH(1,($U$2=GRID!$B$31:$BI$31)*(КАЛЕНДАРЬ!$BU31=GRID!$B$33:$BI$33),0))*(1-GRID!$B$69),0))</f>
        <v>30200</v>
      </c>
      <c r="Q738" s="47" cm="1">
        <f t="array" ref="Q738">IF($I$2="Открытый тариф",
INDEX(GRID!$B$34:$BI$44,MATCH(Q$7,GRID!$A$34:$A$44,0),MATCH(1,($U$2=GRID!$B$31:$BI$31)*(КАЛЕНДАРЬ!$BU31=GRID!$B$33:$BI$33), 0)),
ROUNDUP(INDEX(GRID!$B$34:$BI$44,MATCH(Q$7,GRID!$A$34:$A$44,0),MATCH(1,($U$2=GRID!$B$31:$BI$31)*(КАЛЕНДАРЬ!$BU31=GRID!$B$33:$BI$33),0))*(1-GRID!$B$69),0))</f>
        <v>29300</v>
      </c>
      <c r="R738" s="47" cm="1">
        <f t="array" ref="R738">IF($I$2="Открытый тариф",
INDEX(GRID!$B$47:$BI$57,MATCH(Q$7,GRID!$A$47:$A$57,0),MATCH(1,($U$2=GRID!$B$31:$BI$31)*(КАЛЕНДАРЬ!$BU31=GRID!$B$33:$BI$33), 0)),
ROUNDUP(INDEX(GRID!$B$47:$BI$57,MATCH(Q$7,GRID!$A$47:$A$57,0),MATCH(1,($U$2=GRID!$B$31:$BI$31)*(КАЛЕНДАРЬ!$BU31=GRID!$B$33:$BI$33),0))*(1-GRID!$B$69),0))</f>
        <v>31900</v>
      </c>
      <c r="S738" s="47" cm="1">
        <f t="array" ref="S738">IF($I$2="Открытый тариф",
INDEX(GRID!$B$34:$BI$44,MATCH(S$7,GRID!$A$34:$A$44,0),MATCH(1,($U$2=GRID!$B$31:$BI$31)*(КАЛЕНДАРЬ!$BU31=GRID!$B$33:$BI$33), 0)),
ROUNDUP(INDEX(GRID!$B$34:$BI$44,MATCH(S$7,GRID!$A$34:$A$44,0),MATCH(1,($U$2=GRID!$B$31:$BI$31)*(КАЛЕНДАРЬ!$BU31=GRID!$B$33:$BI$33),0))*(1-GRID!$B$69),0))</f>
        <v>32200</v>
      </c>
      <c r="T738" s="47" cm="1">
        <f t="array" ref="T738">IF($I$2="Открытый тариф",
INDEX(GRID!$B$47:$BI$57,MATCH(S$7,GRID!$A$47:$A$57,0),MATCH(1,($U$2=GRID!$B$31:$BI$31)*(КАЛЕНДАРЬ!$BU31=GRID!$B$33:$BI$33), 0)),
ROUNDUP(INDEX(GRID!$B$47:$BI$57,MATCH(S$7,GRID!$A$47:$A$57,0),MATCH(1,($U$2=GRID!$B$31:$BI$31)*(КАЛЕНДАРЬ!$BU31=GRID!$B$33:$BI$33),0))*(1-GRID!$B$69),0))</f>
        <v>34800</v>
      </c>
      <c r="U738" s="47" cm="1">
        <f t="array" ref="U738">IF($I$2="Открытый тариф",
INDEX(GRID!$B$34:$BI$44,MATCH(U$7,GRID!$A$34:$A$44,0),MATCH(1,($U$2=GRID!$B$31:$BI$31)*(КАЛЕНДАРЬ!$BU31=GRID!$B$33:$BI$33), 0)),
ROUNDUP(INDEX(GRID!$B$34:$BI$44,MATCH(U$7,GRID!$A$34:$A$44,0),MATCH(1,($U$2=GRID!$B$31:$BI$31)*(КАЛЕНДАРЬ!$BU31=GRID!$B$33:$BI$33),0))*(1-GRID!$B$69),0))</f>
        <v>37200</v>
      </c>
      <c r="V738" s="47" cm="1">
        <f t="array" ref="V738">IF($I$2="Открытый тариф",
INDEX(GRID!$B$47:$BI$57,MATCH(U$7,GRID!$A$47:$A$57,0),MATCH(1,($U$2=GRID!$B$31:$BI$31)*(КАЛЕНДАРЬ!$BU31=GRID!$B$33:$BI$33), 0)),
ROUNDUP(INDEX(GRID!$B$47:$BI$57,MATCH(U$7,GRID!$A$47:$A$57,0),MATCH(1,($U$2=GRID!$B$31:$BI$31)*(КАЛЕНДАРЬ!$BU31=GRID!$B$33:$BI$33),0))*(1-GRID!$B$69),0))</f>
        <v>39800</v>
      </c>
      <c r="W738" s="47" cm="1">
        <f t="array" ref="W738">IF($I$2="Открытый тариф",
INDEX(GRID!$B$34:$BI$44,MATCH(W$7,GRID!$A$34:$A$44,0),MATCH(1,($U$2=GRID!$B$31:$BI$31)*(КАЛЕНДАРЬ!$BU31=GRID!$B$33:$BI$33), 0)),
ROUNDUP(INDEX(GRID!$B$34:$BI$44,MATCH(W$7,GRID!$A$34:$A$44,0),MATCH(1,($U$2=GRID!$B$31:$BI$31)*(КАЛЕНДАРЬ!$BU31=GRID!$B$33:$BI$33),0))*(1-GRID!$B$69),0))</f>
        <v>91400</v>
      </c>
      <c r="X738" s="47" cm="1">
        <f t="array" ref="X738">IF($I$2="Открытый тариф",
INDEX(GRID!$B$47:$BI$57,MATCH(W$7,GRID!$A$47:$A$57,0),MATCH(1,($U$2=GRID!$B$31:$BI$31)*(КАЛЕНДАРЬ!$BU31=GRID!$B$33:$BI$33), 0)),
ROUNDUP(INDEX(GRID!$B$47:$BI$57,MATCH(W$7,GRID!$A$47:$A$57,0),MATCH(1,($U$2=GRID!$B$31:$BI$31)*(КАЛЕНДАРЬ!$BU31=GRID!$B$33:$BI$33),0))*(1-GRID!$B$69),0))</f>
        <v>94000</v>
      </c>
    </row>
    <row r="739" spans="1:24" s="200" customFormat="1" x14ac:dyDescent="0.2">
      <c r="A739" s="117" t="s">
        <v>44</v>
      </c>
      <c r="B739" s="117">
        <v>29</v>
      </c>
      <c r="C739" s="49" t="s">
        <v>101</v>
      </c>
      <c r="D739" s="49" t="s">
        <v>101</v>
      </c>
      <c r="E739" s="49" t="s">
        <v>101</v>
      </c>
      <c r="F739" s="49" t="s">
        <v>101</v>
      </c>
      <c r="G739" s="49" t="s">
        <v>101</v>
      </c>
      <c r="H739" s="49" t="s">
        <v>101</v>
      </c>
      <c r="I739" s="49" t="s">
        <v>101</v>
      </c>
      <c r="J739" s="49" t="s">
        <v>101</v>
      </c>
      <c r="K739" s="49" t="s">
        <v>101</v>
      </c>
      <c r="L739" s="49" t="s">
        <v>101</v>
      </c>
      <c r="M739" s="49" t="s">
        <v>101</v>
      </c>
      <c r="N739" s="49" t="s">
        <v>101</v>
      </c>
      <c r="O739" s="49" t="s">
        <v>101</v>
      </c>
      <c r="P739" s="49" t="s">
        <v>101</v>
      </c>
      <c r="Q739" s="49" t="s">
        <v>101</v>
      </c>
      <c r="R739" s="49" t="s">
        <v>101</v>
      </c>
      <c r="S739" s="49" t="s">
        <v>101</v>
      </c>
      <c r="T739" s="49" t="s">
        <v>101</v>
      </c>
      <c r="U739" s="49" t="s">
        <v>101</v>
      </c>
      <c r="V739" s="49" t="s">
        <v>101</v>
      </c>
      <c r="W739" s="49" t="s">
        <v>101</v>
      </c>
      <c r="X739" s="49" t="s">
        <v>101</v>
      </c>
    </row>
    <row r="740" spans="1:24" s="200" customFormat="1" x14ac:dyDescent="0.2">
      <c r="A740" s="117" t="s">
        <v>45</v>
      </c>
      <c r="B740" s="117">
        <v>30</v>
      </c>
      <c r="C740" s="49" t="s">
        <v>101</v>
      </c>
      <c r="D740" s="49" t="s">
        <v>101</v>
      </c>
      <c r="E740" s="49" t="s">
        <v>101</v>
      </c>
      <c r="F740" s="49" t="s">
        <v>101</v>
      </c>
      <c r="G740" s="49" t="s">
        <v>101</v>
      </c>
      <c r="H740" s="49" t="s">
        <v>101</v>
      </c>
      <c r="I740" s="49" t="s">
        <v>101</v>
      </c>
      <c r="J740" s="49" t="s">
        <v>101</v>
      </c>
      <c r="K740" s="49" t="s">
        <v>101</v>
      </c>
      <c r="L740" s="49" t="s">
        <v>101</v>
      </c>
      <c r="M740" s="49" t="s">
        <v>101</v>
      </c>
      <c r="N740" s="49" t="s">
        <v>101</v>
      </c>
      <c r="O740" s="49" t="s">
        <v>101</v>
      </c>
      <c r="P740" s="49" t="s">
        <v>101</v>
      </c>
      <c r="Q740" s="49" t="s">
        <v>101</v>
      </c>
      <c r="R740" s="49" t="s">
        <v>101</v>
      </c>
      <c r="S740" s="49" t="s">
        <v>101</v>
      </c>
      <c r="T740" s="49" t="s">
        <v>101</v>
      </c>
      <c r="U740" s="49" t="s">
        <v>101</v>
      </c>
      <c r="V740" s="49" t="s">
        <v>101</v>
      </c>
      <c r="W740" s="49" t="s">
        <v>101</v>
      </c>
      <c r="X740" s="49" t="s">
        <v>101</v>
      </c>
    </row>
    <row r="741" spans="1:24" s="200" customFormat="1" x14ac:dyDescent="0.2">
      <c r="A741" s="117" t="s">
        <v>46</v>
      </c>
      <c r="B741" s="117">
        <v>31</v>
      </c>
      <c r="C741" s="49" t="s">
        <v>101</v>
      </c>
      <c r="D741" s="49" t="s">
        <v>101</v>
      </c>
      <c r="E741" s="49" t="s">
        <v>101</v>
      </c>
      <c r="F741" s="49" t="s">
        <v>101</v>
      </c>
      <c r="G741" s="49" t="s">
        <v>101</v>
      </c>
      <c r="H741" s="49" t="s">
        <v>101</v>
      </c>
      <c r="I741" s="49" t="s">
        <v>101</v>
      </c>
      <c r="J741" s="49" t="s">
        <v>101</v>
      </c>
      <c r="K741" s="49" t="s">
        <v>101</v>
      </c>
      <c r="L741" s="49" t="s">
        <v>101</v>
      </c>
      <c r="M741" s="49" t="s">
        <v>101</v>
      </c>
      <c r="N741" s="49" t="s">
        <v>101</v>
      </c>
      <c r="O741" s="49" t="s">
        <v>101</v>
      </c>
      <c r="P741" s="49" t="s">
        <v>101</v>
      </c>
      <c r="Q741" s="49" t="s">
        <v>101</v>
      </c>
      <c r="R741" s="49" t="s">
        <v>101</v>
      </c>
      <c r="S741" s="49" t="s">
        <v>101</v>
      </c>
      <c r="T741" s="49" t="s">
        <v>101</v>
      </c>
      <c r="U741" s="49" t="s">
        <v>101</v>
      </c>
      <c r="V741" s="49" t="s">
        <v>101</v>
      </c>
      <c r="W741" s="49" t="s">
        <v>101</v>
      </c>
      <c r="X741" s="49" t="s">
        <v>101</v>
      </c>
    </row>
    <row r="742" spans="1:24" ht="15" x14ac:dyDescent="0.25">
      <c r="A742" s="118"/>
      <c r="B742" s="119"/>
      <c r="C742" s="53"/>
      <c r="F742" s="53"/>
      <c r="G742" s="53"/>
      <c r="H742" s="53"/>
      <c r="I742" s="53"/>
    </row>
    <row r="743" spans="1:24" ht="47.25" customHeight="1" x14ac:dyDescent="0.25">
      <c r="A743" s="252" t="s">
        <v>173</v>
      </c>
      <c r="B743" s="252"/>
      <c r="C743" s="252"/>
      <c r="D743" s="97"/>
      <c r="E743" s="251" t="s">
        <v>185</v>
      </c>
      <c r="F743" s="251"/>
      <c r="G743" s="251"/>
      <c r="H743" s="251"/>
      <c r="I743" s="251"/>
      <c r="J743" s="97"/>
      <c r="K743" s="97"/>
      <c r="L743" s="37"/>
      <c r="M743" s="253" t="s">
        <v>147</v>
      </c>
      <c r="N743" s="253"/>
      <c r="O743" s="253"/>
      <c r="P743" s="253"/>
      <c r="Q743" s="253"/>
      <c r="R743" s="253"/>
    </row>
    <row r="744" spans="1:24" ht="18" customHeight="1" x14ac:dyDescent="0.25">
      <c r="A744" s="203" t="s">
        <v>63</v>
      </c>
      <c r="B744" s="254" t="s">
        <v>64</v>
      </c>
      <c r="C744" s="254"/>
      <c r="D744" s="97"/>
      <c r="E744" s="251"/>
      <c r="F744" s="251"/>
      <c r="G744" s="251"/>
      <c r="H744" s="251"/>
      <c r="I744" s="251"/>
      <c r="J744" s="97"/>
      <c r="K744" s="97"/>
      <c r="L744" s="22"/>
      <c r="M744" s="253"/>
      <c r="N744" s="253"/>
      <c r="O744" s="253"/>
      <c r="P744" s="253"/>
      <c r="Q744" s="253"/>
      <c r="R744" s="253"/>
    </row>
    <row r="745" spans="1:24" ht="22.5" x14ac:dyDescent="0.25">
      <c r="A745" s="203" t="s">
        <v>66</v>
      </c>
      <c r="B745" s="203" t="s">
        <v>67</v>
      </c>
      <c r="C745" s="11" t="s">
        <v>68</v>
      </c>
      <c r="D745" s="97"/>
      <c r="E745" s="251"/>
      <c r="F745" s="251"/>
      <c r="G745" s="251"/>
      <c r="H745" s="251"/>
      <c r="I745" s="251"/>
      <c r="J745" s="97"/>
      <c r="K745" s="97"/>
      <c r="L745" s="15"/>
      <c r="M745" s="253"/>
      <c r="N745" s="253"/>
      <c r="O745" s="253"/>
      <c r="P745" s="253"/>
      <c r="Q745" s="253"/>
      <c r="R745" s="253"/>
    </row>
    <row r="746" spans="1:24" ht="22.5" x14ac:dyDescent="0.25">
      <c r="A746" s="116" t="s">
        <v>69</v>
      </c>
      <c r="B746" s="116">
        <f>ROUNDUP(IF($I$2="Открытый тариф",GRID!B92,GRID!B92-GRID!B92*GRID!$B$69),0)</f>
        <v>2600</v>
      </c>
      <c r="C746" s="82">
        <f>ROUNDUP(IF($I$2="Открытый тариф",GRID!C92,GRID!C92-GRID!C92*GRID!$B$69),0)</f>
        <v>5200</v>
      </c>
      <c r="D746" s="97"/>
      <c r="E746" s="251"/>
      <c r="F746" s="251"/>
      <c r="G746" s="251"/>
      <c r="H746" s="251"/>
      <c r="I746" s="251"/>
      <c r="J746" s="97"/>
      <c r="K746" s="97"/>
      <c r="L746" s="16"/>
      <c r="M746" s="253"/>
      <c r="N746" s="253"/>
      <c r="O746" s="253"/>
      <c r="P746" s="253"/>
      <c r="Q746" s="253"/>
      <c r="R746" s="253"/>
    </row>
    <row r="747" spans="1:24" ht="12.75" customHeight="1" x14ac:dyDescent="0.25">
      <c r="A747" s="118"/>
      <c r="B747" s="119"/>
      <c r="D747" s="97"/>
      <c r="E747" s="251"/>
      <c r="F747" s="251"/>
      <c r="G747" s="251"/>
      <c r="H747" s="251"/>
      <c r="I747" s="251"/>
      <c r="J747" s="97"/>
      <c r="K747" s="97"/>
      <c r="L747" s="41"/>
      <c r="M747" s="253"/>
      <c r="N747" s="253"/>
      <c r="O747" s="253"/>
      <c r="P747" s="253"/>
      <c r="Q747" s="253"/>
      <c r="R747" s="253"/>
    </row>
    <row r="748" spans="1:24" ht="12.75" customHeight="1" x14ac:dyDescent="0.25">
      <c r="A748" s="118"/>
      <c r="B748" s="119"/>
      <c r="D748" s="97"/>
      <c r="E748" s="251"/>
      <c r="F748" s="251"/>
      <c r="G748" s="251"/>
      <c r="H748" s="251"/>
      <c r="I748" s="251"/>
      <c r="J748" s="97"/>
      <c r="K748" s="97"/>
      <c r="L748" s="41"/>
      <c r="M748" s="73"/>
      <c r="N748" s="73"/>
      <c r="O748" s="73"/>
      <c r="P748" s="73"/>
      <c r="Q748" s="73"/>
      <c r="R748" s="73"/>
    </row>
    <row r="749" spans="1:24" x14ac:dyDescent="0.2">
      <c r="E749" s="251"/>
      <c r="F749" s="251"/>
      <c r="G749" s="251"/>
      <c r="H749" s="251"/>
      <c r="I749" s="251"/>
      <c r="J749" s="7"/>
      <c r="K749" s="6"/>
      <c r="M749" s="261"/>
      <c r="N749" s="261"/>
      <c r="O749" s="261"/>
      <c r="P749" s="261"/>
      <c r="Q749" s="261"/>
    </row>
    <row r="750" spans="1:24" x14ac:dyDescent="0.2">
      <c r="E750" s="251"/>
      <c r="F750" s="251"/>
      <c r="G750" s="251"/>
      <c r="H750" s="251"/>
      <c r="I750" s="251"/>
      <c r="J750" s="7"/>
      <c r="K750" s="6"/>
      <c r="M750" s="261"/>
      <c r="N750" s="261"/>
      <c r="O750" s="261"/>
      <c r="P750" s="261"/>
      <c r="Q750" s="261"/>
    </row>
    <row r="751" spans="1:24" x14ac:dyDescent="0.2">
      <c r="E751" s="251"/>
      <c r="F751" s="251"/>
      <c r="G751" s="251"/>
      <c r="H751" s="251"/>
      <c r="I751" s="251"/>
      <c r="J751" s="7"/>
      <c r="K751" s="6"/>
      <c r="M751" s="261"/>
      <c r="N751" s="261"/>
      <c r="O751" s="261"/>
      <c r="P751" s="261"/>
      <c r="Q751" s="261"/>
    </row>
    <row r="752" spans="1:24" ht="15" x14ac:dyDescent="0.2">
      <c r="E752" s="251"/>
      <c r="F752" s="251"/>
      <c r="G752" s="251"/>
      <c r="H752" s="251"/>
      <c r="I752" s="251"/>
      <c r="K752" s="40"/>
      <c r="L752" s="41"/>
      <c r="M752" s="54"/>
      <c r="N752" s="54"/>
      <c r="O752" s="54"/>
      <c r="P752" s="54"/>
    </row>
    <row r="753" spans="5:16" ht="15" x14ac:dyDescent="0.2">
      <c r="E753" s="251"/>
      <c r="F753" s="251"/>
      <c r="G753" s="251"/>
      <c r="H753" s="251"/>
      <c r="I753" s="251"/>
      <c r="K753" s="40"/>
      <c r="L753" s="41"/>
      <c r="M753" s="54"/>
      <c r="N753" s="54"/>
      <c r="O753" s="54"/>
      <c r="P753" s="54"/>
    </row>
    <row r="754" spans="5:16" x14ac:dyDescent="0.2">
      <c r="E754" s="251"/>
      <c r="F754" s="251"/>
      <c r="G754" s="251"/>
      <c r="H754" s="251"/>
      <c r="I754" s="251"/>
    </row>
    <row r="755" spans="5:16" x14ac:dyDescent="0.2">
      <c r="E755" s="251"/>
      <c r="F755" s="251"/>
      <c r="G755" s="251"/>
      <c r="H755" s="251"/>
      <c r="I755" s="251"/>
    </row>
    <row r="756" spans="5:16" x14ac:dyDescent="0.2">
      <c r="E756" s="251"/>
      <c r="F756" s="251"/>
      <c r="G756" s="251"/>
      <c r="H756" s="251"/>
      <c r="I756" s="251"/>
    </row>
  </sheetData>
  <mergeCells count="317">
    <mergeCell ref="E743:I756"/>
    <mergeCell ref="A707:X707"/>
    <mergeCell ref="A708:X708"/>
    <mergeCell ref="A709:B710"/>
    <mergeCell ref="C709:D709"/>
    <mergeCell ref="E709:F709"/>
    <mergeCell ref="G709:H709"/>
    <mergeCell ref="I709:J709"/>
    <mergeCell ref="K709:L709"/>
    <mergeCell ref="M709:N709"/>
    <mergeCell ref="O709:P709"/>
    <mergeCell ref="Q709:R709"/>
    <mergeCell ref="S709:T709"/>
    <mergeCell ref="U709:V709"/>
    <mergeCell ref="W709:X709"/>
    <mergeCell ref="A743:C743"/>
    <mergeCell ref="M749:Q751"/>
    <mergeCell ref="M743:R747"/>
    <mergeCell ref="B744:C744"/>
    <mergeCell ref="A672:X672"/>
    <mergeCell ref="A673:X673"/>
    <mergeCell ref="A674:B675"/>
    <mergeCell ref="C674:D674"/>
    <mergeCell ref="E674:F674"/>
    <mergeCell ref="G674:H674"/>
    <mergeCell ref="I674:J674"/>
    <mergeCell ref="K674:L674"/>
    <mergeCell ref="M674:N674"/>
    <mergeCell ref="O674:P674"/>
    <mergeCell ref="Q674:R674"/>
    <mergeCell ref="S674:T674"/>
    <mergeCell ref="U674:V674"/>
    <mergeCell ref="W674:X674"/>
    <mergeCell ref="A636:X636"/>
    <mergeCell ref="A637:X637"/>
    <mergeCell ref="A638:B639"/>
    <mergeCell ref="C638:D638"/>
    <mergeCell ref="E638:F638"/>
    <mergeCell ref="G638:H638"/>
    <mergeCell ref="I638:J638"/>
    <mergeCell ref="K638:L638"/>
    <mergeCell ref="M638:N638"/>
    <mergeCell ref="O638:P638"/>
    <mergeCell ref="Q638:R638"/>
    <mergeCell ref="S638:T638"/>
    <mergeCell ref="U638:V638"/>
    <mergeCell ref="W638:X638"/>
    <mergeCell ref="G603:H603"/>
    <mergeCell ref="I603:J603"/>
    <mergeCell ref="K603:L603"/>
    <mergeCell ref="M603:N603"/>
    <mergeCell ref="O603:P603"/>
    <mergeCell ref="Q603:R603"/>
    <mergeCell ref="S603:T603"/>
    <mergeCell ref="U603:V603"/>
    <mergeCell ref="W603:X603"/>
    <mergeCell ref="G567:H567"/>
    <mergeCell ref="I567:J567"/>
    <mergeCell ref="K567:L567"/>
    <mergeCell ref="M567:N567"/>
    <mergeCell ref="O567:P567"/>
    <mergeCell ref="Q567:R567"/>
    <mergeCell ref="S567:T567"/>
    <mergeCell ref="U567:V567"/>
    <mergeCell ref="W567:X567"/>
    <mergeCell ref="A601:X601"/>
    <mergeCell ref="A602:X602"/>
    <mergeCell ref="A603:B604"/>
    <mergeCell ref="C603:D603"/>
    <mergeCell ref="E603:F603"/>
    <mergeCell ref="A529:X529"/>
    <mergeCell ref="A530:X530"/>
    <mergeCell ref="A531:B532"/>
    <mergeCell ref="C531:D531"/>
    <mergeCell ref="E531:F531"/>
    <mergeCell ref="G531:H531"/>
    <mergeCell ref="I531:J531"/>
    <mergeCell ref="K531:L531"/>
    <mergeCell ref="M531:N531"/>
    <mergeCell ref="O531:P531"/>
    <mergeCell ref="Q531:R531"/>
    <mergeCell ref="S531:T531"/>
    <mergeCell ref="U531:V531"/>
    <mergeCell ref="W531:X531"/>
    <mergeCell ref="A565:X565"/>
    <mergeCell ref="A566:X566"/>
    <mergeCell ref="A567:B568"/>
    <mergeCell ref="C567:D567"/>
    <mergeCell ref="E567:F567"/>
    <mergeCell ref="A494:X494"/>
    <mergeCell ref="A495:X495"/>
    <mergeCell ref="A496:B497"/>
    <mergeCell ref="C496:D496"/>
    <mergeCell ref="E496:F496"/>
    <mergeCell ref="G496:H496"/>
    <mergeCell ref="I496:J496"/>
    <mergeCell ref="K496:L496"/>
    <mergeCell ref="M496:N496"/>
    <mergeCell ref="O496:P496"/>
    <mergeCell ref="Q496:R496"/>
    <mergeCell ref="S496:T496"/>
    <mergeCell ref="U496:V496"/>
    <mergeCell ref="W496:X496"/>
    <mergeCell ref="A458:X458"/>
    <mergeCell ref="A459:X459"/>
    <mergeCell ref="A460:B461"/>
    <mergeCell ref="C460:D460"/>
    <mergeCell ref="E460:F460"/>
    <mergeCell ref="G460:H460"/>
    <mergeCell ref="I460:J460"/>
    <mergeCell ref="K460:L460"/>
    <mergeCell ref="M460:N460"/>
    <mergeCell ref="O460:P460"/>
    <mergeCell ref="Q460:R460"/>
    <mergeCell ref="S460:T460"/>
    <mergeCell ref="U460:V460"/>
    <mergeCell ref="W460:X460"/>
    <mergeCell ref="A423:X423"/>
    <mergeCell ref="A424:X424"/>
    <mergeCell ref="A425:B426"/>
    <mergeCell ref="C425:D425"/>
    <mergeCell ref="E425:F425"/>
    <mergeCell ref="G425:H425"/>
    <mergeCell ref="I425:J425"/>
    <mergeCell ref="K425:L425"/>
    <mergeCell ref="M425:N425"/>
    <mergeCell ref="O425:P425"/>
    <mergeCell ref="Q425:R425"/>
    <mergeCell ref="S425:T425"/>
    <mergeCell ref="U425:V425"/>
    <mergeCell ref="W425:X425"/>
    <mergeCell ref="A387:X387"/>
    <mergeCell ref="A388:X388"/>
    <mergeCell ref="A389:B390"/>
    <mergeCell ref="C389:D389"/>
    <mergeCell ref="E389:F389"/>
    <mergeCell ref="G389:H389"/>
    <mergeCell ref="I389:J389"/>
    <mergeCell ref="K389:L389"/>
    <mergeCell ref="M389:N389"/>
    <mergeCell ref="O389:P389"/>
    <mergeCell ref="Q389:R389"/>
    <mergeCell ref="S389:T389"/>
    <mergeCell ref="U389:V389"/>
    <mergeCell ref="W389:X389"/>
    <mergeCell ref="A354:X354"/>
    <mergeCell ref="A355:X355"/>
    <mergeCell ref="A356:B357"/>
    <mergeCell ref="C356:D356"/>
    <mergeCell ref="E356:F356"/>
    <mergeCell ref="G356:H356"/>
    <mergeCell ref="I356:J356"/>
    <mergeCell ref="K356:L356"/>
    <mergeCell ref="M356:N356"/>
    <mergeCell ref="O356:P356"/>
    <mergeCell ref="Q356:R356"/>
    <mergeCell ref="S356:T356"/>
    <mergeCell ref="U356:V356"/>
    <mergeCell ref="W356:X356"/>
    <mergeCell ref="O213:P213"/>
    <mergeCell ref="Q213:R213"/>
    <mergeCell ref="U284:V284"/>
    <mergeCell ref="W284:X284"/>
    <mergeCell ref="K284:L284"/>
    <mergeCell ref="A211:X211"/>
    <mergeCell ref="M249:N249"/>
    <mergeCell ref="O249:P249"/>
    <mergeCell ref="Q249:R249"/>
    <mergeCell ref="S249:T249"/>
    <mergeCell ref="A212:X212"/>
    <mergeCell ref="O284:P284"/>
    <mergeCell ref="Q284:R284"/>
    <mergeCell ref="E249:F249"/>
    <mergeCell ref="G249:H249"/>
    <mergeCell ref="I249:J249"/>
    <mergeCell ref="K249:L249"/>
    <mergeCell ref="A282:X282"/>
    <mergeCell ref="A283:X283"/>
    <mergeCell ref="A213:B214"/>
    <mergeCell ref="C213:D213"/>
    <mergeCell ref="E213:F213"/>
    <mergeCell ref="G213:H213"/>
    <mergeCell ref="S284:T284"/>
    <mergeCell ref="A33:X33"/>
    <mergeCell ref="W35:X35"/>
    <mergeCell ref="U35:V35"/>
    <mergeCell ref="M35:N35"/>
    <mergeCell ref="A35:B36"/>
    <mergeCell ref="A177:X177"/>
    <mergeCell ref="U178:V178"/>
    <mergeCell ref="M284:N284"/>
    <mergeCell ref="E35:F35"/>
    <mergeCell ref="G35:H35"/>
    <mergeCell ref="I35:J35"/>
    <mergeCell ref="Q178:R178"/>
    <mergeCell ref="A178:B179"/>
    <mergeCell ref="C178:D178"/>
    <mergeCell ref="E178:F178"/>
    <mergeCell ref="G178:H178"/>
    <mergeCell ref="I178:J178"/>
    <mergeCell ref="Q106:R106"/>
    <mergeCell ref="A104:X104"/>
    <mergeCell ref="K178:L178"/>
    <mergeCell ref="M178:N178"/>
    <mergeCell ref="O178:P178"/>
    <mergeCell ref="E284:F284"/>
    <mergeCell ref="G284:H284"/>
    <mergeCell ref="A71:B72"/>
    <mergeCell ref="C71:D71"/>
    <mergeCell ref="E71:F71"/>
    <mergeCell ref="G71:H71"/>
    <mergeCell ref="I71:J71"/>
    <mergeCell ref="A34:X34"/>
    <mergeCell ref="K35:L35"/>
    <mergeCell ref="C35:D35"/>
    <mergeCell ref="K71:L71"/>
    <mergeCell ref="A6:X6"/>
    <mergeCell ref="A7:B8"/>
    <mergeCell ref="C7:D7"/>
    <mergeCell ref="G106:H106"/>
    <mergeCell ref="I106:J106"/>
    <mergeCell ref="W106:X106"/>
    <mergeCell ref="I213:J213"/>
    <mergeCell ref="K213:L213"/>
    <mergeCell ref="M213:N213"/>
    <mergeCell ref="S213:T213"/>
    <mergeCell ref="S142:T142"/>
    <mergeCell ref="S178:T178"/>
    <mergeCell ref="O106:P106"/>
    <mergeCell ref="U71:V71"/>
    <mergeCell ref="G142:H142"/>
    <mergeCell ref="I142:J142"/>
    <mergeCell ref="K142:L142"/>
    <mergeCell ref="M142:N142"/>
    <mergeCell ref="A23:X23"/>
    <mergeCell ref="S24:T24"/>
    <mergeCell ref="U24:V24"/>
    <mergeCell ref="W71:X71"/>
    <mergeCell ref="Q24:R24"/>
    <mergeCell ref="M71:N71"/>
    <mergeCell ref="K7:L7"/>
    <mergeCell ref="M7:N7"/>
    <mergeCell ref="O7:P7"/>
    <mergeCell ref="Q7:R7"/>
    <mergeCell ref="S7:T7"/>
    <mergeCell ref="U7:V7"/>
    <mergeCell ref="W7:X7"/>
    <mergeCell ref="W24:X24"/>
    <mergeCell ref="A22:X22"/>
    <mergeCell ref="E7:F7"/>
    <mergeCell ref="A247:X247"/>
    <mergeCell ref="A248:X248"/>
    <mergeCell ref="A249:B250"/>
    <mergeCell ref="O35:P35"/>
    <mergeCell ref="Q35:R35"/>
    <mergeCell ref="O142:P142"/>
    <mergeCell ref="K106:L106"/>
    <mergeCell ref="M106:N106"/>
    <mergeCell ref="A141:X141"/>
    <mergeCell ref="S35:T35"/>
    <mergeCell ref="A69:X69"/>
    <mergeCell ref="U213:V213"/>
    <mergeCell ref="E142:F142"/>
    <mergeCell ref="A176:X176"/>
    <mergeCell ref="A70:X70"/>
    <mergeCell ref="C142:D142"/>
    <mergeCell ref="S71:T71"/>
    <mergeCell ref="S106:T106"/>
    <mergeCell ref="A142:B143"/>
    <mergeCell ref="C249:D249"/>
    <mergeCell ref="A105:X105"/>
    <mergeCell ref="A140:X140"/>
    <mergeCell ref="E106:F106"/>
    <mergeCell ref="O71:P71"/>
    <mergeCell ref="A106:B107"/>
    <mergeCell ref="C106:D106"/>
    <mergeCell ref="W213:X213"/>
    <mergeCell ref="B2:F3"/>
    <mergeCell ref="I2:N3"/>
    <mergeCell ref="A5:X5"/>
    <mergeCell ref="A24:B25"/>
    <mergeCell ref="C24:D24"/>
    <mergeCell ref="E24:F24"/>
    <mergeCell ref="I7:J7"/>
    <mergeCell ref="G7:H7"/>
    <mergeCell ref="W178:X178"/>
    <mergeCell ref="Q71:R71"/>
    <mergeCell ref="Q142:R142"/>
    <mergeCell ref="U106:V106"/>
    <mergeCell ref="U142:V142"/>
    <mergeCell ref="W142:X142"/>
    <mergeCell ref="Q2:T3"/>
    <mergeCell ref="U2:Y3"/>
    <mergeCell ref="G24:H24"/>
    <mergeCell ref="I24:J24"/>
    <mergeCell ref="K24:L24"/>
    <mergeCell ref="M24:N24"/>
    <mergeCell ref="O24:P24"/>
    <mergeCell ref="U249:V249"/>
    <mergeCell ref="A318:X318"/>
    <mergeCell ref="A319:X319"/>
    <mergeCell ref="A320:B321"/>
    <mergeCell ref="C320:D320"/>
    <mergeCell ref="E320:F320"/>
    <mergeCell ref="G320:H320"/>
    <mergeCell ref="I320:J320"/>
    <mergeCell ref="K320:L320"/>
    <mergeCell ref="M320:N320"/>
    <mergeCell ref="O320:P320"/>
    <mergeCell ref="Q320:R320"/>
    <mergeCell ref="S320:T320"/>
    <mergeCell ref="U320:V320"/>
    <mergeCell ref="W320:X320"/>
    <mergeCell ref="W249:X249"/>
    <mergeCell ref="I284:J284"/>
    <mergeCell ref="A284:B285"/>
    <mergeCell ref="C284:D284"/>
  </mergeCells>
  <conditionalFormatting sqref="C251:C280">
    <cfRule type="colorScale" priority="16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N20">
    <cfRule type="colorScale" priority="34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6:N31">
    <cfRule type="colorScale" priority="34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7:N67">
    <cfRule type="colorScale" priority="16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3:N102">
    <cfRule type="colorScale" priority="16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8:N138">
    <cfRule type="colorScale" priority="16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4:N174">
    <cfRule type="colorScale" priority="16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0:N209">
    <cfRule type="colorScale" priority="16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5:N245">
    <cfRule type="colorScale" priority="16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94:X209 C215:X245 C251:X280 C286:X316">
    <cfRule type="colorScale" priority="84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17:X317 C286:C316">
    <cfRule type="colorScale" priority="45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51:N280">
    <cfRule type="colorScale" priority="16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86:N313">
    <cfRule type="colorScale" priority="16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14:N314">
    <cfRule type="colorScale" priority="16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15:N315">
    <cfRule type="colorScale" priority="16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16:N316">
    <cfRule type="colorScale" priority="16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N3">
    <cfRule type="cellIs" dxfId="3874" priority="1736" operator="equal">
      <formula>10%</formula>
    </cfRule>
    <cfRule type="cellIs" dxfId="3873" priority="1737" operator="equal">
      <formula>0.12</formula>
    </cfRule>
    <cfRule type="cellIs" dxfId="3872" priority="1738" operator="equal">
      <formula>0.14</formula>
    </cfRule>
    <cfRule type="cellIs" dxfId="3871" priority="1739" operator="equal">
      <formula>0.15</formula>
    </cfRule>
    <cfRule type="cellIs" dxfId="3870" priority="1740" operator="equal">
      <formula>0.16</formula>
    </cfRule>
    <cfRule type="cellIs" dxfId="3869" priority="1741" operator="equal">
      <formula>"Открытый тариф"</formula>
    </cfRule>
  </conditionalFormatting>
  <conditionalFormatting sqref="O9:X20">
    <cfRule type="colorScale" priority="34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6:X31">
    <cfRule type="colorScale" priority="34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7:X67">
    <cfRule type="colorScale" priority="16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3:X102">
    <cfRule type="colorScale" priority="16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8:X138">
    <cfRule type="colorScale" priority="16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4:X174">
    <cfRule type="colorScale" priority="16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0:X209">
    <cfRule type="colorScale" priority="16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15:X245">
    <cfRule type="colorScale" priority="16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1:X280">
    <cfRule type="colorScale" priority="16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86:X313">
    <cfRule type="colorScale" priority="16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14:X314">
    <cfRule type="colorScale" priority="16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15:X315">
    <cfRule type="colorScale" priority="16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16:X316">
    <cfRule type="colorScale" priority="16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ellIs" dxfId="3868" priority="1685" operator="equal">
      <formula>10%</formula>
    </cfRule>
    <cfRule type="cellIs" dxfId="3867" priority="1686" operator="equal">
      <formula>0.12</formula>
    </cfRule>
    <cfRule type="cellIs" dxfId="3866" priority="1687" operator="equal">
      <formula>0.14</formula>
    </cfRule>
    <cfRule type="cellIs" dxfId="3865" priority="1688" operator="equal">
      <formula>0.15</formula>
    </cfRule>
    <cfRule type="cellIs" dxfId="3864" priority="1689" operator="equal">
      <formula>0.16</formula>
    </cfRule>
    <cfRule type="cellIs" dxfId="3863" priority="1690" operator="equal">
      <formula>"Открытый тариф"</formula>
    </cfRule>
  </conditionalFormatting>
  <conditionalFormatting sqref="AJ7">
    <cfRule type="cellIs" dxfId="3862" priority="1691" operator="equal">
      <formula>10%</formula>
    </cfRule>
    <cfRule type="cellIs" dxfId="3861" priority="1692" operator="equal">
      <formula>0.12</formula>
    </cfRule>
    <cfRule type="cellIs" dxfId="3860" priority="1693" operator="equal">
      <formula>0.14</formula>
    </cfRule>
    <cfRule type="cellIs" dxfId="3859" priority="1694" operator="equal">
      <formula>0.15</formula>
    </cfRule>
    <cfRule type="cellIs" dxfId="3858" priority="1695" operator="equal">
      <formula>0.16</formula>
    </cfRule>
    <cfRule type="cellIs" dxfId="3857" priority="1696" operator="equal">
      <formula>"Открытый тариф"</formula>
    </cfRule>
  </conditionalFormatting>
  <conditionalFormatting sqref="C322:C352">
    <cfRule type="colorScale" priority="11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2:C352">
    <cfRule type="colorScale" priority="1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22:C352">
    <cfRule type="colorScale" priority="1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22:D352">
    <cfRule type="colorScale" priority="1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22:D352">
    <cfRule type="colorScale" priority="1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22:D352">
    <cfRule type="colorScale" priority="11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22:D352">
    <cfRule type="colorScale" priority="11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22:E352">
    <cfRule type="colorScale" priority="11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22:E352">
    <cfRule type="colorScale" priority="1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22:E352">
    <cfRule type="colorScale" priority="1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22:G352">
    <cfRule type="colorScale" priority="11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22:G352">
    <cfRule type="colorScale" priority="1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22:G352">
    <cfRule type="colorScale" priority="1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322:I352">
    <cfRule type="colorScale" priority="1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22:I352">
    <cfRule type="colorScale" priority="1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322:I352">
    <cfRule type="colorScale" priority="1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22:K352">
    <cfRule type="colorScale" priority="10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22:K352">
    <cfRule type="colorScale" priority="1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22:K352">
    <cfRule type="colorScale" priority="10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22:M352">
    <cfRule type="colorScale" priority="10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22:M352">
    <cfRule type="colorScale" priority="10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22:M352">
    <cfRule type="colorScale" priority="10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322:O352">
    <cfRule type="colorScale" priority="10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22:O352">
    <cfRule type="colorScale" priority="10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322:O352">
    <cfRule type="colorScale" priority="10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322:Q352">
    <cfRule type="colorScale" priority="10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22:Q352">
    <cfRule type="colorScale" priority="10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322:Q352">
    <cfRule type="colorScale" priority="10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322:S352">
    <cfRule type="colorScale" priority="10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22:S352">
    <cfRule type="colorScale" priority="10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322:S352">
    <cfRule type="colorScale" priority="10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322:U352">
    <cfRule type="colorScale" priority="10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322:U352">
    <cfRule type="colorScale" priority="10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322:U352">
    <cfRule type="colorScale" priority="10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322:W352">
    <cfRule type="colorScale" priority="10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322:W352">
    <cfRule type="colorScale" priority="10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322:W352">
    <cfRule type="colorScale" priority="10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22:F352">
    <cfRule type="colorScale" priority="10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22:F352">
    <cfRule type="colorScale" priority="10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22:F352">
    <cfRule type="colorScale" priority="10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22:F352">
    <cfRule type="colorScale" priority="10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22:H352">
    <cfRule type="colorScale" priority="10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22:H352">
    <cfRule type="colorScale" priority="10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22:H352">
    <cfRule type="colorScale" priority="10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22:H352">
    <cfRule type="colorScale" priority="10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22:J352">
    <cfRule type="colorScale" priority="10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322:J352">
    <cfRule type="colorScale" priority="10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322:J352">
    <cfRule type="colorScale" priority="10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22:J352">
    <cfRule type="colorScale" priority="10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22:L352">
    <cfRule type="colorScale" priority="10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22:L352">
    <cfRule type="colorScale" priority="10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22:L352">
    <cfRule type="colorScale" priority="10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22:L352">
    <cfRule type="colorScale" priority="10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22:N352">
    <cfRule type="colorScale" priority="10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322:N352">
    <cfRule type="colorScale" priority="10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322:N352">
    <cfRule type="colorScale" priority="10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22:N352">
    <cfRule type="colorScale" priority="10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22:P352">
    <cfRule type="colorScale" priority="10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322:P352">
    <cfRule type="colorScale" priority="10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322:P352">
    <cfRule type="colorScale" priority="10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22:P352">
    <cfRule type="colorScale" priority="10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22:R352">
    <cfRule type="colorScale" priority="10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322:R352">
    <cfRule type="colorScale" priority="10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322:R352">
    <cfRule type="colorScale" priority="10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22:R352">
    <cfRule type="colorScale" priority="10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22:T352">
    <cfRule type="colorScale" priority="10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322:T352">
    <cfRule type="colorScale" priority="10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322:T352">
    <cfRule type="colorScale" priority="10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22:T352">
    <cfRule type="colorScale" priority="10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22:V352">
    <cfRule type="colorScale" priority="10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322:V352">
    <cfRule type="colorScale" priority="10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322:V352">
    <cfRule type="colorScale" priority="10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22:V352">
    <cfRule type="colorScale" priority="10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22:X352">
    <cfRule type="colorScale" priority="10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322:X352">
    <cfRule type="colorScale" priority="9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322:X352">
    <cfRule type="colorScale" priority="9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22:X352">
    <cfRule type="colorScale" priority="9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8:C385">
    <cfRule type="colorScale" priority="9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8:C385">
    <cfRule type="colorScale" priority="9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58:C385">
    <cfRule type="colorScale" priority="9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58:D385">
    <cfRule type="colorScale" priority="9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58:D385">
    <cfRule type="colorScale" priority="9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58:D385">
    <cfRule type="colorScale" priority="9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58:D385">
    <cfRule type="colorScale" priority="9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8:E385">
    <cfRule type="colorScale" priority="9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8:E385">
    <cfRule type="colorScale" priority="9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58:E385">
    <cfRule type="colorScale" priority="9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58:G385">
    <cfRule type="colorScale" priority="9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58:G385">
    <cfRule type="colorScale" priority="9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58:G385">
    <cfRule type="colorScale" priority="9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358:I385">
    <cfRule type="colorScale" priority="9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58:I385">
    <cfRule type="colorScale" priority="9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358:I385">
    <cfRule type="colorScale" priority="9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58:K385">
    <cfRule type="colorScale" priority="9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58:K385">
    <cfRule type="colorScale" priority="9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58:K385">
    <cfRule type="colorScale" priority="9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58:M385">
    <cfRule type="colorScale" priority="9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58:M385">
    <cfRule type="colorScale" priority="9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58:M385">
    <cfRule type="colorScale" priority="9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358:O385">
    <cfRule type="colorScale" priority="9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58:O385">
    <cfRule type="colorScale" priority="9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358:O385">
    <cfRule type="colorScale" priority="9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358:Q385">
    <cfRule type="colorScale" priority="9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58:Q385">
    <cfRule type="colorScale" priority="9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358:Q385">
    <cfRule type="colorScale" priority="9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358:S385">
    <cfRule type="colorScale" priority="9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58:S385">
    <cfRule type="colorScale" priority="9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358:S385">
    <cfRule type="colorScale" priority="9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358:U385">
    <cfRule type="colorScale" priority="9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358:U385">
    <cfRule type="colorScale" priority="9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358:U385">
    <cfRule type="colorScale" priority="9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358:W385">
    <cfRule type="colorScale" priority="9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358:W385">
    <cfRule type="colorScale" priority="9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358:W385">
    <cfRule type="colorScale" priority="9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58:F385">
    <cfRule type="colorScale" priority="9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58:F385">
    <cfRule type="colorScale" priority="9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58:F385">
    <cfRule type="colorScale" priority="9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58:F385">
    <cfRule type="colorScale" priority="9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58:H385">
    <cfRule type="colorScale" priority="9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58:H385">
    <cfRule type="colorScale" priority="9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58:H385">
    <cfRule type="colorScale" priority="9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58:H385">
    <cfRule type="colorScale" priority="9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58:J385">
    <cfRule type="colorScale" priority="9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358:J385">
    <cfRule type="colorScale" priority="9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358:J385">
    <cfRule type="colorScale" priority="9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58:J385">
    <cfRule type="colorScale" priority="9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58:L385">
    <cfRule type="colorScale" priority="9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58:L385">
    <cfRule type="colorScale" priority="9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58:L385">
    <cfRule type="colorScale" priority="9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58:L385">
    <cfRule type="colorScale" priority="9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58:N385">
    <cfRule type="colorScale" priority="9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358:N385">
    <cfRule type="colorScale" priority="9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358:N385">
    <cfRule type="colorScale" priority="9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58:N385">
    <cfRule type="colorScale" priority="9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58:P385">
    <cfRule type="colorScale" priority="9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358:P385">
    <cfRule type="colorScale" priority="9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358:P385">
    <cfRule type="colorScale" priority="9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58:P385">
    <cfRule type="colorScale" priority="9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58:R385">
    <cfRule type="colorScale" priority="9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358:R385">
    <cfRule type="colorScale" priority="9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358:R385">
    <cfRule type="colorScale" priority="9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58:R385">
    <cfRule type="colorScale" priority="9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58:T385">
    <cfRule type="colorScale" priority="9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358:T385">
    <cfRule type="colorScale" priority="9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358:T385">
    <cfRule type="colorScale" priority="9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58:T385">
    <cfRule type="colorScale" priority="9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58:V385">
    <cfRule type="colorScale" priority="9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358:V385">
    <cfRule type="colorScale" priority="9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358:V385">
    <cfRule type="colorScale" priority="9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58:V385">
    <cfRule type="colorScale" priority="9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58:X385">
    <cfRule type="colorScale" priority="9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358:X385">
    <cfRule type="colorScale" priority="9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358:X385">
    <cfRule type="colorScale" priority="9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58:X385">
    <cfRule type="colorScale" priority="9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1:C421">
    <cfRule type="colorScale" priority="9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1:C421">
    <cfRule type="colorScale" priority="9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91:C421">
    <cfRule type="colorScale" priority="9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91:D421">
    <cfRule type="colorScale" priority="9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91:D421">
    <cfRule type="colorScale" priority="9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91:D421">
    <cfRule type="colorScale" priority="9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91:D421">
    <cfRule type="colorScale" priority="9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1:E421">
    <cfRule type="colorScale" priority="9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1:E421">
    <cfRule type="colorScale" priority="9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91:E421">
    <cfRule type="colorScale" priority="9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91:G421">
    <cfRule type="colorScale" priority="9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91:G421">
    <cfRule type="colorScale" priority="9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91:G421">
    <cfRule type="colorScale" priority="9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391:I421">
    <cfRule type="colorScale" priority="9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91:I421">
    <cfRule type="colorScale" priority="9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391:I421">
    <cfRule type="colorScale" priority="9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91:K421">
    <cfRule type="colorScale" priority="9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91:K421">
    <cfRule type="colorScale" priority="9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91:K421">
    <cfRule type="colorScale" priority="9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91:M421">
    <cfRule type="colorScale" priority="8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91:M421">
    <cfRule type="colorScale" priority="9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91:M421">
    <cfRule type="colorScale" priority="8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391:O421">
    <cfRule type="colorScale" priority="8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91:O421">
    <cfRule type="colorScale" priority="8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391:O421">
    <cfRule type="colorScale" priority="8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391:Q421">
    <cfRule type="colorScale" priority="8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91:Q421">
    <cfRule type="colorScale" priority="8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391:Q421">
    <cfRule type="colorScale" priority="8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391:S421">
    <cfRule type="colorScale" priority="8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91:S421">
    <cfRule type="colorScale" priority="8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391:S421">
    <cfRule type="colorScale" priority="8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391:U421">
    <cfRule type="colorScale" priority="8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391:U421">
    <cfRule type="colorScale" priority="8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391:U421">
    <cfRule type="colorScale" priority="8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391:W421">
    <cfRule type="colorScale" priority="8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391:W421">
    <cfRule type="colorScale" priority="8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391:W421">
    <cfRule type="colorScale" priority="8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91:F421">
    <cfRule type="colorScale" priority="8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91:F421">
    <cfRule type="colorScale" priority="8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91:F421">
    <cfRule type="colorScale" priority="8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91:F421">
    <cfRule type="colorScale" priority="8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91:H421">
    <cfRule type="colorScale" priority="8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91:H421">
    <cfRule type="colorScale" priority="8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91:H421">
    <cfRule type="colorScale" priority="8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91:H421">
    <cfRule type="colorScale" priority="8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91:J421">
    <cfRule type="colorScale" priority="8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391:J421">
    <cfRule type="colorScale" priority="8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391:J421">
    <cfRule type="colorScale" priority="8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91:J421">
    <cfRule type="colorScale" priority="8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91:L421">
    <cfRule type="colorScale" priority="8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91:L421">
    <cfRule type="colorScale" priority="8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91:L421">
    <cfRule type="colorScale" priority="8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91:L421">
    <cfRule type="colorScale" priority="8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91:N421">
    <cfRule type="colorScale" priority="8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391:N421">
    <cfRule type="colorScale" priority="8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391:N421">
    <cfRule type="colorScale" priority="8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91:N421">
    <cfRule type="colorScale" priority="8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91:P421">
    <cfRule type="colorScale" priority="8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391:P421">
    <cfRule type="colorScale" priority="8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391:P421">
    <cfRule type="colorScale" priority="8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91:P421">
    <cfRule type="colorScale" priority="8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91:R421">
    <cfRule type="colorScale" priority="8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391:R421">
    <cfRule type="colorScale" priority="8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391:R421">
    <cfRule type="colorScale" priority="8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91:R421">
    <cfRule type="colorScale" priority="8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91:T421">
    <cfRule type="colorScale" priority="8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391:T421">
    <cfRule type="colorScale" priority="8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391:T421">
    <cfRule type="colorScale" priority="8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91:T421">
    <cfRule type="colorScale" priority="8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91:V421">
    <cfRule type="colorScale" priority="8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391:V421">
    <cfRule type="colorScale" priority="8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391:V421">
    <cfRule type="colorScale" priority="8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91:V421">
    <cfRule type="colorScale" priority="8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91:X421">
    <cfRule type="colorScale" priority="8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391:X421">
    <cfRule type="colorScale" priority="8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391:X421">
    <cfRule type="colorScale" priority="8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91:X421">
    <cfRule type="colorScale" priority="8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27:C456">
    <cfRule type="colorScale" priority="8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27:C456">
    <cfRule type="colorScale" priority="8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27:C456">
    <cfRule type="colorScale" priority="8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27:D456">
    <cfRule type="colorScale" priority="8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27:D456">
    <cfRule type="colorScale" priority="8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27:D456">
    <cfRule type="colorScale" priority="8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27:D456">
    <cfRule type="colorScale" priority="8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27:E456">
    <cfRule type="colorScale" priority="8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27:E456">
    <cfRule type="colorScale" priority="8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427:E456">
    <cfRule type="colorScale" priority="8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427:G456">
    <cfRule type="colorScale" priority="8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7:G456">
    <cfRule type="colorScale" priority="8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427:G456">
    <cfRule type="colorScale" priority="8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427:I456">
    <cfRule type="colorScale" priority="8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27:I456">
    <cfRule type="colorScale" priority="8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427:I456">
    <cfRule type="colorScale" priority="8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427:K456">
    <cfRule type="colorScale" priority="8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27:K456">
    <cfRule type="colorScale" priority="8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427:K456">
    <cfRule type="colorScale" priority="8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27:M456">
    <cfRule type="colorScale" priority="8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27:M456">
    <cfRule type="colorScale" priority="8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27:M456">
    <cfRule type="colorScale" priority="8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427:O456">
    <cfRule type="colorScale" priority="8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27:O456">
    <cfRule type="colorScale" priority="8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427:O456">
    <cfRule type="colorScale" priority="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427:Q456">
    <cfRule type="colorScale" priority="8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27:Q456">
    <cfRule type="colorScale" priority="8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427:Q456">
    <cfRule type="colorScale" priority="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427:S456">
    <cfRule type="colorScale" priority="8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27:S456">
    <cfRule type="colorScale" priority="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427:S456">
    <cfRule type="colorScale" priority="8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427:U456">
    <cfRule type="colorScale" priority="8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427:U456">
    <cfRule type="colorScale" priority="8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427:U456">
    <cfRule type="colorScale" priority="8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427:W456">
    <cfRule type="colorScale" priority="8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427:W456">
    <cfRule type="colorScale" priority="8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427:W456">
    <cfRule type="colorScale" priority="8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27:F456">
    <cfRule type="colorScale" priority="8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27:F456">
    <cfRule type="colorScale" priority="8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27:F456">
    <cfRule type="colorScale" priority="8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27:F456">
    <cfRule type="colorScale" priority="8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27:H456">
    <cfRule type="colorScale" priority="8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27:H456">
    <cfRule type="colorScale" priority="8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27:H456">
    <cfRule type="colorScale" priority="7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27:H456">
    <cfRule type="colorScale" priority="7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27:J456">
    <cfRule type="colorScale" priority="7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427:J456">
    <cfRule type="colorScale" priority="7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427:J456">
    <cfRule type="colorScale" priority="7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27:J456">
    <cfRule type="colorScale" priority="7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27:L456">
    <cfRule type="colorScale" priority="7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27:L456">
    <cfRule type="colorScale" priority="7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27:L456">
    <cfRule type="colorScale" priority="7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27:L456">
    <cfRule type="colorScale" priority="7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27:N456">
    <cfRule type="colorScale" priority="7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427:N456">
    <cfRule type="colorScale" priority="7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427:N456">
    <cfRule type="colorScale" priority="7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27:N456">
    <cfRule type="colorScale" priority="7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27:P456">
    <cfRule type="colorScale" priority="7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427:P456">
    <cfRule type="colorScale" priority="7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427:P456">
    <cfRule type="colorScale" priority="7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27:P456">
    <cfRule type="colorScale" priority="7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27:R456">
    <cfRule type="colorScale" priority="7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427:R456">
    <cfRule type="colorScale" priority="7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427:R456">
    <cfRule type="colorScale" priority="7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27:R456">
    <cfRule type="colorScale" priority="7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427:T456">
    <cfRule type="colorScale" priority="7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427:T456">
    <cfRule type="colorScale" priority="7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427:T456">
    <cfRule type="colorScale" priority="7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427:T456">
    <cfRule type="colorScale" priority="7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427:V456">
    <cfRule type="colorScale" priority="7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427:V456">
    <cfRule type="colorScale" priority="7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427:V456">
    <cfRule type="colorScale" priority="7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427:V456">
    <cfRule type="colorScale" priority="7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27:X456">
    <cfRule type="colorScale" priority="7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427:X456">
    <cfRule type="colorScale" priority="7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427:X456">
    <cfRule type="colorScale" priority="7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27:X456">
    <cfRule type="colorScale" priority="7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62:C492">
    <cfRule type="colorScale" priority="7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62:C492">
    <cfRule type="colorScale" priority="7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62:C492">
    <cfRule type="colorScale" priority="7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62:D492">
    <cfRule type="colorScale" priority="7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62:D492">
    <cfRule type="colorScale" priority="7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62:D492">
    <cfRule type="colorScale" priority="7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62:D492">
    <cfRule type="colorScale" priority="7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62:E492">
    <cfRule type="colorScale" priority="7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62:E492">
    <cfRule type="colorScale" priority="7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462:E492">
    <cfRule type="colorScale" priority="7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462:G492">
    <cfRule type="colorScale" priority="7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62:G492">
    <cfRule type="colorScale" priority="7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462:G492">
    <cfRule type="colorScale" priority="7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462:I492">
    <cfRule type="colorScale" priority="7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62:I492">
    <cfRule type="colorScale" priority="7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462:I492">
    <cfRule type="colorScale" priority="7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462:K492">
    <cfRule type="colorScale" priority="7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62:K492">
    <cfRule type="colorScale" priority="7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462:K492">
    <cfRule type="colorScale" priority="7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62:M492">
    <cfRule type="colorScale" priority="7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62:M492">
    <cfRule type="colorScale" priority="7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62:M492">
    <cfRule type="colorScale" priority="7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462:O492">
    <cfRule type="colorScale" priority="7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62:O492">
    <cfRule type="colorScale" priority="7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462:O492">
    <cfRule type="colorScale" priority="7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462:Q492">
    <cfRule type="colorScale" priority="7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62:Q492">
    <cfRule type="colorScale" priority="7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462:Q492">
    <cfRule type="colorScale" priority="7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462:S492">
    <cfRule type="colorScale" priority="7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62:S492">
    <cfRule type="colorScale" priority="7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462:S492">
    <cfRule type="colorScale" priority="7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462:U492">
    <cfRule type="colorScale" priority="7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462:U492">
    <cfRule type="colorScale" priority="7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462:U492">
    <cfRule type="colorScale" priority="7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462:W492">
    <cfRule type="colorScale" priority="7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462:W492">
    <cfRule type="colorScale" priority="7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462:W492">
    <cfRule type="colorScale" priority="7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62:F492">
    <cfRule type="colorScale" priority="7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62:F492">
    <cfRule type="colorScale" priority="7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62:F492">
    <cfRule type="colorScale" priority="7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62:F492">
    <cfRule type="colorScale" priority="7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62:H492">
    <cfRule type="colorScale" priority="7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62:H492">
    <cfRule type="colorScale" priority="7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62:H492">
    <cfRule type="colorScale" priority="7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62:H492">
    <cfRule type="colorScale" priority="7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62:J492">
    <cfRule type="colorScale" priority="7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462:J492">
    <cfRule type="colorScale" priority="7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462:J492">
    <cfRule type="colorScale" priority="7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62:J492">
    <cfRule type="colorScale" priority="7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62:L492">
    <cfRule type="colorScale" priority="7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62:L492">
    <cfRule type="colorScale" priority="7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62:L492">
    <cfRule type="colorScale" priority="7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62:L492">
    <cfRule type="colorScale" priority="7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62:N492">
    <cfRule type="colorScale" priority="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462:N492">
    <cfRule type="colorScale" priority="7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462:N492">
    <cfRule type="colorScale" priority="7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62:N492">
    <cfRule type="colorScale" priority="7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62:P492">
    <cfRule type="colorScale" priority="7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462:P492">
    <cfRule type="colorScale" priority="7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462:P492">
    <cfRule type="colorScale" priority="7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62:P492">
    <cfRule type="colorScale" priority="7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62:R492">
    <cfRule type="colorScale" priority="7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462:R492">
    <cfRule type="colorScale" priority="7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462:R492">
    <cfRule type="colorScale" priority="7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62:R492">
    <cfRule type="colorScale" priority="7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462:T492">
    <cfRule type="colorScale" priority="7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462:T492">
    <cfRule type="colorScale" priority="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462:T492">
    <cfRule type="colorScale" priority="6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462:T492">
    <cfRule type="colorScale" priority="6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462:V492">
    <cfRule type="colorScale" priority="6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462:V492">
    <cfRule type="colorScale" priority="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462:V492">
    <cfRule type="colorScale" priority="6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462:V492">
    <cfRule type="colorScale" priority="6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62:X492">
    <cfRule type="colorScale" priority="6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462:X492">
    <cfRule type="colorScale" priority="6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462:X492">
    <cfRule type="colorScale" priority="6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62:X492">
    <cfRule type="colorScale" priority="6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98:C527">
    <cfRule type="colorScale" priority="6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98:C527">
    <cfRule type="colorScale" priority="6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98:C527">
    <cfRule type="colorScale" priority="6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98:D527">
    <cfRule type="colorScale" priority="6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98:D527">
    <cfRule type="colorScale" priority="6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98:D527">
    <cfRule type="colorScale" priority="6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98:D527">
    <cfRule type="colorScale" priority="6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98:E527">
    <cfRule type="colorScale" priority="6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98:E527">
    <cfRule type="colorScale" priority="6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498:E527">
    <cfRule type="colorScale" priority="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498:G527">
    <cfRule type="colorScale" priority="6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98:G527">
    <cfRule type="colorScale" priority="6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498:G527">
    <cfRule type="colorScale" priority="6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498:I527">
    <cfRule type="colorScale" priority="6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98:I527">
    <cfRule type="colorScale" priority="6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498:I527">
    <cfRule type="colorScale" priority="6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498:K527">
    <cfRule type="colorScale" priority="6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98:K527">
    <cfRule type="colorScale" priority="6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498:K527">
    <cfRule type="colorScale" priority="6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98:M527">
    <cfRule type="colorScale" priority="6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98:M527">
    <cfRule type="colorScale" priority="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98:M527">
    <cfRule type="colorScale" priority="6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498:O527">
    <cfRule type="colorScale" priority="6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98:O527">
    <cfRule type="colorScale" priority="6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498:O527">
    <cfRule type="colorScale" priority="6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498:Q527">
    <cfRule type="colorScale" priority="6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98:Q527">
    <cfRule type="colorScale" priority="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498:Q527">
    <cfRule type="colorScale" priority="6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498:S527">
    <cfRule type="colorScale" priority="6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98:S527">
    <cfRule type="colorScale" priority="6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498:S527">
    <cfRule type="colorScale" priority="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498:U527">
    <cfRule type="colorScale" priority="6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498:U527">
    <cfRule type="colorScale" priority="6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498:U527">
    <cfRule type="colorScale" priority="6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498:W527">
    <cfRule type="colorScale" priority="6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498:W527">
    <cfRule type="colorScale" priority="6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498:W527">
    <cfRule type="colorScale" priority="6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98:F527">
    <cfRule type="colorScale" priority="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98:F527">
    <cfRule type="colorScale" priority="6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98:F527">
    <cfRule type="colorScale" priority="6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98:F527">
    <cfRule type="colorScale" priority="6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98:H527">
    <cfRule type="colorScale" priority="6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98:H527">
    <cfRule type="colorScale" priority="6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98:H527">
    <cfRule type="colorScale" priority="6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98:H527">
    <cfRule type="colorScale" priority="6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98:J527">
    <cfRule type="colorScale" priority="6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498:J527">
    <cfRule type="colorScale" priority="6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498:J527">
    <cfRule type="colorScale" priority="6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98:J527">
    <cfRule type="colorScale" priority="6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98:L527">
    <cfRule type="colorScale" priority="6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98:L527">
    <cfRule type="colorScale" priority="6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98:L527">
    <cfRule type="colorScale" priority="6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98:L527">
    <cfRule type="colorScale" priority="6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98:N527">
    <cfRule type="colorScale" priority="6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498:N527">
    <cfRule type="colorScale" priority="6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498:N527">
    <cfRule type="colorScale" priority="6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98:N527">
    <cfRule type="colorScale" priority="6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98:P527">
    <cfRule type="colorScale" priority="6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498:P527">
    <cfRule type="colorScale" priority="6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498:P527">
    <cfRule type="colorScale" priority="6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98:P527">
    <cfRule type="colorScale" priority="6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98:R527">
    <cfRule type="colorScale" priority="6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498:R527">
    <cfRule type="colorScale" priority="6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498:R527">
    <cfRule type="colorScale" priority="6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98:R527">
    <cfRule type="colorScale" priority="6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498:T527">
    <cfRule type="colorScale" priority="6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498:T527">
    <cfRule type="colorScale" priority="6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498:T527">
    <cfRule type="colorScale" priority="6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498:T527">
    <cfRule type="colorScale" priority="6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498:V527">
    <cfRule type="colorScale" priority="6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498:V527">
    <cfRule type="colorScale" priority="6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498:V527">
    <cfRule type="colorScale" priority="6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498:V527">
    <cfRule type="colorScale" priority="6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98:X527">
    <cfRule type="colorScale" priority="6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498:X527">
    <cfRule type="colorScale" priority="6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498:X527">
    <cfRule type="colorScale" priority="6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98:X527">
    <cfRule type="colorScale" priority="6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33:C563">
    <cfRule type="colorScale" priority="6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33:C563">
    <cfRule type="colorScale" priority="6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33:C563">
    <cfRule type="colorScale" priority="6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33:D563">
    <cfRule type="colorScale" priority="6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33:D563">
    <cfRule type="colorScale" priority="6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33:D563">
    <cfRule type="colorScale" priority="6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533:D563">
    <cfRule type="colorScale" priority="6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33:E563">
    <cfRule type="colorScale" priority="6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33:E563">
    <cfRule type="colorScale" priority="6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533:E563">
    <cfRule type="colorScale" priority="6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533:G563">
    <cfRule type="colorScale" priority="5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33:G563">
    <cfRule type="colorScale" priority="6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533:G563">
    <cfRule type="colorScale" priority="6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533:I563">
    <cfRule type="colorScale" priority="5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533:I563">
    <cfRule type="colorScale" priority="5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533:I563">
    <cfRule type="colorScale" priority="5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533:K563">
    <cfRule type="colorScale" priority="5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33:K563">
    <cfRule type="colorScale" priority="5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533:K563">
    <cfRule type="colorScale" priority="5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33:M563">
    <cfRule type="colorScale" priority="5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533:M563">
    <cfRule type="colorScale" priority="5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33:M563">
    <cfRule type="colorScale" priority="5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533:O563">
    <cfRule type="colorScale" priority="5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33:O563">
    <cfRule type="colorScale" priority="5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533:O563">
    <cfRule type="colorScale" priority="5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533:Q563">
    <cfRule type="colorScale" priority="5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33:Q563">
    <cfRule type="colorScale" priority="5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533:Q563">
    <cfRule type="colorScale" priority="5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533:S563">
    <cfRule type="colorScale" priority="5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33:S563">
    <cfRule type="colorScale" priority="5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533:S563">
    <cfRule type="colorScale" priority="5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533:U563">
    <cfRule type="colorScale" priority="5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33:U563">
    <cfRule type="colorScale" priority="5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533:U563">
    <cfRule type="colorScale" priority="5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533:W563">
    <cfRule type="colorScale" priority="5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33:W563">
    <cfRule type="colorScale" priority="5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533:W563">
    <cfRule type="colorScale" priority="5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533:F563">
    <cfRule type="colorScale" priority="5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533:F563">
    <cfRule type="colorScale" priority="5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533:F563">
    <cfRule type="colorScale" priority="5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33:F563">
    <cfRule type="colorScale" priority="5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33:H563">
    <cfRule type="colorScale" priority="5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33:H563">
    <cfRule type="colorScale" priority="5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33:H563">
    <cfRule type="colorScale" priority="5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33:H563">
    <cfRule type="colorScale" priority="5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533:J563">
    <cfRule type="colorScale" priority="5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33:J563">
    <cfRule type="colorScale" priority="5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33:J563">
    <cfRule type="colorScale" priority="5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533:J563">
    <cfRule type="colorScale" priority="5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533:L563">
    <cfRule type="colorScale" priority="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33:L563">
    <cfRule type="colorScale" priority="5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33:L563">
    <cfRule type="colorScale" priority="5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533:L563">
    <cfRule type="colorScale" priority="5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33:N563">
    <cfRule type="colorScale" priority="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533:N563">
    <cfRule type="colorScale" priority="5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533:N563">
    <cfRule type="colorScale" priority="5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33:N563">
    <cfRule type="colorScale" priority="5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33:P563">
    <cfRule type="colorScale" priority="5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533:P563">
    <cfRule type="colorScale" priority="5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533:P563">
    <cfRule type="colorScale" priority="5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33:P563">
    <cfRule type="colorScale" priority="5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33:R563">
    <cfRule type="colorScale" priority="5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533:R563">
    <cfRule type="colorScale" priority="5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533:R563">
    <cfRule type="colorScale" priority="5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33:R563">
    <cfRule type="colorScale" priority="5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33:T563">
    <cfRule type="colorScale" priority="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533:T563">
    <cfRule type="colorScale" priority="5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533:T563">
    <cfRule type="colorScale" priority="5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33:T563">
    <cfRule type="colorScale" priority="5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33:V563">
    <cfRule type="colorScale" priority="5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533:V563">
    <cfRule type="colorScale" priority="5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533:V563">
    <cfRule type="colorScale" priority="5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33:V563">
    <cfRule type="colorScale" priority="5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533:X563">
    <cfRule type="colorScale" priority="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533:X563">
    <cfRule type="colorScale" priority="5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533:X563">
    <cfRule type="colorScale" priority="5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533:X563">
    <cfRule type="colorScale" priority="5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39:X741">
    <cfRule type="colorScale" priority="3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05:C634">
    <cfRule type="colorScale" priority="3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05:C634">
    <cfRule type="colorScale" priority="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05:C634">
    <cfRule type="colorScale" priority="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05:D634">
    <cfRule type="colorScale" priority="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05:D634">
    <cfRule type="colorScale" priority="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05:D634">
    <cfRule type="colorScale" priority="3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605:D634">
    <cfRule type="colorScale" priority="3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5:E634">
    <cfRule type="colorScale" priority="2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5:E634">
    <cfRule type="colorScale" priority="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605:E634">
    <cfRule type="colorScale" priority="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605:G634">
    <cfRule type="colorScale" priority="2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5:G634">
    <cfRule type="colorScale" priority="2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605:G634">
    <cfRule type="colorScale" priority="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605:I634">
    <cfRule type="colorScale" priority="2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05:I634">
    <cfRule type="colorScale" priority="2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605:I634">
    <cfRule type="colorScale" priority="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605:K634">
    <cfRule type="colorScale" priority="2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05:K634">
    <cfRule type="colorScale" priority="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605:K634">
    <cfRule type="colorScale" priority="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05:M634">
    <cfRule type="colorScale" priority="2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605:M634">
    <cfRule type="colorScale" priority="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05:M634">
    <cfRule type="colorScale" priority="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605:O634">
    <cfRule type="colorScale" priority="2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05:O634">
    <cfRule type="colorScale" priority="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605:O634">
    <cfRule type="colorScale" priority="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605:Q634">
    <cfRule type="colorScale" priority="2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05:Q634">
    <cfRule type="colorScale" priority="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605:Q634">
    <cfRule type="colorScale" priority="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605:S634">
    <cfRule type="colorScale" priority="2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05:S634">
    <cfRule type="colorScale" priority="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605:S634">
    <cfRule type="colorScale" priority="2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605:U634">
    <cfRule type="colorScale" priority="2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05:U634">
    <cfRule type="colorScale" priority="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605:U634">
    <cfRule type="colorScale" priority="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605:W634">
    <cfRule type="colorScale" priority="2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05:W634">
    <cfRule type="colorScale" priority="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605:W634">
    <cfRule type="colorScale" priority="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605:F634">
    <cfRule type="colorScale" priority="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605:F634">
    <cfRule type="colorScale" priority="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605:F634">
    <cfRule type="colorScale" priority="2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05:F634">
    <cfRule type="colorScale" priority="2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05:H634">
    <cfRule type="colorScale" priority="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05:H634">
    <cfRule type="colorScale" priority="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05:H634">
    <cfRule type="colorScale" priority="2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05:H634">
    <cfRule type="colorScale" priority="2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605:J634">
    <cfRule type="colorScale" priority="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605:J634">
    <cfRule type="colorScale" priority="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605:J634">
    <cfRule type="colorScale" priority="2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605:J634">
    <cfRule type="colorScale" priority="2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605:L634">
    <cfRule type="colorScale" priority="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05:L634">
    <cfRule type="colorScale" priority="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05:L634">
    <cfRule type="colorScale" priority="2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605:L634">
    <cfRule type="colorScale" priority="2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05:N634">
    <cfRule type="colorScale" priority="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605:N634">
    <cfRule type="colorScale" priority="2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605:N634">
    <cfRule type="colorScale" priority="2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05:N634">
    <cfRule type="colorScale" priority="2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605:P634">
    <cfRule type="colorScale" priority="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605:P634">
    <cfRule type="colorScale" priority="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605:P634">
    <cfRule type="colorScale" priority="2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605:P634">
    <cfRule type="colorScale" priority="2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05:R634">
    <cfRule type="colorScale" priority="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605:R634">
    <cfRule type="colorScale" priority="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605:R634">
    <cfRule type="colorScale" priority="2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05:R634">
    <cfRule type="colorScale" priority="2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605:T634">
    <cfRule type="colorScale" priority="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605:T634">
    <cfRule type="colorScale" priority="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605:T634">
    <cfRule type="colorScale" priority="2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605:T634">
    <cfRule type="colorScale" priority="2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605:V634">
    <cfRule type="colorScale" priority="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605:V634">
    <cfRule type="colorScale" priority="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605:V634">
    <cfRule type="colorScale" priority="2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605:V634">
    <cfRule type="colorScale" priority="2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605:X634">
    <cfRule type="colorScale" priority="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605:X634">
    <cfRule type="colorScale" priority="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605:X634">
    <cfRule type="colorScale" priority="2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605:X634">
    <cfRule type="colorScale" priority="2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40:C670">
    <cfRule type="colorScale" priority="2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40:C670">
    <cfRule type="colorScale" priority="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40:C670">
    <cfRule type="colorScale" priority="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40:D670">
    <cfRule type="colorScale" priority="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40:D670">
    <cfRule type="colorScale" priority="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40:D670">
    <cfRule type="colorScale" priority="2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640:D670">
    <cfRule type="colorScale" priority="2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40:E670">
    <cfRule type="colorScale" priority="2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40:E670">
    <cfRule type="colorScale" priority="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640:E670">
    <cfRule type="colorScale" priority="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640:G670">
    <cfRule type="colorScale" priority="2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40:G670">
    <cfRule type="colorScale" priority="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640:G670">
    <cfRule type="colorScale" priority="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640:I670">
    <cfRule type="colorScale" priority="2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40:I670">
    <cfRule type="colorScale" priority="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640:I670">
    <cfRule type="colorScale" priority="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640:K670">
    <cfRule type="colorScale" priority="2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40:K670">
    <cfRule type="colorScale" priority="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640:K670">
    <cfRule type="colorScale" priority="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40:M670">
    <cfRule type="colorScale" priority="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640:M670">
    <cfRule type="colorScale" priority="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40:M670">
    <cfRule type="colorScale" priority="2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640:O670">
    <cfRule type="colorScale" priority="2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40:O670">
    <cfRule type="colorScale" priority="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640:O670">
    <cfRule type="colorScale" priority="2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640:Q670">
    <cfRule type="colorScale" priority="2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40:Q670">
    <cfRule type="colorScale" priority="2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640:Q670">
    <cfRule type="colorScale" priority="2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640:S670">
    <cfRule type="colorScale" priority="2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40:S670">
    <cfRule type="colorScale" priority="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640:S670">
    <cfRule type="colorScale" priority="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640:U670">
    <cfRule type="colorScale" priority="1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40:U670">
    <cfRule type="colorScale" priority="2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640:U670">
    <cfRule type="colorScale" priority="1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640:W670">
    <cfRule type="colorScale" priority="1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40:W670">
    <cfRule type="colorScale" priority="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640:W670">
    <cfRule type="colorScale" priority="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640:F670">
    <cfRule type="colorScale" priority="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640:F670">
    <cfRule type="colorScale" priority="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640:F670">
    <cfRule type="colorScale" priority="1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40:F670">
    <cfRule type="colorScale" priority="1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40:H670">
    <cfRule type="colorScale" priority="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40:H670">
    <cfRule type="colorScale" priority="1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40:H670">
    <cfRule type="colorScale" priority="1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40:H670">
    <cfRule type="colorScale" priority="1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640:J670">
    <cfRule type="colorScale" priority="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640:J670">
    <cfRule type="colorScale" priority="1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640:J670">
    <cfRule type="colorScale" priority="1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640:J670">
    <cfRule type="colorScale" priority="1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640:L670">
    <cfRule type="colorScale" priority="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40:L670">
    <cfRule type="colorScale" priority="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40:L670">
    <cfRule type="colorScale" priority="1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640:L670">
    <cfRule type="colorScale" priority="1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40:N670">
    <cfRule type="colorScale" priority="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640:N670">
    <cfRule type="colorScale" priority="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640:N670">
    <cfRule type="colorScale" priority="1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40:N670">
    <cfRule type="colorScale" priority="1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640:P670">
    <cfRule type="colorScale" priority="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640:P670">
    <cfRule type="colorScale" priority="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640:P670">
    <cfRule type="colorScale" priority="1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640:P670">
    <cfRule type="colorScale" priority="1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40:R670">
    <cfRule type="colorScale" priority="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640:R670">
    <cfRule type="colorScale" priority="1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640:R670">
    <cfRule type="colorScale" priority="1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40:R670">
    <cfRule type="colorScale" priority="1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640:T670">
    <cfRule type="colorScale" priority="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640:T670">
    <cfRule type="colorScale" priority="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640:T670">
    <cfRule type="colorScale" priority="1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640:T670">
    <cfRule type="colorScale" priority="1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640:V670">
    <cfRule type="colorScale" priority="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640:V670">
    <cfRule type="colorScale" priority="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640:V670">
    <cfRule type="colorScale" priority="1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640:V670">
    <cfRule type="colorScale" priority="1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640:X670">
    <cfRule type="colorScale" priority="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640:X670">
    <cfRule type="colorScale" priority="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640:X670">
    <cfRule type="colorScale" priority="1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640:X670">
    <cfRule type="colorScale" priority="1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76:C705">
    <cfRule type="colorScale" priority="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76:C705">
    <cfRule type="colorScale" priority="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76:C705">
    <cfRule type="colorScale" priority="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76:D705">
    <cfRule type="colorScale" priority="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76:D705">
    <cfRule type="colorScale" priority="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76:D705">
    <cfRule type="colorScale" priority="1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676:D705"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76:E705">
    <cfRule type="colorScale" priority="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76:E705">
    <cfRule type="colorScale" priority="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676:E705">
    <cfRule type="colorScale" priority="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676:G705">
    <cfRule type="colorScale" priority="1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76:G705">
    <cfRule type="colorScale" priority="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676:G705">
    <cfRule type="colorScale" priority="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676:I705">
    <cfRule type="colorScale" priority="1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76:I705">
    <cfRule type="colorScale" priority="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676:I705">
    <cfRule type="colorScale" priority="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676:K705">
    <cfRule type="colorScale" priority="1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76:K705">
    <cfRule type="colorScale" priority="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676:K705">
    <cfRule type="colorScale" priority="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76:M705">
    <cfRule type="colorScale" priority="1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676:M705">
    <cfRule type="colorScale" priority="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76:M705">
    <cfRule type="colorScale" priority="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676:O705">
    <cfRule type="colorScale" priority="1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76:O705">
    <cfRule type="colorScale" priority="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676:O705">
    <cfRule type="colorScale" priority="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676:Q705">
    <cfRule type="colorScale" priority="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76:Q705">
    <cfRule type="colorScale" priority="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676:Q705">
    <cfRule type="colorScale" priority="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676:S705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76:S705">
    <cfRule type="colorScale" priority="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676:S705">
    <cfRule type="colorScale" priority="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676:U705">
    <cfRule type="colorScale" priority="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76:U705">
    <cfRule type="colorScale" priority="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676:U705">
    <cfRule type="colorScale" priority="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676:W705"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76:W705">
    <cfRule type="colorScale" priority="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676:W705">
    <cfRule type="colorScale" priority="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676:F705">
    <cfRule type="colorScale" priority="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676:F705">
    <cfRule type="colorScale" priority="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676:F705">
    <cfRule type="colorScale" priority="1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76:F705"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76:H705">
    <cfRule type="colorScale" priority="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76:H705">
    <cfRule type="colorScale" priority="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76:H705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76:H705"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676:J705">
    <cfRule type="colorScale" priority="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676:J705">
    <cfRule type="colorScale" priority="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676:J705">
    <cfRule type="colorScale" priority="1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676:J705"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676:L705">
    <cfRule type="colorScale" priority="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76:L705">
    <cfRule type="colorScale" priority="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76:L705">
    <cfRule type="colorScale" priority="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676:L705"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76:N705">
    <cfRule type="colorScale" priority="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676:N705">
    <cfRule type="colorScale" priority="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676:N705"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76:N705">
    <cfRule type="colorScale" priority="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676:P705">
    <cfRule type="colorScale" priority="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676:P705">
    <cfRule type="colorScale" priority="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676:P705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676:P705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76:R705">
    <cfRule type="colorScale" priority="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676:R705">
    <cfRule type="colorScale" priority="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676:R705">
    <cfRule type="colorScale" priority="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76:R705"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676:T705">
    <cfRule type="colorScale" priority="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676:T705">
    <cfRule type="colorScale" priority="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676:T705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676:T705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676:V705">
    <cfRule type="colorScale" priority="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676:V705">
    <cfRule type="colorScale" priority="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676:V705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676:V705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676:X705">
    <cfRule type="colorScale" priority="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676:X705">
    <cfRule type="colorScale" priority="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676:X705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676:X705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11:C738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11:C738">
    <cfRule type="colorScale" priority="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11:C738">
    <cfRule type="colorScale" priority="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711:D738">
    <cfRule type="colorScale" priority="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711:D738">
    <cfRule type="colorScale" priority="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711:D738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711:D738"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11:E738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11:E738">
    <cfRule type="colorScale" priority="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711:E738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711:G738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711:G738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711:G738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11:I738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711:I738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11:I738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711:K738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11:K738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711:K738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711:M738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711:M738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711:M738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711:O738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11:O738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711:O738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711:Q738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11:Q738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711:Q738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711:S738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11:S738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711:S738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711:U738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711:U738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711:U738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711:W738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711:W738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711:W738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711:F738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711:F738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711:F738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711:F738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11:H738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711:H738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711:H738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11:H738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711:J738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11:J738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11:J738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711:J738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11:L738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11:L738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11:L738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11:L738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11:N738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711:N738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711:N738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11:N738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711:P738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711:P738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711:P738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711:P738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711:R738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711:R738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711:R738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711:R738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11:T738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711:T738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711:T738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11:T738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711:V738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711:V738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711:V738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711:V73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11:X738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711:X738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711:X73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11:X73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69:C600">
    <cfRule type="colorScale" priority="92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69:C600">
    <cfRule type="colorScale" priority="9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69:D600">
    <cfRule type="colorScale" priority="9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69:D600">
    <cfRule type="colorScale" priority="92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69:E600">
    <cfRule type="colorScale" priority="92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69:E600">
    <cfRule type="colorScale" priority="9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569:G600">
    <cfRule type="colorScale" priority="92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69:G600">
    <cfRule type="colorScale" priority="9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569:I600">
    <cfRule type="colorScale" priority="92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569:I600">
    <cfRule type="colorScale" priority="9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569:K600">
    <cfRule type="colorScale" priority="92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69:K600">
    <cfRule type="colorScale" priority="9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69:M600">
    <cfRule type="colorScale" priority="92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569:M600">
    <cfRule type="colorScale" priority="9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569:O600">
    <cfRule type="colorScale" priority="92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69:O600">
    <cfRule type="colorScale" priority="9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569:Q600">
    <cfRule type="colorScale" priority="92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69:Q600">
    <cfRule type="colorScale" priority="9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569:S600">
    <cfRule type="colorScale" priority="92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69:S600">
    <cfRule type="colorScale" priority="9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569:U600">
    <cfRule type="colorScale" priority="92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69:U600">
    <cfRule type="colorScale" priority="9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569:W600">
    <cfRule type="colorScale" priority="92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69:W600">
    <cfRule type="colorScale" priority="9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569:F600">
    <cfRule type="colorScale" priority="9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569:F600">
    <cfRule type="colorScale" priority="92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69:H600">
    <cfRule type="colorScale" priority="92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69:H600">
    <cfRule type="colorScale" priority="92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569:J600">
    <cfRule type="colorScale" priority="92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69:J600">
    <cfRule type="colorScale" priority="93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569:L600">
    <cfRule type="colorScale" priority="9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69:L600">
    <cfRule type="colorScale" priority="93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69:N600">
    <cfRule type="colorScale" priority="9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569:N600">
    <cfRule type="colorScale" priority="93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69:P600">
    <cfRule type="colorScale" priority="93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569:P600">
    <cfRule type="colorScale" priority="93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69:R600">
    <cfRule type="colorScale" priority="9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569:R600">
    <cfRule type="colorScale" priority="93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69:T600">
    <cfRule type="colorScale" priority="93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569:T600">
    <cfRule type="colorScale" priority="93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69:V600">
    <cfRule type="colorScale" priority="93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569:V600">
    <cfRule type="colorScale" priority="93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569:X600">
    <cfRule type="colorScale" priority="9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569:X600">
    <cfRule type="colorScale" priority="93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60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КАЛЕНДАРЬ!$D$43:$D$44</xm:f>
          </x14:formula1>
          <xm:sqref>I2:N3</xm:sqref>
        </x14:dataValidation>
        <x14:dataValidation type="list" allowBlank="1" showInputMessage="1" showErrorMessage="1" xr:uid="{00000000-0002-0000-0100-000001000000}">
          <x14:formula1>
            <xm:f>КАЛЕНДАРЬ!$D$38:$D$39</xm:f>
          </x14:formula1>
          <xm:sqref>AJ7:AN8</xm:sqref>
        </x14:dataValidation>
        <x14:dataValidation type="list" allowBlank="1" showInputMessage="1" showErrorMessage="1" xr:uid="{00000000-0002-0000-0100-000002000000}">
          <x14:formula1>
            <xm:f>КАЛЕНДАРЬ!$D$39</xm:f>
          </x14:formula1>
          <xm:sqref>U2:Y3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9DBFD-B7AE-471A-8E9F-0A73BDC09A75}">
  <sheetPr>
    <tabColor rgb="FFEFD7BB"/>
    <pageSetUpPr fitToPage="1"/>
  </sheetPr>
  <dimension ref="A1:AN483"/>
  <sheetViews>
    <sheetView showGridLines="0" zoomScale="80" zoomScaleNormal="80" workbookViewId="0">
      <selection activeCell="A20" activeCellId="1" sqref="A18:B18 A20:B20"/>
    </sheetView>
  </sheetViews>
  <sheetFormatPr defaultRowHeight="12.75" x14ac:dyDescent="0.2"/>
  <cols>
    <col min="1" max="1" width="8.7109375" style="129" customWidth="1"/>
    <col min="2" max="2" width="8.7109375" style="131" customWidth="1"/>
    <col min="3" max="6" width="8.7109375" style="133" customWidth="1"/>
    <col min="7" max="7" width="8.7109375" style="41" customWidth="1"/>
    <col min="8" max="10" width="8.7109375" style="133" customWidth="1"/>
    <col min="11" max="11" width="8.7109375" style="41" customWidth="1"/>
    <col min="12" max="14" width="8.7109375" style="133" customWidth="1"/>
    <col min="15" max="15" width="9.85546875" style="133" customWidth="1"/>
    <col min="16" max="16" width="9.28515625" style="41" customWidth="1"/>
    <col min="17" max="18" width="8.7109375" style="133" customWidth="1"/>
    <col min="19" max="19" width="9.85546875" style="133" customWidth="1"/>
    <col min="20" max="20" width="9.28515625" style="133" customWidth="1"/>
    <col min="21" max="24" width="8.7109375" style="133" customWidth="1"/>
    <col min="25" max="25" width="3.85546875" style="133" customWidth="1"/>
    <col min="26" max="26" width="6.140625" style="133" customWidth="1"/>
    <col min="27" max="27" width="7.7109375" style="133" customWidth="1"/>
    <col min="28" max="28" width="3.85546875" style="133" customWidth="1"/>
    <col min="29" max="29" width="6.140625" style="133" customWidth="1"/>
    <col min="30" max="30" width="7.7109375" style="133" customWidth="1"/>
    <col min="31" max="31" width="3.85546875" style="133" customWidth="1"/>
    <col min="32" max="32" width="6.140625" style="133" customWidth="1"/>
    <col min="33" max="33" width="7.7109375" style="133" customWidth="1"/>
    <col min="34" max="34" width="3.85546875" style="133" customWidth="1"/>
    <col min="35" max="35" width="6.140625" style="133" customWidth="1"/>
    <col min="36" max="36" width="7.7109375" style="133" customWidth="1"/>
    <col min="37" max="37" width="3.85546875" style="133" customWidth="1"/>
    <col min="38" max="38" width="6.140625" style="133" customWidth="1"/>
    <col min="39" max="39" width="7.7109375" style="133" customWidth="1"/>
    <col min="40" max="40" width="3.85546875" style="133" customWidth="1"/>
    <col min="41" max="41" width="6.140625" style="133" customWidth="1"/>
    <col min="42" max="42" width="7.7109375" style="133" customWidth="1"/>
    <col min="43" max="43" width="3.85546875" style="133" customWidth="1"/>
    <col min="44" max="44" width="6.140625" style="133" customWidth="1"/>
    <col min="45" max="45" width="7.7109375" style="133" customWidth="1"/>
    <col min="46" max="46" width="3.85546875" style="133" customWidth="1"/>
    <col min="47" max="47" width="6.140625" style="133" customWidth="1"/>
    <col min="48" max="48" width="7.7109375" style="133" customWidth="1"/>
    <col min="49" max="49" width="3.85546875" style="133" customWidth="1"/>
    <col min="50" max="50" width="6.140625" style="133" customWidth="1"/>
    <col min="51" max="51" width="7.7109375" style="133" customWidth="1"/>
    <col min="52" max="52" width="3.85546875" style="133" customWidth="1"/>
    <col min="53" max="53" width="6.140625" style="133" customWidth="1"/>
    <col min="54" max="54" width="7.7109375" style="133" customWidth="1"/>
    <col min="55" max="55" width="3.85546875" style="133" customWidth="1"/>
    <col min="56" max="56" width="6.140625" style="133" customWidth="1"/>
    <col min="57" max="57" width="7.7109375" style="133" customWidth="1"/>
    <col min="58" max="58" width="3.85546875" style="133" customWidth="1"/>
    <col min="59" max="59" width="6.140625" style="133" customWidth="1"/>
    <col min="60" max="60" width="7.7109375" style="133" customWidth="1"/>
    <col min="61" max="195" width="9.140625" style="133"/>
    <col min="196" max="196" width="2.85546875" style="133" customWidth="1"/>
    <col min="197" max="197" width="3.7109375" style="133" customWidth="1"/>
    <col min="198" max="198" width="9.140625" style="133"/>
    <col min="199" max="199" width="2.85546875" style="133" customWidth="1"/>
    <col min="200" max="200" width="3.7109375" style="133" customWidth="1"/>
    <col min="201" max="201" width="9.140625" style="133"/>
    <col min="202" max="202" width="2.85546875" style="133" customWidth="1"/>
    <col min="203" max="203" width="3.7109375" style="133" customWidth="1"/>
    <col min="204" max="204" width="9.140625" style="133"/>
    <col min="205" max="205" width="2.85546875" style="133" customWidth="1"/>
    <col min="206" max="206" width="3.85546875" style="133" customWidth="1"/>
    <col min="207" max="207" width="9.140625" style="133"/>
    <col min="208" max="208" width="2.85546875" style="133" customWidth="1"/>
    <col min="209" max="209" width="3.85546875" style="133" customWidth="1"/>
    <col min="210" max="210" width="9.140625" style="133"/>
    <col min="211" max="211" width="2.85546875" style="133" customWidth="1"/>
    <col min="212" max="212" width="3.42578125" style="133" customWidth="1"/>
    <col min="213" max="213" width="9.140625" style="133"/>
    <col min="214" max="214" width="2.85546875" style="133" customWidth="1"/>
    <col min="215" max="215" width="3.28515625" style="133" customWidth="1"/>
    <col min="216" max="216" width="9.140625" style="133"/>
    <col min="217" max="217" width="2.85546875" style="133" customWidth="1"/>
    <col min="218" max="218" width="3.140625" style="133" customWidth="1"/>
    <col min="219" max="219" width="9.140625" style="133"/>
    <col min="220" max="220" width="2.85546875" style="133" customWidth="1"/>
    <col min="221" max="221" width="3.140625" style="133" customWidth="1"/>
    <col min="222" max="222" width="9.140625" style="133"/>
    <col min="223" max="223" width="2.85546875" style="133" customWidth="1"/>
    <col min="224" max="224" width="3.140625" style="133" customWidth="1"/>
    <col min="225" max="225" width="9.140625" style="133"/>
    <col min="226" max="226" width="2.85546875" style="133" customWidth="1"/>
    <col min="227" max="227" width="3.28515625" style="133" customWidth="1"/>
    <col min="228" max="228" width="9.140625" style="133"/>
    <col min="229" max="229" width="3.5703125" style="133" customWidth="1"/>
    <col min="230" max="230" width="3.7109375" style="133" customWidth="1"/>
    <col min="231" max="232" width="9.140625" style="133"/>
    <col min="233" max="233" width="35.140625" style="133" customWidth="1"/>
    <col min="234" max="451" width="9.140625" style="133"/>
    <col min="452" max="452" width="2.85546875" style="133" customWidth="1"/>
    <col min="453" max="453" width="3.7109375" style="133" customWidth="1"/>
    <col min="454" max="454" width="9.140625" style="133"/>
    <col min="455" max="455" width="2.85546875" style="133" customWidth="1"/>
    <col min="456" max="456" width="3.7109375" style="133" customWidth="1"/>
    <col min="457" max="457" width="9.140625" style="133"/>
    <col min="458" max="458" width="2.85546875" style="133" customWidth="1"/>
    <col min="459" max="459" width="3.7109375" style="133" customWidth="1"/>
    <col min="460" max="460" width="9.140625" style="133"/>
    <col min="461" max="461" width="2.85546875" style="133" customWidth="1"/>
    <col min="462" max="462" width="3.85546875" style="133" customWidth="1"/>
    <col min="463" max="463" width="9.140625" style="133"/>
    <col min="464" max="464" width="2.85546875" style="133" customWidth="1"/>
    <col min="465" max="465" width="3.85546875" style="133" customWidth="1"/>
    <col min="466" max="466" width="9.140625" style="133"/>
    <col min="467" max="467" width="2.85546875" style="133" customWidth="1"/>
    <col min="468" max="468" width="3.42578125" style="133" customWidth="1"/>
    <col min="469" max="469" width="9.140625" style="133"/>
    <col min="470" max="470" width="2.85546875" style="133" customWidth="1"/>
    <col min="471" max="471" width="3.28515625" style="133" customWidth="1"/>
    <col min="472" max="472" width="9.140625" style="133"/>
    <col min="473" max="473" width="2.85546875" style="133" customWidth="1"/>
    <col min="474" max="474" width="3.140625" style="133" customWidth="1"/>
    <col min="475" max="475" width="9.140625" style="133"/>
    <col min="476" max="476" width="2.85546875" style="133" customWidth="1"/>
    <col min="477" max="477" width="3.140625" style="133" customWidth="1"/>
    <col min="478" max="478" width="9.140625" style="133"/>
    <col min="479" max="479" width="2.85546875" style="133" customWidth="1"/>
    <col min="480" max="480" width="3.140625" style="133" customWidth="1"/>
    <col min="481" max="481" width="9.140625" style="133"/>
    <col min="482" max="482" width="2.85546875" style="133" customWidth="1"/>
    <col min="483" max="483" width="3.28515625" style="133" customWidth="1"/>
    <col min="484" max="484" width="9.140625" style="133"/>
    <col min="485" max="485" width="3.5703125" style="133" customWidth="1"/>
    <col min="486" max="486" width="3.7109375" style="133" customWidth="1"/>
    <col min="487" max="488" width="9.140625" style="133"/>
    <col min="489" max="489" width="35.140625" style="133" customWidth="1"/>
    <col min="490" max="707" width="9.140625" style="133"/>
    <col min="708" max="708" width="2.85546875" style="133" customWidth="1"/>
    <col min="709" max="709" width="3.7109375" style="133" customWidth="1"/>
    <col min="710" max="710" width="9.140625" style="133"/>
    <col min="711" max="711" width="2.85546875" style="133" customWidth="1"/>
    <col min="712" max="712" width="3.7109375" style="133" customWidth="1"/>
    <col min="713" max="713" width="9.140625" style="133"/>
    <col min="714" max="714" width="2.85546875" style="133" customWidth="1"/>
    <col min="715" max="715" width="3.7109375" style="133" customWidth="1"/>
    <col min="716" max="716" width="9.140625" style="133"/>
    <col min="717" max="717" width="2.85546875" style="133" customWidth="1"/>
    <col min="718" max="718" width="3.85546875" style="133" customWidth="1"/>
    <col min="719" max="719" width="9.140625" style="133"/>
    <col min="720" max="720" width="2.85546875" style="133" customWidth="1"/>
    <col min="721" max="721" width="3.85546875" style="133" customWidth="1"/>
    <col min="722" max="722" width="9.140625" style="133"/>
    <col min="723" max="723" width="2.85546875" style="133" customWidth="1"/>
    <col min="724" max="724" width="3.42578125" style="133" customWidth="1"/>
    <col min="725" max="725" width="9.140625" style="133"/>
    <col min="726" max="726" width="2.85546875" style="133" customWidth="1"/>
    <col min="727" max="727" width="3.28515625" style="133" customWidth="1"/>
    <col min="728" max="728" width="9.140625" style="133"/>
    <col min="729" max="729" width="2.85546875" style="133" customWidth="1"/>
    <col min="730" max="730" width="3.140625" style="133" customWidth="1"/>
    <col min="731" max="731" width="9.140625" style="133"/>
    <col min="732" max="732" width="2.85546875" style="133" customWidth="1"/>
    <col min="733" max="733" width="3.140625" style="133" customWidth="1"/>
    <col min="734" max="734" width="9.140625" style="133"/>
    <col min="735" max="735" width="2.85546875" style="133" customWidth="1"/>
    <col min="736" max="736" width="3.140625" style="133" customWidth="1"/>
    <col min="737" max="737" width="9.140625" style="133"/>
    <col min="738" max="738" width="2.85546875" style="133" customWidth="1"/>
    <col min="739" max="739" width="3.28515625" style="133" customWidth="1"/>
    <col min="740" max="740" width="9.140625" style="133"/>
    <col min="741" max="741" width="3.5703125" style="133" customWidth="1"/>
    <col min="742" max="742" width="3.7109375" style="133" customWidth="1"/>
    <col min="743" max="744" width="9.140625" style="133"/>
    <col min="745" max="745" width="35.140625" style="133" customWidth="1"/>
    <col min="746" max="963" width="9.140625" style="133"/>
    <col min="964" max="964" width="2.85546875" style="133" customWidth="1"/>
    <col min="965" max="965" width="3.7109375" style="133" customWidth="1"/>
    <col min="966" max="966" width="9.140625" style="133"/>
    <col min="967" max="967" width="2.85546875" style="133" customWidth="1"/>
    <col min="968" max="968" width="3.7109375" style="133" customWidth="1"/>
    <col min="969" max="969" width="9.140625" style="133"/>
    <col min="970" max="970" width="2.85546875" style="133" customWidth="1"/>
    <col min="971" max="971" width="3.7109375" style="133" customWidth="1"/>
    <col min="972" max="972" width="9.140625" style="133"/>
    <col min="973" max="973" width="2.85546875" style="133" customWidth="1"/>
    <col min="974" max="974" width="3.85546875" style="133" customWidth="1"/>
    <col min="975" max="975" width="9.140625" style="133"/>
    <col min="976" max="976" width="2.85546875" style="133" customWidth="1"/>
    <col min="977" max="977" width="3.85546875" style="133" customWidth="1"/>
    <col min="978" max="978" width="9.140625" style="133"/>
    <col min="979" max="979" width="2.85546875" style="133" customWidth="1"/>
    <col min="980" max="980" width="3.42578125" style="133" customWidth="1"/>
    <col min="981" max="981" width="9.140625" style="133"/>
    <col min="982" max="982" width="2.85546875" style="133" customWidth="1"/>
    <col min="983" max="983" width="3.28515625" style="133" customWidth="1"/>
    <col min="984" max="984" width="9.140625" style="133"/>
    <col min="985" max="985" width="2.85546875" style="133" customWidth="1"/>
    <col min="986" max="986" width="3.140625" style="133" customWidth="1"/>
    <col min="987" max="987" width="9.140625" style="133"/>
    <col min="988" max="988" width="2.85546875" style="133" customWidth="1"/>
    <col min="989" max="989" width="3.140625" style="133" customWidth="1"/>
    <col min="990" max="990" width="9.140625" style="133"/>
    <col min="991" max="991" width="2.85546875" style="133" customWidth="1"/>
    <col min="992" max="992" width="3.140625" style="133" customWidth="1"/>
    <col min="993" max="993" width="9.140625" style="133"/>
    <col min="994" max="994" width="2.85546875" style="133" customWidth="1"/>
    <col min="995" max="995" width="3.28515625" style="133" customWidth="1"/>
    <col min="996" max="996" width="9.140625" style="133"/>
    <col min="997" max="997" width="3.5703125" style="133" customWidth="1"/>
    <col min="998" max="998" width="3.7109375" style="133" customWidth="1"/>
    <col min="999" max="1000" width="9.140625" style="133"/>
    <col min="1001" max="1001" width="35.140625" style="133" customWidth="1"/>
    <col min="1002" max="1219" width="9.140625" style="133"/>
    <col min="1220" max="1220" width="2.85546875" style="133" customWidth="1"/>
    <col min="1221" max="1221" width="3.7109375" style="133" customWidth="1"/>
    <col min="1222" max="1222" width="9.140625" style="133"/>
    <col min="1223" max="1223" width="2.85546875" style="133" customWidth="1"/>
    <col min="1224" max="1224" width="3.7109375" style="133" customWidth="1"/>
    <col min="1225" max="1225" width="9.140625" style="133"/>
    <col min="1226" max="1226" width="2.85546875" style="133" customWidth="1"/>
    <col min="1227" max="1227" width="3.7109375" style="133" customWidth="1"/>
    <col min="1228" max="1228" width="9.140625" style="133"/>
    <col min="1229" max="1229" width="2.85546875" style="133" customWidth="1"/>
    <col min="1230" max="1230" width="3.85546875" style="133" customWidth="1"/>
    <col min="1231" max="1231" width="9.140625" style="133"/>
    <col min="1232" max="1232" width="2.85546875" style="133" customWidth="1"/>
    <col min="1233" max="1233" width="3.85546875" style="133" customWidth="1"/>
    <col min="1234" max="1234" width="9.140625" style="133"/>
    <col min="1235" max="1235" width="2.85546875" style="133" customWidth="1"/>
    <col min="1236" max="1236" width="3.42578125" style="133" customWidth="1"/>
    <col min="1237" max="1237" width="9.140625" style="133"/>
    <col min="1238" max="1238" width="2.85546875" style="133" customWidth="1"/>
    <col min="1239" max="1239" width="3.28515625" style="133" customWidth="1"/>
    <col min="1240" max="1240" width="9.140625" style="133"/>
    <col min="1241" max="1241" width="2.85546875" style="133" customWidth="1"/>
    <col min="1242" max="1242" width="3.140625" style="133" customWidth="1"/>
    <col min="1243" max="1243" width="9.140625" style="133"/>
    <col min="1244" max="1244" width="2.85546875" style="133" customWidth="1"/>
    <col min="1245" max="1245" width="3.140625" style="133" customWidth="1"/>
    <col min="1246" max="1246" width="9.140625" style="133"/>
    <col min="1247" max="1247" width="2.85546875" style="133" customWidth="1"/>
    <col min="1248" max="1248" width="3.140625" style="133" customWidth="1"/>
    <col min="1249" max="1249" width="9.140625" style="133"/>
    <col min="1250" max="1250" width="2.85546875" style="133" customWidth="1"/>
    <col min="1251" max="1251" width="3.28515625" style="133" customWidth="1"/>
    <col min="1252" max="1252" width="9.140625" style="133"/>
    <col min="1253" max="1253" width="3.5703125" style="133" customWidth="1"/>
    <col min="1254" max="1254" width="3.7109375" style="133" customWidth="1"/>
    <col min="1255" max="1256" width="9.140625" style="133"/>
    <col min="1257" max="1257" width="35.140625" style="133" customWidth="1"/>
    <col min="1258" max="1475" width="9.140625" style="133"/>
    <col min="1476" max="1476" width="2.85546875" style="133" customWidth="1"/>
    <col min="1477" max="1477" width="3.7109375" style="133" customWidth="1"/>
    <col min="1478" max="1478" width="9.140625" style="133"/>
    <col min="1479" max="1479" width="2.85546875" style="133" customWidth="1"/>
    <col min="1480" max="1480" width="3.7109375" style="133" customWidth="1"/>
    <col min="1481" max="1481" width="9.140625" style="133"/>
    <col min="1482" max="1482" width="2.85546875" style="133" customWidth="1"/>
    <col min="1483" max="1483" width="3.7109375" style="133" customWidth="1"/>
    <col min="1484" max="1484" width="9.140625" style="133"/>
    <col min="1485" max="1485" width="2.85546875" style="133" customWidth="1"/>
    <col min="1486" max="1486" width="3.85546875" style="133" customWidth="1"/>
    <col min="1487" max="1487" width="9.140625" style="133"/>
    <col min="1488" max="1488" width="2.85546875" style="133" customWidth="1"/>
    <col min="1489" max="1489" width="3.85546875" style="133" customWidth="1"/>
    <col min="1490" max="1490" width="9.140625" style="133"/>
    <col min="1491" max="1491" width="2.85546875" style="133" customWidth="1"/>
    <col min="1492" max="1492" width="3.42578125" style="133" customWidth="1"/>
    <col min="1493" max="1493" width="9.140625" style="133"/>
    <col min="1494" max="1494" width="2.85546875" style="133" customWidth="1"/>
    <col min="1495" max="1495" width="3.28515625" style="133" customWidth="1"/>
    <col min="1496" max="1496" width="9.140625" style="133"/>
    <col min="1497" max="1497" width="2.85546875" style="133" customWidth="1"/>
    <col min="1498" max="1498" width="3.140625" style="133" customWidth="1"/>
    <col min="1499" max="1499" width="9.140625" style="133"/>
    <col min="1500" max="1500" width="2.85546875" style="133" customWidth="1"/>
    <col min="1501" max="1501" width="3.140625" style="133" customWidth="1"/>
    <col min="1502" max="1502" width="9.140625" style="133"/>
    <col min="1503" max="1503" width="2.85546875" style="133" customWidth="1"/>
    <col min="1504" max="1504" width="3.140625" style="133" customWidth="1"/>
    <col min="1505" max="1505" width="9.140625" style="133"/>
    <col min="1506" max="1506" width="2.85546875" style="133" customWidth="1"/>
    <col min="1507" max="1507" width="3.28515625" style="133" customWidth="1"/>
    <col min="1508" max="1508" width="9.140625" style="133"/>
    <col min="1509" max="1509" width="3.5703125" style="133" customWidth="1"/>
    <col min="1510" max="1510" width="3.7109375" style="133" customWidth="1"/>
    <col min="1511" max="1512" width="9.140625" style="133"/>
    <col min="1513" max="1513" width="35.140625" style="133" customWidth="1"/>
    <col min="1514" max="1731" width="9.140625" style="133"/>
    <col min="1732" max="1732" width="2.85546875" style="133" customWidth="1"/>
    <col min="1733" max="1733" width="3.7109375" style="133" customWidth="1"/>
    <col min="1734" max="1734" width="9.140625" style="133"/>
    <col min="1735" max="1735" width="2.85546875" style="133" customWidth="1"/>
    <col min="1736" max="1736" width="3.7109375" style="133" customWidth="1"/>
    <col min="1737" max="1737" width="9.140625" style="133"/>
    <col min="1738" max="1738" width="2.85546875" style="133" customWidth="1"/>
    <col min="1739" max="1739" width="3.7109375" style="133" customWidth="1"/>
    <col min="1740" max="1740" width="9.140625" style="133"/>
    <col min="1741" max="1741" width="2.85546875" style="133" customWidth="1"/>
    <col min="1742" max="1742" width="3.85546875" style="133" customWidth="1"/>
    <col min="1743" max="1743" width="9.140625" style="133"/>
    <col min="1744" max="1744" width="2.85546875" style="133" customWidth="1"/>
    <col min="1745" max="1745" width="3.85546875" style="133" customWidth="1"/>
    <col min="1746" max="1746" width="9.140625" style="133"/>
    <col min="1747" max="1747" width="2.85546875" style="133" customWidth="1"/>
    <col min="1748" max="1748" width="3.42578125" style="133" customWidth="1"/>
    <col min="1749" max="1749" width="9.140625" style="133"/>
    <col min="1750" max="1750" width="2.85546875" style="133" customWidth="1"/>
    <col min="1751" max="1751" width="3.28515625" style="133" customWidth="1"/>
    <col min="1752" max="1752" width="9.140625" style="133"/>
    <col min="1753" max="1753" width="2.85546875" style="133" customWidth="1"/>
    <col min="1754" max="1754" width="3.140625" style="133" customWidth="1"/>
    <col min="1755" max="1755" width="9.140625" style="133"/>
    <col min="1756" max="1756" width="2.85546875" style="133" customWidth="1"/>
    <col min="1757" max="1757" width="3.140625" style="133" customWidth="1"/>
    <col min="1758" max="1758" width="9.140625" style="133"/>
    <col min="1759" max="1759" width="2.85546875" style="133" customWidth="1"/>
    <col min="1760" max="1760" width="3.140625" style="133" customWidth="1"/>
    <col min="1761" max="1761" width="9.140625" style="133"/>
    <col min="1762" max="1762" width="2.85546875" style="133" customWidth="1"/>
    <col min="1763" max="1763" width="3.28515625" style="133" customWidth="1"/>
    <col min="1764" max="1764" width="9.140625" style="133"/>
    <col min="1765" max="1765" width="3.5703125" style="133" customWidth="1"/>
    <col min="1766" max="1766" width="3.7109375" style="133" customWidth="1"/>
    <col min="1767" max="1768" width="9.140625" style="133"/>
    <col min="1769" max="1769" width="35.140625" style="133" customWidth="1"/>
    <col min="1770" max="1987" width="9.140625" style="133"/>
    <col min="1988" max="1988" width="2.85546875" style="133" customWidth="1"/>
    <col min="1989" max="1989" width="3.7109375" style="133" customWidth="1"/>
    <col min="1990" max="1990" width="9.140625" style="133"/>
    <col min="1991" max="1991" width="2.85546875" style="133" customWidth="1"/>
    <col min="1992" max="1992" width="3.7109375" style="133" customWidth="1"/>
    <col min="1993" max="1993" width="9.140625" style="133"/>
    <col min="1994" max="1994" width="2.85546875" style="133" customWidth="1"/>
    <col min="1995" max="1995" width="3.7109375" style="133" customWidth="1"/>
    <col min="1996" max="1996" width="9.140625" style="133"/>
    <col min="1997" max="1997" width="2.85546875" style="133" customWidth="1"/>
    <col min="1998" max="1998" width="3.85546875" style="133" customWidth="1"/>
    <col min="1999" max="1999" width="9.140625" style="133"/>
    <col min="2000" max="2000" width="2.85546875" style="133" customWidth="1"/>
    <col min="2001" max="2001" width="3.85546875" style="133" customWidth="1"/>
    <col min="2002" max="2002" width="9.140625" style="133"/>
    <col min="2003" max="2003" width="2.85546875" style="133" customWidth="1"/>
    <col min="2004" max="2004" width="3.42578125" style="133" customWidth="1"/>
    <col min="2005" max="2005" width="9.140625" style="133"/>
    <col min="2006" max="2006" width="2.85546875" style="133" customWidth="1"/>
    <col min="2007" max="2007" width="3.28515625" style="133" customWidth="1"/>
    <col min="2008" max="2008" width="9.140625" style="133"/>
    <col min="2009" max="2009" width="2.85546875" style="133" customWidth="1"/>
    <col min="2010" max="2010" width="3.140625" style="133" customWidth="1"/>
    <col min="2011" max="2011" width="9.140625" style="133"/>
    <col min="2012" max="2012" width="2.85546875" style="133" customWidth="1"/>
    <col min="2013" max="2013" width="3.140625" style="133" customWidth="1"/>
    <col min="2014" max="2014" width="9.140625" style="133"/>
    <col min="2015" max="2015" width="2.85546875" style="133" customWidth="1"/>
    <col min="2016" max="2016" width="3.140625" style="133" customWidth="1"/>
    <col min="2017" max="2017" width="9.140625" style="133"/>
    <col min="2018" max="2018" width="2.85546875" style="133" customWidth="1"/>
    <col min="2019" max="2019" width="3.28515625" style="133" customWidth="1"/>
    <col min="2020" max="2020" width="9.140625" style="133"/>
    <col min="2021" max="2021" width="3.5703125" style="133" customWidth="1"/>
    <col min="2022" max="2022" width="3.7109375" style="133" customWidth="1"/>
    <col min="2023" max="2024" width="9.140625" style="133"/>
    <col min="2025" max="2025" width="35.140625" style="133" customWidth="1"/>
    <col min="2026" max="2243" width="9.140625" style="133"/>
    <col min="2244" max="2244" width="2.85546875" style="133" customWidth="1"/>
    <col min="2245" max="2245" width="3.7109375" style="133" customWidth="1"/>
    <col min="2246" max="2246" width="9.140625" style="133"/>
    <col min="2247" max="2247" width="2.85546875" style="133" customWidth="1"/>
    <col min="2248" max="2248" width="3.7109375" style="133" customWidth="1"/>
    <col min="2249" max="2249" width="9.140625" style="133"/>
    <col min="2250" max="2250" width="2.85546875" style="133" customWidth="1"/>
    <col min="2251" max="2251" width="3.7109375" style="133" customWidth="1"/>
    <col min="2252" max="2252" width="9.140625" style="133"/>
    <col min="2253" max="2253" width="2.85546875" style="133" customWidth="1"/>
    <col min="2254" max="2254" width="3.85546875" style="133" customWidth="1"/>
    <col min="2255" max="2255" width="9.140625" style="133"/>
    <col min="2256" max="2256" width="2.85546875" style="133" customWidth="1"/>
    <col min="2257" max="2257" width="3.85546875" style="133" customWidth="1"/>
    <col min="2258" max="2258" width="9.140625" style="133"/>
    <col min="2259" max="2259" width="2.85546875" style="133" customWidth="1"/>
    <col min="2260" max="2260" width="3.42578125" style="133" customWidth="1"/>
    <col min="2261" max="2261" width="9.140625" style="133"/>
    <col min="2262" max="2262" width="2.85546875" style="133" customWidth="1"/>
    <col min="2263" max="2263" width="3.28515625" style="133" customWidth="1"/>
    <col min="2264" max="2264" width="9.140625" style="133"/>
    <col min="2265" max="2265" width="2.85546875" style="133" customWidth="1"/>
    <col min="2266" max="2266" width="3.140625" style="133" customWidth="1"/>
    <col min="2267" max="2267" width="9.140625" style="133"/>
    <col min="2268" max="2268" width="2.85546875" style="133" customWidth="1"/>
    <col min="2269" max="2269" width="3.140625" style="133" customWidth="1"/>
    <col min="2270" max="2270" width="9.140625" style="133"/>
    <col min="2271" max="2271" width="2.85546875" style="133" customWidth="1"/>
    <col min="2272" max="2272" width="3.140625" style="133" customWidth="1"/>
    <col min="2273" max="2273" width="9.140625" style="133"/>
    <col min="2274" max="2274" width="2.85546875" style="133" customWidth="1"/>
    <col min="2275" max="2275" width="3.28515625" style="133" customWidth="1"/>
    <col min="2276" max="2276" width="9.140625" style="133"/>
    <col min="2277" max="2277" width="3.5703125" style="133" customWidth="1"/>
    <col min="2278" max="2278" width="3.7109375" style="133" customWidth="1"/>
    <col min="2279" max="2280" width="9.140625" style="133"/>
    <col min="2281" max="2281" width="35.140625" style="133" customWidth="1"/>
    <col min="2282" max="2499" width="9.140625" style="133"/>
    <col min="2500" max="2500" width="2.85546875" style="133" customWidth="1"/>
    <col min="2501" max="2501" width="3.7109375" style="133" customWidth="1"/>
    <col min="2502" max="2502" width="9.140625" style="133"/>
    <col min="2503" max="2503" width="2.85546875" style="133" customWidth="1"/>
    <col min="2504" max="2504" width="3.7109375" style="133" customWidth="1"/>
    <col min="2505" max="2505" width="9.140625" style="133"/>
    <col min="2506" max="2506" width="2.85546875" style="133" customWidth="1"/>
    <col min="2507" max="2507" width="3.7109375" style="133" customWidth="1"/>
    <col min="2508" max="2508" width="9.140625" style="133"/>
    <col min="2509" max="2509" width="2.85546875" style="133" customWidth="1"/>
    <col min="2510" max="2510" width="3.85546875" style="133" customWidth="1"/>
    <col min="2511" max="2511" width="9.140625" style="133"/>
    <col min="2512" max="2512" width="2.85546875" style="133" customWidth="1"/>
    <col min="2513" max="2513" width="3.85546875" style="133" customWidth="1"/>
    <col min="2514" max="2514" width="9.140625" style="133"/>
    <col min="2515" max="2515" width="2.85546875" style="133" customWidth="1"/>
    <col min="2516" max="2516" width="3.42578125" style="133" customWidth="1"/>
    <col min="2517" max="2517" width="9.140625" style="133"/>
    <col min="2518" max="2518" width="2.85546875" style="133" customWidth="1"/>
    <col min="2519" max="2519" width="3.28515625" style="133" customWidth="1"/>
    <col min="2520" max="2520" width="9.140625" style="133"/>
    <col min="2521" max="2521" width="2.85546875" style="133" customWidth="1"/>
    <col min="2522" max="2522" width="3.140625" style="133" customWidth="1"/>
    <col min="2523" max="2523" width="9.140625" style="133"/>
    <col min="2524" max="2524" width="2.85546875" style="133" customWidth="1"/>
    <col min="2525" max="2525" width="3.140625" style="133" customWidth="1"/>
    <col min="2526" max="2526" width="9.140625" style="133"/>
    <col min="2527" max="2527" width="2.85546875" style="133" customWidth="1"/>
    <col min="2528" max="2528" width="3.140625" style="133" customWidth="1"/>
    <col min="2529" max="2529" width="9.140625" style="133"/>
    <col min="2530" max="2530" width="2.85546875" style="133" customWidth="1"/>
    <col min="2531" max="2531" width="3.28515625" style="133" customWidth="1"/>
    <col min="2532" max="2532" width="9.140625" style="133"/>
    <col min="2533" max="2533" width="3.5703125" style="133" customWidth="1"/>
    <col min="2534" max="2534" width="3.7109375" style="133" customWidth="1"/>
    <col min="2535" max="2536" width="9.140625" style="133"/>
    <col min="2537" max="2537" width="35.140625" style="133" customWidth="1"/>
    <col min="2538" max="2755" width="9.140625" style="133"/>
    <col min="2756" max="2756" width="2.85546875" style="133" customWidth="1"/>
    <col min="2757" max="2757" width="3.7109375" style="133" customWidth="1"/>
    <col min="2758" max="2758" width="9.140625" style="133"/>
    <col min="2759" max="2759" width="2.85546875" style="133" customWidth="1"/>
    <col min="2760" max="2760" width="3.7109375" style="133" customWidth="1"/>
    <col min="2761" max="2761" width="9.140625" style="133"/>
    <col min="2762" max="2762" width="2.85546875" style="133" customWidth="1"/>
    <col min="2763" max="2763" width="3.7109375" style="133" customWidth="1"/>
    <col min="2764" max="2764" width="9.140625" style="133"/>
    <col min="2765" max="2765" width="2.85546875" style="133" customWidth="1"/>
    <col min="2766" max="2766" width="3.85546875" style="133" customWidth="1"/>
    <col min="2767" max="2767" width="9.140625" style="133"/>
    <col min="2768" max="2768" width="2.85546875" style="133" customWidth="1"/>
    <col min="2769" max="2769" width="3.85546875" style="133" customWidth="1"/>
    <col min="2770" max="2770" width="9.140625" style="133"/>
    <col min="2771" max="2771" width="2.85546875" style="133" customWidth="1"/>
    <col min="2772" max="2772" width="3.42578125" style="133" customWidth="1"/>
    <col min="2773" max="2773" width="9.140625" style="133"/>
    <col min="2774" max="2774" width="2.85546875" style="133" customWidth="1"/>
    <col min="2775" max="2775" width="3.28515625" style="133" customWidth="1"/>
    <col min="2776" max="2776" width="9.140625" style="133"/>
    <col min="2777" max="2777" width="2.85546875" style="133" customWidth="1"/>
    <col min="2778" max="2778" width="3.140625" style="133" customWidth="1"/>
    <col min="2779" max="2779" width="9.140625" style="133"/>
    <col min="2780" max="2780" width="2.85546875" style="133" customWidth="1"/>
    <col min="2781" max="2781" width="3.140625" style="133" customWidth="1"/>
    <col min="2782" max="2782" width="9.140625" style="133"/>
    <col min="2783" max="2783" width="2.85546875" style="133" customWidth="1"/>
    <col min="2784" max="2784" width="3.140625" style="133" customWidth="1"/>
    <col min="2785" max="2785" width="9.140625" style="133"/>
    <col min="2786" max="2786" width="2.85546875" style="133" customWidth="1"/>
    <col min="2787" max="2787" width="3.28515625" style="133" customWidth="1"/>
    <col min="2788" max="2788" width="9.140625" style="133"/>
    <col min="2789" max="2789" width="3.5703125" style="133" customWidth="1"/>
    <col min="2790" max="2790" width="3.7109375" style="133" customWidth="1"/>
    <col min="2791" max="2792" width="9.140625" style="133"/>
    <col min="2793" max="2793" width="35.140625" style="133" customWidth="1"/>
    <col min="2794" max="3011" width="9.140625" style="133"/>
    <col min="3012" max="3012" width="2.85546875" style="133" customWidth="1"/>
    <col min="3013" max="3013" width="3.7109375" style="133" customWidth="1"/>
    <col min="3014" max="3014" width="9.140625" style="133"/>
    <col min="3015" max="3015" width="2.85546875" style="133" customWidth="1"/>
    <col min="3016" max="3016" width="3.7109375" style="133" customWidth="1"/>
    <col min="3017" max="3017" width="9.140625" style="133"/>
    <col min="3018" max="3018" width="2.85546875" style="133" customWidth="1"/>
    <col min="3019" max="3019" width="3.7109375" style="133" customWidth="1"/>
    <col min="3020" max="3020" width="9.140625" style="133"/>
    <col min="3021" max="3021" width="2.85546875" style="133" customWidth="1"/>
    <col min="3022" max="3022" width="3.85546875" style="133" customWidth="1"/>
    <col min="3023" max="3023" width="9.140625" style="133"/>
    <col min="3024" max="3024" width="2.85546875" style="133" customWidth="1"/>
    <col min="3025" max="3025" width="3.85546875" style="133" customWidth="1"/>
    <col min="3026" max="3026" width="9.140625" style="133"/>
    <col min="3027" max="3027" width="2.85546875" style="133" customWidth="1"/>
    <col min="3028" max="3028" width="3.42578125" style="133" customWidth="1"/>
    <col min="3029" max="3029" width="9.140625" style="133"/>
    <col min="3030" max="3030" width="2.85546875" style="133" customWidth="1"/>
    <col min="3031" max="3031" width="3.28515625" style="133" customWidth="1"/>
    <col min="3032" max="3032" width="9.140625" style="133"/>
    <col min="3033" max="3033" width="2.85546875" style="133" customWidth="1"/>
    <col min="3034" max="3034" width="3.140625" style="133" customWidth="1"/>
    <col min="3035" max="3035" width="9.140625" style="133"/>
    <col min="3036" max="3036" width="2.85546875" style="133" customWidth="1"/>
    <col min="3037" max="3037" width="3.140625" style="133" customWidth="1"/>
    <col min="3038" max="3038" width="9.140625" style="133"/>
    <col min="3039" max="3039" width="2.85546875" style="133" customWidth="1"/>
    <col min="3040" max="3040" width="3.140625" style="133" customWidth="1"/>
    <col min="3041" max="3041" width="9.140625" style="133"/>
    <col min="3042" max="3042" width="2.85546875" style="133" customWidth="1"/>
    <col min="3043" max="3043" width="3.28515625" style="133" customWidth="1"/>
    <col min="3044" max="3044" width="9.140625" style="133"/>
    <col min="3045" max="3045" width="3.5703125" style="133" customWidth="1"/>
    <col min="3046" max="3046" width="3.7109375" style="133" customWidth="1"/>
    <col min="3047" max="3048" width="9.140625" style="133"/>
    <col min="3049" max="3049" width="35.140625" style="133" customWidth="1"/>
    <col min="3050" max="3267" width="9.140625" style="133"/>
    <col min="3268" max="3268" width="2.85546875" style="133" customWidth="1"/>
    <col min="3269" max="3269" width="3.7109375" style="133" customWidth="1"/>
    <col min="3270" max="3270" width="9.140625" style="133"/>
    <col min="3271" max="3271" width="2.85546875" style="133" customWidth="1"/>
    <col min="3272" max="3272" width="3.7109375" style="133" customWidth="1"/>
    <col min="3273" max="3273" width="9.140625" style="133"/>
    <col min="3274" max="3274" width="2.85546875" style="133" customWidth="1"/>
    <col min="3275" max="3275" width="3.7109375" style="133" customWidth="1"/>
    <col min="3276" max="3276" width="9.140625" style="133"/>
    <col min="3277" max="3277" width="2.85546875" style="133" customWidth="1"/>
    <col min="3278" max="3278" width="3.85546875" style="133" customWidth="1"/>
    <col min="3279" max="3279" width="9.140625" style="133"/>
    <col min="3280" max="3280" width="2.85546875" style="133" customWidth="1"/>
    <col min="3281" max="3281" width="3.85546875" style="133" customWidth="1"/>
    <col min="3282" max="3282" width="9.140625" style="133"/>
    <col min="3283" max="3283" width="2.85546875" style="133" customWidth="1"/>
    <col min="3284" max="3284" width="3.42578125" style="133" customWidth="1"/>
    <col min="3285" max="3285" width="9.140625" style="133"/>
    <col min="3286" max="3286" width="2.85546875" style="133" customWidth="1"/>
    <col min="3287" max="3287" width="3.28515625" style="133" customWidth="1"/>
    <col min="3288" max="3288" width="9.140625" style="133"/>
    <col min="3289" max="3289" width="2.85546875" style="133" customWidth="1"/>
    <col min="3290" max="3290" width="3.140625" style="133" customWidth="1"/>
    <col min="3291" max="3291" width="9.140625" style="133"/>
    <col min="3292" max="3292" width="2.85546875" style="133" customWidth="1"/>
    <col min="3293" max="3293" width="3.140625" style="133" customWidth="1"/>
    <col min="3294" max="3294" width="9.140625" style="133"/>
    <col min="3295" max="3295" width="2.85546875" style="133" customWidth="1"/>
    <col min="3296" max="3296" width="3.140625" style="133" customWidth="1"/>
    <col min="3297" max="3297" width="9.140625" style="133"/>
    <col min="3298" max="3298" width="2.85546875" style="133" customWidth="1"/>
    <col min="3299" max="3299" width="3.28515625" style="133" customWidth="1"/>
    <col min="3300" max="3300" width="9.140625" style="133"/>
    <col min="3301" max="3301" width="3.5703125" style="133" customWidth="1"/>
    <col min="3302" max="3302" width="3.7109375" style="133" customWidth="1"/>
    <col min="3303" max="3304" width="9.140625" style="133"/>
    <col min="3305" max="3305" width="35.140625" style="133" customWidth="1"/>
    <col min="3306" max="3523" width="9.140625" style="133"/>
    <col min="3524" max="3524" width="2.85546875" style="133" customWidth="1"/>
    <col min="3525" max="3525" width="3.7109375" style="133" customWidth="1"/>
    <col min="3526" max="3526" width="9.140625" style="133"/>
    <col min="3527" max="3527" width="2.85546875" style="133" customWidth="1"/>
    <col min="3528" max="3528" width="3.7109375" style="133" customWidth="1"/>
    <col min="3529" max="3529" width="9.140625" style="133"/>
    <col min="3530" max="3530" width="2.85546875" style="133" customWidth="1"/>
    <col min="3531" max="3531" width="3.7109375" style="133" customWidth="1"/>
    <col min="3532" max="3532" width="9.140625" style="133"/>
    <col min="3533" max="3533" width="2.85546875" style="133" customWidth="1"/>
    <col min="3534" max="3534" width="3.85546875" style="133" customWidth="1"/>
    <col min="3535" max="3535" width="9.140625" style="133"/>
    <col min="3536" max="3536" width="2.85546875" style="133" customWidth="1"/>
    <col min="3537" max="3537" width="3.85546875" style="133" customWidth="1"/>
    <col min="3538" max="3538" width="9.140625" style="133"/>
    <col min="3539" max="3539" width="2.85546875" style="133" customWidth="1"/>
    <col min="3540" max="3540" width="3.42578125" style="133" customWidth="1"/>
    <col min="3541" max="3541" width="9.140625" style="133"/>
    <col min="3542" max="3542" width="2.85546875" style="133" customWidth="1"/>
    <col min="3543" max="3543" width="3.28515625" style="133" customWidth="1"/>
    <col min="3544" max="3544" width="9.140625" style="133"/>
    <col min="3545" max="3545" width="2.85546875" style="133" customWidth="1"/>
    <col min="3546" max="3546" width="3.140625" style="133" customWidth="1"/>
    <col min="3547" max="3547" width="9.140625" style="133"/>
    <col min="3548" max="3548" width="2.85546875" style="133" customWidth="1"/>
    <col min="3549" max="3549" width="3.140625" style="133" customWidth="1"/>
    <col min="3550" max="3550" width="9.140625" style="133"/>
    <col min="3551" max="3551" width="2.85546875" style="133" customWidth="1"/>
    <col min="3552" max="3552" width="3.140625" style="133" customWidth="1"/>
    <col min="3553" max="3553" width="9.140625" style="133"/>
    <col min="3554" max="3554" width="2.85546875" style="133" customWidth="1"/>
    <col min="3555" max="3555" width="3.28515625" style="133" customWidth="1"/>
    <col min="3556" max="3556" width="9.140625" style="133"/>
    <col min="3557" max="3557" width="3.5703125" style="133" customWidth="1"/>
    <col min="3558" max="3558" width="3.7109375" style="133" customWidth="1"/>
    <col min="3559" max="3560" width="9.140625" style="133"/>
    <col min="3561" max="3561" width="35.140625" style="133" customWidth="1"/>
    <col min="3562" max="3779" width="9.140625" style="133"/>
    <col min="3780" max="3780" width="2.85546875" style="133" customWidth="1"/>
    <col min="3781" max="3781" width="3.7109375" style="133" customWidth="1"/>
    <col min="3782" max="3782" width="9.140625" style="133"/>
    <col min="3783" max="3783" width="2.85546875" style="133" customWidth="1"/>
    <col min="3784" max="3784" width="3.7109375" style="133" customWidth="1"/>
    <col min="3785" max="3785" width="9.140625" style="133"/>
    <col min="3786" max="3786" width="2.85546875" style="133" customWidth="1"/>
    <col min="3787" max="3787" width="3.7109375" style="133" customWidth="1"/>
    <col min="3788" max="3788" width="9.140625" style="133"/>
    <col min="3789" max="3789" width="2.85546875" style="133" customWidth="1"/>
    <col min="3790" max="3790" width="3.85546875" style="133" customWidth="1"/>
    <col min="3791" max="3791" width="9.140625" style="133"/>
    <col min="3792" max="3792" width="2.85546875" style="133" customWidth="1"/>
    <col min="3793" max="3793" width="3.85546875" style="133" customWidth="1"/>
    <col min="3794" max="3794" width="9.140625" style="133"/>
    <col min="3795" max="3795" width="2.85546875" style="133" customWidth="1"/>
    <col min="3796" max="3796" width="3.42578125" style="133" customWidth="1"/>
    <col min="3797" max="3797" width="9.140625" style="133"/>
    <col min="3798" max="3798" width="2.85546875" style="133" customWidth="1"/>
    <col min="3799" max="3799" width="3.28515625" style="133" customWidth="1"/>
    <col min="3800" max="3800" width="9.140625" style="133"/>
    <col min="3801" max="3801" width="2.85546875" style="133" customWidth="1"/>
    <col min="3802" max="3802" width="3.140625" style="133" customWidth="1"/>
    <col min="3803" max="3803" width="9.140625" style="133"/>
    <col min="3804" max="3804" width="2.85546875" style="133" customWidth="1"/>
    <col min="3805" max="3805" width="3.140625" style="133" customWidth="1"/>
    <col min="3806" max="3806" width="9.140625" style="133"/>
    <col min="3807" max="3807" width="2.85546875" style="133" customWidth="1"/>
    <col min="3808" max="3808" width="3.140625" style="133" customWidth="1"/>
    <col min="3809" max="3809" width="9.140625" style="133"/>
    <col min="3810" max="3810" width="2.85546875" style="133" customWidth="1"/>
    <col min="3811" max="3811" width="3.28515625" style="133" customWidth="1"/>
    <col min="3812" max="3812" width="9.140625" style="133"/>
    <col min="3813" max="3813" width="3.5703125" style="133" customWidth="1"/>
    <col min="3814" max="3814" width="3.7109375" style="133" customWidth="1"/>
    <col min="3815" max="3816" width="9.140625" style="133"/>
    <col min="3817" max="3817" width="35.140625" style="133" customWidth="1"/>
    <col min="3818" max="4035" width="9.140625" style="133"/>
    <col min="4036" max="4036" width="2.85546875" style="133" customWidth="1"/>
    <col min="4037" max="4037" width="3.7109375" style="133" customWidth="1"/>
    <col min="4038" max="4038" width="9.140625" style="133"/>
    <col min="4039" max="4039" width="2.85546875" style="133" customWidth="1"/>
    <col min="4040" max="4040" width="3.7109375" style="133" customWidth="1"/>
    <col min="4041" max="4041" width="9.140625" style="133"/>
    <col min="4042" max="4042" width="2.85546875" style="133" customWidth="1"/>
    <col min="4043" max="4043" width="3.7109375" style="133" customWidth="1"/>
    <col min="4044" max="4044" width="9.140625" style="133"/>
    <col min="4045" max="4045" width="2.85546875" style="133" customWidth="1"/>
    <col min="4046" max="4046" width="3.85546875" style="133" customWidth="1"/>
    <col min="4047" max="4047" width="9.140625" style="133"/>
    <col min="4048" max="4048" width="2.85546875" style="133" customWidth="1"/>
    <col min="4049" max="4049" width="3.85546875" style="133" customWidth="1"/>
    <col min="4050" max="4050" width="9.140625" style="133"/>
    <col min="4051" max="4051" width="2.85546875" style="133" customWidth="1"/>
    <col min="4052" max="4052" width="3.42578125" style="133" customWidth="1"/>
    <col min="4053" max="4053" width="9.140625" style="133"/>
    <col min="4054" max="4054" width="2.85546875" style="133" customWidth="1"/>
    <col min="4055" max="4055" width="3.28515625" style="133" customWidth="1"/>
    <col min="4056" max="4056" width="9.140625" style="133"/>
    <col min="4057" max="4057" width="2.85546875" style="133" customWidth="1"/>
    <col min="4058" max="4058" width="3.140625" style="133" customWidth="1"/>
    <col min="4059" max="4059" width="9.140625" style="133"/>
    <col min="4060" max="4060" width="2.85546875" style="133" customWidth="1"/>
    <col min="4061" max="4061" width="3.140625" style="133" customWidth="1"/>
    <col min="4062" max="4062" width="9.140625" style="133"/>
    <col min="4063" max="4063" width="2.85546875" style="133" customWidth="1"/>
    <col min="4064" max="4064" width="3.140625" style="133" customWidth="1"/>
    <col min="4065" max="4065" width="9.140625" style="133"/>
    <col min="4066" max="4066" width="2.85546875" style="133" customWidth="1"/>
    <col min="4067" max="4067" width="3.28515625" style="133" customWidth="1"/>
    <col min="4068" max="4068" width="9.140625" style="133"/>
    <col min="4069" max="4069" width="3.5703125" style="133" customWidth="1"/>
    <col min="4070" max="4070" width="3.7109375" style="133" customWidth="1"/>
    <col min="4071" max="4072" width="9.140625" style="133"/>
    <col min="4073" max="4073" width="35.140625" style="133" customWidth="1"/>
    <col min="4074" max="4291" width="9.140625" style="133"/>
    <col min="4292" max="4292" width="2.85546875" style="133" customWidth="1"/>
    <col min="4293" max="4293" width="3.7109375" style="133" customWidth="1"/>
    <col min="4294" max="4294" width="9.140625" style="133"/>
    <col min="4295" max="4295" width="2.85546875" style="133" customWidth="1"/>
    <col min="4296" max="4296" width="3.7109375" style="133" customWidth="1"/>
    <col min="4297" max="4297" width="9.140625" style="133"/>
    <col min="4298" max="4298" width="2.85546875" style="133" customWidth="1"/>
    <col min="4299" max="4299" width="3.7109375" style="133" customWidth="1"/>
    <col min="4300" max="4300" width="9.140625" style="133"/>
    <col min="4301" max="4301" width="2.85546875" style="133" customWidth="1"/>
    <col min="4302" max="4302" width="3.85546875" style="133" customWidth="1"/>
    <col min="4303" max="4303" width="9.140625" style="133"/>
    <col min="4304" max="4304" width="2.85546875" style="133" customWidth="1"/>
    <col min="4305" max="4305" width="3.85546875" style="133" customWidth="1"/>
    <col min="4306" max="4306" width="9.140625" style="133"/>
    <col min="4307" max="4307" width="2.85546875" style="133" customWidth="1"/>
    <col min="4308" max="4308" width="3.42578125" style="133" customWidth="1"/>
    <col min="4309" max="4309" width="9.140625" style="133"/>
    <col min="4310" max="4310" width="2.85546875" style="133" customWidth="1"/>
    <col min="4311" max="4311" width="3.28515625" style="133" customWidth="1"/>
    <col min="4312" max="4312" width="9.140625" style="133"/>
    <col min="4313" max="4313" width="2.85546875" style="133" customWidth="1"/>
    <col min="4314" max="4314" width="3.140625" style="133" customWidth="1"/>
    <col min="4315" max="4315" width="9.140625" style="133"/>
    <col min="4316" max="4316" width="2.85546875" style="133" customWidth="1"/>
    <col min="4317" max="4317" width="3.140625" style="133" customWidth="1"/>
    <col min="4318" max="4318" width="9.140625" style="133"/>
    <col min="4319" max="4319" width="2.85546875" style="133" customWidth="1"/>
    <col min="4320" max="4320" width="3.140625" style="133" customWidth="1"/>
    <col min="4321" max="4321" width="9.140625" style="133"/>
    <col min="4322" max="4322" width="2.85546875" style="133" customWidth="1"/>
    <col min="4323" max="4323" width="3.28515625" style="133" customWidth="1"/>
    <col min="4324" max="4324" width="9.140625" style="133"/>
    <col min="4325" max="4325" width="3.5703125" style="133" customWidth="1"/>
    <col min="4326" max="4326" width="3.7109375" style="133" customWidth="1"/>
    <col min="4327" max="4328" width="9.140625" style="133"/>
    <col min="4329" max="4329" width="35.140625" style="133" customWidth="1"/>
    <col min="4330" max="4547" width="9.140625" style="133"/>
    <col min="4548" max="4548" width="2.85546875" style="133" customWidth="1"/>
    <col min="4549" max="4549" width="3.7109375" style="133" customWidth="1"/>
    <col min="4550" max="4550" width="9.140625" style="133"/>
    <col min="4551" max="4551" width="2.85546875" style="133" customWidth="1"/>
    <col min="4552" max="4552" width="3.7109375" style="133" customWidth="1"/>
    <col min="4553" max="4553" width="9.140625" style="133"/>
    <col min="4554" max="4554" width="2.85546875" style="133" customWidth="1"/>
    <col min="4555" max="4555" width="3.7109375" style="133" customWidth="1"/>
    <col min="4556" max="4556" width="9.140625" style="133"/>
    <col min="4557" max="4557" width="2.85546875" style="133" customWidth="1"/>
    <col min="4558" max="4558" width="3.85546875" style="133" customWidth="1"/>
    <col min="4559" max="4559" width="9.140625" style="133"/>
    <col min="4560" max="4560" width="2.85546875" style="133" customWidth="1"/>
    <col min="4561" max="4561" width="3.85546875" style="133" customWidth="1"/>
    <col min="4562" max="4562" width="9.140625" style="133"/>
    <col min="4563" max="4563" width="2.85546875" style="133" customWidth="1"/>
    <col min="4564" max="4564" width="3.42578125" style="133" customWidth="1"/>
    <col min="4565" max="4565" width="9.140625" style="133"/>
    <col min="4566" max="4566" width="2.85546875" style="133" customWidth="1"/>
    <col min="4567" max="4567" width="3.28515625" style="133" customWidth="1"/>
    <col min="4568" max="4568" width="9.140625" style="133"/>
    <col min="4569" max="4569" width="2.85546875" style="133" customWidth="1"/>
    <col min="4570" max="4570" width="3.140625" style="133" customWidth="1"/>
    <col min="4571" max="4571" width="9.140625" style="133"/>
    <col min="4572" max="4572" width="2.85546875" style="133" customWidth="1"/>
    <col min="4573" max="4573" width="3.140625" style="133" customWidth="1"/>
    <col min="4574" max="4574" width="9.140625" style="133"/>
    <col min="4575" max="4575" width="2.85546875" style="133" customWidth="1"/>
    <col min="4576" max="4576" width="3.140625" style="133" customWidth="1"/>
    <col min="4577" max="4577" width="9.140625" style="133"/>
    <col min="4578" max="4578" width="2.85546875" style="133" customWidth="1"/>
    <col min="4579" max="4579" width="3.28515625" style="133" customWidth="1"/>
    <col min="4580" max="4580" width="9.140625" style="133"/>
    <col min="4581" max="4581" width="3.5703125" style="133" customWidth="1"/>
    <col min="4582" max="4582" width="3.7109375" style="133" customWidth="1"/>
    <col min="4583" max="4584" width="9.140625" style="133"/>
    <col min="4585" max="4585" width="35.140625" style="133" customWidth="1"/>
    <col min="4586" max="4803" width="9.140625" style="133"/>
    <col min="4804" max="4804" width="2.85546875" style="133" customWidth="1"/>
    <col min="4805" max="4805" width="3.7109375" style="133" customWidth="1"/>
    <col min="4806" max="4806" width="9.140625" style="133"/>
    <col min="4807" max="4807" width="2.85546875" style="133" customWidth="1"/>
    <col min="4808" max="4808" width="3.7109375" style="133" customWidth="1"/>
    <col min="4809" max="4809" width="9.140625" style="133"/>
    <col min="4810" max="4810" width="2.85546875" style="133" customWidth="1"/>
    <col min="4811" max="4811" width="3.7109375" style="133" customWidth="1"/>
    <col min="4812" max="4812" width="9.140625" style="133"/>
    <col min="4813" max="4813" width="2.85546875" style="133" customWidth="1"/>
    <col min="4814" max="4814" width="3.85546875" style="133" customWidth="1"/>
    <col min="4815" max="4815" width="9.140625" style="133"/>
    <col min="4816" max="4816" width="2.85546875" style="133" customWidth="1"/>
    <col min="4817" max="4817" width="3.85546875" style="133" customWidth="1"/>
    <col min="4818" max="4818" width="9.140625" style="133"/>
    <col min="4819" max="4819" width="2.85546875" style="133" customWidth="1"/>
    <col min="4820" max="4820" width="3.42578125" style="133" customWidth="1"/>
    <col min="4821" max="4821" width="9.140625" style="133"/>
    <col min="4822" max="4822" width="2.85546875" style="133" customWidth="1"/>
    <col min="4823" max="4823" width="3.28515625" style="133" customWidth="1"/>
    <col min="4824" max="4824" width="9.140625" style="133"/>
    <col min="4825" max="4825" width="2.85546875" style="133" customWidth="1"/>
    <col min="4826" max="4826" width="3.140625" style="133" customWidth="1"/>
    <col min="4827" max="4827" width="9.140625" style="133"/>
    <col min="4828" max="4828" width="2.85546875" style="133" customWidth="1"/>
    <col min="4829" max="4829" width="3.140625" style="133" customWidth="1"/>
    <col min="4830" max="4830" width="9.140625" style="133"/>
    <col min="4831" max="4831" width="2.85546875" style="133" customWidth="1"/>
    <col min="4832" max="4832" width="3.140625" style="133" customWidth="1"/>
    <col min="4833" max="4833" width="9.140625" style="133"/>
    <col min="4834" max="4834" width="2.85546875" style="133" customWidth="1"/>
    <col min="4835" max="4835" width="3.28515625" style="133" customWidth="1"/>
    <col min="4836" max="4836" width="9.140625" style="133"/>
    <col min="4837" max="4837" width="3.5703125" style="133" customWidth="1"/>
    <col min="4838" max="4838" width="3.7109375" style="133" customWidth="1"/>
    <col min="4839" max="4840" width="9.140625" style="133"/>
    <col min="4841" max="4841" width="35.140625" style="133" customWidth="1"/>
    <col min="4842" max="5059" width="9.140625" style="133"/>
    <col min="5060" max="5060" width="2.85546875" style="133" customWidth="1"/>
    <col min="5061" max="5061" width="3.7109375" style="133" customWidth="1"/>
    <col min="5062" max="5062" width="9.140625" style="133"/>
    <col min="5063" max="5063" width="2.85546875" style="133" customWidth="1"/>
    <col min="5064" max="5064" width="3.7109375" style="133" customWidth="1"/>
    <col min="5065" max="5065" width="9.140625" style="133"/>
    <col min="5066" max="5066" width="2.85546875" style="133" customWidth="1"/>
    <col min="5067" max="5067" width="3.7109375" style="133" customWidth="1"/>
    <col min="5068" max="5068" width="9.140625" style="133"/>
    <col min="5069" max="5069" width="2.85546875" style="133" customWidth="1"/>
    <col min="5070" max="5070" width="3.85546875" style="133" customWidth="1"/>
    <col min="5071" max="5071" width="9.140625" style="133"/>
    <col min="5072" max="5072" width="2.85546875" style="133" customWidth="1"/>
    <col min="5073" max="5073" width="3.85546875" style="133" customWidth="1"/>
    <col min="5074" max="5074" width="9.140625" style="133"/>
    <col min="5075" max="5075" width="2.85546875" style="133" customWidth="1"/>
    <col min="5076" max="5076" width="3.42578125" style="133" customWidth="1"/>
    <col min="5077" max="5077" width="9.140625" style="133"/>
    <col min="5078" max="5078" width="2.85546875" style="133" customWidth="1"/>
    <col min="5079" max="5079" width="3.28515625" style="133" customWidth="1"/>
    <col min="5080" max="5080" width="9.140625" style="133"/>
    <col min="5081" max="5081" width="2.85546875" style="133" customWidth="1"/>
    <col min="5082" max="5082" width="3.140625" style="133" customWidth="1"/>
    <col min="5083" max="5083" width="9.140625" style="133"/>
    <col min="5084" max="5084" width="2.85546875" style="133" customWidth="1"/>
    <col min="5085" max="5085" width="3.140625" style="133" customWidth="1"/>
    <col min="5086" max="5086" width="9.140625" style="133"/>
    <col min="5087" max="5087" width="2.85546875" style="133" customWidth="1"/>
    <col min="5088" max="5088" width="3.140625" style="133" customWidth="1"/>
    <col min="5089" max="5089" width="9.140625" style="133"/>
    <col min="5090" max="5090" width="2.85546875" style="133" customWidth="1"/>
    <col min="5091" max="5091" width="3.28515625" style="133" customWidth="1"/>
    <col min="5092" max="5092" width="9.140625" style="133"/>
    <col min="5093" max="5093" width="3.5703125" style="133" customWidth="1"/>
    <col min="5094" max="5094" width="3.7109375" style="133" customWidth="1"/>
    <col min="5095" max="5096" width="9.140625" style="133"/>
    <col min="5097" max="5097" width="35.140625" style="133" customWidth="1"/>
    <col min="5098" max="5315" width="9.140625" style="133"/>
    <col min="5316" max="5316" width="2.85546875" style="133" customWidth="1"/>
    <col min="5317" max="5317" width="3.7109375" style="133" customWidth="1"/>
    <col min="5318" max="5318" width="9.140625" style="133"/>
    <col min="5319" max="5319" width="2.85546875" style="133" customWidth="1"/>
    <col min="5320" max="5320" width="3.7109375" style="133" customWidth="1"/>
    <col min="5321" max="5321" width="9.140625" style="133"/>
    <col min="5322" max="5322" width="2.85546875" style="133" customWidth="1"/>
    <col min="5323" max="5323" width="3.7109375" style="133" customWidth="1"/>
    <col min="5324" max="5324" width="9.140625" style="133"/>
    <col min="5325" max="5325" width="2.85546875" style="133" customWidth="1"/>
    <col min="5326" max="5326" width="3.85546875" style="133" customWidth="1"/>
    <col min="5327" max="5327" width="9.140625" style="133"/>
    <col min="5328" max="5328" width="2.85546875" style="133" customWidth="1"/>
    <col min="5329" max="5329" width="3.85546875" style="133" customWidth="1"/>
    <col min="5330" max="5330" width="9.140625" style="133"/>
    <col min="5331" max="5331" width="2.85546875" style="133" customWidth="1"/>
    <col min="5332" max="5332" width="3.42578125" style="133" customWidth="1"/>
    <col min="5333" max="5333" width="9.140625" style="133"/>
    <col min="5334" max="5334" width="2.85546875" style="133" customWidth="1"/>
    <col min="5335" max="5335" width="3.28515625" style="133" customWidth="1"/>
    <col min="5336" max="5336" width="9.140625" style="133"/>
    <col min="5337" max="5337" width="2.85546875" style="133" customWidth="1"/>
    <col min="5338" max="5338" width="3.140625" style="133" customWidth="1"/>
    <col min="5339" max="5339" width="9.140625" style="133"/>
    <col min="5340" max="5340" width="2.85546875" style="133" customWidth="1"/>
    <col min="5341" max="5341" width="3.140625" style="133" customWidth="1"/>
    <col min="5342" max="5342" width="9.140625" style="133"/>
    <col min="5343" max="5343" width="2.85546875" style="133" customWidth="1"/>
    <col min="5344" max="5344" width="3.140625" style="133" customWidth="1"/>
    <col min="5345" max="5345" width="9.140625" style="133"/>
    <col min="5346" max="5346" width="2.85546875" style="133" customWidth="1"/>
    <col min="5347" max="5347" width="3.28515625" style="133" customWidth="1"/>
    <col min="5348" max="5348" width="9.140625" style="133"/>
    <col min="5349" max="5349" width="3.5703125" style="133" customWidth="1"/>
    <col min="5350" max="5350" width="3.7109375" style="133" customWidth="1"/>
    <col min="5351" max="5352" width="9.140625" style="133"/>
    <col min="5353" max="5353" width="35.140625" style="133" customWidth="1"/>
    <col min="5354" max="5571" width="9.140625" style="133"/>
    <col min="5572" max="5572" width="2.85546875" style="133" customWidth="1"/>
    <col min="5573" max="5573" width="3.7109375" style="133" customWidth="1"/>
    <col min="5574" max="5574" width="9.140625" style="133"/>
    <col min="5575" max="5575" width="2.85546875" style="133" customWidth="1"/>
    <col min="5576" max="5576" width="3.7109375" style="133" customWidth="1"/>
    <col min="5577" max="5577" width="9.140625" style="133"/>
    <col min="5578" max="5578" width="2.85546875" style="133" customWidth="1"/>
    <col min="5579" max="5579" width="3.7109375" style="133" customWidth="1"/>
    <col min="5580" max="5580" width="9.140625" style="133"/>
    <col min="5581" max="5581" width="2.85546875" style="133" customWidth="1"/>
    <col min="5582" max="5582" width="3.85546875" style="133" customWidth="1"/>
    <col min="5583" max="5583" width="9.140625" style="133"/>
    <col min="5584" max="5584" width="2.85546875" style="133" customWidth="1"/>
    <col min="5585" max="5585" width="3.85546875" style="133" customWidth="1"/>
    <col min="5586" max="5586" width="9.140625" style="133"/>
    <col min="5587" max="5587" width="2.85546875" style="133" customWidth="1"/>
    <col min="5588" max="5588" width="3.42578125" style="133" customWidth="1"/>
    <col min="5589" max="5589" width="9.140625" style="133"/>
    <col min="5590" max="5590" width="2.85546875" style="133" customWidth="1"/>
    <col min="5591" max="5591" width="3.28515625" style="133" customWidth="1"/>
    <col min="5592" max="5592" width="9.140625" style="133"/>
    <col min="5593" max="5593" width="2.85546875" style="133" customWidth="1"/>
    <col min="5594" max="5594" width="3.140625" style="133" customWidth="1"/>
    <col min="5595" max="5595" width="9.140625" style="133"/>
    <col min="5596" max="5596" width="2.85546875" style="133" customWidth="1"/>
    <col min="5597" max="5597" width="3.140625" style="133" customWidth="1"/>
    <col min="5598" max="5598" width="9.140625" style="133"/>
    <col min="5599" max="5599" width="2.85546875" style="133" customWidth="1"/>
    <col min="5600" max="5600" width="3.140625" style="133" customWidth="1"/>
    <col min="5601" max="5601" width="9.140625" style="133"/>
    <col min="5602" max="5602" width="2.85546875" style="133" customWidth="1"/>
    <col min="5603" max="5603" width="3.28515625" style="133" customWidth="1"/>
    <col min="5604" max="5604" width="9.140625" style="133"/>
    <col min="5605" max="5605" width="3.5703125" style="133" customWidth="1"/>
    <col min="5606" max="5606" width="3.7109375" style="133" customWidth="1"/>
    <col min="5607" max="5608" width="9.140625" style="133"/>
    <col min="5609" max="5609" width="35.140625" style="133" customWidth="1"/>
    <col min="5610" max="5827" width="9.140625" style="133"/>
    <col min="5828" max="5828" width="2.85546875" style="133" customWidth="1"/>
    <col min="5829" max="5829" width="3.7109375" style="133" customWidth="1"/>
    <col min="5830" max="5830" width="9.140625" style="133"/>
    <col min="5831" max="5831" width="2.85546875" style="133" customWidth="1"/>
    <col min="5832" max="5832" width="3.7109375" style="133" customWidth="1"/>
    <col min="5833" max="5833" width="9.140625" style="133"/>
    <col min="5834" max="5834" width="2.85546875" style="133" customWidth="1"/>
    <col min="5835" max="5835" width="3.7109375" style="133" customWidth="1"/>
    <col min="5836" max="5836" width="9.140625" style="133"/>
    <col min="5837" max="5837" width="2.85546875" style="133" customWidth="1"/>
    <col min="5838" max="5838" width="3.85546875" style="133" customWidth="1"/>
    <col min="5839" max="5839" width="9.140625" style="133"/>
    <col min="5840" max="5840" width="2.85546875" style="133" customWidth="1"/>
    <col min="5841" max="5841" width="3.85546875" style="133" customWidth="1"/>
    <col min="5842" max="5842" width="9.140625" style="133"/>
    <col min="5843" max="5843" width="2.85546875" style="133" customWidth="1"/>
    <col min="5844" max="5844" width="3.42578125" style="133" customWidth="1"/>
    <col min="5845" max="5845" width="9.140625" style="133"/>
    <col min="5846" max="5846" width="2.85546875" style="133" customWidth="1"/>
    <col min="5847" max="5847" width="3.28515625" style="133" customWidth="1"/>
    <col min="5848" max="5848" width="9.140625" style="133"/>
    <col min="5849" max="5849" width="2.85546875" style="133" customWidth="1"/>
    <col min="5850" max="5850" width="3.140625" style="133" customWidth="1"/>
    <col min="5851" max="5851" width="9.140625" style="133"/>
    <col min="5852" max="5852" width="2.85546875" style="133" customWidth="1"/>
    <col min="5853" max="5853" width="3.140625" style="133" customWidth="1"/>
    <col min="5854" max="5854" width="9.140625" style="133"/>
    <col min="5855" max="5855" width="2.85546875" style="133" customWidth="1"/>
    <col min="5856" max="5856" width="3.140625" style="133" customWidth="1"/>
    <col min="5857" max="5857" width="9.140625" style="133"/>
    <col min="5858" max="5858" width="2.85546875" style="133" customWidth="1"/>
    <col min="5859" max="5859" width="3.28515625" style="133" customWidth="1"/>
    <col min="5860" max="5860" width="9.140625" style="133"/>
    <col min="5861" max="5861" width="3.5703125" style="133" customWidth="1"/>
    <col min="5862" max="5862" width="3.7109375" style="133" customWidth="1"/>
    <col min="5863" max="5864" width="9.140625" style="133"/>
    <col min="5865" max="5865" width="35.140625" style="133" customWidth="1"/>
    <col min="5866" max="6083" width="9.140625" style="133"/>
    <col min="6084" max="6084" width="2.85546875" style="133" customWidth="1"/>
    <col min="6085" max="6085" width="3.7109375" style="133" customWidth="1"/>
    <col min="6086" max="6086" width="9.140625" style="133"/>
    <col min="6087" max="6087" width="2.85546875" style="133" customWidth="1"/>
    <col min="6088" max="6088" width="3.7109375" style="133" customWidth="1"/>
    <col min="6089" max="6089" width="9.140625" style="133"/>
    <col min="6090" max="6090" width="2.85546875" style="133" customWidth="1"/>
    <col min="6091" max="6091" width="3.7109375" style="133" customWidth="1"/>
    <col min="6092" max="6092" width="9.140625" style="133"/>
    <col min="6093" max="6093" width="2.85546875" style="133" customWidth="1"/>
    <col min="6094" max="6094" width="3.85546875" style="133" customWidth="1"/>
    <col min="6095" max="6095" width="9.140625" style="133"/>
    <col min="6096" max="6096" width="2.85546875" style="133" customWidth="1"/>
    <col min="6097" max="6097" width="3.85546875" style="133" customWidth="1"/>
    <col min="6098" max="6098" width="9.140625" style="133"/>
    <col min="6099" max="6099" width="2.85546875" style="133" customWidth="1"/>
    <col min="6100" max="6100" width="3.42578125" style="133" customWidth="1"/>
    <col min="6101" max="6101" width="9.140625" style="133"/>
    <col min="6102" max="6102" width="2.85546875" style="133" customWidth="1"/>
    <col min="6103" max="6103" width="3.28515625" style="133" customWidth="1"/>
    <col min="6104" max="6104" width="9.140625" style="133"/>
    <col min="6105" max="6105" width="2.85546875" style="133" customWidth="1"/>
    <col min="6106" max="6106" width="3.140625" style="133" customWidth="1"/>
    <col min="6107" max="6107" width="9.140625" style="133"/>
    <col min="6108" max="6108" width="2.85546875" style="133" customWidth="1"/>
    <col min="6109" max="6109" width="3.140625" style="133" customWidth="1"/>
    <col min="6110" max="6110" width="9.140625" style="133"/>
    <col min="6111" max="6111" width="2.85546875" style="133" customWidth="1"/>
    <col min="6112" max="6112" width="3.140625" style="133" customWidth="1"/>
    <col min="6113" max="6113" width="9.140625" style="133"/>
    <col min="6114" max="6114" width="2.85546875" style="133" customWidth="1"/>
    <col min="6115" max="6115" width="3.28515625" style="133" customWidth="1"/>
    <col min="6116" max="6116" width="9.140625" style="133"/>
    <col min="6117" max="6117" width="3.5703125" style="133" customWidth="1"/>
    <col min="6118" max="6118" width="3.7109375" style="133" customWidth="1"/>
    <col min="6119" max="6120" width="9.140625" style="133"/>
    <col min="6121" max="6121" width="35.140625" style="133" customWidth="1"/>
    <col min="6122" max="6339" width="9.140625" style="133"/>
    <col min="6340" max="6340" width="2.85546875" style="133" customWidth="1"/>
    <col min="6341" max="6341" width="3.7109375" style="133" customWidth="1"/>
    <col min="6342" max="6342" width="9.140625" style="133"/>
    <col min="6343" max="6343" width="2.85546875" style="133" customWidth="1"/>
    <col min="6344" max="6344" width="3.7109375" style="133" customWidth="1"/>
    <col min="6345" max="6345" width="9.140625" style="133"/>
    <col min="6346" max="6346" width="2.85546875" style="133" customWidth="1"/>
    <col min="6347" max="6347" width="3.7109375" style="133" customWidth="1"/>
    <col min="6348" max="6348" width="9.140625" style="133"/>
    <col min="6349" max="6349" width="2.85546875" style="133" customWidth="1"/>
    <col min="6350" max="6350" width="3.85546875" style="133" customWidth="1"/>
    <col min="6351" max="6351" width="9.140625" style="133"/>
    <col min="6352" max="6352" width="2.85546875" style="133" customWidth="1"/>
    <col min="6353" max="6353" width="3.85546875" style="133" customWidth="1"/>
    <col min="6354" max="6354" width="9.140625" style="133"/>
    <col min="6355" max="6355" width="2.85546875" style="133" customWidth="1"/>
    <col min="6356" max="6356" width="3.42578125" style="133" customWidth="1"/>
    <col min="6357" max="6357" width="9.140625" style="133"/>
    <col min="6358" max="6358" width="2.85546875" style="133" customWidth="1"/>
    <col min="6359" max="6359" width="3.28515625" style="133" customWidth="1"/>
    <col min="6360" max="6360" width="9.140625" style="133"/>
    <col min="6361" max="6361" width="2.85546875" style="133" customWidth="1"/>
    <col min="6362" max="6362" width="3.140625" style="133" customWidth="1"/>
    <col min="6363" max="6363" width="9.140625" style="133"/>
    <col min="6364" max="6364" width="2.85546875" style="133" customWidth="1"/>
    <col min="6365" max="6365" width="3.140625" style="133" customWidth="1"/>
    <col min="6366" max="6366" width="9.140625" style="133"/>
    <col min="6367" max="6367" width="2.85546875" style="133" customWidth="1"/>
    <col min="6368" max="6368" width="3.140625" style="133" customWidth="1"/>
    <col min="6369" max="6369" width="9.140625" style="133"/>
    <col min="6370" max="6370" width="2.85546875" style="133" customWidth="1"/>
    <col min="6371" max="6371" width="3.28515625" style="133" customWidth="1"/>
    <col min="6372" max="6372" width="9.140625" style="133"/>
    <col min="6373" max="6373" width="3.5703125" style="133" customWidth="1"/>
    <col min="6374" max="6374" width="3.7109375" style="133" customWidth="1"/>
    <col min="6375" max="6376" width="9.140625" style="133"/>
    <col min="6377" max="6377" width="35.140625" style="133" customWidth="1"/>
    <col min="6378" max="6595" width="9.140625" style="133"/>
    <col min="6596" max="6596" width="2.85546875" style="133" customWidth="1"/>
    <col min="6597" max="6597" width="3.7109375" style="133" customWidth="1"/>
    <col min="6598" max="6598" width="9.140625" style="133"/>
    <col min="6599" max="6599" width="2.85546875" style="133" customWidth="1"/>
    <col min="6600" max="6600" width="3.7109375" style="133" customWidth="1"/>
    <col min="6601" max="6601" width="9.140625" style="133"/>
    <col min="6602" max="6602" width="2.85546875" style="133" customWidth="1"/>
    <col min="6603" max="6603" width="3.7109375" style="133" customWidth="1"/>
    <col min="6604" max="6604" width="9.140625" style="133"/>
    <col min="6605" max="6605" width="2.85546875" style="133" customWidth="1"/>
    <col min="6606" max="6606" width="3.85546875" style="133" customWidth="1"/>
    <col min="6607" max="6607" width="9.140625" style="133"/>
    <col min="6608" max="6608" width="2.85546875" style="133" customWidth="1"/>
    <col min="6609" max="6609" width="3.85546875" style="133" customWidth="1"/>
    <col min="6610" max="6610" width="9.140625" style="133"/>
    <col min="6611" max="6611" width="2.85546875" style="133" customWidth="1"/>
    <col min="6612" max="6612" width="3.42578125" style="133" customWidth="1"/>
    <col min="6613" max="6613" width="9.140625" style="133"/>
    <col min="6614" max="6614" width="2.85546875" style="133" customWidth="1"/>
    <col min="6615" max="6615" width="3.28515625" style="133" customWidth="1"/>
    <col min="6616" max="6616" width="9.140625" style="133"/>
    <col min="6617" max="6617" width="2.85546875" style="133" customWidth="1"/>
    <col min="6618" max="6618" width="3.140625" style="133" customWidth="1"/>
    <col min="6619" max="6619" width="9.140625" style="133"/>
    <col min="6620" max="6620" width="2.85546875" style="133" customWidth="1"/>
    <col min="6621" max="6621" width="3.140625" style="133" customWidth="1"/>
    <col min="6622" max="6622" width="9.140625" style="133"/>
    <col min="6623" max="6623" width="2.85546875" style="133" customWidth="1"/>
    <col min="6624" max="6624" width="3.140625" style="133" customWidth="1"/>
    <col min="6625" max="6625" width="9.140625" style="133"/>
    <col min="6626" max="6626" width="2.85546875" style="133" customWidth="1"/>
    <col min="6627" max="6627" width="3.28515625" style="133" customWidth="1"/>
    <col min="6628" max="6628" width="9.140625" style="133"/>
    <col min="6629" max="6629" width="3.5703125" style="133" customWidth="1"/>
    <col min="6630" max="6630" width="3.7109375" style="133" customWidth="1"/>
    <col min="6631" max="6632" width="9.140625" style="133"/>
    <col min="6633" max="6633" width="35.140625" style="133" customWidth="1"/>
    <col min="6634" max="6851" width="9.140625" style="133"/>
    <col min="6852" max="6852" width="2.85546875" style="133" customWidth="1"/>
    <col min="6853" max="6853" width="3.7109375" style="133" customWidth="1"/>
    <col min="6854" max="6854" width="9.140625" style="133"/>
    <col min="6855" max="6855" width="2.85546875" style="133" customWidth="1"/>
    <col min="6856" max="6856" width="3.7109375" style="133" customWidth="1"/>
    <col min="6857" max="6857" width="9.140625" style="133"/>
    <col min="6858" max="6858" width="2.85546875" style="133" customWidth="1"/>
    <col min="6859" max="6859" width="3.7109375" style="133" customWidth="1"/>
    <col min="6860" max="6860" width="9.140625" style="133"/>
    <col min="6861" max="6861" width="2.85546875" style="133" customWidth="1"/>
    <col min="6862" max="6862" width="3.85546875" style="133" customWidth="1"/>
    <col min="6863" max="6863" width="9.140625" style="133"/>
    <col min="6864" max="6864" width="2.85546875" style="133" customWidth="1"/>
    <col min="6865" max="6865" width="3.85546875" style="133" customWidth="1"/>
    <col min="6866" max="6866" width="9.140625" style="133"/>
    <col min="6867" max="6867" width="2.85546875" style="133" customWidth="1"/>
    <col min="6868" max="6868" width="3.42578125" style="133" customWidth="1"/>
    <col min="6869" max="6869" width="9.140625" style="133"/>
    <col min="6870" max="6870" width="2.85546875" style="133" customWidth="1"/>
    <col min="6871" max="6871" width="3.28515625" style="133" customWidth="1"/>
    <col min="6872" max="6872" width="9.140625" style="133"/>
    <col min="6873" max="6873" width="2.85546875" style="133" customWidth="1"/>
    <col min="6874" max="6874" width="3.140625" style="133" customWidth="1"/>
    <col min="6875" max="6875" width="9.140625" style="133"/>
    <col min="6876" max="6876" width="2.85546875" style="133" customWidth="1"/>
    <col min="6877" max="6877" width="3.140625" style="133" customWidth="1"/>
    <col min="6878" max="6878" width="9.140625" style="133"/>
    <col min="6879" max="6879" width="2.85546875" style="133" customWidth="1"/>
    <col min="6880" max="6880" width="3.140625" style="133" customWidth="1"/>
    <col min="6881" max="6881" width="9.140625" style="133"/>
    <col min="6882" max="6882" width="2.85546875" style="133" customWidth="1"/>
    <col min="6883" max="6883" width="3.28515625" style="133" customWidth="1"/>
    <col min="6884" max="6884" width="9.140625" style="133"/>
    <col min="6885" max="6885" width="3.5703125" style="133" customWidth="1"/>
    <col min="6886" max="6886" width="3.7109375" style="133" customWidth="1"/>
    <col min="6887" max="6888" width="9.140625" style="133"/>
    <col min="6889" max="6889" width="35.140625" style="133" customWidth="1"/>
    <col min="6890" max="7107" width="9.140625" style="133"/>
    <col min="7108" max="7108" width="2.85546875" style="133" customWidth="1"/>
    <col min="7109" max="7109" width="3.7109375" style="133" customWidth="1"/>
    <col min="7110" max="7110" width="9.140625" style="133"/>
    <col min="7111" max="7111" width="2.85546875" style="133" customWidth="1"/>
    <col min="7112" max="7112" width="3.7109375" style="133" customWidth="1"/>
    <col min="7113" max="7113" width="9.140625" style="133"/>
    <col min="7114" max="7114" width="2.85546875" style="133" customWidth="1"/>
    <col min="7115" max="7115" width="3.7109375" style="133" customWidth="1"/>
    <col min="7116" max="7116" width="9.140625" style="133"/>
    <col min="7117" max="7117" width="2.85546875" style="133" customWidth="1"/>
    <col min="7118" max="7118" width="3.85546875" style="133" customWidth="1"/>
    <col min="7119" max="7119" width="9.140625" style="133"/>
    <col min="7120" max="7120" width="2.85546875" style="133" customWidth="1"/>
    <col min="7121" max="7121" width="3.85546875" style="133" customWidth="1"/>
    <col min="7122" max="7122" width="9.140625" style="133"/>
    <col min="7123" max="7123" width="2.85546875" style="133" customWidth="1"/>
    <col min="7124" max="7124" width="3.42578125" style="133" customWidth="1"/>
    <col min="7125" max="7125" width="9.140625" style="133"/>
    <col min="7126" max="7126" width="2.85546875" style="133" customWidth="1"/>
    <col min="7127" max="7127" width="3.28515625" style="133" customWidth="1"/>
    <col min="7128" max="7128" width="9.140625" style="133"/>
    <col min="7129" max="7129" width="2.85546875" style="133" customWidth="1"/>
    <col min="7130" max="7130" width="3.140625" style="133" customWidth="1"/>
    <col min="7131" max="7131" width="9.140625" style="133"/>
    <col min="7132" max="7132" width="2.85546875" style="133" customWidth="1"/>
    <col min="7133" max="7133" width="3.140625" style="133" customWidth="1"/>
    <col min="7134" max="7134" width="9.140625" style="133"/>
    <col min="7135" max="7135" width="2.85546875" style="133" customWidth="1"/>
    <col min="7136" max="7136" width="3.140625" style="133" customWidth="1"/>
    <col min="7137" max="7137" width="9.140625" style="133"/>
    <col min="7138" max="7138" width="2.85546875" style="133" customWidth="1"/>
    <col min="7139" max="7139" width="3.28515625" style="133" customWidth="1"/>
    <col min="7140" max="7140" width="9.140625" style="133"/>
    <col min="7141" max="7141" width="3.5703125" style="133" customWidth="1"/>
    <col min="7142" max="7142" width="3.7109375" style="133" customWidth="1"/>
    <col min="7143" max="7144" width="9.140625" style="133"/>
    <col min="7145" max="7145" width="35.140625" style="133" customWidth="1"/>
    <col min="7146" max="7363" width="9.140625" style="133"/>
    <col min="7364" max="7364" width="2.85546875" style="133" customWidth="1"/>
    <col min="7365" max="7365" width="3.7109375" style="133" customWidth="1"/>
    <col min="7366" max="7366" width="9.140625" style="133"/>
    <col min="7367" max="7367" width="2.85546875" style="133" customWidth="1"/>
    <col min="7368" max="7368" width="3.7109375" style="133" customWidth="1"/>
    <col min="7369" max="7369" width="9.140625" style="133"/>
    <col min="7370" max="7370" width="2.85546875" style="133" customWidth="1"/>
    <col min="7371" max="7371" width="3.7109375" style="133" customWidth="1"/>
    <col min="7372" max="7372" width="9.140625" style="133"/>
    <col min="7373" max="7373" width="2.85546875" style="133" customWidth="1"/>
    <col min="7374" max="7374" width="3.85546875" style="133" customWidth="1"/>
    <col min="7375" max="7375" width="9.140625" style="133"/>
    <col min="7376" max="7376" width="2.85546875" style="133" customWidth="1"/>
    <col min="7377" max="7377" width="3.85546875" style="133" customWidth="1"/>
    <col min="7378" max="7378" width="9.140625" style="133"/>
    <col min="7379" max="7379" width="2.85546875" style="133" customWidth="1"/>
    <col min="7380" max="7380" width="3.42578125" style="133" customWidth="1"/>
    <col min="7381" max="7381" width="9.140625" style="133"/>
    <col min="7382" max="7382" width="2.85546875" style="133" customWidth="1"/>
    <col min="7383" max="7383" width="3.28515625" style="133" customWidth="1"/>
    <col min="7384" max="7384" width="9.140625" style="133"/>
    <col min="7385" max="7385" width="2.85546875" style="133" customWidth="1"/>
    <col min="7386" max="7386" width="3.140625" style="133" customWidth="1"/>
    <col min="7387" max="7387" width="9.140625" style="133"/>
    <col min="7388" max="7388" width="2.85546875" style="133" customWidth="1"/>
    <col min="7389" max="7389" width="3.140625" style="133" customWidth="1"/>
    <col min="7390" max="7390" width="9.140625" style="133"/>
    <col min="7391" max="7391" width="2.85546875" style="133" customWidth="1"/>
    <col min="7392" max="7392" width="3.140625" style="133" customWidth="1"/>
    <col min="7393" max="7393" width="9.140625" style="133"/>
    <col min="7394" max="7394" width="2.85546875" style="133" customWidth="1"/>
    <col min="7395" max="7395" width="3.28515625" style="133" customWidth="1"/>
    <col min="7396" max="7396" width="9.140625" style="133"/>
    <col min="7397" max="7397" width="3.5703125" style="133" customWidth="1"/>
    <col min="7398" max="7398" width="3.7109375" style="133" customWidth="1"/>
    <col min="7399" max="7400" width="9.140625" style="133"/>
    <col min="7401" max="7401" width="35.140625" style="133" customWidth="1"/>
    <col min="7402" max="7619" width="9.140625" style="133"/>
    <col min="7620" max="7620" width="2.85546875" style="133" customWidth="1"/>
    <col min="7621" max="7621" width="3.7109375" style="133" customWidth="1"/>
    <col min="7622" max="7622" width="9.140625" style="133"/>
    <col min="7623" max="7623" width="2.85546875" style="133" customWidth="1"/>
    <col min="7624" max="7624" width="3.7109375" style="133" customWidth="1"/>
    <col min="7625" max="7625" width="9.140625" style="133"/>
    <col min="7626" max="7626" width="2.85546875" style="133" customWidth="1"/>
    <col min="7627" max="7627" width="3.7109375" style="133" customWidth="1"/>
    <col min="7628" max="7628" width="9.140625" style="133"/>
    <col min="7629" max="7629" width="2.85546875" style="133" customWidth="1"/>
    <col min="7630" max="7630" width="3.85546875" style="133" customWidth="1"/>
    <col min="7631" max="7631" width="9.140625" style="133"/>
    <col min="7632" max="7632" width="2.85546875" style="133" customWidth="1"/>
    <col min="7633" max="7633" width="3.85546875" style="133" customWidth="1"/>
    <col min="7634" max="7634" width="9.140625" style="133"/>
    <col min="7635" max="7635" width="2.85546875" style="133" customWidth="1"/>
    <col min="7636" max="7636" width="3.42578125" style="133" customWidth="1"/>
    <col min="7637" max="7637" width="9.140625" style="133"/>
    <col min="7638" max="7638" width="2.85546875" style="133" customWidth="1"/>
    <col min="7639" max="7639" width="3.28515625" style="133" customWidth="1"/>
    <col min="7640" max="7640" width="9.140625" style="133"/>
    <col min="7641" max="7641" width="2.85546875" style="133" customWidth="1"/>
    <col min="7642" max="7642" width="3.140625" style="133" customWidth="1"/>
    <col min="7643" max="7643" width="9.140625" style="133"/>
    <col min="7644" max="7644" width="2.85546875" style="133" customWidth="1"/>
    <col min="7645" max="7645" width="3.140625" style="133" customWidth="1"/>
    <col min="7646" max="7646" width="9.140625" style="133"/>
    <col min="7647" max="7647" width="2.85546875" style="133" customWidth="1"/>
    <col min="7648" max="7648" width="3.140625" style="133" customWidth="1"/>
    <col min="7649" max="7649" width="9.140625" style="133"/>
    <col min="7650" max="7650" width="2.85546875" style="133" customWidth="1"/>
    <col min="7651" max="7651" width="3.28515625" style="133" customWidth="1"/>
    <col min="7652" max="7652" width="9.140625" style="133"/>
    <col min="7653" max="7653" width="3.5703125" style="133" customWidth="1"/>
    <col min="7654" max="7654" width="3.7109375" style="133" customWidth="1"/>
    <col min="7655" max="7656" width="9.140625" style="133"/>
    <col min="7657" max="7657" width="35.140625" style="133" customWidth="1"/>
    <col min="7658" max="7875" width="9.140625" style="133"/>
    <col min="7876" max="7876" width="2.85546875" style="133" customWidth="1"/>
    <col min="7877" max="7877" width="3.7109375" style="133" customWidth="1"/>
    <col min="7878" max="7878" width="9.140625" style="133"/>
    <col min="7879" max="7879" width="2.85546875" style="133" customWidth="1"/>
    <col min="7880" max="7880" width="3.7109375" style="133" customWidth="1"/>
    <col min="7881" max="7881" width="9.140625" style="133"/>
    <col min="7882" max="7882" width="2.85546875" style="133" customWidth="1"/>
    <col min="7883" max="7883" width="3.7109375" style="133" customWidth="1"/>
    <col min="7884" max="7884" width="9.140625" style="133"/>
    <col min="7885" max="7885" width="2.85546875" style="133" customWidth="1"/>
    <col min="7886" max="7886" width="3.85546875" style="133" customWidth="1"/>
    <col min="7887" max="7887" width="9.140625" style="133"/>
    <col min="7888" max="7888" width="2.85546875" style="133" customWidth="1"/>
    <col min="7889" max="7889" width="3.85546875" style="133" customWidth="1"/>
    <col min="7890" max="7890" width="9.140625" style="133"/>
    <col min="7891" max="7891" width="2.85546875" style="133" customWidth="1"/>
    <col min="7892" max="7892" width="3.42578125" style="133" customWidth="1"/>
    <col min="7893" max="7893" width="9.140625" style="133"/>
    <col min="7894" max="7894" width="2.85546875" style="133" customWidth="1"/>
    <col min="7895" max="7895" width="3.28515625" style="133" customWidth="1"/>
    <col min="7896" max="7896" width="9.140625" style="133"/>
    <col min="7897" max="7897" width="2.85546875" style="133" customWidth="1"/>
    <col min="7898" max="7898" width="3.140625" style="133" customWidth="1"/>
    <col min="7899" max="7899" width="9.140625" style="133"/>
    <col min="7900" max="7900" width="2.85546875" style="133" customWidth="1"/>
    <col min="7901" max="7901" width="3.140625" style="133" customWidth="1"/>
    <col min="7902" max="7902" width="9.140625" style="133"/>
    <col min="7903" max="7903" width="2.85546875" style="133" customWidth="1"/>
    <col min="7904" max="7904" width="3.140625" style="133" customWidth="1"/>
    <col min="7905" max="7905" width="9.140625" style="133"/>
    <col min="7906" max="7906" width="2.85546875" style="133" customWidth="1"/>
    <col min="7907" max="7907" width="3.28515625" style="133" customWidth="1"/>
    <col min="7908" max="7908" width="9.140625" style="133"/>
    <col min="7909" max="7909" width="3.5703125" style="133" customWidth="1"/>
    <col min="7910" max="7910" width="3.7109375" style="133" customWidth="1"/>
    <col min="7911" max="7912" width="9.140625" style="133"/>
    <col min="7913" max="7913" width="35.140625" style="133" customWidth="1"/>
    <col min="7914" max="8131" width="9.140625" style="133"/>
    <col min="8132" max="8132" width="2.85546875" style="133" customWidth="1"/>
    <col min="8133" max="8133" width="3.7109375" style="133" customWidth="1"/>
    <col min="8134" max="8134" width="9.140625" style="133"/>
    <col min="8135" max="8135" width="2.85546875" style="133" customWidth="1"/>
    <col min="8136" max="8136" width="3.7109375" style="133" customWidth="1"/>
    <col min="8137" max="8137" width="9.140625" style="133"/>
    <col min="8138" max="8138" width="2.85546875" style="133" customWidth="1"/>
    <col min="8139" max="8139" width="3.7109375" style="133" customWidth="1"/>
    <col min="8140" max="8140" width="9.140625" style="133"/>
    <col min="8141" max="8141" width="2.85546875" style="133" customWidth="1"/>
    <col min="8142" max="8142" width="3.85546875" style="133" customWidth="1"/>
    <col min="8143" max="8143" width="9.140625" style="133"/>
    <col min="8144" max="8144" width="2.85546875" style="133" customWidth="1"/>
    <col min="8145" max="8145" width="3.85546875" style="133" customWidth="1"/>
    <col min="8146" max="8146" width="9.140625" style="133"/>
    <col min="8147" max="8147" width="2.85546875" style="133" customWidth="1"/>
    <col min="8148" max="8148" width="3.42578125" style="133" customWidth="1"/>
    <col min="8149" max="8149" width="9.140625" style="133"/>
    <col min="8150" max="8150" width="2.85546875" style="133" customWidth="1"/>
    <col min="8151" max="8151" width="3.28515625" style="133" customWidth="1"/>
    <col min="8152" max="8152" width="9.140625" style="133"/>
    <col min="8153" max="8153" width="2.85546875" style="133" customWidth="1"/>
    <col min="8154" max="8154" width="3.140625" style="133" customWidth="1"/>
    <col min="8155" max="8155" width="9.140625" style="133"/>
    <col min="8156" max="8156" width="2.85546875" style="133" customWidth="1"/>
    <col min="8157" max="8157" width="3.140625" style="133" customWidth="1"/>
    <col min="8158" max="8158" width="9.140625" style="133"/>
    <col min="8159" max="8159" width="2.85546875" style="133" customWidth="1"/>
    <col min="8160" max="8160" width="3.140625" style="133" customWidth="1"/>
    <col min="8161" max="8161" width="9.140625" style="133"/>
    <col min="8162" max="8162" width="2.85546875" style="133" customWidth="1"/>
    <col min="8163" max="8163" width="3.28515625" style="133" customWidth="1"/>
    <col min="8164" max="8164" width="9.140625" style="133"/>
    <col min="8165" max="8165" width="3.5703125" style="133" customWidth="1"/>
    <col min="8166" max="8166" width="3.7109375" style="133" customWidth="1"/>
    <col min="8167" max="8168" width="9.140625" style="133"/>
    <col min="8169" max="8169" width="35.140625" style="133" customWidth="1"/>
    <col min="8170" max="8387" width="9.140625" style="133"/>
    <col min="8388" max="8388" width="2.85546875" style="133" customWidth="1"/>
    <col min="8389" max="8389" width="3.7109375" style="133" customWidth="1"/>
    <col min="8390" max="8390" width="9.140625" style="133"/>
    <col min="8391" max="8391" width="2.85546875" style="133" customWidth="1"/>
    <col min="8392" max="8392" width="3.7109375" style="133" customWidth="1"/>
    <col min="8393" max="8393" width="9.140625" style="133"/>
    <col min="8394" max="8394" width="2.85546875" style="133" customWidth="1"/>
    <col min="8395" max="8395" width="3.7109375" style="133" customWidth="1"/>
    <col min="8396" max="8396" width="9.140625" style="133"/>
    <col min="8397" max="8397" width="2.85546875" style="133" customWidth="1"/>
    <col min="8398" max="8398" width="3.85546875" style="133" customWidth="1"/>
    <col min="8399" max="8399" width="9.140625" style="133"/>
    <col min="8400" max="8400" width="2.85546875" style="133" customWidth="1"/>
    <col min="8401" max="8401" width="3.85546875" style="133" customWidth="1"/>
    <col min="8402" max="8402" width="9.140625" style="133"/>
    <col min="8403" max="8403" width="2.85546875" style="133" customWidth="1"/>
    <col min="8404" max="8404" width="3.42578125" style="133" customWidth="1"/>
    <col min="8405" max="8405" width="9.140625" style="133"/>
    <col min="8406" max="8406" width="2.85546875" style="133" customWidth="1"/>
    <col min="8407" max="8407" width="3.28515625" style="133" customWidth="1"/>
    <col min="8408" max="8408" width="9.140625" style="133"/>
    <col min="8409" max="8409" width="2.85546875" style="133" customWidth="1"/>
    <col min="8410" max="8410" width="3.140625" style="133" customWidth="1"/>
    <col min="8411" max="8411" width="9.140625" style="133"/>
    <col min="8412" max="8412" width="2.85546875" style="133" customWidth="1"/>
    <col min="8413" max="8413" width="3.140625" style="133" customWidth="1"/>
    <col min="8414" max="8414" width="9.140625" style="133"/>
    <col min="8415" max="8415" width="2.85546875" style="133" customWidth="1"/>
    <col min="8416" max="8416" width="3.140625" style="133" customWidth="1"/>
    <col min="8417" max="8417" width="9.140625" style="133"/>
    <col min="8418" max="8418" width="2.85546875" style="133" customWidth="1"/>
    <col min="8419" max="8419" width="3.28515625" style="133" customWidth="1"/>
    <col min="8420" max="8420" width="9.140625" style="133"/>
    <col min="8421" max="8421" width="3.5703125" style="133" customWidth="1"/>
    <col min="8422" max="8422" width="3.7109375" style="133" customWidth="1"/>
    <col min="8423" max="8424" width="9.140625" style="133"/>
    <col min="8425" max="8425" width="35.140625" style="133" customWidth="1"/>
    <col min="8426" max="8643" width="9.140625" style="133"/>
    <col min="8644" max="8644" width="2.85546875" style="133" customWidth="1"/>
    <col min="8645" max="8645" width="3.7109375" style="133" customWidth="1"/>
    <col min="8646" max="8646" width="9.140625" style="133"/>
    <col min="8647" max="8647" width="2.85546875" style="133" customWidth="1"/>
    <col min="8648" max="8648" width="3.7109375" style="133" customWidth="1"/>
    <col min="8649" max="8649" width="9.140625" style="133"/>
    <col min="8650" max="8650" width="2.85546875" style="133" customWidth="1"/>
    <col min="8651" max="8651" width="3.7109375" style="133" customWidth="1"/>
    <col min="8652" max="8652" width="9.140625" style="133"/>
    <col min="8653" max="8653" width="2.85546875" style="133" customWidth="1"/>
    <col min="8654" max="8654" width="3.85546875" style="133" customWidth="1"/>
    <col min="8655" max="8655" width="9.140625" style="133"/>
    <col min="8656" max="8656" width="2.85546875" style="133" customWidth="1"/>
    <col min="8657" max="8657" width="3.85546875" style="133" customWidth="1"/>
    <col min="8658" max="8658" width="9.140625" style="133"/>
    <col min="8659" max="8659" width="2.85546875" style="133" customWidth="1"/>
    <col min="8660" max="8660" width="3.42578125" style="133" customWidth="1"/>
    <col min="8661" max="8661" width="9.140625" style="133"/>
    <col min="8662" max="8662" width="2.85546875" style="133" customWidth="1"/>
    <col min="8663" max="8663" width="3.28515625" style="133" customWidth="1"/>
    <col min="8664" max="8664" width="9.140625" style="133"/>
    <col min="8665" max="8665" width="2.85546875" style="133" customWidth="1"/>
    <col min="8666" max="8666" width="3.140625" style="133" customWidth="1"/>
    <col min="8667" max="8667" width="9.140625" style="133"/>
    <col min="8668" max="8668" width="2.85546875" style="133" customWidth="1"/>
    <col min="8669" max="8669" width="3.140625" style="133" customWidth="1"/>
    <col min="8670" max="8670" width="9.140625" style="133"/>
    <col min="8671" max="8671" width="2.85546875" style="133" customWidth="1"/>
    <col min="8672" max="8672" width="3.140625" style="133" customWidth="1"/>
    <col min="8673" max="8673" width="9.140625" style="133"/>
    <col min="8674" max="8674" width="2.85546875" style="133" customWidth="1"/>
    <col min="8675" max="8675" width="3.28515625" style="133" customWidth="1"/>
    <col min="8676" max="8676" width="9.140625" style="133"/>
    <col min="8677" max="8677" width="3.5703125" style="133" customWidth="1"/>
    <col min="8678" max="8678" width="3.7109375" style="133" customWidth="1"/>
    <col min="8679" max="8680" width="9.140625" style="133"/>
    <col min="8681" max="8681" width="35.140625" style="133" customWidth="1"/>
    <col min="8682" max="8899" width="9.140625" style="133"/>
    <col min="8900" max="8900" width="2.85546875" style="133" customWidth="1"/>
    <col min="8901" max="8901" width="3.7109375" style="133" customWidth="1"/>
    <col min="8902" max="8902" width="9.140625" style="133"/>
    <col min="8903" max="8903" width="2.85546875" style="133" customWidth="1"/>
    <col min="8904" max="8904" width="3.7109375" style="133" customWidth="1"/>
    <col min="8905" max="8905" width="9.140625" style="133"/>
    <col min="8906" max="8906" width="2.85546875" style="133" customWidth="1"/>
    <col min="8907" max="8907" width="3.7109375" style="133" customWidth="1"/>
    <col min="8908" max="8908" width="9.140625" style="133"/>
    <col min="8909" max="8909" width="2.85546875" style="133" customWidth="1"/>
    <col min="8910" max="8910" width="3.85546875" style="133" customWidth="1"/>
    <col min="8911" max="8911" width="9.140625" style="133"/>
    <col min="8912" max="8912" width="2.85546875" style="133" customWidth="1"/>
    <col min="8913" max="8913" width="3.85546875" style="133" customWidth="1"/>
    <col min="8914" max="8914" width="9.140625" style="133"/>
    <col min="8915" max="8915" width="2.85546875" style="133" customWidth="1"/>
    <col min="8916" max="8916" width="3.42578125" style="133" customWidth="1"/>
    <col min="8917" max="8917" width="9.140625" style="133"/>
    <col min="8918" max="8918" width="2.85546875" style="133" customWidth="1"/>
    <col min="8919" max="8919" width="3.28515625" style="133" customWidth="1"/>
    <col min="8920" max="8920" width="9.140625" style="133"/>
    <col min="8921" max="8921" width="2.85546875" style="133" customWidth="1"/>
    <col min="8922" max="8922" width="3.140625" style="133" customWidth="1"/>
    <col min="8923" max="8923" width="9.140625" style="133"/>
    <col min="8924" max="8924" width="2.85546875" style="133" customWidth="1"/>
    <col min="8925" max="8925" width="3.140625" style="133" customWidth="1"/>
    <col min="8926" max="8926" width="9.140625" style="133"/>
    <col min="8927" max="8927" width="2.85546875" style="133" customWidth="1"/>
    <col min="8928" max="8928" width="3.140625" style="133" customWidth="1"/>
    <col min="8929" max="8929" width="9.140625" style="133"/>
    <col min="8930" max="8930" width="2.85546875" style="133" customWidth="1"/>
    <col min="8931" max="8931" width="3.28515625" style="133" customWidth="1"/>
    <col min="8932" max="8932" width="9.140625" style="133"/>
    <col min="8933" max="8933" width="3.5703125" style="133" customWidth="1"/>
    <col min="8934" max="8934" width="3.7109375" style="133" customWidth="1"/>
    <col min="8935" max="8936" width="9.140625" style="133"/>
    <col min="8937" max="8937" width="35.140625" style="133" customWidth="1"/>
    <col min="8938" max="9155" width="9.140625" style="133"/>
    <col min="9156" max="9156" width="2.85546875" style="133" customWidth="1"/>
    <col min="9157" max="9157" width="3.7109375" style="133" customWidth="1"/>
    <col min="9158" max="9158" width="9.140625" style="133"/>
    <col min="9159" max="9159" width="2.85546875" style="133" customWidth="1"/>
    <col min="9160" max="9160" width="3.7109375" style="133" customWidth="1"/>
    <col min="9161" max="9161" width="9.140625" style="133"/>
    <col min="9162" max="9162" width="2.85546875" style="133" customWidth="1"/>
    <col min="9163" max="9163" width="3.7109375" style="133" customWidth="1"/>
    <col min="9164" max="9164" width="9.140625" style="133"/>
    <col min="9165" max="9165" width="2.85546875" style="133" customWidth="1"/>
    <col min="9166" max="9166" width="3.85546875" style="133" customWidth="1"/>
    <col min="9167" max="9167" width="9.140625" style="133"/>
    <col min="9168" max="9168" width="2.85546875" style="133" customWidth="1"/>
    <col min="9169" max="9169" width="3.85546875" style="133" customWidth="1"/>
    <col min="9170" max="9170" width="9.140625" style="133"/>
    <col min="9171" max="9171" width="2.85546875" style="133" customWidth="1"/>
    <col min="9172" max="9172" width="3.42578125" style="133" customWidth="1"/>
    <col min="9173" max="9173" width="9.140625" style="133"/>
    <col min="9174" max="9174" width="2.85546875" style="133" customWidth="1"/>
    <col min="9175" max="9175" width="3.28515625" style="133" customWidth="1"/>
    <col min="9176" max="9176" width="9.140625" style="133"/>
    <col min="9177" max="9177" width="2.85546875" style="133" customWidth="1"/>
    <col min="9178" max="9178" width="3.140625" style="133" customWidth="1"/>
    <col min="9179" max="9179" width="9.140625" style="133"/>
    <col min="9180" max="9180" width="2.85546875" style="133" customWidth="1"/>
    <col min="9181" max="9181" width="3.140625" style="133" customWidth="1"/>
    <col min="9182" max="9182" width="9.140625" style="133"/>
    <col min="9183" max="9183" width="2.85546875" style="133" customWidth="1"/>
    <col min="9184" max="9184" width="3.140625" style="133" customWidth="1"/>
    <col min="9185" max="9185" width="9.140625" style="133"/>
    <col min="9186" max="9186" width="2.85546875" style="133" customWidth="1"/>
    <col min="9187" max="9187" width="3.28515625" style="133" customWidth="1"/>
    <col min="9188" max="9188" width="9.140625" style="133"/>
    <col min="9189" max="9189" width="3.5703125" style="133" customWidth="1"/>
    <col min="9190" max="9190" width="3.7109375" style="133" customWidth="1"/>
    <col min="9191" max="9192" width="9.140625" style="133"/>
    <col min="9193" max="9193" width="35.140625" style="133" customWidth="1"/>
    <col min="9194" max="9411" width="9.140625" style="133"/>
    <col min="9412" max="9412" width="2.85546875" style="133" customWidth="1"/>
    <col min="9413" max="9413" width="3.7109375" style="133" customWidth="1"/>
    <col min="9414" max="9414" width="9.140625" style="133"/>
    <col min="9415" max="9415" width="2.85546875" style="133" customWidth="1"/>
    <col min="9416" max="9416" width="3.7109375" style="133" customWidth="1"/>
    <col min="9417" max="9417" width="9.140625" style="133"/>
    <col min="9418" max="9418" width="2.85546875" style="133" customWidth="1"/>
    <col min="9419" max="9419" width="3.7109375" style="133" customWidth="1"/>
    <col min="9420" max="9420" width="9.140625" style="133"/>
    <col min="9421" max="9421" width="2.85546875" style="133" customWidth="1"/>
    <col min="9422" max="9422" width="3.85546875" style="133" customWidth="1"/>
    <col min="9423" max="9423" width="9.140625" style="133"/>
    <col min="9424" max="9424" width="2.85546875" style="133" customWidth="1"/>
    <col min="9425" max="9425" width="3.85546875" style="133" customWidth="1"/>
    <col min="9426" max="9426" width="9.140625" style="133"/>
    <col min="9427" max="9427" width="2.85546875" style="133" customWidth="1"/>
    <col min="9428" max="9428" width="3.42578125" style="133" customWidth="1"/>
    <col min="9429" max="9429" width="9.140625" style="133"/>
    <col min="9430" max="9430" width="2.85546875" style="133" customWidth="1"/>
    <col min="9431" max="9431" width="3.28515625" style="133" customWidth="1"/>
    <col min="9432" max="9432" width="9.140625" style="133"/>
    <col min="9433" max="9433" width="2.85546875" style="133" customWidth="1"/>
    <col min="9434" max="9434" width="3.140625" style="133" customWidth="1"/>
    <col min="9435" max="9435" width="9.140625" style="133"/>
    <col min="9436" max="9436" width="2.85546875" style="133" customWidth="1"/>
    <col min="9437" max="9437" width="3.140625" style="133" customWidth="1"/>
    <col min="9438" max="9438" width="9.140625" style="133"/>
    <col min="9439" max="9439" width="2.85546875" style="133" customWidth="1"/>
    <col min="9440" max="9440" width="3.140625" style="133" customWidth="1"/>
    <col min="9441" max="9441" width="9.140625" style="133"/>
    <col min="9442" max="9442" width="2.85546875" style="133" customWidth="1"/>
    <col min="9443" max="9443" width="3.28515625" style="133" customWidth="1"/>
    <col min="9444" max="9444" width="9.140625" style="133"/>
    <col min="9445" max="9445" width="3.5703125" style="133" customWidth="1"/>
    <col min="9446" max="9446" width="3.7109375" style="133" customWidth="1"/>
    <col min="9447" max="9448" width="9.140625" style="133"/>
    <col min="9449" max="9449" width="35.140625" style="133" customWidth="1"/>
    <col min="9450" max="9667" width="9.140625" style="133"/>
    <col min="9668" max="9668" width="2.85546875" style="133" customWidth="1"/>
    <col min="9669" max="9669" width="3.7109375" style="133" customWidth="1"/>
    <col min="9670" max="9670" width="9.140625" style="133"/>
    <col min="9671" max="9671" width="2.85546875" style="133" customWidth="1"/>
    <col min="9672" max="9672" width="3.7109375" style="133" customWidth="1"/>
    <col min="9673" max="9673" width="9.140625" style="133"/>
    <col min="9674" max="9674" width="2.85546875" style="133" customWidth="1"/>
    <col min="9675" max="9675" width="3.7109375" style="133" customWidth="1"/>
    <col min="9676" max="9676" width="9.140625" style="133"/>
    <col min="9677" max="9677" width="2.85546875" style="133" customWidth="1"/>
    <col min="9678" max="9678" width="3.85546875" style="133" customWidth="1"/>
    <col min="9679" max="9679" width="9.140625" style="133"/>
    <col min="9680" max="9680" width="2.85546875" style="133" customWidth="1"/>
    <col min="9681" max="9681" width="3.85546875" style="133" customWidth="1"/>
    <col min="9682" max="9682" width="9.140625" style="133"/>
    <col min="9683" max="9683" width="2.85546875" style="133" customWidth="1"/>
    <col min="9684" max="9684" width="3.42578125" style="133" customWidth="1"/>
    <col min="9685" max="9685" width="9.140625" style="133"/>
    <col min="9686" max="9686" width="2.85546875" style="133" customWidth="1"/>
    <col min="9687" max="9687" width="3.28515625" style="133" customWidth="1"/>
    <col min="9688" max="9688" width="9.140625" style="133"/>
    <col min="9689" max="9689" width="2.85546875" style="133" customWidth="1"/>
    <col min="9690" max="9690" width="3.140625" style="133" customWidth="1"/>
    <col min="9691" max="9691" width="9.140625" style="133"/>
    <col min="9692" max="9692" width="2.85546875" style="133" customWidth="1"/>
    <col min="9693" max="9693" width="3.140625" style="133" customWidth="1"/>
    <col min="9694" max="9694" width="9.140625" style="133"/>
    <col min="9695" max="9695" width="2.85546875" style="133" customWidth="1"/>
    <col min="9696" max="9696" width="3.140625" style="133" customWidth="1"/>
    <col min="9697" max="9697" width="9.140625" style="133"/>
    <col min="9698" max="9698" width="2.85546875" style="133" customWidth="1"/>
    <col min="9699" max="9699" width="3.28515625" style="133" customWidth="1"/>
    <col min="9700" max="9700" width="9.140625" style="133"/>
    <col min="9701" max="9701" width="3.5703125" style="133" customWidth="1"/>
    <col min="9702" max="9702" width="3.7109375" style="133" customWidth="1"/>
    <col min="9703" max="9704" width="9.140625" style="133"/>
    <col min="9705" max="9705" width="35.140625" style="133" customWidth="1"/>
    <col min="9706" max="9923" width="9.140625" style="133"/>
    <col min="9924" max="9924" width="2.85546875" style="133" customWidth="1"/>
    <col min="9925" max="9925" width="3.7109375" style="133" customWidth="1"/>
    <col min="9926" max="9926" width="9.140625" style="133"/>
    <col min="9927" max="9927" width="2.85546875" style="133" customWidth="1"/>
    <col min="9928" max="9928" width="3.7109375" style="133" customWidth="1"/>
    <col min="9929" max="9929" width="9.140625" style="133"/>
    <col min="9930" max="9930" width="2.85546875" style="133" customWidth="1"/>
    <col min="9931" max="9931" width="3.7109375" style="133" customWidth="1"/>
    <col min="9932" max="9932" width="9.140625" style="133"/>
    <col min="9933" max="9933" width="2.85546875" style="133" customWidth="1"/>
    <col min="9934" max="9934" width="3.85546875" style="133" customWidth="1"/>
    <col min="9935" max="9935" width="9.140625" style="133"/>
    <col min="9936" max="9936" width="2.85546875" style="133" customWidth="1"/>
    <col min="9937" max="9937" width="3.85546875" style="133" customWidth="1"/>
    <col min="9938" max="9938" width="9.140625" style="133"/>
    <col min="9939" max="9939" width="2.85546875" style="133" customWidth="1"/>
    <col min="9940" max="9940" width="3.42578125" style="133" customWidth="1"/>
    <col min="9941" max="9941" width="9.140625" style="133"/>
    <col min="9942" max="9942" width="2.85546875" style="133" customWidth="1"/>
    <col min="9943" max="9943" width="3.28515625" style="133" customWidth="1"/>
    <col min="9944" max="9944" width="9.140625" style="133"/>
    <col min="9945" max="9945" width="2.85546875" style="133" customWidth="1"/>
    <col min="9946" max="9946" width="3.140625" style="133" customWidth="1"/>
    <col min="9947" max="9947" width="9.140625" style="133"/>
    <col min="9948" max="9948" width="2.85546875" style="133" customWidth="1"/>
    <col min="9949" max="9949" width="3.140625" style="133" customWidth="1"/>
    <col min="9950" max="9950" width="9.140625" style="133"/>
    <col min="9951" max="9951" width="2.85546875" style="133" customWidth="1"/>
    <col min="9952" max="9952" width="3.140625" style="133" customWidth="1"/>
    <col min="9953" max="9953" width="9.140625" style="133"/>
    <col min="9954" max="9954" width="2.85546875" style="133" customWidth="1"/>
    <col min="9955" max="9955" width="3.28515625" style="133" customWidth="1"/>
    <col min="9956" max="9956" width="9.140625" style="133"/>
    <col min="9957" max="9957" width="3.5703125" style="133" customWidth="1"/>
    <col min="9958" max="9958" width="3.7109375" style="133" customWidth="1"/>
    <col min="9959" max="9960" width="9.140625" style="133"/>
    <col min="9961" max="9961" width="35.140625" style="133" customWidth="1"/>
    <col min="9962" max="10179" width="9.140625" style="133"/>
    <col min="10180" max="10180" width="2.85546875" style="133" customWidth="1"/>
    <col min="10181" max="10181" width="3.7109375" style="133" customWidth="1"/>
    <col min="10182" max="10182" width="9.140625" style="133"/>
    <col min="10183" max="10183" width="2.85546875" style="133" customWidth="1"/>
    <col min="10184" max="10184" width="3.7109375" style="133" customWidth="1"/>
    <col min="10185" max="10185" width="9.140625" style="133"/>
    <col min="10186" max="10186" width="2.85546875" style="133" customWidth="1"/>
    <col min="10187" max="10187" width="3.7109375" style="133" customWidth="1"/>
    <col min="10188" max="10188" width="9.140625" style="133"/>
    <col min="10189" max="10189" width="2.85546875" style="133" customWidth="1"/>
    <col min="10190" max="10190" width="3.85546875" style="133" customWidth="1"/>
    <col min="10191" max="10191" width="9.140625" style="133"/>
    <col min="10192" max="10192" width="2.85546875" style="133" customWidth="1"/>
    <col min="10193" max="10193" width="3.85546875" style="133" customWidth="1"/>
    <col min="10194" max="10194" width="9.140625" style="133"/>
    <col min="10195" max="10195" width="2.85546875" style="133" customWidth="1"/>
    <col min="10196" max="10196" width="3.42578125" style="133" customWidth="1"/>
    <col min="10197" max="10197" width="9.140625" style="133"/>
    <col min="10198" max="10198" width="2.85546875" style="133" customWidth="1"/>
    <col min="10199" max="10199" width="3.28515625" style="133" customWidth="1"/>
    <col min="10200" max="10200" width="9.140625" style="133"/>
    <col min="10201" max="10201" width="2.85546875" style="133" customWidth="1"/>
    <col min="10202" max="10202" width="3.140625" style="133" customWidth="1"/>
    <col min="10203" max="10203" width="9.140625" style="133"/>
    <col min="10204" max="10204" width="2.85546875" style="133" customWidth="1"/>
    <col min="10205" max="10205" width="3.140625" style="133" customWidth="1"/>
    <col min="10206" max="10206" width="9.140625" style="133"/>
    <col min="10207" max="10207" width="2.85546875" style="133" customWidth="1"/>
    <col min="10208" max="10208" width="3.140625" style="133" customWidth="1"/>
    <col min="10209" max="10209" width="9.140625" style="133"/>
    <col min="10210" max="10210" width="2.85546875" style="133" customWidth="1"/>
    <col min="10211" max="10211" width="3.28515625" style="133" customWidth="1"/>
    <col min="10212" max="10212" width="9.140625" style="133"/>
    <col min="10213" max="10213" width="3.5703125" style="133" customWidth="1"/>
    <col min="10214" max="10214" width="3.7109375" style="133" customWidth="1"/>
    <col min="10215" max="10216" width="9.140625" style="133"/>
    <col min="10217" max="10217" width="35.140625" style="133" customWidth="1"/>
    <col min="10218" max="10435" width="9.140625" style="133"/>
    <col min="10436" max="10436" width="2.85546875" style="133" customWidth="1"/>
    <col min="10437" max="10437" width="3.7109375" style="133" customWidth="1"/>
    <col min="10438" max="10438" width="9.140625" style="133"/>
    <col min="10439" max="10439" width="2.85546875" style="133" customWidth="1"/>
    <col min="10440" max="10440" width="3.7109375" style="133" customWidth="1"/>
    <col min="10441" max="10441" width="9.140625" style="133"/>
    <col min="10442" max="10442" width="2.85546875" style="133" customWidth="1"/>
    <col min="10443" max="10443" width="3.7109375" style="133" customWidth="1"/>
    <col min="10444" max="10444" width="9.140625" style="133"/>
    <col min="10445" max="10445" width="2.85546875" style="133" customWidth="1"/>
    <col min="10446" max="10446" width="3.85546875" style="133" customWidth="1"/>
    <col min="10447" max="10447" width="9.140625" style="133"/>
    <col min="10448" max="10448" width="2.85546875" style="133" customWidth="1"/>
    <col min="10449" max="10449" width="3.85546875" style="133" customWidth="1"/>
    <col min="10450" max="10450" width="9.140625" style="133"/>
    <col min="10451" max="10451" width="2.85546875" style="133" customWidth="1"/>
    <col min="10452" max="10452" width="3.42578125" style="133" customWidth="1"/>
    <col min="10453" max="10453" width="9.140625" style="133"/>
    <col min="10454" max="10454" width="2.85546875" style="133" customWidth="1"/>
    <col min="10455" max="10455" width="3.28515625" style="133" customWidth="1"/>
    <col min="10456" max="10456" width="9.140625" style="133"/>
    <col min="10457" max="10457" width="2.85546875" style="133" customWidth="1"/>
    <col min="10458" max="10458" width="3.140625" style="133" customWidth="1"/>
    <col min="10459" max="10459" width="9.140625" style="133"/>
    <col min="10460" max="10460" width="2.85546875" style="133" customWidth="1"/>
    <col min="10461" max="10461" width="3.140625" style="133" customWidth="1"/>
    <col min="10462" max="10462" width="9.140625" style="133"/>
    <col min="10463" max="10463" width="2.85546875" style="133" customWidth="1"/>
    <col min="10464" max="10464" width="3.140625" style="133" customWidth="1"/>
    <col min="10465" max="10465" width="9.140625" style="133"/>
    <col min="10466" max="10466" width="2.85546875" style="133" customWidth="1"/>
    <col min="10467" max="10467" width="3.28515625" style="133" customWidth="1"/>
    <col min="10468" max="10468" width="9.140625" style="133"/>
    <col min="10469" max="10469" width="3.5703125" style="133" customWidth="1"/>
    <col min="10470" max="10470" width="3.7109375" style="133" customWidth="1"/>
    <col min="10471" max="10472" width="9.140625" style="133"/>
    <col min="10473" max="10473" width="35.140625" style="133" customWidth="1"/>
    <col min="10474" max="10691" width="9.140625" style="133"/>
    <col min="10692" max="10692" width="2.85546875" style="133" customWidth="1"/>
    <col min="10693" max="10693" width="3.7109375" style="133" customWidth="1"/>
    <col min="10694" max="10694" width="9.140625" style="133"/>
    <col min="10695" max="10695" width="2.85546875" style="133" customWidth="1"/>
    <col min="10696" max="10696" width="3.7109375" style="133" customWidth="1"/>
    <col min="10697" max="10697" width="9.140625" style="133"/>
    <col min="10698" max="10698" width="2.85546875" style="133" customWidth="1"/>
    <col min="10699" max="10699" width="3.7109375" style="133" customWidth="1"/>
    <col min="10700" max="10700" width="9.140625" style="133"/>
    <col min="10701" max="10701" width="2.85546875" style="133" customWidth="1"/>
    <col min="10702" max="10702" width="3.85546875" style="133" customWidth="1"/>
    <col min="10703" max="10703" width="9.140625" style="133"/>
    <col min="10704" max="10704" width="2.85546875" style="133" customWidth="1"/>
    <col min="10705" max="10705" width="3.85546875" style="133" customWidth="1"/>
    <col min="10706" max="10706" width="9.140625" style="133"/>
    <col min="10707" max="10707" width="2.85546875" style="133" customWidth="1"/>
    <col min="10708" max="10708" width="3.42578125" style="133" customWidth="1"/>
    <col min="10709" max="10709" width="9.140625" style="133"/>
    <col min="10710" max="10710" width="2.85546875" style="133" customWidth="1"/>
    <col min="10711" max="10711" width="3.28515625" style="133" customWidth="1"/>
    <col min="10712" max="10712" width="9.140625" style="133"/>
    <col min="10713" max="10713" width="2.85546875" style="133" customWidth="1"/>
    <col min="10714" max="10714" width="3.140625" style="133" customWidth="1"/>
    <col min="10715" max="10715" width="9.140625" style="133"/>
    <col min="10716" max="10716" width="2.85546875" style="133" customWidth="1"/>
    <col min="10717" max="10717" width="3.140625" style="133" customWidth="1"/>
    <col min="10718" max="10718" width="9.140625" style="133"/>
    <col min="10719" max="10719" width="2.85546875" style="133" customWidth="1"/>
    <col min="10720" max="10720" width="3.140625" style="133" customWidth="1"/>
    <col min="10721" max="10721" width="9.140625" style="133"/>
    <col min="10722" max="10722" width="2.85546875" style="133" customWidth="1"/>
    <col min="10723" max="10723" width="3.28515625" style="133" customWidth="1"/>
    <col min="10724" max="10724" width="9.140625" style="133"/>
    <col min="10725" max="10725" width="3.5703125" style="133" customWidth="1"/>
    <col min="10726" max="10726" width="3.7109375" style="133" customWidth="1"/>
    <col min="10727" max="10728" width="9.140625" style="133"/>
    <col min="10729" max="10729" width="35.140625" style="133" customWidth="1"/>
    <col min="10730" max="10947" width="9.140625" style="133"/>
    <col min="10948" max="10948" width="2.85546875" style="133" customWidth="1"/>
    <col min="10949" max="10949" width="3.7109375" style="133" customWidth="1"/>
    <col min="10950" max="10950" width="9.140625" style="133"/>
    <col min="10951" max="10951" width="2.85546875" style="133" customWidth="1"/>
    <col min="10952" max="10952" width="3.7109375" style="133" customWidth="1"/>
    <col min="10953" max="10953" width="9.140625" style="133"/>
    <col min="10954" max="10954" width="2.85546875" style="133" customWidth="1"/>
    <col min="10955" max="10955" width="3.7109375" style="133" customWidth="1"/>
    <col min="10956" max="10956" width="9.140625" style="133"/>
    <col min="10957" max="10957" width="2.85546875" style="133" customWidth="1"/>
    <col min="10958" max="10958" width="3.85546875" style="133" customWidth="1"/>
    <col min="10959" max="10959" width="9.140625" style="133"/>
    <col min="10960" max="10960" width="2.85546875" style="133" customWidth="1"/>
    <col min="10961" max="10961" width="3.85546875" style="133" customWidth="1"/>
    <col min="10962" max="10962" width="9.140625" style="133"/>
    <col min="10963" max="10963" width="2.85546875" style="133" customWidth="1"/>
    <col min="10964" max="10964" width="3.42578125" style="133" customWidth="1"/>
    <col min="10965" max="10965" width="9.140625" style="133"/>
    <col min="10966" max="10966" width="2.85546875" style="133" customWidth="1"/>
    <col min="10967" max="10967" width="3.28515625" style="133" customWidth="1"/>
    <col min="10968" max="10968" width="9.140625" style="133"/>
    <col min="10969" max="10969" width="2.85546875" style="133" customWidth="1"/>
    <col min="10970" max="10970" width="3.140625" style="133" customWidth="1"/>
    <col min="10971" max="10971" width="9.140625" style="133"/>
    <col min="10972" max="10972" width="2.85546875" style="133" customWidth="1"/>
    <col min="10973" max="10973" width="3.140625" style="133" customWidth="1"/>
    <col min="10974" max="10974" width="9.140625" style="133"/>
    <col min="10975" max="10975" width="2.85546875" style="133" customWidth="1"/>
    <col min="10976" max="10976" width="3.140625" style="133" customWidth="1"/>
    <col min="10977" max="10977" width="9.140625" style="133"/>
    <col min="10978" max="10978" width="2.85546875" style="133" customWidth="1"/>
    <col min="10979" max="10979" width="3.28515625" style="133" customWidth="1"/>
    <col min="10980" max="10980" width="9.140625" style="133"/>
    <col min="10981" max="10981" width="3.5703125" style="133" customWidth="1"/>
    <col min="10982" max="10982" width="3.7109375" style="133" customWidth="1"/>
    <col min="10983" max="10984" width="9.140625" style="133"/>
    <col min="10985" max="10985" width="35.140625" style="133" customWidth="1"/>
    <col min="10986" max="11203" width="9.140625" style="133"/>
    <col min="11204" max="11204" width="2.85546875" style="133" customWidth="1"/>
    <col min="11205" max="11205" width="3.7109375" style="133" customWidth="1"/>
    <col min="11206" max="11206" width="9.140625" style="133"/>
    <col min="11207" max="11207" width="2.85546875" style="133" customWidth="1"/>
    <col min="11208" max="11208" width="3.7109375" style="133" customWidth="1"/>
    <col min="11209" max="11209" width="9.140625" style="133"/>
    <col min="11210" max="11210" width="2.85546875" style="133" customWidth="1"/>
    <col min="11211" max="11211" width="3.7109375" style="133" customWidth="1"/>
    <col min="11212" max="11212" width="9.140625" style="133"/>
    <col min="11213" max="11213" width="2.85546875" style="133" customWidth="1"/>
    <col min="11214" max="11214" width="3.85546875" style="133" customWidth="1"/>
    <col min="11215" max="11215" width="9.140625" style="133"/>
    <col min="11216" max="11216" width="2.85546875" style="133" customWidth="1"/>
    <col min="11217" max="11217" width="3.85546875" style="133" customWidth="1"/>
    <col min="11218" max="11218" width="9.140625" style="133"/>
    <col min="11219" max="11219" width="2.85546875" style="133" customWidth="1"/>
    <col min="11220" max="11220" width="3.42578125" style="133" customWidth="1"/>
    <col min="11221" max="11221" width="9.140625" style="133"/>
    <col min="11222" max="11222" width="2.85546875" style="133" customWidth="1"/>
    <col min="11223" max="11223" width="3.28515625" style="133" customWidth="1"/>
    <col min="11224" max="11224" width="9.140625" style="133"/>
    <col min="11225" max="11225" width="2.85546875" style="133" customWidth="1"/>
    <col min="11226" max="11226" width="3.140625" style="133" customWidth="1"/>
    <col min="11227" max="11227" width="9.140625" style="133"/>
    <col min="11228" max="11228" width="2.85546875" style="133" customWidth="1"/>
    <col min="11229" max="11229" width="3.140625" style="133" customWidth="1"/>
    <col min="11230" max="11230" width="9.140625" style="133"/>
    <col min="11231" max="11231" width="2.85546875" style="133" customWidth="1"/>
    <col min="11232" max="11232" width="3.140625" style="133" customWidth="1"/>
    <col min="11233" max="11233" width="9.140625" style="133"/>
    <col min="11234" max="11234" width="2.85546875" style="133" customWidth="1"/>
    <col min="11235" max="11235" width="3.28515625" style="133" customWidth="1"/>
    <col min="11236" max="11236" width="9.140625" style="133"/>
    <col min="11237" max="11237" width="3.5703125" style="133" customWidth="1"/>
    <col min="11238" max="11238" width="3.7109375" style="133" customWidth="1"/>
    <col min="11239" max="11240" width="9.140625" style="133"/>
    <col min="11241" max="11241" width="35.140625" style="133" customWidth="1"/>
    <col min="11242" max="11459" width="9.140625" style="133"/>
    <col min="11460" max="11460" width="2.85546875" style="133" customWidth="1"/>
    <col min="11461" max="11461" width="3.7109375" style="133" customWidth="1"/>
    <col min="11462" max="11462" width="9.140625" style="133"/>
    <col min="11463" max="11463" width="2.85546875" style="133" customWidth="1"/>
    <col min="11464" max="11464" width="3.7109375" style="133" customWidth="1"/>
    <col min="11465" max="11465" width="9.140625" style="133"/>
    <col min="11466" max="11466" width="2.85546875" style="133" customWidth="1"/>
    <col min="11467" max="11467" width="3.7109375" style="133" customWidth="1"/>
    <col min="11468" max="11468" width="9.140625" style="133"/>
    <col min="11469" max="11469" width="2.85546875" style="133" customWidth="1"/>
    <col min="11470" max="11470" width="3.85546875" style="133" customWidth="1"/>
    <col min="11471" max="11471" width="9.140625" style="133"/>
    <col min="11472" max="11472" width="2.85546875" style="133" customWidth="1"/>
    <col min="11473" max="11473" width="3.85546875" style="133" customWidth="1"/>
    <col min="11474" max="11474" width="9.140625" style="133"/>
    <col min="11475" max="11475" width="2.85546875" style="133" customWidth="1"/>
    <col min="11476" max="11476" width="3.42578125" style="133" customWidth="1"/>
    <col min="11477" max="11477" width="9.140625" style="133"/>
    <col min="11478" max="11478" width="2.85546875" style="133" customWidth="1"/>
    <col min="11479" max="11479" width="3.28515625" style="133" customWidth="1"/>
    <col min="11480" max="11480" width="9.140625" style="133"/>
    <col min="11481" max="11481" width="2.85546875" style="133" customWidth="1"/>
    <col min="11482" max="11482" width="3.140625" style="133" customWidth="1"/>
    <col min="11483" max="11483" width="9.140625" style="133"/>
    <col min="11484" max="11484" width="2.85546875" style="133" customWidth="1"/>
    <col min="11485" max="11485" width="3.140625" style="133" customWidth="1"/>
    <col min="11486" max="11486" width="9.140625" style="133"/>
    <col min="11487" max="11487" width="2.85546875" style="133" customWidth="1"/>
    <col min="11488" max="11488" width="3.140625" style="133" customWidth="1"/>
    <col min="11489" max="11489" width="9.140625" style="133"/>
    <col min="11490" max="11490" width="2.85546875" style="133" customWidth="1"/>
    <col min="11491" max="11491" width="3.28515625" style="133" customWidth="1"/>
    <col min="11492" max="11492" width="9.140625" style="133"/>
    <col min="11493" max="11493" width="3.5703125" style="133" customWidth="1"/>
    <col min="11494" max="11494" width="3.7109375" style="133" customWidth="1"/>
    <col min="11495" max="11496" width="9.140625" style="133"/>
    <col min="11497" max="11497" width="35.140625" style="133" customWidth="1"/>
    <col min="11498" max="11715" width="9.140625" style="133"/>
    <col min="11716" max="11716" width="2.85546875" style="133" customWidth="1"/>
    <col min="11717" max="11717" width="3.7109375" style="133" customWidth="1"/>
    <col min="11718" max="11718" width="9.140625" style="133"/>
    <col min="11719" max="11719" width="2.85546875" style="133" customWidth="1"/>
    <col min="11720" max="11720" width="3.7109375" style="133" customWidth="1"/>
    <col min="11721" max="11721" width="9.140625" style="133"/>
    <col min="11722" max="11722" width="2.85546875" style="133" customWidth="1"/>
    <col min="11723" max="11723" width="3.7109375" style="133" customWidth="1"/>
    <col min="11724" max="11724" width="9.140625" style="133"/>
    <col min="11725" max="11725" width="2.85546875" style="133" customWidth="1"/>
    <col min="11726" max="11726" width="3.85546875" style="133" customWidth="1"/>
    <col min="11727" max="11727" width="9.140625" style="133"/>
    <col min="11728" max="11728" width="2.85546875" style="133" customWidth="1"/>
    <col min="11729" max="11729" width="3.85546875" style="133" customWidth="1"/>
    <col min="11730" max="11730" width="9.140625" style="133"/>
    <col min="11731" max="11731" width="2.85546875" style="133" customWidth="1"/>
    <col min="11732" max="11732" width="3.42578125" style="133" customWidth="1"/>
    <col min="11733" max="11733" width="9.140625" style="133"/>
    <col min="11734" max="11734" width="2.85546875" style="133" customWidth="1"/>
    <col min="11735" max="11735" width="3.28515625" style="133" customWidth="1"/>
    <col min="11736" max="11736" width="9.140625" style="133"/>
    <col min="11737" max="11737" width="2.85546875" style="133" customWidth="1"/>
    <col min="11738" max="11738" width="3.140625" style="133" customWidth="1"/>
    <col min="11739" max="11739" width="9.140625" style="133"/>
    <col min="11740" max="11740" width="2.85546875" style="133" customWidth="1"/>
    <col min="11741" max="11741" width="3.140625" style="133" customWidth="1"/>
    <col min="11742" max="11742" width="9.140625" style="133"/>
    <col min="11743" max="11743" width="2.85546875" style="133" customWidth="1"/>
    <col min="11744" max="11744" width="3.140625" style="133" customWidth="1"/>
    <col min="11745" max="11745" width="9.140625" style="133"/>
    <col min="11746" max="11746" width="2.85546875" style="133" customWidth="1"/>
    <col min="11747" max="11747" width="3.28515625" style="133" customWidth="1"/>
    <col min="11748" max="11748" width="9.140625" style="133"/>
    <col min="11749" max="11749" width="3.5703125" style="133" customWidth="1"/>
    <col min="11750" max="11750" width="3.7109375" style="133" customWidth="1"/>
    <col min="11751" max="11752" width="9.140625" style="133"/>
    <col min="11753" max="11753" width="35.140625" style="133" customWidth="1"/>
    <col min="11754" max="11971" width="9.140625" style="133"/>
    <col min="11972" max="11972" width="2.85546875" style="133" customWidth="1"/>
    <col min="11973" max="11973" width="3.7109375" style="133" customWidth="1"/>
    <col min="11974" max="11974" width="9.140625" style="133"/>
    <col min="11975" max="11975" width="2.85546875" style="133" customWidth="1"/>
    <col min="11976" max="11976" width="3.7109375" style="133" customWidth="1"/>
    <col min="11977" max="11977" width="9.140625" style="133"/>
    <col min="11978" max="11978" width="2.85546875" style="133" customWidth="1"/>
    <col min="11979" max="11979" width="3.7109375" style="133" customWidth="1"/>
    <col min="11980" max="11980" width="9.140625" style="133"/>
    <col min="11981" max="11981" width="2.85546875" style="133" customWidth="1"/>
    <col min="11982" max="11982" width="3.85546875" style="133" customWidth="1"/>
    <col min="11983" max="11983" width="9.140625" style="133"/>
    <col min="11984" max="11984" width="2.85546875" style="133" customWidth="1"/>
    <col min="11985" max="11985" width="3.85546875" style="133" customWidth="1"/>
    <col min="11986" max="11986" width="9.140625" style="133"/>
    <col min="11987" max="11987" width="2.85546875" style="133" customWidth="1"/>
    <col min="11988" max="11988" width="3.42578125" style="133" customWidth="1"/>
    <col min="11989" max="11989" width="9.140625" style="133"/>
    <col min="11990" max="11990" width="2.85546875" style="133" customWidth="1"/>
    <col min="11991" max="11991" width="3.28515625" style="133" customWidth="1"/>
    <col min="11992" max="11992" width="9.140625" style="133"/>
    <col min="11993" max="11993" width="2.85546875" style="133" customWidth="1"/>
    <col min="11994" max="11994" width="3.140625" style="133" customWidth="1"/>
    <col min="11995" max="11995" width="9.140625" style="133"/>
    <col min="11996" max="11996" width="2.85546875" style="133" customWidth="1"/>
    <col min="11997" max="11997" width="3.140625" style="133" customWidth="1"/>
    <col min="11998" max="11998" width="9.140625" style="133"/>
    <col min="11999" max="11999" width="2.85546875" style="133" customWidth="1"/>
    <col min="12000" max="12000" width="3.140625" style="133" customWidth="1"/>
    <col min="12001" max="12001" width="9.140625" style="133"/>
    <col min="12002" max="12002" width="2.85546875" style="133" customWidth="1"/>
    <col min="12003" max="12003" width="3.28515625" style="133" customWidth="1"/>
    <col min="12004" max="12004" width="9.140625" style="133"/>
    <col min="12005" max="12005" width="3.5703125" style="133" customWidth="1"/>
    <col min="12006" max="12006" width="3.7109375" style="133" customWidth="1"/>
    <col min="12007" max="12008" width="9.140625" style="133"/>
    <col min="12009" max="12009" width="35.140625" style="133" customWidth="1"/>
    <col min="12010" max="12227" width="9.140625" style="133"/>
    <col min="12228" max="12228" width="2.85546875" style="133" customWidth="1"/>
    <col min="12229" max="12229" width="3.7109375" style="133" customWidth="1"/>
    <col min="12230" max="12230" width="9.140625" style="133"/>
    <col min="12231" max="12231" width="2.85546875" style="133" customWidth="1"/>
    <col min="12232" max="12232" width="3.7109375" style="133" customWidth="1"/>
    <col min="12233" max="12233" width="9.140625" style="133"/>
    <col min="12234" max="12234" width="2.85546875" style="133" customWidth="1"/>
    <col min="12235" max="12235" width="3.7109375" style="133" customWidth="1"/>
    <col min="12236" max="12236" width="9.140625" style="133"/>
    <col min="12237" max="12237" width="2.85546875" style="133" customWidth="1"/>
    <col min="12238" max="12238" width="3.85546875" style="133" customWidth="1"/>
    <col min="12239" max="12239" width="9.140625" style="133"/>
    <col min="12240" max="12240" width="2.85546875" style="133" customWidth="1"/>
    <col min="12241" max="12241" width="3.85546875" style="133" customWidth="1"/>
    <col min="12242" max="12242" width="9.140625" style="133"/>
    <col min="12243" max="12243" width="2.85546875" style="133" customWidth="1"/>
    <col min="12244" max="12244" width="3.42578125" style="133" customWidth="1"/>
    <col min="12245" max="12245" width="9.140625" style="133"/>
    <col min="12246" max="12246" width="2.85546875" style="133" customWidth="1"/>
    <col min="12247" max="12247" width="3.28515625" style="133" customWidth="1"/>
    <col min="12248" max="12248" width="9.140625" style="133"/>
    <col min="12249" max="12249" width="2.85546875" style="133" customWidth="1"/>
    <col min="12250" max="12250" width="3.140625" style="133" customWidth="1"/>
    <col min="12251" max="12251" width="9.140625" style="133"/>
    <col min="12252" max="12252" width="2.85546875" style="133" customWidth="1"/>
    <col min="12253" max="12253" width="3.140625" style="133" customWidth="1"/>
    <col min="12254" max="12254" width="9.140625" style="133"/>
    <col min="12255" max="12255" width="2.85546875" style="133" customWidth="1"/>
    <col min="12256" max="12256" width="3.140625" style="133" customWidth="1"/>
    <col min="12257" max="12257" width="9.140625" style="133"/>
    <col min="12258" max="12258" width="2.85546875" style="133" customWidth="1"/>
    <col min="12259" max="12259" width="3.28515625" style="133" customWidth="1"/>
    <col min="12260" max="12260" width="9.140625" style="133"/>
    <col min="12261" max="12261" width="3.5703125" style="133" customWidth="1"/>
    <col min="12262" max="12262" width="3.7109375" style="133" customWidth="1"/>
    <col min="12263" max="12264" width="9.140625" style="133"/>
    <col min="12265" max="12265" width="35.140625" style="133" customWidth="1"/>
    <col min="12266" max="12483" width="9.140625" style="133"/>
    <col min="12484" max="12484" width="2.85546875" style="133" customWidth="1"/>
    <col min="12485" max="12485" width="3.7109375" style="133" customWidth="1"/>
    <col min="12486" max="12486" width="9.140625" style="133"/>
    <col min="12487" max="12487" width="2.85546875" style="133" customWidth="1"/>
    <col min="12488" max="12488" width="3.7109375" style="133" customWidth="1"/>
    <col min="12489" max="12489" width="9.140625" style="133"/>
    <col min="12490" max="12490" width="2.85546875" style="133" customWidth="1"/>
    <col min="12491" max="12491" width="3.7109375" style="133" customWidth="1"/>
    <col min="12492" max="12492" width="9.140625" style="133"/>
    <col min="12493" max="12493" width="2.85546875" style="133" customWidth="1"/>
    <col min="12494" max="12494" width="3.85546875" style="133" customWidth="1"/>
    <col min="12495" max="12495" width="9.140625" style="133"/>
    <col min="12496" max="12496" width="2.85546875" style="133" customWidth="1"/>
    <col min="12497" max="12497" width="3.85546875" style="133" customWidth="1"/>
    <col min="12498" max="12498" width="9.140625" style="133"/>
    <col min="12499" max="12499" width="2.85546875" style="133" customWidth="1"/>
    <col min="12500" max="12500" width="3.42578125" style="133" customWidth="1"/>
    <col min="12501" max="12501" width="9.140625" style="133"/>
    <col min="12502" max="12502" width="2.85546875" style="133" customWidth="1"/>
    <col min="12503" max="12503" width="3.28515625" style="133" customWidth="1"/>
    <col min="12504" max="12504" width="9.140625" style="133"/>
    <col min="12505" max="12505" width="2.85546875" style="133" customWidth="1"/>
    <col min="12506" max="12506" width="3.140625" style="133" customWidth="1"/>
    <col min="12507" max="12507" width="9.140625" style="133"/>
    <col min="12508" max="12508" width="2.85546875" style="133" customWidth="1"/>
    <col min="12509" max="12509" width="3.140625" style="133" customWidth="1"/>
    <col min="12510" max="12510" width="9.140625" style="133"/>
    <col min="12511" max="12511" width="2.85546875" style="133" customWidth="1"/>
    <col min="12512" max="12512" width="3.140625" style="133" customWidth="1"/>
    <col min="12513" max="12513" width="9.140625" style="133"/>
    <col min="12514" max="12514" width="2.85546875" style="133" customWidth="1"/>
    <col min="12515" max="12515" width="3.28515625" style="133" customWidth="1"/>
    <col min="12516" max="12516" width="9.140625" style="133"/>
    <col min="12517" max="12517" width="3.5703125" style="133" customWidth="1"/>
    <col min="12518" max="12518" width="3.7109375" style="133" customWidth="1"/>
    <col min="12519" max="12520" width="9.140625" style="133"/>
    <col min="12521" max="12521" width="35.140625" style="133" customWidth="1"/>
    <col min="12522" max="12739" width="9.140625" style="133"/>
    <col min="12740" max="12740" width="2.85546875" style="133" customWidth="1"/>
    <col min="12741" max="12741" width="3.7109375" style="133" customWidth="1"/>
    <col min="12742" max="12742" width="9.140625" style="133"/>
    <col min="12743" max="12743" width="2.85546875" style="133" customWidth="1"/>
    <col min="12744" max="12744" width="3.7109375" style="133" customWidth="1"/>
    <col min="12745" max="12745" width="9.140625" style="133"/>
    <col min="12746" max="12746" width="2.85546875" style="133" customWidth="1"/>
    <col min="12747" max="12747" width="3.7109375" style="133" customWidth="1"/>
    <col min="12748" max="12748" width="9.140625" style="133"/>
    <col min="12749" max="12749" width="2.85546875" style="133" customWidth="1"/>
    <col min="12750" max="12750" width="3.85546875" style="133" customWidth="1"/>
    <col min="12751" max="12751" width="9.140625" style="133"/>
    <col min="12752" max="12752" width="2.85546875" style="133" customWidth="1"/>
    <col min="12753" max="12753" width="3.85546875" style="133" customWidth="1"/>
    <col min="12754" max="12754" width="9.140625" style="133"/>
    <col min="12755" max="12755" width="2.85546875" style="133" customWidth="1"/>
    <col min="12756" max="12756" width="3.42578125" style="133" customWidth="1"/>
    <col min="12757" max="12757" width="9.140625" style="133"/>
    <col min="12758" max="12758" width="2.85546875" style="133" customWidth="1"/>
    <col min="12759" max="12759" width="3.28515625" style="133" customWidth="1"/>
    <col min="12760" max="12760" width="9.140625" style="133"/>
    <col min="12761" max="12761" width="2.85546875" style="133" customWidth="1"/>
    <col min="12762" max="12762" width="3.140625" style="133" customWidth="1"/>
    <col min="12763" max="12763" width="9.140625" style="133"/>
    <col min="12764" max="12764" width="2.85546875" style="133" customWidth="1"/>
    <col min="12765" max="12765" width="3.140625" style="133" customWidth="1"/>
    <col min="12766" max="12766" width="9.140625" style="133"/>
    <col min="12767" max="12767" width="2.85546875" style="133" customWidth="1"/>
    <col min="12768" max="12768" width="3.140625" style="133" customWidth="1"/>
    <col min="12769" max="12769" width="9.140625" style="133"/>
    <col min="12770" max="12770" width="2.85546875" style="133" customWidth="1"/>
    <col min="12771" max="12771" width="3.28515625" style="133" customWidth="1"/>
    <col min="12772" max="12772" width="9.140625" style="133"/>
    <col min="12773" max="12773" width="3.5703125" style="133" customWidth="1"/>
    <col min="12774" max="12774" width="3.7109375" style="133" customWidth="1"/>
    <col min="12775" max="12776" width="9.140625" style="133"/>
    <col min="12777" max="12777" width="35.140625" style="133" customWidth="1"/>
    <col min="12778" max="12995" width="9.140625" style="133"/>
    <col min="12996" max="12996" width="2.85546875" style="133" customWidth="1"/>
    <col min="12997" max="12997" width="3.7109375" style="133" customWidth="1"/>
    <col min="12998" max="12998" width="9.140625" style="133"/>
    <col min="12999" max="12999" width="2.85546875" style="133" customWidth="1"/>
    <col min="13000" max="13000" width="3.7109375" style="133" customWidth="1"/>
    <col min="13001" max="13001" width="9.140625" style="133"/>
    <col min="13002" max="13002" width="2.85546875" style="133" customWidth="1"/>
    <col min="13003" max="13003" width="3.7109375" style="133" customWidth="1"/>
    <col min="13004" max="13004" width="9.140625" style="133"/>
    <col min="13005" max="13005" width="2.85546875" style="133" customWidth="1"/>
    <col min="13006" max="13006" width="3.85546875" style="133" customWidth="1"/>
    <col min="13007" max="13007" width="9.140625" style="133"/>
    <col min="13008" max="13008" width="2.85546875" style="133" customWidth="1"/>
    <col min="13009" max="13009" width="3.85546875" style="133" customWidth="1"/>
    <col min="13010" max="13010" width="9.140625" style="133"/>
    <col min="13011" max="13011" width="2.85546875" style="133" customWidth="1"/>
    <col min="13012" max="13012" width="3.42578125" style="133" customWidth="1"/>
    <col min="13013" max="13013" width="9.140625" style="133"/>
    <col min="13014" max="13014" width="2.85546875" style="133" customWidth="1"/>
    <col min="13015" max="13015" width="3.28515625" style="133" customWidth="1"/>
    <col min="13016" max="13016" width="9.140625" style="133"/>
    <col min="13017" max="13017" width="2.85546875" style="133" customWidth="1"/>
    <col min="13018" max="13018" width="3.140625" style="133" customWidth="1"/>
    <col min="13019" max="13019" width="9.140625" style="133"/>
    <col min="13020" max="13020" width="2.85546875" style="133" customWidth="1"/>
    <col min="13021" max="13021" width="3.140625" style="133" customWidth="1"/>
    <col min="13022" max="13022" width="9.140625" style="133"/>
    <col min="13023" max="13023" width="2.85546875" style="133" customWidth="1"/>
    <col min="13024" max="13024" width="3.140625" style="133" customWidth="1"/>
    <col min="13025" max="13025" width="9.140625" style="133"/>
    <col min="13026" max="13026" width="2.85546875" style="133" customWidth="1"/>
    <col min="13027" max="13027" width="3.28515625" style="133" customWidth="1"/>
    <col min="13028" max="13028" width="9.140625" style="133"/>
    <col min="13029" max="13029" width="3.5703125" style="133" customWidth="1"/>
    <col min="13030" max="13030" width="3.7109375" style="133" customWidth="1"/>
    <col min="13031" max="13032" width="9.140625" style="133"/>
    <col min="13033" max="13033" width="35.140625" style="133" customWidth="1"/>
    <col min="13034" max="13251" width="9.140625" style="133"/>
    <col min="13252" max="13252" width="2.85546875" style="133" customWidth="1"/>
    <col min="13253" max="13253" width="3.7109375" style="133" customWidth="1"/>
    <col min="13254" max="13254" width="9.140625" style="133"/>
    <col min="13255" max="13255" width="2.85546875" style="133" customWidth="1"/>
    <col min="13256" max="13256" width="3.7109375" style="133" customWidth="1"/>
    <col min="13257" max="13257" width="9.140625" style="133"/>
    <col min="13258" max="13258" width="2.85546875" style="133" customWidth="1"/>
    <col min="13259" max="13259" width="3.7109375" style="133" customWidth="1"/>
    <col min="13260" max="13260" width="9.140625" style="133"/>
    <col min="13261" max="13261" width="2.85546875" style="133" customWidth="1"/>
    <col min="13262" max="13262" width="3.85546875" style="133" customWidth="1"/>
    <col min="13263" max="13263" width="9.140625" style="133"/>
    <col min="13264" max="13264" width="2.85546875" style="133" customWidth="1"/>
    <col min="13265" max="13265" width="3.85546875" style="133" customWidth="1"/>
    <col min="13266" max="13266" width="9.140625" style="133"/>
    <col min="13267" max="13267" width="2.85546875" style="133" customWidth="1"/>
    <col min="13268" max="13268" width="3.42578125" style="133" customWidth="1"/>
    <col min="13269" max="13269" width="9.140625" style="133"/>
    <col min="13270" max="13270" width="2.85546875" style="133" customWidth="1"/>
    <col min="13271" max="13271" width="3.28515625" style="133" customWidth="1"/>
    <col min="13272" max="13272" width="9.140625" style="133"/>
    <col min="13273" max="13273" width="2.85546875" style="133" customWidth="1"/>
    <col min="13274" max="13274" width="3.140625" style="133" customWidth="1"/>
    <col min="13275" max="13275" width="9.140625" style="133"/>
    <col min="13276" max="13276" width="2.85546875" style="133" customWidth="1"/>
    <col min="13277" max="13277" width="3.140625" style="133" customWidth="1"/>
    <col min="13278" max="13278" width="9.140625" style="133"/>
    <col min="13279" max="13279" width="2.85546875" style="133" customWidth="1"/>
    <col min="13280" max="13280" width="3.140625" style="133" customWidth="1"/>
    <col min="13281" max="13281" width="9.140625" style="133"/>
    <col min="13282" max="13282" width="2.85546875" style="133" customWidth="1"/>
    <col min="13283" max="13283" width="3.28515625" style="133" customWidth="1"/>
    <col min="13284" max="13284" width="9.140625" style="133"/>
    <col min="13285" max="13285" width="3.5703125" style="133" customWidth="1"/>
    <col min="13286" max="13286" width="3.7109375" style="133" customWidth="1"/>
    <col min="13287" max="13288" width="9.140625" style="133"/>
    <col min="13289" max="13289" width="35.140625" style="133" customWidth="1"/>
    <col min="13290" max="13507" width="9.140625" style="133"/>
    <col min="13508" max="13508" width="2.85546875" style="133" customWidth="1"/>
    <col min="13509" max="13509" width="3.7109375" style="133" customWidth="1"/>
    <col min="13510" max="13510" width="9.140625" style="133"/>
    <col min="13511" max="13511" width="2.85546875" style="133" customWidth="1"/>
    <col min="13512" max="13512" width="3.7109375" style="133" customWidth="1"/>
    <col min="13513" max="13513" width="9.140625" style="133"/>
    <col min="13514" max="13514" width="2.85546875" style="133" customWidth="1"/>
    <col min="13515" max="13515" width="3.7109375" style="133" customWidth="1"/>
    <col min="13516" max="13516" width="9.140625" style="133"/>
    <col min="13517" max="13517" width="2.85546875" style="133" customWidth="1"/>
    <col min="13518" max="13518" width="3.85546875" style="133" customWidth="1"/>
    <col min="13519" max="13519" width="9.140625" style="133"/>
    <col min="13520" max="13520" width="2.85546875" style="133" customWidth="1"/>
    <col min="13521" max="13521" width="3.85546875" style="133" customWidth="1"/>
    <col min="13522" max="13522" width="9.140625" style="133"/>
    <col min="13523" max="13523" width="2.85546875" style="133" customWidth="1"/>
    <col min="13524" max="13524" width="3.42578125" style="133" customWidth="1"/>
    <col min="13525" max="13525" width="9.140625" style="133"/>
    <col min="13526" max="13526" width="2.85546875" style="133" customWidth="1"/>
    <col min="13527" max="13527" width="3.28515625" style="133" customWidth="1"/>
    <col min="13528" max="13528" width="9.140625" style="133"/>
    <col min="13529" max="13529" width="2.85546875" style="133" customWidth="1"/>
    <col min="13530" max="13530" width="3.140625" style="133" customWidth="1"/>
    <col min="13531" max="13531" width="9.140625" style="133"/>
    <col min="13532" max="13532" width="2.85546875" style="133" customWidth="1"/>
    <col min="13533" max="13533" width="3.140625" style="133" customWidth="1"/>
    <col min="13534" max="13534" width="9.140625" style="133"/>
    <col min="13535" max="13535" width="2.85546875" style="133" customWidth="1"/>
    <col min="13536" max="13536" width="3.140625" style="133" customWidth="1"/>
    <col min="13537" max="13537" width="9.140625" style="133"/>
    <col min="13538" max="13538" width="2.85546875" style="133" customWidth="1"/>
    <col min="13539" max="13539" width="3.28515625" style="133" customWidth="1"/>
    <col min="13540" max="13540" width="9.140625" style="133"/>
    <col min="13541" max="13541" width="3.5703125" style="133" customWidth="1"/>
    <col min="13542" max="13542" width="3.7109375" style="133" customWidth="1"/>
    <col min="13543" max="13544" width="9.140625" style="133"/>
    <col min="13545" max="13545" width="35.140625" style="133" customWidth="1"/>
    <col min="13546" max="13763" width="9.140625" style="133"/>
    <col min="13764" max="13764" width="2.85546875" style="133" customWidth="1"/>
    <col min="13765" max="13765" width="3.7109375" style="133" customWidth="1"/>
    <col min="13766" max="13766" width="9.140625" style="133"/>
    <col min="13767" max="13767" width="2.85546875" style="133" customWidth="1"/>
    <col min="13768" max="13768" width="3.7109375" style="133" customWidth="1"/>
    <col min="13769" max="13769" width="9.140625" style="133"/>
    <col min="13770" max="13770" width="2.85546875" style="133" customWidth="1"/>
    <col min="13771" max="13771" width="3.7109375" style="133" customWidth="1"/>
    <col min="13772" max="13772" width="9.140625" style="133"/>
    <col min="13773" max="13773" width="2.85546875" style="133" customWidth="1"/>
    <col min="13774" max="13774" width="3.85546875" style="133" customWidth="1"/>
    <col min="13775" max="13775" width="9.140625" style="133"/>
    <col min="13776" max="13776" width="2.85546875" style="133" customWidth="1"/>
    <col min="13777" max="13777" width="3.85546875" style="133" customWidth="1"/>
    <col min="13778" max="13778" width="9.140625" style="133"/>
    <col min="13779" max="13779" width="2.85546875" style="133" customWidth="1"/>
    <col min="13780" max="13780" width="3.42578125" style="133" customWidth="1"/>
    <col min="13781" max="13781" width="9.140625" style="133"/>
    <col min="13782" max="13782" width="2.85546875" style="133" customWidth="1"/>
    <col min="13783" max="13783" width="3.28515625" style="133" customWidth="1"/>
    <col min="13784" max="13784" width="9.140625" style="133"/>
    <col min="13785" max="13785" width="2.85546875" style="133" customWidth="1"/>
    <col min="13786" max="13786" width="3.140625" style="133" customWidth="1"/>
    <col min="13787" max="13787" width="9.140625" style="133"/>
    <col min="13788" max="13788" width="2.85546875" style="133" customWidth="1"/>
    <col min="13789" max="13789" width="3.140625" style="133" customWidth="1"/>
    <col min="13790" max="13790" width="9.140625" style="133"/>
    <col min="13791" max="13791" width="2.85546875" style="133" customWidth="1"/>
    <col min="13792" max="13792" width="3.140625" style="133" customWidth="1"/>
    <col min="13793" max="13793" width="9.140625" style="133"/>
    <col min="13794" max="13794" width="2.85546875" style="133" customWidth="1"/>
    <col min="13795" max="13795" width="3.28515625" style="133" customWidth="1"/>
    <col min="13796" max="13796" width="9.140625" style="133"/>
    <col min="13797" max="13797" width="3.5703125" style="133" customWidth="1"/>
    <col min="13798" max="13798" width="3.7109375" style="133" customWidth="1"/>
    <col min="13799" max="13800" width="9.140625" style="133"/>
    <col min="13801" max="13801" width="35.140625" style="133" customWidth="1"/>
    <col min="13802" max="14019" width="9.140625" style="133"/>
    <col min="14020" max="14020" width="2.85546875" style="133" customWidth="1"/>
    <col min="14021" max="14021" width="3.7109375" style="133" customWidth="1"/>
    <col min="14022" max="14022" width="9.140625" style="133"/>
    <col min="14023" max="14023" width="2.85546875" style="133" customWidth="1"/>
    <col min="14024" max="14024" width="3.7109375" style="133" customWidth="1"/>
    <col min="14025" max="14025" width="9.140625" style="133"/>
    <col min="14026" max="14026" width="2.85546875" style="133" customWidth="1"/>
    <col min="14027" max="14027" width="3.7109375" style="133" customWidth="1"/>
    <col min="14028" max="14028" width="9.140625" style="133"/>
    <col min="14029" max="14029" width="2.85546875" style="133" customWidth="1"/>
    <col min="14030" max="14030" width="3.85546875" style="133" customWidth="1"/>
    <col min="14031" max="14031" width="9.140625" style="133"/>
    <col min="14032" max="14032" width="2.85546875" style="133" customWidth="1"/>
    <col min="14033" max="14033" width="3.85546875" style="133" customWidth="1"/>
    <col min="14034" max="14034" width="9.140625" style="133"/>
    <col min="14035" max="14035" width="2.85546875" style="133" customWidth="1"/>
    <col min="14036" max="14036" width="3.42578125" style="133" customWidth="1"/>
    <col min="14037" max="14037" width="9.140625" style="133"/>
    <col min="14038" max="14038" width="2.85546875" style="133" customWidth="1"/>
    <col min="14039" max="14039" width="3.28515625" style="133" customWidth="1"/>
    <col min="14040" max="14040" width="9.140625" style="133"/>
    <col min="14041" max="14041" width="2.85546875" style="133" customWidth="1"/>
    <col min="14042" max="14042" width="3.140625" style="133" customWidth="1"/>
    <col min="14043" max="14043" width="9.140625" style="133"/>
    <col min="14044" max="14044" width="2.85546875" style="133" customWidth="1"/>
    <col min="14045" max="14045" width="3.140625" style="133" customWidth="1"/>
    <col min="14046" max="14046" width="9.140625" style="133"/>
    <col min="14047" max="14047" width="2.85546875" style="133" customWidth="1"/>
    <col min="14048" max="14048" width="3.140625" style="133" customWidth="1"/>
    <col min="14049" max="14049" width="9.140625" style="133"/>
    <col min="14050" max="14050" width="2.85546875" style="133" customWidth="1"/>
    <col min="14051" max="14051" width="3.28515625" style="133" customWidth="1"/>
    <col min="14052" max="14052" width="9.140625" style="133"/>
    <col min="14053" max="14053" width="3.5703125" style="133" customWidth="1"/>
    <col min="14054" max="14054" width="3.7109375" style="133" customWidth="1"/>
    <col min="14055" max="14056" width="9.140625" style="133"/>
    <col min="14057" max="14057" width="35.140625" style="133" customWidth="1"/>
    <col min="14058" max="14275" width="9.140625" style="133"/>
    <col min="14276" max="14276" width="2.85546875" style="133" customWidth="1"/>
    <col min="14277" max="14277" width="3.7109375" style="133" customWidth="1"/>
    <col min="14278" max="14278" width="9.140625" style="133"/>
    <col min="14279" max="14279" width="2.85546875" style="133" customWidth="1"/>
    <col min="14280" max="14280" width="3.7109375" style="133" customWidth="1"/>
    <col min="14281" max="14281" width="9.140625" style="133"/>
    <col min="14282" max="14282" width="2.85546875" style="133" customWidth="1"/>
    <col min="14283" max="14283" width="3.7109375" style="133" customWidth="1"/>
    <col min="14284" max="14284" width="9.140625" style="133"/>
    <col min="14285" max="14285" width="2.85546875" style="133" customWidth="1"/>
    <col min="14286" max="14286" width="3.85546875" style="133" customWidth="1"/>
    <col min="14287" max="14287" width="9.140625" style="133"/>
    <col min="14288" max="14288" width="2.85546875" style="133" customWidth="1"/>
    <col min="14289" max="14289" width="3.85546875" style="133" customWidth="1"/>
    <col min="14290" max="14290" width="9.140625" style="133"/>
    <col min="14291" max="14291" width="2.85546875" style="133" customWidth="1"/>
    <col min="14292" max="14292" width="3.42578125" style="133" customWidth="1"/>
    <col min="14293" max="14293" width="9.140625" style="133"/>
    <col min="14294" max="14294" width="2.85546875" style="133" customWidth="1"/>
    <col min="14295" max="14295" width="3.28515625" style="133" customWidth="1"/>
    <col min="14296" max="14296" width="9.140625" style="133"/>
    <col min="14297" max="14297" width="2.85546875" style="133" customWidth="1"/>
    <col min="14298" max="14298" width="3.140625" style="133" customWidth="1"/>
    <col min="14299" max="14299" width="9.140625" style="133"/>
    <col min="14300" max="14300" width="2.85546875" style="133" customWidth="1"/>
    <col min="14301" max="14301" width="3.140625" style="133" customWidth="1"/>
    <col min="14302" max="14302" width="9.140625" style="133"/>
    <col min="14303" max="14303" width="2.85546875" style="133" customWidth="1"/>
    <col min="14304" max="14304" width="3.140625" style="133" customWidth="1"/>
    <col min="14305" max="14305" width="9.140625" style="133"/>
    <col min="14306" max="14306" width="2.85546875" style="133" customWidth="1"/>
    <col min="14307" max="14307" width="3.28515625" style="133" customWidth="1"/>
    <col min="14308" max="14308" width="9.140625" style="133"/>
    <col min="14309" max="14309" width="3.5703125" style="133" customWidth="1"/>
    <col min="14310" max="14310" width="3.7109375" style="133" customWidth="1"/>
    <col min="14311" max="14312" width="9.140625" style="133"/>
    <col min="14313" max="14313" width="35.140625" style="133" customWidth="1"/>
    <col min="14314" max="14531" width="9.140625" style="133"/>
    <col min="14532" max="14532" width="2.85546875" style="133" customWidth="1"/>
    <col min="14533" max="14533" width="3.7109375" style="133" customWidth="1"/>
    <col min="14534" max="14534" width="9.140625" style="133"/>
    <col min="14535" max="14535" width="2.85546875" style="133" customWidth="1"/>
    <col min="14536" max="14536" width="3.7109375" style="133" customWidth="1"/>
    <col min="14537" max="14537" width="9.140625" style="133"/>
    <col min="14538" max="14538" width="2.85546875" style="133" customWidth="1"/>
    <col min="14539" max="14539" width="3.7109375" style="133" customWidth="1"/>
    <col min="14540" max="14540" width="9.140625" style="133"/>
    <col min="14541" max="14541" width="2.85546875" style="133" customWidth="1"/>
    <col min="14542" max="14542" width="3.85546875" style="133" customWidth="1"/>
    <col min="14543" max="14543" width="9.140625" style="133"/>
    <col min="14544" max="14544" width="2.85546875" style="133" customWidth="1"/>
    <col min="14545" max="14545" width="3.85546875" style="133" customWidth="1"/>
    <col min="14546" max="14546" width="9.140625" style="133"/>
    <col min="14547" max="14547" width="2.85546875" style="133" customWidth="1"/>
    <col min="14548" max="14548" width="3.42578125" style="133" customWidth="1"/>
    <col min="14549" max="14549" width="9.140625" style="133"/>
    <col min="14550" max="14550" width="2.85546875" style="133" customWidth="1"/>
    <col min="14551" max="14551" width="3.28515625" style="133" customWidth="1"/>
    <col min="14552" max="14552" width="9.140625" style="133"/>
    <col min="14553" max="14553" width="2.85546875" style="133" customWidth="1"/>
    <col min="14554" max="14554" width="3.140625" style="133" customWidth="1"/>
    <col min="14555" max="14555" width="9.140625" style="133"/>
    <col min="14556" max="14556" width="2.85546875" style="133" customWidth="1"/>
    <col min="14557" max="14557" width="3.140625" style="133" customWidth="1"/>
    <col min="14558" max="14558" width="9.140625" style="133"/>
    <col min="14559" max="14559" width="2.85546875" style="133" customWidth="1"/>
    <col min="14560" max="14560" width="3.140625" style="133" customWidth="1"/>
    <col min="14561" max="14561" width="9.140625" style="133"/>
    <col min="14562" max="14562" width="2.85546875" style="133" customWidth="1"/>
    <col min="14563" max="14563" width="3.28515625" style="133" customWidth="1"/>
    <col min="14564" max="14564" width="9.140625" style="133"/>
    <col min="14565" max="14565" width="3.5703125" style="133" customWidth="1"/>
    <col min="14566" max="14566" width="3.7109375" style="133" customWidth="1"/>
    <col min="14567" max="14568" width="9.140625" style="133"/>
    <col min="14569" max="14569" width="35.140625" style="133" customWidth="1"/>
    <col min="14570" max="14787" width="9.140625" style="133"/>
    <col min="14788" max="14788" width="2.85546875" style="133" customWidth="1"/>
    <col min="14789" max="14789" width="3.7109375" style="133" customWidth="1"/>
    <col min="14790" max="14790" width="9.140625" style="133"/>
    <col min="14791" max="14791" width="2.85546875" style="133" customWidth="1"/>
    <col min="14792" max="14792" width="3.7109375" style="133" customWidth="1"/>
    <col min="14793" max="14793" width="9.140625" style="133"/>
    <col min="14794" max="14794" width="2.85546875" style="133" customWidth="1"/>
    <col min="14795" max="14795" width="3.7109375" style="133" customWidth="1"/>
    <col min="14796" max="14796" width="9.140625" style="133"/>
    <col min="14797" max="14797" width="2.85546875" style="133" customWidth="1"/>
    <col min="14798" max="14798" width="3.85546875" style="133" customWidth="1"/>
    <col min="14799" max="14799" width="9.140625" style="133"/>
    <col min="14800" max="14800" width="2.85546875" style="133" customWidth="1"/>
    <col min="14801" max="14801" width="3.85546875" style="133" customWidth="1"/>
    <col min="14802" max="14802" width="9.140625" style="133"/>
    <col min="14803" max="14803" width="2.85546875" style="133" customWidth="1"/>
    <col min="14804" max="14804" width="3.42578125" style="133" customWidth="1"/>
    <col min="14805" max="14805" width="9.140625" style="133"/>
    <col min="14806" max="14806" width="2.85546875" style="133" customWidth="1"/>
    <col min="14807" max="14807" width="3.28515625" style="133" customWidth="1"/>
    <col min="14808" max="14808" width="9.140625" style="133"/>
    <col min="14809" max="14809" width="2.85546875" style="133" customWidth="1"/>
    <col min="14810" max="14810" width="3.140625" style="133" customWidth="1"/>
    <col min="14811" max="14811" width="9.140625" style="133"/>
    <col min="14812" max="14812" width="2.85546875" style="133" customWidth="1"/>
    <col min="14813" max="14813" width="3.140625" style="133" customWidth="1"/>
    <col min="14814" max="14814" width="9.140625" style="133"/>
    <col min="14815" max="14815" width="2.85546875" style="133" customWidth="1"/>
    <col min="14816" max="14816" width="3.140625" style="133" customWidth="1"/>
    <col min="14817" max="14817" width="9.140625" style="133"/>
    <col min="14818" max="14818" width="2.85546875" style="133" customWidth="1"/>
    <col min="14819" max="14819" width="3.28515625" style="133" customWidth="1"/>
    <col min="14820" max="14820" width="9.140625" style="133"/>
    <col min="14821" max="14821" width="3.5703125" style="133" customWidth="1"/>
    <col min="14822" max="14822" width="3.7109375" style="133" customWidth="1"/>
    <col min="14823" max="14824" width="9.140625" style="133"/>
    <col min="14825" max="14825" width="35.140625" style="133" customWidth="1"/>
    <col min="14826" max="15043" width="9.140625" style="133"/>
    <col min="15044" max="15044" width="2.85546875" style="133" customWidth="1"/>
    <col min="15045" max="15045" width="3.7109375" style="133" customWidth="1"/>
    <col min="15046" max="15046" width="9.140625" style="133"/>
    <col min="15047" max="15047" width="2.85546875" style="133" customWidth="1"/>
    <col min="15048" max="15048" width="3.7109375" style="133" customWidth="1"/>
    <col min="15049" max="15049" width="9.140625" style="133"/>
    <col min="15050" max="15050" width="2.85546875" style="133" customWidth="1"/>
    <col min="15051" max="15051" width="3.7109375" style="133" customWidth="1"/>
    <col min="15052" max="15052" width="9.140625" style="133"/>
    <col min="15053" max="15053" width="2.85546875" style="133" customWidth="1"/>
    <col min="15054" max="15054" width="3.85546875" style="133" customWidth="1"/>
    <col min="15055" max="15055" width="9.140625" style="133"/>
    <col min="15056" max="15056" width="2.85546875" style="133" customWidth="1"/>
    <col min="15057" max="15057" width="3.85546875" style="133" customWidth="1"/>
    <col min="15058" max="15058" width="9.140625" style="133"/>
    <col min="15059" max="15059" width="2.85546875" style="133" customWidth="1"/>
    <col min="15060" max="15060" width="3.42578125" style="133" customWidth="1"/>
    <col min="15061" max="15061" width="9.140625" style="133"/>
    <col min="15062" max="15062" width="2.85546875" style="133" customWidth="1"/>
    <col min="15063" max="15063" width="3.28515625" style="133" customWidth="1"/>
    <col min="15064" max="15064" width="9.140625" style="133"/>
    <col min="15065" max="15065" width="2.85546875" style="133" customWidth="1"/>
    <col min="15066" max="15066" width="3.140625" style="133" customWidth="1"/>
    <col min="15067" max="15067" width="9.140625" style="133"/>
    <col min="15068" max="15068" width="2.85546875" style="133" customWidth="1"/>
    <col min="15069" max="15069" width="3.140625" style="133" customWidth="1"/>
    <col min="15070" max="15070" width="9.140625" style="133"/>
    <col min="15071" max="15071" width="2.85546875" style="133" customWidth="1"/>
    <col min="15072" max="15072" width="3.140625" style="133" customWidth="1"/>
    <col min="15073" max="15073" width="9.140625" style="133"/>
    <col min="15074" max="15074" width="2.85546875" style="133" customWidth="1"/>
    <col min="15075" max="15075" width="3.28515625" style="133" customWidth="1"/>
    <col min="15076" max="15076" width="9.140625" style="133"/>
    <col min="15077" max="15077" width="3.5703125" style="133" customWidth="1"/>
    <col min="15078" max="15078" width="3.7109375" style="133" customWidth="1"/>
    <col min="15079" max="15080" width="9.140625" style="133"/>
    <col min="15081" max="15081" width="35.140625" style="133" customWidth="1"/>
    <col min="15082" max="15299" width="9.140625" style="133"/>
    <col min="15300" max="15300" width="2.85546875" style="133" customWidth="1"/>
    <col min="15301" max="15301" width="3.7109375" style="133" customWidth="1"/>
    <col min="15302" max="15302" width="9.140625" style="133"/>
    <col min="15303" max="15303" width="2.85546875" style="133" customWidth="1"/>
    <col min="15304" max="15304" width="3.7109375" style="133" customWidth="1"/>
    <col min="15305" max="15305" width="9.140625" style="133"/>
    <col min="15306" max="15306" width="2.85546875" style="133" customWidth="1"/>
    <col min="15307" max="15307" width="3.7109375" style="133" customWidth="1"/>
    <col min="15308" max="15308" width="9.140625" style="133"/>
    <col min="15309" max="15309" width="2.85546875" style="133" customWidth="1"/>
    <col min="15310" max="15310" width="3.85546875" style="133" customWidth="1"/>
    <col min="15311" max="15311" width="9.140625" style="133"/>
    <col min="15312" max="15312" width="2.85546875" style="133" customWidth="1"/>
    <col min="15313" max="15313" width="3.85546875" style="133" customWidth="1"/>
    <col min="15314" max="15314" width="9.140625" style="133"/>
    <col min="15315" max="15315" width="2.85546875" style="133" customWidth="1"/>
    <col min="15316" max="15316" width="3.42578125" style="133" customWidth="1"/>
    <col min="15317" max="15317" width="9.140625" style="133"/>
    <col min="15318" max="15318" width="2.85546875" style="133" customWidth="1"/>
    <col min="15319" max="15319" width="3.28515625" style="133" customWidth="1"/>
    <col min="15320" max="15320" width="9.140625" style="133"/>
    <col min="15321" max="15321" width="2.85546875" style="133" customWidth="1"/>
    <col min="15322" max="15322" width="3.140625" style="133" customWidth="1"/>
    <col min="15323" max="15323" width="9.140625" style="133"/>
    <col min="15324" max="15324" width="2.85546875" style="133" customWidth="1"/>
    <col min="15325" max="15325" width="3.140625" style="133" customWidth="1"/>
    <col min="15326" max="15326" width="9.140625" style="133"/>
    <col min="15327" max="15327" width="2.85546875" style="133" customWidth="1"/>
    <col min="15328" max="15328" width="3.140625" style="133" customWidth="1"/>
    <col min="15329" max="15329" width="9.140625" style="133"/>
    <col min="15330" max="15330" width="2.85546875" style="133" customWidth="1"/>
    <col min="15331" max="15331" width="3.28515625" style="133" customWidth="1"/>
    <col min="15332" max="15332" width="9.140625" style="133"/>
    <col min="15333" max="15333" width="3.5703125" style="133" customWidth="1"/>
    <col min="15334" max="15334" width="3.7109375" style="133" customWidth="1"/>
    <col min="15335" max="15336" width="9.140625" style="133"/>
    <col min="15337" max="15337" width="35.140625" style="133" customWidth="1"/>
    <col min="15338" max="15555" width="9.140625" style="133"/>
    <col min="15556" max="15556" width="2.85546875" style="133" customWidth="1"/>
    <col min="15557" max="15557" width="3.7109375" style="133" customWidth="1"/>
    <col min="15558" max="15558" width="9.140625" style="133"/>
    <col min="15559" max="15559" width="2.85546875" style="133" customWidth="1"/>
    <col min="15560" max="15560" width="3.7109375" style="133" customWidth="1"/>
    <col min="15561" max="15561" width="9.140625" style="133"/>
    <col min="15562" max="15562" width="2.85546875" style="133" customWidth="1"/>
    <col min="15563" max="15563" width="3.7109375" style="133" customWidth="1"/>
    <col min="15564" max="15564" width="9.140625" style="133"/>
    <col min="15565" max="15565" width="2.85546875" style="133" customWidth="1"/>
    <col min="15566" max="15566" width="3.85546875" style="133" customWidth="1"/>
    <col min="15567" max="15567" width="9.140625" style="133"/>
    <col min="15568" max="15568" width="2.85546875" style="133" customWidth="1"/>
    <col min="15569" max="15569" width="3.85546875" style="133" customWidth="1"/>
    <col min="15570" max="15570" width="9.140625" style="133"/>
    <col min="15571" max="15571" width="2.85546875" style="133" customWidth="1"/>
    <col min="15572" max="15572" width="3.42578125" style="133" customWidth="1"/>
    <col min="15573" max="15573" width="9.140625" style="133"/>
    <col min="15574" max="15574" width="2.85546875" style="133" customWidth="1"/>
    <col min="15575" max="15575" width="3.28515625" style="133" customWidth="1"/>
    <col min="15576" max="15576" width="9.140625" style="133"/>
    <col min="15577" max="15577" width="2.85546875" style="133" customWidth="1"/>
    <col min="15578" max="15578" width="3.140625" style="133" customWidth="1"/>
    <col min="15579" max="15579" width="9.140625" style="133"/>
    <col min="15580" max="15580" width="2.85546875" style="133" customWidth="1"/>
    <col min="15581" max="15581" width="3.140625" style="133" customWidth="1"/>
    <col min="15582" max="15582" width="9.140625" style="133"/>
    <col min="15583" max="15583" width="2.85546875" style="133" customWidth="1"/>
    <col min="15584" max="15584" width="3.140625" style="133" customWidth="1"/>
    <col min="15585" max="15585" width="9.140625" style="133"/>
    <col min="15586" max="15586" width="2.85546875" style="133" customWidth="1"/>
    <col min="15587" max="15587" width="3.28515625" style="133" customWidth="1"/>
    <col min="15588" max="15588" width="9.140625" style="133"/>
    <col min="15589" max="15589" width="3.5703125" style="133" customWidth="1"/>
    <col min="15590" max="15590" width="3.7109375" style="133" customWidth="1"/>
    <col min="15591" max="15592" width="9.140625" style="133"/>
    <col min="15593" max="15593" width="35.140625" style="133" customWidth="1"/>
    <col min="15594" max="15811" width="9.140625" style="133"/>
    <col min="15812" max="15812" width="2.85546875" style="133" customWidth="1"/>
    <col min="15813" max="15813" width="3.7109375" style="133" customWidth="1"/>
    <col min="15814" max="15814" width="9.140625" style="133"/>
    <col min="15815" max="15815" width="2.85546875" style="133" customWidth="1"/>
    <col min="15816" max="15816" width="3.7109375" style="133" customWidth="1"/>
    <col min="15817" max="15817" width="9.140625" style="133"/>
    <col min="15818" max="15818" width="2.85546875" style="133" customWidth="1"/>
    <col min="15819" max="15819" width="3.7109375" style="133" customWidth="1"/>
    <col min="15820" max="15820" width="9.140625" style="133"/>
    <col min="15821" max="15821" width="2.85546875" style="133" customWidth="1"/>
    <col min="15822" max="15822" width="3.85546875" style="133" customWidth="1"/>
    <col min="15823" max="15823" width="9.140625" style="133"/>
    <col min="15824" max="15824" width="2.85546875" style="133" customWidth="1"/>
    <col min="15825" max="15825" width="3.85546875" style="133" customWidth="1"/>
    <col min="15826" max="15826" width="9.140625" style="133"/>
    <col min="15827" max="15827" width="2.85546875" style="133" customWidth="1"/>
    <col min="15828" max="15828" width="3.42578125" style="133" customWidth="1"/>
    <col min="15829" max="15829" width="9.140625" style="133"/>
    <col min="15830" max="15830" width="2.85546875" style="133" customWidth="1"/>
    <col min="15831" max="15831" width="3.28515625" style="133" customWidth="1"/>
    <col min="15832" max="15832" width="9.140625" style="133"/>
    <col min="15833" max="15833" width="2.85546875" style="133" customWidth="1"/>
    <col min="15834" max="15834" width="3.140625" style="133" customWidth="1"/>
    <col min="15835" max="15835" width="9.140625" style="133"/>
    <col min="15836" max="15836" width="2.85546875" style="133" customWidth="1"/>
    <col min="15837" max="15837" width="3.140625" style="133" customWidth="1"/>
    <col min="15838" max="15838" width="9.140625" style="133"/>
    <col min="15839" max="15839" width="2.85546875" style="133" customWidth="1"/>
    <col min="15840" max="15840" width="3.140625" style="133" customWidth="1"/>
    <col min="15841" max="15841" width="9.140625" style="133"/>
    <col min="15842" max="15842" width="2.85546875" style="133" customWidth="1"/>
    <col min="15843" max="15843" width="3.28515625" style="133" customWidth="1"/>
    <col min="15844" max="15844" width="9.140625" style="133"/>
    <col min="15845" max="15845" width="3.5703125" style="133" customWidth="1"/>
    <col min="15846" max="15846" width="3.7109375" style="133" customWidth="1"/>
    <col min="15847" max="15848" width="9.140625" style="133"/>
    <col min="15849" max="15849" width="35.140625" style="133" customWidth="1"/>
    <col min="15850" max="16067" width="9.140625" style="133"/>
    <col min="16068" max="16068" width="2.85546875" style="133" customWidth="1"/>
    <col min="16069" max="16069" width="3.7109375" style="133" customWidth="1"/>
    <col min="16070" max="16070" width="9.140625" style="133"/>
    <col min="16071" max="16071" width="2.85546875" style="133" customWidth="1"/>
    <col min="16072" max="16072" width="3.7109375" style="133" customWidth="1"/>
    <col min="16073" max="16073" width="9.140625" style="133"/>
    <col min="16074" max="16074" width="2.85546875" style="133" customWidth="1"/>
    <col min="16075" max="16075" width="3.7109375" style="133" customWidth="1"/>
    <col min="16076" max="16076" width="9.140625" style="133"/>
    <col min="16077" max="16077" width="2.85546875" style="133" customWidth="1"/>
    <col min="16078" max="16078" width="3.85546875" style="133" customWidth="1"/>
    <col min="16079" max="16079" width="9.140625" style="133"/>
    <col min="16080" max="16080" width="2.85546875" style="133" customWidth="1"/>
    <col min="16081" max="16081" width="3.85546875" style="133" customWidth="1"/>
    <col min="16082" max="16082" width="9.140625" style="133"/>
    <col min="16083" max="16083" width="2.85546875" style="133" customWidth="1"/>
    <col min="16084" max="16084" width="3.42578125" style="133" customWidth="1"/>
    <col min="16085" max="16085" width="9.140625" style="133"/>
    <col min="16086" max="16086" width="2.85546875" style="133" customWidth="1"/>
    <col min="16087" max="16087" width="3.28515625" style="133" customWidth="1"/>
    <col min="16088" max="16088" width="9.140625" style="133"/>
    <col min="16089" max="16089" width="2.85546875" style="133" customWidth="1"/>
    <col min="16090" max="16090" width="3.140625" style="133" customWidth="1"/>
    <col min="16091" max="16091" width="9.140625" style="133"/>
    <col min="16092" max="16092" width="2.85546875" style="133" customWidth="1"/>
    <col min="16093" max="16093" width="3.140625" style="133" customWidth="1"/>
    <col min="16094" max="16094" width="9.140625" style="133"/>
    <col min="16095" max="16095" width="2.85546875" style="133" customWidth="1"/>
    <col min="16096" max="16096" width="3.140625" style="133" customWidth="1"/>
    <col min="16097" max="16097" width="9.140625" style="133"/>
    <col min="16098" max="16098" width="2.85546875" style="133" customWidth="1"/>
    <col min="16099" max="16099" width="3.28515625" style="133" customWidth="1"/>
    <col min="16100" max="16100" width="9.140625" style="133"/>
    <col min="16101" max="16101" width="3.5703125" style="133" customWidth="1"/>
    <col min="16102" max="16102" width="3.7109375" style="133" customWidth="1"/>
    <col min="16103" max="16104" width="9.140625" style="133"/>
    <col min="16105" max="16105" width="35.140625" style="133" customWidth="1"/>
    <col min="16106" max="16384" width="9.140625" style="133"/>
  </cols>
  <sheetData>
    <row r="1" spans="1:40" ht="13.5" thickBot="1" x14ac:dyDescent="0.25">
      <c r="A1" s="118"/>
      <c r="B1" s="119"/>
    </row>
    <row r="2" spans="1:40" ht="12.75" customHeight="1" x14ac:dyDescent="0.2">
      <c r="A2" s="120"/>
      <c r="B2" s="236" t="s">
        <v>49</v>
      </c>
      <c r="C2" s="236"/>
      <c r="D2" s="236"/>
      <c r="E2" s="236"/>
      <c r="F2" s="236"/>
      <c r="G2" s="42"/>
      <c r="H2" s="42"/>
      <c r="I2" s="262" t="s">
        <v>50</v>
      </c>
      <c r="J2" s="263"/>
      <c r="K2" s="263"/>
      <c r="L2" s="263"/>
      <c r="M2" s="263"/>
      <c r="N2" s="264"/>
      <c r="O2" s="42"/>
      <c r="P2" s="42"/>
      <c r="Q2" s="243" t="s">
        <v>52</v>
      </c>
      <c r="R2" s="243"/>
      <c r="S2" s="243"/>
      <c r="T2" s="243"/>
      <c r="U2" s="244" t="s">
        <v>65</v>
      </c>
      <c r="V2" s="245"/>
      <c r="W2" s="245"/>
      <c r="X2" s="245"/>
      <c r="Y2" s="246"/>
    </row>
    <row r="3" spans="1:40" ht="24" customHeight="1" thickBot="1" x14ac:dyDescent="0.25">
      <c r="A3" s="121"/>
      <c r="B3" s="236"/>
      <c r="C3" s="236"/>
      <c r="D3" s="236"/>
      <c r="E3" s="236"/>
      <c r="F3" s="236"/>
      <c r="G3" s="43"/>
      <c r="H3" s="43"/>
      <c r="I3" s="265"/>
      <c r="J3" s="266"/>
      <c r="K3" s="266"/>
      <c r="L3" s="266"/>
      <c r="M3" s="266"/>
      <c r="N3" s="267"/>
      <c r="O3" s="43"/>
      <c r="P3" s="43"/>
      <c r="Q3" s="243"/>
      <c r="R3" s="243"/>
      <c r="S3" s="243"/>
      <c r="T3" s="243"/>
      <c r="U3" s="247"/>
      <c r="V3" s="248"/>
      <c r="W3" s="248"/>
      <c r="X3" s="248"/>
      <c r="Y3" s="249"/>
    </row>
    <row r="4" spans="1:40" ht="13.5" customHeight="1" x14ac:dyDescent="0.2">
      <c r="A4" s="121"/>
      <c r="B4" s="122"/>
      <c r="C4" s="132"/>
      <c r="D4" s="132"/>
      <c r="E4" s="132"/>
      <c r="F4" s="132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40" ht="12.75" customHeight="1" x14ac:dyDescent="0.2">
      <c r="A5" s="210" t="s">
        <v>38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</row>
    <row r="6" spans="1:40" ht="12.75" customHeight="1" x14ac:dyDescent="0.2">
      <c r="A6" s="211" t="s">
        <v>108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</row>
    <row r="7" spans="1:40" ht="66.75" customHeight="1" x14ac:dyDescent="0.2">
      <c r="A7" s="213" t="s">
        <v>39</v>
      </c>
      <c r="B7" s="214"/>
      <c r="C7" s="217" t="s">
        <v>85</v>
      </c>
      <c r="D7" s="218"/>
      <c r="E7" s="219" t="s">
        <v>86</v>
      </c>
      <c r="F7" s="220"/>
      <c r="G7" s="221" t="s">
        <v>83</v>
      </c>
      <c r="H7" s="222"/>
      <c r="I7" s="223" t="s">
        <v>87</v>
      </c>
      <c r="J7" s="224"/>
      <c r="K7" s="255" t="s">
        <v>88</v>
      </c>
      <c r="L7" s="256"/>
      <c r="M7" s="226" t="s">
        <v>89</v>
      </c>
      <c r="N7" s="227"/>
      <c r="O7" s="228" t="s">
        <v>94</v>
      </c>
      <c r="P7" s="229"/>
      <c r="Q7" s="257" t="s">
        <v>95</v>
      </c>
      <c r="R7" s="258"/>
      <c r="S7" s="259" t="s">
        <v>90</v>
      </c>
      <c r="T7" s="260"/>
      <c r="U7" s="232" t="s">
        <v>100</v>
      </c>
      <c r="V7" s="233"/>
      <c r="W7" s="234" t="s">
        <v>96</v>
      </c>
      <c r="X7" s="235"/>
      <c r="AJ7" s="52"/>
      <c r="AK7" s="52"/>
      <c r="AL7" s="52"/>
      <c r="AM7" s="52"/>
      <c r="AN7" s="52"/>
    </row>
    <row r="8" spans="1:40" ht="13.5" customHeight="1" x14ac:dyDescent="0.2">
      <c r="A8" s="215"/>
      <c r="B8" s="216"/>
      <c r="C8" s="45" t="s">
        <v>40</v>
      </c>
      <c r="D8" s="45" t="s">
        <v>41</v>
      </c>
      <c r="E8" s="45" t="s">
        <v>40</v>
      </c>
      <c r="F8" s="45" t="s">
        <v>41</v>
      </c>
      <c r="G8" s="45" t="s">
        <v>40</v>
      </c>
      <c r="H8" s="45" t="s">
        <v>41</v>
      </c>
      <c r="I8" s="45" t="s">
        <v>40</v>
      </c>
      <c r="J8" s="45" t="s">
        <v>41</v>
      </c>
      <c r="K8" s="45" t="s">
        <v>40</v>
      </c>
      <c r="L8" s="45" t="s">
        <v>41</v>
      </c>
      <c r="M8" s="45" t="s">
        <v>40</v>
      </c>
      <c r="N8" s="45" t="s">
        <v>41</v>
      </c>
      <c r="O8" s="45" t="s">
        <v>40</v>
      </c>
      <c r="P8" s="45" t="s">
        <v>41</v>
      </c>
      <c r="Q8" s="45" t="s">
        <v>40</v>
      </c>
      <c r="R8" s="45" t="s">
        <v>41</v>
      </c>
      <c r="S8" s="45" t="s">
        <v>40</v>
      </c>
      <c r="T8" s="45" t="s">
        <v>41</v>
      </c>
      <c r="U8" s="45" t="s">
        <v>40</v>
      </c>
      <c r="V8" s="45" t="s">
        <v>41</v>
      </c>
      <c r="W8" s="45" t="s">
        <v>40</v>
      </c>
      <c r="X8" s="45" t="s">
        <v>41</v>
      </c>
      <c r="AJ8" s="52"/>
      <c r="AK8" s="52"/>
      <c r="AL8" s="52"/>
      <c r="AM8" s="52"/>
      <c r="AN8" s="52"/>
    </row>
    <row r="9" spans="1:40" x14ac:dyDescent="0.2">
      <c r="A9" s="117" t="s">
        <v>44</v>
      </c>
      <c r="B9" s="117">
        <v>30</v>
      </c>
      <c r="C9" s="138" cm="1">
        <f t="array" ref="C9">IF($I$2="Открытый тариф",
INDEX(GRID!$B$4:$CM$14,MATCH($C$7,GRID!$A$4:$A$14,0),MATCH(1,($U$2=GRID!$B$1:$CM$1)*(КАЛЕНДАРЬ!$AJ33=GRID!$B$3:$CM$3), 0)),
ROUNDUP(INDEX(GRID!$B$4:$CM$14,MATCH($C$7,GRID!$A$4:$A$14,0),MATCH(1,($U$2=GRID!$B$1:$CM$1)*(КАЛЕНДАРЬ!$AJ33=GRID!$B$3:$CM$3),0))*(1-GRID!$B$69),0))+GRID!$B$62</f>
        <v>22600</v>
      </c>
      <c r="D9" s="138" cm="1">
        <f t="array" ref="D9">IF($I$2="Открытый тариф",
INDEX(GRID!$B$17:$CM$27,MATCH($C$7,GRID!$A$17:$A$27,0),MATCH(1,($U$2=GRID!$B$1:$CM$1)*(КАЛЕНДАРЬ!$AJ33=GRID!$B$3:$CM$3), 0)),
ROUNDUP(INDEX(GRID!$B$17:$CM$27,MATCH($C$7,GRID!$A$17:$A$27,0),MATCH(1,($U$2=GRID!$B$1:$CM$1)*(КАЛЕНДАРЬ!$AJ33=GRID!$B$3:$CM$3),0))*(1-GRID!$B$69),0))+GRID!$B$62*2</f>
        <v>27700</v>
      </c>
      <c r="E9" s="138" cm="1">
        <f t="array" ref="E9">IF($I$2="Открытый тариф",
INDEX(GRID!$B$4:$CM$14,MATCH($E$7,GRID!$A$4:$A$14,0),MATCH(1,($U$2=GRID!$B$1:$CM$1)*(КАЛЕНДАРЬ!$AJ33=GRID!$B$3:$CM$3), 0)),
ROUNDUP(INDEX(GRID!$B$4:$CM$14,MATCH($E$7,GRID!$A$4:$A$14,0),MATCH(1,($U$2=GRID!$B$1:$CM$1)*(КАЛЕНДАРЬ!$AJ33=GRID!$B$3:$CM$3),0))*(1-GRID!$B$69),0))+GRID!$B$62</f>
        <v>24600</v>
      </c>
      <c r="F9" s="138" cm="1">
        <f t="array" ref="F9">IF($I$2="Открытый тариф",
INDEX(GRID!$B$17:$CM$27,MATCH(E$7,GRID!$A$17:$A$27,0),MATCH(1,($U$2=GRID!$B$1:$CM$1)*(КАЛЕНДАРЬ!$AJ33=GRID!$B$3:$CM$3), 0)),
ROUNDUP(INDEX(GRID!$B$17:$CM$27,MATCH(E$7,GRID!$A$17:$A$27,0),MATCH(1,($U$2=GRID!$B$1:$CM$1)*(КАЛЕНДАРЬ!$AJ33=GRID!$B$3:$CM$3),0))*(1-GRID!$B$69),0))+GRID!$B$62*2</f>
        <v>29700</v>
      </c>
      <c r="G9" s="138" cm="1">
        <f t="array" ref="G9">IF($I$2="Открытый тариф",
INDEX(GRID!$B$4:$CM$14,MATCH($G$7,GRID!$A$4:$A$14,0),MATCH(1,($U$2=GRID!$B$1:$CM$1)*(КАЛЕНДАРЬ!$AJ33=GRID!$B$3:$CM$3), 0)),
ROUNDUP(INDEX(GRID!$B$4:$CM$14,MATCH($G$7,GRID!$A$4:$A$14,0),MATCH(1,($U$2=GRID!$B$1:$CM$1)*(КАЛЕНДАРЬ!$AJ33=GRID!$B$3:$CM$3),0))*(1-GRID!$B$69),0))+GRID!$B$62</f>
        <v>26800</v>
      </c>
      <c r="H9" s="138" cm="1">
        <f t="array" ref="H9">IF($I$2="Открытый тариф",
INDEX(GRID!$B$17:$CM$27,MATCH(G$7,GRID!$A$17:$A$27,0),MATCH(1,($U$2=GRID!$B$1:$CM$1)*(КАЛЕНДАРЬ!$AJ33=GRID!$B$3:$CM$3), 0)),
ROUNDUP(INDEX(GRID!$B$17:$CM$27,MATCH(G$7,GRID!$A$17:$A$27,0),MATCH(1,($U$2=GRID!$B$1:$CM$1)*(КАЛЕНДАРЬ!$AJ33=GRID!$B$3:$CM$3),0))*(1-GRID!$B$69),0))+GRID!$B$62*2</f>
        <v>31900</v>
      </c>
      <c r="I9" s="138" cm="1">
        <f t="array" ref="I9">IF($I$2="Открытый тариф",
INDEX(GRID!$B$4:$CM$14,MATCH($I$7,GRID!$A$4:$A$14,0),MATCH(1,($U$2=GRID!$B$1:$CM$1)*(КАЛЕНДАРЬ!$AJ33=GRID!$B$3:$CM$3), 0)),
ROUNDUP(INDEX(GRID!$B$4:$CM$14,MATCH($I$7,GRID!$A$4:$A$14,0),MATCH(1,($U$2=GRID!$B$1:$CM$1)*(КАЛЕНДАРЬ!$AJ33=GRID!$B$3:$CM$3),0))*(1-GRID!$B$69),0))+GRID!$B$62</f>
        <v>29200</v>
      </c>
      <c r="J9" s="138" cm="1">
        <f t="array" ref="J9">IF($I$2="Открытый тариф",
INDEX(GRID!$B$17:$CM$27,MATCH(I$7,GRID!$A$17:$A$27,0),MATCH(1,($U$2=GRID!$B$1:$CM$1)*(КАЛЕНДАРЬ!$AJ33=GRID!$B$3:$CM$3), 0)),
ROUNDUP(INDEX(GRID!$B$17:$CM$27,MATCH(I$7,GRID!$A$17:$A$27,0),MATCH(1,($U$2=GRID!$B$1:$CM$1)*(КАЛЕНДАРЬ!$AJ33=GRID!$B$3:$CM$3),0))*(1-GRID!$B$69),0))+GRID!$B$62*2</f>
        <v>34300</v>
      </c>
      <c r="K9" s="138" cm="1">
        <f t="array" ref="K9">IF($I$2="Открытый тариф",
INDEX(GRID!$B$4:$CM$14,MATCH($K$7,GRID!$A$4:$A$14,0),MATCH(1,($U$2=GRID!$B$1:$CM$1)*(КАЛЕНДАРЬ!$AJ33=GRID!$B$3:$CM$3), 0)),
ROUNDUP(INDEX(GRID!$B$4:$CM$14,MATCH($K$7,GRID!$A$4:$A$14,0),MATCH(1,($U$2=GRID!$B$1:$CM$1)*(КАЛЕНДАРЬ!$AJ33=GRID!$B$3:$CM$3),0))*(1-GRID!$B$69),0))+GRID!$B$62</f>
        <v>31900</v>
      </c>
      <c r="L9" s="138" cm="1">
        <f t="array" ref="L9">IF($I$2="Открытый тариф",
INDEX(GRID!$B$17:$CM$27,MATCH(K$7,GRID!$A$17:$A$27,0),MATCH(1,($U$2=GRID!$B$1:$CM$1)*(КАЛЕНДАРЬ!$AJ33=GRID!$B$3:$CM$3), 0)),
ROUNDUP(INDEX(GRID!$B$17:$CM$27,MATCH(K$7,GRID!$A$17:$A$27,0),MATCH(1,($U$2=GRID!$B$1:$CM$1)*(КАЛЕНДАРЬ!$AJ33=GRID!$B$3:$CM$3),0))*(1-GRID!$B$69),0))+GRID!$B$62*2</f>
        <v>37000</v>
      </c>
      <c r="M9" s="138" cm="1">
        <f t="array" ref="M9">IF($I$2="Открытый тариф",
INDEX(GRID!$B$4:$CM$14,MATCH($M$7,GRID!$A$4:$A$14,0),MATCH(1,($U$2=GRID!$B$1:$CM$1)*(КАЛЕНДАРЬ!$AJ33=GRID!$B$3:$CM$3), 0)),
ROUNDUP(INDEX(GRID!$B$4:$CM$14,MATCH($M$7,GRID!$A$4:$A$14,0),MATCH(1,($U$2=GRID!$B$1:$CM$1)*(КАЛЕНДАРЬ!$AJ33=GRID!$B$3:$CM$3),0))*(1-GRID!$B$69),0))+GRID!$B$62</f>
        <v>34900</v>
      </c>
      <c r="N9" s="138" cm="1">
        <f t="array" ref="N9">IF($I$2="Открытый тариф",
INDEX(GRID!$B$17:$CM$27,MATCH(M$7,GRID!$A$17:$A$27,0),MATCH(1,($U$2=GRID!$B$1:$CM$1)*(КАЛЕНДАРЬ!$AJ33=GRID!$B$3:$CM$3), 0)),
ROUNDUP(INDEX(GRID!$B$17:$CM$27,MATCH(M$7,GRID!$A$17:$A$27,0),MATCH(1,($U$2=GRID!$B$1:$CM$1)*(КАЛЕНДАРЬ!$AJ33=GRID!$B$3:$CM$3),0))*(1-GRID!$B$69),0))+GRID!$B$62*2</f>
        <v>40000</v>
      </c>
      <c r="O9" s="138" cm="1">
        <f t="array" ref="O9">IF($I$2="Открытый тариф",
INDEX(GRID!$B$4:$CM$14,MATCH($O$7,GRID!$A$4:$A$14,0),MATCH(1,($U$2=GRID!$B$1:$CM$1)*(КАЛЕНДАРЬ!$AJ33=GRID!$B$3:$CM$3), 0)),
ROUNDUP(INDEX(GRID!$B$4:$CM$14,MATCH($O$7,GRID!$A$4:$A$14,0),MATCH(1,($U$2=GRID!$B$1:$CM$1)*(КАЛЕНДАРЬ!$AJ33=GRID!$B$3:$CM$3),0))*(1-GRID!$B$69),0))+GRID!$B$62</f>
        <v>41800</v>
      </c>
      <c r="P9" s="138" cm="1">
        <f t="array" ref="P9">IF($I$2="Открытый тариф",
INDEX(GRID!$B$17:$CM$27,MATCH(O$7,GRID!$A$17:$A$27,0),MATCH(1,($U$2=GRID!$B$1:$CM$1)*(КАЛЕНДАРЬ!$AJ33=GRID!$B$3:$CM$3), 0)),
ROUNDUP(INDEX(GRID!$B$17:$CM$27,MATCH(O$7,GRID!$A$17:$A$27,0),MATCH(1,($U$2=GRID!$B$1:$CM$1)*(КАЛЕНДАРЬ!$AJ33=GRID!$B$3:$CM$3),0))*(1-GRID!$B$69),0))+GRID!$B$62*2</f>
        <v>46900</v>
      </c>
      <c r="Q9" s="138" cm="1">
        <f t="array" ref="Q9">IF($I$2="Открытый тариф",
INDEX(GRID!$B$4:$CM$14,MATCH($Q$7,GRID!$A$4:$A$14,0),MATCH(1,($U$2=GRID!$B$1:$CM$1)*(КАЛЕНДАРЬ!$AJ33=GRID!$B$3:$CM$3), 0)),
ROUNDUP(INDEX(GRID!$B$4:$CM$14,MATCH($Q$7,GRID!$A$4:$A$14,0),MATCH(1,($U$2=GRID!$B$1:$CM$1)*(КАЛЕНДАРЬ!$AJ33=GRID!$B$3:$CM$3),0))*(1-GRID!$B$69),0))+GRID!$B$62</f>
        <v>46600</v>
      </c>
      <c r="R9" s="138" cm="1">
        <f t="array" ref="R9">IF($I$2="Открытый тариф",
INDEX(GRID!$B$17:$CM$27,MATCH(Q$7,GRID!$A$17:$A$27,0),MATCH(1,($U$2=GRID!$B$1:$CM$1)*(КАЛЕНДАРЬ!$AJ33=GRID!$B$3:$CM$3), 0)),
ROUNDUP(INDEX(GRID!$B$17:$CM$27,MATCH(Q$7,GRID!$A$17:$A$27,0),MATCH(1,($U$2=GRID!$B$1:$CM$1)*(КАЛЕНДАРЬ!$AJ33=GRID!$B$3:$CM$3),0))*(1-GRID!$B$69),0))+GRID!$B$62*2</f>
        <v>51700</v>
      </c>
      <c r="S9" s="138" cm="1">
        <f t="array" ref="S9">IF($I$2="Открытый тариф",
INDEX(GRID!$B$4:$CM$14,MATCH($S$7,GRID!$A$4:$A$14,0),MATCH(1,($U$2=GRID!$B$1:$CM$1)*(КАЛЕНДАРЬ!$AJ33=GRID!$B$3:$CM$3), 0)),
ROUNDUP(INDEX(GRID!$B$4:$CM$14,MATCH($S$7,GRID!$A$4:$A$14,0),MATCH(1,($U$2=GRID!$B$1:$CM$1)*(КАЛЕНДАРЬ!$AJ33=GRID!$B$3:$CM$3),0))*(1-GRID!$B$69),0))+GRID!$B$62</f>
        <v>55900</v>
      </c>
      <c r="T9" s="138" cm="1">
        <f t="array" ref="T9">IF($I$2="Открытый тариф",
INDEX(GRID!$B$17:$CM$27,MATCH(S$7,GRID!$A$17:$A$27,0),MATCH(1,($U$2=GRID!$B$1:$CM$1)*(КАЛЕНДАРЬ!$AJ33=GRID!$B$3:$CM$3), 0)),
ROUNDUP(INDEX(GRID!$B$17:$CM$27,MATCH(S$7,GRID!$A$17:$A$27,0),MATCH(1,($U$2=GRID!$B$1:$CM$1)*(КАЛЕНДАРЬ!$AJ33=GRID!$B$3:$CM$3),0))*(1-GRID!$B$69),0))+GRID!$B$62*2</f>
        <v>61000</v>
      </c>
      <c r="U9" s="138" cm="1">
        <f t="array" ref="U9">IF($I$2="Открытый тариф",
INDEX(GRID!$B$4:$CM$14,MATCH($U$7,GRID!$A$4:$A$14,0),MATCH(1,($U$2=GRID!$B$1:$CM$1)*(КАЛЕНДАРЬ!$AJ33=GRID!$B$3:$CM$3), 0)),
ROUNDUP(INDEX(GRID!$B$4:$CM$14,MATCH($U$7,GRID!$A$4:$A$14,0),MATCH(1,($U$2=GRID!$B$1:$CM$1)*(КАЛЕНДАРЬ!$AJ33=GRID!$B$3:$CM$3),0))*(1-GRID!$B$69),0))+GRID!$B$62</f>
        <v>63600</v>
      </c>
      <c r="V9" s="138" cm="1">
        <f t="array" ref="V9">IF($I$2="Открытый тариф",
INDEX(GRID!$B$17:$CM$27,MATCH(U$7,GRID!$A$17:$A$27,0),MATCH(1,($U$2=GRID!$B$1:$CM$1)*(КАЛЕНДАРЬ!$AJ33=GRID!$B$3:$CM$3), 0)),
ROUNDUP(INDEX(GRID!$B$17:$CM$27,MATCH(U$7,GRID!$A$17:$A$27,0),MATCH(1,($U$2=GRID!$B$1:$CM$1)*(КАЛЕНДАРЬ!$AJ33=GRID!$B$3:$CM$3),0))*(1-GRID!$B$69),0))+GRID!$B$62*2</f>
        <v>68700</v>
      </c>
      <c r="W9" s="138" cm="1">
        <f t="array" ref="W9">IF($I$2="Открытый тариф",
INDEX(GRID!$B$4:$CM$14,MATCH($W$7,GRID!$A$4:$A$14,0),MATCH(1,($U$2=GRID!$B$1:$CM$1)*(КАЛЕНДАРЬ!$AJ33=GRID!$B$3:$CM$3), 0)),
ROUNDUP(INDEX(GRID!$B$4:$CM$14,MATCH($W$7,GRID!$A$4:$A$14,0),MATCH(1,($U$2=GRID!$B$1:$CM$1)*(КАЛЕНДАРЬ!$AJ33=GRID!$B$3:$CM$3),0))*(1-GRID!$B$69),0))+GRID!$B$62</f>
        <v>243600</v>
      </c>
      <c r="X9" s="138" cm="1">
        <f t="array" ref="X9">IF($I$2="Открытый тариф",
INDEX(GRID!$B$17:$CM$27,MATCH(W$7,GRID!$A$17:$A$27,0),MATCH(1,($U$2=GRID!$B$1:$CM$1)*(КАЛЕНДАРЬ!$AJ33=GRID!$B$3:$CM$3), 0)),
ROUNDUP(INDEX(GRID!$B$17:$CM$27,MATCH(W$7,GRID!$A$17:$A$27,0),MATCH(1,($U$2=GRID!$B$1:$CM$1)*(КАЛЕНДАРЬ!$AJ33=GRID!$B$3:$CM$3),0))*(1-GRID!$B$69),0))+GRID!$B$62*2</f>
        <v>248700</v>
      </c>
      <c r="Y9" s="151"/>
    </row>
    <row r="10" spans="1:40" x14ac:dyDescent="0.2">
      <c r="A10" s="117" t="s">
        <v>45</v>
      </c>
      <c r="B10" s="117">
        <v>31</v>
      </c>
      <c r="C10" s="138" cm="1">
        <f t="array" ref="C10">IF($I$2="Открытый тариф",
INDEX(GRID!$B$4:$CM$14,MATCH($C$7,GRID!$A$4:$A$14,0),MATCH(1,($U$2=GRID!$B$1:$CM$1)*(КАЛЕНДАРЬ!$AJ34=GRID!$B$3:$CM$3), 0)),
ROUNDUP(INDEX(GRID!$B$4:$CM$14,MATCH($C$7,GRID!$A$4:$A$14,0),MATCH(1,($U$2=GRID!$B$1:$CM$1)*(КАЛЕНДАРЬ!$AJ34=GRID!$B$3:$CM$3),0))*(1-GRID!$B$69),0))+GRID!$B$63</f>
        <v>33000</v>
      </c>
      <c r="D10" s="138" cm="1">
        <f t="array" ref="D10">IF($I$2="Открытый тариф",
INDEX(GRID!$B$17:$CM$27,MATCH($C$7,GRID!$A$17:$A$27,0),MATCH(1,($U$2=GRID!$B$1:$CM$1)*(КАЛЕНДАРЬ!$AJ34=GRID!$B$3:$CM$3), 0)),
ROUNDUP(INDEX(GRID!$B$17:$CM$27,MATCH($C$7,GRID!$A$17:$A$27,0),MATCH(1,($U$2=GRID!$B$1:$CM$1)*(КАЛЕНДАРЬ!$AJ34=GRID!$B$3:$CM$3),0))*(1-GRID!$B$69),0))+GRID!$B$63*2</f>
        <v>39500</v>
      </c>
      <c r="E10" s="138" cm="1">
        <f t="array" ref="E10">IF($I$2="Открытый тариф",
INDEX(GRID!$B$4:$CM$14,MATCH($E$7,GRID!$A$4:$A$14,0),MATCH(1,($U$2=GRID!$B$1:$CM$1)*(КАЛЕНДАРЬ!$AJ34=GRID!$B$3:$CM$3), 0)),
ROUNDUP(INDEX(GRID!$B$4:$CM$14,MATCH($E$7,GRID!$A$4:$A$14,0),MATCH(1,($U$2=GRID!$B$1:$CM$1)*(КАЛЕНДАРЬ!$AJ34=GRID!$B$3:$CM$3),0))*(1-GRID!$B$69),0))+GRID!$B$63</f>
        <v>36400</v>
      </c>
      <c r="F10" s="138" cm="1">
        <f t="array" ref="F10">IF($I$2="Открытый тариф",
INDEX(GRID!$B$17:$CM$27,MATCH(E$7,GRID!$A$17:$A$27,0),MATCH(1,($U$2=GRID!$B$1:$CM$1)*(КАЛЕНДАРЬ!$AJ34=GRID!$B$3:$CM$3), 0)),
ROUNDUP(INDEX(GRID!$B$17:$CM$27,MATCH(E$7,GRID!$A$17:$A$27,0),MATCH(1,($U$2=GRID!$B$1:$CM$1)*(КАЛЕНДАРЬ!$AJ34=GRID!$B$3:$CM$3),0))*(1-GRID!$B$69),0))+GRID!$B$63*2</f>
        <v>42900</v>
      </c>
      <c r="G10" s="138" cm="1">
        <f t="array" ref="G10">IF($I$2="Открытый тариф",
INDEX(GRID!$B$4:$CM$14,MATCH($G$7,GRID!$A$4:$A$14,0),MATCH(1,($U$2=GRID!$B$1:$CM$1)*(КАЛЕНДАРЬ!$AJ34=GRID!$B$3:$CM$3), 0)),
ROUNDUP(INDEX(GRID!$B$4:$CM$14,MATCH($G$7,GRID!$A$4:$A$14,0),MATCH(1,($U$2=GRID!$B$1:$CM$1)*(КАЛЕНДАРЬ!$AJ34=GRID!$B$3:$CM$3),0))*(1-GRID!$B$69),0))+GRID!$B$63</f>
        <v>40000</v>
      </c>
      <c r="H10" s="138" cm="1">
        <f t="array" ref="H10">IF($I$2="Открытый тариф",
INDEX(GRID!$B$17:$CM$27,MATCH(G$7,GRID!$A$17:$A$27,0),MATCH(1,($U$2=GRID!$B$1:$CM$1)*(КАЛЕНДАРЬ!$AJ34=GRID!$B$3:$CM$3), 0)),
ROUNDUP(INDEX(GRID!$B$17:$CM$27,MATCH(G$7,GRID!$A$17:$A$27,0),MATCH(1,($U$2=GRID!$B$1:$CM$1)*(КАЛЕНДАРЬ!$AJ34=GRID!$B$3:$CM$3),0))*(1-GRID!$B$69),0))+GRID!$B$63*2</f>
        <v>46500</v>
      </c>
      <c r="I10" s="138" cm="1">
        <f t="array" ref="I10">IF($I$2="Открытый тариф",
INDEX(GRID!$B$4:$CM$14,MATCH($I$7,GRID!$A$4:$A$14,0),MATCH(1,($U$2=GRID!$B$1:$CM$1)*(КАЛЕНДАРЬ!$AJ34=GRID!$B$3:$CM$3), 0)),
ROUNDUP(INDEX(GRID!$B$4:$CM$14,MATCH($I$7,GRID!$A$4:$A$14,0),MATCH(1,($U$2=GRID!$B$1:$CM$1)*(КАЛЕНДАРЬ!$AJ34=GRID!$B$3:$CM$3),0))*(1-GRID!$B$69),0))+GRID!$B$63</f>
        <v>44200</v>
      </c>
      <c r="J10" s="138" cm="1">
        <f t="array" ref="J10">IF($I$2="Открытый тариф",
INDEX(GRID!$B$17:$CM$27,MATCH(I$7,GRID!$A$17:$A$27,0),MATCH(1,($U$2=GRID!$B$1:$CM$1)*(КАЛЕНДАРЬ!$AJ34=GRID!$B$3:$CM$3), 0)),
ROUNDUP(INDEX(GRID!$B$17:$CM$27,MATCH(I$7,GRID!$A$17:$A$27,0),MATCH(1,($U$2=GRID!$B$1:$CM$1)*(КАЛЕНДАРЬ!$AJ34=GRID!$B$3:$CM$3),0))*(1-GRID!$B$69),0))+GRID!$B$63*2</f>
        <v>50700</v>
      </c>
      <c r="K10" s="138" cm="1">
        <f t="array" ref="K10">IF($I$2="Открытый тариф",
INDEX(GRID!$B$4:$CM$14,MATCH($K$7,GRID!$A$4:$A$14,0),MATCH(1,($U$2=GRID!$B$1:$CM$1)*(КАЛЕНДАРЬ!$AJ34=GRID!$B$3:$CM$3), 0)),
ROUNDUP(INDEX(GRID!$B$4:$CM$14,MATCH($K$7,GRID!$A$4:$A$14,0),MATCH(1,($U$2=GRID!$B$1:$CM$1)*(КАЛЕНДАРЬ!$AJ34=GRID!$B$3:$CM$3),0))*(1-GRID!$B$69),0))+GRID!$B$63</f>
        <v>48800</v>
      </c>
      <c r="L10" s="138" cm="1">
        <f t="array" ref="L10">IF($I$2="Открытый тариф",
INDEX(GRID!$B$17:$CM$27,MATCH(K$7,GRID!$A$17:$A$27,0),MATCH(1,($U$2=GRID!$B$1:$CM$1)*(КАЛЕНДАРЬ!$AJ34=GRID!$B$3:$CM$3), 0)),
ROUNDUP(INDEX(GRID!$B$17:$CM$27,MATCH(K$7,GRID!$A$17:$A$27,0),MATCH(1,($U$2=GRID!$B$1:$CM$1)*(КАЛЕНДАРЬ!$AJ34=GRID!$B$3:$CM$3),0))*(1-GRID!$B$69),0))+GRID!$B$63*2</f>
        <v>55300</v>
      </c>
      <c r="M10" s="138" cm="1">
        <f t="array" ref="M10">IF($I$2="Открытый тариф",
INDEX(GRID!$B$4:$CM$14,MATCH($M$7,GRID!$A$4:$A$14,0),MATCH(1,($U$2=GRID!$B$1:$CM$1)*(КАЛЕНДАРЬ!$AJ34=GRID!$B$3:$CM$3), 0)),
ROUNDUP(INDEX(GRID!$B$4:$CM$14,MATCH($M$7,GRID!$A$4:$A$14,0),MATCH(1,($U$2=GRID!$B$1:$CM$1)*(КАЛЕНДАРЬ!$AJ34=GRID!$B$3:$CM$3),0))*(1-GRID!$B$69),0))+GRID!$B$63</f>
        <v>54000</v>
      </c>
      <c r="N10" s="138" cm="1">
        <f t="array" ref="N10">IF($I$2="Открытый тариф",
INDEX(GRID!$B$17:$CM$27,MATCH(M$7,GRID!$A$17:$A$27,0),MATCH(1,($U$2=GRID!$B$1:$CM$1)*(КАЛЕНДАРЬ!$AJ34=GRID!$B$3:$CM$3), 0)),
ROUNDUP(INDEX(GRID!$B$17:$CM$27,MATCH(M$7,GRID!$A$17:$A$27,0),MATCH(1,($U$2=GRID!$B$1:$CM$1)*(КАЛЕНДАРЬ!$AJ34=GRID!$B$3:$CM$3),0))*(1-GRID!$B$69),0))+GRID!$B$63*2</f>
        <v>60500</v>
      </c>
      <c r="O10" s="138" cm="1">
        <f t="array" ref="O10">IF($I$2="Открытый тариф",
INDEX(GRID!$B$4:$CM$14,MATCH($O$7,GRID!$A$4:$A$14,0),MATCH(1,($U$2=GRID!$B$1:$CM$1)*(КАЛЕНДАРЬ!$AJ34=GRID!$B$3:$CM$3), 0)),
ROUNDUP(INDEX(GRID!$B$4:$CM$14,MATCH($O$7,GRID!$A$4:$A$14,0),MATCH(1,($U$2=GRID!$B$1:$CM$1)*(КАЛЕНДАРЬ!$AJ34=GRID!$B$3:$CM$3),0))*(1-GRID!$B$69),0))+GRID!$B$63</f>
        <v>60500</v>
      </c>
      <c r="P10" s="138" cm="1">
        <f t="array" ref="P10">IF($I$2="Открытый тариф",
INDEX(GRID!$B$17:$CM$27,MATCH(O$7,GRID!$A$17:$A$27,0),MATCH(1,($U$2=GRID!$B$1:$CM$1)*(КАЛЕНДАРЬ!$AJ34=GRID!$B$3:$CM$3), 0)),
ROUNDUP(INDEX(GRID!$B$17:$CM$27,MATCH(O$7,GRID!$A$17:$A$27,0),MATCH(1,($U$2=GRID!$B$1:$CM$1)*(КАЛЕНДАРЬ!$AJ34=GRID!$B$3:$CM$3),0))*(1-GRID!$B$69),0))+GRID!$B$63*2</f>
        <v>67000</v>
      </c>
      <c r="Q10" s="138" cm="1">
        <f t="array" ref="Q10">IF($I$2="Открытый тариф",
INDEX(GRID!$B$4:$CM$14,MATCH($Q$7,GRID!$A$4:$A$14,0),MATCH(1,($U$2=GRID!$B$1:$CM$1)*(КАЛЕНДАРЬ!$AJ34=GRID!$B$3:$CM$3), 0)),
ROUNDUP(INDEX(GRID!$B$4:$CM$14,MATCH($Q$7,GRID!$A$4:$A$14,0),MATCH(1,($U$2=GRID!$B$1:$CM$1)*(КАЛЕНДАРЬ!$AJ34=GRID!$B$3:$CM$3),0))*(1-GRID!$B$69),0))+GRID!$B$63</f>
        <v>67800</v>
      </c>
      <c r="R10" s="138" cm="1">
        <f t="array" ref="R10">IF($I$2="Открытый тариф",
INDEX(GRID!$B$17:$CM$27,MATCH(Q$7,GRID!$A$17:$A$27,0),MATCH(1,($U$2=GRID!$B$1:$CM$1)*(КАЛЕНДАРЬ!$AJ34=GRID!$B$3:$CM$3), 0)),
ROUNDUP(INDEX(GRID!$B$17:$CM$27,MATCH(Q$7,GRID!$A$17:$A$27,0),MATCH(1,($U$2=GRID!$B$1:$CM$1)*(КАЛЕНДАРЬ!$AJ34=GRID!$B$3:$CM$3),0))*(1-GRID!$B$69),0))+GRID!$B$63*2</f>
        <v>74300</v>
      </c>
      <c r="S10" s="138" cm="1">
        <f t="array" ref="S10">IF($I$2="Открытый тариф",
INDEX(GRID!$B$4:$CM$14,MATCH($S$7,GRID!$A$4:$A$14,0),MATCH(1,($U$2=GRID!$B$1:$CM$1)*(КАЛЕНДАРЬ!$AJ34=GRID!$B$3:$CM$3), 0)),
ROUNDUP(INDEX(GRID!$B$4:$CM$14,MATCH($S$7,GRID!$A$4:$A$14,0),MATCH(1,($U$2=GRID!$B$1:$CM$1)*(КАЛЕНДАРЬ!$AJ34=GRID!$B$3:$CM$3),0))*(1-GRID!$B$69),0))+GRID!$B$63</f>
        <v>83200</v>
      </c>
      <c r="T10" s="138" cm="1">
        <f t="array" ref="T10">IF($I$2="Открытый тариф",
INDEX(GRID!$B$17:$CM$27,MATCH(S$7,GRID!$A$17:$A$27,0),MATCH(1,($U$2=GRID!$B$1:$CM$1)*(КАЛЕНДАРЬ!$AJ34=GRID!$B$3:$CM$3), 0)),
ROUNDUP(INDEX(GRID!$B$17:$CM$27,MATCH(S$7,GRID!$A$17:$A$27,0),MATCH(1,($U$2=GRID!$B$1:$CM$1)*(КАЛЕНДАРЬ!$AJ34=GRID!$B$3:$CM$3),0))*(1-GRID!$B$69),0))+GRID!$B$63*2</f>
        <v>89700</v>
      </c>
      <c r="U10" s="138" cm="1">
        <f t="array" ref="U10">IF($I$2="Открытый тариф",
INDEX(GRID!$B$4:$CM$14,MATCH($U$7,GRID!$A$4:$A$14,0),MATCH(1,($U$2=GRID!$B$1:$CM$1)*(КАЛЕНДАРЬ!$AJ34=GRID!$B$3:$CM$3), 0)),
ROUNDUP(INDEX(GRID!$B$4:$CM$14,MATCH($U$7,GRID!$A$4:$A$14,0),MATCH(1,($U$2=GRID!$B$1:$CM$1)*(КАЛЕНДАРЬ!$AJ34=GRID!$B$3:$CM$3),0))*(1-GRID!$B$69),0))+GRID!$B$63</f>
        <v>92000</v>
      </c>
      <c r="V10" s="138" cm="1">
        <f t="array" ref="V10">IF($I$2="Открытый тариф",
INDEX(GRID!$B$17:$CM$27,MATCH(U$7,GRID!$A$17:$A$27,0),MATCH(1,($U$2=GRID!$B$1:$CM$1)*(КАЛЕНДАРЬ!$AJ34=GRID!$B$3:$CM$3), 0)),
ROUNDUP(INDEX(GRID!$B$17:$CM$27,MATCH(U$7,GRID!$A$17:$A$27,0),MATCH(1,($U$2=GRID!$B$1:$CM$1)*(КАЛЕНДАРЬ!$AJ34=GRID!$B$3:$CM$3),0))*(1-GRID!$B$69),0))+GRID!$B$63*2</f>
        <v>98500</v>
      </c>
      <c r="W10" s="138" cm="1">
        <f t="array" ref="W10">IF($I$2="Открытый тариф",
INDEX(GRID!$B$4:$CM$14,MATCH($W$7,GRID!$A$4:$A$14,0),MATCH(1,($U$2=GRID!$B$1:$CM$1)*(КАЛЕНДАРЬ!$AJ34=GRID!$B$3:$CM$3), 0)),
ROUNDUP(INDEX(GRID!$B$4:$CM$14,MATCH($W$7,GRID!$A$4:$A$14,0),MATCH(1,($U$2=GRID!$B$1:$CM$1)*(КАЛЕНДАРЬ!$AJ34=GRID!$B$3:$CM$3),0))*(1-GRID!$B$69),0))+GRID!$B$63</f>
        <v>321000</v>
      </c>
      <c r="X10" s="138" cm="1">
        <f t="array" ref="X10">IF($I$2="Открытый тариф",
INDEX(GRID!$B$17:$CM$27,MATCH(W$7,GRID!$A$17:$A$27,0),MATCH(1,($U$2=GRID!$B$1:$CM$1)*(КАЛЕНДАРЬ!$AJ34=GRID!$B$3:$CM$3), 0)),
ROUNDUP(INDEX(GRID!$B$17:$CM$27,MATCH(W$7,GRID!$A$17:$A$27,0),MATCH(1,($U$2=GRID!$B$1:$CM$1)*(КАЛЕНДАРЬ!$AJ34=GRID!$B$3:$CM$3),0))*(1-GRID!$B$69),0))+GRID!$B$63*2</f>
        <v>327500</v>
      </c>
      <c r="Y10" s="151"/>
    </row>
    <row r="11" spans="1:40" x14ac:dyDescent="0.2">
      <c r="A11" s="124"/>
      <c r="B11" s="124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151"/>
    </row>
    <row r="12" spans="1:40" x14ac:dyDescent="0.2">
      <c r="A12" s="210" t="s">
        <v>38</v>
      </c>
      <c r="B12" s="210"/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151"/>
    </row>
    <row r="13" spans="1:40" x14ac:dyDescent="0.2">
      <c r="A13" s="211" t="s">
        <v>131</v>
      </c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151"/>
    </row>
    <row r="14" spans="1:40" ht="58.5" customHeight="1" x14ac:dyDescent="0.2">
      <c r="A14" s="213" t="s">
        <v>39</v>
      </c>
      <c r="B14" s="214"/>
      <c r="C14" s="217" t="s">
        <v>85</v>
      </c>
      <c r="D14" s="218"/>
      <c r="E14" s="219" t="s">
        <v>86</v>
      </c>
      <c r="F14" s="220"/>
      <c r="G14" s="221" t="s">
        <v>83</v>
      </c>
      <c r="H14" s="222"/>
      <c r="I14" s="223" t="s">
        <v>87</v>
      </c>
      <c r="J14" s="224"/>
      <c r="K14" s="225" t="s">
        <v>88</v>
      </c>
      <c r="L14" s="225"/>
      <c r="M14" s="226" t="s">
        <v>89</v>
      </c>
      <c r="N14" s="227"/>
      <c r="O14" s="250" t="s">
        <v>94</v>
      </c>
      <c r="P14" s="250"/>
      <c r="Q14" s="230" t="s">
        <v>95</v>
      </c>
      <c r="R14" s="230"/>
      <c r="S14" s="231" t="s">
        <v>90</v>
      </c>
      <c r="T14" s="231"/>
      <c r="U14" s="232" t="s">
        <v>100</v>
      </c>
      <c r="V14" s="233"/>
      <c r="W14" s="234" t="s">
        <v>96</v>
      </c>
      <c r="X14" s="235"/>
    </row>
    <row r="15" spans="1:40" x14ac:dyDescent="0.2">
      <c r="A15" s="215"/>
      <c r="B15" s="216"/>
      <c r="C15" s="45" t="s">
        <v>40</v>
      </c>
      <c r="D15" s="45" t="s">
        <v>41</v>
      </c>
      <c r="E15" s="45" t="s">
        <v>40</v>
      </c>
      <c r="F15" s="45" t="s">
        <v>41</v>
      </c>
      <c r="G15" s="45" t="s">
        <v>40</v>
      </c>
      <c r="H15" s="45" t="s">
        <v>41</v>
      </c>
      <c r="I15" s="45" t="s">
        <v>40</v>
      </c>
      <c r="J15" s="45" t="s">
        <v>41</v>
      </c>
      <c r="K15" s="45" t="s">
        <v>40</v>
      </c>
      <c r="L15" s="45" t="s">
        <v>41</v>
      </c>
      <c r="M15" s="45" t="s">
        <v>40</v>
      </c>
      <c r="N15" s="45" t="s">
        <v>41</v>
      </c>
      <c r="O15" s="45" t="s">
        <v>40</v>
      </c>
      <c r="P15" s="45" t="s">
        <v>41</v>
      </c>
      <c r="Q15" s="45" t="s">
        <v>40</v>
      </c>
      <c r="R15" s="45" t="s">
        <v>41</v>
      </c>
      <c r="S15" s="45" t="s">
        <v>40</v>
      </c>
      <c r="T15" s="45" t="s">
        <v>41</v>
      </c>
      <c r="U15" s="45" t="s">
        <v>40</v>
      </c>
      <c r="V15" s="45" t="s">
        <v>41</v>
      </c>
      <c r="W15" s="45" t="s">
        <v>40</v>
      </c>
      <c r="X15" s="45" t="s">
        <v>41</v>
      </c>
    </row>
    <row r="16" spans="1:40" x14ac:dyDescent="0.2">
      <c r="A16" s="117" t="s">
        <v>46</v>
      </c>
      <c r="B16" s="117">
        <v>1</v>
      </c>
      <c r="C16" s="47" cm="1">
        <f t="array" ref="C16">IF($I$2="Открытый тариф",
INDEX(GRID!$B$34:$CM$44,MATCH(C$14,GRID!$A$34:$A$44,0),MATCH(1,($U$2=GRID!$B$31:$CM$31)*(КАЛЕНДАРЬ!$AN4=GRID!$B$33:$CM$33), 0)),
ROUNDUP(INDEX(GRID!$B$34:$CM$44,MATCH(C$14,GRID!$A$34:$A$44,0),MATCH(1,($U$2=GRID!$B$31:$CM$31)*(КАЛЕНДАРЬ!$AN4=GRID!$B$33:$CM$33),0))*(1-GRID!$B$69),0))+GRID!$B$62</f>
        <v>32000</v>
      </c>
      <c r="D16" s="47" cm="1">
        <f t="array" ref="D16">IF($I$2="Открытый тариф",
INDEX(GRID!$B$47:$CM$57,MATCH(C$14,GRID!$A$47:$A$57,0),MATCH(1,($U$2=GRID!$B$31:$CM$31)*(КАЛЕНДАРЬ!$AN4=GRID!$B$33:$CM$33), 0)),
ROUNDUP(INDEX(GRID!$B$47:$CM$57,MATCH(C$14,GRID!$A$47:$A$57,0),MATCH(1,($U$2=GRID!$B$31:$CM$31)*(КАЛЕНДАРЬ!$AN4=GRID!$B$33:$CM$33),0))*(1-GRID!$B$69),0))+GRID!$B$62*2</f>
        <v>37200</v>
      </c>
      <c r="E16" s="47" cm="1">
        <f t="array" ref="E16">IF($I$2="Открытый тариф",
INDEX(GRID!$B$34:$CM$44,MATCH(E$14,GRID!$A$34:$A$44,0),MATCH(1,($U$2=GRID!$B$31:$CM$31)*(КАЛЕНДАРЬ!$AN4=GRID!$B$33:$CM$33), 0)),
ROUNDUP(INDEX(GRID!$B$34:$CM$44,MATCH(E$14,GRID!$A$34:$A$44,0),MATCH(1,($U$2=GRID!$B$31:$CM$31)*(КАЛЕНДАРЬ!$AN4=GRID!$B$33:$CM$33),0))*(1-GRID!$B$69),0))+GRID!$B$62</f>
        <v>34100</v>
      </c>
      <c r="F16" s="47" cm="1">
        <f t="array" ref="F16">IF($I$2="Открытый тариф",
INDEX(GRID!$B$47:$CM$57,MATCH(E$14,GRID!$A$47:$A$57,0),MATCH(1,($U$2=GRID!$B$31:$CM$31)*(КАЛЕНДАРЬ!$AN4=GRID!$B$33:$CM$33), 0)),
ROUNDUP(INDEX(GRID!$B$47:$CM$57,MATCH(E$14,GRID!$A$47:$A$57,0),MATCH(1,($U$2=GRID!$B$31:$CM$31)*(КАЛЕНДАРЬ!$AN4=GRID!$B$33:$CM$33),0))*(1-GRID!$B$69),0))+GRID!$B$62*2</f>
        <v>39300</v>
      </c>
      <c r="G16" s="47" t="e" cm="1">
        <f t="array" ref="G16">IF($I$2="Открытый тариф",
INDEX(GRID!$B$34:$CM$44,MATCH(G$14,GRID!$A$34:$A$44,0),MATCH(1,($U$2=GRID!$B$31:$CM$31)*(КАЛЕНДАРЬ!$AN4=GRID!$B$33:$CM$33), 0)),
ROUNDUP(INDEX(GRID!$B$34:$CM$44,MATCH(G$14,GRID!$A$34:$A$44,0),MATCH(1,($U$2=GRID!$B$31:$CM$31)*(КАЛЕНДАРЬ!$AN4=GRID!$B$33:$CM$33),0))*(1-GRID!$B$69),0))+GRID!$B$62</f>
        <v>#N/A</v>
      </c>
      <c r="H16" s="47" t="e" cm="1">
        <f t="array" ref="H16">IF($I$2="Открытый тариф",
INDEX(GRID!$B$47:$CM$57,MATCH(G$14,GRID!$A$47:$A$57,0),MATCH(1,($U$2=GRID!$B$31:$CM$31)*(КАЛЕНДАРЬ!$AN4=GRID!$B$33:$CM$33), 0)),
ROUNDUP(INDEX(GRID!$B$47:$CM$57,MATCH(G$14,GRID!$A$47:$A$57,0),MATCH(1,($U$2=GRID!$B$31:$CM$31)*(КАЛЕНДАРЬ!$AN4=GRID!$B$33:$CM$33),0))*(1-GRID!$B$69),0))+GRID!$B$62*2</f>
        <v>#N/A</v>
      </c>
      <c r="I16" s="47" t="e" cm="1">
        <f t="array" ref="I16">IF($I$2="Открытый тариф",
INDEX(GRID!$B$34:$CM$44,MATCH(I$14,GRID!$A$34:$A$44,0),MATCH(1,($U$2=GRID!$B$31:$CM$31)*(КАЛЕНДАРЬ!$AN4=GRID!$B$33:$CM$33), 0)),
ROUNDUP(INDEX(GRID!$B$34:$CM$44,MATCH(I$14,GRID!$A$34:$A$44,0),MATCH(1,($U$2=GRID!$B$31:$CM$31)*(КАЛЕНДАРЬ!$AN4=GRID!$B$33:$CM$33),0))*(1-GRID!$B$69),0))+GRID!$B$62</f>
        <v>#N/A</v>
      </c>
      <c r="J16" s="47" t="e" cm="1">
        <f t="array" ref="J16">IF($I$2="Открытый тариф",
INDEX(GRID!$B$47:$CM$57,MATCH(I$14,GRID!$A$47:$A$57,0),MATCH(1,($U$2=GRID!$B$31:$CM$31)*(КАЛЕНДАРЬ!$AN4=GRID!$B$33:$CM$33), 0)),
ROUNDUP(INDEX(GRID!$B$47:$CM$57,MATCH(I$14,GRID!$A$47:$A$57,0),MATCH(1,($U$2=GRID!$B$31:$CM$31)*(КАЛЕНДАРЬ!$AN4=GRID!$B$33:$CM$33),0))*(1-GRID!$B$69),0))+GRID!$B$62*2</f>
        <v>#N/A</v>
      </c>
      <c r="K16" s="47" cm="1">
        <f t="array" ref="K16">IF($I$2="Открытый тариф",
INDEX(GRID!$B$34:$CM$44,MATCH(K$14,GRID!$A$34:$A$44,0),MATCH(1,($U$2=GRID!$B$31:$CM$31)*(КАЛЕНДАРЬ!$AN4=GRID!$B$33:$CM$33), 0)),
ROUNDUP(INDEX(GRID!$B$34:$CM$44,MATCH(K$14,GRID!$A$34:$A$44,0),MATCH(1,($U$2=GRID!$B$31:$CM$31)*(КАЛЕНДАРЬ!$AN4=GRID!$B$33:$CM$33),0))*(1-GRID!$B$69),0))+GRID!$B$62</f>
        <v>38600</v>
      </c>
      <c r="L16" s="47" cm="1">
        <f t="array" ref="L16">IF($I$2="Открытый тариф",
INDEX(GRID!$B$47:$CM$57,MATCH(K$14,GRID!$A$47:$A$57,0),MATCH(1,($U$2=GRID!$B$31:$CM$31)*(КАЛЕНДАРЬ!$AN4=GRID!$B$33:$CM$33), 0)),
ROUNDUP(INDEX(GRID!$B$47:$CM$57,MATCH(K$14,GRID!$A$47:$A$57,0),MATCH(1,($U$2=GRID!$B$31:$CM$31)*(КАЛЕНДАРЬ!$AN4=GRID!$B$33:$CM$33),0))*(1-GRID!$B$69),0))+GRID!$B$62*2</f>
        <v>43800</v>
      </c>
      <c r="M16" s="47" cm="1">
        <f t="array" ref="M16">IF($I$2="Открытый тариф",
INDEX(GRID!$B$34:$CM$44,MATCH(M$14,GRID!$A$34:$A$44,0),MATCH(1,($U$2=GRID!$B$31:$CM$31)*(КАЛЕНДАРЬ!$AN4=GRID!$B$33:$CM$33), 0)),
ROUNDUP(INDEX(GRID!$B$34:$CM$44,MATCH(M$14,GRID!$A$34:$A$44,0),MATCH(1,($U$2=GRID!$B$31:$CM$31)*(КАЛЕНДАРЬ!$AN4=GRID!$B$33:$CM$33),0))*(1-GRID!$B$69),0))+GRID!$B$62</f>
        <v>40700</v>
      </c>
      <c r="N16" s="47" cm="1">
        <f t="array" ref="N16">IF($I$2="Открытый тариф",
INDEX(GRID!$B$47:$CM$57,MATCH(M$14,GRID!$A$47:$A$57,0),MATCH(1,($U$2=GRID!$B$31:$CM$31)*(КАЛЕНДАРЬ!$AN4=GRID!$B$33:$CM$33), 0)),
ROUNDUP(INDEX(GRID!$B$47:$CM$57,MATCH(M$14,GRID!$A$47:$A$57,0),MATCH(1,($U$2=GRID!$B$31:$CM$31)*(КАЛЕНДАРЬ!$AN4=GRID!$B$33:$CM$33),0))*(1-GRID!$B$69),0))+GRID!$B$62*2</f>
        <v>45900</v>
      </c>
      <c r="O16" s="47" cm="1">
        <f t="array" ref="O16">IF($I$2="Открытый тариф",
INDEX(GRID!$B$34:$CM$44,MATCH(O$14,GRID!$A$34:$A$44,0),MATCH(1,($U$2=GRID!$B$31:$CM$31)*(КАЛЕНДАРЬ!$AN4=GRID!$B$33:$CM$33), 0)),
ROUNDUP(INDEX(GRID!$B$34:$CM$44,MATCH(O$14,GRID!$A$34:$A$44,0),MATCH(1,($U$2=GRID!$B$31:$CM$31)*(КАЛЕНДАРЬ!$AN4=GRID!$B$33:$CM$33),0))*(1-GRID!$B$69),0))+GRID!$B$62</f>
        <v>48600</v>
      </c>
      <c r="P16" s="47" cm="1">
        <f t="array" ref="P16">IF($I$2="Открытый тариф",
INDEX(GRID!$B$47:$CM$57,MATCH(O$14,GRID!$A$47:$A$57,0),MATCH(1,($U$2=GRID!$B$31:$CM$31)*(КАЛЕНДАРЬ!$AN4=GRID!$B$33:$CM$33), 0)),
ROUNDUP(INDEX(GRID!$B$47:$CM$57,MATCH(O$14,GRID!$A$47:$A$57,0),MATCH(1,($U$2=GRID!$B$31:$CM$31)*(КАЛЕНДАРЬ!$AN4=GRID!$B$33:$CM$33),0))*(1-GRID!$B$69),0))+GRID!$B$62*2</f>
        <v>53800</v>
      </c>
      <c r="Q16" s="47" t="e" cm="1">
        <f t="array" ref="Q16">IF($I$2="Открытый тариф",
INDEX(GRID!$B$34:$CM$44,MATCH(Q$14,GRID!$A$34:$A$44,0),MATCH(1,($U$2=GRID!$B$31:$CM$31)*(КАЛЕНДАРЬ!$AN4=GRID!$B$33:$CM$33), 0)),
ROUNDUP(INDEX(GRID!$B$34:$CM$44,MATCH(Q$14,GRID!$A$34:$A$44,0),MATCH(1,($U$2=GRID!$B$31:$CM$31)*(КАЛЕНДАРЬ!$AN4=GRID!$B$33:$CM$33),0))*(1-GRID!$B$69),0))+GRID!$B$62</f>
        <v>#N/A</v>
      </c>
      <c r="R16" s="47" t="e" cm="1">
        <f t="array" ref="R16">IF($I$2="Открытый тариф",
INDEX(GRID!$B$47:$CM$57,MATCH(Q$14,GRID!$A$47:$A$57,0),MATCH(1,($U$2=GRID!$B$31:$CM$31)*(КАЛЕНДАРЬ!$AN4=GRID!$B$33:$CM$33), 0)),
ROUNDUP(INDEX(GRID!$B$47:$CM$57,MATCH(Q$14,GRID!$A$47:$A$57,0),MATCH(1,($U$2=GRID!$B$31:$CM$31)*(КАЛЕНДАРЬ!$AN4=GRID!$B$33:$CM$33),0))*(1-GRID!$B$69),0))+GRID!$B$62*2</f>
        <v>#N/A</v>
      </c>
      <c r="S16" s="47" t="e" cm="1">
        <f t="array" ref="S16">IF($I$2="Открытый тариф",
INDEX(GRID!$B$34:$CM$44,MATCH(S$14,GRID!$A$34:$A$44,0),MATCH(1,($U$2=GRID!$B$31:$CM$31)*(КАЛЕНДАРЬ!$AN4=GRID!$B$33:$CM$33), 0)),
ROUNDUP(INDEX(GRID!$B$34:$CM$44,MATCH(S$14,GRID!$A$34:$A$44,0),MATCH(1,($U$2=GRID!$B$31:$CM$31)*(КАЛЕНДАРЬ!$AN4=GRID!$B$33:$CM$33),0))*(1-GRID!$B$69),0))+GRID!$B$62</f>
        <v>#N/A</v>
      </c>
      <c r="T16" s="47" t="e" cm="1">
        <f t="array" ref="T16">IF($I$2="Открытый тариф",
INDEX(GRID!$B$47:$CM$57,MATCH(S$14,GRID!$A$47:$A$57,0),MATCH(1,($U$2=GRID!$B$31:$CM$31)*(КАЛЕНДАРЬ!$AN4=GRID!$B$33:$CM$33), 0)),
ROUNDUP(INDEX(GRID!$B$47:$CM$57,MATCH(S$14,GRID!$A$47:$A$57,0),MATCH(1,($U$2=GRID!$B$31:$CM$31)*(КАЛЕНДАРЬ!$AN4=GRID!$B$33:$CM$33),0))*(1-GRID!$B$69),0))+GRID!$B$62*2</f>
        <v>#N/A</v>
      </c>
      <c r="U16" s="47" cm="1">
        <f t="array" ref="U16">IF($I$2="Открытый тариф",
INDEX(GRID!$B$34:$CM$44,MATCH(U$14,GRID!$A$34:$A$44,0),MATCH(1,($U$2=GRID!$B$31:$CM$31)*(КАЛЕНДАРЬ!$AN4=GRID!$B$33:$CM$33), 0)),
ROUNDUP(INDEX(GRID!$B$34:$CM$44,MATCH(U$14,GRID!$A$34:$A$44,0),MATCH(1,($U$2=GRID!$B$31:$CM$31)*(КАЛЕНДАРЬ!$AN4=GRID!$B$33:$CM$33),0))*(1-GRID!$B$69),0))+GRID!$B$62</f>
        <v>61700</v>
      </c>
      <c r="V16" s="47" cm="1">
        <f t="array" ref="V16">IF($I$2="Открытый тариф",
INDEX(GRID!$B$47:$CM$57,MATCH(U$14,GRID!$A$47:$A$57,0),MATCH(1,($U$2=GRID!$B$31:$CM$31)*(КАЛЕНДАРЬ!$AN4=GRID!$B$33:$CM$33), 0)),
ROUNDUP(INDEX(GRID!$B$47:$CM$57,MATCH(U$14,GRID!$A$47:$A$57,0),MATCH(1,($U$2=GRID!$B$31:$CM$31)*(КАЛЕНДАРЬ!$AN4=GRID!$B$33:$CM$33),0))*(1-GRID!$B$69),0))+GRID!$B$62*2</f>
        <v>66900</v>
      </c>
      <c r="W16" s="47" cm="1">
        <f t="array" ref="W16">IF($I$2="Открытый тариф",
INDEX(GRID!$B$34:$CM$44,MATCH(W$14,GRID!$A$34:$A$44,0),MATCH(1,($U$2=GRID!$B$31:$CM$31)*(КАЛЕНДАРЬ!$AN4=GRID!$B$33:$CM$33), 0)),
ROUNDUP(INDEX(GRID!$B$34:$CM$44,MATCH(W$14,GRID!$A$34:$A$44,0),MATCH(1,($U$2=GRID!$B$31:$CM$31)*(КАЛЕНДАРЬ!$AN4=GRID!$B$33:$CM$33),0))*(1-GRID!$B$69),0))+GRID!$B$62</f>
        <v>202900</v>
      </c>
      <c r="X16" s="47" cm="1">
        <f t="array" ref="X16">IF($I$2="Открытый тариф",
INDEX(GRID!$B$47:$CM$57,MATCH(W$14,GRID!$A$47:$A$57,0),MATCH(1,($U$2=GRID!$B$31:$CM$31)*(КАЛЕНДАРЬ!$AN4=GRID!$B$33:$CM$33), 0)),
ROUNDUP(INDEX(GRID!$B$47:$CM$57,MATCH(W$14,GRID!$A$47:$A$57,0),MATCH(1,($U$2=GRID!$B$31:$CM$31)*(КАЛЕНДАРЬ!$AN4=GRID!$B$33:$CM$33),0))*(1-GRID!$B$69),0))+GRID!$B$62*2</f>
        <v>208100</v>
      </c>
    </row>
    <row r="17" spans="1:24" x14ac:dyDescent="0.2">
      <c r="A17" s="117" t="s">
        <v>47</v>
      </c>
      <c r="B17" s="117">
        <v>2</v>
      </c>
      <c r="C17" s="47" cm="1">
        <f t="array" ref="C17">IF($I$2="Открытый тариф",
INDEX(GRID!$B$34:$CM$44,MATCH(C$14,GRID!$A$34:$A$44,0),MATCH(1,($U$2=GRID!$B$31:$CM$31)*(КАЛЕНДАРЬ!$AN5=GRID!$B$33:$CM$33), 0)),
ROUNDUP(INDEX(GRID!$B$34:$CM$44,MATCH(C$14,GRID!$A$34:$A$44,0),MATCH(1,($U$2=GRID!$B$31:$CM$31)*(КАЛЕНДАРЬ!$AN5=GRID!$B$33:$CM$33),0))*(1-GRID!$B$69),0))+GRID!$B$62</f>
        <v>32000</v>
      </c>
      <c r="D17" s="47" cm="1">
        <f t="array" ref="D17">IF($I$2="Открытый тариф",
INDEX(GRID!$B$47:$CM$57,MATCH(C$14,GRID!$A$47:$A$57,0),MATCH(1,($U$2=GRID!$B$31:$CM$31)*(КАЛЕНДАРЬ!$AN5=GRID!$B$33:$CM$33), 0)),
ROUNDUP(INDEX(GRID!$B$47:$CM$57,MATCH(C$14,GRID!$A$47:$A$57,0),MATCH(1,($U$2=GRID!$B$31:$CM$31)*(КАЛЕНДАРЬ!$AN5=GRID!$B$33:$CM$33),0))*(1-GRID!$B$69),0))+GRID!$B$62*2</f>
        <v>37200</v>
      </c>
      <c r="E17" s="47" cm="1">
        <f t="array" ref="E17">IF($I$2="Открытый тариф",
INDEX(GRID!$B$34:$CM$44,MATCH(E$14,GRID!$A$34:$A$44,0),MATCH(1,($U$2=GRID!$B$31:$CM$31)*(КАЛЕНДАРЬ!$AN5=GRID!$B$33:$CM$33), 0)),
ROUNDUP(INDEX(GRID!$B$34:$CM$44,MATCH(E$14,GRID!$A$34:$A$44,0),MATCH(1,($U$2=GRID!$B$31:$CM$31)*(КАЛЕНДАРЬ!$AN5=GRID!$B$33:$CM$33),0))*(1-GRID!$B$69),0))+GRID!$B$62</f>
        <v>34100</v>
      </c>
      <c r="F17" s="47" cm="1">
        <f t="array" ref="F17">IF($I$2="Открытый тариф",
INDEX(GRID!$B$47:$CM$57,MATCH(E$14,GRID!$A$47:$A$57,0),MATCH(1,($U$2=GRID!$B$31:$CM$31)*(КАЛЕНДАРЬ!$AN5=GRID!$B$33:$CM$33), 0)),
ROUNDUP(INDEX(GRID!$B$47:$CM$57,MATCH(E$14,GRID!$A$47:$A$57,0),MATCH(1,($U$2=GRID!$B$31:$CM$31)*(КАЛЕНДАРЬ!$AN5=GRID!$B$33:$CM$33),0))*(1-GRID!$B$69),0))+GRID!$B$62*2</f>
        <v>39300</v>
      </c>
      <c r="G17" s="47" t="e" cm="1">
        <f t="array" ref="G17">IF($I$2="Открытый тариф",
INDEX(GRID!$B$34:$CM$44,MATCH(G$14,GRID!$A$34:$A$44,0),MATCH(1,($U$2=GRID!$B$31:$CM$31)*(КАЛЕНДАРЬ!$AN5=GRID!$B$33:$CM$33), 0)),
ROUNDUP(INDEX(GRID!$B$34:$CM$44,MATCH(G$14,GRID!$A$34:$A$44,0),MATCH(1,($U$2=GRID!$B$31:$CM$31)*(КАЛЕНДАРЬ!$AN5=GRID!$B$33:$CM$33),0))*(1-GRID!$B$69),0))+GRID!$B$62</f>
        <v>#N/A</v>
      </c>
      <c r="H17" s="47" t="e" cm="1">
        <f t="array" ref="H17">IF($I$2="Открытый тариф",
INDEX(GRID!$B$47:$CM$57,MATCH(G$14,GRID!$A$47:$A$57,0),MATCH(1,($U$2=GRID!$B$31:$CM$31)*(КАЛЕНДАРЬ!$AN5=GRID!$B$33:$CM$33), 0)),
ROUNDUP(INDEX(GRID!$B$47:$CM$57,MATCH(G$14,GRID!$A$47:$A$57,0),MATCH(1,($U$2=GRID!$B$31:$CM$31)*(КАЛЕНДАРЬ!$AN5=GRID!$B$33:$CM$33),0))*(1-GRID!$B$69),0))+GRID!$B$62*2</f>
        <v>#N/A</v>
      </c>
      <c r="I17" s="47" t="e" cm="1">
        <f t="array" ref="I17">IF($I$2="Открытый тариф",
INDEX(GRID!$B$34:$CM$44,MATCH(I$14,GRID!$A$34:$A$44,0),MATCH(1,($U$2=GRID!$B$31:$CM$31)*(КАЛЕНДАРЬ!$AN5=GRID!$B$33:$CM$33), 0)),
ROUNDUP(INDEX(GRID!$B$34:$CM$44,MATCH(I$14,GRID!$A$34:$A$44,0),MATCH(1,($U$2=GRID!$B$31:$CM$31)*(КАЛЕНДАРЬ!$AN5=GRID!$B$33:$CM$33),0))*(1-GRID!$B$69),0))+GRID!$B$62</f>
        <v>#N/A</v>
      </c>
      <c r="J17" s="47" t="e" cm="1">
        <f t="array" ref="J17">IF($I$2="Открытый тариф",
INDEX(GRID!$B$47:$CM$57,MATCH(I$14,GRID!$A$47:$A$57,0),MATCH(1,($U$2=GRID!$B$31:$CM$31)*(КАЛЕНДАРЬ!$AN5=GRID!$B$33:$CM$33), 0)),
ROUNDUP(INDEX(GRID!$B$47:$CM$57,MATCH(I$14,GRID!$A$47:$A$57,0),MATCH(1,($U$2=GRID!$B$31:$CM$31)*(КАЛЕНДАРЬ!$AN5=GRID!$B$33:$CM$33),0))*(1-GRID!$B$69),0))+GRID!$B$62*2</f>
        <v>#N/A</v>
      </c>
      <c r="K17" s="47" cm="1">
        <f t="array" ref="K17">IF($I$2="Открытый тариф",
INDEX(GRID!$B$34:$CM$44,MATCH(K$14,GRID!$A$34:$A$44,0),MATCH(1,($U$2=GRID!$B$31:$CM$31)*(КАЛЕНДАРЬ!$AN5=GRID!$B$33:$CM$33), 0)),
ROUNDUP(INDEX(GRID!$B$34:$CM$44,MATCH(K$14,GRID!$A$34:$A$44,0),MATCH(1,($U$2=GRID!$B$31:$CM$31)*(КАЛЕНДАРЬ!$AN5=GRID!$B$33:$CM$33),0))*(1-GRID!$B$69),0))+GRID!$B$62</f>
        <v>38600</v>
      </c>
      <c r="L17" s="47" cm="1">
        <f t="array" ref="L17">IF($I$2="Открытый тариф",
INDEX(GRID!$B$47:$CM$57,MATCH(K$14,GRID!$A$47:$A$57,0),MATCH(1,($U$2=GRID!$B$31:$CM$31)*(КАЛЕНДАРЬ!$AN5=GRID!$B$33:$CM$33), 0)),
ROUNDUP(INDEX(GRID!$B$47:$CM$57,MATCH(K$14,GRID!$A$47:$A$57,0),MATCH(1,($U$2=GRID!$B$31:$CM$31)*(КАЛЕНДАРЬ!$AN5=GRID!$B$33:$CM$33),0))*(1-GRID!$B$69),0))+GRID!$B$62*2</f>
        <v>43800</v>
      </c>
      <c r="M17" s="47" cm="1">
        <f t="array" ref="M17">IF($I$2="Открытый тариф",
INDEX(GRID!$B$34:$CM$44,MATCH(M$14,GRID!$A$34:$A$44,0),MATCH(1,($U$2=GRID!$B$31:$CM$31)*(КАЛЕНДАРЬ!$AN5=GRID!$B$33:$CM$33), 0)),
ROUNDUP(INDEX(GRID!$B$34:$CM$44,MATCH(M$14,GRID!$A$34:$A$44,0),MATCH(1,($U$2=GRID!$B$31:$CM$31)*(КАЛЕНДАРЬ!$AN5=GRID!$B$33:$CM$33),0))*(1-GRID!$B$69),0))+GRID!$B$62</f>
        <v>40700</v>
      </c>
      <c r="N17" s="47" cm="1">
        <f t="array" ref="N17">IF($I$2="Открытый тариф",
INDEX(GRID!$B$47:$CM$57,MATCH(M$14,GRID!$A$47:$A$57,0),MATCH(1,($U$2=GRID!$B$31:$CM$31)*(КАЛЕНДАРЬ!$AN5=GRID!$B$33:$CM$33), 0)),
ROUNDUP(INDEX(GRID!$B$47:$CM$57,MATCH(M$14,GRID!$A$47:$A$57,0),MATCH(1,($U$2=GRID!$B$31:$CM$31)*(КАЛЕНДАРЬ!$AN5=GRID!$B$33:$CM$33),0))*(1-GRID!$B$69),0))+GRID!$B$62*2</f>
        <v>45900</v>
      </c>
      <c r="O17" s="47" cm="1">
        <f t="array" ref="O17">IF($I$2="Открытый тариф",
INDEX(GRID!$B$34:$CM$44,MATCH(O$14,GRID!$A$34:$A$44,0),MATCH(1,($U$2=GRID!$B$31:$CM$31)*(КАЛЕНДАРЬ!$AN5=GRID!$B$33:$CM$33), 0)),
ROUNDUP(INDEX(GRID!$B$34:$CM$44,MATCH(O$14,GRID!$A$34:$A$44,0),MATCH(1,($U$2=GRID!$B$31:$CM$31)*(КАЛЕНДАРЬ!$AN5=GRID!$B$33:$CM$33),0))*(1-GRID!$B$69),0))+GRID!$B$62</f>
        <v>48600</v>
      </c>
      <c r="P17" s="47" cm="1">
        <f t="array" ref="P17">IF($I$2="Открытый тариф",
INDEX(GRID!$B$47:$CM$57,MATCH(O$14,GRID!$A$47:$A$57,0),MATCH(1,($U$2=GRID!$B$31:$CM$31)*(КАЛЕНДАРЬ!$AN5=GRID!$B$33:$CM$33), 0)),
ROUNDUP(INDEX(GRID!$B$47:$CM$57,MATCH(O$14,GRID!$A$47:$A$57,0),MATCH(1,($U$2=GRID!$B$31:$CM$31)*(КАЛЕНДАРЬ!$AN5=GRID!$B$33:$CM$33),0))*(1-GRID!$B$69),0))+GRID!$B$62*2</f>
        <v>53800</v>
      </c>
      <c r="Q17" s="47" t="e" cm="1">
        <f t="array" ref="Q17">IF($I$2="Открытый тариф",
INDEX(GRID!$B$34:$CM$44,MATCH(Q$14,GRID!$A$34:$A$44,0),MATCH(1,($U$2=GRID!$B$31:$CM$31)*(КАЛЕНДАРЬ!$AN5=GRID!$B$33:$CM$33), 0)),
ROUNDUP(INDEX(GRID!$B$34:$CM$44,MATCH(Q$14,GRID!$A$34:$A$44,0),MATCH(1,($U$2=GRID!$B$31:$CM$31)*(КАЛЕНДАРЬ!$AN5=GRID!$B$33:$CM$33),0))*(1-GRID!$B$69),0))+GRID!$B$62</f>
        <v>#N/A</v>
      </c>
      <c r="R17" s="47" t="e" cm="1">
        <f t="array" ref="R17">IF($I$2="Открытый тариф",
INDEX(GRID!$B$47:$CM$57,MATCH(Q$14,GRID!$A$47:$A$57,0),MATCH(1,($U$2=GRID!$B$31:$CM$31)*(КАЛЕНДАРЬ!$AN5=GRID!$B$33:$CM$33), 0)),
ROUNDUP(INDEX(GRID!$B$47:$CM$57,MATCH(Q$14,GRID!$A$47:$A$57,0),MATCH(1,($U$2=GRID!$B$31:$CM$31)*(КАЛЕНДАРЬ!$AN5=GRID!$B$33:$CM$33),0))*(1-GRID!$B$69),0))+GRID!$B$62*2</f>
        <v>#N/A</v>
      </c>
      <c r="S17" s="47" t="e" cm="1">
        <f t="array" ref="S17">IF($I$2="Открытый тариф",
INDEX(GRID!$B$34:$CM$44,MATCH(S$14,GRID!$A$34:$A$44,0),MATCH(1,($U$2=GRID!$B$31:$CM$31)*(КАЛЕНДАРЬ!$AN5=GRID!$B$33:$CM$33), 0)),
ROUNDUP(INDEX(GRID!$B$34:$CM$44,MATCH(S$14,GRID!$A$34:$A$44,0),MATCH(1,($U$2=GRID!$B$31:$CM$31)*(КАЛЕНДАРЬ!$AN5=GRID!$B$33:$CM$33),0))*(1-GRID!$B$69),0))+GRID!$B$62</f>
        <v>#N/A</v>
      </c>
      <c r="T17" s="47" t="e" cm="1">
        <f t="array" ref="T17">IF($I$2="Открытый тариф",
INDEX(GRID!$B$47:$CM$57,MATCH(S$14,GRID!$A$47:$A$57,0),MATCH(1,($U$2=GRID!$B$31:$CM$31)*(КАЛЕНДАРЬ!$AN5=GRID!$B$33:$CM$33), 0)),
ROUNDUP(INDEX(GRID!$B$47:$CM$57,MATCH(S$14,GRID!$A$47:$A$57,0),MATCH(1,($U$2=GRID!$B$31:$CM$31)*(КАЛЕНДАРЬ!$AN5=GRID!$B$33:$CM$33),0))*(1-GRID!$B$69),0))+GRID!$B$62*2</f>
        <v>#N/A</v>
      </c>
      <c r="U17" s="47" cm="1">
        <f t="array" ref="U17">IF($I$2="Открытый тариф",
INDEX(GRID!$B$34:$CM$44,MATCH(U$14,GRID!$A$34:$A$44,0),MATCH(1,($U$2=GRID!$B$31:$CM$31)*(КАЛЕНДАРЬ!$AN5=GRID!$B$33:$CM$33), 0)),
ROUNDUP(INDEX(GRID!$B$34:$CM$44,MATCH(U$14,GRID!$A$34:$A$44,0),MATCH(1,($U$2=GRID!$B$31:$CM$31)*(КАЛЕНДАРЬ!$AN5=GRID!$B$33:$CM$33),0))*(1-GRID!$B$69),0))+GRID!$B$62</f>
        <v>61700</v>
      </c>
      <c r="V17" s="47" cm="1">
        <f t="array" ref="V17">IF($I$2="Открытый тариф",
INDEX(GRID!$B$47:$CM$57,MATCH(U$14,GRID!$A$47:$A$57,0),MATCH(1,($U$2=GRID!$B$31:$CM$31)*(КАЛЕНДАРЬ!$AN5=GRID!$B$33:$CM$33), 0)),
ROUNDUP(INDEX(GRID!$B$47:$CM$57,MATCH(U$14,GRID!$A$47:$A$57,0),MATCH(1,($U$2=GRID!$B$31:$CM$31)*(КАЛЕНДАРЬ!$AN5=GRID!$B$33:$CM$33),0))*(1-GRID!$B$69),0))+GRID!$B$62*2</f>
        <v>66900</v>
      </c>
      <c r="W17" s="47" cm="1">
        <f t="array" ref="W17">IF($I$2="Открытый тариф",
INDEX(GRID!$B$34:$CM$44,MATCH(W$14,GRID!$A$34:$A$44,0),MATCH(1,($U$2=GRID!$B$31:$CM$31)*(КАЛЕНДАРЬ!$AN5=GRID!$B$33:$CM$33), 0)),
ROUNDUP(INDEX(GRID!$B$34:$CM$44,MATCH(W$14,GRID!$A$34:$A$44,0),MATCH(1,($U$2=GRID!$B$31:$CM$31)*(КАЛЕНДАРЬ!$AN5=GRID!$B$33:$CM$33),0))*(1-GRID!$B$69),0))+GRID!$B$62</f>
        <v>202900</v>
      </c>
      <c r="X17" s="47" cm="1">
        <f t="array" ref="X17">IF($I$2="Открытый тариф",
INDEX(GRID!$B$47:$CM$57,MATCH(W$14,GRID!$A$47:$A$57,0),MATCH(1,($U$2=GRID!$B$31:$CM$31)*(КАЛЕНДАРЬ!$AN5=GRID!$B$33:$CM$33), 0)),
ROUNDUP(INDEX(GRID!$B$47:$CM$57,MATCH(W$14,GRID!$A$47:$A$57,0),MATCH(1,($U$2=GRID!$B$31:$CM$31)*(КАЛЕНДАРЬ!$AN5=GRID!$B$33:$CM$33),0))*(1-GRID!$B$69),0))+GRID!$B$62*2</f>
        <v>208100</v>
      </c>
    </row>
    <row r="18" spans="1:24" x14ac:dyDescent="0.2">
      <c r="A18" s="155" t="s">
        <v>48</v>
      </c>
      <c r="B18" s="155">
        <v>3</v>
      </c>
      <c r="C18" s="47" cm="1">
        <f t="array" ref="C18">IF($I$2="Открытый тариф",
INDEX(GRID!$B$34:$CM$44,MATCH(C$14,GRID!$A$34:$A$44,0),MATCH(1,($U$2=GRID!$B$31:$CM$31)*(КАЛЕНДАРЬ!$AN6=GRID!$B$33:$CM$33), 0)),
ROUNDUP(INDEX(GRID!$B$34:$CM$44,MATCH(C$14,GRID!$A$34:$A$44,0),MATCH(1,($U$2=GRID!$B$31:$CM$31)*(КАЛЕНДАРЬ!$AN6=GRID!$B$33:$CM$33),0))*(1-GRID!$B$69),0))+GRID!$B$62</f>
        <v>35600</v>
      </c>
      <c r="D18" s="47" cm="1">
        <f t="array" ref="D18">IF($I$2="Открытый тариф",
INDEX(GRID!$B$47:$CM$57,MATCH(C$14,GRID!$A$47:$A$57,0),MATCH(1,($U$2=GRID!$B$31:$CM$31)*(КАЛЕНДАРЬ!$AN6=GRID!$B$33:$CM$33), 0)),
ROUNDUP(INDEX(GRID!$B$47:$CM$57,MATCH(C$14,GRID!$A$47:$A$57,0),MATCH(1,($U$2=GRID!$B$31:$CM$31)*(КАЛЕНДАРЬ!$AN6=GRID!$B$33:$CM$33),0))*(1-GRID!$B$69),0))+GRID!$B$62*2</f>
        <v>40800</v>
      </c>
      <c r="E18" s="47" cm="1">
        <f t="array" ref="E18">IF($I$2="Открытый тариф",
INDEX(GRID!$B$34:$CM$44,MATCH(E$14,GRID!$A$34:$A$44,0),MATCH(1,($U$2=GRID!$B$31:$CM$31)*(КАЛЕНДАРЬ!$AN6=GRID!$B$33:$CM$33), 0)),
ROUNDUP(INDEX(GRID!$B$34:$CM$44,MATCH(E$14,GRID!$A$34:$A$44,0),MATCH(1,($U$2=GRID!$B$31:$CM$31)*(КАЛЕНДАРЬ!$AN6=GRID!$B$33:$CM$33),0))*(1-GRID!$B$69),0))+GRID!$B$62</f>
        <v>37700</v>
      </c>
      <c r="F18" s="47" cm="1">
        <f t="array" ref="F18">IF($I$2="Открытый тариф",
INDEX(GRID!$B$47:$CM$57,MATCH(E$14,GRID!$A$47:$A$57,0),MATCH(1,($U$2=GRID!$B$31:$CM$31)*(КАЛЕНДАРЬ!$AN6=GRID!$B$33:$CM$33), 0)),
ROUNDUP(INDEX(GRID!$B$47:$CM$57,MATCH(E$14,GRID!$A$47:$A$57,0),MATCH(1,($U$2=GRID!$B$31:$CM$31)*(КАЛЕНДАРЬ!$AN6=GRID!$B$33:$CM$33),0))*(1-GRID!$B$69),0))+GRID!$B$62*2</f>
        <v>42900</v>
      </c>
      <c r="G18" s="47" t="e" cm="1">
        <f t="array" ref="G18">IF($I$2="Открытый тариф",
INDEX(GRID!$B$34:$CM$44,MATCH(G$14,GRID!$A$34:$A$44,0),MATCH(1,($U$2=GRID!$B$31:$CM$31)*(КАЛЕНДАРЬ!$AN6=GRID!$B$33:$CM$33), 0)),
ROUNDUP(INDEX(GRID!$B$34:$CM$44,MATCH(G$14,GRID!$A$34:$A$44,0),MATCH(1,($U$2=GRID!$B$31:$CM$31)*(КАЛЕНДАРЬ!$AN6=GRID!$B$33:$CM$33),0))*(1-GRID!$B$69),0))+GRID!$B$62</f>
        <v>#N/A</v>
      </c>
      <c r="H18" s="47" t="e" cm="1">
        <f t="array" ref="H18">IF($I$2="Открытый тариф",
INDEX(GRID!$B$47:$CM$57,MATCH(G$14,GRID!$A$47:$A$57,0),MATCH(1,($U$2=GRID!$B$31:$CM$31)*(КАЛЕНДАРЬ!$AN6=GRID!$B$33:$CM$33), 0)),
ROUNDUP(INDEX(GRID!$B$47:$CM$57,MATCH(G$14,GRID!$A$47:$A$57,0),MATCH(1,($U$2=GRID!$B$31:$CM$31)*(КАЛЕНДАРЬ!$AN6=GRID!$B$33:$CM$33),0))*(1-GRID!$B$69),0))+GRID!$B$62*2</f>
        <v>#N/A</v>
      </c>
      <c r="I18" s="47" t="e" cm="1">
        <f t="array" ref="I18">IF($I$2="Открытый тариф",
INDEX(GRID!$B$34:$CM$44,MATCH(I$14,GRID!$A$34:$A$44,0),MATCH(1,($U$2=GRID!$B$31:$CM$31)*(КАЛЕНДАРЬ!$AN6=GRID!$B$33:$CM$33), 0)),
ROUNDUP(INDEX(GRID!$B$34:$CM$44,MATCH(I$14,GRID!$A$34:$A$44,0),MATCH(1,($U$2=GRID!$B$31:$CM$31)*(КАЛЕНДАРЬ!$AN6=GRID!$B$33:$CM$33),0))*(1-GRID!$B$69),0))+GRID!$B$62</f>
        <v>#N/A</v>
      </c>
      <c r="J18" s="47" t="e" cm="1">
        <f t="array" ref="J18">IF($I$2="Открытый тариф",
INDEX(GRID!$B$47:$CM$57,MATCH(I$14,GRID!$A$47:$A$57,0),MATCH(1,($U$2=GRID!$B$31:$CM$31)*(КАЛЕНДАРЬ!$AN6=GRID!$B$33:$CM$33), 0)),
ROUNDUP(INDEX(GRID!$B$47:$CM$57,MATCH(I$14,GRID!$A$47:$A$57,0),MATCH(1,($U$2=GRID!$B$31:$CM$31)*(КАЛЕНДАРЬ!$AN6=GRID!$B$33:$CM$33),0))*(1-GRID!$B$69),0))+GRID!$B$62*2</f>
        <v>#N/A</v>
      </c>
      <c r="K18" s="47" cm="1">
        <f t="array" ref="K18">IF($I$2="Открытый тариф",
INDEX(GRID!$B$34:$CM$44,MATCH(K$14,GRID!$A$34:$A$44,0),MATCH(1,($U$2=GRID!$B$31:$CM$31)*(КАЛЕНДАРЬ!$AN6=GRID!$B$33:$CM$33), 0)),
ROUNDUP(INDEX(GRID!$B$34:$CM$44,MATCH(K$14,GRID!$A$34:$A$44,0),MATCH(1,($U$2=GRID!$B$31:$CM$31)*(КАЛЕНДАРЬ!$AN6=GRID!$B$33:$CM$33),0))*(1-GRID!$B$69),0))+GRID!$B$62</f>
        <v>42200</v>
      </c>
      <c r="L18" s="47" cm="1">
        <f t="array" ref="L18">IF($I$2="Открытый тариф",
INDEX(GRID!$B$47:$CM$57,MATCH(K$14,GRID!$A$47:$A$57,0),MATCH(1,($U$2=GRID!$B$31:$CM$31)*(КАЛЕНДАРЬ!$AN6=GRID!$B$33:$CM$33), 0)),
ROUNDUP(INDEX(GRID!$B$47:$CM$57,MATCH(K$14,GRID!$A$47:$A$57,0),MATCH(1,($U$2=GRID!$B$31:$CM$31)*(КАЛЕНДАРЬ!$AN6=GRID!$B$33:$CM$33),0))*(1-GRID!$B$69),0))+GRID!$B$62*2</f>
        <v>47400</v>
      </c>
      <c r="M18" s="47" cm="1">
        <f t="array" ref="M18">IF($I$2="Открытый тариф",
INDEX(GRID!$B$34:$CM$44,MATCH(M$14,GRID!$A$34:$A$44,0),MATCH(1,($U$2=GRID!$B$31:$CM$31)*(КАЛЕНДАРЬ!$AN6=GRID!$B$33:$CM$33), 0)),
ROUNDUP(INDEX(GRID!$B$34:$CM$44,MATCH(M$14,GRID!$A$34:$A$44,0),MATCH(1,($U$2=GRID!$B$31:$CM$31)*(КАЛЕНДАРЬ!$AN6=GRID!$B$33:$CM$33),0))*(1-GRID!$B$69),0))+GRID!$B$62</f>
        <v>44300</v>
      </c>
      <c r="N18" s="47" cm="1">
        <f t="array" ref="N18">IF($I$2="Открытый тариф",
INDEX(GRID!$B$47:$CM$57,MATCH(M$14,GRID!$A$47:$A$57,0),MATCH(1,($U$2=GRID!$B$31:$CM$31)*(КАЛЕНДАРЬ!$AN6=GRID!$B$33:$CM$33), 0)),
ROUNDUP(INDEX(GRID!$B$47:$CM$57,MATCH(M$14,GRID!$A$47:$A$57,0),MATCH(1,($U$2=GRID!$B$31:$CM$31)*(КАЛЕНДАРЬ!$AN6=GRID!$B$33:$CM$33),0))*(1-GRID!$B$69),0))+GRID!$B$62*2</f>
        <v>49500</v>
      </c>
      <c r="O18" s="47" cm="1">
        <f t="array" ref="O18">IF($I$2="Открытый тариф",
INDEX(GRID!$B$34:$CM$44,MATCH(O$14,GRID!$A$34:$A$44,0),MATCH(1,($U$2=GRID!$B$31:$CM$31)*(КАЛЕНДАРЬ!$AN6=GRID!$B$33:$CM$33), 0)),
ROUNDUP(INDEX(GRID!$B$34:$CM$44,MATCH(O$14,GRID!$A$34:$A$44,0),MATCH(1,($U$2=GRID!$B$31:$CM$31)*(КАЛЕНДАРЬ!$AN6=GRID!$B$33:$CM$33),0))*(1-GRID!$B$69),0))+GRID!$B$62</f>
        <v>52500</v>
      </c>
      <c r="P18" s="47" cm="1">
        <f t="array" ref="P18">IF($I$2="Открытый тариф",
INDEX(GRID!$B$47:$CM$57,MATCH(O$14,GRID!$A$47:$A$57,0),MATCH(1,($U$2=GRID!$B$31:$CM$31)*(КАЛЕНДАРЬ!$AN6=GRID!$B$33:$CM$33), 0)),
ROUNDUP(INDEX(GRID!$B$47:$CM$57,MATCH(O$14,GRID!$A$47:$A$57,0),MATCH(1,($U$2=GRID!$B$31:$CM$31)*(КАЛЕНДАРЬ!$AN6=GRID!$B$33:$CM$33),0))*(1-GRID!$B$69),0))+GRID!$B$62*2</f>
        <v>57700</v>
      </c>
      <c r="Q18" s="47" t="e" cm="1">
        <f t="array" ref="Q18">IF($I$2="Открытый тариф",
INDEX(GRID!$B$34:$CM$44,MATCH(Q$14,GRID!$A$34:$A$44,0),MATCH(1,($U$2=GRID!$B$31:$CM$31)*(КАЛЕНДАРЬ!$AN6=GRID!$B$33:$CM$33), 0)),
ROUNDUP(INDEX(GRID!$B$34:$CM$44,MATCH(Q$14,GRID!$A$34:$A$44,0),MATCH(1,($U$2=GRID!$B$31:$CM$31)*(КАЛЕНДАРЬ!$AN6=GRID!$B$33:$CM$33),0))*(1-GRID!$B$69),0))+GRID!$B$62</f>
        <v>#N/A</v>
      </c>
      <c r="R18" s="47" t="e" cm="1">
        <f t="array" ref="R18">IF($I$2="Открытый тариф",
INDEX(GRID!$B$47:$CM$57,MATCH(Q$14,GRID!$A$47:$A$57,0),MATCH(1,($U$2=GRID!$B$31:$CM$31)*(КАЛЕНДАРЬ!$AN6=GRID!$B$33:$CM$33), 0)),
ROUNDUP(INDEX(GRID!$B$47:$CM$57,MATCH(Q$14,GRID!$A$47:$A$57,0),MATCH(1,($U$2=GRID!$B$31:$CM$31)*(КАЛЕНДАРЬ!$AN6=GRID!$B$33:$CM$33),0))*(1-GRID!$B$69),0))+GRID!$B$62*2</f>
        <v>#N/A</v>
      </c>
      <c r="S18" s="47" t="e" cm="1">
        <f t="array" ref="S18">IF($I$2="Открытый тариф",
INDEX(GRID!$B$34:$CM$44,MATCH(S$14,GRID!$A$34:$A$44,0),MATCH(1,($U$2=GRID!$B$31:$CM$31)*(КАЛЕНДАРЬ!$AN6=GRID!$B$33:$CM$33), 0)),
ROUNDUP(INDEX(GRID!$B$34:$CM$44,MATCH(S$14,GRID!$A$34:$A$44,0),MATCH(1,($U$2=GRID!$B$31:$CM$31)*(КАЛЕНДАРЬ!$AN6=GRID!$B$33:$CM$33),0))*(1-GRID!$B$69),0))+GRID!$B$62</f>
        <v>#N/A</v>
      </c>
      <c r="T18" s="47" t="e" cm="1">
        <f t="array" ref="T18">IF($I$2="Открытый тариф",
INDEX(GRID!$B$47:$CM$57,MATCH(S$14,GRID!$A$47:$A$57,0),MATCH(1,($U$2=GRID!$B$31:$CM$31)*(КАЛЕНДАРЬ!$AN6=GRID!$B$33:$CM$33), 0)),
ROUNDUP(INDEX(GRID!$B$47:$CM$57,MATCH(S$14,GRID!$A$47:$A$57,0),MATCH(1,($U$2=GRID!$B$31:$CM$31)*(КАЛЕНДАРЬ!$AN6=GRID!$B$33:$CM$33),0))*(1-GRID!$B$69),0))+GRID!$B$62*2</f>
        <v>#N/A</v>
      </c>
      <c r="U18" s="47" cm="1">
        <f t="array" ref="U18">IF($I$2="Открытый тариф",
INDEX(GRID!$B$34:$CM$44,MATCH(U$14,GRID!$A$34:$A$44,0),MATCH(1,($U$2=GRID!$B$31:$CM$31)*(КАЛЕНДАРЬ!$AN6=GRID!$B$33:$CM$33), 0)),
ROUNDUP(INDEX(GRID!$B$34:$CM$44,MATCH(U$14,GRID!$A$34:$A$44,0),MATCH(1,($U$2=GRID!$B$31:$CM$31)*(КАЛЕНДАРЬ!$AN6=GRID!$B$33:$CM$33),0))*(1-GRID!$B$69),0))+GRID!$B$62</f>
        <v>66000</v>
      </c>
      <c r="V18" s="47" cm="1">
        <f t="array" ref="V18">IF($I$2="Открытый тариф",
INDEX(GRID!$B$47:$CM$57,MATCH(U$14,GRID!$A$47:$A$57,0),MATCH(1,($U$2=GRID!$B$31:$CM$31)*(КАЛЕНДАРЬ!$AN6=GRID!$B$33:$CM$33), 0)),
ROUNDUP(INDEX(GRID!$B$47:$CM$57,MATCH(U$14,GRID!$A$47:$A$57,0),MATCH(1,($U$2=GRID!$B$31:$CM$31)*(КАЛЕНДАРЬ!$AN6=GRID!$B$33:$CM$33),0))*(1-GRID!$B$69),0))+GRID!$B$62*2</f>
        <v>71200</v>
      </c>
      <c r="W18" s="47" cm="1">
        <f t="array" ref="W18">IF($I$2="Открытый тариф",
INDEX(GRID!$B$34:$CM$44,MATCH(W$14,GRID!$A$34:$A$44,0),MATCH(1,($U$2=GRID!$B$31:$CM$31)*(КАЛЕНДАРЬ!$AN6=GRID!$B$33:$CM$33), 0)),
ROUNDUP(INDEX(GRID!$B$34:$CM$44,MATCH(W$14,GRID!$A$34:$A$44,0),MATCH(1,($U$2=GRID!$B$31:$CM$31)*(КАЛЕНДАРЬ!$AN6=GRID!$B$33:$CM$33),0))*(1-GRID!$B$69),0))+GRID!$B$62</f>
        <v>226100</v>
      </c>
      <c r="X18" s="47" cm="1">
        <f t="array" ref="X18">IF($I$2="Открытый тариф",
INDEX(GRID!$B$47:$CM$57,MATCH(W$14,GRID!$A$47:$A$57,0),MATCH(1,($U$2=GRID!$B$31:$CM$31)*(КАЛЕНДАРЬ!$AN6=GRID!$B$33:$CM$33), 0)),
ROUNDUP(INDEX(GRID!$B$47:$CM$57,MATCH(W$14,GRID!$A$47:$A$57,0),MATCH(1,($U$2=GRID!$B$31:$CM$31)*(КАЛЕНДАРЬ!$AN6=GRID!$B$33:$CM$33),0))*(1-GRID!$B$69),0))+GRID!$B$62*2</f>
        <v>231300</v>
      </c>
    </row>
    <row r="19" spans="1:24" x14ac:dyDescent="0.2">
      <c r="A19" s="117" t="s">
        <v>42</v>
      </c>
      <c r="B19" s="117">
        <v>4</v>
      </c>
      <c r="C19" s="47" cm="1">
        <f t="array" ref="C19">IF($I$2="Открытый тариф",
INDEX(GRID!$B$34:$CM$44,MATCH(C$14,GRID!$A$34:$A$44,0),MATCH(1,($U$2=GRID!$B$31:$CM$31)*(КАЛЕНДАРЬ!$AN7=GRID!$B$33:$CM$33), 0)),
ROUNDUP(INDEX(GRID!$B$34:$CM$44,MATCH(C$14,GRID!$A$34:$A$44,0),MATCH(1,($U$2=GRID!$B$31:$CM$31)*(КАЛЕНДАРЬ!$AN7=GRID!$B$33:$CM$33),0))*(1-GRID!$B$69),0))+GRID!$B$62</f>
        <v>32000</v>
      </c>
      <c r="D19" s="47" cm="1">
        <f t="array" ref="D19">IF($I$2="Открытый тариф",
INDEX(GRID!$B$47:$CM$57,MATCH(C$14,GRID!$A$47:$A$57,0),MATCH(1,($U$2=GRID!$B$31:$CM$31)*(КАЛЕНДАРЬ!$AN7=GRID!$B$33:$CM$33), 0)),
ROUNDUP(INDEX(GRID!$B$47:$CM$57,MATCH(C$14,GRID!$A$47:$A$57,0),MATCH(1,($U$2=GRID!$B$31:$CM$31)*(КАЛЕНДАРЬ!$AN7=GRID!$B$33:$CM$33),0))*(1-GRID!$B$69),0))+GRID!$B$62*2</f>
        <v>37200</v>
      </c>
      <c r="E19" s="47" cm="1">
        <f t="array" ref="E19">IF($I$2="Открытый тариф",
INDEX(GRID!$B$34:$CM$44,MATCH(E$14,GRID!$A$34:$A$44,0),MATCH(1,($U$2=GRID!$B$31:$CM$31)*(КАЛЕНДАРЬ!$AN7=GRID!$B$33:$CM$33), 0)),
ROUNDUP(INDEX(GRID!$B$34:$CM$44,MATCH(E$14,GRID!$A$34:$A$44,0),MATCH(1,($U$2=GRID!$B$31:$CM$31)*(КАЛЕНДАРЬ!$AN7=GRID!$B$33:$CM$33),0))*(1-GRID!$B$69),0))+GRID!$B$62</f>
        <v>34100</v>
      </c>
      <c r="F19" s="47" cm="1">
        <f t="array" ref="F19">IF($I$2="Открытый тариф",
INDEX(GRID!$B$47:$CM$57,MATCH(E$14,GRID!$A$47:$A$57,0),MATCH(1,($U$2=GRID!$B$31:$CM$31)*(КАЛЕНДАРЬ!$AN7=GRID!$B$33:$CM$33), 0)),
ROUNDUP(INDEX(GRID!$B$47:$CM$57,MATCH(E$14,GRID!$A$47:$A$57,0),MATCH(1,($U$2=GRID!$B$31:$CM$31)*(КАЛЕНДАРЬ!$AN7=GRID!$B$33:$CM$33),0))*(1-GRID!$B$69),0))+GRID!$B$62*2</f>
        <v>39300</v>
      </c>
      <c r="G19" s="47" t="e" cm="1">
        <f t="array" ref="G19">IF($I$2="Открытый тариф",
INDEX(GRID!$B$34:$CM$44,MATCH(G$14,GRID!$A$34:$A$44,0),MATCH(1,($U$2=GRID!$B$31:$CM$31)*(КАЛЕНДАРЬ!$AN7=GRID!$B$33:$CM$33), 0)),
ROUNDUP(INDEX(GRID!$B$34:$CM$44,MATCH(G$14,GRID!$A$34:$A$44,0),MATCH(1,($U$2=GRID!$B$31:$CM$31)*(КАЛЕНДАРЬ!$AN7=GRID!$B$33:$CM$33),0))*(1-GRID!$B$69),0))+GRID!$B$62</f>
        <v>#N/A</v>
      </c>
      <c r="H19" s="47" t="e" cm="1">
        <f t="array" ref="H19">IF($I$2="Открытый тариф",
INDEX(GRID!$B$47:$CM$57,MATCH(G$14,GRID!$A$47:$A$57,0),MATCH(1,($U$2=GRID!$B$31:$CM$31)*(КАЛЕНДАРЬ!$AN7=GRID!$B$33:$CM$33), 0)),
ROUNDUP(INDEX(GRID!$B$47:$CM$57,MATCH(G$14,GRID!$A$47:$A$57,0),MATCH(1,($U$2=GRID!$B$31:$CM$31)*(КАЛЕНДАРЬ!$AN7=GRID!$B$33:$CM$33),0))*(1-GRID!$B$69),0))+GRID!$B$62*2</f>
        <v>#N/A</v>
      </c>
      <c r="I19" s="47" t="e" cm="1">
        <f t="array" ref="I19">IF($I$2="Открытый тариф",
INDEX(GRID!$B$34:$CM$44,MATCH(I$14,GRID!$A$34:$A$44,0),MATCH(1,($U$2=GRID!$B$31:$CM$31)*(КАЛЕНДАРЬ!$AN7=GRID!$B$33:$CM$33), 0)),
ROUNDUP(INDEX(GRID!$B$34:$CM$44,MATCH(I$14,GRID!$A$34:$A$44,0),MATCH(1,($U$2=GRID!$B$31:$CM$31)*(КАЛЕНДАРЬ!$AN7=GRID!$B$33:$CM$33),0))*(1-GRID!$B$69),0))+GRID!$B$62</f>
        <v>#N/A</v>
      </c>
      <c r="J19" s="47" t="e" cm="1">
        <f t="array" ref="J19">IF($I$2="Открытый тариф",
INDEX(GRID!$B$47:$CM$57,MATCH(I$14,GRID!$A$47:$A$57,0),MATCH(1,($U$2=GRID!$B$31:$CM$31)*(КАЛЕНДАРЬ!$AN7=GRID!$B$33:$CM$33), 0)),
ROUNDUP(INDEX(GRID!$B$47:$CM$57,MATCH(I$14,GRID!$A$47:$A$57,0),MATCH(1,($U$2=GRID!$B$31:$CM$31)*(КАЛЕНДАРЬ!$AN7=GRID!$B$33:$CM$33),0))*(1-GRID!$B$69),0))+GRID!$B$62*2</f>
        <v>#N/A</v>
      </c>
      <c r="K19" s="47" cm="1">
        <f t="array" ref="K19">IF($I$2="Открытый тариф",
INDEX(GRID!$B$34:$CM$44,MATCH(K$14,GRID!$A$34:$A$44,0),MATCH(1,($U$2=GRID!$B$31:$CM$31)*(КАЛЕНДАРЬ!$AN7=GRID!$B$33:$CM$33), 0)),
ROUNDUP(INDEX(GRID!$B$34:$CM$44,MATCH(K$14,GRID!$A$34:$A$44,0),MATCH(1,($U$2=GRID!$B$31:$CM$31)*(КАЛЕНДАРЬ!$AN7=GRID!$B$33:$CM$33),0))*(1-GRID!$B$69),0))+GRID!$B$62</f>
        <v>38600</v>
      </c>
      <c r="L19" s="47" cm="1">
        <f t="array" ref="L19">IF($I$2="Открытый тариф",
INDEX(GRID!$B$47:$CM$57,MATCH(K$14,GRID!$A$47:$A$57,0),MATCH(1,($U$2=GRID!$B$31:$CM$31)*(КАЛЕНДАРЬ!$AN7=GRID!$B$33:$CM$33), 0)),
ROUNDUP(INDEX(GRID!$B$47:$CM$57,MATCH(K$14,GRID!$A$47:$A$57,0),MATCH(1,($U$2=GRID!$B$31:$CM$31)*(КАЛЕНДАРЬ!$AN7=GRID!$B$33:$CM$33),0))*(1-GRID!$B$69),0))+GRID!$B$62*2</f>
        <v>43800</v>
      </c>
      <c r="M19" s="47" cm="1">
        <f t="array" ref="M19">IF($I$2="Открытый тариф",
INDEX(GRID!$B$34:$CM$44,MATCH(M$14,GRID!$A$34:$A$44,0),MATCH(1,($U$2=GRID!$B$31:$CM$31)*(КАЛЕНДАРЬ!$AN7=GRID!$B$33:$CM$33), 0)),
ROUNDUP(INDEX(GRID!$B$34:$CM$44,MATCH(M$14,GRID!$A$34:$A$44,0),MATCH(1,($U$2=GRID!$B$31:$CM$31)*(КАЛЕНДАРЬ!$AN7=GRID!$B$33:$CM$33),0))*(1-GRID!$B$69),0))+GRID!$B$62</f>
        <v>40700</v>
      </c>
      <c r="N19" s="47" cm="1">
        <f t="array" ref="N19">IF($I$2="Открытый тариф",
INDEX(GRID!$B$47:$CM$57,MATCH(M$14,GRID!$A$47:$A$57,0),MATCH(1,($U$2=GRID!$B$31:$CM$31)*(КАЛЕНДАРЬ!$AN7=GRID!$B$33:$CM$33), 0)),
ROUNDUP(INDEX(GRID!$B$47:$CM$57,MATCH(M$14,GRID!$A$47:$A$57,0),MATCH(1,($U$2=GRID!$B$31:$CM$31)*(КАЛЕНДАРЬ!$AN7=GRID!$B$33:$CM$33),0))*(1-GRID!$B$69),0))+GRID!$B$62*2</f>
        <v>45900</v>
      </c>
      <c r="O19" s="47" cm="1">
        <f t="array" ref="O19">IF($I$2="Открытый тариф",
INDEX(GRID!$B$34:$CM$44,MATCH(O$14,GRID!$A$34:$A$44,0),MATCH(1,($U$2=GRID!$B$31:$CM$31)*(КАЛЕНДАРЬ!$AN7=GRID!$B$33:$CM$33), 0)),
ROUNDUP(INDEX(GRID!$B$34:$CM$44,MATCH(O$14,GRID!$A$34:$A$44,0),MATCH(1,($U$2=GRID!$B$31:$CM$31)*(КАЛЕНДАРЬ!$AN7=GRID!$B$33:$CM$33),0))*(1-GRID!$B$69),0))+GRID!$B$62</f>
        <v>48600</v>
      </c>
      <c r="P19" s="47" cm="1">
        <f t="array" ref="P19">IF($I$2="Открытый тариф",
INDEX(GRID!$B$47:$CM$57,MATCH(O$14,GRID!$A$47:$A$57,0),MATCH(1,($U$2=GRID!$B$31:$CM$31)*(КАЛЕНДАРЬ!$AN7=GRID!$B$33:$CM$33), 0)),
ROUNDUP(INDEX(GRID!$B$47:$CM$57,MATCH(O$14,GRID!$A$47:$A$57,0),MATCH(1,($U$2=GRID!$B$31:$CM$31)*(КАЛЕНДАРЬ!$AN7=GRID!$B$33:$CM$33),0))*(1-GRID!$B$69),0))+GRID!$B$62*2</f>
        <v>53800</v>
      </c>
      <c r="Q19" s="47" t="e" cm="1">
        <f t="array" ref="Q19">IF($I$2="Открытый тариф",
INDEX(GRID!$B$34:$CM$44,MATCH(Q$14,GRID!$A$34:$A$44,0),MATCH(1,($U$2=GRID!$B$31:$CM$31)*(КАЛЕНДАРЬ!$AN7=GRID!$B$33:$CM$33), 0)),
ROUNDUP(INDEX(GRID!$B$34:$CM$44,MATCH(Q$14,GRID!$A$34:$A$44,0),MATCH(1,($U$2=GRID!$B$31:$CM$31)*(КАЛЕНДАРЬ!$AN7=GRID!$B$33:$CM$33),0))*(1-GRID!$B$69),0))+GRID!$B$62</f>
        <v>#N/A</v>
      </c>
      <c r="R19" s="47" t="e" cm="1">
        <f t="array" ref="R19">IF($I$2="Открытый тариф",
INDEX(GRID!$B$47:$CM$57,MATCH(Q$14,GRID!$A$47:$A$57,0),MATCH(1,($U$2=GRID!$B$31:$CM$31)*(КАЛЕНДАРЬ!$AN7=GRID!$B$33:$CM$33), 0)),
ROUNDUP(INDEX(GRID!$B$47:$CM$57,MATCH(Q$14,GRID!$A$47:$A$57,0),MATCH(1,($U$2=GRID!$B$31:$CM$31)*(КАЛЕНДАРЬ!$AN7=GRID!$B$33:$CM$33),0))*(1-GRID!$B$69),0))+GRID!$B$62*2</f>
        <v>#N/A</v>
      </c>
      <c r="S19" s="47" t="e" cm="1">
        <f t="array" ref="S19">IF($I$2="Открытый тариф",
INDEX(GRID!$B$34:$CM$44,MATCH(S$14,GRID!$A$34:$A$44,0),MATCH(1,($U$2=GRID!$B$31:$CM$31)*(КАЛЕНДАРЬ!$AN7=GRID!$B$33:$CM$33), 0)),
ROUNDUP(INDEX(GRID!$B$34:$CM$44,MATCH(S$14,GRID!$A$34:$A$44,0),MATCH(1,($U$2=GRID!$B$31:$CM$31)*(КАЛЕНДАРЬ!$AN7=GRID!$B$33:$CM$33),0))*(1-GRID!$B$69),0))+GRID!$B$62</f>
        <v>#N/A</v>
      </c>
      <c r="T19" s="47" t="e" cm="1">
        <f t="array" ref="T19">IF($I$2="Открытый тариф",
INDEX(GRID!$B$47:$CM$57,MATCH(S$14,GRID!$A$47:$A$57,0),MATCH(1,($U$2=GRID!$B$31:$CM$31)*(КАЛЕНДАРЬ!$AN7=GRID!$B$33:$CM$33), 0)),
ROUNDUP(INDEX(GRID!$B$47:$CM$57,MATCH(S$14,GRID!$A$47:$A$57,0),MATCH(1,($U$2=GRID!$B$31:$CM$31)*(КАЛЕНДАРЬ!$AN7=GRID!$B$33:$CM$33),0))*(1-GRID!$B$69),0))+GRID!$B$62*2</f>
        <v>#N/A</v>
      </c>
      <c r="U19" s="47" cm="1">
        <f t="array" ref="U19">IF($I$2="Открытый тариф",
INDEX(GRID!$B$34:$CM$44,MATCH(U$14,GRID!$A$34:$A$44,0),MATCH(1,($U$2=GRID!$B$31:$CM$31)*(КАЛЕНДАРЬ!$AN7=GRID!$B$33:$CM$33), 0)),
ROUNDUP(INDEX(GRID!$B$34:$CM$44,MATCH(U$14,GRID!$A$34:$A$44,0),MATCH(1,($U$2=GRID!$B$31:$CM$31)*(КАЛЕНДАРЬ!$AN7=GRID!$B$33:$CM$33),0))*(1-GRID!$B$69),0))+GRID!$B$62</f>
        <v>61700</v>
      </c>
      <c r="V19" s="47" cm="1">
        <f t="array" ref="V19">IF($I$2="Открытый тариф",
INDEX(GRID!$B$47:$CM$57,MATCH(U$14,GRID!$A$47:$A$57,0),MATCH(1,($U$2=GRID!$B$31:$CM$31)*(КАЛЕНДАРЬ!$AN7=GRID!$B$33:$CM$33), 0)),
ROUNDUP(INDEX(GRID!$B$47:$CM$57,MATCH(U$14,GRID!$A$47:$A$57,0),MATCH(1,($U$2=GRID!$B$31:$CM$31)*(КАЛЕНДАРЬ!$AN7=GRID!$B$33:$CM$33),0))*(1-GRID!$B$69),0))+GRID!$B$62*2</f>
        <v>66900</v>
      </c>
      <c r="W19" s="47" cm="1">
        <f t="array" ref="W19">IF($I$2="Открытый тариф",
INDEX(GRID!$B$34:$CM$44,MATCH(W$14,GRID!$A$34:$A$44,0),MATCH(1,($U$2=GRID!$B$31:$CM$31)*(КАЛЕНДАРЬ!$AN7=GRID!$B$33:$CM$33), 0)),
ROUNDUP(INDEX(GRID!$B$34:$CM$44,MATCH(W$14,GRID!$A$34:$A$44,0),MATCH(1,($U$2=GRID!$B$31:$CM$31)*(КАЛЕНДАРЬ!$AN7=GRID!$B$33:$CM$33),0))*(1-GRID!$B$69),0))+GRID!$B$62</f>
        <v>202900</v>
      </c>
      <c r="X19" s="47" cm="1">
        <f t="array" ref="X19">IF($I$2="Открытый тариф",
INDEX(GRID!$B$47:$CM$57,MATCH(W$14,GRID!$A$47:$A$57,0),MATCH(1,($U$2=GRID!$B$31:$CM$31)*(КАЛЕНДАРЬ!$AN7=GRID!$B$33:$CM$33), 0)),
ROUNDUP(INDEX(GRID!$B$47:$CM$57,MATCH(W$14,GRID!$A$47:$A$57,0),MATCH(1,($U$2=GRID!$B$31:$CM$31)*(КАЛЕНДАРЬ!$AN7=GRID!$B$33:$CM$33),0))*(1-GRID!$B$69),0))+GRID!$B$62*2</f>
        <v>208100</v>
      </c>
    </row>
    <row r="20" spans="1:24" x14ac:dyDescent="0.2">
      <c r="A20" s="155" t="s">
        <v>43</v>
      </c>
      <c r="B20" s="155">
        <v>5</v>
      </c>
      <c r="C20" s="47" cm="1">
        <f t="array" ref="C20">IF($I$2="Открытый тариф",
INDEX(GRID!$B$34:$CM$44,MATCH(C$14,GRID!$A$34:$A$44,0),MATCH(1,($U$2=GRID!$B$31:$CM$31)*(КАЛЕНДАРЬ!$AN8=GRID!$B$33:$CM$33), 0)),
ROUNDUP(INDEX(GRID!$B$34:$CM$44,MATCH(C$14,GRID!$A$34:$A$44,0),MATCH(1,($U$2=GRID!$B$31:$CM$31)*(КАЛЕНДАРЬ!$AN8=GRID!$B$33:$CM$33),0))*(1-GRID!$B$69),0))+GRID!$B$62</f>
        <v>32000</v>
      </c>
      <c r="D20" s="47" cm="1">
        <f t="array" ref="D20">IF($I$2="Открытый тариф",
INDEX(GRID!$B$47:$CM$57,MATCH(C$14,GRID!$A$47:$A$57,0),MATCH(1,($U$2=GRID!$B$31:$CM$31)*(КАЛЕНДАРЬ!$AN8=GRID!$B$33:$CM$33), 0)),
ROUNDUP(INDEX(GRID!$B$47:$CM$57,MATCH(C$14,GRID!$A$47:$A$57,0),MATCH(1,($U$2=GRID!$B$31:$CM$31)*(КАЛЕНДАРЬ!$AN8=GRID!$B$33:$CM$33),0))*(1-GRID!$B$69),0))+GRID!$B$62*2</f>
        <v>37200</v>
      </c>
      <c r="E20" s="47" cm="1">
        <f t="array" ref="E20">IF($I$2="Открытый тариф",
INDEX(GRID!$B$34:$CM$44,MATCH(E$14,GRID!$A$34:$A$44,0),MATCH(1,($U$2=GRID!$B$31:$CM$31)*(КАЛЕНДАРЬ!$AN8=GRID!$B$33:$CM$33), 0)),
ROUNDUP(INDEX(GRID!$B$34:$CM$44,MATCH(E$14,GRID!$A$34:$A$44,0),MATCH(1,($U$2=GRID!$B$31:$CM$31)*(КАЛЕНДАРЬ!$AN8=GRID!$B$33:$CM$33),0))*(1-GRID!$B$69),0))+GRID!$B$62</f>
        <v>34100</v>
      </c>
      <c r="F20" s="47" cm="1">
        <f t="array" ref="F20">IF($I$2="Открытый тариф",
INDEX(GRID!$B$47:$CM$57,MATCH(E$14,GRID!$A$47:$A$57,0),MATCH(1,($U$2=GRID!$B$31:$CM$31)*(КАЛЕНДАРЬ!$AN8=GRID!$B$33:$CM$33), 0)),
ROUNDUP(INDEX(GRID!$B$47:$CM$57,MATCH(E$14,GRID!$A$47:$A$57,0),MATCH(1,($U$2=GRID!$B$31:$CM$31)*(КАЛЕНДАРЬ!$AN8=GRID!$B$33:$CM$33),0))*(1-GRID!$B$69),0))+GRID!$B$62*2</f>
        <v>39300</v>
      </c>
      <c r="G20" s="47" t="e" cm="1">
        <f t="array" ref="G20">IF($I$2="Открытый тариф",
INDEX(GRID!$B$34:$CM$44,MATCH(G$14,GRID!$A$34:$A$44,0),MATCH(1,($U$2=GRID!$B$31:$CM$31)*(КАЛЕНДАРЬ!$AN8=GRID!$B$33:$CM$33), 0)),
ROUNDUP(INDEX(GRID!$B$34:$CM$44,MATCH(G$14,GRID!$A$34:$A$44,0),MATCH(1,($U$2=GRID!$B$31:$CM$31)*(КАЛЕНДАРЬ!$AN8=GRID!$B$33:$CM$33),0))*(1-GRID!$B$69),0))+GRID!$B$62</f>
        <v>#N/A</v>
      </c>
      <c r="H20" s="47" t="e" cm="1">
        <f t="array" ref="H20">IF($I$2="Открытый тариф",
INDEX(GRID!$B$47:$CM$57,MATCH(G$14,GRID!$A$47:$A$57,0),MATCH(1,($U$2=GRID!$B$31:$CM$31)*(КАЛЕНДАРЬ!$AN8=GRID!$B$33:$CM$33), 0)),
ROUNDUP(INDEX(GRID!$B$47:$CM$57,MATCH(G$14,GRID!$A$47:$A$57,0),MATCH(1,($U$2=GRID!$B$31:$CM$31)*(КАЛЕНДАРЬ!$AN8=GRID!$B$33:$CM$33),0))*(1-GRID!$B$69),0))+GRID!$B$62*2</f>
        <v>#N/A</v>
      </c>
      <c r="I20" s="47" t="e" cm="1">
        <f t="array" ref="I20">IF($I$2="Открытый тариф",
INDEX(GRID!$B$34:$CM$44,MATCH(I$14,GRID!$A$34:$A$44,0),MATCH(1,($U$2=GRID!$B$31:$CM$31)*(КАЛЕНДАРЬ!$AN8=GRID!$B$33:$CM$33), 0)),
ROUNDUP(INDEX(GRID!$B$34:$CM$44,MATCH(I$14,GRID!$A$34:$A$44,0),MATCH(1,($U$2=GRID!$B$31:$CM$31)*(КАЛЕНДАРЬ!$AN8=GRID!$B$33:$CM$33),0))*(1-GRID!$B$69),0))+GRID!$B$62</f>
        <v>#N/A</v>
      </c>
      <c r="J20" s="47" t="e" cm="1">
        <f t="array" ref="J20">IF($I$2="Открытый тариф",
INDEX(GRID!$B$47:$CM$57,MATCH(I$14,GRID!$A$47:$A$57,0),MATCH(1,($U$2=GRID!$B$31:$CM$31)*(КАЛЕНДАРЬ!$AN8=GRID!$B$33:$CM$33), 0)),
ROUNDUP(INDEX(GRID!$B$47:$CM$57,MATCH(I$14,GRID!$A$47:$A$57,0),MATCH(1,($U$2=GRID!$B$31:$CM$31)*(КАЛЕНДАРЬ!$AN8=GRID!$B$33:$CM$33),0))*(1-GRID!$B$69),0))+GRID!$B$62*2</f>
        <v>#N/A</v>
      </c>
      <c r="K20" s="47" cm="1">
        <f t="array" ref="K20">IF($I$2="Открытый тариф",
INDEX(GRID!$B$34:$CM$44,MATCH(K$14,GRID!$A$34:$A$44,0),MATCH(1,($U$2=GRID!$B$31:$CM$31)*(КАЛЕНДАРЬ!$AN8=GRID!$B$33:$CM$33), 0)),
ROUNDUP(INDEX(GRID!$B$34:$CM$44,MATCH(K$14,GRID!$A$34:$A$44,0),MATCH(1,($U$2=GRID!$B$31:$CM$31)*(КАЛЕНДАРЬ!$AN8=GRID!$B$33:$CM$33),0))*(1-GRID!$B$69),0))+GRID!$B$62</f>
        <v>38600</v>
      </c>
      <c r="L20" s="47" cm="1">
        <f t="array" ref="L20">IF($I$2="Открытый тариф",
INDEX(GRID!$B$47:$CM$57,MATCH(K$14,GRID!$A$47:$A$57,0),MATCH(1,($U$2=GRID!$B$31:$CM$31)*(КАЛЕНДАРЬ!$AN8=GRID!$B$33:$CM$33), 0)),
ROUNDUP(INDEX(GRID!$B$47:$CM$57,MATCH(K$14,GRID!$A$47:$A$57,0),MATCH(1,($U$2=GRID!$B$31:$CM$31)*(КАЛЕНДАРЬ!$AN8=GRID!$B$33:$CM$33),0))*(1-GRID!$B$69),0))+GRID!$B$62*2</f>
        <v>43800</v>
      </c>
      <c r="M20" s="47" cm="1">
        <f t="array" ref="M20">IF($I$2="Открытый тариф",
INDEX(GRID!$B$34:$CM$44,MATCH(M$14,GRID!$A$34:$A$44,0),MATCH(1,($U$2=GRID!$B$31:$CM$31)*(КАЛЕНДАРЬ!$AN8=GRID!$B$33:$CM$33), 0)),
ROUNDUP(INDEX(GRID!$B$34:$CM$44,MATCH(M$14,GRID!$A$34:$A$44,0),MATCH(1,($U$2=GRID!$B$31:$CM$31)*(КАЛЕНДАРЬ!$AN8=GRID!$B$33:$CM$33),0))*(1-GRID!$B$69),0))+GRID!$B$62</f>
        <v>40700</v>
      </c>
      <c r="N20" s="47" cm="1">
        <f t="array" ref="N20">IF($I$2="Открытый тариф",
INDEX(GRID!$B$47:$CM$57,MATCH(M$14,GRID!$A$47:$A$57,0),MATCH(1,($U$2=GRID!$B$31:$CM$31)*(КАЛЕНДАРЬ!$AN8=GRID!$B$33:$CM$33), 0)),
ROUNDUP(INDEX(GRID!$B$47:$CM$57,MATCH(M$14,GRID!$A$47:$A$57,0),MATCH(1,($U$2=GRID!$B$31:$CM$31)*(КАЛЕНДАРЬ!$AN8=GRID!$B$33:$CM$33),0))*(1-GRID!$B$69),0))+GRID!$B$62*2</f>
        <v>45900</v>
      </c>
      <c r="O20" s="47" cm="1">
        <f t="array" ref="O20">IF($I$2="Открытый тариф",
INDEX(GRID!$B$34:$CM$44,MATCH(O$14,GRID!$A$34:$A$44,0),MATCH(1,($U$2=GRID!$B$31:$CM$31)*(КАЛЕНДАРЬ!$AN8=GRID!$B$33:$CM$33), 0)),
ROUNDUP(INDEX(GRID!$B$34:$CM$44,MATCH(O$14,GRID!$A$34:$A$44,0),MATCH(1,($U$2=GRID!$B$31:$CM$31)*(КАЛЕНДАРЬ!$AN8=GRID!$B$33:$CM$33),0))*(1-GRID!$B$69),0))+GRID!$B$62</f>
        <v>48600</v>
      </c>
      <c r="P20" s="47" cm="1">
        <f t="array" ref="P20">IF($I$2="Открытый тариф",
INDEX(GRID!$B$47:$CM$57,MATCH(O$14,GRID!$A$47:$A$57,0),MATCH(1,($U$2=GRID!$B$31:$CM$31)*(КАЛЕНДАРЬ!$AN8=GRID!$B$33:$CM$33), 0)),
ROUNDUP(INDEX(GRID!$B$47:$CM$57,MATCH(O$14,GRID!$A$47:$A$57,0),MATCH(1,($U$2=GRID!$B$31:$CM$31)*(КАЛЕНДАРЬ!$AN8=GRID!$B$33:$CM$33),0))*(1-GRID!$B$69),0))+GRID!$B$62*2</f>
        <v>53800</v>
      </c>
      <c r="Q20" s="47" t="e" cm="1">
        <f t="array" ref="Q20">IF($I$2="Открытый тариф",
INDEX(GRID!$B$34:$CM$44,MATCH(Q$14,GRID!$A$34:$A$44,0),MATCH(1,($U$2=GRID!$B$31:$CM$31)*(КАЛЕНДАРЬ!$AN8=GRID!$B$33:$CM$33), 0)),
ROUNDUP(INDEX(GRID!$B$34:$CM$44,MATCH(Q$14,GRID!$A$34:$A$44,0),MATCH(1,($U$2=GRID!$B$31:$CM$31)*(КАЛЕНДАРЬ!$AN8=GRID!$B$33:$CM$33),0))*(1-GRID!$B$69),0))+GRID!$B$62</f>
        <v>#N/A</v>
      </c>
      <c r="R20" s="47" t="e" cm="1">
        <f t="array" ref="R20">IF($I$2="Открытый тариф",
INDEX(GRID!$B$47:$CM$57,MATCH(Q$14,GRID!$A$47:$A$57,0),MATCH(1,($U$2=GRID!$B$31:$CM$31)*(КАЛЕНДАРЬ!$AN8=GRID!$B$33:$CM$33), 0)),
ROUNDUP(INDEX(GRID!$B$47:$CM$57,MATCH(Q$14,GRID!$A$47:$A$57,0),MATCH(1,($U$2=GRID!$B$31:$CM$31)*(КАЛЕНДАРЬ!$AN8=GRID!$B$33:$CM$33),0))*(1-GRID!$B$69),0))+GRID!$B$62*2</f>
        <v>#N/A</v>
      </c>
      <c r="S20" s="47" t="e" cm="1">
        <f t="array" ref="S20">IF($I$2="Открытый тариф",
INDEX(GRID!$B$34:$CM$44,MATCH(S$14,GRID!$A$34:$A$44,0),MATCH(1,($U$2=GRID!$B$31:$CM$31)*(КАЛЕНДАРЬ!$AN8=GRID!$B$33:$CM$33), 0)),
ROUNDUP(INDEX(GRID!$B$34:$CM$44,MATCH(S$14,GRID!$A$34:$A$44,0),MATCH(1,($U$2=GRID!$B$31:$CM$31)*(КАЛЕНДАРЬ!$AN8=GRID!$B$33:$CM$33),0))*(1-GRID!$B$69),0))+GRID!$B$62</f>
        <v>#N/A</v>
      </c>
      <c r="T20" s="47" t="e" cm="1">
        <f t="array" ref="T20">IF($I$2="Открытый тариф",
INDEX(GRID!$B$47:$CM$57,MATCH(S$14,GRID!$A$47:$A$57,0),MATCH(1,($U$2=GRID!$B$31:$CM$31)*(КАЛЕНДАРЬ!$AN8=GRID!$B$33:$CM$33), 0)),
ROUNDUP(INDEX(GRID!$B$47:$CM$57,MATCH(S$14,GRID!$A$47:$A$57,0),MATCH(1,($U$2=GRID!$B$31:$CM$31)*(КАЛЕНДАРЬ!$AN8=GRID!$B$33:$CM$33),0))*(1-GRID!$B$69),0))+GRID!$B$62*2</f>
        <v>#N/A</v>
      </c>
      <c r="U20" s="47" cm="1">
        <f t="array" ref="U20">IF($I$2="Открытый тариф",
INDEX(GRID!$B$34:$CM$44,MATCH(U$14,GRID!$A$34:$A$44,0),MATCH(1,($U$2=GRID!$B$31:$CM$31)*(КАЛЕНДАРЬ!$AN8=GRID!$B$33:$CM$33), 0)),
ROUNDUP(INDEX(GRID!$B$34:$CM$44,MATCH(U$14,GRID!$A$34:$A$44,0),MATCH(1,($U$2=GRID!$B$31:$CM$31)*(КАЛЕНДАРЬ!$AN8=GRID!$B$33:$CM$33),0))*(1-GRID!$B$69),0))+GRID!$B$62</f>
        <v>61700</v>
      </c>
      <c r="V20" s="47" cm="1">
        <f t="array" ref="V20">IF($I$2="Открытый тариф",
INDEX(GRID!$B$47:$CM$57,MATCH(U$14,GRID!$A$47:$A$57,0),MATCH(1,($U$2=GRID!$B$31:$CM$31)*(КАЛЕНДАРЬ!$AN8=GRID!$B$33:$CM$33), 0)),
ROUNDUP(INDEX(GRID!$B$47:$CM$57,MATCH(U$14,GRID!$A$47:$A$57,0),MATCH(1,($U$2=GRID!$B$31:$CM$31)*(КАЛЕНДАРЬ!$AN8=GRID!$B$33:$CM$33),0))*(1-GRID!$B$69),0))+GRID!$B$62*2</f>
        <v>66900</v>
      </c>
      <c r="W20" s="47" cm="1">
        <f t="array" ref="W20">IF($I$2="Открытый тариф",
INDEX(GRID!$B$34:$CM$44,MATCH(W$14,GRID!$A$34:$A$44,0),MATCH(1,($U$2=GRID!$B$31:$CM$31)*(КАЛЕНДАРЬ!$AN8=GRID!$B$33:$CM$33), 0)),
ROUNDUP(INDEX(GRID!$B$34:$CM$44,MATCH(W$14,GRID!$A$34:$A$44,0),MATCH(1,($U$2=GRID!$B$31:$CM$31)*(КАЛЕНДАРЬ!$AN8=GRID!$B$33:$CM$33),0))*(1-GRID!$B$69),0))+GRID!$B$62</f>
        <v>202900</v>
      </c>
      <c r="X20" s="47" cm="1">
        <f t="array" ref="X20">IF($I$2="Открытый тариф",
INDEX(GRID!$B$47:$CM$57,MATCH(W$14,GRID!$A$47:$A$57,0),MATCH(1,($U$2=GRID!$B$31:$CM$31)*(КАЛЕНДАРЬ!$AN8=GRID!$B$33:$CM$33), 0)),
ROUNDUP(INDEX(GRID!$B$47:$CM$57,MATCH(W$14,GRID!$A$47:$A$57,0),MATCH(1,($U$2=GRID!$B$31:$CM$31)*(КАЛЕНДАРЬ!$AN8=GRID!$B$33:$CM$33),0))*(1-GRID!$B$69),0))+GRID!$B$62*2</f>
        <v>208100</v>
      </c>
    </row>
    <row r="21" spans="1:24" x14ac:dyDescent="0.2">
      <c r="A21" s="117" t="s">
        <v>44</v>
      </c>
      <c r="B21" s="117">
        <v>6</v>
      </c>
      <c r="C21" s="47" cm="1">
        <f t="array" ref="C21">IF($I$2="Открытый тариф",
INDEX(GRID!$B$34:$CM$44,MATCH(C$14,GRID!$A$34:$A$44,0),MATCH(1,($U$2=GRID!$B$31:$CM$31)*(КАЛЕНДАРЬ!$AN9=GRID!$B$33:$CM$33), 0)),
ROUNDUP(INDEX(GRID!$B$34:$CM$44,MATCH(C$14,GRID!$A$34:$A$44,0),MATCH(1,($U$2=GRID!$B$31:$CM$31)*(КАЛЕНДАРЬ!$AN9=GRID!$B$33:$CM$33),0))*(1-GRID!$B$69),0))+GRID!$B$62</f>
        <v>29000</v>
      </c>
      <c r="D21" s="47" cm="1">
        <f t="array" ref="D21">IF($I$2="Открытый тариф",
INDEX(GRID!$B$47:$CM$57,MATCH(C$14,GRID!$A$47:$A$57,0),MATCH(1,($U$2=GRID!$B$31:$CM$31)*(КАЛЕНДАРЬ!$AN9=GRID!$B$33:$CM$33), 0)),
ROUNDUP(INDEX(GRID!$B$47:$CM$57,MATCH(C$14,GRID!$A$47:$A$57,0),MATCH(1,($U$2=GRID!$B$31:$CM$31)*(КАЛЕНДАРЬ!$AN9=GRID!$B$33:$CM$33),0))*(1-GRID!$B$69),0))+GRID!$B$62*2</f>
        <v>34200</v>
      </c>
      <c r="E21" s="47" cm="1">
        <f t="array" ref="E21">IF($I$2="Открытый тариф",
INDEX(GRID!$B$34:$CM$44,MATCH(E$14,GRID!$A$34:$A$44,0),MATCH(1,($U$2=GRID!$B$31:$CM$31)*(КАЛЕНДАРЬ!$AN9=GRID!$B$33:$CM$33), 0)),
ROUNDUP(INDEX(GRID!$B$34:$CM$44,MATCH(E$14,GRID!$A$34:$A$44,0),MATCH(1,($U$2=GRID!$B$31:$CM$31)*(КАЛЕНДАРЬ!$AN9=GRID!$B$33:$CM$33),0))*(1-GRID!$B$69),0))+GRID!$B$62</f>
        <v>31000</v>
      </c>
      <c r="F21" s="47" cm="1">
        <f t="array" ref="F21">IF($I$2="Открытый тариф",
INDEX(GRID!$B$47:$CM$57,MATCH(E$14,GRID!$A$47:$A$57,0),MATCH(1,($U$2=GRID!$B$31:$CM$31)*(КАЛЕНДАРЬ!$AN9=GRID!$B$33:$CM$33), 0)),
ROUNDUP(INDEX(GRID!$B$47:$CM$57,MATCH(E$14,GRID!$A$47:$A$57,0),MATCH(1,($U$2=GRID!$B$31:$CM$31)*(КАЛЕНДАРЬ!$AN9=GRID!$B$33:$CM$33),0))*(1-GRID!$B$69),0))+GRID!$B$62*2</f>
        <v>36200</v>
      </c>
      <c r="G21" s="47" t="e" cm="1">
        <f t="array" ref="G21">IF($I$2="Открытый тариф",
INDEX(GRID!$B$34:$CM$44,MATCH(G$14,GRID!$A$34:$A$44,0),MATCH(1,($U$2=GRID!$B$31:$CM$31)*(КАЛЕНДАРЬ!$AN9=GRID!$B$33:$CM$33), 0)),
ROUNDUP(INDEX(GRID!$B$34:$CM$44,MATCH(G$14,GRID!$A$34:$A$44,0),MATCH(1,($U$2=GRID!$B$31:$CM$31)*(КАЛЕНДАРЬ!$AN9=GRID!$B$33:$CM$33),0))*(1-GRID!$B$69),0))+GRID!$B$62</f>
        <v>#N/A</v>
      </c>
      <c r="H21" s="47" t="e" cm="1">
        <f t="array" ref="H21">IF($I$2="Открытый тариф",
INDEX(GRID!$B$47:$CM$57,MATCH(G$14,GRID!$A$47:$A$57,0),MATCH(1,($U$2=GRID!$B$31:$CM$31)*(КАЛЕНДАРЬ!$AN9=GRID!$B$33:$CM$33), 0)),
ROUNDUP(INDEX(GRID!$B$47:$CM$57,MATCH(G$14,GRID!$A$47:$A$57,0),MATCH(1,($U$2=GRID!$B$31:$CM$31)*(КАЛЕНДАРЬ!$AN9=GRID!$B$33:$CM$33),0))*(1-GRID!$B$69),0))+GRID!$B$62*2</f>
        <v>#N/A</v>
      </c>
      <c r="I21" s="47" t="e" cm="1">
        <f t="array" ref="I21">IF($I$2="Открытый тариф",
INDEX(GRID!$B$34:$CM$44,MATCH(I$14,GRID!$A$34:$A$44,0),MATCH(1,($U$2=GRID!$B$31:$CM$31)*(КАЛЕНДАРЬ!$AN9=GRID!$B$33:$CM$33), 0)),
ROUNDUP(INDEX(GRID!$B$34:$CM$44,MATCH(I$14,GRID!$A$34:$A$44,0),MATCH(1,($U$2=GRID!$B$31:$CM$31)*(КАЛЕНДАРЬ!$AN9=GRID!$B$33:$CM$33),0))*(1-GRID!$B$69),0))+GRID!$B$62</f>
        <v>#N/A</v>
      </c>
      <c r="J21" s="47" t="e" cm="1">
        <f t="array" ref="J21">IF($I$2="Открытый тариф",
INDEX(GRID!$B$47:$CM$57,MATCH(I$14,GRID!$A$47:$A$57,0),MATCH(1,($U$2=GRID!$B$31:$CM$31)*(КАЛЕНДАРЬ!$AN9=GRID!$B$33:$CM$33), 0)),
ROUNDUP(INDEX(GRID!$B$47:$CM$57,MATCH(I$14,GRID!$A$47:$A$57,0),MATCH(1,($U$2=GRID!$B$31:$CM$31)*(КАЛЕНДАРЬ!$AN9=GRID!$B$33:$CM$33),0))*(1-GRID!$B$69),0))+GRID!$B$62*2</f>
        <v>#N/A</v>
      </c>
      <c r="K21" s="47" cm="1">
        <f t="array" ref="K21">IF($I$2="Открытый тариф",
INDEX(GRID!$B$34:$CM$44,MATCH(K$14,GRID!$A$34:$A$44,0),MATCH(1,($U$2=GRID!$B$31:$CM$31)*(КАЛЕНДАРЬ!$AN9=GRID!$B$33:$CM$33), 0)),
ROUNDUP(INDEX(GRID!$B$34:$CM$44,MATCH(K$14,GRID!$A$34:$A$44,0),MATCH(1,($U$2=GRID!$B$31:$CM$31)*(КАЛЕНДАРЬ!$AN9=GRID!$B$33:$CM$33),0))*(1-GRID!$B$69),0))+GRID!$B$62</f>
        <v>35200</v>
      </c>
      <c r="L21" s="47" cm="1">
        <f t="array" ref="L21">IF($I$2="Открытый тариф",
INDEX(GRID!$B$47:$CM$57,MATCH(K$14,GRID!$A$47:$A$57,0),MATCH(1,($U$2=GRID!$B$31:$CM$31)*(КАЛЕНДАРЬ!$AN9=GRID!$B$33:$CM$33), 0)),
ROUNDUP(INDEX(GRID!$B$47:$CM$57,MATCH(K$14,GRID!$A$47:$A$57,0),MATCH(1,($U$2=GRID!$B$31:$CM$31)*(КАЛЕНДАРЬ!$AN9=GRID!$B$33:$CM$33),0))*(1-GRID!$B$69),0))+GRID!$B$62*2</f>
        <v>40400</v>
      </c>
      <c r="M21" s="47" cm="1">
        <f t="array" ref="M21">IF($I$2="Открытый тариф",
INDEX(GRID!$B$34:$CM$44,MATCH(M$14,GRID!$A$34:$A$44,0),MATCH(1,($U$2=GRID!$B$31:$CM$31)*(КАЛЕНДАРЬ!$AN9=GRID!$B$33:$CM$33), 0)),
ROUNDUP(INDEX(GRID!$B$34:$CM$44,MATCH(M$14,GRID!$A$34:$A$44,0),MATCH(1,($U$2=GRID!$B$31:$CM$31)*(КАЛЕНДАРЬ!$AN9=GRID!$B$33:$CM$33),0))*(1-GRID!$B$69),0))+GRID!$B$62</f>
        <v>37200</v>
      </c>
      <c r="N21" s="47" cm="1">
        <f t="array" ref="N21">IF($I$2="Открытый тариф",
INDEX(GRID!$B$47:$CM$57,MATCH(M$14,GRID!$A$47:$A$57,0),MATCH(1,($U$2=GRID!$B$31:$CM$31)*(КАЛЕНДАРЬ!$AN9=GRID!$B$33:$CM$33), 0)),
ROUNDUP(INDEX(GRID!$B$47:$CM$57,MATCH(M$14,GRID!$A$47:$A$57,0),MATCH(1,($U$2=GRID!$B$31:$CM$31)*(КАЛЕНДАРЬ!$AN9=GRID!$B$33:$CM$33),0))*(1-GRID!$B$69),0))+GRID!$B$62*2</f>
        <v>42400</v>
      </c>
      <c r="O21" s="47" cm="1">
        <f t="array" ref="O21">IF($I$2="Открытый тариф",
INDEX(GRID!$B$34:$CM$44,MATCH(O$14,GRID!$A$34:$A$44,0),MATCH(1,($U$2=GRID!$B$31:$CM$31)*(КАЛЕНДАРЬ!$AN9=GRID!$B$33:$CM$33), 0)),
ROUNDUP(INDEX(GRID!$B$34:$CM$44,MATCH(O$14,GRID!$A$34:$A$44,0),MATCH(1,($U$2=GRID!$B$31:$CM$31)*(КАЛЕНДАРЬ!$AN9=GRID!$B$33:$CM$33),0))*(1-GRID!$B$69),0))+GRID!$B$62</f>
        <v>44800</v>
      </c>
      <c r="P21" s="47" cm="1">
        <f t="array" ref="P21">IF($I$2="Открытый тариф",
INDEX(GRID!$B$47:$CM$57,MATCH(O$14,GRID!$A$47:$A$57,0),MATCH(1,($U$2=GRID!$B$31:$CM$31)*(КАЛЕНДАРЬ!$AN9=GRID!$B$33:$CM$33), 0)),
ROUNDUP(INDEX(GRID!$B$47:$CM$57,MATCH(O$14,GRID!$A$47:$A$57,0),MATCH(1,($U$2=GRID!$B$31:$CM$31)*(КАЛЕНДАРЬ!$AN9=GRID!$B$33:$CM$33),0))*(1-GRID!$B$69),0))+GRID!$B$62*2</f>
        <v>50000</v>
      </c>
      <c r="Q21" s="47" t="e" cm="1">
        <f t="array" ref="Q21">IF($I$2="Открытый тариф",
INDEX(GRID!$B$34:$CM$44,MATCH(Q$14,GRID!$A$34:$A$44,0),MATCH(1,($U$2=GRID!$B$31:$CM$31)*(КАЛЕНДАРЬ!$AN9=GRID!$B$33:$CM$33), 0)),
ROUNDUP(INDEX(GRID!$B$34:$CM$44,MATCH(Q$14,GRID!$A$34:$A$44,0),MATCH(1,($U$2=GRID!$B$31:$CM$31)*(КАЛЕНДАРЬ!$AN9=GRID!$B$33:$CM$33),0))*(1-GRID!$B$69),0))+GRID!$B$62</f>
        <v>#N/A</v>
      </c>
      <c r="R21" s="47" t="e" cm="1">
        <f t="array" ref="R21">IF($I$2="Открытый тариф",
INDEX(GRID!$B$47:$CM$57,MATCH(Q$14,GRID!$A$47:$A$57,0),MATCH(1,($U$2=GRID!$B$31:$CM$31)*(КАЛЕНДАРЬ!$AN9=GRID!$B$33:$CM$33), 0)),
ROUNDUP(INDEX(GRID!$B$47:$CM$57,MATCH(Q$14,GRID!$A$47:$A$57,0),MATCH(1,($U$2=GRID!$B$31:$CM$31)*(КАЛЕНДАРЬ!$AN9=GRID!$B$33:$CM$33),0))*(1-GRID!$B$69),0))+GRID!$B$62*2</f>
        <v>#N/A</v>
      </c>
      <c r="S21" s="47" t="e" cm="1">
        <f t="array" ref="S21">IF($I$2="Открытый тариф",
INDEX(GRID!$B$34:$CM$44,MATCH(S$14,GRID!$A$34:$A$44,0),MATCH(1,($U$2=GRID!$B$31:$CM$31)*(КАЛЕНДАРЬ!$AN9=GRID!$B$33:$CM$33), 0)),
ROUNDUP(INDEX(GRID!$B$34:$CM$44,MATCH(S$14,GRID!$A$34:$A$44,0),MATCH(1,($U$2=GRID!$B$31:$CM$31)*(КАЛЕНДАРЬ!$AN9=GRID!$B$33:$CM$33),0))*(1-GRID!$B$69),0))+GRID!$B$62</f>
        <v>#N/A</v>
      </c>
      <c r="T21" s="47" t="e" cm="1">
        <f t="array" ref="T21">IF($I$2="Открытый тариф",
INDEX(GRID!$B$47:$CM$57,MATCH(S$14,GRID!$A$47:$A$57,0),MATCH(1,($U$2=GRID!$B$31:$CM$31)*(КАЛЕНДАРЬ!$AN9=GRID!$B$33:$CM$33), 0)),
ROUNDUP(INDEX(GRID!$B$47:$CM$57,MATCH(S$14,GRID!$A$47:$A$57,0),MATCH(1,($U$2=GRID!$B$31:$CM$31)*(КАЛЕНДАРЬ!$AN9=GRID!$B$33:$CM$33),0))*(1-GRID!$B$69),0))+GRID!$B$62*2</f>
        <v>#N/A</v>
      </c>
      <c r="U21" s="47" cm="1">
        <f t="array" ref="U21">IF($I$2="Открытый тариф",
INDEX(GRID!$B$34:$CM$44,MATCH(U$14,GRID!$A$34:$A$44,0),MATCH(1,($U$2=GRID!$B$31:$CM$31)*(КАЛЕНДАРЬ!$AN9=GRID!$B$33:$CM$33), 0)),
ROUNDUP(INDEX(GRID!$B$34:$CM$44,MATCH(U$14,GRID!$A$34:$A$44,0),MATCH(1,($U$2=GRID!$B$31:$CM$31)*(КАЛЕНДАРЬ!$AN9=GRID!$B$33:$CM$33),0))*(1-GRID!$B$69),0))+GRID!$B$62</f>
        <v>57300</v>
      </c>
      <c r="V21" s="47" cm="1">
        <f t="array" ref="V21">IF($I$2="Открытый тариф",
INDEX(GRID!$B$47:$CM$57,MATCH(U$14,GRID!$A$47:$A$57,0),MATCH(1,($U$2=GRID!$B$31:$CM$31)*(КАЛЕНДАРЬ!$AN9=GRID!$B$33:$CM$33), 0)),
ROUNDUP(INDEX(GRID!$B$47:$CM$57,MATCH(U$14,GRID!$A$47:$A$57,0),MATCH(1,($U$2=GRID!$B$31:$CM$31)*(КАЛЕНДАРЬ!$AN9=GRID!$B$33:$CM$33),0))*(1-GRID!$B$69),0))+GRID!$B$62*2</f>
        <v>62500</v>
      </c>
      <c r="W21" s="47" cm="1">
        <f t="array" ref="W21">IF($I$2="Открытый тариф",
INDEX(GRID!$B$34:$CM$44,MATCH(W$14,GRID!$A$34:$A$44,0),MATCH(1,($U$2=GRID!$B$31:$CM$31)*(КАЛЕНДАРЬ!$AN9=GRID!$B$33:$CM$33), 0)),
ROUNDUP(INDEX(GRID!$B$34:$CM$44,MATCH(W$14,GRID!$A$34:$A$44,0),MATCH(1,($U$2=GRID!$B$31:$CM$31)*(КАЛЕНДАРЬ!$AN9=GRID!$B$33:$CM$33),0))*(1-GRID!$B$69),0))+GRID!$B$62</f>
        <v>180500</v>
      </c>
      <c r="X21" s="47" cm="1">
        <f t="array" ref="X21">IF($I$2="Открытый тариф",
INDEX(GRID!$B$47:$CM$57,MATCH(W$14,GRID!$A$47:$A$57,0),MATCH(1,($U$2=GRID!$B$31:$CM$31)*(КАЛЕНДАРЬ!$AN9=GRID!$B$33:$CM$33), 0)),
ROUNDUP(INDEX(GRID!$B$47:$CM$57,MATCH(W$14,GRID!$A$47:$A$57,0),MATCH(1,($U$2=GRID!$B$31:$CM$31)*(КАЛЕНДАРЬ!$AN9=GRID!$B$33:$CM$33),0))*(1-GRID!$B$69),0))+GRID!$B$62*2</f>
        <v>185700</v>
      </c>
    </row>
    <row r="22" spans="1:24" x14ac:dyDescent="0.2">
      <c r="A22" s="117" t="s">
        <v>45</v>
      </c>
      <c r="B22" s="117">
        <v>7</v>
      </c>
      <c r="C22" s="47" cm="1">
        <f t="array" ref="C22">IF($I$2="Открытый тариф",
INDEX(GRID!$B$34:$CM$44,MATCH(C$14,GRID!$A$34:$A$44,0),MATCH(1,($U$2=GRID!$B$31:$CM$31)*(КАЛЕНДАРЬ!$AN10=GRID!$B$33:$CM$33), 0)),
ROUNDUP(INDEX(GRID!$B$34:$CM$44,MATCH(C$14,GRID!$A$34:$A$44,0),MATCH(1,($U$2=GRID!$B$31:$CM$31)*(КАЛЕНДАРЬ!$AN10=GRID!$B$33:$CM$33),0))*(1-GRID!$B$69),0))+GRID!$B$62</f>
        <v>29000</v>
      </c>
      <c r="D22" s="47" cm="1">
        <f t="array" ref="D22">IF($I$2="Открытый тариф",
INDEX(GRID!$B$47:$CM$57,MATCH(C$14,GRID!$A$47:$A$57,0),MATCH(1,($U$2=GRID!$B$31:$CM$31)*(КАЛЕНДАРЬ!$AN10=GRID!$B$33:$CM$33), 0)),
ROUNDUP(INDEX(GRID!$B$47:$CM$57,MATCH(C$14,GRID!$A$47:$A$57,0),MATCH(1,($U$2=GRID!$B$31:$CM$31)*(КАЛЕНДАРЬ!$AN10=GRID!$B$33:$CM$33),0))*(1-GRID!$B$69),0))+GRID!$B$62*2</f>
        <v>34200</v>
      </c>
      <c r="E22" s="47" cm="1">
        <f t="array" ref="E22">IF($I$2="Открытый тариф",
INDEX(GRID!$B$34:$CM$44,MATCH(E$14,GRID!$A$34:$A$44,0),MATCH(1,($U$2=GRID!$B$31:$CM$31)*(КАЛЕНДАРЬ!$AN10=GRID!$B$33:$CM$33), 0)),
ROUNDUP(INDEX(GRID!$B$34:$CM$44,MATCH(E$14,GRID!$A$34:$A$44,0),MATCH(1,($U$2=GRID!$B$31:$CM$31)*(КАЛЕНДАРЬ!$AN10=GRID!$B$33:$CM$33),0))*(1-GRID!$B$69),0))+GRID!$B$62</f>
        <v>31000</v>
      </c>
      <c r="F22" s="47" cm="1">
        <f t="array" ref="F22">IF($I$2="Открытый тариф",
INDEX(GRID!$B$47:$CM$57,MATCH(E$14,GRID!$A$47:$A$57,0),MATCH(1,($U$2=GRID!$B$31:$CM$31)*(КАЛЕНДАРЬ!$AN10=GRID!$B$33:$CM$33), 0)),
ROUNDUP(INDEX(GRID!$B$47:$CM$57,MATCH(E$14,GRID!$A$47:$A$57,0),MATCH(1,($U$2=GRID!$B$31:$CM$31)*(КАЛЕНДАРЬ!$AN10=GRID!$B$33:$CM$33),0))*(1-GRID!$B$69),0))+GRID!$B$62*2</f>
        <v>36200</v>
      </c>
      <c r="G22" s="47" t="e" cm="1">
        <f t="array" ref="G22">IF($I$2="Открытый тариф",
INDEX(GRID!$B$34:$CM$44,MATCH(G$14,GRID!$A$34:$A$44,0),MATCH(1,($U$2=GRID!$B$31:$CM$31)*(КАЛЕНДАРЬ!$AN10=GRID!$B$33:$CM$33), 0)),
ROUNDUP(INDEX(GRID!$B$34:$CM$44,MATCH(G$14,GRID!$A$34:$A$44,0),MATCH(1,($U$2=GRID!$B$31:$CM$31)*(КАЛЕНДАРЬ!$AN10=GRID!$B$33:$CM$33),0))*(1-GRID!$B$69),0))+GRID!$B$62</f>
        <v>#N/A</v>
      </c>
      <c r="H22" s="47" t="e" cm="1">
        <f t="array" ref="H22">IF($I$2="Открытый тариф",
INDEX(GRID!$B$47:$CM$57,MATCH(G$14,GRID!$A$47:$A$57,0),MATCH(1,($U$2=GRID!$B$31:$CM$31)*(КАЛЕНДАРЬ!$AN10=GRID!$B$33:$CM$33), 0)),
ROUNDUP(INDEX(GRID!$B$47:$CM$57,MATCH(G$14,GRID!$A$47:$A$57,0),MATCH(1,($U$2=GRID!$B$31:$CM$31)*(КАЛЕНДАРЬ!$AN10=GRID!$B$33:$CM$33),0))*(1-GRID!$B$69),0))+GRID!$B$62*2</f>
        <v>#N/A</v>
      </c>
      <c r="I22" s="47" t="e" cm="1">
        <f t="array" ref="I22">IF($I$2="Открытый тариф",
INDEX(GRID!$B$34:$CM$44,MATCH(I$14,GRID!$A$34:$A$44,0),MATCH(1,($U$2=GRID!$B$31:$CM$31)*(КАЛЕНДАРЬ!$AN10=GRID!$B$33:$CM$33), 0)),
ROUNDUP(INDEX(GRID!$B$34:$CM$44,MATCH(I$14,GRID!$A$34:$A$44,0),MATCH(1,($U$2=GRID!$B$31:$CM$31)*(КАЛЕНДАРЬ!$AN10=GRID!$B$33:$CM$33),0))*(1-GRID!$B$69),0))+GRID!$B$62</f>
        <v>#N/A</v>
      </c>
      <c r="J22" s="47" t="e" cm="1">
        <f t="array" ref="J22">IF($I$2="Открытый тариф",
INDEX(GRID!$B$47:$CM$57,MATCH(I$14,GRID!$A$47:$A$57,0),MATCH(1,($U$2=GRID!$B$31:$CM$31)*(КАЛЕНДАРЬ!$AN10=GRID!$B$33:$CM$33), 0)),
ROUNDUP(INDEX(GRID!$B$47:$CM$57,MATCH(I$14,GRID!$A$47:$A$57,0),MATCH(1,($U$2=GRID!$B$31:$CM$31)*(КАЛЕНДАРЬ!$AN10=GRID!$B$33:$CM$33),0))*(1-GRID!$B$69),0))+GRID!$B$62*2</f>
        <v>#N/A</v>
      </c>
      <c r="K22" s="47" cm="1">
        <f t="array" ref="K22">IF($I$2="Открытый тариф",
INDEX(GRID!$B$34:$CM$44,MATCH(K$14,GRID!$A$34:$A$44,0),MATCH(1,($U$2=GRID!$B$31:$CM$31)*(КАЛЕНДАРЬ!$AN10=GRID!$B$33:$CM$33), 0)),
ROUNDUP(INDEX(GRID!$B$34:$CM$44,MATCH(K$14,GRID!$A$34:$A$44,0),MATCH(1,($U$2=GRID!$B$31:$CM$31)*(КАЛЕНДАРЬ!$AN10=GRID!$B$33:$CM$33),0))*(1-GRID!$B$69),0))+GRID!$B$62</f>
        <v>35200</v>
      </c>
      <c r="L22" s="47" cm="1">
        <f t="array" ref="L22">IF($I$2="Открытый тариф",
INDEX(GRID!$B$47:$CM$57,MATCH(K$14,GRID!$A$47:$A$57,0),MATCH(1,($U$2=GRID!$B$31:$CM$31)*(КАЛЕНДАРЬ!$AN10=GRID!$B$33:$CM$33), 0)),
ROUNDUP(INDEX(GRID!$B$47:$CM$57,MATCH(K$14,GRID!$A$47:$A$57,0),MATCH(1,($U$2=GRID!$B$31:$CM$31)*(КАЛЕНДАРЬ!$AN10=GRID!$B$33:$CM$33),0))*(1-GRID!$B$69),0))+GRID!$B$62*2</f>
        <v>40400</v>
      </c>
      <c r="M22" s="47" cm="1">
        <f t="array" ref="M22">IF($I$2="Открытый тариф",
INDEX(GRID!$B$34:$CM$44,MATCH(M$14,GRID!$A$34:$A$44,0),MATCH(1,($U$2=GRID!$B$31:$CM$31)*(КАЛЕНДАРЬ!$AN10=GRID!$B$33:$CM$33), 0)),
ROUNDUP(INDEX(GRID!$B$34:$CM$44,MATCH(M$14,GRID!$A$34:$A$44,0),MATCH(1,($U$2=GRID!$B$31:$CM$31)*(КАЛЕНДАРЬ!$AN10=GRID!$B$33:$CM$33),0))*(1-GRID!$B$69),0))+GRID!$B$62</f>
        <v>37200</v>
      </c>
      <c r="N22" s="47" cm="1">
        <f t="array" ref="N22">IF($I$2="Открытый тариф",
INDEX(GRID!$B$47:$CM$57,MATCH(M$14,GRID!$A$47:$A$57,0),MATCH(1,($U$2=GRID!$B$31:$CM$31)*(КАЛЕНДАРЬ!$AN10=GRID!$B$33:$CM$33), 0)),
ROUNDUP(INDEX(GRID!$B$47:$CM$57,MATCH(M$14,GRID!$A$47:$A$57,0),MATCH(1,($U$2=GRID!$B$31:$CM$31)*(КАЛЕНДАРЬ!$AN10=GRID!$B$33:$CM$33),0))*(1-GRID!$B$69),0))+GRID!$B$62*2</f>
        <v>42400</v>
      </c>
      <c r="O22" s="47" cm="1">
        <f t="array" ref="O22">IF($I$2="Открытый тариф",
INDEX(GRID!$B$34:$CM$44,MATCH(O$14,GRID!$A$34:$A$44,0),MATCH(1,($U$2=GRID!$B$31:$CM$31)*(КАЛЕНДАРЬ!$AN10=GRID!$B$33:$CM$33), 0)),
ROUNDUP(INDEX(GRID!$B$34:$CM$44,MATCH(O$14,GRID!$A$34:$A$44,0),MATCH(1,($U$2=GRID!$B$31:$CM$31)*(КАЛЕНДАРЬ!$AN10=GRID!$B$33:$CM$33),0))*(1-GRID!$B$69),0))+GRID!$B$62</f>
        <v>44800</v>
      </c>
      <c r="P22" s="47" cm="1">
        <f t="array" ref="P22">IF($I$2="Открытый тариф",
INDEX(GRID!$B$47:$CM$57,MATCH(O$14,GRID!$A$47:$A$57,0),MATCH(1,($U$2=GRID!$B$31:$CM$31)*(КАЛЕНДАРЬ!$AN10=GRID!$B$33:$CM$33), 0)),
ROUNDUP(INDEX(GRID!$B$47:$CM$57,MATCH(O$14,GRID!$A$47:$A$57,0),MATCH(1,($U$2=GRID!$B$31:$CM$31)*(КАЛЕНДАРЬ!$AN10=GRID!$B$33:$CM$33),0))*(1-GRID!$B$69),0))+GRID!$B$62*2</f>
        <v>50000</v>
      </c>
      <c r="Q22" s="47" t="e" cm="1">
        <f t="array" ref="Q22">IF($I$2="Открытый тариф",
INDEX(GRID!$B$34:$CM$44,MATCH(Q$14,GRID!$A$34:$A$44,0),MATCH(1,($U$2=GRID!$B$31:$CM$31)*(КАЛЕНДАРЬ!$AN10=GRID!$B$33:$CM$33), 0)),
ROUNDUP(INDEX(GRID!$B$34:$CM$44,MATCH(Q$14,GRID!$A$34:$A$44,0),MATCH(1,($U$2=GRID!$B$31:$CM$31)*(КАЛЕНДАРЬ!$AN10=GRID!$B$33:$CM$33),0))*(1-GRID!$B$69),0))+GRID!$B$62</f>
        <v>#N/A</v>
      </c>
      <c r="R22" s="47" t="e" cm="1">
        <f t="array" ref="R22">IF($I$2="Открытый тариф",
INDEX(GRID!$B$47:$CM$57,MATCH(Q$14,GRID!$A$47:$A$57,0),MATCH(1,($U$2=GRID!$B$31:$CM$31)*(КАЛЕНДАРЬ!$AN10=GRID!$B$33:$CM$33), 0)),
ROUNDUP(INDEX(GRID!$B$47:$CM$57,MATCH(Q$14,GRID!$A$47:$A$57,0),MATCH(1,($U$2=GRID!$B$31:$CM$31)*(КАЛЕНДАРЬ!$AN10=GRID!$B$33:$CM$33),0))*(1-GRID!$B$69),0))+GRID!$B$62*2</f>
        <v>#N/A</v>
      </c>
      <c r="S22" s="47" t="e" cm="1">
        <f t="array" ref="S22">IF($I$2="Открытый тариф",
INDEX(GRID!$B$34:$CM$44,MATCH(S$14,GRID!$A$34:$A$44,0),MATCH(1,($U$2=GRID!$B$31:$CM$31)*(КАЛЕНДАРЬ!$AN10=GRID!$B$33:$CM$33), 0)),
ROUNDUP(INDEX(GRID!$B$34:$CM$44,MATCH(S$14,GRID!$A$34:$A$44,0),MATCH(1,($U$2=GRID!$B$31:$CM$31)*(КАЛЕНДАРЬ!$AN10=GRID!$B$33:$CM$33),0))*(1-GRID!$B$69),0))+GRID!$B$62</f>
        <v>#N/A</v>
      </c>
      <c r="T22" s="47" t="e" cm="1">
        <f t="array" ref="T22">IF($I$2="Открытый тариф",
INDEX(GRID!$B$47:$CM$57,MATCH(S$14,GRID!$A$47:$A$57,0),MATCH(1,($U$2=GRID!$B$31:$CM$31)*(КАЛЕНДАРЬ!$AN10=GRID!$B$33:$CM$33), 0)),
ROUNDUP(INDEX(GRID!$B$47:$CM$57,MATCH(S$14,GRID!$A$47:$A$57,0),MATCH(1,($U$2=GRID!$B$31:$CM$31)*(КАЛЕНДАРЬ!$AN10=GRID!$B$33:$CM$33),0))*(1-GRID!$B$69),0))+GRID!$B$62*2</f>
        <v>#N/A</v>
      </c>
      <c r="U22" s="47" cm="1">
        <f t="array" ref="U22">IF($I$2="Открытый тариф",
INDEX(GRID!$B$34:$CM$44,MATCH(U$14,GRID!$A$34:$A$44,0),MATCH(1,($U$2=GRID!$B$31:$CM$31)*(КАЛЕНДАРЬ!$AN10=GRID!$B$33:$CM$33), 0)),
ROUNDUP(INDEX(GRID!$B$34:$CM$44,MATCH(U$14,GRID!$A$34:$A$44,0),MATCH(1,($U$2=GRID!$B$31:$CM$31)*(КАЛЕНДАРЬ!$AN10=GRID!$B$33:$CM$33),0))*(1-GRID!$B$69),0))+GRID!$B$62</f>
        <v>57300</v>
      </c>
      <c r="V22" s="47" cm="1">
        <f t="array" ref="V22">IF($I$2="Открытый тариф",
INDEX(GRID!$B$47:$CM$57,MATCH(U$14,GRID!$A$47:$A$57,0),MATCH(1,($U$2=GRID!$B$31:$CM$31)*(КАЛЕНДАРЬ!$AN10=GRID!$B$33:$CM$33), 0)),
ROUNDUP(INDEX(GRID!$B$47:$CM$57,MATCH(U$14,GRID!$A$47:$A$57,0),MATCH(1,($U$2=GRID!$B$31:$CM$31)*(КАЛЕНДАРЬ!$AN10=GRID!$B$33:$CM$33),0))*(1-GRID!$B$69),0))+GRID!$B$62*2</f>
        <v>62500</v>
      </c>
      <c r="W22" s="47" cm="1">
        <f t="array" ref="W22">IF($I$2="Открытый тариф",
INDEX(GRID!$B$34:$CM$44,MATCH(W$14,GRID!$A$34:$A$44,0),MATCH(1,($U$2=GRID!$B$31:$CM$31)*(КАЛЕНДАРЬ!$AN10=GRID!$B$33:$CM$33), 0)),
ROUNDUP(INDEX(GRID!$B$34:$CM$44,MATCH(W$14,GRID!$A$34:$A$44,0),MATCH(1,($U$2=GRID!$B$31:$CM$31)*(КАЛЕНДАРЬ!$AN10=GRID!$B$33:$CM$33),0))*(1-GRID!$B$69),0))+GRID!$B$62</f>
        <v>180500</v>
      </c>
      <c r="X22" s="47" cm="1">
        <f t="array" ref="X22">IF($I$2="Открытый тариф",
INDEX(GRID!$B$47:$CM$57,MATCH(W$14,GRID!$A$47:$A$57,0),MATCH(1,($U$2=GRID!$B$31:$CM$31)*(КАЛЕНДАРЬ!$AN10=GRID!$B$33:$CM$33), 0)),
ROUNDUP(INDEX(GRID!$B$47:$CM$57,MATCH(W$14,GRID!$A$47:$A$57,0),MATCH(1,($U$2=GRID!$B$31:$CM$31)*(КАЛЕНДАРЬ!$AN10=GRID!$B$33:$CM$33),0))*(1-GRID!$B$69),0))+GRID!$B$62*2</f>
        <v>185700</v>
      </c>
    </row>
    <row r="23" spans="1:24" x14ac:dyDescent="0.2">
      <c r="A23" s="117" t="s">
        <v>46</v>
      </c>
      <c r="B23" s="117">
        <v>8</v>
      </c>
      <c r="C23" s="47" cm="1">
        <f t="array" ref="C23">IF($I$2="Открытый тариф",
INDEX(GRID!$B$34:$CM$44,MATCH(C$14,GRID!$A$34:$A$44,0),MATCH(1,($U$2=GRID!$B$31:$CM$31)*(КАЛЕНДАРЬ!$AN11=GRID!$B$33:$CM$33), 0)),
ROUNDUP(INDEX(GRID!$B$34:$CM$44,MATCH(C$14,GRID!$A$34:$A$44,0),MATCH(1,($U$2=GRID!$B$31:$CM$31)*(КАЛЕНДАРЬ!$AN11=GRID!$B$33:$CM$33),0))*(1-GRID!$B$69),0))+GRID!$B$62</f>
        <v>24200</v>
      </c>
      <c r="D23" s="47" cm="1">
        <f t="array" ref="D23">IF($I$2="Открытый тариф",
INDEX(GRID!$B$47:$CM$57,MATCH(C$14,GRID!$A$47:$A$57,0),MATCH(1,($U$2=GRID!$B$31:$CM$31)*(КАЛЕНДАРЬ!$AN11=GRID!$B$33:$CM$33), 0)),
ROUNDUP(INDEX(GRID!$B$47:$CM$57,MATCH(C$14,GRID!$A$47:$A$57,0),MATCH(1,($U$2=GRID!$B$31:$CM$31)*(КАЛЕНДАРЬ!$AN11=GRID!$B$33:$CM$33),0))*(1-GRID!$B$69),0))+GRID!$B$62*2</f>
        <v>29400</v>
      </c>
      <c r="E23" s="47" cm="1">
        <f t="array" ref="E23">IF($I$2="Открытый тариф",
INDEX(GRID!$B$34:$CM$44,MATCH(E$14,GRID!$A$34:$A$44,0),MATCH(1,($U$2=GRID!$B$31:$CM$31)*(КАЛЕНДАРЬ!$AN11=GRID!$B$33:$CM$33), 0)),
ROUNDUP(INDEX(GRID!$B$34:$CM$44,MATCH(E$14,GRID!$A$34:$A$44,0),MATCH(1,($U$2=GRID!$B$31:$CM$31)*(КАЛЕНДАРЬ!$AN11=GRID!$B$33:$CM$33),0))*(1-GRID!$B$69),0))+GRID!$B$62</f>
        <v>26000</v>
      </c>
      <c r="F23" s="47" cm="1">
        <f t="array" ref="F23">IF($I$2="Открытый тариф",
INDEX(GRID!$B$47:$CM$57,MATCH(E$14,GRID!$A$47:$A$57,0),MATCH(1,($U$2=GRID!$B$31:$CM$31)*(КАЛЕНДАРЬ!$AN11=GRID!$B$33:$CM$33), 0)),
ROUNDUP(INDEX(GRID!$B$47:$CM$57,MATCH(E$14,GRID!$A$47:$A$57,0),MATCH(1,($U$2=GRID!$B$31:$CM$31)*(КАЛЕНДАРЬ!$AN11=GRID!$B$33:$CM$33),0))*(1-GRID!$B$69),0))+GRID!$B$62*2</f>
        <v>31200</v>
      </c>
      <c r="G23" s="47" t="e" cm="1">
        <f t="array" ref="G23">IF($I$2="Открытый тариф",
INDEX(GRID!$B$34:$CM$44,MATCH(G$14,GRID!$A$34:$A$44,0),MATCH(1,($U$2=GRID!$B$31:$CM$31)*(КАЛЕНДАРЬ!$AN11=GRID!$B$33:$CM$33), 0)),
ROUNDUP(INDEX(GRID!$B$34:$CM$44,MATCH(G$14,GRID!$A$34:$A$44,0),MATCH(1,($U$2=GRID!$B$31:$CM$31)*(КАЛЕНДАРЬ!$AN11=GRID!$B$33:$CM$33),0))*(1-GRID!$B$69),0))+GRID!$B$62</f>
        <v>#N/A</v>
      </c>
      <c r="H23" s="47" t="e" cm="1">
        <f t="array" ref="H23">IF($I$2="Открытый тариф",
INDEX(GRID!$B$47:$CM$57,MATCH(G$14,GRID!$A$47:$A$57,0),MATCH(1,($U$2=GRID!$B$31:$CM$31)*(КАЛЕНДАРЬ!$AN11=GRID!$B$33:$CM$33), 0)),
ROUNDUP(INDEX(GRID!$B$47:$CM$57,MATCH(G$14,GRID!$A$47:$A$57,0),MATCH(1,($U$2=GRID!$B$31:$CM$31)*(КАЛЕНДАРЬ!$AN11=GRID!$B$33:$CM$33),0))*(1-GRID!$B$69),0))+GRID!$B$62*2</f>
        <v>#N/A</v>
      </c>
      <c r="I23" s="47" t="e" cm="1">
        <f t="array" ref="I23">IF($I$2="Открытый тариф",
INDEX(GRID!$B$34:$CM$44,MATCH(I$14,GRID!$A$34:$A$44,0),MATCH(1,($U$2=GRID!$B$31:$CM$31)*(КАЛЕНДАРЬ!$AN11=GRID!$B$33:$CM$33), 0)),
ROUNDUP(INDEX(GRID!$B$34:$CM$44,MATCH(I$14,GRID!$A$34:$A$44,0),MATCH(1,($U$2=GRID!$B$31:$CM$31)*(КАЛЕНДАРЬ!$AN11=GRID!$B$33:$CM$33),0))*(1-GRID!$B$69),0))+GRID!$B$62</f>
        <v>#N/A</v>
      </c>
      <c r="J23" s="47" t="e" cm="1">
        <f t="array" ref="J23">IF($I$2="Открытый тариф",
INDEX(GRID!$B$47:$CM$57,MATCH(I$14,GRID!$A$47:$A$57,0),MATCH(1,($U$2=GRID!$B$31:$CM$31)*(КАЛЕНДАРЬ!$AN11=GRID!$B$33:$CM$33), 0)),
ROUNDUP(INDEX(GRID!$B$47:$CM$57,MATCH(I$14,GRID!$A$47:$A$57,0),MATCH(1,($U$2=GRID!$B$31:$CM$31)*(КАЛЕНДАРЬ!$AN11=GRID!$B$33:$CM$33),0))*(1-GRID!$B$69),0))+GRID!$B$62*2</f>
        <v>#N/A</v>
      </c>
      <c r="K23" s="47" cm="1">
        <f t="array" ref="K23">IF($I$2="Открытый тариф",
INDEX(GRID!$B$34:$CM$44,MATCH(K$14,GRID!$A$34:$A$44,0),MATCH(1,($U$2=GRID!$B$31:$CM$31)*(КАЛЕНДАРЬ!$AN11=GRID!$B$33:$CM$33), 0)),
ROUNDUP(INDEX(GRID!$B$34:$CM$44,MATCH(K$14,GRID!$A$34:$A$44,0),MATCH(1,($U$2=GRID!$B$31:$CM$31)*(КАЛЕНДАРЬ!$AN11=GRID!$B$33:$CM$33),0))*(1-GRID!$B$69),0))+GRID!$B$62</f>
        <v>29800</v>
      </c>
      <c r="L23" s="47" cm="1">
        <f t="array" ref="L23">IF($I$2="Открытый тариф",
INDEX(GRID!$B$47:$CM$57,MATCH(K$14,GRID!$A$47:$A$57,0),MATCH(1,($U$2=GRID!$B$31:$CM$31)*(КАЛЕНДАРЬ!$AN11=GRID!$B$33:$CM$33), 0)),
ROUNDUP(INDEX(GRID!$B$47:$CM$57,MATCH(K$14,GRID!$A$47:$A$57,0),MATCH(1,($U$2=GRID!$B$31:$CM$31)*(КАЛЕНДАРЬ!$AN11=GRID!$B$33:$CM$33),0))*(1-GRID!$B$69),0))+GRID!$B$62*2</f>
        <v>35000</v>
      </c>
      <c r="M23" s="47" cm="1">
        <f t="array" ref="M23">IF($I$2="Открытый тариф",
INDEX(GRID!$B$34:$CM$44,MATCH(M$14,GRID!$A$34:$A$44,0),MATCH(1,($U$2=GRID!$B$31:$CM$31)*(КАЛЕНДАРЬ!$AN11=GRID!$B$33:$CM$33), 0)),
ROUNDUP(INDEX(GRID!$B$34:$CM$44,MATCH(M$14,GRID!$A$34:$A$44,0),MATCH(1,($U$2=GRID!$B$31:$CM$31)*(КАЛЕНДАРЬ!$AN11=GRID!$B$33:$CM$33),0))*(1-GRID!$B$69),0))+GRID!$B$62</f>
        <v>31600</v>
      </c>
      <c r="N23" s="47" cm="1">
        <f t="array" ref="N23">IF($I$2="Открытый тариф",
INDEX(GRID!$B$47:$CM$57,MATCH(M$14,GRID!$A$47:$A$57,0),MATCH(1,($U$2=GRID!$B$31:$CM$31)*(КАЛЕНДАРЬ!$AN11=GRID!$B$33:$CM$33), 0)),
ROUNDUP(INDEX(GRID!$B$47:$CM$57,MATCH(M$14,GRID!$A$47:$A$57,0),MATCH(1,($U$2=GRID!$B$31:$CM$31)*(КАЛЕНДАРЬ!$AN11=GRID!$B$33:$CM$33),0))*(1-GRID!$B$69),0))+GRID!$B$62*2</f>
        <v>36800</v>
      </c>
      <c r="O23" s="47" cm="1">
        <f t="array" ref="O23">IF($I$2="Открытый тариф",
INDEX(GRID!$B$34:$CM$44,MATCH(O$14,GRID!$A$34:$A$44,0),MATCH(1,($U$2=GRID!$B$31:$CM$31)*(КАЛЕНДАРЬ!$AN11=GRID!$B$33:$CM$33), 0)),
ROUNDUP(INDEX(GRID!$B$34:$CM$44,MATCH(O$14,GRID!$A$34:$A$44,0),MATCH(1,($U$2=GRID!$B$31:$CM$31)*(КАЛЕНДАРЬ!$AN11=GRID!$B$33:$CM$33),0))*(1-GRID!$B$69),0))+GRID!$B$62</f>
        <v>38600</v>
      </c>
      <c r="P23" s="47" cm="1">
        <f t="array" ref="P23">IF($I$2="Открытый тариф",
INDEX(GRID!$B$47:$CM$57,MATCH(O$14,GRID!$A$47:$A$57,0),MATCH(1,($U$2=GRID!$B$31:$CM$31)*(КАЛЕНДАРЬ!$AN11=GRID!$B$33:$CM$33), 0)),
ROUNDUP(INDEX(GRID!$B$47:$CM$57,MATCH(O$14,GRID!$A$47:$A$57,0),MATCH(1,($U$2=GRID!$B$31:$CM$31)*(КАЛЕНДАРЬ!$AN11=GRID!$B$33:$CM$33),0))*(1-GRID!$B$69),0))+GRID!$B$62*2</f>
        <v>43800</v>
      </c>
      <c r="Q23" s="47" t="e" cm="1">
        <f t="array" ref="Q23">IF($I$2="Открытый тариф",
INDEX(GRID!$B$34:$CM$44,MATCH(Q$14,GRID!$A$34:$A$44,0),MATCH(1,($U$2=GRID!$B$31:$CM$31)*(КАЛЕНДАРЬ!$AN11=GRID!$B$33:$CM$33), 0)),
ROUNDUP(INDEX(GRID!$B$34:$CM$44,MATCH(Q$14,GRID!$A$34:$A$44,0),MATCH(1,($U$2=GRID!$B$31:$CM$31)*(КАЛЕНДАРЬ!$AN11=GRID!$B$33:$CM$33),0))*(1-GRID!$B$69),0))+GRID!$B$62</f>
        <v>#N/A</v>
      </c>
      <c r="R23" s="47" t="e" cm="1">
        <f t="array" ref="R23">IF($I$2="Открытый тариф",
INDEX(GRID!$B$47:$CM$57,MATCH(Q$14,GRID!$A$47:$A$57,0),MATCH(1,($U$2=GRID!$B$31:$CM$31)*(КАЛЕНДАРЬ!$AN11=GRID!$B$33:$CM$33), 0)),
ROUNDUP(INDEX(GRID!$B$47:$CM$57,MATCH(Q$14,GRID!$A$47:$A$57,0),MATCH(1,($U$2=GRID!$B$31:$CM$31)*(КАЛЕНДАРЬ!$AN11=GRID!$B$33:$CM$33),0))*(1-GRID!$B$69),0))+GRID!$B$62*2</f>
        <v>#N/A</v>
      </c>
      <c r="S23" s="47" t="e" cm="1">
        <f t="array" ref="S23">IF($I$2="Открытый тариф",
INDEX(GRID!$B$34:$CM$44,MATCH(S$14,GRID!$A$34:$A$44,0),MATCH(1,($U$2=GRID!$B$31:$CM$31)*(КАЛЕНДАРЬ!$AN11=GRID!$B$33:$CM$33), 0)),
ROUNDUP(INDEX(GRID!$B$34:$CM$44,MATCH(S$14,GRID!$A$34:$A$44,0),MATCH(1,($U$2=GRID!$B$31:$CM$31)*(КАЛЕНДАРЬ!$AN11=GRID!$B$33:$CM$33),0))*(1-GRID!$B$69),0))+GRID!$B$62</f>
        <v>#N/A</v>
      </c>
      <c r="T23" s="47" t="e" cm="1">
        <f t="array" ref="T23">IF($I$2="Открытый тариф",
INDEX(GRID!$B$47:$CM$57,MATCH(S$14,GRID!$A$47:$A$57,0),MATCH(1,($U$2=GRID!$B$31:$CM$31)*(КАЛЕНДАРЬ!$AN11=GRID!$B$33:$CM$33), 0)),
ROUNDUP(INDEX(GRID!$B$47:$CM$57,MATCH(S$14,GRID!$A$47:$A$57,0),MATCH(1,($U$2=GRID!$B$31:$CM$31)*(КАЛЕНДАРЬ!$AN11=GRID!$B$33:$CM$33),0))*(1-GRID!$B$69),0))+GRID!$B$62*2</f>
        <v>#N/A</v>
      </c>
      <c r="U23" s="47" cm="1">
        <f t="array" ref="U23">IF($I$2="Открытый тариф",
INDEX(GRID!$B$34:$CM$44,MATCH(U$14,GRID!$A$34:$A$44,0),MATCH(1,($U$2=GRID!$B$31:$CM$31)*(КАЛЕНДАРЬ!$AN11=GRID!$B$33:$CM$33), 0)),
ROUNDUP(INDEX(GRID!$B$34:$CM$44,MATCH(U$14,GRID!$A$34:$A$44,0),MATCH(1,($U$2=GRID!$B$31:$CM$31)*(КАЛЕНДАРЬ!$AN11=GRID!$B$33:$CM$33),0))*(1-GRID!$B$69),0))+GRID!$B$62</f>
        <v>50100</v>
      </c>
      <c r="V23" s="47" cm="1">
        <f t="array" ref="V23">IF($I$2="Открытый тариф",
INDEX(GRID!$B$47:$CM$57,MATCH(U$14,GRID!$A$47:$A$57,0),MATCH(1,($U$2=GRID!$B$31:$CM$31)*(КАЛЕНДАРЬ!$AN11=GRID!$B$33:$CM$33), 0)),
ROUNDUP(INDEX(GRID!$B$47:$CM$57,MATCH(U$14,GRID!$A$47:$A$57,0),MATCH(1,($U$2=GRID!$B$31:$CM$31)*(КАЛЕНДАРЬ!$AN11=GRID!$B$33:$CM$33),0))*(1-GRID!$B$69),0))+GRID!$B$62*2</f>
        <v>55300</v>
      </c>
      <c r="W23" s="47" cm="1">
        <f t="array" ref="W23">IF($I$2="Открытый тариф",
INDEX(GRID!$B$34:$CM$44,MATCH(W$14,GRID!$A$34:$A$44,0),MATCH(1,($U$2=GRID!$B$31:$CM$31)*(КАЛЕНДАРЬ!$AN11=GRID!$B$33:$CM$33), 0)),
ROUNDUP(INDEX(GRID!$B$34:$CM$44,MATCH(W$14,GRID!$A$34:$A$44,0),MATCH(1,($U$2=GRID!$B$31:$CM$31)*(КАЛЕНДАРЬ!$AN11=GRID!$B$33:$CM$33),0))*(1-GRID!$B$69),0))+GRID!$B$62</f>
        <v>143100</v>
      </c>
      <c r="X23" s="47" cm="1">
        <f t="array" ref="X23">IF($I$2="Открытый тариф",
INDEX(GRID!$B$47:$CM$57,MATCH(W$14,GRID!$A$47:$A$57,0),MATCH(1,($U$2=GRID!$B$31:$CM$31)*(КАЛЕНДАРЬ!$AN11=GRID!$B$33:$CM$33), 0)),
ROUNDUP(INDEX(GRID!$B$47:$CM$57,MATCH(W$14,GRID!$A$47:$A$57,0),MATCH(1,($U$2=GRID!$B$31:$CM$31)*(КАЛЕНДАРЬ!$AN11=GRID!$B$33:$CM$33),0))*(1-GRID!$B$69),0))+GRID!$B$62*2</f>
        <v>148300</v>
      </c>
    </row>
    <row r="24" spans="1:24" s="137" customFormat="1" x14ac:dyDescent="0.2">
      <c r="A24" s="134"/>
      <c r="B24" s="134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6"/>
      <c r="P24" s="136"/>
      <c r="Q24" s="136"/>
      <c r="R24" s="136"/>
      <c r="S24" s="136"/>
      <c r="T24" s="136"/>
      <c r="U24" s="136"/>
      <c r="V24" s="136"/>
      <c r="W24" s="136"/>
      <c r="X24" s="136"/>
    </row>
    <row r="25" spans="1:24" ht="47.25" customHeight="1" x14ac:dyDescent="0.2">
      <c r="A25" s="274" t="s">
        <v>150</v>
      </c>
      <c r="B25" s="274"/>
      <c r="C25" s="274"/>
      <c r="D25" s="274"/>
      <c r="E25" s="274"/>
      <c r="F25" s="274"/>
      <c r="G25" s="274"/>
      <c r="I25" s="268" t="s">
        <v>165</v>
      </c>
      <c r="J25" s="268"/>
      <c r="K25" s="268"/>
      <c r="L25" s="268"/>
      <c r="M25" s="152"/>
      <c r="N25" s="268" t="s">
        <v>166</v>
      </c>
      <c r="O25" s="268"/>
      <c r="P25" s="268"/>
      <c r="Q25" s="268"/>
      <c r="R25" s="268"/>
      <c r="S25" s="268"/>
    </row>
    <row r="26" spans="1:24" ht="32.25" customHeight="1" x14ac:dyDescent="0.2">
      <c r="A26" s="115" t="s">
        <v>63</v>
      </c>
      <c r="B26" s="273" t="s">
        <v>157</v>
      </c>
      <c r="C26" s="273"/>
      <c r="D26" s="273"/>
      <c r="E26" s="273"/>
      <c r="F26" s="273"/>
      <c r="G26" s="273"/>
      <c r="I26" s="268"/>
      <c r="J26" s="268"/>
      <c r="K26" s="268"/>
      <c r="L26" s="268"/>
      <c r="M26" s="152"/>
      <c r="N26" s="268"/>
      <c r="O26" s="268"/>
      <c r="P26" s="268"/>
      <c r="Q26" s="268"/>
      <c r="R26" s="268"/>
      <c r="S26" s="268"/>
    </row>
    <row r="27" spans="1:24" s="141" customFormat="1" ht="39.75" customHeight="1" x14ac:dyDescent="0.2">
      <c r="A27" s="154" t="s">
        <v>159</v>
      </c>
      <c r="B27" s="269">
        <v>46021</v>
      </c>
      <c r="C27" s="270"/>
      <c r="D27" s="271">
        <v>46022</v>
      </c>
      <c r="E27" s="272"/>
      <c r="F27" s="270" t="s">
        <v>169</v>
      </c>
      <c r="G27" s="270"/>
      <c r="I27" s="268"/>
      <c r="J27" s="268"/>
      <c r="K27" s="268"/>
      <c r="L27" s="268"/>
      <c r="M27" s="152"/>
      <c r="N27" s="268"/>
      <c r="O27" s="268"/>
      <c r="P27" s="268"/>
      <c r="Q27" s="268"/>
      <c r="R27" s="268"/>
      <c r="S27" s="268"/>
    </row>
    <row r="28" spans="1:24" ht="22.5" x14ac:dyDescent="0.2">
      <c r="A28" s="115" t="s">
        <v>66</v>
      </c>
      <c r="B28" s="115" t="s">
        <v>67</v>
      </c>
      <c r="C28" s="11" t="s">
        <v>68</v>
      </c>
      <c r="D28" s="115" t="s">
        <v>67</v>
      </c>
      <c r="E28" s="11" t="s">
        <v>68</v>
      </c>
      <c r="F28" s="115" t="s">
        <v>67</v>
      </c>
      <c r="G28" s="11" t="s">
        <v>68</v>
      </c>
      <c r="I28" s="268"/>
      <c r="J28" s="268"/>
      <c r="K28" s="268"/>
      <c r="L28" s="268"/>
      <c r="M28" s="152"/>
      <c r="N28" s="268"/>
      <c r="O28" s="268"/>
      <c r="P28" s="268"/>
      <c r="Q28" s="268"/>
      <c r="R28" s="268"/>
      <c r="S28" s="268"/>
    </row>
    <row r="29" spans="1:24" ht="22.5" x14ac:dyDescent="0.2">
      <c r="A29" s="116" t="s">
        <v>69</v>
      </c>
      <c r="B29" s="116">
        <f>ROUNDUP(IF($I$2="Открытый тариф",GRID!B83,GRID!B83-GRID!B83*GRID!$B$69),0)+GRID!$B$62</f>
        <v>3800</v>
      </c>
      <c r="C29" s="116">
        <f>ROUNDUP(IF($I$2="Открытый тариф",GRID!C83,GRID!C83-GRID!C83*GRID!$B$69),0)+GRID!$B$62</f>
        <v>7600</v>
      </c>
      <c r="D29" s="116">
        <f>ROUNDUP(IF($I$2="Открытый тариф",GRID!D83,GRID!D83-GRID!D83*GRID!$B$69),0)+GRID!$B$63</f>
        <v>4500</v>
      </c>
      <c r="E29" s="116">
        <f>ROUNDUP(IF($I$2="Открытый тариф",GRID!E83,GRID!E83-GRID!E83*GRID!$B$69),0)+GRID!$B$63</f>
        <v>9000</v>
      </c>
      <c r="F29" s="116">
        <f>ROUNDUP(IF($I$2="Открытый тариф",GRID!F83,GRID!F83-GRID!F83*GRID!$B$69),0)+GRID!$B$62</f>
        <v>3900</v>
      </c>
      <c r="G29" s="116">
        <f>ROUNDUP(IF($I$2="Открытый тариф",GRID!G83,GRID!G83-GRID!G83*GRID!$B$69),0)+GRID!$B$62</f>
        <v>7800</v>
      </c>
      <c r="I29" s="152"/>
      <c r="J29" s="152"/>
      <c r="K29" s="152"/>
      <c r="L29" s="152"/>
      <c r="M29" s="152"/>
      <c r="N29" s="268"/>
      <c r="O29" s="268"/>
      <c r="P29" s="268"/>
      <c r="Q29" s="268"/>
      <c r="R29" s="268"/>
      <c r="S29" s="268"/>
    </row>
    <row r="30" spans="1:24" ht="12.75" customHeight="1" x14ac:dyDescent="0.25">
      <c r="A30" s="118"/>
      <c r="B30" s="119"/>
      <c r="D30" s="97"/>
      <c r="E30" s="97"/>
      <c r="F30" s="97"/>
      <c r="G30" s="97"/>
      <c r="I30" s="153"/>
      <c r="J30" s="153"/>
      <c r="K30" s="153"/>
      <c r="L30" s="153"/>
      <c r="M30" s="151"/>
      <c r="N30" s="268"/>
      <c r="O30" s="268"/>
      <c r="P30" s="268"/>
      <c r="Q30" s="268"/>
      <c r="R30" s="268"/>
      <c r="S30" s="268"/>
    </row>
    <row r="31" spans="1:24" ht="15" x14ac:dyDescent="0.2">
      <c r="A31" s="118"/>
      <c r="B31" s="119"/>
      <c r="H31" s="54"/>
      <c r="I31" s="54"/>
      <c r="J31" s="54"/>
      <c r="K31" s="54"/>
      <c r="L31" s="41"/>
      <c r="M31" s="73"/>
      <c r="N31" s="251"/>
      <c r="O31" s="251"/>
      <c r="P31" s="251"/>
      <c r="Q31" s="251"/>
      <c r="R31" s="251"/>
    </row>
    <row r="32" spans="1:24" ht="12.75" customHeight="1" x14ac:dyDescent="0.2">
      <c r="J32" s="7"/>
      <c r="K32" s="6"/>
      <c r="M32" s="73"/>
      <c r="N32" s="251"/>
      <c r="O32" s="251"/>
      <c r="P32" s="251"/>
      <c r="Q32" s="251"/>
      <c r="R32" s="251"/>
    </row>
    <row r="33" spans="8:18" ht="12.75" customHeight="1" x14ac:dyDescent="0.2">
      <c r="J33" s="7"/>
      <c r="K33" s="6"/>
      <c r="M33" s="73"/>
      <c r="N33" s="73"/>
      <c r="O33" s="73"/>
      <c r="P33" s="73"/>
      <c r="Q33" s="73"/>
      <c r="R33" s="73"/>
    </row>
    <row r="34" spans="8:18" ht="12.75" customHeight="1" x14ac:dyDescent="0.2">
      <c r="J34" s="7"/>
      <c r="K34" s="6"/>
      <c r="M34" s="73"/>
      <c r="N34" s="73"/>
      <c r="O34" s="73"/>
      <c r="P34" s="73"/>
      <c r="Q34" s="73"/>
      <c r="R34" s="73"/>
    </row>
    <row r="35" spans="8:18" ht="12.75" customHeight="1" x14ac:dyDescent="0.2">
      <c r="J35" s="7"/>
      <c r="K35" s="6"/>
      <c r="M35" s="73"/>
      <c r="N35" s="73"/>
      <c r="O35" s="73"/>
      <c r="P35" s="73"/>
      <c r="Q35" s="73"/>
      <c r="R35" s="73"/>
    </row>
    <row r="36" spans="8:18" ht="15" x14ac:dyDescent="0.2">
      <c r="H36" s="41"/>
      <c r="K36" s="133"/>
      <c r="L36" s="41"/>
      <c r="M36" s="54"/>
      <c r="N36" s="54"/>
      <c r="O36" s="54"/>
      <c r="P36" s="54"/>
    </row>
    <row r="37" spans="8:18" ht="15" x14ac:dyDescent="0.2">
      <c r="H37" s="41"/>
      <c r="K37" s="133"/>
      <c r="L37" s="41"/>
      <c r="M37" s="54"/>
      <c r="N37" s="54"/>
      <c r="O37" s="54"/>
      <c r="P37" s="54"/>
    </row>
    <row r="329" spans="1:2" x14ac:dyDescent="0.2">
      <c r="A329" s="156"/>
      <c r="B329" s="157"/>
    </row>
    <row r="330" spans="1:2" x14ac:dyDescent="0.2">
      <c r="A330" s="156"/>
      <c r="B330" s="157"/>
    </row>
    <row r="481" spans="1:2" x14ac:dyDescent="0.2">
      <c r="A481" s="156"/>
      <c r="B481" s="157"/>
    </row>
    <row r="482" spans="1:2" x14ac:dyDescent="0.2">
      <c r="A482" s="156"/>
      <c r="B482" s="157"/>
    </row>
    <row r="483" spans="1:2" x14ac:dyDescent="0.2">
      <c r="A483" s="156"/>
      <c r="B483" s="157"/>
    </row>
  </sheetData>
  <mergeCells count="40">
    <mergeCell ref="N25:S30"/>
    <mergeCell ref="B27:C27"/>
    <mergeCell ref="N31:R32"/>
    <mergeCell ref="D27:E27"/>
    <mergeCell ref="I25:L28"/>
    <mergeCell ref="F27:G27"/>
    <mergeCell ref="B26:G26"/>
    <mergeCell ref="A25:G25"/>
    <mergeCell ref="W14:X14"/>
    <mergeCell ref="A14:B15"/>
    <mergeCell ref="C14:D14"/>
    <mergeCell ref="E14:F14"/>
    <mergeCell ref="G14:H14"/>
    <mergeCell ref="I14:J14"/>
    <mergeCell ref="K14:L14"/>
    <mergeCell ref="M14:N14"/>
    <mergeCell ref="O14:P14"/>
    <mergeCell ref="Q14:R14"/>
    <mergeCell ref="S14:T14"/>
    <mergeCell ref="U14:V14"/>
    <mergeCell ref="A12:X12"/>
    <mergeCell ref="A13:X13"/>
    <mergeCell ref="M7:N7"/>
    <mergeCell ref="O7:P7"/>
    <mergeCell ref="Q7:R7"/>
    <mergeCell ref="S7:T7"/>
    <mergeCell ref="U7:V7"/>
    <mergeCell ref="W7:X7"/>
    <mergeCell ref="A7:B8"/>
    <mergeCell ref="C7:D7"/>
    <mergeCell ref="E7:F7"/>
    <mergeCell ref="G7:H7"/>
    <mergeCell ref="I7:J7"/>
    <mergeCell ref="K7:L7"/>
    <mergeCell ref="A6:X6"/>
    <mergeCell ref="B2:F3"/>
    <mergeCell ref="I2:N3"/>
    <mergeCell ref="Q2:T3"/>
    <mergeCell ref="U2:Y3"/>
    <mergeCell ref="A5:X5"/>
  </mergeCells>
  <conditionalFormatting sqref="C9:X11">
    <cfRule type="colorScale" priority="1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N3">
    <cfRule type="cellIs" dxfId="3856" priority="148" operator="equal">
      <formula>10%</formula>
    </cfRule>
    <cfRule type="cellIs" dxfId="3855" priority="149" operator="equal">
      <formula>0.12</formula>
    </cfRule>
    <cfRule type="cellIs" dxfId="3854" priority="150" operator="equal">
      <formula>0.14</formula>
    </cfRule>
    <cfRule type="cellIs" dxfId="3853" priority="151" operator="equal">
      <formula>0.15</formula>
    </cfRule>
    <cfRule type="cellIs" dxfId="3852" priority="152" operator="equal">
      <formula>0.16</formula>
    </cfRule>
    <cfRule type="cellIs" dxfId="3851" priority="153" operator="equal">
      <formula>"Открытый тариф"</formula>
    </cfRule>
  </conditionalFormatting>
  <conditionalFormatting sqref="U2">
    <cfRule type="cellIs" dxfId="3850" priority="136" operator="equal">
      <formula>10%</formula>
    </cfRule>
    <cfRule type="cellIs" dxfId="3849" priority="137" operator="equal">
      <formula>0.12</formula>
    </cfRule>
    <cfRule type="cellIs" dxfId="3848" priority="138" operator="equal">
      <formula>0.14</formula>
    </cfRule>
    <cfRule type="cellIs" dxfId="3847" priority="139" operator="equal">
      <formula>0.15</formula>
    </cfRule>
    <cfRule type="cellIs" dxfId="3846" priority="140" operator="equal">
      <formula>0.16</formula>
    </cfRule>
    <cfRule type="cellIs" dxfId="3845" priority="141" operator="equal">
      <formula>"Открытый тариф"</formula>
    </cfRule>
  </conditionalFormatting>
  <conditionalFormatting sqref="AJ7">
    <cfRule type="cellIs" dxfId="3844" priority="142" operator="equal">
      <formula>10%</formula>
    </cfRule>
    <cfRule type="cellIs" dxfId="3843" priority="143" operator="equal">
      <formula>0.12</formula>
    </cfRule>
    <cfRule type="cellIs" dxfId="3842" priority="144" operator="equal">
      <formula>0.14</formula>
    </cfRule>
    <cfRule type="cellIs" dxfId="3841" priority="145" operator="equal">
      <formula>0.15</formula>
    </cfRule>
    <cfRule type="cellIs" dxfId="3840" priority="146" operator="equal">
      <formula>0.16</formula>
    </cfRule>
    <cfRule type="cellIs" dxfId="3839" priority="147" operator="equal">
      <formula>"Открытый тариф"</formula>
    </cfRule>
  </conditionalFormatting>
  <conditionalFormatting sqref="C24:N24">
    <cfRule type="colorScale" priority="77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4:X24 C9:X10">
    <cfRule type="colorScale" priority="77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24:X24">
    <cfRule type="colorScale" priority="77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X10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6:X23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6:X23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6:X23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scale="60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B0C1759-AF89-4388-A2AA-1AE1DAE5625E}">
          <x14:formula1>
            <xm:f>КАЛЕНДАРЬ!$D$40</xm:f>
          </x14:formula1>
          <xm:sqref>U2:Y3</xm:sqref>
        </x14:dataValidation>
        <x14:dataValidation type="list" allowBlank="1" showInputMessage="1" showErrorMessage="1" xr:uid="{743D7896-5CAF-421D-89B1-D463D3B98887}">
          <x14:formula1>
            <xm:f>КАЛЕНДАРЬ!$D$38:$D$39</xm:f>
          </x14:formula1>
          <xm:sqref>AJ7:AN8</xm:sqref>
        </x14:dataValidation>
        <x14:dataValidation type="list" allowBlank="1" showInputMessage="1" showErrorMessage="1" xr:uid="{FC6B40FC-951F-451C-A4DA-A9765B33FC10}">
          <x14:formula1>
            <xm:f>КАЛЕНДАРЬ!$D$43:$D$44</xm:f>
          </x14:formula1>
          <xm:sqref>I2:N3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80BA5-F9C1-491D-B8BD-0051A71BC465}">
  <sheetPr>
    <tabColor rgb="FFFFC000"/>
    <pageSetUpPr fitToPage="1"/>
  </sheetPr>
  <dimension ref="A1:Y619"/>
  <sheetViews>
    <sheetView showGridLines="0" zoomScale="80" zoomScaleNormal="80" workbookViewId="0">
      <pane ySplit="1" topLeftCell="A523" activePane="bottomLeft" state="frozen"/>
      <selection activeCell="M361" sqref="M361"/>
      <selection pane="bottomLeft" activeCell="A384" sqref="A384:XFD387"/>
    </sheetView>
  </sheetViews>
  <sheetFormatPr defaultRowHeight="12.75" x14ac:dyDescent="0.2"/>
  <cols>
    <col min="1" max="1" width="8.42578125" style="118" customWidth="1"/>
    <col min="2" max="2" width="8.7109375" style="119" customWidth="1"/>
    <col min="3" max="3" width="8.7109375" style="123" customWidth="1"/>
    <col min="4" max="6" width="8.7109375" style="177" customWidth="1"/>
    <col min="7" max="7" width="8.7109375" style="41" customWidth="1"/>
    <col min="8" max="10" width="8.7109375" style="177" customWidth="1"/>
    <col min="11" max="11" width="8.7109375" style="41" customWidth="1"/>
    <col min="12" max="14" width="8.7109375" style="177" customWidth="1"/>
    <col min="15" max="15" width="9.85546875" style="177" customWidth="1"/>
    <col min="16" max="16" width="9.28515625" style="41" customWidth="1"/>
    <col min="17" max="18" width="8.7109375" style="177" customWidth="1"/>
    <col min="19" max="19" width="9.85546875" style="177" customWidth="1"/>
    <col min="20" max="20" width="9.28515625" style="177" customWidth="1"/>
    <col min="21" max="24" width="8.7109375" style="177" customWidth="1"/>
    <col min="25" max="25" width="3.85546875" style="177" customWidth="1"/>
    <col min="26" max="26" width="6.140625" style="177" customWidth="1"/>
    <col min="27" max="27" width="7.7109375" style="177" customWidth="1"/>
    <col min="28" max="149" width="9.140625" style="177"/>
    <col min="150" max="150" width="2.85546875" style="177" customWidth="1"/>
    <col min="151" max="151" width="3.7109375" style="177" customWidth="1"/>
    <col min="152" max="152" width="9.140625" style="177"/>
    <col min="153" max="153" width="2.85546875" style="177" customWidth="1"/>
    <col min="154" max="154" width="3.7109375" style="177" customWidth="1"/>
    <col min="155" max="155" width="9.140625" style="177"/>
    <col min="156" max="156" width="2.85546875" style="177" customWidth="1"/>
    <col min="157" max="157" width="3.7109375" style="177" customWidth="1"/>
    <col min="158" max="158" width="9.140625" style="177"/>
    <col min="159" max="159" width="2.85546875" style="177" customWidth="1"/>
    <col min="160" max="160" width="3.85546875" style="177" customWidth="1"/>
    <col min="161" max="161" width="9.140625" style="177"/>
    <col min="162" max="162" width="2.85546875" style="177" customWidth="1"/>
    <col min="163" max="163" width="3.85546875" style="177" customWidth="1"/>
    <col min="164" max="164" width="9.140625" style="177"/>
    <col min="165" max="165" width="2.85546875" style="177" customWidth="1"/>
    <col min="166" max="166" width="3.42578125" style="177" customWidth="1"/>
    <col min="167" max="167" width="9.140625" style="177"/>
    <col min="168" max="168" width="2.85546875" style="177" customWidth="1"/>
    <col min="169" max="169" width="3.28515625" style="177" customWidth="1"/>
    <col min="170" max="170" width="9.140625" style="177"/>
    <col min="171" max="171" width="2.85546875" style="177" customWidth="1"/>
    <col min="172" max="172" width="3.140625" style="177" customWidth="1"/>
    <col min="173" max="173" width="9.140625" style="177"/>
    <col min="174" max="174" width="2.85546875" style="177" customWidth="1"/>
    <col min="175" max="175" width="3.140625" style="177" customWidth="1"/>
    <col min="176" max="176" width="9.140625" style="177"/>
    <col min="177" max="177" width="2.85546875" style="177" customWidth="1"/>
    <col min="178" max="178" width="3.140625" style="177" customWidth="1"/>
    <col min="179" max="179" width="9.140625" style="177"/>
    <col min="180" max="180" width="2.85546875" style="177" customWidth="1"/>
    <col min="181" max="181" width="3.28515625" style="177" customWidth="1"/>
    <col min="182" max="182" width="9.140625" style="177"/>
    <col min="183" max="183" width="3.5703125" style="177" customWidth="1"/>
    <col min="184" max="184" width="3.7109375" style="177" customWidth="1"/>
    <col min="185" max="186" width="9.140625" style="177"/>
    <col min="187" max="187" width="35.140625" style="177" customWidth="1"/>
    <col min="188" max="405" width="9.140625" style="177"/>
    <col min="406" max="406" width="2.85546875" style="177" customWidth="1"/>
    <col min="407" max="407" width="3.7109375" style="177" customWidth="1"/>
    <col min="408" max="408" width="9.140625" style="177"/>
    <col min="409" max="409" width="2.85546875" style="177" customWidth="1"/>
    <col min="410" max="410" width="3.7109375" style="177" customWidth="1"/>
    <col min="411" max="411" width="9.140625" style="177"/>
    <col min="412" max="412" width="2.85546875" style="177" customWidth="1"/>
    <col min="413" max="413" width="3.7109375" style="177" customWidth="1"/>
    <col min="414" max="414" width="9.140625" style="177"/>
    <col min="415" max="415" width="2.85546875" style="177" customWidth="1"/>
    <col min="416" max="416" width="3.85546875" style="177" customWidth="1"/>
    <col min="417" max="417" width="9.140625" style="177"/>
    <col min="418" max="418" width="2.85546875" style="177" customWidth="1"/>
    <col min="419" max="419" width="3.85546875" style="177" customWidth="1"/>
    <col min="420" max="420" width="9.140625" style="177"/>
    <col min="421" max="421" width="2.85546875" style="177" customWidth="1"/>
    <col min="422" max="422" width="3.42578125" style="177" customWidth="1"/>
    <col min="423" max="423" width="9.140625" style="177"/>
    <col min="424" max="424" width="2.85546875" style="177" customWidth="1"/>
    <col min="425" max="425" width="3.28515625" style="177" customWidth="1"/>
    <col min="426" max="426" width="9.140625" style="177"/>
    <col min="427" max="427" width="2.85546875" style="177" customWidth="1"/>
    <col min="428" max="428" width="3.140625" style="177" customWidth="1"/>
    <col min="429" max="429" width="9.140625" style="177"/>
    <col min="430" max="430" width="2.85546875" style="177" customWidth="1"/>
    <col min="431" max="431" width="3.140625" style="177" customWidth="1"/>
    <col min="432" max="432" width="9.140625" style="177"/>
    <col min="433" max="433" width="2.85546875" style="177" customWidth="1"/>
    <col min="434" max="434" width="3.140625" style="177" customWidth="1"/>
    <col min="435" max="435" width="9.140625" style="177"/>
    <col min="436" max="436" width="2.85546875" style="177" customWidth="1"/>
    <col min="437" max="437" width="3.28515625" style="177" customWidth="1"/>
    <col min="438" max="438" width="9.140625" style="177"/>
    <col min="439" max="439" width="3.5703125" style="177" customWidth="1"/>
    <col min="440" max="440" width="3.7109375" style="177" customWidth="1"/>
    <col min="441" max="442" width="9.140625" style="177"/>
    <col min="443" max="443" width="35.140625" style="177" customWidth="1"/>
    <col min="444" max="661" width="9.140625" style="177"/>
    <col min="662" max="662" width="2.85546875" style="177" customWidth="1"/>
    <col min="663" max="663" width="3.7109375" style="177" customWidth="1"/>
    <col min="664" max="664" width="9.140625" style="177"/>
    <col min="665" max="665" width="2.85546875" style="177" customWidth="1"/>
    <col min="666" max="666" width="3.7109375" style="177" customWidth="1"/>
    <col min="667" max="667" width="9.140625" style="177"/>
    <col min="668" max="668" width="2.85546875" style="177" customWidth="1"/>
    <col min="669" max="669" width="3.7109375" style="177" customWidth="1"/>
    <col min="670" max="670" width="9.140625" style="177"/>
    <col min="671" max="671" width="2.85546875" style="177" customWidth="1"/>
    <col min="672" max="672" width="3.85546875" style="177" customWidth="1"/>
    <col min="673" max="673" width="9.140625" style="177"/>
    <col min="674" max="674" width="2.85546875" style="177" customWidth="1"/>
    <col min="675" max="675" width="3.85546875" style="177" customWidth="1"/>
    <col min="676" max="676" width="9.140625" style="177"/>
    <col min="677" max="677" width="2.85546875" style="177" customWidth="1"/>
    <col min="678" max="678" width="3.42578125" style="177" customWidth="1"/>
    <col min="679" max="679" width="9.140625" style="177"/>
    <col min="680" max="680" width="2.85546875" style="177" customWidth="1"/>
    <col min="681" max="681" width="3.28515625" style="177" customWidth="1"/>
    <col min="682" max="682" width="9.140625" style="177"/>
    <col min="683" max="683" width="2.85546875" style="177" customWidth="1"/>
    <col min="684" max="684" width="3.140625" style="177" customWidth="1"/>
    <col min="685" max="685" width="9.140625" style="177"/>
    <col min="686" max="686" width="2.85546875" style="177" customWidth="1"/>
    <col min="687" max="687" width="3.140625" style="177" customWidth="1"/>
    <col min="688" max="688" width="9.140625" style="177"/>
    <col min="689" max="689" width="2.85546875" style="177" customWidth="1"/>
    <col min="690" max="690" width="3.140625" style="177" customWidth="1"/>
    <col min="691" max="691" width="9.140625" style="177"/>
    <col min="692" max="692" width="2.85546875" style="177" customWidth="1"/>
    <col min="693" max="693" width="3.28515625" style="177" customWidth="1"/>
    <col min="694" max="694" width="9.140625" style="177"/>
    <col min="695" max="695" width="3.5703125" style="177" customWidth="1"/>
    <col min="696" max="696" width="3.7109375" style="177" customWidth="1"/>
    <col min="697" max="698" width="9.140625" style="177"/>
    <col min="699" max="699" width="35.140625" style="177" customWidth="1"/>
    <col min="700" max="917" width="9.140625" style="177"/>
    <col min="918" max="918" width="2.85546875" style="177" customWidth="1"/>
    <col min="919" max="919" width="3.7109375" style="177" customWidth="1"/>
    <col min="920" max="920" width="9.140625" style="177"/>
    <col min="921" max="921" width="2.85546875" style="177" customWidth="1"/>
    <col min="922" max="922" width="3.7109375" style="177" customWidth="1"/>
    <col min="923" max="923" width="9.140625" style="177"/>
    <col min="924" max="924" width="2.85546875" style="177" customWidth="1"/>
    <col min="925" max="925" width="3.7109375" style="177" customWidth="1"/>
    <col min="926" max="926" width="9.140625" style="177"/>
    <col min="927" max="927" width="2.85546875" style="177" customWidth="1"/>
    <col min="928" max="928" width="3.85546875" style="177" customWidth="1"/>
    <col min="929" max="929" width="9.140625" style="177"/>
    <col min="930" max="930" width="2.85546875" style="177" customWidth="1"/>
    <col min="931" max="931" width="3.85546875" style="177" customWidth="1"/>
    <col min="932" max="932" width="9.140625" style="177"/>
    <col min="933" max="933" width="2.85546875" style="177" customWidth="1"/>
    <col min="934" max="934" width="3.42578125" style="177" customWidth="1"/>
    <col min="935" max="935" width="9.140625" style="177"/>
    <col min="936" max="936" width="2.85546875" style="177" customWidth="1"/>
    <col min="937" max="937" width="3.28515625" style="177" customWidth="1"/>
    <col min="938" max="938" width="9.140625" style="177"/>
    <col min="939" max="939" width="2.85546875" style="177" customWidth="1"/>
    <col min="940" max="940" width="3.140625" style="177" customWidth="1"/>
    <col min="941" max="941" width="9.140625" style="177"/>
    <col min="942" max="942" width="2.85546875" style="177" customWidth="1"/>
    <col min="943" max="943" width="3.140625" style="177" customWidth="1"/>
    <col min="944" max="944" width="9.140625" style="177"/>
    <col min="945" max="945" width="2.85546875" style="177" customWidth="1"/>
    <col min="946" max="946" width="3.140625" style="177" customWidth="1"/>
    <col min="947" max="947" width="9.140625" style="177"/>
    <col min="948" max="948" width="2.85546875" style="177" customWidth="1"/>
    <col min="949" max="949" width="3.28515625" style="177" customWidth="1"/>
    <col min="950" max="950" width="9.140625" style="177"/>
    <col min="951" max="951" width="3.5703125" style="177" customWidth="1"/>
    <col min="952" max="952" width="3.7109375" style="177" customWidth="1"/>
    <col min="953" max="954" width="9.140625" style="177"/>
    <col min="955" max="955" width="35.140625" style="177" customWidth="1"/>
    <col min="956" max="1173" width="9.140625" style="177"/>
    <col min="1174" max="1174" width="2.85546875" style="177" customWidth="1"/>
    <col min="1175" max="1175" width="3.7109375" style="177" customWidth="1"/>
    <col min="1176" max="1176" width="9.140625" style="177"/>
    <col min="1177" max="1177" width="2.85546875" style="177" customWidth="1"/>
    <col min="1178" max="1178" width="3.7109375" style="177" customWidth="1"/>
    <col min="1179" max="1179" width="9.140625" style="177"/>
    <col min="1180" max="1180" width="2.85546875" style="177" customWidth="1"/>
    <col min="1181" max="1181" width="3.7109375" style="177" customWidth="1"/>
    <col min="1182" max="1182" width="9.140625" style="177"/>
    <col min="1183" max="1183" width="2.85546875" style="177" customWidth="1"/>
    <col min="1184" max="1184" width="3.85546875" style="177" customWidth="1"/>
    <col min="1185" max="1185" width="9.140625" style="177"/>
    <col min="1186" max="1186" width="2.85546875" style="177" customWidth="1"/>
    <col min="1187" max="1187" width="3.85546875" style="177" customWidth="1"/>
    <col min="1188" max="1188" width="9.140625" style="177"/>
    <col min="1189" max="1189" width="2.85546875" style="177" customWidth="1"/>
    <col min="1190" max="1190" width="3.42578125" style="177" customWidth="1"/>
    <col min="1191" max="1191" width="9.140625" style="177"/>
    <col min="1192" max="1192" width="2.85546875" style="177" customWidth="1"/>
    <col min="1193" max="1193" width="3.28515625" style="177" customWidth="1"/>
    <col min="1194" max="1194" width="9.140625" style="177"/>
    <col min="1195" max="1195" width="2.85546875" style="177" customWidth="1"/>
    <col min="1196" max="1196" width="3.140625" style="177" customWidth="1"/>
    <col min="1197" max="1197" width="9.140625" style="177"/>
    <col min="1198" max="1198" width="2.85546875" style="177" customWidth="1"/>
    <col min="1199" max="1199" width="3.140625" style="177" customWidth="1"/>
    <col min="1200" max="1200" width="9.140625" style="177"/>
    <col min="1201" max="1201" width="2.85546875" style="177" customWidth="1"/>
    <col min="1202" max="1202" width="3.140625" style="177" customWidth="1"/>
    <col min="1203" max="1203" width="9.140625" style="177"/>
    <col min="1204" max="1204" width="2.85546875" style="177" customWidth="1"/>
    <col min="1205" max="1205" width="3.28515625" style="177" customWidth="1"/>
    <col min="1206" max="1206" width="9.140625" style="177"/>
    <col min="1207" max="1207" width="3.5703125" style="177" customWidth="1"/>
    <col min="1208" max="1208" width="3.7109375" style="177" customWidth="1"/>
    <col min="1209" max="1210" width="9.140625" style="177"/>
    <col min="1211" max="1211" width="35.140625" style="177" customWidth="1"/>
    <col min="1212" max="1429" width="9.140625" style="177"/>
    <col min="1430" max="1430" width="2.85546875" style="177" customWidth="1"/>
    <col min="1431" max="1431" width="3.7109375" style="177" customWidth="1"/>
    <col min="1432" max="1432" width="9.140625" style="177"/>
    <col min="1433" max="1433" width="2.85546875" style="177" customWidth="1"/>
    <col min="1434" max="1434" width="3.7109375" style="177" customWidth="1"/>
    <col min="1435" max="1435" width="9.140625" style="177"/>
    <col min="1436" max="1436" width="2.85546875" style="177" customWidth="1"/>
    <col min="1437" max="1437" width="3.7109375" style="177" customWidth="1"/>
    <col min="1438" max="1438" width="9.140625" style="177"/>
    <col min="1439" max="1439" width="2.85546875" style="177" customWidth="1"/>
    <col min="1440" max="1440" width="3.85546875" style="177" customWidth="1"/>
    <col min="1441" max="1441" width="9.140625" style="177"/>
    <col min="1442" max="1442" width="2.85546875" style="177" customWidth="1"/>
    <col min="1443" max="1443" width="3.85546875" style="177" customWidth="1"/>
    <col min="1444" max="1444" width="9.140625" style="177"/>
    <col min="1445" max="1445" width="2.85546875" style="177" customWidth="1"/>
    <col min="1446" max="1446" width="3.42578125" style="177" customWidth="1"/>
    <col min="1447" max="1447" width="9.140625" style="177"/>
    <col min="1448" max="1448" width="2.85546875" style="177" customWidth="1"/>
    <col min="1449" max="1449" width="3.28515625" style="177" customWidth="1"/>
    <col min="1450" max="1450" width="9.140625" style="177"/>
    <col min="1451" max="1451" width="2.85546875" style="177" customWidth="1"/>
    <col min="1452" max="1452" width="3.140625" style="177" customWidth="1"/>
    <col min="1453" max="1453" width="9.140625" style="177"/>
    <col min="1454" max="1454" width="2.85546875" style="177" customWidth="1"/>
    <col min="1455" max="1455" width="3.140625" style="177" customWidth="1"/>
    <col min="1456" max="1456" width="9.140625" style="177"/>
    <col min="1457" max="1457" width="2.85546875" style="177" customWidth="1"/>
    <col min="1458" max="1458" width="3.140625" style="177" customWidth="1"/>
    <col min="1459" max="1459" width="9.140625" style="177"/>
    <col min="1460" max="1460" width="2.85546875" style="177" customWidth="1"/>
    <col min="1461" max="1461" width="3.28515625" style="177" customWidth="1"/>
    <col min="1462" max="1462" width="9.140625" style="177"/>
    <col min="1463" max="1463" width="3.5703125" style="177" customWidth="1"/>
    <col min="1464" max="1464" width="3.7109375" style="177" customWidth="1"/>
    <col min="1465" max="1466" width="9.140625" style="177"/>
    <col min="1467" max="1467" width="35.140625" style="177" customWidth="1"/>
    <col min="1468" max="1685" width="9.140625" style="177"/>
    <col min="1686" max="1686" width="2.85546875" style="177" customWidth="1"/>
    <col min="1687" max="1687" width="3.7109375" style="177" customWidth="1"/>
    <col min="1688" max="1688" width="9.140625" style="177"/>
    <col min="1689" max="1689" width="2.85546875" style="177" customWidth="1"/>
    <col min="1690" max="1690" width="3.7109375" style="177" customWidth="1"/>
    <col min="1691" max="1691" width="9.140625" style="177"/>
    <col min="1692" max="1692" width="2.85546875" style="177" customWidth="1"/>
    <col min="1693" max="1693" width="3.7109375" style="177" customWidth="1"/>
    <col min="1694" max="1694" width="9.140625" style="177"/>
    <col min="1695" max="1695" width="2.85546875" style="177" customWidth="1"/>
    <col min="1696" max="1696" width="3.85546875" style="177" customWidth="1"/>
    <col min="1697" max="1697" width="9.140625" style="177"/>
    <col min="1698" max="1698" width="2.85546875" style="177" customWidth="1"/>
    <col min="1699" max="1699" width="3.85546875" style="177" customWidth="1"/>
    <col min="1700" max="1700" width="9.140625" style="177"/>
    <col min="1701" max="1701" width="2.85546875" style="177" customWidth="1"/>
    <col min="1702" max="1702" width="3.42578125" style="177" customWidth="1"/>
    <col min="1703" max="1703" width="9.140625" style="177"/>
    <col min="1704" max="1704" width="2.85546875" style="177" customWidth="1"/>
    <col min="1705" max="1705" width="3.28515625" style="177" customWidth="1"/>
    <col min="1706" max="1706" width="9.140625" style="177"/>
    <col min="1707" max="1707" width="2.85546875" style="177" customWidth="1"/>
    <col min="1708" max="1708" width="3.140625" style="177" customWidth="1"/>
    <col min="1709" max="1709" width="9.140625" style="177"/>
    <col min="1710" max="1710" width="2.85546875" style="177" customWidth="1"/>
    <col min="1711" max="1711" width="3.140625" style="177" customWidth="1"/>
    <col min="1712" max="1712" width="9.140625" style="177"/>
    <col min="1713" max="1713" width="2.85546875" style="177" customWidth="1"/>
    <col min="1714" max="1714" width="3.140625" style="177" customWidth="1"/>
    <col min="1715" max="1715" width="9.140625" style="177"/>
    <col min="1716" max="1716" width="2.85546875" style="177" customWidth="1"/>
    <col min="1717" max="1717" width="3.28515625" style="177" customWidth="1"/>
    <col min="1718" max="1718" width="9.140625" style="177"/>
    <col min="1719" max="1719" width="3.5703125" style="177" customWidth="1"/>
    <col min="1720" max="1720" width="3.7109375" style="177" customWidth="1"/>
    <col min="1721" max="1722" width="9.140625" style="177"/>
    <col min="1723" max="1723" width="35.140625" style="177" customWidth="1"/>
    <col min="1724" max="1941" width="9.140625" style="177"/>
    <col min="1942" max="1942" width="2.85546875" style="177" customWidth="1"/>
    <col min="1943" max="1943" width="3.7109375" style="177" customWidth="1"/>
    <col min="1944" max="1944" width="9.140625" style="177"/>
    <col min="1945" max="1945" width="2.85546875" style="177" customWidth="1"/>
    <col min="1946" max="1946" width="3.7109375" style="177" customWidth="1"/>
    <col min="1947" max="1947" width="9.140625" style="177"/>
    <col min="1948" max="1948" width="2.85546875" style="177" customWidth="1"/>
    <col min="1949" max="1949" width="3.7109375" style="177" customWidth="1"/>
    <col min="1950" max="1950" width="9.140625" style="177"/>
    <col min="1951" max="1951" width="2.85546875" style="177" customWidth="1"/>
    <col min="1952" max="1952" width="3.85546875" style="177" customWidth="1"/>
    <col min="1953" max="1953" width="9.140625" style="177"/>
    <col min="1954" max="1954" width="2.85546875" style="177" customWidth="1"/>
    <col min="1955" max="1955" width="3.85546875" style="177" customWidth="1"/>
    <col min="1956" max="1956" width="9.140625" style="177"/>
    <col min="1957" max="1957" width="2.85546875" style="177" customWidth="1"/>
    <col min="1958" max="1958" width="3.42578125" style="177" customWidth="1"/>
    <col min="1959" max="1959" width="9.140625" style="177"/>
    <col min="1960" max="1960" width="2.85546875" style="177" customWidth="1"/>
    <col min="1961" max="1961" width="3.28515625" style="177" customWidth="1"/>
    <col min="1962" max="1962" width="9.140625" style="177"/>
    <col min="1963" max="1963" width="2.85546875" style="177" customWidth="1"/>
    <col min="1964" max="1964" width="3.140625" style="177" customWidth="1"/>
    <col min="1965" max="1965" width="9.140625" style="177"/>
    <col min="1966" max="1966" width="2.85546875" style="177" customWidth="1"/>
    <col min="1967" max="1967" width="3.140625" style="177" customWidth="1"/>
    <col min="1968" max="1968" width="9.140625" style="177"/>
    <col min="1969" max="1969" width="2.85546875" style="177" customWidth="1"/>
    <col min="1970" max="1970" width="3.140625" style="177" customWidth="1"/>
    <col min="1971" max="1971" width="9.140625" style="177"/>
    <col min="1972" max="1972" width="2.85546875" style="177" customWidth="1"/>
    <col min="1973" max="1973" width="3.28515625" style="177" customWidth="1"/>
    <col min="1974" max="1974" width="9.140625" style="177"/>
    <col min="1975" max="1975" width="3.5703125" style="177" customWidth="1"/>
    <col min="1976" max="1976" width="3.7109375" style="177" customWidth="1"/>
    <col min="1977" max="1978" width="9.140625" style="177"/>
    <col min="1979" max="1979" width="35.140625" style="177" customWidth="1"/>
    <col min="1980" max="2197" width="9.140625" style="177"/>
    <col min="2198" max="2198" width="2.85546875" style="177" customWidth="1"/>
    <col min="2199" max="2199" width="3.7109375" style="177" customWidth="1"/>
    <col min="2200" max="2200" width="9.140625" style="177"/>
    <col min="2201" max="2201" width="2.85546875" style="177" customWidth="1"/>
    <col min="2202" max="2202" width="3.7109375" style="177" customWidth="1"/>
    <col min="2203" max="2203" width="9.140625" style="177"/>
    <col min="2204" max="2204" width="2.85546875" style="177" customWidth="1"/>
    <col min="2205" max="2205" width="3.7109375" style="177" customWidth="1"/>
    <col min="2206" max="2206" width="9.140625" style="177"/>
    <col min="2207" max="2207" width="2.85546875" style="177" customWidth="1"/>
    <col min="2208" max="2208" width="3.85546875" style="177" customWidth="1"/>
    <col min="2209" max="2209" width="9.140625" style="177"/>
    <col min="2210" max="2210" width="2.85546875" style="177" customWidth="1"/>
    <col min="2211" max="2211" width="3.85546875" style="177" customWidth="1"/>
    <col min="2212" max="2212" width="9.140625" style="177"/>
    <col min="2213" max="2213" width="2.85546875" style="177" customWidth="1"/>
    <col min="2214" max="2214" width="3.42578125" style="177" customWidth="1"/>
    <col min="2215" max="2215" width="9.140625" style="177"/>
    <col min="2216" max="2216" width="2.85546875" style="177" customWidth="1"/>
    <col min="2217" max="2217" width="3.28515625" style="177" customWidth="1"/>
    <col min="2218" max="2218" width="9.140625" style="177"/>
    <col min="2219" max="2219" width="2.85546875" style="177" customWidth="1"/>
    <col min="2220" max="2220" width="3.140625" style="177" customWidth="1"/>
    <col min="2221" max="2221" width="9.140625" style="177"/>
    <col min="2222" max="2222" width="2.85546875" style="177" customWidth="1"/>
    <col min="2223" max="2223" width="3.140625" style="177" customWidth="1"/>
    <col min="2224" max="2224" width="9.140625" style="177"/>
    <col min="2225" max="2225" width="2.85546875" style="177" customWidth="1"/>
    <col min="2226" max="2226" width="3.140625" style="177" customWidth="1"/>
    <col min="2227" max="2227" width="9.140625" style="177"/>
    <col min="2228" max="2228" width="2.85546875" style="177" customWidth="1"/>
    <col min="2229" max="2229" width="3.28515625" style="177" customWidth="1"/>
    <col min="2230" max="2230" width="9.140625" style="177"/>
    <col min="2231" max="2231" width="3.5703125" style="177" customWidth="1"/>
    <col min="2232" max="2232" width="3.7109375" style="177" customWidth="1"/>
    <col min="2233" max="2234" width="9.140625" style="177"/>
    <col min="2235" max="2235" width="35.140625" style="177" customWidth="1"/>
    <col min="2236" max="2453" width="9.140625" style="177"/>
    <col min="2454" max="2454" width="2.85546875" style="177" customWidth="1"/>
    <col min="2455" max="2455" width="3.7109375" style="177" customWidth="1"/>
    <col min="2456" max="2456" width="9.140625" style="177"/>
    <col min="2457" max="2457" width="2.85546875" style="177" customWidth="1"/>
    <col min="2458" max="2458" width="3.7109375" style="177" customWidth="1"/>
    <col min="2459" max="2459" width="9.140625" style="177"/>
    <col min="2460" max="2460" width="2.85546875" style="177" customWidth="1"/>
    <col min="2461" max="2461" width="3.7109375" style="177" customWidth="1"/>
    <col min="2462" max="2462" width="9.140625" style="177"/>
    <col min="2463" max="2463" width="2.85546875" style="177" customWidth="1"/>
    <col min="2464" max="2464" width="3.85546875" style="177" customWidth="1"/>
    <col min="2465" max="2465" width="9.140625" style="177"/>
    <col min="2466" max="2466" width="2.85546875" style="177" customWidth="1"/>
    <col min="2467" max="2467" width="3.85546875" style="177" customWidth="1"/>
    <col min="2468" max="2468" width="9.140625" style="177"/>
    <col min="2469" max="2469" width="2.85546875" style="177" customWidth="1"/>
    <col min="2470" max="2470" width="3.42578125" style="177" customWidth="1"/>
    <col min="2471" max="2471" width="9.140625" style="177"/>
    <col min="2472" max="2472" width="2.85546875" style="177" customWidth="1"/>
    <col min="2473" max="2473" width="3.28515625" style="177" customWidth="1"/>
    <col min="2474" max="2474" width="9.140625" style="177"/>
    <col min="2475" max="2475" width="2.85546875" style="177" customWidth="1"/>
    <col min="2476" max="2476" width="3.140625" style="177" customWidth="1"/>
    <col min="2477" max="2477" width="9.140625" style="177"/>
    <col min="2478" max="2478" width="2.85546875" style="177" customWidth="1"/>
    <col min="2479" max="2479" width="3.140625" style="177" customWidth="1"/>
    <col min="2480" max="2480" width="9.140625" style="177"/>
    <col min="2481" max="2481" width="2.85546875" style="177" customWidth="1"/>
    <col min="2482" max="2482" width="3.140625" style="177" customWidth="1"/>
    <col min="2483" max="2483" width="9.140625" style="177"/>
    <col min="2484" max="2484" width="2.85546875" style="177" customWidth="1"/>
    <col min="2485" max="2485" width="3.28515625" style="177" customWidth="1"/>
    <col min="2486" max="2486" width="9.140625" style="177"/>
    <col min="2487" max="2487" width="3.5703125" style="177" customWidth="1"/>
    <col min="2488" max="2488" width="3.7109375" style="177" customWidth="1"/>
    <col min="2489" max="2490" width="9.140625" style="177"/>
    <col min="2491" max="2491" width="35.140625" style="177" customWidth="1"/>
    <col min="2492" max="2709" width="9.140625" style="177"/>
    <col min="2710" max="2710" width="2.85546875" style="177" customWidth="1"/>
    <col min="2711" max="2711" width="3.7109375" style="177" customWidth="1"/>
    <col min="2712" max="2712" width="9.140625" style="177"/>
    <col min="2713" max="2713" width="2.85546875" style="177" customWidth="1"/>
    <col min="2714" max="2714" width="3.7109375" style="177" customWidth="1"/>
    <col min="2715" max="2715" width="9.140625" style="177"/>
    <col min="2716" max="2716" width="2.85546875" style="177" customWidth="1"/>
    <col min="2717" max="2717" width="3.7109375" style="177" customWidth="1"/>
    <col min="2718" max="2718" width="9.140625" style="177"/>
    <col min="2719" max="2719" width="2.85546875" style="177" customWidth="1"/>
    <col min="2720" max="2720" width="3.85546875" style="177" customWidth="1"/>
    <col min="2721" max="2721" width="9.140625" style="177"/>
    <col min="2722" max="2722" width="2.85546875" style="177" customWidth="1"/>
    <col min="2723" max="2723" width="3.85546875" style="177" customWidth="1"/>
    <col min="2724" max="2724" width="9.140625" style="177"/>
    <col min="2725" max="2725" width="2.85546875" style="177" customWidth="1"/>
    <col min="2726" max="2726" width="3.42578125" style="177" customWidth="1"/>
    <col min="2727" max="2727" width="9.140625" style="177"/>
    <col min="2728" max="2728" width="2.85546875" style="177" customWidth="1"/>
    <col min="2729" max="2729" width="3.28515625" style="177" customWidth="1"/>
    <col min="2730" max="2730" width="9.140625" style="177"/>
    <col min="2731" max="2731" width="2.85546875" style="177" customWidth="1"/>
    <col min="2732" max="2732" width="3.140625" style="177" customWidth="1"/>
    <col min="2733" max="2733" width="9.140625" style="177"/>
    <col min="2734" max="2734" width="2.85546875" style="177" customWidth="1"/>
    <col min="2735" max="2735" width="3.140625" style="177" customWidth="1"/>
    <col min="2736" max="2736" width="9.140625" style="177"/>
    <col min="2737" max="2737" width="2.85546875" style="177" customWidth="1"/>
    <col min="2738" max="2738" width="3.140625" style="177" customWidth="1"/>
    <col min="2739" max="2739" width="9.140625" style="177"/>
    <col min="2740" max="2740" width="2.85546875" style="177" customWidth="1"/>
    <col min="2741" max="2741" width="3.28515625" style="177" customWidth="1"/>
    <col min="2742" max="2742" width="9.140625" style="177"/>
    <col min="2743" max="2743" width="3.5703125" style="177" customWidth="1"/>
    <col min="2744" max="2744" width="3.7109375" style="177" customWidth="1"/>
    <col min="2745" max="2746" width="9.140625" style="177"/>
    <col min="2747" max="2747" width="35.140625" style="177" customWidth="1"/>
    <col min="2748" max="2965" width="9.140625" style="177"/>
    <col min="2966" max="2966" width="2.85546875" style="177" customWidth="1"/>
    <col min="2967" max="2967" width="3.7109375" style="177" customWidth="1"/>
    <col min="2968" max="2968" width="9.140625" style="177"/>
    <col min="2969" max="2969" width="2.85546875" style="177" customWidth="1"/>
    <col min="2970" max="2970" width="3.7109375" style="177" customWidth="1"/>
    <col min="2971" max="2971" width="9.140625" style="177"/>
    <col min="2972" max="2972" width="2.85546875" style="177" customWidth="1"/>
    <col min="2973" max="2973" width="3.7109375" style="177" customWidth="1"/>
    <col min="2974" max="2974" width="9.140625" style="177"/>
    <col min="2975" max="2975" width="2.85546875" style="177" customWidth="1"/>
    <col min="2976" max="2976" width="3.85546875" style="177" customWidth="1"/>
    <col min="2977" max="2977" width="9.140625" style="177"/>
    <col min="2978" max="2978" width="2.85546875" style="177" customWidth="1"/>
    <col min="2979" max="2979" width="3.85546875" style="177" customWidth="1"/>
    <col min="2980" max="2980" width="9.140625" style="177"/>
    <col min="2981" max="2981" width="2.85546875" style="177" customWidth="1"/>
    <col min="2982" max="2982" width="3.42578125" style="177" customWidth="1"/>
    <col min="2983" max="2983" width="9.140625" style="177"/>
    <col min="2984" max="2984" width="2.85546875" style="177" customWidth="1"/>
    <col min="2985" max="2985" width="3.28515625" style="177" customWidth="1"/>
    <col min="2986" max="2986" width="9.140625" style="177"/>
    <col min="2987" max="2987" width="2.85546875" style="177" customWidth="1"/>
    <col min="2988" max="2988" width="3.140625" style="177" customWidth="1"/>
    <col min="2989" max="2989" width="9.140625" style="177"/>
    <col min="2990" max="2990" width="2.85546875" style="177" customWidth="1"/>
    <col min="2991" max="2991" width="3.140625" style="177" customWidth="1"/>
    <col min="2992" max="2992" width="9.140625" style="177"/>
    <col min="2993" max="2993" width="2.85546875" style="177" customWidth="1"/>
    <col min="2994" max="2994" width="3.140625" style="177" customWidth="1"/>
    <col min="2995" max="2995" width="9.140625" style="177"/>
    <col min="2996" max="2996" width="2.85546875" style="177" customWidth="1"/>
    <col min="2997" max="2997" width="3.28515625" style="177" customWidth="1"/>
    <col min="2998" max="2998" width="9.140625" style="177"/>
    <col min="2999" max="2999" width="3.5703125" style="177" customWidth="1"/>
    <col min="3000" max="3000" width="3.7109375" style="177" customWidth="1"/>
    <col min="3001" max="3002" width="9.140625" style="177"/>
    <col min="3003" max="3003" width="35.140625" style="177" customWidth="1"/>
    <col min="3004" max="3221" width="9.140625" style="177"/>
    <col min="3222" max="3222" width="2.85546875" style="177" customWidth="1"/>
    <col min="3223" max="3223" width="3.7109375" style="177" customWidth="1"/>
    <col min="3224" max="3224" width="9.140625" style="177"/>
    <col min="3225" max="3225" width="2.85546875" style="177" customWidth="1"/>
    <col min="3226" max="3226" width="3.7109375" style="177" customWidth="1"/>
    <col min="3227" max="3227" width="9.140625" style="177"/>
    <col min="3228" max="3228" width="2.85546875" style="177" customWidth="1"/>
    <col min="3229" max="3229" width="3.7109375" style="177" customWidth="1"/>
    <col min="3230" max="3230" width="9.140625" style="177"/>
    <col min="3231" max="3231" width="2.85546875" style="177" customWidth="1"/>
    <col min="3232" max="3232" width="3.85546875" style="177" customWidth="1"/>
    <col min="3233" max="3233" width="9.140625" style="177"/>
    <col min="3234" max="3234" width="2.85546875" style="177" customWidth="1"/>
    <col min="3235" max="3235" width="3.85546875" style="177" customWidth="1"/>
    <col min="3236" max="3236" width="9.140625" style="177"/>
    <col min="3237" max="3237" width="2.85546875" style="177" customWidth="1"/>
    <col min="3238" max="3238" width="3.42578125" style="177" customWidth="1"/>
    <col min="3239" max="3239" width="9.140625" style="177"/>
    <col min="3240" max="3240" width="2.85546875" style="177" customWidth="1"/>
    <col min="3241" max="3241" width="3.28515625" style="177" customWidth="1"/>
    <col min="3242" max="3242" width="9.140625" style="177"/>
    <col min="3243" max="3243" width="2.85546875" style="177" customWidth="1"/>
    <col min="3244" max="3244" width="3.140625" style="177" customWidth="1"/>
    <col min="3245" max="3245" width="9.140625" style="177"/>
    <col min="3246" max="3246" width="2.85546875" style="177" customWidth="1"/>
    <col min="3247" max="3247" width="3.140625" style="177" customWidth="1"/>
    <col min="3248" max="3248" width="9.140625" style="177"/>
    <col min="3249" max="3249" width="2.85546875" style="177" customWidth="1"/>
    <col min="3250" max="3250" width="3.140625" style="177" customWidth="1"/>
    <col min="3251" max="3251" width="9.140625" style="177"/>
    <col min="3252" max="3252" width="2.85546875" style="177" customWidth="1"/>
    <col min="3253" max="3253" width="3.28515625" style="177" customWidth="1"/>
    <col min="3254" max="3254" width="9.140625" style="177"/>
    <col min="3255" max="3255" width="3.5703125" style="177" customWidth="1"/>
    <col min="3256" max="3256" width="3.7109375" style="177" customWidth="1"/>
    <col min="3257" max="3258" width="9.140625" style="177"/>
    <col min="3259" max="3259" width="35.140625" style="177" customWidth="1"/>
    <col min="3260" max="3477" width="9.140625" style="177"/>
    <col min="3478" max="3478" width="2.85546875" style="177" customWidth="1"/>
    <col min="3479" max="3479" width="3.7109375" style="177" customWidth="1"/>
    <col min="3480" max="3480" width="9.140625" style="177"/>
    <col min="3481" max="3481" width="2.85546875" style="177" customWidth="1"/>
    <col min="3482" max="3482" width="3.7109375" style="177" customWidth="1"/>
    <col min="3483" max="3483" width="9.140625" style="177"/>
    <col min="3484" max="3484" width="2.85546875" style="177" customWidth="1"/>
    <col min="3485" max="3485" width="3.7109375" style="177" customWidth="1"/>
    <col min="3486" max="3486" width="9.140625" style="177"/>
    <col min="3487" max="3487" width="2.85546875" style="177" customWidth="1"/>
    <col min="3488" max="3488" width="3.85546875" style="177" customWidth="1"/>
    <col min="3489" max="3489" width="9.140625" style="177"/>
    <col min="3490" max="3490" width="2.85546875" style="177" customWidth="1"/>
    <col min="3491" max="3491" width="3.85546875" style="177" customWidth="1"/>
    <col min="3492" max="3492" width="9.140625" style="177"/>
    <col min="3493" max="3493" width="2.85546875" style="177" customWidth="1"/>
    <col min="3494" max="3494" width="3.42578125" style="177" customWidth="1"/>
    <col min="3495" max="3495" width="9.140625" style="177"/>
    <col min="3496" max="3496" width="2.85546875" style="177" customWidth="1"/>
    <col min="3497" max="3497" width="3.28515625" style="177" customWidth="1"/>
    <col min="3498" max="3498" width="9.140625" style="177"/>
    <col min="3499" max="3499" width="2.85546875" style="177" customWidth="1"/>
    <col min="3500" max="3500" width="3.140625" style="177" customWidth="1"/>
    <col min="3501" max="3501" width="9.140625" style="177"/>
    <col min="3502" max="3502" width="2.85546875" style="177" customWidth="1"/>
    <col min="3503" max="3503" width="3.140625" style="177" customWidth="1"/>
    <col min="3504" max="3504" width="9.140625" style="177"/>
    <col min="3505" max="3505" width="2.85546875" style="177" customWidth="1"/>
    <col min="3506" max="3506" width="3.140625" style="177" customWidth="1"/>
    <col min="3507" max="3507" width="9.140625" style="177"/>
    <col min="3508" max="3508" width="2.85546875" style="177" customWidth="1"/>
    <col min="3509" max="3509" width="3.28515625" style="177" customWidth="1"/>
    <col min="3510" max="3510" width="9.140625" style="177"/>
    <col min="3511" max="3511" width="3.5703125" style="177" customWidth="1"/>
    <col min="3512" max="3512" width="3.7109375" style="177" customWidth="1"/>
    <col min="3513" max="3514" width="9.140625" style="177"/>
    <col min="3515" max="3515" width="35.140625" style="177" customWidth="1"/>
    <col min="3516" max="3733" width="9.140625" style="177"/>
    <col min="3734" max="3734" width="2.85546875" style="177" customWidth="1"/>
    <col min="3735" max="3735" width="3.7109375" style="177" customWidth="1"/>
    <col min="3736" max="3736" width="9.140625" style="177"/>
    <col min="3737" max="3737" width="2.85546875" style="177" customWidth="1"/>
    <col min="3738" max="3738" width="3.7109375" style="177" customWidth="1"/>
    <col min="3739" max="3739" width="9.140625" style="177"/>
    <col min="3740" max="3740" width="2.85546875" style="177" customWidth="1"/>
    <col min="3741" max="3741" width="3.7109375" style="177" customWidth="1"/>
    <col min="3742" max="3742" width="9.140625" style="177"/>
    <col min="3743" max="3743" width="2.85546875" style="177" customWidth="1"/>
    <col min="3744" max="3744" width="3.85546875" style="177" customWidth="1"/>
    <col min="3745" max="3745" width="9.140625" style="177"/>
    <col min="3746" max="3746" width="2.85546875" style="177" customWidth="1"/>
    <col min="3747" max="3747" width="3.85546875" style="177" customWidth="1"/>
    <col min="3748" max="3748" width="9.140625" style="177"/>
    <col min="3749" max="3749" width="2.85546875" style="177" customWidth="1"/>
    <col min="3750" max="3750" width="3.42578125" style="177" customWidth="1"/>
    <col min="3751" max="3751" width="9.140625" style="177"/>
    <col min="3752" max="3752" width="2.85546875" style="177" customWidth="1"/>
    <col min="3753" max="3753" width="3.28515625" style="177" customWidth="1"/>
    <col min="3754" max="3754" width="9.140625" style="177"/>
    <col min="3755" max="3755" width="2.85546875" style="177" customWidth="1"/>
    <col min="3756" max="3756" width="3.140625" style="177" customWidth="1"/>
    <col min="3757" max="3757" width="9.140625" style="177"/>
    <col min="3758" max="3758" width="2.85546875" style="177" customWidth="1"/>
    <col min="3759" max="3759" width="3.140625" style="177" customWidth="1"/>
    <col min="3760" max="3760" width="9.140625" style="177"/>
    <col min="3761" max="3761" width="2.85546875" style="177" customWidth="1"/>
    <col min="3762" max="3762" width="3.140625" style="177" customWidth="1"/>
    <col min="3763" max="3763" width="9.140625" style="177"/>
    <col min="3764" max="3764" width="2.85546875" style="177" customWidth="1"/>
    <col min="3765" max="3765" width="3.28515625" style="177" customWidth="1"/>
    <col min="3766" max="3766" width="9.140625" style="177"/>
    <col min="3767" max="3767" width="3.5703125" style="177" customWidth="1"/>
    <col min="3768" max="3768" width="3.7109375" style="177" customWidth="1"/>
    <col min="3769" max="3770" width="9.140625" style="177"/>
    <col min="3771" max="3771" width="35.140625" style="177" customWidth="1"/>
    <col min="3772" max="3989" width="9.140625" style="177"/>
    <col min="3990" max="3990" width="2.85546875" style="177" customWidth="1"/>
    <col min="3991" max="3991" width="3.7109375" style="177" customWidth="1"/>
    <col min="3992" max="3992" width="9.140625" style="177"/>
    <col min="3993" max="3993" width="2.85546875" style="177" customWidth="1"/>
    <col min="3994" max="3994" width="3.7109375" style="177" customWidth="1"/>
    <col min="3995" max="3995" width="9.140625" style="177"/>
    <col min="3996" max="3996" width="2.85546875" style="177" customWidth="1"/>
    <col min="3997" max="3997" width="3.7109375" style="177" customWidth="1"/>
    <col min="3998" max="3998" width="9.140625" style="177"/>
    <col min="3999" max="3999" width="2.85546875" style="177" customWidth="1"/>
    <col min="4000" max="4000" width="3.85546875" style="177" customWidth="1"/>
    <col min="4001" max="4001" width="9.140625" style="177"/>
    <col min="4002" max="4002" width="2.85546875" style="177" customWidth="1"/>
    <col min="4003" max="4003" width="3.85546875" style="177" customWidth="1"/>
    <col min="4004" max="4004" width="9.140625" style="177"/>
    <col min="4005" max="4005" width="2.85546875" style="177" customWidth="1"/>
    <col min="4006" max="4006" width="3.42578125" style="177" customWidth="1"/>
    <col min="4007" max="4007" width="9.140625" style="177"/>
    <col min="4008" max="4008" width="2.85546875" style="177" customWidth="1"/>
    <col min="4009" max="4009" width="3.28515625" style="177" customWidth="1"/>
    <col min="4010" max="4010" width="9.140625" style="177"/>
    <col min="4011" max="4011" width="2.85546875" style="177" customWidth="1"/>
    <col min="4012" max="4012" width="3.140625" style="177" customWidth="1"/>
    <col min="4013" max="4013" width="9.140625" style="177"/>
    <col min="4014" max="4014" width="2.85546875" style="177" customWidth="1"/>
    <col min="4015" max="4015" width="3.140625" style="177" customWidth="1"/>
    <col min="4016" max="4016" width="9.140625" style="177"/>
    <col min="4017" max="4017" width="2.85546875" style="177" customWidth="1"/>
    <col min="4018" max="4018" width="3.140625" style="177" customWidth="1"/>
    <col min="4019" max="4019" width="9.140625" style="177"/>
    <col min="4020" max="4020" width="2.85546875" style="177" customWidth="1"/>
    <col min="4021" max="4021" width="3.28515625" style="177" customWidth="1"/>
    <col min="4022" max="4022" width="9.140625" style="177"/>
    <col min="4023" max="4023" width="3.5703125" style="177" customWidth="1"/>
    <col min="4024" max="4024" width="3.7109375" style="177" customWidth="1"/>
    <col min="4025" max="4026" width="9.140625" style="177"/>
    <col min="4027" max="4027" width="35.140625" style="177" customWidth="1"/>
    <col min="4028" max="4245" width="9.140625" style="177"/>
    <col min="4246" max="4246" width="2.85546875" style="177" customWidth="1"/>
    <col min="4247" max="4247" width="3.7109375" style="177" customWidth="1"/>
    <col min="4248" max="4248" width="9.140625" style="177"/>
    <col min="4249" max="4249" width="2.85546875" style="177" customWidth="1"/>
    <col min="4250" max="4250" width="3.7109375" style="177" customWidth="1"/>
    <col min="4251" max="4251" width="9.140625" style="177"/>
    <col min="4252" max="4252" width="2.85546875" style="177" customWidth="1"/>
    <col min="4253" max="4253" width="3.7109375" style="177" customWidth="1"/>
    <col min="4254" max="4254" width="9.140625" style="177"/>
    <col min="4255" max="4255" width="2.85546875" style="177" customWidth="1"/>
    <col min="4256" max="4256" width="3.85546875" style="177" customWidth="1"/>
    <col min="4257" max="4257" width="9.140625" style="177"/>
    <col min="4258" max="4258" width="2.85546875" style="177" customWidth="1"/>
    <col min="4259" max="4259" width="3.85546875" style="177" customWidth="1"/>
    <col min="4260" max="4260" width="9.140625" style="177"/>
    <col min="4261" max="4261" width="2.85546875" style="177" customWidth="1"/>
    <col min="4262" max="4262" width="3.42578125" style="177" customWidth="1"/>
    <col min="4263" max="4263" width="9.140625" style="177"/>
    <col min="4264" max="4264" width="2.85546875" style="177" customWidth="1"/>
    <col min="4265" max="4265" width="3.28515625" style="177" customWidth="1"/>
    <col min="4266" max="4266" width="9.140625" style="177"/>
    <col min="4267" max="4267" width="2.85546875" style="177" customWidth="1"/>
    <col min="4268" max="4268" width="3.140625" style="177" customWidth="1"/>
    <col min="4269" max="4269" width="9.140625" style="177"/>
    <col min="4270" max="4270" width="2.85546875" style="177" customWidth="1"/>
    <col min="4271" max="4271" width="3.140625" style="177" customWidth="1"/>
    <col min="4272" max="4272" width="9.140625" style="177"/>
    <col min="4273" max="4273" width="2.85546875" style="177" customWidth="1"/>
    <col min="4274" max="4274" width="3.140625" style="177" customWidth="1"/>
    <col min="4275" max="4275" width="9.140625" style="177"/>
    <col min="4276" max="4276" width="2.85546875" style="177" customWidth="1"/>
    <col min="4277" max="4277" width="3.28515625" style="177" customWidth="1"/>
    <col min="4278" max="4278" width="9.140625" style="177"/>
    <col min="4279" max="4279" width="3.5703125" style="177" customWidth="1"/>
    <col min="4280" max="4280" width="3.7109375" style="177" customWidth="1"/>
    <col min="4281" max="4282" width="9.140625" style="177"/>
    <col min="4283" max="4283" width="35.140625" style="177" customWidth="1"/>
    <col min="4284" max="4501" width="9.140625" style="177"/>
    <col min="4502" max="4502" width="2.85546875" style="177" customWidth="1"/>
    <col min="4503" max="4503" width="3.7109375" style="177" customWidth="1"/>
    <col min="4504" max="4504" width="9.140625" style="177"/>
    <col min="4505" max="4505" width="2.85546875" style="177" customWidth="1"/>
    <col min="4506" max="4506" width="3.7109375" style="177" customWidth="1"/>
    <col min="4507" max="4507" width="9.140625" style="177"/>
    <col min="4508" max="4508" width="2.85546875" style="177" customWidth="1"/>
    <col min="4509" max="4509" width="3.7109375" style="177" customWidth="1"/>
    <col min="4510" max="4510" width="9.140625" style="177"/>
    <col min="4511" max="4511" width="2.85546875" style="177" customWidth="1"/>
    <col min="4512" max="4512" width="3.85546875" style="177" customWidth="1"/>
    <col min="4513" max="4513" width="9.140625" style="177"/>
    <col min="4514" max="4514" width="2.85546875" style="177" customWidth="1"/>
    <col min="4515" max="4515" width="3.85546875" style="177" customWidth="1"/>
    <col min="4516" max="4516" width="9.140625" style="177"/>
    <col min="4517" max="4517" width="2.85546875" style="177" customWidth="1"/>
    <col min="4518" max="4518" width="3.42578125" style="177" customWidth="1"/>
    <col min="4519" max="4519" width="9.140625" style="177"/>
    <col min="4520" max="4520" width="2.85546875" style="177" customWidth="1"/>
    <col min="4521" max="4521" width="3.28515625" style="177" customWidth="1"/>
    <col min="4522" max="4522" width="9.140625" style="177"/>
    <col min="4523" max="4523" width="2.85546875" style="177" customWidth="1"/>
    <col min="4524" max="4524" width="3.140625" style="177" customWidth="1"/>
    <col min="4525" max="4525" width="9.140625" style="177"/>
    <col min="4526" max="4526" width="2.85546875" style="177" customWidth="1"/>
    <col min="4527" max="4527" width="3.140625" style="177" customWidth="1"/>
    <col min="4528" max="4528" width="9.140625" style="177"/>
    <col min="4529" max="4529" width="2.85546875" style="177" customWidth="1"/>
    <col min="4530" max="4530" width="3.140625" style="177" customWidth="1"/>
    <col min="4531" max="4531" width="9.140625" style="177"/>
    <col min="4532" max="4532" width="2.85546875" style="177" customWidth="1"/>
    <col min="4533" max="4533" width="3.28515625" style="177" customWidth="1"/>
    <col min="4534" max="4534" width="9.140625" style="177"/>
    <col min="4535" max="4535" width="3.5703125" style="177" customWidth="1"/>
    <col min="4536" max="4536" width="3.7109375" style="177" customWidth="1"/>
    <col min="4537" max="4538" width="9.140625" style="177"/>
    <col min="4539" max="4539" width="35.140625" style="177" customWidth="1"/>
    <col min="4540" max="4757" width="9.140625" style="177"/>
    <col min="4758" max="4758" width="2.85546875" style="177" customWidth="1"/>
    <col min="4759" max="4759" width="3.7109375" style="177" customWidth="1"/>
    <col min="4760" max="4760" width="9.140625" style="177"/>
    <col min="4761" max="4761" width="2.85546875" style="177" customWidth="1"/>
    <col min="4762" max="4762" width="3.7109375" style="177" customWidth="1"/>
    <col min="4763" max="4763" width="9.140625" style="177"/>
    <col min="4764" max="4764" width="2.85546875" style="177" customWidth="1"/>
    <col min="4765" max="4765" width="3.7109375" style="177" customWidth="1"/>
    <col min="4766" max="4766" width="9.140625" style="177"/>
    <col min="4767" max="4767" width="2.85546875" style="177" customWidth="1"/>
    <col min="4768" max="4768" width="3.85546875" style="177" customWidth="1"/>
    <col min="4769" max="4769" width="9.140625" style="177"/>
    <col min="4770" max="4770" width="2.85546875" style="177" customWidth="1"/>
    <col min="4771" max="4771" width="3.85546875" style="177" customWidth="1"/>
    <col min="4772" max="4772" width="9.140625" style="177"/>
    <col min="4773" max="4773" width="2.85546875" style="177" customWidth="1"/>
    <col min="4774" max="4774" width="3.42578125" style="177" customWidth="1"/>
    <col min="4775" max="4775" width="9.140625" style="177"/>
    <col min="4776" max="4776" width="2.85546875" style="177" customWidth="1"/>
    <col min="4777" max="4777" width="3.28515625" style="177" customWidth="1"/>
    <col min="4778" max="4778" width="9.140625" style="177"/>
    <col min="4779" max="4779" width="2.85546875" style="177" customWidth="1"/>
    <col min="4780" max="4780" width="3.140625" style="177" customWidth="1"/>
    <col min="4781" max="4781" width="9.140625" style="177"/>
    <col min="4782" max="4782" width="2.85546875" style="177" customWidth="1"/>
    <col min="4783" max="4783" width="3.140625" style="177" customWidth="1"/>
    <col min="4784" max="4784" width="9.140625" style="177"/>
    <col min="4785" max="4785" width="2.85546875" style="177" customWidth="1"/>
    <col min="4786" max="4786" width="3.140625" style="177" customWidth="1"/>
    <col min="4787" max="4787" width="9.140625" style="177"/>
    <col min="4788" max="4788" width="2.85546875" style="177" customWidth="1"/>
    <col min="4789" max="4789" width="3.28515625" style="177" customWidth="1"/>
    <col min="4790" max="4790" width="9.140625" style="177"/>
    <col min="4791" max="4791" width="3.5703125" style="177" customWidth="1"/>
    <col min="4792" max="4792" width="3.7109375" style="177" customWidth="1"/>
    <col min="4793" max="4794" width="9.140625" style="177"/>
    <col min="4795" max="4795" width="35.140625" style="177" customWidth="1"/>
    <col min="4796" max="5013" width="9.140625" style="177"/>
    <col min="5014" max="5014" width="2.85546875" style="177" customWidth="1"/>
    <col min="5015" max="5015" width="3.7109375" style="177" customWidth="1"/>
    <col min="5016" max="5016" width="9.140625" style="177"/>
    <col min="5017" max="5017" width="2.85546875" style="177" customWidth="1"/>
    <col min="5018" max="5018" width="3.7109375" style="177" customWidth="1"/>
    <col min="5019" max="5019" width="9.140625" style="177"/>
    <col min="5020" max="5020" width="2.85546875" style="177" customWidth="1"/>
    <col min="5021" max="5021" width="3.7109375" style="177" customWidth="1"/>
    <col min="5022" max="5022" width="9.140625" style="177"/>
    <col min="5023" max="5023" width="2.85546875" style="177" customWidth="1"/>
    <col min="5024" max="5024" width="3.85546875" style="177" customWidth="1"/>
    <col min="5025" max="5025" width="9.140625" style="177"/>
    <col min="5026" max="5026" width="2.85546875" style="177" customWidth="1"/>
    <col min="5027" max="5027" width="3.85546875" style="177" customWidth="1"/>
    <col min="5028" max="5028" width="9.140625" style="177"/>
    <col min="5029" max="5029" width="2.85546875" style="177" customWidth="1"/>
    <col min="5030" max="5030" width="3.42578125" style="177" customWidth="1"/>
    <col min="5031" max="5031" width="9.140625" style="177"/>
    <col min="5032" max="5032" width="2.85546875" style="177" customWidth="1"/>
    <col min="5033" max="5033" width="3.28515625" style="177" customWidth="1"/>
    <col min="5034" max="5034" width="9.140625" style="177"/>
    <col min="5035" max="5035" width="2.85546875" style="177" customWidth="1"/>
    <col min="5036" max="5036" width="3.140625" style="177" customWidth="1"/>
    <col min="5037" max="5037" width="9.140625" style="177"/>
    <col min="5038" max="5038" width="2.85546875" style="177" customWidth="1"/>
    <col min="5039" max="5039" width="3.140625" style="177" customWidth="1"/>
    <col min="5040" max="5040" width="9.140625" style="177"/>
    <col min="5041" max="5041" width="2.85546875" style="177" customWidth="1"/>
    <col min="5042" max="5042" width="3.140625" style="177" customWidth="1"/>
    <col min="5043" max="5043" width="9.140625" style="177"/>
    <col min="5044" max="5044" width="2.85546875" style="177" customWidth="1"/>
    <col min="5045" max="5045" width="3.28515625" style="177" customWidth="1"/>
    <col min="5046" max="5046" width="9.140625" style="177"/>
    <col min="5047" max="5047" width="3.5703125" style="177" customWidth="1"/>
    <col min="5048" max="5048" width="3.7109375" style="177" customWidth="1"/>
    <col min="5049" max="5050" width="9.140625" style="177"/>
    <col min="5051" max="5051" width="35.140625" style="177" customWidth="1"/>
    <col min="5052" max="5269" width="9.140625" style="177"/>
    <col min="5270" max="5270" width="2.85546875" style="177" customWidth="1"/>
    <col min="5271" max="5271" width="3.7109375" style="177" customWidth="1"/>
    <col min="5272" max="5272" width="9.140625" style="177"/>
    <col min="5273" max="5273" width="2.85546875" style="177" customWidth="1"/>
    <col min="5274" max="5274" width="3.7109375" style="177" customWidth="1"/>
    <col min="5275" max="5275" width="9.140625" style="177"/>
    <col min="5276" max="5276" width="2.85546875" style="177" customWidth="1"/>
    <col min="5277" max="5277" width="3.7109375" style="177" customWidth="1"/>
    <col min="5278" max="5278" width="9.140625" style="177"/>
    <col min="5279" max="5279" width="2.85546875" style="177" customWidth="1"/>
    <col min="5280" max="5280" width="3.85546875" style="177" customWidth="1"/>
    <col min="5281" max="5281" width="9.140625" style="177"/>
    <col min="5282" max="5282" width="2.85546875" style="177" customWidth="1"/>
    <col min="5283" max="5283" width="3.85546875" style="177" customWidth="1"/>
    <col min="5284" max="5284" width="9.140625" style="177"/>
    <col min="5285" max="5285" width="2.85546875" style="177" customWidth="1"/>
    <col min="5286" max="5286" width="3.42578125" style="177" customWidth="1"/>
    <col min="5287" max="5287" width="9.140625" style="177"/>
    <col min="5288" max="5288" width="2.85546875" style="177" customWidth="1"/>
    <col min="5289" max="5289" width="3.28515625" style="177" customWidth="1"/>
    <col min="5290" max="5290" width="9.140625" style="177"/>
    <col min="5291" max="5291" width="2.85546875" style="177" customWidth="1"/>
    <col min="5292" max="5292" width="3.140625" style="177" customWidth="1"/>
    <col min="5293" max="5293" width="9.140625" style="177"/>
    <col min="5294" max="5294" width="2.85546875" style="177" customWidth="1"/>
    <col min="5295" max="5295" width="3.140625" style="177" customWidth="1"/>
    <col min="5296" max="5296" width="9.140625" style="177"/>
    <col min="5297" max="5297" width="2.85546875" style="177" customWidth="1"/>
    <col min="5298" max="5298" width="3.140625" style="177" customWidth="1"/>
    <col min="5299" max="5299" width="9.140625" style="177"/>
    <col min="5300" max="5300" width="2.85546875" style="177" customWidth="1"/>
    <col min="5301" max="5301" width="3.28515625" style="177" customWidth="1"/>
    <col min="5302" max="5302" width="9.140625" style="177"/>
    <col min="5303" max="5303" width="3.5703125" style="177" customWidth="1"/>
    <col min="5304" max="5304" width="3.7109375" style="177" customWidth="1"/>
    <col min="5305" max="5306" width="9.140625" style="177"/>
    <col min="5307" max="5307" width="35.140625" style="177" customWidth="1"/>
    <col min="5308" max="5525" width="9.140625" style="177"/>
    <col min="5526" max="5526" width="2.85546875" style="177" customWidth="1"/>
    <col min="5527" max="5527" width="3.7109375" style="177" customWidth="1"/>
    <col min="5528" max="5528" width="9.140625" style="177"/>
    <col min="5529" max="5529" width="2.85546875" style="177" customWidth="1"/>
    <col min="5530" max="5530" width="3.7109375" style="177" customWidth="1"/>
    <col min="5531" max="5531" width="9.140625" style="177"/>
    <col min="5532" max="5532" width="2.85546875" style="177" customWidth="1"/>
    <col min="5533" max="5533" width="3.7109375" style="177" customWidth="1"/>
    <col min="5534" max="5534" width="9.140625" style="177"/>
    <col min="5535" max="5535" width="2.85546875" style="177" customWidth="1"/>
    <col min="5536" max="5536" width="3.85546875" style="177" customWidth="1"/>
    <col min="5537" max="5537" width="9.140625" style="177"/>
    <col min="5538" max="5538" width="2.85546875" style="177" customWidth="1"/>
    <col min="5539" max="5539" width="3.85546875" style="177" customWidth="1"/>
    <col min="5540" max="5540" width="9.140625" style="177"/>
    <col min="5541" max="5541" width="2.85546875" style="177" customWidth="1"/>
    <col min="5542" max="5542" width="3.42578125" style="177" customWidth="1"/>
    <col min="5543" max="5543" width="9.140625" style="177"/>
    <col min="5544" max="5544" width="2.85546875" style="177" customWidth="1"/>
    <col min="5545" max="5545" width="3.28515625" style="177" customWidth="1"/>
    <col min="5546" max="5546" width="9.140625" style="177"/>
    <col min="5547" max="5547" width="2.85546875" style="177" customWidth="1"/>
    <col min="5548" max="5548" width="3.140625" style="177" customWidth="1"/>
    <col min="5549" max="5549" width="9.140625" style="177"/>
    <col min="5550" max="5550" width="2.85546875" style="177" customWidth="1"/>
    <col min="5551" max="5551" width="3.140625" style="177" customWidth="1"/>
    <col min="5552" max="5552" width="9.140625" style="177"/>
    <col min="5553" max="5553" width="2.85546875" style="177" customWidth="1"/>
    <col min="5554" max="5554" width="3.140625" style="177" customWidth="1"/>
    <col min="5555" max="5555" width="9.140625" style="177"/>
    <col min="5556" max="5556" width="2.85546875" style="177" customWidth="1"/>
    <col min="5557" max="5557" width="3.28515625" style="177" customWidth="1"/>
    <col min="5558" max="5558" width="9.140625" style="177"/>
    <col min="5559" max="5559" width="3.5703125" style="177" customWidth="1"/>
    <col min="5560" max="5560" width="3.7109375" style="177" customWidth="1"/>
    <col min="5561" max="5562" width="9.140625" style="177"/>
    <col min="5563" max="5563" width="35.140625" style="177" customWidth="1"/>
    <col min="5564" max="5781" width="9.140625" style="177"/>
    <col min="5782" max="5782" width="2.85546875" style="177" customWidth="1"/>
    <col min="5783" max="5783" width="3.7109375" style="177" customWidth="1"/>
    <col min="5784" max="5784" width="9.140625" style="177"/>
    <col min="5785" max="5785" width="2.85546875" style="177" customWidth="1"/>
    <col min="5786" max="5786" width="3.7109375" style="177" customWidth="1"/>
    <col min="5787" max="5787" width="9.140625" style="177"/>
    <col min="5788" max="5788" width="2.85546875" style="177" customWidth="1"/>
    <col min="5789" max="5789" width="3.7109375" style="177" customWidth="1"/>
    <col min="5790" max="5790" width="9.140625" style="177"/>
    <col min="5791" max="5791" width="2.85546875" style="177" customWidth="1"/>
    <col min="5792" max="5792" width="3.85546875" style="177" customWidth="1"/>
    <col min="5793" max="5793" width="9.140625" style="177"/>
    <col min="5794" max="5794" width="2.85546875" style="177" customWidth="1"/>
    <col min="5795" max="5795" width="3.85546875" style="177" customWidth="1"/>
    <col min="5796" max="5796" width="9.140625" style="177"/>
    <col min="5797" max="5797" width="2.85546875" style="177" customWidth="1"/>
    <col min="5798" max="5798" width="3.42578125" style="177" customWidth="1"/>
    <col min="5799" max="5799" width="9.140625" style="177"/>
    <col min="5800" max="5800" width="2.85546875" style="177" customWidth="1"/>
    <col min="5801" max="5801" width="3.28515625" style="177" customWidth="1"/>
    <col min="5802" max="5802" width="9.140625" style="177"/>
    <col min="5803" max="5803" width="2.85546875" style="177" customWidth="1"/>
    <col min="5804" max="5804" width="3.140625" style="177" customWidth="1"/>
    <col min="5805" max="5805" width="9.140625" style="177"/>
    <col min="5806" max="5806" width="2.85546875" style="177" customWidth="1"/>
    <col min="5807" max="5807" width="3.140625" style="177" customWidth="1"/>
    <col min="5808" max="5808" width="9.140625" style="177"/>
    <col min="5809" max="5809" width="2.85546875" style="177" customWidth="1"/>
    <col min="5810" max="5810" width="3.140625" style="177" customWidth="1"/>
    <col min="5811" max="5811" width="9.140625" style="177"/>
    <col min="5812" max="5812" width="2.85546875" style="177" customWidth="1"/>
    <col min="5813" max="5813" width="3.28515625" style="177" customWidth="1"/>
    <col min="5814" max="5814" width="9.140625" style="177"/>
    <col min="5815" max="5815" width="3.5703125" style="177" customWidth="1"/>
    <col min="5816" max="5816" width="3.7109375" style="177" customWidth="1"/>
    <col min="5817" max="5818" width="9.140625" style="177"/>
    <col min="5819" max="5819" width="35.140625" style="177" customWidth="1"/>
    <col min="5820" max="6037" width="9.140625" style="177"/>
    <col min="6038" max="6038" width="2.85546875" style="177" customWidth="1"/>
    <col min="6039" max="6039" width="3.7109375" style="177" customWidth="1"/>
    <col min="6040" max="6040" width="9.140625" style="177"/>
    <col min="6041" max="6041" width="2.85546875" style="177" customWidth="1"/>
    <col min="6042" max="6042" width="3.7109375" style="177" customWidth="1"/>
    <col min="6043" max="6043" width="9.140625" style="177"/>
    <col min="6044" max="6044" width="2.85546875" style="177" customWidth="1"/>
    <col min="6045" max="6045" width="3.7109375" style="177" customWidth="1"/>
    <col min="6046" max="6046" width="9.140625" style="177"/>
    <col min="6047" max="6047" width="2.85546875" style="177" customWidth="1"/>
    <col min="6048" max="6048" width="3.85546875" style="177" customWidth="1"/>
    <col min="6049" max="6049" width="9.140625" style="177"/>
    <col min="6050" max="6050" width="2.85546875" style="177" customWidth="1"/>
    <col min="6051" max="6051" width="3.85546875" style="177" customWidth="1"/>
    <col min="6052" max="6052" width="9.140625" style="177"/>
    <col min="6053" max="6053" width="2.85546875" style="177" customWidth="1"/>
    <col min="6054" max="6054" width="3.42578125" style="177" customWidth="1"/>
    <col min="6055" max="6055" width="9.140625" style="177"/>
    <col min="6056" max="6056" width="2.85546875" style="177" customWidth="1"/>
    <col min="6057" max="6057" width="3.28515625" style="177" customWidth="1"/>
    <col min="6058" max="6058" width="9.140625" style="177"/>
    <col min="6059" max="6059" width="2.85546875" style="177" customWidth="1"/>
    <col min="6060" max="6060" width="3.140625" style="177" customWidth="1"/>
    <col min="6061" max="6061" width="9.140625" style="177"/>
    <col min="6062" max="6062" width="2.85546875" style="177" customWidth="1"/>
    <col min="6063" max="6063" width="3.140625" style="177" customWidth="1"/>
    <col min="6064" max="6064" width="9.140625" style="177"/>
    <col min="6065" max="6065" width="2.85546875" style="177" customWidth="1"/>
    <col min="6066" max="6066" width="3.140625" style="177" customWidth="1"/>
    <col min="6067" max="6067" width="9.140625" style="177"/>
    <col min="6068" max="6068" width="2.85546875" style="177" customWidth="1"/>
    <col min="6069" max="6069" width="3.28515625" style="177" customWidth="1"/>
    <col min="6070" max="6070" width="9.140625" style="177"/>
    <col min="6071" max="6071" width="3.5703125" style="177" customWidth="1"/>
    <col min="6072" max="6072" width="3.7109375" style="177" customWidth="1"/>
    <col min="6073" max="6074" width="9.140625" style="177"/>
    <col min="6075" max="6075" width="35.140625" style="177" customWidth="1"/>
    <col min="6076" max="6293" width="9.140625" style="177"/>
    <col min="6294" max="6294" width="2.85546875" style="177" customWidth="1"/>
    <col min="6295" max="6295" width="3.7109375" style="177" customWidth="1"/>
    <col min="6296" max="6296" width="9.140625" style="177"/>
    <col min="6297" max="6297" width="2.85546875" style="177" customWidth="1"/>
    <col min="6298" max="6298" width="3.7109375" style="177" customWidth="1"/>
    <col min="6299" max="6299" width="9.140625" style="177"/>
    <col min="6300" max="6300" width="2.85546875" style="177" customWidth="1"/>
    <col min="6301" max="6301" width="3.7109375" style="177" customWidth="1"/>
    <col min="6302" max="6302" width="9.140625" style="177"/>
    <col min="6303" max="6303" width="2.85546875" style="177" customWidth="1"/>
    <col min="6304" max="6304" width="3.85546875" style="177" customWidth="1"/>
    <col min="6305" max="6305" width="9.140625" style="177"/>
    <col min="6306" max="6306" width="2.85546875" style="177" customWidth="1"/>
    <col min="6307" max="6307" width="3.85546875" style="177" customWidth="1"/>
    <col min="6308" max="6308" width="9.140625" style="177"/>
    <col min="6309" max="6309" width="2.85546875" style="177" customWidth="1"/>
    <col min="6310" max="6310" width="3.42578125" style="177" customWidth="1"/>
    <col min="6311" max="6311" width="9.140625" style="177"/>
    <col min="6312" max="6312" width="2.85546875" style="177" customWidth="1"/>
    <col min="6313" max="6313" width="3.28515625" style="177" customWidth="1"/>
    <col min="6314" max="6314" width="9.140625" style="177"/>
    <col min="6315" max="6315" width="2.85546875" style="177" customWidth="1"/>
    <col min="6316" max="6316" width="3.140625" style="177" customWidth="1"/>
    <col min="6317" max="6317" width="9.140625" style="177"/>
    <col min="6318" max="6318" width="2.85546875" style="177" customWidth="1"/>
    <col min="6319" max="6319" width="3.140625" style="177" customWidth="1"/>
    <col min="6320" max="6320" width="9.140625" style="177"/>
    <col min="6321" max="6321" width="2.85546875" style="177" customWidth="1"/>
    <col min="6322" max="6322" width="3.140625" style="177" customWidth="1"/>
    <col min="6323" max="6323" width="9.140625" style="177"/>
    <col min="6324" max="6324" width="2.85546875" style="177" customWidth="1"/>
    <col min="6325" max="6325" width="3.28515625" style="177" customWidth="1"/>
    <col min="6326" max="6326" width="9.140625" style="177"/>
    <col min="6327" max="6327" width="3.5703125" style="177" customWidth="1"/>
    <col min="6328" max="6328" width="3.7109375" style="177" customWidth="1"/>
    <col min="6329" max="6330" width="9.140625" style="177"/>
    <col min="6331" max="6331" width="35.140625" style="177" customWidth="1"/>
    <col min="6332" max="6549" width="9.140625" style="177"/>
    <col min="6550" max="6550" width="2.85546875" style="177" customWidth="1"/>
    <col min="6551" max="6551" width="3.7109375" style="177" customWidth="1"/>
    <col min="6552" max="6552" width="9.140625" style="177"/>
    <col min="6553" max="6553" width="2.85546875" style="177" customWidth="1"/>
    <col min="6554" max="6554" width="3.7109375" style="177" customWidth="1"/>
    <col min="6555" max="6555" width="9.140625" style="177"/>
    <col min="6556" max="6556" width="2.85546875" style="177" customWidth="1"/>
    <col min="6557" max="6557" width="3.7109375" style="177" customWidth="1"/>
    <col min="6558" max="6558" width="9.140625" style="177"/>
    <col min="6559" max="6559" width="2.85546875" style="177" customWidth="1"/>
    <col min="6560" max="6560" width="3.85546875" style="177" customWidth="1"/>
    <col min="6561" max="6561" width="9.140625" style="177"/>
    <col min="6562" max="6562" width="2.85546875" style="177" customWidth="1"/>
    <col min="6563" max="6563" width="3.85546875" style="177" customWidth="1"/>
    <col min="6564" max="6564" width="9.140625" style="177"/>
    <col min="6565" max="6565" width="2.85546875" style="177" customWidth="1"/>
    <col min="6566" max="6566" width="3.42578125" style="177" customWidth="1"/>
    <col min="6567" max="6567" width="9.140625" style="177"/>
    <col min="6568" max="6568" width="2.85546875" style="177" customWidth="1"/>
    <col min="6569" max="6569" width="3.28515625" style="177" customWidth="1"/>
    <col min="6570" max="6570" width="9.140625" style="177"/>
    <col min="6571" max="6571" width="2.85546875" style="177" customWidth="1"/>
    <col min="6572" max="6572" width="3.140625" style="177" customWidth="1"/>
    <col min="6573" max="6573" width="9.140625" style="177"/>
    <col min="6574" max="6574" width="2.85546875" style="177" customWidth="1"/>
    <col min="6575" max="6575" width="3.140625" style="177" customWidth="1"/>
    <col min="6576" max="6576" width="9.140625" style="177"/>
    <col min="6577" max="6577" width="2.85546875" style="177" customWidth="1"/>
    <col min="6578" max="6578" width="3.140625" style="177" customWidth="1"/>
    <col min="6579" max="6579" width="9.140625" style="177"/>
    <col min="6580" max="6580" width="2.85546875" style="177" customWidth="1"/>
    <col min="6581" max="6581" width="3.28515625" style="177" customWidth="1"/>
    <col min="6582" max="6582" width="9.140625" style="177"/>
    <col min="6583" max="6583" width="3.5703125" style="177" customWidth="1"/>
    <col min="6584" max="6584" width="3.7109375" style="177" customWidth="1"/>
    <col min="6585" max="6586" width="9.140625" style="177"/>
    <col min="6587" max="6587" width="35.140625" style="177" customWidth="1"/>
    <col min="6588" max="6805" width="9.140625" style="177"/>
    <col min="6806" max="6806" width="2.85546875" style="177" customWidth="1"/>
    <col min="6807" max="6807" width="3.7109375" style="177" customWidth="1"/>
    <col min="6808" max="6808" width="9.140625" style="177"/>
    <col min="6809" max="6809" width="2.85546875" style="177" customWidth="1"/>
    <col min="6810" max="6810" width="3.7109375" style="177" customWidth="1"/>
    <col min="6811" max="6811" width="9.140625" style="177"/>
    <col min="6812" max="6812" width="2.85546875" style="177" customWidth="1"/>
    <col min="6813" max="6813" width="3.7109375" style="177" customWidth="1"/>
    <col min="6814" max="6814" width="9.140625" style="177"/>
    <col min="6815" max="6815" width="2.85546875" style="177" customWidth="1"/>
    <col min="6816" max="6816" width="3.85546875" style="177" customWidth="1"/>
    <col min="6817" max="6817" width="9.140625" style="177"/>
    <col min="6818" max="6818" width="2.85546875" style="177" customWidth="1"/>
    <col min="6819" max="6819" width="3.85546875" style="177" customWidth="1"/>
    <col min="6820" max="6820" width="9.140625" style="177"/>
    <col min="6821" max="6821" width="2.85546875" style="177" customWidth="1"/>
    <col min="6822" max="6822" width="3.42578125" style="177" customWidth="1"/>
    <col min="6823" max="6823" width="9.140625" style="177"/>
    <col min="6824" max="6824" width="2.85546875" style="177" customWidth="1"/>
    <col min="6825" max="6825" width="3.28515625" style="177" customWidth="1"/>
    <col min="6826" max="6826" width="9.140625" style="177"/>
    <col min="6827" max="6827" width="2.85546875" style="177" customWidth="1"/>
    <col min="6828" max="6828" width="3.140625" style="177" customWidth="1"/>
    <col min="6829" max="6829" width="9.140625" style="177"/>
    <col min="6830" max="6830" width="2.85546875" style="177" customWidth="1"/>
    <col min="6831" max="6831" width="3.140625" style="177" customWidth="1"/>
    <col min="6832" max="6832" width="9.140625" style="177"/>
    <col min="6833" max="6833" width="2.85546875" style="177" customWidth="1"/>
    <col min="6834" max="6834" width="3.140625" style="177" customWidth="1"/>
    <col min="6835" max="6835" width="9.140625" style="177"/>
    <col min="6836" max="6836" width="2.85546875" style="177" customWidth="1"/>
    <col min="6837" max="6837" width="3.28515625" style="177" customWidth="1"/>
    <col min="6838" max="6838" width="9.140625" style="177"/>
    <col min="6839" max="6839" width="3.5703125" style="177" customWidth="1"/>
    <col min="6840" max="6840" width="3.7109375" style="177" customWidth="1"/>
    <col min="6841" max="6842" width="9.140625" style="177"/>
    <col min="6843" max="6843" width="35.140625" style="177" customWidth="1"/>
    <col min="6844" max="7061" width="9.140625" style="177"/>
    <col min="7062" max="7062" width="2.85546875" style="177" customWidth="1"/>
    <col min="7063" max="7063" width="3.7109375" style="177" customWidth="1"/>
    <col min="7064" max="7064" width="9.140625" style="177"/>
    <col min="7065" max="7065" width="2.85546875" style="177" customWidth="1"/>
    <col min="7066" max="7066" width="3.7109375" style="177" customWidth="1"/>
    <col min="7067" max="7067" width="9.140625" style="177"/>
    <col min="7068" max="7068" width="2.85546875" style="177" customWidth="1"/>
    <col min="7069" max="7069" width="3.7109375" style="177" customWidth="1"/>
    <col min="7070" max="7070" width="9.140625" style="177"/>
    <col min="7071" max="7071" width="2.85546875" style="177" customWidth="1"/>
    <col min="7072" max="7072" width="3.85546875" style="177" customWidth="1"/>
    <col min="7073" max="7073" width="9.140625" style="177"/>
    <col min="7074" max="7074" width="2.85546875" style="177" customWidth="1"/>
    <col min="7075" max="7075" width="3.85546875" style="177" customWidth="1"/>
    <col min="7076" max="7076" width="9.140625" style="177"/>
    <col min="7077" max="7077" width="2.85546875" style="177" customWidth="1"/>
    <col min="7078" max="7078" width="3.42578125" style="177" customWidth="1"/>
    <col min="7079" max="7079" width="9.140625" style="177"/>
    <col min="7080" max="7080" width="2.85546875" style="177" customWidth="1"/>
    <col min="7081" max="7081" width="3.28515625" style="177" customWidth="1"/>
    <col min="7082" max="7082" width="9.140625" style="177"/>
    <col min="7083" max="7083" width="2.85546875" style="177" customWidth="1"/>
    <col min="7084" max="7084" width="3.140625" style="177" customWidth="1"/>
    <col min="7085" max="7085" width="9.140625" style="177"/>
    <col min="7086" max="7086" width="2.85546875" style="177" customWidth="1"/>
    <col min="7087" max="7087" width="3.140625" style="177" customWidth="1"/>
    <col min="7088" max="7088" width="9.140625" style="177"/>
    <col min="7089" max="7089" width="2.85546875" style="177" customWidth="1"/>
    <col min="7090" max="7090" width="3.140625" style="177" customWidth="1"/>
    <col min="7091" max="7091" width="9.140625" style="177"/>
    <col min="7092" max="7092" width="2.85546875" style="177" customWidth="1"/>
    <col min="7093" max="7093" width="3.28515625" style="177" customWidth="1"/>
    <col min="7094" max="7094" width="9.140625" style="177"/>
    <col min="7095" max="7095" width="3.5703125" style="177" customWidth="1"/>
    <col min="7096" max="7096" width="3.7109375" style="177" customWidth="1"/>
    <col min="7097" max="7098" width="9.140625" style="177"/>
    <col min="7099" max="7099" width="35.140625" style="177" customWidth="1"/>
    <col min="7100" max="7317" width="9.140625" style="177"/>
    <col min="7318" max="7318" width="2.85546875" style="177" customWidth="1"/>
    <col min="7319" max="7319" width="3.7109375" style="177" customWidth="1"/>
    <col min="7320" max="7320" width="9.140625" style="177"/>
    <col min="7321" max="7321" width="2.85546875" style="177" customWidth="1"/>
    <col min="7322" max="7322" width="3.7109375" style="177" customWidth="1"/>
    <col min="7323" max="7323" width="9.140625" style="177"/>
    <col min="7324" max="7324" width="2.85546875" style="177" customWidth="1"/>
    <col min="7325" max="7325" width="3.7109375" style="177" customWidth="1"/>
    <col min="7326" max="7326" width="9.140625" style="177"/>
    <col min="7327" max="7327" width="2.85546875" style="177" customWidth="1"/>
    <col min="7328" max="7328" width="3.85546875" style="177" customWidth="1"/>
    <col min="7329" max="7329" width="9.140625" style="177"/>
    <col min="7330" max="7330" width="2.85546875" style="177" customWidth="1"/>
    <col min="7331" max="7331" width="3.85546875" style="177" customWidth="1"/>
    <col min="7332" max="7332" width="9.140625" style="177"/>
    <col min="7333" max="7333" width="2.85546875" style="177" customWidth="1"/>
    <col min="7334" max="7334" width="3.42578125" style="177" customWidth="1"/>
    <col min="7335" max="7335" width="9.140625" style="177"/>
    <col min="7336" max="7336" width="2.85546875" style="177" customWidth="1"/>
    <col min="7337" max="7337" width="3.28515625" style="177" customWidth="1"/>
    <col min="7338" max="7338" width="9.140625" style="177"/>
    <col min="7339" max="7339" width="2.85546875" style="177" customWidth="1"/>
    <col min="7340" max="7340" width="3.140625" style="177" customWidth="1"/>
    <col min="7341" max="7341" width="9.140625" style="177"/>
    <col min="7342" max="7342" width="2.85546875" style="177" customWidth="1"/>
    <col min="7343" max="7343" width="3.140625" style="177" customWidth="1"/>
    <col min="7344" max="7344" width="9.140625" style="177"/>
    <col min="7345" max="7345" width="2.85546875" style="177" customWidth="1"/>
    <col min="7346" max="7346" width="3.140625" style="177" customWidth="1"/>
    <col min="7347" max="7347" width="9.140625" style="177"/>
    <col min="7348" max="7348" width="2.85546875" style="177" customWidth="1"/>
    <col min="7349" max="7349" width="3.28515625" style="177" customWidth="1"/>
    <col min="7350" max="7350" width="9.140625" style="177"/>
    <col min="7351" max="7351" width="3.5703125" style="177" customWidth="1"/>
    <col min="7352" max="7352" width="3.7109375" style="177" customWidth="1"/>
    <col min="7353" max="7354" width="9.140625" style="177"/>
    <col min="7355" max="7355" width="35.140625" style="177" customWidth="1"/>
    <col min="7356" max="7573" width="9.140625" style="177"/>
    <col min="7574" max="7574" width="2.85546875" style="177" customWidth="1"/>
    <col min="7575" max="7575" width="3.7109375" style="177" customWidth="1"/>
    <col min="7576" max="7576" width="9.140625" style="177"/>
    <col min="7577" max="7577" width="2.85546875" style="177" customWidth="1"/>
    <col min="7578" max="7578" width="3.7109375" style="177" customWidth="1"/>
    <col min="7579" max="7579" width="9.140625" style="177"/>
    <col min="7580" max="7580" width="2.85546875" style="177" customWidth="1"/>
    <col min="7581" max="7581" width="3.7109375" style="177" customWidth="1"/>
    <col min="7582" max="7582" width="9.140625" style="177"/>
    <col min="7583" max="7583" width="2.85546875" style="177" customWidth="1"/>
    <col min="7584" max="7584" width="3.85546875" style="177" customWidth="1"/>
    <col min="7585" max="7585" width="9.140625" style="177"/>
    <col min="7586" max="7586" width="2.85546875" style="177" customWidth="1"/>
    <col min="7587" max="7587" width="3.85546875" style="177" customWidth="1"/>
    <col min="7588" max="7588" width="9.140625" style="177"/>
    <col min="7589" max="7589" width="2.85546875" style="177" customWidth="1"/>
    <col min="7590" max="7590" width="3.42578125" style="177" customWidth="1"/>
    <col min="7591" max="7591" width="9.140625" style="177"/>
    <col min="7592" max="7592" width="2.85546875" style="177" customWidth="1"/>
    <col min="7593" max="7593" width="3.28515625" style="177" customWidth="1"/>
    <col min="7594" max="7594" width="9.140625" style="177"/>
    <col min="7595" max="7595" width="2.85546875" style="177" customWidth="1"/>
    <col min="7596" max="7596" width="3.140625" style="177" customWidth="1"/>
    <col min="7597" max="7597" width="9.140625" style="177"/>
    <col min="7598" max="7598" width="2.85546875" style="177" customWidth="1"/>
    <col min="7599" max="7599" width="3.140625" style="177" customWidth="1"/>
    <col min="7600" max="7600" width="9.140625" style="177"/>
    <col min="7601" max="7601" width="2.85546875" style="177" customWidth="1"/>
    <col min="7602" max="7602" width="3.140625" style="177" customWidth="1"/>
    <col min="7603" max="7603" width="9.140625" style="177"/>
    <col min="7604" max="7604" width="2.85546875" style="177" customWidth="1"/>
    <col min="7605" max="7605" width="3.28515625" style="177" customWidth="1"/>
    <col min="7606" max="7606" width="9.140625" style="177"/>
    <col min="7607" max="7607" width="3.5703125" style="177" customWidth="1"/>
    <col min="7608" max="7608" width="3.7109375" style="177" customWidth="1"/>
    <col min="7609" max="7610" width="9.140625" style="177"/>
    <col min="7611" max="7611" width="35.140625" style="177" customWidth="1"/>
    <col min="7612" max="7829" width="9.140625" style="177"/>
    <col min="7830" max="7830" width="2.85546875" style="177" customWidth="1"/>
    <col min="7831" max="7831" width="3.7109375" style="177" customWidth="1"/>
    <col min="7832" max="7832" width="9.140625" style="177"/>
    <col min="7833" max="7833" width="2.85546875" style="177" customWidth="1"/>
    <col min="7834" max="7834" width="3.7109375" style="177" customWidth="1"/>
    <col min="7835" max="7835" width="9.140625" style="177"/>
    <col min="7836" max="7836" width="2.85546875" style="177" customWidth="1"/>
    <col min="7837" max="7837" width="3.7109375" style="177" customWidth="1"/>
    <col min="7838" max="7838" width="9.140625" style="177"/>
    <col min="7839" max="7839" width="2.85546875" style="177" customWidth="1"/>
    <col min="7840" max="7840" width="3.85546875" style="177" customWidth="1"/>
    <col min="7841" max="7841" width="9.140625" style="177"/>
    <col min="7842" max="7842" width="2.85546875" style="177" customWidth="1"/>
    <col min="7843" max="7843" width="3.85546875" style="177" customWidth="1"/>
    <col min="7844" max="7844" width="9.140625" style="177"/>
    <col min="7845" max="7845" width="2.85546875" style="177" customWidth="1"/>
    <col min="7846" max="7846" width="3.42578125" style="177" customWidth="1"/>
    <col min="7847" max="7847" width="9.140625" style="177"/>
    <col min="7848" max="7848" width="2.85546875" style="177" customWidth="1"/>
    <col min="7849" max="7849" width="3.28515625" style="177" customWidth="1"/>
    <col min="7850" max="7850" width="9.140625" style="177"/>
    <col min="7851" max="7851" width="2.85546875" style="177" customWidth="1"/>
    <col min="7852" max="7852" width="3.140625" style="177" customWidth="1"/>
    <col min="7853" max="7853" width="9.140625" style="177"/>
    <col min="7854" max="7854" width="2.85546875" style="177" customWidth="1"/>
    <col min="7855" max="7855" width="3.140625" style="177" customWidth="1"/>
    <col min="7856" max="7856" width="9.140625" style="177"/>
    <col min="7857" max="7857" width="2.85546875" style="177" customWidth="1"/>
    <col min="7858" max="7858" width="3.140625" style="177" customWidth="1"/>
    <col min="7859" max="7859" width="9.140625" style="177"/>
    <col min="7860" max="7860" width="2.85546875" style="177" customWidth="1"/>
    <col min="7861" max="7861" width="3.28515625" style="177" customWidth="1"/>
    <col min="7862" max="7862" width="9.140625" style="177"/>
    <col min="7863" max="7863" width="3.5703125" style="177" customWidth="1"/>
    <col min="7864" max="7864" width="3.7109375" style="177" customWidth="1"/>
    <col min="7865" max="7866" width="9.140625" style="177"/>
    <col min="7867" max="7867" width="35.140625" style="177" customWidth="1"/>
    <col min="7868" max="8085" width="9.140625" style="177"/>
    <col min="8086" max="8086" width="2.85546875" style="177" customWidth="1"/>
    <col min="8087" max="8087" width="3.7109375" style="177" customWidth="1"/>
    <col min="8088" max="8088" width="9.140625" style="177"/>
    <col min="8089" max="8089" width="2.85546875" style="177" customWidth="1"/>
    <col min="8090" max="8090" width="3.7109375" style="177" customWidth="1"/>
    <col min="8091" max="8091" width="9.140625" style="177"/>
    <col min="8092" max="8092" width="2.85546875" style="177" customWidth="1"/>
    <col min="8093" max="8093" width="3.7109375" style="177" customWidth="1"/>
    <col min="8094" max="8094" width="9.140625" style="177"/>
    <col min="8095" max="8095" width="2.85546875" style="177" customWidth="1"/>
    <col min="8096" max="8096" width="3.85546875" style="177" customWidth="1"/>
    <col min="8097" max="8097" width="9.140625" style="177"/>
    <col min="8098" max="8098" width="2.85546875" style="177" customWidth="1"/>
    <col min="8099" max="8099" width="3.85546875" style="177" customWidth="1"/>
    <col min="8100" max="8100" width="9.140625" style="177"/>
    <col min="8101" max="8101" width="2.85546875" style="177" customWidth="1"/>
    <col min="8102" max="8102" width="3.42578125" style="177" customWidth="1"/>
    <col min="8103" max="8103" width="9.140625" style="177"/>
    <col min="8104" max="8104" width="2.85546875" style="177" customWidth="1"/>
    <col min="8105" max="8105" width="3.28515625" style="177" customWidth="1"/>
    <col min="8106" max="8106" width="9.140625" style="177"/>
    <col min="8107" max="8107" width="2.85546875" style="177" customWidth="1"/>
    <col min="8108" max="8108" width="3.140625" style="177" customWidth="1"/>
    <col min="8109" max="8109" width="9.140625" style="177"/>
    <col min="8110" max="8110" width="2.85546875" style="177" customWidth="1"/>
    <col min="8111" max="8111" width="3.140625" style="177" customWidth="1"/>
    <col min="8112" max="8112" width="9.140625" style="177"/>
    <col min="8113" max="8113" width="2.85546875" style="177" customWidth="1"/>
    <col min="8114" max="8114" width="3.140625" style="177" customWidth="1"/>
    <col min="8115" max="8115" width="9.140625" style="177"/>
    <col min="8116" max="8116" width="2.85546875" style="177" customWidth="1"/>
    <col min="8117" max="8117" width="3.28515625" style="177" customWidth="1"/>
    <col min="8118" max="8118" width="9.140625" style="177"/>
    <col min="8119" max="8119" width="3.5703125" style="177" customWidth="1"/>
    <col min="8120" max="8120" width="3.7109375" style="177" customWidth="1"/>
    <col min="8121" max="8122" width="9.140625" style="177"/>
    <col min="8123" max="8123" width="35.140625" style="177" customWidth="1"/>
    <col min="8124" max="8341" width="9.140625" style="177"/>
    <col min="8342" max="8342" width="2.85546875" style="177" customWidth="1"/>
    <col min="8343" max="8343" width="3.7109375" style="177" customWidth="1"/>
    <col min="8344" max="8344" width="9.140625" style="177"/>
    <col min="8345" max="8345" width="2.85546875" style="177" customWidth="1"/>
    <col min="8346" max="8346" width="3.7109375" style="177" customWidth="1"/>
    <col min="8347" max="8347" width="9.140625" style="177"/>
    <col min="8348" max="8348" width="2.85546875" style="177" customWidth="1"/>
    <col min="8349" max="8349" width="3.7109375" style="177" customWidth="1"/>
    <col min="8350" max="8350" width="9.140625" style="177"/>
    <col min="8351" max="8351" width="2.85546875" style="177" customWidth="1"/>
    <col min="8352" max="8352" width="3.85546875" style="177" customWidth="1"/>
    <col min="8353" max="8353" width="9.140625" style="177"/>
    <col min="8354" max="8354" width="2.85546875" style="177" customWidth="1"/>
    <col min="8355" max="8355" width="3.85546875" style="177" customWidth="1"/>
    <col min="8356" max="8356" width="9.140625" style="177"/>
    <col min="8357" max="8357" width="2.85546875" style="177" customWidth="1"/>
    <col min="8358" max="8358" width="3.42578125" style="177" customWidth="1"/>
    <col min="8359" max="8359" width="9.140625" style="177"/>
    <col min="8360" max="8360" width="2.85546875" style="177" customWidth="1"/>
    <col min="8361" max="8361" width="3.28515625" style="177" customWidth="1"/>
    <col min="8362" max="8362" width="9.140625" style="177"/>
    <col min="8363" max="8363" width="2.85546875" style="177" customWidth="1"/>
    <col min="8364" max="8364" width="3.140625" style="177" customWidth="1"/>
    <col min="8365" max="8365" width="9.140625" style="177"/>
    <col min="8366" max="8366" width="2.85546875" style="177" customWidth="1"/>
    <col min="8367" max="8367" width="3.140625" style="177" customWidth="1"/>
    <col min="8368" max="8368" width="9.140625" style="177"/>
    <col min="8369" max="8369" width="2.85546875" style="177" customWidth="1"/>
    <col min="8370" max="8370" width="3.140625" style="177" customWidth="1"/>
    <col min="8371" max="8371" width="9.140625" style="177"/>
    <col min="8372" max="8372" width="2.85546875" style="177" customWidth="1"/>
    <col min="8373" max="8373" width="3.28515625" style="177" customWidth="1"/>
    <col min="8374" max="8374" width="9.140625" style="177"/>
    <col min="8375" max="8375" width="3.5703125" style="177" customWidth="1"/>
    <col min="8376" max="8376" width="3.7109375" style="177" customWidth="1"/>
    <col min="8377" max="8378" width="9.140625" style="177"/>
    <col min="8379" max="8379" width="35.140625" style="177" customWidth="1"/>
    <col min="8380" max="8597" width="9.140625" style="177"/>
    <col min="8598" max="8598" width="2.85546875" style="177" customWidth="1"/>
    <col min="8599" max="8599" width="3.7109375" style="177" customWidth="1"/>
    <col min="8600" max="8600" width="9.140625" style="177"/>
    <col min="8601" max="8601" width="2.85546875" style="177" customWidth="1"/>
    <col min="8602" max="8602" width="3.7109375" style="177" customWidth="1"/>
    <col min="8603" max="8603" width="9.140625" style="177"/>
    <col min="8604" max="8604" width="2.85546875" style="177" customWidth="1"/>
    <col min="8605" max="8605" width="3.7109375" style="177" customWidth="1"/>
    <col min="8606" max="8606" width="9.140625" style="177"/>
    <col min="8607" max="8607" width="2.85546875" style="177" customWidth="1"/>
    <col min="8608" max="8608" width="3.85546875" style="177" customWidth="1"/>
    <col min="8609" max="8609" width="9.140625" style="177"/>
    <col min="8610" max="8610" width="2.85546875" style="177" customWidth="1"/>
    <col min="8611" max="8611" width="3.85546875" style="177" customWidth="1"/>
    <col min="8612" max="8612" width="9.140625" style="177"/>
    <col min="8613" max="8613" width="2.85546875" style="177" customWidth="1"/>
    <col min="8614" max="8614" width="3.42578125" style="177" customWidth="1"/>
    <col min="8615" max="8615" width="9.140625" style="177"/>
    <col min="8616" max="8616" width="2.85546875" style="177" customWidth="1"/>
    <col min="8617" max="8617" width="3.28515625" style="177" customWidth="1"/>
    <col min="8618" max="8618" width="9.140625" style="177"/>
    <col min="8619" max="8619" width="2.85546875" style="177" customWidth="1"/>
    <col min="8620" max="8620" width="3.140625" style="177" customWidth="1"/>
    <col min="8621" max="8621" width="9.140625" style="177"/>
    <col min="8622" max="8622" width="2.85546875" style="177" customWidth="1"/>
    <col min="8623" max="8623" width="3.140625" style="177" customWidth="1"/>
    <col min="8624" max="8624" width="9.140625" style="177"/>
    <col min="8625" max="8625" width="2.85546875" style="177" customWidth="1"/>
    <col min="8626" max="8626" width="3.140625" style="177" customWidth="1"/>
    <col min="8627" max="8627" width="9.140625" style="177"/>
    <col min="8628" max="8628" width="2.85546875" style="177" customWidth="1"/>
    <col min="8629" max="8629" width="3.28515625" style="177" customWidth="1"/>
    <col min="8630" max="8630" width="9.140625" style="177"/>
    <col min="8631" max="8631" width="3.5703125" style="177" customWidth="1"/>
    <col min="8632" max="8632" width="3.7109375" style="177" customWidth="1"/>
    <col min="8633" max="8634" width="9.140625" style="177"/>
    <col min="8635" max="8635" width="35.140625" style="177" customWidth="1"/>
    <col min="8636" max="8853" width="9.140625" style="177"/>
    <col min="8854" max="8854" width="2.85546875" style="177" customWidth="1"/>
    <col min="8855" max="8855" width="3.7109375" style="177" customWidth="1"/>
    <col min="8856" max="8856" width="9.140625" style="177"/>
    <col min="8857" max="8857" width="2.85546875" style="177" customWidth="1"/>
    <col min="8858" max="8858" width="3.7109375" style="177" customWidth="1"/>
    <col min="8859" max="8859" width="9.140625" style="177"/>
    <col min="8860" max="8860" width="2.85546875" style="177" customWidth="1"/>
    <col min="8861" max="8861" width="3.7109375" style="177" customWidth="1"/>
    <col min="8862" max="8862" width="9.140625" style="177"/>
    <col min="8863" max="8863" width="2.85546875" style="177" customWidth="1"/>
    <col min="8864" max="8864" width="3.85546875" style="177" customWidth="1"/>
    <col min="8865" max="8865" width="9.140625" style="177"/>
    <col min="8866" max="8866" width="2.85546875" style="177" customWidth="1"/>
    <col min="8867" max="8867" width="3.85546875" style="177" customWidth="1"/>
    <col min="8868" max="8868" width="9.140625" style="177"/>
    <col min="8869" max="8869" width="2.85546875" style="177" customWidth="1"/>
    <col min="8870" max="8870" width="3.42578125" style="177" customWidth="1"/>
    <col min="8871" max="8871" width="9.140625" style="177"/>
    <col min="8872" max="8872" width="2.85546875" style="177" customWidth="1"/>
    <col min="8873" max="8873" width="3.28515625" style="177" customWidth="1"/>
    <col min="8874" max="8874" width="9.140625" style="177"/>
    <col min="8875" max="8875" width="2.85546875" style="177" customWidth="1"/>
    <col min="8876" max="8876" width="3.140625" style="177" customWidth="1"/>
    <col min="8877" max="8877" width="9.140625" style="177"/>
    <col min="8878" max="8878" width="2.85546875" style="177" customWidth="1"/>
    <col min="8879" max="8879" width="3.140625" style="177" customWidth="1"/>
    <col min="8880" max="8880" width="9.140625" style="177"/>
    <col min="8881" max="8881" width="2.85546875" style="177" customWidth="1"/>
    <col min="8882" max="8882" width="3.140625" style="177" customWidth="1"/>
    <col min="8883" max="8883" width="9.140625" style="177"/>
    <col min="8884" max="8884" width="2.85546875" style="177" customWidth="1"/>
    <col min="8885" max="8885" width="3.28515625" style="177" customWidth="1"/>
    <col min="8886" max="8886" width="9.140625" style="177"/>
    <col min="8887" max="8887" width="3.5703125" style="177" customWidth="1"/>
    <col min="8888" max="8888" width="3.7109375" style="177" customWidth="1"/>
    <col min="8889" max="8890" width="9.140625" style="177"/>
    <col min="8891" max="8891" width="35.140625" style="177" customWidth="1"/>
    <col min="8892" max="9109" width="9.140625" style="177"/>
    <col min="9110" max="9110" width="2.85546875" style="177" customWidth="1"/>
    <col min="9111" max="9111" width="3.7109375" style="177" customWidth="1"/>
    <col min="9112" max="9112" width="9.140625" style="177"/>
    <col min="9113" max="9113" width="2.85546875" style="177" customWidth="1"/>
    <col min="9114" max="9114" width="3.7109375" style="177" customWidth="1"/>
    <col min="9115" max="9115" width="9.140625" style="177"/>
    <col min="9116" max="9116" width="2.85546875" style="177" customWidth="1"/>
    <col min="9117" max="9117" width="3.7109375" style="177" customWidth="1"/>
    <col min="9118" max="9118" width="9.140625" style="177"/>
    <col min="9119" max="9119" width="2.85546875" style="177" customWidth="1"/>
    <col min="9120" max="9120" width="3.85546875" style="177" customWidth="1"/>
    <col min="9121" max="9121" width="9.140625" style="177"/>
    <col min="9122" max="9122" width="2.85546875" style="177" customWidth="1"/>
    <col min="9123" max="9123" width="3.85546875" style="177" customWidth="1"/>
    <col min="9124" max="9124" width="9.140625" style="177"/>
    <col min="9125" max="9125" width="2.85546875" style="177" customWidth="1"/>
    <col min="9126" max="9126" width="3.42578125" style="177" customWidth="1"/>
    <col min="9127" max="9127" width="9.140625" style="177"/>
    <col min="9128" max="9128" width="2.85546875" style="177" customWidth="1"/>
    <col min="9129" max="9129" width="3.28515625" style="177" customWidth="1"/>
    <col min="9130" max="9130" width="9.140625" style="177"/>
    <col min="9131" max="9131" width="2.85546875" style="177" customWidth="1"/>
    <col min="9132" max="9132" width="3.140625" style="177" customWidth="1"/>
    <col min="9133" max="9133" width="9.140625" style="177"/>
    <col min="9134" max="9134" width="2.85546875" style="177" customWidth="1"/>
    <col min="9135" max="9135" width="3.140625" style="177" customWidth="1"/>
    <col min="9136" max="9136" width="9.140625" style="177"/>
    <col min="9137" max="9137" width="2.85546875" style="177" customWidth="1"/>
    <col min="9138" max="9138" width="3.140625" style="177" customWidth="1"/>
    <col min="9139" max="9139" width="9.140625" style="177"/>
    <col min="9140" max="9140" width="2.85546875" style="177" customWidth="1"/>
    <col min="9141" max="9141" width="3.28515625" style="177" customWidth="1"/>
    <col min="9142" max="9142" width="9.140625" style="177"/>
    <col min="9143" max="9143" width="3.5703125" style="177" customWidth="1"/>
    <col min="9144" max="9144" width="3.7109375" style="177" customWidth="1"/>
    <col min="9145" max="9146" width="9.140625" style="177"/>
    <col min="9147" max="9147" width="35.140625" style="177" customWidth="1"/>
    <col min="9148" max="9365" width="9.140625" style="177"/>
    <col min="9366" max="9366" width="2.85546875" style="177" customWidth="1"/>
    <col min="9367" max="9367" width="3.7109375" style="177" customWidth="1"/>
    <col min="9368" max="9368" width="9.140625" style="177"/>
    <col min="9369" max="9369" width="2.85546875" style="177" customWidth="1"/>
    <col min="9370" max="9370" width="3.7109375" style="177" customWidth="1"/>
    <col min="9371" max="9371" width="9.140625" style="177"/>
    <col min="9372" max="9372" width="2.85546875" style="177" customWidth="1"/>
    <col min="9373" max="9373" width="3.7109375" style="177" customWidth="1"/>
    <col min="9374" max="9374" width="9.140625" style="177"/>
    <col min="9375" max="9375" width="2.85546875" style="177" customWidth="1"/>
    <col min="9376" max="9376" width="3.85546875" style="177" customWidth="1"/>
    <col min="9377" max="9377" width="9.140625" style="177"/>
    <col min="9378" max="9378" width="2.85546875" style="177" customWidth="1"/>
    <col min="9379" max="9379" width="3.85546875" style="177" customWidth="1"/>
    <col min="9380" max="9380" width="9.140625" style="177"/>
    <col min="9381" max="9381" width="2.85546875" style="177" customWidth="1"/>
    <col min="9382" max="9382" width="3.42578125" style="177" customWidth="1"/>
    <col min="9383" max="9383" width="9.140625" style="177"/>
    <col min="9384" max="9384" width="2.85546875" style="177" customWidth="1"/>
    <col min="9385" max="9385" width="3.28515625" style="177" customWidth="1"/>
    <col min="9386" max="9386" width="9.140625" style="177"/>
    <col min="9387" max="9387" width="2.85546875" style="177" customWidth="1"/>
    <col min="9388" max="9388" width="3.140625" style="177" customWidth="1"/>
    <col min="9389" max="9389" width="9.140625" style="177"/>
    <col min="9390" max="9390" width="2.85546875" style="177" customWidth="1"/>
    <col min="9391" max="9391" width="3.140625" style="177" customWidth="1"/>
    <col min="9392" max="9392" width="9.140625" style="177"/>
    <col min="9393" max="9393" width="2.85546875" style="177" customWidth="1"/>
    <col min="9394" max="9394" width="3.140625" style="177" customWidth="1"/>
    <col min="9395" max="9395" width="9.140625" style="177"/>
    <col min="9396" max="9396" width="2.85546875" style="177" customWidth="1"/>
    <col min="9397" max="9397" width="3.28515625" style="177" customWidth="1"/>
    <col min="9398" max="9398" width="9.140625" style="177"/>
    <col min="9399" max="9399" width="3.5703125" style="177" customWidth="1"/>
    <col min="9400" max="9400" width="3.7109375" style="177" customWidth="1"/>
    <col min="9401" max="9402" width="9.140625" style="177"/>
    <col min="9403" max="9403" width="35.140625" style="177" customWidth="1"/>
    <col min="9404" max="9621" width="9.140625" style="177"/>
    <col min="9622" max="9622" width="2.85546875" style="177" customWidth="1"/>
    <col min="9623" max="9623" width="3.7109375" style="177" customWidth="1"/>
    <col min="9624" max="9624" width="9.140625" style="177"/>
    <col min="9625" max="9625" width="2.85546875" style="177" customWidth="1"/>
    <col min="9626" max="9626" width="3.7109375" style="177" customWidth="1"/>
    <col min="9627" max="9627" width="9.140625" style="177"/>
    <col min="9628" max="9628" width="2.85546875" style="177" customWidth="1"/>
    <col min="9629" max="9629" width="3.7109375" style="177" customWidth="1"/>
    <col min="9630" max="9630" width="9.140625" style="177"/>
    <col min="9631" max="9631" width="2.85546875" style="177" customWidth="1"/>
    <col min="9632" max="9632" width="3.85546875" style="177" customWidth="1"/>
    <col min="9633" max="9633" width="9.140625" style="177"/>
    <col min="9634" max="9634" width="2.85546875" style="177" customWidth="1"/>
    <col min="9635" max="9635" width="3.85546875" style="177" customWidth="1"/>
    <col min="9636" max="9636" width="9.140625" style="177"/>
    <col min="9637" max="9637" width="2.85546875" style="177" customWidth="1"/>
    <col min="9638" max="9638" width="3.42578125" style="177" customWidth="1"/>
    <col min="9639" max="9639" width="9.140625" style="177"/>
    <col min="9640" max="9640" width="2.85546875" style="177" customWidth="1"/>
    <col min="9641" max="9641" width="3.28515625" style="177" customWidth="1"/>
    <col min="9642" max="9642" width="9.140625" style="177"/>
    <col min="9643" max="9643" width="2.85546875" style="177" customWidth="1"/>
    <col min="9644" max="9644" width="3.140625" style="177" customWidth="1"/>
    <col min="9645" max="9645" width="9.140625" style="177"/>
    <col min="9646" max="9646" width="2.85546875" style="177" customWidth="1"/>
    <col min="9647" max="9647" width="3.140625" style="177" customWidth="1"/>
    <col min="9648" max="9648" width="9.140625" style="177"/>
    <col min="9649" max="9649" width="2.85546875" style="177" customWidth="1"/>
    <col min="9650" max="9650" width="3.140625" style="177" customWidth="1"/>
    <col min="9651" max="9651" width="9.140625" style="177"/>
    <col min="9652" max="9652" width="2.85546875" style="177" customWidth="1"/>
    <col min="9653" max="9653" width="3.28515625" style="177" customWidth="1"/>
    <col min="9654" max="9654" width="9.140625" style="177"/>
    <col min="9655" max="9655" width="3.5703125" style="177" customWidth="1"/>
    <col min="9656" max="9656" width="3.7109375" style="177" customWidth="1"/>
    <col min="9657" max="9658" width="9.140625" style="177"/>
    <col min="9659" max="9659" width="35.140625" style="177" customWidth="1"/>
    <col min="9660" max="9877" width="9.140625" style="177"/>
    <col min="9878" max="9878" width="2.85546875" style="177" customWidth="1"/>
    <col min="9879" max="9879" width="3.7109375" style="177" customWidth="1"/>
    <col min="9880" max="9880" width="9.140625" style="177"/>
    <col min="9881" max="9881" width="2.85546875" style="177" customWidth="1"/>
    <col min="9882" max="9882" width="3.7109375" style="177" customWidth="1"/>
    <col min="9883" max="9883" width="9.140625" style="177"/>
    <col min="9884" max="9884" width="2.85546875" style="177" customWidth="1"/>
    <col min="9885" max="9885" width="3.7109375" style="177" customWidth="1"/>
    <col min="9886" max="9886" width="9.140625" style="177"/>
    <col min="9887" max="9887" width="2.85546875" style="177" customWidth="1"/>
    <col min="9888" max="9888" width="3.85546875" style="177" customWidth="1"/>
    <col min="9889" max="9889" width="9.140625" style="177"/>
    <col min="9890" max="9890" width="2.85546875" style="177" customWidth="1"/>
    <col min="9891" max="9891" width="3.85546875" style="177" customWidth="1"/>
    <col min="9892" max="9892" width="9.140625" style="177"/>
    <col min="9893" max="9893" width="2.85546875" style="177" customWidth="1"/>
    <col min="9894" max="9894" width="3.42578125" style="177" customWidth="1"/>
    <col min="9895" max="9895" width="9.140625" style="177"/>
    <col min="9896" max="9896" width="2.85546875" style="177" customWidth="1"/>
    <col min="9897" max="9897" width="3.28515625" style="177" customWidth="1"/>
    <col min="9898" max="9898" width="9.140625" style="177"/>
    <col min="9899" max="9899" width="2.85546875" style="177" customWidth="1"/>
    <col min="9900" max="9900" width="3.140625" style="177" customWidth="1"/>
    <col min="9901" max="9901" width="9.140625" style="177"/>
    <col min="9902" max="9902" width="2.85546875" style="177" customWidth="1"/>
    <col min="9903" max="9903" width="3.140625" style="177" customWidth="1"/>
    <col min="9904" max="9904" width="9.140625" style="177"/>
    <col min="9905" max="9905" width="2.85546875" style="177" customWidth="1"/>
    <col min="9906" max="9906" width="3.140625" style="177" customWidth="1"/>
    <col min="9907" max="9907" width="9.140625" style="177"/>
    <col min="9908" max="9908" width="2.85546875" style="177" customWidth="1"/>
    <col min="9909" max="9909" width="3.28515625" style="177" customWidth="1"/>
    <col min="9910" max="9910" width="9.140625" style="177"/>
    <col min="9911" max="9911" width="3.5703125" style="177" customWidth="1"/>
    <col min="9912" max="9912" width="3.7109375" style="177" customWidth="1"/>
    <col min="9913" max="9914" width="9.140625" style="177"/>
    <col min="9915" max="9915" width="35.140625" style="177" customWidth="1"/>
    <col min="9916" max="10133" width="9.140625" style="177"/>
    <col min="10134" max="10134" width="2.85546875" style="177" customWidth="1"/>
    <col min="10135" max="10135" width="3.7109375" style="177" customWidth="1"/>
    <col min="10136" max="10136" width="9.140625" style="177"/>
    <col min="10137" max="10137" width="2.85546875" style="177" customWidth="1"/>
    <col min="10138" max="10138" width="3.7109375" style="177" customWidth="1"/>
    <col min="10139" max="10139" width="9.140625" style="177"/>
    <col min="10140" max="10140" width="2.85546875" style="177" customWidth="1"/>
    <col min="10141" max="10141" width="3.7109375" style="177" customWidth="1"/>
    <col min="10142" max="10142" width="9.140625" style="177"/>
    <col min="10143" max="10143" width="2.85546875" style="177" customWidth="1"/>
    <col min="10144" max="10144" width="3.85546875" style="177" customWidth="1"/>
    <col min="10145" max="10145" width="9.140625" style="177"/>
    <col min="10146" max="10146" width="2.85546875" style="177" customWidth="1"/>
    <col min="10147" max="10147" width="3.85546875" style="177" customWidth="1"/>
    <col min="10148" max="10148" width="9.140625" style="177"/>
    <col min="10149" max="10149" width="2.85546875" style="177" customWidth="1"/>
    <col min="10150" max="10150" width="3.42578125" style="177" customWidth="1"/>
    <col min="10151" max="10151" width="9.140625" style="177"/>
    <col min="10152" max="10152" width="2.85546875" style="177" customWidth="1"/>
    <col min="10153" max="10153" width="3.28515625" style="177" customWidth="1"/>
    <col min="10154" max="10154" width="9.140625" style="177"/>
    <col min="10155" max="10155" width="2.85546875" style="177" customWidth="1"/>
    <col min="10156" max="10156" width="3.140625" style="177" customWidth="1"/>
    <col min="10157" max="10157" width="9.140625" style="177"/>
    <col min="10158" max="10158" width="2.85546875" style="177" customWidth="1"/>
    <col min="10159" max="10159" width="3.140625" style="177" customWidth="1"/>
    <col min="10160" max="10160" width="9.140625" style="177"/>
    <col min="10161" max="10161" width="2.85546875" style="177" customWidth="1"/>
    <col min="10162" max="10162" width="3.140625" style="177" customWidth="1"/>
    <col min="10163" max="10163" width="9.140625" style="177"/>
    <col min="10164" max="10164" width="2.85546875" style="177" customWidth="1"/>
    <col min="10165" max="10165" width="3.28515625" style="177" customWidth="1"/>
    <col min="10166" max="10166" width="9.140625" style="177"/>
    <col min="10167" max="10167" width="3.5703125" style="177" customWidth="1"/>
    <col min="10168" max="10168" width="3.7109375" style="177" customWidth="1"/>
    <col min="10169" max="10170" width="9.140625" style="177"/>
    <col min="10171" max="10171" width="35.140625" style="177" customWidth="1"/>
    <col min="10172" max="10389" width="9.140625" style="177"/>
    <col min="10390" max="10390" width="2.85546875" style="177" customWidth="1"/>
    <col min="10391" max="10391" width="3.7109375" style="177" customWidth="1"/>
    <col min="10392" max="10392" width="9.140625" style="177"/>
    <col min="10393" max="10393" width="2.85546875" style="177" customWidth="1"/>
    <col min="10394" max="10394" width="3.7109375" style="177" customWidth="1"/>
    <col min="10395" max="10395" width="9.140625" style="177"/>
    <col min="10396" max="10396" width="2.85546875" style="177" customWidth="1"/>
    <col min="10397" max="10397" width="3.7109375" style="177" customWidth="1"/>
    <col min="10398" max="10398" width="9.140625" style="177"/>
    <col min="10399" max="10399" width="2.85546875" style="177" customWidth="1"/>
    <col min="10400" max="10400" width="3.85546875" style="177" customWidth="1"/>
    <col min="10401" max="10401" width="9.140625" style="177"/>
    <col min="10402" max="10402" width="2.85546875" style="177" customWidth="1"/>
    <col min="10403" max="10403" width="3.85546875" style="177" customWidth="1"/>
    <col min="10404" max="10404" width="9.140625" style="177"/>
    <col min="10405" max="10405" width="2.85546875" style="177" customWidth="1"/>
    <col min="10406" max="10406" width="3.42578125" style="177" customWidth="1"/>
    <col min="10407" max="10407" width="9.140625" style="177"/>
    <col min="10408" max="10408" width="2.85546875" style="177" customWidth="1"/>
    <col min="10409" max="10409" width="3.28515625" style="177" customWidth="1"/>
    <col min="10410" max="10410" width="9.140625" style="177"/>
    <col min="10411" max="10411" width="2.85546875" style="177" customWidth="1"/>
    <col min="10412" max="10412" width="3.140625" style="177" customWidth="1"/>
    <col min="10413" max="10413" width="9.140625" style="177"/>
    <col min="10414" max="10414" width="2.85546875" style="177" customWidth="1"/>
    <col min="10415" max="10415" width="3.140625" style="177" customWidth="1"/>
    <col min="10416" max="10416" width="9.140625" style="177"/>
    <col min="10417" max="10417" width="2.85546875" style="177" customWidth="1"/>
    <col min="10418" max="10418" width="3.140625" style="177" customWidth="1"/>
    <col min="10419" max="10419" width="9.140625" style="177"/>
    <col min="10420" max="10420" width="2.85546875" style="177" customWidth="1"/>
    <col min="10421" max="10421" width="3.28515625" style="177" customWidth="1"/>
    <col min="10422" max="10422" width="9.140625" style="177"/>
    <col min="10423" max="10423" width="3.5703125" style="177" customWidth="1"/>
    <col min="10424" max="10424" width="3.7109375" style="177" customWidth="1"/>
    <col min="10425" max="10426" width="9.140625" style="177"/>
    <col min="10427" max="10427" width="35.140625" style="177" customWidth="1"/>
    <col min="10428" max="10645" width="9.140625" style="177"/>
    <col min="10646" max="10646" width="2.85546875" style="177" customWidth="1"/>
    <col min="10647" max="10647" width="3.7109375" style="177" customWidth="1"/>
    <col min="10648" max="10648" width="9.140625" style="177"/>
    <col min="10649" max="10649" width="2.85546875" style="177" customWidth="1"/>
    <col min="10650" max="10650" width="3.7109375" style="177" customWidth="1"/>
    <col min="10651" max="10651" width="9.140625" style="177"/>
    <col min="10652" max="10652" width="2.85546875" style="177" customWidth="1"/>
    <col min="10653" max="10653" width="3.7109375" style="177" customWidth="1"/>
    <col min="10654" max="10654" width="9.140625" style="177"/>
    <col min="10655" max="10655" width="2.85546875" style="177" customWidth="1"/>
    <col min="10656" max="10656" width="3.85546875" style="177" customWidth="1"/>
    <col min="10657" max="10657" width="9.140625" style="177"/>
    <col min="10658" max="10658" width="2.85546875" style="177" customWidth="1"/>
    <col min="10659" max="10659" width="3.85546875" style="177" customWidth="1"/>
    <col min="10660" max="10660" width="9.140625" style="177"/>
    <col min="10661" max="10661" width="2.85546875" style="177" customWidth="1"/>
    <col min="10662" max="10662" width="3.42578125" style="177" customWidth="1"/>
    <col min="10663" max="10663" width="9.140625" style="177"/>
    <col min="10664" max="10664" width="2.85546875" style="177" customWidth="1"/>
    <col min="10665" max="10665" width="3.28515625" style="177" customWidth="1"/>
    <col min="10666" max="10666" width="9.140625" style="177"/>
    <col min="10667" max="10667" width="2.85546875" style="177" customWidth="1"/>
    <col min="10668" max="10668" width="3.140625" style="177" customWidth="1"/>
    <col min="10669" max="10669" width="9.140625" style="177"/>
    <col min="10670" max="10670" width="2.85546875" style="177" customWidth="1"/>
    <col min="10671" max="10671" width="3.140625" style="177" customWidth="1"/>
    <col min="10672" max="10672" width="9.140625" style="177"/>
    <col min="10673" max="10673" width="2.85546875" style="177" customWidth="1"/>
    <col min="10674" max="10674" width="3.140625" style="177" customWidth="1"/>
    <col min="10675" max="10675" width="9.140625" style="177"/>
    <col min="10676" max="10676" width="2.85546875" style="177" customWidth="1"/>
    <col min="10677" max="10677" width="3.28515625" style="177" customWidth="1"/>
    <col min="10678" max="10678" width="9.140625" style="177"/>
    <col min="10679" max="10679" width="3.5703125" style="177" customWidth="1"/>
    <col min="10680" max="10680" width="3.7109375" style="177" customWidth="1"/>
    <col min="10681" max="10682" width="9.140625" style="177"/>
    <col min="10683" max="10683" width="35.140625" style="177" customWidth="1"/>
    <col min="10684" max="10901" width="9.140625" style="177"/>
    <col min="10902" max="10902" width="2.85546875" style="177" customWidth="1"/>
    <col min="10903" max="10903" width="3.7109375" style="177" customWidth="1"/>
    <col min="10904" max="10904" width="9.140625" style="177"/>
    <col min="10905" max="10905" width="2.85546875" style="177" customWidth="1"/>
    <col min="10906" max="10906" width="3.7109375" style="177" customWidth="1"/>
    <col min="10907" max="10907" width="9.140625" style="177"/>
    <col min="10908" max="10908" width="2.85546875" style="177" customWidth="1"/>
    <col min="10909" max="10909" width="3.7109375" style="177" customWidth="1"/>
    <col min="10910" max="10910" width="9.140625" style="177"/>
    <col min="10911" max="10911" width="2.85546875" style="177" customWidth="1"/>
    <col min="10912" max="10912" width="3.85546875" style="177" customWidth="1"/>
    <col min="10913" max="10913" width="9.140625" style="177"/>
    <col min="10914" max="10914" width="2.85546875" style="177" customWidth="1"/>
    <col min="10915" max="10915" width="3.85546875" style="177" customWidth="1"/>
    <col min="10916" max="10916" width="9.140625" style="177"/>
    <col min="10917" max="10917" width="2.85546875" style="177" customWidth="1"/>
    <col min="10918" max="10918" width="3.42578125" style="177" customWidth="1"/>
    <col min="10919" max="10919" width="9.140625" style="177"/>
    <col min="10920" max="10920" width="2.85546875" style="177" customWidth="1"/>
    <col min="10921" max="10921" width="3.28515625" style="177" customWidth="1"/>
    <col min="10922" max="10922" width="9.140625" style="177"/>
    <col min="10923" max="10923" width="2.85546875" style="177" customWidth="1"/>
    <col min="10924" max="10924" width="3.140625" style="177" customWidth="1"/>
    <col min="10925" max="10925" width="9.140625" style="177"/>
    <col min="10926" max="10926" width="2.85546875" style="177" customWidth="1"/>
    <col min="10927" max="10927" width="3.140625" style="177" customWidth="1"/>
    <col min="10928" max="10928" width="9.140625" style="177"/>
    <col min="10929" max="10929" width="2.85546875" style="177" customWidth="1"/>
    <col min="10930" max="10930" width="3.140625" style="177" customWidth="1"/>
    <col min="10931" max="10931" width="9.140625" style="177"/>
    <col min="10932" max="10932" width="2.85546875" style="177" customWidth="1"/>
    <col min="10933" max="10933" width="3.28515625" style="177" customWidth="1"/>
    <col min="10934" max="10934" width="9.140625" style="177"/>
    <col min="10935" max="10935" width="3.5703125" style="177" customWidth="1"/>
    <col min="10936" max="10936" width="3.7109375" style="177" customWidth="1"/>
    <col min="10937" max="10938" width="9.140625" style="177"/>
    <col min="10939" max="10939" width="35.140625" style="177" customWidth="1"/>
    <col min="10940" max="11157" width="9.140625" style="177"/>
    <col min="11158" max="11158" width="2.85546875" style="177" customWidth="1"/>
    <col min="11159" max="11159" width="3.7109375" style="177" customWidth="1"/>
    <col min="11160" max="11160" width="9.140625" style="177"/>
    <col min="11161" max="11161" width="2.85546875" style="177" customWidth="1"/>
    <col min="11162" max="11162" width="3.7109375" style="177" customWidth="1"/>
    <col min="11163" max="11163" width="9.140625" style="177"/>
    <col min="11164" max="11164" width="2.85546875" style="177" customWidth="1"/>
    <col min="11165" max="11165" width="3.7109375" style="177" customWidth="1"/>
    <col min="11166" max="11166" width="9.140625" style="177"/>
    <col min="11167" max="11167" width="2.85546875" style="177" customWidth="1"/>
    <col min="11168" max="11168" width="3.85546875" style="177" customWidth="1"/>
    <col min="11169" max="11169" width="9.140625" style="177"/>
    <col min="11170" max="11170" width="2.85546875" style="177" customWidth="1"/>
    <col min="11171" max="11171" width="3.85546875" style="177" customWidth="1"/>
    <col min="11172" max="11172" width="9.140625" style="177"/>
    <col min="11173" max="11173" width="2.85546875" style="177" customWidth="1"/>
    <col min="11174" max="11174" width="3.42578125" style="177" customWidth="1"/>
    <col min="11175" max="11175" width="9.140625" style="177"/>
    <col min="11176" max="11176" width="2.85546875" style="177" customWidth="1"/>
    <col min="11177" max="11177" width="3.28515625" style="177" customWidth="1"/>
    <col min="11178" max="11178" width="9.140625" style="177"/>
    <col min="11179" max="11179" width="2.85546875" style="177" customWidth="1"/>
    <col min="11180" max="11180" width="3.140625" style="177" customWidth="1"/>
    <col min="11181" max="11181" width="9.140625" style="177"/>
    <col min="11182" max="11182" width="2.85546875" style="177" customWidth="1"/>
    <col min="11183" max="11183" width="3.140625" style="177" customWidth="1"/>
    <col min="11184" max="11184" width="9.140625" style="177"/>
    <col min="11185" max="11185" width="2.85546875" style="177" customWidth="1"/>
    <col min="11186" max="11186" width="3.140625" style="177" customWidth="1"/>
    <col min="11187" max="11187" width="9.140625" style="177"/>
    <col min="11188" max="11188" width="2.85546875" style="177" customWidth="1"/>
    <col min="11189" max="11189" width="3.28515625" style="177" customWidth="1"/>
    <col min="11190" max="11190" width="9.140625" style="177"/>
    <col min="11191" max="11191" width="3.5703125" style="177" customWidth="1"/>
    <col min="11192" max="11192" width="3.7109375" style="177" customWidth="1"/>
    <col min="11193" max="11194" width="9.140625" style="177"/>
    <col min="11195" max="11195" width="35.140625" style="177" customWidth="1"/>
    <col min="11196" max="11413" width="9.140625" style="177"/>
    <col min="11414" max="11414" width="2.85546875" style="177" customWidth="1"/>
    <col min="11415" max="11415" width="3.7109375" style="177" customWidth="1"/>
    <col min="11416" max="11416" width="9.140625" style="177"/>
    <col min="11417" max="11417" width="2.85546875" style="177" customWidth="1"/>
    <col min="11418" max="11418" width="3.7109375" style="177" customWidth="1"/>
    <col min="11419" max="11419" width="9.140625" style="177"/>
    <col min="11420" max="11420" width="2.85546875" style="177" customWidth="1"/>
    <col min="11421" max="11421" width="3.7109375" style="177" customWidth="1"/>
    <col min="11422" max="11422" width="9.140625" style="177"/>
    <col min="11423" max="11423" width="2.85546875" style="177" customWidth="1"/>
    <col min="11424" max="11424" width="3.85546875" style="177" customWidth="1"/>
    <col min="11425" max="11425" width="9.140625" style="177"/>
    <col min="11426" max="11426" width="2.85546875" style="177" customWidth="1"/>
    <col min="11427" max="11427" width="3.85546875" style="177" customWidth="1"/>
    <col min="11428" max="11428" width="9.140625" style="177"/>
    <col min="11429" max="11429" width="2.85546875" style="177" customWidth="1"/>
    <col min="11430" max="11430" width="3.42578125" style="177" customWidth="1"/>
    <col min="11431" max="11431" width="9.140625" style="177"/>
    <col min="11432" max="11432" width="2.85546875" style="177" customWidth="1"/>
    <col min="11433" max="11433" width="3.28515625" style="177" customWidth="1"/>
    <col min="11434" max="11434" width="9.140625" style="177"/>
    <col min="11435" max="11435" width="2.85546875" style="177" customWidth="1"/>
    <col min="11436" max="11436" width="3.140625" style="177" customWidth="1"/>
    <col min="11437" max="11437" width="9.140625" style="177"/>
    <col min="11438" max="11438" width="2.85546875" style="177" customWidth="1"/>
    <col min="11439" max="11439" width="3.140625" style="177" customWidth="1"/>
    <col min="11440" max="11440" width="9.140625" style="177"/>
    <col min="11441" max="11441" width="2.85546875" style="177" customWidth="1"/>
    <col min="11442" max="11442" width="3.140625" style="177" customWidth="1"/>
    <col min="11443" max="11443" width="9.140625" style="177"/>
    <col min="11444" max="11444" width="2.85546875" style="177" customWidth="1"/>
    <col min="11445" max="11445" width="3.28515625" style="177" customWidth="1"/>
    <col min="11446" max="11446" width="9.140625" style="177"/>
    <col min="11447" max="11447" width="3.5703125" style="177" customWidth="1"/>
    <col min="11448" max="11448" width="3.7109375" style="177" customWidth="1"/>
    <col min="11449" max="11450" width="9.140625" style="177"/>
    <col min="11451" max="11451" width="35.140625" style="177" customWidth="1"/>
    <col min="11452" max="11669" width="9.140625" style="177"/>
    <col min="11670" max="11670" width="2.85546875" style="177" customWidth="1"/>
    <col min="11671" max="11671" width="3.7109375" style="177" customWidth="1"/>
    <col min="11672" max="11672" width="9.140625" style="177"/>
    <col min="11673" max="11673" width="2.85546875" style="177" customWidth="1"/>
    <col min="11674" max="11674" width="3.7109375" style="177" customWidth="1"/>
    <col min="11675" max="11675" width="9.140625" style="177"/>
    <col min="11676" max="11676" width="2.85546875" style="177" customWidth="1"/>
    <col min="11677" max="11677" width="3.7109375" style="177" customWidth="1"/>
    <col min="11678" max="11678" width="9.140625" style="177"/>
    <col min="11679" max="11679" width="2.85546875" style="177" customWidth="1"/>
    <col min="11680" max="11680" width="3.85546875" style="177" customWidth="1"/>
    <col min="11681" max="11681" width="9.140625" style="177"/>
    <col min="11682" max="11682" width="2.85546875" style="177" customWidth="1"/>
    <col min="11683" max="11683" width="3.85546875" style="177" customWidth="1"/>
    <col min="11684" max="11684" width="9.140625" style="177"/>
    <col min="11685" max="11685" width="2.85546875" style="177" customWidth="1"/>
    <col min="11686" max="11686" width="3.42578125" style="177" customWidth="1"/>
    <col min="11687" max="11687" width="9.140625" style="177"/>
    <col min="11688" max="11688" width="2.85546875" style="177" customWidth="1"/>
    <col min="11689" max="11689" width="3.28515625" style="177" customWidth="1"/>
    <col min="11690" max="11690" width="9.140625" style="177"/>
    <col min="11691" max="11691" width="2.85546875" style="177" customWidth="1"/>
    <col min="11692" max="11692" width="3.140625" style="177" customWidth="1"/>
    <col min="11693" max="11693" width="9.140625" style="177"/>
    <col min="11694" max="11694" width="2.85546875" style="177" customWidth="1"/>
    <col min="11695" max="11695" width="3.140625" style="177" customWidth="1"/>
    <col min="11696" max="11696" width="9.140625" style="177"/>
    <col min="11697" max="11697" width="2.85546875" style="177" customWidth="1"/>
    <col min="11698" max="11698" width="3.140625" style="177" customWidth="1"/>
    <col min="11699" max="11699" width="9.140625" style="177"/>
    <col min="11700" max="11700" width="2.85546875" style="177" customWidth="1"/>
    <col min="11701" max="11701" width="3.28515625" style="177" customWidth="1"/>
    <col min="11702" max="11702" width="9.140625" style="177"/>
    <col min="11703" max="11703" width="3.5703125" style="177" customWidth="1"/>
    <col min="11704" max="11704" width="3.7109375" style="177" customWidth="1"/>
    <col min="11705" max="11706" width="9.140625" style="177"/>
    <col min="11707" max="11707" width="35.140625" style="177" customWidth="1"/>
    <col min="11708" max="11925" width="9.140625" style="177"/>
    <col min="11926" max="11926" width="2.85546875" style="177" customWidth="1"/>
    <col min="11927" max="11927" width="3.7109375" style="177" customWidth="1"/>
    <col min="11928" max="11928" width="9.140625" style="177"/>
    <col min="11929" max="11929" width="2.85546875" style="177" customWidth="1"/>
    <col min="11930" max="11930" width="3.7109375" style="177" customWidth="1"/>
    <col min="11931" max="11931" width="9.140625" style="177"/>
    <col min="11932" max="11932" width="2.85546875" style="177" customWidth="1"/>
    <col min="11933" max="11933" width="3.7109375" style="177" customWidth="1"/>
    <col min="11934" max="11934" width="9.140625" style="177"/>
    <col min="11935" max="11935" width="2.85546875" style="177" customWidth="1"/>
    <col min="11936" max="11936" width="3.85546875" style="177" customWidth="1"/>
    <col min="11937" max="11937" width="9.140625" style="177"/>
    <col min="11938" max="11938" width="2.85546875" style="177" customWidth="1"/>
    <col min="11939" max="11939" width="3.85546875" style="177" customWidth="1"/>
    <col min="11940" max="11940" width="9.140625" style="177"/>
    <col min="11941" max="11941" width="2.85546875" style="177" customWidth="1"/>
    <col min="11942" max="11942" width="3.42578125" style="177" customWidth="1"/>
    <col min="11943" max="11943" width="9.140625" style="177"/>
    <col min="11944" max="11944" width="2.85546875" style="177" customWidth="1"/>
    <col min="11945" max="11945" width="3.28515625" style="177" customWidth="1"/>
    <col min="11946" max="11946" width="9.140625" style="177"/>
    <col min="11947" max="11947" width="2.85546875" style="177" customWidth="1"/>
    <col min="11948" max="11948" width="3.140625" style="177" customWidth="1"/>
    <col min="11949" max="11949" width="9.140625" style="177"/>
    <col min="11950" max="11950" width="2.85546875" style="177" customWidth="1"/>
    <col min="11951" max="11951" width="3.140625" style="177" customWidth="1"/>
    <col min="11952" max="11952" width="9.140625" style="177"/>
    <col min="11953" max="11953" width="2.85546875" style="177" customWidth="1"/>
    <col min="11954" max="11954" width="3.140625" style="177" customWidth="1"/>
    <col min="11955" max="11955" width="9.140625" style="177"/>
    <col min="11956" max="11956" width="2.85546875" style="177" customWidth="1"/>
    <col min="11957" max="11957" width="3.28515625" style="177" customWidth="1"/>
    <col min="11958" max="11958" width="9.140625" style="177"/>
    <col min="11959" max="11959" width="3.5703125" style="177" customWidth="1"/>
    <col min="11960" max="11960" width="3.7109375" style="177" customWidth="1"/>
    <col min="11961" max="11962" width="9.140625" style="177"/>
    <col min="11963" max="11963" width="35.140625" style="177" customWidth="1"/>
    <col min="11964" max="12181" width="9.140625" style="177"/>
    <col min="12182" max="12182" width="2.85546875" style="177" customWidth="1"/>
    <col min="12183" max="12183" width="3.7109375" style="177" customWidth="1"/>
    <col min="12184" max="12184" width="9.140625" style="177"/>
    <col min="12185" max="12185" width="2.85546875" style="177" customWidth="1"/>
    <col min="12186" max="12186" width="3.7109375" style="177" customWidth="1"/>
    <col min="12187" max="12187" width="9.140625" style="177"/>
    <col min="12188" max="12188" width="2.85546875" style="177" customWidth="1"/>
    <col min="12189" max="12189" width="3.7109375" style="177" customWidth="1"/>
    <col min="12190" max="12190" width="9.140625" style="177"/>
    <col min="12191" max="12191" width="2.85546875" style="177" customWidth="1"/>
    <col min="12192" max="12192" width="3.85546875" style="177" customWidth="1"/>
    <col min="12193" max="12193" width="9.140625" style="177"/>
    <col min="12194" max="12194" width="2.85546875" style="177" customWidth="1"/>
    <col min="12195" max="12195" width="3.85546875" style="177" customWidth="1"/>
    <col min="12196" max="12196" width="9.140625" style="177"/>
    <col min="12197" max="12197" width="2.85546875" style="177" customWidth="1"/>
    <col min="12198" max="12198" width="3.42578125" style="177" customWidth="1"/>
    <col min="12199" max="12199" width="9.140625" style="177"/>
    <col min="12200" max="12200" width="2.85546875" style="177" customWidth="1"/>
    <col min="12201" max="12201" width="3.28515625" style="177" customWidth="1"/>
    <col min="12202" max="12202" width="9.140625" style="177"/>
    <col min="12203" max="12203" width="2.85546875" style="177" customWidth="1"/>
    <col min="12204" max="12204" width="3.140625" style="177" customWidth="1"/>
    <col min="12205" max="12205" width="9.140625" style="177"/>
    <col min="12206" max="12206" width="2.85546875" style="177" customWidth="1"/>
    <col min="12207" max="12207" width="3.140625" style="177" customWidth="1"/>
    <col min="12208" max="12208" width="9.140625" style="177"/>
    <col min="12209" max="12209" width="2.85546875" style="177" customWidth="1"/>
    <col min="12210" max="12210" width="3.140625" style="177" customWidth="1"/>
    <col min="12211" max="12211" width="9.140625" style="177"/>
    <col min="12212" max="12212" width="2.85546875" style="177" customWidth="1"/>
    <col min="12213" max="12213" width="3.28515625" style="177" customWidth="1"/>
    <col min="12214" max="12214" width="9.140625" style="177"/>
    <col min="12215" max="12215" width="3.5703125" style="177" customWidth="1"/>
    <col min="12216" max="12216" width="3.7109375" style="177" customWidth="1"/>
    <col min="12217" max="12218" width="9.140625" style="177"/>
    <col min="12219" max="12219" width="35.140625" style="177" customWidth="1"/>
    <col min="12220" max="12437" width="9.140625" style="177"/>
    <col min="12438" max="12438" width="2.85546875" style="177" customWidth="1"/>
    <col min="12439" max="12439" width="3.7109375" style="177" customWidth="1"/>
    <col min="12440" max="12440" width="9.140625" style="177"/>
    <col min="12441" max="12441" width="2.85546875" style="177" customWidth="1"/>
    <col min="12442" max="12442" width="3.7109375" style="177" customWidth="1"/>
    <col min="12443" max="12443" width="9.140625" style="177"/>
    <col min="12444" max="12444" width="2.85546875" style="177" customWidth="1"/>
    <col min="12445" max="12445" width="3.7109375" style="177" customWidth="1"/>
    <col min="12446" max="12446" width="9.140625" style="177"/>
    <col min="12447" max="12447" width="2.85546875" style="177" customWidth="1"/>
    <col min="12448" max="12448" width="3.85546875" style="177" customWidth="1"/>
    <col min="12449" max="12449" width="9.140625" style="177"/>
    <col min="12450" max="12450" width="2.85546875" style="177" customWidth="1"/>
    <col min="12451" max="12451" width="3.85546875" style="177" customWidth="1"/>
    <col min="12452" max="12452" width="9.140625" style="177"/>
    <col min="12453" max="12453" width="2.85546875" style="177" customWidth="1"/>
    <col min="12454" max="12454" width="3.42578125" style="177" customWidth="1"/>
    <col min="12455" max="12455" width="9.140625" style="177"/>
    <col min="12456" max="12456" width="2.85546875" style="177" customWidth="1"/>
    <col min="12457" max="12457" width="3.28515625" style="177" customWidth="1"/>
    <col min="12458" max="12458" width="9.140625" style="177"/>
    <col min="12459" max="12459" width="2.85546875" style="177" customWidth="1"/>
    <col min="12460" max="12460" width="3.140625" style="177" customWidth="1"/>
    <col min="12461" max="12461" width="9.140625" style="177"/>
    <col min="12462" max="12462" width="2.85546875" style="177" customWidth="1"/>
    <col min="12463" max="12463" width="3.140625" style="177" customWidth="1"/>
    <col min="12464" max="12464" width="9.140625" style="177"/>
    <col min="12465" max="12465" width="2.85546875" style="177" customWidth="1"/>
    <col min="12466" max="12466" width="3.140625" style="177" customWidth="1"/>
    <col min="12467" max="12467" width="9.140625" style="177"/>
    <col min="12468" max="12468" width="2.85546875" style="177" customWidth="1"/>
    <col min="12469" max="12469" width="3.28515625" style="177" customWidth="1"/>
    <col min="12470" max="12470" width="9.140625" style="177"/>
    <col min="12471" max="12471" width="3.5703125" style="177" customWidth="1"/>
    <col min="12472" max="12472" width="3.7109375" style="177" customWidth="1"/>
    <col min="12473" max="12474" width="9.140625" style="177"/>
    <col min="12475" max="12475" width="35.140625" style="177" customWidth="1"/>
    <col min="12476" max="12693" width="9.140625" style="177"/>
    <col min="12694" max="12694" width="2.85546875" style="177" customWidth="1"/>
    <col min="12695" max="12695" width="3.7109375" style="177" customWidth="1"/>
    <col min="12696" max="12696" width="9.140625" style="177"/>
    <col min="12697" max="12697" width="2.85546875" style="177" customWidth="1"/>
    <col min="12698" max="12698" width="3.7109375" style="177" customWidth="1"/>
    <col min="12699" max="12699" width="9.140625" style="177"/>
    <col min="12700" max="12700" width="2.85546875" style="177" customWidth="1"/>
    <col min="12701" max="12701" width="3.7109375" style="177" customWidth="1"/>
    <col min="12702" max="12702" width="9.140625" style="177"/>
    <col min="12703" max="12703" width="2.85546875" style="177" customWidth="1"/>
    <col min="12704" max="12704" width="3.85546875" style="177" customWidth="1"/>
    <col min="12705" max="12705" width="9.140625" style="177"/>
    <col min="12706" max="12706" width="2.85546875" style="177" customWidth="1"/>
    <col min="12707" max="12707" width="3.85546875" style="177" customWidth="1"/>
    <col min="12708" max="12708" width="9.140625" style="177"/>
    <col min="12709" max="12709" width="2.85546875" style="177" customWidth="1"/>
    <col min="12710" max="12710" width="3.42578125" style="177" customWidth="1"/>
    <col min="12711" max="12711" width="9.140625" style="177"/>
    <col min="12712" max="12712" width="2.85546875" style="177" customWidth="1"/>
    <col min="12713" max="12713" width="3.28515625" style="177" customWidth="1"/>
    <col min="12714" max="12714" width="9.140625" style="177"/>
    <col min="12715" max="12715" width="2.85546875" style="177" customWidth="1"/>
    <col min="12716" max="12716" width="3.140625" style="177" customWidth="1"/>
    <col min="12717" max="12717" width="9.140625" style="177"/>
    <col min="12718" max="12718" width="2.85546875" style="177" customWidth="1"/>
    <col min="12719" max="12719" width="3.140625" style="177" customWidth="1"/>
    <col min="12720" max="12720" width="9.140625" style="177"/>
    <col min="12721" max="12721" width="2.85546875" style="177" customWidth="1"/>
    <col min="12722" max="12722" width="3.140625" style="177" customWidth="1"/>
    <col min="12723" max="12723" width="9.140625" style="177"/>
    <col min="12724" max="12724" width="2.85546875" style="177" customWidth="1"/>
    <col min="12725" max="12725" width="3.28515625" style="177" customWidth="1"/>
    <col min="12726" max="12726" width="9.140625" style="177"/>
    <col min="12727" max="12727" width="3.5703125" style="177" customWidth="1"/>
    <col min="12728" max="12728" width="3.7109375" style="177" customWidth="1"/>
    <col min="12729" max="12730" width="9.140625" style="177"/>
    <col min="12731" max="12731" width="35.140625" style="177" customWidth="1"/>
    <col min="12732" max="12949" width="9.140625" style="177"/>
    <col min="12950" max="12950" width="2.85546875" style="177" customWidth="1"/>
    <col min="12951" max="12951" width="3.7109375" style="177" customWidth="1"/>
    <col min="12952" max="12952" width="9.140625" style="177"/>
    <col min="12953" max="12953" width="2.85546875" style="177" customWidth="1"/>
    <col min="12954" max="12954" width="3.7109375" style="177" customWidth="1"/>
    <col min="12955" max="12955" width="9.140625" style="177"/>
    <col min="12956" max="12956" width="2.85546875" style="177" customWidth="1"/>
    <col min="12957" max="12957" width="3.7109375" style="177" customWidth="1"/>
    <col min="12958" max="12958" width="9.140625" style="177"/>
    <col min="12959" max="12959" width="2.85546875" style="177" customWidth="1"/>
    <col min="12960" max="12960" width="3.85546875" style="177" customWidth="1"/>
    <col min="12961" max="12961" width="9.140625" style="177"/>
    <col min="12962" max="12962" width="2.85546875" style="177" customWidth="1"/>
    <col min="12963" max="12963" width="3.85546875" style="177" customWidth="1"/>
    <col min="12964" max="12964" width="9.140625" style="177"/>
    <col min="12965" max="12965" width="2.85546875" style="177" customWidth="1"/>
    <col min="12966" max="12966" width="3.42578125" style="177" customWidth="1"/>
    <col min="12967" max="12967" width="9.140625" style="177"/>
    <col min="12968" max="12968" width="2.85546875" style="177" customWidth="1"/>
    <col min="12969" max="12969" width="3.28515625" style="177" customWidth="1"/>
    <col min="12970" max="12970" width="9.140625" style="177"/>
    <col min="12971" max="12971" width="2.85546875" style="177" customWidth="1"/>
    <col min="12972" max="12972" width="3.140625" style="177" customWidth="1"/>
    <col min="12973" max="12973" width="9.140625" style="177"/>
    <col min="12974" max="12974" width="2.85546875" style="177" customWidth="1"/>
    <col min="12975" max="12975" width="3.140625" style="177" customWidth="1"/>
    <col min="12976" max="12976" width="9.140625" style="177"/>
    <col min="12977" max="12977" width="2.85546875" style="177" customWidth="1"/>
    <col min="12978" max="12978" width="3.140625" style="177" customWidth="1"/>
    <col min="12979" max="12979" width="9.140625" style="177"/>
    <col min="12980" max="12980" width="2.85546875" style="177" customWidth="1"/>
    <col min="12981" max="12981" width="3.28515625" style="177" customWidth="1"/>
    <col min="12982" max="12982" width="9.140625" style="177"/>
    <col min="12983" max="12983" width="3.5703125" style="177" customWidth="1"/>
    <col min="12984" max="12984" width="3.7109375" style="177" customWidth="1"/>
    <col min="12985" max="12986" width="9.140625" style="177"/>
    <col min="12987" max="12987" width="35.140625" style="177" customWidth="1"/>
    <col min="12988" max="13205" width="9.140625" style="177"/>
    <col min="13206" max="13206" width="2.85546875" style="177" customWidth="1"/>
    <col min="13207" max="13207" width="3.7109375" style="177" customWidth="1"/>
    <col min="13208" max="13208" width="9.140625" style="177"/>
    <col min="13209" max="13209" width="2.85546875" style="177" customWidth="1"/>
    <col min="13210" max="13210" width="3.7109375" style="177" customWidth="1"/>
    <col min="13211" max="13211" width="9.140625" style="177"/>
    <col min="13212" max="13212" width="2.85546875" style="177" customWidth="1"/>
    <col min="13213" max="13213" width="3.7109375" style="177" customWidth="1"/>
    <col min="13214" max="13214" width="9.140625" style="177"/>
    <col min="13215" max="13215" width="2.85546875" style="177" customWidth="1"/>
    <col min="13216" max="13216" width="3.85546875" style="177" customWidth="1"/>
    <col min="13217" max="13217" width="9.140625" style="177"/>
    <col min="13218" max="13218" width="2.85546875" style="177" customWidth="1"/>
    <col min="13219" max="13219" width="3.85546875" style="177" customWidth="1"/>
    <col min="13220" max="13220" width="9.140625" style="177"/>
    <col min="13221" max="13221" width="2.85546875" style="177" customWidth="1"/>
    <col min="13222" max="13222" width="3.42578125" style="177" customWidth="1"/>
    <col min="13223" max="13223" width="9.140625" style="177"/>
    <col min="13224" max="13224" width="2.85546875" style="177" customWidth="1"/>
    <col min="13225" max="13225" width="3.28515625" style="177" customWidth="1"/>
    <col min="13226" max="13226" width="9.140625" style="177"/>
    <col min="13227" max="13227" width="2.85546875" style="177" customWidth="1"/>
    <col min="13228" max="13228" width="3.140625" style="177" customWidth="1"/>
    <col min="13229" max="13229" width="9.140625" style="177"/>
    <col min="13230" max="13230" width="2.85546875" style="177" customWidth="1"/>
    <col min="13231" max="13231" width="3.140625" style="177" customWidth="1"/>
    <col min="13232" max="13232" width="9.140625" style="177"/>
    <col min="13233" max="13233" width="2.85546875" style="177" customWidth="1"/>
    <col min="13234" max="13234" width="3.140625" style="177" customWidth="1"/>
    <col min="13235" max="13235" width="9.140625" style="177"/>
    <col min="13236" max="13236" width="2.85546875" style="177" customWidth="1"/>
    <col min="13237" max="13237" width="3.28515625" style="177" customWidth="1"/>
    <col min="13238" max="13238" width="9.140625" style="177"/>
    <col min="13239" max="13239" width="3.5703125" style="177" customWidth="1"/>
    <col min="13240" max="13240" width="3.7109375" style="177" customWidth="1"/>
    <col min="13241" max="13242" width="9.140625" style="177"/>
    <col min="13243" max="13243" width="35.140625" style="177" customWidth="1"/>
    <col min="13244" max="13461" width="9.140625" style="177"/>
    <col min="13462" max="13462" width="2.85546875" style="177" customWidth="1"/>
    <col min="13463" max="13463" width="3.7109375" style="177" customWidth="1"/>
    <col min="13464" max="13464" width="9.140625" style="177"/>
    <col min="13465" max="13465" width="2.85546875" style="177" customWidth="1"/>
    <col min="13466" max="13466" width="3.7109375" style="177" customWidth="1"/>
    <col min="13467" max="13467" width="9.140625" style="177"/>
    <col min="13468" max="13468" width="2.85546875" style="177" customWidth="1"/>
    <col min="13469" max="13469" width="3.7109375" style="177" customWidth="1"/>
    <col min="13470" max="13470" width="9.140625" style="177"/>
    <col min="13471" max="13471" width="2.85546875" style="177" customWidth="1"/>
    <col min="13472" max="13472" width="3.85546875" style="177" customWidth="1"/>
    <col min="13473" max="13473" width="9.140625" style="177"/>
    <col min="13474" max="13474" width="2.85546875" style="177" customWidth="1"/>
    <col min="13475" max="13475" width="3.85546875" style="177" customWidth="1"/>
    <col min="13476" max="13476" width="9.140625" style="177"/>
    <col min="13477" max="13477" width="2.85546875" style="177" customWidth="1"/>
    <col min="13478" max="13478" width="3.42578125" style="177" customWidth="1"/>
    <col min="13479" max="13479" width="9.140625" style="177"/>
    <col min="13480" max="13480" width="2.85546875" style="177" customWidth="1"/>
    <col min="13481" max="13481" width="3.28515625" style="177" customWidth="1"/>
    <col min="13482" max="13482" width="9.140625" style="177"/>
    <col min="13483" max="13483" width="2.85546875" style="177" customWidth="1"/>
    <col min="13484" max="13484" width="3.140625" style="177" customWidth="1"/>
    <col min="13485" max="13485" width="9.140625" style="177"/>
    <col min="13486" max="13486" width="2.85546875" style="177" customWidth="1"/>
    <col min="13487" max="13487" width="3.140625" style="177" customWidth="1"/>
    <col min="13488" max="13488" width="9.140625" style="177"/>
    <col min="13489" max="13489" width="2.85546875" style="177" customWidth="1"/>
    <col min="13490" max="13490" width="3.140625" style="177" customWidth="1"/>
    <col min="13491" max="13491" width="9.140625" style="177"/>
    <col min="13492" max="13492" width="2.85546875" style="177" customWidth="1"/>
    <col min="13493" max="13493" width="3.28515625" style="177" customWidth="1"/>
    <col min="13494" max="13494" width="9.140625" style="177"/>
    <col min="13495" max="13495" width="3.5703125" style="177" customWidth="1"/>
    <col min="13496" max="13496" width="3.7109375" style="177" customWidth="1"/>
    <col min="13497" max="13498" width="9.140625" style="177"/>
    <col min="13499" max="13499" width="35.140625" style="177" customWidth="1"/>
    <col min="13500" max="13717" width="9.140625" style="177"/>
    <col min="13718" max="13718" width="2.85546875" style="177" customWidth="1"/>
    <col min="13719" max="13719" width="3.7109375" style="177" customWidth="1"/>
    <col min="13720" max="13720" width="9.140625" style="177"/>
    <col min="13721" max="13721" width="2.85546875" style="177" customWidth="1"/>
    <col min="13722" max="13722" width="3.7109375" style="177" customWidth="1"/>
    <col min="13723" max="13723" width="9.140625" style="177"/>
    <col min="13724" max="13724" width="2.85546875" style="177" customWidth="1"/>
    <col min="13725" max="13725" width="3.7109375" style="177" customWidth="1"/>
    <col min="13726" max="13726" width="9.140625" style="177"/>
    <col min="13727" max="13727" width="2.85546875" style="177" customWidth="1"/>
    <col min="13728" max="13728" width="3.85546875" style="177" customWidth="1"/>
    <col min="13729" max="13729" width="9.140625" style="177"/>
    <col min="13730" max="13730" width="2.85546875" style="177" customWidth="1"/>
    <col min="13731" max="13731" width="3.85546875" style="177" customWidth="1"/>
    <col min="13732" max="13732" width="9.140625" style="177"/>
    <col min="13733" max="13733" width="2.85546875" style="177" customWidth="1"/>
    <col min="13734" max="13734" width="3.42578125" style="177" customWidth="1"/>
    <col min="13735" max="13735" width="9.140625" style="177"/>
    <col min="13736" max="13736" width="2.85546875" style="177" customWidth="1"/>
    <col min="13737" max="13737" width="3.28515625" style="177" customWidth="1"/>
    <col min="13738" max="13738" width="9.140625" style="177"/>
    <col min="13739" max="13739" width="2.85546875" style="177" customWidth="1"/>
    <col min="13740" max="13740" width="3.140625" style="177" customWidth="1"/>
    <col min="13741" max="13741" width="9.140625" style="177"/>
    <col min="13742" max="13742" width="2.85546875" style="177" customWidth="1"/>
    <col min="13743" max="13743" width="3.140625" style="177" customWidth="1"/>
    <col min="13744" max="13744" width="9.140625" style="177"/>
    <col min="13745" max="13745" width="2.85546875" style="177" customWidth="1"/>
    <col min="13746" max="13746" width="3.140625" style="177" customWidth="1"/>
    <col min="13747" max="13747" width="9.140625" style="177"/>
    <col min="13748" max="13748" width="2.85546875" style="177" customWidth="1"/>
    <col min="13749" max="13749" width="3.28515625" style="177" customWidth="1"/>
    <col min="13750" max="13750" width="9.140625" style="177"/>
    <col min="13751" max="13751" width="3.5703125" style="177" customWidth="1"/>
    <col min="13752" max="13752" width="3.7109375" style="177" customWidth="1"/>
    <col min="13753" max="13754" width="9.140625" style="177"/>
    <col min="13755" max="13755" width="35.140625" style="177" customWidth="1"/>
    <col min="13756" max="13973" width="9.140625" style="177"/>
    <col min="13974" max="13974" width="2.85546875" style="177" customWidth="1"/>
    <col min="13975" max="13975" width="3.7109375" style="177" customWidth="1"/>
    <col min="13976" max="13976" width="9.140625" style="177"/>
    <col min="13977" max="13977" width="2.85546875" style="177" customWidth="1"/>
    <col min="13978" max="13978" width="3.7109375" style="177" customWidth="1"/>
    <col min="13979" max="13979" width="9.140625" style="177"/>
    <col min="13980" max="13980" width="2.85546875" style="177" customWidth="1"/>
    <col min="13981" max="13981" width="3.7109375" style="177" customWidth="1"/>
    <col min="13982" max="13982" width="9.140625" style="177"/>
    <col min="13983" max="13983" width="2.85546875" style="177" customWidth="1"/>
    <col min="13984" max="13984" width="3.85546875" style="177" customWidth="1"/>
    <col min="13985" max="13985" width="9.140625" style="177"/>
    <col min="13986" max="13986" width="2.85546875" style="177" customWidth="1"/>
    <col min="13987" max="13987" width="3.85546875" style="177" customWidth="1"/>
    <col min="13988" max="13988" width="9.140625" style="177"/>
    <col min="13989" max="13989" width="2.85546875" style="177" customWidth="1"/>
    <col min="13990" max="13990" width="3.42578125" style="177" customWidth="1"/>
    <col min="13991" max="13991" width="9.140625" style="177"/>
    <col min="13992" max="13992" width="2.85546875" style="177" customWidth="1"/>
    <col min="13993" max="13993" width="3.28515625" style="177" customWidth="1"/>
    <col min="13994" max="13994" width="9.140625" style="177"/>
    <col min="13995" max="13995" width="2.85546875" style="177" customWidth="1"/>
    <col min="13996" max="13996" width="3.140625" style="177" customWidth="1"/>
    <col min="13997" max="13997" width="9.140625" style="177"/>
    <col min="13998" max="13998" width="2.85546875" style="177" customWidth="1"/>
    <col min="13999" max="13999" width="3.140625" style="177" customWidth="1"/>
    <col min="14000" max="14000" width="9.140625" style="177"/>
    <col min="14001" max="14001" width="2.85546875" style="177" customWidth="1"/>
    <col min="14002" max="14002" width="3.140625" style="177" customWidth="1"/>
    <col min="14003" max="14003" width="9.140625" style="177"/>
    <col min="14004" max="14004" width="2.85546875" style="177" customWidth="1"/>
    <col min="14005" max="14005" width="3.28515625" style="177" customWidth="1"/>
    <col min="14006" max="14006" width="9.140625" style="177"/>
    <col min="14007" max="14007" width="3.5703125" style="177" customWidth="1"/>
    <col min="14008" max="14008" width="3.7109375" style="177" customWidth="1"/>
    <col min="14009" max="14010" width="9.140625" style="177"/>
    <col min="14011" max="14011" width="35.140625" style="177" customWidth="1"/>
    <col min="14012" max="14229" width="9.140625" style="177"/>
    <col min="14230" max="14230" width="2.85546875" style="177" customWidth="1"/>
    <col min="14231" max="14231" width="3.7109375" style="177" customWidth="1"/>
    <col min="14232" max="14232" width="9.140625" style="177"/>
    <col min="14233" max="14233" width="2.85546875" style="177" customWidth="1"/>
    <col min="14234" max="14234" width="3.7109375" style="177" customWidth="1"/>
    <col min="14235" max="14235" width="9.140625" style="177"/>
    <col min="14236" max="14236" width="2.85546875" style="177" customWidth="1"/>
    <col min="14237" max="14237" width="3.7109375" style="177" customWidth="1"/>
    <col min="14238" max="14238" width="9.140625" style="177"/>
    <col min="14239" max="14239" width="2.85546875" style="177" customWidth="1"/>
    <col min="14240" max="14240" width="3.85546875" style="177" customWidth="1"/>
    <col min="14241" max="14241" width="9.140625" style="177"/>
    <col min="14242" max="14242" width="2.85546875" style="177" customWidth="1"/>
    <col min="14243" max="14243" width="3.85546875" style="177" customWidth="1"/>
    <col min="14244" max="14244" width="9.140625" style="177"/>
    <col min="14245" max="14245" width="2.85546875" style="177" customWidth="1"/>
    <col min="14246" max="14246" width="3.42578125" style="177" customWidth="1"/>
    <col min="14247" max="14247" width="9.140625" style="177"/>
    <col min="14248" max="14248" width="2.85546875" style="177" customWidth="1"/>
    <col min="14249" max="14249" width="3.28515625" style="177" customWidth="1"/>
    <col min="14250" max="14250" width="9.140625" style="177"/>
    <col min="14251" max="14251" width="2.85546875" style="177" customWidth="1"/>
    <col min="14252" max="14252" width="3.140625" style="177" customWidth="1"/>
    <col min="14253" max="14253" width="9.140625" style="177"/>
    <col min="14254" max="14254" width="2.85546875" style="177" customWidth="1"/>
    <col min="14255" max="14255" width="3.140625" style="177" customWidth="1"/>
    <col min="14256" max="14256" width="9.140625" style="177"/>
    <col min="14257" max="14257" width="2.85546875" style="177" customWidth="1"/>
    <col min="14258" max="14258" width="3.140625" style="177" customWidth="1"/>
    <col min="14259" max="14259" width="9.140625" style="177"/>
    <col min="14260" max="14260" width="2.85546875" style="177" customWidth="1"/>
    <col min="14261" max="14261" width="3.28515625" style="177" customWidth="1"/>
    <col min="14262" max="14262" width="9.140625" style="177"/>
    <col min="14263" max="14263" width="3.5703125" style="177" customWidth="1"/>
    <col min="14264" max="14264" width="3.7109375" style="177" customWidth="1"/>
    <col min="14265" max="14266" width="9.140625" style="177"/>
    <col min="14267" max="14267" width="35.140625" style="177" customWidth="1"/>
    <col min="14268" max="14485" width="9.140625" style="177"/>
    <col min="14486" max="14486" width="2.85546875" style="177" customWidth="1"/>
    <col min="14487" max="14487" width="3.7109375" style="177" customWidth="1"/>
    <col min="14488" max="14488" width="9.140625" style="177"/>
    <col min="14489" max="14489" width="2.85546875" style="177" customWidth="1"/>
    <col min="14490" max="14490" width="3.7109375" style="177" customWidth="1"/>
    <col min="14491" max="14491" width="9.140625" style="177"/>
    <col min="14492" max="14492" width="2.85546875" style="177" customWidth="1"/>
    <col min="14493" max="14493" width="3.7109375" style="177" customWidth="1"/>
    <col min="14494" max="14494" width="9.140625" style="177"/>
    <col min="14495" max="14495" width="2.85546875" style="177" customWidth="1"/>
    <col min="14496" max="14496" width="3.85546875" style="177" customWidth="1"/>
    <col min="14497" max="14497" width="9.140625" style="177"/>
    <col min="14498" max="14498" width="2.85546875" style="177" customWidth="1"/>
    <col min="14499" max="14499" width="3.85546875" style="177" customWidth="1"/>
    <col min="14500" max="14500" width="9.140625" style="177"/>
    <col min="14501" max="14501" width="2.85546875" style="177" customWidth="1"/>
    <col min="14502" max="14502" width="3.42578125" style="177" customWidth="1"/>
    <col min="14503" max="14503" width="9.140625" style="177"/>
    <col min="14504" max="14504" width="2.85546875" style="177" customWidth="1"/>
    <col min="14505" max="14505" width="3.28515625" style="177" customWidth="1"/>
    <col min="14506" max="14506" width="9.140625" style="177"/>
    <col min="14507" max="14507" width="2.85546875" style="177" customWidth="1"/>
    <col min="14508" max="14508" width="3.140625" style="177" customWidth="1"/>
    <col min="14509" max="14509" width="9.140625" style="177"/>
    <col min="14510" max="14510" width="2.85546875" style="177" customWidth="1"/>
    <col min="14511" max="14511" width="3.140625" style="177" customWidth="1"/>
    <col min="14512" max="14512" width="9.140625" style="177"/>
    <col min="14513" max="14513" width="2.85546875" style="177" customWidth="1"/>
    <col min="14514" max="14514" width="3.140625" style="177" customWidth="1"/>
    <col min="14515" max="14515" width="9.140625" style="177"/>
    <col min="14516" max="14516" width="2.85546875" style="177" customWidth="1"/>
    <col min="14517" max="14517" width="3.28515625" style="177" customWidth="1"/>
    <col min="14518" max="14518" width="9.140625" style="177"/>
    <col min="14519" max="14519" width="3.5703125" style="177" customWidth="1"/>
    <col min="14520" max="14520" width="3.7109375" style="177" customWidth="1"/>
    <col min="14521" max="14522" width="9.140625" style="177"/>
    <col min="14523" max="14523" width="35.140625" style="177" customWidth="1"/>
    <col min="14524" max="14741" width="9.140625" style="177"/>
    <col min="14742" max="14742" width="2.85546875" style="177" customWidth="1"/>
    <col min="14743" max="14743" width="3.7109375" style="177" customWidth="1"/>
    <col min="14744" max="14744" width="9.140625" style="177"/>
    <col min="14745" max="14745" width="2.85546875" style="177" customWidth="1"/>
    <col min="14746" max="14746" width="3.7109375" style="177" customWidth="1"/>
    <col min="14747" max="14747" width="9.140625" style="177"/>
    <col min="14748" max="14748" width="2.85546875" style="177" customWidth="1"/>
    <col min="14749" max="14749" width="3.7109375" style="177" customWidth="1"/>
    <col min="14750" max="14750" width="9.140625" style="177"/>
    <col min="14751" max="14751" width="2.85546875" style="177" customWidth="1"/>
    <col min="14752" max="14752" width="3.85546875" style="177" customWidth="1"/>
    <col min="14753" max="14753" width="9.140625" style="177"/>
    <col min="14754" max="14754" width="2.85546875" style="177" customWidth="1"/>
    <col min="14755" max="14755" width="3.85546875" style="177" customWidth="1"/>
    <col min="14756" max="14756" width="9.140625" style="177"/>
    <col min="14757" max="14757" width="2.85546875" style="177" customWidth="1"/>
    <col min="14758" max="14758" width="3.42578125" style="177" customWidth="1"/>
    <col min="14759" max="14759" width="9.140625" style="177"/>
    <col min="14760" max="14760" width="2.85546875" style="177" customWidth="1"/>
    <col min="14761" max="14761" width="3.28515625" style="177" customWidth="1"/>
    <col min="14762" max="14762" width="9.140625" style="177"/>
    <col min="14763" max="14763" width="2.85546875" style="177" customWidth="1"/>
    <col min="14764" max="14764" width="3.140625" style="177" customWidth="1"/>
    <col min="14765" max="14765" width="9.140625" style="177"/>
    <col min="14766" max="14766" width="2.85546875" style="177" customWidth="1"/>
    <col min="14767" max="14767" width="3.140625" style="177" customWidth="1"/>
    <col min="14768" max="14768" width="9.140625" style="177"/>
    <col min="14769" max="14769" width="2.85546875" style="177" customWidth="1"/>
    <col min="14770" max="14770" width="3.140625" style="177" customWidth="1"/>
    <col min="14771" max="14771" width="9.140625" style="177"/>
    <col min="14772" max="14772" width="2.85546875" style="177" customWidth="1"/>
    <col min="14773" max="14773" width="3.28515625" style="177" customWidth="1"/>
    <col min="14774" max="14774" width="9.140625" style="177"/>
    <col min="14775" max="14775" width="3.5703125" style="177" customWidth="1"/>
    <col min="14776" max="14776" width="3.7109375" style="177" customWidth="1"/>
    <col min="14777" max="14778" width="9.140625" style="177"/>
    <col min="14779" max="14779" width="35.140625" style="177" customWidth="1"/>
    <col min="14780" max="14997" width="9.140625" style="177"/>
    <col min="14998" max="14998" width="2.85546875" style="177" customWidth="1"/>
    <col min="14999" max="14999" width="3.7109375" style="177" customWidth="1"/>
    <col min="15000" max="15000" width="9.140625" style="177"/>
    <col min="15001" max="15001" width="2.85546875" style="177" customWidth="1"/>
    <col min="15002" max="15002" width="3.7109375" style="177" customWidth="1"/>
    <col min="15003" max="15003" width="9.140625" style="177"/>
    <col min="15004" max="15004" width="2.85546875" style="177" customWidth="1"/>
    <col min="15005" max="15005" width="3.7109375" style="177" customWidth="1"/>
    <col min="15006" max="15006" width="9.140625" style="177"/>
    <col min="15007" max="15007" width="2.85546875" style="177" customWidth="1"/>
    <col min="15008" max="15008" width="3.85546875" style="177" customWidth="1"/>
    <col min="15009" max="15009" width="9.140625" style="177"/>
    <col min="15010" max="15010" width="2.85546875" style="177" customWidth="1"/>
    <col min="15011" max="15011" width="3.85546875" style="177" customWidth="1"/>
    <col min="15012" max="15012" width="9.140625" style="177"/>
    <col min="15013" max="15013" width="2.85546875" style="177" customWidth="1"/>
    <col min="15014" max="15014" width="3.42578125" style="177" customWidth="1"/>
    <col min="15015" max="15015" width="9.140625" style="177"/>
    <col min="15016" max="15016" width="2.85546875" style="177" customWidth="1"/>
    <col min="15017" max="15017" width="3.28515625" style="177" customWidth="1"/>
    <col min="15018" max="15018" width="9.140625" style="177"/>
    <col min="15019" max="15019" width="2.85546875" style="177" customWidth="1"/>
    <col min="15020" max="15020" width="3.140625" style="177" customWidth="1"/>
    <col min="15021" max="15021" width="9.140625" style="177"/>
    <col min="15022" max="15022" width="2.85546875" style="177" customWidth="1"/>
    <col min="15023" max="15023" width="3.140625" style="177" customWidth="1"/>
    <col min="15024" max="15024" width="9.140625" style="177"/>
    <col min="15025" max="15025" width="2.85546875" style="177" customWidth="1"/>
    <col min="15026" max="15026" width="3.140625" style="177" customWidth="1"/>
    <col min="15027" max="15027" width="9.140625" style="177"/>
    <col min="15028" max="15028" width="2.85546875" style="177" customWidth="1"/>
    <col min="15029" max="15029" width="3.28515625" style="177" customWidth="1"/>
    <col min="15030" max="15030" width="9.140625" style="177"/>
    <col min="15031" max="15031" width="3.5703125" style="177" customWidth="1"/>
    <col min="15032" max="15032" width="3.7109375" style="177" customWidth="1"/>
    <col min="15033" max="15034" width="9.140625" style="177"/>
    <col min="15035" max="15035" width="35.140625" style="177" customWidth="1"/>
    <col min="15036" max="15253" width="9.140625" style="177"/>
    <col min="15254" max="15254" width="2.85546875" style="177" customWidth="1"/>
    <col min="15255" max="15255" width="3.7109375" style="177" customWidth="1"/>
    <col min="15256" max="15256" width="9.140625" style="177"/>
    <col min="15257" max="15257" width="2.85546875" style="177" customWidth="1"/>
    <col min="15258" max="15258" width="3.7109375" style="177" customWidth="1"/>
    <col min="15259" max="15259" width="9.140625" style="177"/>
    <col min="15260" max="15260" width="2.85546875" style="177" customWidth="1"/>
    <col min="15261" max="15261" width="3.7109375" style="177" customWidth="1"/>
    <col min="15262" max="15262" width="9.140625" style="177"/>
    <col min="15263" max="15263" width="2.85546875" style="177" customWidth="1"/>
    <col min="15264" max="15264" width="3.85546875" style="177" customWidth="1"/>
    <col min="15265" max="15265" width="9.140625" style="177"/>
    <col min="15266" max="15266" width="2.85546875" style="177" customWidth="1"/>
    <col min="15267" max="15267" width="3.85546875" style="177" customWidth="1"/>
    <col min="15268" max="15268" width="9.140625" style="177"/>
    <col min="15269" max="15269" width="2.85546875" style="177" customWidth="1"/>
    <col min="15270" max="15270" width="3.42578125" style="177" customWidth="1"/>
    <col min="15271" max="15271" width="9.140625" style="177"/>
    <col min="15272" max="15272" width="2.85546875" style="177" customWidth="1"/>
    <col min="15273" max="15273" width="3.28515625" style="177" customWidth="1"/>
    <col min="15274" max="15274" width="9.140625" style="177"/>
    <col min="15275" max="15275" width="2.85546875" style="177" customWidth="1"/>
    <col min="15276" max="15276" width="3.140625" style="177" customWidth="1"/>
    <col min="15277" max="15277" width="9.140625" style="177"/>
    <col min="15278" max="15278" width="2.85546875" style="177" customWidth="1"/>
    <col min="15279" max="15279" width="3.140625" style="177" customWidth="1"/>
    <col min="15280" max="15280" width="9.140625" style="177"/>
    <col min="15281" max="15281" width="2.85546875" style="177" customWidth="1"/>
    <col min="15282" max="15282" width="3.140625" style="177" customWidth="1"/>
    <col min="15283" max="15283" width="9.140625" style="177"/>
    <col min="15284" max="15284" width="2.85546875" style="177" customWidth="1"/>
    <col min="15285" max="15285" width="3.28515625" style="177" customWidth="1"/>
    <col min="15286" max="15286" width="9.140625" style="177"/>
    <col min="15287" max="15287" width="3.5703125" style="177" customWidth="1"/>
    <col min="15288" max="15288" width="3.7109375" style="177" customWidth="1"/>
    <col min="15289" max="15290" width="9.140625" style="177"/>
    <col min="15291" max="15291" width="35.140625" style="177" customWidth="1"/>
    <col min="15292" max="15509" width="9.140625" style="177"/>
    <col min="15510" max="15510" width="2.85546875" style="177" customWidth="1"/>
    <col min="15511" max="15511" width="3.7109375" style="177" customWidth="1"/>
    <col min="15512" max="15512" width="9.140625" style="177"/>
    <col min="15513" max="15513" width="2.85546875" style="177" customWidth="1"/>
    <col min="15514" max="15514" width="3.7109375" style="177" customWidth="1"/>
    <col min="15515" max="15515" width="9.140625" style="177"/>
    <col min="15516" max="15516" width="2.85546875" style="177" customWidth="1"/>
    <col min="15517" max="15517" width="3.7109375" style="177" customWidth="1"/>
    <col min="15518" max="15518" width="9.140625" style="177"/>
    <col min="15519" max="15519" width="2.85546875" style="177" customWidth="1"/>
    <col min="15520" max="15520" width="3.85546875" style="177" customWidth="1"/>
    <col min="15521" max="15521" width="9.140625" style="177"/>
    <col min="15522" max="15522" width="2.85546875" style="177" customWidth="1"/>
    <col min="15523" max="15523" width="3.85546875" style="177" customWidth="1"/>
    <col min="15524" max="15524" width="9.140625" style="177"/>
    <col min="15525" max="15525" width="2.85546875" style="177" customWidth="1"/>
    <col min="15526" max="15526" width="3.42578125" style="177" customWidth="1"/>
    <col min="15527" max="15527" width="9.140625" style="177"/>
    <col min="15528" max="15528" width="2.85546875" style="177" customWidth="1"/>
    <col min="15529" max="15529" width="3.28515625" style="177" customWidth="1"/>
    <col min="15530" max="15530" width="9.140625" style="177"/>
    <col min="15531" max="15531" width="2.85546875" style="177" customWidth="1"/>
    <col min="15532" max="15532" width="3.140625" style="177" customWidth="1"/>
    <col min="15533" max="15533" width="9.140625" style="177"/>
    <col min="15534" max="15534" width="2.85546875" style="177" customWidth="1"/>
    <col min="15535" max="15535" width="3.140625" style="177" customWidth="1"/>
    <col min="15536" max="15536" width="9.140625" style="177"/>
    <col min="15537" max="15537" width="2.85546875" style="177" customWidth="1"/>
    <col min="15538" max="15538" width="3.140625" style="177" customWidth="1"/>
    <col min="15539" max="15539" width="9.140625" style="177"/>
    <col min="15540" max="15540" width="2.85546875" style="177" customWidth="1"/>
    <col min="15541" max="15541" width="3.28515625" style="177" customWidth="1"/>
    <col min="15542" max="15542" width="9.140625" style="177"/>
    <col min="15543" max="15543" width="3.5703125" style="177" customWidth="1"/>
    <col min="15544" max="15544" width="3.7109375" style="177" customWidth="1"/>
    <col min="15545" max="15546" width="9.140625" style="177"/>
    <col min="15547" max="15547" width="35.140625" style="177" customWidth="1"/>
    <col min="15548" max="15765" width="9.140625" style="177"/>
    <col min="15766" max="15766" width="2.85546875" style="177" customWidth="1"/>
    <col min="15767" max="15767" width="3.7109375" style="177" customWidth="1"/>
    <col min="15768" max="15768" width="9.140625" style="177"/>
    <col min="15769" max="15769" width="2.85546875" style="177" customWidth="1"/>
    <col min="15770" max="15770" width="3.7109375" style="177" customWidth="1"/>
    <col min="15771" max="15771" width="9.140625" style="177"/>
    <col min="15772" max="15772" width="2.85546875" style="177" customWidth="1"/>
    <col min="15773" max="15773" width="3.7109375" style="177" customWidth="1"/>
    <col min="15774" max="15774" width="9.140625" style="177"/>
    <col min="15775" max="15775" width="2.85546875" style="177" customWidth="1"/>
    <col min="15776" max="15776" width="3.85546875" style="177" customWidth="1"/>
    <col min="15777" max="15777" width="9.140625" style="177"/>
    <col min="15778" max="15778" width="2.85546875" style="177" customWidth="1"/>
    <col min="15779" max="15779" width="3.85546875" style="177" customWidth="1"/>
    <col min="15780" max="15780" width="9.140625" style="177"/>
    <col min="15781" max="15781" width="2.85546875" style="177" customWidth="1"/>
    <col min="15782" max="15782" width="3.42578125" style="177" customWidth="1"/>
    <col min="15783" max="15783" width="9.140625" style="177"/>
    <col min="15784" max="15784" width="2.85546875" style="177" customWidth="1"/>
    <col min="15785" max="15785" width="3.28515625" style="177" customWidth="1"/>
    <col min="15786" max="15786" width="9.140625" style="177"/>
    <col min="15787" max="15787" width="2.85546875" style="177" customWidth="1"/>
    <col min="15788" max="15788" width="3.140625" style="177" customWidth="1"/>
    <col min="15789" max="15789" width="9.140625" style="177"/>
    <col min="15790" max="15790" width="2.85546875" style="177" customWidth="1"/>
    <col min="15791" max="15791" width="3.140625" style="177" customWidth="1"/>
    <col min="15792" max="15792" width="9.140625" style="177"/>
    <col min="15793" max="15793" width="2.85546875" style="177" customWidth="1"/>
    <col min="15794" max="15794" width="3.140625" style="177" customWidth="1"/>
    <col min="15795" max="15795" width="9.140625" style="177"/>
    <col min="15796" max="15796" width="2.85546875" style="177" customWidth="1"/>
    <col min="15797" max="15797" width="3.28515625" style="177" customWidth="1"/>
    <col min="15798" max="15798" width="9.140625" style="177"/>
    <col min="15799" max="15799" width="3.5703125" style="177" customWidth="1"/>
    <col min="15800" max="15800" width="3.7109375" style="177" customWidth="1"/>
    <col min="15801" max="15802" width="9.140625" style="177"/>
    <col min="15803" max="15803" width="35.140625" style="177" customWidth="1"/>
    <col min="15804" max="16021" width="9.140625" style="177"/>
    <col min="16022" max="16022" width="2.85546875" style="177" customWidth="1"/>
    <col min="16023" max="16023" width="3.7109375" style="177" customWidth="1"/>
    <col min="16024" max="16024" width="9.140625" style="177"/>
    <col min="16025" max="16025" width="2.85546875" style="177" customWidth="1"/>
    <col min="16026" max="16026" width="3.7109375" style="177" customWidth="1"/>
    <col min="16027" max="16027" width="9.140625" style="177"/>
    <col min="16028" max="16028" width="2.85546875" style="177" customWidth="1"/>
    <col min="16029" max="16029" width="3.7109375" style="177" customWidth="1"/>
    <col min="16030" max="16030" width="9.140625" style="177"/>
    <col min="16031" max="16031" width="2.85546875" style="177" customWidth="1"/>
    <col min="16032" max="16032" width="3.85546875" style="177" customWidth="1"/>
    <col min="16033" max="16033" width="9.140625" style="177"/>
    <col min="16034" max="16034" width="2.85546875" style="177" customWidth="1"/>
    <col min="16035" max="16035" width="3.85546875" style="177" customWidth="1"/>
    <col min="16036" max="16036" width="9.140625" style="177"/>
    <col min="16037" max="16037" width="2.85546875" style="177" customWidth="1"/>
    <col min="16038" max="16038" width="3.42578125" style="177" customWidth="1"/>
    <col min="16039" max="16039" width="9.140625" style="177"/>
    <col min="16040" max="16040" width="2.85546875" style="177" customWidth="1"/>
    <col min="16041" max="16041" width="3.28515625" style="177" customWidth="1"/>
    <col min="16042" max="16042" width="9.140625" style="177"/>
    <col min="16043" max="16043" width="2.85546875" style="177" customWidth="1"/>
    <col min="16044" max="16044" width="3.140625" style="177" customWidth="1"/>
    <col min="16045" max="16045" width="9.140625" style="177"/>
    <col min="16046" max="16046" width="2.85546875" style="177" customWidth="1"/>
    <col min="16047" max="16047" width="3.140625" style="177" customWidth="1"/>
    <col min="16048" max="16048" width="9.140625" style="177"/>
    <col min="16049" max="16049" width="2.85546875" style="177" customWidth="1"/>
    <col min="16050" max="16050" width="3.140625" style="177" customWidth="1"/>
    <col min="16051" max="16051" width="9.140625" style="177"/>
    <col min="16052" max="16052" width="2.85546875" style="177" customWidth="1"/>
    <col min="16053" max="16053" width="3.28515625" style="177" customWidth="1"/>
    <col min="16054" max="16054" width="9.140625" style="177"/>
    <col min="16055" max="16055" width="3.5703125" style="177" customWidth="1"/>
    <col min="16056" max="16056" width="3.7109375" style="177" customWidth="1"/>
    <col min="16057" max="16058" width="9.140625" style="177"/>
    <col min="16059" max="16059" width="35.140625" style="177" customWidth="1"/>
    <col min="16060" max="16384" width="9.140625" style="177"/>
  </cols>
  <sheetData>
    <row r="1" spans="1:25" ht="13.5" thickBot="1" x14ac:dyDescent="0.25"/>
    <row r="2" spans="1:25" ht="12.75" customHeight="1" x14ac:dyDescent="0.2">
      <c r="A2" s="120"/>
      <c r="B2" s="236" t="s">
        <v>49</v>
      </c>
      <c r="C2" s="236"/>
      <c r="D2" s="236"/>
      <c r="E2" s="236"/>
      <c r="F2" s="236"/>
      <c r="G2" s="42"/>
      <c r="H2" s="42"/>
      <c r="I2" s="237" t="s">
        <v>92</v>
      </c>
      <c r="J2" s="238"/>
      <c r="K2" s="238"/>
      <c r="L2" s="238"/>
      <c r="M2" s="238"/>
      <c r="N2" s="239"/>
      <c r="O2" s="42"/>
      <c r="P2" s="42"/>
      <c r="Q2" s="243" t="s">
        <v>52</v>
      </c>
      <c r="R2" s="243"/>
      <c r="S2" s="243"/>
      <c r="T2" s="243"/>
      <c r="U2" s="244" t="s">
        <v>53</v>
      </c>
      <c r="V2" s="245"/>
      <c r="W2" s="245"/>
      <c r="X2" s="245"/>
      <c r="Y2" s="246"/>
    </row>
    <row r="3" spans="1:25" ht="24" customHeight="1" thickBot="1" x14ac:dyDescent="0.25">
      <c r="A3" s="121"/>
      <c r="B3" s="236"/>
      <c r="C3" s="236"/>
      <c r="D3" s="236"/>
      <c r="E3" s="236"/>
      <c r="F3" s="236"/>
      <c r="G3" s="43"/>
      <c r="H3" s="43"/>
      <c r="I3" s="240"/>
      <c r="J3" s="241"/>
      <c r="K3" s="241"/>
      <c r="L3" s="241"/>
      <c r="M3" s="241"/>
      <c r="N3" s="242"/>
      <c r="O3" s="43"/>
      <c r="P3" s="43"/>
      <c r="Q3" s="243"/>
      <c r="R3" s="243"/>
      <c r="S3" s="243"/>
      <c r="T3" s="243"/>
      <c r="U3" s="247"/>
      <c r="V3" s="248"/>
      <c r="W3" s="248"/>
      <c r="X3" s="248"/>
      <c r="Y3" s="249"/>
    </row>
    <row r="4" spans="1:25" ht="18.75" hidden="1" x14ac:dyDescent="0.2">
      <c r="A4" s="121"/>
      <c r="B4" s="122"/>
      <c r="C4" s="122"/>
      <c r="D4" s="174"/>
      <c r="E4" s="174"/>
      <c r="F4" s="174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2.75" hidden="1" customHeight="1" x14ac:dyDescent="0.2">
      <c r="A5" s="210" t="s">
        <v>38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</row>
    <row r="6" spans="1:25" ht="12.75" hidden="1" customHeight="1" x14ac:dyDescent="0.2">
      <c r="A6" s="211" t="s">
        <v>55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</row>
    <row r="7" spans="1:25" ht="66.75" hidden="1" customHeight="1" x14ac:dyDescent="0.2">
      <c r="A7" s="213" t="s">
        <v>39</v>
      </c>
      <c r="B7" s="214"/>
      <c r="C7" s="217" t="s">
        <v>85</v>
      </c>
      <c r="D7" s="218"/>
      <c r="E7" s="219" t="s">
        <v>86</v>
      </c>
      <c r="F7" s="220"/>
      <c r="G7" s="221" t="s">
        <v>186</v>
      </c>
      <c r="H7" s="222"/>
      <c r="I7" s="223" t="s">
        <v>187</v>
      </c>
      <c r="J7" s="224"/>
      <c r="K7" s="225" t="s">
        <v>88</v>
      </c>
      <c r="L7" s="225"/>
      <c r="M7" s="226" t="s">
        <v>89</v>
      </c>
      <c r="N7" s="227"/>
      <c r="O7" s="250" t="s">
        <v>94</v>
      </c>
      <c r="P7" s="250"/>
      <c r="Q7" s="230" t="s">
        <v>188</v>
      </c>
      <c r="R7" s="230"/>
      <c r="S7" s="231" t="s">
        <v>189</v>
      </c>
      <c r="T7" s="231"/>
      <c r="U7" s="232" t="s">
        <v>100</v>
      </c>
      <c r="V7" s="233"/>
      <c r="W7" s="234" t="s">
        <v>96</v>
      </c>
      <c r="X7" s="235"/>
    </row>
    <row r="8" spans="1:25" ht="13.5" hidden="1" customHeight="1" x14ac:dyDescent="0.2">
      <c r="A8" s="215"/>
      <c r="B8" s="216"/>
      <c r="C8" s="67" t="s">
        <v>40</v>
      </c>
      <c r="D8" s="45" t="s">
        <v>41</v>
      </c>
      <c r="E8" s="45" t="s">
        <v>40</v>
      </c>
      <c r="F8" s="45" t="s">
        <v>41</v>
      </c>
      <c r="G8" s="45" t="s">
        <v>40</v>
      </c>
      <c r="H8" s="45" t="s">
        <v>41</v>
      </c>
      <c r="I8" s="45" t="s">
        <v>40</v>
      </c>
      <c r="J8" s="45" t="s">
        <v>41</v>
      </c>
      <c r="K8" s="45" t="s">
        <v>40</v>
      </c>
      <c r="L8" s="45" t="s">
        <v>41</v>
      </c>
      <c r="M8" s="45" t="s">
        <v>40</v>
      </c>
      <c r="N8" s="45" t="s">
        <v>41</v>
      </c>
      <c r="O8" s="45" t="s">
        <v>40</v>
      </c>
      <c r="P8" s="45" t="s">
        <v>41</v>
      </c>
      <c r="Q8" s="45" t="s">
        <v>40</v>
      </c>
      <c r="R8" s="45" t="s">
        <v>41</v>
      </c>
      <c r="S8" s="45" t="s">
        <v>40</v>
      </c>
      <c r="T8" s="45" t="s">
        <v>41</v>
      </c>
      <c r="U8" s="45" t="s">
        <v>40</v>
      </c>
      <c r="V8" s="45" t="s">
        <v>41</v>
      </c>
      <c r="W8" s="45" t="s">
        <v>40</v>
      </c>
      <c r="X8" s="45" t="s">
        <v>41</v>
      </c>
    </row>
    <row r="9" spans="1:25" ht="12.75" hidden="1" customHeight="1" x14ac:dyDescent="0.2">
      <c r="A9" s="117" t="s">
        <v>47</v>
      </c>
      <c r="B9" s="117">
        <v>20</v>
      </c>
      <c r="C9" s="138" cm="1">
        <f t="array" ref="C9">IF($I$2="Путешествия с детьми",
INDEX(GRID!$B$4:$BI$14,MATCH(C$7,GRID!$A$4:$A$14,0),MATCH(1,($U$2=GRID!$B$1:$BI$1)*(КАЛЕНДАРЬ!$I23=GRID!$B$3:$BI$3), 0))*GRID!$B$65,
ROUNDUP(INDEX(GRID!$B$4:$BI$14,MATCH(C$7,GRID!$A$4:$A$14,0),MATCH(1,($U$2=GRID!$B$1:$BI$1)*(КАЛЕНДАРЬ!$I23=GRID!$B$3:$BI$3),0))*GRID!$B$65*(1-GRID!$B$69),0))</f>
        <v>13760</v>
      </c>
      <c r="D9" s="48" cm="1">
        <f t="array" ref="D9">IF($I$2="Путешествия с детьми",
INDEX(GRID!$B$17:$BI$27,MATCH(C$7,GRID!$A$17:$A$27,0),MATCH(1,($U$2=GRID!$B$1:$BI$1)*(КАЛЕНДАРЬ!$I23=GRID!$B$3:$BI$3), 0))*GRID!$B$65,
ROUNDUP(INDEX(GRID!$B$17:$BI$27,MATCH(C$7,GRID!$A$17:$A$27,0),MATCH(1,($U$2=GRID!$B$1:$BI$1)*(КАЛЕНДАРЬ!$I23=GRID!$B$3:$BI$3), 0))*GRID!$B$65*(1-GRID!$B$69),0))</f>
        <v>15910</v>
      </c>
      <c r="E9" s="47" cm="1">
        <f t="array" ref="E9">IF($I$2="Путешествия с детьми",
INDEX(GRID!$B$4:$BI$14,MATCH(E$7,GRID!$A$4:$A$14,0),MATCH(1,($U$2=GRID!$B$1:$BI$1)*(КАЛЕНДАРЬ!$I23=GRID!$B$3:$BI$3), 0))*GRID!$B$65,
ROUNDUP(INDEX(GRID!$B$4:$BI$14,MATCH(E$7,GRID!$A$4:$A$14,0),MATCH(1,($U$2=GRID!$B$1:$BI$1)*(КАЛЕНДАРЬ!$I23=GRID!$B$3:$BI$3),0))*GRID!$B$65*(1-GRID!$B$69),0))</f>
        <v>14964</v>
      </c>
      <c r="F9" s="48" cm="1">
        <f t="array" ref="F9">IF($I$2="Путешествия с детьми",
INDEX(GRID!$B$17:$BI$27,MATCH(E$7,GRID!$A$17:$A$27,0),MATCH(1,($U$2=GRID!$B$1:$BI$1)*(КАЛЕНДАРЬ!$I23=GRID!$B$3:$BI$3), 0))*GRID!$B$65,
ROUNDUP(INDEX(GRID!$B$17:$BI$27,MATCH(E$7,GRID!$A$17:$A$27,0),MATCH(1,($U$2=GRID!$B$1:$BI$1)*(КАЛЕНДАРЬ!$I23=GRID!$B$3:$BI$3), 0))*GRID!$B$65*(1-GRID!$B$69),0))</f>
        <v>17114</v>
      </c>
      <c r="G9" s="47" t="e" cm="1">
        <f t="array" ref="G9">IF($I$2="Путешествия с детьми",
INDEX(GRID!$B$4:$BI$14,MATCH(G$7,GRID!$A$4:$A$14,0),MATCH(1,($U$2=GRID!$B$1:$BI$1)*(КАЛЕНДАРЬ!$I23=GRID!$B$3:$BI$3), 0))*GRID!$B$65,
ROUNDUP(INDEX(GRID!$B$4:$BI$14,MATCH(G$7,GRID!$A$4:$A$14,0),MATCH(1,($U$2=GRID!$B$1:$BI$1)*(КАЛЕНДАРЬ!$I23=GRID!$B$3:$BI$3),0))*GRID!$B$65*(1-GRID!$B$69),0))</f>
        <v>#N/A</v>
      </c>
      <c r="H9" s="48" t="e" cm="1">
        <f t="array" ref="H9">IF($I$2="Путешествия с детьми",
INDEX(GRID!$B$17:$BI$27,MATCH(G$7,GRID!$A$17:$A$27,0),MATCH(1,($U$2=GRID!$B$1:$BI$1)*(КАЛЕНДАРЬ!$I23=GRID!$B$3:$BI$3), 0))*GRID!$B$65,
ROUNDUP(INDEX(GRID!$B$17:$BI$27,MATCH(G$7,GRID!$A$17:$A$27,0),MATCH(1,($U$2=GRID!$B$1:$BI$1)*(КАЛЕНДАРЬ!$I23=GRID!$B$3:$BI$3), 0))*GRID!$B$65*(1-GRID!$B$69),0))</f>
        <v>#N/A</v>
      </c>
      <c r="I9" s="47" t="e" cm="1">
        <f t="array" ref="I9">IF($I$2="Путешествия с детьми",
INDEX(GRID!$B$4:$BI$14,MATCH(I$7,GRID!$A$4:$A$14,0),MATCH(1,($U$2=GRID!$B$1:$BI$1)*(КАЛЕНДАРЬ!$I23=GRID!$B$3:$BI$3), 0))*GRID!$B$65,
ROUNDUP(INDEX(GRID!$B$4:$BI$14,MATCH(I$7,GRID!$A$4:$A$14,0),MATCH(1,($U$2=GRID!$B$1:$BI$1)*(КАЛЕНДАРЬ!$I23=GRID!$B$3:$BI$3),0))*GRID!$B$65*(1-GRID!$B$69),0))</f>
        <v>#N/A</v>
      </c>
      <c r="J9" s="48" t="e" cm="1">
        <f t="array" ref="J9">IF($I$2="Путешествия с детьми",
INDEX(GRID!$B$17:$BI$27,MATCH(I$7,GRID!$A$17:$A$27,0),MATCH(1,($U$2=GRID!$B$1:$BI$1)*(КАЛЕНДАРЬ!$I23=GRID!$B$3:$BI$3), 0))*GRID!$B$65,
ROUNDUP(INDEX(GRID!$B$17:$BI$27,MATCH(I$7,GRID!$A$17:$A$27,0),MATCH(1,($U$2=GRID!$B$1:$BI$1)*(КАЛЕНДАРЬ!$I23=GRID!$B$3:$BI$3), 0))*GRID!$B$65*(1-GRID!$B$69),0))</f>
        <v>#N/A</v>
      </c>
      <c r="K9" s="47" cm="1">
        <f t="array" ref="K9">IF($I$2="Путешествия с детьми",
INDEX(GRID!$B$4:$BI$14,MATCH(K$7,GRID!$A$4:$A$14,0),MATCH(1,($U$2=GRID!$B$1:$BI$1)*(КАЛЕНДАРЬ!$I23=GRID!$B$3:$BI$3), 0))*GRID!$B$65,
ROUNDUP(INDEX(GRID!$B$4:$BI$14,MATCH(K$7,GRID!$A$4:$A$14,0),MATCH(1,($U$2=GRID!$B$1:$BI$1)*(КАЛЕНДАРЬ!$I23=GRID!$B$3:$BI$3),0))*GRID!$B$65*(1-GRID!$B$69),0))</f>
        <v>19264</v>
      </c>
      <c r="L9" s="48" cm="1">
        <f t="array" ref="L9">IF($I$2="Путешествия с детьми",
INDEX(GRID!$B$17:$BI$27,MATCH(K$7,GRID!$A$17:$A$27,0),MATCH(1,($U$2=GRID!$B$1:$BI$1)*(КАЛЕНДАРЬ!$I23=GRID!$B$3:$BI$3), 0))*GRID!$B$65,
ROUNDUP(INDEX(GRID!$B$17:$BI$27,MATCH(K$7,GRID!$A$17:$A$27,0),MATCH(1,($U$2=GRID!$B$1:$BI$1)*(КАЛЕНДАРЬ!$I23=GRID!$B$3:$BI$3), 0))*GRID!$B$65*(1-GRID!$B$69),0))</f>
        <v>21414</v>
      </c>
      <c r="M9" s="47" cm="1">
        <f t="array" ref="M9">IF($I$2="Путешествия с детьми",
INDEX(GRID!$B$4:$BI$14,MATCH(M$7,GRID!$A$4:$A$14,0),MATCH(1,($U$2=GRID!$B$1:$BI$1)*(КАЛЕНДАРЬ!$I23=GRID!$B$3:$BI$3), 0))*GRID!$B$65,
ROUNDUP(INDEX(GRID!$B$4:$BI$14,MATCH(M$7,GRID!$A$4:$A$14,0),MATCH(1,($U$2=GRID!$B$1:$BI$1)*(КАЛЕНДАРЬ!$I23=GRID!$B$3:$BI$3),0))*GRID!$B$65*(1-GRID!$B$69),0))</f>
        <v>20984</v>
      </c>
      <c r="N9" s="48" cm="1">
        <f t="array" ref="N9">IF($I$2="Путешествия с детьми",
INDEX(GRID!$B$17:$BI$27,MATCH(M$7,GRID!$A$17:$A$27,0),MATCH(1,($U$2=GRID!$B$1:$BI$1)*(КАЛЕНДАРЬ!$I23=GRID!$B$3:$BI$3), 0))*GRID!$B$65,
ROUNDUP(INDEX(GRID!$B$17:$BI$27,MATCH(M$7,GRID!$A$17:$A$27,0),MATCH(1,($U$2=GRID!$B$1:$BI$1)*(КАЛЕНДАРЬ!$I23=GRID!$B$3:$BI$3), 0))*GRID!$B$65*(1-GRID!$B$69),0))</f>
        <v>23134</v>
      </c>
      <c r="O9" s="47" cm="1">
        <f t="array" ref="O9">IF($I$2="Путешествия с детьми",
INDEX(GRID!$B$4:$BI$14,MATCH(O$7,GRID!$A$4:$A$14,0),MATCH(1,($U$2=GRID!$B$1:$BI$1)*(КАЛЕНДАРЬ!$I23=GRID!$B$3:$BI$3), 0))*GRID!$B$65,
ROUNDUP(INDEX(GRID!$B$4:$BI$14,MATCH(O$7,GRID!$A$4:$A$14,0),MATCH(1,($U$2=GRID!$B$1:$BI$1)*(КАЛЕНДАРЬ!$I23=GRID!$B$3:$BI$3),0))*GRID!$B$65*(1-GRID!$B$69),0))</f>
        <v>27090</v>
      </c>
      <c r="P9" s="48" cm="1">
        <f t="array" ref="P9">IF($I$2="Путешествия с детьми",
INDEX(GRID!$B$17:$BI$27,MATCH(O$7,GRID!$A$17:$A$27,0),MATCH(1,($U$2=GRID!$B$1:$BI$1)*(КАЛЕНДАРЬ!$I23=GRID!$B$3:$BI$3), 0))*GRID!$B$65,
ROUNDUP(INDEX(GRID!$B$17:$BI$27,MATCH(O$7,GRID!$A$17:$A$27,0),MATCH(1,($U$2=GRID!$B$1:$BI$1)*(КАЛЕНДАРЬ!$I23=GRID!$B$3:$BI$3), 0))*GRID!$B$65*(1-GRID!$B$69),0))</f>
        <v>29240</v>
      </c>
      <c r="Q9" s="47" t="e" cm="1">
        <f t="array" ref="Q9">IF($I$2="Путешествия с детьми",
INDEX(GRID!$B$4:$BI$14,MATCH(Q$7,GRID!$A$4:$A$14,0),MATCH(1,($U$2=GRID!$B$1:$BI$1)*(КАЛЕНДАРЬ!$I23=GRID!$B$3:$BI$3), 0))*GRID!$B$65,
ROUNDUP(INDEX(GRID!$B$4:$BI$14,MATCH(Q$7,GRID!$A$4:$A$14,0),MATCH(1,($U$2=GRID!$B$1:$BI$1)*(КАЛЕНДАРЬ!$I23=GRID!$B$3:$BI$3),0))*GRID!$B$65*(1-GRID!$B$69),0))</f>
        <v>#N/A</v>
      </c>
      <c r="R9" s="48" t="e" cm="1">
        <f t="array" ref="R9">IF($I$2="Путешествия с детьми",
INDEX(GRID!$B$17:$BI$27,MATCH(Q$7,GRID!$A$17:$A$27,0),MATCH(1,($U$2=GRID!$B$1:$BI$1)*(КАЛЕНДАРЬ!$I23=GRID!$B$3:$BI$3), 0))*GRID!$B$65,
ROUNDUP(INDEX(GRID!$B$17:$BI$27,MATCH(Q$7,GRID!$A$17:$A$27,0),MATCH(1,($U$2=GRID!$B$1:$BI$1)*(КАЛЕНДАРЬ!$I23=GRID!$B$3:$BI$3), 0))*GRID!$B$65*(1-GRID!$B$69),0))</f>
        <v>#N/A</v>
      </c>
      <c r="S9" s="47" t="e" cm="1">
        <f t="array" ref="S9">IF($I$2="Путешествия с детьми",
INDEX(GRID!$B$4:$BI$14,MATCH(S$7,GRID!$A$4:$A$14,0),MATCH(1,($U$2=GRID!$B$1:$BI$1)*(КАЛЕНДАРЬ!$I23=GRID!$B$3:$BI$3), 0))*GRID!$B$65,
ROUNDUP(INDEX(GRID!$B$4:$BI$14,MATCH(S$7,GRID!$A$4:$A$14,0),MATCH(1,($U$2=GRID!$B$1:$BI$1)*(КАЛЕНДАРЬ!$I23=GRID!$B$3:$BI$3),0))*GRID!$B$65*(1-GRID!$B$69),0))</f>
        <v>#N/A</v>
      </c>
      <c r="T9" s="48" t="e" cm="1">
        <f t="array" ref="T9">IF($I$2="Путешествия с детьми",
INDEX(GRID!$B$17:$BI$27,MATCH(S$7,GRID!$A$17:$A$27,0),MATCH(1,($U$2=GRID!$B$1:$BI$1)*(КАЛЕНДАРЬ!$I23=GRID!$B$3:$BI$3), 0))*GRID!$B$65,
ROUNDUP(INDEX(GRID!$B$17:$BI$27,MATCH(S$7,GRID!$A$17:$A$27,0),MATCH(1,($U$2=GRID!$B$1:$BI$1)*(КАЛЕНДАРЬ!$I23=GRID!$B$3:$BI$3), 0))*GRID!$B$65*(1-GRID!$B$69),0))</f>
        <v>#N/A</v>
      </c>
      <c r="U9" s="47" cm="1">
        <f t="array" ref="U9">IF($I$2="Путешествия с детьми",
INDEX(GRID!$B$4:$BI$14,MATCH(U$7,GRID!$A$4:$A$14,0),MATCH(1,($U$2=GRID!$B$1:$BI$1)*(КАЛЕНДАРЬ!$I23=GRID!$B$3:$BI$3), 0))*GRID!$B$65,
ROUNDUP(INDEX(GRID!$B$4:$BI$14,MATCH(U$7,GRID!$A$4:$A$14,0),MATCH(1,($U$2=GRID!$B$1:$BI$1)*(КАЛЕНДАРЬ!$I23=GRID!$B$3:$BI$3),0))*GRID!$B$65*(1-GRID!$B$69),0))</f>
        <v>41280</v>
      </c>
      <c r="V9" s="48" cm="1">
        <f t="array" ref="V9">IF($I$2="Путешествия с детьми",
INDEX(GRID!$B$17:$BI$27,MATCH(U$7,GRID!$A$17:$A$27,0),MATCH(1,($U$2=GRID!$B$1:$BI$1)*(КАЛЕНДАРЬ!$I23=GRID!$B$3:$BI$3), 0))*GRID!$B$65,
ROUNDUP(INDEX(GRID!$B$17:$BI$27,MATCH(U$7,GRID!$A$17:$A$27,0),MATCH(1,($U$2=GRID!$B$1:$BI$1)*(КАЛЕНДАРЬ!$I23=GRID!$B$3:$BI$3), 0))*GRID!$B$65*(1-GRID!$B$69),0))</f>
        <v>43430</v>
      </c>
      <c r="W9" s="47" cm="1">
        <f t="array" ref="W9">IF($I$2="Путешествия с детьми",
INDEX(GRID!$B$4:$BI$14,MATCH(W$7,GRID!$A$4:$A$14,0),MATCH(1,($U$2=GRID!$B$1:$BI$1)*(КАЛЕНДАРЬ!$I23=GRID!$B$3:$BI$3), 0))*GRID!$B$65,
ROUNDUP(INDEX(GRID!$B$4:$BI$14,MATCH(W$7,GRID!$A$4:$A$14,0),MATCH(1,($U$2=GRID!$B$1:$BI$1)*(КАЛЕНДАРЬ!$I23=GRID!$B$3:$BI$3),0))*GRID!$B$65*(1-GRID!$B$69),0))</f>
        <v>172000</v>
      </c>
      <c r="X9" s="48" cm="1">
        <f t="array" ref="X9">IF($I$2="Путешествия с детьми",
INDEX(GRID!$B$17:$BI$27,MATCH(W$7,GRID!$A$17:$A$27,0),MATCH(1,($U$2=GRID!$B$1:$BI$1)*(КАЛЕНДАРЬ!$I23=GRID!$B$3:$BI$3), 0))*GRID!$B$65,
ROUNDUP(INDEX(GRID!$B$17:$BI$27,MATCH(W$7,GRID!$A$17:$A$27,0),MATCH(1,($U$2=GRID!$B$1:$BI$1)*(КАЛЕНДАРЬ!$I23=GRID!$B$3:$BI$3), 0))*GRID!$B$65*(1-GRID!$B$69),0))</f>
        <v>174150</v>
      </c>
    </row>
    <row r="10" spans="1:25" ht="12.75" hidden="1" customHeight="1" x14ac:dyDescent="0.2">
      <c r="A10" s="117" t="s">
        <v>48</v>
      </c>
      <c r="B10" s="117">
        <v>21</v>
      </c>
      <c r="C10" s="138" cm="1">
        <f t="array" ref="C10">IF($I$2="Путешествия с детьми",
INDEX(GRID!$B$4:$BI$14,MATCH(C$7,GRID!$A$4:$A$14,0),MATCH(1,($U$2=GRID!$B$1:$BI$1)*(КАЛЕНДАРЬ!$I24=GRID!$B$3:$BI$3), 0))*GRID!$B$65,
ROUNDUP(INDEX(GRID!$B$4:$BI$14,MATCH(C$7,GRID!$A$4:$A$14,0),MATCH(1,($U$2=GRID!$B$1:$BI$1)*(КАЛЕНДАРЬ!$I24=GRID!$B$3:$BI$3),0))*GRID!$B$65*(1-GRID!$B$69),0))</f>
        <v>15480</v>
      </c>
      <c r="D10" s="48" cm="1">
        <f t="array" ref="D10">IF($I$2="Путешествия с детьми",
INDEX(GRID!$B$17:$BI$27,MATCH(C$7,GRID!$A$17:$A$27,0),MATCH(1,($U$2=GRID!$B$1:$BI$1)*(КАЛЕНДАРЬ!$I24=GRID!$B$3:$BI$3), 0))*GRID!$B$65,
ROUNDUP(INDEX(GRID!$B$17:$BI$27,MATCH(C$7,GRID!$A$17:$A$27,0),MATCH(1,($U$2=GRID!$B$1:$BI$1)*(КАЛЕНДАРЬ!$I24=GRID!$B$3:$BI$3), 0))*GRID!$B$65*(1-GRID!$B$69),0))</f>
        <v>17630</v>
      </c>
      <c r="E10" s="47" cm="1">
        <f t="array" ref="E10">IF($I$2="Путешествия с детьми",
INDEX(GRID!$B$4:$BI$14,MATCH(E$7,GRID!$A$4:$A$14,0),MATCH(1,($U$2=GRID!$B$1:$BI$1)*(КАЛЕНДАРЬ!$I24=GRID!$B$3:$BI$3), 0))*GRID!$B$65,
ROUNDUP(INDEX(GRID!$B$4:$BI$14,MATCH(E$7,GRID!$A$4:$A$14,0),MATCH(1,($U$2=GRID!$B$1:$BI$1)*(КАЛЕНДАРЬ!$I24=GRID!$B$3:$BI$3),0))*GRID!$B$65*(1-GRID!$B$69),0))</f>
        <v>16942</v>
      </c>
      <c r="F10" s="48" cm="1">
        <f t="array" ref="F10">IF($I$2="Путешествия с детьми",
INDEX(GRID!$B$17:$BI$27,MATCH(E$7,GRID!$A$17:$A$27,0),MATCH(1,($U$2=GRID!$B$1:$BI$1)*(КАЛЕНДАРЬ!$I24=GRID!$B$3:$BI$3), 0))*GRID!$B$65,
ROUNDUP(INDEX(GRID!$B$17:$BI$27,MATCH(E$7,GRID!$A$17:$A$27,0),MATCH(1,($U$2=GRID!$B$1:$BI$1)*(КАЛЕНДАРЬ!$I24=GRID!$B$3:$BI$3), 0))*GRID!$B$65*(1-GRID!$B$69),0))</f>
        <v>19092</v>
      </c>
      <c r="G10" s="47" t="e" cm="1">
        <f t="array" ref="G10">IF($I$2="Путешествия с детьми",
INDEX(GRID!$B$4:$BI$14,MATCH(G$7,GRID!$A$4:$A$14,0),MATCH(1,($U$2=GRID!$B$1:$BI$1)*(КАЛЕНДАРЬ!$I24=GRID!$B$3:$BI$3), 0))*GRID!$B$65,
ROUNDUP(INDEX(GRID!$B$4:$BI$14,MATCH(G$7,GRID!$A$4:$A$14,0),MATCH(1,($U$2=GRID!$B$1:$BI$1)*(КАЛЕНДАРЬ!$I24=GRID!$B$3:$BI$3),0))*GRID!$B$65*(1-GRID!$B$69),0))</f>
        <v>#N/A</v>
      </c>
      <c r="H10" s="48" t="e" cm="1">
        <f t="array" ref="H10">IF($I$2="Путешествия с детьми",
INDEX(GRID!$B$17:$BI$27,MATCH(G$7,GRID!$A$17:$A$27,0),MATCH(1,($U$2=GRID!$B$1:$BI$1)*(КАЛЕНДАРЬ!$I24=GRID!$B$3:$BI$3), 0))*GRID!$B$65,
ROUNDUP(INDEX(GRID!$B$17:$BI$27,MATCH(G$7,GRID!$A$17:$A$27,0),MATCH(1,($U$2=GRID!$B$1:$BI$1)*(КАЛЕНДАРЬ!$I24=GRID!$B$3:$BI$3), 0))*GRID!$B$65*(1-GRID!$B$69),0))</f>
        <v>#N/A</v>
      </c>
      <c r="I10" s="47" t="e" cm="1">
        <f t="array" ref="I10">IF($I$2="Путешествия с детьми",
INDEX(GRID!$B$4:$BI$14,MATCH(I$7,GRID!$A$4:$A$14,0),MATCH(1,($U$2=GRID!$B$1:$BI$1)*(КАЛЕНДАРЬ!$I24=GRID!$B$3:$BI$3), 0))*GRID!$B$65,
ROUNDUP(INDEX(GRID!$B$4:$BI$14,MATCH(I$7,GRID!$A$4:$A$14,0),MATCH(1,($U$2=GRID!$B$1:$BI$1)*(КАЛЕНДАРЬ!$I24=GRID!$B$3:$BI$3),0))*GRID!$B$65*(1-GRID!$B$69),0))</f>
        <v>#N/A</v>
      </c>
      <c r="J10" s="48" t="e" cm="1">
        <f t="array" ref="J10">IF($I$2="Путешествия с детьми",
INDEX(GRID!$B$17:$BI$27,MATCH(I$7,GRID!$A$17:$A$27,0),MATCH(1,($U$2=GRID!$B$1:$BI$1)*(КАЛЕНДАРЬ!$I24=GRID!$B$3:$BI$3), 0))*GRID!$B$65,
ROUNDUP(INDEX(GRID!$B$17:$BI$27,MATCH(I$7,GRID!$A$17:$A$27,0),MATCH(1,($U$2=GRID!$B$1:$BI$1)*(КАЛЕНДАРЬ!$I24=GRID!$B$3:$BI$3), 0))*GRID!$B$65*(1-GRID!$B$69),0))</f>
        <v>#N/A</v>
      </c>
      <c r="K10" s="47" cm="1">
        <f t="array" ref="K10">IF($I$2="Путешествия с детьми",
INDEX(GRID!$B$4:$BI$14,MATCH(K$7,GRID!$A$4:$A$14,0),MATCH(1,($U$2=GRID!$B$1:$BI$1)*(КАЛЕНДАРЬ!$I24=GRID!$B$3:$BI$3), 0))*GRID!$B$65,
ROUNDUP(INDEX(GRID!$B$4:$BI$14,MATCH(K$7,GRID!$A$4:$A$14,0),MATCH(1,($U$2=GRID!$B$1:$BI$1)*(КАЛЕНДАРЬ!$I24=GRID!$B$3:$BI$3),0))*GRID!$B$65*(1-GRID!$B$69),0))</f>
        <v>22360</v>
      </c>
      <c r="L10" s="48" cm="1">
        <f t="array" ref="L10">IF($I$2="Путешествия с детьми",
INDEX(GRID!$B$17:$BI$27,MATCH(K$7,GRID!$A$17:$A$27,0),MATCH(1,($U$2=GRID!$B$1:$BI$1)*(КАЛЕНДАРЬ!$I24=GRID!$B$3:$BI$3), 0))*GRID!$B$65,
ROUNDUP(INDEX(GRID!$B$17:$BI$27,MATCH(K$7,GRID!$A$17:$A$27,0),MATCH(1,($U$2=GRID!$B$1:$BI$1)*(КАЛЕНДАРЬ!$I24=GRID!$B$3:$BI$3), 0))*GRID!$B$65*(1-GRID!$B$69),0))</f>
        <v>24510</v>
      </c>
      <c r="M10" s="47" cm="1">
        <f t="array" ref="M10">IF($I$2="Путешествия с детьми",
INDEX(GRID!$B$4:$BI$14,MATCH(M$7,GRID!$A$4:$A$14,0),MATCH(1,($U$2=GRID!$B$1:$BI$1)*(КАЛЕНДАРЬ!$I24=GRID!$B$3:$BI$3), 0))*GRID!$B$65,
ROUNDUP(INDEX(GRID!$B$4:$BI$14,MATCH(M$7,GRID!$A$4:$A$14,0),MATCH(1,($U$2=GRID!$B$1:$BI$1)*(КАЛЕНДАРЬ!$I24=GRID!$B$3:$BI$3),0))*GRID!$B$65*(1-GRID!$B$69),0))</f>
        <v>24510</v>
      </c>
      <c r="N10" s="48" cm="1">
        <f t="array" ref="N10">IF($I$2="Путешествия с детьми",
INDEX(GRID!$B$17:$BI$27,MATCH(M$7,GRID!$A$17:$A$27,0),MATCH(1,($U$2=GRID!$B$1:$BI$1)*(КАЛЕНДАРЬ!$I24=GRID!$B$3:$BI$3), 0))*GRID!$B$65,
ROUNDUP(INDEX(GRID!$B$17:$BI$27,MATCH(M$7,GRID!$A$17:$A$27,0),MATCH(1,($U$2=GRID!$B$1:$BI$1)*(КАЛЕНДАРЬ!$I24=GRID!$B$3:$BI$3), 0))*GRID!$B$65*(1-GRID!$B$69),0))</f>
        <v>26660</v>
      </c>
      <c r="O10" s="47" cm="1">
        <f t="array" ref="O10">IF($I$2="Путешествия с детьми",
INDEX(GRID!$B$4:$BI$14,MATCH(O$7,GRID!$A$4:$A$14,0),MATCH(1,($U$2=GRID!$B$1:$BI$1)*(КАЛЕНДАРЬ!$I24=GRID!$B$3:$BI$3), 0))*GRID!$B$65,
ROUNDUP(INDEX(GRID!$B$4:$BI$14,MATCH(O$7,GRID!$A$4:$A$14,0),MATCH(1,($U$2=GRID!$B$1:$BI$1)*(КАЛЕНДАРЬ!$I24=GRID!$B$3:$BI$3),0))*GRID!$B$65*(1-GRID!$B$69),0))</f>
        <v>30444</v>
      </c>
      <c r="P10" s="48" cm="1">
        <f t="array" ref="P10">IF($I$2="Путешествия с детьми",
INDEX(GRID!$B$17:$BI$27,MATCH(O$7,GRID!$A$17:$A$27,0),MATCH(1,($U$2=GRID!$B$1:$BI$1)*(КАЛЕНДАРЬ!$I24=GRID!$B$3:$BI$3), 0))*GRID!$B$65,
ROUNDUP(INDEX(GRID!$B$17:$BI$27,MATCH(O$7,GRID!$A$17:$A$27,0),MATCH(1,($U$2=GRID!$B$1:$BI$1)*(КАЛЕНДАРЬ!$I24=GRID!$B$3:$BI$3), 0))*GRID!$B$65*(1-GRID!$B$69),0))</f>
        <v>32594</v>
      </c>
      <c r="Q10" s="47" t="e" cm="1">
        <f t="array" ref="Q10">IF($I$2="Путешествия с детьми",
INDEX(GRID!$B$4:$BI$14,MATCH(Q$7,GRID!$A$4:$A$14,0),MATCH(1,($U$2=GRID!$B$1:$BI$1)*(КАЛЕНДАРЬ!$I24=GRID!$B$3:$BI$3), 0))*GRID!$B$65,
ROUNDUP(INDEX(GRID!$B$4:$BI$14,MATCH(Q$7,GRID!$A$4:$A$14,0),MATCH(1,($U$2=GRID!$B$1:$BI$1)*(КАЛЕНДАРЬ!$I24=GRID!$B$3:$BI$3),0))*GRID!$B$65*(1-GRID!$B$69),0))</f>
        <v>#N/A</v>
      </c>
      <c r="R10" s="48" t="e" cm="1">
        <f t="array" ref="R10">IF($I$2="Путешествия с детьми",
INDEX(GRID!$B$17:$BI$27,MATCH(Q$7,GRID!$A$17:$A$27,0),MATCH(1,($U$2=GRID!$B$1:$BI$1)*(КАЛЕНДАРЬ!$I24=GRID!$B$3:$BI$3), 0))*GRID!$B$65,
ROUNDUP(INDEX(GRID!$B$17:$BI$27,MATCH(Q$7,GRID!$A$17:$A$27,0),MATCH(1,($U$2=GRID!$B$1:$BI$1)*(КАЛЕНДАРЬ!$I24=GRID!$B$3:$BI$3), 0))*GRID!$B$65*(1-GRID!$B$69),0))</f>
        <v>#N/A</v>
      </c>
      <c r="S10" s="47" t="e" cm="1">
        <f t="array" ref="S10">IF($I$2="Путешествия с детьми",
INDEX(GRID!$B$4:$BI$14,MATCH(S$7,GRID!$A$4:$A$14,0),MATCH(1,($U$2=GRID!$B$1:$BI$1)*(КАЛЕНДАРЬ!$I24=GRID!$B$3:$BI$3), 0))*GRID!$B$65,
ROUNDUP(INDEX(GRID!$B$4:$BI$14,MATCH(S$7,GRID!$A$4:$A$14,0),MATCH(1,($U$2=GRID!$B$1:$BI$1)*(КАЛЕНДАРЬ!$I24=GRID!$B$3:$BI$3),0))*GRID!$B$65*(1-GRID!$B$69),0))</f>
        <v>#N/A</v>
      </c>
      <c r="T10" s="48" t="e" cm="1">
        <f t="array" ref="T10">IF($I$2="Путешествия с детьми",
INDEX(GRID!$B$17:$BI$27,MATCH(S$7,GRID!$A$17:$A$27,0),MATCH(1,($U$2=GRID!$B$1:$BI$1)*(КАЛЕНДАРЬ!$I24=GRID!$B$3:$BI$3), 0))*GRID!$B$65,
ROUNDUP(INDEX(GRID!$B$17:$BI$27,MATCH(S$7,GRID!$A$17:$A$27,0),MATCH(1,($U$2=GRID!$B$1:$BI$1)*(КАЛЕНДАРЬ!$I24=GRID!$B$3:$BI$3), 0))*GRID!$B$65*(1-GRID!$B$69),0))</f>
        <v>#N/A</v>
      </c>
      <c r="U10" s="47" cm="1">
        <f t="array" ref="U10">IF($I$2="Путешествия с детьми",
INDEX(GRID!$B$4:$BI$14,MATCH(U$7,GRID!$A$4:$A$14,0),MATCH(1,($U$2=GRID!$B$1:$BI$1)*(КАЛЕНДАРЬ!$I24=GRID!$B$3:$BI$3), 0))*GRID!$B$65,
ROUNDUP(INDEX(GRID!$B$4:$BI$14,MATCH(U$7,GRID!$A$4:$A$14,0),MATCH(1,($U$2=GRID!$B$1:$BI$1)*(КАЛЕНДАРЬ!$I24=GRID!$B$3:$BI$3),0))*GRID!$B$65*(1-GRID!$B$69),0))</f>
        <v>47300</v>
      </c>
      <c r="V10" s="48" cm="1">
        <f t="array" ref="V10">IF($I$2="Путешествия с детьми",
INDEX(GRID!$B$17:$BI$27,MATCH(U$7,GRID!$A$17:$A$27,0),MATCH(1,($U$2=GRID!$B$1:$BI$1)*(КАЛЕНДАРЬ!$I24=GRID!$B$3:$BI$3), 0))*GRID!$B$65,
ROUNDUP(INDEX(GRID!$B$17:$BI$27,MATCH(U$7,GRID!$A$17:$A$27,0),MATCH(1,($U$2=GRID!$B$1:$BI$1)*(КАЛЕНДАРЬ!$I24=GRID!$B$3:$BI$3), 0))*GRID!$B$65*(1-GRID!$B$69),0))</f>
        <v>49450</v>
      </c>
      <c r="W10" s="47" cm="1">
        <f t="array" ref="W10">IF($I$2="Путешествия с детьми",
INDEX(GRID!$B$4:$BI$14,MATCH(W$7,GRID!$A$4:$A$14,0),MATCH(1,($U$2=GRID!$B$1:$BI$1)*(КАЛЕНДАРЬ!$I24=GRID!$B$3:$BI$3), 0))*GRID!$B$65,
ROUNDUP(INDEX(GRID!$B$4:$BI$14,MATCH(W$7,GRID!$A$4:$A$14,0),MATCH(1,($U$2=GRID!$B$1:$BI$1)*(КАЛЕНДАРЬ!$I24=GRID!$B$3:$BI$3),0))*GRID!$B$65*(1-GRID!$B$69),0))</f>
        <v>191780</v>
      </c>
      <c r="X10" s="48" cm="1">
        <f t="array" ref="X10">IF($I$2="Путешествия с детьми",
INDEX(GRID!$B$17:$BI$27,MATCH(W$7,GRID!$A$17:$A$27,0),MATCH(1,($U$2=GRID!$B$1:$BI$1)*(КАЛЕНДАРЬ!$I24=GRID!$B$3:$BI$3), 0))*GRID!$B$65,
ROUNDUP(INDEX(GRID!$B$17:$BI$27,MATCH(W$7,GRID!$A$17:$A$27,0),MATCH(1,($U$2=GRID!$B$1:$BI$1)*(КАЛЕНДАРЬ!$I24=GRID!$B$3:$BI$3), 0))*GRID!$B$65*(1-GRID!$B$69),0))</f>
        <v>193930</v>
      </c>
    </row>
    <row r="11" spans="1:25" ht="12.75" hidden="1" customHeight="1" x14ac:dyDescent="0.2">
      <c r="A11" s="117" t="s">
        <v>42</v>
      </c>
      <c r="B11" s="117">
        <v>22</v>
      </c>
      <c r="C11" s="138" cm="1">
        <f t="array" ref="C11">IF($I$2="Путешествия с детьми",
INDEX(GRID!$B$4:$BI$14,MATCH(C$7,GRID!$A$4:$A$14,0),MATCH(1,($U$2=GRID!$B$1:$BI$1)*(КАЛЕНДАРЬ!$I25=GRID!$B$3:$BI$3), 0))*GRID!$B$65,
ROUNDUP(INDEX(GRID!$B$4:$BI$14,MATCH(C$7,GRID!$A$4:$A$14,0),MATCH(1,($U$2=GRID!$B$1:$BI$1)*(КАЛЕНДАРЬ!$I25=GRID!$B$3:$BI$3),0))*GRID!$B$65*(1-GRID!$B$69),0))</f>
        <v>15480</v>
      </c>
      <c r="D11" s="48" cm="1">
        <f t="array" ref="D11">IF($I$2="Путешествия с детьми",
INDEX(GRID!$B$17:$BI$27,MATCH(C$7,GRID!$A$17:$A$27,0),MATCH(1,($U$2=GRID!$B$1:$BI$1)*(КАЛЕНДАРЬ!$I25=GRID!$B$3:$BI$3), 0))*GRID!$B$65,
ROUNDUP(INDEX(GRID!$B$17:$BI$27,MATCH(C$7,GRID!$A$17:$A$27,0),MATCH(1,($U$2=GRID!$B$1:$BI$1)*(КАЛЕНДАРЬ!$I25=GRID!$B$3:$BI$3), 0))*GRID!$B$65*(1-GRID!$B$69),0))</f>
        <v>17630</v>
      </c>
      <c r="E11" s="47" cm="1">
        <f t="array" ref="E11">IF($I$2="Путешествия с детьми",
INDEX(GRID!$B$4:$BI$14,MATCH(E$7,GRID!$A$4:$A$14,0),MATCH(1,($U$2=GRID!$B$1:$BI$1)*(КАЛЕНДАРЬ!$I25=GRID!$B$3:$BI$3), 0))*GRID!$B$65,
ROUNDUP(INDEX(GRID!$B$4:$BI$14,MATCH(E$7,GRID!$A$4:$A$14,0),MATCH(1,($U$2=GRID!$B$1:$BI$1)*(КАЛЕНДАРЬ!$I25=GRID!$B$3:$BI$3),0))*GRID!$B$65*(1-GRID!$B$69),0))</f>
        <v>16942</v>
      </c>
      <c r="F11" s="48" cm="1">
        <f t="array" ref="F11">IF($I$2="Путешествия с детьми",
INDEX(GRID!$B$17:$BI$27,MATCH(E$7,GRID!$A$17:$A$27,0),MATCH(1,($U$2=GRID!$B$1:$BI$1)*(КАЛЕНДАРЬ!$I25=GRID!$B$3:$BI$3), 0))*GRID!$B$65,
ROUNDUP(INDEX(GRID!$B$17:$BI$27,MATCH(E$7,GRID!$A$17:$A$27,0),MATCH(1,($U$2=GRID!$B$1:$BI$1)*(КАЛЕНДАРЬ!$I25=GRID!$B$3:$BI$3), 0))*GRID!$B$65*(1-GRID!$B$69),0))</f>
        <v>19092</v>
      </c>
      <c r="G11" s="47" t="e" cm="1">
        <f t="array" ref="G11">IF($I$2="Путешествия с детьми",
INDEX(GRID!$B$4:$BI$14,MATCH(G$7,GRID!$A$4:$A$14,0),MATCH(1,($U$2=GRID!$B$1:$BI$1)*(КАЛЕНДАРЬ!$I25=GRID!$B$3:$BI$3), 0))*GRID!$B$65,
ROUNDUP(INDEX(GRID!$B$4:$BI$14,MATCH(G$7,GRID!$A$4:$A$14,0),MATCH(1,($U$2=GRID!$B$1:$BI$1)*(КАЛЕНДАРЬ!$I25=GRID!$B$3:$BI$3),0))*GRID!$B$65*(1-GRID!$B$69),0))</f>
        <v>#N/A</v>
      </c>
      <c r="H11" s="48" t="e" cm="1">
        <f t="array" ref="H11">IF($I$2="Путешествия с детьми",
INDEX(GRID!$B$17:$BI$27,MATCH(G$7,GRID!$A$17:$A$27,0),MATCH(1,($U$2=GRID!$B$1:$BI$1)*(КАЛЕНДАРЬ!$I25=GRID!$B$3:$BI$3), 0))*GRID!$B$65,
ROUNDUP(INDEX(GRID!$B$17:$BI$27,MATCH(G$7,GRID!$A$17:$A$27,0),MATCH(1,($U$2=GRID!$B$1:$BI$1)*(КАЛЕНДАРЬ!$I25=GRID!$B$3:$BI$3), 0))*GRID!$B$65*(1-GRID!$B$69),0))</f>
        <v>#N/A</v>
      </c>
      <c r="I11" s="47" t="e" cm="1">
        <f t="array" ref="I11">IF($I$2="Путешествия с детьми",
INDEX(GRID!$B$4:$BI$14,MATCH(I$7,GRID!$A$4:$A$14,0),MATCH(1,($U$2=GRID!$B$1:$BI$1)*(КАЛЕНДАРЬ!$I25=GRID!$B$3:$BI$3), 0))*GRID!$B$65,
ROUNDUP(INDEX(GRID!$B$4:$BI$14,MATCH(I$7,GRID!$A$4:$A$14,0),MATCH(1,($U$2=GRID!$B$1:$BI$1)*(КАЛЕНДАРЬ!$I25=GRID!$B$3:$BI$3),0))*GRID!$B$65*(1-GRID!$B$69),0))</f>
        <v>#N/A</v>
      </c>
      <c r="J11" s="48" t="e" cm="1">
        <f t="array" ref="J11">IF($I$2="Путешествия с детьми",
INDEX(GRID!$B$17:$BI$27,MATCH(I$7,GRID!$A$17:$A$27,0),MATCH(1,($U$2=GRID!$B$1:$BI$1)*(КАЛЕНДАРЬ!$I25=GRID!$B$3:$BI$3), 0))*GRID!$B$65,
ROUNDUP(INDEX(GRID!$B$17:$BI$27,MATCH(I$7,GRID!$A$17:$A$27,0),MATCH(1,($U$2=GRID!$B$1:$BI$1)*(КАЛЕНДАРЬ!$I25=GRID!$B$3:$BI$3), 0))*GRID!$B$65*(1-GRID!$B$69),0))</f>
        <v>#N/A</v>
      </c>
      <c r="K11" s="47" cm="1">
        <f t="array" ref="K11">IF($I$2="Путешествия с детьми",
INDEX(GRID!$B$4:$BI$14,MATCH(K$7,GRID!$A$4:$A$14,0),MATCH(1,($U$2=GRID!$B$1:$BI$1)*(КАЛЕНДАРЬ!$I25=GRID!$B$3:$BI$3), 0))*GRID!$B$65,
ROUNDUP(INDEX(GRID!$B$4:$BI$14,MATCH(K$7,GRID!$A$4:$A$14,0),MATCH(1,($U$2=GRID!$B$1:$BI$1)*(КАЛЕНДАРЬ!$I25=GRID!$B$3:$BI$3),0))*GRID!$B$65*(1-GRID!$B$69),0))</f>
        <v>22360</v>
      </c>
      <c r="L11" s="48" cm="1">
        <f t="array" ref="L11">IF($I$2="Путешествия с детьми",
INDEX(GRID!$B$17:$BI$27,MATCH(K$7,GRID!$A$17:$A$27,0),MATCH(1,($U$2=GRID!$B$1:$BI$1)*(КАЛЕНДАРЬ!$I25=GRID!$B$3:$BI$3), 0))*GRID!$B$65,
ROUNDUP(INDEX(GRID!$B$17:$BI$27,MATCH(K$7,GRID!$A$17:$A$27,0),MATCH(1,($U$2=GRID!$B$1:$BI$1)*(КАЛЕНДАРЬ!$I25=GRID!$B$3:$BI$3), 0))*GRID!$B$65*(1-GRID!$B$69),0))</f>
        <v>24510</v>
      </c>
      <c r="M11" s="47" cm="1">
        <f t="array" ref="M11">IF($I$2="Путешествия с детьми",
INDEX(GRID!$B$4:$BI$14,MATCH(M$7,GRID!$A$4:$A$14,0),MATCH(1,($U$2=GRID!$B$1:$BI$1)*(КАЛЕНДАРЬ!$I25=GRID!$B$3:$BI$3), 0))*GRID!$B$65,
ROUNDUP(INDEX(GRID!$B$4:$BI$14,MATCH(M$7,GRID!$A$4:$A$14,0),MATCH(1,($U$2=GRID!$B$1:$BI$1)*(КАЛЕНДАРЬ!$I25=GRID!$B$3:$BI$3),0))*GRID!$B$65*(1-GRID!$B$69),0))</f>
        <v>24510</v>
      </c>
      <c r="N11" s="48" cm="1">
        <f t="array" ref="N11">IF($I$2="Путешествия с детьми",
INDEX(GRID!$B$17:$BI$27,MATCH(M$7,GRID!$A$17:$A$27,0),MATCH(1,($U$2=GRID!$B$1:$BI$1)*(КАЛЕНДАРЬ!$I25=GRID!$B$3:$BI$3), 0))*GRID!$B$65,
ROUNDUP(INDEX(GRID!$B$17:$BI$27,MATCH(M$7,GRID!$A$17:$A$27,0),MATCH(1,($U$2=GRID!$B$1:$BI$1)*(КАЛЕНДАРЬ!$I25=GRID!$B$3:$BI$3), 0))*GRID!$B$65*(1-GRID!$B$69),0))</f>
        <v>26660</v>
      </c>
      <c r="O11" s="47" cm="1">
        <f t="array" ref="O11">IF($I$2="Путешествия с детьми",
INDEX(GRID!$B$4:$BI$14,MATCH(O$7,GRID!$A$4:$A$14,0),MATCH(1,($U$2=GRID!$B$1:$BI$1)*(КАЛЕНДАРЬ!$I25=GRID!$B$3:$BI$3), 0))*GRID!$B$65,
ROUNDUP(INDEX(GRID!$B$4:$BI$14,MATCH(O$7,GRID!$A$4:$A$14,0),MATCH(1,($U$2=GRID!$B$1:$BI$1)*(КАЛЕНДАРЬ!$I25=GRID!$B$3:$BI$3),0))*GRID!$B$65*(1-GRID!$B$69),0))</f>
        <v>30444</v>
      </c>
      <c r="P11" s="48" cm="1">
        <f t="array" ref="P11">IF($I$2="Путешествия с детьми",
INDEX(GRID!$B$17:$BI$27,MATCH(O$7,GRID!$A$17:$A$27,0),MATCH(1,($U$2=GRID!$B$1:$BI$1)*(КАЛЕНДАРЬ!$I25=GRID!$B$3:$BI$3), 0))*GRID!$B$65,
ROUNDUP(INDEX(GRID!$B$17:$BI$27,MATCH(O$7,GRID!$A$17:$A$27,0),MATCH(1,($U$2=GRID!$B$1:$BI$1)*(КАЛЕНДАРЬ!$I25=GRID!$B$3:$BI$3), 0))*GRID!$B$65*(1-GRID!$B$69),0))</f>
        <v>32594</v>
      </c>
      <c r="Q11" s="47" t="e" cm="1">
        <f t="array" ref="Q11">IF($I$2="Путешествия с детьми",
INDEX(GRID!$B$4:$BI$14,MATCH(Q$7,GRID!$A$4:$A$14,0),MATCH(1,($U$2=GRID!$B$1:$BI$1)*(КАЛЕНДАРЬ!$I25=GRID!$B$3:$BI$3), 0))*GRID!$B$65,
ROUNDUP(INDEX(GRID!$B$4:$BI$14,MATCH(Q$7,GRID!$A$4:$A$14,0),MATCH(1,($U$2=GRID!$B$1:$BI$1)*(КАЛЕНДАРЬ!$I25=GRID!$B$3:$BI$3),0))*GRID!$B$65*(1-GRID!$B$69),0))</f>
        <v>#N/A</v>
      </c>
      <c r="R11" s="48" t="e" cm="1">
        <f t="array" ref="R11">IF($I$2="Путешествия с детьми",
INDEX(GRID!$B$17:$BI$27,MATCH(Q$7,GRID!$A$17:$A$27,0),MATCH(1,($U$2=GRID!$B$1:$BI$1)*(КАЛЕНДАРЬ!$I25=GRID!$B$3:$BI$3), 0))*GRID!$B$65,
ROUNDUP(INDEX(GRID!$B$17:$BI$27,MATCH(Q$7,GRID!$A$17:$A$27,0),MATCH(1,($U$2=GRID!$B$1:$BI$1)*(КАЛЕНДАРЬ!$I25=GRID!$B$3:$BI$3), 0))*GRID!$B$65*(1-GRID!$B$69),0))</f>
        <v>#N/A</v>
      </c>
      <c r="S11" s="47" t="e" cm="1">
        <f t="array" ref="S11">IF($I$2="Путешествия с детьми",
INDEX(GRID!$B$4:$BI$14,MATCH(S$7,GRID!$A$4:$A$14,0),MATCH(1,($U$2=GRID!$B$1:$BI$1)*(КАЛЕНДАРЬ!$I25=GRID!$B$3:$BI$3), 0))*GRID!$B$65,
ROUNDUP(INDEX(GRID!$B$4:$BI$14,MATCH(S$7,GRID!$A$4:$A$14,0),MATCH(1,($U$2=GRID!$B$1:$BI$1)*(КАЛЕНДАРЬ!$I25=GRID!$B$3:$BI$3),0))*GRID!$B$65*(1-GRID!$B$69),0))</f>
        <v>#N/A</v>
      </c>
      <c r="T11" s="48" t="e" cm="1">
        <f t="array" ref="T11">IF($I$2="Путешествия с детьми",
INDEX(GRID!$B$17:$BI$27,MATCH(S$7,GRID!$A$17:$A$27,0),MATCH(1,($U$2=GRID!$B$1:$BI$1)*(КАЛЕНДАРЬ!$I25=GRID!$B$3:$BI$3), 0))*GRID!$B$65,
ROUNDUP(INDEX(GRID!$B$17:$BI$27,MATCH(S$7,GRID!$A$17:$A$27,0),MATCH(1,($U$2=GRID!$B$1:$BI$1)*(КАЛЕНДАРЬ!$I25=GRID!$B$3:$BI$3), 0))*GRID!$B$65*(1-GRID!$B$69),0))</f>
        <v>#N/A</v>
      </c>
      <c r="U11" s="47" cm="1">
        <f t="array" ref="U11">IF($I$2="Путешествия с детьми",
INDEX(GRID!$B$4:$BI$14,MATCH(U$7,GRID!$A$4:$A$14,0),MATCH(1,($U$2=GRID!$B$1:$BI$1)*(КАЛЕНДАРЬ!$I25=GRID!$B$3:$BI$3), 0))*GRID!$B$65,
ROUNDUP(INDEX(GRID!$B$4:$BI$14,MATCH(U$7,GRID!$A$4:$A$14,0),MATCH(1,($U$2=GRID!$B$1:$BI$1)*(КАЛЕНДАРЬ!$I25=GRID!$B$3:$BI$3),0))*GRID!$B$65*(1-GRID!$B$69),0))</f>
        <v>47300</v>
      </c>
      <c r="V11" s="48" cm="1">
        <f t="array" ref="V11">IF($I$2="Путешествия с детьми",
INDEX(GRID!$B$17:$BI$27,MATCH(U$7,GRID!$A$17:$A$27,0),MATCH(1,($U$2=GRID!$B$1:$BI$1)*(КАЛЕНДАРЬ!$I25=GRID!$B$3:$BI$3), 0))*GRID!$B$65,
ROUNDUP(INDEX(GRID!$B$17:$BI$27,MATCH(U$7,GRID!$A$17:$A$27,0),MATCH(1,($U$2=GRID!$B$1:$BI$1)*(КАЛЕНДАРЬ!$I25=GRID!$B$3:$BI$3), 0))*GRID!$B$65*(1-GRID!$B$69),0))</f>
        <v>49450</v>
      </c>
      <c r="W11" s="47" cm="1">
        <f t="array" ref="W11">IF($I$2="Путешествия с детьми",
INDEX(GRID!$B$4:$BI$14,MATCH(W$7,GRID!$A$4:$A$14,0),MATCH(1,($U$2=GRID!$B$1:$BI$1)*(КАЛЕНДАРЬ!$I25=GRID!$B$3:$BI$3), 0))*GRID!$B$65,
ROUNDUP(INDEX(GRID!$B$4:$BI$14,MATCH(W$7,GRID!$A$4:$A$14,0),MATCH(1,($U$2=GRID!$B$1:$BI$1)*(КАЛЕНДАРЬ!$I25=GRID!$B$3:$BI$3),0))*GRID!$B$65*(1-GRID!$B$69),0))</f>
        <v>191780</v>
      </c>
      <c r="X11" s="48" cm="1">
        <f t="array" ref="X11">IF($I$2="Путешествия с детьми",
INDEX(GRID!$B$17:$BI$27,MATCH(W$7,GRID!$A$17:$A$27,0),MATCH(1,($U$2=GRID!$B$1:$BI$1)*(КАЛЕНДАРЬ!$I25=GRID!$B$3:$BI$3), 0))*GRID!$B$65,
ROUNDUP(INDEX(GRID!$B$17:$BI$27,MATCH(W$7,GRID!$A$17:$A$27,0),MATCH(1,($U$2=GRID!$B$1:$BI$1)*(КАЛЕНДАРЬ!$I25=GRID!$B$3:$BI$3), 0))*GRID!$B$65*(1-GRID!$B$69),0))</f>
        <v>193930</v>
      </c>
    </row>
    <row r="12" spans="1:25" ht="12.75" hidden="1" customHeight="1" x14ac:dyDescent="0.2">
      <c r="A12" s="117" t="s">
        <v>43</v>
      </c>
      <c r="B12" s="117">
        <v>23</v>
      </c>
      <c r="C12" s="138" cm="1">
        <f t="array" ref="C12">IF($I$2="Путешествия с детьми",
INDEX(GRID!$B$4:$BI$14,MATCH(C$7,GRID!$A$4:$A$14,0),MATCH(1,($U$2=GRID!$B$1:$BI$1)*(КАЛЕНДАРЬ!$I26=GRID!$B$3:$BI$3), 0))*GRID!$B$65,
ROUNDUP(INDEX(GRID!$B$4:$BI$14,MATCH(C$7,GRID!$A$4:$A$14,0),MATCH(1,($U$2=GRID!$B$1:$BI$1)*(КАЛЕНДАРЬ!$I26=GRID!$B$3:$BI$3),0))*GRID!$B$65*(1-GRID!$B$69),0))</f>
        <v>16340</v>
      </c>
      <c r="D12" s="48" cm="1">
        <f t="array" ref="D12">IF($I$2="Путешествия с детьми",
INDEX(GRID!$B$17:$BI$27,MATCH(C$7,GRID!$A$17:$A$27,0),MATCH(1,($U$2=GRID!$B$1:$BI$1)*(КАЛЕНДАРЬ!$I26=GRID!$B$3:$BI$3), 0))*GRID!$B$65,
ROUNDUP(INDEX(GRID!$B$17:$BI$27,MATCH(C$7,GRID!$A$17:$A$27,0),MATCH(1,($U$2=GRID!$B$1:$BI$1)*(КАЛЕНДАРЬ!$I26=GRID!$B$3:$BI$3), 0))*GRID!$B$65*(1-GRID!$B$69),0))</f>
        <v>18490</v>
      </c>
      <c r="E12" s="47" cm="1">
        <f t="array" ref="E12">IF($I$2="Путешествия с детьми",
INDEX(GRID!$B$4:$BI$14,MATCH(E$7,GRID!$A$4:$A$14,0),MATCH(1,($U$2=GRID!$B$1:$BI$1)*(КАЛЕНДАРЬ!$I26=GRID!$B$3:$BI$3), 0))*GRID!$B$65,
ROUNDUP(INDEX(GRID!$B$4:$BI$14,MATCH(E$7,GRID!$A$4:$A$14,0),MATCH(1,($U$2=GRID!$B$1:$BI$1)*(КАЛЕНДАРЬ!$I26=GRID!$B$3:$BI$3),0))*GRID!$B$65*(1-GRID!$B$69),0))</f>
        <v>17974</v>
      </c>
      <c r="F12" s="48" cm="1">
        <f t="array" ref="F12">IF($I$2="Путешествия с детьми",
INDEX(GRID!$B$17:$BI$27,MATCH(E$7,GRID!$A$17:$A$27,0),MATCH(1,($U$2=GRID!$B$1:$BI$1)*(КАЛЕНДАРЬ!$I26=GRID!$B$3:$BI$3), 0))*GRID!$B$65,
ROUNDUP(INDEX(GRID!$B$17:$BI$27,MATCH(E$7,GRID!$A$17:$A$27,0),MATCH(1,($U$2=GRID!$B$1:$BI$1)*(КАЛЕНДАРЬ!$I26=GRID!$B$3:$BI$3), 0))*GRID!$B$65*(1-GRID!$B$69),0))</f>
        <v>20124</v>
      </c>
      <c r="G12" s="47" t="e" cm="1">
        <f t="array" ref="G12">IF($I$2="Путешествия с детьми",
INDEX(GRID!$B$4:$BI$14,MATCH(G$7,GRID!$A$4:$A$14,0),MATCH(1,($U$2=GRID!$B$1:$BI$1)*(КАЛЕНДАРЬ!$I26=GRID!$B$3:$BI$3), 0))*GRID!$B$65,
ROUNDUP(INDEX(GRID!$B$4:$BI$14,MATCH(G$7,GRID!$A$4:$A$14,0),MATCH(1,($U$2=GRID!$B$1:$BI$1)*(КАЛЕНДАРЬ!$I26=GRID!$B$3:$BI$3),0))*GRID!$B$65*(1-GRID!$B$69),0))</f>
        <v>#N/A</v>
      </c>
      <c r="H12" s="48" t="e" cm="1">
        <f t="array" ref="H12">IF($I$2="Путешествия с детьми",
INDEX(GRID!$B$17:$BI$27,MATCH(G$7,GRID!$A$17:$A$27,0),MATCH(1,($U$2=GRID!$B$1:$BI$1)*(КАЛЕНДАРЬ!$I26=GRID!$B$3:$BI$3), 0))*GRID!$B$65,
ROUNDUP(INDEX(GRID!$B$17:$BI$27,MATCH(G$7,GRID!$A$17:$A$27,0),MATCH(1,($U$2=GRID!$B$1:$BI$1)*(КАЛЕНДАРЬ!$I26=GRID!$B$3:$BI$3), 0))*GRID!$B$65*(1-GRID!$B$69),0))</f>
        <v>#N/A</v>
      </c>
      <c r="I12" s="47" t="e" cm="1">
        <f t="array" ref="I12">IF($I$2="Путешествия с детьми",
INDEX(GRID!$B$4:$BI$14,MATCH(I$7,GRID!$A$4:$A$14,0),MATCH(1,($U$2=GRID!$B$1:$BI$1)*(КАЛЕНДАРЬ!$I26=GRID!$B$3:$BI$3), 0))*GRID!$B$65,
ROUNDUP(INDEX(GRID!$B$4:$BI$14,MATCH(I$7,GRID!$A$4:$A$14,0),MATCH(1,($U$2=GRID!$B$1:$BI$1)*(КАЛЕНДАРЬ!$I26=GRID!$B$3:$BI$3),0))*GRID!$B$65*(1-GRID!$B$69),0))</f>
        <v>#N/A</v>
      </c>
      <c r="J12" s="48" t="e" cm="1">
        <f t="array" ref="J12">IF($I$2="Путешествия с детьми",
INDEX(GRID!$B$17:$BI$27,MATCH(I$7,GRID!$A$17:$A$27,0),MATCH(1,($U$2=GRID!$B$1:$BI$1)*(КАЛЕНДАРЬ!$I26=GRID!$B$3:$BI$3), 0))*GRID!$B$65,
ROUNDUP(INDEX(GRID!$B$17:$BI$27,MATCH(I$7,GRID!$A$17:$A$27,0),MATCH(1,($U$2=GRID!$B$1:$BI$1)*(КАЛЕНДАРЬ!$I26=GRID!$B$3:$BI$3), 0))*GRID!$B$65*(1-GRID!$B$69),0))</f>
        <v>#N/A</v>
      </c>
      <c r="K12" s="47" cm="1">
        <f t="array" ref="K12">IF($I$2="Путешествия с детьми",
INDEX(GRID!$B$4:$BI$14,MATCH(K$7,GRID!$A$4:$A$14,0),MATCH(1,($U$2=GRID!$B$1:$BI$1)*(КАЛЕНДАРЬ!$I26=GRID!$B$3:$BI$3), 0))*GRID!$B$65,
ROUNDUP(INDEX(GRID!$B$4:$BI$14,MATCH(K$7,GRID!$A$4:$A$14,0),MATCH(1,($U$2=GRID!$B$1:$BI$1)*(КАЛЕНДАРЬ!$I26=GRID!$B$3:$BI$3),0))*GRID!$B$65*(1-GRID!$B$69),0))</f>
        <v>23736</v>
      </c>
      <c r="L12" s="48" cm="1">
        <f t="array" ref="L12">IF($I$2="Путешествия с детьми",
INDEX(GRID!$B$17:$BI$27,MATCH(K$7,GRID!$A$17:$A$27,0),MATCH(1,($U$2=GRID!$B$1:$BI$1)*(КАЛЕНДАРЬ!$I26=GRID!$B$3:$BI$3), 0))*GRID!$B$65,
ROUNDUP(INDEX(GRID!$B$17:$BI$27,MATCH(K$7,GRID!$A$17:$A$27,0),MATCH(1,($U$2=GRID!$B$1:$BI$1)*(КАЛЕНДАРЬ!$I26=GRID!$B$3:$BI$3), 0))*GRID!$B$65*(1-GRID!$B$69),0))</f>
        <v>25886</v>
      </c>
      <c r="M12" s="47" cm="1">
        <f t="array" ref="M12">IF($I$2="Путешествия с детьми",
INDEX(GRID!$B$4:$BI$14,MATCH(M$7,GRID!$A$4:$A$14,0),MATCH(1,($U$2=GRID!$B$1:$BI$1)*(КАЛЕНДАРЬ!$I26=GRID!$B$3:$BI$3), 0))*GRID!$B$65,
ROUNDUP(INDEX(GRID!$B$4:$BI$14,MATCH(M$7,GRID!$A$4:$A$14,0),MATCH(1,($U$2=GRID!$B$1:$BI$1)*(КАЛЕНДАРЬ!$I26=GRID!$B$3:$BI$3),0))*GRID!$B$65*(1-GRID!$B$69),0))</f>
        <v>26058</v>
      </c>
      <c r="N12" s="48" cm="1">
        <f t="array" ref="N12">IF($I$2="Путешествия с детьми",
INDEX(GRID!$B$17:$BI$27,MATCH(M$7,GRID!$A$17:$A$27,0),MATCH(1,($U$2=GRID!$B$1:$BI$1)*(КАЛЕНДАРЬ!$I26=GRID!$B$3:$BI$3), 0))*GRID!$B$65,
ROUNDUP(INDEX(GRID!$B$17:$BI$27,MATCH(M$7,GRID!$A$17:$A$27,0),MATCH(1,($U$2=GRID!$B$1:$BI$1)*(КАЛЕНДАРЬ!$I26=GRID!$B$3:$BI$3), 0))*GRID!$B$65*(1-GRID!$B$69),0))</f>
        <v>28208</v>
      </c>
      <c r="O12" s="47" cm="1">
        <f t="array" ref="O12">IF($I$2="Путешествия с детьми",
INDEX(GRID!$B$4:$BI$14,MATCH(O$7,GRID!$A$4:$A$14,0),MATCH(1,($U$2=GRID!$B$1:$BI$1)*(КАЛЕНДАРЬ!$I26=GRID!$B$3:$BI$3), 0))*GRID!$B$65,
ROUNDUP(INDEX(GRID!$B$4:$BI$14,MATCH(O$7,GRID!$A$4:$A$14,0),MATCH(1,($U$2=GRID!$B$1:$BI$1)*(КАЛЕНДАРЬ!$I26=GRID!$B$3:$BI$3),0))*GRID!$B$65*(1-GRID!$B$69),0))</f>
        <v>32078</v>
      </c>
      <c r="P12" s="48" cm="1">
        <f t="array" ref="P12">IF($I$2="Путешествия с детьми",
INDEX(GRID!$B$17:$BI$27,MATCH(O$7,GRID!$A$17:$A$27,0),MATCH(1,($U$2=GRID!$B$1:$BI$1)*(КАЛЕНДАРЬ!$I26=GRID!$B$3:$BI$3), 0))*GRID!$B$65,
ROUNDUP(INDEX(GRID!$B$17:$BI$27,MATCH(O$7,GRID!$A$17:$A$27,0),MATCH(1,($U$2=GRID!$B$1:$BI$1)*(КАЛЕНДАРЬ!$I26=GRID!$B$3:$BI$3), 0))*GRID!$B$65*(1-GRID!$B$69),0))</f>
        <v>34228</v>
      </c>
      <c r="Q12" s="47" t="e" cm="1">
        <f t="array" ref="Q12">IF($I$2="Путешествия с детьми",
INDEX(GRID!$B$4:$BI$14,MATCH(Q$7,GRID!$A$4:$A$14,0),MATCH(1,($U$2=GRID!$B$1:$BI$1)*(КАЛЕНДАРЬ!$I26=GRID!$B$3:$BI$3), 0))*GRID!$B$65,
ROUNDUP(INDEX(GRID!$B$4:$BI$14,MATCH(Q$7,GRID!$A$4:$A$14,0),MATCH(1,($U$2=GRID!$B$1:$BI$1)*(КАЛЕНДАРЬ!$I26=GRID!$B$3:$BI$3),0))*GRID!$B$65*(1-GRID!$B$69),0))</f>
        <v>#N/A</v>
      </c>
      <c r="R12" s="48" t="e" cm="1">
        <f t="array" ref="R12">IF($I$2="Путешествия с детьми",
INDEX(GRID!$B$17:$BI$27,MATCH(Q$7,GRID!$A$17:$A$27,0),MATCH(1,($U$2=GRID!$B$1:$BI$1)*(КАЛЕНДАРЬ!$I26=GRID!$B$3:$BI$3), 0))*GRID!$B$65,
ROUNDUP(INDEX(GRID!$B$17:$BI$27,MATCH(Q$7,GRID!$A$17:$A$27,0),MATCH(1,($U$2=GRID!$B$1:$BI$1)*(КАЛЕНДАРЬ!$I26=GRID!$B$3:$BI$3), 0))*GRID!$B$65*(1-GRID!$B$69),0))</f>
        <v>#N/A</v>
      </c>
      <c r="S12" s="47" t="e" cm="1">
        <f t="array" ref="S12">IF($I$2="Путешествия с детьми",
INDEX(GRID!$B$4:$BI$14,MATCH(S$7,GRID!$A$4:$A$14,0),MATCH(1,($U$2=GRID!$B$1:$BI$1)*(КАЛЕНДАРЬ!$I26=GRID!$B$3:$BI$3), 0))*GRID!$B$65,
ROUNDUP(INDEX(GRID!$B$4:$BI$14,MATCH(S$7,GRID!$A$4:$A$14,0),MATCH(1,($U$2=GRID!$B$1:$BI$1)*(КАЛЕНДАРЬ!$I26=GRID!$B$3:$BI$3),0))*GRID!$B$65*(1-GRID!$B$69),0))</f>
        <v>#N/A</v>
      </c>
      <c r="T12" s="48" t="e" cm="1">
        <f t="array" ref="T12">IF($I$2="Путешествия с детьми",
INDEX(GRID!$B$17:$BI$27,MATCH(S$7,GRID!$A$17:$A$27,0),MATCH(1,($U$2=GRID!$B$1:$BI$1)*(КАЛЕНДАРЬ!$I26=GRID!$B$3:$BI$3), 0))*GRID!$B$65,
ROUNDUP(INDEX(GRID!$B$17:$BI$27,MATCH(S$7,GRID!$A$17:$A$27,0),MATCH(1,($U$2=GRID!$B$1:$BI$1)*(КАЛЕНДАРЬ!$I26=GRID!$B$3:$BI$3), 0))*GRID!$B$65*(1-GRID!$B$69),0))</f>
        <v>#N/A</v>
      </c>
      <c r="U12" s="47" cm="1">
        <f t="array" ref="U12">IF($I$2="Путешествия с детьми",
INDEX(GRID!$B$4:$BI$14,MATCH(U$7,GRID!$A$4:$A$14,0),MATCH(1,($U$2=GRID!$B$1:$BI$1)*(КАЛЕНДАРЬ!$I26=GRID!$B$3:$BI$3), 0))*GRID!$B$65,
ROUNDUP(INDEX(GRID!$B$4:$BI$14,MATCH(U$7,GRID!$A$4:$A$14,0),MATCH(1,($U$2=GRID!$B$1:$BI$1)*(КАЛЕНДАРЬ!$I26=GRID!$B$3:$BI$3),0))*GRID!$B$65*(1-GRID!$B$69),0))</f>
        <v>49880</v>
      </c>
      <c r="V12" s="48" cm="1">
        <f t="array" ref="V12">IF($I$2="Путешествия с детьми",
INDEX(GRID!$B$17:$BI$27,MATCH(U$7,GRID!$A$17:$A$27,0),MATCH(1,($U$2=GRID!$B$1:$BI$1)*(КАЛЕНДАРЬ!$I26=GRID!$B$3:$BI$3), 0))*GRID!$B$65,
ROUNDUP(INDEX(GRID!$B$17:$BI$27,MATCH(U$7,GRID!$A$17:$A$27,0),MATCH(1,($U$2=GRID!$B$1:$BI$1)*(КАЛЕНДАРЬ!$I26=GRID!$B$3:$BI$3), 0))*GRID!$B$65*(1-GRID!$B$69),0))</f>
        <v>52030</v>
      </c>
      <c r="W12" s="47" cm="1">
        <f t="array" ref="W12">IF($I$2="Путешествия с детьми",
INDEX(GRID!$B$4:$BI$14,MATCH(W$7,GRID!$A$4:$A$14,0),MATCH(1,($U$2=GRID!$B$1:$BI$1)*(КАЛЕНДАРЬ!$I26=GRID!$B$3:$BI$3), 0))*GRID!$B$65,
ROUNDUP(INDEX(GRID!$B$4:$BI$14,MATCH(W$7,GRID!$A$4:$A$14,0),MATCH(1,($U$2=GRID!$B$1:$BI$1)*(КАЛЕНДАРЬ!$I26=GRID!$B$3:$BI$3),0))*GRID!$B$65*(1-GRID!$B$69),0))</f>
        <v>199520</v>
      </c>
      <c r="X12" s="48" cm="1">
        <f t="array" ref="X12">IF($I$2="Путешествия с детьми",
INDEX(GRID!$B$17:$BI$27,MATCH(W$7,GRID!$A$17:$A$27,0),MATCH(1,($U$2=GRID!$B$1:$BI$1)*(КАЛЕНДАРЬ!$I26=GRID!$B$3:$BI$3), 0))*GRID!$B$65,
ROUNDUP(INDEX(GRID!$B$17:$BI$27,MATCH(W$7,GRID!$A$17:$A$27,0),MATCH(1,($U$2=GRID!$B$1:$BI$1)*(КАЛЕНДАРЬ!$I26=GRID!$B$3:$BI$3), 0))*GRID!$B$65*(1-GRID!$B$69),0))</f>
        <v>201670</v>
      </c>
    </row>
    <row r="13" spans="1:25" ht="12.75" hidden="1" customHeight="1" x14ac:dyDescent="0.2">
      <c r="A13" s="117" t="s">
        <v>44</v>
      </c>
      <c r="B13" s="117">
        <v>24</v>
      </c>
      <c r="C13" s="138" cm="1">
        <f t="array" ref="C13">IF($I$2="Путешествия с детьми",
INDEX(GRID!$B$4:$BI$14,MATCH(C$7,GRID!$A$4:$A$14,0),MATCH(1,($U$2=GRID!$B$1:$BI$1)*(КАЛЕНДАРЬ!$I27=GRID!$B$3:$BI$3), 0))*GRID!$B$65,
ROUNDUP(INDEX(GRID!$B$4:$BI$14,MATCH(C$7,GRID!$A$4:$A$14,0),MATCH(1,($U$2=GRID!$B$1:$BI$1)*(КАЛЕНДАРЬ!$I27=GRID!$B$3:$BI$3),0))*GRID!$B$65*(1-GRID!$B$69),0))</f>
        <v>16340</v>
      </c>
      <c r="D13" s="48" cm="1">
        <f t="array" ref="D13">IF($I$2="Путешествия с детьми",
INDEX(GRID!$B$17:$BI$27,MATCH(C$7,GRID!$A$17:$A$27,0),MATCH(1,($U$2=GRID!$B$1:$BI$1)*(КАЛЕНДАРЬ!$I27=GRID!$B$3:$BI$3), 0))*GRID!$B$65,
ROUNDUP(INDEX(GRID!$B$17:$BI$27,MATCH(C$7,GRID!$A$17:$A$27,0),MATCH(1,($U$2=GRID!$B$1:$BI$1)*(КАЛЕНДАРЬ!$I27=GRID!$B$3:$BI$3), 0))*GRID!$B$65*(1-GRID!$B$69),0))</f>
        <v>18490</v>
      </c>
      <c r="E13" s="47" cm="1">
        <f t="array" ref="E13">IF($I$2="Путешествия с детьми",
INDEX(GRID!$B$4:$BI$14,MATCH(E$7,GRID!$A$4:$A$14,0),MATCH(1,($U$2=GRID!$B$1:$BI$1)*(КАЛЕНДАРЬ!$I27=GRID!$B$3:$BI$3), 0))*GRID!$B$65,
ROUNDUP(INDEX(GRID!$B$4:$BI$14,MATCH(E$7,GRID!$A$4:$A$14,0),MATCH(1,($U$2=GRID!$B$1:$BI$1)*(КАЛЕНДАРЬ!$I27=GRID!$B$3:$BI$3),0))*GRID!$B$65*(1-GRID!$B$69),0))</f>
        <v>17974</v>
      </c>
      <c r="F13" s="48" cm="1">
        <f t="array" ref="F13">IF($I$2="Путешествия с детьми",
INDEX(GRID!$B$17:$BI$27,MATCH(E$7,GRID!$A$17:$A$27,0),MATCH(1,($U$2=GRID!$B$1:$BI$1)*(КАЛЕНДАРЬ!$I27=GRID!$B$3:$BI$3), 0))*GRID!$B$65,
ROUNDUP(INDEX(GRID!$B$17:$BI$27,MATCH(E$7,GRID!$A$17:$A$27,0),MATCH(1,($U$2=GRID!$B$1:$BI$1)*(КАЛЕНДАРЬ!$I27=GRID!$B$3:$BI$3), 0))*GRID!$B$65*(1-GRID!$B$69),0))</f>
        <v>20124</v>
      </c>
      <c r="G13" s="47" t="e" cm="1">
        <f t="array" ref="G13">IF($I$2="Путешествия с детьми",
INDEX(GRID!$B$4:$BI$14,MATCH(G$7,GRID!$A$4:$A$14,0),MATCH(1,($U$2=GRID!$B$1:$BI$1)*(КАЛЕНДАРЬ!$I27=GRID!$B$3:$BI$3), 0))*GRID!$B$65,
ROUNDUP(INDEX(GRID!$B$4:$BI$14,MATCH(G$7,GRID!$A$4:$A$14,0),MATCH(1,($U$2=GRID!$B$1:$BI$1)*(КАЛЕНДАРЬ!$I27=GRID!$B$3:$BI$3),0))*GRID!$B$65*(1-GRID!$B$69),0))</f>
        <v>#N/A</v>
      </c>
      <c r="H13" s="48" t="e" cm="1">
        <f t="array" ref="H13">IF($I$2="Путешествия с детьми",
INDEX(GRID!$B$17:$BI$27,MATCH(G$7,GRID!$A$17:$A$27,0),MATCH(1,($U$2=GRID!$B$1:$BI$1)*(КАЛЕНДАРЬ!$I27=GRID!$B$3:$BI$3), 0))*GRID!$B$65,
ROUNDUP(INDEX(GRID!$B$17:$BI$27,MATCH(G$7,GRID!$A$17:$A$27,0),MATCH(1,($U$2=GRID!$B$1:$BI$1)*(КАЛЕНДАРЬ!$I27=GRID!$B$3:$BI$3), 0))*GRID!$B$65*(1-GRID!$B$69),0))</f>
        <v>#N/A</v>
      </c>
      <c r="I13" s="47" t="e" cm="1">
        <f t="array" ref="I13">IF($I$2="Путешествия с детьми",
INDEX(GRID!$B$4:$BI$14,MATCH(I$7,GRID!$A$4:$A$14,0),MATCH(1,($U$2=GRID!$B$1:$BI$1)*(КАЛЕНДАРЬ!$I27=GRID!$B$3:$BI$3), 0))*GRID!$B$65,
ROUNDUP(INDEX(GRID!$B$4:$BI$14,MATCH(I$7,GRID!$A$4:$A$14,0),MATCH(1,($U$2=GRID!$B$1:$BI$1)*(КАЛЕНДАРЬ!$I27=GRID!$B$3:$BI$3),0))*GRID!$B$65*(1-GRID!$B$69),0))</f>
        <v>#N/A</v>
      </c>
      <c r="J13" s="48" t="e" cm="1">
        <f t="array" ref="J13">IF($I$2="Путешествия с детьми",
INDEX(GRID!$B$17:$BI$27,MATCH(I$7,GRID!$A$17:$A$27,0),MATCH(1,($U$2=GRID!$B$1:$BI$1)*(КАЛЕНДАРЬ!$I27=GRID!$B$3:$BI$3), 0))*GRID!$B$65,
ROUNDUP(INDEX(GRID!$B$17:$BI$27,MATCH(I$7,GRID!$A$17:$A$27,0),MATCH(1,($U$2=GRID!$B$1:$BI$1)*(КАЛЕНДАРЬ!$I27=GRID!$B$3:$BI$3), 0))*GRID!$B$65*(1-GRID!$B$69),0))</f>
        <v>#N/A</v>
      </c>
      <c r="K13" s="47" cm="1">
        <f t="array" ref="K13">IF($I$2="Путешествия с детьми",
INDEX(GRID!$B$4:$BI$14,MATCH(K$7,GRID!$A$4:$A$14,0),MATCH(1,($U$2=GRID!$B$1:$BI$1)*(КАЛЕНДАРЬ!$I27=GRID!$B$3:$BI$3), 0))*GRID!$B$65,
ROUNDUP(INDEX(GRID!$B$4:$BI$14,MATCH(K$7,GRID!$A$4:$A$14,0),MATCH(1,($U$2=GRID!$B$1:$BI$1)*(КАЛЕНДАРЬ!$I27=GRID!$B$3:$BI$3),0))*GRID!$B$65*(1-GRID!$B$69),0))</f>
        <v>23736</v>
      </c>
      <c r="L13" s="48" cm="1">
        <f t="array" ref="L13">IF($I$2="Путешествия с детьми",
INDEX(GRID!$B$17:$BI$27,MATCH(K$7,GRID!$A$17:$A$27,0),MATCH(1,($U$2=GRID!$B$1:$BI$1)*(КАЛЕНДАРЬ!$I27=GRID!$B$3:$BI$3), 0))*GRID!$B$65,
ROUNDUP(INDEX(GRID!$B$17:$BI$27,MATCH(K$7,GRID!$A$17:$A$27,0),MATCH(1,($U$2=GRID!$B$1:$BI$1)*(КАЛЕНДАРЬ!$I27=GRID!$B$3:$BI$3), 0))*GRID!$B$65*(1-GRID!$B$69),0))</f>
        <v>25886</v>
      </c>
      <c r="M13" s="47" cm="1">
        <f t="array" ref="M13">IF($I$2="Путешествия с детьми",
INDEX(GRID!$B$4:$BI$14,MATCH(M$7,GRID!$A$4:$A$14,0),MATCH(1,($U$2=GRID!$B$1:$BI$1)*(КАЛЕНДАРЬ!$I27=GRID!$B$3:$BI$3), 0))*GRID!$B$65,
ROUNDUP(INDEX(GRID!$B$4:$BI$14,MATCH(M$7,GRID!$A$4:$A$14,0),MATCH(1,($U$2=GRID!$B$1:$BI$1)*(КАЛЕНДАРЬ!$I27=GRID!$B$3:$BI$3),0))*GRID!$B$65*(1-GRID!$B$69),0))</f>
        <v>26058</v>
      </c>
      <c r="N13" s="48" cm="1">
        <f t="array" ref="N13">IF($I$2="Путешествия с детьми",
INDEX(GRID!$B$17:$BI$27,MATCH(M$7,GRID!$A$17:$A$27,0),MATCH(1,($U$2=GRID!$B$1:$BI$1)*(КАЛЕНДАРЬ!$I27=GRID!$B$3:$BI$3), 0))*GRID!$B$65,
ROUNDUP(INDEX(GRID!$B$17:$BI$27,MATCH(M$7,GRID!$A$17:$A$27,0),MATCH(1,($U$2=GRID!$B$1:$BI$1)*(КАЛЕНДАРЬ!$I27=GRID!$B$3:$BI$3), 0))*GRID!$B$65*(1-GRID!$B$69),0))</f>
        <v>28208</v>
      </c>
      <c r="O13" s="47" cm="1">
        <f t="array" ref="O13">IF($I$2="Путешествия с детьми",
INDEX(GRID!$B$4:$BI$14,MATCH(O$7,GRID!$A$4:$A$14,0),MATCH(1,($U$2=GRID!$B$1:$BI$1)*(КАЛЕНДАРЬ!$I27=GRID!$B$3:$BI$3), 0))*GRID!$B$65,
ROUNDUP(INDEX(GRID!$B$4:$BI$14,MATCH(O$7,GRID!$A$4:$A$14,0),MATCH(1,($U$2=GRID!$B$1:$BI$1)*(КАЛЕНДАРЬ!$I27=GRID!$B$3:$BI$3),0))*GRID!$B$65*(1-GRID!$B$69),0))</f>
        <v>32078</v>
      </c>
      <c r="P13" s="48" cm="1">
        <f t="array" ref="P13">IF($I$2="Путешествия с детьми",
INDEX(GRID!$B$17:$BI$27,MATCH(O$7,GRID!$A$17:$A$27,0),MATCH(1,($U$2=GRID!$B$1:$BI$1)*(КАЛЕНДАРЬ!$I27=GRID!$B$3:$BI$3), 0))*GRID!$B$65,
ROUNDUP(INDEX(GRID!$B$17:$BI$27,MATCH(O$7,GRID!$A$17:$A$27,0),MATCH(1,($U$2=GRID!$B$1:$BI$1)*(КАЛЕНДАРЬ!$I27=GRID!$B$3:$BI$3), 0))*GRID!$B$65*(1-GRID!$B$69),0))</f>
        <v>34228</v>
      </c>
      <c r="Q13" s="47" t="e" cm="1">
        <f t="array" ref="Q13">IF($I$2="Путешествия с детьми",
INDEX(GRID!$B$4:$BI$14,MATCH(Q$7,GRID!$A$4:$A$14,0),MATCH(1,($U$2=GRID!$B$1:$BI$1)*(КАЛЕНДАРЬ!$I27=GRID!$B$3:$BI$3), 0))*GRID!$B$65,
ROUNDUP(INDEX(GRID!$B$4:$BI$14,MATCH(Q$7,GRID!$A$4:$A$14,0),MATCH(1,($U$2=GRID!$B$1:$BI$1)*(КАЛЕНДАРЬ!$I27=GRID!$B$3:$BI$3),0))*GRID!$B$65*(1-GRID!$B$69),0))</f>
        <v>#N/A</v>
      </c>
      <c r="R13" s="48" t="e" cm="1">
        <f t="array" ref="R13">IF($I$2="Путешествия с детьми",
INDEX(GRID!$B$17:$BI$27,MATCH(Q$7,GRID!$A$17:$A$27,0),MATCH(1,($U$2=GRID!$B$1:$BI$1)*(КАЛЕНДАРЬ!$I27=GRID!$B$3:$BI$3), 0))*GRID!$B$65,
ROUNDUP(INDEX(GRID!$B$17:$BI$27,MATCH(Q$7,GRID!$A$17:$A$27,0),MATCH(1,($U$2=GRID!$B$1:$BI$1)*(КАЛЕНДАРЬ!$I27=GRID!$B$3:$BI$3), 0))*GRID!$B$65*(1-GRID!$B$69),0))</f>
        <v>#N/A</v>
      </c>
      <c r="S13" s="47" t="e" cm="1">
        <f t="array" ref="S13">IF($I$2="Путешествия с детьми",
INDEX(GRID!$B$4:$BI$14,MATCH(S$7,GRID!$A$4:$A$14,0),MATCH(1,($U$2=GRID!$B$1:$BI$1)*(КАЛЕНДАРЬ!$I27=GRID!$B$3:$BI$3), 0))*GRID!$B$65,
ROUNDUP(INDEX(GRID!$B$4:$BI$14,MATCH(S$7,GRID!$A$4:$A$14,0),MATCH(1,($U$2=GRID!$B$1:$BI$1)*(КАЛЕНДАРЬ!$I27=GRID!$B$3:$BI$3),0))*GRID!$B$65*(1-GRID!$B$69),0))</f>
        <v>#N/A</v>
      </c>
      <c r="T13" s="48" t="e" cm="1">
        <f t="array" ref="T13">IF($I$2="Путешествия с детьми",
INDEX(GRID!$B$17:$BI$27,MATCH(S$7,GRID!$A$17:$A$27,0),MATCH(1,($U$2=GRID!$B$1:$BI$1)*(КАЛЕНДАРЬ!$I27=GRID!$B$3:$BI$3), 0))*GRID!$B$65,
ROUNDUP(INDEX(GRID!$B$17:$BI$27,MATCH(S$7,GRID!$A$17:$A$27,0),MATCH(1,($U$2=GRID!$B$1:$BI$1)*(КАЛЕНДАРЬ!$I27=GRID!$B$3:$BI$3), 0))*GRID!$B$65*(1-GRID!$B$69),0))</f>
        <v>#N/A</v>
      </c>
      <c r="U13" s="47" cm="1">
        <f t="array" ref="U13">IF($I$2="Путешествия с детьми",
INDEX(GRID!$B$4:$BI$14,MATCH(U$7,GRID!$A$4:$A$14,0),MATCH(1,($U$2=GRID!$B$1:$BI$1)*(КАЛЕНДАРЬ!$I27=GRID!$B$3:$BI$3), 0))*GRID!$B$65,
ROUNDUP(INDEX(GRID!$B$4:$BI$14,MATCH(U$7,GRID!$A$4:$A$14,0),MATCH(1,($U$2=GRID!$B$1:$BI$1)*(КАЛЕНДАРЬ!$I27=GRID!$B$3:$BI$3),0))*GRID!$B$65*(1-GRID!$B$69),0))</f>
        <v>49880</v>
      </c>
      <c r="V13" s="48" cm="1">
        <f t="array" ref="V13">IF($I$2="Путешествия с детьми",
INDEX(GRID!$B$17:$BI$27,MATCH(U$7,GRID!$A$17:$A$27,0),MATCH(1,($U$2=GRID!$B$1:$BI$1)*(КАЛЕНДАРЬ!$I27=GRID!$B$3:$BI$3), 0))*GRID!$B$65,
ROUNDUP(INDEX(GRID!$B$17:$BI$27,MATCH(U$7,GRID!$A$17:$A$27,0),MATCH(1,($U$2=GRID!$B$1:$BI$1)*(КАЛЕНДАРЬ!$I27=GRID!$B$3:$BI$3), 0))*GRID!$B$65*(1-GRID!$B$69),0))</f>
        <v>52030</v>
      </c>
      <c r="W13" s="47" cm="1">
        <f t="array" ref="W13">IF($I$2="Путешествия с детьми",
INDEX(GRID!$B$4:$BI$14,MATCH(W$7,GRID!$A$4:$A$14,0),MATCH(1,($U$2=GRID!$B$1:$BI$1)*(КАЛЕНДАРЬ!$I27=GRID!$B$3:$BI$3), 0))*GRID!$B$65,
ROUNDUP(INDEX(GRID!$B$4:$BI$14,MATCH(W$7,GRID!$A$4:$A$14,0),MATCH(1,($U$2=GRID!$B$1:$BI$1)*(КАЛЕНДАРЬ!$I27=GRID!$B$3:$BI$3),0))*GRID!$B$65*(1-GRID!$B$69),0))</f>
        <v>199520</v>
      </c>
      <c r="X13" s="48" cm="1">
        <f t="array" ref="X13">IF($I$2="Путешествия с детьми",
INDEX(GRID!$B$17:$BI$27,MATCH(W$7,GRID!$A$17:$A$27,0),MATCH(1,($U$2=GRID!$B$1:$BI$1)*(КАЛЕНДАРЬ!$I27=GRID!$B$3:$BI$3), 0))*GRID!$B$65,
ROUNDUP(INDEX(GRID!$B$17:$BI$27,MATCH(W$7,GRID!$A$17:$A$27,0),MATCH(1,($U$2=GRID!$B$1:$BI$1)*(КАЛЕНДАРЬ!$I27=GRID!$B$3:$BI$3), 0))*GRID!$B$65*(1-GRID!$B$69),0))</f>
        <v>201670</v>
      </c>
    </row>
    <row r="14" spans="1:25" ht="12.75" hidden="1" customHeight="1" x14ac:dyDescent="0.2">
      <c r="A14" s="117" t="s">
        <v>45</v>
      </c>
      <c r="B14" s="117">
        <v>25</v>
      </c>
      <c r="C14" s="138" cm="1">
        <f t="array" ref="C14">IF($I$2="Путешествия с детьми",
INDEX(GRID!$B$4:$BI$14,MATCH(C$7,GRID!$A$4:$A$14,0),MATCH(1,($U$2=GRID!$B$1:$BI$1)*(КАЛЕНДАРЬ!$I28=GRID!$B$3:$BI$3), 0))*GRID!$B$65,
ROUNDUP(INDEX(GRID!$B$4:$BI$14,MATCH(C$7,GRID!$A$4:$A$14,0),MATCH(1,($U$2=GRID!$B$1:$BI$1)*(КАЛЕНДАРЬ!$I28=GRID!$B$3:$BI$3),0))*GRID!$B$65*(1-GRID!$B$69),0))</f>
        <v>16340</v>
      </c>
      <c r="D14" s="48" cm="1">
        <f t="array" ref="D14">IF($I$2="Путешествия с детьми",
INDEX(GRID!$B$17:$BI$27,MATCH(C$7,GRID!$A$17:$A$27,0),MATCH(1,($U$2=GRID!$B$1:$BI$1)*(КАЛЕНДАРЬ!$I28=GRID!$B$3:$BI$3), 0))*GRID!$B$65,
ROUNDUP(INDEX(GRID!$B$17:$BI$27,MATCH(C$7,GRID!$A$17:$A$27,0),MATCH(1,($U$2=GRID!$B$1:$BI$1)*(КАЛЕНДАРЬ!$I28=GRID!$B$3:$BI$3), 0))*GRID!$B$65*(1-GRID!$B$69),0))</f>
        <v>18490</v>
      </c>
      <c r="E14" s="47" cm="1">
        <f t="array" ref="E14">IF($I$2="Путешествия с детьми",
INDEX(GRID!$B$4:$BI$14,MATCH(E$7,GRID!$A$4:$A$14,0),MATCH(1,($U$2=GRID!$B$1:$BI$1)*(КАЛЕНДАРЬ!$I28=GRID!$B$3:$BI$3), 0))*GRID!$B$65,
ROUNDUP(INDEX(GRID!$B$4:$BI$14,MATCH(E$7,GRID!$A$4:$A$14,0),MATCH(1,($U$2=GRID!$B$1:$BI$1)*(КАЛЕНДАРЬ!$I28=GRID!$B$3:$BI$3),0))*GRID!$B$65*(1-GRID!$B$69),0))</f>
        <v>17974</v>
      </c>
      <c r="F14" s="48" cm="1">
        <f t="array" ref="F14">IF($I$2="Путешествия с детьми",
INDEX(GRID!$B$17:$BI$27,MATCH(E$7,GRID!$A$17:$A$27,0),MATCH(1,($U$2=GRID!$B$1:$BI$1)*(КАЛЕНДАРЬ!$I28=GRID!$B$3:$BI$3), 0))*GRID!$B$65,
ROUNDUP(INDEX(GRID!$B$17:$BI$27,MATCH(E$7,GRID!$A$17:$A$27,0),MATCH(1,($U$2=GRID!$B$1:$BI$1)*(КАЛЕНДАРЬ!$I28=GRID!$B$3:$BI$3), 0))*GRID!$B$65*(1-GRID!$B$69),0))</f>
        <v>20124</v>
      </c>
      <c r="G14" s="47" t="e" cm="1">
        <f t="array" ref="G14">IF($I$2="Путешествия с детьми",
INDEX(GRID!$B$4:$BI$14,MATCH(G$7,GRID!$A$4:$A$14,0),MATCH(1,($U$2=GRID!$B$1:$BI$1)*(КАЛЕНДАРЬ!$I28=GRID!$B$3:$BI$3), 0))*GRID!$B$65,
ROUNDUP(INDEX(GRID!$B$4:$BI$14,MATCH(G$7,GRID!$A$4:$A$14,0),MATCH(1,($U$2=GRID!$B$1:$BI$1)*(КАЛЕНДАРЬ!$I28=GRID!$B$3:$BI$3),0))*GRID!$B$65*(1-GRID!$B$69),0))</f>
        <v>#N/A</v>
      </c>
      <c r="H14" s="48" t="e" cm="1">
        <f t="array" ref="H14">IF($I$2="Путешествия с детьми",
INDEX(GRID!$B$17:$BI$27,MATCH(G$7,GRID!$A$17:$A$27,0),MATCH(1,($U$2=GRID!$B$1:$BI$1)*(КАЛЕНДАРЬ!$I28=GRID!$B$3:$BI$3), 0))*GRID!$B$65,
ROUNDUP(INDEX(GRID!$B$17:$BI$27,MATCH(G$7,GRID!$A$17:$A$27,0),MATCH(1,($U$2=GRID!$B$1:$BI$1)*(КАЛЕНДАРЬ!$I28=GRID!$B$3:$BI$3), 0))*GRID!$B$65*(1-GRID!$B$69),0))</f>
        <v>#N/A</v>
      </c>
      <c r="I14" s="47" t="e" cm="1">
        <f t="array" ref="I14">IF($I$2="Путешествия с детьми",
INDEX(GRID!$B$4:$BI$14,MATCH(I$7,GRID!$A$4:$A$14,0),MATCH(1,($U$2=GRID!$B$1:$BI$1)*(КАЛЕНДАРЬ!$I28=GRID!$B$3:$BI$3), 0))*GRID!$B$65,
ROUNDUP(INDEX(GRID!$B$4:$BI$14,MATCH(I$7,GRID!$A$4:$A$14,0),MATCH(1,($U$2=GRID!$B$1:$BI$1)*(КАЛЕНДАРЬ!$I28=GRID!$B$3:$BI$3),0))*GRID!$B$65*(1-GRID!$B$69),0))</f>
        <v>#N/A</v>
      </c>
      <c r="J14" s="48" t="e" cm="1">
        <f t="array" ref="J14">IF($I$2="Путешествия с детьми",
INDEX(GRID!$B$17:$BI$27,MATCH(I$7,GRID!$A$17:$A$27,0),MATCH(1,($U$2=GRID!$B$1:$BI$1)*(КАЛЕНДАРЬ!$I28=GRID!$B$3:$BI$3), 0))*GRID!$B$65,
ROUNDUP(INDEX(GRID!$B$17:$BI$27,MATCH(I$7,GRID!$A$17:$A$27,0),MATCH(1,($U$2=GRID!$B$1:$BI$1)*(КАЛЕНДАРЬ!$I28=GRID!$B$3:$BI$3), 0))*GRID!$B$65*(1-GRID!$B$69),0))</f>
        <v>#N/A</v>
      </c>
      <c r="K14" s="47" cm="1">
        <f t="array" ref="K14">IF($I$2="Путешествия с детьми",
INDEX(GRID!$B$4:$BI$14,MATCH(K$7,GRID!$A$4:$A$14,0),MATCH(1,($U$2=GRID!$B$1:$BI$1)*(КАЛЕНДАРЬ!$I28=GRID!$B$3:$BI$3), 0))*GRID!$B$65,
ROUNDUP(INDEX(GRID!$B$4:$BI$14,MATCH(K$7,GRID!$A$4:$A$14,0),MATCH(1,($U$2=GRID!$B$1:$BI$1)*(КАЛЕНДАРЬ!$I28=GRID!$B$3:$BI$3),0))*GRID!$B$65*(1-GRID!$B$69),0))</f>
        <v>23736</v>
      </c>
      <c r="L14" s="48" cm="1">
        <f t="array" ref="L14">IF($I$2="Путешествия с детьми",
INDEX(GRID!$B$17:$BI$27,MATCH(K$7,GRID!$A$17:$A$27,0),MATCH(1,($U$2=GRID!$B$1:$BI$1)*(КАЛЕНДАРЬ!$I28=GRID!$B$3:$BI$3), 0))*GRID!$B$65,
ROUNDUP(INDEX(GRID!$B$17:$BI$27,MATCH(K$7,GRID!$A$17:$A$27,0),MATCH(1,($U$2=GRID!$B$1:$BI$1)*(КАЛЕНДАРЬ!$I28=GRID!$B$3:$BI$3), 0))*GRID!$B$65*(1-GRID!$B$69),0))</f>
        <v>25886</v>
      </c>
      <c r="M14" s="47" cm="1">
        <f t="array" ref="M14">IF($I$2="Путешествия с детьми",
INDEX(GRID!$B$4:$BI$14,MATCH(M$7,GRID!$A$4:$A$14,0),MATCH(1,($U$2=GRID!$B$1:$BI$1)*(КАЛЕНДАРЬ!$I28=GRID!$B$3:$BI$3), 0))*GRID!$B$65,
ROUNDUP(INDEX(GRID!$B$4:$BI$14,MATCH(M$7,GRID!$A$4:$A$14,0),MATCH(1,($U$2=GRID!$B$1:$BI$1)*(КАЛЕНДАРЬ!$I28=GRID!$B$3:$BI$3),0))*GRID!$B$65*(1-GRID!$B$69),0))</f>
        <v>26058</v>
      </c>
      <c r="N14" s="48" cm="1">
        <f t="array" ref="N14">IF($I$2="Путешествия с детьми",
INDEX(GRID!$B$17:$BI$27,MATCH(M$7,GRID!$A$17:$A$27,0),MATCH(1,($U$2=GRID!$B$1:$BI$1)*(КАЛЕНДАРЬ!$I28=GRID!$B$3:$BI$3), 0))*GRID!$B$65,
ROUNDUP(INDEX(GRID!$B$17:$BI$27,MATCH(M$7,GRID!$A$17:$A$27,0),MATCH(1,($U$2=GRID!$B$1:$BI$1)*(КАЛЕНДАРЬ!$I28=GRID!$B$3:$BI$3), 0))*GRID!$B$65*(1-GRID!$B$69),0))</f>
        <v>28208</v>
      </c>
      <c r="O14" s="47" cm="1">
        <f t="array" ref="O14">IF($I$2="Путешествия с детьми",
INDEX(GRID!$B$4:$BI$14,MATCH(O$7,GRID!$A$4:$A$14,0),MATCH(1,($U$2=GRID!$B$1:$BI$1)*(КАЛЕНДАРЬ!$I28=GRID!$B$3:$BI$3), 0))*GRID!$B$65,
ROUNDUP(INDEX(GRID!$B$4:$BI$14,MATCH(O$7,GRID!$A$4:$A$14,0),MATCH(1,($U$2=GRID!$B$1:$BI$1)*(КАЛЕНДАРЬ!$I28=GRID!$B$3:$BI$3),0))*GRID!$B$65*(1-GRID!$B$69),0))</f>
        <v>32078</v>
      </c>
      <c r="P14" s="48" cm="1">
        <f t="array" ref="P14">IF($I$2="Путешествия с детьми",
INDEX(GRID!$B$17:$BI$27,MATCH(O$7,GRID!$A$17:$A$27,0),MATCH(1,($U$2=GRID!$B$1:$BI$1)*(КАЛЕНДАРЬ!$I28=GRID!$B$3:$BI$3), 0))*GRID!$B$65,
ROUNDUP(INDEX(GRID!$B$17:$BI$27,MATCH(O$7,GRID!$A$17:$A$27,0),MATCH(1,($U$2=GRID!$B$1:$BI$1)*(КАЛЕНДАРЬ!$I28=GRID!$B$3:$BI$3), 0))*GRID!$B$65*(1-GRID!$B$69),0))</f>
        <v>34228</v>
      </c>
      <c r="Q14" s="47" t="e" cm="1">
        <f t="array" ref="Q14">IF($I$2="Путешествия с детьми",
INDEX(GRID!$B$4:$BI$14,MATCH(Q$7,GRID!$A$4:$A$14,0),MATCH(1,($U$2=GRID!$B$1:$BI$1)*(КАЛЕНДАРЬ!$I28=GRID!$B$3:$BI$3), 0))*GRID!$B$65,
ROUNDUP(INDEX(GRID!$B$4:$BI$14,MATCH(Q$7,GRID!$A$4:$A$14,0),MATCH(1,($U$2=GRID!$B$1:$BI$1)*(КАЛЕНДАРЬ!$I28=GRID!$B$3:$BI$3),0))*GRID!$B$65*(1-GRID!$B$69),0))</f>
        <v>#N/A</v>
      </c>
      <c r="R14" s="48" t="e" cm="1">
        <f t="array" ref="R14">IF($I$2="Путешествия с детьми",
INDEX(GRID!$B$17:$BI$27,MATCH(Q$7,GRID!$A$17:$A$27,0),MATCH(1,($U$2=GRID!$B$1:$BI$1)*(КАЛЕНДАРЬ!$I28=GRID!$B$3:$BI$3), 0))*GRID!$B$65,
ROUNDUP(INDEX(GRID!$B$17:$BI$27,MATCH(Q$7,GRID!$A$17:$A$27,0),MATCH(1,($U$2=GRID!$B$1:$BI$1)*(КАЛЕНДАРЬ!$I28=GRID!$B$3:$BI$3), 0))*GRID!$B$65*(1-GRID!$B$69),0))</f>
        <v>#N/A</v>
      </c>
      <c r="S14" s="47" t="e" cm="1">
        <f t="array" ref="S14">IF($I$2="Путешествия с детьми",
INDEX(GRID!$B$4:$BI$14,MATCH(S$7,GRID!$A$4:$A$14,0),MATCH(1,($U$2=GRID!$B$1:$BI$1)*(КАЛЕНДАРЬ!$I28=GRID!$B$3:$BI$3), 0))*GRID!$B$65,
ROUNDUP(INDEX(GRID!$B$4:$BI$14,MATCH(S$7,GRID!$A$4:$A$14,0),MATCH(1,($U$2=GRID!$B$1:$BI$1)*(КАЛЕНДАРЬ!$I28=GRID!$B$3:$BI$3),0))*GRID!$B$65*(1-GRID!$B$69),0))</f>
        <v>#N/A</v>
      </c>
      <c r="T14" s="48" t="e" cm="1">
        <f t="array" ref="T14">IF($I$2="Путешествия с детьми",
INDEX(GRID!$B$17:$BI$27,MATCH(S$7,GRID!$A$17:$A$27,0),MATCH(1,($U$2=GRID!$B$1:$BI$1)*(КАЛЕНДАРЬ!$I28=GRID!$B$3:$BI$3), 0))*GRID!$B$65,
ROUNDUP(INDEX(GRID!$B$17:$BI$27,MATCH(S$7,GRID!$A$17:$A$27,0),MATCH(1,($U$2=GRID!$B$1:$BI$1)*(КАЛЕНДАРЬ!$I28=GRID!$B$3:$BI$3), 0))*GRID!$B$65*(1-GRID!$B$69),0))</f>
        <v>#N/A</v>
      </c>
      <c r="U14" s="47" cm="1">
        <f t="array" ref="U14">IF($I$2="Путешествия с детьми",
INDEX(GRID!$B$4:$BI$14,MATCH(U$7,GRID!$A$4:$A$14,0),MATCH(1,($U$2=GRID!$B$1:$BI$1)*(КАЛЕНДАРЬ!$I28=GRID!$B$3:$BI$3), 0))*GRID!$B$65,
ROUNDUP(INDEX(GRID!$B$4:$BI$14,MATCH(U$7,GRID!$A$4:$A$14,0),MATCH(1,($U$2=GRID!$B$1:$BI$1)*(КАЛЕНДАРЬ!$I28=GRID!$B$3:$BI$3),0))*GRID!$B$65*(1-GRID!$B$69),0))</f>
        <v>49880</v>
      </c>
      <c r="V14" s="48" cm="1">
        <f t="array" ref="V14">IF($I$2="Путешествия с детьми",
INDEX(GRID!$B$17:$BI$27,MATCH(U$7,GRID!$A$17:$A$27,0),MATCH(1,($U$2=GRID!$B$1:$BI$1)*(КАЛЕНДАРЬ!$I28=GRID!$B$3:$BI$3), 0))*GRID!$B$65,
ROUNDUP(INDEX(GRID!$B$17:$BI$27,MATCH(U$7,GRID!$A$17:$A$27,0),MATCH(1,($U$2=GRID!$B$1:$BI$1)*(КАЛЕНДАРЬ!$I28=GRID!$B$3:$BI$3), 0))*GRID!$B$65*(1-GRID!$B$69),0))</f>
        <v>52030</v>
      </c>
      <c r="W14" s="47" cm="1">
        <f t="array" ref="W14">IF($I$2="Путешествия с детьми",
INDEX(GRID!$B$4:$BI$14,MATCH(W$7,GRID!$A$4:$A$14,0),MATCH(1,($U$2=GRID!$B$1:$BI$1)*(КАЛЕНДАРЬ!$I28=GRID!$B$3:$BI$3), 0))*GRID!$B$65,
ROUNDUP(INDEX(GRID!$B$4:$BI$14,MATCH(W$7,GRID!$A$4:$A$14,0),MATCH(1,($U$2=GRID!$B$1:$BI$1)*(КАЛЕНДАРЬ!$I28=GRID!$B$3:$BI$3),0))*GRID!$B$65*(1-GRID!$B$69),0))</f>
        <v>199520</v>
      </c>
      <c r="X14" s="48" cm="1">
        <f t="array" ref="X14">IF($I$2="Путешествия с детьми",
INDEX(GRID!$B$17:$BI$27,MATCH(W$7,GRID!$A$17:$A$27,0),MATCH(1,($U$2=GRID!$B$1:$BI$1)*(КАЛЕНДАРЬ!$I28=GRID!$B$3:$BI$3), 0))*GRID!$B$65,
ROUNDUP(INDEX(GRID!$B$17:$BI$27,MATCH(W$7,GRID!$A$17:$A$27,0),MATCH(1,($U$2=GRID!$B$1:$BI$1)*(КАЛЕНДАРЬ!$I28=GRID!$B$3:$BI$3), 0))*GRID!$B$65*(1-GRID!$B$69),0))</f>
        <v>201670</v>
      </c>
    </row>
    <row r="15" spans="1:25" ht="12.75" hidden="1" customHeight="1" x14ac:dyDescent="0.2">
      <c r="A15" s="117" t="s">
        <v>46</v>
      </c>
      <c r="B15" s="117">
        <v>26</v>
      </c>
      <c r="C15" s="138" cm="1">
        <f t="array" ref="C15">IF($I$2="Путешествия с детьми",
INDEX(GRID!$B$4:$BI$14,MATCH(C$7,GRID!$A$4:$A$14,0),MATCH(1,($U$2=GRID!$B$1:$BI$1)*(КАЛЕНДАРЬ!$I29=GRID!$B$3:$BI$3), 0))*GRID!$B$65,
ROUNDUP(INDEX(GRID!$B$4:$BI$14,MATCH(C$7,GRID!$A$4:$A$14,0),MATCH(1,($U$2=GRID!$B$1:$BI$1)*(КАЛЕНДАРЬ!$I29=GRID!$B$3:$BI$3),0))*GRID!$B$65*(1-GRID!$B$69),0))</f>
        <v>16340</v>
      </c>
      <c r="D15" s="48" cm="1">
        <f t="array" ref="D15">IF($I$2="Путешествия с детьми",
INDEX(GRID!$B$17:$BI$27,MATCH(C$7,GRID!$A$17:$A$27,0),MATCH(1,($U$2=GRID!$B$1:$BI$1)*(КАЛЕНДАРЬ!$I29=GRID!$B$3:$BI$3), 0))*GRID!$B$65,
ROUNDUP(INDEX(GRID!$B$17:$BI$27,MATCH(C$7,GRID!$A$17:$A$27,0),MATCH(1,($U$2=GRID!$B$1:$BI$1)*(КАЛЕНДАРЬ!$I29=GRID!$B$3:$BI$3), 0))*GRID!$B$65*(1-GRID!$B$69),0))</f>
        <v>18490</v>
      </c>
      <c r="E15" s="47" cm="1">
        <f t="array" ref="E15">IF($I$2="Путешествия с детьми",
INDEX(GRID!$B$4:$BI$14,MATCH(E$7,GRID!$A$4:$A$14,0),MATCH(1,($U$2=GRID!$B$1:$BI$1)*(КАЛЕНДАРЬ!$I29=GRID!$B$3:$BI$3), 0))*GRID!$B$65,
ROUNDUP(INDEX(GRID!$B$4:$BI$14,MATCH(E$7,GRID!$A$4:$A$14,0),MATCH(1,($U$2=GRID!$B$1:$BI$1)*(КАЛЕНДАРЬ!$I29=GRID!$B$3:$BI$3),0))*GRID!$B$65*(1-GRID!$B$69),0))</f>
        <v>17974</v>
      </c>
      <c r="F15" s="48" cm="1">
        <f t="array" ref="F15">IF($I$2="Путешествия с детьми",
INDEX(GRID!$B$17:$BI$27,MATCH(E$7,GRID!$A$17:$A$27,0),MATCH(1,($U$2=GRID!$B$1:$BI$1)*(КАЛЕНДАРЬ!$I29=GRID!$B$3:$BI$3), 0))*GRID!$B$65,
ROUNDUP(INDEX(GRID!$B$17:$BI$27,MATCH(E$7,GRID!$A$17:$A$27,0),MATCH(1,($U$2=GRID!$B$1:$BI$1)*(КАЛЕНДАРЬ!$I29=GRID!$B$3:$BI$3), 0))*GRID!$B$65*(1-GRID!$B$69),0))</f>
        <v>20124</v>
      </c>
      <c r="G15" s="47" t="e" cm="1">
        <f t="array" ref="G15">IF($I$2="Путешествия с детьми",
INDEX(GRID!$B$4:$BI$14,MATCH(G$7,GRID!$A$4:$A$14,0),MATCH(1,($U$2=GRID!$B$1:$BI$1)*(КАЛЕНДАРЬ!$I29=GRID!$B$3:$BI$3), 0))*GRID!$B$65,
ROUNDUP(INDEX(GRID!$B$4:$BI$14,MATCH(G$7,GRID!$A$4:$A$14,0),MATCH(1,($U$2=GRID!$B$1:$BI$1)*(КАЛЕНДАРЬ!$I29=GRID!$B$3:$BI$3),0))*GRID!$B$65*(1-GRID!$B$69),0))</f>
        <v>#N/A</v>
      </c>
      <c r="H15" s="48" t="e" cm="1">
        <f t="array" ref="H15">IF($I$2="Путешествия с детьми",
INDEX(GRID!$B$17:$BI$27,MATCH(G$7,GRID!$A$17:$A$27,0),MATCH(1,($U$2=GRID!$B$1:$BI$1)*(КАЛЕНДАРЬ!$I29=GRID!$B$3:$BI$3), 0))*GRID!$B$65,
ROUNDUP(INDEX(GRID!$B$17:$BI$27,MATCH(G$7,GRID!$A$17:$A$27,0),MATCH(1,($U$2=GRID!$B$1:$BI$1)*(КАЛЕНДАРЬ!$I29=GRID!$B$3:$BI$3), 0))*GRID!$B$65*(1-GRID!$B$69),0))</f>
        <v>#N/A</v>
      </c>
      <c r="I15" s="47" t="e" cm="1">
        <f t="array" ref="I15">IF($I$2="Путешествия с детьми",
INDEX(GRID!$B$4:$BI$14,MATCH(I$7,GRID!$A$4:$A$14,0),MATCH(1,($U$2=GRID!$B$1:$BI$1)*(КАЛЕНДАРЬ!$I29=GRID!$B$3:$BI$3), 0))*GRID!$B$65,
ROUNDUP(INDEX(GRID!$B$4:$BI$14,MATCH(I$7,GRID!$A$4:$A$14,0),MATCH(1,($U$2=GRID!$B$1:$BI$1)*(КАЛЕНДАРЬ!$I29=GRID!$B$3:$BI$3),0))*GRID!$B$65*(1-GRID!$B$69),0))</f>
        <v>#N/A</v>
      </c>
      <c r="J15" s="48" t="e" cm="1">
        <f t="array" ref="J15">IF($I$2="Путешествия с детьми",
INDEX(GRID!$B$17:$BI$27,MATCH(I$7,GRID!$A$17:$A$27,0),MATCH(1,($U$2=GRID!$B$1:$BI$1)*(КАЛЕНДАРЬ!$I29=GRID!$B$3:$BI$3), 0))*GRID!$B$65,
ROUNDUP(INDEX(GRID!$B$17:$BI$27,MATCH(I$7,GRID!$A$17:$A$27,0),MATCH(1,($U$2=GRID!$B$1:$BI$1)*(КАЛЕНДАРЬ!$I29=GRID!$B$3:$BI$3), 0))*GRID!$B$65*(1-GRID!$B$69),0))</f>
        <v>#N/A</v>
      </c>
      <c r="K15" s="47" cm="1">
        <f t="array" ref="K15">IF($I$2="Путешествия с детьми",
INDEX(GRID!$B$4:$BI$14,MATCH(K$7,GRID!$A$4:$A$14,0),MATCH(1,($U$2=GRID!$B$1:$BI$1)*(КАЛЕНДАРЬ!$I29=GRID!$B$3:$BI$3), 0))*GRID!$B$65,
ROUNDUP(INDEX(GRID!$B$4:$BI$14,MATCH(K$7,GRID!$A$4:$A$14,0),MATCH(1,($U$2=GRID!$B$1:$BI$1)*(КАЛЕНДАРЬ!$I29=GRID!$B$3:$BI$3),0))*GRID!$B$65*(1-GRID!$B$69),0))</f>
        <v>23736</v>
      </c>
      <c r="L15" s="48" cm="1">
        <f t="array" ref="L15">IF($I$2="Путешествия с детьми",
INDEX(GRID!$B$17:$BI$27,MATCH(K$7,GRID!$A$17:$A$27,0),MATCH(1,($U$2=GRID!$B$1:$BI$1)*(КАЛЕНДАРЬ!$I29=GRID!$B$3:$BI$3), 0))*GRID!$B$65,
ROUNDUP(INDEX(GRID!$B$17:$BI$27,MATCH(K$7,GRID!$A$17:$A$27,0),MATCH(1,($U$2=GRID!$B$1:$BI$1)*(КАЛЕНДАРЬ!$I29=GRID!$B$3:$BI$3), 0))*GRID!$B$65*(1-GRID!$B$69),0))</f>
        <v>25886</v>
      </c>
      <c r="M15" s="47" cm="1">
        <f t="array" ref="M15">IF($I$2="Путешествия с детьми",
INDEX(GRID!$B$4:$BI$14,MATCH(M$7,GRID!$A$4:$A$14,0),MATCH(1,($U$2=GRID!$B$1:$BI$1)*(КАЛЕНДАРЬ!$I29=GRID!$B$3:$BI$3), 0))*GRID!$B$65,
ROUNDUP(INDEX(GRID!$B$4:$BI$14,MATCH(M$7,GRID!$A$4:$A$14,0),MATCH(1,($U$2=GRID!$B$1:$BI$1)*(КАЛЕНДАРЬ!$I29=GRID!$B$3:$BI$3),0))*GRID!$B$65*(1-GRID!$B$69),0))</f>
        <v>26058</v>
      </c>
      <c r="N15" s="48" cm="1">
        <f t="array" ref="N15">IF($I$2="Путешествия с детьми",
INDEX(GRID!$B$17:$BI$27,MATCH(M$7,GRID!$A$17:$A$27,0),MATCH(1,($U$2=GRID!$B$1:$BI$1)*(КАЛЕНДАРЬ!$I29=GRID!$B$3:$BI$3), 0))*GRID!$B$65,
ROUNDUP(INDEX(GRID!$B$17:$BI$27,MATCH(M$7,GRID!$A$17:$A$27,0),MATCH(1,($U$2=GRID!$B$1:$BI$1)*(КАЛЕНДАРЬ!$I29=GRID!$B$3:$BI$3), 0))*GRID!$B$65*(1-GRID!$B$69),0))</f>
        <v>28208</v>
      </c>
      <c r="O15" s="47" cm="1">
        <f t="array" ref="O15">IF($I$2="Путешествия с детьми",
INDEX(GRID!$B$4:$BI$14,MATCH(O$7,GRID!$A$4:$A$14,0),MATCH(1,($U$2=GRID!$B$1:$BI$1)*(КАЛЕНДАРЬ!$I29=GRID!$B$3:$BI$3), 0))*GRID!$B$65,
ROUNDUP(INDEX(GRID!$B$4:$BI$14,MATCH(O$7,GRID!$A$4:$A$14,0),MATCH(1,($U$2=GRID!$B$1:$BI$1)*(КАЛЕНДАРЬ!$I29=GRID!$B$3:$BI$3),0))*GRID!$B$65*(1-GRID!$B$69),0))</f>
        <v>32078</v>
      </c>
      <c r="P15" s="48" cm="1">
        <f t="array" ref="P15">IF($I$2="Путешествия с детьми",
INDEX(GRID!$B$17:$BI$27,MATCH(O$7,GRID!$A$17:$A$27,0),MATCH(1,($U$2=GRID!$B$1:$BI$1)*(КАЛЕНДАРЬ!$I29=GRID!$B$3:$BI$3), 0))*GRID!$B$65,
ROUNDUP(INDEX(GRID!$B$17:$BI$27,MATCH(O$7,GRID!$A$17:$A$27,0),MATCH(1,($U$2=GRID!$B$1:$BI$1)*(КАЛЕНДАРЬ!$I29=GRID!$B$3:$BI$3), 0))*GRID!$B$65*(1-GRID!$B$69),0))</f>
        <v>34228</v>
      </c>
      <c r="Q15" s="47" t="e" cm="1">
        <f t="array" ref="Q15">IF($I$2="Путешествия с детьми",
INDEX(GRID!$B$4:$BI$14,MATCH(Q$7,GRID!$A$4:$A$14,0),MATCH(1,($U$2=GRID!$B$1:$BI$1)*(КАЛЕНДАРЬ!$I29=GRID!$B$3:$BI$3), 0))*GRID!$B$65,
ROUNDUP(INDEX(GRID!$B$4:$BI$14,MATCH(Q$7,GRID!$A$4:$A$14,0),MATCH(1,($U$2=GRID!$B$1:$BI$1)*(КАЛЕНДАРЬ!$I29=GRID!$B$3:$BI$3),0))*GRID!$B$65*(1-GRID!$B$69),0))</f>
        <v>#N/A</v>
      </c>
      <c r="R15" s="48" t="e" cm="1">
        <f t="array" ref="R15">IF($I$2="Путешествия с детьми",
INDEX(GRID!$B$17:$BI$27,MATCH(Q$7,GRID!$A$17:$A$27,0),MATCH(1,($U$2=GRID!$B$1:$BI$1)*(КАЛЕНДАРЬ!$I29=GRID!$B$3:$BI$3), 0))*GRID!$B$65,
ROUNDUP(INDEX(GRID!$B$17:$BI$27,MATCH(Q$7,GRID!$A$17:$A$27,0),MATCH(1,($U$2=GRID!$B$1:$BI$1)*(КАЛЕНДАРЬ!$I29=GRID!$B$3:$BI$3), 0))*GRID!$B$65*(1-GRID!$B$69),0))</f>
        <v>#N/A</v>
      </c>
      <c r="S15" s="47" t="e" cm="1">
        <f t="array" ref="S15">IF($I$2="Путешествия с детьми",
INDEX(GRID!$B$4:$BI$14,MATCH(S$7,GRID!$A$4:$A$14,0),MATCH(1,($U$2=GRID!$B$1:$BI$1)*(КАЛЕНДАРЬ!$I29=GRID!$B$3:$BI$3), 0))*GRID!$B$65,
ROUNDUP(INDEX(GRID!$B$4:$BI$14,MATCH(S$7,GRID!$A$4:$A$14,0),MATCH(1,($U$2=GRID!$B$1:$BI$1)*(КАЛЕНДАРЬ!$I29=GRID!$B$3:$BI$3),0))*GRID!$B$65*(1-GRID!$B$69),0))</f>
        <v>#N/A</v>
      </c>
      <c r="T15" s="48" t="e" cm="1">
        <f t="array" ref="T15">IF($I$2="Путешествия с детьми",
INDEX(GRID!$B$17:$BI$27,MATCH(S$7,GRID!$A$17:$A$27,0),MATCH(1,($U$2=GRID!$B$1:$BI$1)*(КАЛЕНДАРЬ!$I29=GRID!$B$3:$BI$3), 0))*GRID!$B$65,
ROUNDUP(INDEX(GRID!$B$17:$BI$27,MATCH(S$7,GRID!$A$17:$A$27,0),MATCH(1,($U$2=GRID!$B$1:$BI$1)*(КАЛЕНДАРЬ!$I29=GRID!$B$3:$BI$3), 0))*GRID!$B$65*(1-GRID!$B$69),0))</f>
        <v>#N/A</v>
      </c>
      <c r="U15" s="47" cm="1">
        <f t="array" ref="U15">IF($I$2="Путешествия с детьми",
INDEX(GRID!$B$4:$BI$14,MATCH(U$7,GRID!$A$4:$A$14,0),MATCH(1,($U$2=GRID!$B$1:$BI$1)*(КАЛЕНДАРЬ!$I29=GRID!$B$3:$BI$3), 0))*GRID!$B$65,
ROUNDUP(INDEX(GRID!$B$4:$BI$14,MATCH(U$7,GRID!$A$4:$A$14,0),MATCH(1,($U$2=GRID!$B$1:$BI$1)*(КАЛЕНДАРЬ!$I29=GRID!$B$3:$BI$3),0))*GRID!$B$65*(1-GRID!$B$69),0))</f>
        <v>49880</v>
      </c>
      <c r="V15" s="48" cm="1">
        <f t="array" ref="V15">IF($I$2="Путешествия с детьми",
INDEX(GRID!$B$17:$BI$27,MATCH(U$7,GRID!$A$17:$A$27,0),MATCH(1,($U$2=GRID!$B$1:$BI$1)*(КАЛЕНДАРЬ!$I29=GRID!$B$3:$BI$3), 0))*GRID!$B$65,
ROUNDUP(INDEX(GRID!$B$17:$BI$27,MATCH(U$7,GRID!$A$17:$A$27,0),MATCH(1,($U$2=GRID!$B$1:$BI$1)*(КАЛЕНДАРЬ!$I29=GRID!$B$3:$BI$3), 0))*GRID!$B$65*(1-GRID!$B$69),0))</f>
        <v>52030</v>
      </c>
      <c r="W15" s="47" cm="1">
        <f t="array" ref="W15">IF($I$2="Путешествия с детьми",
INDEX(GRID!$B$4:$BI$14,MATCH(W$7,GRID!$A$4:$A$14,0),MATCH(1,($U$2=GRID!$B$1:$BI$1)*(КАЛЕНДАРЬ!$I29=GRID!$B$3:$BI$3), 0))*GRID!$B$65,
ROUNDUP(INDEX(GRID!$B$4:$BI$14,MATCH(W$7,GRID!$A$4:$A$14,0),MATCH(1,($U$2=GRID!$B$1:$BI$1)*(КАЛЕНДАРЬ!$I29=GRID!$B$3:$BI$3),0))*GRID!$B$65*(1-GRID!$B$69),0))</f>
        <v>199520</v>
      </c>
      <c r="X15" s="48" cm="1">
        <f t="array" ref="X15">IF($I$2="Путешествия с детьми",
INDEX(GRID!$B$17:$BI$27,MATCH(W$7,GRID!$A$17:$A$27,0),MATCH(1,($U$2=GRID!$B$1:$BI$1)*(КАЛЕНДАРЬ!$I29=GRID!$B$3:$BI$3), 0))*GRID!$B$65,
ROUNDUP(INDEX(GRID!$B$17:$BI$27,MATCH(W$7,GRID!$A$17:$A$27,0),MATCH(1,($U$2=GRID!$B$1:$BI$1)*(КАЛЕНДАРЬ!$I29=GRID!$B$3:$BI$3), 0))*GRID!$B$65*(1-GRID!$B$69),0))</f>
        <v>201670</v>
      </c>
    </row>
    <row r="16" spans="1:25" ht="12.75" hidden="1" customHeight="1" x14ac:dyDescent="0.2">
      <c r="A16" s="117" t="s">
        <v>47</v>
      </c>
      <c r="B16" s="117">
        <v>27</v>
      </c>
      <c r="C16" s="138" cm="1">
        <f t="array" ref="C16">IF($I$2="Путешествия с детьми",
INDEX(GRID!$B$4:$BI$14,MATCH(C$7,GRID!$A$4:$A$14,0),MATCH(1,($U$2=GRID!$B$1:$BI$1)*(КАЛЕНДАРЬ!$I30=GRID!$B$3:$BI$3), 0))*GRID!$B$65,
ROUNDUP(INDEX(GRID!$B$4:$BI$14,MATCH(C$7,GRID!$A$4:$A$14,0),MATCH(1,($U$2=GRID!$B$1:$BI$1)*(КАЛЕНДАРЬ!$I30=GRID!$B$3:$BI$3),0))*GRID!$B$65*(1-GRID!$B$69),0))</f>
        <v>16340</v>
      </c>
      <c r="D16" s="48" cm="1">
        <f t="array" ref="D16">IF($I$2="Путешествия с детьми",
INDEX(GRID!$B$17:$BI$27,MATCH(C$7,GRID!$A$17:$A$27,0),MATCH(1,($U$2=GRID!$B$1:$BI$1)*(КАЛЕНДАРЬ!$I30=GRID!$B$3:$BI$3), 0))*GRID!$B$65,
ROUNDUP(INDEX(GRID!$B$17:$BI$27,MATCH(C$7,GRID!$A$17:$A$27,0),MATCH(1,($U$2=GRID!$B$1:$BI$1)*(КАЛЕНДАРЬ!$I30=GRID!$B$3:$BI$3), 0))*GRID!$B$65*(1-GRID!$B$69),0))</f>
        <v>18490</v>
      </c>
      <c r="E16" s="47" cm="1">
        <f t="array" ref="E16">IF($I$2="Путешествия с детьми",
INDEX(GRID!$B$4:$BI$14,MATCH(E$7,GRID!$A$4:$A$14,0),MATCH(1,($U$2=GRID!$B$1:$BI$1)*(КАЛЕНДАРЬ!$I30=GRID!$B$3:$BI$3), 0))*GRID!$B$65,
ROUNDUP(INDEX(GRID!$B$4:$BI$14,MATCH(E$7,GRID!$A$4:$A$14,0),MATCH(1,($U$2=GRID!$B$1:$BI$1)*(КАЛЕНДАРЬ!$I30=GRID!$B$3:$BI$3),0))*GRID!$B$65*(1-GRID!$B$69),0))</f>
        <v>17974</v>
      </c>
      <c r="F16" s="48" cm="1">
        <f t="array" ref="F16">IF($I$2="Путешествия с детьми",
INDEX(GRID!$B$17:$BI$27,MATCH(E$7,GRID!$A$17:$A$27,0),MATCH(1,($U$2=GRID!$B$1:$BI$1)*(КАЛЕНДАРЬ!$I30=GRID!$B$3:$BI$3), 0))*GRID!$B$65,
ROUNDUP(INDEX(GRID!$B$17:$BI$27,MATCH(E$7,GRID!$A$17:$A$27,0),MATCH(1,($U$2=GRID!$B$1:$BI$1)*(КАЛЕНДАРЬ!$I30=GRID!$B$3:$BI$3), 0))*GRID!$B$65*(1-GRID!$B$69),0))</f>
        <v>20124</v>
      </c>
      <c r="G16" s="47" t="e" cm="1">
        <f t="array" ref="G16">IF($I$2="Путешествия с детьми",
INDEX(GRID!$B$4:$BI$14,MATCH(G$7,GRID!$A$4:$A$14,0),MATCH(1,($U$2=GRID!$B$1:$BI$1)*(КАЛЕНДАРЬ!$I30=GRID!$B$3:$BI$3), 0))*GRID!$B$65,
ROUNDUP(INDEX(GRID!$B$4:$BI$14,MATCH(G$7,GRID!$A$4:$A$14,0),MATCH(1,($U$2=GRID!$B$1:$BI$1)*(КАЛЕНДАРЬ!$I30=GRID!$B$3:$BI$3),0))*GRID!$B$65*(1-GRID!$B$69),0))</f>
        <v>#N/A</v>
      </c>
      <c r="H16" s="48" t="e" cm="1">
        <f t="array" ref="H16">IF($I$2="Путешествия с детьми",
INDEX(GRID!$B$17:$BI$27,MATCH(G$7,GRID!$A$17:$A$27,0),MATCH(1,($U$2=GRID!$B$1:$BI$1)*(КАЛЕНДАРЬ!$I30=GRID!$B$3:$BI$3), 0))*GRID!$B$65,
ROUNDUP(INDEX(GRID!$B$17:$BI$27,MATCH(G$7,GRID!$A$17:$A$27,0),MATCH(1,($U$2=GRID!$B$1:$BI$1)*(КАЛЕНДАРЬ!$I30=GRID!$B$3:$BI$3), 0))*GRID!$B$65*(1-GRID!$B$69),0))</f>
        <v>#N/A</v>
      </c>
      <c r="I16" s="47" t="e" cm="1">
        <f t="array" ref="I16">IF($I$2="Путешествия с детьми",
INDEX(GRID!$B$4:$BI$14,MATCH(I$7,GRID!$A$4:$A$14,0),MATCH(1,($U$2=GRID!$B$1:$BI$1)*(КАЛЕНДАРЬ!$I30=GRID!$B$3:$BI$3), 0))*GRID!$B$65,
ROUNDUP(INDEX(GRID!$B$4:$BI$14,MATCH(I$7,GRID!$A$4:$A$14,0),MATCH(1,($U$2=GRID!$B$1:$BI$1)*(КАЛЕНДАРЬ!$I30=GRID!$B$3:$BI$3),0))*GRID!$B$65*(1-GRID!$B$69),0))</f>
        <v>#N/A</v>
      </c>
      <c r="J16" s="48" t="e" cm="1">
        <f t="array" ref="J16">IF($I$2="Путешествия с детьми",
INDEX(GRID!$B$17:$BI$27,MATCH(I$7,GRID!$A$17:$A$27,0),MATCH(1,($U$2=GRID!$B$1:$BI$1)*(КАЛЕНДАРЬ!$I30=GRID!$B$3:$BI$3), 0))*GRID!$B$65,
ROUNDUP(INDEX(GRID!$B$17:$BI$27,MATCH(I$7,GRID!$A$17:$A$27,0),MATCH(1,($U$2=GRID!$B$1:$BI$1)*(КАЛЕНДАРЬ!$I30=GRID!$B$3:$BI$3), 0))*GRID!$B$65*(1-GRID!$B$69),0))</f>
        <v>#N/A</v>
      </c>
      <c r="K16" s="47" cm="1">
        <f t="array" ref="K16">IF($I$2="Путешествия с детьми",
INDEX(GRID!$B$4:$BI$14,MATCH(K$7,GRID!$A$4:$A$14,0),MATCH(1,($U$2=GRID!$B$1:$BI$1)*(КАЛЕНДАРЬ!$I30=GRID!$B$3:$BI$3), 0))*GRID!$B$65,
ROUNDUP(INDEX(GRID!$B$4:$BI$14,MATCH(K$7,GRID!$A$4:$A$14,0),MATCH(1,($U$2=GRID!$B$1:$BI$1)*(КАЛЕНДАРЬ!$I30=GRID!$B$3:$BI$3),0))*GRID!$B$65*(1-GRID!$B$69),0))</f>
        <v>23736</v>
      </c>
      <c r="L16" s="48" cm="1">
        <f t="array" ref="L16">IF($I$2="Путешествия с детьми",
INDEX(GRID!$B$17:$BI$27,MATCH(K$7,GRID!$A$17:$A$27,0),MATCH(1,($U$2=GRID!$B$1:$BI$1)*(КАЛЕНДАРЬ!$I30=GRID!$B$3:$BI$3), 0))*GRID!$B$65,
ROUNDUP(INDEX(GRID!$B$17:$BI$27,MATCH(K$7,GRID!$A$17:$A$27,0),MATCH(1,($U$2=GRID!$B$1:$BI$1)*(КАЛЕНДАРЬ!$I30=GRID!$B$3:$BI$3), 0))*GRID!$B$65*(1-GRID!$B$69),0))</f>
        <v>25886</v>
      </c>
      <c r="M16" s="47" cm="1">
        <f t="array" ref="M16">IF($I$2="Путешествия с детьми",
INDEX(GRID!$B$4:$BI$14,MATCH(M$7,GRID!$A$4:$A$14,0),MATCH(1,($U$2=GRID!$B$1:$BI$1)*(КАЛЕНДАРЬ!$I30=GRID!$B$3:$BI$3), 0))*GRID!$B$65,
ROUNDUP(INDEX(GRID!$B$4:$BI$14,MATCH(M$7,GRID!$A$4:$A$14,0),MATCH(1,($U$2=GRID!$B$1:$BI$1)*(КАЛЕНДАРЬ!$I30=GRID!$B$3:$BI$3),0))*GRID!$B$65*(1-GRID!$B$69),0))</f>
        <v>26058</v>
      </c>
      <c r="N16" s="48" cm="1">
        <f t="array" ref="N16">IF($I$2="Путешествия с детьми",
INDEX(GRID!$B$17:$BI$27,MATCH(M$7,GRID!$A$17:$A$27,0),MATCH(1,($U$2=GRID!$B$1:$BI$1)*(КАЛЕНДАРЬ!$I30=GRID!$B$3:$BI$3), 0))*GRID!$B$65,
ROUNDUP(INDEX(GRID!$B$17:$BI$27,MATCH(M$7,GRID!$A$17:$A$27,0),MATCH(1,($U$2=GRID!$B$1:$BI$1)*(КАЛЕНДАРЬ!$I30=GRID!$B$3:$BI$3), 0))*GRID!$B$65*(1-GRID!$B$69),0))</f>
        <v>28208</v>
      </c>
      <c r="O16" s="47" cm="1">
        <f t="array" ref="O16">IF($I$2="Путешествия с детьми",
INDEX(GRID!$B$4:$BI$14,MATCH(O$7,GRID!$A$4:$A$14,0),MATCH(1,($U$2=GRID!$B$1:$BI$1)*(КАЛЕНДАРЬ!$I30=GRID!$B$3:$BI$3), 0))*GRID!$B$65,
ROUNDUP(INDEX(GRID!$B$4:$BI$14,MATCH(O$7,GRID!$A$4:$A$14,0),MATCH(1,($U$2=GRID!$B$1:$BI$1)*(КАЛЕНДАРЬ!$I30=GRID!$B$3:$BI$3),0))*GRID!$B$65*(1-GRID!$B$69),0))</f>
        <v>32078</v>
      </c>
      <c r="P16" s="48" cm="1">
        <f t="array" ref="P16">IF($I$2="Путешествия с детьми",
INDEX(GRID!$B$17:$BI$27,MATCH(O$7,GRID!$A$17:$A$27,0),MATCH(1,($U$2=GRID!$B$1:$BI$1)*(КАЛЕНДАРЬ!$I30=GRID!$B$3:$BI$3), 0))*GRID!$B$65,
ROUNDUP(INDEX(GRID!$B$17:$BI$27,MATCH(O$7,GRID!$A$17:$A$27,0),MATCH(1,($U$2=GRID!$B$1:$BI$1)*(КАЛЕНДАРЬ!$I30=GRID!$B$3:$BI$3), 0))*GRID!$B$65*(1-GRID!$B$69),0))</f>
        <v>34228</v>
      </c>
      <c r="Q16" s="47" t="e" cm="1">
        <f t="array" ref="Q16">IF($I$2="Путешествия с детьми",
INDEX(GRID!$B$4:$BI$14,MATCH(Q$7,GRID!$A$4:$A$14,0),MATCH(1,($U$2=GRID!$B$1:$BI$1)*(КАЛЕНДАРЬ!$I30=GRID!$B$3:$BI$3), 0))*GRID!$B$65,
ROUNDUP(INDEX(GRID!$B$4:$BI$14,MATCH(Q$7,GRID!$A$4:$A$14,0),MATCH(1,($U$2=GRID!$B$1:$BI$1)*(КАЛЕНДАРЬ!$I30=GRID!$B$3:$BI$3),0))*GRID!$B$65*(1-GRID!$B$69),0))</f>
        <v>#N/A</v>
      </c>
      <c r="R16" s="48" t="e" cm="1">
        <f t="array" ref="R16">IF($I$2="Путешествия с детьми",
INDEX(GRID!$B$17:$BI$27,MATCH(Q$7,GRID!$A$17:$A$27,0),MATCH(1,($U$2=GRID!$B$1:$BI$1)*(КАЛЕНДАРЬ!$I30=GRID!$B$3:$BI$3), 0))*GRID!$B$65,
ROUNDUP(INDEX(GRID!$B$17:$BI$27,MATCH(Q$7,GRID!$A$17:$A$27,0),MATCH(1,($U$2=GRID!$B$1:$BI$1)*(КАЛЕНДАРЬ!$I30=GRID!$B$3:$BI$3), 0))*GRID!$B$65*(1-GRID!$B$69),0))</f>
        <v>#N/A</v>
      </c>
      <c r="S16" s="47" t="e" cm="1">
        <f t="array" ref="S16">IF($I$2="Путешествия с детьми",
INDEX(GRID!$B$4:$BI$14,MATCH(S$7,GRID!$A$4:$A$14,0),MATCH(1,($U$2=GRID!$B$1:$BI$1)*(КАЛЕНДАРЬ!$I30=GRID!$B$3:$BI$3), 0))*GRID!$B$65,
ROUNDUP(INDEX(GRID!$B$4:$BI$14,MATCH(S$7,GRID!$A$4:$A$14,0),MATCH(1,($U$2=GRID!$B$1:$BI$1)*(КАЛЕНДАРЬ!$I30=GRID!$B$3:$BI$3),0))*GRID!$B$65*(1-GRID!$B$69),0))</f>
        <v>#N/A</v>
      </c>
      <c r="T16" s="48" t="e" cm="1">
        <f t="array" ref="T16">IF($I$2="Путешествия с детьми",
INDEX(GRID!$B$17:$BI$27,MATCH(S$7,GRID!$A$17:$A$27,0),MATCH(1,($U$2=GRID!$B$1:$BI$1)*(КАЛЕНДАРЬ!$I30=GRID!$B$3:$BI$3), 0))*GRID!$B$65,
ROUNDUP(INDEX(GRID!$B$17:$BI$27,MATCH(S$7,GRID!$A$17:$A$27,0),MATCH(1,($U$2=GRID!$B$1:$BI$1)*(КАЛЕНДАРЬ!$I30=GRID!$B$3:$BI$3), 0))*GRID!$B$65*(1-GRID!$B$69),0))</f>
        <v>#N/A</v>
      </c>
      <c r="U16" s="47" cm="1">
        <f t="array" ref="U16">IF($I$2="Путешествия с детьми",
INDEX(GRID!$B$4:$BI$14,MATCH(U$7,GRID!$A$4:$A$14,0),MATCH(1,($U$2=GRID!$B$1:$BI$1)*(КАЛЕНДАРЬ!$I30=GRID!$B$3:$BI$3), 0))*GRID!$B$65,
ROUNDUP(INDEX(GRID!$B$4:$BI$14,MATCH(U$7,GRID!$A$4:$A$14,0),MATCH(1,($U$2=GRID!$B$1:$BI$1)*(КАЛЕНДАРЬ!$I30=GRID!$B$3:$BI$3),0))*GRID!$B$65*(1-GRID!$B$69),0))</f>
        <v>49880</v>
      </c>
      <c r="V16" s="48" cm="1">
        <f t="array" ref="V16">IF($I$2="Путешествия с детьми",
INDEX(GRID!$B$17:$BI$27,MATCH(U$7,GRID!$A$17:$A$27,0),MATCH(1,($U$2=GRID!$B$1:$BI$1)*(КАЛЕНДАРЬ!$I30=GRID!$B$3:$BI$3), 0))*GRID!$B$65,
ROUNDUP(INDEX(GRID!$B$17:$BI$27,MATCH(U$7,GRID!$A$17:$A$27,0),MATCH(1,($U$2=GRID!$B$1:$BI$1)*(КАЛЕНДАРЬ!$I30=GRID!$B$3:$BI$3), 0))*GRID!$B$65*(1-GRID!$B$69),0))</f>
        <v>52030</v>
      </c>
      <c r="W16" s="47" cm="1">
        <f t="array" ref="W16">IF($I$2="Путешествия с детьми",
INDEX(GRID!$B$4:$BI$14,MATCH(W$7,GRID!$A$4:$A$14,0),MATCH(1,($U$2=GRID!$B$1:$BI$1)*(КАЛЕНДАРЬ!$I30=GRID!$B$3:$BI$3), 0))*GRID!$B$65,
ROUNDUP(INDEX(GRID!$B$4:$BI$14,MATCH(W$7,GRID!$A$4:$A$14,0),MATCH(1,($U$2=GRID!$B$1:$BI$1)*(КАЛЕНДАРЬ!$I30=GRID!$B$3:$BI$3),0))*GRID!$B$65*(1-GRID!$B$69),0))</f>
        <v>199520</v>
      </c>
      <c r="X16" s="48" cm="1">
        <f t="array" ref="X16">IF($I$2="Путешествия с детьми",
INDEX(GRID!$B$17:$BI$27,MATCH(W$7,GRID!$A$17:$A$27,0),MATCH(1,($U$2=GRID!$B$1:$BI$1)*(КАЛЕНДАРЬ!$I30=GRID!$B$3:$BI$3), 0))*GRID!$B$65,
ROUNDUP(INDEX(GRID!$B$17:$BI$27,MATCH(W$7,GRID!$A$17:$A$27,0),MATCH(1,($U$2=GRID!$B$1:$BI$1)*(КАЛЕНДАРЬ!$I30=GRID!$B$3:$BI$3), 0))*GRID!$B$65*(1-GRID!$B$69),0))</f>
        <v>201670</v>
      </c>
    </row>
    <row r="17" spans="1:24" ht="12.75" hidden="1" customHeight="1" x14ac:dyDescent="0.2">
      <c r="A17" s="117" t="s">
        <v>48</v>
      </c>
      <c r="B17" s="117">
        <v>28</v>
      </c>
      <c r="C17" s="138" cm="1">
        <f t="array" ref="C17">IF($I$2="Путешествия с детьми",
INDEX(GRID!$B$4:$BI$14,MATCH(C$7,GRID!$A$4:$A$14,0),MATCH(1,($U$2=GRID!$B$1:$BI$1)*(КАЛЕНДАРЬ!$I31=GRID!$B$3:$BI$3), 0))*GRID!$B$65,
ROUNDUP(INDEX(GRID!$B$4:$BI$14,MATCH(C$7,GRID!$A$4:$A$14,0),MATCH(1,($U$2=GRID!$B$1:$BI$1)*(КАЛЕНДАРЬ!$I31=GRID!$B$3:$BI$3),0))*GRID!$B$65*(1-GRID!$B$69),0))</f>
        <v>16340</v>
      </c>
      <c r="D17" s="48" cm="1">
        <f t="array" ref="D17">IF($I$2="Путешествия с детьми",
INDEX(GRID!$B$17:$BI$27,MATCH(C$7,GRID!$A$17:$A$27,0),MATCH(1,($U$2=GRID!$B$1:$BI$1)*(КАЛЕНДАРЬ!$I31=GRID!$B$3:$BI$3), 0))*GRID!$B$65,
ROUNDUP(INDEX(GRID!$B$17:$BI$27,MATCH(C$7,GRID!$A$17:$A$27,0),MATCH(1,($U$2=GRID!$B$1:$BI$1)*(КАЛЕНДАРЬ!$I31=GRID!$B$3:$BI$3), 0))*GRID!$B$65*(1-GRID!$B$69),0))</f>
        <v>18490</v>
      </c>
      <c r="E17" s="47" cm="1">
        <f t="array" ref="E17">IF($I$2="Путешествия с детьми",
INDEX(GRID!$B$4:$BI$14,MATCH(E$7,GRID!$A$4:$A$14,0),MATCH(1,($U$2=GRID!$B$1:$BI$1)*(КАЛЕНДАРЬ!$I31=GRID!$B$3:$BI$3), 0))*GRID!$B$65,
ROUNDUP(INDEX(GRID!$B$4:$BI$14,MATCH(E$7,GRID!$A$4:$A$14,0),MATCH(1,($U$2=GRID!$B$1:$BI$1)*(КАЛЕНДАРЬ!$I31=GRID!$B$3:$BI$3),0))*GRID!$B$65*(1-GRID!$B$69),0))</f>
        <v>17974</v>
      </c>
      <c r="F17" s="48" cm="1">
        <f t="array" ref="F17">IF($I$2="Путешествия с детьми",
INDEX(GRID!$B$17:$BI$27,MATCH(E$7,GRID!$A$17:$A$27,0),MATCH(1,($U$2=GRID!$B$1:$BI$1)*(КАЛЕНДАРЬ!$I31=GRID!$B$3:$BI$3), 0))*GRID!$B$65,
ROUNDUP(INDEX(GRID!$B$17:$BI$27,MATCH(E$7,GRID!$A$17:$A$27,0),MATCH(1,($U$2=GRID!$B$1:$BI$1)*(КАЛЕНДАРЬ!$I31=GRID!$B$3:$BI$3), 0))*GRID!$B$65*(1-GRID!$B$69),0))</f>
        <v>20124</v>
      </c>
      <c r="G17" s="47" t="e" cm="1">
        <f t="array" ref="G17">IF($I$2="Путешествия с детьми",
INDEX(GRID!$B$4:$BI$14,MATCH(G$7,GRID!$A$4:$A$14,0),MATCH(1,($U$2=GRID!$B$1:$BI$1)*(КАЛЕНДАРЬ!$I31=GRID!$B$3:$BI$3), 0))*GRID!$B$65,
ROUNDUP(INDEX(GRID!$B$4:$BI$14,MATCH(G$7,GRID!$A$4:$A$14,0),MATCH(1,($U$2=GRID!$B$1:$BI$1)*(КАЛЕНДАРЬ!$I31=GRID!$B$3:$BI$3),0))*GRID!$B$65*(1-GRID!$B$69),0))</f>
        <v>#N/A</v>
      </c>
      <c r="H17" s="48" t="e" cm="1">
        <f t="array" ref="H17">IF($I$2="Путешествия с детьми",
INDEX(GRID!$B$17:$BI$27,MATCH(G$7,GRID!$A$17:$A$27,0),MATCH(1,($U$2=GRID!$B$1:$BI$1)*(КАЛЕНДАРЬ!$I31=GRID!$B$3:$BI$3), 0))*GRID!$B$65,
ROUNDUP(INDEX(GRID!$B$17:$BI$27,MATCH(G$7,GRID!$A$17:$A$27,0),MATCH(1,($U$2=GRID!$B$1:$BI$1)*(КАЛЕНДАРЬ!$I31=GRID!$B$3:$BI$3), 0))*GRID!$B$65*(1-GRID!$B$69),0))</f>
        <v>#N/A</v>
      </c>
      <c r="I17" s="47" t="e" cm="1">
        <f t="array" ref="I17">IF($I$2="Путешествия с детьми",
INDEX(GRID!$B$4:$BI$14,MATCH(I$7,GRID!$A$4:$A$14,0),MATCH(1,($U$2=GRID!$B$1:$BI$1)*(КАЛЕНДАРЬ!$I31=GRID!$B$3:$BI$3), 0))*GRID!$B$65,
ROUNDUP(INDEX(GRID!$B$4:$BI$14,MATCH(I$7,GRID!$A$4:$A$14,0),MATCH(1,($U$2=GRID!$B$1:$BI$1)*(КАЛЕНДАРЬ!$I31=GRID!$B$3:$BI$3),0))*GRID!$B$65*(1-GRID!$B$69),0))</f>
        <v>#N/A</v>
      </c>
      <c r="J17" s="48" t="e" cm="1">
        <f t="array" ref="J17">IF($I$2="Путешествия с детьми",
INDEX(GRID!$B$17:$BI$27,MATCH(I$7,GRID!$A$17:$A$27,0),MATCH(1,($U$2=GRID!$B$1:$BI$1)*(КАЛЕНДАРЬ!$I31=GRID!$B$3:$BI$3), 0))*GRID!$B$65,
ROUNDUP(INDEX(GRID!$B$17:$BI$27,MATCH(I$7,GRID!$A$17:$A$27,0),MATCH(1,($U$2=GRID!$B$1:$BI$1)*(КАЛЕНДАРЬ!$I31=GRID!$B$3:$BI$3), 0))*GRID!$B$65*(1-GRID!$B$69),0))</f>
        <v>#N/A</v>
      </c>
      <c r="K17" s="47" cm="1">
        <f t="array" ref="K17">IF($I$2="Путешествия с детьми",
INDEX(GRID!$B$4:$BI$14,MATCH(K$7,GRID!$A$4:$A$14,0),MATCH(1,($U$2=GRID!$B$1:$BI$1)*(КАЛЕНДАРЬ!$I31=GRID!$B$3:$BI$3), 0))*GRID!$B$65,
ROUNDUP(INDEX(GRID!$B$4:$BI$14,MATCH(K$7,GRID!$A$4:$A$14,0),MATCH(1,($U$2=GRID!$B$1:$BI$1)*(КАЛЕНДАРЬ!$I31=GRID!$B$3:$BI$3),0))*GRID!$B$65*(1-GRID!$B$69),0))</f>
        <v>23736</v>
      </c>
      <c r="L17" s="48" cm="1">
        <f t="array" ref="L17">IF($I$2="Путешествия с детьми",
INDEX(GRID!$B$17:$BI$27,MATCH(K$7,GRID!$A$17:$A$27,0),MATCH(1,($U$2=GRID!$B$1:$BI$1)*(КАЛЕНДАРЬ!$I31=GRID!$B$3:$BI$3), 0))*GRID!$B$65,
ROUNDUP(INDEX(GRID!$B$17:$BI$27,MATCH(K$7,GRID!$A$17:$A$27,0),MATCH(1,($U$2=GRID!$B$1:$BI$1)*(КАЛЕНДАРЬ!$I31=GRID!$B$3:$BI$3), 0))*GRID!$B$65*(1-GRID!$B$69),0))</f>
        <v>25886</v>
      </c>
      <c r="M17" s="47" cm="1">
        <f t="array" ref="M17">IF($I$2="Путешествия с детьми",
INDEX(GRID!$B$4:$BI$14,MATCH(M$7,GRID!$A$4:$A$14,0),MATCH(1,($U$2=GRID!$B$1:$BI$1)*(КАЛЕНДАРЬ!$I31=GRID!$B$3:$BI$3), 0))*GRID!$B$65,
ROUNDUP(INDEX(GRID!$B$4:$BI$14,MATCH(M$7,GRID!$A$4:$A$14,0),MATCH(1,($U$2=GRID!$B$1:$BI$1)*(КАЛЕНДАРЬ!$I31=GRID!$B$3:$BI$3),0))*GRID!$B$65*(1-GRID!$B$69),0))</f>
        <v>26058</v>
      </c>
      <c r="N17" s="48" cm="1">
        <f t="array" ref="N17">IF($I$2="Путешествия с детьми",
INDEX(GRID!$B$17:$BI$27,MATCH(M$7,GRID!$A$17:$A$27,0),MATCH(1,($U$2=GRID!$B$1:$BI$1)*(КАЛЕНДАРЬ!$I31=GRID!$B$3:$BI$3), 0))*GRID!$B$65,
ROUNDUP(INDEX(GRID!$B$17:$BI$27,MATCH(M$7,GRID!$A$17:$A$27,0),MATCH(1,($U$2=GRID!$B$1:$BI$1)*(КАЛЕНДАРЬ!$I31=GRID!$B$3:$BI$3), 0))*GRID!$B$65*(1-GRID!$B$69),0))</f>
        <v>28208</v>
      </c>
      <c r="O17" s="47" cm="1">
        <f t="array" ref="O17">IF($I$2="Путешествия с детьми",
INDEX(GRID!$B$4:$BI$14,MATCH(O$7,GRID!$A$4:$A$14,0),MATCH(1,($U$2=GRID!$B$1:$BI$1)*(КАЛЕНДАРЬ!$I31=GRID!$B$3:$BI$3), 0))*GRID!$B$65,
ROUNDUP(INDEX(GRID!$B$4:$BI$14,MATCH(O$7,GRID!$A$4:$A$14,0),MATCH(1,($U$2=GRID!$B$1:$BI$1)*(КАЛЕНДАРЬ!$I31=GRID!$B$3:$BI$3),0))*GRID!$B$65*(1-GRID!$B$69),0))</f>
        <v>32078</v>
      </c>
      <c r="P17" s="48" cm="1">
        <f t="array" ref="P17">IF($I$2="Путешествия с детьми",
INDEX(GRID!$B$17:$BI$27,MATCH(O$7,GRID!$A$17:$A$27,0),MATCH(1,($U$2=GRID!$B$1:$BI$1)*(КАЛЕНДАРЬ!$I31=GRID!$B$3:$BI$3), 0))*GRID!$B$65,
ROUNDUP(INDEX(GRID!$B$17:$BI$27,MATCH(O$7,GRID!$A$17:$A$27,0),MATCH(1,($U$2=GRID!$B$1:$BI$1)*(КАЛЕНДАРЬ!$I31=GRID!$B$3:$BI$3), 0))*GRID!$B$65*(1-GRID!$B$69),0))</f>
        <v>34228</v>
      </c>
      <c r="Q17" s="47" t="e" cm="1">
        <f t="array" ref="Q17">IF($I$2="Путешествия с детьми",
INDEX(GRID!$B$4:$BI$14,MATCH(Q$7,GRID!$A$4:$A$14,0),MATCH(1,($U$2=GRID!$B$1:$BI$1)*(КАЛЕНДАРЬ!$I31=GRID!$B$3:$BI$3), 0))*GRID!$B$65,
ROUNDUP(INDEX(GRID!$B$4:$BI$14,MATCH(Q$7,GRID!$A$4:$A$14,0),MATCH(1,($U$2=GRID!$B$1:$BI$1)*(КАЛЕНДАРЬ!$I31=GRID!$B$3:$BI$3),0))*GRID!$B$65*(1-GRID!$B$69),0))</f>
        <v>#N/A</v>
      </c>
      <c r="R17" s="48" t="e" cm="1">
        <f t="array" ref="R17">IF($I$2="Путешествия с детьми",
INDEX(GRID!$B$17:$BI$27,MATCH(Q$7,GRID!$A$17:$A$27,0),MATCH(1,($U$2=GRID!$B$1:$BI$1)*(КАЛЕНДАРЬ!$I31=GRID!$B$3:$BI$3), 0))*GRID!$B$65,
ROUNDUP(INDEX(GRID!$B$17:$BI$27,MATCH(Q$7,GRID!$A$17:$A$27,0),MATCH(1,($U$2=GRID!$B$1:$BI$1)*(КАЛЕНДАРЬ!$I31=GRID!$B$3:$BI$3), 0))*GRID!$B$65*(1-GRID!$B$69),0))</f>
        <v>#N/A</v>
      </c>
      <c r="S17" s="47" t="e" cm="1">
        <f t="array" ref="S17">IF($I$2="Путешествия с детьми",
INDEX(GRID!$B$4:$BI$14,MATCH(S$7,GRID!$A$4:$A$14,0),MATCH(1,($U$2=GRID!$B$1:$BI$1)*(КАЛЕНДАРЬ!$I31=GRID!$B$3:$BI$3), 0))*GRID!$B$65,
ROUNDUP(INDEX(GRID!$B$4:$BI$14,MATCH(S$7,GRID!$A$4:$A$14,0),MATCH(1,($U$2=GRID!$B$1:$BI$1)*(КАЛЕНДАРЬ!$I31=GRID!$B$3:$BI$3),0))*GRID!$B$65*(1-GRID!$B$69),0))</f>
        <v>#N/A</v>
      </c>
      <c r="T17" s="48" t="e" cm="1">
        <f t="array" ref="T17">IF($I$2="Путешествия с детьми",
INDEX(GRID!$B$17:$BI$27,MATCH(S$7,GRID!$A$17:$A$27,0),MATCH(1,($U$2=GRID!$B$1:$BI$1)*(КАЛЕНДАРЬ!$I31=GRID!$B$3:$BI$3), 0))*GRID!$B$65,
ROUNDUP(INDEX(GRID!$B$17:$BI$27,MATCH(S$7,GRID!$A$17:$A$27,0),MATCH(1,($U$2=GRID!$B$1:$BI$1)*(КАЛЕНДАРЬ!$I31=GRID!$B$3:$BI$3), 0))*GRID!$B$65*(1-GRID!$B$69),0))</f>
        <v>#N/A</v>
      </c>
      <c r="U17" s="47" cm="1">
        <f t="array" ref="U17">IF($I$2="Путешествия с детьми",
INDEX(GRID!$B$4:$BI$14,MATCH(U$7,GRID!$A$4:$A$14,0),MATCH(1,($U$2=GRID!$B$1:$BI$1)*(КАЛЕНДАРЬ!$I31=GRID!$B$3:$BI$3), 0))*GRID!$B$65,
ROUNDUP(INDEX(GRID!$B$4:$BI$14,MATCH(U$7,GRID!$A$4:$A$14,0),MATCH(1,($U$2=GRID!$B$1:$BI$1)*(КАЛЕНДАРЬ!$I31=GRID!$B$3:$BI$3),0))*GRID!$B$65*(1-GRID!$B$69),0))</f>
        <v>49880</v>
      </c>
      <c r="V17" s="48" cm="1">
        <f t="array" ref="V17">IF($I$2="Путешествия с детьми",
INDEX(GRID!$B$17:$BI$27,MATCH(U$7,GRID!$A$17:$A$27,0),MATCH(1,($U$2=GRID!$B$1:$BI$1)*(КАЛЕНДАРЬ!$I31=GRID!$B$3:$BI$3), 0))*GRID!$B$65,
ROUNDUP(INDEX(GRID!$B$17:$BI$27,MATCH(U$7,GRID!$A$17:$A$27,0),MATCH(1,($U$2=GRID!$B$1:$BI$1)*(КАЛЕНДАРЬ!$I31=GRID!$B$3:$BI$3), 0))*GRID!$B$65*(1-GRID!$B$69),0))</f>
        <v>52030</v>
      </c>
      <c r="W17" s="47" cm="1">
        <f t="array" ref="W17">IF($I$2="Путешествия с детьми",
INDEX(GRID!$B$4:$BI$14,MATCH(W$7,GRID!$A$4:$A$14,0),MATCH(1,($U$2=GRID!$B$1:$BI$1)*(КАЛЕНДАРЬ!$I31=GRID!$B$3:$BI$3), 0))*GRID!$B$65,
ROUNDUP(INDEX(GRID!$B$4:$BI$14,MATCH(W$7,GRID!$A$4:$A$14,0),MATCH(1,($U$2=GRID!$B$1:$BI$1)*(КАЛЕНДАРЬ!$I31=GRID!$B$3:$BI$3),0))*GRID!$B$65*(1-GRID!$B$69),0))</f>
        <v>199520</v>
      </c>
      <c r="X17" s="48" cm="1">
        <f t="array" ref="X17">IF($I$2="Путешествия с детьми",
INDEX(GRID!$B$17:$BI$27,MATCH(W$7,GRID!$A$17:$A$27,0),MATCH(1,($U$2=GRID!$B$1:$BI$1)*(КАЛЕНДАРЬ!$I31=GRID!$B$3:$BI$3), 0))*GRID!$B$65,
ROUNDUP(INDEX(GRID!$B$17:$BI$27,MATCH(W$7,GRID!$A$17:$A$27,0),MATCH(1,($U$2=GRID!$B$1:$BI$1)*(КАЛЕНДАРЬ!$I31=GRID!$B$3:$BI$3), 0))*GRID!$B$65*(1-GRID!$B$69),0))</f>
        <v>201670</v>
      </c>
    </row>
    <row r="18" spans="1:24" ht="12.75" hidden="1" customHeight="1" x14ac:dyDescent="0.2">
      <c r="A18" s="117" t="s">
        <v>42</v>
      </c>
      <c r="B18" s="117">
        <v>29</v>
      </c>
      <c r="C18" s="138" cm="1">
        <f t="array" ref="C18">IF($I$2="Путешествия с детьми",
INDEX(GRID!$B$4:$BI$14,MATCH(C$7,GRID!$A$4:$A$14,0),MATCH(1,($U$2=GRID!$B$1:$BI$1)*(КАЛЕНДАРЬ!$I32=GRID!$B$3:$BI$3), 0))*GRID!$B$65,
ROUNDUP(INDEX(GRID!$B$4:$BI$14,MATCH(C$7,GRID!$A$4:$A$14,0),MATCH(1,($U$2=GRID!$B$1:$BI$1)*(КАЛЕНДАРЬ!$I32=GRID!$B$3:$BI$3),0))*GRID!$B$65*(1-GRID!$B$69),0))</f>
        <v>16340</v>
      </c>
      <c r="D18" s="48" cm="1">
        <f t="array" ref="D18">IF($I$2="Путешествия с детьми",
INDEX(GRID!$B$17:$BI$27,MATCH(C$7,GRID!$A$17:$A$27,0),MATCH(1,($U$2=GRID!$B$1:$BI$1)*(КАЛЕНДАРЬ!$I32=GRID!$B$3:$BI$3), 0))*GRID!$B$65,
ROUNDUP(INDEX(GRID!$B$17:$BI$27,MATCH(C$7,GRID!$A$17:$A$27,0),MATCH(1,($U$2=GRID!$B$1:$BI$1)*(КАЛЕНДАРЬ!$I32=GRID!$B$3:$BI$3), 0))*GRID!$B$65*(1-GRID!$B$69),0))</f>
        <v>18490</v>
      </c>
      <c r="E18" s="47" cm="1">
        <f t="array" ref="E18">IF($I$2="Путешествия с детьми",
INDEX(GRID!$B$4:$BI$14,MATCH(E$7,GRID!$A$4:$A$14,0),MATCH(1,($U$2=GRID!$B$1:$BI$1)*(КАЛЕНДАРЬ!$I32=GRID!$B$3:$BI$3), 0))*GRID!$B$65,
ROUNDUP(INDEX(GRID!$B$4:$BI$14,MATCH(E$7,GRID!$A$4:$A$14,0),MATCH(1,($U$2=GRID!$B$1:$BI$1)*(КАЛЕНДАРЬ!$I32=GRID!$B$3:$BI$3),0))*GRID!$B$65*(1-GRID!$B$69),0))</f>
        <v>17974</v>
      </c>
      <c r="F18" s="48" cm="1">
        <f t="array" ref="F18">IF($I$2="Путешествия с детьми",
INDEX(GRID!$B$17:$BI$27,MATCH(E$7,GRID!$A$17:$A$27,0),MATCH(1,($U$2=GRID!$B$1:$BI$1)*(КАЛЕНДАРЬ!$I32=GRID!$B$3:$BI$3), 0))*GRID!$B$65,
ROUNDUP(INDEX(GRID!$B$17:$BI$27,MATCH(E$7,GRID!$A$17:$A$27,0),MATCH(1,($U$2=GRID!$B$1:$BI$1)*(КАЛЕНДАРЬ!$I32=GRID!$B$3:$BI$3), 0))*GRID!$B$65*(1-GRID!$B$69),0))</f>
        <v>20124</v>
      </c>
      <c r="G18" s="47" t="e" cm="1">
        <f t="array" ref="G18">IF($I$2="Путешествия с детьми",
INDEX(GRID!$B$4:$BI$14,MATCH(G$7,GRID!$A$4:$A$14,0),MATCH(1,($U$2=GRID!$B$1:$BI$1)*(КАЛЕНДАРЬ!$I32=GRID!$B$3:$BI$3), 0))*GRID!$B$65,
ROUNDUP(INDEX(GRID!$B$4:$BI$14,MATCH(G$7,GRID!$A$4:$A$14,0),MATCH(1,($U$2=GRID!$B$1:$BI$1)*(КАЛЕНДАРЬ!$I32=GRID!$B$3:$BI$3),0))*GRID!$B$65*(1-GRID!$B$69),0))</f>
        <v>#N/A</v>
      </c>
      <c r="H18" s="48" t="e" cm="1">
        <f t="array" ref="H18">IF($I$2="Путешествия с детьми",
INDEX(GRID!$B$17:$BI$27,MATCH(G$7,GRID!$A$17:$A$27,0),MATCH(1,($U$2=GRID!$B$1:$BI$1)*(КАЛЕНДАРЬ!$I32=GRID!$B$3:$BI$3), 0))*GRID!$B$65,
ROUNDUP(INDEX(GRID!$B$17:$BI$27,MATCH(G$7,GRID!$A$17:$A$27,0),MATCH(1,($U$2=GRID!$B$1:$BI$1)*(КАЛЕНДАРЬ!$I32=GRID!$B$3:$BI$3), 0))*GRID!$B$65*(1-GRID!$B$69),0))</f>
        <v>#N/A</v>
      </c>
      <c r="I18" s="47" t="e" cm="1">
        <f t="array" ref="I18">IF($I$2="Путешествия с детьми",
INDEX(GRID!$B$4:$BI$14,MATCH(I$7,GRID!$A$4:$A$14,0),MATCH(1,($U$2=GRID!$B$1:$BI$1)*(КАЛЕНДАРЬ!$I32=GRID!$B$3:$BI$3), 0))*GRID!$B$65,
ROUNDUP(INDEX(GRID!$B$4:$BI$14,MATCH(I$7,GRID!$A$4:$A$14,0),MATCH(1,($U$2=GRID!$B$1:$BI$1)*(КАЛЕНДАРЬ!$I32=GRID!$B$3:$BI$3),0))*GRID!$B$65*(1-GRID!$B$69),0))</f>
        <v>#N/A</v>
      </c>
      <c r="J18" s="48" t="e" cm="1">
        <f t="array" ref="J18">IF($I$2="Путешествия с детьми",
INDEX(GRID!$B$17:$BI$27,MATCH(I$7,GRID!$A$17:$A$27,0),MATCH(1,($U$2=GRID!$B$1:$BI$1)*(КАЛЕНДАРЬ!$I32=GRID!$B$3:$BI$3), 0))*GRID!$B$65,
ROUNDUP(INDEX(GRID!$B$17:$BI$27,MATCH(I$7,GRID!$A$17:$A$27,0),MATCH(1,($U$2=GRID!$B$1:$BI$1)*(КАЛЕНДАРЬ!$I32=GRID!$B$3:$BI$3), 0))*GRID!$B$65*(1-GRID!$B$69),0))</f>
        <v>#N/A</v>
      </c>
      <c r="K18" s="47" cm="1">
        <f t="array" ref="K18">IF($I$2="Путешествия с детьми",
INDEX(GRID!$B$4:$BI$14,MATCH(K$7,GRID!$A$4:$A$14,0),MATCH(1,($U$2=GRID!$B$1:$BI$1)*(КАЛЕНДАРЬ!$I32=GRID!$B$3:$BI$3), 0))*GRID!$B$65,
ROUNDUP(INDEX(GRID!$B$4:$BI$14,MATCH(K$7,GRID!$A$4:$A$14,0),MATCH(1,($U$2=GRID!$B$1:$BI$1)*(КАЛЕНДАРЬ!$I32=GRID!$B$3:$BI$3),0))*GRID!$B$65*(1-GRID!$B$69),0))</f>
        <v>23736</v>
      </c>
      <c r="L18" s="48" cm="1">
        <f t="array" ref="L18">IF($I$2="Путешествия с детьми",
INDEX(GRID!$B$17:$BI$27,MATCH(K$7,GRID!$A$17:$A$27,0),MATCH(1,($U$2=GRID!$B$1:$BI$1)*(КАЛЕНДАРЬ!$I32=GRID!$B$3:$BI$3), 0))*GRID!$B$65,
ROUNDUP(INDEX(GRID!$B$17:$BI$27,MATCH(K$7,GRID!$A$17:$A$27,0),MATCH(1,($U$2=GRID!$B$1:$BI$1)*(КАЛЕНДАРЬ!$I32=GRID!$B$3:$BI$3), 0))*GRID!$B$65*(1-GRID!$B$69),0))</f>
        <v>25886</v>
      </c>
      <c r="M18" s="47" cm="1">
        <f t="array" ref="M18">IF($I$2="Путешествия с детьми",
INDEX(GRID!$B$4:$BI$14,MATCH(M$7,GRID!$A$4:$A$14,0),MATCH(1,($U$2=GRID!$B$1:$BI$1)*(КАЛЕНДАРЬ!$I32=GRID!$B$3:$BI$3), 0))*GRID!$B$65,
ROUNDUP(INDEX(GRID!$B$4:$BI$14,MATCH(M$7,GRID!$A$4:$A$14,0),MATCH(1,($U$2=GRID!$B$1:$BI$1)*(КАЛЕНДАРЬ!$I32=GRID!$B$3:$BI$3),0))*GRID!$B$65*(1-GRID!$B$69),0))</f>
        <v>26058</v>
      </c>
      <c r="N18" s="48" cm="1">
        <f t="array" ref="N18">IF($I$2="Путешествия с детьми",
INDEX(GRID!$B$17:$BI$27,MATCH(M$7,GRID!$A$17:$A$27,0),MATCH(1,($U$2=GRID!$B$1:$BI$1)*(КАЛЕНДАРЬ!$I32=GRID!$B$3:$BI$3), 0))*GRID!$B$65,
ROUNDUP(INDEX(GRID!$B$17:$BI$27,MATCH(M$7,GRID!$A$17:$A$27,0),MATCH(1,($U$2=GRID!$B$1:$BI$1)*(КАЛЕНДАРЬ!$I32=GRID!$B$3:$BI$3), 0))*GRID!$B$65*(1-GRID!$B$69),0))</f>
        <v>28208</v>
      </c>
      <c r="O18" s="47" cm="1">
        <f t="array" ref="O18">IF($I$2="Путешествия с детьми",
INDEX(GRID!$B$4:$BI$14,MATCH(O$7,GRID!$A$4:$A$14,0),MATCH(1,($U$2=GRID!$B$1:$BI$1)*(КАЛЕНДАРЬ!$I32=GRID!$B$3:$BI$3), 0))*GRID!$B$65,
ROUNDUP(INDEX(GRID!$B$4:$BI$14,MATCH(O$7,GRID!$A$4:$A$14,0),MATCH(1,($U$2=GRID!$B$1:$BI$1)*(КАЛЕНДАРЬ!$I32=GRID!$B$3:$BI$3),0))*GRID!$B$65*(1-GRID!$B$69),0))</f>
        <v>32078</v>
      </c>
      <c r="P18" s="48" cm="1">
        <f t="array" ref="P18">IF($I$2="Путешествия с детьми",
INDEX(GRID!$B$17:$BI$27,MATCH(O$7,GRID!$A$17:$A$27,0),MATCH(1,($U$2=GRID!$B$1:$BI$1)*(КАЛЕНДАРЬ!$I32=GRID!$B$3:$BI$3), 0))*GRID!$B$65,
ROUNDUP(INDEX(GRID!$B$17:$BI$27,MATCH(O$7,GRID!$A$17:$A$27,0),MATCH(1,($U$2=GRID!$B$1:$BI$1)*(КАЛЕНДАРЬ!$I32=GRID!$B$3:$BI$3), 0))*GRID!$B$65*(1-GRID!$B$69),0))</f>
        <v>34228</v>
      </c>
      <c r="Q18" s="47" t="e" cm="1">
        <f t="array" ref="Q18">IF($I$2="Путешествия с детьми",
INDEX(GRID!$B$4:$BI$14,MATCH(Q$7,GRID!$A$4:$A$14,0),MATCH(1,($U$2=GRID!$B$1:$BI$1)*(КАЛЕНДАРЬ!$I32=GRID!$B$3:$BI$3), 0))*GRID!$B$65,
ROUNDUP(INDEX(GRID!$B$4:$BI$14,MATCH(Q$7,GRID!$A$4:$A$14,0),MATCH(1,($U$2=GRID!$B$1:$BI$1)*(КАЛЕНДАРЬ!$I32=GRID!$B$3:$BI$3),0))*GRID!$B$65*(1-GRID!$B$69),0))</f>
        <v>#N/A</v>
      </c>
      <c r="R18" s="48" t="e" cm="1">
        <f t="array" ref="R18">IF($I$2="Путешествия с детьми",
INDEX(GRID!$B$17:$BI$27,MATCH(Q$7,GRID!$A$17:$A$27,0),MATCH(1,($U$2=GRID!$B$1:$BI$1)*(КАЛЕНДАРЬ!$I32=GRID!$B$3:$BI$3), 0))*GRID!$B$65,
ROUNDUP(INDEX(GRID!$B$17:$BI$27,MATCH(Q$7,GRID!$A$17:$A$27,0),MATCH(1,($U$2=GRID!$B$1:$BI$1)*(КАЛЕНДАРЬ!$I32=GRID!$B$3:$BI$3), 0))*GRID!$B$65*(1-GRID!$B$69),0))</f>
        <v>#N/A</v>
      </c>
      <c r="S18" s="47" t="e" cm="1">
        <f t="array" ref="S18">IF($I$2="Путешествия с детьми",
INDEX(GRID!$B$4:$BI$14,MATCH(S$7,GRID!$A$4:$A$14,0),MATCH(1,($U$2=GRID!$B$1:$BI$1)*(КАЛЕНДАРЬ!$I32=GRID!$B$3:$BI$3), 0))*GRID!$B$65,
ROUNDUP(INDEX(GRID!$B$4:$BI$14,MATCH(S$7,GRID!$A$4:$A$14,0),MATCH(1,($U$2=GRID!$B$1:$BI$1)*(КАЛЕНДАРЬ!$I32=GRID!$B$3:$BI$3),0))*GRID!$B$65*(1-GRID!$B$69),0))</f>
        <v>#N/A</v>
      </c>
      <c r="T18" s="48" t="e" cm="1">
        <f t="array" ref="T18">IF($I$2="Путешествия с детьми",
INDEX(GRID!$B$17:$BI$27,MATCH(S$7,GRID!$A$17:$A$27,0),MATCH(1,($U$2=GRID!$B$1:$BI$1)*(КАЛЕНДАРЬ!$I32=GRID!$B$3:$BI$3), 0))*GRID!$B$65,
ROUNDUP(INDEX(GRID!$B$17:$BI$27,MATCH(S$7,GRID!$A$17:$A$27,0),MATCH(1,($U$2=GRID!$B$1:$BI$1)*(КАЛЕНДАРЬ!$I32=GRID!$B$3:$BI$3), 0))*GRID!$B$65*(1-GRID!$B$69),0))</f>
        <v>#N/A</v>
      </c>
      <c r="U18" s="47" cm="1">
        <f t="array" ref="U18">IF($I$2="Путешествия с детьми",
INDEX(GRID!$B$4:$BI$14,MATCH(U$7,GRID!$A$4:$A$14,0),MATCH(1,($U$2=GRID!$B$1:$BI$1)*(КАЛЕНДАРЬ!$I32=GRID!$B$3:$BI$3), 0))*GRID!$B$65,
ROUNDUP(INDEX(GRID!$B$4:$BI$14,MATCH(U$7,GRID!$A$4:$A$14,0),MATCH(1,($U$2=GRID!$B$1:$BI$1)*(КАЛЕНДАРЬ!$I32=GRID!$B$3:$BI$3),0))*GRID!$B$65*(1-GRID!$B$69),0))</f>
        <v>49880</v>
      </c>
      <c r="V18" s="48" cm="1">
        <f t="array" ref="V18">IF($I$2="Путешествия с детьми",
INDEX(GRID!$B$17:$BI$27,MATCH(U$7,GRID!$A$17:$A$27,0),MATCH(1,($U$2=GRID!$B$1:$BI$1)*(КАЛЕНДАРЬ!$I32=GRID!$B$3:$BI$3), 0))*GRID!$B$65,
ROUNDUP(INDEX(GRID!$B$17:$BI$27,MATCH(U$7,GRID!$A$17:$A$27,0),MATCH(1,($U$2=GRID!$B$1:$BI$1)*(КАЛЕНДАРЬ!$I32=GRID!$B$3:$BI$3), 0))*GRID!$B$65*(1-GRID!$B$69),0))</f>
        <v>52030</v>
      </c>
      <c r="W18" s="47" cm="1">
        <f t="array" ref="W18">IF($I$2="Путешествия с детьми",
INDEX(GRID!$B$4:$BI$14,MATCH(W$7,GRID!$A$4:$A$14,0),MATCH(1,($U$2=GRID!$B$1:$BI$1)*(КАЛЕНДАРЬ!$I32=GRID!$B$3:$BI$3), 0))*GRID!$B$65,
ROUNDUP(INDEX(GRID!$B$4:$BI$14,MATCH(W$7,GRID!$A$4:$A$14,0),MATCH(1,($U$2=GRID!$B$1:$BI$1)*(КАЛЕНДАРЬ!$I32=GRID!$B$3:$BI$3),0))*GRID!$B$65*(1-GRID!$B$69),0))</f>
        <v>199520</v>
      </c>
      <c r="X18" s="48" cm="1">
        <f t="array" ref="X18">IF($I$2="Путешествия с детьми",
INDEX(GRID!$B$17:$BI$27,MATCH(W$7,GRID!$A$17:$A$27,0),MATCH(1,($U$2=GRID!$B$1:$BI$1)*(КАЛЕНДАРЬ!$I32=GRID!$B$3:$BI$3), 0))*GRID!$B$65,
ROUNDUP(INDEX(GRID!$B$17:$BI$27,MATCH(W$7,GRID!$A$17:$A$27,0),MATCH(1,($U$2=GRID!$B$1:$BI$1)*(КАЛЕНДАРЬ!$I32=GRID!$B$3:$BI$3), 0))*GRID!$B$65*(1-GRID!$B$69),0))</f>
        <v>201670</v>
      </c>
    </row>
    <row r="19" spans="1:24" ht="12.75" hidden="1" customHeight="1" x14ac:dyDescent="0.2">
      <c r="A19" s="117" t="s">
        <v>43</v>
      </c>
      <c r="B19" s="117">
        <v>30</v>
      </c>
      <c r="C19" s="138" cm="1">
        <f t="array" ref="C19">IF($I$2="Путешествия с детьми",
INDEX(GRID!$B$4:$BI$14,MATCH(C$7,GRID!$A$4:$A$14,0),MATCH(1,($U$2=GRID!$B$1:$BI$1)*(КАЛЕНДАРЬ!$I33=GRID!$B$3:$BI$3), 0))*GRID!$B$65,
ROUNDUP(INDEX(GRID!$B$4:$BI$14,MATCH(C$7,GRID!$A$4:$A$14,0),MATCH(1,($U$2=GRID!$B$1:$BI$1)*(КАЛЕНДАРЬ!$I33=GRID!$B$3:$BI$3),0))*GRID!$B$65*(1-GRID!$B$69),0))</f>
        <v>13760</v>
      </c>
      <c r="D19" s="48" cm="1">
        <f t="array" ref="D19">IF($I$2="Путешествия с детьми",
INDEX(GRID!$B$17:$BI$27,MATCH(C$7,GRID!$A$17:$A$27,0),MATCH(1,($U$2=GRID!$B$1:$BI$1)*(КАЛЕНДАРЬ!$I33=GRID!$B$3:$BI$3), 0))*GRID!$B$65,
ROUNDUP(INDEX(GRID!$B$17:$BI$27,MATCH(C$7,GRID!$A$17:$A$27,0),MATCH(1,($U$2=GRID!$B$1:$BI$1)*(КАЛЕНДАРЬ!$I33=GRID!$B$3:$BI$3), 0))*GRID!$B$65*(1-GRID!$B$69),0))</f>
        <v>15910</v>
      </c>
      <c r="E19" s="47" cm="1">
        <f t="array" ref="E19">IF($I$2="Путешествия с детьми",
INDEX(GRID!$B$4:$BI$14,MATCH(E$7,GRID!$A$4:$A$14,0),MATCH(1,($U$2=GRID!$B$1:$BI$1)*(КАЛЕНДАРЬ!$I33=GRID!$B$3:$BI$3), 0))*GRID!$B$65,
ROUNDUP(INDEX(GRID!$B$4:$BI$14,MATCH(E$7,GRID!$A$4:$A$14,0),MATCH(1,($U$2=GRID!$B$1:$BI$1)*(КАЛЕНДАРЬ!$I33=GRID!$B$3:$BI$3),0))*GRID!$B$65*(1-GRID!$B$69),0))</f>
        <v>14964</v>
      </c>
      <c r="F19" s="48" cm="1">
        <f t="array" ref="F19">IF($I$2="Путешествия с детьми",
INDEX(GRID!$B$17:$BI$27,MATCH(E$7,GRID!$A$17:$A$27,0),MATCH(1,($U$2=GRID!$B$1:$BI$1)*(КАЛЕНДАРЬ!$I33=GRID!$B$3:$BI$3), 0))*GRID!$B$65,
ROUNDUP(INDEX(GRID!$B$17:$BI$27,MATCH(E$7,GRID!$A$17:$A$27,0),MATCH(1,($U$2=GRID!$B$1:$BI$1)*(КАЛЕНДАРЬ!$I33=GRID!$B$3:$BI$3), 0))*GRID!$B$65*(1-GRID!$B$69),0))</f>
        <v>17114</v>
      </c>
      <c r="G19" s="47" t="e" cm="1">
        <f t="array" ref="G19">IF($I$2="Путешествия с детьми",
INDEX(GRID!$B$4:$BI$14,MATCH(G$7,GRID!$A$4:$A$14,0),MATCH(1,($U$2=GRID!$B$1:$BI$1)*(КАЛЕНДАРЬ!$I33=GRID!$B$3:$BI$3), 0))*GRID!$B$65,
ROUNDUP(INDEX(GRID!$B$4:$BI$14,MATCH(G$7,GRID!$A$4:$A$14,0),MATCH(1,($U$2=GRID!$B$1:$BI$1)*(КАЛЕНДАРЬ!$I33=GRID!$B$3:$BI$3),0))*GRID!$B$65*(1-GRID!$B$69),0))</f>
        <v>#N/A</v>
      </c>
      <c r="H19" s="48" t="e" cm="1">
        <f t="array" ref="H19">IF($I$2="Путешествия с детьми",
INDEX(GRID!$B$17:$BI$27,MATCH(G$7,GRID!$A$17:$A$27,0),MATCH(1,($U$2=GRID!$B$1:$BI$1)*(КАЛЕНДАРЬ!$I33=GRID!$B$3:$BI$3), 0))*GRID!$B$65,
ROUNDUP(INDEX(GRID!$B$17:$BI$27,MATCH(G$7,GRID!$A$17:$A$27,0),MATCH(1,($U$2=GRID!$B$1:$BI$1)*(КАЛЕНДАРЬ!$I33=GRID!$B$3:$BI$3), 0))*GRID!$B$65*(1-GRID!$B$69),0))</f>
        <v>#N/A</v>
      </c>
      <c r="I19" s="47" t="e" cm="1">
        <f t="array" ref="I19">IF($I$2="Путешествия с детьми",
INDEX(GRID!$B$4:$BI$14,MATCH(I$7,GRID!$A$4:$A$14,0),MATCH(1,($U$2=GRID!$B$1:$BI$1)*(КАЛЕНДАРЬ!$I33=GRID!$B$3:$BI$3), 0))*GRID!$B$65,
ROUNDUP(INDEX(GRID!$B$4:$BI$14,MATCH(I$7,GRID!$A$4:$A$14,0),MATCH(1,($U$2=GRID!$B$1:$BI$1)*(КАЛЕНДАРЬ!$I33=GRID!$B$3:$BI$3),0))*GRID!$B$65*(1-GRID!$B$69),0))</f>
        <v>#N/A</v>
      </c>
      <c r="J19" s="48" t="e" cm="1">
        <f t="array" ref="J19">IF($I$2="Путешествия с детьми",
INDEX(GRID!$B$17:$BI$27,MATCH(I$7,GRID!$A$17:$A$27,0),MATCH(1,($U$2=GRID!$B$1:$BI$1)*(КАЛЕНДАРЬ!$I33=GRID!$B$3:$BI$3), 0))*GRID!$B$65,
ROUNDUP(INDEX(GRID!$B$17:$BI$27,MATCH(I$7,GRID!$A$17:$A$27,0),MATCH(1,($U$2=GRID!$B$1:$BI$1)*(КАЛЕНДАРЬ!$I33=GRID!$B$3:$BI$3), 0))*GRID!$B$65*(1-GRID!$B$69),0))</f>
        <v>#N/A</v>
      </c>
      <c r="K19" s="47" cm="1">
        <f t="array" ref="K19">IF($I$2="Путешествия с детьми",
INDEX(GRID!$B$4:$BI$14,MATCH(K$7,GRID!$A$4:$A$14,0),MATCH(1,($U$2=GRID!$B$1:$BI$1)*(КАЛЕНДАРЬ!$I33=GRID!$B$3:$BI$3), 0))*GRID!$B$65,
ROUNDUP(INDEX(GRID!$B$4:$BI$14,MATCH(K$7,GRID!$A$4:$A$14,0),MATCH(1,($U$2=GRID!$B$1:$BI$1)*(КАЛЕНДАРЬ!$I33=GRID!$B$3:$BI$3),0))*GRID!$B$65*(1-GRID!$B$69),0))</f>
        <v>19264</v>
      </c>
      <c r="L19" s="48" cm="1">
        <f t="array" ref="L19">IF($I$2="Путешествия с детьми",
INDEX(GRID!$B$17:$BI$27,MATCH(K$7,GRID!$A$17:$A$27,0),MATCH(1,($U$2=GRID!$B$1:$BI$1)*(КАЛЕНДАРЬ!$I33=GRID!$B$3:$BI$3), 0))*GRID!$B$65,
ROUNDUP(INDEX(GRID!$B$17:$BI$27,MATCH(K$7,GRID!$A$17:$A$27,0),MATCH(1,($U$2=GRID!$B$1:$BI$1)*(КАЛЕНДАРЬ!$I33=GRID!$B$3:$BI$3), 0))*GRID!$B$65*(1-GRID!$B$69),0))</f>
        <v>21414</v>
      </c>
      <c r="M19" s="47" cm="1">
        <f t="array" ref="M19">IF($I$2="Путешествия с детьми",
INDEX(GRID!$B$4:$BI$14,MATCH(M$7,GRID!$A$4:$A$14,0),MATCH(1,($U$2=GRID!$B$1:$BI$1)*(КАЛЕНДАРЬ!$I33=GRID!$B$3:$BI$3), 0))*GRID!$B$65,
ROUNDUP(INDEX(GRID!$B$4:$BI$14,MATCH(M$7,GRID!$A$4:$A$14,0),MATCH(1,($U$2=GRID!$B$1:$BI$1)*(КАЛЕНДАРЬ!$I33=GRID!$B$3:$BI$3),0))*GRID!$B$65*(1-GRID!$B$69),0))</f>
        <v>20984</v>
      </c>
      <c r="N19" s="48" cm="1">
        <f t="array" ref="N19">IF($I$2="Путешествия с детьми",
INDEX(GRID!$B$17:$BI$27,MATCH(M$7,GRID!$A$17:$A$27,0),MATCH(1,($U$2=GRID!$B$1:$BI$1)*(КАЛЕНДАРЬ!$I33=GRID!$B$3:$BI$3), 0))*GRID!$B$65,
ROUNDUP(INDEX(GRID!$B$17:$BI$27,MATCH(M$7,GRID!$A$17:$A$27,0),MATCH(1,($U$2=GRID!$B$1:$BI$1)*(КАЛЕНДАРЬ!$I33=GRID!$B$3:$BI$3), 0))*GRID!$B$65*(1-GRID!$B$69),0))</f>
        <v>23134</v>
      </c>
      <c r="O19" s="47" cm="1">
        <f t="array" ref="O19">IF($I$2="Путешествия с детьми",
INDEX(GRID!$B$4:$BI$14,MATCH(O$7,GRID!$A$4:$A$14,0),MATCH(1,($U$2=GRID!$B$1:$BI$1)*(КАЛЕНДАРЬ!$I33=GRID!$B$3:$BI$3), 0))*GRID!$B$65,
ROUNDUP(INDEX(GRID!$B$4:$BI$14,MATCH(O$7,GRID!$A$4:$A$14,0),MATCH(1,($U$2=GRID!$B$1:$BI$1)*(КАЛЕНДАРЬ!$I33=GRID!$B$3:$BI$3),0))*GRID!$B$65*(1-GRID!$B$69),0))</f>
        <v>27090</v>
      </c>
      <c r="P19" s="48" cm="1">
        <f t="array" ref="P19">IF($I$2="Путешествия с детьми",
INDEX(GRID!$B$17:$BI$27,MATCH(O$7,GRID!$A$17:$A$27,0),MATCH(1,($U$2=GRID!$B$1:$BI$1)*(КАЛЕНДАРЬ!$I33=GRID!$B$3:$BI$3), 0))*GRID!$B$65,
ROUNDUP(INDEX(GRID!$B$17:$BI$27,MATCH(O$7,GRID!$A$17:$A$27,0),MATCH(1,($U$2=GRID!$B$1:$BI$1)*(КАЛЕНДАРЬ!$I33=GRID!$B$3:$BI$3), 0))*GRID!$B$65*(1-GRID!$B$69),0))</f>
        <v>29240</v>
      </c>
      <c r="Q19" s="47" t="e" cm="1">
        <f t="array" ref="Q19">IF($I$2="Путешествия с детьми",
INDEX(GRID!$B$4:$BI$14,MATCH(Q$7,GRID!$A$4:$A$14,0),MATCH(1,($U$2=GRID!$B$1:$BI$1)*(КАЛЕНДАРЬ!$I33=GRID!$B$3:$BI$3), 0))*GRID!$B$65,
ROUNDUP(INDEX(GRID!$B$4:$BI$14,MATCH(Q$7,GRID!$A$4:$A$14,0),MATCH(1,($U$2=GRID!$B$1:$BI$1)*(КАЛЕНДАРЬ!$I33=GRID!$B$3:$BI$3),0))*GRID!$B$65*(1-GRID!$B$69),0))</f>
        <v>#N/A</v>
      </c>
      <c r="R19" s="48" t="e" cm="1">
        <f t="array" ref="R19">IF($I$2="Путешествия с детьми",
INDEX(GRID!$B$17:$BI$27,MATCH(Q$7,GRID!$A$17:$A$27,0),MATCH(1,($U$2=GRID!$B$1:$BI$1)*(КАЛЕНДАРЬ!$I33=GRID!$B$3:$BI$3), 0))*GRID!$B$65,
ROUNDUP(INDEX(GRID!$B$17:$BI$27,MATCH(Q$7,GRID!$A$17:$A$27,0),MATCH(1,($U$2=GRID!$B$1:$BI$1)*(КАЛЕНДАРЬ!$I33=GRID!$B$3:$BI$3), 0))*GRID!$B$65*(1-GRID!$B$69),0))</f>
        <v>#N/A</v>
      </c>
      <c r="S19" s="47" t="e" cm="1">
        <f t="array" ref="S19">IF($I$2="Путешествия с детьми",
INDEX(GRID!$B$4:$BI$14,MATCH(S$7,GRID!$A$4:$A$14,0),MATCH(1,($U$2=GRID!$B$1:$BI$1)*(КАЛЕНДАРЬ!$I33=GRID!$B$3:$BI$3), 0))*GRID!$B$65,
ROUNDUP(INDEX(GRID!$B$4:$BI$14,MATCH(S$7,GRID!$A$4:$A$14,0),MATCH(1,($U$2=GRID!$B$1:$BI$1)*(КАЛЕНДАРЬ!$I33=GRID!$B$3:$BI$3),0))*GRID!$B$65*(1-GRID!$B$69),0))</f>
        <v>#N/A</v>
      </c>
      <c r="T19" s="48" t="e" cm="1">
        <f t="array" ref="T19">IF($I$2="Путешествия с детьми",
INDEX(GRID!$B$17:$BI$27,MATCH(S$7,GRID!$A$17:$A$27,0),MATCH(1,($U$2=GRID!$B$1:$BI$1)*(КАЛЕНДАРЬ!$I33=GRID!$B$3:$BI$3), 0))*GRID!$B$65,
ROUNDUP(INDEX(GRID!$B$17:$BI$27,MATCH(S$7,GRID!$A$17:$A$27,0),MATCH(1,($U$2=GRID!$B$1:$BI$1)*(КАЛЕНДАРЬ!$I33=GRID!$B$3:$BI$3), 0))*GRID!$B$65*(1-GRID!$B$69),0))</f>
        <v>#N/A</v>
      </c>
      <c r="U19" s="47" cm="1">
        <f t="array" ref="U19">IF($I$2="Путешествия с детьми",
INDEX(GRID!$B$4:$BI$14,MATCH(U$7,GRID!$A$4:$A$14,0),MATCH(1,($U$2=GRID!$B$1:$BI$1)*(КАЛЕНДАРЬ!$I33=GRID!$B$3:$BI$3), 0))*GRID!$B$65,
ROUNDUP(INDEX(GRID!$B$4:$BI$14,MATCH(U$7,GRID!$A$4:$A$14,0),MATCH(1,($U$2=GRID!$B$1:$BI$1)*(КАЛЕНДАРЬ!$I33=GRID!$B$3:$BI$3),0))*GRID!$B$65*(1-GRID!$B$69),0))</f>
        <v>41280</v>
      </c>
      <c r="V19" s="48" cm="1">
        <f t="array" ref="V19">IF($I$2="Путешествия с детьми",
INDEX(GRID!$B$17:$BI$27,MATCH(U$7,GRID!$A$17:$A$27,0),MATCH(1,($U$2=GRID!$B$1:$BI$1)*(КАЛЕНДАРЬ!$I33=GRID!$B$3:$BI$3), 0))*GRID!$B$65,
ROUNDUP(INDEX(GRID!$B$17:$BI$27,MATCH(U$7,GRID!$A$17:$A$27,0),MATCH(1,($U$2=GRID!$B$1:$BI$1)*(КАЛЕНДАРЬ!$I33=GRID!$B$3:$BI$3), 0))*GRID!$B$65*(1-GRID!$B$69),0))</f>
        <v>43430</v>
      </c>
      <c r="W19" s="47" cm="1">
        <f t="array" ref="W19">IF($I$2="Путешествия с детьми",
INDEX(GRID!$B$4:$BI$14,MATCH(W$7,GRID!$A$4:$A$14,0),MATCH(1,($U$2=GRID!$B$1:$BI$1)*(КАЛЕНДАРЬ!$I33=GRID!$B$3:$BI$3), 0))*GRID!$B$65,
ROUNDUP(INDEX(GRID!$B$4:$BI$14,MATCH(W$7,GRID!$A$4:$A$14,0),MATCH(1,($U$2=GRID!$B$1:$BI$1)*(КАЛЕНДАРЬ!$I33=GRID!$B$3:$BI$3),0))*GRID!$B$65*(1-GRID!$B$69),0))</f>
        <v>172000</v>
      </c>
      <c r="X19" s="48" cm="1">
        <f t="array" ref="X19">IF($I$2="Путешествия с детьми",
INDEX(GRID!$B$17:$BI$27,MATCH(W$7,GRID!$A$17:$A$27,0),MATCH(1,($U$2=GRID!$B$1:$BI$1)*(КАЛЕНДАРЬ!$I33=GRID!$B$3:$BI$3), 0))*GRID!$B$65,
ROUNDUP(INDEX(GRID!$B$17:$BI$27,MATCH(W$7,GRID!$A$17:$A$27,0),MATCH(1,($U$2=GRID!$B$1:$BI$1)*(КАЛЕНДАРЬ!$I33=GRID!$B$3:$BI$3), 0))*GRID!$B$65*(1-GRID!$B$69),0))</f>
        <v>174150</v>
      </c>
    </row>
    <row r="20" spans="1:24" ht="12.75" hidden="1" customHeight="1" x14ac:dyDescent="0.2">
      <c r="A20" s="117" t="s">
        <v>44</v>
      </c>
      <c r="B20" s="117">
        <v>31</v>
      </c>
      <c r="C20" s="138" cm="1">
        <f t="array" ref="C20">IF($I$2="Путешествия с детьми",
INDEX(GRID!$B$4:$BI$14,MATCH(C$7,GRID!$A$4:$A$14,0),MATCH(1,($U$2=GRID!$B$1:$BI$1)*(КАЛЕНДАРЬ!$I34=GRID!$B$3:$BI$3), 0))*GRID!$B$65,
ROUNDUP(INDEX(GRID!$B$4:$BI$14,MATCH(C$7,GRID!$A$4:$A$14,0),MATCH(1,($U$2=GRID!$B$1:$BI$1)*(КАЛЕНДАРЬ!$I34=GRID!$B$3:$BI$3),0))*GRID!$B$65*(1-GRID!$B$69),0))</f>
        <v>13760</v>
      </c>
      <c r="D20" s="48" cm="1">
        <f t="array" ref="D20">IF($I$2="Путешествия с детьми",
INDEX(GRID!$B$17:$BI$27,MATCH(C$7,GRID!$A$17:$A$27,0),MATCH(1,($U$2=GRID!$B$1:$BI$1)*(КАЛЕНДАРЬ!$I34=GRID!$B$3:$BI$3), 0))*GRID!$B$65,
ROUNDUP(INDEX(GRID!$B$17:$BI$27,MATCH(C$7,GRID!$A$17:$A$27,0),MATCH(1,($U$2=GRID!$B$1:$BI$1)*(КАЛЕНДАРЬ!$I34=GRID!$B$3:$BI$3), 0))*GRID!$B$65*(1-GRID!$B$69),0))</f>
        <v>15910</v>
      </c>
      <c r="E20" s="47" cm="1">
        <f t="array" ref="E20">IF($I$2="Путешествия с детьми",
INDEX(GRID!$B$4:$BI$14,MATCH(E$7,GRID!$A$4:$A$14,0),MATCH(1,($U$2=GRID!$B$1:$BI$1)*(КАЛЕНДАРЬ!$I34=GRID!$B$3:$BI$3), 0))*GRID!$B$65,
ROUNDUP(INDEX(GRID!$B$4:$BI$14,MATCH(E$7,GRID!$A$4:$A$14,0),MATCH(1,($U$2=GRID!$B$1:$BI$1)*(КАЛЕНДАРЬ!$I34=GRID!$B$3:$BI$3),0))*GRID!$B$65*(1-GRID!$B$69),0))</f>
        <v>14964</v>
      </c>
      <c r="F20" s="48" cm="1">
        <f t="array" ref="F20">IF($I$2="Путешествия с детьми",
INDEX(GRID!$B$17:$BI$27,MATCH(E$7,GRID!$A$17:$A$27,0),MATCH(1,($U$2=GRID!$B$1:$BI$1)*(КАЛЕНДАРЬ!$I34=GRID!$B$3:$BI$3), 0))*GRID!$B$65,
ROUNDUP(INDEX(GRID!$B$17:$BI$27,MATCH(E$7,GRID!$A$17:$A$27,0),MATCH(1,($U$2=GRID!$B$1:$BI$1)*(КАЛЕНДАРЬ!$I34=GRID!$B$3:$BI$3), 0))*GRID!$B$65*(1-GRID!$B$69),0))</f>
        <v>17114</v>
      </c>
      <c r="G20" s="47" t="e" cm="1">
        <f t="array" ref="G20">IF($I$2="Путешествия с детьми",
INDEX(GRID!$B$4:$BI$14,MATCH(G$7,GRID!$A$4:$A$14,0),MATCH(1,($U$2=GRID!$B$1:$BI$1)*(КАЛЕНДАРЬ!$I34=GRID!$B$3:$BI$3), 0))*GRID!$B$65,
ROUNDUP(INDEX(GRID!$B$4:$BI$14,MATCH(G$7,GRID!$A$4:$A$14,0),MATCH(1,($U$2=GRID!$B$1:$BI$1)*(КАЛЕНДАРЬ!$I34=GRID!$B$3:$BI$3),0))*GRID!$B$65*(1-GRID!$B$69),0))</f>
        <v>#N/A</v>
      </c>
      <c r="H20" s="48" t="e" cm="1">
        <f t="array" ref="H20">IF($I$2="Путешествия с детьми",
INDEX(GRID!$B$17:$BI$27,MATCH(G$7,GRID!$A$17:$A$27,0),MATCH(1,($U$2=GRID!$B$1:$BI$1)*(КАЛЕНДАРЬ!$I34=GRID!$B$3:$BI$3), 0))*GRID!$B$65,
ROUNDUP(INDEX(GRID!$B$17:$BI$27,MATCH(G$7,GRID!$A$17:$A$27,0),MATCH(1,($U$2=GRID!$B$1:$BI$1)*(КАЛЕНДАРЬ!$I34=GRID!$B$3:$BI$3), 0))*GRID!$B$65*(1-GRID!$B$69),0))</f>
        <v>#N/A</v>
      </c>
      <c r="I20" s="47" t="e" cm="1">
        <f t="array" ref="I20">IF($I$2="Путешествия с детьми",
INDEX(GRID!$B$4:$BI$14,MATCH(I$7,GRID!$A$4:$A$14,0),MATCH(1,($U$2=GRID!$B$1:$BI$1)*(КАЛЕНДАРЬ!$I34=GRID!$B$3:$BI$3), 0))*GRID!$B$65,
ROUNDUP(INDEX(GRID!$B$4:$BI$14,MATCH(I$7,GRID!$A$4:$A$14,0),MATCH(1,($U$2=GRID!$B$1:$BI$1)*(КАЛЕНДАРЬ!$I34=GRID!$B$3:$BI$3),0))*GRID!$B$65*(1-GRID!$B$69),0))</f>
        <v>#N/A</v>
      </c>
      <c r="J20" s="48" t="e" cm="1">
        <f t="array" ref="J20">IF($I$2="Путешествия с детьми",
INDEX(GRID!$B$17:$BI$27,MATCH(I$7,GRID!$A$17:$A$27,0),MATCH(1,($U$2=GRID!$B$1:$BI$1)*(КАЛЕНДАРЬ!$I34=GRID!$B$3:$BI$3), 0))*GRID!$B$65,
ROUNDUP(INDEX(GRID!$B$17:$BI$27,MATCH(I$7,GRID!$A$17:$A$27,0),MATCH(1,($U$2=GRID!$B$1:$BI$1)*(КАЛЕНДАРЬ!$I34=GRID!$B$3:$BI$3), 0))*GRID!$B$65*(1-GRID!$B$69),0))</f>
        <v>#N/A</v>
      </c>
      <c r="K20" s="47" cm="1">
        <f t="array" ref="K20">IF($I$2="Путешествия с детьми",
INDEX(GRID!$B$4:$BI$14,MATCH(K$7,GRID!$A$4:$A$14,0),MATCH(1,($U$2=GRID!$B$1:$BI$1)*(КАЛЕНДАРЬ!$I34=GRID!$B$3:$BI$3), 0))*GRID!$B$65,
ROUNDUP(INDEX(GRID!$B$4:$BI$14,MATCH(K$7,GRID!$A$4:$A$14,0),MATCH(1,($U$2=GRID!$B$1:$BI$1)*(КАЛЕНДАРЬ!$I34=GRID!$B$3:$BI$3),0))*GRID!$B$65*(1-GRID!$B$69),0))</f>
        <v>19264</v>
      </c>
      <c r="L20" s="48" cm="1">
        <f t="array" ref="L20">IF($I$2="Путешествия с детьми",
INDEX(GRID!$B$17:$BI$27,MATCH(K$7,GRID!$A$17:$A$27,0),MATCH(1,($U$2=GRID!$B$1:$BI$1)*(КАЛЕНДАРЬ!$I34=GRID!$B$3:$BI$3), 0))*GRID!$B$65,
ROUNDUP(INDEX(GRID!$B$17:$BI$27,MATCH(K$7,GRID!$A$17:$A$27,0),MATCH(1,($U$2=GRID!$B$1:$BI$1)*(КАЛЕНДАРЬ!$I34=GRID!$B$3:$BI$3), 0))*GRID!$B$65*(1-GRID!$B$69),0))</f>
        <v>21414</v>
      </c>
      <c r="M20" s="47" cm="1">
        <f t="array" ref="M20">IF($I$2="Путешествия с детьми",
INDEX(GRID!$B$4:$BI$14,MATCH(M$7,GRID!$A$4:$A$14,0),MATCH(1,($U$2=GRID!$B$1:$BI$1)*(КАЛЕНДАРЬ!$I34=GRID!$B$3:$BI$3), 0))*GRID!$B$65,
ROUNDUP(INDEX(GRID!$B$4:$BI$14,MATCH(M$7,GRID!$A$4:$A$14,0),MATCH(1,($U$2=GRID!$B$1:$BI$1)*(КАЛЕНДАРЬ!$I34=GRID!$B$3:$BI$3),0))*GRID!$B$65*(1-GRID!$B$69),0))</f>
        <v>20984</v>
      </c>
      <c r="N20" s="48" cm="1">
        <f t="array" ref="N20">IF($I$2="Путешествия с детьми",
INDEX(GRID!$B$17:$BI$27,MATCH(M$7,GRID!$A$17:$A$27,0),MATCH(1,($U$2=GRID!$B$1:$BI$1)*(КАЛЕНДАРЬ!$I34=GRID!$B$3:$BI$3), 0))*GRID!$B$65,
ROUNDUP(INDEX(GRID!$B$17:$BI$27,MATCH(M$7,GRID!$A$17:$A$27,0),MATCH(1,($U$2=GRID!$B$1:$BI$1)*(КАЛЕНДАРЬ!$I34=GRID!$B$3:$BI$3), 0))*GRID!$B$65*(1-GRID!$B$69),0))</f>
        <v>23134</v>
      </c>
      <c r="O20" s="47" cm="1">
        <f t="array" ref="O20">IF($I$2="Путешествия с детьми",
INDEX(GRID!$B$4:$BI$14,MATCH(O$7,GRID!$A$4:$A$14,0),MATCH(1,($U$2=GRID!$B$1:$BI$1)*(КАЛЕНДАРЬ!$I34=GRID!$B$3:$BI$3), 0))*GRID!$B$65,
ROUNDUP(INDEX(GRID!$B$4:$BI$14,MATCH(O$7,GRID!$A$4:$A$14,0),MATCH(1,($U$2=GRID!$B$1:$BI$1)*(КАЛЕНДАРЬ!$I34=GRID!$B$3:$BI$3),0))*GRID!$B$65*(1-GRID!$B$69),0))</f>
        <v>27090</v>
      </c>
      <c r="P20" s="48" cm="1">
        <f t="array" ref="P20">IF($I$2="Путешествия с детьми",
INDEX(GRID!$B$17:$BI$27,MATCH(O$7,GRID!$A$17:$A$27,0),MATCH(1,($U$2=GRID!$B$1:$BI$1)*(КАЛЕНДАРЬ!$I34=GRID!$B$3:$BI$3), 0))*GRID!$B$65,
ROUNDUP(INDEX(GRID!$B$17:$BI$27,MATCH(O$7,GRID!$A$17:$A$27,0),MATCH(1,($U$2=GRID!$B$1:$BI$1)*(КАЛЕНДАРЬ!$I34=GRID!$B$3:$BI$3), 0))*GRID!$B$65*(1-GRID!$B$69),0))</f>
        <v>29240</v>
      </c>
      <c r="Q20" s="47" t="e" cm="1">
        <f t="array" ref="Q20">IF($I$2="Путешествия с детьми",
INDEX(GRID!$B$4:$BI$14,MATCH(Q$7,GRID!$A$4:$A$14,0),MATCH(1,($U$2=GRID!$B$1:$BI$1)*(КАЛЕНДАРЬ!$I34=GRID!$B$3:$BI$3), 0))*GRID!$B$65,
ROUNDUP(INDEX(GRID!$B$4:$BI$14,MATCH(Q$7,GRID!$A$4:$A$14,0),MATCH(1,($U$2=GRID!$B$1:$BI$1)*(КАЛЕНДАРЬ!$I34=GRID!$B$3:$BI$3),0))*GRID!$B$65*(1-GRID!$B$69),0))</f>
        <v>#N/A</v>
      </c>
      <c r="R20" s="48" t="e" cm="1">
        <f t="array" ref="R20">IF($I$2="Путешествия с детьми",
INDEX(GRID!$B$17:$BI$27,MATCH(Q$7,GRID!$A$17:$A$27,0),MATCH(1,($U$2=GRID!$B$1:$BI$1)*(КАЛЕНДАРЬ!$I34=GRID!$B$3:$BI$3), 0))*GRID!$B$65,
ROUNDUP(INDEX(GRID!$B$17:$BI$27,MATCH(Q$7,GRID!$A$17:$A$27,0),MATCH(1,($U$2=GRID!$B$1:$BI$1)*(КАЛЕНДАРЬ!$I34=GRID!$B$3:$BI$3), 0))*GRID!$B$65*(1-GRID!$B$69),0))</f>
        <v>#N/A</v>
      </c>
      <c r="S20" s="47" t="e" cm="1">
        <f t="array" ref="S20">IF($I$2="Путешествия с детьми",
INDEX(GRID!$B$4:$BI$14,MATCH(S$7,GRID!$A$4:$A$14,0),MATCH(1,($U$2=GRID!$B$1:$BI$1)*(КАЛЕНДАРЬ!$I34=GRID!$B$3:$BI$3), 0))*GRID!$B$65,
ROUNDUP(INDEX(GRID!$B$4:$BI$14,MATCH(S$7,GRID!$A$4:$A$14,0),MATCH(1,($U$2=GRID!$B$1:$BI$1)*(КАЛЕНДАРЬ!$I34=GRID!$B$3:$BI$3),0))*GRID!$B$65*(1-GRID!$B$69),0))</f>
        <v>#N/A</v>
      </c>
      <c r="T20" s="48" t="e" cm="1">
        <f t="array" ref="T20">IF($I$2="Путешествия с детьми",
INDEX(GRID!$B$17:$BI$27,MATCH(S$7,GRID!$A$17:$A$27,0),MATCH(1,($U$2=GRID!$B$1:$BI$1)*(КАЛЕНДАРЬ!$I34=GRID!$B$3:$BI$3), 0))*GRID!$B$65,
ROUNDUP(INDEX(GRID!$B$17:$BI$27,MATCH(S$7,GRID!$A$17:$A$27,0),MATCH(1,($U$2=GRID!$B$1:$BI$1)*(КАЛЕНДАРЬ!$I34=GRID!$B$3:$BI$3), 0))*GRID!$B$65*(1-GRID!$B$69),0))</f>
        <v>#N/A</v>
      </c>
      <c r="U20" s="47" cm="1">
        <f t="array" ref="U20">IF($I$2="Путешествия с детьми",
INDEX(GRID!$B$4:$BI$14,MATCH(U$7,GRID!$A$4:$A$14,0),MATCH(1,($U$2=GRID!$B$1:$BI$1)*(КАЛЕНДАРЬ!$I34=GRID!$B$3:$BI$3), 0))*GRID!$B$65,
ROUNDUP(INDEX(GRID!$B$4:$BI$14,MATCH(U$7,GRID!$A$4:$A$14,0),MATCH(1,($U$2=GRID!$B$1:$BI$1)*(КАЛЕНДАРЬ!$I34=GRID!$B$3:$BI$3),0))*GRID!$B$65*(1-GRID!$B$69),0))</f>
        <v>41280</v>
      </c>
      <c r="V20" s="48" cm="1">
        <f t="array" ref="V20">IF($I$2="Путешествия с детьми",
INDEX(GRID!$B$17:$BI$27,MATCH(U$7,GRID!$A$17:$A$27,0),MATCH(1,($U$2=GRID!$B$1:$BI$1)*(КАЛЕНДАРЬ!$I34=GRID!$B$3:$BI$3), 0))*GRID!$B$65,
ROUNDUP(INDEX(GRID!$B$17:$BI$27,MATCH(U$7,GRID!$A$17:$A$27,0),MATCH(1,($U$2=GRID!$B$1:$BI$1)*(КАЛЕНДАРЬ!$I34=GRID!$B$3:$BI$3), 0))*GRID!$B$65*(1-GRID!$B$69),0))</f>
        <v>43430</v>
      </c>
      <c r="W20" s="47" cm="1">
        <f t="array" ref="W20">IF($I$2="Путешествия с детьми",
INDEX(GRID!$B$4:$BI$14,MATCH(W$7,GRID!$A$4:$A$14,0),MATCH(1,($U$2=GRID!$B$1:$BI$1)*(КАЛЕНДАРЬ!$I34=GRID!$B$3:$BI$3), 0))*GRID!$B$65,
ROUNDUP(INDEX(GRID!$B$4:$BI$14,MATCH(W$7,GRID!$A$4:$A$14,0),MATCH(1,($U$2=GRID!$B$1:$BI$1)*(КАЛЕНДАРЬ!$I34=GRID!$B$3:$BI$3),0))*GRID!$B$65*(1-GRID!$B$69),0))</f>
        <v>172000</v>
      </c>
      <c r="X20" s="48" cm="1">
        <f t="array" ref="X20">IF($I$2="Путешествия с детьми",
INDEX(GRID!$B$17:$BI$27,MATCH(W$7,GRID!$A$17:$A$27,0),MATCH(1,($U$2=GRID!$B$1:$BI$1)*(КАЛЕНДАРЬ!$I34=GRID!$B$3:$BI$3), 0))*GRID!$B$65,
ROUNDUP(INDEX(GRID!$B$17:$BI$27,MATCH(W$7,GRID!$A$17:$A$27,0),MATCH(1,($U$2=GRID!$B$1:$BI$1)*(КАЛЕНДАРЬ!$I34=GRID!$B$3:$BI$3), 0))*GRID!$B$65*(1-GRID!$B$69),0))</f>
        <v>174150</v>
      </c>
    </row>
    <row r="21" spans="1:24" ht="13.5" hidden="1" customHeight="1" x14ac:dyDescent="0.2"/>
    <row r="22" spans="1:24" hidden="1" x14ac:dyDescent="0.2">
      <c r="A22" s="210" t="s">
        <v>38</v>
      </c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</row>
    <row r="23" spans="1:24" hidden="1" x14ac:dyDescent="0.2">
      <c r="A23" s="211" t="s">
        <v>56</v>
      </c>
      <c r="B23" s="212"/>
      <c r="C23" s="212"/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</row>
    <row r="24" spans="1:24" ht="58.5" hidden="1" customHeight="1" x14ac:dyDescent="0.2">
      <c r="A24" s="213" t="s">
        <v>39</v>
      </c>
      <c r="B24" s="214"/>
      <c r="C24" s="217" t="s">
        <v>85</v>
      </c>
      <c r="D24" s="218"/>
      <c r="E24" s="219" t="s">
        <v>86</v>
      </c>
      <c r="F24" s="220"/>
      <c r="G24" s="221" t="s">
        <v>186</v>
      </c>
      <c r="H24" s="222"/>
      <c r="I24" s="223" t="s">
        <v>187</v>
      </c>
      <c r="J24" s="224"/>
      <c r="K24" s="225" t="s">
        <v>88</v>
      </c>
      <c r="L24" s="225"/>
      <c r="M24" s="226" t="s">
        <v>89</v>
      </c>
      <c r="N24" s="227"/>
      <c r="O24" s="250" t="s">
        <v>94</v>
      </c>
      <c r="P24" s="250"/>
      <c r="Q24" s="230" t="s">
        <v>188</v>
      </c>
      <c r="R24" s="230"/>
      <c r="S24" s="231" t="s">
        <v>189</v>
      </c>
      <c r="T24" s="231"/>
      <c r="U24" s="232" t="s">
        <v>91</v>
      </c>
      <c r="V24" s="233"/>
      <c r="W24" s="234" t="s">
        <v>96</v>
      </c>
      <c r="X24" s="235"/>
    </row>
    <row r="25" spans="1:24" hidden="1" x14ac:dyDescent="0.2">
      <c r="A25" s="215"/>
      <c r="B25" s="216"/>
      <c r="C25" s="67" t="s">
        <v>40</v>
      </c>
      <c r="D25" s="45" t="s">
        <v>41</v>
      </c>
      <c r="E25" s="45" t="s">
        <v>40</v>
      </c>
      <c r="F25" s="45" t="s">
        <v>41</v>
      </c>
      <c r="G25" s="45" t="s">
        <v>40</v>
      </c>
      <c r="H25" s="45" t="s">
        <v>41</v>
      </c>
      <c r="I25" s="45" t="s">
        <v>40</v>
      </c>
      <c r="J25" s="45" t="s">
        <v>41</v>
      </c>
      <c r="K25" s="45" t="s">
        <v>40</v>
      </c>
      <c r="L25" s="45" t="s">
        <v>41</v>
      </c>
      <c r="M25" s="45" t="s">
        <v>40</v>
      </c>
      <c r="N25" s="45" t="s">
        <v>41</v>
      </c>
      <c r="O25" s="45" t="s">
        <v>40</v>
      </c>
      <c r="P25" s="45" t="s">
        <v>41</v>
      </c>
      <c r="Q25" s="45" t="s">
        <v>40</v>
      </c>
      <c r="R25" s="45" t="s">
        <v>41</v>
      </c>
      <c r="S25" s="45" t="s">
        <v>40</v>
      </c>
      <c r="T25" s="45" t="s">
        <v>41</v>
      </c>
      <c r="U25" s="45" t="s">
        <v>40</v>
      </c>
      <c r="V25" s="45" t="s">
        <v>41</v>
      </c>
      <c r="W25" s="45" t="s">
        <v>40</v>
      </c>
      <c r="X25" s="45" t="s">
        <v>41</v>
      </c>
    </row>
    <row r="26" spans="1:24" hidden="1" x14ac:dyDescent="0.2">
      <c r="A26" s="117" t="s">
        <v>45</v>
      </c>
      <c r="B26" s="117">
        <v>25</v>
      </c>
      <c r="C26" s="138" cm="1">
        <f t="array" ref="C26">IF($I$2="Путешествия с детьми",
INDEX(GRID!$B$4:$BI$14,MATCH(C$7,GRID!$A$4:$A$14,0),MATCH(1,($U$2=GRID!$B$1:$BI$1)*(КАЛЕНДАРЬ!$L28=GRID!$B$3:$BI$3), 0))*GRID!$B$65,
ROUNDUP(INDEX(GRID!$B$4:$BI$14,MATCH(C$7,GRID!$A$4:$A$14,0),MATCH(1,($U$2=GRID!$B$1:$BI$1)*(КАЛЕНДАРЬ!$L28=GRID!$B$3:$BI$3),0))*GRID!$B$65*(1-GRID!$B$69),0))</f>
        <v>16340</v>
      </c>
      <c r="D26" s="48" cm="1">
        <f t="array" ref="D26">IF($I$2="Путешествия с детьми",
INDEX(GRID!$B$17:$BI$27,MATCH(C$7,GRID!$A$17:$A$27,0),MATCH(1,($U$2=GRID!$B$1:$BI$1)*(КАЛЕНДАРЬ!$L28=GRID!$B$3:$BI$3), 0))*GRID!$B$65,
ROUNDUP(INDEX(GRID!$B$17:$BI$27,MATCH(C$7,GRID!$A$17:$A$27,0),MATCH(1,($U$2=GRID!$B$1:$BI$1)*(КАЛЕНДАРЬ!$L28=GRID!$B$3:$BI$3), 0))*GRID!$B$65*(1-GRID!$B$69),0))</f>
        <v>18490</v>
      </c>
      <c r="E26" s="47" cm="1">
        <f t="array" ref="E26">IF($I$2="Путешествия с детьми",
INDEX(GRID!$B$4:$BI$14,MATCH(E$7,GRID!$A$4:$A$14,0),MATCH(1,($U$2=GRID!$B$1:$BI$1)*(КАЛЕНДАРЬ!$L28=GRID!$B$3:$BI$3), 0))*GRID!$B$65,
ROUNDUP(INDEX(GRID!$B$4:$BI$14,MATCH(E$7,GRID!$A$4:$A$14,0),MATCH(1,($U$2=GRID!$B$1:$BI$1)*(КАЛЕНДАРЬ!$L28=GRID!$B$3:$BI$3),0))*GRID!$B$65*(1-GRID!$B$69),0))</f>
        <v>17974</v>
      </c>
      <c r="F26" s="48" cm="1">
        <f t="array" ref="F26">IF($I$2="Путешествия с детьми",
INDEX(GRID!$B$17:$BI$27,MATCH(E$7,GRID!$A$17:$A$27,0),MATCH(1,($U$2=GRID!$B$1:$BI$1)*(КАЛЕНДАРЬ!$L28=GRID!$B$3:$BI$3), 0))*GRID!$B$65,
ROUNDUP(INDEX(GRID!$B$17:$BI$27,MATCH(E$7,GRID!$A$17:$A$27,0),MATCH(1,($U$2=GRID!$B$1:$BI$1)*(КАЛЕНДАРЬ!$L28=GRID!$B$3:$BI$3), 0))*GRID!$B$65*(1-GRID!$B$69),0))</f>
        <v>20124</v>
      </c>
      <c r="G26" s="47" t="e" cm="1">
        <f t="array" ref="G26">IF($I$2="Путешествия с детьми",
INDEX(GRID!$B$4:$BI$14,MATCH(G$7,GRID!$A$4:$A$14,0),MATCH(1,($U$2=GRID!$B$1:$BI$1)*(КАЛЕНДАРЬ!$L28=GRID!$B$3:$BI$3), 0))*GRID!$B$65,
ROUNDUP(INDEX(GRID!$B$4:$BI$14,MATCH(G$7,GRID!$A$4:$A$14,0),MATCH(1,($U$2=GRID!$B$1:$BI$1)*(КАЛЕНДАРЬ!$L28=GRID!$B$3:$BI$3),0))*GRID!$B$65*(1-GRID!$B$69),0))</f>
        <v>#N/A</v>
      </c>
      <c r="H26" s="48" t="e" cm="1">
        <f t="array" ref="H26">IF($I$2="Путешествия с детьми",
INDEX(GRID!$B$17:$BI$27,MATCH(G$7,GRID!$A$17:$A$27,0),MATCH(1,($U$2=GRID!$B$1:$BI$1)*(КАЛЕНДАРЬ!$L28=GRID!$B$3:$BI$3), 0))*GRID!$B$65,
ROUNDUP(INDEX(GRID!$B$17:$BI$27,MATCH(G$7,GRID!$A$17:$A$27,0),MATCH(1,($U$2=GRID!$B$1:$BI$1)*(КАЛЕНДАРЬ!$L28=GRID!$B$3:$BI$3), 0))*GRID!$B$65*(1-GRID!$B$69),0))</f>
        <v>#N/A</v>
      </c>
      <c r="I26" s="47" t="e" cm="1">
        <f t="array" ref="I26">IF($I$2="Путешествия с детьми",
INDEX(GRID!$B$4:$BI$14,MATCH(I$7,GRID!$A$4:$A$14,0),MATCH(1,($U$2=GRID!$B$1:$BI$1)*(КАЛЕНДАРЬ!$L28=GRID!$B$3:$BI$3), 0))*GRID!$B$65,
ROUNDUP(INDEX(GRID!$B$4:$BI$14,MATCH(I$7,GRID!$A$4:$A$14,0),MATCH(1,($U$2=GRID!$B$1:$BI$1)*(КАЛЕНДАРЬ!$L28=GRID!$B$3:$BI$3),0))*GRID!$B$65*(1-GRID!$B$69),0))</f>
        <v>#N/A</v>
      </c>
      <c r="J26" s="48" t="e" cm="1">
        <f t="array" ref="J26">IF($I$2="Путешествия с детьми",
INDEX(GRID!$B$17:$BI$27,MATCH(I$7,GRID!$A$17:$A$27,0),MATCH(1,($U$2=GRID!$B$1:$BI$1)*(КАЛЕНДАРЬ!$L28=GRID!$B$3:$BI$3), 0))*GRID!$B$65,
ROUNDUP(INDEX(GRID!$B$17:$BI$27,MATCH(I$7,GRID!$A$17:$A$27,0),MATCH(1,($U$2=GRID!$B$1:$BI$1)*(КАЛЕНДАРЬ!$L28=GRID!$B$3:$BI$3), 0))*GRID!$B$65*(1-GRID!$B$69),0))</f>
        <v>#N/A</v>
      </c>
      <c r="K26" s="47" cm="1">
        <f t="array" ref="K26">IF($I$2="Путешествия с детьми",
INDEX(GRID!$B$4:$BI$14,MATCH(K$7,GRID!$A$4:$A$14,0),MATCH(1,($U$2=GRID!$B$1:$BI$1)*(КАЛЕНДАРЬ!$L28=GRID!$B$3:$BI$3), 0))*GRID!$B$65,
ROUNDUP(INDEX(GRID!$B$4:$BI$14,MATCH(K$7,GRID!$A$4:$A$14,0),MATCH(1,($U$2=GRID!$B$1:$BI$1)*(КАЛЕНДАРЬ!$L28=GRID!$B$3:$BI$3),0))*GRID!$B$65*(1-GRID!$B$69),0))</f>
        <v>23736</v>
      </c>
      <c r="L26" s="48" cm="1">
        <f t="array" ref="L26">IF($I$2="Путешествия с детьми",
INDEX(GRID!$B$17:$BI$27,MATCH(K$7,GRID!$A$17:$A$27,0),MATCH(1,($U$2=GRID!$B$1:$BI$1)*(КАЛЕНДАРЬ!$L28=GRID!$B$3:$BI$3), 0))*GRID!$B$65,
ROUNDUP(INDEX(GRID!$B$17:$BI$27,MATCH(K$7,GRID!$A$17:$A$27,0),MATCH(1,($U$2=GRID!$B$1:$BI$1)*(КАЛЕНДАРЬ!$L28=GRID!$B$3:$BI$3), 0))*GRID!$B$65*(1-GRID!$B$69),0))</f>
        <v>25886</v>
      </c>
      <c r="M26" s="47" cm="1">
        <f t="array" ref="M26">IF($I$2="Путешествия с детьми",
INDEX(GRID!$B$4:$BI$14,MATCH(M$7,GRID!$A$4:$A$14,0),MATCH(1,($U$2=GRID!$B$1:$BI$1)*(КАЛЕНДАРЬ!$L28=GRID!$B$3:$BI$3), 0))*GRID!$B$65,
ROUNDUP(INDEX(GRID!$B$4:$BI$14,MATCH(M$7,GRID!$A$4:$A$14,0),MATCH(1,($U$2=GRID!$B$1:$BI$1)*(КАЛЕНДАРЬ!$L28=GRID!$B$3:$BI$3),0))*GRID!$B$65*(1-GRID!$B$69),0))</f>
        <v>26058</v>
      </c>
      <c r="N26" s="48" cm="1">
        <f t="array" ref="N26">IF($I$2="Путешествия с детьми",
INDEX(GRID!$B$17:$BI$27,MATCH(M$7,GRID!$A$17:$A$27,0),MATCH(1,($U$2=GRID!$B$1:$BI$1)*(КАЛЕНДАРЬ!$L28=GRID!$B$3:$BI$3), 0))*GRID!$B$65,
ROUNDUP(INDEX(GRID!$B$17:$BI$27,MATCH(M$7,GRID!$A$17:$A$27,0),MATCH(1,($U$2=GRID!$B$1:$BI$1)*(КАЛЕНДАРЬ!$L28=GRID!$B$3:$BI$3), 0))*GRID!$B$65*(1-GRID!$B$69),0))</f>
        <v>28208</v>
      </c>
      <c r="O26" s="47" cm="1">
        <f t="array" ref="O26">IF($I$2="Путешествия с детьми",
INDEX(GRID!$B$4:$BI$14,MATCH(O$7,GRID!$A$4:$A$14,0),MATCH(1,($U$2=GRID!$B$1:$BI$1)*(КАЛЕНДАРЬ!$L28=GRID!$B$3:$BI$3), 0))*GRID!$B$65,
ROUNDUP(INDEX(GRID!$B$4:$BI$14,MATCH(O$7,GRID!$A$4:$A$14,0),MATCH(1,($U$2=GRID!$B$1:$BI$1)*(КАЛЕНДАРЬ!$L28=GRID!$B$3:$BI$3),0))*GRID!$B$65*(1-GRID!$B$69),0))</f>
        <v>32078</v>
      </c>
      <c r="P26" s="48" cm="1">
        <f t="array" ref="P26">IF($I$2="Путешествия с детьми",
INDEX(GRID!$B$17:$BI$27,MATCH(O$7,GRID!$A$17:$A$27,0),MATCH(1,($U$2=GRID!$B$1:$BI$1)*(КАЛЕНДАРЬ!$L28=GRID!$B$3:$BI$3), 0))*GRID!$B$65,
ROUNDUP(INDEX(GRID!$B$17:$BI$27,MATCH(O$7,GRID!$A$17:$A$27,0),MATCH(1,($U$2=GRID!$B$1:$BI$1)*(КАЛЕНДАРЬ!$L28=GRID!$B$3:$BI$3), 0))*GRID!$B$65*(1-GRID!$B$69),0))</f>
        <v>34228</v>
      </c>
      <c r="Q26" s="47" t="e" cm="1">
        <f t="array" ref="Q26">IF($I$2="Путешествия с детьми",
INDEX(GRID!$B$4:$BI$14,MATCH(Q$7,GRID!$A$4:$A$14,0),MATCH(1,($U$2=GRID!$B$1:$BI$1)*(КАЛЕНДАРЬ!$L28=GRID!$B$3:$BI$3), 0))*GRID!$B$65,
ROUNDUP(INDEX(GRID!$B$4:$BI$14,MATCH(Q$7,GRID!$A$4:$A$14,0),MATCH(1,($U$2=GRID!$B$1:$BI$1)*(КАЛЕНДАРЬ!$L28=GRID!$B$3:$BI$3),0))*GRID!$B$65*(1-GRID!$B$69),0))</f>
        <v>#N/A</v>
      </c>
      <c r="R26" s="48" t="e" cm="1">
        <f t="array" ref="R26">IF($I$2="Путешествия с детьми",
INDEX(GRID!$B$17:$BI$27,MATCH(Q$7,GRID!$A$17:$A$27,0),MATCH(1,($U$2=GRID!$B$1:$BI$1)*(КАЛЕНДАРЬ!$L28=GRID!$B$3:$BI$3), 0))*GRID!$B$65,
ROUNDUP(INDEX(GRID!$B$17:$BI$27,MATCH(Q$7,GRID!$A$17:$A$27,0),MATCH(1,($U$2=GRID!$B$1:$BI$1)*(КАЛЕНДАРЬ!$L28=GRID!$B$3:$BI$3), 0))*GRID!$B$65*(1-GRID!$B$69),0))</f>
        <v>#N/A</v>
      </c>
      <c r="S26" s="47" t="e" cm="1">
        <f t="array" ref="S26">IF($I$2="Путешествия с детьми",
INDEX(GRID!$B$4:$BI$14,MATCH(S$7,GRID!$A$4:$A$14,0),MATCH(1,($U$2=GRID!$B$1:$BI$1)*(КАЛЕНДАРЬ!$L28=GRID!$B$3:$BI$3), 0))*GRID!$B$65,
ROUNDUP(INDEX(GRID!$B$4:$BI$14,MATCH(S$7,GRID!$A$4:$A$14,0),MATCH(1,($U$2=GRID!$B$1:$BI$1)*(КАЛЕНДАРЬ!$L28=GRID!$B$3:$BI$3),0))*GRID!$B$65*(1-GRID!$B$69),0))</f>
        <v>#N/A</v>
      </c>
      <c r="T26" s="48" t="e" cm="1">
        <f t="array" ref="T26">IF($I$2="Путешествия с детьми",
INDEX(GRID!$B$17:$BI$27,MATCH(S$7,GRID!$A$17:$A$27,0),MATCH(1,($U$2=GRID!$B$1:$BI$1)*(КАЛЕНДАРЬ!$L28=GRID!$B$3:$BI$3), 0))*GRID!$B$65,
ROUNDUP(INDEX(GRID!$B$17:$BI$27,MATCH(S$7,GRID!$A$17:$A$27,0),MATCH(1,($U$2=GRID!$B$1:$BI$1)*(КАЛЕНДАРЬ!$L28=GRID!$B$3:$BI$3), 0))*GRID!$B$65*(1-GRID!$B$69),0))</f>
        <v>#N/A</v>
      </c>
      <c r="U26" s="47" cm="1">
        <f t="array" ref="U26">IF($I$2="Путешествия с детьми",
INDEX(GRID!$B$4:$BI$14,MATCH(U$7,GRID!$A$4:$A$14,0),MATCH(1,($U$2=GRID!$B$1:$BI$1)*(КАЛЕНДАРЬ!$L28=GRID!$B$3:$BI$3), 0))*GRID!$B$65,
ROUNDUP(INDEX(GRID!$B$4:$BI$14,MATCH(U$7,GRID!$A$4:$A$14,0),MATCH(1,($U$2=GRID!$B$1:$BI$1)*(КАЛЕНДАРЬ!$L28=GRID!$B$3:$BI$3),0))*GRID!$B$65*(1-GRID!$B$69),0))</f>
        <v>49880</v>
      </c>
      <c r="V26" s="48" cm="1">
        <f t="array" ref="V26">IF($I$2="Путешествия с детьми",
INDEX(GRID!$B$17:$BI$27,MATCH(U$7,GRID!$A$17:$A$27,0),MATCH(1,($U$2=GRID!$B$1:$BI$1)*(КАЛЕНДАРЬ!$L28=GRID!$B$3:$BI$3), 0))*GRID!$B$65,
ROUNDUP(INDEX(GRID!$B$17:$BI$27,MATCH(U$7,GRID!$A$17:$A$27,0),MATCH(1,($U$2=GRID!$B$1:$BI$1)*(КАЛЕНДАРЬ!$L28=GRID!$B$3:$BI$3), 0))*GRID!$B$65*(1-GRID!$B$69),0))</f>
        <v>52030</v>
      </c>
      <c r="W26" s="47" cm="1">
        <f t="array" ref="W26">IF($I$2="Путешествия с детьми",
INDEX(GRID!$B$4:$BI$14,MATCH(W$7,GRID!$A$4:$A$14,0),MATCH(1,($U$2=GRID!$B$1:$BI$1)*(КАЛЕНДАРЬ!$L28=GRID!$B$3:$BI$3), 0))*GRID!$B$65,
ROUNDUP(INDEX(GRID!$B$4:$BI$14,MATCH(W$7,GRID!$A$4:$A$14,0),MATCH(1,($U$2=GRID!$B$1:$BI$1)*(КАЛЕНДАРЬ!$L28=GRID!$B$3:$BI$3),0))*GRID!$B$65*(1-GRID!$B$69),0))</f>
        <v>199520</v>
      </c>
      <c r="X26" s="48" cm="1">
        <f t="array" ref="X26">IF($I$2="Путешествия с детьми",
INDEX(GRID!$B$17:$BI$27,MATCH(W$7,GRID!$A$17:$A$27,0),MATCH(1,($U$2=GRID!$B$1:$BI$1)*(КАЛЕНДАРЬ!$L28=GRID!$B$3:$BI$3), 0))*GRID!$B$65,
ROUNDUP(INDEX(GRID!$B$17:$BI$27,MATCH(W$7,GRID!$A$17:$A$27,0),MATCH(1,($U$2=GRID!$B$1:$BI$1)*(КАЛЕНДАРЬ!$L28=GRID!$B$3:$BI$3), 0))*GRID!$B$65*(1-GRID!$B$69),0))</f>
        <v>201670</v>
      </c>
    </row>
    <row r="27" spans="1:24" hidden="1" x14ac:dyDescent="0.2">
      <c r="A27" s="117" t="s">
        <v>46</v>
      </c>
      <c r="B27" s="117">
        <v>26</v>
      </c>
      <c r="C27" s="138" cm="1">
        <f t="array" ref="C27">IF($I$2="Путешествия с детьми",
INDEX(GRID!$B$4:$BI$14,MATCH(C$7,GRID!$A$4:$A$14,0),MATCH(1,($U$2=GRID!$B$1:$BI$1)*(КАЛЕНДАРЬ!$L29=GRID!$B$3:$BI$3), 0))*GRID!$B$65,
ROUNDUP(INDEX(GRID!$B$4:$BI$14,MATCH(C$7,GRID!$A$4:$A$14,0),MATCH(1,($U$2=GRID!$B$1:$BI$1)*(КАЛЕНДАРЬ!$L29=GRID!$B$3:$BI$3),0))*GRID!$B$65*(1-GRID!$B$69),0))</f>
        <v>16340</v>
      </c>
      <c r="D27" s="48" cm="1">
        <f t="array" ref="D27">IF($I$2="Путешествия с детьми",
INDEX(GRID!$B$17:$BI$27,MATCH(C$7,GRID!$A$17:$A$27,0),MATCH(1,($U$2=GRID!$B$1:$BI$1)*(КАЛЕНДАРЬ!$L29=GRID!$B$3:$BI$3), 0))*GRID!$B$65,
ROUNDUP(INDEX(GRID!$B$17:$BI$27,MATCH(C$7,GRID!$A$17:$A$27,0),MATCH(1,($U$2=GRID!$B$1:$BI$1)*(КАЛЕНДАРЬ!$L29=GRID!$B$3:$BI$3), 0))*GRID!$B$65*(1-GRID!$B$69),0))</f>
        <v>18490</v>
      </c>
      <c r="E27" s="47" cm="1">
        <f t="array" ref="E27">IF($I$2="Путешествия с детьми",
INDEX(GRID!$B$4:$BI$14,MATCH(E$7,GRID!$A$4:$A$14,0),MATCH(1,($U$2=GRID!$B$1:$BI$1)*(КАЛЕНДАРЬ!$L29=GRID!$B$3:$BI$3), 0))*GRID!$B$65,
ROUNDUP(INDEX(GRID!$B$4:$BI$14,MATCH(E$7,GRID!$A$4:$A$14,0),MATCH(1,($U$2=GRID!$B$1:$BI$1)*(КАЛЕНДАРЬ!$L29=GRID!$B$3:$BI$3),0))*GRID!$B$65*(1-GRID!$B$69),0))</f>
        <v>17974</v>
      </c>
      <c r="F27" s="48" cm="1">
        <f t="array" ref="F27">IF($I$2="Путешествия с детьми",
INDEX(GRID!$B$17:$BI$27,MATCH(E$7,GRID!$A$17:$A$27,0),MATCH(1,($U$2=GRID!$B$1:$BI$1)*(КАЛЕНДАРЬ!$L29=GRID!$B$3:$BI$3), 0))*GRID!$B$65,
ROUNDUP(INDEX(GRID!$B$17:$BI$27,MATCH(E$7,GRID!$A$17:$A$27,0),MATCH(1,($U$2=GRID!$B$1:$BI$1)*(КАЛЕНДАРЬ!$L29=GRID!$B$3:$BI$3), 0))*GRID!$B$65*(1-GRID!$B$69),0))</f>
        <v>20124</v>
      </c>
      <c r="G27" s="47" t="e" cm="1">
        <f t="array" ref="G27">IF($I$2="Путешествия с детьми",
INDEX(GRID!$B$4:$BI$14,MATCH(G$7,GRID!$A$4:$A$14,0),MATCH(1,($U$2=GRID!$B$1:$BI$1)*(КАЛЕНДАРЬ!$L29=GRID!$B$3:$BI$3), 0))*GRID!$B$65,
ROUNDUP(INDEX(GRID!$B$4:$BI$14,MATCH(G$7,GRID!$A$4:$A$14,0),MATCH(1,($U$2=GRID!$B$1:$BI$1)*(КАЛЕНДАРЬ!$L29=GRID!$B$3:$BI$3),0))*GRID!$B$65*(1-GRID!$B$69),0))</f>
        <v>#N/A</v>
      </c>
      <c r="H27" s="48" t="e" cm="1">
        <f t="array" ref="H27">IF($I$2="Путешествия с детьми",
INDEX(GRID!$B$17:$BI$27,MATCH(G$7,GRID!$A$17:$A$27,0),MATCH(1,($U$2=GRID!$B$1:$BI$1)*(КАЛЕНДАРЬ!$L29=GRID!$B$3:$BI$3), 0))*GRID!$B$65,
ROUNDUP(INDEX(GRID!$B$17:$BI$27,MATCH(G$7,GRID!$A$17:$A$27,0),MATCH(1,($U$2=GRID!$B$1:$BI$1)*(КАЛЕНДАРЬ!$L29=GRID!$B$3:$BI$3), 0))*GRID!$B$65*(1-GRID!$B$69),0))</f>
        <v>#N/A</v>
      </c>
      <c r="I27" s="47" t="e" cm="1">
        <f t="array" ref="I27">IF($I$2="Путешествия с детьми",
INDEX(GRID!$B$4:$BI$14,MATCH(I$7,GRID!$A$4:$A$14,0),MATCH(1,($U$2=GRID!$B$1:$BI$1)*(КАЛЕНДАРЬ!$L29=GRID!$B$3:$BI$3), 0))*GRID!$B$65,
ROUNDUP(INDEX(GRID!$B$4:$BI$14,MATCH(I$7,GRID!$A$4:$A$14,0),MATCH(1,($U$2=GRID!$B$1:$BI$1)*(КАЛЕНДАРЬ!$L29=GRID!$B$3:$BI$3),0))*GRID!$B$65*(1-GRID!$B$69),0))</f>
        <v>#N/A</v>
      </c>
      <c r="J27" s="48" t="e" cm="1">
        <f t="array" ref="J27">IF($I$2="Путешествия с детьми",
INDEX(GRID!$B$17:$BI$27,MATCH(I$7,GRID!$A$17:$A$27,0),MATCH(1,($U$2=GRID!$B$1:$BI$1)*(КАЛЕНДАРЬ!$L29=GRID!$B$3:$BI$3), 0))*GRID!$B$65,
ROUNDUP(INDEX(GRID!$B$17:$BI$27,MATCH(I$7,GRID!$A$17:$A$27,0),MATCH(1,($U$2=GRID!$B$1:$BI$1)*(КАЛЕНДАРЬ!$L29=GRID!$B$3:$BI$3), 0))*GRID!$B$65*(1-GRID!$B$69),0))</f>
        <v>#N/A</v>
      </c>
      <c r="K27" s="47" cm="1">
        <f t="array" ref="K27">IF($I$2="Путешествия с детьми",
INDEX(GRID!$B$4:$BI$14,MATCH(K$7,GRID!$A$4:$A$14,0),MATCH(1,($U$2=GRID!$B$1:$BI$1)*(КАЛЕНДАРЬ!$L29=GRID!$B$3:$BI$3), 0))*GRID!$B$65,
ROUNDUP(INDEX(GRID!$B$4:$BI$14,MATCH(K$7,GRID!$A$4:$A$14,0),MATCH(1,($U$2=GRID!$B$1:$BI$1)*(КАЛЕНДАРЬ!$L29=GRID!$B$3:$BI$3),0))*GRID!$B$65*(1-GRID!$B$69),0))</f>
        <v>23736</v>
      </c>
      <c r="L27" s="48" cm="1">
        <f t="array" ref="L27">IF($I$2="Путешествия с детьми",
INDEX(GRID!$B$17:$BI$27,MATCH(K$7,GRID!$A$17:$A$27,0),MATCH(1,($U$2=GRID!$B$1:$BI$1)*(КАЛЕНДАРЬ!$L29=GRID!$B$3:$BI$3), 0))*GRID!$B$65,
ROUNDUP(INDEX(GRID!$B$17:$BI$27,MATCH(K$7,GRID!$A$17:$A$27,0),MATCH(1,($U$2=GRID!$B$1:$BI$1)*(КАЛЕНДАРЬ!$L29=GRID!$B$3:$BI$3), 0))*GRID!$B$65*(1-GRID!$B$69),0))</f>
        <v>25886</v>
      </c>
      <c r="M27" s="47" cm="1">
        <f t="array" ref="M27">IF($I$2="Путешествия с детьми",
INDEX(GRID!$B$4:$BI$14,MATCH(M$7,GRID!$A$4:$A$14,0),MATCH(1,($U$2=GRID!$B$1:$BI$1)*(КАЛЕНДАРЬ!$L29=GRID!$B$3:$BI$3), 0))*GRID!$B$65,
ROUNDUP(INDEX(GRID!$B$4:$BI$14,MATCH(M$7,GRID!$A$4:$A$14,0),MATCH(1,($U$2=GRID!$B$1:$BI$1)*(КАЛЕНДАРЬ!$L29=GRID!$B$3:$BI$3),0))*GRID!$B$65*(1-GRID!$B$69),0))</f>
        <v>26058</v>
      </c>
      <c r="N27" s="48" cm="1">
        <f t="array" ref="N27">IF($I$2="Путешествия с детьми",
INDEX(GRID!$B$17:$BI$27,MATCH(M$7,GRID!$A$17:$A$27,0),MATCH(1,($U$2=GRID!$B$1:$BI$1)*(КАЛЕНДАРЬ!$L29=GRID!$B$3:$BI$3), 0))*GRID!$B$65,
ROUNDUP(INDEX(GRID!$B$17:$BI$27,MATCH(M$7,GRID!$A$17:$A$27,0),MATCH(1,($U$2=GRID!$B$1:$BI$1)*(КАЛЕНДАРЬ!$L29=GRID!$B$3:$BI$3), 0))*GRID!$B$65*(1-GRID!$B$69),0))</f>
        <v>28208</v>
      </c>
      <c r="O27" s="47" cm="1">
        <f t="array" ref="O27">IF($I$2="Путешествия с детьми",
INDEX(GRID!$B$4:$BI$14,MATCH(O$7,GRID!$A$4:$A$14,0),MATCH(1,($U$2=GRID!$B$1:$BI$1)*(КАЛЕНДАРЬ!$L29=GRID!$B$3:$BI$3), 0))*GRID!$B$65,
ROUNDUP(INDEX(GRID!$B$4:$BI$14,MATCH(O$7,GRID!$A$4:$A$14,0),MATCH(1,($U$2=GRID!$B$1:$BI$1)*(КАЛЕНДАРЬ!$L29=GRID!$B$3:$BI$3),0))*GRID!$B$65*(1-GRID!$B$69),0))</f>
        <v>32078</v>
      </c>
      <c r="P27" s="48" cm="1">
        <f t="array" ref="P27">IF($I$2="Путешествия с детьми",
INDEX(GRID!$B$17:$BI$27,MATCH(O$7,GRID!$A$17:$A$27,0),MATCH(1,($U$2=GRID!$B$1:$BI$1)*(КАЛЕНДАРЬ!$L29=GRID!$B$3:$BI$3), 0))*GRID!$B$65,
ROUNDUP(INDEX(GRID!$B$17:$BI$27,MATCH(O$7,GRID!$A$17:$A$27,0),MATCH(1,($U$2=GRID!$B$1:$BI$1)*(КАЛЕНДАРЬ!$L29=GRID!$B$3:$BI$3), 0))*GRID!$B$65*(1-GRID!$B$69),0))</f>
        <v>34228</v>
      </c>
      <c r="Q27" s="47" t="e" cm="1">
        <f t="array" ref="Q27">IF($I$2="Путешествия с детьми",
INDEX(GRID!$B$4:$BI$14,MATCH(Q$7,GRID!$A$4:$A$14,0),MATCH(1,($U$2=GRID!$B$1:$BI$1)*(КАЛЕНДАРЬ!$L29=GRID!$B$3:$BI$3), 0))*GRID!$B$65,
ROUNDUP(INDEX(GRID!$B$4:$BI$14,MATCH(Q$7,GRID!$A$4:$A$14,0),MATCH(1,($U$2=GRID!$B$1:$BI$1)*(КАЛЕНДАРЬ!$L29=GRID!$B$3:$BI$3),0))*GRID!$B$65*(1-GRID!$B$69),0))</f>
        <v>#N/A</v>
      </c>
      <c r="R27" s="48" t="e" cm="1">
        <f t="array" ref="R27">IF($I$2="Путешествия с детьми",
INDEX(GRID!$B$17:$BI$27,MATCH(Q$7,GRID!$A$17:$A$27,0),MATCH(1,($U$2=GRID!$B$1:$BI$1)*(КАЛЕНДАРЬ!$L29=GRID!$B$3:$BI$3), 0))*GRID!$B$65,
ROUNDUP(INDEX(GRID!$B$17:$BI$27,MATCH(Q$7,GRID!$A$17:$A$27,0),MATCH(1,($U$2=GRID!$B$1:$BI$1)*(КАЛЕНДАРЬ!$L29=GRID!$B$3:$BI$3), 0))*GRID!$B$65*(1-GRID!$B$69),0))</f>
        <v>#N/A</v>
      </c>
      <c r="S27" s="47" t="e" cm="1">
        <f t="array" ref="S27">IF($I$2="Путешествия с детьми",
INDEX(GRID!$B$4:$BI$14,MATCH(S$7,GRID!$A$4:$A$14,0),MATCH(1,($U$2=GRID!$B$1:$BI$1)*(КАЛЕНДАРЬ!$L29=GRID!$B$3:$BI$3), 0))*GRID!$B$65,
ROUNDUP(INDEX(GRID!$B$4:$BI$14,MATCH(S$7,GRID!$A$4:$A$14,0),MATCH(1,($U$2=GRID!$B$1:$BI$1)*(КАЛЕНДАРЬ!$L29=GRID!$B$3:$BI$3),0))*GRID!$B$65*(1-GRID!$B$69),0))</f>
        <v>#N/A</v>
      </c>
      <c r="T27" s="48" t="e" cm="1">
        <f t="array" ref="T27">IF($I$2="Путешествия с детьми",
INDEX(GRID!$B$17:$BI$27,MATCH(S$7,GRID!$A$17:$A$27,0),MATCH(1,($U$2=GRID!$B$1:$BI$1)*(КАЛЕНДАРЬ!$L29=GRID!$B$3:$BI$3), 0))*GRID!$B$65,
ROUNDUP(INDEX(GRID!$B$17:$BI$27,MATCH(S$7,GRID!$A$17:$A$27,0),MATCH(1,($U$2=GRID!$B$1:$BI$1)*(КАЛЕНДАРЬ!$L29=GRID!$B$3:$BI$3), 0))*GRID!$B$65*(1-GRID!$B$69),0))</f>
        <v>#N/A</v>
      </c>
      <c r="U27" s="47" cm="1">
        <f t="array" ref="U27">IF($I$2="Путешествия с детьми",
INDEX(GRID!$B$4:$BI$14,MATCH(U$7,GRID!$A$4:$A$14,0),MATCH(1,($U$2=GRID!$B$1:$BI$1)*(КАЛЕНДАРЬ!$L29=GRID!$B$3:$BI$3), 0))*GRID!$B$65,
ROUNDUP(INDEX(GRID!$B$4:$BI$14,MATCH(U$7,GRID!$A$4:$A$14,0),MATCH(1,($U$2=GRID!$B$1:$BI$1)*(КАЛЕНДАРЬ!$L29=GRID!$B$3:$BI$3),0))*GRID!$B$65*(1-GRID!$B$69),0))</f>
        <v>49880</v>
      </c>
      <c r="V27" s="48" cm="1">
        <f t="array" ref="V27">IF($I$2="Путешествия с детьми",
INDEX(GRID!$B$17:$BI$27,MATCH(U$7,GRID!$A$17:$A$27,0),MATCH(1,($U$2=GRID!$B$1:$BI$1)*(КАЛЕНДАРЬ!$L29=GRID!$B$3:$BI$3), 0))*GRID!$B$65,
ROUNDUP(INDEX(GRID!$B$17:$BI$27,MATCH(U$7,GRID!$A$17:$A$27,0),MATCH(1,($U$2=GRID!$B$1:$BI$1)*(КАЛЕНДАРЬ!$L29=GRID!$B$3:$BI$3), 0))*GRID!$B$65*(1-GRID!$B$69),0))</f>
        <v>52030</v>
      </c>
      <c r="W27" s="47" cm="1">
        <f t="array" ref="W27">IF($I$2="Путешествия с детьми",
INDEX(GRID!$B$4:$BI$14,MATCH(W$7,GRID!$A$4:$A$14,0),MATCH(1,($U$2=GRID!$B$1:$BI$1)*(КАЛЕНДАРЬ!$L29=GRID!$B$3:$BI$3), 0))*GRID!$B$65,
ROUNDUP(INDEX(GRID!$B$4:$BI$14,MATCH(W$7,GRID!$A$4:$A$14,0),MATCH(1,($U$2=GRID!$B$1:$BI$1)*(КАЛЕНДАРЬ!$L29=GRID!$B$3:$BI$3),0))*GRID!$B$65*(1-GRID!$B$69),0))</f>
        <v>199520</v>
      </c>
      <c r="X27" s="48" cm="1">
        <f t="array" ref="X27">IF($I$2="Путешествия с детьми",
INDEX(GRID!$B$17:$BI$27,MATCH(W$7,GRID!$A$17:$A$27,0),MATCH(1,($U$2=GRID!$B$1:$BI$1)*(КАЛЕНДАРЬ!$L29=GRID!$B$3:$BI$3), 0))*GRID!$B$65,
ROUNDUP(INDEX(GRID!$B$17:$BI$27,MATCH(W$7,GRID!$A$17:$A$27,0),MATCH(1,($U$2=GRID!$B$1:$BI$1)*(КАЛЕНДАРЬ!$L29=GRID!$B$3:$BI$3), 0))*GRID!$B$65*(1-GRID!$B$69),0))</f>
        <v>201670</v>
      </c>
    </row>
    <row r="28" spans="1:24" hidden="1" x14ac:dyDescent="0.2">
      <c r="A28" s="117" t="s">
        <v>47</v>
      </c>
      <c r="B28" s="117">
        <v>27</v>
      </c>
      <c r="C28" s="138" cm="1">
        <f t="array" ref="C28">IF($I$2="Путешествия с детьми",
INDEX(GRID!$B$4:$BI$14,MATCH(C$7,GRID!$A$4:$A$14,0),MATCH(1,($U$2=GRID!$B$1:$BI$1)*(КАЛЕНДАРЬ!$L30=GRID!$B$3:$BI$3), 0))*GRID!$B$65,
ROUNDUP(INDEX(GRID!$B$4:$BI$14,MATCH(C$7,GRID!$A$4:$A$14,0),MATCH(1,($U$2=GRID!$B$1:$BI$1)*(КАЛЕНДАРЬ!$L30=GRID!$B$3:$BI$3),0))*GRID!$B$65*(1-GRID!$B$69),0))</f>
        <v>18920</v>
      </c>
      <c r="D28" s="48" cm="1">
        <f t="array" ref="D28">IF($I$2="Путешествия с детьми",
INDEX(GRID!$B$17:$BI$27,MATCH(C$7,GRID!$A$17:$A$27,0),MATCH(1,($U$2=GRID!$B$1:$BI$1)*(КАЛЕНДАРЬ!$L30=GRID!$B$3:$BI$3), 0))*GRID!$B$65,
ROUNDUP(INDEX(GRID!$B$17:$BI$27,MATCH(C$7,GRID!$A$17:$A$27,0),MATCH(1,($U$2=GRID!$B$1:$BI$1)*(КАЛЕНДАРЬ!$L30=GRID!$B$3:$BI$3), 0))*GRID!$B$65*(1-GRID!$B$69),0))</f>
        <v>21070</v>
      </c>
      <c r="E28" s="47" cm="1">
        <f t="array" ref="E28">IF($I$2="Путешествия с детьми",
INDEX(GRID!$B$4:$BI$14,MATCH(E$7,GRID!$A$4:$A$14,0),MATCH(1,($U$2=GRID!$B$1:$BI$1)*(КАЛЕНДАРЬ!$L30=GRID!$B$3:$BI$3), 0))*GRID!$B$65,
ROUNDUP(INDEX(GRID!$B$4:$BI$14,MATCH(E$7,GRID!$A$4:$A$14,0),MATCH(1,($U$2=GRID!$B$1:$BI$1)*(КАЛЕНДАРЬ!$L30=GRID!$B$3:$BI$3),0))*GRID!$B$65*(1-GRID!$B$69),0))</f>
        <v>20898</v>
      </c>
      <c r="F28" s="48" cm="1">
        <f t="array" ref="F28">IF($I$2="Путешествия с детьми",
INDEX(GRID!$B$17:$BI$27,MATCH(E$7,GRID!$A$17:$A$27,0),MATCH(1,($U$2=GRID!$B$1:$BI$1)*(КАЛЕНДАРЬ!$L30=GRID!$B$3:$BI$3), 0))*GRID!$B$65,
ROUNDUP(INDEX(GRID!$B$17:$BI$27,MATCH(E$7,GRID!$A$17:$A$27,0),MATCH(1,($U$2=GRID!$B$1:$BI$1)*(КАЛЕНДАРЬ!$L30=GRID!$B$3:$BI$3), 0))*GRID!$B$65*(1-GRID!$B$69),0))</f>
        <v>23048</v>
      </c>
      <c r="G28" s="47" t="e" cm="1">
        <f t="array" ref="G28">IF($I$2="Путешествия с детьми",
INDEX(GRID!$B$4:$BI$14,MATCH(G$7,GRID!$A$4:$A$14,0),MATCH(1,($U$2=GRID!$B$1:$BI$1)*(КАЛЕНДАРЬ!$L30=GRID!$B$3:$BI$3), 0))*GRID!$B$65,
ROUNDUP(INDEX(GRID!$B$4:$BI$14,MATCH(G$7,GRID!$A$4:$A$14,0),MATCH(1,($U$2=GRID!$B$1:$BI$1)*(КАЛЕНДАРЬ!$L30=GRID!$B$3:$BI$3),0))*GRID!$B$65*(1-GRID!$B$69),0))</f>
        <v>#N/A</v>
      </c>
      <c r="H28" s="48" t="e" cm="1">
        <f t="array" ref="H28">IF($I$2="Путешествия с детьми",
INDEX(GRID!$B$17:$BI$27,MATCH(G$7,GRID!$A$17:$A$27,0),MATCH(1,($U$2=GRID!$B$1:$BI$1)*(КАЛЕНДАРЬ!$L30=GRID!$B$3:$BI$3), 0))*GRID!$B$65,
ROUNDUP(INDEX(GRID!$B$17:$BI$27,MATCH(G$7,GRID!$A$17:$A$27,0),MATCH(1,($U$2=GRID!$B$1:$BI$1)*(КАЛЕНДАРЬ!$L30=GRID!$B$3:$BI$3), 0))*GRID!$B$65*(1-GRID!$B$69),0))</f>
        <v>#N/A</v>
      </c>
      <c r="I28" s="47" t="e" cm="1">
        <f t="array" ref="I28">IF($I$2="Путешествия с детьми",
INDEX(GRID!$B$4:$BI$14,MATCH(I$7,GRID!$A$4:$A$14,0),MATCH(1,($U$2=GRID!$B$1:$BI$1)*(КАЛЕНДАРЬ!$L30=GRID!$B$3:$BI$3), 0))*GRID!$B$65,
ROUNDUP(INDEX(GRID!$B$4:$BI$14,MATCH(I$7,GRID!$A$4:$A$14,0),MATCH(1,($U$2=GRID!$B$1:$BI$1)*(КАЛЕНДАРЬ!$L30=GRID!$B$3:$BI$3),0))*GRID!$B$65*(1-GRID!$B$69),0))</f>
        <v>#N/A</v>
      </c>
      <c r="J28" s="48" t="e" cm="1">
        <f t="array" ref="J28">IF($I$2="Путешествия с детьми",
INDEX(GRID!$B$17:$BI$27,MATCH(I$7,GRID!$A$17:$A$27,0),MATCH(1,($U$2=GRID!$B$1:$BI$1)*(КАЛЕНДАРЬ!$L30=GRID!$B$3:$BI$3), 0))*GRID!$B$65,
ROUNDUP(INDEX(GRID!$B$17:$BI$27,MATCH(I$7,GRID!$A$17:$A$27,0),MATCH(1,($U$2=GRID!$B$1:$BI$1)*(КАЛЕНДАРЬ!$L30=GRID!$B$3:$BI$3), 0))*GRID!$B$65*(1-GRID!$B$69),0))</f>
        <v>#N/A</v>
      </c>
      <c r="K28" s="47" cm="1">
        <f t="array" ref="K28">IF($I$2="Путешествия с детьми",
INDEX(GRID!$B$4:$BI$14,MATCH(K$7,GRID!$A$4:$A$14,0),MATCH(1,($U$2=GRID!$B$1:$BI$1)*(КАЛЕНДАРЬ!$L30=GRID!$B$3:$BI$3), 0))*GRID!$B$65,
ROUNDUP(INDEX(GRID!$B$4:$BI$14,MATCH(K$7,GRID!$A$4:$A$14,0),MATCH(1,($U$2=GRID!$B$1:$BI$1)*(КАЛЕНДАРЬ!$L30=GRID!$B$3:$BI$3),0))*GRID!$B$65*(1-GRID!$B$69),0))</f>
        <v>28208</v>
      </c>
      <c r="L28" s="48" cm="1">
        <f t="array" ref="L28">IF($I$2="Путешествия с детьми",
INDEX(GRID!$B$17:$BI$27,MATCH(K$7,GRID!$A$17:$A$27,0),MATCH(1,($U$2=GRID!$B$1:$BI$1)*(КАЛЕНДАРЬ!$L30=GRID!$B$3:$BI$3), 0))*GRID!$B$65,
ROUNDUP(INDEX(GRID!$B$17:$BI$27,MATCH(K$7,GRID!$A$17:$A$27,0),MATCH(1,($U$2=GRID!$B$1:$BI$1)*(КАЛЕНДАРЬ!$L30=GRID!$B$3:$BI$3), 0))*GRID!$B$65*(1-GRID!$B$69),0))</f>
        <v>30358</v>
      </c>
      <c r="M28" s="47" cm="1">
        <f t="array" ref="M28">IF($I$2="Путешествия с детьми",
INDEX(GRID!$B$4:$BI$14,MATCH(M$7,GRID!$A$4:$A$14,0),MATCH(1,($U$2=GRID!$B$1:$BI$1)*(КАЛЕНДАРЬ!$L30=GRID!$B$3:$BI$3), 0))*GRID!$B$65,
ROUNDUP(INDEX(GRID!$B$4:$BI$14,MATCH(M$7,GRID!$A$4:$A$14,0),MATCH(1,($U$2=GRID!$B$1:$BI$1)*(КАЛЕНДАРЬ!$L30=GRID!$B$3:$BI$3),0))*GRID!$B$65*(1-GRID!$B$69),0))</f>
        <v>31218</v>
      </c>
      <c r="N28" s="48" cm="1">
        <f t="array" ref="N28">IF($I$2="Путешествия с детьми",
INDEX(GRID!$B$17:$BI$27,MATCH(M$7,GRID!$A$17:$A$27,0),MATCH(1,($U$2=GRID!$B$1:$BI$1)*(КАЛЕНДАРЬ!$L30=GRID!$B$3:$BI$3), 0))*GRID!$B$65,
ROUNDUP(INDEX(GRID!$B$17:$BI$27,MATCH(M$7,GRID!$A$17:$A$27,0),MATCH(1,($U$2=GRID!$B$1:$BI$1)*(КАЛЕНДАРЬ!$L30=GRID!$B$3:$BI$3), 0))*GRID!$B$65*(1-GRID!$B$69),0))</f>
        <v>33368</v>
      </c>
      <c r="O28" s="47" cm="1">
        <f t="array" ref="O28">IF($I$2="Путешествия с детьми",
INDEX(GRID!$B$4:$BI$14,MATCH(O$7,GRID!$A$4:$A$14,0),MATCH(1,($U$2=GRID!$B$1:$BI$1)*(КАЛЕНДАРЬ!$L30=GRID!$B$3:$BI$3), 0))*GRID!$B$65,
ROUNDUP(INDEX(GRID!$B$4:$BI$14,MATCH(O$7,GRID!$A$4:$A$14,0),MATCH(1,($U$2=GRID!$B$1:$BI$1)*(КАЛЕНДАРЬ!$L30=GRID!$B$3:$BI$3),0))*GRID!$B$65*(1-GRID!$B$69),0))</f>
        <v>36980</v>
      </c>
      <c r="P28" s="48" cm="1">
        <f t="array" ref="P28">IF($I$2="Путешествия с детьми",
INDEX(GRID!$B$17:$BI$27,MATCH(O$7,GRID!$A$17:$A$27,0),MATCH(1,($U$2=GRID!$B$1:$BI$1)*(КАЛЕНДАРЬ!$L30=GRID!$B$3:$BI$3), 0))*GRID!$B$65,
ROUNDUP(INDEX(GRID!$B$17:$BI$27,MATCH(O$7,GRID!$A$17:$A$27,0),MATCH(1,($U$2=GRID!$B$1:$BI$1)*(КАЛЕНДАРЬ!$L30=GRID!$B$3:$BI$3), 0))*GRID!$B$65*(1-GRID!$B$69),0))</f>
        <v>39130</v>
      </c>
      <c r="Q28" s="47" t="e" cm="1">
        <f t="array" ref="Q28">IF($I$2="Путешествия с детьми",
INDEX(GRID!$B$4:$BI$14,MATCH(Q$7,GRID!$A$4:$A$14,0),MATCH(1,($U$2=GRID!$B$1:$BI$1)*(КАЛЕНДАРЬ!$L30=GRID!$B$3:$BI$3), 0))*GRID!$B$65,
ROUNDUP(INDEX(GRID!$B$4:$BI$14,MATCH(Q$7,GRID!$A$4:$A$14,0),MATCH(1,($U$2=GRID!$B$1:$BI$1)*(КАЛЕНДАРЬ!$L30=GRID!$B$3:$BI$3),0))*GRID!$B$65*(1-GRID!$B$69),0))</f>
        <v>#N/A</v>
      </c>
      <c r="R28" s="48" t="e" cm="1">
        <f t="array" ref="R28">IF($I$2="Путешествия с детьми",
INDEX(GRID!$B$17:$BI$27,MATCH(Q$7,GRID!$A$17:$A$27,0),MATCH(1,($U$2=GRID!$B$1:$BI$1)*(КАЛЕНДАРЬ!$L30=GRID!$B$3:$BI$3), 0))*GRID!$B$65,
ROUNDUP(INDEX(GRID!$B$17:$BI$27,MATCH(Q$7,GRID!$A$17:$A$27,0),MATCH(1,($U$2=GRID!$B$1:$BI$1)*(КАЛЕНДАРЬ!$L30=GRID!$B$3:$BI$3), 0))*GRID!$B$65*(1-GRID!$B$69),0))</f>
        <v>#N/A</v>
      </c>
      <c r="S28" s="47" t="e" cm="1">
        <f t="array" ref="S28">IF($I$2="Путешествия с детьми",
INDEX(GRID!$B$4:$BI$14,MATCH(S$7,GRID!$A$4:$A$14,0),MATCH(1,($U$2=GRID!$B$1:$BI$1)*(КАЛЕНДАРЬ!$L30=GRID!$B$3:$BI$3), 0))*GRID!$B$65,
ROUNDUP(INDEX(GRID!$B$4:$BI$14,MATCH(S$7,GRID!$A$4:$A$14,0),MATCH(1,($U$2=GRID!$B$1:$BI$1)*(КАЛЕНДАРЬ!$L30=GRID!$B$3:$BI$3),0))*GRID!$B$65*(1-GRID!$B$69),0))</f>
        <v>#N/A</v>
      </c>
      <c r="T28" s="48" t="e" cm="1">
        <f t="array" ref="T28">IF($I$2="Путешествия с детьми",
INDEX(GRID!$B$17:$BI$27,MATCH(S$7,GRID!$A$17:$A$27,0),MATCH(1,($U$2=GRID!$B$1:$BI$1)*(КАЛЕНДАРЬ!$L30=GRID!$B$3:$BI$3), 0))*GRID!$B$65,
ROUNDUP(INDEX(GRID!$B$17:$BI$27,MATCH(S$7,GRID!$A$17:$A$27,0),MATCH(1,($U$2=GRID!$B$1:$BI$1)*(КАЛЕНДАРЬ!$L30=GRID!$B$3:$BI$3), 0))*GRID!$B$65*(1-GRID!$B$69),0))</f>
        <v>#N/A</v>
      </c>
      <c r="U28" s="47" cm="1">
        <f t="array" ref="U28">IF($I$2="Путешествия с детьми",
INDEX(GRID!$B$4:$BI$14,MATCH(U$7,GRID!$A$4:$A$14,0),MATCH(1,($U$2=GRID!$B$1:$BI$1)*(КАЛЕНДАРЬ!$L30=GRID!$B$3:$BI$3), 0))*GRID!$B$65,
ROUNDUP(INDEX(GRID!$B$4:$BI$14,MATCH(U$7,GRID!$A$4:$A$14,0),MATCH(1,($U$2=GRID!$B$1:$BI$1)*(КАЛЕНДАРЬ!$L30=GRID!$B$3:$BI$3),0))*GRID!$B$65*(1-GRID!$B$69),0))</f>
        <v>57620</v>
      </c>
      <c r="V28" s="48" cm="1">
        <f t="array" ref="V28">IF($I$2="Путешествия с детьми",
INDEX(GRID!$B$17:$BI$27,MATCH(U$7,GRID!$A$17:$A$27,0),MATCH(1,($U$2=GRID!$B$1:$BI$1)*(КАЛЕНДАРЬ!$L30=GRID!$B$3:$BI$3), 0))*GRID!$B$65,
ROUNDUP(INDEX(GRID!$B$17:$BI$27,MATCH(U$7,GRID!$A$17:$A$27,0),MATCH(1,($U$2=GRID!$B$1:$BI$1)*(КАЛЕНДАРЬ!$L30=GRID!$B$3:$BI$3), 0))*GRID!$B$65*(1-GRID!$B$69),0))</f>
        <v>59770</v>
      </c>
      <c r="W28" s="47" cm="1">
        <f t="array" ref="W28">IF($I$2="Путешествия с детьми",
INDEX(GRID!$B$4:$BI$14,MATCH(W$7,GRID!$A$4:$A$14,0),MATCH(1,($U$2=GRID!$B$1:$BI$1)*(КАЛЕНДАРЬ!$L30=GRID!$B$3:$BI$3), 0))*GRID!$B$65,
ROUNDUP(INDEX(GRID!$B$4:$BI$14,MATCH(W$7,GRID!$A$4:$A$14,0),MATCH(1,($U$2=GRID!$B$1:$BI$1)*(КАЛЕНДАРЬ!$L30=GRID!$B$3:$BI$3),0))*GRID!$B$65*(1-GRID!$B$69),0))</f>
        <v>221880</v>
      </c>
      <c r="X28" s="48" cm="1">
        <f t="array" ref="X28">IF($I$2="Путешествия с детьми",
INDEX(GRID!$B$17:$BI$27,MATCH(W$7,GRID!$A$17:$A$27,0),MATCH(1,($U$2=GRID!$B$1:$BI$1)*(КАЛЕНДАРЬ!$L30=GRID!$B$3:$BI$3), 0))*GRID!$B$65,
ROUNDUP(INDEX(GRID!$B$17:$BI$27,MATCH(W$7,GRID!$A$17:$A$27,0),MATCH(1,($U$2=GRID!$B$1:$BI$1)*(КАЛЕНДАРЬ!$L30=GRID!$B$3:$BI$3), 0))*GRID!$B$65*(1-GRID!$B$69),0))</f>
        <v>224030</v>
      </c>
    </row>
    <row r="29" spans="1:24" hidden="1" x14ac:dyDescent="0.2">
      <c r="A29" s="117" t="s">
        <v>48</v>
      </c>
      <c r="B29" s="117">
        <v>28</v>
      </c>
      <c r="C29" s="138" cm="1">
        <f t="array" ref="C29">IF($I$2="Путешествия с детьми",
INDEX(GRID!$B$4:$BI$14,MATCH(C$7,GRID!$A$4:$A$14,0),MATCH(1,($U$2=GRID!$B$1:$BI$1)*(КАЛЕНДАРЬ!$L31=GRID!$B$3:$BI$3), 0))*GRID!$B$65,
ROUNDUP(INDEX(GRID!$B$4:$BI$14,MATCH(C$7,GRID!$A$4:$A$14,0),MATCH(1,($U$2=GRID!$B$1:$BI$1)*(КАЛЕНДАРЬ!$L31=GRID!$B$3:$BI$3),0))*GRID!$B$65*(1-GRID!$B$69),0))</f>
        <v>19780</v>
      </c>
      <c r="D29" s="48" cm="1">
        <f t="array" ref="D29">IF($I$2="Путешествия с детьми",
INDEX(GRID!$B$17:$BI$27,MATCH(C$7,GRID!$A$17:$A$27,0),MATCH(1,($U$2=GRID!$B$1:$BI$1)*(КАЛЕНДАРЬ!$L31=GRID!$B$3:$BI$3), 0))*GRID!$B$65,
ROUNDUP(INDEX(GRID!$B$17:$BI$27,MATCH(C$7,GRID!$A$17:$A$27,0),MATCH(1,($U$2=GRID!$B$1:$BI$1)*(КАЛЕНДАРЬ!$L31=GRID!$B$3:$BI$3), 0))*GRID!$B$65*(1-GRID!$B$69),0))</f>
        <v>21930</v>
      </c>
      <c r="E29" s="47" cm="1">
        <f t="array" ref="E29">IF($I$2="Путешествия с детьми",
INDEX(GRID!$B$4:$BI$14,MATCH(E$7,GRID!$A$4:$A$14,0),MATCH(1,($U$2=GRID!$B$1:$BI$1)*(КАЛЕНДАРЬ!$L31=GRID!$B$3:$BI$3), 0))*GRID!$B$65,
ROUNDUP(INDEX(GRID!$B$4:$BI$14,MATCH(E$7,GRID!$A$4:$A$14,0),MATCH(1,($U$2=GRID!$B$1:$BI$1)*(КАЛЕНДАРЬ!$L31=GRID!$B$3:$BI$3),0))*GRID!$B$65*(1-GRID!$B$69),0))</f>
        <v>21930</v>
      </c>
      <c r="F29" s="48" cm="1">
        <f t="array" ref="F29">IF($I$2="Путешествия с детьми",
INDEX(GRID!$B$17:$BI$27,MATCH(E$7,GRID!$A$17:$A$27,0),MATCH(1,($U$2=GRID!$B$1:$BI$1)*(КАЛЕНДАРЬ!$L31=GRID!$B$3:$BI$3), 0))*GRID!$B$65,
ROUNDUP(INDEX(GRID!$B$17:$BI$27,MATCH(E$7,GRID!$A$17:$A$27,0),MATCH(1,($U$2=GRID!$B$1:$BI$1)*(КАЛЕНДАРЬ!$L31=GRID!$B$3:$BI$3), 0))*GRID!$B$65*(1-GRID!$B$69),0))</f>
        <v>24080</v>
      </c>
      <c r="G29" s="47" t="e" cm="1">
        <f t="array" ref="G29">IF($I$2="Путешествия с детьми",
INDEX(GRID!$B$4:$BI$14,MATCH(G$7,GRID!$A$4:$A$14,0),MATCH(1,($U$2=GRID!$B$1:$BI$1)*(КАЛЕНДАРЬ!$L31=GRID!$B$3:$BI$3), 0))*GRID!$B$65,
ROUNDUP(INDEX(GRID!$B$4:$BI$14,MATCH(G$7,GRID!$A$4:$A$14,0),MATCH(1,($U$2=GRID!$B$1:$BI$1)*(КАЛЕНДАРЬ!$L31=GRID!$B$3:$BI$3),0))*GRID!$B$65*(1-GRID!$B$69),0))</f>
        <v>#N/A</v>
      </c>
      <c r="H29" s="48" t="e" cm="1">
        <f t="array" ref="H29">IF($I$2="Путешествия с детьми",
INDEX(GRID!$B$17:$BI$27,MATCH(G$7,GRID!$A$17:$A$27,0),MATCH(1,($U$2=GRID!$B$1:$BI$1)*(КАЛЕНДАРЬ!$L31=GRID!$B$3:$BI$3), 0))*GRID!$B$65,
ROUNDUP(INDEX(GRID!$B$17:$BI$27,MATCH(G$7,GRID!$A$17:$A$27,0),MATCH(1,($U$2=GRID!$B$1:$BI$1)*(КАЛЕНДАРЬ!$L31=GRID!$B$3:$BI$3), 0))*GRID!$B$65*(1-GRID!$B$69),0))</f>
        <v>#N/A</v>
      </c>
      <c r="I29" s="47" t="e" cm="1">
        <f t="array" ref="I29">IF($I$2="Путешествия с детьми",
INDEX(GRID!$B$4:$BI$14,MATCH(I$7,GRID!$A$4:$A$14,0),MATCH(1,($U$2=GRID!$B$1:$BI$1)*(КАЛЕНДАРЬ!$L31=GRID!$B$3:$BI$3), 0))*GRID!$B$65,
ROUNDUP(INDEX(GRID!$B$4:$BI$14,MATCH(I$7,GRID!$A$4:$A$14,0),MATCH(1,($U$2=GRID!$B$1:$BI$1)*(КАЛЕНДАРЬ!$L31=GRID!$B$3:$BI$3),0))*GRID!$B$65*(1-GRID!$B$69),0))</f>
        <v>#N/A</v>
      </c>
      <c r="J29" s="48" t="e" cm="1">
        <f t="array" ref="J29">IF($I$2="Путешествия с детьми",
INDEX(GRID!$B$17:$BI$27,MATCH(I$7,GRID!$A$17:$A$27,0),MATCH(1,($U$2=GRID!$B$1:$BI$1)*(КАЛЕНДАРЬ!$L31=GRID!$B$3:$BI$3), 0))*GRID!$B$65,
ROUNDUP(INDEX(GRID!$B$17:$BI$27,MATCH(I$7,GRID!$A$17:$A$27,0),MATCH(1,($U$2=GRID!$B$1:$BI$1)*(КАЛЕНДАРЬ!$L31=GRID!$B$3:$BI$3), 0))*GRID!$B$65*(1-GRID!$B$69),0))</f>
        <v>#N/A</v>
      </c>
      <c r="K29" s="47" cm="1">
        <f t="array" ref="K29">IF($I$2="Путешествия с детьми",
INDEX(GRID!$B$4:$BI$14,MATCH(K$7,GRID!$A$4:$A$14,0),MATCH(1,($U$2=GRID!$B$1:$BI$1)*(КАЛЕНДАРЬ!$L31=GRID!$B$3:$BI$3), 0))*GRID!$B$65,
ROUNDUP(INDEX(GRID!$B$4:$BI$14,MATCH(K$7,GRID!$A$4:$A$14,0),MATCH(1,($U$2=GRID!$B$1:$BI$1)*(КАЛЕНДАРЬ!$L31=GRID!$B$3:$BI$3),0))*GRID!$B$65*(1-GRID!$B$69),0))</f>
        <v>29756</v>
      </c>
      <c r="L29" s="48" cm="1">
        <f t="array" ref="L29">IF($I$2="Путешествия с детьми",
INDEX(GRID!$B$17:$BI$27,MATCH(K$7,GRID!$A$17:$A$27,0),MATCH(1,($U$2=GRID!$B$1:$BI$1)*(КАЛЕНДАРЬ!$L31=GRID!$B$3:$BI$3), 0))*GRID!$B$65,
ROUNDUP(INDEX(GRID!$B$17:$BI$27,MATCH(K$7,GRID!$A$17:$A$27,0),MATCH(1,($U$2=GRID!$B$1:$BI$1)*(КАЛЕНДАРЬ!$L31=GRID!$B$3:$BI$3), 0))*GRID!$B$65*(1-GRID!$B$69),0))</f>
        <v>31906</v>
      </c>
      <c r="M29" s="47" cm="1">
        <f t="array" ref="M29">IF($I$2="Путешествия с детьми",
INDEX(GRID!$B$4:$BI$14,MATCH(M$7,GRID!$A$4:$A$14,0),MATCH(1,($U$2=GRID!$B$1:$BI$1)*(КАЛЕНДАРЬ!$L31=GRID!$B$3:$BI$3), 0))*GRID!$B$65,
ROUNDUP(INDEX(GRID!$B$4:$BI$14,MATCH(M$7,GRID!$A$4:$A$14,0),MATCH(1,($U$2=GRID!$B$1:$BI$1)*(КАЛЕНДАРЬ!$L31=GRID!$B$3:$BI$3),0))*GRID!$B$65*(1-GRID!$B$69),0))</f>
        <v>32938</v>
      </c>
      <c r="N29" s="48" cm="1">
        <f t="array" ref="N29">IF($I$2="Путешествия с детьми",
INDEX(GRID!$B$17:$BI$27,MATCH(M$7,GRID!$A$17:$A$27,0),MATCH(1,($U$2=GRID!$B$1:$BI$1)*(КАЛЕНДАРЬ!$L31=GRID!$B$3:$BI$3), 0))*GRID!$B$65,
ROUNDUP(INDEX(GRID!$B$17:$BI$27,MATCH(M$7,GRID!$A$17:$A$27,0),MATCH(1,($U$2=GRID!$B$1:$BI$1)*(КАЛЕНДАРЬ!$L31=GRID!$B$3:$BI$3), 0))*GRID!$B$65*(1-GRID!$B$69),0))</f>
        <v>35088</v>
      </c>
      <c r="O29" s="47" cm="1">
        <f t="array" ref="O29">IF($I$2="Путешествия с детьми",
INDEX(GRID!$B$4:$BI$14,MATCH(O$7,GRID!$A$4:$A$14,0),MATCH(1,($U$2=GRID!$B$1:$BI$1)*(КАЛЕНДАРЬ!$L31=GRID!$B$3:$BI$3), 0))*GRID!$B$65,
ROUNDUP(INDEX(GRID!$B$4:$BI$14,MATCH(O$7,GRID!$A$4:$A$14,0),MATCH(1,($U$2=GRID!$B$1:$BI$1)*(КАЛЕНДАРЬ!$L31=GRID!$B$3:$BI$3),0))*GRID!$B$65*(1-GRID!$B$69),0))</f>
        <v>38528</v>
      </c>
      <c r="P29" s="48" cm="1">
        <f t="array" ref="P29">IF($I$2="Путешествия с детьми",
INDEX(GRID!$B$17:$BI$27,MATCH(O$7,GRID!$A$17:$A$27,0),MATCH(1,($U$2=GRID!$B$1:$BI$1)*(КАЛЕНДАРЬ!$L31=GRID!$B$3:$BI$3), 0))*GRID!$B$65,
ROUNDUP(INDEX(GRID!$B$17:$BI$27,MATCH(O$7,GRID!$A$17:$A$27,0),MATCH(1,($U$2=GRID!$B$1:$BI$1)*(КАЛЕНДАРЬ!$L31=GRID!$B$3:$BI$3), 0))*GRID!$B$65*(1-GRID!$B$69),0))</f>
        <v>40678</v>
      </c>
      <c r="Q29" s="47" t="e" cm="1">
        <f t="array" ref="Q29">IF($I$2="Путешествия с детьми",
INDEX(GRID!$B$4:$BI$14,MATCH(Q$7,GRID!$A$4:$A$14,0),MATCH(1,($U$2=GRID!$B$1:$BI$1)*(КАЛЕНДАРЬ!$L31=GRID!$B$3:$BI$3), 0))*GRID!$B$65,
ROUNDUP(INDEX(GRID!$B$4:$BI$14,MATCH(Q$7,GRID!$A$4:$A$14,0),MATCH(1,($U$2=GRID!$B$1:$BI$1)*(КАЛЕНДАРЬ!$L31=GRID!$B$3:$BI$3),0))*GRID!$B$65*(1-GRID!$B$69),0))</f>
        <v>#N/A</v>
      </c>
      <c r="R29" s="48" t="e" cm="1">
        <f t="array" ref="R29">IF($I$2="Путешествия с детьми",
INDEX(GRID!$B$17:$BI$27,MATCH(Q$7,GRID!$A$17:$A$27,0),MATCH(1,($U$2=GRID!$B$1:$BI$1)*(КАЛЕНДАРЬ!$L31=GRID!$B$3:$BI$3), 0))*GRID!$B$65,
ROUNDUP(INDEX(GRID!$B$17:$BI$27,MATCH(Q$7,GRID!$A$17:$A$27,0),MATCH(1,($U$2=GRID!$B$1:$BI$1)*(КАЛЕНДАРЬ!$L31=GRID!$B$3:$BI$3), 0))*GRID!$B$65*(1-GRID!$B$69),0))</f>
        <v>#N/A</v>
      </c>
      <c r="S29" s="47" t="e" cm="1">
        <f t="array" ref="S29">IF($I$2="Путешествия с детьми",
INDEX(GRID!$B$4:$BI$14,MATCH(S$7,GRID!$A$4:$A$14,0),MATCH(1,($U$2=GRID!$B$1:$BI$1)*(КАЛЕНДАРЬ!$L31=GRID!$B$3:$BI$3), 0))*GRID!$B$65,
ROUNDUP(INDEX(GRID!$B$4:$BI$14,MATCH(S$7,GRID!$A$4:$A$14,0),MATCH(1,($U$2=GRID!$B$1:$BI$1)*(КАЛЕНДАРЬ!$L31=GRID!$B$3:$BI$3),0))*GRID!$B$65*(1-GRID!$B$69),0))</f>
        <v>#N/A</v>
      </c>
      <c r="T29" s="48" t="e" cm="1">
        <f t="array" ref="T29">IF($I$2="Путешествия с детьми",
INDEX(GRID!$B$17:$BI$27,MATCH(S$7,GRID!$A$17:$A$27,0),MATCH(1,($U$2=GRID!$B$1:$BI$1)*(КАЛЕНДАРЬ!$L31=GRID!$B$3:$BI$3), 0))*GRID!$B$65,
ROUNDUP(INDEX(GRID!$B$17:$BI$27,MATCH(S$7,GRID!$A$17:$A$27,0),MATCH(1,($U$2=GRID!$B$1:$BI$1)*(КАЛЕНДАРЬ!$L31=GRID!$B$3:$BI$3), 0))*GRID!$B$65*(1-GRID!$B$69),0))</f>
        <v>#N/A</v>
      </c>
      <c r="U29" s="47" cm="1">
        <f t="array" ref="U29">IF($I$2="Путешествия с детьми",
INDEX(GRID!$B$4:$BI$14,MATCH(U$7,GRID!$A$4:$A$14,0),MATCH(1,($U$2=GRID!$B$1:$BI$1)*(КАЛЕНДАРЬ!$L31=GRID!$B$3:$BI$3), 0))*GRID!$B$65,
ROUNDUP(INDEX(GRID!$B$4:$BI$14,MATCH(U$7,GRID!$A$4:$A$14,0),MATCH(1,($U$2=GRID!$B$1:$BI$1)*(КАЛЕНДАРЬ!$L31=GRID!$B$3:$BI$3),0))*GRID!$B$65*(1-GRID!$B$69),0))</f>
        <v>60200</v>
      </c>
      <c r="V29" s="48" cm="1">
        <f t="array" ref="V29">IF($I$2="Путешествия с детьми",
INDEX(GRID!$B$17:$BI$27,MATCH(U$7,GRID!$A$17:$A$27,0),MATCH(1,($U$2=GRID!$B$1:$BI$1)*(КАЛЕНДАРЬ!$L31=GRID!$B$3:$BI$3), 0))*GRID!$B$65,
ROUNDUP(INDEX(GRID!$B$17:$BI$27,MATCH(U$7,GRID!$A$17:$A$27,0),MATCH(1,($U$2=GRID!$B$1:$BI$1)*(КАЛЕНДАРЬ!$L31=GRID!$B$3:$BI$3), 0))*GRID!$B$65*(1-GRID!$B$69),0))</f>
        <v>62350</v>
      </c>
      <c r="W29" s="47" cm="1">
        <f t="array" ref="W29">IF($I$2="Путешествия с детьми",
INDEX(GRID!$B$4:$BI$14,MATCH(W$7,GRID!$A$4:$A$14,0),MATCH(1,($U$2=GRID!$B$1:$BI$1)*(КАЛЕНДАРЬ!$L31=GRID!$B$3:$BI$3), 0))*GRID!$B$65,
ROUNDUP(INDEX(GRID!$B$4:$BI$14,MATCH(W$7,GRID!$A$4:$A$14,0),MATCH(1,($U$2=GRID!$B$1:$BI$1)*(КАЛЕНДАРЬ!$L31=GRID!$B$3:$BI$3),0))*GRID!$B$65*(1-GRID!$B$69),0))</f>
        <v>228760</v>
      </c>
      <c r="X29" s="48" cm="1">
        <f t="array" ref="X29">IF($I$2="Путешествия с детьми",
INDEX(GRID!$B$17:$BI$27,MATCH(W$7,GRID!$A$17:$A$27,0),MATCH(1,($U$2=GRID!$B$1:$BI$1)*(КАЛЕНДАРЬ!$L31=GRID!$B$3:$BI$3), 0))*GRID!$B$65,
ROUNDUP(INDEX(GRID!$B$17:$BI$27,MATCH(W$7,GRID!$A$17:$A$27,0),MATCH(1,($U$2=GRID!$B$1:$BI$1)*(КАЛЕНДАРЬ!$L31=GRID!$B$3:$BI$3), 0))*GRID!$B$65*(1-GRID!$B$69),0))</f>
        <v>230910</v>
      </c>
    </row>
    <row r="30" spans="1:24" hidden="1" x14ac:dyDescent="0.2">
      <c r="A30" s="117" t="s">
        <v>42</v>
      </c>
      <c r="B30" s="117">
        <v>29</v>
      </c>
      <c r="C30" s="138" cm="1">
        <f t="array" ref="C30">IF($I$2="Путешествия с детьми",
INDEX(GRID!$B$4:$BI$14,MATCH(C$7,GRID!$A$4:$A$14,0),MATCH(1,($U$2=GRID!$B$1:$BI$1)*(КАЛЕНДАРЬ!$L32=GRID!$B$3:$BI$3), 0))*GRID!$B$65,
ROUNDUP(INDEX(GRID!$B$4:$BI$14,MATCH(C$7,GRID!$A$4:$A$14,0),MATCH(1,($U$2=GRID!$B$1:$BI$1)*(КАЛЕНДАРЬ!$L32=GRID!$B$3:$BI$3),0))*GRID!$B$65*(1-GRID!$B$69),0))</f>
        <v>19780</v>
      </c>
      <c r="D30" s="48" cm="1">
        <f t="array" ref="D30">IF($I$2="Путешествия с детьми",
INDEX(GRID!$B$17:$BI$27,MATCH(C$7,GRID!$A$17:$A$27,0),MATCH(1,($U$2=GRID!$B$1:$BI$1)*(КАЛЕНДАРЬ!$L32=GRID!$B$3:$BI$3), 0))*GRID!$B$65,
ROUNDUP(INDEX(GRID!$B$17:$BI$27,MATCH(C$7,GRID!$A$17:$A$27,0),MATCH(1,($U$2=GRID!$B$1:$BI$1)*(КАЛЕНДАРЬ!$L32=GRID!$B$3:$BI$3), 0))*GRID!$B$65*(1-GRID!$B$69),0))</f>
        <v>21930</v>
      </c>
      <c r="E30" s="47" cm="1">
        <f t="array" ref="E30">IF($I$2="Путешествия с детьми",
INDEX(GRID!$B$4:$BI$14,MATCH(E$7,GRID!$A$4:$A$14,0),MATCH(1,($U$2=GRID!$B$1:$BI$1)*(КАЛЕНДАРЬ!$L32=GRID!$B$3:$BI$3), 0))*GRID!$B$65,
ROUNDUP(INDEX(GRID!$B$4:$BI$14,MATCH(E$7,GRID!$A$4:$A$14,0),MATCH(1,($U$2=GRID!$B$1:$BI$1)*(КАЛЕНДАРЬ!$L32=GRID!$B$3:$BI$3),0))*GRID!$B$65*(1-GRID!$B$69),0))</f>
        <v>21930</v>
      </c>
      <c r="F30" s="48" cm="1">
        <f t="array" ref="F30">IF($I$2="Путешествия с детьми",
INDEX(GRID!$B$17:$BI$27,MATCH(E$7,GRID!$A$17:$A$27,0),MATCH(1,($U$2=GRID!$B$1:$BI$1)*(КАЛЕНДАРЬ!$L32=GRID!$B$3:$BI$3), 0))*GRID!$B$65,
ROUNDUP(INDEX(GRID!$B$17:$BI$27,MATCH(E$7,GRID!$A$17:$A$27,0),MATCH(1,($U$2=GRID!$B$1:$BI$1)*(КАЛЕНДАРЬ!$L32=GRID!$B$3:$BI$3), 0))*GRID!$B$65*(1-GRID!$B$69),0))</f>
        <v>24080</v>
      </c>
      <c r="G30" s="47" t="e" cm="1">
        <f t="array" ref="G30">IF($I$2="Путешествия с детьми",
INDEX(GRID!$B$4:$BI$14,MATCH(G$7,GRID!$A$4:$A$14,0),MATCH(1,($U$2=GRID!$B$1:$BI$1)*(КАЛЕНДАРЬ!$L32=GRID!$B$3:$BI$3), 0))*GRID!$B$65,
ROUNDUP(INDEX(GRID!$B$4:$BI$14,MATCH(G$7,GRID!$A$4:$A$14,0),MATCH(1,($U$2=GRID!$B$1:$BI$1)*(КАЛЕНДАРЬ!$L32=GRID!$B$3:$BI$3),0))*GRID!$B$65*(1-GRID!$B$69),0))</f>
        <v>#N/A</v>
      </c>
      <c r="H30" s="48" t="e" cm="1">
        <f t="array" ref="H30">IF($I$2="Путешествия с детьми",
INDEX(GRID!$B$17:$BI$27,MATCH(G$7,GRID!$A$17:$A$27,0),MATCH(1,($U$2=GRID!$B$1:$BI$1)*(КАЛЕНДАРЬ!$L32=GRID!$B$3:$BI$3), 0))*GRID!$B$65,
ROUNDUP(INDEX(GRID!$B$17:$BI$27,MATCH(G$7,GRID!$A$17:$A$27,0),MATCH(1,($U$2=GRID!$B$1:$BI$1)*(КАЛЕНДАРЬ!$L32=GRID!$B$3:$BI$3), 0))*GRID!$B$65*(1-GRID!$B$69),0))</f>
        <v>#N/A</v>
      </c>
      <c r="I30" s="47" t="e" cm="1">
        <f t="array" ref="I30">IF($I$2="Путешествия с детьми",
INDEX(GRID!$B$4:$BI$14,MATCH(I$7,GRID!$A$4:$A$14,0),MATCH(1,($U$2=GRID!$B$1:$BI$1)*(КАЛЕНДАРЬ!$L32=GRID!$B$3:$BI$3), 0))*GRID!$B$65,
ROUNDUP(INDEX(GRID!$B$4:$BI$14,MATCH(I$7,GRID!$A$4:$A$14,0),MATCH(1,($U$2=GRID!$B$1:$BI$1)*(КАЛЕНДАРЬ!$L32=GRID!$B$3:$BI$3),0))*GRID!$B$65*(1-GRID!$B$69),0))</f>
        <v>#N/A</v>
      </c>
      <c r="J30" s="48" t="e" cm="1">
        <f t="array" ref="J30">IF($I$2="Путешествия с детьми",
INDEX(GRID!$B$17:$BI$27,MATCH(I$7,GRID!$A$17:$A$27,0),MATCH(1,($U$2=GRID!$B$1:$BI$1)*(КАЛЕНДАРЬ!$L32=GRID!$B$3:$BI$3), 0))*GRID!$B$65,
ROUNDUP(INDEX(GRID!$B$17:$BI$27,MATCH(I$7,GRID!$A$17:$A$27,0),MATCH(1,($U$2=GRID!$B$1:$BI$1)*(КАЛЕНДАРЬ!$L32=GRID!$B$3:$BI$3), 0))*GRID!$B$65*(1-GRID!$B$69),0))</f>
        <v>#N/A</v>
      </c>
      <c r="K30" s="47" cm="1">
        <f t="array" ref="K30">IF($I$2="Путешествия с детьми",
INDEX(GRID!$B$4:$BI$14,MATCH(K$7,GRID!$A$4:$A$14,0),MATCH(1,($U$2=GRID!$B$1:$BI$1)*(КАЛЕНДАРЬ!$L32=GRID!$B$3:$BI$3), 0))*GRID!$B$65,
ROUNDUP(INDEX(GRID!$B$4:$BI$14,MATCH(K$7,GRID!$A$4:$A$14,0),MATCH(1,($U$2=GRID!$B$1:$BI$1)*(КАЛЕНДАРЬ!$L32=GRID!$B$3:$BI$3),0))*GRID!$B$65*(1-GRID!$B$69),0))</f>
        <v>29756</v>
      </c>
      <c r="L30" s="48" cm="1">
        <f t="array" ref="L30">IF($I$2="Путешествия с детьми",
INDEX(GRID!$B$17:$BI$27,MATCH(K$7,GRID!$A$17:$A$27,0),MATCH(1,($U$2=GRID!$B$1:$BI$1)*(КАЛЕНДАРЬ!$L32=GRID!$B$3:$BI$3), 0))*GRID!$B$65,
ROUNDUP(INDEX(GRID!$B$17:$BI$27,MATCH(K$7,GRID!$A$17:$A$27,0),MATCH(1,($U$2=GRID!$B$1:$BI$1)*(КАЛЕНДАРЬ!$L32=GRID!$B$3:$BI$3), 0))*GRID!$B$65*(1-GRID!$B$69),0))</f>
        <v>31906</v>
      </c>
      <c r="M30" s="47" cm="1">
        <f t="array" ref="M30">IF($I$2="Путешествия с детьми",
INDEX(GRID!$B$4:$BI$14,MATCH(M$7,GRID!$A$4:$A$14,0),MATCH(1,($U$2=GRID!$B$1:$BI$1)*(КАЛЕНДАРЬ!$L32=GRID!$B$3:$BI$3), 0))*GRID!$B$65,
ROUNDUP(INDEX(GRID!$B$4:$BI$14,MATCH(M$7,GRID!$A$4:$A$14,0),MATCH(1,($U$2=GRID!$B$1:$BI$1)*(КАЛЕНДАРЬ!$L32=GRID!$B$3:$BI$3),0))*GRID!$B$65*(1-GRID!$B$69),0))</f>
        <v>32938</v>
      </c>
      <c r="N30" s="48" cm="1">
        <f t="array" ref="N30">IF($I$2="Путешествия с детьми",
INDEX(GRID!$B$17:$BI$27,MATCH(M$7,GRID!$A$17:$A$27,0),MATCH(1,($U$2=GRID!$B$1:$BI$1)*(КАЛЕНДАРЬ!$L32=GRID!$B$3:$BI$3), 0))*GRID!$B$65,
ROUNDUP(INDEX(GRID!$B$17:$BI$27,MATCH(M$7,GRID!$A$17:$A$27,0),MATCH(1,($U$2=GRID!$B$1:$BI$1)*(КАЛЕНДАРЬ!$L32=GRID!$B$3:$BI$3), 0))*GRID!$B$65*(1-GRID!$B$69),0))</f>
        <v>35088</v>
      </c>
      <c r="O30" s="47" cm="1">
        <f t="array" ref="O30">IF($I$2="Путешествия с детьми",
INDEX(GRID!$B$4:$BI$14,MATCH(O$7,GRID!$A$4:$A$14,0),MATCH(1,($U$2=GRID!$B$1:$BI$1)*(КАЛЕНДАРЬ!$L32=GRID!$B$3:$BI$3), 0))*GRID!$B$65,
ROUNDUP(INDEX(GRID!$B$4:$BI$14,MATCH(O$7,GRID!$A$4:$A$14,0),MATCH(1,($U$2=GRID!$B$1:$BI$1)*(КАЛЕНДАРЬ!$L32=GRID!$B$3:$BI$3),0))*GRID!$B$65*(1-GRID!$B$69),0))</f>
        <v>38528</v>
      </c>
      <c r="P30" s="48" cm="1">
        <f t="array" ref="P30">IF($I$2="Путешествия с детьми",
INDEX(GRID!$B$17:$BI$27,MATCH(O$7,GRID!$A$17:$A$27,0),MATCH(1,($U$2=GRID!$B$1:$BI$1)*(КАЛЕНДАРЬ!$L32=GRID!$B$3:$BI$3), 0))*GRID!$B$65,
ROUNDUP(INDEX(GRID!$B$17:$BI$27,MATCH(O$7,GRID!$A$17:$A$27,0),MATCH(1,($U$2=GRID!$B$1:$BI$1)*(КАЛЕНДАРЬ!$L32=GRID!$B$3:$BI$3), 0))*GRID!$B$65*(1-GRID!$B$69),0))</f>
        <v>40678</v>
      </c>
      <c r="Q30" s="47" t="e" cm="1">
        <f t="array" ref="Q30">IF($I$2="Путешествия с детьми",
INDEX(GRID!$B$4:$BI$14,MATCH(Q$7,GRID!$A$4:$A$14,0),MATCH(1,($U$2=GRID!$B$1:$BI$1)*(КАЛЕНДАРЬ!$L32=GRID!$B$3:$BI$3), 0))*GRID!$B$65,
ROUNDUP(INDEX(GRID!$B$4:$BI$14,MATCH(Q$7,GRID!$A$4:$A$14,0),MATCH(1,($U$2=GRID!$B$1:$BI$1)*(КАЛЕНДАРЬ!$L32=GRID!$B$3:$BI$3),0))*GRID!$B$65*(1-GRID!$B$69),0))</f>
        <v>#N/A</v>
      </c>
      <c r="R30" s="48" t="e" cm="1">
        <f t="array" ref="R30">IF($I$2="Путешествия с детьми",
INDEX(GRID!$B$17:$BI$27,MATCH(Q$7,GRID!$A$17:$A$27,0),MATCH(1,($U$2=GRID!$B$1:$BI$1)*(КАЛЕНДАРЬ!$L32=GRID!$B$3:$BI$3), 0))*GRID!$B$65,
ROUNDUP(INDEX(GRID!$B$17:$BI$27,MATCH(Q$7,GRID!$A$17:$A$27,0),MATCH(1,($U$2=GRID!$B$1:$BI$1)*(КАЛЕНДАРЬ!$L32=GRID!$B$3:$BI$3), 0))*GRID!$B$65*(1-GRID!$B$69),0))</f>
        <v>#N/A</v>
      </c>
      <c r="S30" s="47" t="e" cm="1">
        <f t="array" ref="S30">IF($I$2="Путешествия с детьми",
INDEX(GRID!$B$4:$BI$14,MATCH(S$7,GRID!$A$4:$A$14,0),MATCH(1,($U$2=GRID!$B$1:$BI$1)*(КАЛЕНДАРЬ!$L32=GRID!$B$3:$BI$3), 0))*GRID!$B$65,
ROUNDUP(INDEX(GRID!$B$4:$BI$14,MATCH(S$7,GRID!$A$4:$A$14,0),MATCH(1,($U$2=GRID!$B$1:$BI$1)*(КАЛЕНДАРЬ!$L32=GRID!$B$3:$BI$3),0))*GRID!$B$65*(1-GRID!$B$69),0))</f>
        <v>#N/A</v>
      </c>
      <c r="T30" s="48" t="e" cm="1">
        <f t="array" ref="T30">IF($I$2="Путешествия с детьми",
INDEX(GRID!$B$17:$BI$27,MATCH(S$7,GRID!$A$17:$A$27,0),MATCH(1,($U$2=GRID!$B$1:$BI$1)*(КАЛЕНДАРЬ!$L32=GRID!$B$3:$BI$3), 0))*GRID!$B$65,
ROUNDUP(INDEX(GRID!$B$17:$BI$27,MATCH(S$7,GRID!$A$17:$A$27,0),MATCH(1,($U$2=GRID!$B$1:$BI$1)*(КАЛЕНДАРЬ!$L32=GRID!$B$3:$BI$3), 0))*GRID!$B$65*(1-GRID!$B$69),0))</f>
        <v>#N/A</v>
      </c>
      <c r="U30" s="47" cm="1">
        <f t="array" ref="U30">IF($I$2="Путешествия с детьми",
INDEX(GRID!$B$4:$BI$14,MATCH(U$7,GRID!$A$4:$A$14,0),MATCH(1,($U$2=GRID!$B$1:$BI$1)*(КАЛЕНДАРЬ!$L32=GRID!$B$3:$BI$3), 0))*GRID!$B$65,
ROUNDUP(INDEX(GRID!$B$4:$BI$14,MATCH(U$7,GRID!$A$4:$A$14,0),MATCH(1,($U$2=GRID!$B$1:$BI$1)*(КАЛЕНДАРЬ!$L32=GRID!$B$3:$BI$3),0))*GRID!$B$65*(1-GRID!$B$69),0))</f>
        <v>60200</v>
      </c>
      <c r="V30" s="48" cm="1">
        <f t="array" ref="V30">IF($I$2="Путешествия с детьми",
INDEX(GRID!$B$17:$BI$27,MATCH(U$7,GRID!$A$17:$A$27,0),MATCH(1,($U$2=GRID!$B$1:$BI$1)*(КАЛЕНДАРЬ!$L32=GRID!$B$3:$BI$3), 0))*GRID!$B$65,
ROUNDUP(INDEX(GRID!$B$17:$BI$27,MATCH(U$7,GRID!$A$17:$A$27,0),MATCH(1,($U$2=GRID!$B$1:$BI$1)*(КАЛЕНДАРЬ!$L32=GRID!$B$3:$BI$3), 0))*GRID!$B$65*(1-GRID!$B$69),0))</f>
        <v>62350</v>
      </c>
      <c r="W30" s="47" cm="1">
        <f t="array" ref="W30">IF($I$2="Путешествия с детьми",
INDEX(GRID!$B$4:$BI$14,MATCH(W$7,GRID!$A$4:$A$14,0),MATCH(1,($U$2=GRID!$B$1:$BI$1)*(КАЛЕНДАРЬ!$L32=GRID!$B$3:$BI$3), 0))*GRID!$B$65,
ROUNDUP(INDEX(GRID!$B$4:$BI$14,MATCH(W$7,GRID!$A$4:$A$14,0),MATCH(1,($U$2=GRID!$B$1:$BI$1)*(КАЛЕНДАРЬ!$L32=GRID!$B$3:$BI$3),0))*GRID!$B$65*(1-GRID!$B$69),0))</f>
        <v>228760</v>
      </c>
      <c r="X30" s="48" cm="1">
        <f t="array" ref="X30">IF($I$2="Путешествия с детьми",
INDEX(GRID!$B$17:$BI$27,MATCH(W$7,GRID!$A$17:$A$27,0),MATCH(1,($U$2=GRID!$B$1:$BI$1)*(КАЛЕНДАРЬ!$L32=GRID!$B$3:$BI$3), 0))*GRID!$B$65,
ROUNDUP(INDEX(GRID!$B$17:$BI$27,MATCH(W$7,GRID!$A$17:$A$27,0),MATCH(1,($U$2=GRID!$B$1:$BI$1)*(КАЛЕНДАРЬ!$L32=GRID!$B$3:$BI$3), 0))*GRID!$B$65*(1-GRID!$B$69),0))</f>
        <v>230910</v>
      </c>
    </row>
    <row r="31" spans="1:24" hidden="1" x14ac:dyDescent="0.2">
      <c r="A31" s="117" t="s">
        <v>43</v>
      </c>
      <c r="B31" s="117">
        <v>30</v>
      </c>
      <c r="C31" s="138" cm="1">
        <f t="array" ref="C31">IF($I$2="Путешествия с детьми",
INDEX(GRID!$B$4:$BI$14,MATCH(C$7,GRID!$A$4:$A$14,0),MATCH(1,($U$2=GRID!$B$1:$BI$1)*(КАЛЕНДАРЬ!$L33=GRID!$B$3:$BI$3), 0))*GRID!$B$65,
ROUNDUP(INDEX(GRID!$B$4:$BI$14,MATCH(C$7,GRID!$A$4:$A$14,0),MATCH(1,($U$2=GRID!$B$1:$BI$1)*(КАЛЕНДАРЬ!$L33=GRID!$B$3:$BI$3),0))*GRID!$B$65*(1-GRID!$B$69),0))</f>
        <v>19780</v>
      </c>
      <c r="D31" s="48" cm="1">
        <f t="array" ref="D31">IF($I$2="Путешествия с детьми",
INDEX(GRID!$B$17:$BI$27,MATCH(C$7,GRID!$A$17:$A$27,0),MATCH(1,($U$2=GRID!$B$1:$BI$1)*(КАЛЕНДАРЬ!$L33=GRID!$B$3:$BI$3), 0))*GRID!$B$65,
ROUNDUP(INDEX(GRID!$B$17:$BI$27,MATCH(C$7,GRID!$A$17:$A$27,0),MATCH(1,($U$2=GRID!$B$1:$BI$1)*(КАЛЕНДАРЬ!$L33=GRID!$B$3:$BI$3), 0))*GRID!$B$65*(1-GRID!$B$69),0))</f>
        <v>21930</v>
      </c>
      <c r="E31" s="47" cm="1">
        <f t="array" ref="E31">IF($I$2="Путешествия с детьми",
INDEX(GRID!$B$4:$BI$14,MATCH(E$7,GRID!$A$4:$A$14,0),MATCH(1,($U$2=GRID!$B$1:$BI$1)*(КАЛЕНДАРЬ!$L33=GRID!$B$3:$BI$3), 0))*GRID!$B$65,
ROUNDUP(INDEX(GRID!$B$4:$BI$14,MATCH(E$7,GRID!$A$4:$A$14,0),MATCH(1,($U$2=GRID!$B$1:$BI$1)*(КАЛЕНДАРЬ!$L33=GRID!$B$3:$BI$3),0))*GRID!$B$65*(1-GRID!$B$69),0))</f>
        <v>21930</v>
      </c>
      <c r="F31" s="48" cm="1">
        <f t="array" ref="F31">IF($I$2="Путешествия с детьми",
INDEX(GRID!$B$17:$BI$27,MATCH(E$7,GRID!$A$17:$A$27,0),MATCH(1,($U$2=GRID!$B$1:$BI$1)*(КАЛЕНДАРЬ!$L33=GRID!$B$3:$BI$3), 0))*GRID!$B$65,
ROUNDUP(INDEX(GRID!$B$17:$BI$27,MATCH(E$7,GRID!$A$17:$A$27,0),MATCH(1,($U$2=GRID!$B$1:$BI$1)*(КАЛЕНДАРЬ!$L33=GRID!$B$3:$BI$3), 0))*GRID!$B$65*(1-GRID!$B$69),0))</f>
        <v>24080</v>
      </c>
      <c r="G31" s="47" t="e" cm="1">
        <f t="array" ref="G31">IF($I$2="Путешествия с детьми",
INDEX(GRID!$B$4:$BI$14,MATCH(G$7,GRID!$A$4:$A$14,0),MATCH(1,($U$2=GRID!$B$1:$BI$1)*(КАЛЕНДАРЬ!$L33=GRID!$B$3:$BI$3), 0))*GRID!$B$65,
ROUNDUP(INDEX(GRID!$B$4:$BI$14,MATCH(G$7,GRID!$A$4:$A$14,0),MATCH(1,($U$2=GRID!$B$1:$BI$1)*(КАЛЕНДАРЬ!$L33=GRID!$B$3:$BI$3),0))*GRID!$B$65*(1-GRID!$B$69),0))</f>
        <v>#N/A</v>
      </c>
      <c r="H31" s="48" t="e" cm="1">
        <f t="array" ref="H31">IF($I$2="Путешествия с детьми",
INDEX(GRID!$B$17:$BI$27,MATCH(G$7,GRID!$A$17:$A$27,0),MATCH(1,($U$2=GRID!$B$1:$BI$1)*(КАЛЕНДАРЬ!$L33=GRID!$B$3:$BI$3), 0))*GRID!$B$65,
ROUNDUP(INDEX(GRID!$B$17:$BI$27,MATCH(G$7,GRID!$A$17:$A$27,0),MATCH(1,($U$2=GRID!$B$1:$BI$1)*(КАЛЕНДАРЬ!$L33=GRID!$B$3:$BI$3), 0))*GRID!$B$65*(1-GRID!$B$69),0))</f>
        <v>#N/A</v>
      </c>
      <c r="I31" s="47" t="e" cm="1">
        <f t="array" ref="I31">IF($I$2="Путешествия с детьми",
INDEX(GRID!$B$4:$BI$14,MATCH(I$7,GRID!$A$4:$A$14,0),MATCH(1,($U$2=GRID!$B$1:$BI$1)*(КАЛЕНДАРЬ!$L33=GRID!$B$3:$BI$3), 0))*GRID!$B$65,
ROUNDUP(INDEX(GRID!$B$4:$BI$14,MATCH(I$7,GRID!$A$4:$A$14,0),MATCH(1,($U$2=GRID!$B$1:$BI$1)*(КАЛЕНДАРЬ!$L33=GRID!$B$3:$BI$3),0))*GRID!$B$65*(1-GRID!$B$69),0))</f>
        <v>#N/A</v>
      </c>
      <c r="J31" s="48" t="e" cm="1">
        <f t="array" ref="J31">IF($I$2="Путешествия с детьми",
INDEX(GRID!$B$17:$BI$27,MATCH(I$7,GRID!$A$17:$A$27,0),MATCH(1,($U$2=GRID!$B$1:$BI$1)*(КАЛЕНДАРЬ!$L33=GRID!$B$3:$BI$3), 0))*GRID!$B$65,
ROUNDUP(INDEX(GRID!$B$17:$BI$27,MATCH(I$7,GRID!$A$17:$A$27,0),MATCH(1,($U$2=GRID!$B$1:$BI$1)*(КАЛЕНДАРЬ!$L33=GRID!$B$3:$BI$3), 0))*GRID!$B$65*(1-GRID!$B$69),0))</f>
        <v>#N/A</v>
      </c>
      <c r="K31" s="47" cm="1">
        <f t="array" ref="K31">IF($I$2="Путешествия с детьми",
INDEX(GRID!$B$4:$BI$14,MATCH(K$7,GRID!$A$4:$A$14,0),MATCH(1,($U$2=GRID!$B$1:$BI$1)*(КАЛЕНДАРЬ!$L33=GRID!$B$3:$BI$3), 0))*GRID!$B$65,
ROUNDUP(INDEX(GRID!$B$4:$BI$14,MATCH(K$7,GRID!$A$4:$A$14,0),MATCH(1,($U$2=GRID!$B$1:$BI$1)*(КАЛЕНДАРЬ!$L33=GRID!$B$3:$BI$3),0))*GRID!$B$65*(1-GRID!$B$69),0))</f>
        <v>29756</v>
      </c>
      <c r="L31" s="48" cm="1">
        <f t="array" ref="L31">IF($I$2="Путешествия с детьми",
INDEX(GRID!$B$17:$BI$27,MATCH(K$7,GRID!$A$17:$A$27,0),MATCH(1,($U$2=GRID!$B$1:$BI$1)*(КАЛЕНДАРЬ!$L33=GRID!$B$3:$BI$3), 0))*GRID!$B$65,
ROUNDUP(INDEX(GRID!$B$17:$BI$27,MATCH(K$7,GRID!$A$17:$A$27,0),MATCH(1,($U$2=GRID!$B$1:$BI$1)*(КАЛЕНДАРЬ!$L33=GRID!$B$3:$BI$3), 0))*GRID!$B$65*(1-GRID!$B$69),0))</f>
        <v>31906</v>
      </c>
      <c r="M31" s="47" cm="1">
        <f t="array" ref="M31">IF($I$2="Путешествия с детьми",
INDEX(GRID!$B$4:$BI$14,MATCH(M$7,GRID!$A$4:$A$14,0),MATCH(1,($U$2=GRID!$B$1:$BI$1)*(КАЛЕНДАРЬ!$L33=GRID!$B$3:$BI$3), 0))*GRID!$B$65,
ROUNDUP(INDEX(GRID!$B$4:$BI$14,MATCH(M$7,GRID!$A$4:$A$14,0),MATCH(1,($U$2=GRID!$B$1:$BI$1)*(КАЛЕНДАРЬ!$L33=GRID!$B$3:$BI$3),0))*GRID!$B$65*(1-GRID!$B$69),0))</f>
        <v>32938</v>
      </c>
      <c r="N31" s="48" cm="1">
        <f t="array" ref="N31">IF($I$2="Путешествия с детьми",
INDEX(GRID!$B$17:$BI$27,MATCH(M$7,GRID!$A$17:$A$27,0),MATCH(1,($U$2=GRID!$B$1:$BI$1)*(КАЛЕНДАРЬ!$L33=GRID!$B$3:$BI$3), 0))*GRID!$B$65,
ROUNDUP(INDEX(GRID!$B$17:$BI$27,MATCH(M$7,GRID!$A$17:$A$27,0),MATCH(1,($U$2=GRID!$B$1:$BI$1)*(КАЛЕНДАРЬ!$L33=GRID!$B$3:$BI$3), 0))*GRID!$B$65*(1-GRID!$B$69),0))</f>
        <v>35088</v>
      </c>
      <c r="O31" s="47" cm="1">
        <f t="array" ref="O31">IF($I$2="Путешествия с детьми",
INDEX(GRID!$B$4:$BI$14,MATCH(O$7,GRID!$A$4:$A$14,0),MATCH(1,($U$2=GRID!$B$1:$BI$1)*(КАЛЕНДАРЬ!$L33=GRID!$B$3:$BI$3), 0))*GRID!$B$65,
ROUNDUP(INDEX(GRID!$B$4:$BI$14,MATCH(O$7,GRID!$A$4:$A$14,0),MATCH(1,($U$2=GRID!$B$1:$BI$1)*(КАЛЕНДАРЬ!$L33=GRID!$B$3:$BI$3),0))*GRID!$B$65*(1-GRID!$B$69),0))</f>
        <v>38528</v>
      </c>
      <c r="P31" s="48" cm="1">
        <f t="array" ref="P31">IF($I$2="Путешествия с детьми",
INDEX(GRID!$B$17:$BI$27,MATCH(O$7,GRID!$A$17:$A$27,0),MATCH(1,($U$2=GRID!$B$1:$BI$1)*(КАЛЕНДАРЬ!$L33=GRID!$B$3:$BI$3), 0))*GRID!$B$65,
ROUNDUP(INDEX(GRID!$B$17:$BI$27,MATCH(O$7,GRID!$A$17:$A$27,0),MATCH(1,($U$2=GRID!$B$1:$BI$1)*(КАЛЕНДАРЬ!$L33=GRID!$B$3:$BI$3), 0))*GRID!$B$65*(1-GRID!$B$69),0))</f>
        <v>40678</v>
      </c>
      <c r="Q31" s="47" t="e" cm="1">
        <f t="array" ref="Q31">IF($I$2="Путешествия с детьми",
INDEX(GRID!$B$4:$BI$14,MATCH(Q$7,GRID!$A$4:$A$14,0),MATCH(1,($U$2=GRID!$B$1:$BI$1)*(КАЛЕНДАРЬ!$L33=GRID!$B$3:$BI$3), 0))*GRID!$B$65,
ROUNDUP(INDEX(GRID!$B$4:$BI$14,MATCH(Q$7,GRID!$A$4:$A$14,0),MATCH(1,($U$2=GRID!$B$1:$BI$1)*(КАЛЕНДАРЬ!$L33=GRID!$B$3:$BI$3),0))*GRID!$B$65*(1-GRID!$B$69),0))</f>
        <v>#N/A</v>
      </c>
      <c r="R31" s="48" t="e" cm="1">
        <f t="array" ref="R31">IF($I$2="Путешествия с детьми",
INDEX(GRID!$B$17:$BI$27,MATCH(Q$7,GRID!$A$17:$A$27,0),MATCH(1,($U$2=GRID!$B$1:$BI$1)*(КАЛЕНДАРЬ!$L33=GRID!$B$3:$BI$3), 0))*GRID!$B$65,
ROUNDUP(INDEX(GRID!$B$17:$BI$27,MATCH(Q$7,GRID!$A$17:$A$27,0),MATCH(1,($U$2=GRID!$B$1:$BI$1)*(КАЛЕНДАРЬ!$L33=GRID!$B$3:$BI$3), 0))*GRID!$B$65*(1-GRID!$B$69),0))</f>
        <v>#N/A</v>
      </c>
      <c r="S31" s="47" t="e" cm="1">
        <f t="array" ref="S31">IF($I$2="Путешествия с детьми",
INDEX(GRID!$B$4:$BI$14,MATCH(S$7,GRID!$A$4:$A$14,0),MATCH(1,($U$2=GRID!$B$1:$BI$1)*(КАЛЕНДАРЬ!$L33=GRID!$B$3:$BI$3), 0))*GRID!$B$65,
ROUNDUP(INDEX(GRID!$B$4:$BI$14,MATCH(S$7,GRID!$A$4:$A$14,0),MATCH(1,($U$2=GRID!$B$1:$BI$1)*(КАЛЕНДАРЬ!$L33=GRID!$B$3:$BI$3),0))*GRID!$B$65*(1-GRID!$B$69),0))</f>
        <v>#N/A</v>
      </c>
      <c r="T31" s="48" t="e" cm="1">
        <f t="array" ref="T31">IF($I$2="Путешествия с детьми",
INDEX(GRID!$B$17:$BI$27,MATCH(S$7,GRID!$A$17:$A$27,0),MATCH(1,($U$2=GRID!$B$1:$BI$1)*(КАЛЕНДАРЬ!$L33=GRID!$B$3:$BI$3), 0))*GRID!$B$65,
ROUNDUP(INDEX(GRID!$B$17:$BI$27,MATCH(S$7,GRID!$A$17:$A$27,0),MATCH(1,($U$2=GRID!$B$1:$BI$1)*(КАЛЕНДАРЬ!$L33=GRID!$B$3:$BI$3), 0))*GRID!$B$65*(1-GRID!$B$69),0))</f>
        <v>#N/A</v>
      </c>
      <c r="U31" s="47" cm="1">
        <f t="array" ref="U31">IF($I$2="Путешествия с детьми",
INDEX(GRID!$B$4:$BI$14,MATCH(U$7,GRID!$A$4:$A$14,0),MATCH(1,($U$2=GRID!$B$1:$BI$1)*(КАЛЕНДАРЬ!$L33=GRID!$B$3:$BI$3), 0))*GRID!$B$65,
ROUNDUP(INDEX(GRID!$B$4:$BI$14,MATCH(U$7,GRID!$A$4:$A$14,0),MATCH(1,($U$2=GRID!$B$1:$BI$1)*(КАЛЕНДАРЬ!$L33=GRID!$B$3:$BI$3),0))*GRID!$B$65*(1-GRID!$B$69),0))</f>
        <v>60200</v>
      </c>
      <c r="V31" s="48" cm="1">
        <f t="array" ref="V31">IF($I$2="Путешествия с детьми",
INDEX(GRID!$B$17:$BI$27,MATCH(U$7,GRID!$A$17:$A$27,0),MATCH(1,($U$2=GRID!$B$1:$BI$1)*(КАЛЕНДАРЬ!$L33=GRID!$B$3:$BI$3), 0))*GRID!$B$65,
ROUNDUP(INDEX(GRID!$B$17:$BI$27,MATCH(U$7,GRID!$A$17:$A$27,0),MATCH(1,($U$2=GRID!$B$1:$BI$1)*(КАЛЕНДАРЬ!$L33=GRID!$B$3:$BI$3), 0))*GRID!$B$65*(1-GRID!$B$69),0))</f>
        <v>62350</v>
      </c>
      <c r="W31" s="47" cm="1">
        <f t="array" ref="W31">IF($I$2="Путешествия с детьми",
INDEX(GRID!$B$4:$BI$14,MATCH(W$7,GRID!$A$4:$A$14,0),MATCH(1,($U$2=GRID!$B$1:$BI$1)*(КАЛЕНДАРЬ!$L33=GRID!$B$3:$BI$3), 0))*GRID!$B$65,
ROUNDUP(INDEX(GRID!$B$4:$BI$14,MATCH(W$7,GRID!$A$4:$A$14,0),MATCH(1,($U$2=GRID!$B$1:$BI$1)*(КАЛЕНДАРЬ!$L33=GRID!$B$3:$BI$3),0))*GRID!$B$65*(1-GRID!$B$69),0))</f>
        <v>228760</v>
      </c>
      <c r="X31" s="48" cm="1">
        <f t="array" ref="X31">IF($I$2="Путешествия с детьми",
INDEX(GRID!$B$17:$BI$27,MATCH(W$7,GRID!$A$17:$A$27,0),MATCH(1,($U$2=GRID!$B$1:$BI$1)*(КАЛЕНДАРЬ!$L33=GRID!$B$3:$BI$3), 0))*GRID!$B$65,
ROUNDUP(INDEX(GRID!$B$17:$BI$27,MATCH(W$7,GRID!$A$17:$A$27,0),MATCH(1,($U$2=GRID!$B$1:$BI$1)*(КАЛЕНДАРЬ!$L33=GRID!$B$3:$BI$3), 0))*GRID!$B$65*(1-GRID!$B$69),0))</f>
        <v>230910</v>
      </c>
    </row>
    <row r="32" spans="1:24" ht="13.5" hidden="1" customHeight="1" x14ac:dyDescent="0.2"/>
    <row r="33" spans="1:24" hidden="1" x14ac:dyDescent="0.2">
      <c r="A33" s="210" t="s">
        <v>38</v>
      </c>
      <c r="B33" s="210"/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</row>
    <row r="34" spans="1:24" hidden="1" x14ac:dyDescent="0.2">
      <c r="A34" s="211" t="s">
        <v>57</v>
      </c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212"/>
      <c r="Q34" s="212"/>
      <c r="R34" s="212"/>
      <c r="S34" s="212"/>
      <c r="T34" s="212"/>
      <c r="U34" s="212"/>
      <c r="V34" s="212"/>
      <c r="W34" s="212"/>
      <c r="X34" s="212"/>
    </row>
    <row r="35" spans="1:24" ht="58.5" hidden="1" customHeight="1" x14ac:dyDescent="0.2">
      <c r="A35" s="213" t="s">
        <v>39</v>
      </c>
      <c r="B35" s="214"/>
      <c r="C35" s="217" t="s">
        <v>85</v>
      </c>
      <c r="D35" s="218"/>
      <c r="E35" s="219" t="s">
        <v>86</v>
      </c>
      <c r="F35" s="220"/>
      <c r="G35" s="221" t="s">
        <v>186</v>
      </c>
      <c r="H35" s="222"/>
      <c r="I35" s="223" t="s">
        <v>187</v>
      </c>
      <c r="J35" s="224"/>
      <c r="K35" s="225" t="s">
        <v>88</v>
      </c>
      <c r="L35" s="225"/>
      <c r="M35" s="226" t="s">
        <v>89</v>
      </c>
      <c r="N35" s="227"/>
      <c r="O35" s="228" t="s">
        <v>94</v>
      </c>
      <c r="P35" s="229"/>
      <c r="Q35" s="230" t="s">
        <v>188</v>
      </c>
      <c r="R35" s="230"/>
      <c r="S35" s="231" t="s">
        <v>189</v>
      </c>
      <c r="T35" s="231"/>
      <c r="U35" s="232" t="s">
        <v>91</v>
      </c>
      <c r="V35" s="233"/>
      <c r="W35" s="234" t="s">
        <v>96</v>
      </c>
      <c r="X35" s="235"/>
    </row>
    <row r="36" spans="1:24" hidden="1" x14ac:dyDescent="0.2">
      <c r="A36" s="215"/>
      <c r="B36" s="216"/>
      <c r="C36" s="67" t="s">
        <v>40</v>
      </c>
      <c r="D36" s="45" t="s">
        <v>41</v>
      </c>
      <c r="E36" s="45" t="s">
        <v>40</v>
      </c>
      <c r="F36" s="45" t="s">
        <v>41</v>
      </c>
      <c r="G36" s="45" t="s">
        <v>40</v>
      </c>
      <c r="H36" s="45" t="s">
        <v>41</v>
      </c>
      <c r="I36" s="45" t="s">
        <v>40</v>
      </c>
      <c r="J36" s="45" t="s">
        <v>41</v>
      </c>
      <c r="K36" s="45" t="s">
        <v>40</v>
      </c>
      <c r="L36" s="45" t="s">
        <v>41</v>
      </c>
      <c r="M36" s="45" t="s">
        <v>40</v>
      </c>
      <c r="N36" s="45" t="s">
        <v>41</v>
      </c>
      <c r="O36" s="45" t="s">
        <v>40</v>
      </c>
      <c r="P36" s="45" t="s">
        <v>41</v>
      </c>
      <c r="Q36" s="45" t="s">
        <v>40</v>
      </c>
      <c r="R36" s="45" t="s">
        <v>41</v>
      </c>
      <c r="S36" s="45" t="s">
        <v>40</v>
      </c>
      <c r="T36" s="45" t="s">
        <v>41</v>
      </c>
      <c r="U36" s="45" t="s">
        <v>40</v>
      </c>
      <c r="V36" s="45" t="s">
        <v>41</v>
      </c>
      <c r="W36" s="45" t="s">
        <v>40</v>
      </c>
      <c r="X36" s="45" t="s">
        <v>41</v>
      </c>
    </row>
    <row r="37" spans="1:24" hidden="1" x14ac:dyDescent="0.2">
      <c r="A37" s="117" t="s">
        <v>42</v>
      </c>
      <c r="B37" s="117">
        <v>1</v>
      </c>
      <c r="C37" s="138" cm="1">
        <f t="array" ref="C37">IF($I$2="Путешествия с детьми",
INDEX(GRID!$B$4:$BI$14,MATCH(C$7,GRID!$A$4:$A$14,0),MATCH(1,($U$2=GRID!$B$1:$BI$1)*(КАЛЕНДАРЬ!$O4=GRID!$B$3:$BI$3), 0))*GRID!$B$65,
ROUNDUP(INDEX(GRID!$B$4:$BI$14,MATCH(C$7,GRID!$A$4:$A$14,0),MATCH(1,($U$2=GRID!$B$1:$BI$1)*(КАЛЕНДАРЬ!$O4=GRID!$B$3:$BI$3),0))*GRID!$B$65*(1-GRID!$B$69),0))</f>
        <v>22360</v>
      </c>
      <c r="D37" s="48" cm="1">
        <f t="array" ref="D37">IF($I$2="Путешествия с детьми",
INDEX(GRID!$B$17:$BI$27,MATCH(C$7,GRID!$A$17:$A$27,0),MATCH(1,($U$2=GRID!$B$1:$BI$1)*(КАЛЕНДАРЬ!$O4=GRID!$B$3:$BI$3), 0))*GRID!$B$65,
ROUNDUP(INDEX(GRID!$B$17:$BI$27,MATCH(C$7,GRID!$A$17:$A$27,0),MATCH(1,($U$2=GRID!$B$1:$BI$1)*(КАЛЕНДАРЬ!$O4=GRID!$B$3:$BI$3), 0))*GRID!$B$65*(1-GRID!$B$69),0))</f>
        <v>24510</v>
      </c>
      <c r="E37" s="47" cm="1">
        <f t="array" ref="E37">IF($I$2="Путешествия с детьми",
INDEX(GRID!$B$4:$BI$14,MATCH(E$7,GRID!$A$4:$A$14,0),MATCH(1,($U$2=GRID!$B$1:$BI$1)*(КАЛЕНДАРЬ!$O4=GRID!$B$3:$BI$3), 0))*GRID!$B$65,
ROUNDUP(INDEX(GRID!$B$4:$BI$14,MATCH(E$7,GRID!$A$4:$A$14,0),MATCH(1,($U$2=GRID!$B$1:$BI$1)*(КАЛЕНДАРЬ!$O4=GRID!$B$3:$BI$3),0))*GRID!$B$65*(1-GRID!$B$69),0))</f>
        <v>24854</v>
      </c>
      <c r="F37" s="48" cm="1">
        <f t="array" ref="F37">IF($I$2="Путешествия с детьми",
INDEX(GRID!$B$17:$BI$27,MATCH(E$7,GRID!$A$17:$A$27,0),MATCH(1,($U$2=GRID!$B$1:$BI$1)*(КАЛЕНДАРЬ!$O4=GRID!$B$3:$BI$3), 0))*GRID!$B$65,
ROUNDUP(INDEX(GRID!$B$17:$BI$27,MATCH(E$7,GRID!$A$17:$A$27,0),MATCH(1,($U$2=GRID!$B$1:$BI$1)*(КАЛЕНДАРЬ!$O4=GRID!$B$3:$BI$3), 0))*GRID!$B$65*(1-GRID!$B$69),0))</f>
        <v>27004</v>
      </c>
      <c r="G37" s="47" t="e" cm="1">
        <f t="array" ref="G37">IF($I$2="Путешествия с детьми",
INDEX(GRID!$B$4:$BI$14,MATCH(G$7,GRID!$A$4:$A$14,0),MATCH(1,($U$2=GRID!$B$1:$BI$1)*(КАЛЕНДАРЬ!$O4=GRID!$B$3:$BI$3), 0))*GRID!$B$65,
ROUNDUP(INDEX(GRID!$B$4:$BI$14,MATCH(G$7,GRID!$A$4:$A$14,0),MATCH(1,($U$2=GRID!$B$1:$BI$1)*(КАЛЕНДАРЬ!$O4=GRID!$B$3:$BI$3),0))*GRID!$B$65*(1-GRID!$B$69),0))</f>
        <v>#N/A</v>
      </c>
      <c r="H37" s="48" t="e" cm="1">
        <f t="array" ref="H37">IF($I$2="Путешествия с детьми",
INDEX(GRID!$B$17:$BI$27,MATCH(G$7,GRID!$A$17:$A$27,0),MATCH(1,($U$2=GRID!$B$1:$BI$1)*(КАЛЕНДАРЬ!$O4=GRID!$B$3:$BI$3), 0))*GRID!$B$65,
ROUNDUP(INDEX(GRID!$B$17:$BI$27,MATCH(G$7,GRID!$A$17:$A$27,0),MATCH(1,($U$2=GRID!$B$1:$BI$1)*(КАЛЕНДАРЬ!$O4=GRID!$B$3:$BI$3), 0))*GRID!$B$65*(1-GRID!$B$69),0))</f>
        <v>#N/A</v>
      </c>
      <c r="I37" s="47" t="e" cm="1">
        <f t="array" ref="I37">IF($I$2="Путешествия с детьми",
INDEX(GRID!$B$4:$BI$14,MATCH(I$7,GRID!$A$4:$A$14,0),MATCH(1,($U$2=GRID!$B$1:$BI$1)*(КАЛЕНДАРЬ!$O4=GRID!$B$3:$BI$3), 0))*GRID!$B$65,
ROUNDUP(INDEX(GRID!$B$4:$BI$14,MATCH(I$7,GRID!$A$4:$A$14,0),MATCH(1,($U$2=GRID!$B$1:$BI$1)*(КАЛЕНДАРЬ!$O4=GRID!$B$3:$BI$3),0))*GRID!$B$65*(1-GRID!$B$69),0))</f>
        <v>#N/A</v>
      </c>
      <c r="J37" s="48" t="e" cm="1">
        <f t="array" ref="J37">IF($I$2="Путешествия с детьми",
INDEX(GRID!$B$17:$BI$27,MATCH(I$7,GRID!$A$17:$A$27,0),MATCH(1,($U$2=GRID!$B$1:$BI$1)*(КАЛЕНДАРЬ!$O4=GRID!$B$3:$BI$3), 0))*GRID!$B$65,
ROUNDUP(INDEX(GRID!$B$17:$BI$27,MATCH(I$7,GRID!$A$17:$A$27,0),MATCH(1,($U$2=GRID!$B$1:$BI$1)*(КАЛЕНДАРЬ!$O4=GRID!$B$3:$BI$3), 0))*GRID!$B$65*(1-GRID!$B$69),0))</f>
        <v>#N/A</v>
      </c>
      <c r="K37" s="47" cm="1">
        <f t="array" ref="K37">IF($I$2="Путешествия с детьми",
INDEX(GRID!$B$4:$BI$14,MATCH(K$7,GRID!$A$4:$A$14,0),MATCH(1,($U$2=GRID!$B$1:$BI$1)*(КАЛЕНДАРЬ!$O4=GRID!$B$3:$BI$3), 0))*GRID!$B$65,
ROUNDUP(INDEX(GRID!$B$4:$BI$14,MATCH(K$7,GRID!$A$4:$A$14,0),MATCH(1,($U$2=GRID!$B$1:$BI$1)*(КАЛЕНДАРЬ!$O4=GRID!$B$3:$BI$3),0))*GRID!$B$65*(1-GRID!$B$69),0))</f>
        <v>34142</v>
      </c>
      <c r="L37" s="48" cm="1">
        <f t="array" ref="L37">IF($I$2="Путешествия с детьми",
INDEX(GRID!$B$17:$BI$27,MATCH(K$7,GRID!$A$17:$A$27,0),MATCH(1,($U$2=GRID!$B$1:$BI$1)*(КАЛЕНДАРЬ!$O4=GRID!$B$3:$BI$3), 0))*GRID!$B$65,
ROUNDUP(INDEX(GRID!$B$17:$BI$27,MATCH(K$7,GRID!$A$17:$A$27,0),MATCH(1,($U$2=GRID!$B$1:$BI$1)*(КАЛЕНДАРЬ!$O4=GRID!$B$3:$BI$3), 0))*GRID!$B$65*(1-GRID!$B$69),0))</f>
        <v>36292</v>
      </c>
      <c r="M37" s="47" cm="1">
        <f t="array" ref="M37">IF($I$2="Путешествия с детьми",
INDEX(GRID!$B$4:$BI$14,MATCH(M$7,GRID!$A$4:$A$14,0),MATCH(1,($U$2=GRID!$B$1:$BI$1)*(КАЛЕНДАРЬ!$O4=GRID!$B$3:$BI$3), 0))*GRID!$B$65,
ROUNDUP(INDEX(GRID!$B$4:$BI$14,MATCH(M$7,GRID!$A$4:$A$14,0),MATCH(1,($U$2=GRID!$B$1:$BI$1)*(КАЛЕНДАРЬ!$O4=GRID!$B$3:$BI$3),0))*GRID!$B$65*(1-GRID!$B$69),0))</f>
        <v>37926</v>
      </c>
      <c r="N37" s="48" cm="1">
        <f t="array" ref="N37">IF($I$2="Путешествия с детьми",
INDEX(GRID!$B$17:$BI$27,MATCH(M$7,GRID!$A$17:$A$27,0),MATCH(1,($U$2=GRID!$B$1:$BI$1)*(КАЛЕНДАРЬ!$O4=GRID!$B$3:$BI$3), 0))*GRID!$B$65,
ROUNDUP(INDEX(GRID!$B$17:$BI$27,MATCH(M$7,GRID!$A$17:$A$27,0),MATCH(1,($U$2=GRID!$B$1:$BI$1)*(КАЛЕНДАРЬ!$O4=GRID!$B$3:$BI$3), 0))*GRID!$B$65*(1-GRID!$B$69),0))</f>
        <v>40076</v>
      </c>
      <c r="O37" s="47" cm="1">
        <f t="array" ref="O37">IF($I$2="Путешествия с детьми",
INDEX(GRID!$B$4:$BI$14,MATCH(O$7,GRID!$A$4:$A$14,0),MATCH(1,($U$2=GRID!$B$1:$BI$1)*(КАЛЕНДАРЬ!$O4=GRID!$B$3:$BI$3), 0))*GRID!$B$65,
ROUNDUP(INDEX(GRID!$B$4:$BI$14,MATCH(O$7,GRID!$A$4:$A$14,0),MATCH(1,($U$2=GRID!$B$1:$BI$1)*(КАЛЕНДАРЬ!$O4=GRID!$B$3:$BI$3),0))*GRID!$B$65*(1-GRID!$B$69),0))</f>
        <v>43516</v>
      </c>
      <c r="P37" s="48" cm="1">
        <f t="array" ref="P37">IF($I$2="Путешествия с детьми",
INDEX(GRID!$B$17:$BI$27,MATCH(O$7,GRID!$A$17:$A$27,0),MATCH(1,($U$2=GRID!$B$1:$BI$1)*(КАЛЕНДАРЬ!$O4=GRID!$B$3:$BI$3), 0))*GRID!$B$65,
ROUNDUP(INDEX(GRID!$B$17:$BI$27,MATCH(O$7,GRID!$A$17:$A$27,0),MATCH(1,($U$2=GRID!$B$1:$BI$1)*(КАЛЕНДАРЬ!$O4=GRID!$B$3:$BI$3), 0))*GRID!$B$65*(1-GRID!$B$69),0))</f>
        <v>45666</v>
      </c>
      <c r="Q37" s="47" t="e" cm="1">
        <f t="array" ref="Q37">IF($I$2="Путешествия с детьми",
INDEX(GRID!$B$4:$BI$14,MATCH(Q$7,GRID!$A$4:$A$14,0),MATCH(1,($U$2=GRID!$B$1:$BI$1)*(КАЛЕНДАРЬ!$O4=GRID!$B$3:$BI$3), 0))*GRID!$B$65,
ROUNDUP(INDEX(GRID!$B$4:$BI$14,MATCH(Q$7,GRID!$A$4:$A$14,0),MATCH(1,($U$2=GRID!$B$1:$BI$1)*(КАЛЕНДАРЬ!$O4=GRID!$B$3:$BI$3),0))*GRID!$B$65*(1-GRID!$B$69),0))</f>
        <v>#N/A</v>
      </c>
      <c r="R37" s="48" t="e" cm="1">
        <f t="array" ref="R37">IF($I$2="Путешествия с детьми",
INDEX(GRID!$B$17:$BI$27,MATCH(Q$7,GRID!$A$17:$A$27,0),MATCH(1,($U$2=GRID!$B$1:$BI$1)*(КАЛЕНДАРЬ!$O4=GRID!$B$3:$BI$3), 0))*GRID!$B$65,
ROUNDUP(INDEX(GRID!$B$17:$BI$27,MATCH(Q$7,GRID!$A$17:$A$27,0),MATCH(1,($U$2=GRID!$B$1:$BI$1)*(КАЛЕНДАРЬ!$O4=GRID!$B$3:$BI$3), 0))*GRID!$B$65*(1-GRID!$B$69),0))</f>
        <v>#N/A</v>
      </c>
      <c r="S37" s="47" t="e" cm="1">
        <f t="array" ref="S37">IF($I$2="Путешествия с детьми",
INDEX(GRID!$B$4:$BI$14,MATCH(S$7,GRID!$A$4:$A$14,0),MATCH(1,($U$2=GRID!$B$1:$BI$1)*(КАЛЕНДАРЬ!$O4=GRID!$B$3:$BI$3), 0))*GRID!$B$65,
ROUNDUP(INDEX(GRID!$B$4:$BI$14,MATCH(S$7,GRID!$A$4:$A$14,0),MATCH(1,($U$2=GRID!$B$1:$BI$1)*(КАЛЕНДАРЬ!$O4=GRID!$B$3:$BI$3),0))*GRID!$B$65*(1-GRID!$B$69),0))</f>
        <v>#N/A</v>
      </c>
      <c r="T37" s="48" t="e" cm="1">
        <f t="array" ref="T37">IF($I$2="Путешествия с детьми",
INDEX(GRID!$B$17:$BI$27,MATCH(S$7,GRID!$A$17:$A$27,0),MATCH(1,($U$2=GRID!$B$1:$BI$1)*(КАЛЕНДАРЬ!$O4=GRID!$B$3:$BI$3), 0))*GRID!$B$65,
ROUNDUP(INDEX(GRID!$B$17:$BI$27,MATCH(S$7,GRID!$A$17:$A$27,0),MATCH(1,($U$2=GRID!$B$1:$BI$1)*(КАЛЕНДАРЬ!$O4=GRID!$B$3:$BI$3), 0))*GRID!$B$65*(1-GRID!$B$69),0))</f>
        <v>#N/A</v>
      </c>
      <c r="U37" s="47" cm="1">
        <f t="array" ref="U37">IF($I$2="Путешествия с детьми",
INDEX(GRID!$B$4:$BI$14,MATCH(U$7,GRID!$A$4:$A$14,0),MATCH(1,($U$2=GRID!$B$1:$BI$1)*(КАЛЕНДАРЬ!$O4=GRID!$B$3:$BI$3), 0))*GRID!$B$65,
ROUNDUP(INDEX(GRID!$B$4:$BI$14,MATCH(U$7,GRID!$A$4:$A$14,0),MATCH(1,($U$2=GRID!$B$1:$BI$1)*(КАЛЕНДАРЬ!$O4=GRID!$B$3:$BI$3),0))*GRID!$B$65*(1-GRID!$B$69),0))</f>
        <v>67940</v>
      </c>
      <c r="V37" s="48" cm="1">
        <f t="array" ref="V37">IF($I$2="Путешествия с детьми",
INDEX(GRID!$B$17:$BI$27,MATCH(U$7,GRID!$A$17:$A$27,0),MATCH(1,($U$2=GRID!$B$1:$BI$1)*(КАЛЕНДАРЬ!$O4=GRID!$B$3:$BI$3), 0))*GRID!$B$65,
ROUNDUP(INDEX(GRID!$B$17:$BI$27,MATCH(U$7,GRID!$A$17:$A$27,0),MATCH(1,($U$2=GRID!$B$1:$BI$1)*(КАЛЕНДАРЬ!$O4=GRID!$B$3:$BI$3), 0))*GRID!$B$65*(1-GRID!$B$69),0))</f>
        <v>70090</v>
      </c>
      <c r="W37" s="47" cm="1">
        <f t="array" ref="W37">IF($I$2="Путешествия с детьми",
INDEX(GRID!$B$4:$BI$14,MATCH(W$7,GRID!$A$4:$A$14,0),MATCH(1,($U$2=GRID!$B$1:$BI$1)*(КАЛЕНДАРЬ!$O4=GRID!$B$3:$BI$3), 0))*GRID!$B$65,
ROUNDUP(INDEX(GRID!$B$4:$BI$14,MATCH(W$7,GRID!$A$4:$A$14,0),MATCH(1,($U$2=GRID!$B$1:$BI$1)*(КАЛЕНДАРЬ!$O4=GRID!$B$3:$BI$3),0))*GRID!$B$65*(1-GRID!$B$69),0))</f>
        <v>251980</v>
      </c>
      <c r="X37" s="48" cm="1">
        <f t="array" ref="X37">IF($I$2="Путешествия с детьми",
INDEX(GRID!$B$17:$BI$27,MATCH(W$7,GRID!$A$17:$A$27,0),MATCH(1,($U$2=GRID!$B$1:$BI$1)*(КАЛЕНДАРЬ!$O4=GRID!$B$3:$BI$3), 0))*GRID!$B$65,
ROUNDUP(INDEX(GRID!$B$17:$BI$27,MATCH(W$7,GRID!$A$17:$A$27,0),MATCH(1,($U$2=GRID!$B$1:$BI$1)*(КАЛЕНДАРЬ!$O4=GRID!$B$3:$BI$3), 0))*GRID!$B$65*(1-GRID!$B$69),0))</f>
        <v>254130</v>
      </c>
    </row>
    <row r="38" spans="1:24" hidden="1" x14ac:dyDescent="0.2">
      <c r="A38" s="117" t="s">
        <v>43</v>
      </c>
      <c r="B38" s="117">
        <v>2</v>
      </c>
      <c r="C38" s="138" cm="1">
        <f t="array" ref="C38">IF($I$2="Путешествия с детьми",
INDEX(GRID!$B$4:$BI$14,MATCH(C$7,GRID!$A$4:$A$14,0),MATCH(1,($U$2=GRID!$B$1:$BI$1)*(КАЛЕНДАРЬ!$O5=GRID!$B$3:$BI$3), 0))*GRID!$B$65,
ROUNDUP(INDEX(GRID!$B$4:$BI$14,MATCH(C$7,GRID!$A$4:$A$14,0),MATCH(1,($U$2=GRID!$B$1:$BI$1)*(КАЛЕНДАРЬ!$O5=GRID!$B$3:$BI$3),0))*GRID!$B$65*(1-GRID!$B$69),0))</f>
        <v>23650</v>
      </c>
      <c r="D38" s="48" cm="1">
        <f t="array" ref="D38">IF($I$2="Путешествия с детьми",
INDEX(GRID!$B$17:$BI$27,MATCH(C$7,GRID!$A$17:$A$27,0),MATCH(1,($U$2=GRID!$B$1:$BI$1)*(КАЛЕНДАРЬ!$O5=GRID!$B$3:$BI$3), 0))*GRID!$B$65,
ROUNDUP(INDEX(GRID!$B$17:$BI$27,MATCH(C$7,GRID!$A$17:$A$27,0),MATCH(1,($U$2=GRID!$B$1:$BI$1)*(КАЛЕНДАРЬ!$O5=GRID!$B$3:$BI$3), 0))*GRID!$B$65*(1-GRID!$B$69),0))</f>
        <v>25800</v>
      </c>
      <c r="E38" s="47" cm="1">
        <f t="array" ref="E38">IF($I$2="Путешествия с детьми",
INDEX(GRID!$B$4:$BI$14,MATCH(E$7,GRID!$A$4:$A$14,0),MATCH(1,($U$2=GRID!$B$1:$BI$1)*(КАЛЕНДАРЬ!$O5=GRID!$B$3:$BI$3), 0))*GRID!$B$65,
ROUNDUP(INDEX(GRID!$B$4:$BI$14,MATCH(E$7,GRID!$A$4:$A$14,0),MATCH(1,($U$2=GRID!$B$1:$BI$1)*(КАЛЕНДАРЬ!$O5=GRID!$B$3:$BI$3),0))*GRID!$B$65*(1-GRID!$B$69),0))</f>
        <v>26316</v>
      </c>
      <c r="F38" s="48" cm="1">
        <f t="array" ref="F38">IF($I$2="Путешествия с детьми",
INDEX(GRID!$B$17:$BI$27,MATCH(E$7,GRID!$A$17:$A$27,0),MATCH(1,($U$2=GRID!$B$1:$BI$1)*(КАЛЕНДАРЬ!$O5=GRID!$B$3:$BI$3), 0))*GRID!$B$65,
ROUNDUP(INDEX(GRID!$B$17:$BI$27,MATCH(E$7,GRID!$A$17:$A$27,0),MATCH(1,($U$2=GRID!$B$1:$BI$1)*(КАЛЕНДАРЬ!$O5=GRID!$B$3:$BI$3), 0))*GRID!$B$65*(1-GRID!$B$69),0))</f>
        <v>28466</v>
      </c>
      <c r="G38" s="47" t="e" cm="1">
        <f t="array" ref="G38">IF($I$2="Путешествия с детьми",
INDEX(GRID!$B$4:$BI$14,MATCH(G$7,GRID!$A$4:$A$14,0),MATCH(1,($U$2=GRID!$B$1:$BI$1)*(КАЛЕНДАРЬ!$O5=GRID!$B$3:$BI$3), 0))*GRID!$B$65,
ROUNDUP(INDEX(GRID!$B$4:$BI$14,MATCH(G$7,GRID!$A$4:$A$14,0),MATCH(1,($U$2=GRID!$B$1:$BI$1)*(КАЛЕНДАРЬ!$O5=GRID!$B$3:$BI$3),0))*GRID!$B$65*(1-GRID!$B$69),0))</f>
        <v>#N/A</v>
      </c>
      <c r="H38" s="48" t="e" cm="1">
        <f t="array" ref="H38">IF($I$2="Путешествия с детьми",
INDEX(GRID!$B$17:$BI$27,MATCH(G$7,GRID!$A$17:$A$27,0),MATCH(1,($U$2=GRID!$B$1:$BI$1)*(КАЛЕНДАРЬ!$O5=GRID!$B$3:$BI$3), 0))*GRID!$B$65,
ROUNDUP(INDEX(GRID!$B$17:$BI$27,MATCH(G$7,GRID!$A$17:$A$27,0),MATCH(1,($U$2=GRID!$B$1:$BI$1)*(КАЛЕНДАРЬ!$O5=GRID!$B$3:$BI$3), 0))*GRID!$B$65*(1-GRID!$B$69),0))</f>
        <v>#N/A</v>
      </c>
      <c r="I38" s="47" t="e" cm="1">
        <f t="array" ref="I38">IF($I$2="Путешествия с детьми",
INDEX(GRID!$B$4:$BI$14,MATCH(I$7,GRID!$A$4:$A$14,0),MATCH(1,($U$2=GRID!$B$1:$BI$1)*(КАЛЕНДАРЬ!$O5=GRID!$B$3:$BI$3), 0))*GRID!$B$65,
ROUNDUP(INDEX(GRID!$B$4:$BI$14,MATCH(I$7,GRID!$A$4:$A$14,0),MATCH(1,($U$2=GRID!$B$1:$BI$1)*(КАЛЕНДАРЬ!$O5=GRID!$B$3:$BI$3),0))*GRID!$B$65*(1-GRID!$B$69),0))</f>
        <v>#N/A</v>
      </c>
      <c r="J38" s="48" t="e" cm="1">
        <f t="array" ref="J38">IF($I$2="Путешествия с детьми",
INDEX(GRID!$B$17:$BI$27,MATCH(I$7,GRID!$A$17:$A$27,0),MATCH(1,($U$2=GRID!$B$1:$BI$1)*(КАЛЕНДАРЬ!$O5=GRID!$B$3:$BI$3), 0))*GRID!$B$65,
ROUNDUP(INDEX(GRID!$B$17:$BI$27,MATCH(I$7,GRID!$A$17:$A$27,0),MATCH(1,($U$2=GRID!$B$1:$BI$1)*(КАЛЕНДАРЬ!$O5=GRID!$B$3:$BI$3), 0))*GRID!$B$65*(1-GRID!$B$69),0))</f>
        <v>#N/A</v>
      </c>
      <c r="K38" s="47" cm="1">
        <f t="array" ref="K38">IF($I$2="Путешествия с детьми",
INDEX(GRID!$B$4:$BI$14,MATCH(K$7,GRID!$A$4:$A$14,0),MATCH(1,($U$2=GRID!$B$1:$BI$1)*(КАЛЕНДАРЬ!$O5=GRID!$B$3:$BI$3), 0))*GRID!$B$65,
ROUNDUP(INDEX(GRID!$B$4:$BI$14,MATCH(K$7,GRID!$A$4:$A$14,0),MATCH(1,($U$2=GRID!$B$1:$BI$1)*(КАЛЕНДАРЬ!$O5=GRID!$B$3:$BI$3),0))*GRID!$B$65*(1-GRID!$B$69),0))</f>
        <v>36378</v>
      </c>
      <c r="L38" s="48" cm="1">
        <f t="array" ref="L38">IF($I$2="Путешествия с детьми",
INDEX(GRID!$B$17:$BI$27,MATCH(K$7,GRID!$A$17:$A$27,0),MATCH(1,($U$2=GRID!$B$1:$BI$1)*(КАЛЕНДАРЬ!$O5=GRID!$B$3:$BI$3), 0))*GRID!$B$65,
ROUNDUP(INDEX(GRID!$B$17:$BI$27,MATCH(K$7,GRID!$A$17:$A$27,0),MATCH(1,($U$2=GRID!$B$1:$BI$1)*(КАЛЕНДАРЬ!$O5=GRID!$B$3:$BI$3), 0))*GRID!$B$65*(1-GRID!$B$69),0))</f>
        <v>38528</v>
      </c>
      <c r="M38" s="47" cm="1">
        <f t="array" ref="M38">IF($I$2="Путешествия с детьми",
INDEX(GRID!$B$4:$BI$14,MATCH(M$7,GRID!$A$4:$A$14,0),MATCH(1,($U$2=GRID!$B$1:$BI$1)*(КАЛЕНДАРЬ!$O5=GRID!$B$3:$BI$3), 0))*GRID!$B$65,
ROUNDUP(INDEX(GRID!$B$4:$BI$14,MATCH(M$7,GRID!$A$4:$A$14,0),MATCH(1,($U$2=GRID!$B$1:$BI$1)*(КАЛЕНДАРЬ!$O5=GRID!$B$3:$BI$3),0))*GRID!$B$65*(1-GRID!$B$69),0))</f>
        <v>40506</v>
      </c>
      <c r="N38" s="48" cm="1">
        <f t="array" ref="N38">IF($I$2="Путешествия с детьми",
INDEX(GRID!$B$17:$BI$27,MATCH(M$7,GRID!$A$17:$A$27,0),MATCH(1,($U$2=GRID!$B$1:$BI$1)*(КАЛЕНДАРЬ!$O5=GRID!$B$3:$BI$3), 0))*GRID!$B$65,
ROUNDUP(INDEX(GRID!$B$17:$BI$27,MATCH(M$7,GRID!$A$17:$A$27,0),MATCH(1,($U$2=GRID!$B$1:$BI$1)*(КАЛЕНДАРЬ!$O5=GRID!$B$3:$BI$3), 0))*GRID!$B$65*(1-GRID!$B$69),0))</f>
        <v>42656</v>
      </c>
      <c r="O38" s="47" cm="1">
        <f t="array" ref="O38">IF($I$2="Путешествия с детьми",
INDEX(GRID!$B$4:$BI$14,MATCH(O$7,GRID!$A$4:$A$14,0),MATCH(1,($U$2=GRID!$B$1:$BI$1)*(КАЛЕНДАРЬ!$O5=GRID!$B$3:$BI$3), 0))*GRID!$B$65,
ROUNDUP(INDEX(GRID!$B$4:$BI$14,MATCH(O$7,GRID!$A$4:$A$14,0),MATCH(1,($U$2=GRID!$B$1:$BI$1)*(КАЛЕНДАРЬ!$O5=GRID!$B$3:$BI$3),0))*GRID!$B$65*(1-GRID!$B$69),0))</f>
        <v>46010</v>
      </c>
      <c r="P38" s="48" cm="1">
        <f t="array" ref="P38">IF($I$2="Путешествия с детьми",
INDEX(GRID!$B$17:$BI$27,MATCH(O$7,GRID!$A$17:$A$27,0),MATCH(1,($U$2=GRID!$B$1:$BI$1)*(КАЛЕНДАРЬ!$O5=GRID!$B$3:$BI$3), 0))*GRID!$B$65,
ROUNDUP(INDEX(GRID!$B$17:$BI$27,MATCH(O$7,GRID!$A$17:$A$27,0),MATCH(1,($U$2=GRID!$B$1:$BI$1)*(КАЛЕНДАРЬ!$O5=GRID!$B$3:$BI$3), 0))*GRID!$B$65*(1-GRID!$B$69),0))</f>
        <v>48160</v>
      </c>
      <c r="Q38" s="47" t="e" cm="1">
        <f t="array" ref="Q38">IF($I$2="Путешествия с детьми",
INDEX(GRID!$B$4:$BI$14,MATCH(Q$7,GRID!$A$4:$A$14,0),MATCH(1,($U$2=GRID!$B$1:$BI$1)*(КАЛЕНДАРЬ!$O5=GRID!$B$3:$BI$3), 0))*GRID!$B$65,
ROUNDUP(INDEX(GRID!$B$4:$BI$14,MATCH(Q$7,GRID!$A$4:$A$14,0),MATCH(1,($U$2=GRID!$B$1:$BI$1)*(КАЛЕНДАРЬ!$O5=GRID!$B$3:$BI$3),0))*GRID!$B$65*(1-GRID!$B$69),0))</f>
        <v>#N/A</v>
      </c>
      <c r="R38" s="48" t="e" cm="1">
        <f t="array" ref="R38">IF($I$2="Путешествия с детьми",
INDEX(GRID!$B$17:$BI$27,MATCH(Q$7,GRID!$A$17:$A$27,0),MATCH(1,($U$2=GRID!$B$1:$BI$1)*(КАЛЕНДАРЬ!$O5=GRID!$B$3:$BI$3), 0))*GRID!$B$65,
ROUNDUP(INDEX(GRID!$B$17:$BI$27,MATCH(Q$7,GRID!$A$17:$A$27,0),MATCH(1,($U$2=GRID!$B$1:$BI$1)*(КАЛЕНДАРЬ!$O5=GRID!$B$3:$BI$3), 0))*GRID!$B$65*(1-GRID!$B$69),0))</f>
        <v>#N/A</v>
      </c>
      <c r="S38" s="47" t="e" cm="1">
        <f t="array" ref="S38">IF($I$2="Путешествия с детьми",
INDEX(GRID!$B$4:$BI$14,MATCH(S$7,GRID!$A$4:$A$14,0),MATCH(1,($U$2=GRID!$B$1:$BI$1)*(КАЛЕНДАРЬ!$O5=GRID!$B$3:$BI$3), 0))*GRID!$B$65,
ROUNDUP(INDEX(GRID!$B$4:$BI$14,MATCH(S$7,GRID!$A$4:$A$14,0),MATCH(1,($U$2=GRID!$B$1:$BI$1)*(КАЛЕНДАРЬ!$O5=GRID!$B$3:$BI$3),0))*GRID!$B$65*(1-GRID!$B$69),0))</f>
        <v>#N/A</v>
      </c>
      <c r="T38" s="48" t="e" cm="1">
        <f t="array" ref="T38">IF($I$2="Путешествия с детьми",
INDEX(GRID!$B$17:$BI$27,MATCH(S$7,GRID!$A$17:$A$27,0),MATCH(1,($U$2=GRID!$B$1:$BI$1)*(КАЛЕНДАРЬ!$O5=GRID!$B$3:$BI$3), 0))*GRID!$B$65,
ROUNDUP(INDEX(GRID!$B$17:$BI$27,MATCH(S$7,GRID!$A$17:$A$27,0),MATCH(1,($U$2=GRID!$B$1:$BI$1)*(КАЛЕНДАРЬ!$O5=GRID!$B$3:$BI$3), 0))*GRID!$B$65*(1-GRID!$B$69),0))</f>
        <v>#N/A</v>
      </c>
      <c r="U38" s="47" cm="1">
        <f t="array" ref="U38">IF($I$2="Путешествия с детьми",
INDEX(GRID!$B$4:$BI$14,MATCH(U$7,GRID!$A$4:$A$14,0),MATCH(1,($U$2=GRID!$B$1:$BI$1)*(КАЛЕНДАРЬ!$O5=GRID!$B$3:$BI$3), 0))*GRID!$B$65,
ROUNDUP(INDEX(GRID!$B$4:$BI$14,MATCH(U$7,GRID!$A$4:$A$14,0),MATCH(1,($U$2=GRID!$B$1:$BI$1)*(КАЛЕНДАРЬ!$O5=GRID!$B$3:$BI$3),0))*GRID!$B$65*(1-GRID!$B$69),0))</f>
        <v>71380</v>
      </c>
      <c r="V38" s="48" cm="1">
        <f t="array" ref="V38">IF($I$2="Путешествия с детьми",
INDEX(GRID!$B$17:$BI$27,MATCH(U$7,GRID!$A$17:$A$27,0),MATCH(1,($U$2=GRID!$B$1:$BI$1)*(КАЛЕНДАРЬ!$O5=GRID!$B$3:$BI$3), 0))*GRID!$B$65,
ROUNDUP(INDEX(GRID!$B$17:$BI$27,MATCH(U$7,GRID!$A$17:$A$27,0),MATCH(1,($U$2=GRID!$B$1:$BI$1)*(КАЛЕНДАРЬ!$O5=GRID!$B$3:$BI$3), 0))*GRID!$B$65*(1-GRID!$B$69),0))</f>
        <v>73530</v>
      </c>
      <c r="W38" s="47" cm="1">
        <f t="array" ref="W38">IF($I$2="Путешествия с детьми",
INDEX(GRID!$B$4:$BI$14,MATCH(W$7,GRID!$A$4:$A$14,0),MATCH(1,($U$2=GRID!$B$1:$BI$1)*(КАЛЕНДАРЬ!$O5=GRID!$B$3:$BI$3), 0))*GRID!$B$65,
ROUNDUP(INDEX(GRID!$B$4:$BI$14,MATCH(W$7,GRID!$A$4:$A$14,0),MATCH(1,($U$2=GRID!$B$1:$BI$1)*(КАЛЕНДАРЬ!$O5=GRID!$B$3:$BI$3),0))*GRID!$B$65*(1-GRID!$B$69),0))</f>
        <v>260580</v>
      </c>
      <c r="X38" s="48" cm="1">
        <f t="array" ref="X38">IF($I$2="Путешествия с детьми",
INDEX(GRID!$B$17:$BI$27,MATCH(W$7,GRID!$A$17:$A$27,0),MATCH(1,($U$2=GRID!$B$1:$BI$1)*(КАЛЕНДАРЬ!$O5=GRID!$B$3:$BI$3), 0))*GRID!$B$65,
ROUNDUP(INDEX(GRID!$B$17:$BI$27,MATCH(W$7,GRID!$A$17:$A$27,0),MATCH(1,($U$2=GRID!$B$1:$BI$1)*(КАЛЕНДАРЬ!$O5=GRID!$B$3:$BI$3), 0))*GRID!$B$65*(1-GRID!$B$69),0))</f>
        <v>262730</v>
      </c>
    </row>
    <row r="39" spans="1:24" hidden="1" x14ac:dyDescent="0.2">
      <c r="A39" s="117" t="s">
        <v>44</v>
      </c>
      <c r="B39" s="117">
        <v>3</v>
      </c>
      <c r="C39" s="138" cm="1">
        <f t="array" ref="C39">IF($I$2="Путешествия с детьми",
INDEX(GRID!$B$4:$BI$14,MATCH(C$7,GRID!$A$4:$A$14,0),MATCH(1,($U$2=GRID!$B$1:$BI$1)*(КАЛЕНДАРЬ!$O6=GRID!$B$3:$BI$3), 0))*GRID!$B$65,
ROUNDUP(INDEX(GRID!$B$4:$BI$14,MATCH(C$7,GRID!$A$4:$A$14,0),MATCH(1,($U$2=GRID!$B$1:$BI$1)*(КАЛЕНДАРЬ!$O6=GRID!$B$3:$BI$3),0))*GRID!$B$65*(1-GRID!$B$69),0))</f>
        <v>23650</v>
      </c>
      <c r="D39" s="48" cm="1">
        <f t="array" ref="D39">IF($I$2="Путешествия с детьми",
INDEX(GRID!$B$17:$BI$27,MATCH(C$7,GRID!$A$17:$A$27,0),MATCH(1,($U$2=GRID!$B$1:$BI$1)*(КАЛЕНДАРЬ!$O6=GRID!$B$3:$BI$3), 0))*GRID!$B$65,
ROUNDUP(INDEX(GRID!$B$17:$BI$27,MATCH(C$7,GRID!$A$17:$A$27,0),MATCH(1,($U$2=GRID!$B$1:$BI$1)*(КАЛЕНДАРЬ!$O6=GRID!$B$3:$BI$3), 0))*GRID!$B$65*(1-GRID!$B$69),0))</f>
        <v>25800</v>
      </c>
      <c r="E39" s="47" cm="1">
        <f t="array" ref="E39">IF($I$2="Путешествия с детьми",
INDEX(GRID!$B$4:$BI$14,MATCH(E$7,GRID!$A$4:$A$14,0),MATCH(1,($U$2=GRID!$B$1:$BI$1)*(КАЛЕНДАРЬ!$O6=GRID!$B$3:$BI$3), 0))*GRID!$B$65,
ROUNDUP(INDEX(GRID!$B$4:$BI$14,MATCH(E$7,GRID!$A$4:$A$14,0),MATCH(1,($U$2=GRID!$B$1:$BI$1)*(КАЛЕНДАРЬ!$O6=GRID!$B$3:$BI$3),0))*GRID!$B$65*(1-GRID!$B$69),0))</f>
        <v>26316</v>
      </c>
      <c r="F39" s="48" cm="1">
        <f t="array" ref="F39">IF($I$2="Путешествия с детьми",
INDEX(GRID!$B$17:$BI$27,MATCH(E$7,GRID!$A$17:$A$27,0),MATCH(1,($U$2=GRID!$B$1:$BI$1)*(КАЛЕНДАРЬ!$O6=GRID!$B$3:$BI$3), 0))*GRID!$B$65,
ROUNDUP(INDEX(GRID!$B$17:$BI$27,MATCH(E$7,GRID!$A$17:$A$27,0),MATCH(1,($U$2=GRID!$B$1:$BI$1)*(КАЛЕНДАРЬ!$O6=GRID!$B$3:$BI$3), 0))*GRID!$B$65*(1-GRID!$B$69),0))</f>
        <v>28466</v>
      </c>
      <c r="G39" s="47" t="e" cm="1">
        <f t="array" ref="G39">IF($I$2="Путешествия с детьми",
INDEX(GRID!$B$4:$BI$14,MATCH(G$7,GRID!$A$4:$A$14,0),MATCH(1,($U$2=GRID!$B$1:$BI$1)*(КАЛЕНДАРЬ!$O6=GRID!$B$3:$BI$3), 0))*GRID!$B$65,
ROUNDUP(INDEX(GRID!$B$4:$BI$14,MATCH(G$7,GRID!$A$4:$A$14,0),MATCH(1,($U$2=GRID!$B$1:$BI$1)*(КАЛЕНДАРЬ!$O6=GRID!$B$3:$BI$3),0))*GRID!$B$65*(1-GRID!$B$69),0))</f>
        <v>#N/A</v>
      </c>
      <c r="H39" s="48" t="e" cm="1">
        <f t="array" ref="H39">IF($I$2="Путешествия с детьми",
INDEX(GRID!$B$17:$BI$27,MATCH(G$7,GRID!$A$17:$A$27,0),MATCH(1,($U$2=GRID!$B$1:$BI$1)*(КАЛЕНДАРЬ!$O6=GRID!$B$3:$BI$3), 0))*GRID!$B$65,
ROUNDUP(INDEX(GRID!$B$17:$BI$27,MATCH(G$7,GRID!$A$17:$A$27,0),MATCH(1,($U$2=GRID!$B$1:$BI$1)*(КАЛЕНДАРЬ!$O6=GRID!$B$3:$BI$3), 0))*GRID!$B$65*(1-GRID!$B$69),0))</f>
        <v>#N/A</v>
      </c>
      <c r="I39" s="47" t="e" cm="1">
        <f t="array" ref="I39">IF($I$2="Путешествия с детьми",
INDEX(GRID!$B$4:$BI$14,MATCH(I$7,GRID!$A$4:$A$14,0),MATCH(1,($U$2=GRID!$B$1:$BI$1)*(КАЛЕНДАРЬ!$O6=GRID!$B$3:$BI$3), 0))*GRID!$B$65,
ROUNDUP(INDEX(GRID!$B$4:$BI$14,MATCH(I$7,GRID!$A$4:$A$14,0),MATCH(1,($U$2=GRID!$B$1:$BI$1)*(КАЛЕНДАРЬ!$O6=GRID!$B$3:$BI$3),0))*GRID!$B$65*(1-GRID!$B$69),0))</f>
        <v>#N/A</v>
      </c>
      <c r="J39" s="48" t="e" cm="1">
        <f t="array" ref="J39">IF($I$2="Путешествия с детьми",
INDEX(GRID!$B$17:$BI$27,MATCH(I$7,GRID!$A$17:$A$27,0),MATCH(1,($U$2=GRID!$B$1:$BI$1)*(КАЛЕНДАРЬ!$O6=GRID!$B$3:$BI$3), 0))*GRID!$B$65,
ROUNDUP(INDEX(GRID!$B$17:$BI$27,MATCH(I$7,GRID!$A$17:$A$27,0),MATCH(1,($U$2=GRID!$B$1:$BI$1)*(КАЛЕНДАРЬ!$O6=GRID!$B$3:$BI$3), 0))*GRID!$B$65*(1-GRID!$B$69),0))</f>
        <v>#N/A</v>
      </c>
      <c r="K39" s="47" cm="1">
        <f t="array" ref="K39">IF($I$2="Путешествия с детьми",
INDEX(GRID!$B$4:$BI$14,MATCH(K$7,GRID!$A$4:$A$14,0),MATCH(1,($U$2=GRID!$B$1:$BI$1)*(КАЛЕНДАРЬ!$O6=GRID!$B$3:$BI$3), 0))*GRID!$B$65,
ROUNDUP(INDEX(GRID!$B$4:$BI$14,MATCH(K$7,GRID!$A$4:$A$14,0),MATCH(1,($U$2=GRID!$B$1:$BI$1)*(КАЛЕНДАРЬ!$O6=GRID!$B$3:$BI$3),0))*GRID!$B$65*(1-GRID!$B$69),0))</f>
        <v>36378</v>
      </c>
      <c r="L39" s="48" cm="1">
        <f t="array" ref="L39">IF($I$2="Путешествия с детьми",
INDEX(GRID!$B$17:$BI$27,MATCH(K$7,GRID!$A$17:$A$27,0),MATCH(1,($U$2=GRID!$B$1:$BI$1)*(КАЛЕНДАРЬ!$O6=GRID!$B$3:$BI$3), 0))*GRID!$B$65,
ROUNDUP(INDEX(GRID!$B$17:$BI$27,MATCH(K$7,GRID!$A$17:$A$27,0),MATCH(1,($U$2=GRID!$B$1:$BI$1)*(КАЛЕНДАРЬ!$O6=GRID!$B$3:$BI$3), 0))*GRID!$B$65*(1-GRID!$B$69),0))</f>
        <v>38528</v>
      </c>
      <c r="M39" s="47" cm="1">
        <f t="array" ref="M39">IF($I$2="Путешествия с детьми",
INDEX(GRID!$B$4:$BI$14,MATCH(M$7,GRID!$A$4:$A$14,0),MATCH(1,($U$2=GRID!$B$1:$BI$1)*(КАЛЕНДАРЬ!$O6=GRID!$B$3:$BI$3), 0))*GRID!$B$65,
ROUNDUP(INDEX(GRID!$B$4:$BI$14,MATCH(M$7,GRID!$A$4:$A$14,0),MATCH(1,($U$2=GRID!$B$1:$BI$1)*(КАЛЕНДАРЬ!$O6=GRID!$B$3:$BI$3),0))*GRID!$B$65*(1-GRID!$B$69),0))</f>
        <v>40506</v>
      </c>
      <c r="N39" s="48" cm="1">
        <f t="array" ref="N39">IF($I$2="Путешествия с детьми",
INDEX(GRID!$B$17:$BI$27,MATCH(M$7,GRID!$A$17:$A$27,0),MATCH(1,($U$2=GRID!$B$1:$BI$1)*(КАЛЕНДАРЬ!$O6=GRID!$B$3:$BI$3), 0))*GRID!$B$65,
ROUNDUP(INDEX(GRID!$B$17:$BI$27,MATCH(M$7,GRID!$A$17:$A$27,0),MATCH(1,($U$2=GRID!$B$1:$BI$1)*(КАЛЕНДАРЬ!$O6=GRID!$B$3:$BI$3), 0))*GRID!$B$65*(1-GRID!$B$69),0))</f>
        <v>42656</v>
      </c>
      <c r="O39" s="47" cm="1">
        <f t="array" ref="O39">IF($I$2="Путешествия с детьми",
INDEX(GRID!$B$4:$BI$14,MATCH(O$7,GRID!$A$4:$A$14,0),MATCH(1,($U$2=GRID!$B$1:$BI$1)*(КАЛЕНДАРЬ!$O6=GRID!$B$3:$BI$3), 0))*GRID!$B$65,
ROUNDUP(INDEX(GRID!$B$4:$BI$14,MATCH(O$7,GRID!$A$4:$A$14,0),MATCH(1,($U$2=GRID!$B$1:$BI$1)*(КАЛЕНДАРЬ!$O6=GRID!$B$3:$BI$3),0))*GRID!$B$65*(1-GRID!$B$69),0))</f>
        <v>46010</v>
      </c>
      <c r="P39" s="48" cm="1">
        <f t="array" ref="P39">IF($I$2="Путешествия с детьми",
INDEX(GRID!$B$17:$BI$27,MATCH(O$7,GRID!$A$17:$A$27,0),MATCH(1,($U$2=GRID!$B$1:$BI$1)*(КАЛЕНДАРЬ!$O6=GRID!$B$3:$BI$3), 0))*GRID!$B$65,
ROUNDUP(INDEX(GRID!$B$17:$BI$27,MATCH(O$7,GRID!$A$17:$A$27,0),MATCH(1,($U$2=GRID!$B$1:$BI$1)*(КАЛЕНДАРЬ!$O6=GRID!$B$3:$BI$3), 0))*GRID!$B$65*(1-GRID!$B$69),0))</f>
        <v>48160</v>
      </c>
      <c r="Q39" s="47" t="e" cm="1">
        <f t="array" ref="Q39">IF($I$2="Путешествия с детьми",
INDEX(GRID!$B$4:$BI$14,MATCH(Q$7,GRID!$A$4:$A$14,0),MATCH(1,($U$2=GRID!$B$1:$BI$1)*(КАЛЕНДАРЬ!$O6=GRID!$B$3:$BI$3), 0))*GRID!$B$65,
ROUNDUP(INDEX(GRID!$B$4:$BI$14,MATCH(Q$7,GRID!$A$4:$A$14,0),MATCH(1,($U$2=GRID!$B$1:$BI$1)*(КАЛЕНДАРЬ!$O6=GRID!$B$3:$BI$3),0))*GRID!$B$65*(1-GRID!$B$69),0))</f>
        <v>#N/A</v>
      </c>
      <c r="R39" s="48" t="e" cm="1">
        <f t="array" ref="R39">IF($I$2="Путешествия с детьми",
INDEX(GRID!$B$17:$BI$27,MATCH(Q$7,GRID!$A$17:$A$27,0),MATCH(1,($U$2=GRID!$B$1:$BI$1)*(КАЛЕНДАРЬ!$O6=GRID!$B$3:$BI$3), 0))*GRID!$B$65,
ROUNDUP(INDEX(GRID!$B$17:$BI$27,MATCH(Q$7,GRID!$A$17:$A$27,0),MATCH(1,($U$2=GRID!$B$1:$BI$1)*(КАЛЕНДАРЬ!$O6=GRID!$B$3:$BI$3), 0))*GRID!$B$65*(1-GRID!$B$69),0))</f>
        <v>#N/A</v>
      </c>
      <c r="S39" s="47" t="e" cm="1">
        <f t="array" ref="S39">IF($I$2="Путешествия с детьми",
INDEX(GRID!$B$4:$BI$14,MATCH(S$7,GRID!$A$4:$A$14,0),MATCH(1,($U$2=GRID!$B$1:$BI$1)*(КАЛЕНДАРЬ!$O6=GRID!$B$3:$BI$3), 0))*GRID!$B$65,
ROUNDUP(INDEX(GRID!$B$4:$BI$14,MATCH(S$7,GRID!$A$4:$A$14,0),MATCH(1,($U$2=GRID!$B$1:$BI$1)*(КАЛЕНДАРЬ!$O6=GRID!$B$3:$BI$3),0))*GRID!$B$65*(1-GRID!$B$69),0))</f>
        <v>#N/A</v>
      </c>
      <c r="T39" s="48" t="e" cm="1">
        <f t="array" ref="T39">IF($I$2="Путешествия с детьми",
INDEX(GRID!$B$17:$BI$27,MATCH(S$7,GRID!$A$17:$A$27,0),MATCH(1,($U$2=GRID!$B$1:$BI$1)*(КАЛЕНДАРЬ!$O6=GRID!$B$3:$BI$3), 0))*GRID!$B$65,
ROUNDUP(INDEX(GRID!$B$17:$BI$27,MATCH(S$7,GRID!$A$17:$A$27,0),MATCH(1,($U$2=GRID!$B$1:$BI$1)*(КАЛЕНДАРЬ!$O6=GRID!$B$3:$BI$3), 0))*GRID!$B$65*(1-GRID!$B$69),0))</f>
        <v>#N/A</v>
      </c>
      <c r="U39" s="47" cm="1">
        <f t="array" ref="U39">IF($I$2="Путешествия с детьми",
INDEX(GRID!$B$4:$BI$14,MATCH(U$7,GRID!$A$4:$A$14,0),MATCH(1,($U$2=GRID!$B$1:$BI$1)*(КАЛЕНДАРЬ!$O6=GRID!$B$3:$BI$3), 0))*GRID!$B$65,
ROUNDUP(INDEX(GRID!$B$4:$BI$14,MATCH(U$7,GRID!$A$4:$A$14,0),MATCH(1,($U$2=GRID!$B$1:$BI$1)*(КАЛЕНДАРЬ!$O6=GRID!$B$3:$BI$3),0))*GRID!$B$65*(1-GRID!$B$69),0))</f>
        <v>71380</v>
      </c>
      <c r="V39" s="48" cm="1">
        <f t="array" ref="V39">IF($I$2="Путешествия с детьми",
INDEX(GRID!$B$17:$BI$27,MATCH(U$7,GRID!$A$17:$A$27,0),MATCH(1,($U$2=GRID!$B$1:$BI$1)*(КАЛЕНДАРЬ!$O6=GRID!$B$3:$BI$3), 0))*GRID!$B$65,
ROUNDUP(INDEX(GRID!$B$17:$BI$27,MATCH(U$7,GRID!$A$17:$A$27,0),MATCH(1,($U$2=GRID!$B$1:$BI$1)*(КАЛЕНДАРЬ!$O6=GRID!$B$3:$BI$3), 0))*GRID!$B$65*(1-GRID!$B$69),0))</f>
        <v>73530</v>
      </c>
      <c r="W39" s="47" cm="1">
        <f t="array" ref="W39">IF($I$2="Путешествия с детьми",
INDEX(GRID!$B$4:$BI$14,MATCH(W$7,GRID!$A$4:$A$14,0),MATCH(1,($U$2=GRID!$B$1:$BI$1)*(КАЛЕНДАРЬ!$O6=GRID!$B$3:$BI$3), 0))*GRID!$B$65,
ROUNDUP(INDEX(GRID!$B$4:$BI$14,MATCH(W$7,GRID!$A$4:$A$14,0),MATCH(1,($U$2=GRID!$B$1:$BI$1)*(КАЛЕНДАРЬ!$O6=GRID!$B$3:$BI$3),0))*GRID!$B$65*(1-GRID!$B$69),0))</f>
        <v>260580</v>
      </c>
      <c r="X39" s="48" cm="1">
        <f t="array" ref="X39">IF($I$2="Путешествия с детьми",
INDEX(GRID!$B$17:$BI$27,MATCH(W$7,GRID!$A$17:$A$27,0),MATCH(1,($U$2=GRID!$B$1:$BI$1)*(КАЛЕНДАРЬ!$O6=GRID!$B$3:$BI$3), 0))*GRID!$B$65,
ROUNDUP(INDEX(GRID!$B$17:$BI$27,MATCH(W$7,GRID!$A$17:$A$27,0),MATCH(1,($U$2=GRID!$B$1:$BI$1)*(КАЛЕНДАРЬ!$O6=GRID!$B$3:$BI$3), 0))*GRID!$B$65*(1-GRID!$B$69),0))</f>
        <v>262730</v>
      </c>
    </row>
    <row r="40" spans="1:24" hidden="1" x14ac:dyDescent="0.2">
      <c r="A40" s="117" t="s">
        <v>45</v>
      </c>
      <c r="B40" s="117">
        <v>4</v>
      </c>
      <c r="C40" s="138" cm="1">
        <f t="array" ref="C40">IF($I$2="Путешествия с детьми",
INDEX(GRID!$B$4:$BI$14,MATCH(C$7,GRID!$A$4:$A$14,0),MATCH(1,($U$2=GRID!$B$1:$BI$1)*(КАЛЕНДАРЬ!$O7=GRID!$B$3:$BI$3), 0))*GRID!$B$65,
ROUNDUP(INDEX(GRID!$B$4:$BI$14,MATCH(C$7,GRID!$A$4:$A$14,0),MATCH(1,($U$2=GRID!$B$1:$BI$1)*(КАЛЕНДАРЬ!$O7=GRID!$B$3:$BI$3),0))*GRID!$B$65*(1-GRID!$B$69),0))</f>
        <v>21070</v>
      </c>
      <c r="D40" s="48" cm="1">
        <f t="array" ref="D40">IF($I$2="Путешествия с детьми",
INDEX(GRID!$B$17:$BI$27,MATCH(C$7,GRID!$A$17:$A$27,0),MATCH(1,($U$2=GRID!$B$1:$BI$1)*(КАЛЕНДАРЬ!$O7=GRID!$B$3:$BI$3), 0))*GRID!$B$65,
ROUNDUP(INDEX(GRID!$B$17:$BI$27,MATCH(C$7,GRID!$A$17:$A$27,0),MATCH(1,($U$2=GRID!$B$1:$BI$1)*(КАЛЕНДАРЬ!$O7=GRID!$B$3:$BI$3), 0))*GRID!$B$65*(1-GRID!$B$69),0))</f>
        <v>23220</v>
      </c>
      <c r="E40" s="47" cm="1">
        <f t="array" ref="E40">IF($I$2="Путешествия с детьми",
INDEX(GRID!$B$4:$BI$14,MATCH(E$7,GRID!$A$4:$A$14,0),MATCH(1,($U$2=GRID!$B$1:$BI$1)*(КАЛЕНДАРЬ!$O7=GRID!$B$3:$BI$3), 0))*GRID!$B$65,
ROUNDUP(INDEX(GRID!$B$4:$BI$14,MATCH(E$7,GRID!$A$4:$A$14,0),MATCH(1,($U$2=GRID!$B$1:$BI$1)*(КАЛЕНДАРЬ!$O7=GRID!$B$3:$BI$3),0))*GRID!$B$65*(1-GRID!$B$69),0))</f>
        <v>23392</v>
      </c>
      <c r="F40" s="48" cm="1">
        <f t="array" ref="F40">IF($I$2="Путешествия с детьми",
INDEX(GRID!$B$17:$BI$27,MATCH(E$7,GRID!$A$17:$A$27,0),MATCH(1,($U$2=GRID!$B$1:$BI$1)*(КАЛЕНДАРЬ!$O7=GRID!$B$3:$BI$3), 0))*GRID!$B$65,
ROUNDUP(INDEX(GRID!$B$17:$BI$27,MATCH(E$7,GRID!$A$17:$A$27,0),MATCH(1,($U$2=GRID!$B$1:$BI$1)*(КАЛЕНДАРЬ!$O7=GRID!$B$3:$BI$3), 0))*GRID!$B$65*(1-GRID!$B$69),0))</f>
        <v>25542</v>
      </c>
      <c r="G40" s="47" t="e" cm="1">
        <f t="array" ref="G40">IF($I$2="Путешествия с детьми",
INDEX(GRID!$B$4:$BI$14,MATCH(G$7,GRID!$A$4:$A$14,0),MATCH(1,($U$2=GRID!$B$1:$BI$1)*(КАЛЕНДАРЬ!$O7=GRID!$B$3:$BI$3), 0))*GRID!$B$65,
ROUNDUP(INDEX(GRID!$B$4:$BI$14,MATCH(G$7,GRID!$A$4:$A$14,0),MATCH(1,($U$2=GRID!$B$1:$BI$1)*(КАЛЕНДАРЬ!$O7=GRID!$B$3:$BI$3),0))*GRID!$B$65*(1-GRID!$B$69),0))</f>
        <v>#N/A</v>
      </c>
      <c r="H40" s="48" t="e" cm="1">
        <f t="array" ref="H40">IF($I$2="Путешествия с детьми",
INDEX(GRID!$B$17:$BI$27,MATCH(G$7,GRID!$A$17:$A$27,0),MATCH(1,($U$2=GRID!$B$1:$BI$1)*(КАЛЕНДАРЬ!$O7=GRID!$B$3:$BI$3), 0))*GRID!$B$65,
ROUNDUP(INDEX(GRID!$B$17:$BI$27,MATCH(G$7,GRID!$A$17:$A$27,0),MATCH(1,($U$2=GRID!$B$1:$BI$1)*(КАЛЕНДАРЬ!$O7=GRID!$B$3:$BI$3), 0))*GRID!$B$65*(1-GRID!$B$69),0))</f>
        <v>#N/A</v>
      </c>
      <c r="I40" s="47" t="e" cm="1">
        <f t="array" ref="I40">IF($I$2="Путешествия с детьми",
INDEX(GRID!$B$4:$BI$14,MATCH(I$7,GRID!$A$4:$A$14,0),MATCH(1,($U$2=GRID!$B$1:$BI$1)*(КАЛЕНДАРЬ!$O7=GRID!$B$3:$BI$3), 0))*GRID!$B$65,
ROUNDUP(INDEX(GRID!$B$4:$BI$14,MATCH(I$7,GRID!$A$4:$A$14,0),MATCH(1,($U$2=GRID!$B$1:$BI$1)*(КАЛЕНДАРЬ!$O7=GRID!$B$3:$BI$3),0))*GRID!$B$65*(1-GRID!$B$69),0))</f>
        <v>#N/A</v>
      </c>
      <c r="J40" s="48" t="e" cm="1">
        <f t="array" ref="J40">IF($I$2="Путешествия с детьми",
INDEX(GRID!$B$17:$BI$27,MATCH(I$7,GRID!$A$17:$A$27,0),MATCH(1,($U$2=GRID!$B$1:$BI$1)*(КАЛЕНДАРЬ!$O7=GRID!$B$3:$BI$3), 0))*GRID!$B$65,
ROUNDUP(INDEX(GRID!$B$17:$BI$27,MATCH(I$7,GRID!$A$17:$A$27,0),MATCH(1,($U$2=GRID!$B$1:$BI$1)*(КАЛЕНДАРЬ!$O7=GRID!$B$3:$BI$3), 0))*GRID!$B$65*(1-GRID!$B$69),0))</f>
        <v>#N/A</v>
      </c>
      <c r="K40" s="47" cm="1">
        <f t="array" ref="K40">IF($I$2="Путешествия с детьми",
INDEX(GRID!$B$4:$BI$14,MATCH(K$7,GRID!$A$4:$A$14,0),MATCH(1,($U$2=GRID!$B$1:$BI$1)*(КАЛЕНДАРЬ!$O7=GRID!$B$3:$BI$3), 0))*GRID!$B$65,
ROUNDUP(INDEX(GRID!$B$4:$BI$14,MATCH(K$7,GRID!$A$4:$A$14,0),MATCH(1,($U$2=GRID!$B$1:$BI$1)*(КАЛЕНДАРЬ!$O7=GRID!$B$3:$BI$3),0))*GRID!$B$65*(1-GRID!$B$69),0))</f>
        <v>31906</v>
      </c>
      <c r="L40" s="48" cm="1">
        <f t="array" ref="L40">IF($I$2="Путешествия с детьми",
INDEX(GRID!$B$17:$BI$27,MATCH(K$7,GRID!$A$17:$A$27,0),MATCH(1,($U$2=GRID!$B$1:$BI$1)*(КАЛЕНДАРЬ!$O7=GRID!$B$3:$BI$3), 0))*GRID!$B$65,
ROUNDUP(INDEX(GRID!$B$17:$BI$27,MATCH(K$7,GRID!$A$17:$A$27,0),MATCH(1,($U$2=GRID!$B$1:$BI$1)*(КАЛЕНДАРЬ!$O7=GRID!$B$3:$BI$3), 0))*GRID!$B$65*(1-GRID!$B$69),0))</f>
        <v>34056</v>
      </c>
      <c r="M40" s="47" cm="1">
        <f t="array" ref="M40">IF($I$2="Путешествия с детьми",
INDEX(GRID!$B$4:$BI$14,MATCH(M$7,GRID!$A$4:$A$14,0),MATCH(1,($U$2=GRID!$B$1:$BI$1)*(КАЛЕНДАРЬ!$O7=GRID!$B$3:$BI$3), 0))*GRID!$B$65,
ROUNDUP(INDEX(GRID!$B$4:$BI$14,MATCH(M$7,GRID!$A$4:$A$14,0),MATCH(1,($U$2=GRID!$B$1:$BI$1)*(КАЛЕНДАРЬ!$O7=GRID!$B$3:$BI$3),0))*GRID!$B$65*(1-GRID!$B$69),0))</f>
        <v>35432</v>
      </c>
      <c r="N40" s="48" cm="1">
        <f t="array" ref="N40">IF($I$2="Путешествия с детьми",
INDEX(GRID!$B$17:$BI$27,MATCH(M$7,GRID!$A$17:$A$27,0),MATCH(1,($U$2=GRID!$B$1:$BI$1)*(КАЛЕНДАРЬ!$O7=GRID!$B$3:$BI$3), 0))*GRID!$B$65,
ROUNDUP(INDEX(GRID!$B$17:$BI$27,MATCH(M$7,GRID!$A$17:$A$27,0),MATCH(1,($U$2=GRID!$B$1:$BI$1)*(КАЛЕНДАРЬ!$O7=GRID!$B$3:$BI$3), 0))*GRID!$B$65*(1-GRID!$B$69),0))</f>
        <v>37582</v>
      </c>
      <c r="O40" s="47" cm="1">
        <f t="array" ref="O40">IF($I$2="Путешествия с детьми",
INDEX(GRID!$B$4:$BI$14,MATCH(O$7,GRID!$A$4:$A$14,0),MATCH(1,($U$2=GRID!$B$1:$BI$1)*(КАЛЕНДАРЬ!$O7=GRID!$B$3:$BI$3), 0))*GRID!$B$65,
ROUNDUP(INDEX(GRID!$B$4:$BI$14,MATCH(O$7,GRID!$A$4:$A$14,0),MATCH(1,($U$2=GRID!$B$1:$BI$1)*(КАЛЕНДАРЬ!$O7=GRID!$B$3:$BI$3),0))*GRID!$B$65*(1-GRID!$B$69),0))</f>
        <v>40936</v>
      </c>
      <c r="P40" s="48" cm="1">
        <f t="array" ref="P40">IF($I$2="Путешествия с детьми",
INDEX(GRID!$B$17:$BI$27,MATCH(O$7,GRID!$A$17:$A$27,0),MATCH(1,($U$2=GRID!$B$1:$BI$1)*(КАЛЕНДАРЬ!$O7=GRID!$B$3:$BI$3), 0))*GRID!$B$65,
ROUNDUP(INDEX(GRID!$B$17:$BI$27,MATCH(O$7,GRID!$A$17:$A$27,0),MATCH(1,($U$2=GRID!$B$1:$BI$1)*(КАЛЕНДАРЬ!$O7=GRID!$B$3:$BI$3), 0))*GRID!$B$65*(1-GRID!$B$69),0))</f>
        <v>43086</v>
      </c>
      <c r="Q40" s="47" t="e" cm="1">
        <f t="array" ref="Q40">IF($I$2="Путешествия с детьми",
INDEX(GRID!$B$4:$BI$14,MATCH(Q$7,GRID!$A$4:$A$14,0),MATCH(1,($U$2=GRID!$B$1:$BI$1)*(КАЛЕНДАРЬ!$O7=GRID!$B$3:$BI$3), 0))*GRID!$B$65,
ROUNDUP(INDEX(GRID!$B$4:$BI$14,MATCH(Q$7,GRID!$A$4:$A$14,0),MATCH(1,($U$2=GRID!$B$1:$BI$1)*(КАЛЕНДАРЬ!$O7=GRID!$B$3:$BI$3),0))*GRID!$B$65*(1-GRID!$B$69),0))</f>
        <v>#N/A</v>
      </c>
      <c r="R40" s="48" t="e" cm="1">
        <f t="array" ref="R40">IF($I$2="Путешествия с детьми",
INDEX(GRID!$B$17:$BI$27,MATCH(Q$7,GRID!$A$17:$A$27,0),MATCH(1,($U$2=GRID!$B$1:$BI$1)*(КАЛЕНДАРЬ!$O7=GRID!$B$3:$BI$3), 0))*GRID!$B$65,
ROUNDUP(INDEX(GRID!$B$17:$BI$27,MATCH(Q$7,GRID!$A$17:$A$27,0),MATCH(1,($U$2=GRID!$B$1:$BI$1)*(КАЛЕНДАРЬ!$O7=GRID!$B$3:$BI$3), 0))*GRID!$B$65*(1-GRID!$B$69),0))</f>
        <v>#N/A</v>
      </c>
      <c r="S40" s="47" t="e" cm="1">
        <f t="array" ref="S40">IF($I$2="Путешествия с детьми",
INDEX(GRID!$B$4:$BI$14,MATCH(S$7,GRID!$A$4:$A$14,0),MATCH(1,($U$2=GRID!$B$1:$BI$1)*(КАЛЕНДАРЬ!$O7=GRID!$B$3:$BI$3), 0))*GRID!$B$65,
ROUNDUP(INDEX(GRID!$B$4:$BI$14,MATCH(S$7,GRID!$A$4:$A$14,0),MATCH(1,($U$2=GRID!$B$1:$BI$1)*(КАЛЕНДАРЬ!$O7=GRID!$B$3:$BI$3),0))*GRID!$B$65*(1-GRID!$B$69),0))</f>
        <v>#N/A</v>
      </c>
      <c r="T40" s="48" t="e" cm="1">
        <f t="array" ref="T40">IF($I$2="Путешествия с детьми",
INDEX(GRID!$B$17:$BI$27,MATCH(S$7,GRID!$A$17:$A$27,0),MATCH(1,($U$2=GRID!$B$1:$BI$1)*(КАЛЕНДАРЬ!$O7=GRID!$B$3:$BI$3), 0))*GRID!$B$65,
ROUNDUP(INDEX(GRID!$B$17:$BI$27,MATCH(S$7,GRID!$A$17:$A$27,0),MATCH(1,($U$2=GRID!$B$1:$BI$1)*(КАЛЕНДАРЬ!$O7=GRID!$B$3:$BI$3), 0))*GRID!$B$65*(1-GRID!$B$69),0))</f>
        <v>#N/A</v>
      </c>
      <c r="U40" s="47" cm="1">
        <f t="array" ref="U40">IF($I$2="Путешествия с детьми",
INDEX(GRID!$B$4:$BI$14,MATCH(U$7,GRID!$A$4:$A$14,0),MATCH(1,($U$2=GRID!$B$1:$BI$1)*(КАЛЕНДАРЬ!$O7=GRID!$B$3:$BI$3), 0))*GRID!$B$65,
ROUNDUP(INDEX(GRID!$B$4:$BI$14,MATCH(U$7,GRID!$A$4:$A$14,0),MATCH(1,($U$2=GRID!$B$1:$BI$1)*(КАЛЕНДАРЬ!$O7=GRID!$B$3:$BI$3),0))*GRID!$B$65*(1-GRID!$B$69),0))</f>
        <v>63640</v>
      </c>
      <c r="V40" s="48" cm="1">
        <f t="array" ref="V40">IF($I$2="Путешествия с детьми",
INDEX(GRID!$B$17:$BI$27,MATCH(U$7,GRID!$A$17:$A$27,0),MATCH(1,($U$2=GRID!$B$1:$BI$1)*(КАЛЕНДАРЬ!$O7=GRID!$B$3:$BI$3), 0))*GRID!$B$65,
ROUNDUP(INDEX(GRID!$B$17:$BI$27,MATCH(U$7,GRID!$A$17:$A$27,0),MATCH(1,($U$2=GRID!$B$1:$BI$1)*(КАЛЕНДАРЬ!$O7=GRID!$B$3:$BI$3), 0))*GRID!$B$65*(1-GRID!$B$69),0))</f>
        <v>65790</v>
      </c>
      <c r="W40" s="47" cm="1">
        <f t="array" ref="W40">IF($I$2="Путешествия с детьми",
INDEX(GRID!$B$4:$BI$14,MATCH(W$7,GRID!$A$4:$A$14,0),MATCH(1,($U$2=GRID!$B$1:$BI$1)*(КАЛЕНДАРЬ!$O7=GRID!$B$3:$BI$3), 0))*GRID!$B$65,
ROUNDUP(INDEX(GRID!$B$4:$BI$14,MATCH(W$7,GRID!$A$4:$A$14,0),MATCH(1,($U$2=GRID!$B$1:$BI$1)*(КАЛЕНДАРЬ!$O7=GRID!$B$3:$BI$3),0))*GRID!$B$65*(1-GRID!$B$69),0))</f>
        <v>239080</v>
      </c>
      <c r="X40" s="48" cm="1">
        <f t="array" ref="X40">IF($I$2="Путешествия с детьми",
INDEX(GRID!$B$17:$BI$27,MATCH(W$7,GRID!$A$17:$A$27,0),MATCH(1,($U$2=GRID!$B$1:$BI$1)*(КАЛЕНДАРЬ!$O7=GRID!$B$3:$BI$3), 0))*GRID!$B$65,
ROUNDUP(INDEX(GRID!$B$17:$BI$27,MATCH(W$7,GRID!$A$17:$A$27,0),MATCH(1,($U$2=GRID!$B$1:$BI$1)*(КАЛЕНДАРЬ!$O7=GRID!$B$3:$BI$3), 0))*GRID!$B$65*(1-GRID!$B$69),0))</f>
        <v>241230</v>
      </c>
    </row>
    <row r="41" spans="1:24" hidden="1" x14ac:dyDescent="0.2">
      <c r="A41" s="117" t="s">
        <v>46</v>
      </c>
      <c r="B41" s="117">
        <v>5</v>
      </c>
      <c r="C41" s="138" cm="1">
        <f t="array" ref="C41">IF($I$2="Путешествия с детьми",
INDEX(GRID!$B$4:$BI$14,MATCH(C$7,GRID!$A$4:$A$14,0),MATCH(1,($U$2=GRID!$B$1:$BI$1)*(КАЛЕНДАРЬ!$O8=GRID!$B$3:$BI$3), 0))*GRID!$B$65,
ROUNDUP(INDEX(GRID!$B$4:$BI$14,MATCH(C$7,GRID!$A$4:$A$14,0),MATCH(1,($U$2=GRID!$B$1:$BI$1)*(КАЛЕНДАРЬ!$O8=GRID!$B$3:$BI$3),0))*GRID!$B$65*(1-GRID!$B$69),0))</f>
        <v>21070</v>
      </c>
      <c r="D41" s="48" cm="1">
        <f t="array" ref="D41">IF($I$2="Путешествия с детьми",
INDEX(GRID!$B$17:$BI$27,MATCH(C$7,GRID!$A$17:$A$27,0),MATCH(1,($U$2=GRID!$B$1:$BI$1)*(КАЛЕНДАРЬ!$O8=GRID!$B$3:$BI$3), 0))*GRID!$B$65,
ROUNDUP(INDEX(GRID!$B$17:$BI$27,MATCH(C$7,GRID!$A$17:$A$27,0),MATCH(1,($U$2=GRID!$B$1:$BI$1)*(КАЛЕНДАРЬ!$O8=GRID!$B$3:$BI$3), 0))*GRID!$B$65*(1-GRID!$B$69),0))</f>
        <v>23220</v>
      </c>
      <c r="E41" s="47" cm="1">
        <f t="array" ref="E41">IF($I$2="Путешествия с детьми",
INDEX(GRID!$B$4:$BI$14,MATCH(E$7,GRID!$A$4:$A$14,0),MATCH(1,($U$2=GRID!$B$1:$BI$1)*(КАЛЕНДАРЬ!$O8=GRID!$B$3:$BI$3), 0))*GRID!$B$65,
ROUNDUP(INDEX(GRID!$B$4:$BI$14,MATCH(E$7,GRID!$A$4:$A$14,0),MATCH(1,($U$2=GRID!$B$1:$BI$1)*(КАЛЕНДАРЬ!$O8=GRID!$B$3:$BI$3),0))*GRID!$B$65*(1-GRID!$B$69),0))</f>
        <v>23392</v>
      </c>
      <c r="F41" s="48" cm="1">
        <f t="array" ref="F41">IF($I$2="Путешествия с детьми",
INDEX(GRID!$B$17:$BI$27,MATCH(E$7,GRID!$A$17:$A$27,0),MATCH(1,($U$2=GRID!$B$1:$BI$1)*(КАЛЕНДАРЬ!$O8=GRID!$B$3:$BI$3), 0))*GRID!$B$65,
ROUNDUP(INDEX(GRID!$B$17:$BI$27,MATCH(E$7,GRID!$A$17:$A$27,0),MATCH(1,($U$2=GRID!$B$1:$BI$1)*(КАЛЕНДАРЬ!$O8=GRID!$B$3:$BI$3), 0))*GRID!$B$65*(1-GRID!$B$69),0))</f>
        <v>25542</v>
      </c>
      <c r="G41" s="47" t="e" cm="1">
        <f t="array" ref="G41">IF($I$2="Путешествия с детьми",
INDEX(GRID!$B$4:$BI$14,MATCH(G$7,GRID!$A$4:$A$14,0),MATCH(1,($U$2=GRID!$B$1:$BI$1)*(КАЛЕНДАРЬ!$O8=GRID!$B$3:$BI$3), 0))*GRID!$B$65,
ROUNDUP(INDEX(GRID!$B$4:$BI$14,MATCH(G$7,GRID!$A$4:$A$14,0),MATCH(1,($U$2=GRID!$B$1:$BI$1)*(КАЛЕНДАРЬ!$O8=GRID!$B$3:$BI$3),0))*GRID!$B$65*(1-GRID!$B$69),0))</f>
        <v>#N/A</v>
      </c>
      <c r="H41" s="48" t="e" cm="1">
        <f t="array" ref="H41">IF($I$2="Путешествия с детьми",
INDEX(GRID!$B$17:$BI$27,MATCH(G$7,GRID!$A$17:$A$27,0),MATCH(1,($U$2=GRID!$B$1:$BI$1)*(КАЛЕНДАРЬ!$O8=GRID!$B$3:$BI$3), 0))*GRID!$B$65,
ROUNDUP(INDEX(GRID!$B$17:$BI$27,MATCH(G$7,GRID!$A$17:$A$27,0),MATCH(1,($U$2=GRID!$B$1:$BI$1)*(КАЛЕНДАРЬ!$O8=GRID!$B$3:$BI$3), 0))*GRID!$B$65*(1-GRID!$B$69),0))</f>
        <v>#N/A</v>
      </c>
      <c r="I41" s="47" t="e" cm="1">
        <f t="array" ref="I41">IF($I$2="Путешествия с детьми",
INDEX(GRID!$B$4:$BI$14,MATCH(I$7,GRID!$A$4:$A$14,0),MATCH(1,($U$2=GRID!$B$1:$BI$1)*(КАЛЕНДАРЬ!$O8=GRID!$B$3:$BI$3), 0))*GRID!$B$65,
ROUNDUP(INDEX(GRID!$B$4:$BI$14,MATCH(I$7,GRID!$A$4:$A$14,0),MATCH(1,($U$2=GRID!$B$1:$BI$1)*(КАЛЕНДАРЬ!$O8=GRID!$B$3:$BI$3),0))*GRID!$B$65*(1-GRID!$B$69),0))</f>
        <v>#N/A</v>
      </c>
      <c r="J41" s="48" t="e" cm="1">
        <f t="array" ref="J41">IF($I$2="Путешествия с детьми",
INDEX(GRID!$B$17:$BI$27,MATCH(I$7,GRID!$A$17:$A$27,0),MATCH(1,($U$2=GRID!$B$1:$BI$1)*(КАЛЕНДАРЬ!$O8=GRID!$B$3:$BI$3), 0))*GRID!$B$65,
ROUNDUP(INDEX(GRID!$B$17:$BI$27,MATCH(I$7,GRID!$A$17:$A$27,0),MATCH(1,($U$2=GRID!$B$1:$BI$1)*(КАЛЕНДАРЬ!$O8=GRID!$B$3:$BI$3), 0))*GRID!$B$65*(1-GRID!$B$69),0))</f>
        <v>#N/A</v>
      </c>
      <c r="K41" s="47" cm="1">
        <f t="array" ref="K41">IF($I$2="Путешествия с детьми",
INDEX(GRID!$B$4:$BI$14,MATCH(K$7,GRID!$A$4:$A$14,0),MATCH(1,($U$2=GRID!$B$1:$BI$1)*(КАЛЕНДАРЬ!$O8=GRID!$B$3:$BI$3), 0))*GRID!$B$65,
ROUNDUP(INDEX(GRID!$B$4:$BI$14,MATCH(K$7,GRID!$A$4:$A$14,0),MATCH(1,($U$2=GRID!$B$1:$BI$1)*(КАЛЕНДАРЬ!$O8=GRID!$B$3:$BI$3),0))*GRID!$B$65*(1-GRID!$B$69),0))</f>
        <v>31906</v>
      </c>
      <c r="L41" s="48" cm="1">
        <f t="array" ref="L41">IF($I$2="Путешествия с детьми",
INDEX(GRID!$B$17:$BI$27,MATCH(K$7,GRID!$A$17:$A$27,0),MATCH(1,($U$2=GRID!$B$1:$BI$1)*(КАЛЕНДАРЬ!$O8=GRID!$B$3:$BI$3), 0))*GRID!$B$65,
ROUNDUP(INDEX(GRID!$B$17:$BI$27,MATCH(K$7,GRID!$A$17:$A$27,0),MATCH(1,($U$2=GRID!$B$1:$BI$1)*(КАЛЕНДАРЬ!$O8=GRID!$B$3:$BI$3), 0))*GRID!$B$65*(1-GRID!$B$69),0))</f>
        <v>34056</v>
      </c>
      <c r="M41" s="47" cm="1">
        <f t="array" ref="M41">IF($I$2="Путешествия с детьми",
INDEX(GRID!$B$4:$BI$14,MATCH(M$7,GRID!$A$4:$A$14,0),MATCH(1,($U$2=GRID!$B$1:$BI$1)*(КАЛЕНДАРЬ!$O8=GRID!$B$3:$BI$3), 0))*GRID!$B$65,
ROUNDUP(INDEX(GRID!$B$4:$BI$14,MATCH(M$7,GRID!$A$4:$A$14,0),MATCH(1,($U$2=GRID!$B$1:$BI$1)*(КАЛЕНДАРЬ!$O8=GRID!$B$3:$BI$3),0))*GRID!$B$65*(1-GRID!$B$69),0))</f>
        <v>35432</v>
      </c>
      <c r="N41" s="48" cm="1">
        <f t="array" ref="N41">IF($I$2="Путешествия с детьми",
INDEX(GRID!$B$17:$BI$27,MATCH(M$7,GRID!$A$17:$A$27,0),MATCH(1,($U$2=GRID!$B$1:$BI$1)*(КАЛЕНДАРЬ!$O8=GRID!$B$3:$BI$3), 0))*GRID!$B$65,
ROUNDUP(INDEX(GRID!$B$17:$BI$27,MATCH(M$7,GRID!$A$17:$A$27,0),MATCH(1,($U$2=GRID!$B$1:$BI$1)*(КАЛЕНДАРЬ!$O8=GRID!$B$3:$BI$3), 0))*GRID!$B$65*(1-GRID!$B$69),0))</f>
        <v>37582</v>
      </c>
      <c r="O41" s="47" cm="1">
        <f t="array" ref="O41">IF($I$2="Путешествия с детьми",
INDEX(GRID!$B$4:$BI$14,MATCH(O$7,GRID!$A$4:$A$14,0),MATCH(1,($U$2=GRID!$B$1:$BI$1)*(КАЛЕНДАРЬ!$O8=GRID!$B$3:$BI$3), 0))*GRID!$B$65,
ROUNDUP(INDEX(GRID!$B$4:$BI$14,MATCH(O$7,GRID!$A$4:$A$14,0),MATCH(1,($U$2=GRID!$B$1:$BI$1)*(КАЛЕНДАРЬ!$O8=GRID!$B$3:$BI$3),0))*GRID!$B$65*(1-GRID!$B$69),0))</f>
        <v>40936</v>
      </c>
      <c r="P41" s="48" cm="1">
        <f t="array" ref="P41">IF($I$2="Путешествия с детьми",
INDEX(GRID!$B$17:$BI$27,MATCH(O$7,GRID!$A$17:$A$27,0),MATCH(1,($U$2=GRID!$B$1:$BI$1)*(КАЛЕНДАРЬ!$O8=GRID!$B$3:$BI$3), 0))*GRID!$B$65,
ROUNDUP(INDEX(GRID!$B$17:$BI$27,MATCH(O$7,GRID!$A$17:$A$27,0),MATCH(1,($U$2=GRID!$B$1:$BI$1)*(КАЛЕНДАРЬ!$O8=GRID!$B$3:$BI$3), 0))*GRID!$B$65*(1-GRID!$B$69),0))</f>
        <v>43086</v>
      </c>
      <c r="Q41" s="47" t="e" cm="1">
        <f t="array" ref="Q41">IF($I$2="Путешествия с детьми",
INDEX(GRID!$B$4:$BI$14,MATCH(Q$7,GRID!$A$4:$A$14,0),MATCH(1,($U$2=GRID!$B$1:$BI$1)*(КАЛЕНДАРЬ!$O8=GRID!$B$3:$BI$3), 0))*GRID!$B$65,
ROUNDUP(INDEX(GRID!$B$4:$BI$14,MATCH(Q$7,GRID!$A$4:$A$14,0),MATCH(1,($U$2=GRID!$B$1:$BI$1)*(КАЛЕНДАРЬ!$O8=GRID!$B$3:$BI$3),0))*GRID!$B$65*(1-GRID!$B$69),0))</f>
        <v>#N/A</v>
      </c>
      <c r="R41" s="48" t="e" cm="1">
        <f t="array" ref="R41">IF($I$2="Путешествия с детьми",
INDEX(GRID!$B$17:$BI$27,MATCH(Q$7,GRID!$A$17:$A$27,0),MATCH(1,($U$2=GRID!$B$1:$BI$1)*(КАЛЕНДАРЬ!$O8=GRID!$B$3:$BI$3), 0))*GRID!$B$65,
ROUNDUP(INDEX(GRID!$B$17:$BI$27,MATCH(Q$7,GRID!$A$17:$A$27,0),MATCH(1,($U$2=GRID!$B$1:$BI$1)*(КАЛЕНДАРЬ!$O8=GRID!$B$3:$BI$3), 0))*GRID!$B$65*(1-GRID!$B$69),0))</f>
        <v>#N/A</v>
      </c>
      <c r="S41" s="47" t="e" cm="1">
        <f t="array" ref="S41">IF($I$2="Путешествия с детьми",
INDEX(GRID!$B$4:$BI$14,MATCH(S$7,GRID!$A$4:$A$14,0),MATCH(1,($U$2=GRID!$B$1:$BI$1)*(КАЛЕНДАРЬ!$O8=GRID!$B$3:$BI$3), 0))*GRID!$B$65,
ROUNDUP(INDEX(GRID!$B$4:$BI$14,MATCH(S$7,GRID!$A$4:$A$14,0),MATCH(1,($U$2=GRID!$B$1:$BI$1)*(КАЛЕНДАРЬ!$O8=GRID!$B$3:$BI$3),0))*GRID!$B$65*(1-GRID!$B$69),0))</f>
        <v>#N/A</v>
      </c>
      <c r="T41" s="48" t="e" cm="1">
        <f t="array" ref="T41">IF($I$2="Путешествия с детьми",
INDEX(GRID!$B$17:$BI$27,MATCH(S$7,GRID!$A$17:$A$27,0),MATCH(1,($U$2=GRID!$B$1:$BI$1)*(КАЛЕНДАРЬ!$O8=GRID!$B$3:$BI$3), 0))*GRID!$B$65,
ROUNDUP(INDEX(GRID!$B$17:$BI$27,MATCH(S$7,GRID!$A$17:$A$27,0),MATCH(1,($U$2=GRID!$B$1:$BI$1)*(КАЛЕНДАРЬ!$O8=GRID!$B$3:$BI$3), 0))*GRID!$B$65*(1-GRID!$B$69),0))</f>
        <v>#N/A</v>
      </c>
      <c r="U41" s="47" cm="1">
        <f t="array" ref="U41">IF($I$2="Путешествия с детьми",
INDEX(GRID!$B$4:$BI$14,MATCH(U$7,GRID!$A$4:$A$14,0),MATCH(1,($U$2=GRID!$B$1:$BI$1)*(КАЛЕНДАРЬ!$O8=GRID!$B$3:$BI$3), 0))*GRID!$B$65,
ROUNDUP(INDEX(GRID!$B$4:$BI$14,MATCH(U$7,GRID!$A$4:$A$14,0),MATCH(1,($U$2=GRID!$B$1:$BI$1)*(КАЛЕНДАРЬ!$O8=GRID!$B$3:$BI$3),0))*GRID!$B$65*(1-GRID!$B$69),0))</f>
        <v>63640</v>
      </c>
      <c r="V41" s="48" cm="1">
        <f t="array" ref="V41">IF($I$2="Путешествия с детьми",
INDEX(GRID!$B$17:$BI$27,MATCH(U$7,GRID!$A$17:$A$27,0),MATCH(1,($U$2=GRID!$B$1:$BI$1)*(КАЛЕНДАРЬ!$O8=GRID!$B$3:$BI$3), 0))*GRID!$B$65,
ROUNDUP(INDEX(GRID!$B$17:$BI$27,MATCH(U$7,GRID!$A$17:$A$27,0),MATCH(1,($U$2=GRID!$B$1:$BI$1)*(КАЛЕНДАРЬ!$O8=GRID!$B$3:$BI$3), 0))*GRID!$B$65*(1-GRID!$B$69),0))</f>
        <v>65790</v>
      </c>
      <c r="W41" s="47" cm="1">
        <f t="array" ref="W41">IF($I$2="Путешествия с детьми",
INDEX(GRID!$B$4:$BI$14,MATCH(W$7,GRID!$A$4:$A$14,0),MATCH(1,($U$2=GRID!$B$1:$BI$1)*(КАЛЕНДАРЬ!$O8=GRID!$B$3:$BI$3), 0))*GRID!$B$65,
ROUNDUP(INDEX(GRID!$B$4:$BI$14,MATCH(W$7,GRID!$A$4:$A$14,0),MATCH(1,($U$2=GRID!$B$1:$BI$1)*(КАЛЕНДАРЬ!$O8=GRID!$B$3:$BI$3),0))*GRID!$B$65*(1-GRID!$B$69),0))</f>
        <v>239080</v>
      </c>
      <c r="X41" s="48" cm="1">
        <f t="array" ref="X41">IF($I$2="Путешествия с детьми",
INDEX(GRID!$B$17:$BI$27,MATCH(W$7,GRID!$A$17:$A$27,0),MATCH(1,($U$2=GRID!$B$1:$BI$1)*(КАЛЕНДАРЬ!$O8=GRID!$B$3:$BI$3), 0))*GRID!$B$65,
ROUNDUP(INDEX(GRID!$B$17:$BI$27,MATCH(W$7,GRID!$A$17:$A$27,0),MATCH(1,($U$2=GRID!$B$1:$BI$1)*(КАЛЕНДАРЬ!$O8=GRID!$B$3:$BI$3), 0))*GRID!$B$65*(1-GRID!$B$69),0))</f>
        <v>241230</v>
      </c>
    </row>
    <row r="42" spans="1:24" hidden="1" x14ac:dyDescent="0.2">
      <c r="A42" s="117" t="s">
        <v>47</v>
      </c>
      <c r="B42" s="117">
        <v>6</v>
      </c>
      <c r="C42" s="138" cm="1">
        <f t="array" ref="C42">IF($I$2="Путешествия с детьми",
INDEX(GRID!$B$4:$BI$14,MATCH(C$7,GRID!$A$4:$A$14,0),MATCH(1,($U$2=GRID!$B$1:$BI$1)*(КАЛЕНДАРЬ!$O9=GRID!$B$3:$BI$3), 0))*GRID!$B$65,
ROUNDUP(INDEX(GRID!$B$4:$BI$14,MATCH(C$7,GRID!$A$4:$A$14,0),MATCH(1,($U$2=GRID!$B$1:$BI$1)*(КАЛЕНДАРЬ!$O9=GRID!$B$3:$BI$3),0))*GRID!$B$65*(1-GRID!$B$69),0))</f>
        <v>21070</v>
      </c>
      <c r="D42" s="48" cm="1">
        <f t="array" ref="D42">IF($I$2="Путешествия с детьми",
INDEX(GRID!$B$17:$BI$27,MATCH(C$7,GRID!$A$17:$A$27,0),MATCH(1,($U$2=GRID!$B$1:$BI$1)*(КАЛЕНДАРЬ!$O9=GRID!$B$3:$BI$3), 0))*GRID!$B$65,
ROUNDUP(INDEX(GRID!$B$17:$BI$27,MATCH(C$7,GRID!$A$17:$A$27,0),MATCH(1,($U$2=GRID!$B$1:$BI$1)*(КАЛЕНДАРЬ!$O9=GRID!$B$3:$BI$3), 0))*GRID!$B$65*(1-GRID!$B$69),0))</f>
        <v>23220</v>
      </c>
      <c r="E42" s="47" cm="1">
        <f t="array" ref="E42">IF($I$2="Путешествия с детьми",
INDEX(GRID!$B$4:$BI$14,MATCH(E$7,GRID!$A$4:$A$14,0),MATCH(1,($U$2=GRID!$B$1:$BI$1)*(КАЛЕНДАРЬ!$O9=GRID!$B$3:$BI$3), 0))*GRID!$B$65,
ROUNDUP(INDEX(GRID!$B$4:$BI$14,MATCH(E$7,GRID!$A$4:$A$14,0),MATCH(1,($U$2=GRID!$B$1:$BI$1)*(КАЛЕНДАРЬ!$O9=GRID!$B$3:$BI$3),0))*GRID!$B$65*(1-GRID!$B$69),0))</f>
        <v>23392</v>
      </c>
      <c r="F42" s="48" cm="1">
        <f t="array" ref="F42">IF($I$2="Путешествия с детьми",
INDEX(GRID!$B$17:$BI$27,MATCH(E$7,GRID!$A$17:$A$27,0),MATCH(1,($U$2=GRID!$B$1:$BI$1)*(КАЛЕНДАРЬ!$O9=GRID!$B$3:$BI$3), 0))*GRID!$B$65,
ROUNDUP(INDEX(GRID!$B$17:$BI$27,MATCH(E$7,GRID!$A$17:$A$27,0),MATCH(1,($U$2=GRID!$B$1:$BI$1)*(КАЛЕНДАРЬ!$O9=GRID!$B$3:$BI$3), 0))*GRID!$B$65*(1-GRID!$B$69),0))</f>
        <v>25542</v>
      </c>
      <c r="G42" s="47" t="e" cm="1">
        <f t="array" ref="G42">IF($I$2="Путешествия с детьми",
INDEX(GRID!$B$4:$BI$14,MATCH(G$7,GRID!$A$4:$A$14,0),MATCH(1,($U$2=GRID!$B$1:$BI$1)*(КАЛЕНДАРЬ!$O9=GRID!$B$3:$BI$3), 0))*GRID!$B$65,
ROUNDUP(INDEX(GRID!$B$4:$BI$14,MATCH(G$7,GRID!$A$4:$A$14,0),MATCH(1,($U$2=GRID!$B$1:$BI$1)*(КАЛЕНДАРЬ!$O9=GRID!$B$3:$BI$3),0))*GRID!$B$65*(1-GRID!$B$69),0))</f>
        <v>#N/A</v>
      </c>
      <c r="H42" s="48" t="e" cm="1">
        <f t="array" ref="H42">IF($I$2="Путешествия с детьми",
INDEX(GRID!$B$17:$BI$27,MATCH(G$7,GRID!$A$17:$A$27,0),MATCH(1,($U$2=GRID!$B$1:$BI$1)*(КАЛЕНДАРЬ!$O9=GRID!$B$3:$BI$3), 0))*GRID!$B$65,
ROUNDUP(INDEX(GRID!$B$17:$BI$27,MATCH(G$7,GRID!$A$17:$A$27,0),MATCH(1,($U$2=GRID!$B$1:$BI$1)*(КАЛЕНДАРЬ!$O9=GRID!$B$3:$BI$3), 0))*GRID!$B$65*(1-GRID!$B$69),0))</f>
        <v>#N/A</v>
      </c>
      <c r="I42" s="47" t="e" cm="1">
        <f t="array" ref="I42">IF($I$2="Путешествия с детьми",
INDEX(GRID!$B$4:$BI$14,MATCH(I$7,GRID!$A$4:$A$14,0),MATCH(1,($U$2=GRID!$B$1:$BI$1)*(КАЛЕНДАРЬ!$O9=GRID!$B$3:$BI$3), 0))*GRID!$B$65,
ROUNDUP(INDEX(GRID!$B$4:$BI$14,MATCH(I$7,GRID!$A$4:$A$14,0),MATCH(1,($U$2=GRID!$B$1:$BI$1)*(КАЛЕНДАРЬ!$O9=GRID!$B$3:$BI$3),0))*GRID!$B$65*(1-GRID!$B$69),0))</f>
        <v>#N/A</v>
      </c>
      <c r="J42" s="48" t="e" cm="1">
        <f t="array" ref="J42">IF($I$2="Путешествия с детьми",
INDEX(GRID!$B$17:$BI$27,MATCH(I$7,GRID!$A$17:$A$27,0),MATCH(1,($U$2=GRID!$B$1:$BI$1)*(КАЛЕНДАРЬ!$O9=GRID!$B$3:$BI$3), 0))*GRID!$B$65,
ROUNDUP(INDEX(GRID!$B$17:$BI$27,MATCH(I$7,GRID!$A$17:$A$27,0),MATCH(1,($U$2=GRID!$B$1:$BI$1)*(КАЛЕНДАРЬ!$O9=GRID!$B$3:$BI$3), 0))*GRID!$B$65*(1-GRID!$B$69),0))</f>
        <v>#N/A</v>
      </c>
      <c r="K42" s="47" cm="1">
        <f t="array" ref="K42">IF($I$2="Путешествия с детьми",
INDEX(GRID!$B$4:$BI$14,MATCH(K$7,GRID!$A$4:$A$14,0),MATCH(1,($U$2=GRID!$B$1:$BI$1)*(КАЛЕНДАРЬ!$O9=GRID!$B$3:$BI$3), 0))*GRID!$B$65,
ROUNDUP(INDEX(GRID!$B$4:$BI$14,MATCH(K$7,GRID!$A$4:$A$14,0),MATCH(1,($U$2=GRID!$B$1:$BI$1)*(КАЛЕНДАРЬ!$O9=GRID!$B$3:$BI$3),0))*GRID!$B$65*(1-GRID!$B$69),0))</f>
        <v>31906</v>
      </c>
      <c r="L42" s="48" cm="1">
        <f t="array" ref="L42">IF($I$2="Путешествия с детьми",
INDEX(GRID!$B$17:$BI$27,MATCH(K$7,GRID!$A$17:$A$27,0),MATCH(1,($U$2=GRID!$B$1:$BI$1)*(КАЛЕНДАРЬ!$O9=GRID!$B$3:$BI$3), 0))*GRID!$B$65,
ROUNDUP(INDEX(GRID!$B$17:$BI$27,MATCH(K$7,GRID!$A$17:$A$27,0),MATCH(1,($U$2=GRID!$B$1:$BI$1)*(КАЛЕНДАРЬ!$O9=GRID!$B$3:$BI$3), 0))*GRID!$B$65*(1-GRID!$B$69),0))</f>
        <v>34056</v>
      </c>
      <c r="M42" s="47" cm="1">
        <f t="array" ref="M42">IF($I$2="Путешествия с детьми",
INDEX(GRID!$B$4:$BI$14,MATCH(M$7,GRID!$A$4:$A$14,0),MATCH(1,($U$2=GRID!$B$1:$BI$1)*(КАЛЕНДАРЬ!$O9=GRID!$B$3:$BI$3), 0))*GRID!$B$65,
ROUNDUP(INDEX(GRID!$B$4:$BI$14,MATCH(M$7,GRID!$A$4:$A$14,0),MATCH(1,($U$2=GRID!$B$1:$BI$1)*(КАЛЕНДАРЬ!$O9=GRID!$B$3:$BI$3),0))*GRID!$B$65*(1-GRID!$B$69),0))</f>
        <v>35432</v>
      </c>
      <c r="N42" s="48" cm="1">
        <f t="array" ref="N42">IF($I$2="Путешествия с детьми",
INDEX(GRID!$B$17:$BI$27,MATCH(M$7,GRID!$A$17:$A$27,0),MATCH(1,($U$2=GRID!$B$1:$BI$1)*(КАЛЕНДАРЬ!$O9=GRID!$B$3:$BI$3), 0))*GRID!$B$65,
ROUNDUP(INDEX(GRID!$B$17:$BI$27,MATCH(M$7,GRID!$A$17:$A$27,0),MATCH(1,($U$2=GRID!$B$1:$BI$1)*(КАЛЕНДАРЬ!$O9=GRID!$B$3:$BI$3), 0))*GRID!$B$65*(1-GRID!$B$69),0))</f>
        <v>37582</v>
      </c>
      <c r="O42" s="47" cm="1">
        <f t="array" ref="O42">IF($I$2="Путешествия с детьми",
INDEX(GRID!$B$4:$BI$14,MATCH(O$7,GRID!$A$4:$A$14,0),MATCH(1,($U$2=GRID!$B$1:$BI$1)*(КАЛЕНДАРЬ!$O9=GRID!$B$3:$BI$3), 0))*GRID!$B$65,
ROUNDUP(INDEX(GRID!$B$4:$BI$14,MATCH(O$7,GRID!$A$4:$A$14,0),MATCH(1,($U$2=GRID!$B$1:$BI$1)*(КАЛЕНДАРЬ!$O9=GRID!$B$3:$BI$3),0))*GRID!$B$65*(1-GRID!$B$69),0))</f>
        <v>40936</v>
      </c>
      <c r="P42" s="48" cm="1">
        <f t="array" ref="P42">IF($I$2="Путешествия с детьми",
INDEX(GRID!$B$17:$BI$27,MATCH(O$7,GRID!$A$17:$A$27,0),MATCH(1,($U$2=GRID!$B$1:$BI$1)*(КАЛЕНДАРЬ!$O9=GRID!$B$3:$BI$3), 0))*GRID!$B$65,
ROUNDUP(INDEX(GRID!$B$17:$BI$27,MATCH(O$7,GRID!$A$17:$A$27,0),MATCH(1,($U$2=GRID!$B$1:$BI$1)*(КАЛЕНДАРЬ!$O9=GRID!$B$3:$BI$3), 0))*GRID!$B$65*(1-GRID!$B$69),0))</f>
        <v>43086</v>
      </c>
      <c r="Q42" s="47" t="e" cm="1">
        <f t="array" ref="Q42">IF($I$2="Путешествия с детьми",
INDEX(GRID!$B$4:$BI$14,MATCH(Q$7,GRID!$A$4:$A$14,0),MATCH(1,($U$2=GRID!$B$1:$BI$1)*(КАЛЕНДАРЬ!$O9=GRID!$B$3:$BI$3), 0))*GRID!$B$65,
ROUNDUP(INDEX(GRID!$B$4:$BI$14,MATCH(Q$7,GRID!$A$4:$A$14,0),MATCH(1,($U$2=GRID!$B$1:$BI$1)*(КАЛЕНДАРЬ!$O9=GRID!$B$3:$BI$3),0))*GRID!$B$65*(1-GRID!$B$69),0))</f>
        <v>#N/A</v>
      </c>
      <c r="R42" s="48" t="e" cm="1">
        <f t="array" ref="R42">IF($I$2="Путешествия с детьми",
INDEX(GRID!$B$17:$BI$27,MATCH(Q$7,GRID!$A$17:$A$27,0),MATCH(1,($U$2=GRID!$B$1:$BI$1)*(КАЛЕНДАРЬ!$O9=GRID!$B$3:$BI$3), 0))*GRID!$B$65,
ROUNDUP(INDEX(GRID!$B$17:$BI$27,MATCH(Q$7,GRID!$A$17:$A$27,0),MATCH(1,($U$2=GRID!$B$1:$BI$1)*(КАЛЕНДАРЬ!$O9=GRID!$B$3:$BI$3), 0))*GRID!$B$65*(1-GRID!$B$69),0))</f>
        <v>#N/A</v>
      </c>
      <c r="S42" s="47" t="e" cm="1">
        <f t="array" ref="S42">IF($I$2="Путешествия с детьми",
INDEX(GRID!$B$4:$BI$14,MATCH(S$7,GRID!$A$4:$A$14,0),MATCH(1,($U$2=GRID!$B$1:$BI$1)*(КАЛЕНДАРЬ!$O9=GRID!$B$3:$BI$3), 0))*GRID!$B$65,
ROUNDUP(INDEX(GRID!$B$4:$BI$14,MATCH(S$7,GRID!$A$4:$A$14,0),MATCH(1,($U$2=GRID!$B$1:$BI$1)*(КАЛЕНДАРЬ!$O9=GRID!$B$3:$BI$3),0))*GRID!$B$65*(1-GRID!$B$69),0))</f>
        <v>#N/A</v>
      </c>
      <c r="T42" s="48" t="e" cm="1">
        <f t="array" ref="T42">IF($I$2="Путешествия с детьми",
INDEX(GRID!$B$17:$BI$27,MATCH(S$7,GRID!$A$17:$A$27,0),MATCH(1,($U$2=GRID!$B$1:$BI$1)*(КАЛЕНДАРЬ!$O9=GRID!$B$3:$BI$3), 0))*GRID!$B$65,
ROUNDUP(INDEX(GRID!$B$17:$BI$27,MATCH(S$7,GRID!$A$17:$A$27,0),MATCH(1,($U$2=GRID!$B$1:$BI$1)*(КАЛЕНДАРЬ!$O9=GRID!$B$3:$BI$3), 0))*GRID!$B$65*(1-GRID!$B$69),0))</f>
        <v>#N/A</v>
      </c>
      <c r="U42" s="47" cm="1">
        <f t="array" ref="U42">IF($I$2="Путешествия с детьми",
INDEX(GRID!$B$4:$BI$14,MATCH(U$7,GRID!$A$4:$A$14,0),MATCH(1,($U$2=GRID!$B$1:$BI$1)*(КАЛЕНДАРЬ!$O9=GRID!$B$3:$BI$3), 0))*GRID!$B$65,
ROUNDUP(INDEX(GRID!$B$4:$BI$14,MATCH(U$7,GRID!$A$4:$A$14,0),MATCH(1,($U$2=GRID!$B$1:$BI$1)*(КАЛЕНДАРЬ!$O9=GRID!$B$3:$BI$3),0))*GRID!$B$65*(1-GRID!$B$69),0))</f>
        <v>63640</v>
      </c>
      <c r="V42" s="48" cm="1">
        <f t="array" ref="V42">IF($I$2="Путешествия с детьми",
INDEX(GRID!$B$17:$BI$27,MATCH(U$7,GRID!$A$17:$A$27,0),MATCH(1,($U$2=GRID!$B$1:$BI$1)*(КАЛЕНДАРЬ!$O9=GRID!$B$3:$BI$3), 0))*GRID!$B$65,
ROUNDUP(INDEX(GRID!$B$17:$BI$27,MATCH(U$7,GRID!$A$17:$A$27,0),MATCH(1,($U$2=GRID!$B$1:$BI$1)*(КАЛЕНДАРЬ!$O9=GRID!$B$3:$BI$3), 0))*GRID!$B$65*(1-GRID!$B$69),0))</f>
        <v>65790</v>
      </c>
      <c r="W42" s="47" cm="1">
        <f t="array" ref="W42">IF($I$2="Путешествия с детьми",
INDEX(GRID!$B$4:$BI$14,MATCH(W$7,GRID!$A$4:$A$14,0),MATCH(1,($U$2=GRID!$B$1:$BI$1)*(КАЛЕНДАРЬ!$O9=GRID!$B$3:$BI$3), 0))*GRID!$B$65,
ROUNDUP(INDEX(GRID!$B$4:$BI$14,MATCH(W$7,GRID!$A$4:$A$14,0),MATCH(1,($U$2=GRID!$B$1:$BI$1)*(КАЛЕНДАРЬ!$O9=GRID!$B$3:$BI$3),0))*GRID!$B$65*(1-GRID!$B$69),0))</f>
        <v>239080</v>
      </c>
      <c r="X42" s="48" cm="1">
        <f t="array" ref="X42">IF($I$2="Путешествия с детьми",
INDEX(GRID!$B$17:$BI$27,MATCH(W$7,GRID!$A$17:$A$27,0),MATCH(1,($U$2=GRID!$B$1:$BI$1)*(КАЛЕНДАРЬ!$O9=GRID!$B$3:$BI$3), 0))*GRID!$B$65,
ROUNDUP(INDEX(GRID!$B$17:$BI$27,MATCH(W$7,GRID!$A$17:$A$27,0),MATCH(1,($U$2=GRID!$B$1:$BI$1)*(КАЛЕНДАРЬ!$O9=GRID!$B$3:$BI$3), 0))*GRID!$B$65*(1-GRID!$B$69),0))</f>
        <v>241230</v>
      </c>
    </row>
    <row r="43" spans="1:24" hidden="1" x14ac:dyDescent="0.2">
      <c r="A43" s="117" t="s">
        <v>48</v>
      </c>
      <c r="B43" s="117">
        <v>7</v>
      </c>
      <c r="C43" s="138" cm="1">
        <f t="array" ref="C43">IF($I$2="Путешествия с детьми",
INDEX(GRID!$B$4:$BI$14,MATCH(C$7,GRID!$A$4:$A$14,0),MATCH(1,($U$2=GRID!$B$1:$BI$1)*(КАЛЕНДАРЬ!$O10=GRID!$B$3:$BI$3), 0))*GRID!$B$65,
ROUNDUP(INDEX(GRID!$B$4:$BI$14,MATCH(C$7,GRID!$A$4:$A$14,0),MATCH(1,($U$2=GRID!$B$1:$BI$1)*(КАЛЕНДАРЬ!$O10=GRID!$B$3:$BI$3),0))*GRID!$B$65*(1-GRID!$B$69),0))</f>
        <v>21070</v>
      </c>
      <c r="D43" s="48" cm="1">
        <f t="array" ref="D43">IF($I$2="Путешествия с детьми",
INDEX(GRID!$B$17:$BI$27,MATCH(C$7,GRID!$A$17:$A$27,0),MATCH(1,($U$2=GRID!$B$1:$BI$1)*(КАЛЕНДАРЬ!$O10=GRID!$B$3:$BI$3), 0))*GRID!$B$65,
ROUNDUP(INDEX(GRID!$B$17:$BI$27,MATCH(C$7,GRID!$A$17:$A$27,0),MATCH(1,($U$2=GRID!$B$1:$BI$1)*(КАЛЕНДАРЬ!$O10=GRID!$B$3:$BI$3), 0))*GRID!$B$65*(1-GRID!$B$69),0))</f>
        <v>23220</v>
      </c>
      <c r="E43" s="47" cm="1">
        <f t="array" ref="E43">IF($I$2="Путешествия с детьми",
INDEX(GRID!$B$4:$BI$14,MATCH(E$7,GRID!$A$4:$A$14,0),MATCH(1,($U$2=GRID!$B$1:$BI$1)*(КАЛЕНДАРЬ!$O10=GRID!$B$3:$BI$3), 0))*GRID!$B$65,
ROUNDUP(INDEX(GRID!$B$4:$BI$14,MATCH(E$7,GRID!$A$4:$A$14,0),MATCH(1,($U$2=GRID!$B$1:$BI$1)*(КАЛЕНДАРЬ!$O10=GRID!$B$3:$BI$3),0))*GRID!$B$65*(1-GRID!$B$69),0))</f>
        <v>23392</v>
      </c>
      <c r="F43" s="48" cm="1">
        <f t="array" ref="F43">IF($I$2="Путешествия с детьми",
INDEX(GRID!$B$17:$BI$27,MATCH(E$7,GRID!$A$17:$A$27,0),MATCH(1,($U$2=GRID!$B$1:$BI$1)*(КАЛЕНДАРЬ!$O10=GRID!$B$3:$BI$3), 0))*GRID!$B$65,
ROUNDUP(INDEX(GRID!$B$17:$BI$27,MATCH(E$7,GRID!$A$17:$A$27,0),MATCH(1,($U$2=GRID!$B$1:$BI$1)*(КАЛЕНДАРЬ!$O10=GRID!$B$3:$BI$3), 0))*GRID!$B$65*(1-GRID!$B$69),0))</f>
        <v>25542</v>
      </c>
      <c r="G43" s="47" t="e" cm="1">
        <f t="array" ref="G43">IF($I$2="Путешествия с детьми",
INDEX(GRID!$B$4:$BI$14,MATCH(G$7,GRID!$A$4:$A$14,0),MATCH(1,($U$2=GRID!$B$1:$BI$1)*(КАЛЕНДАРЬ!$O10=GRID!$B$3:$BI$3), 0))*GRID!$B$65,
ROUNDUP(INDEX(GRID!$B$4:$BI$14,MATCH(G$7,GRID!$A$4:$A$14,0),MATCH(1,($U$2=GRID!$B$1:$BI$1)*(КАЛЕНДАРЬ!$O10=GRID!$B$3:$BI$3),0))*GRID!$B$65*(1-GRID!$B$69),0))</f>
        <v>#N/A</v>
      </c>
      <c r="H43" s="48" t="e" cm="1">
        <f t="array" ref="H43">IF($I$2="Путешествия с детьми",
INDEX(GRID!$B$17:$BI$27,MATCH(G$7,GRID!$A$17:$A$27,0),MATCH(1,($U$2=GRID!$B$1:$BI$1)*(КАЛЕНДАРЬ!$O10=GRID!$B$3:$BI$3), 0))*GRID!$B$65,
ROUNDUP(INDEX(GRID!$B$17:$BI$27,MATCH(G$7,GRID!$A$17:$A$27,0),MATCH(1,($U$2=GRID!$B$1:$BI$1)*(КАЛЕНДАРЬ!$O10=GRID!$B$3:$BI$3), 0))*GRID!$B$65*(1-GRID!$B$69),0))</f>
        <v>#N/A</v>
      </c>
      <c r="I43" s="47" t="e" cm="1">
        <f t="array" ref="I43">IF($I$2="Путешествия с детьми",
INDEX(GRID!$B$4:$BI$14,MATCH(I$7,GRID!$A$4:$A$14,0),MATCH(1,($U$2=GRID!$B$1:$BI$1)*(КАЛЕНДАРЬ!$O10=GRID!$B$3:$BI$3), 0))*GRID!$B$65,
ROUNDUP(INDEX(GRID!$B$4:$BI$14,MATCH(I$7,GRID!$A$4:$A$14,0),MATCH(1,($U$2=GRID!$B$1:$BI$1)*(КАЛЕНДАРЬ!$O10=GRID!$B$3:$BI$3),0))*GRID!$B$65*(1-GRID!$B$69),0))</f>
        <v>#N/A</v>
      </c>
      <c r="J43" s="48" t="e" cm="1">
        <f t="array" ref="J43">IF($I$2="Путешествия с детьми",
INDEX(GRID!$B$17:$BI$27,MATCH(I$7,GRID!$A$17:$A$27,0),MATCH(1,($U$2=GRID!$B$1:$BI$1)*(КАЛЕНДАРЬ!$O10=GRID!$B$3:$BI$3), 0))*GRID!$B$65,
ROUNDUP(INDEX(GRID!$B$17:$BI$27,MATCH(I$7,GRID!$A$17:$A$27,0),MATCH(1,($U$2=GRID!$B$1:$BI$1)*(КАЛЕНДАРЬ!$O10=GRID!$B$3:$BI$3), 0))*GRID!$B$65*(1-GRID!$B$69),0))</f>
        <v>#N/A</v>
      </c>
      <c r="K43" s="47" cm="1">
        <f t="array" ref="K43">IF($I$2="Путешествия с детьми",
INDEX(GRID!$B$4:$BI$14,MATCH(K$7,GRID!$A$4:$A$14,0),MATCH(1,($U$2=GRID!$B$1:$BI$1)*(КАЛЕНДАРЬ!$O10=GRID!$B$3:$BI$3), 0))*GRID!$B$65,
ROUNDUP(INDEX(GRID!$B$4:$BI$14,MATCH(K$7,GRID!$A$4:$A$14,0),MATCH(1,($U$2=GRID!$B$1:$BI$1)*(КАЛЕНДАРЬ!$O10=GRID!$B$3:$BI$3),0))*GRID!$B$65*(1-GRID!$B$69),0))</f>
        <v>31906</v>
      </c>
      <c r="L43" s="48" cm="1">
        <f t="array" ref="L43">IF($I$2="Путешествия с детьми",
INDEX(GRID!$B$17:$BI$27,MATCH(K$7,GRID!$A$17:$A$27,0),MATCH(1,($U$2=GRID!$B$1:$BI$1)*(КАЛЕНДАРЬ!$O10=GRID!$B$3:$BI$3), 0))*GRID!$B$65,
ROUNDUP(INDEX(GRID!$B$17:$BI$27,MATCH(K$7,GRID!$A$17:$A$27,0),MATCH(1,($U$2=GRID!$B$1:$BI$1)*(КАЛЕНДАРЬ!$O10=GRID!$B$3:$BI$3), 0))*GRID!$B$65*(1-GRID!$B$69),0))</f>
        <v>34056</v>
      </c>
      <c r="M43" s="47" cm="1">
        <f t="array" ref="M43">IF($I$2="Путешествия с детьми",
INDEX(GRID!$B$4:$BI$14,MATCH(M$7,GRID!$A$4:$A$14,0),MATCH(1,($U$2=GRID!$B$1:$BI$1)*(КАЛЕНДАРЬ!$O10=GRID!$B$3:$BI$3), 0))*GRID!$B$65,
ROUNDUP(INDEX(GRID!$B$4:$BI$14,MATCH(M$7,GRID!$A$4:$A$14,0),MATCH(1,($U$2=GRID!$B$1:$BI$1)*(КАЛЕНДАРЬ!$O10=GRID!$B$3:$BI$3),0))*GRID!$B$65*(1-GRID!$B$69),0))</f>
        <v>35432</v>
      </c>
      <c r="N43" s="48" cm="1">
        <f t="array" ref="N43">IF($I$2="Путешествия с детьми",
INDEX(GRID!$B$17:$BI$27,MATCH(M$7,GRID!$A$17:$A$27,0),MATCH(1,($U$2=GRID!$B$1:$BI$1)*(КАЛЕНДАРЬ!$O10=GRID!$B$3:$BI$3), 0))*GRID!$B$65,
ROUNDUP(INDEX(GRID!$B$17:$BI$27,MATCH(M$7,GRID!$A$17:$A$27,0),MATCH(1,($U$2=GRID!$B$1:$BI$1)*(КАЛЕНДАРЬ!$O10=GRID!$B$3:$BI$3), 0))*GRID!$B$65*(1-GRID!$B$69),0))</f>
        <v>37582</v>
      </c>
      <c r="O43" s="47" cm="1">
        <f t="array" ref="O43">IF($I$2="Путешествия с детьми",
INDEX(GRID!$B$4:$BI$14,MATCH(O$7,GRID!$A$4:$A$14,0),MATCH(1,($U$2=GRID!$B$1:$BI$1)*(КАЛЕНДАРЬ!$O10=GRID!$B$3:$BI$3), 0))*GRID!$B$65,
ROUNDUP(INDEX(GRID!$B$4:$BI$14,MATCH(O$7,GRID!$A$4:$A$14,0),MATCH(1,($U$2=GRID!$B$1:$BI$1)*(КАЛЕНДАРЬ!$O10=GRID!$B$3:$BI$3),0))*GRID!$B$65*(1-GRID!$B$69),0))</f>
        <v>40936</v>
      </c>
      <c r="P43" s="48" cm="1">
        <f t="array" ref="P43">IF($I$2="Путешествия с детьми",
INDEX(GRID!$B$17:$BI$27,MATCH(O$7,GRID!$A$17:$A$27,0),MATCH(1,($U$2=GRID!$B$1:$BI$1)*(КАЛЕНДАРЬ!$O10=GRID!$B$3:$BI$3), 0))*GRID!$B$65,
ROUNDUP(INDEX(GRID!$B$17:$BI$27,MATCH(O$7,GRID!$A$17:$A$27,0),MATCH(1,($U$2=GRID!$B$1:$BI$1)*(КАЛЕНДАРЬ!$O10=GRID!$B$3:$BI$3), 0))*GRID!$B$65*(1-GRID!$B$69),0))</f>
        <v>43086</v>
      </c>
      <c r="Q43" s="47" t="e" cm="1">
        <f t="array" ref="Q43">IF($I$2="Путешествия с детьми",
INDEX(GRID!$B$4:$BI$14,MATCH(Q$7,GRID!$A$4:$A$14,0),MATCH(1,($U$2=GRID!$B$1:$BI$1)*(КАЛЕНДАРЬ!$O10=GRID!$B$3:$BI$3), 0))*GRID!$B$65,
ROUNDUP(INDEX(GRID!$B$4:$BI$14,MATCH(Q$7,GRID!$A$4:$A$14,0),MATCH(1,($U$2=GRID!$B$1:$BI$1)*(КАЛЕНДАРЬ!$O10=GRID!$B$3:$BI$3),0))*GRID!$B$65*(1-GRID!$B$69),0))</f>
        <v>#N/A</v>
      </c>
      <c r="R43" s="48" t="e" cm="1">
        <f t="array" ref="R43">IF($I$2="Путешествия с детьми",
INDEX(GRID!$B$17:$BI$27,MATCH(Q$7,GRID!$A$17:$A$27,0),MATCH(1,($U$2=GRID!$B$1:$BI$1)*(КАЛЕНДАРЬ!$O10=GRID!$B$3:$BI$3), 0))*GRID!$B$65,
ROUNDUP(INDEX(GRID!$B$17:$BI$27,MATCH(Q$7,GRID!$A$17:$A$27,0),MATCH(1,($U$2=GRID!$B$1:$BI$1)*(КАЛЕНДАРЬ!$O10=GRID!$B$3:$BI$3), 0))*GRID!$B$65*(1-GRID!$B$69),0))</f>
        <v>#N/A</v>
      </c>
      <c r="S43" s="47" t="e" cm="1">
        <f t="array" ref="S43">IF($I$2="Путешествия с детьми",
INDEX(GRID!$B$4:$BI$14,MATCH(S$7,GRID!$A$4:$A$14,0),MATCH(1,($U$2=GRID!$B$1:$BI$1)*(КАЛЕНДАРЬ!$O10=GRID!$B$3:$BI$3), 0))*GRID!$B$65,
ROUNDUP(INDEX(GRID!$B$4:$BI$14,MATCH(S$7,GRID!$A$4:$A$14,0),MATCH(1,($U$2=GRID!$B$1:$BI$1)*(КАЛЕНДАРЬ!$O10=GRID!$B$3:$BI$3),0))*GRID!$B$65*(1-GRID!$B$69),0))</f>
        <v>#N/A</v>
      </c>
      <c r="T43" s="48" t="e" cm="1">
        <f t="array" ref="T43">IF($I$2="Путешествия с детьми",
INDEX(GRID!$B$17:$BI$27,MATCH(S$7,GRID!$A$17:$A$27,0),MATCH(1,($U$2=GRID!$B$1:$BI$1)*(КАЛЕНДАРЬ!$O10=GRID!$B$3:$BI$3), 0))*GRID!$B$65,
ROUNDUP(INDEX(GRID!$B$17:$BI$27,MATCH(S$7,GRID!$A$17:$A$27,0),MATCH(1,($U$2=GRID!$B$1:$BI$1)*(КАЛЕНДАРЬ!$O10=GRID!$B$3:$BI$3), 0))*GRID!$B$65*(1-GRID!$B$69),0))</f>
        <v>#N/A</v>
      </c>
      <c r="U43" s="47" cm="1">
        <f t="array" ref="U43">IF($I$2="Путешествия с детьми",
INDEX(GRID!$B$4:$BI$14,MATCH(U$7,GRID!$A$4:$A$14,0),MATCH(1,($U$2=GRID!$B$1:$BI$1)*(КАЛЕНДАРЬ!$O10=GRID!$B$3:$BI$3), 0))*GRID!$B$65,
ROUNDUP(INDEX(GRID!$B$4:$BI$14,MATCH(U$7,GRID!$A$4:$A$14,0),MATCH(1,($U$2=GRID!$B$1:$BI$1)*(КАЛЕНДАРЬ!$O10=GRID!$B$3:$BI$3),0))*GRID!$B$65*(1-GRID!$B$69),0))</f>
        <v>63640</v>
      </c>
      <c r="V43" s="48" cm="1">
        <f t="array" ref="V43">IF($I$2="Путешествия с детьми",
INDEX(GRID!$B$17:$BI$27,MATCH(U$7,GRID!$A$17:$A$27,0),MATCH(1,($U$2=GRID!$B$1:$BI$1)*(КАЛЕНДАРЬ!$O10=GRID!$B$3:$BI$3), 0))*GRID!$B$65,
ROUNDUP(INDEX(GRID!$B$17:$BI$27,MATCH(U$7,GRID!$A$17:$A$27,0),MATCH(1,($U$2=GRID!$B$1:$BI$1)*(КАЛЕНДАРЬ!$O10=GRID!$B$3:$BI$3), 0))*GRID!$B$65*(1-GRID!$B$69),0))</f>
        <v>65790</v>
      </c>
      <c r="W43" s="47" cm="1">
        <f t="array" ref="W43">IF($I$2="Путешествия с детьми",
INDEX(GRID!$B$4:$BI$14,MATCH(W$7,GRID!$A$4:$A$14,0),MATCH(1,($U$2=GRID!$B$1:$BI$1)*(КАЛЕНДАРЬ!$O10=GRID!$B$3:$BI$3), 0))*GRID!$B$65,
ROUNDUP(INDEX(GRID!$B$4:$BI$14,MATCH(W$7,GRID!$A$4:$A$14,0),MATCH(1,($U$2=GRID!$B$1:$BI$1)*(КАЛЕНДАРЬ!$O10=GRID!$B$3:$BI$3),0))*GRID!$B$65*(1-GRID!$B$69),0))</f>
        <v>239080</v>
      </c>
      <c r="X43" s="48" cm="1">
        <f t="array" ref="X43">IF($I$2="Путешествия с детьми",
INDEX(GRID!$B$17:$BI$27,MATCH(W$7,GRID!$A$17:$A$27,0),MATCH(1,($U$2=GRID!$B$1:$BI$1)*(КАЛЕНДАРЬ!$O10=GRID!$B$3:$BI$3), 0))*GRID!$B$65,
ROUNDUP(INDEX(GRID!$B$17:$BI$27,MATCH(W$7,GRID!$A$17:$A$27,0),MATCH(1,($U$2=GRID!$B$1:$BI$1)*(КАЛЕНДАРЬ!$O10=GRID!$B$3:$BI$3), 0))*GRID!$B$65*(1-GRID!$B$69),0))</f>
        <v>241230</v>
      </c>
    </row>
    <row r="44" spans="1:24" hidden="1" x14ac:dyDescent="0.2">
      <c r="A44" s="117" t="s">
        <v>42</v>
      </c>
      <c r="B44" s="117">
        <v>8</v>
      </c>
      <c r="C44" s="138" cm="1">
        <f t="array" ref="C44">IF($I$2="Путешествия с детьми",
INDEX(GRID!$B$4:$BI$14,MATCH(C$7,GRID!$A$4:$A$14,0),MATCH(1,($U$2=GRID!$B$1:$BI$1)*(КАЛЕНДАРЬ!$O11=GRID!$B$3:$BI$3), 0))*GRID!$B$65,
ROUNDUP(INDEX(GRID!$B$4:$BI$14,MATCH(C$7,GRID!$A$4:$A$14,0),MATCH(1,($U$2=GRID!$B$1:$BI$1)*(КАЛЕНДАРЬ!$O11=GRID!$B$3:$BI$3),0))*GRID!$B$65*(1-GRID!$B$69),0))</f>
        <v>23650</v>
      </c>
      <c r="D44" s="48" cm="1">
        <f t="array" ref="D44">IF($I$2="Путешествия с детьми",
INDEX(GRID!$B$17:$BI$27,MATCH(C$7,GRID!$A$17:$A$27,0),MATCH(1,($U$2=GRID!$B$1:$BI$1)*(КАЛЕНДАРЬ!$O11=GRID!$B$3:$BI$3), 0))*GRID!$B$65,
ROUNDUP(INDEX(GRID!$B$17:$BI$27,MATCH(C$7,GRID!$A$17:$A$27,0),MATCH(1,($U$2=GRID!$B$1:$BI$1)*(КАЛЕНДАРЬ!$O11=GRID!$B$3:$BI$3), 0))*GRID!$B$65*(1-GRID!$B$69),0))</f>
        <v>25800</v>
      </c>
      <c r="E44" s="47" cm="1">
        <f t="array" ref="E44">IF($I$2="Путешествия с детьми",
INDEX(GRID!$B$4:$BI$14,MATCH(E$7,GRID!$A$4:$A$14,0),MATCH(1,($U$2=GRID!$B$1:$BI$1)*(КАЛЕНДАРЬ!$O11=GRID!$B$3:$BI$3), 0))*GRID!$B$65,
ROUNDUP(INDEX(GRID!$B$4:$BI$14,MATCH(E$7,GRID!$A$4:$A$14,0),MATCH(1,($U$2=GRID!$B$1:$BI$1)*(КАЛЕНДАРЬ!$O11=GRID!$B$3:$BI$3),0))*GRID!$B$65*(1-GRID!$B$69),0))</f>
        <v>26316</v>
      </c>
      <c r="F44" s="48" cm="1">
        <f t="array" ref="F44">IF($I$2="Путешествия с детьми",
INDEX(GRID!$B$17:$BI$27,MATCH(E$7,GRID!$A$17:$A$27,0),MATCH(1,($U$2=GRID!$B$1:$BI$1)*(КАЛЕНДАРЬ!$O11=GRID!$B$3:$BI$3), 0))*GRID!$B$65,
ROUNDUP(INDEX(GRID!$B$17:$BI$27,MATCH(E$7,GRID!$A$17:$A$27,0),MATCH(1,($U$2=GRID!$B$1:$BI$1)*(КАЛЕНДАРЬ!$O11=GRID!$B$3:$BI$3), 0))*GRID!$B$65*(1-GRID!$B$69),0))</f>
        <v>28466</v>
      </c>
      <c r="G44" s="47" t="e" cm="1">
        <f t="array" ref="G44">IF($I$2="Путешествия с детьми",
INDEX(GRID!$B$4:$BI$14,MATCH(G$7,GRID!$A$4:$A$14,0),MATCH(1,($U$2=GRID!$B$1:$BI$1)*(КАЛЕНДАРЬ!$O11=GRID!$B$3:$BI$3), 0))*GRID!$B$65,
ROUNDUP(INDEX(GRID!$B$4:$BI$14,MATCH(G$7,GRID!$A$4:$A$14,0),MATCH(1,($U$2=GRID!$B$1:$BI$1)*(КАЛЕНДАРЬ!$O11=GRID!$B$3:$BI$3),0))*GRID!$B$65*(1-GRID!$B$69),0))</f>
        <v>#N/A</v>
      </c>
      <c r="H44" s="48" t="e" cm="1">
        <f t="array" ref="H44">IF($I$2="Путешествия с детьми",
INDEX(GRID!$B$17:$BI$27,MATCH(G$7,GRID!$A$17:$A$27,0),MATCH(1,($U$2=GRID!$B$1:$BI$1)*(КАЛЕНДАРЬ!$O11=GRID!$B$3:$BI$3), 0))*GRID!$B$65,
ROUNDUP(INDEX(GRID!$B$17:$BI$27,MATCH(G$7,GRID!$A$17:$A$27,0),MATCH(1,($U$2=GRID!$B$1:$BI$1)*(КАЛЕНДАРЬ!$O11=GRID!$B$3:$BI$3), 0))*GRID!$B$65*(1-GRID!$B$69),0))</f>
        <v>#N/A</v>
      </c>
      <c r="I44" s="47" t="e" cm="1">
        <f t="array" ref="I44">IF($I$2="Путешествия с детьми",
INDEX(GRID!$B$4:$BI$14,MATCH(I$7,GRID!$A$4:$A$14,0),MATCH(1,($U$2=GRID!$B$1:$BI$1)*(КАЛЕНДАРЬ!$O11=GRID!$B$3:$BI$3), 0))*GRID!$B$65,
ROUNDUP(INDEX(GRID!$B$4:$BI$14,MATCH(I$7,GRID!$A$4:$A$14,0),MATCH(1,($U$2=GRID!$B$1:$BI$1)*(КАЛЕНДАРЬ!$O11=GRID!$B$3:$BI$3),0))*GRID!$B$65*(1-GRID!$B$69),0))</f>
        <v>#N/A</v>
      </c>
      <c r="J44" s="48" t="e" cm="1">
        <f t="array" ref="J44">IF($I$2="Путешествия с детьми",
INDEX(GRID!$B$17:$BI$27,MATCH(I$7,GRID!$A$17:$A$27,0),MATCH(1,($U$2=GRID!$B$1:$BI$1)*(КАЛЕНДАРЬ!$O11=GRID!$B$3:$BI$3), 0))*GRID!$B$65,
ROUNDUP(INDEX(GRID!$B$17:$BI$27,MATCH(I$7,GRID!$A$17:$A$27,0),MATCH(1,($U$2=GRID!$B$1:$BI$1)*(КАЛЕНДАРЬ!$O11=GRID!$B$3:$BI$3), 0))*GRID!$B$65*(1-GRID!$B$69),0))</f>
        <v>#N/A</v>
      </c>
      <c r="K44" s="47" cm="1">
        <f t="array" ref="K44">IF($I$2="Путешествия с детьми",
INDEX(GRID!$B$4:$BI$14,MATCH(K$7,GRID!$A$4:$A$14,0),MATCH(1,($U$2=GRID!$B$1:$BI$1)*(КАЛЕНДАРЬ!$O11=GRID!$B$3:$BI$3), 0))*GRID!$B$65,
ROUNDUP(INDEX(GRID!$B$4:$BI$14,MATCH(K$7,GRID!$A$4:$A$14,0),MATCH(1,($U$2=GRID!$B$1:$BI$1)*(КАЛЕНДАРЬ!$O11=GRID!$B$3:$BI$3),0))*GRID!$B$65*(1-GRID!$B$69),0))</f>
        <v>36378</v>
      </c>
      <c r="L44" s="48" cm="1">
        <f t="array" ref="L44">IF($I$2="Путешествия с детьми",
INDEX(GRID!$B$17:$BI$27,MATCH(K$7,GRID!$A$17:$A$27,0),MATCH(1,($U$2=GRID!$B$1:$BI$1)*(КАЛЕНДАРЬ!$O11=GRID!$B$3:$BI$3), 0))*GRID!$B$65,
ROUNDUP(INDEX(GRID!$B$17:$BI$27,MATCH(K$7,GRID!$A$17:$A$27,0),MATCH(1,($U$2=GRID!$B$1:$BI$1)*(КАЛЕНДАРЬ!$O11=GRID!$B$3:$BI$3), 0))*GRID!$B$65*(1-GRID!$B$69),0))</f>
        <v>38528</v>
      </c>
      <c r="M44" s="47" cm="1">
        <f t="array" ref="M44">IF($I$2="Путешествия с детьми",
INDEX(GRID!$B$4:$BI$14,MATCH(M$7,GRID!$A$4:$A$14,0),MATCH(1,($U$2=GRID!$B$1:$BI$1)*(КАЛЕНДАРЬ!$O11=GRID!$B$3:$BI$3), 0))*GRID!$B$65,
ROUNDUP(INDEX(GRID!$B$4:$BI$14,MATCH(M$7,GRID!$A$4:$A$14,0),MATCH(1,($U$2=GRID!$B$1:$BI$1)*(КАЛЕНДАРЬ!$O11=GRID!$B$3:$BI$3),0))*GRID!$B$65*(1-GRID!$B$69),0))</f>
        <v>40506</v>
      </c>
      <c r="N44" s="48" cm="1">
        <f t="array" ref="N44">IF($I$2="Путешествия с детьми",
INDEX(GRID!$B$17:$BI$27,MATCH(M$7,GRID!$A$17:$A$27,0),MATCH(1,($U$2=GRID!$B$1:$BI$1)*(КАЛЕНДАРЬ!$O11=GRID!$B$3:$BI$3), 0))*GRID!$B$65,
ROUNDUP(INDEX(GRID!$B$17:$BI$27,MATCH(M$7,GRID!$A$17:$A$27,0),MATCH(1,($U$2=GRID!$B$1:$BI$1)*(КАЛЕНДАРЬ!$O11=GRID!$B$3:$BI$3), 0))*GRID!$B$65*(1-GRID!$B$69),0))</f>
        <v>42656</v>
      </c>
      <c r="O44" s="47" cm="1">
        <f t="array" ref="O44">IF($I$2="Путешествия с детьми",
INDEX(GRID!$B$4:$BI$14,MATCH(O$7,GRID!$A$4:$A$14,0),MATCH(1,($U$2=GRID!$B$1:$BI$1)*(КАЛЕНДАРЬ!$O11=GRID!$B$3:$BI$3), 0))*GRID!$B$65,
ROUNDUP(INDEX(GRID!$B$4:$BI$14,MATCH(O$7,GRID!$A$4:$A$14,0),MATCH(1,($U$2=GRID!$B$1:$BI$1)*(КАЛЕНДАРЬ!$O11=GRID!$B$3:$BI$3),0))*GRID!$B$65*(1-GRID!$B$69),0))</f>
        <v>46010</v>
      </c>
      <c r="P44" s="48" cm="1">
        <f t="array" ref="P44">IF($I$2="Путешествия с детьми",
INDEX(GRID!$B$17:$BI$27,MATCH(O$7,GRID!$A$17:$A$27,0),MATCH(1,($U$2=GRID!$B$1:$BI$1)*(КАЛЕНДАРЬ!$O11=GRID!$B$3:$BI$3), 0))*GRID!$B$65,
ROUNDUP(INDEX(GRID!$B$17:$BI$27,MATCH(O$7,GRID!$A$17:$A$27,0),MATCH(1,($U$2=GRID!$B$1:$BI$1)*(КАЛЕНДАРЬ!$O11=GRID!$B$3:$BI$3), 0))*GRID!$B$65*(1-GRID!$B$69),0))</f>
        <v>48160</v>
      </c>
      <c r="Q44" s="47" t="e" cm="1">
        <f t="array" ref="Q44">IF($I$2="Путешествия с детьми",
INDEX(GRID!$B$4:$BI$14,MATCH(Q$7,GRID!$A$4:$A$14,0),MATCH(1,($U$2=GRID!$B$1:$BI$1)*(КАЛЕНДАРЬ!$O11=GRID!$B$3:$BI$3), 0))*GRID!$B$65,
ROUNDUP(INDEX(GRID!$B$4:$BI$14,MATCH(Q$7,GRID!$A$4:$A$14,0),MATCH(1,($U$2=GRID!$B$1:$BI$1)*(КАЛЕНДАРЬ!$O11=GRID!$B$3:$BI$3),0))*GRID!$B$65*(1-GRID!$B$69),0))</f>
        <v>#N/A</v>
      </c>
      <c r="R44" s="48" t="e" cm="1">
        <f t="array" ref="R44">IF($I$2="Путешествия с детьми",
INDEX(GRID!$B$17:$BI$27,MATCH(Q$7,GRID!$A$17:$A$27,0),MATCH(1,($U$2=GRID!$B$1:$BI$1)*(КАЛЕНДАРЬ!$O11=GRID!$B$3:$BI$3), 0))*GRID!$B$65,
ROUNDUP(INDEX(GRID!$B$17:$BI$27,MATCH(Q$7,GRID!$A$17:$A$27,0),MATCH(1,($U$2=GRID!$B$1:$BI$1)*(КАЛЕНДАРЬ!$O11=GRID!$B$3:$BI$3), 0))*GRID!$B$65*(1-GRID!$B$69),0))</f>
        <v>#N/A</v>
      </c>
      <c r="S44" s="47" t="e" cm="1">
        <f t="array" ref="S44">IF($I$2="Путешествия с детьми",
INDEX(GRID!$B$4:$BI$14,MATCH(S$7,GRID!$A$4:$A$14,0),MATCH(1,($U$2=GRID!$B$1:$BI$1)*(КАЛЕНДАРЬ!$O11=GRID!$B$3:$BI$3), 0))*GRID!$B$65,
ROUNDUP(INDEX(GRID!$B$4:$BI$14,MATCH(S$7,GRID!$A$4:$A$14,0),MATCH(1,($U$2=GRID!$B$1:$BI$1)*(КАЛЕНДАРЬ!$O11=GRID!$B$3:$BI$3),0))*GRID!$B$65*(1-GRID!$B$69),0))</f>
        <v>#N/A</v>
      </c>
      <c r="T44" s="48" t="e" cm="1">
        <f t="array" ref="T44">IF($I$2="Путешествия с детьми",
INDEX(GRID!$B$17:$BI$27,MATCH(S$7,GRID!$A$17:$A$27,0),MATCH(1,($U$2=GRID!$B$1:$BI$1)*(КАЛЕНДАРЬ!$O11=GRID!$B$3:$BI$3), 0))*GRID!$B$65,
ROUNDUP(INDEX(GRID!$B$17:$BI$27,MATCH(S$7,GRID!$A$17:$A$27,0),MATCH(1,($U$2=GRID!$B$1:$BI$1)*(КАЛЕНДАРЬ!$O11=GRID!$B$3:$BI$3), 0))*GRID!$B$65*(1-GRID!$B$69),0))</f>
        <v>#N/A</v>
      </c>
      <c r="U44" s="47" cm="1">
        <f t="array" ref="U44">IF($I$2="Путешествия с детьми",
INDEX(GRID!$B$4:$BI$14,MATCH(U$7,GRID!$A$4:$A$14,0),MATCH(1,($U$2=GRID!$B$1:$BI$1)*(КАЛЕНДАРЬ!$O11=GRID!$B$3:$BI$3), 0))*GRID!$B$65,
ROUNDUP(INDEX(GRID!$B$4:$BI$14,MATCH(U$7,GRID!$A$4:$A$14,0),MATCH(1,($U$2=GRID!$B$1:$BI$1)*(КАЛЕНДАРЬ!$O11=GRID!$B$3:$BI$3),0))*GRID!$B$65*(1-GRID!$B$69),0))</f>
        <v>71380</v>
      </c>
      <c r="V44" s="48" cm="1">
        <f t="array" ref="V44">IF($I$2="Путешествия с детьми",
INDEX(GRID!$B$17:$BI$27,MATCH(U$7,GRID!$A$17:$A$27,0),MATCH(1,($U$2=GRID!$B$1:$BI$1)*(КАЛЕНДАРЬ!$O11=GRID!$B$3:$BI$3), 0))*GRID!$B$65,
ROUNDUP(INDEX(GRID!$B$17:$BI$27,MATCH(U$7,GRID!$A$17:$A$27,0),MATCH(1,($U$2=GRID!$B$1:$BI$1)*(КАЛЕНДАРЬ!$O11=GRID!$B$3:$BI$3), 0))*GRID!$B$65*(1-GRID!$B$69),0))</f>
        <v>73530</v>
      </c>
      <c r="W44" s="47" cm="1">
        <f t="array" ref="W44">IF($I$2="Путешествия с детьми",
INDEX(GRID!$B$4:$BI$14,MATCH(W$7,GRID!$A$4:$A$14,0),MATCH(1,($U$2=GRID!$B$1:$BI$1)*(КАЛЕНДАРЬ!$O11=GRID!$B$3:$BI$3), 0))*GRID!$B$65,
ROUNDUP(INDEX(GRID!$B$4:$BI$14,MATCH(W$7,GRID!$A$4:$A$14,0),MATCH(1,($U$2=GRID!$B$1:$BI$1)*(КАЛЕНДАРЬ!$O11=GRID!$B$3:$BI$3),0))*GRID!$B$65*(1-GRID!$B$69),0))</f>
        <v>260580</v>
      </c>
      <c r="X44" s="48" cm="1">
        <f t="array" ref="X44">IF($I$2="Путешествия с детьми",
INDEX(GRID!$B$17:$BI$27,MATCH(W$7,GRID!$A$17:$A$27,0),MATCH(1,($U$2=GRID!$B$1:$BI$1)*(КАЛЕНДАРЬ!$O11=GRID!$B$3:$BI$3), 0))*GRID!$B$65,
ROUNDUP(INDEX(GRID!$B$17:$BI$27,MATCH(W$7,GRID!$A$17:$A$27,0),MATCH(1,($U$2=GRID!$B$1:$BI$1)*(КАЛЕНДАРЬ!$O11=GRID!$B$3:$BI$3), 0))*GRID!$B$65*(1-GRID!$B$69),0))</f>
        <v>262730</v>
      </c>
    </row>
    <row r="45" spans="1:24" hidden="1" x14ac:dyDescent="0.2">
      <c r="A45" s="117" t="s">
        <v>43</v>
      </c>
      <c r="B45" s="117">
        <v>9</v>
      </c>
      <c r="C45" s="138" cm="1">
        <f t="array" ref="C45">IF($I$2="Путешествия с детьми",
INDEX(GRID!$B$4:$BI$14,MATCH(C$7,GRID!$A$4:$A$14,0),MATCH(1,($U$2=GRID!$B$1:$BI$1)*(КАЛЕНДАРЬ!$O12=GRID!$B$3:$BI$3), 0))*GRID!$B$65,
ROUNDUP(INDEX(GRID!$B$4:$BI$14,MATCH(C$7,GRID!$A$4:$A$14,0),MATCH(1,($U$2=GRID!$B$1:$BI$1)*(КАЛЕНДАРЬ!$O12=GRID!$B$3:$BI$3),0))*GRID!$B$65*(1-GRID!$B$69),0))</f>
        <v>23650</v>
      </c>
      <c r="D45" s="48" cm="1">
        <f t="array" ref="D45">IF($I$2="Путешествия с детьми",
INDEX(GRID!$B$17:$BI$27,MATCH(C$7,GRID!$A$17:$A$27,0),MATCH(1,($U$2=GRID!$B$1:$BI$1)*(КАЛЕНДАРЬ!$O12=GRID!$B$3:$BI$3), 0))*GRID!$B$65,
ROUNDUP(INDEX(GRID!$B$17:$BI$27,MATCH(C$7,GRID!$A$17:$A$27,0),MATCH(1,($U$2=GRID!$B$1:$BI$1)*(КАЛЕНДАРЬ!$O12=GRID!$B$3:$BI$3), 0))*GRID!$B$65*(1-GRID!$B$69),0))</f>
        <v>25800</v>
      </c>
      <c r="E45" s="47" cm="1">
        <f t="array" ref="E45">IF($I$2="Путешествия с детьми",
INDEX(GRID!$B$4:$BI$14,MATCH(E$7,GRID!$A$4:$A$14,0),MATCH(1,($U$2=GRID!$B$1:$BI$1)*(КАЛЕНДАРЬ!$O12=GRID!$B$3:$BI$3), 0))*GRID!$B$65,
ROUNDUP(INDEX(GRID!$B$4:$BI$14,MATCH(E$7,GRID!$A$4:$A$14,0),MATCH(1,($U$2=GRID!$B$1:$BI$1)*(КАЛЕНДАРЬ!$O12=GRID!$B$3:$BI$3),0))*GRID!$B$65*(1-GRID!$B$69),0))</f>
        <v>26316</v>
      </c>
      <c r="F45" s="48" cm="1">
        <f t="array" ref="F45">IF($I$2="Путешествия с детьми",
INDEX(GRID!$B$17:$BI$27,MATCH(E$7,GRID!$A$17:$A$27,0),MATCH(1,($U$2=GRID!$B$1:$BI$1)*(КАЛЕНДАРЬ!$O12=GRID!$B$3:$BI$3), 0))*GRID!$B$65,
ROUNDUP(INDEX(GRID!$B$17:$BI$27,MATCH(E$7,GRID!$A$17:$A$27,0),MATCH(1,($U$2=GRID!$B$1:$BI$1)*(КАЛЕНДАРЬ!$O12=GRID!$B$3:$BI$3), 0))*GRID!$B$65*(1-GRID!$B$69),0))</f>
        <v>28466</v>
      </c>
      <c r="G45" s="47" t="e" cm="1">
        <f t="array" ref="G45">IF($I$2="Путешествия с детьми",
INDEX(GRID!$B$4:$BI$14,MATCH(G$7,GRID!$A$4:$A$14,0),MATCH(1,($U$2=GRID!$B$1:$BI$1)*(КАЛЕНДАРЬ!$O12=GRID!$B$3:$BI$3), 0))*GRID!$B$65,
ROUNDUP(INDEX(GRID!$B$4:$BI$14,MATCH(G$7,GRID!$A$4:$A$14,0),MATCH(1,($U$2=GRID!$B$1:$BI$1)*(КАЛЕНДАРЬ!$O12=GRID!$B$3:$BI$3),0))*GRID!$B$65*(1-GRID!$B$69),0))</f>
        <v>#N/A</v>
      </c>
      <c r="H45" s="48" t="e" cm="1">
        <f t="array" ref="H45">IF($I$2="Путешествия с детьми",
INDEX(GRID!$B$17:$BI$27,MATCH(G$7,GRID!$A$17:$A$27,0),MATCH(1,($U$2=GRID!$B$1:$BI$1)*(КАЛЕНДАРЬ!$O12=GRID!$B$3:$BI$3), 0))*GRID!$B$65,
ROUNDUP(INDEX(GRID!$B$17:$BI$27,MATCH(G$7,GRID!$A$17:$A$27,0),MATCH(1,($U$2=GRID!$B$1:$BI$1)*(КАЛЕНДАРЬ!$O12=GRID!$B$3:$BI$3), 0))*GRID!$B$65*(1-GRID!$B$69),0))</f>
        <v>#N/A</v>
      </c>
      <c r="I45" s="47" t="e" cm="1">
        <f t="array" ref="I45">IF($I$2="Путешествия с детьми",
INDEX(GRID!$B$4:$BI$14,MATCH(I$7,GRID!$A$4:$A$14,0),MATCH(1,($U$2=GRID!$B$1:$BI$1)*(КАЛЕНДАРЬ!$O12=GRID!$B$3:$BI$3), 0))*GRID!$B$65,
ROUNDUP(INDEX(GRID!$B$4:$BI$14,MATCH(I$7,GRID!$A$4:$A$14,0),MATCH(1,($U$2=GRID!$B$1:$BI$1)*(КАЛЕНДАРЬ!$O12=GRID!$B$3:$BI$3),0))*GRID!$B$65*(1-GRID!$B$69),0))</f>
        <v>#N/A</v>
      </c>
      <c r="J45" s="48" t="e" cm="1">
        <f t="array" ref="J45">IF($I$2="Путешествия с детьми",
INDEX(GRID!$B$17:$BI$27,MATCH(I$7,GRID!$A$17:$A$27,0),MATCH(1,($U$2=GRID!$B$1:$BI$1)*(КАЛЕНДАРЬ!$O12=GRID!$B$3:$BI$3), 0))*GRID!$B$65,
ROUNDUP(INDEX(GRID!$B$17:$BI$27,MATCH(I$7,GRID!$A$17:$A$27,0),MATCH(1,($U$2=GRID!$B$1:$BI$1)*(КАЛЕНДАРЬ!$O12=GRID!$B$3:$BI$3), 0))*GRID!$B$65*(1-GRID!$B$69),0))</f>
        <v>#N/A</v>
      </c>
      <c r="K45" s="47" cm="1">
        <f t="array" ref="K45">IF($I$2="Путешествия с детьми",
INDEX(GRID!$B$4:$BI$14,MATCH(K$7,GRID!$A$4:$A$14,0),MATCH(1,($U$2=GRID!$B$1:$BI$1)*(КАЛЕНДАРЬ!$O12=GRID!$B$3:$BI$3), 0))*GRID!$B$65,
ROUNDUP(INDEX(GRID!$B$4:$BI$14,MATCH(K$7,GRID!$A$4:$A$14,0),MATCH(1,($U$2=GRID!$B$1:$BI$1)*(КАЛЕНДАРЬ!$O12=GRID!$B$3:$BI$3),0))*GRID!$B$65*(1-GRID!$B$69),0))</f>
        <v>36378</v>
      </c>
      <c r="L45" s="48" cm="1">
        <f t="array" ref="L45">IF($I$2="Путешествия с детьми",
INDEX(GRID!$B$17:$BI$27,MATCH(K$7,GRID!$A$17:$A$27,0),MATCH(1,($U$2=GRID!$B$1:$BI$1)*(КАЛЕНДАРЬ!$O12=GRID!$B$3:$BI$3), 0))*GRID!$B$65,
ROUNDUP(INDEX(GRID!$B$17:$BI$27,MATCH(K$7,GRID!$A$17:$A$27,0),MATCH(1,($U$2=GRID!$B$1:$BI$1)*(КАЛЕНДАРЬ!$O12=GRID!$B$3:$BI$3), 0))*GRID!$B$65*(1-GRID!$B$69),0))</f>
        <v>38528</v>
      </c>
      <c r="M45" s="47" cm="1">
        <f t="array" ref="M45">IF($I$2="Путешествия с детьми",
INDEX(GRID!$B$4:$BI$14,MATCH(M$7,GRID!$A$4:$A$14,0),MATCH(1,($U$2=GRID!$B$1:$BI$1)*(КАЛЕНДАРЬ!$O12=GRID!$B$3:$BI$3), 0))*GRID!$B$65,
ROUNDUP(INDEX(GRID!$B$4:$BI$14,MATCH(M$7,GRID!$A$4:$A$14,0),MATCH(1,($U$2=GRID!$B$1:$BI$1)*(КАЛЕНДАРЬ!$O12=GRID!$B$3:$BI$3),0))*GRID!$B$65*(1-GRID!$B$69),0))</f>
        <v>40506</v>
      </c>
      <c r="N45" s="48" cm="1">
        <f t="array" ref="N45">IF($I$2="Путешествия с детьми",
INDEX(GRID!$B$17:$BI$27,MATCH(M$7,GRID!$A$17:$A$27,0),MATCH(1,($U$2=GRID!$B$1:$BI$1)*(КАЛЕНДАРЬ!$O12=GRID!$B$3:$BI$3), 0))*GRID!$B$65,
ROUNDUP(INDEX(GRID!$B$17:$BI$27,MATCH(M$7,GRID!$A$17:$A$27,0),MATCH(1,($U$2=GRID!$B$1:$BI$1)*(КАЛЕНДАРЬ!$O12=GRID!$B$3:$BI$3), 0))*GRID!$B$65*(1-GRID!$B$69),0))</f>
        <v>42656</v>
      </c>
      <c r="O45" s="47" cm="1">
        <f t="array" ref="O45">IF($I$2="Путешествия с детьми",
INDEX(GRID!$B$4:$BI$14,MATCH(O$7,GRID!$A$4:$A$14,0),MATCH(1,($U$2=GRID!$B$1:$BI$1)*(КАЛЕНДАРЬ!$O12=GRID!$B$3:$BI$3), 0))*GRID!$B$65,
ROUNDUP(INDEX(GRID!$B$4:$BI$14,MATCH(O$7,GRID!$A$4:$A$14,0),MATCH(1,($U$2=GRID!$B$1:$BI$1)*(КАЛЕНДАРЬ!$O12=GRID!$B$3:$BI$3),0))*GRID!$B$65*(1-GRID!$B$69),0))</f>
        <v>46010</v>
      </c>
      <c r="P45" s="48" cm="1">
        <f t="array" ref="P45">IF($I$2="Путешествия с детьми",
INDEX(GRID!$B$17:$BI$27,MATCH(O$7,GRID!$A$17:$A$27,0),MATCH(1,($U$2=GRID!$B$1:$BI$1)*(КАЛЕНДАРЬ!$O12=GRID!$B$3:$BI$3), 0))*GRID!$B$65,
ROUNDUP(INDEX(GRID!$B$17:$BI$27,MATCH(O$7,GRID!$A$17:$A$27,0),MATCH(1,($U$2=GRID!$B$1:$BI$1)*(КАЛЕНДАРЬ!$O12=GRID!$B$3:$BI$3), 0))*GRID!$B$65*(1-GRID!$B$69),0))</f>
        <v>48160</v>
      </c>
      <c r="Q45" s="47" t="e" cm="1">
        <f t="array" ref="Q45">IF($I$2="Путешествия с детьми",
INDEX(GRID!$B$4:$BI$14,MATCH(Q$7,GRID!$A$4:$A$14,0),MATCH(1,($U$2=GRID!$B$1:$BI$1)*(КАЛЕНДАРЬ!$O12=GRID!$B$3:$BI$3), 0))*GRID!$B$65,
ROUNDUP(INDEX(GRID!$B$4:$BI$14,MATCH(Q$7,GRID!$A$4:$A$14,0),MATCH(1,($U$2=GRID!$B$1:$BI$1)*(КАЛЕНДАРЬ!$O12=GRID!$B$3:$BI$3),0))*GRID!$B$65*(1-GRID!$B$69),0))</f>
        <v>#N/A</v>
      </c>
      <c r="R45" s="48" t="e" cm="1">
        <f t="array" ref="R45">IF($I$2="Путешествия с детьми",
INDEX(GRID!$B$17:$BI$27,MATCH(Q$7,GRID!$A$17:$A$27,0),MATCH(1,($U$2=GRID!$B$1:$BI$1)*(КАЛЕНДАРЬ!$O12=GRID!$B$3:$BI$3), 0))*GRID!$B$65,
ROUNDUP(INDEX(GRID!$B$17:$BI$27,MATCH(Q$7,GRID!$A$17:$A$27,0),MATCH(1,($U$2=GRID!$B$1:$BI$1)*(КАЛЕНДАРЬ!$O12=GRID!$B$3:$BI$3), 0))*GRID!$B$65*(1-GRID!$B$69),0))</f>
        <v>#N/A</v>
      </c>
      <c r="S45" s="47" t="e" cm="1">
        <f t="array" ref="S45">IF($I$2="Путешествия с детьми",
INDEX(GRID!$B$4:$BI$14,MATCH(S$7,GRID!$A$4:$A$14,0),MATCH(1,($U$2=GRID!$B$1:$BI$1)*(КАЛЕНДАРЬ!$O12=GRID!$B$3:$BI$3), 0))*GRID!$B$65,
ROUNDUP(INDEX(GRID!$B$4:$BI$14,MATCH(S$7,GRID!$A$4:$A$14,0),MATCH(1,($U$2=GRID!$B$1:$BI$1)*(КАЛЕНДАРЬ!$O12=GRID!$B$3:$BI$3),0))*GRID!$B$65*(1-GRID!$B$69),0))</f>
        <v>#N/A</v>
      </c>
      <c r="T45" s="48" t="e" cm="1">
        <f t="array" ref="T45">IF($I$2="Путешествия с детьми",
INDEX(GRID!$B$17:$BI$27,MATCH(S$7,GRID!$A$17:$A$27,0),MATCH(1,($U$2=GRID!$B$1:$BI$1)*(КАЛЕНДАРЬ!$O12=GRID!$B$3:$BI$3), 0))*GRID!$B$65,
ROUNDUP(INDEX(GRID!$B$17:$BI$27,MATCH(S$7,GRID!$A$17:$A$27,0),MATCH(1,($U$2=GRID!$B$1:$BI$1)*(КАЛЕНДАРЬ!$O12=GRID!$B$3:$BI$3), 0))*GRID!$B$65*(1-GRID!$B$69),0))</f>
        <v>#N/A</v>
      </c>
      <c r="U45" s="47" cm="1">
        <f t="array" ref="U45">IF($I$2="Путешествия с детьми",
INDEX(GRID!$B$4:$BI$14,MATCH(U$7,GRID!$A$4:$A$14,0),MATCH(1,($U$2=GRID!$B$1:$BI$1)*(КАЛЕНДАРЬ!$O12=GRID!$B$3:$BI$3), 0))*GRID!$B$65,
ROUNDUP(INDEX(GRID!$B$4:$BI$14,MATCH(U$7,GRID!$A$4:$A$14,0),MATCH(1,($U$2=GRID!$B$1:$BI$1)*(КАЛЕНДАРЬ!$O12=GRID!$B$3:$BI$3),0))*GRID!$B$65*(1-GRID!$B$69),0))</f>
        <v>71380</v>
      </c>
      <c r="V45" s="48" cm="1">
        <f t="array" ref="V45">IF($I$2="Путешествия с детьми",
INDEX(GRID!$B$17:$BI$27,MATCH(U$7,GRID!$A$17:$A$27,0),MATCH(1,($U$2=GRID!$B$1:$BI$1)*(КАЛЕНДАРЬ!$O12=GRID!$B$3:$BI$3), 0))*GRID!$B$65,
ROUNDUP(INDEX(GRID!$B$17:$BI$27,MATCH(U$7,GRID!$A$17:$A$27,0),MATCH(1,($U$2=GRID!$B$1:$BI$1)*(КАЛЕНДАРЬ!$O12=GRID!$B$3:$BI$3), 0))*GRID!$B$65*(1-GRID!$B$69),0))</f>
        <v>73530</v>
      </c>
      <c r="W45" s="47" cm="1">
        <f t="array" ref="W45">IF($I$2="Путешествия с детьми",
INDEX(GRID!$B$4:$BI$14,MATCH(W$7,GRID!$A$4:$A$14,0),MATCH(1,($U$2=GRID!$B$1:$BI$1)*(КАЛЕНДАРЬ!$O12=GRID!$B$3:$BI$3), 0))*GRID!$B$65,
ROUNDUP(INDEX(GRID!$B$4:$BI$14,MATCH(W$7,GRID!$A$4:$A$14,0),MATCH(1,($U$2=GRID!$B$1:$BI$1)*(КАЛЕНДАРЬ!$O12=GRID!$B$3:$BI$3),0))*GRID!$B$65*(1-GRID!$B$69),0))</f>
        <v>260580</v>
      </c>
      <c r="X45" s="48" cm="1">
        <f t="array" ref="X45">IF($I$2="Путешествия с детьми",
INDEX(GRID!$B$17:$BI$27,MATCH(W$7,GRID!$A$17:$A$27,0),MATCH(1,($U$2=GRID!$B$1:$BI$1)*(КАЛЕНДАРЬ!$O12=GRID!$B$3:$BI$3), 0))*GRID!$B$65,
ROUNDUP(INDEX(GRID!$B$17:$BI$27,MATCH(W$7,GRID!$A$17:$A$27,0),MATCH(1,($U$2=GRID!$B$1:$BI$1)*(КАЛЕНДАРЬ!$O12=GRID!$B$3:$BI$3), 0))*GRID!$B$65*(1-GRID!$B$69),0))</f>
        <v>262730</v>
      </c>
    </row>
    <row r="46" spans="1:24" hidden="1" x14ac:dyDescent="0.2">
      <c r="A46" s="117" t="s">
        <v>44</v>
      </c>
      <c r="B46" s="117">
        <v>10</v>
      </c>
      <c r="C46" s="138" cm="1">
        <f t="array" ref="C46">IF($I$2="Путешествия с детьми",
INDEX(GRID!$B$4:$BI$14,MATCH(C$7,GRID!$A$4:$A$14,0),MATCH(1,($U$2=GRID!$B$1:$BI$1)*(КАЛЕНДАРЬ!$O13=GRID!$B$3:$BI$3), 0))*GRID!$B$65,
ROUNDUP(INDEX(GRID!$B$4:$BI$14,MATCH(C$7,GRID!$A$4:$A$14,0),MATCH(1,($U$2=GRID!$B$1:$BI$1)*(КАЛЕНДАРЬ!$O13=GRID!$B$3:$BI$3),0))*GRID!$B$65*(1-GRID!$B$69),0))</f>
        <v>21070</v>
      </c>
      <c r="D46" s="48" cm="1">
        <f t="array" ref="D46">IF($I$2="Путешествия с детьми",
INDEX(GRID!$B$17:$BI$27,MATCH(C$7,GRID!$A$17:$A$27,0),MATCH(1,($U$2=GRID!$B$1:$BI$1)*(КАЛЕНДАРЬ!$O13=GRID!$B$3:$BI$3), 0))*GRID!$B$65,
ROUNDUP(INDEX(GRID!$B$17:$BI$27,MATCH(C$7,GRID!$A$17:$A$27,0),MATCH(1,($U$2=GRID!$B$1:$BI$1)*(КАЛЕНДАРЬ!$O13=GRID!$B$3:$BI$3), 0))*GRID!$B$65*(1-GRID!$B$69),0))</f>
        <v>23220</v>
      </c>
      <c r="E46" s="47" cm="1">
        <f t="array" ref="E46">IF($I$2="Путешествия с детьми",
INDEX(GRID!$B$4:$BI$14,MATCH(E$7,GRID!$A$4:$A$14,0),MATCH(1,($U$2=GRID!$B$1:$BI$1)*(КАЛЕНДАРЬ!$O13=GRID!$B$3:$BI$3), 0))*GRID!$B$65,
ROUNDUP(INDEX(GRID!$B$4:$BI$14,MATCH(E$7,GRID!$A$4:$A$14,0),MATCH(1,($U$2=GRID!$B$1:$BI$1)*(КАЛЕНДАРЬ!$O13=GRID!$B$3:$BI$3),0))*GRID!$B$65*(1-GRID!$B$69),0))</f>
        <v>23392</v>
      </c>
      <c r="F46" s="48" cm="1">
        <f t="array" ref="F46">IF($I$2="Путешествия с детьми",
INDEX(GRID!$B$17:$BI$27,MATCH(E$7,GRID!$A$17:$A$27,0),MATCH(1,($U$2=GRID!$B$1:$BI$1)*(КАЛЕНДАРЬ!$O13=GRID!$B$3:$BI$3), 0))*GRID!$B$65,
ROUNDUP(INDEX(GRID!$B$17:$BI$27,MATCH(E$7,GRID!$A$17:$A$27,0),MATCH(1,($U$2=GRID!$B$1:$BI$1)*(КАЛЕНДАРЬ!$O13=GRID!$B$3:$BI$3), 0))*GRID!$B$65*(1-GRID!$B$69),0))</f>
        <v>25542</v>
      </c>
      <c r="G46" s="47" t="e" cm="1">
        <f t="array" ref="G46">IF($I$2="Путешествия с детьми",
INDEX(GRID!$B$4:$BI$14,MATCH(G$7,GRID!$A$4:$A$14,0),MATCH(1,($U$2=GRID!$B$1:$BI$1)*(КАЛЕНДАРЬ!$O13=GRID!$B$3:$BI$3), 0))*GRID!$B$65,
ROUNDUP(INDEX(GRID!$B$4:$BI$14,MATCH(G$7,GRID!$A$4:$A$14,0),MATCH(1,($U$2=GRID!$B$1:$BI$1)*(КАЛЕНДАРЬ!$O13=GRID!$B$3:$BI$3),0))*GRID!$B$65*(1-GRID!$B$69),0))</f>
        <v>#N/A</v>
      </c>
      <c r="H46" s="48" t="e" cm="1">
        <f t="array" ref="H46">IF($I$2="Путешествия с детьми",
INDEX(GRID!$B$17:$BI$27,MATCH(G$7,GRID!$A$17:$A$27,0),MATCH(1,($U$2=GRID!$B$1:$BI$1)*(КАЛЕНДАРЬ!$O13=GRID!$B$3:$BI$3), 0))*GRID!$B$65,
ROUNDUP(INDEX(GRID!$B$17:$BI$27,MATCH(G$7,GRID!$A$17:$A$27,0),MATCH(1,($U$2=GRID!$B$1:$BI$1)*(КАЛЕНДАРЬ!$O13=GRID!$B$3:$BI$3), 0))*GRID!$B$65*(1-GRID!$B$69),0))</f>
        <v>#N/A</v>
      </c>
      <c r="I46" s="47" t="e" cm="1">
        <f t="array" ref="I46">IF($I$2="Путешествия с детьми",
INDEX(GRID!$B$4:$BI$14,MATCH(I$7,GRID!$A$4:$A$14,0),MATCH(1,($U$2=GRID!$B$1:$BI$1)*(КАЛЕНДАРЬ!$O13=GRID!$B$3:$BI$3), 0))*GRID!$B$65,
ROUNDUP(INDEX(GRID!$B$4:$BI$14,MATCH(I$7,GRID!$A$4:$A$14,0),MATCH(1,($U$2=GRID!$B$1:$BI$1)*(КАЛЕНДАРЬ!$O13=GRID!$B$3:$BI$3),0))*GRID!$B$65*(1-GRID!$B$69),0))</f>
        <v>#N/A</v>
      </c>
      <c r="J46" s="48" t="e" cm="1">
        <f t="array" ref="J46">IF($I$2="Путешествия с детьми",
INDEX(GRID!$B$17:$BI$27,MATCH(I$7,GRID!$A$17:$A$27,0),MATCH(1,($U$2=GRID!$B$1:$BI$1)*(КАЛЕНДАРЬ!$O13=GRID!$B$3:$BI$3), 0))*GRID!$B$65,
ROUNDUP(INDEX(GRID!$B$17:$BI$27,MATCH(I$7,GRID!$A$17:$A$27,0),MATCH(1,($U$2=GRID!$B$1:$BI$1)*(КАЛЕНДАРЬ!$O13=GRID!$B$3:$BI$3), 0))*GRID!$B$65*(1-GRID!$B$69),0))</f>
        <v>#N/A</v>
      </c>
      <c r="K46" s="47" cm="1">
        <f t="array" ref="K46">IF($I$2="Путешествия с детьми",
INDEX(GRID!$B$4:$BI$14,MATCH(K$7,GRID!$A$4:$A$14,0),MATCH(1,($U$2=GRID!$B$1:$BI$1)*(КАЛЕНДАРЬ!$O13=GRID!$B$3:$BI$3), 0))*GRID!$B$65,
ROUNDUP(INDEX(GRID!$B$4:$BI$14,MATCH(K$7,GRID!$A$4:$A$14,0),MATCH(1,($U$2=GRID!$B$1:$BI$1)*(КАЛЕНДАРЬ!$O13=GRID!$B$3:$BI$3),0))*GRID!$B$65*(1-GRID!$B$69),0))</f>
        <v>31906</v>
      </c>
      <c r="L46" s="48" cm="1">
        <f t="array" ref="L46">IF($I$2="Путешествия с детьми",
INDEX(GRID!$B$17:$BI$27,MATCH(K$7,GRID!$A$17:$A$27,0),MATCH(1,($U$2=GRID!$B$1:$BI$1)*(КАЛЕНДАРЬ!$O13=GRID!$B$3:$BI$3), 0))*GRID!$B$65,
ROUNDUP(INDEX(GRID!$B$17:$BI$27,MATCH(K$7,GRID!$A$17:$A$27,0),MATCH(1,($U$2=GRID!$B$1:$BI$1)*(КАЛЕНДАРЬ!$O13=GRID!$B$3:$BI$3), 0))*GRID!$B$65*(1-GRID!$B$69),0))</f>
        <v>34056</v>
      </c>
      <c r="M46" s="47" cm="1">
        <f t="array" ref="M46">IF($I$2="Путешествия с детьми",
INDEX(GRID!$B$4:$BI$14,MATCH(M$7,GRID!$A$4:$A$14,0),MATCH(1,($U$2=GRID!$B$1:$BI$1)*(КАЛЕНДАРЬ!$O13=GRID!$B$3:$BI$3), 0))*GRID!$B$65,
ROUNDUP(INDEX(GRID!$B$4:$BI$14,MATCH(M$7,GRID!$A$4:$A$14,0),MATCH(1,($U$2=GRID!$B$1:$BI$1)*(КАЛЕНДАРЬ!$O13=GRID!$B$3:$BI$3),0))*GRID!$B$65*(1-GRID!$B$69),0))</f>
        <v>35432</v>
      </c>
      <c r="N46" s="48" cm="1">
        <f t="array" ref="N46">IF($I$2="Путешествия с детьми",
INDEX(GRID!$B$17:$BI$27,MATCH(M$7,GRID!$A$17:$A$27,0),MATCH(1,($U$2=GRID!$B$1:$BI$1)*(КАЛЕНДАРЬ!$O13=GRID!$B$3:$BI$3), 0))*GRID!$B$65,
ROUNDUP(INDEX(GRID!$B$17:$BI$27,MATCH(M$7,GRID!$A$17:$A$27,0),MATCH(1,($U$2=GRID!$B$1:$BI$1)*(КАЛЕНДАРЬ!$O13=GRID!$B$3:$BI$3), 0))*GRID!$B$65*(1-GRID!$B$69),0))</f>
        <v>37582</v>
      </c>
      <c r="O46" s="47" cm="1">
        <f t="array" ref="O46">IF($I$2="Путешествия с детьми",
INDEX(GRID!$B$4:$BI$14,MATCH(O$7,GRID!$A$4:$A$14,0),MATCH(1,($U$2=GRID!$B$1:$BI$1)*(КАЛЕНДАРЬ!$O13=GRID!$B$3:$BI$3), 0))*GRID!$B$65,
ROUNDUP(INDEX(GRID!$B$4:$BI$14,MATCH(O$7,GRID!$A$4:$A$14,0),MATCH(1,($U$2=GRID!$B$1:$BI$1)*(КАЛЕНДАРЬ!$O13=GRID!$B$3:$BI$3),0))*GRID!$B$65*(1-GRID!$B$69),0))</f>
        <v>40936</v>
      </c>
      <c r="P46" s="48" cm="1">
        <f t="array" ref="P46">IF($I$2="Путешествия с детьми",
INDEX(GRID!$B$17:$BI$27,MATCH(O$7,GRID!$A$17:$A$27,0),MATCH(1,($U$2=GRID!$B$1:$BI$1)*(КАЛЕНДАРЬ!$O13=GRID!$B$3:$BI$3), 0))*GRID!$B$65,
ROUNDUP(INDEX(GRID!$B$17:$BI$27,MATCH(O$7,GRID!$A$17:$A$27,0),MATCH(1,($U$2=GRID!$B$1:$BI$1)*(КАЛЕНДАРЬ!$O13=GRID!$B$3:$BI$3), 0))*GRID!$B$65*(1-GRID!$B$69),0))</f>
        <v>43086</v>
      </c>
      <c r="Q46" s="47" t="e" cm="1">
        <f t="array" ref="Q46">IF($I$2="Путешествия с детьми",
INDEX(GRID!$B$4:$BI$14,MATCH(Q$7,GRID!$A$4:$A$14,0),MATCH(1,($U$2=GRID!$B$1:$BI$1)*(КАЛЕНДАРЬ!$O13=GRID!$B$3:$BI$3), 0))*GRID!$B$65,
ROUNDUP(INDEX(GRID!$B$4:$BI$14,MATCH(Q$7,GRID!$A$4:$A$14,0),MATCH(1,($U$2=GRID!$B$1:$BI$1)*(КАЛЕНДАРЬ!$O13=GRID!$B$3:$BI$3),0))*GRID!$B$65*(1-GRID!$B$69),0))</f>
        <v>#N/A</v>
      </c>
      <c r="R46" s="48" t="e" cm="1">
        <f t="array" ref="R46">IF($I$2="Путешествия с детьми",
INDEX(GRID!$B$17:$BI$27,MATCH(Q$7,GRID!$A$17:$A$27,0),MATCH(1,($U$2=GRID!$B$1:$BI$1)*(КАЛЕНДАРЬ!$O13=GRID!$B$3:$BI$3), 0))*GRID!$B$65,
ROUNDUP(INDEX(GRID!$B$17:$BI$27,MATCH(Q$7,GRID!$A$17:$A$27,0),MATCH(1,($U$2=GRID!$B$1:$BI$1)*(КАЛЕНДАРЬ!$O13=GRID!$B$3:$BI$3), 0))*GRID!$B$65*(1-GRID!$B$69),0))</f>
        <v>#N/A</v>
      </c>
      <c r="S46" s="47" t="e" cm="1">
        <f t="array" ref="S46">IF($I$2="Путешествия с детьми",
INDEX(GRID!$B$4:$BI$14,MATCH(S$7,GRID!$A$4:$A$14,0),MATCH(1,($U$2=GRID!$B$1:$BI$1)*(КАЛЕНДАРЬ!$O13=GRID!$B$3:$BI$3), 0))*GRID!$B$65,
ROUNDUP(INDEX(GRID!$B$4:$BI$14,MATCH(S$7,GRID!$A$4:$A$14,0),MATCH(1,($U$2=GRID!$B$1:$BI$1)*(КАЛЕНДАРЬ!$O13=GRID!$B$3:$BI$3),0))*GRID!$B$65*(1-GRID!$B$69),0))</f>
        <v>#N/A</v>
      </c>
      <c r="T46" s="48" t="e" cm="1">
        <f t="array" ref="T46">IF($I$2="Путешествия с детьми",
INDEX(GRID!$B$17:$BI$27,MATCH(S$7,GRID!$A$17:$A$27,0),MATCH(1,($U$2=GRID!$B$1:$BI$1)*(КАЛЕНДАРЬ!$O13=GRID!$B$3:$BI$3), 0))*GRID!$B$65,
ROUNDUP(INDEX(GRID!$B$17:$BI$27,MATCH(S$7,GRID!$A$17:$A$27,0),MATCH(1,($U$2=GRID!$B$1:$BI$1)*(КАЛЕНДАРЬ!$O13=GRID!$B$3:$BI$3), 0))*GRID!$B$65*(1-GRID!$B$69),0))</f>
        <v>#N/A</v>
      </c>
      <c r="U46" s="47" cm="1">
        <f t="array" ref="U46">IF($I$2="Путешествия с детьми",
INDEX(GRID!$B$4:$BI$14,MATCH(U$7,GRID!$A$4:$A$14,0),MATCH(1,($U$2=GRID!$B$1:$BI$1)*(КАЛЕНДАРЬ!$O13=GRID!$B$3:$BI$3), 0))*GRID!$B$65,
ROUNDUP(INDEX(GRID!$B$4:$BI$14,MATCH(U$7,GRID!$A$4:$A$14,0),MATCH(1,($U$2=GRID!$B$1:$BI$1)*(КАЛЕНДАРЬ!$O13=GRID!$B$3:$BI$3),0))*GRID!$B$65*(1-GRID!$B$69),0))</f>
        <v>63640</v>
      </c>
      <c r="V46" s="48" cm="1">
        <f t="array" ref="V46">IF($I$2="Путешествия с детьми",
INDEX(GRID!$B$17:$BI$27,MATCH(U$7,GRID!$A$17:$A$27,0),MATCH(1,($U$2=GRID!$B$1:$BI$1)*(КАЛЕНДАРЬ!$O13=GRID!$B$3:$BI$3), 0))*GRID!$B$65,
ROUNDUP(INDEX(GRID!$B$17:$BI$27,MATCH(U$7,GRID!$A$17:$A$27,0),MATCH(1,($U$2=GRID!$B$1:$BI$1)*(КАЛЕНДАРЬ!$O13=GRID!$B$3:$BI$3), 0))*GRID!$B$65*(1-GRID!$B$69),0))</f>
        <v>65790</v>
      </c>
      <c r="W46" s="47" cm="1">
        <f t="array" ref="W46">IF($I$2="Путешествия с детьми",
INDEX(GRID!$B$4:$BI$14,MATCH(W$7,GRID!$A$4:$A$14,0),MATCH(1,($U$2=GRID!$B$1:$BI$1)*(КАЛЕНДАРЬ!$O13=GRID!$B$3:$BI$3), 0))*GRID!$B$65,
ROUNDUP(INDEX(GRID!$B$4:$BI$14,MATCH(W$7,GRID!$A$4:$A$14,0),MATCH(1,($U$2=GRID!$B$1:$BI$1)*(КАЛЕНДАРЬ!$O13=GRID!$B$3:$BI$3),0))*GRID!$B$65*(1-GRID!$B$69),0))</f>
        <v>239080</v>
      </c>
      <c r="X46" s="48" cm="1">
        <f t="array" ref="X46">IF($I$2="Путешествия с детьми",
INDEX(GRID!$B$17:$BI$27,MATCH(W$7,GRID!$A$17:$A$27,0),MATCH(1,($U$2=GRID!$B$1:$BI$1)*(КАЛЕНДАРЬ!$O13=GRID!$B$3:$BI$3), 0))*GRID!$B$65,
ROUNDUP(INDEX(GRID!$B$17:$BI$27,MATCH(W$7,GRID!$A$17:$A$27,0),MATCH(1,($U$2=GRID!$B$1:$BI$1)*(КАЛЕНДАРЬ!$O13=GRID!$B$3:$BI$3), 0))*GRID!$B$65*(1-GRID!$B$69),0))</f>
        <v>241230</v>
      </c>
    </row>
    <row r="47" spans="1:24" hidden="1" x14ac:dyDescent="0.2">
      <c r="A47" s="117" t="s">
        <v>45</v>
      </c>
      <c r="B47" s="117">
        <v>11</v>
      </c>
      <c r="C47" s="138" cm="1">
        <f t="array" ref="C47">IF($I$2="Путешествия с детьми",
INDEX(GRID!$B$4:$BI$14,MATCH(C$7,GRID!$A$4:$A$14,0),MATCH(1,($U$2=GRID!$B$1:$BI$1)*(КАЛЕНДАРЬ!$O14=GRID!$B$3:$BI$3), 0))*GRID!$B$65,
ROUNDUP(INDEX(GRID!$B$4:$BI$14,MATCH(C$7,GRID!$A$4:$A$14,0),MATCH(1,($U$2=GRID!$B$1:$BI$1)*(КАЛЕНДАРЬ!$O14=GRID!$B$3:$BI$3),0))*GRID!$B$65*(1-GRID!$B$69),0))</f>
        <v>16340</v>
      </c>
      <c r="D47" s="48" cm="1">
        <f t="array" ref="D47">IF($I$2="Путешествия с детьми",
INDEX(GRID!$B$17:$BI$27,MATCH(C$7,GRID!$A$17:$A$27,0),MATCH(1,($U$2=GRID!$B$1:$BI$1)*(КАЛЕНДАРЬ!$O14=GRID!$B$3:$BI$3), 0))*GRID!$B$65,
ROUNDUP(INDEX(GRID!$B$17:$BI$27,MATCH(C$7,GRID!$A$17:$A$27,0),MATCH(1,($U$2=GRID!$B$1:$BI$1)*(КАЛЕНДАРЬ!$O14=GRID!$B$3:$BI$3), 0))*GRID!$B$65*(1-GRID!$B$69),0))</f>
        <v>18490</v>
      </c>
      <c r="E47" s="47" cm="1">
        <f t="array" ref="E47">IF($I$2="Путешествия с детьми",
INDEX(GRID!$B$4:$BI$14,MATCH(E$7,GRID!$A$4:$A$14,0),MATCH(1,($U$2=GRID!$B$1:$BI$1)*(КАЛЕНДАРЬ!$O14=GRID!$B$3:$BI$3), 0))*GRID!$B$65,
ROUNDUP(INDEX(GRID!$B$4:$BI$14,MATCH(E$7,GRID!$A$4:$A$14,0),MATCH(1,($U$2=GRID!$B$1:$BI$1)*(КАЛЕНДАРЬ!$O14=GRID!$B$3:$BI$3),0))*GRID!$B$65*(1-GRID!$B$69),0))</f>
        <v>17974</v>
      </c>
      <c r="F47" s="48" cm="1">
        <f t="array" ref="F47">IF($I$2="Путешествия с детьми",
INDEX(GRID!$B$17:$BI$27,MATCH(E$7,GRID!$A$17:$A$27,0),MATCH(1,($U$2=GRID!$B$1:$BI$1)*(КАЛЕНДАРЬ!$O14=GRID!$B$3:$BI$3), 0))*GRID!$B$65,
ROUNDUP(INDEX(GRID!$B$17:$BI$27,MATCH(E$7,GRID!$A$17:$A$27,0),MATCH(1,($U$2=GRID!$B$1:$BI$1)*(КАЛЕНДАРЬ!$O14=GRID!$B$3:$BI$3), 0))*GRID!$B$65*(1-GRID!$B$69),0))</f>
        <v>20124</v>
      </c>
      <c r="G47" s="47" t="e" cm="1">
        <f t="array" ref="G47">IF($I$2="Путешествия с детьми",
INDEX(GRID!$B$4:$BI$14,MATCH(G$7,GRID!$A$4:$A$14,0),MATCH(1,($U$2=GRID!$B$1:$BI$1)*(КАЛЕНДАРЬ!$O14=GRID!$B$3:$BI$3), 0))*GRID!$B$65,
ROUNDUP(INDEX(GRID!$B$4:$BI$14,MATCH(G$7,GRID!$A$4:$A$14,0),MATCH(1,($U$2=GRID!$B$1:$BI$1)*(КАЛЕНДАРЬ!$O14=GRID!$B$3:$BI$3),0))*GRID!$B$65*(1-GRID!$B$69),0))</f>
        <v>#N/A</v>
      </c>
      <c r="H47" s="48" t="e" cm="1">
        <f t="array" ref="H47">IF($I$2="Путешествия с детьми",
INDEX(GRID!$B$17:$BI$27,MATCH(G$7,GRID!$A$17:$A$27,0),MATCH(1,($U$2=GRID!$B$1:$BI$1)*(КАЛЕНДАРЬ!$O14=GRID!$B$3:$BI$3), 0))*GRID!$B$65,
ROUNDUP(INDEX(GRID!$B$17:$BI$27,MATCH(G$7,GRID!$A$17:$A$27,0),MATCH(1,($U$2=GRID!$B$1:$BI$1)*(КАЛЕНДАРЬ!$O14=GRID!$B$3:$BI$3), 0))*GRID!$B$65*(1-GRID!$B$69),0))</f>
        <v>#N/A</v>
      </c>
      <c r="I47" s="47" t="e" cm="1">
        <f t="array" ref="I47">IF($I$2="Путешествия с детьми",
INDEX(GRID!$B$4:$BI$14,MATCH(I$7,GRID!$A$4:$A$14,0),MATCH(1,($U$2=GRID!$B$1:$BI$1)*(КАЛЕНДАРЬ!$O14=GRID!$B$3:$BI$3), 0))*GRID!$B$65,
ROUNDUP(INDEX(GRID!$B$4:$BI$14,MATCH(I$7,GRID!$A$4:$A$14,0),MATCH(1,($U$2=GRID!$B$1:$BI$1)*(КАЛЕНДАРЬ!$O14=GRID!$B$3:$BI$3),0))*GRID!$B$65*(1-GRID!$B$69),0))</f>
        <v>#N/A</v>
      </c>
      <c r="J47" s="48" t="e" cm="1">
        <f t="array" ref="J47">IF($I$2="Путешествия с детьми",
INDEX(GRID!$B$17:$BI$27,MATCH(I$7,GRID!$A$17:$A$27,0),MATCH(1,($U$2=GRID!$B$1:$BI$1)*(КАЛЕНДАРЬ!$O14=GRID!$B$3:$BI$3), 0))*GRID!$B$65,
ROUNDUP(INDEX(GRID!$B$17:$BI$27,MATCH(I$7,GRID!$A$17:$A$27,0),MATCH(1,($U$2=GRID!$B$1:$BI$1)*(КАЛЕНДАРЬ!$O14=GRID!$B$3:$BI$3), 0))*GRID!$B$65*(1-GRID!$B$69),0))</f>
        <v>#N/A</v>
      </c>
      <c r="K47" s="47" cm="1">
        <f t="array" ref="K47">IF($I$2="Путешествия с детьми",
INDEX(GRID!$B$4:$BI$14,MATCH(K$7,GRID!$A$4:$A$14,0),MATCH(1,($U$2=GRID!$B$1:$BI$1)*(КАЛЕНДАРЬ!$O14=GRID!$B$3:$BI$3), 0))*GRID!$B$65,
ROUNDUP(INDEX(GRID!$B$4:$BI$14,MATCH(K$7,GRID!$A$4:$A$14,0),MATCH(1,($U$2=GRID!$B$1:$BI$1)*(КАЛЕНДАРЬ!$O14=GRID!$B$3:$BI$3),0))*GRID!$B$65*(1-GRID!$B$69),0))</f>
        <v>23736</v>
      </c>
      <c r="L47" s="48" cm="1">
        <f t="array" ref="L47">IF($I$2="Путешествия с детьми",
INDEX(GRID!$B$17:$BI$27,MATCH(K$7,GRID!$A$17:$A$27,0),MATCH(1,($U$2=GRID!$B$1:$BI$1)*(КАЛЕНДАРЬ!$O14=GRID!$B$3:$BI$3), 0))*GRID!$B$65,
ROUNDUP(INDEX(GRID!$B$17:$BI$27,MATCH(K$7,GRID!$A$17:$A$27,0),MATCH(1,($U$2=GRID!$B$1:$BI$1)*(КАЛЕНДАРЬ!$O14=GRID!$B$3:$BI$3), 0))*GRID!$B$65*(1-GRID!$B$69),0))</f>
        <v>25886</v>
      </c>
      <c r="M47" s="47" cm="1">
        <f t="array" ref="M47">IF($I$2="Путешествия с детьми",
INDEX(GRID!$B$4:$BI$14,MATCH(M$7,GRID!$A$4:$A$14,0),MATCH(1,($U$2=GRID!$B$1:$BI$1)*(КАЛЕНДАРЬ!$O14=GRID!$B$3:$BI$3), 0))*GRID!$B$65,
ROUNDUP(INDEX(GRID!$B$4:$BI$14,MATCH(M$7,GRID!$A$4:$A$14,0),MATCH(1,($U$2=GRID!$B$1:$BI$1)*(КАЛЕНДАРЬ!$O14=GRID!$B$3:$BI$3),0))*GRID!$B$65*(1-GRID!$B$69),0))</f>
        <v>26058</v>
      </c>
      <c r="N47" s="48" cm="1">
        <f t="array" ref="N47">IF($I$2="Путешествия с детьми",
INDEX(GRID!$B$17:$BI$27,MATCH(M$7,GRID!$A$17:$A$27,0),MATCH(1,($U$2=GRID!$B$1:$BI$1)*(КАЛЕНДАРЬ!$O14=GRID!$B$3:$BI$3), 0))*GRID!$B$65,
ROUNDUP(INDEX(GRID!$B$17:$BI$27,MATCH(M$7,GRID!$A$17:$A$27,0),MATCH(1,($U$2=GRID!$B$1:$BI$1)*(КАЛЕНДАРЬ!$O14=GRID!$B$3:$BI$3), 0))*GRID!$B$65*(1-GRID!$B$69),0))</f>
        <v>28208</v>
      </c>
      <c r="O47" s="47" cm="1">
        <f t="array" ref="O47">IF($I$2="Путешествия с детьми",
INDEX(GRID!$B$4:$BI$14,MATCH(O$7,GRID!$A$4:$A$14,0),MATCH(1,($U$2=GRID!$B$1:$BI$1)*(КАЛЕНДАРЬ!$O14=GRID!$B$3:$BI$3), 0))*GRID!$B$65,
ROUNDUP(INDEX(GRID!$B$4:$BI$14,MATCH(O$7,GRID!$A$4:$A$14,0),MATCH(1,($U$2=GRID!$B$1:$BI$1)*(КАЛЕНДАРЬ!$O14=GRID!$B$3:$BI$3),0))*GRID!$B$65*(1-GRID!$B$69),0))</f>
        <v>32078</v>
      </c>
      <c r="P47" s="48" cm="1">
        <f t="array" ref="P47">IF($I$2="Путешествия с детьми",
INDEX(GRID!$B$17:$BI$27,MATCH(O$7,GRID!$A$17:$A$27,0),MATCH(1,($U$2=GRID!$B$1:$BI$1)*(КАЛЕНДАРЬ!$O14=GRID!$B$3:$BI$3), 0))*GRID!$B$65,
ROUNDUP(INDEX(GRID!$B$17:$BI$27,MATCH(O$7,GRID!$A$17:$A$27,0),MATCH(1,($U$2=GRID!$B$1:$BI$1)*(КАЛЕНДАРЬ!$O14=GRID!$B$3:$BI$3), 0))*GRID!$B$65*(1-GRID!$B$69),0))</f>
        <v>34228</v>
      </c>
      <c r="Q47" s="47" t="e" cm="1">
        <f t="array" ref="Q47">IF($I$2="Путешествия с детьми",
INDEX(GRID!$B$4:$BI$14,MATCH(Q$7,GRID!$A$4:$A$14,0),MATCH(1,($U$2=GRID!$B$1:$BI$1)*(КАЛЕНДАРЬ!$O14=GRID!$B$3:$BI$3), 0))*GRID!$B$65,
ROUNDUP(INDEX(GRID!$B$4:$BI$14,MATCH(Q$7,GRID!$A$4:$A$14,0),MATCH(1,($U$2=GRID!$B$1:$BI$1)*(КАЛЕНДАРЬ!$O14=GRID!$B$3:$BI$3),0))*GRID!$B$65*(1-GRID!$B$69),0))</f>
        <v>#N/A</v>
      </c>
      <c r="R47" s="48" t="e" cm="1">
        <f t="array" ref="R47">IF($I$2="Путешествия с детьми",
INDEX(GRID!$B$17:$BI$27,MATCH(Q$7,GRID!$A$17:$A$27,0),MATCH(1,($U$2=GRID!$B$1:$BI$1)*(КАЛЕНДАРЬ!$O14=GRID!$B$3:$BI$3), 0))*GRID!$B$65,
ROUNDUP(INDEX(GRID!$B$17:$BI$27,MATCH(Q$7,GRID!$A$17:$A$27,0),MATCH(1,($U$2=GRID!$B$1:$BI$1)*(КАЛЕНДАРЬ!$O14=GRID!$B$3:$BI$3), 0))*GRID!$B$65*(1-GRID!$B$69),0))</f>
        <v>#N/A</v>
      </c>
      <c r="S47" s="47" t="e" cm="1">
        <f t="array" ref="S47">IF($I$2="Путешествия с детьми",
INDEX(GRID!$B$4:$BI$14,MATCH(S$7,GRID!$A$4:$A$14,0),MATCH(1,($U$2=GRID!$B$1:$BI$1)*(КАЛЕНДАРЬ!$O14=GRID!$B$3:$BI$3), 0))*GRID!$B$65,
ROUNDUP(INDEX(GRID!$B$4:$BI$14,MATCH(S$7,GRID!$A$4:$A$14,0),MATCH(1,($U$2=GRID!$B$1:$BI$1)*(КАЛЕНДАРЬ!$O14=GRID!$B$3:$BI$3),0))*GRID!$B$65*(1-GRID!$B$69),0))</f>
        <v>#N/A</v>
      </c>
      <c r="T47" s="48" t="e" cm="1">
        <f t="array" ref="T47">IF($I$2="Путешествия с детьми",
INDEX(GRID!$B$17:$BI$27,MATCH(S$7,GRID!$A$17:$A$27,0),MATCH(1,($U$2=GRID!$B$1:$BI$1)*(КАЛЕНДАРЬ!$O14=GRID!$B$3:$BI$3), 0))*GRID!$B$65,
ROUNDUP(INDEX(GRID!$B$17:$BI$27,MATCH(S$7,GRID!$A$17:$A$27,0),MATCH(1,($U$2=GRID!$B$1:$BI$1)*(КАЛЕНДАРЬ!$O14=GRID!$B$3:$BI$3), 0))*GRID!$B$65*(1-GRID!$B$69),0))</f>
        <v>#N/A</v>
      </c>
      <c r="U47" s="47" cm="1">
        <f t="array" ref="U47">IF($I$2="Путешествия с детьми",
INDEX(GRID!$B$4:$BI$14,MATCH(U$7,GRID!$A$4:$A$14,0),MATCH(1,($U$2=GRID!$B$1:$BI$1)*(КАЛЕНДАРЬ!$O14=GRID!$B$3:$BI$3), 0))*GRID!$B$65,
ROUNDUP(INDEX(GRID!$B$4:$BI$14,MATCH(U$7,GRID!$A$4:$A$14,0),MATCH(1,($U$2=GRID!$B$1:$BI$1)*(КАЛЕНДАРЬ!$O14=GRID!$B$3:$BI$3),0))*GRID!$B$65*(1-GRID!$B$69),0))</f>
        <v>49880</v>
      </c>
      <c r="V47" s="48" cm="1">
        <f t="array" ref="V47">IF($I$2="Путешествия с детьми",
INDEX(GRID!$B$17:$BI$27,MATCH(U$7,GRID!$A$17:$A$27,0),MATCH(1,($U$2=GRID!$B$1:$BI$1)*(КАЛЕНДАРЬ!$O14=GRID!$B$3:$BI$3), 0))*GRID!$B$65,
ROUNDUP(INDEX(GRID!$B$17:$BI$27,MATCH(U$7,GRID!$A$17:$A$27,0),MATCH(1,($U$2=GRID!$B$1:$BI$1)*(КАЛЕНДАРЬ!$O14=GRID!$B$3:$BI$3), 0))*GRID!$B$65*(1-GRID!$B$69),0))</f>
        <v>52030</v>
      </c>
      <c r="W47" s="47" cm="1">
        <f t="array" ref="W47">IF($I$2="Путешествия с детьми",
INDEX(GRID!$B$4:$BI$14,MATCH(W$7,GRID!$A$4:$A$14,0),MATCH(1,($U$2=GRID!$B$1:$BI$1)*(КАЛЕНДАРЬ!$O14=GRID!$B$3:$BI$3), 0))*GRID!$B$65,
ROUNDUP(INDEX(GRID!$B$4:$BI$14,MATCH(W$7,GRID!$A$4:$A$14,0),MATCH(1,($U$2=GRID!$B$1:$BI$1)*(КАЛЕНДАРЬ!$O14=GRID!$B$3:$BI$3),0))*GRID!$B$65*(1-GRID!$B$69),0))</f>
        <v>199520</v>
      </c>
      <c r="X47" s="48" cm="1">
        <f t="array" ref="X47">IF($I$2="Путешествия с детьми",
INDEX(GRID!$B$17:$BI$27,MATCH(W$7,GRID!$A$17:$A$27,0),MATCH(1,($U$2=GRID!$B$1:$BI$1)*(КАЛЕНДАРЬ!$O14=GRID!$B$3:$BI$3), 0))*GRID!$B$65,
ROUNDUP(INDEX(GRID!$B$17:$BI$27,MATCH(W$7,GRID!$A$17:$A$27,0),MATCH(1,($U$2=GRID!$B$1:$BI$1)*(КАЛЕНДАРЬ!$O14=GRID!$B$3:$BI$3), 0))*GRID!$B$65*(1-GRID!$B$69),0))</f>
        <v>201670</v>
      </c>
    </row>
    <row r="48" spans="1:24" hidden="1" x14ac:dyDescent="0.2">
      <c r="A48" s="117" t="s">
        <v>46</v>
      </c>
      <c r="B48" s="117">
        <v>12</v>
      </c>
      <c r="C48" s="138" cm="1">
        <f t="array" ref="C48">IF($I$2="Путешествия с детьми",
INDEX(GRID!$B$4:$BI$14,MATCH(C$7,GRID!$A$4:$A$14,0),MATCH(1,($U$2=GRID!$B$1:$BI$1)*(КАЛЕНДАРЬ!$O15=GRID!$B$3:$BI$3), 0))*GRID!$B$65,
ROUNDUP(INDEX(GRID!$B$4:$BI$14,MATCH(C$7,GRID!$A$4:$A$14,0),MATCH(1,($U$2=GRID!$B$1:$BI$1)*(КАЛЕНДАРЬ!$O15=GRID!$B$3:$BI$3),0))*GRID!$B$65*(1-GRID!$B$69),0))</f>
        <v>16340</v>
      </c>
      <c r="D48" s="48" cm="1">
        <f t="array" ref="D48">IF($I$2="Путешествия с детьми",
INDEX(GRID!$B$17:$BI$27,MATCH(C$7,GRID!$A$17:$A$27,0),MATCH(1,($U$2=GRID!$B$1:$BI$1)*(КАЛЕНДАРЬ!$O15=GRID!$B$3:$BI$3), 0))*GRID!$B$65,
ROUNDUP(INDEX(GRID!$B$17:$BI$27,MATCH(C$7,GRID!$A$17:$A$27,0),MATCH(1,($U$2=GRID!$B$1:$BI$1)*(КАЛЕНДАРЬ!$O15=GRID!$B$3:$BI$3), 0))*GRID!$B$65*(1-GRID!$B$69),0))</f>
        <v>18490</v>
      </c>
      <c r="E48" s="47" cm="1">
        <f t="array" ref="E48">IF($I$2="Путешествия с детьми",
INDEX(GRID!$B$4:$BI$14,MATCH(E$7,GRID!$A$4:$A$14,0),MATCH(1,($U$2=GRID!$B$1:$BI$1)*(КАЛЕНДАРЬ!$O15=GRID!$B$3:$BI$3), 0))*GRID!$B$65,
ROUNDUP(INDEX(GRID!$B$4:$BI$14,MATCH(E$7,GRID!$A$4:$A$14,0),MATCH(1,($U$2=GRID!$B$1:$BI$1)*(КАЛЕНДАРЬ!$O15=GRID!$B$3:$BI$3),0))*GRID!$B$65*(1-GRID!$B$69),0))</f>
        <v>17974</v>
      </c>
      <c r="F48" s="48" cm="1">
        <f t="array" ref="F48">IF($I$2="Путешествия с детьми",
INDEX(GRID!$B$17:$BI$27,MATCH(E$7,GRID!$A$17:$A$27,0),MATCH(1,($U$2=GRID!$B$1:$BI$1)*(КАЛЕНДАРЬ!$O15=GRID!$B$3:$BI$3), 0))*GRID!$B$65,
ROUNDUP(INDEX(GRID!$B$17:$BI$27,MATCH(E$7,GRID!$A$17:$A$27,0),MATCH(1,($U$2=GRID!$B$1:$BI$1)*(КАЛЕНДАРЬ!$O15=GRID!$B$3:$BI$3), 0))*GRID!$B$65*(1-GRID!$B$69),0))</f>
        <v>20124</v>
      </c>
      <c r="G48" s="47" t="e" cm="1">
        <f t="array" ref="G48">IF($I$2="Путешествия с детьми",
INDEX(GRID!$B$4:$BI$14,MATCH(G$7,GRID!$A$4:$A$14,0),MATCH(1,($U$2=GRID!$B$1:$BI$1)*(КАЛЕНДАРЬ!$O15=GRID!$B$3:$BI$3), 0))*GRID!$B$65,
ROUNDUP(INDEX(GRID!$B$4:$BI$14,MATCH(G$7,GRID!$A$4:$A$14,0),MATCH(1,($U$2=GRID!$B$1:$BI$1)*(КАЛЕНДАРЬ!$O15=GRID!$B$3:$BI$3),0))*GRID!$B$65*(1-GRID!$B$69),0))</f>
        <v>#N/A</v>
      </c>
      <c r="H48" s="48" t="e" cm="1">
        <f t="array" ref="H48">IF($I$2="Путешествия с детьми",
INDEX(GRID!$B$17:$BI$27,MATCH(G$7,GRID!$A$17:$A$27,0),MATCH(1,($U$2=GRID!$B$1:$BI$1)*(КАЛЕНДАРЬ!$O15=GRID!$B$3:$BI$3), 0))*GRID!$B$65,
ROUNDUP(INDEX(GRID!$B$17:$BI$27,MATCH(G$7,GRID!$A$17:$A$27,0),MATCH(1,($U$2=GRID!$B$1:$BI$1)*(КАЛЕНДАРЬ!$O15=GRID!$B$3:$BI$3), 0))*GRID!$B$65*(1-GRID!$B$69),0))</f>
        <v>#N/A</v>
      </c>
      <c r="I48" s="47" t="e" cm="1">
        <f t="array" ref="I48">IF($I$2="Путешествия с детьми",
INDEX(GRID!$B$4:$BI$14,MATCH(I$7,GRID!$A$4:$A$14,0),MATCH(1,($U$2=GRID!$B$1:$BI$1)*(КАЛЕНДАРЬ!$O15=GRID!$B$3:$BI$3), 0))*GRID!$B$65,
ROUNDUP(INDEX(GRID!$B$4:$BI$14,MATCH(I$7,GRID!$A$4:$A$14,0),MATCH(1,($U$2=GRID!$B$1:$BI$1)*(КАЛЕНДАРЬ!$O15=GRID!$B$3:$BI$3),0))*GRID!$B$65*(1-GRID!$B$69),0))</f>
        <v>#N/A</v>
      </c>
      <c r="J48" s="48" t="e" cm="1">
        <f t="array" ref="J48">IF($I$2="Путешествия с детьми",
INDEX(GRID!$B$17:$BI$27,MATCH(I$7,GRID!$A$17:$A$27,0),MATCH(1,($U$2=GRID!$B$1:$BI$1)*(КАЛЕНДАРЬ!$O15=GRID!$B$3:$BI$3), 0))*GRID!$B$65,
ROUNDUP(INDEX(GRID!$B$17:$BI$27,MATCH(I$7,GRID!$A$17:$A$27,0),MATCH(1,($U$2=GRID!$B$1:$BI$1)*(КАЛЕНДАРЬ!$O15=GRID!$B$3:$BI$3), 0))*GRID!$B$65*(1-GRID!$B$69),0))</f>
        <v>#N/A</v>
      </c>
      <c r="K48" s="47" cm="1">
        <f t="array" ref="K48">IF($I$2="Путешествия с детьми",
INDEX(GRID!$B$4:$BI$14,MATCH(K$7,GRID!$A$4:$A$14,0),MATCH(1,($U$2=GRID!$B$1:$BI$1)*(КАЛЕНДАРЬ!$O15=GRID!$B$3:$BI$3), 0))*GRID!$B$65,
ROUNDUP(INDEX(GRID!$B$4:$BI$14,MATCH(K$7,GRID!$A$4:$A$14,0),MATCH(1,($U$2=GRID!$B$1:$BI$1)*(КАЛЕНДАРЬ!$O15=GRID!$B$3:$BI$3),0))*GRID!$B$65*(1-GRID!$B$69),0))</f>
        <v>23736</v>
      </c>
      <c r="L48" s="48" cm="1">
        <f t="array" ref="L48">IF($I$2="Путешествия с детьми",
INDEX(GRID!$B$17:$BI$27,MATCH(K$7,GRID!$A$17:$A$27,0),MATCH(1,($U$2=GRID!$B$1:$BI$1)*(КАЛЕНДАРЬ!$O15=GRID!$B$3:$BI$3), 0))*GRID!$B$65,
ROUNDUP(INDEX(GRID!$B$17:$BI$27,MATCH(K$7,GRID!$A$17:$A$27,0),MATCH(1,($U$2=GRID!$B$1:$BI$1)*(КАЛЕНДАРЬ!$O15=GRID!$B$3:$BI$3), 0))*GRID!$B$65*(1-GRID!$B$69),0))</f>
        <v>25886</v>
      </c>
      <c r="M48" s="47" cm="1">
        <f t="array" ref="M48">IF($I$2="Путешествия с детьми",
INDEX(GRID!$B$4:$BI$14,MATCH(M$7,GRID!$A$4:$A$14,0),MATCH(1,($U$2=GRID!$B$1:$BI$1)*(КАЛЕНДАРЬ!$O15=GRID!$B$3:$BI$3), 0))*GRID!$B$65,
ROUNDUP(INDEX(GRID!$B$4:$BI$14,MATCH(M$7,GRID!$A$4:$A$14,0),MATCH(1,($U$2=GRID!$B$1:$BI$1)*(КАЛЕНДАРЬ!$O15=GRID!$B$3:$BI$3),0))*GRID!$B$65*(1-GRID!$B$69),0))</f>
        <v>26058</v>
      </c>
      <c r="N48" s="48" cm="1">
        <f t="array" ref="N48">IF($I$2="Путешествия с детьми",
INDEX(GRID!$B$17:$BI$27,MATCH(M$7,GRID!$A$17:$A$27,0),MATCH(1,($U$2=GRID!$B$1:$BI$1)*(КАЛЕНДАРЬ!$O15=GRID!$B$3:$BI$3), 0))*GRID!$B$65,
ROUNDUP(INDEX(GRID!$B$17:$BI$27,MATCH(M$7,GRID!$A$17:$A$27,0),MATCH(1,($U$2=GRID!$B$1:$BI$1)*(КАЛЕНДАРЬ!$O15=GRID!$B$3:$BI$3), 0))*GRID!$B$65*(1-GRID!$B$69),0))</f>
        <v>28208</v>
      </c>
      <c r="O48" s="47" cm="1">
        <f t="array" ref="O48">IF($I$2="Путешествия с детьми",
INDEX(GRID!$B$4:$BI$14,MATCH(O$7,GRID!$A$4:$A$14,0),MATCH(1,($U$2=GRID!$B$1:$BI$1)*(КАЛЕНДАРЬ!$O15=GRID!$B$3:$BI$3), 0))*GRID!$B$65,
ROUNDUP(INDEX(GRID!$B$4:$BI$14,MATCH(O$7,GRID!$A$4:$A$14,0),MATCH(1,($U$2=GRID!$B$1:$BI$1)*(КАЛЕНДАРЬ!$O15=GRID!$B$3:$BI$3),0))*GRID!$B$65*(1-GRID!$B$69),0))</f>
        <v>32078</v>
      </c>
      <c r="P48" s="48" cm="1">
        <f t="array" ref="P48">IF($I$2="Путешествия с детьми",
INDEX(GRID!$B$17:$BI$27,MATCH(O$7,GRID!$A$17:$A$27,0),MATCH(1,($U$2=GRID!$B$1:$BI$1)*(КАЛЕНДАРЬ!$O15=GRID!$B$3:$BI$3), 0))*GRID!$B$65,
ROUNDUP(INDEX(GRID!$B$17:$BI$27,MATCH(O$7,GRID!$A$17:$A$27,0),MATCH(1,($U$2=GRID!$B$1:$BI$1)*(КАЛЕНДАРЬ!$O15=GRID!$B$3:$BI$3), 0))*GRID!$B$65*(1-GRID!$B$69),0))</f>
        <v>34228</v>
      </c>
      <c r="Q48" s="47" t="e" cm="1">
        <f t="array" ref="Q48">IF($I$2="Путешествия с детьми",
INDEX(GRID!$B$4:$BI$14,MATCH(Q$7,GRID!$A$4:$A$14,0),MATCH(1,($U$2=GRID!$B$1:$BI$1)*(КАЛЕНДАРЬ!$O15=GRID!$B$3:$BI$3), 0))*GRID!$B$65,
ROUNDUP(INDEX(GRID!$B$4:$BI$14,MATCH(Q$7,GRID!$A$4:$A$14,0),MATCH(1,($U$2=GRID!$B$1:$BI$1)*(КАЛЕНДАРЬ!$O15=GRID!$B$3:$BI$3),0))*GRID!$B$65*(1-GRID!$B$69),0))</f>
        <v>#N/A</v>
      </c>
      <c r="R48" s="48" t="e" cm="1">
        <f t="array" ref="R48">IF($I$2="Путешествия с детьми",
INDEX(GRID!$B$17:$BI$27,MATCH(Q$7,GRID!$A$17:$A$27,0),MATCH(1,($U$2=GRID!$B$1:$BI$1)*(КАЛЕНДАРЬ!$O15=GRID!$B$3:$BI$3), 0))*GRID!$B$65,
ROUNDUP(INDEX(GRID!$B$17:$BI$27,MATCH(Q$7,GRID!$A$17:$A$27,0),MATCH(1,($U$2=GRID!$B$1:$BI$1)*(КАЛЕНДАРЬ!$O15=GRID!$B$3:$BI$3), 0))*GRID!$B$65*(1-GRID!$B$69),0))</f>
        <v>#N/A</v>
      </c>
      <c r="S48" s="47" t="e" cm="1">
        <f t="array" ref="S48">IF($I$2="Путешествия с детьми",
INDEX(GRID!$B$4:$BI$14,MATCH(S$7,GRID!$A$4:$A$14,0),MATCH(1,($U$2=GRID!$B$1:$BI$1)*(КАЛЕНДАРЬ!$O15=GRID!$B$3:$BI$3), 0))*GRID!$B$65,
ROUNDUP(INDEX(GRID!$B$4:$BI$14,MATCH(S$7,GRID!$A$4:$A$14,0),MATCH(1,($U$2=GRID!$B$1:$BI$1)*(КАЛЕНДАРЬ!$O15=GRID!$B$3:$BI$3),0))*GRID!$B$65*(1-GRID!$B$69),0))</f>
        <v>#N/A</v>
      </c>
      <c r="T48" s="48" t="e" cm="1">
        <f t="array" ref="T48">IF($I$2="Путешествия с детьми",
INDEX(GRID!$B$17:$BI$27,MATCH(S$7,GRID!$A$17:$A$27,0),MATCH(1,($U$2=GRID!$B$1:$BI$1)*(КАЛЕНДАРЬ!$O15=GRID!$B$3:$BI$3), 0))*GRID!$B$65,
ROUNDUP(INDEX(GRID!$B$17:$BI$27,MATCH(S$7,GRID!$A$17:$A$27,0),MATCH(1,($U$2=GRID!$B$1:$BI$1)*(КАЛЕНДАРЬ!$O15=GRID!$B$3:$BI$3), 0))*GRID!$B$65*(1-GRID!$B$69),0))</f>
        <v>#N/A</v>
      </c>
      <c r="U48" s="47" cm="1">
        <f t="array" ref="U48">IF($I$2="Путешествия с детьми",
INDEX(GRID!$B$4:$BI$14,MATCH(U$7,GRID!$A$4:$A$14,0),MATCH(1,($U$2=GRID!$B$1:$BI$1)*(КАЛЕНДАРЬ!$O15=GRID!$B$3:$BI$3), 0))*GRID!$B$65,
ROUNDUP(INDEX(GRID!$B$4:$BI$14,MATCH(U$7,GRID!$A$4:$A$14,0),MATCH(1,($U$2=GRID!$B$1:$BI$1)*(КАЛЕНДАРЬ!$O15=GRID!$B$3:$BI$3),0))*GRID!$B$65*(1-GRID!$B$69),0))</f>
        <v>49880</v>
      </c>
      <c r="V48" s="48" cm="1">
        <f t="array" ref="V48">IF($I$2="Путешествия с детьми",
INDEX(GRID!$B$17:$BI$27,MATCH(U$7,GRID!$A$17:$A$27,0),MATCH(1,($U$2=GRID!$B$1:$BI$1)*(КАЛЕНДАРЬ!$O15=GRID!$B$3:$BI$3), 0))*GRID!$B$65,
ROUNDUP(INDEX(GRID!$B$17:$BI$27,MATCH(U$7,GRID!$A$17:$A$27,0),MATCH(1,($U$2=GRID!$B$1:$BI$1)*(КАЛЕНДАРЬ!$O15=GRID!$B$3:$BI$3), 0))*GRID!$B$65*(1-GRID!$B$69),0))</f>
        <v>52030</v>
      </c>
      <c r="W48" s="47" cm="1">
        <f t="array" ref="W48">IF($I$2="Путешествия с детьми",
INDEX(GRID!$B$4:$BI$14,MATCH(W$7,GRID!$A$4:$A$14,0),MATCH(1,($U$2=GRID!$B$1:$BI$1)*(КАЛЕНДАРЬ!$O15=GRID!$B$3:$BI$3), 0))*GRID!$B$65,
ROUNDUP(INDEX(GRID!$B$4:$BI$14,MATCH(W$7,GRID!$A$4:$A$14,0),MATCH(1,($U$2=GRID!$B$1:$BI$1)*(КАЛЕНДАРЬ!$O15=GRID!$B$3:$BI$3),0))*GRID!$B$65*(1-GRID!$B$69),0))</f>
        <v>199520</v>
      </c>
      <c r="X48" s="48" cm="1">
        <f t="array" ref="X48">IF($I$2="Путешествия с детьми",
INDEX(GRID!$B$17:$BI$27,MATCH(W$7,GRID!$A$17:$A$27,0),MATCH(1,($U$2=GRID!$B$1:$BI$1)*(КАЛЕНДАРЬ!$O15=GRID!$B$3:$BI$3), 0))*GRID!$B$65,
ROUNDUP(INDEX(GRID!$B$17:$BI$27,MATCH(W$7,GRID!$A$17:$A$27,0),MATCH(1,($U$2=GRID!$B$1:$BI$1)*(КАЛЕНДАРЬ!$O15=GRID!$B$3:$BI$3), 0))*GRID!$B$65*(1-GRID!$B$69),0))</f>
        <v>201670</v>
      </c>
    </row>
    <row r="49" spans="1:24" hidden="1" x14ac:dyDescent="0.2">
      <c r="A49" s="117" t="s">
        <v>47</v>
      </c>
      <c r="B49" s="117">
        <v>13</v>
      </c>
      <c r="C49" s="138" cm="1">
        <f t="array" ref="C49">IF($I$2="Путешествия с детьми",
INDEX(GRID!$B$4:$BI$14,MATCH(C$7,GRID!$A$4:$A$14,0),MATCH(1,($U$2=GRID!$B$1:$BI$1)*(КАЛЕНДАРЬ!$O16=GRID!$B$3:$BI$3), 0))*GRID!$B$65,
ROUNDUP(INDEX(GRID!$B$4:$BI$14,MATCH(C$7,GRID!$A$4:$A$14,0),MATCH(1,($U$2=GRID!$B$1:$BI$1)*(КАЛЕНДАРЬ!$O16=GRID!$B$3:$BI$3),0))*GRID!$B$65*(1-GRID!$B$69),0))</f>
        <v>16340</v>
      </c>
      <c r="D49" s="48" cm="1">
        <f t="array" ref="D49">IF($I$2="Путешествия с детьми",
INDEX(GRID!$B$17:$BI$27,MATCH(C$7,GRID!$A$17:$A$27,0),MATCH(1,($U$2=GRID!$B$1:$BI$1)*(КАЛЕНДАРЬ!$O16=GRID!$B$3:$BI$3), 0))*GRID!$B$65,
ROUNDUP(INDEX(GRID!$B$17:$BI$27,MATCH(C$7,GRID!$A$17:$A$27,0),MATCH(1,($U$2=GRID!$B$1:$BI$1)*(КАЛЕНДАРЬ!$O16=GRID!$B$3:$BI$3), 0))*GRID!$B$65*(1-GRID!$B$69),0))</f>
        <v>18490</v>
      </c>
      <c r="E49" s="47" cm="1">
        <f t="array" ref="E49">IF($I$2="Путешествия с детьми",
INDEX(GRID!$B$4:$BI$14,MATCH(E$7,GRID!$A$4:$A$14,0),MATCH(1,($U$2=GRID!$B$1:$BI$1)*(КАЛЕНДАРЬ!$O16=GRID!$B$3:$BI$3), 0))*GRID!$B$65,
ROUNDUP(INDEX(GRID!$B$4:$BI$14,MATCH(E$7,GRID!$A$4:$A$14,0),MATCH(1,($U$2=GRID!$B$1:$BI$1)*(КАЛЕНДАРЬ!$O16=GRID!$B$3:$BI$3),0))*GRID!$B$65*(1-GRID!$B$69),0))</f>
        <v>17974</v>
      </c>
      <c r="F49" s="48" cm="1">
        <f t="array" ref="F49">IF($I$2="Путешествия с детьми",
INDEX(GRID!$B$17:$BI$27,MATCH(E$7,GRID!$A$17:$A$27,0),MATCH(1,($U$2=GRID!$B$1:$BI$1)*(КАЛЕНДАРЬ!$O16=GRID!$B$3:$BI$3), 0))*GRID!$B$65,
ROUNDUP(INDEX(GRID!$B$17:$BI$27,MATCH(E$7,GRID!$A$17:$A$27,0),MATCH(1,($U$2=GRID!$B$1:$BI$1)*(КАЛЕНДАРЬ!$O16=GRID!$B$3:$BI$3), 0))*GRID!$B$65*(1-GRID!$B$69),0))</f>
        <v>20124</v>
      </c>
      <c r="G49" s="47" t="e" cm="1">
        <f t="array" ref="G49">IF($I$2="Путешествия с детьми",
INDEX(GRID!$B$4:$BI$14,MATCH(G$7,GRID!$A$4:$A$14,0),MATCH(1,($U$2=GRID!$B$1:$BI$1)*(КАЛЕНДАРЬ!$O16=GRID!$B$3:$BI$3), 0))*GRID!$B$65,
ROUNDUP(INDEX(GRID!$B$4:$BI$14,MATCH(G$7,GRID!$A$4:$A$14,0),MATCH(1,($U$2=GRID!$B$1:$BI$1)*(КАЛЕНДАРЬ!$O16=GRID!$B$3:$BI$3),0))*GRID!$B$65*(1-GRID!$B$69),0))</f>
        <v>#N/A</v>
      </c>
      <c r="H49" s="48" t="e" cm="1">
        <f t="array" ref="H49">IF($I$2="Путешествия с детьми",
INDEX(GRID!$B$17:$BI$27,MATCH(G$7,GRID!$A$17:$A$27,0),MATCH(1,($U$2=GRID!$B$1:$BI$1)*(КАЛЕНДАРЬ!$O16=GRID!$B$3:$BI$3), 0))*GRID!$B$65,
ROUNDUP(INDEX(GRID!$B$17:$BI$27,MATCH(G$7,GRID!$A$17:$A$27,0),MATCH(1,($U$2=GRID!$B$1:$BI$1)*(КАЛЕНДАРЬ!$O16=GRID!$B$3:$BI$3), 0))*GRID!$B$65*(1-GRID!$B$69),0))</f>
        <v>#N/A</v>
      </c>
      <c r="I49" s="47" t="e" cm="1">
        <f t="array" ref="I49">IF($I$2="Путешествия с детьми",
INDEX(GRID!$B$4:$BI$14,MATCH(I$7,GRID!$A$4:$A$14,0),MATCH(1,($U$2=GRID!$B$1:$BI$1)*(КАЛЕНДАРЬ!$O16=GRID!$B$3:$BI$3), 0))*GRID!$B$65,
ROUNDUP(INDEX(GRID!$B$4:$BI$14,MATCH(I$7,GRID!$A$4:$A$14,0),MATCH(1,($U$2=GRID!$B$1:$BI$1)*(КАЛЕНДАРЬ!$O16=GRID!$B$3:$BI$3),0))*GRID!$B$65*(1-GRID!$B$69),0))</f>
        <v>#N/A</v>
      </c>
      <c r="J49" s="48" t="e" cm="1">
        <f t="array" ref="J49">IF($I$2="Путешествия с детьми",
INDEX(GRID!$B$17:$BI$27,MATCH(I$7,GRID!$A$17:$A$27,0),MATCH(1,($U$2=GRID!$B$1:$BI$1)*(КАЛЕНДАРЬ!$O16=GRID!$B$3:$BI$3), 0))*GRID!$B$65,
ROUNDUP(INDEX(GRID!$B$17:$BI$27,MATCH(I$7,GRID!$A$17:$A$27,0),MATCH(1,($U$2=GRID!$B$1:$BI$1)*(КАЛЕНДАРЬ!$O16=GRID!$B$3:$BI$3), 0))*GRID!$B$65*(1-GRID!$B$69),0))</f>
        <v>#N/A</v>
      </c>
      <c r="K49" s="47" cm="1">
        <f t="array" ref="K49">IF($I$2="Путешествия с детьми",
INDEX(GRID!$B$4:$BI$14,MATCH(K$7,GRID!$A$4:$A$14,0),MATCH(1,($U$2=GRID!$B$1:$BI$1)*(КАЛЕНДАРЬ!$O16=GRID!$B$3:$BI$3), 0))*GRID!$B$65,
ROUNDUP(INDEX(GRID!$B$4:$BI$14,MATCH(K$7,GRID!$A$4:$A$14,0),MATCH(1,($U$2=GRID!$B$1:$BI$1)*(КАЛЕНДАРЬ!$O16=GRID!$B$3:$BI$3),0))*GRID!$B$65*(1-GRID!$B$69),0))</f>
        <v>23736</v>
      </c>
      <c r="L49" s="48" cm="1">
        <f t="array" ref="L49">IF($I$2="Путешествия с детьми",
INDEX(GRID!$B$17:$BI$27,MATCH(K$7,GRID!$A$17:$A$27,0),MATCH(1,($U$2=GRID!$B$1:$BI$1)*(КАЛЕНДАРЬ!$O16=GRID!$B$3:$BI$3), 0))*GRID!$B$65,
ROUNDUP(INDEX(GRID!$B$17:$BI$27,MATCH(K$7,GRID!$A$17:$A$27,0),MATCH(1,($U$2=GRID!$B$1:$BI$1)*(КАЛЕНДАРЬ!$O16=GRID!$B$3:$BI$3), 0))*GRID!$B$65*(1-GRID!$B$69),0))</f>
        <v>25886</v>
      </c>
      <c r="M49" s="47" cm="1">
        <f t="array" ref="M49">IF($I$2="Путешествия с детьми",
INDEX(GRID!$B$4:$BI$14,MATCH(M$7,GRID!$A$4:$A$14,0),MATCH(1,($U$2=GRID!$B$1:$BI$1)*(КАЛЕНДАРЬ!$O16=GRID!$B$3:$BI$3), 0))*GRID!$B$65,
ROUNDUP(INDEX(GRID!$B$4:$BI$14,MATCH(M$7,GRID!$A$4:$A$14,0),MATCH(1,($U$2=GRID!$B$1:$BI$1)*(КАЛЕНДАРЬ!$O16=GRID!$B$3:$BI$3),0))*GRID!$B$65*(1-GRID!$B$69),0))</f>
        <v>26058</v>
      </c>
      <c r="N49" s="48" cm="1">
        <f t="array" ref="N49">IF($I$2="Путешествия с детьми",
INDEX(GRID!$B$17:$BI$27,MATCH(M$7,GRID!$A$17:$A$27,0),MATCH(1,($U$2=GRID!$B$1:$BI$1)*(КАЛЕНДАРЬ!$O16=GRID!$B$3:$BI$3), 0))*GRID!$B$65,
ROUNDUP(INDEX(GRID!$B$17:$BI$27,MATCH(M$7,GRID!$A$17:$A$27,0),MATCH(1,($U$2=GRID!$B$1:$BI$1)*(КАЛЕНДАРЬ!$O16=GRID!$B$3:$BI$3), 0))*GRID!$B$65*(1-GRID!$B$69),0))</f>
        <v>28208</v>
      </c>
      <c r="O49" s="47" cm="1">
        <f t="array" ref="O49">IF($I$2="Путешествия с детьми",
INDEX(GRID!$B$4:$BI$14,MATCH(O$7,GRID!$A$4:$A$14,0),MATCH(1,($U$2=GRID!$B$1:$BI$1)*(КАЛЕНДАРЬ!$O16=GRID!$B$3:$BI$3), 0))*GRID!$B$65,
ROUNDUP(INDEX(GRID!$B$4:$BI$14,MATCH(O$7,GRID!$A$4:$A$14,0),MATCH(1,($U$2=GRID!$B$1:$BI$1)*(КАЛЕНДАРЬ!$O16=GRID!$B$3:$BI$3),0))*GRID!$B$65*(1-GRID!$B$69),0))</f>
        <v>32078</v>
      </c>
      <c r="P49" s="48" cm="1">
        <f t="array" ref="P49">IF($I$2="Путешествия с детьми",
INDEX(GRID!$B$17:$BI$27,MATCH(O$7,GRID!$A$17:$A$27,0),MATCH(1,($U$2=GRID!$B$1:$BI$1)*(КАЛЕНДАРЬ!$O16=GRID!$B$3:$BI$3), 0))*GRID!$B$65,
ROUNDUP(INDEX(GRID!$B$17:$BI$27,MATCH(O$7,GRID!$A$17:$A$27,0),MATCH(1,($U$2=GRID!$B$1:$BI$1)*(КАЛЕНДАРЬ!$O16=GRID!$B$3:$BI$3), 0))*GRID!$B$65*(1-GRID!$B$69),0))</f>
        <v>34228</v>
      </c>
      <c r="Q49" s="47" t="e" cm="1">
        <f t="array" ref="Q49">IF($I$2="Путешествия с детьми",
INDEX(GRID!$B$4:$BI$14,MATCH(Q$7,GRID!$A$4:$A$14,0),MATCH(1,($U$2=GRID!$B$1:$BI$1)*(КАЛЕНДАРЬ!$O16=GRID!$B$3:$BI$3), 0))*GRID!$B$65,
ROUNDUP(INDEX(GRID!$B$4:$BI$14,MATCH(Q$7,GRID!$A$4:$A$14,0),MATCH(1,($U$2=GRID!$B$1:$BI$1)*(КАЛЕНДАРЬ!$O16=GRID!$B$3:$BI$3),0))*GRID!$B$65*(1-GRID!$B$69),0))</f>
        <v>#N/A</v>
      </c>
      <c r="R49" s="48" t="e" cm="1">
        <f t="array" ref="R49">IF($I$2="Путешествия с детьми",
INDEX(GRID!$B$17:$BI$27,MATCH(Q$7,GRID!$A$17:$A$27,0),MATCH(1,($U$2=GRID!$B$1:$BI$1)*(КАЛЕНДАРЬ!$O16=GRID!$B$3:$BI$3), 0))*GRID!$B$65,
ROUNDUP(INDEX(GRID!$B$17:$BI$27,MATCH(Q$7,GRID!$A$17:$A$27,0),MATCH(1,($U$2=GRID!$B$1:$BI$1)*(КАЛЕНДАРЬ!$O16=GRID!$B$3:$BI$3), 0))*GRID!$B$65*(1-GRID!$B$69),0))</f>
        <v>#N/A</v>
      </c>
      <c r="S49" s="47" t="e" cm="1">
        <f t="array" ref="S49">IF($I$2="Путешествия с детьми",
INDEX(GRID!$B$4:$BI$14,MATCH(S$7,GRID!$A$4:$A$14,0),MATCH(1,($U$2=GRID!$B$1:$BI$1)*(КАЛЕНДАРЬ!$O16=GRID!$B$3:$BI$3), 0))*GRID!$B$65,
ROUNDUP(INDEX(GRID!$B$4:$BI$14,MATCH(S$7,GRID!$A$4:$A$14,0),MATCH(1,($U$2=GRID!$B$1:$BI$1)*(КАЛЕНДАРЬ!$O16=GRID!$B$3:$BI$3),0))*GRID!$B$65*(1-GRID!$B$69),0))</f>
        <v>#N/A</v>
      </c>
      <c r="T49" s="48" t="e" cm="1">
        <f t="array" ref="T49">IF($I$2="Путешествия с детьми",
INDEX(GRID!$B$17:$BI$27,MATCH(S$7,GRID!$A$17:$A$27,0),MATCH(1,($U$2=GRID!$B$1:$BI$1)*(КАЛЕНДАРЬ!$O16=GRID!$B$3:$BI$3), 0))*GRID!$B$65,
ROUNDUP(INDEX(GRID!$B$17:$BI$27,MATCH(S$7,GRID!$A$17:$A$27,0),MATCH(1,($U$2=GRID!$B$1:$BI$1)*(КАЛЕНДАРЬ!$O16=GRID!$B$3:$BI$3), 0))*GRID!$B$65*(1-GRID!$B$69),0))</f>
        <v>#N/A</v>
      </c>
      <c r="U49" s="47" cm="1">
        <f t="array" ref="U49">IF($I$2="Путешествия с детьми",
INDEX(GRID!$B$4:$BI$14,MATCH(U$7,GRID!$A$4:$A$14,0),MATCH(1,($U$2=GRID!$B$1:$BI$1)*(КАЛЕНДАРЬ!$O16=GRID!$B$3:$BI$3), 0))*GRID!$B$65,
ROUNDUP(INDEX(GRID!$B$4:$BI$14,MATCH(U$7,GRID!$A$4:$A$14,0),MATCH(1,($U$2=GRID!$B$1:$BI$1)*(КАЛЕНДАРЬ!$O16=GRID!$B$3:$BI$3),0))*GRID!$B$65*(1-GRID!$B$69),0))</f>
        <v>49880</v>
      </c>
      <c r="V49" s="48" cm="1">
        <f t="array" ref="V49">IF($I$2="Путешествия с детьми",
INDEX(GRID!$B$17:$BI$27,MATCH(U$7,GRID!$A$17:$A$27,0),MATCH(1,($U$2=GRID!$B$1:$BI$1)*(КАЛЕНДАРЬ!$O16=GRID!$B$3:$BI$3), 0))*GRID!$B$65,
ROUNDUP(INDEX(GRID!$B$17:$BI$27,MATCH(U$7,GRID!$A$17:$A$27,0),MATCH(1,($U$2=GRID!$B$1:$BI$1)*(КАЛЕНДАРЬ!$O16=GRID!$B$3:$BI$3), 0))*GRID!$B$65*(1-GRID!$B$69),0))</f>
        <v>52030</v>
      </c>
      <c r="W49" s="47" cm="1">
        <f t="array" ref="W49">IF($I$2="Путешествия с детьми",
INDEX(GRID!$B$4:$BI$14,MATCH(W$7,GRID!$A$4:$A$14,0),MATCH(1,($U$2=GRID!$B$1:$BI$1)*(КАЛЕНДАРЬ!$O16=GRID!$B$3:$BI$3), 0))*GRID!$B$65,
ROUNDUP(INDEX(GRID!$B$4:$BI$14,MATCH(W$7,GRID!$A$4:$A$14,0),MATCH(1,($U$2=GRID!$B$1:$BI$1)*(КАЛЕНДАРЬ!$O16=GRID!$B$3:$BI$3),0))*GRID!$B$65*(1-GRID!$B$69),0))</f>
        <v>199520</v>
      </c>
      <c r="X49" s="48" cm="1">
        <f t="array" ref="X49">IF($I$2="Путешествия с детьми",
INDEX(GRID!$B$17:$BI$27,MATCH(W$7,GRID!$A$17:$A$27,0),MATCH(1,($U$2=GRID!$B$1:$BI$1)*(КАЛЕНДАРЬ!$O16=GRID!$B$3:$BI$3), 0))*GRID!$B$65,
ROUNDUP(INDEX(GRID!$B$17:$BI$27,MATCH(W$7,GRID!$A$17:$A$27,0),MATCH(1,($U$2=GRID!$B$1:$BI$1)*(КАЛЕНДАРЬ!$O16=GRID!$B$3:$BI$3), 0))*GRID!$B$65*(1-GRID!$B$69),0))</f>
        <v>201670</v>
      </c>
    </row>
    <row r="50" spans="1:24" hidden="1" x14ac:dyDescent="0.2">
      <c r="A50" s="117" t="s">
        <v>48</v>
      </c>
      <c r="B50" s="117">
        <v>14</v>
      </c>
      <c r="C50" s="138" cm="1">
        <f t="array" ref="C50">IF($I$2="Путешествия с детьми",
INDEX(GRID!$B$4:$BI$14,MATCH(C$7,GRID!$A$4:$A$14,0),MATCH(1,($U$2=GRID!$B$1:$BI$1)*(КАЛЕНДАРЬ!$O17=GRID!$B$3:$BI$3), 0))*GRID!$B$65,
ROUNDUP(INDEX(GRID!$B$4:$BI$14,MATCH(C$7,GRID!$A$4:$A$14,0),MATCH(1,($U$2=GRID!$B$1:$BI$1)*(КАЛЕНДАРЬ!$O17=GRID!$B$3:$BI$3),0))*GRID!$B$65*(1-GRID!$B$69),0))</f>
        <v>16340</v>
      </c>
      <c r="D50" s="48" cm="1">
        <f t="array" ref="D50">IF($I$2="Путешествия с детьми",
INDEX(GRID!$B$17:$BI$27,MATCH(C$7,GRID!$A$17:$A$27,0),MATCH(1,($U$2=GRID!$B$1:$BI$1)*(КАЛЕНДАРЬ!$O17=GRID!$B$3:$BI$3), 0))*GRID!$B$65,
ROUNDUP(INDEX(GRID!$B$17:$BI$27,MATCH(C$7,GRID!$A$17:$A$27,0),MATCH(1,($U$2=GRID!$B$1:$BI$1)*(КАЛЕНДАРЬ!$O17=GRID!$B$3:$BI$3), 0))*GRID!$B$65*(1-GRID!$B$69),0))</f>
        <v>18490</v>
      </c>
      <c r="E50" s="47" cm="1">
        <f t="array" ref="E50">IF($I$2="Путешествия с детьми",
INDEX(GRID!$B$4:$BI$14,MATCH(E$7,GRID!$A$4:$A$14,0),MATCH(1,($U$2=GRID!$B$1:$BI$1)*(КАЛЕНДАРЬ!$O17=GRID!$B$3:$BI$3), 0))*GRID!$B$65,
ROUNDUP(INDEX(GRID!$B$4:$BI$14,MATCH(E$7,GRID!$A$4:$A$14,0),MATCH(1,($U$2=GRID!$B$1:$BI$1)*(КАЛЕНДАРЬ!$O17=GRID!$B$3:$BI$3),0))*GRID!$B$65*(1-GRID!$B$69),0))</f>
        <v>17974</v>
      </c>
      <c r="F50" s="48" cm="1">
        <f t="array" ref="F50">IF($I$2="Путешествия с детьми",
INDEX(GRID!$B$17:$BI$27,MATCH(E$7,GRID!$A$17:$A$27,0),MATCH(1,($U$2=GRID!$B$1:$BI$1)*(КАЛЕНДАРЬ!$O17=GRID!$B$3:$BI$3), 0))*GRID!$B$65,
ROUNDUP(INDEX(GRID!$B$17:$BI$27,MATCH(E$7,GRID!$A$17:$A$27,0),MATCH(1,($U$2=GRID!$B$1:$BI$1)*(КАЛЕНДАРЬ!$O17=GRID!$B$3:$BI$3), 0))*GRID!$B$65*(1-GRID!$B$69),0))</f>
        <v>20124</v>
      </c>
      <c r="G50" s="47" t="e" cm="1">
        <f t="array" ref="G50">IF($I$2="Путешествия с детьми",
INDEX(GRID!$B$4:$BI$14,MATCH(G$7,GRID!$A$4:$A$14,0),MATCH(1,($U$2=GRID!$B$1:$BI$1)*(КАЛЕНДАРЬ!$O17=GRID!$B$3:$BI$3), 0))*GRID!$B$65,
ROUNDUP(INDEX(GRID!$B$4:$BI$14,MATCH(G$7,GRID!$A$4:$A$14,0),MATCH(1,($U$2=GRID!$B$1:$BI$1)*(КАЛЕНДАРЬ!$O17=GRID!$B$3:$BI$3),0))*GRID!$B$65*(1-GRID!$B$69),0))</f>
        <v>#N/A</v>
      </c>
      <c r="H50" s="48" t="e" cm="1">
        <f t="array" ref="H50">IF($I$2="Путешествия с детьми",
INDEX(GRID!$B$17:$BI$27,MATCH(G$7,GRID!$A$17:$A$27,0),MATCH(1,($U$2=GRID!$B$1:$BI$1)*(КАЛЕНДАРЬ!$O17=GRID!$B$3:$BI$3), 0))*GRID!$B$65,
ROUNDUP(INDEX(GRID!$B$17:$BI$27,MATCH(G$7,GRID!$A$17:$A$27,0),MATCH(1,($U$2=GRID!$B$1:$BI$1)*(КАЛЕНДАРЬ!$O17=GRID!$B$3:$BI$3), 0))*GRID!$B$65*(1-GRID!$B$69),0))</f>
        <v>#N/A</v>
      </c>
      <c r="I50" s="47" t="e" cm="1">
        <f t="array" ref="I50">IF($I$2="Путешествия с детьми",
INDEX(GRID!$B$4:$BI$14,MATCH(I$7,GRID!$A$4:$A$14,0),MATCH(1,($U$2=GRID!$B$1:$BI$1)*(КАЛЕНДАРЬ!$O17=GRID!$B$3:$BI$3), 0))*GRID!$B$65,
ROUNDUP(INDEX(GRID!$B$4:$BI$14,MATCH(I$7,GRID!$A$4:$A$14,0),MATCH(1,($U$2=GRID!$B$1:$BI$1)*(КАЛЕНДАРЬ!$O17=GRID!$B$3:$BI$3),0))*GRID!$B$65*(1-GRID!$B$69),0))</f>
        <v>#N/A</v>
      </c>
      <c r="J50" s="48" t="e" cm="1">
        <f t="array" ref="J50">IF($I$2="Путешествия с детьми",
INDEX(GRID!$B$17:$BI$27,MATCH(I$7,GRID!$A$17:$A$27,0),MATCH(1,($U$2=GRID!$B$1:$BI$1)*(КАЛЕНДАРЬ!$O17=GRID!$B$3:$BI$3), 0))*GRID!$B$65,
ROUNDUP(INDEX(GRID!$B$17:$BI$27,MATCH(I$7,GRID!$A$17:$A$27,0),MATCH(1,($U$2=GRID!$B$1:$BI$1)*(КАЛЕНДАРЬ!$O17=GRID!$B$3:$BI$3), 0))*GRID!$B$65*(1-GRID!$B$69),0))</f>
        <v>#N/A</v>
      </c>
      <c r="K50" s="47" cm="1">
        <f t="array" ref="K50">IF($I$2="Путешествия с детьми",
INDEX(GRID!$B$4:$BI$14,MATCH(K$7,GRID!$A$4:$A$14,0),MATCH(1,($U$2=GRID!$B$1:$BI$1)*(КАЛЕНДАРЬ!$O17=GRID!$B$3:$BI$3), 0))*GRID!$B$65,
ROUNDUP(INDEX(GRID!$B$4:$BI$14,MATCH(K$7,GRID!$A$4:$A$14,0),MATCH(1,($U$2=GRID!$B$1:$BI$1)*(КАЛЕНДАРЬ!$O17=GRID!$B$3:$BI$3),0))*GRID!$B$65*(1-GRID!$B$69),0))</f>
        <v>23736</v>
      </c>
      <c r="L50" s="48" cm="1">
        <f t="array" ref="L50">IF($I$2="Путешествия с детьми",
INDEX(GRID!$B$17:$BI$27,MATCH(K$7,GRID!$A$17:$A$27,0),MATCH(1,($U$2=GRID!$B$1:$BI$1)*(КАЛЕНДАРЬ!$O17=GRID!$B$3:$BI$3), 0))*GRID!$B$65,
ROUNDUP(INDEX(GRID!$B$17:$BI$27,MATCH(K$7,GRID!$A$17:$A$27,0),MATCH(1,($U$2=GRID!$B$1:$BI$1)*(КАЛЕНДАРЬ!$O17=GRID!$B$3:$BI$3), 0))*GRID!$B$65*(1-GRID!$B$69),0))</f>
        <v>25886</v>
      </c>
      <c r="M50" s="47" cm="1">
        <f t="array" ref="M50">IF($I$2="Путешествия с детьми",
INDEX(GRID!$B$4:$BI$14,MATCH(M$7,GRID!$A$4:$A$14,0),MATCH(1,($U$2=GRID!$B$1:$BI$1)*(КАЛЕНДАРЬ!$O17=GRID!$B$3:$BI$3), 0))*GRID!$B$65,
ROUNDUP(INDEX(GRID!$B$4:$BI$14,MATCH(M$7,GRID!$A$4:$A$14,0),MATCH(1,($U$2=GRID!$B$1:$BI$1)*(КАЛЕНДАРЬ!$O17=GRID!$B$3:$BI$3),0))*GRID!$B$65*(1-GRID!$B$69),0))</f>
        <v>26058</v>
      </c>
      <c r="N50" s="48" cm="1">
        <f t="array" ref="N50">IF($I$2="Путешествия с детьми",
INDEX(GRID!$B$17:$BI$27,MATCH(M$7,GRID!$A$17:$A$27,0),MATCH(1,($U$2=GRID!$B$1:$BI$1)*(КАЛЕНДАРЬ!$O17=GRID!$B$3:$BI$3), 0))*GRID!$B$65,
ROUNDUP(INDEX(GRID!$B$17:$BI$27,MATCH(M$7,GRID!$A$17:$A$27,0),MATCH(1,($U$2=GRID!$B$1:$BI$1)*(КАЛЕНДАРЬ!$O17=GRID!$B$3:$BI$3), 0))*GRID!$B$65*(1-GRID!$B$69),0))</f>
        <v>28208</v>
      </c>
      <c r="O50" s="47" cm="1">
        <f t="array" ref="O50">IF($I$2="Путешествия с детьми",
INDEX(GRID!$B$4:$BI$14,MATCH(O$7,GRID!$A$4:$A$14,0),MATCH(1,($U$2=GRID!$B$1:$BI$1)*(КАЛЕНДАРЬ!$O17=GRID!$B$3:$BI$3), 0))*GRID!$B$65,
ROUNDUP(INDEX(GRID!$B$4:$BI$14,MATCH(O$7,GRID!$A$4:$A$14,0),MATCH(1,($U$2=GRID!$B$1:$BI$1)*(КАЛЕНДАРЬ!$O17=GRID!$B$3:$BI$3),0))*GRID!$B$65*(1-GRID!$B$69),0))</f>
        <v>32078</v>
      </c>
      <c r="P50" s="48" cm="1">
        <f t="array" ref="P50">IF($I$2="Путешествия с детьми",
INDEX(GRID!$B$17:$BI$27,MATCH(O$7,GRID!$A$17:$A$27,0),MATCH(1,($U$2=GRID!$B$1:$BI$1)*(КАЛЕНДАРЬ!$O17=GRID!$B$3:$BI$3), 0))*GRID!$B$65,
ROUNDUP(INDEX(GRID!$B$17:$BI$27,MATCH(O$7,GRID!$A$17:$A$27,0),MATCH(1,($U$2=GRID!$B$1:$BI$1)*(КАЛЕНДАРЬ!$O17=GRID!$B$3:$BI$3), 0))*GRID!$B$65*(1-GRID!$B$69),0))</f>
        <v>34228</v>
      </c>
      <c r="Q50" s="47" t="e" cm="1">
        <f t="array" ref="Q50">IF($I$2="Путешествия с детьми",
INDEX(GRID!$B$4:$BI$14,MATCH(Q$7,GRID!$A$4:$A$14,0),MATCH(1,($U$2=GRID!$B$1:$BI$1)*(КАЛЕНДАРЬ!$O17=GRID!$B$3:$BI$3), 0))*GRID!$B$65,
ROUNDUP(INDEX(GRID!$B$4:$BI$14,MATCH(Q$7,GRID!$A$4:$A$14,0),MATCH(1,($U$2=GRID!$B$1:$BI$1)*(КАЛЕНДАРЬ!$O17=GRID!$B$3:$BI$3),0))*GRID!$B$65*(1-GRID!$B$69),0))</f>
        <v>#N/A</v>
      </c>
      <c r="R50" s="48" t="e" cm="1">
        <f t="array" ref="R50">IF($I$2="Путешествия с детьми",
INDEX(GRID!$B$17:$BI$27,MATCH(Q$7,GRID!$A$17:$A$27,0),MATCH(1,($U$2=GRID!$B$1:$BI$1)*(КАЛЕНДАРЬ!$O17=GRID!$B$3:$BI$3), 0))*GRID!$B$65,
ROUNDUP(INDEX(GRID!$B$17:$BI$27,MATCH(Q$7,GRID!$A$17:$A$27,0),MATCH(1,($U$2=GRID!$B$1:$BI$1)*(КАЛЕНДАРЬ!$O17=GRID!$B$3:$BI$3), 0))*GRID!$B$65*(1-GRID!$B$69),0))</f>
        <v>#N/A</v>
      </c>
      <c r="S50" s="47" t="e" cm="1">
        <f t="array" ref="S50">IF($I$2="Путешествия с детьми",
INDEX(GRID!$B$4:$BI$14,MATCH(S$7,GRID!$A$4:$A$14,0),MATCH(1,($U$2=GRID!$B$1:$BI$1)*(КАЛЕНДАРЬ!$O17=GRID!$B$3:$BI$3), 0))*GRID!$B$65,
ROUNDUP(INDEX(GRID!$B$4:$BI$14,MATCH(S$7,GRID!$A$4:$A$14,0),MATCH(1,($U$2=GRID!$B$1:$BI$1)*(КАЛЕНДАРЬ!$O17=GRID!$B$3:$BI$3),0))*GRID!$B$65*(1-GRID!$B$69),0))</f>
        <v>#N/A</v>
      </c>
      <c r="T50" s="48" t="e" cm="1">
        <f t="array" ref="T50">IF($I$2="Путешествия с детьми",
INDEX(GRID!$B$17:$BI$27,MATCH(S$7,GRID!$A$17:$A$27,0),MATCH(1,($U$2=GRID!$B$1:$BI$1)*(КАЛЕНДАРЬ!$O17=GRID!$B$3:$BI$3), 0))*GRID!$B$65,
ROUNDUP(INDEX(GRID!$B$17:$BI$27,MATCH(S$7,GRID!$A$17:$A$27,0),MATCH(1,($U$2=GRID!$B$1:$BI$1)*(КАЛЕНДАРЬ!$O17=GRID!$B$3:$BI$3), 0))*GRID!$B$65*(1-GRID!$B$69),0))</f>
        <v>#N/A</v>
      </c>
      <c r="U50" s="47" cm="1">
        <f t="array" ref="U50">IF($I$2="Путешествия с детьми",
INDEX(GRID!$B$4:$BI$14,MATCH(U$7,GRID!$A$4:$A$14,0),MATCH(1,($U$2=GRID!$B$1:$BI$1)*(КАЛЕНДАРЬ!$O17=GRID!$B$3:$BI$3), 0))*GRID!$B$65,
ROUNDUP(INDEX(GRID!$B$4:$BI$14,MATCH(U$7,GRID!$A$4:$A$14,0),MATCH(1,($U$2=GRID!$B$1:$BI$1)*(КАЛЕНДАРЬ!$O17=GRID!$B$3:$BI$3),0))*GRID!$B$65*(1-GRID!$B$69),0))</f>
        <v>49880</v>
      </c>
      <c r="V50" s="48" cm="1">
        <f t="array" ref="V50">IF($I$2="Путешествия с детьми",
INDEX(GRID!$B$17:$BI$27,MATCH(U$7,GRID!$A$17:$A$27,0),MATCH(1,($U$2=GRID!$B$1:$BI$1)*(КАЛЕНДАРЬ!$O17=GRID!$B$3:$BI$3), 0))*GRID!$B$65,
ROUNDUP(INDEX(GRID!$B$17:$BI$27,MATCH(U$7,GRID!$A$17:$A$27,0),MATCH(1,($U$2=GRID!$B$1:$BI$1)*(КАЛЕНДАРЬ!$O17=GRID!$B$3:$BI$3), 0))*GRID!$B$65*(1-GRID!$B$69),0))</f>
        <v>52030</v>
      </c>
      <c r="W50" s="47" cm="1">
        <f t="array" ref="W50">IF($I$2="Путешествия с детьми",
INDEX(GRID!$B$4:$BI$14,MATCH(W$7,GRID!$A$4:$A$14,0),MATCH(1,($U$2=GRID!$B$1:$BI$1)*(КАЛЕНДАРЬ!$O17=GRID!$B$3:$BI$3), 0))*GRID!$B$65,
ROUNDUP(INDEX(GRID!$B$4:$BI$14,MATCH(W$7,GRID!$A$4:$A$14,0),MATCH(1,($U$2=GRID!$B$1:$BI$1)*(КАЛЕНДАРЬ!$O17=GRID!$B$3:$BI$3),0))*GRID!$B$65*(1-GRID!$B$69),0))</f>
        <v>199520</v>
      </c>
      <c r="X50" s="48" cm="1">
        <f t="array" ref="X50">IF($I$2="Путешествия с детьми",
INDEX(GRID!$B$17:$BI$27,MATCH(W$7,GRID!$A$17:$A$27,0),MATCH(1,($U$2=GRID!$B$1:$BI$1)*(КАЛЕНДАРЬ!$O17=GRID!$B$3:$BI$3), 0))*GRID!$B$65,
ROUNDUP(INDEX(GRID!$B$17:$BI$27,MATCH(W$7,GRID!$A$17:$A$27,0),MATCH(1,($U$2=GRID!$B$1:$BI$1)*(КАЛЕНДАРЬ!$O17=GRID!$B$3:$BI$3), 0))*GRID!$B$65*(1-GRID!$B$69),0))</f>
        <v>201670</v>
      </c>
    </row>
    <row r="51" spans="1:24" hidden="1" x14ac:dyDescent="0.2">
      <c r="A51" s="117" t="s">
        <v>42</v>
      </c>
      <c r="B51" s="117">
        <v>15</v>
      </c>
      <c r="C51" s="138" cm="1">
        <f t="array" ref="C51">IF($I$2="Путешествия с детьми",
INDEX(GRID!$B$4:$BI$14,MATCH(C$7,GRID!$A$4:$A$14,0),MATCH(1,($U$2=GRID!$B$1:$BI$1)*(КАЛЕНДАРЬ!$O18=GRID!$B$3:$BI$3), 0))*GRID!$B$65,
ROUNDUP(INDEX(GRID!$B$4:$BI$14,MATCH(C$7,GRID!$A$4:$A$14,0),MATCH(1,($U$2=GRID!$B$1:$BI$1)*(КАЛЕНДАРЬ!$O18=GRID!$B$3:$BI$3),0))*GRID!$B$65*(1-GRID!$B$69),0))</f>
        <v>16340</v>
      </c>
      <c r="D51" s="48" cm="1">
        <f t="array" ref="D51">IF($I$2="Путешествия с детьми",
INDEX(GRID!$B$17:$BI$27,MATCH(C$7,GRID!$A$17:$A$27,0),MATCH(1,($U$2=GRID!$B$1:$BI$1)*(КАЛЕНДАРЬ!$O18=GRID!$B$3:$BI$3), 0))*GRID!$B$65,
ROUNDUP(INDEX(GRID!$B$17:$BI$27,MATCH(C$7,GRID!$A$17:$A$27,0),MATCH(1,($U$2=GRID!$B$1:$BI$1)*(КАЛЕНДАРЬ!$O18=GRID!$B$3:$BI$3), 0))*GRID!$B$65*(1-GRID!$B$69),0))</f>
        <v>18490</v>
      </c>
      <c r="E51" s="47" cm="1">
        <f t="array" ref="E51">IF($I$2="Путешествия с детьми",
INDEX(GRID!$B$4:$BI$14,MATCH(E$7,GRID!$A$4:$A$14,0),MATCH(1,($U$2=GRID!$B$1:$BI$1)*(КАЛЕНДАРЬ!$O18=GRID!$B$3:$BI$3), 0))*GRID!$B$65,
ROUNDUP(INDEX(GRID!$B$4:$BI$14,MATCH(E$7,GRID!$A$4:$A$14,0),MATCH(1,($U$2=GRID!$B$1:$BI$1)*(КАЛЕНДАРЬ!$O18=GRID!$B$3:$BI$3),0))*GRID!$B$65*(1-GRID!$B$69),0))</f>
        <v>17974</v>
      </c>
      <c r="F51" s="48" cm="1">
        <f t="array" ref="F51">IF($I$2="Путешествия с детьми",
INDEX(GRID!$B$17:$BI$27,MATCH(E$7,GRID!$A$17:$A$27,0),MATCH(1,($U$2=GRID!$B$1:$BI$1)*(КАЛЕНДАРЬ!$O18=GRID!$B$3:$BI$3), 0))*GRID!$B$65,
ROUNDUP(INDEX(GRID!$B$17:$BI$27,MATCH(E$7,GRID!$A$17:$A$27,0),MATCH(1,($U$2=GRID!$B$1:$BI$1)*(КАЛЕНДАРЬ!$O18=GRID!$B$3:$BI$3), 0))*GRID!$B$65*(1-GRID!$B$69),0))</f>
        <v>20124</v>
      </c>
      <c r="G51" s="47" t="e" cm="1">
        <f t="array" ref="G51">IF($I$2="Путешествия с детьми",
INDEX(GRID!$B$4:$BI$14,MATCH(G$7,GRID!$A$4:$A$14,0),MATCH(1,($U$2=GRID!$B$1:$BI$1)*(КАЛЕНДАРЬ!$O18=GRID!$B$3:$BI$3), 0))*GRID!$B$65,
ROUNDUP(INDEX(GRID!$B$4:$BI$14,MATCH(G$7,GRID!$A$4:$A$14,0),MATCH(1,($U$2=GRID!$B$1:$BI$1)*(КАЛЕНДАРЬ!$O18=GRID!$B$3:$BI$3),0))*GRID!$B$65*(1-GRID!$B$69),0))</f>
        <v>#N/A</v>
      </c>
      <c r="H51" s="48" t="e" cm="1">
        <f t="array" ref="H51">IF($I$2="Путешествия с детьми",
INDEX(GRID!$B$17:$BI$27,MATCH(G$7,GRID!$A$17:$A$27,0),MATCH(1,($U$2=GRID!$B$1:$BI$1)*(КАЛЕНДАРЬ!$O18=GRID!$B$3:$BI$3), 0))*GRID!$B$65,
ROUNDUP(INDEX(GRID!$B$17:$BI$27,MATCH(G$7,GRID!$A$17:$A$27,0),MATCH(1,($U$2=GRID!$B$1:$BI$1)*(КАЛЕНДАРЬ!$O18=GRID!$B$3:$BI$3), 0))*GRID!$B$65*(1-GRID!$B$69),0))</f>
        <v>#N/A</v>
      </c>
      <c r="I51" s="47" t="e" cm="1">
        <f t="array" ref="I51">IF($I$2="Путешествия с детьми",
INDEX(GRID!$B$4:$BI$14,MATCH(I$7,GRID!$A$4:$A$14,0),MATCH(1,($U$2=GRID!$B$1:$BI$1)*(КАЛЕНДАРЬ!$O18=GRID!$B$3:$BI$3), 0))*GRID!$B$65,
ROUNDUP(INDEX(GRID!$B$4:$BI$14,MATCH(I$7,GRID!$A$4:$A$14,0),MATCH(1,($U$2=GRID!$B$1:$BI$1)*(КАЛЕНДАРЬ!$O18=GRID!$B$3:$BI$3),0))*GRID!$B$65*(1-GRID!$B$69),0))</f>
        <v>#N/A</v>
      </c>
      <c r="J51" s="48" t="e" cm="1">
        <f t="array" ref="J51">IF($I$2="Путешествия с детьми",
INDEX(GRID!$B$17:$BI$27,MATCH(I$7,GRID!$A$17:$A$27,0),MATCH(1,($U$2=GRID!$B$1:$BI$1)*(КАЛЕНДАРЬ!$O18=GRID!$B$3:$BI$3), 0))*GRID!$B$65,
ROUNDUP(INDEX(GRID!$B$17:$BI$27,MATCH(I$7,GRID!$A$17:$A$27,0),MATCH(1,($U$2=GRID!$B$1:$BI$1)*(КАЛЕНДАРЬ!$O18=GRID!$B$3:$BI$3), 0))*GRID!$B$65*(1-GRID!$B$69),0))</f>
        <v>#N/A</v>
      </c>
      <c r="K51" s="47" cm="1">
        <f t="array" ref="K51">IF($I$2="Путешествия с детьми",
INDEX(GRID!$B$4:$BI$14,MATCH(K$7,GRID!$A$4:$A$14,0),MATCH(1,($U$2=GRID!$B$1:$BI$1)*(КАЛЕНДАРЬ!$O18=GRID!$B$3:$BI$3), 0))*GRID!$B$65,
ROUNDUP(INDEX(GRID!$B$4:$BI$14,MATCH(K$7,GRID!$A$4:$A$14,0),MATCH(1,($U$2=GRID!$B$1:$BI$1)*(КАЛЕНДАРЬ!$O18=GRID!$B$3:$BI$3),0))*GRID!$B$65*(1-GRID!$B$69),0))</f>
        <v>23736</v>
      </c>
      <c r="L51" s="48" cm="1">
        <f t="array" ref="L51">IF($I$2="Путешествия с детьми",
INDEX(GRID!$B$17:$BI$27,MATCH(K$7,GRID!$A$17:$A$27,0),MATCH(1,($U$2=GRID!$B$1:$BI$1)*(КАЛЕНДАРЬ!$O18=GRID!$B$3:$BI$3), 0))*GRID!$B$65,
ROUNDUP(INDEX(GRID!$B$17:$BI$27,MATCH(K$7,GRID!$A$17:$A$27,0),MATCH(1,($U$2=GRID!$B$1:$BI$1)*(КАЛЕНДАРЬ!$O18=GRID!$B$3:$BI$3), 0))*GRID!$B$65*(1-GRID!$B$69),0))</f>
        <v>25886</v>
      </c>
      <c r="M51" s="47" cm="1">
        <f t="array" ref="M51">IF($I$2="Путешествия с детьми",
INDEX(GRID!$B$4:$BI$14,MATCH(M$7,GRID!$A$4:$A$14,0),MATCH(1,($U$2=GRID!$B$1:$BI$1)*(КАЛЕНДАРЬ!$O18=GRID!$B$3:$BI$3), 0))*GRID!$B$65,
ROUNDUP(INDEX(GRID!$B$4:$BI$14,MATCH(M$7,GRID!$A$4:$A$14,0),MATCH(1,($U$2=GRID!$B$1:$BI$1)*(КАЛЕНДАРЬ!$O18=GRID!$B$3:$BI$3),0))*GRID!$B$65*(1-GRID!$B$69),0))</f>
        <v>26058</v>
      </c>
      <c r="N51" s="48" cm="1">
        <f t="array" ref="N51">IF($I$2="Путешествия с детьми",
INDEX(GRID!$B$17:$BI$27,MATCH(M$7,GRID!$A$17:$A$27,0),MATCH(1,($U$2=GRID!$B$1:$BI$1)*(КАЛЕНДАРЬ!$O18=GRID!$B$3:$BI$3), 0))*GRID!$B$65,
ROUNDUP(INDEX(GRID!$B$17:$BI$27,MATCH(M$7,GRID!$A$17:$A$27,0),MATCH(1,($U$2=GRID!$B$1:$BI$1)*(КАЛЕНДАРЬ!$O18=GRID!$B$3:$BI$3), 0))*GRID!$B$65*(1-GRID!$B$69),0))</f>
        <v>28208</v>
      </c>
      <c r="O51" s="47" cm="1">
        <f t="array" ref="O51">IF($I$2="Путешествия с детьми",
INDEX(GRID!$B$4:$BI$14,MATCH(O$7,GRID!$A$4:$A$14,0),MATCH(1,($U$2=GRID!$B$1:$BI$1)*(КАЛЕНДАРЬ!$O18=GRID!$B$3:$BI$3), 0))*GRID!$B$65,
ROUNDUP(INDEX(GRID!$B$4:$BI$14,MATCH(O$7,GRID!$A$4:$A$14,0),MATCH(1,($U$2=GRID!$B$1:$BI$1)*(КАЛЕНДАРЬ!$O18=GRID!$B$3:$BI$3),0))*GRID!$B$65*(1-GRID!$B$69),0))</f>
        <v>32078</v>
      </c>
      <c r="P51" s="48" cm="1">
        <f t="array" ref="P51">IF($I$2="Путешествия с детьми",
INDEX(GRID!$B$17:$BI$27,MATCH(O$7,GRID!$A$17:$A$27,0),MATCH(1,($U$2=GRID!$B$1:$BI$1)*(КАЛЕНДАРЬ!$O18=GRID!$B$3:$BI$3), 0))*GRID!$B$65,
ROUNDUP(INDEX(GRID!$B$17:$BI$27,MATCH(O$7,GRID!$A$17:$A$27,0),MATCH(1,($U$2=GRID!$B$1:$BI$1)*(КАЛЕНДАРЬ!$O18=GRID!$B$3:$BI$3), 0))*GRID!$B$65*(1-GRID!$B$69),0))</f>
        <v>34228</v>
      </c>
      <c r="Q51" s="47" t="e" cm="1">
        <f t="array" ref="Q51">IF($I$2="Путешествия с детьми",
INDEX(GRID!$B$4:$BI$14,MATCH(Q$7,GRID!$A$4:$A$14,0),MATCH(1,($U$2=GRID!$B$1:$BI$1)*(КАЛЕНДАРЬ!$O18=GRID!$B$3:$BI$3), 0))*GRID!$B$65,
ROUNDUP(INDEX(GRID!$B$4:$BI$14,MATCH(Q$7,GRID!$A$4:$A$14,0),MATCH(1,($U$2=GRID!$B$1:$BI$1)*(КАЛЕНДАРЬ!$O18=GRID!$B$3:$BI$3),0))*GRID!$B$65*(1-GRID!$B$69),0))</f>
        <v>#N/A</v>
      </c>
      <c r="R51" s="48" t="e" cm="1">
        <f t="array" ref="R51">IF($I$2="Путешествия с детьми",
INDEX(GRID!$B$17:$BI$27,MATCH(Q$7,GRID!$A$17:$A$27,0),MATCH(1,($U$2=GRID!$B$1:$BI$1)*(КАЛЕНДАРЬ!$O18=GRID!$B$3:$BI$3), 0))*GRID!$B$65,
ROUNDUP(INDEX(GRID!$B$17:$BI$27,MATCH(Q$7,GRID!$A$17:$A$27,0),MATCH(1,($U$2=GRID!$B$1:$BI$1)*(КАЛЕНДАРЬ!$O18=GRID!$B$3:$BI$3), 0))*GRID!$B$65*(1-GRID!$B$69),0))</f>
        <v>#N/A</v>
      </c>
      <c r="S51" s="47" t="e" cm="1">
        <f t="array" ref="S51">IF($I$2="Путешествия с детьми",
INDEX(GRID!$B$4:$BI$14,MATCH(S$7,GRID!$A$4:$A$14,0),MATCH(1,($U$2=GRID!$B$1:$BI$1)*(КАЛЕНДАРЬ!$O18=GRID!$B$3:$BI$3), 0))*GRID!$B$65,
ROUNDUP(INDEX(GRID!$B$4:$BI$14,MATCH(S$7,GRID!$A$4:$A$14,0),MATCH(1,($U$2=GRID!$B$1:$BI$1)*(КАЛЕНДАРЬ!$O18=GRID!$B$3:$BI$3),0))*GRID!$B$65*(1-GRID!$B$69),0))</f>
        <v>#N/A</v>
      </c>
      <c r="T51" s="48" t="e" cm="1">
        <f t="array" ref="T51">IF($I$2="Путешествия с детьми",
INDEX(GRID!$B$17:$BI$27,MATCH(S$7,GRID!$A$17:$A$27,0),MATCH(1,($U$2=GRID!$B$1:$BI$1)*(КАЛЕНДАРЬ!$O18=GRID!$B$3:$BI$3), 0))*GRID!$B$65,
ROUNDUP(INDEX(GRID!$B$17:$BI$27,MATCH(S$7,GRID!$A$17:$A$27,0),MATCH(1,($U$2=GRID!$B$1:$BI$1)*(КАЛЕНДАРЬ!$O18=GRID!$B$3:$BI$3), 0))*GRID!$B$65*(1-GRID!$B$69),0))</f>
        <v>#N/A</v>
      </c>
      <c r="U51" s="47" cm="1">
        <f t="array" ref="U51">IF($I$2="Путешествия с детьми",
INDEX(GRID!$B$4:$BI$14,MATCH(U$7,GRID!$A$4:$A$14,0),MATCH(1,($U$2=GRID!$B$1:$BI$1)*(КАЛЕНДАРЬ!$O18=GRID!$B$3:$BI$3), 0))*GRID!$B$65,
ROUNDUP(INDEX(GRID!$B$4:$BI$14,MATCH(U$7,GRID!$A$4:$A$14,0),MATCH(1,($U$2=GRID!$B$1:$BI$1)*(КАЛЕНДАРЬ!$O18=GRID!$B$3:$BI$3),0))*GRID!$B$65*(1-GRID!$B$69),0))</f>
        <v>49880</v>
      </c>
      <c r="V51" s="48" cm="1">
        <f t="array" ref="V51">IF($I$2="Путешествия с детьми",
INDEX(GRID!$B$17:$BI$27,MATCH(U$7,GRID!$A$17:$A$27,0),MATCH(1,($U$2=GRID!$B$1:$BI$1)*(КАЛЕНДАРЬ!$O18=GRID!$B$3:$BI$3), 0))*GRID!$B$65,
ROUNDUP(INDEX(GRID!$B$17:$BI$27,MATCH(U$7,GRID!$A$17:$A$27,0),MATCH(1,($U$2=GRID!$B$1:$BI$1)*(КАЛЕНДАРЬ!$O18=GRID!$B$3:$BI$3), 0))*GRID!$B$65*(1-GRID!$B$69),0))</f>
        <v>52030</v>
      </c>
      <c r="W51" s="47" cm="1">
        <f t="array" ref="W51">IF($I$2="Путешествия с детьми",
INDEX(GRID!$B$4:$BI$14,MATCH(W$7,GRID!$A$4:$A$14,0),MATCH(1,($U$2=GRID!$B$1:$BI$1)*(КАЛЕНДАРЬ!$O18=GRID!$B$3:$BI$3), 0))*GRID!$B$65,
ROUNDUP(INDEX(GRID!$B$4:$BI$14,MATCH(W$7,GRID!$A$4:$A$14,0),MATCH(1,($U$2=GRID!$B$1:$BI$1)*(КАЛЕНДАРЬ!$O18=GRID!$B$3:$BI$3),0))*GRID!$B$65*(1-GRID!$B$69),0))</f>
        <v>199520</v>
      </c>
      <c r="X51" s="48" cm="1">
        <f t="array" ref="X51">IF($I$2="Путешествия с детьми",
INDEX(GRID!$B$17:$BI$27,MATCH(W$7,GRID!$A$17:$A$27,0),MATCH(1,($U$2=GRID!$B$1:$BI$1)*(КАЛЕНДАРЬ!$O18=GRID!$B$3:$BI$3), 0))*GRID!$B$65,
ROUNDUP(INDEX(GRID!$B$17:$BI$27,MATCH(W$7,GRID!$A$17:$A$27,0),MATCH(1,($U$2=GRID!$B$1:$BI$1)*(КАЛЕНДАРЬ!$O18=GRID!$B$3:$BI$3), 0))*GRID!$B$65*(1-GRID!$B$69),0))</f>
        <v>201670</v>
      </c>
    </row>
    <row r="52" spans="1:24" hidden="1" x14ac:dyDescent="0.2">
      <c r="A52" s="117" t="s">
        <v>43</v>
      </c>
      <c r="B52" s="117">
        <v>16</v>
      </c>
      <c r="C52" s="138" cm="1">
        <f t="array" ref="C52">IF($I$2="Путешествия с детьми",
INDEX(GRID!$B$4:$BI$14,MATCH(C$7,GRID!$A$4:$A$14,0),MATCH(1,($U$2=GRID!$B$1:$BI$1)*(КАЛЕНДАРЬ!$O19=GRID!$B$3:$BI$3), 0))*GRID!$B$65,
ROUNDUP(INDEX(GRID!$B$4:$BI$14,MATCH(C$7,GRID!$A$4:$A$14,0),MATCH(1,($U$2=GRID!$B$1:$BI$1)*(КАЛЕНДАРЬ!$O19=GRID!$B$3:$BI$3),0))*GRID!$B$65*(1-GRID!$B$69),0))</f>
        <v>18060</v>
      </c>
      <c r="D52" s="48" cm="1">
        <f t="array" ref="D52">IF($I$2="Путешествия с детьми",
INDEX(GRID!$B$17:$BI$27,MATCH(C$7,GRID!$A$17:$A$27,0),MATCH(1,($U$2=GRID!$B$1:$BI$1)*(КАЛЕНДАРЬ!$O19=GRID!$B$3:$BI$3), 0))*GRID!$B$65,
ROUNDUP(INDEX(GRID!$B$17:$BI$27,MATCH(C$7,GRID!$A$17:$A$27,0),MATCH(1,($U$2=GRID!$B$1:$BI$1)*(КАЛЕНДАРЬ!$O19=GRID!$B$3:$BI$3), 0))*GRID!$B$65*(1-GRID!$B$69),0))</f>
        <v>20210</v>
      </c>
      <c r="E52" s="47" cm="1">
        <f t="array" ref="E52">IF($I$2="Путешествия с детьми",
INDEX(GRID!$B$4:$BI$14,MATCH(E$7,GRID!$A$4:$A$14,0),MATCH(1,($U$2=GRID!$B$1:$BI$1)*(КАЛЕНДАРЬ!$O19=GRID!$B$3:$BI$3), 0))*GRID!$B$65,
ROUNDUP(INDEX(GRID!$B$4:$BI$14,MATCH(E$7,GRID!$A$4:$A$14,0),MATCH(1,($U$2=GRID!$B$1:$BI$1)*(КАЛЕНДАРЬ!$O19=GRID!$B$3:$BI$3),0))*GRID!$B$65*(1-GRID!$B$69),0))</f>
        <v>19952</v>
      </c>
      <c r="F52" s="48" cm="1">
        <f t="array" ref="F52">IF($I$2="Путешествия с детьми",
INDEX(GRID!$B$17:$BI$27,MATCH(E$7,GRID!$A$17:$A$27,0),MATCH(1,($U$2=GRID!$B$1:$BI$1)*(КАЛЕНДАРЬ!$O19=GRID!$B$3:$BI$3), 0))*GRID!$B$65,
ROUNDUP(INDEX(GRID!$B$17:$BI$27,MATCH(E$7,GRID!$A$17:$A$27,0),MATCH(1,($U$2=GRID!$B$1:$BI$1)*(КАЛЕНДАРЬ!$O19=GRID!$B$3:$BI$3), 0))*GRID!$B$65*(1-GRID!$B$69),0))</f>
        <v>22102</v>
      </c>
      <c r="G52" s="47" t="e" cm="1">
        <f t="array" ref="G52">IF($I$2="Путешествия с детьми",
INDEX(GRID!$B$4:$BI$14,MATCH(G$7,GRID!$A$4:$A$14,0),MATCH(1,($U$2=GRID!$B$1:$BI$1)*(КАЛЕНДАРЬ!$O19=GRID!$B$3:$BI$3), 0))*GRID!$B$65,
ROUNDUP(INDEX(GRID!$B$4:$BI$14,MATCH(G$7,GRID!$A$4:$A$14,0),MATCH(1,($U$2=GRID!$B$1:$BI$1)*(КАЛЕНДАРЬ!$O19=GRID!$B$3:$BI$3),0))*GRID!$B$65*(1-GRID!$B$69),0))</f>
        <v>#N/A</v>
      </c>
      <c r="H52" s="48" t="e" cm="1">
        <f t="array" ref="H52">IF($I$2="Путешествия с детьми",
INDEX(GRID!$B$17:$BI$27,MATCH(G$7,GRID!$A$17:$A$27,0),MATCH(1,($U$2=GRID!$B$1:$BI$1)*(КАЛЕНДАРЬ!$O19=GRID!$B$3:$BI$3), 0))*GRID!$B$65,
ROUNDUP(INDEX(GRID!$B$17:$BI$27,MATCH(G$7,GRID!$A$17:$A$27,0),MATCH(1,($U$2=GRID!$B$1:$BI$1)*(КАЛЕНДАРЬ!$O19=GRID!$B$3:$BI$3), 0))*GRID!$B$65*(1-GRID!$B$69),0))</f>
        <v>#N/A</v>
      </c>
      <c r="I52" s="47" t="e" cm="1">
        <f t="array" ref="I52">IF($I$2="Путешествия с детьми",
INDEX(GRID!$B$4:$BI$14,MATCH(I$7,GRID!$A$4:$A$14,0),MATCH(1,($U$2=GRID!$B$1:$BI$1)*(КАЛЕНДАРЬ!$O19=GRID!$B$3:$BI$3), 0))*GRID!$B$65,
ROUNDUP(INDEX(GRID!$B$4:$BI$14,MATCH(I$7,GRID!$A$4:$A$14,0),MATCH(1,($U$2=GRID!$B$1:$BI$1)*(КАЛЕНДАРЬ!$O19=GRID!$B$3:$BI$3),0))*GRID!$B$65*(1-GRID!$B$69),0))</f>
        <v>#N/A</v>
      </c>
      <c r="J52" s="48" t="e" cm="1">
        <f t="array" ref="J52">IF($I$2="Путешествия с детьми",
INDEX(GRID!$B$17:$BI$27,MATCH(I$7,GRID!$A$17:$A$27,0),MATCH(1,($U$2=GRID!$B$1:$BI$1)*(КАЛЕНДАРЬ!$O19=GRID!$B$3:$BI$3), 0))*GRID!$B$65,
ROUNDUP(INDEX(GRID!$B$17:$BI$27,MATCH(I$7,GRID!$A$17:$A$27,0),MATCH(1,($U$2=GRID!$B$1:$BI$1)*(КАЛЕНДАРЬ!$O19=GRID!$B$3:$BI$3), 0))*GRID!$B$65*(1-GRID!$B$69),0))</f>
        <v>#N/A</v>
      </c>
      <c r="K52" s="47" cm="1">
        <f t="array" ref="K52">IF($I$2="Путешествия с детьми",
INDEX(GRID!$B$4:$BI$14,MATCH(K$7,GRID!$A$4:$A$14,0),MATCH(1,($U$2=GRID!$B$1:$BI$1)*(КАЛЕНДАРЬ!$O19=GRID!$B$3:$BI$3), 0))*GRID!$B$65,
ROUNDUP(INDEX(GRID!$B$4:$BI$14,MATCH(K$7,GRID!$A$4:$A$14,0),MATCH(1,($U$2=GRID!$B$1:$BI$1)*(КАЛЕНДАРЬ!$O19=GRID!$B$3:$BI$3),0))*GRID!$B$65*(1-GRID!$B$69),0))</f>
        <v>26832</v>
      </c>
      <c r="L52" s="48" cm="1">
        <f t="array" ref="L52">IF($I$2="Путешествия с детьми",
INDEX(GRID!$B$17:$BI$27,MATCH(K$7,GRID!$A$17:$A$27,0),MATCH(1,($U$2=GRID!$B$1:$BI$1)*(КАЛЕНДАРЬ!$O19=GRID!$B$3:$BI$3), 0))*GRID!$B$65,
ROUNDUP(INDEX(GRID!$B$17:$BI$27,MATCH(K$7,GRID!$A$17:$A$27,0),MATCH(1,($U$2=GRID!$B$1:$BI$1)*(КАЛЕНДАРЬ!$O19=GRID!$B$3:$BI$3), 0))*GRID!$B$65*(1-GRID!$B$69),0))</f>
        <v>28982</v>
      </c>
      <c r="M52" s="47" cm="1">
        <f t="array" ref="M52">IF($I$2="Путешествия с детьми",
INDEX(GRID!$B$4:$BI$14,MATCH(M$7,GRID!$A$4:$A$14,0),MATCH(1,($U$2=GRID!$B$1:$BI$1)*(КАЛЕНДАРЬ!$O19=GRID!$B$3:$BI$3), 0))*GRID!$B$65,
ROUNDUP(INDEX(GRID!$B$4:$BI$14,MATCH(M$7,GRID!$A$4:$A$14,0),MATCH(1,($U$2=GRID!$B$1:$BI$1)*(КАЛЕНДАРЬ!$O19=GRID!$B$3:$BI$3),0))*GRID!$B$65*(1-GRID!$B$69),0))</f>
        <v>29584</v>
      </c>
      <c r="N52" s="48" cm="1">
        <f t="array" ref="N52">IF($I$2="Путешествия с детьми",
INDEX(GRID!$B$17:$BI$27,MATCH(M$7,GRID!$A$17:$A$27,0),MATCH(1,($U$2=GRID!$B$1:$BI$1)*(КАЛЕНДАРЬ!$O19=GRID!$B$3:$BI$3), 0))*GRID!$B$65,
ROUNDUP(INDEX(GRID!$B$17:$BI$27,MATCH(M$7,GRID!$A$17:$A$27,0),MATCH(1,($U$2=GRID!$B$1:$BI$1)*(КАЛЕНДАРЬ!$O19=GRID!$B$3:$BI$3), 0))*GRID!$B$65*(1-GRID!$B$69),0))</f>
        <v>31734</v>
      </c>
      <c r="O52" s="47" cm="1">
        <f t="array" ref="O52">IF($I$2="Путешествия с детьми",
INDEX(GRID!$B$4:$BI$14,MATCH(O$7,GRID!$A$4:$A$14,0),MATCH(1,($U$2=GRID!$B$1:$BI$1)*(КАЛЕНДАРЬ!$O19=GRID!$B$3:$BI$3), 0))*GRID!$B$65,
ROUNDUP(INDEX(GRID!$B$4:$BI$14,MATCH(O$7,GRID!$A$4:$A$14,0),MATCH(1,($U$2=GRID!$B$1:$BI$1)*(КАЛЕНДАРЬ!$O19=GRID!$B$3:$BI$3),0))*GRID!$B$65*(1-GRID!$B$69),0))</f>
        <v>35346</v>
      </c>
      <c r="P52" s="48" cm="1">
        <f t="array" ref="P52">IF($I$2="Путешествия с детьми",
INDEX(GRID!$B$17:$BI$27,MATCH(O$7,GRID!$A$17:$A$27,0),MATCH(1,($U$2=GRID!$B$1:$BI$1)*(КАЛЕНДАРЬ!$O19=GRID!$B$3:$BI$3), 0))*GRID!$B$65,
ROUNDUP(INDEX(GRID!$B$17:$BI$27,MATCH(O$7,GRID!$A$17:$A$27,0),MATCH(1,($U$2=GRID!$B$1:$BI$1)*(КАЛЕНДАРЬ!$O19=GRID!$B$3:$BI$3), 0))*GRID!$B$65*(1-GRID!$B$69),0))</f>
        <v>37496</v>
      </c>
      <c r="Q52" s="47" t="e" cm="1">
        <f t="array" ref="Q52">IF($I$2="Путешествия с детьми",
INDEX(GRID!$B$4:$BI$14,MATCH(Q$7,GRID!$A$4:$A$14,0),MATCH(1,($U$2=GRID!$B$1:$BI$1)*(КАЛЕНДАРЬ!$O19=GRID!$B$3:$BI$3), 0))*GRID!$B$65,
ROUNDUP(INDEX(GRID!$B$4:$BI$14,MATCH(Q$7,GRID!$A$4:$A$14,0),MATCH(1,($U$2=GRID!$B$1:$BI$1)*(КАЛЕНДАРЬ!$O19=GRID!$B$3:$BI$3),0))*GRID!$B$65*(1-GRID!$B$69),0))</f>
        <v>#N/A</v>
      </c>
      <c r="R52" s="48" t="e" cm="1">
        <f t="array" ref="R52">IF($I$2="Путешествия с детьми",
INDEX(GRID!$B$17:$BI$27,MATCH(Q$7,GRID!$A$17:$A$27,0),MATCH(1,($U$2=GRID!$B$1:$BI$1)*(КАЛЕНДАРЬ!$O19=GRID!$B$3:$BI$3), 0))*GRID!$B$65,
ROUNDUP(INDEX(GRID!$B$17:$BI$27,MATCH(Q$7,GRID!$A$17:$A$27,0),MATCH(1,($U$2=GRID!$B$1:$BI$1)*(КАЛЕНДАРЬ!$O19=GRID!$B$3:$BI$3), 0))*GRID!$B$65*(1-GRID!$B$69),0))</f>
        <v>#N/A</v>
      </c>
      <c r="S52" s="47" t="e" cm="1">
        <f t="array" ref="S52">IF($I$2="Путешествия с детьми",
INDEX(GRID!$B$4:$BI$14,MATCH(S$7,GRID!$A$4:$A$14,0),MATCH(1,($U$2=GRID!$B$1:$BI$1)*(КАЛЕНДАРЬ!$O19=GRID!$B$3:$BI$3), 0))*GRID!$B$65,
ROUNDUP(INDEX(GRID!$B$4:$BI$14,MATCH(S$7,GRID!$A$4:$A$14,0),MATCH(1,($U$2=GRID!$B$1:$BI$1)*(КАЛЕНДАРЬ!$O19=GRID!$B$3:$BI$3),0))*GRID!$B$65*(1-GRID!$B$69),0))</f>
        <v>#N/A</v>
      </c>
      <c r="T52" s="48" t="e" cm="1">
        <f t="array" ref="T52">IF($I$2="Путешествия с детьми",
INDEX(GRID!$B$17:$BI$27,MATCH(S$7,GRID!$A$17:$A$27,0),MATCH(1,($U$2=GRID!$B$1:$BI$1)*(КАЛЕНДАРЬ!$O19=GRID!$B$3:$BI$3), 0))*GRID!$B$65,
ROUNDUP(INDEX(GRID!$B$17:$BI$27,MATCH(S$7,GRID!$A$17:$A$27,0),MATCH(1,($U$2=GRID!$B$1:$BI$1)*(КАЛЕНДАРЬ!$O19=GRID!$B$3:$BI$3), 0))*GRID!$B$65*(1-GRID!$B$69),0))</f>
        <v>#N/A</v>
      </c>
      <c r="U52" s="47" cm="1">
        <f t="array" ref="U52">IF($I$2="Путешествия с детьми",
INDEX(GRID!$B$4:$BI$14,MATCH(U$7,GRID!$A$4:$A$14,0),MATCH(1,($U$2=GRID!$B$1:$BI$1)*(КАЛЕНДАРЬ!$O19=GRID!$B$3:$BI$3), 0))*GRID!$B$65,
ROUNDUP(INDEX(GRID!$B$4:$BI$14,MATCH(U$7,GRID!$A$4:$A$14,0),MATCH(1,($U$2=GRID!$B$1:$BI$1)*(КАЛЕНДАРЬ!$O19=GRID!$B$3:$BI$3),0))*GRID!$B$65*(1-GRID!$B$69),0))</f>
        <v>55040</v>
      </c>
      <c r="V52" s="48" cm="1">
        <f t="array" ref="V52">IF($I$2="Путешествия с детьми",
INDEX(GRID!$B$17:$BI$27,MATCH(U$7,GRID!$A$17:$A$27,0),MATCH(1,($U$2=GRID!$B$1:$BI$1)*(КАЛЕНДАРЬ!$O19=GRID!$B$3:$BI$3), 0))*GRID!$B$65,
ROUNDUP(INDEX(GRID!$B$17:$BI$27,MATCH(U$7,GRID!$A$17:$A$27,0),MATCH(1,($U$2=GRID!$B$1:$BI$1)*(КАЛЕНДАРЬ!$O19=GRID!$B$3:$BI$3), 0))*GRID!$B$65*(1-GRID!$B$69),0))</f>
        <v>57190</v>
      </c>
      <c r="W52" s="47" cm="1">
        <f t="array" ref="W52">IF($I$2="Путешествия с детьми",
INDEX(GRID!$B$4:$BI$14,MATCH(W$7,GRID!$A$4:$A$14,0),MATCH(1,($U$2=GRID!$B$1:$BI$1)*(КАЛЕНДАРЬ!$O19=GRID!$B$3:$BI$3), 0))*GRID!$B$65,
ROUNDUP(INDEX(GRID!$B$4:$BI$14,MATCH(W$7,GRID!$A$4:$A$14,0),MATCH(1,($U$2=GRID!$B$1:$BI$1)*(КАЛЕНДАРЬ!$O19=GRID!$B$3:$BI$3),0))*GRID!$B$65*(1-GRID!$B$69),0))</f>
        <v>215000</v>
      </c>
      <c r="X52" s="48" cm="1">
        <f t="array" ref="X52">IF($I$2="Путешествия с детьми",
INDEX(GRID!$B$17:$BI$27,MATCH(W$7,GRID!$A$17:$A$27,0),MATCH(1,($U$2=GRID!$B$1:$BI$1)*(КАЛЕНДАРЬ!$O19=GRID!$B$3:$BI$3), 0))*GRID!$B$65,
ROUNDUP(INDEX(GRID!$B$17:$BI$27,MATCH(W$7,GRID!$A$17:$A$27,0),MATCH(1,($U$2=GRID!$B$1:$BI$1)*(КАЛЕНДАРЬ!$O19=GRID!$B$3:$BI$3), 0))*GRID!$B$65*(1-GRID!$B$69),0))</f>
        <v>217150</v>
      </c>
    </row>
    <row r="53" spans="1:24" hidden="1" x14ac:dyDescent="0.2">
      <c r="A53" s="117" t="s">
        <v>44</v>
      </c>
      <c r="B53" s="117">
        <v>17</v>
      </c>
      <c r="C53" s="138" cm="1">
        <f t="array" ref="C53">IF($I$2="Путешествия с детьми",
INDEX(GRID!$B$4:$BI$14,MATCH(C$7,GRID!$A$4:$A$14,0),MATCH(1,($U$2=GRID!$B$1:$BI$1)*(КАЛЕНДАРЬ!$O20=GRID!$B$3:$BI$3), 0))*GRID!$B$65,
ROUNDUP(INDEX(GRID!$B$4:$BI$14,MATCH(C$7,GRID!$A$4:$A$14,0),MATCH(1,($U$2=GRID!$B$1:$BI$1)*(КАЛЕНДАРЬ!$O20=GRID!$B$3:$BI$3),0))*GRID!$B$65*(1-GRID!$B$69),0))</f>
        <v>18060</v>
      </c>
      <c r="D53" s="48" cm="1">
        <f t="array" ref="D53">IF($I$2="Путешествия с детьми",
INDEX(GRID!$B$17:$BI$27,MATCH(C$7,GRID!$A$17:$A$27,0),MATCH(1,($U$2=GRID!$B$1:$BI$1)*(КАЛЕНДАРЬ!$O20=GRID!$B$3:$BI$3), 0))*GRID!$B$65,
ROUNDUP(INDEX(GRID!$B$17:$BI$27,MATCH(C$7,GRID!$A$17:$A$27,0),MATCH(1,($U$2=GRID!$B$1:$BI$1)*(КАЛЕНДАРЬ!$O20=GRID!$B$3:$BI$3), 0))*GRID!$B$65*(1-GRID!$B$69),0))</f>
        <v>20210</v>
      </c>
      <c r="E53" s="47" cm="1">
        <f t="array" ref="E53">IF($I$2="Путешествия с детьми",
INDEX(GRID!$B$4:$BI$14,MATCH(E$7,GRID!$A$4:$A$14,0),MATCH(1,($U$2=GRID!$B$1:$BI$1)*(КАЛЕНДАРЬ!$O20=GRID!$B$3:$BI$3), 0))*GRID!$B$65,
ROUNDUP(INDEX(GRID!$B$4:$BI$14,MATCH(E$7,GRID!$A$4:$A$14,0),MATCH(1,($U$2=GRID!$B$1:$BI$1)*(КАЛЕНДАРЬ!$O20=GRID!$B$3:$BI$3),0))*GRID!$B$65*(1-GRID!$B$69),0))</f>
        <v>19952</v>
      </c>
      <c r="F53" s="48" cm="1">
        <f t="array" ref="F53">IF($I$2="Путешествия с детьми",
INDEX(GRID!$B$17:$BI$27,MATCH(E$7,GRID!$A$17:$A$27,0),MATCH(1,($U$2=GRID!$B$1:$BI$1)*(КАЛЕНДАРЬ!$O20=GRID!$B$3:$BI$3), 0))*GRID!$B$65,
ROUNDUP(INDEX(GRID!$B$17:$BI$27,MATCH(E$7,GRID!$A$17:$A$27,0),MATCH(1,($U$2=GRID!$B$1:$BI$1)*(КАЛЕНДАРЬ!$O20=GRID!$B$3:$BI$3), 0))*GRID!$B$65*(1-GRID!$B$69),0))</f>
        <v>22102</v>
      </c>
      <c r="G53" s="47" t="e" cm="1">
        <f t="array" ref="G53">IF($I$2="Путешествия с детьми",
INDEX(GRID!$B$4:$BI$14,MATCH(G$7,GRID!$A$4:$A$14,0),MATCH(1,($U$2=GRID!$B$1:$BI$1)*(КАЛЕНДАРЬ!$O20=GRID!$B$3:$BI$3), 0))*GRID!$B$65,
ROUNDUP(INDEX(GRID!$B$4:$BI$14,MATCH(G$7,GRID!$A$4:$A$14,0),MATCH(1,($U$2=GRID!$B$1:$BI$1)*(КАЛЕНДАРЬ!$O20=GRID!$B$3:$BI$3),0))*GRID!$B$65*(1-GRID!$B$69),0))</f>
        <v>#N/A</v>
      </c>
      <c r="H53" s="48" t="e" cm="1">
        <f t="array" ref="H53">IF($I$2="Путешествия с детьми",
INDEX(GRID!$B$17:$BI$27,MATCH(G$7,GRID!$A$17:$A$27,0),MATCH(1,($U$2=GRID!$B$1:$BI$1)*(КАЛЕНДАРЬ!$O20=GRID!$B$3:$BI$3), 0))*GRID!$B$65,
ROUNDUP(INDEX(GRID!$B$17:$BI$27,MATCH(G$7,GRID!$A$17:$A$27,0),MATCH(1,($U$2=GRID!$B$1:$BI$1)*(КАЛЕНДАРЬ!$O20=GRID!$B$3:$BI$3), 0))*GRID!$B$65*(1-GRID!$B$69),0))</f>
        <v>#N/A</v>
      </c>
      <c r="I53" s="47" t="e" cm="1">
        <f t="array" ref="I53">IF($I$2="Путешествия с детьми",
INDEX(GRID!$B$4:$BI$14,MATCH(I$7,GRID!$A$4:$A$14,0),MATCH(1,($U$2=GRID!$B$1:$BI$1)*(КАЛЕНДАРЬ!$O20=GRID!$B$3:$BI$3), 0))*GRID!$B$65,
ROUNDUP(INDEX(GRID!$B$4:$BI$14,MATCH(I$7,GRID!$A$4:$A$14,0),MATCH(1,($U$2=GRID!$B$1:$BI$1)*(КАЛЕНДАРЬ!$O20=GRID!$B$3:$BI$3),0))*GRID!$B$65*(1-GRID!$B$69),0))</f>
        <v>#N/A</v>
      </c>
      <c r="J53" s="48" t="e" cm="1">
        <f t="array" ref="J53">IF($I$2="Путешествия с детьми",
INDEX(GRID!$B$17:$BI$27,MATCH(I$7,GRID!$A$17:$A$27,0),MATCH(1,($U$2=GRID!$B$1:$BI$1)*(КАЛЕНДАРЬ!$O20=GRID!$B$3:$BI$3), 0))*GRID!$B$65,
ROUNDUP(INDEX(GRID!$B$17:$BI$27,MATCH(I$7,GRID!$A$17:$A$27,0),MATCH(1,($U$2=GRID!$B$1:$BI$1)*(КАЛЕНДАРЬ!$O20=GRID!$B$3:$BI$3), 0))*GRID!$B$65*(1-GRID!$B$69),0))</f>
        <v>#N/A</v>
      </c>
      <c r="K53" s="47" cm="1">
        <f t="array" ref="K53">IF($I$2="Путешествия с детьми",
INDEX(GRID!$B$4:$BI$14,MATCH(K$7,GRID!$A$4:$A$14,0),MATCH(1,($U$2=GRID!$B$1:$BI$1)*(КАЛЕНДАРЬ!$O20=GRID!$B$3:$BI$3), 0))*GRID!$B$65,
ROUNDUP(INDEX(GRID!$B$4:$BI$14,MATCH(K$7,GRID!$A$4:$A$14,0),MATCH(1,($U$2=GRID!$B$1:$BI$1)*(КАЛЕНДАРЬ!$O20=GRID!$B$3:$BI$3),0))*GRID!$B$65*(1-GRID!$B$69),0))</f>
        <v>26832</v>
      </c>
      <c r="L53" s="48" cm="1">
        <f t="array" ref="L53">IF($I$2="Путешествия с детьми",
INDEX(GRID!$B$17:$BI$27,MATCH(K$7,GRID!$A$17:$A$27,0),MATCH(1,($U$2=GRID!$B$1:$BI$1)*(КАЛЕНДАРЬ!$O20=GRID!$B$3:$BI$3), 0))*GRID!$B$65,
ROUNDUP(INDEX(GRID!$B$17:$BI$27,MATCH(K$7,GRID!$A$17:$A$27,0),MATCH(1,($U$2=GRID!$B$1:$BI$1)*(КАЛЕНДАРЬ!$O20=GRID!$B$3:$BI$3), 0))*GRID!$B$65*(1-GRID!$B$69),0))</f>
        <v>28982</v>
      </c>
      <c r="M53" s="47" cm="1">
        <f t="array" ref="M53">IF($I$2="Путешествия с детьми",
INDEX(GRID!$B$4:$BI$14,MATCH(M$7,GRID!$A$4:$A$14,0),MATCH(1,($U$2=GRID!$B$1:$BI$1)*(КАЛЕНДАРЬ!$O20=GRID!$B$3:$BI$3), 0))*GRID!$B$65,
ROUNDUP(INDEX(GRID!$B$4:$BI$14,MATCH(M$7,GRID!$A$4:$A$14,0),MATCH(1,($U$2=GRID!$B$1:$BI$1)*(КАЛЕНДАРЬ!$O20=GRID!$B$3:$BI$3),0))*GRID!$B$65*(1-GRID!$B$69),0))</f>
        <v>29584</v>
      </c>
      <c r="N53" s="48" cm="1">
        <f t="array" ref="N53">IF($I$2="Путешествия с детьми",
INDEX(GRID!$B$17:$BI$27,MATCH(M$7,GRID!$A$17:$A$27,0),MATCH(1,($U$2=GRID!$B$1:$BI$1)*(КАЛЕНДАРЬ!$O20=GRID!$B$3:$BI$3), 0))*GRID!$B$65,
ROUNDUP(INDEX(GRID!$B$17:$BI$27,MATCH(M$7,GRID!$A$17:$A$27,0),MATCH(1,($U$2=GRID!$B$1:$BI$1)*(КАЛЕНДАРЬ!$O20=GRID!$B$3:$BI$3), 0))*GRID!$B$65*(1-GRID!$B$69),0))</f>
        <v>31734</v>
      </c>
      <c r="O53" s="47" cm="1">
        <f t="array" ref="O53">IF($I$2="Путешествия с детьми",
INDEX(GRID!$B$4:$BI$14,MATCH(O$7,GRID!$A$4:$A$14,0),MATCH(1,($U$2=GRID!$B$1:$BI$1)*(КАЛЕНДАРЬ!$O20=GRID!$B$3:$BI$3), 0))*GRID!$B$65,
ROUNDUP(INDEX(GRID!$B$4:$BI$14,MATCH(O$7,GRID!$A$4:$A$14,0),MATCH(1,($U$2=GRID!$B$1:$BI$1)*(КАЛЕНДАРЬ!$O20=GRID!$B$3:$BI$3),0))*GRID!$B$65*(1-GRID!$B$69),0))</f>
        <v>35346</v>
      </c>
      <c r="P53" s="48" cm="1">
        <f t="array" ref="P53">IF($I$2="Путешествия с детьми",
INDEX(GRID!$B$17:$BI$27,MATCH(O$7,GRID!$A$17:$A$27,0),MATCH(1,($U$2=GRID!$B$1:$BI$1)*(КАЛЕНДАРЬ!$O20=GRID!$B$3:$BI$3), 0))*GRID!$B$65,
ROUNDUP(INDEX(GRID!$B$17:$BI$27,MATCH(O$7,GRID!$A$17:$A$27,0),MATCH(1,($U$2=GRID!$B$1:$BI$1)*(КАЛЕНДАРЬ!$O20=GRID!$B$3:$BI$3), 0))*GRID!$B$65*(1-GRID!$B$69),0))</f>
        <v>37496</v>
      </c>
      <c r="Q53" s="47" t="e" cm="1">
        <f t="array" ref="Q53">IF($I$2="Путешествия с детьми",
INDEX(GRID!$B$4:$BI$14,MATCH(Q$7,GRID!$A$4:$A$14,0),MATCH(1,($U$2=GRID!$B$1:$BI$1)*(КАЛЕНДАРЬ!$O20=GRID!$B$3:$BI$3), 0))*GRID!$B$65,
ROUNDUP(INDEX(GRID!$B$4:$BI$14,MATCH(Q$7,GRID!$A$4:$A$14,0),MATCH(1,($U$2=GRID!$B$1:$BI$1)*(КАЛЕНДАРЬ!$O20=GRID!$B$3:$BI$3),0))*GRID!$B$65*(1-GRID!$B$69),0))</f>
        <v>#N/A</v>
      </c>
      <c r="R53" s="48" t="e" cm="1">
        <f t="array" ref="R53">IF($I$2="Путешествия с детьми",
INDEX(GRID!$B$17:$BI$27,MATCH(Q$7,GRID!$A$17:$A$27,0),MATCH(1,($U$2=GRID!$B$1:$BI$1)*(КАЛЕНДАРЬ!$O20=GRID!$B$3:$BI$3), 0))*GRID!$B$65,
ROUNDUP(INDEX(GRID!$B$17:$BI$27,MATCH(Q$7,GRID!$A$17:$A$27,0),MATCH(1,($U$2=GRID!$B$1:$BI$1)*(КАЛЕНДАРЬ!$O20=GRID!$B$3:$BI$3), 0))*GRID!$B$65*(1-GRID!$B$69),0))</f>
        <v>#N/A</v>
      </c>
      <c r="S53" s="47" t="e" cm="1">
        <f t="array" ref="S53">IF($I$2="Путешествия с детьми",
INDEX(GRID!$B$4:$BI$14,MATCH(S$7,GRID!$A$4:$A$14,0),MATCH(1,($U$2=GRID!$B$1:$BI$1)*(КАЛЕНДАРЬ!$O20=GRID!$B$3:$BI$3), 0))*GRID!$B$65,
ROUNDUP(INDEX(GRID!$B$4:$BI$14,MATCH(S$7,GRID!$A$4:$A$14,0),MATCH(1,($U$2=GRID!$B$1:$BI$1)*(КАЛЕНДАРЬ!$O20=GRID!$B$3:$BI$3),0))*GRID!$B$65*(1-GRID!$B$69),0))</f>
        <v>#N/A</v>
      </c>
      <c r="T53" s="48" t="e" cm="1">
        <f t="array" ref="T53">IF($I$2="Путешествия с детьми",
INDEX(GRID!$B$17:$BI$27,MATCH(S$7,GRID!$A$17:$A$27,0),MATCH(1,($U$2=GRID!$B$1:$BI$1)*(КАЛЕНДАРЬ!$O20=GRID!$B$3:$BI$3), 0))*GRID!$B$65,
ROUNDUP(INDEX(GRID!$B$17:$BI$27,MATCH(S$7,GRID!$A$17:$A$27,0),MATCH(1,($U$2=GRID!$B$1:$BI$1)*(КАЛЕНДАРЬ!$O20=GRID!$B$3:$BI$3), 0))*GRID!$B$65*(1-GRID!$B$69),0))</f>
        <v>#N/A</v>
      </c>
      <c r="U53" s="47" cm="1">
        <f t="array" ref="U53">IF($I$2="Путешествия с детьми",
INDEX(GRID!$B$4:$BI$14,MATCH(U$7,GRID!$A$4:$A$14,0),MATCH(1,($U$2=GRID!$B$1:$BI$1)*(КАЛЕНДАРЬ!$O20=GRID!$B$3:$BI$3), 0))*GRID!$B$65,
ROUNDUP(INDEX(GRID!$B$4:$BI$14,MATCH(U$7,GRID!$A$4:$A$14,0),MATCH(1,($U$2=GRID!$B$1:$BI$1)*(КАЛЕНДАРЬ!$O20=GRID!$B$3:$BI$3),0))*GRID!$B$65*(1-GRID!$B$69),0))</f>
        <v>55040</v>
      </c>
      <c r="V53" s="48" cm="1">
        <f t="array" ref="V53">IF($I$2="Путешествия с детьми",
INDEX(GRID!$B$17:$BI$27,MATCH(U$7,GRID!$A$17:$A$27,0),MATCH(1,($U$2=GRID!$B$1:$BI$1)*(КАЛЕНДАРЬ!$O20=GRID!$B$3:$BI$3), 0))*GRID!$B$65,
ROUNDUP(INDEX(GRID!$B$17:$BI$27,MATCH(U$7,GRID!$A$17:$A$27,0),MATCH(1,($U$2=GRID!$B$1:$BI$1)*(КАЛЕНДАРЬ!$O20=GRID!$B$3:$BI$3), 0))*GRID!$B$65*(1-GRID!$B$69),0))</f>
        <v>57190</v>
      </c>
      <c r="W53" s="47" cm="1">
        <f t="array" ref="W53">IF($I$2="Путешествия с детьми",
INDEX(GRID!$B$4:$BI$14,MATCH(W$7,GRID!$A$4:$A$14,0),MATCH(1,($U$2=GRID!$B$1:$BI$1)*(КАЛЕНДАРЬ!$O20=GRID!$B$3:$BI$3), 0))*GRID!$B$65,
ROUNDUP(INDEX(GRID!$B$4:$BI$14,MATCH(W$7,GRID!$A$4:$A$14,0),MATCH(1,($U$2=GRID!$B$1:$BI$1)*(КАЛЕНДАРЬ!$O20=GRID!$B$3:$BI$3),0))*GRID!$B$65*(1-GRID!$B$69),0))</f>
        <v>215000</v>
      </c>
      <c r="X53" s="48" cm="1">
        <f t="array" ref="X53">IF($I$2="Путешествия с детьми",
INDEX(GRID!$B$17:$BI$27,MATCH(W$7,GRID!$A$17:$A$27,0),MATCH(1,($U$2=GRID!$B$1:$BI$1)*(КАЛЕНДАРЬ!$O20=GRID!$B$3:$BI$3), 0))*GRID!$B$65,
ROUNDUP(INDEX(GRID!$B$17:$BI$27,MATCH(W$7,GRID!$A$17:$A$27,0),MATCH(1,($U$2=GRID!$B$1:$BI$1)*(КАЛЕНДАРЬ!$O20=GRID!$B$3:$BI$3), 0))*GRID!$B$65*(1-GRID!$B$69),0))</f>
        <v>217150</v>
      </c>
    </row>
    <row r="54" spans="1:24" hidden="1" x14ac:dyDescent="0.2">
      <c r="A54" s="117" t="s">
        <v>45</v>
      </c>
      <c r="B54" s="117">
        <v>18</v>
      </c>
      <c r="C54" s="138" cm="1">
        <f t="array" ref="C54">IF($I$2="Путешествия с детьми",
INDEX(GRID!$B$4:$BI$14,MATCH(C$7,GRID!$A$4:$A$14,0),MATCH(1,($U$2=GRID!$B$1:$BI$1)*(КАЛЕНДАРЬ!$O21=GRID!$B$3:$BI$3), 0))*GRID!$B$65,
ROUNDUP(INDEX(GRID!$B$4:$BI$14,MATCH(C$7,GRID!$A$4:$A$14,0),MATCH(1,($U$2=GRID!$B$1:$BI$1)*(КАЛЕНДАРЬ!$O21=GRID!$B$3:$BI$3),0))*GRID!$B$65*(1-GRID!$B$69),0))</f>
        <v>17200</v>
      </c>
      <c r="D54" s="48" cm="1">
        <f t="array" ref="D54">IF($I$2="Путешествия с детьми",
INDEX(GRID!$B$17:$BI$27,MATCH(C$7,GRID!$A$17:$A$27,0),MATCH(1,($U$2=GRID!$B$1:$BI$1)*(КАЛЕНДАРЬ!$O21=GRID!$B$3:$BI$3), 0))*GRID!$B$65,
ROUNDUP(INDEX(GRID!$B$17:$BI$27,MATCH(C$7,GRID!$A$17:$A$27,0),MATCH(1,($U$2=GRID!$B$1:$BI$1)*(КАЛЕНДАРЬ!$O21=GRID!$B$3:$BI$3), 0))*GRID!$B$65*(1-GRID!$B$69),0))</f>
        <v>19350</v>
      </c>
      <c r="E54" s="47" cm="1">
        <f t="array" ref="E54">IF($I$2="Путешествия с детьми",
INDEX(GRID!$B$4:$BI$14,MATCH(E$7,GRID!$A$4:$A$14,0),MATCH(1,($U$2=GRID!$B$1:$BI$1)*(КАЛЕНДАРЬ!$O21=GRID!$B$3:$BI$3), 0))*GRID!$B$65,
ROUNDUP(INDEX(GRID!$B$4:$BI$14,MATCH(E$7,GRID!$A$4:$A$14,0),MATCH(1,($U$2=GRID!$B$1:$BI$1)*(КАЛЕНДАРЬ!$O21=GRID!$B$3:$BI$3),0))*GRID!$B$65*(1-GRID!$B$69),0))</f>
        <v>18920</v>
      </c>
      <c r="F54" s="48" cm="1">
        <f t="array" ref="F54">IF($I$2="Путешествия с детьми",
INDEX(GRID!$B$17:$BI$27,MATCH(E$7,GRID!$A$17:$A$27,0),MATCH(1,($U$2=GRID!$B$1:$BI$1)*(КАЛЕНДАРЬ!$O21=GRID!$B$3:$BI$3), 0))*GRID!$B$65,
ROUNDUP(INDEX(GRID!$B$17:$BI$27,MATCH(E$7,GRID!$A$17:$A$27,0),MATCH(1,($U$2=GRID!$B$1:$BI$1)*(КАЛЕНДАРЬ!$O21=GRID!$B$3:$BI$3), 0))*GRID!$B$65*(1-GRID!$B$69),0))</f>
        <v>21070</v>
      </c>
      <c r="G54" s="47" t="e" cm="1">
        <f t="array" ref="G54">IF($I$2="Путешествия с детьми",
INDEX(GRID!$B$4:$BI$14,MATCH(G$7,GRID!$A$4:$A$14,0),MATCH(1,($U$2=GRID!$B$1:$BI$1)*(КАЛЕНДАРЬ!$O21=GRID!$B$3:$BI$3), 0))*GRID!$B$65,
ROUNDUP(INDEX(GRID!$B$4:$BI$14,MATCH(G$7,GRID!$A$4:$A$14,0),MATCH(1,($U$2=GRID!$B$1:$BI$1)*(КАЛЕНДАРЬ!$O21=GRID!$B$3:$BI$3),0))*GRID!$B$65*(1-GRID!$B$69),0))</f>
        <v>#N/A</v>
      </c>
      <c r="H54" s="48" t="e" cm="1">
        <f t="array" ref="H54">IF($I$2="Путешествия с детьми",
INDEX(GRID!$B$17:$BI$27,MATCH(G$7,GRID!$A$17:$A$27,0),MATCH(1,($U$2=GRID!$B$1:$BI$1)*(КАЛЕНДАРЬ!$O21=GRID!$B$3:$BI$3), 0))*GRID!$B$65,
ROUNDUP(INDEX(GRID!$B$17:$BI$27,MATCH(G$7,GRID!$A$17:$A$27,0),MATCH(1,($U$2=GRID!$B$1:$BI$1)*(КАЛЕНДАРЬ!$O21=GRID!$B$3:$BI$3), 0))*GRID!$B$65*(1-GRID!$B$69),0))</f>
        <v>#N/A</v>
      </c>
      <c r="I54" s="47" t="e" cm="1">
        <f t="array" ref="I54">IF($I$2="Путешествия с детьми",
INDEX(GRID!$B$4:$BI$14,MATCH(I$7,GRID!$A$4:$A$14,0),MATCH(1,($U$2=GRID!$B$1:$BI$1)*(КАЛЕНДАРЬ!$O21=GRID!$B$3:$BI$3), 0))*GRID!$B$65,
ROUNDUP(INDEX(GRID!$B$4:$BI$14,MATCH(I$7,GRID!$A$4:$A$14,0),MATCH(1,($U$2=GRID!$B$1:$BI$1)*(КАЛЕНДАРЬ!$O21=GRID!$B$3:$BI$3),0))*GRID!$B$65*(1-GRID!$B$69),0))</f>
        <v>#N/A</v>
      </c>
      <c r="J54" s="48" t="e" cm="1">
        <f t="array" ref="J54">IF($I$2="Путешествия с детьми",
INDEX(GRID!$B$17:$BI$27,MATCH(I$7,GRID!$A$17:$A$27,0),MATCH(1,($U$2=GRID!$B$1:$BI$1)*(КАЛЕНДАРЬ!$O21=GRID!$B$3:$BI$3), 0))*GRID!$B$65,
ROUNDUP(INDEX(GRID!$B$17:$BI$27,MATCH(I$7,GRID!$A$17:$A$27,0),MATCH(1,($U$2=GRID!$B$1:$BI$1)*(КАЛЕНДАРЬ!$O21=GRID!$B$3:$BI$3), 0))*GRID!$B$65*(1-GRID!$B$69),0))</f>
        <v>#N/A</v>
      </c>
      <c r="K54" s="47" cm="1">
        <f t="array" ref="K54">IF($I$2="Путешествия с детьми",
INDEX(GRID!$B$4:$BI$14,MATCH(K$7,GRID!$A$4:$A$14,0),MATCH(1,($U$2=GRID!$B$1:$BI$1)*(КАЛЕНДАРЬ!$O21=GRID!$B$3:$BI$3), 0))*GRID!$B$65,
ROUNDUP(INDEX(GRID!$B$4:$BI$14,MATCH(K$7,GRID!$A$4:$A$14,0),MATCH(1,($U$2=GRID!$B$1:$BI$1)*(КАЛЕНДАРЬ!$O21=GRID!$B$3:$BI$3),0))*GRID!$B$65*(1-GRID!$B$69),0))</f>
        <v>25198</v>
      </c>
      <c r="L54" s="48" cm="1">
        <f t="array" ref="L54">IF($I$2="Путешествия с детьми",
INDEX(GRID!$B$17:$BI$27,MATCH(K$7,GRID!$A$17:$A$27,0),MATCH(1,($U$2=GRID!$B$1:$BI$1)*(КАЛЕНДАРЬ!$O21=GRID!$B$3:$BI$3), 0))*GRID!$B$65,
ROUNDUP(INDEX(GRID!$B$17:$BI$27,MATCH(K$7,GRID!$A$17:$A$27,0),MATCH(1,($U$2=GRID!$B$1:$BI$1)*(КАЛЕНДАРЬ!$O21=GRID!$B$3:$BI$3), 0))*GRID!$B$65*(1-GRID!$B$69),0))</f>
        <v>27348</v>
      </c>
      <c r="M54" s="47" cm="1">
        <f t="array" ref="M54">IF($I$2="Путешествия с детьми",
INDEX(GRID!$B$4:$BI$14,MATCH(M$7,GRID!$A$4:$A$14,0),MATCH(1,($U$2=GRID!$B$1:$BI$1)*(КАЛЕНДАРЬ!$O21=GRID!$B$3:$BI$3), 0))*GRID!$B$65,
ROUNDUP(INDEX(GRID!$B$4:$BI$14,MATCH(M$7,GRID!$A$4:$A$14,0),MATCH(1,($U$2=GRID!$B$1:$BI$1)*(КАЛЕНДАРЬ!$O21=GRID!$B$3:$BI$3),0))*GRID!$B$65*(1-GRID!$B$69),0))</f>
        <v>27778</v>
      </c>
      <c r="N54" s="48" cm="1">
        <f t="array" ref="N54">IF($I$2="Путешествия с детьми",
INDEX(GRID!$B$17:$BI$27,MATCH(M$7,GRID!$A$17:$A$27,0),MATCH(1,($U$2=GRID!$B$1:$BI$1)*(КАЛЕНДАРЬ!$O21=GRID!$B$3:$BI$3), 0))*GRID!$B$65,
ROUNDUP(INDEX(GRID!$B$17:$BI$27,MATCH(M$7,GRID!$A$17:$A$27,0),MATCH(1,($U$2=GRID!$B$1:$BI$1)*(КАЛЕНДАРЬ!$O21=GRID!$B$3:$BI$3), 0))*GRID!$B$65*(1-GRID!$B$69),0))</f>
        <v>29928</v>
      </c>
      <c r="O54" s="47" cm="1">
        <f t="array" ref="O54">IF($I$2="Путешествия с детьми",
INDEX(GRID!$B$4:$BI$14,MATCH(O$7,GRID!$A$4:$A$14,0),MATCH(1,($U$2=GRID!$B$1:$BI$1)*(КАЛЕНДАРЬ!$O21=GRID!$B$3:$BI$3), 0))*GRID!$B$65,
ROUNDUP(INDEX(GRID!$B$4:$BI$14,MATCH(O$7,GRID!$A$4:$A$14,0),MATCH(1,($U$2=GRID!$B$1:$BI$1)*(КАЛЕНДАРЬ!$O21=GRID!$B$3:$BI$3),0))*GRID!$B$65*(1-GRID!$B$69),0))</f>
        <v>33712</v>
      </c>
      <c r="P54" s="48" cm="1">
        <f t="array" ref="P54">IF($I$2="Путешествия с детьми",
INDEX(GRID!$B$17:$BI$27,MATCH(O$7,GRID!$A$17:$A$27,0),MATCH(1,($U$2=GRID!$B$1:$BI$1)*(КАЛЕНДАРЬ!$O21=GRID!$B$3:$BI$3), 0))*GRID!$B$65,
ROUNDUP(INDEX(GRID!$B$17:$BI$27,MATCH(O$7,GRID!$A$17:$A$27,0),MATCH(1,($U$2=GRID!$B$1:$BI$1)*(КАЛЕНДАРЬ!$O21=GRID!$B$3:$BI$3), 0))*GRID!$B$65*(1-GRID!$B$69),0))</f>
        <v>35862</v>
      </c>
      <c r="Q54" s="47" t="e" cm="1">
        <f t="array" ref="Q54">IF($I$2="Путешествия с детьми",
INDEX(GRID!$B$4:$BI$14,MATCH(Q$7,GRID!$A$4:$A$14,0),MATCH(1,($U$2=GRID!$B$1:$BI$1)*(КАЛЕНДАРЬ!$O21=GRID!$B$3:$BI$3), 0))*GRID!$B$65,
ROUNDUP(INDEX(GRID!$B$4:$BI$14,MATCH(Q$7,GRID!$A$4:$A$14,0),MATCH(1,($U$2=GRID!$B$1:$BI$1)*(КАЛЕНДАРЬ!$O21=GRID!$B$3:$BI$3),0))*GRID!$B$65*(1-GRID!$B$69),0))</f>
        <v>#N/A</v>
      </c>
      <c r="R54" s="48" t="e" cm="1">
        <f t="array" ref="R54">IF($I$2="Путешествия с детьми",
INDEX(GRID!$B$17:$BI$27,MATCH(Q$7,GRID!$A$17:$A$27,0),MATCH(1,($U$2=GRID!$B$1:$BI$1)*(КАЛЕНДАРЬ!$O21=GRID!$B$3:$BI$3), 0))*GRID!$B$65,
ROUNDUP(INDEX(GRID!$B$17:$BI$27,MATCH(Q$7,GRID!$A$17:$A$27,0),MATCH(1,($U$2=GRID!$B$1:$BI$1)*(КАЛЕНДАРЬ!$O21=GRID!$B$3:$BI$3), 0))*GRID!$B$65*(1-GRID!$B$69),0))</f>
        <v>#N/A</v>
      </c>
      <c r="S54" s="47" t="e" cm="1">
        <f t="array" ref="S54">IF($I$2="Путешествия с детьми",
INDEX(GRID!$B$4:$BI$14,MATCH(S$7,GRID!$A$4:$A$14,0),MATCH(1,($U$2=GRID!$B$1:$BI$1)*(КАЛЕНДАРЬ!$O21=GRID!$B$3:$BI$3), 0))*GRID!$B$65,
ROUNDUP(INDEX(GRID!$B$4:$BI$14,MATCH(S$7,GRID!$A$4:$A$14,0),MATCH(1,($U$2=GRID!$B$1:$BI$1)*(КАЛЕНДАРЬ!$O21=GRID!$B$3:$BI$3),0))*GRID!$B$65*(1-GRID!$B$69),0))</f>
        <v>#N/A</v>
      </c>
      <c r="T54" s="48" t="e" cm="1">
        <f t="array" ref="T54">IF($I$2="Путешествия с детьми",
INDEX(GRID!$B$17:$BI$27,MATCH(S$7,GRID!$A$17:$A$27,0),MATCH(1,($U$2=GRID!$B$1:$BI$1)*(КАЛЕНДАРЬ!$O21=GRID!$B$3:$BI$3), 0))*GRID!$B$65,
ROUNDUP(INDEX(GRID!$B$17:$BI$27,MATCH(S$7,GRID!$A$17:$A$27,0),MATCH(1,($U$2=GRID!$B$1:$BI$1)*(КАЛЕНДАРЬ!$O21=GRID!$B$3:$BI$3), 0))*GRID!$B$65*(1-GRID!$B$69),0))</f>
        <v>#N/A</v>
      </c>
      <c r="U54" s="47" cm="1">
        <f t="array" ref="U54">IF($I$2="Путешествия с детьми",
INDEX(GRID!$B$4:$BI$14,MATCH(U$7,GRID!$A$4:$A$14,0),MATCH(1,($U$2=GRID!$B$1:$BI$1)*(КАЛЕНДАРЬ!$O21=GRID!$B$3:$BI$3), 0))*GRID!$B$65,
ROUNDUP(INDEX(GRID!$B$4:$BI$14,MATCH(U$7,GRID!$A$4:$A$14,0),MATCH(1,($U$2=GRID!$B$1:$BI$1)*(КАЛЕНДАРЬ!$O21=GRID!$B$3:$BI$3),0))*GRID!$B$65*(1-GRID!$B$69),0))</f>
        <v>52460</v>
      </c>
      <c r="V54" s="48" cm="1">
        <f t="array" ref="V54">IF($I$2="Путешествия с детьми",
INDEX(GRID!$B$17:$BI$27,MATCH(U$7,GRID!$A$17:$A$27,0),MATCH(1,($U$2=GRID!$B$1:$BI$1)*(КАЛЕНДАРЬ!$O21=GRID!$B$3:$BI$3), 0))*GRID!$B$65,
ROUNDUP(INDEX(GRID!$B$17:$BI$27,MATCH(U$7,GRID!$A$17:$A$27,0),MATCH(1,($U$2=GRID!$B$1:$BI$1)*(КАЛЕНДАРЬ!$O21=GRID!$B$3:$BI$3), 0))*GRID!$B$65*(1-GRID!$B$69),0))</f>
        <v>54610</v>
      </c>
      <c r="W54" s="47" cm="1">
        <f t="array" ref="W54">IF($I$2="Путешествия с детьми",
INDEX(GRID!$B$4:$BI$14,MATCH(W$7,GRID!$A$4:$A$14,0),MATCH(1,($U$2=GRID!$B$1:$BI$1)*(КАЛЕНДАРЬ!$O21=GRID!$B$3:$BI$3), 0))*GRID!$B$65,
ROUNDUP(INDEX(GRID!$B$4:$BI$14,MATCH(W$7,GRID!$A$4:$A$14,0),MATCH(1,($U$2=GRID!$B$1:$BI$1)*(КАЛЕНДАРЬ!$O21=GRID!$B$3:$BI$3),0))*GRID!$B$65*(1-GRID!$B$69),0))</f>
        <v>207260</v>
      </c>
      <c r="X54" s="48" cm="1">
        <f t="array" ref="X54">IF($I$2="Путешествия с детьми",
INDEX(GRID!$B$17:$BI$27,MATCH(W$7,GRID!$A$17:$A$27,0),MATCH(1,($U$2=GRID!$B$1:$BI$1)*(КАЛЕНДАРЬ!$O21=GRID!$B$3:$BI$3), 0))*GRID!$B$65,
ROUNDUP(INDEX(GRID!$B$17:$BI$27,MATCH(W$7,GRID!$A$17:$A$27,0),MATCH(1,($U$2=GRID!$B$1:$BI$1)*(КАЛЕНДАРЬ!$O21=GRID!$B$3:$BI$3), 0))*GRID!$B$65*(1-GRID!$B$69),0))</f>
        <v>209410</v>
      </c>
    </row>
    <row r="55" spans="1:24" hidden="1" x14ac:dyDescent="0.2">
      <c r="A55" s="117" t="s">
        <v>46</v>
      </c>
      <c r="B55" s="117">
        <v>19</v>
      </c>
      <c r="C55" s="138" cm="1">
        <f t="array" ref="C55">IF($I$2="Путешествия с детьми",
INDEX(GRID!$B$4:$BI$14,MATCH(C$7,GRID!$A$4:$A$14,0),MATCH(1,($U$2=GRID!$B$1:$BI$1)*(КАЛЕНДАРЬ!$O22=GRID!$B$3:$BI$3), 0))*GRID!$B$65,
ROUNDUP(INDEX(GRID!$B$4:$BI$14,MATCH(C$7,GRID!$A$4:$A$14,0),MATCH(1,($U$2=GRID!$B$1:$BI$1)*(КАЛЕНДАРЬ!$O22=GRID!$B$3:$BI$3),0))*GRID!$B$65*(1-GRID!$B$69),0))</f>
        <v>17200</v>
      </c>
      <c r="D55" s="48" cm="1">
        <f t="array" ref="D55">IF($I$2="Путешествия с детьми",
INDEX(GRID!$B$17:$BI$27,MATCH(C$7,GRID!$A$17:$A$27,0),MATCH(1,($U$2=GRID!$B$1:$BI$1)*(КАЛЕНДАРЬ!$O22=GRID!$B$3:$BI$3), 0))*GRID!$B$65,
ROUNDUP(INDEX(GRID!$B$17:$BI$27,MATCH(C$7,GRID!$A$17:$A$27,0),MATCH(1,($U$2=GRID!$B$1:$BI$1)*(КАЛЕНДАРЬ!$O22=GRID!$B$3:$BI$3), 0))*GRID!$B$65*(1-GRID!$B$69),0))</f>
        <v>19350</v>
      </c>
      <c r="E55" s="47" cm="1">
        <f t="array" ref="E55">IF($I$2="Путешествия с детьми",
INDEX(GRID!$B$4:$BI$14,MATCH(E$7,GRID!$A$4:$A$14,0),MATCH(1,($U$2=GRID!$B$1:$BI$1)*(КАЛЕНДАРЬ!$O22=GRID!$B$3:$BI$3), 0))*GRID!$B$65,
ROUNDUP(INDEX(GRID!$B$4:$BI$14,MATCH(E$7,GRID!$A$4:$A$14,0),MATCH(1,($U$2=GRID!$B$1:$BI$1)*(КАЛЕНДАРЬ!$O22=GRID!$B$3:$BI$3),0))*GRID!$B$65*(1-GRID!$B$69),0))</f>
        <v>18920</v>
      </c>
      <c r="F55" s="48" cm="1">
        <f t="array" ref="F55">IF($I$2="Путешествия с детьми",
INDEX(GRID!$B$17:$BI$27,MATCH(E$7,GRID!$A$17:$A$27,0),MATCH(1,($U$2=GRID!$B$1:$BI$1)*(КАЛЕНДАРЬ!$O22=GRID!$B$3:$BI$3), 0))*GRID!$B$65,
ROUNDUP(INDEX(GRID!$B$17:$BI$27,MATCH(E$7,GRID!$A$17:$A$27,0),MATCH(1,($U$2=GRID!$B$1:$BI$1)*(КАЛЕНДАРЬ!$O22=GRID!$B$3:$BI$3), 0))*GRID!$B$65*(1-GRID!$B$69),0))</f>
        <v>21070</v>
      </c>
      <c r="G55" s="47" t="e" cm="1">
        <f t="array" ref="G55">IF($I$2="Путешествия с детьми",
INDEX(GRID!$B$4:$BI$14,MATCH(G$7,GRID!$A$4:$A$14,0),MATCH(1,($U$2=GRID!$B$1:$BI$1)*(КАЛЕНДАРЬ!$O22=GRID!$B$3:$BI$3), 0))*GRID!$B$65,
ROUNDUP(INDEX(GRID!$B$4:$BI$14,MATCH(G$7,GRID!$A$4:$A$14,0),MATCH(1,($U$2=GRID!$B$1:$BI$1)*(КАЛЕНДАРЬ!$O22=GRID!$B$3:$BI$3),0))*GRID!$B$65*(1-GRID!$B$69),0))</f>
        <v>#N/A</v>
      </c>
      <c r="H55" s="48" t="e" cm="1">
        <f t="array" ref="H55">IF($I$2="Путешествия с детьми",
INDEX(GRID!$B$17:$BI$27,MATCH(G$7,GRID!$A$17:$A$27,0),MATCH(1,($U$2=GRID!$B$1:$BI$1)*(КАЛЕНДАРЬ!$O22=GRID!$B$3:$BI$3), 0))*GRID!$B$65,
ROUNDUP(INDEX(GRID!$B$17:$BI$27,MATCH(G$7,GRID!$A$17:$A$27,0),MATCH(1,($U$2=GRID!$B$1:$BI$1)*(КАЛЕНДАРЬ!$O22=GRID!$B$3:$BI$3), 0))*GRID!$B$65*(1-GRID!$B$69),0))</f>
        <v>#N/A</v>
      </c>
      <c r="I55" s="47" t="e" cm="1">
        <f t="array" ref="I55">IF($I$2="Путешествия с детьми",
INDEX(GRID!$B$4:$BI$14,MATCH(I$7,GRID!$A$4:$A$14,0),MATCH(1,($U$2=GRID!$B$1:$BI$1)*(КАЛЕНДАРЬ!$O22=GRID!$B$3:$BI$3), 0))*GRID!$B$65,
ROUNDUP(INDEX(GRID!$B$4:$BI$14,MATCH(I$7,GRID!$A$4:$A$14,0),MATCH(1,($U$2=GRID!$B$1:$BI$1)*(КАЛЕНДАРЬ!$O22=GRID!$B$3:$BI$3),0))*GRID!$B$65*(1-GRID!$B$69),0))</f>
        <v>#N/A</v>
      </c>
      <c r="J55" s="48" t="e" cm="1">
        <f t="array" ref="J55">IF($I$2="Путешествия с детьми",
INDEX(GRID!$B$17:$BI$27,MATCH(I$7,GRID!$A$17:$A$27,0),MATCH(1,($U$2=GRID!$B$1:$BI$1)*(КАЛЕНДАРЬ!$O22=GRID!$B$3:$BI$3), 0))*GRID!$B$65,
ROUNDUP(INDEX(GRID!$B$17:$BI$27,MATCH(I$7,GRID!$A$17:$A$27,0),MATCH(1,($U$2=GRID!$B$1:$BI$1)*(КАЛЕНДАРЬ!$O22=GRID!$B$3:$BI$3), 0))*GRID!$B$65*(1-GRID!$B$69),0))</f>
        <v>#N/A</v>
      </c>
      <c r="K55" s="47" cm="1">
        <f t="array" ref="K55">IF($I$2="Путешествия с детьми",
INDEX(GRID!$B$4:$BI$14,MATCH(K$7,GRID!$A$4:$A$14,0),MATCH(1,($U$2=GRID!$B$1:$BI$1)*(КАЛЕНДАРЬ!$O22=GRID!$B$3:$BI$3), 0))*GRID!$B$65,
ROUNDUP(INDEX(GRID!$B$4:$BI$14,MATCH(K$7,GRID!$A$4:$A$14,0),MATCH(1,($U$2=GRID!$B$1:$BI$1)*(КАЛЕНДАРЬ!$O22=GRID!$B$3:$BI$3),0))*GRID!$B$65*(1-GRID!$B$69),0))</f>
        <v>25198</v>
      </c>
      <c r="L55" s="48" cm="1">
        <f t="array" ref="L55">IF($I$2="Путешествия с детьми",
INDEX(GRID!$B$17:$BI$27,MATCH(K$7,GRID!$A$17:$A$27,0),MATCH(1,($U$2=GRID!$B$1:$BI$1)*(КАЛЕНДАРЬ!$O22=GRID!$B$3:$BI$3), 0))*GRID!$B$65,
ROUNDUP(INDEX(GRID!$B$17:$BI$27,MATCH(K$7,GRID!$A$17:$A$27,0),MATCH(1,($U$2=GRID!$B$1:$BI$1)*(КАЛЕНДАРЬ!$O22=GRID!$B$3:$BI$3), 0))*GRID!$B$65*(1-GRID!$B$69),0))</f>
        <v>27348</v>
      </c>
      <c r="M55" s="47" cm="1">
        <f t="array" ref="M55">IF($I$2="Путешествия с детьми",
INDEX(GRID!$B$4:$BI$14,MATCH(M$7,GRID!$A$4:$A$14,0),MATCH(1,($U$2=GRID!$B$1:$BI$1)*(КАЛЕНДАРЬ!$O22=GRID!$B$3:$BI$3), 0))*GRID!$B$65,
ROUNDUP(INDEX(GRID!$B$4:$BI$14,MATCH(M$7,GRID!$A$4:$A$14,0),MATCH(1,($U$2=GRID!$B$1:$BI$1)*(КАЛЕНДАРЬ!$O22=GRID!$B$3:$BI$3),0))*GRID!$B$65*(1-GRID!$B$69),0))</f>
        <v>27778</v>
      </c>
      <c r="N55" s="48" cm="1">
        <f t="array" ref="N55">IF($I$2="Путешествия с детьми",
INDEX(GRID!$B$17:$BI$27,MATCH(M$7,GRID!$A$17:$A$27,0),MATCH(1,($U$2=GRID!$B$1:$BI$1)*(КАЛЕНДАРЬ!$O22=GRID!$B$3:$BI$3), 0))*GRID!$B$65,
ROUNDUP(INDEX(GRID!$B$17:$BI$27,MATCH(M$7,GRID!$A$17:$A$27,0),MATCH(1,($U$2=GRID!$B$1:$BI$1)*(КАЛЕНДАРЬ!$O22=GRID!$B$3:$BI$3), 0))*GRID!$B$65*(1-GRID!$B$69),0))</f>
        <v>29928</v>
      </c>
      <c r="O55" s="47" cm="1">
        <f t="array" ref="O55">IF($I$2="Путешествия с детьми",
INDEX(GRID!$B$4:$BI$14,MATCH(O$7,GRID!$A$4:$A$14,0),MATCH(1,($U$2=GRID!$B$1:$BI$1)*(КАЛЕНДАРЬ!$O22=GRID!$B$3:$BI$3), 0))*GRID!$B$65,
ROUNDUP(INDEX(GRID!$B$4:$BI$14,MATCH(O$7,GRID!$A$4:$A$14,0),MATCH(1,($U$2=GRID!$B$1:$BI$1)*(КАЛЕНДАРЬ!$O22=GRID!$B$3:$BI$3),0))*GRID!$B$65*(1-GRID!$B$69),0))</f>
        <v>33712</v>
      </c>
      <c r="P55" s="48" cm="1">
        <f t="array" ref="P55">IF($I$2="Путешествия с детьми",
INDEX(GRID!$B$17:$BI$27,MATCH(O$7,GRID!$A$17:$A$27,0),MATCH(1,($U$2=GRID!$B$1:$BI$1)*(КАЛЕНДАРЬ!$O22=GRID!$B$3:$BI$3), 0))*GRID!$B$65,
ROUNDUP(INDEX(GRID!$B$17:$BI$27,MATCH(O$7,GRID!$A$17:$A$27,0),MATCH(1,($U$2=GRID!$B$1:$BI$1)*(КАЛЕНДАРЬ!$O22=GRID!$B$3:$BI$3), 0))*GRID!$B$65*(1-GRID!$B$69),0))</f>
        <v>35862</v>
      </c>
      <c r="Q55" s="47" t="e" cm="1">
        <f t="array" ref="Q55">IF($I$2="Путешествия с детьми",
INDEX(GRID!$B$4:$BI$14,MATCH(Q$7,GRID!$A$4:$A$14,0),MATCH(1,($U$2=GRID!$B$1:$BI$1)*(КАЛЕНДАРЬ!$O22=GRID!$B$3:$BI$3), 0))*GRID!$B$65,
ROUNDUP(INDEX(GRID!$B$4:$BI$14,MATCH(Q$7,GRID!$A$4:$A$14,0),MATCH(1,($U$2=GRID!$B$1:$BI$1)*(КАЛЕНДАРЬ!$O22=GRID!$B$3:$BI$3),0))*GRID!$B$65*(1-GRID!$B$69),0))</f>
        <v>#N/A</v>
      </c>
      <c r="R55" s="48" t="e" cm="1">
        <f t="array" ref="R55">IF($I$2="Путешествия с детьми",
INDEX(GRID!$B$17:$BI$27,MATCH(Q$7,GRID!$A$17:$A$27,0),MATCH(1,($U$2=GRID!$B$1:$BI$1)*(КАЛЕНДАРЬ!$O22=GRID!$B$3:$BI$3), 0))*GRID!$B$65,
ROUNDUP(INDEX(GRID!$B$17:$BI$27,MATCH(Q$7,GRID!$A$17:$A$27,0),MATCH(1,($U$2=GRID!$B$1:$BI$1)*(КАЛЕНДАРЬ!$O22=GRID!$B$3:$BI$3), 0))*GRID!$B$65*(1-GRID!$B$69),0))</f>
        <v>#N/A</v>
      </c>
      <c r="S55" s="47" t="e" cm="1">
        <f t="array" ref="S55">IF($I$2="Путешествия с детьми",
INDEX(GRID!$B$4:$BI$14,MATCH(S$7,GRID!$A$4:$A$14,0),MATCH(1,($U$2=GRID!$B$1:$BI$1)*(КАЛЕНДАРЬ!$O22=GRID!$B$3:$BI$3), 0))*GRID!$B$65,
ROUNDUP(INDEX(GRID!$B$4:$BI$14,MATCH(S$7,GRID!$A$4:$A$14,0),MATCH(1,($U$2=GRID!$B$1:$BI$1)*(КАЛЕНДАРЬ!$O22=GRID!$B$3:$BI$3),0))*GRID!$B$65*(1-GRID!$B$69),0))</f>
        <v>#N/A</v>
      </c>
      <c r="T55" s="48" t="e" cm="1">
        <f t="array" ref="T55">IF($I$2="Путешествия с детьми",
INDEX(GRID!$B$17:$BI$27,MATCH(S$7,GRID!$A$17:$A$27,0),MATCH(1,($U$2=GRID!$B$1:$BI$1)*(КАЛЕНДАРЬ!$O22=GRID!$B$3:$BI$3), 0))*GRID!$B$65,
ROUNDUP(INDEX(GRID!$B$17:$BI$27,MATCH(S$7,GRID!$A$17:$A$27,0),MATCH(1,($U$2=GRID!$B$1:$BI$1)*(КАЛЕНДАРЬ!$O22=GRID!$B$3:$BI$3), 0))*GRID!$B$65*(1-GRID!$B$69),0))</f>
        <v>#N/A</v>
      </c>
      <c r="U55" s="47" cm="1">
        <f t="array" ref="U55">IF($I$2="Путешествия с детьми",
INDEX(GRID!$B$4:$BI$14,MATCH(U$7,GRID!$A$4:$A$14,0),MATCH(1,($U$2=GRID!$B$1:$BI$1)*(КАЛЕНДАРЬ!$O22=GRID!$B$3:$BI$3), 0))*GRID!$B$65,
ROUNDUP(INDEX(GRID!$B$4:$BI$14,MATCH(U$7,GRID!$A$4:$A$14,0),MATCH(1,($U$2=GRID!$B$1:$BI$1)*(КАЛЕНДАРЬ!$O22=GRID!$B$3:$BI$3),0))*GRID!$B$65*(1-GRID!$B$69),0))</f>
        <v>52460</v>
      </c>
      <c r="V55" s="48" cm="1">
        <f t="array" ref="V55">IF($I$2="Путешествия с детьми",
INDEX(GRID!$B$17:$BI$27,MATCH(U$7,GRID!$A$17:$A$27,0),MATCH(1,($U$2=GRID!$B$1:$BI$1)*(КАЛЕНДАРЬ!$O22=GRID!$B$3:$BI$3), 0))*GRID!$B$65,
ROUNDUP(INDEX(GRID!$B$17:$BI$27,MATCH(U$7,GRID!$A$17:$A$27,0),MATCH(1,($U$2=GRID!$B$1:$BI$1)*(КАЛЕНДАРЬ!$O22=GRID!$B$3:$BI$3), 0))*GRID!$B$65*(1-GRID!$B$69),0))</f>
        <v>54610</v>
      </c>
      <c r="W55" s="47" cm="1">
        <f t="array" ref="W55">IF($I$2="Путешествия с детьми",
INDEX(GRID!$B$4:$BI$14,MATCH(W$7,GRID!$A$4:$A$14,0),MATCH(1,($U$2=GRID!$B$1:$BI$1)*(КАЛЕНДАРЬ!$O22=GRID!$B$3:$BI$3), 0))*GRID!$B$65,
ROUNDUP(INDEX(GRID!$B$4:$BI$14,MATCH(W$7,GRID!$A$4:$A$14,0),MATCH(1,($U$2=GRID!$B$1:$BI$1)*(КАЛЕНДАРЬ!$O22=GRID!$B$3:$BI$3),0))*GRID!$B$65*(1-GRID!$B$69),0))</f>
        <v>207260</v>
      </c>
      <c r="X55" s="48" cm="1">
        <f t="array" ref="X55">IF($I$2="Путешествия с детьми",
INDEX(GRID!$B$17:$BI$27,MATCH(W$7,GRID!$A$17:$A$27,0),MATCH(1,($U$2=GRID!$B$1:$BI$1)*(КАЛЕНДАРЬ!$O22=GRID!$B$3:$BI$3), 0))*GRID!$B$65,
ROUNDUP(INDEX(GRID!$B$17:$BI$27,MATCH(W$7,GRID!$A$17:$A$27,0),MATCH(1,($U$2=GRID!$B$1:$BI$1)*(КАЛЕНДАРЬ!$O22=GRID!$B$3:$BI$3), 0))*GRID!$B$65*(1-GRID!$B$69),0))</f>
        <v>209410</v>
      </c>
    </row>
    <row r="56" spans="1:24" hidden="1" x14ac:dyDescent="0.2">
      <c r="A56" s="117" t="s">
        <v>47</v>
      </c>
      <c r="B56" s="117">
        <v>20</v>
      </c>
      <c r="C56" s="138" cm="1">
        <f t="array" ref="C56">IF($I$2="Путешествия с детьми",
INDEX(GRID!$B$4:$BI$14,MATCH(C$7,GRID!$A$4:$A$14,0),MATCH(1,($U$2=GRID!$B$1:$BI$1)*(КАЛЕНДАРЬ!$O23=GRID!$B$3:$BI$3), 0))*GRID!$B$65,
ROUNDUP(INDEX(GRID!$B$4:$BI$14,MATCH(C$7,GRID!$A$4:$A$14,0),MATCH(1,($U$2=GRID!$B$1:$BI$1)*(КАЛЕНДАРЬ!$O23=GRID!$B$3:$BI$3),0))*GRID!$B$65*(1-GRID!$B$69),0))</f>
        <v>18920</v>
      </c>
      <c r="D56" s="48" cm="1">
        <f t="array" ref="D56">IF($I$2="Путешествия с детьми",
INDEX(GRID!$B$17:$BI$27,MATCH(C$7,GRID!$A$17:$A$27,0),MATCH(1,($U$2=GRID!$B$1:$BI$1)*(КАЛЕНДАРЬ!$O23=GRID!$B$3:$BI$3), 0))*GRID!$B$65,
ROUNDUP(INDEX(GRID!$B$17:$BI$27,MATCH(C$7,GRID!$A$17:$A$27,0),MATCH(1,($U$2=GRID!$B$1:$BI$1)*(КАЛЕНДАРЬ!$O23=GRID!$B$3:$BI$3), 0))*GRID!$B$65*(1-GRID!$B$69),0))</f>
        <v>21070</v>
      </c>
      <c r="E56" s="47" cm="1">
        <f t="array" ref="E56">IF($I$2="Путешествия с детьми",
INDEX(GRID!$B$4:$BI$14,MATCH(E$7,GRID!$A$4:$A$14,0),MATCH(1,($U$2=GRID!$B$1:$BI$1)*(КАЛЕНДАРЬ!$O23=GRID!$B$3:$BI$3), 0))*GRID!$B$65,
ROUNDUP(INDEX(GRID!$B$4:$BI$14,MATCH(E$7,GRID!$A$4:$A$14,0),MATCH(1,($U$2=GRID!$B$1:$BI$1)*(КАЛЕНДАРЬ!$O23=GRID!$B$3:$BI$3),0))*GRID!$B$65*(1-GRID!$B$69),0))</f>
        <v>20898</v>
      </c>
      <c r="F56" s="48" cm="1">
        <f t="array" ref="F56">IF($I$2="Путешествия с детьми",
INDEX(GRID!$B$17:$BI$27,MATCH(E$7,GRID!$A$17:$A$27,0),MATCH(1,($U$2=GRID!$B$1:$BI$1)*(КАЛЕНДАРЬ!$O23=GRID!$B$3:$BI$3), 0))*GRID!$B$65,
ROUNDUP(INDEX(GRID!$B$17:$BI$27,MATCH(E$7,GRID!$A$17:$A$27,0),MATCH(1,($U$2=GRID!$B$1:$BI$1)*(КАЛЕНДАРЬ!$O23=GRID!$B$3:$BI$3), 0))*GRID!$B$65*(1-GRID!$B$69),0))</f>
        <v>23048</v>
      </c>
      <c r="G56" s="47" t="e" cm="1">
        <f t="array" ref="G56">IF($I$2="Путешествия с детьми",
INDEX(GRID!$B$4:$BI$14,MATCH(G$7,GRID!$A$4:$A$14,0),MATCH(1,($U$2=GRID!$B$1:$BI$1)*(КАЛЕНДАРЬ!$O23=GRID!$B$3:$BI$3), 0))*GRID!$B$65,
ROUNDUP(INDEX(GRID!$B$4:$BI$14,MATCH(G$7,GRID!$A$4:$A$14,0),MATCH(1,($U$2=GRID!$B$1:$BI$1)*(КАЛЕНДАРЬ!$O23=GRID!$B$3:$BI$3),0))*GRID!$B$65*(1-GRID!$B$69),0))</f>
        <v>#N/A</v>
      </c>
      <c r="H56" s="48" t="e" cm="1">
        <f t="array" ref="H56">IF($I$2="Путешествия с детьми",
INDEX(GRID!$B$17:$BI$27,MATCH(G$7,GRID!$A$17:$A$27,0),MATCH(1,($U$2=GRID!$B$1:$BI$1)*(КАЛЕНДАРЬ!$O23=GRID!$B$3:$BI$3), 0))*GRID!$B$65,
ROUNDUP(INDEX(GRID!$B$17:$BI$27,MATCH(G$7,GRID!$A$17:$A$27,0),MATCH(1,($U$2=GRID!$B$1:$BI$1)*(КАЛЕНДАРЬ!$O23=GRID!$B$3:$BI$3), 0))*GRID!$B$65*(1-GRID!$B$69),0))</f>
        <v>#N/A</v>
      </c>
      <c r="I56" s="47" t="e" cm="1">
        <f t="array" ref="I56">IF($I$2="Путешествия с детьми",
INDEX(GRID!$B$4:$BI$14,MATCH(I$7,GRID!$A$4:$A$14,0),MATCH(1,($U$2=GRID!$B$1:$BI$1)*(КАЛЕНДАРЬ!$O23=GRID!$B$3:$BI$3), 0))*GRID!$B$65,
ROUNDUP(INDEX(GRID!$B$4:$BI$14,MATCH(I$7,GRID!$A$4:$A$14,0),MATCH(1,($U$2=GRID!$B$1:$BI$1)*(КАЛЕНДАРЬ!$O23=GRID!$B$3:$BI$3),0))*GRID!$B$65*(1-GRID!$B$69),0))</f>
        <v>#N/A</v>
      </c>
      <c r="J56" s="48" t="e" cm="1">
        <f t="array" ref="J56">IF($I$2="Путешествия с детьми",
INDEX(GRID!$B$17:$BI$27,MATCH(I$7,GRID!$A$17:$A$27,0),MATCH(1,($U$2=GRID!$B$1:$BI$1)*(КАЛЕНДАРЬ!$O23=GRID!$B$3:$BI$3), 0))*GRID!$B$65,
ROUNDUP(INDEX(GRID!$B$17:$BI$27,MATCH(I$7,GRID!$A$17:$A$27,0),MATCH(1,($U$2=GRID!$B$1:$BI$1)*(КАЛЕНДАРЬ!$O23=GRID!$B$3:$BI$3), 0))*GRID!$B$65*(1-GRID!$B$69),0))</f>
        <v>#N/A</v>
      </c>
      <c r="K56" s="47" cm="1">
        <f t="array" ref="K56">IF($I$2="Путешествия с детьми",
INDEX(GRID!$B$4:$BI$14,MATCH(K$7,GRID!$A$4:$A$14,0),MATCH(1,($U$2=GRID!$B$1:$BI$1)*(КАЛЕНДАРЬ!$O23=GRID!$B$3:$BI$3), 0))*GRID!$B$65,
ROUNDUP(INDEX(GRID!$B$4:$BI$14,MATCH(K$7,GRID!$A$4:$A$14,0),MATCH(1,($U$2=GRID!$B$1:$BI$1)*(КАЛЕНДАРЬ!$O23=GRID!$B$3:$BI$3),0))*GRID!$B$65*(1-GRID!$B$69),0))</f>
        <v>28208</v>
      </c>
      <c r="L56" s="48" cm="1">
        <f t="array" ref="L56">IF($I$2="Путешествия с детьми",
INDEX(GRID!$B$17:$BI$27,MATCH(K$7,GRID!$A$17:$A$27,0),MATCH(1,($U$2=GRID!$B$1:$BI$1)*(КАЛЕНДАРЬ!$O23=GRID!$B$3:$BI$3), 0))*GRID!$B$65,
ROUNDUP(INDEX(GRID!$B$17:$BI$27,MATCH(K$7,GRID!$A$17:$A$27,0),MATCH(1,($U$2=GRID!$B$1:$BI$1)*(КАЛЕНДАРЬ!$O23=GRID!$B$3:$BI$3), 0))*GRID!$B$65*(1-GRID!$B$69),0))</f>
        <v>30358</v>
      </c>
      <c r="M56" s="47" cm="1">
        <f t="array" ref="M56">IF($I$2="Путешествия с детьми",
INDEX(GRID!$B$4:$BI$14,MATCH(M$7,GRID!$A$4:$A$14,0),MATCH(1,($U$2=GRID!$B$1:$BI$1)*(КАЛЕНДАРЬ!$O23=GRID!$B$3:$BI$3), 0))*GRID!$B$65,
ROUNDUP(INDEX(GRID!$B$4:$BI$14,MATCH(M$7,GRID!$A$4:$A$14,0),MATCH(1,($U$2=GRID!$B$1:$BI$1)*(КАЛЕНДАРЬ!$O23=GRID!$B$3:$BI$3),0))*GRID!$B$65*(1-GRID!$B$69),0))</f>
        <v>31218</v>
      </c>
      <c r="N56" s="48" cm="1">
        <f t="array" ref="N56">IF($I$2="Путешествия с детьми",
INDEX(GRID!$B$17:$BI$27,MATCH(M$7,GRID!$A$17:$A$27,0),MATCH(1,($U$2=GRID!$B$1:$BI$1)*(КАЛЕНДАРЬ!$O23=GRID!$B$3:$BI$3), 0))*GRID!$B$65,
ROUNDUP(INDEX(GRID!$B$17:$BI$27,MATCH(M$7,GRID!$A$17:$A$27,0),MATCH(1,($U$2=GRID!$B$1:$BI$1)*(КАЛЕНДАРЬ!$O23=GRID!$B$3:$BI$3), 0))*GRID!$B$65*(1-GRID!$B$69),0))</f>
        <v>33368</v>
      </c>
      <c r="O56" s="47" cm="1">
        <f t="array" ref="O56">IF($I$2="Путешествия с детьми",
INDEX(GRID!$B$4:$BI$14,MATCH(O$7,GRID!$A$4:$A$14,0),MATCH(1,($U$2=GRID!$B$1:$BI$1)*(КАЛЕНДАРЬ!$O23=GRID!$B$3:$BI$3), 0))*GRID!$B$65,
ROUNDUP(INDEX(GRID!$B$4:$BI$14,MATCH(O$7,GRID!$A$4:$A$14,0),MATCH(1,($U$2=GRID!$B$1:$BI$1)*(КАЛЕНДАРЬ!$O23=GRID!$B$3:$BI$3),0))*GRID!$B$65*(1-GRID!$B$69),0))</f>
        <v>36980</v>
      </c>
      <c r="P56" s="48" cm="1">
        <f t="array" ref="P56">IF($I$2="Путешествия с детьми",
INDEX(GRID!$B$17:$BI$27,MATCH(O$7,GRID!$A$17:$A$27,0),MATCH(1,($U$2=GRID!$B$1:$BI$1)*(КАЛЕНДАРЬ!$O23=GRID!$B$3:$BI$3), 0))*GRID!$B$65,
ROUNDUP(INDEX(GRID!$B$17:$BI$27,MATCH(O$7,GRID!$A$17:$A$27,0),MATCH(1,($U$2=GRID!$B$1:$BI$1)*(КАЛЕНДАРЬ!$O23=GRID!$B$3:$BI$3), 0))*GRID!$B$65*(1-GRID!$B$69),0))</f>
        <v>39130</v>
      </c>
      <c r="Q56" s="47" t="e" cm="1">
        <f t="array" ref="Q56">IF($I$2="Путешествия с детьми",
INDEX(GRID!$B$4:$BI$14,MATCH(Q$7,GRID!$A$4:$A$14,0),MATCH(1,($U$2=GRID!$B$1:$BI$1)*(КАЛЕНДАРЬ!$O23=GRID!$B$3:$BI$3), 0))*GRID!$B$65,
ROUNDUP(INDEX(GRID!$B$4:$BI$14,MATCH(Q$7,GRID!$A$4:$A$14,0),MATCH(1,($U$2=GRID!$B$1:$BI$1)*(КАЛЕНДАРЬ!$O23=GRID!$B$3:$BI$3),0))*GRID!$B$65*(1-GRID!$B$69),0))</f>
        <v>#N/A</v>
      </c>
      <c r="R56" s="48" t="e" cm="1">
        <f t="array" ref="R56">IF($I$2="Путешествия с детьми",
INDEX(GRID!$B$17:$BI$27,MATCH(Q$7,GRID!$A$17:$A$27,0),MATCH(1,($U$2=GRID!$B$1:$BI$1)*(КАЛЕНДАРЬ!$O23=GRID!$B$3:$BI$3), 0))*GRID!$B$65,
ROUNDUP(INDEX(GRID!$B$17:$BI$27,MATCH(Q$7,GRID!$A$17:$A$27,0),MATCH(1,($U$2=GRID!$B$1:$BI$1)*(КАЛЕНДАРЬ!$O23=GRID!$B$3:$BI$3), 0))*GRID!$B$65*(1-GRID!$B$69),0))</f>
        <v>#N/A</v>
      </c>
      <c r="S56" s="47" t="e" cm="1">
        <f t="array" ref="S56">IF($I$2="Путешествия с детьми",
INDEX(GRID!$B$4:$BI$14,MATCH(S$7,GRID!$A$4:$A$14,0),MATCH(1,($U$2=GRID!$B$1:$BI$1)*(КАЛЕНДАРЬ!$O23=GRID!$B$3:$BI$3), 0))*GRID!$B$65,
ROUNDUP(INDEX(GRID!$B$4:$BI$14,MATCH(S$7,GRID!$A$4:$A$14,0),MATCH(1,($U$2=GRID!$B$1:$BI$1)*(КАЛЕНДАРЬ!$O23=GRID!$B$3:$BI$3),0))*GRID!$B$65*(1-GRID!$B$69),0))</f>
        <v>#N/A</v>
      </c>
      <c r="T56" s="48" t="e" cm="1">
        <f t="array" ref="T56">IF($I$2="Путешествия с детьми",
INDEX(GRID!$B$17:$BI$27,MATCH(S$7,GRID!$A$17:$A$27,0),MATCH(1,($U$2=GRID!$B$1:$BI$1)*(КАЛЕНДАРЬ!$O23=GRID!$B$3:$BI$3), 0))*GRID!$B$65,
ROUNDUP(INDEX(GRID!$B$17:$BI$27,MATCH(S$7,GRID!$A$17:$A$27,0),MATCH(1,($U$2=GRID!$B$1:$BI$1)*(КАЛЕНДАРЬ!$O23=GRID!$B$3:$BI$3), 0))*GRID!$B$65*(1-GRID!$B$69),0))</f>
        <v>#N/A</v>
      </c>
      <c r="U56" s="47" cm="1">
        <f t="array" ref="U56">IF($I$2="Путешествия с детьми",
INDEX(GRID!$B$4:$BI$14,MATCH(U$7,GRID!$A$4:$A$14,0),MATCH(1,($U$2=GRID!$B$1:$BI$1)*(КАЛЕНДАРЬ!$O23=GRID!$B$3:$BI$3), 0))*GRID!$B$65,
ROUNDUP(INDEX(GRID!$B$4:$BI$14,MATCH(U$7,GRID!$A$4:$A$14,0),MATCH(1,($U$2=GRID!$B$1:$BI$1)*(КАЛЕНДАРЬ!$O23=GRID!$B$3:$BI$3),0))*GRID!$B$65*(1-GRID!$B$69),0))</f>
        <v>57620</v>
      </c>
      <c r="V56" s="48" cm="1">
        <f t="array" ref="V56">IF($I$2="Путешествия с детьми",
INDEX(GRID!$B$17:$BI$27,MATCH(U$7,GRID!$A$17:$A$27,0),MATCH(1,($U$2=GRID!$B$1:$BI$1)*(КАЛЕНДАРЬ!$O23=GRID!$B$3:$BI$3), 0))*GRID!$B$65,
ROUNDUP(INDEX(GRID!$B$17:$BI$27,MATCH(U$7,GRID!$A$17:$A$27,0),MATCH(1,($U$2=GRID!$B$1:$BI$1)*(КАЛЕНДАРЬ!$O23=GRID!$B$3:$BI$3), 0))*GRID!$B$65*(1-GRID!$B$69),0))</f>
        <v>59770</v>
      </c>
      <c r="W56" s="47" cm="1">
        <f t="array" ref="W56">IF($I$2="Путешествия с детьми",
INDEX(GRID!$B$4:$BI$14,MATCH(W$7,GRID!$A$4:$A$14,0),MATCH(1,($U$2=GRID!$B$1:$BI$1)*(КАЛЕНДАРЬ!$O23=GRID!$B$3:$BI$3), 0))*GRID!$B$65,
ROUNDUP(INDEX(GRID!$B$4:$BI$14,MATCH(W$7,GRID!$A$4:$A$14,0),MATCH(1,($U$2=GRID!$B$1:$BI$1)*(КАЛЕНДАРЬ!$O23=GRID!$B$3:$BI$3),0))*GRID!$B$65*(1-GRID!$B$69),0))</f>
        <v>221880</v>
      </c>
      <c r="X56" s="48" cm="1">
        <f t="array" ref="X56">IF($I$2="Путешествия с детьми",
INDEX(GRID!$B$17:$BI$27,MATCH(W$7,GRID!$A$17:$A$27,0),MATCH(1,($U$2=GRID!$B$1:$BI$1)*(КАЛЕНДАРЬ!$O23=GRID!$B$3:$BI$3), 0))*GRID!$B$65,
ROUNDUP(INDEX(GRID!$B$17:$BI$27,MATCH(W$7,GRID!$A$17:$A$27,0),MATCH(1,($U$2=GRID!$B$1:$BI$1)*(КАЛЕНДАРЬ!$O23=GRID!$B$3:$BI$3), 0))*GRID!$B$65*(1-GRID!$B$69),0))</f>
        <v>224030</v>
      </c>
    </row>
    <row r="57" spans="1:24" hidden="1" x14ac:dyDescent="0.2">
      <c r="A57" s="117" t="s">
        <v>48</v>
      </c>
      <c r="B57" s="117">
        <v>21</v>
      </c>
      <c r="C57" s="138" cm="1">
        <f t="array" ref="C57">IF($I$2="Путешествия с детьми",
INDEX(GRID!$B$4:$BI$14,MATCH(C$7,GRID!$A$4:$A$14,0),MATCH(1,($U$2=GRID!$B$1:$BI$1)*(КАЛЕНДАРЬ!$O24=GRID!$B$3:$BI$3), 0))*GRID!$B$65,
ROUNDUP(INDEX(GRID!$B$4:$BI$14,MATCH(C$7,GRID!$A$4:$A$14,0),MATCH(1,($U$2=GRID!$B$1:$BI$1)*(КАЛЕНДАРЬ!$O24=GRID!$B$3:$BI$3),0))*GRID!$B$65*(1-GRID!$B$69),0))</f>
        <v>22360</v>
      </c>
      <c r="D57" s="48" cm="1">
        <f t="array" ref="D57">IF($I$2="Путешествия с детьми",
INDEX(GRID!$B$17:$BI$27,MATCH(C$7,GRID!$A$17:$A$27,0),MATCH(1,($U$2=GRID!$B$1:$BI$1)*(КАЛЕНДАРЬ!$O24=GRID!$B$3:$BI$3), 0))*GRID!$B$65,
ROUNDUP(INDEX(GRID!$B$17:$BI$27,MATCH(C$7,GRID!$A$17:$A$27,0),MATCH(1,($U$2=GRID!$B$1:$BI$1)*(КАЛЕНДАРЬ!$O24=GRID!$B$3:$BI$3), 0))*GRID!$B$65*(1-GRID!$B$69),0))</f>
        <v>24510</v>
      </c>
      <c r="E57" s="47" cm="1">
        <f t="array" ref="E57">IF($I$2="Путешествия с детьми",
INDEX(GRID!$B$4:$BI$14,MATCH(E$7,GRID!$A$4:$A$14,0),MATCH(1,($U$2=GRID!$B$1:$BI$1)*(КАЛЕНДАРЬ!$O24=GRID!$B$3:$BI$3), 0))*GRID!$B$65,
ROUNDUP(INDEX(GRID!$B$4:$BI$14,MATCH(E$7,GRID!$A$4:$A$14,0),MATCH(1,($U$2=GRID!$B$1:$BI$1)*(КАЛЕНДАРЬ!$O24=GRID!$B$3:$BI$3),0))*GRID!$B$65*(1-GRID!$B$69),0))</f>
        <v>24854</v>
      </c>
      <c r="F57" s="48" cm="1">
        <f t="array" ref="F57">IF($I$2="Путешествия с детьми",
INDEX(GRID!$B$17:$BI$27,MATCH(E$7,GRID!$A$17:$A$27,0),MATCH(1,($U$2=GRID!$B$1:$BI$1)*(КАЛЕНДАРЬ!$O24=GRID!$B$3:$BI$3), 0))*GRID!$B$65,
ROUNDUP(INDEX(GRID!$B$17:$BI$27,MATCH(E$7,GRID!$A$17:$A$27,0),MATCH(1,($U$2=GRID!$B$1:$BI$1)*(КАЛЕНДАРЬ!$O24=GRID!$B$3:$BI$3), 0))*GRID!$B$65*(1-GRID!$B$69),0))</f>
        <v>27004</v>
      </c>
      <c r="G57" s="47" t="e" cm="1">
        <f t="array" ref="G57">IF($I$2="Путешествия с детьми",
INDEX(GRID!$B$4:$BI$14,MATCH(G$7,GRID!$A$4:$A$14,0),MATCH(1,($U$2=GRID!$B$1:$BI$1)*(КАЛЕНДАРЬ!$O24=GRID!$B$3:$BI$3), 0))*GRID!$B$65,
ROUNDUP(INDEX(GRID!$B$4:$BI$14,MATCH(G$7,GRID!$A$4:$A$14,0),MATCH(1,($U$2=GRID!$B$1:$BI$1)*(КАЛЕНДАРЬ!$O24=GRID!$B$3:$BI$3),0))*GRID!$B$65*(1-GRID!$B$69),0))</f>
        <v>#N/A</v>
      </c>
      <c r="H57" s="48" t="e" cm="1">
        <f t="array" ref="H57">IF($I$2="Путешествия с детьми",
INDEX(GRID!$B$17:$BI$27,MATCH(G$7,GRID!$A$17:$A$27,0),MATCH(1,($U$2=GRID!$B$1:$BI$1)*(КАЛЕНДАРЬ!$O24=GRID!$B$3:$BI$3), 0))*GRID!$B$65,
ROUNDUP(INDEX(GRID!$B$17:$BI$27,MATCH(G$7,GRID!$A$17:$A$27,0),MATCH(1,($U$2=GRID!$B$1:$BI$1)*(КАЛЕНДАРЬ!$O24=GRID!$B$3:$BI$3), 0))*GRID!$B$65*(1-GRID!$B$69),0))</f>
        <v>#N/A</v>
      </c>
      <c r="I57" s="47" t="e" cm="1">
        <f t="array" ref="I57">IF($I$2="Путешествия с детьми",
INDEX(GRID!$B$4:$BI$14,MATCH(I$7,GRID!$A$4:$A$14,0),MATCH(1,($U$2=GRID!$B$1:$BI$1)*(КАЛЕНДАРЬ!$O24=GRID!$B$3:$BI$3), 0))*GRID!$B$65,
ROUNDUP(INDEX(GRID!$B$4:$BI$14,MATCH(I$7,GRID!$A$4:$A$14,0),MATCH(1,($U$2=GRID!$B$1:$BI$1)*(КАЛЕНДАРЬ!$O24=GRID!$B$3:$BI$3),0))*GRID!$B$65*(1-GRID!$B$69),0))</f>
        <v>#N/A</v>
      </c>
      <c r="J57" s="48" t="e" cm="1">
        <f t="array" ref="J57">IF($I$2="Путешествия с детьми",
INDEX(GRID!$B$17:$BI$27,MATCH(I$7,GRID!$A$17:$A$27,0),MATCH(1,($U$2=GRID!$B$1:$BI$1)*(КАЛЕНДАРЬ!$O24=GRID!$B$3:$BI$3), 0))*GRID!$B$65,
ROUNDUP(INDEX(GRID!$B$17:$BI$27,MATCH(I$7,GRID!$A$17:$A$27,0),MATCH(1,($U$2=GRID!$B$1:$BI$1)*(КАЛЕНДАРЬ!$O24=GRID!$B$3:$BI$3), 0))*GRID!$B$65*(1-GRID!$B$69),0))</f>
        <v>#N/A</v>
      </c>
      <c r="K57" s="47" cm="1">
        <f t="array" ref="K57">IF($I$2="Путешествия с детьми",
INDEX(GRID!$B$4:$BI$14,MATCH(K$7,GRID!$A$4:$A$14,0),MATCH(1,($U$2=GRID!$B$1:$BI$1)*(КАЛЕНДАРЬ!$O24=GRID!$B$3:$BI$3), 0))*GRID!$B$65,
ROUNDUP(INDEX(GRID!$B$4:$BI$14,MATCH(K$7,GRID!$A$4:$A$14,0),MATCH(1,($U$2=GRID!$B$1:$BI$1)*(КАЛЕНДАРЬ!$O24=GRID!$B$3:$BI$3),0))*GRID!$B$65*(1-GRID!$B$69),0))</f>
        <v>34142</v>
      </c>
      <c r="L57" s="48" cm="1">
        <f t="array" ref="L57">IF($I$2="Путешествия с детьми",
INDEX(GRID!$B$17:$BI$27,MATCH(K$7,GRID!$A$17:$A$27,0),MATCH(1,($U$2=GRID!$B$1:$BI$1)*(КАЛЕНДАРЬ!$O24=GRID!$B$3:$BI$3), 0))*GRID!$B$65,
ROUNDUP(INDEX(GRID!$B$17:$BI$27,MATCH(K$7,GRID!$A$17:$A$27,0),MATCH(1,($U$2=GRID!$B$1:$BI$1)*(КАЛЕНДАРЬ!$O24=GRID!$B$3:$BI$3), 0))*GRID!$B$65*(1-GRID!$B$69),0))</f>
        <v>36292</v>
      </c>
      <c r="M57" s="47" cm="1">
        <f t="array" ref="M57">IF($I$2="Путешествия с детьми",
INDEX(GRID!$B$4:$BI$14,MATCH(M$7,GRID!$A$4:$A$14,0),MATCH(1,($U$2=GRID!$B$1:$BI$1)*(КАЛЕНДАРЬ!$O24=GRID!$B$3:$BI$3), 0))*GRID!$B$65,
ROUNDUP(INDEX(GRID!$B$4:$BI$14,MATCH(M$7,GRID!$A$4:$A$14,0),MATCH(1,($U$2=GRID!$B$1:$BI$1)*(КАЛЕНДАРЬ!$O24=GRID!$B$3:$BI$3),0))*GRID!$B$65*(1-GRID!$B$69),0))</f>
        <v>37926</v>
      </c>
      <c r="N57" s="48" cm="1">
        <f t="array" ref="N57">IF($I$2="Путешествия с детьми",
INDEX(GRID!$B$17:$BI$27,MATCH(M$7,GRID!$A$17:$A$27,0),MATCH(1,($U$2=GRID!$B$1:$BI$1)*(КАЛЕНДАРЬ!$O24=GRID!$B$3:$BI$3), 0))*GRID!$B$65,
ROUNDUP(INDEX(GRID!$B$17:$BI$27,MATCH(M$7,GRID!$A$17:$A$27,0),MATCH(1,($U$2=GRID!$B$1:$BI$1)*(КАЛЕНДАРЬ!$O24=GRID!$B$3:$BI$3), 0))*GRID!$B$65*(1-GRID!$B$69),0))</f>
        <v>40076</v>
      </c>
      <c r="O57" s="47" cm="1">
        <f t="array" ref="O57">IF($I$2="Путешествия с детьми",
INDEX(GRID!$B$4:$BI$14,MATCH(O$7,GRID!$A$4:$A$14,0),MATCH(1,($U$2=GRID!$B$1:$BI$1)*(КАЛЕНДАРЬ!$O24=GRID!$B$3:$BI$3), 0))*GRID!$B$65,
ROUNDUP(INDEX(GRID!$B$4:$BI$14,MATCH(O$7,GRID!$A$4:$A$14,0),MATCH(1,($U$2=GRID!$B$1:$BI$1)*(КАЛЕНДАРЬ!$O24=GRID!$B$3:$BI$3),0))*GRID!$B$65*(1-GRID!$B$69),0))</f>
        <v>43516</v>
      </c>
      <c r="P57" s="48" cm="1">
        <f t="array" ref="P57">IF($I$2="Путешествия с детьми",
INDEX(GRID!$B$17:$BI$27,MATCH(O$7,GRID!$A$17:$A$27,0),MATCH(1,($U$2=GRID!$B$1:$BI$1)*(КАЛЕНДАРЬ!$O24=GRID!$B$3:$BI$3), 0))*GRID!$B$65,
ROUNDUP(INDEX(GRID!$B$17:$BI$27,MATCH(O$7,GRID!$A$17:$A$27,0),MATCH(1,($U$2=GRID!$B$1:$BI$1)*(КАЛЕНДАРЬ!$O24=GRID!$B$3:$BI$3), 0))*GRID!$B$65*(1-GRID!$B$69),0))</f>
        <v>45666</v>
      </c>
      <c r="Q57" s="47" t="e" cm="1">
        <f t="array" ref="Q57">IF($I$2="Путешествия с детьми",
INDEX(GRID!$B$4:$BI$14,MATCH(Q$7,GRID!$A$4:$A$14,0),MATCH(1,($U$2=GRID!$B$1:$BI$1)*(КАЛЕНДАРЬ!$O24=GRID!$B$3:$BI$3), 0))*GRID!$B$65,
ROUNDUP(INDEX(GRID!$B$4:$BI$14,MATCH(Q$7,GRID!$A$4:$A$14,0),MATCH(1,($U$2=GRID!$B$1:$BI$1)*(КАЛЕНДАРЬ!$O24=GRID!$B$3:$BI$3),0))*GRID!$B$65*(1-GRID!$B$69),0))</f>
        <v>#N/A</v>
      </c>
      <c r="R57" s="48" t="e" cm="1">
        <f t="array" ref="R57">IF($I$2="Путешествия с детьми",
INDEX(GRID!$B$17:$BI$27,MATCH(Q$7,GRID!$A$17:$A$27,0),MATCH(1,($U$2=GRID!$B$1:$BI$1)*(КАЛЕНДАРЬ!$O24=GRID!$B$3:$BI$3), 0))*GRID!$B$65,
ROUNDUP(INDEX(GRID!$B$17:$BI$27,MATCH(Q$7,GRID!$A$17:$A$27,0),MATCH(1,($U$2=GRID!$B$1:$BI$1)*(КАЛЕНДАРЬ!$O24=GRID!$B$3:$BI$3), 0))*GRID!$B$65*(1-GRID!$B$69),0))</f>
        <v>#N/A</v>
      </c>
      <c r="S57" s="47" t="e" cm="1">
        <f t="array" ref="S57">IF($I$2="Путешествия с детьми",
INDEX(GRID!$B$4:$BI$14,MATCH(S$7,GRID!$A$4:$A$14,0),MATCH(1,($U$2=GRID!$B$1:$BI$1)*(КАЛЕНДАРЬ!$O24=GRID!$B$3:$BI$3), 0))*GRID!$B$65,
ROUNDUP(INDEX(GRID!$B$4:$BI$14,MATCH(S$7,GRID!$A$4:$A$14,0),MATCH(1,($U$2=GRID!$B$1:$BI$1)*(КАЛЕНДАРЬ!$O24=GRID!$B$3:$BI$3),0))*GRID!$B$65*(1-GRID!$B$69),0))</f>
        <v>#N/A</v>
      </c>
      <c r="T57" s="48" t="e" cm="1">
        <f t="array" ref="T57">IF($I$2="Путешествия с детьми",
INDEX(GRID!$B$17:$BI$27,MATCH(S$7,GRID!$A$17:$A$27,0),MATCH(1,($U$2=GRID!$B$1:$BI$1)*(КАЛЕНДАРЬ!$O24=GRID!$B$3:$BI$3), 0))*GRID!$B$65,
ROUNDUP(INDEX(GRID!$B$17:$BI$27,MATCH(S$7,GRID!$A$17:$A$27,0),MATCH(1,($U$2=GRID!$B$1:$BI$1)*(КАЛЕНДАРЬ!$O24=GRID!$B$3:$BI$3), 0))*GRID!$B$65*(1-GRID!$B$69),0))</f>
        <v>#N/A</v>
      </c>
      <c r="U57" s="47" cm="1">
        <f t="array" ref="U57">IF($I$2="Путешествия с детьми",
INDEX(GRID!$B$4:$BI$14,MATCH(U$7,GRID!$A$4:$A$14,0),MATCH(1,($U$2=GRID!$B$1:$BI$1)*(КАЛЕНДАРЬ!$O24=GRID!$B$3:$BI$3), 0))*GRID!$B$65,
ROUNDUP(INDEX(GRID!$B$4:$BI$14,MATCH(U$7,GRID!$A$4:$A$14,0),MATCH(1,($U$2=GRID!$B$1:$BI$1)*(КАЛЕНДАРЬ!$O24=GRID!$B$3:$BI$3),0))*GRID!$B$65*(1-GRID!$B$69),0))</f>
        <v>67940</v>
      </c>
      <c r="V57" s="48" cm="1">
        <f t="array" ref="V57">IF($I$2="Путешествия с детьми",
INDEX(GRID!$B$17:$BI$27,MATCH(U$7,GRID!$A$17:$A$27,0),MATCH(1,($U$2=GRID!$B$1:$BI$1)*(КАЛЕНДАРЬ!$O24=GRID!$B$3:$BI$3), 0))*GRID!$B$65,
ROUNDUP(INDEX(GRID!$B$17:$BI$27,MATCH(U$7,GRID!$A$17:$A$27,0),MATCH(1,($U$2=GRID!$B$1:$BI$1)*(КАЛЕНДАРЬ!$O24=GRID!$B$3:$BI$3), 0))*GRID!$B$65*(1-GRID!$B$69),0))</f>
        <v>70090</v>
      </c>
      <c r="W57" s="47" cm="1">
        <f t="array" ref="W57">IF($I$2="Путешествия с детьми",
INDEX(GRID!$B$4:$BI$14,MATCH(W$7,GRID!$A$4:$A$14,0),MATCH(1,($U$2=GRID!$B$1:$BI$1)*(КАЛЕНДАРЬ!$O24=GRID!$B$3:$BI$3), 0))*GRID!$B$65,
ROUNDUP(INDEX(GRID!$B$4:$BI$14,MATCH(W$7,GRID!$A$4:$A$14,0),MATCH(1,($U$2=GRID!$B$1:$BI$1)*(КАЛЕНДАРЬ!$O24=GRID!$B$3:$BI$3),0))*GRID!$B$65*(1-GRID!$B$69),0))</f>
        <v>251980</v>
      </c>
      <c r="X57" s="48" cm="1">
        <f t="array" ref="X57">IF($I$2="Путешествия с детьми",
INDEX(GRID!$B$17:$BI$27,MATCH(W$7,GRID!$A$17:$A$27,0),MATCH(1,($U$2=GRID!$B$1:$BI$1)*(КАЛЕНДАРЬ!$O24=GRID!$B$3:$BI$3), 0))*GRID!$B$65,
ROUNDUP(INDEX(GRID!$B$17:$BI$27,MATCH(W$7,GRID!$A$17:$A$27,0),MATCH(1,($U$2=GRID!$B$1:$BI$1)*(КАЛЕНДАРЬ!$O24=GRID!$B$3:$BI$3), 0))*GRID!$B$65*(1-GRID!$B$69),0))</f>
        <v>254130</v>
      </c>
    </row>
    <row r="58" spans="1:24" hidden="1" x14ac:dyDescent="0.2">
      <c r="A58" s="117" t="s">
        <v>42</v>
      </c>
      <c r="B58" s="117">
        <v>22</v>
      </c>
      <c r="C58" s="138" cm="1">
        <f t="array" ref="C58">IF($I$2="Путешествия с детьми",
INDEX(GRID!$B$4:$BI$14,MATCH(C$7,GRID!$A$4:$A$14,0),MATCH(1,($U$2=GRID!$B$1:$BI$1)*(КАЛЕНДАРЬ!$O25=GRID!$B$3:$BI$3), 0))*GRID!$B$65,
ROUNDUP(INDEX(GRID!$B$4:$BI$14,MATCH(C$7,GRID!$A$4:$A$14,0),MATCH(1,($U$2=GRID!$B$1:$BI$1)*(КАЛЕНДАРЬ!$O25=GRID!$B$3:$BI$3),0))*GRID!$B$65*(1-GRID!$B$69),0))</f>
        <v>22360</v>
      </c>
      <c r="D58" s="48" cm="1">
        <f t="array" ref="D58">IF($I$2="Путешествия с детьми",
INDEX(GRID!$B$17:$BI$27,MATCH(C$7,GRID!$A$17:$A$27,0),MATCH(1,($U$2=GRID!$B$1:$BI$1)*(КАЛЕНДАРЬ!$O25=GRID!$B$3:$BI$3), 0))*GRID!$B$65,
ROUNDUP(INDEX(GRID!$B$17:$BI$27,MATCH(C$7,GRID!$A$17:$A$27,0),MATCH(1,($U$2=GRID!$B$1:$BI$1)*(КАЛЕНДАРЬ!$O25=GRID!$B$3:$BI$3), 0))*GRID!$B$65*(1-GRID!$B$69),0))</f>
        <v>24510</v>
      </c>
      <c r="E58" s="47" cm="1">
        <f t="array" ref="E58">IF($I$2="Путешествия с детьми",
INDEX(GRID!$B$4:$BI$14,MATCH(E$7,GRID!$A$4:$A$14,0),MATCH(1,($U$2=GRID!$B$1:$BI$1)*(КАЛЕНДАРЬ!$O25=GRID!$B$3:$BI$3), 0))*GRID!$B$65,
ROUNDUP(INDEX(GRID!$B$4:$BI$14,MATCH(E$7,GRID!$A$4:$A$14,0),MATCH(1,($U$2=GRID!$B$1:$BI$1)*(КАЛЕНДАРЬ!$O25=GRID!$B$3:$BI$3),0))*GRID!$B$65*(1-GRID!$B$69),0))</f>
        <v>24854</v>
      </c>
      <c r="F58" s="48" cm="1">
        <f t="array" ref="F58">IF($I$2="Путешествия с детьми",
INDEX(GRID!$B$17:$BI$27,MATCH(E$7,GRID!$A$17:$A$27,0),MATCH(1,($U$2=GRID!$B$1:$BI$1)*(КАЛЕНДАРЬ!$O25=GRID!$B$3:$BI$3), 0))*GRID!$B$65,
ROUNDUP(INDEX(GRID!$B$17:$BI$27,MATCH(E$7,GRID!$A$17:$A$27,0),MATCH(1,($U$2=GRID!$B$1:$BI$1)*(КАЛЕНДАРЬ!$O25=GRID!$B$3:$BI$3), 0))*GRID!$B$65*(1-GRID!$B$69),0))</f>
        <v>27004</v>
      </c>
      <c r="G58" s="47" t="e" cm="1">
        <f t="array" ref="G58">IF($I$2="Путешествия с детьми",
INDEX(GRID!$B$4:$BI$14,MATCH(G$7,GRID!$A$4:$A$14,0),MATCH(1,($U$2=GRID!$B$1:$BI$1)*(КАЛЕНДАРЬ!$O25=GRID!$B$3:$BI$3), 0))*GRID!$B$65,
ROUNDUP(INDEX(GRID!$B$4:$BI$14,MATCH(G$7,GRID!$A$4:$A$14,0),MATCH(1,($U$2=GRID!$B$1:$BI$1)*(КАЛЕНДАРЬ!$O25=GRID!$B$3:$BI$3),0))*GRID!$B$65*(1-GRID!$B$69),0))</f>
        <v>#N/A</v>
      </c>
      <c r="H58" s="48" t="e" cm="1">
        <f t="array" ref="H58">IF($I$2="Путешествия с детьми",
INDEX(GRID!$B$17:$BI$27,MATCH(G$7,GRID!$A$17:$A$27,0),MATCH(1,($U$2=GRID!$B$1:$BI$1)*(КАЛЕНДАРЬ!$O25=GRID!$B$3:$BI$3), 0))*GRID!$B$65,
ROUNDUP(INDEX(GRID!$B$17:$BI$27,MATCH(G$7,GRID!$A$17:$A$27,0),MATCH(1,($U$2=GRID!$B$1:$BI$1)*(КАЛЕНДАРЬ!$O25=GRID!$B$3:$BI$3), 0))*GRID!$B$65*(1-GRID!$B$69),0))</f>
        <v>#N/A</v>
      </c>
      <c r="I58" s="47" t="e" cm="1">
        <f t="array" ref="I58">IF($I$2="Путешествия с детьми",
INDEX(GRID!$B$4:$BI$14,MATCH(I$7,GRID!$A$4:$A$14,0),MATCH(1,($U$2=GRID!$B$1:$BI$1)*(КАЛЕНДАРЬ!$O25=GRID!$B$3:$BI$3), 0))*GRID!$B$65,
ROUNDUP(INDEX(GRID!$B$4:$BI$14,MATCH(I$7,GRID!$A$4:$A$14,0),MATCH(1,($U$2=GRID!$B$1:$BI$1)*(КАЛЕНДАРЬ!$O25=GRID!$B$3:$BI$3),0))*GRID!$B$65*(1-GRID!$B$69),0))</f>
        <v>#N/A</v>
      </c>
      <c r="J58" s="48" t="e" cm="1">
        <f t="array" ref="J58">IF($I$2="Путешествия с детьми",
INDEX(GRID!$B$17:$BI$27,MATCH(I$7,GRID!$A$17:$A$27,0),MATCH(1,($U$2=GRID!$B$1:$BI$1)*(КАЛЕНДАРЬ!$O25=GRID!$B$3:$BI$3), 0))*GRID!$B$65,
ROUNDUP(INDEX(GRID!$B$17:$BI$27,MATCH(I$7,GRID!$A$17:$A$27,0),MATCH(1,($U$2=GRID!$B$1:$BI$1)*(КАЛЕНДАРЬ!$O25=GRID!$B$3:$BI$3), 0))*GRID!$B$65*(1-GRID!$B$69),0))</f>
        <v>#N/A</v>
      </c>
      <c r="K58" s="47" cm="1">
        <f t="array" ref="K58">IF($I$2="Путешествия с детьми",
INDEX(GRID!$B$4:$BI$14,MATCH(K$7,GRID!$A$4:$A$14,0),MATCH(1,($U$2=GRID!$B$1:$BI$1)*(КАЛЕНДАРЬ!$O25=GRID!$B$3:$BI$3), 0))*GRID!$B$65,
ROUNDUP(INDEX(GRID!$B$4:$BI$14,MATCH(K$7,GRID!$A$4:$A$14,0),MATCH(1,($U$2=GRID!$B$1:$BI$1)*(КАЛЕНДАРЬ!$O25=GRID!$B$3:$BI$3),0))*GRID!$B$65*(1-GRID!$B$69),0))</f>
        <v>34142</v>
      </c>
      <c r="L58" s="48" cm="1">
        <f t="array" ref="L58">IF($I$2="Путешествия с детьми",
INDEX(GRID!$B$17:$BI$27,MATCH(K$7,GRID!$A$17:$A$27,0),MATCH(1,($U$2=GRID!$B$1:$BI$1)*(КАЛЕНДАРЬ!$O25=GRID!$B$3:$BI$3), 0))*GRID!$B$65,
ROUNDUP(INDEX(GRID!$B$17:$BI$27,MATCH(K$7,GRID!$A$17:$A$27,0),MATCH(1,($U$2=GRID!$B$1:$BI$1)*(КАЛЕНДАРЬ!$O25=GRID!$B$3:$BI$3), 0))*GRID!$B$65*(1-GRID!$B$69),0))</f>
        <v>36292</v>
      </c>
      <c r="M58" s="47" cm="1">
        <f t="array" ref="M58">IF($I$2="Путешествия с детьми",
INDEX(GRID!$B$4:$BI$14,MATCH(M$7,GRID!$A$4:$A$14,0),MATCH(1,($U$2=GRID!$B$1:$BI$1)*(КАЛЕНДАРЬ!$O25=GRID!$B$3:$BI$3), 0))*GRID!$B$65,
ROUNDUP(INDEX(GRID!$B$4:$BI$14,MATCH(M$7,GRID!$A$4:$A$14,0),MATCH(1,($U$2=GRID!$B$1:$BI$1)*(КАЛЕНДАРЬ!$O25=GRID!$B$3:$BI$3),0))*GRID!$B$65*(1-GRID!$B$69),0))</f>
        <v>37926</v>
      </c>
      <c r="N58" s="48" cm="1">
        <f t="array" ref="N58">IF($I$2="Путешествия с детьми",
INDEX(GRID!$B$17:$BI$27,MATCH(M$7,GRID!$A$17:$A$27,0),MATCH(1,($U$2=GRID!$B$1:$BI$1)*(КАЛЕНДАРЬ!$O25=GRID!$B$3:$BI$3), 0))*GRID!$B$65,
ROUNDUP(INDEX(GRID!$B$17:$BI$27,MATCH(M$7,GRID!$A$17:$A$27,0),MATCH(1,($U$2=GRID!$B$1:$BI$1)*(КАЛЕНДАРЬ!$O25=GRID!$B$3:$BI$3), 0))*GRID!$B$65*(1-GRID!$B$69),0))</f>
        <v>40076</v>
      </c>
      <c r="O58" s="47" cm="1">
        <f t="array" ref="O58">IF($I$2="Путешествия с детьми",
INDEX(GRID!$B$4:$BI$14,MATCH(O$7,GRID!$A$4:$A$14,0),MATCH(1,($U$2=GRID!$B$1:$BI$1)*(КАЛЕНДАРЬ!$O25=GRID!$B$3:$BI$3), 0))*GRID!$B$65,
ROUNDUP(INDEX(GRID!$B$4:$BI$14,MATCH(O$7,GRID!$A$4:$A$14,0),MATCH(1,($U$2=GRID!$B$1:$BI$1)*(КАЛЕНДАРЬ!$O25=GRID!$B$3:$BI$3),0))*GRID!$B$65*(1-GRID!$B$69),0))</f>
        <v>43516</v>
      </c>
      <c r="P58" s="48" cm="1">
        <f t="array" ref="P58">IF($I$2="Путешествия с детьми",
INDEX(GRID!$B$17:$BI$27,MATCH(O$7,GRID!$A$17:$A$27,0),MATCH(1,($U$2=GRID!$B$1:$BI$1)*(КАЛЕНДАРЬ!$O25=GRID!$B$3:$BI$3), 0))*GRID!$B$65,
ROUNDUP(INDEX(GRID!$B$17:$BI$27,MATCH(O$7,GRID!$A$17:$A$27,0),MATCH(1,($U$2=GRID!$B$1:$BI$1)*(КАЛЕНДАРЬ!$O25=GRID!$B$3:$BI$3), 0))*GRID!$B$65*(1-GRID!$B$69),0))</f>
        <v>45666</v>
      </c>
      <c r="Q58" s="47" t="e" cm="1">
        <f t="array" ref="Q58">IF($I$2="Путешествия с детьми",
INDEX(GRID!$B$4:$BI$14,MATCH(Q$7,GRID!$A$4:$A$14,0),MATCH(1,($U$2=GRID!$B$1:$BI$1)*(КАЛЕНДАРЬ!$O25=GRID!$B$3:$BI$3), 0))*GRID!$B$65,
ROUNDUP(INDEX(GRID!$B$4:$BI$14,MATCH(Q$7,GRID!$A$4:$A$14,0),MATCH(1,($U$2=GRID!$B$1:$BI$1)*(КАЛЕНДАРЬ!$O25=GRID!$B$3:$BI$3),0))*GRID!$B$65*(1-GRID!$B$69),0))</f>
        <v>#N/A</v>
      </c>
      <c r="R58" s="48" t="e" cm="1">
        <f t="array" ref="R58">IF($I$2="Путешествия с детьми",
INDEX(GRID!$B$17:$BI$27,MATCH(Q$7,GRID!$A$17:$A$27,0),MATCH(1,($U$2=GRID!$B$1:$BI$1)*(КАЛЕНДАРЬ!$O25=GRID!$B$3:$BI$3), 0))*GRID!$B$65,
ROUNDUP(INDEX(GRID!$B$17:$BI$27,MATCH(Q$7,GRID!$A$17:$A$27,0),MATCH(1,($U$2=GRID!$B$1:$BI$1)*(КАЛЕНДАРЬ!$O25=GRID!$B$3:$BI$3), 0))*GRID!$B$65*(1-GRID!$B$69),0))</f>
        <v>#N/A</v>
      </c>
      <c r="S58" s="47" t="e" cm="1">
        <f t="array" ref="S58">IF($I$2="Путешествия с детьми",
INDEX(GRID!$B$4:$BI$14,MATCH(S$7,GRID!$A$4:$A$14,0),MATCH(1,($U$2=GRID!$B$1:$BI$1)*(КАЛЕНДАРЬ!$O25=GRID!$B$3:$BI$3), 0))*GRID!$B$65,
ROUNDUP(INDEX(GRID!$B$4:$BI$14,MATCH(S$7,GRID!$A$4:$A$14,0),MATCH(1,($U$2=GRID!$B$1:$BI$1)*(КАЛЕНДАРЬ!$O25=GRID!$B$3:$BI$3),0))*GRID!$B$65*(1-GRID!$B$69),0))</f>
        <v>#N/A</v>
      </c>
      <c r="T58" s="48" t="e" cm="1">
        <f t="array" ref="T58">IF($I$2="Путешествия с детьми",
INDEX(GRID!$B$17:$BI$27,MATCH(S$7,GRID!$A$17:$A$27,0),MATCH(1,($U$2=GRID!$B$1:$BI$1)*(КАЛЕНДАРЬ!$O25=GRID!$B$3:$BI$3), 0))*GRID!$B$65,
ROUNDUP(INDEX(GRID!$B$17:$BI$27,MATCH(S$7,GRID!$A$17:$A$27,0),MATCH(1,($U$2=GRID!$B$1:$BI$1)*(КАЛЕНДАРЬ!$O25=GRID!$B$3:$BI$3), 0))*GRID!$B$65*(1-GRID!$B$69),0))</f>
        <v>#N/A</v>
      </c>
      <c r="U58" s="47" cm="1">
        <f t="array" ref="U58">IF($I$2="Путешествия с детьми",
INDEX(GRID!$B$4:$BI$14,MATCH(U$7,GRID!$A$4:$A$14,0),MATCH(1,($U$2=GRID!$B$1:$BI$1)*(КАЛЕНДАРЬ!$O25=GRID!$B$3:$BI$3), 0))*GRID!$B$65,
ROUNDUP(INDEX(GRID!$B$4:$BI$14,MATCH(U$7,GRID!$A$4:$A$14,0),MATCH(1,($U$2=GRID!$B$1:$BI$1)*(КАЛЕНДАРЬ!$O25=GRID!$B$3:$BI$3),0))*GRID!$B$65*(1-GRID!$B$69),0))</f>
        <v>67940</v>
      </c>
      <c r="V58" s="48" cm="1">
        <f t="array" ref="V58">IF($I$2="Путешествия с детьми",
INDEX(GRID!$B$17:$BI$27,MATCH(U$7,GRID!$A$17:$A$27,0),MATCH(1,($U$2=GRID!$B$1:$BI$1)*(КАЛЕНДАРЬ!$O25=GRID!$B$3:$BI$3), 0))*GRID!$B$65,
ROUNDUP(INDEX(GRID!$B$17:$BI$27,MATCH(U$7,GRID!$A$17:$A$27,0),MATCH(1,($U$2=GRID!$B$1:$BI$1)*(КАЛЕНДАРЬ!$O25=GRID!$B$3:$BI$3), 0))*GRID!$B$65*(1-GRID!$B$69),0))</f>
        <v>70090</v>
      </c>
      <c r="W58" s="47" cm="1">
        <f t="array" ref="W58">IF($I$2="Путешествия с детьми",
INDEX(GRID!$B$4:$BI$14,MATCH(W$7,GRID!$A$4:$A$14,0),MATCH(1,($U$2=GRID!$B$1:$BI$1)*(КАЛЕНДАРЬ!$O25=GRID!$B$3:$BI$3), 0))*GRID!$B$65,
ROUNDUP(INDEX(GRID!$B$4:$BI$14,MATCH(W$7,GRID!$A$4:$A$14,0),MATCH(1,($U$2=GRID!$B$1:$BI$1)*(КАЛЕНДАРЬ!$O25=GRID!$B$3:$BI$3),0))*GRID!$B$65*(1-GRID!$B$69),0))</f>
        <v>251980</v>
      </c>
      <c r="X58" s="48" cm="1">
        <f t="array" ref="X58">IF($I$2="Путешествия с детьми",
INDEX(GRID!$B$17:$BI$27,MATCH(W$7,GRID!$A$17:$A$27,0),MATCH(1,($U$2=GRID!$B$1:$BI$1)*(КАЛЕНДАРЬ!$O25=GRID!$B$3:$BI$3), 0))*GRID!$B$65,
ROUNDUP(INDEX(GRID!$B$17:$BI$27,MATCH(W$7,GRID!$A$17:$A$27,0),MATCH(1,($U$2=GRID!$B$1:$BI$1)*(КАЛЕНДАРЬ!$O25=GRID!$B$3:$BI$3), 0))*GRID!$B$65*(1-GRID!$B$69),0))</f>
        <v>254130</v>
      </c>
    </row>
    <row r="59" spans="1:24" hidden="1" x14ac:dyDescent="0.2">
      <c r="A59" s="117" t="s">
        <v>43</v>
      </c>
      <c r="B59" s="117">
        <v>23</v>
      </c>
      <c r="C59" s="138" cm="1">
        <f t="array" ref="C59">IF($I$2="Путешествия с детьми",
INDEX(GRID!$B$4:$BI$14,MATCH(C$7,GRID!$A$4:$A$14,0),MATCH(1,($U$2=GRID!$B$1:$BI$1)*(КАЛЕНДАРЬ!$O26=GRID!$B$3:$BI$3), 0))*GRID!$B$65,
ROUNDUP(INDEX(GRID!$B$4:$BI$14,MATCH(C$7,GRID!$A$4:$A$14,0),MATCH(1,($U$2=GRID!$B$1:$BI$1)*(КАЛЕНДАРЬ!$O26=GRID!$B$3:$BI$3),0))*GRID!$B$65*(1-GRID!$B$69),0))</f>
        <v>21070</v>
      </c>
      <c r="D59" s="48" cm="1">
        <f t="array" ref="D59">IF($I$2="Путешествия с детьми",
INDEX(GRID!$B$17:$BI$27,MATCH(C$7,GRID!$A$17:$A$27,0),MATCH(1,($U$2=GRID!$B$1:$BI$1)*(КАЛЕНДАРЬ!$O26=GRID!$B$3:$BI$3), 0))*GRID!$B$65,
ROUNDUP(INDEX(GRID!$B$17:$BI$27,MATCH(C$7,GRID!$A$17:$A$27,0),MATCH(1,($U$2=GRID!$B$1:$BI$1)*(КАЛЕНДАРЬ!$O26=GRID!$B$3:$BI$3), 0))*GRID!$B$65*(1-GRID!$B$69),0))</f>
        <v>23220</v>
      </c>
      <c r="E59" s="47" cm="1">
        <f t="array" ref="E59">IF($I$2="Путешествия с детьми",
INDEX(GRID!$B$4:$BI$14,MATCH(E$7,GRID!$A$4:$A$14,0),MATCH(1,($U$2=GRID!$B$1:$BI$1)*(КАЛЕНДАРЬ!$O26=GRID!$B$3:$BI$3), 0))*GRID!$B$65,
ROUNDUP(INDEX(GRID!$B$4:$BI$14,MATCH(E$7,GRID!$A$4:$A$14,0),MATCH(1,($U$2=GRID!$B$1:$BI$1)*(КАЛЕНДАРЬ!$O26=GRID!$B$3:$BI$3),0))*GRID!$B$65*(1-GRID!$B$69),0))</f>
        <v>23392</v>
      </c>
      <c r="F59" s="48" cm="1">
        <f t="array" ref="F59">IF($I$2="Путешествия с детьми",
INDEX(GRID!$B$17:$BI$27,MATCH(E$7,GRID!$A$17:$A$27,0),MATCH(1,($U$2=GRID!$B$1:$BI$1)*(КАЛЕНДАРЬ!$O26=GRID!$B$3:$BI$3), 0))*GRID!$B$65,
ROUNDUP(INDEX(GRID!$B$17:$BI$27,MATCH(E$7,GRID!$A$17:$A$27,0),MATCH(1,($U$2=GRID!$B$1:$BI$1)*(КАЛЕНДАРЬ!$O26=GRID!$B$3:$BI$3), 0))*GRID!$B$65*(1-GRID!$B$69),0))</f>
        <v>25542</v>
      </c>
      <c r="G59" s="47" t="e" cm="1">
        <f t="array" ref="G59">IF($I$2="Путешествия с детьми",
INDEX(GRID!$B$4:$BI$14,MATCH(G$7,GRID!$A$4:$A$14,0),MATCH(1,($U$2=GRID!$B$1:$BI$1)*(КАЛЕНДАРЬ!$O26=GRID!$B$3:$BI$3), 0))*GRID!$B$65,
ROUNDUP(INDEX(GRID!$B$4:$BI$14,MATCH(G$7,GRID!$A$4:$A$14,0),MATCH(1,($U$2=GRID!$B$1:$BI$1)*(КАЛЕНДАРЬ!$O26=GRID!$B$3:$BI$3),0))*GRID!$B$65*(1-GRID!$B$69),0))</f>
        <v>#N/A</v>
      </c>
      <c r="H59" s="48" t="e" cm="1">
        <f t="array" ref="H59">IF($I$2="Путешествия с детьми",
INDEX(GRID!$B$17:$BI$27,MATCH(G$7,GRID!$A$17:$A$27,0),MATCH(1,($U$2=GRID!$B$1:$BI$1)*(КАЛЕНДАРЬ!$O26=GRID!$B$3:$BI$3), 0))*GRID!$B$65,
ROUNDUP(INDEX(GRID!$B$17:$BI$27,MATCH(G$7,GRID!$A$17:$A$27,0),MATCH(1,($U$2=GRID!$B$1:$BI$1)*(КАЛЕНДАРЬ!$O26=GRID!$B$3:$BI$3), 0))*GRID!$B$65*(1-GRID!$B$69),0))</f>
        <v>#N/A</v>
      </c>
      <c r="I59" s="47" t="e" cm="1">
        <f t="array" ref="I59">IF($I$2="Путешествия с детьми",
INDEX(GRID!$B$4:$BI$14,MATCH(I$7,GRID!$A$4:$A$14,0),MATCH(1,($U$2=GRID!$B$1:$BI$1)*(КАЛЕНДАРЬ!$O26=GRID!$B$3:$BI$3), 0))*GRID!$B$65,
ROUNDUP(INDEX(GRID!$B$4:$BI$14,MATCH(I$7,GRID!$A$4:$A$14,0),MATCH(1,($U$2=GRID!$B$1:$BI$1)*(КАЛЕНДАРЬ!$O26=GRID!$B$3:$BI$3),0))*GRID!$B$65*(1-GRID!$B$69),0))</f>
        <v>#N/A</v>
      </c>
      <c r="J59" s="48" t="e" cm="1">
        <f t="array" ref="J59">IF($I$2="Путешествия с детьми",
INDEX(GRID!$B$17:$BI$27,MATCH(I$7,GRID!$A$17:$A$27,0),MATCH(1,($U$2=GRID!$B$1:$BI$1)*(КАЛЕНДАРЬ!$O26=GRID!$B$3:$BI$3), 0))*GRID!$B$65,
ROUNDUP(INDEX(GRID!$B$17:$BI$27,MATCH(I$7,GRID!$A$17:$A$27,0),MATCH(1,($U$2=GRID!$B$1:$BI$1)*(КАЛЕНДАРЬ!$O26=GRID!$B$3:$BI$3), 0))*GRID!$B$65*(1-GRID!$B$69),0))</f>
        <v>#N/A</v>
      </c>
      <c r="K59" s="47" cm="1">
        <f t="array" ref="K59">IF($I$2="Путешествия с детьми",
INDEX(GRID!$B$4:$BI$14,MATCH(K$7,GRID!$A$4:$A$14,0),MATCH(1,($U$2=GRID!$B$1:$BI$1)*(КАЛЕНДАРЬ!$O26=GRID!$B$3:$BI$3), 0))*GRID!$B$65,
ROUNDUP(INDEX(GRID!$B$4:$BI$14,MATCH(K$7,GRID!$A$4:$A$14,0),MATCH(1,($U$2=GRID!$B$1:$BI$1)*(КАЛЕНДАРЬ!$O26=GRID!$B$3:$BI$3),0))*GRID!$B$65*(1-GRID!$B$69),0))</f>
        <v>31906</v>
      </c>
      <c r="L59" s="48" cm="1">
        <f t="array" ref="L59">IF($I$2="Путешествия с детьми",
INDEX(GRID!$B$17:$BI$27,MATCH(K$7,GRID!$A$17:$A$27,0),MATCH(1,($U$2=GRID!$B$1:$BI$1)*(КАЛЕНДАРЬ!$O26=GRID!$B$3:$BI$3), 0))*GRID!$B$65,
ROUNDUP(INDEX(GRID!$B$17:$BI$27,MATCH(K$7,GRID!$A$17:$A$27,0),MATCH(1,($U$2=GRID!$B$1:$BI$1)*(КАЛЕНДАРЬ!$O26=GRID!$B$3:$BI$3), 0))*GRID!$B$65*(1-GRID!$B$69),0))</f>
        <v>34056</v>
      </c>
      <c r="M59" s="47" cm="1">
        <f t="array" ref="M59">IF($I$2="Путешествия с детьми",
INDEX(GRID!$B$4:$BI$14,MATCH(M$7,GRID!$A$4:$A$14,0),MATCH(1,($U$2=GRID!$B$1:$BI$1)*(КАЛЕНДАРЬ!$O26=GRID!$B$3:$BI$3), 0))*GRID!$B$65,
ROUNDUP(INDEX(GRID!$B$4:$BI$14,MATCH(M$7,GRID!$A$4:$A$14,0),MATCH(1,($U$2=GRID!$B$1:$BI$1)*(КАЛЕНДАРЬ!$O26=GRID!$B$3:$BI$3),0))*GRID!$B$65*(1-GRID!$B$69),0))</f>
        <v>35432</v>
      </c>
      <c r="N59" s="48" cm="1">
        <f t="array" ref="N59">IF($I$2="Путешествия с детьми",
INDEX(GRID!$B$17:$BI$27,MATCH(M$7,GRID!$A$17:$A$27,0),MATCH(1,($U$2=GRID!$B$1:$BI$1)*(КАЛЕНДАРЬ!$O26=GRID!$B$3:$BI$3), 0))*GRID!$B$65,
ROUNDUP(INDEX(GRID!$B$17:$BI$27,MATCH(M$7,GRID!$A$17:$A$27,0),MATCH(1,($U$2=GRID!$B$1:$BI$1)*(КАЛЕНДАРЬ!$O26=GRID!$B$3:$BI$3), 0))*GRID!$B$65*(1-GRID!$B$69),0))</f>
        <v>37582</v>
      </c>
      <c r="O59" s="47" cm="1">
        <f t="array" ref="O59">IF($I$2="Путешествия с детьми",
INDEX(GRID!$B$4:$BI$14,MATCH(O$7,GRID!$A$4:$A$14,0),MATCH(1,($U$2=GRID!$B$1:$BI$1)*(КАЛЕНДАРЬ!$O26=GRID!$B$3:$BI$3), 0))*GRID!$B$65,
ROUNDUP(INDEX(GRID!$B$4:$BI$14,MATCH(O$7,GRID!$A$4:$A$14,0),MATCH(1,($U$2=GRID!$B$1:$BI$1)*(КАЛЕНДАРЬ!$O26=GRID!$B$3:$BI$3),0))*GRID!$B$65*(1-GRID!$B$69),0))</f>
        <v>40936</v>
      </c>
      <c r="P59" s="48" cm="1">
        <f t="array" ref="P59">IF($I$2="Путешествия с детьми",
INDEX(GRID!$B$17:$BI$27,MATCH(O$7,GRID!$A$17:$A$27,0),MATCH(1,($U$2=GRID!$B$1:$BI$1)*(КАЛЕНДАРЬ!$O26=GRID!$B$3:$BI$3), 0))*GRID!$B$65,
ROUNDUP(INDEX(GRID!$B$17:$BI$27,MATCH(O$7,GRID!$A$17:$A$27,0),MATCH(1,($U$2=GRID!$B$1:$BI$1)*(КАЛЕНДАРЬ!$O26=GRID!$B$3:$BI$3), 0))*GRID!$B$65*(1-GRID!$B$69),0))</f>
        <v>43086</v>
      </c>
      <c r="Q59" s="47" t="e" cm="1">
        <f t="array" ref="Q59">IF($I$2="Путешествия с детьми",
INDEX(GRID!$B$4:$BI$14,MATCH(Q$7,GRID!$A$4:$A$14,0),MATCH(1,($U$2=GRID!$B$1:$BI$1)*(КАЛЕНДАРЬ!$O26=GRID!$B$3:$BI$3), 0))*GRID!$B$65,
ROUNDUP(INDEX(GRID!$B$4:$BI$14,MATCH(Q$7,GRID!$A$4:$A$14,0),MATCH(1,($U$2=GRID!$B$1:$BI$1)*(КАЛЕНДАРЬ!$O26=GRID!$B$3:$BI$3),0))*GRID!$B$65*(1-GRID!$B$69),0))</f>
        <v>#N/A</v>
      </c>
      <c r="R59" s="48" t="e" cm="1">
        <f t="array" ref="R59">IF($I$2="Путешествия с детьми",
INDEX(GRID!$B$17:$BI$27,MATCH(Q$7,GRID!$A$17:$A$27,0),MATCH(1,($U$2=GRID!$B$1:$BI$1)*(КАЛЕНДАРЬ!$O26=GRID!$B$3:$BI$3), 0))*GRID!$B$65,
ROUNDUP(INDEX(GRID!$B$17:$BI$27,MATCH(Q$7,GRID!$A$17:$A$27,0),MATCH(1,($U$2=GRID!$B$1:$BI$1)*(КАЛЕНДАРЬ!$O26=GRID!$B$3:$BI$3), 0))*GRID!$B$65*(1-GRID!$B$69),0))</f>
        <v>#N/A</v>
      </c>
      <c r="S59" s="47" t="e" cm="1">
        <f t="array" ref="S59">IF($I$2="Путешествия с детьми",
INDEX(GRID!$B$4:$BI$14,MATCH(S$7,GRID!$A$4:$A$14,0),MATCH(1,($U$2=GRID!$B$1:$BI$1)*(КАЛЕНДАРЬ!$O26=GRID!$B$3:$BI$3), 0))*GRID!$B$65,
ROUNDUP(INDEX(GRID!$B$4:$BI$14,MATCH(S$7,GRID!$A$4:$A$14,0),MATCH(1,($U$2=GRID!$B$1:$BI$1)*(КАЛЕНДАРЬ!$O26=GRID!$B$3:$BI$3),0))*GRID!$B$65*(1-GRID!$B$69),0))</f>
        <v>#N/A</v>
      </c>
      <c r="T59" s="48" t="e" cm="1">
        <f t="array" ref="T59">IF($I$2="Путешествия с детьми",
INDEX(GRID!$B$17:$BI$27,MATCH(S$7,GRID!$A$17:$A$27,0),MATCH(1,($U$2=GRID!$B$1:$BI$1)*(КАЛЕНДАРЬ!$O26=GRID!$B$3:$BI$3), 0))*GRID!$B$65,
ROUNDUP(INDEX(GRID!$B$17:$BI$27,MATCH(S$7,GRID!$A$17:$A$27,0),MATCH(1,($U$2=GRID!$B$1:$BI$1)*(КАЛЕНДАРЬ!$O26=GRID!$B$3:$BI$3), 0))*GRID!$B$65*(1-GRID!$B$69),0))</f>
        <v>#N/A</v>
      </c>
      <c r="U59" s="47" cm="1">
        <f t="array" ref="U59">IF($I$2="Путешествия с детьми",
INDEX(GRID!$B$4:$BI$14,MATCH(U$7,GRID!$A$4:$A$14,0),MATCH(1,($U$2=GRID!$B$1:$BI$1)*(КАЛЕНДАРЬ!$O26=GRID!$B$3:$BI$3), 0))*GRID!$B$65,
ROUNDUP(INDEX(GRID!$B$4:$BI$14,MATCH(U$7,GRID!$A$4:$A$14,0),MATCH(1,($U$2=GRID!$B$1:$BI$1)*(КАЛЕНДАРЬ!$O26=GRID!$B$3:$BI$3),0))*GRID!$B$65*(1-GRID!$B$69),0))</f>
        <v>63640</v>
      </c>
      <c r="V59" s="48" cm="1">
        <f t="array" ref="V59">IF($I$2="Путешествия с детьми",
INDEX(GRID!$B$17:$BI$27,MATCH(U$7,GRID!$A$17:$A$27,0),MATCH(1,($U$2=GRID!$B$1:$BI$1)*(КАЛЕНДАРЬ!$O26=GRID!$B$3:$BI$3), 0))*GRID!$B$65,
ROUNDUP(INDEX(GRID!$B$17:$BI$27,MATCH(U$7,GRID!$A$17:$A$27,0),MATCH(1,($U$2=GRID!$B$1:$BI$1)*(КАЛЕНДАРЬ!$O26=GRID!$B$3:$BI$3), 0))*GRID!$B$65*(1-GRID!$B$69),0))</f>
        <v>65790</v>
      </c>
      <c r="W59" s="47" cm="1">
        <f t="array" ref="W59">IF($I$2="Путешествия с детьми",
INDEX(GRID!$B$4:$BI$14,MATCH(W$7,GRID!$A$4:$A$14,0),MATCH(1,($U$2=GRID!$B$1:$BI$1)*(КАЛЕНДАРЬ!$O26=GRID!$B$3:$BI$3), 0))*GRID!$B$65,
ROUNDUP(INDEX(GRID!$B$4:$BI$14,MATCH(W$7,GRID!$A$4:$A$14,0),MATCH(1,($U$2=GRID!$B$1:$BI$1)*(КАЛЕНДАРЬ!$O26=GRID!$B$3:$BI$3),0))*GRID!$B$65*(1-GRID!$B$69),0))</f>
        <v>239080</v>
      </c>
      <c r="X59" s="48" cm="1">
        <f t="array" ref="X59">IF($I$2="Путешествия с детьми",
INDEX(GRID!$B$17:$BI$27,MATCH(W$7,GRID!$A$17:$A$27,0),MATCH(1,($U$2=GRID!$B$1:$BI$1)*(КАЛЕНДАРЬ!$O26=GRID!$B$3:$BI$3), 0))*GRID!$B$65,
ROUNDUP(INDEX(GRID!$B$17:$BI$27,MATCH(W$7,GRID!$A$17:$A$27,0),MATCH(1,($U$2=GRID!$B$1:$BI$1)*(КАЛЕНДАРЬ!$O26=GRID!$B$3:$BI$3), 0))*GRID!$B$65*(1-GRID!$B$69),0))</f>
        <v>241230</v>
      </c>
    </row>
    <row r="60" spans="1:24" hidden="1" x14ac:dyDescent="0.2">
      <c r="A60" s="117" t="s">
        <v>44</v>
      </c>
      <c r="B60" s="117">
        <v>24</v>
      </c>
      <c r="C60" s="138" cm="1">
        <f t="array" ref="C60">IF($I$2="Путешествия с детьми",
INDEX(GRID!$B$4:$BI$14,MATCH(C$7,GRID!$A$4:$A$14,0),MATCH(1,($U$2=GRID!$B$1:$BI$1)*(КАЛЕНДАРЬ!$O27=GRID!$B$3:$BI$3), 0))*GRID!$B$65,
ROUNDUP(INDEX(GRID!$B$4:$BI$14,MATCH(C$7,GRID!$A$4:$A$14,0),MATCH(1,($U$2=GRID!$B$1:$BI$1)*(КАЛЕНДАРЬ!$O27=GRID!$B$3:$BI$3),0))*GRID!$B$65*(1-GRID!$B$69),0))</f>
        <v>19780</v>
      </c>
      <c r="D60" s="48" cm="1">
        <f t="array" ref="D60">IF($I$2="Путешествия с детьми",
INDEX(GRID!$B$17:$BI$27,MATCH(C$7,GRID!$A$17:$A$27,0),MATCH(1,($U$2=GRID!$B$1:$BI$1)*(КАЛЕНДАРЬ!$O27=GRID!$B$3:$BI$3), 0))*GRID!$B$65,
ROUNDUP(INDEX(GRID!$B$17:$BI$27,MATCH(C$7,GRID!$A$17:$A$27,0),MATCH(1,($U$2=GRID!$B$1:$BI$1)*(КАЛЕНДАРЬ!$O27=GRID!$B$3:$BI$3), 0))*GRID!$B$65*(1-GRID!$B$69),0))</f>
        <v>21930</v>
      </c>
      <c r="E60" s="47" cm="1">
        <f t="array" ref="E60">IF($I$2="Путешествия с детьми",
INDEX(GRID!$B$4:$BI$14,MATCH(E$7,GRID!$A$4:$A$14,0),MATCH(1,($U$2=GRID!$B$1:$BI$1)*(КАЛЕНДАРЬ!$O27=GRID!$B$3:$BI$3), 0))*GRID!$B$65,
ROUNDUP(INDEX(GRID!$B$4:$BI$14,MATCH(E$7,GRID!$A$4:$A$14,0),MATCH(1,($U$2=GRID!$B$1:$BI$1)*(КАЛЕНДАРЬ!$O27=GRID!$B$3:$BI$3),0))*GRID!$B$65*(1-GRID!$B$69),0))</f>
        <v>21930</v>
      </c>
      <c r="F60" s="48" cm="1">
        <f t="array" ref="F60">IF($I$2="Путешествия с детьми",
INDEX(GRID!$B$17:$BI$27,MATCH(E$7,GRID!$A$17:$A$27,0),MATCH(1,($U$2=GRID!$B$1:$BI$1)*(КАЛЕНДАРЬ!$O27=GRID!$B$3:$BI$3), 0))*GRID!$B$65,
ROUNDUP(INDEX(GRID!$B$17:$BI$27,MATCH(E$7,GRID!$A$17:$A$27,0),MATCH(1,($U$2=GRID!$B$1:$BI$1)*(КАЛЕНДАРЬ!$O27=GRID!$B$3:$BI$3), 0))*GRID!$B$65*(1-GRID!$B$69),0))</f>
        <v>24080</v>
      </c>
      <c r="G60" s="47" t="e" cm="1">
        <f t="array" ref="G60">IF($I$2="Путешествия с детьми",
INDEX(GRID!$B$4:$BI$14,MATCH(G$7,GRID!$A$4:$A$14,0),MATCH(1,($U$2=GRID!$B$1:$BI$1)*(КАЛЕНДАРЬ!$O27=GRID!$B$3:$BI$3), 0))*GRID!$B$65,
ROUNDUP(INDEX(GRID!$B$4:$BI$14,MATCH(G$7,GRID!$A$4:$A$14,0),MATCH(1,($U$2=GRID!$B$1:$BI$1)*(КАЛЕНДАРЬ!$O27=GRID!$B$3:$BI$3),0))*GRID!$B$65*(1-GRID!$B$69),0))</f>
        <v>#N/A</v>
      </c>
      <c r="H60" s="48" t="e" cm="1">
        <f t="array" ref="H60">IF($I$2="Путешествия с детьми",
INDEX(GRID!$B$17:$BI$27,MATCH(G$7,GRID!$A$17:$A$27,0),MATCH(1,($U$2=GRID!$B$1:$BI$1)*(КАЛЕНДАРЬ!$O27=GRID!$B$3:$BI$3), 0))*GRID!$B$65,
ROUNDUP(INDEX(GRID!$B$17:$BI$27,MATCH(G$7,GRID!$A$17:$A$27,0),MATCH(1,($U$2=GRID!$B$1:$BI$1)*(КАЛЕНДАРЬ!$O27=GRID!$B$3:$BI$3), 0))*GRID!$B$65*(1-GRID!$B$69),0))</f>
        <v>#N/A</v>
      </c>
      <c r="I60" s="47" t="e" cm="1">
        <f t="array" ref="I60">IF($I$2="Путешествия с детьми",
INDEX(GRID!$B$4:$BI$14,MATCH(I$7,GRID!$A$4:$A$14,0),MATCH(1,($U$2=GRID!$B$1:$BI$1)*(КАЛЕНДАРЬ!$O27=GRID!$B$3:$BI$3), 0))*GRID!$B$65,
ROUNDUP(INDEX(GRID!$B$4:$BI$14,MATCH(I$7,GRID!$A$4:$A$14,0),MATCH(1,($U$2=GRID!$B$1:$BI$1)*(КАЛЕНДАРЬ!$O27=GRID!$B$3:$BI$3),0))*GRID!$B$65*(1-GRID!$B$69),0))</f>
        <v>#N/A</v>
      </c>
      <c r="J60" s="48" t="e" cm="1">
        <f t="array" ref="J60">IF($I$2="Путешествия с детьми",
INDEX(GRID!$B$17:$BI$27,MATCH(I$7,GRID!$A$17:$A$27,0),MATCH(1,($U$2=GRID!$B$1:$BI$1)*(КАЛЕНДАРЬ!$O27=GRID!$B$3:$BI$3), 0))*GRID!$B$65,
ROUNDUP(INDEX(GRID!$B$17:$BI$27,MATCH(I$7,GRID!$A$17:$A$27,0),MATCH(1,($U$2=GRID!$B$1:$BI$1)*(КАЛЕНДАРЬ!$O27=GRID!$B$3:$BI$3), 0))*GRID!$B$65*(1-GRID!$B$69),0))</f>
        <v>#N/A</v>
      </c>
      <c r="K60" s="47" cm="1">
        <f t="array" ref="K60">IF($I$2="Путешествия с детьми",
INDEX(GRID!$B$4:$BI$14,MATCH(K$7,GRID!$A$4:$A$14,0),MATCH(1,($U$2=GRID!$B$1:$BI$1)*(КАЛЕНДАРЬ!$O27=GRID!$B$3:$BI$3), 0))*GRID!$B$65,
ROUNDUP(INDEX(GRID!$B$4:$BI$14,MATCH(K$7,GRID!$A$4:$A$14,0),MATCH(1,($U$2=GRID!$B$1:$BI$1)*(КАЛЕНДАРЬ!$O27=GRID!$B$3:$BI$3),0))*GRID!$B$65*(1-GRID!$B$69),0))</f>
        <v>29756</v>
      </c>
      <c r="L60" s="48" cm="1">
        <f t="array" ref="L60">IF($I$2="Путешествия с детьми",
INDEX(GRID!$B$17:$BI$27,MATCH(K$7,GRID!$A$17:$A$27,0),MATCH(1,($U$2=GRID!$B$1:$BI$1)*(КАЛЕНДАРЬ!$O27=GRID!$B$3:$BI$3), 0))*GRID!$B$65,
ROUNDUP(INDEX(GRID!$B$17:$BI$27,MATCH(K$7,GRID!$A$17:$A$27,0),MATCH(1,($U$2=GRID!$B$1:$BI$1)*(КАЛЕНДАРЬ!$O27=GRID!$B$3:$BI$3), 0))*GRID!$B$65*(1-GRID!$B$69),0))</f>
        <v>31906</v>
      </c>
      <c r="M60" s="47" cm="1">
        <f t="array" ref="M60">IF($I$2="Путешествия с детьми",
INDEX(GRID!$B$4:$BI$14,MATCH(M$7,GRID!$A$4:$A$14,0),MATCH(1,($U$2=GRID!$B$1:$BI$1)*(КАЛЕНДАРЬ!$O27=GRID!$B$3:$BI$3), 0))*GRID!$B$65,
ROUNDUP(INDEX(GRID!$B$4:$BI$14,MATCH(M$7,GRID!$A$4:$A$14,0),MATCH(1,($U$2=GRID!$B$1:$BI$1)*(КАЛЕНДАРЬ!$O27=GRID!$B$3:$BI$3),0))*GRID!$B$65*(1-GRID!$B$69),0))</f>
        <v>32938</v>
      </c>
      <c r="N60" s="48" cm="1">
        <f t="array" ref="N60">IF($I$2="Путешествия с детьми",
INDEX(GRID!$B$17:$BI$27,MATCH(M$7,GRID!$A$17:$A$27,0),MATCH(1,($U$2=GRID!$B$1:$BI$1)*(КАЛЕНДАРЬ!$O27=GRID!$B$3:$BI$3), 0))*GRID!$B$65,
ROUNDUP(INDEX(GRID!$B$17:$BI$27,MATCH(M$7,GRID!$A$17:$A$27,0),MATCH(1,($U$2=GRID!$B$1:$BI$1)*(КАЛЕНДАРЬ!$O27=GRID!$B$3:$BI$3), 0))*GRID!$B$65*(1-GRID!$B$69),0))</f>
        <v>35088</v>
      </c>
      <c r="O60" s="47" cm="1">
        <f t="array" ref="O60">IF($I$2="Путешествия с детьми",
INDEX(GRID!$B$4:$BI$14,MATCH(O$7,GRID!$A$4:$A$14,0),MATCH(1,($U$2=GRID!$B$1:$BI$1)*(КАЛЕНДАРЬ!$O27=GRID!$B$3:$BI$3), 0))*GRID!$B$65,
ROUNDUP(INDEX(GRID!$B$4:$BI$14,MATCH(O$7,GRID!$A$4:$A$14,0),MATCH(1,($U$2=GRID!$B$1:$BI$1)*(КАЛЕНДАРЬ!$O27=GRID!$B$3:$BI$3),0))*GRID!$B$65*(1-GRID!$B$69),0))</f>
        <v>38528</v>
      </c>
      <c r="P60" s="48" cm="1">
        <f t="array" ref="P60">IF($I$2="Путешествия с детьми",
INDEX(GRID!$B$17:$BI$27,MATCH(O$7,GRID!$A$17:$A$27,0),MATCH(1,($U$2=GRID!$B$1:$BI$1)*(КАЛЕНДАРЬ!$O27=GRID!$B$3:$BI$3), 0))*GRID!$B$65,
ROUNDUP(INDEX(GRID!$B$17:$BI$27,MATCH(O$7,GRID!$A$17:$A$27,0),MATCH(1,($U$2=GRID!$B$1:$BI$1)*(КАЛЕНДАРЬ!$O27=GRID!$B$3:$BI$3), 0))*GRID!$B$65*(1-GRID!$B$69),0))</f>
        <v>40678</v>
      </c>
      <c r="Q60" s="47" t="e" cm="1">
        <f t="array" ref="Q60">IF($I$2="Путешествия с детьми",
INDEX(GRID!$B$4:$BI$14,MATCH(Q$7,GRID!$A$4:$A$14,0),MATCH(1,($U$2=GRID!$B$1:$BI$1)*(КАЛЕНДАРЬ!$O27=GRID!$B$3:$BI$3), 0))*GRID!$B$65,
ROUNDUP(INDEX(GRID!$B$4:$BI$14,MATCH(Q$7,GRID!$A$4:$A$14,0),MATCH(1,($U$2=GRID!$B$1:$BI$1)*(КАЛЕНДАРЬ!$O27=GRID!$B$3:$BI$3),0))*GRID!$B$65*(1-GRID!$B$69),0))</f>
        <v>#N/A</v>
      </c>
      <c r="R60" s="48" t="e" cm="1">
        <f t="array" ref="R60">IF($I$2="Путешествия с детьми",
INDEX(GRID!$B$17:$BI$27,MATCH(Q$7,GRID!$A$17:$A$27,0),MATCH(1,($U$2=GRID!$B$1:$BI$1)*(КАЛЕНДАРЬ!$O27=GRID!$B$3:$BI$3), 0))*GRID!$B$65,
ROUNDUP(INDEX(GRID!$B$17:$BI$27,MATCH(Q$7,GRID!$A$17:$A$27,0),MATCH(1,($U$2=GRID!$B$1:$BI$1)*(КАЛЕНДАРЬ!$O27=GRID!$B$3:$BI$3), 0))*GRID!$B$65*(1-GRID!$B$69),0))</f>
        <v>#N/A</v>
      </c>
      <c r="S60" s="47" t="e" cm="1">
        <f t="array" ref="S60">IF($I$2="Путешествия с детьми",
INDEX(GRID!$B$4:$BI$14,MATCH(S$7,GRID!$A$4:$A$14,0),MATCH(1,($U$2=GRID!$B$1:$BI$1)*(КАЛЕНДАРЬ!$O27=GRID!$B$3:$BI$3), 0))*GRID!$B$65,
ROUNDUP(INDEX(GRID!$B$4:$BI$14,MATCH(S$7,GRID!$A$4:$A$14,0),MATCH(1,($U$2=GRID!$B$1:$BI$1)*(КАЛЕНДАРЬ!$O27=GRID!$B$3:$BI$3),0))*GRID!$B$65*(1-GRID!$B$69),0))</f>
        <v>#N/A</v>
      </c>
      <c r="T60" s="48" t="e" cm="1">
        <f t="array" ref="T60">IF($I$2="Путешествия с детьми",
INDEX(GRID!$B$17:$BI$27,MATCH(S$7,GRID!$A$17:$A$27,0),MATCH(1,($U$2=GRID!$B$1:$BI$1)*(КАЛЕНДАРЬ!$O27=GRID!$B$3:$BI$3), 0))*GRID!$B$65,
ROUNDUP(INDEX(GRID!$B$17:$BI$27,MATCH(S$7,GRID!$A$17:$A$27,0),MATCH(1,($U$2=GRID!$B$1:$BI$1)*(КАЛЕНДАРЬ!$O27=GRID!$B$3:$BI$3), 0))*GRID!$B$65*(1-GRID!$B$69),0))</f>
        <v>#N/A</v>
      </c>
      <c r="U60" s="47" cm="1">
        <f t="array" ref="U60">IF($I$2="Путешествия с детьми",
INDEX(GRID!$B$4:$BI$14,MATCH(U$7,GRID!$A$4:$A$14,0),MATCH(1,($U$2=GRID!$B$1:$BI$1)*(КАЛЕНДАРЬ!$O27=GRID!$B$3:$BI$3), 0))*GRID!$B$65,
ROUNDUP(INDEX(GRID!$B$4:$BI$14,MATCH(U$7,GRID!$A$4:$A$14,0),MATCH(1,($U$2=GRID!$B$1:$BI$1)*(КАЛЕНДАРЬ!$O27=GRID!$B$3:$BI$3),0))*GRID!$B$65*(1-GRID!$B$69),0))</f>
        <v>60200</v>
      </c>
      <c r="V60" s="48" cm="1">
        <f t="array" ref="V60">IF($I$2="Путешествия с детьми",
INDEX(GRID!$B$17:$BI$27,MATCH(U$7,GRID!$A$17:$A$27,0),MATCH(1,($U$2=GRID!$B$1:$BI$1)*(КАЛЕНДАРЬ!$O27=GRID!$B$3:$BI$3), 0))*GRID!$B$65,
ROUNDUP(INDEX(GRID!$B$17:$BI$27,MATCH(U$7,GRID!$A$17:$A$27,0),MATCH(1,($U$2=GRID!$B$1:$BI$1)*(КАЛЕНДАРЬ!$O27=GRID!$B$3:$BI$3), 0))*GRID!$B$65*(1-GRID!$B$69),0))</f>
        <v>62350</v>
      </c>
      <c r="W60" s="47" cm="1">
        <f t="array" ref="W60">IF($I$2="Путешествия с детьми",
INDEX(GRID!$B$4:$BI$14,MATCH(W$7,GRID!$A$4:$A$14,0),MATCH(1,($U$2=GRID!$B$1:$BI$1)*(КАЛЕНДАРЬ!$O27=GRID!$B$3:$BI$3), 0))*GRID!$B$65,
ROUNDUP(INDEX(GRID!$B$4:$BI$14,MATCH(W$7,GRID!$A$4:$A$14,0),MATCH(1,($U$2=GRID!$B$1:$BI$1)*(КАЛЕНДАРЬ!$O27=GRID!$B$3:$BI$3),0))*GRID!$B$65*(1-GRID!$B$69),0))</f>
        <v>228760</v>
      </c>
      <c r="X60" s="48" cm="1">
        <f t="array" ref="X60">IF($I$2="Путешествия с детьми",
INDEX(GRID!$B$17:$BI$27,MATCH(W$7,GRID!$A$17:$A$27,0),MATCH(1,($U$2=GRID!$B$1:$BI$1)*(КАЛЕНДАРЬ!$O27=GRID!$B$3:$BI$3), 0))*GRID!$B$65,
ROUNDUP(INDEX(GRID!$B$17:$BI$27,MATCH(W$7,GRID!$A$17:$A$27,0),MATCH(1,($U$2=GRID!$B$1:$BI$1)*(КАЛЕНДАРЬ!$O27=GRID!$B$3:$BI$3), 0))*GRID!$B$65*(1-GRID!$B$69),0))</f>
        <v>230910</v>
      </c>
    </row>
    <row r="61" spans="1:24" hidden="1" x14ac:dyDescent="0.2">
      <c r="A61" s="117" t="s">
        <v>45</v>
      </c>
      <c r="B61" s="117">
        <v>25</v>
      </c>
      <c r="C61" s="138" cm="1">
        <f t="array" ref="C61">IF($I$2="Путешествия с детьми",
INDEX(GRID!$B$4:$BI$14,MATCH(C$7,GRID!$A$4:$A$14,0),MATCH(1,($U$2=GRID!$B$1:$BI$1)*(КАЛЕНДАРЬ!$O28=GRID!$B$3:$BI$3), 0))*GRID!$B$65,
ROUNDUP(INDEX(GRID!$B$4:$BI$14,MATCH(C$7,GRID!$A$4:$A$14,0),MATCH(1,($U$2=GRID!$B$1:$BI$1)*(КАЛЕНДАРЬ!$O28=GRID!$B$3:$BI$3),0))*GRID!$B$65*(1-GRID!$B$69),0))</f>
        <v>18920</v>
      </c>
      <c r="D61" s="48" cm="1">
        <f t="array" ref="D61">IF($I$2="Путешествия с детьми",
INDEX(GRID!$B$17:$BI$27,MATCH(C$7,GRID!$A$17:$A$27,0),MATCH(1,($U$2=GRID!$B$1:$BI$1)*(КАЛЕНДАРЬ!$O28=GRID!$B$3:$BI$3), 0))*GRID!$B$65,
ROUNDUP(INDEX(GRID!$B$17:$BI$27,MATCH(C$7,GRID!$A$17:$A$27,0),MATCH(1,($U$2=GRID!$B$1:$BI$1)*(КАЛЕНДАРЬ!$O28=GRID!$B$3:$BI$3), 0))*GRID!$B$65*(1-GRID!$B$69),0))</f>
        <v>21070</v>
      </c>
      <c r="E61" s="47" cm="1">
        <f t="array" ref="E61">IF($I$2="Путешествия с детьми",
INDEX(GRID!$B$4:$BI$14,MATCH(E$7,GRID!$A$4:$A$14,0),MATCH(1,($U$2=GRID!$B$1:$BI$1)*(КАЛЕНДАРЬ!$O28=GRID!$B$3:$BI$3), 0))*GRID!$B$65,
ROUNDUP(INDEX(GRID!$B$4:$BI$14,MATCH(E$7,GRID!$A$4:$A$14,0),MATCH(1,($U$2=GRID!$B$1:$BI$1)*(КАЛЕНДАРЬ!$O28=GRID!$B$3:$BI$3),0))*GRID!$B$65*(1-GRID!$B$69),0))</f>
        <v>20898</v>
      </c>
      <c r="F61" s="48" cm="1">
        <f t="array" ref="F61">IF($I$2="Путешествия с детьми",
INDEX(GRID!$B$17:$BI$27,MATCH(E$7,GRID!$A$17:$A$27,0),MATCH(1,($U$2=GRID!$B$1:$BI$1)*(КАЛЕНДАРЬ!$O28=GRID!$B$3:$BI$3), 0))*GRID!$B$65,
ROUNDUP(INDEX(GRID!$B$17:$BI$27,MATCH(E$7,GRID!$A$17:$A$27,0),MATCH(1,($U$2=GRID!$B$1:$BI$1)*(КАЛЕНДАРЬ!$O28=GRID!$B$3:$BI$3), 0))*GRID!$B$65*(1-GRID!$B$69),0))</f>
        <v>23048</v>
      </c>
      <c r="G61" s="47" t="e" cm="1">
        <f t="array" ref="G61">IF($I$2="Путешествия с детьми",
INDEX(GRID!$B$4:$BI$14,MATCH(G$7,GRID!$A$4:$A$14,0),MATCH(1,($U$2=GRID!$B$1:$BI$1)*(КАЛЕНДАРЬ!$O28=GRID!$B$3:$BI$3), 0))*GRID!$B$65,
ROUNDUP(INDEX(GRID!$B$4:$BI$14,MATCH(G$7,GRID!$A$4:$A$14,0),MATCH(1,($U$2=GRID!$B$1:$BI$1)*(КАЛЕНДАРЬ!$O28=GRID!$B$3:$BI$3),0))*GRID!$B$65*(1-GRID!$B$69),0))</f>
        <v>#N/A</v>
      </c>
      <c r="H61" s="48" t="e" cm="1">
        <f t="array" ref="H61">IF($I$2="Путешествия с детьми",
INDEX(GRID!$B$17:$BI$27,MATCH(G$7,GRID!$A$17:$A$27,0),MATCH(1,($U$2=GRID!$B$1:$BI$1)*(КАЛЕНДАРЬ!$O28=GRID!$B$3:$BI$3), 0))*GRID!$B$65,
ROUNDUP(INDEX(GRID!$B$17:$BI$27,MATCH(G$7,GRID!$A$17:$A$27,0),MATCH(1,($U$2=GRID!$B$1:$BI$1)*(КАЛЕНДАРЬ!$O28=GRID!$B$3:$BI$3), 0))*GRID!$B$65*(1-GRID!$B$69),0))</f>
        <v>#N/A</v>
      </c>
      <c r="I61" s="47" t="e" cm="1">
        <f t="array" ref="I61">IF($I$2="Путешествия с детьми",
INDEX(GRID!$B$4:$BI$14,MATCH(I$7,GRID!$A$4:$A$14,0),MATCH(1,($U$2=GRID!$B$1:$BI$1)*(КАЛЕНДАРЬ!$O28=GRID!$B$3:$BI$3), 0))*GRID!$B$65,
ROUNDUP(INDEX(GRID!$B$4:$BI$14,MATCH(I$7,GRID!$A$4:$A$14,0),MATCH(1,($U$2=GRID!$B$1:$BI$1)*(КАЛЕНДАРЬ!$O28=GRID!$B$3:$BI$3),0))*GRID!$B$65*(1-GRID!$B$69),0))</f>
        <v>#N/A</v>
      </c>
      <c r="J61" s="48" t="e" cm="1">
        <f t="array" ref="J61">IF($I$2="Путешествия с детьми",
INDEX(GRID!$B$17:$BI$27,MATCH(I$7,GRID!$A$17:$A$27,0),MATCH(1,($U$2=GRID!$B$1:$BI$1)*(КАЛЕНДАРЬ!$O28=GRID!$B$3:$BI$3), 0))*GRID!$B$65,
ROUNDUP(INDEX(GRID!$B$17:$BI$27,MATCH(I$7,GRID!$A$17:$A$27,0),MATCH(1,($U$2=GRID!$B$1:$BI$1)*(КАЛЕНДАРЬ!$O28=GRID!$B$3:$BI$3), 0))*GRID!$B$65*(1-GRID!$B$69),0))</f>
        <v>#N/A</v>
      </c>
      <c r="K61" s="47" cm="1">
        <f t="array" ref="K61">IF($I$2="Путешествия с детьми",
INDEX(GRID!$B$4:$BI$14,MATCH(K$7,GRID!$A$4:$A$14,0),MATCH(1,($U$2=GRID!$B$1:$BI$1)*(КАЛЕНДАРЬ!$O28=GRID!$B$3:$BI$3), 0))*GRID!$B$65,
ROUNDUP(INDEX(GRID!$B$4:$BI$14,MATCH(K$7,GRID!$A$4:$A$14,0),MATCH(1,($U$2=GRID!$B$1:$BI$1)*(КАЛЕНДАРЬ!$O28=GRID!$B$3:$BI$3),0))*GRID!$B$65*(1-GRID!$B$69),0))</f>
        <v>28208</v>
      </c>
      <c r="L61" s="48" cm="1">
        <f t="array" ref="L61">IF($I$2="Путешествия с детьми",
INDEX(GRID!$B$17:$BI$27,MATCH(K$7,GRID!$A$17:$A$27,0),MATCH(1,($U$2=GRID!$B$1:$BI$1)*(КАЛЕНДАРЬ!$O28=GRID!$B$3:$BI$3), 0))*GRID!$B$65,
ROUNDUP(INDEX(GRID!$B$17:$BI$27,MATCH(K$7,GRID!$A$17:$A$27,0),MATCH(1,($U$2=GRID!$B$1:$BI$1)*(КАЛЕНДАРЬ!$O28=GRID!$B$3:$BI$3), 0))*GRID!$B$65*(1-GRID!$B$69),0))</f>
        <v>30358</v>
      </c>
      <c r="M61" s="47" cm="1">
        <f t="array" ref="M61">IF($I$2="Путешествия с детьми",
INDEX(GRID!$B$4:$BI$14,MATCH(M$7,GRID!$A$4:$A$14,0),MATCH(1,($U$2=GRID!$B$1:$BI$1)*(КАЛЕНДАРЬ!$O28=GRID!$B$3:$BI$3), 0))*GRID!$B$65,
ROUNDUP(INDEX(GRID!$B$4:$BI$14,MATCH(M$7,GRID!$A$4:$A$14,0),MATCH(1,($U$2=GRID!$B$1:$BI$1)*(КАЛЕНДАРЬ!$O28=GRID!$B$3:$BI$3),0))*GRID!$B$65*(1-GRID!$B$69),0))</f>
        <v>31218</v>
      </c>
      <c r="N61" s="48" cm="1">
        <f t="array" ref="N61">IF($I$2="Путешествия с детьми",
INDEX(GRID!$B$17:$BI$27,MATCH(M$7,GRID!$A$17:$A$27,0),MATCH(1,($U$2=GRID!$B$1:$BI$1)*(КАЛЕНДАРЬ!$O28=GRID!$B$3:$BI$3), 0))*GRID!$B$65,
ROUNDUP(INDEX(GRID!$B$17:$BI$27,MATCH(M$7,GRID!$A$17:$A$27,0),MATCH(1,($U$2=GRID!$B$1:$BI$1)*(КАЛЕНДАРЬ!$O28=GRID!$B$3:$BI$3), 0))*GRID!$B$65*(1-GRID!$B$69),0))</f>
        <v>33368</v>
      </c>
      <c r="O61" s="47" cm="1">
        <f t="array" ref="O61">IF($I$2="Путешествия с детьми",
INDEX(GRID!$B$4:$BI$14,MATCH(O$7,GRID!$A$4:$A$14,0),MATCH(1,($U$2=GRID!$B$1:$BI$1)*(КАЛЕНДАРЬ!$O28=GRID!$B$3:$BI$3), 0))*GRID!$B$65,
ROUNDUP(INDEX(GRID!$B$4:$BI$14,MATCH(O$7,GRID!$A$4:$A$14,0),MATCH(1,($U$2=GRID!$B$1:$BI$1)*(КАЛЕНДАРЬ!$O28=GRID!$B$3:$BI$3),0))*GRID!$B$65*(1-GRID!$B$69),0))</f>
        <v>36980</v>
      </c>
      <c r="P61" s="48" cm="1">
        <f t="array" ref="P61">IF($I$2="Путешествия с детьми",
INDEX(GRID!$B$17:$BI$27,MATCH(O$7,GRID!$A$17:$A$27,0),MATCH(1,($U$2=GRID!$B$1:$BI$1)*(КАЛЕНДАРЬ!$O28=GRID!$B$3:$BI$3), 0))*GRID!$B$65,
ROUNDUP(INDEX(GRID!$B$17:$BI$27,MATCH(O$7,GRID!$A$17:$A$27,0),MATCH(1,($U$2=GRID!$B$1:$BI$1)*(КАЛЕНДАРЬ!$O28=GRID!$B$3:$BI$3), 0))*GRID!$B$65*(1-GRID!$B$69),0))</f>
        <v>39130</v>
      </c>
      <c r="Q61" s="47" t="e" cm="1">
        <f t="array" ref="Q61">IF($I$2="Путешествия с детьми",
INDEX(GRID!$B$4:$BI$14,MATCH(Q$7,GRID!$A$4:$A$14,0),MATCH(1,($U$2=GRID!$B$1:$BI$1)*(КАЛЕНДАРЬ!$O28=GRID!$B$3:$BI$3), 0))*GRID!$B$65,
ROUNDUP(INDEX(GRID!$B$4:$BI$14,MATCH(Q$7,GRID!$A$4:$A$14,0),MATCH(1,($U$2=GRID!$B$1:$BI$1)*(КАЛЕНДАРЬ!$O28=GRID!$B$3:$BI$3),0))*GRID!$B$65*(1-GRID!$B$69),0))</f>
        <v>#N/A</v>
      </c>
      <c r="R61" s="48" t="e" cm="1">
        <f t="array" ref="R61">IF($I$2="Путешествия с детьми",
INDEX(GRID!$B$17:$BI$27,MATCH(Q$7,GRID!$A$17:$A$27,0),MATCH(1,($U$2=GRID!$B$1:$BI$1)*(КАЛЕНДАРЬ!$O28=GRID!$B$3:$BI$3), 0))*GRID!$B$65,
ROUNDUP(INDEX(GRID!$B$17:$BI$27,MATCH(Q$7,GRID!$A$17:$A$27,0),MATCH(1,($U$2=GRID!$B$1:$BI$1)*(КАЛЕНДАРЬ!$O28=GRID!$B$3:$BI$3), 0))*GRID!$B$65*(1-GRID!$B$69),0))</f>
        <v>#N/A</v>
      </c>
      <c r="S61" s="47" t="e" cm="1">
        <f t="array" ref="S61">IF($I$2="Путешествия с детьми",
INDEX(GRID!$B$4:$BI$14,MATCH(S$7,GRID!$A$4:$A$14,0),MATCH(1,($U$2=GRID!$B$1:$BI$1)*(КАЛЕНДАРЬ!$O28=GRID!$B$3:$BI$3), 0))*GRID!$B$65,
ROUNDUP(INDEX(GRID!$B$4:$BI$14,MATCH(S$7,GRID!$A$4:$A$14,0),MATCH(1,($U$2=GRID!$B$1:$BI$1)*(КАЛЕНДАРЬ!$O28=GRID!$B$3:$BI$3),0))*GRID!$B$65*(1-GRID!$B$69),0))</f>
        <v>#N/A</v>
      </c>
      <c r="T61" s="48" t="e" cm="1">
        <f t="array" ref="T61">IF($I$2="Путешествия с детьми",
INDEX(GRID!$B$17:$BI$27,MATCH(S$7,GRID!$A$17:$A$27,0),MATCH(1,($U$2=GRID!$B$1:$BI$1)*(КАЛЕНДАРЬ!$O28=GRID!$B$3:$BI$3), 0))*GRID!$B$65,
ROUNDUP(INDEX(GRID!$B$17:$BI$27,MATCH(S$7,GRID!$A$17:$A$27,0),MATCH(1,($U$2=GRID!$B$1:$BI$1)*(КАЛЕНДАРЬ!$O28=GRID!$B$3:$BI$3), 0))*GRID!$B$65*(1-GRID!$B$69),0))</f>
        <v>#N/A</v>
      </c>
      <c r="U61" s="47" cm="1">
        <f t="array" ref="U61">IF($I$2="Путешествия с детьми",
INDEX(GRID!$B$4:$BI$14,MATCH(U$7,GRID!$A$4:$A$14,0),MATCH(1,($U$2=GRID!$B$1:$BI$1)*(КАЛЕНДАРЬ!$O28=GRID!$B$3:$BI$3), 0))*GRID!$B$65,
ROUNDUP(INDEX(GRID!$B$4:$BI$14,MATCH(U$7,GRID!$A$4:$A$14,0),MATCH(1,($U$2=GRID!$B$1:$BI$1)*(КАЛЕНДАРЬ!$O28=GRID!$B$3:$BI$3),0))*GRID!$B$65*(1-GRID!$B$69),0))</f>
        <v>57620</v>
      </c>
      <c r="V61" s="48" cm="1">
        <f t="array" ref="V61">IF($I$2="Путешествия с детьми",
INDEX(GRID!$B$17:$BI$27,MATCH(U$7,GRID!$A$17:$A$27,0),MATCH(1,($U$2=GRID!$B$1:$BI$1)*(КАЛЕНДАРЬ!$O28=GRID!$B$3:$BI$3), 0))*GRID!$B$65,
ROUNDUP(INDEX(GRID!$B$17:$BI$27,MATCH(U$7,GRID!$A$17:$A$27,0),MATCH(1,($U$2=GRID!$B$1:$BI$1)*(КАЛЕНДАРЬ!$O28=GRID!$B$3:$BI$3), 0))*GRID!$B$65*(1-GRID!$B$69),0))</f>
        <v>59770</v>
      </c>
      <c r="W61" s="47" cm="1">
        <f t="array" ref="W61">IF($I$2="Путешествия с детьми",
INDEX(GRID!$B$4:$BI$14,MATCH(W$7,GRID!$A$4:$A$14,0),MATCH(1,($U$2=GRID!$B$1:$BI$1)*(КАЛЕНДАРЬ!$O28=GRID!$B$3:$BI$3), 0))*GRID!$B$65,
ROUNDUP(INDEX(GRID!$B$4:$BI$14,MATCH(W$7,GRID!$A$4:$A$14,0),MATCH(1,($U$2=GRID!$B$1:$BI$1)*(КАЛЕНДАРЬ!$O28=GRID!$B$3:$BI$3),0))*GRID!$B$65*(1-GRID!$B$69),0))</f>
        <v>221880</v>
      </c>
      <c r="X61" s="48" cm="1">
        <f t="array" ref="X61">IF($I$2="Путешествия с детьми",
INDEX(GRID!$B$17:$BI$27,MATCH(W$7,GRID!$A$17:$A$27,0),MATCH(1,($U$2=GRID!$B$1:$BI$1)*(КАЛЕНДАРЬ!$O28=GRID!$B$3:$BI$3), 0))*GRID!$B$65,
ROUNDUP(INDEX(GRID!$B$17:$BI$27,MATCH(W$7,GRID!$A$17:$A$27,0),MATCH(1,($U$2=GRID!$B$1:$BI$1)*(КАЛЕНДАРЬ!$O28=GRID!$B$3:$BI$3), 0))*GRID!$B$65*(1-GRID!$B$69),0))</f>
        <v>224030</v>
      </c>
    </row>
    <row r="62" spans="1:24" hidden="1" x14ac:dyDescent="0.2">
      <c r="A62" s="117" t="s">
        <v>46</v>
      </c>
      <c r="B62" s="117">
        <v>26</v>
      </c>
      <c r="C62" s="138" cm="1">
        <f t="array" ref="C62">IF($I$2="Путешествия с детьми",
INDEX(GRID!$B$4:$BI$14,MATCH(C$7,GRID!$A$4:$A$14,0),MATCH(1,($U$2=GRID!$B$1:$BI$1)*(КАЛЕНДАРЬ!$O29=GRID!$B$3:$BI$3), 0))*GRID!$B$65,
ROUNDUP(INDEX(GRID!$B$4:$BI$14,MATCH(C$7,GRID!$A$4:$A$14,0),MATCH(1,($U$2=GRID!$B$1:$BI$1)*(КАЛЕНДАРЬ!$O29=GRID!$B$3:$BI$3),0))*GRID!$B$65*(1-GRID!$B$69),0))</f>
        <v>18920</v>
      </c>
      <c r="D62" s="48" cm="1">
        <f t="array" ref="D62">IF($I$2="Путешествия с детьми",
INDEX(GRID!$B$17:$BI$27,MATCH(C$7,GRID!$A$17:$A$27,0),MATCH(1,($U$2=GRID!$B$1:$BI$1)*(КАЛЕНДАРЬ!$O29=GRID!$B$3:$BI$3), 0))*GRID!$B$65,
ROUNDUP(INDEX(GRID!$B$17:$BI$27,MATCH(C$7,GRID!$A$17:$A$27,0),MATCH(1,($U$2=GRID!$B$1:$BI$1)*(КАЛЕНДАРЬ!$O29=GRID!$B$3:$BI$3), 0))*GRID!$B$65*(1-GRID!$B$69),0))</f>
        <v>21070</v>
      </c>
      <c r="E62" s="47" cm="1">
        <f t="array" ref="E62">IF($I$2="Путешествия с детьми",
INDEX(GRID!$B$4:$BI$14,MATCH(E$7,GRID!$A$4:$A$14,0),MATCH(1,($U$2=GRID!$B$1:$BI$1)*(КАЛЕНДАРЬ!$O29=GRID!$B$3:$BI$3), 0))*GRID!$B$65,
ROUNDUP(INDEX(GRID!$B$4:$BI$14,MATCH(E$7,GRID!$A$4:$A$14,0),MATCH(1,($U$2=GRID!$B$1:$BI$1)*(КАЛЕНДАРЬ!$O29=GRID!$B$3:$BI$3),0))*GRID!$B$65*(1-GRID!$B$69),0))</f>
        <v>20898</v>
      </c>
      <c r="F62" s="48" cm="1">
        <f t="array" ref="F62">IF($I$2="Путешествия с детьми",
INDEX(GRID!$B$17:$BI$27,MATCH(E$7,GRID!$A$17:$A$27,0),MATCH(1,($U$2=GRID!$B$1:$BI$1)*(КАЛЕНДАРЬ!$O29=GRID!$B$3:$BI$3), 0))*GRID!$B$65,
ROUNDUP(INDEX(GRID!$B$17:$BI$27,MATCH(E$7,GRID!$A$17:$A$27,0),MATCH(1,($U$2=GRID!$B$1:$BI$1)*(КАЛЕНДАРЬ!$O29=GRID!$B$3:$BI$3), 0))*GRID!$B$65*(1-GRID!$B$69),0))</f>
        <v>23048</v>
      </c>
      <c r="G62" s="47" t="e" cm="1">
        <f t="array" ref="G62">IF($I$2="Путешествия с детьми",
INDEX(GRID!$B$4:$BI$14,MATCH(G$7,GRID!$A$4:$A$14,0),MATCH(1,($U$2=GRID!$B$1:$BI$1)*(КАЛЕНДАРЬ!$O29=GRID!$B$3:$BI$3), 0))*GRID!$B$65,
ROUNDUP(INDEX(GRID!$B$4:$BI$14,MATCH(G$7,GRID!$A$4:$A$14,0),MATCH(1,($U$2=GRID!$B$1:$BI$1)*(КАЛЕНДАРЬ!$O29=GRID!$B$3:$BI$3),0))*GRID!$B$65*(1-GRID!$B$69),0))</f>
        <v>#N/A</v>
      </c>
      <c r="H62" s="48" t="e" cm="1">
        <f t="array" ref="H62">IF($I$2="Путешествия с детьми",
INDEX(GRID!$B$17:$BI$27,MATCH(G$7,GRID!$A$17:$A$27,0),MATCH(1,($U$2=GRID!$B$1:$BI$1)*(КАЛЕНДАРЬ!$O29=GRID!$B$3:$BI$3), 0))*GRID!$B$65,
ROUNDUP(INDEX(GRID!$B$17:$BI$27,MATCH(G$7,GRID!$A$17:$A$27,0),MATCH(1,($U$2=GRID!$B$1:$BI$1)*(КАЛЕНДАРЬ!$O29=GRID!$B$3:$BI$3), 0))*GRID!$B$65*(1-GRID!$B$69),0))</f>
        <v>#N/A</v>
      </c>
      <c r="I62" s="47" t="e" cm="1">
        <f t="array" ref="I62">IF($I$2="Путешествия с детьми",
INDEX(GRID!$B$4:$BI$14,MATCH(I$7,GRID!$A$4:$A$14,0),MATCH(1,($U$2=GRID!$B$1:$BI$1)*(КАЛЕНДАРЬ!$O29=GRID!$B$3:$BI$3), 0))*GRID!$B$65,
ROUNDUP(INDEX(GRID!$B$4:$BI$14,MATCH(I$7,GRID!$A$4:$A$14,0),MATCH(1,($U$2=GRID!$B$1:$BI$1)*(КАЛЕНДАРЬ!$O29=GRID!$B$3:$BI$3),0))*GRID!$B$65*(1-GRID!$B$69),0))</f>
        <v>#N/A</v>
      </c>
      <c r="J62" s="48" t="e" cm="1">
        <f t="array" ref="J62">IF($I$2="Путешествия с детьми",
INDEX(GRID!$B$17:$BI$27,MATCH(I$7,GRID!$A$17:$A$27,0),MATCH(1,($U$2=GRID!$B$1:$BI$1)*(КАЛЕНДАРЬ!$O29=GRID!$B$3:$BI$3), 0))*GRID!$B$65,
ROUNDUP(INDEX(GRID!$B$17:$BI$27,MATCH(I$7,GRID!$A$17:$A$27,0),MATCH(1,($U$2=GRID!$B$1:$BI$1)*(КАЛЕНДАРЬ!$O29=GRID!$B$3:$BI$3), 0))*GRID!$B$65*(1-GRID!$B$69),0))</f>
        <v>#N/A</v>
      </c>
      <c r="K62" s="47" cm="1">
        <f t="array" ref="K62">IF($I$2="Путешествия с детьми",
INDEX(GRID!$B$4:$BI$14,MATCH(K$7,GRID!$A$4:$A$14,0),MATCH(1,($U$2=GRID!$B$1:$BI$1)*(КАЛЕНДАРЬ!$O29=GRID!$B$3:$BI$3), 0))*GRID!$B$65,
ROUNDUP(INDEX(GRID!$B$4:$BI$14,MATCH(K$7,GRID!$A$4:$A$14,0),MATCH(1,($U$2=GRID!$B$1:$BI$1)*(КАЛЕНДАРЬ!$O29=GRID!$B$3:$BI$3),0))*GRID!$B$65*(1-GRID!$B$69),0))</f>
        <v>28208</v>
      </c>
      <c r="L62" s="48" cm="1">
        <f t="array" ref="L62">IF($I$2="Путешествия с детьми",
INDEX(GRID!$B$17:$BI$27,MATCH(K$7,GRID!$A$17:$A$27,0),MATCH(1,($U$2=GRID!$B$1:$BI$1)*(КАЛЕНДАРЬ!$O29=GRID!$B$3:$BI$3), 0))*GRID!$B$65,
ROUNDUP(INDEX(GRID!$B$17:$BI$27,MATCH(K$7,GRID!$A$17:$A$27,0),MATCH(1,($U$2=GRID!$B$1:$BI$1)*(КАЛЕНДАРЬ!$O29=GRID!$B$3:$BI$3), 0))*GRID!$B$65*(1-GRID!$B$69),0))</f>
        <v>30358</v>
      </c>
      <c r="M62" s="47" cm="1">
        <f t="array" ref="M62">IF($I$2="Путешествия с детьми",
INDEX(GRID!$B$4:$BI$14,MATCH(M$7,GRID!$A$4:$A$14,0),MATCH(1,($U$2=GRID!$B$1:$BI$1)*(КАЛЕНДАРЬ!$O29=GRID!$B$3:$BI$3), 0))*GRID!$B$65,
ROUNDUP(INDEX(GRID!$B$4:$BI$14,MATCH(M$7,GRID!$A$4:$A$14,0),MATCH(1,($U$2=GRID!$B$1:$BI$1)*(КАЛЕНДАРЬ!$O29=GRID!$B$3:$BI$3),0))*GRID!$B$65*(1-GRID!$B$69),0))</f>
        <v>31218</v>
      </c>
      <c r="N62" s="48" cm="1">
        <f t="array" ref="N62">IF($I$2="Путешествия с детьми",
INDEX(GRID!$B$17:$BI$27,MATCH(M$7,GRID!$A$17:$A$27,0),MATCH(1,($U$2=GRID!$B$1:$BI$1)*(КАЛЕНДАРЬ!$O29=GRID!$B$3:$BI$3), 0))*GRID!$B$65,
ROUNDUP(INDEX(GRID!$B$17:$BI$27,MATCH(M$7,GRID!$A$17:$A$27,0),MATCH(1,($U$2=GRID!$B$1:$BI$1)*(КАЛЕНДАРЬ!$O29=GRID!$B$3:$BI$3), 0))*GRID!$B$65*(1-GRID!$B$69),0))</f>
        <v>33368</v>
      </c>
      <c r="O62" s="47" cm="1">
        <f t="array" ref="O62">IF($I$2="Путешествия с детьми",
INDEX(GRID!$B$4:$BI$14,MATCH(O$7,GRID!$A$4:$A$14,0),MATCH(1,($U$2=GRID!$B$1:$BI$1)*(КАЛЕНДАРЬ!$O29=GRID!$B$3:$BI$3), 0))*GRID!$B$65,
ROUNDUP(INDEX(GRID!$B$4:$BI$14,MATCH(O$7,GRID!$A$4:$A$14,0),MATCH(1,($U$2=GRID!$B$1:$BI$1)*(КАЛЕНДАРЬ!$O29=GRID!$B$3:$BI$3),0))*GRID!$B$65*(1-GRID!$B$69),0))</f>
        <v>36980</v>
      </c>
      <c r="P62" s="48" cm="1">
        <f t="array" ref="P62">IF($I$2="Путешествия с детьми",
INDEX(GRID!$B$17:$BI$27,MATCH(O$7,GRID!$A$17:$A$27,0),MATCH(1,($U$2=GRID!$B$1:$BI$1)*(КАЛЕНДАРЬ!$O29=GRID!$B$3:$BI$3), 0))*GRID!$B$65,
ROUNDUP(INDEX(GRID!$B$17:$BI$27,MATCH(O$7,GRID!$A$17:$A$27,0),MATCH(1,($U$2=GRID!$B$1:$BI$1)*(КАЛЕНДАРЬ!$O29=GRID!$B$3:$BI$3), 0))*GRID!$B$65*(1-GRID!$B$69),0))</f>
        <v>39130</v>
      </c>
      <c r="Q62" s="47" t="e" cm="1">
        <f t="array" ref="Q62">IF($I$2="Путешествия с детьми",
INDEX(GRID!$B$4:$BI$14,MATCH(Q$7,GRID!$A$4:$A$14,0),MATCH(1,($U$2=GRID!$B$1:$BI$1)*(КАЛЕНДАРЬ!$O29=GRID!$B$3:$BI$3), 0))*GRID!$B$65,
ROUNDUP(INDEX(GRID!$B$4:$BI$14,MATCH(Q$7,GRID!$A$4:$A$14,0),MATCH(1,($U$2=GRID!$B$1:$BI$1)*(КАЛЕНДАРЬ!$O29=GRID!$B$3:$BI$3),0))*GRID!$B$65*(1-GRID!$B$69),0))</f>
        <v>#N/A</v>
      </c>
      <c r="R62" s="48" t="e" cm="1">
        <f t="array" ref="R62">IF($I$2="Путешествия с детьми",
INDEX(GRID!$B$17:$BI$27,MATCH(Q$7,GRID!$A$17:$A$27,0),MATCH(1,($U$2=GRID!$B$1:$BI$1)*(КАЛЕНДАРЬ!$O29=GRID!$B$3:$BI$3), 0))*GRID!$B$65,
ROUNDUP(INDEX(GRID!$B$17:$BI$27,MATCH(Q$7,GRID!$A$17:$A$27,0),MATCH(1,($U$2=GRID!$B$1:$BI$1)*(КАЛЕНДАРЬ!$O29=GRID!$B$3:$BI$3), 0))*GRID!$B$65*(1-GRID!$B$69),0))</f>
        <v>#N/A</v>
      </c>
      <c r="S62" s="47" t="e" cm="1">
        <f t="array" ref="S62">IF($I$2="Путешествия с детьми",
INDEX(GRID!$B$4:$BI$14,MATCH(S$7,GRID!$A$4:$A$14,0),MATCH(1,($U$2=GRID!$B$1:$BI$1)*(КАЛЕНДАРЬ!$O29=GRID!$B$3:$BI$3), 0))*GRID!$B$65,
ROUNDUP(INDEX(GRID!$B$4:$BI$14,MATCH(S$7,GRID!$A$4:$A$14,0),MATCH(1,($U$2=GRID!$B$1:$BI$1)*(КАЛЕНДАРЬ!$O29=GRID!$B$3:$BI$3),0))*GRID!$B$65*(1-GRID!$B$69),0))</f>
        <v>#N/A</v>
      </c>
      <c r="T62" s="48" t="e" cm="1">
        <f t="array" ref="T62">IF($I$2="Путешествия с детьми",
INDEX(GRID!$B$17:$BI$27,MATCH(S$7,GRID!$A$17:$A$27,0),MATCH(1,($U$2=GRID!$B$1:$BI$1)*(КАЛЕНДАРЬ!$O29=GRID!$B$3:$BI$3), 0))*GRID!$B$65,
ROUNDUP(INDEX(GRID!$B$17:$BI$27,MATCH(S$7,GRID!$A$17:$A$27,0),MATCH(1,($U$2=GRID!$B$1:$BI$1)*(КАЛЕНДАРЬ!$O29=GRID!$B$3:$BI$3), 0))*GRID!$B$65*(1-GRID!$B$69),0))</f>
        <v>#N/A</v>
      </c>
      <c r="U62" s="47" cm="1">
        <f t="array" ref="U62">IF($I$2="Путешествия с детьми",
INDEX(GRID!$B$4:$BI$14,MATCH(U$7,GRID!$A$4:$A$14,0),MATCH(1,($U$2=GRID!$B$1:$BI$1)*(КАЛЕНДАРЬ!$O29=GRID!$B$3:$BI$3), 0))*GRID!$B$65,
ROUNDUP(INDEX(GRID!$B$4:$BI$14,MATCH(U$7,GRID!$A$4:$A$14,0),MATCH(1,($U$2=GRID!$B$1:$BI$1)*(КАЛЕНДАРЬ!$O29=GRID!$B$3:$BI$3),0))*GRID!$B$65*(1-GRID!$B$69),0))</f>
        <v>57620</v>
      </c>
      <c r="V62" s="48" cm="1">
        <f t="array" ref="V62">IF($I$2="Путешествия с детьми",
INDEX(GRID!$B$17:$BI$27,MATCH(U$7,GRID!$A$17:$A$27,0),MATCH(1,($U$2=GRID!$B$1:$BI$1)*(КАЛЕНДАРЬ!$O29=GRID!$B$3:$BI$3), 0))*GRID!$B$65,
ROUNDUP(INDEX(GRID!$B$17:$BI$27,MATCH(U$7,GRID!$A$17:$A$27,0),MATCH(1,($U$2=GRID!$B$1:$BI$1)*(КАЛЕНДАРЬ!$O29=GRID!$B$3:$BI$3), 0))*GRID!$B$65*(1-GRID!$B$69),0))</f>
        <v>59770</v>
      </c>
      <c r="W62" s="47" cm="1">
        <f t="array" ref="W62">IF($I$2="Путешествия с детьми",
INDEX(GRID!$B$4:$BI$14,MATCH(W$7,GRID!$A$4:$A$14,0),MATCH(1,($U$2=GRID!$B$1:$BI$1)*(КАЛЕНДАРЬ!$O29=GRID!$B$3:$BI$3), 0))*GRID!$B$65,
ROUNDUP(INDEX(GRID!$B$4:$BI$14,MATCH(W$7,GRID!$A$4:$A$14,0),MATCH(1,($U$2=GRID!$B$1:$BI$1)*(КАЛЕНДАРЬ!$O29=GRID!$B$3:$BI$3),0))*GRID!$B$65*(1-GRID!$B$69),0))</f>
        <v>221880</v>
      </c>
      <c r="X62" s="48" cm="1">
        <f t="array" ref="X62">IF($I$2="Путешествия с детьми",
INDEX(GRID!$B$17:$BI$27,MATCH(W$7,GRID!$A$17:$A$27,0),MATCH(1,($U$2=GRID!$B$1:$BI$1)*(КАЛЕНДАРЬ!$O29=GRID!$B$3:$BI$3), 0))*GRID!$B$65,
ROUNDUP(INDEX(GRID!$B$17:$BI$27,MATCH(W$7,GRID!$A$17:$A$27,0),MATCH(1,($U$2=GRID!$B$1:$BI$1)*(КАЛЕНДАРЬ!$O29=GRID!$B$3:$BI$3), 0))*GRID!$B$65*(1-GRID!$B$69),0))</f>
        <v>224030</v>
      </c>
    </row>
    <row r="63" spans="1:24" hidden="1" x14ac:dyDescent="0.2">
      <c r="A63" s="117" t="s">
        <v>47</v>
      </c>
      <c r="B63" s="117">
        <v>27</v>
      </c>
      <c r="C63" s="138" cm="1">
        <f t="array" ref="C63">IF($I$2="Путешествия с детьми",
INDEX(GRID!$B$4:$BI$14,MATCH(C$7,GRID!$A$4:$A$14,0),MATCH(1,($U$2=GRID!$B$1:$BI$1)*(КАЛЕНДАРЬ!$O30=GRID!$B$3:$BI$3), 0))*GRID!$B$65,
ROUNDUP(INDEX(GRID!$B$4:$BI$14,MATCH(C$7,GRID!$A$4:$A$14,0),MATCH(1,($U$2=GRID!$B$1:$BI$1)*(КАЛЕНДАРЬ!$O30=GRID!$B$3:$BI$3),0))*GRID!$B$65*(1-GRID!$B$69),0))</f>
        <v>18920</v>
      </c>
      <c r="D63" s="48" cm="1">
        <f t="array" ref="D63">IF($I$2="Путешествия с детьми",
INDEX(GRID!$B$17:$BI$27,MATCH(C$7,GRID!$A$17:$A$27,0),MATCH(1,($U$2=GRID!$B$1:$BI$1)*(КАЛЕНДАРЬ!$O30=GRID!$B$3:$BI$3), 0))*GRID!$B$65,
ROUNDUP(INDEX(GRID!$B$17:$BI$27,MATCH(C$7,GRID!$A$17:$A$27,0),MATCH(1,($U$2=GRID!$B$1:$BI$1)*(КАЛЕНДАРЬ!$O30=GRID!$B$3:$BI$3), 0))*GRID!$B$65*(1-GRID!$B$69),0))</f>
        <v>21070</v>
      </c>
      <c r="E63" s="47" cm="1">
        <f t="array" ref="E63">IF($I$2="Путешествия с детьми",
INDEX(GRID!$B$4:$BI$14,MATCH(E$7,GRID!$A$4:$A$14,0),MATCH(1,($U$2=GRID!$B$1:$BI$1)*(КАЛЕНДАРЬ!$O30=GRID!$B$3:$BI$3), 0))*GRID!$B$65,
ROUNDUP(INDEX(GRID!$B$4:$BI$14,MATCH(E$7,GRID!$A$4:$A$14,0),MATCH(1,($U$2=GRID!$B$1:$BI$1)*(КАЛЕНДАРЬ!$O30=GRID!$B$3:$BI$3),0))*GRID!$B$65*(1-GRID!$B$69),0))</f>
        <v>20898</v>
      </c>
      <c r="F63" s="48" cm="1">
        <f t="array" ref="F63">IF($I$2="Путешествия с детьми",
INDEX(GRID!$B$17:$BI$27,MATCH(E$7,GRID!$A$17:$A$27,0),MATCH(1,($U$2=GRID!$B$1:$BI$1)*(КАЛЕНДАРЬ!$O30=GRID!$B$3:$BI$3), 0))*GRID!$B$65,
ROUNDUP(INDEX(GRID!$B$17:$BI$27,MATCH(E$7,GRID!$A$17:$A$27,0),MATCH(1,($U$2=GRID!$B$1:$BI$1)*(КАЛЕНДАРЬ!$O30=GRID!$B$3:$BI$3), 0))*GRID!$B$65*(1-GRID!$B$69),0))</f>
        <v>23048</v>
      </c>
      <c r="G63" s="47" t="e" cm="1">
        <f t="array" ref="G63">IF($I$2="Путешествия с детьми",
INDEX(GRID!$B$4:$BI$14,MATCH(G$7,GRID!$A$4:$A$14,0),MATCH(1,($U$2=GRID!$B$1:$BI$1)*(КАЛЕНДАРЬ!$O30=GRID!$B$3:$BI$3), 0))*GRID!$B$65,
ROUNDUP(INDEX(GRID!$B$4:$BI$14,MATCH(G$7,GRID!$A$4:$A$14,0),MATCH(1,($U$2=GRID!$B$1:$BI$1)*(КАЛЕНДАРЬ!$O30=GRID!$B$3:$BI$3),0))*GRID!$B$65*(1-GRID!$B$69),0))</f>
        <v>#N/A</v>
      </c>
      <c r="H63" s="48" t="e" cm="1">
        <f t="array" ref="H63">IF($I$2="Путешествия с детьми",
INDEX(GRID!$B$17:$BI$27,MATCH(G$7,GRID!$A$17:$A$27,0),MATCH(1,($U$2=GRID!$B$1:$BI$1)*(КАЛЕНДАРЬ!$O30=GRID!$B$3:$BI$3), 0))*GRID!$B$65,
ROUNDUP(INDEX(GRID!$B$17:$BI$27,MATCH(G$7,GRID!$A$17:$A$27,0),MATCH(1,($U$2=GRID!$B$1:$BI$1)*(КАЛЕНДАРЬ!$O30=GRID!$B$3:$BI$3), 0))*GRID!$B$65*(1-GRID!$B$69),0))</f>
        <v>#N/A</v>
      </c>
      <c r="I63" s="47" t="e" cm="1">
        <f t="array" ref="I63">IF($I$2="Путешествия с детьми",
INDEX(GRID!$B$4:$BI$14,MATCH(I$7,GRID!$A$4:$A$14,0),MATCH(1,($U$2=GRID!$B$1:$BI$1)*(КАЛЕНДАРЬ!$O30=GRID!$B$3:$BI$3), 0))*GRID!$B$65,
ROUNDUP(INDEX(GRID!$B$4:$BI$14,MATCH(I$7,GRID!$A$4:$A$14,0),MATCH(1,($U$2=GRID!$B$1:$BI$1)*(КАЛЕНДАРЬ!$O30=GRID!$B$3:$BI$3),0))*GRID!$B$65*(1-GRID!$B$69),0))</f>
        <v>#N/A</v>
      </c>
      <c r="J63" s="48" t="e" cm="1">
        <f t="array" ref="J63">IF($I$2="Путешествия с детьми",
INDEX(GRID!$B$17:$BI$27,MATCH(I$7,GRID!$A$17:$A$27,0),MATCH(1,($U$2=GRID!$B$1:$BI$1)*(КАЛЕНДАРЬ!$O30=GRID!$B$3:$BI$3), 0))*GRID!$B$65,
ROUNDUP(INDEX(GRID!$B$17:$BI$27,MATCH(I$7,GRID!$A$17:$A$27,0),MATCH(1,($U$2=GRID!$B$1:$BI$1)*(КАЛЕНДАРЬ!$O30=GRID!$B$3:$BI$3), 0))*GRID!$B$65*(1-GRID!$B$69),0))</f>
        <v>#N/A</v>
      </c>
      <c r="K63" s="47" cm="1">
        <f t="array" ref="K63">IF($I$2="Путешествия с детьми",
INDEX(GRID!$B$4:$BI$14,MATCH(K$7,GRID!$A$4:$A$14,0),MATCH(1,($U$2=GRID!$B$1:$BI$1)*(КАЛЕНДАРЬ!$O30=GRID!$B$3:$BI$3), 0))*GRID!$B$65,
ROUNDUP(INDEX(GRID!$B$4:$BI$14,MATCH(K$7,GRID!$A$4:$A$14,0),MATCH(1,($U$2=GRID!$B$1:$BI$1)*(КАЛЕНДАРЬ!$O30=GRID!$B$3:$BI$3),0))*GRID!$B$65*(1-GRID!$B$69),0))</f>
        <v>28208</v>
      </c>
      <c r="L63" s="48" cm="1">
        <f t="array" ref="L63">IF($I$2="Путешествия с детьми",
INDEX(GRID!$B$17:$BI$27,MATCH(K$7,GRID!$A$17:$A$27,0),MATCH(1,($U$2=GRID!$B$1:$BI$1)*(КАЛЕНДАРЬ!$O30=GRID!$B$3:$BI$3), 0))*GRID!$B$65,
ROUNDUP(INDEX(GRID!$B$17:$BI$27,MATCH(K$7,GRID!$A$17:$A$27,0),MATCH(1,($U$2=GRID!$B$1:$BI$1)*(КАЛЕНДАРЬ!$O30=GRID!$B$3:$BI$3), 0))*GRID!$B$65*(1-GRID!$B$69),0))</f>
        <v>30358</v>
      </c>
      <c r="M63" s="47" cm="1">
        <f t="array" ref="M63">IF($I$2="Путешествия с детьми",
INDEX(GRID!$B$4:$BI$14,MATCH(M$7,GRID!$A$4:$A$14,0),MATCH(1,($U$2=GRID!$B$1:$BI$1)*(КАЛЕНДАРЬ!$O30=GRID!$B$3:$BI$3), 0))*GRID!$B$65,
ROUNDUP(INDEX(GRID!$B$4:$BI$14,MATCH(M$7,GRID!$A$4:$A$14,0),MATCH(1,($U$2=GRID!$B$1:$BI$1)*(КАЛЕНДАРЬ!$O30=GRID!$B$3:$BI$3),0))*GRID!$B$65*(1-GRID!$B$69),0))</f>
        <v>31218</v>
      </c>
      <c r="N63" s="48" cm="1">
        <f t="array" ref="N63">IF($I$2="Путешествия с детьми",
INDEX(GRID!$B$17:$BI$27,MATCH(M$7,GRID!$A$17:$A$27,0),MATCH(1,($U$2=GRID!$B$1:$BI$1)*(КАЛЕНДАРЬ!$O30=GRID!$B$3:$BI$3), 0))*GRID!$B$65,
ROUNDUP(INDEX(GRID!$B$17:$BI$27,MATCH(M$7,GRID!$A$17:$A$27,0),MATCH(1,($U$2=GRID!$B$1:$BI$1)*(КАЛЕНДАРЬ!$O30=GRID!$B$3:$BI$3), 0))*GRID!$B$65*(1-GRID!$B$69),0))</f>
        <v>33368</v>
      </c>
      <c r="O63" s="47" cm="1">
        <f t="array" ref="O63">IF($I$2="Путешествия с детьми",
INDEX(GRID!$B$4:$BI$14,MATCH(O$7,GRID!$A$4:$A$14,0),MATCH(1,($U$2=GRID!$B$1:$BI$1)*(КАЛЕНДАРЬ!$O30=GRID!$B$3:$BI$3), 0))*GRID!$B$65,
ROUNDUP(INDEX(GRID!$B$4:$BI$14,MATCH(O$7,GRID!$A$4:$A$14,0),MATCH(1,($U$2=GRID!$B$1:$BI$1)*(КАЛЕНДАРЬ!$O30=GRID!$B$3:$BI$3),0))*GRID!$B$65*(1-GRID!$B$69),0))</f>
        <v>36980</v>
      </c>
      <c r="P63" s="48" cm="1">
        <f t="array" ref="P63">IF($I$2="Путешествия с детьми",
INDEX(GRID!$B$17:$BI$27,MATCH(O$7,GRID!$A$17:$A$27,0),MATCH(1,($U$2=GRID!$B$1:$BI$1)*(КАЛЕНДАРЬ!$O30=GRID!$B$3:$BI$3), 0))*GRID!$B$65,
ROUNDUP(INDEX(GRID!$B$17:$BI$27,MATCH(O$7,GRID!$A$17:$A$27,0),MATCH(1,($U$2=GRID!$B$1:$BI$1)*(КАЛЕНДАРЬ!$O30=GRID!$B$3:$BI$3), 0))*GRID!$B$65*(1-GRID!$B$69),0))</f>
        <v>39130</v>
      </c>
      <c r="Q63" s="47" t="e" cm="1">
        <f t="array" ref="Q63">IF($I$2="Путешествия с детьми",
INDEX(GRID!$B$4:$BI$14,MATCH(Q$7,GRID!$A$4:$A$14,0),MATCH(1,($U$2=GRID!$B$1:$BI$1)*(КАЛЕНДАРЬ!$O30=GRID!$B$3:$BI$3), 0))*GRID!$B$65,
ROUNDUP(INDEX(GRID!$B$4:$BI$14,MATCH(Q$7,GRID!$A$4:$A$14,0),MATCH(1,($U$2=GRID!$B$1:$BI$1)*(КАЛЕНДАРЬ!$O30=GRID!$B$3:$BI$3),0))*GRID!$B$65*(1-GRID!$B$69),0))</f>
        <v>#N/A</v>
      </c>
      <c r="R63" s="48" t="e" cm="1">
        <f t="array" ref="R63">IF($I$2="Путешествия с детьми",
INDEX(GRID!$B$17:$BI$27,MATCH(Q$7,GRID!$A$17:$A$27,0),MATCH(1,($U$2=GRID!$B$1:$BI$1)*(КАЛЕНДАРЬ!$O30=GRID!$B$3:$BI$3), 0))*GRID!$B$65,
ROUNDUP(INDEX(GRID!$B$17:$BI$27,MATCH(Q$7,GRID!$A$17:$A$27,0),MATCH(1,($U$2=GRID!$B$1:$BI$1)*(КАЛЕНДАРЬ!$O30=GRID!$B$3:$BI$3), 0))*GRID!$B$65*(1-GRID!$B$69),0))</f>
        <v>#N/A</v>
      </c>
      <c r="S63" s="47" t="e" cm="1">
        <f t="array" ref="S63">IF($I$2="Путешествия с детьми",
INDEX(GRID!$B$4:$BI$14,MATCH(S$7,GRID!$A$4:$A$14,0),MATCH(1,($U$2=GRID!$B$1:$BI$1)*(КАЛЕНДАРЬ!$O30=GRID!$B$3:$BI$3), 0))*GRID!$B$65,
ROUNDUP(INDEX(GRID!$B$4:$BI$14,MATCH(S$7,GRID!$A$4:$A$14,0),MATCH(1,($U$2=GRID!$B$1:$BI$1)*(КАЛЕНДАРЬ!$O30=GRID!$B$3:$BI$3),0))*GRID!$B$65*(1-GRID!$B$69),0))</f>
        <v>#N/A</v>
      </c>
      <c r="T63" s="48" t="e" cm="1">
        <f t="array" ref="T63">IF($I$2="Путешествия с детьми",
INDEX(GRID!$B$17:$BI$27,MATCH(S$7,GRID!$A$17:$A$27,0),MATCH(1,($U$2=GRID!$B$1:$BI$1)*(КАЛЕНДАРЬ!$O30=GRID!$B$3:$BI$3), 0))*GRID!$B$65,
ROUNDUP(INDEX(GRID!$B$17:$BI$27,MATCH(S$7,GRID!$A$17:$A$27,0),MATCH(1,($U$2=GRID!$B$1:$BI$1)*(КАЛЕНДАРЬ!$O30=GRID!$B$3:$BI$3), 0))*GRID!$B$65*(1-GRID!$B$69),0))</f>
        <v>#N/A</v>
      </c>
      <c r="U63" s="47" cm="1">
        <f t="array" ref="U63">IF($I$2="Путешествия с детьми",
INDEX(GRID!$B$4:$BI$14,MATCH(U$7,GRID!$A$4:$A$14,0),MATCH(1,($U$2=GRID!$B$1:$BI$1)*(КАЛЕНДАРЬ!$O30=GRID!$B$3:$BI$3), 0))*GRID!$B$65,
ROUNDUP(INDEX(GRID!$B$4:$BI$14,MATCH(U$7,GRID!$A$4:$A$14,0),MATCH(1,($U$2=GRID!$B$1:$BI$1)*(КАЛЕНДАРЬ!$O30=GRID!$B$3:$BI$3),0))*GRID!$B$65*(1-GRID!$B$69),0))</f>
        <v>57620</v>
      </c>
      <c r="V63" s="48" cm="1">
        <f t="array" ref="V63">IF($I$2="Путешествия с детьми",
INDEX(GRID!$B$17:$BI$27,MATCH(U$7,GRID!$A$17:$A$27,0),MATCH(1,($U$2=GRID!$B$1:$BI$1)*(КАЛЕНДАРЬ!$O30=GRID!$B$3:$BI$3), 0))*GRID!$B$65,
ROUNDUP(INDEX(GRID!$B$17:$BI$27,MATCH(U$7,GRID!$A$17:$A$27,0),MATCH(1,($U$2=GRID!$B$1:$BI$1)*(КАЛЕНДАРЬ!$O30=GRID!$B$3:$BI$3), 0))*GRID!$B$65*(1-GRID!$B$69),0))</f>
        <v>59770</v>
      </c>
      <c r="W63" s="47" cm="1">
        <f t="array" ref="W63">IF($I$2="Путешествия с детьми",
INDEX(GRID!$B$4:$BI$14,MATCH(W$7,GRID!$A$4:$A$14,0),MATCH(1,($U$2=GRID!$B$1:$BI$1)*(КАЛЕНДАРЬ!$O30=GRID!$B$3:$BI$3), 0))*GRID!$B$65,
ROUNDUP(INDEX(GRID!$B$4:$BI$14,MATCH(W$7,GRID!$A$4:$A$14,0),MATCH(1,($U$2=GRID!$B$1:$BI$1)*(КАЛЕНДАРЬ!$O30=GRID!$B$3:$BI$3),0))*GRID!$B$65*(1-GRID!$B$69),0))</f>
        <v>221880</v>
      </c>
      <c r="X63" s="48" cm="1">
        <f t="array" ref="X63">IF($I$2="Путешествия с детьми",
INDEX(GRID!$B$17:$BI$27,MATCH(W$7,GRID!$A$17:$A$27,0),MATCH(1,($U$2=GRID!$B$1:$BI$1)*(КАЛЕНДАРЬ!$O30=GRID!$B$3:$BI$3), 0))*GRID!$B$65,
ROUNDUP(INDEX(GRID!$B$17:$BI$27,MATCH(W$7,GRID!$A$17:$A$27,0),MATCH(1,($U$2=GRID!$B$1:$BI$1)*(КАЛЕНДАРЬ!$O30=GRID!$B$3:$BI$3), 0))*GRID!$B$65*(1-GRID!$B$69),0))</f>
        <v>224030</v>
      </c>
    </row>
    <row r="64" spans="1:24" hidden="1" x14ac:dyDescent="0.2">
      <c r="A64" s="117" t="s">
        <v>48</v>
      </c>
      <c r="B64" s="117">
        <v>28</v>
      </c>
      <c r="C64" s="138" cm="1">
        <f t="array" ref="C64">IF($I$2="Путешествия с детьми",
INDEX(GRID!$B$4:$BI$14,MATCH(C$7,GRID!$A$4:$A$14,0),MATCH(1,($U$2=GRID!$B$1:$BI$1)*(КАЛЕНДАРЬ!$O31=GRID!$B$3:$BI$3), 0))*GRID!$B$65,
ROUNDUP(INDEX(GRID!$B$4:$BI$14,MATCH(C$7,GRID!$A$4:$A$14,0),MATCH(1,($U$2=GRID!$B$1:$BI$1)*(КАЛЕНДАРЬ!$O31=GRID!$B$3:$BI$3),0))*GRID!$B$65*(1-GRID!$B$69),0))</f>
        <v>30358</v>
      </c>
      <c r="D64" s="48" cm="1">
        <f t="array" ref="D64">IF($I$2="Путешествия с детьми",
INDEX(GRID!$B$17:$BI$27,MATCH(C$7,GRID!$A$17:$A$27,0),MATCH(1,($U$2=GRID!$B$1:$BI$1)*(КАЛЕНДАРЬ!$O31=GRID!$B$3:$BI$3), 0))*GRID!$B$65,
ROUNDUP(INDEX(GRID!$B$17:$BI$27,MATCH(C$7,GRID!$A$17:$A$27,0),MATCH(1,($U$2=GRID!$B$1:$BI$1)*(КАЛЕНДАРЬ!$O31=GRID!$B$3:$BI$3), 0))*GRID!$B$65*(1-GRID!$B$69),0))</f>
        <v>32508</v>
      </c>
      <c r="E64" s="47" cm="1">
        <f t="array" ref="E64">IF($I$2="Путешествия с детьми",
INDEX(GRID!$B$4:$BI$14,MATCH(E$7,GRID!$A$4:$A$14,0),MATCH(1,($U$2=GRID!$B$1:$BI$1)*(КАЛЕНДАРЬ!$O31=GRID!$B$3:$BI$3), 0))*GRID!$B$65,
ROUNDUP(INDEX(GRID!$B$4:$BI$14,MATCH(E$7,GRID!$A$4:$A$14,0),MATCH(1,($U$2=GRID!$B$1:$BI$1)*(КАЛЕНДАРЬ!$O31=GRID!$B$3:$BI$3),0))*GRID!$B$65*(1-GRID!$B$69),0))</f>
        <v>33884</v>
      </c>
      <c r="F64" s="48" cm="1">
        <f t="array" ref="F64">IF($I$2="Путешествия с детьми",
INDEX(GRID!$B$17:$BI$27,MATCH(E$7,GRID!$A$17:$A$27,0),MATCH(1,($U$2=GRID!$B$1:$BI$1)*(КАЛЕНДАРЬ!$O31=GRID!$B$3:$BI$3), 0))*GRID!$B$65,
ROUNDUP(INDEX(GRID!$B$17:$BI$27,MATCH(E$7,GRID!$A$17:$A$27,0),MATCH(1,($U$2=GRID!$B$1:$BI$1)*(КАЛЕНДАРЬ!$O31=GRID!$B$3:$BI$3), 0))*GRID!$B$65*(1-GRID!$B$69),0))</f>
        <v>36034</v>
      </c>
      <c r="G64" s="47" t="e" cm="1">
        <f t="array" ref="G64">IF($I$2="Путешествия с детьми",
INDEX(GRID!$B$4:$BI$14,MATCH(G$7,GRID!$A$4:$A$14,0),MATCH(1,($U$2=GRID!$B$1:$BI$1)*(КАЛЕНДАРЬ!$O31=GRID!$B$3:$BI$3), 0))*GRID!$B$65,
ROUNDUP(INDEX(GRID!$B$4:$BI$14,MATCH(G$7,GRID!$A$4:$A$14,0),MATCH(1,($U$2=GRID!$B$1:$BI$1)*(КАЛЕНДАРЬ!$O31=GRID!$B$3:$BI$3),0))*GRID!$B$65*(1-GRID!$B$69),0))</f>
        <v>#N/A</v>
      </c>
      <c r="H64" s="48" t="e" cm="1">
        <f t="array" ref="H64">IF($I$2="Путешествия с детьми",
INDEX(GRID!$B$17:$BI$27,MATCH(G$7,GRID!$A$17:$A$27,0),MATCH(1,($U$2=GRID!$B$1:$BI$1)*(КАЛЕНДАРЬ!$O31=GRID!$B$3:$BI$3), 0))*GRID!$B$65,
ROUNDUP(INDEX(GRID!$B$17:$BI$27,MATCH(G$7,GRID!$A$17:$A$27,0),MATCH(1,($U$2=GRID!$B$1:$BI$1)*(КАЛЕНДАРЬ!$O31=GRID!$B$3:$BI$3), 0))*GRID!$B$65*(1-GRID!$B$69),0))</f>
        <v>#N/A</v>
      </c>
      <c r="I64" s="47" t="e" cm="1">
        <f t="array" ref="I64">IF($I$2="Путешествия с детьми",
INDEX(GRID!$B$4:$BI$14,MATCH(I$7,GRID!$A$4:$A$14,0),MATCH(1,($U$2=GRID!$B$1:$BI$1)*(КАЛЕНДАРЬ!$O31=GRID!$B$3:$BI$3), 0))*GRID!$B$65,
ROUNDUP(INDEX(GRID!$B$4:$BI$14,MATCH(I$7,GRID!$A$4:$A$14,0),MATCH(1,($U$2=GRID!$B$1:$BI$1)*(КАЛЕНДАРЬ!$O31=GRID!$B$3:$BI$3),0))*GRID!$B$65*(1-GRID!$B$69),0))</f>
        <v>#N/A</v>
      </c>
      <c r="J64" s="48" t="e" cm="1">
        <f t="array" ref="J64">IF($I$2="Путешествия с детьми",
INDEX(GRID!$B$17:$BI$27,MATCH(I$7,GRID!$A$17:$A$27,0),MATCH(1,($U$2=GRID!$B$1:$BI$1)*(КАЛЕНДАРЬ!$O31=GRID!$B$3:$BI$3), 0))*GRID!$B$65,
ROUNDUP(INDEX(GRID!$B$17:$BI$27,MATCH(I$7,GRID!$A$17:$A$27,0),MATCH(1,($U$2=GRID!$B$1:$BI$1)*(КАЛЕНДАРЬ!$O31=GRID!$B$3:$BI$3), 0))*GRID!$B$65*(1-GRID!$B$69),0))</f>
        <v>#N/A</v>
      </c>
      <c r="K64" s="47" cm="1">
        <f t="array" ref="K64">IF($I$2="Путешествия с детьми",
INDEX(GRID!$B$4:$BI$14,MATCH(K$7,GRID!$A$4:$A$14,0),MATCH(1,($U$2=GRID!$B$1:$BI$1)*(КАЛЕНДАРЬ!$O31=GRID!$B$3:$BI$3), 0))*GRID!$B$65,
ROUNDUP(INDEX(GRID!$B$4:$BI$14,MATCH(K$7,GRID!$A$4:$A$14,0),MATCH(1,($U$2=GRID!$B$1:$BI$1)*(КАЛЕНДАРЬ!$O31=GRID!$B$3:$BI$3),0))*GRID!$B$65*(1-GRID!$B$69),0))</f>
        <v>47300</v>
      </c>
      <c r="L64" s="48" cm="1">
        <f t="array" ref="L64">IF($I$2="Путешествия с детьми",
INDEX(GRID!$B$17:$BI$27,MATCH(K$7,GRID!$A$17:$A$27,0),MATCH(1,($U$2=GRID!$B$1:$BI$1)*(КАЛЕНДАРЬ!$O31=GRID!$B$3:$BI$3), 0))*GRID!$B$65,
ROUNDUP(INDEX(GRID!$B$17:$BI$27,MATCH(K$7,GRID!$A$17:$A$27,0),MATCH(1,($U$2=GRID!$B$1:$BI$1)*(КАЛЕНДАРЬ!$O31=GRID!$B$3:$BI$3), 0))*GRID!$B$65*(1-GRID!$B$69),0))</f>
        <v>49450</v>
      </c>
      <c r="M64" s="47" cm="1">
        <f t="array" ref="M64">IF($I$2="Путешествия с детьми",
INDEX(GRID!$B$4:$BI$14,MATCH(M$7,GRID!$A$4:$A$14,0),MATCH(1,($U$2=GRID!$B$1:$BI$1)*(КАЛЕНДАРЬ!$O31=GRID!$B$3:$BI$3), 0))*GRID!$B$65,
ROUNDUP(INDEX(GRID!$B$4:$BI$14,MATCH(M$7,GRID!$A$4:$A$14,0),MATCH(1,($U$2=GRID!$B$1:$BI$1)*(КАЛЕНДАРЬ!$O31=GRID!$B$3:$BI$3),0))*GRID!$B$65*(1-GRID!$B$69),0))</f>
        <v>52804</v>
      </c>
      <c r="N64" s="48" cm="1">
        <f t="array" ref="N64">IF($I$2="Путешествия с детьми",
INDEX(GRID!$B$17:$BI$27,MATCH(M$7,GRID!$A$17:$A$27,0),MATCH(1,($U$2=GRID!$B$1:$BI$1)*(КАЛЕНДАРЬ!$O31=GRID!$B$3:$BI$3), 0))*GRID!$B$65,
ROUNDUP(INDEX(GRID!$B$17:$BI$27,MATCH(M$7,GRID!$A$17:$A$27,0),MATCH(1,($U$2=GRID!$B$1:$BI$1)*(КАЛЕНДАРЬ!$O31=GRID!$B$3:$BI$3), 0))*GRID!$B$65*(1-GRID!$B$69),0))</f>
        <v>54954</v>
      </c>
      <c r="O64" s="47" cm="1">
        <f t="array" ref="O64">IF($I$2="Путешествия с детьми",
INDEX(GRID!$B$4:$BI$14,MATCH(O$7,GRID!$A$4:$A$14,0),MATCH(1,($U$2=GRID!$B$1:$BI$1)*(КАЛЕНДАРЬ!$O31=GRID!$B$3:$BI$3), 0))*GRID!$B$65,
ROUNDUP(INDEX(GRID!$B$4:$BI$14,MATCH(O$7,GRID!$A$4:$A$14,0),MATCH(1,($U$2=GRID!$B$1:$BI$1)*(КАЛЕНДАРЬ!$O31=GRID!$B$3:$BI$3),0))*GRID!$B$65*(1-GRID!$B$69),0))</f>
        <v>58910</v>
      </c>
      <c r="P64" s="48" cm="1">
        <f t="array" ref="P64">IF($I$2="Путешествия с детьми",
INDEX(GRID!$B$17:$BI$27,MATCH(O$7,GRID!$A$17:$A$27,0),MATCH(1,($U$2=GRID!$B$1:$BI$1)*(КАЛЕНДАРЬ!$O31=GRID!$B$3:$BI$3), 0))*GRID!$B$65,
ROUNDUP(INDEX(GRID!$B$17:$BI$27,MATCH(O$7,GRID!$A$17:$A$27,0),MATCH(1,($U$2=GRID!$B$1:$BI$1)*(КАЛЕНДАРЬ!$O31=GRID!$B$3:$BI$3), 0))*GRID!$B$65*(1-GRID!$B$69),0))</f>
        <v>61060</v>
      </c>
      <c r="Q64" s="47" t="e" cm="1">
        <f t="array" ref="Q64">IF($I$2="Путешествия с детьми",
INDEX(GRID!$B$4:$BI$14,MATCH(Q$7,GRID!$A$4:$A$14,0),MATCH(1,($U$2=GRID!$B$1:$BI$1)*(КАЛЕНДАРЬ!$O31=GRID!$B$3:$BI$3), 0))*GRID!$B$65,
ROUNDUP(INDEX(GRID!$B$4:$BI$14,MATCH(Q$7,GRID!$A$4:$A$14,0),MATCH(1,($U$2=GRID!$B$1:$BI$1)*(КАЛЕНДАРЬ!$O31=GRID!$B$3:$BI$3),0))*GRID!$B$65*(1-GRID!$B$69),0))</f>
        <v>#N/A</v>
      </c>
      <c r="R64" s="48" t="e" cm="1">
        <f t="array" ref="R64">IF($I$2="Путешествия с детьми",
INDEX(GRID!$B$17:$BI$27,MATCH(Q$7,GRID!$A$17:$A$27,0),MATCH(1,($U$2=GRID!$B$1:$BI$1)*(КАЛЕНДАРЬ!$O31=GRID!$B$3:$BI$3), 0))*GRID!$B$65,
ROUNDUP(INDEX(GRID!$B$17:$BI$27,MATCH(Q$7,GRID!$A$17:$A$27,0),MATCH(1,($U$2=GRID!$B$1:$BI$1)*(КАЛЕНДАРЬ!$O31=GRID!$B$3:$BI$3), 0))*GRID!$B$65*(1-GRID!$B$69),0))</f>
        <v>#N/A</v>
      </c>
      <c r="S64" s="47" t="e" cm="1">
        <f t="array" ref="S64">IF($I$2="Путешествия с детьми",
INDEX(GRID!$B$4:$BI$14,MATCH(S$7,GRID!$A$4:$A$14,0),MATCH(1,($U$2=GRID!$B$1:$BI$1)*(КАЛЕНДАРЬ!$O31=GRID!$B$3:$BI$3), 0))*GRID!$B$65,
ROUNDUP(INDEX(GRID!$B$4:$BI$14,MATCH(S$7,GRID!$A$4:$A$14,0),MATCH(1,($U$2=GRID!$B$1:$BI$1)*(КАЛЕНДАРЬ!$O31=GRID!$B$3:$BI$3),0))*GRID!$B$65*(1-GRID!$B$69),0))</f>
        <v>#N/A</v>
      </c>
      <c r="T64" s="48" t="e" cm="1">
        <f t="array" ref="T64">IF($I$2="Путешествия с детьми",
INDEX(GRID!$B$17:$BI$27,MATCH(S$7,GRID!$A$17:$A$27,0),MATCH(1,($U$2=GRID!$B$1:$BI$1)*(КАЛЕНДАРЬ!$O31=GRID!$B$3:$BI$3), 0))*GRID!$B$65,
ROUNDUP(INDEX(GRID!$B$17:$BI$27,MATCH(S$7,GRID!$A$17:$A$27,0),MATCH(1,($U$2=GRID!$B$1:$BI$1)*(КАЛЕНДАРЬ!$O31=GRID!$B$3:$BI$3), 0))*GRID!$B$65*(1-GRID!$B$69),0))</f>
        <v>#N/A</v>
      </c>
      <c r="U64" s="47" cm="1">
        <f t="array" ref="U64">IF($I$2="Путешествия с детьми",
INDEX(GRID!$B$4:$BI$14,MATCH(U$7,GRID!$A$4:$A$14,0),MATCH(1,($U$2=GRID!$B$1:$BI$1)*(КАЛЕНДАРЬ!$O31=GRID!$B$3:$BI$3), 0))*GRID!$B$65,
ROUNDUP(INDEX(GRID!$B$4:$BI$14,MATCH(U$7,GRID!$A$4:$A$14,0),MATCH(1,($U$2=GRID!$B$1:$BI$1)*(КАЛЕНДАРЬ!$O31=GRID!$B$3:$BI$3),0))*GRID!$B$65*(1-GRID!$B$69),0))</f>
        <v>91160</v>
      </c>
      <c r="V64" s="48" cm="1">
        <f t="array" ref="V64">IF($I$2="Путешествия с детьми",
INDEX(GRID!$B$17:$BI$27,MATCH(U$7,GRID!$A$17:$A$27,0),MATCH(1,($U$2=GRID!$B$1:$BI$1)*(КАЛЕНДАРЬ!$O31=GRID!$B$3:$BI$3), 0))*GRID!$B$65,
ROUNDUP(INDEX(GRID!$B$17:$BI$27,MATCH(U$7,GRID!$A$17:$A$27,0),MATCH(1,($U$2=GRID!$B$1:$BI$1)*(КАЛЕНДАРЬ!$O31=GRID!$B$3:$BI$3), 0))*GRID!$B$65*(1-GRID!$B$69),0))</f>
        <v>93310</v>
      </c>
      <c r="W64" s="47" cm="1">
        <f t="array" ref="W64">IF($I$2="Путешествия с детьми",
INDEX(GRID!$B$4:$BI$14,MATCH(W$7,GRID!$A$4:$A$14,0),MATCH(1,($U$2=GRID!$B$1:$BI$1)*(КАЛЕНДАРЬ!$O31=GRID!$B$3:$BI$3), 0))*GRID!$B$65,
ROUNDUP(INDEX(GRID!$B$4:$BI$14,MATCH(W$7,GRID!$A$4:$A$14,0),MATCH(1,($U$2=GRID!$B$1:$BI$1)*(КАЛЕНДАРЬ!$O31=GRID!$B$3:$BI$3),0))*GRID!$B$65*(1-GRID!$B$69),0))</f>
        <v>310460</v>
      </c>
      <c r="X64" s="48" cm="1">
        <f t="array" ref="X64">IF($I$2="Путешествия с детьми",
INDEX(GRID!$B$17:$BI$27,MATCH(W$7,GRID!$A$17:$A$27,0),MATCH(1,($U$2=GRID!$B$1:$BI$1)*(КАЛЕНДАРЬ!$O31=GRID!$B$3:$BI$3), 0))*GRID!$B$65,
ROUNDUP(INDEX(GRID!$B$17:$BI$27,MATCH(W$7,GRID!$A$17:$A$27,0),MATCH(1,($U$2=GRID!$B$1:$BI$1)*(КАЛЕНДАРЬ!$O31=GRID!$B$3:$BI$3), 0))*GRID!$B$65*(1-GRID!$B$69),0))</f>
        <v>312610</v>
      </c>
    </row>
    <row r="65" spans="1:24" hidden="1" x14ac:dyDescent="0.2">
      <c r="A65" s="117" t="s">
        <v>42</v>
      </c>
      <c r="B65" s="117">
        <v>29</v>
      </c>
      <c r="C65" s="138" cm="1">
        <f t="array" ref="C65">IF($I$2="Путешествия с детьми",
INDEX(GRID!$B$4:$BI$14,MATCH(C$7,GRID!$A$4:$A$14,0),MATCH(1,($U$2=GRID!$B$1:$BI$1)*(КАЛЕНДАРЬ!$O32=GRID!$B$3:$BI$3), 0))*GRID!$B$65,
ROUNDUP(INDEX(GRID!$B$4:$BI$14,MATCH(C$7,GRID!$A$4:$A$14,0),MATCH(1,($U$2=GRID!$B$1:$BI$1)*(КАЛЕНДАРЬ!$O32=GRID!$B$3:$BI$3),0))*GRID!$B$65*(1-GRID!$B$69),0))</f>
        <v>30358</v>
      </c>
      <c r="D65" s="48" cm="1">
        <f t="array" ref="D65">IF($I$2="Путешествия с детьми",
INDEX(GRID!$B$17:$BI$27,MATCH(C$7,GRID!$A$17:$A$27,0),MATCH(1,($U$2=GRID!$B$1:$BI$1)*(КАЛЕНДАРЬ!$O32=GRID!$B$3:$BI$3), 0))*GRID!$B$65,
ROUNDUP(INDEX(GRID!$B$17:$BI$27,MATCH(C$7,GRID!$A$17:$A$27,0),MATCH(1,($U$2=GRID!$B$1:$BI$1)*(КАЛЕНДАРЬ!$O32=GRID!$B$3:$BI$3), 0))*GRID!$B$65*(1-GRID!$B$69),0))</f>
        <v>32508</v>
      </c>
      <c r="E65" s="47" cm="1">
        <f t="array" ref="E65">IF($I$2="Путешествия с детьми",
INDEX(GRID!$B$4:$BI$14,MATCH(E$7,GRID!$A$4:$A$14,0),MATCH(1,($U$2=GRID!$B$1:$BI$1)*(КАЛЕНДАРЬ!$O32=GRID!$B$3:$BI$3), 0))*GRID!$B$65,
ROUNDUP(INDEX(GRID!$B$4:$BI$14,MATCH(E$7,GRID!$A$4:$A$14,0),MATCH(1,($U$2=GRID!$B$1:$BI$1)*(КАЛЕНДАРЬ!$O32=GRID!$B$3:$BI$3),0))*GRID!$B$65*(1-GRID!$B$69),0))</f>
        <v>33884</v>
      </c>
      <c r="F65" s="48" cm="1">
        <f t="array" ref="F65">IF($I$2="Путешествия с детьми",
INDEX(GRID!$B$17:$BI$27,MATCH(E$7,GRID!$A$17:$A$27,0),MATCH(1,($U$2=GRID!$B$1:$BI$1)*(КАЛЕНДАРЬ!$O32=GRID!$B$3:$BI$3), 0))*GRID!$B$65,
ROUNDUP(INDEX(GRID!$B$17:$BI$27,MATCH(E$7,GRID!$A$17:$A$27,0),MATCH(1,($U$2=GRID!$B$1:$BI$1)*(КАЛЕНДАРЬ!$O32=GRID!$B$3:$BI$3), 0))*GRID!$B$65*(1-GRID!$B$69),0))</f>
        <v>36034</v>
      </c>
      <c r="G65" s="47" t="e" cm="1">
        <f t="array" ref="G65">IF($I$2="Путешествия с детьми",
INDEX(GRID!$B$4:$BI$14,MATCH(G$7,GRID!$A$4:$A$14,0),MATCH(1,($U$2=GRID!$B$1:$BI$1)*(КАЛЕНДАРЬ!$O32=GRID!$B$3:$BI$3), 0))*GRID!$B$65,
ROUNDUP(INDEX(GRID!$B$4:$BI$14,MATCH(G$7,GRID!$A$4:$A$14,0),MATCH(1,($U$2=GRID!$B$1:$BI$1)*(КАЛЕНДАРЬ!$O32=GRID!$B$3:$BI$3),0))*GRID!$B$65*(1-GRID!$B$69),0))</f>
        <v>#N/A</v>
      </c>
      <c r="H65" s="48" t="e" cm="1">
        <f t="array" ref="H65">IF($I$2="Путешествия с детьми",
INDEX(GRID!$B$17:$BI$27,MATCH(G$7,GRID!$A$17:$A$27,0),MATCH(1,($U$2=GRID!$B$1:$BI$1)*(КАЛЕНДАРЬ!$O32=GRID!$B$3:$BI$3), 0))*GRID!$B$65,
ROUNDUP(INDEX(GRID!$B$17:$BI$27,MATCH(G$7,GRID!$A$17:$A$27,0),MATCH(1,($U$2=GRID!$B$1:$BI$1)*(КАЛЕНДАРЬ!$O32=GRID!$B$3:$BI$3), 0))*GRID!$B$65*(1-GRID!$B$69),0))</f>
        <v>#N/A</v>
      </c>
      <c r="I65" s="47" t="e" cm="1">
        <f t="array" ref="I65">IF($I$2="Путешествия с детьми",
INDEX(GRID!$B$4:$BI$14,MATCH(I$7,GRID!$A$4:$A$14,0),MATCH(1,($U$2=GRID!$B$1:$BI$1)*(КАЛЕНДАРЬ!$O32=GRID!$B$3:$BI$3), 0))*GRID!$B$65,
ROUNDUP(INDEX(GRID!$B$4:$BI$14,MATCH(I$7,GRID!$A$4:$A$14,0),MATCH(1,($U$2=GRID!$B$1:$BI$1)*(КАЛЕНДАРЬ!$O32=GRID!$B$3:$BI$3),0))*GRID!$B$65*(1-GRID!$B$69),0))</f>
        <v>#N/A</v>
      </c>
      <c r="J65" s="48" t="e" cm="1">
        <f t="array" ref="J65">IF($I$2="Путешествия с детьми",
INDEX(GRID!$B$17:$BI$27,MATCH(I$7,GRID!$A$17:$A$27,0),MATCH(1,($U$2=GRID!$B$1:$BI$1)*(КАЛЕНДАРЬ!$O32=GRID!$B$3:$BI$3), 0))*GRID!$B$65,
ROUNDUP(INDEX(GRID!$B$17:$BI$27,MATCH(I$7,GRID!$A$17:$A$27,0),MATCH(1,($U$2=GRID!$B$1:$BI$1)*(КАЛЕНДАРЬ!$O32=GRID!$B$3:$BI$3), 0))*GRID!$B$65*(1-GRID!$B$69),0))</f>
        <v>#N/A</v>
      </c>
      <c r="K65" s="47" cm="1">
        <f t="array" ref="K65">IF($I$2="Путешествия с детьми",
INDEX(GRID!$B$4:$BI$14,MATCH(K$7,GRID!$A$4:$A$14,0),MATCH(1,($U$2=GRID!$B$1:$BI$1)*(КАЛЕНДАРЬ!$O32=GRID!$B$3:$BI$3), 0))*GRID!$B$65,
ROUNDUP(INDEX(GRID!$B$4:$BI$14,MATCH(K$7,GRID!$A$4:$A$14,0),MATCH(1,($U$2=GRID!$B$1:$BI$1)*(КАЛЕНДАРЬ!$O32=GRID!$B$3:$BI$3),0))*GRID!$B$65*(1-GRID!$B$69),0))</f>
        <v>47300</v>
      </c>
      <c r="L65" s="48" cm="1">
        <f t="array" ref="L65">IF($I$2="Путешествия с детьми",
INDEX(GRID!$B$17:$BI$27,MATCH(K$7,GRID!$A$17:$A$27,0),MATCH(1,($U$2=GRID!$B$1:$BI$1)*(КАЛЕНДАРЬ!$O32=GRID!$B$3:$BI$3), 0))*GRID!$B$65,
ROUNDUP(INDEX(GRID!$B$17:$BI$27,MATCH(K$7,GRID!$A$17:$A$27,0),MATCH(1,($U$2=GRID!$B$1:$BI$1)*(КАЛЕНДАРЬ!$O32=GRID!$B$3:$BI$3), 0))*GRID!$B$65*(1-GRID!$B$69),0))</f>
        <v>49450</v>
      </c>
      <c r="M65" s="47" cm="1">
        <f t="array" ref="M65">IF($I$2="Путешествия с детьми",
INDEX(GRID!$B$4:$BI$14,MATCH(M$7,GRID!$A$4:$A$14,0),MATCH(1,($U$2=GRID!$B$1:$BI$1)*(КАЛЕНДАРЬ!$O32=GRID!$B$3:$BI$3), 0))*GRID!$B$65,
ROUNDUP(INDEX(GRID!$B$4:$BI$14,MATCH(M$7,GRID!$A$4:$A$14,0),MATCH(1,($U$2=GRID!$B$1:$BI$1)*(КАЛЕНДАРЬ!$O32=GRID!$B$3:$BI$3),0))*GRID!$B$65*(1-GRID!$B$69),0))</f>
        <v>52804</v>
      </c>
      <c r="N65" s="48" cm="1">
        <f t="array" ref="N65">IF($I$2="Путешествия с детьми",
INDEX(GRID!$B$17:$BI$27,MATCH(M$7,GRID!$A$17:$A$27,0),MATCH(1,($U$2=GRID!$B$1:$BI$1)*(КАЛЕНДАРЬ!$O32=GRID!$B$3:$BI$3), 0))*GRID!$B$65,
ROUNDUP(INDEX(GRID!$B$17:$BI$27,MATCH(M$7,GRID!$A$17:$A$27,0),MATCH(1,($U$2=GRID!$B$1:$BI$1)*(КАЛЕНДАРЬ!$O32=GRID!$B$3:$BI$3), 0))*GRID!$B$65*(1-GRID!$B$69),0))</f>
        <v>54954</v>
      </c>
      <c r="O65" s="47" cm="1">
        <f t="array" ref="O65">IF($I$2="Путешествия с детьми",
INDEX(GRID!$B$4:$BI$14,MATCH(O$7,GRID!$A$4:$A$14,0),MATCH(1,($U$2=GRID!$B$1:$BI$1)*(КАЛЕНДАРЬ!$O32=GRID!$B$3:$BI$3), 0))*GRID!$B$65,
ROUNDUP(INDEX(GRID!$B$4:$BI$14,MATCH(O$7,GRID!$A$4:$A$14,0),MATCH(1,($U$2=GRID!$B$1:$BI$1)*(КАЛЕНДАРЬ!$O32=GRID!$B$3:$BI$3),0))*GRID!$B$65*(1-GRID!$B$69),0))</f>
        <v>58910</v>
      </c>
      <c r="P65" s="48" cm="1">
        <f t="array" ref="P65">IF($I$2="Путешествия с детьми",
INDEX(GRID!$B$17:$BI$27,MATCH(O$7,GRID!$A$17:$A$27,0),MATCH(1,($U$2=GRID!$B$1:$BI$1)*(КАЛЕНДАРЬ!$O32=GRID!$B$3:$BI$3), 0))*GRID!$B$65,
ROUNDUP(INDEX(GRID!$B$17:$BI$27,MATCH(O$7,GRID!$A$17:$A$27,0),MATCH(1,($U$2=GRID!$B$1:$BI$1)*(КАЛЕНДАРЬ!$O32=GRID!$B$3:$BI$3), 0))*GRID!$B$65*(1-GRID!$B$69),0))</f>
        <v>61060</v>
      </c>
      <c r="Q65" s="47" t="e" cm="1">
        <f t="array" ref="Q65">IF($I$2="Путешествия с детьми",
INDEX(GRID!$B$4:$BI$14,MATCH(Q$7,GRID!$A$4:$A$14,0),MATCH(1,($U$2=GRID!$B$1:$BI$1)*(КАЛЕНДАРЬ!$O32=GRID!$B$3:$BI$3), 0))*GRID!$B$65,
ROUNDUP(INDEX(GRID!$B$4:$BI$14,MATCH(Q$7,GRID!$A$4:$A$14,0),MATCH(1,($U$2=GRID!$B$1:$BI$1)*(КАЛЕНДАРЬ!$O32=GRID!$B$3:$BI$3),0))*GRID!$B$65*(1-GRID!$B$69),0))</f>
        <v>#N/A</v>
      </c>
      <c r="R65" s="48" t="e" cm="1">
        <f t="array" ref="R65">IF($I$2="Путешествия с детьми",
INDEX(GRID!$B$17:$BI$27,MATCH(Q$7,GRID!$A$17:$A$27,0),MATCH(1,($U$2=GRID!$B$1:$BI$1)*(КАЛЕНДАРЬ!$O32=GRID!$B$3:$BI$3), 0))*GRID!$B$65,
ROUNDUP(INDEX(GRID!$B$17:$BI$27,MATCH(Q$7,GRID!$A$17:$A$27,0),MATCH(1,($U$2=GRID!$B$1:$BI$1)*(КАЛЕНДАРЬ!$O32=GRID!$B$3:$BI$3), 0))*GRID!$B$65*(1-GRID!$B$69),0))</f>
        <v>#N/A</v>
      </c>
      <c r="S65" s="47" t="e" cm="1">
        <f t="array" ref="S65">IF($I$2="Путешествия с детьми",
INDEX(GRID!$B$4:$BI$14,MATCH(S$7,GRID!$A$4:$A$14,0),MATCH(1,($U$2=GRID!$B$1:$BI$1)*(КАЛЕНДАРЬ!$O32=GRID!$B$3:$BI$3), 0))*GRID!$B$65,
ROUNDUP(INDEX(GRID!$B$4:$BI$14,MATCH(S$7,GRID!$A$4:$A$14,0),MATCH(1,($U$2=GRID!$B$1:$BI$1)*(КАЛЕНДАРЬ!$O32=GRID!$B$3:$BI$3),0))*GRID!$B$65*(1-GRID!$B$69),0))</f>
        <v>#N/A</v>
      </c>
      <c r="T65" s="48" t="e" cm="1">
        <f t="array" ref="T65">IF($I$2="Путешествия с детьми",
INDEX(GRID!$B$17:$BI$27,MATCH(S$7,GRID!$A$17:$A$27,0),MATCH(1,($U$2=GRID!$B$1:$BI$1)*(КАЛЕНДАРЬ!$O32=GRID!$B$3:$BI$3), 0))*GRID!$B$65,
ROUNDUP(INDEX(GRID!$B$17:$BI$27,MATCH(S$7,GRID!$A$17:$A$27,0),MATCH(1,($U$2=GRID!$B$1:$BI$1)*(КАЛЕНДАРЬ!$O32=GRID!$B$3:$BI$3), 0))*GRID!$B$65*(1-GRID!$B$69),0))</f>
        <v>#N/A</v>
      </c>
      <c r="U65" s="47" cm="1">
        <f t="array" ref="U65">IF($I$2="Путешествия с детьми",
INDEX(GRID!$B$4:$BI$14,MATCH(U$7,GRID!$A$4:$A$14,0),MATCH(1,($U$2=GRID!$B$1:$BI$1)*(КАЛЕНДАРЬ!$O32=GRID!$B$3:$BI$3), 0))*GRID!$B$65,
ROUNDUP(INDEX(GRID!$B$4:$BI$14,MATCH(U$7,GRID!$A$4:$A$14,0),MATCH(1,($U$2=GRID!$B$1:$BI$1)*(КАЛЕНДАРЬ!$O32=GRID!$B$3:$BI$3),0))*GRID!$B$65*(1-GRID!$B$69),0))</f>
        <v>91160</v>
      </c>
      <c r="V65" s="48" cm="1">
        <f t="array" ref="V65">IF($I$2="Путешествия с детьми",
INDEX(GRID!$B$17:$BI$27,MATCH(U$7,GRID!$A$17:$A$27,0),MATCH(1,($U$2=GRID!$B$1:$BI$1)*(КАЛЕНДАРЬ!$O32=GRID!$B$3:$BI$3), 0))*GRID!$B$65,
ROUNDUP(INDEX(GRID!$B$17:$BI$27,MATCH(U$7,GRID!$A$17:$A$27,0),MATCH(1,($U$2=GRID!$B$1:$BI$1)*(КАЛЕНДАРЬ!$O32=GRID!$B$3:$BI$3), 0))*GRID!$B$65*(1-GRID!$B$69),0))</f>
        <v>93310</v>
      </c>
      <c r="W65" s="47" cm="1">
        <f t="array" ref="W65">IF($I$2="Путешествия с детьми",
INDEX(GRID!$B$4:$BI$14,MATCH(W$7,GRID!$A$4:$A$14,0),MATCH(1,($U$2=GRID!$B$1:$BI$1)*(КАЛЕНДАРЬ!$O32=GRID!$B$3:$BI$3), 0))*GRID!$B$65,
ROUNDUP(INDEX(GRID!$B$4:$BI$14,MATCH(W$7,GRID!$A$4:$A$14,0),MATCH(1,($U$2=GRID!$B$1:$BI$1)*(КАЛЕНДАРЬ!$O32=GRID!$B$3:$BI$3),0))*GRID!$B$65*(1-GRID!$B$69),0))</f>
        <v>310460</v>
      </c>
      <c r="X65" s="48" cm="1">
        <f t="array" ref="X65">IF($I$2="Путешествия с детьми",
INDEX(GRID!$B$17:$BI$27,MATCH(W$7,GRID!$A$17:$A$27,0),MATCH(1,($U$2=GRID!$B$1:$BI$1)*(КАЛЕНДАРЬ!$O32=GRID!$B$3:$BI$3), 0))*GRID!$B$65,
ROUNDUP(INDEX(GRID!$B$17:$BI$27,MATCH(W$7,GRID!$A$17:$A$27,0),MATCH(1,($U$2=GRID!$B$1:$BI$1)*(КАЛЕНДАРЬ!$O32=GRID!$B$3:$BI$3), 0))*GRID!$B$65*(1-GRID!$B$69),0))</f>
        <v>312610</v>
      </c>
    </row>
    <row r="66" spans="1:24" hidden="1" x14ac:dyDescent="0.2">
      <c r="A66" s="117" t="s">
        <v>43</v>
      </c>
      <c r="B66" s="117">
        <v>30</v>
      </c>
      <c r="C66" s="138" cm="1">
        <f t="array" ref="C66">IF($I$2="Путешествия с детьми",
INDEX(GRID!$B$4:$BI$14,MATCH(C$7,GRID!$A$4:$A$14,0),MATCH(1,($U$2=GRID!$B$1:$BI$1)*(КАЛЕНДАРЬ!$O33=GRID!$B$3:$BI$3), 0))*GRID!$B$65,
ROUNDUP(INDEX(GRID!$B$4:$BI$14,MATCH(C$7,GRID!$A$4:$A$14,0),MATCH(1,($U$2=GRID!$B$1:$BI$1)*(КАЛЕНДАРЬ!$O33=GRID!$B$3:$BI$3),0))*GRID!$B$65*(1-GRID!$B$69),0))</f>
        <v>30358</v>
      </c>
      <c r="D66" s="48" cm="1">
        <f t="array" ref="D66">IF($I$2="Путешествия с детьми",
INDEX(GRID!$B$17:$BI$27,MATCH(C$7,GRID!$A$17:$A$27,0),MATCH(1,($U$2=GRID!$B$1:$BI$1)*(КАЛЕНДАРЬ!$O33=GRID!$B$3:$BI$3), 0))*GRID!$B$65,
ROUNDUP(INDEX(GRID!$B$17:$BI$27,MATCH(C$7,GRID!$A$17:$A$27,0),MATCH(1,($U$2=GRID!$B$1:$BI$1)*(КАЛЕНДАРЬ!$O33=GRID!$B$3:$BI$3), 0))*GRID!$B$65*(1-GRID!$B$69),0))</f>
        <v>32508</v>
      </c>
      <c r="E66" s="47" cm="1">
        <f t="array" ref="E66">IF($I$2="Путешествия с детьми",
INDEX(GRID!$B$4:$BI$14,MATCH(E$7,GRID!$A$4:$A$14,0),MATCH(1,($U$2=GRID!$B$1:$BI$1)*(КАЛЕНДАРЬ!$O33=GRID!$B$3:$BI$3), 0))*GRID!$B$65,
ROUNDUP(INDEX(GRID!$B$4:$BI$14,MATCH(E$7,GRID!$A$4:$A$14,0),MATCH(1,($U$2=GRID!$B$1:$BI$1)*(КАЛЕНДАРЬ!$O33=GRID!$B$3:$BI$3),0))*GRID!$B$65*(1-GRID!$B$69),0))</f>
        <v>33884</v>
      </c>
      <c r="F66" s="48" cm="1">
        <f t="array" ref="F66">IF($I$2="Путешествия с детьми",
INDEX(GRID!$B$17:$BI$27,MATCH(E$7,GRID!$A$17:$A$27,0),MATCH(1,($U$2=GRID!$B$1:$BI$1)*(КАЛЕНДАРЬ!$O33=GRID!$B$3:$BI$3), 0))*GRID!$B$65,
ROUNDUP(INDEX(GRID!$B$17:$BI$27,MATCH(E$7,GRID!$A$17:$A$27,0),MATCH(1,($U$2=GRID!$B$1:$BI$1)*(КАЛЕНДАРЬ!$O33=GRID!$B$3:$BI$3), 0))*GRID!$B$65*(1-GRID!$B$69),0))</f>
        <v>36034</v>
      </c>
      <c r="G66" s="47" t="e" cm="1">
        <f t="array" ref="G66">IF($I$2="Путешествия с детьми",
INDEX(GRID!$B$4:$BI$14,MATCH(G$7,GRID!$A$4:$A$14,0),MATCH(1,($U$2=GRID!$B$1:$BI$1)*(КАЛЕНДАРЬ!$O33=GRID!$B$3:$BI$3), 0))*GRID!$B$65,
ROUNDUP(INDEX(GRID!$B$4:$BI$14,MATCH(G$7,GRID!$A$4:$A$14,0),MATCH(1,($U$2=GRID!$B$1:$BI$1)*(КАЛЕНДАРЬ!$O33=GRID!$B$3:$BI$3),0))*GRID!$B$65*(1-GRID!$B$69),0))</f>
        <v>#N/A</v>
      </c>
      <c r="H66" s="48" t="e" cm="1">
        <f t="array" ref="H66">IF($I$2="Путешествия с детьми",
INDEX(GRID!$B$17:$BI$27,MATCH(G$7,GRID!$A$17:$A$27,0),MATCH(1,($U$2=GRID!$B$1:$BI$1)*(КАЛЕНДАРЬ!$O33=GRID!$B$3:$BI$3), 0))*GRID!$B$65,
ROUNDUP(INDEX(GRID!$B$17:$BI$27,MATCH(G$7,GRID!$A$17:$A$27,0),MATCH(1,($U$2=GRID!$B$1:$BI$1)*(КАЛЕНДАРЬ!$O33=GRID!$B$3:$BI$3), 0))*GRID!$B$65*(1-GRID!$B$69),0))</f>
        <v>#N/A</v>
      </c>
      <c r="I66" s="47" t="e" cm="1">
        <f t="array" ref="I66">IF($I$2="Путешествия с детьми",
INDEX(GRID!$B$4:$BI$14,MATCH(I$7,GRID!$A$4:$A$14,0),MATCH(1,($U$2=GRID!$B$1:$BI$1)*(КАЛЕНДАРЬ!$O33=GRID!$B$3:$BI$3), 0))*GRID!$B$65,
ROUNDUP(INDEX(GRID!$B$4:$BI$14,MATCH(I$7,GRID!$A$4:$A$14,0),MATCH(1,($U$2=GRID!$B$1:$BI$1)*(КАЛЕНДАРЬ!$O33=GRID!$B$3:$BI$3),0))*GRID!$B$65*(1-GRID!$B$69),0))</f>
        <v>#N/A</v>
      </c>
      <c r="J66" s="48" t="e" cm="1">
        <f t="array" ref="J66">IF($I$2="Путешествия с детьми",
INDEX(GRID!$B$17:$BI$27,MATCH(I$7,GRID!$A$17:$A$27,0),MATCH(1,($U$2=GRID!$B$1:$BI$1)*(КАЛЕНДАРЬ!$O33=GRID!$B$3:$BI$3), 0))*GRID!$B$65,
ROUNDUP(INDEX(GRID!$B$17:$BI$27,MATCH(I$7,GRID!$A$17:$A$27,0),MATCH(1,($U$2=GRID!$B$1:$BI$1)*(КАЛЕНДАРЬ!$O33=GRID!$B$3:$BI$3), 0))*GRID!$B$65*(1-GRID!$B$69),0))</f>
        <v>#N/A</v>
      </c>
      <c r="K66" s="47" cm="1">
        <f t="array" ref="K66">IF($I$2="Путешествия с детьми",
INDEX(GRID!$B$4:$BI$14,MATCH(K$7,GRID!$A$4:$A$14,0),MATCH(1,($U$2=GRID!$B$1:$BI$1)*(КАЛЕНДАРЬ!$O33=GRID!$B$3:$BI$3), 0))*GRID!$B$65,
ROUNDUP(INDEX(GRID!$B$4:$BI$14,MATCH(K$7,GRID!$A$4:$A$14,0),MATCH(1,($U$2=GRID!$B$1:$BI$1)*(КАЛЕНДАРЬ!$O33=GRID!$B$3:$BI$3),0))*GRID!$B$65*(1-GRID!$B$69),0))</f>
        <v>47300</v>
      </c>
      <c r="L66" s="48" cm="1">
        <f t="array" ref="L66">IF($I$2="Путешествия с детьми",
INDEX(GRID!$B$17:$BI$27,MATCH(K$7,GRID!$A$17:$A$27,0),MATCH(1,($U$2=GRID!$B$1:$BI$1)*(КАЛЕНДАРЬ!$O33=GRID!$B$3:$BI$3), 0))*GRID!$B$65,
ROUNDUP(INDEX(GRID!$B$17:$BI$27,MATCH(K$7,GRID!$A$17:$A$27,0),MATCH(1,($U$2=GRID!$B$1:$BI$1)*(КАЛЕНДАРЬ!$O33=GRID!$B$3:$BI$3), 0))*GRID!$B$65*(1-GRID!$B$69),0))</f>
        <v>49450</v>
      </c>
      <c r="M66" s="47" cm="1">
        <f t="array" ref="M66">IF($I$2="Путешествия с детьми",
INDEX(GRID!$B$4:$BI$14,MATCH(M$7,GRID!$A$4:$A$14,0),MATCH(1,($U$2=GRID!$B$1:$BI$1)*(КАЛЕНДАРЬ!$O33=GRID!$B$3:$BI$3), 0))*GRID!$B$65,
ROUNDUP(INDEX(GRID!$B$4:$BI$14,MATCH(M$7,GRID!$A$4:$A$14,0),MATCH(1,($U$2=GRID!$B$1:$BI$1)*(КАЛЕНДАРЬ!$O33=GRID!$B$3:$BI$3),0))*GRID!$B$65*(1-GRID!$B$69),0))</f>
        <v>52804</v>
      </c>
      <c r="N66" s="48" cm="1">
        <f t="array" ref="N66">IF($I$2="Путешествия с детьми",
INDEX(GRID!$B$17:$BI$27,MATCH(M$7,GRID!$A$17:$A$27,0),MATCH(1,($U$2=GRID!$B$1:$BI$1)*(КАЛЕНДАРЬ!$O33=GRID!$B$3:$BI$3), 0))*GRID!$B$65,
ROUNDUP(INDEX(GRID!$B$17:$BI$27,MATCH(M$7,GRID!$A$17:$A$27,0),MATCH(1,($U$2=GRID!$B$1:$BI$1)*(КАЛЕНДАРЬ!$O33=GRID!$B$3:$BI$3), 0))*GRID!$B$65*(1-GRID!$B$69),0))</f>
        <v>54954</v>
      </c>
      <c r="O66" s="47" cm="1">
        <f t="array" ref="O66">IF($I$2="Путешествия с детьми",
INDEX(GRID!$B$4:$BI$14,MATCH(O$7,GRID!$A$4:$A$14,0),MATCH(1,($U$2=GRID!$B$1:$BI$1)*(КАЛЕНДАРЬ!$O33=GRID!$B$3:$BI$3), 0))*GRID!$B$65,
ROUNDUP(INDEX(GRID!$B$4:$BI$14,MATCH(O$7,GRID!$A$4:$A$14,0),MATCH(1,($U$2=GRID!$B$1:$BI$1)*(КАЛЕНДАРЬ!$O33=GRID!$B$3:$BI$3),0))*GRID!$B$65*(1-GRID!$B$69),0))</f>
        <v>58910</v>
      </c>
      <c r="P66" s="48" cm="1">
        <f t="array" ref="P66">IF($I$2="Путешествия с детьми",
INDEX(GRID!$B$17:$BI$27,MATCH(O$7,GRID!$A$17:$A$27,0),MATCH(1,($U$2=GRID!$B$1:$BI$1)*(КАЛЕНДАРЬ!$O33=GRID!$B$3:$BI$3), 0))*GRID!$B$65,
ROUNDUP(INDEX(GRID!$B$17:$BI$27,MATCH(O$7,GRID!$A$17:$A$27,0),MATCH(1,($U$2=GRID!$B$1:$BI$1)*(КАЛЕНДАРЬ!$O33=GRID!$B$3:$BI$3), 0))*GRID!$B$65*(1-GRID!$B$69),0))</f>
        <v>61060</v>
      </c>
      <c r="Q66" s="47" t="e" cm="1">
        <f t="array" ref="Q66">IF($I$2="Путешествия с детьми",
INDEX(GRID!$B$4:$BI$14,MATCH(Q$7,GRID!$A$4:$A$14,0),MATCH(1,($U$2=GRID!$B$1:$BI$1)*(КАЛЕНДАРЬ!$O33=GRID!$B$3:$BI$3), 0))*GRID!$B$65,
ROUNDUP(INDEX(GRID!$B$4:$BI$14,MATCH(Q$7,GRID!$A$4:$A$14,0),MATCH(1,($U$2=GRID!$B$1:$BI$1)*(КАЛЕНДАРЬ!$O33=GRID!$B$3:$BI$3),0))*GRID!$B$65*(1-GRID!$B$69),0))</f>
        <v>#N/A</v>
      </c>
      <c r="R66" s="48" t="e" cm="1">
        <f t="array" ref="R66">IF($I$2="Путешествия с детьми",
INDEX(GRID!$B$17:$BI$27,MATCH(Q$7,GRID!$A$17:$A$27,0),MATCH(1,($U$2=GRID!$B$1:$BI$1)*(КАЛЕНДАРЬ!$O33=GRID!$B$3:$BI$3), 0))*GRID!$B$65,
ROUNDUP(INDEX(GRID!$B$17:$BI$27,MATCH(Q$7,GRID!$A$17:$A$27,0),MATCH(1,($U$2=GRID!$B$1:$BI$1)*(КАЛЕНДАРЬ!$O33=GRID!$B$3:$BI$3), 0))*GRID!$B$65*(1-GRID!$B$69),0))</f>
        <v>#N/A</v>
      </c>
      <c r="S66" s="47" t="e" cm="1">
        <f t="array" ref="S66">IF($I$2="Путешествия с детьми",
INDEX(GRID!$B$4:$BI$14,MATCH(S$7,GRID!$A$4:$A$14,0),MATCH(1,($U$2=GRID!$B$1:$BI$1)*(КАЛЕНДАРЬ!$O33=GRID!$B$3:$BI$3), 0))*GRID!$B$65,
ROUNDUP(INDEX(GRID!$B$4:$BI$14,MATCH(S$7,GRID!$A$4:$A$14,0),MATCH(1,($U$2=GRID!$B$1:$BI$1)*(КАЛЕНДАРЬ!$O33=GRID!$B$3:$BI$3),0))*GRID!$B$65*(1-GRID!$B$69),0))</f>
        <v>#N/A</v>
      </c>
      <c r="T66" s="48" t="e" cm="1">
        <f t="array" ref="T66">IF($I$2="Путешествия с детьми",
INDEX(GRID!$B$17:$BI$27,MATCH(S$7,GRID!$A$17:$A$27,0),MATCH(1,($U$2=GRID!$B$1:$BI$1)*(КАЛЕНДАРЬ!$O33=GRID!$B$3:$BI$3), 0))*GRID!$B$65,
ROUNDUP(INDEX(GRID!$B$17:$BI$27,MATCH(S$7,GRID!$A$17:$A$27,0),MATCH(1,($U$2=GRID!$B$1:$BI$1)*(КАЛЕНДАРЬ!$O33=GRID!$B$3:$BI$3), 0))*GRID!$B$65*(1-GRID!$B$69),0))</f>
        <v>#N/A</v>
      </c>
      <c r="U66" s="47" cm="1">
        <f t="array" ref="U66">IF($I$2="Путешествия с детьми",
INDEX(GRID!$B$4:$BI$14,MATCH(U$7,GRID!$A$4:$A$14,0),MATCH(1,($U$2=GRID!$B$1:$BI$1)*(КАЛЕНДАРЬ!$O33=GRID!$B$3:$BI$3), 0))*GRID!$B$65,
ROUNDUP(INDEX(GRID!$B$4:$BI$14,MATCH(U$7,GRID!$A$4:$A$14,0),MATCH(1,($U$2=GRID!$B$1:$BI$1)*(КАЛЕНДАРЬ!$O33=GRID!$B$3:$BI$3),0))*GRID!$B$65*(1-GRID!$B$69),0))</f>
        <v>91160</v>
      </c>
      <c r="V66" s="48" cm="1">
        <f t="array" ref="V66">IF($I$2="Путешествия с детьми",
INDEX(GRID!$B$17:$BI$27,MATCH(U$7,GRID!$A$17:$A$27,0),MATCH(1,($U$2=GRID!$B$1:$BI$1)*(КАЛЕНДАРЬ!$O33=GRID!$B$3:$BI$3), 0))*GRID!$B$65,
ROUNDUP(INDEX(GRID!$B$17:$BI$27,MATCH(U$7,GRID!$A$17:$A$27,0),MATCH(1,($U$2=GRID!$B$1:$BI$1)*(КАЛЕНДАРЬ!$O33=GRID!$B$3:$BI$3), 0))*GRID!$B$65*(1-GRID!$B$69),0))</f>
        <v>93310</v>
      </c>
      <c r="W66" s="47" cm="1">
        <f t="array" ref="W66">IF($I$2="Путешествия с детьми",
INDEX(GRID!$B$4:$BI$14,MATCH(W$7,GRID!$A$4:$A$14,0),MATCH(1,($U$2=GRID!$B$1:$BI$1)*(КАЛЕНДАРЬ!$O33=GRID!$B$3:$BI$3), 0))*GRID!$B$65,
ROUNDUP(INDEX(GRID!$B$4:$BI$14,MATCH(W$7,GRID!$A$4:$A$14,0),MATCH(1,($U$2=GRID!$B$1:$BI$1)*(КАЛЕНДАРЬ!$O33=GRID!$B$3:$BI$3),0))*GRID!$B$65*(1-GRID!$B$69),0))</f>
        <v>310460</v>
      </c>
      <c r="X66" s="48" cm="1">
        <f t="array" ref="X66">IF($I$2="Путешествия с детьми",
INDEX(GRID!$B$17:$BI$27,MATCH(W$7,GRID!$A$17:$A$27,0),MATCH(1,($U$2=GRID!$B$1:$BI$1)*(КАЛЕНДАРЬ!$O33=GRID!$B$3:$BI$3), 0))*GRID!$B$65,
ROUNDUP(INDEX(GRID!$B$17:$BI$27,MATCH(W$7,GRID!$A$17:$A$27,0),MATCH(1,($U$2=GRID!$B$1:$BI$1)*(КАЛЕНДАРЬ!$O33=GRID!$B$3:$BI$3), 0))*GRID!$B$65*(1-GRID!$B$69),0))</f>
        <v>312610</v>
      </c>
    </row>
    <row r="67" spans="1:24" hidden="1" x14ac:dyDescent="0.2">
      <c r="A67" s="117" t="s">
        <v>44</v>
      </c>
      <c r="B67" s="117">
        <v>31</v>
      </c>
      <c r="C67" s="138" cm="1">
        <f t="array" ref="C67">IF($I$2="Путешествия с детьми",
INDEX(GRID!$B$4:$BI$14,MATCH(C$7,GRID!$A$4:$A$14,0),MATCH(1,($U$2=GRID!$B$1:$BI$1)*(КАЛЕНДАРЬ!$O34=GRID!$B$3:$BI$3), 0))*GRID!$B$65,
ROUNDUP(INDEX(GRID!$B$4:$BI$14,MATCH(C$7,GRID!$A$4:$A$14,0),MATCH(1,($U$2=GRID!$B$1:$BI$1)*(КАЛЕНДАРЬ!$O34=GRID!$B$3:$BI$3),0))*GRID!$B$65*(1-GRID!$B$69),0))</f>
        <v>18920</v>
      </c>
      <c r="D67" s="48" cm="1">
        <f t="array" ref="D67">IF($I$2="Путешествия с детьми",
INDEX(GRID!$B$17:$BI$27,MATCH(C$7,GRID!$A$17:$A$27,0),MATCH(1,($U$2=GRID!$B$1:$BI$1)*(КАЛЕНДАРЬ!$O34=GRID!$B$3:$BI$3), 0))*GRID!$B$65,
ROUNDUP(INDEX(GRID!$B$17:$BI$27,MATCH(C$7,GRID!$A$17:$A$27,0),MATCH(1,($U$2=GRID!$B$1:$BI$1)*(КАЛЕНДАРЬ!$O34=GRID!$B$3:$BI$3), 0))*GRID!$B$65*(1-GRID!$B$69),0))</f>
        <v>21070</v>
      </c>
      <c r="E67" s="47" cm="1">
        <f t="array" ref="E67">IF($I$2="Путешествия с детьми",
INDEX(GRID!$B$4:$BI$14,MATCH(E$7,GRID!$A$4:$A$14,0),MATCH(1,($U$2=GRID!$B$1:$BI$1)*(КАЛЕНДАРЬ!$O34=GRID!$B$3:$BI$3), 0))*GRID!$B$65,
ROUNDUP(INDEX(GRID!$B$4:$BI$14,MATCH(E$7,GRID!$A$4:$A$14,0),MATCH(1,($U$2=GRID!$B$1:$BI$1)*(КАЛЕНДАРЬ!$O34=GRID!$B$3:$BI$3),0))*GRID!$B$65*(1-GRID!$B$69),0))</f>
        <v>20898</v>
      </c>
      <c r="F67" s="48" cm="1">
        <f t="array" ref="F67">IF($I$2="Путешествия с детьми",
INDEX(GRID!$B$17:$BI$27,MATCH(E$7,GRID!$A$17:$A$27,0),MATCH(1,($U$2=GRID!$B$1:$BI$1)*(КАЛЕНДАРЬ!$O34=GRID!$B$3:$BI$3), 0))*GRID!$B$65,
ROUNDUP(INDEX(GRID!$B$17:$BI$27,MATCH(E$7,GRID!$A$17:$A$27,0),MATCH(1,($U$2=GRID!$B$1:$BI$1)*(КАЛЕНДАРЬ!$O34=GRID!$B$3:$BI$3), 0))*GRID!$B$65*(1-GRID!$B$69),0))</f>
        <v>23048</v>
      </c>
      <c r="G67" s="47" t="e" cm="1">
        <f t="array" ref="G67">IF($I$2="Путешествия с детьми",
INDEX(GRID!$B$4:$BI$14,MATCH(G$7,GRID!$A$4:$A$14,0),MATCH(1,($U$2=GRID!$B$1:$BI$1)*(КАЛЕНДАРЬ!$O34=GRID!$B$3:$BI$3), 0))*GRID!$B$65,
ROUNDUP(INDEX(GRID!$B$4:$BI$14,MATCH(G$7,GRID!$A$4:$A$14,0),MATCH(1,($U$2=GRID!$B$1:$BI$1)*(КАЛЕНДАРЬ!$O34=GRID!$B$3:$BI$3),0))*GRID!$B$65*(1-GRID!$B$69),0))</f>
        <v>#N/A</v>
      </c>
      <c r="H67" s="48" t="e" cm="1">
        <f t="array" ref="H67">IF($I$2="Путешествия с детьми",
INDEX(GRID!$B$17:$BI$27,MATCH(G$7,GRID!$A$17:$A$27,0),MATCH(1,($U$2=GRID!$B$1:$BI$1)*(КАЛЕНДАРЬ!$O34=GRID!$B$3:$BI$3), 0))*GRID!$B$65,
ROUNDUP(INDEX(GRID!$B$17:$BI$27,MATCH(G$7,GRID!$A$17:$A$27,0),MATCH(1,($U$2=GRID!$B$1:$BI$1)*(КАЛЕНДАРЬ!$O34=GRID!$B$3:$BI$3), 0))*GRID!$B$65*(1-GRID!$B$69),0))</f>
        <v>#N/A</v>
      </c>
      <c r="I67" s="47" t="e" cm="1">
        <f t="array" ref="I67">IF($I$2="Путешествия с детьми",
INDEX(GRID!$B$4:$BI$14,MATCH(I$7,GRID!$A$4:$A$14,0),MATCH(1,($U$2=GRID!$B$1:$BI$1)*(КАЛЕНДАРЬ!$O34=GRID!$B$3:$BI$3), 0))*GRID!$B$65,
ROUNDUP(INDEX(GRID!$B$4:$BI$14,MATCH(I$7,GRID!$A$4:$A$14,0),MATCH(1,($U$2=GRID!$B$1:$BI$1)*(КАЛЕНДАРЬ!$O34=GRID!$B$3:$BI$3),0))*GRID!$B$65*(1-GRID!$B$69),0))</f>
        <v>#N/A</v>
      </c>
      <c r="J67" s="48" t="e" cm="1">
        <f t="array" ref="J67">IF($I$2="Путешествия с детьми",
INDEX(GRID!$B$17:$BI$27,MATCH(I$7,GRID!$A$17:$A$27,0),MATCH(1,($U$2=GRID!$B$1:$BI$1)*(КАЛЕНДАРЬ!$O34=GRID!$B$3:$BI$3), 0))*GRID!$B$65,
ROUNDUP(INDEX(GRID!$B$17:$BI$27,MATCH(I$7,GRID!$A$17:$A$27,0),MATCH(1,($U$2=GRID!$B$1:$BI$1)*(КАЛЕНДАРЬ!$O34=GRID!$B$3:$BI$3), 0))*GRID!$B$65*(1-GRID!$B$69),0))</f>
        <v>#N/A</v>
      </c>
      <c r="K67" s="47" cm="1">
        <f t="array" ref="K67">IF($I$2="Путешествия с детьми",
INDEX(GRID!$B$4:$BI$14,MATCH(K$7,GRID!$A$4:$A$14,0),MATCH(1,($U$2=GRID!$B$1:$BI$1)*(КАЛЕНДАРЬ!$O34=GRID!$B$3:$BI$3), 0))*GRID!$B$65,
ROUNDUP(INDEX(GRID!$B$4:$BI$14,MATCH(K$7,GRID!$A$4:$A$14,0),MATCH(1,($U$2=GRID!$B$1:$BI$1)*(КАЛЕНДАРЬ!$O34=GRID!$B$3:$BI$3),0))*GRID!$B$65*(1-GRID!$B$69),0))</f>
        <v>28208</v>
      </c>
      <c r="L67" s="48" cm="1">
        <f t="array" ref="L67">IF($I$2="Путешествия с детьми",
INDEX(GRID!$B$17:$BI$27,MATCH(K$7,GRID!$A$17:$A$27,0),MATCH(1,($U$2=GRID!$B$1:$BI$1)*(КАЛЕНДАРЬ!$O34=GRID!$B$3:$BI$3), 0))*GRID!$B$65,
ROUNDUP(INDEX(GRID!$B$17:$BI$27,MATCH(K$7,GRID!$A$17:$A$27,0),MATCH(1,($U$2=GRID!$B$1:$BI$1)*(КАЛЕНДАРЬ!$O34=GRID!$B$3:$BI$3), 0))*GRID!$B$65*(1-GRID!$B$69),0))</f>
        <v>30358</v>
      </c>
      <c r="M67" s="47" cm="1">
        <f t="array" ref="M67">IF($I$2="Путешествия с детьми",
INDEX(GRID!$B$4:$BI$14,MATCH(M$7,GRID!$A$4:$A$14,0),MATCH(1,($U$2=GRID!$B$1:$BI$1)*(КАЛЕНДАРЬ!$O34=GRID!$B$3:$BI$3), 0))*GRID!$B$65,
ROUNDUP(INDEX(GRID!$B$4:$BI$14,MATCH(M$7,GRID!$A$4:$A$14,0),MATCH(1,($U$2=GRID!$B$1:$BI$1)*(КАЛЕНДАРЬ!$O34=GRID!$B$3:$BI$3),0))*GRID!$B$65*(1-GRID!$B$69),0))</f>
        <v>31218</v>
      </c>
      <c r="N67" s="48" cm="1">
        <f t="array" ref="N67">IF($I$2="Путешествия с детьми",
INDEX(GRID!$B$17:$BI$27,MATCH(M$7,GRID!$A$17:$A$27,0),MATCH(1,($U$2=GRID!$B$1:$BI$1)*(КАЛЕНДАРЬ!$O34=GRID!$B$3:$BI$3), 0))*GRID!$B$65,
ROUNDUP(INDEX(GRID!$B$17:$BI$27,MATCH(M$7,GRID!$A$17:$A$27,0),MATCH(1,($U$2=GRID!$B$1:$BI$1)*(КАЛЕНДАРЬ!$O34=GRID!$B$3:$BI$3), 0))*GRID!$B$65*(1-GRID!$B$69),0))</f>
        <v>33368</v>
      </c>
      <c r="O67" s="47" cm="1">
        <f t="array" ref="O67">IF($I$2="Путешествия с детьми",
INDEX(GRID!$B$4:$BI$14,MATCH(O$7,GRID!$A$4:$A$14,0),MATCH(1,($U$2=GRID!$B$1:$BI$1)*(КАЛЕНДАРЬ!$O34=GRID!$B$3:$BI$3), 0))*GRID!$B$65,
ROUNDUP(INDEX(GRID!$B$4:$BI$14,MATCH(O$7,GRID!$A$4:$A$14,0),MATCH(1,($U$2=GRID!$B$1:$BI$1)*(КАЛЕНДАРЬ!$O34=GRID!$B$3:$BI$3),0))*GRID!$B$65*(1-GRID!$B$69),0))</f>
        <v>36980</v>
      </c>
      <c r="P67" s="48" cm="1">
        <f t="array" ref="P67">IF($I$2="Путешествия с детьми",
INDEX(GRID!$B$17:$BI$27,MATCH(O$7,GRID!$A$17:$A$27,0),MATCH(1,($U$2=GRID!$B$1:$BI$1)*(КАЛЕНДАРЬ!$O34=GRID!$B$3:$BI$3), 0))*GRID!$B$65,
ROUNDUP(INDEX(GRID!$B$17:$BI$27,MATCH(O$7,GRID!$A$17:$A$27,0),MATCH(1,($U$2=GRID!$B$1:$BI$1)*(КАЛЕНДАРЬ!$O34=GRID!$B$3:$BI$3), 0))*GRID!$B$65*(1-GRID!$B$69),0))</f>
        <v>39130</v>
      </c>
      <c r="Q67" s="47" t="e" cm="1">
        <f t="array" ref="Q67">IF($I$2="Путешествия с детьми",
INDEX(GRID!$B$4:$BI$14,MATCH(Q$7,GRID!$A$4:$A$14,0),MATCH(1,($U$2=GRID!$B$1:$BI$1)*(КАЛЕНДАРЬ!$O34=GRID!$B$3:$BI$3), 0))*GRID!$B$65,
ROUNDUP(INDEX(GRID!$B$4:$BI$14,MATCH(Q$7,GRID!$A$4:$A$14,0),MATCH(1,($U$2=GRID!$B$1:$BI$1)*(КАЛЕНДАРЬ!$O34=GRID!$B$3:$BI$3),0))*GRID!$B$65*(1-GRID!$B$69),0))</f>
        <v>#N/A</v>
      </c>
      <c r="R67" s="48" t="e" cm="1">
        <f t="array" ref="R67">IF($I$2="Путешествия с детьми",
INDEX(GRID!$B$17:$BI$27,MATCH(Q$7,GRID!$A$17:$A$27,0),MATCH(1,($U$2=GRID!$B$1:$BI$1)*(КАЛЕНДАРЬ!$O34=GRID!$B$3:$BI$3), 0))*GRID!$B$65,
ROUNDUP(INDEX(GRID!$B$17:$BI$27,MATCH(Q$7,GRID!$A$17:$A$27,0),MATCH(1,($U$2=GRID!$B$1:$BI$1)*(КАЛЕНДАРЬ!$O34=GRID!$B$3:$BI$3), 0))*GRID!$B$65*(1-GRID!$B$69),0))</f>
        <v>#N/A</v>
      </c>
      <c r="S67" s="47" t="e" cm="1">
        <f t="array" ref="S67">IF($I$2="Путешествия с детьми",
INDEX(GRID!$B$4:$BI$14,MATCH(S$7,GRID!$A$4:$A$14,0),MATCH(1,($U$2=GRID!$B$1:$BI$1)*(КАЛЕНДАРЬ!$O34=GRID!$B$3:$BI$3), 0))*GRID!$B$65,
ROUNDUP(INDEX(GRID!$B$4:$BI$14,MATCH(S$7,GRID!$A$4:$A$14,0),MATCH(1,($U$2=GRID!$B$1:$BI$1)*(КАЛЕНДАРЬ!$O34=GRID!$B$3:$BI$3),0))*GRID!$B$65*(1-GRID!$B$69),0))</f>
        <v>#N/A</v>
      </c>
      <c r="T67" s="48" t="e" cm="1">
        <f t="array" ref="T67">IF($I$2="Путешествия с детьми",
INDEX(GRID!$B$17:$BI$27,MATCH(S$7,GRID!$A$17:$A$27,0),MATCH(1,($U$2=GRID!$B$1:$BI$1)*(КАЛЕНДАРЬ!$O34=GRID!$B$3:$BI$3), 0))*GRID!$B$65,
ROUNDUP(INDEX(GRID!$B$17:$BI$27,MATCH(S$7,GRID!$A$17:$A$27,0),MATCH(1,($U$2=GRID!$B$1:$BI$1)*(КАЛЕНДАРЬ!$O34=GRID!$B$3:$BI$3), 0))*GRID!$B$65*(1-GRID!$B$69),0))</f>
        <v>#N/A</v>
      </c>
      <c r="U67" s="47" cm="1">
        <f t="array" ref="U67">IF($I$2="Путешествия с детьми",
INDEX(GRID!$B$4:$BI$14,MATCH(U$7,GRID!$A$4:$A$14,0),MATCH(1,($U$2=GRID!$B$1:$BI$1)*(КАЛЕНДАРЬ!$O34=GRID!$B$3:$BI$3), 0))*GRID!$B$65,
ROUNDUP(INDEX(GRID!$B$4:$BI$14,MATCH(U$7,GRID!$A$4:$A$14,0),MATCH(1,($U$2=GRID!$B$1:$BI$1)*(КАЛЕНДАРЬ!$O34=GRID!$B$3:$BI$3),0))*GRID!$B$65*(1-GRID!$B$69),0))</f>
        <v>57620</v>
      </c>
      <c r="V67" s="48" cm="1">
        <f t="array" ref="V67">IF($I$2="Путешествия с детьми",
INDEX(GRID!$B$17:$BI$27,MATCH(U$7,GRID!$A$17:$A$27,0),MATCH(1,($U$2=GRID!$B$1:$BI$1)*(КАЛЕНДАРЬ!$O34=GRID!$B$3:$BI$3), 0))*GRID!$B$65,
ROUNDUP(INDEX(GRID!$B$17:$BI$27,MATCH(U$7,GRID!$A$17:$A$27,0),MATCH(1,($U$2=GRID!$B$1:$BI$1)*(КАЛЕНДАРЬ!$O34=GRID!$B$3:$BI$3), 0))*GRID!$B$65*(1-GRID!$B$69),0))</f>
        <v>59770</v>
      </c>
      <c r="W67" s="47" cm="1">
        <f t="array" ref="W67">IF($I$2="Путешествия с детьми",
INDEX(GRID!$B$4:$BI$14,MATCH(W$7,GRID!$A$4:$A$14,0),MATCH(1,($U$2=GRID!$B$1:$BI$1)*(КАЛЕНДАРЬ!$O34=GRID!$B$3:$BI$3), 0))*GRID!$B$65,
ROUNDUP(INDEX(GRID!$B$4:$BI$14,MATCH(W$7,GRID!$A$4:$A$14,0),MATCH(1,($U$2=GRID!$B$1:$BI$1)*(КАЛЕНДАРЬ!$O34=GRID!$B$3:$BI$3),0))*GRID!$B$65*(1-GRID!$B$69),0))</f>
        <v>221880</v>
      </c>
      <c r="X67" s="48" cm="1">
        <f t="array" ref="X67">IF($I$2="Путешествия с детьми",
INDEX(GRID!$B$17:$BI$27,MATCH(W$7,GRID!$A$17:$A$27,0),MATCH(1,($U$2=GRID!$B$1:$BI$1)*(КАЛЕНДАРЬ!$O34=GRID!$B$3:$BI$3), 0))*GRID!$B$65,
ROUNDUP(INDEX(GRID!$B$17:$BI$27,MATCH(W$7,GRID!$A$17:$A$27,0),MATCH(1,($U$2=GRID!$B$1:$BI$1)*(КАЛЕНДАРЬ!$O34=GRID!$B$3:$BI$3), 0))*GRID!$B$65*(1-GRID!$B$69),0))</f>
        <v>224030</v>
      </c>
    </row>
    <row r="68" spans="1:24" ht="13.5" hidden="1" customHeight="1" x14ac:dyDescent="0.2"/>
    <row r="69" spans="1:24" hidden="1" x14ac:dyDescent="0.2">
      <c r="A69" s="210" t="s">
        <v>38</v>
      </c>
      <c r="B69" s="210"/>
      <c r="C69" s="210"/>
      <c r="D69" s="210"/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</row>
    <row r="70" spans="1:24" hidden="1" x14ac:dyDescent="0.2">
      <c r="A70" s="211" t="s">
        <v>58</v>
      </c>
      <c r="B70" s="212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2"/>
      <c r="O70" s="212"/>
      <c r="P70" s="212"/>
      <c r="Q70" s="212"/>
      <c r="R70" s="212"/>
      <c r="S70" s="212"/>
      <c r="T70" s="212"/>
      <c r="U70" s="212"/>
      <c r="V70" s="212"/>
      <c r="W70" s="212"/>
      <c r="X70" s="212"/>
    </row>
    <row r="71" spans="1:24" ht="58.5" hidden="1" customHeight="1" x14ac:dyDescent="0.2">
      <c r="A71" s="213" t="s">
        <v>39</v>
      </c>
      <c r="B71" s="214"/>
      <c r="C71" s="217" t="s">
        <v>85</v>
      </c>
      <c r="D71" s="218"/>
      <c r="E71" s="219" t="s">
        <v>86</v>
      </c>
      <c r="F71" s="220"/>
      <c r="G71" s="221" t="s">
        <v>186</v>
      </c>
      <c r="H71" s="222"/>
      <c r="I71" s="223" t="s">
        <v>187</v>
      </c>
      <c r="J71" s="224"/>
      <c r="K71" s="225" t="s">
        <v>88</v>
      </c>
      <c r="L71" s="225"/>
      <c r="M71" s="226" t="s">
        <v>89</v>
      </c>
      <c r="N71" s="227"/>
      <c r="O71" s="228" t="s">
        <v>94</v>
      </c>
      <c r="P71" s="229"/>
      <c r="Q71" s="230" t="s">
        <v>188</v>
      </c>
      <c r="R71" s="230"/>
      <c r="S71" s="231" t="s">
        <v>189</v>
      </c>
      <c r="T71" s="231"/>
      <c r="U71" s="232" t="s">
        <v>91</v>
      </c>
      <c r="V71" s="233"/>
      <c r="W71" s="234" t="s">
        <v>96</v>
      </c>
      <c r="X71" s="235"/>
    </row>
    <row r="72" spans="1:24" hidden="1" x14ac:dyDescent="0.2">
      <c r="A72" s="215"/>
      <c r="B72" s="216"/>
      <c r="C72" s="67" t="s">
        <v>40</v>
      </c>
      <c r="D72" s="45" t="s">
        <v>41</v>
      </c>
      <c r="E72" s="45" t="s">
        <v>40</v>
      </c>
      <c r="F72" s="45" t="s">
        <v>41</v>
      </c>
      <c r="G72" s="45" t="s">
        <v>40</v>
      </c>
      <c r="H72" s="45" t="s">
        <v>41</v>
      </c>
      <c r="I72" s="45" t="s">
        <v>40</v>
      </c>
      <c r="J72" s="45" t="s">
        <v>41</v>
      </c>
      <c r="K72" s="45" t="s">
        <v>40</v>
      </c>
      <c r="L72" s="45" t="s">
        <v>41</v>
      </c>
      <c r="M72" s="45" t="s">
        <v>40</v>
      </c>
      <c r="N72" s="45" t="s">
        <v>41</v>
      </c>
      <c r="O72" s="45" t="s">
        <v>40</v>
      </c>
      <c r="P72" s="45" t="s">
        <v>41</v>
      </c>
      <c r="Q72" s="45" t="s">
        <v>40</v>
      </c>
      <c r="R72" s="45" t="s">
        <v>41</v>
      </c>
      <c r="S72" s="45" t="s">
        <v>40</v>
      </c>
      <c r="T72" s="45" t="s">
        <v>41</v>
      </c>
      <c r="U72" s="45" t="s">
        <v>40</v>
      </c>
      <c r="V72" s="45" t="s">
        <v>41</v>
      </c>
      <c r="W72" s="45" t="s">
        <v>40</v>
      </c>
      <c r="X72" s="45" t="s">
        <v>41</v>
      </c>
    </row>
    <row r="73" spans="1:24" hidden="1" x14ac:dyDescent="0.2">
      <c r="A73" s="117" t="s">
        <v>42</v>
      </c>
      <c r="B73" s="117">
        <v>1</v>
      </c>
      <c r="C73" s="138" cm="1">
        <f t="array" ref="C73">IF($I$2="Путешествия с детьми",
INDEX(GRID!$B$4:$BI$14,MATCH(C$7,GRID!$A$4:$A$14,0),MATCH(1,($U$2=GRID!$B$1:$BI$1)*(КАЛЕНДАРЬ!$R4=GRID!$B$3:$BI$3), 0))*GRID!$B$65,
ROUNDUP(INDEX(GRID!$B$4:$BI$14,MATCH(C$7,GRID!$A$4:$A$14,0),MATCH(1,($U$2=GRID!$B$1:$BI$1)*(КАЛЕНДАРЬ!$R4=GRID!$B$3:$BI$3),0))*GRID!$B$65*(1-GRID!$B$69),0))</f>
        <v>19780</v>
      </c>
      <c r="D73" s="48" cm="1">
        <f t="array" ref="D73">IF($I$2="Путешествия с детьми",
INDEX(GRID!$B$17:$BI$27,MATCH(C$7,GRID!$A$17:$A$27,0),MATCH(1,($U$2=GRID!$B$1:$BI$1)*(КАЛЕНДАРЬ!$R4=GRID!$B$3:$BI$3), 0))*GRID!$B$65,
ROUNDUP(INDEX(GRID!$B$17:$BI$27,MATCH(C$7,GRID!$A$17:$A$27,0),MATCH(1,($U$2=GRID!$B$1:$BI$1)*(КАЛЕНДАРЬ!$R4=GRID!$B$3:$BI$3), 0))*GRID!$B$65*(1-GRID!$B$69),0))</f>
        <v>21930</v>
      </c>
      <c r="E73" s="47" cm="1">
        <f t="array" ref="E73">IF($I$2="Путешествия с детьми",
INDEX(GRID!$B$4:$BI$14,MATCH(E$7,GRID!$A$4:$A$14,0),MATCH(1,($U$2=GRID!$B$1:$BI$1)*(КАЛЕНДАРЬ!$R4=GRID!$B$3:$BI$3), 0))*GRID!$B$65,
ROUNDUP(INDEX(GRID!$B$4:$BI$14,MATCH(E$7,GRID!$A$4:$A$14,0),MATCH(1,($U$2=GRID!$B$1:$BI$1)*(КАЛЕНДАРЬ!$R4=GRID!$B$3:$BI$3),0))*GRID!$B$65*(1-GRID!$B$69),0))</f>
        <v>21930</v>
      </c>
      <c r="F73" s="48" cm="1">
        <f t="array" ref="F73">IF($I$2="Путешествия с детьми",
INDEX(GRID!$B$17:$BI$27,MATCH(E$7,GRID!$A$17:$A$27,0),MATCH(1,($U$2=GRID!$B$1:$BI$1)*(КАЛЕНДАРЬ!$R4=GRID!$B$3:$BI$3), 0))*GRID!$B$65,
ROUNDUP(INDEX(GRID!$B$17:$BI$27,MATCH(E$7,GRID!$A$17:$A$27,0),MATCH(1,($U$2=GRID!$B$1:$BI$1)*(КАЛЕНДАРЬ!$R4=GRID!$B$3:$BI$3), 0))*GRID!$B$65*(1-GRID!$B$69),0))</f>
        <v>24080</v>
      </c>
      <c r="G73" s="47" t="e" cm="1">
        <f t="array" ref="G73">IF($I$2="Путешествия с детьми",
INDEX(GRID!$B$4:$BI$14,MATCH(G$7,GRID!$A$4:$A$14,0),MATCH(1,($U$2=GRID!$B$1:$BI$1)*(КАЛЕНДАРЬ!$R4=GRID!$B$3:$BI$3), 0))*GRID!$B$65,
ROUNDUP(INDEX(GRID!$B$4:$BI$14,MATCH(G$7,GRID!$A$4:$A$14,0),MATCH(1,($U$2=GRID!$B$1:$BI$1)*(КАЛЕНДАРЬ!$R4=GRID!$B$3:$BI$3),0))*GRID!$B$65*(1-GRID!$B$69),0))</f>
        <v>#N/A</v>
      </c>
      <c r="H73" s="48" t="e" cm="1">
        <f t="array" ref="H73">IF($I$2="Путешествия с детьми",
INDEX(GRID!$B$17:$BI$27,MATCH(G$7,GRID!$A$17:$A$27,0),MATCH(1,($U$2=GRID!$B$1:$BI$1)*(КАЛЕНДАРЬ!$R4=GRID!$B$3:$BI$3), 0))*GRID!$B$65,
ROUNDUP(INDEX(GRID!$B$17:$BI$27,MATCH(G$7,GRID!$A$17:$A$27,0),MATCH(1,($U$2=GRID!$B$1:$BI$1)*(КАЛЕНДАРЬ!$R4=GRID!$B$3:$BI$3), 0))*GRID!$B$65*(1-GRID!$B$69),0))</f>
        <v>#N/A</v>
      </c>
      <c r="I73" s="47" t="e" cm="1">
        <f t="array" ref="I73">IF($I$2="Путешествия с детьми",
INDEX(GRID!$B$4:$BI$14,MATCH(I$7,GRID!$A$4:$A$14,0),MATCH(1,($U$2=GRID!$B$1:$BI$1)*(КАЛЕНДАРЬ!$R4=GRID!$B$3:$BI$3), 0))*GRID!$B$65,
ROUNDUP(INDEX(GRID!$B$4:$BI$14,MATCH(I$7,GRID!$A$4:$A$14,0),MATCH(1,($U$2=GRID!$B$1:$BI$1)*(КАЛЕНДАРЬ!$R4=GRID!$B$3:$BI$3),0))*GRID!$B$65*(1-GRID!$B$69),0))</f>
        <v>#N/A</v>
      </c>
      <c r="J73" s="48" t="e" cm="1">
        <f t="array" ref="J73">IF($I$2="Путешествия с детьми",
INDEX(GRID!$B$17:$BI$27,MATCH(I$7,GRID!$A$17:$A$27,0),MATCH(1,($U$2=GRID!$B$1:$BI$1)*(КАЛЕНДАРЬ!$R4=GRID!$B$3:$BI$3), 0))*GRID!$B$65,
ROUNDUP(INDEX(GRID!$B$17:$BI$27,MATCH(I$7,GRID!$A$17:$A$27,0),MATCH(1,($U$2=GRID!$B$1:$BI$1)*(КАЛЕНДАРЬ!$R4=GRID!$B$3:$BI$3), 0))*GRID!$B$65*(1-GRID!$B$69),0))</f>
        <v>#N/A</v>
      </c>
      <c r="K73" s="47" cm="1">
        <f t="array" ref="K73">IF($I$2="Путешествия с детьми",
INDEX(GRID!$B$4:$BI$14,MATCH(K$7,GRID!$A$4:$A$14,0),MATCH(1,($U$2=GRID!$B$1:$BI$1)*(КАЛЕНДАРЬ!$R4=GRID!$B$3:$BI$3), 0))*GRID!$B$65,
ROUNDUP(INDEX(GRID!$B$4:$BI$14,MATCH(K$7,GRID!$A$4:$A$14,0),MATCH(1,($U$2=GRID!$B$1:$BI$1)*(КАЛЕНДАРЬ!$R4=GRID!$B$3:$BI$3),0))*GRID!$B$65*(1-GRID!$B$69),0))</f>
        <v>29756</v>
      </c>
      <c r="L73" s="48" cm="1">
        <f t="array" ref="L73">IF($I$2="Путешествия с детьми",
INDEX(GRID!$B$17:$BI$27,MATCH(K$7,GRID!$A$17:$A$27,0),MATCH(1,($U$2=GRID!$B$1:$BI$1)*(КАЛЕНДАРЬ!$R4=GRID!$B$3:$BI$3), 0))*GRID!$B$65,
ROUNDUP(INDEX(GRID!$B$17:$BI$27,MATCH(K$7,GRID!$A$17:$A$27,0),MATCH(1,($U$2=GRID!$B$1:$BI$1)*(КАЛЕНДАРЬ!$R4=GRID!$B$3:$BI$3), 0))*GRID!$B$65*(1-GRID!$B$69),0))</f>
        <v>31906</v>
      </c>
      <c r="M73" s="47" cm="1">
        <f t="array" ref="M73">IF($I$2="Путешествия с детьми",
INDEX(GRID!$B$4:$BI$14,MATCH(M$7,GRID!$A$4:$A$14,0),MATCH(1,($U$2=GRID!$B$1:$BI$1)*(КАЛЕНДАРЬ!$R4=GRID!$B$3:$BI$3), 0))*GRID!$B$65,
ROUNDUP(INDEX(GRID!$B$4:$BI$14,MATCH(M$7,GRID!$A$4:$A$14,0),MATCH(1,($U$2=GRID!$B$1:$BI$1)*(КАЛЕНДАРЬ!$R4=GRID!$B$3:$BI$3),0))*GRID!$B$65*(1-GRID!$B$69),0))</f>
        <v>32938</v>
      </c>
      <c r="N73" s="48" cm="1">
        <f t="array" ref="N73">IF($I$2="Путешествия с детьми",
INDEX(GRID!$B$17:$BI$27,MATCH(M$7,GRID!$A$17:$A$27,0),MATCH(1,($U$2=GRID!$B$1:$BI$1)*(КАЛЕНДАРЬ!$R4=GRID!$B$3:$BI$3), 0))*GRID!$B$65,
ROUNDUP(INDEX(GRID!$B$17:$BI$27,MATCH(M$7,GRID!$A$17:$A$27,0),MATCH(1,($U$2=GRID!$B$1:$BI$1)*(КАЛЕНДАРЬ!$R4=GRID!$B$3:$BI$3), 0))*GRID!$B$65*(1-GRID!$B$69),0))</f>
        <v>35088</v>
      </c>
      <c r="O73" s="47" cm="1">
        <f t="array" ref="O73">IF($I$2="Путешествия с детьми",
INDEX(GRID!$B$4:$BI$14,MATCH(O$7,GRID!$A$4:$A$14,0),MATCH(1,($U$2=GRID!$B$1:$BI$1)*(КАЛЕНДАРЬ!$R4=GRID!$B$3:$BI$3), 0))*GRID!$B$65,
ROUNDUP(INDEX(GRID!$B$4:$BI$14,MATCH(O$7,GRID!$A$4:$A$14,0),MATCH(1,($U$2=GRID!$B$1:$BI$1)*(КАЛЕНДАРЬ!$R4=GRID!$B$3:$BI$3),0))*GRID!$B$65*(1-GRID!$B$69),0))</f>
        <v>38528</v>
      </c>
      <c r="P73" s="48" cm="1">
        <f t="array" ref="P73">IF($I$2="Путешествия с детьми",
INDEX(GRID!$B$17:$BI$27,MATCH(O$7,GRID!$A$17:$A$27,0),MATCH(1,($U$2=GRID!$B$1:$BI$1)*(КАЛЕНДАРЬ!$R4=GRID!$B$3:$BI$3), 0))*GRID!$B$65,
ROUNDUP(INDEX(GRID!$B$17:$BI$27,MATCH(O$7,GRID!$A$17:$A$27,0),MATCH(1,($U$2=GRID!$B$1:$BI$1)*(КАЛЕНДАРЬ!$R4=GRID!$B$3:$BI$3), 0))*GRID!$B$65*(1-GRID!$B$69),0))</f>
        <v>40678</v>
      </c>
      <c r="Q73" s="47" t="e" cm="1">
        <f t="array" ref="Q73">IF($I$2="Путешествия с детьми",
INDEX(GRID!$B$4:$BI$14,MATCH(Q$7,GRID!$A$4:$A$14,0),MATCH(1,($U$2=GRID!$B$1:$BI$1)*(КАЛЕНДАРЬ!$R4=GRID!$B$3:$BI$3), 0))*GRID!$B$65,
ROUNDUP(INDEX(GRID!$B$4:$BI$14,MATCH(Q$7,GRID!$A$4:$A$14,0),MATCH(1,($U$2=GRID!$B$1:$BI$1)*(КАЛЕНДАРЬ!$R4=GRID!$B$3:$BI$3),0))*GRID!$B$65*(1-GRID!$B$69),0))</f>
        <v>#N/A</v>
      </c>
      <c r="R73" s="48" t="e" cm="1">
        <f t="array" ref="R73">IF($I$2="Путешествия с детьми",
INDEX(GRID!$B$17:$BI$27,MATCH(Q$7,GRID!$A$17:$A$27,0),MATCH(1,($U$2=GRID!$B$1:$BI$1)*(КАЛЕНДАРЬ!$R4=GRID!$B$3:$BI$3), 0))*GRID!$B$65,
ROUNDUP(INDEX(GRID!$B$17:$BI$27,MATCH(Q$7,GRID!$A$17:$A$27,0),MATCH(1,($U$2=GRID!$B$1:$BI$1)*(КАЛЕНДАРЬ!$R4=GRID!$B$3:$BI$3), 0))*GRID!$B$65*(1-GRID!$B$69),0))</f>
        <v>#N/A</v>
      </c>
      <c r="S73" s="47" t="e" cm="1">
        <f t="array" ref="S73">IF($I$2="Путешествия с детьми",
INDEX(GRID!$B$4:$BI$14,MATCH(S$7,GRID!$A$4:$A$14,0),MATCH(1,($U$2=GRID!$B$1:$BI$1)*(КАЛЕНДАРЬ!$R4=GRID!$B$3:$BI$3), 0))*GRID!$B$65,
ROUNDUP(INDEX(GRID!$B$4:$BI$14,MATCH(S$7,GRID!$A$4:$A$14,0),MATCH(1,($U$2=GRID!$B$1:$BI$1)*(КАЛЕНДАРЬ!$R4=GRID!$B$3:$BI$3),0))*GRID!$B$65*(1-GRID!$B$69),0))</f>
        <v>#N/A</v>
      </c>
      <c r="T73" s="48" t="e" cm="1">
        <f t="array" ref="T73">IF($I$2="Путешествия с детьми",
INDEX(GRID!$B$17:$BI$27,MATCH(S$7,GRID!$A$17:$A$27,0),MATCH(1,($U$2=GRID!$B$1:$BI$1)*(КАЛЕНДАРЬ!$R4=GRID!$B$3:$BI$3), 0))*GRID!$B$65,
ROUNDUP(INDEX(GRID!$B$17:$BI$27,MATCH(S$7,GRID!$A$17:$A$27,0),MATCH(1,($U$2=GRID!$B$1:$BI$1)*(КАЛЕНДАРЬ!$R4=GRID!$B$3:$BI$3), 0))*GRID!$B$65*(1-GRID!$B$69),0))</f>
        <v>#N/A</v>
      </c>
      <c r="U73" s="47" cm="1">
        <f t="array" ref="U73">IF($I$2="Путешествия с детьми",
INDEX(GRID!$B$4:$BI$14,MATCH(U$7,GRID!$A$4:$A$14,0),MATCH(1,($U$2=GRID!$B$1:$BI$1)*(КАЛЕНДАРЬ!$R4=GRID!$B$3:$BI$3), 0))*GRID!$B$65,
ROUNDUP(INDEX(GRID!$B$4:$BI$14,MATCH(U$7,GRID!$A$4:$A$14,0),MATCH(1,($U$2=GRID!$B$1:$BI$1)*(КАЛЕНДАРЬ!$R4=GRID!$B$3:$BI$3),0))*GRID!$B$65*(1-GRID!$B$69),0))</f>
        <v>60200</v>
      </c>
      <c r="V73" s="48" cm="1">
        <f t="array" ref="V73">IF($I$2="Путешествия с детьми",
INDEX(GRID!$B$17:$BI$27,MATCH(U$7,GRID!$A$17:$A$27,0),MATCH(1,($U$2=GRID!$B$1:$BI$1)*(КАЛЕНДАРЬ!$R4=GRID!$B$3:$BI$3), 0))*GRID!$B$65,
ROUNDUP(INDEX(GRID!$B$17:$BI$27,MATCH(U$7,GRID!$A$17:$A$27,0),MATCH(1,($U$2=GRID!$B$1:$BI$1)*(КАЛЕНДАРЬ!$R4=GRID!$B$3:$BI$3), 0))*GRID!$B$65*(1-GRID!$B$69),0))</f>
        <v>62350</v>
      </c>
      <c r="W73" s="47" cm="1">
        <f t="array" ref="W73">IF($I$2="Путешествия с детьми",
INDEX(GRID!$B$4:$BI$14,MATCH(W$7,GRID!$A$4:$A$14,0),MATCH(1,($U$2=GRID!$B$1:$BI$1)*(КАЛЕНДАРЬ!$R4=GRID!$B$3:$BI$3), 0))*GRID!$B$65,
ROUNDUP(INDEX(GRID!$B$4:$BI$14,MATCH(W$7,GRID!$A$4:$A$14,0),MATCH(1,($U$2=GRID!$B$1:$BI$1)*(КАЛЕНДАРЬ!$R4=GRID!$B$3:$BI$3),0))*GRID!$B$65*(1-GRID!$B$69),0))</f>
        <v>228760</v>
      </c>
      <c r="X73" s="48" cm="1">
        <f t="array" ref="X73">IF($I$2="Путешествия с детьми",
INDEX(GRID!$B$17:$BI$27,MATCH(W$7,GRID!$A$17:$A$27,0),MATCH(1,($U$2=GRID!$B$1:$BI$1)*(КАЛЕНДАРЬ!$R4=GRID!$B$3:$BI$3), 0))*GRID!$B$65,
ROUNDUP(INDEX(GRID!$B$17:$BI$27,MATCH(W$7,GRID!$A$17:$A$27,0),MATCH(1,($U$2=GRID!$B$1:$BI$1)*(КАЛЕНДАРЬ!$R4=GRID!$B$3:$BI$3), 0))*GRID!$B$65*(1-GRID!$B$69),0))</f>
        <v>230910</v>
      </c>
    </row>
    <row r="74" spans="1:24" hidden="1" x14ac:dyDescent="0.2">
      <c r="A74" s="117" t="s">
        <v>43</v>
      </c>
      <c r="B74" s="117">
        <v>2</v>
      </c>
      <c r="C74" s="138" cm="1">
        <f t="array" ref="C74">IF($I$2="Путешествия с детьми",
INDEX(GRID!$B$4:$BI$14,MATCH(C$7,GRID!$A$4:$A$14,0),MATCH(1,($U$2=GRID!$B$1:$BI$1)*(КАЛЕНДАРЬ!$R5=GRID!$B$3:$BI$3), 0))*GRID!$B$65,
ROUNDUP(INDEX(GRID!$B$4:$BI$14,MATCH(C$7,GRID!$A$4:$A$14,0),MATCH(1,($U$2=GRID!$B$1:$BI$1)*(КАЛЕНДАРЬ!$R5=GRID!$B$3:$BI$3),0))*GRID!$B$65*(1-GRID!$B$69),0))</f>
        <v>19780</v>
      </c>
      <c r="D74" s="48" cm="1">
        <f t="array" ref="D74">IF($I$2="Путешествия с детьми",
INDEX(GRID!$B$17:$BI$27,MATCH(C$7,GRID!$A$17:$A$27,0),MATCH(1,($U$2=GRID!$B$1:$BI$1)*(КАЛЕНДАРЬ!$R5=GRID!$B$3:$BI$3), 0))*GRID!$B$65,
ROUNDUP(INDEX(GRID!$B$17:$BI$27,MATCH(C$7,GRID!$A$17:$A$27,0),MATCH(1,($U$2=GRID!$B$1:$BI$1)*(КАЛЕНДАРЬ!$R5=GRID!$B$3:$BI$3), 0))*GRID!$B$65*(1-GRID!$B$69),0))</f>
        <v>21930</v>
      </c>
      <c r="E74" s="47" cm="1">
        <f t="array" ref="E74">IF($I$2="Путешествия с детьми",
INDEX(GRID!$B$4:$BI$14,MATCH(E$7,GRID!$A$4:$A$14,0),MATCH(1,($U$2=GRID!$B$1:$BI$1)*(КАЛЕНДАРЬ!$R5=GRID!$B$3:$BI$3), 0))*GRID!$B$65,
ROUNDUP(INDEX(GRID!$B$4:$BI$14,MATCH(E$7,GRID!$A$4:$A$14,0),MATCH(1,($U$2=GRID!$B$1:$BI$1)*(КАЛЕНДАРЬ!$R5=GRID!$B$3:$BI$3),0))*GRID!$B$65*(1-GRID!$B$69),0))</f>
        <v>21930</v>
      </c>
      <c r="F74" s="48" cm="1">
        <f t="array" ref="F74">IF($I$2="Путешествия с детьми",
INDEX(GRID!$B$17:$BI$27,MATCH(E$7,GRID!$A$17:$A$27,0),MATCH(1,($U$2=GRID!$B$1:$BI$1)*(КАЛЕНДАРЬ!$R5=GRID!$B$3:$BI$3), 0))*GRID!$B$65,
ROUNDUP(INDEX(GRID!$B$17:$BI$27,MATCH(E$7,GRID!$A$17:$A$27,0),MATCH(1,($U$2=GRID!$B$1:$BI$1)*(КАЛЕНДАРЬ!$R5=GRID!$B$3:$BI$3), 0))*GRID!$B$65*(1-GRID!$B$69),0))</f>
        <v>24080</v>
      </c>
      <c r="G74" s="47" t="e" cm="1">
        <f t="array" ref="G74">IF($I$2="Путешествия с детьми",
INDEX(GRID!$B$4:$BI$14,MATCH(G$7,GRID!$A$4:$A$14,0),MATCH(1,($U$2=GRID!$B$1:$BI$1)*(КАЛЕНДАРЬ!$R5=GRID!$B$3:$BI$3), 0))*GRID!$B$65,
ROUNDUP(INDEX(GRID!$B$4:$BI$14,MATCH(G$7,GRID!$A$4:$A$14,0),MATCH(1,($U$2=GRID!$B$1:$BI$1)*(КАЛЕНДАРЬ!$R5=GRID!$B$3:$BI$3),0))*GRID!$B$65*(1-GRID!$B$69),0))</f>
        <v>#N/A</v>
      </c>
      <c r="H74" s="48" t="e" cm="1">
        <f t="array" ref="H74">IF($I$2="Путешествия с детьми",
INDEX(GRID!$B$17:$BI$27,MATCH(G$7,GRID!$A$17:$A$27,0),MATCH(1,($U$2=GRID!$B$1:$BI$1)*(КАЛЕНДАРЬ!$R5=GRID!$B$3:$BI$3), 0))*GRID!$B$65,
ROUNDUP(INDEX(GRID!$B$17:$BI$27,MATCH(G$7,GRID!$A$17:$A$27,0),MATCH(1,($U$2=GRID!$B$1:$BI$1)*(КАЛЕНДАРЬ!$R5=GRID!$B$3:$BI$3), 0))*GRID!$B$65*(1-GRID!$B$69),0))</f>
        <v>#N/A</v>
      </c>
      <c r="I74" s="47" t="e" cm="1">
        <f t="array" ref="I74">IF($I$2="Путешествия с детьми",
INDEX(GRID!$B$4:$BI$14,MATCH(I$7,GRID!$A$4:$A$14,0),MATCH(1,($U$2=GRID!$B$1:$BI$1)*(КАЛЕНДАРЬ!$R5=GRID!$B$3:$BI$3), 0))*GRID!$B$65,
ROUNDUP(INDEX(GRID!$B$4:$BI$14,MATCH(I$7,GRID!$A$4:$A$14,0),MATCH(1,($U$2=GRID!$B$1:$BI$1)*(КАЛЕНДАРЬ!$R5=GRID!$B$3:$BI$3),0))*GRID!$B$65*(1-GRID!$B$69),0))</f>
        <v>#N/A</v>
      </c>
      <c r="J74" s="48" t="e" cm="1">
        <f t="array" ref="J74">IF($I$2="Путешествия с детьми",
INDEX(GRID!$B$17:$BI$27,MATCH(I$7,GRID!$A$17:$A$27,0),MATCH(1,($U$2=GRID!$B$1:$BI$1)*(КАЛЕНДАРЬ!$R5=GRID!$B$3:$BI$3), 0))*GRID!$B$65,
ROUNDUP(INDEX(GRID!$B$17:$BI$27,MATCH(I$7,GRID!$A$17:$A$27,0),MATCH(1,($U$2=GRID!$B$1:$BI$1)*(КАЛЕНДАРЬ!$R5=GRID!$B$3:$BI$3), 0))*GRID!$B$65*(1-GRID!$B$69),0))</f>
        <v>#N/A</v>
      </c>
      <c r="K74" s="47" cm="1">
        <f t="array" ref="K74">IF($I$2="Путешествия с детьми",
INDEX(GRID!$B$4:$BI$14,MATCH(K$7,GRID!$A$4:$A$14,0),MATCH(1,($U$2=GRID!$B$1:$BI$1)*(КАЛЕНДАРЬ!$R5=GRID!$B$3:$BI$3), 0))*GRID!$B$65,
ROUNDUP(INDEX(GRID!$B$4:$BI$14,MATCH(K$7,GRID!$A$4:$A$14,0),MATCH(1,($U$2=GRID!$B$1:$BI$1)*(КАЛЕНДАРЬ!$R5=GRID!$B$3:$BI$3),0))*GRID!$B$65*(1-GRID!$B$69),0))</f>
        <v>29756</v>
      </c>
      <c r="L74" s="48" cm="1">
        <f t="array" ref="L74">IF($I$2="Путешествия с детьми",
INDEX(GRID!$B$17:$BI$27,MATCH(K$7,GRID!$A$17:$A$27,0),MATCH(1,($U$2=GRID!$B$1:$BI$1)*(КАЛЕНДАРЬ!$R5=GRID!$B$3:$BI$3), 0))*GRID!$B$65,
ROUNDUP(INDEX(GRID!$B$17:$BI$27,MATCH(K$7,GRID!$A$17:$A$27,0),MATCH(1,($U$2=GRID!$B$1:$BI$1)*(КАЛЕНДАРЬ!$R5=GRID!$B$3:$BI$3), 0))*GRID!$B$65*(1-GRID!$B$69),0))</f>
        <v>31906</v>
      </c>
      <c r="M74" s="47" cm="1">
        <f t="array" ref="M74">IF($I$2="Путешествия с детьми",
INDEX(GRID!$B$4:$BI$14,MATCH(M$7,GRID!$A$4:$A$14,0),MATCH(1,($U$2=GRID!$B$1:$BI$1)*(КАЛЕНДАРЬ!$R5=GRID!$B$3:$BI$3), 0))*GRID!$B$65,
ROUNDUP(INDEX(GRID!$B$4:$BI$14,MATCH(M$7,GRID!$A$4:$A$14,0),MATCH(1,($U$2=GRID!$B$1:$BI$1)*(КАЛЕНДАРЬ!$R5=GRID!$B$3:$BI$3),0))*GRID!$B$65*(1-GRID!$B$69),0))</f>
        <v>32938</v>
      </c>
      <c r="N74" s="48" cm="1">
        <f t="array" ref="N74">IF($I$2="Путешествия с детьми",
INDEX(GRID!$B$17:$BI$27,MATCH(M$7,GRID!$A$17:$A$27,0),MATCH(1,($U$2=GRID!$B$1:$BI$1)*(КАЛЕНДАРЬ!$R5=GRID!$B$3:$BI$3), 0))*GRID!$B$65,
ROUNDUP(INDEX(GRID!$B$17:$BI$27,MATCH(M$7,GRID!$A$17:$A$27,0),MATCH(1,($U$2=GRID!$B$1:$BI$1)*(КАЛЕНДАРЬ!$R5=GRID!$B$3:$BI$3), 0))*GRID!$B$65*(1-GRID!$B$69),0))</f>
        <v>35088</v>
      </c>
      <c r="O74" s="47" cm="1">
        <f t="array" ref="O74">IF($I$2="Путешествия с детьми",
INDEX(GRID!$B$4:$BI$14,MATCH(O$7,GRID!$A$4:$A$14,0),MATCH(1,($U$2=GRID!$B$1:$BI$1)*(КАЛЕНДАРЬ!$R5=GRID!$B$3:$BI$3), 0))*GRID!$B$65,
ROUNDUP(INDEX(GRID!$B$4:$BI$14,MATCH(O$7,GRID!$A$4:$A$14,0),MATCH(1,($U$2=GRID!$B$1:$BI$1)*(КАЛЕНДАРЬ!$R5=GRID!$B$3:$BI$3),0))*GRID!$B$65*(1-GRID!$B$69),0))</f>
        <v>38528</v>
      </c>
      <c r="P74" s="48" cm="1">
        <f t="array" ref="P74">IF($I$2="Путешествия с детьми",
INDEX(GRID!$B$17:$BI$27,MATCH(O$7,GRID!$A$17:$A$27,0),MATCH(1,($U$2=GRID!$B$1:$BI$1)*(КАЛЕНДАРЬ!$R5=GRID!$B$3:$BI$3), 0))*GRID!$B$65,
ROUNDUP(INDEX(GRID!$B$17:$BI$27,MATCH(O$7,GRID!$A$17:$A$27,0),MATCH(1,($U$2=GRID!$B$1:$BI$1)*(КАЛЕНДАРЬ!$R5=GRID!$B$3:$BI$3), 0))*GRID!$B$65*(1-GRID!$B$69),0))</f>
        <v>40678</v>
      </c>
      <c r="Q74" s="47" t="e" cm="1">
        <f t="array" ref="Q74">IF($I$2="Путешествия с детьми",
INDEX(GRID!$B$4:$BI$14,MATCH(Q$7,GRID!$A$4:$A$14,0),MATCH(1,($U$2=GRID!$B$1:$BI$1)*(КАЛЕНДАРЬ!$R5=GRID!$B$3:$BI$3), 0))*GRID!$B$65,
ROUNDUP(INDEX(GRID!$B$4:$BI$14,MATCH(Q$7,GRID!$A$4:$A$14,0),MATCH(1,($U$2=GRID!$B$1:$BI$1)*(КАЛЕНДАРЬ!$R5=GRID!$B$3:$BI$3),0))*GRID!$B$65*(1-GRID!$B$69),0))</f>
        <v>#N/A</v>
      </c>
      <c r="R74" s="48" t="e" cm="1">
        <f t="array" ref="R74">IF($I$2="Путешествия с детьми",
INDEX(GRID!$B$17:$BI$27,MATCH(Q$7,GRID!$A$17:$A$27,0),MATCH(1,($U$2=GRID!$B$1:$BI$1)*(КАЛЕНДАРЬ!$R5=GRID!$B$3:$BI$3), 0))*GRID!$B$65,
ROUNDUP(INDEX(GRID!$B$17:$BI$27,MATCH(Q$7,GRID!$A$17:$A$27,0),MATCH(1,($U$2=GRID!$B$1:$BI$1)*(КАЛЕНДАРЬ!$R5=GRID!$B$3:$BI$3), 0))*GRID!$B$65*(1-GRID!$B$69),0))</f>
        <v>#N/A</v>
      </c>
      <c r="S74" s="47" t="e" cm="1">
        <f t="array" ref="S74">IF($I$2="Путешествия с детьми",
INDEX(GRID!$B$4:$BI$14,MATCH(S$7,GRID!$A$4:$A$14,0),MATCH(1,($U$2=GRID!$B$1:$BI$1)*(КАЛЕНДАРЬ!$R5=GRID!$B$3:$BI$3), 0))*GRID!$B$65,
ROUNDUP(INDEX(GRID!$B$4:$BI$14,MATCH(S$7,GRID!$A$4:$A$14,0),MATCH(1,($U$2=GRID!$B$1:$BI$1)*(КАЛЕНДАРЬ!$R5=GRID!$B$3:$BI$3),0))*GRID!$B$65*(1-GRID!$B$69),0))</f>
        <v>#N/A</v>
      </c>
      <c r="T74" s="48" t="e" cm="1">
        <f t="array" ref="T74">IF($I$2="Путешествия с детьми",
INDEX(GRID!$B$17:$BI$27,MATCH(S$7,GRID!$A$17:$A$27,0),MATCH(1,($U$2=GRID!$B$1:$BI$1)*(КАЛЕНДАРЬ!$R5=GRID!$B$3:$BI$3), 0))*GRID!$B$65,
ROUNDUP(INDEX(GRID!$B$17:$BI$27,MATCH(S$7,GRID!$A$17:$A$27,0),MATCH(1,($U$2=GRID!$B$1:$BI$1)*(КАЛЕНДАРЬ!$R5=GRID!$B$3:$BI$3), 0))*GRID!$B$65*(1-GRID!$B$69),0))</f>
        <v>#N/A</v>
      </c>
      <c r="U74" s="47" cm="1">
        <f t="array" ref="U74">IF($I$2="Путешествия с детьми",
INDEX(GRID!$B$4:$BI$14,MATCH(U$7,GRID!$A$4:$A$14,0),MATCH(1,($U$2=GRID!$B$1:$BI$1)*(КАЛЕНДАРЬ!$R5=GRID!$B$3:$BI$3), 0))*GRID!$B$65,
ROUNDUP(INDEX(GRID!$B$4:$BI$14,MATCH(U$7,GRID!$A$4:$A$14,0),MATCH(1,($U$2=GRID!$B$1:$BI$1)*(КАЛЕНДАРЬ!$R5=GRID!$B$3:$BI$3),0))*GRID!$B$65*(1-GRID!$B$69),0))</f>
        <v>60200</v>
      </c>
      <c r="V74" s="48" cm="1">
        <f t="array" ref="V74">IF($I$2="Путешествия с детьми",
INDEX(GRID!$B$17:$BI$27,MATCH(U$7,GRID!$A$17:$A$27,0),MATCH(1,($U$2=GRID!$B$1:$BI$1)*(КАЛЕНДАРЬ!$R5=GRID!$B$3:$BI$3), 0))*GRID!$B$65,
ROUNDUP(INDEX(GRID!$B$17:$BI$27,MATCH(U$7,GRID!$A$17:$A$27,0),MATCH(1,($U$2=GRID!$B$1:$BI$1)*(КАЛЕНДАРЬ!$R5=GRID!$B$3:$BI$3), 0))*GRID!$B$65*(1-GRID!$B$69),0))</f>
        <v>62350</v>
      </c>
      <c r="W74" s="47" cm="1">
        <f t="array" ref="W74">IF($I$2="Путешествия с детьми",
INDEX(GRID!$B$4:$BI$14,MATCH(W$7,GRID!$A$4:$A$14,0),MATCH(1,($U$2=GRID!$B$1:$BI$1)*(КАЛЕНДАРЬ!$R5=GRID!$B$3:$BI$3), 0))*GRID!$B$65,
ROUNDUP(INDEX(GRID!$B$4:$BI$14,MATCH(W$7,GRID!$A$4:$A$14,0),MATCH(1,($U$2=GRID!$B$1:$BI$1)*(КАЛЕНДАРЬ!$R5=GRID!$B$3:$BI$3),0))*GRID!$B$65*(1-GRID!$B$69),0))</f>
        <v>228760</v>
      </c>
      <c r="X74" s="48" cm="1">
        <f t="array" ref="X74">IF($I$2="Путешествия с детьми",
INDEX(GRID!$B$17:$BI$27,MATCH(W$7,GRID!$A$17:$A$27,0),MATCH(1,($U$2=GRID!$B$1:$BI$1)*(КАЛЕНДАРЬ!$R5=GRID!$B$3:$BI$3), 0))*GRID!$B$65,
ROUNDUP(INDEX(GRID!$B$17:$BI$27,MATCH(W$7,GRID!$A$17:$A$27,0),MATCH(1,($U$2=GRID!$B$1:$BI$1)*(КАЛЕНДАРЬ!$R5=GRID!$B$3:$BI$3), 0))*GRID!$B$65*(1-GRID!$B$69),0))</f>
        <v>230910</v>
      </c>
    </row>
    <row r="75" spans="1:24" hidden="1" x14ac:dyDescent="0.2">
      <c r="A75" s="117" t="s">
        <v>44</v>
      </c>
      <c r="B75" s="117">
        <v>3</v>
      </c>
      <c r="C75" s="138" cm="1">
        <f t="array" ref="C75">IF($I$2="Путешествия с детьми",
INDEX(GRID!$B$4:$BI$14,MATCH(C$7,GRID!$A$4:$A$14,0),MATCH(1,($U$2=GRID!$B$1:$BI$1)*(КАЛЕНДАРЬ!$R6=GRID!$B$3:$BI$3), 0))*GRID!$B$65,
ROUNDUP(INDEX(GRID!$B$4:$BI$14,MATCH(C$7,GRID!$A$4:$A$14,0),MATCH(1,($U$2=GRID!$B$1:$BI$1)*(КАЛЕНДАРЬ!$R6=GRID!$B$3:$BI$3),0))*GRID!$B$65*(1-GRID!$B$69),0))</f>
        <v>22360</v>
      </c>
      <c r="D75" s="48" cm="1">
        <f t="array" ref="D75">IF($I$2="Путешествия с детьми",
INDEX(GRID!$B$17:$BI$27,MATCH(C$7,GRID!$A$17:$A$27,0),MATCH(1,($U$2=GRID!$B$1:$BI$1)*(КАЛЕНДАРЬ!$R6=GRID!$B$3:$BI$3), 0))*GRID!$B$65,
ROUNDUP(INDEX(GRID!$B$17:$BI$27,MATCH(C$7,GRID!$A$17:$A$27,0),MATCH(1,($U$2=GRID!$B$1:$BI$1)*(КАЛЕНДАРЬ!$R6=GRID!$B$3:$BI$3), 0))*GRID!$B$65*(1-GRID!$B$69),0))</f>
        <v>24510</v>
      </c>
      <c r="E75" s="47" cm="1">
        <f t="array" ref="E75">IF($I$2="Путешествия с детьми",
INDEX(GRID!$B$4:$BI$14,MATCH(E$7,GRID!$A$4:$A$14,0),MATCH(1,($U$2=GRID!$B$1:$BI$1)*(КАЛЕНДАРЬ!$R6=GRID!$B$3:$BI$3), 0))*GRID!$B$65,
ROUNDUP(INDEX(GRID!$B$4:$BI$14,MATCH(E$7,GRID!$A$4:$A$14,0),MATCH(1,($U$2=GRID!$B$1:$BI$1)*(КАЛЕНДАРЬ!$R6=GRID!$B$3:$BI$3),0))*GRID!$B$65*(1-GRID!$B$69),0))</f>
        <v>24854</v>
      </c>
      <c r="F75" s="48" cm="1">
        <f t="array" ref="F75">IF($I$2="Путешествия с детьми",
INDEX(GRID!$B$17:$BI$27,MATCH(E$7,GRID!$A$17:$A$27,0),MATCH(1,($U$2=GRID!$B$1:$BI$1)*(КАЛЕНДАРЬ!$R6=GRID!$B$3:$BI$3), 0))*GRID!$B$65,
ROUNDUP(INDEX(GRID!$B$17:$BI$27,MATCH(E$7,GRID!$A$17:$A$27,0),MATCH(1,($U$2=GRID!$B$1:$BI$1)*(КАЛЕНДАРЬ!$R6=GRID!$B$3:$BI$3), 0))*GRID!$B$65*(1-GRID!$B$69),0))</f>
        <v>27004</v>
      </c>
      <c r="G75" s="47" t="e" cm="1">
        <f t="array" ref="G75">IF($I$2="Путешествия с детьми",
INDEX(GRID!$B$4:$BI$14,MATCH(G$7,GRID!$A$4:$A$14,0),MATCH(1,($U$2=GRID!$B$1:$BI$1)*(КАЛЕНДАРЬ!$R6=GRID!$B$3:$BI$3), 0))*GRID!$B$65,
ROUNDUP(INDEX(GRID!$B$4:$BI$14,MATCH(G$7,GRID!$A$4:$A$14,0),MATCH(1,($U$2=GRID!$B$1:$BI$1)*(КАЛЕНДАРЬ!$R6=GRID!$B$3:$BI$3),0))*GRID!$B$65*(1-GRID!$B$69),0))</f>
        <v>#N/A</v>
      </c>
      <c r="H75" s="48" t="e" cm="1">
        <f t="array" ref="H75">IF($I$2="Путешествия с детьми",
INDEX(GRID!$B$17:$BI$27,MATCH(G$7,GRID!$A$17:$A$27,0),MATCH(1,($U$2=GRID!$B$1:$BI$1)*(КАЛЕНДАРЬ!$R6=GRID!$B$3:$BI$3), 0))*GRID!$B$65,
ROUNDUP(INDEX(GRID!$B$17:$BI$27,MATCH(G$7,GRID!$A$17:$A$27,0),MATCH(1,($U$2=GRID!$B$1:$BI$1)*(КАЛЕНДАРЬ!$R6=GRID!$B$3:$BI$3), 0))*GRID!$B$65*(1-GRID!$B$69),0))</f>
        <v>#N/A</v>
      </c>
      <c r="I75" s="47" t="e" cm="1">
        <f t="array" ref="I75">IF($I$2="Путешествия с детьми",
INDEX(GRID!$B$4:$BI$14,MATCH(I$7,GRID!$A$4:$A$14,0),MATCH(1,($U$2=GRID!$B$1:$BI$1)*(КАЛЕНДАРЬ!$R6=GRID!$B$3:$BI$3), 0))*GRID!$B$65,
ROUNDUP(INDEX(GRID!$B$4:$BI$14,MATCH(I$7,GRID!$A$4:$A$14,0),MATCH(1,($U$2=GRID!$B$1:$BI$1)*(КАЛЕНДАРЬ!$R6=GRID!$B$3:$BI$3),0))*GRID!$B$65*(1-GRID!$B$69),0))</f>
        <v>#N/A</v>
      </c>
      <c r="J75" s="48" t="e" cm="1">
        <f t="array" ref="J75">IF($I$2="Путешествия с детьми",
INDEX(GRID!$B$17:$BI$27,MATCH(I$7,GRID!$A$17:$A$27,0),MATCH(1,($U$2=GRID!$B$1:$BI$1)*(КАЛЕНДАРЬ!$R6=GRID!$B$3:$BI$3), 0))*GRID!$B$65,
ROUNDUP(INDEX(GRID!$B$17:$BI$27,MATCH(I$7,GRID!$A$17:$A$27,0),MATCH(1,($U$2=GRID!$B$1:$BI$1)*(КАЛЕНДАРЬ!$R6=GRID!$B$3:$BI$3), 0))*GRID!$B$65*(1-GRID!$B$69),0))</f>
        <v>#N/A</v>
      </c>
      <c r="K75" s="47" cm="1">
        <f t="array" ref="K75">IF($I$2="Путешествия с детьми",
INDEX(GRID!$B$4:$BI$14,MATCH(K$7,GRID!$A$4:$A$14,0),MATCH(1,($U$2=GRID!$B$1:$BI$1)*(КАЛЕНДАРЬ!$R6=GRID!$B$3:$BI$3), 0))*GRID!$B$65,
ROUNDUP(INDEX(GRID!$B$4:$BI$14,MATCH(K$7,GRID!$A$4:$A$14,0),MATCH(1,($U$2=GRID!$B$1:$BI$1)*(КАЛЕНДАРЬ!$R6=GRID!$B$3:$BI$3),0))*GRID!$B$65*(1-GRID!$B$69),0))</f>
        <v>34142</v>
      </c>
      <c r="L75" s="48" cm="1">
        <f t="array" ref="L75">IF($I$2="Путешествия с детьми",
INDEX(GRID!$B$17:$BI$27,MATCH(K$7,GRID!$A$17:$A$27,0),MATCH(1,($U$2=GRID!$B$1:$BI$1)*(КАЛЕНДАРЬ!$R6=GRID!$B$3:$BI$3), 0))*GRID!$B$65,
ROUNDUP(INDEX(GRID!$B$17:$BI$27,MATCH(K$7,GRID!$A$17:$A$27,0),MATCH(1,($U$2=GRID!$B$1:$BI$1)*(КАЛЕНДАРЬ!$R6=GRID!$B$3:$BI$3), 0))*GRID!$B$65*(1-GRID!$B$69),0))</f>
        <v>36292</v>
      </c>
      <c r="M75" s="47" cm="1">
        <f t="array" ref="M75">IF($I$2="Путешествия с детьми",
INDEX(GRID!$B$4:$BI$14,MATCH(M$7,GRID!$A$4:$A$14,0),MATCH(1,($U$2=GRID!$B$1:$BI$1)*(КАЛЕНДАРЬ!$R6=GRID!$B$3:$BI$3), 0))*GRID!$B$65,
ROUNDUP(INDEX(GRID!$B$4:$BI$14,MATCH(M$7,GRID!$A$4:$A$14,0),MATCH(1,($U$2=GRID!$B$1:$BI$1)*(КАЛЕНДАРЬ!$R6=GRID!$B$3:$BI$3),0))*GRID!$B$65*(1-GRID!$B$69),0))</f>
        <v>37926</v>
      </c>
      <c r="N75" s="48" cm="1">
        <f t="array" ref="N75">IF($I$2="Путешествия с детьми",
INDEX(GRID!$B$17:$BI$27,MATCH(M$7,GRID!$A$17:$A$27,0),MATCH(1,($U$2=GRID!$B$1:$BI$1)*(КАЛЕНДАРЬ!$R6=GRID!$B$3:$BI$3), 0))*GRID!$B$65,
ROUNDUP(INDEX(GRID!$B$17:$BI$27,MATCH(M$7,GRID!$A$17:$A$27,0),MATCH(1,($U$2=GRID!$B$1:$BI$1)*(КАЛЕНДАРЬ!$R6=GRID!$B$3:$BI$3), 0))*GRID!$B$65*(1-GRID!$B$69),0))</f>
        <v>40076</v>
      </c>
      <c r="O75" s="47" cm="1">
        <f t="array" ref="O75">IF($I$2="Путешествия с детьми",
INDEX(GRID!$B$4:$BI$14,MATCH(O$7,GRID!$A$4:$A$14,0),MATCH(1,($U$2=GRID!$B$1:$BI$1)*(КАЛЕНДАРЬ!$R6=GRID!$B$3:$BI$3), 0))*GRID!$B$65,
ROUNDUP(INDEX(GRID!$B$4:$BI$14,MATCH(O$7,GRID!$A$4:$A$14,0),MATCH(1,($U$2=GRID!$B$1:$BI$1)*(КАЛЕНДАРЬ!$R6=GRID!$B$3:$BI$3),0))*GRID!$B$65*(1-GRID!$B$69),0))</f>
        <v>43516</v>
      </c>
      <c r="P75" s="48" cm="1">
        <f t="array" ref="P75">IF($I$2="Путешествия с детьми",
INDEX(GRID!$B$17:$BI$27,MATCH(O$7,GRID!$A$17:$A$27,0),MATCH(1,($U$2=GRID!$B$1:$BI$1)*(КАЛЕНДАРЬ!$R6=GRID!$B$3:$BI$3), 0))*GRID!$B$65,
ROUNDUP(INDEX(GRID!$B$17:$BI$27,MATCH(O$7,GRID!$A$17:$A$27,0),MATCH(1,($U$2=GRID!$B$1:$BI$1)*(КАЛЕНДАРЬ!$R6=GRID!$B$3:$BI$3), 0))*GRID!$B$65*(1-GRID!$B$69),0))</f>
        <v>45666</v>
      </c>
      <c r="Q75" s="47" t="e" cm="1">
        <f t="array" ref="Q75">IF($I$2="Путешествия с детьми",
INDEX(GRID!$B$4:$BI$14,MATCH(Q$7,GRID!$A$4:$A$14,0),MATCH(1,($U$2=GRID!$B$1:$BI$1)*(КАЛЕНДАРЬ!$R6=GRID!$B$3:$BI$3), 0))*GRID!$B$65,
ROUNDUP(INDEX(GRID!$B$4:$BI$14,MATCH(Q$7,GRID!$A$4:$A$14,0),MATCH(1,($U$2=GRID!$B$1:$BI$1)*(КАЛЕНДАРЬ!$R6=GRID!$B$3:$BI$3),0))*GRID!$B$65*(1-GRID!$B$69),0))</f>
        <v>#N/A</v>
      </c>
      <c r="R75" s="48" t="e" cm="1">
        <f t="array" ref="R75">IF($I$2="Путешествия с детьми",
INDEX(GRID!$B$17:$BI$27,MATCH(Q$7,GRID!$A$17:$A$27,0),MATCH(1,($U$2=GRID!$B$1:$BI$1)*(КАЛЕНДАРЬ!$R6=GRID!$B$3:$BI$3), 0))*GRID!$B$65,
ROUNDUP(INDEX(GRID!$B$17:$BI$27,MATCH(Q$7,GRID!$A$17:$A$27,0),MATCH(1,($U$2=GRID!$B$1:$BI$1)*(КАЛЕНДАРЬ!$R6=GRID!$B$3:$BI$3), 0))*GRID!$B$65*(1-GRID!$B$69),0))</f>
        <v>#N/A</v>
      </c>
      <c r="S75" s="47" t="e" cm="1">
        <f t="array" ref="S75">IF($I$2="Путешествия с детьми",
INDEX(GRID!$B$4:$BI$14,MATCH(S$7,GRID!$A$4:$A$14,0),MATCH(1,($U$2=GRID!$B$1:$BI$1)*(КАЛЕНДАРЬ!$R6=GRID!$B$3:$BI$3), 0))*GRID!$B$65,
ROUNDUP(INDEX(GRID!$B$4:$BI$14,MATCH(S$7,GRID!$A$4:$A$14,0),MATCH(1,($U$2=GRID!$B$1:$BI$1)*(КАЛЕНДАРЬ!$R6=GRID!$B$3:$BI$3),0))*GRID!$B$65*(1-GRID!$B$69),0))</f>
        <v>#N/A</v>
      </c>
      <c r="T75" s="48" t="e" cm="1">
        <f t="array" ref="T75">IF($I$2="Путешествия с детьми",
INDEX(GRID!$B$17:$BI$27,MATCH(S$7,GRID!$A$17:$A$27,0),MATCH(1,($U$2=GRID!$B$1:$BI$1)*(КАЛЕНДАРЬ!$R6=GRID!$B$3:$BI$3), 0))*GRID!$B$65,
ROUNDUP(INDEX(GRID!$B$17:$BI$27,MATCH(S$7,GRID!$A$17:$A$27,0),MATCH(1,($U$2=GRID!$B$1:$BI$1)*(КАЛЕНДАРЬ!$R6=GRID!$B$3:$BI$3), 0))*GRID!$B$65*(1-GRID!$B$69),0))</f>
        <v>#N/A</v>
      </c>
      <c r="U75" s="47" cm="1">
        <f t="array" ref="U75">IF($I$2="Путешествия с детьми",
INDEX(GRID!$B$4:$BI$14,MATCH(U$7,GRID!$A$4:$A$14,0),MATCH(1,($U$2=GRID!$B$1:$BI$1)*(КАЛЕНДАРЬ!$R6=GRID!$B$3:$BI$3), 0))*GRID!$B$65,
ROUNDUP(INDEX(GRID!$B$4:$BI$14,MATCH(U$7,GRID!$A$4:$A$14,0),MATCH(1,($U$2=GRID!$B$1:$BI$1)*(КАЛЕНДАРЬ!$R6=GRID!$B$3:$BI$3),0))*GRID!$B$65*(1-GRID!$B$69),0))</f>
        <v>67940</v>
      </c>
      <c r="V75" s="48" cm="1">
        <f t="array" ref="V75">IF($I$2="Путешествия с детьми",
INDEX(GRID!$B$17:$BI$27,MATCH(U$7,GRID!$A$17:$A$27,0),MATCH(1,($U$2=GRID!$B$1:$BI$1)*(КАЛЕНДАРЬ!$R6=GRID!$B$3:$BI$3), 0))*GRID!$B$65,
ROUNDUP(INDEX(GRID!$B$17:$BI$27,MATCH(U$7,GRID!$A$17:$A$27,0),MATCH(1,($U$2=GRID!$B$1:$BI$1)*(КАЛЕНДАРЬ!$R6=GRID!$B$3:$BI$3), 0))*GRID!$B$65*(1-GRID!$B$69),0))</f>
        <v>70090</v>
      </c>
      <c r="W75" s="47" cm="1">
        <f t="array" ref="W75">IF($I$2="Путешествия с детьми",
INDEX(GRID!$B$4:$BI$14,MATCH(W$7,GRID!$A$4:$A$14,0),MATCH(1,($U$2=GRID!$B$1:$BI$1)*(КАЛЕНДАРЬ!$R6=GRID!$B$3:$BI$3), 0))*GRID!$B$65,
ROUNDUP(INDEX(GRID!$B$4:$BI$14,MATCH(W$7,GRID!$A$4:$A$14,0),MATCH(1,($U$2=GRID!$B$1:$BI$1)*(КАЛЕНДАРЬ!$R6=GRID!$B$3:$BI$3),0))*GRID!$B$65*(1-GRID!$B$69),0))</f>
        <v>251980</v>
      </c>
      <c r="X75" s="48" cm="1">
        <f t="array" ref="X75">IF($I$2="Путешествия с детьми",
INDEX(GRID!$B$17:$BI$27,MATCH(W$7,GRID!$A$17:$A$27,0),MATCH(1,($U$2=GRID!$B$1:$BI$1)*(КАЛЕНДАРЬ!$R6=GRID!$B$3:$BI$3), 0))*GRID!$B$65,
ROUNDUP(INDEX(GRID!$B$17:$BI$27,MATCH(W$7,GRID!$A$17:$A$27,0),MATCH(1,($U$2=GRID!$B$1:$BI$1)*(КАЛЕНДАРЬ!$R6=GRID!$B$3:$BI$3), 0))*GRID!$B$65*(1-GRID!$B$69),0))</f>
        <v>254130</v>
      </c>
    </row>
    <row r="76" spans="1:24" hidden="1" x14ac:dyDescent="0.2">
      <c r="A76" s="117" t="s">
        <v>45</v>
      </c>
      <c r="B76" s="117">
        <v>4</v>
      </c>
      <c r="C76" s="138" cm="1">
        <f t="array" ref="C76">IF($I$2="Путешествия с детьми",
INDEX(GRID!$B$4:$BI$14,MATCH(C$7,GRID!$A$4:$A$14,0),MATCH(1,($U$2=GRID!$B$1:$BI$1)*(КАЛЕНДАРЬ!$R7=GRID!$B$3:$BI$3), 0))*GRID!$B$65,
ROUNDUP(INDEX(GRID!$B$4:$BI$14,MATCH(C$7,GRID!$A$4:$A$14,0),MATCH(1,($U$2=GRID!$B$1:$BI$1)*(КАЛЕНДАРЬ!$R7=GRID!$B$3:$BI$3),0))*GRID!$B$65*(1-GRID!$B$69),0))</f>
        <v>22360</v>
      </c>
      <c r="D76" s="48" cm="1">
        <f t="array" ref="D76">IF($I$2="Путешествия с детьми",
INDEX(GRID!$B$17:$BI$27,MATCH(C$7,GRID!$A$17:$A$27,0),MATCH(1,($U$2=GRID!$B$1:$BI$1)*(КАЛЕНДАРЬ!$R7=GRID!$B$3:$BI$3), 0))*GRID!$B$65,
ROUNDUP(INDEX(GRID!$B$17:$BI$27,MATCH(C$7,GRID!$A$17:$A$27,0),MATCH(1,($U$2=GRID!$B$1:$BI$1)*(КАЛЕНДАРЬ!$R7=GRID!$B$3:$BI$3), 0))*GRID!$B$65*(1-GRID!$B$69),0))</f>
        <v>24510</v>
      </c>
      <c r="E76" s="47" cm="1">
        <f t="array" ref="E76">IF($I$2="Путешествия с детьми",
INDEX(GRID!$B$4:$BI$14,MATCH(E$7,GRID!$A$4:$A$14,0),MATCH(1,($U$2=GRID!$B$1:$BI$1)*(КАЛЕНДАРЬ!$R7=GRID!$B$3:$BI$3), 0))*GRID!$B$65,
ROUNDUP(INDEX(GRID!$B$4:$BI$14,MATCH(E$7,GRID!$A$4:$A$14,0),MATCH(1,($U$2=GRID!$B$1:$BI$1)*(КАЛЕНДАРЬ!$R7=GRID!$B$3:$BI$3),0))*GRID!$B$65*(1-GRID!$B$69),0))</f>
        <v>24854</v>
      </c>
      <c r="F76" s="48" cm="1">
        <f t="array" ref="F76">IF($I$2="Путешествия с детьми",
INDEX(GRID!$B$17:$BI$27,MATCH(E$7,GRID!$A$17:$A$27,0),MATCH(1,($U$2=GRID!$B$1:$BI$1)*(КАЛЕНДАРЬ!$R7=GRID!$B$3:$BI$3), 0))*GRID!$B$65,
ROUNDUP(INDEX(GRID!$B$17:$BI$27,MATCH(E$7,GRID!$A$17:$A$27,0),MATCH(1,($U$2=GRID!$B$1:$BI$1)*(КАЛЕНДАРЬ!$R7=GRID!$B$3:$BI$3), 0))*GRID!$B$65*(1-GRID!$B$69),0))</f>
        <v>27004</v>
      </c>
      <c r="G76" s="47" t="e" cm="1">
        <f t="array" ref="G76">IF($I$2="Путешествия с детьми",
INDEX(GRID!$B$4:$BI$14,MATCH(G$7,GRID!$A$4:$A$14,0),MATCH(1,($U$2=GRID!$B$1:$BI$1)*(КАЛЕНДАРЬ!$R7=GRID!$B$3:$BI$3), 0))*GRID!$B$65,
ROUNDUP(INDEX(GRID!$B$4:$BI$14,MATCH(G$7,GRID!$A$4:$A$14,0),MATCH(1,($U$2=GRID!$B$1:$BI$1)*(КАЛЕНДАРЬ!$R7=GRID!$B$3:$BI$3),0))*GRID!$B$65*(1-GRID!$B$69),0))</f>
        <v>#N/A</v>
      </c>
      <c r="H76" s="48" t="e" cm="1">
        <f t="array" ref="H76">IF($I$2="Путешествия с детьми",
INDEX(GRID!$B$17:$BI$27,MATCH(G$7,GRID!$A$17:$A$27,0),MATCH(1,($U$2=GRID!$B$1:$BI$1)*(КАЛЕНДАРЬ!$R7=GRID!$B$3:$BI$3), 0))*GRID!$B$65,
ROUNDUP(INDEX(GRID!$B$17:$BI$27,MATCH(G$7,GRID!$A$17:$A$27,0),MATCH(1,($U$2=GRID!$B$1:$BI$1)*(КАЛЕНДАРЬ!$R7=GRID!$B$3:$BI$3), 0))*GRID!$B$65*(1-GRID!$B$69),0))</f>
        <v>#N/A</v>
      </c>
      <c r="I76" s="47" t="e" cm="1">
        <f t="array" ref="I76">IF($I$2="Путешествия с детьми",
INDEX(GRID!$B$4:$BI$14,MATCH(I$7,GRID!$A$4:$A$14,0),MATCH(1,($U$2=GRID!$B$1:$BI$1)*(КАЛЕНДАРЬ!$R7=GRID!$B$3:$BI$3), 0))*GRID!$B$65,
ROUNDUP(INDEX(GRID!$B$4:$BI$14,MATCH(I$7,GRID!$A$4:$A$14,0),MATCH(1,($U$2=GRID!$B$1:$BI$1)*(КАЛЕНДАРЬ!$R7=GRID!$B$3:$BI$3),0))*GRID!$B$65*(1-GRID!$B$69),0))</f>
        <v>#N/A</v>
      </c>
      <c r="J76" s="48" t="e" cm="1">
        <f t="array" ref="J76">IF($I$2="Путешествия с детьми",
INDEX(GRID!$B$17:$BI$27,MATCH(I$7,GRID!$A$17:$A$27,0),MATCH(1,($U$2=GRID!$B$1:$BI$1)*(КАЛЕНДАРЬ!$R7=GRID!$B$3:$BI$3), 0))*GRID!$B$65,
ROUNDUP(INDEX(GRID!$B$17:$BI$27,MATCH(I$7,GRID!$A$17:$A$27,0),MATCH(1,($U$2=GRID!$B$1:$BI$1)*(КАЛЕНДАРЬ!$R7=GRID!$B$3:$BI$3), 0))*GRID!$B$65*(1-GRID!$B$69),0))</f>
        <v>#N/A</v>
      </c>
      <c r="K76" s="47" cm="1">
        <f t="array" ref="K76">IF($I$2="Путешествия с детьми",
INDEX(GRID!$B$4:$BI$14,MATCH(K$7,GRID!$A$4:$A$14,0),MATCH(1,($U$2=GRID!$B$1:$BI$1)*(КАЛЕНДАРЬ!$R7=GRID!$B$3:$BI$3), 0))*GRID!$B$65,
ROUNDUP(INDEX(GRID!$B$4:$BI$14,MATCH(K$7,GRID!$A$4:$A$14,0),MATCH(1,($U$2=GRID!$B$1:$BI$1)*(КАЛЕНДАРЬ!$R7=GRID!$B$3:$BI$3),0))*GRID!$B$65*(1-GRID!$B$69),0))</f>
        <v>34142</v>
      </c>
      <c r="L76" s="48" cm="1">
        <f t="array" ref="L76">IF($I$2="Путешествия с детьми",
INDEX(GRID!$B$17:$BI$27,MATCH(K$7,GRID!$A$17:$A$27,0),MATCH(1,($U$2=GRID!$B$1:$BI$1)*(КАЛЕНДАРЬ!$R7=GRID!$B$3:$BI$3), 0))*GRID!$B$65,
ROUNDUP(INDEX(GRID!$B$17:$BI$27,MATCH(K$7,GRID!$A$17:$A$27,0),MATCH(1,($U$2=GRID!$B$1:$BI$1)*(КАЛЕНДАРЬ!$R7=GRID!$B$3:$BI$3), 0))*GRID!$B$65*(1-GRID!$B$69),0))</f>
        <v>36292</v>
      </c>
      <c r="M76" s="47" cm="1">
        <f t="array" ref="M76">IF($I$2="Путешествия с детьми",
INDEX(GRID!$B$4:$BI$14,MATCH(M$7,GRID!$A$4:$A$14,0),MATCH(1,($U$2=GRID!$B$1:$BI$1)*(КАЛЕНДАРЬ!$R7=GRID!$B$3:$BI$3), 0))*GRID!$B$65,
ROUNDUP(INDEX(GRID!$B$4:$BI$14,MATCH(M$7,GRID!$A$4:$A$14,0),MATCH(1,($U$2=GRID!$B$1:$BI$1)*(КАЛЕНДАРЬ!$R7=GRID!$B$3:$BI$3),0))*GRID!$B$65*(1-GRID!$B$69),0))</f>
        <v>37926</v>
      </c>
      <c r="N76" s="48" cm="1">
        <f t="array" ref="N76">IF($I$2="Путешествия с детьми",
INDEX(GRID!$B$17:$BI$27,MATCH(M$7,GRID!$A$17:$A$27,0),MATCH(1,($U$2=GRID!$B$1:$BI$1)*(КАЛЕНДАРЬ!$R7=GRID!$B$3:$BI$3), 0))*GRID!$B$65,
ROUNDUP(INDEX(GRID!$B$17:$BI$27,MATCH(M$7,GRID!$A$17:$A$27,0),MATCH(1,($U$2=GRID!$B$1:$BI$1)*(КАЛЕНДАРЬ!$R7=GRID!$B$3:$BI$3), 0))*GRID!$B$65*(1-GRID!$B$69),0))</f>
        <v>40076</v>
      </c>
      <c r="O76" s="47" cm="1">
        <f t="array" ref="O76">IF($I$2="Путешествия с детьми",
INDEX(GRID!$B$4:$BI$14,MATCH(O$7,GRID!$A$4:$A$14,0),MATCH(1,($U$2=GRID!$B$1:$BI$1)*(КАЛЕНДАРЬ!$R7=GRID!$B$3:$BI$3), 0))*GRID!$B$65,
ROUNDUP(INDEX(GRID!$B$4:$BI$14,MATCH(O$7,GRID!$A$4:$A$14,0),MATCH(1,($U$2=GRID!$B$1:$BI$1)*(КАЛЕНДАРЬ!$R7=GRID!$B$3:$BI$3),0))*GRID!$B$65*(1-GRID!$B$69),0))</f>
        <v>43516</v>
      </c>
      <c r="P76" s="48" cm="1">
        <f t="array" ref="P76">IF($I$2="Путешествия с детьми",
INDEX(GRID!$B$17:$BI$27,MATCH(O$7,GRID!$A$17:$A$27,0),MATCH(1,($U$2=GRID!$B$1:$BI$1)*(КАЛЕНДАРЬ!$R7=GRID!$B$3:$BI$3), 0))*GRID!$B$65,
ROUNDUP(INDEX(GRID!$B$17:$BI$27,MATCH(O$7,GRID!$A$17:$A$27,0),MATCH(1,($U$2=GRID!$B$1:$BI$1)*(КАЛЕНДАРЬ!$R7=GRID!$B$3:$BI$3), 0))*GRID!$B$65*(1-GRID!$B$69),0))</f>
        <v>45666</v>
      </c>
      <c r="Q76" s="47" t="e" cm="1">
        <f t="array" ref="Q76">IF($I$2="Путешествия с детьми",
INDEX(GRID!$B$4:$BI$14,MATCH(Q$7,GRID!$A$4:$A$14,0),MATCH(1,($U$2=GRID!$B$1:$BI$1)*(КАЛЕНДАРЬ!$R7=GRID!$B$3:$BI$3), 0))*GRID!$B$65,
ROUNDUP(INDEX(GRID!$B$4:$BI$14,MATCH(Q$7,GRID!$A$4:$A$14,0),MATCH(1,($U$2=GRID!$B$1:$BI$1)*(КАЛЕНДАРЬ!$R7=GRID!$B$3:$BI$3),0))*GRID!$B$65*(1-GRID!$B$69),0))</f>
        <v>#N/A</v>
      </c>
      <c r="R76" s="48" t="e" cm="1">
        <f t="array" ref="R76">IF($I$2="Путешествия с детьми",
INDEX(GRID!$B$17:$BI$27,MATCH(Q$7,GRID!$A$17:$A$27,0),MATCH(1,($U$2=GRID!$B$1:$BI$1)*(КАЛЕНДАРЬ!$R7=GRID!$B$3:$BI$3), 0))*GRID!$B$65,
ROUNDUP(INDEX(GRID!$B$17:$BI$27,MATCH(Q$7,GRID!$A$17:$A$27,0),MATCH(1,($U$2=GRID!$B$1:$BI$1)*(КАЛЕНДАРЬ!$R7=GRID!$B$3:$BI$3), 0))*GRID!$B$65*(1-GRID!$B$69),0))</f>
        <v>#N/A</v>
      </c>
      <c r="S76" s="47" t="e" cm="1">
        <f t="array" ref="S76">IF($I$2="Путешествия с детьми",
INDEX(GRID!$B$4:$BI$14,MATCH(S$7,GRID!$A$4:$A$14,0),MATCH(1,($U$2=GRID!$B$1:$BI$1)*(КАЛЕНДАРЬ!$R7=GRID!$B$3:$BI$3), 0))*GRID!$B$65,
ROUNDUP(INDEX(GRID!$B$4:$BI$14,MATCH(S$7,GRID!$A$4:$A$14,0),MATCH(1,($U$2=GRID!$B$1:$BI$1)*(КАЛЕНДАРЬ!$R7=GRID!$B$3:$BI$3),0))*GRID!$B$65*(1-GRID!$B$69),0))</f>
        <v>#N/A</v>
      </c>
      <c r="T76" s="48" t="e" cm="1">
        <f t="array" ref="T76">IF($I$2="Путешествия с детьми",
INDEX(GRID!$B$17:$BI$27,MATCH(S$7,GRID!$A$17:$A$27,0),MATCH(1,($U$2=GRID!$B$1:$BI$1)*(КАЛЕНДАРЬ!$R7=GRID!$B$3:$BI$3), 0))*GRID!$B$65,
ROUNDUP(INDEX(GRID!$B$17:$BI$27,MATCH(S$7,GRID!$A$17:$A$27,0),MATCH(1,($U$2=GRID!$B$1:$BI$1)*(КАЛЕНДАРЬ!$R7=GRID!$B$3:$BI$3), 0))*GRID!$B$65*(1-GRID!$B$69),0))</f>
        <v>#N/A</v>
      </c>
      <c r="U76" s="47" cm="1">
        <f t="array" ref="U76">IF($I$2="Путешествия с детьми",
INDEX(GRID!$B$4:$BI$14,MATCH(U$7,GRID!$A$4:$A$14,0),MATCH(1,($U$2=GRID!$B$1:$BI$1)*(КАЛЕНДАРЬ!$R7=GRID!$B$3:$BI$3), 0))*GRID!$B$65,
ROUNDUP(INDEX(GRID!$B$4:$BI$14,MATCH(U$7,GRID!$A$4:$A$14,0),MATCH(1,($U$2=GRID!$B$1:$BI$1)*(КАЛЕНДАРЬ!$R7=GRID!$B$3:$BI$3),0))*GRID!$B$65*(1-GRID!$B$69),0))</f>
        <v>67940</v>
      </c>
      <c r="V76" s="48" cm="1">
        <f t="array" ref="V76">IF($I$2="Путешествия с детьми",
INDEX(GRID!$B$17:$BI$27,MATCH(U$7,GRID!$A$17:$A$27,0),MATCH(1,($U$2=GRID!$B$1:$BI$1)*(КАЛЕНДАРЬ!$R7=GRID!$B$3:$BI$3), 0))*GRID!$B$65,
ROUNDUP(INDEX(GRID!$B$17:$BI$27,MATCH(U$7,GRID!$A$17:$A$27,0),MATCH(1,($U$2=GRID!$B$1:$BI$1)*(КАЛЕНДАРЬ!$R7=GRID!$B$3:$BI$3), 0))*GRID!$B$65*(1-GRID!$B$69),0))</f>
        <v>70090</v>
      </c>
      <c r="W76" s="47" cm="1">
        <f t="array" ref="W76">IF($I$2="Путешествия с детьми",
INDEX(GRID!$B$4:$BI$14,MATCH(W$7,GRID!$A$4:$A$14,0),MATCH(1,($U$2=GRID!$B$1:$BI$1)*(КАЛЕНДАРЬ!$R7=GRID!$B$3:$BI$3), 0))*GRID!$B$65,
ROUNDUP(INDEX(GRID!$B$4:$BI$14,MATCH(W$7,GRID!$A$4:$A$14,0),MATCH(1,($U$2=GRID!$B$1:$BI$1)*(КАЛЕНДАРЬ!$R7=GRID!$B$3:$BI$3),0))*GRID!$B$65*(1-GRID!$B$69),0))</f>
        <v>251980</v>
      </c>
      <c r="X76" s="48" cm="1">
        <f t="array" ref="X76">IF($I$2="Путешествия с детьми",
INDEX(GRID!$B$17:$BI$27,MATCH(W$7,GRID!$A$17:$A$27,0),MATCH(1,($U$2=GRID!$B$1:$BI$1)*(КАЛЕНДАРЬ!$R7=GRID!$B$3:$BI$3), 0))*GRID!$B$65,
ROUNDUP(INDEX(GRID!$B$17:$BI$27,MATCH(W$7,GRID!$A$17:$A$27,0),MATCH(1,($U$2=GRID!$B$1:$BI$1)*(КАЛЕНДАРЬ!$R7=GRID!$B$3:$BI$3), 0))*GRID!$B$65*(1-GRID!$B$69),0))</f>
        <v>254130</v>
      </c>
    </row>
    <row r="77" spans="1:24" hidden="1" x14ac:dyDescent="0.2">
      <c r="A77" s="117" t="s">
        <v>46</v>
      </c>
      <c r="B77" s="117">
        <v>5</v>
      </c>
      <c r="C77" s="138" cm="1">
        <f t="array" ref="C77">IF($I$2="Путешествия с детьми",
INDEX(GRID!$B$4:$BI$14,MATCH(C$7,GRID!$A$4:$A$14,0),MATCH(1,($U$2=GRID!$B$1:$BI$1)*(КАЛЕНДАРЬ!$R8=GRID!$B$3:$BI$3), 0))*GRID!$B$65,
ROUNDUP(INDEX(GRID!$B$4:$BI$14,MATCH(C$7,GRID!$A$4:$A$14,0),MATCH(1,($U$2=GRID!$B$1:$BI$1)*(КАЛЕНДАРЬ!$R8=GRID!$B$3:$BI$3),0))*GRID!$B$65*(1-GRID!$B$69),0))</f>
        <v>22360</v>
      </c>
      <c r="D77" s="48" cm="1">
        <f t="array" ref="D77">IF($I$2="Путешествия с детьми",
INDEX(GRID!$B$17:$BI$27,MATCH(C$7,GRID!$A$17:$A$27,0),MATCH(1,($U$2=GRID!$B$1:$BI$1)*(КАЛЕНДАРЬ!$R8=GRID!$B$3:$BI$3), 0))*GRID!$B$65,
ROUNDUP(INDEX(GRID!$B$17:$BI$27,MATCH(C$7,GRID!$A$17:$A$27,0),MATCH(1,($U$2=GRID!$B$1:$BI$1)*(КАЛЕНДАРЬ!$R8=GRID!$B$3:$BI$3), 0))*GRID!$B$65*(1-GRID!$B$69),0))</f>
        <v>24510</v>
      </c>
      <c r="E77" s="47" cm="1">
        <f t="array" ref="E77">IF($I$2="Путешествия с детьми",
INDEX(GRID!$B$4:$BI$14,MATCH(E$7,GRID!$A$4:$A$14,0),MATCH(1,($U$2=GRID!$B$1:$BI$1)*(КАЛЕНДАРЬ!$R8=GRID!$B$3:$BI$3), 0))*GRID!$B$65,
ROUNDUP(INDEX(GRID!$B$4:$BI$14,MATCH(E$7,GRID!$A$4:$A$14,0),MATCH(1,($U$2=GRID!$B$1:$BI$1)*(КАЛЕНДАРЬ!$R8=GRID!$B$3:$BI$3),0))*GRID!$B$65*(1-GRID!$B$69),0))</f>
        <v>24854</v>
      </c>
      <c r="F77" s="48" cm="1">
        <f t="array" ref="F77">IF($I$2="Путешествия с детьми",
INDEX(GRID!$B$17:$BI$27,MATCH(E$7,GRID!$A$17:$A$27,0),MATCH(1,($U$2=GRID!$B$1:$BI$1)*(КАЛЕНДАРЬ!$R8=GRID!$B$3:$BI$3), 0))*GRID!$B$65,
ROUNDUP(INDEX(GRID!$B$17:$BI$27,MATCH(E$7,GRID!$A$17:$A$27,0),MATCH(1,($U$2=GRID!$B$1:$BI$1)*(КАЛЕНДАРЬ!$R8=GRID!$B$3:$BI$3), 0))*GRID!$B$65*(1-GRID!$B$69),0))</f>
        <v>27004</v>
      </c>
      <c r="G77" s="47" t="e" cm="1">
        <f t="array" ref="G77">IF($I$2="Путешествия с детьми",
INDEX(GRID!$B$4:$BI$14,MATCH(G$7,GRID!$A$4:$A$14,0),MATCH(1,($U$2=GRID!$B$1:$BI$1)*(КАЛЕНДАРЬ!$R8=GRID!$B$3:$BI$3), 0))*GRID!$B$65,
ROUNDUP(INDEX(GRID!$B$4:$BI$14,MATCH(G$7,GRID!$A$4:$A$14,0),MATCH(1,($U$2=GRID!$B$1:$BI$1)*(КАЛЕНДАРЬ!$R8=GRID!$B$3:$BI$3),0))*GRID!$B$65*(1-GRID!$B$69),0))</f>
        <v>#N/A</v>
      </c>
      <c r="H77" s="48" t="e" cm="1">
        <f t="array" ref="H77">IF($I$2="Путешествия с детьми",
INDEX(GRID!$B$17:$BI$27,MATCH(G$7,GRID!$A$17:$A$27,0),MATCH(1,($U$2=GRID!$B$1:$BI$1)*(КАЛЕНДАРЬ!$R8=GRID!$B$3:$BI$3), 0))*GRID!$B$65,
ROUNDUP(INDEX(GRID!$B$17:$BI$27,MATCH(G$7,GRID!$A$17:$A$27,0),MATCH(1,($U$2=GRID!$B$1:$BI$1)*(КАЛЕНДАРЬ!$R8=GRID!$B$3:$BI$3), 0))*GRID!$B$65*(1-GRID!$B$69),0))</f>
        <v>#N/A</v>
      </c>
      <c r="I77" s="47" t="e" cm="1">
        <f t="array" ref="I77">IF($I$2="Путешествия с детьми",
INDEX(GRID!$B$4:$BI$14,MATCH(I$7,GRID!$A$4:$A$14,0),MATCH(1,($U$2=GRID!$B$1:$BI$1)*(КАЛЕНДАРЬ!$R8=GRID!$B$3:$BI$3), 0))*GRID!$B$65,
ROUNDUP(INDEX(GRID!$B$4:$BI$14,MATCH(I$7,GRID!$A$4:$A$14,0),MATCH(1,($U$2=GRID!$B$1:$BI$1)*(КАЛЕНДАРЬ!$R8=GRID!$B$3:$BI$3),0))*GRID!$B$65*(1-GRID!$B$69),0))</f>
        <v>#N/A</v>
      </c>
      <c r="J77" s="48" t="e" cm="1">
        <f t="array" ref="J77">IF($I$2="Путешествия с детьми",
INDEX(GRID!$B$17:$BI$27,MATCH(I$7,GRID!$A$17:$A$27,0),MATCH(1,($U$2=GRID!$B$1:$BI$1)*(КАЛЕНДАРЬ!$R8=GRID!$B$3:$BI$3), 0))*GRID!$B$65,
ROUNDUP(INDEX(GRID!$B$17:$BI$27,MATCH(I$7,GRID!$A$17:$A$27,0),MATCH(1,($U$2=GRID!$B$1:$BI$1)*(КАЛЕНДАРЬ!$R8=GRID!$B$3:$BI$3), 0))*GRID!$B$65*(1-GRID!$B$69),0))</f>
        <v>#N/A</v>
      </c>
      <c r="K77" s="47" cm="1">
        <f t="array" ref="K77">IF($I$2="Путешествия с детьми",
INDEX(GRID!$B$4:$BI$14,MATCH(K$7,GRID!$A$4:$A$14,0),MATCH(1,($U$2=GRID!$B$1:$BI$1)*(КАЛЕНДАРЬ!$R8=GRID!$B$3:$BI$3), 0))*GRID!$B$65,
ROUNDUP(INDEX(GRID!$B$4:$BI$14,MATCH(K$7,GRID!$A$4:$A$14,0),MATCH(1,($U$2=GRID!$B$1:$BI$1)*(КАЛЕНДАРЬ!$R8=GRID!$B$3:$BI$3),0))*GRID!$B$65*(1-GRID!$B$69),0))</f>
        <v>34142</v>
      </c>
      <c r="L77" s="48" cm="1">
        <f t="array" ref="L77">IF($I$2="Путешествия с детьми",
INDEX(GRID!$B$17:$BI$27,MATCH(K$7,GRID!$A$17:$A$27,0),MATCH(1,($U$2=GRID!$B$1:$BI$1)*(КАЛЕНДАРЬ!$R8=GRID!$B$3:$BI$3), 0))*GRID!$B$65,
ROUNDUP(INDEX(GRID!$B$17:$BI$27,MATCH(K$7,GRID!$A$17:$A$27,0),MATCH(1,($U$2=GRID!$B$1:$BI$1)*(КАЛЕНДАРЬ!$R8=GRID!$B$3:$BI$3), 0))*GRID!$B$65*(1-GRID!$B$69),0))</f>
        <v>36292</v>
      </c>
      <c r="M77" s="47" cm="1">
        <f t="array" ref="M77">IF($I$2="Путешествия с детьми",
INDEX(GRID!$B$4:$BI$14,MATCH(M$7,GRID!$A$4:$A$14,0),MATCH(1,($U$2=GRID!$B$1:$BI$1)*(КАЛЕНДАРЬ!$R8=GRID!$B$3:$BI$3), 0))*GRID!$B$65,
ROUNDUP(INDEX(GRID!$B$4:$BI$14,MATCH(M$7,GRID!$A$4:$A$14,0),MATCH(1,($U$2=GRID!$B$1:$BI$1)*(КАЛЕНДАРЬ!$R8=GRID!$B$3:$BI$3),0))*GRID!$B$65*(1-GRID!$B$69),0))</f>
        <v>37926</v>
      </c>
      <c r="N77" s="48" cm="1">
        <f t="array" ref="N77">IF($I$2="Путешествия с детьми",
INDEX(GRID!$B$17:$BI$27,MATCH(M$7,GRID!$A$17:$A$27,0),MATCH(1,($U$2=GRID!$B$1:$BI$1)*(КАЛЕНДАРЬ!$R8=GRID!$B$3:$BI$3), 0))*GRID!$B$65,
ROUNDUP(INDEX(GRID!$B$17:$BI$27,MATCH(M$7,GRID!$A$17:$A$27,0),MATCH(1,($U$2=GRID!$B$1:$BI$1)*(КАЛЕНДАРЬ!$R8=GRID!$B$3:$BI$3), 0))*GRID!$B$65*(1-GRID!$B$69),0))</f>
        <v>40076</v>
      </c>
      <c r="O77" s="47" cm="1">
        <f t="array" ref="O77">IF($I$2="Путешествия с детьми",
INDEX(GRID!$B$4:$BI$14,MATCH(O$7,GRID!$A$4:$A$14,0),MATCH(1,($U$2=GRID!$B$1:$BI$1)*(КАЛЕНДАРЬ!$R8=GRID!$B$3:$BI$3), 0))*GRID!$B$65,
ROUNDUP(INDEX(GRID!$B$4:$BI$14,MATCH(O$7,GRID!$A$4:$A$14,0),MATCH(1,($U$2=GRID!$B$1:$BI$1)*(КАЛЕНДАРЬ!$R8=GRID!$B$3:$BI$3),0))*GRID!$B$65*(1-GRID!$B$69),0))</f>
        <v>43516</v>
      </c>
      <c r="P77" s="48" cm="1">
        <f t="array" ref="P77">IF($I$2="Путешествия с детьми",
INDEX(GRID!$B$17:$BI$27,MATCH(O$7,GRID!$A$17:$A$27,0),MATCH(1,($U$2=GRID!$B$1:$BI$1)*(КАЛЕНДАРЬ!$R8=GRID!$B$3:$BI$3), 0))*GRID!$B$65,
ROUNDUP(INDEX(GRID!$B$17:$BI$27,MATCH(O$7,GRID!$A$17:$A$27,0),MATCH(1,($U$2=GRID!$B$1:$BI$1)*(КАЛЕНДАРЬ!$R8=GRID!$B$3:$BI$3), 0))*GRID!$B$65*(1-GRID!$B$69),0))</f>
        <v>45666</v>
      </c>
      <c r="Q77" s="47" t="e" cm="1">
        <f t="array" ref="Q77">IF($I$2="Путешествия с детьми",
INDEX(GRID!$B$4:$BI$14,MATCH(Q$7,GRID!$A$4:$A$14,0),MATCH(1,($U$2=GRID!$B$1:$BI$1)*(КАЛЕНДАРЬ!$R8=GRID!$B$3:$BI$3), 0))*GRID!$B$65,
ROUNDUP(INDEX(GRID!$B$4:$BI$14,MATCH(Q$7,GRID!$A$4:$A$14,0),MATCH(1,($U$2=GRID!$B$1:$BI$1)*(КАЛЕНДАРЬ!$R8=GRID!$B$3:$BI$3),0))*GRID!$B$65*(1-GRID!$B$69),0))</f>
        <v>#N/A</v>
      </c>
      <c r="R77" s="48" t="e" cm="1">
        <f t="array" ref="R77">IF($I$2="Путешествия с детьми",
INDEX(GRID!$B$17:$BI$27,MATCH(Q$7,GRID!$A$17:$A$27,0),MATCH(1,($U$2=GRID!$B$1:$BI$1)*(КАЛЕНДАРЬ!$R8=GRID!$B$3:$BI$3), 0))*GRID!$B$65,
ROUNDUP(INDEX(GRID!$B$17:$BI$27,MATCH(Q$7,GRID!$A$17:$A$27,0),MATCH(1,($U$2=GRID!$B$1:$BI$1)*(КАЛЕНДАРЬ!$R8=GRID!$B$3:$BI$3), 0))*GRID!$B$65*(1-GRID!$B$69),0))</f>
        <v>#N/A</v>
      </c>
      <c r="S77" s="47" t="e" cm="1">
        <f t="array" ref="S77">IF($I$2="Путешествия с детьми",
INDEX(GRID!$B$4:$BI$14,MATCH(S$7,GRID!$A$4:$A$14,0),MATCH(1,($U$2=GRID!$B$1:$BI$1)*(КАЛЕНДАРЬ!$R8=GRID!$B$3:$BI$3), 0))*GRID!$B$65,
ROUNDUP(INDEX(GRID!$B$4:$BI$14,MATCH(S$7,GRID!$A$4:$A$14,0),MATCH(1,($U$2=GRID!$B$1:$BI$1)*(КАЛЕНДАРЬ!$R8=GRID!$B$3:$BI$3),0))*GRID!$B$65*(1-GRID!$B$69),0))</f>
        <v>#N/A</v>
      </c>
      <c r="T77" s="48" t="e" cm="1">
        <f t="array" ref="T77">IF($I$2="Путешествия с детьми",
INDEX(GRID!$B$17:$BI$27,MATCH(S$7,GRID!$A$17:$A$27,0),MATCH(1,($U$2=GRID!$B$1:$BI$1)*(КАЛЕНДАРЬ!$R8=GRID!$B$3:$BI$3), 0))*GRID!$B$65,
ROUNDUP(INDEX(GRID!$B$17:$BI$27,MATCH(S$7,GRID!$A$17:$A$27,0),MATCH(1,($U$2=GRID!$B$1:$BI$1)*(КАЛЕНДАРЬ!$R8=GRID!$B$3:$BI$3), 0))*GRID!$B$65*(1-GRID!$B$69),0))</f>
        <v>#N/A</v>
      </c>
      <c r="U77" s="47" cm="1">
        <f t="array" ref="U77">IF($I$2="Путешествия с детьми",
INDEX(GRID!$B$4:$BI$14,MATCH(U$7,GRID!$A$4:$A$14,0),MATCH(1,($U$2=GRID!$B$1:$BI$1)*(КАЛЕНДАРЬ!$R8=GRID!$B$3:$BI$3), 0))*GRID!$B$65,
ROUNDUP(INDEX(GRID!$B$4:$BI$14,MATCH(U$7,GRID!$A$4:$A$14,0),MATCH(1,($U$2=GRID!$B$1:$BI$1)*(КАЛЕНДАРЬ!$R8=GRID!$B$3:$BI$3),0))*GRID!$B$65*(1-GRID!$B$69),0))</f>
        <v>67940</v>
      </c>
      <c r="V77" s="48" cm="1">
        <f t="array" ref="V77">IF($I$2="Путешествия с детьми",
INDEX(GRID!$B$17:$BI$27,MATCH(U$7,GRID!$A$17:$A$27,0),MATCH(1,($U$2=GRID!$B$1:$BI$1)*(КАЛЕНДАРЬ!$R8=GRID!$B$3:$BI$3), 0))*GRID!$B$65,
ROUNDUP(INDEX(GRID!$B$17:$BI$27,MATCH(U$7,GRID!$A$17:$A$27,0),MATCH(1,($U$2=GRID!$B$1:$BI$1)*(КАЛЕНДАРЬ!$R8=GRID!$B$3:$BI$3), 0))*GRID!$B$65*(1-GRID!$B$69),0))</f>
        <v>70090</v>
      </c>
      <c r="W77" s="47" cm="1">
        <f t="array" ref="W77">IF($I$2="Путешествия с детьми",
INDEX(GRID!$B$4:$BI$14,MATCH(W$7,GRID!$A$4:$A$14,0),MATCH(1,($U$2=GRID!$B$1:$BI$1)*(КАЛЕНДАРЬ!$R8=GRID!$B$3:$BI$3), 0))*GRID!$B$65,
ROUNDUP(INDEX(GRID!$B$4:$BI$14,MATCH(W$7,GRID!$A$4:$A$14,0),MATCH(1,($U$2=GRID!$B$1:$BI$1)*(КАЛЕНДАРЬ!$R8=GRID!$B$3:$BI$3),0))*GRID!$B$65*(1-GRID!$B$69),0))</f>
        <v>251980</v>
      </c>
      <c r="X77" s="48" cm="1">
        <f t="array" ref="X77">IF($I$2="Путешествия с детьми",
INDEX(GRID!$B$17:$BI$27,MATCH(W$7,GRID!$A$17:$A$27,0),MATCH(1,($U$2=GRID!$B$1:$BI$1)*(КАЛЕНДАРЬ!$R8=GRID!$B$3:$BI$3), 0))*GRID!$B$65,
ROUNDUP(INDEX(GRID!$B$17:$BI$27,MATCH(W$7,GRID!$A$17:$A$27,0),MATCH(1,($U$2=GRID!$B$1:$BI$1)*(КАЛЕНДАРЬ!$R8=GRID!$B$3:$BI$3), 0))*GRID!$B$65*(1-GRID!$B$69),0))</f>
        <v>254130</v>
      </c>
    </row>
    <row r="78" spans="1:24" hidden="1" x14ac:dyDescent="0.2">
      <c r="A78" s="117" t="s">
        <v>47</v>
      </c>
      <c r="B78" s="117">
        <v>6</v>
      </c>
      <c r="C78" s="138" cm="1">
        <f t="array" ref="C78">IF($I$2="Путешествия с детьми",
INDEX(GRID!$B$4:$BI$14,MATCH(C$7,GRID!$A$4:$A$14,0),MATCH(1,($U$2=GRID!$B$1:$BI$1)*(КАЛЕНДАРЬ!$R9=GRID!$B$3:$BI$3), 0))*GRID!$B$65,
ROUNDUP(INDEX(GRID!$B$4:$BI$14,MATCH(C$7,GRID!$A$4:$A$14,0),MATCH(1,($U$2=GRID!$B$1:$BI$1)*(КАЛЕНДАРЬ!$R9=GRID!$B$3:$BI$3),0))*GRID!$B$65*(1-GRID!$B$69),0))</f>
        <v>23650</v>
      </c>
      <c r="D78" s="48" cm="1">
        <f t="array" ref="D78">IF($I$2="Путешествия с детьми",
INDEX(GRID!$B$17:$BI$27,MATCH(C$7,GRID!$A$17:$A$27,0),MATCH(1,($U$2=GRID!$B$1:$BI$1)*(КАЛЕНДАРЬ!$R9=GRID!$B$3:$BI$3), 0))*GRID!$B$65,
ROUNDUP(INDEX(GRID!$B$17:$BI$27,MATCH(C$7,GRID!$A$17:$A$27,0),MATCH(1,($U$2=GRID!$B$1:$BI$1)*(КАЛЕНДАРЬ!$R9=GRID!$B$3:$BI$3), 0))*GRID!$B$65*(1-GRID!$B$69),0))</f>
        <v>25800</v>
      </c>
      <c r="E78" s="47" cm="1">
        <f t="array" ref="E78">IF($I$2="Путешествия с детьми",
INDEX(GRID!$B$4:$BI$14,MATCH(E$7,GRID!$A$4:$A$14,0),MATCH(1,($U$2=GRID!$B$1:$BI$1)*(КАЛЕНДАРЬ!$R9=GRID!$B$3:$BI$3), 0))*GRID!$B$65,
ROUNDUP(INDEX(GRID!$B$4:$BI$14,MATCH(E$7,GRID!$A$4:$A$14,0),MATCH(1,($U$2=GRID!$B$1:$BI$1)*(КАЛЕНДАРЬ!$R9=GRID!$B$3:$BI$3),0))*GRID!$B$65*(1-GRID!$B$69),0))</f>
        <v>26316</v>
      </c>
      <c r="F78" s="48" cm="1">
        <f t="array" ref="F78">IF($I$2="Путешествия с детьми",
INDEX(GRID!$B$17:$BI$27,MATCH(E$7,GRID!$A$17:$A$27,0),MATCH(1,($U$2=GRID!$B$1:$BI$1)*(КАЛЕНДАРЬ!$R9=GRID!$B$3:$BI$3), 0))*GRID!$B$65,
ROUNDUP(INDEX(GRID!$B$17:$BI$27,MATCH(E$7,GRID!$A$17:$A$27,0),MATCH(1,($U$2=GRID!$B$1:$BI$1)*(КАЛЕНДАРЬ!$R9=GRID!$B$3:$BI$3), 0))*GRID!$B$65*(1-GRID!$B$69),0))</f>
        <v>28466</v>
      </c>
      <c r="G78" s="47" t="e" cm="1">
        <f t="array" ref="G78">IF($I$2="Путешествия с детьми",
INDEX(GRID!$B$4:$BI$14,MATCH(G$7,GRID!$A$4:$A$14,0),MATCH(1,($U$2=GRID!$B$1:$BI$1)*(КАЛЕНДАРЬ!$R9=GRID!$B$3:$BI$3), 0))*GRID!$B$65,
ROUNDUP(INDEX(GRID!$B$4:$BI$14,MATCH(G$7,GRID!$A$4:$A$14,0),MATCH(1,($U$2=GRID!$B$1:$BI$1)*(КАЛЕНДАРЬ!$R9=GRID!$B$3:$BI$3),0))*GRID!$B$65*(1-GRID!$B$69),0))</f>
        <v>#N/A</v>
      </c>
      <c r="H78" s="48" t="e" cm="1">
        <f t="array" ref="H78">IF($I$2="Путешествия с детьми",
INDEX(GRID!$B$17:$BI$27,MATCH(G$7,GRID!$A$17:$A$27,0),MATCH(1,($U$2=GRID!$B$1:$BI$1)*(КАЛЕНДАРЬ!$R9=GRID!$B$3:$BI$3), 0))*GRID!$B$65,
ROUNDUP(INDEX(GRID!$B$17:$BI$27,MATCH(G$7,GRID!$A$17:$A$27,0),MATCH(1,($U$2=GRID!$B$1:$BI$1)*(КАЛЕНДАРЬ!$R9=GRID!$B$3:$BI$3), 0))*GRID!$B$65*(1-GRID!$B$69),0))</f>
        <v>#N/A</v>
      </c>
      <c r="I78" s="47" t="e" cm="1">
        <f t="array" ref="I78">IF($I$2="Путешествия с детьми",
INDEX(GRID!$B$4:$BI$14,MATCH(I$7,GRID!$A$4:$A$14,0),MATCH(1,($U$2=GRID!$B$1:$BI$1)*(КАЛЕНДАРЬ!$R9=GRID!$B$3:$BI$3), 0))*GRID!$B$65,
ROUNDUP(INDEX(GRID!$B$4:$BI$14,MATCH(I$7,GRID!$A$4:$A$14,0),MATCH(1,($U$2=GRID!$B$1:$BI$1)*(КАЛЕНДАРЬ!$R9=GRID!$B$3:$BI$3),0))*GRID!$B$65*(1-GRID!$B$69),0))</f>
        <v>#N/A</v>
      </c>
      <c r="J78" s="48" t="e" cm="1">
        <f t="array" ref="J78">IF($I$2="Путешествия с детьми",
INDEX(GRID!$B$17:$BI$27,MATCH(I$7,GRID!$A$17:$A$27,0),MATCH(1,($U$2=GRID!$B$1:$BI$1)*(КАЛЕНДАРЬ!$R9=GRID!$B$3:$BI$3), 0))*GRID!$B$65,
ROUNDUP(INDEX(GRID!$B$17:$BI$27,MATCH(I$7,GRID!$A$17:$A$27,0),MATCH(1,($U$2=GRID!$B$1:$BI$1)*(КАЛЕНДАРЬ!$R9=GRID!$B$3:$BI$3), 0))*GRID!$B$65*(1-GRID!$B$69),0))</f>
        <v>#N/A</v>
      </c>
      <c r="K78" s="47" cm="1">
        <f t="array" ref="K78">IF($I$2="Путешествия с детьми",
INDEX(GRID!$B$4:$BI$14,MATCH(K$7,GRID!$A$4:$A$14,0),MATCH(1,($U$2=GRID!$B$1:$BI$1)*(КАЛЕНДАРЬ!$R9=GRID!$B$3:$BI$3), 0))*GRID!$B$65,
ROUNDUP(INDEX(GRID!$B$4:$BI$14,MATCH(K$7,GRID!$A$4:$A$14,0),MATCH(1,($U$2=GRID!$B$1:$BI$1)*(КАЛЕНДАРЬ!$R9=GRID!$B$3:$BI$3),0))*GRID!$B$65*(1-GRID!$B$69),0))</f>
        <v>36378</v>
      </c>
      <c r="L78" s="48" cm="1">
        <f t="array" ref="L78">IF($I$2="Путешествия с детьми",
INDEX(GRID!$B$17:$BI$27,MATCH(K$7,GRID!$A$17:$A$27,0),MATCH(1,($U$2=GRID!$B$1:$BI$1)*(КАЛЕНДАРЬ!$R9=GRID!$B$3:$BI$3), 0))*GRID!$B$65,
ROUNDUP(INDEX(GRID!$B$17:$BI$27,MATCH(K$7,GRID!$A$17:$A$27,0),MATCH(1,($U$2=GRID!$B$1:$BI$1)*(КАЛЕНДАРЬ!$R9=GRID!$B$3:$BI$3), 0))*GRID!$B$65*(1-GRID!$B$69),0))</f>
        <v>38528</v>
      </c>
      <c r="M78" s="47" cm="1">
        <f t="array" ref="M78">IF($I$2="Путешествия с детьми",
INDEX(GRID!$B$4:$BI$14,MATCH(M$7,GRID!$A$4:$A$14,0),MATCH(1,($U$2=GRID!$B$1:$BI$1)*(КАЛЕНДАРЬ!$R9=GRID!$B$3:$BI$3), 0))*GRID!$B$65,
ROUNDUP(INDEX(GRID!$B$4:$BI$14,MATCH(M$7,GRID!$A$4:$A$14,0),MATCH(1,($U$2=GRID!$B$1:$BI$1)*(КАЛЕНДАРЬ!$R9=GRID!$B$3:$BI$3),0))*GRID!$B$65*(1-GRID!$B$69),0))</f>
        <v>40506</v>
      </c>
      <c r="N78" s="48" cm="1">
        <f t="array" ref="N78">IF($I$2="Путешествия с детьми",
INDEX(GRID!$B$17:$BI$27,MATCH(M$7,GRID!$A$17:$A$27,0),MATCH(1,($U$2=GRID!$B$1:$BI$1)*(КАЛЕНДАРЬ!$R9=GRID!$B$3:$BI$3), 0))*GRID!$B$65,
ROUNDUP(INDEX(GRID!$B$17:$BI$27,MATCH(M$7,GRID!$A$17:$A$27,0),MATCH(1,($U$2=GRID!$B$1:$BI$1)*(КАЛЕНДАРЬ!$R9=GRID!$B$3:$BI$3), 0))*GRID!$B$65*(1-GRID!$B$69),0))</f>
        <v>42656</v>
      </c>
      <c r="O78" s="47" cm="1">
        <f t="array" ref="O78">IF($I$2="Путешествия с детьми",
INDEX(GRID!$B$4:$BI$14,MATCH(O$7,GRID!$A$4:$A$14,0),MATCH(1,($U$2=GRID!$B$1:$BI$1)*(КАЛЕНДАРЬ!$R9=GRID!$B$3:$BI$3), 0))*GRID!$B$65,
ROUNDUP(INDEX(GRID!$B$4:$BI$14,MATCH(O$7,GRID!$A$4:$A$14,0),MATCH(1,($U$2=GRID!$B$1:$BI$1)*(КАЛЕНДАРЬ!$R9=GRID!$B$3:$BI$3),0))*GRID!$B$65*(1-GRID!$B$69),0))</f>
        <v>46010</v>
      </c>
      <c r="P78" s="48" cm="1">
        <f t="array" ref="P78">IF($I$2="Путешествия с детьми",
INDEX(GRID!$B$17:$BI$27,MATCH(O$7,GRID!$A$17:$A$27,0),MATCH(1,($U$2=GRID!$B$1:$BI$1)*(КАЛЕНДАРЬ!$R9=GRID!$B$3:$BI$3), 0))*GRID!$B$65,
ROUNDUP(INDEX(GRID!$B$17:$BI$27,MATCH(O$7,GRID!$A$17:$A$27,0),MATCH(1,($U$2=GRID!$B$1:$BI$1)*(КАЛЕНДАРЬ!$R9=GRID!$B$3:$BI$3), 0))*GRID!$B$65*(1-GRID!$B$69),0))</f>
        <v>48160</v>
      </c>
      <c r="Q78" s="47" t="e" cm="1">
        <f t="array" ref="Q78">IF($I$2="Путешествия с детьми",
INDEX(GRID!$B$4:$BI$14,MATCH(Q$7,GRID!$A$4:$A$14,0),MATCH(1,($U$2=GRID!$B$1:$BI$1)*(КАЛЕНДАРЬ!$R9=GRID!$B$3:$BI$3), 0))*GRID!$B$65,
ROUNDUP(INDEX(GRID!$B$4:$BI$14,MATCH(Q$7,GRID!$A$4:$A$14,0),MATCH(1,($U$2=GRID!$B$1:$BI$1)*(КАЛЕНДАРЬ!$R9=GRID!$B$3:$BI$3),0))*GRID!$B$65*(1-GRID!$B$69),0))</f>
        <v>#N/A</v>
      </c>
      <c r="R78" s="48" t="e" cm="1">
        <f t="array" ref="R78">IF($I$2="Путешествия с детьми",
INDEX(GRID!$B$17:$BI$27,MATCH(Q$7,GRID!$A$17:$A$27,0),MATCH(1,($U$2=GRID!$B$1:$BI$1)*(КАЛЕНДАРЬ!$R9=GRID!$B$3:$BI$3), 0))*GRID!$B$65,
ROUNDUP(INDEX(GRID!$B$17:$BI$27,MATCH(Q$7,GRID!$A$17:$A$27,0),MATCH(1,($U$2=GRID!$B$1:$BI$1)*(КАЛЕНДАРЬ!$R9=GRID!$B$3:$BI$3), 0))*GRID!$B$65*(1-GRID!$B$69),0))</f>
        <v>#N/A</v>
      </c>
      <c r="S78" s="47" t="e" cm="1">
        <f t="array" ref="S78">IF($I$2="Путешествия с детьми",
INDEX(GRID!$B$4:$BI$14,MATCH(S$7,GRID!$A$4:$A$14,0),MATCH(1,($U$2=GRID!$B$1:$BI$1)*(КАЛЕНДАРЬ!$R9=GRID!$B$3:$BI$3), 0))*GRID!$B$65,
ROUNDUP(INDEX(GRID!$B$4:$BI$14,MATCH(S$7,GRID!$A$4:$A$14,0),MATCH(1,($U$2=GRID!$B$1:$BI$1)*(КАЛЕНДАРЬ!$R9=GRID!$B$3:$BI$3),0))*GRID!$B$65*(1-GRID!$B$69),0))</f>
        <v>#N/A</v>
      </c>
      <c r="T78" s="48" t="e" cm="1">
        <f t="array" ref="T78">IF($I$2="Путешествия с детьми",
INDEX(GRID!$B$17:$BI$27,MATCH(S$7,GRID!$A$17:$A$27,0),MATCH(1,($U$2=GRID!$B$1:$BI$1)*(КАЛЕНДАРЬ!$R9=GRID!$B$3:$BI$3), 0))*GRID!$B$65,
ROUNDUP(INDEX(GRID!$B$17:$BI$27,MATCH(S$7,GRID!$A$17:$A$27,0),MATCH(1,($U$2=GRID!$B$1:$BI$1)*(КАЛЕНДАРЬ!$R9=GRID!$B$3:$BI$3), 0))*GRID!$B$65*(1-GRID!$B$69),0))</f>
        <v>#N/A</v>
      </c>
      <c r="U78" s="47" cm="1">
        <f t="array" ref="U78">IF($I$2="Путешествия с детьми",
INDEX(GRID!$B$4:$BI$14,MATCH(U$7,GRID!$A$4:$A$14,0),MATCH(1,($U$2=GRID!$B$1:$BI$1)*(КАЛЕНДАРЬ!$R9=GRID!$B$3:$BI$3), 0))*GRID!$B$65,
ROUNDUP(INDEX(GRID!$B$4:$BI$14,MATCH(U$7,GRID!$A$4:$A$14,0),MATCH(1,($U$2=GRID!$B$1:$BI$1)*(КАЛЕНДАРЬ!$R9=GRID!$B$3:$BI$3),0))*GRID!$B$65*(1-GRID!$B$69),0))</f>
        <v>71380</v>
      </c>
      <c r="V78" s="48" cm="1">
        <f t="array" ref="V78">IF($I$2="Путешествия с детьми",
INDEX(GRID!$B$17:$BI$27,MATCH(U$7,GRID!$A$17:$A$27,0),MATCH(1,($U$2=GRID!$B$1:$BI$1)*(КАЛЕНДАРЬ!$R9=GRID!$B$3:$BI$3), 0))*GRID!$B$65,
ROUNDUP(INDEX(GRID!$B$17:$BI$27,MATCH(U$7,GRID!$A$17:$A$27,0),MATCH(1,($U$2=GRID!$B$1:$BI$1)*(КАЛЕНДАРЬ!$R9=GRID!$B$3:$BI$3), 0))*GRID!$B$65*(1-GRID!$B$69),0))</f>
        <v>73530</v>
      </c>
      <c r="W78" s="47" cm="1">
        <f t="array" ref="W78">IF($I$2="Путешествия с детьми",
INDEX(GRID!$B$4:$BI$14,MATCH(W$7,GRID!$A$4:$A$14,0),MATCH(1,($U$2=GRID!$B$1:$BI$1)*(КАЛЕНДАРЬ!$R9=GRID!$B$3:$BI$3), 0))*GRID!$B$65,
ROUNDUP(INDEX(GRID!$B$4:$BI$14,MATCH(W$7,GRID!$A$4:$A$14,0),MATCH(1,($U$2=GRID!$B$1:$BI$1)*(КАЛЕНДАРЬ!$R9=GRID!$B$3:$BI$3),0))*GRID!$B$65*(1-GRID!$B$69),0))</f>
        <v>260580</v>
      </c>
      <c r="X78" s="48" cm="1">
        <f t="array" ref="X78">IF($I$2="Путешествия с детьми",
INDEX(GRID!$B$17:$BI$27,MATCH(W$7,GRID!$A$17:$A$27,0),MATCH(1,($U$2=GRID!$B$1:$BI$1)*(КАЛЕНДАРЬ!$R9=GRID!$B$3:$BI$3), 0))*GRID!$B$65,
ROUNDUP(INDEX(GRID!$B$17:$BI$27,MATCH(W$7,GRID!$A$17:$A$27,0),MATCH(1,($U$2=GRID!$B$1:$BI$1)*(КАЛЕНДАРЬ!$R9=GRID!$B$3:$BI$3), 0))*GRID!$B$65*(1-GRID!$B$69),0))</f>
        <v>262730</v>
      </c>
    </row>
    <row r="79" spans="1:24" hidden="1" x14ac:dyDescent="0.2">
      <c r="A79" s="117" t="s">
        <v>48</v>
      </c>
      <c r="B79" s="117">
        <v>7</v>
      </c>
      <c r="C79" s="138" cm="1">
        <f t="array" ref="C79">IF($I$2="Путешествия с детьми",
INDEX(GRID!$B$4:$BI$14,MATCH(C$7,GRID!$A$4:$A$14,0),MATCH(1,($U$2=GRID!$B$1:$BI$1)*(КАЛЕНДАРЬ!$R10=GRID!$B$3:$BI$3), 0))*GRID!$B$65,
ROUNDUP(INDEX(GRID!$B$4:$BI$14,MATCH(C$7,GRID!$A$4:$A$14,0),MATCH(1,($U$2=GRID!$B$1:$BI$1)*(КАЛЕНДАРЬ!$R10=GRID!$B$3:$BI$3),0))*GRID!$B$65*(1-GRID!$B$69),0))</f>
        <v>23650</v>
      </c>
      <c r="D79" s="48" cm="1">
        <f t="array" ref="D79">IF($I$2="Путешествия с детьми",
INDEX(GRID!$B$17:$BI$27,MATCH(C$7,GRID!$A$17:$A$27,0),MATCH(1,($U$2=GRID!$B$1:$BI$1)*(КАЛЕНДАРЬ!$R10=GRID!$B$3:$BI$3), 0))*GRID!$B$65,
ROUNDUP(INDEX(GRID!$B$17:$BI$27,MATCH(C$7,GRID!$A$17:$A$27,0),MATCH(1,($U$2=GRID!$B$1:$BI$1)*(КАЛЕНДАРЬ!$R10=GRID!$B$3:$BI$3), 0))*GRID!$B$65*(1-GRID!$B$69),0))</f>
        <v>25800</v>
      </c>
      <c r="E79" s="47" cm="1">
        <f t="array" ref="E79">IF($I$2="Путешествия с детьми",
INDEX(GRID!$B$4:$BI$14,MATCH(E$7,GRID!$A$4:$A$14,0),MATCH(1,($U$2=GRID!$B$1:$BI$1)*(КАЛЕНДАРЬ!$R10=GRID!$B$3:$BI$3), 0))*GRID!$B$65,
ROUNDUP(INDEX(GRID!$B$4:$BI$14,MATCH(E$7,GRID!$A$4:$A$14,0),MATCH(1,($U$2=GRID!$B$1:$BI$1)*(КАЛЕНДАРЬ!$R10=GRID!$B$3:$BI$3),0))*GRID!$B$65*(1-GRID!$B$69),0))</f>
        <v>26316</v>
      </c>
      <c r="F79" s="48" cm="1">
        <f t="array" ref="F79">IF($I$2="Путешествия с детьми",
INDEX(GRID!$B$17:$BI$27,MATCH(E$7,GRID!$A$17:$A$27,0),MATCH(1,($U$2=GRID!$B$1:$BI$1)*(КАЛЕНДАРЬ!$R10=GRID!$B$3:$BI$3), 0))*GRID!$B$65,
ROUNDUP(INDEX(GRID!$B$17:$BI$27,MATCH(E$7,GRID!$A$17:$A$27,0),MATCH(1,($U$2=GRID!$B$1:$BI$1)*(КАЛЕНДАРЬ!$R10=GRID!$B$3:$BI$3), 0))*GRID!$B$65*(1-GRID!$B$69),0))</f>
        <v>28466</v>
      </c>
      <c r="G79" s="47" t="e" cm="1">
        <f t="array" ref="G79">IF($I$2="Путешествия с детьми",
INDEX(GRID!$B$4:$BI$14,MATCH(G$7,GRID!$A$4:$A$14,0),MATCH(1,($U$2=GRID!$B$1:$BI$1)*(КАЛЕНДАРЬ!$R10=GRID!$B$3:$BI$3), 0))*GRID!$B$65,
ROUNDUP(INDEX(GRID!$B$4:$BI$14,MATCH(G$7,GRID!$A$4:$A$14,0),MATCH(1,($U$2=GRID!$B$1:$BI$1)*(КАЛЕНДАРЬ!$R10=GRID!$B$3:$BI$3),0))*GRID!$B$65*(1-GRID!$B$69),0))</f>
        <v>#N/A</v>
      </c>
      <c r="H79" s="48" t="e" cm="1">
        <f t="array" ref="H79">IF($I$2="Путешествия с детьми",
INDEX(GRID!$B$17:$BI$27,MATCH(G$7,GRID!$A$17:$A$27,0),MATCH(1,($U$2=GRID!$B$1:$BI$1)*(КАЛЕНДАРЬ!$R10=GRID!$B$3:$BI$3), 0))*GRID!$B$65,
ROUNDUP(INDEX(GRID!$B$17:$BI$27,MATCH(G$7,GRID!$A$17:$A$27,0),MATCH(1,($U$2=GRID!$B$1:$BI$1)*(КАЛЕНДАРЬ!$R10=GRID!$B$3:$BI$3), 0))*GRID!$B$65*(1-GRID!$B$69),0))</f>
        <v>#N/A</v>
      </c>
      <c r="I79" s="47" t="e" cm="1">
        <f t="array" ref="I79">IF($I$2="Путешествия с детьми",
INDEX(GRID!$B$4:$BI$14,MATCH(I$7,GRID!$A$4:$A$14,0),MATCH(1,($U$2=GRID!$B$1:$BI$1)*(КАЛЕНДАРЬ!$R10=GRID!$B$3:$BI$3), 0))*GRID!$B$65,
ROUNDUP(INDEX(GRID!$B$4:$BI$14,MATCH(I$7,GRID!$A$4:$A$14,0),MATCH(1,($U$2=GRID!$B$1:$BI$1)*(КАЛЕНДАРЬ!$R10=GRID!$B$3:$BI$3),0))*GRID!$B$65*(1-GRID!$B$69),0))</f>
        <v>#N/A</v>
      </c>
      <c r="J79" s="48" t="e" cm="1">
        <f t="array" ref="J79">IF($I$2="Путешествия с детьми",
INDEX(GRID!$B$17:$BI$27,MATCH(I$7,GRID!$A$17:$A$27,0),MATCH(1,($U$2=GRID!$B$1:$BI$1)*(КАЛЕНДАРЬ!$R10=GRID!$B$3:$BI$3), 0))*GRID!$B$65,
ROUNDUP(INDEX(GRID!$B$17:$BI$27,MATCH(I$7,GRID!$A$17:$A$27,0),MATCH(1,($U$2=GRID!$B$1:$BI$1)*(КАЛЕНДАРЬ!$R10=GRID!$B$3:$BI$3), 0))*GRID!$B$65*(1-GRID!$B$69),0))</f>
        <v>#N/A</v>
      </c>
      <c r="K79" s="47" cm="1">
        <f t="array" ref="K79">IF($I$2="Путешествия с детьми",
INDEX(GRID!$B$4:$BI$14,MATCH(K$7,GRID!$A$4:$A$14,0),MATCH(1,($U$2=GRID!$B$1:$BI$1)*(КАЛЕНДАРЬ!$R10=GRID!$B$3:$BI$3), 0))*GRID!$B$65,
ROUNDUP(INDEX(GRID!$B$4:$BI$14,MATCH(K$7,GRID!$A$4:$A$14,0),MATCH(1,($U$2=GRID!$B$1:$BI$1)*(КАЛЕНДАРЬ!$R10=GRID!$B$3:$BI$3),0))*GRID!$B$65*(1-GRID!$B$69),0))</f>
        <v>36378</v>
      </c>
      <c r="L79" s="48" cm="1">
        <f t="array" ref="L79">IF($I$2="Путешествия с детьми",
INDEX(GRID!$B$17:$BI$27,MATCH(K$7,GRID!$A$17:$A$27,0),MATCH(1,($U$2=GRID!$B$1:$BI$1)*(КАЛЕНДАРЬ!$R10=GRID!$B$3:$BI$3), 0))*GRID!$B$65,
ROUNDUP(INDEX(GRID!$B$17:$BI$27,MATCH(K$7,GRID!$A$17:$A$27,0),MATCH(1,($U$2=GRID!$B$1:$BI$1)*(КАЛЕНДАРЬ!$R10=GRID!$B$3:$BI$3), 0))*GRID!$B$65*(1-GRID!$B$69),0))</f>
        <v>38528</v>
      </c>
      <c r="M79" s="47" cm="1">
        <f t="array" ref="M79">IF($I$2="Путешествия с детьми",
INDEX(GRID!$B$4:$BI$14,MATCH(M$7,GRID!$A$4:$A$14,0),MATCH(1,($U$2=GRID!$B$1:$BI$1)*(КАЛЕНДАРЬ!$R10=GRID!$B$3:$BI$3), 0))*GRID!$B$65,
ROUNDUP(INDEX(GRID!$B$4:$BI$14,MATCH(M$7,GRID!$A$4:$A$14,0),MATCH(1,($U$2=GRID!$B$1:$BI$1)*(КАЛЕНДАРЬ!$R10=GRID!$B$3:$BI$3),0))*GRID!$B$65*(1-GRID!$B$69),0))</f>
        <v>40506</v>
      </c>
      <c r="N79" s="48" cm="1">
        <f t="array" ref="N79">IF($I$2="Путешествия с детьми",
INDEX(GRID!$B$17:$BI$27,MATCH(M$7,GRID!$A$17:$A$27,0),MATCH(1,($U$2=GRID!$B$1:$BI$1)*(КАЛЕНДАРЬ!$R10=GRID!$B$3:$BI$3), 0))*GRID!$B$65,
ROUNDUP(INDEX(GRID!$B$17:$BI$27,MATCH(M$7,GRID!$A$17:$A$27,0),MATCH(1,($U$2=GRID!$B$1:$BI$1)*(КАЛЕНДАРЬ!$R10=GRID!$B$3:$BI$3), 0))*GRID!$B$65*(1-GRID!$B$69),0))</f>
        <v>42656</v>
      </c>
      <c r="O79" s="47" cm="1">
        <f t="array" ref="O79">IF($I$2="Путешествия с детьми",
INDEX(GRID!$B$4:$BI$14,MATCH(O$7,GRID!$A$4:$A$14,0),MATCH(1,($U$2=GRID!$B$1:$BI$1)*(КАЛЕНДАРЬ!$R10=GRID!$B$3:$BI$3), 0))*GRID!$B$65,
ROUNDUP(INDEX(GRID!$B$4:$BI$14,MATCH(O$7,GRID!$A$4:$A$14,0),MATCH(1,($U$2=GRID!$B$1:$BI$1)*(КАЛЕНДАРЬ!$R10=GRID!$B$3:$BI$3),0))*GRID!$B$65*(1-GRID!$B$69),0))</f>
        <v>46010</v>
      </c>
      <c r="P79" s="48" cm="1">
        <f t="array" ref="P79">IF($I$2="Путешествия с детьми",
INDEX(GRID!$B$17:$BI$27,MATCH(O$7,GRID!$A$17:$A$27,0),MATCH(1,($U$2=GRID!$B$1:$BI$1)*(КАЛЕНДАРЬ!$R10=GRID!$B$3:$BI$3), 0))*GRID!$B$65,
ROUNDUP(INDEX(GRID!$B$17:$BI$27,MATCH(O$7,GRID!$A$17:$A$27,0),MATCH(1,($U$2=GRID!$B$1:$BI$1)*(КАЛЕНДАРЬ!$R10=GRID!$B$3:$BI$3), 0))*GRID!$B$65*(1-GRID!$B$69),0))</f>
        <v>48160</v>
      </c>
      <c r="Q79" s="47" t="e" cm="1">
        <f t="array" ref="Q79">IF($I$2="Путешествия с детьми",
INDEX(GRID!$B$4:$BI$14,MATCH(Q$7,GRID!$A$4:$A$14,0),MATCH(1,($U$2=GRID!$B$1:$BI$1)*(КАЛЕНДАРЬ!$R10=GRID!$B$3:$BI$3), 0))*GRID!$B$65,
ROUNDUP(INDEX(GRID!$B$4:$BI$14,MATCH(Q$7,GRID!$A$4:$A$14,0),MATCH(1,($U$2=GRID!$B$1:$BI$1)*(КАЛЕНДАРЬ!$R10=GRID!$B$3:$BI$3),0))*GRID!$B$65*(1-GRID!$B$69),0))</f>
        <v>#N/A</v>
      </c>
      <c r="R79" s="48" t="e" cm="1">
        <f t="array" ref="R79">IF($I$2="Путешествия с детьми",
INDEX(GRID!$B$17:$BI$27,MATCH(Q$7,GRID!$A$17:$A$27,0),MATCH(1,($U$2=GRID!$B$1:$BI$1)*(КАЛЕНДАРЬ!$R10=GRID!$B$3:$BI$3), 0))*GRID!$B$65,
ROUNDUP(INDEX(GRID!$B$17:$BI$27,MATCH(Q$7,GRID!$A$17:$A$27,0),MATCH(1,($U$2=GRID!$B$1:$BI$1)*(КАЛЕНДАРЬ!$R10=GRID!$B$3:$BI$3), 0))*GRID!$B$65*(1-GRID!$B$69),0))</f>
        <v>#N/A</v>
      </c>
      <c r="S79" s="47" t="e" cm="1">
        <f t="array" ref="S79">IF($I$2="Путешествия с детьми",
INDEX(GRID!$B$4:$BI$14,MATCH(S$7,GRID!$A$4:$A$14,0),MATCH(1,($U$2=GRID!$B$1:$BI$1)*(КАЛЕНДАРЬ!$R10=GRID!$B$3:$BI$3), 0))*GRID!$B$65,
ROUNDUP(INDEX(GRID!$B$4:$BI$14,MATCH(S$7,GRID!$A$4:$A$14,0),MATCH(1,($U$2=GRID!$B$1:$BI$1)*(КАЛЕНДАРЬ!$R10=GRID!$B$3:$BI$3),0))*GRID!$B$65*(1-GRID!$B$69),0))</f>
        <v>#N/A</v>
      </c>
      <c r="T79" s="48" t="e" cm="1">
        <f t="array" ref="T79">IF($I$2="Путешествия с детьми",
INDEX(GRID!$B$17:$BI$27,MATCH(S$7,GRID!$A$17:$A$27,0),MATCH(1,($U$2=GRID!$B$1:$BI$1)*(КАЛЕНДАРЬ!$R10=GRID!$B$3:$BI$3), 0))*GRID!$B$65,
ROUNDUP(INDEX(GRID!$B$17:$BI$27,MATCH(S$7,GRID!$A$17:$A$27,0),MATCH(1,($U$2=GRID!$B$1:$BI$1)*(КАЛЕНДАРЬ!$R10=GRID!$B$3:$BI$3), 0))*GRID!$B$65*(1-GRID!$B$69),0))</f>
        <v>#N/A</v>
      </c>
      <c r="U79" s="47" cm="1">
        <f t="array" ref="U79">IF($I$2="Путешествия с детьми",
INDEX(GRID!$B$4:$BI$14,MATCH(U$7,GRID!$A$4:$A$14,0),MATCH(1,($U$2=GRID!$B$1:$BI$1)*(КАЛЕНДАРЬ!$R10=GRID!$B$3:$BI$3), 0))*GRID!$B$65,
ROUNDUP(INDEX(GRID!$B$4:$BI$14,MATCH(U$7,GRID!$A$4:$A$14,0),MATCH(1,($U$2=GRID!$B$1:$BI$1)*(КАЛЕНДАРЬ!$R10=GRID!$B$3:$BI$3),0))*GRID!$B$65*(1-GRID!$B$69),0))</f>
        <v>71380</v>
      </c>
      <c r="V79" s="48" cm="1">
        <f t="array" ref="V79">IF($I$2="Путешествия с детьми",
INDEX(GRID!$B$17:$BI$27,MATCH(U$7,GRID!$A$17:$A$27,0),MATCH(1,($U$2=GRID!$B$1:$BI$1)*(КАЛЕНДАРЬ!$R10=GRID!$B$3:$BI$3), 0))*GRID!$B$65,
ROUNDUP(INDEX(GRID!$B$17:$BI$27,MATCH(U$7,GRID!$A$17:$A$27,0),MATCH(1,($U$2=GRID!$B$1:$BI$1)*(КАЛЕНДАРЬ!$R10=GRID!$B$3:$BI$3), 0))*GRID!$B$65*(1-GRID!$B$69),0))</f>
        <v>73530</v>
      </c>
      <c r="W79" s="47" cm="1">
        <f t="array" ref="W79">IF($I$2="Путешествия с детьми",
INDEX(GRID!$B$4:$BI$14,MATCH(W$7,GRID!$A$4:$A$14,0),MATCH(1,($U$2=GRID!$B$1:$BI$1)*(КАЛЕНДАРЬ!$R10=GRID!$B$3:$BI$3), 0))*GRID!$B$65,
ROUNDUP(INDEX(GRID!$B$4:$BI$14,MATCH(W$7,GRID!$A$4:$A$14,0),MATCH(1,($U$2=GRID!$B$1:$BI$1)*(КАЛЕНДАРЬ!$R10=GRID!$B$3:$BI$3),0))*GRID!$B$65*(1-GRID!$B$69),0))</f>
        <v>260580</v>
      </c>
      <c r="X79" s="48" cm="1">
        <f t="array" ref="X79">IF($I$2="Путешествия с детьми",
INDEX(GRID!$B$17:$BI$27,MATCH(W$7,GRID!$A$17:$A$27,0),MATCH(1,($U$2=GRID!$B$1:$BI$1)*(КАЛЕНДАРЬ!$R10=GRID!$B$3:$BI$3), 0))*GRID!$B$65,
ROUNDUP(INDEX(GRID!$B$17:$BI$27,MATCH(W$7,GRID!$A$17:$A$27,0),MATCH(1,($U$2=GRID!$B$1:$BI$1)*(КАЛЕНДАРЬ!$R10=GRID!$B$3:$BI$3), 0))*GRID!$B$65*(1-GRID!$B$69),0))</f>
        <v>262730</v>
      </c>
    </row>
    <row r="80" spans="1:24" hidden="1" x14ac:dyDescent="0.2">
      <c r="A80" s="117" t="s">
        <v>42</v>
      </c>
      <c r="B80" s="117">
        <v>8</v>
      </c>
      <c r="C80" s="138" cm="1">
        <f t="array" ref="C80">IF($I$2="Путешествия с детьми",
INDEX(GRID!$B$4:$BI$14,MATCH(C$7,GRID!$A$4:$A$14,0),MATCH(1,($U$2=GRID!$B$1:$BI$1)*(КАЛЕНДАРЬ!$R11=GRID!$B$3:$BI$3), 0))*GRID!$B$65,
ROUNDUP(INDEX(GRID!$B$4:$BI$14,MATCH(C$7,GRID!$A$4:$A$14,0),MATCH(1,($U$2=GRID!$B$1:$BI$1)*(КАЛЕНДАРЬ!$R11=GRID!$B$3:$BI$3),0))*GRID!$B$65*(1-GRID!$B$69),0))</f>
        <v>23650</v>
      </c>
      <c r="D80" s="48" cm="1">
        <f t="array" ref="D80">IF($I$2="Путешествия с детьми",
INDEX(GRID!$B$17:$BI$27,MATCH(C$7,GRID!$A$17:$A$27,0),MATCH(1,($U$2=GRID!$B$1:$BI$1)*(КАЛЕНДАРЬ!$R11=GRID!$B$3:$BI$3), 0))*GRID!$B$65,
ROUNDUP(INDEX(GRID!$B$17:$BI$27,MATCH(C$7,GRID!$A$17:$A$27,0),MATCH(1,($U$2=GRID!$B$1:$BI$1)*(КАЛЕНДАРЬ!$R11=GRID!$B$3:$BI$3), 0))*GRID!$B$65*(1-GRID!$B$69),0))</f>
        <v>25800</v>
      </c>
      <c r="E80" s="47" cm="1">
        <f t="array" ref="E80">IF($I$2="Путешествия с детьми",
INDEX(GRID!$B$4:$BI$14,MATCH(E$7,GRID!$A$4:$A$14,0),MATCH(1,($U$2=GRID!$B$1:$BI$1)*(КАЛЕНДАРЬ!$R11=GRID!$B$3:$BI$3), 0))*GRID!$B$65,
ROUNDUP(INDEX(GRID!$B$4:$BI$14,MATCH(E$7,GRID!$A$4:$A$14,0),MATCH(1,($U$2=GRID!$B$1:$BI$1)*(КАЛЕНДАРЬ!$R11=GRID!$B$3:$BI$3),0))*GRID!$B$65*(1-GRID!$B$69),0))</f>
        <v>26316</v>
      </c>
      <c r="F80" s="48" cm="1">
        <f t="array" ref="F80">IF($I$2="Путешествия с детьми",
INDEX(GRID!$B$17:$BI$27,MATCH(E$7,GRID!$A$17:$A$27,0),MATCH(1,($U$2=GRID!$B$1:$BI$1)*(КАЛЕНДАРЬ!$R11=GRID!$B$3:$BI$3), 0))*GRID!$B$65,
ROUNDUP(INDEX(GRID!$B$17:$BI$27,MATCH(E$7,GRID!$A$17:$A$27,0),MATCH(1,($U$2=GRID!$B$1:$BI$1)*(КАЛЕНДАРЬ!$R11=GRID!$B$3:$BI$3), 0))*GRID!$B$65*(1-GRID!$B$69),0))</f>
        <v>28466</v>
      </c>
      <c r="G80" s="47" t="e" cm="1">
        <f t="array" ref="G80">IF($I$2="Путешествия с детьми",
INDEX(GRID!$B$4:$BI$14,MATCH(G$7,GRID!$A$4:$A$14,0),MATCH(1,($U$2=GRID!$B$1:$BI$1)*(КАЛЕНДАРЬ!$R11=GRID!$B$3:$BI$3), 0))*GRID!$B$65,
ROUNDUP(INDEX(GRID!$B$4:$BI$14,MATCH(G$7,GRID!$A$4:$A$14,0),MATCH(1,($U$2=GRID!$B$1:$BI$1)*(КАЛЕНДАРЬ!$R11=GRID!$B$3:$BI$3),0))*GRID!$B$65*(1-GRID!$B$69),0))</f>
        <v>#N/A</v>
      </c>
      <c r="H80" s="48" t="e" cm="1">
        <f t="array" ref="H80">IF($I$2="Путешествия с детьми",
INDEX(GRID!$B$17:$BI$27,MATCH(G$7,GRID!$A$17:$A$27,0),MATCH(1,($U$2=GRID!$B$1:$BI$1)*(КАЛЕНДАРЬ!$R11=GRID!$B$3:$BI$3), 0))*GRID!$B$65,
ROUNDUP(INDEX(GRID!$B$17:$BI$27,MATCH(G$7,GRID!$A$17:$A$27,0),MATCH(1,($U$2=GRID!$B$1:$BI$1)*(КАЛЕНДАРЬ!$R11=GRID!$B$3:$BI$3), 0))*GRID!$B$65*(1-GRID!$B$69),0))</f>
        <v>#N/A</v>
      </c>
      <c r="I80" s="47" t="e" cm="1">
        <f t="array" ref="I80">IF($I$2="Путешествия с детьми",
INDEX(GRID!$B$4:$BI$14,MATCH(I$7,GRID!$A$4:$A$14,0),MATCH(1,($U$2=GRID!$B$1:$BI$1)*(КАЛЕНДАРЬ!$R11=GRID!$B$3:$BI$3), 0))*GRID!$B$65,
ROUNDUP(INDEX(GRID!$B$4:$BI$14,MATCH(I$7,GRID!$A$4:$A$14,0),MATCH(1,($U$2=GRID!$B$1:$BI$1)*(КАЛЕНДАРЬ!$R11=GRID!$B$3:$BI$3),0))*GRID!$B$65*(1-GRID!$B$69),0))</f>
        <v>#N/A</v>
      </c>
      <c r="J80" s="48" t="e" cm="1">
        <f t="array" ref="J80">IF($I$2="Путешествия с детьми",
INDEX(GRID!$B$17:$BI$27,MATCH(I$7,GRID!$A$17:$A$27,0),MATCH(1,($U$2=GRID!$B$1:$BI$1)*(КАЛЕНДАРЬ!$R11=GRID!$B$3:$BI$3), 0))*GRID!$B$65,
ROUNDUP(INDEX(GRID!$B$17:$BI$27,MATCH(I$7,GRID!$A$17:$A$27,0),MATCH(1,($U$2=GRID!$B$1:$BI$1)*(КАЛЕНДАРЬ!$R11=GRID!$B$3:$BI$3), 0))*GRID!$B$65*(1-GRID!$B$69),0))</f>
        <v>#N/A</v>
      </c>
      <c r="K80" s="47" cm="1">
        <f t="array" ref="K80">IF($I$2="Путешествия с детьми",
INDEX(GRID!$B$4:$BI$14,MATCH(K$7,GRID!$A$4:$A$14,0),MATCH(1,($U$2=GRID!$B$1:$BI$1)*(КАЛЕНДАРЬ!$R11=GRID!$B$3:$BI$3), 0))*GRID!$B$65,
ROUNDUP(INDEX(GRID!$B$4:$BI$14,MATCH(K$7,GRID!$A$4:$A$14,0),MATCH(1,($U$2=GRID!$B$1:$BI$1)*(КАЛЕНДАРЬ!$R11=GRID!$B$3:$BI$3),0))*GRID!$B$65*(1-GRID!$B$69),0))</f>
        <v>36378</v>
      </c>
      <c r="L80" s="48" cm="1">
        <f t="array" ref="L80">IF($I$2="Путешествия с детьми",
INDEX(GRID!$B$17:$BI$27,MATCH(K$7,GRID!$A$17:$A$27,0),MATCH(1,($U$2=GRID!$B$1:$BI$1)*(КАЛЕНДАРЬ!$R11=GRID!$B$3:$BI$3), 0))*GRID!$B$65,
ROUNDUP(INDEX(GRID!$B$17:$BI$27,MATCH(K$7,GRID!$A$17:$A$27,0),MATCH(1,($U$2=GRID!$B$1:$BI$1)*(КАЛЕНДАРЬ!$R11=GRID!$B$3:$BI$3), 0))*GRID!$B$65*(1-GRID!$B$69),0))</f>
        <v>38528</v>
      </c>
      <c r="M80" s="47" cm="1">
        <f t="array" ref="M80">IF($I$2="Путешествия с детьми",
INDEX(GRID!$B$4:$BI$14,MATCH(M$7,GRID!$A$4:$A$14,0),MATCH(1,($U$2=GRID!$B$1:$BI$1)*(КАЛЕНДАРЬ!$R11=GRID!$B$3:$BI$3), 0))*GRID!$B$65,
ROUNDUP(INDEX(GRID!$B$4:$BI$14,MATCH(M$7,GRID!$A$4:$A$14,0),MATCH(1,($U$2=GRID!$B$1:$BI$1)*(КАЛЕНДАРЬ!$R11=GRID!$B$3:$BI$3),0))*GRID!$B$65*(1-GRID!$B$69),0))</f>
        <v>40506</v>
      </c>
      <c r="N80" s="48" cm="1">
        <f t="array" ref="N80">IF($I$2="Путешествия с детьми",
INDEX(GRID!$B$17:$BI$27,MATCH(M$7,GRID!$A$17:$A$27,0),MATCH(1,($U$2=GRID!$B$1:$BI$1)*(КАЛЕНДАРЬ!$R11=GRID!$B$3:$BI$3), 0))*GRID!$B$65,
ROUNDUP(INDEX(GRID!$B$17:$BI$27,MATCH(M$7,GRID!$A$17:$A$27,0),MATCH(1,($U$2=GRID!$B$1:$BI$1)*(КАЛЕНДАРЬ!$R11=GRID!$B$3:$BI$3), 0))*GRID!$B$65*(1-GRID!$B$69),0))</f>
        <v>42656</v>
      </c>
      <c r="O80" s="47" cm="1">
        <f t="array" ref="O80">IF($I$2="Путешествия с детьми",
INDEX(GRID!$B$4:$BI$14,MATCH(O$7,GRID!$A$4:$A$14,0),MATCH(1,($U$2=GRID!$B$1:$BI$1)*(КАЛЕНДАРЬ!$R11=GRID!$B$3:$BI$3), 0))*GRID!$B$65,
ROUNDUP(INDEX(GRID!$B$4:$BI$14,MATCH(O$7,GRID!$A$4:$A$14,0),MATCH(1,($U$2=GRID!$B$1:$BI$1)*(КАЛЕНДАРЬ!$R11=GRID!$B$3:$BI$3),0))*GRID!$B$65*(1-GRID!$B$69),0))</f>
        <v>46010</v>
      </c>
      <c r="P80" s="48" cm="1">
        <f t="array" ref="P80">IF($I$2="Путешествия с детьми",
INDEX(GRID!$B$17:$BI$27,MATCH(O$7,GRID!$A$17:$A$27,0),MATCH(1,($U$2=GRID!$B$1:$BI$1)*(КАЛЕНДАРЬ!$R11=GRID!$B$3:$BI$3), 0))*GRID!$B$65,
ROUNDUP(INDEX(GRID!$B$17:$BI$27,MATCH(O$7,GRID!$A$17:$A$27,0),MATCH(1,($U$2=GRID!$B$1:$BI$1)*(КАЛЕНДАРЬ!$R11=GRID!$B$3:$BI$3), 0))*GRID!$B$65*(1-GRID!$B$69),0))</f>
        <v>48160</v>
      </c>
      <c r="Q80" s="47" t="e" cm="1">
        <f t="array" ref="Q80">IF($I$2="Путешествия с детьми",
INDEX(GRID!$B$4:$BI$14,MATCH(Q$7,GRID!$A$4:$A$14,0),MATCH(1,($U$2=GRID!$B$1:$BI$1)*(КАЛЕНДАРЬ!$R11=GRID!$B$3:$BI$3), 0))*GRID!$B$65,
ROUNDUP(INDEX(GRID!$B$4:$BI$14,MATCH(Q$7,GRID!$A$4:$A$14,0),MATCH(1,($U$2=GRID!$B$1:$BI$1)*(КАЛЕНДАРЬ!$R11=GRID!$B$3:$BI$3),0))*GRID!$B$65*(1-GRID!$B$69),0))</f>
        <v>#N/A</v>
      </c>
      <c r="R80" s="48" t="e" cm="1">
        <f t="array" ref="R80">IF($I$2="Путешествия с детьми",
INDEX(GRID!$B$17:$BI$27,MATCH(Q$7,GRID!$A$17:$A$27,0),MATCH(1,($U$2=GRID!$B$1:$BI$1)*(КАЛЕНДАРЬ!$R11=GRID!$B$3:$BI$3), 0))*GRID!$B$65,
ROUNDUP(INDEX(GRID!$B$17:$BI$27,MATCH(Q$7,GRID!$A$17:$A$27,0),MATCH(1,($U$2=GRID!$B$1:$BI$1)*(КАЛЕНДАРЬ!$R11=GRID!$B$3:$BI$3), 0))*GRID!$B$65*(1-GRID!$B$69),0))</f>
        <v>#N/A</v>
      </c>
      <c r="S80" s="47" t="e" cm="1">
        <f t="array" ref="S80">IF($I$2="Путешествия с детьми",
INDEX(GRID!$B$4:$BI$14,MATCH(S$7,GRID!$A$4:$A$14,0),MATCH(1,($U$2=GRID!$B$1:$BI$1)*(КАЛЕНДАРЬ!$R11=GRID!$B$3:$BI$3), 0))*GRID!$B$65,
ROUNDUP(INDEX(GRID!$B$4:$BI$14,MATCH(S$7,GRID!$A$4:$A$14,0),MATCH(1,($U$2=GRID!$B$1:$BI$1)*(КАЛЕНДАРЬ!$R11=GRID!$B$3:$BI$3),0))*GRID!$B$65*(1-GRID!$B$69),0))</f>
        <v>#N/A</v>
      </c>
      <c r="T80" s="48" t="e" cm="1">
        <f t="array" ref="T80">IF($I$2="Путешествия с детьми",
INDEX(GRID!$B$17:$BI$27,MATCH(S$7,GRID!$A$17:$A$27,0),MATCH(1,($U$2=GRID!$B$1:$BI$1)*(КАЛЕНДАРЬ!$R11=GRID!$B$3:$BI$3), 0))*GRID!$B$65,
ROUNDUP(INDEX(GRID!$B$17:$BI$27,MATCH(S$7,GRID!$A$17:$A$27,0),MATCH(1,($U$2=GRID!$B$1:$BI$1)*(КАЛЕНДАРЬ!$R11=GRID!$B$3:$BI$3), 0))*GRID!$B$65*(1-GRID!$B$69),0))</f>
        <v>#N/A</v>
      </c>
      <c r="U80" s="47" cm="1">
        <f t="array" ref="U80">IF($I$2="Путешествия с детьми",
INDEX(GRID!$B$4:$BI$14,MATCH(U$7,GRID!$A$4:$A$14,0),MATCH(1,($U$2=GRID!$B$1:$BI$1)*(КАЛЕНДАРЬ!$R11=GRID!$B$3:$BI$3), 0))*GRID!$B$65,
ROUNDUP(INDEX(GRID!$B$4:$BI$14,MATCH(U$7,GRID!$A$4:$A$14,0),MATCH(1,($U$2=GRID!$B$1:$BI$1)*(КАЛЕНДАРЬ!$R11=GRID!$B$3:$BI$3),0))*GRID!$B$65*(1-GRID!$B$69),0))</f>
        <v>71380</v>
      </c>
      <c r="V80" s="48" cm="1">
        <f t="array" ref="V80">IF($I$2="Путешествия с детьми",
INDEX(GRID!$B$17:$BI$27,MATCH(U$7,GRID!$A$17:$A$27,0),MATCH(1,($U$2=GRID!$B$1:$BI$1)*(КАЛЕНДАРЬ!$R11=GRID!$B$3:$BI$3), 0))*GRID!$B$65,
ROUNDUP(INDEX(GRID!$B$17:$BI$27,MATCH(U$7,GRID!$A$17:$A$27,0),MATCH(1,($U$2=GRID!$B$1:$BI$1)*(КАЛЕНДАРЬ!$R11=GRID!$B$3:$BI$3), 0))*GRID!$B$65*(1-GRID!$B$69),0))</f>
        <v>73530</v>
      </c>
      <c r="W80" s="47" cm="1">
        <f t="array" ref="W80">IF($I$2="Путешествия с детьми",
INDEX(GRID!$B$4:$BI$14,MATCH(W$7,GRID!$A$4:$A$14,0),MATCH(1,($U$2=GRID!$B$1:$BI$1)*(КАЛЕНДАРЬ!$R11=GRID!$B$3:$BI$3), 0))*GRID!$B$65,
ROUNDUP(INDEX(GRID!$B$4:$BI$14,MATCH(W$7,GRID!$A$4:$A$14,0),MATCH(1,($U$2=GRID!$B$1:$BI$1)*(КАЛЕНДАРЬ!$R11=GRID!$B$3:$BI$3),0))*GRID!$B$65*(1-GRID!$B$69),0))</f>
        <v>260580</v>
      </c>
      <c r="X80" s="48" cm="1">
        <f t="array" ref="X80">IF($I$2="Путешествия с детьми",
INDEX(GRID!$B$17:$BI$27,MATCH(W$7,GRID!$A$17:$A$27,0),MATCH(1,($U$2=GRID!$B$1:$BI$1)*(КАЛЕНДАРЬ!$R11=GRID!$B$3:$BI$3), 0))*GRID!$B$65,
ROUNDUP(INDEX(GRID!$B$17:$BI$27,MATCH(W$7,GRID!$A$17:$A$27,0),MATCH(1,($U$2=GRID!$B$1:$BI$1)*(КАЛЕНДАРЬ!$R11=GRID!$B$3:$BI$3), 0))*GRID!$B$65*(1-GRID!$B$69),0))</f>
        <v>262730</v>
      </c>
    </row>
    <row r="81" spans="1:24" hidden="1" x14ac:dyDescent="0.2">
      <c r="A81" s="117" t="s">
        <v>43</v>
      </c>
      <c r="B81" s="117">
        <v>9</v>
      </c>
      <c r="C81" s="138" cm="1">
        <f t="array" ref="C81">IF($I$2="Путешествия с детьми",
INDEX(GRID!$B$4:$BI$14,MATCH(C$7,GRID!$A$4:$A$14,0),MATCH(1,($U$2=GRID!$B$1:$BI$1)*(КАЛЕНДАРЬ!$R12=GRID!$B$3:$BI$3), 0))*GRID!$B$65,
ROUNDUP(INDEX(GRID!$B$4:$BI$14,MATCH(C$7,GRID!$A$4:$A$14,0),MATCH(1,($U$2=GRID!$B$1:$BI$1)*(КАЛЕНДАРЬ!$R12=GRID!$B$3:$BI$3),0))*GRID!$B$65*(1-GRID!$B$69),0))</f>
        <v>23650</v>
      </c>
      <c r="D81" s="48" cm="1">
        <f t="array" ref="D81">IF($I$2="Путешествия с детьми",
INDEX(GRID!$B$17:$BI$27,MATCH(C$7,GRID!$A$17:$A$27,0),MATCH(1,($U$2=GRID!$B$1:$BI$1)*(КАЛЕНДАРЬ!$R12=GRID!$B$3:$BI$3), 0))*GRID!$B$65,
ROUNDUP(INDEX(GRID!$B$17:$BI$27,MATCH(C$7,GRID!$A$17:$A$27,0),MATCH(1,($U$2=GRID!$B$1:$BI$1)*(КАЛЕНДАРЬ!$R12=GRID!$B$3:$BI$3), 0))*GRID!$B$65*(1-GRID!$B$69),0))</f>
        <v>25800</v>
      </c>
      <c r="E81" s="47" cm="1">
        <f t="array" ref="E81">IF($I$2="Путешествия с детьми",
INDEX(GRID!$B$4:$BI$14,MATCH(E$7,GRID!$A$4:$A$14,0),MATCH(1,($U$2=GRID!$B$1:$BI$1)*(КАЛЕНДАРЬ!$R12=GRID!$B$3:$BI$3), 0))*GRID!$B$65,
ROUNDUP(INDEX(GRID!$B$4:$BI$14,MATCH(E$7,GRID!$A$4:$A$14,0),MATCH(1,($U$2=GRID!$B$1:$BI$1)*(КАЛЕНДАРЬ!$R12=GRID!$B$3:$BI$3),0))*GRID!$B$65*(1-GRID!$B$69),0))</f>
        <v>26316</v>
      </c>
      <c r="F81" s="48" cm="1">
        <f t="array" ref="F81">IF($I$2="Путешествия с детьми",
INDEX(GRID!$B$17:$BI$27,MATCH(E$7,GRID!$A$17:$A$27,0),MATCH(1,($U$2=GRID!$B$1:$BI$1)*(КАЛЕНДАРЬ!$R12=GRID!$B$3:$BI$3), 0))*GRID!$B$65,
ROUNDUP(INDEX(GRID!$B$17:$BI$27,MATCH(E$7,GRID!$A$17:$A$27,0),MATCH(1,($U$2=GRID!$B$1:$BI$1)*(КАЛЕНДАРЬ!$R12=GRID!$B$3:$BI$3), 0))*GRID!$B$65*(1-GRID!$B$69),0))</f>
        <v>28466</v>
      </c>
      <c r="G81" s="47" t="e" cm="1">
        <f t="array" ref="G81">IF($I$2="Путешествия с детьми",
INDEX(GRID!$B$4:$BI$14,MATCH(G$7,GRID!$A$4:$A$14,0),MATCH(1,($U$2=GRID!$B$1:$BI$1)*(КАЛЕНДАРЬ!$R12=GRID!$B$3:$BI$3), 0))*GRID!$B$65,
ROUNDUP(INDEX(GRID!$B$4:$BI$14,MATCH(G$7,GRID!$A$4:$A$14,0),MATCH(1,($U$2=GRID!$B$1:$BI$1)*(КАЛЕНДАРЬ!$R12=GRID!$B$3:$BI$3),0))*GRID!$B$65*(1-GRID!$B$69),0))</f>
        <v>#N/A</v>
      </c>
      <c r="H81" s="48" t="e" cm="1">
        <f t="array" ref="H81">IF($I$2="Путешествия с детьми",
INDEX(GRID!$B$17:$BI$27,MATCH(G$7,GRID!$A$17:$A$27,0),MATCH(1,($U$2=GRID!$B$1:$BI$1)*(КАЛЕНДАРЬ!$R12=GRID!$B$3:$BI$3), 0))*GRID!$B$65,
ROUNDUP(INDEX(GRID!$B$17:$BI$27,MATCH(G$7,GRID!$A$17:$A$27,0),MATCH(1,($U$2=GRID!$B$1:$BI$1)*(КАЛЕНДАРЬ!$R12=GRID!$B$3:$BI$3), 0))*GRID!$B$65*(1-GRID!$B$69),0))</f>
        <v>#N/A</v>
      </c>
      <c r="I81" s="47" t="e" cm="1">
        <f t="array" ref="I81">IF($I$2="Путешествия с детьми",
INDEX(GRID!$B$4:$BI$14,MATCH(I$7,GRID!$A$4:$A$14,0),MATCH(1,($U$2=GRID!$B$1:$BI$1)*(КАЛЕНДАРЬ!$R12=GRID!$B$3:$BI$3), 0))*GRID!$B$65,
ROUNDUP(INDEX(GRID!$B$4:$BI$14,MATCH(I$7,GRID!$A$4:$A$14,0),MATCH(1,($U$2=GRID!$B$1:$BI$1)*(КАЛЕНДАРЬ!$R12=GRID!$B$3:$BI$3),0))*GRID!$B$65*(1-GRID!$B$69),0))</f>
        <v>#N/A</v>
      </c>
      <c r="J81" s="48" t="e" cm="1">
        <f t="array" ref="J81">IF($I$2="Путешествия с детьми",
INDEX(GRID!$B$17:$BI$27,MATCH(I$7,GRID!$A$17:$A$27,0),MATCH(1,($U$2=GRID!$B$1:$BI$1)*(КАЛЕНДАРЬ!$R12=GRID!$B$3:$BI$3), 0))*GRID!$B$65,
ROUNDUP(INDEX(GRID!$B$17:$BI$27,MATCH(I$7,GRID!$A$17:$A$27,0),MATCH(1,($U$2=GRID!$B$1:$BI$1)*(КАЛЕНДАРЬ!$R12=GRID!$B$3:$BI$3), 0))*GRID!$B$65*(1-GRID!$B$69),0))</f>
        <v>#N/A</v>
      </c>
      <c r="K81" s="47" cm="1">
        <f t="array" ref="K81">IF($I$2="Путешествия с детьми",
INDEX(GRID!$B$4:$BI$14,MATCH(K$7,GRID!$A$4:$A$14,0),MATCH(1,($U$2=GRID!$B$1:$BI$1)*(КАЛЕНДАРЬ!$R12=GRID!$B$3:$BI$3), 0))*GRID!$B$65,
ROUNDUP(INDEX(GRID!$B$4:$BI$14,MATCH(K$7,GRID!$A$4:$A$14,0),MATCH(1,($U$2=GRID!$B$1:$BI$1)*(КАЛЕНДАРЬ!$R12=GRID!$B$3:$BI$3),0))*GRID!$B$65*(1-GRID!$B$69),0))</f>
        <v>36378</v>
      </c>
      <c r="L81" s="48" cm="1">
        <f t="array" ref="L81">IF($I$2="Путешествия с детьми",
INDEX(GRID!$B$17:$BI$27,MATCH(K$7,GRID!$A$17:$A$27,0),MATCH(1,($U$2=GRID!$B$1:$BI$1)*(КАЛЕНДАРЬ!$R12=GRID!$B$3:$BI$3), 0))*GRID!$B$65,
ROUNDUP(INDEX(GRID!$B$17:$BI$27,MATCH(K$7,GRID!$A$17:$A$27,0),MATCH(1,($U$2=GRID!$B$1:$BI$1)*(КАЛЕНДАРЬ!$R12=GRID!$B$3:$BI$3), 0))*GRID!$B$65*(1-GRID!$B$69),0))</f>
        <v>38528</v>
      </c>
      <c r="M81" s="47" cm="1">
        <f t="array" ref="M81">IF($I$2="Путешествия с детьми",
INDEX(GRID!$B$4:$BI$14,MATCH(M$7,GRID!$A$4:$A$14,0),MATCH(1,($U$2=GRID!$B$1:$BI$1)*(КАЛЕНДАРЬ!$R12=GRID!$B$3:$BI$3), 0))*GRID!$B$65,
ROUNDUP(INDEX(GRID!$B$4:$BI$14,MATCH(M$7,GRID!$A$4:$A$14,0),MATCH(1,($U$2=GRID!$B$1:$BI$1)*(КАЛЕНДАРЬ!$R12=GRID!$B$3:$BI$3),0))*GRID!$B$65*(1-GRID!$B$69),0))</f>
        <v>40506</v>
      </c>
      <c r="N81" s="48" cm="1">
        <f t="array" ref="N81">IF($I$2="Путешествия с детьми",
INDEX(GRID!$B$17:$BI$27,MATCH(M$7,GRID!$A$17:$A$27,0),MATCH(1,($U$2=GRID!$B$1:$BI$1)*(КАЛЕНДАРЬ!$R12=GRID!$B$3:$BI$3), 0))*GRID!$B$65,
ROUNDUP(INDEX(GRID!$B$17:$BI$27,MATCH(M$7,GRID!$A$17:$A$27,0),MATCH(1,($U$2=GRID!$B$1:$BI$1)*(КАЛЕНДАРЬ!$R12=GRID!$B$3:$BI$3), 0))*GRID!$B$65*(1-GRID!$B$69),0))</f>
        <v>42656</v>
      </c>
      <c r="O81" s="47" cm="1">
        <f t="array" ref="O81">IF($I$2="Путешествия с детьми",
INDEX(GRID!$B$4:$BI$14,MATCH(O$7,GRID!$A$4:$A$14,0),MATCH(1,($U$2=GRID!$B$1:$BI$1)*(КАЛЕНДАРЬ!$R12=GRID!$B$3:$BI$3), 0))*GRID!$B$65,
ROUNDUP(INDEX(GRID!$B$4:$BI$14,MATCH(O$7,GRID!$A$4:$A$14,0),MATCH(1,($U$2=GRID!$B$1:$BI$1)*(КАЛЕНДАРЬ!$R12=GRID!$B$3:$BI$3),0))*GRID!$B$65*(1-GRID!$B$69),0))</f>
        <v>46010</v>
      </c>
      <c r="P81" s="48" cm="1">
        <f t="array" ref="P81">IF($I$2="Путешествия с детьми",
INDEX(GRID!$B$17:$BI$27,MATCH(O$7,GRID!$A$17:$A$27,0),MATCH(1,($U$2=GRID!$B$1:$BI$1)*(КАЛЕНДАРЬ!$R12=GRID!$B$3:$BI$3), 0))*GRID!$B$65,
ROUNDUP(INDEX(GRID!$B$17:$BI$27,MATCH(O$7,GRID!$A$17:$A$27,0),MATCH(1,($U$2=GRID!$B$1:$BI$1)*(КАЛЕНДАРЬ!$R12=GRID!$B$3:$BI$3), 0))*GRID!$B$65*(1-GRID!$B$69),0))</f>
        <v>48160</v>
      </c>
      <c r="Q81" s="47" t="e" cm="1">
        <f t="array" ref="Q81">IF($I$2="Путешествия с детьми",
INDEX(GRID!$B$4:$BI$14,MATCH(Q$7,GRID!$A$4:$A$14,0),MATCH(1,($U$2=GRID!$B$1:$BI$1)*(КАЛЕНДАРЬ!$R12=GRID!$B$3:$BI$3), 0))*GRID!$B$65,
ROUNDUP(INDEX(GRID!$B$4:$BI$14,MATCH(Q$7,GRID!$A$4:$A$14,0),MATCH(1,($U$2=GRID!$B$1:$BI$1)*(КАЛЕНДАРЬ!$R12=GRID!$B$3:$BI$3),0))*GRID!$B$65*(1-GRID!$B$69),0))</f>
        <v>#N/A</v>
      </c>
      <c r="R81" s="48" t="e" cm="1">
        <f t="array" ref="R81">IF($I$2="Путешествия с детьми",
INDEX(GRID!$B$17:$BI$27,MATCH(Q$7,GRID!$A$17:$A$27,0),MATCH(1,($U$2=GRID!$B$1:$BI$1)*(КАЛЕНДАРЬ!$R12=GRID!$B$3:$BI$3), 0))*GRID!$B$65,
ROUNDUP(INDEX(GRID!$B$17:$BI$27,MATCH(Q$7,GRID!$A$17:$A$27,0),MATCH(1,($U$2=GRID!$B$1:$BI$1)*(КАЛЕНДАРЬ!$R12=GRID!$B$3:$BI$3), 0))*GRID!$B$65*(1-GRID!$B$69),0))</f>
        <v>#N/A</v>
      </c>
      <c r="S81" s="47" t="e" cm="1">
        <f t="array" ref="S81">IF($I$2="Путешествия с детьми",
INDEX(GRID!$B$4:$BI$14,MATCH(S$7,GRID!$A$4:$A$14,0),MATCH(1,($U$2=GRID!$B$1:$BI$1)*(КАЛЕНДАРЬ!$R12=GRID!$B$3:$BI$3), 0))*GRID!$B$65,
ROUNDUP(INDEX(GRID!$B$4:$BI$14,MATCH(S$7,GRID!$A$4:$A$14,0),MATCH(1,($U$2=GRID!$B$1:$BI$1)*(КАЛЕНДАРЬ!$R12=GRID!$B$3:$BI$3),0))*GRID!$B$65*(1-GRID!$B$69),0))</f>
        <v>#N/A</v>
      </c>
      <c r="T81" s="48" t="e" cm="1">
        <f t="array" ref="T81">IF($I$2="Путешествия с детьми",
INDEX(GRID!$B$17:$BI$27,MATCH(S$7,GRID!$A$17:$A$27,0),MATCH(1,($U$2=GRID!$B$1:$BI$1)*(КАЛЕНДАРЬ!$R12=GRID!$B$3:$BI$3), 0))*GRID!$B$65,
ROUNDUP(INDEX(GRID!$B$17:$BI$27,MATCH(S$7,GRID!$A$17:$A$27,0),MATCH(1,($U$2=GRID!$B$1:$BI$1)*(КАЛЕНДАРЬ!$R12=GRID!$B$3:$BI$3), 0))*GRID!$B$65*(1-GRID!$B$69),0))</f>
        <v>#N/A</v>
      </c>
      <c r="U81" s="47" cm="1">
        <f t="array" ref="U81">IF($I$2="Путешествия с детьми",
INDEX(GRID!$B$4:$BI$14,MATCH(U$7,GRID!$A$4:$A$14,0),MATCH(1,($U$2=GRID!$B$1:$BI$1)*(КАЛЕНДАРЬ!$R12=GRID!$B$3:$BI$3), 0))*GRID!$B$65,
ROUNDUP(INDEX(GRID!$B$4:$BI$14,MATCH(U$7,GRID!$A$4:$A$14,0),MATCH(1,($U$2=GRID!$B$1:$BI$1)*(КАЛЕНДАРЬ!$R12=GRID!$B$3:$BI$3),0))*GRID!$B$65*(1-GRID!$B$69),0))</f>
        <v>71380</v>
      </c>
      <c r="V81" s="48" cm="1">
        <f t="array" ref="V81">IF($I$2="Путешествия с детьми",
INDEX(GRID!$B$17:$BI$27,MATCH(U$7,GRID!$A$17:$A$27,0),MATCH(1,($U$2=GRID!$B$1:$BI$1)*(КАЛЕНДАРЬ!$R12=GRID!$B$3:$BI$3), 0))*GRID!$B$65,
ROUNDUP(INDEX(GRID!$B$17:$BI$27,MATCH(U$7,GRID!$A$17:$A$27,0),MATCH(1,($U$2=GRID!$B$1:$BI$1)*(КАЛЕНДАРЬ!$R12=GRID!$B$3:$BI$3), 0))*GRID!$B$65*(1-GRID!$B$69),0))</f>
        <v>73530</v>
      </c>
      <c r="W81" s="47" cm="1">
        <f t="array" ref="W81">IF($I$2="Путешествия с детьми",
INDEX(GRID!$B$4:$BI$14,MATCH(W$7,GRID!$A$4:$A$14,0),MATCH(1,($U$2=GRID!$B$1:$BI$1)*(КАЛЕНДАРЬ!$R12=GRID!$B$3:$BI$3), 0))*GRID!$B$65,
ROUNDUP(INDEX(GRID!$B$4:$BI$14,MATCH(W$7,GRID!$A$4:$A$14,0),MATCH(1,($U$2=GRID!$B$1:$BI$1)*(КАЛЕНДАРЬ!$R12=GRID!$B$3:$BI$3),0))*GRID!$B$65*(1-GRID!$B$69),0))</f>
        <v>260580</v>
      </c>
      <c r="X81" s="48" cm="1">
        <f t="array" ref="X81">IF($I$2="Путешествия с детьми",
INDEX(GRID!$B$17:$BI$27,MATCH(W$7,GRID!$A$17:$A$27,0),MATCH(1,($U$2=GRID!$B$1:$BI$1)*(КАЛЕНДАРЬ!$R12=GRID!$B$3:$BI$3), 0))*GRID!$B$65,
ROUNDUP(INDEX(GRID!$B$17:$BI$27,MATCH(W$7,GRID!$A$17:$A$27,0),MATCH(1,($U$2=GRID!$B$1:$BI$1)*(КАЛЕНДАРЬ!$R12=GRID!$B$3:$BI$3), 0))*GRID!$B$65*(1-GRID!$B$69),0))</f>
        <v>262730</v>
      </c>
    </row>
    <row r="82" spans="1:24" hidden="1" x14ac:dyDescent="0.2">
      <c r="A82" s="117" t="s">
        <v>44</v>
      </c>
      <c r="B82" s="117">
        <v>10</v>
      </c>
      <c r="C82" s="138" cm="1">
        <f t="array" ref="C82">IF($I$2="Путешествия с детьми",
INDEX(GRID!$B$4:$BI$14,MATCH(C$7,GRID!$A$4:$A$14,0),MATCH(1,($U$2=GRID!$B$1:$BI$1)*(КАЛЕНДАРЬ!$R13=GRID!$B$3:$BI$3), 0))*GRID!$B$65,
ROUNDUP(INDEX(GRID!$B$4:$BI$14,MATCH(C$7,GRID!$A$4:$A$14,0),MATCH(1,($U$2=GRID!$B$1:$BI$1)*(КАЛЕНДАРЬ!$R13=GRID!$B$3:$BI$3),0))*GRID!$B$65*(1-GRID!$B$69),0))</f>
        <v>23650</v>
      </c>
      <c r="D82" s="48" cm="1">
        <f t="array" ref="D82">IF($I$2="Путешествия с детьми",
INDEX(GRID!$B$17:$BI$27,MATCH(C$7,GRID!$A$17:$A$27,0),MATCH(1,($U$2=GRID!$B$1:$BI$1)*(КАЛЕНДАРЬ!$R13=GRID!$B$3:$BI$3), 0))*GRID!$B$65,
ROUNDUP(INDEX(GRID!$B$17:$BI$27,MATCH(C$7,GRID!$A$17:$A$27,0),MATCH(1,($U$2=GRID!$B$1:$BI$1)*(КАЛЕНДАРЬ!$R13=GRID!$B$3:$BI$3), 0))*GRID!$B$65*(1-GRID!$B$69),0))</f>
        <v>25800</v>
      </c>
      <c r="E82" s="47" cm="1">
        <f t="array" ref="E82">IF($I$2="Путешествия с детьми",
INDEX(GRID!$B$4:$BI$14,MATCH(E$7,GRID!$A$4:$A$14,0),MATCH(1,($U$2=GRID!$B$1:$BI$1)*(КАЛЕНДАРЬ!$R13=GRID!$B$3:$BI$3), 0))*GRID!$B$65,
ROUNDUP(INDEX(GRID!$B$4:$BI$14,MATCH(E$7,GRID!$A$4:$A$14,0),MATCH(1,($U$2=GRID!$B$1:$BI$1)*(КАЛЕНДАРЬ!$R13=GRID!$B$3:$BI$3),0))*GRID!$B$65*(1-GRID!$B$69),0))</f>
        <v>26316</v>
      </c>
      <c r="F82" s="48" cm="1">
        <f t="array" ref="F82">IF($I$2="Путешествия с детьми",
INDEX(GRID!$B$17:$BI$27,MATCH(E$7,GRID!$A$17:$A$27,0),MATCH(1,($U$2=GRID!$B$1:$BI$1)*(КАЛЕНДАРЬ!$R13=GRID!$B$3:$BI$3), 0))*GRID!$B$65,
ROUNDUP(INDEX(GRID!$B$17:$BI$27,MATCH(E$7,GRID!$A$17:$A$27,0),MATCH(1,($U$2=GRID!$B$1:$BI$1)*(КАЛЕНДАРЬ!$R13=GRID!$B$3:$BI$3), 0))*GRID!$B$65*(1-GRID!$B$69),0))</f>
        <v>28466</v>
      </c>
      <c r="G82" s="47" t="e" cm="1">
        <f t="array" ref="G82">IF($I$2="Путешествия с детьми",
INDEX(GRID!$B$4:$BI$14,MATCH(G$7,GRID!$A$4:$A$14,0),MATCH(1,($U$2=GRID!$B$1:$BI$1)*(КАЛЕНДАРЬ!$R13=GRID!$B$3:$BI$3), 0))*GRID!$B$65,
ROUNDUP(INDEX(GRID!$B$4:$BI$14,MATCH(G$7,GRID!$A$4:$A$14,0),MATCH(1,($U$2=GRID!$B$1:$BI$1)*(КАЛЕНДАРЬ!$R13=GRID!$B$3:$BI$3),0))*GRID!$B$65*(1-GRID!$B$69),0))</f>
        <v>#N/A</v>
      </c>
      <c r="H82" s="48" t="e" cm="1">
        <f t="array" ref="H82">IF($I$2="Путешествия с детьми",
INDEX(GRID!$B$17:$BI$27,MATCH(G$7,GRID!$A$17:$A$27,0),MATCH(1,($U$2=GRID!$B$1:$BI$1)*(КАЛЕНДАРЬ!$R13=GRID!$B$3:$BI$3), 0))*GRID!$B$65,
ROUNDUP(INDEX(GRID!$B$17:$BI$27,MATCH(G$7,GRID!$A$17:$A$27,0),MATCH(1,($U$2=GRID!$B$1:$BI$1)*(КАЛЕНДАРЬ!$R13=GRID!$B$3:$BI$3), 0))*GRID!$B$65*(1-GRID!$B$69),0))</f>
        <v>#N/A</v>
      </c>
      <c r="I82" s="47" t="e" cm="1">
        <f t="array" ref="I82">IF($I$2="Путешествия с детьми",
INDEX(GRID!$B$4:$BI$14,MATCH(I$7,GRID!$A$4:$A$14,0),MATCH(1,($U$2=GRID!$B$1:$BI$1)*(КАЛЕНДАРЬ!$R13=GRID!$B$3:$BI$3), 0))*GRID!$B$65,
ROUNDUP(INDEX(GRID!$B$4:$BI$14,MATCH(I$7,GRID!$A$4:$A$14,0),MATCH(1,($U$2=GRID!$B$1:$BI$1)*(КАЛЕНДАРЬ!$R13=GRID!$B$3:$BI$3),0))*GRID!$B$65*(1-GRID!$B$69),0))</f>
        <v>#N/A</v>
      </c>
      <c r="J82" s="48" t="e" cm="1">
        <f t="array" ref="J82">IF($I$2="Путешествия с детьми",
INDEX(GRID!$B$17:$BI$27,MATCH(I$7,GRID!$A$17:$A$27,0),MATCH(1,($U$2=GRID!$B$1:$BI$1)*(КАЛЕНДАРЬ!$R13=GRID!$B$3:$BI$3), 0))*GRID!$B$65,
ROUNDUP(INDEX(GRID!$B$17:$BI$27,MATCH(I$7,GRID!$A$17:$A$27,0),MATCH(1,($U$2=GRID!$B$1:$BI$1)*(КАЛЕНДАРЬ!$R13=GRID!$B$3:$BI$3), 0))*GRID!$B$65*(1-GRID!$B$69),0))</f>
        <v>#N/A</v>
      </c>
      <c r="K82" s="47" cm="1">
        <f t="array" ref="K82">IF($I$2="Путешествия с детьми",
INDEX(GRID!$B$4:$BI$14,MATCH(K$7,GRID!$A$4:$A$14,0),MATCH(1,($U$2=GRID!$B$1:$BI$1)*(КАЛЕНДАРЬ!$R13=GRID!$B$3:$BI$3), 0))*GRID!$B$65,
ROUNDUP(INDEX(GRID!$B$4:$BI$14,MATCH(K$7,GRID!$A$4:$A$14,0),MATCH(1,($U$2=GRID!$B$1:$BI$1)*(КАЛЕНДАРЬ!$R13=GRID!$B$3:$BI$3),0))*GRID!$B$65*(1-GRID!$B$69),0))</f>
        <v>36378</v>
      </c>
      <c r="L82" s="48" cm="1">
        <f t="array" ref="L82">IF($I$2="Путешествия с детьми",
INDEX(GRID!$B$17:$BI$27,MATCH(K$7,GRID!$A$17:$A$27,0),MATCH(1,($U$2=GRID!$B$1:$BI$1)*(КАЛЕНДАРЬ!$R13=GRID!$B$3:$BI$3), 0))*GRID!$B$65,
ROUNDUP(INDEX(GRID!$B$17:$BI$27,MATCH(K$7,GRID!$A$17:$A$27,0),MATCH(1,($U$2=GRID!$B$1:$BI$1)*(КАЛЕНДАРЬ!$R13=GRID!$B$3:$BI$3), 0))*GRID!$B$65*(1-GRID!$B$69),0))</f>
        <v>38528</v>
      </c>
      <c r="M82" s="47" cm="1">
        <f t="array" ref="M82">IF($I$2="Путешествия с детьми",
INDEX(GRID!$B$4:$BI$14,MATCH(M$7,GRID!$A$4:$A$14,0),MATCH(1,($U$2=GRID!$B$1:$BI$1)*(КАЛЕНДАРЬ!$R13=GRID!$B$3:$BI$3), 0))*GRID!$B$65,
ROUNDUP(INDEX(GRID!$B$4:$BI$14,MATCH(M$7,GRID!$A$4:$A$14,0),MATCH(1,($U$2=GRID!$B$1:$BI$1)*(КАЛЕНДАРЬ!$R13=GRID!$B$3:$BI$3),0))*GRID!$B$65*(1-GRID!$B$69),0))</f>
        <v>40506</v>
      </c>
      <c r="N82" s="48" cm="1">
        <f t="array" ref="N82">IF($I$2="Путешествия с детьми",
INDEX(GRID!$B$17:$BI$27,MATCH(M$7,GRID!$A$17:$A$27,0),MATCH(1,($U$2=GRID!$B$1:$BI$1)*(КАЛЕНДАРЬ!$R13=GRID!$B$3:$BI$3), 0))*GRID!$B$65,
ROUNDUP(INDEX(GRID!$B$17:$BI$27,MATCH(M$7,GRID!$A$17:$A$27,0),MATCH(1,($U$2=GRID!$B$1:$BI$1)*(КАЛЕНДАРЬ!$R13=GRID!$B$3:$BI$3), 0))*GRID!$B$65*(1-GRID!$B$69),0))</f>
        <v>42656</v>
      </c>
      <c r="O82" s="47" cm="1">
        <f t="array" ref="O82">IF($I$2="Путешествия с детьми",
INDEX(GRID!$B$4:$BI$14,MATCH(O$7,GRID!$A$4:$A$14,0),MATCH(1,($U$2=GRID!$B$1:$BI$1)*(КАЛЕНДАРЬ!$R13=GRID!$B$3:$BI$3), 0))*GRID!$B$65,
ROUNDUP(INDEX(GRID!$B$4:$BI$14,MATCH(O$7,GRID!$A$4:$A$14,0),MATCH(1,($U$2=GRID!$B$1:$BI$1)*(КАЛЕНДАРЬ!$R13=GRID!$B$3:$BI$3),0))*GRID!$B$65*(1-GRID!$B$69),0))</f>
        <v>46010</v>
      </c>
      <c r="P82" s="48" cm="1">
        <f t="array" ref="P82">IF($I$2="Путешествия с детьми",
INDEX(GRID!$B$17:$BI$27,MATCH(O$7,GRID!$A$17:$A$27,0),MATCH(1,($U$2=GRID!$B$1:$BI$1)*(КАЛЕНДАРЬ!$R13=GRID!$B$3:$BI$3), 0))*GRID!$B$65,
ROUNDUP(INDEX(GRID!$B$17:$BI$27,MATCH(O$7,GRID!$A$17:$A$27,0),MATCH(1,($U$2=GRID!$B$1:$BI$1)*(КАЛЕНДАРЬ!$R13=GRID!$B$3:$BI$3), 0))*GRID!$B$65*(1-GRID!$B$69),0))</f>
        <v>48160</v>
      </c>
      <c r="Q82" s="47" t="e" cm="1">
        <f t="array" ref="Q82">IF($I$2="Путешествия с детьми",
INDEX(GRID!$B$4:$BI$14,MATCH(Q$7,GRID!$A$4:$A$14,0),MATCH(1,($U$2=GRID!$B$1:$BI$1)*(КАЛЕНДАРЬ!$R13=GRID!$B$3:$BI$3), 0))*GRID!$B$65,
ROUNDUP(INDEX(GRID!$B$4:$BI$14,MATCH(Q$7,GRID!$A$4:$A$14,0),MATCH(1,($U$2=GRID!$B$1:$BI$1)*(КАЛЕНДАРЬ!$R13=GRID!$B$3:$BI$3),0))*GRID!$B$65*(1-GRID!$B$69),0))</f>
        <v>#N/A</v>
      </c>
      <c r="R82" s="48" t="e" cm="1">
        <f t="array" ref="R82">IF($I$2="Путешествия с детьми",
INDEX(GRID!$B$17:$BI$27,MATCH(Q$7,GRID!$A$17:$A$27,0),MATCH(1,($U$2=GRID!$B$1:$BI$1)*(КАЛЕНДАРЬ!$R13=GRID!$B$3:$BI$3), 0))*GRID!$B$65,
ROUNDUP(INDEX(GRID!$B$17:$BI$27,MATCH(Q$7,GRID!$A$17:$A$27,0),MATCH(1,($U$2=GRID!$B$1:$BI$1)*(КАЛЕНДАРЬ!$R13=GRID!$B$3:$BI$3), 0))*GRID!$B$65*(1-GRID!$B$69),0))</f>
        <v>#N/A</v>
      </c>
      <c r="S82" s="47" t="e" cm="1">
        <f t="array" ref="S82">IF($I$2="Путешествия с детьми",
INDEX(GRID!$B$4:$BI$14,MATCH(S$7,GRID!$A$4:$A$14,0),MATCH(1,($U$2=GRID!$B$1:$BI$1)*(КАЛЕНДАРЬ!$R13=GRID!$B$3:$BI$3), 0))*GRID!$B$65,
ROUNDUP(INDEX(GRID!$B$4:$BI$14,MATCH(S$7,GRID!$A$4:$A$14,0),MATCH(1,($U$2=GRID!$B$1:$BI$1)*(КАЛЕНДАРЬ!$R13=GRID!$B$3:$BI$3),0))*GRID!$B$65*(1-GRID!$B$69),0))</f>
        <v>#N/A</v>
      </c>
      <c r="T82" s="48" t="e" cm="1">
        <f t="array" ref="T82">IF($I$2="Путешествия с детьми",
INDEX(GRID!$B$17:$BI$27,MATCH(S$7,GRID!$A$17:$A$27,0),MATCH(1,($U$2=GRID!$B$1:$BI$1)*(КАЛЕНДАРЬ!$R13=GRID!$B$3:$BI$3), 0))*GRID!$B$65,
ROUNDUP(INDEX(GRID!$B$17:$BI$27,MATCH(S$7,GRID!$A$17:$A$27,0),MATCH(1,($U$2=GRID!$B$1:$BI$1)*(КАЛЕНДАРЬ!$R13=GRID!$B$3:$BI$3), 0))*GRID!$B$65*(1-GRID!$B$69),0))</f>
        <v>#N/A</v>
      </c>
      <c r="U82" s="47" cm="1">
        <f t="array" ref="U82">IF($I$2="Путешествия с детьми",
INDEX(GRID!$B$4:$BI$14,MATCH(U$7,GRID!$A$4:$A$14,0),MATCH(1,($U$2=GRID!$B$1:$BI$1)*(КАЛЕНДАРЬ!$R13=GRID!$B$3:$BI$3), 0))*GRID!$B$65,
ROUNDUP(INDEX(GRID!$B$4:$BI$14,MATCH(U$7,GRID!$A$4:$A$14,0),MATCH(1,($U$2=GRID!$B$1:$BI$1)*(КАЛЕНДАРЬ!$R13=GRID!$B$3:$BI$3),0))*GRID!$B$65*(1-GRID!$B$69),0))</f>
        <v>71380</v>
      </c>
      <c r="V82" s="48" cm="1">
        <f t="array" ref="V82">IF($I$2="Путешествия с детьми",
INDEX(GRID!$B$17:$BI$27,MATCH(U$7,GRID!$A$17:$A$27,0),MATCH(1,($U$2=GRID!$B$1:$BI$1)*(КАЛЕНДАРЬ!$R13=GRID!$B$3:$BI$3), 0))*GRID!$B$65,
ROUNDUP(INDEX(GRID!$B$17:$BI$27,MATCH(U$7,GRID!$A$17:$A$27,0),MATCH(1,($U$2=GRID!$B$1:$BI$1)*(КАЛЕНДАРЬ!$R13=GRID!$B$3:$BI$3), 0))*GRID!$B$65*(1-GRID!$B$69),0))</f>
        <v>73530</v>
      </c>
      <c r="W82" s="47" cm="1">
        <f t="array" ref="W82">IF($I$2="Путешествия с детьми",
INDEX(GRID!$B$4:$BI$14,MATCH(W$7,GRID!$A$4:$A$14,0),MATCH(1,($U$2=GRID!$B$1:$BI$1)*(КАЛЕНДАРЬ!$R13=GRID!$B$3:$BI$3), 0))*GRID!$B$65,
ROUNDUP(INDEX(GRID!$B$4:$BI$14,MATCH(W$7,GRID!$A$4:$A$14,0),MATCH(1,($U$2=GRID!$B$1:$BI$1)*(КАЛЕНДАРЬ!$R13=GRID!$B$3:$BI$3),0))*GRID!$B$65*(1-GRID!$B$69),0))</f>
        <v>260580</v>
      </c>
      <c r="X82" s="48" cm="1">
        <f t="array" ref="X82">IF($I$2="Путешествия с детьми",
INDEX(GRID!$B$17:$BI$27,MATCH(W$7,GRID!$A$17:$A$27,0),MATCH(1,($U$2=GRID!$B$1:$BI$1)*(КАЛЕНДАРЬ!$R13=GRID!$B$3:$BI$3), 0))*GRID!$B$65,
ROUNDUP(INDEX(GRID!$B$17:$BI$27,MATCH(W$7,GRID!$A$17:$A$27,0),MATCH(1,($U$2=GRID!$B$1:$BI$1)*(КАЛЕНДАРЬ!$R13=GRID!$B$3:$BI$3), 0))*GRID!$B$65*(1-GRID!$B$69),0))</f>
        <v>262730</v>
      </c>
    </row>
    <row r="83" spans="1:24" hidden="1" x14ac:dyDescent="0.2">
      <c r="A83" s="117" t="s">
        <v>45</v>
      </c>
      <c r="B83" s="117">
        <v>11</v>
      </c>
      <c r="C83" s="138" cm="1">
        <f t="array" ref="C83">IF($I$2="Путешествия с детьми",
INDEX(GRID!$B$4:$BI$14,MATCH(C$7,GRID!$A$4:$A$14,0),MATCH(1,($U$2=GRID!$B$1:$BI$1)*(КАЛЕНДАРЬ!$R14=GRID!$B$3:$BI$3), 0))*GRID!$B$65,
ROUNDUP(INDEX(GRID!$B$4:$BI$14,MATCH(C$7,GRID!$A$4:$A$14,0),MATCH(1,($U$2=GRID!$B$1:$BI$1)*(КАЛЕНДАРЬ!$R14=GRID!$B$3:$BI$3),0))*GRID!$B$65*(1-GRID!$B$69),0))</f>
        <v>18920</v>
      </c>
      <c r="D83" s="48" cm="1">
        <f t="array" ref="D83">IF($I$2="Путешествия с детьми",
INDEX(GRID!$B$17:$BI$27,MATCH(C$7,GRID!$A$17:$A$27,0),MATCH(1,($U$2=GRID!$B$1:$BI$1)*(КАЛЕНДАРЬ!$R14=GRID!$B$3:$BI$3), 0))*GRID!$B$65,
ROUNDUP(INDEX(GRID!$B$17:$BI$27,MATCH(C$7,GRID!$A$17:$A$27,0),MATCH(1,($U$2=GRID!$B$1:$BI$1)*(КАЛЕНДАРЬ!$R14=GRID!$B$3:$BI$3), 0))*GRID!$B$65*(1-GRID!$B$69),0))</f>
        <v>21070</v>
      </c>
      <c r="E83" s="47" cm="1">
        <f t="array" ref="E83">IF($I$2="Путешествия с детьми",
INDEX(GRID!$B$4:$BI$14,MATCH(E$7,GRID!$A$4:$A$14,0),MATCH(1,($U$2=GRID!$B$1:$BI$1)*(КАЛЕНДАРЬ!$R14=GRID!$B$3:$BI$3), 0))*GRID!$B$65,
ROUNDUP(INDEX(GRID!$B$4:$BI$14,MATCH(E$7,GRID!$A$4:$A$14,0),MATCH(1,($U$2=GRID!$B$1:$BI$1)*(КАЛЕНДАРЬ!$R14=GRID!$B$3:$BI$3),0))*GRID!$B$65*(1-GRID!$B$69),0))</f>
        <v>20898</v>
      </c>
      <c r="F83" s="48" cm="1">
        <f t="array" ref="F83">IF($I$2="Путешествия с детьми",
INDEX(GRID!$B$17:$BI$27,MATCH(E$7,GRID!$A$17:$A$27,0),MATCH(1,($U$2=GRID!$B$1:$BI$1)*(КАЛЕНДАРЬ!$R14=GRID!$B$3:$BI$3), 0))*GRID!$B$65,
ROUNDUP(INDEX(GRID!$B$17:$BI$27,MATCH(E$7,GRID!$A$17:$A$27,0),MATCH(1,($U$2=GRID!$B$1:$BI$1)*(КАЛЕНДАРЬ!$R14=GRID!$B$3:$BI$3), 0))*GRID!$B$65*(1-GRID!$B$69),0))</f>
        <v>23048</v>
      </c>
      <c r="G83" s="47" t="e" cm="1">
        <f t="array" ref="G83">IF($I$2="Путешествия с детьми",
INDEX(GRID!$B$4:$BI$14,MATCH(G$7,GRID!$A$4:$A$14,0),MATCH(1,($U$2=GRID!$B$1:$BI$1)*(КАЛЕНДАРЬ!$R14=GRID!$B$3:$BI$3), 0))*GRID!$B$65,
ROUNDUP(INDEX(GRID!$B$4:$BI$14,MATCH(G$7,GRID!$A$4:$A$14,0),MATCH(1,($U$2=GRID!$B$1:$BI$1)*(КАЛЕНДАРЬ!$R14=GRID!$B$3:$BI$3),0))*GRID!$B$65*(1-GRID!$B$69),0))</f>
        <v>#N/A</v>
      </c>
      <c r="H83" s="48" t="e" cm="1">
        <f t="array" ref="H83">IF($I$2="Путешествия с детьми",
INDEX(GRID!$B$17:$BI$27,MATCH(G$7,GRID!$A$17:$A$27,0),MATCH(1,($U$2=GRID!$B$1:$BI$1)*(КАЛЕНДАРЬ!$R14=GRID!$B$3:$BI$3), 0))*GRID!$B$65,
ROUNDUP(INDEX(GRID!$B$17:$BI$27,MATCH(G$7,GRID!$A$17:$A$27,0),MATCH(1,($U$2=GRID!$B$1:$BI$1)*(КАЛЕНДАРЬ!$R14=GRID!$B$3:$BI$3), 0))*GRID!$B$65*(1-GRID!$B$69),0))</f>
        <v>#N/A</v>
      </c>
      <c r="I83" s="47" t="e" cm="1">
        <f t="array" ref="I83">IF($I$2="Путешествия с детьми",
INDEX(GRID!$B$4:$BI$14,MATCH(I$7,GRID!$A$4:$A$14,0),MATCH(1,($U$2=GRID!$B$1:$BI$1)*(КАЛЕНДАРЬ!$R14=GRID!$B$3:$BI$3), 0))*GRID!$B$65,
ROUNDUP(INDEX(GRID!$B$4:$BI$14,MATCH(I$7,GRID!$A$4:$A$14,0),MATCH(1,($U$2=GRID!$B$1:$BI$1)*(КАЛЕНДАРЬ!$R14=GRID!$B$3:$BI$3),0))*GRID!$B$65*(1-GRID!$B$69),0))</f>
        <v>#N/A</v>
      </c>
      <c r="J83" s="48" t="e" cm="1">
        <f t="array" ref="J83">IF($I$2="Путешествия с детьми",
INDEX(GRID!$B$17:$BI$27,MATCH(I$7,GRID!$A$17:$A$27,0),MATCH(1,($U$2=GRID!$B$1:$BI$1)*(КАЛЕНДАРЬ!$R14=GRID!$B$3:$BI$3), 0))*GRID!$B$65,
ROUNDUP(INDEX(GRID!$B$17:$BI$27,MATCH(I$7,GRID!$A$17:$A$27,0),MATCH(1,($U$2=GRID!$B$1:$BI$1)*(КАЛЕНДАРЬ!$R14=GRID!$B$3:$BI$3), 0))*GRID!$B$65*(1-GRID!$B$69),0))</f>
        <v>#N/A</v>
      </c>
      <c r="K83" s="47" cm="1">
        <f t="array" ref="K83">IF($I$2="Путешествия с детьми",
INDEX(GRID!$B$4:$BI$14,MATCH(K$7,GRID!$A$4:$A$14,0),MATCH(1,($U$2=GRID!$B$1:$BI$1)*(КАЛЕНДАРЬ!$R14=GRID!$B$3:$BI$3), 0))*GRID!$B$65,
ROUNDUP(INDEX(GRID!$B$4:$BI$14,MATCH(K$7,GRID!$A$4:$A$14,0),MATCH(1,($U$2=GRID!$B$1:$BI$1)*(КАЛЕНДАРЬ!$R14=GRID!$B$3:$BI$3),0))*GRID!$B$65*(1-GRID!$B$69),0))</f>
        <v>28208</v>
      </c>
      <c r="L83" s="48" cm="1">
        <f t="array" ref="L83">IF($I$2="Путешествия с детьми",
INDEX(GRID!$B$17:$BI$27,MATCH(K$7,GRID!$A$17:$A$27,0),MATCH(1,($U$2=GRID!$B$1:$BI$1)*(КАЛЕНДАРЬ!$R14=GRID!$B$3:$BI$3), 0))*GRID!$B$65,
ROUNDUP(INDEX(GRID!$B$17:$BI$27,MATCH(K$7,GRID!$A$17:$A$27,0),MATCH(1,($U$2=GRID!$B$1:$BI$1)*(КАЛЕНДАРЬ!$R14=GRID!$B$3:$BI$3), 0))*GRID!$B$65*(1-GRID!$B$69),0))</f>
        <v>30358</v>
      </c>
      <c r="M83" s="47" cm="1">
        <f t="array" ref="M83">IF($I$2="Путешествия с детьми",
INDEX(GRID!$B$4:$BI$14,MATCH(M$7,GRID!$A$4:$A$14,0),MATCH(1,($U$2=GRID!$B$1:$BI$1)*(КАЛЕНДАРЬ!$R14=GRID!$B$3:$BI$3), 0))*GRID!$B$65,
ROUNDUP(INDEX(GRID!$B$4:$BI$14,MATCH(M$7,GRID!$A$4:$A$14,0),MATCH(1,($U$2=GRID!$B$1:$BI$1)*(КАЛЕНДАРЬ!$R14=GRID!$B$3:$BI$3),0))*GRID!$B$65*(1-GRID!$B$69),0))</f>
        <v>31218</v>
      </c>
      <c r="N83" s="48" cm="1">
        <f t="array" ref="N83">IF($I$2="Путешествия с детьми",
INDEX(GRID!$B$17:$BI$27,MATCH(M$7,GRID!$A$17:$A$27,0),MATCH(1,($U$2=GRID!$B$1:$BI$1)*(КАЛЕНДАРЬ!$R14=GRID!$B$3:$BI$3), 0))*GRID!$B$65,
ROUNDUP(INDEX(GRID!$B$17:$BI$27,MATCH(M$7,GRID!$A$17:$A$27,0),MATCH(1,($U$2=GRID!$B$1:$BI$1)*(КАЛЕНДАРЬ!$R14=GRID!$B$3:$BI$3), 0))*GRID!$B$65*(1-GRID!$B$69),0))</f>
        <v>33368</v>
      </c>
      <c r="O83" s="47" cm="1">
        <f t="array" ref="O83">IF($I$2="Путешествия с детьми",
INDEX(GRID!$B$4:$BI$14,MATCH(O$7,GRID!$A$4:$A$14,0),MATCH(1,($U$2=GRID!$B$1:$BI$1)*(КАЛЕНДАРЬ!$R14=GRID!$B$3:$BI$3), 0))*GRID!$B$65,
ROUNDUP(INDEX(GRID!$B$4:$BI$14,MATCH(O$7,GRID!$A$4:$A$14,0),MATCH(1,($U$2=GRID!$B$1:$BI$1)*(КАЛЕНДАРЬ!$R14=GRID!$B$3:$BI$3),0))*GRID!$B$65*(1-GRID!$B$69),0))</f>
        <v>36980</v>
      </c>
      <c r="P83" s="48" cm="1">
        <f t="array" ref="P83">IF($I$2="Путешествия с детьми",
INDEX(GRID!$B$17:$BI$27,MATCH(O$7,GRID!$A$17:$A$27,0),MATCH(1,($U$2=GRID!$B$1:$BI$1)*(КАЛЕНДАРЬ!$R14=GRID!$B$3:$BI$3), 0))*GRID!$B$65,
ROUNDUP(INDEX(GRID!$B$17:$BI$27,MATCH(O$7,GRID!$A$17:$A$27,0),MATCH(1,($U$2=GRID!$B$1:$BI$1)*(КАЛЕНДАРЬ!$R14=GRID!$B$3:$BI$3), 0))*GRID!$B$65*(1-GRID!$B$69),0))</f>
        <v>39130</v>
      </c>
      <c r="Q83" s="47" t="e" cm="1">
        <f t="array" ref="Q83">IF($I$2="Путешествия с детьми",
INDEX(GRID!$B$4:$BI$14,MATCH(Q$7,GRID!$A$4:$A$14,0),MATCH(1,($U$2=GRID!$B$1:$BI$1)*(КАЛЕНДАРЬ!$R14=GRID!$B$3:$BI$3), 0))*GRID!$B$65,
ROUNDUP(INDEX(GRID!$B$4:$BI$14,MATCH(Q$7,GRID!$A$4:$A$14,0),MATCH(1,($U$2=GRID!$B$1:$BI$1)*(КАЛЕНДАРЬ!$R14=GRID!$B$3:$BI$3),0))*GRID!$B$65*(1-GRID!$B$69),0))</f>
        <v>#N/A</v>
      </c>
      <c r="R83" s="48" t="e" cm="1">
        <f t="array" ref="R83">IF($I$2="Путешествия с детьми",
INDEX(GRID!$B$17:$BI$27,MATCH(Q$7,GRID!$A$17:$A$27,0),MATCH(1,($U$2=GRID!$B$1:$BI$1)*(КАЛЕНДАРЬ!$R14=GRID!$B$3:$BI$3), 0))*GRID!$B$65,
ROUNDUP(INDEX(GRID!$B$17:$BI$27,MATCH(Q$7,GRID!$A$17:$A$27,0),MATCH(1,($U$2=GRID!$B$1:$BI$1)*(КАЛЕНДАРЬ!$R14=GRID!$B$3:$BI$3), 0))*GRID!$B$65*(1-GRID!$B$69),0))</f>
        <v>#N/A</v>
      </c>
      <c r="S83" s="47" t="e" cm="1">
        <f t="array" ref="S83">IF($I$2="Путешествия с детьми",
INDEX(GRID!$B$4:$BI$14,MATCH(S$7,GRID!$A$4:$A$14,0),MATCH(1,($U$2=GRID!$B$1:$BI$1)*(КАЛЕНДАРЬ!$R14=GRID!$B$3:$BI$3), 0))*GRID!$B$65,
ROUNDUP(INDEX(GRID!$B$4:$BI$14,MATCH(S$7,GRID!$A$4:$A$14,0),MATCH(1,($U$2=GRID!$B$1:$BI$1)*(КАЛЕНДАРЬ!$R14=GRID!$B$3:$BI$3),0))*GRID!$B$65*(1-GRID!$B$69),0))</f>
        <v>#N/A</v>
      </c>
      <c r="T83" s="48" t="e" cm="1">
        <f t="array" ref="T83">IF($I$2="Путешествия с детьми",
INDEX(GRID!$B$17:$BI$27,MATCH(S$7,GRID!$A$17:$A$27,0),MATCH(1,($U$2=GRID!$B$1:$BI$1)*(КАЛЕНДАРЬ!$R14=GRID!$B$3:$BI$3), 0))*GRID!$B$65,
ROUNDUP(INDEX(GRID!$B$17:$BI$27,MATCH(S$7,GRID!$A$17:$A$27,0),MATCH(1,($U$2=GRID!$B$1:$BI$1)*(КАЛЕНДАРЬ!$R14=GRID!$B$3:$BI$3), 0))*GRID!$B$65*(1-GRID!$B$69),0))</f>
        <v>#N/A</v>
      </c>
      <c r="U83" s="47" cm="1">
        <f t="array" ref="U83">IF($I$2="Путешествия с детьми",
INDEX(GRID!$B$4:$BI$14,MATCH(U$7,GRID!$A$4:$A$14,0),MATCH(1,($U$2=GRID!$B$1:$BI$1)*(КАЛЕНДАРЬ!$R14=GRID!$B$3:$BI$3), 0))*GRID!$B$65,
ROUNDUP(INDEX(GRID!$B$4:$BI$14,MATCH(U$7,GRID!$A$4:$A$14,0),MATCH(1,($U$2=GRID!$B$1:$BI$1)*(КАЛЕНДАРЬ!$R14=GRID!$B$3:$BI$3),0))*GRID!$B$65*(1-GRID!$B$69),0))</f>
        <v>57620</v>
      </c>
      <c r="V83" s="48" cm="1">
        <f t="array" ref="V83">IF($I$2="Путешествия с детьми",
INDEX(GRID!$B$17:$BI$27,MATCH(U$7,GRID!$A$17:$A$27,0),MATCH(1,($U$2=GRID!$B$1:$BI$1)*(КАЛЕНДАРЬ!$R14=GRID!$B$3:$BI$3), 0))*GRID!$B$65,
ROUNDUP(INDEX(GRID!$B$17:$BI$27,MATCH(U$7,GRID!$A$17:$A$27,0),MATCH(1,($U$2=GRID!$B$1:$BI$1)*(КАЛЕНДАРЬ!$R14=GRID!$B$3:$BI$3), 0))*GRID!$B$65*(1-GRID!$B$69),0))</f>
        <v>59770</v>
      </c>
      <c r="W83" s="47" cm="1">
        <f t="array" ref="W83">IF($I$2="Путешествия с детьми",
INDEX(GRID!$B$4:$BI$14,MATCH(W$7,GRID!$A$4:$A$14,0),MATCH(1,($U$2=GRID!$B$1:$BI$1)*(КАЛЕНДАРЬ!$R14=GRID!$B$3:$BI$3), 0))*GRID!$B$65,
ROUNDUP(INDEX(GRID!$B$4:$BI$14,MATCH(W$7,GRID!$A$4:$A$14,0),MATCH(1,($U$2=GRID!$B$1:$BI$1)*(КАЛЕНДАРЬ!$R14=GRID!$B$3:$BI$3),0))*GRID!$B$65*(1-GRID!$B$69),0))</f>
        <v>221880</v>
      </c>
      <c r="X83" s="48" cm="1">
        <f t="array" ref="X83">IF($I$2="Путешествия с детьми",
INDEX(GRID!$B$17:$BI$27,MATCH(W$7,GRID!$A$17:$A$27,0),MATCH(1,($U$2=GRID!$B$1:$BI$1)*(КАЛЕНДАРЬ!$R14=GRID!$B$3:$BI$3), 0))*GRID!$B$65,
ROUNDUP(INDEX(GRID!$B$17:$BI$27,MATCH(W$7,GRID!$A$17:$A$27,0),MATCH(1,($U$2=GRID!$B$1:$BI$1)*(КАЛЕНДАРЬ!$R14=GRID!$B$3:$BI$3), 0))*GRID!$B$65*(1-GRID!$B$69),0))</f>
        <v>224030</v>
      </c>
    </row>
    <row r="84" spans="1:24" hidden="1" x14ac:dyDescent="0.2">
      <c r="A84" s="117" t="s">
        <v>46</v>
      </c>
      <c r="B84" s="117">
        <v>12</v>
      </c>
      <c r="C84" s="138" cm="1">
        <f t="array" ref="C84">IF($I$2="Путешествия с детьми",
INDEX(GRID!$B$4:$BI$14,MATCH(C$7,GRID!$A$4:$A$14,0),MATCH(1,($U$2=GRID!$B$1:$BI$1)*(КАЛЕНДАРЬ!$R15=GRID!$B$3:$BI$3), 0))*GRID!$B$65,
ROUNDUP(INDEX(GRID!$B$4:$BI$14,MATCH(C$7,GRID!$A$4:$A$14,0),MATCH(1,($U$2=GRID!$B$1:$BI$1)*(КАЛЕНДАРЬ!$R15=GRID!$B$3:$BI$3),0))*GRID!$B$65*(1-GRID!$B$69),0))</f>
        <v>23650</v>
      </c>
      <c r="D84" s="48" cm="1">
        <f t="array" ref="D84">IF($I$2="Путешествия с детьми",
INDEX(GRID!$B$17:$BI$27,MATCH(C$7,GRID!$A$17:$A$27,0),MATCH(1,($U$2=GRID!$B$1:$BI$1)*(КАЛЕНДАРЬ!$R15=GRID!$B$3:$BI$3), 0))*GRID!$B$65,
ROUNDUP(INDEX(GRID!$B$17:$BI$27,MATCH(C$7,GRID!$A$17:$A$27,0),MATCH(1,($U$2=GRID!$B$1:$BI$1)*(КАЛЕНДАРЬ!$R15=GRID!$B$3:$BI$3), 0))*GRID!$B$65*(1-GRID!$B$69),0))</f>
        <v>25800</v>
      </c>
      <c r="E84" s="47" cm="1">
        <f t="array" ref="E84">IF($I$2="Путешествия с детьми",
INDEX(GRID!$B$4:$BI$14,MATCH(E$7,GRID!$A$4:$A$14,0),MATCH(1,($U$2=GRID!$B$1:$BI$1)*(КАЛЕНДАРЬ!$R15=GRID!$B$3:$BI$3), 0))*GRID!$B$65,
ROUNDUP(INDEX(GRID!$B$4:$BI$14,MATCH(E$7,GRID!$A$4:$A$14,0),MATCH(1,($U$2=GRID!$B$1:$BI$1)*(КАЛЕНДАРЬ!$R15=GRID!$B$3:$BI$3),0))*GRID!$B$65*(1-GRID!$B$69),0))</f>
        <v>26316</v>
      </c>
      <c r="F84" s="48" cm="1">
        <f t="array" ref="F84">IF($I$2="Путешествия с детьми",
INDEX(GRID!$B$17:$BI$27,MATCH(E$7,GRID!$A$17:$A$27,0),MATCH(1,($U$2=GRID!$B$1:$BI$1)*(КАЛЕНДАРЬ!$R15=GRID!$B$3:$BI$3), 0))*GRID!$B$65,
ROUNDUP(INDEX(GRID!$B$17:$BI$27,MATCH(E$7,GRID!$A$17:$A$27,0),MATCH(1,($U$2=GRID!$B$1:$BI$1)*(КАЛЕНДАРЬ!$R15=GRID!$B$3:$BI$3), 0))*GRID!$B$65*(1-GRID!$B$69),0))</f>
        <v>28466</v>
      </c>
      <c r="G84" s="47" t="e" cm="1">
        <f t="array" ref="G84">IF($I$2="Путешествия с детьми",
INDEX(GRID!$B$4:$BI$14,MATCH(G$7,GRID!$A$4:$A$14,0),MATCH(1,($U$2=GRID!$B$1:$BI$1)*(КАЛЕНДАРЬ!$R15=GRID!$B$3:$BI$3), 0))*GRID!$B$65,
ROUNDUP(INDEX(GRID!$B$4:$BI$14,MATCH(G$7,GRID!$A$4:$A$14,0),MATCH(1,($U$2=GRID!$B$1:$BI$1)*(КАЛЕНДАРЬ!$R15=GRID!$B$3:$BI$3),0))*GRID!$B$65*(1-GRID!$B$69),0))</f>
        <v>#N/A</v>
      </c>
      <c r="H84" s="48" t="e" cm="1">
        <f t="array" ref="H84">IF($I$2="Путешествия с детьми",
INDEX(GRID!$B$17:$BI$27,MATCH(G$7,GRID!$A$17:$A$27,0),MATCH(1,($U$2=GRID!$B$1:$BI$1)*(КАЛЕНДАРЬ!$R15=GRID!$B$3:$BI$3), 0))*GRID!$B$65,
ROUNDUP(INDEX(GRID!$B$17:$BI$27,MATCH(G$7,GRID!$A$17:$A$27,0),MATCH(1,($U$2=GRID!$B$1:$BI$1)*(КАЛЕНДАРЬ!$R15=GRID!$B$3:$BI$3), 0))*GRID!$B$65*(1-GRID!$B$69),0))</f>
        <v>#N/A</v>
      </c>
      <c r="I84" s="47" t="e" cm="1">
        <f t="array" ref="I84">IF($I$2="Путешествия с детьми",
INDEX(GRID!$B$4:$BI$14,MATCH(I$7,GRID!$A$4:$A$14,0),MATCH(1,($U$2=GRID!$B$1:$BI$1)*(КАЛЕНДАРЬ!$R15=GRID!$B$3:$BI$3), 0))*GRID!$B$65,
ROUNDUP(INDEX(GRID!$B$4:$BI$14,MATCH(I$7,GRID!$A$4:$A$14,0),MATCH(1,($U$2=GRID!$B$1:$BI$1)*(КАЛЕНДАРЬ!$R15=GRID!$B$3:$BI$3),0))*GRID!$B$65*(1-GRID!$B$69),0))</f>
        <v>#N/A</v>
      </c>
      <c r="J84" s="48" t="e" cm="1">
        <f t="array" ref="J84">IF($I$2="Путешествия с детьми",
INDEX(GRID!$B$17:$BI$27,MATCH(I$7,GRID!$A$17:$A$27,0),MATCH(1,($U$2=GRID!$B$1:$BI$1)*(КАЛЕНДАРЬ!$R15=GRID!$B$3:$BI$3), 0))*GRID!$B$65,
ROUNDUP(INDEX(GRID!$B$17:$BI$27,MATCH(I$7,GRID!$A$17:$A$27,0),MATCH(1,($U$2=GRID!$B$1:$BI$1)*(КАЛЕНДАРЬ!$R15=GRID!$B$3:$BI$3), 0))*GRID!$B$65*(1-GRID!$B$69),0))</f>
        <v>#N/A</v>
      </c>
      <c r="K84" s="47" cm="1">
        <f t="array" ref="K84">IF($I$2="Путешествия с детьми",
INDEX(GRID!$B$4:$BI$14,MATCH(K$7,GRID!$A$4:$A$14,0),MATCH(1,($U$2=GRID!$B$1:$BI$1)*(КАЛЕНДАРЬ!$R15=GRID!$B$3:$BI$3), 0))*GRID!$B$65,
ROUNDUP(INDEX(GRID!$B$4:$BI$14,MATCH(K$7,GRID!$A$4:$A$14,0),MATCH(1,($U$2=GRID!$B$1:$BI$1)*(КАЛЕНДАРЬ!$R15=GRID!$B$3:$BI$3),0))*GRID!$B$65*(1-GRID!$B$69),0))</f>
        <v>36378</v>
      </c>
      <c r="L84" s="48" cm="1">
        <f t="array" ref="L84">IF($I$2="Путешествия с детьми",
INDEX(GRID!$B$17:$BI$27,MATCH(K$7,GRID!$A$17:$A$27,0),MATCH(1,($U$2=GRID!$B$1:$BI$1)*(КАЛЕНДАРЬ!$R15=GRID!$B$3:$BI$3), 0))*GRID!$B$65,
ROUNDUP(INDEX(GRID!$B$17:$BI$27,MATCH(K$7,GRID!$A$17:$A$27,0),MATCH(1,($U$2=GRID!$B$1:$BI$1)*(КАЛЕНДАРЬ!$R15=GRID!$B$3:$BI$3), 0))*GRID!$B$65*(1-GRID!$B$69),0))</f>
        <v>38528</v>
      </c>
      <c r="M84" s="47" cm="1">
        <f t="array" ref="M84">IF($I$2="Путешествия с детьми",
INDEX(GRID!$B$4:$BI$14,MATCH(M$7,GRID!$A$4:$A$14,0),MATCH(1,($U$2=GRID!$B$1:$BI$1)*(КАЛЕНДАРЬ!$R15=GRID!$B$3:$BI$3), 0))*GRID!$B$65,
ROUNDUP(INDEX(GRID!$B$4:$BI$14,MATCH(M$7,GRID!$A$4:$A$14,0),MATCH(1,($U$2=GRID!$B$1:$BI$1)*(КАЛЕНДАРЬ!$R15=GRID!$B$3:$BI$3),0))*GRID!$B$65*(1-GRID!$B$69),0))</f>
        <v>40506</v>
      </c>
      <c r="N84" s="48" cm="1">
        <f t="array" ref="N84">IF($I$2="Путешествия с детьми",
INDEX(GRID!$B$17:$BI$27,MATCH(M$7,GRID!$A$17:$A$27,0),MATCH(1,($U$2=GRID!$B$1:$BI$1)*(КАЛЕНДАРЬ!$R15=GRID!$B$3:$BI$3), 0))*GRID!$B$65,
ROUNDUP(INDEX(GRID!$B$17:$BI$27,MATCH(M$7,GRID!$A$17:$A$27,0),MATCH(1,($U$2=GRID!$B$1:$BI$1)*(КАЛЕНДАРЬ!$R15=GRID!$B$3:$BI$3), 0))*GRID!$B$65*(1-GRID!$B$69),0))</f>
        <v>42656</v>
      </c>
      <c r="O84" s="47" cm="1">
        <f t="array" ref="O84">IF($I$2="Путешествия с детьми",
INDEX(GRID!$B$4:$BI$14,MATCH(O$7,GRID!$A$4:$A$14,0),MATCH(1,($U$2=GRID!$B$1:$BI$1)*(КАЛЕНДАРЬ!$R15=GRID!$B$3:$BI$3), 0))*GRID!$B$65,
ROUNDUP(INDEX(GRID!$B$4:$BI$14,MATCH(O$7,GRID!$A$4:$A$14,0),MATCH(1,($U$2=GRID!$B$1:$BI$1)*(КАЛЕНДАРЬ!$R15=GRID!$B$3:$BI$3),0))*GRID!$B$65*(1-GRID!$B$69),0))</f>
        <v>46010</v>
      </c>
      <c r="P84" s="48" cm="1">
        <f t="array" ref="P84">IF($I$2="Путешествия с детьми",
INDEX(GRID!$B$17:$BI$27,MATCH(O$7,GRID!$A$17:$A$27,0),MATCH(1,($U$2=GRID!$B$1:$BI$1)*(КАЛЕНДАРЬ!$R15=GRID!$B$3:$BI$3), 0))*GRID!$B$65,
ROUNDUP(INDEX(GRID!$B$17:$BI$27,MATCH(O$7,GRID!$A$17:$A$27,0),MATCH(1,($U$2=GRID!$B$1:$BI$1)*(КАЛЕНДАРЬ!$R15=GRID!$B$3:$BI$3), 0))*GRID!$B$65*(1-GRID!$B$69),0))</f>
        <v>48160</v>
      </c>
      <c r="Q84" s="47" t="e" cm="1">
        <f t="array" ref="Q84">IF($I$2="Путешествия с детьми",
INDEX(GRID!$B$4:$BI$14,MATCH(Q$7,GRID!$A$4:$A$14,0),MATCH(1,($U$2=GRID!$B$1:$BI$1)*(КАЛЕНДАРЬ!$R15=GRID!$B$3:$BI$3), 0))*GRID!$B$65,
ROUNDUP(INDEX(GRID!$B$4:$BI$14,MATCH(Q$7,GRID!$A$4:$A$14,0),MATCH(1,($U$2=GRID!$B$1:$BI$1)*(КАЛЕНДАРЬ!$R15=GRID!$B$3:$BI$3),0))*GRID!$B$65*(1-GRID!$B$69),0))</f>
        <v>#N/A</v>
      </c>
      <c r="R84" s="48" t="e" cm="1">
        <f t="array" ref="R84">IF($I$2="Путешествия с детьми",
INDEX(GRID!$B$17:$BI$27,MATCH(Q$7,GRID!$A$17:$A$27,0),MATCH(1,($U$2=GRID!$B$1:$BI$1)*(КАЛЕНДАРЬ!$R15=GRID!$B$3:$BI$3), 0))*GRID!$B$65,
ROUNDUP(INDEX(GRID!$B$17:$BI$27,MATCH(Q$7,GRID!$A$17:$A$27,0),MATCH(1,($U$2=GRID!$B$1:$BI$1)*(КАЛЕНДАРЬ!$R15=GRID!$B$3:$BI$3), 0))*GRID!$B$65*(1-GRID!$B$69),0))</f>
        <v>#N/A</v>
      </c>
      <c r="S84" s="47" t="e" cm="1">
        <f t="array" ref="S84">IF($I$2="Путешествия с детьми",
INDEX(GRID!$B$4:$BI$14,MATCH(S$7,GRID!$A$4:$A$14,0),MATCH(1,($U$2=GRID!$B$1:$BI$1)*(КАЛЕНДАРЬ!$R15=GRID!$B$3:$BI$3), 0))*GRID!$B$65,
ROUNDUP(INDEX(GRID!$B$4:$BI$14,MATCH(S$7,GRID!$A$4:$A$14,0),MATCH(1,($U$2=GRID!$B$1:$BI$1)*(КАЛЕНДАРЬ!$R15=GRID!$B$3:$BI$3),0))*GRID!$B$65*(1-GRID!$B$69),0))</f>
        <v>#N/A</v>
      </c>
      <c r="T84" s="48" t="e" cm="1">
        <f t="array" ref="T84">IF($I$2="Путешествия с детьми",
INDEX(GRID!$B$17:$BI$27,MATCH(S$7,GRID!$A$17:$A$27,0),MATCH(1,($U$2=GRID!$B$1:$BI$1)*(КАЛЕНДАРЬ!$R15=GRID!$B$3:$BI$3), 0))*GRID!$B$65,
ROUNDUP(INDEX(GRID!$B$17:$BI$27,MATCH(S$7,GRID!$A$17:$A$27,0),MATCH(1,($U$2=GRID!$B$1:$BI$1)*(КАЛЕНДАРЬ!$R15=GRID!$B$3:$BI$3), 0))*GRID!$B$65*(1-GRID!$B$69),0))</f>
        <v>#N/A</v>
      </c>
      <c r="U84" s="47" cm="1">
        <f t="array" ref="U84">IF($I$2="Путешествия с детьми",
INDEX(GRID!$B$4:$BI$14,MATCH(U$7,GRID!$A$4:$A$14,0),MATCH(1,($U$2=GRID!$B$1:$BI$1)*(КАЛЕНДАРЬ!$R15=GRID!$B$3:$BI$3), 0))*GRID!$B$65,
ROUNDUP(INDEX(GRID!$B$4:$BI$14,MATCH(U$7,GRID!$A$4:$A$14,0),MATCH(1,($U$2=GRID!$B$1:$BI$1)*(КАЛЕНДАРЬ!$R15=GRID!$B$3:$BI$3),0))*GRID!$B$65*(1-GRID!$B$69),0))</f>
        <v>71380</v>
      </c>
      <c r="V84" s="48" cm="1">
        <f t="array" ref="V84">IF($I$2="Путешествия с детьми",
INDEX(GRID!$B$17:$BI$27,MATCH(U$7,GRID!$A$17:$A$27,0),MATCH(1,($U$2=GRID!$B$1:$BI$1)*(КАЛЕНДАРЬ!$R15=GRID!$B$3:$BI$3), 0))*GRID!$B$65,
ROUNDUP(INDEX(GRID!$B$17:$BI$27,MATCH(U$7,GRID!$A$17:$A$27,0),MATCH(1,($U$2=GRID!$B$1:$BI$1)*(КАЛЕНДАРЬ!$R15=GRID!$B$3:$BI$3), 0))*GRID!$B$65*(1-GRID!$B$69),0))</f>
        <v>73530</v>
      </c>
      <c r="W84" s="47" cm="1">
        <f t="array" ref="W84">IF($I$2="Путешествия с детьми",
INDEX(GRID!$B$4:$BI$14,MATCH(W$7,GRID!$A$4:$A$14,0),MATCH(1,($U$2=GRID!$B$1:$BI$1)*(КАЛЕНДАРЬ!$R15=GRID!$B$3:$BI$3), 0))*GRID!$B$65,
ROUNDUP(INDEX(GRID!$B$4:$BI$14,MATCH(W$7,GRID!$A$4:$A$14,0),MATCH(1,($U$2=GRID!$B$1:$BI$1)*(КАЛЕНДАРЬ!$R15=GRID!$B$3:$BI$3),0))*GRID!$B$65*(1-GRID!$B$69),0))</f>
        <v>260580</v>
      </c>
      <c r="X84" s="48" cm="1">
        <f t="array" ref="X84">IF($I$2="Путешествия с детьми",
INDEX(GRID!$B$17:$BI$27,MATCH(W$7,GRID!$A$17:$A$27,0),MATCH(1,($U$2=GRID!$B$1:$BI$1)*(КАЛЕНДАРЬ!$R15=GRID!$B$3:$BI$3), 0))*GRID!$B$65,
ROUNDUP(INDEX(GRID!$B$17:$BI$27,MATCH(W$7,GRID!$A$17:$A$27,0),MATCH(1,($U$2=GRID!$B$1:$BI$1)*(КАЛЕНДАРЬ!$R15=GRID!$B$3:$BI$3), 0))*GRID!$B$65*(1-GRID!$B$69),0))</f>
        <v>262730</v>
      </c>
    </row>
    <row r="85" spans="1:24" hidden="1" x14ac:dyDescent="0.2">
      <c r="A85" s="117" t="s">
        <v>47</v>
      </c>
      <c r="B85" s="117">
        <v>13</v>
      </c>
      <c r="C85" s="138" cm="1">
        <f t="array" ref="C85">IF($I$2="Путешествия с детьми",
INDEX(GRID!$B$4:$BI$14,MATCH(C$7,GRID!$A$4:$A$14,0),MATCH(1,($U$2=GRID!$B$1:$BI$1)*(КАЛЕНДАРЬ!$R16=GRID!$B$3:$BI$3), 0))*GRID!$B$65,
ROUNDUP(INDEX(GRID!$B$4:$BI$14,MATCH(C$7,GRID!$A$4:$A$14,0),MATCH(1,($U$2=GRID!$B$1:$BI$1)*(КАЛЕНДАРЬ!$R16=GRID!$B$3:$BI$3),0))*GRID!$B$65*(1-GRID!$B$69),0))</f>
        <v>23650</v>
      </c>
      <c r="D85" s="48" cm="1">
        <f t="array" ref="D85">IF($I$2="Путешествия с детьми",
INDEX(GRID!$B$17:$BI$27,MATCH(C$7,GRID!$A$17:$A$27,0),MATCH(1,($U$2=GRID!$B$1:$BI$1)*(КАЛЕНДАРЬ!$R16=GRID!$B$3:$BI$3), 0))*GRID!$B$65,
ROUNDUP(INDEX(GRID!$B$17:$BI$27,MATCH(C$7,GRID!$A$17:$A$27,0),MATCH(1,($U$2=GRID!$B$1:$BI$1)*(КАЛЕНДАРЬ!$R16=GRID!$B$3:$BI$3), 0))*GRID!$B$65*(1-GRID!$B$69),0))</f>
        <v>25800</v>
      </c>
      <c r="E85" s="47" cm="1">
        <f t="array" ref="E85">IF($I$2="Путешествия с детьми",
INDEX(GRID!$B$4:$BI$14,MATCH(E$7,GRID!$A$4:$A$14,0),MATCH(1,($U$2=GRID!$B$1:$BI$1)*(КАЛЕНДАРЬ!$R16=GRID!$B$3:$BI$3), 0))*GRID!$B$65,
ROUNDUP(INDEX(GRID!$B$4:$BI$14,MATCH(E$7,GRID!$A$4:$A$14,0),MATCH(1,($U$2=GRID!$B$1:$BI$1)*(КАЛЕНДАРЬ!$R16=GRID!$B$3:$BI$3),0))*GRID!$B$65*(1-GRID!$B$69),0))</f>
        <v>26316</v>
      </c>
      <c r="F85" s="48" cm="1">
        <f t="array" ref="F85">IF($I$2="Путешествия с детьми",
INDEX(GRID!$B$17:$BI$27,MATCH(E$7,GRID!$A$17:$A$27,0),MATCH(1,($U$2=GRID!$B$1:$BI$1)*(КАЛЕНДАРЬ!$R16=GRID!$B$3:$BI$3), 0))*GRID!$B$65,
ROUNDUP(INDEX(GRID!$B$17:$BI$27,MATCH(E$7,GRID!$A$17:$A$27,0),MATCH(1,($U$2=GRID!$B$1:$BI$1)*(КАЛЕНДАРЬ!$R16=GRID!$B$3:$BI$3), 0))*GRID!$B$65*(1-GRID!$B$69),0))</f>
        <v>28466</v>
      </c>
      <c r="G85" s="47" t="e" cm="1">
        <f t="array" ref="G85">IF($I$2="Путешествия с детьми",
INDEX(GRID!$B$4:$BI$14,MATCH(G$7,GRID!$A$4:$A$14,0),MATCH(1,($U$2=GRID!$B$1:$BI$1)*(КАЛЕНДАРЬ!$R16=GRID!$B$3:$BI$3), 0))*GRID!$B$65,
ROUNDUP(INDEX(GRID!$B$4:$BI$14,MATCH(G$7,GRID!$A$4:$A$14,0),MATCH(1,($U$2=GRID!$B$1:$BI$1)*(КАЛЕНДАРЬ!$R16=GRID!$B$3:$BI$3),0))*GRID!$B$65*(1-GRID!$B$69),0))</f>
        <v>#N/A</v>
      </c>
      <c r="H85" s="48" t="e" cm="1">
        <f t="array" ref="H85">IF($I$2="Путешествия с детьми",
INDEX(GRID!$B$17:$BI$27,MATCH(G$7,GRID!$A$17:$A$27,0),MATCH(1,($U$2=GRID!$B$1:$BI$1)*(КАЛЕНДАРЬ!$R16=GRID!$B$3:$BI$3), 0))*GRID!$B$65,
ROUNDUP(INDEX(GRID!$B$17:$BI$27,MATCH(G$7,GRID!$A$17:$A$27,0),MATCH(1,($U$2=GRID!$B$1:$BI$1)*(КАЛЕНДАРЬ!$R16=GRID!$B$3:$BI$3), 0))*GRID!$B$65*(1-GRID!$B$69),0))</f>
        <v>#N/A</v>
      </c>
      <c r="I85" s="47" t="e" cm="1">
        <f t="array" ref="I85">IF($I$2="Путешествия с детьми",
INDEX(GRID!$B$4:$BI$14,MATCH(I$7,GRID!$A$4:$A$14,0),MATCH(1,($U$2=GRID!$B$1:$BI$1)*(КАЛЕНДАРЬ!$R16=GRID!$B$3:$BI$3), 0))*GRID!$B$65,
ROUNDUP(INDEX(GRID!$B$4:$BI$14,MATCH(I$7,GRID!$A$4:$A$14,0),MATCH(1,($U$2=GRID!$B$1:$BI$1)*(КАЛЕНДАРЬ!$R16=GRID!$B$3:$BI$3),0))*GRID!$B$65*(1-GRID!$B$69),0))</f>
        <v>#N/A</v>
      </c>
      <c r="J85" s="48" t="e" cm="1">
        <f t="array" ref="J85">IF($I$2="Путешествия с детьми",
INDEX(GRID!$B$17:$BI$27,MATCH(I$7,GRID!$A$17:$A$27,0),MATCH(1,($U$2=GRID!$B$1:$BI$1)*(КАЛЕНДАРЬ!$R16=GRID!$B$3:$BI$3), 0))*GRID!$B$65,
ROUNDUP(INDEX(GRID!$B$17:$BI$27,MATCH(I$7,GRID!$A$17:$A$27,0),MATCH(1,($U$2=GRID!$B$1:$BI$1)*(КАЛЕНДАРЬ!$R16=GRID!$B$3:$BI$3), 0))*GRID!$B$65*(1-GRID!$B$69),0))</f>
        <v>#N/A</v>
      </c>
      <c r="K85" s="47" cm="1">
        <f t="array" ref="K85">IF($I$2="Путешествия с детьми",
INDEX(GRID!$B$4:$BI$14,MATCH(K$7,GRID!$A$4:$A$14,0),MATCH(1,($U$2=GRID!$B$1:$BI$1)*(КАЛЕНДАРЬ!$R16=GRID!$B$3:$BI$3), 0))*GRID!$B$65,
ROUNDUP(INDEX(GRID!$B$4:$BI$14,MATCH(K$7,GRID!$A$4:$A$14,0),MATCH(1,($U$2=GRID!$B$1:$BI$1)*(КАЛЕНДАРЬ!$R16=GRID!$B$3:$BI$3),0))*GRID!$B$65*(1-GRID!$B$69),0))</f>
        <v>36378</v>
      </c>
      <c r="L85" s="48" cm="1">
        <f t="array" ref="L85">IF($I$2="Путешествия с детьми",
INDEX(GRID!$B$17:$BI$27,MATCH(K$7,GRID!$A$17:$A$27,0),MATCH(1,($U$2=GRID!$B$1:$BI$1)*(КАЛЕНДАРЬ!$R16=GRID!$B$3:$BI$3), 0))*GRID!$B$65,
ROUNDUP(INDEX(GRID!$B$17:$BI$27,MATCH(K$7,GRID!$A$17:$A$27,0),MATCH(1,($U$2=GRID!$B$1:$BI$1)*(КАЛЕНДАРЬ!$R16=GRID!$B$3:$BI$3), 0))*GRID!$B$65*(1-GRID!$B$69),0))</f>
        <v>38528</v>
      </c>
      <c r="M85" s="47" cm="1">
        <f t="array" ref="M85">IF($I$2="Путешествия с детьми",
INDEX(GRID!$B$4:$BI$14,MATCH(M$7,GRID!$A$4:$A$14,0),MATCH(1,($U$2=GRID!$B$1:$BI$1)*(КАЛЕНДАРЬ!$R16=GRID!$B$3:$BI$3), 0))*GRID!$B$65,
ROUNDUP(INDEX(GRID!$B$4:$BI$14,MATCH(M$7,GRID!$A$4:$A$14,0),MATCH(1,($U$2=GRID!$B$1:$BI$1)*(КАЛЕНДАРЬ!$R16=GRID!$B$3:$BI$3),0))*GRID!$B$65*(1-GRID!$B$69),0))</f>
        <v>40506</v>
      </c>
      <c r="N85" s="48" cm="1">
        <f t="array" ref="N85">IF($I$2="Путешествия с детьми",
INDEX(GRID!$B$17:$BI$27,MATCH(M$7,GRID!$A$17:$A$27,0),MATCH(1,($U$2=GRID!$B$1:$BI$1)*(КАЛЕНДАРЬ!$R16=GRID!$B$3:$BI$3), 0))*GRID!$B$65,
ROUNDUP(INDEX(GRID!$B$17:$BI$27,MATCH(M$7,GRID!$A$17:$A$27,0),MATCH(1,($U$2=GRID!$B$1:$BI$1)*(КАЛЕНДАРЬ!$R16=GRID!$B$3:$BI$3), 0))*GRID!$B$65*(1-GRID!$B$69),0))</f>
        <v>42656</v>
      </c>
      <c r="O85" s="47" cm="1">
        <f t="array" ref="O85">IF($I$2="Путешествия с детьми",
INDEX(GRID!$B$4:$BI$14,MATCH(O$7,GRID!$A$4:$A$14,0),MATCH(1,($U$2=GRID!$B$1:$BI$1)*(КАЛЕНДАРЬ!$R16=GRID!$B$3:$BI$3), 0))*GRID!$B$65,
ROUNDUP(INDEX(GRID!$B$4:$BI$14,MATCH(O$7,GRID!$A$4:$A$14,0),MATCH(1,($U$2=GRID!$B$1:$BI$1)*(КАЛЕНДАРЬ!$R16=GRID!$B$3:$BI$3),0))*GRID!$B$65*(1-GRID!$B$69),0))</f>
        <v>46010</v>
      </c>
      <c r="P85" s="48" cm="1">
        <f t="array" ref="P85">IF($I$2="Путешествия с детьми",
INDEX(GRID!$B$17:$BI$27,MATCH(O$7,GRID!$A$17:$A$27,0),MATCH(1,($U$2=GRID!$B$1:$BI$1)*(КАЛЕНДАРЬ!$R16=GRID!$B$3:$BI$3), 0))*GRID!$B$65,
ROUNDUP(INDEX(GRID!$B$17:$BI$27,MATCH(O$7,GRID!$A$17:$A$27,0),MATCH(1,($U$2=GRID!$B$1:$BI$1)*(КАЛЕНДАРЬ!$R16=GRID!$B$3:$BI$3), 0))*GRID!$B$65*(1-GRID!$B$69),0))</f>
        <v>48160</v>
      </c>
      <c r="Q85" s="47" t="e" cm="1">
        <f t="array" ref="Q85">IF($I$2="Путешествия с детьми",
INDEX(GRID!$B$4:$BI$14,MATCH(Q$7,GRID!$A$4:$A$14,0),MATCH(1,($U$2=GRID!$B$1:$BI$1)*(КАЛЕНДАРЬ!$R16=GRID!$B$3:$BI$3), 0))*GRID!$B$65,
ROUNDUP(INDEX(GRID!$B$4:$BI$14,MATCH(Q$7,GRID!$A$4:$A$14,0),MATCH(1,($U$2=GRID!$B$1:$BI$1)*(КАЛЕНДАРЬ!$R16=GRID!$B$3:$BI$3),0))*GRID!$B$65*(1-GRID!$B$69),0))</f>
        <v>#N/A</v>
      </c>
      <c r="R85" s="48" t="e" cm="1">
        <f t="array" ref="R85">IF($I$2="Путешествия с детьми",
INDEX(GRID!$B$17:$BI$27,MATCH(Q$7,GRID!$A$17:$A$27,0),MATCH(1,($U$2=GRID!$B$1:$BI$1)*(КАЛЕНДАРЬ!$R16=GRID!$B$3:$BI$3), 0))*GRID!$B$65,
ROUNDUP(INDEX(GRID!$B$17:$BI$27,MATCH(Q$7,GRID!$A$17:$A$27,0),MATCH(1,($U$2=GRID!$B$1:$BI$1)*(КАЛЕНДАРЬ!$R16=GRID!$B$3:$BI$3), 0))*GRID!$B$65*(1-GRID!$B$69),0))</f>
        <v>#N/A</v>
      </c>
      <c r="S85" s="47" t="e" cm="1">
        <f t="array" ref="S85">IF($I$2="Путешествия с детьми",
INDEX(GRID!$B$4:$BI$14,MATCH(S$7,GRID!$A$4:$A$14,0),MATCH(1,($U$2=GRID!$B$1:$BI$1)*(КАЛЕНДАРЬ!$R16=GRID!$B$3:$BI$3), 0))*GRID!$B$65,
ROUNDUP(INDEX(GRID!$B$4:$BI$14,MATCH(S$7,GRID!$A$4:$A$14,0),MATCH(1,($U$2=GRID!$B$1:$BI$1)*(КАЛЕНДАРЬ!$R16=GRID!$B$3:$BI$3),0))*GRID!$B$65*(1-GRID!$B$69),0))</f>
        <v>#N/A</v>
      </c>
      <c r="T85" s="48" t="e" cm="1">
        <f t="array" ref="T85">IF($I$2="Путешествия с детьми",
INDEX(GRID!$B$17:$BI$27,MATCH(S$7,GRID!$A$17:$A$27,0),MATCH(1,($U$2=GRID!$B$1:$BI$1)*(КАЛЕНДАРЬ!$R16=GRID!$B$3:$BI$3), 0))*GRID!$B$65,
ROUNDUP(INDEX(GRID!$B$17:$BI$27,MATCH(S$7,GRID!$A$17:$A$27,0),MATCH(1,($U$2=GRID!$B$1:$BI$1)*(КАЛЕНДАРЬ!$R16=GRID!$B$3:$BI$3), 0))*GRID!$B$65*(1-GRID!$B$69),0))</f>
        <v>#N/A</v>
      </c>
      <c r="U85" s="47" cm="1">
        <f t="array" ref="U85">IF($I$2="Путешествия с детьми",
INDEX(GRID!$B$4:$BI$14,MATCH(U$7,GRID!$A$4:$A$14,0),MATCH(1,($U$2=GRID!$B$1:$BI$1)*(КАЛЕНДАРЬ!$R16=GRID!$B$3:$BI$3), 0))*GRID!$B$65,
ROUNDUP(INDEX(GRID!$B$4:$BI$14,MATCH(U$7,GRID!$A$4:$A$14,0),MATCH(1,($U$2=GRID!$B$1:$BI$1)*(КАЛЕНДАРЬ!$R16=GRID!$B$3:$BI$3),0))*GRID!$B$65*(1-GRID!$B$69),0))</f>
        <v>71380</v>
      </c>
      <c r="V85" s="48" cm="1">
        <f t="array" ref="V85">IF($I$2="Путешествия с детьми",
INDEX(GRID!$B$17:$BI$27,MATCH(U$7,GRID!$A$17:$A$27,0),MATCH(1,($U$2=GRID!$B$1:$BI$1)*(КАЛЕНДАРЬ!$R16=GRID!$B$3:$BI$3), 0))*GRID!$B$65,
ROUNDUP(INDEX(GRID!$B$17:$BI$27,MATCH(U$7,GRID!$A$17:$A$27,0),MATCH(1,($U$2=GRID!$B$1:$BI$1)*(КАЛЕНДАРЬ!$R16=GRID!$B$3:$BI$3), 0))*GRID!$B$65*(1-GRID!$B$69),0))</f>
        <v>73530</v>
      </c>
      <c r="W85" s="47" cm="1">
        <f t="array" ref="W85">IF($I$2="Путешествия с детьми",
INDEX(GRID!$B$4:$BI$14,MATCH(W$7,GRID!$A$4:$A$14,0),MATCH(1,($U$2=GRID!$B$1:$BI$1)*(КАЛЕНДАРЬ!$R16=GRID!$B$3:$BI$3), 0))*GRID!$B$65,
ROUNDUP(INDEX(GRID!$B$4:$BI$14,MATCH(W$7,GRID!$A$4:$A$14,0),MATCH(1,($U$2=GRID!$B$1:$BI$1)*(КАЛЕНДАРЬ!$R16=GRID!$B$3:$BI$3),0))*GRID!$B$65*(1-GRID!$B$69),0))</f>
        <v>260580</v>
      </c>
      <c r="X85" s="48" cm="1">
        <f t="array" ref="X85">IF($I$2="Путешествия с детьми",
INDEX(GRID!$B$17:$BI$27,MATCH(W$7,GRID!$A$17:$A$27,0),MATCH(1,($U$2=GRID!$B$1:$BI$1)*(КАЛЕНДАРЬ!$R16=GRID!$B$3:$BI$3), 0))*GRID!$B$65,
ROUNDUP(INDEX(GRID!$B$17:$BI$27,MATCH(W$7,GRID!$A$17:$A$27,0),MATCH(1,($U$2=GRID!$B$1:$BI$1)*(КАЛЕНДАРЬ!$R16=GRID!$B$3:$BI$3), 0))*GRID!$B$65*(1-GRID!$B$69),0))</f>
        <v>262730</v>
      </c>
    </row>
    <row r="86" spans="1:24" hidden="1" x14ac:dyDescent="0.2">
      <c r="A86" s="117" t="s">
        <v>48</v>
      </c>
      <c r="B86" s="117">
        <v>14</v>
      </c>
      <c r="C86" s="138" cm="1">
        <f t="array" ref="C86">IF($I$2="Путешествия с детьми",
INDEX(GRID!$B$4:$BI$14,MATCH(C$7,GRID!$A$4:$A$14,0),MATCH(1,($U$2=GRID!$B$1:$BI$1)*(КАЛЕНДАРЬ!$R17=GRID!$B$3:$BI$3), 0))*GRID!$B$65,
ROUNDUP(INDEX(GRID!$B$4:$BI$14,MATCH(C$7,GRID!$A$4:$A$14,0),MATCH(1,($U$2=GRID!$B$1:$BI$1)*(КАЛЕНДАРЬ!$R17=GRID!$B$3:$BI$3),0))*GRID!$B$65*(1-GRID!$B$69),0))</f>
        <v>23650</v>
      </c>
      <c r="D86" s="48" cm="1">
        <f t="array" ref="D86">IF($I$2="Путешествия с детьми",
INDEX(GRID!$B$17:$BI$27,MATCH(C$7,GRID!$A$17:$A$27,0),MATCH(1,($U$2=GRID!$B$1:$BI$1)*(КАЛЕНДАРЬ!$R17=GRID!$B$3:$BI$3), 0))*GRID!$B$65,
ROUNDUP(INDEX(GRID!$B$17:$BI$27,MATCH(C$7,GRID!$A$17:$A$27,0),MATCH(1,($U$2=GRID!$B$1:$BI$1)*(КАЛЕНДАРЬ!$R17=GRID!$B$3:$BI$3), 0))*GRID!$B$65*(1-GRID!$B$69),0))</f>
        <v>25800</v>
      </c>
      <c r="E86" s="47" cm="1">
        <f t="array" ref="E86">IF($I$2="Путешествия с детьми",
INDEX(GRID!$B$4:$BI$14,MATCH(E$7,GRID!$A$4:$A$14,0),MATCH(1,($U$2=GRID!$B$1:$BI$1)*(КАЛЕНДАРЬ!$R17=GRID!$B$3:$BI$3), 0))*GRID!$B$65,
ROUNDUP(INDEX(GRID!$B$4:$BI$14,MATCH(E$7,GRID!$A$4:$A$14,0),MATCH(1,($U$2=GRID!$B$1:$BI$1)*(КАЛЕНДАРЬ!$R17=GRID!$B$3:$BI$3),0))*GRID!$B$65*(1-GRID!$B$69),0))</f>
        <v>26316</v>
      </c>
      <c r="F86" s="48" cm="1">
        <f t="array" ref="F86">IF($I$2="Путешествия с детьми",
INDEX(GRID!$B$17:$BI$27,MATCH(E$7,GRID!$A$17:$A$27,0),MATCH(1,($U$2=GRID!$B$1:$BI$1)*(КАЛЕНДАРЬ!$R17=GRID!$B$3:$BI$3), 0))*GRID!$B$65,
ROUNDUP(INDEX(GRID!$B$17:$BI$27,MATCH(E$7,GRID!$A$17:$A$27,0),MATCH(1,($U$2=GRID!$B$1:$BI$1)*(КАЛЕНДАРЬ!$R17=GRID!$B$3:$BI$3), 0))*GRID!$B$65*(1-GRID!$B$69),0))</f>
        <v>28466</v>
      </c>
      <c r="G86" s="47" t="e" cm="1">
        <f t="array" ref="G86">IF($I$2="Путешествия с детьми",
INDEX(GRID!$B$4:$BI$14,MATCH(G$7,GRID!$A$4:$A$14,0),MATCH(1,($U$2=GRID!$B$1:$BI$1)*(КАЛЕНДАРЬ!$R17=GRID!$B$3:$BI$3), 0))*GRID!$B$65,
ROUNDUP(INDEX(GRID!$B$4:$BI$14,MATCH(G$7,GRID!$A$4:$A$14,0),MATCH(1,($U$2=GRID!$B$1:$BI$1)*(КАЛЕНДАРЬ!$R17=GRID!$B$3:$BI$3),0))*GRID!$B$65*(1-GRID!$B$69),0))</f>
        <v>#N/A</v>
      </c>
      <c r="H86" s="48" t="e" cm="1">
        <f t="array" ref="H86">IF($I$2="Путешествия с детьми",
INDEX(GRID!$B$17:$BI$27,MATCH(G$7,GRID!$A$17:$A$27,0),MATCH(1,($U$2=GRID!$B$1:$BI$1)*(КАЛЕНДАРЬ!$R17=GRID!$B$3:$BI$3), 0))*GRID!$B$65,
ROUNDUP(INDEX(GRID!$B$17:$BI$27,MATCH(G$7,GRID!$A$17:$A$27,0),MATCH(1,($U$2=GRID!$B$1:$BI$1)*(КАЛЕНДАРЬ!$R17=GRID!$B$3:$BI$3), 0))*GRID!$B$65*(1-GRID!$B$69),0))</f>
        <v>#N/A</v>
      </c>
      <c r="I86" s="47" t="e" cm="1">
        <f t="array" ref="I86">IF($I$2="Путешествия с детьми",
INDEX(GRID!$B$4:$BI$14,MATCH(I$7,GRID!$A$4:$A$14,0),MATCH(1,($U$2=GRID!$B$1:$BI$1)*(КАЛЕНДАРЬ!$R17=GRID!$B$3:$BI$3), 0))*GRID!$B$65,
ROUNDUP(INDEX(GRID!$B$4:$BI$14,MATCH(I$7,GRID!$A$4:$A$14,0),MATCH(1,($U$2=GRID!$B$1:$BI$1)*(КАЛЕНДАРЬ!$R17=GRID!$B$3:$BI$3),0))*GRID!$B$65*(1-GRID!$B$69),0))</f>
        <v>#N/A</v>
      </c>
      <c r="J86" s="48" t="e" cm="1">
        <f t="array" ref="J86">IF($I$2="Путешествия с детьми",
INDEX(GRID!$B$17:$BI$27,MATCH(I$7,GRID!$A$17:$A$27,0),MATCH(1,($U$2=GRID!$B$1:$BI$1)*(КАЛЕНДАРЬ!$R17=GRID!$B$3:$BI$3), 0))*GRID!$B$65,
ROUNDUP(INDEX(GRID!$B$17:$BI$27,MATCH(I$7,GRID!$A$17:$A$27,0),MATCH(1,($U$2=GRID!$B$1:$BI$1)*(КАЛЕНДАРЬ!$R17=GRID!$B$3:$BI$3), 0))*GRID!$B$65*(1-GRID!$B$69),0))</f>
        <v>#N/A</v>
      </c>
      <c r="K86" s="47" cm="1">
        <f t="array" ref="K86">IF($I$2="Путешествия с детьми",
INDEX(GRID!$B$4:$BI$14,MATCH(K$7,GRID!$A$4:$A$14,0),MATCH(1,($U$2=GRID!$B$1:$BI$1)*(КАЛЕНДАРЬ!$R17=GRID!$B$3:$BI$3), 0))*GRID!$B$65,
ROUNDUP(INDEX(GRID!$B$4:$BI$14,MATCH(K$7,GRID!$A$4:$A$14,0),MATCH(1,($U$2=GRID!$B$1:$BI$1)*(КАЛЕНДАРЬ!$R17=GRID!$B$3:$BI$3),0))*GRID!$B$65*(1-GRID!$B$69),0))</f>
        <v>36378</v>
      </c>
      <c r="L86" s="48" cm="1">
        <f t="array" ref="L86">IF($I$2="Путешествия с детьми",
INDEX(GRID!$B$17:$BI$27,MATCH(K$7,GRID!$A$17:$A$27,0),MATCH(1,($U$2=GRID!$B$1:$BI$1)*(КАЛЕНДАРЬ!$R17=GRID!$B$3:$BI$3), 0))*GRID!$B$65,
ROUNDUP(INDEX(GRID!$B$17:$BI$27,MATCH(K$7,GRID!$A$17:$A$27,0),MATCH(1,($U$2=GRID!$B$1:$BI$1)*(КАЛЕНДАРЬ!$R17=GRID!$B$3:$BI$3), 0))*GRID!$B$65*(1-GRID!$B$69),0))</f>
        <v>38528</v>
      </c>
      <c r="M86" s="47" cm="1">
        <f t="array" ref="M86">IF($I$2="Путешествия с детьми",
INDEX(GRID!$B$4:$BI$14,MATCH(M$7,GRID!$A$4:$A$14,0),MATCH(1,($U$2=GRID!$B$1:$BI$1)*(КАЛЕНДАРЬ!$R17=GRID!$B$3:$BI$3), 0))*GRID!$B$65,
ROUNDUP(INDEX(GRID!$B$4:$BI$14,MATCH(M$7,GRID!$A$4:$A$14,0),MATCH(1,($U$2=GRID!$B$1:$BI$1)*(КАЛЕНДАРЬ!$R17=GRID!$B$3:$BI$3),0))*GRID!$B$65*(1-GRID!$B$69),0))</f>
        <v>40506</v>
      </c>
      <c r="N86" s="48" cm="1">
        <f t="array" ref="N86">IF($I$2="Путешествия с детьми",
INDEX(GRID!$B$17:$BI$27,MATCH(M$7,GRID!$A$17:$A$27,0),MATCH(1,($U$2=GRID!$B$1:$BI$1)*(КАЛЕНДАРЬ!$R17=GRID!$B$3:$BI$3), 0))*GRID!$B$65,
ROUNDUP(INDEX(GRID!$B$17:$BI$27,MATCH(M$7,GRID!$A$17:$A$27,0),MATCH(1,($U$2=GRID!$B$1:$BI$1)*(КАЛЕНДАРЬ!$R17=GRID!$B$3:$BI$3), 0))*GRID!$B$65*(1-GRID!$B$69),0))</f>
        <v>42656</v>
      </c>
      <c r="O86" s="47" cm="1">
        <f t="array" ref="O86">IF($I$2="Путешествия с детьми",
INDEX(GRID!$B$4:$BI$14,MATCH(O$7,GRID!$A$4:$A$14,0),MATCH(1,($U$2=GRID!$B$1:$BI$1)*(КАЛЕНДАРЬ!$R17=GRID!$B$3:$BI$3), 0))*GRID!$B$65,
ROUNDUP(INDEX(GRID!$B$4:$BI$14,MATCH(O$7,GRID!$A$4:$A$14,0),MATCH(1,($U$2=GRID!$B$1:$BI$1)*(КАЛЕНДАРЬ!$R17=GRID!$B$3:$BI$3),0))*GRID!$B$65*(1-GRID!$B$69),0))</f>
        <v>46010</v>
      </c>
      <c r="P86" s="48" cm="1">
        <f t="array" ref="P86">IF($I$2="Путешествия с детьми",
INDEX(GRID!$B$17:$BI$27,MATCH(O$7,GRID!$A$17:$A$27,0),MATCH(1,($U$2=GRID!$B$1:$BI$1)*(КАЛЕНДАРЬ!$R17=GRID!$B$3:$BI$3), 0))*GRID!$B$65,
ROUNDUP(INDEX(GRID!$B$17:$BI$27,MATCH(O$7,GRID!$A$17:$A$27,0),MATCH(1,($U$2=GRID!$B$1:$BI$1)*(КАЛЕНДАРЬ!$R17=GRID!$B$3:$BI$3), 0))*GRID!$B$65*(1-GRID!$B$69),0))</f>
        <v>48160</v>
      </c>
      <c r="Q86" s="47" t="e" cm="1">
        <f t="array" ref="Q86">IF($I$2="Путешествия с детьми",
INDEX(GRID!$B$4:$BI$14,MATCH(Q$7,GRID!$A$4:$A$14,0),MATCH(1,($U$2=GRID!$B$1:$BI$1)*(КАЛЕНДАРЬ!$R17=GRID!$B$3:$BI$3), 0))*GRID!$B$65,
ROUNDUP(INDEX(GRID!$B$4:$BI$14,MATCH(Q$7,GRID!$A$4:$A$14,0),MATCH(1,($U$2=GRID!$B$1:$BI$1)*(КАЛЕНДАРЬ!$R17=GRID!$B$3:$BI$3),0))*GRID!$B$65*(1-GRID!$B$69),0))</f>
        <v>#N/A</v>
      </c>
      <c r="R86" s="48" t="e" cm="1">
        <f t="array" ref="R86">IF($I$2="Путешествия с детьми",
INDEX(GRID!$B$17:$BI$27,MATCH(Q$7,GRID!$A$17:$A$27,0),MATCH(1,($U$2=GRID!$B$1:$BI$1)*(КАЛЕНДАРЬ!$R17=GRID!$B$3:$BI$3), 0))*GRID!$B$65,
ROUNDUP(INDEX(GRID!$B$17:$BI$27,MATCH(Q$7,GRID!$A$17:$A$27,0),MATCH(1,($U$2=GRID!$B$1:$BI$1)*(КАЛЕНДАРЬ!$R17=GRID!$B$3:$BI$3), 0))*GRID!$B$65*(1-GRID!$B$69),0))</f>
        <v>#N/A</v>
      </c>
      <c r="S86" s="47" t="e" cm="1">
        <f t="array" ref="S86">IF($I$2="Путешествия с детьми",
INDEX(GRID!$B$4:$BI$14,MATCH(S$7,GRID!$A$4:$A$14,0),MATCH(1,($U$2=GRID!$B$1:$BI$1)*(КАЛЕНДАРЬ!$R17=GRID!$B$3:$BI$3), 0))*GRID!$B$65,
ROUNDUP(INDEX(GRID!$B$4:$BI$14,MATCH(S$7,GRID!$A$4:$A$14,0),MATCH(1,($U$2=GRID!$B$1:$BI$1)*(КАЛЕНДАРЬ!$R17=GRID!$B$3:$BI$3),0))*GRID!$B$65*(1-GRID!$B$69),0))</f>
        <v>#N/A</v>
      </c>
      <c r="T86" s="48" t="e" cm="1">
        <f t="array" ref="T86">IF($I$2="Путешествия с детьми",
INDEX(GRID!$B$17:$BI$27,MATCH(S$7,GRID!$A$17:$A$27,0),MATCH(1,($U$2=GRID!$B$1:$BI$1)*(КАЛЕНДАРЬ!$R17=GRID!$B$3:$BI$3), 0))*GRID!$B$65,
ROUNDUP(INDEX(GRID!$B$17:$BI$27,MATCH(S$7,GRID!$A$17:$A$27,0),MATCH(1,($U$2=GRID!$B$1:$BI$1)*(КАЛЕНДАРЬ!$R17=GRID!$B$3:$BI$3), 0))*GRID!$B$65*(1-GRID!$B$69),0))</f>
        <v>#N/A</v>
      </c>
      <c r="U86" s="47" cm="1">
        <f t="array" ref="U86">IF($I$2="Путешествия с детьми",
INDEX(GRID!$B$4:$BI$14,MATCH(U$7,GRID!$A$4:$A$14,0),MATCH(1,($U$2=GRID!$B$1:$BI$1)*(КАЛЕНДАРЬ!$R17=GRID!$B$3:$BI$3), 0))*GRID!$B$65,
ROUNDUP(INDEX(GRID!$B$4:$BI$14,MATCH(U$7,GRID!$A$4:$A$14,0),MATCH(1,($U$2=GRID!$B$1:$BI$1)*(КАЛЕНДАРЬ!$R17=GRID!$B$3:$BI$3),0))*GRID!$B$65*(1-GRID!$B$69),0))</f>
        <v>71380</v>
      </c>
      <c r="V86" s="48" cm="1">
        <f t="array" ref="V86">IF($I$2="Путешествия с детьми",
INDEX(GRID!$B$17:$BI$27,MATCH(U$7,GRID!$A$17:$A$27,0),MATCH(1,($U$2=GRID!$B$1:$BI$1)*(КАЛЕНДАРЬ!$R17=GRID!$B$3:$BI$3), 0))*GRID!$B$65,
ROUNDUP(INDEX(GRID!$B$17:$BI$27,MATCH(U$7,GRID!$A$17:$A$27,0),MATCH(1,($U$2=GRID!$B$1:$BI$1)*(КАЛЕНДАРЬ!$R17=GRID!$B$3:$BI$3), 0))*GRID!$B$65*(1-GRID!$B$69),0))</f>
        <v>73530</v>
      </c>
      <c r="W86" s="47" cm="1">
        <f t="array" ref="W86">IF($I$2="Путешествия с детьми",
INDEX(GRID!$B$4:$BI$14,MATCH(W$7,GRID!$A$4:$A$14,0),MATCH(1,($U$2=GRID!$B$1:$BI$1)*(КАЛЕНДАРЬ!$R17=GRID!$B$3:$BI$3), 0))*GRID!$B$65,
ROUNDUP(INDEX(GRID!$B$4:$BI$14,MATCH(W$7,GRID!$A$4:$A$14,0),MATCH(1,($U$2=GRID!$B$1:$BI$1)*(КАЛЕНДАРЬ!$R17=GRID!$B$3:$BI$3),0))*GRID!$B$65*(1-GRID!$B$69),0))</f>
        <v>260580</v>
      </c>
      <c r="X86" s="48" cm="1">
        <f t="array" ref="X86">IF($I$2="Путешествия с детьми",
INDEX(GRID!$B$17:$BI$27,MATCH(W$7,GRID!$A$17:$A$27,0),MATCH(1,($U$2=GRID!$B$1:$BI$1)*(КАЛЕНДАРЬ!$R17=GRID!$B$3:$BI$3), 0))*GRID!$B$65,
ROUNDUP(INDEX(GRID!$B$17:$BI$27,MATCH(W$7,GRID!$A$17:$A$27,0),MATCH(1,($U$2=GRID!$B$1:$BI$1)*(КАЛЕНДАРЬ!$R17=GRID!$B$3:$BI$3), 0))*GRID!$B$65*(1-GRID!$B$69),0))</f>
        <v>262730</v>
      </c>
    </row>
    <row r="87" spans="1:24" hidden="1" x14ac:dyDescent="0.2">
      <c r="A87" s="117" t="s">
        <v>42</v>
      </c>
      <c r="B87" s="117">
        <v>15</v>
      </c>
      <c r="C87" s="138" cm="1">
        <f t="array" ref="C87">IF($I$2="Путешествия с детьми",
INDEX(GRID!$B$4:$BI$14,MATCH(C$7,GRID!$A$4:$A$14,0),MATCH(1,($U$2=GRID!$B$1:$BI$1)*(КАЛЕНДАРЬ!$R18=GRID!$B$3:$BI$3), 0))*GRID!$B$65,
ROUNDUP(INDEX(GRID!$B$4:$BI$14,MATCH(C$7,GRID!$A$4:$A$14,0),MATCH(1,($U$2=GRID!$B$1:$BI$1)*(КАЛЕНДАРЬ!$R18=GRID!$B$3:$BI$3),0))*GRID!$B$65*(1-GRID!$B$69),0))</f>
        <v>23650</v>
      </c>
      <c r="D87" s="48" cm="1">
        <f t="array" ref="D87">IF($I$2="Путешествия с детьми",
INDEX(GRID!$B$17:$BI$27,MATCH(C$7,GRID!$A$17:$A$27,0),MATCH(1,($U$2=GRID!$B$1:$BI$1)*(КАЛЕНДАРЬ!$R18=GRID!$B$3:$BI$3), 0))*GRID!$B$65,
ROUNDUP(INDEX(GRID!$B$17:$BI$27,MATCH(C$7,GRID!$A$17:$A$27,0),MATCH(1,($U$2=GRID!$B$1:$BI$1)*(КАЛЕНДАРЬ!$R18=GRID!$B$3:$BI$3), 0))*GRID!$B$65*(1-GRID!$B$69),0))</f>
        <v>25800</v>
      </c>
      <c r="E87" s="47" cm="1">
        <f t="array" ref="E87">IF($I$2="Путешествия с детьми",
INDEX(GRID!$B$4:$BI$14,MATCH(E$7,GRID!$A$4:$A$14,0),MATCH(1,($U$2=GRID!$B$1:$BI$1)*(КАЛЕНДАРЬ!$R18=GRID!$B$3:$BI$3), 0))*GRID!$B$65,
ROUNDUP(INDEX(GRID!$B$4:$BI$14,MATCH(E$7,GRID!$A$4:$A$14,0),MATCH(1,($U$2=GRID!$B$1:$BI$1)*(КАЛЕНДАРЬ!$R18=GRID!$B$3:$BI$3),0))*GRID!$B$65*(1-GRID!$B$69),0))</f>
        <v>26316</v>
      </c>
      <c r="F87" s="48" cm="1">
        <f t="array" ref="F87">IF($I$2="Путешествия с детьми",
INDEX(GRID!$B$17:$BI$27,MATCH(E$7,GRID!$A$17:$A$27,0),MATCH(1,($U$2=GRID!$B$1:$BI$1)*(КАЛЕНДАРЬ!$R18=GRID!$B$3:$BI$3), 0))*GRID!$B$65,
ROUNDUP(INDEX(GRID!$B$17:$BI$27,MATCH(E$7,GRID!$A$17:$A$27,0),MATCH(1,($U$2=GRID!$B$1:$BI$1)*(КАЛЕНДАРЬ!$R18=GRID!$B$3:$BI$3), 0))*GRID!$B$65*(1-GRID!$B$69),0))</f>
        <v>28466</v>
      </c>
      <c r="G87" s="47" t="e" cm="1">
        <f t="array" ref="G87">IF($I$2="Путешествия с детьми",
INDEX(GRID!$B$4:$BI$14,MATCH(G$7,GRID!$A$4:$A$14,0),MATCH(1,($U$2=GRID!$B$1:$BI$1)*(КАЛЕНДАРЬ!$R18=GRID!$B$3:$BI$3), 0))*GRID!$B$65,
ROUNDUP(INDEX(GRID!$B$4:$BI$14,MATCH(G$7,GRID!$A$4:$A$14,0),MATCH(1,($U$2=GRID!$B$1:$BI$1)*(КАЛЕНДАРЬ!$R18=GRID!$B$3:$BI$3),0))*GRID!$B$65*(1-GRID!$B$69),0))</f>
        <v>#N/A</v>
      </c>
      <c r="H87" s="48" t="e" cm="1">
        <f t="array" ref="H87">IF($I$2="Путешествия с детьми",
INDEX(GRID!$B$17:$BI$27,MATCH(G$7,GRID!$A$17:$A$27,0),MATCH(1,($U$2=GRID!$B$1:$BI$1)*(КАЛЕНДАРЬ!$R18=GRID!$B$3:$BI$3), 0))*GRID!$B$65,
ROUNDUP(INDEX(GRID!$B$17:$BI$27,MATCH(G$7,GRID!$A$17:$A$27,0),MATCH(1,($U$2=GRID!$B$1:$BI$1)*(КАЛЕНДАРЬ!$R18=GRID!$B$3:$BI$3), 0))*GRID!$B$65*(1-GRID!$B$69),0))</f>
        <v>#N/A</v>
      </c>
      <c r="I87" s="47" t="e" cm="1">
        <f t="array" ref="I87">IF($I$2="Путешествия с детьми",
INDEX(GRID!$B$4:$BI$14,MATCH(I$7,GRID!$A$4:$A$14,0),MATCH(1,($U$2=GRID!$B$1:$BI$1)*(КАЛЕНДАРЬ!$R18=GRID!$B$3:$BI$3), 0))*GRID!$B$65,
ROUNDUP(INDEX(GRID!$B$4:$BI$14,MATCH(I$7,GRID!$A$4:$A$14,0),MATCH(1,($U$2=GRID!$B$1:$BI$1)*(КАЛЕНДАРЬ!$R18=GRID!$B$3:$BI$3),0))*GRID!$B$65*(1-GRID!$B$69),0))</f>
        <v>#N/A</v>
      </c>
      <c r="J87" s="48" t="e" cm="1">
        <f t="array" ref="J87">IF($I$2="Путешествия с детьми",
INDEX(GRID!$B$17:$BI$27,MATCH(I$7,GRID!$A$17:$A$27,0),MATCH(1,($U$2=GRID!$B$1:$BI$1)*(КАЛЕНДАРЬ!$R18=GRID!$B$3:$BI$3), 0))*GRID!$B$65,
ROUNDUP(INDEX(GRID!$B$17:$BI$27,MATCH(I$7,GRID!$A$17:$A$27,0),MATCH(1,($U$2=GRID!$B$1:$BI$1)*(КАЛЕНДАРЬ!$R18=GRID!$B$3:$BI$3), 0))*GRID!$B$65*(1-GRID!$B$69),0))</f>
        <v>#N/A</v>
      </c>
      <c r="K87" s="47" cm="1">
        <f t="array" ref="K87">IF($I$2="Путешествия с детьми",
INDEX(GRID!$B$4:$BI$14,MATCH(K$7,GRID!$A$4:$A$14,0),MATCH(1,($U$2=GRID!$B$1:$BI$1)*(КАЛЕНДАРЬ!$R18=GRID!$B$3:$BI$3), 0))*GRID!$B$65,
ROUNDUP(INDEX(GRID!$B$4:$BI$14,MATCH(K$7,GRID!$A$4:$A$14,0),MATCH(1,($U$2=GRID!$B$1:$BI$1)*(КАЛЕНДАРЬ!$R18=GRID!$B$3:$BI$3),0))*GRID!$B$65*(1-GRID!$B$69),0))</f>
        <v>36378</v>
      </c>
      <c r="L87" s="48" cm="1">
        <f t="array" ref="L87">IF($I$2="Путешествия с детьми",
INDEX(GRID!$B$17:$BI$27,MATCH(K$7,GRID!$A$17:$A$27,0),MATCH(1,($U$2=GRID!$B$1:$BI$1)*(КАЛЕНДАРЬ!$R18=GRID!$B$3:$BI$3), 0))*GRID!$B$65,
ROUNDUP(INDEX(GRID!$B$17:$BI$27,MATCH(K$7,GRID!$A$17:$A$27,0),MATCH(1,($U$2=GRID!$B$1:$BI$1)*(КАЛЕНДАРЬ!$R18=GRID!$B$3:$BI$3), 0))*GRID!$B$65*(1-GRID!$B$69),0))</f>
        <v>38528</v>
      </c>
      <c r="M87" s="47" cm="1">
        <f t="array" ref="M87">IF($I$2="Путешествия с детьми",
INDEX(GRID!$B$4:$BI$14,MATCH(M$7,GRID!$A$4:$A$14,0),MATCH(1,($U$2=GRID!$B$1:$BI$1)*(КАЛЕНДАРЬ!$R18=GRID!$B$3:$BI$3), 0))*GRID!$B$65,
ROUNDUP(INDEX(GRID!$B$4:$BI$14,MATCH(M$7,GRID!$A$4:$A$14,0),MATCH(1,($U$2=GRID!$B$1:$BI$1)*(КАЛЕНДАРЬ!$R18=GRID!$B$3:$BI$3),0))*GRID!$B$65*(1-GRID!$B$69),0))</f>
        <v>40506</v>
      </c>
      <c r="N87" s="48" cm="1">
        <f t="array" ref="N87">IF($I$2="Путешествия с детьми",
INDEX(GRID!$B$17:$BI$27,MATCH(M$7,GRID!$A$17:$A$27,0),MATCH(1,($U$2=GRID!$B$1:$BI$1)*(КАЛЕНДАРЬ!$R18=GRID!$B$3:$BI$3), 0))*GRID!$B$65,
ROUNDUP(INDEX(GRID!$B$17:$BI$27,MATCH(M$7,GRID!$A$17:$A$27,0),MATCH(1,($U$2=GRID!$B$1:$BI$1)*(КАЛЕНДАРЬ!$R18=GRID!$B$3:$BI$3), 0))*GRID!$B$65*(1-GRID!$B$69),0))</f>
        <v>42656</v>
      </c>
      <c r="O87" s="47" cm="1">
        <f t="array" ref="O87">IF($I$2="Путешествия с детьми",
INDEX(GRID!$B$4:$BI$14,MATCH(O$7,GRID!$A$4:$A$14,0),MATCH(1,($U$2=GRID!$B$1:$BI$1)*(КАЛЕНДАРЬ!$R18=GRID!$B$3:$BI$3), 0))*GRID!$B$65,
ROUNDUP(INDEX(GRID!$B$4:$BI$14,MATCH(O$7,GRID!$A$4:$A$14,0),MATCH(1,($U$2=GRID!$B$1:$BI$1)*(КАЛЕНДАРЬ!$R18=GRID!$B$3:$BI$3),0))*GRID!$B$65*(1-GRID!$B$69),0))</f>
        <v>46010</v>
      </c>
      <c r="P87" s="48" cm="1">
        <f t="array" ref="P87">IF($I$2="Путешествия с детьми",
INDEX(GRID!$B$17:$BI$27,MATCH(O$7,GRID!$A$17:$A$27,0),MATCH(1,($U$2=GRID!$B$1:$BI$1)*(КАЛЕНДАРЬ!$R18=GRID!$B$3:$BI$3), 0))*GRID!$B$65,
ROUNDUP(INDEX(GRID!$B$17:$BI$27,MATCH(O$7,GRID!$A$17:$A$27,0),MATCH(1,($U$2=GRID!$B$1:$BI$1)*(КАЛЕНДАРЬ!$R18=GRID!$B$3:$BI$3), 0))*GRID!$B$65*(1-GRID!$B$69),0))</f>
        <v>48160</v>
      </c>
      <c r="Q87" s="47" t="e" cm="1">
        <f t="array" ref="Q87">IF($I$2="Путешествия с детьми",
INDEX(GRID!$B$4:$BI$14,MATCH(Q$7,GRID!$A$4:$A$14,0),MATCH(1,($U$2=GRID!$B$1:$BI$1)*(КАЛЕНДАРЬ!$R18=GRID!$B$3:$BI$3), 0))*GRID!$B$65,
ROUNDUP(INDEX(GRID!$B$4:$BI$14,MATCH(Q$7,GRID!$A$4:$A$14,0),MATCH(1,($U$2=GRID!$B$1:$BI$1)*(КАЛЕНДАРЬ!$R18=GRID!$B$3:$BI$3),0))*GRID!$B$65*(1-GRID!$B$69),0))</f>
        <v>#N/A</v>
      </c>
      <c r="R87" s="48" t="e" cm="1">
        <f t="array" ref="R87">IF($I$2="Путешествия с детьми",
INDEX(GRID!$B$17:$BI$27,MATCH(Q$7,GRID!$A$17:$A$27,0),MATCH(1,($U$2=GRID!$B$1:$BI$1)*(КАЛЕНДАРЬ!$R18=GRID!$B$3:$BI$3), 0))*GRID!$B$65,
ROUNDUP(INDEX(GRID!$B$17:$BI$27,MATCH(Q$7,GRID!$A$17:$A$27,0),MATCH(1,($U$2=GRID!$B$1:$BI$1)*(КАЛЕНДАРЬ!$R18=GRID!$B$3:$BI$3), 0))*GRID!$B$65*(1-GRID!$B$69),0))</f>
        <v>#N/A</v>
      </c>
      <c r="S87" s="47" t="e" cm="1">
        <f t="array" ref="S87">IF($I$2="Путешествия с детьми",
INDEX(GRID!$B$4:$BI$14,MATCH(S$7,GRID!$A$4:$A$14,0),MATCH(1,($U$2=GRID!$B$1:$BI$1)*(КАЛЕНДАРЬ!$R18=GRID!$B$3:$BI$3), 0))*GRID!$B$65,
ROUNDUP(INDEX(GRID!$B$4:$BI$14,MATCH(S$7,GRID!$A$4:$A$14,0),MATCH(1,($U$2=GRID!$B$1:$BI$1)*(КАЛЕНДАРЬ!$R18=GRID!$B$3:$BI$3),0))*GRID!$B$65*(1-GRID!$B$69),0))</f>
        <v>#N/A</v>
      </c>
      <c r="T87" s="48" t="e" cm="1">
        <f t="array" ref="T87">IF($I$2="Путешествия с детьми",
INDEX(GRID!$B$17:$BI$27,MATCH(S$7,GRID!$A$17:$A$27,0),MATCH(1,($U$2=GRID!$B$1:$BI$1)*(КАЛЕНДАРЬ!$R18=GRID!$B$3:$BI$3), 0))*GRID!$B$65,
ROUNDUP(INDEX(GRID!$B$17:$BI$27,MATCH(S$7,GRID!$A$17:$A$27,0),MATCH(1,($U$2=GRID!$B$1:$BI$1)*(КАЛЕНДАРЬ!$R18=GRID!$B$3:$BI$3), 0))*GRID!$B$65*(1-GRID!$B$69),0))</f>
        <v>#N/A</v>
      </c>
      <c r="U87" s="47" cm="1">
        <f t="array" ref="U87">IF($I$2="Путешествия с детьми",
INDEX(GRID!$B$4:$BI$14,MATCH(U$7,GRID!$A$4:$A$14,0),MATCH(1,($U$2=GRID!$B$1:$BI$1)*(КАЛЕНДАРЬ!$R18=GRID!$B$3:$BI$3), 0))*GRID!$B$65,
ROUNDUP(INDEX(GRID!$B$4:$BI$14,MATCH(U$7,GRID!$A$4:$A$14,0),MATCH(1,($U$2=GRID!$B$1:$BI$1)*(КАЛЕНДАРЬ!$R18=GRID!$B$3:$BI$3),0))*GRID!$B$65*(1-GRID!$B$69),0))</f>
        <v>71380</v>
      </c>
      <c r="V87" s="48" cm="1">
        <f t="array" ref="V87">IF($I$2="Путешествия с детьми",
INDEX(GRID!$B$17:$BI$27,MATCH(U$7,GRID!$A$17:$A$27,0),MATCH(1,($U$2=GRID!$B$1:$BI$1)*(КАЛЕНДАРЬ!$R18=GRID!$B$3:$BI$3), 0))*GRID!$B$65,
ROUNDUP(INDEX(GRID!$B$17:$BI$27,MATCH(U$7,GRID!$A$17:$A$27,0),MATCH(1,($U$2=GRID!$B$1:$BI$1)*(КАЛЕНДАРЬ!$R18=GRID!$B$3:$BI$3), 0))*GRID!$B$65*(1-GRID!$B$69),0))</f>
        <v>73530</v>
      </c>
      <c r="W87" s="47" cm="1">
        <f t="array" ref="W87">IF($I$2="Путешествия с детьми",
INDEX(GRID!$B$4:$BI$14,MATCH(W$7,GRID!$A$4:$A$14,0),MATCH(1,($U$2=GRID!$B$1:$BI$1)*(КАЛЕНДАРЬ!$R18=GRID!$B$3:$BI$3), 0))*GRID!$B$65,
ROUNDUP(INDEX(GRID!$B$4:$BI$14,MATCH(W$7,GRID!$A$4:$A$14,0),MATCH(1,($U$2=GRID!$B$1:$BI$1)*(КАЛЕНДАРЬ!$R18=GRID!$B$3:$BI$3),0))*GRID!$B$65*(1-GRID!$B$69),0))</f>
        <v>260580</v>
      </c>
      <c r="X87" s="48" cm="1">
        <f t="array" ref="X87">IF($I$2="Путешествия с детьми",
INDEX(GRID!$B$17:$BI$27,MATCH(W$7,GRID!$A$17:$A$27,0),MATCH(1,($U$2=GRID!$B$1:$BI$1)*(КАЛЕНДАРЬ!$R18=GRID!$B$3:$BI$3), 0))*GRID!$B$65,
ROUNDUP(INDEX(GRID!$B$17:$BI$27,MATCH(W$7,GRID!$A$17:$A$27,0),MATCH(1,($U$2=GRID!$B$1:$BI$1)*(КАЛЕНДАРЬ!$R18=GRID!$B$3:$BI$3), 0))*GRID!$B$65*(1-GRID!$B$69),0))</f>
        <v>262730</v>
      </c>
    </row>
    <row r="88" spans="1:24" hidden="1" x14ac:dyDescent="0.2">
      <c r="A88" s="117" t="s">
        <v>43</v>
      </c>
      <c r="B88" s="117">
        <v>16</v>
      </c>
      <c r="C88" s="138" cm="1">
        <f t="array" ref="C88">IF($I$2="Путешествия с детьми",
INDEX(GRID!$B$4:$BI$14,MATCH(C$7,GRID!$A$4:$A$14,0),MATCH(1,($U$2=GRID!$B$1:$BI$1)*(КАЛЕНДАРЬ!$R19=GRID!$B$3:$BI$3), 0))*GRID!$B$65,
ROUNDUP(INDEX(GRID!$B$4:$BI$14,MATCH(C$7,GRID!$A$4:$A$14,0),MATCH(1,($U$2=GRID!$B$1:$BI$1)*(КАЛЕНДАРЬ!$R19=GRID!$B$3:$BI$3),0))*GRID!$B$65*(1-GRID!$B$69),0))</f>
        <v>23650</v>
      </c>
      <c r="D88" s="48" cm="1">
        <f t="array" ref="D88">IF($I$2="Путешествия с детьми",
INDEX(GRID!$B$17:$BI$27,MATCH(C$7,GRID!$A$17:$A$27,0),MATCH(1,($U$2=GRID!$B$1:$BI$1)*(КАЛЕНДАРЬ!$R19=GRID!$B$3:$BI$3), 0))*GRID!$B$65,
ROUNDUP(INDEX(GRID!$B$17:$BI$27,MATCH(C$7,GRID!$A$17:$A$27,0),MATCH(1,($U$2=GRID!$B$1:$BI$1)*(КАЛЕНДАРЬ!$R19=GRID!$B$3:$BI$3), 0))*GRID!$B$65*(1-GRID!$B$69),0))</f>
        <v>25800</v>
      </c>
      <c r="E88" s="47" cm="1">
        <f t="array" ref="E88">IF($I$2="Путешествия с детьми",
INDEX(GRID!$B$4:$BI$14,MATCH(E$7,GRID!$A$4:$A$14,0),MATCH(1,($U$2=GRID!$B$1:$BI$1)*(КАЛЕНДАРЬ!$R19=GRID!$B$3:$BI$3), 0))*GRID!$B$65,
ROUNDUP(INDEX(GRID!$B$4:$BI$14,MATCH(E$7,GRID!$A$4:$A$14,0),MATCH(1,($U$2=GRID!$B$1:$BI$1)*(КАЛЕНДАРЬ!$R19=GRID!$B$3:$BI$3),0))*GRID!$B$65*(1-GRID!$B$69),0))</f>
        <v>26316</v>
      </c>
      <c r="F88" s="48" cm="1">
        <f t="array" ref="F88">IF($I$2="Путешествия с детьми",
INDEX(GRID!$B$17:$BI$27,MATCH(E$7,GRID!$A$17:$A$27,0),MATCH(1,($U$2=GRID!$B$1:$BI$1)*(КАЛЕНДАРЬ!$R19=GRID!$B$3:$BI$3), 0))*GRID!$B$65,
ROUNDUP(INDEX(GRID!$B$17:$BI$27,MATCH(E$7,GRID!$A$17:$A$27,0),MATCH(1,($U$2=GRID!$B$1:$BI$1)*(КАЛЕНДАРЬ!$R19=GRID!$B$3:$BI$3), 0))*GRID!$B$65*(1-GRID!$B$69),0))</f>
        <v>28466</v>
      </c>
      <c r="G88" s="47" t="e" cm="1">
        <f t="array" ref="G88">IF($I$2="Путешествия с детьми",
INDEX(GRID!$B$4:$BI$14,MATCH(G$7,GRID!$A$4:$A$14,0),MATCH(1,($U$2=GRID!$B$1:$BI$1)*(КАЛЕНДАРЬ!$R19=GRID!$B$3:$BI$3), 0))*GRID!$B$65,
ROUNDUP(INDEX(GRID!$B$4:$BI$14,MATCH(G$7,GRID!$A$4:$A$14,0),MATCH(1,($U$2=GRID!$B$1:$BI$1)*(КАЛЕНДАРЬ!$R19=GRID!$B$3:$BI$3),0))*GRID!$B$65*(1-GRID!$B$69),0))</f>
        <v>#N/A</v>
      </c>
      <c r="H88" s="48" t="e" cm="1">
        <f t="array" ref="H88">IF($I$2="Путешествия с детьми",
INDEX(GRID!$B$17:$BI$27,MATCH(G$7,GRID!$A$17:$A$27,0),MATCH(1,($U$2=GRID!$B$1:$BI$1)*(КАЛЕНДАРЬ!$R19=GRID!$B$3:$BI$3), 0))*GRID!$B$65,
ROUNDUP(INDEX(GRID!$B$17:$BI$27,MATCH(G$7,GRID!$A$17:$A$27,0),MATCH(1,($U$2=GRID!$B$1:$BI$1)*(КАЛЕНДАРЬ!$R19=GRID!$B$3:$BI$3), 0))*GRID!$B$65*(1-GRID!$B$69),0))</f>
        <v>#N/A</v>
      </c>
      <c r="I88" s="47" t="e" cm="1">
        <f t="array" ref="I88">IF($I$2="Путешествия с детьми",
INDEX(GRID!$B$4:$BI$14,MATCH(I$7,GRID!$A$4:$A$14,0),MATCH(1,($U$2=GRID!$B$1:$BI$1)*(КАЛЕНДАРЬ!$R19=GRID!$B$3:$BI$3), 0))*GRID!$B$65,
ROUNDUP(INDEX(GRID!$B$4:$BI$14,MATCH(I$7,GRID!$A$4:$A$14,0),MATCH(1,($U$2=GRID!$B$1:$BI$1)*(КАЛЕНДАРЬ!$R19=GRID!$B$3:$BI$3),0))*GRID!$B$65*(1-GRID!$B$69),0))</f>
        <v>#N/A</v>
      </c>
      <c r="J88" s="48" t="e" cm="1">
        <f t="array" ref="J88">IF($I$2="Путешествия с детьми",
INDEX(GRID!$B$17:$BI$27,MATCH(I$7,GRID!$A$17:$A$27,0),MATCH(1,($U$2=GRID!$B$1:$BI$1)*(КАЛЕНДАРЬ!$R19=GRID!$B$3:$BI$3), 0))*GRID!$B$65,
ROUNDUP(INDEX(GRID!$B$17:$BI$27,MATCH(I$7,GRID!$A$17:$A$27,0),MATCH(1,($U$2=GRID!$B$1:$BI$1)*(КАЛЕНДАРЬ!$R19=GRID!$B$3:$BI$3), 0))*GRID!$B$65*(1-GRID!$B$69),0))</f>
        <v>#N/A</v>
      </c>
      <c r="K88" s="47" cm="1">
        <f t="array" ref="K88">IF($I$2="Путешествия с детьми",
INDEX(GRID!$B$4:$BI$14,MATCH(K$7,GRID!$A$4:$A$14,0),MATCH(1,($U$2=GRID!$B$1:$BI$1)*(КАЛЕНДАРЬ!$R19=GRID!$B$3:$BI$3), 0))*GRID!$B$65,
ROUNDUP(INDEX(GRID!$B$4:$BI$14,MATCH(K$7,GRID!$A$4:$A$14,0),MATCH(1,($U$2=GRID!$B$1:$BI$1)*(КАЛЕНДАРЬ!$R19=GRID!$B$3:$BI$3),0))*GRID!$B$65*(1-GRID!$B$69),0))</f>
        <v>36378</v>
      </c>
      <c r="L88" s="48" cm="1">
        <f t="array" ref="L88">IF($I$2="Путешествия с детьми",
INDEX(GRID!$B$17:$BI$27,MATCH(K$7,GRID!$A$17:$A$27,0),MATCH(1,($U$2=GRID!$B$1:$BI$1)*(КАЛЕНДАРЬ!$R19=GRID!$B$3:$BI$3), 0))*GRID!$B$65,
ROUNDUP(INDEX(GRID!$B$17:$BI$27,MATCH(K$7,GRID!$A$17:$A$27,0),MATCH(1,($U$2=GRID!$B$1:$BI$1)*(КАЛЕНДАРЬ!$R19=GRID!$B$3:$BI$3), 0))*GRID!$B$65*(1-GRID!$B$69),0))</f>
        <v>38528</v>
      </c>
      <c r="M88" s="47" cm="1">
        <f t="array" ref="M88">IF($I$2="Путешествия с детьми",
INDEX(GRID!$B$4:$BI$14,MATCH(M$7,GRID!$A$4:$A$14,0),MATCH(1,($U$2=GRID!$B$1:$BI$1)*(КАЛЕНДАРЬ!$R19=GRID!$B$3:$BI$3), 0))*GRID!$B$65,
ROUNDUP(INDEX(GRID!$B$4:$BI$14,MATCH(M$7,GRID!$A$4:$A$14,0),MATCH(1,($U$2=GRID!$B$1:$BI$1)*(КАЛЕНДАРЬ!$R19=GRID!$B$3:$BI$3),0))*GRID!$B$65*(1-GRID!$B$69),0))</f>
        <v>40506</v>
      </c>
      <c r="N88" s="48" cm="1">
        <f t="array" ref="N88">IF($I$2="Путешествия с детьми",
INDEX(GRID!$B$17:$BI$27,MATCH(M$7,GRID!$A$17:$A$27,0),MATCH(1,($U$2=GRID!$B$1:$BI$1)*(КАЛЕНДАРЬ!$R19=GRID!$B$3:$BI$3), 0))*GRID!$B$65,
ROUNDUP(INDEX(GRID!$B$17:$BI$27,MATCH(M$7,GRID!$A$17:$A$27,0),MATCH(1,($U$2=GRID!$B$1:$BI$1)*(КАЛЕНДАРЬ!$R19=GRID!$B$3:$BI$3), 0))*GRID!$B$65*(1-GRID!$B$69),0))</f>
        <v>42656</v>
      </c>
      <c r="O88" s="47" cm="1">
        <f t="array" ref="O88">IF($I$2="Путешествия с детьми",
INDEX(GRID!$B$4:$BI$14,MATCH(O$7,GRID!$A$4:$A$14,0),MATCH(1,($U$2=GRID!$B$1:$BI$1)*(КАЛЕНДАРЬ!$R19=GRID!$B$3:$BI$3), 0))*GRID!$B$65,
ROUNDUP(INDEX(GRID!$B$4:$BI$14,MATCH(O$7,GRID!$A$4:$A$14,0),MATCH(1,($U$2=GRID!$B$1:$BI$1)*(КАЛЕНДАРЬ!$R19=GRID!$B$3:$BI$3),0))*GRID!$B$65*(1-GRID!$B$69),0))</f>
        <v>46010</v>
      </c>
      <c r="P88" s="48" cm="1">
        <f t="array" ref="P88">IF($I$2="Путешествия с детьми",
INDEX(GRID!$B$17:$BI$27,MATCH(O$7,GRID!$A$17:$A$27,0),MATCH(1,($U$2=GRID!$B$1:$BI$1)*(КАЛЕНДАРЬ!$R19=GRID!$B$3:$BI$3), 0))*GRID!$B$65,
ROUNDUP(INDEX(GRID!$B$17:$BI$27,MATCH(O$7,GRID!$A$17:$A$27,0),MATCH(1,($U$2=GRID!$B$1:$BI$1)*(КАЛЕНДАРЬ!$R19=GRID!$B$3:$BI$3), 0))*GRID!$B$65*(1-GRID!$B$69),0))</f>
        <v>48160</v>
      </c>
      <c r="Q88" s="47" t="e" cm="1">
        <f t="array" ref="Q88">IF($I$2="Путешествия с детьми",
INDEX(GRID!$B$4:$BI$14,MATCH(Q$7,GRID!$A$4:$A$14,0),MATCH(1,($U$2=GRID!$B$1:$BI$1)*(КАЛЕНДАРЬ!$R19=GRID!$B$3:$BI$3), 0))*GRID!$B$65,
ROUNDUP(INDEX(GRID!$B$4:$BI$14,MATCH(Q$7,GRID!$A$4:$A$14,0),MATCH(1,($U$2=GRID!$B$1:$BI$1)*(КАЛЕНДАРЬ!$R19=GRID!$B$3:$BI$3),0))*GRID!$B$65*(1-GRID!$B$69),0))</f>
        <v>#N/A</v>
      </c>
      <c r="R88" s="48" t="e" cm="1">
        <f t="array" ref="R88">IF($I$2="Путешествия с детьми",
INDEX(GRID!$B$17:$BI$27,MATCH(Q$7,GRID!$A$17:$A$27,0),MATCH(1,($U$2=GRID!$B$1:$BI$1)*(КАЛЕНДАРЬ!$R19=GRID!$B$3:$BI$3), 0))*GRID!$B$65,
ROUNDUP(INDEX(GRID!$B$17:$BI$27,MATCH(Q$7,GRID!$A$17:$A$27,0),MATCH(1,($U$2=GRID!$B$1:$BI$1)*(КАЛЕНДАРЬ!$R19=GRID!$B$3:$BI$3), 0))*GRID!$B$65*(1-GRID!$B$69),0))</f>
        <v>#N/A</v>
      </c>
      <c r="S88" s="47" t="e" cm="1">
        <f t="array" ref="S88">IF($I$2="Путешествия с детьми",
INDEX(GRID!$B$4:$BI$14,MATCH(S$7,GRID!$A$4:$A$14,0),MATCH(1,($U$2=GRID!$B$1:$BI$1)*(КАЛЕНДАРЬ!$R19=GRID!$B$3:$BI$3), 0))*GRID!$B$65,
ROUNDUP(INDEX(GRID!$B$4:$BI$14,MATCH(S$7,GRID!$A$4:$A$14,0),MATCH(1,($U$2=GRID!$B$1:$BI$1)*(КАЛЕНДАРЬ!$R19=GRID!$B$3:$BI$3),0))*GRID!$B$65*(1-GRID!$B$69),0))</f>
        <v>#N/A</v>
      </c>
      <c r="T88" s="48" t="e" cm="1">
        <f t="array" ref="T88">IF($I$2="Путешествия с детьми",
INDEX(GRID!$B$17:$BI$27,MATCH(S$7,GRID!$A$17:$A$27,0),MATCH(1,($U$2=GRID!$B$1:$BI$1)*(КАЛЕНДАРЬ!$R19=GRID!$B$3:$BI$3), 0))*GRID!$B$65,
ROUNDUP(INDEX(GRID!$B$17:$BI$27,MATCH(S$7,GRID!$A$17:$A$27,0),MATCH(1,($U$2=GRID!$B$1:$BI$1)*(КАЛЕНДАРЬ!$R19=GRID!$B$3:$BI$3), 0))*GRID!$B$65*(1-GRID!$B$69),0))</f>
        <v>#N/A</v>
      </c>
      <c r="U88" s="47" cm="1">
        <f t="array" ref="U88">IF($I$2="Путешествия с детьми",
INDEX(GRID!$B$4:$BI$14,MATCH(U$7,GRID!$A$4:$A$14,0),MATCH(1,($U$2=GRID!$B$1:$BI$1)*(КАЛЕНДАРЬ!$R19=GRID!$B$3:$BI$3), 0))*GRID!$B$65,
ROUNDUP(INDEX(GRID!$B$4:$BI$14,MATCH(U$7,GRID!$A$4:$A$14,0),MATCH(1,($U$2=GRID!$B$1:$BI$1)*(КАЛЕНДАРЬ!$R19=GRID!$B$3:$BI$3),0))*GRID!$B$65*(1-GRID!$B$69),0))</f>
        <v>71380</v>
      </c>
      <c r="V88" s="48" cm="1">
        <f t="array" ref="V88">IF($I$2="Путешествия с детьми",
INDEX(GRID!$B$17:$BI$27,MATCH(U$7,GRID!$A$17:$A$27,0),MATCH(1,($U$2=GRID!$B$1:$BI$1)*(КАЛЕНДАРЬ!$R19=GRID!$B$3:$BI$3), 0))*GRID!$B$65,
ROUNDUP(INDEX(GRID!$B$17:$BI$27,MATCH(U$7,GRID!$A$17:$A$27,0),MATCH(1,($U$2=GRID!$B$1:$BI$1)*(КАЛЕНДАРЬ!$R19=GRID!$B$3:$BI$3), 0))*GRID!$B$65*(1-GRID!$B$69),0))</f>
        <v>73530</v>
      </c>
      <c r="W88" s="47" cm="1">
        <f t="array" ref="W88">IF($I$2="Путешествия с детьми",
INDEX(GRID!$B$4:$BI$14,MATCH(W$7,GRID!$A$4:$A$14,0),MATCH(1,($U$2=GRID!$B$1:$BI$1)*(КАЛЕНДАРЬ!$R19=GRID!$B$3:$BI$3), 0))*GRID!$B$65,
ROUNDUP(INDEX(GRID!$B$4:$BI$14,MATCH(W$7,GRID!$A$4:$A$14,0),MATCH(1,($U$2=GRID!$B$1:$BI$1)*(КАЛЕНДАРЬ!$R19=GRID!$B$3:$BI$3),0))*GRID!$B$65*(1-GRID!$B$69),0))</f>
        <v>260580</v>
      </c>
      <c r="X88" s="48" cm="1">
        <f t="array" ref="X88">IF($I$2="Путешествия с детьми",
INDEX(GRID!$B$17:$BI$27,MATCH(W$7,GRID!$A$17:$A$27,0),MATCH(1,($U$2=GRID!$B$1:$BI$1)*(КАЛЕНДАРЬ!$R19=GRID!$B$3:$BI$3), 0))*GRID!$B$65,
ROUNDUP(INDEX(GRID!$B$17:$BI$27,MATCH(W$7,GRID!$A$17:$A$27,0),MATCH(1,($U$2=GRID!$B$1:$BI$1)*(КАЛЕНДАРЬ!$R19=GRID!$B$3:$BI$3), 0))*GRID!$B$65*(1-GRID!$B$69),0))</f>
        <v>262730</v>
      </c>
    </row>
    <row r="89" spans="1:24" hidden="1" x14ac:dyDescent="0.2">
      <c r="A89" s="117" t="s">
        <v>44</v>
      </c>
      <c r="B89" s="117">
        <v>17</v>
      </c>
      <c r="C89" s="138" cm="1">
        <f t="array" ref="C89">IF($I$2="Путешествия с детьми",
INDEX(GRID!$B$4:$BI$14,MATCH(C$7,GRID!$A$4:$A$14,0),MATCH(1,($U$2=GRID!$B$1:$BI$1)*(КАЛЕНДАРЬ!$R20=GRID!$B$3:$BI$3), 0))*GRID!$B$65,
ROUNDUP(INDEX(GRID!$B$4:$BI$14,MATCH(C$7,GRID!$A$4:$A$14,0),MATCH(1,($U$2=GRID!$B$1:$BI$1)*(КАЛЕНДАРЬ!$R20=GRID!$B$3:$BI$3),0))*GRID!$B$65*(1-GRID!$B$69),0))</f>
        <v>23650</v>
      </c>
      <c r="D89" s="48" cm="1">
        <f t="array" ref="D89">IF($I$2="Путешествия с детьми",
INDEX(GRID!$B$17:$BI$27,MATCH(C$7,GRID!$A$17:$A$27,0),MATCH(1,($U$2=GRID!$B$1:$BI$1)*(КАЛЕНДАРЬ!$R20=GRID!$B$3:$BI$3), 0))*GRID!$B$65,
ROUNDUP(INDEX(GRID!$B$17:$BI$27,MATCH(C$7,GRID!$A$17:$A$27,0),MATCH(1,($U$2=GRID!$B$1:$BI$1)*(КАЛЕНДАРЬ!$R20=GRID!$B$3:$BI$3), 0))*GRID!$B$65*(1-GRID!$B$69),0))</f>
        <v>25800</v>
      </c>
      <c r="E89" s="47" cm="1">
        <f t="array" ref="E89">IF($I$2="Путешествия с детьми",
INDEX(GRID!$B$4:$BI$14,MATCH(E$7,GRID!$A$4:$A$14,0),MATCH(1,($U$2=GRID!$B$1:$BI$1)*(КАЛЕНДАРЬ!$R20=GRID!$B$3:$BI$3), 0))*GRID!$B$65,
ROUNDUP(INDEX(GRID!$B$4:$BI$14,MATCH(E$7,GRID!$A$4:$A$14,0),MATCH(1,($U$2=GRID!$B$1:$BI$1)*(КАЛЕНДАРЬ!$R20=GRID!$B$3:$BI$3),0))*GRID!$B$65*(1-GRID!$B$69),0))</f>
        <v>26316</v>
      </c>
      <c r="F89" s="48" cm="1">
        <f t="array" ref="F89">IF($I$2="Путешествия с детьми",
INDEX(GRID!$B$17:$BI$27,MATCH(E$7,GRID!$A$17:$A$27,0),MATCH(1,($U$2=GRID!$B$1:$BI$1)*(КАЛЕНДАРЬ!$R20=GRID!$B$3:$BI$3), 0))*GRID!$B$65,
ROUNDUP(INDEX(GRID!$B$17:$BI$27,MATCH(E$7,GRID!$A$17:$A$27,0),MATCH(1,($U$2=GRID!$B$1:$BI$1)*(КАЛЕНДАРЬ!$R20=GRID!$B$3:$BI$3), 0))*GRID!$B$65*(1-GRID!$B$69),0))</f>
        <v>28466</v>
      </c>
      <c r="G89" s="47" t="e" cm="1">
        <f t="array" ref="G89">IF($I$2="Путешествия с детьми",
INDEX(GRID!$B$4:$BI$14,MATCH(G$7,GRID!$A$4:$A$14,0),MATCH(1,($U$2=GRID!$B$1:$BI$1)*(КАЛЕНДАРЬ!$R20=GRID!$B$3:$BI$3), 0))*GRID!$B$65,
ROUNDUP(INDEX(GRID!$B$4:$BI$14,MATCH(G$7,GRID!$A$4:$A$14,0),MATCH(1,($U$2=GRID!$B$1:$BI$1)*(КАЛЕНДАРЬ!$R20=GRID!$B$3:$BI$3),0))*GRID!$B$65*(1-GRID!$B$69),0))</f>
        <v>#N/A</v>
      </c>
      <c r="H89" s="48" t="e" cm="1">
        <f t="array" ref="H89">IF($I$2="Путешествия с детьми",
INDEX(GRID!$B$17:$BI$27,MATCH(G$7,GRID!$A$17:$A$27,0),MATCH(1,($U$2=GRID!$B$1:$BI$1)*(КАЛЕНДАРЬ!$R20=GRID!$B$3:$BI$3), 0))*GRID!$B$65,
ROUNDUP(INDEX(GRID!$B$17:$BI$27,MATCH(G$7,GRID!$A$17:$A$27,0),MATCH(1,($U$2=GRID!$B$1:$BI$1)*(КАЛЕНДАРЬ!$R20=GRID!$B$3:$BI$3), 0))*GRID!$B$65*(1-GRID!$B$69),0))</f>
        <v>#N/A</v>
      </c>
      <c r="I89" s="47" t="e" cm="1">
        <f t="array" ref="I89">IF($I$2="Путешествия с детьми",
INDEX(GRID!$B$4:$BI$14,MATCH(I$7,GRID!$A$4:$A$14,0),MATCH(1,($U$2=GRID!$B$1:$BI$1)*(КАЛЕНДАРЬ!$R20=GRID!$B$3:$BI$3), 0))*GRID!$B$65,
ROUNDUP(INDEX(GRID!$B$4:$BI$14,MATCH(I$7,GRID!$A$4:$A$14,0),MATCH(1,($U$2=GRID!$B$1:$BI$1)*(КАЛЕНДАРЬ!$R20=GRID!$B$3:$BI$3),0))*GRID!$B$65*(1-GRID!$B$69),0))</f>
        <v>#N/A</v>
      </c>
      <c r="J89" s="48" t="e" cm="1">
        <f t="array" ref="J89">IF($I$2="Путешествия с детьми",
INDEX(GRID!$B$17:$BI$27,MATCH(I$7,GRID!$A$17:$A$27,0),MATCH(1,($U$2=GRID!$B$1:$BI$1)*(КАЛЕНДАРЬ!$R20=GRID!$B$3:$BI$3), 0))*GRID!$B$65,
ROUNDUP(INDEX(GRID!$B$17:$BI$27,MATCH(I$7,GRID!$A$17:$A$27,0),MATCH(1,($U$2=GRID!$B$1:$BI$1)*(КАЛЕНДАРЬ!$R20=GRID!$B$3:$BI$3), 0))*GRID!$B$65*(1-GRID!$B$69),0))</f>
        <v>#N/A</v>
      </c>
      <c r="K89" s="47" cm="1">
        <f t="array" ref="K89">IF($I$2="Путешествия с детьми",
INDEX(GRID!$B$4:$BI$14,MATCH(K$7,GRID!$A$4:$A$14,0),MATCH(1,($U$2=GRID!$B$1:$BI$1)*(КАЛЕНДАРЬ!$R20=GRID!$B$3:$BI$3), 0))*GRID!$B$65,
ROUNDUP(INDEX(GRID!$B$4:$BI$14,MATCH(K$7,GRID!$A$4:$A$14,0),MATCH(1,($U$2=GRID!$B$1:$BI$1)*(КАЛЕНДАРЬ!$R20=GRID!$B$3:$BI$3),0))*GRID!$B$65*(1-GRID!$B$69),0))</f>
        <v>36378</v>
      </c>
      <c r="L89" s="48" cm="1">
        <f t="array" ref="L89">IF($I$2="Путешествия с детьми",
INDEX(GRID!$B$17:$BI$27,MATCH(K$7,GRID!$A$17:$A$27,0),MATCH(1,($U$2=GRID!$B$1:$BI$1)*(КАЛЕНДАРЬ!$R20=GRID!$B$3:$BI$3), 0))*GRID!$B$65,
ROUNDUP(INDEX(GRID!$B$17:$BI$27,MATCH(K$7,GRID!$A$17:$A$27,0),MATCH(1,($U$2=GRID!$B$1:$BI$1)*(КАЛЕНДАРЬ!$R20=GRID!$B$3:$BI$3), 0))*GRID!$B$65*(1-GRID!$B$69),0))</f>
        <v>38528</v>
      </c>
      <c r="M89" s="47" cm="1">
        <f t="array" ref="M89">IF($I$2="Путешествия с детьми",
INDEX(GRID!$B$4:$BI$14,MATCH(M$7,GRID!$A$4:$A$14,0),MATCH(1,($U$2=GRID!$B$1:$BI$1)*(КАЛЕНДАРЬ!$R20=GRID!$B$3:$BI$3), 0))*GRID!$B$65,
ROUNDUP(INDEX(GRID!$B$4:$BI$14,MATCH(M$7,GRID!$A$4:$A$14,0),MATCH(1,($U$2=GRID!$B$1:$BI$1)*(КАЛЕНДАРЬ!$R20=GRID!$B$3:$BI$3),0))*GRID!$B$65*(1-GRID!$B$69),0))</f>
        <v>40506</v>
      </c>
      <c r="N89" s="48" cm="1">
        <f t="array" ref="N89">IF($I$2="Путешествия с детьми",
INDEX(GRID!$B$17:$BI$27,MATCH(M$7,GRID!$A$17:$A$27,0),MATCH(1,($U$2=GRID!$B$1:$BI$1)*(КАЛЕНДАРЬ!$R20=GRID!$B$3:$BI$3), 0))*GRID!$B$65,
ROUNDUP(INDEX(GRID!$B$17:$BI$27,MATCH(M$7,GRID!$A$17:$A$27,0),MATCH(1,($U$2=GRID!$B$1:$BI$1)*(КАЛЕНДАРЬ!$R20=GRID!$B$3:$BI$3), 0))*GRID!$B$65*(1-GRID!$B$69),0))</f>
        <v>42656</v>
      </c>
      <c r="O89" s="47" cm="1">
        <f t="array" ref="O89">IF($I$2="Путешествия с детьми",
INDEX(GRID!$B$4:$BI$14,MATCH(O$7,GRID!$A$4:$A$14,0),MATCH(1,($U$2=GRID!$B$1:$BI$1)*(КАЛЕНДАРЬ!$R20=GRID!$B$3:$BI$3), 0))*GRID!$B$65,
ROUNDUP(INDEX(GRID!$B$4:$BI$14,MATCH(O$7,GRID!$A$4:$A$14,0),MATCH(1,($U$2=GRID!$B$1:$BI$1)*(КАЛЕНДАРЬ!$R20=GRID!$B$3:$BI$3),0))*GRID!$B$65*(1-GRID!$B$69),0))</f>
        <v>46010</v>
      </c>
      <c r="P89" s="48" cm="1">
        <f t="array" ref="P89">IF($I$2="Путешествия с детьми",
INDEX(GRID!$B$17:$BI$27,MATCH(O$7,GRID!$A$17:$A$27,0),MATCH(1,($U$2=GRID!$B$1:$BI$1)*(КАЛЕНДАРЬ!$R20=GRID!$B$3:$BI$3), 0))*GRID!$B$65,
ROUNDUP(INDEX(GRID!$B$17:$BI$27,MATCH(O$7,GRID!$A$17:$A$27,0),MATCH(1,($U$2=GRID!$B$1:$BI$1)*(КАЛЕНДАРЬ!$R20=GRID!$B$3:$BI$3), 0))*GRID!$B$65*(1-GRID!$B$69),0))</f>
        <v>48160</v>
      </c>
      <c r="Q89" s="47" t="e" cm="1">
        <f t="array" ref="Q89">IF($I$2="Путешествия с детьми",
INDEX(GRID!$B$4:$BI$14,MATCH(Q$7,GRID!$A$4:$A$14,0),MATCH(1,($U$2=GRID!$B$1:$BI$1)*(КАЛЕНДАРЬ!$R20=GRID!$B$3:$BI$3), 0))*GRID!$B$65,
ROUNDUP(INDEX(GRID!$B$4:$BI$14,MATCH(Q$7,GRID!$A$4:$A$14,0),MATCH(1,($U$2=GRID!$B$1:$BI$1)*(КАЛЕНДАРЬ!$R20=GRID!$B$3:$BI$3),0))*GRID!$B$65*(1-GRID!$B$69),0))</f>
        <v>#N/A</v>
      </c>
      <c r="R89" s="48" t="e" cm="1">
        <f t="array" ref="R89">IF($I$2="Путешествия с детьми",
INDEX(GRID!$B$17:$BI$27,MATCH(Q$7,GRID!$A$17:$A$27,0),MATCH(1,($U$2=GRID!$B$1:$BI$1)*(КАЛЕНДАРЬ!$R20=GRID!$B$3:$BI$3), 0))*GRID!$B$65,
ROUNDUP(INDEX(GRID!$B$17:$BI$27,MATCH(Q$7,GRID!$A$17:$A$27,0),MATCH(1,($U$2=GRID!$B$1:$BI$1)*(КАЛЕНДАРЬ!$R20=GRID!$B$3:$BI$3), 0))*GRID!$B$65*(1-GRID!$B$69),0))</f>
        <v>#N/A</v>
      </c>
      <c r="S89" s="47" t="e" cm="1">
        <f t="array" ref="S89">IF($I$2="Путешествия с детьми",
INDEX(GRID!$B$4:$BI$14,MATCH(S$7,GRID!$A$4:$A$14,0),MATCH(1,($U$2=GRID!$B$1:$BI$1)*(КАЛЕНДАРЬ!$R20=GRID!$B$3:$BI$3), 0))*GRID!$B$65,
ROUNDUP(INDEX(GRID!$B$4:$BI$14,MATCH(S$7,GRID!$A$4:$A$14,0),MATCH(1,($U$2=GRID!$B$1:$BI$1)*(КАЛЕНДАРЬ!$R20=GRID!$B$3:$BI$3),0))*GRID!$B$65*(1-GRID!$B$69),0))</f>
        <v>#N/A</v>
      </c>
      <c r="T89" s="48" t="e" cm="1">
        <f t="array" ref="T89">IF($I$2="Путешествия с детьми",
INDEX(GRID!$B$17:$BI$27,MATCH(S$7,GRID!$A$17:$A$27,0),MATCH(1,($U$2=GRID!$B$1:$BI$1)*(КАЛЕНДАРЬ!$R20=GRID!$B$3:$BI$3), 0))*GRID!$B$65,
ROUNDUP(INDEX(GRID!$B$17:$BI$27,MATCH(S$7,GRID!$A$17:$A$27,0),MATCH(1,($U$2=GRID!$B$1:$BI$1)*(КАЛЕНДАРЬ!$R20=GRID!$B$3:$BI$3), 0))*GRID!$B$65*(1-GRID!$B$69),0))</f>
        <v>#N/A</v>
      </c>
      <c r="U89" s="47" cm="1">
        <f t="array" ref="U89">IF($I$2="Путешествия с детьми",
INDEX(GRID!$B$4:$BI$14,MATCH(U$7,GRID!$A$4:$A$14,0),MATCH(1,($U$2=GRID!$B$1:$BI$1)*(КАЛЕНДАРЬ!$R20=GRID!$B$3:$BI$3), 0))*GRID!$B$65,
ROUNDUP(INDEX(GRID!$B$4:$BI$14,MATCH(U$7,GRID!$A$4:$A$14,0),MATCH(1,($U$2=GRID!$B$1:$BI$1)*(КАЛЕНДАРЬ!$R20=GRID!$B$3:$BI$3),0))*GRID!$B$65*(1-GRID!$B$69),0))</f>
        <v>71380</v>
      </c>
      <c r="V89" s="48" cm="1">
        <f t="array" ref="V89">IF($I$2="Путешествия с детьми",
INDEX(GRID!$B$17:$BI$27,MATCH(U$7,GRID!$A$17:$A$27,0),MATCH(1,($U$2=GRID!$B$1:$BI$1)*(КАЛЕНДАРЬ!$R20=GRID!$B$3:$BI$3), 0))*GRID!$B$65,
ROUNDUP(INDEX(GRID!$B$17:$BI$27,MATCH(U$7,GRID!$A$17:$A$27,0),MATCH(1,($U$2=GRID!$B$1:$BI$1)*(КАЛЕНДАРЬ!$R20=GRID!$B$3:$BI$3), 0))*GRID!$B$65*(1-GRID!$B$69),0))</f>
        <v>73530</v>
      </c>
      <c r="W89" s="47" cm="1">
        <f t="array" ref="W89">IF($I$2="Путешествия с детьми",
INDEX(GRID!$B$4:$BI$14,MATCH(W$7,GRID!$A$4:$A$14,0),MATCH(1,($U$2=GRID!$B$1:$BI$1)*(КАЛЕНДАРЬ!$R20=GRID!$B$3:$BI$3), 0))*GRID!$B$65,
ROUNDUP(INDEX(GRID!$B$4:$BI$14,MATCH(W$7,GRID!$A$4:$A$14,0),MATCH(1,($U$2=GRID!$B$1:$BI$1)*(КАЛЕНДАРЬ!$R20=GRID!$B$3:$BI$3),0))*GRID!$B$65*(1-GRID!$B$69),0))</f>
        <v>260580</v>
      </c>
      <c r="X89" s="48" cm="1">
        <f t="array" ref="X89">IF($I$2="Путешествия с детьми",
INDEX(GRID!$B$17:$BI$27,MATCH(W$7,GRID!$A$17:$A$27,0),MATCH(1,($U$2=GRID!$B$1:$BI$1)*(КАЛЕНДАРЬ!$R20=GRID!$B$3:$BI$3), 0))*GRID!$B$65,
ROUNDUP(INDEX(GRID!$B$17:$BI$27,MATCH(W$7,GRID!$A$17:$A$27,0),MATCH(1,($U$2=GRID!$B$1:$BI$1)*(КАЛЕНДАРЬ!$R20=GRID!$B$3:$BI$3), 0))*GRID!$B$65*(1-GRID!$B$69),0))</f>
        <v>262730</v>
      </c>
    </row>
    <row r="90" spans="1:24" hidden="1" x14ac:dyDescent="0.2">
      <c r="A90" s="117" t="s">
        <v>45</v>
      </c>
      <c r="B90" s="117">
        <v>18</v>
      </c>
      <c r="C90" s="138" cm="1">
        <f t="array" ref="C90">IF($I$2="Путешествия с детьми",
INDEX(GRID!$B$4:$BI$14,MATCH(C$7,GRID!$A$4:$A$14,0),MATCH(1,($U$2=GRID!$B$1:$BI$1)*(КАЛЕНДАРЬ!$R21=GRID!$B$3:$BI$3), 0))*GRID!$B$65,
ROUNDUP(INDEX(GRID!$B$4:$BI$14,MATCH(C$7,GRID!$A$4:$A$14,0),MATCH(1,($U$2=GRID!$B$1:$BI$1)*(КАЛЕНДАРЬ!$R21=GRID!$B$3:$BI$3),0))*GRID!$B$65*(1-GRID!$B$69),0))</f>
        <v>23650</v>
      </c>
      <c r="D90" s="48" cm="1">
        <f t="array" ref="D90">IF($I$2="Путешествия с детьми",
INDEX(GRID!$B$17:$BI$27,MATCH(C$7,GRID!$A$17:$A$27,0),MATCH(1,($U$2=GRID!$B$1:$BI$1)*(КАЛЕНДАРЬ!$R21=GRID!$B$3:$BI$3), 0))*GRID!$B$65,
ROUNDUP(INDEX(GRID!$B$17:$BI$27,MATCH(C$7,GRID!$A$17:$A$27,0),MATCH(1,($U$2=GRID!$B$1:$BI$1)*(КАЛЕНДАРЬ!$R21=GRID!$B$3:$BI$3), 0))*GRID!$B$65*(1-GRID!$B$69),0))</f>
        <v>25800</v>
      </c>
      <c r="E90" s="47" cm="1">
        <f t="array" ref="E90">IF($I$2="Путешествия с детьми",
INDEX(GRID!$B$4:$BI$14,MATCH(E$7,GRID!$A$4:$A$14,0),MATCH(1,($U$2=GRID!$B$1:$BI$1)*(КАЛЕНДАРЬ!$R21=GRID!$B$3:$BI$3), 0))*GRID!$B$65,
ROUNDUP(INDEX(GRID!$B$4:$BI$14,MATCH(E$7,GRID!$A$4:$A$14,0),MATCH(1,($U$2=GRID!$B$1:$BI$1)*(КАЛЕНДАРЬ!$R21=GRID!$B$3:$BI$3),0))*GRID!$B$65*(1-GRID!$B$69),0))</f>
        <v>26316</v>
      </c>
      <c r="F90" s="48" cm="1">
        <f t="array" ref="F90">IF($I$2="Путешествия с детьми",
INDEX(GRID!$B$17:$BI$27,MATCH(E$7,GRID!$A$17:$A$27,0),MATCH(1,($U$2=GRID!$B$1:$BI$1)*(КАЛЕНДАРЬ!$R21=GRID!$B$3:$BI$3), 0))*GRID!$B$65,
ROUNDUP(INDEX(GRID!$B$17:$BI$27,MATCH(E$7,GRID!$A$17:$A$27,0),MATCH(1,($U$2=GRID!$B$1:$BI$1)*(КАЛЕНДАРЬ!$R21=GRID!$B$3:$BI$3), 0))*GRID!$B$65*(1-GRID!$B$69),0))</f>
        <v>28466</v>
      </c>
      <c r="G90" s="47" t="e" cm="1">
        <f t="array" ref="G90">IF($I$2="Путешествия с детьми",
INDEX(GRID!$B$4:$BI$14,MATCH(G$7,GRID!$A$4:$A$14,0),MATCH(1,($U$2=GRID!$B$1:$BI$1)*(КАЛЕНДАРЬ!$R21=GRID!$B$3:$BI$3), 0))*GRID!$B$65,
ROUNDUP(INDEX(GRID!$B$4:$BI$14,MATCH(G$7,GRID!$A$4:$A$14,0),MATCH(1,($U$2=GRID!$B$1:$BI$1)*(КАЛЕНДАРЬ!$R21=GRID!$B$3:$BI$3),0))*GRID!$B$65*(1-GRID!$B$69),0))</f>
        <v>#N/A</v>
      </c>
      <c r="H90" s="48" t="e" cm="1">
        <f t="array" ref="H90">IF($I$2="Путешествия с детьми",
INDEX(GRID!$B$17:$BI$27,MATCH(G$7,GRID!$A$17:$A$27,0),MATCH(1,($U$2=GRID!$B$1:$BI$1)*(КАЛЕНДАРЬ!$R21=GRID!$B$3:$BI$3), 0))*GRID!$B$65,
ROUNDUP(INDEX(GRID!$B$17:$BI$27,MATCH(G$7,GRID!$A$17:$A$27,0),MATCH(1,($U$2=GRID!$B$1:$BI$1)*(КАЛЕНДАРЬ!$R21=GRID!$B$3:$BI$3), 0))*GRID!$B$65*(1-GRID!$B$69),0))</f>
        <v>#N/A</v>
      </c>
      <c r="I90" s="47" t="e" cm="1">
        <f t="array" ref="I90">IF($I$2="Путешествия с детьми",
INDEX(GRID!$B$4:$BI$14,MATCH(I$7,GRID!$A$4:$A$14,0),MATCH(1,($U$2=GRID!$B$1:$BI$1)*(КАЛЕНДАРЬ!$R21=GRID!$B$3:$BI$3), 0))*GRID!$B$65,
ROUNDUP(INDEX(GRID!$B$4:$BI$14,MATCH(I$7,GRID!$A$4:$A$14,0),MATCH(1,($U$2=GRID!$B$1:$BI$1)*(КАЛЕНДАРЬ!$R21=GRID!$B$3:$BI$3),0))*GRID!$B$65*(1-GRID!$B$69),0))</f>
        <v>#N/A</v>
      </c>
      <c r="J90" s="48" t="e" cm="1">
        <f t="array" ref="J90">IF($I$2="Путешествия с детьми",
INDEX(GRID!$B$17:$BI$27,MATCH(I$7,GRID!$A$17:$A$27,0),MATCH(1,($U$2=GRID!$B$1:$BI$1)*(КАЛЕНДАРЬ!$R21=GRID!$B$3:$BI$3), 0))*GRID!$B$65,
ROUNDUP(INDEX(GRID!$B$17:$BI$27,MATCH(I$7,GRID!$A$17:$A$27,0),MATCH(1,($U$2=GRID!$B$1:$BI$1)*(КАЛЕНДАРЬ!$R21=GRID!$B$3:$BI$3), 0))*GRID!$B$65*(1-GRID!$B$69),0))</f>
        <v>#N/A</v>
      </c>
      <c r="K90" s="47" cm="1">
        <f t="array" ref="K90">IF($I$2="Путешествия с детьми",
INDEX(GRID!$B$4:$BI$14,MATCH(K$7,GRID!$A$4:$A$14,0),MATCH(1,($U$2=GRID!$B$1:$BI$1)*(КАЛЕНДАРЬ!$R21=GRID!$B$3:$BI$3), 0))*GRID!$B$65,
ROUNDUP(INDEX(GRID!$B$4:$BI$14,MATCH(K$7,GRID!$A$4:$A$14,0),MATCH(1,($U$2=GRID!$B$1:$BI$1)*(КАЛЕНДАРЬ!$R21=GRID!$B$3:$BI$3),0))*GRID!$B$65*(1-GRID!$B$69),0))</f>
        <v>36378</v>
      </c>
      <c r="L90" s="48" cm="1">
        <f t="array" ref="L90">IF($I$2="Путешествия с детьми",
INDEX(GRID!$B$17:$BI$27,MATCH(K$7,GRID!$A$17:$A$27,0),MATCH(1,($U$2=GRID!$B$1:$BI$1)*(КАЛЕНДАРЬ!$R21=GRID!$B$3:$BI$3), 0))*GRID!$B$65,
ROUNDUP(INDEX(GRID!$B$17:$BI$27,MATCH(K$7,GRID!$A$17:$A$27,0),MATCH(1,($U$2=GRID!$B$1:$BI$1)*(КАЛЕНДАРЬ!$R21=GRID!$B$3:$BI$3), 0))*GRID!$B$65*(1-GRID!$B$69),0))</f>
        <v>38528</v>
      </c>
      <c r="M90" s="47" cm="1">
        <f t="array" ref="M90">IF($I$2="Путешествия с детьми",
INDEX(GRID!$B$4:$BI$14,MATCH(M$7,GRID!$A$4:$A$14,0),MATCH(1,($U$2=GRID!$B$1:$BI$1)*(КАЛЕНДАРЬ!$R21=GRID!$B$3:$BI$3), 0))*GRID!$B$65,
ROUNDUP(INDEX(GRID!$B$4:$BI$14,MATCH(M$7,GRID!$A$4:$A$14,0),MATCH(1,($U$2=GRID!$B$1:$BI$1)*(КАЛЕНДАРЬ!$R21=GRID!$B$3:$BI$3),0))*GRID!$B$65*(1-GRID!$B$69),0))</f>
        <v>40506</v>
      </c>
      <c r="N90" s="48" cm="1">
        <f t="array" ref="N90">IF($I$2="Путешествия с детьми",
INDEX(GRID!$B$17:$BI$27,MATCH(M$7,GRID!$A$17:$A$27,0),MATCH(1,($U$2=GRID!$B$1:$BI$1)*(КАЛЕНДАРЬ!$R21=GRID!$B$3:$BI$3), 0))*GRID!$B$65,
ROUNDUP(INDEX(GRID!$B$17:$BI$27,MATCH(M$7,GRID!$A$17:$A$27,0),MATCH(1,($U$2=GRID!$B$1:$BI$1)*(КАЛЕНДАРЬ!$R21=GRID!$B$3:$BI$3), 0))*GRID!$B$65*(1-GRID!$B$69),0))</f>
        <v>42656</v>
      </c>
      <c r="O90" s="47" cm="1">
        <f t="array" ref="O90">IF($I$2="Путешествия с детьми",
INDEX(GRID!$B$4:$BI$14,MATCH(O$7,GRID!$A$4:$A$14,0),MATCH(1,($U$2=GRID!$B$1:$BI$1)*(КАЛЕНДАРЬ!$R21=GRID!$B$3:$BI$3), 0))*GRID!$B$65,
ROUNDUP(INDEX(GRID!$B$4:$BI$14,MATCH(O$7,GRID!$A$4:$A$14,0),MATCH(1,($U$2=GRID!$B$1:$BI$1)*(КАЛЕНДАРЬ!$R21=GRID!$B$3:$BI$3),0))*GRID!$B$65*(1-GRID!$B$69),0))</f>
        <v>46010</v>
      </c>
      <c r="P90" s="48" cm="1">
        <f t="array" ref="P90">IF($I$2="Путешествия с детьми",
INDEX(GRID!$B$17:$BI$27,MATCH(O$7,GRID!$A$17:$A$27,0),MATCH(1,($U$2=GRID!$B$1:$BI$1)*(КАЛЕНДАРЬ!$R21=GRID!$B$3:$BI$3), 0))*GRID!$B$65,
ROUNDUP(INDEX(GRID!$B$17:$BI$27,MATCH(O$7,GRID!$A$17:$A$27,0),MATCH(1,($U$2=GRID!$B$1:$BI$1)*(КАЛЕНДАРЬ!$R21=GRID!$B$3:$BI$3), 0))*GRID!$B$65*(1-GRID!$B$69),0))</f>
        <v>48160</v>
      </c>
      <c r="Q90" s="47" t="e" cm="1">
        <f t="array" ref="Q90">IF($I$2="Путешествия с детьми",
INDEX(GRID!$B$4:$BI$14,MATCH(Q$7,GRID!$A$4:$A$14,0),MATCH(1,($U$2=GRID!$B$1:$BI$1)*(КАЛЕНДАРЬ!$R21=GRID!$B$3:$BI$3), 0))*GRID!$B$65,
ROUNDUP(INDEX(GRID!$B$4:$BI$14,MATCH(Q$7,GRID!$A$4:$A$14,0),MATCH(1,($U$2=GRID!$B$1:$BI$1)*(КАЛЕНДАРЬ!$R21=GRID!$B$3:$BI$3),0))*GRID!$B$65*(1-GRID!$B$69),0))</f>
        <v>#N/A</v>
      </c>
      <c r="R90" s="48" t="e" cm="1">
        <f t="array" ref="R90">IF($I$2="Путешествия с детьми",
INDEX(GRID!$B$17:$BI$27,MATCH(Q$7,GRID!$A$17:$A$27,0),MATCH(1,($U$2=GRID!$B$1:$BI$1)*(КАЛЕНДАРЬ!$R21=GRID!$B$3:$BI$3), 0))*GRID!$B$65,
ROUNDUP(INDEX(GRID!$B$17:$BI$27,MATCH(Q$7,GRID!$A$17:$A$27,0),MATCH(1,($U$2=GRID!$B$1:$BI$1)*(КАЛЕНДАРЬ!$R21=GRID!$B$3:$BI$3), 0))*GRID!$B$65*(1-GRID!$B$69),0))</f>
        <v>#N/A</v>
      </c>
      <c r="S90" s="47" t="e" cm="1">
        <f t="array" ref="S90">IF($I$2="Путешествия с детьми",
INDEX(GRID!$B$4:$BI$14,MATCH(S$7,GRID!$A$4:$A$14,0),MATCH(1,($U$2=GRID!$B$1:$BI$1)*(КАЛЕНДАРЬ!$R21=GRID!$B$3:$BI$3), 0))*GRID!$B$65,
ROUNDUP(INDEX(GRID!$B$4:$BI$14,MATCH(S$7,GRID!$A$4:$A$14,0),MATCH(1,($U$2=GRID!$B$1:$BI$1)*(КАЛЕНДАРЬ!$R21=GRID!$B$3:$BI$3),0))*GRID!$B$65*(1-GRID!$B$69),0))</f>
        <v>#N/A</v>
      </c>
      <c r="T90" s="48" t="e" cm="1">
        <f t="array" ref="T90">IF($I$2="Путешествия с детьми",
INDEX(GRID!$B$17:$BI$27,MATCH(S$7,GRID!$A$17:$A$27,0),MATCH(1,($U$2=GRID!$B$1:$BI$1)*(КАЛЕНДАРЬ!$R21=GRID!$B$3:$BI$3), 0))*GRID!$B$65,
ROUNDUP(INDEX(GRID!$B$17:$BI$27,MATCH(S$7,GRID!$A$17:$A$27,0),MATCH(1,($U$2=GRID!$B$1:$BI$1)*(КАЛЕНДАРЬ!$R21=GRID!$B$3:$BI$3), 0))*GRID!$B$65*(1-GRID!$B$69),0))</f>
        <v>#N/A</v>
      </c>
      <c r="U90" s="47" cm="1">
        <f t="array" ref="U90">IF($I$2="Путешествия с детьми",
INDEX(GRID!$B$4:$BI$14,MATCH(U$7,GRID!$A$4:$A$14,0),MATCH(1,($U$2=GRID!$B$1:$BI$1)*(КАЛЕНДАРЬ!$R21=GRID!$B$3:$BI$3), 0))*GRID!$B$65,
ROUNDUP(INDEX(GRID!$B$4:$BI$14,MATCH(U$7,GRID!$A$4:$A$14,0),MATCH(1,($U$2=GRID!$B$1:$BI$1)*(КАЛЕНДАРЬ!$R21=GRID!$B$3:$BI$3),0))*GRID!$B$65*(1-GRID!$B$69),0))</f>
        <v>71380</v>
      </c>
      <c r="V90" s="48" cm="1">
        <f t="array" ref="V90">IF($I$2="Путешествия с детьми",
INDEX(GRID!$B$17:$BI$27,MATCH(U$7,GRID!$A$17:$A$27,0),MATCH(1,($U$2=GRID!$B$1:$BI$1)*(КАЛЕНДАРЬ!$R21=GRID!$B$3:$BI$3), 0))*GRID!$B$65,
ROUNDUP(INDEX(GRID!$B$17:$BI$27,MATCH(U$7,GRID!$A$17:$A$27,0),MATCH(1,($U$2=GRID!$B$1:$BI$1)*(КАЛЕНДАРЬ!$R21=GRID!$B$3:$BI$3), 0))*GRID!$B$65*(1-GRID!$B$69),0))</f>
        <v>73530</v>
      </c>
      <c r="W90" s="47" cm="1">
        <f t="array" ref="W90">IF($I$2="Путешествия с детьми",
INDEX(GRID!$B$4:$BI$14,MATCH(W$7,GRID!$A$4:$A$14,0),MATCH(1,($U$2=GRID!$B$1:$BI$1)*(КАЛЕНДАРЬ!$R21=GRID!$B$3:$BI$3), 0))*GRID!$B$65,
ROUNDUP(INDEX(GRID!$B$4:$BI$14,MATCH(W$7,GRID!$A$4:$A$14,0),MATCH(1,($U$2=GRID!$B$1:$BI$1)*(КАЛЕНДАРЬ!$R21=GRID!$B$3:$BI$3),0))*GRID!$B$65*(1-GRID!$B$69),0))</f>
        <v>260580</v>
      </c>
      <c r="X90" s="48" cm="1">
        <f t="array" ref="X90">IF($I$2="Путешествия с детьми",
INDEX(GRID!$B$17:$BI$27,MATCH(W$7,GRID!$A$17:$A$27,0),MATCH(1,($U$2=GRID!$B$1:$BI$1)*(КАЛЕНДАРЬ!$R21=GRID!$B$3:$BI$3), 0))*GRID!$B$65,
ROUNDUP(INDEX(GRID!$B$17:$BI$27,MATCH(W$7,GRID!$A$17:$A$27,0),MATCH(1,($U$2=GRID!$B$1:$BI$1)*(КАЛЕНДАРЬ!$R21=GRID!$B$3:$BI$3), 0))*GRID!$B$65*(1-GRID!$B$69),0))</f>
        <v>262730</v>
      </c>
    </row>
    <row r="91" spans="1:24" hidden="1" x14ac:dyDescent="0.2">
      <c r="A91" s="117" t="s">
        <v>46</v>
      </c>
      <c r="B91" s="117">
        <v>19</v>
      </c>
      <c r="C91" s="138" cm="1">
        <f t="array" ref="C91">IF($I$2="Путешествия с детьми",
INDEX(GRID!$B$4:$BI$14,MATCH(C$7,GRID!$A$4:$A$14,0),MATCH(1,($U$2=GRID!$B$1:$BI$1)*(КАЛЕНДАРЬ!$R22=GRID!$B$3:$BI$3), 0))*GRID!$B$65,
ROUNDUP(INDEX(GRID!$B$4:$BI$14,MATCH(C$7,GRID!$A$4:$A$14,0),MATCH(1,($U$2=GRID!$B$1:$BI$1)*(КАЛЕНДАРЬ!$R22=GRID!$B$3:$BI$3),0))*GRID!$B$65*(1-GRID!$B$69),0))</f>
        <v>23650</v>
      </c>
      <c r="D91" s="48" cm="1">
        <f t="array" ref="D91">IF($I$2="Путешествия с детьми",
INDEX(GRID!$B$17:$BI$27,MATCH(C$7,GRID!$A$17:$A$27,0),MATCH(1,($U$2=GRID!$B$1:$BI$1)*(КАЛЕНДАРЬ!$R22=GRID!$B$3:$BI$3), 0))*GRID!$B$65,
ROUNDUP(INDEX(GRID!$B$17:$BI$27,MATCH(C$7,GRID!$A$17:$A$27,0),MATCH(1,($U$2=GRID!$B$1:$BI$1)*(КАЛЕНДАРЬ!$R22=GRID!$B$3:$BI$3), 0))*GRID!$B$65*(1-GRID!$B$69),0))</f>
        <v>25800</v>
      </c>
      <c r="E91" s="47" cm="1">
        <f t="array" ref="E91">IF($I$2="Путешествия с детьми",
INDEX(GRID!$B$4:$BI$14,MATCH(E$7,GRID!$A$4:$A$14,0),MATCH(1,($U$2=GRID!$B$1:$BI$1)*(КАЛЕНДАРЬ!$R22=GRID!$B$3:$BI$3), 0))*GRID!$B$65,
ROUNDUP(INDEX(GRID!$B$4:$BI$14,MATCH(E$7,GRID!$A$4:$A$14,0),MATCH(1,($U$2=GRID!$B$1:$BI$1)*(КАЛЕНДАРЬ!$R22=GRID!$B$3:$BI$3),0))*GRID!$B$65*(1-GRID!$B$69),0))</f>
        <v>26316</v>
      </c>
      <c r="F91" s="48" cm="1">
        <f t="array" ref="F91">IF($I$2="Путешествия с детьми",
INDEX(GRID!$B$17:$BI$27,MATCH(E$7,GRID!$A$17:$A$27,0),MATCH(1,($U$2=GRID!$B$1:$BI$1)*(КАЛЕНДАРЬ!$R22=GRID!$B$3:$BI$3), 0))*GRID!$B$65,
ROUNDUP(INDEX(GRID!$B$17:$BI$27,MATCH(E$7,GRID!$A$17:$A$27,0),MATCH(1,($U$2=GRID!$B$1:$BI$1)*(КАЛЕНДАРЬ!$R22=GRID!$B$3:$BI$3), 0))*GRID!$B$65*(1-GRID!$B$69),0))</f>
        <v>28466</v>
      </c>
      <c r="G91" s="47" t="e" cm="1">
        <f t="array" ref="G91">IF($I$2="Путешествия с детьми",
INDEX(GRID!$B$4:$BI$14,MATCH(G$7,GRID!$A$4:$A$14,0),MATCH(1,($U$2=GRID!$B$1:$BI$1)*(КАЛЕНДАРЬ!$R22=GRID!$B$3:$BI$3), 0))*GRID!$B$65,
ROUNDUP(INDEX(GRID!$B$4:$BI$14,MATCH(G$7,GRID!$A$4:$A$14,0),MATCH(1,($U$2=GRID!$B$1:$BI$1)*(КАЛЕНДАРЬ!$R22=GRID!$B$3:$BI$3),0))*GRID!$B$65*(1-GRID!$B$69),0))</f>
        <v>#N/A</v>
      </c>
      <c r="H91" s="48" t="e" cm="1">
        <f t="array" ref="H91">IF($I$2="Путешествия с детьми",
INDEX(GRID!$B$17:$BI$27,MATCH(G$7,GRID!$A$17:$A$27,0),MATCH(1,($U$2=GRID!$B$1:$BI$1)*(КАЛЕНДАРЬ!$R22=GRID!$B$3:$BI$3), 0))*GRID!$B$65,
ROUNDUP(INDEX(GRID!$B$17:$BI$27,MATCH(G$7,GRID!$A$17:$A$27,0),MATCH(1,($U$2=GRID!$B$1:$BI$1)*(КАЛЕНДАРЬ!$R22=GRID!$B$3:$BI$3), 0))*GRID!$B$65*(1-GRID!$B$69),0))</f>
        <v>#N/A</v>
      </c>
      <c r="I91" s="47" t="e" cm="1">
        <f t="array" ref="I91">IF($I$2="Путешествия с детьми",
INDEX(GRID!$B$4:$BI$14,MATCH(I$7,GRID!$A$4:$A$14,0),MATCH(1,($U$2=GRID!$B$1:$BI$1)*(КАЛЕНДАРЬ!$R22=GRID!$B$3:$BI$3), 0))*GRID!$B$65,
ROUNDUP(INDEX(GRID!$B$4:$BI$14,MATCH(I$7,GRID!$A$4:$A$14,0),MATCH(1,($U$2=GRID!$B$1:$BI$1)*(КАЛЕНДАРЬ!$R22=GRID!$B$3:$BI$3),0))*GRID!$B$65*(1-GRID!$B$69),0))</f>
        <v>#N/A</v>
      </c>
      <c r="J91" s="48" t="e" cm="1">
        <f t="array" ref="J91">IF($I$2="Путешествия с детьми",
INDEX(GRID!$B$17:$BI$27,MATCH(I$7,GRID!$A$17:$A$27,0),MATCH(1,($U$2=GRID!$B$1:$BI$1)*(КАЛЕНДАРЬ!$R22=GRID!$B$3:$BI$3), 0))*GRID!$B$65,
ROUNDUP(INDEX(GRID!$B$17:$BI$27,MATCH(I$7,GRID!$A$17:$A$27,0),MATCH(1,($U$2=GRID!$B$1:$BI$1)*(КАЛЕНДАРЬ!$R22=GRID!$B$3:$BI$3), 0))*GRID!$B$65*(1-GRID!$B$69),0))</f>
        <v>#N/A</v>
      </c>
      <c r="K91" s="47" cm="1">
        <f t="array" ref="K91">IF($I$2="Путешествия с детьми",
INDEX(GRID!$B$4:$BI$14,MATCH(K$7,GRID!$A$4:$A$14,0),MATCH(1,($U$2=GRID!$B$1:$BI$1)*(КАЛЕНДАРЬ!$R22=GRID!$B$3:$BI$3), 0))*GRID!$B$65,
ROUNDUP(INDEX(GRID!$B$4:$BI$14,MATCH(K$7,GRID!$A$4:$A$14,0),MATCH(1,($U$2=GRID!$B$1:$BI$1)*(КАЛЕНДАРЬ!$R22=GRID!$B$3:$BI$3),0))*GRID!$B$65*(1-GRID!$B$69),0))</f>
        <v>36378</v>
      </c>
      <c r="L91" s="48" cm="1">
        <f t="array" ref="L91">IF($I$2="Путешествия с детьми",
INDEX(GRID!$B$17:$BI$27,MATCH(K$7,GRID!$A$17:$A$27,0),MATCH(1,($U$2=GRID!$B$1:$BI$1)*(КАЛЕНДАРЬ!$R22=GRID!$B$3:$BI$3), 0))*GRID!$B$65,
ROUNDUP(INDEX(GRID!$B$17:$BI$27,MATCH(K$7,GRID!$A$17:$A$27,0),MATCH(1,($U$2=GRID!$B$1:$BI$1)*(КАЛЕНДАРЬ!$R22=GRID!$B$3:$BI$3), 0))*GRID!$B$65*(1-GRID!$B$69),0))</f>
        <v>38528</v>
      </c>
      <c r="M91" s="47" cm="1">
        <f t="array" ref="M91">IF($I$2="Путешествия с детьми",
INDEX(GRID!$B$4:$BI$14,MATCH(M$7,GRID!$A$4:$A$14,0),MATCH(1,($U$2=GRID!$B$1:$BI$1)*(КАЛЕНДАРЬ!$R22=GRID!$B$3:$BI$3), 0))*GRID!$B$65,
ROUNDUP(INDEX(GRID!$B$4:$BI$14,MATCH(M$7,GRID!$A$4:$A$14,0),MATCH(1,($U$2=GRID!$B$1:$BI$1)*(КАЛЕНДАРЬ!$R22=GRID!$B$3:$BI$3),0))*GRID!$B$65*(1-GRID!$B$69),0))</f>
        <v>40506</v>
      </c>
      <c r="N91" s="48" cm="1">
        <f t="array" ref="N91">IF($I$2="Путешествия с детьми",
INDEX(GRID!$B$17:$BI$27,MATCH(M$7,GRID!$A$17:$A$27,0),MATCH(1,($U$2=GRID!$B$1:$BI$1)*(КАЛЕНДАРЬ!$R22=GRID!$B$3:$BI$3), 0))*GRID!$B$65,
ROUNDUP(INDEX(GRID!$B$17:$BI$27,MATCH(M$7,GRID!$A$17:$A$27,0),MATCH(1,($U$2=GRID!$B$1:$BI$1)*(КАЛЕНДАРЬ!$R22=GRID!$B$3:$BI$3), 0))*GRID!$B$65*(1-GRID!$B$69),0))</f>
        <v>42656</v>
      </c>
      <c r="O91" s="47" cm="1">
        <f t="array" ref="O91">IF($I$2="Путешествия с детьми",
INDEX(GRID!$B$4:$BI$14,MATCH(O$7,GRID!$A$4:$A$14,0),MATCH(1,($U$2=GRID!$B$1:$BI$1)*(КАЛЕНДАРЬ!$R22=GRID!$B$3:$BI$3), 0))*GRID!$B$65,
ROUNDUP(INDEX(GRID!$B$4:$BI$14,MATCH(O$7,GRID!$A$4:$A$14,0),MATCH(1,($U$2=GRID!$B$1:$BI$1)*(КАЛЕНДАРЬ!$R22=GRID!$B$3:$BI$3),0))*GRID!$B$65*(1-GRID!$B$69),0))</f>
        <v>46010</v>
      </c>
      <c r="P91" s="48" cm="1">
        <f t="array" ref="P91">IF($I$2="Путешествия с детьми",
INDEX(GRID!$B$17:$BI$27,MATCH(O$7,GRID!$A$17:$A$27,0),MATCH(1,($U$2=GRID!$B$1:$BI$1)*(КАЛЕНДАРЬ!$R22=GRID!$B$3:$BI$3), 0))*GRID!$B$65,
ROUNDUP(INDEX(GRID!$B$17:$BI$27,MATCH(O$7,GRID!$A$17:$A$27,0),MATCH(1,($U$2=GRID!$B$1:$BI$1)*(КАЛЕНДАРЬ!$R22=GRID!$B$3:$BI$3), 0))*GRID!$B$65*(1-GRID!$B$69),0))</f>
        <v>48160</v>
      </c>
      <c r="Q91" s="47" t="e" cm="1">
        <f t="array" ref="Q91">IF($I$2="Путешествия с детьми",
INDEX(GRID!$B$4:$BI$14,MATCH(Q$7,GRID!$A$4:$A$14,0),MATCH(1,($U$2=GRID!$B$1:$BI$1)*(КАЛЕНДАРЬ!$R22=GRID!$B$3:$BI$3), 0))*GRID!$B$65,
ROUNDUP(INDEX(GRID!$B$4:$BI$14,MATCH(Q$7,GRID!$A$4:$A$14,0),MATCH(1,($U$2=GRID!$B$1:$BI$1)*(КАЛЕНДАРЬ!$R22=GRID!$B$3:$BI$3),0))*GRID!$B$65*(1-GRID!$B$69),0))</f>
        <v>#N/A</v>
      </c>
      <c r="R91" s="48" t="e" cm="1">
        <f t="array" ref="R91">IF($I$2="Путешествия с детьми",
INDEX(GRID!$B$17:$BI$27,MATCH(Q$7,GRID!$A$17:$A$27,0),MATCH(1,($U$2=GRID!$B$1:$BI$1)*(КАЛЕНДАРЬ!$R22=GRID!$B$3:$BI$3), 0))*GRID!$B$65,
ROUNDUP(INDEX(GRID!$B$17:$BI$27,MATCH(Q$7,GRID!$A$17:$A$27,0),MATCH(1,($U$2=GRID!$B$1:$BI$1)*(КАЛЕНДАРЬ!$R22=GRID!$B$3:$BI$3), 0))*GRID!$B$65*(1-GRID!$B$69),0))</f>
        <v>#N/A</v>
      </c>
      <c r="S91" s="47" t="e" cm="1">
        <f t="array" ref="S91">IF($I$2="Путешествия с детьми",
INDEX(GRID!$B$4:$BI$14,MATCH(S$7,GRID!$A$4:$A$14,0),MATCH(1,($U$2=GRID!$B$1:$BI$1)*(КАЛЕНДАРЬ!$R22=GRID!$B$3:$BI$3), 0))*GRID!$B$65,
ROUNDUP(INDEX(GRID!$B$4:$BI$14,MATCH(S$7,GRID!$A$4:$A$14,0),MATCH(1,($U$2=GRID!$B$1:$BI$1)*(КАЛЕНДАРЬ!$R22=GRID!$B$3:$BI$3),0))*GRID!$B$65*(1-GRID!$B$69),0))</f>
        <v>#N/A</v>
      </c>
      <c r="T91" s="48" t="e" cm="1">
        <f t="array" ref="T91">IF($I$2="Путешествия с детьми",
INDEX(GRID!$B$17:$BI$27,MATCH(S$7,GRID!$A$17:$A$27,0),MATCH(1,($U$2=GRID!$B$1:$BI$1)*(КАЛЕНДАРЬ!$R22=GRID!$B$3:$BI$3), 0))*GRID!$B$65,
ROUNDUP(INDEX(GRID!$B$17:$BI$27,MATCH(S$7,GRID!$A$17:$A$27,0),MATCH(1,($U$2=GRID!$B$1:$BI$1)*(КАЛЕНДАРЬ!$R22=GRID!$B$3:$BI$3), 0))*GRID!$B$65*(1-GRID!$B$69),0))</f>
        <v>#N/A</v>
      </c>
      <c r="U91" s="47" cm="1">
        <f t="array" ref="U91">IF($I$2="Путешествия с детьми",
INDEX(GRID!$B$4:$BI$14,MATCH(U$7,GRID!$A$4:$A$14,0),MATCH(1,($U$2=GRID!$B$1:$BI$1)*(КАЛЕНДАРЬ!$R22=GRID!$B$3:$BI$3), 0))*GRID!$B$65,
ROUNDUP(INDEX(GRID!$B$4:$BI$14,MATCH(U$7,GRID!$A$4:$A$14,0),MATCH(1,($U$2=GRID!$B$1:$BI$1)*(КАЛЕНДАРЬ!$R22=GRID!$B$3:$BI$3),0))*GRID!$B$65*(1-GRID!$B$69),0))</f>
        <v>71380</v>
      </c>
      <c r="V91" s="48" cm="1">
        <f t="array" ref="V91">IF($I$2="Путешествия с детьми",
INDEX(GRID!$B$17:$BI$27,MATCH(U$7,GRID!$A$17:$A$27,0),MATCH(1,($U$2=GRID!$B$1:$BI$1)*(КАЛЕНДАРЬ!$R22=GRID!$B$3:$BI$3), 0))*GRID!$B$65,
ROUNDUP(INDEX(GRID!$B$17:$BI$27,MATCH(U$7,GRID!$A$17:$A$27,0),MATCH(1,($U$2=GRID!$B$1:$BI$1)*(КАЛЕНДАРЬ!$R22=GRID!$B$3:$BI$3), 0))*GRID!$B$65*(1-GRID!$B$69),0))</f>
        <v>73530</v>
      </c>
      <c r="W91" s="47" cm="1">
        <f t="array" ref="W91">IF($I$2="Путешествия с детьми",
INDEX(GRID!$B$4:$BI$14,MATCH(W$7,GRID!$A$4:$A$14,0),MATCH(1,($U$2=GRID!$B$1:$BI$1)*(КАЛЕНДАРЬ!$R22=GRID!$B$3:$BI$3), 0))*GRID!$B$65,
ROUNDUP(INDEX(GRID!$B$4:$BI$14,MATCH(W$7,GRID!$A$4:$A$14,0),MATCH(1,($U$2=GRID!$B$1:$BI$1)*(КАЛЕНДАРЬ!$R22=GRID!$B$3:$BI$3),0))*GRID!$B$65*(1-GRID!$B$69),0))</f>
        <v>260580</v>
      </c>
      <c r="X91" s="48" cm="1">
        <f t="array" ref="X91">IF($I$2="Путешествия с детьми",
INDEX(GRID!$B$17:$BI$27,MATCH(W$7,GRID!$A$17:$A$27,0),MATCH(1,($U$2=GRID!$B$1:$BI$1)*(КАЛЕНДАРЬ!$R22=GRID!$B$3:$BI$3), 0))*GRID!$B$65,
ROUNDUP(INDEX(GRID!$B$17:$BI$27,MATCH(W$7,GRID!$A$17:$A$27,0),MATCH(1,($U$2=GRID!$B$1:$BI$1)*(КАЛЕНДАРЬ!$R22=GRID!$B$3:$BI$3), 0))*GRID!$B$65*(1-GRID!$B$69),0))</f>
        <v>262730</v>
      </c>
    </row>
    <row r="92" spans="1:24" hidden="1" x14ac:dyDescent="0.2">
      <c r="A92" s="117" t="s">
        <v>47</v>
      </c>
      <c r="B92" s="117">
        <v>20</v>
      </c>
      <c r="C92" s="138" cm="1">
        <f t="array" ref="C92">IF($I$2="Путешествия с детьми",
INDEX(GRID!$B$4:$BI$14,MATCH(C$7,GRID!$A$4:$A$14,0),MATCH(1,($U$2=GRID!$B$1:$BI$1)*(КАЛЕНДАРЬ!$R23=GRID!$B$3:$BI$3), 0))*GRID!$B$65,
ROUNDUP(INDEX(GRID!$B$4:$BI$14,MATCH(C$7,GRID!$A$4:$A$14,0),MATCH(1,($U$2=GRID!$B$1:$BI$1)*(КАЛЕНДАРЬ!$R23=GRID!$B$3:$BI$3),0))*GRID!$B$65*(1-GRID!$B$69),0))</f>
        <v>24940</v>
      </c>
      <c r="D92" s="48" cm="1">
        <f t="array" ref="D92">IF($I$2="Путешествия с детьми",
INDEX(GRID!$B$17:$BI$27,MATCH(C$7,GRID!$A$17:$A$27,0),MATCH(1,($U$2=GRID!$B$1:$BI$1)*(КАЛЕНДАРЬ!$R23=GRID!$B$3:$BI$3), 0))*GRID!$B$65,
ROUNDUP(INDEX(GRID!$B$17:$BI$27,MATCH(C$7,GRID!$A$17:$A$27,0),MATCH(1,($U$2=GRID!$B$1:$BI$1)*(КАЛЕНДАРЬ!$R23=GRID!$B$3:$BI$3), 0))*GRID!$B$65*(1-GRID!$B$69),0))</f>
        <v>27090</v>
      </c>
      <c r="E92" s="47" cm="1">
        <f t="array" ref="E92">IF($I$2="Путешествия с детьми",
INDEX(GRID!$B$4:$BI$14,MATCH(E$7,GRID!$A$4:$A$14,0),MATCH(1,($U$2=GRID!$B$1:$BI$1)*(КАЛЕНДАРЬ!$R23=GRID!$B$3:$BI$3), 0))*GRID!$B$65,
ROUNDUP(INDEX(GRID!$B$4:$BI$14,MATCH(E$7,GRID!$A$4:$A$14,0),MATCH(1,($U$2=GRID!$B$1:$BI$1)*(КАЛЕНДАРЬ!$R23=GRID!$B$3:$BI$3),0))*GRID!$B$65*(1-GRID!$B$69),0))</f>
        <v>27864</v>
      </c>
      <c r="F92" s="48" cm="1">
        <f t="array" ref="F92">IF($I$2="Путешествия с детьми",
INDEX(GRID!$B$17:$BI$27,MATCH(E$7,GRID!$A$17:$A$27,0),MATCH(1,($U$2=GRID!$B$1:$BI$1)*(КАЛЕНДАРЬ!$R23=GRID!$B$3:$BI$3), 0))*GRID!$B$65,
ROUNDUP(INDEX(GRID!$B$17:$BI$27,MATCH(E$7,GRID!$A$17:$A$27,0),MATCH(1,($U$2=GRID!$B$1:$BI$1)*(КАЛЕНДАРЬ!$R23=GRID!$B$3:$BI$3), 0))*GRID!$B$65*(1-GRID!$B$69),0))</f>
        <v>30014</v>
      </c>
      <c r="G92" s="47" t="e" cm="1">
        <f t="array" ref="G92">IF($I$2="Путешествия с детьми",
INDEX(GRID!$B$4:$BI$14,MATCH(G$7,GRID!$A$4:$A$14,0),MATCH(1,($U$2=GRID!$B$1:$BI$1)*(КАЛЕНДАРЬ!$R23=GRID!$B$3:$BI$3), 0))*GRID!$B$65,
ROUNDUP(INDEX(GRID!$B$4:$BI$14,MATCH(G$7,GRID!$A$4:$A$14,0),MATCH(1,($U$2=GRID!$B$1:$BI$1)*(КАЛЕНДАРЬ!$R23=GRID!$B$3:$BI$3),0))*GRID!$B$65*(1-GRID!$B$69),0))</f>
        <v>#N/A</v>
      </c>
      <c r="H92" s="48" t="e" cm="1">
        <f t="array" ref="H92">IF($I$2="Путешествия с детьми",
INDEX(GRID!$B$17:$BI$27,MATCH(G$7,GRID!$A$17:$A$27,0),MATCH(1,($U$2=GRID!$B$1:$BI$1)*(КАЛЕНДАРЬ!$R23=GRID!$B$3:$BI$3), 0))*GRID!$B$65,
ROUNDUP(INDEX(GRID!$B$17:$BI$27,MATCH(G$7,GRID!$A$17:$A$27,0),MATCH(1,($U$2=GRID!$B$1:$BI$1)*(КАЛЕНДАРЬ!$R23=GRID!$B$3:$BI$3), 0))*GRID!$B$65*(1-GRID!$B$69),0))</f>
        <v>#N/A</v>
      </c>
      <c r="I92" s="47" t="e" cm="1">
        <f t="array" ref="I92">IF($I$2="Путешествия с детьми",
INDEX(GRID!$B$4:$BI$14,MATCH(I$7,GRID!$A$4:$A$14,0),MATCH(1,($U$2=GRID!$B$1:$BI$1)*(КАЛЕНДАРЬ!$R23=GRID!$B$3:$BI$3), 0))*GRID!$B$65,
ROUNDUP(INDEX(GRID!$B$4:$BI$14,MATCH(I$7,GRID!$A$4:$A$14,0),MATCH(1,($U$2=GRID!$B$1:$BI$1)*(КАЛЕНДАРЬ!$R23=GRID!$B$3:$BI$3),0))*GRID!$B$65*(1-GRID!$B$69),0))</f>
        <v>#N/A</v>
      </c>
      <c r="J92" s="48" t="e" cm="1">
        <f t="array" ref="J92">IF($I$2="Путешествия с детьми",
INDEX(GRID!$B$17:$BI$27,MATCH(I$7,GRID!$A$17:$A$27,0),MATCH(1,($U$2=GRID!$B$1:$BI$1)*(КАЛЕНДАРЬ!$R23=GRID!$B$3:$BI$3), 0))*GRID!$B$65,
ROUNDUP(INDEX(GRID!$B$17:$BI$27,MATCH(I$7,GRID!$A$17:$A$27,0),MATCH(1,($U$2=GRID!$B$1:$BI$1)*(КАЛЕНДАРЬ!$R23=GRID!$B$3:$BI$3), 0))*GRID!$B$65*(1-GRID!$B$69),0))</f>
        <v>#N/A</v>
      </c>
      <c r="K92" s="47" cm="1">
        <f t="array" ref="K92">IF($I$2="Путешествия с детьми",
INDEX(GRID!$B$4:$BI$14,MATCH(K$7,GRID!$A$4:$A$14,0),MATCH(1,($U$2=GRID!$B$1:$BI$1)*(КАЛЕНДАРЬ!$R23=GRID!$B$3:$BI$3), 0))*GRID!$B$65,
ROUNDUP(INDEX(GRID!$B$4:$BI$14,MATCH(K$7,GRID!$A$4:$A$14,0),MATCH(1,($U$2=GRID!$B$1:$BI$1)*(КАЛЕНДАРЬ!$R23=GRID!$B$3:$BI$3),0))*GRID!$B$65*(1-GRID!$B$69),0))</f>
        <v>38528</v>
      </c>
      <c r="L92" s="48" cm="1">
        <f t="array" ref="L92">IF($I$2="Путешествия с детьми",
INDEX(GRID!$B$17:$BI$27,MATCH(K$7,GRID!$A$17:$A$27,0),MATCH(1,($U$2=GRID!$B$1:$BI$1)*(КАЛЕНДАРЬ!$R23=GRID!$B$3:$BI$3), 0))*GRID!$B$65,
ROUNDUP(INDEX(GRID!$B$17:$BI$27,MATCH(K$7,GRID!$A$17:$A$27,0),MATCH(1,($U$2=GRID!$B$1:$BI$1)*(КАЛЕНДАРЬ!$R23=GRID!$B$3:$BI$3), 0))*GRID!$B$65*(1-GRID!$B$69),0))</f>
        <v>40678</v>
      </c>
      <c r="M92" s="47" cm="1">
        <f t="array" ref="M92">IF($I$2="Путешествия с детьми",
INDEX(GRID!$B$4:$BI$14,MATCH(M$7,GRID!$A$4:$A$14,0),MATCH(1,($U$2=GRID!$B$1:$BI$1)*(КАЛЕНДАРЬ!$R23=GRID!$B$3:$BI$3), 0))*GRID!$B$65,
ROUNDUP(INDEX(GRID!$B$4:$BI$14,MATCH(M$7,GRID!$A$4:$A$14,0),MATCH(1,($U$2=GRID!$B$1:$BI$1)*(КАЛЕНДАРЬ!$R23=GRID!$B$3:$BI$3),0))*GRID!$B$65*(1-GRID!$B$69),0))</f>
        <v>43000</v>
      </c>
      <c r="N92" s="48" cm="1">
        <f t="array" ref="N92">IF($I$2="Путешествия с детьми",
INDEX(GRID!$B$17:$BI$27,MATCH(M$7,GRID!$A$17:$A$27,0),MATCH(1,($U$2=GRID!$B$1:$BI$1)*(КАЛЕНДАРЬ!$R23=GRID!$B$3:$BI$3), 0))*GRID!$B$65,
ROUNDUP(INDEX(GRID!$B$17:$BI$27,MATCH(M$7,GRID!$A$17:$A$27,0),MATCH(1,($U$2=GRID!$B$1:$BI$1)*(КАЛЕНДАРЬ!$R23=GRID!$B$3:$BI$3), 0))*GRID!$B$65*(1-GRID!$B$69),0))</f>
        <v>45150</v>
      </c>
      <c r="O92" s="47" cm="1">
        <f t="array" ref="O92">IF($I$2="Путешествия с детьми",
INDEX(GRID!$B$4:$BI$14,MATCH(O$7,GRID!$A$4:$A$14,0),MATCH(1,($U$2=GRID!$B$1:$BI$1)*(КАЛЕНДАРЬ!$R23=GRID!$B$3:$BI$3), 0))*GRID!$B$65,
ROUNDUP(INDEX(GRID!$B$4:$BI$14,MATCH(O$7,GRID!$A$4:$A$14,0),MATCH(1,($U$2=GRID!$B$1:$BI$1)*(КАЛЕНДАРЬ!$R23=GRID!$B$3:$BI$3),0))*GRID!$B$65*(1-GRID!$B$69),0))</f>
        <v>48590</v>
      </c>
      <c r="P92" s="48" cm="1">
        <f t="array" ref="P92">IF($I$2="Путешествия с детьми",
INDEX(GRID!$B$17:$BI$27,MATCH(O$7,GRID!$A$17:$A$27,0),MATCH(1,($U$2=GRID!$B$1:$BI$1)*(КАЛЕНДАРЬ!$R23=GRID!$B$3:$BI$3), 0))*GRID!$B$65,
ROUNDUP(INDEX(GRID!$B$17:$BI$27,MATCH(O$7,GRID!$A$17:$A$27,0),MATCH(1,($U$2=GRID!$B$1:$BI$1)*(КАЛЕНДАРЬ!$R23=GRID!$B$3:$BI$3), 0))*GRID!$B$65*(1-GRID!$B$69),0))</f>
        <v>50740</v>
      </c>
      <c r="Q92" s="47" t="e" cm="1">
        <f t="array" ref="Q92">IF($I$2="Путешествия с детьми",
INDEX(GRID!$B$4:$BI$14,MATCH(Q$7,GRID!$A$4:$A$14,0),MATCH(1,($U$2=GRID!$B$1:$BI$1)*(КАЛЕНДАРЬ!$R23=GRID!$B$3:$BI$3), 0))*GRID!$B$65,
ROUNDUP(INDEX(GRID!$B$4:$BI$14,MATCH(Q$7,GRID!$A$4:$A$14,0),MATCH(1,($U$2=GRID!$B$1:$BI$1)*(КАЛЕНДАРЬ!$R23=GRID!$B$3:$BI$3),0))*GRID!$B$65*(1-GRID!$B$69),0))</f>
        <v>#N/A</v>
      </c>
      <c r="R92" s="48" t="e" cm="1">
        <f t="array" ref="R92">IF($I$2="Путешествия с детьми",
INDEX(GRID!$B$17:$BI$27,MATCH(Q$7,GRID!$A$17:$A$27,0),MATCH(1,($U$2=GRID!$B$1:$BI$1)*(КАЛЕНДАРЬ!$R23=GRID!$B$3:$BI$3), 0))*GRID!$B$65,
ROUNDUP(INDEX(GRID!$B$17:$BI$27,MATCH(Q$7,GRID!$A$17:$A$27,0),MATCH(1,($U$2=GRID!$B$1:$BI$1)*(КАЛЕНДАРЬ!$R23=GRID!$B$3:$BI$3), 0))*GRID!$B$65*(1-GRID!$B$69),0))</f>
        <v>#N/A</v>
      </c>
      <c r="S92" s="47" t="e" cm="1">
        <f t="array" ref="S92">IF($I$2="Путешествия с детьми",
INDEX(GRID!$B$4:$BI$14,MATCH(S$7,GRID!$A$4:$A$14,0),MATCH(1,($U$2=GRID!$B$1:$BI$1)*(КАЛЕНДАРЬ!$R23=GRID!$B$3:$BI$3), 0))*GRID!$B$65,
ROUNDUP(INDEX(GRID!$B$4:$BI$14,MATCH(S$7,GRID!$A$4:$A$14,0),MATCH(1,($U$2=GRID!$B$1:$BI$1)*(КАЛЕНДАРЬ!$R23=GRID!$B$3:$BI$3),0))*GRID!$B$65*(1-GRID!$B$69),0))</f>
        <v>#N/A</v>
      </c>
      <c r="T92" s="48" t="e" cm="1">
        <f t="array" ref="T92">IF($I$2="Путешествия с детьми",
INDEX(GRID!$B$17:$BI$27,MATCH(S$7,GRID!$A$17:$A$27,0),MATCH(1,($U$2=GRID!$B$1:$BI$1)*(КАЛЕНДАРЬ!$R23=GRID!$B$3:$BI$3), 0))*GRID!$B$65,
ROUNDUP(INDEX(GRID!$B$17:$BI$27,MATCH(S$7,GRID!$A$17:$A$27,0),MATCH(1,($U$2=GRID!$B$1:$BI$1)*(КАЛЕНДАРЬ!$R23=GRID!$B$3:$BI$3), 0))*GRID!$B$65*(1-GRID!$B$69),0))</f>
        <v>#N/A</v>
      </c>
      <c r="U92" s="47" cm="1">
        <f t="array" ref="U92">IF($I$2="Путешествия с детьми",
INDEX(GRID!$B$4:$BI$14,MATCH(U$7,GRID!$A$4:$A$14,0),MATCH(1,($U$2=GRID!$B$1:$BI$1)*(КАЛЕНДАРЬ!$R23=GRID!$B$3:$BI$3), 0))*GRID!$B$65,
ROUNDUP(INDEX(GRID!$B$4:$BI$14,MATCH(U$7,GRID!$A$4:$A$14,0),MATCH(1,($U$2=GRID!$B$1:$BI$1)*(КАЛЕНДАРЬ!$R23=GRID!$B$3:$BI$3),0))*GRID!$B$65*(1-GRID!$B$69),0))</f>
        <v>75680</v>
      </c>
      <c r="V92" s="48" cm="1">
        <f t="array" ref="V92">IF($I$2="Путешествия с детьми",
INDEX(GRID!$B$17:$BI$27,MATCH(U$7,GRID!$A$17:$A$27,0),MATCH(1,($U$2=GRID!$B$1:$BI$1)*(КАЛЕНДАРЬ!$R23=GRID!$B$3:$BI$3), 0))*GRID!$B$65,
ROUNDUP(INDEX(GRID!$B$17:$BI$27,MATCH(U$7,GRID!$A$17:$A$27,0),MATCH(1,($U$2=GRID!$B$1:$BI$1)*(КАЛЕНДАРЬ!$R23=GRID!$B$3:$BI$3), 0))*GRID!$B$65*(1-GRID!$B$69),0))</f>
        <v>77830</v>
      </c>
      <c r="W92" s="47" cm="1">
        <f t="array" ref="W92">IF($I$2="Путешествия с детьми",
INDEX(GRID!$B$4:$BI$14,MATCH(W$7,GRID!$A$4:$A$14,0),MATCH(1,($U$2=GRID!$B$1:$BI$1)*(КАЛЕНДАРЬ!$R23=GRID!$B$3:$BI$3), 0))*GRID!$B$65,
ROUNDUP(INDEX(GRID!$B$4:$BI$14,MATCH(W$7,GRID!$A$4:$A$14,0),MATCH(1,($U$2=GRID!$B$1:$BI$1)*(КАЛЕНДАРЬ!$R23=GRID!$B$3:$BI$3),0))*GRID!$B$65*(1-GRID!$B$69),0))</f>
        <v>272620</v>
      </c>
      <c r="X92" s="48" cm="1">
        <f t="array" ref="X92">IF($I$2="Путешествия с детьми",
INDEX(GRID!$B$17:$BI$27,MATCH(W$7,GRID!$A$17:$A$27,0),MATCH(1,($U$2=GRID!$B$1:$BI$1)*(КАЛЕНДАРЬ!$R23=GRID!$B$3:$BI$3), 0))*GRID!$B$65,
ROUNDUP(INDEX(GRID!$B$17:$BI$27,MATCH(W$7,GRID!$A$17:$A$27,0),MATCH(1,($U$2=GRID!$B$1:$BI$1)*(КАЛЕНДАРЬ!$R23=GRID!$B$3:$BI$3), 0))*GRID!$B$65*(1-GRID!$B$69),0))</f>
        <v>274770</v>
      </c>
    </row>
    <row r="93" spans="1:24" hidden="1" x14ac:dyDescent="0.2">
      <c r="A93" s="117" t="s">
        <v>48</v>
      </c>
      <c r="B93" s="117">
        <v>21</v>
      </c>
      <c r="C93" s="138" cm="1">
        <f t="array" ref="C93">IF($I$2="Путешествия с детьми",
INDEX(GRID!$B$4:$BI$14,MATCH(C$7,GRID!$A$4:$A$14,0),MATCH(1,($U$2=GRID!$B$1:$BI$1)*(КАЛЕНДАРЬ!$R24=GRID!$B$3:$BI$3), 0))*GRID!$B$65,
ROUNDUP(INDEX(GRID!$B$4:$BI$14,MATCH(C$7,GRID!$A$4:$A$14,0),MATCH(1,($U$2=GRID!$B$1:$BI$1)*(КАЛЕНДАРЬ!$R24=GRID!$B$3:$BI$3),0))*GRID!$B$65*(1-GRID!$B$69),0))</f>
        <v>24940</v>
      </c>
      <c r="D93" s="48" cm="1">
        <f t="array" ref="D93">IF($I$2="Путешествия с детьми",
INDEX(GRID!$B$17:$BI$27,MATCH(C$7,GRID!$A$17:$A$27,0),MATCH(1,($U$2=GRID!$B$1:$BI$1)*(КАЛЕНДАРЬ!$R24=GRID!$B$3:$BI$3), 0))*GRID!$B$65,
ROUNDUP(INDEX(GRID!$B$17:$BI$27,MATCH(C$7,GRID!$A$17:$A$27,0),MATCH(1,($U$2=GRID!$B$1:$BI$1)*(КАЛЕНДАРЬ!$R24=GRID!$B$3:$BI$3), 0))*GRID!$B$65*(1-GRID!$B$69),0))</f>
        <v>27090</v>
      </c>
      <c r="E93" s="47" cm="1">
        <f t="array" ref="E93">IF($I$2="Путешествия с детьми",
INDEX(GRID!$B$4:$BI$14,MATCH(E$7,GRID!$A$4:$A$14,0),MATCH(1,($U$2=GRID!$B$1:$BI$1)*(КАЛЕНДАРЬ!$R24=GRID!$B$3:$BI$3), 0))*GRID!$B$65,
ROUNDUP(INDEX(GRID!$B$4:$BI$14,MATCH(E$7,GRID!$A$4:$A$14,0),MATCH(1,($U$2=GRID!$B$1:$BI$1)*(КАЛЕНДАРЬ!$R24=GRID!$B$3:$BI$3),0))*GRID!$B$65*(1-GRID!$B$69),0))</f>
        <v>27864</v>
      </c>
      <c r="F93" s="48" cm="1">
        <f t="array" ref="F93">IF($I$2="Путешествия с детьми",
INDEX(GRID!$B$17:$BI$27,MATCH(E$7,GRID!$A$17:$A$27,0),MATCH(1,($U$2=GRID!$B$1:$BI$1)*(КАЛЕНДАРЬ!$R24=GRID!$B$3:$BI$3), 0))*GRID!$B$65,
ROUNDUP(INDEX(GRID!$B$17:$BI$27,MATCH(E$7,GRID!$A$17:$A$27,0),MATCH(1,($U$2=GRID!$B$1:$BI$1)*(КАЛЕНДАРЬ!$R24=GRID!$B$3:$BI$3), 0))*GRID!$B$65*(1-GRID!$B$69),0))</f>
        <v>30014</v>
      </c>
      <c r="G93" s="47" t="e" cm="1">
        <f t="array" ref="G93">IF($I$2="Путешествия с детьми",
INDEX(GRID!$B$4:$BI$14,MATCH(G$7,GRID!$A$4:$A$14,0),MATCH(1,($U$2=GRID!$B$1:$BI$1)*(КАЛЕНДАРЬ!$R24=GRID!$B$3:$BI$3), 0))*GRID!$B$65,
ROUNDUP(INDEX(GRID!$B$4:$BI$14,MATCH(G$7,GRID!$A$4:$A$14,0),MATCH(1,($U$2=GRID!$B$1:$BI$1)*(КАЛЕНДАРЬ!$R24=GRID!$B$3:$BI$3),0))*GRID!$B$65*(1-GRID!$B$69),0))</f>
        <v>#N/A</v>
      </c>
      <c r="H93" s="48" t="e" cm="1">
        <f t="array" ref="H93">IF($I$2="Путешествия с детьми",
INDEX(GRID!$B$17:$BI$27,MATCH(G$7,GRID!$A$17:$A$27,0),MATCH(1,($U$2=GRID!$B$1:$BI$1)*(КАЛЕНДАРЬ!$R24=GRID!$B$3:$BI$3), 0))*GRID!$B$65,
ROUNDUP(INDEX(GRID!$B$17:$BI$27,MATCH(G$7,GRID!$A$17:$A$27,0),MATCH(1,($U$2=GRID!$B$1:$BI$1)*(КАЛЕНДАРЬ!$R24=GRID!$B$3:$BI$3), 0))*GRID!$B$65*(1-GRID!$B$69),0))</f>
        <v>#N/A</v>
      </c>
      <c r="I93" s="47" t="e" cm="1">
        <f t="array" ref="I93">IF($I$2="Путешествия с детьми",
INDEX(GRID!$B$4:$BI$14,MATCH(I$7,GRID!$A$4:$A$14,0),MATCH(1,($U$2=GRID!$B$1:$BI$1)*(КАЛЕНДАРЬ!$R24=GRID!$B$3:$BI$3), 0))*GRID!$B$65,
ROUNDUP(INDEX(GRID!$B$4:$BI$14,MATCH(I$7,GRID!$A$4:$A$14,0),MATCH(1,($U$2=GRID!$B$1:$BI$1)*(КАЛЕНДАРЬ!$R24=GRID!$B$3:$BI$3),0))*GRID!$B$65*(1-GRID!$B$69),0))</f>
        <v>#N/A</v>
      </c>
      <c r="J93" s="48" t="e" cm="1">
        <f t="array" ref="J93">IF($I$2="Путешествия с детьми",
INDEX(GRID!$B$17:$BI$27,MATCH(I$7,GRID!$A$17:$A$27,0),MATCH(1,($U$2=GRID!$B$1:$BI$1)*(КАЛЕНДАРЬ!$R24=GRID!$B$3:$BI$3), 0))*GRID!$B$65,
ROUNDUP(INDEX(GRID!$B$17:$BI$27,MATCH(I$7,GRID!$A$17:$A$27,0),MATCH(1,($U$2=GRID!$B$1:$BI$1)*(КАЛЕНДАРЬ!$R24=GRID!$B$3:$BI$3), 0))*GRID!$B$65*(1-GRID!$B$69),0))</f>
        <v>#N/A</v>
      </c>
      <c r="K93" s="47" cm="1">
        <f t="array" ref="K93">IF($I$2="Путешествия с детьми",
INDEX(GRID!$B$4:$BI$14,MATCH(K$7,GRID!$A$4:$A$14,0),MATCH(1,($U$2=GRID!$B$1:$BI$1)*(КАЛЕНДАРЬ!$R24=GRID!$B$3:$BI$3), 0))*GRID!$B$65,
ROUNDUP(INDEX(GRID!$B$4:$BI$14,MATCH(K$7,GRID!$A$4:$A$14,0),MATCH(1,($U$2=GRID!$B$1:$BI$1)*(КАЛЕНДАРЬ!$R24=GRID!$B$3:$BI$3),0))*GRID!$B$65*(1-GRID!$B$69),0))</f>
        <v>38528</v>
      </c>
      <c r="L93" s="48" cm="1">
        <f t="array" ref="L93">IF($I$2="Путешествия с детьми",
INDEX(GRID!$B$17:$BI$27,MATCH(K$7,GRID!$A$17:$A$27,0),MATCH(1,($U$2=GRID!$B$1:$BI$1)*(КАЛЕНДАРЬ!$R24=GRID!$B$3:$BI$3), 0))*GRID!$B$65,
ROUNDUP(INDEX(GRID!$B$17:$BI$27,MATCH(K$7,GRID!$A$17:$A$27,0),MATCH(1,($U$2=GRID!$B$1:$BI$1)*(КАЛЕНДАРЬ!$R24=GRID!$B$3:$BI$3), 0))*GRID!$B$65*(1-GRID!$B$69),0))</f>
        <v>40678</v>
      </c>
      <c r="M93" s="47" cm="1">
        <f t="array" ref="M93">IF($I$2="Путешествия с детьми",
INDEX(GRID!$B$4:$BI$14,MATCH(M$7,GRID!$A$4:$A$14,0),MATCH(1,($U$2=GRID!$B$1:$BI$1)*(КАЛЕНДАРЬ!$R24=GRID!$B$3:$BI$3), 0))*GRID!$B$65,
ROUNDUP(INDEX(GRID!$B$4:$BI$14,MATCH(M$7,GRID!$A$4:$A$14,0),MATCH(1,($U$2=GRID!$B$1:$BI$1)*(КАЛЕНДАРЬ!$R24=GRID!$B$3:$BI$3),0))*GRID!$B$65*(1-GRID!$B$69),0))</f>
        <v>43000</v>
      </c>
      <c r="N93" s="48" cm="1">
        <f t="array" ref="N93">IF($I$2="Путешествия с детьми",
INDEX(GRID!$B$17:$BI$27,MATCH(M$7,GRID!$A$17:$A$27,0),MATCH(1,($U$2=GRID!$B$1:$BI$1)*(КАЛЕНДАРЬ!$R24=GRID!$B$3:$BI$3), 0))*GRID!$B$65,
ROUNDUP(INDEX(GRID!$B$17:$BI$27,MATCH(M$7,GRID!$A$17:$A$27,0),MATCH(1,($U$2=GRID!$B$1:$BI$1)*(КАЛЕНДАРЬ!$R24=GRID!$B$3:$BI$3), 0))*GRID!$B$65*(1-GRID!$B$69),0))</f>
        <v>45150</v>
      </c>
      <c r="O93" s="47" cm="1">
        <f t="array" ref="O93">IF($I$2="Путешествия с детьми",
INDEX(GRID!$B$4:$BI$14,MATCH(O$7,GRID!$A$4:$A$14,0),MATCH(1,($U$2=GRID!$B$1:$BI$1)*(КАЛЕНДАРЬ!$R24=GRID!$B$3:$BI$3), 0))*GRID!$B$65,
ROUNDUP(INDEX(GRID!$B$4:$BI$14,MATCH(O$7,GRID!$A$4:$A$14,0),MATCH(1,($U$2=GRID!$B$1:$BI$1)*(КАЛЕНДАРЬ!$R24=GRID!$B$3:$BI$3),0))*GRID!$B$65*(1-GRID!$B$69),0))</f>
        <v>48590</v>
      </c>
      <c r="P93" s="48" cm="1">
        <f t="array" ref="P93">IF($I$2="Путешествия с детьми",
INDEX(GRID!$B$17:$BI$27,MATCH(O$7,GRID!$A$17:$A$27,0),MATCH(1,($U$2=GRID!$B$1:$BI$1)*(КАЛЕНДАРЬ!$R24=GRID!$B$3:$BI$3), 0))*GRID!$B$65,
ROUNDUP(INDEX(GRID!$B$17:$BI$27,MATCH(O$7,GRID!$A$17:$A$27,0),MATCH(1,($U$2=GRID!$B$1:$BI$1)*(КАЛЕНДАРЬ!$R24=GRID!$B$3:$BI$3), 0))*GRID!$B$65*(1-GRID!$B$69),0))</f>
        <v>50740</v>
      </c>
      <c r="Q93" s="47" t="e" cm="1">
        <f t="array" ref="Q93">IF($I$2="Путешествия с детьми",
INDEX(GRID!$B$4:$BI$14,MATCH(Q$7,GRID!$A$4:$A$14,0),MATCH(1,($U$2=GRID!$B$1:$BI$1)*(КАЛЕНДАРЬ!$R24=GRID!$B$3:$BI$3), 0))*GRID!$B$65,
ROUNDUP(INDEX(GRID!$B$4:$BI$14,MATCH(Q$7,GRID!$A$4:$A$14,0),MATCH(1,($U$2=GRID!$B$1:$BI$1)*(КАЛЕНДАРЬ!$R24=GRID!$B$3:$BI$3),0))*GRID!$B$65*(1-GRID!$B$69),0))</f>
        <v>#N/A</v>
      </c>
      <c r="R93" s="48" t="e" cm="1">
        <f t="array" ref="R93">IF($I$2="Путешествия с детьми",
INDEX(GRID!$B$17:$BI$27,MATCH(Q$7,GRID!$A$17:$A$27,0),MATCH(1,($U$2=GRID!$B$1:$BI$1)*(КАЛЕНДАРЬ!$R24=GRID!$B$3:$BI$3), 0))*GRID!$B$65,
ROUNDUP(INDEX(GRID!$B$17:$BI$27,MATCH(Q$7,GRID!$A$17:$A$27,0),MATCH(1,($U$2=GRID!$B$1:$BI$1)*(КАЛЕНДАРЬ!$R24=GRID!$B$3:$BI$3), 0))*GRID!$B$65*(1-GRID!$B$69),0))</f>
        <v>#N/A</v>
      </c>
      <c r="S93" s="47" t="e" cm="1">
        <f t="array" ref="S93">IF($I$2="Путешествия с детьми",
INDEX(GRID!$B$4:$BI$14,MATCH(S$7,GRID!$A$4:$A$14,0),MATCH(1,($U$2=GRID!$B$1:$BI$1)*(КАЛЕНДАРЬ!$R24=GRID!$B$3:$BI$3), 0))*GRID!$B$65,
ROUNDUP(INDEX(GRID!$B$4:$BI$14,MATCH(S$7,GRID!$A$4:$A$14,0),MATCH(1,($U$2=GRID!$B$1:$BI$1)*(КАЛЕНДАРЬ!$R24=GRID!$B$3:$BI$3),0))*GRID!$B$65*(1-GRID!$B$69),0))</f>
        <v>#N/A</v>
      </c>
      <c r="T93" s="48" t="e" cm="1">
        <f t="array" ref="T93">IF($I$2="Путешествия с детьми",
INDEX(GRID!$B$17:$BI$27,MATCH(S$7,GRID!$A$17:$A$27,0),MATCH(1,($U$2=GRID!$B$1:$BI$1)*(КАЛЕНДАРЬ!$R24=GRID!$B$3:$BI$3), 0))*GRID!$B$65,
ROUNDUP(INDEX(GRID!$B$17:$BI$27,MATCH(S$7,GRID!$A$17:$A$27,0),MATCH(1,($U$2=GRID!$B$1:$BI$1)*(КАЛЕНДАРЬ!$R24=GRID!$B$3:$BI$3), 0))*GRID!$B$65*(1-GRID!$B$69),0))</f>
        <v>#N/A</v>
      </c>
      <c r="U93" s="47" cm="1">
        <f t="array" ref="U93">IF($I$2="Путешествия с детьми",
INDEX(GRID!$B$4:$BI$14,MATCH(U$7,GRID!$A$4:$A$14,0),MATCH(1,($U$2=GRID!$B$1:$BI$1)*(КАЛЕНДАРЬ!$R24=GRID!$B$3:$BI$3), 0))*GRID!$B$65,
ROUNDUP(INDEX(GRID!$B$4:$BI$14,MATCH(U$7,GRID!$A$4:$A$14,0),MATCH(1,($U$2=GRID!$B$1:$BI$1)*(КАЛЕНДАРЬ!$R24=GRID!$B$3:$BI$3),0))*GRID!$B$65*(1-GRID!$B$69),0))</f>
        <v>75680</v>
      </c>
      <c r="V93" s="48" cm="1">
        <f t="array" ref="V93">IF($I$2="Путешествия с детьми",
INDEX(GRID!$B$17:$BI$27,MATCH(U$7,GRID!$A$17:$A$27,0),MATCH(1,($U$2=GRID!$B$1:$BI$1)*(КАЛЕНДАРЬ!$R24=GRID!$B$3:$BI$3), 0))*GRID!$B$65,
ROUNDUP(INDEX(GRID!$B$17:$BI$27,MATCH(U$7,GRID!$A$17:$A$27,0),MATCH(1,($U$2=GRID!$B$1:$BI$1)*(КАЛЕНДАРЬ!$R24=GRID!$B$3:$BI$3), 0))*GRID!$B$65*(1-GRID!$B$69),0))</f>
        <v>77830</v>
      </c>
      <c r="W93" s="47" cm="1">
        <f t="array" ref="W93">IF($I$2="Путешествия с детьми",
INDEX(GRID!$B$4:$BI$14,MATCH(W$7,GRID!$A$4:$A$14,0),MATCH(1,($U$2=GRID!$B$1:$BI$1)*(КАЛЕНДАРЬ!$R24=GRID!$B$3:$BI$3), 0))*GRID!$B$65,
ROUNDUP(INDEX(GRID!$B$4:$BI$14,MATCH(W$7,GRID!$A$4:$A$14,0),MATCH(1,($U$2=GRID!$B$1:$BI$1)*(КАЛЕНДАРЬ!$R24=GRID!$B$3:$BI$3),0))*GRID!$B$65*(1-GRID!$B$69),0))</f>
        <v>272620</v>
      </c>
      <c r="X93" s="48" cm="1">
        <f t="array" ref="X93">IF($I$2="Путешествия с детьми",
INDEX(GRID!$B$17:$BI$27,MATCH(W$7,GRID!$A$17:$A$27,0),MATCH(1,($U$2=GRID!$B$1:$BI$1)*(КАЛЕНДАРЬ!$R24=GRID!$B$3:$BI$3), 0))*GRID!$B$65,
ROUNDUP(INDEX(GRID!$B$17:$BI$27,MATCH(W$7,GRID!$A$17:$A$27,0),MATCH(1,($U$2=GRID!$B$1:$BI$1)*(КАЛЕНДАРЬ!$R24=GRID!$B$3:$BI$3), 0))*GRID!$B$65*(1-GRID!$B$69),0))</f>
        <v>274770</v>
      </c>
    </row>
    <row r="94" spans="1:24" hidden="1" x14ac:dyDescent="0.2">
      <c r="A94" s="117" t="s">
        <v>42</v>
      </c>
      <c r="B94" s="117">
        <v>22</v>
      </c>
      <c r="C94" s="138" cm="1">
        <f t="array" ref="C94">IF($I$2="Путешествия с детьми",
INDEX(GRID!$B$4:$BI$14,MATCH(C$7,GRID!$A$4:$A$14,0),MATCH(1,($U$2=GRID!$B$1:$BI$1)*(КАЛЕНДАРЬ!$R25=GRID!$B$3:$BI$3), 0))*GRID!$B$65,
ROUNDUP(INDEX(GRID!$B$4:$BI$14,MATCH(C$7,GRID!$A$4:$A$14,0),MATCH(1,($U$2=GRID!$B$1:$BI$1)*(КАЛЕНДАРЬ!$R25=GRID!$B$3:$BI$3),0))*GRID!$B$65*(1-GRID!$B$69),0))</f>
        <v>24940</v>
      </c>
      <c r="D94" s="48" cm="1">
        <f t="array" ref="D94">IF($I$2="Путешествия с детьми",
INDEX(GRID!$B$17:$BI$27,MATCH(C$7,GRID!$A$17:$A$27,0),MATCH(1,($U$2=GRID!$B$1:$BI$1)*(КАЛЕНДАРЬ!$R25=GRID!$B$3:$BI$3), 0))*GRID!$B$65,
ROUNDUP(INDEX(GRID!$B$17:$BI$27,MATCH(C$7,GRID!$A$17:$A$27,0),MATCH(1,($U$2=GRID!$B$1:$BI$1)*(КАЛЕНДАРЬ!$R25=GRID!$B$3:$BI$3), 0))*GRID!$B$65*(1-GRID!$B$69),0))</f>
        <v>27090</v>
      </c>
      <c r="E94" s="47" cm="1">
        <f t="array" ref="E94">IF($I$2="Путешествия с детьми",
INDEX(GRID!$B$4:$BI$14,MATCH(E$7,GRID!$A$4:$A$14,0),MATCH(1,($U$2=GRID!$B$1:$BI$1)*(КАЛЕНДАРЬ!$R25=GRID!$B$3:$BI$3), 0))*GRID!$B$65,
ROUNDUP(INDEX(GRID!$B$4:$BI$14,MATCH(E$7,GRID!$A$4:$A$14,0),MATCH(1,($U$2=GRID!$B$1:$BI$1)*(КАЛЕНДАРЬ!$R25=GRID!$B$3:$BI$3),0))*GRID!$B$65*(1-GRID!$B$69),0))</f>
        <v>27864</v>
      </c>
      <c r="F94" s="48" cm="1">
        <f t="array" ref="F94">IF($I$2="Путешествия с детьми",
INDEX(GRID!$B$17:$BI$27,MATCH(E$7,GRID!$A$17:$A$27,0),MATCH(1,($U$2=GRID!$B$1:$BI$1)*(КАЛЕНДАРЬ!$R25=GRID!$B$3:$BI$3), 0))*GRID!$B$65,
ROUNDUP(INDEX(GRID!$B$17:$BI$27,MATCH(E$7,GRID!$A$17:$A$27,0),MATCH(1,($U$2=GRID!$B$1:$BI$1)*(КАЛЕНДАРЬ!$R25=GRID!$B$3:$BI$3), 0))*GRID!$B$65*(1-GRID!$B$69),0))</f>
        <v>30014</v>
      </c>
      <c r="G94" s="47" t="e" cm="1">
        <f t="array" ref="G94">IF($I$2="Путешествия с детьми",
INDEX(GRID!$B$4:$BI$14,MATCH(G$7,GRID!$A$4:$A$14,0),MATCH(1,($U$2=GRID!$B$1:$BI$1)*(КАЛЕНДАРЬ!$R25=GRID!$B$3:$BI$3), 0))*GRID!$B$65,
ROUNDUP(INDEX(GRID!$B$4:$BI$14,MATCH(G$7,GRID!$A$4:$A$14,0),MATCH(1,($U$2=GRID!$B$1:$BI$1)*(КАЛЕНДАРЬ!$R25=GRID!$B$3:$BI$3),0))*GRID!$B$65*(1-GRID!$B$69),0))</f>
        <v>#N/A</v>
      </c>
      <c r="H94" s="48" t="e" cm="1">
        <f t="array" ref="H94">IF($I$2="Путешествия с детьми",
INDEX(GRID!$B$17:$BI$27,MATCH(G$7,GRID!$A$17:$A$27,0),MATCH(1,($U$2=GRID!$B$1:$BI$1)*(КАЛЕНДАРЬ!$R25=GRID!$B$3:$BI$3), 0))*GRID!$B$65,
ROUNDUP(INDEX(GRID!$B$17:$BI$27,MATCH(G$7,GRID!$A$17:$A$27,0),MATCH(1,($U$2=GRID!$B$1:$BI$1)*(КАЛЕНДАРЬ!$R25=GRID!$B$3:$BI$3), 0))*GRID!$B$65*(1-GRID!$B$69),0))</f>
        <v>#N/A</v>
      </c>
      <c r="I94" s="47" t="e" cm="1">
        <f t="array" ref="I94">IF($I$2="Путешествия с детьми",
INDEX(GRID!$B$4:$BI$14,MATCH(I$7,GRID!$A$4:$A$14,0),MATCH(1,($U$2=GRID!$B$1:$BI$1)*(КАЛЕНДАРЬ!$R25=GRID!$B$3:$BI$3), 0))*GRID!$B$65,
ROUNDUP(INDEX(GRID!$B$4:$BI$14,MATCH(I$7,GRID!$A$4:$A$14,0),MATCH(1,($U$2=GRID!$B$1:$BI$1)*(КАЛЕНДАРЬ!$R25=GRID!$B$3:$BI$3),0))*GRID!$B$65*(1-GRID!$B$69),0))</f>
        <v>#N/A</v>
      </c>
      <c r="J94" s="48" t="e" cm="1">
        <f t="array" ref="J94">IF($I$2="Путешествия с детьми",
INDEX(GRID!$B$17:$BI$27,MATCH(I$7,GRID!$A$17:$A$27,0),MATCH(1,($U$2=GRID!$B$1:$BI$1)*(КАЛЕНДАРЬ!$R25=GRID!$B$3:$BI$3), 0))*GRID!$B$65,
ROUNDUP(INDEX(GRID!$B$17:$BI$27,MATCH(I$7,GRID!$A$17:$A$27,0),MATCH(1,($U$2=GRID!$B$1:$BI$1)*(КАЛЕНДАРЬ!$R25=GRID!$B$3:$BI$3), 0))*GRID!$B$65*(1-GRID!$B$69),0))</f>
        <v>#N/A</v>
      </c>
      <c r="K94" s="47" cm="1">
        <f t="array" ref="K94">IF($I$2="Путешествия с детьми",
INDEX(GRID!$B$4:$BI$14,MATCH(K$7,GRID!$A$4:$A$14,0),MATCH(1,($U$2=GRID!$B$1:$BI$1)*(КАЛЕНДАРЬ!$R25=GRID!$B$3:$BI$3), 0))*GRID!$B$65,
ROUNDUP(INDEX(GRID!$B$4:$BI$14,MATCH(K$7,GRID!$A$4:$A$14,0),MATCH(1,($U$2=GRID!$B$1:$BI$1)*(КАЛЕНДАРЬ!$R25=GRID!$B$3:$BI$3),0))*GRID!$B$65*(1-GRID!$B$69),0))</f>
        <v>38528</v>
      </c>
      <c r="L94" s="48" cm="1">
        <f t="array" ref="L94">IF($I$2="Путешествия с детьми",
INDEX(GRID!$B$17:$BI$27,MATCH(K$7,GRID!$A$17:$A$27,0),MATCH(1,($U$2=GRID!$B$1:$BI$1)*(КАЛЕНДАРЬ!$R25=GRID!$B$3:$BI$3), 0))*GRID!$B$65,
ROUNDUP(INDEX(GRID!$B$17:$BI$27,MATCH(K$7,GRID!$A$17:$A$27,0),MATCH(1,($U$2=GRID!$B$1:$BI$1)*(КАЛЕНДАРЬ!$R25=GRID!$B$3:$BI$3), 0))*GRID!$B$65*(1-GRID!$B$69),0))</f>
        <v>40678</v>
      </c>
      <c r="M94" s="47" cm="1">
        <f t="array" ref="M94">IF($I$2="Путешествия с детьми",
INDEX(GRID!$B$4:$BI$14,MATCH(M$7,GRID!$A$4:$A$14,0),MATCH(1,($U$2=GRID!$B$1:$BI$1)*(КАЛЕНДАРЬ!$R25=GRID!$B$3:$BI$3), 0))*GRID!$B$65,
ROUNDUP(INDEX(GRID!$B$4:$BI$14,MATCH(M$7,GRID!$A$4:$A$14,0),MATCH(1,($U$2=GRID!$B$1:$BI$1)*(КАЛЕНДАРЬ!$R25=GRID!$B$3:$BI$3),0))*GRID!$B$65*(1-GRID!$B$69),0))</f>
        <v>43000</v>
      </c>
      <c r="N94" s="48" cm="1">
        <f t="array" ref="N94">IF($I$2="Путешествия с детьми",
INDEX(GRID!$B$17:$BI$27,MATCH(M$7,GRID!$A$17:$A$27,0),MATCH(1,($U$2=GRID!$B$1:$BI$1)*(КАЛЕНДАРЬ!$R25=GRID!$B$3:$BI$3), 0))*GRID!$B$65,
ROUNDUP(INDEX(GRID!$B$17:$BI$27,MATCH(M$7,GRID!$A$17:$A$27,0),MATCH(1,($U$2=GRID!$B$1:$BI$1)*(КАЛЕНДАРЬ!$R25=GRID!$B$3:$BI$3), 0))*GRID!$B$65*(1-GRID!$B$69),0))</f>
        <v>45150</v>
      </c>
      <c r="O94" s="47" cm="1">
        <f t="array" ref="O94">IF($I$2="Путешествия с детьми",
INDEX(GRID!$B$4:$BI$14,MATCH(O$7,GRID!$A$4:$A$14,0),MATCH(1,($U$2=GRID!$B$1:$BI$1)*(КАЛЕНДАРЬ!$R25=GRID!$B$3:$BI$3), 0))*GRID!$B$65,
ROUNDUP(INDEX(GRID!$B$4:$BI$14,MATCH(O$7,GRID!$A$4:$A$14,0),MATCH(1,($U$2=GRID!$B$1:$BI$1)*(КАЛЕНДАРЬ!$R25=GRID!$B$3:$BI$3),0))*GRID!$B$65*(1-GRID!$B$69),0))</f>
        <v>48590</v>
      </c>
      <c r="P94" s="48" cm="1">
        <f t="array" ref="P94">IF($I$2="Путешествия с детьми",
INDEX(GRID!$B$17:$BI$27,MATCH(O$7,GRID!$A$17:$A$27,0),MATCH(1,($U$2=GRID!$B$1:$BI$1)*(КАЛЕНДАРЬ!$R25=GRID!$B$3:$BI$3), 0))*GRID!$B$65,
ROUNDUP(INDEX(GRID!$B$17:$BI$27,MATCH(O$7,GRID!$A$17:$A$27,0),MATCH(1,($U$2=GRID!$B$1:$BI$1)*(КАЛЕНДАРЬ!$R25=GRID!$B$3:$BI$3), 0))*GRID!$B$65*(1-GRID!$B$69),0))</f>
        <v>50740</v>
      </c>
      <c r="Q94" s="47" t="e" cm="1">
        <f t="array" ref="Q94">IF($I$2="Путешествия с детьми",
INDEX(GRID!$B$4:$BI$14,MATCH(Q$7,GRID!$A$4:$A$14,0),MATCH(1,($U$2=GRID!$B$1:$BI$1)*(КАЛЕНДАРЬ!$R25=GRID!$B$3:$BI$3), 0))*GRID!$B$65,
ROUNDUP(INDEX(GRID!$B$4:$BI$14,MATCH(Q$7,GRID!$A$4:$A$14,0),MATCH(1,($U$2=GRID!$B$1:$BI$1)*(КАЛЕНДАРЬ!$R25=GRID!$B$3:$BI$3),0))*GRID!$B$65*(1-GRID!$B$69),0))</f>
        <v>#N/A</v>
      </c>
      <c r="R94" s="48" t="e" cm="1">
        <f t="array" ref="R94">IF($I$2="Путешествия с детьми",
INDEX(GRID!$B$17:$BI$27,MATCH(Q$7,GRID!$A$17:$A$27,0),MATCH(1,($U$2=GRID!$B$1:$BI$1)*(КАЛЕНДАРЬ!$R25=GRID!$B$3:$BI$3), 0))*GRID!$B$65,
ROUNDUP(INDEX(GRID!$B$17:$BI$27,MATCH(Q$7,GRID!$A$17:$A$27,0),MATCH(1,($U$2=GRID!$B$1:$BI$1)*(КАЛЕНДАРЬ!$R25=GRID!$B$3:$BI$3), 0))*GRID!$B$65*(1-GRID!$B$69),0))</f>
        <v>#N/A</v>
      </c>
      <c r="S94" s="47" t="e" cm="1">
        <f t="array" ref="S94">IF($I$2="Путешествия с детьми",
INDEX(GRID!$B$4:$BI$14,MATCH(S$7,GRID!$A$4:$A$14,0),MATCH(1,($U$2=GRID!$B$1:$BI$1)*(КАЛЕНДАРЬ!$R25=GRID!$B$3:$BI$3), 0))*GRID!$B$65,
ROUNDUP(INDEX(GRID!$B$4:$BI$14,MATCH(S$7,GRID!$A$4:$A$14,0),MATCH(1,($U$2=GRID!$B$1:$BI$1)*(КАЛЕНДАРЬ!$R25=GRID!$B$3:$BI$3),0))*GRID!$B$65*(1-GRID!$B$69),0))</f>
        <v>#N/A</v>
      </c>
      <c r="T94" s="48" t="e" cm="1">
        <f t="array" ref="T94">IF($I$2="Путешествия с детьми",
INDEX(GRID!$B$17:$BI$27,MATCH(S$7,GRID!$A$17:$A$27,0),MATCH(1,($U$2=GRID!$B$1:$BI$1)*(КАЛЕНДАРЬ!$R25=GRID!$B$3:$BI$3), 0))*GRID!$B$65,
ROUNDUP(INDEX(GRID!$B$17:$BI$27,MATCH(S$7,GRID!$A$17:$A$27,0),MATCH(1,($U$2=GRID!$B$1:$BI$1)*(КАЛЕНДАРЬ!$R25=GRID!$B$3:$BI$3), 0))*GRID!$B$65*(1-GRID!$B$69),0))</f>
        <v>#N/A</v>
      </c>
      <c r="U94" s="47" cm="1">
        <f t="array" ref="U94">IF($I$2="Путешествия с детьми",
INDEX(GRID!$B$4:$BI$14,MATCH(U$7,GRID!$A$4:$A$14,0),MATCH(1,($U$2=GRID!$B$1:$BI$1)*(КАЛЕНДАРЬ!$R25=GRID!$B$3:$BI$3), 0))*GRID!$B$65,
ROUNDUP(INDEX(GRID!$B$4:$BI$14,MATCH(U$7,GRID!$A$4:$A$14,0),MATCH(1,($U$2=GRID!$B$1:$BI$1)*(КАЛЕНДАРЬ!$R25=GRID!$B$3:$BI$3),0))*GRID!$B$65*(1-GRID!$B$69),0))</f>
        <v>75680</v>
      </c>
      <c r="V94" s="48" cm="1">
        <f t="array" ref="V94">IF($I$2="Путешествия с детьми",
INDEX(GRID!$B$17:$BI$27,MATCH(U$7,GRID!$A$17:$A$27,0),MATCH(1,($U$2=GRID!$B$1:$BI$1)*(КАЛЕНДАРЬ!$R25=GRID!$B$3:$BI$3), 0))*GRID!$B$65,
ROUNDUP(INDEX(GRID!$B$17:$BI$27,MATCH(U$7,GRID!$A$17:$A$27,0),MATCH(1,($U$2=GRID!$B$1:$BI$1)*(КАЛЕНДАРЬ!$R25=GRID!$B$3:$BI$3), 0))*GRID!$B$65*(1-GRID!$B$69),0))</f>
        <v>77830</v>
      </c>
      <c r="W94" s="47" cm="1">
        <f t="array" ref="W94">IF($I$2="Путешествия с детьми",
INDEX(GRID!$B$4:$BI$14,MATCH(W$7,GRID!$A$4:$A$14,0),MATCH(1,($U$2=GRID!$B$1:$BI$1)*(КАЛЕНДАРЬ!$R25=GRID!$B$3:$BI$3), 0))*GRID!$B$65,
ROUNDUP(INDEX(GRID!$B$4:$BI$14,MATCH(W$7,GRID!$A$4:$A$14,0),MATCH(1,($U$2=GRID!$B$1:$BI$1)*(КАЛЕНДАРЬ!$R25=GRID!$B$3:$BI$3),0))*GRID!$B$65*(1-GRID!$B$69),0))</f>
        <v>272620</v>
      </c>
      <c r="X94" s="48" cm="1">
        <f t="array" ref="X94">IF($I$2="Путешествия с детьми",
INDEX(GRID!$B$17:$BI$27,MATCH(W$7,GRID!$A$17:$A$27,0),MATCH(1,($U$2=GRID!$B$1:$BI$1)*(КАЛЕНДАРЬ!$R25=GRID!$B$3:$BI$3), 0))*GRID!$B$65,
ROUNDUP(INDEX(GRID!$B$17:$BI$27,MATCH(W$7,GRID!$A$17:$A$27,0),MATCH(1,($U$2=GRID!$B$1:$BI$1)*(КАЛЕНДАРЬ!$R25=GRID!$B$3:$BI$3), 0))*GRID!$B$65*(1-GRID!$B$69),0))</f>
        <v>274770</v>
      </c>
    </row>
    <row r="95" spans="1:24" hidden="1" x14ac:dyDescent="0.2">
      <c r="A95" s="117" t="s">
        <v>43</v>
      </c>
      <c r="B95" s="117">
        <v>23</v>
      </c>
      <c r="C95" s="138" cm="1">
        <f t="array" ref="C95">IF($I$2="Путешествия с детьми",
INDEX(GRID!$B$4:$BI$14,MATCH(C$7,GRID!$A$4:$A$14,0),MATCH(1,($U$2=GRID!$B$1:$BI$1)*(КАЛЕНДАРЬ!$R26=GRID!$B$3:$BI$3), 0))*GRID!$B$65,
ROUNDUP(INDEX(GRID!$B$4:$BI$14,MATCH(C$7,GRID!$A$4:$A$14,0),MATCH(1,($U$2=GRID!$B$1:$BI$1)*(КАЛЕНДАРЬ!$R26=GRID!$B$3:$BI$3),0))*GRID!$B$65*(1-GRID!$B$69),0))</f>
        <v>24940</v>
      </c>
      <c r="D95" s="48" cm="1">
        <f t="array" ref="D95">IF($I$2="Путешествия с детьми",
INDEX(GRID!$B$17:$BI$27,MATCH(C$7,GRID!$A$17:$A$27,0),MATCH(1,($U$2=GRID!$B$1:$BI$1)*(КАЛЕНДАРЬ!$R26=GRID!$B$3:$BI$3), 0))*GRID!$B$65,
ROUNDUP(INDEX(GRID!$B$17:$BI$27,MATCH(C$7,GRID!$A$17:$A$27,0),MATCH(1,($U$2=GRID!$B$1:$BI$1)*(КАЛЕНДАРЬ!$R26=GRID!$B$3:$BI$3), 0))*GRID!$B$65*(1-GRID!$B$69),0))</f>
        <v>27090</v>
      </c>
      <c r="E95" s="47" cm="1">
        <f t="array" ref="E95">IF($I$2="Путешествия с детьми",
INDEX(GRID!$B$4:$BI$14,MATCH(E$7,GRID!$A$4:$A$14,0),MATCH(1,($U$2=GRID!$B$1:$BI$1)*(КАЛЕНДАРЬ!$R26=GRID!$B$3:$BI$3), 0))*GRID!$B$65,
ROUNDUP(INDEX(GRID!$B$4:$BI$14,MATCH(E$7,GRID!$A$4:$A$14,0),MATCH(1,($U$2=GRID!$B$1:$BI$1)*(КАЛЕНДАРЬ!$R26=GRID!$B$3:$BI$3),0))*GRID!$B$65*(1-GRID!$B$69),0))</f>
        <v>27864</v>
      </c>
      <c r="F95" s="48" cm="1">
        <f t="array" ref="F95">IF($I$2="Путешествия с детьми",
INDEX(GRID!$B$17:$BI$27,MATCH(E$7,GRID!$A$17:$A$27,0),MATCH(1,($U$2=GRID!$B$1:$BI$1)*(КАЛЕНДАРЬ!$R26=GRID!$B$3:$BI$3), 0))*GRID!$B$65,
ROUNDUP(INDEX(GRID!$B$17:$BI$27,MATCH(E$7,GRID!$A$17:$A$27,0),MATCH(1,($U$2=GRID!$B$1:$BI$1)*(КАЛЕНДАРЬ!$R26=GRID!$B$3:$BI$3), 0))*GRID!$B$65*(1-GRID!$B$69),0))</f>
        <v>30014</v>
      </c>
      <c r="G95" s="47" t="e" cm="1">
        <f t="array" ref="G95">IF($I$2="Путешествия с детьми",
INDEX(GRID!$B$4:$BI$14,MATCH(G$7,GRID!$A$4:$A$14,0),MATCH(1,($U$2=GRID!$B$1:$BI$1)*(КАЛЕНДАРЬ!$R26=GRID!$B$3:$BI$3), 0))*GRID!$B$65,
ROUNDUP(INDEX(GRID!$B$4:$BI$14,MATCH(G$7,GRID!$A$4:$A$14,0),MATCH(1,($U$2=GRID!$B$1:$BI$1)*(КАЛЕНДАРЬ!$R26=GRID!$B$3:$BI$3),0))*GRID!$B$65*(1-GRID!$B$69),0))</f>
        <v>#N/A</v>
      </c>
      <c r="H95" s="48" t="e" cm="1">
        <f t="array" ref="H95">IF($I$2="Путешествия с детьми",
INDEX(GRID!$B$17:$BI$27,MATCH(G$7,GRID!$A$17:$A$27,0),MATCH(1,($U$2=GRID!$B$1:$BI$1)*(КАЛЕНДАРЬ!$R26=GRID!$B$3:$BI$3), 0))*GRID!$B$65,
ROUNDUP(INDEX(GRID!$B$17:$BI$27,MATCH(G$7,GRID!$A$17:$A$27,0),MATCH(1,($U$2=GRID!$B$1:$BI$1)*(КАЛЕНДАРЬ!$R26=GRID!$B$3:$BI$3), 0))*GRID!$B$65*(1-GRID!$B$69),0))</f>
        <v>#N/A</v>
      </c>
      <c r="I95" s="47" t="e" cm="1">
        <f t="array" ref="I95">IF($I$2="Путешествия с детьми",
INDEX(GRID!$B$4:$BI$14,MATCH(I$7,GRID!$A$4:$A$14,0),MATCH(1,($U$2=GRID!$B$1:$BI$1)*(КАЛЕНДАРЬ!$R26=GRID!$B$3:$BI$3), 0))*GRID!$B$65,
ROUNDUP(INDEX(GRID!$B$4:$BI$14,MATCH(I$7,GRID!$A$4:$A$14,0),MATCH(1,($U$2=GRID!$B$1:$BI$1)*(КАЛЕНДАРЬ!$R26=GRID!$B$3:$BI$3),0))*GRID!$B$65*(1-GRID!$B$69),0))</f>
        <v>#N/A</v>
      </c>
      <c r="J95" s="48" t="e" cm="1">
        <f t="array" ref="J95">IF($I$2="Путешествия с детьми",
INDEX(GRID!$B$17:$BI$27,MATCH(I$7,GRID!$A$17:$A$27,0),MATCH(1,($U$2=GRID!$B$1:$BI$1)*(КАЛЕНДАРЬ!$R26=GRID!$B$3:$BI$3), 0))*GRID!$B$65,
ROUNDUP(INDEX(GRID!$B$17:$BI$27,MATCH(I$7,GRID!$A$17:$A$27,0),MATCH(1,($U$2=GRID!$B$1:$BI$1)*(КАЛЕНДАРЬ!$R26=GRID!$B$3:$BI$3), 0))*GRID!$B$65*(1-GRID!$B$69),0))</f>
        <v>#N/A</v>
      </c>
      <c r="K95" s="47" cm="1">
        <f t="array" ref="K95">IF($I$2="Путешествия с детьми",
INDEX(GRID!$B$4:$BI$14,MATCH(K$7,GRID!$A$4:$A$14,0),MATCH(1,($U$2=GRID!$B$1:$BI$1)*(КАЛЕНДАРЬ!$R26=GRID!$B$3:$BI$3), 0))*GRID!$B$65,
ROUNDUP(INDEX(GRID!$B$4:$BI$14,MATCH(K$7,GRID!$A$4:$A$14,0),MATCH(1,($U$2=GRID!$B$1:$BI$1)*(КАЛЕНДАРЬ!$R26=GRID!$B$3:$BI$3),0))*GRID!$B$65*(1-GRID!$B$69),0))</f>
        <v>38528</v>
      </c>
      <c r="L95" s="48" cm="1">
        <f t="array" ref="L95">IF($I$2="Путешествия с детьми",
INDEX(GRID!$B$17:$BI$27,MATCH(K$7,GRID!$A$17:$A$27,0),MATCH(1,($U$2=GRID!$B$1:$BI$1)*(КАЛЕНДАРЬ!$R26=GRID!$B$3:$BI$3), 0))*GRID!$B$65,
ROUNDUP(INDEX(GRID!$B$17:$BI$27,MATCH(K$7,GRID!$A$17:$A$27,0),MATCH(1,($U$2=GRID!$B$1:$BI$1)*(КАЛЕНДАРЬ!$R26=GRID!$B$3:$BI$3), 0))*GRID!$B$65*(1-GRID!$B$69),0))</f>
        <v>40678</v>
      </c>
      <c r="M95" s="47" cm="1">
        <f t="array" ref="M95">IF($I$2="Путешествия с детьми",
INDEX(GRID!$B$4:$BI$14,MATCH(M$7,GRID!$A$4:$A$14,0),MATCH(1,($U$2=GRID!$B$1:$BI$1)*(КАЛЕНДАРЬ!$R26=GRID!$B$3:$BI$3), 0))*GRID!$B$65,
ROUNDUP(INDEX(GRID!$B$4:$BI$14,MATCH(M$7,GRID!$A$4:$A$14,0),MATCH(1,($U$2=GRID!$B$1:$BI$1)*(КАЛЕНДАРЬ!$R26=GRID!$B$3:$BI$3),0))*GRID!$B$65*(1-GRID!$B$69),0))</f>
        <v>43000</v>
      </c>
      <c r="N95" s="48" cm="1">
        <f t="array" ref="N95">IF($I$2="Путешествия с детьми",
INDEX(GRID!$B$17:$BI$27,MATCH(M$7,GRID!$A$17:$A$27,0),MATCH(1,($U$2=GRID!$B$1:$BI$1)*(КАЛЕНДАРЬ!$R26=GRID!$B$3:$BI$3), 0))*GRID!$B$65,
ROUNDUP(INDEX(GRID!$B$17:$BI$27,MATCH(M$7,GRID!$A$17:$A$27,0),MATCH(1,($U$2=GRID!$B$1:$BI$1)*(КАЛЕНДАРЬ!$R26=GRID!$B$3:$BI$3), 0))*GRID!$B$65*(1-GRID!$B$69),0))</f>
        <v>45150</v>
      </c>
      <c r="O95" s="47" cm="1">
        <f t="array" ref="O95">IF($I$2="Путешествия с детьми",
INDEX(GRID!$B$4:$BI$14,MATCH(O$7,GRID!$A$4:$A$14,0),MATCH(1,($U$2=GRID!$B$1:$BI$1)*(КАЛЕНДАРЬ!$R26=GRID!$B$3:$BI$3), 0))*GRID!$B$65,
ROUNDUP(INDEX(GRID!$B$4:$BI$14,MATCH(O$7,GRID!$A$4:$A$14,0),MATCH(1,($U$2=GRID!$B$1:$BI$1)*(КАЛЕНДАРЬ!$R26=GRID!$B$3:$BI$3),0))*GRID!$B$65*(1-GRID!$B$69),0))</f>
        <v>48590</v>
      </c>
      <c r="P95" s="48" cm="1">
        <f t="array" ref="P95">IF($I$2="Путешествия с детьми",
INDEX(GRID!$B$17:$BI$27,MATCH(O$7,GRID!$A$17:$A$27,0),MATCH(1,($U$2=GRID!$B$1:$BI$1)*(КАЛЕНДАРЬ!$R26=GRID!$B$3:$BI$3), 0))*GRID!$B$65,
ROUNDUP(INDEX(GRID!$B$17:$BI$27,MATCH(O$7,GRID!$A$17:$A$27,0),MATCH(1,($U$2=GRID!$B$1:$BI$1)*(КАЛЕНДАРЬ!$R26=GRID!$B$3:$BI$3), 0))*GRID!$B$65*(1-GRID!$B$69),0))</f>
        <v>50740</v>
      </c>
      <c r="Q95" s="47" t="e" cm="1">
        <f t="array" ref="Q95">IF($I$2="Путешествия с детьми",
INDEX(GRID!$B$4:$BI$14,MATCH(Q$7,GRID!$A$4:$A$14,0),MATCH(1,($U$2=GRID!$B$1:$BI$1)*(КАЛЕНДАРЬ!$R26=GRID!$B$3:$BI$3), 0))*GRID!$B$65,
ROUNDUP(INDEX(GRID!$B$4:$BI$14,MATCH(Q$7,GRID!$A$4:$A$14,0),MATCH(1,($U$2=GRID!$B$1:$BI$1)*(КАЛЕНДАРЬ!$R26=GRID!$B$3:$BI$3),0))*GRID!$B$65*(1-GRID!$B$69),0))</f>
        <v>#N/A</v>
      </c>
      <c r="R95" s="48" t="e" cm="1">
        <f t="array" ref="R95">IF($I$2="Путешествия с детьми",
INDEX(GRID!$B$17:$BI$27,MATCH(Q$7,GRID!$A$17:$A$27,0),MATCH(1,($U$2=GRID!$B$1:$BI$1)*(КАЛЕНДАРЬ!$R26=GRID!$B$3:$BI$3), 0))*GRID!$B$65,
ROUNDUP(INDEX(GRID!$B$17:$BI$27,MATCH(Q$7,GRID!$A$17:$A$27,0),MATCH(1,($U$2=GRID!$B$1:$BI$1)*(КАЛЕНДАРЬ!$R26=GRID!$B$3:$BI$3), 0))*GRID!$B$65*(1-GRID!$B$69),0))</f>
        <v>#N/A</v>
      </c>
      <c r="S95" s="47" t="e" cm="1">
        <f t="array" ref="S95">IF($I$2="Путешествия с детьми",
INDEX(GRID!$B$4:$BI$14,MATCH(S$7,GRID!$A$4:$A$14,0),MATCH(1,($U$2=GRID!$B$1:$BI$1)*(КАЛЕНДАРЬ!$R26=GRID!$B$3:$BI$3), 0))*GRID!$B$65,
ROUNDUP(INDEX(GRID!$B$4:$BI$14,MATCH(S$7,GRID!$A$4:$A$14,0),MATCH(1,($U$2=GRID!$B$1:$BI$1)*(КАЛЕНДАРЬ!$R26=GRID!$B$3:$BI$3),0))*GRID!$B$65*(1-GRID!$B$69),0))</f>
        <v>#N/A</v>
      </c>
      <c r="T95" s="48" t="e" cm="1">
        <f t="array" ref="T95">IF($I$2="Путешествия с детьми",
INDEX(GRID!$B$17:$BI$27,MATCH(S$7,GRID!$A$17:$A$27,0),MATCH(1,($U$2=GRID!$B$1:$BI$1)*(КАЛЕНДАРЬ!$R26=GRID!$B$3:$BI$3), 0))*GRID!$B$65,
ROUNDUP(INDEX(GRID!$B$17:$BI$27,MATCH(S$7,GRID!$A$17:$A$27,0),MATCH(1,($U$2=GRID!$B$1:$BI$1)*(КАЛЕНДАРЬ!$R26=GRID!$B$3:$BI$3), 0))*GRID!$B$65*(1-GRID!$B$69),0))</f>
        <v>#N/A</v>
      </c>
      <c r="U95" s="47" cm="1">
        <f t="array" ref="U95">IF($I$2="Путешествия с детьми",
INDEX(GRID!$B$4:$BI$14,MATCH(U$7,GRID!$A$4:$A$14,0),MATCH(1,($U$2=GRID!$B$1:$BI$1)*(КАЛЕНДАРЬ!$R26=GRID!$B$3:$BI$3), 0))*GRID!$B$65,
ROUNDUP(INDEX(GRID!$B$4:$BI$14,MATCH(U$7,GRID!$A$4:$A$14,0),MATCH(1,($U$2=GRID!$B$1:$BI$1)*(КАЛЕНДАРЬ!$R26=GRID!$B$3:$BI$3),0))*GRID!$B$65*(1-GRID!$B$69),0))</f>
        <v>75680</v>
      </c>
      <c r="V95" s="48" cm="1">
        <f t="array" ref="V95">IF($I$2="Путешествия с детьми",
INDEX(GRID!$B$17:$BI$27,MATCH(U$7,GRID!$A$17:$A$27,0),MATCH(1,($U$2=GRID!$B$1:$BI$1)*(КАЛЕНДАРЬ!$R26=GRID!$B$3:$BI$3), 0))*GRID!$B$65,
ROUNDUP(INDEX(GRID!$B$17:$BI$27,MATCH(U$7,GRID!$A$17:$A$27,0),MATCH(1,($U$2=GRID!$B$1:$BI$1)*(КАЛЕНДАРЬ!$R26=GRID!$B$3:$BI$3), 0))*GRID!$B$65*(1-GRID!$B$69),0))</f>
        <v>77830</v>
      </c>
      <c r="W95" s="47" cm="1">
        <f t="array" ref="W95">IF($I$2="Путешествия с детьми",
INDEX(GRID!$B$4:$BI$14,MATCH(W$7,GRID!$A$4:$A$14,0),MATCH(1,($U$2=GRID!$B$1:$BI$1)*(КАЛЕНДАРЬ!$R26=GRID!$B$3:$BI$3), 0))*GRID!$B$65,
ROUNDUP(INDEX(GRID!$B$4:$BI$14,MATCH(W$7,GRID!$A$4:$A$14,0),MATCH(1,($U$2=GRID!$B$1:$BI$1)*(КАЛЕНДАРЬ!$R26=GRID!$B$3:$BI$3),0))*GRID!$B$65*(1-GRID!$B$69),0))</f>
        <v>272620</v>
      </c>
      <c r="X95" s="48" cm="1">
        <f t="array" ref="X95">IF($I$2="Путешествия с детьми",
INDEX(GRID!$B$17:$BI$27,MATCH(W$7,GRID!$A$17:$A$27,0),MATCH(1,($U$2=GRID!$B$1:$BI$1)*(КАЛЕНДАРЬ!$R26=GRID!$B$3:$BI$3), 0))*GRID!$B$65,
ROUNDUP(INDEX(GRID!$B$17:$BI$27,MATCH(W$7,GRID!$A$17:$A$27,0),MATCH(1,($U$2=GRID!$B$1:$BI$1)*(КАЛЕНДАРЬ!$R26=GRID!$B$3:$BI$3), 0))*GRID!$B$65*(1-GRID!$B$69),0))</f>
        <v>274770</v>
      </c>
    </row>
    <row r="96" spans="1:24" hidden="1" x14ac:dyDescent="0.2">
      <c r="A96" s="117" t="s">
        <v>44</v>
      </c>
      <c r="B96" s="117">
        <v>24</v>
      </c>
      <c r="C96" s="138" cm="1">
        <f t="array" ref="C96">IF($I$2="Путешествия с детьми",
INDEX(GRID!$B$4:$BI$14,MATCH(C$7,GRID!$A$4:$A$14,0),MATCH(1,($U$2=GRID!$B$1:$BI$1)*(КАЛЕНДАРЬ!$R27=GRID!$B$3:$BI$3), 0))*GRID!$B$65,
ROUNDUP(INDEX(GRID!$B$4:$BI$14,MATCH(C$7,GRID!$A$4:$A$14,0),MATCH(1,($U$2=GRID!$B$1:$BI$1)*(КАЛЕНДАРЬ!$R27=GRID!$B$3:$BI$3),0))*GRID!$B$65*(1-GRID!$B$69),0))</f>
        <v>24940</v>
      </c>
      <c r="D96" s="48" cm="1">
        <f t="array" ref="D96">IF($I$2="Путешествия с детьми",
INDEX(GRID!$B$17:$BI$27,MATCH(C$7,GRID!$A$17:$A$27,0),MATCH(1,($U$2=GRID!$B$1:$BI$1)*(КАЛЕНДАРЬ!$R27=GRID!$B$3:$BI$3), 0))*GRID!$B$65,
ROUNDUP(INDEX(GRID!$B$17:$BI$27,MATCH(C$7,GRID!$A$17:$A$27,0),MATCH(1,($U$2=GRID!$B$1:$BI$1)*(КАЛЕНДАРЬ!$R27=GRID!$B$3:$BI$3), 0))*GRID!$B$65*(1-GRID!$B$69),0))</f>
        <v>27090</v>
      </c>
      <c r="E96" s="47" cm="1">
        <f t="array" ref="E96">IF($I$2="Путешествия с детьми",
INDEX(GRID!$B$4:$BI$14,MATCH(E$7,GRID!$A$4:$A$14,0),MATCH(1,($U$2=GRID!$B$1:$BI$1)*(КАЛЕНДАРЬ!$R27=GRID!$B$3:$BI$3), 0))*GRID!$B$65,
ROUNDUP(INDEX(GRID!$B$4:$BI$14,MATCH(E$7,GRID!$A$4:$A$14,0),MATCH(1,($U$2=GRID!$B$1:$BI$1)*(КАЛЕНДАРЬ!$R27=GRID!$B$3:$BI$3),0))*GRID!$B$65*(1-GRID!$B$69),0))</f>
        <v>27864</v>
      </c>
      <c r="F96" s="48" cm="1">
        <f t="array" ref="F96">IF($I$2="Путешествия с детьми",
INDEX(GRID!$B$17:$BI$27,MATCH(E$7,GRID!$A$17:$A$27,0),MATCH(1,($U$2=GRID!$B$1:$BI$1)*(КАЛЕНДАРЬ!$R27=GRID!$B$3:$BI$3), 0))*GRID!$B$65,
ROUNDUP(INDEX(GRID!$B$17:$BI$27,MATCH(E$7,GRID!$A$17:$A$27,0),MATCH(1,($U$2=GRID!$B$1:$BI$1)*(КАЛЕНДАРЬ!$R27=GRID!$B$3:$BI$3), 0))*GRID!$B$65*(1-GRID!$B$69),0))</f>
        <v>30014</v>
      </c>
      <c r="G96" s="47" t="e" cm="1">
        <f t="array" ref="G96">IF($I$2="Путешествия с детьми",
INDEX(GRID!$B$4:$BI$14,MATCH(G$7,GRID!$A$4:$A$14,0),MATCH(1,($U$2=GRID!$B$1:$BI$1)*(КАЛЕНДАРЬ!$R27=GRID!$B$3:$BI$3), 0))*GRID!$B$65,
ROUNDUP(INDEX(GRID!$B$4:$BI$14,MATCH(G$7,GRID!$A$4:$A$14,0),MATCH(1,($U$2=GRID!$B$1:$BI$1)*(КАЛЕНДАРЬ!$R27=GRID!$B$3:$BI$3),0))*GRID!$B$65*(1-GRID!$B$69),0))</f>
        <v>#N/A</v>
      </c>
      <c r="H96" s="48" t="e" cm="1">
        <f t="array" ref="H96">IF($I$2="Путешествия с детьми",
INDEX(GRID!$B$17:$BI$27,MATCH(G$7,GRID!$A$17:$A$27,0),MATCH(1,($U$2=GRID!$B$1:$BI$1)*(КАЛЕНДАРЬ!$R27=GRID!$B$3:$BI$3), 0))*GRID!$B$65,
ROUNDUP(INDEX(GRID!$B$17:$BI$27,MATCH(G$7,GRID!$A$17:$A$27,0),MATCH(1,($U$2=GRID!$B$1:$BI$1)*(КАЛЕНДАРЬ!$R27=GRID!$B$3:$BI$3), 0))*GRID!$B$65*(1-GRID!$B$69),0))</f>
        <v>#N/A</v>
      </c>
      <c r="I96" s="47" t="e" cm="1">
        <f t="array" ref="I96">IF($I$2="Путешествия с детьми",
INDEX(GRID!$B$4:$BI$14,MATCH(I$7,GRID!$A$4:$A$14,0),MATCH(1,($U$2=GRID!$B$1:$BI$1)*(КАЛЕНДАРЬ!$R27=GRID!$B$3:$BI$3), 0))*GRID!$B$65,
ROUNDUP(INDEX(GRID!$B$4:$BI$14,MATCH(I$7,GRID!$A$4:$A$14,0),MATCH(1,($U$2=GRID!$B$1:$BI$1)*(КАЛЕНДАРЬ!$R27=GRID!$B$3:$BI$3),0))*GRID!$B$65*(1-GRID!$B$69),0))</f>
        <v>#N/A</v>
      </c>
      <c r="J96" s="48" t="e" cm="1">
        <f t="array" ref="J96">IF($I$2="Путешествия с детьми",
INDEX(GRID!$B$17:$BI$27,MATCH(I$7,GRID!$A$17:$A$27,0),MATCH(1,($U$2=GRID!$B$1:$BI$1)*(КАЛЕНДАРЬ!$R27=GRID!$B$3:$BI$3), 0))*GRID!$B$65,
ROUNDUP(INDEX(GRID!$B$17:$BI$27,MATCH(I$7,GRID!$A$17:$A$27,0),MATCH(1,($U$2=GRID!$B$1:$BI$1)*(КАЛЕНДАРЬ!$R27=GRID!$B$3:$BI$3), 0))*GRID!$B$65*(1-GRID!$B$69),0))</f>
        <v>#N/A</v>
      </c>
      <c r="K96" s="47" cm="1">
        <f t="array" ref="K96">IF($I$2="Путешествия с детьми",
INDEX(GRID!$B$4:$BI$14,MATCH(K$7,GRID!$A$4:$A$14,0),MATCH(1,($U$2=GRID!$B$1:$BI$1)*(КАЛЕНДАРЬ!$R27=GRID!$B$3:$BI$3), 0))*GRID!$B$65,
ROUNDUP(INDEX(GRID!$B$4:$BI$14,MATCH(K$7,GRID!$A$4:$A$14,0),MATCH(1,($U$2=GRID!$B$1:$BI$1)*(КАЛЕНДАРЬ!$R27=GRID!$B$3:$BI$3),0))*GRID!$B$65*(1-GRID!$B$69),0))</f>
        <v>38528</v>
      </c>
      <c r="L96" s="48" cm="1">
        <f t="array" ref="L96">IF($I$2="Путешествия с детьми",
INDEX(GRID!$B$17:$BI$27,MATCH(K$7,GRID!$A$17:$A$27,0),MATCH(1,($U$2=GRID!$B$1:$BI$1)*(КАЛЕНДАРЬ!$R27=GRID!$B$3:$BI$3), 0))*GRID!$B$65,
ROUNDUP(INDEX(GRID!$B$17:$BI$27,MATCH(K$7,GRID!$A$17:$A$27,0),MATCH(1,($U$2=GRID!$B$1:$BI$1)*(КАЛЕНДАРЬ!$R27=GRID!$B$3:$BI$3), 0))*GRID!$B$65*(1-GRID!$B$69),0))</f>
        <v>40678</v>
      </c>
      <c r="M96" s="47" cm="1">
        <f t="array" ref="M96">IF($I$2="Путешествия с детьми",
INDEX(GRID!$B$4:$BI$14,MATCH(M$7,GRID!$A$4:$A$14,0),MATCH(1,($U$2=GRID!$B$1:$BI$1)*(КАЛЕНДАРЬ!$R27=GRID!$B$3:$BI$3), 0))*GRID!$B$65,
ROUNDUP(INDEX(GRID!$B$4:$BI$14,MATCH(M$7,GRID!$A$4:$A$14,0),MATCH(1,($U$2=GRID!$B$1:$BI$1)*(КАЛЕНДАРЬ!$R27=GRID!$B$3:$BI$3),0))*GRID!$B$65*(1-GRID!$B$69),0))</f>
        <v>43000</v>
      </c>
      <c r="N96" s="48" cm="1">
        <f t="array" ref="N96">IF($I$2="Путешествия с детьми",
INDEX(GRID!$B$17:$BI$27,MATCH(M$7,GRID!$A$17:$A$27,0),MATCH(1,($U$2=GRID!$B$1:$BI$1)*(КАЛЕНДАРЬ!$R27=GRID!$B$3:$BI$3), 0))*GRID!$B$65,
ROUNDUP(INDEX(GRID!$B$17:$BI$27,MATCH(M$7,GRID!$A$17:$A$27,0),MATCH(1,($U$2=GRID!$B$1:$BI$1)*(КАЛЕНДАРЬ!$R27=GRID!$B$3:$BI$3), 0))*GRID!$B$65*(1-GRID!$B$69),0))</f>
        <v>45150</v>
      </c>
      <c r="O96" s="47" cm="1">
        <f t="array" ref="O96">IF($I$2="Путешествия с детьми",
INDEX(GRID!$B$4:$BI$14,MATCH(O$7,GRID!$A$4:$A$14,0),MATCH(1,($U$2=GRID!$B$1:$BI$1)*(КАЛЕНДАРЬ!$R27=GRID!$B$3:$BI$3), 0))*GRID!$B$65,
ROUNDUP(INDEX(GRID!$B$4:$BI$14,MATCH(O$7,GRID!$A$4:$A$14,0),MATCH(1,($U$2=GRID!$B$1:$BI$1)*(КАЛЕНДАРЬ!$R27=GRID!$B$3:$BI$3),0))*GRID!$B$65*(1-GRID!$B$69),0))</f>
        <v>48590</v>
      </c>
      <c r="P96" s="48" cm="1">
        <f t="array" ref="P96">IF($I$2="Путешествия с детьми",
INDEX(GRID!$B$17:$BI$27,MATCH(O$7,GRID!$A$17:$A$27,0),MATCH(1,($U$2=GRID!$B$1:$BI$1)*(КАЛЕНДАРЬ!$R27=GRID!$B$3:$BI$3), 0))*GRID!$B$65,
ROUNDUP(INDEX(GRID!$B$17:$BI$27,MATCH(O$7,GRID!$A$17:$A$27,0),MATCH(1,($U$2=GRID!$B$1:$BI$1)*(КАЛЕНДАРЬ!$R27=GRID!$B$3:$BI$3), 0))*GRID!$B$65*(1-GRID!$B$69),0))</f>
        <v>50740</v>
      </c>
      <c r="Q96" s="47" t="e" cm="1">
        <f t="array" ref="Q96">IF($I$2="Путешествия с детьми",
INDEX(GRID!$B$4:$BI$14,MATCH(Q$7,GRID!$A$4:$A$14,0),MATCH(1,($U$2=GRID!$B$1:$BI$1)*(КАЛЕНДАРЬ!$R27=GRID!$B$3:$BI$3), 0))*GRID!$B$65,
ROUNDUP(INDEX(GRID!$B$4:$BI$14,MATCH(Q$7,GRID!$A$4:$A$14,0),MATCH(1,($U$2=GRID!$B$1:$BI$1)*(КАЛЕНДАРЬ!$R27=GRID!$B$3:$BI$3),0))*GRID!$B$65*(1-GRID!$B$69),0))</f>
        <v>#N/A</v>
      </c>
      <c r="R96" s="48" t="e" cm="1">
        <f t="array" ref="R96">IF($I$2="Путешествия с детьми",
INDEX(GRID!$B$17:$BI$27,MATCH(Q$7,GRID!$A$17:$A$27,0),MATCH(1,($U$2=GRID!$B$1:$BI$1)*(КАЛЕНДАРЬ!$R27=GRID!$B$3:$BI$3), 0))*GRID!$B$65,
ROUNDUP(INDEX(GRID!$B$17:$BI$27,MATCH(Q$7,GRID!$A$17:$A$27,0),MATCH(1,($U$2=GRID!$B$1:$BI$1)*(КАЛЕНДАРЬ!$R27=GRID!$B$3:$BI$3), 0))*GRID!$B$65*(1-GRID!$B$69),0))</f>
        <v>#N/A</v>
      </c>
      <c r="S96" s="47" t="e" cm="1">
        <f t="array" ref="S96">IF($I$2="Путешествия с детьми",
INDEX(GRID!$B$4:$BI$14,MATCH(S$7,GRID!$A$4:$A$14,0),MATCH(1,($U$2=GRID!$B$1:$BI$1)*(КАЛЕНДАРЬ!$R27=GRID!$B$3:$BI$3), 0))*GRID!$B$65,
ROUNDUP(INDEX(GRID!$B$4:$BI$14,MATCH(S$7,GRID!$A$4:$A$14,0),MATCH(1,($U$2=GRID!$B$1:$BI$1)*(КАЛЕНДАРЬ!$R27=GRID!$B$3:$BI$3),0))*GRID!$B$65*(1-GRID!$B$69),0))</f>
        <v>#N/A</v>
      </c>
      <c r="T96" s="48" t="e" cm="1">
        <f t="array" ref="T96">IF($I$2="Путешествия с детьми",
INDEX(GRID!$B$17:$BI$27,MATCH(S$7,GRID!$A$17:$A$27,0),MATCH(1,($U$2=GRID!$B$1:$BI$1)*(КАЛЕНДАРЬ!$R27=GRID!$B$3:$BI$3), 0))*GRID!$B$65,
ROUNDUP(INDEX(GRID!$B$17:$BI$27,MATCH(S$7,GRID!$A$17:$A$27,0),MATCH(1,($U$2=GRID!$B$1:$BI$1)*(КАЛЕНДАРЬ!$R27=GRID!$B$3:$BI$3), 0))*GRID!$B$65*(1-GRID!$B$69),0))</f>
        <v>#N/A</v>
      </c>
      <c r="U96" s="47" cm="1">
        <f t="array" ref="U96">IF($I$2="Путешествия с детьми",
INDEX(GRID!$B$4:$BI$14,MATCH(U$7,GRID!$A$4:$A$14,0),MATCH(1,($U$2=GRID!$B$1:$BI$1)*(КАЛЕНДАРЬ!$R27=GRID!$B$3:$BI$3), 0))*GRID!$B$65,
ROUNDUP(INDEX(GRID!$B$4:$BI$14,MATCH(U$7,GRID!$A$4:$A$14,0),MATCH(1,($U$2=GRID!$B$1:$BI$1)*(КАЛЕНДАРЬ!$R27=GRID!$B$3:$BI$3),0))*GRID!$B$65*(1-GRID!$B$69),0))</f>
        <v>75680</v>
      </c>
      <c r="V96" s="48" cm="1">
        <f t="array" ref="V96">IF($I$2="Путешествия с детьми",
INDEX(GRID!$B$17:$BI$27,MATCH(U$7,GRID!$A$17:$A$27,0),MATCH(1,($U$2=GRID!$B$1:$BI$1)*(КАЛЕНДАРЬ!$R27=GRID!$B$3:$BI$3), 0))*GRID!$B$65,
ROUNDUP(INDEX(GRID!$B$17:$BI$27,MATCH(U$7,GRID!$A$17:$A$27,0),MATCH(1,($U$2=GRID!$B$1:$BI$1)*(КАЛЕНДАРЬ!$R27=GRID!$B$3:$BI$3), 0))*GRID!$B$65*(1-GRID!$B$69),0))</f>
        <v>77830</v>
      </c>
      <c r="W96" s="47" cm="1">
        <f t="array" ref="W96">IF($I$2="Путешествия с детьми",
INDEX(GRID!$B$4:$BI$14,MATCH(W$7,GRID!$A$4:$A$14,0),MATCH(1,($U$2=GRID!$B$1:$BI$1)*(КАЛЕНДАРЬ!$R27=GRID!$B$3:$BI$3), 0))*GRID!$B$65,
ROUNDUP(INDEX(GRID!$B$4:$BI$14,MATCH(W$7,GRID!$A$4:$A$14,0),MATCH(1,($U$2=GRID!$B$1:$BI$1)*(КАЛЕНДАРЬ!$R27=GRID!$B$3:$BI$3),0))*GRID!$B$65*(1-GRID!$B$69),0))</f>
        <v>272620</v>
      </c>
      <c r="X96" s="48" cm="1">
        <f t="array" ref="X96">IF($I$2="Путешествия с детьми",
INDEX(GRID!$B$17:$BI$27,MATCH(W$7,GRID!$A$17:$A$27,0),MATCH(1,($U$2=GRID!$B$1:$BI$1)*(КАЛЕНДАРЬ!$R27=GRID!$B$3:$BI$3), 0))*GRID!$B$65,
ROUNDUP(INDEX(GRID!$B$17:$BI$27,MATCH(W$7,GRID!$A$17:$A$27,0),MATCH(1,($U$2=GRID!$B$1:$BI$1)*(КАЛЕНДАРЬ!$R27=GRID!$B$3:$BI$3), 0))*GRID!$B$65*(1-GRID!$B$69),0))</f>
        <v>274770</v>
      </c>
    </row>
    <row r="97" spans="1:24" hidden="1" x14ac:dyDescent="0.2">
      <c r="A97" s="117" t="s">
        <v>45</v>
      </c>
      <c r="B97" s="117">
        <v>25</v>
      </c>
      <c r="C97" s="138" cm="1">
        <f t="array" ref="C97">IF($I$2="Путешествия с детьми",
INDEX(GRID!$B$4:$BI$14,MATCH(C$7,GRID!$A$4:$A$14,0),MATCH(1,($U$2=GRID!$B$1:$BI$1)*(КАЛЕНДАРЬ!$R28=GRID!$B$3:$BI$3), 0))*GRID!$B$65,
ROUNDUP(INDEX(GRID!$B$4:$BI$14,MATCH(C$7,GRID!$A$4:$A$14,0),MATCH(1,($U$2=GRID!$B$1:$BI$1)*(КАЛЕНДАРЬ!$R28=GRID!$B$3:$BI$3),0))*GRID!$B$65*(1-GRID!$B$69),0))</f>
        <v>26230</v>
      </c>
      <c r="D97" s="48" cm="1">
        <f t="array" ref="D97">IF($I$2="Путешествия с детьми",
INDEX(GRID!$B$17:$BI$27,MATCH(C$7,GRID!$A$17:$A$27,0),MATCH(1,($U$2=GRID!$B$1:$BI$1)*(КАЛЕНДАРЬ!$R28=GRID!$B$3:$BI$3), 0))*GRID!$B$65,
ROUNDUP(INDEX(GRID!$B$17:$BI$27,MATCH(C$7,GRID!$A$17:$A$27,0),MATCH(1,($U$2=GRID!$B$1:$BI$1)*(КАЛЕНДАРЬ!$R28=GRID!$B$3:$BI$3), 0))*GRID!$B$65*(1-GRID!$B$69),0))</f>
        <v>28380</v>
      </c>
      <c r="E97" s="47" cm="1">
        <f t="array" ref="E97">IF($I$2="Путешествия с детьми",
INDEX(GRID!$B$4:$BI$14,MATCH(E$7,GRID!$A$4:$A$14,0),MATCH(1,($U$2=GRID!$B$1:$BI$1)*(КАЛЕНДАРЬ!$R28=GRID!$B$3:$BI$3), 0))*GRID!$B$65,
ROUNDUP(INDEX(GRID!$B$4:$BI$14,MATCH(E$7,GRID!$A$4:$A$14,0),MATCH(1,($U$2=GRID!$B$1:$BI$1)*(КАЛЕНДАРЬ!$R28=GRID!$B$3:$BI$3),0))*GRID!$B$65*(1-GRID!$B$69),0))</f>
        <v>29326</v>
      </c>
      <c r="F97" s="48" cm="1">
        <f t="array" ref="F97">IF($I$2="Путешествия с детьми",
INDEX(GRID!$B$17:$BI$27,MATCH(E$7,GRID!$A$17:$A$27,0),MATCH(1,($U$2=GRID!$B$1:$BI$1)*(КАЛЕНДАРЬ!$R28=GRID!$B$3:$BI$3), 0))*GRID!$B$65,
ROUNDUP(INDEX(GRID!$B$17:$BI$27,MATCH(E$7,GRID!$A$17:$A$27,0),MATCH(1,($U$2=GRID!$B$1:$BI$1)*(КАЛЕНДАРЬ!$R28=GRID!$B$3:$BI$3), 0))*GRID!$B$65*(1-GRID!$B$69),0))</f>
        <v>31476</v>
      </c>
      <c r="G97" s="47" t="e" cm="1">
        <f t="array" ref="G97">IF($I$2="Путешествия с детьми",
INDEX(GRID!$B$4:$BI$14,MATCH(G$7,GRID!$A$4:$A$14,0),MATCH(1,($U$2=GRID!$B$1:$BI$1)*(КАЛЕНДАРЬ!$R28=GRID!$B$3:$BI$3), 0))*GRID!$B$65,
ROUNDUP(INDEX(GRID!$B$4:$BI$14,MATCH(G$7,GRID!$A$4:$A$14,0),MATCH(1,($U$2=GRID!$B$1:$BI$1)*(КАЛЕНДАРЬ!$R28=GRID!$B$3:$BI$3),0))*GRID!$B$65*(1-GRID!$B$69),0))</f>
        <v>#N/A</v>
      </c>
      <c r="H97" s="48" t="e" cm="1">
        <f t="array" ref="H97">IF($I$2="Путешествия с детьми",
INDEX(GRID!$B$17:$BI$27,MATCH(G$7,GRID!$A$17:$A$27,0),MATCH(1,($U$2=GRID!$B$1:$BI$1)*(КАЛЕНДАРЬ!$R28=GRID!$B$3:$BI$3), 0))*GRID!$B$65,
ROUNDUP(INDEX(GRID!$B$17:$BI$27,MATCH(G$7,GRID!$A$17:$A$27,0),MATCH(1,($U$2=GRID!$B$1:$BI$1)*(КАЛЕНДАРЬ!$R28=GRID!$B$3:$BI$3), 0))*GRID!$B$65*(1-GRID!$B$69),0))</f>
        <v>#N/A</v>
      </c>
      <c r="I97" s="47" t="e" cm="1">
        <f t="array" ref="I97">IF($I$2="Путешествия с детьми",
INDEX(GRID!$B$4:$BI$14,MATCH(I$7,GRID!$A$4:$A$14,0),MATCH(1,($U$2=GRID!$B$1:$BI$1)*(КАЛЕНДАРЬ!$R28=GRID!$B$3:$BI$3), 0))*GRID!$B$65,
ROUNDUP(INDEX(GRID!$B$4:$BI$14,MATCH(I$7,GRID!$A$4:$A$14,0),MATCH(1,($U$2=GRID!$B$1:$BI$1)*(КАЛЕНДАРЬ!$R28=GRID!$B$3:$BI$3),0))*GRID!$B$65*(1-GRID!$B$69),0))</f>
        <v>#N/A</v>
      </c>
      <c r="J97" s="48" t="e" cm="1">
        <f t="array" ref="J97">IF($I$2="Путешествия с детьми",
INDEX(GRID!$B$17:$BI$27,MATCH(I$7,GRID!$A$17:$A$27,0),MATCH(1,($U$2=GRID!$B$1:$BI$1)*(КАЛЕНДАРЬ!$R28=GRID!$B$3:$BI$3), 0))*GRID!$B$65,
ROUNDUP(INDEX(GRID!$B$17:$BI$27,MATCH(I$7,GRID!$A$17:$A$27,0),MATCH(1,($U$2=GRID!$B$1:$BI$1)*(КАЛЕНДАРЬ!$R28=GRID!$B$3:$BI$3), 0))*GRID!$B$65*(1-GRID!$B$69),0))</f>
        <v>#N/A</v>
      </c>
      <c r="K97" s="47" cm="1">
        <f t="array" ref="K97">IF($I$2="Путешествия с детьми",
INDEX(GRID!$B$4:$BI$14,MATCH(K$7,GRID!$A$4:$A$14,0),MATCH(1,($U$2=GRID!$B$1:$BI$1)*(КАЛЕНДАРЬ!$R28=GRID!$B$3:$BI$3), 0))*GRID!$B$65,
ROUNDUP(INDEX(GRID!$B$4:$BI$14,MATCH(K$7,GRID!$A$4:$A$14,0),MATCH(1,($U$2=GRID!$B$1:$BI$1)*(КАЛЕНДАРЬ!$R28=GRID!$B$3:$BI$3),0))*GRID!$B$65*(1-GRID!$B$69),0))</f>
        <v>40678</v>
      </c>
      <c r="L97" s="48" cm="1">
        <f t="array" ref="L97">IF($I$2="Путешествия с детьми",
INDEX(GRID!$B$17:$BI$27,MATCH(K$7,GRID!$A$17:$A$27,0),MATCH(1,($U$2=GRID!$B$1:$BI$1)*(КАЛЕНДАРЬ!$R28=GRID!$B$3:$BI$3), 0))*GRID!$B$65,
ROUNDUP(INDEX(GRID!$B$17:$BI$27,MATCH(K$7,GRID!$A$17:$A$27,0),MATCH(1,($U$2=GRID!$B$1:$BI$1)*(КАЛЕНДАРЬ!$R28=GRID!$B$3:$BI$3), 0))*GRID!$B$65*(1-GRID!$B$69),0))</f>
        <v>42828</v>
      </c>
      <c r="M97" s="47" cm="1">
        <f t="array" ref="M97">IF($I$2="Путешествия с детьми",
INDEX(GRID!$B$4:$BI$14,MATCH(M$7,GRID!$A$4:$A$14,0),MATCH(1,($U$2=GRID!$B$1:$BI$1)*(КАЛЕНДАРЬ!$R28=GRID!$B$3:$BI$3), 0))*GRID!$B$65,
ROUNDUP(INDEX(GRID!$B$4:$BI$14,MATCH(M$7,GRID!$A$4:$A$14,0),MATCH(1,($U$2=GRID!$B$1:$BI$1)*(КАЛЕНДАРЬ!$R28=GRID!$B$3:$BI$3),0))*GRID!$B$65*(1-GRID!$B$69),0))</f>
        <v>45408</v>
      </c>
      <c r="N97" s="48" cm="1">
        <f t="array" ref="N97">IF($I$2="Путешествия с детьми",
INDEX(GRID!$B$17:$BI$27,MATCH(M$7,GRID!$A$17:$A$27,0),MATCH(1,($U$2=GRID!$B$1:$BI$1)*(КАЛЕНДАРЬ!$R28=GRID!$B$3:$BI$3), 0))*GRID!$B$65,
ROUNDUP(INDEX(GRID!$B$17:$BI$27,MATCH(M$7,GRID!$A$17:$A$27,0),MATCH(1,($U$2=GRID!$B$1:$BI$1)*(КАЛЕНДАРЬ!$R28=GRID!$B$3:$BI$3), 0))*GRID!$B$65*(1-GRID!$B$69),0))</f>
        <v>47558</v>
      </c>
      <c r="O97" s="47" cm="1">
        <f t="array" ref="O97">IF($I$2="Путешествия с детьми",
INDEX(GRID!$B$4:$BI$14,MATCH(O$7,GRID!$A$4:$A$14,0),MATCH(1,($U$2=GRID!$B$1:$BI$1)*(КАЛЕНДАРЬ!$R28=GRID!$B$3:$BI$3), 0))*GRID!$B$65,
ROUNDUP(INDEX(GRID!$B$4:$BI$14,MATCH(O$7,GRID!$A$4:$A$14,0),MATCH(1,($U$2=GRID!$B$1:$BI$1)*(КАЛЕНДАРЬ!$R28=GRID!$B$3:$BI$3),0))*GRID!$B$65*(1-GRID!$B$69),0))</f>
        <v>51084</v>
      </c>
      <c r="P97" s="48" cm="1">
        <f t="array" ref="P97">IF($I$2="Путешествия с детьми",
INDEX(GRID!$B$17:$BI$27,MATCH(O$7,GRID!$A$17:$A$27,0),MATCH(1,($U$2=GRID!$B$1:$BI$1)*(КАЛЕНДАРЬ!$R28=GRID!$B$3:$BI$3), 0))*GRID!$B$65,
ROUNDUP(INDEX(GRID!$B$17:$BI$27,MATCH(O$7,GRID!$A$17:$A$27,0),MATCH(1,($U$2=GRID!$B$1:$BI$1)*(КАЛЕНДАРЬ!$R28=GRID!$B$3:$BI$3), 0))*GRID!$B$65*(1-GRID!$B$69),0))</f>
        <v>53234</v>
      </c>
      <c r="Q97" s="47" t="e" cm="1">
        <f t="array" ref="Q97">IF($I$2="Путешествия с детьми",
INDEX(GRID!$B$4:$BI$14,MATCH(Q$7,GRID!$A$4:$A$14,0),MATCH(1,($U$2=GRID!$B$1:$BI$1)*(КАЛЕНДАРЬ!$R28=GRID!$B$3:$BI$3), 0))*GRID!$B$65,
ROUNDUP(INDEX(GRID!$B$4:$BI$14,MATCH(Q$7,GRID!$A$4:$A$14,0),MATCH(1,($U$2=GRID!$B$1:$BI$1)*(КАЛЕНДАРЬ!$R28=GRID!$B$3:$BI$3),0))*GRID!$B$65*(1-GRID!$B$69),0))</f>
        <v>#N/A</v>
      </c>
      <c r="R97" s="48" t="e" cm="1">
        <f t="array" ref="R97">IF($I$2="Путешествия с детьми",
INDEX(GRID!$B$17:$BI$27,MATCH(Q$7,GRID!$A$17:$A$27,0),MATCH(1,($U$2=GRID!$B$1:$BI$1)*(КАЛЕНДАРЬ!$R28=GRID!$B$3:$BI$3), 0))*GRID!$B$65,
ROUNDUP(INDEX(GRID!$B$17:$BI$27,MATCH(Q$7,GRID!$A$17:$A$27,0),MATCH(1,($U$2=GRID!$B$1:$BI$1)*(КАЛЕНДАРЬ!$R28=GRID!$B$3:$BI$3), 0))*GRID!$B$65*(1-GRID!$B$69),0))</f>
        <v>#N/A</v>
      </c>
      <c r="S97" s="47" t="e" cm="1">
        <f t="array" ref="S97">IF($I$2="Путешествия с детьми",
INDEX(GRID!$B$4:$BI$14,MATCH(S$7,GRID!$A$4:$A$14,0),MATCH(1,($U$2=GRID!$B$1:$BI$1)*(КАЛЕНДАРЬ!$R28=GRID!$B$3:$BI$3), 0))*GRID!$B$65,
ROUNDUP(INDEX(GRID!$B$4:$BI$14,MATCH(S$7,GRID!$A$4:$A$14,0),MATCH(1,($U$2=GRID!$B$1:$BI$1)*(КАЛЕНДАРЬ!$R28=GRID!$B$3:$BI$3),0))*GRID!$B$65*(1-GRID!$B$69),0))</f>
        <v>#N/A</v>
      </c>
      <c r="T97" s="48" t="e" cm="1">
        <f t="array" ref="T97">IF($I$2="Путешествия с детьми",
INDEX(GRID!$B$17:$BI$27,MATCH(S$7,GRID!$A$17:$A$27,0),MATCH(1,($U$2=GRID!$B$1:$BI$1)*(КАЛЕНДАРЬ!$R28=GRID!$B$3:$BI$3), 0))*GRID!$B$65,
ROUNDUP(INDEX(GRID!$B$17:$BI$27,MATCH(S$7,GRID!$A$17:$A$27,0),MATCH(1,($U$2=GRID!$B$1:$BI$1)*(КАЛЕНДАРЬ!$R28=GRID!$B$3:$BI$3), 0))*GRID!$B$65*(1-GRID!$B$69),0))</f>
        <v>#N/A</v>
      </c>
      <c r="U97" s="47" cm="1">
        <f t="array" ref="U97">IF($I$2="Путешествия с детьми",
INDEX(GRID!$B$4:$BI$14,MATCH(U$7,GRID!$A$4:$A$14,0),MATCH(1,($U$2=GRID!$B$1:$BI$1)*(КАЛЕНДАРЬ!$R28=GRID!$B$3:$BI$3), 0))*GRID!$B$65,
ROUNDUP(INDEX(GRID!$B$4:$BI$14,MATCH(U$7,GRID!$A$4:$A$14,0),MATCH(1,($U$2=GRID!$B$1:$BI$1)*(КАЛЕНДАРЬ!$R28=GRID!$B$3:$BI$3),0))*GRID!$B$65*(1-GRID!$B$69),0))</f>
        <v>79120</v>
      </c>
      <c r="V97" s="48" cm="1">
        <f t="array" ref="V97">IF($I$2="Путешествия с детьми",
INDEX(GRID!$B$17:$BI$27,MATCH(U$7,GRID!$A$17:$A$27,0),MATCH(1,($U$2=GRID!$B$1:$BI$1)*(КАЛЕНДАРЬ!$R28=GRID!$B$3:$BI$3), 0))*GRID!$B$65,
ROUNDUP(INDEX(GRID!$B$17:$BI$27,MATCH(U$7,GRID!$A$17:$A$27,0),MATCH(1,($U$2=GRID!$B$1:$BI$1)*(КАЛЕНДАРЬ!$R28=GRID!$B$3:$BI$3), 0))*GRID!$B$65*(1-GRID!$B$69),0))</f>
        <v>81270</v>
      </c>
      <c r="W97" s="47" cm="1">
        <f t="array" ref="W97">IF($I$2="Путешествия с детьми",
INDEX(GRID!$B$4:$BI$14,MATCH(W$7,GRID!$A$4:$A$14,0),MATCH(1,($U$2=GRID!$B$1:$BI$1)*(КАЛЕНДАРЬ!$R28=GRID!$B$3:$BI$3), 0))*GRID!$B$65,
ROUNDUP(INDEX(GRID!$B$4:$BI$14,MATCH(W$7,GRID!$A$4:$A$14,0),MATCH(1,($U$2=GRID!$B$1:$BI$1)*(КАЛЕНДАРЬ!$R28=GRID!$B$3:$BI$3),0))*GRID!$B$65*(1-GRID!$B$69),0))</f>
        <v>281220</v>
      </c>
      <c r="X97" s="48" cm="1">
        <f t="array" ref="X97">IF($I$2="Путешествия с детьми",
INDEX(GRID!$B$17:$BI$27,MATCH(W$7,GRID!$A$17:$A$27,0),MATCH(1,($U$2=GRID!$B$1:$BI$1)*(КАЛЕНДАРЬ!$R28=GRID!$B$3:$BI$3), 0))*GRID!$B$65,
ROUNDUP(INDEX(GRID!$B$17:$BI$27,MATCH(W$7,GRID!$A$17:$A$27,0),MATCH(1,($U$2=GRID!$B$1:$BI$1)*(КАЛЕНДАРЬ!$R28=GRID!$B$3:$BI$3), 0))*GRID!$B$65*(1-GRID!$B$69),0))</f>
        <v>283370</v>
      </c>
    </row>
    <row r="98" spans="1:24" hidden="1" x14ac:dyDescent="0.2">
      <c r="A98" s="117" t="s">
        <v>46</v>
      </c>
      <c r="B98" s="117">
        <v>26</v>
      </c>
      <c r="C98" s="138" cm="1">
        <f t="array" ref="C98">IF($I$2="Путешествия с детьми",
INDEX(GRID!$B$4:$BI$14,MATCH(C$7,GRID!$A$4:$A$14,0),MATCH(1,($U$2=GRID!$B$1:$BI$1)*(КАЛЕНДАРЬ!$R29=GRID!$B$3:$BI$3), 0))*GRID!$B$65,
ROUNDUP(INDEX(GRID!$B$4:$BI$14,MATCH(C$7,GRID!$A$4:$A$14,0),MATCH(1,($U$2=GRID!$B$1:$BI$1)*(КАЛЕНДАРЬ!$R29=GRID!$B$3:$BI$3),0))*GRID!$B$65*(1-GRID!$B$69),0))</f>
        <v>26230</v>
      </c>
      <c r="D98" s="48" cm="1">
        <f t="array" ref="D98">IF($I$2="Путешествия с детьми",
INDEX(GRID!$B$17:$BI$27,MATCH(C$7,GRID!$A$17:$A$27,0),MATCH(1,($U$2=GRID!$B$1:$BI$1)*(КАЛЕНДАРЬ!$R29=GRID!$B$3:$BI$3), 0))*GRID!$B$65,
ROUNDUP(INDEX(GRID!$B$17:$BI$27,MATCH(C$7,GRID!$A$17:$A$27,0),MATCH(1,($U$2=GRID!$B$1:$BI$1)*(КАЛЕНДАРЬ!$R29=GRID!$B$3:$BI$3), 0))*GRID!$B$65*(1-GRID!$B$69),0))</f>
        <v>28380</v>
      </c>
      <c r="E98" s="47" cm="1">
        <f t="array" ref="E98">IF($I$2="Путешествия с детьми",
INDEX(GRID!$B$4:$BI$14,MATCH(E$7,GRID!$A$4:$A$14,0),MATCH(1,($U$2=GRID!$B$1:$BI$1)*(КАЛЕНДАРЬ!$R29=GRID!$B$3:$BI$3), 0))*GRID!$B$65,
ROUNDUP(INDEX(GRID!$B$4:$BI$14,MATCH(E$7,GRID!$A$4:$A$14,0),MATCH(1,($U$2=GRID!$B$1:$BI$1)*(КАЛЕНДАРЬ!$R29=GRID!$B$3:$BI$3),0))*GRID!$B$65*(1-GRID!$B$69),0))</f>
        <v>29326</v>
      </c>
      <c r="F98" s="48" cm="1">
        <f t="array" ref="F98">IF($I$2="Путешествия с детьми",
INDEX(GRID!$B$17:$BI$27,MATCH(E$7,GRID!$A$17:$A$27,0),MATCH(1,($U$2=GRID!$B$1:$BI$1)*(КАЛЕНДАРЬ!$R29=GRID!$B$3:$BI$3), 0))*GRID!$B$65,
ROUNDUP(INDEX(GRID!$B$17:$BI$27,MATCH(E$7,GRID!$A$17:$A$27,0),MATCH(1,($U$2=GRID!$B$1:$BI$1)*(КАЛЕНДАРЬ!$R29=GRID!$B$3:$BI$3), 0))*GRID!$B$65*(1-GRID!$B$69),0))</f>
        <v>31476</v>
      </c>
      <c r="G98" s="47" t="e" cm="1">
        <f t="array" ref="G98">IF($I$2="Путешествия с детьми",
INDEX(GRID!$B$4:$BI$14,MATCH(G$7,GRID!$A$4:$A$14,0),MATCH(1,($U$2=GRID!$B$1:$BI$1)*(КАЛЕНДАРЬ!$R29=GRID!$B$3:$BI$3), 0))*GRID!$B$65,
ROUNDUP(INDEX(GRID!$B$4:$BI$14,MATCH(G$7,GRID!$A$4:$A$14,0),MATCH(1,($U$2=GRID!$B$1:$BI$1)*(КАЛЕНДАРЬ!$R29=GRID!$B$3:$BI$3),0))*GRID!$B$65*(1-GRID!$B$69),0))</f>
        <v>#N/A</v>
      </c>
      <c r="H98" s="48" t="e" cm="1">
        <f t="array" ref="H98">IF($I$2="Путешествия с детьми",
INDEX(GRID!$B$17:$BI$27,MATCH(G$7,GRID!$A$17:$A$27,0),MATCH(1,($U$2=GRID!$B$1:$BI$1)*(КАЛЕНДАРЬ!$R29=GRID!$B$3:$BI$3), 0))*GRID!$B$65,
ROUNDUP(INDEX(GRID!$B$17:$BI$27,MATCH(G$7,GRID!$A$17:$A$27,0),MATCH(1,($U$2=GRID!$B$1:$BI$1)*(КАЛЕНДАРЬ!$R29=GRID!$B$3:$BI$3), 0))*GRID!$B$65*(1-GRID!$B$69),0))</f>
        <v>#N/A</v>
      </c>
      <c r="I98" s="47" t="e" cm="1">
        <f t="array" ref="I98">IF($I$2="Путешествия с детьми",
INDEX(GRID!$B$4:$BI$14,MATCH(I$7,GRID!$A$4:$A$14,0),MATCH(1,($U$2=GRID!$B$1:$BI$1)*(КАЛЕНДАРЬ!$R29=GRID!$B$3:$BI$3), 0))*GRID!$B$65,
ROUNDUP(INDEX(GRID!$B$4:$BI$14,MATCH(I$7,GRID!$A$4:$A$14,0),MATCH(1,($U$2=GRID!$B$1:$BI$1)*(КАЛЕНДАРЬ!$R29=GRID!$B$3:$BI$3),0))*GRID!$B$65*(1-GRID!$B$69),0))</f>
        <v>#N/A</v>
      </c>
      <c r="J98" s="48" t="e" cm="1">
        <f t="array" ref="J98">IF($I$2="Путешествия с детьми",
INDEX(GRID!$B$17:$BI$27,MATCH(I$7,GRID!$A$17:$A$27,0),MATCH(1,($U$2=GRID!$B$1:$BI$1)*(КАЛЕНДАРЬ!$R29=GRID!$B$3:$BI$3), 0))*GRID!$B$65,
ROUNDUP(INDEX(GRID!$B$17:$BI$27,MATCH(I$7,GRID!$A$17:$A$27,0),MATCH(1,($U$2=GRID!$B$1:$BI$1)*(КАЛЕНДАРЬ!$R29=GRID!$B$3:$BI$3), 0))*GRID!$B$65*(1-GRID!$B$69),0))</f>
        <v>#N/A</v>
      </c>
      <c r="K98" s="47" cm="1">
        <f t="array" ref="K98">IF($I$2="Путешествия с детьми",
INDEX(GRID!$B$4:$BI$14,MATCH(K$7,GRID!$A$4:$A$14,0),MATCH(1,($U$2=GRID!$B$1:$BI$1)*(КАЛЕНДАРЬ!$R29=GRID!$B$3:$BI$3), 0))*GRID!$B$65,
ROUNDUP(INDEX(GRID!$B$4:$BI$14,MATCH(K$7,GRID!$A$4:$A$14,0),MATCH(1,($U$2=GRID!$B$1:$BI$1)*(КАЛЕНДАРЬ!$R29=GRID!$B$3:$BI$3),0))*GRID!$B$65*(1-GRID!$B$69),0))</f>
        <v>40678</v>
      </c>
      <c r="L98" s="48" cm="1">
        <f t="array" ref="L98">IF($I$2="Путешествия с детьми",
INDEX(GRID!$B$17:$BI$27,MATCH(K$7,GRID!$A$17:$A$27,0),MATCH(1,($U$2=GRID!$B$1:$BI$1)*(КАЛЕНДАРЬ!$R29=GRID!$B$3:$BI$3), 0))*GRID!$B$65,
ROUNDUP(INDEX(GRID!$B$17:$BI$27,MATCH(K$7,GRID!$A$17:$A$27,0),MATCH(1,($U$2=GRID!$B$1:$BI$1)*(КАЛЕНДАРЬ!$R29=GRID!$B$3:$BI$3), 0))*GRID!$B$65*(1-GRID!$B$69),0))</f>
        <v>42828</v>
      </c>
      <c r="M98" s="47" cm="1">
        <f t="array" ref="M98">IF($I$2="Путешествия с детьми",
INDEX(GRID!$B$4:$BI$14,MATCH(M$7,GRID!$A$4:$A$14,0),MATCH(1,($U$2=GRID!$B$1:$BI$1)*(КАЛЕНДАРЬ!$R29=GRID!$B$3:$BI$3), 0))*GRID!$B$65,
ROUNDUP(INDEX(GRID!$B$4:$BI$14,MATCH(M$7,GRID!$A$4:$A$14,0),MATCH(1,($U$2=GRID!$B$1:$BI$1)*(КАЛЕНДАРЬ!$R29=GRID!$B$3:$BI$3),0))*GRID!$B$65*(1-GRID!$B$69),0))</f>
        <v>45408</v>
      </c>
      <c r="N98" s="48" cm="1">
        <f t="array" ref="N98">IF($I$2="Путешествия с детьми",
INDEX(GRID!$B$17:$BI$27,MATCH(M$7,GRID!$A$17:$A$27,0),MATCH(1,($U$2=GRID!$B$1:$BI$1)*(КАЛЕНДАРЬ!$R29=GRID!$B$3:$BI$3), 0))*GRID!$B$65,
ROUNDUP(INDEX(GRID!$B$17:$BI$27,MATCH(M$7,GRID!$A$17:$A$27,0),MATCH(1,($U$2=GRID!$B$1:$BI$1)*(КАЛЕНДАРЬ!$R29=GRID!$B$3:$BI$3), 0))*GRID!$B$65*(1-GRID!$B$69),0))</f>
        <v>47558</v>
      </c>
      <c r="O98" s="47" cm="1">
        <f t="array" ref="O98">IF($I$2="Путешествия с детьми",
INDEX(GRID!$B$4:$BI$14,MATCH(O$7,GRID!$A$4:$A$14,0),MATCH(1,($U$2=GRID!$B$1:$BI$1)*(КАЛЕНДАРЬ!$R29=GRID!$B$3:$BI$3), 0))*GRID!$B$65,
ROUNDUP(INDEX(GRID!$B$4:$BI$14,MATCH(O$7,GRID!$A$4:$A$14,0),MATCH(1,($U$2=GRID!$B$1:$BI$1)*(КАЛЕНДАРЬ!$R29=GRID!$B$3:$BI$3),0))*GRID!$B$65*(1-GRID!$B$69),0))</f>
        <v>51084</v>
      </c>
      <c r="P98" s="48" cm="1">
        <f t="array" ref="P98">IF($I$2="Путешествия с детьми",
INDEX(GRID!$B$17:$BI$27,MATCH(O$7,GRID!$A$17:$A$27,0),MATCH(1,($U$2=GRID!$B$1:$BI$1)*(КАЛЕНДАРЬ!$R29=GRID!$B$3:$BI$3), 0))*GRID!$B$65,
ROUNDUP(INDEX(GRID!$B$17:$BI$27,MATCH(O$7,GRID!$A$17:$A$27,0),MATCH(1,($U$2=GRID!$B$1:$BI$1)*(КАЛЕНДАРЬ!$R29=GRID!$B$3:$BI$3), 0))*GRID!$B$65*(1-GRID!$B$69),0))</f>
        <v>53234</v>
      </c>
      <c r="Q98" s="47" t="e" cm="1">
        <f t="array" ref="Q98">IF($I$2="Путешествия с детьми",
INDEX(GRID!$B$4:$BI$14,MATCH(Q$7,GRID!$A$4:$A$14,0),MATCH(1,($U$2=GRID!$B$1:$BI$1)*(КАЛЕНДАРЬ!$R29=GRID!$B$3:$BI$3), 0))*GRID!$B$65,
ROUNDUP(INDEX(GRID!$B$4:$BI$14,MATCH(Q$7,GRID!$A$4:$A$14,0),MATCH(1,($U$2=GRID!$B$1:$BI$1)*(КАЛЕНДАРЬ!$R29=GRID!$B$3:$BI$3),0))*GRID!$B$65*(1-GRID!$B$69),0))</f>
        <v>#N/A</v>
      </c>
      <c r="R98" s="48" t="e" cm="1">
        <f t="array" ref="R98">IF($I$2="Путешествия с детьми",
INDEX(GRID!$B$17:$BI$27,MATCH(Q$7,GRID!$A$17:$A$27,0),MATCH(1,($U$2=GRID!$B$1:$BI$1)*(КАЛЕНДАРЬ!$R29=GRID!$B$3:$BI$3), 0))*GRID!$B$65,
ROUNDUP(INDEX(GRID!$B$17:$BI$27,MATCH(Q$7,GRID!$A$17:$A$27,0),MATCH(1,($U$2=GRID!$B$1:$BI$1)*(КАЛЕНДАРЬ!$R29=GRID!$B$3:$BI$3), 0))*GRID!$B$65*(1-GRID!$B$69),0))</f>
        <v>#N/A</v>
      </c>
      <c r="S98" s="47" t="e" cm="1">
        <f t="array" ref="S98">IF($I$2="Путешествия с детьми",
INDEX(GRID!$B$4:$BI$14,MATCH(S$7,GRID!$A$4:$A$14,0),MATCH(1,($U$2=GRID!$B$1:$BI$1)*(КАЛЕНДАРЬ!$R29=GRID!$B$3:$BI$3), 0))*GRID!$B$65,
ROUNDUP(INDEX(GRID!$B$4:$BI$14,MATCH(S$7,GRID!$A$4:$A$14,0),MATCH(1,($U$2=GRID!$B$1:$BI$1)*(КАЛЕНДАРЬ!$R29=GRID!$B$3:$BI$3),0))*GRID!$B$65*(1-GRID!$B$69),0))</f>
        <v>#N/A</v>
      </c>
      <c r="T98" s="48" t="e" cm="1">
        <f t="array" ref="T98">IF($I$2="Путешествия с детьми",
INDEX(GRID!$B$17:$BI$27,MATCH(S$7,GRID!$A$17:$A$27,0),MATCH(1,($U$2=GRID!$B$1:$BI$1)*(КАЛЕНДАРЬ!$R29=GRID!$B$3:$BI$3), 0))*GRID!$B$65,
ROUNDUP(INDEX(GRID!$B$17:$BI$27,MATCH(S$7,GRID!$A$17:$A$27,0),MATCH(1,($U$2=GRID!$B$1:$BI$1)*(КАЛЕНДАРЬ!$R29=GRID!$B$3:$BI$3), 0))*GRID!$B$65*(1-GRID!$B$69),0))</f>
        <v>#N/A</v>
      </c>
      <c r="U98" s="47" cm="1">
        <f t="array" ref="U98">IF($I$2="Путешествия с детьми",
INDEX(GRID!$B$4:$BI$14,MATCH(U$7,GRID!$A$4:$A$14,0),MATCH(1,($U$2=GRID!$B$1:$BI$1)*(КАЛЕНДАРЬ!$R29=GRID!$B$3:$BI$3), 0))*GRID!$B$65,
ROUNDUP(INDEX(GRID!$B$4:$BI$14,MATCH(U$7,GRID!$A$4:$A$14,0),MATCH(1,($U$2=GRID!$B$1:$BI$1)*(КАЛЕНДАРЬ!$R29=GRID!$B$3:$BI$3),0))*GRID!$B$65*(1-GRID!$B$69),0))</f>
        <v>79120</v>
      </c>
      <c r="V98" s="48" cm="1">
        <f t="array" ref="V98">IF($I$2="Путешествия с детьми",
INDEX(GRID!$B$17:$BI$27,MATCH(U$7,GRID!$A$17:$A$27,0),MATCH(1,($U$2=GRID!$B$1:$BI$1)*(КАЛЕНДАРЬ!$R29=GRID!$B$3:$BI$3), 0))*GRID!$B$65,
ROUNDUP(INDEX(GRID!$B$17:$BI$27,MATCH(U$7,GRID!$A$17:$A$27,0),MATCH(1,($U$2=GRID!$B$1:$BI$1)*(КАЛЕНДАРЬ!$R29=GRID!$B$3:$BI$3), 0))*GRID!$B$65*(1-GRID!$B$69),0))</f>
        <v>81270</v>
      </c>
      <c r="W98" s="47" cm="1">
        <f t="array" ref="W98">IF($I$2="Путешествия с детьми",
INDEX(GRID!$B$4:$BI$14,MATCH(W$7,GRID!$A$4:$A$14,0),MATCH(1,($U$2=GRID!$B$1:$BI$1)*(КАЛЕНДАРЬ!$R29=GRID!$B$3:$BI$3), 0))*GRID!$B$65,
ROUNDUP(INDEX(GRID!$B$4:$BI$14,MATCH(W$7,GRID!$A$4:$A$14,0),MATCH(1,($U$2=GRID!$B$1:$BI$1)*(КАЛЕНДАРЬ!$R29=GRID!$B$3:$BI$3),0))*GRID!$B$65*(1-GRID!$B$69),0))</f>
        <v>281220</v>
      </c>
      <c r="X98" s="48" cm="1">
        <f t="array" ref="X98">IF($I$2="Путешествия с детьми",
INDEX(GRID!$B$17:$BI$27,MATCH(W$7,GRID!$A$17:$A$27,0),MATCH(1,($U$2=GRID!$B$1:$BI$1)*(КАЛЕНДАРЬ!$R29=GRID!$B$3:$BI$3), 0))*GRID!$B$65,
ROUNDUP(INDEX(GRID!$B$17:$BI$27,MATCH(W$7,GRID!$A$17:$A$27,0),MATCH(1,($U$2=GRID!$B$1:$BI$1)*(КАЛЕНДАРЬ!$R29=GRID!$B$3:$BI$3), 0))*GRID!$B$65*(1-GRID!$B$69),0))</f>
        <v>283370</v>
      </c>
    </row>
    <row r="99" spans="1:24" hidden="1" x14ac:dyDescent="0.2">
      <c r="A99" s="117" t="s">
        <v>47</v>
      </c>
      <c r="B99" s="117">
        <v>27</v>
      </c>
      <c r="C99" s="138" cm="1">
        <f t="array" ref="C99">IF($I$2="Путешествия с детьми",
INDEX(GRID!$B$4:$BI$14,MATCH(C$7,GRID!$A$4:$A$14,0),MATCH(1,($U$2=GRID!$B$1:$BI$1)*(КАЛЕНДАРЬ!$R30=GRID!$B$3:$BI$3), 0))*GRID!$B$65,
ROUNDUP(INDEX(GRID!$B$4:$BI$14,MATCH(C$7,GRID!$A$4:$A$14,0),MATCH(1,($U$2=GRID!$B$1:$BI$1)*(КАЛЕНДАРЬ!$R30=GRID!$B$3:$BI$3),0))*GRID!$B$65*(1-GRID!$B$69),0))</f>
        <v>26230</v>
      </c>
      <c r="D99" s="48" cm="1">
        <f t="array" ref="D99">IF($I$2="Путешествия с детьми",
INDEX(GRID!$B$17:$BI$27,MATCH(C$7,GRID!$A$17:$A$27,0),MATCH(1,($U$2=GRID!$B$1:$BI$1)*(КАЛЕНДАРЬ!$R30=GRID!$B$3:$BI$3), 0))*GRID!$B$65,
ROUNDUP(INDEX(GRID!$B$17:$BI$27,MATCH(C$7,GRID!$A$17:$A$27,0),MATCH(1,($U$2=GRID!$B$1:$BI$1)*(КАЛЕНДАРЬ!$R30=GRID!$B$3:$BI$3), 0))*GRID!$B$65*(1-GRID!$B$69),0))</f>
        <v>28380</v>
      </c>
      <c r="E99" s="47" cm="1">
        <f t="array" ref="E99">IF($I$2="Путешествия с детьми",
INDEX(GRID!$B$4:$BI$14,MATCH(E$7,GRID!$A$4:$A$14,0),MATCH(1,($U$2=GRID!$B$1:$BI$1)*(КАЛЕНДАРЬ!$R30=GRID!$B$3:$BI$3), 0))*GRID!$B$65,
ROUNDUP(INDEX(GRID!$B$4:$BI$14,MATCH(E$7,GRID!$A$4:$A$14,0),MATCH(1,($U$2=GRID!$B$1:$BI$1)*(КАЛЕНДАРЬ!$R30=GRID!$B$3:$BI$3),0))*GRID!$B$65*(1-GRID!$B$69),0))</f>
        <v>29326</v>
      </c>
      <c r="F99" s="48" cm="1">
        <f t="array" ref="F99">IF($I$2="Путешествия с детьми",
INDEX(GRID!$B$17:$BI$27,MATCH(E$7,GRID!$A$17:$A$27,0),MATCH(1,($U$2=GRID!$B$1:$BI$1)*(КАЛЕНДАРЬ!$R30=GRID!$B$3:$BI$3), 0))*GRID!$B$65,
ROUNDUP(INDEX(GRID!$B$17:$BI$27,MATCH(E$7,GRID!$A$17:$A$27,0),MATCH(1,($U$2=GRID!$B$1:$BI$1)*(КАЛЕНДАРЬ!$R30=GRID!$B$3:$BI$3), 0))*GRID!$B$65*(1-GRID!$B$69),0))</f>
        <v>31476</v>
      </c>
      <c r="G99" s="47" t="e" cm="1">
        <f t="array" ref="G99">IF($I$2="Путешествия с детьми",
INDEX(GRID!$B$4:$BI$14,MATCH(G$7,GRID!$A$4:$A$14,0),MATCH(1,($U$2=GRID!$B$1:$BI$1)*(КАЛЕНДАРЬ!$R30=GRID!$B$3:$BI$3), 0))*GRID!$B$65,
ROUNDUP(INDEX(GRID!$B$4:$BI$14,MATCH(G$7,GRID!$A$4:$A$14,0),MATCH(1,($U$2=GRID!$B$1:$BI$1)*(КАЛЕНДАРЬ!$R30=GRID!$B$3:$BI$3),0))*GRID!$B$65*(1-GRID!$B$69),0))</f>
        <v>#N/A</v>
      </c>
      <c r="H99" s="48" t="e" cm="1">
        <f t="array" ref="H99">IF($I$2="Путешествия с детьми",
INDEX(GRID!$B$17:$BI$27,MATCH(G$7,GRID!$A$17:$A$27,0),MATCH(1,($U$2=GRID!$B$1:$BI$1)*(КАЛЕНДАРЬ!$R30=GRID!$B$3:$BI$3), 0))*GRID!$B$65,
ROUNDUP(INDEX(GRID!$B$17:$BI$27,MATCH(G$7,GRID!$A$17:$A$27,0),MATCH(1,($U$2=GRID!$B$1:$BI$1)*(КАЛЕНДАРЬ!$R30=GRID!$B$3:$BI$3), 0))*GRID!$B$65*(1-GRID!$B$69),0))</f>
        <v>#N/A</v>
      </c>
      <c r="I99" s="47" t="e" cm="1">
        <f t="array" ref="I99">IF($I$2="Путешествия с детьми",
INDEX(GRID!$B$4:$BI$14,MATCH(I$7,GRID!$A$4:$A$14,0),MATCH(1,($U$2=GRID!$B$1:$BI$1)*(КАЛЕНДАРЬ!$R30=GRID!$B$3:$BI$3), 0))*GRID!$B$65,
ROUNDUP(INDEX(GRID!$B$4:$BI$14,MATCH(I$7,GRID!$A$4:$A$14,0),MATCH(1,($U$2=GRID!$B$1:$BI$1)*(КАЛЕНДАРЬ!$R30=GRID!$B$3:$BI$3),0))*GRID!$B$65*(1-GRID!$B$69),0))</f>
        <v>#N/A</v>
      </c>
      <c r="J99" s="48" t="e" cm="1">
        <f t="array" ref="J99">IF($I$2="Путешествия с детьми",
INDEX(GRID!$B$17:$BI$27,MATCH(I$7,GRID!$A$17:$A$27,0),MATCH(1,($U$2=GRID!$B$1:$BI$1)*(КАЛЕНДАРЬ!$R30=GRID!$B$3:$BI$3), 0))*GRID!$B$65,
ROUNDUP(INDEX(GRID!$B$17:$BI$27,MATCH(I$7,GRID!$A$17:$A$27,0),MATCH(1,($U$2=GRID!$B$1:$BI$1)*(КАЛЕНДАРЬ!$R30=GRID!$B$3:$BI$3), 0))*GRID!$B$65*(1-GRID!$B$69),0))</f>
        <v>#N/A</v>
      </c>
      <c r="K99" s="47" cm="1">
        <f t="array" ref="K99">IF($I$2="Путешествия с детьми",
INDEX(GRID!$B$4:$BI$14,MATCH(K$7,GRID!$A$4:$A$14,0),MATCH(1,($U$2=GRID!$B$1:$BI$1)*(КАЛЕНДАРЬ!$R30=GRID!$B$3:$BI$3), 0))*GRID!$B$65,
ROUNDUP(INDEX(GRID!$B$4:$BI$14,MATCH(K$7,GRID!$A$4:$A$14,0),MATCH(1,($U$2=GRID!$B$1:$BI$1)*(КАЛЕНДАРЬ!$R30=GRID!$B$3:$BI$3),0))*GRID!$B$65*(1-GRID!$B$69),0))</f>
        <v>40678</v>
      </c>
      <c r="L99" s="48" cm="1">
        <f t="array" ref="L99">IF($I$2="Путешествия с детьми",
INDEX(GRID!$B$17:$BI$27,MATCH(K$7,GRID!$A$17:$A$27,0),MATCH(1,($U$2=GRID!$B$1:$BI$1)*(КАЛЕНДАРЬ!$R30=GRID!$B$3:$BI$3), 0))*GRID!$B$65,
ROUNDUP(INDEX(GRID!$B$17:$BI$27,MATCH(K$7,GRID!$A$17:$A$27,0),MATCH(1,($U$2=GRID!$B$1:$BI$1)*(КАЛЕНДАРЬ!$R30=GRID!$B$3:$BI$3), 0))*GRID!$B$65*(1-GRID!$B$69),0))</f>
        <v>42828</v>
      </c>
      <c r="M99" s="47" cm="1">
        <f t="array" ref="M99">IF($I$2="Путешествия с детьми",
INDEX(GRID!$B$4:$BI$14,MATCH(M$7,GRID!$A$4:$A$14,0),MATCH(1,($U$2=GRID!$B$1:$BI$1)*(КАЛЕНДАРЬ!$R30=GRID!$B$3:$BI$3), 0))*GRID!$B$65,
ROUNDUP(INDEX(GRID!$B$4:$BI$14,MATCH(M$7,GRID!$A$4:$A$14,0),MATCH(1,($U$2=GRID!$B$1:$BI$1)*(КАЛЕНДАРЬ!$R30=GRID!$B$3:$BI$3),0))*GRID!$B$65*(1-GRID!$B$69),0))</f>
        <v>45408</v>
      </c>
      <c r="N99" s="48" cm="1">
        <f t="array" ref="N99">IF($I$2="Путешествия с детьми",
INDEX(GRID!$B$17:$BI$27,MATCH(M$7,GRID!$A$17:$A$27,0),MATCH(1,($U$2=GRID!$B$1:$BI$1)*(КАЛЕНДАРЬ!$R30=GRID!$B$3:$BI$3), 0))*GRID!$B$65,
ROUNDUP(INDEX(GRID!$B$17:$BI$27,MATCH(M$7,GRID!$A$17:$A$27,0),MATCH(1,($U$2=GRID!$B$1:$BI$1)*(КАЛЕНДАРЬ!$R30=GRID!$B$3:$BI$3), 0))*GRID!$B$65*(1-GRID!$B$69),0))</f>
        <v>47558</v>
      </c>
      <c r="O99" s="47" cm="1">
        <f t="array" ref="O99">IF($I$2="Путешествия с детьми",
INDEX(GRID!$B$4:$BI$14,MATCH(O$7,GRID!$A$4:$A$14,0),MATCH(1,($U$2=GRID!$B$1:$BI$1)*(КАЛЕНДАРЬ!$R30=GRID!$B$3:$BI$3), 0))*GRID!$B$65,
ROUNDUP(INDEX(GRID!$B$4:$BI$14,MATCH(O$7,GRID!$A$4:$A$14,0),MATCH(1,($U$2=GRID!$B$1:$BI$1)*(КАЛЕНДАРЬ!$R30=GRID!$B$3:$BI$3),0))*GRID!$B$65*(1-GRID!$B$69),0))</f>
        <v>51084</v>
      </c>
      <c r="P99" s="48" cm="1">
        <f t="array" ref="P99">IF($I$2="Путешествия с детьми",
INDEX(GRID!$B$17:$BI$27,MATCH(O$7,GRID!$A$17:$A$27,0),MATCH(1,($U$2=GRID!$B$1:$BI$1)*(КАЛЕНДАРЬ!$R30=GRID!$B$3:$BI$3), 0))*GRID!$B$65,
ROUNDUP(INDEX(GRID!$B$17:$BI$27,MATCH(O$7,GRID!$A$17:$A$27,0),MATCH(1,($U$2=GRID!$B$1:$BI$1)*(КАЛЕНДАРЬ!$R30=GRID!$B$3:$BI$3), 0))*GRID!$B$65*(1-GRID!$B$69),0))</f>
        <v>53234</v>
      </c>
      <c r="Q99" s="47" t="e" cm="1">
        <f t="array" ref="Q99">IF($I$2="Путешествия с детьми",
INDEX(GRID!$B$4:$BI$14,MATCH(Q$7,GRID!$A$4:$A$14,0),MATCH(1,($U$2=GRID!$B$1:$BI$1)*(КАЛЕНДАРЬ!$R30=GRID!$B$3:$BI$3), 0))*GRID!$B$65,
ROUNDUP(INDEX(GRID!$B$4:$BI$14,MATCH(Q$7,GRID!$A$4:$A$14,0),MATCH(1,($U$2=GRID!$B$1:$BI$1)*(КАЛЕНДАРЬ!$R30=GRID!$B$3:$BI$3),0))*GRID!$B$65*(1-GRID!$B$69),0))</f>
        <v>#N/A</v>
      </c>
      <c r="R99" s="48" t="e" cm="1">
        <f t="array" ref="R99">IF($I$2="Путешествия с детьми",
INDEX(GRID!$B$17:$BI$27,MATCH(Q$7,GRID!$A$17:$A$27,0),MATCH(1,($U$2=GRID!$B$1:$BI$1)*(КАЛЕНДАРЬ!$R30=GRID!$B$3:$BI$3), 0))*GRID!$B$65,
ROUNDUP(INDEX(GRID!$B$17:$BI$27,MATCH(Q$7,GRID!$A$17:$A$27,0),MATCH(1,($U$2=GRID!$B$1:$BI$1)*(КАЛЕНДАРЬ!$R30=GRID!$B$3:$BI$3), 0))*GRID!$B$65*(1-GRID!$B$69),0))</f>
        <v>#N/A</v>
      </c>
      <c r="S99" s="47" t="e" cm="1">
        <f t="array" ref="S99">IF($I$2="Путешествия с детьми",
INDEX(GRID!$B$4:$BI$14,MATCH(S$7,GRID!$A$4:$A$14,0),MATCH(1,($U$2=GRID!$B$1:$BI$1)*(КАЛЕНДАРЬ!$R30=GRID!$B$3:$BI$3), 0))*GRID!$B$65,
ROUNDUP(INDEX(GRID!$B$4:$BI$14,MATCH(S$7,GRID!$A$4:$A$14,0),MATCH(1,($U$2=GRID!$B$1:$BI$1)*(КАЛЕНДАРЬ!$R30=GRID!$B$3:$BI$3),0))*GRID!$B$65*(1-GRID!$B$69),0))</f>
        <v>#N/A</v>
      </c>
      <c r="T99" s="48" t="e" cm="1">
        <f t="array" ref="T99">IF($I$2="Путешествия с детьми",
INDEX(GRID!$B$17:$BI$27,MATCH(S$7,GRID!$A$17:$A$27,0),MATCH(1,($U$2=GRID!$B$1:$BI$1)*(КАЛЕНДАРЬ!$R30=GRID!$B$3:$BI$3), 0))*GRID!$B$65,
ROUNDUP(INDEX(GRID!$B$17:$BI$27,MATCH(S$7,GRID!$A$17:$A$27,0),MATCH(1,($U$2=GRID!$B$1:$BI$1)*(КАЛЕНДАРЬ!$R30=GRID!$B$3:$BI$3), 0))*GRID!$B$65*(1-GRID!$B$69),0))</f>
        <v>#N/A</v>
      </c>
      <c r="U99" s="47" cm="1">
        <f t="array" ref="U99">IF($I$2="Путешествия с детьми",
INDEX(GRID!$B$4:$BI$14,MATCH(U$7,GRID!$A$4:$A$14,0),MATCH(1,($U$2=GRID!$B$1:$BI$1)*(КАЛЕНДАРЬ!$R30=GRID!$B$3:$BI$3), 0))*GRID!$B$65,
ROUNDUP(INDEX(GRID!$B$4:$BI$14,MATCH(U$7,GRID!$A$4:$A$14,0),MATCH(1,($U$2=GRID!$B$1:$BI$1)*(КАЛЕНДАРЬ!$R30=GRID!$B$3:$BI$3),0))*GRID!$B$65*(1-GRID!$B$69),0))</f>
        <v>79120</v>
      </c>
      <c r="V99" s="48" cm="1">
        <f t="array" ref="V99">IF($I$2="Путешествия с детьми",
INDEX(GRID!$B$17:$BI$27,MATCH(U$7,GRID!$A$17:$A$27,0),MATCH(1,($U$2=GRID!$B$1:$BI$1)*(КАЛЕНДАРЬ!$R30=GRID!$B$3:$BI$3), 0))*GRID!$B$65,
ROUNDUP(INDEX(GRID!$B$17:$BI$27,MATCH(U$7,GRID!$A$17:$A$27,0),MATCH(1,($U$2=GRID!$B$1:$BI$1)*(КАЛЕНДАРЬ!$R30=GRID!$B$3:$BI$3), 0))*GRID!$B$65*(1-GRID!$B$69),0))</f>
        <v>81270</v>
      </c>
      <c r="W99" s="47" cm="1">
        <f t="array" ref="W99">IF($I$2="Путешествия с детьми",
INDEX(GRID!$B$4:$BI$14,MATCH(W$7,GRID!$A$4:$A$14,0),MATCH(1,($U$2=GRID!$B$1:$BI$1)*(КАЛЕНДАРЬ!$R30=GRID!$B$3:$BI$3), 0))*GRID!$B$65,
ROUNDUP(INDEX(GRID!$B$4:$BI$14,MATCH(W$7,GRID!$A$4:$A$14,0),MATCH(1,($U$2=GRID!$B$1:$BI$1)*(КАЛЕНДАРЬ!$R30=GRID!$B$3:$BI$3),0))*GRID!$B$65*(1-GRID!$B$69),0))</f>
        <v>281220</v>
      </c>
      <c r="X99" s="48" cm="1">
        <f t="array" ref="X99">IF($I$2="Путешествия с детьми",
INDEX(GRID!$B$17:$BI$27,MATCH(W$7,GRID!$A$17:$A$27,0),MATCH(1,($U$2=GRID!$B$1:$BI$1)*(КАЛЕНДАРЬ!$R30=GRID!$B$3:$BI$3), 0))*GRID!$B$65,
ROUNDUP(INDEX(GRID!$B$17:$BI$27,MATCH(W$7,GRID!$A$17:$A$27,0),MATCH(1,($U$2=GRID!$B$1:$BI$1)*(КАЛЕНДАРЬ!$R30=GRID!$B$3:$BI$3), 0))*GRID!$B$65*(1-GRID!$B$69),0))</f>
        <v>283370</v>
      </c>
    </row>
    <row r="100" spans="1:24" hidden="1" x14ac:dyDescent="0.2">
      <c r="A100" s="117" t="s">
        <v>48</v>
      </c>
      <c r="B100" s="117">
        <v>28</v>
      </c>
      <c r="C100" s="138" cm="1">
        <f t="array" ref="C100">IF($I$2="Путешествия с детьми",
INDEX(GRID!$B$4:$BI$14,MATCH(C$7,GRID!$A$4:$A$14,0),MATCH(1,($U$2=GRID!$B$1:$BI$1)*(КАЛЕНДАРЬ!$R31=GRID!$B$3:$BI$3), 0))*GRID!$B$65,
ROUNDUP(INDEX(GRID!$B$4:$BI$14,MATCH(C$7,GRID!$A$4:$A$14,0),MATCH(1,($U$2=GRID!$B$1:$BI$1)*(КАЛЕНДАРЬ!$R31=GRID!$B$3:$BI$3),0))*GRID!$B$65*(1-GRID!$B$69),0))</f>
        <v>26230</v>
      </c>
      <c r="D100" s="48" cm="1">
        <f t="array" ref="D100">IF($I$2="Путешествия с детьми",
INDEX(GRID!$B$17:$BI$27,MATCH(C$7,GRID!$A$17:$A$27,0),MATCH(1,($U$2=GRID!$B$1:$BI$1)*(КАЛЕНДАРЬ!$R31=GRID!$B$3:$BI$3), 0))*GRID!$B$65,
ROUNDUP(INDEX(GRID!$B$17:$BI$27,MATCH(C$7,GRID!$A$17:$A$27,0),MATCH(1,($U$2=GRID!$B$1:$BI$1)*(КАЛЕНДАРЬ!$R31=GRID!$B$3:$BI$3), 0))*GRID!$B$65*(1-GRID!$B$69),0))</f>
        <v>28380</v>
      </c>
      <c r="E100" s="47" cm="1">
        <f t="array" ref="E100">IF($I$2="Путешествия с детьми",
INDEX(GRID!$B$4:$BI$14,MATCH(E$7,GRID!$A$4:$A$14,0),MATCH(1,($U$2=GRID!$B$1:$BI$1)*(КАЛЕНДАРЬ!$R31=GRID!$B$3:$BI$3), 0))*GRID!$B$65,
ROUNDUP(INDEX(GRID!$B$4:$BI$14,MATCH(E$7,GRID!$A$4:$A$14,0),MATCH(1,($U$2=GRID!$B$1:$BI$1)*(КАЛЕНДАРЬ!$R31=GRID!$B$3:$BI$3),0))*GRID!$B$65*(1-GRID!$B$69),0))</f>
        <v>29326</v>
      </c>
      <c r="F100" s="48" cm="1">
        <f t="array" ref="F100">IF($I$2="Путешествия с детьми",
INDEX(GRID!$B$17:$BI$27,MATCH(E$7,GRID!$A$17:$A$27,0),MATCH(1,($U$2=GRID!$B$1:$BI$1)*(КАЛЕНДАРЬ!$R31=GRID!$B$3:$BI$3), 0))*GRID!$B$65,
ROUNDUP(INDEX(GRID!$B$17:$BI$27,MATCH(E$7,GRID!$A$17:$A$27,0),MATCH(1,($U$2=GRID!$B$1:$BI$1)*(КАЛЕНДАРЬ!$R31=GRID!$B$3:$BI$3), 0))*GRID!$B$65*(1-GRID!$B$69),0))</f>
        <v>31476</v>
      </c>
      <c r="G100" s="47" t="e" cm="1">
        <f t="array" ref="G100">IF($I$2="Путешествия с детьми",
INDEX(GRID!$B$4:$BI$14,MATCH(G$7,GRID!$A$4:$A$14,0),MATCH(1,($U$2=GRID!$B$1:$BI$1)*(КАЛЕНДАРЬ!$R31=GRID!$B$3:$BI$3), 0))*GRID!$B$65,
ROUNDUP(INDEX(GRID!$B$4:$BI$14,MATCH(G$7,GRID!$A$4:$A$14,0),MATCH(1,($U$2=GRID!$B$1:$BI$1)*(КАЛЕНДАРЬ!$R31=GRID!$B$3:$BI$3),0))*GRID!$B$65*(1-GRID!$B$69),0))</f>
        <v>#N/A</v>
      </c>
      <c r="H100" s="48" t="e" cm="1">
        <f t="array" ref="H100">IF($I$2="Путешествия с детьми",
INDEX(GRID!$B$17:$BI$27,MATCH(G$7,GRID!$A$17:$A$27,0),MATCH(1,($U$2=GRID!$B$1:$BI$1)*(КАЛЕНДАРЬ!$R31=GRID!$B$3:$BI$3), 0))*GRID!$B$65,
ROUNDUP(INDEX(GRID!$B$17:$BI$27,MATCH(G$7,GRID!$A$17:$A$27,0),MATCH(1,($U$2=GRID!$B$1:$BI$1)*(КАЛЕНДАРЬ!$R31=GRID!$B$3:$BI$3), 0))*GRID!$B$65*(1-GRID!$B$69),0))</f>
        <v>#N/A</v>
      </c>
      <c r="I100" s="47" t="e" cm="1">
        <f t="array" ref="I100">IF($I$2="Путешествия с детьми",
INDEX(GRID!$B$4:$BI$14,MATCH(I$7,GRID!$A$4:$A$14,0),MATCH(1,($U$2=GRID!$B$1:$BI$1)*(КАЛЕНДАРЬ!$R31=GRID!$B$3:$BI$3), 0))*GRID!$B$65,
ROUNDUP(INDEX(GRID!$B$4:$BI$14,MATCH(I$7,GRID!$A$4:$A$14,0),MATCH(1,($U$2=GRID!$B$1:$BI$1)*(КАЛЕНДАРЬ!$R31=GRID!$B$3:$BI$3),0))*GRID!$B$65*(1-GRID!$B$69),0))</f>
        <v>#N/A</v>
      </c>
      <c r="J100" s="48" t="e" cm="1">
        <f t="array" ref="J100">IF($I$2="Путешествия с детьми",
INDEX(GRID!$B$17:$BI$27,MATCH(I$7,GRID!$A$17:$A$27,0),MATCH(1,($U$2=GRID!$B$1:$BI$1)*(КАЛЕНДАРЬ!$R31=GRID!$B$3:$BI$3), 0))*GRID!$B$65,
ROUNDUP(INDEX(GRID!$B$17:$BI$27,MATCH(I$7,GRID!$A$17:$A$27,0),MATCH(1,($U$2=GRID!$B$1:$BI$1)*(КАЛЕНДАРЬ!$R31=GRID!$B$3:$BI$3), 0))*GRID!$B$65*(1-GRID!$B$69),0))</f>
        <v>#N/A</v>
      </c>
      <c r="K100" s="47" cm="1">
        <f t="array" ref="K100">IF($I$2="Путешествия с детьми",
INDEX(GRID!$B$4:$BI$14,MATCH(K$7,GRID!$A$4:$A$14,0),MATCH(1,($U$2=GRID!$B$1:$BI$1)*(КАЛЕНДАРЬ!$R31=GRID!$B$3:$BI$3), 0))*GRID!$B$65,
ROUNDUP(INDEX(GRID!$B$4:$BI$14,MATCH(K$7,GRID!$A$4:$A$14,0),MATCH(1,($U$2=GRID!$B$1:$BI$1)*(КАЛЕНДАРЬ!$R31=GRID!$B$3:$BI$3),0))*GRID!$B$65*(1-GRID!$B$69),0))</f>
        <v>40678</v>
      </c>
      <c r="L100" s="48" cm="1">
        <f t="array" ref="L100">IF($I$2="Путешествия с детьми",
INDEX(GRID!$B$17:$BI$27,MATCH(K$7,GRID!$A$17:$A$27,0),MATCH(1,($U$2=GRID!$B$1:$BI$1)*(КАЛЕНДАРЬ!$R31=GRID!$B$3:$BI$3), 0))*GRID!$B$65,
ROUNDUP(INDEX(GRID!$B$17:$BI$27,MATCH(K$7,GRID!$A$17:$A$27,0),MATCH(1,($U$2=GRID!$B$1:$BI$1)*(КАЛЕНДАРЬ!$R31=GRID!$B$3:$BI$3), 0))*GRID!$B$65*(1-GRID!$B$69),0))</f>
        <v>42828</v>
      </c>
      <c r="M100" s="47" cm="1">
        <f t="array" ref="M100">IF($I$2="Путешествия с детьми",
INDEX(GRID!$B$4:$BI$14,MATCH(M$7,GRID!$A$4:$A$14,0),MATCH(1,($U$2=GRID!$B$1:$BI$1)*(КАЛЕНДАРЬ!$R31=GRID!$B$3:$BI$3), 0))*GRID!$B$65,
ROUNDUP(INDEX(GRID!$B$4:$BI$14,MATCH(M$7,GRID!$A$4:$A$14,0),MATCH(1,($U$2=GRID!$B$1:$BI$1)*(КАЛЕНДАРЬ!$R31=GRID!$B$3:$BI$3),0))*GRID!$B$65*(1-GRID!$B$69),0))</f>
        <v>45408</v>
      </c>
      <c r="N100" s="48" cm="1">
        <f t="array" ref="N100">IF($I$2="Путешествия с детьми",
INDEX(GRID!$B$17:$BI$27,MATCH(M$7,GRID!$A$17:$A$27,0),MATCH(1,($U$2=GRID!$B$1:$BI$1)*(КАЛЕНДАРЬ!$R31=GRID!$B$3:$BI$3), 0))*GRID!$B$65,
ROUNDUP(INDEX(GRID!$B$17:$BI$27,MATCH(M$7,GRID!$A$17:$A$27,0),MATCH(1,($U$2=GRID!$B$1:$BI$1)*(КАЛЕНДАРЬ!$R31=GRID!$B$3:$BI$3), 0))*GRID!$B$65*(1-GRID!$B$69),0))</f>
        <v>47558</v>
      </c>
      <c r="O100" s="47" cm="1">
        <f t="array" ref="O100">IF($I$2="Путешествия с детьми",
INDEX(GRID!$B$4:$BI$14,MATCH(O$7,GRID!$A$4:$A$14,0),MATCH(1,($U$2=GRID!$B$1:$BI$1)*(КАЛЕНДАРЬ!$R31=GRID!$B$3:$BI$3), 0))*GRID!$B$65,
ROUNDUP(INDEX(GRID!$B$4:$BI$14,MATCH(O$7,GRID!$A$4:$A$14,0),MATCH(1,($U$2=GRID!$B$1:$BI$1)*(КАЛЕНДАРЬ!$R31=GRID!$B$3:$BI$3),0))*GRID!$B$65*(1-GRID!$B$69),0))</f>
        <v>51084</v>
      </c>
      <c r="P100" s="48" cm="1">
        <f t="array" ref="P100">IF($I$2="Путешествия с детьми",
INDEX(GRID!$B$17:$BI$27,MATCH(O$7,GRID!$A$17:$A$27,0),MATCH(1,($U$2=GRID!$B$1:$BI$1)*(КАЛЕНДАРЬ!$R31=GRID!$B$3:$BI$3), 0))*GRID!$B$65,
ROUNDUP(INDEX(GRID!$B$17:$BI$27,MATCH(O$7,GRID!$A$17:$A$27,0),MATCH(1,($U$2=GRID!$B$1:$BI$1)*(КАЛЕНДАРЬ!$R31=GRID!$B$3:$BI$3), 0))*GRID!$B$65*(1-GRID!$B$69),0))</f>
        <v>53234</v>
      </c>
      <c r="Q100" s="47" t="e" cm="1">
        <f t="array" ref="Q100">IF($I$2="Путешествия с детьми",
INDEX(GRID!$B$4:$BI$14,MATCH(Q$7,GRID!$A$4:$A$14,0),MATCH(1,($U$2=GRID!$B$1:$BI$1)*(КАЛЕНДАРЬ!$R31=GRID!$B$3:$BI$3), 0))*GRID!$B$65,
ROUNDUP(INDEX(GRID!$B$4:$BI$14,MATCH(Q$7,GRID!$A$4:$A$14,0),MATCH(1,($U$2=GRID!$B$1:$BI$1)*(КАЛЕНДАРЬ!$R31=GRID!$B$3:$BI$3),0))*GRID!$B$65*(1-GRID!$B$69),0))</f>
        <v>#N/A</v>
      </c>
      <c r="R100" s="48" t="e" cm="1">
        <f t="array" ref="R100">IF($I$2="Путешествия с детьми",
INDEX(GRID!$B$17:$BI$27,MATCH(Q$7,GRID!$A$17:$A$27,0),MATCH(1,($U$2=GRID!$B$1:$BI$1)*(КАЛЕНДАРЬ!$R31=GRID!$B$3:$BI$3), 0))*GRID!$B$65,
ROUNDUP(INDEX(GRID!$B$17:$BI$27,MATCH(Q$7,GRID!$A$17:$A$27,0),MATCH(1,($U$2=GRID!$B$1:$BI$1)*(КАЛЕНДАРЬ!$R31=GRID!$B$3:$BI$3), 0))*GRID!$B$65*(1-GRID!$B$69),0))</f>
        <v>#N/A</v>
      </c>
      <c r="S100" s="47" t="e" cm="1">
        <f t="array" ref="S100">IF($I$2="Путешествия с детьми",
INDEX(GRID!$B$4:$BI$14,MATCH(S$7,GRID!$A$4:$A$14,0),MATCH(1,($U$2=GRID!$B$1:$BI$1)*(КАЛЕНДАРЬ!$R31=GRID!$B$3:$BI$3), 0))*GRID!$B$65,
ROUNDUP(INDEX(GRID!$B$4:$BI$14,MATCH(S$7,GRID!$A$4:$A$14,0),MATCH(1,($U$2=GRID!$B$1:$BI$1)*(КАЛЕНДАРЬ!$R31=GRID!$B$3:$BI$3),0))*GRID!$B$65*(1-GRID!$B$69),0))</f>
        <v>#N/A</v>
      </c>
      <c r="T100" s="48" t="e" cm="1">
        <f t="array" ref="T100">IF($I$2="Путешествия с детьми",
INDEX(GRID!$B$17:$BI$27,MATCH(S$7,GRID!$A$17:$A$27,0),MATCH(1,($U$2=GRID!$B$1:$BI$1)*(КАЛЕНДАРЬ!$R31=GRID!$B$3:$BI$3), 0))*GRID!$B$65,
ROUNDUP(INDEX(GRID!$B$17:$BI$27,MATCH(S$7,GRID!$A$17:$A$27,0),MATCH(1,($U$2=GRID!$B$1:$BI$1)*(КАЛЕНДАРЬ!$R31=GRID!$B$3:$BI$3), 0))*GRID!$B$65*(1-GRID!$B$69),0))</f>
        <v>#N/A</v>
      </c>
      <c r="U100" s="47" cm="1">
        <f t="array" ref="U100">IF($I$2="Путешествия с детьми",
INDEX(GRID!$B$4:$BI$14,MATCH(U$7,GRID!$A$4:$A$14,0),MATCH(1,($U$2=GRID!$B$1:$BI$1)*(КАЛЕНДАРЬ!$R31=GRID!$B$3:$BI$3), 0))*GRID!$B$65,
ROUNDUP(INDEX(GRID!$B$4:$BI$14,MATCH(U$7,GRID!$A$4:$A$14,0),MATCH(1,($U$2=GRID!$B$1:$BI$1)*(КАЛЕНДАРЬ!$R31=GRID!$B$3:$BI$3),0))*GRID!$B$65*(1-GRID!$B$69),0))</f>
        <v>79120</v>
      </c>
      <c r="V100" s="48" cm="1">
        <f t="array" ref="V100">IF($I$2="Путешествия с детьми",
INDEX(GRID!$B$17:$BI$27,MATCH(U$7,GRID!$A$17:$A$27,0),MATCH(1,($U$2=GRID!$B$1:$BI$1)*(КАЛЕНДАРЬ!$R31=GRID!$B$3:$BI$3), 0))*GRID!$B$65,
ROUNDUP(INDEX(GRID!$B$17:$BI$27,MATCH(U$7,GRID!$A$17:$A$27,0),MATCH(1,($U$2=GRID!$B$1:$BI$1)*(КАЛЕНДАРЬ!$R31=GRID!$B$3:$BI$3), 0))*GRID!$B$65*(1-GRID!$B$69),0))</f>
        <v>81270</v>
      </c>
      <c r="W100" s="47" cm="1">
        <f t="array" ref="W100">IF($I$2="Путешествия с детьми",
INDEX(GRID!$B$4:$BI$14,MATCH(W$7,GRID!$A$4:$A$14,0),MATCH(1,($U$2=GRID!$B$1:$BI$1)*(КАЛЕНДАРЬ!$R31=GRID!$B$3:$BI$3), 0))*GRID!$B$65,
ROUNDUP(INDEX(GRID!$B$4:$BI$14,MATCH(W$7,GRID!$A$4:$A$14,0),MATCH(1,($U$2=GRID!$B$1:$BI$1)*(КАЛЕНДАРЬ!$R31=GRID!$B$3:$BI$3),0))*GRID!$B$65*(1-GRID!$B$69),0))</f>
        <v>281220</v>
      </c>
      <c r="X100" s="48" cm="1">
        <f t="array" ref="X100">IF($I$2="Путешествия с детьми",
INDEX(GRID!$B$17:$BI$27,MATCH(W$7,GRID!$A$17:$A$27,0),MATCH(1,($U$2=GRID!$B$1:$BI$1)*(КАЛЕНДАРЬ!$R31=GRID!$B$3:$BI$3), 0))*GRID!$B$65,
ROUNDUP(INDEX(GRID!$B$17:$BI$27,MATCH(W$7,GRID!$A$17:$A$27,0),MATCH(1,($U$2=GRID!$B$1:$BI$1)*(КАЛЕНДАРЬ!$R31=GRID!$B$3:$BI$3), 0))*GRID!$B$65*(1-GRID!$B$69),0))</f>
        <v>283370</v>
      </c>
    </row>
    <row r="101" spans="1:24" hidden="1" x14ac:dyDescent="0.2">
      <c r="A101" s="117" t="s">
        <v>42</v>
      </c>
      <c r="B101" s="117">
        <v>29</v>
      </c>
      <c r="C101" s="138" cm="1">
        <f t="array" ref="C101">IF($I$2="Путешествия с детьми",
INDEX(GRID!$B$4:$BI$14,MATCH(C$7,GRID!$A$4:$A$14,0),MATCH(1,($U$2=GRID!$B$1:$BI$1)*(КАЛЕНДАРЬ!$R32=GRID!$B$3:$BI$3), 0))*GRID!$B$65,
ROUNDUP(INDEX(GRID!$B$4:$BI$14,MATCH(C$7,GRID!$A$4:$A$14,0),MATCH(1,($U$2=GRID!$B$1:$BI$1)*(КАЛЕНДАРЬ!$R32=GRID!$B$3:$BI$3),0))*GRID!$B$65*(1-GRID!$B$69),0))</f>
        <v>26230</v>
      </c>
      <c r="D101" s="48" cm="1">
        <f t="array" ref="D101">IF($I$2="Путешествия с детьми",
INDEX(GRID!$B$17:$BI$27,MATCH(C$7,GRID!$A$17:$A$27,0),MATCH(1,($U$2=GRID!$B$1:$BI$1)*(КАЛЕНДАРЬ!$R32=GRID!$B$3:$BI$3), 0))*GRID!$B$65,
ROUNDUP(INDEX(GRID!$B$17:$BI$27,MATCH(C$7,GRID!$A$17:$A$27,0),MATCH(1,($U$2=GRID!$B$1:$BI$1)*(КАЛЕНДАРЬ!$R32=GRID!$B$3:$BI$3), 0))*GRID!$B$65*(1-GRID!$B$69),0))</f>
        <v>28380</v>
      </c>
      <c r="E101" s="47" cm="1">
        <f t="array" ref="E101">IF($I$2="Путешествия с детьми",
INDEX(GRID!$B$4:$BI$14,MATCH(E$7,GRID!$A$4:$A$14,0),MATCH(1,($U$2=GRID!$B$1:$BI$1)*(КАЛЕНДАРЬ!$R32=GRID!$B$3:$BI$3), 0))*GRID!$B$65,
ROUNDUP(INDEX(GRID!$B$4:$BI$14,MATCH(E$7,GRID!$A$4:$A$14,0),MATCH(1,($U$2=GRID!$B$1:$BI$1)*(КАЛЕНДАРЬ!$R32=GRID!$B$3:$BI$3),0))*GRID!$B$65*(1-GRID!$B$69),0))</f>
        <v>29326</v>
      </c>
      <c r="F101" s="48" cm="1">
        <f t="array" ref="F101">IF($I$2="Путешествия с детьми",
INDEX(GRID!$B$17:$BI$27,MATCH(E$7,GRID!$A$17:$A$27,0),MATCH(1,($U$2=GRID!$B$1:$BI$1)*(КАЛЕНДАРЬ!$R32=GRID!$B$3:$BI$3), 0))*GRID!$B$65,
ROUNDUP(INDEX(GRID!$B$17:$BI$27,MATCH(E$7,GRID!$A$17:$A$27,0),MATCH(1,($U$2=GRID!$B$1:$BI$1)*(КАЛЕНДАРЬ!$R32=GRID!$B$3:$BI$3), 0))*GRID!$B$65*(1-GRID!$B$69),0))</f>
        <v>31476</v>
      </c>
      <c r="G101" s="47" t="e" cm="1">
        <f t="array" ref="G101">IF($I$2="Путешествия с детьми",
INDEX(GRID!$B$4:$BI$14,MATCH(G$7,GRID!$A$4:$A$14,0),MATCH(1,($U$2=GRID!$B$1:$BI$1)*(КАЛЕНДАРЬ!$R32=GRID!$B$3:$BI$3), 0))*GRID!$B$65,
ROUNDUP(INDEX(GRID!$B$4:$BI$14,MATCH(G$7,GRID!$A$4:$A$14,0),MATCH(1,($U$2=GRID!$B$1:$BI$1)*(КАЛЕНДАРЬ!$R32=GRID!$B$3:$BI$3),0))*GRID!$B$65*(1-GRID!$B$69),0))</f>
        <v>#N/A</v>
      </c>
      <c r="H101" s="48" t="e" cm="1">
        <f t="array" ref="H101">IF($I$2="Путешествия с детьми",
INDEX(GRID!$B$17:$BI$27,MATCH(G$7,GRID!$A$17:$A$27,0),MATCH(1,($U$2=GRID!$B$1:$BI$1)*(КАЛЕНДАРЬ!$R32=GRID!$B$3:$BI$3), 0))*GRID!$B$65,
ROUNDUP(INDEX(GRID!$B$17:$BI$27,MATCH(G$7,GRID!$A$17:$A$27,0),MATCH(1,($U$2=GRID!$B$1:$BI$1)*(КАЛЕНДАРЬ!$R32=GRID!$B$3:$BI$3), 0))*GRID!$B$65*(1-GRID!$B$69),0))</f>
        <v>#N/A</v>
      </c>
      <c r="I101" s="47" t="e" cm="1">
        <f t="array" ref="I101">IF($I$2="Путешествия с детьми",
INDEX(GRID!$B$4:$BI$14,MATCH(I$7,GRID!$A$4:$A$14,0),MATCH(1,($U$2=GRID!$B$1:$BI$1)*(КАЛЕНДАРЬ!$R32=GRID!$B$3:$BI$3), 0))*GRID!$B$65,
ROUNDUP(INDEX(GRID!$B$4:$BI$14,MATCH(I$7,GRID!$A$4:$A$14,0),MATCH(1,($U$2=GRID!$B$1:$BI$1)*(КАЛЕНДАРЬ!$R32=GRID!$B$3:$BI$3),0))*GRID!$B$65*(1-GRID!$B$69),0))</f>
        <v>#N/A</v>
      </c>
      <c r="J101" s="48" t="e" cm="1">
        <f t="array" ref="J101">IF($I$2="Путешествия с детьми",
INDEX(GRID!$B$17:$BI$27,MATCH(I$7,GRID!$A$17:$A$27,0),MATCH(1,($U$2=GRID!$B$1:$BI$1)*(КАЛЕНДАРЬ!$R32=GRID!$B$3:$BI$3), 0))*GRID!$B$65,
ROUNDUP(INDEX(GRID!$B$17:$BI$27,MATCH(I$7,GRID!$A$17:$A$27,0),MATCH(1,($U$2=GRID!$B$1:$BI$1)*(КАЛЕНДАРЬ!$R32=GRID!$B$3:$BI$3), 0))*GRID!$B$65*(1-GRID!$B$69),0))</f>
        <v>#N/A</v>
      </c>
      <c r="K101" s="47" cm="1">
        <f t="array" ref="K101">IF($I$2="Путешествия с детьми",
INDEX(GRID!$B$4:$BI$14,MATCH(K$7,GRID!$A$4:$A$14,0),MATCH(1,($U$2=GRID!$B$1:$BI$1)*(КАЛЕНДАРЬ!$R32=GRID!$B$3:$BI$3), 0))*GRID!$B$65,
ROUNDUP(INDEX(GRID!$B$4:$BI$14,MATCH(K$7,GRID!$A$4:$A$14,0),MATCH(1,($U$2=GRID!$B$1:$BI$1)*(КАЛЕНДАРЬ!$R32=GRID!$B$3:$BI$3),0))*GRID!$B$65*(1-GRID!$B$69),0))</f>
        <v>40678</v>
      </c>
      <c r="L101" s="48" cm="1">
        <f t="array" ref="L101">IF($I$2="Путешествия с детьми",
INDEX(GRID!$B$17:$BI$27,MATCH(K$7,GRID!$A$17:$A$27,0),MATCH(1,($U$2=GRID!$B$1:$BI$1)*(КАЛЕНДАРЬ!$R32=GRID!$B$3:$BI$3), 0))*GRID!$B$65,
ROUNDUP(INDEX(GRID!$B$17:$BI$27,MATCH(K$7,GRID!$A$17:$A$27,0),MATCH(1,($U$2=GRID!$B$1:$BI$1)*(КАЛЕНДАРЬ!$R32=GRID!$B$3:$BI$3), 0))*GRID!$B$65*(1-GRID!$B$69),0))</f>
        <v>42828</v>
      </c>
      <c r="M101" s="47" cm="1">
        <f t="array" ref="M101">IF($I$2="Путешествия с детьми",
INDEX(GRID!$B$4:$BI$14,MATCH(M$7,GRID!$A$4:$A$14,0),MATCH(1,($U$2=GRID!$B$1:$BI$1)*(КАЛЕНДАРЬ!$R32=GRID!$B$3:$BI$3), 0))*GRID!$B$65,
ROUNDUP(INDEX(GRID!$B$4:$BI$14,MATCH(M$7,GRID!$A$4:$A$14,0),MATCH(1,($U$2=GRID!$B$1:$BI$1)*(КАЛЕНДАРЬ!$R32=GRID!$B$3:$BI$3),0))*GRID!$B$65*(1-GRID!$B$69),0))</f>
        <v>45408</v>
      </c>
      <c r="N101" s="48" cm="1">
        <f t="array" ref="N101">IF($I$2="Путешествия с детьми",
INDEX(GRID!$B$17:$BI$27,MATCH(M$7,GRID!$A$17:$A$27,0),MATCH(1,($U$2=GRID!$B$1:$BI$1)*(КАЛЕНДАРЬ!$R32=GRID!$B$3:$BI$3), 0))*GRID!$B$65,
ROUNDUP(INDEX(GRID!$B$17:$BI$27,MATCH(M$7,GRID!$A$17:$A$27,0),MATCH(1,($U$2=GRID!$B$1:$BI$1)*(КАЛЕНДАРЬ!$R32=GRID!$B$3:$BI$3), 0))*GRID!$B$65*(1-GRID!$B$69),0))</f>
        <v>47558</v>
      </c>
      <c r="O101" s="47" cm="1">
        <f t="array" ref="O101">IF($I$2="Путешествия с детьми",
INDEX(GRID!$B$4:$BI$14,MATCH(O$7,GRID!$A$4:$A$14,0),MATCH(1,($U$2=GRID!$B$1:$BI$1)*(КАЛЕНДАРЬ!$R32=GRID!$B$3:$BI$3), 0))*GRID!$B$65,
ROUNDUP(INDEX(GRID!$B$4:$BI$14,MATCH(O$7,GRID!$A$4:$A$14,0),MATCH(1,($U$2=GRID!$B$1:$BI$1)*(КАЛЕНДАРЬ!$R32=GRID!$B$3:$BI$3),0))*GRID!$B$65*(1-GRID!$B$69),0))</f>
        <v>51084</v>
      </c>
      <c r="P101" s="48" cm="1">
        <f t="array" ref="P101">IF($I$2="Путешествия с детьми",
INDEX(GRID!$B$17:$BI$27,MATCH(O$7,GRID!$A$17:$A$27,0),MATCH(1,($U$2=GRID!$B$1:$BI$1)*(КАЛЕНДАРЬ!$R32=GRID!$B$3:$BI$3), 0))*GRID!$B$65,
ROUNDUP(INDEX(GRID!$B$17:$BI$27,MATCH(O$7,GRID!$A$17:$A$27,0),MATCH(1,($U$2=GRID!$B$1:$BI$1)*(КАЛЕНДАРЬ!$R32=GRID!$B$3:$BI$3), 0))*GRID!$B$65*(1-GRID!$B$69),0))</f>
        <v>53234</v>
      </c>
      <c r="Q101" s="47" t="e" cm="1">
        <f t="array" ref="Q101">IF($I$2="Путешествия с детьми",
INDEX(GRID!$B$4:$BI$14,MATCH(Q$7,GRID!$A$4:$A$14,0),MATCH(1,($U$2=GRID!$B$1:$BI$1)*(КАЛЕНДАРЬ!$R32=GRID!$B$3:$BI$3), 0))*GRID!$B$65,
ROUNDUP(INDEX(GRID!$B$4:$BI$14,MATCH(Q$7,GRID!$A$4:$A$14,0),MATCH(1,($U$2=GRID!$B$1:$BI$1)*(КАЛЕНДАРЬ!$R32=GRID!$B$3:$BI$3),0))*GRID!$B$65*(1-GRID!$B$69),0))</f>
        <v>#N/A</v>
      </c>
      <c r="R101" s="48" t="e" cm="1">
        <f t="array" ref="R101">IF($I$2="Путешествия с детьми",
INDEX(GRID!$B$17:$BI$27,MATCH(Q$7,GRID!$A$17:$A$27,0),MATCH(1,($U$2=GRID!$B$1:$BI$1)*(КАЛЕНДАРЬ!$R32=GRID!$B$3:$BI$3), 0))*GRID!$B$65,
ROUNDUP(INDEX(GRID!$B$17:$BI$27,MATCH(Q$7,GRID!$A$17:$A$27,0),MATCH(1,($U$2=GRID!$B$1:$BI$1)*(КАЛЕНДАРЬ!$R32=GRID!$B$3:$BI$3), 0))*GRID!$B$65*(1-GRID!$B$69),0))</f>
        <v>#N/A</v>
      </c>
      <c r="S101" s="47" t="e" cm="1">
        <f t="array" ref="S101">IF($I$2="Путешествия с детьми",
INDEX(GRID!$B$4:$BI$14,MATCH(S$7,GRID!$A$4:$A$14,0),MATCH(1,($U$2=GRID!$B$1:$BI$1)*(КАЛЕНДАРЬ!$R32=GRID!$B$3:$BI$3), 0))*GRID!$B$65,
ROUNDUP(INDEX(GRID!$B$4:$BI$14,MATCH(S$7,GRID!$A$4:$A$14,0),MATCH(1,($U$2=GRID!$B$1:$BI$1)*(КАЛЕНДАРЬ!$R32=GRID!$B$3:$BI$3),0))*GRID!$B$65*(1-GRID!$B$69),0))</f>
        <v>#N/A</v>
      </c>
      <c r="T101" s="48" t="e" cm="1">
        <f t="array" ref="T101">IF($I$2="Путешествия с детьми",
INDEX(GRID!$B$17:$BI$27,MATCH(S$7,GRID!$A$17:$A$27,0),MATCH(1,($U$2=GRID!$B$1:$BI$1)*(КАЛЕНДАРЬ!$R32=GRID!$B$3:$BI$3), 0))*GRID!$B$65,
ROUNDUP(INDEX(GRID!$B$17:$BI$27,MATCH(S$7,GRID!$A$17:$A$27,0),MATCH(1,($U$2=GRID!$B$1:$BI$1)*(КАЛЕНДАРЬ!$R32=GRID!$B$3:$BI$3), 0))*GRID!$B$65*(1-GRID!$B$69),0))</f>
        <v>#N/A</v>
      </c>
      <c r="U101" s="47" cm="1">
        <f t="array" ref="U101">IF($I$2="Путешествия с детьми",
INDEX(GRID!$B$4:$BI$14,MATCH(U$7,GRID!$A$4:$A$14,0),MATCH(1,($U$2=GRID!$B$1:$BI$1)*(КАЛЕНДАРЬ!$R32=GRID!$B$3:$BI$3), 0))*GRID!$B$65,
ROUNDUP(INDEX(GRID!$B$4:$BI$14,MATCH(U$7,GRID!$A$4:$A$14,0),MATCH(1,($U$2=GRID!$B$1:$BI$1)*(КАЛЕНДАРЬ!$R32=GRID!$B$3:$BI$3),0))*GRID!$B$65*(1-GRID!$B$69),0))</f>
        <v>79120</v>
      </c>
      <c r="V101" s="48" cm="1">
        <f t="array" ref="V101">IF($I$2="Путешествия с детьми",
INDEX(GRID!$B$17:$BI$27,MATCH(U$7,GRID!$A$17:$A$27,0),MATCH(1,($U$2=GRID!$B$1:$BI$1)*(КАЛЕНДАРЬ!$R32=GRID!$B$3:$BI$3), 0))*GRID!$B$65,
ROUNDUP(INDEX(GRID!$B$17:$BI$27,MATCH(U$7,GRID!$A$17:$A$27,0),MATCH(1,($U$2=GRID!$B$1:$BI$1)*(КАЛЕНДАРЬ!$R32=GRID!$B$3:$BI$3), 0))*GRID!$B$65*(1-GRID!$B$69),0))</f>
        <v>81270</v>
      </c>
      <c r="W101" s="47" cm="1">
        <f t="array" ref="W101">IF($I$2="Путешествия с детьми",
INDEX(GRID!$B$4:$BI$14,MATCH(W$7,GRID!$A$4:$A$14,0),MATCH(1,($U$2=GRID!$B$1:$BI$1)*(КАЛЕНДАРЬ!$R32=GRID!$B$3:$BI$3), 0))*GRID!$B$65,
ROUNDUP(INDEX(GRID!$B$4:$BI$14,MATCH(W$7,GRID!$A$4:$A$14,0),MATCH(1,($U$2=GRID!$B$1:$BI$1)*(КАЛЕНДАРЬ!$R32=GRID!$B$3:$BI$3),0))*GRID!$B$65*(1-GRID!$B$69),0))</f>
        <v>281220</v>
      </c>
      <c r="X101" s="48" cm="1">
        <f t="array" ref="X101">IF($I$2="Путешествия с детьми",
INDEX(GRID!$B$17:$BI$27,MATCH(W$7,GRID!$A$17:$A$27,0),MATCH(1,($U$2=GRID!$B$1:$BI$1)*(КАЛЕНДАРЬ!$R32=GRID!$B$3:$BI$3), 0))*GRID!$B$65,
ROUNDUP(INDEX(GRID!$B$17:$BI$27,MATCH(W$7,GRID!$A$17:$A$27,0),MATCH(1,($U$2=GRID!$B$1:$BI$1)*(КАЛЕНДАРЬ!$R32=GRID!$B$3:$BI$3), 0))*GRID!$B$65*(1-GRID!$B$69),0))</f>
        <v>283370</v>
      </c>
    </row>
    <row r="102" spans="1:24" hidden="1" x14ac:dyDescent="0.2">
      <c r="A102" s="117" t="s">
        <v>43</v>
      </c>
      <c r="B102" s="117">
        <v>30</v>
      </c>
      <c r="C102" s="138" cm="1">
        <f t="array" ref="C102">IF($I$2="Путешествия с детьми",
INDEX(GRID!$B$4:$BI$14,MATCH(C$7,GRID!$A$4:$A$14,0),MATCH(1,($U$2=GRID!$B$1:$BI$1)*(КАЛЕНДАРЬ!$R33=GRID!$B$3:$BI$3), 0))*GRID!$B$65,
ROUNDUP(INDEX(GRID!$B$4:$BI$14,MATCH(C$7,GRID!$A$4:$A$14,0),MATCH(1,($U$2=GRID!$B$1:$BI$1)*(КАЛЕНДАРЬ!$R33=GRID!$B$3:$BI$3),0))*GRID!$B$65*(1-GRID!$B$69),0))</f>
        <v>26230</v>
      </c>
      <c r="D102" s="48" cm="1">
        <f t="array" ref="D102">IF($I$2="Путешествия с детьми",
INDEX(GRID!$B$17:$BI$27,MATCH(C$7,GRID!$A$17:$A$27,0),MATCH(1,($U$2=GRID!$B$1:$BI$1)*(КАЛЕНДАРЬ!$R33=GRID!$B$3:$BI$3), 0))*GRID!$B$65,
ROUNDUP(INDEX(GRID!$B$17:$BI$27,MATCH(C$7,GRID!$A$17:$A$27,0),MATCH(1,($U$2=GRID!$B$1:$BI$1)*(КАЛЕНДАРЬ!$R33=GRID!$B$3:$BI$3), 0))*GRID!$B$65*(1-GRID!$B$69),0))</f>
        <v>28380</v>
      </c>
      <c r="E102" s="47" cm="1">
        <f t="array" ref="E102">IF($I$2="Путешествия с детьми",
INDEX(GRID!$B$4:$BI$14,MATCH(E$7,GRID!$A$4:$A$14,0),MATCH(1,($U$2=GRID!$B$1:$BI$1)*(КАЛЕНДАРЬ!$R33=GRID!$B$3:$BI$3), 0))*GRID!$B$65,
ROUNDUP(INDEX(GRID!$B$4:$BI$14,MATCH(E$7,GRID!$A$4:$A$14,0),MATCH(1,($U$2=GRID!$B$1:$BI$1)*(КАЛЕНДАРЬ!$R33=GRID!$B$3:$BI$3),0))*GRID!$B$65*(1-GRID!$B$69),0))</f>
        <v>29326</v>
      </c>
      <c r="F102" s="48" cm="1">
        <f t="array" ref="F102">IF($I$2="Путешествия с детьми",
INDEX(GRID!$B$17:$BI$27,MATCH(E$7,GRID!$A$17:$A$27,0),MATCH(1,($U$2=GRID!$B$1:$BI$1)*(КАЛЕНДАРЬ!$R33=GRID!$B$3:$BI$3), 0))*GRID!$B$65,
ROUNDUP(INDEX(GRID!$B$17:$BI$27,MATCH(E$7,GRID!$A$17:$A$27,0),MATCH(1,($U$2=GRID!$B$1:$BI$1)*(КАЛЕНДАРЬ!$R33=GRID!$B$3:$BI$3), 0))*GRID!$B$65*(1-GRID!$B$69),0))</f>
        <v>31476</v>
      </c>
      <c r="G102" s="47" t="e" cm="1">
        <f t="array" ref="G102">IF($I$2="Путешествия с детьми",
INDEX(GRID!$B$4:$BI$14,MATCH(G$7,GRID!$A$4:$A$14,0),MATCH(1,($U$2=GRID!$B$1:$BI$1)*(КАЛЕНДАРЬ!$R33=GRID!$B$3:$BI$3), 0))*GRID!$B$65,
ROUNDUP(INDEX(GRID!$B$4:$BI$14,MATCH(G$7,GRID!$A$4:$A$14,0),MATCH(1,($U$2=GRID!$B$1:$BI$1)*(КАЛЕНДАРЬ!$R33=GRID!$B$3:$BI$3),0))*GRID!$B$65*(1-GRID!$B$69),0))</f>
        <v>#N/A</v>
      </c>
      <c r="H102" s="48" t="e" cm="1">
        <f t="array" ref="H102">IF($I$2="Путешествия с детьми",
INDEX(GRID!$B$17:$BI$27,MATCH(G$7,GRID!$A$17:$A$27,0),MATCH(1,($U$2=GRID!$B$1:$BI$1)*(КАЛЕНДАРЬ!$R33=GRID!$B$3:$BI$3), 0))*GRID!$B$65,
ROUNDUP(INDEX(GRID!$B$17:$BI$27,MATCH(G$7,GRID!$A$17:$A$27,0),MATCH(1,($U$2=GRID!$B$1:$BI$1)*(КАЛЕНДАРЬ!$R33=GRID!$B$3:$BI$3), 0))*GRID!$B$65*(1-GRID!$B$69),0))</f>
        <v>#N/A</v>
      </c>
      <c r="I102" s="47" t="e" cm="1">
        <f t="array" ref="I102">IF($I$2="Путешествия с детьми",
INDEX(GRID!$B$4:$BI$14,MATCH(I$7,GRID!$A$4:$A$14,0),MATCH(1,($U$2=GRID!$B$1:$BI$1)*(КАЛЕНДАРЬ!$R33=GRID!$B$3:$BI$3), 0))*GRID!$B$65,
ROUNDUP(INDEX(GRID!$B$4:$BI$14,MATCH(I$7,GRID!$A$4:$A$14,0),MATCH(1,($U$2=GRID!$B$1:$BI$1)*(КАЛЕНДАРЬ!$R33=GRID!$B$3:$BI$3),0))*GRID!$B$65*(1-GRID!$B$69),0))</f>
        <v>#N/A</v>
      </c>
      <c r="J102" s="48" t="e" cm="1">
        <f t="array" ref="J102">IF($I$2="Путешествия с детьми",
INDEX(GRID!$B$17:$BI$27,MATCH(I$7,GRID!$A$17:$A$27,0),MATCH(1,($U$2=GRID!$B$1:$BI$1)*(КАЛЕНДАРЬ!$R33=GRID!$B$3:$BI$3), 0))*GRID!$B$65,
ROUNDUP(INDEX(GRID!$B$17:$BI$27,MATCH(I$7,GRID!$A$17:$A$27,0),MATCH(1,($U$2=GRID!$B$1:$BI$1)*(КАЛЕНДАРЬ!$R33=GRID!$B$3:$BI$3), 0))*GRID!$B$65*(1-GRID!$B$69),0))</f>
        <v>#N/A</v>
      </c>
      <c r="K102" s="47" cm="1">
        <f t="array" ref="K102">IF($I$2="Путешествия с детьми",
INDEX(GRID!$B$4:$BI$14,MATCH(K$7,GRID!$A$4:$A$14,0),MATCH(1,($U$2=GRID!$B$1:$BI$1)*(КАЛЕНДАРЬ!$R33=GRID!$B$3:$BI$3), 0))*GRID!$B$65,
ROUNDUP(INDEX(GRID!$B$4:$BI$14,MATCH(K$7,GRID!$A$4:$A$14,0),MATCH(1,($U$2=GRID!$B$1:$BI$1)*(КАЛЕНДАРЬ!$R33=GRID!$B$3:$BI$3),0))*GRID!$B$65*(1-GRID!$B$69),0))</f>
        <v>40678</v>
      </c>
      <c r="L102" s="48" cm="1">
        <f t="array" ref="L102">IF($I$2="Путешествия с детьми",
INDEX(GRID!$B$17:$BI$27,MATCH(K$7,GRID!$A$17:$A$27,0),MATCH(1,($U$2=GRID!$B$1:$BI$1)*(КАЛЕНДАРЬ!$R33=GRID!$B$3:$BI$3), 0))*GRID!$B$65,
ROUNDUP(INDEX(GRID!$B$17:$BI$27,MATCH(K$7,GRID!$A$17:$A$27,0),MATCH(1,($U$2=GRID!$B$1:$BI$1)*(КАЛЕНДАРЬ!$R33=GRID!$B$3:$BI$3), 0))*GRID!$B$65*(1-GRID!$B$69),0))</f>
        <v>42828</v>
      </c>
      <c r="M102" s="47" cm="1">
        <f t="array" ref="M102">IF($I$2="Путешествия с детьми",
INDEX(GRID!$B$4:$BI$14,MATCH(M$7,GRID!$A$4:$A$14,0),MATCH(1,($U$2=GRID!$B$1:$BI$1)*(КАЛЕНДАРЬ!$R33=GRID!$B$3:$BI$3), 0))*GRID!$B$65,
ROUNDUP(INDEX(GRID!$B$4:$BI$14,MATCH(M$7,GRID!$A$4:$A$14,0),MATCH(1,($U$2=GRID!$B$1:$BI$1)*(КАЛЕНДАРЬ!$R33=GRID!$B$3:$BI$3),0))*GRID!$B$65*(1-GRID!$B$69),0))</f>
        <v>45408</v>
      </c>
      <c r="N102" s="48" cm="1">
        <f t="array" ref="N102">IF($I$2="Путешествия с детьми",
INDEX(GRID!$B$17:$BI$27,MATCH(M$7,GRID!$A$17:$A$27,0),MATCH(1,($U$2=GRID!$B$1:$BI$1)*(КАЛЕНДАРЬ!$R33=GRID!$B$3:$BI$3), 0))*GRID!$B$65,
ROUNDUP(INDEX(GRID!$B$17:$BI$27,MATCH(M$7,GRID!$A$17:$A$27,0),MATCH(1,($U$2=GRID!$B$1:$BI$1)*(КАЛЕНДАРЬ!$R33=GRID!$B$3:$BI$3), 0))*GRID!$B$65*(1-GRID!$B$69),0))</f>
        <v>47558</v>
      </c>
      <c r="O102" s="47" cm="1">
        <f t="array" ref="O102">IF($I$2="Путешествия с детьми",
INDEX(GRID!$B$4:$BI$14,MATCH(O$7,GRID!$A$4:$A$14,0),MATCH(1,($U$2=GRID!$B$1:$BI$1)*(КАЛЕНДАРЬ!$R33=GRID!$B$3:$BI$3), 0))*GRID!$B$65,
ROUNDUP(INDEX(GRID!$B$4:$BI$14,MATCH(O$7,GRID!$A$4:$A$14,0),MATCH(1,($U$2=GRID!$B$1:$BI$1)*(КАЛЕНДАРЬ!$R33=GRID!$B$3:$BI$3),0))*GRID!$B$65*(1-GRID!$B$69),0))</f>
        <v>51084</v>
      </c>
      <c r="P102" s="48" cm="1">
        <f t="array" ref="P102">IF($I$2="Путешествия с детьми",
INDEX(GRID!$B$17:$BI$27,MATCH(O$7,GRID!$A$17:$A$27,0),MATCH(1,($U$2=GRID!$B$1:$BI$1)*(КАЛЕНДАРЬ!$R33=GRID!$B$3:$BI$3), 0))*GRID!$B$65,
ROUNDUP(INDEX(GRID!$B$17:$BI$27,MATCH(O$7,GRID!$A$17:$A$27,0),MATCH(1,($U$2=GRID!$B$1:$BI$1)*(КАЛЕНДАРЬ!$R33=GRID!$B$3:$BI$3), 0))*GRID!$B$65*(1-GRID!$B$69),0))</f>
        <v>53234</v>
      </c>
      <c r="Q102" s="47" t="e" cm="1">
        <f t="array" ref="Q102">IF($I$2="Путешествия с детьми",
INDEX(GRID!$B$4:$BI$14,MATCH(Q$7,GRID!$A$4:$A$14,0),MATCH(1,($U$2=GRID!$B$1:$BI$1)*(КАЛЕНДАРЬ!$R33=GRID!$B$3:$BI$3), 0))*GRID!$B$65,
ROUNDUP(INDEX(GRID!$B$4:$BI$14,MATCH(Q$7,GRID!$A$4:$A$14,0),MATCH(1,($U$2=GRID!$B$1:$BI$1)*(КАЛЕНДАРЬ!$R33=GRID!$B$3:$BI$3),0))*GRID!$B$65*(1-GRID!$B$69),0))</f>
        <v>#N/A</v>
      </c>
      <c r="R102" s="48" t="e" cm="1">
        <f t="array" ref="R102">IF($I$2="Путешествия с детьми",
INDEX(GRID!$B$17:$BI$27,MATCH(Q$7,GRID!$A$17:$A$27,0),MATCH(1,($U$2=GRID!$B$1:$BI$1)*(КАЛЕНДАРЬ!$R33=GRID!$B$3:$BI$3), 0))*GRID!$B$65,
ROUNDUP(INDEX(GRID!$B$17:$BI$27,MATCH(Q$7,GRID!$A$17:$A$27,0),MATCH(1,($U$2=GRID!$B$1:$BI$1)*(КАЛЕНДАРЬ!$R33=GRID!$B$3:$BI$3), 0))*GRID!$B$65*(1-GRID!$B$69),0))</f>
        <v>#N/A</v>
      </c>
      <c r="S102" s="47" t="e" cm="1">
        <f t="array" ref="S102">IF($I$2="Путешествия с детьми",
INDEX(GRID!$B$4:$BI$14,MATCH(S$7,GRID!$A$4:$A$14,0),MATCH(1,($U$2=GRID!$B$1:$BI$1)*(КАЛЕНДАРЬ!$R33=GRID!$B$3:$BI$3), 0))*GRID!$B$65,
ROUNDUP(INDEX(GRID!$B$4:$BI$14,MATCH(S$7,GRID!$A$4:$A$14,0),MATCH(1,($U$2=GRID!$B$1:$BI$1)*(КАЛЕНДАРЬ!$R33=GRID!$B$3:$BI$3),0))*GRID!$B$65*(1-GRID!$B$69),0))</f>
        <v>#N/A</v>
      </c>
      <c r="T102" s="48" t="e" cm="1">
        <f t="array" ref="T102">IF($I$2="Путешествия с детьми",
INDEX(GRID!$B$17:$BI$27,MATCH(S$7,GRID!$A$17:$A$27,0),MATCH(1,($U$2=GRID!$B$1:$BI$1)*(КАЛЕНДАРЬ!$R33=GRID!$B$3:$BI$3), 0))*GRID!$B$65,
ROUNDUP(INDEX(GRID!$B$17:$BI$27,MATCH(S$7,GRID!$A$17:$A$27,0),MATCH(1,($U$2=GRID!$B$1:$BI$1)*(КАЛЕНДАРЬ!$R33=GRID!$B$3:$BI$3), 0))*GRID!$B$65*(1-GRID!$B$69),0))</f>
        <v>#N/A</v>
      </c>
      <c r="U102" s="47" cm="1">
        <f t="array" ref="U102">IF($I$2="Путешествия с детьми",
INDEX(GRID!$B$4:$BI$14,MATCH(U$7,GRID!$A$4:$A$14,0),MATCH(1,($U$2=GRID!$B$1:$BI$1)*(КАЛЕНДАРЬ!$R33=GRID!$B$3:$BI$3), 0))*GRID!$B$65,
ROUNDUP(INDEX(GRID!$B$4:$BI$14,MATCH(U$7,GRID!$A$4:$A$14,0),MATCH(1,($U$2=GRID!$B$1:$BI$1)*(КАЛЕНДАРЬ!$R33=GRID!$B$3:$BI$3),0))*GRID!$B$65*(1-GRID!$B$69),0))</f>
        <v>79120</v>
      </c>
      <c r="V102" s="48" cm="1">
        <f t="array" ref="V102">IF($I$2="Путешествия с детьми",
INDEX(GRID!$B$17:$BI$27,MATCH(U$7,GRID!$A$17:$A$27,0),MATCH(1,($U$2=GRID!$B$1:$BI$1)*(КАЛЕНДАРЬ!$R33=GRID!$B$3:$BI$3), 0))*GRID!$B$65,
ROUNDUP(INDEX(GRID!$B$17:$BI$27,MATCH(U$7,GRID!$A$17:$A$27,0),MATCH(1,($U$2=GRID!$B$1:$BI$1)*(КАЛЕНДАРЬ!$R33=GRID!$B$3:$BI$3), 0))*GRID!$B$65*(1-GRID!$B$69),0))</f>
        <v>81270</v>
      </c>
      <c r="W102" s="47" cm="1">
        <f t="array" ref="W102">IF($I$2="Путешествия с детьми",
INDEX(GRID!$B$4:$BI$14,MATCH(W$7,GRID!$A$4:$A$14,0),MATCH(1,($U$2=GRID!$B$1:$BI$1)*(КАЛЕНДАРЬ!$R33=GRID!$B$3:$BI$3), 0))*GRID!$B$65,
ROUNDUP(INDEX(GRID!$B$4:$BI$14,MATCH(W$7,GRID!$A$4:$A$14,0),MATCH(1,($U$2=GRID!$B$1:$BI$1)*(КАЛЕНДАРЬ!$R33=GRID!$B$3:$BI$3),0))*GRID!$B$65*(1-GRID!$B$69),0))</f>
        <v>281220</v>
      </c>
      <c r="X102" s="48" cm="1">
        <f t="array" ref="X102">IF($I$2="Путешествия с детьми",
INDEX(GRID!$B$17:$BI$27,MATCH(W$7,GRID!$A$17:$A$27,0),MATCH(1,($U$2=GRID!$B$1:$BI$1)*(КАЛЕНДАРЬ!$R33=GRID!$B$3:$BI$3), 0))*GRID!$B$65,
ROUNDUP(INDEX(GRID!$B$17:$BI$27,MATCH(W$7,GRID!$A$17:$A$27,0),MATCH(1,($U$2=GRID!$B$1:$BI$1)*(КАЛЕНДАРЬ!$R33=GRID!$B$3:$BI$3), 0))*GRID!$B$65*(1-GRID!$B$69),0))</f>
        <v>283370</v>
      </c>
    </row>
    <row r="103" spans="1:24" ht="13.5" hidden="1" customHeight="1" x14ac:dyDescent="0.2"/>
    <row r="104" spans="1:24" hidden="1" x14ac:dyDescent="0.2">
      <c r="A104" s="210" t="s">
        <v>38</v>
      </c>
      <c r="B104" s="210"/>
      <c r="C104" s="210"/>
      <c r="D104" s="210"/>
      <c r="E104" s="210"/>
      <c r="F104" s="210"/>
      <c r="G104" s="210"/>
      <c r="H104" s="210"/>
      <c r="I104" s="210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</row>
    <row r="105" spans="1:24" hidden="1" x14ac:dyDescent="0.2">
      <c r="A105" s="211" t="s">
        <v>59</v>
      </c>
      <c r="B105" s="212"/>
      <c r="C105" s="212"/>
      <c r="D105" s="212"/>
      <c r="E105" s="212"/>
      <c r="F105" s="212"/>
      <c r="G105" s="212"/>
      <c r="H105" s="212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</row>
    <row r="106" spans="1:24" ht="58.5" hidden="1" customHeight="1" x14ac:dyDescent="0.2">
      <c r="A106" s="213" t="s">
        <v>39</v>
      </c>
      <c r="B106" s="214"/>
      <c r="C106" s="217" t="s">
        <v>85</v>
      </c>
      <c r="D106" s="218"/>
      <c r="E106" s="219" t="s">
        <v>86</v>
      </c>
      <c r="F106" s="220"/>
      <c r="G106" s="221" t="s">
        <v>186</v>
      </c>
      <c r="H106" s="222"/>
      <c r="I106" s="223" t="s">
        <v>187</v>
      </c>
      <c r="J106" s="224"/>
      <c r="K106" s="225" t="s">
        <v>88</v>
      </c>
      <c r="L106" s="225"/>
      <c r="M106" s="226" t="s">
        <v>89</v>
      </c>
      <c r="N106" s="227"/>
      <c r="O106" s="228" t="s">
        <v>94</v>
      </c>
      <c r="P106" s="229"/>
      <c r="Q106" s="230" t="s">
        <v>188</v>
      </c>
      <c r="R106" s="230"/>
      <c r="S106" s="231" t="s">
        <v>189</v>
      </c>
      <c r="T106" s="231"/>
      <c r="U106" s="232" t="s">
        <v>91</v>
      </c>
      <c r="V106" s="233"/>
      <c r="W106" s="234" t="s">
        <v>96</v>
      </c>
      <c r="X106" s="235"/>
    </row>
    <row r="107" spans="1:24" hidden="1" x14ac:dyDescent="0.2">
      <c r="A107" s="215"/>
      <c r="B107" s="216"/>
      <c r="C107" s="67" t="s">
        <v>40</v>
      </c>
      <c r="D107" s="45" t="s">
        <v>41</v>
      </c>
      <c r="E107" s="45" t="s">
        <v>40</v>
      </c>
      <c r="F107" s="45" t="s">
        <v>41</v>
      </c>
      <c r="G107" s="45" t="s">
        <v>40</v>
      </c>
      <c r="H107" s="45" t="s">
        <v>41</v>
      </c>
      <c r="I107" s="45" t="s">
        <v>40</v>
      </c>
      <c r="J107" s="45" t="s">
        <v>41</v>
      </c>
      <c r="K107" s="45" t="s">
        <v>40</v>
      </c>
      <c r="L107" s="45" t="s">
        <v>41</v>
      </c>
      <c r="M107" s="45" t="s">
        <v>40</v>
      </c>
      <c r="N107" s="45" t="s">
        <v>41</v>
      </c>
      <c r="O107" s="45" t="s">
        <v>40</v>
      </c>
      <c r="P107" s="45" t="s">
        <v>41</v>
      </c>
      <c r="Q107" s="45" t="s">
        <v>40</v>
      </c>
      <c r="R107" s="45" t="s">
        <v>41</v>
      </c>
      <c r="S107" s="45" t="s">
        <v>40</v>
      </c>
      <c r="T107" s="45" t="s">
        <v>41</v>
      </c>
      <c r="U107" s="45" t="s">
        <v>40</v>
      </c>
      <c r="V107" s="45" t="s">
        <v>41</v>
      </c>
      <c r="W107" s="45" t="s">
        <v>40</v>
      </c>
      <c r="X107" s="45" t="s">
        <v>41</v>
      </c>
    </row>
    <row r="108" spans="1:24" hidden="1" x14ac:dyDescent="0.2">
      <c r="A108" s="117" t="s">
        <v>42</v>
      </c>
      <c r="B108" s="117">
        <v>1</v>
      </c>
      <c r="C108" s="138" cm="1">
        <f t="array" ref="C108">IF($I$2="Путешествия с детьми",
INDEX(GRID!$B$4:$BI$14,MATCH(C$7,GRID!$A$4:$A$14,0),MATCH(1,($U$2=GRID!$B$1:$BI$1)*(КАЛЕНДАРЬ!$U4=GRID!$B$3:$BI$3), 0))*GRID!$B$65,
ROUNDUP(INDEX(GRID!$B$4:$BI$14,MATCH(C$7,GRID!$A$4:$A$14,0),MATCH(1,($U$2=GRID!$B$1:$BI$1)*(КАЛЕНДАРЬ!$U4=GRID!$B$3:$BI$3),0))*GRID!$B$65*(1-GRID!$B$69),0))</f>
        <v>26230</v>
      </c>
      <c r="D108" s="48" cm="1">
        <f t="array" ref="D108">IF($I$2="Путешествия с детьми",
INDEX(GRID!$B$17:$BI$27,MATCH(C$7,GRID!$A$17:$A$27,0),MATCH(1,($U$2=GRID!$B$1:$BI$1)*(КАЛЕНДАРЬ!$U4=GRID!$B$3:$BI$3), 0))*GRID!$B$65,
ROUNDUP(INDEX(GRID!$B$17:$BI$27,MATCH(C$7,GRID!$A$17:$A$27,0),MATCH(1,($U$2=GRID!$B$1:$BI$1)*(КАЛЕНДАРЬ!$U4=GRID!$B$3:$BI$3), 0))*GRID!$B$65*(1-GRID!$B$69),0))</f>
        <v>28380</v>
      </c>
      <c r="E108" s="47" cm="1">
        <f t="array" ref="E108">IF($I$2="Путешествия с детьми",
INDEX(GRID!$B$4:$BI$14,MATCH(E$7,GRID!$A$4:$A$14,0),MATCH(1,($U$2=GRID!$B$1:$BI$1)*(КАЛЕНДАРЬ!$U4=GRID!$B$3:$BI$3), 0))*GRID!$B$65,
ROUNDUP(INDEX(GRID!$B$4:$BI$14,MATCH(E$7,GRID!$A$4:$A$14,0),MATCH(1,($U$2=GRID!$B$1:$BI$1)*(КАЛЕНДАРЬ!$U4=GRID!$B$3:$BI$3),0))*GRID!$B$65*(1-GRID!$B$69),0))</f>
        <v>29326</v>
      </c>
      <c r="F108" s="48" cm="1">
        <f t="array" ref="F108">IF($I$2="Путешествия с детьми",
INDEX(GRID!$B$17:$BI$27,MATCH(E$7,GRID!$A$17:$A$27,0),MATCH(1,($U$2=GRID!$B$1:$BI$1)*(КАЛЕНДАРЬ!$U4=GRID!$B$3:$BI$3), 0))*GRID!$B$65,
ROUNDUP(INDEX(GRID!$B$17:$BI$27,MATCH(E$7,GRID!$A$17:$A$27,0),MATCH(1,($U$2=GRID!$B$1:$BI$1)*(КАЛЕНДАРЬ!$U4=GRID!$B$3:$BI$3), 0))*GRID!$B$65*(1-GRID!$B$69),0))</f>
        <v>31476</v>
      </c>
      <c r="G108" s="47" t="e" cm="1">
        <f t="array" ref="G108">IF($I$2="Путешествия с детьми",
INDEX(GRID!$B$4:$BI$14,MATCH(G$7,GRID!$A$4:$A$14,0),MATCH(1,($U$2=GRID!$B$1:$BI$1)*(КАЛЕНДАРЬ!$U4=GRID!$B$3:$BI$3), 0))*GRID!$B$65,
ROUNDUP(INDEX(GRID!$B$4:$BI$14,MATCH(G$7,GRID!$A$4:$A$14,0),MATCH(1,($U$2=GRID!$B$1:$BI$1)*(КАЛЕНДАРЬ!$U4=GRID!$B$3:$BI$3),0))*GRID!$B$65*(1-GRID!$B$69),0))</f>
        <v>#N/A</v>
      </c>
      <c r="H108" s="48" t="e" cm="1">
        <f t="array" ref="H108">IF($I$2="Путешествия с детьми",
INDEX(GRID!$B$17:$BI$27,MATCH(G$7,GRID!$A$17:$A$27,0),MATCH(1,($U$2=GRID!$B$1:$BI$1)*(КАЛЕНДАРЬ!$U4=GRID!$B$3:$BI$3), 0))*GRID!$B$65,
ROUNDUP(INDEX(GRID!$B$17:$BI$27,MATCH(G$7,GRID!$A$17:$A$27,0),MATCH(1,($U$2=GRID!$B$1:$BI$1)*(КАЛЕНДАРЬ!$U4=GRID!$B$3:$BI$3), 0))*GRID!$B$65*(1-GRID!$B$69),0))</f>
        <v>#N/A</v>
      </c>
      <c r="I108" s="47" t="e" cm="1">
        <f t="array" ref="I108">IF($I$2="Путешествия с детьми",
INDEX(GRID!$B$4:$BI$14,MATCH(I$7,GRID!$A$4:$A$14,0),MATCH(1,($U$2=GRID!$B$1:$BI$1)*(КАЛЕНДАРЬ!$U4=GRID!$B$3:$BI$3), 0))*GRID!$B$65,
ROUNDUP(INDEX(GRID!$B$4:$BI$14,MATCH(I$7,GRID!$A$4:$A$14,0),MATCH(1,($U$2=GRID!$B$1:$BI$1)*(КАЛЕНДАРЬ!$U4=GRID!$B$3:$BI$3),0))*GRID!$B$65*(1-GRID!$B$69),0))</f>
        <v>#N/A</v>
      </c>
      <c r="J108" s="48" t="e" cm="1">
        <f t="array" ref="J108">IF($I$2="Путешествия с детьми",
INDEX(GRID!$B$17:$BI$27,MATCH(I$7,GRID!$A$17:$A$27,0),MATCH(1,($U$2=GRID!$B$1:$BI$1)*(КАЛЕНДАРЬ!$U4=GRID!$B$3:$BI$3), 0))*GRID!$B$65,
ROUNDUP(INDEX(GRID!$B$17:$BI$27,MATCH(I$7,GRID!$A$17:$A$27,0),MATCH(1,($U$2=GRID!$B$1:$BI$1)*(КАЛЕНДАРЬ!$U4=GRID!$B$3:$BI$3), 0))*GRID!$B$65*(1-GRID!$B$69),0))</f>
        <v>#N/A</v>
      </c>
      <c r="K108" s="47" cm="1">
        <f t="array" ref="K108">IF($I$2="Путешествия с детьми",
INDEX(GRID!$B$4:$BI$14,MATCH(K$7,GRID!$A$4:$A$14,0),MATCH(1,($U$2=GRID!$B$1:$BI$1)*(КАЛЕНДАРЬ!$U4=GRID!$B$3:$BI$3), 0))*GRID!$B$65,
ROUNDUP(INDEX(GRID!$B$4:$BI$14,MATCH(K$7,GRID!$A$4:$A$14,0),MATCH(1,($U$2=GRID!$B$1:$BI$1)*(КАЛЕНДАРЬ!$U4=GRID!$B$3:$BI$3),0))*GRID!$B$65*(1-GRID!$B$69),0))</f>
        <v>40678</v>
      </c>
      <c r="L108" s="48" cm="1">
        <f t="array" ref="L108">IF($I$2="Путешествия с детьми",
INDEX(GRID!$B$17:$BI$27,MATCH(K$7,GRID!$A$17:$A$27,0),MATCH(1,($U$2=GRID!$B$1:$BI$1)*(КАЛЕНДАРЬ!$U4=GRID!$B$3:$BI$3), 0))*GRID!$B$65,
ROUNDUP(INDEX(GRID!$B$17:$BI$27,MATCH(K$7,GRID!$A$17:$A$27,0),MATCH(1,($U$2=GRID!$B$1:$BI$1)*(КАЛЕНДАРЬ!$U4=GRID!$B$3:$BI$3), 0))*GRID!$B$65*(1-GRID!$B$69),0))</f>
        <v>42828</v>
      </c>
      <c r="M108" s="47" cm="1">
        <f t="array" ref="M108">IF($I$2="Путешествия с детьми",
INDEX(GRID!$B$4:$BI$14,MATCH(M$7,GRID!$A$4:$A$14,0),MATCH(1,($U$2=GRID!$B$1:$BI$1)*(КАЛЕНДАРЬ!$U4=GRID!$B$3:$BI$3), 0))*GRID!$B$65,
ROUNDUP(INDEX(GRID!$B$4:$BI$14,MATCH(M$7,GRID!$A$4:$A$14,0),MATCH(1,($U$2=GRID!$B$1:$BI$1)*(КАЛЕНДАРЬ!$U4=GRID!$B$3:$BI$3),0))*GRID!$B$65*(1-GRID!$B$69),0))</f>
        <v>45408</v>
      </c>
      <c r="N108" s="48" cm="1">
        <f t="array" ref="N108">IF($I$2="Путешествия с детьми",
INDEX(GRID!$B$17:$BI$27,MATCH(M$7,GRID!$A$17:$A$27,0),MATCH(1,($U$2=GRID!$B$1:$BI$1)*(КАЛЕНДАРЬ!$U4=GRID!$B$3:$BI$3), 0))*GRID!$B$65,
ROUNDUP(INDEX(GRID!$B$17:$BI$27,MATCH(M$7,GRID!$A$17:$A$27,0),MATCH(1,($U$2=GRID!$B$1:$BI$1)*(КАЛЕНДАРЬ!$U4=GRID!$B$3:$BI$3), 0))*GRID!$B$65*(1-GRID!$B$69),0))</f>
        <v>47558</v>
      </c>
      <c r="O108" s="47" cm="1">
        <f t="array" ref="O108">IF($I$2="Путешествия с детьми",
INDEX(GRID!$B$4:$BI$14,MATCH(O$7,GRID!$A$4:$A$14,0),MATCH(1,($U$2=GRID!$B$1:$BI$1)*(КАЛЕНДАРЬ!$U4=GRID!$B$3:$BI$3), 0))*GRID!$B$65,
ROUNDUP(INDEX(GRID!$B$4:$BI$14,MATCH(O$7,GRID!$A$4:$A$14,0),MATCH(1,($U$2=GRID!$B$1:$BI$1)*(КАЛЕНДАРЬ!$U4=GRID!$B$3:$BI$3),0))*GRID!$B$65*(1-GRID!$B$69),0))</f>
        <v>51084</v>
      </c>
      <c r="P108" s="48" cm="1">
        <f t="array" ref="P108">IF($I$2="Путешествия с детьми",
INDEX(GRID!$B$17:$BI$27,MATCH(O$7,GRID!$A$17:$A$27,0),MATCH(1,($U$2=GRID!$B$1:$BI$1)*(КАЛЕНДАРЬ!$U4=GRID!$B$3:$BI$3), 0))*GRID!$B$65,
ROUNDUP(INDEX(GRID!$B$17:$BI$27,MATCH(O$7,GRID!$A$17:$A$27,0),MATCH(1,($U$2=GRID!$B$1:$BI$1)*(КАЛЕНДАРЬ!$U4=GRID!$B$3:$BI$3), 0))*GRID!$B$65*(1-GRID!$B$69),0))</f>
        <v>53234</v>
      </c>
      <c r="Q108" s="47" t="e" cm="1">
        <f t="array" ref="Q108">IF($I$2="Путешествия с детьми",
INDEX(GRID!$B$4:$BI$14,MATCH(Q$7,GRID!$A$4:$A$14,0),MATCH(1,($U$2=GRID!$B$1:$BI$1)*(КАЛЕНДАРЬ!$U4=GRID!$B$3:$BI$3), 0))*GRID!$B$65,
ROUNDUP(INDEX(GRID!$B$4:$BI$14,MATCH(Q$7,GRID!$A$4:$A$14,0),MATCH(1,($U$2=GRID!$B$1:$BI$1)*(КАЛЕНДАРЬ!$U4=GRID!$B$3:$BI$3),0))*GRID!$B$65*(1-GRID!$B$69),0))</f>
        <v>#N/A</v>
      </c>
      <c r="R108" s="48" t="e" cm="1">
        <f t="array" ref="R108">IF($I$2="Путешествия с детьми",
INDEX(GRID!$B$17:$BI$27,MATCH(Q$7,GRID!$A$17:$A$27,0),MATCH(1,($U$2=GRID!$B$1:$BI$1)*(КАЛЕНДАРЬ!$U4=GRID!$B$3:$BI$3), 0))*GRID!$B$65,
ROUNDUP(INDEX(GRID!$B$17:$BI$27,MATCH(Q$7,GRID!$A$17:$A$27,0),MATCH(1,($U$2=GRID!$B$1:$BI$1)*(КАЛЕНДАРЬ!$U4=GRID!$B$3:$BI$3), 0))*GRID!$B$65*(1-GRID!$B$69),0))</f>
        <v>#N/A</v>
      </c>
      <c r="S108" s="47" t="e" cm="1">
        <f t="array" ref="S108">IF($I$2="Путешествия с детьми",
INDEX(GRID!$B$4:$BI$14,MATCH(S$7,GRID!$A$4:$A$14,0),MATCH(1,($U$2=GRID!$B$1:$BI$1)*(КАЛЕНДАРЬ!$U4=GRID!$B$3:$BI$3), 0))*GRID!$B$65,
ROUNDUP(INDEX(GRID!$B$4:$BI$14,MATCH(S$7,GRID!$A$4:$A$14,0),MATCH(1,($U$2=GRID!$B$1:$BI$1)*(КАЛЕНДАРЬ!$U4=GRID!$B$3:$BI$3),0))*GRID!$B$65*(1-GRID!$B$69),0))</f>
        <v>#N/A</v>
      </c>
      <c r="T108" s="48" t="e" cm="1">
        <f t="array" ref="T108">IF($I$2="Путешествия с детьми",
INDEX(GRID!$B$17:$BI$27,MATCH(S$7,GRID!$A$17:$A$27,0),MATCH(1,($U$2=GRID!$B$1:$BI$1)*(КАЛЕНДАРЬ!$U4=GRID!$B$3:$BI$3), 0))*GRID!$B$65,
ROUNDUP(INDEX(GRID!$B$17:$BI$27,MATCH(S$7,GRID!$A$17:$A$27,0),MATCH(1,($U$2=GRID!$B$1:$BI$1)*(КАЛЕНДАРЬ!$U4=GRID!$B$3:$BI$3), 0))*GRID!$B$65*(1-GRID!$B$69),0))</f>
        <v>#N/A</v>
      </c>
      <c r="U108" s="47" cm="1">
        <f t="array" ref="U108">IF($I$2="Путешествия с детьми",
INDEX(GRID!$B$4:$BI$14,MATCH(U$7,GRID!$A$4:$A$14,0),MATCH(1,($U$2=GRID!$B$1:$BI$1)*(КАЛЕНДАРЬ!$U4=GRID!$B$3:$BI$3), 0))*GRID!$B$65,
ROUNDUP(INDEX(GRID!$B$4:$BI$14,MATCH(U$7,GRID!$A$4:$A$14,0),MATCH(1,($U$2=GRID!$B$1:$BI$1)*(КАЛЕНДАРЬ!$U4=GRID!$B$3:$BI$3),0))*GRID!$B$65*(1-GRID!$B$69),0))</f>
        <v>79120</v>
      </c>
      <c r="V108" s="48" cm="1">
        <f t="array" ref="V108">IF($I$2="Путешествия с детьми",
INDEX(GRID!$B$17:$BI$27,MATCH(U$7,GRID!$A$17:$A$27,0),MATCH(1,($U$2=GRID!$B$1:$BI$1)*(КАЛЕНДАРЬ!$U4=GRID!$B$3:$BI$3), 0))*GRID!$B$65,
ROUNDUP(INDEX(GRID!$B$17:$BI$27,MATCH(U$7,GRID!$A$17:$A$27,0),MATCH(1,($U$2=GRID!$B$1:$BI$1)*(КАЛЕНДАРЬ!$U4=GRID!$B$3:$BI$3), 0))*GRID!$B$65*(1-GRID!$B$69),0))</f>
        <v>81270</v>
      </c>
      <c r="W108" s="47" cm="1">
        <f t="array" ref="W108">IF($I$2="Путешествия с детьми",
INDEX(GRID!$B$4:$BI$14,MATCH(W$7,GRID!$A$4:$A$14,0),MATCH(1,($U$2=GRID!$B$1:$BI$1)*(КАЛЕНДАРЬ!$U4=GRID!$B$3:$BI$3), 0))*GRID!$B$65,
ROUNDUP(INDEX(GRID!$B$4:$BI$14,MATCH(W$7,GRID!$A$4:$A$14,0),MATCH(1,($U$2=GRID!$B$1:$BI$1)*(КАЛЕНДАРЬ!$U4=GRID!$B$3:$BI$3),0))*GRID!$B$65*(1-GRID!$B$69),0))</f>
        <v>281220</v>
      </c>
      <c r="X108" s="48" cm="1">
        <f t="array" ref="X108">IF($I$2="Путешествия с детьми",
INDEX(GRID!$B$17:$BI$27,MATCH(W$7,GRID!$A$17:$A$27,0),MATCH(1,($U$2=GRID!$B$1:$BI$1)*(КАЛЕНДАРЬ!$U4=GRID!$B$3:$BI$3), 0))*GRID!$B$65,
ROUNDUP(INDEX(GRID!$B$17:$BI$27,MATCH(W$7,GRID!$A$17:$A$27,0),MATCH(1,($U$2=GRID!$B$1:$BI$1)*(КАЛЕНДАРЬ!$U4=GRID!$B$3:$BI$3), 0))*GRID!$B$65*(1-GRID!$B$69),0))</f>
        <v>283370</v>
      </c>
    </row>
    <row r="109" spans="1:24" hidden="1" x14ac:dyDescent="0.2">
      <c r="A109" s="117" t="s">
        <v>43</v>
      </c>
      <c r="B109" s="117">
        <v>2</v>
      </c>
      <c r="C109" s="138" cm="1">
        <f t="array" ref="C109">IF($I$2="Путешествия с детьми",
INDEX(GRID!$B$4:$BI$14,MATCH(C$7,GRID!$A$4:$A$14,0),MATCH(1,($U$2=GRID!$B$1:$BI$1)*(КАЛЕНДАРЬ!$U5=GRID!$B$3:$BI$3), 0))*GRID!$B$65,
ROUNDUP(INDEX(GRID!$B$4:$BI$14,MATCH(C$7,GRID!$A$4:$A$14,0),MATCH(1,($U$2=GRID!$B$1:$BI$1)*(КАЛЕНДАРЬ!$U5=GRID!$B$3:$BI$3),0))*GRID!$B$65*(1-GRID!$B$69),0))</f>
        <v>26230</v>
      </c>
      <c r="D109" s="48" cm="1">
        <f t="array" ref="D109">IF($I$2="Путешествия с детьми",
INDEX(GRID!$B$17:$BI$27,MATCH(C$7,GRID!$A$17:$A$27,0),MATCH(1,($U$2=GRID!$B$1:$BI$1)*(КАЛЕНДАРЬ!$U5=GRID!$B$3:$BI$3), 0))*GRID!$B$65,
ROUNDUP(INDEX(GRID!$B$17:$BI$27,MATCH(C$7,GRID!$A$17:$A$27,0),MATCH(1,($U$2=GRID!$B$1:$BI$1)*(КАЛЕНДАРЬ!$U5=GRID!$B$3:$BI$3), 0))*GRID!$B$65*(1-GRID!$B$69),0))</f>
        <v>28380</v>
      </c>
      <c r="E109" s="47" cm="1">
        <f t="array" ref="E109">IF($I$2="Путешествия с детьми",
INDEX(GRID!$B$4:$BI$14,MATCH(E$7,GRID!$A$4:$A$14,0),MATCH(1,($U$2=GRID!$B$1:$BI$1)*(КАЛЕНДАРЬ!$U5=GRID!$B$3:$BI$3), 0))*GRID!$B$65,
ROUNDUP(INDEX(GRID!$B$4:$BI$14,MATCH(E$7,GRID!$A$4:$A$14,0),MATCH(1,($U$2=GRID!$B$1:$BI$1)*(КАЛЕНДАРЬ!$U5=GRID!$B$3:$BI$3),0))*GRID!$B$65*(1-GRID!$B$69),0))</f>
        <v>29326</v>
      </c>
      <c r="F109" s="48" cm="1">
        <f t="array" ref="F109">IF($I$2="Путешествия с детьми",
INDEX(GRID!$B$17:$BI$27,MATCH(E$7,GRID!$A$17:$A$27,0),MATCH(1,($U$2=GRID!$B$1:$BI$1)*(КАЛЕНДАРЬ!$U5=GRID!$B$3:$BI$3), 0))*GRID!$B$65,
ROUNDUP(INDEX(GRID!$B$17:$BI$27,MATCH(E$7,GRID!$A$17:$A$27,0),MATCH(1,($U$2=GRID!$B$1:$BI$1)*(КАЛЕНДАРЬ!$U5=GRID!$B$3:$BI$3), 0))*GRID!$B$65*(1-GRID!$B$69),0))</f>
        <v>31476</v>
      </c>
      <c r="G109" s="47" t="e" cm="1">
        <f t="array" ref="G109">IF($I$2="Путешествия с детьми",
INDEX(GRID!$B$4:$BI$14,MATCH(G$7,GRID!$A$4:$A$14,0),MATCH(1,($U$2=GRID!$B$1:$BI$1)*(КАЛЕНДАРЬ!$U5=GRID!$B$3:$BI$3), 0))*GRID!$B$65,
ROUNDUP(INDEX(GRID!$B$4:$BI$14,MATCH(G$7,GRID!$A$4:$A$14,0),MATCH(1,($U$2=GRID!$B$1:$BI$1)*(КАЛЕНДАРЬ!$U5=GRID!$B$3:$BI$3),0))*GRID!$B$65*(1-GRID!$B$69),0))</f>
        <v>#N/A</v>
      </c>
      <c r="H109" s="48" t="e" cm="1">
        <f t="array" ref="H109">IF($I$2="Путешествия с детьми",
INDEX(GRID!$B$17:$BI$27,MATCH(G$7,GRID!$A$17:$A$27,0),MATCH(1,($U$2=GRID!$B$1:$BI$1)*(КАЛЕНДАРЬ!$U5=GRID!$B$3:$BI$3), 0))*GRID!$B$65,
ROUNDUP(INDEX(GRID!$B$17:$BI$27,MATCH(G$7,GRID!$A$17:$A$27,0),MATCH(1,($U$2=GRID!$B$1:$BI$1)*(КАЛЕНДАРЬ!$U5=GRID!$B$3:$BI$3), 0))*GRID!$B$65*(1-GRID!$B$69),0))</f>
        <v>#N/A</v>
      </c>
      <c r="I109" s="47" t="e" cm="1">
        <f t="array" ref="I109">IF($I$2="Путешествия с детьми",
INDEX(GRID!$B$4:$BI$14,MATCH(I$7,GRID!$A$4:$A$14,0),MATCH(1,($U$2=GRID!$B$1:$BI$1)*(КАЛЕНДАРЬ!$U5=GRID!$B$3:$BI$3), 0))*GRID!$B$65,
ROUNDUP(INDEX(GRID!$B$4:$BI$14,MATCH(I$7,GRID!$A$4:$A$14,0),MATCH(1,($U$2=GRID!$B$1:$BI$1)*(КАЛЕНДАРЬ!$U5=GRID!$B$3:$BI$3),0))*GRID!$B$65*(1-GRID!$B$69),0))</f>
        <v>#N/A</v>
      </c>
      <c r="J109" s="48" t="e" cm="1">
        <f t="array" ref="J109">IF($I$2="Путешествия с детьми",
INDEX(GRID!$B$17:$BI$27,MATCH(I$7,GRID!$A$17:$A$27,0),MATCH(1,($U$2=GRID!$B$1:$BI$1)*(КАЛЕНДАРЬ!$U5=GRID!$B$3:$BI$3), 0))*GRID!$B$65,
ROUNDUP(INDEX(GRID!$B$17:$BI$27,MATCH(I$7,GRID!$A$17:$A$27,0),MATCH(1,($U$2=GRID!$B$1:$BI$1)*(КАЛЕНДАРЬ!$U5=GRID!$B$3:$BI$3), 0))*GRID!$B$65*(1-GRID!$B$69),0))</f>
        <v>#N/A</v>
      </c>
      <c r="K109" s="47" cm="1">
        <f t="array" ref="K109">IF($I$2="Путешествия с детьми",
INDEX(GRID!$B$4:$BI$14,MATCH(K$7,GRID!$A$4:$A$14,0),MATCH(1,($U$2=GRID!$B$1:$BI$1)*(КАЛЕНДАРЬ!$U5=GRID!$B$3:$BI$3), 0))*GRID!$B$65,
ROUNDUP(INDEX(GRID!$B$4:$BI$14,MATCH(K$7,GRID!$A$4:$A$14,0),MATCH(1,($U$2=GRID!$B$1:$BI$1)*(КАЛЕНДАРЬ!$U5=GRID!$B$3:$BI$3),0))*GRID!$B$65*(1-GRID!$B$69),0))</f>
        <v>40678</v>
      </c>
      <c r="L109" s="48" cm="1">
        <f t="array" ref="L109">IF($I$2="Путешествия с детьми",
INDEX(GRID!$B$17:$BI$27,MATCH(K$7,GRID!$A$17:$A$27,0),MATCH(1,($U$2=GRID!$B$1:$BI$1)*(КАЛЕНДАРЬ!$U5=GRID!$B$3:$BI$3), 0))*GRID!$B$65,
ROUNDUP(INDEX(GRID!$B$17:$BI$27,MATCH(K$7,GRID!$A$17:$A$27,0),MATCH(1,($U$2=GRID!$B$1:$BI$1)*(КАЛЕНДАРЬ!$U5=GRID!$B$3:$BI$3), 0))*GRID!$B$65*(1-GRID!$B$69),0))</f>
        <v>42828</v>
      </c>
      <c r="M109" s="47" cm="1">
        <f t="array" ref="M109">IF($I$2="Путешествия с детьми",
INDEX(GRID!$B$4:$BI$14,MATCH(M$7,GRID!$A$4:$A$14,0),MATCH(1,($U$2=GRID!$B$1:$BI$1)*(КАЛЕНДАРЬ!$U5=GRID!$B$3:$BI$3), 0))*GRID!$B$65,
ROUNDUP(INDEX(GRID!$B$4:$BI$14,MATCH(M$7,GRID!$A$4:$A$14,0),MATCH(1,($U$2=GRID!$B$1:$BI$1)*(КАЛЕНДАРЬ!$U5=GRID!$B$3:$BI$3),0))*GRID!$B$65*(1-GRID!$B$69),0))</f>
        <v>45408</v>
      </c>
      <c r="N109" s="48" cm="1">
        <f t="array" ref="N109">IF($I$2="Путешествия с детьми",
INDEX(GRID!$B$17:$BI$27,MATCH(M$7,GRID!$A$17:$A$27,0),MATCH(1,($U$2=GRID!$B$1:$BI$1)*(КАЛЕНДАРЬ!$U5=GRID!$B$3:$BI$3), 0))*GRID!$B$65,
ROUNDUP(INDEX(GRID!$B$17:$BI$27,MATCH(M$7,GRID!$A$17:$A$27,0),MATCH(1,($U$2=GRID!$B$1:$BI$1)*(КАЛЕНДАРЬ!$U5=GRID!$B$3:$BI$3), 0))*GRID!$B$65*(1-GRID!$B$69),0))</f>
        <v>47558</v>
      </c>
      <c r="O109" s="47" cm="1">
        <f t="array" ref="O109">IF($I$2="Путешествия с детьми",
INDEX(GRID!$B$4:$BI$14,MATCH(O$7,GRID!$A$4:$A$14,0),MATCH(1,($U$2=GRID!$B$1:$BI$1)*(КАЛЕНДАРЬ!$U5=GRID!$B$3:$BI$3), 0))*GRID!$B$65,
ROUNDUP(INDEX(GRID!$B$4:$BI$14,MATCH(O$7,GRID!$A$4:$A$14,0),MATCH(1,($U$2=GRID!$B$1:$BI$1)*(КАЛЕНДАРЬ!$U5=GRID!$B$3:$BI$3),0))*GRID!$B$65*(1-GRID!$B$69),0))</f>
        <v>51084</v>
      </c>
      <c r="P109" s="48" cm="1">
        <f t="array" ref="P109">IF($I$2="Путешествия с детьми",
INDEX(GRID!$B$17:$BI$27,MATCH(O$7,GRID!$A$17:$A$27,0),MATCH(1,($U$2=GRID!$B$1:$BI$1)*(КАЛЕНДАРЬ!$U5=GRID!$B$3:$BI$3), 0))*GRID!$B$65,
ROUNDUP(INDEX(GRID!$B$17:$BI$27,MATCH(O$7,GRID!$A$17:$A$27,0),MATCH(1,($U$2=GRID!$B$1:$BI$1)*(КАЛЕНДАРЬ!$U5=GRID!$B$3:$BI$3), 0))*GRID!$B$65*(1-GRID!$B$69),0))</f>
        <v>53234</v>
      </c>
      <c r="Q109" s="47" t="e" cm="1">
        <f t="array" ref="Q109">IF($I$2="Путешествия с детьми",
INDEX(GRID!$B$4:$BI$14,MATCH(Q$7,GRID!$A$4:$A$14,0),MATCH(1,($U$2=GRID!$B$1:$BI$1)*(КАЛЕНДАРЬ!$U5=GRID!$B$3:$BI$3), 0))*GRID!$B$65,
ROUNDUP(INDEX(GRID!$B$4:$BI$14,MATCH(Q$7,GRID!$A$4:$A$14,0),MATCH(1,($U$2=GRID!$B$1:$BI$1)*(КАЛЕНДАРЬ!$U5=GRID!$B$3:$BI$3),0))*GRID!$B$65*(1-GRID!$B$69),0))</f>
        <v>#N/A</v>
      </c>
      <c r="R109" s="48" t="e" cm="1">
        <f t="array" ref="R109">IF($I$2="Путешествия с детьми",
INDEX(GRID!$B$17:$BI$27,MATCH(Q$7,GRID!$A$17:$A$27,0),MATCH(1,($U$2=GRID!$B$1:$BI$1)*(КАЛЕНДАРЬ!$U5=GRID!$B$3:$BI$3), 0))*GRID!$B$65,
ROUNDUP(INDEX(GRID!$B$17:$BI$27,MATCH(Q$7,GRID!$A$17:$A$27,0),MATCH(1,($U$2=GRID!$B$1:$BI$1)*(КАЛЕНДАРЬ!$U5=GRID!$B$3:$BI$3), 0))*GRID!$B$65*(1-GRID!$B$69),0))</f>
        <v>#N/A</v>
      </c>
      <c r="S109" s="47" t="e" cm="1">
        <f t="array" ref="S109">IF($I$2="Путешествия с детьми",
INDEX(GRID!$B$4:$BI$14,MATCH(S$7,GRID!$A$4:$A$14,0),MATCH(1,($U$2=GRID!$B$1:$BI$1)*(КАЛЕНДАРЬ!$U5=GRID!$B$3:$BI$3), 0))*GRID!$B$65,
ROUNDUP(INDEX(GRID!$B$4:$BI$14,MATCH(S$7,GRID!$A$4:$A$14,0),MATCH(1,($U$2=GRID!$B$1:$BI$1)*(КАЛЕНДАРЬ!$U5=GRID!$B$3:$BI$3),0))*GRID!$B$65*(1-GRID!$B$69),0))</f>
        <v>#N/A</v>
      </c>
      <c r="T109" s="48" t="e" cm="1">
        <f t="array" ref="T109">IF($I$2="Путешествия с детьми",
INDEX(GRID!$B$17:$BI$27,MATCH(S$7,GRID!$A$17:$A$27,0),MATCH(1,($U$2=GRID!$B$1:$BI$1)*(КАЛЕНДАРЬ!$U5=GRID!$B$3:$BI$3), 0))*GRID!$B$65,
ROUNDUP(INDEX(GRID!$B$17:$BI$27,MATCH(S$7,GRID!$A$17:$A$27,0),MATCH(1,($U$2=GRID!$B$1:$BI$1)*(КАЛЕНДАРЬ!$U5=GRID!$B$3:$BI$3), 0))*GRID!$B$65*(1-GRID!$B$69),0))</f>
        <v>#N/A</v>
      </c>
      <c r="U109" s="47" cm="1">
        <f t="array" ref="U109">IF($I$2="Путешествия с детьми",
INDEX(GRID!$B$4:$BI$14,MATCH(U$7,GRID!$A$4:$A$14,0),MATCH(1,($U$2=GRID!$B$1:$BI$1)*(КАЛЕНДАРЬ!$U5=GRID!$B$3:$BI$3), 0))*GRID!$B$65,
ROUNDUP(INDEX(GRID!$B$4:$BI$14,MATCH(U$7,GRID!$A$4:$A$14,0),MATCH(1,($U$2=GRID!$B$1:$BI$1)*(КАЛЕНДАРЬ!$U5=GRID!$B$3:$BI$3),0))*GRID!$B$65*(1-GRID!$B$69),0))</f>
        <v>79120</v>
      </c>
      <c r="V109" s="48" cm="1">
        <f t="array" ref="V109">IF($I$2="Путешествия с детьми",
INDEX(GRID!$B$17:$BI$27,MATCH(U$7,GRID!$A$17:$A$27,0),MATCH(1,($U$2=GRID!$B$1:$BI$1)*(КАЛЕНДАРЬ!$U5=GRID!$B$3:$BI$3), 0))*GRID!$B$65,
ROUNDUP(INDEX(GRID!$B$17:$BI$27,MATCH(U$7,GRID!$A$17:$A$27,0),MATCH(1,($U$2=GRID!$B$1:$BI$1)*(КАЛЕНДАРЬ!$U5=GRID!$B$3:$BI$3), 0))*GRID!$B$65*(1-GRID!$B$69),0))</f>
        <v>81270</v>
      </c>
      <c r="W109" s="47" cm="1">
        <f t="array" ref="W109">IF($I$2="Путешествия с детьми",
INDEX(GRID!$B$4:$BI$14,MATCH(W$7,GRID!$A$4:$A$14,0),MATCH(1,($U$2=GRID!$B$1:$BI$1)*(КАЛЕНДАРЬ!$U5=GRID!$B$3:$BI$3), 0))*GRID!$B$65,
ROUNDUP(INDEX(GRID!$B$4:$BI$14,MATCH(W$7,GRID!$A$4:$A$14,0),MATCH(1,($U$2=GRID!$B$1:$BI$1)*(КАЛЕНДАРЬ!$U5=GRID!$B$3:$BI$3),0))*GRID!$B$65*(1-GRID!$B$69),0))</f>
        <v>281220</v>
      </c>
      <c r="X109" s="48" cm="1">
        <f t="array" ref="X109">IF($I$2="Путешествия с детьми",
INDEX(GRID!$B$17:$BI$27,MATCH(W$7,GRID!$A$17:$A$27,0),MATCH(1,($U$2=GRID!$B$1:$BI$1)*(КАЛЕНДАРЬ!$U5=GRID!$B$3:$BI$3), 0))*GRID!$B$65,
ROUNDUP(INDEX(GRID!$B$17:$BI$27,MATCH(W$7,GRID!$A$17:$A$27,0),MATCH(1,($U$2=GRID!$B$1:$BI$1)*(КАЛЕНДАРЬ!$U5=GRID!$B$3:$BI$3), 0))*GRID!$B$65*(1-GRID!$B$69),0))</f>
        <v>283370</v>
      </c>
    </row>
    <row r="110" spans="1:24" hidden="1" x14ac:dyDescent="0.2">
      <c r="A110" s="117" t="s">
        <v>44</v>
      </c>
      <c r="B110" s="117">
        <v>3</v>
      </c>
      <c r="C110" s="138" cm="1">
        <f t="array" ref="C110">IF($I$2="Путешествия с детьми",
INDEX(GRID!$B$4:$BI$14,MATCH(C$7,GRID!$A$4:$A$14,0),MATCH(1,($U$2=GRID!$B$1:$BI$1)*(КАЛЕНДАРЬ!$U6=GRID!$B$3:$BI$3), 0))*GRID!$B$65,
ROUNDUP(INDEX(GRID!$B$4:$BI$14,MATCH(C$7,GRID!$A$4:$A$14,0),MATCH(1,($U$2=GRID!$B$1:$BI$1)*(КАЛЕНДАРЬ!$U6=GRID!$B$3:$BI$3),0))*GRID!$B$65*(1-GRID!$B$69),0))</f>
        <v>26230</v>
      </c>
      <c r="D110" s="48" cm="1">
        <f t="array" ref="D110">IF($I$2="Путешествия с детьми",
INDEX(GRID!$B$17:$BI$27,MATCH(C$7,GRID!$A$17:$A$27,0),MATCH(1,($U$2=GRID!$B$1:$BI$1)*(КАЛЕНДАРЬ!$U6=GRID!$B$3:$BI$3), 0))*GRID!$B$65,
ROUNDUP(INDEX(GRID!$B$17:$BI$27,MATCH(C$7,GRID!$A$17:$A$27,0),MATCH(1,($U$2=GRID!$B$1:$BI$1)*(КАЛЕНДАРЬ!$U6=GRID!$B$3:$BI$3), 0))*GRID!$B$65*(1-GRID!$B$69),0))</f>
        <v>28380</v>
      </c>
      <c r="E110" s="47" cm="1">
        <f t="array" ref="E110">IF($I$2="Путешествия с детьми",
INDEX(GRID!$B$4:$BI$14,MATCH(E$7,GRID!$A$4:$A$14,0),MATCH(1,($U$2=GRID!$B$1:$BI$1)*(КАЛЕНДАРЬ!$U6=GRID!$B$3:$BI$3), 0))*GRID!$B$65,
ROUNDUP(INDEX(GRID!$B$4:$BI$14,MATCH(E$7,GRID!$A$4:$A$14,0),MATCH(1,($U$2=GRID!$B$1:$BI$1)*(КАЛЕНДАРЬ!$U6=GRID!$B$3:$BI$3),0))*GRID!$B$65*(1-GRID!$B$69),0))</f>
        <v>29326</v>
      </c>
      <c r="F110" s="48" cm="1">
        <f t="array" ref="F110">IF($I$2="Путешествия с детьми",
INDEX(GRID!$B$17:$BI$27,MATCH(E$7,GRID!$A$17:$A$27,0),MATCH(1,($U$2=GRID!$B$1:$BI$1)*(КАЛЕНДАРЬ!$U6=GRID!$B$3:$BI$3), 0))*GRID!$B$65,
ROUNDUP(INDEX(GRID!$B$17:$BI$27,MATCH(E$7,GRID!$A$17:$A$27,0),MATCH(1,($U$2=GRID!$B$1:$BI$1)*(КАЛЕНДАРЬ!$U6=GRID!$B$3:$BI$3), 0))*GRID!$B$65*(1-GRID!$B$69),0))</f>
        <v>31476</v>
      </c>
      <c r="G110" s="47" t="e" cm="1">
        <f t="array" ref="G110">IF($I$2="Путешествия с детьми",
INDEX(GRID!$B$4:$BI$14,MATCH(G$7,GRID!$A$4:$A$14,0),MATCH(1,($U$2=GRID!$B$1:$BI$1)*(КАЛЕНДАРЬ!$U6=GRID!$B$3:$BI$3), 0))*GRID!$B$65,
ROUNDUP(INDEX(GRID!$B$4:$BI$14,MATCH(G$7,GRID!$A$4:$A$14,0),MATCH(1,($U$2=GRID!$B$1:$BI$1)*(КАЛЕНДАРЬ!$U6=GRID!$B$3:$BI$3),0))*GRID!$B$65*(1-GRID!$B$69),0))</f>
        <v>#N/A</v>
      </c>
      <c r="H110" s="48" t="e" cm="1">
        <f t="array" ref="H110">IF($I$2="Путешествия с детьми",
INDEX(GRID!$B$17:$BI$27,MATCH(G$7,GRID!$A$17:$A$27,0),MATCH(1,($U$2=GRID!$B$1:$BI$1)*(КАЛЕНДАРЬ!$U6=GRID!$B$3:$BI$3), 0))*GRID!$B$65,
ROUNDUP(INDEX(GRID!$B$17:$BI$27,MATCH(G$7,GRID!$A$17:$A$27,0),MATCH(1,($U$2=GRID!$B$1:$BI$1)*(КАЛЕНДАРЬ!$U6=GRID!$B$3:$BI$3), 0))*GRID!$B$65*(1-GRID!$B$69),0))</f>
        <v>#N/A</v>
      </c>
      <c r="I110" s="47" t="e" cm="1">
        <f t="array" ref="I110">IF($I$2="Путешествия с детьми",
INDEX(GRID!$B$4:$BI$14,MATCH(I$7,GRID!$A$4:$A$14,0),MATCH(1,($U$2=GRID!$B$1:$BI$1)*(КАЛЕНДАРЬ!$U6=GRID!$B$3:$BI$3), 0))*GRID!$B$65,
ROUNDUP(INDEX(GRID!$B$4:$BI$14,MATCH(I$7,GRID!$A$4:$A$14,0),MATCH(1,($U$2=GRID!$B$1:$BI$1)*(КАЛЕНДАРЬ!$U6=GRID!$B$3:$BI$3),0))*GRID!$B$65*(1-GRID!$B$69),0))</f>
        <v>#N/A</v>
      </c>
      <c r="J110" s="48" t="e" cm="1">
        <f t="array" ref="J110">IF($I$2="Путешествия с детьми",
INDEX(GRID!$B$17:$BI$27,MATCH(I$7,GRID!$A$17:$A$27,0),MATCH(1,($U$2=GRID!$B$1:$BI$1)*(КАЛЕНДАРЬ!$U6=GRID!$B$3:$BI$3), 0))*GRID!$B$65,
ROUNDUP(INDEX(GRID!$B$17:$BI$27,MATCH(I$7,GRID!$A$17:$A$27,0),MATCH(1,($U$2=GRID!$B$1:$BI$1)*(КАЛЕНДАРЬ!$U6=GRID!$B$3:$BI$3), 0))*GRID!$B$65*(1-GRID!$B$69),0))</f>
        <v>#N/A</v>
      </c>
      <c r="K110" s="47" cm="1">
        <f t="array" ref="K110">IF($I$2="Путешествия с детьми",
INDEX(GRID!$B$4:$BI$14,MATCH(K$7,GRID!$A$4:$A$14,0),MATCH(1,($U$2=GRID!$B$1:$BI$1)*(КАЛЕНДАРЬ!$U6=GRID!$B$3:$BI$3), 0))*GRID!$B$65,
ROUNDUP(INDEX(GRID!$B$4:$BI$14,MATCH(K$7,GRID!$A$4:$A$14,0),MATCH(1,($U$2=GRID!$B$1:$BI$1)*(КАЛЕНДАРЬ!$U6=GRID!$B$3:$BI$3),0))*GRID!$B$65*(1-GRID!$B$69),0))</f>
        <v>40678</v>
      </c>
      <c r="L110" s="48" cm="1">
        <f t="array" ref="L110">IF($I$2="Путешествия с детьми",
INDEX(GRID!$B$17:$BI$27,MATCH(K$7,GRID!$A$17:$A$27,0),MATCH(1,($U$2=GRID!$B$1:$BI$1)*(КАЛЕНДАРЬ!$U6=GRID!$B$3:$BI$3), 0))*GRID!$B$65,
ROUNDUP(INDEX(GRID!$B$17:$BI$27,MATCH(K$7,GRID!$A$17:$A$27,0),MATCH(1,($U$2=GRID!$B$1:$BI$1)*(КАЛЕНДАРЬ!$U6=GRID!$B$3:$BI$3), 0))*GRID!$B$65*(1-GRID!$B$69),0))</f>
        <v>42828</v>
      </c>
      <c r="M110" s="47" cm="1">
        <f t="array" ref="M110">IF($I$2="Путешествия с детьми",
INDEX(GRID!$B$4:$BI$14,MATCH(M$7,GRID!$A$4:$A$14,0),MATCH(1,($U$2=GRID!$B$1:$BI$1)*(КАЛЕНДАРЬ!$U6=GRID!$B$3:$BI$3), 0))*GRID!$B$65,
ROUNDUP(INDEX(GRID!$B$4:$BI$14,MATCH(M$7,GRID!$A$4:$A$14,0),MATCH(1,($U$2=GRID!$B$1:$BI$1)*(КАЛЕНДАРЬ!$U6=GRID!$B$3:$BI$3),0))*GRID!$B$65*(1-GRID!$B$69),0))</f>
        <v>45408</v>
      </c>
      <c r="N110" s="48" cm="1">
        <f t="array" ref="N110">IF($I$2="Путешествия с детьми",
INDEX(GRID!$B$17:$BI$27,MATCH(M$7,GRID!$A$17:$A$27,0),MATCH(1,($U$2=GRID!$B$1:$BI$1)*(КАЛЕНДАРЬ!$U6=GRID!$B$3:$BI$3), 0))*GRID!$B$65,
ROUNDUP(INDEX(GRID!$B$17:$BI$27,MATCH(M$7,GRID!$A$17:$A$27,0),MATCH(1,($U$2=GRID!$B$1:$BI$1)*(КАЛЕНДАРЬ!$U6=GRID!$B$3:$BI$3), 0))*GRID!$B$65*(1-GRID!$B$69),0))</f>
        <v>47558</v>
      </c>
      <c r="O110" s="47" cm="1">
        <f t="array" ref="O110">IF($I$2="Путешествия с детьми",
INDEX(GRID!$B$4:$BI$14,MATCH(O$7,GRID!$A$4:$A$14,0),MATCH(1,($U$2=GRID!$B$1:$BI$1)*(КАЛЕНДАРЬ!$U6=GRID!$B$3:$BI$3), 0))*GRID!$B$65,
ROUNDUP(INDEX(GRID!$B$4:$BI$14,MATCH(O$7,GRID!$A$4:$A$14,0),MATCH(1,($U$2=GRID!$B$1:$BI$1)*(КАЛЕНДАРЬ!$U6=GRID!$B$3:$BI$3),0))*GRID!$B$65*(1-GRID!$B$69),0))</f>
        <v>51084</v>
      </c>
      <c r="P110" s="48" cm="1">
        <f t="array" ref="P110">IF($I$2="Путешествия с детьми",
INDEX(GRID!$B$17:$BI$27,MATCH(O$7,GRID!$A$17:$A$27,0),MATCH(1,($U$2=GRID!$B$1:$BI$1)*(КАЛЕНДАРЬ!$U6=GRID!$B$3:$BI$3), 0))*GRID!$B$65,
ROUNDUP(INDEX(GRID!$B$17:$BI$27,MATCH(O$7,GRID!$A$17:$A$27,0),MATCH(1,($U$2=GRID!$B$1:$BI$1)*(КАЛЕНДАРЬ!$U6=GRID!$B$3:$BI$3), 0))*GRID!$B$65*(1-GRID!$B$69),0))</f>
        <v>53234</v>
      </c>
      <c r="Q110" s="47" t="e" cm="1">
        <f t="array" ref="Q110">IF($I$2="Путешествия с детьми",
INDEX(GRID!$B$4:$BI$14,MATCH(Q$7,GRID!$A$4:$A$14,0),MATCH(1,($U$2=GRID!$B$1:$BI$1)*(КАЛЕНДАРЬ!$U6=GRID!$B$3:$BI$3), 0))*GRID!$B$65,
ROUNDUP(INDEX(GRID!$B$4:$BI$14,MATCH(Q$7,GRID!$A$4:$A$14,0),MATCH(1,($U$2=GRID!$B$1:$BI$1)*(КАЛЕНДАРЬ!$U6=GRID!$B$3:$BI$3),0))*GRID!$B$65*(1-GRID!$B$69),0))</f>
        <v>#N/A</v>
      </c>
      <c r="R110" s="48" t="e" cm="1">
        <f t="array" ref="R110">IF($I$2="Путешествия с детьми",
INDEX(GRID!$B$17:$BI$27,MATCH(Q$7,GRID!$A$17:$A$27,0),MATCH(1,($U$2=GRID!$B$1:$BI$1)*(КАЛЕНДАРЬ!$U6=GRID!$B$3:$BI$3), 0))*GRID!$B$65,
ROUNDUP(INDEX(GRID!$B$17:$BI$27,MATCH(Q$7,GRID!$A$17:$A$27,0),MATCH(1,($U$2=GRID!$B$1:$BI$1)*(КАЛЕНДАРЬ!$U6=GRID!$B$3:$BI$3), 0))*GRID!$B$65*(1-GRID!$B$69),0))</f>
        <v>#N/A</v>
      </c>
      <c r="S110" s="47" t="e" cm="1">
        <f t="array" ref="S110">IF($I$2="Путешествия с детьми",
INDEX(GRID!$B$4:$BI$14,MATCH(S$7,GRID!$A$4:$A$14,0),MATCH(1,($U$2=GRID!$B$1:$BI$1)*(КАЛЕНДАРЬ!$U6=GRID!$B$3:$BI$3), 0))*GRID!$B$65,
ROUNDUP(INDEX(GRID!$B$4:$BI$14,MATCH(S$7,GRID!$A$4:$A$14,0),MATCH(1,($U$2=GRID!$B$1:$BI$1)*(КАЛЕНДАРЬ!$U6=GRID!$B$3:$BI$3),0))*GRID!$B$65*(1-GRID!$B$69),0))</f>
        <v>#N/A</v>
      </c>
      <c r="T110" s="48" t="e" cm="1">
        <f t="array" ref="T110">IF($I$2="Путешествия с детьми",
INDEX(GRID!$B$17:$BI$27,MATCH(S$7,GRID!$A$17:$A$27,0),MATCH(1,($U$2=GRID!$B$1:$BI$1)*(КАЛЕНДАРЬ!$U6=GRID!$B$3:$BI$3), 0))*GRID!$B$65,
ROUNDUP(INDEX(GRID!$B$17:$BI$27,MATCH(S$7,GRID!$A$17:$A$27,0),MATCH(1,($U$2=GRID!$B$1:$BI$1)*(КАЛЕНДАРЬ!$U6=GRID!$B$3:$BI$3), 0))*GRID!$B$65*(1-GRID!$B$69),0))</f>
        <v>#N/A</v>
      </c>
      <c r="U110" s="47" cm="1">
        <f t="array" ref="U110">IF($I$2="Путешествия с детьми",
INDEX(GRID!$B$4:$BI$14,MATCH(U$7,GRID!$A$4:$A$14,0),MATCH(1,($U$2=GRID!$B$1:$BI$1)*(КАЛЕНДАРЬ!$U6=GRID!$B$3:$BI$3), 0))*GRID!$B$65,
ROUNDUP(INDEX(GRID!$B$4:$BI$14,MATCH(U$7,GRID!$A$4:$A$14,0),MATCH(1,($U$2=GRID!$B$1:$BI$1)*(КАЛЕНДАРЬ!$U6=GRID!$B$3:$BI$3),0))*GRID!$B$65*(1-GRID!$B$69),0))</f>
        <v>79120</v>
      </c>
      <c r="V110" s="48" cm="1">
        <f t="array" ref="V110">IF($I$2="Путешествия с детьми",
INDEX(GRID!$B$17:$BI$27,MATCH(U$7,GRID!$A$17:$A$27,0),MATCH(1,($U$2=GRID!$B$1:$BI$1)*(КАЛЕНДАРЬ!$U6=GRID!$B$3:$BI$3), 0))*GRID!$B$65,
ROUNDUP(INDEX(GRID!$B$17:$BI$27,MATCH(U$7,GRID!$A$17:$A$27,0),MATCH(1,($U$2=GRID!$B$1:$BI$1)*(КАЛЕНДАРЬ!$U6=GRID!$B$3:$BI$3), 0))*GRID!$B$65*(1-GRID!$B$69),0))</f>
        <v>81270</v>
      </c>
      <c r="W110" s="47" cm="1">
        <f t="array" ref="W110">IF($I$2="Путешествия с детьми",
INDEX(GRID!$B$4:$BI$14,MATCH(W$7,GRID!$A$4:$A$14,0),MATCH(1,($U$2=GRID!$B$1:$BI$1)*(КАЛЕНДАРЬ!$U6=GRID!$B$3:$BI$3), 0))*GRID!$B$65,
ROUNDUP(INDEX(GRID!$B$4:$BI$14,MATCH(W$7,GRID!$A$4:$A$14,0),MATCH(1,($U$2=GRID!$B$1:$BI$1)*(КАЛЕНДАРЬ!$U6=GRID!$B$3:$BI$3),0))*GRID!$B$65*(1-GRID!$B$69),0))</f>
        <v>281220</v>
      </c>
      <c r="X110" s="48" cm="1">
        <f t="array" ref="X110">IF($I$2="Путешествия с детьми",
INDEX(GRID!$B$17:$BI$27,MATCH(W$7,GRID!$A$17:$A$27,0),MATCH(1,($U$2=GRID!$B$1:$BI$1)*(КАЛЕНДАРЬ!$U6=GRID!$B$3:$BI$3), 0))*GRID!$B$65,
ROUNDUP(INDEX(GRID!$B$17:$BI$27,MATCH(W$7,GRID!$A$17:$A$27,0),MATCH(1,($U$2=GRID!$B$1:$BI$1)*(КАЛЕНДАРЬ!$U6=GRID!$B$3:$BI$3), 0))*GRID!$B$65*(1-GRID!$B$69),0))</f>
        <v>283370</v>
      </c>
    </row>
    <row r="111" spans="1:24" hidden="1" x14ac:dyDescent="0.2">
      <c r="A111" s="117" t="s">
        <v>45</v>
      </c>
      <c r="B111" s="117">
        <v>4</v>
      </c>
      <c r="C111" s="138" cm="1">
        <f t="array" ref="C111">IF($I$2="Путешествия с детьми",
INDEX(GRID!$B$4:$BI$14,MATCH(C$7,GRID!$A$4:$A$14,0),MATCH(1,($U$2=GRID!$B$1:$BI$1)*(КАЛЕНДАРЬ!$U7=GRID!$B$3:$BI$3), 0))*GRID!$B$65,
ROUNDUP(INDEX(GRID!$B$4:$BI$14,MATCH(C$7,GRID!$A$4:$A$14,0),MATCH(1,($U$2=GRID!$B$1:$BI$1)*(КАЛЕНДАРЬ!$U7=GRID!$B$3:$BI$3),0))*GRID!$B$65*(1-GRID!$B$69),0))</f>
        <v>27520</v>
      </c>
      <c r="D111" s="48" cm="1">
        <f t="array" ref="D111">IF($I$2="Путешествия с детьми",
INDEX(GRID!$B$17:$BI$27,MATCH(C$7,GRID!$A$17:$A$27,0),MATCH(1,($U$2=GRID!$B$1:$BI$1)*(КАЛЕНДАРЬ!$U7=GRID!$B$3:$BI$3), 0))*GRID!$B$65,
ROUNDUP(INDEX(GRID!$B$17:$BI$27,MATCH(C$7,GRID!$A$17:$A$27,0),MATCH(1,($U$2=GRID!$B$1:$BI$1)*(КАЛЕНДАРЬ!$U7=GRID!$B$3:$BI$3), 0))*GRID!$B$65*(1-GRID!$B$69),0))</f>
        <v>29670</v>
      </c>
      <c r="E111" s="47" cm="1">
        <f t="array" ref="E111">IF($I$2="Путешествия с детьми",
INDEX(GRID!$B$4:$BI$14,MATCH(E$7,GRID!$A$4:$A$14,0),MATCH(1,($U$2=GRID!$B$1:$BI$1)*(КАЛЕНДАРЬ!$U7=GRID!$B$3:$BI$3), 0))*GRID!$B$65,
ROUNDUP(INDEX(GRID!$B$4:$BI$14,MATCH(E$7,GRID!$A$4:$A$14,0),MATCH(1,($U$2=GRID!$B$1:$BI$1)*(КАЛЕНДАРЬ!$U7=GRID!$B$3:$BI$3),0))*GRID!$B$65*(1-GRID!$B$69),0))</f>
        <v>30788</v>
      </c>
      <c r="F111" s="48" cm="1">
        <f t="array" ref="F111">IF($I$2="Путешествия с детьми",
INDEX(GRID!$B$17:$BI$27,MATCH(E$7,GRID!$A$17:$A$27,0),MATCH(1,($U$2=GRID!$B$1:$BI$1)*(КАЛЕНДАРЬ!$U7=GRID!$B$3:$BI$3), 0))*GRID!$B$65,
ROUNDUP(INDEX(GRID!$B$17:$BI$27,MATCH(E$7,GRID!$A$17:$A$27,0),MATCH(1,($U$2=GRID!$B$1:$BI$1)*(КАЛЕНДАРЬ!$U7=GRID!$B$3:$BI$3), 0))*GRID!$B$65*(1-GRID!$B$69),0))</f>
        <v>32938</v>
      </c>
      <c r="G111" s="47" t="e" cm="1">
        <f t="array" ref="G111">IF($I$2="Путешествия с детьми",
INDEX(GRID!$B$4:$BI$14,MATCH(G$7,GRID!$A$4:$A$14,0),MATCH(1,($U$2=GRID!$B$1:$BI$1)*(КАЛЕНДАРЬ!$U7=GRID!$B$3:$BI$3), 0))*GRID!$B$65,
ROUNDUP(INDEX(GRID!$B$4:$BI$14,MATCH(G$7,GRID!$A$4:$A$14,0),MATCH(1,($U$2=GRID!$B$1:$BI$1)*(КАЛЕНДАРЬ!$U7=GRID!$B$3:$BI$3),0))*GRID!$B$65*(1-GRID!$B$69),0))</f>
        <v>#N/A</v>
      </c>
      <c r="H111" s="48" t="e" cm="1">
        <f t="array" ref="H111">IF($I$2="Путешествия с детьми",
INDEX(GRID!$B$17:$BI$27,MATCH(G$7,GRID!$A$17:$A$27,0),MATCH(1,($U$2=GRID!$B$1:$BI$1)*(КАЛЕНДАРЬ!$U7=GRID!$B$3:$BI$3), 0))*GRID!$B$65,
ROUNDUP(INDEX(GRID!$B$17:$BI$27,MATCH(G$7,GRID!$A$17:$A$27,0),MATCH(1,($U$2=GRID!$B$1:$BI$1)*(КАЛЕНДАРЬ!$U7=GRID!$B$3:$BI$3), 0))*GRID!$B$65*(1-GRID!$B$69),0))</f>
        <v>#N/A</v>
      </c>
      <c r="I111" s="47" t="e" cm="1">
        <f t="array" ref="I111">IF($I$2="Путешествия с детьми",
INDEX(GRID!$B$4:$BI$14,MATCH(I$7,GRID!$A$4:$A$14,0),MATCH(1,($U$2=GRID!$B$1:$BI$1)*(КАЛЕНДАРЬ!$U7=GRID!$B$3:$BI$3), 0))*GRID!$B$65,
ROUNDUP(INDEX(GRID!$B$4:$BI$14,MATCH(I$7,GRID!$A$4:$A$14,0),MATCH(1,($U$2=GRID!$B$1:$BI$1)*(КАЛЕНДАРЬ!$U7=GRID!$B$3:$BI$3),0))*GRID!$B$65*(1-GRID!$B$69),0))</f>
        <v>#N/A</v>
      </c>
      <c r="J111" s="48" t="e" cm="1">
        <f t="array" ref="J111">IF($I$2="Путешествия с детьми",
INDEX(GRID!$B$17:$BI$27,MATCH(I$7,GRID!$A$17:$A$27,0),MATCH(1,($U$2=GRID!$B$1:$BI$1)*(КАЛЕНДАРЬ!$U7=GRID!$B$3:$BI$3), 0))*GRID!$B$65,
ROUNDUP(INDEX(GRID!$B$17:$BI$27,MATCH(I$7,GRID!$A$17:$A$27,0),MATCH(1,($U$2=GRID!$B$1:$BI$1)*(КАЛЕНДАРЬ!$U7=GRID!$B$3:$BI$3), 0))*GRID!$B$65*(1-GRID!$B$69),0))</f>
        <v>#N/A</v>
      </c>
      <c r="K111" s="47" cm="1">
        <f t="array" ref="K111">IF($I$2="Путешествия с детьми",
INDEX(GRID!$B$4:$BI$14,MATCH(K$7,GRID!$A$4:$A$14,0),MATCH(1,($U$2=GRID!$B$1:$BI$1)*(КАЛЕНДАРЬ!$U7=GRID!$B$3:$BI$3), 0))*GRID!$B$65,
ROUNDUP(INDEX(GRID!$B$4:$BI$14,MATCH(K$7,GRID!$A$4:$A$14,0),MATCH(1,($U$2=GRID!$B$1:$BI$1)*(КАЛЕНДАРЬ!$U7=GRID!$B$3:$BI$3),0))*GRID!$B$65*(1-GRID!$B$69),0))</f>
        <v>42828</v>
      </c>
      <c r="L111" s="48" cm="1">
        <f t="array" ref="L111">IF($I$2="Путешествия с детьми",
INDEX(GRID!$B$17:$BI$27,MATCH(K$7,GRID!$A$17:$A$27,0),MATCH(1,($U$2=GRID!$B$1:$BI$1)*(КАЛЕНДАРЬ!$U7=GRID!$B$3:$BI$3), 0))*GRID!$B$65,
ROUNDUP(INDEX(GRID!$B$17:$BI$27,MATCH(K$7,GRID!$A$17:$A$27,0),MATCH(1,($U$2=GRID!$B$1:$BI$1)*(КАЛЕНДАРЬ!$U7=GRID!$B$3:$BI$3), 0))*GRID!$B$65*(1-GRID!$B$69),0))</f>
        <v>44978</v>
      </c>
      <c r="M111" s="47" cm="1">
        <f t="array" ref="M111">IF($I$2="Путешествия с детьми",
INDEX(GRID!$B$4:$BI$14,MATCH(M$7,GRID!$A$4:$A$14,0),MATCH(1,($U$2=GRID!$B$1:$BI$1)*(КАЛЕНДАРЬ!$U7=GRID!$B$3:$BI$3), 0))*GRID!$B$65,
ROUNDUP(INDEX(GRID!$B$4:$BI$14,MATCH(M$7,GRID!$A$4:$A$14,0),MATCH(1,($U$2=GRID!$B$1:$BI$1)*(КАЛЕНДАРЬ!$U7=GRID!$B$3:$BI$3),0))*GRID!$B$65*(1-GRID!$B$69),0))</f>
        <v>47816</v>
      </c>
      <c r="N111" s="48" cm="1">
        <f t="array" ref="N111">IF($I$2="Путешествия с детьми",
INDEX(GRID!$B$17:$BI$27,MATCH(M$7,GRID!$A$17:$A$27,0),MATCH(1,($U$2=GRID!$B$1:$BI$1)*(КАЛЕНДАРЬ!$U7=GRID!$B$3:$BI$3), 0))*GRID!$B$65,
ROUNDUP(INDEX(GRID!$B$17:$BI$27,MATCH(M$7,GRID!$A$17:$A$27,0),MATCH(1,($U$2=GRID!$B$1:$BI$1)*(КАЛЕНДАРЬ!$U7=GRID!$B$3:$BI$3), 0))*GRID!$B$65*(1-GRID!$B$69),0))</f>
        <v>49966</v>
      </c>
      <c r="O111" s="47" cm="1">
        <f t="array" ref="O111">IF($I$2="Путешествия с детьми",
INDEX(GRID!$B$4:$BI$14,MATCH(O$7,GRID!$A$4:$A$14,0),MATCH(1,($U$2=GRID!$B$1:$BI$1)*(КАЛЕНДАРЬ!$U7=GRID!$B$3:$BI$3), 0))*GRID!$B$65,
ROUNDUP(INDEX(GRID!$B$4:$BI$14,MATCH(O$7,GRID!$A$4:$A$14,0),MATCH(1,($U$2=GRID!$B$1:$BI$1)*(КАЛЕНДАРЬ!$U7=GRID!$B$3:$BI$3),0))*GRID!$B$65*(1-GRID!$B$69),0))</f>
        <v>53578</v>
      </c>
      <c r="P111" s="48" cm="1">
        <f t="array" ref="P111">IF($I$2="Путешествия с детьми",
INDEX(GRID!$B$17:$BI$27,MATCH(O$7,GRID!$A$17:$A$27,0),MATCH(1,($U$2=GRID!$B$1:$BI$1)*(КАЛЕНДАРЬ!$U7=GRID!$B$3:$BI$3), 0))*GRID!$B$65,
ROUNDUP(INDEX(GRID!$B$17:$BI$27,MATCH(O$7,GRID!$A$17:$A$27,0),MATCH(1,($U$2=GRID!$B$1:$BI$1)*(КАЛЕНДАРЬ!$U7=GRID!$B$3:$BI$3), 0))*GRID!$B$65*(1-GRID!$B$69),0))</f>
        <v>55728</v>
      </c>
      <c r="Q111" s="47" t="e" cm="1">
        <f t="array" ref="Q111">IF($I$2="Путешествия с детьми",
INDEX(GRID!$B$4:$BI$14,MATCH(Q$7,GRID!$A$4:$A$14,0),MATCH(1,($U$2=GRID!$B$1:$BI$1)*(КАЛЕНДАРЬ!$U7=GRID!$B$3:$BI$3), 0))*GRID!$B$65,
ROUNDUP(INDEX(GRID!$B$4:$BI$14,MATCH(Q$7,GRID!$A$4:$A$14,0),MATCH(1,($U$2=GRID!$B$1:$BI$1)*(КАЛЕНДАРЬ!$U7=GRID!$B$3:$BI$3),0))*GRID!$B$65*(1-GRID!$B$69),0))</f>
        <v>#N/A</v>
      </c>
      <c r="R111" s="48" t="e" cm="1">
        <f t="array" ref="R111">IF($I$2="Путешествия с детьми",
INDEX(GRID!$B$17:$BI$27,MATCH(Q$7,GRID!$A$17:$A$27,0),MATCH(1,($U$2=GRID!$B$1:$BI$1)*(КАЛЕНДАРЬ!$U7=GRID!$B$3:$BI$3), 0))*GRID!$B$65,
ROUNDUP(INDEX(GRID!$B$17:$BI$27,MATCH(Q$7,GRID!$A$17:$A$27,0),MATCH(1,($U$2=GRID!$B$1:$BI$1)*(КАЛЕНДАРЬ!$U7=GRID!$B$3:$BI$3), 0))*GRID!$B$65*(1-GRID!$B$69),0))</f>
        <v>#N/A</v>
      </c>
      <c r="S111" s="47" t="e" cm="1">
        <f t="array" ref="S111">IF($I$2="Путешествия с детьми",
INDEX(GRID!$B$4:$BI$14,MATCH(S$7,GRID!$A$4:$A$14,0),MATCH(1,($U$2=GRID!$B$1:$BI$1)*(КАЛЕНДАРЬ!$U7=GRID!$B$3:$BI$3), 0))*GRID!$B$65,
ROUNDUP(INDEX(GRID!$B$4:$BI$14,MATCH(S$7,GRID!$A$4:$A$14,0),MATCH(1,($U$2=GRID!$B$1:$BI$1)*(КАЛЕНДАРЬ!$U7=GRID!$B$3:$BI$3),0))*GRID!$B$65*(1-GRID!$B$69),0))</f>
        <v>#N/A</v>
      </c>
      <c r="T111" s="48" t="e" cm="1">
        <f t="array" ref="T111">IF($I$2="Путешествия с детьми",
INDEX(GRID!$B$17:$BI$27,MATCH(S$7,GRID!$A$17:$A$27,0),MATCH(1,($U$2=GRID!$B$1:$BI$1)*(КАЛЕНДАРЬ!$U7=GRID!$B$3:$BI$3), 0))*GRID!$B$65,
ROUNDUP(INDEX(GRID!$B$17:$BI$27,MATCH(S$7,GRID!$A$17:$A$27,0),MATCH(1,($U$2=GRID!$B$1:$BI$1)*(КАЛЕНДАРЬ!$U7=GRID!$B$3:$BI$3), 0))*GRID!$B$65*(1-GRID!$B$69),0))</f>
        <v>#N/A</v>
      </c>
      <c r="U111" s="47" cm="1">
        <f t="array" ref="U111">IF($I$2="Путешествия с детьми",
INDEX(GRID!$B$4:$BI$14,MATCH(U$7,GRID!$A$4:$A$14,0),MATCH(1,($U$2=GRID!$B$1:$BI$1)*(КАЛЕНДАРЬ!$U7=GRID!$B$3:$BI$3), 0))*GRID!$B$65,
ROUNDUP(INDEX(GRID!$B$4:$BI$14,MATCH(U$7,GRID!$A$4:$A$14,0),MATCH(1,($U$2=GRID!$B$1:$BI$1)*(КАЛЕНДАРЬ!$U7=GRID!$B$3:$BI$3),0))*GRID!$B$65*(1-GRID!$B$69),0))</f>
        <v>83420</v>
      </c>
      <c r="V111" s="48" cm="1">
        <f t="array" ref="V111">IF($I$2="Путешествия с детьми",
INDEX(GRID!$B$17:$BI$27,MATCH(U$7,GRID!$A$17:$A$27,0),MATCH(1,($U$2=GRID!$B$1:$BI$1)*(КАЛЕНДАРЬ!$U7=GRID!$B$3:$BI$3), 0))*GRID!$B$65,
ROUNDUP(INDEX(GRID!$B$17:$BI$27,MATCH(U$7,GRID!$A$17:$A$27,0),MATCH(1,($U$2=GRID!$B$1:$BI$1)*(КАЛЕНДАРЬ!$U7=GRID!$B$3:$BI$3), 0))*GRID!$B$65*(1-GRID!$B$69),0))</f>
        <v>85570</v>
      </c>
      <c r="W111" s="47" cm="1">
        <f t="array" ref="W111">IF($I$2="Путешествия с детьми",
INDEX(GRID!$B$4:$BI$14,MATCH(W$7,GRID!$A$4:$A$14,0),MATCH(1,($U$2=GRID!$B$1:$BI$1)*(КАЛЕНДАРЬ!$U7=GRID!$B$3:$BI$3), 0))*GRID!$B$65,
ROUNDUP(INDEX(GRID!$B$4:$BI$14,MATCH(W$7,GRID!$A$4:$A$14,0),MATCH(1,($U$2=GRID!$B$1:$BI$1)*(КАЛЕНДАРЬ!$U7=GRID!$B$3:$BI$3),0))*GRID!$B$65*(1-GRID!$B$69),0))</f>
        <v>292400</v>
      </c>
      <c r="X111" s="48" cm="1">
        <f t="array" ref="X111">IF($I$2="Путешествия с детьми",
INDEX(GRID!$B$17:$BI$27,MATCH(W$7,GRID!$A$17:$A$27,0),MATCH(1,($U$2=GRID!$B$1:$BI$1)*(КАЛЕНДАРЬ!$U7=GRID!$B$3:$BI$3), 0))*GRID!$B$65,
ROUNDUP(INDEX(GRID!$B$17:$BI$27,MATCH(W$7,GRID!$A$17:$A$27,0),MATCH(1,($U$2=GRID!$B$1:$BI$1)*(КАЛЕНДАРЬ!$U7=GRID!$B$3:$BI$3), 0))*GRID!$B$65*(1-GRID!$B$69),0))</f>
        <v>294550</v>
      </c>
    </row>
    <row r="112" spans="1:24" hidden="1" x14ac:dyDescent="0.2">
      <c r="A112" s="117" t="s">
        <v>46</v>
      </c>
      <c r="B112" s="117">
        <v>5</v>
      </c>
      <c r="C112" s="138" cm="1">
        <f t="array" ref="C112">IF($I$2="Путешествия с детьми",
INDEX(GRID!$B$4:$BI$14,MATCH(C$7,GRID!$A$4:$A$14,0),MATCH(1,($U$2=GRID!$B$1:$BI$1)*(КАЛЕНДАРЬ!$U8=GRID!$B$3:$BI$3), 0))*GRID!$B$65,
ROUNDUP(INDEX(GRID!$B$4:$BI$14,MATCH(C$7,GRID!$A$4:$A$14,0),MATCH(1,($U$2=GRID!$B$1:$BI$1)*(КАЛЕНДАРЬ!$U8=GRID!$B$3:$BI$3),0))*GRID!$B$65*(1-GRID!$B$69),0))</f>
        <v>27520</v>
      </c>
      <c r="D112" s="48" cm="1">
        <f t="array" ref="D112">IF($I$2="Путешествия с детьми",
INDEX(GRID!$B$17:$BI$27,MATCH(C$7,GRID!$A$17:$A$27,0),MATCH(1,($U$2=GRID!$B$1:$BI$1)*(КАЛЕНДАРЬ!$U8=GRID!$B$3:$BI$3), 0))*GRID!$B$65,
ROUNDUP(INDEX(GRID!$B$17:$BI$27,MATCH(C$7,GRID!$A$17:$A$27,0),MATCH(1,($U$2=GRID!$B$1:$BI$1)*(КАЛЕНДАРЬ!$U8=GRID!$B$3:$BI$3), 0))*GRID!$B$65*(1-GRID!$B$69),0))</f>
        <v>29670</v>
      </c>
      <c r="E112" s="47" cm="1">
        <f t="array" ref="E112">IF($I$2="Путешествия с детьми",
INDEX(GRID!$B$4:$BI$14,MATCH(E$7,GRID!$A$4:$A$14,0),MATCH(1,($U$2=GRID!$B$1:$BI$1)*(КАЛЕНДАРЬ!$U8=GRID!$B$3:$BI$3), 0))*GRID!$B$65,
ROUNDUP(INDEX(GRID!$B$4:$BI$14,MATCH(E$7,GRID!$A$4:$A$14,0),MATCH(1,($U$2=GRID!$B$1:$BI$1)*(КАЛЕНДАРЬ!$U8=GRID!$B$3:$BI$3),0))*GRID!$B$65*(1-GRID!$B$69),0))</f>
        <v>30788</v>
      </c>
      <c r="F112" s="48" cm="1">
        <f t="array" ref="F112">IF($I$2="Путешествия с детьми",
INDEX(GRID!$B$17:$BI$27,MATCH(E$7,GRID!$A$17:$A$27,0),MATCH(1,($U$2=GRID!$B$1:$BI$1)*(КАЛЕНДАРЬ!$U8=GRID!$B$3:$BI$3), 0))*GRID!$B$65,
ROUNDUP(INDEX(GRID!$B$17:$BI$27,MATCH(E$7,GRID!$A$17:$A$27,0),MATCH(1,($U$2=GRID!$B$1:$BI$1)*(КАЛЕНДАРЬ!$U8=GRID!$B$3:$BI$3), 0))*GRID!$B$65*(1-GRID!$B$69),0))</f>
        <v>32938</v>
      </c>
      <c r="G112" s="47" t="e" cm="1">
        <f t="array" ref="G112">IF($I$2="Путешествия с детьми",
INDEX(GRID!$B$4:$BI$14,MATCH(G$7,GRID!$A$4:$A$14,0),MATCH(1,($U$2=GRID!$B$1:$BI$1)*(КАЛЕНДАРЬ!$U8=GRID!$B$3:$BI$3), 0))*GRID!$B$65,
ROUNDUP(INDEX(GRID!$B$4:$BI$14,MATCH(G$7,GRID!$A$4:$A$14,0),MATCH(1,($U$2=GRID!$B$1:$BI$1)*(КАЛЕНДАРЬ!$U8=GRID!$B$3:$BI$3),0))*GRID!$B$65*(1-GRID!$B$69),0))</f>
        <v>#N/A</v>
      </c>
      <c r="H112" s="48" t="e" cm="1">
        <f t="array" ref="H112">IF($I$2="Путешествия с детьми",
INDEX(GRID!$B$17:$BI$27,MATCH(G$7,GRID!$A$17:$A$27,0),MATCH(1,($U$2=GRID!$B$1:$BI$1)*(КАЛЕНДАРЬ!$U8=GRID!$B$3:$BI$3), 0))*GRID!$B$65,
ROUNDUP(INDEX(GRID!$B$17:$BI$27,MATCH(G$7,GRID!$A$17:$A$27,0),MATCH(1,($U$2=GRID!$B$1:$BI$1)*(КАЛЕНДАРЬ!$U8=GRID!$B$3:$BI$3), 0))*GRID!$B$65*(1-GRID!$B$69),0))</f>
        <v>#N/A</v>
      </c>
      <c r="I112" s="47" t="e" cm="1">
        <f t="array" ref="I112">IF($I$2="Путешествия с детьми",
INDEX(GRID!$B$4:$BI$14,MATCH(I$7,GRID!$A$4:$A$14,0),MATCH(1,($U$2=GRID!$B$1:$BI$1)*(КАЛЕНДАРЬ!$U8=GRID!$B$3:$BI$3), 0))*GRID!$B$65,
ROUNDUP(INDEX(GRID!$B$4:$BI$14,MATCH(I$7,GRID!$A$4:$A$14,0),MATCH(1,($U$2=GRID!$B$1:$BI$1)*(КАЛЕНДАРЬ!$U8=GRID!$B$3:$BI$3),0))*GRID!$B$65*(1-GRID!$B$69),0))</f>
        <v>#N/A</v>
      </c>
      <c r="J112" s="48" t="e" cm="1">
        <f t="array" ref="J112">IF($I$2="Путешествия с детьми",
INDEX(GRID!$B$17:$BI$27,MATCH(I$7,GRID!$A$17:$A$27,0),MATCH(1,($U$2=GRID!$B$1:$BI$1)*(КАЛЕНДАРЬ!$U8=GRID!$B$3:$BI$3), 0))*GRID!$B$65,
ROUNDUP(INDEX(GRID!$B$17:$BI$27,MATCH(I$7,GRID!$A$17:$A$27,0),MATCH(1,($U$2=GRID!$B$1:$BI$1)*(КАЛЕНДАРЬ!$U8=GRID!$B$3:$BI$3), 0))*GRID!$B$65*(1-GRID!$B$69),0))</f>
        <v>#N/A</v>
      </c>
      <c r="K112" s="47" cm="1">
        <f t="array" ref="K112">IF($I$2="Путешествия с детьми",
INDEX(GRID!$B$4:$BI$14,MATCH(K$7,GRID!$A$4:$A$14,0),MATCH(1,($U$2=GRID!$B$1:$BI$1)*(КАЛЕНДАРЬ!$U8=GRID!$B$3:$BI$3), 0))*GRID!$B$65,
ROUNDUP(INDEX(GRID!$B$4:$BI$14,MATCH(K$7,GRID!$A$4:$A$14,0),MATCH(1,($U$2=GRID!$B$1:$BI$1)*(КАЛЕНДАРЬ!$U8=GRID!$B$3:$BI$3),0))*GRID!$B$65*(1-GRID!$B$69),0))</f>
        <v>42828</v>
      </c>
      <c r="L112" s="48" cm="1">
        <f t="array" ref="L112">IF($I$2="Путешествия с детьми",
INDEX(GRID!$B$17:$BI$27,MATCH(K$7,GRID!$A$17:$A$27,0),MATCH(1,($U$2=GRID!$B$1:$BI$1)*(КАЛЕНДАРЬ!$U8=GRID!$B$3:$BI$3), 0))*GRID!$B$65,
ROUNDUP(INDEX(GRID!$B$17:$BI$27,MATCH(K$7,GRID!$A$17:$A$27,0),MATCH(1,($U$2=GRID!$B$1:$BI$1)*(КАЛЕНДАРЬ!$U8=GRID!$B$3:$BI$3), 0))*GRID!$B$65*(1-GRID!$B$69),0))</f>
        <v>44978</v>
      </c>
      <c r="M112" s="47" cm="1">
        <f t="array" ref="M112">IF($I$2="Путешествия с детьми",
INDEX(GRID!$B$4:$BI$14,MATCH(M$7,GRID!$A$4:$A$14,0),MATCH(1,($U$2=GRID!$B$1:$BI$1)*(КАЛЕНДАРЬ!$U8=GRID!$B$3:$BI$3), 0))*GRID!$B$65,
ROUNDUP(INDEX(GRID!$B$4:$BI$14,MATCH(M$7,GRID!$A$4:$A$14,0),MATCH(1,($U$2=GRID!$B$1:$BI$1)*(КАЛЕНДАРЬ!$U8=GRID!$B$3:$BI$3),0))*GRID!$B$65*(1-GRID!$B$69),0))</f>
        <v>47816</v>
      </c>
      <c r="N112" s="48" cm="1">
        <f t="array" ref="N112">IF($I$2="Путешествия с детьми",
INDEX(GRID!$B$17:$BI$27,MATCH(M$7,GRID!$A$17:$A$27,0),MATCH(1,($U$2=GRID!$B$1:$BI$1)*(КАЛЕНДАРЬ!$U8=GRID!$B$3:$BI$3), 0))*GRID!$B$65,
ROUNDUP(INDEX(GRID!$B$17:$BI$27,MATCH(M$7,GRID!$A$17:$A$27,0),MATCH(1,($U$2=GRID!$B$1:$BI$1)*(КАЛЕНДАРЬ!$U8=GRID!$B$3:$BI$3), 0))*GRID!$B$65*(1-GRID!$B$69),0))</f>
        <v>49966</v>
      </c>
      <c r="O112" s="47" cm="1">
        <f t="array" ref="O112">IF($I$2="Путешествия с детьми",
INDEX(GRID!$B$4:$BI$14,MATCH(O$7,GRID!$A$4:$A$14,0),MATCH(1,($U$2=GRID!$B$1:$BI$1)*(КАЛЕНДАРЬ!$U8=GRID!$B$3:$BI$3), 0))*GRID!$B$65,
ROUNDUP(INDEX(GRID!$B$4:$BI$14,MATCH(O$7,GRID!$A$4:$A$14,0),MATCH(1,($U$2=GRID!$B$1:$BI$1)*(КАЛЕНДАРЬ!$U8=GRID!$B$3:$BI$3),0))*GRID!$B$65*(1-GRID!$B$69),0))</f>
        <v>53578</v>
      </c>
      <c r="P112" s="48" cm="1">
        <f t="array" ref="P112">IF($I$2="Путешествия с детьми",
INDEX(GRID!$B$17:$BI$27,MATCH(O$7,GRID!$A$17:$A$27,0),MATCH(1,($U$2=GRID!$B$1:$BI$1)*(КАЛЕНДАРЬ!$U8=GRID!$B$3:$BI$3), 0))*GRID!$B$65,
ROUNDUP(INDEX(GRID!$B$17:$BI$27,MATCH(O$7,GRID!$A$17:$A$27,0),MATCH(1,($U$2=GRID!$B$1:$BI$1)*(КАЛЕНДАРЬ!$U8=GRID!$B$3:$BI$3), 0))*GRID!$B$65*(1-GRID!$B$69),0))</f>
        <v>55728</v>
      </c>
      <c r="Q112" s="47" t="e" cm="1">
        <f t="array" ref="Q112">IF($I$2="Путешествия с детьми",
INDEX(GRID!$B$4:$BI$14,MATCH(Q$7,GRID!$A$4:$A$14,0),MATCH(1,($U$2=GRID!$B$1:$BI$1)*(КАЛЕНДАРЬ!$U8=GRID!$B$3:$BI$3), 0))*GRID!$B$65,
ROUNDUP(INDEX(GRID!$B$4:$BI$14,MATCH(Q$7,GRID!$A$4:$A$14,0),MATCH(1,($U$2=GRID!$B$1:$BI$1)*(КАЛЕНДАРЬ!$U8=GRID!$B$3:$BI$3),0))*GRID!$B$65*(1-GRID!$B$69),0))</f>
        <v>#N/A</v>
      </c>
      <c r="R112" s="48" t="e" cm="1">
        <f t="array" ref="R112">IF($I$2="Путешествия с детьми",
INDEX(GRID!$B$17:$BI$27,MATCH(Q$7,GRID!$A$17:$A$27,0),MATCH(1,($U$2=GRID!$B$1:$BI$1)*(КАЛЕНДАРЬ!$U8=GRID!$B$3:$BI$3), 0))*GRID!$B$65,
ROUNDUP(INDEX(GRID!$B$17:$BI$27,MATCH(Q$7,GRID!$A$17:$A$27,0),MATCH(1,($U$2=GRID!$B$1:$BI$1)*(КАЛЕНДАРЬ!$U8=GRID!$B$3:$BI$3), 0))*GRID!$B$65*(1-GRID!$B$69),0))</f>
        <v>#N/A</v>
      </c>
      <c r="S112" s="47" t="e" cm="1">
        <f t="array" ref="S112">IF($I$2="Путешествия с детьми",
INDEX(GRID!$B$4:$BI$14,MATCH(S$7,GRID!$A$4:$A$14,0),MATCH(1,($U$2=GRID!$B$1:$BI$1)*(КАЛЕНДАРЬ!$U8=GRID!$B$3:$BI$3), 0))*GRID!$B$65,
ROUNDUP(INDEX(GRID!$B$4:$BI$14,MATCH(S$7,GRID!$A$4:$A$14,0),MATCH(1,($U$2=GRID!$B$1:$BI$1)*(КАЛЕНДАРЬ!$U8=GRID!$B$3:$BI$3),0))*GRID!$B$65*(1-GRID!$B$69),0))</f>
        <v>#N/A</v>
      </c>
      <c r="T112" s="48" t="e" cm="1">
        <f t="array" ref="T112">IF($I$2="Путешествия с детьми",
INDEX(GRID!$B$17:$BI$27,MATCH(S$7,GRID!$A$17:$A$27,0),MATCH(1,($U$2=GRID!$B$1:$BI$1)*(КАЛЕНДАРЬ!$U8=GRID!$B$3:$BI$3), 0))*GRID!$B$65,
ROUNDUP(INDEX(GRID!$B$17:$BI$27,MATCH(S$7,GRID!$A$17:$A$27,0),MATCH(1,($U$2=GRID!$B$1:$BI$1)*(КАЛЕНДАРЬ!$U8=GRID!$B$3:$BI$3), 0))*GRID!$B$65*(1-GRID!$B$69),0))</f>
        <v>#N/A</v>
      </c>
      <c r="U112" s="47" cm="1">
        <f t="array" ref="U112">IF($I$2="Путешествия с детьми",
INDEX(GRID!$B$4:$BI$14,MATCH(U$7,GRID!$A$4:$A$14,0),MATCH(1,($U$2=GRID!$B$1:$BI$1)*(КАЛЕНДАРЬ!$U8=GRID!$B$3:$BI$3), 0))*GRID!$B$65,
ROUNDUP(INDEX(GRID!$B$4:$BI$14,MATCH(U$7,GRID!$A$4:$A$14,0),MATCH(1,($U$2=GRID!$B$1:$BI$1)*(КАЛЕНДАРЬ!$U8=GRID!$B$3:$BI$3),0))*GRID!$B$65*(1-GRID!$B$69),0))</f>
        <v>83420</v>
      </c>
      <c r="V112" s="48" cm="1">
        <f t="array" ref="V112">IF($I$2="Путешествия с детьми",
INDEX(GRID!$B$17:$BI$27,MATCH(U$7,GRID!$A$17:$A$27,0),MATCH(1,($U$2=GRID!$B$1:$BI$1)*(КАЛЕНДАРЬ!$U8=GRID!$B$3:$BI$3), 0))*GRID!$B$65,
ROUNDUP(INDEX(GRID!$B$17:$BI$27,MATCH(U$7,GRID!$A$17:$A$27,0),MATCH(1,($U$2=GRID!$B$1:$BI$1)*(КАЛЕНДАРЬ!$U8=GRID!$B$3:$BI$3), 0))*GRID!$B$65*(1-GRID!$B$69),0))</f>
        <v>85570</v>
      </c>
      <c r="W112" s="47" cm="1">
        <f t="array" ref="W112">IF($I$2="Путешествия с детьми",
INDEX(GRID!$B$4:$BI$14,MATCH(W$7,GRID!$A$4:$A$14,0),MATCH(1,($U$2=GRID!$B$1:$BI$1)*(КАЛЕНДАРЬ!$U8=GRID!$B$3:$BI$3), 0))*GRID!$B$65,
ROUNDUP(INDEX(GRID!$B$4:$BI$14,MATCH(W$7,GRID!$A$4:$A$14,0),MATCH(1,($U$2=GRID!$B$1:$BI$1)*(КАЛЕНДАРЬ!$U8=GRID!$B$3:$BI$3),0))*GRID!$B$65*(1-GRID!$B$69),0))</f>
        <v>292400</v>
      </c>
      <c r="X112" s="48" cm="1">
        <f t="array" ref="X112">IF($I$2="Путешествия с детьми",
INDEX(GRID!$B$17:$BI$27,MATCH(W$7,GRID!$A$17:$A$27,0),MATCH(1,($U$2=GRID!$B$1:$BI$1)*(КАЛЕНДАРЬ!$U8=GRID!$B$3:$BI$3), 0))*GRID!$B$65,
ROUNDUP(INDEX(GRID!$B$17:$BI$27,MATCH(W$7,GRID!$A$17:$A$27,0),MATCH(1,($U$2=GRID!$B$1:$BI$1)*(КАЛЕНДАРЬ!$U8=GRID!$B$3:$BI$3), 0))*GRID!$B$65*(1-GRID!$B$69),0))</f>
        <v>294550</v>
      </c>
    </row>
    <row r="113" spans="1:24" hidden="1" x14ac:dyDescent="0.2">
      <c r="A113" s="117" t="s">
        <v>47</v>
      </c>
      <c r="B113" s="117">
        <v>6</v>
      </c>
      <c r="C113" s="138" cm="1">
        <f t="array" ref="C113">IF($I$2="Путешествия с детьми",
INDEX(GRID!$B$4:$BI$14,MATCH(C$7,GRID!$A$4:$A$14,0),MATCH(1,($U$2=GRID!$B$1:$BI$1)*(КАЛЕНДАРЬ!$U9=GRID!$B$3:$BI$3), 0))*GRID!$B$65,
ROUNDUP(INDEX(GRID!$B$4:$BI$14,MATCH(C$7,GRID!$A$4:$A$14,0),MATCH(1,($U$2=GRID!$B$1:$BI$1)*(КАЛЕНДАРЬ!$U9=GRID!$B$3:$BI$3),0))*GRID!$B$65*(1-GRID!$B$69),0))</f>
        <v>27520</v>
      </c>
      <c r="D113" s="48" cm="1">
        <f t="array" ref="D113">IF($I$2="Путешествия с детьми",
INDEX(GRID!$B$17:$BI$27,MATCH(C$7,GRID!$A$17:$A$27,0),MATCH(1,($U$2=GRID!$B$1:$BI$1)*(КАЛЕНДАРЬ!$U9=GRID!$B$3:$BI$3), 0))*GRID!$B$65,
ROUNDUP(INDEX(GRID!$B$17:$BI$27,MATCH(C$7,GRID!$A$17:$A$27,0),MATCH(1,($U$2=GRID!$B$1:$BI$1)*(КАЛЕНДАРЬ!$U9=GRID!$B$3:$BI$3), 0))*GRID!$B$65*(1-GRID!$B$69),0))</f>
        <v>29670</v>
      </c>
      <c r="E113" s="47" cm="1">
        <f t="array" ref="E113">IF($I$2="Путешествия с детьми",
INDEX(GRID!$B$4:$BI$14,MATCH(E$7,GRID!$A$4:$A$14,0),MATCH(1,($U$2=GRID!$B$1:$BI$1)*(КАЛЕНДАРЬ!$U9=GRID!$B$3:$BI$3), 0))*GRID!$B$65,
ROUNDUP(INDEX(GRID!$B$4:$BI$14,MATCH(E$7,GRID!$A$4:$A$14,0),MATCH(1,($U$2=GRID!$B$1:$BI$1)*(КАЛЕНДАРЬ!$U9=GRID!$B$3:$BI$3),0))*GRID!$B$65*(1-GRID!$B$69),0))</f>
        <v>30788</v>
      </c>
      <c r="F113" s="48" cm="1">
        <f t="array" ref="F113">IF($I$2="Путешествия с детьми",
INDEX(GRID!$B$17:$BI$27,MATCH(E$7,GRID!$A$17:$A$27,0),MATCH(1,($U$2=GRID!$B$1:$BI$1)*(КАЛЕНДАРЬ!$U9=GRID!$B$3:$BI$3), 0))*GRID!$B$65,
ROUNDUP(INDEX(GRID!$B$17:$BI$27,MATCH(E$7,GRID!$A$17:$A$27,0),MATCH(1,($U$2=GRID!$B$1:$BI$1)*(КАЛЕНДАРЬ!$U9=GRID!$B$3:$BI$3), 0))*GRID!$B$65*(1-GRID!$B$69),0))</f>
        <v>32938</v>
      </c>
      <c r="G113" s="47" t="e" cm="1">
        <f t="array" ref="G113">IF($I$2="Путешествия с детьми",
INDEX(GRID!$B$4:$BI$14,MATCH(G$7,GRID!$A$4:$A$14,0),MATCH(1,($U$2=GRID!$B$1:$BI$1)*(КАЛЕНДАРЬ!$U9=GRID!$B$3:$BI$3), 0))*GRID!$B$65,
ROUNDUP(INDEX(GRID!$B$4:$BI$14,MATCH(G$7,GRID!$A$4:$A$14,0),MATCH(1,($U$2=GRID!$B$1:$BI$1)*(КАЛЕНДАРЬ!$U9=GRID!$B$3:$BI$3),0))*GRID!$B$65*(1-GRID!$B$69),0))</f>
        <v>#N/A</v>
      </c>
      <c r="H113" s="48" t="e" cm="1">
        <f t="array" ref="H113">IF($I$2="Путешествия с детьми",
INDEX(GRID!$B$17:$BI$27,MATCH(G$7,GRID!$A$17:$A$27,0),MATCH(1,($U$2=GRID!$B$1:$BI$1)*(КАЛЕНДАРЬ!$U9=GRID!$B$3:$BI$3), 0))*GRID!$B$65,
ROUNDUP(INDEX(GRID!$B$17:$BI$27,MATCH(G$7,GRID!$A$17:$A$27,0),MATCH(1,($U$2=GRID!$B$1:$BI$1)*(КАЛЕНДАРЬ!$U9=GRID!$B$3:$BI$3), 0))*GRID!$B$65*(1-GRID!$B$69),0))</f>
        <v>#N/A</v>
      </c>
      <c r="I113" s="47" t="e" cm="1">
        <f t="array" ref="I113">IF($I$2="Путешествия с детьми",
INDEX(GRID!$B$4:$BI$14,MATCH(I$7,GRID!$A$4:$A$14,0),MATCH(1,($U$2=GRID!$B$1:$BI$1)*(КАЛЕНДАРЬ!$U9=GRID!$B$3:$BI$3), 0))*GRID!$B$65,
ROUNDUP(INDEX(GRID!$B$4:$BI$14,MATCH(I$7,GRID!$A$4:$A$14,0),MATCH(1,($U$2=GRID!$B$1:$BI$1)*(КАЛЕНДАРЬ!$U9=GRID!$B$3:$BI$3),0))*GRID!$B$65*(1-GRID!$B$69),0))</f>
        <v>#N/A</v>
      </c>
      <c r="J113" s="48" t="e" cm="1">
        <f t="array" ref="J113">IF($I$2="Путешествия с детьми",
INDEX(GRID!$B$17:$BI$27,MATCH(I$7,GRID!$A$17:$A$27,0),MATCH(1,($U$2=GRID!$B$1:$BI$1)*(КАЛЕНДАРЬ!$U9=GRID!$B$3:$BI$3), 0))*GRID!$B$65,
ROUNDUP(INDEX(GRID!$B$17:$BI$27,MATCH(I$7,GRID!$A$17:$A$27,0),MATCH(1,($U$2=GRID!$B$1:$BI$1)*(КАЛЕНДАРЬ!$U9=GRID!$B$3:$BI$3), 0))*GRID!$B$65*(1-GRID!$B$69),0))</f>
        <v>#N/A</v>
      </c>
      <c r="K113" s="47" cm="1">
        <f t="array" ref="K113">IF($I$2="Путешествия с детьми",
INDEX(GRID!$B$4:$BI$14,MATCH(K$7,GRID!$A$4:$A$14,0),MATCH(1,($U$2=GRID!$B$1:$BI$1)*(КАЛЕНДАРЬ!$U9=GRID!$B$3:$BI$3), 0))*GRID!$B$65,
ROUNDUP(INDEX(GRID!$B$4:$BI$14,MATCH(K$7,GRID!$A$4:$A$14,0),MATCH(1,($U$2=GRID!$B$1:$BI$1)*(КАЛЕНДАРЬ!$U9=GRID!$B$3:$BI$3),0))*GRID!$B$65*(1-GRID!$B$69),0))</f>
        <v>42828</v>
      </c>
      <c r="L113" s="48" cm="1">
        <f t="array" ref="L113">IF($I$2="Путешествия с детьми",
INDEX(GRID!$B$17:$BI$27,MATCH(K$7,GRID!$A$17:$A$27,0),MATCH(1,($U$2=GRID!$B$1:$BI$1)*(КАЛЕНДАРЬ!$U9=GRID!$B$3:$BI$3), 0))*GRID!$B$65,
ROUNDUP(INDEX(GRID!$B$17:$BI$27,MATCH(K$7,GRID!$A$17:$A$27,0),MATCH(1,($U$2=GRID!$B$1:$BI$1)*(КАЛЕНДАРЬ!$U9=GRID!$B$3:$BI$3), 0))*GRID!$B$65*(1-GRID!$B$69),0))</f>
        <v>44978</v>
      </c>
      <c r="M113" s="47" cm="1">
        <f t="array" ref="M113">IF($I$2="Путешествия с детьми",
INDEX(GRID!$B$4:$BI$14,MATCH(M$7,GRID!$A$4:$A$14,0),MATCH(1,($U$2=GRID!$B$1:$BI$1)*(КАЛЕНДАРЬ!$U9=GRID!$B$3:$BI$3), 0))*GRID!$B$65,
ROUNDUP(INDEX(GRID!$B$4:$BI$14,MATCH(M$7,GRID!$A$4:$A$14,0),MATCH(1,($U$2=GRID!$B$1:$BI$1)*(КАЛЕНДАРЬ!$U9=GRID!$B$3:$BI$3),0))*GRID!$B$65*(1-GRID!$B$69),0))</f>
        <v>47816</v>
      </c>
      <c r="N113" s="48" cm="1">
        <f t="array" ref="N113">IF($I$2="Путешествия с детьми",
INDEX(GRID!$B$17:$BI$27,MATCH(M$7,GRID!$A$17:$A$27,0),MATCH(1,($U$2=GRID!$B$1:$BI$1)*(КАЛЕНДАРЬ!$U9=GRID!$B$3:$BI$3), 0))*GRID!$B$65,
ROUNDUP(INDEX(GRID!$B$17:$BI$27,MATCH(M$7,GRID!$A$17:$A$27,0),MATCH(1,($U$2=GRID!$B$1:$BI$1)*(КАЛЕНДАРЬ!$U9=GRID!$B$3:$BI$3), 0))*GRID!$B$65*(1-GRID!$B$69),0))</f>
        <v>49966</v>
      </c>
      <c r="O113" s="47" cm="1">
        <f t="array" ref="O113">IF($I$2="Путешествия с детьми",
INDEX(GRID!$B$4:$BI$14,MATCH(O$7,GRID!$A$4:$A$14,0),MATCH(1,($U$2=GRID!$B$1:$BI$1)*(КАЛЕНДАРЬ!$U9=GRID!$B$3:$BI$3), 0))*GRID!$B$65,
ROUNDUP(INDEX(GRID!$B$4:$BI$14,MATCH(O$7,GRID!$A$4:$A$14,0),MATCH(1,($U$2=GRID!$B$1:$BI$1)*(КАЛЕНДАРЬ!$U9=GRID!$B$3:$BI$3),0))*GRID!$B$65*(1-GRID!$B$69),0))</f>
        <v>53578</v>
      </c>
      <c r="P113" s="48" cm="1">
        <f t="array" ref="P113">IF($I$2="Путешествия с детьми",
INDEX(GRID!$B$17:$BI$27,MATCH(O$7,GRID!$A$17:$A$27,0),MATCH(1,($U$2=GRID!$B$1:$BI$1)*(КАЛЕНДАРЬ!$U9=GRID!$B$3:$BI$3), 0))*GRID!$B$65,
ROUNDUP(INDEX(GRID!$B$17:$BI$27,MATCH(O$7,GRID!$A$17:$A$27,0),MATCH(1,($U$2=GRID!$B$1:$BI$1)*(КАЛЕНДАРЬ!$U9=GRID!$B$3:$BI$3), 0))*GRID!$B$65*(1-GRID!$B$69),0))</f>
        <v>55728</v>
      </c>
      <c r="Q113" s="47" t="e" cm="1">
        <f t="array" ref="Q113">IF($I$2="Путешествия с детьми",
INDEX(GRID!$B$4:$BI$14,MATCH(Q$7,GRID!$A$4:$A$14,0),MATCH(1,($U$2=GRID!$B$1:$BI$1)*(КАЛЕНДАРЬ!$U9=GRID!$B$3:$BI$3), 0))*GRID!$B$65,
ROUNDUP(INDEX(GRID!$B$4:$BI$14,MATCH(Q$7,GRID!$A$4:$A$14,0),MATCH(1,($U$2=GRID!$B$1:$BI$1)*(КАЛЕНДАРЬ!$U9=GRID!$B$3:$BI$3),0))*GRID!$B$65*(1-GRID!$B$69),0))</f>
        <v>#N/A</v>
      </c>
      <c r="R113" s="48" t="e" cm="1">
        <f t="array" ref="R113">IF($I$2="Путешествия с детьми",
INDEX(GRID!$B$17:$BI$27,MATCH(Q$7,GRID!$A$17:$A$27,0),MATCH(1,($U$2=GRID!$B$1:$BI$1)*(КАЛЕНДАРЬ!$U9=GRID!$B$3:$BI$3), 0))*GRID!$B$65,
ROUNDUP(INDEX(GRID!$B$17:$BI$27,MATCH(Q$7,GRID!$A$17:$A$27,0),MATCH(1,($U$2=GRID!$B$1:$BI$1)*(КАЛЕНДАРЬ!$U9=GRID!$B$3:$BI$3), 0))*GRID!$B$65*(1-GRID!$B$69),0))</f>
        <v>#N/A</v>
      </c>
      <c r="S113" s="47" t="e" cm="1">
        <f t="array" ref="S113">IF($I$2="Путешествия с детьми",
INDEX(GRID!$B$4:$BI$14,MATCH(S$7,GRID!$A$4:$A$14,0),MATCH(1,($U$2=GRID!$B$1:$BI$1)*(КАЛЕНДАРЬ!$U9=GRID!$B$3:$BI$3), 0))*GRID!$B$65,
ROUNDUP(INDEX(GRID!$B$4:$BI$14,MATCH(S$7,GRID!$A$4:$A$14,0),MATCH(1,($U$2=GRID!$B$1:$BI$1)*(КАЛЕНДАРЬ!$U9=GRID!$B$3:$BI$3),0))*GRID!$B$65*(1-GRID!$B$69),0))</f>
        <v>#N/A</v>
      </c>
      <c r="T113" s="48" t="e" cm="1">
        <f t="array" ref="T113">IF($I$2="Путешествия с детьми",
INDEX(GRID!$B$17:$BI$27,MATCH(S$7,GRID!$A$17:$A$27,0),MATCH(1,($U$2=GRID!$B$1:$BI$1)*(КАЛЕНДАРЬ!$U9=GRID!$B$3:$BI$3), 0))*GRID!$B$65,
ROUNDUP(INDEX(GRID!$B$17:$BI$27,MATCH(S$7,GRID!$A$17:$A$27,0),MATCH(1,($U$2=GRID!$B$1:$BI$1)*(КАЛЕНДАРЬ!$U9=GRID!$B$3:$BI$3), 0))*GRID!$B$65*(1-GRID!$B$69),0))</f>
        <v>#N/A</v>
      </c>
      <c r="U113" s="47" cm="1">
        <f t="array" ref="U113">IF($I$2="Путешествия с детьми",
INDEX(GRID!$B$4:$BI$14,MATCH(U$7,GRID!$A$4:$A$14,0),MATCH(1,($U$2=GRID!$B$1:$BI$1)*(КАЛЕНДАРЬ!$U9=GRID!$B$3:$BI$3), 0))*GRID!$B$65,
ROUNDUP(INDEX(GRID!$B$4:$BI$14,MATCH(U$7,GRID!$A$4:$A$14,0),MATCH(1,($U$2=GRID!$B$1:$BI$1)*(КАЛЕНДАРЬ!$U9=GRID!$B$3:$BI$3),0))*GRID!$B$65*(1-GRID!$B$69),0))</f>
        <v>83420</v>
      </c>
      <c r="V113" s="48" cm="1">
        <f t="array" ref="V113">IF($I$2="Путешествия с детьми",
INDEX(GRID!$B$17:$BI$27,MATCH(U$7,GRID!$A$17:$A$27,0),MATCH(1,($U$2=GRID!$B$1:$BI$1)*(КАЛЕНДАРЬ!$U9=GRID!$B$3:$BI$3), 0))*GRID!$B$65,
ROUNDUP(INDEX(GRID!$B$17:$BI$27,MATCH(U$7,GRID!$A$17:$A$27,0),MATCH(1,($U$2=GRID!$B$1:$BI$1)*(КАЛЕНДАРЬ!$U9=GRID!$B$3:$BI$3), 0))*GRID!$B$65*(1-GRID!$B$69),0))</f>
        <v>85570</v>
      </c>
      <c r="W113" s="47" cm="1">
        <f t="array" ref="W113">IF($I$2="Путешествия с детьми",
INDEX(GRID!$B$4:$BI$14,MATCH(W$7,GRID!$A$4:$A$14,0),MATCH(1,($U$2=GRID!$B$1:$BI$1)*(КАЛЕНДАРЬ!$U9=GRID!$B$3:$BI$3), 0))*GRID!$B$65,
ROUNDUP(INDEX(GRID!$B$4:$BI$14,MATCH(W$7,GRID!$A$4:$A$14,0),MATCH(1,($U$2=GRID!$B$1:$BI$1)*(КАЛЕНДАРЬ!$U9=GRID!$B$3:$BI$3),0))*GRID!$B$65*(1-GRID!$B$69),0))</f>
        <v>292400</v>
      </c>
      <c r="X113" s="48" cm="1">
        <f t="array" ref="X113">IF($I$2="Путешествия с детьми",
INDEX(GRID!$B$17:$BI$27,MATCH(W$7,GRID!$A$17:$A$27,0),MATCH(1,($U$2=GRID!$B$1:$BI$1)*(КАЛЕНДАРЬ!$U9=GRID!$B$3:$BI$3), 0))*GRID!$B$65,
ROUNDUP(INDEX(GRID!$B$17:$BI$27,MATCH(W$7,GRID!$A$17:$A$27,0),MATCH(1,($U$2=GRID!$B$1:$BI$1)*(КАЛЕНДАРЬ!$U9=GRID!$B$3:$BI$3), 0))*GRID!$B$65*(1-GRID!$B$69),0))</f>
        <v>294550</v>
      </c>
    </row>
    <row r="114" spans="1:24" hidden="1" x14ac:dyDescent="0.2">
      <c r="A114" s="117" t="s">
        <v>48</v>
      </c>
      <c r="B114" s="117">
        <v>7</v>
      </c>
      <c r="C114" s="138" cm="1">
        <f t="array" ref="C114">IF($I$2="Путешествия с детьми",
INDEX(GRID!$B$4:$BI$14,MATCH(C$7,GRID!$A$4:$A$14,0),MATCH(1,($U$2=GRID!$B$1:$BI$1)*(КАЛЕНДАРЬ!$U10=GRID!$B$3:$BI$3), 0))*GRID!$B$65,
ROUNDUP(INDEX(GRID!$B$4:$BI$14,MATCH(C$7,GRID!$A$4:$A$14,0),MATCH(1,($U$2=GRID!$B$1:$BI$1)*(КАЛЕНДАРЬ!$U10=GRID!$B$3:$BI$3),0))*GRID!$B$65*(1-GRID!$B$69),0))</f>
        <v>27520</v>
      </c>
      <c r="D114" s="48" cm="1">
        <f t="array" ref="D114">IF($I$2="Путешествия с детьми",
INDEX(GRID!$B$17:$BI$27,MATCH(C$7,GRID!$A$17:$A$27,0),MATCH(1,($U$2=GRID!$B$1:$BI$1)*(КАЛЕНДАРЬ!$U10=GRID!$B$3:$BI$3), 0))*GRID!$B$65,
ROUNDUP(INDEX(GRID!$B$17:$BI$27,MATCH(C$7,GRID!$A$17:$A$27,0),MATCH(1,($U$2=GRID!$B$1:$BI$1)*(КАЛЕНДАРЬ!$U10=GRID!$B$3:$BI$3), 0))*GRID!$B$65*(1-GRID!$B$69),0))</f>
        <v>29670</v>
      </c>
      <c r="E114" s="47" cm="1">
        <f t="array" ref="E114">IF($I$2="Путешествия с детьми",
INDEX(GRID!$B$4:$BI$14,MATCH(E$7,GRID!$A$4:$A$14,0),MATCH(1,($U$2=GRID!$B$1:$BI$1)*(КАЛЕНДАРЬ!$U10=GRID!$B$3:$BI$3), 0))*GRID!$B$65,
ROUNDUP(INDEX(GRID!$B$4:$BI$14,MATCH(E$7,GRID!$A$4:$A$14,0),MATCH(1,($U$2=GRID!$B$1:$BI$1)*(КАЛЕНДАРЬ!$U10=GRID!$B$3:$BI$3),0))*GRID!$B$65*(1-GRID!$B$69),0))</f>
        <v>30788</v>
      </c>
      <c r="F114" s="48" cm="1">
        <f t="array" ref="F114">IF($I$2="Путешествия с детьми",
INDEX(GRID!$B$17:$BI$27,MATCH(E$7,GRID!$A$17:$A$27,0),MATCH(1,($U$2=GRID!$B$1:$BI$1)*(КАЛЕНДАРЬ!$U10=GRID!$B$3:$BI$3), 0))*GRID!$B$65,
ROUNDUP(INDEX(GRID!$B$17:$BI$27,MATCH(E$7,GRID!$A$17:$A$27,0),MATCH(1,($U$2=GRID!$B$1:$BI$1)*(КАЛЕНДАРЬ!$U10=GRID!$B$3:$BI$3), 0))*GRID!$B$65*(1-GRID!$B$69),0))</f>
        <v>32938</v>
      </c>
      <c r="G114" s="47" t="e" cm="1">
        <f t="array" ref="G114">IF($I$2="Путешествия с детьми",
INDEX(GRID!$B$4:$BI$14,MATCH(G$7,GRID!$A$4:$A$14,0),MATCH(1,($U$2=GRID!$B$1:$BI$1)*(КАЛЕНДАРЬ!$U10=GRID!$B$3:$BI$3), 0))*GRID!$B$65,
ROUNDUP(INDEX(GRID!$B$4:$BI$14,MATCH(G$7,GRID!$A$4:$A$14,0),MATCH(1,($U$2=GRID!$B$1:$BI$1)*(КАЛЕНДАРЬ!$U10=GRID!$B$3:$BI$3),0))*GRID!$B$65*(1-GRID!$B$69),0))</f>
        <v>#N/A</v>
      </c>
      <c r="H114" s="48" t="e" cm="1">
        <f t="array" ref="H114">IF($I$2="Путешествия с детьми",
INDEX(GRID!$B$17:$BI$27,MATCH(G$7,GRID!$A$17:$A$27,0),MATCH(1,($U$2=GRID!$B$1:$BI$1)*(КАЛЕНДАРЬ!$U10=GRID!$B$3:$BI$3), 0))*GRID!$B$65,
ROUNDUP(INDEX(GRID!$B$17:$BI$27,MATCH(G$7,GRID!$A$17:$A$27,0),MATCH(1,($U$2=GRID!$B$1:$BI$1)*(КАЛЕНДАРЬ!$U10=GRID!$B$3:$BI$3), 0))*GRID!$B$65*(1-GRID!$B$69),0))</f>
        <v>#N/A</v>
      </c>
      <c r="I114" s="47" t="e" cm="1">
        <f t="array" ref="I114">IF($I$2="Путешествия с детьми",
INDEX(GRID!$B$4:$BI$14,MATCH(I$7,GRID!$A$4:$A$14,0),MATCH(1,($U$2=GRID!$B$1:$BI$1)*(КАЛЕНДАРЬ!$U10=GRID!$B$3:$BI$3), 0))*GRID!$B$65,
ROUNDUP(INDEX(GRID!$B$4:$BI$14,MATCH(I$7,GRID!$A$4:$A$14,0),MATCH(1,($U$2=GRID!$B$1:$BI$1)*(КАЛЕНДАРЬ!$U10=GRID!$B$3:$BI$3),0))*GRID!$B$65*(1-GRID!$B$69),0))</f>
        <v>#N/A</v>
      </c>
      <c r="J114" s="48" t="e" cm="1">
        <f t="array" ref="J114">IF($I$2="Путешествия с детьми",
INDEX(GRID!$B$17:$BI$27,MATCH(I$7,GRID!$A$17:$A$27,0),MATCH(1,($U$2=GRID!$B$1:$BI$1)*(КАЛЕНДАРЬ!$U10=GRID!$B$3:$BI$3), 0))*GRID!$B$65,
ROUNDUP(INDEX(GRID!$B$17:$BI$27,MATCH(I$7,GRID!$A$17:$A$27,0),MATCH(1,($U$2=GRID!$B$1:$BI$1)*(КАЛЕНДАРЬ!$U10=GRID!$B$3:$BI$3), 0))*GRID!$B$65*(1-GRID!$B$69),0))</f>
        <v>#N/A</v>
      </c>
      <c r="K114" s="47" cm="1">
        <f t="array" ref="K114">IF($I$2="Путешествия с детьми",
INDEX(GRID!$B$4:$BI$14,MATCH(K$7,GRID!$A$4:$A$14,0),MATCH(1,($U$2=GRID!$B$1:$BI$1)*(КАЛЕНДАРЬ!$U10=GRID!$B$3:$BI$3), 0))*GRID!$B$65,
ROUNDUP(INDEX(GRID!$B$4:$BI$14,MATCH(K$7,GRID!$A$4:$A$14,0),MATCH(1,($U$2=GRID!$B$1:$BI$1)*(КАЛЕНДАРЬ!$U10=GRID!$B$3:$BI$3),0))*GRID!$B$65*(1-GRID!$B$69),0))</f>
        <v>42828</v>
      </c>
      <c r="L114" s="48" cm="1">
        <f t="array" ref="L114">IF($I$2="Путешествия с детьми",
INDEX(GRID!$B$17:$BI$27,MATCH(K$7,GRID!$A$17:$A$27,0),MATCH(1,($U$2=GRID!$B$1:$BI$1)*(КАЛЕНДАРЬ!$U10=GRID!$B$3:$BI$3), 0))*GRID!$B$65,
ROUNDUP(INDEX(GRID!$B$17:$BI$27,MATCH(K$7,GRID!$A$17:$A$27,0),MATCH(1,($U$2=GRID!$B$1:$BI$1)*(КАЛЕНДАРЬ!$U10=GRID!$B$3:$BI$3), 0))*GRID!$B$65*(1-GRID!$B$69),0))</f>
        <v>44978</v>
      </c>
      <c r="M114" s="47" cm="1">
        <f t="array" ref="M114">IF($I$2="Путешествия с детьми",
INDEX(GRID!$B$4:$BI$14,MATCH(M$7,GRID!$A$4:$A$14,0),MATCH(1,($U$2=GRID!$B$1:$BI$1)*(КАЛЕНДАРЬ!$U10=GRID!$B$3:$BI$3), 0))*GRID!$B$65,
ROUNDUP(INDEX(GRID!$B$4:$BI$14,MATCH(M$7,GRID!$A$4:$A$14,0),MATCH(1,($U$2=GRID!$B$1:$BI$1)*(КАЛЕНДАРЬ!$U10=GRID!$B$3:$BI$3),0))*GRID!$B$65*(1-GRID!$B$69),0))</f>
        <v>47816</v>
      </c>
      <c r="N114" s="48" cm="1">
        <f t="array" ref="N114">IF($I$2="Путешествия с детьми",
INDEX(GRID!$B$17:$BI$27,MATCH(M$7,GRID!$A$17:$A$27,0),MATCH(1,($U$2=GRID!$B$1:$BI$1)*(КАЛЕНДАРЬ!$U10=GRID!$B$3:$BI$3), 0))*GRID!$B$65,
ROUNDUP(INDEX(GRID!$B$17:$BI$27,MATCH(M$7,GRID!$A$17:$A$27,0),MATCH(1,($U$2=GRID!$B$1:$BI$1)*(КАЛЕНДАРЬ!$U10=GRID!$B$3:$BI$3), 0))*GRID!$B$65*(1-GRID!$B$69),0))</f>
        <v>49966</v>
      </c>
      <c r="O114" s="47" cm="1">
        <f t="array" ref="O114">IF($I$2="Путешествия с детьми",
INDEX(GRID!$B$4:$BI$14,MATCH(O$7,GRID!$A$4:$A$14,0),MATCH(1,($U$2=GRID!$B$1:$BI$1)*(КАЛЕНДАРЬ!$U10=GRID!$B$3:$BI$3), 0))*GRID!$B$65,
ROUNDUP(INDEX(GRID!$B$4:$BI$14,MATCH(O$7,GRID!$A$4:$A$14,0),MATCH(1,($U$2=GRID!$B$1:$BI$1)*(КАЛЕНДАРЬ!$U10=GRID!$B$3:$BI$3),0))*GRID!$B$65*(1-GRID!$B$69),0))</f>
        <v>53578</v>
      </c>
      <c r="P114" s="48" cm="1">
        <f t="array" ref="P114">IF($I$2="Путешествия с детьми",
INDEX(GRID!$B$17:$BI$27,MATCH(O$7,GRID!$A$17:$A$27,0),MATCH(1,($U$2=GRID!$B$1:$BI$1)*(КАЛЕНДАРЬ!$U10=GRID!$B$3:$BI$3), 0))*GRID!$B$65,
ROUNDUP(INDEX(GRID!$B$17:$BI$27,MATCH(O$7,GRID!$A$17:$A$27,0),MATCH(1,($U$2=GRID!$B$1:$BI$1)*(КАЛЕНДАРЬ!$U10=GRID!$B$3:$BI$3), 0))*GRID!$B$65*(1-GRID!$B$69),0))</f>
        <v>55728</v>
      </c>
      <c r="Q114" s="47" t="e" cm="1">
        <f t="array" ref="Q114">IF($I$2="Путешествия с детьми",
INDEX(GRID!$B$4:$BI$14,MATCH(Q$7,GRID!$A$4:$A$14,0),MATCH(1,($U$2=GRID!$B$1:$BI$1)*(КАЛЕНДАРЬ!$U10=GRID!$B$3:$BI$3), 0))*GRID!$B$65,
ROUNDUP(INDEX(GRID!$B$4:$BI$14,MATCH(Q$7,GRID!$A$4:$A$14,0),MATCH(1,($U$2=GRID!$B$1:$BI$1)*(КАЛЕНДАРЬ!$U10=GRID!$B$3:$BI$3),0))*GRID!$B$65*(1-GRID!$B$69),0))</f>
        <v>#N/A</v>
      </c>
      <c r="R114" s="48" t="e" cm="1">
        <f t="array" ref="R114">IF($I$2="Путешествия с детьми",
INDEX(GRID!$B$17:$BI$27,MATCH(Q$7,GRID!$A$17:$A$27,0),MATCH(1,($U$2=GRID!$B$1:$BI$1)*(КАЛЕНДАРЬ!$U10=GRID!$B$3:$BI$3), 0))*GRID!$B$65,
ROUNDUP(INDEX(GRID!$B$17:$BI$27,MATCH(Q$7,GRID!$A$17:$A$27,0),MATCH(1,($U$2=GRID!$B$1:$BI$1)*(КАЛЕНДАРЬ!$U10=GRID!$B$3:$BI$3), 0))*GRID!$B$65*(1-GRID!$B$69),0))</f>
        <v>#N/A</v>
      </c>
      <c r="S114" s="47" t="e" cm="1">
        <f t="array" ref="S114">IF($I$2="Путешествия с детьми",
INDEX(GRID!$B$4:$BI$14,MATCH(S$7,GRID!$A$4:$A$14,0),MATCH(1,($U$2=GRID!$B$1:$BI$1)*(КАЛЕНДАРЬ!$U10=GRID!$B$3:$BI$3), 0))*GRID!$B$65,
ROUNDUP(INDEX(GRID!$B$4:$BI$14,MATCH(S$7,GRID!$A$4:$A$14,0),MATCH(1,($U$2=GRID!$B$1:$BI$1)*(КАЛЕНДАРЬ!$U10=GRID!$B$3:$BI$3),0))*GRID!$B$65*(1-GRID!$B$69),0))</f>
        <v>#N/A</v>
      </c>
      <c r="T114" s="48" t="e" cm="1">
        <f t="array" ref="T114">IF($I$2="Путешествия с детьми",
INDEX(GRID!$B$17:$BI$27,MATCH(S$7,GRID!$A$17:$A$27,0),MATCH(1,($U$2=GRID!$B$1:$BI$1)*(КАЛЕНДАРЬ!$U10=GRID!$B$3:$BI$3), 0))*GRID!$B$65,
ROUNDUP(INDEX(GRID!$B$17:$BI$27,MATCH(S$7,GRID!$A$17:$A$27,0),MATCH(1,($U$2=GRID!$B$1:$BI$1)*(КАЛЕНДАРЬ!$U10=GRID!$B$3:$BI$3), 0))*GRID!$B$65*(1-GRID!$B$69),0))</f>
        <v>#N/A</v>
      </c>
      <c r="U114" s="47" cm="1">
        <f t="array" ref="U114">IF($I$2="Путешествия с детьми",
INDEX(GRID!$B$4:$BI$14,MATCH(U$7,GRID!$A$4:$A$14,0),MATCH(1,($U$2=GRID!$B$1:$BI$1)*(КАЛЕНДАРЬ!$U10=GRID!$B$3:$BI$3), 0))*GRID!$B$65,
ROUNDUP(INDEX(GRID!$B$4:$BI$14,MATCH(U$7,GRID!$A$4:$A$14,0),MATCH(1,($U$2=GRID!$B$1:$BI$1)*(КАЛЕНДАРЬ!$U10=GRID!$B$3:$BI$3),0))*GRID!$B$65*(1-GRID!$B$69),0))</f>
        <v>83420</v>
      </c>
      <c r="V114" s="48" cm="1">
        <f t="array" ref="V114">IF($I$2="Путешествия с детьми",
INDEX(GRID!$B$17:$BI$27,MATCH(U$7,GRID!$A$17:$A$27,0),MATCH(1,($U$2=GRID!$B$1:$BI$1)*(КАЛЕНДАРЬ!$U10=GRID!$B$3:$BI$3), 0))*GRID!$B$65,
ROUNDUP(INDEX(GRID!$B$17:$BI$27,MATCH(U$7,GRID!$A$17:$A$27,0),MATCH(1,($U$2=GRID!$B$1:$BI$1)*(КАЛЕНДАРЬ!$U10=GRID!$B$3:$BI$3), 0))*GRID!$B$65*(1-GRID!$B$69),0))</f>
        <v>85570</v>
      </c>
      <c r="W114" s="47" cm="1">
        <f t="array" ref="W114">IF($I$2="Путешествия с детьми",
INDEX(GRID!$B$4:$BI$14,MATCH(W$7,GRID!$A$4:$A$14,0),MATCH(1,($U$2=GRID!$B$1:$BI$1)*(КАЛЕНДАРЬ!$U10=GRID!$B$3:$BI$3), 0))*GRID!$B$65,
ROUNDUP(INDEX(GRID!$B$4:$BI$14,MATCH(W$7,GRID!$A$4:$A$14,0),MATCH(1,($U$2=GRID!$B$1:$BI$1)*(КАЛЕНДАРЬ!$U10=GRID!$B$3:$BI$3),0))*GRID!$B$65*(1-GRID!$B$69),0))</f>
        <v>292400</v>
      </c>
      <c r="X114" s="48" cm="1">
        <f t="array" ref="X114">IF($I$2="Путешествия с детьми",
INDEX(GRID!$B$17:$BI$27,MATCH(W$7,GRID!$A$17:$A$27,0),MATCH(1,($U$2=GRID!$B$1:$BI$1)*(КАЛЕНДАРЬ!$U10=GRID!$B$3:$BI$3), 0))*GRID!$B$65,
ROUNDUP(INDEX(GRID!$B$17:$BI$27,MATCH(W$7,GRID!$A$17:$A$27,0),MATCH(1,($U$2=GRID!$B$1:$BI$1)*(КАЛЕНДАРЬ!$U10=GRID!$B$3:$BI$3), 0))*GRID!$B$65*(1-GRID!$B$69),0))</f>
        <v>294550</v>
      </c>
    </row>
    <row r="115" spans="1:24" hidden="1" x14ac:dyDescent="0.2">
      <c r="A115" s="117" t="s">
        <v>42</v>
      </c>
      <c r="B115" s="117">
        <v>8</v>
      </c>
      <c r="C115" s="138" cm="1">
        <f t="array" ref="C115">IF($I$2="Путешествия с детьми",
INDEX(GRID!$B$4:$BI$14,MATCH(C$7,GRID!$A$4:$A$14,0),MATCH(1,($U$2=GRID!$B$1:$BI$1)*(КАЛЕНДАРЬ!$U11=GRID!$B$3:$BI$3), 0))*GRID!$B$65,
ROUNDUP(INDEX(GRID!$B$4:$BI$14,MATCH(C$7,GRID!$A$4:$A$14,0),MATCH(1,($U$2=GRID!$B$1:$BI$1)*(КАЛЕНДАРЬ!$U11=GRID!$B$3:$BI$3),0))*GRID!$B$65*(1-GRID!$B$69),0))</f>
        <v>27520</v>
      </c>
      <c r="D115" s="48" cm="1">
        <f t="array" ref="D115">IF($I$2="Путешествия с детьми",
INDEX(GRID!$B$17:$BI$27,MATCH(C$7,GRID!$A$17:$A$27,0),MATCH(1,($U$2=GRID!$B$1:$BI$1)*(КАЛЕНДАРЬ!$U11=GRID!$B$3:$BI$3), 0))*GRID!$B$65,
ROUNDUP(INDEX(GRID!$B$17:$BI$27,MATCH(C$7,GRID!$A$17:$A$27,0),MATCH(1,($U$2=GRID!$B$1:$BI$1)*(КАЛЕНДАРЬ!$U11=GRID!$B$3:$BI$3), 0))*GRID!$B$65*(1-GRID!$B$69),0))</f>
        <v>29670</v>
      </c>
      <c r="E115" s="47" cm="1">
        <f t="array" ref="E115">IF($I$2="Путешествия с детьми",
INDEX(GRID!$B$4:$BI$14,MATCH(E$7,GRID!$A$4:$A$14,0),MATCH(1,($U$2=GRID!$B$1:$BI$1)*(КАЛЕНДАРЬ!$U11=GRID!$B$3:$BI$3), 0))*GRID!$B$65,
ROUNDUP(INDEX(GRID!$B$4:$BI$14,MATCH(E$7,GRID!$A$4:$A$14,0),MATCH(1,($U$2=GRID!$B$1:$BI$1)*(КАЛЕНДАРЬ!$U11=GRID!$B$3:$BI$3),0))*GRID!$B$65*(1-GRID!$B$69),0))</f>
        <v>30788</v>
      </c>
      <c r="F115" s="48" cm="1">
        <f t="array" ref="F115">IF($I$2="Путешествия с детьми",
INDEX(GRID!$B$17:$BI$27,MATCH(E$7,GRID!$A$17:$A$27,0),MATCH(1,($U$2=GRID!$B$1:$BI$1)*(КАЛЕНДАРЬ!$U11=GRID!$B$3:$BI$3), 0))*GRID!$B$65,
ROUNDUP(INDEX(GRID!$B$17:$BI$27,MATCH(E$7,GRID!$A$17:$A$27,0),MATCH(1,($U$2=GRID!$B$1:$BI$1)*(КАЛЕНДАРЬ!$U11=GRID!$B$3:$BI$3), 0))*GRID!$B$65*(1-GRID!$B$69),0))</f>
        <v>32938</v>
      </c>
      <c r="G115" s="47" t="e" cm="1">
        <f t="array" ref="G115">IF($I$2="Путешествия с детьми",
INDEX(GRID!$B$4:$BI$14,MATCH(G$7,GRID!$A$4:$A$14,0),MATCH(1,($U$2=GRID!$B$1:$BI$1)*(КАЛЕНДАРЬ!$U11=GRID!$B$3:$BI$3), 0))*GRID!$B$65,
ROUNDUP(INDEX(GRID!$B$4:$BI$14,MATCH(G$7,GRID!$A$4:$A$14,0),MATCH(1,($U$2=GRID!$B$1:$BI$1)*(КАЛЕНДАРЬ!$U11=GRID!$B$3:$BI$3),0))*GRID!$B$65*(1-GRID!$B$69),0))</f>
        <v>#N/A</v>
      </c>
      <c r="H115" s="48" t="e" cm="1">
        <f t="array" ref="H115">IF($I$2="Путешествия с детьми",
INDEX(GRID!$B$17:$BI$27,MATCH(G$7,GRID!$A$17:$A$27,0),MATCH(1,($U$2=GRID!$B$1:$BI$1)*(КАЛЕНДАРЬ!$U11=GRID!$B$3:$BI$3), 0))*GRID!$B$65,
ROUNDUP(INDEX(GRID!$B$17:$BI$27,MATCH(G$7,GRID!$A$17:$A$27,0),MATCH(1,($U$2=GRID!$B$1:$BI$1)*(КАЛЕНДАРЬ!$U11=GRID!$B$3:$BI$3), 0))*GRID!$B$65*(1-GRID!$B$69),0))</f>
        <v>#N/A</v>
      </c>
      <c r="I115" s="47" t="e" cm="1">
        <f t="array" ref="I115">IF($I$2="Путешествия с детьми",
INDEX(GRID!$B$4:$BI$14,MATCH(I$7,GRID!$A$4:$A$14,0),MATCH(1,($U$2=GRID!$B$1:$BI$1)*(КАЛЕНДАРЬ!$U11=GRID!$B$3:$BI$3), 0))*GRID!$B$65,
ROUNDUP(INDEX(GRID!$B$4:$BI$14,MATCH(I$7,GRID!$A$4:$A$14,0),MATCH(1,($U$2=GRID!$B$1:$BI$1)*(КАЛЕНДАРЬ!$U11=GRID!$B$3:$BI$3),0))*GRID!$B$65*(1-GRID!$B$69),0))</f>
        <v>#N/A</v>
      </c>
      <c r="J115" s="48" t="e" cm="1">
        <f t="array" ref="J115">IF($I$2="Путешествия с детьми",
INDEX(GRID!$B$17:$BI$27,MATCH(I$7,GRID!$A$17:$A$27,0),MATCH(1,($U$2=GRID!$B$1:$BI$1)*(КАЛЕНДАРЬ!$U11=GRID!$B$3:$BI$3), 0))*GRID!$B$65,
ROUNDUP(INDEX(GRID!$B$17:$BI$27,MATCH(I$7,GRID!$A$17:$A$27,0),MATCH(1,($U$2=GRID!$B$1:$BI$1)*(КАЛЕНДАРЬ!$U11=GRID!$B$3:$BI$3), 0))*GRID!$B$65*(1-GRID!$B$69),0))</f>
        <v>#N/A</v>
      </c>
      <c r="K115" s="47" cm="1">
        <f t="array" ref="K115">IF($I$2="Путешествия с детьми",
INDEX(GRID!$B$4:$BI$14,MATCH(K$7,GRID!$A$4:$A$14,0),MATCH(1,($U$2=GRID!$B$1:$BI$1)*(КАЛЕНДАРЬ!$U11=GRID!$B$3:$BI$3), 0))*GRID!$B$65,
ROUNDUP(INDEX(GRID!$B$4:$BI$14,MATCH(K$7,GRID!$A$4:$A$14,0),MATCH(1,($U$2=GRID!$B$1:$BI$1)*(КАЛЕНДАРЬ!$U11=GRID!$B$3:$BI$3),0))*GRID!$B$65*(1-GRID!$B$69),0))</f>
        <v>42828</v>
      </c>
      <c r="L115" s="48" cm="1">
        <f t="array" ref="L115">IF($I$2="Путешествия с детьми",
INDEX(GRID!$B$17:$BI$27,MATCH(K$7,GRID!$A$17:$A$27,0),MATCH(1,($U$2=GRID!$B$1:$BI$1)*(КАЛЕНДАРЬ!$U11=GRID!$B$3:$BI$3), 0))*GRID!$B$65,
ROUNDUP(INDEX(GRID!$B$17:$BI$27,MATCH(K$7,GRID!$A$17:$A$27,0),MATCH(1,($U$2=GRID!$B$1:$BI$1)*(КАЛЕНДАРЬ!$U11=GRID!$B$3:$BI$3), 0))*GRID!$B$65*(1-GRID!$B$69),0))</f>
        <v>44978</v>
      </c>
      <c r="M115" s="47" cm="1">
        <f t="array" ref="M115">IF($I$2="Путешествия с детьми",
INDEX(GRID!$B$4:$BI$14,MATCH(M$7,GRID!$A$4:$A$14,0),MATCH(1,($U$2=GRID!$B$1:$BI$1)*(КАЛЕНДАРЬ!$U11=GRID!$B$3:$BI$3), 0))*GRID!$B$65,
ROUNDUP(INDEX(GRID!$B$4:$BI$14,MATCH(M$7,GRID!$A$4:$A$14,0),MATCH(1,($U$2=GRID!$B$1:$BI$1)*(КАЛЕНДАРЬ!$U11=GRID!$B$3:$BI$3),0))*GRID!$B$65*(1-GRID!$B$69),0))</f>
        <v>47816</v>
      </c>
      <c r="N115" s="48" cm="1">
        <f t="array" ref="N115">IF($I$2="Путешествия с детьми",
INDEX(GRID!$B$17:$BI$27,MATCH(M$7,GRID!$A$17:$A$27,0),MATCH(1,($U$2=GRID!$B$1:$BI$1)*(КАЛЕНДАРЬ!$U11=GRID!$B$3:$BI$3), 0))*GRID!$B$65,
ROUNDUP(INDEX(GRID!$B$17:$BI$27,MATCH(M$7,GRID!$A$17:$A$27,0),MATCH(1,($U$2=GRID!$B$1:$BI$1)*(КАЛЕНДАРЬ!$U11=GRID!$B$3:$BI$3), 0))*GRID!$B$65*(1-GRID!$B$69),0))</f>
        <v>49966</v>
      </c>
      <c r="O115" s="47" cm="1">
        <f t="array" ref="O115">IF($I$2="Путешествия с детьми",
INDEX(GRID!$B$4:$BI$14,MATCH(O$7,GRID!$A$4:$A$14,0),MATCH(1,($U$2=GRID!$B$1:$BI$1)*(КАЛЕНДАРЬ!$U11=GRID!$B$3:$BI$3), 0))*GRID!$B$65,
ROUNDUP(INDEX(GRID!$B$4:$BI$14,MATCH(O$7,GRID!$A$4:$A$14,0),MATCH(1,($U$2=GRID!$B$1:$BI$1)*(КАЛЕНДАРЬ!$U11=GRID!$B$3:$BI$3),0))*GRID!$B$65*(1-GRID!$B$69),0))</f>
        <v>53578</v>
      </c>
      <c r="P115" s="48" cm="1">
        <f t="array" ref="P115">IF($I$2="Путешествия с детьми",
INDEX(GRID!$B$17:$BI$27,MATCH(O$7,GRID!$A$17:$A$27,0),MATCH(1,($U$2=GRID!$B$1:$BI$1)*(КАЛЕНДАРЬ!$U11=GRID!$B$3:$BI$3), 0))*GRID!$B$65,
ROUNDUP(INDEX(GRID!$B$17:$BI$27,MATCH(O$7,GRID!$A$17:$A$27,0),MATCH(1,($U$2=GRID!$B$1:$BI$1)*(КАЛЕНДАРЬ!$U11=GRID!$B$3:$BI$3), 0))*GRID!$B$65*(1-GRID!$B$69),0))</f>
        <v>55728</v>
      </c>
      <c r="Q115" s="47" t="e" cm="1">
        <f t="array" ref="Q115">IF($I$2="Путешествия с детьми",
INDEX(GRID!$B$4:$BI$14,MATCH(Q$7,GRID!$A$4:$A$14,0),MATCH(1,($U$2=GRID!$B$1:$BI$1)*(КАЛЕНДАРЬ!$U11=GRID!$B$3:$BI$3), 0))*GRID!$B$65,
ROUNDUP(INDEX(GRID!$B$4:$BI$14,MATCH(Q$7,GRID!$A$4:$A$14,0),MATCH(1,($U$2=GRID!$B$1:$BI$1)*(КАЛЕНДАРЬ!$U11=GRID!$B$3:$BI$3),0))*GRID!$B$65*(1-GRID!$B$69),0))</f>
        <v>#N/A</v>
      </c>
      <c r="R115" s="48" t="e" cm="1">
        <f t="array" ref="R115">IF($I$2="Путешествия с детьми",
INDEX(GRID!$B$17:$BI$27,MATCH(Q$7,GRID!$A$17:$A$27,0),MATCH(1,($U$2=GRID!$B$1:$BI$1)*(КАЛЕНДАРЬ!$U11=GRID!$B$3:$BI$3), 0))*GRID!$B$65,
ROUNDUP(INDEX(GRID!$B$17:$BI$27,MATCH(Q$7,GRID!$A$17:$A$27,0),MATCH(1,($U$2=GRID!$B$1:$BI$1)*(КАЛЕНДАРЬ!$U11=GRID!$B$3:$BI$3), 0))*GRID!$B$65*(1-GRID!$B$69),0))</f>
        <v>#N/A</v>
      </c>
      <c r="S115" s="47" t="e" cm="1">
        <f t="array" ref="S115">IF($I$2="Путешествия с детьми",
INDEX(GRID!$B$4:$BI$14,MATCH(S$7,GRID!$A$4:$A$14,0),MATCH(1,($U$2=GRID!$B$1:$BI$1)*(КАЛЕНДАРЬ!$U11=GRID!$B$3:$BI$3), 0))*GRID!$B$65,
ROUNDUP(INDEX(GRID!$B$4:$BI$14,MATCH(S$7,GRID!$A$4:$A$14,0),MATCH(1,($U$2=GRID!$B$1:$BI$1)*(КАЛЕНДАРЬ!$U11=GRID!$B$3:$BI$3),0))*GRID!$B$65*(1-GRID!$B$69),0))</f>
        <v>#N/A</v>
      </c>
      <c r="T115" s="48" t="e" cm="1">
        <f t="array" ref="T115">IF($I$2="Путешествия с детьми",
INDEX(GRID!$B$17:$BI$27,MATCH(S$7,GRID!$A$17:$A$27,0),MATCH(1,($U$2=GRID!$B$1:$BI$1)*(КАЛЕНДАРЬ!$U11=GRID!$B$3:$BI$3), 0))*GRID!$B$65,
ROUNDUP(INDEX(GRID!$B$17:$BI$27,MATCH(S$7,GRID!$A$17:$A$27,0),MATCH(1,($U$2=GRID!$B$1:$BI$1)*(КАЛЕНДАРЬ!$U11=GRID!$B$3:$BI$3), 0))*GRID!$B$65*(1-GRID!$B$69),0))</f>
        <v>#N/A</v>
      </c>
      <c r="U115" s="47" cm="1">
        <f t="array" ref="U115">IF($I$2="Путешествия с детьми",
INDEX(GRID!$B$4:$BI$14,MATCH(U$7,GRID!$A$4:$A$14,0),MATCH(1,($U$2=GRID!$B$1:$BI$1)*(КАЛЕНДАРЬ!$U11=GRID!$B$3:$BI$3), 0))*GRID!$B$65,
ROUNDUP(INDEX(GRID!$B$4:$BI$14,MATCH(U$7,GRID!$A$4:$A$14,0),MATCH(1,($U$2=GRID!$B$1:$BI$1)*(КАЛЕНДАРЬ!$U11=GRID!$B$3:$BI$3),0))*GRID!$B$65*(1-GRID!$B$69),0))</f>
        <v>83420</v>
      </c>
      <c r="V115" s="48" cm="1">
        <f t="array" ref="V115">IF($I$2="Путешествия с детьми",
INDEX(GRID!$B$17:$BI$27,MATCH(U$7,GRID!$A$17:$A$27,0),MATCH(1,($U$2=GRID!$B$1:$BI$1)*(КАЛЕНДАРЬ!$U11=GRID!$B$3:$BI$3), 0))*GRID!$B$65,
ROUNDUP(INDEX(GRID!$B$17:$BI$27,MATCH(U$7,GRID!$A$17:$A$27,0),MATCH(1,($U$2=GRID!$B$1:$BI$1)*(КАЛЕНДАРЬ!$U11=GRID!$B$3:$BI$3), 0))*GRID!$B$65*(1-GRID!$B$69),0))</f>
        <v>85570</v>
      </c>
      <c r="W115" s="47" cm="1">
        <f t="array" ref="W115">IF($I$2="Путешествия с детьми",
INDEX(GRID!$B$4:$BI$14,MATCH(W$7,GRID!$A$4:$A$14,0),MATCH(1,($U$2=GRID!$B$1:$BI$1)*(КАЛЕНДАРЬ!$U11=GRID!$B$3:$BI$3), 0))*GRID!$B$65,
ROUNDUP(INDEX(GRID!$B$4:$BI$14,MATCH(W$7,GRID!$A$4:$A$14,0),MATCH(1,($U$2=GRID!$B$1:$BI$1)*(КАЛЕНДАРЬ!$U11=GRID!$B$3:$BI$3),0))*GRID!$B$65*(1-GRID!$B$69),0))</f>
        <v>292400</v>
      </c>
      <c r="X115" s="48" cm="1">
        <f t="array" ref="X115">IF($I$2="Путешествия с детьми",
INDEX(GRID!$B$17:$BI$27,MATCH(W$7,GRID!$A$17:$A$27,0),MATCH(1,($U$2=GRID!$B$1:$BI$1)*(КАЛЕНДАРЬ!$U11=GRID!$B$3:$BI$3), 0))*GRID!$B$65,
ROUNDUP(INDEX(GRID!$B$17:$BI$27,MATCH(W$7,GRID!$A$17:$A$27,0),MATCH(1,($U$2=GRID!$B$1:$BI$1)*(КАЛЕНДАРЬ!$U11=GRID!$B$3:$BI$3), 0))*GRID!$B$65*(1-GRID!$B$69),0))</f>
        <v>294550</v>
      </c>
    </row>
    <row r="116" spans="1:24" hidden="1" x14ac:dyDescent="0.2">
      <c r="A116" s="117" t="s">
        <v>43</v>
      </c>
      <c r="B116" s="117">
        <v>9</v>
      </c>
      <c r="C116" s="138" cm="1">
        <f t="array" ref="C116">IF($I$2="Путешествия с детьми",
INDEX(GRID!$B$4:$BI$14,MATCH(C$7,GRID!$A$4:$A$14,0),MATCH(1,($U$2=GRID!$B$1:$BI$1)*(КАЛЕНДАРЬ!$U12=GRID!$B$3:$BI$3), 0))*GRID!$B$65,
ROUNDUP(INDEX(GRID!$B$4:$BI$14,MATCH(C$7,GRID!$A$4:$A$14,0),MATCH(1,($U$2=GRID!$B$1:$BI$1)*(КАЛЕНДАРЬ!$U12=GRID!$B$3:$BI$3),0))*GRID!$B$65*(1-GRID!$B$69),0))</f>
        <v>27520</v>
      </c>
      <c r="D116" s="48" cm="1">
        <f t="array" ref="D116">IF($I$2="Путешествия с детьми",
INDEX(GRID!$B$17:$BI$27,MATCH(C$7,GRID!$A$17:$A$27,0),MATCH(1,($U$2=GRID!$B$1:$BI$1)*(КАЛЕНДАРЬ!$U12=GRID!$B$3:$BI$3), 0))*GRID!$B$65,
ROUNDUP(INDEX(GRID!$B$17:$BI$27,MATCH(C$7,GRID!$A$17:$A$27,0),MATCH(1,($U$2=GRID!$B$1:$BI$1)*(КАЛЕНДАРЬ!$U12=GRID!$B$3:$BI$3), 0))*GRID!$B$65*(1-GRID!$B$69),0))</f>
        <v>29670</v>
      </c>
      <c r="E116" s="47" cm="1">
        <f t="array" ref="E116">IF($I$2="Путешествия с детьми",
INDEX(GRID!$B$4:$BI$14,MATCH(E$7,GRID!$A$4:$A$14,0),MATCH(1,($U$2=GRID!$B$1:$BI$1)*(КАЛЕНДАРЬ!$U12=GRID!$B$3:$BI$3), 0))*GRID!$B$65,
ROUNDUP(INDEX(GRID!$B$4:$BI$14,MATCH(E$7,GRID!$A$4:$A$14,0),MATCH(1,($U$2=GRID!$B$1:$BI$1)*(КАЛЕНДАРЬ!$U12=GRID!$B$3:$BI$3),0))*GRID!$B$65*(1-GRID!$B$69),0))</f>
        <v>30788</v>
      </c>
      <c r="F116" s="48" cm="1">
        <f t="array" ref="F116">IF($I$2="Путешествия с детьми",
INDEX(GRID!$B$17:$BI$27,MATCH(E$7,GRID!$A$17:$A$27,0),MATCH(1,($U$2=GRID!$B$1:$BI$1)*(КАЛЕНДАРЬ!$U12=GRID!$B$3:$BI$3), 0))*GRID!$B$65,
ROUNDUP(INDEX(GRID!$B$17:$BI$27,MATCH(E$7,GRID!$A$17:$A$27,0),MATCH(1,($U$2=GRID!$B$1:$BI$1)*(КАЛЕНДАРЬ!$U12=GRID!$B$3:$BI$3), 0))*GRID!$B$65*(1-GRID!$B$69),0))</f>
        <v>32938</v>
      </c>
      <c r="G116" s="47" t="e" cm="1">
        <f t="array" ref="G116">IF($I$2="Путешествия с детьми",
INDEX(GRID!$B$4:$BI$14,MATCH(G$7,GRID!$A$4:$A$14,0),MATCH(1,($U$2=GRID!$B$1:$BI$1)*(КАЛЕНДАРЬ!$U12=GRID!$B$3:$BI$3), 0))*GRID!$B$65,
ROUNDUP(INDEX(GRID!$B$4:$BI$14,MATCH(G$7,GRID!$A$4:$A$14,0),MATCH(1,($U$2=GRID!$B$1:$BI$1)*(КАЛЕНДАРЬ!$U12=GRID!$B$3:$BI$3),0))*GRID!$B$65*(1-GRID!$B$69),0))</f>
        <v>#N/A</v>
      </c>
      <c r="H116" s="48" t="e" cm="1">
        <f t="array" ref="H116">IF($I$2="Путешествия с детьми",
INDEX(GRID!$B$17:$BI$27,MATCH(G$7,GRID!$A$17:$A$27,0),MATCH(1,($U$2=GRID!$B$1:$BI$1)*(КАЛЕНДАРЬ!$U12=GRID!$B$3:$BI$3), 0))*GRID!$B$65,
ROUNDUP(INDEX(GRID!$B$17:$BI$27,MATCH(G$7,GRID!$A$17:$A$27,0),MATCH(1,($U$2=GRID!$B$1:$BI$1)*(КАЛЕНДАРЬ!$U12=GRID!$B$3:$BI$3), 0))*GRID!$B$65*(1-GRID!$B$69),0))</f>
        <v>#N/A</v>
      </c>
      <c r="I116" s="47" t="e" cm="1">
        <f t="array" ref="I116">IF($I$2="Путешествия с детьми",
INDEX(GRID!$B$4:$BI$14,MATCH(I$7,GRID!$A$4:$A$14,0),MATCH(1,($U$2=GRID!$B$1:$BI$1)*(КАЛЕНДАРЬ!$U12=GRID!$B$3:$BI$3), 0))*GRID!$B$65,
ROUNDUP(INDEX(GRID!$B$4:$BI$14,MATCH(I$7,GRID!$A$4:$A$14,0),MATCH(1,($U$2=GRID!$B$1:$BI$1)*(КАЛЕНДАРЬ!$U12=GRID!$B$3:$BI$3),0))*GRID!$B$65*(1-GRID!$B$69),0))</f>
        <v>#N/A</v>
      </c>
      <c r="J116" s="48" t="e" cm="1">
        <f t="array" ref="J116">IF($I$2="Путешествия с детьми",
INDEX(GRID!$B$17:$BI$27,MATCH(I$7,GRID!$A$17:$A$27,0),MATCH(1,($U$2=GRID!$B$1:$BI$1)*(КАЛЕНДАРЬ!$U12=GRID!$B$3:$BI$3), 0))*GRID!$B$65,
ROUNDUP(INDEX(GRID!$B$17:$BI$27,MATCH(I$7,GRID!$A$17:$A$27,0),MATCH(1,($U$2=GRID!$B$1:$BI$1)*(КАЛЕНДАРЬ!$U12=GRID!$B$3:$BI$3), 0))*GRID!$B$65*(1-GRID!$B$69),0))</f>
        <v>#N/A</v>
      </c>
      <c r="K116" s="47" cm="1">
        <f t="array" ref="K116">IF($I$2="Путешествия с детьми",
INDEX(GRID!$B$4:$BI$14,MATCH(K$7,GRID!$A$4:$A$14,0),MATCH(1,($U$2=GRID!$B$1:$BI$1)*(КАЛЕНДАРЬ!$U12=GRID!$B$3:$BI$3), 0))*GRID!$B$65,
ROUNDUP(INDEX(GRID!$B$4:$BI$14,MATCH(K$7,GRID!$A$4:$A$14,0),MATCH(1,($U$2=GRID!$B$1:$BI$1)*(КАЛЕНДАРЬ!$U12=GRID!$B$3:$BI$3),0))*GRID!$B$65*(1-GRID!$B$69),0))</f>
        <v>42828</v>
      </c>
      <c r="L116" s="48" cm="1">
        <f t="array" ref="L116">IF($I$2="Путешествия с детьми",
INDEX(GRID!$B$17:$BI$27,MATCH(K$7,GRID!$A$17:$A$27,0),MATCH(1,($U$2=GRID!$B$1:$BI$1)*(КАЛЕНДАРЬ!$U12=GRID!$B$3:$BI$3), 0))*GRID!$B$65,
ROUNDUP(INDEX(GRID!$B$17:$BI$27,MATCH(K$7,GRID!$A$17:$A$27,0),MATCH(1,($U$2=GRID!$B$1:$BI$1)*(КАЛЕНДАРЬ!$U12=GRID!$B$3:$BI$3), 0))*GRID!$B$65*(1-GRID!$B$69),0))</f>
        <v>44978</v>
      </c>
      <c r="M116" s="47" cm="1">
        <f t="array" ref="M116">IF($I$2="Путешествия с детьми",
INDEX(GRID!$B$4:$BI$14,MATCH(M$7,GRID!$A$4:$A$14,0),MATCH(1,($U$2=GRID!$B$1:$BI$1)*(КАЛЕНДАРЬ!$U12=GRID!$B$3:$BI$3), 0))*GRID!$B$65,
ROUNDUP(INDEX(GRID!$B$4:$BI$14,MATCH(M$7,GRID!$A$4:$A$14,0),MATCH(1,($U$2=GRID!$B$1:$BI$1)*(КАЛЕНДАРЬ!$U12=GRID!$B$3:$BI$3),0))*GRID!$B$65*(1-GRID!$B$69),0))</f>
        <v>47816</v>
      </c>
      <c r="N116" s="48" cm="1">
        <f t="array" ref="N116">IF($I$2="Путешествия с детьми",
INDEX(GRID!$B$17:$BI$27,MATCH(M$7,GRID!$A$17:$A$27,0),MATCH(1,($U$2=GRID!$B$1:$BI$1)*(КАЛЕНДАРЬ!$U12=GRID!$B$3:$BI$3), 0))*GRID!$B$65,
ROUNDUP(INDEX(GRID!$B$17:$BI$27,MATCH(M$7,GRID!$A$17:$A$27,0),MATCH(1,($U$2=GRID!$B$1:$BI$1)*(КАЛЕНДАРЬ!$U12=GRID!$B$3:$BI$3), 0))*GRID!$B$65*(1-GRID!$B$69),0))</f>
        <v>49966</v>
      </c>
      <c r="O116" s="47" cm="1">
        <f t="array" ref="O116">IF($I$2="Путешествия с детьми",
INDEX(GRID!$B$4:$BI$14,MATCH(O$7,GRID!$A$4:$A$14,0),MATCH(1,($U$2=GRID!$B$1:$BI$1)*(КАЛЕНДАРЬ!$U12=GRID!$B$3:$BI$3), 0))*GRID!$B$65,
ROUNDUP(INDEX(GRID!$B$4:$BI$14,MATCH(O$7,GRID!$A$4:$A$14,0),MATCH(1,($U$2=GRID!$B$1:$BI$1)*(КАЛЕНДАРЬ!$U12=GRID!$B$3:$BI$3),0))*GRID!$B$65*(1-GRID!$B$69),0))</f>
        <v>53578</v>
      </c>
      <c r="P116" s="48" cm="1">
        <f t="array" ref="P116">IF($I$2="Путешествия с детьми",
INDEX(GRID!$B$17:$BI$27,MATCH(O$7,GRID!$A$17:$A$27,0),MATCH(1,($U$2=GRID!$B$1:$BI$1)*(КАЛЕНДАРЬ!$U12=GRID!$B$3:$BI$3), 0))*GRID!$B$65,
ROUNDUP(INDEX(GRID!$B$17:$BI$27,MATCH(O$7,GRID!$A$17:$A$27,0),MATCH(1,($U$2=GRID!$B$1:$BI$1)*(КАЛЕНДАРЬ!$U12=GRID!$B$3:$BI$3), 0))*GRID!$B$65*(1-GRID!$B$69),0))</f>
        <v>55728</v>
      </c>
      <c r="Q116" s="47" t="e" cm="1">
        <f t="array" ref="Q116">IF($I$2="Путешествия с детьми",
INDEX(GRID!$B$4:$BI$14,MATCH(Q$7,GRID!$A$4:$A$14,0),MATCH(1,($U$2=GRID!$B$1:$BI$1)*(КАЛЕНДАРЬ!$U12=GRID!$B$3:$BI$3), 0))*GRID!$B$65,
ROUNDUP(INDEX(GRID!$B$4:$BI$14,MATCH(Q$7,GRID!$A$4:$A$14,0),MATCH(1,($U$2=GRID!$B$1:$BI$1)*(КАЛЕНДАРЬ!$U12=GRID!$B$3:$BI$3),0))*GRID!$B$65*(1-GRID!$B$69),0))</f>
        <v>#N/A</v>
      </c>
      <c r="R116" s="48" t="e" cm="1">
        <f t="array" ref="R116">IF($I$2="Путешествия с детьми",
INDEX(GRID!$B$17:$BI$27,MATCH(Q$7,GRID!$A$17:$A$27,0),MATCH(1,($U$2=GRID!$B$1:$BI$1)*(КАЛЕНДАРЬ!$U12=GRID!$B$3:$BI$3), 0))*GRID!$B$65,
ROUNDUP(INDEX(GRID!$B$17:$BI$27,MATCH(Q$7,GRID!$A$17:$A$27,0),MATCH(1,($U$2=GRID!$B$1:$BI$1)*(КАЛЕНДАРЬ!$U12=GRID!$B$3:$BI$3), 0))*GRID!$B$65*(1-GRID!$B$69),0))</f>
        <v>#N/A</v>
      </c>
      <c r="S116" s="47" t="e" cm="1">
        <f t="array" ref="S116">IF($I$2="Путешествия с детьми",
INDEX(GRID!$B$4:$BI$14,MATCH(S$7,GRID!$A$4:$A$14,0),MATCH(1,($U$2=GRID!$B$1:$BI$1)*(КАЛЕНДАРЬ!$U12=GRID!$B$3:$BI$3), 0))*GRID!$B$65,
ROUNDUP(INDEX(GRID!$B$4:$BI$14,MATCH(S$7,GRID!$A$4:$A$14,0),MATCH(1,($U$2=GRID!$B$1:$BI$1)*(КАЛЕНДАРЬ!$U12=GRID!$B$3:$BI$3),0))*GRID!$B$65*(1-GRID!$B$69),0))</f>
        <v>#N/A</v>
      </c>
      <c r="T116" s="48" t="e" cm="1">
        <f t="array" ref="T116">IF($I$2="Путешествия с детьми",
INDEX(GRID!$B$17:$BI$27,MATCH(S$7,GRID!$A$17:$A$27,0),MATCH(1,($U$2=GRID!$B$1:$BI$1)*(КАЛЕНДАРЬ!$U12=GRID!$B$3:$BI$3), 0))*GRID!$B$65,
ROUNDUP(INDEX(GRID!$B$17:$BI$27,MATCH(S$7,GRID!$A$17:$A$27,0),MATCH(1,($U$2=GRID!$B$1:$BI$1)*(КАЛЕНДАРЬ!$U12=GRID!$B$3:$BI$3), 0))*GRID!$B$65*(1-GRID!$B$69),0))</f>
        <v>#N/A</v>
      </c>
      <c r="U116" s="47" cm="1">
        <f t="array" ref="U116">IF($I$2="Путешествия с детьми",
INDEX(GRID!$B$4:$BI$14,MATCH(U$7,GRID!$A$4:$A$14,0),MATCH(1,($U$2=GRID!$B$1:$BI$1)*(КАЛЕНДАРЬ!$U12=GRID!$B$3:$BI$3), 0))*GRID!$B$65,
ROUNDUP(INDEX(GRID!$B$4:$BI$14,MATCH(U$7,GRID!$A$4:$A$14,0),MATCH(1,($U$2=GRID!$B$1:$BI$1)*(КАЛЕНДАРЬ!$U12=GRID!$B$3:$BI$3),0))*GRID!$B$65*(1-GRID!$B$69),0))</f>
        <v>83420</v>
      </c>
      <c r="V116" s="48" cm="1">
        <f t="array" ref="V116">IF($I$2="Путешествия с детьми",
INDEX(GRID!$B$17:$BI$27,MATCH(U$7,GRID!$A$17:$A$27,0),MATCH(1,($U$2=GRID!$B$1:$BI$1)*(КАЛЕНДАРЬ!$U12=GRID!$B$3:$BI$3), 0))*GRID!$B$65,
ROUNDUP(INDEX(GRID!$B$17:$BI$27,MATCH(U$7,GRID!$A$17:$A$27,0),MATCH(1,($U$2=GRID!$B$1:$BI$1)*(КАЛЕНДАРЬ!$U12=GRID!$B$3:$BI$3), 0))*GRID!$B$65*(1-GRID!$B$69),0))</f>
        <v>85570</v>
      </c>
      <c r="W116" s="47" cm="1">
        <f t="array" ref="W116">IF($I$2="Путешествия с детьми",
INDEX(GRID!$B$4:$BI$14,MATCH(W$7,GRID!$A$4:$A$14,0),MATCH(1,($U$2=GRID!$B$1:$BI$1)*(КАЛЕНДАРЬ!$U12=GRID!$B$3:$BI$3), 0))*GRID!$B$65,
ROUNDUP(INDEX(GRID!$B$4:$BI$14,MATCH(W$7,GRID!$A$4:$A$14,0),MATCH(1,($U$2=GRID!$B$1:$BI$1)*(КАЛЕНДАРЬ!$U12=GRID!$B$3:$BI$3),0))*GRID!$B$65*(1-GRID!$B$69),0))</f>
        <v>292400</v>
      </c>
      <c r="X116" s="48" cm="1">
        <f t="array" ref="X116">IF($I$2="Путешествия с детьми",
INDEX(GRID!$B$17:$BI$27,MATCH(W$7,GRID!$A$17:$A$27,0),MATCH(1,($U$2=GRID!$B$1:$BI$1)*(КАЛЕНДАРЬ!$U12=GRID!$B$3:$BI$3), 0))*GRID!$B$65,
ROUNDUP(INDEX(GRID!$B$17:$BI$27,MATCH(W$7,GRID!$A$17:$A$27,0),MATCH(1,($U$2=GRID!$B$1:$BI$1)*(КАЛЕНДАРЬ!$U12=GRID!$B$3:$BI$3), 0))*GRID!$B$65*(1-GRID!$B$69),0))</f>
        <v>294550</v>
      </c>
    </row>
    <row r="117" spans="1:24" hidden="1" x14ac:dyDescent="0.2">
      <c r="A117" s="117" t="s">
        <v>44</v>
      </c>
      <c r="B117" s="117">
        <v>10</v>
      </c>
      <c r="C117" s="138" cm="1">
        <f t="array" ref="C117">IF($I$2="Путешествия с детьми",
INDEX(GRID!$B$4:$BI$14,MATCH(C$7,GRID!$A$4:$A$14,0),MATCH(1,($U$2=GRID!$B$1:$BI$1)*(КАЛЕНДАРЬ!$U13=GRID!$B$3:$BI$3), 0))*GRID!$B$65,
ROUNDUP(INDEX(GRID!$B$4:$BI$14,MATCH(C$7,GRID!$A$4:$A$14,0),MATCH(1,($U$2=GRID!$B$1:$BI$1)*(КАЛЕНДАРЬ!$U13=GRID!$B$3:$BI$3),0))*GRID!$B$65*(1-GRID!$B$69),0))</f>
        <v>27520</v>
      </c>
      <c r="D117" s="48" cm="1">
        <f t="array" ref="D117">IF($I$2="Путешествия с детьми",
INDEX(GRID!$B$17:$BI$27,MATCH(C$7,GRID!$A$17:$A$27,0),MATCH(1,($U$2=GRID!$B$1:$BI$1)*(КАЛЕНДАРЬ!$U13=GRID!$B$3:$BI$3), 0))*GRID!$B$65,
ROUNDUP(INDEX(GRID!$B$17:$BI$27,MATCH(C$7,GRID!$A$17:$A$27,0),MATCH(1,($U$2=GRID!$B$1:$BI$1)*(КАЛЕНДАРЬ!$U13=GRID!$B$3:$BI$3), 0))*GRID!$B$65*(1-GRID!$B$69),0))</f>
        <v>29670</v>
      </c>
      <c r="E117" s="47" cm="1">
        <f t="array" ref="E117">IF($I$2="Путешествия с детьми",
INDEX(GRID!$B$4:$BI$14,MATCH(E$7,GRID!$A$4:$A$14,0),MATCH(1,($U$2=GRID!$B$1:$BI$1)*(КАЛЕНДАРЬ!$U13=GRID!$B$3:$BI$3), 0))*GRID!$B$65,
ROUNDUP(INDEX(GRID!$B$4:$BI$14,MATCH(E$7,GRID!$A$4:$A$14,0),MATCH(1,($U$2=GRID!$B$1:$BI$1)*(КАЛЕНДАРЬ!$U13=GRID!$B$3:$BI$3),0))*GRID!$B$65*(1-GRID!$B$69),0))</f>
        <v>30788</v>
      </c>
      <c r="F117" s="48" cm="1">
        <f t="array" ref="F117">IF($I$2="Путешествия с детьми",
INDEX(GRID!$B$17:$BI$27,MATCH(E$7,GRID!$A$17:$A$27,0),MATCH(1,($U$2=GRID!$B$1:$BI$1)*(КАЛЕНДАРЬ!$U13=GRID!$B$3:$BI$3), 0))*GRID!$B$65,
ROUNDUP(INDEX(GRID!$B$17:$BI$27,MATCH(E$7,GRID!$A$17:$A$27,0),MATCH(1,($U$2=GRID!$B$1:$BI$1)*(КАЛЕНДАРЬ!$U13=GRID!$B$3:$BI$3), 0))*GRID!$B$65*(1-GRID!$B$69),0))</f>
        <v>32938</v>
      </c>
      <c r="G117" s="47" t="e" cm="1">
        <f t="array" ref="G117">IF($I$2="Путешествия с детьми",
INDEX(GRID!$B$4:$BI$14,MATCH(G$7,GRID!$A$4:$A$14,0),MATCH(1,($U$2=GRID!$B$1:$BI$1)*(КАЛЕНДАРЬ!$U13=GRID!$B$3:$BI$3), 0))*GRID!$B$65,
ROUNDUP(INDEX(GRID!$B$4:$BI$14,MATCH(G$7,GRID!$A$4:$A$14,0),MATCH(1,($U$2=GRID!$B$1:$BI$1)*(КАЛЕНДАРЬ!$U13=GRID!$B$3:$BI$3),0))*GRID!$B$65*(1-GRID!$B$69),0))</f>
        <v>#N/A</v>
      </c>
      <c r="H117" s="48" t="e" cm="1">
        <f t="array" ref="H117">IF($I$2="Путешествия с детьми",
INDEX(GRID!$B$17:$BI$27,MATCH(G$7,GRID!$A$17:$A$27,0),MATCH(1,($U$2=GRID!$B$1:$BI$1)*(КАЛЕНДАРЬ!$U13=GRID!$B$3:$BI$3), 0))*GRID!$B$65,
ROUNDUP(INDEX(GRID!$B$17:$BI$27,MATCH(G$7,GRID!$A$17:$A$27,0),MATCH(1,($U$2=GRID!$B$1:$BI$1)*(КАЛЕНДАРЬ!$U13=GRID!$B$3:$BI$3), 0))*GRID!$B$65*(1-GRID!$B$69),0))</f>
        <v>#N/A</v>
      </c>
      <c r="I117" s="47" t="e" cm="1">
        <f t="array" ref="I117">IF($I$2="Путешествия с детьми",
INDEX(GRID!$B$4:$BI$14,MATCH(I$7,GRID!$A$4:$A$14,0),MATCH(1,($U$2=GRID!$B$1:$BI$1)*(КАЛЕНДАРЬ!$U13=GRID!$B$3:$BI$3), 0))*GRID!$B$65,
ROUNDUP(INDEX(GRID!$B$4:$BI$14,MATCH(I$7,GRID!$A$4:$A$14,0),MATCH(1,($U$2=GRID!$B$1:$BI$1)*(КАЛЕНДАРЬ!$U13=GRID!$B$3:$BI$3),0))*GRID!$B$65*(1-GRID!$B$69),0))</f>
        <v>#N/A</v>
      </c>
      <c r="J117" s="48" t="e" cm="1">
        <f t="array" ref="J117">IF($I$2="Путешествия с детьми",
INDEX(GRID!$B$17:$BI$27,MATCH(I$7,GRID!$A$17:$A$27,0),MATCH(1,($U$2=GRID!$B$1:$BI$1)*(КАЛЕНДАРЬ!$U13=GRID!$B$3:$BI$3), 0))*GRID!$B$65,
ROUNDUP(INDEX(GRID!$B$17:$BI$27,MATCH(I$7,GRID!$A$17:$A$27,0),MATCH(1,($U$2=GRID!$B$1:$BI$1)*(КАЛЕНДАРЬ!$U13=GRID!$B$3:$BI$3), 0))*GRID!$B$65*(1-GRID!$B$69),0))</f>
        <v>#N/A</v>
      </c>
      <c r="K117" s="47" cm="1">
        <f t="array" ref="K117">IF($I$2="Путешествия с детьми",
INDEX(GRID!$B$4:$BI$14,MATCH(K$7,GRID!$A$4:$A$14,0),MATCH(1,($U$2=GRID!$B$1:$BI$1)*(КАЛЕНДАРЬ!$U13=GRID!$B$3:$BI$3), 0))*GRID!$B$65,
ROUNDUP(INDEX(GRID!$B$4:$BI$14,MATCH(K$7,GRID!$A$4:$A$14,0),MATCH(1,($U$2=GRID!$B$1:$BI$1)*(КАЛЕНДАРЬ!$U13=GRID!$B$3:$BI$3),0))*GRID!$B$65*(1-GRID!$B$69),0))</f>
        <v>42828</v>
      </c>
      <c r="L117" s="48" cm="1">
        <f t="array" ref="L117">IF($I$2="Путешествия с детьми",
INDEX(GRID!$B$17:$BI$27,MATCH(K$7,GRID!$A$17:$A$27,0),MATCH(1,($U$2=GRID!$B$1:$BI$1)*(КАЛЕНДАРЬ!$U13=GRID!$B$3:$BI$3), 0))*GRID!$B$65,
ROUNDUP(INDEX(GRID!$B$17:$BI$27,MATCH(K$7,GRID!$A$17:$A$27,0),MATCH(1,($U$2=GRID!$B$1:$BI$1)*(КАЛЕНДАРЬ!$U13=GRID!$B$3:$BI$3), 0))*GRID!$B$65*(1-GRID!$B$69),0))</f>
        <v>44978</v>
      </c>
      <c r="M117" s="47" cm="1">
        <f t="array" ref="M117">IF($I$2="Путешествия с детьми",
INDEX(GRID!$B$4:$BI$14,MATCH(M$7,GRID!$A$4:$A$14,0),MATCH(1,($U$2=GRID!$B$1:$BI$1)*(КАЛЕНДАРЬ!$U13=GRID!$B$3:$BI$3), 0))*GRID!$B$65,
ROUNDUP(INDEX(GRID!$B$4:$BI$14,MATCH(M$7,GRID!$A$4:$A$14,0),MATCH(1,($U$2=GRID!$B$1:$BI$1)*(КАЛЕНДАРЬ!$U13=GRID!$B$3:$BI$3),0))*GRID!$B$65*(1-GRID!$B$69),0))</f>
        <v>47816</v>
      </c>
      <c r="N117" s="48" cm="1">
        <f t="array" ref="N117">IF($I$2="Путешествия с детьми",
INDEX(GRID!$B$17:$BI$27,MATCH(M$7,GRID!$A$17:$A$27,0),MATCH(1,($U$2=GRID!$B$1:$BI$1)*(КАЛЕНДАРЬ!$U13=GRID!$B$3:$BI$3), 0))*GRID!$B$65,
ROUNDUP(INDEX(GRID!$B$17:$BI$27,MATCH(M$7,GRID!$A$17:$A$27,0),MATCH(1,($U$2=GRID!$B$1:$BI$1)*(КАЛЕНДАРЬ!$U13=GRID!$B$3:$BI$3), 0))*GRID!$B$65*(1-GRID!$B$69),0))</f>
        <v>49966</v>
      </c>
      <c r="O117" s="47" cm="1">
        <f t="array" ref="O117">IF($I$2="Путешествия с детьми",
INDEX(GRID!$B$4:$BI$14,MATCH(O$7,GRID!$A$4:$A$14,0),MATCH(1,($U$2=GRID!$B$1:$BI$1)*(КАЛЕНДАРЬ!$U13=GRID!$B$3:$BI$3), 0))*GRID!$B$65,
ROUNDUP(INDEX(GRID!$B$4:$BI$14,MATCH(O$7,GRID!$A$4:$A$14,0),MATCH(1,($U$2=GRID!$B$1:$BI$1)*(КАЛЕНДАРЬ!$U13=GRID!$B$3:$BI$3),0))*GRID!$B$65*(1-GRID!$B$69),0))</f>
        <v>53578</v>
      </c>
      <c r="P117" s="48" cm="1">
        <f t="array" ref="P117">IF($I$2="Путешествия с детьми",
INDEX(GRID!$B$17:$BI$27,MATCH(O$7,GRID!$A$17:$A$27,0),MATCH(1,($U$2=GRID!$B$1:$BI$1)*(КАЛЕНДАРЬ!$U13=GRID!$B$3:$BI$3), 0))*GRID!$B$65,
ROUNDUP(INDEX(GRID!$B$17:$BI$27,MATCH(O$7,GRID!$A$17:$A$27,0),MATCH(1,($U$2=GRID!$B$1:$BI$1)*(КАЛЕНДАРЬ!$U13=GRID!$B$3:$BI$3), 0))*GRID!$B$65*(1-GRID!$B$69),0))</f>
        <v>55728</v>
      </c>
      <c r="Q117" s="47" t="e" cm="1">
        <f t="array" ref="Q117">IF($I$2="Путешествия с детьми",
INDEX(GRID!$B$4:$BI$14,MATCH(Q$7,GRID!$A$4:$A$14,0),MATCH(1,($U$2=GRID!$B$1:$BI$1)*(КАЛЕНДАРЬ!$U13=GRID!$B$3:$BI$3), 0))*GRID!$B$65,
ROUNDUP(INDEX(GRID!$B$4:$BI$14,MATCH(Q$7,GRID!$A$4:$A$14,0),MATCH(1,($U$2=GRID!$B$1:$BI$1)*(КАЛЕНДАРЬ!$U13=GRID!$B$3:$BI$3),0))*GRID!$B$65*(1-GRID!$B$69),0))</f>
        <v>#N/A</v>
      </c>
      <c r="R117" s="48" t="e" cm="1">
        <f t="array" ref="R117">IF($I$2="Путешествия с детьми",
INDEX(GRID!$B$17:$BI$27,MATCH(Q$7,GRID!$A$17:$A$27,0),MATCH(1,($U$2=GRID!$B$1:$BI$1)*(КАЛЕНДАРЬ!$U13=GRID!$B$3:$BI$3), 0))*GRID!$B$65,
ROUNDUP(INDEX(GRID!$B$17:$BI$27,MATCH(Q$7,GRID!$A$17:$A$27,0),MATCH(1,($U$2=GRID!$B$1:$BI$1)*(КАЛЕНДАРЬ!$U13=GRID!$B$3:$BI$3), 0))*GRID!$B$65*(1-GRID!$B$69),0))</f>
        <v>#N/A</v>
      </c>
      <c r="S117" s="47" t="e" cm="1">
        <f t="array" ref="S117">IF($I$2="Путешествия с детьми",
INDEX(GRID!$B$4:$BI$14,MATCH(S$7,GRID!$A$4:$A$14,0),MATCH(1,($U$2=GRID!$B$1:$BI$1)*(КАЛЕНДАРЬ!$U13=GRID!$B$3:$BI$3), 0))*GRID!$B$65,
ROUNDUP(INDEX(GRID!$B$4:$BI$14,MATCH(S$7,GRID!$A$4:$A$14,0),MATCH(1,($U$2=GRID!$B$1:$BI$1)*(КАЛЕНДАРЬ!$U13=GRID!$B$3:$BI$3),0))*GRID!$B$65*(1-GRID!$B$69),0))</f>
        <v>#N/A</v>
      </c>
      <c r="T117" s="48" t="e" cm="1">
        <f t="array" ref="T117">IF($I$2="Путешествия с детьми",
INDEX(GRID!$B$17:$BI$27,MATCH(S$7,GRID!$A$17:$A$27,0),MATCH(1,($U$2=GRID!$B$1:$BI$1)*(КАЛЕНДАРЬ!$U13=GRID!$B$3:$BI$3), 0))*GRID!$B$65,
ROUNDUP(INDEX(GRID!$B$17:$BI$27,MATCH(S$7,GRID!$A$17:$A$27,0),MATCH(1,($U$2=GRID!$B$1:$BI$1)*(КАЛЕНДАРЬ!$U13=GRID!$B$3:$BI$3), 0))*GRID!$B$65*(1-GRID!$B$69),0))</f>
        <v>#N/A</v>
      </c>
      <c r="U117" s="47" cm="1">
        <f t="array" ref="U117">IF($I$2="Путешествия с детьми",
INDEX(GRID!$B$4:$BI$14,MATCH(U$7,GRID!$A$4:$A$14,0),MATCH(1,($U$2=GRID!$B$1:$BI$1)*(КАЛЕНДАРЬ!$U13=GRID!$B$3:$BI$3), 0))*GRID!$B$65,
ROUNDUP(INDEX(GRID!$B$4:$BI$14,MATCH(U$7,GRID!$A$4:$A$14,0),MATCH(1,($U$2=GRID!$B$1:$BI$1)*(КАЛЕНДАРЬ!$U13=GRID!$B$3:$BI$3),0))*GRID!$B$65*(1-GRID!$B$69),0))</f>
        <v>83420</v>
      </c>
      <c r="V117" s="48" cm="1">
        <f t="array" ref="V117">IF($I$2="Путешествия с детьми",
INDEX(GRID!$B$17:$BI$27,MATCH(U$7,GRID!$A$17:$A$27,0),MATCH(1,($U$2=GRID!$B$1:$BI$1)*(КАЛЕНДАРЬ!$U13=GRID!$B$3:$BI$3), 0))*GRID!$B$65,
ROUNDUP(INDEX(GRID!$B$17:$BI$27,MATCH(U$7,GRID!$A$17:$A$27,0),MATCH(1,($U$2=GRID!$B$1:$BI$1)*(КАЛЕНДАРЬ!$U13=GRID!$B$3:$BI$3), 0))*GRID!$B$65*(1-GRID!$B$69),0))</f>
        <v>85570</v>
      </c>
      <c r="W117" s="47" cm="1">
        <f t="array" ref="W117">IF($I$2="Путешествия с детьми",
INDEX(GRID!$B$4:$BI$14,MATCH(W$7,GRID!$A$4:$A$14,0),MATCH(1,($U$2=GRID!$B$1:$BI$1)*(КАЛЕНДАРЬ!$U13=GRID!$B$3:$BI$3), 0))*GRID!$B$65,
ROUNDUP(INDEX(GRID!$B$4:$BI$14,MATCH(W$7,GRID!$A$4:$A$14,0),MATCH(1,($U$2=GRID!$B$1:$BI$1)*(КАЛЕНДАРЬ!$U13=GRID!$B$3:$BI$3),0))*GRID!$B$65*(1-GRID!$B$69),0))</f>
        <v>292400</v>
      </c>
      <c r="X117" s="48" cm="1">
        <f t="array" ref="X117">IF($I$2="Путешествия с детьми",
INDEX(GRID!$B$17:$BI$27,MATCH(W$7,GRID!$A$17:$A$27,0),MATCH(1,($U$2=GRID!$B$1:$BI$1)*(КАЛЕНДАРЬ!$U13=GRID!$B$3:$BI$3), 0))*GRID!$B$65,
ROUNDUP(INDEX(GRID!$B$17:$BI$27,MATCH(W$7,GRID!$A$17:$A$27,0),MATCH(1,($U$2=GRID!$B$1:$BI$1)*(КАЛЕНДАРЬ!$U13=GRID!$B$3:$BI$3), 0))*GRID!$B$65*(1-GRID!$B$69),0))</f>
        <v>294550</v>
      </c>
    </row>
    <row r="118" spans="1:24" hidden="1" x14ac:dyDescent="0.2">
      <c r="A118" s="117" t="s">
        <v>45</v>
      </c>
      <c r="B118" s="117">
        <v>11</v>
      </c>
      <c r="C118" s="138" cm="1">
        <f t="array" ref="C118">IF($I$2="Путешествия с детьми",
INDEX(GRID!$B$4:$BI$14,MATCH(C$7,GRID!$A$4:$A$14,0),MATCH(1,($U$2=GRID!$B$1:$BI$1)*(КАЛЕНДАРЬ!$U14=GRID!$B$3:$BI$3), 0))*GRID!$B$65,
ROUNDUP(INDEX(GRID!$B$4:$BI$14,MATCH(C$7,GRID!$A$4:$A$14,0),MATCH(1,($U$2=GRID!$B$1:$BI$1)*(КАЛЕНДАРЬ!$U14=GRID!$B$3:$BI$3),0))*GRID!$B$65*(1-GRID!$B$69),0))</f>
        <v>26230</v>
      </c>
      <c r="D118" s="48" cm="1">
        <f t="array" ref="D118">IF($I$2="Путешествия с детьми",
INDEX(GRID!$B$17:$BI$27,MATCH(C$7,GRID!$A$17:$A$27,0),MATCH(1,($U$2=GRID!$B$1:$BI$1)*(КАЛЕНДАРЬ!$U14=GRID!$B$3:$BI$3), 0))*GRID!$B$65,
ROUNDUP(INDEX(GRID!$B$17:$BI$27,MATCH(C$7,GRID!$A$17:$A$27,0),MATCH(1,($U$2=GRID!$B$1:$BI$1)*(КАЛЕНДАРЬ!$U14=GRID!$B$3:$BI$3), 0))*GRID!$B$65*(1-GRID!$B$69),0))</f>
        <v>28380</v>
      </c>
      <c r="E118" s="47" cm="1">
        <f t="array" ref="E118">IF($I$2="Путешествия с детьми",
INDEX(GRID!$B$4:$BI$14,MATCH(E$7,GRID!$A$4:$A$14,0),MATCH(1,($U$2=GRID!$B$1:$BI$1)*(КАЛЕНДАРЬ!$U14=GRID!$B$3:$BI$3), 0))*GRID!$B$65,
ROUNDUP(INDEX(GRID!$B$4:$BI$14,MATCH(E$7,GRID!$A$4:$A$14,0),MATCH(1,($U$2=GRID!$B$1:$BI$1)*(КАЛЕНДАРЬ!$U14=GRID!$B$3:$BI$3),0))*GRID!$B$65*(1-GRID!$B$69),0))</f>
        <v>29326</v>
      </c>
      <c r="F118" s="48" cm="1">
        <f t="array" ref="F118">IF($I$2="Путешествия с детьми",
INDEX(GRID!$B$17:$BI$27,MATCH(E$7,GRID!$A$17:$A$27,0),MATCH(1,($U$2=GRID!$B$1:$BI$1)*(КАЛЕНДАРЬ!$U14=GRID!$B$3:$BI$3), 0))*GRID!$B$65,
ROUNDUP(INDEX(GRID!$B$17:$BI$27,MATCH(E$7,GRID!$A$17:$A$27,0),MATCH(1,($U$2=GRID!$B$1:$BI$1)*(КАЛЕНДАРЬ!$U14=GRID!$B$3:$BI$3), 0))*GRID!$B$65*(1-GRID!$B$69),0))</f>
        <v>31476</v>
      </c>
      <c r="G118" s="47" t="e" cm="1">
        <f t="array" ref="G118">IF($I$2="Путешествия с детьми",
INDEX(GRID!$B$4:$BI$14,MATCH(G$7,GRID!$A$4:$A$14,0),MATCH(1,($U$2=GRID!$B$1:$BI$1)*(КАЛЕНДАРЬ!$U14=GRID!$B$3:$BI$3), 0))*GRID!$B$65,
ROUNDUP(INDEX(GRID!$B$4:$BI$14,MATCH(G$7,GRID!$A$4:$A$14,0),MATCH(1,($U$2=GRID!$B$1:$BI$1)*(КАЛЕНДАРЬ!$U14=GRID!$B$3:$BI$3),0))*GRID!$B$65*(1-GRID!$B$69),0))</f>
        <v>#N/A</v>
      </c>
      <c r="H118" s="48" t="e" cm="1">
        <f t="array" ref="H118">IF($I$2="Путешествия с детьми",
INDEX(GRID!$B$17:$BI$27,MATCH(G$7,GRID!$A$17:$A$27,0),MATCH(1,($U$2=GRID!$B$1:$BI$1)*(КАЛЕНДАРЬ!$U14=GRID!$B$3:$BI$3), 0))*GRID!$B$65,
ROUNDUP(INDEX(GRID!$B$17:$BI$27,MATCH(G$7,GRID!$A$17:$A$27,0),MATCH(1,($U$2=GRID!$B$1:$BI$1)*(КАЛЕНДАРЬ!$U14=GRID!$B$3:$BI$3), 0))*GRID!$B$65*(1-GRID!$B$69),0))</f>
        <v>#N/A</v>
      </c>
      <c r="I118" s="47" t="e" cm="1">
        <f t="array" ref="I118">IF($I$2="Путешествия с детьми",
INDEX(GRID!$B$4:$BI$14,MATCH(I$7,GRID!$A$4:$A$14,0),MATCH(1,($U$2=GRID!$B$1:$BI$1)*(КАЛЕНДАРЬ!$U14=GRID!$B$3:$BI$3), 0))*GRID!$B$65,
ROUNDUP(INDEX(GRID!$B$4:$BI$14,MATCH(I$7,GRID!$A$4:$A$14,0),MATCH(1,($U$2=GRID!$B$1:$BI$1)*(КАЛЕНДАРЬ!$U14=GRID!$B$3:$BI$3),0))*GRID!$B$65*(1-GRID!$B$69),0))</f>
        <v>#N/A</v>
      </c>
      <c r="J118" s="48" t="e" cm="1">
        <f t="array" ref="J118">IF($I$2="Путешествия с детьми",
INDEX(GRID!$B$17:$BI$27,MATCH(I$7,GRID!$A$17:$A$27,0),MATCH(1,($U$2=GRID!$B$1:$BI$1)*(КАЛЕНДАРЬ!$U14=GRID!$B$3:$BI$3), 0))*GRID!$B$65,
ROUNDUP(INDEX(GRID!$B$17:$BI$27,MATCH(I$7,GRID!$A$17:$A$27,0),MATCH(1,($U$2=GRID!$B$1:$BI$1)*(КАЛЕНДАРЬ!$U14=GRID!$B$3:$BI$3), 0))*GRID!$B$65*(1-GRID!$B$69),0))</f>
        <v>#N/A</v>
      </c>
      <c r="K118" s="47" cm="1">
        <f t="array" ref="K118">IF($I$2="Путешествия с детьми",
INDEX(GRID!$B$4:$BI$14,MATCH(K$7,GRID!$A$4:$A$14,0),MATCH(1,($U$2=GRID!$B$1:$BI$1)*(КАЛЕНДАРЬ!$U14=GRID!$B$3:$BI$3), 0))*GRID!$B$65,
ROUNDUP(INDEX(GRID!$B$4:$BI$14,MATCH(K$7,GRID!$A$4:$A$14,0),MATCH(1,($U$2=GRID!$B$1:$BI$1)*(КАЛЕНДАРЬ!$U14=GRID!$B$3:$BI$3),0))*GRID!$B$65*(1-GRID!$B$69),0))</f>
        <v>40678</v>
      </c>
      <c r="L118" s="48" cm="1">
        <f t="array" ref="L118">IF($I$2="Путешествия с детьми",
INDEX(GRID!$B$17:$BI$27,MATCH(K$7,GRID!$A$17:$A$27,0),MATCH(1,($U$2=GRID!$B$1:$BI$1)*(КАЛЕНДАРЬ!$U14=GRID!$B$3:$BI$3), 0))*GRID!$B$65,
ROUNDUP(INDEX(GRID!$B$17:$BI$27,MATCH(K$7,GRID!$A$17:$A$27,0),MATCH(1,($U$2=GRID!$B$1:$BI$1)*(КАЛЕНДАРЬ!$U14=GRID!$B$3:$BI$3), 0))*GRID!$B$65*(1-GRID!$B$69),0))</f>
        <v>42828</v>
      </c>
      <c r="M118" s="47" cm="1">
        <f t="array" ref="M118">IF($I$2="Путешествия с детьми",
INDEX(GRID!$B$4:$BI$14,MATCH(M$7,GRID!$A$4:$A$14,0),MATCH(1,($U$2=GRID!$B$1:$BI$1)*(КАЛЕНДАРЬ!$U14=GRID!$B$3:$BI$3), 0))*GRID!$B$65,
ROUNDUP(INDEX(GRID!$B$4:$BI$14,MATCH(M$7,GRID!$A$4:$A$14,0),MATCH(1,($U$2=GRID!$B$1:$BI$1)*(КАЛЕНДАРЬ!$U14=GRID!$B$3:$BI$3),0))*GRID!$B$65*(1-GRID!$B$69),0))</f>
        <v>45408</v>
      </c>
      <c r="N118" s="48" cm="1">
        <f t="array" ref="N118">IF($I$2="Путешествия с детьми",
INDEX(GRID!$B$17:$BI$27,MATCH(M$7,GRID!$A$17:$A$27,0),MATCH(1,($U$2=GRID!$B$1:$BI$1)*(КАЛЕНДАРЬ!$U14=GRID!$B$3:$BI$3), 0))*GRID!$B$65,
ROUNDUP(INDEX(GRID!$B$17:$BI$27,MATCH(M$7,GRID!$A$17:$A$27,0),MATCH(1,($U$2=GRID!$B$1:$BI$1)*(КАЛЕНДАРЬ!$U14=GRID!$B$3:$BI$3), 0))*GRID!$B$65*(1-GRID!$B$69),0))</f>
        <v>47558</v>
      </c>
      <c r="O118" s="47" cm="1">
        <f t="array" ref="O118">IF($I$2="Путешествия с детьми",
INDEX(GRID!$B$4:$BI$14,MATCH(O$7,GRID!$A$4:$A$14,0),MATCH(1,($U$2=GRID!$B$1:$BI$1)*(КАЛЕНДАРЬ!$U14=GRID!$B$3:$BI$3), 0))*GRID!$B$65,
ROUNDUP(INDEX(GRID!$B$4:$BI$14,MATCH(O$7,GRID!$A$4:$A$14,0),MATCH(1,($U$2=GRID!$B$1:$BI$1)*(КАЛЕНДАРЬ!$U14=GRID!$B$3:$BI$3),0))*GRID!$B$65*(1-GRID!$B$69),0))</f>
        <v>51084</v>
      </c>
      <c r="P118" s="48" cm="1">
        <f t="array" ref="P118">IF($I$2="Путешествия с детьми",
INDEX(GRID!$B$17:$BI$27,MATCH(O$7,GRID!$A$17:$A$27,0),MATCH(1,($U$2=GRID!$B$1:$BI$1)*(КАЛЕНДАРЬ!$U14=GRID!$B$3:$BI$3), 0))*GRID!$B$65,
ROUNDUP(INDEX(GRID!$B$17:$BI$27,MATCH(O$7,GRID!$A$17:$A$27,0),MATCH(1,($U$2=GRID!$B$1:$BI$1)*(КАЛЕНДАРЬ!$U14=GRID!$B$3:$BI$3), 0))*GRID!$B$65*(1-GRID!$B$69),0))</f>
        <v>53234</v>
      </c>
      <c r="Q118" s="47" t="e" cm="1">
        <f t="array" ref="Q118">IF($I$2="Путешествия с детьми",
INDEX(GRID!$B$4:$BI$14,MATCH(Q$7,GRID!$A$4:$A$14,0),MATCH(1,($U$2=GRID!$B$1:$BI$1)*(КАЛЕНДАРЬ!$U14=GRID!$B$3:$BI$3), 0))*GRID!$B$65,
ROUNDUP(INDEX(GRID!$B$4:$BI$14,MATCH(Q$7,GRID!$A$4:$A$14,0),MATCH(1,($U$2=GRID!$B$1:$BI$1)*(КАЛЕНДАРЬ!$U14=GRID!$B$3:$BI$3),0))*GRID!$B$65*(1-GRID!$B$69),0))</f>
        <v>#N/A</v>
      </c>
      <c r="R118" s="48" t="e" cm="1">
        <f t="array" ref="R118">IF($I$2="Путешествия с детьми",
INDEX(GRID!$B$17:$BI$27,MATCH(Q$7,GRID!$A$17:$A$27,0),MATCH(1,($U$2=GRID!$B$1:$BI$1)*(КАЛЕНДАРЬ!$U14=GRID!$B$3:$BI$3), 0))*GRID!$B$65,
ROUNDUP(INDEX(GRID!$B$17:$BI$27,MATCH(Q$7,GRID!$A$17:$A$27,0),MATCH(1,($U$2=GRID!$B$1:$BI$1)*(КАЛЕНДАРЬ!$U14=GRID!$B$3:$BI$3), 0))*GRID!$B$65*(1-GRID!$B$69),0))</f>
        <v>#N/A</v>
      </c>
      <c r="S118" s="47" t="e" cm="1">
        <f t="array" ref="S118">IF($I$2="Путешествия с детьми",
INDEX(GRID!$B$4:$BI$14,MATCH(S$7,GRID!$A$4:$A$14,0),MATCH(1,($U$2=GRID!$B$1:$BI$1)*(КАЛЕНДАРЬ!$U14=GRID!$B$3:$BI$3), 0))*GRID!$B$65,
ROUNDUP(INDEX(GRID!$B$4:$BI$14,MATCH(S$7,GRID!$A$4:$A$14,0),MATCH(1,($U$2=GRID!$B$1:$BI$1)*(КАЛЕНДАРЬ!$U14=GRID!$B$3:$BI$3),0))*GRID!$B$65*(1-GRID!$B$69),0))</f>
        <v>#N/A</v>
      </c>
      <c r="T118" s="48" t="e" cm="1">
        <f t="array" ref="T118">IF($I$2="Путешествия с детьми",
INDEX(GRID!$B$17:$BI$27,MATCH(S$7,GRID!$A$17:$A$27,0),MATCH(1,($U$2=GRID!$B$1:$BI$1)*(КАЛЕНДАРЬ!$U14=GRID!$B$3:$BI$3), 0))*GRID!$B$65,
ROUNDUP(INDEX(GRID!$B$17:$BI$27,MATCH(S$7,GRID!$A$17:$A$27,0),MATCH(1,($U$2=GRID!$B$1:$BI$1)*(КАЛЕНДАРЬ!$U14=GRID!$B$3:$BI$3), 0))*GRID!$B$65*(1-GRID!$B$69),0))</f>
        <v>#N/A</v>
      </c>
      <c r="U118" s="47" cm="1">
        <f t="array" ref="U118">IF($I$2="Путешествия с детьми",
INDEX(GRID!$B$4:$BI$14,MATCH(U$7,GRID!$A$4:$A$14,0),MATCH(1,($U$2=GRID!$B$1:$BI$1)*(КАЛЕНДАРЬ!$U14=GRID!$B$3:$BI$3), 0))*GRID!$B$65,
ROUNDUP(INDEX(GRID!$B$4:$BI$14,MATCH(U$7,GRID!$A$4:$A$14,0),MATCH(1,($U$2=GRID!$B$1:$BI$1)*(КАЛЕНДАРЬ!$U14=GRID!$B$3:$BI$3),0))*GRID!$B$65*(1-GRID!$B$69),0))</f>
        <v>79120</v>
      </c>
      <c r="V118" s="48" cm="1">
        <f t="array" ref="V118">IF($I$2="Путешествия с детьми",
INDEX(GRID!$B$17:$BI$27,MATCH(U$7,GRID!$A$17:$A$27,0),MATCH(1,($U$2=GRID!$B$1:$BI$1)*(КАЛЕНДАРЬ!$U14=GRID!$B$3:$BI$3), 0))*GRID!$B$65,
ROUNDUP(INDEX(GRID!$B$17:$BI$27,MATCH(U$7,GRID!$A$17:$A$27,0),MATCH(1,($U$2=GRID!$B$1:$BI$1)*(КАЛЕНДАРЬ!$U14=GRID!$B$3:$BI$3), 0))*GRID!$B$65*(1-GRID!$B$69),0))</f>
        <v>81270</v>
      </c>
      <c r="W118" s="47" cm="1">
        <f t="array" ref="W118">IF($I$2="Путешествия с детьми",
INDEX(GRID!$B$4:$BI$14,MATCH(W$7,GRID!$A$4:$A$14,0),MATCH(1,($U$2=GRID!$B$1:$BI$1)*(КАЛЕНДАРЬ!$U14=GRID!$B$3:$BI$3), 0))*GRID!$B$65,
ROUNDUP(INDEX(GRID!$B$4:$BI$14,MATCH(W$7,GRID!$A$4:$A$14,0),MATCH(1,($U$2=GRID!$B$1:$BI$1)*(КАЛЕНДАРЬ!$U14=GRID!$B$3:$BI$3),0))*GRID!$B$65*(1-GRID!$B$69),0))</f>
        <v>281220</v>
      </c>
      <c r="X118" s="48" cm="1">
        <f t="array" ref="X118">IF($I$2="Путешествия с детьми",
INDEX(GRID!$B$17:$BI$27,MATCH(W$7,GRID!$A$17:$A$27,0),MATCH(1,($U$2=GRID!$B$1:$BI$1)*(КАЛЕНДАРЬ!$U14=GRID!$B$3:$BI$3), 0))*GRID!$B$65,
ROUNDUP(INDEX(GRID!$B$17:$BI$27,MATCH(W$7,GRID!$A$17:$A$27,0),MATCH(1,($U$2=GRID!$B$1:$BI$1)*(КАЛЕНДАРЬ!$U14=GRID!$B$3:$BI$3), 0))*GRID!$B$65*(1-GRID!$B$69),0))</f>
        <v>283370</v>
      </c>
    </row>
    <row r="119" spans="1:24" hidden="1" x14ac:dyDescent="0.2">
      <c r="A119" s="117" t="s">
        <v>46</v>
      </c>
      <c r="B119" s="117">
        <v>12</v>
      </c>
      <c r="C119" s="138" cm="1">
        <f t="array" ref="C119">IF($I$2="Путешествия с детьми",
INDEX(GRID!$B$4:$BI$14,MATCH(C$7,GRID!$A$4:$A$14,0),MATCH(1,($U$2=GRID!$B$1:$BI$1)*(КАЛЕНДАРЬ!$U15=GRID!$B$3:$BI$3), 0))*GRID!$B$65,
ROUNDUP(INDEX(GRID!$B$4:$BI$14,MATCH(C$7,GRID!$A$4:$A$14,0),MATCH(1,($U$2=GRID!$B$1:$BI$1)*(КАЛЕНДАРЬ!$U15=GRID!$B$3:$BI$3),0))*GRID!$B$65*(1-GRID!$B$69),0))</f>
        <v>26230</v>
      </c>
      <c r="D119" s="48" cm="1">
        <f t="array" ref="D119">IF($I$2="Путешествия с детьми",
INDEX(GRID!$B$17:$BI$27,MATCH(C$7,GRID!$A$17:$A$27,0),MATCH(1,($U$2=GRID!$B$1:$BI$1)*(КАЛЕНДАРЬ!$U15=GRID!$B$3:$BI$3), 0))*GRID!$B$65,
ROUNDUP(INDEX(GRID!$B$17:$BI$27,MATCH(C$7,GRID!$A$17:$A$27,0),MATCH(1,($U$2=GRID!$B$1:$BI$1)*(КАЛЕНДАРЬ!$U15=GRID!$B$3:$BI$3), 0))*GRID!$B$65*(1-GRID!$B$69),0))</f>
        <v>28380</v>
      </c>
      <c r="E119" s="47" cm="1">
        <f t="array" ref="E119">IF($I$2="Путешествия с детьми",
INDEX(GRID!$B$4:$BI$14,MATCH(E$7,GRID!$A$4:$A$14,0),MATCH(1,($U$2=GRID!$B$1:$BI$1)*(КАЛЕНДАРЬ!$U15=GRID!$B$3:$BI$3), 0))*GRID!$B$65,
ROUNDUP(INDEX(GRID!$B$4:$BI$14,MATCH(E$7,GRID!$A$4:$A$14,0),MATCH(1,($U$2=GRID!$B$1:$BI$1)*(КАЛЕНДАРЬ!$U15=GRID!$B$3:$BI$3),0))*GRID!$B$65*(1-GRID!$B$69),0))</f>
        <v>29326</v>
      </c>
      <c r="F119" s="48" cm="1">
        <f t="array" ref="F119">IF($I$2="Путешествия с детьми",
INDEX(GRID!$B$17:$BI$27,MATCH(E$7,GRID!$A$17:$A$27,0),MATCH(1,($U$2=GRID!$B$1:$BI$1)*(КАЛЕНДАРЬ!$U15=GRID!$B$3:$BI$3), 0))*GRID!$B$65,
ROUNDUP(INDEX(GRID!$B$17:$BI$27,MATCH(E$7,GRID!$A$17:$A$27,0),MATCH(1,($U$2=GRID!$B$1:$BI$1)*(КАЛЕНДАРЬ!$U15=GRID!$B$3:$BI$3), 0))*GRID!$B$65*(1-GRID!$B$69),0))</f>
        <v>31476</v>
      </c>
      <c r="G119" s="47" t="e" cm="1">
        <f t="array" ref="G119">IF($I$2="Путешествия с детьми",
INDEX(GRID!$B$4:$BI$14,MATCH(G$7,GRID!$A$4:$A$14,0),MATCH(1,($U$2=GRID!$B$1:$BI$1)*(КАЛЕНДАРЬ!$U15=GRID!$B$3:$BI$3), 0))*GRID!$B$65,
ROUNDUP(INDEX(GRID!$B$4:$BI$14,MATCH(G$7,GRID!$A$4:$A$14,0),MATCH(1,($U$2=GRID!$B$1:$BI$1)*(КАЛЕНДАРЬ!$U15=GRID!$B$3:$BI$3),0))*GRID!$B$65*(1-GRID!$B$69),0))</f>
        <v>#N/A</v>
      </c>
      <c r="H119" s="48" t="e" cm="1">
        <f t="array" ref="H119">IF($I$2="Путешествия с детьми",
INDEX(GRID!$B$17:$BI$27,MATCH(G$7,GRID!$A$17:$A$27,0),MATCH(1,($U$2=GRID!$B$1:$BI$1)*(КАЛЕНДАРЬ!$U15=GRID!$B$3:$BI$3), 0))*GRID!$B$65,
ROUNDUP(INDEX(GRID!$B$17:$BI$27,MATCH(G$7,GRID!$A$17:$A$27,0),MATCH(1,($U$2=GRID!$B$1:$BI$1)*(КАЛЕНДАРЬ!$U15=GRID!$B$3:$BI$3), 0))*GRID!$B$65*(1-GRID!$B$69),0))</f>
        <v>#N/A</v>
      </c>
      <c r="I119" s="47" t="e" cm="1">
        <f t="array" ref="I119">IF($I$2="Путешествия с детьми",
INDEX(GRID!$B$4:$BI$14,MATCH(I$7,GRID!$A$4:$A$14,0),MATCH(1,($U$2=GRID!$B$1:$BI$1)*(КАЛЕНДАРЬ!$U15=GRID!$B$3:$BI$3), 0))*GRID!$B$65,
ROUNDUP(INDEX(GRID!$B$4:$BI$14,MATCH(I$7,GRID!$A$4:$A$14,0),MATCH(1,($U$2=GRID!$B$1:$BI$1)*(КАЛЕНДАРЬ!$U15=GRID!$B$3:$BI$3),0))*GRID!$B$65*(1-GRID!$B$69),0))</f>
        <v>#N/A</v>
      </c>
      <c r="J119" s="48" t="e" cm="1">
        <f t="array" ref="J119">IF($I$2="Путешествия с детьми",
INDEX(GRID!$B$17:$BI$27,MATCH(I$7,GRID!$A$17:$A$27,0),MATCH(1,($U$2=GRID!$B$1:$BI$1)*(КАЛЕНДАРЬ!$U15=GRID!$B$3:$BI$3), 0))*GRID!$B$65,
ROUNDUP(INDEX(GRID!$B$17:$BI$27,MATCH(I$7,GRID!$A$17:$A$27,0),MATCH(1,($U$2=GRID!$B$1:$BI$1)*(КАЛЕНДАРЬ!$U15=GRID!$B$3:$BI$3), 0))*GRID!$B$65*(1-GRID!$B$69),0))</f>
        <v>#N/A</v>
      </c>
      <c r="K119" s="47" cm="1">
        <f t="array" ref="K119">IF($I$2="Путешествия с детьми",
INDEX(GRID!$B$4:$BI$14,MATCH(K$7,GRID!$A$4:$A$14,0),MATCH(1,($U$2=GRID!$B$1:$BI$1)*(КАЛЕНДАРЬ!$U15=GRID!$B$3:$BI$3), 0))*GRID!$B$65,
ROUNDUP(INDEX(GRID!$B$4:$BI$14,MATCH(K$7,GRID!$A$4:$A$14,0),MATCH(1,($U$2=GRID!$B$1:$BI$1)*(КАЛЕНДАРЬ!$U15=GRID!$B$3:$BI$3),0))*GRID!$B$65*(1-GRID!$B$69),0))</f>
        <v>40678</v>
      </c>
      <c r="L119" s="48" cm="1">
        <f t="array" ref="L119">IF($I$2="Путешествия с детьми",
INDEX(GRID!$B$17:$BI$27,MATCH(K$7,GRID!$A$17:$A$27,0),MATCH(1,($U$2=GRID!$B$1:$BI$1)*(КАЛЕНДАРЬ!$U15=GRID!$B$3:$BI$3), 0))*GRID!$B$65,
ROUNDUP(INDEX(GRID!$B$17:$BI$27,MATCH(K$7,GRID!$A$17:$A$27,0),MATCH(1,($U$2=GRID!$B$1:$BI$1)*(КАЛЕНДАРЬ!$U15=GRID!$B$3:$BI$3), 0))*GRID!$B$65*(1-GRID!$B$69),0))</f>
        <v>42828</v>
      </c>
      <c r="M119" s="47" cm="1">
        <f t="array" ref="M119">IF($I$2="Путешествия с детьми",
INDEX(GRID!$B$4:$BI$14,MATCH(M$7,GRID!$A$4:$A$14,0),MATCH(1,($U$2=GRID!$B$1:$BI$1)*(КАЛЕНДАРЬ!$U15=GRID!$B$3:$BI$3), 0))*GRID!$B$65,
ROUNDUP(INDEX(GRID!$B$4:$BI$14,MATCH(M$7,GRID!$A$4:$A$14,0),MATCH(1,($U$2=GRID!$B$1:$BI$1)*(КАЛЕНДАРЬ!$U15=GRID!$B$3:$BI$3),0))*GRID!$B$65*(1-GRID!$B$69),0))</f>
        <v>45408</v>
      </c>
      <c r="N119" s="48" cm="1">
        <f t="array" ref="N119">IF($I$2="Путешествия с детьми",
INDEX(GRID!$B$17:$BI$27,MATCH(M$7,GRID!$A$17:$A$27,0),MATCH(1,($U$2=GRID!$B$1:$BI$1)*(КАЛЕНДАРЬ!$U15=GRID!$B$3:$BI$3), 0))*GRID!$B$65,
ROUNDUP(INDEX(GRID!$B$17:$BI$27,MATCH(M$7,GRID!$A$17:$A$27,0),MATCH(1,($U$2=GRID!$B$1:$BI$1)*(КАЛЕНДАРЬ!$U15=GRID!$B$3:$BI$3), 0))*GRID!$B$65*(1-GRID!$B$69),0))</f>
        <v>47558</v>
      </c>
      <c r="O119" s="47" cm="1">
        <f t="array" ref="O119">IF($I$2="Путешествия с детьми",
INDEX(GRID!$B$4:$BI$14,MATCH(O$7,GRID!$A$4:$A$14,0),MATCH(1,($U$2=GRID!$B$1:$BI$1)*(КАЛЕНДАРЬ!$U15=GRID!$B$3:$BI$3), 0))*GRID!$B$65,
ROUNDUP(INDEX(GRID!$B$4:$BI$14,MATCH(O$7,GRID!$A$4:$A$14,0),MATCH(1,($U$2=GRID!$B$1:$BI$1)*(КАЛЕНДАРЬ!$U15=GRID!$B$3:$BI$3),0))*GRID!$B$65*(1-GRID!$B$69),0))</f>
        <v>51084</v>
      </c>
      <c r="P119" s="48" cm="1">
        <f t="array" ref="P119">IF($I$2="Путешествия с детьми",
INDEX(GRID!$B$17:$BI$27,MATCH(O$7,GRID!$A$17:$A$27,0),MATCH(1,($U$2=GRID!$B$1:$BI$1)*(КАЛЕНДАРЬ!$U15=GRID!$B$3:$BI$3), 0))*GRID!$B$65,
ROUNDUP(INDEX(GRID!$B$17:$BI$27,MATCH(O$7,GRID!$A$17:$A$27,0),MATCH(1,($U$2=GRID!$B$1:$BI$1)*(КАЛЕНДАРЬ!$U15=GRID!$B$3:$BI$3), 0))*GRID!$B$65*(1-GRID!$B$69),0))</f>
        <v>53234</v>
      </c>
      <c r="Q119" s="47" t="e" cm="1">
        <f t="array" ref="Q119">IF($I$2="Путешествия с детьми",
INDEX(GRID!$B$4:$BI$14,MATCH(Q$7,GRID!$A$4:$A$14,0),MATCH(1,($U$2=GRID!$B$1:$BI$1)*(КАЛЕНДАРЬ!$U15=GRID!$B$3:$BI$3), 0))*GRID!$B$65,
ROUNDUP(INDEX(GRID!$B$4:$BI$14,MATCH(Q$7,GRID!$A$4:$A$14,0),MATCH(1,($U$2=GRID!$B$1:$BI$1)*(КАЛЕНДАРЬ!$U15=GRID!$B$3:$BI$3),0))*GRID!$B$65*(1-GRID!$B$69),0))</f>
        <v>#N/A</v>
      </c>
      <c r="R119" s="48" t="e" cm="1">
        <f t="array" ref="R119">IF($I$2="Путешествия с детьми",
INDEX(GRID!$B$17:$BI$27,MATCH(Q$7,GRID!$A$17:$A$27,0),MATCH(1,($U$2=GRID!$B$1:$BI$1)*(КАЛЕНДАРЬ!$U15=GRID!$B$3:$BI$3), 0))*GRID!$B$65,
ROUNDUP(INDEX(GRID!$B$17:$BI$27,MATCH(Q$7,GRID!$A$17:$A$27,0),MATCH(1,($U$2=GRID!$B$1:$BI$1)*(КАЛЕНДАРЬ!$U15=GRID!$B$3:$BI$3), 0))*GRID!$B$65*(1-GRID!$B$69),0))</f>
        <v>#N/A</v>
      </c>
      <c r="S119" s="47" t="e" cm="1">
        <f t="array" ref="S119">IF($I$2="Путешествия с детьми",
INDEX(GRID!$B$4:$BI$14,MATCH(S$7,GRID!$A$4:$A$14,0),MATCH(1,($U$2=GRID!$B$1:$BI$1)*(КАЛЕНДАРЬ!$U15=GRID!$B$3:$BI$3), 0))*GRID!$B$65,
ROUNDUP(INDEX(GRID!$B$4:$BI$14,MATCH(S$7,GRID!$A$4:$A$14,0),MATCH(1,($U$2=GRID!$B$1:$BI$1)*(КАЛЕНДАРЬ!$U15=GRID!$B$3:$BI$3),0))*GRID!$B$65*(1-GRID!$B$69),0))</f>
        <v>#N/A</v>
      </c>
      <c r="T119" s="48" t="e" cm="1">
        <f t="array" ref="T119">IF($I$2="Путешествия с детьми",
INDEX(GRID!$B$17:$BI$27,MATCH(S$7,GRID!$A$17:$A$27,0),MATCH(1,($U$2=GRID!$B$1:$BI$1)*(КАЛЕНДАРЬ!$U15=GRID!$B$3:$BI$3), 0))*GRID!$B$65,
ROUNDUP(INDEX(GRID!$B$17:$BI$27,MATCH(S$7,GRID!$A$17:$A$27,0),MATCH(1,($U$2=GRID!$B$1:$BI$1)*(КАЛЕНДАРЬ!$U15=GRID!$B$3:$BI$3), 0))*GRID!$B$65*(1-GRID!$B$69),0))</f>
        <v>#N/A</v>
      </c>
      <c r="U119" s="47" cm="1">
        <f t="array" ref="U119">IF($I$2="Путешествия с детьми",
INDEX(GRID!$B$4:$BI$14,MATCH(U$7,GRID!$A$4:$A$14,0),MATCH(1,($U$2=GRID!$B$1:$BI$1)*(КАЛЕНДАРЬ!$U15=GRID!$B$3:$BI$3), 0))*GRID!$B$65,
ROUNDUP(INDEX(GRID!$B$4:$BI$14,MATCH(U$7,GRID!$A$4:$A$14,0),MATCH(1,($U$2=GRID!$B$1:$BI$1)*(КАЛЕНДАРЬ!$U15=GRID!$B$3:$BI$3),0))*GRID!$B$65*(1-GRID!$B$69),0))</f>
        <v>79120</v>
      </c>
      <c r="V119" s="48" cm="1">
        <f t="array" ref="V119">IF($I$2="Путешествия с детьми",
INDEX(GRID!$B$17:$BI$27,MATCH(U$7,GRID!$A$17:$A$27,0),MATCH(1,($U$2=GRID!$B$1:$BI$1)*(КАЛЕНДАРЬ!$U15=GRID!$B$3:$BI$3), 0))*GRID!$B$65,
ROUNDUP(INDEX(GRID!$B$17:$BI$27,MATCH(U$7,GRID!$A$17:$A$27,0),MATCH(1,($U$2=GRID!$B$1:$BI$1)*(КАЛЕНДАРЬ!$U15=GRID!$B$3:$BI$3), 0))*GRID!$B$65*(1-GRID!$B$69),0))</f>
        <v>81270</v>
      </c>
      <c r="W119" s="47" cm="1">
        <f t="array" ref="W119">IF($I$2="Путешествия с детьми",
INDEX(GRID!$B$4:$BI$14,MATCH(W$7,GRID!$A$4:$A$14,0),MATCH(1,($U$2=GRID!$B$1:$BI$1)*(КАЛЕНДАРЬ!$U15=GRID!$B$3:$BI$3), 0))*GRID!$B$65,
ROUNDUP(INDEX(GRID!$B$4:$BI$14,MATCH(W$7,GRID!$A$4:$A$14,0),MATCH(1,($U$2=GRID!$B$1:$BI$1)*(КАЛЕНДАРЬ!$U15=GRID!$B$3:$BI$3),0))*GRID!$B$65*(1-GRID!$B$69),0))</f>
        <v>281220</v>
      </c>
      <c r="X119" s="48" cm="1">
        <f t="array" ref="X119">IF($I$2="Путешествия с детьми",
INDEX(GRID!$B$17:$BI$27,MATCH(W$7,GRID!$A$17:$A$27,0),MATCH(1,($U$2=GRID!$B$1:$BI$1)*(КАЛЕНДАРЬ!$U15=GRID!$B$3:$BI$3), 0))*GRID!$B$65,
ROUNDUP(INDEX(GRID!$B$17:$BI$27,MATCH(W$7,GRID!$A$17:$A$27,0),MATCH(1,($U$2=GRID!$B$1:$BI$1)*(КАЛЕНДАРЬ!$U15=GRID!$B$3:$BI$3), 0))*GRID!$B$65*(1-GRID!$B$69),0))</f>
        <v>283370</v>
      </c>
    </row>
    <row r="120" spans="1:24" hidden="1" x14ac:dyDescent="0.2">
      <c r="A120" s="117" t="s">
        <v>47</v>
      </c>
      <c r="B120" s="117">
        <v>13</v>
      </c>
      <c r="C120" s="138" cm="1">
        <f t="array" ref="C120">IF($I$2="Путешествия с детьми",
INDEX(GRID!$B$4:$BI$14,MATCH(C$7,GRID!$A$4:$A$14,0),MATCH(1,($U$2=GRID!$B$1:$BI$1)*(КАЛЕНДАРЬ!$U16=GRID!$B$3:$BI$3), 0))*GRID!$B$65,
ROUNDUP(INDEX(GRID!$B$4:$BI$14,MATCH(C$7,GRID!$A$4:$A$14,0),MATCH(1,($U$2=GRID!$B$1:$BI$1)*(КАЛЕНДАРЬ!$U16=GRID!$B$3:$BI$3),0))*GRID!$B$65*(1-GRID!$B$69),0))</f>
        <v>27520</v>
      </c>
      <c r="D120" s="48" cm="1">
        <f t="array" ref="D120">IF($I$2="Путешествия с детьми",
INDEX(GRID!$B$17:$BI$27,MATCH(C$7,GRID!$A$17:$A$27,0),MATCH(1,($U$2=GRID!$B$1:$BI$1)*(КАЛЕНДАРЬ!$U16=GRID!$B$3:$BI$3), 0))*GRID!$B$65,
ROUNDUP(INDEX(GRID!$B$17:$BI$27,MATCH(C$7,GRID!$A$17:$A$27,0),MATCH(1,($U$2=GRID!$B$1:$BI$1)*(КАЛЕНДАРЬ!$U16=GRID!$B$3:$BI$3), 0))*GRID!$B$65*(1-GRID!$B$69),0))</f>
        <v>29670</v>
      </c>
      <c r="E120" s="47" cm="1">
        <f t="array" ref="E120">IF($I$2="Путешествия с детьми",
INDEX(GRID!$B$4:$BI$14,MATCH(E$7,GRID!$A$4:$A$14,0),MATCH(1,($U$2=GRID!$B$1:$BI$1)*(КАЛЕНДАРЬ!$U16=GRID!$B$3:$BI$3), 0))*GRID!$B$65,
ROUNDUP(INDEX(GRID!$B$4:$BI$14,MATCH(E$7,GRID!$A$4:$A$14,0),MATCH(1,($U$2=GRID!$B$1:$BI$1)*(КАЛЕНДАРЬ!$U16=GRID!$B$3:$BI$3),0))*GRID!$B$65*(1-GRID!$B$69),0))</f>
        <v>30788</v>
      </c>
      <c r="F120" s="48" cm="1">
        <f t="array" ref="F120">IF($I$2="Путешествия с детьми",
INDEX(GRID!$B$17:$BI$27,MATCH(E$7,GRID!$A$17:$A$27,0),MATCH(1,($U$2=GRID!$B$1:$BI$1)*(КАЛЕНДАРЬ!$U16=GRID!$B$3:$BI$3), 0))*GRID!$B$65,
ROUNDUP(INDEX(GRID!$B$17:$BI$27,MATCH(E$7,GRID!$A$17:$A$27,0),MATCH(1,($U$2=GRID!$B$1:$BI$1)*(КАЛЕНДАРЬ!$U16=GRID!$B$3:$BI$3), 0))*GRID!$B$65*(1-GRID!$B$69),0))</f>
        <v>32938</v>
      </c>
      <c r="G120" s="47" t="e" cm="1">
        <f t="array" ref="G120">IF($I$2="Путешествия с детьми",
INDEX(GRID!$B$4:$BI$14,MATCH(G$7,GRID!$A$4:$A$14,0),MATCH(1,($U$2=GRID!$B$1:$BI$1)*(КАЛЕНДАРЬ!$U16=GRID!$B$3:$BI$3), 0))*GRID!$B$65,
ROUNDUP(INDEX(GRID!$B$4:$BI$14,MATCH(G$7,GRID!$A$4:$A$14,0),MATCH(1,($U$2=GRID!$B$1:$BI$1)*(КАЛЕНДАРЬ!$U16=GRID!$B$3:$BI$3),0))*GRID!$B$65*(1-GRID!$B$69),0))</f>
        <v>#N/A</v>
      </c>
      <c r="H120" s="48" t="e" cm="1">
        <f t="array" ref="H120">IF($I$2="Путешествия с детьми",
INDEX(GRID!$B$17:$BI$27,MATCH(G$7,GRID!$A$17:$A$27,0),MATCH(1,($U$2=GRID!$B$1:$BI$1)*(КАЛЕНДАРЬ!$U16=GRID!$B$3:$BI$3), 0))*GRID!$B$65,
ROUNDUP(INDEX(GRID!$B$17:$BI$27,MATCH(G$7,GRID!$A$17:$A$27,0),MATCH(1,($U$2=GRID!$B$1:$BI$1)*(КАЛЕНДАРЬ!$U16=GRID!$B$3:$BI$3), 0))*GRID!$B$65*(1-GRID!$B$69),0))</f>
        <v>#N/A</v>
      </c>
      <c r="I120" s="47" t="e" cm="1">
        <f t="array" ref="I120">IF($I$2="Путешествия с детьми",
INDEX(GRID!$B$4:$BI$14,MATCH(I$7,GRID!$A$4:$A$14,0),MATCH(1,($U$2=GRID!$B$1:$BI$1)*(КАЛЕНДАРЬ!$U16=GRID!$B$3:$BI$3), 0))*GRID!$B$65,
ROUNDUP(INDEX(GRID!$B$4:$BI$14,MATCH(I$7,GRID!$A$4:$A$14,0),MATCH(1,($U$2=GRID!$B$1:$BI$1)*(КАЛЕНДАРЬ!$U16=GRID!$B$3:$BI$3),0))*GRID!$B$65*(1-GRID!$B$69),0))</f>
        <v>#N/A</v>
      </c>
      <c r="J120" s="48" t="e" cm="1">
        <f t="array" ref="J120">IF($I$2="Путешествия с детьми",
INDEX(GRID!$B$17:$BI$27,MATCH(I$7,GRID!$A$17:$A$27,0),MATCH(1,($U$2=GRID!$B$1:$BI$1)*(КАЛЕНДАРЬ!$U16=GRID!$B$3:$BI$3), 0))*GRID!$B$65,
ROUNDUP(INDEX(GRID!$B$17:$BI$27,MATCH(I$7,GRID!$A$17:$A$27,0),MATCH(1,($U$2=GRID!$B$1:$BI$1)*(КАЛЕНДАРЬ!$U16=GRID!$B$3:$BI$3), 0))*GRID!$B$65*(1-GRID!$B$69),0))</f>
        <v>#N/A</v>
      </c>
      <c r="K120" s="47" cm="1">
        <f t="array" ref="K120">IF($I$2="Путешествия с детьми",
INDEX(GRID!$B$4:$BI$14,MATCH(K$7,GRID!$A$4:$A$14,0),MATCH(1,($U$2=GRID!$B$1:$BI$1)*(КАЛЕНДАРЬ!$U16=GRID!$B$3:$BI$3), 0))*GRID!$B$65,
ROUNDUP(INDEX(GRID!$B$4:$BI$14,MATCH(K$7,GRID!$A$4:$A$14,0),MATCH(1,($U$2=GRID!$B$1:$BI$1)*(КАЛЕНДАРЬ!$U16=GRID!$B$3:$BI$3),0))*GRID!$B$65*(1-GRID!$B$69),0))</f>
        <v>42828</v>
      </c>
      <c r="L120" s="48" cm="1">
        <f t="array" ref="L120">IF($I$2="Путешествия с детьми",
INDEX(GRID!$B$17:$BI$27,MATCH(K$7,GRID!$A$17:$A$27,0),MATCH(1,($U$2=GRID!$B$1:$BI$1)*(КАЛЕНДАРЬ!$U16=GRID!$B$3:$BI$3), 0))*GRID!$B$65,
ROUNDUP(INDEX(GRID!$B$17:$BI$27,MATCH(K$7,GRID!$A$17:$A$27,0),MATCH(1,($U$2=GRID!$B$1:$BI$1)*(КАЛЕНДАРЬ!$U16=GRID!$B$3:$BI$3), 0))*GRID!$B$65*(1-GRID!$B$69),0))</f>
        <v>44978</v>
      </c>
      <c r="M120" s="47" cm="1">
        <f t="array" ref="M120">IF($I$2="Путешествия с детьми",
INDEX(GRID!$B$4:$BI$14,MATCH(M$7,GRID!$A$4:$A$14,0),MATCH(1,($U$2=GRID!$B$1:$BI$1)*(КАЛЕНДАРЬ!$U16=GRID!$B$3:$BI$3), 0))*GRID!$B$65,
ROUNDUP(INDEX(GRID!$B$4:$BI$14,MATCH(M$7,GRID!$A$4:$A$14,0),MATCH(1,($U$2=GRID!$B$1:$BI$1)*(КАЛЕНДАРЬ!$U16=GRID!$B$3:$BI$3),0))*GRID!$B$65*(1-GRID!$B$69),0))</f>
        <v>47816</v>
      </c>
      <c r="N120" s="48" cm="1">
        <f t="array" ref="N120">IF($I$2="Путешествия с детьми",
INDEX(GRID!$B$17:$BI$27,MATCH(M$7,GRID!$A$17:$A$27,0),MATCH(1,($U$2=GRID!$B$1:$BI$1)*(КАЛЕНДАРЬ!$U16=GRID!$B$3:$BI$3), 0))*GRID!$B$65,
ROUNDUP(INDEX(GRID!$B$17:$BI$27,MATCH(M$7,GRID!$A$17:$A$27,0),MATCH(1,($U$2=GRID!$B$1:$BI$1)*(КАЛЕНДАРЬ!$U16=GRID!$B$3:$BI$3), 0))*GRID!$B$65*(1-GRID!$B$69),0))</f>
        <v>49966</v>
      </c>
      <c r="O120" s="47" cm="1">
        <f t="array" ref="O120">IF($I$2="Путешествия с детьми",
INDEX(GRID!$B$4:$BI$14,MATCH(O$7,GRID!$A$4:$A$14,0),MATCH(1,($U$2=GRID!$B$1:$BI$1)*(КАЛЕНДАРЬ!$U16=GRID!$B$3:$BI$3), 0))*GRID!$B$65,
ROUNDUP(INDEX(GRID!$B$4:$BI$14,MATCH(O$7,GRID!$A$4:$A$14,0),MATCH(1,($U$2=GRID!$B$1:$BI$1)*(КАЛЕНДАРЬ!$U16=GRID!$B$3:$BI$3),0))*GRID!$B$65*(1-GRID!$B$69),0))</f>
        <v>53578</v>
      </c>
      <c r="P120" s="48" cm="1">
        <f t="array" ref="P120">IF($I$2="Путешествия с детьми",
INDEX(GRID!$B$17:$BI$27,MATCH(O$7,GRID!$A$17:$A$27,0),MATCH(1,($U$2=GRID!$B$1:$BI$1)*(КАЛЕНДАРЬ!$U16=GRID!$B$3:$BI$3), 0))*GRID!$B$65,
ROUNDUP(INDEX(GRID!$B$17:$BI$27,MATCH(O$7,GRID!$A$17:$A$27,0),MATCH(1,($U$2=GRID!$B$1:$BI$1)*(КАЛЕНДАРЬ!$U16=GRID!$B$3:$BI$3), 0))*GRID!$B$65*(1-GRID!$B$69),0))</f>
        <v>55728</v>
      </c>
      <c r="Q120" s="47" t="e" cm="1">
        <f t="array" ref="Q120">IF($I$2="Путешествия с детьми",
INDEX(GRID!$B$4:$BI$14,MATCH(Q$7,GRID!$A$4:$A$14,0),MATCH(1,($U$2=GRID!$B$1:$BI$1)*(КАЛЕНДАРЬ!$U16=GRID!$B$3:$BI$3), 0))*GRID!$B$65,
ROUNDUP(INDEX(GRID!$B$4:$BI$14,MATCH(Q$7,GRID!$A$4:$A$14,0),MATCH(1,($U$2=GRID!$B$1:$BI$1)*(КАЛЕНДАРЬ!$U16=GRID!$B$3:$BI$3),0))*GRID!$B$65*(1-GRID!$B$69),0))</f>
        <v>#N/A</v>
      </c>
      <c r="R120" s="48" t="e" cm="1">
        <f t="array" ref="R120">IF($I$2="Путешествия с детьми",
INDEX(GRID!$B$17:$BI$27,MATCH(Q$7,GRID!$A$17:$A$27,0),MATCH(1,($U$2=GRID!$B$1:$BI$1)*(КАЛЕНДАРЬ!$U16=GRID!$B$3:$BI$3), 0))*GRID!$B$65,
ROUNDUP(INDEX(GRID!$B$17:$BI$27,MATCH(Q$7,GRID!$A$17:$A$27,0),MATCH(1,($U$2=GRID!$B$1:$BI$1)*(КАЛЕНДАРЬ!$U16=GRID!$B$3:$BI$3), 0))*GRID!$B$65*(1-GRID!$B$69),0))</f>
        <v>#N/A</v>
      </c>
      <c r="S120" s="47" t="e" cm="1">
        <f t="array" ref="S120">IF($I$2="Путешествия с детьми",
INDEX(GRID!$B$4:$BI$14,MATCH(S$7,GRID!$A$4:$A$14,0),MATCH(1,($U$2=GRID!$B$1:$BI$1)*(КАЛЕНДАРЬ!$U16=GRID!$B$3:$BI$3), 0))*GRID!$B$65,
ROUNDUP(INDEX(GRID!$B$4:$BI$14,MATCH(S$7,GRID!$A$4:$A$14,0),MATCH(1,($U$2=GRID!$B$1:$BI$1)*(КАЛЕНДАРЬ!$U16=GRID!$B$3:$BI$3),0))*GRID!$B$65*(1-GRID!$B$69),0))</f>
        <v>#N/A</v>
      </c>
      <c r="T120" s="48" t="e" cm="1">
        <f t="array" ref="T120">IF($I$2="Путешествия с детьми",
INDEX(GRID!$B$17:$BI$27,MATCH(S$7,GRID!$A$17:$A$27,0),MATCH(1,($U$2=GRID!$B$1:$BI$1)*(КАЛЕНДАРЬ!$U16=GRID!$B$3:$BI$3), 0))*GRID!$B$65,
ROUNDUP(INDEX(GRID!$B$17:$BI$27,MATCH(S$7,GRID!$A$17:$A$27,0),MATCH(1,($U$2=GRID!$B$1:$BI$1)*(КАЛЕНДАРЬ!$U16=GRID!$B$3:$BI$3), 0))*GRID!$B$65*(1-GRID!$B$69),0))</f>
        <v>#N/A</v>
      </c>
      <c r="U120" s="47" cm="1">
        <f t="array" ref="U120">IF($I$2="Путешествия с детьми",
INDEX(GRID!$B$4:$BI$14,MATCH(U$7,GRID!$A$4:$A$14,0),MATCH(1,($U$2=GRID!$B$1:$BI$1)*(КАЛЕНДАРЬ!$U16=GRID!$B$3:$BI$3), 0))*GRID!$B$65,
ROUNDUP(INDEX(GRID!$B$4:$BI$14,MATCH(U$7,GRID!$A$4:$A$14,0),MATCH(1,($U$2=GRID!$B$1:$BI$1)*(КАЛЕНДАРЬ!$U16=GRID!$B$3:$BI$3),0))*GRID!$B$65*(1-GRID!$B$69),0))</f>
        <v>83420</v>
      </c>
      <c r="V120" s="48" cm="1">
        <f t="array" ref="V120">IF($I$2="Путешествия с детьми",
INDEX(GRID!$B$17:$BI$27,MATCH(U$7,GRID!$A$17:$A$27,0),MATCH(1,($U$2=GRID!$B$1:$BI$1)*(КАЛЕНДАРЬ!$U16=GRID!$B$3:$BI$3), 0))*GRID!$B$65,
ROUNDUP(INDEX(GRID!$B$17:$BI$27,MATCH(U$7,GRID!$A$17:$A$27,0),MATCH(1,($U$2=GRID!$B$1:$BI$1)*(КАЛЕНДАРЬ!$U16=GRID!$B$3:$BI$3), 0))*GRID!$B$65*(1-GRID!$B$69),0))</f>
        <v>85570</v>
      </c>
      <c r="W120" s="47" cm="1">
        <f t="array" ref="W120">IF($I$2="Путешествия с детьми",
INDEX(GRID!$B$4:$BI$14,MATCH(W$7,GRID!$A$4:$A$14,0),MATCH(1,($U$2=GRID!$B$1:$BI$1)*(КАЛЕНДАРЬ!$U16=GRID!$B$3:$BI$3), 0))*GRID!$B$65,
ROUNDUP(INDEX(GRID!$B$4:$BI$14,MATCH(W$7,GRID!$A$4:$A$14,0),MATCH(1,($U$2=GRID!$B$1:$BI$1)*(КАЛЕНДАРЬ!$U16=GRID!$B$3:$BI$3),0))*GRID!$B$65*(1-GRID!$B$69),0))</f>
        <v>292400</v>
      </c>
      <c r="X120" s="48" cm="1">
        <f t="array" ref="X120">IF($I$2="Путешествия с детьми",
INDEX(GRID!$B$17:$BI$27,MATCH(W$7,GRID!$A$17:$A$27,0),MATCH(1,($U$2=GRID!$B$1:$BI$1)*(КАЛЕНДАРЬ!$U16=GRID!$B$3:$BI$3), 0))*GRID!$B$65,
ROUNDUP(INDEX(GRID!$B$17:$BI$27,MATCH(W$7,GRID!$A$17:$A$27,0),MATCH(1,($U$2=GRID!$B$1:$BI$1)*(КАЛЕНДАРЬ!$U16=GRID!$B$3:$BI$3), 0))*GRID!$B$65*(1-GRID!$B$69),0))</f>
        <v>294550</v>
      </c>
    </row>
    <row r="121" spans="1:24" hidden="1" x14ac:dyDescent="0.2">
      <c r="A121" s="117" t="s">
        <v>48</v>
      </c>
      <c r="B121" s="117">
        <v>14</v>
      </c>
      <c r="C121" s="138" cm="1">
        <f t="array" ref="C121">IF($I$2="Путешествия с детьми",
INDEX(GRID!$B$4:$BI$14,MATCH(C$7,GRID!$A$4:$A$14,0),MATCH(1,($U$2=GRID!$B$1:$BI$1)*(КАЛЕНДАРЬ!$U17=GRID!$B$3:$BI$3), 0))*GRID!$B$65,
ROUNDUP(INDEX(GRID!$B$4:$BI$14,MATCH(C$7,GRID!$A$4:$A$14,0),MATCH(1,($U$2=GRID!$B$1:$BI$1)*(КАЛЕНДАРЬ!$U17=GRID!$B$3:$BI$3),0))*GRID!$B$65*(1-GRID!$B$69),0))</f>
        <v>27520</v>
      </c>
      <c r="D121" s="48" cm="1">
        <f t="array" ref="D121">IF($I$2="Путешествия с детьми",
INDEX(GRID!$B$17:$BI$27,MATCH(C$7,GRID!$A$17:$A$27,0),MATCH(1,($U$2=GRID!$B$1:$BI$1)*(КАЛЕНДАРЬ!$U17=GRID!$B$3:$BI$3), 0))*GRID!$B$65,
ROUNDUP(INDEX(GRID!$B$17:$BI$27,MATCH(C$7,GRID!$A$17:$A$27,0),MATCH(1,($U$2=GRID!$B$1:$BI$1)*(КАЛЕНДАРЬ!$U17=GRID!$B$3:$BI$3), 0))*GRID!$B$65*(1-GRID!$B$69),0))</f>
        <v>29670</v>
      </c>
      <c r="E121" s="47" cm="1">
        <f t="array" ref="E121">IF($I$2="Путешествия с детьми",
INDEX(GRID!$B$4:$BI$14,MATCH(E$7,GRID!$A$4:$A$14,0),MATCH(1,($U$2=GRID!$B$1:$BI$1)*(КАЛЕНДАРЬ!$U17=GRID!$B$3:$BI$3), 0))*GRID!$B$65,
ROUNDUP(INDEX(GRID!$B$4:$BI$14,MATCH(E$7,GRID!$A$4:$A$14,0),MATCH(1,($U$2=GRID!$B$1:$BI$1)*(КАЛЕНДАРЬ!$U17=GRID!$B$3:$BI$3),0))*GRID!$B$65*(1-GRID!$B$69),0))</f>
        <v>30788</v>
      </c>
      <c r="F121" s="48" cm="1">
        <f t="array" ref="F121">IF($I$2="Путешествия с детьми",
INDEX(GRID!$B$17:$BI$27,MATCH(E$7,GRID!$A$17:$A$27,0),MATCH(1,($U$2=GRID!$B$1:$BI$1)*(КАЛЕНДАРЬ!$U17=GRID!$B$3:$BI$3), 0))*GRID!$B$65,
ROUNDUP(INDEX(GRID!$B$17:$BI$27,MATCH(E$7,GRID!$A$17:$A$27,0),MATCH(1,($U$2=GRID!$B$1:$BI$1)*(КАЛЕНДАРЬ!$U17=GRID!$B$3:$BI$3), 0))*GRID!$B$65*(1-GRID!$B$69),0))</f>
        <v>32938</v>
      </c>
      <c r="G121" s="47" t="e" cm="1">
        <f t="array" ref="G121">IF($I$2="Путешествия с детьми",
INDEX(GRID!$B$4:$BI$14,MATCH(G$7,GRID!$A$4:$A$14,0),MATCH(1,($U$2=GRID!$B$1:$BI$1)*(КАЛЕНДАРЬ!$U17=GRID!$B$3:$BI$3), 0))*GRID!$B$65,
ROUNDUP(INDEX(GRID!$B$4:$BI$14,MATCH(G$7,GRID!$A$4:$A$14,0),MATCH(1,($U$2=GRID!$B$1:$BI$1)*(КАЛЕНДАРЬ!$U17=GRID!$B$3:$BI$3),0))*GRID!$B$65*(1-GRID!$B$69),0))</f>
        <v>#N/A</v>
      </c>
      <c r="H121" s="48" t="e" cm="1">
        <f t="array" ref="H121">IF($I$2="Путешествия с детьми",
INDEX(GRID!$B$17:$BI$27,MATCH(G$7,GRID!$A$17:$A$27,0),MATCH(1,($U$2=GRID!$B$1:$BI$1)*(КАЛЕНДАРЬ!$U17=GRID!$B$3:$BI$3), 0))*GRID!$B$65,
ROUNDUP(INDEX(GRID!$B$17:$BI$27,MATCH(G$7,GRID!$A$17:$A$27,0),MATCH(1,($U$2=GRID!$B$1:$BI$1)*(КАЛЕНДАРЬ!$U17=GRID!$B$3:$BI$3), 0))*GRID!$B$65*(1-GRID!$B$69),0))</f>
        <v>#N/A</v>
      </c>
      <c r="I121" s="47" t="e" cm="1">
        <f t="array" ref="I121">IF($I$2="Путешествия с детьми",
INDEX(GRID!$B$4:$BI$14,MATCH(I$7,GRID!$A$4:$A$14,0),MATCH(1,($U$2=GRID!$B$1:$BI$1)*(КАЛЕНДАРЬ!$U17=GRID!$B$3:$BI$3), 0))*GRID!$B$65,
ROUNDUP(INDEX(GRID!$B$4:$BI$14,MATCH(I$7,GRID!$A$4:$A$14,0),MATCH(1,($U$2=GRID!$B$1:$BI$1)*(КАЛЕНДАРЬ!$U17=GRID!$B$3:$BI$3),0))*GRID!$B$65*(1-GRID!$B$69),0))</f>
        <v>#N/A</v>
      </c>
      <c r="J121" s="48" t="e" cm="1">
        <f t="array" ref="J121">IF($I$2="Путешествия с детьми",
INDEX(GRID!$B$17:$BI$27,MATCH(I$7,GRID!$A$17:$A$27,0),MATCH(1,($U$2=GRID!$B$1:$BI$1)*(КАЛЕНДАРЬ!$U17=GRID!$B$3:$BI$3), 0))*GRID!$B$65,
ROUNDUP(INDEX(GRID!$B$17:$BI$27,MATCH(I$7,GRID!$A$17:$A$27,0),MATCH(1,($U$2=GRID!$B$1:$BI$1)*(КАЛЕНДАРЬ!$U17=GRID!$B$3:$BI$3), 0))*GRID!$B$65*(1-GRID!$B$69),0))</f>
        <v>#N/A</v>
      </c>
      <c r="K121" s="47" cm="1">
        <f t="array" ref="K121">IF($I$2="Путешествия с детьми",
INDEX(GRID!$B$4:$BI$14,MATCH(K$7,GRID!$A$4:$A$14,0),MATCH(1,($U$2=GRID!$B$1:$BI$1)*(КАЛЕНДАРЬ!$U17=GRID!$B$3:$BI$3), 0))*GRID!$B$65,
ROUNDUP(INDEX(GRID!$B$4:$BI$14,MATCH(K$7,GRID!$A$4:$A$14,0),MATCH(1,($U$2=GRID!$B$1:$BI$1)*(КАЛЕНДАРЬ!$U17=GRID!$B$3:$BI$3),0))*GRID!$B$65*(1-GRID!$B$69),0))</f>
        <v>42828</v>
      </c>
      <c r="L121" s="48" cm="1">
        <f t="array" ref="L121">IF($I$2="Путешествия с детьми",
INDEX(GRID!$B$17:$BI$27,MATCH(K$7,GRID!$A$17:$A$27,0),MATCH(1,($U$2=GRID!$B$1:$BI$1)*(КАЛЕНДАРЬ!$U17=GRID!$B$3:$BI$3), 0))*GRID!$B$65,
ROUNDUP(INDEX(GRID!$B$17:$BI$27,MATCH(K$7,GRID!$A$17:$A$27,0),MATCH(1,($U$2=GRID!$B$1:$BI$1)*(КАЛЕНДАРЬ!$U17=GRID!$B$3:$BI$3), 0))*GRID!$B$65*(1-GRID!$B$69),0))</f>
        <v>44978</v>
      </c>
      <c r="M121" s="47" cm="1">
        <f t="array" ref="M121">IF($I$2="Путешествия с детьми",
INDEX(GRID!$B$4:$BI$14,MATCH(M$7,GRID!$A$4:$A$14,0),MATCH(1,($U$2=GRID!$B$1:$BI$1)*(КАЛЕНДАРЬ!$U17=GRID!$B$3:$BI$3), 0))*GRID!$B$65,
ROUNDUP(INDEX(GRID!$B$4:$BI$14,MATCH(M$7,GRID!$A$4:$A$14,0),MATCH(1,($U$2=GRID!$B$1:$BI$1)*(КАЛЕНДАРЬ!$U17=GRID!$B$3:$BI$3),0))*GRID!$B$65*(1-GRID!$B$69),0))</f>
        <v>47816</v>
      </c>
      <c r="N121" s="48" cm="1">
        <f t="array" ref="N121">IF($I$2="Путешествия с детьми",
INDEX(GRID!$B$17:$BI$27,MATCH(M$7,GRID!$A$17:$A$27,0),MATCH(1,($U$2=GRID!$B$1:$BI$1)*(КАЛЕНДАРЬ!$U17=GRID!$B$3:$BI$3), 0))*GRID!$B$65,
ROUNDUP(INDEX(GRID!$B$17:$BI$27,MATCH(M$7,GRID!$A$17:$A$27,0),MATCH(1,($U$2=GRID!$B$1:$BI$1)*(КАЛЕНДАРЬ!$U17=GRID!$B$3:$BI$3), 0))*GRID!$B$65*(1-GRID!$B$69),0))</f>
        <v>49966</v>
      </c>
      <c r="O121" s="47" cm="1">
        <f t="array" ref="O121">IF($I$2="Путешествия с детьми",
INDEX(GRID!$B$4:$BI$14,MATCH(O$7,GRID!$A$4:$A$14,0),MATCH(1,($U$2=GRID!$B$1:$BI$1)*(КАЛЕНДАРЬ!$U17=GRID!$B$3:$BI$3), 0))*GRID!$B$65,
ROUNDUP(INDEX(GRID!$B$4:$BI$14,MATCH(O$7,GRID!$A$4:$A$14,0),MATCH(1,($U$2=GRID!$B$1:$BI$1)*(КАЛЕНДАРЬ!$U17=GRID!$B$3:$BI$3),0))*GRID!$B$65*(1-GRID!$B$69),0))</f>
        <v>53578</v>
      </c>
      <c r="P121" s="48" cm="1">
        <f t="array" ref="P121">IF($I$2="Путешествия с детьми",
INDEX(GRID!$B$17:$BI$27,MATCH(O$7,GRID!$A$17:$A$27,0),MATCH(1,($U$2=GRID!$B$1:$BI$1)*(КАЛЕНДАРЬ!$U17=GRID!$B$3:$BI$3), 0))*GRID!$B$65,
ROUNDUP(INDEX(GRID!$B$17:$BI$27,MATCH(O$7,GRID!$A$17:$A$27,0),MATCH(1,($U$2=GRID!$B$1:$BI$1)*(КАЛЕНДАРЬ!$U17=GRID!$B$3:$BI$3), 0))*GRID!$B$65*(1-GRID!$B$69),0))</f>
        <v>55728</v>
      </c>
      <c r="Q121" s="47" t="e" cm="1">
        <f t="array" ref="Q121">IF($I$2="Путешествия с детьми",
INDEX(GRID!$B$4:$BI$14,MATCH(Q$7,GRID!$A$4:$A$14,0),MATCH(1,($U$2=GRID!$B$1:$BI$1)*(КАЛЕНДАРЬ!$U17=GRID!$B$3:$BI$3), 0))*GRID!$B$65,
ROUNDUP(INDEX(GRID!$B$4:$BI$14,MATCH(Q$7,GRID!$A$4:$A$14,0),MATCH(1,($U$2=GRID!$B$1:$BI$1)*(КАЛЕНДАРЬ!$U17=GRID!$B$3:$BI$3),0))*GRID!$B$65*(1-GRID!$B$69),0))</f>
        <v>#N/A</v>
      </c>
      <c r="R121" s="48" t="e" cm="1">
        <f t="array" ref="R121">IF($I$2="Путешествия с детьми",
INDEX(GRID!$B$17:$BI$27,MATCH(Q$7,GRID!$A$17:$A$27,0),MATCH(1,($U$2=GRID!$B$1:$BI$1)*(КАЛЕНДАРЬ!$U17=GRID!$B$3:$BI$3), 0))*GRID!$B$65,
ROUNDUP(INDEX(GRID!$B$17:$BI$27,MATCH(Q$7,GRID!$A$17:$A$27,0),MATCH(1,($U$2=GRID!$B$1:$BI$1)*(КАЛЕНДАРЬ!$U17=GRID!$B$3:$BI$3), 0))*GRID!$B$65*(1-GRID!$B$69),0))</f>
        <v>#N/A</v>
      </c>
      <c r="S121" s="47" t="e" cm="1">
        <f t="array" ref="S121">IF($I$2="Путешествия с детьми",
INDEX(GRID!$B$4:$BI$14,MATCH(S$7,GRID!$A$4:$A$14,0),MATCH(1,($U$2=GRID!$B$1:$BI$1)*(КАЛЕНДАРЬ!$U17=GRID!$B$3:$BI$3), 0))*GRID!$B$65,
ROUNDUP(INDEX(GRID!$B$4:$BI$14,MATCH(S$7,GRID!$A$4:$A$14,0),MATCH(1,($U$2=GRID!$B$1:$BI$1)*(КАЛЕНДАРЬ!$U17=GRID!$B$3:$BI$3),0))*GRID!$B$65*(1-GRID!$B$69),0))</f>
        <v>#N/A</v>
      </c>
      <c r="T121" s="48" t="e" cm="1">
        <f t="array" ref="T121">IF($I$2="Путешествия с детьми",
INDEX(GRID!$B$17:$BI$27,MATCH(S$7,GRID!$A$17:$A$27,0),MATCH(1,($U$2=GRID!$B$1:$BI$1)*(КАЛЕНДАРЬ!$U17=GRID!$B$3:$BI$3), 0))*GRID!$B$65,
ROUNDUP(INDEX(GRID!$B$17:$BI$27,MATCH(S$7,GRID!$A$17:$A$27,0),MATCH(1,($U$2=GRID!$B$1:$BI$1)*(КАЛЕНДАРЬ!$U17=GRID!$B$3:$BI$3), 0))*GRID!$B$65*(1-GRID!$B$69),0))</f>
        <v>#N/A</v>
      </c>
      <c r="U121" s="47" cm="1">
        <f t="array" ref="U121">IF($I$2="Путешествия с детьми",
INDEX(GRID!$B$4:$BI$14,MATCH(U$7,GRID!$A$4:$A$14,0),MATCH(1,($U$2=GRID!$B$1:$BI$1)*(КАЛЕНДАРЬ!$U17=GRID!$B$3:$BI$3), 0))*GRID!$B$65,
ROUNDUP(INDEX(GRID!$B$4:$BI$14,MATCH(U$7,GRID!$A$4:$A$14,0),MATCH(1,($U$2=GRID!$B$1:$BI$1)*(КАЛЕНДАРЬ!$U17=GRID!$B$3:$BI$3),0))*GRID!$B$65*(1-GRID!$B$69),0))</f>
        <v>83420</v>
      </c>
      <c r="V121" s="48" cm="1">
        <f t="array" ref="V121">IF($I$2="Путешествия с детьми",
INDEX(GRID!$B$17:$BI$27,MATCH(U$7,GRID!$A$17:$A$27,0),MATCH(1,($U$2=GRID!$B$1:$BI$1)*(КАЛЕНДАРЬ!$U17=GRID!$B$3:$BI$3), 0))*GRID!$B$65,
ROUNDUP(INDEX(GRID!$B$17:$BI$27,MATCH(U$7,GRID!$A$17:$A$27,0),MATCH(1,($U$2=GRID!$B$1:$BI$1)*(КАЛЕНДАРЬ!$U17=GRID!$B$3:$BI$3), 0))*GRID!$B$65*(1-GRID!$B$69),0))</f>
        <v>85570</v>
      </c>
      <c r="W121" s="47" cm="1">
        <f t="array" ref="W121">IF($I$2="Путешествия с детьми",
INDEX(GRID!$B$4:$BI$14,MATCH(W$7,GRID!$A$4:$A$14,0),MATCH(1,($U$2=GRID!$B$1:$BI$1)*(КАЛЕНДАРЬ!$U17=GRID!$B$3:$BI$3), 0))*GRID!$B$65,
ROUNDUP(INDEX(GRID!$B$4:$BI$14,MATCH(W$7,GRID!$A$4:$A$14,0),MATCH(1,($U$2=GRID!$B$1:$BI$1)*(КАЛЕНДАРЬ!$U17=GRID!$B$3:$BI$3),0))*GRID!$B$65*(1-GRID!$B$69),0))</f>
        <v>292400</v>
      </c>
      <c r="X121" s="48" cm="1">
        <f t="array" ref="X121">IF($I$2="Путешествия с детьми",
INDEX(GRID!$B$17:$BI$27,MATCH(W$7,GRID!$A$17:$A$27,0),MATCH(1,($U$2=GRID!$B$1:$BI$1)*(КАЛЕНДАРЬ!$U17=GRID!$B$3:$BI$3), 0))*GRID!$B$65,
ROUNDUP(INDEX(GRID!$B$17:$BI$27,MATCH(W$7,GRID!$A$17:$A$27,0),MATCH(1,($U$2=GRID!$B$1:$BI$1)*(КАЛЕНДАРЬ!$U17=GRID!$B$3:$BI$3), 0))*GRID!$B$65*(1-GRID!$B$69),0))</f>
        <v>294550</v>
      </c>
    </row>
    <row r="122" spans="1:24" hidden="1" x14ac:dyDescent="0.2">
      <c r="A122" s="117" t="s">
        <v>42</v>
      </c>
      <c r="B122" s="117">
        <v>15</v>
      </c>
      <c r="C122" s="138" cm="1">
        <f t="array" ref="C122">IF($I$2="Путешествия с детьми",
INDEX(GRID!$B$4:$BI$14,MATCH(C$7,GRID!$A$4:$A$14,0),MATCH(1,($U$2=GRID!$B$1:$BI$1)*(КАЛЕНДАРЬ!$U18=GRID!$B$3:$BI$3), 0))*GRID!$B$65,
ROUNDUP(INDEX(GRID!$B$4:$BI$14,MATCH(C$7,GRID!$A$4:$A$14,0),MATCH(1,($U$2=GRID!$B$1:$BI$1)*(КАЛЕНДАРЬ!$U18=GRID!$B$3:$BI$3),0))*GRID!$B$65*(1-GRID!$B$69),0))</f>
        <v>27520</v>
      </c>
      <c r="D122" s="48" cm="1">
        <f t="array" ref="D122">IF($I$2="Путешествия с детьми",
INDEX(GRID!$B$17:$BI$27,MATCH(C$7,GRID!$A$17:$A$27,0),MATCH(1,($U$2=GRID!$B$1:$BI$1)*(КАЛЕНДАРЬ!$U18=GRID!$B$3:$BI$3), 0))*GRID!$B$65,
ROUNDUP(INDEX(GRID!$B$17:$BI$27,MATCH(C$7,GRID!$A$17:$A$27,0),MATCH(1,($U$2=GRID!$B$1:$BI$1)*(КАЛЕНДАРЬ!$U18=GRID!$B$3:$BI$3), 0))*GRID!$B$65*(1-GRID!$B$69),0))</f>
        <v>29670</v>
      </c>
      <c r="E122" s="47" cm="1">
        <f t="array" ref="E122">IF($I$2="Путешествия с детьми",
INDEX(GRID!$B$4:$BI$14,MATCH(E$7,GRID!$A$4:$A$14,0),MATCH(1,($U$2=GRID!$B$1:$BI$1)*(КАЛЕНДАРЬ!$U18=GRID!$B$3:$BI$3), 0))*GRID!$B$65,
ROUNDUP(INDEX(GRID!$B$4:$BI$14,MATCH(E$7,GRID!$A$4:$A$14,0),MATCH(1,($U$2=GRID!$B$1:$BI$1)*(КАЛЕНДАРЬ!$U18=GRID!$B$3:$BI$3),0))*GRID!$B$65*(1-GRID!$B$69),0))</f>
        <v>30788</v>
      </c>
      <c r="F122" s="48" cm="1">
        <f t="array" ref="F122">IF($I$2="Путешествия с детьми",
INDEX(GRID!$B$17:$BI$27,MATCH(E$7,GRID!$A$17:$A$27,0),MATCH(1,($U$2=GRID!$B$1:$BI$1)*(КАЛЕНДАРЬ!$U18=GRID!$B$3:$BI$3), 0))*GRID!$B$65,
ROUNDUP(INDEX(GRID!$B$17:$BI$27,MATCH(E$7,GRID!$A$17:$A$27,0),MATCH(1,($U$2=GRID!$B$1:$BI$1)*(КАЛЕНДАРЬ!$U18=GRID!$B$3:$BI$3), 0))*GRID!$B$65*(1-GRID!$B$69),0))</f>
        <v>32938</v>
      </c>
      <c r="G122" s="47" t="e" cm="1">
        <f t="array" ref="G122">IF($I$2="Путешествия с детьми",
INDEX(GRID!$B$4:$BI$14,MATCH(G$7,GRID!$A$4:$A$14,0),MATCH(1,($U$2=GRID!$B$1:$BI$1)*(КАЛЕНДАРЬ!$U18=GRID!$B$3:$BI$3), 0))*GRID!$B$65,
ROUNDUP(INDEX(GRID!$B$4:$BI$14,MATCH(G$7,GRID!$A$4:$A$14,0),MATCH(1,($U$2=GRID!$B$1:$BI$1)*(КАЛЕНДАРЬ!$U18=GRID!$B$3:$BI$3),0))*GRID!$B$65*(1-GRID!$B$69),0))</f>
        <v>#N/A</v>
      </c>
      <c r="H122" s="48" t="e" cm="1">
        <f t="array" ref="H122">IF($I$2="Путешествия с детьми",
INDEX(GRID!$B$17:$BI$27,MATCH(G$7,GRID!$A$17:$A$27,0),MATCH(1,($U$2=GRID!$B$1:$BI$1)*(КАЛЕНДАРЬ!$U18=GRID!$B$3:$BI$3), 0))*GRID!$B$65,
ROUNDUP(INDEX(GRID!$B$17:$BI$27,MATCH(G$7,GRID!$A$17:$A$27,0),MATCH(1,($U$2=GRID!$B$1:$BI$1)*(КАЛЕНДАРЬ!$U18=GRID!$B$3:$BI$3), 0))*GRID!$B$65*(1-GRID!$B$69),0))</f>
        <v>#N/A</v>
      </c>
      <c r="I122" s="47" t="e" cm="1">
        <f t="array" ref="I122">IF($I$2="Путешествия с детьми",
INDEX(GRID!$B$4:$BI$14,MATCH(I$7,GRID!$A$4:$A$14,0),MATCH(1,($U$2=GRID!$B$1:$BI$1)*(КАЛЕНДАРЬ!$U18=GRID!$B$3:$BI$3), 0))*GRID!$B$65,
ROUNDUP(INDEX(GRID!$B$4:$BI$14,MATCH(I$7,GRID!$A$4:$A$14,0),MATCH(1,($U$2=GRID!$B$1:$BI$1)*(КАЛЕНДАРЬ!$U18=GRID!$B$3:$BI$3),0))*GRID!$B$65*(1-GRID!$B$69),0))</f>
        <v>#N/A</v>
      </c>
      <c r="J122" s="48" t="e" cm="1">
        <f t="array" ref="J122">IF($I$2="Путешествия с детьми",
INDEX(GRID!$B$17:$BI$27,MATCH(I$7,GRID!$A$17:$A$27,0),MATCH(1,($U$2=GRID!$B$1:$BI$1)*(КАЛЕНДАРЬ!$U18=GRID!$B$3:$BI$3), 0))*GRID!$B$65,
ROUNDUP(INDEX(GRID!$B$17:$BI$27,MATCH(I$7,GRID!$A$17:$A$27,0),MATCH(1,($U$2=GRID!$B$1:$BI$1)*(КАЛЕНДАРЬ!$U18=GRID!$B$3:$BI$3), 0))*GRID!$B$65*(1-GRID!$B$69),0))</f>
        <v>#N/A</v>
      </c>
      <c r="K122" s="47" cm="1">
        <f t="array" ref="K122">IF($I$2="Путешествия с детьми",
INDEX(GRID!$B$4:$BI$14,MATCH(K$7,GRID!$A$4:$A$14,0),MATCH(1,($U$2=GRID!$B$1:$BI$1)*(КАЛЕНДАРЬ!$U18=GRID!$B$3:$BI$3), 0))*GRID!$B$65,
ROUNDUP(INDEX(GRID!$B$4:$BI$14,MATCH(K$7,GRID!$A$4:$A$14,0),MATCH(1,($U$2=GRID!$B$1:$BI$1)*(КАЛЕНДАРЬ!$U18=GRID!$B$3:$BI$3),0))*GRID!$B$65*(1-GRID!$B$69),0))</f>
        <v>42828</v>
      </c>
      <c r="L122" s="48" cm="1">
        <f t="array" ref="L122">IF($I$2="Путешествия с детьми",
INDEX(GRID!$B$17:$BI$27,MATCH(K$7,GRID!$A$17:$A$27,0),MATCH(1,($U$2=GRID!$B$1:$BI$1)*(КАЛЕНДАРЬ!$U18=GRID!$B$3:$BI$3), 0))*GRID!$B$65,
ROUNDUP(INDEX(GRID!$B$17:$BI$27,MATCH(K$7,GRID!$A$17:$A$27,0),MATCH(1,($U$2=GRID!$B$1:$BI$1)*(КАЛЕНДАРЬ!$U18=GRID!$B$3:$BI$3), 0))*GRID!$B$65*(1-GRID!$B$69),0))</f>
        <v>44978</v>
      </c>
      <c r="M122" s="47" cm="1">
        <f t="array" ref="M122">IF($I$2="Путешествия с детьми",
INDEX(GRID!$B$4:$BI$14,MATCH(M$7,GRID!$A$4:$A$14,0),MATCH(1,($U$2=GRID!$B$1:$BI$1)*(КАЛЕНДАРЬ!$U18=GRID!$B$3:$BI$3), 0))*GRID!$B$65,
ROUNDUP(INDEX(GRID!$B$4:$BI$14,MATCH(M$7,GRID!$A$4:$A$14,0),MATCH(1,($U$2=GRID!$B$1:$BI$1)*(КАЛЕНДАРЬ!$U18=GRID!$B$3:$BI$3),0))*GRID!$B$65*(1-GRID!$B$69),0))</f>
        <v>47816</v>
      </c>
      <c r="N122" s="48" cm="1">
        <f t="array" ref="N122">IF($I$2="Путешествия с детьми",
INDEX(GRID!$B$17:$BI$27,MATCH(M$7,GRID!$A$17:$A$27,0),MATCH(1,($U$2=GRID!$B$1:$BI$1)*(КАЛЕНДАРЬ!$U18=GRID!$B$3:$BI$3), 0))*GRID!$B$65,
ROUNDUP(INDEX(GRID!$B$17:$BI$27,MATCH(M$7,GRID!$A$17:$A$27,0),MATCH(1,($U$2=GRID!$B$1:$BI$1)*(КАЛЕНДАРЬ!$U18=GRID!$B$3:$BI$3), 0))*GRID!$B$65*(1-GRID!$B$69),0))</f>
        <v>49966</v>
      </c>
      <c r="O122" s="47" cm="1">
        <f t="array" ref="O122">IF($I$2="Путешествия с детьми",
INDEX(GRID!$B$4:$BI$14,MATCH(O$7,GRID!$A$4:$A$14,0),MATCH(1,($U$2=GRID!$B$1:$BI$1)*(КАЛЕНДАРЬ!$U18=GRID!$B$3:$BI$3), 0))*GRID!$B$65,
ROUNDUP(INDEX(GRID!$B$4:$BI$14,MATCH(O$7,GRID!$A$4:$A$14,0),MATCH(1,($U$2=GRID!$B$1:$BI$1)*(КАЛЕНДАРЬ!$U18=GRID!$B$3:$BI$3),0))*GRID!$B$65*(1-GRID!$B$69),0))</f>
        <v>53578</v>
      </c>
      <c r="P122" s="48" cm="1">
        <f t="array" ref="P122">IF($I$2="Путешествия с детьми",
INDEX(GRID!$B$17:$BI$27,MATCH(O$7,GRID!$A$17:$A$27,0),MATCH(1,($U$2=GRID!$B$1:$BI$1)*(КАЛЕНДАРЬ!$U18=GRID!$B$3:$BI$3), 0))*GRID!$B$65,
ROUNDUP(INDEX(GRID!$B$17:$BI$27,MATCH(O$7,GRID!$A$17:$A$27,0),MATCH(1,($U$2=GRID!$B$1:$BI$1)*(КАЛЕНДАРЬ!$U18=GRID!$B$3:$BI$3), 0))*GRID!$B$65*(1-GRID!$B$69),0))</f>
        <v>55728</v>
      </c>
      <c r="Q122" s="47" t="e" cm="1">
        <f t="array" ref="Q122">IF($I$2="Путешествия с детьми",
INDEX(GRID!$B$4:$BI$14,MATCH(Q$7,GRID!$A$4:$A$14,0),MATCH(1,($U$2=GRID!$B$1:$BI$1)*(КАЛЕНДАРЬ!$U18=GRID!$B$3:$BI$3), 0))*GRID!$B$65,
ROUNDUP(INDEX(GRID!$B$4:$BI$14,MATCH(Q$7,GRID!$A$4:$A$14,0),MATCH(1,($U$2=GRID!$B$1:$BI$1)*(КАЛЕНДАРЬ!$U18=GRID!$B$3:$BI$3),0))*GRID!$B$65*(1-GRID!$B$69),0))</f>
        <v>#N/A</v>
      </c>
      <c r="R122" s="48" t="e" cm="1">
        <f t="array" ref="R122">IF($I$2="Путешествия с детьми",
INDEX(GRID!$B$17:$BI$27,MATCH(Q$7,GRID!$A$17:$A$27,0),MATCH(1,($U$2=GRID!$B$1:$BI$1)*(КАЛЕНДАРЬ!$U18=GRID!$B$3:$BI$3), 0))*GRID!$B$65,
ROUNDUP(INDEX(GRID!$B$17:$BI$27,MATCH(Q$7,GRID!$A$17:$A$27,0),MATCH(1,($U$2=GRID!$B$1:$BI$1)*(КАЛЕНДАРЬ!$U18=GRID!$B$3:$BI$3), 0))*GRID!$B$65*(1-GRID!$B$69),0))</f>
        <v>#N/A</v>
      </c>
      <c r="S122" s="47" t="e" cm="1">
        <f t="array" ref="S122">IF($I$2="Путешествия с детьми",
INDEX(GRID!$B$4:$BI$14,MATCH(S$7,GRID!$A$4:$A$14,0),MATCH(1,($U$2=GRID!$B$1:$BI$1)*(КАЛЕНДАРЬ!$U18=GRID!$B$3:$BI$3), 0))*GRID!$B$65,
ROUNDUP(INDEX(GRID!$B$4:$BI$14,MATCH(S$7,GRID!$A$4:$A$14,0),MATCH(1,($U$2=GRID!$B$1:$BI$1)*(КАЛЕНДАРЬ!$U18=GRID!$B$3:$BI$3),0))*GRID!$B$65*(1-GRID!$B$69),0))</f>
        <v>#N/A</v>
      </c>
      <c r="T122" s="48" t="e" cm="1">
        <f t="array" ref="T122">IF($I$2="Путешествия с детьми",
INDEX(GRID!$B$17:$BI$27,MATCH(S$7,GRID!$A$17:$A$27,0),MATCH(1,($U$2=GRID!$B$1:$BI$1)*(КАЛЕНДАРЬ!$U18=GRID!$B$3:$BI$3), 0))*GRID!$B$65,
ROUNDUP(INDEX(GRID!$B$17:$BI$27,MATCH(S$7,GRID!$A$17:$A$27,0),MATCH(1,($U$2=GRID!$B$1:$BI$1)*(КАЛЕНДАРЬ!$U18=GRID!$B$3:$BI$3), 0))*GRID!$B$65*(1-GRID!$B$69),0))</f>
        <v>#N/A</v>
      </c>
      <c r="U122" s="47" cm="1">
        <f t="array" ref="U122">IF($I$2="Путешествия с детьми",
INDEX(GRID!$B$4:$BI$14,MATCH(U$7,GRID!$A$4:$A$14,0),MATCH(1,($U$2=GRID!$B$1:$BI$1)*(КАЛЕНДАРЬ!$U18=GRID!$B$3:$BI$3), 0))*GRID!$B$65,
ROUNDUP(INDEX(GRID!$B$4:$BI$14,MATCH(U$7,GRID!$A$4:$A$14,0),MATCH(1,($U$2=GRID!$B$1:$BI$1)*(КАЛЕНДАРЬ!$U18=GRID!$B$3:$BI$3),0))*GRID!$B$65*(1-GRID!$B$69),0))</f>
        <v>83420</v>
      </c>
      <c r="V122" s="48" cm="1">
        <f t="array" ref="V122">IF($I$2="Путешествия с детьми",
INDEX(GRID!$B$17:$BI$27,MATCH(U$7,GRID!$A$17:$A$27,0),MATCH(1,($U$2=GRID!$B$1:$BI$1)*(КАЛЕНДАРЬ!$U18=GRID!$B$3:$BI$3), 0))*GRID!$B$65,
ROUNDUP(INDEX(GRID!$B$17:$BI$27,MATCH(U$7,GRID!$A$17:$A$27,0),MATCH(1,($U$2=GRID!$B$1:$BI$1)*(КАЛЕНДАРЬ!$U18=GRID!$B$3:$BI$3), 0))*GRID!$B$65*(1-GRID!$B$69),0))</f>
        <v>85570</v>
      </c>
      <c r="W122" s="47" cm="1">
        <f t="array" ref="W122">IF($I$2="Путешествия с детьми",
INDEX(GRID!$B$4:$BI$14,MATCH(W$7,GRID!$A$4:$A$14,0),MATCH(1,($U$2=GRID!$B$1:$BI$1)*(КАЛЕНДАРЬ!$U18=GRID!$B$3:$BI$3), 0))*GRID!$B$65,
ROUNDUP(INDEX(GRID!$B$4:$BI$14,MATCH(W$7,GRID!$A$4:$A$14,0),MATCH(1,($U$2=GRID!$B$1:$BI$1)*(КАЛЕНДАРЬ!$U18=GRID!$B$3:$BI$3),0))*GRID!$B$65*(1-GRID!$B$69),0))</f>
        <v>292400</v>
      </c>
      <c r="X122" s="48" cm="1">
        <f t="array" ref="X122">IF($I$2="Путешествия с детьми",
INDEX(GRID!$B$17:$BI$27,MATCH(W$7,GRID!$A$17:$A$27,0),MATCH(1,($U$2=GRID!$B$1:$BI$1)*(КАЛЕНДАРЬ!$U18=GRID!$B$3:$BI$3), 0))*GRID!$B$65,
ROUNDUP(INDEX(GRID!$B$17:$BI$27,MATCH(W$7,GRID!$A$17:$A$27,0),MATCH(1,($U$2=GRID!$B$1:$BI$1)*(КАЛЕНДАРЬ!$U18=GRID!$B$3:$BI$3), 0))*GRID!$B$65*(1-GRID!$B$69),0))</f>
        <v>294550</v>
      </c>
    </row>
    <row r="123" spans="1:24" hidden="1" x14ac:dyDescent="0.2">
      <c r="A123" s="117" t="s">
        <v>43</v>
      </c>
      <c r="B123" s="117">
        <v>16</v>
      </c>
      <c r="C123" s="138" cm="1">
        <f t="array" ref="C123">IF($I$2="Путешествия с детьми",
INDEX(GRID!$B$4:$BI$14,MATCH(C$7,GRID!$A$4:$A$14,0),MATCH(1,($U$2=GRID!$B$1:$BI$1)*(КАЛЕНДАРЬ!$U19=GRID!$B$3:$BI$3), 0))*GRID!$B$65,
ROUNDUP(INDEX(GRID!$B$4:$BI$14,MATCH(C$7,GRID!$A$4:$A$14,0),MATCH(1,($U$2=GRID!$B$1:$BI$1)*(КАЛЕНДАРЬ!$U19=GRID!$B$3:$BI$3),0))*GRID!$B$65*(1-GRID!$B$69),0))</f>
        <v>27520</v>
      </c>
      <c r="D123" s="48" cm="1">
        <f t="array" ref="D123">IF($I$2="Путешествия с детьми",
INDEX(GRID!$B$17:$BI$27,MATCH(C$7,GRID!$A$17:$A$27,0),MATCH(1,($U$2=GRID!$B$1:$BI$1)*(КАЛЕНДАРЬ!$U19=GRID!$B$3:$BI$3), 0))*GRID!$B$65,
ROUNDUP(INDEX(GRID!$B$17:$BI$27,MATCH(C$7,GRID!$A$17:$A$27,0),MATCH(1,($U$2=GRID!$B$1:$BI$1)*(КАЛЕНДАРЬ!$U19=GRID!$B$3:$BI$3), 0))*GRID!$B$65*(1-GRID!$B$69),0))</f>
        <v>29670</v>
      </c>
      <c r="E123" s="47" cm="1">
        <f t="array" ref="E123">IF($I$2="Путешествия с детьми",
INDEX(GRID!$B$4:$BI$14,MATCH(E$7,GRID!$A$4:$A$14,0),MATCH(1,($U$2=GRID!$B$1:$BI$1)*(КАЛЕНДАРЬ!$U19=GRID!$B$3:$BI$3), 0))*GRID!$B$65,
ROUNDUP(INDEX(GRID!$B$4:$BI$14,MATCH(E$7,GRID!$A$4:$A$14,0),MATCH(1,($U$2=GRID!$B$1:$BI$1)*(КАЛЕНДАРЬ!$U19=GRID!$B$3:$BI$3),0))*GRID!$B$65*(1-GRID!$B$69),0))</f>
        <v>30788</v>
      </c>
      <c r="F123" s="48" cm="1">
        <f t="array" ref="F123">IF($I$2="Путешествия с детьми",
INDEX(GRID!$B$17:$BI$27,MATCH(E$7,GRID!$A$17:$A$27,0),MATCH(1,($U$2=GRID!$B$1:$BI$1)*(КАЛЕНДАРЬ!$U19=GRID!$B$3:$BI$3), 0))*GRID!$B$65,
ROUNDUP(INDEX(GRID!$B$17:$BI$27,MATCH(E$7,GRID!$A$17:$A$27,0),MATCH(1,($U$2=GRID!$B$1:$BI$1)*(КАЛЕНДАРЬ!$U19=GRID!$B$3:$BI$3), 0))*GRID!$B$65*(1-GRID!$B$69),0))</f>
        <v>32938</v>
      </c>
      <c r="G123" s="47" t="e" cm="1">
        <f t="array" ref="G123">IF($I$2="Путешествия с детьми",
INDEX(GRID!$B$4:$BI$14,MATCH(G$7,GRID!$A$4:$A$14,0),MATCH(1,($U$2=GRID!$B$1:$BI$1)*(КАЛЕНДАРЬ!$U19=GRID!$B$3:$BI$3), 0))*GRID!$B$65,
ROUNDUP(INDEX(GRID!$B$4:$BI$14,MATCH(G$7,GRID!$A$4:$A$14,0),MATCH(1,($U$2=GRID!$B$1:$BI$1)*(КАЛЕНДАРЬ!$U19=GRID!$B$3:$BI$3),0))*GRID!$B$65*(1-GRID!$B$69),0))</f>
        <v>#N/A</v>
      </c>
      <c r="H123" s="48" t="e" cm="1">
        <f t="array" ref="H123">IF($I$2="Путешествия с детьми",
INDEX(GRID!$B$17:$BI$27,MATCH(G$7,GRID!$A$17:$A$27,0),MATCH(1,($U$2=GRID!$B$1:$BI$1)*(КАЛЕНДАРЬ!$U19=GRID!$B$3:$BI$3), 0))*GRID!$B$65,
ROUNDUP(INDEX(GRID!$B$17:$BI$27,MATCH(G$7,GRID!$A$17:$A$27,0),MATCH(1,($U$2=GRID!$B$1:$BI$1)*(КАЛЕНДАРЬ!$U19=GRID!$B$3:$BI$3), 0))*GRID!$B$65*(1-GRID!$B$69),0))</f>
        <v>#N/A</v>
      </c>
      <c r="I123" s="47" t="e" cm="1">
        <f t="array" ref="I123">IF($I$2="Путешествия с детьми",
INDEX(GRID!$B$4:$BI$14,MATCH(I$7,GRID!$A$4:$A$14,0),MATCH(1,($U$2=GRID!$B$1:$BI$1)*(КАЛЕНДАРЬ!$U19=GRID!$B$3:$BI$3), 0))*GRID!$B$65,
ROUNDUP(INDEX(GRID!$B$4:$BI$14,MATCH(I$7,GRID!$A$4:$A$14,0),MATCH(1,($U$2=GRID!$B$1:$BI$1)*(КАЛЕНДАРЬ!$U19=GRID!$B$3:$BI$3),0))*GRID!$B$65*(1-GRID!$B$69),0))</f>
        <v>#N/A</v>
      </c>
      <c r="J123" s="48" t="e" cm="1">
        <f t="array" ref="J123">IF($I$2="Путешествия с детьми",
INDEX(GRID!$B$17:$BI$27,MATCH(I$7,GRID!$A$17:$A$27,0),MATCH(1,($U$2=GRID!$B$1:$BI$1)*(КАЛЕНДАРЬ!$U19=GRID!$B$3:$BI$3), 0))*GRID!$B$65,
ROUNDUP(INDEX(GRID!$B$17:$BI$27,MATCH(I$7,GRID!$A$17:$A$27,0),MATCH(1,($U$2=GRID!$B$1:$BI$1)*(КАЛЕНДАРЬ!$U19=GRID!$B$3:$BI$3), 0))*GRID!$B$65*(1-GRID!$B$69),0))</f>
        <v>#N/A</v>
      </c>
      <c r="K123" s="47" cm="1">
        <f t="array" ref="K123">IF($I$2="Путешествия с детьми",
INDEX(GRID!$B$4:$BI$14,MATCH(K$7,GRID!$A$4:$A$14,0),MATCH(1,($U$2=GRID!$B$1:$BI$1)*(КАЛЕНДАРЬ!$U19=GRID!$B$3:$BI$3), 0))*GRID!$B$65,
ROUNDUP(INDEX(GRID!$B$4:$BI$14,MATCH(K$7,GRID!$A$4:$A$14,0),MATCH(1,($U$2=GRID!$B$1:$BI$1)*(КАЛЕНДАРЬ!$U19=GRID!$B$3:$BI$3),0))*GRID!$B$65*(1-GRID!$B$69),0))</f>
        <v>42828</v>
      </c>
      <c r="L123" s="48" cm="1">
        <f t="array" ref="L123">IF($I$2="Путешествия с детьми",
INDEX(GRID!$B$17:$BI$27,MATCH(K$7,GRID!$A$17:$A$27,0),MATCH(1,($U$2=GRID!$B$1:$BI$1)*(КАЛЕНДАРЬ!$U19=GRID!$B$3:$BI$3), 0))*GRID!$B$65,
ROUNDUP(INDEX(GRID!$B$17:$BI$27,MATCH(K$7,GRID!$A$17:$A$27,0),MATCH(1,($U$2=GRID!$B$1:$BI$1)*(КАЛЕНДАРЬ!$U19=GRID!$B$3:$BI$3), 0))*GRID!$B$65*(1-GRID!$B$69),0))</f>
        <v>44978</v>
      </c>
      <c r="M123" s="47" cm="1">
        <f t="array" ref="M123">IF($I$2="Путешествия с детьми",
INDEX(GRID!$B$4:$BI$14,MATCH(M$7,GRID!$A$4:$A$14,0),MATCH(1,($U$2=GRID!$B$1:$BI$1)*(КАЛЕНДАРЬ!$U19=GRID!$B$3:$BI$3), 0))*GRID!$B$65,
ROUNDUP(INDEX(GRID!$B$4:$BI$14,MATCH(M$7,GRID!$A$4:$A$14,0),MATCH(1,($U$2=GRID!$B$1:$BI$1)*(КАЛЕНДАРЬ!$U19=GRID!$B$3:$BI$3),0))*GRID!$B$65*(1-GRID!$B$69),0))</f>
        <v>47816</v>
      </c>
      <c r="N123" s="48" cm="1">
        <f t="array" ref="N123">IF($I$2="Путешествия с детьми",
INDEX(GRID!$B$17:$BI$27,MATCH(M$7,GRID!$A$17:$A$27,0),MATCH(1,($U$2=GRID!$B$1:$BI$1)*(КАЛЕНДАРЬ!$U19=GRID!$B$3:$BI$3), 0))*GRID!$B$65,
ROUNDUP(INDEX(GRID!$B$17:$BI$27,MATCH(M$7,GRID!$A$17:$A$27,0),MATCH(1,($U$2=GRID!$B$1:$BI$1)*(КАЛЕНДАРЬ!$U19=GRID!$B$3:$BI$3), 0))*GRID!$B$65*(1-GRID!$B$69),0))</f>
        <v>49966</v>
      </c>
      <c r="O123" s="47" cm="1">
        <f t="array" ref="O123">IF($I$2="Путешествия с детьми",
INDEX(GRID!$B$4:$BI$14,MATCH(O$7,GRID!$A$4:$A$14,0),MATCH(1,($U$2=GRID!$B$1:$BI$1)*(КАЛЕНДАРЬ!$U19=GRID!$B$3:$BI$3), 0))*GRID!$B$65,
ROUNDUP(INDEX(GRID!$B$4:$BI$14,MATCH(O$7,GRID!$A$4:$A$14,0),MATCH(1,($U$2=GRID!$B$1:$BI$1)*(КАЛЕНДАРЬ!$U19=GRID!$B$3:$BI$3),0))*GRID!$B$65*(1-GRID!$B$69),0))</f>
        <v>53578</v>
      </c>
      <c r="P123" s="48" cm="1">
        <f t="array" ref="P123">IF($I$2="Путешествия с детьми",
INDEX(GRID!$B$17:$BI$27,MATCH(O$7,GRID!$A$17:$A$27,0),MATCH(1,($U$2=GRID!$B$1:$BI$1)*(КАЛЕНДАРЬ!$U19=GRID!$B$3:$BI$3), 0))*GRID!$B$65,
ROUNDUP(INDEX(GRID!$B$17:$BI$27,MATCH(O$7,GRID!$A$17:$A$27,0),MATCH(1,($U$2=GRID!$B$1:$BI$1)*(КАЛЕНДАРЬ!$U19=GRID!$B$3:$BI$3), 0))*GRID!$B$65*(1-GRID!$B$69),0))</f>
        <v>55728</v>
      </c>
      <c r="Q123" s="47" t="e" cm="1">
        <f t="array" ref="Q123">IF($I$2="Путешествия с детьми",
INDEX(GRID!$B$4:$BI$14,MATCH(Q$7,GRID!$A$4:$A$14,0),MATCH(1,($U$2=GRID!$B$1:$BI$1)*(КАЛЕНДАРЬ!$U19=GRID!$B$3:$BI$3), 0))*GRID!$B$65,
ROUNDUP(INDEX(GRID!$B$4:$BI$14,MATCH(Q$7,GRID!$A$4:$A$14,0),MATCH(1,($U$2=GRID!$B$1:$BI$1)*(КАЛЕНДАРЬ!$U19=GRID!$B$3:$BI$3),0))*GRID!$B$65*(1-GRID!$B$69),0))</f>
        <v>#N/A</v>
      </c>
      <c r="R123" s="48" t="e" cm="1">
        <f t="array" ref="R123">IF($I$2="Путешествия с детьми",
INDEX(GRID!$B$17:$BI$27,MATCH(Q$7,GRID!$A$17:$A$27,0),MATCH(1,($U$2=GRID!$B$1:$BI$1)*(КАЛЕНДАРЬ!$U19=GRID!$B$3:$BI$3), 0))*GRID!$B$65,
ROUNDUP(INDEX(GRID!$B$17:$BI$27,MATCH(Q$7,GRID!$A$17:$A$27,0),MATCH(1,($U$2=GRID!$B$1:$BI$1)*(КАЛЕНДАРЬ!$U19=GRID!$B$3:$BI$3), 0))*GRID!$B$65*(1-GRID!$B$69),0))</f>
        <v>#N/A</v>
      </c>
      <c r="S123" s="47" t="e" cm="1">
        <f t="array" ref="S123">IF($I$2="Путешествия с детьми",
INDEX(GRID!$B$4:$BI$14,MATCH(S$7,GRID!$A$4:$A$14,0),MATCH(1,($U$2=GRID!$B$1:$BI$1)*(КАЛЕНДАРЬ!$U19=GRID!$B$3:$BI$3), 0))*GRID!$B$65,
ROUNDUP(INDEX(GRID!$B$4:$BI$14,MATCH(S$7,GRID!$A$4:$A$14,0),MATCH(1,($U$2=GRID!$B$1:$BI$1)*(КАЛЕНДАРЬ!$U19=GRID!$B$3:$BI$3),0))*GRID!$B$65*(1-GRID!$B$69),0))</f>
        <v>#N/A</v>
      </c>
      <c r="T123" s="48" t="e" cm="1">
        <f t="array" ref="T123">IF($I$2="Путешествия с детьми",
INDEX(GRID!$B$17:$BI$27,MATCH(S$7,GRID!$A$17:$A$27,0),MATCH(1,($U$2=GRID!$B$1:$BI$1)*(КАЛЕНДАРЬ!$U19=GRID!$B$3:$BI$3), 0))*GRID!$B$65,
ROUNDUP(INDEX(GRID!$B$17:$BI$27,MATCH(S$7,GRID!$A$17:$A$27,0),MATCH(1,($U$2=GRID!$B$1:$BI$1)*(КАЛЕНДАРЬ!$U19=GRID!$B$3:$BI$3), 0))*GRID!$B$65*(1-GRID!$B$69),0))</f>
        <v>#N/A</v>
      </c>
      <c r="U123" s="47" cm="1">
        <f t="array" ref="U123">IF($I$2="Путешествия с детьми",
INDEX(GRID!$B$4:$BI$14,MATCH(U$7,GRID!$A$4:$A$14,0),MATCH(1,($U$2=GRID!$B$1:$BI$1)*(КАЛЕНДАРЬ!$U19=GRID!$B$3:$BI$3), 0))*GRID!$B$65,
ROUNDUP(INDEX(GRID!$B$4:$BI$14,MATCH(U$7,GRID!$A$4:$A$14,0),MATCH(1,($U$2=GRID!$B$1:$BI$1)*(КАЛЕНДАРЬ!$U19=GRID!$B$3:$BI$3),0))*GRID!$B$65*(1-GRID!$B$69),0))</f>
        <v>83420</v>
      </c>
      <c r="V123" s="48" cm="1">
        <f t="array" ref="V123">IF($I$2="Путешествия с детьми",
INDEX(GRID!$B$17:$BI$27,MATCH(U$7,GRID!$A$17:$A$27,0),MATCH(1,($U$2=GRID!$B$1:$BI$1)*(КАЛЕНДАРЬ!$U19=GRID!$B$3:$BI$3), 0))*GRID!$B$65,
ROUNDUP(INDEX(GRID!$B$17:$BI$27,MATCH(U$7,GRID!$A$17:$A$27,0),MATCH(1,($U$2=GRID!$B$1:$BI$1)*(КАЛЕНДАРЬ!$U19=GRID!$B$3:$BI$3), 0))*GRID!$B$65*(1-GRID!$B$69),0))</f>
        <v>85570</v>
      </c>
      <c r="W123" s="47" cm="1">
        <f t="array" ref="W123">IF($I$2="Путешествия с детьми",
INDEX(GRID!$B$4:$BI$14,MATCH(W$7,GRID!$A$4:$A$14,0),MATCH(1,($U$2=GRID!$B$1:$BI$1)*(КАЛЕНДАРЬ!$U19=GRID!$B$3:$BI$3), 0))*GRID!$B$65,
ROUNDUP(INDEX(GRID!$B$4:$BI$14,MATCH(W$7,GRID!$A$4:$A$14,0),MATCH(1,($U$2=GRID!$B$1:$BI$1)*(КАЛЕНДАРЬ!$U19=GRID!$B$3:$BI$3),0))*GRID!$B$65*(1-GRID!$B$69),0))</f>
        <v>292400</v>
      </c>
      <c r="X123" s="48" cm="1">
        <f t="array" ref="X123">IF($I$2="Путешествия с детьми",
INDEX(GRID!$B$17:$BI$27,MATCH(W$7,GRID!$A$17:$A$27,0),MATCH(1,($U$2=GRID!$B$1:$BI$1)*(КАЛЕНДАРЬ!$U19=GRID!$B$3:$BI$3), 0))*GRID!$B$65,
ROUNDUP(INDEX(GRID!$B$17:$BI$27,MATCH(W$7,GRID!$A$17:$A$27,0),MATCH(1,($U$2=GRID!$B$1:$BI$1)*(КАЛЕНДАРЬ!$U19=GRID!$B$3:$BI$3), 0))*GRID!$B$65*(1-GRID!$B$69),0))</f>
        <v>294550</v>
      </c>
    </row>
    <row r="124" spans="1:24" hidden="1" x14ac:dyDescent="0.2">
      <c r="A124" s="117" t="s">
        <v>44</v>
      </c>
      <c r="B124" s="117">
        <v>17</v>
      </c>
      <c r="C124" s="138" cm="1">
        <f t="array" ref="C124">IF($I$2="Путешествия с детьми",
INDEX(GRID!$B$4:$BI$14,MATCH(C$7,GRID!$A$4:$A$14,0),MATCH(1,($U$2=GRID!$B$1:$BI$1)*(КАЛЕНДАРЬ!$U20=GRID!$B$3:$BI$3), 0))*GRID!$B$65,
ROUNDUP(INDEX(GRID!$B$4:$BI$14,MATCH(C$7,GRID!$A$4:$A$14,0),MATCH(1,($U$2=GRID!$B$1:$BI$1)*(КАЛЕНДАРЬ!$U20=GRID!$B$3:$BI$3),0))*GRID!$B$65*(1-GRID!$B$69),0))</f>
        <v>27520</v>
      </c>
      <c r="D124" s="48" cm="1">
        <f t="array" ref="D124">IF($I$2="Путешествия с детьми",
INDEX(GRID!$B$17:$BI$27,MATCH(C$7,GRID!$A$17:$A$27,0),MATCH(1,($U$2=GRID!$B$1:$BI$1)*(КАЛЕНДАРЬ!$U20=GRID!$B$3:$BI$3), 0))*GRID!$B$65,
ROUNDUP(INDEX(GRID!$B$17:$BI$27,MATCH(C$7,GRID!$A$17:$A$27,0),MATCH(1,($U$2=GRID!$B$1:$BI$1)*(КАЛЕНДАРЬ!$U20=GRID!$B$3:$BI$3), 0))*GRID!$B$65*(1-GRID!$B$69),0))</f>
        <v>29670</v>
      </c>
      <c r="E124" s="47" cm="1">
        <f t="array" ref="E124">IF($I$2="Путешествия с детьми",
INDEX(GRID!$B$4:$BI$14,MATCH(E$7,GRID!$A$4:$A$14,0),MATCH(1,($U$2=GRID!$B$1:$BI$1)*(КАЛЕНДАРЬ!$U20=GRID!$B$3:$BI$3), 0))*GRID!$B$65,
ROUNDUP(INDEX(GRID!$B$4:$BI$14,MATCH(E$7,GRID!$A$4:$A$14,0),MATCH(1,($U$2=GRID!$B$1:$BI$1)*(КАЛЕНДАРЬ!$U20=GRID!$B$3:$BI$3),0))*GRID!$B$65*(1-GRID!$B$69),0))</f>
        <v>30788</v>
      </c>
      <c r="F124" s="48" cm="1">
        <f t="array" ref="F124">IF($I$2="Путешествия с детьми",
INDEX(GRID!$B$17:$BI$27,MATCH(E$7,GRID!$A$17:$A$27,0),MATCH(1,($U$2=GRID!$B$1:$BI$1)*(КАЛЕНДАРЬ!$U20=GRID!$B$3:$BI$3), 0))*GRID!$B$65,
ROUNDUP(INDEX(GRID!$B$17:$BI$27,MATCH(E$7,GRID!$A$17:$A$27,0),MATCH(1,($U$2=GRID!$B$1:$BI$1)*(КАЛЕНДАРЬ!$U20=GRID!$B$3:$BI$3), 0))*GRID!$B$65*(1-GRID!$B$69),0))</f>
        <v>32938</v>
      </c>
      <c r="G124" s="47" t="e" cm="1">
        <f t="array" ref="G124">IF($I$2="Путешествия с детьми",
INDEX(GRID!$B$4:$BI$14,MATCH(G$7,GRID!$A$4:$A$14,0),MATCH(1,($U$2=GRID!$B$1:$BI$1)*(КАЛЕНДАРЬ!$U20=GRID!$B$3:$BI$3), 0))*GRID!$B$65,
ROUNDUP(INDEX(GRID!$B$4:$BI$14,MATCH(G$7,GRID!$A$4:$A$14,0),MATCH(1,($U$2=GRID!$B$1:$BI$1)*(КАЛЕНДАРЬ!$U20=GRID!$B$3:$BI$3),0))*GRID!$B$65*(1-GRID!$B$69),0))</f>
        <v>#N/A</v>
      </c>
      <c r="H124" s="48" t="e" cm="1">
        <f t="array" ref="H124">IF($I$2="Путешествия с детьми",
INDEX(GRID!$B$17:$BI$27,MATCH(G$7,GRID!$A$17:$A$27,0),MATCH(1,($U$2=GRID!$B$1:$BI$1)*(КАЛЕНДАРЬ!$U20=GRID!$B$3:$BI$3), 0))*GRID!$B$65,
ROUNDUP(INDEX(GRID!$B$17:$BI$27,MATCH(G$7,GRID!$A$17:$A$27,0),MATCH(1,($U$2=GRID!$B$1:$BI$1)*(КАЛЕНДАРЬ!$U20=GRID!$B$3:$BI$3), 0))*GRID!$B$65*(1-GRID!$B$69),0))</f>
        <v>#N/A</v>
      </c>
      <c r="I124" s="47" t="e" cm="1">
        <f t="array" ref="I124">IF($I$2="Путешествия с детьми",
INDEX(GRID!$B$4:$BI$14,MATCH(I$7,GRID!$A$4:$A$14,0),MATCH(1,($U$2=GRID!$B$1:$BI$1)*(КАЛЕНДАРЬ!$U20=GRID!$B$3:$BI$3), 0))*GRID!$B$65,
ROUNDUP(INDEX(GRID!$B$4:$BI$14,MATCH(I$7,GRID!$A$4:$A$14,0),MATCH(1,($U$2=GRID!$B$1:$BI$1)*(КАЛЕНДАРЬ!$U20=GRID!$B$3:$BI$3),0))*GRID!$B$65*(1-GRID!$B$69),0))</f>
        <v>#N/A</v>
      </c>
      <c r="J124" s="48" t="e" cm="1">
        <f t="array" ref="J124">IF($I$2="Путешествия с детьми",
INDEX(GRID!$B$17:$BI$27,MATCH(I$7,GRID!$A$17:$A$27,0),MATCH(1,($U$2=GRID!$B$1:$BI$1)*(КАЛЕНДАРЬ!$U20=GRID!$B$3:$BI$3), 0))*GRID!$B$65,
ROUNDUP(INDEX(GRID!$B$17:$BI$27,MATCH(I$7,GRID!$A$17:$A$27,0),MATCH(1,($U$2=GRID!$B$1:$BI$1)*(КАЛЕНДАРЬ!$U20=GRID!$B$3:$BI$3), 0))*GRID!$B$65*(1-GRID!$B$69),0))</f>
        <v>#N/A</v>
      </c>
      <c r="K124" s="47" cm="1">
        <f t="array" ref="K124">IF($I$2="Путешествия с детьми",
INDEX(GRID!$B$4:$BI$14,MATCH(K$7,GRID!$A$4:$A$14,0),MATCH(1,($U$2=GRID!$B$1:$BI$1)*(КАЛЕНДАРЬ!$U20=GRID!$B$3:$BI$3), 0))*GRID!$B$65,
ROUNDUP(INDEX(GRID!$B$4:$BI$14,MATCH(K$7,GRID!$A$4:$A$14,0),MATCH(1,($U$2=GRID!$B$1:$BI$1)*(КАЛЕНДАРЬ!$U20=GRID!$B$3:$BI$3),0))*GRID!$B$65*(1-GRID!$B$69),0))</f>
        <v>42828</v>
      </c>
      <c r="L124" s="48" cm="1">
        <f t="array" ref="L124">IF($I$2="Путешествия с детьми",
INDEX(GRID!$B$17:$BI$27,MATCH(K$7,GRID!$A$17:$A$27,0),MATCH(1,($U$2=GRID!$B$1:$BI$1)*(КАЛЕНДАРЬ!$U20=GRID!$B$3:$BI$3), 0))*GRID!$B$65,
ROUNDUP(INDEX(GRID!$B$17:$BI$27,MATCH(K$7,GRID!$A$17:$A$27,0),MATCH(1,($U$2=GRID!$B$1:$BI$1)*(КАЛЕНДАРЬ!$U20=GRID!$B$3:$BI$3), 0))*GRID!$B$65*(1-GRID!$B$69),0))</f>
        <v>44978</v>
      </c>
      <c r="M124" s="47" cm="1">
        <f t="array" ref="M124">IF($I$2="Путешествия с детьми",
INDEX(GRID!$B$4:$BI$14,MATCH(M$7,GRID!$A$4:$A$14,0),MATCH(1,($U$2=GRID!$B$1:$BI$1)*(КАЛЕНДАРЬ!$U20=GRID!$B$3:$BI$3), 0))*GRID!$B$65,
ROUNDUP(INDEX(GRID!$B$4:$BI$14,MATCH(M$7,GRID!$A$4:$A$14,0),MATCH(1,($U$2=GRID!$B$1:$BI$1)*(КАЛЕНДАРЬ!$U20=GRID!$B$3:$BI$3),0))*GRID!$B$65*(1-GRID!$B$69),0))</f>
        <v>47816</v>
      </c>
      <c r="N124" s="48" cm="1">
        <f t="array" ref="N124">IF($I$2="Путешествия с детьми",
INDEX(GRID!$B$17:$BI$27,MATCH(M$7,GRID!$A$17:$A$27,0),MATCH(1,($U$2=GRID!$B$1:$BI$1)*(КАЛЕНДАРЬ!$U20=GRID!$B$3:$BI$3), 0))*GRID!$B$65,
ROUNDUP(INDEX(GRID!$B$17:$BI$27,MATCH(M$7,GRID!$A$17:$A$27,0),MATCH(1,($U$2=GRID!$B$1:$BI$1)*(КАЛЕНДАРЬ!$U20=GRID!$B$3:$BI$3), 0))*GRID!$B$65*(1-GRID!$B$69),0))</f>
        <v>49966</v>
      </c>
      <c r="O124" s="47" cm="1">
        <f t="array" ref="O124">IF($I$2="Путешествия с детьми",
INDEX(GRID!$B$4:$BI$14,MATCH(O$7,GRID!$A$4:$A$14,0),MATCH(1,($U$2=GRID!$B$1:$BI$1)*(КАЛЕНДАРЬ!$U20=GRID!$B$3:$BI$3), 0))*GRID!$B$65,
ROUNDUP(INDEX(GRID!$B$4:$BI$14,MATCH(O$7,GRID!$A$4:$A$14,0),MATCH(1,($U$2=GRID!$B$1:$BI$1)*(КАЛЕНДАРЬ!$U20=GRID!$B$3:$BI$3),0))*GRID!$B$65*(1-GRID!$B$69),0))</f>
        <v>53578</v>
      </c>
      <c r="P124" s="48" cm="1">
        <f t="array" ref="P124">IF($I$2="Путешествия с детьми",
INDEX(GRID!$B$17:$BI$27,MATCH(O$7,GRID!$A$17:$A$27,0),MATCH(1,($U$2=GRID!$B$1:$BI$1)*(КАЛЕНДАРЬ!$U20=GRID!$B$3:$BI$3), 0))*GRID!$B$65,
ROUNDUP(INDEX(GRID!$B$17:$BI$27,MATCH(O$7,GRID!$A$17:$A$27,0),MATCH(1,($U$2=GRID!$B$1:$BI$1)*(КАЛЕНДАРЬ!$U20=GRID!$B$3:$BI$3), 0))*GRID!$B$65*(1-GRID!$B$69),0))</f>
        <v>55728</v>
      </c>
      <c r="Q124" s="47" t="e" cm="1">
        <f t="array" ref="Q124">IF($I$2="Путешествия с детьми",
INDEX(GRID!$B$4:$BI$14,MATCH(Q$7,GRID!$A$4:$A$14,0),MATCH(1,($U$2=GRID!$B$1:$BI$1)*(КАЛЕНДАРЬ!$U20=GRID!$B$3:$BI$3), 0))*GRID!$B$65,
ROUNDUP(INDEX(GRID!$B$4:$BI$14,MATCH(Q$7,GRID!$A$4:$A$14,0),MATCH(1,($U$2=GRID!$B$1:$BI$1)*(КАЛЕНДАРЬ!$U20=GRID!$B$3:$BI$3),0))*GRID!$B$65*(1-GRID!$B$69),0))</f>
        <v>#N/A</v>
      </c>
      <c r="R124" s="48" t="e" cm="1">
        <f t="array" ref="R124">IF($I$2="Путешествия с детьми",
INDEX(GRID!$B$17:$BI$27,MATCH(Q$7,GRID!$A$17:$A$27,0),MATCH(1,($U$2=GRID!$B$1:$BI$1)*(КАЛЕНДАРЬ!$U20=GRID!$B$3:$BI$3), 0))*GRID!$B$65,
ROUNDUP(INDEX(GRID!$B$17:$BI$27,MATCH(Q$7,GRID!$A$17:$A$27,0),MATCH(1,($U$2=GRID!$B$1:$BI$1)*(КАЛЕНДАРЬ!$U20=GRID!$B$3:$BI$3), 0))*GRID!$B$65*(1-GRID!$B$69),0))</f>
        <v>#N/A</v>
      </c>
      <c r="S124" s="47" t="e" cm="1">
        <f t="array" ref="S124">IF($I$2="Путешествия с детьми",
INDEX(GRID!$B$4:$BI$14,MATCH(S$7,GRID!$A$4:$A$14,0),MATCH(1,($U$2=GRID!$B$1:$BI$1)*(КАЛЕНДАРЬ!$U20=GRID!$B$3:$BI$3), 0))*GRID!$B$65,
ROUNDUP(INDEX(GRID!$B$4:$BI$14,MATCH(S$7,GRID!$A$4:$A$14,0),MATCH(1,($U$2=GRID!$B$1:$BI$1)*(КАЛЕНДАРЬ!$U20=GRID!$B$3:$BI$3),0))*GRID!$B$65*(1-GRID!$B$69),0))</f>
        <v>#N/A</v>
      </c>
      <c r="T124" s="48" t="e" cm="1">
        <f t="array" ref="T124">IF($I$2="Путешествия с детьми",
INDEX(GRID!$B$17:$BI$27,MATCH(S$7,GRID!$A$17:$A$27,0),MATCH(1,($U$2=GRID!$B$1:$BI$1)*(КАЛЕНДАРЬ!$U20=GRID!$B$3:$BI$3), 0))*GRID!$B$65,
ROUNDUP(INDEX(GRID!$B$17:$BI$27,MATCH(S$7,GRID!$A$17:$A$27,0),MATCH(1,($U$2=GRID!$B$1:$BI$1)*(КАЛЕНДАРЬ!$U20=GRID!$B$3:$BI$3), 0))*GRID!$B$65*(1-GRID!$B$69),0))</f>
        <v>#N/A</v>
      </c>
      <c r="U124" s="47" cm="1">
        <f t="array" ref="U124">IF($I$2="Путешествия с детьми",
INDEX(GRID!$B$4:$BI$14,MATCH(U$7,GRID!$A$4:$A$14,0),MATCH(1,($U$2=GRID!$B$1:$BI$1)*(КАЛЕНДАРЬ!$U20=GRID!$B$3:$BI$3), 0))*GRID!$B$65,
ROUNDUP(INDEX(GRID!$B$4:$BI$14,MATCH(U$7,GRID!$A$4:$A$14,0),MATCH(1,($U$2=GRID!$B$1:$BI$1)*(КАЛЕНДАРЬ!$U20=GRID!$B$3:$BI$3),0))*GRID!$B$65*(1-GRID!$B$69),0))</f>
        <v>83420</v>
      </c>
      <c r="V124" s="48" cm="1">
        <f t="array" ref="V124">IF($I$2="Путешествия с детьми",
INDEX(GRID!$B$17:$BI$27,MATCH(U$7,GRID!$A$17:$A$27,0),MATCH(1,($U$2=GRID!$B$1:$BI$1)*(КАЛЕНДАРЬ!$U20=GRID!$B$3:$BI$3), 0))*GRID!$B$65,
ROUNDUP(INDEX(GRID!$B$17:$BI$27,MATCH(U$7,GRID!$A$17:$A$27,0),MATCH(1,($U$2=GRID!$B$1:$BI$1)*(КАЛЕНДАРЬ!$U20=GRID!$B$3:$BI$3), 0))*GRID!$B$65*(1-GRID!$B$69),0))</f>
        <v>85570</v>
      </c>
      <c r="W124" s="47" cm="1">
        <f t="array" ref="W124">IF($I$2="Путешествия с детьми",
INDEX(GRID!$B$4:$BI$14,MATCH(W$7,GRID!$A$4:$A$14,0),MATCH(1,($U$2=GRID!$B$1:$BI$1)*(КАЛЕНДАРЬ!$U20=GRID!$B$3:$BI$3), 0))*GRID!$B$65,
ROUNDUP(INDEX(GRID!$B$4:$BI$14,MATCH(W$7,GRID!$A$4:$A$14,0),MATCH(1,($U$2=GRID!$B$1:$BI$1)*(КАЛЕНДАРЬ!$U20=GRID!$B$3:$BI$3),0))*GRID!$B$65*(1-GRID!$B$69),0))</f>
        <v>292400</v>
      </c>
      <c r="X124" s="48" cm="1">
        <f t="array" ref="X124">IF($I$2="Путешествия с детьми",
INDEX(GRID!$B$17:$BI$27,MATCH(W$7,GRID!$A$17:$A$27,0),MATCH(1,($U$2=GRID!$B$1:$BI$1)*(КАЛЕНДАРЬ!$U20=GRID!$B$3:$BI$3), 0))*GRID!$B$65,
ROUNDUP(INDEX(GRID!$B$17:$BI$27,MATCH(W$7,GRID!$A$17:$A$27,0),MATCH(1,($U$2=GRID!$B$1:$BI$1)*(КАЛЕНДАРЬ!$U20=GRID!$B$3:$BI$3), 0))*GRID!$B$65*(1-GRID!$B$69),0))</f>
        <v>294550</v>
      </c>
    </row>
    <row r="125" spans="1:24" hidden="1" x14ac:dyDescent="0.2">
      <c r="A125" s="117" t="s">
        <v>45</v>
      </c>
      <c r="B125" s="117">
        <v>18</v>
      </c>
      <c r="C125" s="138" cm="1">
        <f t="array" ref="C125">IF($I$2="Путешествия с детьми",
INDEX(GRID!$B$4:$BI$14,MATCH(C$7,GRID!$A$4:$A$14,0),MATCH(1,($U$2=GRID!$B$1:$BI$1)*(КАЛЕНДАРЬ!$U21=GRID!$B$3:$BI$3), 0))*GRID!$B$65,
ROUNDUP(INDEX(GRID!$B$4:$BI$14,MATCH(C$7,GRID!$A$4:$A$14,0),MATCH(1,($U$2=GRID!$B$1:$BI$1)*(КАЛЕНДАРЬ!$U21=GRID!$B$3:$BI$3),0))*GRID!$B$65*(1-GRID!$B$69),0))</f>
        <v>27520</v>
      </c>
      <c r="D125" s="48" cm="1">
        <f t="array" ref="D125">IF($I$2="Путешествия с детьми",
INDEX(GRID!$B$17:$BI$27,MATCH(C$7,GRID!$A$17:$A$27,0),MATCH(1,($U$2=GRID!$B$1:$BI$1)*(КАЛЕНДАРЬ!$U21=GRID!$B$3:$BI$3), 0))*GRID!$B$65,
ROUNDUP(INDEX(GRID!$B$17:$BI$27,MATCH(C$7,GRID!$A$17:$A$27,0),MATCH(1,($U$2=GRID!$B$1:$BI$1)*(КАЛЕНДАРЬ!$U21=GRID!$B$3:$BI$3), 0))*GRID!$B$65*(1-GRID!$B$69),0))</f>
        <v>29670</v>
      </c>
      <c r="E125" s="47" cm="1">
        <f t="array" ref="E125">IF($I$2="Путешествия с детьми",
INDEX(GRID!$B$4:$BI$14,MATCH(E$7,GRID!$A$4:$A$14,0),MATCH(1,($U$2=GRID!$B$1:$BI$1)*(КАЛЕНДАРЬ!$U21=GRID!$B$3:$BI$3), 0))*GRID!$B$65,
ROUNDUP(INDEX(GRID!$B$4:$BI$14,MATCH(E$7,GRID!$A$4:$A$14,0),MATCH(1,($U$2=GRID!$B$1:$BI$1)*(КАЛЕНДАРЬ!$U21=GRID!$B$3:$BI$3),0))*GRID!$B$65*(1-GRID!$B$69),0))</f>
        <v>30788</v>
      </c>
      <c r="F125" s="48" cm="1">
        <f t="array" ref="F125">IF($I$2="Путешествия с детьми",
INDEX(GRID!$B$17:$BI$27,MATCH(E$7,GRID!$A$17:$A$27,0),MATCH(1,($U$2=GRID!$B$1:$BI$1)*(КАЛЕНДАРЬ!$U21=GRID!$B$3:$BI$3), 0))*GRID!$B$65,
ROUNDUP(INDEX(GRID!$B$17:$BI$27,MATCH(E$7,GRID!$A$17:$A$27,0),MATCH(1,($U$2=GRID!$B$1:$BI$1)*(КАЛЕНДАРЬ!$U21=GRID!$B$3:$BI$3), 0))*GRID!$B$65*(1-GRID!$B$69),0))</f>
        <v>32938</v>
      </c>
      <c r="G125" s="47" t="e" cm="1">
        <f t="array" ref="G125">IF($I$2="Путешествия с детьми",
INDEX(GRID!$B$4:$BI$14,MATCH(G$7,GRID!$A$4:$A$14,0),MATCH(1,($U$2=GRID!$B$1:$BI$1)*(КАЛЕНДАРЬ!$U21=GRID!$B$3:$BI$3), 0))*GRID!$B$65,
ROUNDUP(INDEX(GRID!$B$4:$BI$14,MATCH(G$7,GRID!$A$4:$A$14,0),MATCH(1,($U$2=GRID!$B$1:$BI$1)*(КАЛЕНДАРЬ!$U21=GRID!$B$3:$BI$3),0))*GRID!$B$65*(1-GRID!$B$69),0))</f>
        <v>#N/A</v>
      </c>
      <c r="H125" s="48" t="e" cm="1">
        <f t="array" ref="H125">IF($I$2="Путешествия с детьми",
INDEX(GRID!$B$17:$BI$27,MATCH(G$7,GRID!$A$17:$A$27,0),MATCH(1,($U$2=GRID!$B$1:$BI$1)*(КАЛЕНДАРЬ!$U21=GRID!$B$3:$BI$3), 0))*GRID!$B$65,
ROUNDUP(INDEX(GRID!$B$17:$BI$27,MATCH(G$7,GRID!$A$17:$A$27,0),MATCH(1,($U$2=GRID!$B$1:$BI$1)*(КАЛЕНДАРЬ!$U21=GRID!$B$3:$BI$3), 0))*GRID!$B$65*(1-GRID!$B$69),0))</f>
        <v>#N/A</v>
      </c>
      <c r="I125" s="47" t="e" cm="1">
        <f t="array" ref="I125">IF($I$2="Путешествия с детьми",
INDEX(GRID!$B$4:$BI$14,MATCH(I$7,GRID!$A$4:$A$14,0),MATCH(1,($U$2=GRID!$B$1:$BI$1)*(КАЛЕНДАРЬ!$U21=GRID!$B$3:$BI$3), 0))*GRID!$B$65,
ROUNDUP(INDEX(GRID!$B$4:$BI$14,MATCH(I$7,GRID!$A$4:$A$14,0),MATCH(1,($U$2=GRID!$B$1:$BI$1)*(КАЛЕНДАРЬ!$U21=GRID!$B$3:$BI$3),0))*GRID!$B$65*(1-GRID!$B$69),0))</f>
        <v>#N/A</v>
      </c>
      <c r="J125" s="48" t="e" cm="1">
        <f t="array" ref="J125">IF($I$2="Путешествия с детьми",
INDEX(GRID!$B$17:$BI$27,MATCH(I$7,GRID!$A$17:$A$27,0),MATCH(1,($U$2=GRID!$B$1:$BI$1)*(КАЛЕНДАРЬ!$U21=GRID!$B$3:$BI$3), 0))*GRID!$B$65,
ROUNDUP(INDEX(GRID!$B$17:$BI$27,MATCH(I$7,GRID!$A$17:$A$27,0),MATCH(1,($U$2=GRID!$B$1:$BI$1)*(КАЛЕНДАРЬ!$U21=GRID!$B$3:$BI$3), 0))*GRID!$B$65*(1-GRID!$B$69),0))</f>
        <v>#N/A</v>
      </c>
      <c r="K125" s="47" cm="1">
        <f t="array" ref="K125">IF($I$2="Путешествия с детьми",
INDEX(GRID!$B$4:$BI$14,MATCH(K$7,GRID!$A$4:$A$14,0),MATCH(1,($U$2=GRID!$B$1:$BI$1)*(КАЛЕНДАРЬ!$U21=GRID!$B$3:$BI$3), 0))*GRID!$B$65,
ROUNDUP(INDEX(GRID!$B$4:$BI$14,MATCH(K$7,GRID!$A$4:$A$14,0),MATCH(1,($U$2=GRID!$B$1:$BI$1)*(КАЛЕНДАРЬ!$U21=GRID!$B$3:$BI$3),0))*GRID!$B$65*(1-GRID!$B$69),0))</f>
        <v>42828</v>
      </c>
      <c r="L125" s="48" cm="1">
        <f t="array" ref="L125">IF($I$2="Путешествия с детьми",
INDEX(GRID!$B$17:$BI$27,MATCH(K$7,GRID!$A$17:$A$27,0),MATCH(1,($U$2=GRID!$B$1:$BI$1)*(КАЛЕНДАРЬ!$U21=GRID!$B$3:$BI$3), 0))*GRID!$B$65,
ROUNDUP(INDEX(GRID!$B$17:$BI$27,MATCH(K$7,GRID!$A$17:$A$27,0),MATCH(1,($U$2=GRID!$B$1:$BI$1)*(КАЛЕНДАРЬ!$U21=GRID!$B$3:$BI$3), 0))*GRID!$B$65*(1-GRID!$B$69),0))</f>
        <v>44978</v>
      </c>
      <c r="M125" s="47" cm="1">
        <f t="array" ref="M125">IF($I$2="Путешествия с детьми",
INDEX(GRID!$B$4:$BI$14,MATCH(M$7,GRID!$A$4:$A$14,0),MATCH(1,($U$2=GRID!$B$1:$BI$1)*(КАЛЕНДАРЬ!$U21=GRID!$B$3:$BI$3), 0))*GRID!$B$65,
ROUNDUP(INDEX(GRID!$B$4:$BI$14,MATCH(M$7,GRID!$A$4:$A$14,0),MATCH(1,($U$2=GRID!$B$1:$BI$1)*(КАЛЕНДАРЬ!$U21=GRID!$B$3:$BI$3),0))*GRID!$B$65*(1-GRID!$B$69),0))</f>
        <v>47816</v>
      </c>
      <c r="N125" s="48" cm="1">
        <f t="array" ref="N125">IF($I$2="Путешествия с детьми",
INDEX(GRID!$B$17:$BI$27,MATCH(M$7,GRID!$A$17:$A$27,0),MATCH(1,($U$2=GRID!$B$1:$BI$1)*(КАЛЕНДАРЬ!$U21=GRID!$B$3:$BI$3), 0))*GRID!$B$65,
ROUNDUP(INDEX(GRID!$B$17:$BI$27,MATCH(M$7,GRID!$A$17:$A$27,0),MATCH(1,($U$2=GRID!$B$1:$BI$1)*(КАЛЕНДАРЬ!$U21=GRID!$B$3:$BI$3), 0))*GRID!$B$65*(1-GRID!$B$69),0))</f>
        <v>49966</v>
      </c>
      <c r="O125" s="47" cm="1">
        <f t="array" ref="O125">IF($I$2="Путешествия с детьми",
INDEX(GRID!$B$4:$BI$14,MATCH(O$7,GRID!$A$4:$A$14,0),MATCH(1,($U$2=GRID!$B$1:$BI$1)*(КАЛЕНДАРЬ!$U21=GRID!$B$3:$BI$3), 0))*GRID!$B$65,
ROUNDUP(INDEX(GRID!$B$4:$BI$14,MATCH(O$7,GRID!$A$4:$A$14,0),MATCH(1,($U$2=GRID!$B$1:$BI$1)*(КАЛЕНДАРЬ!$U21=GRID!$B$3:$BI$3),0))*GRID!$B$65*(1-GRID!$B$69),0))</f>
        <v>53578</v>
      </c>
      <c r="P125" s="48" cm="1">
        <f t="array" ref="P125">IF($I$2="Путешествия с детьми",
INDEX(GRID!$B$17:$BI$27,MATCH(O$7,GRID!$A$17:$A$27,0),MATCH(1,($U$2=GRID!$B$1:$BI$1)*(КАЛЕНДАРЬ!$U21=GRID!$B$3:$BI$3), 0))*GRID!$B$65,
ROUNDUP(INDEX(GRID!$B$17:$BI$27,MATCH(O$7,GRID!$A$17:$A$27,0),MATCH(1,($U$2=GRID!$B$1:$BI$1)*(КАЛЕНДАРЬ!$U21=GRID!$B$3:$BI$3), 0))*GRID!$B$65*(1-GRID!$B$69),0))</f>
        <v>55728</v>
      </c>
      <c r="Q125" s="47" t="e" cm="1">
        <f t="array" ref="Q125">IF($I$2="Путешествия с детьми",
INDEX(GRID!$B$4:$BI$14,MATCH(Q$7,GRID!$A$4:$A$14,0),MATCH(1,($U$2=GRID!$B$1:$BI$1)*(КАЛЕНДАРЬ!$U21=GRID!$B$3:$BI$3), 0))*GRID!$B$65,
ROUNDUP(INDEX(GRID!$B$4:$BI$14,MATCH(Q$7,GRID!$A$4:$A$14,0),MATCH(1,($U$2=GRID!$B$1:$BI$1)*(КАЛЕНДАРЬ!$U21=GRID!$B$3:$BI$3),0))*GRID!$B$65*(1-GRID!$B$69),0))</f>
        <v>#N/A</v>
      </c>
      <c r="R125" s="48" t="e" cm="1">
        <f t="array" ref="R125">IF($I$2="Путешествия с детьми",
INDEX(GRID!$B$17:$BI$27,MATCH(Q$7,GRID!$A$17:$A$27,0),MATCH(1,($U$2=GRID!$B$1:$BI$1)*(КАЛЕНДАРЬ!$U21=GRID!$B$3:$BI$3), 0))*GRID!$B$65,
ROUNDUP(INDEX(GRID!$B$17:$BI$27,MATCH(Q$7,GRID!$A$17:$A$27,0),MATCH(1,($U$2=GRID!$B$1:$BI$1)*(КАЛЕНДАРЬ!$U21=GRID!$B$3:$BI$3), 0))*GRID!$B$65*(1-GRID!$B$69),0))</f>
        <v>#N/A</v>
      </c>
      <c r="S125" s="47" t="e" cm="1">
        <f t="array" ref="S125">IF($I$2="Путешествия с детьми",
INDEX(GRID!$B$4:$BI$14,MATCH(S$7,GRID!$A$4:$A$14,0),MATCH(1,($U$2=GRID!$B$1:$BI$1)*(КАЛЕНДАРЬ!$U21=GRID!$B$3:$BI$3), 0))*GRID!$B$65,
ROUNDUP(INDEX(GRID!$B$4:$BI$14,MATCH(S$7,GRID!$A$4:$A$14,0),MATCH(1,($U$2=GRID!$B$1:$BI$1)*(КАЛЕНДАРЬ!$U21=GRID!$B$3:$BI$3),0))*GRID!$B$65*(1-GRID!$B$69),0))</f>
        <v>#N/A</v>
      </c>
      <c r="T125" s="48" t="e" cm="1">
        <f t="array" ref="T125">IF($I$2="Путешествия с детьми",
INDEX(GRID!$B$17:$BI$27,MATCH(S$7,GRID!$A$17:$A$27,0),MATCH(1,($U$2=GRID!$B$1:$BI$1)*(КАЛЕНДАРЬ!$U21=GRID!$B$3:$BI$3), 0))*GRID!$B$65,
ROUNDUP(INDEX(GRID!$B$17:$BI$27,MATCH(S$7,GRID!$A$17:$A$27,0),MATCH(1,($U$2=GRID!$B$1:$BI$1)*(КАЛЕНДАРЬ!$U21=GRID!$B$3:$BI$3), 0))*GRID!$B$65*(1-GRID!$B$69),0))</f>
        <v>#N/A</v>
      </c>
      <c r="U125" s="47" cm="1">
        <f t="array" ref="U125">IF($I$2="Путешествия с детьми",
INDEX(GRID!$B$4:$BI$14,MATCH(U$7,GRID!$A$4:$A$14,0),MATCH(1,($U$2=GRID!$B$1:$BI$1)*(КАЛЕНДАРЬ!$U21=GRID!$B$3:$BI$3), 0))*GRID!$B$65,
ROUNDUP(INDEX(GRID!$B$4:$BI$14,MATCH(U$7,GRID!$A$4:$A$14,0),MATCH(1,($U$2=GRID!$B$1:$BI$1)*(КАЛЕНДАРЬ!$U21=GRID!$B$3:$BI$3),0))*GRID!$B$65*(1-GRID!$B$69),0))</f>
        <v>83420</v>
      </c>
      <c r="V125" s="48" cm="1">
        <f t="array" ref="V125">IF($I$2="Путешествия с детьми",
INDEX(GRID!$B$17:$BI$27,MATCH(U$7,GRID!$A$17:$A$27,0),MATCH(1,($U$2=GRID!$B$1:$BI$1)*(КАЛЕНДАРЬ!$U21=GRID!$B$3:$BI$3), 0))*GRID!$B$65,
ROUNDUP(INDEX(GRID!$B$17:$BI$27,MATCH(U$7,GRID!$A$17:$A$27,0),MATCH(1,($U$2=GRID!$B$1:$BI$1)*(КАЛЕНДАРЬ!$U21=GRID!$B$3:$BI$3), 0))*GRID!$B$65*(1-GRID!$B$69),0))</f>
        <v>85570</v>
      </c>
      <c r="W125" s="47" cm="1">
        <f t="array" ref="W125">IF($I$2="Путешествия с детьми",
INDEX(GRID!$B$4:$BI$14,MATCH(W$7,GRID!$A$4:$A$14,0),MATCH(1,($U$2=GRID!$B$1:$BI$1)*(КАЛЕНДАРЬ!$U21=GRID!$B$3:$BI$3), 0))*GRID!$B$65,
ROUNDUP(INDEX(GRID!$B$4:$BI$14,MATCH(W$7,GRID!$A$4:$A$14,0),MATCH(1,($U$2=GRID!$B$1:$BI$1)*(КАЛЕНДАРЬ!$U21=GRID!$B$3:$BI$3),0))*GRID!$B$65*(1-GRID!$B$69),0))</f>
        <v>292400</v>
      </c>
      <c r="X125" s="48" cm="1">
        <f t="array" ref="X125">IF($I$2="Путешествия с детьми",
INDEX(GRID!$B$17:$BI$27,MATCH(W$7,GRID!$A$17:$A$27,0),MATCH(1,($U$2=GRID!$B$1:$BI$1)*(КАЛЕНДАРЬ!$U21=GRID!$B$3:$BI$3), 0))*GRID!$B$65,
ROUNDUP(INDEX(GRID!$B$17:$BI$27,MATCH(W$7,GRID!$A$17:$A$27,0),MATCH(1,($U$2=GRID!$B$1:$BI$1)*(КАЛЕНДАРЬ!$U21=GRID!$B$3:$BI$3), 0))*GRID!$B$65*(1-GRID!$B$69),0))</f>
        <v>294550</v>
      </c>
    </row>
    <row r="126" spans="1:24" hidden="1" x14ac:dyDescent="0.2">
      <c r="A126" s="117" t="s">
        <v>46</v>
      </c>
      <c r="B126" s="117">
        <v>19</v>
      </c>
      <c r="C126" s="138" cm="1">
        <f t="array" ref="C126">IF($I$2="Путешествия с детьми",
INDEX(GRID!$B$4:$BI$14,MATCH(C$7,GRID!$A$4:$A$14,0),MATCH(1,($U$2=GRID!$B$1:$BI$1)*(КАЛЕНДАРЬ!$U22=GRID!$B$3:$BI$3), 0))*GRID!$B$65,
ROUNDUP(INDEX(GRID!$B$4:$BI$14,MATCH(C$7,GRID!$A$4:$A$14,0),MATCH(1,($U$2=GRID!$B$1:$BI$1)*(КАЛЕНДАРЬ!$U22=GRID!$B$3:$BI$3),0))*GRID!$B$65*(1-GRID!$B$69),0))</f>
        <v>27520</v>
      </c>
      <c r="D126" s="48" cm="1">
        <f t="array" ref="D126">IF($I$2="Путешествия с детьми",
INDEX(GRID!$B$17:$BI$27,MATCH(C$7,GRID!$A$17:$A$27,0),MATCH(1,($U$2=GRID!$B$1:$BI$1)*(КАЛЕНДАРЬ!$U22=GRID!$B$3:$BI$3), 0))*GRID!$B$65,
ROUNDUP(INDEX(GRID!$B$17:$BI$27,MATCH(C$7,GRID!$A$17:$A$27,0),MATCH(1,($U$2=GRID!$B$1:$BI$1)*(КАЛЕНДАРЬ!$U22=GRID!$B$3:$BI$3), 0))*GRID!$B$65*(1-GRID!$B$69),0))</f>
        <v>29670</v>
      </c>
      <c r="E126" s="47" cm="1">
        <f t="array" ref="E126">IF($I$2="Путешествия с детьми",
INDEX(GRID!$B$4:$BI$14,MATCH(E$7,GRID!$A$4:$A$14,0),MATCH(1,($U$2=GRID!$B$1:$BI$1)*(КАЛЕНДАРЬ!$U22=GRID!$B$3:$BI$3), 0))*GRID!$B$65,
ROUNDUP(INDEX(GRID!$B$4:$BI$14,MATCH(E$7,GRID!$A$4:$A$14,0),MATCH(1,($U$2=GRID!$B$1:$BI$1)*(КАЛЕНДАРЬ!$U22=GRID!$B$3:$BI$3),0))*GRID!$B$65*(1-GRID!$B$69),0))</f>
        <v>30788</v>
      </c>
      <c r="F126" s="48" cm="1">
        <f t="array" ref="F126">IF($I$2="Путешествия с детьми",
INDEX(GRID!$B$17:$BI$27,MATCH(E$7,GRID!$A$17:$A$27,0),MATCH(1,($U$2=GRID!$B$1:$BI$1)*(КАЛЕНДАРЬ!$U22=GRID!$B$3:$BI$3), 0))*GRID!$B$65,
ROUNDUP(INDEX(GRID!$B$17:$BI$27,MATCH(E$7,GRID!$A$17:$A$27,0),MATCH(1,($U$2=GRID!$B$1:$BI$1)*(КАЛЕНДАРЬ!$U22=GRID!$B$3:$BI$3), 0))*GRID!$B$65*(1-GRID!$B$69),0))</f>
        <v>32938</v>
      </c>
      <c r="G126" s="47" t="e" cm="1">
        <f t="array" ref="G126">IF($I$2="Путешествия с детьми",
INDEX(GRID!$B$4:$BI$14,MATCH(G$7,GRID!$A$4:$A$14,0),MATCH(1,($U$2=GRID!$B$1:$BI$1)*(КАЛЕНДАРЬ!$U22=GRID!$B$3:$BI$3), 0))*GRID!$B$65,
ROUNDUP(INDEX(GRID!$B$4:$BI$14,MATCH(G$7,GRID!$A$4:$A$14,0),MATCH(1,($U$2=GRID!$B$1:$BI$1)*(КАЛЕНДАРЬ!$U22=GRID!$B$3:$BI$3),0))*GRID!$B$65*(1-GRID!$B$69),0))</f>
        <v>#N/A</v>
      </c>
      <c r="H126" s="48" t="e" cm="1">
        <f t="array" ref="H126">IF($I$2="Путешествия с детьми",
INDEX(GRID!$B$17:$BI$27,MATCH(G$7,GRID!$A$17:$A$27,0),MATCH(1,($U$2=GRID!$B$1:$BI$1)*(КАЛЕНДАРЬ!$U22=GRID!$B$3:$BI$3), 0))*GRID!$B$65,
ROUNDUP(INDEX(GRID!$B$17:$BI$27,MATCH(G$7,GRID!$A$17:$A$27,0),MATCH(1,($U$2=GRID!$B$1:$BI$1)*(КАЛЕНДАРЬ!$U22=GRID!$B$3:$BI$3), 0))*GRID!$B$65*(1-GRID!$B$69),0))</f>
        <v>#N/A</v>
      </c>
      <c r="I126" s="47" t="e" cm="1">
        <f t="array" ref="I126">IF($I$2="Путешествия с детьми",
INDEX(GRID!$B$4:$BI$14,MATCH(I$7,GRID!$A$4:$A$14,0),MATCH(1,($U$2=GRID!$B$1:$BI$1)*(КАЛЕНДАРЬ!$U22=GRID!$B$3:$BI$3), 0))*GRID!$B$65,
ROUNDUP(INDEX(GRID!$B$4:$BI$14,MATCH(I$7,GRID!$A$4:$A$14,0),MATCH(1,($U$2=GRID!$B$1:$BI$1)*(КАЛЕНДАРЬ!$U22=GRID!$B$3:$BI$3),0))*GRID!$B$65*(1-GRID!$B$69),0))</f>
        <v>#N/A</v>
      </c>
      <c r="J126" s="48" t="e" cm="1">
        <f t="array" ref="J126">IF($I$2="Путешествия с детьми",
INDEX(GRID!$B$17:$BI$27,MATCH(I$7,GRID!$A$17:$A$27,0),MATCH(1,($U$2=GRID!$B$1:$BI$1)*(КАЛЕНДАРЬ!$U22=GRID!$B$3:$BI$3), 0))*GRID!$B$65,
ROUNDUP(INDEX(GRID!$B$17:$BI$27,MATCH(I$7,GRID!$A$17:$A$27,0),MATCH(1,($U$2=GRID!$B$1:$BI$1)*(КАЛЕНДАРЬ!$U22=GRID!$B$3:$BI$3), 0))*GRID!$B$65*(1-GRID!$B$69),0))</f>
        <v>#N/A</v>
      </c>
      <c r="K126" s="47" cm="1">
        <f t="array" ref="K126">IF($I$2="Путешествия с детьми",
INDEX(GRID!$B$4:$BI$14,MATCH(K$7,GRID!$A$4:$A$14,0),MATCH(1,($U$2=GRID!$B$1:$BI$1)*(КАЛЕНДАРЬ!$U22=GRID!$B$3:$BI$3), 0))*GRID!$B$65,
ROUNDUP(INDEX(GRID!$B$4:$BI$14,MATCH(K$7,GRID!$A$4:$A$14,0),MATCH(1,($U$2=GRID!$B$1:$BI$1)*(КАЛЕНДАРЬ!$U22=GRID!$B$3:$BI$3),0))*GRID!$B$65*(1-GRID!$B$69),0))</f>
        <v>42828</v>
      </c>
      <c r="L126" s="48" cm="1">
        <f t="array" ref="L126">IF($I$2="Путешествия с детьми",
INDEX(GRID!$B$17:$BI$27,MATCH(K$7,GRID!$A$17:$A$27,0),MATCH(1,($U$2=GRID!$B$1:$BI$1)*(КАЛЕНДАРЬ!$U22=GRID!$B$3:$BI$3), 0))*GRID!$B$65,
ROUNDUP(INDEX(GRID!$B$17:$BI$27,MATCH(K$7,GRID!$A$17:$A$27,0),MATCH(1,($U$2=GRID!$B$1:$BI$1)*(КАЛЕНДАРЬ!$U22=GRID!$B$3:$BI$3), 0))*GRID!$B$65*(1-GRID!$B$69),0))</f>
        <v>44978</v>
      </c>
      <c r="M126" s="47" cm="1">
        <f t="array" ref="M126">IF($I$2="Путешествия с детьми",
INDEX(GRID!$B$4:$BI$14,MATCH(M$7,GRID!$A$4:$A$14,0),MATCH(1,($U$2=GRID!$B$1:$BI$1)*(КАЛЕНДАРЬ!$U22=GRID!$B$3:$BI$3), 0))*GRID!$B$65,
ROUNDUP(INDEX(GRID!$B$4:$BI$14,MATCH(M$7,GRID!$A$4:$A$14,0),MATCH(1,($U$2=GRID!$B$1:$BI$1)*(КАЛЕНДАРЬ!$U22=GRID!$B$3:$BI$3),0))*GRID!$B$65*(1-GRID!$B$69),0))</f>
        <v>47816</v>
      </c>
      <c r="N126" s="48" cm="1">
        <f t="array" ref="N126">IF($I$2="Путешествия с детьми",
INDEX(GRID!$B$17:$BI$27,MATCH(M$7,GRID!$A$17:$A$27,0),MATCH(1,($U$2=GRID!$B$1:$BI$1)*(КАЛЕНДАРЬ!$U22=GRID!$B$3:$BI$3), 0))*GRID!$B$65,
ROUNDUP(INDEX(GRID!$B$17:$BI$27,MATCH(M$7,GRID!$A$17:$A$27,0),MATCH(1,($U$2=GRID!$B$1:$BI$1)*(КАЛЕНДАРЬ!$U22=GRID!$B$3:$BI$3), 0))*GRID!$B$65*(1-GRID!$B$69),0))</f>
        <v>49966</v>
      </c>
      <c r="O126" s="47" cm="1">
        <f t="array" ref="O126">IF($I$2="Путешествия с детьми",
INDEX(GRID!$B$4:$BI$14,MATCH(O$7,GRID!$A$4:$A$14,0),MATCH(1,($U$2=GRID!$B$1:$BI$1)*(КАЛЕНДАРЬ!$U22=GRID!$B$3:$BI$3), 0))*GRID!$B$65,
ROUNDUP(INDEX(GRID!$B$4:$BI$14,MATCH(O$7,GRID!$A$4:$A$14,0),MATCH(1,($U$2=GRID!$B$1:$BI$1)*(КАЛЕНДАРЬ!$U22=GRID!$B$3:$BI$3),0))*GRID!$B$65*(1-GRID!$B$69),0))</f>
        <v>53578</v>
      </c>
      <c r="P126" s="48" cm="1">
        <f t="array" ref="P126">IF($I$2="Путешествия с детьми",
INDEX(GRID!$B$17:$BI$27,MATCH(O$7,GRID!$A$17:$A$27,0),MATCH(1,($U$2=GRID!$B$1:$BI$1)*(КАЛЕНДАРЬ!$U22=GRID!$B$3:$BI$3), 0))*GRID!$B$65,
ROUNDUP(INDEX(GRID!$B$17:$BI$27,MATCH(O$7,GRID!$A$17:$A$27,0),MATCH(1,($U$2=GRID!$B$1:$BI$1)*(КАЛЕНДАРЬ!$U22=GRID!$B$3:$BI$3), 0))*GRID!$B$65*(1-GRID!$B$69),0))</f>
        <v>55728</v>
      </c>
      <c r="Q126" s="47" t="e" cm="1">
        <f t="array" ref="Q126">IF($I$2="Путешествия с детьми",
INDEX(GRID!$B$4:$BI$14,MATCH(Q$7,GRID!$A$4:$A$14,0),MATCH(1,($U$2=GRID!$B$1:$BI$1)*(КАЛЕНДАРЬ!$U22=GRID!$B$3:$BI$3), 0))*GRID!$B$65,
ROUNDUP(INDEX(GRID!$B$4:$BI$14,MATCH(Q$7,GRID!$A$4:$A$14,0),MATCH(1,($U$2=GRID!$B$1:$BI$1)*(КАЛЕНДАРЬ!$U22=GRID!$B$3:$BI$3),0))*GRID!$B$65*(1-GRID!$B$69),0))</f>
        <v>#N/A</v>
      </c>
      <c r="R126" s="48" t="e" cm="1">
        <f t="array" ref="R126">IF($I$2="Путешествия с детьми",
INDEX(GRID!$B$17:$BI$27,MATCH(Q$7,GRID!$A$17:$A$27,0),MATCH(1,($U$2=GRID!$B$1:$BI$1)*(КАЛЕНДАРЬ!$U22=GRID!$B$3:$BI$3), 0))*GRID!$B$65,
ROUNDUP(INDEX(GRID!$B$17:$BI$27,MATCH(Q$7,GRID!$A$17:$A$27,0),MATCH(1,($U$2=GRID!$B$1:$BI$1)*(КАЛЕНДАРЬ!$U22=GRID!$B$3:$BI$3), 0))*GRID!$B$65*(1-GRID!$B$69),0))</f>
        <v>#N/A</v>
      </c>
      <c r="S126" s="47" t="e" cm="1">
        <f t="array" ref="S126">IF($I$2="Путешествия с детьми",
INDEX(GRID!$B$4:$BI$14,MATCH(S$7,GRID!$A$4:$A$14,0),MATCH(1,($U$2=GRID!$B$1:$BI$1)*(КАЛЕНДАРЬ!$U22=GRID!$B$3:$BI$3), 0))*GRID!$B$65,
ROUNDUP(INDEX(GRID!$B$4:$BI$14,MATCH(S$7,GRID!$A$4:$A$14,0),MATCH(1,($U$2=GRID!$B$1:$BI$1)*(КАЛЕНДАРЬ!$U22=GRID!$B$3:$BI$3),0))*GRID!$B$65*(1-GRID!$B$69),0))</f>
        <v>#N/A</v>
      </c>
      <c r="T126" s="48" t="e" cm="1">
        <f t="array" ref="T126">IF($I$2="Путешествия с детьми",
INDEX(GRID!$B$17:$BI$27,MATCH(S$7,GRID!$A$17:$A$27,0),MATCH(1,($U$2=GRID!$B$1:$BI$1)*(КАЛЕНДАРЬ!$U22=GRID!$B$3:$BI$3), 0))*GRID!$B$65,
ROUNDUP(INDEX(GRID!$B$17:$BI$27,MATCH(S$7,GRID!$A$17:$A$27,0),MATCH(1,($U$2=GRID!$B$1:$BI$1)*(КАЛЕНДАРЬ!$U22=GRID!$B$3:$BI$3), 0))*GRID!$B$65*(1-GRID!$B$69),0))</f>
        <v>#N/A</v>
      </c>
      <c r="U126" s="47" cm="1">
        <f t="array" ref="U126">IF($I$2="Путешествия с детьми",
INDEX(GRID!$B$4:$BI$14,MATCH(U$7,GRID!$A$4:$A$14,0),MATCH(1,($U$2=GRID!$B$1:$BI$1)*(КАЛЕНДАРЬ!$U22=GRID!$B$3:$BI$3), 0))*GRID!$B$65,
ROUNDUP(INDEX(GRID!$B$4:$BI$14,MATCH(U$7,GRID!$A$4:$A$14,0),MATCH(1,($U$2=GRID!$B$1:$BI$1)*(КАЛЕНДАРЬ!$U22=GRID!$B$3:$BI$3),0))*GRID!$B$65*(1-GRID!$B$69),0))</f>
        <v>83420</v>
      </c>
      <c r="V126" s="48" cm="1">
        <f t="array" ref="V126">IF($I$2="Путешествия с детьми",
INDEX(GRID!$B$17:$BI$27,MATCH(U$7,GRID!$A$17:$A$27,0),MATCH(1,($U$2=GRID!$B$1:$BI$1)*(КАЛЕНДАРЬ!$U22=GRID!$B$3:$BI$3), 0))*GRID!$B$65,
ROUNDUP(INDEX(GRID!$B$17:$BI$27,MATCH(U$7,GRID!$A$17:$A$27,0),MATCH(1,($U$2=GRID!$B$1:$BI$1)*(КАЛЕНДАРЬ!$U22=GRID!$B$3:$BI$3), 0))*GRID!$B$65*(1-GRID!$B$69),0))</f>
        <v>85570</v>
      </c>
      <c r="W126" s="47" cm="1">
        <f t="array" ref="W126">IF($I$2="Путешествия с детьми",
INDEX(GRID!$B$4:$BI$14,MATCH(W$7,GRID!$A$4:$A$14,0),MATCH(1,($U$2=GRID!$B$1:$BI$1)*(КАЛЕНДАРЬ!$U22=GRID!$B$3:$BI$3), 0))*GRID!$B$65,
ROUNDUP(INDEX(GRID!$B$4:$BI$14,MATCH(W$7,GRID!$A$4:$A$14,0),MATCH(1,($U$2=GRID!$B$1:$BI$1)*(КАЛЕНДАРЬ!$U22=GRID!$B$3:$BI$3),0))*GRID!$B$65*(1-GRID!$B$69),0))</f>
        <v>292400</v>
      </c>
      <c r="X126" s="48" cm="1">
        <f t="array" ref="X126">IF($I$2="Путешествия с детьми",
INDEX(GRID!$B$17:$BI$27,MATCH(W$7,GRID!$A$17:$A$27,0),MATCH(1,($U$2=GRID!$B$1:$BI$1)*(КАЛЕНДАРЬ!$U22=GRID!$B$3:$BI$3), 0))*GRID!$B$65,
ROUNDUP(INDEX(GRID!$B$17:$BI$27,MATCH(W$7,GRID!$A$17:$A$27,0),MATCH(1,($U$2=GRID!$B$1:$BI$1)*(КАЛЕНДАРЬ!$U22=GRID!$B$3:$BI$3), 0))*GRID!$B$65*(1-GRID!$B$69),0))</f>
        <v>294550</v>
      </c>
    </row>
    <row r="127" spans="1:24" hidden="1" x14ac:dyDescent="0.2">
      <c r="A127" s="117" t="s">
        <v>47</v>
      </c>
      <c r="B127" s="117">
        <v>20</v>
      </c>
      <c r="C127" s="138" cm="1">
        <f t="array" ref="C127">IF($I$2="Путешествия с детьми",
INDEX(GRID!$B$4:$BI$14,MATCH(C$7,GRID!$A$4:$A$14,0),MATCH(1,($U$2=GRID!$B$1:$BI$1)*(КАЛЕНДАРЬ!$U23=GRID!$B$3:$BI$3), 0))*GRID!$B$65,
ROUNDUP(INDEX(GRID!$B$4:$BI$14,MATCH(C$7,GRID!$A$4:$A$14,0),MATCH(1,($U$2=GRID!$B$1:$BI$1)*(КАЛЕНДАРЬ!$U23=GRID!$B$3:$BI$3),0))*GRID!$B$65*(1-GRID!$B$69),0))</f>
        <v>27520</v>
      </c>
      <c r="D127" s="48" cm="1">
        <f t="array" ref="D127">IF($I$2="Путешествия с детьми",
INDEX(GRID!$B$17:$BI$27,MATCH(C$7,GRID!$A$17:$A$27,0),MATCH(1,($U$2=GRID!$B$1:$BI$1)*(КАЛЕНДАРЬ!$U23=GRID!$B$3:$BI$3), 0))*GRID!$B$65,
ROUNDUP(INDEX(GRID!$B$17:$BI$27,MATCH(C$7,GRID!$A$17:$A$27,0),MATCH(1,($U$2=GRID!$B$1:$BI$1)*(КАЛЕНДАРЬ!$U23=GRID!$B$3:$BI$3), 0))*GRID!$B$65*(1-GRID!$B$69),0))</f>
        <v>29670</v>
      </c>
      <c r="E127" s="47" cm="1">
        <f t="array" ref="E127">IF($I$2="Путешествия с детьми",
INDEX(GRID!$B$4:$BI$14,MATCH(E$7,GRID!$A$4:$A$14,0),MATCH(1,($U$2=GRID!$B$1:$BI$1)*(КАЛЕНДАРЬ!$U23=GRID!$B$3:$BI$3), 0))*GRID!$B$65,
ROUNDUP(INDEX(GRID!$B$4:$BI$14,MATCH(E$7,GRID!$A$4:$A$14,0),MATCH(1,($U$2=GRID!$B$1:$BI$1)*(КАЛЕНДАРЬ!$U23=GRID!$B$3:$BI$3),0))*GRID!$B$65*(1-GRID!$B$69),0))</f>
        <v>30788</v>
      </c>
      <c r="F127" s="48" cm="1">
        <f t="array" ref="F127">IF($I$2="Путешествия с детьми",
INDEX(GRID!$B$17:$BI$27,MATCH(E$7,GRID!$A$17:$A$27,0),MATCH(1,($U$2=GRID!$B$1:$BI$1)*(КАЛЕНДАРЬ!$U23=GRID!$B$3:$BI$3), 0))*GRID!$B$65,
ROUNDUP(INDEX(GRID!$B$17:$BI$27,MATCH(E$7,GRID!$A$17:$A$27,0),MATCH(1,($U$2=GRID!$B$1:$BI$1)*(КАЛЕНДАРЬ!$U23=GRID!$B$3:$BI$3), 0))*GRID!$B$65*(1-GRID!$B$69),0))</f>
        <v>32938</v>
      </c>
      <c r="G127" s="47" t="e" cm="1">
        <f t="array" ref="G127">IF($I$2="Путешествия с детьми",
INDEX(GRID!$B$4:$BI$14,MATCH(G$7,GRID!$A$4:$A$14,0),MATCH(1,($U$2=GRID!$B$1:$BI$1)*(КАЛЕНДАРЬ!$U23=GRID!$B$3:$BI$3), 0))*GRID!$B$65,
ROUNDUP(INDEX(GRID!$B$4:$BI$14,MATCH(G$7,GRID!$A$4:$A$14,0),MATCH(1,($U$2=GRID!$B$1:$BI$1)*(КАЛЕНДАРЬ!$U23=GRID!$B$3:$BI$3),0))*GRID!$B$65*(1-GRID!$B$69),0))</f>
        <v>#N/A</v>
      </c>
      <c r="H127" s="48" t="e" cm="1">
        <f t="array" ref="H127">IF($I$2="Путешествия с детьми",
INDEX(GRID!$B$17:$BI$27,MATCH(G$7,GRID!$A$17:$A$27,0),MATCH(1,($U$2=GRID!$B$1:$BI$1)*(КАЛЕНДАРЬ!$U23=GRID!$B$3:$BI$3), 0))*GRID!$B$65,
ROUNDUP(INDEX(GRID!$B$17:$BI$27,MATCH(G$7,GRID!$A$17:$A$27,0),MATCH(1,($U$2=GRID!$B$1:$BI$1)*(КАЛЕНДАРЬ!$U23=GRID!$B$3:$BI$3), 0))*GRID!$B$65*(1-GRID!$B$69),0))</f>
        <v>#N/A</v>
      </c>
      <c r="I127" s="47" t="e" cm="1">
        <f t="array" ref="I127">IF($I$2="Путешествия с детьми",
INDEX(GRID!$B$4:$BI$14,MATCH(I$7,GRID!$A$4:$A$14,0),MATCH(1,($U$2=GRID!$B$1:$BI$1)*(КАЛЕНДАРЬ!$U23=GRID!$B$3:$BI$3), 0))*GRID!$B$65,
ROUNDUP(INDEX(GRID!$B$4:$BI$14,MATCH(I$7,GRID!$A$4:$A$14,0),MATCH(1,($U$2=GRID!$B$1:$BI$1)*(КАЛЕНДАРЬ!$U23=GRID!$B$3:$BI$3),0))*GRID!$B$65*(1-GRID!$B$69),0))</f>
        <v>#N/A</v>
      </c>
      <c r="J127" s="48" t="e" cm="1">
        <f t="array" ref="J127">IF($I$2="Путешествия с детьми",
INDEX(GRID!$B$17:$BI$27,MATCH(I$7,GRID!$A$17:$A$27,0),MATCH(1,($U$2=GRID!$B$1:$BI$1)*(КАЛЕНДАРЬ!$U23=GRID!$B$3:$BI$3), 0))*GRID!$B$65,
ROUNDUP(INDEX(GRID!$B$17:$BI$27,MATCH(I$7,GRID!$A$17:$A$27,0),MATCH(1,($U$2=GRID!$B$1:$BI$1)*(КАЛЕНДАРЬ!$U23=GRID!$B$3:$BI$3), 0))*GRID!$B$65*(1-GRID!$B$69),0))</f>
        <v>#N/A</v>
      </c>
      <c r="K127" s="47" cm="1">
        <f t="array" ref="K127">IF($I$2="Путешествия с детьми",
INDEX(GRID!$B$4:$BI$14,MATCH(K$7,GRID!$A$4:$A$14,0),MATCH(1,($U$2=GRID!$B$1:$BI$1)*(КАЛЕНДАРЬ!$U23=GRID!$B$3:$BI$3), 0))*GRID!$B$65,
ROUNDUP(INDEX(GRID!$B$4:$BI$14,MATCH(K$7,GRID!$A$4:$A$14,0),MATCH(1,($U$2=GRID!$B$1:$BI$1)*(КАЛЕНДАРЬ!$U23=GRID!$B$3:$BI$3),0))*GRID!$B$65*(1-GRID!$B$69),0))</f>
        <v>42828</v>
      </c>
      <c r="L127" s="48" cm="1">
        <f t="array" ref="L127">IF($I$2="Путешествия с детьми",
INDEX(GRID!$B$17:$BI$27,MATCH(K$7,GRID!$A$17:$A$27,0),MATCH(1,($U$2=GRID!$B$1:$BI$1)*(КАЛЕНДАРЬ!$U23=GRID!$B$3:$BI$3), 0))*GRID!$B$65,
ROUNDUP(INDEX(GRID!$B$17:$BI$27,MATCH(K$7,GRID!$A$17:$A$27,0),MATCH(1,($U$2=GRID!$B$1:$BI$1)*(КАЛЕНДАРЬ!$U23=GRID!$B$3:$BI$3), 0))*GRID!$B$65*(1-GRID!$B$69),0))</f>
        <v>44978</v>
      </c>
      <c r="M127" s="47" cm="1">
        <f t="array" ref="M127">IF($I$2="Путешествия с детьми",
INDEX(GRID!$B$4:$BI$14,MATCH(M$7,GRID!$A$4:$A$14,0),MATCH(1,($U$2=GRID!$B$1:$BI$1)*(КАЛЕНДАРЬ!$U23=GRID!$B$3:$BI$3), 0))*GRID!$B$65,
ROUNDUP(INDEX(GRID!$B$4:$BI$14,MATCH(M$7,GRID!$A$4:$A$14,0),MATCH(1,($U$2=GRID!$B$1:$BI$1)*(КАЛЕНДАРЬ!$U23=GRID!$B$3:$BI$3),0))*GRID!$B$65*(1-GRID!$B$69),0))</f>
        <v>47816</v>
      </c>
      <c r="N127" s="48" cm="1">
        <f t="array" ref="N127">IF($I$2="Путешествия с детьми",
INDEX(GRID!$B$17:$BI$27,MATCH(M$7,GRID!$A$17:$A$27,0),MATCH(1,($U$2=GRID!$B$1:$BI$1)*(КАЛЕНДАРЬ!$U23=GRID!$B$3:$BI$3), 0))*GRID!$B$65,
ROUNDUP(INDEX(GRID!$B$17:$BI$27,MATCH(M$7,GRID!$A$17:$A$27,0),MATCH(1,($U$2=GRID!$B$1:$BI$1)*(КАЛЕНДАРЬ!$U23=GRID!$B$3:$BI$3), 0))*GRID!$B$65*(1-GRID!$B$69),0))</f>
        <v>49966</v>
      </c>
      <c r="O127" s="47" cm="1">
        <f t="array" ref="O127">IF($I$2="Путешествия с детьми",
INDEX(GRID!$B$4:$BI$14,MATCH(O$7,GRID!$A$4:$A$14,0),MATCH(1,($U$2=GRID!$B$1:$BI$1)*(КАЛЕНДАРЬ!$U23=GRID!$B$3:$BI$3), 0))*GRID!$B$65,
ROUNDUP(INDEX(GRID!$B$4:$BI$14,MATCH(O$7,GRID!$A$4:$A$14,0),MATCH(1,($U$2=GRID!$B$1:$BI$1)*(КАЛЕНДАРЬ!$U23=GRID!$B$3:$BI$3),0))*GRID!$B$65*(1-GRID!$B$69),0))</f>
        <v>53578</v>
      </c>
      <c r="P127" s="48" cm="1">
        <f t="array" ref="P127">IF($I$2="Путешествия с детьми",
INDEX(GRID!$B$17:$BI$27,MATCH(O$7,GRID!$A$17:$A$27,0),MATCH(1,($U$2=GRID!$B$1:$BI$1)*(КАЛЕНДАРЬ!$U23=GRID!$B$3:$BI$3), 0))*GRID!$B$65,
ROUNDUP(INDEX(GRID!$B$17:$BI$27,MATCH(O$7,GRID!$A$17:$A$27,0),MATCH(1,($U$2=GRID!$B$1:$BI$1)*(КАЛЕНДАРЬ!$U23=GRID!$B$3:$BI$3), 0))*GRID!$B$65*(1-GRID!$B$69),0))</f>
        <v>55728</v>
      </c>
      <c r="Q127" s="47" t="e" cm="1">
        <f t="array" ref="Q127">IF($I$2="Путешествия с детьми",
INDEX(GRID!$B$4:$BI$14,MATCH(Q$7,GRID!$A$4:$A$14,0),MATCH(1,($U$2=GRID!$B$1:$BI$1)*(КАЛЕНДАРЬ!$U23=GRID!$B$3:$BI$3), 0))*GRID!$B$65,
ROUNDUP(INDEX(GRID!$B$4:$BI$14,MATCH(Q$7,GRID!$A$4:$A$14,0),MATCH(1,($U$2=GRID!$B$1:$BI$1)*(КАЛЕНДАРЬ!$U23=GRID!$B$3:$BI$3),0))*GRID!$B$65*(1-GRID!$B$69),0))</f>
        <v>#N/A</v>
      </c>
      <c r="R127" s="48" t="e" cm="1">
        <f t="array" ref="R127">IF($I$2="Путешествия с детьми",
INDEX(GRID!$B$17:$BI$27,MATCH(Q$7,GRID!$A$17:$A$27,0),MATCH(1,($U$2=GRID!$B$1:$BI$1)*(КАЛЕНДАРЬ!$U23=GRID!$B$3:$BI$3), 0))*GRID!$B$65,
ROUNDUP(INDEX(GRID!$B$17:$BI$27,MATCH(Q$7,GRID!$A$17:$A$27,0),MATCH(1,($U$2=GRID!$B$1:$BI$1)*(КАЛЕНДАРЬ!$U23=GRID!$B$3:$BI$3), 0))*GRID!$B$65*(1-GRID!$B$69),0))</f>
        <v>#N/A</v>
      </c>
      <c r="S127" s="47" t="e" cm="1">
        <f t="array" ref="S127">IF($I$2="Путешествия с детьми",
INDEX(GRID!$B$4:$BI$14,MATCH(S$7,GRID!$A$4:$A$14,0),MATCH(1,($U$2=GRID!$B$1:$BI$1)*(КАЛЕНДАРЬ!$U23=GRID!$B$3:$BI$3), 0))*GRID!$B$65,
ROUNDUP(INDEX(GRID!$B$4:$BI$14,MATCH(S$7,GRID!$A$4:$A$14,0),MATCH(1,($U$2=GRID!$B$1:$BI$1)*(КАЛЕНДАРЬ!$U23=GRID!$B$3:$BI$3),0))*GRID!$B$65*(1-GRID!$B$69),0))</f>
        <v>#N/A</v>
      </c>
      <c r="T127" s="48" t="e" cm="1">
        <f t="array" ref="T127">IF($I$2="Путешествия с детьми",
INDEX(GRID!$B$17:$BI$27,MATCH(S$7,GRID!$A$17:$A$27,0),MATCH(1,($U$2=GRID!$B$1:$BI$1)*(КАЛЕНДАРЬ!$U23=GRID!$B$3:$BI$3), 0))*GRID!$B$65,
ROUNDUP(INDEX(GRID!$B$17:$BI$27,MATCH(S$7,GRID!$A$17:$A$27,0),MATCH(1,($U$2=GRID!$B$1:$BI$1)*(КАЛЕНДАРЬ!$U23=GRID!$B$3:$BI$3), 0))*GRID!$B$65*(1-GRID!$B$69),0))</f>
        <v>#N/A</v>
      </c>
      <c r="U127" s="47" cm="1">
        <f t="array" ref="U127">IF($I$2="Путешествия с детьми",
INDEX(GRID!$B$4:$BI$14,MATCH(U$7,GRID!$A$4:$A$14,0),MATCH(1,($U$2=GRID!$B$1:$BI$1)*(КАЛЕНДАРЬ!$U23=GRID!$B$3:$BI$3), 0))*GRID!$B$65,
ROUNDUP(INDEX(GRID!$B$4:$BI$14,MATCH(U$7,GRID!$A$4:$A$14,0),MATCH(1,($U$2=GRID!$B$1:$BI$1)*(КАЛЕНДАРЬ!$U23=GRID!$B$3:$BI$3),0))*GRID!$B$65*(1-GRID!$B$69),0))</f>
        <v>83420</v>
      </c>
      <c r="V127" s="48" cm="1">
        <f t="array" ref="V127">IF($I$2="Путешествия с детьми",
INDEX(GRID!$B$17:$BI$27,MATCH(U$7,GRID!$A$17:$A$27,0),MATCH(1,($U$2=GRID!$B$1:$BI$1)*(КАЛЕНДАРЬ!$U23=GRID!$B$3:$BI$3), 0))*GRID!$B$65,
ROUNDUP(INDEX(GRID!$B$17:$BI$27,MATCH(U$7,GRID!$A$17:$A$27,0),MATCH(1,($U$2=GRID!$B$1:$BI$1)*(КАЛЕНДАРЬ!$U23=GRID!$B$3:$BI$3), 0))*GRID!$B$65*(1-GRID!$B$69),0))</f>
        <v>85570</v>
      </c>
      <c r="W127" s="47" cm="1">
        <f t="array" ref="W127">IF($I$2="Путешествия с детьми",
INDEX(GRID!$B$4:$BI$14,MATCH(W$7,GRID!$A$4:$A$14,0),MATCH(1,($U$2=GRID!$B$1:$BI$1)*(КАЛЕНДАРЬ!$U23=GRID!$B$3:$BI$3), 0))*GRID!$B$65,
ROUNDUP(INDEX(GRID!$B$4:$BI$14,MATCH(W$7,GRID!$A$4:$A$14,0),MATCH(1,($U$2=GRID!$B$1:$BI$1)*(КАЛЕНДАРЬ!$U23=GRID!$B$3:$BI$3),0))*GRID!$B$65*(1-GRID!$B$69),0))</f>
        <v>292400</v>
      </c>
      <c r="X127" s="48" cm="1">
        <f t="array" ref="X127">IF($I$2="Путешествия с детьми",
INDEX(GRID!$B$17:$BI$27,MATCH(W$7,GRID!$A$17:$A$27,0),MATCH(1,($U$2=GRID!$B$1:$BI$1)*(КАЛЕНДАРЬ!$U23=GRID!$B$3:$BI$3), 0))*GRID!$B$65,
ROUNDUP(INDEX(GRID!$B$17:$BI$27,MATCH(W$7,GRID!$A$17:$A$27,0),MATCH(1,($U$2=GRID!$B$1:$BI$1)*(КАЛЕНДАРЬ!$U23=GRID!$B$3:$BI$3), 0))*GRID!$B$65*(1-GRID!$B$69),0))</f>
        <v>294550</v>
      </c>
    </row>
    <row r="128" spans="1:24" hidden="1" x14ac:dyDescent="0.2">
      <c r="A128" s="117" t="s">
        <v>48</v>
      </c>
      <c r="B128" s="117">
        <v>21</v>
      </c>
      <c r="C128" s="138" cm="1">
        <f t="array" ref="C128">IF($I$2="Путешествия с детьми",
INDEX(GRID!$B$4:$BI$14,MATCH(C$7,GRID!$A$4:$A$14,0),MATCH(1,($U$2=GRID!$B$1:$BI$1)*(КАЛЕНДАРЬ!$U24=GRID!$B$3:$BI$3), 0))*GRID!$B$65,
ROUNDUP(INDEX(GRID!$B$4:$BI$14,MATCH(C$7,GRID!$A$4:$A$14,0),MATCH(1,($U$2=GRID!$B$1:$BI$1)*(КАЛЕНДАРЬ!$U24=GRID!$B$3:$BI$3),0))*GRID!$B$65*(1-GRID!$B$69),0))</f>
        <v>27520</v>
      </c>
      <c r="D128" s="48" cm="1">
        <f t="array" ref="D128">IF($I$2="Путешествия с детьми",
INDEX(GRID!$B$17:$BI$27,MATCH(C$7,GRID!$A$17:$A$27,0),MATCH(1,($U$2=GRID!$B$1:$BI$1)*(КАЛЕНДАРЬ!$U24=GRID!$B$3:$BI$3), 0))*GRID!$B$65,
ROUNDUP(INDEX(GRID!$B$17:$BI$27,MATCH(C$7,GRID!$A$17:$A$27,0),MATCH(1,($U$2=GRID!$B$1:$BI$1)*(КАЛЕНДАРЬ!$U24=GRID!$B$3:$BI$3), 0))*GRID!$B$65*(1-GRID!$B$69),0))</f>
        <v>29670</v>
      </c>
      <c r="E128" s="47" cm="1">
        <f t="array" ref="E128">IF($I$2="Путешествия с детьми",
INDEX(GRID!$B$4:$BI$14,MATCH(E$7,GRID!$A$4:$A$14,0),MATCH(1,($U$2=GRID!$B$1:$BI$1)*(КАЛЕНДАРЬ!$U24=GRID!$B$3:$BI$3), 0))*GRID!$B$65,
ROUNDUP(INDEX(GRID!$B$4:$BI$14,MATCH(E$7,GRID!$A$4:$A$14,0),MATCH(1,($U$2=GRID!$B$1:$BI$1)*(КАЛЕНДАРЬ!$U24=GRID!$B$3:$BI$3),0))*GRID!$B$65*(1-GRID!$B$69),0))</f>
        <v>30788</v>
      </c>
      <c r="F128" s="48" cm="1">
        <f t="array" ref="F128">IF($I$2="Путешествия с детьми",
INDEX(GRID!$B$17:$BI$27,MATCH(E$7,GRID!$A$17:$A$27,0),MATCH(1,($U$2=GRID!$B$1:$BI$1)*(КАЛЕНДАРЬ!$U24=GRID!$B$3:$BI$3), 0))*GRID!$B$65,
ROUNDUP(INDEX(GRID!$B$17:$BI$27,MATCH(E$7,GRID!$A$17:$A$27,0),MATCH(1,($U$2=GRID!$B$1:$BI$1)*(КАЛЕНДАРЬ!$U24=GRID!$B$3:$BI$3), 0))*GRID!$B$65*(1-GRID!$B$69),0))</f>
        <v>32938</v>
      </c>
      <c r="G128" s="47" t="e" cm="1">
        <f t="array" ref="G128">IF($I$2="Путешествия с детьми",
INDEX(GRID!$B$4:$BI$14,MATCH(G$7,GRID!$A$4:$A$14,0),MATCH(1,($U$2=GRID!$B$1:$BI$1)*(КАЛЕНДАРЬ!$U24=GRID!$B$3:$BI$3), 0))*GRID!$B$65,
ROUNDUP(INDEX(GRID!$B$4:$BI$14,MATCH(G$7,GRID!$A$4:$A$14,0),MATCH(1,($U$2=GRID!$B$1:$BI$1)*(КАЛЕНДАРЬ!$U24=GRID!$B$3:$BI$3),0))*GRID!$B$65*(1-GRID!$B$69),0))</f>
        <v>#N/A</v>
      </c>
      <c r="H128" s="48" t="e" cm="1">
        <f t="array" ref="H128">IF($I$2="Путешествия с детьми",
INDEX(GRID!$B$17:$BI$27,MATCH(G$7,GRID!$A$17:$A$27,0),MATCH(1,($U$2=GRID!$B$1:$BI$1)*(КАЛЕНДАРЬ!$U24=GRID!$B$3:$BI$3), 0))*GRID!$B$65,
ROUNDUP(INDEX(GRID!$B$17:$BI$27,MATCH(G$7,GRID!$A$17:$A$27,0),MATCH(1,($U$2=GRID!$B$1:$BI$1)*(КАЛЕНДАРЬ!$U24=GRID!$B$3:$BI$3), 0))*GRID!$B$65*(1-GRID!$B$69),0))</f>
        <v>#N/A</v>
      </c>
      <c r="I128" s="47" t="e" cm="1">
        <f t="array" ref="I128">IF($I$2="Путешествия с детьми",
INDEX(GRID!$B$4:$BI$14,MATCH(I$7,GRID!$A$4:$A$14,0),MATCH(1,($U$2=GRID!$B$1:$BI$1)*(КАЛЕНДАРЬ!$U24=GRID!$B$3:$BI$3), 0))*GRID!$B$65,
ROUNDUP(INDEX(GRID!$B$4:$BI$14,MATCH(I$7,GRID!$A$4:$A$14,0),MATCH(1,($U$2=GRID!$B$1:$BI$1)*(КАЛЕНДАРЬ!$U24=GRID!$B$3:$BI$3),0))*GRID!$B$65*(1-GRID!$B$69),0))</f>
        <v>#N/A</v>
      </c>
      <c r="J128" s="48" t="e" cm="1">
        <f t="array" ref="J128">IF($I$2="Путешествия с детьми",
INDEX(GRID!$B$17:$BI$27,MATCH(I$7,GRID!$A$17:$A$27,0),MATCH(1,($U$2=GRID!$B$1:$BI$1)*(КАЛЕНДАРЬ!$U24=GRID!$B$3:$BI$3), 0))*GRID!$B$65,
ROUNDUP(INDEX(GRID!$B$17:$BI$27,MATCH(I$7,GRID!$A$17:$A$27,0),MATCH(1,($U$2=GRID!$B$1:$BI$1)*(КАЛЕНДАРЬ!$U24=GRID!$B$3:$BI$3), 0))*GRID!$B$65*(1-GRID!$B$69),0))</f>
        <v>#N/A</v>
      </c>
      <c r="K128" s="47" cm="1">
        <f t="array" ref="K128">IF($I$2="Путешествия с детьми",
INDEX(GRID!$B$4:$BI$14,MATCH(K$7,GRID!$A$4:$A$14,0),MATCH(1,($U$2=GRID!$B$1:$BI$1)*(КАЛЕНДАРЬ!$U24=GRID!$B$3:$BI$3), 0))*GRID!$B$65,
ROUNDUP(INDEX(GRID!$B$4:$BI$14,MATCH(K$7,GRID!$A$4:$A$14,0),MATCH(1,($U$2=GRID!$B$1:$BI$1)*(КАЛЕНДАРЬ!$U24=GRID!$B$3:$BI$3),0))*GRID!$B$65*(1-GRID!$B$69),0))</f>
        <v>42828</v>
      </c>
      <c r="L128" s="48" cm="1">
        <f t="array" ref="L128">IF($I$2="Путешествия с детьми",
INDEX(GRID!$B$17:$BI$27,MATCH(K$7,GRID!$A$17:$A$27,0),MATCH(1,($U$2=GRID!$B$1:$BI$1)*(КАЛЕНДАРЬ!$U24=GRID!$B$3:$BI$3), 0))*GRID!$B$65,
ROUNDUP(INDEX(GRID!$B$17:$BI$27,MATCH(K$7,GRID!$A$17:$A$27,0),MATCH(1,($U$2=GRID!$B$1:$BI$1)*(КАЛЕНДАРЬ!$U24=GRID!$B$3:$BI$3), 0))*GRID!$B$65*(1-GRID!$B$69),0))</f>
        <v>44978</v>
      </c>
      <c r="M128" s="47" cm="1">
        <f t="array" ref="M128">IF($I$2="Путешествия с детьми",
INDEX(GRID!$B$4:$BI$14,MATCH(M$7,GRID!$A$4:$A$14,0),MATCH(1,($U$2=GRID!$B$1:$BI$1)*(КАЛЕНДАРЬ!$U24=GRID!$B$3:$BI$3), 0))*GRID!$B$65,
ROUNDUP(INDEX(GRID!$B$4:$BI$14,MATCH(M$7,GRID!$A$4:$A$14,0),MATCH(1,($U$2=GRID!$B$1:$BI$1)*(КАЛЕНДАРЬ!$U24=GRID!$B$3:$BI$3),0))*GRID!$B$65*(1-GRID!$B$69),0))</f>
        <v>47816</v>
      </c>
      <c r="N128" s="48" cm="1">
        <f t="array" ref="N128">IF($I$2="Путешествия с детьми",
INDEX(GRID!$B$17:$BI$27,MATCH(M$7,GRID!$A$17:$A$27,0),MATCH(1,($U$2=GRID!$B$1:$BI$1)*(КАЛЕНДАРЬ!$U24=GRID!$B$3:$BI$3), 0))*GRID!$B$65,
ROUNDUP(INDEX(GRID!$B$17:$BI$27,MATCH(M$7,GRID!$A$17:$A$27,0),MATCH(1,($U$2=GRID!$B$1:$BI$1)*(КАЛЕНДАРЬ!$U24=GRID!$B$3:$BI$3), 0))*GRID!$B$65*(1-GRID!$B$69),0))</f>
        <v>49966</v>
      </c>
      <c r="O128" s="47" cm="1">
        <f t="array" ref="O128">IF($I$2="Путешествия с детьми",
INDEX(GRID!$B$4:$BI$14,MATCH(O$7,GRID!$A$4:$A$14,0),MATCH(1,($U$2=GRID!$B$1:$BI$1)*(КАЛЕНДАРЬ!$U24=GRID!$B$3:$BI$3), 0))*GRID!$B$65,
ROUNDUP(INDEX(GRID!$B$4:$BI$14,MATCH(O$7,GRID!$A$4:$A$14,0),MATCH(1,($U$2=GRID!$B$1:$BI$1)*(КАЛЕНДАРЬ!$U24=GRID!$B$3:$BI$3),0))*GRID!$B$65*(1-GRID!$B$69),0))</f>
        <v>53578</v>
      </c>
      <c r="P128" s="48" cm="1">
        <f t="array" ref="P128">IF($I$2="Путешествия с детьми",
INDEX(GRID!$B$17:$BI$27,MATCH(O$7,GRID!$A$17:$A$27,0),MATCH(1,($U$2=GRID!$B$1:$BI$1)*(КАЛЕНДАРЬ!$U24=GRID!$B$3:$BI$3), 0))*GRID!$B$65,
ROUNDUP(INDEX(GRID!$B$17:$BI$27,MATCH(O$7,GRID!$A$17:$A$27,0),MATCH(1,($U$2=GRID!$B$1:$BI$1)*(КАЛЕНДАРЬ!$U24=GRID!$B$3:$BI$3), 0))*GRID!$B$65*(1-GRID!$B$69),0))</f>
        <v>55728</v>
      </c>
      <c r="Q128" s="47" t="e" cm="1">
        <f t="array" ref="Q128">IF($I$2="Путешествия с детьми",
INDEX(GRID!$B$4:$BI$14,MATCH(Q$7,GRID!$A$4:$A$14,0),MATCH(1,($U$2=GRID!$B$1:$BI$1)*(КАЛЕНДАРЬ!$U24=GRID!$B$3:$BI$3), 0))*GRID!$B$65,
ROUNDUP(INDEX(GRID!$B$4:$BI$14,MATCH(Q$7,GRID!$A$4:$A$14,0),MATCH(1,($U$2=GRID!$B$1:$BI$1)*(КАЛЕНДАРЬ!$U24=GRID!$B$3:$BI$3),0))*GRID!$B$65*(1-GRID!$B$69),0))</f>
        <v>#N/A</v>
      </c>
      <c r="R128" s="48" t="e" cm="1">
        <f t="array" ref="R128">IF($I$2="Путешествия с детьми",
INDEX(GRID!$B$17:$BI$27,MATCH(Q$7,GRID!$A$17:$A$27,0),MATCH(1,($U$2=GRID!$B$1:$BI$1)*(КАЛЕНДАРЬ!$U24=GRID!$B$3:$BI$3), 0))*GRID!$B$65,
ROUNDUP(INDEX(GRID!$B$17:$BI$27,MATCH(Q$7,GRID!$A$17:$A$27,0),MATCH(1,($U$2=GRID!$B$1:$BI$1)*(КАЛЕНДАРЬ!$U24=GRID!$B$3:$BI$3), 0))*GRID!$B$65*(1-GRID!$B$69),0))</f>
        <v>#N/A</v>
      </c>
      <c r="S128" s="47" t="e" cm="1">
        <f t="array" ref="S128">IF($I$2="Путешествия с детьми",
INDEX(GRID!$B$4:$BI$14,MATCH(S$7,GRID!$A$4:$A$14,0),MATCH(1,($U$2=GRID!$B$1:$BI$1)*(КАЛЕНДАРЬ!$U24=GRID!$B$3:$BI$3), 0))*GRID!$B$65,
ROUNDUP(INDEX(GRID!$B$4:$BI$14,MATCH(S$7,GRID!$A$4:$A$14,0),MATCH(1,($U$2=GRID!$B$1:$BI$1)*(КАЛЕНДАРЬ!$U24=GRID!$B$3:$BI$3),0))*GRID!$B$65*(1-GRID!$B$69),0))</f>
        <v>#N/A</v>
      </c>
      <c r="T128" s="48" t="e" cm="1">
        <f t="array" ref="T128">IF($I$2="Путешествия с детьми",
INDEX(GRID!$B$17:$BI$27,MATCH(S$7,GRID!$A$17:$A$27,0),MATCH(1,($U$2=GRID!$B$1:$BI$1)*(КАЛЕНДАРЬ!$U24=GRID!$B$3:$BI$3), 0))*GRID!$B$65,
ROUNDUP(INDEX(GRID!$B$17:$BI$27,MATCH(S$7,GRID!$A$17:$A$27,0),MATCH(1,($U$2=GRID!$B$1:$BI$1)*(КАЛЕНДАРЬ!$U24=GRID!$B$3:$BI$3), 0))*GRID!$B$65*(1-GRID!$B$69),0))</f>
        <v>#N/A</v>
      </c>
      <c r="U128" s="47" cm="1">
        <f t="array" ref="U128">IF($I$2="Путешествия с детьми",
INDEX(GRID!$B$4:$BI$14,MATCH(U$7,GRID!$A$4:$A$14,0),MATCH(1,($U$2=GRID!$B$1:$BI$1)*(КАЛЕНДАРЬ!$U24=GRID!$B$3:$BI$3), 0))*GRID!$B$65,
ROUNDUP(INDEX(GRID!$B$4:$BI$14,MATCH(U$7,GRID!$A$4:$A$14,0),MATCH(1,($U$2=GRID!$B$1:$BI$1)*(КАЛЕНДАРЬ!$U24=GRID!$B$3:$BI$3),0))*GRID!$B$65*(1-GRID!$B$69),0))</f>
        <v>83420</v>
      </c>
      <c r="V128" s="48" cm="1">
        <f t="array" ref="V128">IF($I$2="Путешествия с детьми",
INDEX(GRID!$B$17:$BI$27,MATCH(U$7,GRID!$A$17:$A$27,0),MATCH(1,($U$2=GRID!$B$1:$BI$1)*(КАЛЕНДАРЬ!$U24=GRID!$B$3:$BI$3), 0))*GRID!$B$65,
ROUNDUP(INDEX(GRID!$B$17:$BI$27,MATCH(U$7,GRID!$A$17:$A$27,0),MATCH(1,($U$2=GRID!$B$1:$BI$1)*(КАЛЕНДАРЬ!$U24=GRID!$B$3:$BI$3), 0))*GRID!$B$65*(1-GRID!$B$69),0))</f>
        <v>85570</v>
      </c>
      <c r="W128" s="47" cm="1">
        <f t="array" ref="W128">IF($I$2="Путешествия с детьми",
INDEX(GRID!$B$4:$BI$14,MATCH(W$7,GRID!$A$4:$A$14,0),MATCH(1,($U$2=GRID!$B$1:$BI$1)*(КАЛЕНДАРЬ!$U24=GRID!$B$3:$BI$3), 0))*GRID!$B$65,
ROUNDUP(INDEX(GRID!$B$4:$BI$14,MATCH(W$7,GRID!$A$4:$A$14,0),MATCH(1,($U$2=GRID!$B$1:$BI$1)*(КАЛЕНДАРЬ!$U24=GRID!$B$3:$BI$3),0))*GRID!$B$65*(1-GRID!$B$69),0))</f>
        <v>292400</v>
      </c>
      <c r="X128" s="48" cm="1">
        <f t="array" ref="X128">IF($I$2="Путешествия с детьми",
INDEX(GRID!$B$17:$BI$27,MATCH(W$7,GRID!$A$17:$A$27,0),MATCH(1,($U$2=GRID!$B$1:$BI$1)*(КАЛЕНДАРЬ!$U24=GRID!$B$3:$BI$3), 0))*GRID!$B$65,
ROUNDUP(INDEX(GRID!$B$17:$BI$27,MATCH(W$7,GRID!$A$17:$A$27,0),MATCH(1,($U$2=GRID!$B$1:$BI$1)*(КАЛЕНДАРЬ!$U24=GRID!$B$3:$BI$3), 0))*GRID!$B$65*(1-GRID!$B$69),0))</f>
        <v>294550</v>
      </c>
    </row>
    <row r="129" spans="1:24" hidden="1" x14ac:dyDescent="0.2">
      <c r="A129" s="117" t="s">
        <v>42</v>
      </c>
      <c r="B129" s="117">
        <v>22</v>
      </c>
      <c r="C129" s="138" cm="1">
        <f t="array" ref="C129">IF($I$2="Путешествия с детьми",
INDEX(GRID!$B$4:$BI$14,MATCH(C$7,GRID!$A$4:$A$14,0),MATCH(1,($U$2=GRID!$B$1:$BI$1)*(КАЛЕНДАРЬ!$U25=GRID!$B$3:$BI$3), 0))*GRID!$B$65,
ROUNDUP(INDEX(GRID!$B$4:$BI$14,MATCH(C$7,GRID!$A$4:$A$14,0),MATCH(1,($U$2=GRID!$B$1:$BI$1)*(КАЛЕНДАРЬ!$U25=GRID!$B$3:$BI$3),0))*GRID!$B$65*(1-GRID!$B$69),0))</f>
        <v>27520</v>
      </c>
      <c r="D129" s="48" cm="1">
        <f t="array" ref="D129">IF($I$2="Путешествия с детьми",
INDEX(GRID!$B$17:$BI$27,MATCH(C$7,GRID!$A$17:$A$27,0),MATCH(1,($U$2=GRID!$B$1:$BI$1)*(КАЛЕНДАРЬ!$U25=GRID!$B$3:$BI$3), 0))*GRID!$B$65,
ROUNDUP(INDEX(GRID!$B$17:$BI$27,MATCH(C$7,GRID!$A$17:$A$27,0),MATCH(1,($U$2=GRID!$B$1:$BI$1)*(КАЛЕНДАРЬ!$U25=GRID!$B$3:$BI$3), 0))*GRID!$B$65*(1-GRID!$B$69),0))</f>
        <v>29670</v>
      </c>
      <c r="E129" s="47" cm="1">
        <f t="array" ref="E129">IF($I$2="Путешествия с детьми",
INDEX(GRID!$B$4:$BI$14,MATCH(E$7,GRID!$A$4:$A$14,0),MATCH(1,($U$2=GRID!$B$1:$BI$1)*(КАЛЕНДАРЬ!$U25=GRID!$B$3:$BI$3), 0))*GRID!$B$65,
ROUNDUP(INDEX(GRID!$B$4:$BI$14,MATCH(E$7,GRID!$A$4:$A$14,0),MATCH(1,($U$2=GRID!$B$1:$BI$1)*(КАЛЕНДАРЬ!$U25=GRID!$B$3:$BI$3),0))*GRID!$B$65*(1-GRID!$B$69),0))</f>
        <v>30788</v>
      </c>
      <c r="F129" s="48" cm="1">
        <f t="array" ref="F129">IF($I$2="Путешествия с детьми",
INDEX(GRID!$B$17:$BI$27,MATCH(E$7,GRID!$A$17:$A$27,0),MATCH(1,($U$2=GRID!$B$1:$BI$1)*(КАЛЕНДАРЬ!$U25=GRID!$B$3:$BI$3), 0))*GRID!$B$65,
ROUNDUP(INDEX(GRID!$B$17:$BI$27,MATCH(E$7,GRID!$A$17:$A$27,0),MATCH(1,($U$2=GRID!$B$1:$BI$1)*(КАЛЕНДАРЬ!$U25=GRID!$B$3:$BI$3), 0))*GRID!$B$65*(1-GRID!$B$69),0))</f>
        <v>32938</v>
      </c>
      <c r="G129" s="47" t="e" cm="1">
        <f t="array" ref="G129">IF($I$2="Путешествия с детьми",
INDEX(GRID!$B$4:$BI$14,MATCH(G$7,GRID!$A$4:$A$14,0),MATCH(1,($U$2=GRID!$B$1:$BI$1)*(КАЛЕНДАРЬ!$U25=GRID!$B$3:$BI$3), 0))*GRID!$B$65,
ROUNDUP(INDEX(GRID!$B$4:$BI$14,MATCH(G$7,GRID!$A$4:$A$14,0),MATCH(1,($U$2=GRID!$B$1:$BI$1)*(КАЛЕНДАРЬ!$U25=GRID!$B$3:$BI$3),0))*GRID!$B$65*(1-GRID!$B$69),0))</f>
        <v>#N/A</v>
      </c>
      <c r="H129" s="48" t="e" cm="1">
        <f t="array" ref="H129">IF($I$2="Путешествия с детьми",
INDEX(GRID!$B$17:$BI$27,MATCH(G$7,GRID!$A$17:$A$27,0),MATCH(1,($U$2=GRID!$B$1:$BI$1)*(КАЛЕНДАРЬ!$U25=GRID!$B$3:$BI$3), 0))*GRID!$B$65,
ROUNDUP(INDEX(GRID!$B$17:$BI$27,MATCH(G$7,GRID!$A$17:$A$27,0),MATCH(1,($U$2=GRID!$B$1:$BI$1)*(КАЛЕНДАРЬ!$U25=GRID!$B$3:$BI$3), 0))*GRID!$B$65*(1-GRID!$B$69),0))</f>
        <v>#N/A</v>
      </c>
      <c r="I129" s="47" t="e" cm="1">
        <f t="array" ref="I129">IF($I$2="Путешествия с детьми",
INDEX(GRID!$B$4:$BI$14,MATCH(I$7,GRID!$A$4:$A$14,0),MATCH(1,($U$2=GRID!$B$1:$BI$1)*(КАЛЕНДАРЬ!$U25=GRID!$B$3:$BI$3), 0))*GRID!$B$65,
ROUNDUP(INDEX(GRID!$B$4:$BI$14,MATCH(I$7,GRID!$A$4:$A$14,0),MATCH(1,($U$2=GRID!$B$1:$BI$1)*(КАЛЕНДАРЬ!$U25=GRID!$B$3:$BI$3),0))*GRID!$B$65*(1-GRID!$B$69),0))</f>
        <v>#N/A</v>
      </c>
      <c r="J129" s="48" t="e" cm="1">
        <f t="array" ref="J129">IF($I$2="Путешествия с детьми",
INDEX(GRID!$B$17:$BI$27,MATCH(I$7,GRID!$A$17:$A$27,0),MATCH(1,($U$2=GRID!$B$1:$BI$1)*(КАЛЕНДАРЬ!$U25=GRID!$B$3:$BI$3), 0))*GRID!$B$65,
ROUNDUP(INDEX(GRID!$B$17:$BI$27,MATCH(I$7,GRID!$A$17:$A$27,0),MATCH(1,($U$2=GRID!$B$1:$BI$1)*(КАЛЕНДАРЬ!$U25=GRID!$B$3:$BI$3), 0))*GRID!$B$65*(1-GRID!$B$69),0))</f>
        <v>#N/A</v>
      </c>
      <c r="K129" s="47" cm="1">
        <f t="array" ref="K129">IF($I$2="Путешествия с детьми",
INDEX(GRID!$B$4:$BI$14,MATCH(K$7,GRID!$A$4:$A$14,0),MATCH(1,($U$2=GRID!$B$1:$BI$1)*(КАЛЕНДАРЬ!$U25=GRID!$B$3:$BI$3), 0))*GRID!$B$65,
ROUNDUP(INDEX(GRID!$B$4:$BI$14,MATCH(K$7,GRID!$A$4:$A$14,0),MATCH(1,($U$2=GRID!$B$1:$BI$1)*(КАЛЕНДАРЬ!$U25=GRID!$B$3:$BI$3),0))*GRID!$B$65*(1-GRID!$B$69),0))</f>
        <v>42828</v>
      </c>
      <c r="L129" s="48" cm="1">
        <f t="array" ref="L129">IF($I$2="Путешествия с детьми",
INDEX(GRID!$B$17:$BI$27,MATCH(K$7,GRID!$A$17:$A$27,0),MATCH(1,($U$2=GRID!$B$1:$BI$1)*(КАЛЕНДАРЬ!$U25=GRID!$B$3:$BI$3), 0))*GRID!$B$65,
ROUNDUP(INDEX(GRID!$B$17:$BI$27,MATCH(K$7,GRID!$A$17:$A$27,0),MATCH(1,($U$2=GRID!$B$1:$BI$1)*(КАЛЕНДАРЬ!$U25=GRID!$B$3:$BI$3), 0))*GRID!$B$65*(1-GRID!$B$69),0))</f>
        <v>44978</v>
      </c>
      <c r="M129" s="47" cm="1">
        <f t="array" ref="M129">IF($I$2="Путешествия с детьми",
INDEX(GRID!$B$4:$BI$14,MATCH(M$7,GRID!$A$4:$A$14,0),MATCH(1,($U$2=GRID!$B$1:$BI$1)*(КАЛЕНДАРЬ!$U25=GRID!$B$3:$BI$3), 0))*GRID!$B$65,
ROUNDUP(INDEX(GRID!$B$4:$BI$14,MATCH(M$7,GRID!$A$4:$A$14,0),MATCH(1,($U$2=GRID!$B$1:$BI$1)*(КАЛЕНДАРЬ!$U25=GRID!$B$3:$BI$3),0))*GRID!$B$65*(1-GRID!$B$69),0))</f>
        <v>47816</v>
      </c>
      <c r="N129" s="48" cm="1">
        <f t="array" ref="N129">IF($I$2="Путешествия с детьми",
INDEX(GRID!$B$17:$BI$27,MATCH(M$7,GRID!$A$17:$A$27,0),MATCH(1,($U$2=GRID!$B$1:$BI$1)*(КАЛЕНДАРЬ!$U25=GRID!$B$3:$BI$3), 0))*GRID!$B$65,
ROUNDUP(INDEX(GRID!$B$17:$BI$27,MATCH(M$7,GRID!$A$17:$A$27,0),MATCH(1,($U$2=GRID!$B$1:$BI$1)*(КАЛЕНДАРЬ!$U25=GRID!$B$3:$BI$3), 0))*GRID!$B$65*(1-GRID!$B$69),0))</f>
        <v>49966</v>
      </c>
      <c r="O129" s="47" cm="1">
        <f t="array" ref="O129">IF($I$2="Путешествия с детьми",
INDEX(GRID!$B$4:$BI$14,MATCH(O$7,GRID!$A$4:$A$14,0),MATCH(1,($U$2=GRID!$B$1:$BI$1)*(КАЛЕНДАРЬ!$U25=GRID!$B$3:$BI$3), 0))*GRID!$B$65,
ROUNDUP(INDEX(GRID!$B$4:$BI$14,MATCH(O$7,GRID!$A$4:$A$14,0),MATCH(1,($U$2=GRID!$B$1:$BI$1)*(КАЛЕНДАРЬ!$U25=GRID!$B$3:$BI$3),0))*GRID!$B$65*(1-GRID!$B$69),0))</f>
        <v>53578</v>
      </c>
      <c r="P129" s="48" cm="1">
        <f t="array" ref="P129">IF($I$2="Путешествия с детьми",
INDEX(GRID!$B$17:$BI$27,MATCH(O$7,GRID!$A$17:$A$27,0),MATCH(1,($U$2=GRID!$B$1:$BI$1)*(КАЛЕНДАРЬ!$U25=GRID!$B$3:$BI$3), 0))*GRID!$B$65,
ROUNDUP(INDEX(GRID!$B$17:$BI$27,MATCH(O$7,GRID!$A$17:$A$27,0),MATCH(1,($U$2=GRID!$B$1:$BI$1)*(КАЛЕНДАРЬ!$U25=GRID!$B$3:$BI$3), 0))*GRID!$B$65*(1-GRID!$B$69),0))</f>
        <v>55728</v>
      </c>
      <c r="Q129" s="47" t="e" cm="1">
        <f t="array" ref="Q129">IF($I$2="Путешествия с детьми",
INDEX(GRID!$B$4:$BI$14,MATCH(Q$7,GRID!$A$4:$A$14,0),MATCH(1,($U$2=GRID!$B$1:$BI$1)*(КАЛЕНДАРЬ!$U25=GRID!$B$3:$BI$3), 0))*GRID!$B$65,
ROUNDUP(INDEX(GRID!$B$4:$BI$14,MATCH(Q$7,GRID!$A$4:$A$14,0),MATCH(1,($U$2=GRID!$B$1:$BI$1)*(КАЛЕНДАРЬ!$U25=GRID!$B$3:$BI$3),0))*GRID!$B$65*(1-GRID!$B$69),0))</f>
        <v>#N/A</v>
      </c>
      <c r="R129" s="48" t="e" cm="1">
        <f t="array" ref="R129">IF($I$2="Путешествия с детьми",
INDEX(GRID!$B$17:$BI$27,MATCH(Q$7,GRID!$A$17:$A$27,0),MATCH(1,($U$2=GRID!$B$1:$BI$1)*(КАЛЕНДАРЬ!$U25=GRID!$B$3:$BI$3), 0))*GRID!$B$65,
ROUNDUP(INDEX(GRID!$B$17:$BI$27,MATCH(Q$7,GRID!$A$17:$A$27,0),MATCH(1,($U$2=GRID!$B$1:$BI$1)*(КАЛЕНДАРЬ!$U25=GRID!$B$3:$BI$3), 0))*GRID!$B$65*(1-GRID!$B$69),0))</f>
        <v>#N/A</v>
      </c>
      <c r="S129" s="47" t="e" cm="1">
        <f t="array" ref="S129">IF($I$2="Путешествия с детьми",
INDEX(GRID!$B$4:$BI$14,MATCH(S$7,GRID!$A$4:$A$14,0),MATCH(1,($U$2=GRID!$B$1:$BI$1)*(КАЛЕНДАРЬ!$U25=GRID!$B$3:$BI$3), 0))*GRID!$B$65,
ROUNDUP(INDEX(GRID!$B$4:$BI$14,MATCH(S$7,GRID!$A$4:$A$14,0),MATCH(1,($U$2=GRID!$B$1:$BI$1)*(КАЛЕНДАРЬ!$U25=GRID!$B$3:$BI$3),0))*GRID!$B$65*(1-GRID!$B$69),0))</f>
        <v>#N/A</v>
      </c>
      <c r="T129" s="48" t="e" cm="1">
        <f t="array" ref="T129">IF($I$2="Путешествия с детьми",
INDEX(GRID!$B$17:$BI$27,MATCH(S$7,GRID!$A$17:$A$27,0),MATCH(1,($U$2=GRID!$B$1:$BI$1)*(КАЛЕНДАРЬ!$U25=GRID!$B$3:$BI$3), 0))*GRID!$B$65,
ROUNDUP(INDEX(GRID!$B$17:$BI$27,MATCH(S$7,GRID!$A$17:$A$27,0),MATCH(1,($U$2=GRID!$B$1:$BI$1)*(КАЛЕНДАРЬ!$U25=GRID!$B$3:$BI$3), 0))*GRID!$B$65*(1-GRID!$B$69),0))</f>
        <v>#N/A</v>
      </c>
      <c r="U129" s="47" cm="1">
        <f t="array" ref="U129">IF($I$2="Путешествия с детьми",
INDEX(GRID!$B$4:$BI$14,MATCH(U$7,GRID!$A$4:$A$14,0),MATCH(1,($U$2=GRID!$B$1:$BI$1)*(КАЛЕНДАРЬ!$U25=GRID!$B$3:$BI$3), 0))*GRID!$B$65,
ROUNDUP(INDEX(GRID!$B$4:$BI$14,MATCH(U$7,GRID!$A$4:$A$14,0),MATCH(1,($U$2=GRID!$B$1:$BI$1)*(КАЛЕНДАРЬ!$U25=GRID!$B$3:$BI$3),0))*GRID!$B$65*(1-GRID!$B$69),0))</f>
        <v>83420</v>
      </c>
      <c r="V129" s="48" cm="1">
        <f t="array" ref="V129">IF($I$2="Путешествия с детьми",
INDEX(GRID!$B$17:$BI$27,MATCH(U$7,GRID!$A$17:$A$27,0),MATCH(1,($U$2=GRID!$B$1:$BI$1)*(КАЛЕНДАРЬ!$U25=GRID!$B$3:$BI$3), 0))*GRID!$B$65,
ROUNDUP(INDEX(GRID!$B$17:$BI$27,MATCH(U$7,GRID!$A$17:$A$27,0),MATCH(1,($U$2=GRID!$B$1:$BI$1)*(КАЛЕНДАРЬ!$U25=GRID!$B$3:$BI$3), 0))*GRID!$B$65*(1-GRID!$B$69),0))</f>
        <v>85570</v>
      </c>
      <c r="W129" s="47" cm="1">
        <f t="array" ref="W129">IF($I$2="Путешествия с детьми",
INDEX(GRID!$B$4:$BI$14,MATCH(W$7,GRID!$A$4:$A$14,0),MATCH(1,($U$2=GRID!$B$1:$BI$1)*(КАЛЕНДАРЬ!$U25=GRID!$B$3:$BI$3), 0))*GRID!$B$65,
ROUNDUP(INDEX(GRID!$B$4:$BI$14,MATCH(W$7,GRID!$A$4:$A$14,0),MATCH(1,($U$2=GRID!$B$1:$BI$1)*(КАЛЕНДАРЬ!$U25=GRID!$B$3:$BI$3),0))*GRID!$B$65*(1-GRID!$B$69),0))</f>
        <v>292400</v>
      </c>
      <c r="X129" s="48" cm="1">
        <f t="array" ref="X129">IF($I$2="Путешествия с детьми",
INDEX(GRID!$B$17:$BI$27,MATCH(W$7,GRID!$A$17:$A$27,0),MATCH(1,($U$2=GRID!$B$1:$BI$1)*(КАЛЕНДАРЬ!$U25=GRID!$B$3:$BI$3), 0))*GRID!$B$65,
ROUNDUP(INDEX(GRID!$B$17:$BI$27,MATCH(W$7,GRID!$A$17:$A$27,0),MATCH(1,($U$2=GRID!$B$1:$BI$1)*(КАЛЕНДАРЬ!$U25=GRID!$B$3:$BI$3), 0))*GRID!$B$65*(1-GRID!$B$69),0))</f>
        <v>294550</v>
      </c>
    </row>
    <row r="130" spans="1:24" hidden="1" x14ac:dyDescent="0.2">
      <c r="A130" s="117" t="s">
        <v>43</v>
      </c>
      <c r="B130" s="117">
        <v>23</v>
      </c>
      <c r="C130" s="138" cm="1">
        <f t="array" ref="C130">IF($I$2="Путешествия с детьми",
INDEX(GRID!$B$4:$BI$14,MATCH(C$7,GRID!$A$4:$A$14,0),MATCH(1,($U$2=GRID!$B$1:$BI$1)*(КАЛЕНДАРЬ!$U26=GRID!$B$3:$BI$3), 0))*GRID!$B$65,
ROUNDUP(INDEX(GRID!$B$4:$BI$14,MATCH(C$7,GRID!$A$4:$A$14,0),MATCH(1,($U$2=GRID!$B$1:$BI$1)*(КАЛЕНДАРЬ!$U26=GRID!$B$3:$BI$3),0))*GRID!$B$65*(1-GRID!$B$69),0))</f>
        <v>27520</v>
      </c>
      <c r="D130" s="48" cm="1">
        <f t="array" ref="D130">IF($I$2="Путешествия с детьми",
INDEX(GRID!$B$17:$BI$27,MATCH(C$7,GRID!$A$17:$A$27,0),MATCH(1,($U$2=GRID!$B$1:$BI$1)*(КАЛЕНДАРЬ!$U26=GRID!$B$3:$BI$3), 0))*GRID!$B$65,
ROUNDUP(INDEX(GRID!$B$17:$BI$27,MATCH(C$7,GRID!$A$17:$A$27,0),MATCH(1,($U$2=GRID!$B$1:$BI$1)*(КАЛЕНДАРЬ!$U26=GRID!$B$3:$BI$3), 0))*GRID!$B$65*(1-GRID!$B$69),0))</f>
        <v>29670</v>
      </c>
      <c r="E130" s="47" cm="1">
        <f t="array" ref="E130">IF($I$2="Путешествия с детьми",
INDEX(GRID!$B$4:$BI$14,MATCH(E$7,GRID!$A$4:$A$14,0),MATCH(1,($U$2=GRID!$B$1:$BI$1)*(КАЛЕНДАРЬ!$U26=GRID!$B$3:$BI$3), 0))*GRID!$B$65,
ROUNDUP(INDEX(GRID!$B$4:$BI$14,MATCH(E$7,GRID!$A$4:$A$14,0),MATCH(1,($U$2=GRID!$B$1:$BI$1)*(КАЛЕНДАРЬ!$U26=GRID!$B$3:$BI$3),0))*GRID!$B$65*(1-GRID!$B$69),0))</f>
        <v>30788</v>
      </c>
      <c r="F130" s="48" cm="1">
        <f t="array" ref="F130">IF($I$2="Путешествия с детьми",
INDEX(GRID!$B$17:$BI$27,MATCH(E$7,GRID!$A$17:$A$27,0),MATCH(1,($U$2=GRID!$B$1:$BI$1)*(КАЛЕНДАРЬ!$U26=GRID!$B$3:$BI$3), 0))*GRID!$B$65,
ROUNDUP(INDEX(GRID!$B$17:$BI$27,MATCH(E$7,GRID!$A$17:$A$27,0),MATCH(1,($U$2=GRID!$B$1:$BI$1)*(КАЛЕНДАРЬ!$U26=GRID!$B$3:$BI$3), 0))*GRID!$B$65*(1-GRID!$B$69),0))</f>
        <v>32938</v>
      </c>
      <c r="G130" s="47" t="e" cm="1">
        <f t="array" ref="G130">IF($I$2="Путешествия с детьми",
INDEX(GRID!$B$4:$BI$14,MATCH(G$7,GRID!$A$4:$A$14,0),MATCH(1,($U$2=GRID!$B$1:$BI$1)*(КАЛЕНДАРЬ!$U26=GRID!$B$3:$BI$3), 0))*GRID!$B$65,
ROUNDUP(INDEX(GRID!$B$4:$BI$14,MATCH(G$7,GRID!$A$4:$A$14,0),MATCH(1,($U$2=GRID!$B$1:$BI$1)*(КАЛЕНДАРЬ!$U26=GRID!$B$3:$BI$3),0))*GRID!$B$65*(1-GRID!$B$69),0))</f>
        <v>#N/A</v>
      </c>
      <c r="H130" s="48" t="e" cm="1">
        <f t="array" ref="H130">IF($I$2="Путешествия с детьми",
INDEX(GRID!$B$17:$BI$27,MATCH(G$7,GRID!$A$17:$A$27,0),MATCH(1,($U$2=GRID!$B$1:$BI$1)*(КАЛЕНДАРЬ!$U26=GRID!$B$3:$BI$3), 0))*GRID!$B$65,
ROUNDUP(INDEX(GRID!$B$17:$BI$27,MATCH(G$7,GRID!$A$17:$A$27,0),MATCH(1,($U$2=GRID!$B$1:$BI$1)*(КАЛЕНДАРЬ!$U26=GRID!$B$3:$BI$3), 0))*GRID!$B$65*(1-GRID!$B$69),0))</f>
        <v>#N/A</v>
      </c>
      <c r="I130" s="47" t="e" cm="1">
        <f t="array" ref="I130">IF($I$2="Путешествия с детьми",
INDEX(GRID!$B$4:$BI$14,MATCH(I$7,GRID!$A$4:$A$14,0),MATCH(1,($U$2=GRID!$B$1:$BI$1)*(КАЛЕНДАРЬ!$U26=GRID!$B$3:$BI$3), 0))*GRID!$B$65,
ROUNDUP(INDEX(GRID!$B$4:$BI$14,MATCH(I$7,GRID!$A$4:$A$14,0),MATCH(1,($U$2=GRID!$B$1:$BI$1)*(КАЛЕНДАРЬ!$U26=GRID!$B$3:$BI$3),0))*GRID!$B$65*(1-GRID!$B$69),0))</f>
        <v>#N/A</v>
      </c>
      <c r="J130" s="48" t="e" cm="1">
        <f t="array" ref="J130">IF($I$2="Путешествия с детьми",
INDEX(GRID!$B$17:$BI$27,MATCH(I$7,GRID!$A$17:$A$27,0),MATCH(1,($U$2=GRID!$B$1:$BI$1)*(КАЛЕНДАРЬ!$U26=GRID!$B$3:$BI$3), 0))*GRID!$B$65,
ROUNDUP(INDEX(GRID!$B$17:$BI$27,MATCH(I$7,GRID!$A$17:$A$27,0),MATCH(1,($U$2=GRID!$B$1:$BI$1)*(КАЛЕНДАРЬ!$U26=GRID!$B$3:$BI$3), 0))*GRID!$B$65*(1-GRID!$B$69),0))</f>
        <v>#N/A</v>
      </c>
      <c r="K130" s="47" cm="1">
        <f t="array" ref="K130">IF($I$2="Путешествия с детьми",
INDEX(GRID!$B$4:$BI$14,MATCH(K$7,GRID!$A$4:$A$14,0),MATCH(1,($U$2=GRID!$B$1:$BI$1)*(КАЛЕНДАРЬ!$U26=GRID!$B$3:$BI$3), 0))*GRID!$B$65,
ROUNDUP(INDEX(GRID!$B$4:$BI$14,MATCH(K$7,GRID!$A$4:$A$14,0),MATCH(1,($U$2=GRID!$B$1:$BI$1)*(КАЛЕНДАРЬ!$U26=GRID!$B$3:$BI$3),0))*GRID!$B$65*(1-GRID!$B$69),0))</f>
        <v>42828</v>
      </c>
      <c r="L130" s="48" cm="1">
        <f t="array" ref="L130">IF($I$2="Путешествия с детьми",
INDEX(GRID!$B$17:$BI$27,MATCH(K$7,GRID!$A$17:$A$27,0),MATCH(1,($U$2=GRID!$B$1:$BI$1)*(КАЛЕНДАРЬ!$U26=GRID!$B$3:$BI$3), 0))*GRID!$B$65,
ROUNDUP(INDEX(GRID!$B$17:$BI$27,MATCH(K$7,GRID!$A$17:$A$27,0),MATCH(1,($U$2=GRID!$B$1:$BI$1)*(КАЛЕНДАРЬ!$U26=GRID!$B$3:$BI$3), 0))*GRID!$B$65*(1-GRID!$B$69),0))</f>
        <v>44978</v>
      </c>
      <c r="M130" s="47" cm="1">
        <f t="array" ref="M130">IF($I$2="Путешествия с детьми",
INDEX(GRID!$B$4:$BI$14,MATCH(M$7,GRID!$A$4:$A$14,0),MATCH(1,($U$2=GRID!$B$1:$BI$1)*(КАЛЕНДАРЬ!$U26=GRID!$B$3:$BI$3), 0))*GRID!$B$65,
ROUNDUP(INDEX(GRID!$B$4:$BI$14,MATCH(M$7,GRID!$A$4:$A$14,0),MATCH(1,($U$2=GRID!$B$1:$BI$1)*(КАЛЕНДАРЬ!$U26=GRID!$B$3:$BI$3),0))*GRID!$B$65*(1-GRID!$B$69),0))</f>
        <v>47816</v>
      </c>
      <c r="N130" s="48" cm="1">
        <f t="array" ref="N130">IF($I$2="Путешествия с детьми",
INDEX(GRID!$B$17:$BI$27,MATCH(M$7,GRID!$A$17:$A$27,0),MATCH(1,($U$2=GRID!$B$1:$BI$1)*(КАЛЕНДАРЬ!$U26=GRID!$B$3:$BI$3), 0))*GRID!$B$65,
ROUNDUP(INDEX(GRID!$B$17:$BI$27,MATCH(M$7,GRID!$A$17:$A$27,0),MATCH(1,($U$2=GRID!$B$1:$BI$1)*(КАЛЕНДАРЬ!$U26=GRID!$B$3:$BI$3), 0))*GRID!$B$65*(1-GRID!$B$69),0))</f>
        <v>49966</v>
      </c>
      <c r="O130" s="47" cm="1">
        <f t="array" ref="O130">IF($I$2="Путешествия с детьми",
INDEX(GRID!$B$4:$BI$14,MATCH(O$7,GRID!$A$4:$A$14,0),MATCH(1,($U$2=GRID!$B$1:$BI$1)*(КАЛЕНДАРЬ!$U26=GRID!$B$3:$BI$3), 0))*GRID!$B$65,
ROUNDUP(INDEX(GRID!$B$4:$BI$14,MATCH(O$7,GRID!$A$4:$A$14,0),MATCH(1,($U$2=GRID!$B$1:$BI$1)*(КАЛЕНДАРЬ!$U26=GRID!$B$3:$BI$3),0))*GRID!$B$65*(1-GRID!$B$69),0))</f>
        <v>53578</v>
      </c>
      <c r="P130" s="48" cm="1">
        <f t="array" ref="P130">IF($I$2="Путешествия с детьми",
INDEX(GRID!$B$17:$BI$27,MATCH(O$7,GRID!$A$17:$A$27,0),MATCH(1,($U$2=GRID!$B$1:$BI$1)*(КАЛЕНДАРЬ!$U26=GRID!$B$3:$BI$3), 0))*GRID!$B$65,
ROUNDUP(INDEX(GRID!$B$17:$BI$27,MATCH(O$7,GRID!$A$17:$A$27,0),MATCH(1,($U$2=GRID!$B$1:$BI$1)*(КАЛЕНДАРЬ!$U26=GRID!$B$3:$BI$3), 0))*GRID!$B$65*(1-GRID!$B$69),0))</f>
        <v>55728</v>
      </c>
      <c r="Q130" s="47" t="e" cm="1">
        <f t="array" ref="Q130">IF($I$2="Путешествия с детьми",
INDEX(GRID!$B$4:$BI$14,MATCH(Q$7,GRID!$A$4:$A$14,0),MATCH(1,($U$2=GRID!$B$1:$BI$1)*(КАЛЕНДАРЬ!$U26=GRID!$B$3:$BI$3), 0))*GRID!$B$65,
ROUNDUP(INDEX(GRID!$B$4:$BI$14,MATCH(Q$7,GRID!$A$4:$A$14,0),MATCH(1,($U$2=GRID!$B$1:$BI$1)*(КАЛЕНДАРЬ!$U26=GRID!$B$3:$BI$3),0))*GRID!$B$65*(1-GRID!$B$69),0))</f>
        <v>#N/A</v>
      </c>
      <c r="R130" s="48" t="e" cm="1">
        <f t="array" ref="R130">IF($I$2="Путешествия с детьми",
INDEX(GRID!$B$17:$BI$27,MATCH(Q$7,GRID!$A$17:$A$27,0),MATCH(1,($U$2=GRID!$B$1:$BI$1)*(КАЛЕНДАРЬ!$U26=GRID!$B$3:$BI$3), 0))*GRID!$B$65,
ROUNDUP(INDEX(GRID!$B$17:$BI$27,MATCH(Q$7,GRID!$A$17:$A$27,0),MATCH(1,($U$2=GRID!$B$1:$BI$1)*(КАЛЕНДАРЬ!$U26=GRID!$B$3:$BI$3), 0))*GRID!$B$65*(1-GRID!$B$69),0))</f>
        <v>#N/A</v>
      </c>
      <c r="S130" s="47" t="e" cm="1">
        <f t="array" ref="S130">IF($I$2="Путешествия с детьми",
INDEX(GRID!$B$4:$BI$14,MATCH(S$7,GRID!$A$4:$A$14,0),MATCH(1,($U$2=GRID!$B$1:$BI$1)*(КАЛЕНДАРЬ!$U26=GRID!$B$3:$BI$3), 0))*GRID!$B$65,
ROUNDUP(INDEX(GRID!$B$4:$BI$14,MATCH(S$7,GRID!$A$4:$A$14,0),MATCH(1,($U$2=GRID!$B$1:$BI$1)*(КАЛЕНДАРЬ!$U26=GRID!$B$3:$BI$3),0))*GRID!$B$65*(1-GRID!$B$69),0))</f>
        <v>#N/A</v>
      </c>
      <c r="T130" s="48" t="e" cm="1">
        <f t="array" ref="T130">IF($I$2="Путешествия с детьми",
INDEX(GRID!$B$17:$BI$27,MATCH(S$7,GRID!$A$17:$A$27,0),MATCH(1,($U$2=GRID!$B$1:$BI$1)*(КАЛЕНДАРЬ!$U26=GRID!$B$3:$BI$3), 0))*GRID!$B$65,
ROUNDUP(INDEX(GRID!$B$17:$BI$27,MATCH(S$7,GRID!$A$17:$A$27,0),MATCH(1,($U$2=GRID!$B$1:$BI$1)*(КАЛЕНДАРЬ!$U26=GRID!$B$3:$BI$3), 0))*GRID!$B$65*(1-GRID!$B$69),0))</f>
        <v>#N/A</v>
      </c>
      <c r="U130" s="47" cm="1">
        <f t="array" ref="U130">IF($I$2="Путешествия с детьми",
INDEX(GRID!$B$4:$BI$14,MATCH(U$7,GRID!$A$4:$A$14,0),MATCH(1,($U$2=GRID!$B$1:$BI$1)*(КАЛЕНДАРЬ!$U26=GRID!$B$3:$BI$3), 0))*GRID!$B$65,
ROUNDUP(INDEX(GRID!$B$4:$BI$14,MATCH(U$7,GRID!$A$4:$A$14,0),MATCH(1,($U$2=GRID!$B$1:$BI$1)*(КАЛЕНДАРЬ!$U26=GRID!$B$3:$BI$3),0))*GRID!$B$65*(1-GRID!$B$69),0))</f>
        <v>83420</v>
      </c>
      <c r="V130" s="48" cm="1">
        <f t="array" ref="V130">IF($I$2="Путешествия с детьми",
INDEX(GRID!$B$17:$BI$27,MATCH(U$7,GRID!$A$17:$A$27,0),MATCH(1,($U$2=GRID!$B$1:$BI$1)*(КАЛЕНДАРЬ!$U26=GRID!$B$3:$BI$3), 0))*GRID!$B$65,
ROUNDUP(INDEX(GRID!$B$17:$BI$27,MATCH(U$7,GRID!$A$17:$A$27,0),MATCH(1,($U$2=GRID!$B$1:$BI$1)*(КАЛЕНДАРЬ!$U26=GRID!$B$3:$BI$3), 0))*GRID!$B$65*(1-GRID!$B$69),0))</f>
        <v>85570</v>
      </c>
      <c r="W130" s="47" cm="1">
        <f t="array" ref="W130">IF($I$2="Путешествия с детьми",
INDEX(GRID!$B$4:$BI$14,MATCH(W$7,GRID!$A$4:$A$14,0),MATCH(1,($U$2=GRID!$B$1:$BI$1)*(КАЛЕНДАРЬ!$U26=GRID!$B$3:$BI$3), 0))*GRID!$B$65,
ROUNDUP(INDEX(GRID!$B$4:$BI$14,MATCH(W$7,GRID!$A$4:$A$14,0),MATCH(1,($U$2=GRID!$B$1:$BI$1)*(КАЛЕНДАРЬ!$U26=GRID!$B$3:$BI$3),0))*GRID!$B$65*(1-GRID!$B$69),0))</f>
        <v>292400</v>
      </c>
      <c r="X130" s="48" cm="1">
        <f t="array" ref="X130">IF($I$2="Путешествия с детьми",
INDEX(GRID!$B$17:$BI$27,MATCH(W$7,GRID!$A$17:$A$27,0),MATCH(1,($U$2=GRID!$B$1:$BI$1)*(КАЛЕНДАРЬ!$U26=GRID!$B$3:$BI$3), 0))*GRID!$B$65,
ROUNDUP(INDEX(GRID!$B$17:$BI$27,MATCH(W$7,GRID!$A$17:$A$27,0),MATCH(1,($U$2=GRID!$B$1:$BI$1)*(КАЛЕНДАРЬ!$U26=GRID!$B$3:$BI$3), 0))*GRID!$B$65*(1-GRID!$B$69),0))</f>
        <v>294550</v>
      </c>
    </row>
    <row r="131" spans="1:24" hidden="1" x14ac:dyDescent="0.2">
      <c r="A131" s="117" t="s">
        <v>44</v>
      </c>
      <c r="B131" s="117">
        <v>24</v>
      </c>
      <c r="C131" s="138" cm="1">
        <f t="array" ref="C131">IF($I$2="Путешествия с детьми",
INDEX(GRID!$B$4:$BI$14,MATCH(C$7,GRID!$A$4:$A$14,0),MATCH(1,($U$2=GRID!$B$1:$BI$1)*(КАЛЕНДАРЬ!$U27=GRID!$B$3:$BI$3), 0))*GRID!$B$65,
ROUNDUP(INDEX(GRID!$B$4:$BI$14,MATCH(C$7,GRID!$A$4:$A$14,0),MATCH(1,($U$2=GRID!$B$1:$BI$1)*(КАЛЕНДАРЬ!$U27=GRID!$B$3:$BI$3),0))*GRID!$B$65*(1-GRID!$B$69),0))</f>
        <v>26230</v>
      </c>
      <c r="D131" s="48" cm="1">
        <f t="array" ref="D131">IF($I$2="Путешествия с детьми",
INDEX(GRID!$B$17:$BI$27,MATCH(C$7,GRID!$A$17:$A$27,0),MATCH(1,($U$2=GRID!$B$1:$BI$1)*(КАЛЕНДАРЬ!$U27=GRID!$B$3:$BI$3), 0))*GRID!$B$65,
ROUNDUP(INDEX(GRID!$B$17:$BI$27,MATCH(C$7,GRID!$A$17:$A$27,0),MATCH(1,($U$2=GRID!$B$1:$BI$1)*(КАЛЕНДАРЬ!$U27=GRID!$B$3:$BI$3), 0))*GRID!$B$65*(1-GRID!$B$69),0))</f>
        <v>28380</v>
      </c>
      <c r="E131" s="47" cm="1">
        <f t="array" ref="E131">IF($I$2="Путешествия с детьми",
INDEX(GRID!$B$4:$BI$14,MATCH(E$7,GRID!$A$4:$A$14,0),MATCH(1,($U$2=GRID!$B$1:$BI$1)*(КАЛЕНДАРЬ!$U27=GRID!$B$3:$BI$3), 0))*GRID!$B$65,
ROUNDUP(INDEX(GRID!$B$4:$BI$14,MATCH(E$7,GRID!$A$4:$A$14,0),MATCH(1,($U$2=GRID!$B$1:$BI$1)*(КАЛЕНДАРЬ!$U27=GRID!$B$3:$BI$3),0))*GRID!$B$65*(1-GRID!$B$69),0))</f>
        <v>29326</v>
      </c>
      <c r="F131" s="48" cm="1">
        <f t="array" ref="F131">IF($I$2="Путешествия с детьми",
INDEX(GRID!$B$17:$BI$27,MATCH(E$7,GRID!$A$17:$A$27,0),MATCH(1,($U$2=GRID!$B$1:$BI$1)*(КАЛЕНДАРЬ!$U27=GRID!$B$3:$BI$3), 0))*GRID!$B$65,
ROUNDUP(INDEX(GRID!$B$17:$BI$27,MATCH(E$7,GRID!$A$17:$A$27,0),MATCH(1,($U$2=GRID!$B$1:$BI$1)*(КАЛЕНДАРЬ!$U27=GRID!$B$3:$BI$3), 0))*GRID!$B$65*(1-GRID!$B$69),0))</f>
        <v>31476</v>
      </c>
      <c r="G131" s="47" t="e" cm="1">
        <f t="array" ref="G131">IF($I$2="Путешествия с детьми",
INDEX(GRID!$B$4:$BI$14,MATCH(G$7,GRID!$A$4:$A$14,0),MATCH(1,($U$2=GRID!$B$1:$BI$1)*(КАЛЕНДАРЬ!$U27=GRID!$B$3:$BI$3), 0))*GRID!$B$65,
ROUNDUP(INDEX(GRID!$B$4:$BI$14,MATCH(G$7,GRID!$A$4:$A$14,0),MATCH(1,($U$2=GRID!$B$1:$BI$1)*(КАЛЕНДАРЬ!$U27=GRID!$B$3:$BI$3),0))*GRID!$B$65*(1-GRID!$B$69),0))</f>
        <v>#N/A</v>
      </c>
      <c r="H131" s="48" t="e" cm="1">
        <f t="array" ref="H131">IF($I$2="Путешествия с детьми",
INDEX(GRID!$B$17:$BI$27,MATCH(G$7,GRID!$A$17:$A$27,0),MATCH(1,($U$2=GRID!$B$1:$BI$1)*(КАЛЕНДАРЬ!$U27=GRID!$B$3:$BI$3), 0))*GRID!$B$65,
ROUNDUP(INDEX(GRID!$B$17:$BI$27,MATCH(G$7,GRID!$A$17:$A$27,0),MATCH(1,($U$2=GRID!$B$1:$BI$1)*(КАЛЕНДАРЬ!$U27=GRID!$B$3:$BI$3), 0))*GRID!$B$65*(1-GRID!$B$69),0))</f>
        <v>#N/A</v>
      </c>
      <c r="I131" s="47" t="e" cm="1">
        <f t="array" ref="I131">IF($I$2="Путешествия с детьми",
INDEX(GRID!$B$4:$BI$14,MATCH(I$7,GRID!$A$4:$A$14,0),MATCH(1,($U$2=GRID!$B$1:$BI$1)*(КАЛЕНДАРЬ!$U27=GRID!$B$3:$BI$3), 0))*GRID!$B$65,
ROUNDUP(INDEX(GRID!$B$4:$BI$14,MATCH(I$7,GRID!$A$4:$A$14,0),MATCH(1,($U$2=GRID!$B$1:$BI$1)*(КАЛЕНДАРЬ!$U27=GRID!$B$3:$BI$3),0))*GRID!$B$65*(1-GRID!$B$69),0))</f>
        <v>#N/A</v>
      </c>
      <c r="J131" s="48" t="e" cm="1">
        <f t="array" ref="J131">IF($I$2="Путешествия с детьми",
INDEX(GRID!$B$17:$BI$27,MATCH(I$7,GRID!$A$17:$A$27,0),MATCH(1,($U$2=GRID!$B$1:$BI$1)*(КАЛЕНДАРЬ!$U27=GRID!$B$3:$BI$3), 0))*GRID!$B$65,
ROUNDUP(INDEX(GRID!$B$17:$BI$27,MATCH(I$7,GRID!$A$17:$A$27,0),MATCH(1,($U$2=GRID!$B$1:$BI$1)*(КАЛЕНДАРЬ!$U27=GRID!$B$3:$BI$3), 0))*GRID!$B$65*(1-GRID!$B$69),0))</f>
        <v>#N/A</v>
      </c>
      <c r="K131" s="47" cm="1">
        <f t="array" ref="K131">IF($I$2="Путешествия с детьми",
INDEX(GRID!$B$4:$BI$14,MATCH(K$7,GRID!$A$4:$A$14,0),MATCH(1,($U$2=GRID!$B$1:$BI$1)*(КАЛЕНДАРЬ!$U27=GRID!$B$3:$BI$3), 0))*GRID!$B$65,
ROUNDUP(INDEX(GRID!$B$4:$BI$14,MATCH(K$7,GRID!$A$4:$A$14,0),MATCH(1,($U$2=GRID!$B$1:$BI$1)*(КАЛЕНДАРЬ!$U27=GRID!$B$3:$BI$3),0))*GRID!$B$65*(1-GRID!$B$69),0))</f>
        <v>40678</v>
      </c>
      <c r="L131" s="48" cm="1">
        <f t="array" ref="L131">IF($I$2="Путешествия с детьми",
INDEX(GRID!$B$17:$BI$27,MATCH(K$7,GRID!$A$17:$A$27,0),MATCH(1,($U$2=GRID!$B$1:$BI$1)*(КАЛЕНДАРЬ!$U27=GRID!$B$3:$BI$3), 0))*GRID!$B$65,
ROUNDUP(INDEX(GRID!$B$17:$BI$27,MATCH(K$7,GRID!$A$17:$A$27,0),MATCH(1,($U$2=GRID!$B$1:$BI$1)*(КАЛЕНДАРЬ!$U27=GRID!$B$3:$BI$3), 0))*GRID!$B$65*(1-GRID!$B$69),0))</f>
        <v>42828</v>
      </c>
      <c r="M131" s="47" cm="1">
        <f t="array" ref="M131">IF($I$2="Путешествия с детьми",
INDEX(GRID!$B$4:$BI$14,MATCH(M$7,GRID!$A$4:$A$14,0),MATCH(1,($U$2=GRID!$B$1:$BI$1)*(КАЛЕНДАРЬ!$U27=GRID!$B$3:$BI$3), 0))*GRID!$B$65,
ROUNDUP(INDEX(GRID!$B$4:$BI$14,MATCH(M$7,GRID!$A$4:$A$14,0),MATCH(1,($U$2=GRID!$B$1:$BI$1)*(КАЛЕНДАРЬ!$U27=GRID!$B$3:$BI$3),0))*GRID!$B$65*(1-GRID!$B$69),0))</f>
        <v>45408</v>
      </c>
      <c r="N131" s="48" cm="1">
        <f t="array" ref="N131">IF($I$2="Путешествия с детьми",
INDEX(GRID!$B$17:$BI$27,MATCH(M$7,GRID!$A$17:$A$27,0),MATCH(1,($U$2=GRID!$B$1:$BI$1)*(КАЛЕНДАРЬ!$U27=GRID!$B$3:$BI$3), 0))*GRID!$B$65,
ROUNDUP(INDEX(GRID!$B$17:$BI$27,MATCH(M$7,GRID!$A$17:$A$27,0),MATCH(1,($U$2=GRID!$B$1:$BI$1)*(КАЛЕНДАРЬ!$U27=GRID!$B$3:$BI$3), 0))*GRID!$B$65*(1-GRID!$B$69),0))</f>
        <v>47558</v>
      </c>
      <c r="O131" s="47" cm="1">
        <f t="array" ref="O131">IF($I$2="Путешествия с детьми",
INDEX(GRID!$B$4:$BI$14,MATCH(O$7,GRID!$A$4:$A$14,0),MATCH(1,($U$2=GRID!$B$1:$BI$1)*(КАЛЕНДАРЬ!$U27=GRID!$B$3:$BI$3), 0))*GRID!$B$65,
ROUNDUP(INDEX(GRID!$B$4:$BI$14,MATCH(O$7,GRID!$A$4:$A$14,0),MATCH(1,($U$2=GRID!$B$1:$BI$1)*(КАЛЕНДАРЬ!$U27=GRID!$B$3:$BI$3),0))*GRID!$B$65*(1-GRID!$B$69),0))</f>
        <v>51084</v>
      </c>
      <c r="P131" s="48" cm="1">
        <f t="array" ref="P131">IF($I$2="Путешествия с детьми",
INDEX(GRID!$B$17:$BI$27,MATCH(O$7,GRID!$A$17:$A$27,0),MATCH(1,($U$2=GRID!$B$1:$BI$1)*(КАЛЕНДАРЬ!$U27=GRID!$B$3:$BI$3), 0))*GRID!$B$65,
ROUNDUP(INDEX(GRID!$B$17:$BI$27,MATCH(O$7,GRID!$A$17:$A$27,0),MATCH(1,($U$2=GRID!$B$1:$BI$1)*(КАЛЕНДАРЬ!$U27=GRID!$B$3:$BI$3), 0))*GRID!$B$65*(1-GRID!$B$69),0))</f>
        <v>53234</v>
      </c>
      <c r="Q131" s="47" t="e" cm="1">
        <f t="array" ref="Q131">IF($I$2="Путешествия с детьми",
INDEX(GRID!$B$4:$BI$14,MATCH(Q$7,GRID!$A$4:$A$14,0),MATCH(1,($U$2=GRID!$B$1:$BI$1)*(КАЛЕНДАРЬ!$U27=GRID!$B$3:$BI$3), 0))*GRID!$B$65,
ROUNDUP(INDEX(GRID!$B$4:$BI$14,MATCH(Q$7,GRID!$A$4:$A$14,0),MATCH(1,($U$2=GRID!$B$1:$BI$1)*(КАЛЕНДАРЬ!$U27=GRID!$B$3:$BI$3),0))*GRID!$B$65*(1-GRID!$B$69),0))</f>
        <v>#N/A</v>
      </c>
      <c r="R131" s="48" t="e" cm="1">
        <f t="array" ref="R131">IF($I$2="Путешествия с детьми",
INDEX(GRID!$B$17:$BI$27,MATCH(Q$7,GRID!$A$17:$A$27,0),MATCH(1,($U$2=GRID!$B$1:$BI$1)*(КАЛЕНДАРЬ!$U27=GRID!$B$3:$BI$3), 0))*GRID!$B$65,
ROUNDUP(INDEX(GRID!$B$17:$BI$27,MATCH(Q$7,GRID!$A$17:$A$27,0),MATCH(1,($U$2=GRID!$B$1:$BI$1)*(КАЛЕНДАРЬ!$U27=GRID!$B$3:$BI$3), 0))*GRID!$B$65*(1-GRID!$B$69),0))</f>
        <v>#N/A</v>
      </c>
      <c r="S131" s="47" t="e" cm="1">
        <f t="array" ref="S131">IF($I$2="Путешествия с детьми",
INDEX(GRID!$B$4:$BI$14,MATCH(S$7,GRID!$A$4:$A$14,0),MATCH(1,($U$2=GRID!$B$1:$BI$1)*(КАЛЕНДАРЬ!$U27=GRID!$B$3:$BI$3), 0))*GRID!$B$65,
ROUNDUP(INDEX(GRID!$B$4:$BI$14,MATCH(S$7,GRID!$A$4:$A$14,0),MATCH(1,($U$2=GRID!$B$1:$BI$1)*(КАЛЕНДАРЬ!$U27=GRID!$B$3:$BI$3),0))*GRID!$B$65*(1-GRID!$B$69),0))</f>
        <v>#N/A</v>
      </c>
      <c r="T131" s="48" t="e" cm="1">
        <f t="array" ref="T131">IF($I$2="Путешествия с детьми",
INDEX(GRID!$B$17:$BI$27,MATCH(S$7,GRID!$A$17:$A$27,0),MATCH(1,($U$2=GRID!$B$1:$BI$1)*(КАЛЕНДАРЬ!$U27=GRID!$B$3:$BI$3), 0))*GRID!$B$65,
ROUNDUP(INDEX(GRID!$B$17:$BI$27,MATCH(S$7,GRID!$A$17:$A$27,0),MATCH(1,($U$2=GRID!$B$1:$BI$1)*(КАЛЕНДАРЬ!$U27=GRID!$B$3:$BI$3), 0))*GRID!$B$65*(1-GRID!$B$69),0))</f>
        <v>#N/A</v>
      </c>
      <c r="U131" s="47" cm="1">
        <f t="array" ref="U131">IF($I$2="Путешествия с детьми",
INDEX(GRID!$B$4:$BI$14,MATCH(U$7,GRID!$A$4:$A$14,0),MATCH(1,($U$2=GRID!$B$1:$BI$1)*(КАЛЕНДАРЬ!$U27=GRID!$B$3:$BI$3), 0))*GRID!$B$65,
ROUNDUP(INDEX(GRID!$B$4:$BI$14,MATCH(U$7,GRID!$A$4:$A$14,0),MATCH(1,($U$2=GRID!$B$1:$BI$1)*(КАЛЕНДАРЬ!$U27=GRID!$B$3:$BI$3),0))*GRID!$B$65*(1-GRID!$B$69),0))</f>
        <v>79120</v>
      </c>
      <c r="V131" s="48" cm="1">
        <f t="array" ref="V131">IF($I$2="Путешествия с детьми",
INDEX(GRID!$B$17:$BI$27,MATCH(U$7,GRID!$A$17:$A$27,0),MATCH(1,($U$2=GRID!$B$1:$BI$1)*(КАЛЕНДАРЬ!$U27=GRID!$B$3:$BI$3), 0))*GRID!$B$65,
ROUNDUP(INDEX(GRID!$B$17:$BI$27,MATCH(U$7,GRID!$A$17:$A$27,0),MATCH(1,($U$2=GRID!$B$1:$BI$1)*(КАЛЕНДАРЬ!$U27=GRID!$B$3:$BI$3), 0))*GRID!$B$65*(1-GRID!$B$69),0))</f>
        <v>81270</v>
      </c>
      <c r="W131" s="47" cm="1">
        <f t="array" ref="W131">IF($I$2="Путешествия с детьми",
INDEX(GRID!$B$4:$BI$14,MATCH(W$7,GRID!$A$4:$A$14,0),MATCH(1,($U$2=GRID!$B$1:$BI$1)*(КАЛЕНДАРЬ!$U27=GRID!$B$3:$BI$3), 0))*GRID!$B$65,
ROUNDUP(INDEX(GRID!$B$4:$BI$14,MATCH(W$7,GRID!$A$4:$A$14,0),MATCH(1,($U$2=GRID!$B$1:$BI$1)*(КАЛЕНДАРЬ!$U27=GRID!$B$3:$BI$3),0))*GRID!$B$65*(1-GRID!$B$69),0))</f>
        <v>281220</v>
      </c>
      <c r="X131" s="48" cm="1">
        <f t="array" ref="X131">IF($I$2="Путешествия с детьми",
INDEX(GRID!$B$17:$BI$27,MATCH(W$7,GRID!$A$17:$A$27,0),MATCH(1,($U$2=GRID!$B$1:$BI$1)*(КАЛЕНДАРЬ!$U27=GRID!$B$3:$BI$3), 0))*GRID!$B$65,
ROUNDUP(INDEX(GRID!$B$17:$BI$27,MATCH(W$7,GRID!$A$17:$A$27,0),MATCH(1,($U$2=GRID!$B$1:$BI$1)*(КАЛЕНДАРЬ!$U27=GRID!$B$3:$BI$3), 0))*GRID!$B$65*(1-GRID!$B$69),0))</f>
        <v>283370</v>
      </c>
    </row>
    <row r="132" spans="1:24" hidden="1" x14ac:dyDescent="0.2">
      <c r="A132" s="117" t="s">
        <v>45</v>
      </c>
      <c r="B132" s="117">
        <v>25</v>
      </c>
      <c r="C132" s="138" cm="1">
        <f t="array" ref="C132">IF($I$2="Путешествия с детьми",
INDEX(GRID!$B$4:$BI$14,MATCH(C$7,GRID!$A$4:$A$14,0),MATCH(1,($U$2=GRID!$B$1:$BI$1)*(КАЛЕНДАРЬ!$U28=GRID!$B$3:$BI$3), 0))*GRID!$B$65,
ROUNDUP(INDEX(GRID!$B$4:$BI$14,MATCH(C$7,GRID!$A$4:$A$14,0),MATCH(1,($U$2=GRID!$B$1:$BI$1)*(КАЛЕНДАРЬ!$U28=GRID!$B$3:$BI$3),0))*GRID!$B$65*(1-GRID!$B$69),0))</f>
        <v>26230</v>
      </c>
      <c r="D132" s="48" cm="1">
        <f t="array" ref="D132">IF($I$2="Путешествия с детьми",
INDEX(GRID!$B$17:$BI$27,MATCH(C$7,GRID!$A$17:$A$27,0),MATCH(1,($U$2=GRID!$B$1:$BI$1)*(КАЛЕНДАРЬ!$U28=GRID!$B$3:$BI$3), 0))*GRID!$B$65,
ROUNDUP(INDEX(GRID!$B$17:$BI$27,MATCH(C$7,GRID!$A$17:$A$27,0),MATCH(1,($U$2=GRID!$B$1:$BI$1)*(КАЛЕНДАРЬ!$U28=GRID!$B$3:$BI$3), 0))*GRID!$B$65*(1-GRID!$B$69),0))</f>
        <v>28380</v>
      </c>
      <c r="E132" s="47" cm="1">
        <f t="array" ref="E132">IF($I$2="Путешествия с детьми",
INDEX(GRID!$B$4:$BI$14,MATCH(E$7,GRID!$A$4:$A$14,0),MATCH(1,($U$2=GRID!$B$1:$BI$1)*(КАЛЕНДАРЬ!$U28=GRID!$B$3:$BI$3), 0))*GRID!$B$65,
ROUNDUP(INDEX(GRID!$B$4:$BI$14,MATCH(E$7,GRID!$A$4:$A$14,0),MATCH(1,($U$2=GRID!$B$1:$BI$1)*(КАЛЕНДАРЬ!$U28=GRID!$B$3:$BI$3),0))*GRID!$B$65*(1-GRID!$B$69),0))</f>
        <v>29326</v>
      </c>
      <c r="F132" s="48" cm="1">
        <f t="array" ref="F132">IF($I$2="Путешествия с детьми",
INDEX(GRID!$B$17:$BI$27,MATCH(E$7,GRID!$A$17:$A$27,0),MATCH(1,($U$2=GRID!$B$1:$BI$1)*(КАЛЕНДАРЬ!$U28=GRID!$B$3:$BI$3), 0))*GRID!$B$65,
ROUNDUP(INDEX(GRID!$B$17:$BI$27,MATCH(E$7,GRID!$A$17:$A$27,0),MATCH(1,($U$2=GRID!$B$1:$BI$1)*(КАЛЕНДАРЬ!$U28=GRID!$B$3:$BI$3), 0))*GRID!$B$65*(1-GRID!$B$69),0))</f>
        <v>31476</v>
      </c>
      <c r="G132" s="47" t="e" cm="1">
        <f t="array" ref="G132">IF($I$2="Путешествия с детьми",
INDEX(GRID!$B$4:$BI$14,MATCH(G$7,GRID!$A$4:$A$14,0),MATCH(1,($U$2=GRID!$B$1:$BI$1)*(КАЛЕНДАРЬ!$U28=GRID!$B$3:$BI$3), 0))*GRID!$B$65,
ROUNDUP(INDEX(GRID!$B$4:$BI$14,MATCH(G$7,GRID!$A$4:$A$14,0),MATCH(1,($U$2=GRID!$B$1:$BI$1)*(КАЛЕНДАРЬ!$U28=GRID!$B$3:$BI$3),0))*GRID!$B$65*(1-GRID!$B$69),0))</f>
        <v>#N/A</v>
      </c>
      <c r="H132" s="48" t="e" cm="1">
        <f t="array" ref="H132">IF($I$2="Путешествия с детьми",
INDEX(GRID!$B$17:$BI$27,MATCH(G$7,GRID!$A$17:$A$27,0),MATCH(1,($U$2=GRID!$B$1:$BI$1)*(КАЛЕНДАРЬ!$U28=GRID!$B$3:$BI$3), 0))*GRID!$B$65,
ROUNDUP(INDEX(GRID!$B$17:$BI$27,MATCH(G$7,GRID!$A$17:$A$27,0),MATCH(1,($U$2=GRID!$B$1:$BI$1)*(КАЛЕНДАРЬ!$U28=GRID!$B$3:$BI$3), 0))*GRID!$B$65*(1-GRID!$B$69),0))</f>
        <v>#N/A</v>
      </c>
      <c r="I132" s="47" t="e" cm="1">
        <f t="array" ref="I132">IF($I$2="Путешествия с детьми",
INDEX(GRID!$B$4:$BI$14,MATCH(I$7,GRID!$A$4:$A$14,0),MATCH(1,($U$2=GRID!$B$1:$BI$1)*(КАЛЕНДАРЬ!$U28=GRID!$B$3:$BI$3), 0))*GRID!$B$65,
ROUNDUP(INDEX(GRID!$B$4:$BI$14,MATCH(I$7,GRID!$A$4:$A$14,0),MATCH(1,($U$2=GRID!$B$1:$BI$1)*(КАЛЕНДАРЬ!$U28=GRID!$B$3:$BI$3),0))*GRID!$B$65*(1-GRID!$B$69),0))</f>
        <v>#N/A</v>
      </c>
      <c r="J132" s="48" t="e" cm="1">
        <f t="array" ref="J132">IF($I$2="Путешествия с детьми",
INDEX(GRID!$B$17:$BI$27,MATCH(I$7,GRID!$A$17:$A$27,0),MATCH(1,($U$2=GRID!$B$1:$BI$1)*(КАЛЕНДАРЬ!$U28=GRID!$B$3:$BI$3), 0))*GRID!$B$65,
ROUNDUP(INDEX(GRID!$B$17:$BI$27,MATCH(I$7,GRID!$A$17:$A$27,0),MATCH(1,($U$2=GRID!$B$1:$BI$1)*(КАЛЕНДАРЬ!$U28=GRID!$B$3:$BI$3), 0))*GRID!$B$65*(1-GRID!$B$69),0))</f>
        <v>#N/A</v>
      </c>
      <c r="K132" s="47" cm="1">
        <f t="array" ref="K132">IF($I$2="Путешествия с детьми",
INDEX(GRID!$B$4:$BI$14,MATCH(K$7,GRID!$A$4:$A$14,0),MATCH(1,($U$2=GRID!$B$1:$BI$1)*(КАЛЕНДАРЬ!$U28=GRID!$B$3:$BI$3), 0))*GRID!$B$65,
ROUNDUP(INDEX(GRID!$B$4:$BI$14,MATCH(K$7,GRID!$A$4:$A$14,0),MATCH(1,($U$2=GRID!$B$1:$BI$1)*(КАЛЕНДАРЬ!$U28=GRID!$B$3:$BI$3),0))*GRID!$B$65*(1-GRID!$B$69),0))</f>
        <v>40678</v>
      </c>
      <c r="L132" s="48" cm="1">
        <f t="array" ref="L132">IF($I$2="Путешествия с детьми",
INDEX(GRID!$B$17:$BI$27,MATCH(K$7,GRID!$A$17:$A$27,0),MATCH(1,($U$2=GRID!$B$1:$BI$1)*(КАЛЕНДАРЬ!$U28=GRID!$B$3:$BI$3), 0))*GRID!$B$65,
ROUNDUP(INDEX(GRID!$B$17:$BI$27,MATCH(K$7,GRID!$A$17:$A$27,0),MATCH(1,($U$2=GRID!$B$1:$BI$1)*(КАЛЕНДАРЬ!$U28=GRID!$B$3:$BI$3), 0))*GRID!$B$65*(1-GRID!$B$69),0))</f>
        <v>42828</v>
      </c>
      <c r="M132" s="47" cm="1">
        <f t="array" ref="M132">IF($I$2="Путешествия с детьми",
INDEX(GRID!$B$4:$BI$14,MATCH(M$7,GRID!$A$4:$A$14,0),MATCH(1,($U$2=GRID!$B$1:$BI$1)*(КАЛЕНДАРЬ!$U28=GRID!$B$3:$BI$3), 0))*GRID!$B$65,
ROUNDUP(INDEX(GRID!$B$4:$BI$14,MATCH(M$7,GRID!$A$4:$A$14,0),MATCH(1,($U$2=GRID!$B$1:$BI$1)*(КАЛЕНДАРЬ!$U28=GRID!$B$3:$BI$3),0))*GRID!$B$65*(1-GRID!$B$69),0))</f>
        <v>45408</v>
      </c>
      <c r="N132" s="48" cm="1">
        <f t="array" ref="N132">IF($I$2="Путешествия с детьми",
INDEX(GRID!$B$17:$BI$27,MATCH(M$7,GRID!$A$17:$A$27,0),MATCH(1,($U$2=GRID!$B$1:$BI$1)*(КАЛЕНДАРЬ!$U28=GRID!$B$3:$BI$3), 0))*GRID!$B$65,
ROUNDUP(INDEX(GRID!$B$17:$BI$27,MATCH(M$7,GRID!$A$17:$A$27,0),MATCH(1,($U$2=GRID!$B$1:$BI$1)*(КАЛЕНДАРЬ!$U28=GRID!$B$3:$BI$3), 0))*GRID!$B$65*(1-GRID!$B$69),0))</f>
        <v>47558</v>
      </c>
      <c r="O132" s="47" cm="1">
        <f t="array" ref="O132">IF($I$2="Путешествия с детьми",
INDEX(GRID!$B$4:$BI$14,MATCH(O$7,GRID!$A$4:$A$14,0),MATCH(1,($U$2=GRID!$B$1:$BI$1)*(КАЛЕНДАРЬ!$U28=GRID!$B$3:$BI$3), 0))*GRID!$B$65,
ROUNDUP(INDEX(GRID!$B$4:$BI$14,MATCH(O$7,GRID!$A$4:$A$14,0),MATCH(1,($U$2=GRID!$B$1:$BI$1)*(КАЛЕНДАРЬ!$U28=GRID!$B$3:$BI$3),0))*GRID!$B$65*(1-GRID!$B$69),0))</f>
        <v>51084</v>
      </c>
      <c r="P132" s="48" cm="1">
        <f t="array" ref="P132">IF($I$2="Путешествия с детьми",
INDEX(GRID!$B$17:$BI$27,MATCH(O$7,GRID!$A$17:$A$27,0),MATCH(1,($U$2=GRID!$B$1:$BI$1)*(КАЛЕНДАРЬ!$U28=GRID!$B$3:$BI$3), 0))*GRID!$B$65,
ROUNDUP(INDEX(GRID!$B$17:$BI$27,MATCH(O$7,GRID!$A$17:$A$27,0),MATCH(1,($U$2=GRID!$B$1:$BI$1)*(КАЛЕНДАРЬ!$U28=GRID!$B$3:$BI$3), 0))*GRID!$B$65*(1-GRID!$B$69),0))</f>
        <v>53234</v>
      </c>
      <c r="Q132" s="47" t="e" cm="1">
        <f t="array" ref="Q132">IF($I$2="Путешествия с детьми",
INDEX(GRID!$B$4:$BI$14,MATCH(Q$7,GRID!$A$4:$A$14,0),MATCH(1,($U$2=GRID!$B$1:$BI$1)*(КАЛЕНДАРЬ!$U28=GRID!$B$3:$BI$3), 0))*GRID!$B$65,
ROUNDUP(INDEX(GRID!$B$4:$BI$14,MATCH(Q$7,GRID!$A$4:$A$14,0),MATCH(1,($U$2=GRID!$B$1:$BI$1)*(КАЛЕНДАРЬ!$U28=GRID!$B$3:$BI$3),0))*GRID!$B$65*(1-GRID!$B$69),0))</f>
        <v>#N/A</v>
      </c>
      <c r="R132" s="48" t="e" cm="1">
        <f t="array" ref="R132">IF($I$2="Путешествия с детьми",
INDEX(GRID!$B$17:$BI$27,MATCH(Q$7,GRID!$A$17:$A$27,0),MATCH(1,($U$2=GRID!$B$1:$BI$1)*(КАЛЕНДАРЬ!$U28=GRID!$B$3:$BI$3), 0))*GRID!$B$65,
ROUNDUP(INDEX(GRID!$B$17:$BI$27,MATCH(Q$7,GRID!$A$17:$A$27,0),MATCH(1,($U$2=GRID!$B$1:$BI$1)*(КАЛЕНДАРЬ!$U28=GRID!$B$3:$BI$3), 0))*GRID!$B$65*(1-GRID!$B$69),0))</f>
        <v>#N/A</v>
      </c>
      <c r="S132" s="47" t="e" cm="1">
        <f t="array" ref="S132">IF($I$2="Путешествия с детьми",
INDEX(GRID!$B$4:$BI$14,MATCH(S$7,GRID!$A$4:$A$14,0),MATCH(1,($U$2=GRID!$B$1:$BI$1)*(КАЛЕНДАРЬ!$U28=GRID!$B$3:$BI$3), 0))*GRID!$B$65,
ROUNDUP(INDEX(GRID!$B$4:$BI$14,MATCH(S$7,GRID!$A$4:$A$14,0),MATCH(1,($U$2=GRID!$B$1:$BI$1)*(КАЛЕНДАРЬ!$U28=GRID!$B$3:$BI$3),0))*GRID!$B$65*(1-GRID!$B$69),0))</f>
        <v>#N/A</v>
      </c>
      <c r="T132" s="48" t="e" cm="1">
        <f t="array" ref="T132">IF($I$2="Путешествия с детьми",
INDEX(GRID!$B$17:$BI$27,MATCH(S$7,GRID!$A$17:$A$27,0),MATCH(1,($U$2=GRID!$B$1:$BI$1)*(КАЛЕНДАРЬ!$U28=GRID!$B$3:$BI$3), 0))*GRID!$B$65,
ROUNDUP(INDEX(GRID!$B$17:$BI$27,MATCH(S$7,GRID!$A$17:$A$27,0),MATCH(1,($U$2=GRID!$B$1:$BI$1)*(КАЛЕНДАРЬ!$U28=GRID!$B$3:$BI$3), 0))*GRID!$B$65*(1-GRID!$B$69),0))</f>
        <v>#N/A</v>
      </c>
      <c r="U132" s="47" cm="1">
        <f t="array" ref="U132">IF($I$2="Путешествия с детьми",
INDEX(GRID!$B$4:$BI$14,MATCH(U$7,GRID!$A$4:$A$14,0),MATCH(1,($U$2=GRID!$B$1:$BI$1)*(КАЛЕНДАРЬ!$U28=GRID!$B$3:$BI$3), 0))*GRID!$B$65,
ROUNDUP(INDEX(GRID!$B$4:$BI$14,MATCH(U$7,GRID!$A$4:$A$14,0),MATCH(1,($U$2=GRID!$B$1:$BI$1)*(КАЛЕНДАРЬ!$U28=GRID!$B$3:$BI$3),0))*GRID!$B$65*(1-GRID!$B$69),0))</f>
        <v>79120</v>
      </c>
      <c r="V132" s="48" cm="1">
        <f t="array" ref="V132">IF($I$2="Путешествия с детьми",
INDEX(GRID!$B$17:$BI$27,MATCH(U$7,GRID!$A$17:$A$27,0),MATCH(1,($U$2=GRID!$B$1:$BI$1)*(КАЛЕНДАРЬ!$U28=GRID!$B$3:$BI$3), 0))*GRID!$B$65,
ROUNDUP(INDEX(GRID!$B$17:$BI$27,MATCH(U$7,GRID!$A$17:$A$27,0),MATCH(1,($U$2=GRID!$B$1:$BI$1)*(КАЛЕНДАРЬ!$U28=GRID!$B$3:$BI$3), 0))*GRID!$B$65*(1-GRID!$B$69),0))</f>
        <v>81270</v>
      </c>
      <c r="W132" s="47" cm="1">
        <f t="array" ref="W132">IF($I$2="Путешествия с детьми",
INDEX(GRID!$B$4:$BI$14,MATCH(W$7,GRID!$A$4:$A$14,0),MATCH(1,($U$2=GRID!$B$1:$BI$1)*(КАЛЕНДАРЬ!$U28=GRID!$B$3:$BI$3), 0))*GRID!$B$65,
ROUNDUP(INDEX(GRID!$B$4:$BI$14,MATCH(W$7,GRID!$A$4:$A$14,0),MATCH(1,($U$2=GRID!$B$1:$BI$1)*(КАЛЕНДАРЬ!$U28=GRID!$B$3:$BI$3),0))*GRID!$B$65*(1-GRID!$B$69),0))</f>
        <v>281220</v>
      </c>
      <c r="X132" s="48" cm="1">
        <f t="array" ref="X132">IF($I$2="Путешествия с детьми",
INDEX(GRID!$B$17:$BI$27,MATCH(W$7,GRID!$A$17:$A$27,0),MATCH(1,($U$2=GRID!$B$1:$BI$1)*(КАЛЕНДАРЬ!$U28=GRID!$B$3:$BI$3), 0))*GRID!$B$65,
ROUNDUP(INDEX(GRID!$B$17:$BI$27,MATCH(W$7,GRID!$A$17:$A$27,0),MATCH(1,($U$2=GRID!$B$1:$BI$1)*(КАЛЕНДАРЬ!$U28=GRID!$B$3:$BI$3), 0))*GRID!$B$65*(1-GRID!$B$69),0))</f>
        <v>283370</v>
      </c>
    </row>
    <row r="133" spans="1:24" hidden="1" x14ac:dyDescent="0.2">
      <c r="A133" s="117" t="s">
        <v>46</v>
      </c>
      <c r="B133" s="117">
        <v>26</v>
      </c>
      <c r="C133" s="138" cm="1">
        <f t="array" ref="C133">IF($I$2="Путешествия с детьми",
INDEX(GRID!$B$4:$BI$14,MATCH(C$7,GRID!$A$4:$A$14,0),MATCH(1,($U$2=GRID!$B$1:$BI$1)*(КАЛЕНДАРЬ!$U29=GRID!$B$3:$BI$3), 0))*GRID!$B$65,
ROUNDUP(INDEX(GRID!$B$4:$BI$14,MATCH(C$7,GRID!$A$4:$A$14,0),MATCH(1,($U$2=GRID!$B$1:$BI$1)*(КАЛЕНДАРЬ!$U29=GRID!$B$3:$BI$3),0))*GRID!$B$65*(1-GRID!$B$69),0))</f>
        <v>26230</v>
      </c>
      <c r="D133" s="48" cm="1">
        <f t="array" ref="D133">IF($I$2="Путешествия с детьми",
INDEX(GRID!$B$17:$BI$27,MATCH(C$7,GRID!$A$17:$A$27,0),MATCH(1,($U$2=GRID!$B$1:$BI$1)*(КАЛЕНДАРЬ!$U29=GRID!$B$3:$BI$3), 0))*GRID!$B$65,
ROUNDUP(INDEX(GRID!$B$17:$BI$27,MATCH(C$7,GRID!$A$17:$A$27,0),MATCH(1,($U$2=GRID!$B$1:$BI$1)*(КАЛЕНДАРЬ!$U29=GRID!$B$3:$BI$3), 0))*GRID!$B$65*(1-GRID!$B$69),0))</f>
        <v>28380</v>
      </c>
      <c r="E133" s="47" cm="1">
        <f t="array" ref="E133">IF($I$2="Путешествия с детьми",
INDEX(GRID!$B$4:$BI$14,MATCH(E$7,GRID!$A$4:$A$14,0),MATCH(1,($U$2=GRID!$B$1:$BI$1)*(КАЛЕНДАРЬ!$U29=GRID!$B$3:$BI$3), 0))*GRID!$B$65,
ROUNDUP(INDEX(GRID!$B$4:$BI$14,MATCH(E$7,GRID!$A$4:$A$14,0),MATCH(1,($U$2=GRID!$B$1:$BI$1)*(КАЛЕНДАРЬ!$U29=GRID!$B$3:$BI$3),0))*GRID!$B$65*(1-GRID!$B$69),0))</f>
        <v>29326</v>
      </c>
      <c r="F133" s="48" cm="1">
        <f t="array" ref="F133">IF($I$2="Путешествия с детьми",
INDEX(GRID!$B$17:$BI$27,MATCH(E$7,GRID!$A$17:$A$27,0),MATCH(1,($U$2=GRID!$B$1:$BI$1)*(КАЛЕНДАРЬ!$U29=GRID!$B$3:$BI$3), 0))*GRID!$B$65,
ROUNDUP(INDEX(GRID!$B$17:$BI$27,MATCH(E$7,GRID!$A$17:$A$27,0),MATCH(1,($U$2=GRID!$B$1:$BI$1)*(КАЛЕНДАРЬ!$U29=GRID!$B$3:$BI$3), 0))*GRID!$B$65*(1-GRID!$B$69),0))</f>
        <v>31476</v>
      </c>
      <c r="G133" s="47" t="e" cm="1">
        <f t="array" ref="G133">IF($I$2="Путешествия с детьми",
INDEX(GRID!$B$4:$BI$14,MATCH(G$7,GRID!$A$4:$A$14,0),MATCH(1,($U$2=GRID!$B$1:$BI$1)*(КАЛЕНДАРЬ!$U29=GRID!$B$3:$BI$3), 0))*GRID!$B$65,
ROUNDUP(INDEX(GRID!$B$4:$BI$14,MATCH(G$7,GRID!$A$4:$A$14,0),MATCH(1,($U$2=GRID!$B$1:$BI$1)*(КАЛЕНДАРЬ!$U29=GRID!$B$3:$BI$3),0))*GRID!$B$65*(1-GRID!$B$69),0))</f>
        <v>#N/A</v>
      </c>
      <c r="H133" s="48" t="e" cm="1">
        <f t="array" ref="H133">IF($I$2="Путешествия с детьми",
INDEX(GRID!$B$17:$BI$27,MATCH(G$7,GRID!$A$17:$A$27,0),MATCH(1,($U$2=GRID!$B$1:$BI$1)*(КАЛЕНДАРЬ!$U29=GRID!$B$3:$BI$3), 0))*GRID!$B$65,
ROUNDUP(INDEX(GRID!$B$17:$BI$27,MATCH(G$7,GRID!$A$17:$A$27,0),MATCH(1,($U$2=GRID!$B$1:$BI$1)*(КАЛЕНДАРЬ!$U29=GRID!$B$3:$BI$3), 0))*GRID!$B$65*(1-GRID!$B$69),0))</f>
        <v>#N/A</v>
      </c>
      <c r="I133" s="47" t="e" cm="1">
        <f t="array" ref="I133">IF($I$2="Путешествия с детьми",
INDEX(GRID!$B$4:$BI$14,MATCH(I$7,GRID!$A$4:$A$14,0),MATCH(1,($U$2=GRID!$B$1:$BI$1)*(КАЛЕНДАРЬ!$U29=GRID!$B$3:$BI$3), 0))*GRID!$B$65,
ROUNDUP(INDEX(GRID!$B$4:$BI$14,MATCH(I$7,GRID!$A$4:$A$14,0),MATCH(1,($U$2=GRID!$B$1:$BI$1)*(КАЛЕНДАРЬ!$U29=GRID!$B$3:$BI$3),0))*GRID!$B$65*(1-GRID!$B$69),0))</f>
        <v>#N/A</v>
      </c>
      <c r="J133" s="48" t="e" cm="1">
        <f t="array" ref="J133">IF($I$2="Путешествия с детьми",
INDEX(GRID!$B$17:$BI$27,MATCH(I$7,GRID!$A$17:$A$27,0),MATCH(1,($U$2=GRID!$B$1:$BI$1)*(КАЛЕНДАРЬ!$U29=GRID!$B$3:$BI$3), 0))*GRID!$B$65,
ROUNDUP(INDEX(GRID!$B$17:$BI$27,MATCH(I$7,GRID!$A$17:$A$27,0),MATCH(1,($U$2=GRID!$B$1:$BI$1)*(КАЛЕНДАРЬ!$U29=GRID!$B$3:$BI$3), 0))*GRID!$B$65*(1-GRID!$B$69),0))</f>
        <v>#N/A</v>
      </c>
      <c r="K133" s="47" cm="1">
        <f t="array" ref="K133">IF($I$2="Путешествия с детьми",
INDEX(GRID!$B$4:$BI$14,MATCH(K$7,GRID!$A$4:$A$14,0),MATCH(1,($U$2=GRID!$B$1:$BI$1)*(КАЛЕНДАРЬ!$U29=GRID!$B$3:$BI$3), 0))*GRID!$B$65,
ROUNDUP(INDEX(GRID!$B$4:$BI$14,MATCH(K$7,GRID!$A$4:$A$14,0),MATCH(1,($U$2=GRID!$B$1:$BI$1)*(КАЛЕНДАРЬ!$U29=GRID!$B$3:$BI$3),0))*GRID!$B$65*(1-GRID!$B$69),0))</f>
        <v>40678</v>
      </c>
      <c r="L133" s="48" cm="1">
        <f t="array" ref="L133">IF($I$2="Путешествия с детьми",
INDEX(GRID!$B$17:$BI$27,MATCH(K$7,GRID!$A$17:$A$27,0),MATCH(1,($U$2=GRID!$B$1:$BI$1)*(КАЛЕНДАРЬ!$U29=GRID!$B$3:$BI$3), 0))*GRID!$B$65,
ROUNDUP(INDEX(GRID!$B$17:$BI$27,MATCH(K$7,GRID!$A$17:$A$27,0),MATCH(1,($U$2=GRID!$B$1:$BI$1)*(КАЛЕНДАРЬ!$U29=GRID!$B$3:$BI$3), 0))*GRID!$B$65*(1-GRID!$B$69),0))</f>
        <v>42828</v>
      </c>
      <c r="M133" s="47" cm="1">
        <f t="array" ref="M133">IF($I$2="Путешествия с детьми",
INDEX(GRID!$B$4:$BI$14,MATCH(M$7,GRID!$A$4:$A$14,0),MATCH(1,($U$2=GRID!$B$1:$BI$1)*(КАЛЕНДАРЬ!$U29=GRID!$B$3:$BI$3), 0))*GRID!$B$65,
ROUNDUP(INDEX(GRID!$B$4:$BI$14,MATCH(M$7,GRID!$A$4:$A$14,0),MATCH(1,($U$2=GRID!$B$1:$BI$1)*(КАЛЕНДАРЬ!$U29=GRID!$B$3:$BI$3),0))*GRID!$B$65*(1-GRID!$B$69),0))</f>
        <v>45408</v>
      </c>
      <c r="N133" s="48" cm="1">
        <f t="array" ref="N133">IF($I$2="Путешествия с детьми",
INDEX(GRID!$B$17:$BI$27,MATCH(M$7,GRID!$A$17:$A$27,0),MATCH(1,($U$2=GRID!$B$1:$BI$1)*(КАЛЕНДАРЬ!$U29=GRID!$B$3:$BI$3), 0))*GRID!$B$65,
ROUNDUP(INDEX(GRID!$B$17:$BI$27,MATCH(M$7,GRID!$A$17:$A$27,0),MATCH(1,($U$2=GRID!$B$1:$BI$1)*(КАЛЕНДАРЬ!$U29=GRID!$B$3:$BI$3), 0))*GRID!$B$65*(1-GRID!$B$69),0))</f>
        <v>47558</v>
      </c>
      <c r="O133" s="47" cm="1">
        <f t="array" ref="O133">IF($I$2="Путешествия с детьми",
INDEX(GRID!$B$4:$BI$14,MATCH(O$7,GRID!$A$4:$A$14,0),MATCH(1,($U$2=GRID!$B$1:$BI$1)*(КАЛЕНДАРЬ!$U29=GRID!$B$3:$BI$3), 0))*GRID!$B$65,
ROUNDUP(INDEX(GRID!$B$4:$BI$14,MATCH(O$7,GRID!$A$4:$A$14,0),MATCH(1,($U$2=GRID!$B$1:$BI$1)*(КАЛЕНДАРЬ!$U29=GRID!$B$3:$BI$3),0))*GRID!$B$65*(1-GRID!$B$69),0))</f>
        <v>51084</v>
      </c>
      <c r="P133" s="48" cm="1">
        <f t="array" ref="P133">IF($I$2="Путешествия с детьми",
INDEX(GRID!$B$17:$BI$27,MATCH(O$7,GRID!$A$17:$A$27,0),MATCH(1,($U$2=GRID!$B$1:$BI$1)*(КАЛЕНДАРЬ!$U29=GRID!$B$3:$BI$3), 0))*GRID!$B$65,
ROUNDUP(INDEX(GRID!$B$17:$BI$27,MATCH(O$7,GRID!$A$17:$A$27,0),MATCH(1,($U$2=GRID!$B$1:$BI$1)*(КАЛЕНДАРЬ!$U29=GRID!$B$3:$BI$3), 0))*GRID!$B$65*(1-GRID!$B$69),0))</f>
        <v>53234</v>
      </c>
      <c r="Q133" s="47" t="e" cm="1">
        <f t="array" ref="Q133">IF($I$2="Путешествия с детьми",
INDEX(GRID!$B$4:$BI$14,MATCH(Q$7,GRID!$A$4:$A$14,0),MATCH(1,($U$2=GRID!$B$1:$BI$1)*(КАЛЕНДАРЬ!$U29=GRID!$B$3:$BI$3), 0))*GRID!$B$65,
ROUNDUP(INDEX(GRID!$B$4:$BI$14,MATCH(Q$7,GRID!$A$4:$A$14,0),MATCH(1,($U$2=GRID!$B$1:$BI$1)*(КАЛЕНДАРЬ!$U29=GRID!$B$3:$BI$3),0))*GRID!$B$65*(1-GRID!$B$69),0))</f>
        <v>#N/A</v>
      </c>
      <c r="R133" s="48" t="e" cm="1">
        <f t="array" ref="R133">IF($I$2="Путешествия с детьми",
INDEX(GRID!$B$17:$BI$27,MATCH(Q$7,GRID!$A$17:$A$27,0),MATCH(1,($U$2=GRID!$B$1:$BI$1)*(КАЛЕНДАРЬ!$U29=GRID!$B$3:$BI$3), 0))*GRID!$B$65,
ROUNDUP(INDEX(GRID!$B$17:$BI$27,MATCH(Q$7,GRID!$A$17:$A$27,0),MATCH(1,($U$2=GRID!$B$1:$BI$1)*(КАЛЕНДАРЬ!$U29=GRID!$B$3:$BI$3), 0))*GRID!$B$65*(1-GRID!$B$69),0))</f>
        <v>#N/A</v>
      </c>
      <c r="S133" s="47" t="e" cm="1">
        <f t="array" ref="S133">IF($I$2="Путешествия с детьми",
INDEX(GRID!$B$4:$BI$14,MATCH(S$7,GRID!$A$4:$A$14,0),MATCH(1,($U$2=GRID!$B$1:$BI$1)*(КАЛЕНДАРЬ!$U29=GRID!$B$3:$BI$3), 0))*GRID!$B$65,
ROUNDUP(INDEX(GRID!$B$4:$BI$14,MATCH(S$7,GRID!$A$4:$A$14,0),MATCH(1,($U$2=GRID!$B$1:$BI$1)*(КАЛЕНДАРЬ!$U29=GRID!$B$3:$BI$3),0))*GRID!$B$65*(1-GRID!$B$69),0))</f>
        <v>#N/A</v>
      </c>
      <c r="T133" s="48" t="e" cm="1">
        <f t="array" ref="T133">IF($I$2="Путешествия с детьми",
INDEX(GRID!$B$17:$BI$27,MATCH(S$7,GRID!$A$17:$A$27,0),MATCH(1,($U$2=GRID!$B$1:$BI$1)*(КАЛЕНДАРЬ!$U29=GRID!$B$3:$BI$3), 0))*GRID!$B$65,
ROUNDUP(INDEX(GRID!$B$17:$BI$27,MATCH(S$7,GRID!$A$17:$A$27,0),MATCH(1,($U$2=GRID!$B$1:$BI$1)*(КАЛЕНДАРЬ!$U29=GRID!$B$3:$BI$3), 0))*GRID!$B$65*(1-GRID!$B$69),0))</f>
        <v>#N/A</v>
      </c>
      <c r="U133" s="47" cm="1">
        <f t="array" ref="U133">IF($I$2="Путешествия с детьми",
INDEX(GRID!$B$4:$BI$14,MATCH(U$7,GRID!$A$4:$A$14,0),MATCH(1,($U$2=GRID!$B$1:$BI$1)*(КАЛЕНДАРЬ!$U29=GRID!$B$3:$BI$3), 0))*GRID!$B$65,
ROUNDUP(INDEX(GRID!$B$4:$BI$14,MATCH(U$7,GRID!$A$4:$A$14,0),MATCH(1,($U$2=GRID!$B$1:$BI$1)*(КАЛЕНДАРЬ!$U29=GRID!$B$3:$BI$3),0))*GRID!$B$65*(1-GRID!$B$69),0))</f>
        <v>79120</v>
      </c>
      <c r="V133" s="48" cm="1">
        <f t="array" ref="V133">IF($I$2="Путешествия с детьми",
INDEX(GRID!$B$17:$BI$27,MATCH(U$7,GRID!$A$17:$A$27,0),MATCH(1,($U$2=GRID!$B$1:$BI$1)*(КАЛЕНДАРЬ!$U29=GRID!$B$3:$BI$3), 0))*GRID!$B$65,
ROUNDUP(INDEX(GRID!$B$17:$BI$27,MATCH(U$7,GRID!$A$17:$A$27,0),MATCH(1,($U$2=GRID!$B$1:$BI$1)*(КАЛЕНДАРЬ!$U29=GRID!$B$3:$BI$3), 0))*GRID!$B$65*(1-GRID!$B$69),0))</f>
        <v>81270</v>
      </c>
      <c r="W133" s="47" cm="1">
        <f t="array" ref="W133">IF($I$2="Путешествия с детьми",
INDEX(GRID!$B$4:$BI$14,MATCH(W$7,GRID!$A$4:$A$14,0),MATCH(1,($U$2=GRID!$B$1:$BI$1)*(КАЛЕНДАРЬ!$U29=GRID!$B$3:$BI$3), 0))*GRID!$B$65,
ROUNDUP(INDEX(GRID!$B$4:$BI$14,MATCH(W$7,GRID!$A$4:$A$14,0),MATCH(1,($U$2=GRID!$B$1:$BI$1)*(КАЛЕНДАРЬ!$U29=GRID!$B$3:$BI$3),0))*GRID!$B$65*(1-GRID!$B$69),0))</f>
        <v>281220</v>
      </c>
      <c r="X133" s="48" cm="1">
        <f t="array" ref="X133">IF($I$2="Путешествия с детьми",
INDEX(GRID!$B$17:$BI$27,MATCH(W$7,GRID!$A$17:$A$27,0),MATCH(1,($U$2=GRID!$B$1:$BI$1)*(КАЛЕНДАРЬ!$U29=GRID!$B$3:$BI$3), 0))*GRID!$B$65,
ROUNDUP(INDEX(GRID!$B$17:$BI$27,MATCH(W$7,GRID!$A$17:$A$27,0),MATCH(1,($U$2=GRID!$B$1:$BI$1)*(КАЛЕНДАРЬ!$U29=GRID!$B$3:$BI$3), 0))*GRID!$B$65*(1-GRID!$B$69),0))</f>
        <v>283370</v>
      </c>
    </row>
    <row r="134" spans="1:24" hidden="1" x14ac:dyDescent="0.2">
      <c r="A134" s="117" t="s">
        <v>47</v>
      </c>
      <c r="B134" s="117">
        <v>27</v>
      </c>
      <c r="C134" s="138" cm="1">
        <f t="array" ref="C134">IF($I$2="Путешествия с детьми",
INDEX(GRID!$B$4:$BI$14,MATCH(C$7,GRID!$A$4:$A$14,0),MATCH(1,($U$2=GRID!$B$1:$BI$1)*(КАЛЕНДАРЬ!$U30=GRID!$B$3:$BI$3), 0))*GRID!$B$65,
ROUNDUP(INDEX(GRID!$B$4:$BI$14,MATCH(C$7,GRID!$A$4:$A$14,0),MATCH(1,($U$2=GRID!$B$1:$BI$1)*(КАЛЕНДАРЬ!$U30=GRID!$B$3:$BI$3),0))*GRID!$B$65*(1-GRID!$B$69),0))</f>
        <v>26230</v>
      </c>
      <c r="D134" s="48" cm="1">
        <f t="array" ref="D134">IF($I$2="Путешествия с детьми",
INDEX(GRID!$B$17:$BI$27,MATCH(C$7,GRID!$A$17:$A$27,0),MATCH(1,($U$2=GRID!$B$1:$BI$1)*(КАЛЕНДАРЬ!$U30=GRID!$B$3:$BI$3), 0))*GRID!$B$65,
ROUNDUP(INDEX(GRID!$B$17:$BI$27,MATCH(C$7,GRID!$A$17:$A$27,0),MATCH(1,($U$2=GRID!$B$1:$BI$1)*(КАЛЕНДАРЬ!$U30=GRID!$B$3:$BI$3), 0))*GRID!$B$65*(1-GRID!$B$69),0))</f>
        <v>28380</v>
      </c>
      <c r="E134" s="47" cm="1">
        <f t="array" ref="E134">IF($I$2="Путешествия с детьми",
INDEX(GRID!$B$4:$BI$14,MATCH(E$7,GRID!$A$4:$A$14,0),MATCH(1,($U$2=GRID!$B$1:$BI$1)*(КАЛЕНДАРЬ!$U30=GRID!$B$3:$BI$3), 0))*GRID!$B$65,
ROUNDUP(INDEX(GRID!$B$4:$BI$14,MATCH(E$7,GRID!$A$4:$A$14,0),MATCH(1,($U$2=GRID!$B$1:$BI$1)*(КАЛЕНДАРЬ!$U30=GRID!$B$3:$BI$3),0))*GRID!$B$65*(1-GRID!$B$69),0))</f>
        <v>29326</v>
      </c>
      <c r="F134" s="48" cm="1">
        <f t="array" ref="F134">IF($I$2="Путешествия с детьми",
INDEX(GRID!$B$17:$BI$27,MATCH(E$7,GRID!$A$17:$A$27,0),MATCH(1,($U$2=GRID!$B$1:$BI$1)*(КАЛЕНДАРЬ!$U30=GRID!$B$3:$BI$3), 0))*GRID!$B$65,
ROUNDUP(INDEX(GRID!$B$17:$BI$27,MATCH(E$7,GRID!$A$17:$A$27,0),MATCH(1,($U$2=GRID!$B$1:$BI$1)*(КАЛЕНДАРЬ!$U30=GRID!$B$3:$BI$3), 0))*GRID!$B$65*(1-GRID!$B$69),0))</f>
        <v>31476</v>
      </c>
      <c r="G134" s="47" t="e" cm="1">
        <f t="array" ref="G134">IF($I$2="Путешествия с детьми",
INDEX(GRID!$B$4:$BI$14,MATCH(G$7,GRID!$A$4:$A$14,0),MATCH(1,($U$2=GRID!$B$1:$BI$1)*(КАЛЕНДАРЬ!$U30=GRID!$B$3:$BI$3), 0))*GRID!$B$65,
ROUNDUP(INDEX(GRID!$B$4:$BI$14,MATCH(G$7,GRID!$A$4:$A$14,0),MATCH(1,($U$2=GRID!$B$1:$BI$1)*(КАЛЕНДАРЬ!$U30=GRID!$B$3:$BI$3),0))*GRID!$B$65*(1-GRID!$B$69),0))</f>
        <v>#N/A</v>
      </c>
      <c r="H134" s="48" t="e" cm="1">
        <f t="array" ref="H134">IF($I$2="Путешествия с детьми",
INDEX(GRID!$B$17:$BI$27,MATCH(G$7,GRID!$A$17:$A$27,0),MATCH(1,($U$2=GRID!$B$1:$BI$1)*(КАЛЕНДАРЬ!$U30=GRID!$B$3:$BI$3), 0))*GRID!$B$65,
ROUNDUP(INDEX(GRID!$B$17:$BI$27,MATCH(G$7,GRID!$A$17:$A$27,0),MATCH(1,($U$2=GRID!$B$1:$BI$1)*(КАЛЕНДАРЬ!$U30=GRID!$B$3:$BI$3), 0))*GRID!$B$65*(1-GRID!$B$69),0))</f>
        <v>#N/A</v>
      </c>
      <c r="I134" s="47" t="e" cm="1">
        <f t="array" ref="I134">IF($I$2="Путешествия с детьми",
INDEX(GRID!$B$4:$BI$14,MATCH(I$7,GRID!$A$4:$A$14,0),MATCH(1,($U$2=GRID!$B$1:$BI$1)*(КАЛЕНДАРЬ!$U30=GRID!$B$3:$BI$3), 0))*GRID!$B$65,
ROUNDUP(INDEX(GRID!$B$4:$BI$14,MATCH(I$7,GRID!$A$4:$A$14,0),MATCH(1,($U$2=GRID!$B$1:$BI$1)*(КАЛЕНДАРЬ!$U30=GRID!$B$3:$BI$3),0))*GRID!$B$65*(1-GRID!$B$69),0))</f>
        <v>#N/A</v>
      </c>
      <c r="J134" s="48" t="e" cm="1">
        <f t="array" ref="J134">IF($I$2="Путешествия с детьми",
INDEX(GRID!$B$17:$BI$27,MATCH(I$7,GRID!$A$17:$A$27,0),MATCH(1,($U$2=GRID!$B$1:$BI$1)*(КАЛЕНДАРЬ!$U30=GRID!$B$3:$BI$3), 0))*GRID!$B$65,
ROUNDUP(INDEX(GRID!$B$17:$BI$27,MATCH(I$7,GRID!$A$17:$A$27,0),MATCH(1,($U$2=GRID!$B$1:$BI$1)*(КАЛЕНДАРЬ!$U30=GRID!$B$3:$BI$3), 0))*GRID!$B$65*(1-GRID!$B$69),0))</f>
        <v>#N/A</v>
      </c>
      <c r="K134" s="47" cm="1">
        <f t="array" ref="K134">IF($I$2="Путешествия с детьми",
INDEX(GRID!$B$4:$BI$14,MATCH(K$7,GRID!$A$4:$A$14,0),MATCH(1,($U$2=GRID!$B$1:$BI$1)*(КАЛЕНДАРЬ!$U30=GRID!$B$3:$BI$3), 0))*GRID!$B$65,
ROUNDUP(INDEX(GRID!$B$4:$BI$14,MATCH(K$7,GRID!$A$4:$A$14,0),MATCH(1,($U$2=GRID!$B$1:$BI$1)*(КАЛЕНДАРЬ!$U30=GRID!$B$3:$BI$3),0))*GRID!$B$65*(1-GRID!$B$69),0))</f>
        <v>40678</v>
      </c>
      <c r="L134" s="48" cm="1">
        <f t="array" ref="L134">IF($I$2="Путешествия с детьми",
INDEX(GRID!$B$17:$BI$27,MATCH(K$7,GRID!$A$17:$A$27,0),MATCH(1,($U$2=GRID!$B$1:$BI$1)*(КАЛЕНДАРЬ!$U30=GRID!$B$3:$BI$3), 0))*GRID!$B$65,
ROUNDUP(INDEX(GRID!$B$17:$BI$27,MATCH(K$7,GRID!$A$17:$A$27,0),MATCH(1,($U$2=GRID!$B$1:$BI$1)*(КАЛЕНДАРЬ!$U30=GRID!$B$3:$BI$3), 0))*GRID!$B$65*(1-GRID!$B$69),0))</f>
        <v>42828</v>
      </c>
      <c r="M134" s="47" cm="1">
        <f t="array" ref="M134">IF($I$2="Путешествия с детьми",
INDEX(GRID!$B$4:$BI$14,MATCH(M$7,GRID!$A$4:$A$14,0),MATCH(1,($U$2=GRID!$B$1:$BI$1)*(КАЛЕНДАРЬ!$U30=GRID!$B$3:$BI$3), 0))*GRID!$B$65,
ROUNDUP(INDEX(GRID!$B$4:$BI$14,MATCH(M$7,GRID!$A$4:$A$14,0),MATCH(1,($U$2=GRID!$B$1:$BI$1)*(КАЛЕНДАРЬ!$U30=GRID!$B$3:$BI$3),0))*GRID!$B$65*(1-GRID!$B$69),0))</f>
        <v>45408</v>
      </c>
      <c r="N134" s="48" cm="1">
        <f t="array" ref="N134">IF($I$2="Путешествия с детьми",
INDEX(GRID!$B$17:$BI$27,MATCH(M$7,GRID!$A$17:$A$27,0),MATCH(1,($U$2=GRID!$B$1:$BI$1)*(КАЛЕНДАРЬ!$U30=GRID!$B$3:$BI$3), 0))*GRID!$B$65,
ROUNDUP(INDEX(GRID!$B$17:$BI$27,MATCH(M$7,GRID!$A$17:$A$27,0),MATCH(1,($U$2=GRID!$B$1:$BI$1)*(КАЛЕНДАРЬ!$U30=GRID!$B$3:$BI$3), 0))*GRID!$B$65*(1-GRID!$B$69),0))</f>
        <v>47558</v>
      </c>
      <c r="O134" s="47" cm="1">
        <f t="array" ref="O134">IF($I$2="Путешествия с детьми",
INDEX(GRID!$B$4:$BI$14,MATCH(O$7,GRID!$A$4:$A$14,0),MATCH(1,($U$2=GRID!$B$1:$BI$1)*(КАЛЕНДАРЬ!$U30=GRID!$B$3:$BI$3), 0))*GRID!$B$65,
ROUNDUP(INDEX(GRID!$B$4:$BI$14,MATCH(O$7,GRID!$A$4:$A$14,0),MATCH(1,($U$2=GRID!$B$1:$BI$1)*(КАЛЕНДАРЬ!$U30=GRID!$B$3:$BI$3),0))*GRID!$B$65*(1-GRID!$B$69),0))</f>
        <v>51084</v>
      </c>
      <c r="P134" s="48" cm="1">
        <f t="array" ref="P134">IF($I$2="Путешествия с детьми",
INDEX(GRID!$B$17:$BI$27,MATCH(O$7,GRID!$A$17:$A$27,0),MATCH(1,($U$2=GRID!$B$1:$BI$1)*(КАЛЕНДАРЬ!$U30=GRID!$B$3:$BI$3), 0))*GRID!$B$65,
ROUNDUP(INDEX(GRID!$B$17:$BI$27,MATCH(O$7,GRID!$A$17:$A$27,0),MATCH(1,($U$2=GRID!$B$1:$BI$1)*(КАЛЕНДАРЬ!$U30=GRID!$B$3:$BI$3), 0))*GRID!$B$65*(1-GRID!$B$69),0))</f>
        <v>53234</v>
      </c>
      <c r="Q134" s="47" t="e" cm="1">
        <f t="array" ref="Q134">IF($I$2="Путешествия с детьми",
INDEX(GRID!$B$4:$BI$14,MATCH(Q$7,GRID!$A$4:$A$14,0),MATCH(1,($U$2=GRID!$B$1:$BI$1)*(КАЛЕНДАРЬ!$U30=GRID!$B$3:$BI$3), 0))*GRID!$B$65,
ROUNDUP(INDEX(GRID!$B$4:$BI$14,MATCH(Q$7,GRID!$A$4:$A$14,0),MATCH(1,($U$2=GRID!$B$1:$BI$1)*(КАЛЕНДАРЬ!$U30=GRID!$B$3:$BI$3),0))*GRID!$B$65*(1-GRID!$B$69),0))</f>
        <v>#N/A</v>
      </c>
      <c r="R134" s="48" t="e" cm="1">
        <f t="array" ref="R134">IF($I$2="Путешествия с детьми",
INDEX(GRID!$B$17:$BI$27,MATCH(Q$7,GRID!$A$17:$A$27,0),MATCH(1,($U$2=GRID!$B$1:$BI$1)*(КАЛЕНДАРЬ!$U30=GRID!$B$3:$BI$3), 0))*GRID!$B$65,
ROUNDUP(INDEX(GRID!$B$17:$BI$27,MATCH(Q$7,GRID!$A$17:$A$27,0),MATCH(1,($U$2=GRID!$B$1:$BI$1)*(КАЛЕНДАРЬ!$U30=GRID!$B$3:$BI$3), 0))*GRID!$B$65*(1-GRID!$B$69),0))</f>
        <v>#N/A</v>
      </c>
      <c r="S134" s="47" t="e" cm="1">
        <f t="array" ref="S134">IF($I$2="Путешествия с детьми",
INDEX(GRID!$B$4:$BI$14,MATCH(S$7,GRID!$A$4:$A$14,0),MATCH(1,($U$2=GRID!$B$1:$BI$1)*(КАЛЕНДАРЬ!$U30=GRID!$B$3:$BI$3), 0))*GRID!$B$65,
ROUNDUP(INDEX(GRID!$B$4:$BI$14,MATCH(S$7,GRID!$A$4:$A$14,0),MATCH(1,($U$2=GRID!$B$1:$BI$1)*(КАЛЕНДАРЬ!$U30=GRID!$B$3:$BI$3),0))*GRID!$B$65*(1-GRID!$B$69),0))</f>
        <v>#N/A</v>
      </c>
      <c r="T134" s="48" t="e" cm="1">
        <f t="array" ref="T134">IF($I$2="Путешествия с детьми",
INDEX(GRID!$B$17:$BI$27,MATCH(S$7,GRID!$A$17:$A$27,0),MATCH(1,($U$2=GRID!$B$1:$BI$1)*(КАЛЕНДАРЬ!$U30=GRID!$B$3:$BI$3), 0))*GRID!$B$65,
ROUNDUP(INDEX(GRID!$B$17:$BI$27,MATCH(S$7,GRID!$A$17:$A$27,0),MATCH(1,($U$2=GRID!$B$1:$BI$1)*(КАЛЕНДАРЬ!$U30=GRID!$B$3:$BI$3), 0))*GRID!$B$65*(1-GRID!$B$69),0))</f>
        <v>#N/A</v>
      </c>
      <c r="U134" s="47" cm="1">
        <f t="array" ref="U134">IF($I$2="Путешествия с детьми",
INDEX(GRID!$B$4:$BI$14,MATCH(U$7,GRID!$A$4:$A$14,0),MATCH(1,($U$2=GRID!$B$1:$BI$1)*(КАЛЕНДАРЬ!$U30=GRID!$B$3:$BI$3), 0))*GRID!$B$65,
ROUNDUP(INDEX(GRID!$B$4:$BI$14,MATCH(U$7,GRID!$A$4:$A$14,0),MATCH(1,($U$2=GRID!$B$1:$BI$1)*(КАЛЕНДАРЬ!$U30=GRID!$B$3:$BI$3),0))*GRID!$B$65*(1-GRID!$B$69),0))</f>
        <v>79120</v>
      </c>
      <c r="V134" s="48" cm="1">
        <f t="array" ref="V134">IF($I$2="Путешествия с детьми",
INDEX(GRID!$B$17:$BI$27,MATCH(U$7,GRID!$A$17:$A$27,0),MATCH(1,($U$2=GRID!$B$1:$BI$1)*(КАЛЕНДАРЬ!$U30=GRID!$B$3:$BI$3), 0))*GRID!$B$65,
ROUNDUP(INDEX(GRID!$B$17:$BI$27,MATCH(U$7,GRID!$A$17:$A$27,0),MATCH(1,($U$2=GRID!$B$1:$BI$1)*(КАЛЕНДАРЬ!$U30=GRID!$B$3:$BI$3), 0))*GRID!$B$65*(1-GRID!$B$69),0))</f>
        <v>81270</v>
      </c>
      <c r="W134" s="47" cm="1">
        <f t="array" ref="W134">IF($I$2="Путешествия с детьми",
INDEX(GRID!$B$4:$BI$14,MATCH(W$7,GRID!$A$4:$A$14,0),MATCH(1,($U$2=GRID!$B$1:$BI$1)*(КАЛЕНДАРЬ!$U30=GRID!$B$3:$BI$3), 0))*GRID!$B$65,
ROUNDUP(INDEX(GRID!$B$4:$BI$14,MATCH(W$7,GRID!$A$4:$A$14,0),MATCH(1,($U$2=GRID!$B$1:$BI$1)*(КАЛЕНДАРЬ!$U30=GRID!$B$3:$BI$3),0))*GRID!$B$65*(1-GRID!$B$69),0))</f>
        <v>281220</v>
      </c>
      <c r="X134" s="48" cm="1">
        <f t="array" ref="X134">IF($I$2="Путешествия с детьми",
INDEX(GRID!$B$17:$BI$27,MATCH(W$7,GRID!$A$17:$A$27,0),MATCH(1,($U$2=GRID!$B$1:$BI$1)*(КАЛЕНДАРЬ!$U30=GRID!$B$3:$BI$3), 0))*GRID!$B$65,
ROUNDUP(INDEX(GRID!$B$17:$BI$27,MATCH(W$7,GRID!$A$17:$A$27,0),MATCH(1,($U$2=GRID!$B$1:$BI$1)*(КАЛЕНДАРЬ!$U30=GRID!$B$3:$BI$3), 0))*GRID!$B$65*(1-GRID!$B$69),0))</f>
        <v>283370</v>
      </c>
    </row>
    <row r="135" spans="1:24" hidden="1" x14ac:dyDescent="0.2">
      <c r="A135" s="117" t="s">
        <v>48</v>
      </c>
      <c r="B135" s="117">
        <v>28</v>
      </c>
      <c r="C135" s="138" cm="1">
        <f t="array" ref="C135">IF($I$2="Путешествия с детьми",
INDEX(GRID!$B$4:$BI$14,MATCH(C$7,GRID!$A$4:$A$14,0),MATCH(1,($U$2=GRID!$B$1:$BI$1)*(КАЛЕНДАРЬ!$U31=GRID!$B$3:$BI$3), 0))*GRID!$B$65,
ROUNDUP(INDEX(GRID!$B$4:$BI$14,MATCH(C$7,GRID!$A$4:$A$14,0),MATCH(1,($U$2=GRID!$B$1:$BI$1)*(КАЛЕНДАРЬ!$U31=GRID!$B$3:$BI$3),0))*GRID!$B$65*(1-GRID!$B$69),0))</f>
        <v>26230</v>
      </c>
      <c r="D135" s="48" cm="1">
        <f t="array" ref="D135">IF($I$2="Путешествия с детьми",
INDEX(GRID!$B$17:$BI$27,MATCH(C$7,GRID!$A$17:$A$27,0),MATCH(1,($U$2=GRID!$B$1:$BI$1)*(КАЛЕНДАРЬ!$U31=GRID!$B$3:$BI$3), 0))*GRID!$B$65,
ROUNDUP(INDEX(GRID!$B$17:$BI$27,MATCH(C$7,GRID!$A$17:$A$27,0),MATCH(1,($U$2=GRID!$B$1:$BI$1)*(КАЛЕНДАРЬ!$U31=GRID!$B$3:$BI$3), 0))*GRID!$B$65*(1-GRID!$B$69),0))</f>
        <v>28380</v>
      </c>
      <c r="E135" s="47" cm="1">
        <f t="array" ref="E135">IF($I$2="Путешествия с детьми",
INDEX(GRID!$B$4:$BI$14,MATCH(E$7,GRID!$A$4:$A$14,0),MATCH(1,($U$2=GRID!$B$1:$BI$1)*(КАЛЕНДАРЬ!$U31=GRID!$B$3:$BI$3), 0))*GRID!$B$65,
ROUNDUP(INDEX(GRID!$B$4:$BI$14,MATCH(E$7,GRID!$A$4:$A$14,0),MATCH(1,($U$2=GRID!$B$1:$BI$1)*(КАЛЕНДАРЬ!$U31=GRID!$B$3:$BI$3),0))*GRID!$B$65*(1-GRID!$B$69),0))</f>
        <v>29326</v>
      </c>
      <c r="F135" s="48" cm="1">
        <f t="array" ref="F135">IF($I$2="Путешествия с детьми",
INDEX(GRID!$B$17:$BI$27,MATCH(E$7,GRID!$A$17:$A$27,0),MATCH(1,($U$2=GRID!$B$1:$BI$1)*(КАЛЕНДАРЬ!$U31=GRID!$B$3:$BI$3), 0))*GRID!$B$65,
ROUNDUP(INDEX(GRID!$B$17:$BI$27,MATCH(E$7,GRID!$A$17:$A$27,0),MATCH(1,($U$2=GRID!$B$1:$BI$1)*(КАЛЕНДАРЬ!$U31=GRID!$B$3:$BI$3), 0))*GRID!$B$65*(1-GRID!$B$69),0))</f>
        <v>31476</v>
      </c>
      <c r="G135" s="47" t="e" cm="1">
        <f t="array" ref="G135">IF($I$2="Путешествия с детьми",
INDEX(GRID!$B$4:$BI$14,MATCH(G$7,GRID!$A$4:$A$14,0),MATCH(1,($U$2=GRID!$B$1:$BI$1)*(КАЛЕНДАРЬ!$U31=GRID!$B$3:$BI$3), 0))*GRID!$B$65,
ROUNDUP(INDEX(GRID!$B$4:$BI$14,MATCH(G$7,GRID!$A$4:$A$14,0),MATCH(1,($U$2=GRID!$B$1:$BI$1)*(КАЛЕНДАРЬ!$U31=GRID!$B$3:$BI$3),0))*GRID!$B$65*(1-GRID!$B$69),0))</f>
        <v>#N/A</v>
      </c>
      <c r="H135" s="48" t="e" cm="1">
        <f t="array" ref="H135">IF($I$2="Путешествия с детьми",
INDEX(GRID!$B$17:$BI$27,MATCH(G$7,GRID!$A$17:$A$27,0),MATCH(1,($U$2=GRID!$B$1:$BI$1)*(КАЛЕНДАРЬ!$U31=GRID!$B$3:$BI$3), 0))*GRID!$B$65,
ROUNDUP(INDEX(GRID!$B$17:$BI$27,MATCH(G$7,GRID!$A$17:$A$27,0),MATCH(1,($U$2=GRID!$B$1:$BI$1)*(КАЛЕНДАРЬ!$U31=GRID!$B$3:$BI$3), 0))*GRID!$B$65*(1-GRID!$B$69),0))</f>
        <v>#N/A</v>
      </c>
      <c r="I135" s="47" t="e" cm="1">
        <f t="array" ref="I135">IF($I$2="Путешествия с детьми",
INDEX(GRID!$B$4:$BI$14,MATCH(I$7,GRID!$A$4:$A$14,0),MATCH(1,($U$2=GRID!$B$1:$BI$1)*(КАЛЕНДАРЬ!$U31=GRID!$B$3:$BI$3), 0))*GRID!$B$65,
ROUNDUP(INDEX(GRID!$B$4:$BI$14,MATCH(I$7,GRID!$A$4:$A$14,0),MATCH(1,($U$2=GRID!$B$1:$BI$1)*(КАЛЕНДАРЬ!$U31=GRID!$B$3:$BI$3),0))*GRID!$B$65*(1-GRID!$B$69),0))</f>
        <v>#N/A</v>
      </c>
      <c r="J135" s="48" t="e" cm="1">
        <f t="array" ref="J135">IF($I$2="Путешествия с детьми",
INDEX(GRID!$B$17:$BI$27,MATCH(I$7,GRID!$A$17:$A$27,0),MATCH(1,($U$2=GRID!$B$1:$BI$1)*(КАЛЕНДАРЬ!$U31=GRID!$B$3:$BI$3), 0))*GRID!$B$65,
ROUNDUP(INDEX(GRID!$B$17:$BI$27,MATCH(I$7,GRID!$A$17:$A$27,0),MATCH(1,($U$2=GRID!$B$1:$BI$1)*(КАЛЕНДАРЬ!$U31=GRID!$B$3:$BI$3), 0))*GRID!$B$65*(1-GRID!$B$69),0))</f>
        <v>#N/A</v>
      </c>
      <c r="K135" s="47" cm="1">
        <f t="array" ref="K135">IF($I$2="Путешествия с детьми",
INDEX(GRID!$B$4:$BI$14,MATCH(K$7,GRID!$A$4:$A$14,0),MATCH(1,($U$2=GRID!$B$1:$BI$1)*(КАЛЕНДАРЬ!$U31=GRID!$B$3:$BI$3), 0))*GRID!$B$65,
ROUNDUP(INDEX(GRID!$B$4:$BI$14,MATCH(K$7,GRID!$A$4:$A$14,0),MATCH(1,($U$2=GRID!$B$1:$BI$1)*(КАЛЕНДАРЬ!$U31=GRID!$B$3:$BI$3),0))*GRID!$B$65*(1-GRID!$B$69),0))</f>
        <v>40678</v>
      </c>
      <c r="L135" s="48" cm="1">
        <f t="array" ref="L135">IF($I$2="Путешествия с детьми",
INDEX(GRID!$B$17:$BI$27,MATCH(K$7,GRID!$A$17:$A$27,0),MATCH(1,($U$2=GRID!$B$1:$BI$1)*(КАЛЕНДАРЬ!$U31=GRID!$B$3:$BI$3), 0))*GRID!$B$65,
ROUNDUP(INDEX(GRID!$B$17:$BI$27,MATCH(K$7,GRID!$A$17:$A$27,0),MATCH(1,($U$2=GRID!$B$1:$BI$1)*(КАЛЕНДАРЬ!$U31=GRID!$B$3:$BI$3), 0))*GRID!$B$65*(1-GRID!$B$69),0))</f>
        <v>42828</v>
      </c>
      <c r="M135" s="47" cm="1">
        <f t="array" ref="M135">IF($I$2="Путешествия с детьми",
INDEX(GRID!$B$4:$BI$14,MATCH(M$7,GRID!$A$4:$A$14,0),MATCH(1,($U$2=GRID!$B$1:$BI$1)*(КАЛЕНДАРЬ!$U31=GRID!$B$3:$BI$3), 0))*GRID!$B$65,
ROUNDUP(INDEX(GRID!$B$4:$BI$14,MATCH(M$7,GRID!$A$4:$A$14,0),MATCH(1,($U$2=GRID!$B$1:$BI$1)*(КАЛЕНДАРЬ!$U31=GRID!$B$3:$BI$3),0))*GRID!$B$65*(1-GRID!$B$69),0))</f>
        <v>45408</v>
      </c>
      <c r="N135" s="48" cm="1">
        <f t="array" ref="N135">IF($I$2="Путешествия с детьми",
INDEX(GRID!$B$17:$BI$27,MATCH(M$7,GRID!$A$17:$A$27,0),MATCH(1,($U$2=GRID!$B$1:$BI$1)*(КАЛЕНДАРЬ!$U31=GRID!$B$3:$BI$3), 0))*GRID!$B$65,
ROUNDUP(INDEX(GRID!$B$17:$BI$27,MATCH(M$7,GRID!$A$17:$A$27,0),MATCH(1,($U$2=GRID!$B$1:$BI$1)*(КАЛЕНДАРЬ!$U31=GRID!$B$3:$BI$3), 0))*GRID!$B$65*(1-GRID!$B$69),0))</f>
        <v>47558</v>
      </c>
      <c r="O135" s="47" cm="1">
        <f t="array" ref="O135">IF($I$2="Путешествия с детьми",
INDEX(GRID!$B$4:$BI$14,MATCH(O$7,GRID!$A$4:$A$14,0),MATCH(1,($U$2=GRID!$B$1:$BI$1)*(КАЛЕНДАРЬ!$U31=GRID!$B$3:$BI$3), 0))*GRID!$B$65,
ROUNDUP(INDEX(GRID!$B$4:$BI$14,MATCH(O$7,GRID!$A$4:$A$14,0),MATCH(1,($U$2=GRID!$B$1:$BI$1)*(КАЛЕНДАРЬ!$U31=GRID!$B$3:$BI$3),0))*GRID!$B$65*(1-GRID!$B$69),0))</f>
        <v>51084</v>
      </c>
      <c r="P135" s="48" cm="1">
        <f t="array" ref="P135">IF($I$2="Путешествия с детьми",
INDEX(GRID!$B$17:$BI$27,MATCH(O$7,GRID!$A$17:$A$27,0),MATCH(1,($U$2=GRID!$B$1:$BI$1)*(КАЛЕНДАРЬ!$U31=GRID!$B$3:$BI$3), 0))*GRID!$B$65,
ROUNDUP(INDEX(GRID!$B$17:$BI$27,MATCH(O$7,GRID!$A$17:$A$27,0),MATCH(1,($U$2=GRID!$B$1:$BI$1)*(КАЛЕНДАРЬ!$U31=GRID!$B$3:$BI$3), 0))*GRID!$B$65*(1-GRID!$B$69),0))</f>
        <v>53234</v>
      </c>
      <c r="Q135" s="47" t="e" cm="1">
        <f t="array" ref="Q135">IF($I$2="Путешествия с детьми",
INDEX(GRID!$B$4:$BI$14,MATCH(Q$7,GRID!$A$4:$A$14,0),MATCH(1,($U$2=GRID!$B$1:$BI$1)*(КАЛЕНДАРЬ!$U31=GRID!$B$3:$BI$3), 0))*GRID!$B$65,
ROUNDUP(INDEX(GRID!$B$4:$BI$14,MATCH(Q$7,GRID!$A$4:$A$14,0),MATCH(1,($U$2=GRID!$B$1:$BI$1)*(КАЛЕНДАРЬ!$U31=GRID!$B$3:$BI$3),0))*GRID!$B$65*(1-GRID!$B$69),0))</f>
        <v>#N/A</v>
      </c>
      <c r="R135" s="48" t="e" cm="1">
        <f t="array" ref="R135">IF($I$2="Путешествия с детьми",
INDEX(GRID!$B$17:$BI$27,MATCH(Q$7,GRID!$A$17:$A$27,0),MATCH(1,($U$2=GRID!$B$1:$BI$1)*(КАЛЕНДАРЬ!$U31=GRID!$B$3:$BI$3), 0))*GRID!$B$65,
ROUNDUP(INDEX(GRID!$B$17:$BI$27,MATCH(Q$7,GRID!$A$17:$A$27,0),MATCH(1,($U$2=GRID!$B$1:$BI$1)*(КАЛЕНДАРЬ!$U31=GRID!$B$3:$BI$3), 0))*GRID!$B$65*(1-GRID!$B$69),0))</f>
        <v>#N/A</v>
      </c>
      <c r="S135" s="47" t="e" cm="1">
        <f t="array" ref="S135">IF($I$2="Путешествия с детьми",
INDEX(GRID!$B$4:$BI$14,MATCH(S$7,GRID!$A$4:$A$14,0),MATCH(1,($U$2=GRID!$B$1:$BI$1)*(КАЛЕНДАРЬ!$U31=GRID!$B$3:$BI$3), 0))*GRID!$B$65,
ROUNDUP(INDEX(GRID!$B$4:$BI$14,MATCH(S$7,GRID!$A$4:$A$14,0),MATCH(1,($U$2=GRID!$B$1:$BI$1)*(КАЛЕНДАРЬ!$U31=GRID!$B$3:$BI$3),0))*GRID!$B$65*(1-GRID!$B$69),0))</f>
        <v>#N/A</v>
      </c>
      <c r="T135" s="48" t="e" cm="1">
        <f t="array" ref="T135">IF($I$2="Путешествия с детьми",
INDEX(GRID!$B$17:$BI$27,MATCH(S$7,GRID!$A$17:$A$27,0),MATCH(1,($U$2=GRID!$B$1:$BI$1)*(КАЛЕНДАРЬ!$U31=GRID!$B$3:$BI$3), 0))*GRID!$B$65,
ROUNDUP(INDEX(GRID!$B$17:$BI$27,MATCH(S$7,GRID!$A$17:$A$27,0),MATCH(1,($U$2=GRID!$B$1:$BI$1)*(КАЛЕНДАРЬ!$U31=GRID!$B$3:$BI$3), 0))*GRID!$B$65*(1-GRID!$B$69),0))</f>
        <v>#N/A</v>
      </c>
      <c r="U135" s="47" cm="1">
        <f t="array" ref="U135">IF($I$2="Путешествия с детьми",
INDEX(GRID!$B$4:$BI$14,MATCH(U$7,GRID!$A$4:$A$14,0),MATCH(1,($U$2=GRID!$B$1:$BI$1)*(КАЛЕНДАРЬ!$U31=GRID!$B$3:$BI$3), 0))*GRID!$B$65,
ROUNDUP(INDEX(GRID!$B$4:$BI$14,MATCH(U$7,GRID!$A$4:$A$14,0),MATCH(1,($U$2=GRID!$B$1:$BI$1)*(КАЛЕНДАРЬ!$U31=GRID!$B$3:$BI$3),0))*GRID!$B$65*(1-GRID!$B$69),0))</f>
        <v>79120</v>
      </c>
      <c r="V135" s="48" cm="1">
        <f t="array" ref="V135">IF($I$2="Путешествия с детьми",
INDEX(GRID!$B$17:$BI$27,MATCH(U$7,GRID!$A$17:$A$27,0),MATCH(1,($U$2=GRID!$B$1:$BI$1)*(КАЛЕНДАРЬ!$U31=GRID!$B$3:$BI$3), 0))*GRID!$B$65,
ROUNDUP(INDEX(GRID!$B$17:$BI$27,MATCH(U$7,GRID!$A$17:$A$27,0),MATCH(1,($U$2=GRID!$B$1:$BI$1)*(КАЛЕНДАРЬ!$U31=GRID!$B$3:$BI$3), 0))*GRID!$B$65*(1-GRID!$B$69),0))</f>
        <v>81270</v>
      </c>
      <c r="W135" s="47" cm="1">
        <f t="array" ref="W135">IF($I$2="Путешествия с детьми",
INDEX(GRID!$B$4:$BI$14,MATCH(W$7,GRID!$A$4:$A$14,0),MATCH(1,($U$2=GRID!$B$1:$BI$1)*(КАЛЕНДАРЬ!$U31=GRID!$B$3:$BI$3), 0))*GRID!$B$65,
ROUNDUP(INDEX(GRID!$B$4:$BI$14,MATCH(W$7,GRID!$A$4:$A$14,0),MATCH(1,($U$2=GRID!$B$1:$BI$1)*(КАЛЕНДАРЬ!$U31=GRID!$B$3:$BI$3),0))*GRID!$B$65*(1-GRID!$B$69),0))</f>
        <v>281220</v>
      </c>
      <c r="X135" s="48" cm="1">
        <f t="array" ref="X135">IF($I$2="Путешествия с детьми",
INDEX(GRID!$B$17:$BI$27,MATCH(W$7,GRID!$A$17:$A$27,0),MATCH(1,($U$2=GRID!$B$1:$BI$1)*(КАЛЕНДАРЬ!$U31=GRID!$B$3:$BI$3), 0))*GRID!$B$65,
ROUNDUP(INDEX(GRID!$B$17:$BI$27,MATCH(W$7,GRID!$A$17:$A$27,0),MATCH(1,($U$2=GRID!$B$1:$BI$1)*(КАЛЕНДАРЬ!$U31=GRID!$B$3:$BI$3), 0))*GRID!$B$65*(1-GRID!$B$69),0))</f>
        <v>283370</v>
      </c>
    </row>
    <row r="136" spans="1:24" hidden="1" x14ac:dyDescent="0.2">
      <c r="A136" s="117" t="s">
        <v>42</v>
      </c>
      <c r="B136" s="117">
        <v>29</v>
      </c>
      <c r="C136" s="138" cm="1">
        <f t="array" ref="C136">IF($I$2="Путешествия с детьми",
INDEX(GRID!$B$4:$BI$14,MATCH(C$7,GRID!$A$4:$A$14,0),MATCH(1,($U$2=GRID!$B$1:$BI$1)*(КАЛЕНДАРЬ!$U32=GRID!$B$3:$BI$3), 0))*GRID!$B$65,
ROUNDUP(INDEX(GRID!$B$4:$BI$14,MATCH(C$7,GRID!$A$4:$A$14,0),MATCH(1,($U$2=GRID!$B$1:$BI$1)*(КАЛЕНДАРЬ!$U32=GRID!$B$3:$BI$3),0))*GRID!$B$65*(1-GRID!$B$69),0))</f>
        <v>26230</v>
      </c>
      <c r="D136" s="48" cm="1">
        <f t="array" ref="D136">IF($I$2="Путешествия с детьми",
INDEX(GRID!$B$17:$BI$27,MATCH(C$7,GRID!$A$17:$A$27,0),MATCH(1,($U$2=GRID!$B$1:$BI$1)*(КАЛЕНДАРЬ!$U32=GRID!$B$3:$BI$3), 0))*GRID!$B$65,
ROUNDUP(INDEX(GRID!$B$17:$BI$27,MATCH(C$7,GRID!$A$17:$A$27,0),MATCH(1,($U$2=GRID!$B$1:$BI$1)*(КАЛЕНДАРЬ!$U32=GRID!$B$3:$BI$3), 0))*GRID!$B$65*(1-GRID!$B$69),0))</f>
        <v>28380</v>
      </c>
      <c r="E136" s="47" cm="1">
        <f t="array" ref="E136">IF($I$2="Путешествия с детьми",
INDEX(GRID!$B$4:$BI$14,MATCH(E$7,GRID!$A$4:$A$14,0),MATCH(1,($U$2=GRID!$B$1:$BI$1)*(КАЛЕНДАРЬ!$U32=GRID!$B$3:$BI$3), 0))*GRID!$B$65,
ROUNDUP(INDEX(GRID!$B$4:$BI$14,MATCH(E$7,GRID!$A$4:$A$14,0),MATCH(1,($U$2=GRID!$B$1:$BI$1)*(КАЛЕНДАРЬ!$U32=GRID!$B$3:$BI$3),0))*GRID!$B$65*(1-GRID!$B$69),0))</f>
        <v>29326</v>
      </c>
      <c r="F136" s="48" cm="1">
        <f t="array" ref="F136">IF($I$2="Путешествия с детьми",
INDEX(GRID!$B$17:$BI$27,MATCH(E$7,GRID!$A$17:$A$27,0),MATCH(1,($U$2=GRID!$B$1:$BI$1)*(КАЛЕНДАРЬ!$U32=GRID!$B$3:$BI$3), 0))*GRID!$B$65,
ROUNDUP(INDEX(GRID!$B$17:$BI$27,MATCH(E$7,GRID!$A$17:$A$27,0),MATCH(1,($U$2=GRID!$B$1:$BI$1)*(КАЛЕНДАРЬ!$U32=GRID!$B$3:$BI$3), 0))*GRID!$B$65*(1-GRID!$B$69),0))</f>
        <v>31476</v>
      </c>
      <c r="G136" s="47" t="e" cm="1">
        <f t="array" ref="G136">IF($I$2="Путешествия с детьми",
INDEX(GRID!$B$4:$BI$14,MATCH(G$7,GRID!$A$4:$A$14,0),MATCH(1,($U$2=GRID!$B$1:$BI$1)*(КАЛЕНДАРЬ!$U32=GRID!$B$3:$BI$3), 0))*GRID!$B$65,
ROUNDUP(INDEX(GRID!$B$4:$BI$14,MATCH(G$7,GRID!$A$4:$A$14,0),MATCH(1,($U$2=GRID!$B$1:$BI$1)*(КАЛЕНДАРЬ!$U32=GRID!$B$3:$BI$3),0))*GRID!$B$65*(1-GRID!$B$69),0))</f>
        <v>#N/A</v>
      </c>
      <c r="H136" s="48" t="e" cm="1">
        <f t="array" ref="H136">IF($I$2="Путешествия с детьми",
INDEX(GRID!$B$17:$BI$27,MATCH(G$7,GRID!$A$17:$A$27,0),MATCH(1,($U$2=GRID!$B$1:$BI$1)*(КАЛЕНДАРЬ!$U32=GRID!$B$3:$BI$3), 0))*GRID!$B$65,
ROUNDUP(INDEX(GRID!$B$17:$BI$27,MATCH(G$7,GRID!$A$17:$A$27,0),MATCH(1,($U$2=GRID!$B$1:$BI$1)*(КАЛЕНДАРЬ!$U32=GRID!$B$3:$BI$3), 0))*GRID!$B$65*(1-GRID!$B$69),0))</f>
        <v>#N/A</v>
      </c>
      <c r="I136" s="47" t="e" cm="1">
        <f t="array" ref="I136">IF($I$2="Путешествия с детьми",
INDEX(GRID!$B$4:$BI$14,MATCH(I$7,GRID!$A$4:$A$14,0),MATCH(1,($U$2=GRID!$B$1:$BI$1)*(КАЛЕНДАРЬ!$U32=GRID!$B$3:$BI$3), 0))*GRID!$B$65,
ROUNDUP(INDEX(GRID!$B$4:$BI$14,MATCH(I$7,GRID!$A$4:$A$14,0),MATCH(1,($U$2=GRID!$B$1:$BI$1)*(КАЛЕНДАРЬ!$U32=GRID!$B$3:$BI$3),0))*GRID!$B$65*(1-GRID!$B$69),0))</f>
        <v>#N/A</v>
      </c>
      <c r="J136" s="48" t="e" cm="1">
        <f t="array" ref="J136">IF($I$2="Путешествия с детьми",
INDEX(GRID!$B$17:$BI$27,MATCH(I$7,GRID!$A$17:$A$27,0),MATCH(1,($U$2=GRID!$B$1:$BI$1)*(КАЛЕНДАРЬ!$U32=GRID!$B$3:$BI$3), 0))*GRID!$B$65,
ROUNDUP(INDEX(GRID!$B$17:$BI$27,MATCH(I$7,GRID!$A$17:$A$27,0),MATCH(1,($U$2=GRID!$B$1:$BI$1)*(КАЛЕНДАРЬ!$U32=GRID!$B$3:$BI$3), 0))*GRID!$B$65*(1-GRID!$B$69),0))</f>
        <v>#N/A</v>
      </c>
      <c r="K136" s="47" cm="1">
        <f t="array" ref="K136">IF($I$2="Путешествия с детьми",
INDEX(GRID!$B$4:$BI$14,MATCH(K$7,GRID!$A$4:$A$14,0),MATCH(1,($U$2=GRID!$B$1:$BI$1)*(КАЛЕНДАРЬ!$U32=GRID!$B$3:$BI$3), 0))*GRID!$B$65,
ROUNDUP(INDEX(GRID!$B$4:$BI$14,MATCH(K$7,GRID!$A$4:$A$14,0),MATCH(1,($U$2=GRID!$B$1:$BI$1)*(КАЛЕНДАРЬ!$U32=GRID!$B$3:$BI$3),0))*GRID!$B$65*(1-GRID!$B$69),0))</f>
        <v>40678</v>
      </c>
      <c r="L136" s="48" cm="1">
        <f t="array" ref="L136">IF($I$2="Путешествия с детьми",
INDEX(GRID!$B$17:$BI$27,MATCH(K$7,GRID!$A$17:$A$27,0),MATCH(1,($U$2=GRID!$B$1:$BI$1)*(КАЛЕНДАРЬ!$U32=GRID!$B$3:$BI$3), 0))*GRID!$B$65,
ROUNDUP(INDEX(GRID!$B$17:$BI$27,MATCH(K$7,GRID!$A$17:$A$27,0),MATCH(1,($U$2=GRID!$B$1:$BI$1)*(КАЛЕНДАРЬ!$U32=GRID!$B$3:$BI$3), 0))*GRID!$B$65*(1-GRID!$B$69),0))</f>
        <v>42828</v>
      </c>
      <c r="M136" s="47" cm="1">
        <f t="array" ref="M136">IF($I$2="Путешествия с детьми",
INDEX(GRID!$B$4:$BI$14,MATCH(M$7,GRID!$A$4:$A$14,0),MATCH(1,($U$2=GRID!$B$1:$BI$1)*(КАЛЕНДАРЬ!$U32=GRID!$B$3:$BI$3), 0))*GRID!$B$65,
ROUNDUP(INDEX(GRID!$B$4:$BI$14,MATCH(M$7,GRID!$A$4:$A$14,0),MATCH(1,($U$2=GRID!$B$1:$BI$1)*(КАЛЕНДАРЬ!$U32=GRID!$B$3:$BI$3),0))*GRID!$B$65*(1-GRID!$B$69),0))</f>
        <v>45408</v>
      </c>
      <c r="N136" s="48" cm="1">
        <f t="array" ref="N136">IF($I$2="Путешествия с детьми",
INDEX(GRID!$B$17:$BI$27,MATCH(M$7,GRID!$A$17:$A$27,0),MATCH(1,($U$2=GRID!$B$1:$BI$1)*(КАЛЕНДАРЬ!$U32=GRID!$B$3:$BI$3), 0))*GRID!$B$65,
ROUNDUP(INDEX(GRID!$B$17:$BI$27,MATCH(M$7,GRID!$A$17:$A$27,0),MATCH(1,($U$2=GRID!$B$1:$BI$1)*(КАЛЕНДАРЬ!$U32=GRID!$B$3:$BI$3), 0))*GRID!$B$65*(1-GRID!$B$69),0))</f>
        <v>47558</v>
      </c>
      <c r="O136" s="47" cm="1">
        <f t="array" ref="O136">IF($I$2="Путешествия с детьми",
INDEX(GRID!$B$4:$BI$14,MATCH(O$7,GRID!$A$4:$A$14,0),MATCH(1,($U$2=GRID!$B$1:$BI$1)*(КАЛЕНДАРЬ!$U32=GRID!$B$3:$BI$3), 0))*GRID!$B$65,
ROUNDUP(INDEX(GRID!$B$4:$BI$14,MATCH(O$7,GRID!$A$4:$A$14,0),MATCH(1,($U$2=GRID!$B$1:$BI$1)*(КАЛЕНДАРЬ!$U32=GRID!$B$3:$BI$3),0))*GRID!$B$65*(1-GRID!$B$69),0))</f>
        <v>51084</v>
      </c>
      <c r="P136" s="48" cm="1">
        <f t="array" ref="P136">IF($I$2="Путешествия с детьми",
INDEX(GRID!$B$17:$BI$27,MATCH(O$7,GRID!$A$17:$A$27,0),MATCH(1,($U$2=GRID!$B$1:$BI$1)*(КАЛЕНДАРЬ!$U32=GRID!$B$3:$BI$3), 0))*GRID!$B$65,
ROUNDUP(INDEX(GRID!$B$17:$BI$27,MATCH(O$7,GRID!$A$17:$A$27,0),MATCH(1,($U$2=GRID!$B$1:$BI$1)*(КАЛЕНДАРЬ!$U32=GRID!$B$3:$BI$3), 0))*GRID!$B$65*(1-GRID!$B$69),0))</f>
        <v>53234</v>
      </c>
      <c r="Q136" s="47" t="e" cm="1">
        <f t="array" ref="Q136">IF($I$2="Путешествия с детьми",
INDEX(GRID!$B$4:$BI$14,MATCH(Q$7,GRID!$A$4:$A$14,0),MATCH(1,($U$2=GRID!$B$1:$BI$1)*(КАЛЕНДАРЬ!$U32=GRID!$B$3:$BI$3), 0))*GRID!$B$65,
ROUNDUP(INDEX(GRID!$B$4:$BI$14,MATCH(Q$7,GRID!$A$4:$A$14,0),MATCH(1,($U$2=GRID!$B$1:$BI$1)*(КАЛЕНДАРЬ!$U32=GRID!$B$3:$BI$3),0))*GRID!$B$65*(1-GRID!$B$69),0))</f>
        <v>#N/A</v>
      </c>
      <c r="R136" s="48" t="e" cm="1">
        <f t="array" ref="R136">IF($I$2="Путешествия с детьми",
INDEX(GRID!$B$17:$BI$27,MATCH(Q$7,GRID!$A$17:$A$27,0),MATCH(1,($U$2=GRID!$B$1:$BI$1)*(КАЛЕНДАРЬ!$U32=GRID!$B$3:$BI$3), 0))*GRID!$B$65,
ROUNDUP(INDEX(GRID!$B$17:$BI$27,MATCH(Q$7,GRID!$A$17:$A$27,0),MATCH(1,($U$2=GRID!$B$1:$BI$1)*(КАЛЕНДАРЬ!$U32=GRID!$B$3:$BI$3), 0))*GRID!$B$65*(1-GRID!$B$69),0))</f>
        <v>#N/A</v>
      </c>
      <c r="S136" s="47" t="e" cm="1">
        <f t="array" ref="S136">IF($I$2="Путешествия с детьми",
INDEX(GRID!$B$4:$BI$14,MATCH(S$7,GRID!$A$4:$A$14,0),MATCH(1,($U$2=GRID!$B$1:$BI$1)*(КАЛЕНДАРЬ!$U32=GRID!$B$3:$BI$3), 0))*GRID!$B$65,
ROUNDUP(INDEX(GRID!$B$4:$BI$14,MATCH(S$7,GRID!$A$4:$A$14,0),MATCH(1,($U$2=GRID!$B$1:$BI$1)*(КАЛЕНДАРЬ!$U32=GRID!$B$3:$BI$3),0))*GRID!$B$65*(1-GRID!$B$69),0))</f>
        <v>#N/A</v>
      </c>
      <c r="T136" s="48" t="e" cm="1">
        <f t="array" ref="T136">IF($I$2="Путешествия с детьми",
INDEX(GRID!$B$17:$BI$27,MATCH(S$7,GRID!$A$17:$A$27,0),MATCH(1,($U$2=GRID!$B$1:$BI$1)*(КАЛЕНДАРЬ!$U32=GRID!$B$3:$BI$3), 0))*GRID!$B$65,
ROUNDUP(INDEX(GRID!$B$17:$BI$27,MATCH(S$7,GRID!$A$17:$A$27,0),MATCH(1,($U$2=GRID!$B$1:$BI$1)*(КАЛЕНДАРЬ!$U32=GRID!$B$3:$BI$3), 0))*GRID!$B$65*(1-GRID!$B$69),0))</f>
        <v>#N/A</v>
      </c>
      <c r="U136" s="47" cm="1">
        <f t="array" ref="U136">IF($I$2="Путешествия с детьми",
INDEX(GRID!$B$4:$BI$14,MATCH(U$7,GRID!$A$4:$A$14,0),MATCH(1,($U$2=GRID!$B$1:$BI$1)*(КАЛЕНДАРЬ!$U32=GRID!$B$3:$BI$3), 0))*GRID!$B$65,
ROUNDUP(INDEX(GRID!$B$4:$BI$14,MATCH(U$7,GRID!$A$4:$A$14,0),MATCH(1,($U$2=GRID!$B$1:$BI$1)*(КАЛЕНДАРЬ!$U32=GRID!$B$3:$BI$3),0))*GRID!$B$65*(1-GRID!$B$69),0))</f>
        <v>79120</v>
      </c>
      <c r="V136" s="48" cm="1">
        <f t="array" ref="V136">IF($I$2="Путешествия с детьми",
INDEX(GRID!$B$17:$BI$27,MATCH(U$7,GRID!$A$17:$A$27,0),MATCH(1,($U$2=GRID!$B$1:$BI$1)*(КАЛЕНДАРЬ!$U32=GRID!$B$3:$BI$3), 0))*GRID!$B$65,
ROUNDUP(INDEX(GRID!$B$17:$BI$27,MATCH(U$7,GRID!$A$17:$A$27,0),MATCH(1,($U$2=GRID!$B$1:$BI$1)*(КАЛЕНДАРЬ!$U32=GRID!$B$3:$BI$3), 0))*GRID!$B$65*(1-GRID!$B$69),0))</f>
        <v>81270</v>
      </c>
      <c r="W136" s="47" cm="1">
        <f t="array" ref="W136">IF($I$2="Путешествия с детьми",
INDEX(GRID!$B$4:$BI$14,MATCH(W$7,GRID!$A$4:$A$14,0),MATCH(1,($U$2=GRID!$B$1:$BI$1)*(КАЛЕНДАРЬ!$U32=GRID!$B$3:$BI$3), 0))*GRID!$B$65,
ROUNDUP(INDEX(GRID!$B$4:$BI$14,MATCH(W$7,GRID!$A$4:$A$14,0),MATCH(1,($U$2=GRID!$B$1:$BI$1)*(КАЛЕНДАРЬ!$U32=GRID!$B$3:$BI$3),0))*GRID!$B$65*(1-GRID!$B$69),0))</f>
        <v>281220</v>
      </c>
      <c r="X136" s="48" cm="1">
        <f t="array" ref="X136">IF($I$2="Путешествия с детьми",
INDEX(GRID!$B$17:$BI$27,MATCH(W$7,GRID!$A$17:$A$27,0),MATCH(1,($U$2=GRID!$B$1:$BI$1)*(КАЛЕНДАРЬ!$U32=GRID!$B$3:$BI$3), 0))*GRID!$B$65,
ROUNDUP(INDEX(GRID!$B$17:$BI$27,MATCH(W$7,GRID!$A$17:$A$27,0),MATCH(1,($U$2=GRID!$B$1:$BI$1)*(КАЛЕНДАРЬ!$U32=GRID!$B$3:$BI$3), 0))*GRID!$B$65*(1-GRID!$B$69),0))</f>
        <v>283370</v>
      </c>
    </row>
    <row r="137" spans="1:24" hidden="1" x14ac:dyDescent="0.2">
      <c r="A137" s="117" t="s">
        <v>43</v>
      </c>
      <c r="B137" s="117">
        <v>30</v>
      </c>
      <c r="C137" s="138" cm="1">
        <f t="array" ref="C137">IF($I$2="Путешествия с детьми",
INDEX(GRID!$B$4:$BI$14,MATCH(C$7,GRID!$A$4:$A$14,0),MATCH(1,($U$2=GRID!$B$1:$BI$1)*(КАЛЕНДАРЬ!$U33=GRID!$B$3:$BI$3), 0))*GRID!$B$65,
ROUNDUP(INDEX(GRID!$B$4:$BI$14,MATCH(C$7,GRID!$A$4:$A$14,0),MATCH(1,($U$2=GRID!$B$1:$BI$1)*(КАЛЕНДАРЬ!$U33=GRID!$B$3:$BI$3),0))*GRID!$B$65*(1-GRID!$B$69),0))</f>
        <v>26230</v>
      </c>
      <c r="D137" s="48" cm="1">
        <f t="array" ref="D137">IF($I$2="Путешествия с детьми",
INDEX(GRID!$B$17:$BI$27,MATCH(C$7,GRID!$A$17:$A$27,0),MATCH(1,($U$2=GRID!$B$1:$BI$1)*(КАЛЕНДАРЬ!$U33=GRID!$B$3:$BI$3), 0))*GRID!$B$65,
ROUNDUP(INDEX(GRID!$B$17:$BI$27,MATCH(C$7,GRID!$A$17:$A$27,0),MATCH(1,($U$2=GRID!$B$1:$BI$1)*(КАЛЕНДАРЬ!$U33=GRID!$B$3:$BI$3), 0))*GRID!$B$65*(1-GRID!$B$69),0))</f>
        <v>28380</v>
      </c>
      <c r="E137" s="47" cm="1">
        <f t="array" ref="E137">IF($I$2="Путешествия с детьми",
INDEX(GRID!$B$4:$BI$14,MATCH(E$7,GRID!$A$4:$A$14,0),MATCH(1,($U$2=GRID!$B$1:$BI$1)*(КАЛЕНДАРЬ!$U33=GRID!$B$3:$BI$3), 0))*GRID!$B$65,
ROUNDUP(INDEX(GRID!$B$4:$BI$14,MATCH(E$7,GRID!$A$4:$A$14,0),MATCH(1,($U$2=GRID!$B$1:$BI$1)*(КАЛЕНДАРЬ!$U33=GRID!$B$3:$BI$3),0))*GRID!$B$65*(1-GRID!$B$69),0))</f>
        <v>29326</v>
      </c>
      <c r="F137" s="48" cm="1">
        <f t="array" ref="F137">IF($I$2="Путешествия с детьми",
INDEX(GRID!$B$17:$BI$27,MATCH(E$7,GRID!$A$17:$A$27,0),MATCH(1,($U$2=GRID!$B$1:$BI$1)*(КАЛЕНДАРЬ!$U33=GRID!$B$3:$BI$3), 0))*GRID!$B$65,
ROUNDUP(INDEX(GRID!$B$17:$BI$27,MATCH(E$7,GRID!$A$17:$A$27,0),MATCH(1,($U$2=GRID!$B$1:$BI$1)*(КАЛЕНДАРЬ!$U33=GRID!$B$3:$BI$3), 0))*GRID!$B$65*(1-GRID!$B$69),0))</f>
        <v>31476</v>
      </c>
      <c r="G137" s="47" t="e" cm="1">
        <f t="array" ref="G137">IF($I$2="Путешествия с детьми",
INDEX(GRID!$B$4:$BI$14,MATCH(G$7,GRID!$A$4:$A$14,0),MATCH(1,($U$2=GRID!$B$1:$BI$1)*(КАЛЕНДАРЬ!$U33=GRID!$B$3:$BI$3), 0))*GRID!$B$65,
ROUNDUP(INDEX(GRID!$B$4:$BI$14,MATCH(G$7,GRID!$A$4:$A$14,0),MATCH(1,($U$2=GRID!$B$1:$BI$1)*(КАЛЕНДАРЬ!$U33=GRID!$B$3:$BI$3),0))*GRID!$B$65*(1-GRID!$B$69),0))</f>
        <v>#N/A</v>
      </c>
      <c r="H137" s="48" t="e" cm="1">
        <f t="array" ref="H137">IF($I$2="Путешествия с детьми",
INDEX(GRID!$B$17:$BI$27,MATCH(G$7,GRID!$A$17:$A$27,0),MATCH(1,($U$2=GRID!$B$1:$BI$1)*(КАЛЕНДАРЬ!$U33=GRID!$B$3:$BI$3), 0))*GRID!$B$65,
ROUNDUP(INDEX(GRID!$B$17:$BI$27,MATCH(G$7,GRID!$A$17:$A$27,0),MATCH(1,($U$2=GRID!$B$1:$BI$1)*(КАЛЕНДАРЬ!$U33=GRID!$B$3:$BI$3), 0))*GRID!$B$65*(1-GRID!$B$69),0))</f>
        <v>#N/A</v>
      </c>
      <c r="I137" s="47" t="e" cm="1">
        <f t="array" ref="I137">IF($I$2="Путешествия с детьми",
INDEX(GRID!$B$4:$BI$14,MATCH(I$7,GRID!$A$4:$A$14,0),MATCH(1,($U$2=GRID!$B$1:$BI$1)*(КАЛЕНДАРЬ!$U33=GRID!$B$3:$BI$3), 0))*GRID!$B$65,
ROUNDUP(INDEX(GRID!$B$4:$BI$14,MATCH(I$7,GRID!$A$4:$A$14,0),MATCH(1,($U$2=GRID!$B$1:$BI$1)*(КАЛЕНДАРЬ!$U33=GRID!$B$3:$BI$3),0))*GRID!$B$65*(1-GRID!$B$69),0))</f>
        <v>#N/A</v>
      </c>
      <c r="J137" s="48" t="e" cm="1">
        <f t="array" ref="J137">IF($I$2="Путешествия с детьми",
INDEX(GRID!$B$17:$BI$27,MATCH(I$7,GRID!$A$17:$A$27,0),MATCH(1,($U$2=GRID!$B$1:$BI$1)*(КАЛЕНДАРЬ!$U33=GRID!$B$3:$BI$3), 0))*GRID!$B$65,
ROUNDUP(INDEX(GRID!$B$17:$BI$27,MATCH(I$7,GRID!$A$17:$A$27,0),MATCH(1,($U$2=GRID!$B$1:$BI$1)*(КАЛЕНДАРЬ!$U33=GRID!$B$3:$BI$3), 0))*GRID!$B$65*(1-GRID!$B$69),0))</f>
        <v>#N/A</v>
      </c>
      <c r="K137" s="47" cm="1">
        <f t="array" ref="K137">IF($I$2="Путешествия с детьми",
INDEX(GRID!$B$4:$BI$14,MATCH(K$7,GRID!$A$4:$A$14,0),MATCH(1,($U$2=GRID!$B$1:$BI$1)*(КАЛЕНДАРЬ!$U33=GRID!$B$3:$BI$3), 0))*GRID!$B$65,
ROUNDUP(INDEX(GRID!$B$4:$BI$14,MATCH(K$7,GRID!$A$4:$A$14,0),MATCH(1,($U$2=GRID!$B$1:$BI$1)*(КАЛЕНДАРЬ!$U33=GRID!$B$3:$BI$3),0))*GRID!$B$65*(1-GRID!$B$69),0))</f>
        <v>40678</v>
      </c>
      <c r="L137" s="48" cm="1">
        <f t="array" ref="L137">IF($I$2="Путешествия с детьми",
INDEX(GRID!$B$17:$BI$27,MATCH(K$7,GRID!$A$17:$A$27,0),MATCH(1,($U$2=GRID!$B$1:$BI$1)*(КАЛЕНДАРЬ!$U33=GRID!$B$3:$BI$3), 0))*GRID!$B$65,
ROUNDUP(INDEX(GRID!$B$17:$BI$27,MATCH(K$7,GRID!$A$17:$A$27,0),MATCH(1,($U$2=GRID!$B$1:$BI$1)*(КАЛЕНДАРЬ!$U33=GRID!$B$3:$BI$3), 0))*GRID!$B$65*(1-GRID!$B$69),0))</f>
        <v>42828</v>
      </c>
      <c r="M137" s="47" cm="1">
        <f t="array" ref="M137">IF($I$2="Путешествия с детьми",
INDEX(GRID!$B$4:$BI$14,MATCH(M$7,GRID!$A$4:$A$14,0),MATCH(1,($U$2=GRID!$B$1:$BI$1)*(КАЛЕНДАРЬ!$U33=GRID!$B$3:$BI$3), 0))*GRID!$B$65,
ROUNDUP(INDEX(GRID!$B$4:$BI$14,MATCH(M$7,GRID!$A$4:$A$14,0),MATCH(1,($U$2=GRID!$B$1:$BI$1)*(КАЛЕНДАРЬ!$U33=GRID!$B$3:$BI$3),0))*GRID!$B$65*(1-GRID!$B$69),0))</f>
        <v>45408</v>
      </c>
      <c r="N137" s="48" cm="1">
        <f t="array" ref="N137">IF($I$2="Путешествия с детьми",
INDEX(GRID!$B$17:$BI$27,MATCH(M$7,GRID!$A$17:$A$27,0),MATCH(1,($U$2=GRID!$B$1:$BI$1)*(КАЛЕНДАРЬ!$U33=GRID!$B$3:$BI$3), 0))*GRID!$B$65,
ROUNDUP(INDEX(GRID!$B$17:$BI$27,MATCH(M$7,GRID!$A$17:$A$27,0),MATCH(1,($U$2=GRID!$B$1:$BI$1)*(КАЛЕНДАРЬ!$U33=GRID!$B$3:$BI$3), 0))*GRID!$B$65*(1-GRID!$B$69),0))</f>
        <v>47558</v>
      </c>
      <c r="O137" s="47" cm="1">
        <f t="array" ref="O137">IF($I$2="Путешествия с детьми",
INDEX(GRID!$B$4:$BI$14,MATCH(O$7,GRID!$A$4:$A$14,0),MATCH(1,($U$2=GRID!$B$1:$BI$1)*(КАЛЕНДАРЬ!$U33=GRID!$B$3:$BI$3), 0))*GRID!$B$65,
ROUNDUP(INDEX(GRID!$B$4:$BI$14,MATCH(O$7,GRID!$A$4:$A$14,0),MATCH(1,($U$2=GRID!$B$1:$BI$1)*(КАЛЕНДАРЬ!$U33=GRID!$B$3:$BI$3),0))*GRID!$B$65*(1-GRID!$B$69),0))</f>
        <v>51084</v>
      </c>
      <c r="P137" s="48" cm="1">
        <f t="array" ref="P137">IF($I$2="Путешествия с детьми",
INDEX(GRID!$B$17:$BI$27,MATCH(O$7,GRID!$A$17:$A$27,0),MATCH(1,($U$2=GRID!$B$1:$BI$1)*(КАЛЕНДАРЬ!$U33=GRID!$B$3:$BI$3), 0))*GRID!$B$65,
ROUNDUP(INDEX(GRID!$B$17:$BI$27,MATCH(O$7,GRID!$A$17:$A$27,0),MATCH(1,($U$2=GRID!$B$1:$BI$1)*(КАЛЕНДАРЬ!$U33=GRID!$B$3:$BI$3), 0))*GRID!$B$65*(1-GRID!$B$69),0))</f>
        <v>53234</v>
      </c>
      <c r="Q137" s="47" t="e" cm="1">
        <f t="array" ref="Q137">IF($I$2="Путешествия с детьми",
INDEX(GRID!$B$4:$BI$14,MATCH(Q$7,GRID!$A$4:$A$14,0),MATCH(1,($U$2=GRID!$B$1:$BI$1)*(КАЛЕНДАРЬ!$U33=GRID!$B$3:$BI$3), 0))*GRID!$B$65,
ROUNDUP(INDEX(GRID!$B$4:$BI$14,MATCH(Q$7,GRID!$A$4:$A$14,0),MATCH(1,($U$2=GRID!$B$1:$BI$1)*(КАЛЕНДАРЬ!$U33=GRID!$B$3:$BI$3),0))*GRID!$B$65*(1-GRID!$B$69),0))</f>
        <v>#N/A</v>
      </c>
      <c r="R137" s="48" t="e" cm="1">
        <f t="array" ref="R137">IF($I$2="Путешествия с детьми",
INDEX(GRID!$B$17:$BI$27,MATCH(Q$7,GRID!$A$17:$A$27,0),MATCH(1,($U$2=GRID!$B$1:$BI$1)*(КАЛЕНДАРЬ!$U33=GRID!$B$3:$BI$3), 0))*GRID!$B$65,
ROUNDUP(INDEX(GRID!$B$17:$BI$27,MATCH(Q$7,GRID!$A$17:$A$27,0),MATCH(1,($U$2=GRID!$B$1:$BI$1)*(КАЛЕНДАРЬ!$U33=GRID!$B$3:$BI$3), 0))*GRID!$B$65*(1-GRID!$B$69),0))</f>
        <v>#N/A</v>
      </c>
      <c r="S137" s="47" t="e" cm="1">
        <f t="array" ref="S137">IF($I$2="Путешествия с детьми",
INDEX(GRID!$B$4:$BI$14,MATCH(S$7,GRID!$A$4:$A$14,0),MATCH(1,($U$2=GRID!$B$1:$BI$1)*(КАЛЕНДАРЬ!$U33=GRID!$B$3:$BI$3), 0))*GRID!$B$65,
ROUNDUP(INDEX(GRID!$B$4:$BI$14,MATCH(S$7,GRID!$A$4:$A$14,0),MATCH(1,($U$2=GRID!$B$1:$BI$1)*(КАЛЕНДАРЬ!$U33=GRID!$B$3:$BI$3),0))*GRID!$B$65*(1-GRID!$B$69),0))</f>
        <v>#N/A</v>
      </c>
      <c r="T137" s="48" t="e" cm="1">
        <f t="array" ref="T137">IF($I$2="Путешествия с детьми",
INDEX(GRID!$B$17:$BI$27,MATCH(S$7,GRID!$A$17:$A$27,0),MATCH(1,($U$2=GRID!$B$1:$BI$1)*(КАЛЕНДАРЬ!$U33=GRID!$B$3:$BI$3), 0))*GRID!$B$65,
ROUNDUP(INDEX(GRID!$B$17:$BI$27,MATCH(S$7,GRID!$A$17:$A$27,0),MATCH(1,($U$2=GRID!$B$1:$BI$1)*(КАЛЕНДАРЬ!$U33=GRID!$B$3:$BI$3), 0))*GRID!$B$65*(1-GRID!$B$69),0))</f>
        <v>#N/A</v>
      </c>
      <c r="U137" s="47" cm="1">
        <f t="array" ref="U137">IF($I$2="Путешествия с детьми",
INDEX(GRID!$B$4:$BI$14,MATCH(U$7,GRID!$A$4:$A$14,0),MATCH(1,($U$2=GRID!$B$1:$BI$1)*(КАЛЕНДАРЬ!$U33=GRID!$B$3:$BI$3), 0))*GRID!$B$65,
ROUNDUP(INDEX(GRID!$B$4:$BI$14,MATCH(U$7,GRID!$A$4:$A$14,0),MATCH(1,($U$2=GRID!$B$1:$BI$1)*(КАЛЕНДАРЬ!$U33=GRID!$B$3:$BI$3),0))*GRID!$B$65*(1-GRID!$B$69),0))</f>
        <v>79120</v>
      </c>
      <c r="V137" s="48" cm="1">
        <f t="array" ref="V137">IF($I$2="Путешествия с детьми",
INDEX(GRID!$B$17:$BI$27,MATCH(U$7,GRID!$A$17:$A$27,0),MATCH(1,($U$2=GRID!$B$1:$BI$1)*(КАЛЕНДАРЬ!$U33=GRID!$B$3:$BI$3), 0))*GRID!$B$65,
ROUNDUP(INDEX(GRID!$B$17:$BI$27,MATCH(U$7,GRID!$A$17:$A$27,0),MATCH(1,($U$2=GRID!$B$1:$BI$1)*(КАЛЕНДАРЬ!$U33=GRID!$B$3:$BI$3), 0))*GRID!$B$65*(1-GRID!$B$69),0))</f>
        <v>81270</v>
      </c>
      <c r="W137" s="47" cm="1">
        <f t="array" ref="W137">IF($I$2="Путешествия с детьми",
INDEX(GRID!$B$4:$BI$14,MATCH(W$7,GRID!$A$4:$A$14,0),MATCH(1,($U$2=GRID!$B$1:$BI$1)*(КАЛЕНДАРЬ!$U33=GRID!$B$3:$BI$3), 0))*GRID!$B$65,
ROUNDUP(INDEX(GRID!$B$4:$BI$14,MATCH(W$7,GRID!$A$4:$A$14,0),MATCH(1,($U$2=GRID!$B$1:$BI$1)*(КАЛЕНДАРЬ!$U33=GRID!$B$3:$BI$3),0))*GRID!$B$65*(1-GRID!$B$69),0))</f>
        <v>281220</v>
      </c>
      <c r="X137" s="48" cm="1">
        <f t="array" ref="X137">IF($I$2="Путешествия с детьми",
INDEX(GRID!$B$17:$BI$27,MATCH(W$7,GRID!$A$17:$A$27,0),MATCH(1,($U$2=GRID!$B$1:$BI$1)*(КАЛЕНДАРЬ!$U33=GRID!$B$3:$BI$3), 0))*GRID!$B$65,
ROUNDUP(INDEX(GRID!$B$17:$BI$27,MATCH(W$7,GRID!$A$17:$A$27,0),MATCH(1,($U$2=GRID!$B$1:$BI$1)*(КАЛЕНДАРЬ!$U33=GRID!$B$3:$BI$3), 0))*GRID!$B$65*(1-GRID!$B$69),0))</f>
        <v>283370</v>
      </c>
    </row>
    <row r="138" spans="1:24" hidden="1" x14ac:dyDescent="0.2">
      <c r="A138" s="117" t="s">
        <v>44</v>
      </c>
      <c r="B138" s="117">
        <v>31</v>
      </c>
      <c r="C138" s="138" cm="1">
        <f t="array" ref="C138">IF($I$2="Путешествия с детьми",
INDEX(GRID!$B$4:$BI$14,MATCH(C$7,GRID!$A$4:$A$14,0),MATCH(1,($U$2=GRID!$B$1:$BI$1)*(КАЛЕНДАРЬ!$U34=GRID!$B$3:$BI$3), 0))*GRID!$B$65,
ROUNDUP(INDEX(GRID!$B$4:$BI$14,MATCH(C$7,GRID!$A$4:$A$14,0),MATCH(1,($U$2=GRID!$B$1:$BI$1)*(КАЛЕНДАРЬ!$U34=GRID!$B$3:$BI$3),0))*GRID!$B$65*(1-GRID!$B$69),0))</f>
        <v>26230</v>
      </c>
      <c r="D138" s="48" cm="1">
        <f t="array" ref="D138">IF($I$2="Путешествия с детьми",
INDEX(GRID!$B$17:$BI$27,MATCH(C$7,GRID!$A$17:$A$27,0),MATCH(1,($U$2=GRID!$B$1:$BI$1)*(КАЛЕНДАРЬ!$U34=GRID!$B$3:$BI$3), 0))*GRID!$B$65,
ROUNDUP(INDEX(GRID!$B$17:$BI$27,MATCH(C$7,GRID!$A$17:$A$27,0),MATCH(1,($U$2=GRID!$B$1:$BI$1)*(КАЛЕНДАРЬ!$U34=GRID!$B$3:$BI$3), 0))*GRID!$B$65*(1-GRID!$B$69),0))</f>
        <v>28380</v>
      </c>
      <c r="E138" s="47" cm="1">
        <f t="array" ref="E138">IF($I$2="Путешествия с детьми",
INDEX(GRID!$B$4:$BI$14,MATCH(E$7,GRID!$A$4:$A$14,0),MATCH(1,($U$2=GRID!$B$1:$BI$1)*(КАЛЕНДАРЬ!$U34=GRID!$B$3:$BI$3), 0))*GRID!$B$65,
ROUNDUP(INDEX(GRID!$B$4:$BI$14,MATCH(E$7,GRID!$A$4:$A$14,0),MATCH(1,($U$2=GRID!$B$1:$BI$1)*(КАЛЕНДАРЬ!$U34=GRID!$B$3:$BI$3),0))*GRID!$B$65*(1-GRID!$B$69),0))</f>
        <v>29326</v>
      </c>
      <c r="F138" s="48" cm="1">
        <f t="array" ref="F138">IF($I$2="Путешествия с детьми",
INDEX(GRID!$B$17:$BI$27,MATCH(E$7,GRID!$A$17:$A$27,0),MATCH(1,($U$2=GRID!$B$1:$BI$1)*(КАЛЕНДАРЬ!$U34=GRID!$B$3:$BI$3), 0))*GRID!$B$65,
ROUNDUP(INDEX(GRID!$B$17:$BI$27,MATCH(E$7,GRID!$A$17:$A$27,0),MATCH(1,($U$2=GRID!$B$1:$BI$1)*(КАЛЕНДАРЬ!$U34=GRID!$B$3:$BI$3), 0))*GRID!$B$65*(1-GRID!$B$69),0))</f>
        <v>31476</v>
      </c>
      <c r="G138" s="47" t="e" cm="1">
        <f t="array" ref="G138">IF($I$2="Путешествия с детьми",
INDEX(GRID!$B$4:$BI$14,MATCH(G$7,GRID!$A$4:$A$14,0),MATCH(1,($U$2=GRID!$B$1:$BI$1)*(КАЛЕНДАРЬ!$U34=GRID!$B$3:$BI$3), 0))*GRID!$B$65,
ROUNDUP(INDEX(GRID!$B$4:$BI$14,MATCH(G$7,GRID!$A$4:$A$14,0),MATCH(1,($U$2=GRID!$B$1:$BI$1)*(КАЛЕНДАРЬ!$U34=GRID!$B$3:$BI$3),0))*GRID!$B$65*(1-GRID!$B$69),0))</f>
        <v>#N/A</v>
      </c>
      <c r="H138" s="48" t="e" cm="1">
        <f t="array" ref="H138">IF($I$2="Путешествия с детьми",
INDEX(GRID!$B$17:$BI$27,MATCH(G$7,GRID!$A$17:$A$27,0),MATCH(1,($U$2=GRID!$B$1:$BI$1)*(КАЛЕНДАРЬ!$U34=GRID!$B$3:$BI$3), 0))*GRID!$B$65,
ROUNDUP(INDEX(GRID!$B$17:$BI$27,MATCH(G$7,GRID!$A$17:$A$27,0),MATCH(1,($U$2=GRID!$B$1:$BI$1)*(КАЛЕНДАРЬ!$U34=GRID!$B$3:$BI$3), 0))*GRID!$B$65*(1-GRID!$B$69),0))</f>
        <v>#N/A</v>
      </c>
      <c r="I138" s="47" t="e" cm="1">
        <f t="array" ref="I138">IF($I$2="Путешествия с детьми",
INDEX(GRID!$B$4:$BI$14,MATCH(I$7,GRID!$A$4:$A$14,0),MATCH(1,($U$2=GRID!$B$1:$BI$1)*(КАЛЕНДАРЬ!$U34=GRID!$B$3:$BI$3), 0))*GRID!$B$65,
ROUNDUP(INDEX(GRID!$B$4:$BI$14,MATCH(I$7,GRID!$A$4:$A$14,0),MATCH(1,($U$2=GRID!$B$1:$BI$1)*(КАЛЕНДАРЬ!$U34=GRID!$B$3:$BI$3),0))*GRID!$B$65*(1-GRID!$B$69),0))</f>
        <v>#N/A</v>
      </c>
      <c r="J138" s="48" t="e" cm="1">
        <f t="array" ref="J138">IF($I$2="Путешествия с детьми",
INDEX(GRID!$B$17:$BI$27,MATCH(I$7,GRID!$A$17:$A$27,0),MATCH(1,($U$2=GRID!$B$1:$BI$1)*(КАЛЕНДАРЬ!$U34=GRID!$B$3:$BI$3), 0))*GRID!$B$65,
ROUNDUP(INDEX(GRID!$B$17:$BI$27,MATCH(I$7,GRID!$A$17:$A$27,0),MATCH(1,($U$2=GRID!$B$1:$BI$1)*(КАЛЕНДАРЬ!$U34=GRID!$B$3:$BI$3), 0))*GRID!$B$65*(1-GRID!$B$69),0))</f>
        <v>#N/A</v>
      </c>
      <c r="K138" s="47" cm="1">
        <f t="array" ref="K138">IF($I$2="Путешествия с детьми",
INDEX(GRID!$B$4:$BI$14,MATCH(K$7,GRID!$A$4:$A$14,0),MATCH(1,($U$2=GRID!$B$1:$BI$1)*(КАЛЕНДАРЬ!$U34=GRID!$B$3:$BI$3), 0))*GRID!$B$65,
ROUNDUP(INDEX(GRID!$B$4:$BI$14,MATCH(K$7,GRID!$A$4:$A$14,0),MATCH(1,($U$2=GRID!$B$1:$BI$1)*(КАЛЕНДАРЬ!$U34=GRID!$B$3:$BI$3),0))*GRID!$B$65*(1-GRID!$B$69),0))</f>
        <v>40678</v>
      </c>
      <c r="L138" s="48" cm="1">
        <f t="array" ref="L138">IF($I$2="Путешествия с детьми",
INDEX(GRID!$B$17:$BI$27,MATCH(K$7,GRID!$A$17:$A$27,0),MATCH(1,($U$2=GRID!$B$1:$BI$1)*(КАЛЕНДАРЬ!$U34=GRID!$B$3:$BI$3), 0))*GRID!$B$65,
ROUNDUP(INDEX(GRID!$B$17:$BI$27,MATCH(K$7,GRID!$A$17:$A$27,0),MATCH(1,($U$2=GRID!$B$1:$BI$1)*(КАЛЕНДАРЬ!$U34=GRID!$B$3:$BI$3), 0))*GRID!$B$65*(1-GRID!$B$69),0))</f>
        <v>42828</v>
      </c>
      <c r="M138" s="47" cm="1">
        <f t="array" ref="M138">IF($I$2="Путешествия с детьми",
INDEX(GRID!$B$4:$BI$14,MATCH(M$7,GRID!$A$4:$A$14,0),MATCH(1,($U$2=GRID!$B$1:$BI$1)*(КАЛЕНДАРЬ!$U34=GRID!$B$3:$BI$3), 0))*GRID!$B$65,
ROUNDUP(INDEX(GRID!$B$4:$BI$14,MATCH(M$7,GRID!$A$4:$A$14,0),MATCH(1,($U$2=GRID!$B$1:$BI$1)*(КАЛЕНДАРЬ!$U34=GRID!$B$3:$BI$3),0))*GRID!$B$65*(1-GRID!$B$69),0))</f>
        <v>45408</v>
      </c>
      <c r="N138" s="48" cm="1">
        <f t="array" ref="N138">IF($I$2="Путешествия с детьми",
INDEX(GRID!$B$17:$BI$27,MATCH(M$7,GRID!$A$17:$A$27,0),MATCH(1,($U$2=GRID!$B$1:$BI$1)*(КАЛЕНДАРЬ!$U34=GRID!$B$3:$BI$3), 0))*GRID!$B$65,
ROUNDUP(INDEX(GRID!$B$17:$BI$27,MATCH(M$7,GRID!$A$17:$A$27,0),MATCH(1,($U$2=GRID!$B$1:$BI$1)*(КАЛЕНДАРЬ!$U34=GRID!$B$3:$BI$3), 0))*GRID!$B$65*(1-GRID!$B$69),0))</f>
        <v>47558</v>
      </c>
      <c r="O138" s="47" cm="1">
        <f t="array" ref="O138">IF($I$2="Путешествия с детьми",
INDEX(GRID!$B$4:$BI$14,MATCH(O$7,GRID!$A$4:$A$14,0),MATCH(1,($U$2=GRID!$B$1:$BI$1)*(КАЛЕНДАРЬ!$U34=GRID!$B$3:$BI$3), 0))*GRID!$B$65,
ROUNDUP(INDEX(GRID!$B$4:$BI$14,MATCH(O$7,GRID!$A$4:$A$14,0),MATCH(1,($U$2=GRID!$B$1:$BI$1)*(КАЛЕНДАРЬ!$U34=GRID!$B$3:$BI$3),0))*GRID!$B$65*(1-GRID!$B$69),0))</f>
        <v>51084</v>
      </c>
      <c r="P138" s="48" cm="1">
        <f t="array" ref="P138">IF($I$2="Путешествия с детьми",
INDEX(GRID!$B$17:$BI$27,MATCH(O$7,GRID!$A$17:$A$27,0),MATCH(1,($U$2=GRID!$B$1:$BI$1)*(КАЛЕНДАРЬ!$U34=GRID!$B$3:$BI$3), 0))*GRID!$B$65,
ROUNDUP(INDEX(GRID!$B$17:$BI$27,MATCH(O$7,GRID!$A$17:$A$27,0),MATCH(1,($U$2=GRID!$B$1:$BI$1)*(КАЛЕНДАРЬ!$U34=GRID!$B$3:$BI$3), 0))*GRID!$B$65*(1-GRID!$B$69),0))</f>
        <v>53234</v>
      </c>
      <c r="Q138" s="47" t="e" cm="1">
        <f t="array" ref="Q138">IF($I$2="Путешествия с детьми",
INDEX(GRID!$B$4:$BI$14,MATCH(Q$7,GRID!$A$4:$A$14,0),MATCH(1,($U$2=GRID!$B$1:$BI$1)*(КАЛЕНДАРЬ!$U34=GRID!$B$3:$BI$3), 0))*GRID!$B$65,
ROUNDUP(INDEX(GRID!$B$4:$BI$14,MATCH(Q$7,GRID!$A$4:$A$14,0),MATCH(1,($U$2=GRID!$B$1:$BI$1)*(КАЛЕНДАРЬ!$U34=GRID!$B$3:$BI$3),0))*GRID!$B$65*(1-GRID!$B$69),0))</f>
        <v>#N/A</v>
      </c>
      <c r="R138" s="48" t="e" cm="1">
        <f t="array" ref="R138">IF($I$2="Путешествия с детьми",
INDEX(GRID!$B$17:$BI$27,MATCH(Q$7,GRID!$A$17:$A$27,0),MATCH(1,($U$2=GRID!$B$1:$BI$1)*(КАЛЕНДАРЬ!$U34=GRID!$B$3:$BI$3), 0))*GRID!$B$65,
ROUNDUP(INDEX(GRID!$B$17:$BI$27,MATCH(Q$7,GRID!$A$17:$A$27,0),MATCH(1,($U$2=GRID!$B$1:$BI$1)*(КАЛЕНДАРЬ!$U34=GRID!$B$3:$BI$3), 0))*GRID!$B$65*(1-GRID!$B$69),0))</f>
        <v>#N/A</v>
      </c>
      <c r="S138" s="47" t="e" cm="1">
        <f t="array" ref="S138">IF($I$2="Путешествия с детьми",
INDEX(GRID!$B$4:$BI$14,MATCH(S$7,GRID!$A$4:$A$14,0),MATCH(1,($U$2=GRID!$B$1:$BI$1)*(КАЛЕНДАРЬ!$U34=GRID!$B$3:$BI$3), 0))*GRID!$B$65,
ROUNDUP(INDEX(GRID!$B$4:$BI$14,MATCH(S$7,GRID!$A$4:$A$14,0),MATCH(1,($U$2=GRID!$B$1:$BI$1)*(КАЛЕНДАРЬ!$U34=GRID!$B$3:$BI$3),0))*GRID!$B$65*(1-GRID!$B$69),0))</f>
        <v>#N/A</v>
      </c>
      <c r="T138" s="48" t="e" cm="1">
        <f t="array" ref="T138">IF($I$2="Путешествия с детьми",
INDEX(GRID!$B$17:$BI$27,MATCH(S$7,GRID!$A$17:$A$27,0),MATCH(1,($U$2=GRID!$B$1:$BI$1)*(КАЛЕНДАРЬ!$U34=GRID!$B$3:$BI$3), 0))*GRID!$B$65,
ROUNDUP(INDEX(GRID!$B$17:$BI$27,MATCH(S$7,GRID!$A$17:$A$27,0),MATCH(1,($U$2=GRID!$B$1:$BI$1)*(КАЛЕНДАРЬ!$U34=GRID!$B$3:$BI$3), 0))*GRID!$B$65*(1-GRID!$B$69),0))</f>
        <v>#N/A</v>
      </c>
      <c r="U138" s="47" cm="1">
        <f t="array" ref="U138">IF($I$2="Путешествия с детьми",
INDEX(GRID!$B$4:$BI$14,MATCH(U$7,GRID!$A$4:$A$14,0),MATCH(1,($U$2=GRID!$B$1:$BI$1)*(КАЛЕНДАРЬ!$U34=GRID!$B$3:$BI$3), 0))*GRID!$B$65,
ROUNDUP(INDEX(GRID!$B$4:$BI$14,MATCH(U$7,GRID!$A$4:$A$14,0),MATCH(1,($U$2=GRID!$B$1:$BI$1)*(КАЛЕНДАРЬ!$U34=GRID!$B$3:$BI$3),0))*GRID!$B$65*(1-GRID!$B$69),0))</f>
        <v>79120</v>
      </c>
      <c r="V138" s="48" cm="1">
        <f t="array" ref="V138">IF($I$2="Путешествия с детьми",
INDEX(GRID!$B$17:$BI$27,MATCH(U$7,GRID!$A$17:$A$27,0),MATCH(1,($U$2=GRID!$B$1:$BI$1)*(КАЛЕНДАРЬ!$U34=GRID!$B$3:$BI$3), 0))*GRID!$B$65,
ROUNDUP(INDEX(GRID!$B$17:$BI$27,MATCH(U$7,GRID!$A$17:$A$27,0),MATCH(1,($U$2=GRID!$B$1:$BI$1)*(КАЛЕНДАРЬ!$U34=GRID!$B$3:$BI$3), 0))*GRID!$B$65*(1-GRID!$B$69),0))</f>
        <v>81270</v>
      </c>
      <c r="W138" s="47" cm="1">
        <f t="array" ref="W138">IF($I$2="Путешествия с детьми",
INDEX(GRID!$B$4:$BI$14,MATCH(W$7,GRID!$A$4:$A$14,0),MATCH(1,($U$2=GRID!$B$1:$BI$1)*(КАЛЕНДАРЬ!$U34=GRID!$B$3:$BI$3), 0))*GRID!$B$65,
ROUNDUP(INDEX(GRID!$B$4:$BI$14,MATCH(W$7,GRID!$A$4:$A$14,0),MATCH(1,($U$2=GRID!$B$1:$BI$1)*(КАЛЕНДАРЬ!$U34=GRID!$B$3:$BI$3),0))*GRID!$B$65*(1-GRID!$B$69),0))</f>
        <v>281220</v>
      </c>
      <c r="X138" s="48" cm="1">
        <f t="array" ref="X138">IF($I$2="Путешествия с детьми",
INDEX(GRID!$B$17:$BI$27,MATCH(W$7,GRID!$A$17:$A$27,0),MATCH(1,($U$2=GRID!$B$1:$BI$1)*(КАЛЕНДАРЬ!$U34=GRID!$B$3:$BI$3), 0))*GRID!$B$65,
ROUNDUP(INDEX(GRID!$B$17:$BI$27,MATCH(W$7,GRID!$A$17:$A$27,0),MATCH(1,($U$2=GRID!$B$1:$BI$1)*(КАЛЕНДАРЬ!$U34=GRID!$B$3:$BI$3), 0))*GRID!$B$65*(1-GRID!$B$69),0))</f>
        <v>283370</v>
      </c>
    </row>
    <row r="139" spans="1:24" ht="13.5" hidden="1" customHeight="1" x14ac:dyDescent="0.2"/>
    <row r="140" spans="1:24" hidden="1" x14ac:dyDescent="0.2">
      <c r="A140" s="210" t="s">
        <v>38</v>
      </c>
      <c r="B140" s="210"/>
      <c r="C140" s="210"/>
      <c r="D140" s="210"/>
      <c r="E140" s="210"/>
      <c r="F140" s="210"/>
      <c r="G140" s="210"/>
      <c r="H140" s="210"/>
      <c r="I140" s="210"/>
      <c r="J140" s="210"/>
      <c r="K140" s="210"/>
      <c r="L140" s="210"/>
      <c r="M140" s="210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</row>
    <row r="141" spans="1:24" hidden="1" x14ac:dyDescent="0.2">
      <c r="A141" s="211" t="s">
        <v>60</v>
      </c>
      <c r="B141" s="212"/>
      <c r="C141" s="212"/>
      <c r="D141" s="212"/>
      <c r="E141" s="212"/>
      <c r="F141" s="212"/>
      <c r="G141" s="212"/>
      <c r="H141" s="212"/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</row>
    <row r="142" spans="1:24" ht="58.5" hidden="1" customHeight="1" x14ac:dyDescent="0.2">
      <c r="A142" s="213" t="s">
        <v>39</v>
      </c>
      <c r="B142" s="214"/>
      <c r="C142" s="217" t="s">
        <v>85</v>
      </c>
      <c r="D142" s="218"/>
      <c r="E142" s="219" t="s">
        <v>86</v>
      </c>
      <c r="F142" s="220"/>
      <c r="G142" s="221" t="s">
        <v>186</v>
      </c>
      <c r="H142" s="222"/>
      <c r="I142" s="223" t="s">
        <v>187</v>
      </c>
      <c r="J142" s="224"/>
      <c r="K142" s="225" t="s">
        <v>88</v>
      </c>
      <c r="L142" s="225"/>
      <c r="M142" s="226" t="s">
        <v>89</v>
      </c>
      <c r="N142" s="227"/>
      <c r="O142" s="228" t="s">
        <v>94</v>
      </c>
      <c r="P142" s="229"/>
      <c r="Q142" s="230" t="s">
        <v>188</v>
      </c>
      <c r="R142" s="230"/>
      <c r="S142" s="231" t="s">
        <v>189</v>
      </c>
      <c r="T142" s="231"/>
      <c r="U142" s="232" t="s">
        <v>91</v>
      </c>
      <c r="V142" s="233"/>
      <c r="W142" s="234" t="s">
        <v>96</v>
      </c>
      <c r="X142" s="235"/>
    </row>
    <row r="143" spans="1:24" hidden="1" x14ac:dyDescent="0.2">
      <c r="A143" s="215"/>
      <c r="B143" s="216"/>
      <c r="C143" s="67" t="s">
        <v>40</v>
      </c>
      <c r="D143" s="45" t="s">
        <v>41</v>
      </c>
      <c r="E143" s="45" t="s">
        <v>40</v>
      </c>
      <c r="F143" s="45" t="s">
        <v>41</v>
      </c>
      <c r="G143" s="45" t="s">
        <v>40</v>
      </c>
      <c r="H143" s="45" t="s">
        <v>41</v>
      </c>
      <c r="I143" s="45" t="s">
        <v>40</v>
      </c>
      <c r="J143" s="45" t="s">
        <v>41</v>
      </c>
      <c r="K143" s="45" t="s">
        <v>40</v>
      </c>
      <c r="L143" s="45" t="s">
        <v>41</v>
      </c>
      <c r="M143" s="45" t="s">
        <v>40</v>
      </c>
      <c r="N143" s="45" t="s">
        <v>41</v>
      </c>
      <c r="O143" s="45" t="s">
        <v>40</v>
      </c>
      <c r="P143" s="45" t="s">
        <v>41</v>
      </c>
      <c r="Q143" s="45" t="s">
        <v>40</v>
      </c>
      <c r="R143" s="45" t="s">
        <v>41</v>
      </c>
      <c r="S143" s="45" t="s">
        <v>40</v>
      </c>
      <c r="T143" s="45" t="s">
        <v>41</v>
      </c>
      <c r="U143" s="45" t="s">
        <v>40</v>
      </c>
      <c r="V143" s="45" t="s">
        <v>41</v>
      </c>
      <c r="W143" s="45" t="s">
        <v>40</v>
      </c>
      <c r="X143" s="45" t="s">
        <v>41</v>
      </c>
    </row>
    <row r="144" spans="1:24" hidden="1" x14ac:dyDescent="0.2">
      <c r="A144" s="117" t="s">
        <v>42</v>
      </c>
      <c r="B144" s="117">
        <v>1</v>
      </c>
      <c r="C144" s="138" cm="1">
        <f t="array" ref="C144">IF($I$2="Путешествия с детьми",
INDEX(GRID!$B$4:$BI$14,MATCH(C$7,GRID!$A$4:$A$14,0),MATCH(1,($U$2=GRID!$B$1:$BI$1)*(КАЛЕНДАРЬ!$X4=GRID!$B$3:$BI$3), 0))*GRID!$B$65,
ROUNDUP(INDEX(GRID!$B$4:$BI$14,MATCH(C$7,GRID!$A$4:$A$14,0),MATCH(1,($U$2=GRID!$B$1:$BI$1)*(КАЛЕНДАРЬ!$X4=GRID!$B$3:$BI$3),0))*GRID!$B$65*(1-GRID!$B$69),0))</f>
        <v>24940</v>
      </c>
      <c r="D144" s="48" cm="1">
        <f t="array" ref="D144">IF($I$2="Путешествия с детьми",
INDEX(GRID!$B$17:$BI$27,MATCH(C$7,GRID!$A$17:$A$27,0),MATCH(1,($U$2=GRID!$B$1:$BI$1)*(КАЛЕНДАРЬ!$X4=GRID!$B$3:$BI$3), 0))*GRID!$B$65,
ROUNDUP(INDEX(GRID!$B$17:$BI$27,MATCH(C$7,GRID!$A$17:$A$27,0),MATCH(1,($U$2=GRID!$B$1:$BI$1)*(КАЛЕНДАРЬ!$X4=GRID!$B$3:$BI$3), 0))*GRID!$B$65*(1-GRID!$B$69),0))</f>
        <v>27090</v>
      </c>
      <c r="E144" s="47" cm="1">
        <f t="array" ref="E144">IF($I$2="Путешествия с детьми",
INDEX(GRID!$B$4:$BI$14,MATCH(E$7,GRID!$A$4:$A$14,0),MATCH(1,($U$2=GRID!$B$1:$BI$1)*(КАЛЕНДАРЬ!$X4=GRID!$B$3:$BI$3), 0))*GRID!$B$65,
ROUNDUP(INDEX(GRID!$B$4:$BI$14,MATCH(E$7,GRID!$A$4:$A$14,0),MATCH(1,($U$2=GRID!$B$1:$BI$1)*(КАЛЕНДАРЬ!$X4=GRID!$B$3:$BI$3),0))*GRID!$B$65*(1-GRID!$B$69),0))</f>
        <v>27864</v>
      </c>
      <c r="F144" s="48" cm="1">
        <f t="array" ref="F144">IF($I$2="Путешествия с детьми",
INDEX(GRID!$B$17:$BI$27,MATCH(E$7,GRID!$A$17:$A$27,0),MATCH(1,($U$2=GRID!$B$1:$BI$1)*(КАЛЕНДАРЬ!$X4=GRID!$B$3:$BI$3), 0))*GRID!$B$65,
ROUNDUP(INDEX(GRID!$B$17:$BI$27,MATCH(E$7,GRID!$A$17:$A$27,0),MATCH(1,($U$2=GRID!$B$1:$BI$1)*(КАЛЕНДАРЬ!$X4=GRID!$B$3:$BI$3), 0))*GRID!$B$65*(1-GRID!$B$69),0))</f>
        <v>30014</v>
      </c>
      <c r="G144" s="47" t="e" cm="1">
        <f t="array" ref="G144">IF($I$2="Путешествия с детьми",
INDEX(GRID!$B$4:$BI$14,MATCH(G$7,GRID!$A$4:$A$14,0),MATCH(1,($U$2=GRID!$B$1:$BI$1)*(КАЛЕНДАРЬ!$X4=GRID!$B$3:$BI$3), 0))*GRID!$B$65,
ROUNDUP(INDEX(GRID!$B$4:$BI$14,MATCH(G$7,GRID!$A$4:$A$14,0),MATCH(1,($U$2=GRID!$B$1:$BI$1)*(КАЛЕНДАРЬ!$X4=GRID!$B$3:$BI$3),0))*GRID!$B$65*(1-GRID!$B$69),0))</f>
        <v>#N/A</v>
      </c>
      <c r="H144" s="48" t="e" cm="1">
        <f t="array" ref="H144">IF($I$2="Путешествия с детьми",
INDEX(GRID!$B$17:$BI$27,MATCH(G$7,GRID!$A$17:$A$27,0),MATCH(1,($U$2=GRID!$B$1:$BI$1)*(КАЛЕНДАРЬ!$X4=GRID!$B$3:$BI$3), 0))*GRID!$B$65,
ROUNDUP(INDEX(GRID!$B$17:$BI$27,MATCH(G$7,GRID!$A$17:$A$27,0),MATCH(1,($U$2=GRID!$B$1:$BI$1)*(КАЛЕНДАРЬ!$X4=GRID!$B$3:$BI$3), 0))*GRID!$B$65*(1-GRID!$B$69),0))</f>
        <v>#N/A</v>
      </c>
      <c r="I144" s="47" t="e" cm="1">
        <f t="array" ref="I144">IF($I$2="Путешествия с детьми",
INDEX(GRID!$B$4:$BI$14,MATCH(I$7,GRID!$A$4:$A$14,0),MATCH(1,($U$2=GRID!$B$1:$BI$1)*(КАЛЕНДАРЬ!$X4=GRID!$B$3:$BI$3), 0))*GRID!$B$65,
ROUNDUP(INDEX(GRID!$B$4:$BI$14,MATCH(I$7,GRID!$A$4:$A$14,0),MATCH(1,($U$2=GRID!$B$1:$BI$1)*(КАЛЕНДАРЬ!$X4=GRID!$B$3:$BI$3),0))*GRID!$B$65*(1-GRID!$B$69),0))</f>
        <v>#N/A</v>
      </c>
      <c r="J144" s="48" t="e" cm="1">
        <f t="array" ref="J144">IF($I$2="Путешествия с детьми",
INDEX(GRID!$B$17:$BI$27,MATCH(I$7,GRID!$A$17:$A$27,0),MATCH(1,($U$2=GRID!$B$1:$BI$1)*(КАЛЕНДАРЬ!$X4=GRID!$B$3:$BI$3), 0))*GRID!$B$65,
ROUNDUP(INDEX(GRID!$B$17:$BI$27,MATCH(I$7,GRID!$A$17:$A$27,0),MATCH(1,($U$2=GRID!$B$1:$BI$1)*(КАЛЕНДАРЬ!$X4=GRID!$B$3:$BI$3), 0))*GRID!$B$65*(1-GRID!$B$69),0))</f>
        <v>#N/A</v>
      </c>
      <c r="K144" s="47" cm="1">
        <f t="array" ref="K144">IF($I$2="Путешествия с детьми",
INDEX(GRID!$B$4:$BI$14,MATCH(K$7,GRID!$A$4:$A$14,0),MATCH(1,($U$2=GRID!$B$1:$BI$1)*(КАЛЕНДАРЬ!$X4=GRID!$B$3:$BI$3), 0))*GRID!$B$65,
ROUNDUP(INDEX(GRID!$B$4:$BI$14,MATCH(K$7,GRID!$A$4:$A$14,0),MATCH(1,($U$2=GRID!$B$1:$BI$1)*(КАЛЕНДАРЬ!$X4=GRID!$B$3:$BI$3),0))*GRID!$B$65*(1-GRID!$B$69),0))</f>
        <v>38528</v>
      </c>
      <c r="L144" s="48" cm="1">
        <f t="array" ref="L144">IF($I$2="Путешествия с детьми",
INDEX(GRID!$B$17:$BI$27,MATCH(K$7,GRID!$A$17:$A$27,0),MATCH(1,($U$2=GRID!$B$1:$BI$1)*(КАЛЕНДАРЬ!$X4=GRID!$B$3:$BI$3), 0))*GRID!$B$65,
ROUNDUP(INDEX(GRID!$B$17:$BI$27,MATCH(K$7,GRID!$A$17:$A$27,0),MATCH(1,($U$2=GRID!$B$1:$BI$1)*(КАЛЕНДАРЬ!$X4=GRID!$B$3:$BI$3), 0))*GRID!$B$65*(1-GRID!$B$69),0))</f>
        <v>40678</v>
      </c>
      <c r="M144" s="47" cm="1">
        <f t="array" ref="M144">IF($I$2="Путешествия с детьми",
INDEX(GRID!$B$4:$BI$14,MATCH(M$7,GRID!$A$4:$A$14,0),MATCH(1,($U$2=GRID!$B$1:$BI$1)*(КАЛЕНДАРЬ!$X4=GRID!$B$3:$BI$3), 0))*GRID!$B$65,
ROUNDUP(INDEX(GRID!$B$4:$BI$14,MATCH(M$7,GRID!$A$4:$A$14,0),MATCH(1,($U$2=GRID!$B$1:$BI$1)*(КАЛЕНДАРЬ!$X4=GRID!$B$3:$BI$3),0))*GRID!$B$65*(1-GRID!$B$69),0))</f>
        <v>43000</v>
      </c>
      <c r="N144" s="48" cm="1">
        <f t="array" ref="N144">IF($I$2="Путешествия с детьми",
INDEX(GRID!$B$17:$BI$27,MATCH(M$7,GRID!$A$17:$A$27,0),MATCH(1,($U$2=GRID!$B$1:$BI$1)*(КАЛЕНДАРЬ!$X4=GRID!$B$3:$BI$3), 0))*GRID!$B$65,
ROUNDUP(INDEX(GRID!$B$17:$BI$27,MATCH(M$7,GRID!$A$17:$A$27,0),MATCH(1,($U$2=GRID!$B$1:$BI$1)*(КАЛЕНДАРЬ!$X4=GRID!$B$3:$BI$3), 0))*GRID!$B$65*(1-GRID!$B$69),0))</f>
        <v>45150</v>
      </c>
      <c r="O144" s="47" cm="1">
        <f t="array" ref="O144">IF($I$2="Путешествия с детьми",
INDEX(GRID!$B$4:$BI$14,MATCH(O$7,GRID!$A$4:$A$14,0),MATCH(1,($U$2=GRID!$B$1:$BI$1)*(КАЛЕНДАРЬ!$X4=GRID!$B$3:$BI$3), 0))*GRID!$B$65,
ROUNDUP(INDEX(GRID!$B$4:$BI$14,MATCH(O$7,GRID!$A$4:$A$14,0),MATCH(1,($U$2=GRID!$B$1:$BI$1)*(КАЛЕНДАРЬ!$X4=GRID!$B$3:$BI$3),0))*GRID!$B$65*(1-GRID!$B$69),0))</f>
        <v>48590</v>
      </c>
      <c r="P144" s="48" cm="1">
        <f t="array" ref="P144">IF($I$2="Путешествия с детьми",
INDEX(GRID!$B$17:$BI$27,MATCH(O$7,GRID!$A$17:$A$27,0),MATCH(1,($U$2=GRID!$B$1:$BI$1)*(КАЛЕНДАРЬ!$X4=GRID!$B$3:$BI$3), 0))*GRID!$B$65,
ROUNDUP(INDEX(GRID!$B$17:$BI$27,MATCH(O$7,GRID!$A$17:$A$27,0),MATCH(1,($U$2=GRID!$B$1:$BI$1)*(КАЛЕНДАРЬ!$X4=GRID!$B$3:$BI$3), 0))*GRID!$B$65*(1-GRID!$B$69),0))</f>
        <v>50740</v>
      </c>
      <c r="Q144" s="47" t="e" cm="1">
        <f t="array" ref="Q144">IF($I$2="Путешествия с детьми",
INDEX(GRID!$B$4:$BI$14,MATCH(Q$7,GRID!$A$4:$A$14,0),MATCH(1,($U$2=GRID!$B$1:$BI$1)*(КАЛЕНДАРЬ!$X4=GRID!$B$3:$BI$3), 0))*GRID!$B$65,
ROUNDUP(INDEX(GRID!$B$4:$BI$14,MATCH(Q$7,GRID!$A$4:$A$14,0),MATCH(1,($U$2=GRID!$B$1:$BI$1)*(КАЛЕНДАРЬ!$X4=GRID!$B$3:$BI$3),0))*GRID!$B$65*(1-GRID!$B$69),0))</f>
        <v>#N/A</v>
      </c>
      <c r="R144" s="48" t="e" cm="1">
        <f t="array" ref="R144">IF($I$2="Путешествия с детьми",
INDEX(GRID!$B$17:$BI$27,MATCH(Q$7,GRID!$A$17:$A$27,0),MATCH(1,($U$2=GRID!$B$1:$BI$1)*(КАЛЕНДАРЬ!$X4=GRID!$B$3:$BI$3), 0))*GRID!$B$65,
ROUNDUP(INDEX(GRID!$B$17:$BI$27,MATCH(Q$7,GRID!$A$17:$A$27,0),MATCH(1,($U$2=GRID!$B$1:$BI$1)*(КАЛЕНДАРЬ!$X4=GRID!$B$3:$BI$3), 0))*GRID!$B$65*(1-GRID!$B$69),0))</f>
        <v>#N/A</v>
      </c>
      <c r="S144" s="47" t="e" cm="1">
        <f t="array" ref="S144">IF($I$2="Путешествия с детьми",
INDEX(GRID!$B$4:$BI$14,MATCH(S$7,GRID!$A$4:$A$14,0),MATCH(1,($U$2=GRID!$B$1:$BI$1)*(КАЛЕНДАРЬ!$X4=GRID!$B$3:$BI$3), 0))*GRID!$B$65,
ROUNDUP(INDEX(GRID!$B$4:$BI$14,MATCH(S$7,GRID!$A$4:$A$14,0),MATCH(1,($U$2=GRID!$B$1:$BI$1)*(КАЛЕНДАРЬ!$X4=GRID!$B$3:$BI$3),0))*GRID!$B$65*(1-GRID!$B$69),0))</f>
        <v>#N/A</v>
      </c>
      <c r="T144" s="48" t="e" cm="1">
        <f t="array" ref="T144">IF($I$2="Путешествия с детьми",
INDEX(GRID!$B$17:$BI$27,MATCH(S$7,GRID!$A$17:$A$27,0),MATCH(1,($U$2=GRID!$B$1:$BI$1)*(КАЛЕНДАРЬ!$X4=GRID!$B$3:$BI$3), 0))*GRID!$B$65,
ROUNDUP(INDEX(GRID!$B$17:$BI$27,MATCH(S$7,GRID!$A$17:$A$27,0),MATCH(1,($U$2=GRID!$B$1:$BI$1)*(КАЛЕНДАРЬ!$X4=GRID!$B$3:$BI$3), 0))*GRID!$B$65*(1-GRID!$B$69),0))</f>
        <v>#N/A</v>
      </c>
      <c r="U144" s="47" cm="1">
        <f t="array" ref="U144">IF($I$2="Путешествия с детьми",
INDEX(GRID!$B$4:$BI$14,MATCH(U$7,GRID!$A$4:$A$14,0),MATCH(1,($U$2=GRID!$B$1:$BI$1)*(КАЛЕНДАРЬ!$X4=GRID!$B$3:$BI$3), 0))*GRID!$B$65,
ROUNDUP(INDEX(GRID!$B$4:$BI$14,MATCH(U$7,GRID!$A$4:$A$14,0),MATCH(1,($U$2=GRID!$B$1:$BI$1)*(КАЛЕНДАРЬ!$X4=GRID!$B$3:$BI$3),0))*GRID!$B$65*(1-GRID!$B$69),0))</f>
        <v>75680</v>
      </c>
      <c r="V144" s="48" cm="1">
        <f t="array" ref="V144">IF($I$2="Путешествия с детьми",
INDEX(GRID!$B$17:$BI$27,MATCH(U$7,GRID!$A$17:$A$27,0),MATCH(1,($U$2=GRID!$B$1:$BI$1)*(КАЛЕНДАРЬ!$X4=GRID!$B$3:$BI$3), 0))*GRID!$B$65,
ROUNDUP(INDEX(GRID!$B$17:$BI$27,MATCH(U$7,GRID!$A$17:$A$27,0),MATCH(1,($U$2=GRID!$B$1:$BI$1)*(КАЛЕНДАРЬ!$X4=GRID!$B$3:$BI$3), 0))*GRID!$B$65*(1-GRID!$B$69),0))</f>
        <v>77830</v>
      </c>
      <c r="W144" s="47" cm="1">
        <f t="array" ref="W144">IF($I$2="Путешествия с детьми",
INDEX(GRID!$B$4:$BI$14,MATCH(W$7,GRID!$A$4:$A$14,0),MATCH(1,($U$2=GRID!$B$1:$BI$1)*(КАЛЕНДАРЬ!$X4=GRID!$B$3:$BI$3), 0))*GRID!$B$65,
ROUNDUP(INDEX(GRID!$B$4:$BI$14,MATCH(W$7,GRID!$A$4:$A$14,0),MATCH(1,($U$2=GRID!$B$1:$BI$1)*(КАЛЕНДАРЬ!$X4=GRID!$B$3:$BI$3),0))*GRID!$B$65*(1-GRID!$B$69),0))</f>
        <v>272620</v>
      </c>
      <c r="X144" s="48" cm="1">
        <f t="array" ref="X144">IF($I$2="Путешествия с детьми",
INDEX(GRID!$B$17:$BI$27,MATCH(W$7,GRID!$A$17:$A$27,0),MATCH(1,($U$2=GRID!$B$1:$BI$1)*(КАЛЕНДАРЬ!$X4=GRID!$B$3:$BI$3), 0))*GRID!$B$65,
ROUNDUP(INDEX(GRID!$B$17:$BI$27,MATCH(W$7,GRID!$A$17:$A$27,0),MATCH(1,($U$2=GRID!$B$1:$BI$1)*(КАЛЕНДАРЬ!$X4=GRID!$B$3:$BI$3), 0))*GRID!$B$65*(1-GRID!$B$69),0))</f>
        <v>274770</v>
      </c>
    </row>
    <row r="145" spans="1:24" hidden="1" x14ac:dyDescent="0.2">
      <c r="A145" s="117" t="s">
        <v>43</v>
      </c>
      <c r="B145" s="117">
        <v>2</v>
      </c>
      <c r="C145" s="138" cm="1">
        <f t="array" ref="C145">IF($I$2="Путешествия с детьми",
INDEX(GRID!$B$4:$BI$14,MATCH(C$7,GRID!$A$4:$A$14,0),MATCH(1,($U$2=GRID!$B$1:$BI$1)*(КАЛЕНДАРЬ!$X5=GRID!$B$3:$BI$3), 0))*GRID!$B$65,
ROUNDUP(INDEX(GRID!$B$4:$BI$14,MATCH(C$7,GRID!$A$4:$A$14,0),MATCH(1,($U$2=GRID!$B$1:$BI$1)*(КАЛЕНДАРЬ!$X5=GRID!$B$3:$BI$3),0))*GRID!$B$65*(1-GRID!$B$69),0))</f>
        <v>24940</v>
      </c>
      <c r="D145" s="48" cm="1">
        <f t="array" ref="D145">IF($I$2="Путешествия с детьми",
INDEX(GRID!$B$17:$BI$27,MATCH(C$7,GRID!$A$17:$A$27,0),MATCH(1,($U$2=GRID!$B$1:$BI$1)*(КАЛЕНДАРЬ!$X5=GRID!$B$3:$BI$3), 0))*GRID!$B$65,
ROUNDUP(INDEX(GRID!$B$17:$BI$27,MATCH(C$7,GRID!$A$17:$A$27,0),MATCH(1,($U$2=GRID!$B$1:$BI$1)*(КАЛЕНДАРЬ!$X5=GRID!$B$3:$BI$3), 0))*GRID!$B$65*(1-GRID!$B$69),0))</f>
        <v>27090</v>
      </c>
      <c r="E145" s="47" cm="1">
        <f t="array" ref="E145">IF($I$2="Путешествия с детьми",
INDEX(GRID!$B$4:$BI$14,MATCH(E$7,GRID!$A$4:$A$14,0),MATCH(1,($U$2=GRID!$B$1:$BI$1)*(КАЛЕНДАРЬ!$X5=GRID!$B$3:$BI$3), 0))*GRID!$B$65,
ROUNDUP(INDEX(GRID!$B$4:$BI$14,MATCH(E$7,GRID!$A$4:$A$14,0),MATCH(1,($U$2=GRID!$B$1:$BI$1)*(КАЛЕНДАРЬ!$X5=GRID!$B$3:$BI$3),0))*GRID!$B$65*(1-GRID!$B$69),0))</f>
        <v>27864</v>
      </c>
      <c r="F145" s="48" cm="1">
        <f t="array" ref="F145">IF($I$2="Путешествия с детьми",
INDEX(GRID!$B$17:$BI$27,MATCH(E$7,GRID!$A$17:$A$27,0),MATCH(1,($U$2=GRID!$B$1:$BI$1)*(КАЛЕНДАРЬ!$X5=GRID!$B$3:$BI$3), 0))*GRID!$B$65,
ROUNDUP(INDEX(GRID!$B$17:$BI$27,MATCH(E$7,GRID!$A$17:$A$27,0),MATCH(1,($U$2=GRID!$B$1:$BI$1)*(КАЛЕНДАРЬ!$X5=GRID!$B$3:$BI$3), 0))*GRID!$B$65*(1-GRID!$B$69),0))</f>
        <v>30014</v>
      </c>
      <c r="G145" s="47" t="e" cm="1">
        <f t="array" ref="G145">IF($I$2="Путешествия с детьми",
INDEX(GRID!$B$4:$BI$14,MATCH(G$7,GRID!$A$4:$A$14,0),MATCH(1,($U$2=GRID!$B$1:$BI$1)*(КАЛЕНДАРЬ!$X5=GRID!$B$3:$BI$3), 0))*GRID!$B$65,
ROUNDUP(INDEX(GRID!$B$4:$BI$14,MATCH(G$7,GRID!$A$4:$A$14,0),MATCH(1,($U$2=GRID!$B$1:$BI$1)*(КАЛЕНДАРЬ!$X5=GRID!$B$3:$BI$3),0))*GRID!$B$65*(1-GRID!$B$69),0))</f>
        <v>#N/A</v>
      </c>
      <c r="H145" s="48" t="e" cm="1">
        <f t="array" ref="H145">IF($I$2="Путешествия с детьми",
INDEX(GRID!$B$17:$BI$27,MATCH(G$7,GRID!$A$17:$A$27,0),MATCH(1,($U$2=GRID!$B$1:$BI$1)*(КАЛЕНДАРЬ!$X5=GRID!$B$3:$BI$3), 0))*GRID!$B$65,
ROUNDUP(INDEX(GRID!$B$17:$BI$27,MATCH(G$7,GRID!$A$17:$A$27,0),MATCH(1,($U$2=GRID!$B$1:$BI$1)*(КАЛЕНДАРЬ!$X5=GRID!$B$3:$BI$3), 0))*GRID!$B$65*(1-GRID!$B$69),0))</f>
        <v>#N/A</v>
      </c>
      <c r="I145" s="47" t="e" cm="1">
        <f t="array" ref="I145">IF($I$2="Путешествия с детьми",
INDEX(GRID!$B$4:$BI$14,MATCH(I$7,GRID!$A$4:$A$14,0),MATCH(1,($U$2=GRID!$B$1:$BI$1)*(КАЛЕНДАРЬ!$X5=GRID!$B$3:$BI$3), 0))*GRID!$B$65,
ROUNDUP(INDEX(GRID!$B$4:$BI$14,MATCH(I$7,GRID!$A$4:$A$14,0),MATCH(1,($U$2=GRID!$B$1:$BI$1)*(КАЛЕНДАРЬ!$X5=GRID!$B$3:$BI$3),0))*GRID!$B$65*(1-GRID!$B$69),0))</f>
        <v>#N/A</v>
      </c>
      <c r="J145" s="48" t="e" cm="1">
        <f t="array" ref="J145">IF($I$2="Путешествия с детьми",
INDEX(GRID!$B$17:$BI$27,MATCH(I$7,GRID!$A$17:$A$27,0),MATCH(1,($U$2=GRID!$B$1:$BI$1)*(КАЛЕНДАРЬ!$X5=GRID!$B$3:$BI$3), 0))*GRID!$B$65,
ROUNDUP(INDEX(GRID!$B$17:$BI$27,MATCH(I$7,GRID!$A$17:$A$27,0),MATCH(1,($U$2=GRID!$B$1:$BI$1)*(КАЛЕНДАРЬ!$X5=GRID!$B$3:$BI$3), 0))*GRID!$B$65*(1-GRID!$B$69),0))</f>
        <v>#N/A</v>
      </c>
      <c r="K145" s="47" cm="1">
        <f t="array" ref="K145">IF($I$2="Путешествия с детьми",
INDEX(GRID!$B$4:$BI$14,MATCH(K$7,GRID!$A$4:$A$14,0),MATCH(1,($U$2=GRID!$B$1:$BI$1)*(КАЛЕНДАРЬ!$X5=GRID!$B$3:$BI$3), 0))*GRID!$B$65,
ROUNDUP(INDEX(GRID!$B$4:$BI$14,MATCH(K$7,GRID!$A$4:$A$14,0),MATCH(1,($U$2=GRID!$B$1:$BI$1)*(КАЛЕНДАРЬ!$X5=GRID!$B$3:$BI$3),0))*GRID!$B$65*(1-GRID!$B$69),0))</f>
        <v>38528</v>
      </c>
      <c r="L145" s="48" cm="1">
        <f t="array" ref="L145">IF($I$2="Путешествия с детьми",
INDEX(GRID!$B$17:$BI$27,MATCH(K$7,GRID!$A$17:$A$27,0),MATCH(1,($U$2=GRID!$B$1:$BI$1)*(КАЛЕНДАРЬ!$X5=GRID!$B$3:$BI$3), 0))*GRID!$B$65,
ROUNDUP(INDEX(GRID!$B$17:$BI$27,MATCH(K$7,GRID!$A$17:$A$27,0),MATCH(1,($U$2=GRID!$B$1:$BI$1)*(КАЛЕНДАРЬ!$X5=GRID!$B$3:$BI$3), 0))*GRID!$B$65*(1-GRID!$B$69),0))</f>
        <v>40678</v>
      </c>
      <c r="M145" s="47" cm="1">
        <f t="array" ref="M145">IF($I$2="Путешествия с детьми",
INDEX(GRID!$B$4:$BI$14,MATCH(M$7,GRID!$A$4:$A$14,0),MATCH(1,($U$2=GRID!$B$1:$BI$1)*(КАЛЕНДАРЬ!$X5=GRID!$B$3:$BI$3), 0))*GRID!$B$65,
ROUNDUP(INDEX(GRID!$B$4:$BI$14,MATCH(M$7,GRID!$A$4:$A$14,0),MATCH(1,($U$2=GRID!$B$1:$BI$1)*(КАЛЕНДАРЬ!$X5=GRID!$B$3:$BI$3),0))*GRID!$B$65*(1-GRID!$B$69),0))</f>
        <v>43000</v>
      </c>
      <c r="N145" s="48" cm="1">
        <f t="array" ref="N145">IF($I$2="Путешествия с детьми",
INDEX(GRID!$B$17:$BI$27,MATCH(M$7,GRID!$A$17:$A$27,0),MATCH(1,($U$2=GRID!$B$1:$BI$1)*(КАЛЕНДАРЬ!$X5=GRID!$B$3:$BI$3), 0))*GRID!$B$65,
ROUNDUP(INDEX(GRID!$B$17:$BI$27,MATCH(M$7,GRID!$A$17:$A$27,0),MATCH(1,($U$2=GRID!$B$1:$BI$1)*(КАЛЕНДАРЬ!$X5=GRID!$B$3:$BI$3), 0))*GRID!$B$65*(1-GRID!$B$69),0))</f>
        <v>45150</v>
      </c>
      <c r="O145" s="47" cm="1">
        <f t="array" ref="O145">IF($I$2="Путешествия с детьми",
INDEX(GRID!$B$4:$BI$14,MATCH(O$7,GRID!$A$4:$A$14,0),MATCH(1,($U$2=GRID!$B$1:$BI$1)*(КАЛЕНДАРЬ!$X5=GRID!$B$3:$BI$3), 0))*GRID!$B$65,
ROUNDUP(INDEX(GRID!$B$4:$BI$14,MATCH(O$7,GRID!$A$4:$A$14,0),MATCH(1,($U$2=GRID!$B$1:$BI$1)*(КАЛЕНДАРЬ!$X5=GRID!$B$3:$BI$3),0))*GRID!$B$65*(1-GRID!$B$69),0))</f>
        <v>48590</v>
      </c>
      <c r="P145" s="48" cm="1">
        <f t="array" ref="P145">IF($I$2="Путешествия с детьми",
INDEX(GRID!$B$17:$BI$27,MATCH(O$7,GRID!$A$17:$A$27,0),MATCH(1,($U$2=GRID!$B$1:$BI$1)*(КАЛЕНДАРЬ!$X5=GRID!$B$3:$BI$3), 0))*GRID!$B$65,
ROUNDUP(INDEX(GRID!$B$17:$BI$27,MATCH(O$7,GRID!$A$17:$A$27,0),MATCH(1,($U$2=GRID!$B$1:$BI$1)*(КАЛЕНДАРЬ!$X5=GRID!$B$3:$BI$3), 0))*GRID!$B$65*(1-GRID!$B$69),0))</f>
        <v>50740</v>
      </c>
      <c r="Q145" s="47" t="e" cm="1">
        <f t="array" ref="Q145">IF($I$2="Путешествия с детьми",
INDEX(GRID!$B$4:$BI$14,MATCH(Q$7,GRID!$A$4:$A$14,0),MATCH(1,($U$2=GRID!$B$1:$BI$1)*(КАЛЕНДАРЬ!$X5=GRID!$B$3:$BI$3), 0))*GRID!$B$65,
ROUNDUP(INDEX(GRID!$B$4:$BI$14,MATCH(Q$7,GRID!$A$4:$A$14,0),MATCH(1,($U$2=GRID!$B$1:$BI$1)*(КАЛЕНДАРЬ!$X5=GRID!$B$3:$BI$3),0))*GRID!$B$65*(1-GRID!$B$69),0))</f>
        <v>#N/A</v>
      </c>
      <c r="R145" s="48" t="e" cm="1">
        <f t="array" ref="R145">IF($I$2="Путешествия с детьми",
INDEX(GRID!$B$17:$BI$27,MATCH(Q$7,GRID!$A$17:$A$27,0),MATCH(1,($U$2=GRID!$B$1:$BI$1)*(КАЛЕНДАРЬ!$X5=GRID!$B$3:$BI$3), 0))*GRID!$B$65,
ROUNDUP(INDEX(GRID!$B$17:$BI$27,MATCH(Q$7,GRID!$A$17:$A$27,0),MATCH(1,($U$2=GRID!$B$1:$BI$1)*(КАЛЕНДАРЬ!$X5=GRID!$B$3:$BI$3), 0))*GRID!$B$65*(1-GRID!$B$69),0))</f>
        <v>#N/A</v>
      </c>
      <c r="S145" s="47" t="e" cm="1">
        <f t="array" ref="S145">IF($I$2="Путешествия с детьми",
INDEX(GRID!$B$4:$BI$14,MATCH(S$7,GRID!$A$4:$A$14,0),MATCH(1,($U$2=GRID!$B$1:$BI$1)*(КАЛЕНДАРЬ!$X5=GRID!$B$3:$BI$3), 0))*GRID!$B$65,
ROUNDUP(INDEX(GRID!$B$4:$BI$14,MATCH(S$7,GRID!$A$4:$A$14,0),MATCH(1,($U$2=GRID!$B$1:$BI$1)*(КАЛЕНДАРЬ!$X5=GRID!$B$3:$BI$3),0))*GRID!$B$65*(1-GRID!$B$69),0))</f>
        <v>#N/A</v>
      </c>
      <c r="T145" s="48" t="e" cm="1">
        <f t="array" ref="T145">IF($I$2="Путешествия с детьми",
INDEX(GRID!$B$17:$BI$27,MATCH(S$7,GRID!$A$17:$A$27,0),MATCH(1,($U$2=GRID!$B$1:$BI$1)*(КАЛЕНДАРЬ!$X5=GRID!$B$3:$BI$3), 0))*GRID!$B$65,
ROUNDUP(INDEX(GRID!$B$17:$BI$27,MATCH(S$7,GRID!$A$17:$A$27,0),MATCH(1,($U$2=GRID!$B$1:$BI$1)*(КАЛЕНДАРЬ!$X5=GRID!$B$3:$BI$3), 0))*GRID!$B$65*(1-GRID!$B$69),0))</f>
        <v>#N/A</v>
      </c>
      <c r="U145" s="47" cm="1">
        <f t="array" ref="U145">IF($I$2="Путешествия с детьми",
INDEX(GRID!$B$4:$BI$14,MATCH(U$7,GRID!$A$4:$A$14,0),MATCH(1,($U$2=GRID!$B$1:$BI$1)*(КАЛЕНДАРЬ!$X5=GRID!$B$3:$BI$3), 0))*GRID!$B$65,
ROUNDUP(INDEX(GRID!$B$4:$BI$14,MATCH(U$7,GRID!$A$4:$A$14,0),MATCH(1,($U$2=GRID!$B$1:$BI$1)*(КАЛЕНДАРЬ!$X5=GRID!$B$3:$BI$3),0))*GRID!$B$65*(1-GRID!$B$69),0))</f>
        <v>75680</v>
      </c>
      <c r="V145" s="48" cm="1">
        <f t="array" ref="V145">IF($I$2="Путешествия с детьми",
INDEX(GRID!$B$17:$BI$27,MATCH(U$7,GRID!$A$17:$A$27,0),MATCH(1,($U$2=GRID!$B$1:$BI$1)*(КАЛЕНДАРЬ!$X5=GRID!$B$3:$BI$3), 0))*GRID!$B$65,
ROUNDUP(INDEX(GRID!$B$17:$BI$27,MATCH(U$7,GRID!$A$17:$A$27,0),MATCH(1,($U$2=GRID!$B$1:$BI$1)*(КАЛЕНДАРЬ!$X5=GRID!$B$3:$BI$3), 0))*GRID!$B$65*(1-GRID!$B$69),0))</f>
        <v>77830</v>
      </c>
      <c r="W145" s="47" cm="1">
        <f t="array" ref="W145">IF($I$2="Путешествия с детьми",
INDEX(GRID!$B$4:$BI$14,MATCH(W$7,GRID!$A$4:$A$14,0),MATCH(1,($U$2=GRID!$B$1:$BI$1)*(КАЛЕНДАРЬ!$X5=GRID!$B$3:$BI$3), 0))*GRID!$B$65,
ROUNDUP(INDEX(GRID!$B$4:$BI$14,MATCH(W$7,GRID!$A$4:$A$14,0),MATCH(1,($U$2=GRID!$B$1:$BI$1)*(КАЛЕНДАРЬ!$X5=GRID!$B$3:$BI$3),0))*GRID!$B$65*(1-GRID!$B$69),0))</f>
        <v>272620</v>
      </c>
      <c r="X145" s="48" cm="1">
        <f t="array" ref="X145">IF($I$2="Путешествия с детьми",
INDEX(GRID!$B$17:$BI$27,MATCH(W$7,GRID!$A$17:$A$27,0),MATCH(1,($U$2=GRID!$B$1:$BI$1)*(КАЛЕНДАРЬ!$X5=GRID!$B$3:$BI$3), 0))*GRID!$B$65,
ROUNDUP(INDEX(GRID!$B$17:$BI$27,MATCH(W$7,GRID!$A$17:$A$27,0),MATCH(1,($U$2=GRID!$B$1:$BI$1)*(КАЛЕНДАРЬ!$X5=GRID!$B$3:$BI$3), 0))*GRID!$B$65*(1-GRID!$B$69),0))</f>
        <v>274770</v>
      </c>
    </row>
    <row r="146" spans="1:24" hidden="1" x14ac:dyDescent="0.2">
      <c r="A146" s="117" t="s">
        <v>44</v>
      </c>
      <c r="B146" s="117">
        <v>3</v>
      </c>
      <c r="C146" s="138" cm="1">
        <f t="array" ref="C146">IF($I$2="Путешествия с детьми",
INDEX(GRID!$B$4:$BI$14,MATCH(C$7,GRID!$A$4:$A$14,0),MATCH(1,($U$2=GRID!$B$1:$BI$1)*(КАЛЕНДАРЬ!$X6=GRID!$B$3:$BI$3), 0))*GRID!$B$65,
ROUNDUP(INDEX(GRID!$B$4:$BI$14,MATCH(C$7,GRID!$A$4:$A$14,0),MATCH(1,($U$2=GRID!$B$1:$BI$1)*(КАЛЕНДАРЬ!$X6=GRID!$B$3:$BI$3),0))*GRID!$B$65*(1-GRID!$B$69),0))</f>
        <v>24940</v>
      </c>
      <c r="D146" s="48" cm="1">
        <f t="array" ref="D146">IF($I$2="Путешествия с детьми",
INDEX(GRID!$B$17:$BI$27,MATCH(C$7,GRID!$A$17:$A$27,0),MATCH(1,($U$2=GRID!$B$1:$BI$1)*(КАЛЕНДАРЬ!$X6=GRID!$B$3:$BI$3), 0))*GRID!$B$65,
ROUNDUP(INDEX(GRID!$B$17:$BI$27,MATCH(C$7,GRID!$A$17:$A$27,0),MATCH(1,($U$2=GRID!$B$1:$BI$1)*(КАЛЕНДАРЬ!$X6=GRID!$B$3:$BI$3), 0))*GRID!$B$65*(1-GRID!$B$69),0))</f>
        <v>27090</v>
      </c>
      <c r="E146" s="47" cm="1">
        <f t="array" ref="E146">IF($I$2="Путешествия с детьми",
INDEX(GRID!$B$4:$BI$14,MATCH(E$7,GRID!$A$4:$A$14,0),MATCH(1,($U$2=GRID!$B$1:$BI$1)*(КАЛЕНДАРЬ!$X6=GRID!$B$3:$BI$3), 0))*GRID!$B$65,
ROUNDUP(INDEX(GRID!$B$4:$BI$14,MATCH(E$7,GRID!$A$4:$A$14,0),MATCH(1,($U$2=GRID!$B$1:$BI$1)*(КАЛЕНДАРЬ!$X6=GRID!$B$3:$BI$3),0))*GRID!$B$65*(1-GRID!$B$69),0))</f>
        <v>27864</v>
      </c>
      <c r="F146" s="48" cm="1">
        <f t="array" ref="F146">IF($I$2="Путешествия с детьми",
INDEX(GRID!$B$17:$BI$27,MATCH(E$7,GRID!$A$17:$A$27,0),MATCH(1,($U$2=GRID!$B$1:$BI$1)*(КАЛЕНДАРЬ!$X6=GRID!$B$3:$BI$3), 0))*GRID!$B$65,
ROUNDUP(INDEX(GRID!$B$17:$BI$27,MATCH(E$7,GRID!$A$17:$A$27,0),MATCH(1,($U$2=GRID!$B$1:$BI$1)*(КАЛЕНДАРЬ!$X6=GRID!$B$3:$BI$3), 0))*GRID!$B$65*(1-GRID!$B$69),0))</f>
        <v>30014</v>
      </c>
      <c r="G146" s="47" t="e" cm="1">
        <f t="array" ref="G146">IF($I$2="Путешествия с детьми",
INDEX(GRID!$B$4:$BI$14,MATCH(G$7,GRID!$A$4:$A$14,0),MATCH(1,($U$2=GRID!$B$1:$BI$1)*(КАЛЕНДАРЬ!$X6=GRID!$B$3:$BI$3), 0))*GRID!$B$65,
ROUNDUP(INDEX(GRID!$B$4:$BI$14,MATCH(G$7,GRID!$A$4:$A$14,0),MATCH(1,($U$2=GRID!$B$1:$BI$1)*(КАЛЕНДАРЬ!$X6=GRID!$B$3:$BI$3),0))*GRID!$B$65*(1-GRID!$B$69),0))</f>
        <v>#N/A</v>
      </c>
      <c r="H146" s="48" t="e" cm="1">
        <f t="array" ref="H146">IF($I$2="Путешествия с детьми",
INDEX(GRID!$B$17:$BI$27,MATCH(G$7,GRID!$A$17:$A$27,0),MATCH(1,($U$2=GRID!$B$1:$BI$1)*(КАЛЕНДАРЬ!$X6=GRID!$B$3:$BI$3), 0))*GRID!$B$65,
ROUNDUP(INDEX(GRID!$B$17:$BI$27,MATCH(G$7,GRID!$A$17:$A$27,0),MATCH(1,($U$2=GRID!$B$1:$BI$1)*(КАЛЕНДАРЬ!$X6=GRID!$B$3:$BI$3), 0))*GRID!$B$65*(1-GRID!$B$69),0))</f>
        <v>#N/A</v>
      </c>
      <c r="I146" s="47" t="e" cm="1">
        <f t="array" ref="I146">IF($I$2="Путешествия с детьми",
INDEX(GRID!$B$4:$BI$14,MATCH(I$7,GRID!$A$4:$A$14,0),MATCH(1,($U$2=GRID!$B$1:$BI$1)*(КАЛЕНДАРЬ!$X6=GRID!$B$3:$BI$3), 0))*GRID!$B$65,
ROUNDUP(INDEX(GRID!$B$4:$BI$14,MATCH(I$7,GRID!$A$4:$A$14,0),MATCH(1,($U$2=GRID!$B$1:$BI$1)*(КАЛЕНДАРЬ!$X6=GRID!$B$3:$BI$3),0))*GRID!$B$65*(1-GRID!$B$69),0))</f>
        <v>#N/A</v>
      </c>
      <c r="J146" s="48" t="e" cm="1">
        <f t="array" ref="J146">IF($I$2="Путешествия с детьми",
INDEX(GRID!$B$17:$BI$27,MATCH(I$7,GRID!$A$17:$A$27,0),MATCH(1,($U$2=GRID!$B$1:$BI$1)*(КАЛЕНДАРЬ!$X6=GRID!$B$3:$BI$3), 0))*GRID!$B$65,
ROUNDUP(INDEX(GRID!$B$17:$BI$27,MATCH(I$7,GRID!$A$17:$A$27,0),MATCH(1,($U$2=GRID!$B$1:$BI$1)*(КАЛЕНДАРЬ!$X6=GRID!$B$3:$BI$3), 0))*GRID!$B$65*(1-GRID!$B$69),0))</f>
        <v>#N/A</v>
      </c>
      <c r="K146" s="47" cm="1">
        <f t="array" ref="K146">IF($I$2="Путешествия с детьми",
INDEX(GRID!$B$4:$BI$14,MATCH(K$7,GRID!$A$4:$A$14,0),MATCH(1,($U$2=GRID!$B$1:$BI$1)*(КАЛЕНДАРЬ!$X6=GRID!$B$3:$BI$3), 0))*GRID!$B$65,
ROUNDUP(INDEX(GRID!$B$4:$BI$14,MATCH(K$7,GRID!$A$4:$A$14,0),MATCH(1,($U$2=GRID!$B$1:$BI$1)*(КАЛЕНДАРЬ!$X6=GRID!$B$3:$BI$3),0))*GRID!$B$65*(1-GRID!$B$69),0))</f>
        <v>38528</v>
      </c>
      <c r="L146" s="48" cm="1">
        <f t="array" ref="L146">IF($I$2="Путешествия с детьми",
INDEX(GRID!$B$17:$BI$27,MATCH(K$7,GRID!$A$17:$A$27,0),MATCH(1,($U$2=GRID!$B$1:$BI$1)*(КАЛЕНДАРЬ!$X6=GRID!$B$3:$BI$3), 0))*GRID!$B$65,
ROUNDUP(INDEX(GRID!$B$17:$BI$27,MATCH(K$7,GRID!$A$17:$A$27,0),MATCH(1,($U$2=GRID!$B$1:$BI$1)*(КАЛЕНДАРЬ!$X6=GRID!$B$3:$BI$3), 0))*GRID!$B$65*(1-GRID!$B$69),0))</f>
        <v>40678</v>
      </c>
      <c r="M146" s="47" cm="1">
        <f t="array" ref="M146">IF($I$2="Путешествия с детьми",
INDEX(GRID!$B$4:$BI$14,MATCH(M$7,GRID!$A$4:$A$14,0),MATCH(1,($U$2=GRID!$B$1:$BI$1)*(КАЛЕНДАРЬ!$X6=GRID!$B$3:$BI$3), 0))*GRID!$B$65,
ROUNDUP(INDEX(GRID!$B$4:$BI$14,MATCH(M$7,GRID!$A$4:$A$14,0),MATCH(1,($U$2=GRID!$B$1:$BI$1)*(КАЛЕНДАРЬ!$X6=GRID!$B$3:$BI$3),0))*GRID!$B$65*(1-GRID!$B$69),0))</f>
        <v>43000</v>
      </c>
      <c r="N146" s="48" cm="1">
        <f t="array" ref="N146">IF($I$2="Путешествия с детьми",
INDEX(GRID!$B$17:$BI$27,MATCH(M$7,GRID!$A$17:$A$27,0),MATCH(1,($U$2=GRID!$B$1:$BI$1)*(КАЛЕНДАРЬ!$X6=GRID!$B$3:$BI$3), 0))*GRID!$B$65,
ROUNDUP(INDEX(GRID!$B$17:$BI$27,MATCH(M$7,GRID!$A$17:$A$27,0),MATCH(1,($U$2=GRID!$B$1:$BI$1)*(КАЛЕНДАРЬ!$X6=GRID!$B$3:$BI$3), 0))*GRID!$B$65*(1-GRID!$B$69),0))</f>
        <v>45150</v>
      </c>
      <c r="O146" s="47" cm="1">
        <f t="array" ref="O146">IF($I$2="Путешествия с детьми",
INDEX(GRID!$B$4:$BI$14,MATCH(O$7,GRID!$A$4:$A$14,0),MATCH(1,($U$2=GRID!$B$1:$BI$1)*(КАЛЕНДАРЬ!$X6=GRID!$B$3:$BI$3), 0))*GRID!$B$65,
ROUNDUP(INDEX(GRID!$B$4:$BI$14,MATCH(O$7,GRID!$A$4:$A$14,0),MATCH(1,($U$2=GRID!$B$1:$BI$1)*(КАЛЕНДАРЬ!$X6=GRID!$B$3:$BI$3),0))*GRID!$B$65*(1-GRID!$B$69),0))</f>
        <v>48590</v>
      </c>
      <c r="P146" s="48" cm="1">
        <f t="array" ref="P146">IF($I$2="Путешествия с детьми",
INDEX(GRID!$B$17:$BI$27,MATCH(O$7,GRID!$A$17:$A$27,0),MATCH(1,($U$2=GRID!$B$1:$BI$1)*(КАЛЕНДАРЬ!$X6=GRID!$B$3:$BI$3), 0))*GRID!$B$65,
ROUNDUP(INDEX(GRID!$B$17:$BI$27,MATCH(O$7,GRID!$A$17:$A$27,0),MATCH(1,($U$2=GRID!$B$1:$BI$1)*(КАЛЕНДАРЬ!$X6=GRID!$B$3:$BI$3), 0))*GRID!$B$65*(1-GRID!$B$69),0))</f>
        <v>50740</v>
      </c>
      <c r="Q146" s="47" t="e" cm="1">
        <f t="array" ref="Q146">IF($I$2="Путешествия с детьми",
INDEX(GRID!$B$4:$BI$14,MATCH(Q$7,GRID!$A$4:$A$14,0),MATCH(1,($U$2=GRID!$B$1:$BI$1)*(КАЛЕНДАРЬ!$X6=GRID!$B$3:$BI$3), 0))*GRID!$B$65,
ROUNDUP(INDEX(GRID!$B$4:$BI$14,MATCH(Q$7,GRID!$A$4:$A$14,0),MATCH(1,($U$2=GRID!$B$1:$BI$1)*(КАЛЕНДАРЬ!$X6=GRID!$B$3:$BI$3),0))*GRID!$B$65*(1-GRID!$B$69),0))</f>
        <v>#N/A</v>
      </c>
      <c r="R146" s="48" t="e" cm="1">
        <f t="array" ref="R146">IF($I$2="Путешествия с детьми",
INDEX(GRID!$B$17:$BI$27,MATCH(Q$7,GRID!$A$17:$A$27,0),MATCH(1,($U$2=GRID!$B$1:$BI$1)*(КАЛЕНДАРЬ!$X6=GRID!$B$3:$BI$3), 0))*GRID!$B$65,
ROUNDUP(INDEX(GRID!$B$17:$BI$27,MATCH(Q$7,GRID!$A$17:$A$27,0),MATCH(1,($U$2=GRID!$B$1:$BI$1)*(КАЛЕНДАРЬ!$X6=GRID!$B$3:$BI$3), 0))*GRID!$B$65*(1-GRID!$B$69),0))</f>
        <v>#N/A</v>
      </c>
      <c r="S146" s="47" t="e" cm="1">
        <f t="array" ref="S146">IF($I$2="Путешествия с детьми",
INDEX(GRID!$B$4:$BI$14,MATCH(S$7,GRID!$A$4:$A$14,0),MATCH(1,($U$2=GRID!$B$1:$BI$1)*(КАЛЕНДАРЬ!$X6=GRID!$B$3:$BI$3), 0))*GRID!$B$65,
ROUNDUP(INDEX(GRID!$B$4:$BI$14,MATCH(S$7,GRID!$A$4:$A$14,0),MATCH(1,($U$2=GRID!$B$1:$BI$1)*(КАЛЕНДАРЬ!$X6=GRID!$B$3:$BI$3),0))*GRID!$B$65*(1-GRID!$B$69),0))</f>
        <v>#N/A</v>
      </c>
      <c r="T146" s="48" t="e" cm="1">
        <f t="array" ref="T146">IF($I$2="Путешествия с детьми",
INDEX(GRID!$B$17:$BI$27,MATCH(S$7,GRID!$A$17:$A$27,0),MATCH(1,($U$2=GRID!$B$1:$BI$1)*(КАЛЕНДАРЬ!$X6=GRID!$B$3:$BI$3), 0))*GRID!$B$65,
ROUNDUP(INDEX(GRID!$B$17:$BI$27,MATCH(S$7,GRID!$A$17:$A$27,0),MATCH(1,($U$2=GRID!$B$1:$BI$1)*(КАЛЕНДАРЬ!$X6=GRID!$B$3:$BI$3), 0))*GRID!$B$65*(1-GRID!$B$69),0))</f>
        <v>#N/A</v>
      </c>
      <c r="U146" s="47" cm="1">
        <f t="array" ref="U146">IF($I$2="Путешествия с детьми",
INDEX(GRID!$B$4:$BI$14,MATCH(U$7,GRID!$A$4:$A$14,0),MATCH(1,($U$2=GRID!$B$1:$BI$1)*(КАЛЕНДАРЬ!$X6=GRID!$B$3:$BI$3), 0))*GRID!$B$65,
ROUNDUP(INDEX(GRID!$B$4:$BI$14,MATCH(U$7,GRID!$A$4:$A$14,0),MATCH(1,($U$2=GRID!$B$1:$BI$1)*(КАЛЕНДАРЬ!$X6=GRID!$B$3:$BI$3),0))*GRID!$B$65*(1-GRID!$B$69),0))</f>
        <v>75680</v>
      </c>
      <c r="V146" s="48" cm="1">
        <f t="array" ref="V146">IF($I$2="Путешествия с детьми",
INDEX(GRID!$B$17:$BI$27,MATCH(U$7,GRID!$A$17:$A$27,0),MATCH(1,($U$2=GRID!$B$1:$BI$1)*(КАЛЕНДАРЬ!$X6=GRID!$B$3:$BI$3), 0))*GRID!$B$65,
ROUNDUP(INDEX(GRID!$B$17:$BI$27,MATCH(U$7,GRID!$A$17:$A$27,0),MATCH(1,($U$2=GRID!$B$1:$BI$1)*(КАЛЕНДАРЬ!$X6=GRID!$B$3:$BI$3), 0))*GRID!$B$65*(1-GRID!$B$69),0))</f>
        <v>77830</v>
      </c>
      <c r="W146" s="47" cm="1">
        <f t="array" ref="W146">IF($I$2="Путешествия с детьми",
INDEX(GRID!$B$4:$BI$14,MATCH(W$7,GRID!$A$4:$A$14,0),MATCH(1,($U$2=GRID!$B$1:$BI$1)*(КАЛЕНДАРЬ!$X6=GRID!$B$3:$BI$3), 0))*GRID!$B$65,
ROUNDUP(INDEX(GRID!$B$4:$BI$14,MATCH(W$7,GRID!$A$4:$A$14,0),MATCH(1,($U$2=GRID!$B$1:$BI$1)*(КАЛЕНДАРЬ!$X6=GRID!$B$3:$BI$3),0))*GRID!$B$65*(1-GRID!$B$69),0))</f>
        <v>272620</v>
      </c>
      <c r="X146" s="48" cm="1">
        <f t="array" ref="X146">IF($I$2="Путешествия с детьми",
INDEX(GRID!$B$17:$BI$27,MATCH(W$7,GRID!$A$17:$A$27,0),MATCH(1,($U$2=GRID!$B$1:$BI$1)*(КАЛЕНДАРЬ!$X6=GRID!$B$3:$BI$3), 0))*GRID!$B$65,
ROUNDUP(INDEX(GRID!$B$17:$BI$27,MATCH(W$7,GRID!$A$17:$A$27,0),MATCH(1,($U$2=GRID!$B$1:$BI$1)*(КАЛЕНДАРЬ!$X6=GRID!$B$3:$BI$3), 0))*GRID!$B$65*(1-GRID!$B$69),0))</f>
        <v>274770</v>
      </c>
    </row>
    <row r="147" spans="1:24" hidden="1" x14ac:dyDescent="0.2">
      <c r="A147" s="117" t="s">
        <v>45</v>
      </c>
      <c r="B147" s="117">
        <v>4</v>
      </c>
      <c r="C147" s="138" cm="1">
        <f t="array" ref="C147">IF($I$2="Путешествия с детьми",
INDEX(GRID!$B$4:$BI$14,MATCH(C$7,GRID!$A$4:$A$14,0),MATCH(1,($U$2=GRID!$B$1:$BI$1)*(КАЛЕНДАРЬ!$X7=GRID!$B$3:$BI$3), 0))*GRID!$B$65,
ROUNDUP(INDEX(GRID!$B$4:$BI$14,MATCH(C$7,GRID!$A$4:$A$14,0),MATCH(1,($U$2=GRID!$B$1:$BI$1)*(КАЛЕНДАРЬ!$X7=GRID!$B$3:$BI$3),0))*GRID!$B$65*(1-GRID!$B$69),0))</f>
        <v>24940</v>
      </c>
      <c r="D147" s="48" cm="1">
        <f t="array" ref="D147">IF($I$2="Путешествия с детьми",
INDEX(GRID!$B$17:$BI$27,MATCH(C$7,GRID!$A$17:$A$27,0),MATCH(1,($U$2=GRID!$B$1:$BI$1)*(КАЛЕНДАРЬ!$X7=GRID!$B$3:$BI$3), 0))*GRID!$B$65,
ROUNDUP(INDEX(GRID!$B$17:$BI$27,MATCH(C$7,GRID!$A$17:$A$27,0),MATCH(1,($U$2=GRID!$B$1:$BI$1)*(КАЛЕНДАРЬ!$X7=GRID!$B$3:$BI$3), 0))*GRID!$B$65*(1-GRID!$B$69),0))</f>
        <v>27090</v>
      </c>
      <c r="E147" s="47" cm="1">
        <f t="array" ref="E147">IF($I$2="Путешествия с детьми",
INDEX(GRID!$B$4:$BI$14,MATCH(E$7,GRID!$A$4:$A$14,0),MATCH(1,($U$2=GRID!$B$1:$BI$1)*(КАЛЕНДАРЬ!$X7=GRID!$B$3:$BI$3), 0))*GRID!$B$65,
ROUNDUP(INDEX(GRID!$B$4:$BI$14,MATCH(E$7,GRID!$A$4:$A$14,0),MATCH(1,($U$2=GRID!$B$1:$BI$1)*(КАЛЕНДАРЬ!$X7=GRID!$B$3:$BI$3),0))*GRID!$B$65*(1-GRID!$B$69),0))</f>
        <v>27864</v>
      </c>
      <c r="F147" s="48" cm="1">
        <f t="array" ref="F147">IF($I$2="Путешествия с детьми",
INDEX(GRID!$B$17:$BI$27,MATCH(E$7,GRID!$A$17:$A$27,0),MATCH(1,($U$2=GRID!$B$1:$BI$1)*(КАЛЕНДАРЬ!$X7=GRID!$B$3:$BI$3), 0))*GRID!$B$65,
ROUNDUP(INDEX(GRID!$B$17:$BI$27,MATCH(E$7,GRID!$A$17:$A$27,0),MATCH(1,($U$2=GRID!$B$1:$BI$1)*(КАЛЕНДАРЬ!$X7=GRID!$B$3:$BI$3), 0))*GRID!$B$65*(1-GRID!$B$69),0))</f>
        <v>30014</v>
      </c>
      <c r="G147" s="47" t="e" cm="1">
        <f t="array" ref="G147">IF($I$2="Путешествия с детьми",
INDEX(GRID!$B$4:$BI$14,MATCH(G$7,GRID!$A$4:$A$14,0),MATCH(1,($U$2=GRID!$B$1:$BI$1)*(КАЛЕНДАРЬ!$X7=GRID!$B$3:$BI$3), 0))*GRID!$B$65,
ROUNDUP(INDEX(GRID!$B$4:$BI$14,MATCH(G$7,GRID!$A$4:$A$14,0),MATCH(1,($U$2=GRID!$B$1:$BI$1)*(КАЛЕНДАРЬ!$X7=GRID!$B$3:$BI$3),0))*GRID!$B$65*(1-GRID!$B$69),0))</f>
        <v>#N/A</v>
      </c>
      <c r="H147" s="48" t="e" cm="1">
        <f t="array" ref="H147">IF($I$2="Путешествия с детьми",
INDEX(GRID!$B$17:$BI$27,MATCH(G$7,GRID!$A$17:$A$27,0),MATCH(1,($U$2=GRID!$B$1:$BI$1)*(КАЛЕНДАРЬ!$X7=GRID!$B$3:$BI$3), 0))*GRID!$B$65,
ROUNDUP(INDEX(GRID!$B$17:$BI$27,MATCH(G$7,GRID!$A$17:$A$27,0),MATCH(1,($U$2=GRID!$B$1:$BI$1)*(КАЛЕНДАРЬ!$X7=GRID!$B$3:$BI$3), 0))*GRID!$B$65*(1-GRID!$B$69),0))</f>
        <v>#N/A</v>
      </c>
      <c r="I147" s="47" t="e" cm="1">
        <f t="array" ref="I147">IF($I$2="Путешествия с детьми",
INDEX(GRID!$B$4:$BI$14,MATCH(I$7,GRID!$A$4:$A$14,0),MATCH(1,($U$2=GRID!$B$1:$BI$1)*(КАЛЕНДАРЬ!$X7=GRID!$B$3:$BI$3), 0))*GRID!$B$65,
ROUNDUP(INDEX(GRID!$B$4:$BI$14,MATCH(I$7,GRID!$A$4:$A$14,0),MATCH(1,($U$2=GRID!$B$1:$BI$1)*(КАЛЕНДАРЬ!$X7=GRID!$B$3:$BI$3),0))*GRID!$B$65*(1-GRID!$B$69),0))</f>
        <v>#N/A</v>
      </c>
      <c r="J147" s="48" t="e" cm="1">
        <f t="array" ref="J147">IF($I$2="Путешествия с детьми",
INDEX(GRID!$B$17:$BI$27,MATCH(I$7,GRID!$A$17:$A$27,0),MATCH(1,($U$2=GRID!$B$1:$BI$1)*(КАЛЕНДАРЬ!$X7=GRID!$B$3:$BI$3), 0))*GRID!$B$65,
ROUNDUP(INDEX(GRID!$B$17:$BI$27,MATCH(I$7,GRID!$A$17:$A$27,0),MATCH(1,($U$2=GRID!$B$1:$BI$1)*(КАЛЕНДАРЬ!$X7=GRID!$B$3:$BI$3), 0))*GRID!$B$65*(1-GRID!$B$69),0))</f>
        <v>#N/A</v>
      </c>
      <c r="K147" s="47" cm="1">
        <f t="array" ref="K147">IF($I$2="Путешествия с детьми",
INDEX(GRID!$B$4:$BI$14,MATCH(K$7,GRID!$A$4:$A$14,0),MATCH(1,($U$2=GRID!$B$1:$BI$1)*(КАЛЕНДАРЬ!$X7=GRID!$B$3:$BI$3), 0))*GRID!$B$65,
ROUNDUP(INDEX(GRID!$B$4:$BI$14,MATCH(K$7,GRID!$A$4:$A$14,0),MATCH(1,($U$2=GRID!$B$1:$BI$1)*(КАЛЕНДАРЬ!$X7=GRID!$B$3:$BI$3),0))*GRID!$B$65*(1-GRID!$B$69),0))</f>
        <v>38528</v>
      </c>
      <c r="L147" s="48" cm="1">
        <f t="array" ref="L147">IF($I$2="Путешествия с детьми",
INDEX(GRID!$B$17:$BI$27,MATCH(K$7,GRID!$A$17:$A$27,0),MATCH(1,($U$2=GRID!$B$1:$BI$1)*(КАЛЕНДАРЬ!$X7=GRID!$B$3:$BI$3), 0))*GRID!$B$65,
ROUNDUP(INDEX(GRID!$B$17:$BI$27,MATCH(K$7,GRID!$A$17:$A$27,0),MATCH(1,($U$2=GRID!$B$1:$BI$1)*(КАЛЕНДАРЬ!$X7=GRID!$B$3:$BI$3), 0))*GRID!$B$65*(1-GRID!$B$69),0))</f>
        <v>40678</v>
      </c>
      <c r="M147" s="47" cm="1">
        <f t="array" ref="M147">IF($I$2="Путешествия с детьми",
INDEX(GRID!$B$4:$BI$14,MATCH(M$7,GRID!$A$4:$A$14,0),MATCH(1,($U$2=GRID!$B$1:$BI$1)*(КАЛЕНДАРЬ!$X7=GRID!$B$3:$BI$3), 0))*GRID!$B$65,
ROUNDUP(INDEX(GRID!$B$4:$BI$14,MATCH(M$7,GRID!$A$4:$A$14,0),MATCH(1,($U$2=GRID!$B$1:$BI$1)*(КАЛЕНДАРЬ!$X7=GRID!$B$3:$BI$3),0))*GRID!$B$65*(1-GRID!$B$69),0))</f>
        <v>43000</v>
      </c>
      <c r="N147" s="48" cm="1">
        <f t="array" ref="N147">IF($I$2="Путешествия с детьми",
INDEX(GRID!$B$17:$BI$27,MATCH(M$7,GRID!$A$17:$A$27,0),MATCH(1,($U$2=GRID!$B$1:$BI$1)*(КАЛЕНДАРЬ!$X7=GRID!$B$3:$BI$3), 0))*GRID!$B$65,
ROUNDUP(INDEX(GRID!$B$17:$BI$27,MATCH(M$7,GRID!$A$17:$A$27,0),MATCH(1,($U$2=GRID!$B$1:$BI$1)*(КАЛЕНДАРЬ!$X7=GRID!$B$3:$BI$3), 0))*GRID!$B$65*(1-GRID!$B$69),0))</f>
        <v>45150</v>
      </c>
      <c r="O147" s="47" cm="1">
        <f t="array" ref="O147">IF($I$2="Путешествия с детьми",
INDEX(GRID!$B$4:$BI$14,MATCH(O$7,GRID!$A$4:$A$14,0),MATCH(1,($U$2=GRID!$B$1:$BI$1)*(КАЛЕНДАРЬ!$X7=GRID!$B$3:$BI$3), 0))*GRID!$B$65,
ROUNDUP(INDEX(GRID!$B$4:$BI$14,MATCH(O$7,GRID!$A$4:$A$14,0),MATCH(1,($U$2=GRID!$B$1:$BI$1)*(КАЛЕНДАРЬ!$X7=GRID!$B$3:$BI$3),0))*GRID!$B$65*(1-GRID!$B$69),0))</f>
        <v>48590</v>
      </c>
      <c r="P147" s="48" cm="1">
        <f t="array" ref="P147">IF($I$2="Путешествия с детьми",
INDEX(GRID!$B$17:$BI$27,MATCH(O$7,GRID!$A$17:$A$27,0),MATCH(1,($U$2=GRID!$B$1:$BI$1)*(КАЛЕНДАРЬ!$X7=GRID!$B$3:$BI$3), 0))*GRID!$B$65,
ROUNDUP(INDEX(GRID!$B$17:$BI$27,MATCH(O$7,GRID!$A$17:$A$27,0),MATCH(1,($U$2=GRID!$B$1:$BI$1)*(КАЛЕНДАРЬ!$X7=GRID!$B$3:$BI$3), 0))*GRID!$B$65*(1-GRID!$B$69),0))</f>
        <v>50740</v>
      </c>
      <c r="Q147" s="47" t="e" cm="1">
        <f t="array" ref="Q147">IF($I$2="Путешествия с детьми",
INDEX(GRID!$B$4:$BI$14,MATCH(Q$7,GRID!$A$4:$A$14,0),MATCH(1,($U$2=GRID!$B$1:$BI$1)*(КАЛЕНДАРЬ!$X7=GRID!$B$3:$BI$3), 0))*GRID!$B$65,
ROUNDUP(INDEX(GRID!$B$4:$BI$14,MATCH(Q$7,GRID!$A$4:$A$14,0),MATCH(1,($U$2=GRID!$B$1:$BI$1)*(КАЛЕНДАРЬ!$X7=GRID!$B$3:$BI$3),0))*GRID!$B$65*(1-GRID!$B$69),0))</f>
        <v>#N/A</v>
      </c>
      <c r="R147" s="48" t="e" cm="1">
        <f t="array" ref="R147">IF($I$2="Путешествия с детьми",
INDEX(GRID!$B$17:$BI$27,MATCH(Q$7,GRID!$A$17:$A$27,0),MATCH(1,($U$2=GRID!$B$1:$BI$1)*(КАЛЕНДАРЬ!$X7=GRID!$B$3:$BI$3), 0))*GRID!$B$65,
ROUNDUP(INDEX(GRID!$B$17:$BI$27,MATCH(Q$7,GRID!$A$17:$A$27,0),MATCH(1,($U$2=GRID!$B$1:$BI$1)*(КАЛЕНДАРЬ!$X7=GRID!$B$3:$BI$3), 0))*GRID!$B$65*(1-GRID!$B$69),0))</f>
        <v>#N/A</v>
      </c>
      <c r="S147" s="47" t="e" cm="1">
        <f t="array" ref="S147">IF($I$2="Путешествия с детьми",
INDEX(GRID!$B$4:$BI$14,MATCH(S$7,GRID!$A$4:$A$14,0),MATCH(1,($U$2=GRID!$B$1:$BI$1)*(КАЛЕНДАРЬ!$X7=GRID!$B$3:$BI$3), 0))*GRID!$B$65,
ROUNDUP(INDEX(GRID!$B$4:$BI$14,MATCH(S$7,GRID!$A$4:$A$14,0),MATCH(1,($U$2=GRID!$B$1:$BI$1)*(КАЛЕНДАРЬ!$X7=GRID!$B$3:$BI$3),0))*GRID!$B$65*(1-GRID!$B$69),0))</f>
        <v>#N/A</v>
      </c>
      <c r="T147" s="48" t="e" cm="1">
        <f t="array" ref="T147">IF($I$2="Путешествия с детьми",
INDEX(GRID!$B$17:$BI$27,MATCH(S$7,GRID!$A$17:$A$27,0),MATCH(1,($U$2=GRID!$B$1:$BI$1)*(КАЛЕНДАРЬ!$X7=GRID!$B$3:$BI$3), 0))*GRID!$B$65,
ROUNDUP(INDEX(GRID!$B$17:$BI$27,MATCH(S$7,GRID!$A$17:$A$27,0),MATCH(1,($U$2=GRID!$B$1:$BI$1)*(КАЛЕНДАРЬ!$X7=GRID!$B$3:$BI$3), 0))*GRID!$B$65*(1-GRID!$B$69),0))</f>
        <v>#N/A</v>
      </c>
      <c r="U147" s="47" cm="1">
        <f t="array" ref="U147">IF($I$2="Путешествия с детьми",
INDEX(GRID!$B$4:$BI$14,MATCH(U$7,GRID!$A$4:$A$14,0),MATCH(1,($U$2=GRID!$B$1:$BI$1)*(КАЛЕНДАРЬ!$X7=GRID!$B$3:$BI$3), 0))*GRID!$B$65,
ROUNDUP(INDEX(GRID!$B$4:$BI$14,MATCH(U$7,GRID!$A$4:$A$14,0),MATCH(1,($U$2=GRID!$B$1:$BI$1)*(КАЛЕНДАРЬ!$X7=GRID!$B$3:$BI$3),0))*GRID!$B$65*(1-GRID!$B$69),0))</f>
        <v>75680</v>
      </c>
      <c r="V147" s="48" cm="1">
        <f t="array" ref="V147">IF($I$2="Путешествия с детьми",
INDEX(GRID!$B$17:$BI$27,MATCH(U$7,GRID!$A$17:$A$27,0),MATCH(1,($U$2=GRID!$B$1:$BI$1)*(КАЛЕНДАРЬ!$X7=GRID!$B$3:$BI$3), 0))*GRID!$B$65,
ROUNDUP(INDEX(GRID!$B$17:$BI$27,MATCH(U$7,GRID!$A$17:$A$27,0),MATCH(1,($U$2=GRID!$B$1:$BI$1)*(КАЛЕНДАРЬ!$X7=GRID!$B$3:$BI$3), 0))*GRID!$B$65*(1-GRID!$B$69),0))</f>
        <v>77830</v>
      </c>
      <c r="W147" s="47" cm="1">
        <f t="array" ref="W147">IF($I$2="Путешествия с детьми",
INDEX(GRID!$B$4:$BI$14,MATCH(W$7,GRID!$A$4:$A$14,0),MATCH(1,($U$2=GRID!$B$1:$BI$1)*(КАЛЕНДАРЬ!$X7=GRID!$B$3:$BI$3), 0))*GRID!$B$65,
ROUNDUP(INDEX(GRID!$B$4:$BI$14,MATCH(W$7,GRID!$A$4:$A$14,0),MATCH(1,($U$2=GRID!$B$1:$BI$1)*(КАЛЕНДАРЬ!$X7=GRID!$B$3:$BI$3),0))*GRID!$B$65*(1-GRID!$B$69),0))</f>
        <v>272620</v>
      </c>
      <c r="X147" s="48" cm="1">
        <f t="array" ref="X147">IF($I$2="Путешествия с детьми",
INDEX(GRID!$B$17:$BI$27,MATCH(W$7,GRID!$A$17:$A$27,0),MATCH(1,($U$2=GRID!$B$1:$BI$1)*(КАЛЕНДАРЬ!$X7=GRID!$B$3:$BI$3), 0))*GRID!$B$65,
ROUNDUP(INDEX(GRID!$B$17:$BI$27,MATCH(W$7,GRID!$A$17:$A$27,0),MATCH(1,($U$2=GRID!$B$1:$BI$1)*(КАЛЕНДАРЬ!$X7=GRID!$B$3:$BI$3), 0))*GRID!$B$65*(1-GRID!$B$69),0))</f>
        <v>274770</v>
      </c>
    </row>
    <row r="148" spans="1:24" hidden="1" x14ac:dyDescent="0.2">
      <c r="A148" s="117" t="s">
        <v>46</v>
      </c>
      <c r="B148" s="117">
        <v>5</v>
      </c>
      <c r="C148" s="138" cm="1">
        <f t="array" ref="C148">IF($I$2="Путешествия с детьми",
INDEX(GRID!$B$4:$BI$14,MATCH(C$7,GRID!$A$4:$A$14,0),MATCH(1,($U$2=GRID!$B$1:$BI$1)*(КАЛЕНДАРЬ!$X8=GRID!$B$3:$BI$3), 0))*GRID!$B$65,
ROUNDUP(INDEX(GRID!$B$4:$BI$14,MATCH(C$7,GRID!$A$4:$A$14,0),MATCH(1,($U$2=GRID!$B$1:$BI$1)*(КАЛЕНДАРЬ!$X8=GRID!$B$3:$BI$3),0))*GRID!$B$65*(1-GRID!$B$69),0))</f>
        <v>24940</v>
      </c>
      <c r="D148" s="48" cm="1">
        <f t="array" ref="D148">IF($I$2="Путешествия с детьми",
INDEX(GRID!$B$17:$BI$27,MATCH(C$7,GRID!$A$17:$A$27,0),MATCH(1,($U$2=GRID!$B$1:$BI$1)*(КАЛЕНДАРЬ!$X8=GRID!$B$3:$BI$3), 0))*GRID!$B$65,
ROUNDUP(INDEX(GRID!$B$17:$BI$27,MATCH(C$7,GRID!$A$17:$A$27,0),MATCH(1,($U$2=GRID!$B$1:$BI$1)*(КАЛЕНДАРЬ!$X8=GRID!$B$3:$BI$3), 0))*GRID!$B$65*(1-GRID!$B$69),0))</f>
        <v>27090</v>
      </c>
      <c r="E148" s="47" cm="1">
        <f t="array" ref="E148">IF($I$2="Путешествия с детьми",
INDEX(GRID!$B$4:$BI$14,MATCH(E$7,GRID!$A$4:$A$14,0),MATCH(1,($U$2=GRID!$B$1:$BI$1)*(КАЛЕНДАРЬ!$X8=GRID!$B$3:$BI$3), 0))*GRID!$B$65,
ROUNDUP(INDEX(GRID!$B$4:$BI$14,MATCH(E$7,GRID!$A$4:$A$14,0),MATCH(1,($U$2=GRID!$B$1:$BI$1)*(КАЛЕНДАРЬ!$X8=GRID!$B$3:$BI$3),0))*GRID!$B$65*(1-GRID!$B$69),0))</f>
        <v>27864</v>
      </c>
      <c r="F148" s="48" cm="1">
        <f t="array" ref="F148">IF($I$2="Путешествия с детьми",
INDEX(GRID!$B$17:$BI$27,MATCH(E$7,GRID!$A$17:$A$27,0),MATCH(1,($U$2=GRID!$B$1:$BI$1)*(КАЛЕНДАРЬ!$X8=GRID!$B$3:$BI$3), 0))*GRID!$B$65,
ROUNDUP(INDEX(GRID!$B$17:$BI$27,MATCH(E$7,GRID!$A$17:$A$27,0),MATCH(1,($U$2=GRID!$B$1:$BI$1)*(КАЛЕНДАРЬ!$X8=GRID!$B$3:$BI$3), 0))*GRID!$B$65*(1-GRID!$B$69),0))</f>
        <v>30014</v>
      </c>
      <c r="G148" s="47" t="e" cm="1">
        <f t="array" ref="G148">IF($I$2="Путешествия с детьми",
INDEX(GRID!$B$4:$BI$14,MATCH(G$7,GRID!$A$4:$A$14,0),MATCH(1,($U$2=GRID!$B$1:$BI$1)*(КАЛЕНДАРЬ!$X8=GRID!$B$3:$BI$3), 0))*GRID!$B$65,
ROUNDUP(INDEX(GRID!$B$4:$BI$14,MATCH(G$7,GRID!$A$4:$A$14,0),MATCH(1,($U$2=GRID!$B$1:$BI$1)*(КАЛЕНДАРЬ!$X8=GRID!$B$3:$BI$3),0))*GRID!$B$65*(1-GRID!$B$69),0))</f>
        <v>#N/A</v>
      </c>
      <c r="H148" s="48" t="e" cm="1">
        <f t="array" ref="H148">IF($I$2="Путешествия с детьми",
INDEX(GRID!$B$17:$BI$27,MATCH(G$7,GRID!$A$17:$A$27,0),MATCH(1,($U$2=GRID!$B$1:$BI$1)*(КАЛЕНДАРЬ!$X8=GRID!$B$3:$BI$3), 0))*GRID!$B$65,
ROUNDUP(INDEX(GRID!$B$17:$BI$27,MATCH(G$7,GRID!$A$17:$A$27,0),MATCH(1,($U$2=GRID!$B$1:$BI$1)*(КАЛЕНДАРЬ!$X8=GRID!$B$3:$BI$3), 0))*GRID!$B$65*(1-GRID!$B$69),0))</f>
        <v>#N/A</v>
      </c>
      <c r="I148" s="47" t="e" cm="1">
        <f t="array" ref="I148">IF($I$2="Путешествия с детьми",
INDEX(GRID!$B$4:$BI$14,MATCH(I$7,GRID!$A$4:$A$14,0),MATCH(1,($U$2=GRID!$B$1:$BI$1)*(КАЛЕНДАРЬ!$X8=GRID!$B$3:$BI$3), 0))*GRID!$B$65,
ROUNDUP(INDEX(GRID!$B$4:$BI$14,MATCH(I$7,GRID!$A$4:$A$14,0),MATCH(1,($U$2=GRID!$B$1:$BI$1)*(КАЛЕНДАРЬ!$X8=GRID!$B$3:$BI$3),0))*GRID!$B$65*(1-GRID!$B$69),0))</f>
        <v>#N/A</v>
      </c>
      <c r="J148" s="48" t="e" cm="1">
        <f t="array" ref="J148">IF($I$2="Путешествия с детьми",
INDEX(GRID!$B$17:$BI$27,MATCH(I$7,GRID!$A$17:$A$27,0),MATCH(1,($U$2=GRID!$B$1:$BI$1)*(КАЛЕНДАРЬ!$X8=GRID!$B$3:$BI$3), 0))*GRID!$B$65,
ROUNDUP(INDEX(GRID!$B$17:$BI$27,MATCH(I$7,GRID!$A$17:$A$27,0),MATCH(1,($U$2=GRID!$B$1:$BI$1)*(КАЛЕНДАРЬ!$X8=GRID!$B$3:$BI$3), 0))*GRID!$B$65*(1-GRID!$B$69),0))</f>
        <v>#N/A</v>
      </c>
      <c r="K148" s="47" cm="1">
        <f t="array" ref="K148">IF($I$2="Путешествия с детьми",
INDEX(GRID!$B$4:$BI$14,MATCH(K$7,GRID!$A$4:$A$14,0),MATCH(1,($U$2=GRID!$B$1:$BI$1)*(КАЛЕНДАРЬ!$X8=GRID!$B$3:$BI$3), 0))*GRID!$B$65,
ROUNDUP(INDEX(GRID!$B$4:$BI$14,MATCH(K$7,GRID!$A$4:$A$14,0),MATCH(1,($U$2=GRID!$B$1:$BI$1)*(КАЛЕНДАРЬ!$X8=GRID!$B$3:$BI$3),0))*GRID!$B$65*(1-GRID!$B$69),0))</f>
        <v>38528</v>
      </c>
      <c r="L148" s="48" cm="1">
        <f t="array" ref="L148">IF($I$2="Путешествия с детьми",
INDEX(GRID!$B$17:$BI$27,MATCH(K$7,GRID!$A$17:$A$27,0),MATCH(1,($U$2=GRID!$B$1:$BI$1)*(КАЛЕНДАРЬ!$X8=GRID!$B$3:$BI$3), 0))*GRID!$B$65,
ROUNDUP(INDEX(GRID!$B$17:$BI$27,MATCH(K$7,GRID!$A$17:$A$27,0),MATCH(1,($U$2=GRID!$B$1:$BI$1)*(КАЛЕНДАРЬ!$X8=GRID!$B$3:$BI$3), 0))*GRID!$B$65*(1-GRID!$B$69),0))</f>
        <v>40678</v>
      </c>
      <c r="M148" s="47" cm="1">
        <f t="array" ref="M148">IF($I$2="Путешествия с детьми",
INDEX(GRID!$B$4:$BI$14,MATCH(M$7,GRID!$A$4:$A$14,0),MATCH(1,($U$2=GRID!$B$1:$BI$1)*(КАЛЕНДАРЬ!$X8=GRID!$B$3:$BI$3), 0))*GRID!$B$65,
ROUNDUP(INDEX(GRID!$B$4:$BI$14,MATCH(M$7,GRID!$A$4:$A$14,0),MATCH(1,($U$2=GRID!$B$1:$BI$1)*(КАЛЕНДАРЬ!$X8=GRID!$B$3:$BI$3),0))*GRID!$B$65*(1-GRID!$B$69),0))</f>
        <v>43000</v>
      </c>
      <c r="N148" s="48" cm="1">
        <f t="array" ref="N148">IF($I$2="Путешествия с детьми",
INDEX(GRID!$B$17:$BI$27,MATCH(M$7,GRID!$A$17:$A$27,0),MATCH(1,($U$2=GRID!$B$1:$BI$1)*(КАЛЕНДАРЬ!$X8=GRID!$B$3:$BI$3), 0))*GRID!$B$65,
ROUNDUP(INDEX(GRID!$B$17:$BI$27,MATCH(M$7,GRID!$A$17:$A$27,0),MATCH(1,($U$2=GRID!$B$1:$BI$1)*(КАЛЕНДАРЬ!$X8=GRID!$B$3:$BI$3), 0))*GRID!$B$65*(1-GRID!$B$69),0))</f>
        <v>45150</v>
      </c>
      <c r="O148" s="47" cm="1">
        <f t="array" ref="O148">IF($I$2="Путешествия с детьми",
INDEX(GRID!$B$4:$BI$14,MATCH(O$7,GRID!$A$4:$A$14,0),MATCH(1,($U$2=GRID!$B$1:$BI$1)*(КАЛЕНДАРЬ!$X8=GRID!$B$3:$BI$3), 0))*GRID!$B$65,
ROUNDUP(INDEX(GRID!$B$4:$BI$14,MATCH(O$7,GRID!$A$4:$A$14,0),MATCH(1,($U$2=GRID!$B$1:$BI$1)*(КАЛЕНДАРЬ!$X8=GRID!$B$3:$BI$3),0))*GRID!$B$65*(1-GRID!$B$69),0))</f>
        <v>48590</v>
      </c>
      <c r="P148" s="48" cm="1">
        <f t="array" ref="P148">IF($I$2="Путешествия с детьми",
INDEX(GRID!$B$17:$BI$27,MATCH(O$7,GRID!$A$17:$A$27,0),MATCH(1,($U$2=GRID!$B$1:$BI$1)*(КАЛЕНДАРЬ!$X8=GRID!$B$3:$BI$3), 0))*GRID!$B$65,
ROUNDUP(INDEX(GRID!$B$17:$BI$27,MATCH(O$7,GRID!$A$17:$A$27,0),MATCH(1,($U$2=GRID!$B$1:$BI$1)*(КАЛЕНДАРЬ!$X8=GRID!$B$3:$BI$3), 0))*GRID!$B$65*(1-GRID!$B$69),0))</f>
        <v>50740</v>
      </c>
      <c r="Q148" s="47" t="e" cm="1">
        <f t="array" ref="Q148">IF($I$2="Путешествия с детьми",
INDEX(GRID!$B$4:$BI$14,MATCH(Q$7,GRID!$A$4:$A$14,0),MATCH(1,($U$2=GRID!$B$1:$BI$1)*(КАЛЕНДАРЬ!$X8=GRID!$B$3:$BI$3), 0))*GRID!$B$65,
ROUNDUP(INDEX(GRID!$B$4:$BI$14,MATCH(Q$7,GRID!$A$4:$A$14,0),MATCH(1,($U$2=GRID!$B$1:$BI$1)*(КАЛЕНДАРЬ!$X8=GRID!$B$3:$BI$3),0))*GRID!$B$65*(1-GRID!$B$69),0))</f>
        <v>#N/A</v>
      </c>
      <c r="R148" s="48" t="e" cm="1">
        <f t="array" ref="R148">IF($I$2="Путешествия с детьми",
INDEX(GRID!$B$17:$BI$27,MATCH(Q$7,GRID!$A$17:$A$27,0),MATCH(1,($U$2=GRID!$B$1:$BI$1)*(КАЛЕНДАРЬ!$X8=GRID!$B$3:$BI$3), 0))*GRID!$B$65,
ROUNDUP(INDEX(GRID!$B$17:$BI$27,MATCH(Q$7,GRID!$A$17:$A$27,0),MATCH(1,($U$2=GRID!$B$1:$BI$1)*(КАЛЕНДАРЬ!$X8=GRID!$B$3:$BI$3), 0))*GRID!$B$65*(1-GRID!$B$69),0))</f>
        <v>#N/A</v>
      </c>
      <c r="S148" s="47" t="e" cm="1">
        <f t="array" ref="S148">IF($I$2="Путешествия с детьми",
INDEX(GRID!$B$4:$BI$14,MATCH(S$7,GRID!$A$4:$A$14,0),MATCH(1,($U$2=GRID!$B$1:$BI$1)*(КАЛЕНДАРЬ!$X8=GRID!$B$3:$BI$3), 0))*GRID!$B$65,
ROUNDUP(INDEX(GRID!$B$4:$BI$14,MATCH(S$7,GRID!$A$4:$A$14,0),MATCH(1,($U$2=GRID!$B$1:$BI$1)*(КАЛЕНДАРЬ!$X8=GRID!$B$3:$BI$3),0))*GRID!$B$65*(1-GRID!$B$69),0))</f>
        <v>#N/A</v>
      </c>
      <c r="T148" s="48" t="e" cm="1">
        <f t="array" ref="T148">IF($I$2="Путешествия с детьми",
INDEX(GRID!$B$17:$BI$27,MATCH(S$7,GRID!$A$17:$A$27,0),MATCH(1,($U$2=GRID!$B$1:$BI$1)*(КАЛЕНДАРЬ!$X8=GRID!$B$3:$BI$3), 0))*GRID!$B$65,
ROUNDUP(INDEX(GRID!$B$17:$BI$27,MATCH(S$7,GRID!$A$17:$A$27,0),MATCH(1,($U$2=GRID!$B$1:$BI$1)*(КАЛЕНДАРЬ!$X8=GRID!$B$3:$BI$3), 0))*GRID!$B$65*(1-GRID!$B$69),0))</f>
        <v>#N/A</v>
      </c>
      <c r="U148" s="47" cm="1">
        <f t="array" ref="U148">IF($I$2="Путешествия с детьми",
INDEX(GRID!$B$4:$BI$14,MATCH(U$7,GRID!$A$4:$A$14,0),MATCH(1,($U$2=GRID!$B$1:$BI$1)*(КАЛЕНДАРЬ!$X8=GRID!$B$3:$BI$3), 0))*GRID!$B$65,
ROUNDUP(INDEX(GRID!$B$4:$BI$14,MATCH(U$7,GRID!$A$4:$A$14,0),MATCH(1,($U$2=GRID!$B$1:$BI$1)*(КАЛЕНДАРЬ!$X8=GRID!$B$3:$BI$3),0))*GRID!$B$65*(1-GRID!$B$69),0))</f>
        <v>75680</v>
      </c>
      <c r="V148" s="48" cm="1">
        <f t="array" ref="V148">IF($I$2="Путешествия с детьми",
INDEX(GRID!$B$17:$BI$27,MATCH(U$7,GRID!$A$17:$A$27,0),MATCH(1,($U$2=GRID!$B$1:$BI$1)*(КАЛЕНДАРЬ!$X8=GRID!$B$3:$BI$3), 0))*GRID!$B$65,
ROUNDUP(INDEX(GRID!$B$17:$BI$27,MATCH(U$7,GRID!$A$17:$A$27,0),MATCH(1,($U$2=GRID!$B$1:$BI$1)*(КАЛЕНДАРЬ!$X8=GRID!$B$3:$BI$3), 0))*GRID!$B$65*(1-GRID!$B$69),0))</f>
        <v>77830</v>
      </c>
      <c r="W148" s="47" cm="1">
        <f t="array" ref="W148">IF($I$2="Путешествия с детьми",
INDEX(GRID!$B$4:$BI$14,MATCH(W$7,GRID!$A$4:$A$14,0),MATCH(1,($U$2=GRID!$B$1:$BI$1)*(КАЛЕНДАРЬ!$X8=GRID!$B$3:$BI$3), 0))*GRID!$B$65,
ROUNDUP(INDEX(GRID!$B$4:$BI$14,MATCH(W$7,GRID!$A$4:$A$14,0),MATCH(1,($U$2=GRID!$B$1:$BI$1)*(КАЛЕНДАРЬ!$X8=GRID!$B$3:$BI$3),0))*GRID!$B$65*(1-GRID!$B$69),0))</f>
        <v>272620</v>
      </c>
      <c r="X148" s="48" cm="1">
        <f t="array" ref="X148">IF($I$2="Путешествия с детьми",
INDEX(GRID!$B$17:$BI$27,MATCH(W$7,GRID!$A$17:$A$27,0),MATCH(1,($U$2=GRID!$B$1:$BI$1)*(КАЛЕНДАРЬ!$X8=GRID!$B$3:$BI$3), 0))*GRID!$B$65,
ROUNDUP(INDEX(GRID!$B$17:$BI$27,MATCH(W$7,GRID!$A$17:$A$27,0),MATCH(1,($U$2=GRID!$B$1:$BI$1)*(КАЛЕНДАРЬ!$X8=GRID!$B$3:$BI$3), 0))*GRID!$B$65*(1-GRID!$B$69),0))</f>
        <v>274770</v>
      </c>
    </row>
    <row r="149" spans="1:24" hidden="1" x14ac:dyDescent="0.2">
      <c r="A149" s="117" t="s">
        <v>47</v>
      </c>
      <c r="B149" s="117">
        <v>6</v>
      </c>
      <c r="C149" s="138" cm="1">
        <f t="array" ref="C149">IF($I$2="Путешествия с детьми",
INDEX(GRID!$B$4:$BI$14,MATCH(C$7,GRID!$A$4:$A$14,0),MATCH(1,($U$2=GRID!$B$1:$BI$1)*(КАЛЕНДАРЬ!$X9=GRID!$B$3:$BI$3), 0))*GRID!$B$65,
ROUNDUP(INDEX(GRID!$B$4:$BI$14,MATCH(C$7,GRID!$A$4:$A$14,0),MATCH(1,($U$2=GRID!$B$1:$BI$1)*(КАЛЕНДАРЬ!$X9=GRID!$B$3:$BI$3),0))*GRID!$B$65*(1-GRID!$B$69),0))</f>
        <v>24940</v>
      </c>
      <c r="D149" s="48" cm="1">
        <f t="array" ref="D149">IF($I$2="Путешествия с детьми",
INDEX(GRID!$B$17:$BI$27,MATCH(C$7,GRID!$A$17:$A$27,0),MATCH(1,($U$2=GRID!$B$1:$BI$1)*(КАЛЕНДАРЬ!$X9=GRID!$B$3:$BI$3), 0))*GRID!$B$65,
ROUNDUP(INDEX(GRID!$B$17:$BI$27,MATCH(C$7,GRID!$A$17:$A$27,0),MATCH(1,($U$2=GRID!$B$1:$BI$1)*(КАЛЕНДАРЬ!$X9=GRID!$B$3:$BI$3), 0))*GRID!$B$65*(1-GRID!$B$69),0))</f>
        <v>27090</v>
      </c>
      <c r="E149" s="47" cm="1">
        <f t="array" ref="E149">IF($I$2="Путешествия с детьми",
INDEX(GRID!$B$4:$BI$14,MATCH(E$7,GRID!$A$4:$A$14,0),MATCH(1,($U$2=GRID!$B$1:$BI$1)*(КАЛЕНДАРЬ!$X9=GRID!$B$3:$BI$3), 0))*GRID!$B$65,
ROUNDUP(INDEX(GRID!$B$4:$BI$14,MATCH(E$7,GRID!$A$4:$A$14,0),MATCH(1,($U$2=GRID!$B$1:$BI$1)*(КАЛЕНДАРЬ!$X9=GRID!$B$3:$BI$3),0))*GRID!$B$65*(1-GRID!$B$69),0))</f>
        <v>27864</v>
      </c>
      <c r="F149" s="48" cm="1">
        <f t="array" ref="F149">IF($I$2="Путешествия с детьми",
INDEX(GRID!$B$17:$BI$27,MATCH(E$7,GRID!$A$17:$A$27,0),MATCH(1,($U$2=GRID!$B$1:$BI$1)*(КАЛЕНДАРЬ!$X9=GRID!$B$3:$BI$3), 0))*GRID!$B$65,
ROUNDUP(INDEX(GRID!$B$17:$BI$27,MATCH(E$7,GRID!$A$17:$A$27,0),MATCH(1,($U$2=GRID!$B$1:$BI$1)*(КАЛЕНДАРЬ!$X9=GRID!$B$3:$BI$3), 0))*GRID!$B$65*(1-GRID!$B$69),0))</f>
        <v>30014</v>
      </c>
      <c r="G149" s="47" t="e" cm="1">
        <f t="array" ref="G149">IF($I$2="Путешествия с детьми",
INDEX(GRID!$B$4:$BI$14,MATCH(G$7,GRID!$A$4:$A$14,0),MATCH(1,($U$2=GRID!$B$1:$BI$1)*(КАЛЕНДАРЬ!$X9=GRID!$B$3:$BI$3), 0))*GRID!$B$65,
ROUNDUP(INDEX(GRID!$B$4:$BI$14,MATCH(G$7,GRID!$A$4:$A$14,0),MATCH(1,($U$2=GRID!$B$1:$BI$1)*(КАЛЕНДАРЬ!$X9=GRID!$B$3:$BI$3),0))*GRID!$B$65*(1-GRID!$B$69),0))</f>
        <v>#N/A</v>
      </c>
      <c r="H149" s="48" t="e" cm="1">
        <f t="array" ref="H149">IF($I$2="Путешествия с детьми",
INDEX(GRID!$B$17:$BI$27,MATCH(G$7,GRID!$A$17:$A$27,0),MATCH(1,($U$2=GRID!$B$1:$BI$1)*(КАЛЕНДАРЬ!$X9=GRID!$B$3:$BI$3), 0))*GRID!$B$65,
ROUNDUP(INDEX(GRID!$B$17:$BI$27,MATCH(G$7,GRID!$A$17:$A$27,0),MATCH(1,($U$2=GRID!$B$1:$BI$1)*(КАЛЕНДАРЬ!$X9=GRID!$B$3:$BI$3), 0))*GRID!$B$65*(1-GRID!$B$69),0))</f>
        <v>#N/A</v>
      </c>
      <c r="I149" s="47" t="e" cm="1">
        <f t="array" ref="I149">IF($I$2="Путешествия с детьми",
INDEX(GRID!$B$4:$BI$14,MATCH(I$7,GRID!$A$4:$A$14,0),MATCH(1,($U$2=GRID!$B$1:$BI$1)*(КАЛЕНДАРЬ!$X9=GRID!$B$3:$BI$3), 0))*GRID!$B$65,
ROUNDUP(INDEX(GRID!$B$4:$BI$14,MATCH(I$7,GRID!$A$4:$A$14,0),MATCH(1,($U$2=GRID!$B$1:$BI$1)*(КАЛЕНДАРЬ!$X9=GRID!$B$3:$BI$3),0))*GRID!$B$65*(1-GRID!$B$69),0))</f>
        <v>#N/A</v>
      </c>
      <c r="J149" s="48" t="e" cm="1">
        <f t="array" ref="J149">IF($I$2="Путешествия с детьми",
INDEX(GRID!$B$17:$BI$27,MATCH(I$7,GRID!$A$17:$A$27,0),MATCH(1,($U$2=GRID!$B$1:$BI$1)*(КАЛЕНДАРЬ!$X9=GRID!$B$3:$BI$3), 0))*GRID!$B$65,
ROUNDUP(INDEX(GRID!$B$17:$BI$27,MATCH(I$7,GRID!$A$17:$A$27,0),MATCH(1,($U$2=GRID!$B$1:$BI$1)*(КАЛЕНДАРЬ!$X9=GRID!$B$3:$BI$3), 0))*GRID!$B$65*(1-GRID!$B$69),0))</f>
        <v>#N/A</v>
      </c>
      <c r="K149" s="47" cm="1">
        <f t="array" ref="K149">IF($I$2="Путешествия с детьми",
INDEX(GRID!$B$4:$BI$14,MATCH(K$7,GRID!$A$4:$A$14,0),MATCH(1,($U$2=GRID!$B$1:$BI$1)*(КАЛЕНДАРЬ!$X9=GRID!$B$3:$BI$3), 0))*GRID!$B$65,
ROUNDUP(INDEX(GRID!$B$4:$BI$14,MATCH(K$7,GRID!$A$4:$A$14,0),MATCH(1,($U$2=GRID!$B$1:$BI$1)*(КАЛЕНДАРЬ!$X9=GRID!$B$3:$BI$3),0))*GRID!$B$65*(1-GRID!$B$69),0))</f>
        <v>38528</v>
      </c>
      <c r="L149" s="48" cm="1">
        <f t="array" ref="L149">IF($I$2="Путешествия с детьми",
INDEX(GRID!$B$17:$BI$27,MATCH(K$7,GRID!$A$17:$A$27,0),MATCH(1,($U$2=GRID!$B$1:$BI$1)*(КАЛЕНДАРЬ!$X9=GRID!$B$3:$BI$3), 0))*GRID!$B$65,
ROUNDUP(INDEX(GRID!$B$17:$BI$27,MATCH(K$7,GRID!$A$17:$A$27,0),MATCH(1,($U$2=GRID!$B$1:$BI$1)*(КАЛЕНДАРЬ!$X9=GRID!$B$3:$BI$3), 0))*GRID!$B$65*(1-GRID!$B$69),0))</f>
        <v>40678</v>
      </c>
      <c r="M149" s="47" cm="1">
        <f t="array" ref="M149">IF($I$2="Путешествия с детьми",
INDEX(GRID!$B$4:$BI$14,MATCH(M$7,GRID!$A$4:$A$14,0),MATCH(1,($U$2=GRID!$B$1:$BI$1)*(КАЛЕНДАРЬ!$X9=GRID!$B$3:$BI$3), 0))*GRID!$B$65,
ROUNDUP(INDEX(GRID!$B$4:$BI$14,MATCH(M$7,GRID!$A$4:$A$14,0),MATCH(1,($U$2=GRID!$B$1:$BI$1)*(КАЛЕНДАРЬ!$X9=GRID!$B$3:$BI$3),0))*GRID!$B$65*(1-GRID!$B$69),0))</f>
        <v>43000</v>
      </c>
      <c r="N149" s="48" cm="1">
        <f t="array" ref="N149">IF($I$2="Путешествия с детьми",
INDEX(GRID!$B$17:$BI$27,MATCH(M$7,GRID!$A$17:$A$27,0),MATCH(1,($U$2=GRID!$B$1:$BI$1)*(КАЛЕНДАРЬ!$X9=GRID!$B$3:$BI$3), 0))*GRID!$B$65,
ROUNDUP(INDEX(GRID!$B$17:$BI$27,MATCH(M$7,GRID!$A$17:$A$27,0),MATCH(1,($U$2=GRID!$B$1:$BI$1)*(КАЛЕНДАРЬ!$X9=GRID!$B$3:$BI$3), 0))*GRID!$B$65*(1-GRID!$B$69),0))</f>
        <v>45150</v>
      </c>
      <c r="O149" s="47" cm="1">
        <f t="array" ref="O149">IF($I$2="Путешествия с детьми",
INDEX(GRID!$B$4:$BI$14,MATCH(O$7,GRID!$A$4:$A$14,0),MATCH(1,($U$2=GRID!$B$1:$BI$1)*(КАЛЕНДАРЬ!$X9=GRID!$B$3:$BI$3), 0))*GRID!$B$65,
ROUNDUP(INDEX(GRID!$B$4:$BI$14,MATCH(O$7,GRID!$A$4:$A$14,0),MATCH(1,($U$2=GRID!$B$1:$BI$1)*(КАЛЕНДАРЬ!$X9=GRID!$B$3:$BI$3),0))*GRID!$B$65*(1-GRID!$B$69),0))</f>
        <v>48590</v>
      </c>
      <c r="P149" s="48" cm="1">
        <f t="array" ref="P149">IF($I$2="Путешествия с детьми",
INDEX(GRID!$B$17:$BI$27,MATCH(O$7,GRID!$A$17:$A$27,0),MATCH(1,($U$2=GRID!$B$1:$BI$1)*(КАЛЕНДАРЬ!$X9=GRID!$B$3:$BI$3), 0))*GRID!$B$65,
ROUNDUP(INDEX(GRID!$B$17:$BI$27,MATCH(O$7,GRID!$A$17:$A$27,0),MATCH(1,($U$2=GRID!$B$1:$BI$1)*(КАЛЕНДАРЬ!$X9=GRID!$B$3:$BI$3), 0))*GRID!$B$65*(1-GRID!$B$69),0))</f>
        <v>50740</v>
      </c>
      <c r="Q149" s="47" t="e" cm="1">
        <f t="array" ref="Q149">IF($I$2="Путешествия с детьми",
INDEX(GRID!$B$4:$BI$14,MATCH(Q$7,GRID!$A$4:$A$14,0),MATCH(1,($U$2=GRID!$B$1:$BI$1)*(КАЛЕНДАРЬ!$X9=GRID!$B$3:$BI$3), 0))*GRID!$B$65,
ROUNDUP(INDEX(GRID!$B$4:$BI$14,MATCH(Q$7,GRID!$A$4:$A$14,0),MATCH(1,($U$2=GRID!$B$1:$BI$1)*(КАЛЕНДАРЬ!$X9=GRID!$B$3:$BI$3),0))*GRID!$B$65*(1-GRID!$B$69),0))</f>
        <v>#N/A</v>
      </c>
      <c r="R149" s="48" t="e" cm="1">
        <f t="array" ref="R149">IF($I$2="Путешествия с детьми",
INDEX(GRID!$B$17:$BI$27,MATCH(Q$7,GRID!$A$17:$A$27,0),MATCH(1,($U$2=GRID!$B$1:$BI$1)*(КАЛЕНДАРЬ!$X9=GRID!$B$3:$BI$3), 0))*GRID!$B$65,
ROUNDUP(INDEX(GRID!$B$17:$BI$27,MATCH(Q$7,GRID!$A$17:$A$27,0),MATCH(1,($U$2=GRID!$B$1:$BI$1)*(КАЛЕНДАРЬ!$X9=GRID!$B$3:$BI$3), 0))*GRID!$B$65*(1-GRID!$B$69),0))</f>
        <v>#N/A</v>
      </c>
      <c r="S149" s="47" t="e" cm="1">
        <f t="array" ref="S149">IF($I$2="Путешествия с детьми",
INDEX(GRID!$B$4:$BI$14,MATCH(S$7,GRID!$A$4:$A$14,0),MATCH(1,($U$2=GRID!$B$1:$BI$1)*(КАЛЕНДАРЬ!$X9=GRID!$B$3:$BI$3), 0))*GRID!$B$65,
ROUNDUP(INDEX(GRID!$B$4:$BI$14,MATCH(S$7,GRID!$A$4:$A$14,0),MATCH(1,($U$2=GRID!$B$1:$BI$1)*(КАЛЕНДАРЬ!$X9=GRID!$B$3:$BI$3),0))*GRID!$B$65*(1-GRID!$B$69),0))</f>
        <v>#N/A</v>
      </c>
      <c r="T149" s="48" t="e" cm="1">
        <f t="array" ref="T149">IF($I$2="Путешествия с детьми",
INDEX(GRID!$B$17:$BI$27,MATCH(S$7,GRID!$A$17:$A$27,0),MATCH(1,($U$2=GRID!$B$1:$BI$1)*(КАЛЕНДАРЬ!$X9=GRID!$B$3:$BI$3), 0))*GRID!$B$65,
ROUNDUP(INDEX(GRID!$B$17:$BI$27,MATCH(S$7,GRID!$A$17:$A$27,0),MATCH(1,($U$2=GRID!$B$1:$BI$1)*(КАЛЕНДАРЬ!$X9=GRID!$B$3:$BI$3), 0))*GRID!$B$65*(1-GRID!$B$69),0))</f>
        <v>#N/A</v>
      </c>
      <c r="U149" s="47" cm="1">
        <f t="array" ref="U149">IF($I$2="Путешествия с детьми",
INDEX(GRID!$B$4:$BI$14,MATCH(U$7,GRID!$A$4:$A$14,0),MATCH(1,($U$2=GRID!$B$1:$BI$1)*(КАЛЕНДАРЬ!$X9=GRID!$B$3:$BI$3), 0))*GRID!$B$65,
ROUNDUP(INDEX(GRID!$B$4:$BI$14,MATCH(U$7,GRID!$A$4:$A$14,0),MATCH(1,($U$2=GRID!$B$1:$BI$1)*(КАЛЕНДАРЬ!$X9=GRID!$B$3:$BI$3),0))*GRID!$B$65*(1-GRID!$B$69),0))</f>
        <v>75680</v>
      </c>
      <c r="V149" s="48" cm="1">
        <f t="array" ref="V149">IF($I$2="Путешествия с детьми",
INDEX(GRID!$B$17:$BI$27,MATCH(U$7,GRID!$A$17:$A$27,0),MATCH(1,($U$2=GRID!$B$1:$BI$1)*(КАЛЕНДАРЬ!$X9=GRID!$B$3:$BI$3), 0))*GRID!$B$65,
ROUNDUP(INDEX(GRID!$B$17:$BI$27,MATCH(U$7,GRID!$A$17:$A$27,0),MATCH(1,($U$2=GRID!$B$1:$BI$1)*(КАЛЕНДАРЬ!$X9=GRID!$B$3:$BI$3), 0))*GRID!$B$65*(1-GRID!$B$69),0))</f>
        <v>77830</v>
      </c>
      <c r="W149" s="47" cm="1">
        <f t="array" ref="W149">IF($I$2="Путешествия с детьми",
INDEX(GRID!$B$4:$BI$14,MATCH(W$7,GRID!$A$4:$A$14,0),MATCH(1,($U$2=GRID!$B$1:$BI$1)*(КАЛЕНДАРЬ!$X9=GRID!$B$3:$BI$3), 0))*GRID!$B$65,
ROUNDUP(INDEX(GRID!$B$4:$BI$14,MATCH(W$7,GRID!$A$4:$A$14,0),MATCH(1,($U$2=GRID!$B$1:$BI$1)*(КАЛЕНДАРЬ!$X9=GRID!$B$3:$BI$3),0))*GRID!$B$65*(1-GRID!$B$69),0))</f>
        <v>272620</v>
      </c>
      <c r="X149" s="48" cm="1">
        <f t="array" ref="X149">IF($I$2="Путешествия с детьми",
INDEX(GRID!$B$17:$BI$27,MATCH(W$7,GRID!$A$17:$A$27,0),MATCH(1,($U$2=GRID!$B$1:$BI$1)*(КАЛЕНДАРЬ!$X9=GRID!$B$3:$BI$3), 0))*GRID!$B$65,
ROUNDUP(INDEX(GRID!$B$17:$BI$27,MATCH(W$7,GRID!$A$17:$A$27,0),MATCH(1,($U$2=GRID!$B$1:$BI$1)*(КАЛЕНДАРЬ!$X9=GRID!$B$3:$BI$3), 0))*GRID!$B$65*(1-GRID!$B$69),0))</f>
        <v>274770</v>
      </c>
    </row>
    <row r="150" spans="1:24" hidden="1" x14ac:dyDescent="0.2">
      <c r="A150" s="117" t="s">
        <v>48</v>
      </c>
      <c r="B150" s="117">
        <v>7</v>
      </c>
      <c r="C150" s="138" cm="1">
        <f t="array" ref="C150">IF($I$2="Путешествия с детьми",
INDEX(GRID!$B$4:$BI$14,MATCH(C$7,GRID!$A$4:$A$14,0),MATCH(1,($U$2=GRID!$B$1:$BI$1)*(КАЛЕНДАРЬ!$X10=GRID!$B$3:$BI$3), 0))*GRID!$B$65,
ROUNDUP(INDEX(GRID!$B$4:$BI$14,MATCH(C$7,GRID!$A$4:$A$14,0),MATCH(1,($U$2=GRID!$B$1:$BI$1)*(КАЛЕНДАРЬ!$X10=GRID!$B$3:$BI$3),0))*GRID!$B$65*(1-GRID!$B$69),0))</f>
        <v>24940</v>
      </c>
      <c r="D150" s="48" cm="1">
        <f t="array" ref="D150">IF($I$2="Путешествия с детьми",
INDEX(GRID!$B$17:$BI$27,MATCH(C$7,GRID!$A$17:$A$27,0),MATCH(1,($U$2=GRID!$B$1:$BI$1)*(КАЛЕНДАРЬ!$X10=GRID!$B$3:$BI$3), 0))*GRID!$B$65,
ROUNDUP(INDEX(GRID!$B$17:$BI$27,MATCH(C$7,GRID!$A$17:$A$27,0),MATCH(1,($U$2=GRID!$B$1:$BI$1)*(КАЛЕНДАРЬ!$X10=GRID!$B$3:$BI$3), 0))*GRID!$B$65*(1-GRID!$B$69),0))</f>
        <v>27090</v>
      </c>
      <c r="E150" s="47" cm="1">
        <f t="array" ref="E150">IF($I$2="Путешествия с детьми",
INDEX(GRID!$B$4:$BI$14,MATCH(E$7,GRID!$A$4:$A$14,0),MATCH(1,($U$2=GRID!$B$1:$BI$1)*(КАЛЕНДАРЬ!$X10=GRID!$B$3:$BI$3), 0))*GRID!$B$65,
ROUNDUP(INDEX(GRID!$B$4:$BI$14,MATCH(E$7,GRID!$A$4:$A$14,0),MATCH(1,($U$2=GRID!$B$1:$BI$1)*(КАЛЕНДАРЬ!$X10=GRID!$B$3:$BI$3),0))*GRID!$B$65*(1-GRID!$B$69),0))</f>
        <v>27864</v>
      </c>
      <c r="F150" s="48" cm="1">
        <f t="array" ref="F150">IF($I$2="Путешествия с детьми",
INDEX(GRID!$B$17:$BI$27,MATCH(E$7,GRID!$A$17:$A$27,0),MATCH(1,($U$2=GRID!$B$1:$BI$1)*(КАЛЕНДАРЬ!$X10=GRID!$B$3:$BI$3), 0))*GRID!$B$65,
ROUNDUP(INDEX(GRID!$B$17:$BI$27,MATCH(E$7,GRID!$A$17:$A$27,0),MATCH(1,($U$2=GRID!$B$1:$BI$1)*(КАЛЕНДАРЬ!$X10=GRID!$B$3:$BI$3), 0))*GRID!$B$65*(1-GRID!$B$69),0))</f>
        <v>30014</v>
      </c>
      <c r="G150" s="47" t="e" cm="1">
        <f t="array" ref="G150">IF($I$2="Путешествия с детьми",
INDEX(GRID!$B$4:$BI$14,MATCH(G$7,GRID!$A$4:$A$14,0),MATCH(1,($U$2=GRID!$B$1:$BI$1)*(КАЛЕНДАРЬ!$X10=GRID!$B$3:$BI$3), 0))*GRID!$B$65,
ROUNDUP(INDEX(GRID!$B$4:$BI$14,MATCH(G$7,GRID!$A$4:$A$14,0),MATCH(1,($U$2=GRID!$B$1:$BI$1)*(КАЛЕНДАРЬ!$X10=GRID!$B$3:$BI$3),0))*GRID!$B$65*(1-GRID!$B$69),0))</f>
        <v>#N/A</v>
      </c>
      <c r="H150" s="48" t="e" cm="1">
        <f t="array" ref="H150">IF($I$2="Путешествия с детьми",
INDEX(GRID!$B$17:$BI$27,MATCH(G$7,GRID!$A$17:$A$27,0),MATCH(1,($U$2=GRID!$B$1:$BI$1)*(КАЛЕНДАРЬ!$X10=GRID!$B$3:$BI$3), 0))*GRID!$B$65,
ROUNDUP(INDEX(GRID!$B$17:$BI$27,MATCH(G$7,GRID!$A$17:$A$27,0),MATCH(1,($U$2=GRID!$B$1:$BI$1)*(КАЛЕНДАРЬ!$X10=GRID!$B$3:$BI$3), 0))*GRID!$B$65*(1-GRID!$B$69),0))</f>
        <v>#N/A</v>
      </c>
      <c r="I150" s="47" t="e" cm="1">
        <f t="array" ref="I150">IF($I$2="Путешествия с детьми",
INDEX(GRID!$B$4:$BI$14,MATCH(I$7,GRID!$A$4:$A$14,0),MATCH(1,($U$2=GRID!$B$1:$BI$1)*(КАЛЕНДАРЬ!$X10=GRID!$B$3:$BI$3), 0))*GRID!$B$65,
ROUNDUP(INDEX(GRID!$B$4:$BI$14,MATCH(I$7,GRID!$A$4:$A$14,0),MATCH(1,($U$2=GRID!$B$1:$BI$1)*(КАЛЕНДАРЬ!$X10=GRID!$B$3:$BI$3),0))*GRID!$B$65*(1-GRID!$B$69),0))</f>
        <v>#N/A</v>
      </c>
      <c r="J150" s="48" t="e" cm="1">
        <f t="array" ref="J150">IF($I$2="Путешествия с детьми",
INDEX(GRID!$B$17:$BI$27,MATCH(I$7,GRID!$A$17:$A$27,0),MATCH(1,($U$2=GRID!$B$1:$BI$1)*(КАЛЕНДАРЬ!$X10=GRID!$B$3:$BI$3), 0))*GRID!$B$65,
ROUNDUP(INDEX(GRID!$B$17:$BI$27,MATCH(I$7,GRID!$A$17:$A$27,0),MATCH(1,($U$2=GRID!$B$1:$BI$1)*(КАЛЕНДАРЬ!$X10=GRID!$B$3:$BI$3), 0))*GRID!$B$65*(1-GRID!$B$69),0))</f>
        <v>#N/A</v>
      </c>
      <c r="K150" s="47" cm="1">
        <f t="array" ref="K150">IF($I$2="Путешествия с детьми",
INDEX(GRID!$B$4:$BI$14,MATCH(K$7,GRID!$A$4:$A$14,0),MATCH(1,($U$2=GRID!$B$1:$BI$1)*(КАЛЕНДАРЬ!$X10=GRID!$B$3:$BI$3), 0))*GRID!$B$65,
ROUNDUP(INDEX(GRID!$B$4:$BI$14,MATCH(K$7,GRID!$A$4:$A$14,0),MATCH(1,($U$2=GRID!$B$1:$BI$1)*(КАЛЕНДАРЬ!$X10=GRID!$B$3:$BI$3),0))*GRID!$B$65*(1-GRID!$B$69),0))</f>
        <v>38528</v>
      </c>
      <c r="L150" s="48" cm="1">
        <f t="array" ref="L150">IF($I$2="Путешествия с детьми",
INDEX(GRID!$B$17:$BI$27,MATCH(K$7,GRID!$A$17:$A$27,0),MATCH(1,($U$2=GRID!$B$1:$BI$1)*(КАЛЕНДАРЬ!$X10=GRID!$B$3:$BI$3), 0))*GRID!$B$65,
ROUNDUP(INDEX(GRID!$B$17:$BI$27,MATCH(K$7,GRID!$A$17:$A$27,0),MATCH(1,($U$2=GRID!$B$1:$BI$1)*(КАЛЕНДАРЬ!$X10=GRID!$B$3:$BI$3), 0))*GRID!$B$65*(1-GRID!$B$69),0))</f>
        <v>40678</v>
      </c>
      <c r="M150" s="47" cm="1">
        <f t="array" ref="M150">IF($I$2="Путешествия с детьми",
INDEX(GRID!$B$4:$BI$14,MATCH(M$7,GRID!$A$4:$A$14,0),MATCH(1,($U$2=GRID!$B$1:$BI$1)*(КАЛЕНДАРЬ!$X10=GRID!$B$3:$BI$3), 0))*GRID!$B$65,
ROUNDUP(INDEX(GRID!$B$4:$BI$14,MATCH(M$7,GRID!$A$4:$A$14,0),MATCH(1,($U$2=GRID!$B$1:$BI$1)*(КАЛЕНДАРЬ!$X10=GRID!$B$3:$BI$3),0))*GRID!$B$65*(1-GRID!$B$69),0))</f>
        <v>43000</v>
      </c>
      <c r="N150" s="48" cm="1">
        <f t="array" ref="N150">IF($I$2="Путешествия с детьми",
INDEX(GRID!$B$17:$BI$27,MATCH(M$7,GRID!$A$17:$A$27,0),MATCH(1,($U$2=GRID!$B$1:$BI$1)*(КАЛЕНДАРЬ!$X10=GRID!$B$3:$BI$3), 0))*GRID!$B$65,
ROUNDUP(INDEX(GRID!$B$17:$BI$27,MATCH(M$7,GRID!$A$17:$A$27,0),MATCH(1,($U$2=GRID!$B$1:$BI$1)*(КАЛЕНДАРЬ!$X10=GRID!$B$3:$BI$3), 0))*GRID!$B$65*(1-GRID!$B$69),0))</f>
        <v>45150</v>
      </c>
      <c r="O150" s="47" cm="1">
        <f t="array" ref="O150">IF($I$2="Путешествия с детьми",
INDEX(GRID!$B$4:$BI$14,MATCH(O$7,GRID!$A$4:$A$14,0),MATCH(1,($U$2=GRID!$B$1:$BI$1)*(КАЛЕНДАРЬ!$X10=GRID!$B$3:$BI$3), 0))*GRID!$B$65,
ROUNDUP(INDEX(GRID!$B$4:$BI$14,MATCH(O$7,GRID!$A$4:$A$14,0),MATCH(1,($U$2=GRID!$B$1:$BI$1)*(КАЛЕНДАРЬ!$X10=GRID!$B$3:$BI$3),0))*GRID!$B$65*(1-GRID!$B$69),0))</f>
        <v>48590</v>
      </c>
      <c r="P150" s="48" cm="1">
        <f t="array" ref="P150">IF($I$2="Путешествия с детьми",
INDEX(GRID!$B$17:$BI$27,MATCH(O$7,GRID!$A$17:$A$27,0),MATCH(1,($U$2=GRID!$B$1:$BI$1)*(КАЛЕНДАРЬ!$X10=GRID!$B$3:$BI$3), 0))*GRID!$B$65,
ROUNDUP(INDEX(GRID!$B$17:$BI$27,MATCH(O$7,GRID!$A$17:$A$27,0),MATCH(1,($U$2=GRID!$B$1:$BI$1)*(КАЛЕНДАРЬ!$X10=GRID!$B$3:$BI$3), 0))*GRID!$B$65*(1-GRID!$B$69),0))</f>
        <v>50740</v>
      </c>
      <c r="Q150" s="47" t="e" cm="1">
        <f t="array" ref="Q150">IF($I$2="Путешествия с детьми",
INDEX(GRID!$B$4:$BI$14,MATCH(Q$7,GRID!$A$4:$A$14,0),MATCH(1,($U$2=GRID!$B$1:$BI$1)*(КАЛЕНДАРЬ!$X10=GRID!$B$3:$BI$3), 0))*GRID!$B$65,
ROUNDUP(INDEX(GRID!$B$4:$BI$14,MATCH(Q$7,GRID!$A$4:$A$14,0),MATCH(1,($U$2=GRID!$B$1:$BI$1)*(КАЛЕНДАРЬ!$X10=GRID!$B$3:$BI$3),0))*GRID!$B$65*(1-GRID!$B$69),0))</f>
        <v>#N/A</v>
      </c>
      <c r="R150" s="48" t="e" cm="1">
        <f t="array" ref="R150">IF($I$2="Путешествия с детьми",
INDEX(GRID!$B$17:$BI$27,MATCH(Q$7,GRID!$A$17:$A$27,0),MATCH(1,($U$2=GRID!$B$1:$BI$1)*(КАЛЕНДАРЬ!$X10=GRID!$B$3:$BI$3), 0))*GRID!$B$65,
ROUNDUP(INDEX(GRID!$B$17:$BI$27,MATCH(Q$7,GRID!$A$17:$A$27,0),MATCH(1,($U$2=GRID!$B$1:$BI$1)*(КАЛЕНДАРЬ!$X10=GRID!$B$3:$BI$3), 0))*GRID!$B$65*(1-GRID!$B$69),0))</f>
        <v>#N/A</v>
      </c>
      <c r="S150" s="47" t="e" cm="1">
        <f t="array" ref="S150">IF($I$2="Путешествия с детьми",
INDEX(GRID!$B$4:$BI$14,MATCH(S$7,GRID!$A$4:$A$14,0),MATCH(1,($U$2=GRID!$B$1:$BI$1)*(КАЛЕНДАРЬ!$X10=GRID!$B$3:$BI$3), 0))*GRID!$B$65,
ROUNDUP(INDEX(GRID!$B$4:$BI$14,MATCH(S$7,GRID!$A$4:$A$14,0),MATCH(1,($U$2=GRID!$B$1:$BI$1)*(КАЛЕНДАРЬ!$X10=GRID!$B$3:$BI$3),0))*GRID!$B$65*(1-GRID!$B$69),0))</f>
        <v>#N/A</v>
      </c>
      <c r="T150" s="48" t="e" cm="1">
        <f t="array" ref="T150">IF($I$2="Путешествия с детьми",
INDEX(GRID!$B$17:$BI$27,MATCH(S$7,GRID!$A$17:$A$27,0),MATCH(1,($U$2=GRID!$B$1:$BI$1)*(КАЛЕНДАРЬ!$X10=GRID!$B$3:$BI$3), 0))*GRID!$B$65,
ROUNDUP(INDEX(GRID!$B$17:$BI$27,MATCH(S$7,GRID!$A$17:$A$27,0),MATCH(1,($U$2=GRID!$B$1:$BI$1)*(КАЛЕНДАРЬ!$X10=GRID!$B$3:$BI$3), 0))*GRID!$B$65*(1-GRID!$B$69),0))</f>
        <v>#N/A</v>
      </c>
      <c r="U150" s="47" cm="1">
        <f t="array" ref="U150">IF($I$2="Путешествия с детьми",
INDEX(GRID!$B$4:$BI$14,MATCH(U$7,GRID!$A$4:$A$14,0),MATCH(1,($U$2=GRID!$B$1:$BI$1)*(КАЛЕНДАРЬ!$X10=GRID!$B$3:$BI$3), 0))*GRID!$B$65,
ROUNDUP(INDEX(GRID!$B$4:$BI$14,MATCH(U$7,GRID!$A$4:$A$14,0),MATCH(1,($U$2=GRID!$B$1:$BI$1)*(КАЛЕНДАРЬ!$X10=GRID!$B$3:$BI$3),0))*GRID!$B$65*(1-GRID!$B$69),0))</f>
        <v>75680</v>
      </c>
      <c r="V150" s="48" cm="1">
        <f t="array" ref="V150">IF($I$2="Путешествия с детьми",
INDEX(GRID!$B$17:$BI$27,MATCH(U$7,GRID!$A$17:$A$27,0),MATCH(1,($U$2=GRID!$B$1:$BI$1)*(КАЛЕНДАРЬ!$X10=GRID!$B$3:$BI$3), 0))*GRID!$B$65,
ROUNDUP(INDEX(GRID!$B$17:$BI$27,MATCH(U$7,GRID!$A$17:$A$27,0),MATCH(1,($U$2=GRID!$B$1:$BI$1)*(КАЛЕНДАРЬ!$X10=GRID!$B$3:$BI$3), 0))*GRID!$B$65*(1-GRID!$B$69),0))</f>
        <v>77830</v>
      </c>
      <c r="W150" s="47" cm="1">
        <f t="array" ref="W150">IF($I$2="Путешествия с детьми",
INDEX(GRID!$B$4:$BI$14,MATCH(W$7,GRID!$A$4:$A$14,0),MATCH(1,($U$2=GRID!$B$1:$BI$1)*(КАЛЕНДАРЬ!$X10=GRID!$B$3:$BI$3), 0))*GRID!$B$65,
ROUNDUP(INDEX(GRID!$B$4:$BI$14,MATCH(W$7,GRID!$A$4:$A$14,0),MATCH(1,($U$2=GRID!$B$1:$BI$1)*(КАЛЕНДАРЬ!$X10=GRID!$B$3:$BI$3),0))*GRID!$B$65*(1-GRID!$B$69),0))</f>
        <v>272620</v>
      </c>
      <c r="X150" s="48" cm="1">
        <f t="array" ref="X150">IF($I$2="Путешествия с детьми",
INDEX(GRID!$B$17:$BI$27,MATCH(W$7,GRID!$A$17:$A$27,0),MATCH(1,($U$2=GRID!$B$1:$BI$1)*(КАЛЕНДАРЬ!$X10=GRID!$B$3:$BI$3), 0))*GRID!$B$65,
ROUNDUP(INDEX(GRID!$B$17:$BI$27,MATCH(W$7,GRID!$A$17:$A$27,0),MATCH(1,($U$2=GRID!$B$1:$BI$1)*(КАЛЕНДАРЬ!$X10=GRID!$B$3:$BI$3), 0))*GRID!$B$65*(1-GRID!$B$69),0))</f>
        <v>274770</v>
      </c>
    </row>
    <row r="151" spans="1:24" hidden="1" x14ac:dyDescent="0.2">
      <c r="A151" s="117" t="s">
        <v>42</v>
      </c>
      <c r="B151" s="117">
        <v>8</v>
      </c>
      <c r="C151" s="138" cm="1">
        <f t="array" ref="C151">IF($I$2="Путешествия с детьми",
INDEX(GRID!$B$4:$BI$14,MATCH(C$7,GRID!$A$4:$A$14,0),MATCH(1,($U$2=GRID!$B$1:$BI$1)*(КАЛЕНДАРЬ!$X11=GRID!$B$3:$BI$3), 0))*GRID!$B$65,
ROUNDUP(INDEX(GRID!$B$4:$BI$14,MATCH(C$7,GRID!$A$4:$A$14,0),MATCH(1,($U$2=GRID!$B$1:$BI$1)*(КАЛЕНДАРЬ!$X11=GRID!$B$3:$BI$3),0))*GRID!$B$65*(1-GRID!$B$69),0))</f>
        <v>24940</v>
      </c>
      <c r="D151" s="48" cm="1">
        <f t="array" ref="D151">IF($I$2="Путешествия с детьми",
INDEX(GRID!$B$17:$BI$27,MATCH(C$7,GRID!$A$17:$A$27,0),MATCH(1,($U$2=GRID!$B$1:$BI$1)*(КАЛЕНДАРЬ!$X11=GRID!$B$3:$BI$3), 0))*GRID!$B$65,
ROUNDUP(INDEX(GRID!$B$17:$BI$27,MATCH(C$7,GRID!$A$17:$A$27,0),MATCH(1,($U$2=GRID!$B$1:$BI$1)*(КАЛЕНДАРЬ!$X11=GRID!$B$3:$BI$3), 0))*GRID!$B$65*(1-GRID!$B$69),0))</f>
        <v>27090</v>
      </c>
      <c r="E151" s="47" cm="1">
        <f t="array" ref="E151">IF($I$2="Путешествия с детьми",
INDEX(GRID!$B$4:$BI$14,MATCH(E$7,GRID!$A$4:$A$14,0),MATCH(1,($U$2=GRID!$B$1:$BI$1)*(КАЛЕНДАРЬ!$X11=GRID!$B$3:$BI$3), 0))*GRID!$B$65,
ROUNDUP(INDEX(GRID!$B$4:$BI$14,MATCH(E$7,GRID!$A$4:$A$14,0),MATCH(1,($U$2=GRID!$B$1:$BI$1)*(КАЛЕНДАРЬ!$X11=GRID!$B$3:$BI$3),0))*GRID!$B$65*(1-GRID!$B$69),0))</f>
        <v>27864</v>
      </c>
      <c r="F151" s="48" cm="1">
        <f t="array" ref="F151">IF($I$2="Путешествия с детьми",
INDEX(GRID!$B$17:$BI$27,MATCH(E$7,GRID!$A$17:$A$27,0),MATCH(1,($U$2=GRID!$B$1:$BI$1)*(КАЛЕНДАРЬ!$X11=GRID!$B$3:$BI$3), 0))*GRID!$B$65,
ROUNDUP(INDEX(GRID!$B$17:$BI$27,MATCH(E$7,GRID!$A$17:$A$27,0),MATCH(1,($U$2=GRID!$B$1:$BI$1)*(КАЛЕНДАРЬ!$X11=GRID!$B$3:$BI$3), 0))*GRID!$B$65*(1-GRID!$B$69),0))</f>
        <v>30014</v>
      </c>
      <c r="G151" s="47" t="e" cm="1">
        <f t="array" ref="G151">IF($I$2="Путешествия с детьми",
INDEX(GRID!$B$4:$BI$14,MATCH(G$7,GRID!$A$4:$A$14,0),MATCH(1,($U$2=GRID!$B$1:$BI$1)*(КАЛЕНДАРЬ!$X11=GRID!$B$3:$BI$3), 0))*GRID!$B$65,
ROUNDUP(INDEX(GRID!$B$4:$BI$14,MATCH(G$7,GRID!$A$4:$A$14,0),MATCH(1,($U$2=GRID!$B$1:$BI$1)*(КАЛЕНДАРЬ!$X11=GRID!$B$3:$BI$3),0))*GRID!$B$65*(1-GRID!$B$69),0))</f>
        <v>#N/A</v>
      </c>
      <c r="H151" s="48" t="e" cm="1">
        <f t="array" ref="H151">IF($I$2="Путешествия с детьми",
INDEX(GRID!$B$17:$BI$27,MATCH(G$7,GRID!$A$17:$A$27,0),MATCH(1,($U$2=GRID!$B$1:$BI$1)*(КАЛЕНДАРЬ!$X11=GRID!$B$3:$BI$3), 0))*GRID!$B$65,
ROUNDUP(INDEX(GRID!$B$17:$BI$27,MATCH(G$7,GRID!$A$17:$A$27,0),MATCH(1,($U$2=GRID!$B$1:$BI$1)*(КАЛЕНДАРЬ!$X11=GRID!$B$3:$BI$3), 0))*GRID!$B$65*(1-GRID!$B$69),0))</f>
        <v>#N/A</v>
      </c>
      <c r="I151" s="47" t="e" cm="1">
        <f t="array" ref="I151">IF($I$2="Путешествия с детьми",
INDEX(GRID!$B$4:$BI$14,MATCH(I$7,GRID!$A$4:$A$14,0),MATCH(1,($U$2=GRID!$B$1:$BI$1)*(КАЛЕНДАРЬ!$X11=GRID!$B$3:$BI$3), 0))*GRID!$B$65,
ROUNDUP(INDEX(GRID!$B$4:$BI$14,MATCH(I$7,GRID!$A$4:$A$14,0),MATCH(1,($U$2=GRID!$B$1:$BI$1)*(КАЛЕНДАРЬ!$X11=GRID!$B$3:$BI$3),0))*GRID!$B$65*(1-GRID!$B$69),0))</f>
        <v>#N/A</v>
      </c>
      <c r="J151" s="48" t="e" cm="1">
        <f t="array" ref="J151">IF($I$2="Путешествия с детьми",
INDEX(GRID!$B$17:$BI$27,MATCH(I$7,GRID!$A$17:$A$27,0),MATCH(1,($U$2=GRID!$B$1:$BI$1)*(КАЛЕНДАРЬ!$X11=GRID!$B$3:$BI$3), 0))*GRID!$B$65,
ROUNDUP(INDEX(GRID!$B$17:$BI$27,MATCH(I$7,GRID!$A$17:$A$27,0),MATCH(1,($U$2=GRID!$B$1:$BI$1)*(КАЛЕНДАРЬ!$X11=GRID!$B$3:$BI$3), 0))*GRID!$B$65*(1-GRID!$B$69),0))</f>
        <v>#N/A</v>
      </c>
      <c r="K151" s="47" cm="1">
        <f t="array" ref="K151">IF($I$2="Путешествия с детьми",
INDEX(GRID!$B$4:$BI$14,MATCH(K$7,GRID!$A$4:$A$14,0),MATCH(1,($U$2=GRID!$B$1:$BI$1)*(КАЛЕНДАРЬ!$X11=GRID!$B$3:$BI$3), 0))*GRID!$B$65,
ROUNDUP(INDEX(GRID!$B$4:$BI$14,MATCH(K$7,GRID!$A$4:$A$14,0),MATCH(1,($U$2=GRID!$B$1:$BI$1)*(КАЛЕНДАРЬ!$X11=GRID!$B$3:$BI$3),0))*GRID!$B$65*(1-GRID!$B$69),0))</f>
        <v>38528</v>
      </c>
      <c r="L151" s="48" cm="1">
        <f t="array" ref="L151">IF($I$2="Путешествия с детьми",
INDEX(GRID!$B$17:$BI$27,MATCH(K$7,GRID!$A$17:$A$27,0),MATCH(1,($U$2=GRID!$B$1:$BI$1)*(КАЛЕНДАРЬ!$X11=GRID!$B$3:$BI$3), 0))*GRID!$B$65,
ROUNDUP(INDEX(GRID!$B$17:$BI$27,MATCH(K$7,GRID!$A$17:$A$27,0),MATCH(1,($U$2=GRID!$B$1:$BI$1)*(КАЛЕНДАРЬ!$X11=GRID!$B$3:$BI$3), 0))*GRID!$B$65*(1-GRID!$B$69),0))</f>
        <v>40678</v>
      </c>
      <c r="M151" s="47" cm="1">
        <f t="array" ref="M151">IF($I$2="Путешествия с детьми",
INDEX(GRID!$B$4:$BI$14,MATCH(M$7,GRID!$A$4:$A$14,0),MATCH(1,($U$2=GRID!$B$1:$BI$1)*(КАЛЕНДАРЬ!$X11=GRID!$B$3:$BI$3), 0))*GRID!$B$65,
ROUNDUP(INDEX(GRID!$B$4:$BI$14,MATCH(M$7,GRID!$A$4:$A$14,0),MATCH(1,($U$2=GRID!$B$1:$BI$1)*(КАЛЕНДАРЬ!$X11=GRID!$B$3:$BI$3),0))*GRID!$B$65*(1-GRID!$B$69),0))</f>
        <v>43000</v>
      </c>
      <c r="N151" s="48" cm="1">
        <f t="array" ref="N151">IF($I$2="Путешествия с детьми",
INDEX(GRID!$B$17:$BI$27,MATCH(M$7,GRID!$A$17:$A$27,0),MATCH(1,($U$2=GRID!$B$1:$BI$1)*(КАЛЕНДАРЬ!$X11=GRID!$B$3:$BI$3), 0))*GRID!$B$65,
ROUNDUP(INDEX(GRID!$B$17:$BI$27,MATCH(M$7,GRID!$A$17:$A$27,0),MATCH(1,($U$2=GRID!$B$1:$BI$1)*(КАЛЕНДАРЬ!$X11=GRID!$B$3:$BI$3), 0))*GRID!$B$65*(1-GRID!$B$69),0))</f>
        <v>45150</v>
      </c>
      <c r="O151" s="47" cm="1">
        <f t="array" ref="O151">IF($I$2="Путешествия с детьми",
INDEX(GRID!$B$4:$BI$14,MATCH(O$7,GRID!$A$4:$A$14,0),MATCH(1,($U$2=GRID!$B$1:$BI$1)*(КАЛЕНДАРЬ!$X11=GRID!$B$3:$BI$3), 0))*GRID!$B$65,
ROUNDUP(INDEX(GRID!$B$4:$BI$14,MATCH(O$7,GRID!$A$4:$A$14,0),MATCH(1,($U$2=GRID!$B$1:$BI$1)*(КАЛЕНДАРЬ!$X11=GRID!$B$3:$BI$3),0))*GRID!$B$65*(1-GRID!$B$69),0))</f>
        <v>48590</v>
      </c>
      <c r="P151" s="48" cm="1">
        <f t="array" ref="P151">IF($I$2="Путешествия с детьми",
INDEX(GRID!$B$17:$BI$27,MATCH(O$7,GRID!$A$17:$A$27,0),MATCH(1,($U$2=GRID!$B$1:$BI$1)*(КАЛЕНДАРЬ!$X11=GRID!$B$3:$BI$3), 0))*GRID!$B$65,
ROUNDUP(INDEX(GRID!$B$17:$BI$27,MATCH(O$7,GRID!$A$17:$A$27,0),MATCH(1,($U$2=GRID!$B$1:$BI$1)*(КАЛЕНДАРЬ!$X11=GRID!$B$3:$BI$3), 0))*GRID!$B$65*(1-GRID!$B$69),0))</f>
        <v>50740</v>
      </c>
      <c r="Q151" s="47" t="e" cm="1">
        <f t="array" ref="Q151">IF($I$2="Путешествия с детьми",
INDEX(GRID!$B$4:$BI$14,MATCH(Q$7,GRID!$A$4:$A$14,0),MATCH(1,($U$2=GRID!$B$1:$BI$1)*(КАЛЕНДАРЬ!$X11=GRID!$B$3:$BI$3), 0))*GRID!$B$65,
ROUNDUP(INDEX(GRID!$B$4:$BI$14,MATCH(Q$7,GRID!$A$4:$A$14,0),MATCH(1,($U$2=GRID!$B$1:$BI$1)*(КАЛЕНДАРЬ!$X11=GRID!$B$3:$BI$3),0))*GRID!$B$65*(1-GRID!$B$69),0))</f>
        <v>#N/A</v>
      </c>
      <c r="R151" s="48" t="e" cm="1">
        <f t="array" ref="R151">IF($I$2="Путешествия с детьми",
INDEX(GRID!$B$17:$BI$27,MATCH(Q$7,GRID!$A$17:$A$27,0),MATCH(1,($U$2=GRID!$B$1:$BI$1)*(КАЛЕНДАРЬ!$X11=GRID!$B$3:$BI$3), 0))*GRID!$B$65,
ROUNDUP(INDEX(GRID!$B$17:$BI$27,MATCH(Q$7,GRID!$A$17:$A$27,0),MATCH(1,($U$2=GRID!$B$1:$BI$1)*(КАЛЕНДАРЬ!$X11=GRID!$B$3:$BI$3), 0))*GRID!$B$65*(1-GRID!$B$69),0))</f>
        <v>#N/A</v>
      </c>
      <c r="S151" s="47" t="e" cm="1">
        <f t="array" ref="S151">IF($I$2="Путешествия с детьми",
INDEX(GRID!$B$4:$BI$14,MATCH(S$7,GRID!$A$4:$A$14,0),MATCH(1,($U$2=GRID!$B$1:$BI$1)*(КАЛЕНДАРЬ!$X11=GRID!$B$3:$BI$3), 0))*GRID!$B$65,
ROUNDUP(INDEX(GRID!$B$4:$BI$14,MATCH(S$7,GRID!$A$4:$A$14,0),MATCH(1,($U$2=GRID!$B$1:$BI$1)*(КАЛЕНДАРЬ!$X11=GRID!$B$3:$BI$3),0))*GRID!$B$65*(1-GRID!$B$69),0))</f>
        <v>#N/A</v>
      </c>
      <c r="T151" s="48" t="e" cm="1">
        <f t="array" ref="T151">IF($I$2="Путешествия с детьми",
INDEX(GRID!$B$17:$BI$27,MATCH(S$7,GRID!$A$17:$A$27,0),MATCH(1,($U$2=GRID!$B$1:$BI$1)*(КАЛЕНДАРЬ!$X11=GRID!$B$3:$BI$3), 0))*GRID!$B$65,
ROUNDUP(INDEX(GRID!$B$17:$BI$27,MATCH(S$7,GRID!$A$17:$A$27,0),MATCH(1,($U$2=GRID!$B$1:$BI$1)*(КАЛЕНДАРЬ!$X11=GRID!$B$3:$BI$3), 0))*GRID!$B$65*(1-GRID!$B$69),0))</f>
        <v>#N/A</v>
      </c>
      <c r="U151" s="47" cm="1">
        <f t="array" ref="U151">IF($I$2="Путешествия с детьми",
INDEX(GRID!$B$4:$BI$14,MATCH(U$7,GRID!$A$4:$A$14,0),MATCH(1,($U$2=GRID!$B$1:$BI$1)*(КАЛЕНДАРЬ!$X11=GRID!$B$3:$BI$3), 0))*GRID!$B$65,
ROUNDUP(INDEX(GRID!$B$4:$BI$14,MATCH(U$7,GRID!$A$4:$A$14,0),MATCH(1,($U$2=GRID!$B$1:$BI$1)*(КАЛЕНДАРЬ!$X11=GRID!$B$3:$BI$3),0))*GRID!$B$65*(1-GRID!$B$69),0))</f>
        <v>75680</v>
      </c>
      <c r="V151" s="48" cm="1">
        <f t="array" ref="V151">IF($I$2="Путешествия с детьми",
INDEX(GRID!$B$17:$BI$27,MATCH(U$7,GRID!$A$17:$A$27,0),MATCH(1,($U$2=GRID!$B$1:$BI$1)*(КАЛЕНДАРЬ!$X11=GRID!$B$3:$BI$3), 0))*GRID!$B$65,
ROUNDUP(INDEX(GRID!$B$17:$BI$27,MATCH(U$7,GRID!$A$17:$A$27,0),MATCH(1,($U$2=GRID!$B$1:$BI$1)*(КАЛЕНДАРЬ!$X11=GRID!$B$3:$BI$3), 0))*GRID!$B$65*(1-GRID!$B$69),0))</f>
        <v>77830</v>
      </c>
      <c r="W151" s="47" cm="1">
        <f t="array" ref="W151">IF($I$2="Путешествия с детьми",
INDEX(GRID!$B$4:$BI$14,MATCH(W$7,GRID!$A$4:$A$14,0),MATCH(1,($U$2=GRID!$B$1:$BI$1)*(КАЛЕНДАРЬ!$X11=GRID!$B$3:$BI$3), 0))*GRID!$B$65,
ROUNDUP(INDEX(GRID!$B$4:$BI$14,MATCH(W$7,GRID!$A$4:$A$14,0),MATCH(1,($U$2=GRID!$B$1:$BI$1)*(КАЛЕНДАРЬ!$X11=GRID!$B$3:$BI$3),0))*GRID!$B$65*(1-GRID!$B$69),0))</f>
        <v>272620</v>
      </c>
      <c r="X151" s="48" cm="1">
        <f t="array" ref="X151">IF($I$2="Путешествия с детьми",
INDEX(GRID!$B$17:$BI$27,MATCH(W$7,GRID!$A$17:$A$27,0),MATCH(1,($U$2=GRID!$B$1:$BI$1)*(КАЛЕНДАРЬ!$X11=GRID!$B$3:$BI$3), 0))*GRID!$B$65,
ROUNDUP(INDEX(GRID!$B$17:$BI$27,MATCH(W$7,GRID!$A$17:$A$27,0),MATCH(1,($U$2=GRID!$B$1:$BI$1)*(КАЛЕНДАРЬ!$X11=GRID!$B$3:$BI$3), 0))*GRID!$B$65*(1-GRID!$B$69),0))</f>
        <v>274770</v>
      </c>
    </row>
    <row r="152" spans="1:24" hidden="1" x14ac:dyDescent="0.2">
      <c r="A152" s="117" t="s">
        <v>43</v>
      </c>
      <c r="B152" s="117">
        <v>9</v>
      </c>
      <c r="C152" s="138" cm="1">
        <f t="array" ref="C152">IF($I$2="Путешествия с детьми",
INDEX(GRID!$B$4:$BI$14,MATCH(C$7,GRID!$A$4:$A$14,0),MATCH(1,($U$2=GRID!$B$1:$BI$1)*(КАЛЕНДАРЬ!$X12=GRID!$B$3:$BI$3), 0))*GRID!$B$65,
ROUNDUP(INDEX(GRID!$B$4:$BI$14,MATCH(C$7,GRID!$A$4:$A$14,0),MATCH(1,($U$2=GRID!$B$1:$BI$1)*(КАЛЕНДАРЬ!$X12=GRID!$B$3:$BI$3),0))*GRID!$B$65*(1-GRID!$B$69),0))</f>
        <v>24940</v>
      </c>
      <c r="D152" s="48" cm="1">
        <f t="array" ref="D152">IF($I$2="Путешествия с детьми",
INDEX(GRID!$B$17:$BI$27,MATCH(C$7,GRID!$A$17:$A$27,0),MATCH(1,($U$2=GRID!$B$1:$BI$1)*(КАЛЕНДАРЬ!$X12=GRID!$B$3:$BI$3), 0))*GRID!$B$65,
ROUNDUP(INDEX(GRID!$B$17:$BI$27,MATCH(C$7,GRID!$A$17:$A$27,0),MATCH(1,($U$2=GRID!$B$1:$BI$1)*(КАЛЕНДАРЬ!$X12=GRID!$B$3:$BI$3), 0))*GRID!$B$65*(1-GRID!$B$69),0))</f>
        <v>27090</v>
      </c>
      <c r="E152" s="47" cm="1">
        <f t="array" ref="E152">IF($I$2="Путешествия с детьми",
INDEX(GRID!$B$4:$BI$14,MATCH(E$7,GRID!$A$4:$A$14,0),MATCH(1,($U$2=GRID!$B$1:$BI$1)*(КАЛЕНДАРЬ!$X12=GRID!$B$3:$BI$3), 0))*GRID!$B$65,
ROUNDUP(INDEX(GRID!$B$4:$BI$14,MATCH(E$7,GRID!$A$4:$A$14,0),MATCH(1,($U$2=GRID!$B$1:$BI$1)*(КАЛЕНДАРЬ!$X12=GRID!$B$3:$BI$3),0))*GRID!$B$65*(1-GRID!$B$69),0))</f>
        <v>27864</v>
      </c>
      <c r="F152" s="48" cm="1">
        <f t="array" ref="F152">IF($I$2="Путешествия с детьми",
INDEX(GRID!$B$17:$BI$27,MATCH(E$7,GRID!$A$17:$A$27,0),MATCH(1,($U$2=GRID!$B$1:$BI$1)*(КАЛЕНДАРЬ!$X12=GRID!$B$3:$BI$3), 0))*GRID!$B$65,
ROUNDUP(INDEX(GRID!$B$17:$BI$27,MATCH(E$7,GRID!$A$17:$A$27,0),MATCH(1,($U$2=GRID!$B$1:$BI$1)*(КАЛЕНДАРЬ!$X12=GRID!$B$3:$BI$3), 0))*GRID!$B$65*(1-GRID!$B$69),0))</f>
        <v>30014</v>
      </c>
      <c r="G152" s="47" t="e" cm="1">
        <f t="array" ref="G152">IF($I$2="Путешествия с детьми",
INDEX(GRID!$B$4:$BI$14,MATCH(G$7,GRID!$A$4:$A$14,0),MATCH(1,($U$2=GRID!$B$1:$BI$1)*(КАЛЕНДАРЬ!$X12=GRID!$B$3:$BI$3), 0))*GRID!$B$65,
ROUNDUP(INDEX(GRID!$B$4:$BI$14,MATCH(G$7,GRID!$A$4:$A$14,0),MATCH(1,($U$2=GRID!$B$1:$BI$1)*(КАЛЕНДАРЬ!$X12=GRID!$B$3:$BI$3),0))*GRID!$B$65*(1-GRID!$B$69),0))</f>
        <v>#N/A</v>
      </c>
      <c r="H152" s="48" t="e" cm="1">
        <f t="array" ref="H152">IF($I$2="Путешествия с детьми",
INDEX(GRID!$B$17:$BI$27,MATCH(G$7,GRID!$A$17:$A$27,0),MATCH(1,($U$2=GRID!$B$1:$BI$1)*(КАЛЕНДАРЬ!$X12=GRID!$B$3:$BI$3), 0))*GRID!$B$65,
ROUNDUP(INDEX(GRID!$B$17:$BI$27,MATCH(G$7,GRID!$A$17:$A$27,0),MATCH(1,($U$2=GRID!$B$1:$BI$1)*(КАЛЕНДАРЬ!$X12=GRID!$B$3:$BI$3), 0))*GRID!$B$65*(1-GRID!$B$69),0))</f>
        <v>#N/A</v>
      </c>
      <c r="I152" s="47" t="e" cm="1">
        <f t="array" ref="I152">IF($I$2="Путешествия с детьми",
INDEX(GRID!$B$4:$BI$14,MATCH(I$7,GRID!$A$4:$A$14,0),MATCH(1,($U$2=GRID!$B$1:$BI$1)*(КАЛЕНДАРЬ!$X12=GRID!$B$3:$BI$3), 0))*GRID!$B$65,
ROUNDUP(INDEX(GRID!$B$4:$BI$14,MATCH(I$7,GRID!$A$4:$A$14,0),MATCH(1,($U$2=GRID!$B$1:$BI$1)*(КАЛЕНДАРЬ!$X12=GRID!$B$3:$BI$3),0))*GRID!$B$65*(1-GRID!$B$69),0))</f>
        <v>#N/A</v>
      </c>
      <c r="J152" s="48" t="e" cm="1">
        <f t="array" ref="J152">IF($I$2="Путешествия с детьми",
INDEX(GRID!$B$17:$BI$27,MATCH(I$7,GRID!$A$17:$A$27,0),MATCH(1,($U$2=GRID!$B$1:$BI$1)*(КАЛЕНДАРЬ!$X12=GRID!$B$3:$BI$3), 0))*GRID!$B$65,
ROUNDUP(INDEX(GRID!$B$17:$BI$27,MATCH(I$7,GRID!$A$17:$A$27,0),MATCH(1,($U$2=GRID!$B$1:$BI$1)*(КАЛЕНДАРЬ!$X12=GRID!$B$3:$BI$3), 0))*GRID!$B$65*(1-GRID!$B$69),0))</f>
        <v>#N/A</v>
      </c>
      <c r="K152" s="47" cm="1">
        <f t="array" ref="K152">IF($I$2="Путешествия с детьми",
INDEX(GRID!$B$4:$BI$14,MATCH(K$7,GRID!$A$4:$A$14,0),MATCH(1,($U$2=GRID!$B$1:$BI$1)*(КАЛЕНДАРЬ!$X12=GRID!$B$3:$BI$3), 0))*GRID!$B$65,
ROUNDUP(INDEX(GRID!$B$4:$BI$14,MATCH(K$7,GRID!$A$4:$A$14,0),MATCH(1,($U$2=GRID!$B$1:$BI$1)*(КАЛЕНДАРЬ!$X12=GRID!$B$3:$BI$3),0))*GRID!$B$65*(1-GRID!$B$69),0))</f>
        <v>38528</v>
      </c>
      <c r="L152" s="48" cm="1">
        <f t="array" ref="L152">IF($I$2="Путешествия с детьми",
INDEX(GRID!$B$17:$BI$27,MATCH(K$7,GRID!$A$17:$A$27,0),MATCH(1,($U$2=GRID!$B$1:$BI$1)*(КАЛЕНДАРЬ!$X12=GRID!$B$3:$BI$3), 0))*GRID!$B$65,
ROUNDUP(INDEX(GRID!$B$17:$BI$27,MATCH(K$7,GRID!$A$17:$A$27,0),MATCH(1,($U$2=GRID!$B$1:$BI$1)*(КАЛЕНДАРЬ!$X12=GRID!$B$3:$BI$3), 0))*GRID!$B$65*(1-GRID!$B$69),0))</f>
        <v>40678</v>
      </c>
      <c r="M152" s="47" cm="1">
        <f t="array" ref="M152">IF($I$2="Путешествия с детьми",
INDEX(GRID!$B$4:$BI$14,MATCH(M$7,GRID!$A$4:$A$14,0),MATCH(1,($U$2=GRID!$B$1:$BI$1)*(КАЛЕНДАРЬ!$X12=GRID!$B$3:$BI$3), 0))*GRID!$B$65,
ROUNDUP(INDEX(GRID!$B$4:$BI$14,MATCH(M$7,GRID!$A$4:$A$14,0),MATCH(1,($U$2=GRID!$B$1:$BI$1)*(КАЛЕНДАРЬ!$X12=GRID!$B$3:$BI$3),0))*GRID!$B$65*(1-GRID!$B$69),0))</f>
        <v>43000</v>
      </c>
      <c r="N152" s="48" cm="1">
        <f t="array" ref="N152">IF($I$2="Путешествия с детьми",
INDEX(GRID!$B$17:$BI$27,MATCH(M$7,GRID!$A$17:$A$27,0),MATCH(1,($U$2=GRID!$B$1:$BI$1)*(КАЛЕНДАРЬ!$X12=GRID!$B$3:$BI$3), 0))*GRID!$B$65,
ROUNDUP(INDEX(GRID!$B$17:$BI$27,MATCH(M$7,GRID!$A$17:$A$27,0),MATCH(1,($U$2=GRID!$B$1:$BI$1)*(КАЛЕНДАРЬ!$X12=GRID!$B$3:$BI$3), 0))*GRID!$B$65*(1-GRID!$B$69),0))</f>
        <v>45150</v>
      </c>
      <c r="O152" s="47" cm="1">
        <f t="array" ref="O152">IF($I$2="Путешествия с детьми",
INDEX(GRID!$B$4:$BI$14,MATCH(O$7,GRID!$A$4:$A$14,0),MATCH(1,($U$2=GRID!$B$1:$BI$1)*(КАЛЕНДАРЬ!$X12=GRID!$B$3:$BI$3), 0))*GRID!$B$65,
ROUNDUP(INDEX(GRID!$B$4:$BI$14,MATCH(O$7,GRID!$A$4:$A$14,0),MATCH(1,($U$2=GRID!$B$1:$BI$1)*(КАЛЕНДАРЬ!$X12=GRID!$B$3:$BI$3),0))*GRID!$B$65*(1-GRID!$B$69),0))</f>
        <v>48590</v>
      </c>
      <c r="P152" s="48" cm="1">
        <f t="array" ref="P152">IF($I$2="Путешествия с детьми",
INDEX(GRID!$B$17:$BI$27,MATCH(O$7,GRID!$A$17:$A$27,0),MATCH(1,($U$2=GRID!$B$1:$BI$1)*(КАЛЕНДАРЬ!$X12=GRID!$B$3:$BI$3), 0))*GRID!$B$65,
ROUNDUP(INDEX(GRID!$B$17:$BI$27,MATCH(O$7,GRID!$A$17:$A$27,0),MATCH(1,($U$2=GRID!$B$1:$BI$1)*(КАЛЕНДАРЬ!$X12=GRID!$B$3:$BI$3), 0))*GRID!$B$65*(1-GRID!$B$69),0))</f>
        <v>50740</v>
      </c>
      <c r="Q152" s="47" t="e" cm="1">
        <f t="array" ref="Q152">IF($I$2="Путешествия с детьми",
INDEX(GRID!$B$4:$BI$14,MATCH(Q$7,GRID!$A$4:$A$14,0),MATCH(1,($U$2=GRID!$B$1:$BI$1)*(КАЛЕНДАРЬ!$X12=GRID!$B$3:$BI$3), 0))*GRID!$B$65,
ROUNDUP(INDEX(GRID!$B$4:$BI$14,MATCH(Q$7,GRID!$A$4:$A$14,0),MATCH(1,($U$2=GRID!$B$1:$BI$1)*(КАЛЕНДАРЬ!$X12=GRID!$B$3:$BI$3),0))*GRID!$B$65*(1-GRID!$B$69),0))</f>
        <v>#N/A</v>
      </c>
      <c r="R152" s="48" t="e" cm="1">
        <f t="array" ref="R152">IF($I$2="Путешествия с детьми",
INDEX(GRID!$B$17:$BI$27,MATCH(Q$7,GRID!$A$17:$A$27,0),MATCH(1,($U$2=GRID!$B$1:$BI$1)*(КАЛЕНДАРЬ!$X12=GRID!$B$3:$BI$3), 0))*GRID!$B$65,
ROUNDUP(INDEX(GRID!$B$17:$BI$27,MATCH(Q$7,GRID!$A$17:$A$27,0),MATCH(1,($U$2=GRID!$B$1:$BI$1)*(КАЛЕНДАРЬ!$X12=GRID!$B$3:$BI$3), 0))*GRID!$B$65*(1-GRID!$B$69),0))</f>
        <v>#N/A</v>
      </c>
      <c r="S152" s="47" t="e" cm="1">
        <f t="array" ref="S152">IF($I$2="Путешествия с детьми",
INDEX(GRID!$B$4:$BI$14,MATCH(S$7,GRID!$A$4:$A$14,0),MATCH(1,($U$2=GRID!$B$1:$BI$1)*(КАЛЕНДАРЬ!$X12=GRID!$B$3:$BI$3), 0))*GRID!$B$65,
ROUNDUP(INDEX(GRID!$B$4:$BI$14,MATCH(S$7,GRID!$A$4:$A$14,0),MATCH(1,($U$2=GRID!$B$1:$BI$1)*(КАЛЕНДАРЬ!$X12=GRID!$B$3:$BI$3),0))*GRID!$B$65*(1-GRID!$B$69),0))</f>
        <v>#N/A</v>
      </c>
      <c r="T152" s="48" t="e" cm="1">
        <f t="array" ref="T152">IF($I$2="Путешествия с детьми",
INDEX(GRID!$B$17:$BI$27,MATCH(S$7,GRID!$A$17:$A$27,0),MATCH(1,($U$2=GRID!$B$1:$BI$1)*(КАЛЕНДАРЬ!$X12=GRID!$B$3:$BI$3), 0))*GRID!$B$65,
ROUNDUP(INDEX(GRID!$B$17:$BI$27,MATCH(S$7,GRID!$A$17:$A$27,0),MATCH(1,($U$2=GRID!$B$1:$BI$1)*(КАЛЕНДАРЬ!$X12=GRID!$B$3:$BI$3), 0))*GRID!$B$65*(1-GRID!$B$69),0))</f>
        <v>#N/A</v>
      </c>
      <c r="U152" s="47" cm="1">
        <f t="array" ref="U152">IF($I$2="Путешествия с детьми",
INDEX(GRID!$B$4:$BI$14,MATCH(U$7,GRID!$A$4:$A$14,0),MATCH(1,($U$2=GRID!$B$1:$BI$1)*(КАЛЕНДАРЬ!$X12=GRID!$B$3:$BI$3), 0))*GRID!$B$65,
ROUNDUP(INDEX(GRID!$B$4:$BI$14,MATCH(U$7,GRID!$A$4:$A$14,0),MATCH(1,($U$2=GRID!$B$1:$BI$1)*(КАЛЕНДАРЬ!$X12=GRID!$B$3:$BI$3),0))*GRID!$B$65*(1-GRID!$B$69),0))</f>
        <v>75680</v>
      </c>
      <c r="V152" s="48" cm="1">
        <f t="array" ref="V152">IF($I$2="Путешествия с детьми",
INDEX(GRID!$B$17:$BI$27,MATCH(U$7,GRID!$A$17:$A$27,0),MATCH(1,($U$2=GRID!$B$1:$BI$1)*(КАЛЕНДАРЬ!$X12=GRID!$B$3:$BI$3), 0))*GRID!$B$65,
ROUNDUP(INDEX(GRID!$B$17:$BI$27,MATCH(U$7,GRID!$A$17:$A$27,0),MATCH(1,($U$2=GRID!$B$1:$BI$1)*(КАЛЕНДАРЬ!$X12=GRID!$B$3:$BI$3), 0))*GRID!$B$65*(1-GRID!$B$69),0))</f>
        <v>77830</v>
      </c>
      <c r="W152" s="47" cm="1">
        <f t="array" ref="W152">IF($I$2="Путешествия с детьми",
INDEX(GRID!$B$4:$BI$14,MATCH(W$7,GRID!$A$4:$A$14,0),MATCH(1,($U$2=GRID!$B$1:$BI$1)*(КАЛЕНДАРЬ!$X12=GRID!$B$3:$BI$3), 0))*GRID!$B$65,
ROUNDUP(INDEX(GRID!$B$4:$BI$14,MATCH(W$7,GRID!$A$4:$A$14,0),MATCH(1,($U$2=GRID!$B$1:$BI$1)*(КАЛЕНДАРЬ!$X12=GRID!$B$3:$BI$3),0))*GRID!$B$65*(1-GRID!$B$69),0))</f>
        <v>272620</v>
      </c>
      <c r="X152" s="48" cm="1">
        <f t="array" ref="X152">IF($I$2="Путешествия с детьми",
INDEX(GRID!$B$17:$BI$27,MATCH(W$7,GRID!$A$17:$A$27,0),MATCH(1,($U$2=GRID!$B$1:$BI$1)*(КАЛЕНДАРЬ!$X12=GRID!$B$3:$BI$3), 0))*GRID!$B$65,
ROUNDUP(INDEX(GRID!$B$17:$BI$27,MATCH(W$7,GRID!$A$17:$A$27,0),MATCH(1,($U$2=GRID!$B$1:$BI$1)*(КАЛЕНДАРЬ!$X12=GRID!$B$3:$BI$3), 0))*GRID!$B$65*(1-GRID!$B$69),0))</f>
        <v>274770</v>
      </c>
    </row>
    <row r="153" spans="1:24" hidden="1" x14ac:dyDescent="0.2">
      <c r="A153" s="117" t="s">
        <v>44</v>
      </c>
      <c r="B153" s="117">
        <v>10</v>
      </c>
      <c r="C153" s="138" cm="1">
        <f t="array" ref="C153">IF($I$2="Путешествия с детьми",
INDEX(GRID!$B$4:$BI$14,MATCH(C$7,GRID!$A$4:$A$14,0),MATCH(1,($U$2=GRID!$B$1:$BI$1)*(КАЛЕНДАРЬ!$X13=GRID!$B$3:$BI$3), 0))*GRID!$B$65,
ROUNDUP(INDEX(GRID!$B$4:$BI$14,MATCH(C$7,GRID!$A$4:$A$14,0),MATCH(1,($U$2=GRID!$B$1:$BI$1)*(КАЛЕНДАРЬ!$X13=GRID!$B$3:$BI$3),0))*GRID!$B$65*(1-GRID!$B$69),0))</f>
        <v>24940</v>
      </c>
      <c r="D153" s="48" cm="1">
        <f t="array" ref="D153">IF($I$2="Путешествия с детьми",
INDEX(GRID!$B$17:$BI$27,MATCH(C$7,GRID!$A$17:$A$27,0),MATCH(1,($U$2=GRID!$B$1:$BI$1)*(КАЛЕНДАРЬ!$X13=GRID!$B$3:$BI$3), 0))*GRID!$B$65,
ROUNDUP(INDEX(GRID!$B$17:$BI$27,MATCH(C$7,GRID!$A$17:$A$27,0),MATCH(1,($U$2=GRID!$B$1:$BI$1)*(КАЛЕНДАРЬ!$X13=GRID!$B$3:$BI$3), 0))*GRID!$B$65*(1-GRID!$B$69),0))</f>
        <v>27090</v>
      </c>
      <c r="E153" s="47" cm="1">
        <f t="array" ref="E153">IF($I$2="Путешествия с детьми",
INDEX(GRID!$B$4:$BI$14,MATCH(E$7,GRID!$A$4:$A$14,0),MATCH(1,($U$2=GRID!$B$1:$BI$1)*(КАЛЕНДАРЬ!$X13=GRID!$B$3:$BI$3), 0))*GRID!$B$65,
ROUNDUP(INDEX(GRID!$B$4:$BI$14,MATCH(E$7,GRID!$A$4:$A$14,0),MATCH(1,($U$2=GRID!$B$1:$BI$1)*(КАЛЕНДАРЬ!$X13=GRID!$B$3:$BI$3),0))*GRID!$B$65*(1-GRID!$B$69),0))</f>
        <v>27864</v>
      </c>
      <c r="F153" s="48" cm="1">
        <f t="array" ref="F153">IF($I$2="Путешествия с детьми",
INDEX(GRID!$B$17:$BI$27,MATCH(E$7,GRID!$A$17:$A$27,0),MATCH(1,($U$2=GRID!$B$1:$BI$1)*(КАЛЕНДАРЬ!$X13=GRID!$B$3:$BI$3), 0))*GRID!$B$65,
ROUNDUP(INDEX(GRID!$B$17:$BI$27,MATCH(E$7,GRID!$A$17:$A$27,0),MATCH(1,($U$2=GRID!$B$1:$BI$1)*(КАЛЕНДАРЬ!$X13=GRID!$B$3:$BI$3), 0))*GRID!$B$65*(1-GRID!$B$69),0))</f>
        <v>30014</v>
      </c>
      <c r="G153" s="47" t="e" cm="1">
        <f t="array" ref="G153">IF($I$2="Путешествия с детьми",
INDEX(GRID!$B$4:$BI$14,MATCH(G$7,GRID!$A$4:$A$14,0),MATCH(1,($U$2=GRID!$B$1:$BI$1)*(КАЛЕНДАРЬ!$X13=GRID!$B$3:$BI$3), 0))*GRID!$B$65,
ROUNDUP(INDEX(GRID!$B$4:$BI$14,MATCH(G$7,GRID!$A$4:$A$14,0),MATCH(1,($U$2=GRID!$B$1:$BI$1)*(КАЛЕНДАРЬ!$X13=GRID!$B$3:$BI$3),0))*GRID!$B$65*(1-GRID!$B$69),0))</f>
        <v>#N/A</v>
      </c>
      <c r="H153" s="48" t="e" cm="1">
        <f t="array" ref="H153">IF($I$2="Путешествия с детьми",
INDEX(GRID!$B$17:$BI$27,MATCH(G$7,GRID!$A$17:$A$27,0),MATCH(1,($U$2=GRID!$B$1:$BI$1)*(КАЛЕНДАРЬ!$X13=GRID!$B$3:$BI$3), 0))*GRID!$B$65,
ROUNDUP(INDEX(GRID!$B$17:$BI$27,MATCH(G$7,GRID!$A$17:$A$27,0),MATCH(1,($U$2=GRID!$B$1:$BI$1)*(КАЛЕНДАРЬ!$X13=GRID!$B$3:$BI$3), 0))*GRID!$B$65*(1-GRID!$B$69),0))</f>
        <v>#N/A</v>
      </c>
      <c r="I153" s="47" t="e" cm="1">
        <f t="array" ref="I153">IF($I$2="Путешествия с детьми",
INDEX(GRID!$B$4:$BI$14,MATCH(I$7,GRID!$A$4:$A$14,0),MATCH(1,($U$2=GRID!$B$1:$BI$1)*(КАЛЕНДАРЬ!$X13=GRID!$B$3:$BI$3), 0))*GRID!$B$65,
ROUNDUP(INDEX(GRID!$B$4:$BI$14,MATCH(I$7,GRID!$A$4:$A$14,0),MATCH(1,($U$2=GRID!$B$1:$BI$1)*(КАЛЕНДАРЬ!$X13=GRID!$B$3:$BI$3),0))*GRID!$B$65*(1-GRID!$B$69),0))</f>
        <v>#N/A</v>
      </c>
      <c r="J153" s="48" t="e" cm="1">
        <f t="array" ref="J153">IF($I$2="Путешествия с детьми",
INDEX(GRID!$B$17:$BI$27,MATCH(I$7,GRID!$A$17:$A$27,0),MATCH(1,($U$2=GRID!$B$1:$BI$1)*(КАЛЕНДАРЬ!$X13=GRID!$B$3:$BI$3), 0))*GRID!$B$65,
ROUNDUP(INDEX(GRID!$B$17:$BI$27,MATCH(I$7,GRID!$A$17:$A$27,0),MATCH(1,($U$2=GRID!$B$1:$BI$1)*(КАЛЕНДАРЬ!$X13=GRID!$B$3:$BI$3), 0))*GRID!$B$65*(1-GRID!$B$69),0))</f>
        <v>#N/A</v>
      </c>
      <c r="K153" s="47" cm="1">
        <f t="array" ref="K153">IF($I$2="Путешествия с детьми",
INDEX(GRID!$B$4:$BI$14,MATCH(K$7,GRID!$A$4:$A$14,0),MATCH(1,($U$2=GRID!$B$1:$BI$1)*(КАЛЕНДАРЬ!$X13=GRID!$B$3:$BI$3), 0))*GRID!$B$65,
ROUNDUP(INDEX(GRID!$B$4:$BI$14,MATCH(K$7,GRID!$A$4:$A$14,0),MATCH(1,($U$2=GRID!$B$1:$BI$1)*(КАЛЕНДАРЬ!$X13=GRID!$B$3:$BI$3),0))*GRID!$B$65*(1-GRID!$B$69),0))</f>
        <v>38528</v>
      </c>
      <c r="L153" s="48" cm="1">
        <f t="array" ref="L153">IF($I$2="Путешествия с детьми",
INDEX(GRID!$B$17:$BI$27,MATCH(K$7,GRID!$A$17:$A$27,0),MATCH(1,($U$2=GRID!$B$1:$BI$1)*(КАЛЕНДАРЬ!$X13=GRID!$B$3:$BI$3), 0))*GRID!$B$65,
ROUNDUP(INDEX(GRID!$B$17:$BI$27,MATCH(K$7,GRID!$A$17:$A$27,0),MATCH(1,($U$2=GRID!$B$1:$BI$1)*(КАЛЕНДАРЬ!$X13=GRID!$B$3:$BI$3), 0))*GRID!$B$65*(1-GRID!$B$69),0))</f>
        <v>40678</v>
      </c>
      <c r="M153" s="47" cm="1">
        <f t="array" ref="M153">IF($I$2="Путешествия с детьми",
INDEX(GRID!$B$4:$BI$14,MATCH(M$7,GRID!$A$4:$A$14,0),MATCH(1,($U$2=GRID!$B$1:$BI$1)*(КАЛЕНДАРЬ!$X13=GRID!$B$3:$BI$3), 0))*GRID!$B$65,
ROUNDUP(INDEX(GRID!$B$4:$BI$14,MATCH(M$7,GRID!$A$4:$A$14,0),MATCH(1,($U$2=GRID!$B$1:$BI$1)*(КАЛЕНДАРЬ!$X13=GRID!$B$3:$BI$3),0))*GRID!$B$65*(1-GRID!$B$69),0))</f>
        <v>43000</v>
      </c>
      <c r="N153" s="48" cm="1">
        <f t="array" ref="N153">IF($I$2="Путешествия с детьми",
INDEX(GRID!$B$17:$BI$27,MATCH(M$7,GRID!$A$17:$A$27,0),MATCH(1,($U$2=GRID!$B$1:$BI$1)*(КАЛЕНДАРЬ!$X13=GRID!$B$3:$BI$3), 0))*GRID!$B$65,
ROUNDUP(INDEX(GRID!$B$17:$BI$27,MATCH(M$7,GRID!$A$17:$A$27,0),MATCH(1,($U$2=GRID!$B$1:$BI$1)*(КАЛЕНДАРЬ!$X13=GRID!$B$3:$BI$3), 0))*GRID!$B$65*(1-GRID!$B$69),0))</f>
        <v>45150</v>
      </c>
      <c r="O153" s="47" cm="1">
        <f t="array" ref="O153">IF($I$2="Путешествия с детьми",
INDEX(GRID!$B$4:$BI$14,MATCH(O$7,GRID!$A$4:$A$14,0),MATCH(1,($U$2=GRID!$B$1:$BI$1)*(КАЛЕНДАРЬ!$X13=GRID!$B$3:$BI$3), 0))*GRID!$B$65,
ROUNDUP(INDEX(GRID!$B$4:$BI$14,MATCH(O$7,GRID!$A$4:$A$14,0),MATCH(1,($U$2=GRID!$B$1:$BI$1)*(КАЛЕНДАРЬ!$X13=GRID!$B$3:$BI$3),0))*GRID!$B$65*(1-GRID!$B$69),0))</f>
        <v>48590</v>
      </c>
      <c r="P153" s="48" cm="1">
        <f t="array" ref="P153">IF($I$2="Путешествия с детьми",
INDEX(GRID!$B$17:$BI$27,MATCH(O$7,GRID!$A$17:$A$27,0),MATCH(1,($U$2=GRID!$B$1:$BI$1)*(КАЛЕНДАРЬ!$X13=GRID!$B$3:$BI$3), 0))*GRID!$B$65,
ROUNDUP(INDEX(GRID!$B$17:$BI$27,MATCH(O$7,GRID!$A$17:$A$27,0),MATCH(1,($U$2=GRID!$B$1:$BI$1)*(КАЛЕНДАРЬ!$X13=GRID!$B$3:$BI$3), 0))*GRID!$B$65*(1-GRID!$B$69),0))</f>
        <v>50740</v>
      </c>
      <c r="Q153" s="47" t="e" cm="1">
        <f t="array" ref="Q153">IF($I$2="Путешествия с детьми",
INDEX(GRID!$B$4:$BI$14,MATCH(Q$7,GRID!$A$4:$A$14,0),MATCH(1,($U$2=GRID!$B$1:$BI$1)*(КАЛЕНДАРЬ!$X13=GRID!$B$3:$BI$3), 0))*GRID!$B$65,
ROUNDUP(INDEX(GRID!$B$4:$BI$14,MATCH(Q$7,GRID!$A$4:$A$14,0),MATCH(1,($U$2=GRID!$B$1:$BI$1)*(КАЛЕНДАРЬ!$X13=GRID!$B$3:$BI$3),0))*GRID!$B$65*(1-GRID!$B$69),0))</f>
        <v>#N/A</v>
      </c>
      <c r="R153" s="48" t="e" cm="1">
        <f t="array" ref="R153">IF($I$2="Путешествия с детьми",
INDEX(GRID!$B$17:$BI$27,MATCH(Q$7,GRID!$A$17:$A$27,0),MATCH(1,($U$2=GRID!$B$1:$BI$1)*(КАЛЕНДАРЬ!$X13=GRID!$B$3:$BI$3), 0))*GRID!$B$65,
ROUNDUP(INDEX(GRID!$B$17:$BI$27,MATCH(Q$7,GRID!$A$17:$A$27,0),MATCH(1,($U$2=GRID!$B$1:$BI$1)*(КАЛЕНДАРЬ!$X13=GRID!$B$3:$BI$3), 0))*GRID!$B$65*(1-GRID!$B$69),0))</f>
        <v>#N/A</v>
      </c>
      <c r="S153" s="47" t="e" cm="1">
        <f t="array" ref="S153">IF($I$2="Путешествия с детьми",
INDEX(GRID!$B$4:$BI$14,MATCH(S$7,GRID!$A$4:$A$14,0),MATCH(1,($U$2=GRID!$B$1:$BI$1)*(КАЛЕНДАРЬ!$X13=GRID!$B$3:$BI$3), 0))*GRID!$B$65,
ROUNDUP(INDEX(GRID!$B$4:$BI$14,MATCH(S$7,GRID!$A$4:$A$14,0),MATCH(1,($U$2=GRID!$B$1:$BI$1)*(КАЛЕНДАРЬ!$X13=GRID!$B$3:$BI$3),0))*GRID!$B$65*(1-GRID!$B$69),0))</f>
        <v>#N/A</v>
      </c>
      <c r="T153" s="48" t="e" cm="1">
        <f t="array" ref="T153">IF($I$2="Путешествия с детьми",
INDEX(GRID!$B$17:$BI$27,MATCH(S$7,GRID!$A$17:$A$27,0),MATCH(1,($U$2=GRID!$B$1:$BI$1)*(КАЛЕНДАРЬ!$X13=GRID!$B$3:$BI$3), 0))*GRID!$B$65,
ROUNDUP(INDEX(GRID!$B$17:$BI$27,MATCH(S$7,GRID!$A$17:$A$27,0),MATCH(1,($U$2=GRID!$B$1:$BI$1)*(КАЛЕНДАРЬ!$X13=GRID!$B$3:$BI$3), 0))*GRID!$B$65*(1-GRID!$B$69),0))</f>
        <v>#N/A</v>
      </c>
      <c r="U153" s="47" cm="1">
        <f t="array" ref="U153">IF($I$2="Путешествия с детьми",
INDEX(GRID!$B$4:$BI$14,MATCH(U$7,GRID!$A$4:$A$14,0),MATCH(1,($U$2=GRID!$B$1:$BI$1)*(КАЛЕНДАРЬ!$X13=GRID!$B$3:$BI$3), 0))*GRID!$B$65,
ROUNDUP(INDEX(GRID!$B$4:$BI$14,MATCH(U$7,GRID!$A$4:$A$14,0),MATCH(1,($U$2=GRID!$B$1:$BI$1)*(КАЛЕНДАРЬ!$X13=GRID!$B$3:$BI$3),0))*GRID!$B$65*(1-GRID!$B$69),0))</f>
        <v>75680</v>
      </c>
      <c r="V153" s="48" cm="1">
        <f t="array" ref="V153">IF($I$2="Путешествия с детьми",
INDEX(GRID!$B$17:$BI$27,MATCH(U$7,GRID!$A$17:$A$27,0),MATCH(1,($U$2=GRID!$B$1:$BI$1)*(КАЛЕНДАРЬ!$X13=GRID!$B$3:$BI$3), 0))*GRID!$B$65,
ROUNDUP(INDEX(GRID!$B$17:$BI$27,MATCH(U$7,GRID!$A$17:$A$27,0),MATCH(1,($U$2=GRID!$B$1:$BI$1)*(КАЛЕНДАРЬ!$X13=GRID!$B$3:$BI$3), 0))*GRID!$B$65*(1-GRID!$B$69),0))</f>
        <v>77830</v>
      </c>
      <c r="W153" s="47" cm="1">
        <f t="array" ref="W153">IF($I$2="Путешествия с детьми",
INDEX(GRID!$B$4:$BI$14,MATCH(W$7,GRID!$A$4:$A$14,0),MATCH(1,($U$2=GRID!$B$1:$BI$1)*(КАЛЕНДАРЬ!$X13=GRID!$B$3:$BI$3), 0))*GRID!$B$65,
ROUNDUP(INDEX(GRID!$B$4:$BI$14,MATCH(W$7,GRID!$A$4:$A$14,0),MATCH(1,($U$2=GRID!$B$1:$BI$1)*(КАЛЕНДАРЬ!$X13=GRID!$B$3:$BI$3),0))*GRID!$B$65*(1-GRID!$B$69),0))</f>
        <v>272620</v>
      </c>
      <c r="X153" s="48" cm="1">
        <f t="array" ref="X153">IF($I$2="Путешествия с детьми",
INDEX(GRID!$B$17:$BI$27,MATCH(W$7,GRID!$A$17:$A$27,0),MATCH(1,($U$2=GRID!$B$1:$BI$1)*(КАЛЕНДАРЬ!$X13=GRID!$B$3:$BI$3), 0))*GRID!$B$65,
ROUNDUP(INDEX(GRID!$B$17:$BI$27,MATCH(W$7,GRID!$A$17:$A$27,0),MATCH(1,($U$2=GRID!$B$1:$BI$1)*(КАЛЕНДАРЬ!$X13=GRID!$B$3:$BI$3), 0))*GRID!$B$65*(1-GRID!$B$69),0))</f>
        <v>274770</v>
      </c>
    </row>
    <row r="154" spans="1:24" hidden="1" x14ac:dyDescent="0.2">
      <c r="A154" s="117" t="s">
        <v>45</v>
      </c>
      <c r="B154" s="117">
        <v>11</v>
      </c>
      <c r="C154" s="138" cm="1">
        <f t="array" ref="C154">IF($I$2="Путешествия с детьми",
INDEX(GRID!$B$4:$BI$14,MATCH(C$7,GRID!$A$4:$A$14,0),MATCH(1,($U$2=GRID!$B$1:$BI$1)*(КАЛЕНДАРЬ!$X14=GRID!$B$3:$BI$3), 0))*GRID!$B$65,
ROUNDUP(INDEX(GRID!$B$4:$BI$14,MATCH(C$7,GRID!$A$4:$A$14,0),MATCH(1,($U$2=GRID!$B$1:$BI$1)*(КАЛЕНДАРЬ!$X14=GRID!$B$3:$BI$3),0))*GRID!$B$65*(1-GRID!$B$69),0))</f>
        <v>24940</v>
      </c>
      <c r="D154" s="48" cm="1">
        <f t="array" ref="D154">IF($I$2="Путешествия с детьми",
INDEX(GRID!$B$17:$BI$27,MATCH(C$7,GRID!$A$17:$A$27,0),MATCH(1,($U$2=GRID!$B$1:$BI$1)*(КАЛЕНДАРЬ!$X14=GRID!$B$3:$BI$3), 0))*GRID!$B$65,
ROUNDUP(INDEX(GRID!$B$17:$BI$27,MATCH(C$7,GRID!$A$17:$A$27,0),MATCH(1,($U$2=GRID!$B$1:$BI$1)*(КАЛЕНДАРЬ!$X14=GRID!$B$3:$BI$3), 0))*GRID!$B$65*(1-GRID!$B$69),0))</f>
        <v>27090</v>
      </c>
      <c r="E154" s="47" cm="1">
        <f t="array" ref="E154">IF($I$2="Путешествия с детьми",
INDEX(GRID!$B$4:$BI$14,MATCH(E$7,GRID!$A$4:$A$14,0),MATCH(1,($U$2=GRID!$B$1:$BI$1)*(КАЛЕНДАРЬ!$X14=GRID!$B$3:$BI$3), 0))*GRID!$B$65,
ROUNDUP(INDEX(GRID!$B$4:$BI$14,MATCH(E$7,GRID!$A$4:$A$14,0),MATCH(1,($U$2=GRID!$B$1:$BI$1)*(КАЛЕНДАРЬ!$X14=GRID!$B$3:$BI$3),0))*GRID!$B$65*(1-GRID!$B$69),0))</f>
        <v>27864</v>
      </c>
      <c r="F154" s="48" cm="1">
        <f t="array" ref="F154">IF($I$2="Путешествия с детьми",
INDEX(GRID!$B$17:$BI$27,MATCH(E$7,GRID!$A$17:$A$27,0),MATCH(1,($U$2=GRID!$B$1:$BI$1)*(КАЛЕНДАРЬ!$X14=GRID!$B$3:$BI$3), 0))*GRID!$B$65,
ROUNDUP(INDEX(GRID!$B$17:$BI$27,MATCH(E$7,GRID!$A$17:$A$27,0),MATCH(1,($U$2=GRID!$B$1:$BI$1)*(КАЛЕНДАРЬ!$X14=GRID!$B$3:$BI$3), 0))*GRID!$B$65*(1-GRID!$B$69),0))</f>
        <v>30014</v>
      </c>
      <c r="G154" s="47" t="e" cm="1">
        <f t="array" ref="G154">IF($I$2="Путешествия с детьми",
INDEX(GRID!$B$4:$BI$14,MATCH(G$7,GRID!$A$4:$A$14,0),MATCH(1,($U$2=GRID!$B$1:$BI$1)*(КАЛЕНДАРЬ!$X14=GRID!$B$3:$BI$3), 0))*GRID!$B$65,
ROUNDUP(INDEX(GRID!$B$4:$BI$14,MATCH(G$7,GRID!$A$4:$A$14,0),MATCH(1,($U$2=GRID!$B$1:$BI$1)*(КАЛЕНДАРЬ!$X14=GRID!$B$3:$BI$3),0))*GRID!$B$65*(1-GRID!$B$69),0))</f>
        <v>#N/A</v>
      </c>
      <c r="H154" s="48" t="e" cm="1">
        <f t="array" ref="H154">IF($I$2="Путешествия с детьми",
INDEX(GRID!$B$17:$BI$27,MATCH(G$7,GRID!$A$17:$A$27,0),MATCH(1,($U$2=GRID!$B$1:$BI$1)*(КАЛЕНДАРЬ!$X14=GRID!$B$3:$BI$3), 0))*GRID!$B$65,
ROUNDUP(INDEX(GRID!$B$17:$BI$27,MATCH(G$7,GRID!$A$17:$A$27,0),MATCH(1,($U$2=GRID!$B$1:$BI$1)*(КАЛЕНДАРЬ!$X14=GRID!$B$3:$BI$3), 0))*GRID!$B$65*(1-GRID!$B$69),0))</f>
        <v>#N/A</v>
      </c>
      <c r="I154" s="47" t="e" cm="1">
        <f t="array" ref="I154">IF($I$2="Путешествия с детьми",
INDEX(GRID!$B$4:$BI$14,MATCH(I$7,GRID!$A$4:$A$14,0),MATCH(1,($U$2=GRID!$B$1:$BI$1)*(КАЛЕНДАРЬ!$X14=GRID!$B$3:$BI$3), 0))*GRID!$B$65,
ROUNDUP(INDEX(GRID!$B$4:$BI$14,MATCH(I$7,GRID!$A$4:$A$14,0),MATCH(1,($U$2=GRID!$B$1:$BI$1)*(КАЛЕНДАРЬ!$X14=GRID!$B$3:$BI$3),0))*GRID!$B$65*(1-GRID!$B$69),0))</f>
        <v>#N/A</v>
      </c>
      <c r="J154" s="48" t="e" cm="1">
        <f t="array" ref="J154">IF($I$2="Путешествия с детьми",
INDEX(GRID!$B$17:$BI$27,MATCH(I$7,GRID!$A$17:$A$27,0),MATCH(1,($U$2=GRID!$B$1:$BI$1)*(КАЛЕНДАРЬ!$X14=GRID!$B$3:$BI$3), 0))*GRID!$B$65,
ROUNDUP(INDEX(GRID!$B$17:$BI$27,MATCH(I$7,GRID!$A$17:$A$27,0),MATCH(1,($U$2=GRID!$B$1:$BI$1)*(КАЛЕНДАРЬ!$X14=GRID!$B$3:$BI$3), 0))*GRID!$B$65*(1-GRID!$B$69),0))</f>
        <v>#N/A</v>
      </c>
      <c r="K154" s="47" cm="1">
        <f t="array" ref="K154">IF($I$2="Путешествия с детьми",
INDEX(GRID!$B$4:$BI$14,MATCH(K$7,GRID!$A$4:$A$14,0),MATCH(1,($U$2=GRID!$B$1:$BI$1)*(КАЛЕНДАРЬ!$X14=GRID!$B$3:$BI$3), 0))*GRID!$B$65,
ROUNDUP(INDEX(GRID!$B$4:$BI$14,MATCH(K$7,GRID!$A$4:$A$14,0),MATCH(1,($U$2=GRID!$B$1:$BI$1)*(КАЛЕНДАРЬ!$X14=GRID!$B$3:$BI$3),0))*GRID!$B$65*(1-GRID!$B$69),0))</f>
        <v>38528</v>
      </c>
      <c r="L154" s="48" cm="1">
        <f t="array" ref="L154">IF($I$2="Путешествия с детьми",
INDEX(GRID!$B$17:$BI$27,MATCH(K$7,GRID!$A$17:$A$27,0),MATCH(1,($U$2=GRID!$B$1:$BI$1)*(КАЛЕНДАРЬ!$X14=GRID!$B$3:$BI$3), 0))*GRID!$B$65,
ROUNDUP(INDEX(GRID!$B$17:$BI$27,MATCH(K$7,GRID!$A$17:$A$27,0),MATCH(1,($U$2=GRID!$B$1:$BI$1)*(КАЛЕНДАРЬ!$X14=GRID!$B$3:$BI$3), 0))*GRID!$B$65*(1-GRID!$B$69),0))</f>
        <v>40678</v>
      </c>
      <c r="M154" s="47" cm="1">
        <f t="array" ref="M154">IF($I$2="Путешествия с детьми",
INDEX(GRID!$B$4:$BI$14,MATCH(M$7,GRID!$A$4:$A$14,0),MATCH(1,($U$2=GRID!$B$1:$BI$1)*(КАЛЕНДАРЬ!$X14=GRID!$B$3:$BI$3), 0))*GRID!$B$65,
ROUNDUP(INDEX(GRID!$B$4:$BI$14,MATCH(M$7,GRID!$A$4:$A$14,0),MATCH(1,($U$2=GRID!$B$1:$BI$1)*(КАЛЕНДАРЬ!$X14=GRID!$B$3:$BI$3),0))*GRID!$B$65*(1-GRID!$B$69),0))</f>
        <v>43000</v>
      </c>
      <c r="N154" s="48" cm="1">
        <f t="array" ref="N154">IF($I$2="Путешествия с детьми",
INDEX(GRID!$B$17:$BI$27,MATCH(M$7,GRID!$A$17:$A$27,0),MATCH(1,($U$2=GRID!$B$1:$BI$1)*(КАЛЕНДАРЬ!$X14=GRID!$B$3:$BI$3), 0))*GRID!$B$65,
ROUNDUP(INDEX(GRID!$B$17:$BI$27,MATCH(M$7,GRID!$A$17:$A$27,0),MATCH(1,($U$2=GRID!$B$1:$BI$1)*(КАЛЕНДАРЬ!$X14=GRID!$B$3:$BI$3), 0))*GRID!$B$65*(1-GRID!$B$69),0))</f>
        <v>45150</v>
      </c>
      <c r="O154" s="47" cm="1">
        <f t="array" ref="O154">IF($I$2="Путешествия с детьми",
INDEX(GRID!$B$4:$BI$14,MATCH(O$7,GRID!$A$4:$A$14,0),MATCH(1,($U$2=GRID!$B$1:$BI$1)*(КАЛЕНДАРЬ!$X14=GRID!$B$3:$BI$3), 0))*GRID!$B$65,
ROUNDUP(INDEX(GRID!$B$4:$BI$14,MATCH(O$7,GRID!$A$4:$A$14,0),MATCH(1,($U$2=GRID!$B$1:$BI$1)*(КАЛЕНДАРЬ!$X14=GRID!$B$3:$BI$3),0))*GRID!$B$65*(1-GRID!$B$69),0))</f>
        <v>48590</v>
      </c>
      <c r="P154" s="48" cm="1">
        <f t="array" ref="P154">IF($I$2="Путешествия с детьми",
INDEX(GRID!$B$17:$BI$27,MATCH(O$7,GRID!$A$17:$A$27,0),MATCH(1,($U$2=GRID!$B$1:$BI$1)*(КАЛЕНДАРЬ!$X14=GRID!$B$3:$BI$3), 0))*GRID!$B$65,
ROUNDUP(INDEX(GRID!$B$17:$BI$27,MATCH(O$7,GRID!$A$17:$A$27,0),MATCH(1,($U$2=GRID!$B$1:$BI$1)*(КАЛЕНДАРЬ!$X14=GRID!$B$3:$BI$3), 0))*GRID!$B$65*(1-GRID!$B$69),0))</f>
        <v>50740</v>
      </c>
      <c r="Q154" s="47" t="e" cm="1">
        <f t="array" ref="Q154">IF($I$2="Путешествия с детьми",
INDEX(GRID!$B$4:$BI$14,MATCH(Q$7,GRID!$A$4:$A$14,0),MATCH(1,($U$2=GRID!$B$1:$BI$1)*(КАЛЕНДАРЬ!$X14=GRID!$B$3:$BI$3), 0))*GRID!$B$65,
ROUNDUP(INDEX(GRID!$B$4:$BI$14,MATCH(Q$7,GRID!$A$4:$A$14,0),MATCH(1,($U$2=GRID!$B$1:$BI$1)*(КАЛЕНДАРЬ!$X14=GRID!$B$3:$BI$3),0))*GRID!$B$65*(1-GRID!$B$69),0))</f>
        <v>#N/A</v>
      </c>
      <c r="R154" s="48" t="e" cm="1">
        <f t="array" ref="R154">IF($I$2="Путешествия с детьми",
INDEX(GRID!$B$17:$BI$27,MATCH(Q$7,GRID!$A$17:$A$27,0),MATCH(1,($U$2=GRID!$B$1:$BI$1)*(КАЛЕНДАРЬ!$X14=GRID!$B$3:$BI$3), 0))*GRID!$B$65,
ROUNDUP(INDEX(GRID!$B$17:$BI$27,MATCH(Q$7,GRID!$A$17:$A$27,0),MATCH(1,($U$2=GRID!$B$1:$BI$1)*(КАЛЕНДАРЬ!$X14=GRID!$B$3:$BI$3), 0))*GRID!$B$65*(1-GRID!$B$69),0))</f>
        <v>#N/A</v>
      </c>
      <c r="S154" s="47" t="e" cm="1">
        <f t="array" ref="S154">IF($I$2="Путешествия с детьми",
INDEX(GRID!$B$4:$BI$14,MATCH(S$7,GRID!$A$4:$A$14,0),MATCH(1,($U$2=GRID!$B$1:$BI$1)*(КАЛЕНДАРЬ!$X14=GRID!$B$3:$BI$3), 0))*GRID!$B$65,
ROUNDUP(INDEX(GRID!$B$4:$BI$14,MATCH(S$7,GRID!$A$4:$A$14,0),MATCH(1,($U$2=GRID!$B$1:$BI$1)*(КАЛЕНДАРЬ!$X14=GRID!$B$3:$BI$3),0))*GRID!$B$65*(1-GRID!$B$69),0))</f>
        <v>#N/A</v>
      </c>
      <c r="T154" s="48" t="e" cm="1">
        <f t="array" ref="T154">IF($I$2="Путешествия с детьми",
INDEX(GRID!$B$17:$BI$27,MATCH(S$7,GRID!$A$17:$A$27,0),MATCH(1,($U$2=GRID!$B$1:$BI$1)*(КАЛЕНДАРЬ!$X14=GRID!$B$3:$BI$3), 0))*GRID!$B$65,
ROUNDUP(INDEX(GRID!$B$17:$BI$27,MATCH(S$7,GRID!$A$17:$A$27,0),MATCH(1,($U$2=GRID!$B$1:$BI$1)*(КАЛЕНДАРЬ!$X14=GRID!$B$3:$BI$3), 0))*GRID!$B$65*(1-GRID!$B$69),0))</f>
        <v>#N/A</v>
      </c>
      <c r="U154" s="47" cm="1">
        <f t="array" ref="U154">IF($I$2="Путешествия с детьми",
INDEX(GRID!$B$4:$BI$14,MATCH(U$7,GRID!$A$4:$A$14,0),MATCH(1,($U$2=GRID!$B$1:$BI$1)*(КАЛЕНДАРЬ!$X14=GRID!$B$3:$BI$3), 0))*GRID!$B$65,
ROUNDUP(INDEX(GRID!$B$4:$BI$14,MATCH(U$7,GRID!$A$4:$A$14,0),MATCH(1,($U$2=GRID!$B$1:$BI$1)*(КАЛЕНДАРЬ!$X14=GRID!$B$3:$BI$3),0))*GRID!$B$65*(1-GRID!$B$69),0))</f>
        <v>75680</v>
      </c>
      <c r="V154" s="48" cm="1">
        <f t="array" ref="V154">IF($I$2="Путешествия с детьми",
INDEX(GRID!$B$17:$BI$27,MATCH(U$7,GRID!$A$17:$A$27,0),MATCH(1,($U$2=GRID!$B$1:$BI$1)*(КАЛЕНДАРЬ!$X14=GRID!$B$3:$BI$3), 0))*GRID!$B$65,
ROUNDUP(INDEX(GRID!$B$17:$BI$27,MATCH(U$7,GRID!$A$17:$A$27,0),MATCH(1,($U$2=GRID!$B$1:$BI$1)*(КАЛЕНДАРЬ!$X14=GRID!$B$3:$BI$3), 0))*GRID!$B$65*(1-GRID!$B$69),0))</f>
        <v>77830</v>
      </c>
      <c r="W154" s="47" cm="1">
        <f t="array" ref="W154">IF($I$2="Путешествия с детьми",
INDEX(GRID!$B$4:$BI$14,MATCH(W$7,GRID!$A$4:$A$14,0),MATCH(1,($U$2=GRID!$B$1:$BI$1)*(КАЛЕНДАРЬ!$X14=GRID!$B$3:$BI$3), 0))*GRID!$B$65,
ROUNDUP(INDEX(GRID!$B$4:$BI$14,MATCH(W$7,GRID!$A$4:$A$14,0),MATCH(1,($U$2=GRID!$B$1:$BI$1)*(КАЛЕНДАРЬ!$X14=GRID!$B$3:$BI$3),0))*GRID!$B$65*(1-GRID!$B$69),0))</f>
        <v>272620</v>
      </c>
      <c r="X154" s="48" cm="1">
        <f t="array" ref="X154">IF($I$2="Путешествия с детьми",
INDEX(GRID!$B$17:$BI$27,MATCH(W$7,GRID!$A$17:$A$27,0),MATCH(1,($U$2=GRID!$B$1:$BI$1)*(КАЛЕНДАРЬ!$X14=GRID!$B$3:$BI$3), 0))*GRID!$B$65,
ROUNDUP(INDEX(GRID!$B$17:$BI$27,MATCH(W$7,GRID!$A$17:$A$27,0),MATCH(1,($U$2=GRID!$B$1:$BI$1)*(КАЛЕНДАРЬ!$X14=GRID!$B$3:$BI$3), 0))*GRID!$B$65*(1-GRID!$B$69),0))</f>
        <v>274770</v>
      </c>
    </row>
    <row r="155" spans="1:24" hidden="1" x14ac:dyDescent="0.2">
      <c r="A155" s="117" t="s">
        <v>46</v>
      </c>
      <c r="B155" s="117">
        <v>12</v>
      </c>
      <c r="C155" s="138" cm="1">
        <f t="array" ref="C155">IF($I$2="Путешествия с детьми",
INDEX(GRID!$B$4:$BI$14,MATCH(C$7,GRID!$A$4:$A$14,0),MATCH(1,($U$2=GRID!$B$1:$BI$1)*(КАЛЕНДАРЬ!$X15=GRID!$B$3:$BI$3), 0))*GRID!$B$65,
ROUNDUP(INDEX(GRID!$B$4:$BI$14,MATCH(C$7,GRID!$A$4:$A$14,0),MATCH(1,($U$2=GRID!$B$1:$BI$1)*(КАЛЕНДАРЬ!$X15=GRID!$B$3:$BI$3),0))*GRID!$B$65*(1-GRID!$B$69),0))</f>
        <v>24940</v>
      </c>
      <c r="D155" s="48" cm="1">
        <f t="array" ref="D155">IF($I$2="Путешествия с детьми",
INDEX(GRID!$B$17:$BI$27,MATCH(C$7,GRID!$A$17:$A$27,0),MATCH(1,($U$2=GRID!$B$1:$BI$1)*(КАЛЕНДАРЬ!$X15=GRID!$B$3:$BI$3), 0))*GRID!$B$65,
ROUNDUP(INDEX(GRID!$B$17:$BI$27,MATCH(C$7,GRID!$A$17:$A$27,0),MATCH(1,($U$2=GRID!$B$1:$BI$1)*(КАЛЕНДАРЬ!$X15=GRID!$B$3:$BI$3), 0))*GRID!$B$65*(1-GRID!$B$69),0))</f>
        <v>27090</v>
      </c>
      <c r="E155" s="47" cm="1">
        <f t="array" ref="E155">IF($I$2="Путешествия с детьми",
INDEX(GRID!$B$4:$BI$14,MATCH(E$7,GRID!$A$4:$A$14,0),MATCH(1,($U$2=GRID!$B$1:$BI$1)*(КАЛЕНДАРЬ!$X15=GRID!$B$3:$BI$3), 0))*GRID!$B$65,
ROUNDUP(INDEX(GRID!$B$4:$BI$14,MATCH(E$7,GRID!$A$4:$A$14,0),MATCH(1,($U$2=GRID!$B$1:$BI$1)*(КАЛЕНДАРЬ!$X15=GRID!$B$3:$BI$3),0))*GRID!$B$65*(1-GRID!$B$69),0))</f>
        <v>27864</v>
      </c>
      <c r="F155" s="48" cm="1">
        <f t="array" ref="F155">IF($I$2="Путешествия с детьми",
INDEX(GRID!$B$17:$BI$27,MATCH(E$7,GRID!$A$17:$A$27,0),MATCH(1,($U$2=GRID!$B$1:$BI$1)*(КАЛЕНДАРЬ!$X15=GRID!$B$3:$BI$3), 0))*GRID!$B$65,
ROUNDUP(INDEX(GRID!$B$17:$BI$27,MATCH(E$7,GRID!$A$17:$A$27,0),MATCH(1,($U$2=GRID!$B$1:$BI$1)*(КАЛЕНДАРЬ!$X15=GRID!$B$3:$BI$3), 0))*GRID!$B$65*(1-GRID!$B$69),0))</f>
        <v>30014</v>
      </c>
      <c r="G155" s="47" t="e" cm="1">
        <f t="array" ref="G155">IF($I$2="Путешествия с детьми",
INDEX(GRID!$B$4:$BI$14,MATCH(G$7,GRID!$A$4:$A$14,0),MATCH(1,($U$2=GRID!$B$1:$BI$1)*(КАЛЕНДАРЬ!$X15=GRID!$B$3:$BI$3), 0))*GRID!$B$65,
ROUNDUP(INDEX(GRID!$B$4:$BI$14,MATCH(G$7,GRID!$A$4:$A$14,0),MATCH(1,($U$2=GRID!$B$1:$BI$1)*(КАЛЕНДАРЬ!$X15=GRID!$B$3:$BI$3),0))*GRID!$B$65*(1-GRID!$B$69),0))</f>
        <v>#N/A</v>
      </c>
      <c r="H155" s="48" t="e" cm="1">
        <f t="array" ref="H155">IF($I$2="Путешествия с детьми",
INDEX(GRID!$B$17:$BI$27,MATCH(G$7,GRID!$A$17:$A$27,0),MATCH(1,($U$2=GRID!$B$1:$BI$1)*(КАЛЕНДАРЬ!$X15=GRID!$B$3:$BI$3), 0))*GRID!$B$65,
ROUNDUP(INDEX(GRID!$B$17:$BI$27,MATCH(G$7,GRID!$A$17:$A$27,0),MATCH(1,($U$2=GRID!$B$1:$BI$1)*(КАЛЕНДАРЬ!$X15=GRID!$B$3:$BI$3), 0))*GRID!$B$65*(1-GRID!$B$69),0))</f>
        <v>#N/A</v>
      </c>
      <c r="I155" s="47" t="e" cm="1">
        <f t="array" ref="I155">IF($I$2="Путешествия с детьми",
INDEX(GRID!$B$4:$BI$14,MATCH(I$7,GRID!$A$4:$A$14,0),MATCH(1,($U$2=GRID!$B$1:$BI$1)*(КАЛЕНДАРЬ!$X15=GRID!$B$3:$BI$3), 0))*GRID!$B$65,
ROUNDUP(INDEX(GRID!$B$4:$BI$14,MATCH(I$7,GRID!$A$4:$A$14,0),MATCH(1,($U$2=GRID!$B$1:$BI$1)*(КАЛЕНДАРЬ!$X15=GRID!$B$3:$BI$3),0))*GRID!$B$65*(1-GRID!$B$69),0))</f>
        <v>#N/A</v>
      </c>
      <c r="J155" s="48" t="e" cm="1">
        <f t="array" ref="J155">IF($I$2="Путешествия с детьми",
INDEX(GRID!$B$17:$BI$27,MATCH(I$7,GRID!$A$17:$A$27,0),MATCH(1,($U$2=GRID!$B$1:$BI$1)*(КАЛЕНДАРЬ!$X15=GRID!$B$3:$BI$3), 0))*GRID!$B$65,
ROUNDUP(INDEX(GRID!$B$17:$BI$27,MATCH(I$7,GRID!$A$17:$A$27,0),MATCH(1,($U$2=GRID!$B$1:$BI$1)*(КАЛЕНДАРЬ!$X15=GRID!$B$3:$BI$3), 0))*GRID!$B$65*(1-GRID!$B$69),0))</f>
        <v>#N/A</v>
      </c>
      <c r="K155" s="47" cm="1">
        <f t="array" ref="K155">IF($I$2="Путешествия с детьми",
INDEX(GRID!$B$4:$BI$14,MATCH(K$7,GRID!$A$4:$A$14,0),MATCH(1,($U$2=GRID!$B$1:$BI$1)*(КАЛЕНДАРЬ!$X15=GRID!$B$3:$BI$3), 0))*GRID!$B$65,
ROUNDUP(INDEX(GRID!$B$4:$BI$14,MATCH(K$7,GRID!$A$4:$A$14,0),MATCH(1,($U$2=GRID!$B$1:$BI$1)*(КАЛЕНДАРЬ!$X15=GRID!$B$3:$BI$3),0))*GRID!$B$65*(1-GRID!$B$69),0))</f>
        <v>38528</v>
      </c>
      <c r="L155" s="48" cm="1">
        <f t="array" ref="L155">IF($I$2="Путешествия с детьми",
INDEX(GRID!$B$17:$BI$27,MATCH(K$7,GRID!$A$17:$A$27,0),MATCH(1,($U$2=GRID!$B$1:$BI$1)*(КАЛЕНДАРЬ!$X15=GRID!$B$3:$BI$3), 0))*GRID!$B$65,
ROUNDUP(INDEX(GRID!$B$17:$BI$27,MATCH(K$7,GRID!$A$17:$A$27,0),MATCH(1,($U$2=GRID!$B$1:$BI$1)*(КАЛЕНДАРЬ!$X15=GRID!$B$3:$BI$3), 0))*GRID!$B$65*(1-GRID!$B$69),0))</f>
        <v>40678</v>
      </c>
      <c r="M155" s="47" cm="1">
        <f t="array" ref="M155">IF($I$2="Путешествия с детьми",
INDEX(GRID!$B$4:$BI$14,MATCH(M$7,GRID!$A$4:$A$14,0),MATCH(1,($U$2=GRID!$B$1:$BI$1)*(КАЛЕНДАРЬ!$X15=GRID!$B$3:$BI$3), 0))*GRID!$B$65,
ROUNDUP(INDEX(GRID!$B$4:$BI$14,MATCH(M$7,GRID!$A$4:$A$14,0),MATCH(1,($U$2=GRID!$B$1:$BI$1)*(КАЛЕНДАРЬ!$X15=GRID!$B$3:$BI$3),0))*GRID!$B$65*(1-GRID!$B$69),0))</f>
        <v>43000</v>
      </c>
      <c r="N155" s="48" cm="1">
        <f t="array" ref="N155">IF($I$2="Путешествия с детьми",
INDEX(GRID!$B$17:$BI$27,MATCH(M$7,GRID!$A$17:$A$27,0),MATCH(1,($U$2=GRID!$B$1:$BI$1)*(КАЛЕНДАРЬ!$X15=GRID!$B$3:$BI$3), 0))*GRID!$B$65,
ROUNDUP(INDEX(GRID!$B$17:$BI$27,MATCH(M$7,GRID!$A$17:$A$27,0),MATCH(1,($U$2=GRID!$B$1:$BI$1)*(КАЛЕНДАРЬ!$X15=GRID!$B$3:$BI$3), 0))*GRID!$B$65*(1-GRID!$B$69),0))</f>
        <v>45150</v>
      </c>
      <c r="O155" s="47" cm="1">
        <f t="array" ref="O155">IF($I$2="Путешествия с детьми",
INDEX(GRID!$B$4:$BI$14,MATCH(O$7,GRID!$A$4:$A$14,0),MATCH(1,($U$2=GRID!$B$1:$BI$1)*(КАЛЕНДАРЬ!$X15=GRID!$B$3:$BI$3), 0))*GRID!$B$65,
ROUNDUP(INDEX(GRID!$B$4:$BI$14,MATCH(O$7,GRID!$A$4:$A$14,0),MATCH(1,($U$2=GRID!$B$1:$BI$1)*(КАЛЕНДАРЬ!$X15=GRID!$B$3:$BI$3),0))*GRID!$B$65*(1-GRID!$B$69),0))</f>
        <v>48590</v>
      </c>
      <c r="P155" s="48" cm="1">
        <f t="array" ref="P155">IF($I$2="Путешествия с детьми",
INDEX(GRID!$B$17:$BI$27,MATCH(O$7,GRID!$A$17:$A$27,0),MATCH(1,($U$2=GRID!$B$1:$BI$1)*(КАЛЕНДАРЬ!$X15=GRID!$B$3:$BI$3), 0))*GRID!$B$65,
ROUNDUP(INDEX(GRID!$B$17:$BI$27,MATCH(O$7,GRID!$A$17:$A$27,0),MATCH(1,($U$2=GRID!$B$1:$BI$1)*(КАЛЕНДАРЬ!$X15=GRID!$B$3:$BI$3), 0))*GRID!$B$65*(1-GRID!$B$69),0))</f>
        <v>50740</v>
      </c>
      <c r="Q155" s="47" t="e" cm="1">
        <f t="array" ref="Q155">IF($I$2="Путешествия с детьми",
INDEX(GRID!$B$4:$BI$14,MATCH(Q$7,GRID!$A$4:$A$14,0),MATCH(1,($U$2=GRID!$B$1:$BI$1)*(КАЛЕНДАРЬ!$X15=GRID!$B$3:$BI$3), 0))*GRID!$B$65,
ROUNDUP(INDEX(GRID!$B$4:$BI$14,MATCH(Q$7,GRID!$A$4:$A$14,0),MATCH(1,($U$2=GRID!$B$1:$BI$1)*(КАЛЕНДАРЬ!$X15=GRID!$B$3:$BI$3),0))*GRID!$B$65*(1-GRID!$B$69),0))</f>
        <v>#N/A</v>
      </c>
      <c r="R155" s="48" t="e" cm="1">
        <f t="array" ref="R155">IF($I$2="Путешествия с детьми",
INDEX(GRID!$B$17:$BI$27,MATCH(Q$7,GRID!$A$17:$A$27,0),MATCH(1,($U$2=GRID!$B$1:$BI$1)*(КАЛЕНДАРЬ!$X15=GRID!$B$3:$BI$3), 0))*GRID!$B$65,
ROUNDUP(INDEX(GRID!$B$17:$BI$27,MATCH(Q$7,GRID!$A$17:$A$27,0),MATCH(1,($U$2=GRID!$B$1:$BI$1)*(КАЛЕНДАРЬ!$X15=GRID!$B$3:$BI$3), 0))*GRID!$B$65*(1-GRID!$B$69),0))</f>
        <v>#N/A</v>
      </c>
      <c r="S155" s="47" t="e" cm="1">
        <f t="array" ref="S155">IF($I$2="Путешествия с детьми",
INDEX(GRID!$B$4:$BI$14,MATCH(S$7,GRID!$A$4:$A$14,0),MATCH(1,($U$2=GRID!$B$1:$BI$1)*(КАЛЕНДАРЬ!$X15=GRID!$B$3:$BI$3), 0))*GRID!$B$65,
ROUNDUP(INDEX(GRID!$B$4:$BI$14,MATCH(S$7,GRID!$A$4:$A$14,0),MATCH(1,($U$2=GRID!$B$1:$BI$1)*(КАЛЕНДАРЬ!$X15=GRID!$B$3:$BI$3),0))*GRID!$B$65*(1-GRID!$B$69),0))</f>
        <v>#N/A</v>
      </c>
      <c r="T155" s="48" t="e" cm="1">
        <f t="array" ref="T155">IF($I$2="Путешествия с детьми",
INDEX(GRID!$B$17:$BI$27,MATCH(S$7,GRID!$A$17:$A$27,0),MATCH(1,($U$2=GRID!$B$1:$BI$1)*(КАЛЕНДАРЬ!$X15=GRID!$B$3:$BI$3), 0))*GRID!$B$65,
ROUNDUP(INDEX(GRID!$B$17:$BI$27,MATCH(S$7,GRID!$A$17:$A$27,0),MATCH(1,($U$2=GRID!$B$1:$BI$1)*(КАЛЕНДАРЬ!$X15=GRID!$B$3:$BI$3), 0))*GRID!$B$65*(1-GRID!$B$69),0))</f>
        <v>#N/A</v>
      </c>
      <c r="U155" s="47" cm="1">
        <f t="array" ref="U155">IF($I$2="Путешествия с детьми",
INDEX(GRID!$B$4:$BI$14,MATCH(U$7,GRID!$A$4:$A$14,0),MATCH(1,($U$2=GRID!$B$1:$BI$1)*(КАЛЕНДАРЬ!$X15=GRID!$B$3:$BI$3), 0))*GRID!$B$65,
ROUNDUP(INDEX(GRID!$B$4:$BI$14,MATCH(U$7,GRID!$A$4:$A$14,0),MATCH(1,($U$2=GRID!$B$1:$BI$1)*(КАЛЕНДАРЬ!$X15=GRID!$B$3:$BI$3),0))*GRID!$B$65*(1-GRID!$B$69),0))</f>
        <v>75680</v>
      </c>
      <c r="V155" s="48" cm="1">
        <f t="array" ref="V155">IF($I$2="Путешествия с детьми",
INDEX(GRID!$B$17:$BI$27,MATCH(U$7,GRID!$A$17:$A$27,0),MATCH(1,($U$2=GRID!$B$1:$BI$1)*(КАЛЕНДАРЬ!$X15=GRID!$B$3:$BI$3), 0))*GRID!$B$65,
ROUNDUP(INDEX(GRID!$B$17:$BI$27,MATCH(U$7,GRID!$A$17:$A$27,0),MATCH(1,($U$2=GRID!$B$1:$BI$1)*(КАЛЕНДАРЬ!$X15=GRID!$B$3:$BI$3), 0))*GRID!$B$65*(1-GRID!$B$69),0))</f>
        <v>77830</v>
      </c>
      <c r="W155" s="47" cm="1">
        <f t="array" ref="W155">IF($I$2="Путешествия с детьми",
INDEX(GRID!$B$4:$BI$14,MATCH(W$7,GRID!$A$4:$A$14,0),MATCH(1,($U$2=GRID!$B$1:$BI$1)*(КАЛЕНДАРЬ!$X15=GRID!$B$3:$BI$3), 0))*GRID!$B$65,
ROUNDUP(INDEX(GRID!$B$4:$BI$14,MATCH(W$7,GRID!$A$4:$A$14,0),MATCH(1,($U$2=GRID!$B$1:$BI$1)*(КАЛЕНДАРЬ!$X15=GRID!$B$3:$BI$3),0))*GRID!$B$65*(1-GRID!$B$69),0))</f>
        <v>272620</v>
      </c>
      <c r="X155" s="48" cm="1">
        <f t="array" ref="X155">IF($I$2="Путешествия с детьми",
INDEX(GRID!$B$17:$BI$27,MATCH(W$7,GRID!$A$17:$A$27,0),MATCH(1,($U$2=GRID!$B$1:$BI$1)*(КАЛЕНДАРЬ!$X15=GRID!$B$3:$BI$3), 0))*GRID!$B$65,
ROUNDUP(INDEX(GRID!$B$17:$BI$27,MATCH(W$7,GRID!$A$17:$A$27,0),MATCH(1,($U$2=GRID!$B$1:$BI$1)*(КАЛЕНДАРЬ!$X15=GRID!$B$3:$BI$3), 0))*GRID!$B$65*(1-GRID!$B$69),0))</f>
        <v>274770</v>
      </c>
    </row>
    <row r="156" spans="1:24" hidden="1" x14ac:dyDescent="0.2">
      <c r="A156" s="117" t="s">
        <v>47</v>
      </c>
      <c r="B156" s="117">
        <v>13</v>
      </c>
      <c r="C156" s="138" cm="1">
        <f t="array" ref="C156">IF($I$2="Путешествия с детьми",
INDEX(GRID!$B$4:$BI$14,MATCH(C$7,GRID!$A$4:$A$14,0),MATCH(1,($U$2=GRID!$B$1:$BI$1)*(КАЛЕНДАРЬ!$X16=GRID!$B$3:$BI$3), 0))*GRID!$B$65,
ROUNDUP(INDEX(GRID!$B$4:$BI$14,MATCH(C$7,GRID!$A$4:$A$14,0),MATCH(1,($U$2=GRID!$B$1:$BI$1)*(КАЛЕНДАРЬ!$X16=GRID!$B$3:$BI$3),0))*GRID!$B$65*(1-GRID!$B$69),0))</f>
        <v>24940</v>
      </c>
      <c r="D156" s="48" cm="1">
        <f t="array" ref="D156">IF($I$2="Путешествия с детьми",
INDEX(GRID!$B$17:$BI$27,MATCH(C$7,GRID!$A$17:$A$27,0),MATCH(1,($U$2=GRID!$B$1:$BI$1)*(КАЛЕНДАРЬ!$X16=GRID!$B$3:$BI$3), 0))*GRID!$B$65,
ROUNDUP(INDEX(GRID!$B$17:$BI$27,MATCH(C$7,GRID!$A$17:$A$27,0),MATCH(1,($U$2=GRID!$B$1:$BI$1)*(КАЛЕНДАРЬ!$X16=GRID!$B$3:$BI$3), 0))*GRID!$B$65*(1-GRID!$B$69),0))</f>
        <v>27090</v>
      </c>
      <c r="E156" s="47" cm="1">
        <f t="array" ref="E156">IF($I$2="Путешествия с детьми",
INDEX(GRID!$B$4:$BI$14,MATCH(E$7,GRID!$A$4:$A$14,0),MATCH(1,($U$2=GRID!$B$1:$BI$1)*(КАЛЕНДАРЬ!$X16=GRID!$B$3:$BI$3), 0))*GRID!$B$65,
ROUNDUP(INDEX(GRID!$B$4:$BI$14,MATCH(E$7,GRID!$A$4:$A$14,0),MATCH(1,($U$2=GRID!$B$1:$BI$1)*(КАЛЕНДАРЬ!$X16=GRID!$B$3:$BI$3),0))*GRID!$B$65*(1-GRID!$B$69),0))</f>
        <v>27864</v>
      </c>
      <c r="F156" s="48" cm="1">
        <f t="array" ref="F156">IF($I$2="Путешествия с детьми",
INDEX(GRID!$B$17:$BI$27,MATCH(E$7,GRID!$A$17:$A$27,0),MATCH(1,($U$2=GRID!$B$1:$BI$1)*(КАЛЕНДАРЬ!$X16=GRID!$B$3:$BI$3), 0))*GRID!$B$65,
ROUNDUP(INDEX(GRID!$B$17:$BI$27,MATCH(E$7,GRID!$A$17:$A$27,0),MATCH(1,($U$2=GRID!$B$1:$BI$1)*(КАЛЕНДАРЬ!$X16=GRID!$B$3:$BI$3), 0))*GRID!$B$65*(1-GRID!$B$69),0))</f>
        <v>30014</v>
      </c>
      <c r="G156" s="47" t="e" cm="1">
        <f t="array" ref="G156">IF($I$2="Путешествия с детьми",
INDEX(GRID!$B$4:$BI$14,MATCH(G$7,GRID!$A$4:$A$14,0),MATCH(1,($U$2=GRID!$B$1:$BI$1)*(КАЛЕНДАРЬ!$X16=GRID!$B$3:$BI$3), 0))*GRID!$B$65,
ROUNDUP(INDEX(GRID!$B$4:$BI$14,MATCH(G$7,GRID!$A$4:$A$14,0),MATCH(1,($U$2=GRID!$B$1:$BI$1)*(КАЛЕНДАРЬ!$X16=GRID!$B$3:$BI$3),0))*GRID!$B$65*(1-GRID!$B$69),0))</f>
        <v>#N/A</v>
      </c>
      <c r="H156" s="48" t="e" cm="1">
        <f t="array" ref="H156">IF($I$2="Путешествия с детьми",
INDEX(GRID!$B$17:$BI$27,MATCH(G$7,GRID!$A$17:$A$27,0),MATCH(1,($U$2=GRID!$B$1:$BI$1)*(КАЛЕНДАРЬ!$X16=GRID!$B$3:$BI$3), 0))*GRID!$B$65,
ROUNDUP(INDEX(GRID!$B$17:$BI$27,MATCH(G$7,GRID!$A$17:$A$27,0),MATCH(1,($U$2=GRID!$B$1:$BI$1)*(КАЛЕНДАРЬ!$X16=GRID!$B$3:$BI$3), 0))*GRID!$B$65*(1-GRID!$B$69),0))</f>
        <v>#N/A</v>
      </c>
      <c r="I156" s="47" t="e" cm="1">
        <f t="array" ref="I156">IF($I$2="Путешествия с детьми",
INDEX(GRID!$B$4:$BI$14,MATCH(I$7,GRID!$A$4:$A$14,0),MATCH(1,($U$2=GRID!$B$1:$BI$1)*(КАЛЕНДАРЬ!$X16=GRID!$B$3:$BI$3), 0))*GRID!$B$65,
ROUNDUP(INDEX(GRID!$B$4:$BI$14,MATCH(I$7,GRID!$A$4:$A$14,0),MATCH(1,($U$2=GRID!$B$1:$BI$1)*(КАЛЕНДАРЬ!$X16=GRID!$B$3:$BI$3),0))*GRID!$B$65*(1-GRID!$B$69),0))</f>
        <v>#N/A</v>
      </c>
      <c r="J156" s="48" t="e" cm="1">
        <f t="array" ref="J156">IF($I$2="Путешествия с детьми",
INDEX(GRID!$B$17:$BI$27,MATCH(I$7,GRID!$A$17:$A$27,0),MATCH(1,($U$2=GRID!$B$1:$BI$1)*(КАЛЕНДАРЬ!$X16=GRID!$B$3:$BI$3), 0))*GRID!$B$65,
ROUNDUP(INDEX(GRID!$B$17:$BI$27,MATCH(I$7,GRID!$A$17:$A$27,0),MATCH(1,($U$2=GRID!$B$1:$BI$1)*(КАЛЕНДАРЬ!$X16=GRID!$B$3:$BI$3), 0))*GRID!$B$65*(1-GRID!$B$69),0))</f>
        <v>#N/A</v>
      </c>
      <c r="K156" s="47" cm="1">
        <f t="array" ref="K156">IF($I$2="Путешествия с детьми",
INDEX(GRID!$B$4:$BI$14,MATCH(K$7,GRID!$A$4:$A$14,0),MATCH(1,($U$2=GRID!$B$1:$BI$1)*(КАЛЕНДАРЬ!$X16=GRID!$B$3:$BI$3), 0))*GRID!$B$65,
ROUNDUP(INDEX(GRID!$B$4:$BI$14,MATCH(K$7,GRID!$A$4:$A$14,0),MATCH(1,($U$2=GRID!$B$1:$BI$1)*(КАЛЕНДАРЬ!$X16=GRID!$B$3:$BI$3),0))*GRID!$B$65*(1-GRID!$B$69),0))</f>
        <v>38528</v>
      </c>
      <c r="L156" s="48" cm="1">
        <f t="array" ref="L156">IF($I$2="Путешествия с детьми",
INDEX(GRID!$B$17:$BI$27,MATCH(K$7,GRID!$A$17:$A$27,0),MATCH(1,($U$2=GRID!$B$1:$BI$1)*(КАЛЕНДАРЬ!$X16=GRID!$B$3:$BI$3), 0))*GRID!$B$65,
ROUNDUP(INDEX(GRID!$B$17:$BI$27,MATCH(K$7,GRID!$A$17:$A$27,0),MATCH(1,($U$2=GRID!$B$1:$BI$1)*(КАЛЕНДАРЬ!$X16=GRID!$B$3:$BI$3), 0))*GRID!$B$65*(1-GRID!$B$69),0))</f>
        <v>40678</v>
      </c>
      <c r="M156" s="47" cm="1">
        <f t="array" ref="M156">IF($I$2="Путешествия с детьми",
INDEX(GRID!$B$4:$BI$14,MATCH(M$7,GRID!$A$4:$A$14,0),MATCH(1,($U$2=GRID!$B$1:$BI$1)*(КАЛЕНДАРЬ!$X16=GRID!$B$3:$BI$3), 0))*GRID!$B$65,
ROUNDUP(INDEX(GRID!$B$4:$BI$14,MATCH(M$7,GRID!$A$4:$A$14,0),MATCH(1,($U$2=GRID!$B$1:$BI$1)*(КАЛЕНДАРЬ!$X16=GRID!$B$3:$BI$3),0))*GRID!$B$65*(1-GRID!$B$69),0))</f>
        <v>43000</v>
      </c>
      <c r="N156" s="48" cm="1">
        <f t="array" ref="N156">IF($I$2="Путешествия с детьми",
INDEX(GRID!$B$17:$BI$27,MATCH(M$7,GRID!$A$17:$A$27,0),MATCH(1,($U$2=GRID!$B$1:$BI$1)*(КАЛЕНДАРЬ!$X16=GRID!$B$3:$BI$3), 0))*GRID!$B$65,
ROUNDUP(INDEX(GRID!$B$17:$BI$27,MATCH(M$7,GRID!$A$17:$A$27,0),MATCH(1,($U$2=GRID!$B$1:$BI$1)*(КАЛЕНДАРЬ!$X16=GRID!$B$3:$BI$3), 0))*GRID!$B$65*(1-GRID!$B$69),0))</f>
        <v>45150</v>
      </c>
      <c r="O156" s="47" cm="1">
        <f t="array" ref="O156">IF($I$2="Путешествия с детьми",
INDEX(GRID!$B$4:$BI$14,MATCH(O$7,GRID!$A$4:$A$14,0),MATCH(1,($U$2=GRID!$B$1:$BI$1)*(КАЛЕНДАРЬ!$X16=GRID!$B$3:$BI$3), 0))*GRID!$B$65,
ROUNDUP(INDEX(GRID!$B$4:$BI$14,MATCH(O$7,GRID!$A$4:$A$14,0),MATCH(1,($U$2=GRID!$B$1:$BI$1)*(КАЛЕНДАРЬ!$X16=GRID!$B$3:$BI$3),0))*GRID!$B$65*(1-GRID!$B$69),0))</f>
        <v>48590</v>
      </c>
      <c r="P156" s="48" cm="1">
        <f t="array" ref="P156">IF($I$2="Путешествия с детьми",
INDEX(GRID!$B$17:$BI$27,MATCH(O$7,GRID!$A$17:$A$27,0),MATCH(1,($U$2=GRID!$B$1:$BI$1)*(КАЛЕНДАРЬ!$X16=GRID!$B$3:$BI$3), 0))*GRID!$B$65,
ROUNDUP(INDEX(GRID!$B$17:$BI$27,MATCH(O$7,GRID!$A$17:$A$27,0),MATCH(1,($U$2=GRID!$B$1:$BI$1)*(КАЛЕНДАРЬ!$X16=GRID!$B$3:$BI$3), 0))*GRID!$B$65*(1-GRID!$B$69),0))</f>
        <v>50740</v>
      </c>
      <c r="Q156" s="47" t="e" cm="1">
        <f t="array" ref="Q156">IF($I$2="Путешествия с детьми",
INDEX(GRID!$B$4:$BI$14,MATCH(Q$7,GRID!$A$4:$A$14,0),MATCH(1,($U$2=GRID!$B$1:$BI$1)*(КАЛЕНДАРЬ!$X16=GRID!$B$3:$BI$3), 0))*GRID!$B$65,
ROUNDUP(INDEX(GRID!$B$4:$BI$14,MATCH(Q$7,GRID!$A$4:$A$14,0),MATCH(1,($U$2=GRID!$B$1:$BI$1)*(КАЛЕНДАРЬ!$X16=GRID!$B$3:$BI$3),0))*GRID!$B$65*(1-GRID!$B$69),0))</f>
        <v>#N/A</v>
      </c>
      <c r="R156" s="48" t="e" cm="1">
        <f t="array" ref="R156">IF($I$2="Путешествия с детьми",
INDEX(GRID!$B$17:$BI$27,MATCH(Q$7,GRID!$A$17:$A$27,0),MATCH(1,($U$2=GRID!$B$1:$BI$1)*(КАЛЕНДАРЬ!$X16=GRID!$B$3:$BI$3), 0))*GRID!$B$65,
ROUNDUP(INDEX(GRID!$B$17:$BI$27,MATCH(Q$7,GRID!$A$17:$A$27,0),MATCH(1,($U$2=GRID!$B$1:$BI$1)*(КАЛЕНДАРЬ!$X16=GRID!$B$3:$BI$3), 0))*GRID!$B$65*(1-GRID!$B$69),0))</f>
        <v>#N/A</v>
      </c>
      <c r="S156" s="47" t="e" cm="1">
        <f t="array" ref="S156">IF($I$2="Путешествия с детьми",
INDEX(GRID!$B$4:$BI$14,MATCH(S$7,GRID!$A$4:$A$14,0),MATCH(1,($U$2=GRID!$B$1:$BI$1)*(КАЛЕНДАРЬ!$X16=GRID!$B$3:$BI$3), 0))*GRID!$B$65,
ROUNDUP(INDEX(GRID!$B$4:$BI$14,MATCH(S$7,GRID!$A$4:$A$14,0),MATCH(1,($U$2=GRID!$B$1:$BI$1)*(КАЛЕНДАРЬ!$X16=GRID!$B$3:$BI$3),0))*GRID!$B$65*(1-GRID!$B$69),0))</f>
        <v>#N/A</v>
      </c>
      <c r="T156" s="48" t="e" cm="1">
        <f t="array" ref="T156">IF($I$2="Путешествия с детьми",
INDEX(GRID!$B$17:$BI$27,MATCH(S$7,GRID!$A$17:$A$27,0),MATCH(1,($U$2=GRID!$B$1:$BI$1)*(КАЛЕНДАРЬ!$X16=GRID!$B$3:$BI$3), 0))*GRID!$B$65,
ROUNDUP(INDEX(GRID!$B$17:$BI$27,MATCH(S$7,GRID!$A$17:$A$27,0),MATCH(1,($U$2=GRID!$B$1:$BI$1)*(КАЛЕНДАРЬ!$X16=GRID!$B$3:$BI$3), 0))*GRID!$B$65*(1-GRID!$B$69),0))</f>
        <v>#N/A</v>
      </c>
      <c r="U156" s="47" cm="1">
        <f t="array" ref="U156">IF($I$2="Путешествия с детьми",
INDEX(GRID!$B$4:$BI$14,MATCH(U$7,GRID!$A$4:$A$14,0),MATCH(1,($U$2=GRID!$B$1:$BI$1)*(КАЛЕНДАРЬ!$X16=GRID!$B$3:$BI$3), 0))*GRID!$B$65,
ROUNDUP(INDEX(GRID!$B$4:$BI$14,MATCH(U$7,GRID!$A$4:$A$14,0),MATCH(1,($U$2=GRID!$B$1:$BI$1)*(КАЛЕНДАРЬ!$X16=GRID!$B$3:$BI$3),0))*GRID!$B$65*(1-GRID!$B$69),0))</f>
        <v>75680</v>
      </c>
      <c r="V156" s="48" cm="1">
        <f t="array" ref="V156">IF($I$2="Путешествия с детьми",
INDEX(GRID!$B$17:$BI$27,MATCH(U$7,GRID!$A$17:$A$27,0),MATCH(1,($U$2=GRID!$B$1:$BI$1)*(КАЛЕНДАРЬ!$X16=GRID!$B$3:$BI$3), 0))*GRID!$B$65,
ROUNDUP(INDEX(GRID!$B$17:$BI$27,MATCH(U$7,GRID!$A$17:$A$27,0),MATCH(1,($U$2=GRID!$B$1:$BI$1)*(КАЛЕНДАРЬ!$X16=GRID!$B$3:$BI$3), 0))*GRID!$B$65*(1-GRID!$B$69),0))</f>
        <v>77830</v>
      </c>
      <c r="W156" s="47" cm="1">
        <f t="array" ref="W156">IF($I$2="Путешествия с детьми",
INDEX(GRID!$B$4:$BI$14,MATCH(W$7,GRID!$A$4:$A$14,0),MATCH(1,($U$2=GRID!$B$1:$BI$1)*(КАЛЕНДАРЬ!$X16=GRID!$B$3:$BI$3), 0))*GRID!$B$65,
ROUNDUP(INDEX(GRID!$B$4:$BI$14,MATCH(W$7,GRID!$A$4:$A$14,0),MATCH(1,($U$2=GRID!$B$1:$BI$1)*(КАЛЕНДАРЬ!$X16=GRID!$B$3:$BI$3),0))*GRID!$B$65*(1-GRID!$B$69),0))</f>
        <v>272620</v>
      </c>
      <c r="X156" s="48" cm="1">
        <f t="array" ref="X156">IF($I$2="Путешествия с детьми",
INDEX(GRID!$B$17:$BI$27,MATCH(W$7,GRID!$A$17:$A$27,0),MATCH(1,($U$2=GRID!$B$1:$BI$1)*(КАЛЕНДАРЬ!$X16=GRID!$B$3:$BI$3), 0))*GRID!$B$65,
ROUNDUP(INDEX(GRID!$B$17:$BI$27,MATCH(W$7,GRID!$A$17:$A$27,0),MATCH(1,($U$2=GRID!$B$1:$BI$1)*(КАЛЕНДАРЬ!$X16=GRID!$B$3:$BI$3), 0))*GRID!$B$65*(1-GRID!$B$69),0))</f>
        <v>274770</v>
      </c>
    </row>
    <row r="157" spans="1:24" hidden="1" x14ac:dyDescent="0.2">
      <c r="A157" s="117" t="s">
        <v>48</v>
      </c>
      <c r="B157" s="117">
        <v>14</v>
      </c>
      <c r="C157" s="138" cm="1">
        <f t="array" ref="C157">IF($I$2="Путешествия с детьми",
INDEX(GRID!$B$4:$BI$14,MATCH(C$7,GRID!$A$4:$A$14,0),MATCH(1,($U$2=GRID!$B$1:$BI$1)*(КАЛЕНДАРЬ!$X17=GRID!$B$3:$BI$3), 0))*GRID!$B$65,
ROUNDUP(INDEX(GRID!$B$4:$BI$14,MATCH(C$7,GRID!$A$4:$A$14,0),MATCH(1,($U$2=GRID!$B$1:$BI$1)*(КАЛЕНДАРЬ!$X17=GRID!$B$3:$BI$3),0))*GRID!$B$65*(1-GRID!$B$69),0))</f>
        <v>24940</v>
      </c>
      <c r="D157" s="48" cm="1">
        <f t="array" ref="D157">IF($I$2="Путешествия с детьми",
INDEX(GRID!$B$17:$BI$27,MATCH(C$7,GRID!$A$17:$A$27,0),MATCH(1,($U$2=GRID!$B$1:$BI$1)*(КАЛЕНДАРЬ!$X17=GRID!$B$3:$BI$3), 0))*GRID!$B$65,
ROUNDUP(INDEX(GRID!$B$17:$BI$27,MATCH(C$7,GRID!$A$17:$A$27,0),MATCH(1,($U$2=GRID!$B$1:$BI$1)*(КАЛЕНДАРЬ!$X17=GRID!$B$3:$BI$3), 0))*GRID!$B$65*(1-GRID!$B$69),0))</f>
        <v>27090</v>
      </c>
      <c r="E157" s="47" cm="1">
        <f t="array" ref="E157">IF($I$2="Путешествия с детьми",
INDEX(GRID!$B$4:$BI$14,MATCH(E$7,GRID!$A$4:$A$14,0),MATCH(1,($U$2=GRID!$B$1:$BI$1)*(КАЛЕНДАРЬ!$X17=GRID!$B$3:$BI$3), 0))*GRID!$B$65,
ROUNDUP(INDEX(GRID!$B$4:$BI$14,MATCH(E$7,GRID!$A$4:$A$14,0),MATCH(1,($U$2=GRID!$B$1:$BI$1)*(КАЛЕНДАРЬ!$X17=GRID!$B$3:$BI$3),0))*GRID!$B$65*(1-GRID!$B$69),0))</f>
        <v>27864</v>
      </c>
      <c r="F157" s="48" cm="1">
        <f t="array" ref="F157">IF($I$2="Путешествия с детьми",
INDEX(GRID!$B$17:$BI$27,MATCH(E$7,GRID!$A$17:$A$27,0),MATCH(1,($U$2=GRID!$B$1:$BI$1)*(КАЛЕНДАРЬ!$X17=GRID!$B$3:$BI$3), 0))*GRID!$B$65,
ROUNDUP(INDEX(GRID!$B$17:$BI$27,MATCH(E$7,GRID!$A$17:$A$27,0),MATCH(1,($U$2=GRID!$B$1:$BI$1)*(КАЛЕНДАРЬ!$X17=GRID!$B$3:$BI$3), 0))*GRID!$B$65*(1-GRID!$B$69),0))</f>
        <v>30014</v>
      </c>
      <c r="G157" s="47" t="e" cm="1">
        <f t="array" ref="G157">IF($I$2="Путешествия с детьми",
INDEX(GRID!$B$4:$BI$14,MATCH(G$7,GRID!$A$4:$A$14,0),MATCH(1,($U$2=GRID!$B$1:$BI$1)*(КАЛЕНДАРЬ!$X17=GRID!$B$3:$BI$3), 0))*GRID!$B$65,
ROUNDUP(INDEX(GRID!$B$4:$BI$14,MATCH(G$7,GRID!$A$4:$A$14,0),MATCH(1,($U$2=GRID!$B$1:$BI$1)*(КАЛЕНДАРЬ!$X17=GRID!$B$3:$BI$3),0))*GRID!$B$65*(1-GRID!$B$69),0))</f>
        <v>#N/A</v>
      </c>
      <c r="H157" s="48" t="e" cm="1">
        <f t="array" ref="H157">IF($I$2="Путешествия с детьми",
INDEX(GRID!$B$17:$BI$27,MATCH(G$7,GRID!$A$17:$A$27,0),MATCH(1,($U$2=GRID!$B$1:$BI$1)*(КАЛЕНДАРЬ!$X17=GRID!$B$3:$BI$3), 0))*GRID!$B$65,
ROUNDUP(INDEX(GRID!$B$17:$BI$27,MATCH(G$7,GRID!$A$17:$A$27,0),MATCH(1,($U$2=GRID!$B$1:$BI$1)*(КАЛЕНДАРЬ!$X17=GRID!$B$3:$BI$3), 0))*GRID!$B$65*(1-GRID!$B$69),0))</f>
        <v>#N/A</v>
      </c>
      <c r="I157" s="47" t="e" cm="1">
        <f t="array" ref="I157">IF($I$2="Путешествия с детьми",
INDEX(GRID!$B$4:$BI$14,MATCH(I$7,GRID!$A$4:$A$14,0),MATCH(1,($U$2=GRID!$B$1:$BI$1)*(КАЛЕНДАРЬ!$X17=GRID!$B$3:$BI$3), 0))*GRID!$B$65,
ROUNDUP(INDEX(GRID!$B$4:$BI$14,MATCH(I$7,GRID!$A$4:$A$14,0),MATCH(1,($U$2=GRID!$B$1:$BI$1)*(КАЛЕНДАРЬ!$X17=GRID!$B$3:$BI$3),0))*GRID!$B$65*(1-GRID!$B$69),0))</f>
        <v>#N/A</v>
      </c>
      <c r="J157" s="48" t="e" cm="1">
        <f t="array" ref="J157">IF($I$2="Путешествия с детьми",
INDEX(GRID!$B$17:$BI$27,MATCH(I$7,GRID!$A$17:$A$27,0),MATCH(1,($U$2=GRID!$B$1:$BI$1)*(КАЛЕНДАРЬ!$X17=GRID!$B$3:$BI$3), 0))*GRID!$B$65,
ROUNDUP(INDEX(GRID!$B$17:$BI$27,MATCH(I$7,GRID!$A$17:$A$27,0),MATCH(1,($U$2=GRID!$B$1:$BI$1)*(КАЛЕНДАРЬ!$X17=GRID!$B$3:$BI$3), 0))*GRID!$B$65*(1-GRID!$B$69),0))</f>
        <v>#N/A</v>
      </c>
      <c r="K157" s="47" cm="1">
        <f t="array" ref="K157">IF($I$2="Путешествия с детьми",
INDEX(GRID!$B$4:$BI$14,MATCH(K$7,GRID!$A$4:$A$14,0),MATCH(1,($U$2=GRID!$B$1:$BI$1)*(КАЛЕНДАРЬ!$X17=GRID!$B$3:$BI$3), 0))*GRID!$B$65,
ROUNDUP(INDEX(GRID!$B$4:$BI$14,MATCH(K$7,GRID!$A$4:$A$14,0),MATCH(1,($U$2=GRID!$B$1:$BI$1)*(КАЛЕНДАРЬ!$X17=GRID!$B$3:$BI$3),0))*GRID!$B$65*(1-GRID!$B$69),0))</f>
        <v>38528</v>
      </c>
      <c r="L157" s="48" cm="1">
        <f t="array" ref="L157">IF($I$2="Путешествия с детьми",
INDEX(GRID!$B$17:$BI$27,MATCH(K$7,GRID!$A$17:$A$27,0),MATCH(1,($U$2=GRID!$B$1:$BI$1)*(КАЛЕНДАРЬ!$X17=GRID!$B$3:$BI$3), 0))*GRID!$B$65,
ROUNDUP(INDEX(GRID!$B$17:$BI$27,MATCH(K$7,GRID!$A$17:$A$27,0),MATCH(1,($U$2=GRID!$B$1:$BI$1)*(КАЛЕНДАРЬ!$X17=GRID!$B$3:$BI$3), 0))*GRID!$B$65*(1-GRID!$B$69),0))</f>
        <v>40678</v>
      </c>
      <c r="M157" s="47" cm="1">
        <f t="array" ref="M157">IF($I$2="Путешествия с детьми",
INDEX(GRID!$B$4:$BI$14,MATCH(M$7,GRID!$A$4:$A$14,0),MATCH(1,($U$2=GRID!$B$1:$BI$1)*(КАЛЕНДАРЬ!$X17=GRID!$B$3:$BI$3), 0))*GRID!$B$65,
ROUNDUP(INDEX(GRID!$B$4:$BI$14,MATCH(M$7,GRID!$A$4:$A$14,0),MATCH(1,($U$2=GRID!$B$1:$BI$1)*(КАЛЕНДАРЬ!$X17=GRID!$B$3:$BI$3),0))*GRID!$B$65*(1-GRID!$B$69),0))</f>
        <v>43000</v>
      </c>
      <c r="N157" s="48" cm="1">
        <f t="array" ref="N157">IF($I$2="Путешествия с детьми",
INDEX(GRID!$B$17:$BI$27,MATCH(M$7,GRID!$A$17:$A$27,0),MATCH(1,($U$2=GRID!$B$1:$BI$1)*(КАЛЕНДАРЬ!$X17=GRID!$B$3:$BI$3), 0))*GRID!$B$65,
ROUNDUP(INDEX(GRID!$B$17:$BI$27,MATCH(M$7,GRID!$A$17:$A$27,0),MATCH(1,($U$2=GRID!$B$1:$BI$1)*(КАЛЕНДАРЬ!$X17=GRID!$B$3:$BI$3), 0))*GRID!$B$65*(1-GRID!$B$69),0))</f>
        <v>45150</v>
      </c>
      <c r="O157" s="47" cm="1">
        <f t="array" ref="O157">IF($I$2="Путешествия с детьми",
INDEX(GRID!$B$4:$BI$14,MATCH(O$7,GRID!$A$4:$A$14,0),MATCH(1,($U$2=GRID!$B$1:$BI$1)*(КАЛЕНДАРЬ!$X17=GRID!$B$3:$BI$3), 0))*GRID!$B$65,
ROUNDUP(INDEX(GRID!$B$4:$BI$14,MATCH(O$7,GRID!$A$4:$A$14,0),MATCH(1,($U$2=GRID!$B$1:$BI$1)*(КАЛЕНДАРЬ!$X17=GRID!$B$3:$BI$3),0))*GRID!$B$65*(1-GRID!$B$69),0))</f>
        <v>48590</v>
      </c>
      <c r="P157" s="48" cm="1">
        <f t="array" ref="P157">IF($I$2="Путешествия с детьми",
INDEX(GRID!$B$17:$BI$27,MATCH(O$7,GRID!$A$17:$A$27,0),MATCH(1,($U$2=GRID!$B$1:$BI$1)*(КАЛЕНДАРЬ!$X17=GRID!$B$3:$BI$3), 0))*GRID!$B$65,
ROUNDUP(INDEX(GRID!$B$17:$BI$27,MATCH(O$7,GRID!$A$17:$A$27,0),MATCH(1,($U$2=GRID!$B$1:$BI$1)*(КАЛЕНДАРЬ!$X17=GRID!$B$3:$BI$3), 0))*GRID!$B$65*(1-GRID!$B$69),0))</f>
        <v>50740</v>
      </c>
      <c r="Q157" s="47" t="e" cm="1">
        <f t="array" ref="Q157">IF($I$2="Путешествия с детьми",
INDEX(GRID!$B$4:$BI$14,MATCH(Q$7,GRID!$A$4:$A$14,0),MATCH(1,($U$2=GRID!$B$1:$BI$1)*(КАЛЕНДАРЬ!$X17=GRID!$B$3:$BI$3), 0))*GRID!$B$65,
ROUNDUP(INDEX(GRID!$B$4:$BI$14,MATCH(Q$7,GRID!$A$4:$A$14,0),MATCH(1,($U$2=GRID!$B$1:$BI$1)*(КАЛЕНДАРЬ!$X17=GRID!$B$3:$BI$3),0))*GRID!$B$65*(1-GRID!$B$69),0))</f>
        <v>#N/A</v>
      </c>
      <c r="R157" s="48" t="e" cm="1">
        <f t="array" ref="R157">IF($I$2="Путешествия с детьми",
INDEX(GRID!$B$17:$BI$27,MATCH(Q$7,GRID!$A$17:$A$27,0),MATCH(1,($U$2=GRID!$B$1:$BI$1)*(КАЛЕНДАРЬ!$X17=GRID!$B$3:$BI$3), 0))*GRID!$B$65,
ROUNDUP(INDEX(GRID!$B$17:$BI$27,MATCH(Q$7,GRID!$A$17:$A$27,0),MATCH(1,($U$2=GRID!$B$1:$BI$1)*(КАЛЕНДАРЬ!$X17=GRID!$B$3:$BI$3), 0))*GRID!$B$65*(1-GRID!$B$69),0))</f>
        <v>#N/A</v>
      </c>
      <c r="S157" s="47" t="e" cm="1">
        <f t="array" ref="S157">IF($I$2="Путешествия с детьми",
INDEX(GRID!$B$4:$BI$14,MATCH(S$7,GRID!$A$4:$A$14,0),MATCH(1,($U$2=GRID!$B$1:$BI$1)*(КАЛЕНДАРЬ!$X17=GRID!$B$3:$BI$3), 0))*GRID!$B$65,
ROUNDUP(INDEX(GRID!$B$4:$BI$14,MATCH(S$7,GRID!$A$4:$A$14,0),MATCH(1,($U$2=GRID!$B$1:$BI$1)*(КАЛЕНДАРЬ!$X17=GRID!$B$3:$BI$3),0))*GRID!$B$65*(1-GRID!$B$69),0))</f>
        <v>#N/A</v>
      </c>
      <c r="T157" s="48" t="e" cm="1">
        <f t="array" ref="T157">IF($I$2="Путешествия с детьми",
INDEX(GRID!$B$17:$BI$27,MATCH(S$7,GRID!$A$17:$A$27,0),MATCH(1,($U$2=GRID!$B$1:$BI$1)*(КАЛЕНДАРЬ!$X17=GRID!$B$3:$BI$3), 0))*GRID!$B$65,
ROUNDUP(INDEX(GRID!$B$17:$BI$27,MATCH(S$7,GRID!$A$17:$A$27,0),MATCH(1,($U$2=GRID!$B$1:$BI$1)*(КАЛЕНДАРЬ!$X17=GRID!$B$3:$BI$3), 0))*GRID!$B$65*(1-GRID!$B$69),0))</f>
        <v>#N/A</v>
      </c>
      <c r="U157" s="47" cm="1">
        <f t="array" ref="U157">IF($I$2="Путешествия с детьми",
INDEX(GRID!$B$4:$BI$14,MATCH(U$7,GRID!$A$4:$A$14,0),MATCH(1,($U$2=GRID!$B$1:$BI$1)*(КАЛЕНДАРЬ!$X17=GRID!$B$3:$BI$3), 0))*GRID!$B$65,
ROUNDUP(INDEX(GRID!$B$4:$BI$14,MATCH(U$7,GRID!$A$4:$A$14,0),MATCH(1,($U$2=GRID!$B$1:$BI$1)*(КАЛЕНДАРЬ!$X17=GRID!$B$3:$BI$3),0))*GRID!$B$65*(1-GRID!$B$69),0))</f>
        <v>75680</v>
      </c>
      <c r="V157" s="48" cm="1">
        <f t="array" ref="V157">IF($I$2="Путешествия с детьми",
INDEX(GRID!$B$17:$BI$27,MATCH(U$7,GRID!$A$17:$A$27,0),MATCH(1,($U$2=GRID!$B$1:$BI$1)*(КАЛЕНДАРЬ!$X17=GRID!$B$3:$BI$3), 0))*GRID!$B$65,
ROUNDUP(INDEX(GRID!$B$17:$BI$27,MATCH(U$7,GRID!$A$17:$A$27,0),MATCH(1,($U$2=GRID!$B$1:$BI$1)*(КАЛЕНДАРЬ!$X17=GRID!$B$3:$BI$3), 0))*GRID!$B$65*(1-GRID!$B$69),0))</f>
        <v>77830</v>
      </c>
      <c r="W157" s="47" cm="1">
        <f t="array" ref="W157">IF($I$2="Путешествия с детьми",
INDEX(GRID!$B$4:$BI$14,MATCH(W$7,GRID!$A$4:$A$14,0),MATCH(1,($U$2=GRID!$B$1:$BI$1)*(КАЛЕНДАРЬ!$X17=GRID!$B$3:$BI$3), 0))*GRID!$B$65,
ROUNDUP(INDEX(GRID!$B$4:$BI$14,MATCH(W$7,GRID!$A$4:$A$14,0),MATCH(1,($U$2=GRID!$B$1:$BI$1)*(КАЛЕНДАРЬ!$X17=GRID!$B$3:$BI$3),0))*GRID!$B$65*(1-GRID!$B$69),0))</f>
        <v>272620</v>
      </c>
      <c r="X157" s="48" cm="1">
        <f t="array" ref="X157">IF($I$2="Путешествия с детьми",
INDEX(GRID!$B$17:$BI$27,MATCH(W$7,GRID!$A$17:$A$27,0),MATCH(1,($U$2=GRID!$B$1:$BI$1)*(КАЛЕНДАРЬ!$X17=GRID!$B$3:$BI$3), 0))*GRID!$B$65,
ROUNDUP(INDEX(GRID!$B$17:$BI$27,MATCH(W$7,GRID!$A$17:$A$27,0),MATCH(1,($U$2=GRID!$B$1:$BI$1)*(КАЛЕНДАРЬ!$X17=GRID!$B$3:$BI$3), 0))*GRID!$B$65*(1-GRID!$B$69),0))</f>
        <v>274770</v>
      </c>
    </row>
    <row r="158" spans="1:24" hidden="1" x14ac:dyDescent="0.2">
      <c r="A158" s="117" t="s">
        <v>42</v>
      </c>
      <c r="B158" s="117">
        <v>15</v>
      </c>
      <c r="C158" s="138" cm="1">
        <f t="array" ref="C158">IF($I$2="Путешествия с детьми",
INDEX(GRID!$B$4:$BI$14,MATCH(C$7,GRID!$A$4:$A$14,0),MATCH(1,($U$2=GRID!$B$1:$BI$1)*(КАЛЕНДАРЬ!$X18=GRID!$B$3:$BI$3), 0))*GRID!$B$65,
ROUNDUP(INDEX(GRID!$B$4:$BI$14,MATCH(C$7,GRID!$A$4:$A$14,0),MATCH(1,($U$2=GRID!$B$1:$BI$1)*(КАЛЕНДАРЬ!$X18=GRID!$B$3:$BI$3),0))*GRID!$B$65*(1-GRID!$B$69),0))</f>
        <v>24940</v>
      </c>
      <c r="D158" s="48" cm="1">
        <f t="array" ref="D158">IF($I$2="Путешествия с детьми",
INDEX(GRID!$B$17:$BI$27,MATCH(C$7,GRID!$A$17:$A$27,0),MATCH(1,($U$2=GRID!$B$1:$BI$1)*(КАЛЕНДАРЬ!$X18=GRID!$B$3:$BI$3), 0))*GRID!$B$65,
ROUNDUP(INDEX(GRID!$B$17:$BI$27,MATCH(C$7,GRID!$A$17:$A$27,0),MATCH(1,($U$2=GRID!$B$1:$BI$1)*(КАЛЕНДАРЬ!$X18=GRID!$B$3:$BI$3), 0))*GRID!$B$65*(1-GRID!$B$69),0))</f>
        <v>27090</v>
      </c>
      <c r="E158" s="47" cm="1">
        <f t="array" ref="E158">IF($I$2="Путешествия с детьми",
INDEX(GRID!$B$4:$BI$14,MATCH(E$7,GRID!$A$4:$A$14,0),MATCH(1,($U$2=GRID!$B$1:$BI$1)*(КАЛЕНДАРЬ!$X18=GRID!$B$3:$BI$3), 0))*GRID!$B$65,
ROUNDUP(INDEX(GRID!$B$4:$BI$14,MATCH(E$7,GRID!$A$4:$A$14,0),MATCH(1,($U$2=GRID!$B$1:$BI$1)*(КАЛЕНДАРЬ!$X18=GRID!$B$3:$BI$3),0))*GRID!$B$65*(1-GRID!$B$69),0))</f>
        <v>27864</v>
      </c>
      <c r="F158" s="48" cm="1">
        <f t="array" ref="F158">IF($I$2="Путешествия с детьми",
INDEX(GRID!$B$17:$BI$27,MATCH(E$7,GRID!$A$17:$A$27,0),MATCH(1,($U$2=GRID!$B$1:$BI$1)*(КАЛЕНДАРЬ!$X18=GRID!$B$3:$BI$3), 0))*GRID!$B$65,
ROUNDUP(INDEX(GRID!$B$17:$BI$27,MATCH(E$7,GRID!$A$17:$A$27,0),MATCH(1,($U$2=GRID!$B$1:$BI$1)*(КАЛЕНДАРЬ!$X18=GRID!$B$3:$BI$3), 0))*GRID!$B$65*(1-GRID!$B$69),0))</f>
        <v>30014</v>
      </c>
      <c r="G158" s="47" t="e" cm="1">
        <f t="array" ref="G158">IF($I$2="Путешествия с детьми",
INDEX(GRID!$B$4:$BI$14,MATCH(G$7,GRID!$A$4:$A$14,0),MATCH(1,($U$2=GRID!$B$1:$BI$1)*(КАЛЕНДАРЬ!$X18=GRID!$B$3:$BI$3), 0))*GRID!$B$65,
ROUNDUP(INDEX(GRID!$B$4:$BI$14,MATCH(G$7,GRID!$A$4:$A$14,0),MATCH(1,($U$2=GRID!$B$1:$BI$1)*(КАЛЕНДАРЬ!$X18=GRID!$B$3:$BI$3),0))*GRID!$B$65*(1-GRID!$B$69),0))</f>
        <v>#N/A</v>
      </c>
      <c r="H158" s="48" t="e" cm="1">
        <f t="array" ref="H158">IF($I$2="Путешествия с детьми",
INDEX(GRID!$B$17:$BI$27,MATCH(G$7,GRID!$A$17:$A$27,0),MATCH(1,($U$2=GRID!$B$1:$BI$1)*(КАЛЕНДАРЬ!$X18=GRID!$B$3:$BI$3), 0))*GRID!$B$65,
ROUNDUP(INDEX(GRID!$B$17:$BI$27,MATCH(G$7,GRID!$A$17:$A$27,0),MATCH(1,($U$2=GRID!$B$1:$BI$1)*(КАЛЕНДАРЬ!$X18=GRID!$B$3:$BI$3), 0))*GRID!$B$65*(1-GRID!$B$69),0))</f>
        <v>#N/A</v>
      </c>
      <c r="I158" s="47" t="e" cm="1">
        <f t="array" ref="I158">IF($I$2="Путешествия с детьми",
INDEX(GRID!$B$4:$BI$14,MATCH(I$7,GRID!$A$4:$A$14,0),MATCH(1,($U$2=GRID!$B$1:$BI$1)*(КАЛЕНДАРЬ!$X18=GRID!$B$3:$BI$3), 0))*GRID!$B$65,
ROUNDUP(INDEX(GRID!$B$4:$BI$14,MATCH(I$7,GRID!$A$4:$A$14,0),MATCH(1,($U$2=GRID!$B$1:$BI$1)*(КАЛЕНДАРЬ!$X18=GRID!$B$3:$BI$3),0))*GRID!$B$65*(1-GRID!$B$69),0))</f>
        <v>#N/A</v>
      </c>
      <c r="J158" s="48" t="e" cm="1">
        <f t="array" ref="J158">IF($I$2="Путешествия с детьми",
INDEX(GRID!$B$17:$BI$27,MATCH(I$7,GRID!$A$17:$A$27,0),MATCH(1,($U$2=GRID!$B$1:$BI$1)*(КАЛЕНДАРЬ!$X18=GRID!$B$3:$BI$3), 0))*GRID!$B$65,
ROUNDUP(INDEX(GRID!$B$17:$BI$27,MATCH(I$7,GRID!$A$17:$A$27,0),MATCH(1,($U$2=GRID!$B$1:$BI$1)*(КАЛЕНДАРЬ!$X18=GRID!$B$3:$BI$3), 0))*GRID!$B$65*(1-GRID!$B$69),0))</f>
        <v>#N/A</v>
      </c>
      <c r="K158" s="47" cm="1">
        <f t="array" ref="K158">IF($I$2="Путешествия с детьми",
INDEX(GRID!$B$4:$BI$14,MATCH(K$7,GRID!$A$4:$A$14,0),MATCH(1,($U$2=GRID!$B$1:$BI$1)*(КАЛЕНДАРЬ!$X18=GRID!$B$3:$BI$3), 0))*GRID!$B$65,
ROUNDUP(INDEX(GRID!$B$4:$BI$14,MATCH(K$7,GRID!$A$4:$A$14,0),MATCH(1,($U$2=GRID!$B$1:$BI$1)*(КАЛЕНДАРЬ!$X18=GRID!$B$3:$BI$3),0))*GRID!$B$65*(1-GRID!$B$69),0))</f>
        <v>38528</v>
      </c>
      <c r="L158" s="48" cm="1">
        <f t="array" ref="L158">IF($I$2="Путешествия с детьми",
INDEX(GRID!$B$17:$BI$27,MATCH(K$7,GRID!$A$17:$A$27,0),MATCH(1,($U$2=GRID!$B$1:$BI$1)*(КАЛЕНДАРЬ!$X18=GRID!$B$3:$BI$3), 0))*GRID!$B$65,
ROUNDUP(INDEX(GRID!$B$17:$BI$27,MATCH(K$7,GRID!$A$17:$A$27,0),MATCH(1,($U$2=GRID!$B$1:$BI$1)*(КАЛЕНДАРЬ!$X18=GRID!$B$3:$BI$3), 0))*GRID!$B$65*(1-GRID!$B$69),0))</f>
        <v>40678</v>
      </c>
      <c r="M158" s="47" cm="1">
        <f t="array" ref="M158">IF($I$2="Путешествия с детьми",
INDEX(GRID!$B$4:$BI$14,MATCH(M$7,GRID!$A$4:$A$14,0),MATCH(1,($U$2=GRID!$B$1:$BI$1)*(КАЛЕНДАРЬ!$X18=GRID!$B$3:$BI$3), 0))*GRID!$B$65,
ROUNDUP(INDEX(GRID!$B$4:$BI$14,MATCH(M$7,GRID!$A$4:$A$14,0),MATCH(1,($U$2=GRID!$B$1:$BI$1)*(КАЛЕНДАРЬ!$X18=GRID!$B$3:$BI$3),0))*GRID!$B$65*(1-GRID!$B$69),0))</f>
        <v>43000</v>
      </c>
      <c r="N158" s="48" cm="1">
        <f t="array" ref="N158">IF($I$2="Путешествия с детьми",
INDEX(GRID!$B$17:$BI$27,MATCH(M$7,GRID!$A$17:$A$27,0),MATCH(1,($U$2=GRID!$B$1:$BI$1)*(КАЛЕНДАРЬ!$X18=GRID!$B$3:$BI$3), 0))*GRID!$B$65,
ROUNDUP(INDEX(GRID!$B$17:$BI$27,MATCH(M$7,GRID!$A$17:$A$27,0),MATCH(1,($U$2=GRID!$B$1:$BI$1)*(КАЛЕНДАРЬ!$X18=GRID!$B$3:$BI$3), 0))*GRID!$B$65*(1-GRID!$B$69),0))</f>
        <v>45150</v>
      </c>
      <c r="O158" s="47" cm="1">
        <f t="array" ref="O158">IF($I$2="Путешествия с детьми",
INDEX(GRID!$B$4:$BI$14,MATCH(O$7,GRID!$A$4:$A$14,0),MATCH(1,($U$2=GRID!$B$1:$BI$1)*(КАЛЕНДАРЬ!$X18=GRID!$B$3:$BI$3), 0))*GRID!$B$65,
ROUNDUP(INDEX(GRID!$B$4:$BI$14,MATCH(O$7,GRID!$A$4:$A$14,0),MATCH(1,($U$2=GRID!$B$1:$BI$1)*(КАЛЕНДАРЬ!$X18=GRID!$B$3:$BI$3),0))*GRID!$B$65*(1-GRID!$B$69),0))</f>
        <v>48590</v>
      </c>
      <c r="P158" s="48" cm="1">
        <f t="array" ref="P158">IF($I$2="Путешествия с детьми",
INDEX(GRID!$B$17:$BI$27,MATCH(O$7,GRID!$A$17:$A$27,0),MATCH(1,($U$2=GRID!$B$1:$BI$1)*(КАЛЕНДАРЬ!$X18=GRID!$B$3:$BI$3), 0))*GRID!$B$65,
ROUNDUP(INDEX(GRID!$B$17:$BI$27,MATCH(O$7,GRID!$A$17:$A$27,0),MATCH(1,($U$2=GRID!$B$1:$BI$1)*(КАЛЕНДАРЬ!$X18=GRID!$B$3:$BI$3), 0))*GRID!$B$65*(1-GRID!$B$69),0))</f>
        <v>50740</v>
      </c>
      <c r="Q158" s="47" t="e" cm="1">
        <f t="array" ref="Q158">IF($I$2="Путешествия с детьми",
INDEX(GRID!$B$4:$BI$14,MATCH(Q$7,GRID!$A$4:$A$14,0),MATCH(1,($U$2=GRID!$B$1:$BI$1)*(КАЛЕНДАРЬ!$X18=GRID!$B$3:$BI$3), 0))*GRID!$B$65,
ROUNDUP(INDEX(GRID!$B$4:$BI$14,MATCH(Q$7,GRID!$A$4:$A$14,0),MATCH(1,($U$2=GRID!$B$1:$BI$1)*(КАЛЕНДАРЬ!$X18=GRID!$B$3:$BI$3),0))*GRID!$B$65*(1-GRID!$B$69),0))</f>
        <v>#N/A</v>
      </c>
      <c r="R158" s="48" t="e" cm="1">
        <f t="array" ref="R158">IF($I$2="Путешествия с детьми",
INDEX(GRID!$B$17:$BI$27,MATCH(Q$7,GRID!$A$17:$A$27,0),MATCH(1,($U$2=GRID!$B$1:$BI$1)*(КАЛЕНДАРЬ!$X18=GRID!$B$3:$BI$3), 0))*GRID!$B$65,
ROUNDUP(INDEX(GRID!$B$17:$BI$27,MATCH(Q$7,GRID!$A$17:$A$27,0),MATCH(1,($U$2=GRID!$B$1:$BI$1)*(КАЛЕНДАРЬ!$X18=GRID!$B$3:$BI$3), 0))*GRID!$B$65*(1-GRID!$B$69),0))</f>
        <v>#N/A</v>
      </c>
      <c r="S158" s="47" t="e" cm="1">
        <f t="array" ref="S158">IF($I$2="Путешествия с детьми",
INDEX(GRID!$B$4:$BI$14,MATCH(S$7,GRID!$A$4:$A$14,0),MATCH(1,($U$2=GRID!$B$1:$BI$1)*(КАЛЕНДАРЬ!$X18=GRID!$B$3:$BI$3), 0))*GRID!$B$65,
ROUNDUP(INDEX(GRID!$B$4:$BI$14,MATCH(S$7,GRID!$A$4:$A$14,0),MATCH(1,($U$2=GRID!$B$1:$BI$1)*(КАЛЕНДАРЬ!$X18=GRID!$B$3:$BI$3),0))*GRID!$B$65*(1-GRID!$B$69),0))</f>
        <v>#N/A</v>
      </c>
      <c r="T158" s="48" t="e" cm="1">
        <f t="array" ref="T158">IF($I$2="Путешествия с детьми",
INDEX(GRID!$B$17:$BI$27,MATCH(S$7,GRID!$A$17:$A$27,0),MATCH(1,($U$2=GRID!$B$1:$BI$1)*(КАЛЕНДАРЬ!$X18=GRID!$B$3:$BI$3), 0))*GRID!$B$65,
ROUNDUP(INDEX(GRID!$B$17:$BI$27,MATCH(S$7,GRID!$A$17:$A$27,0),MATCH(1,($U$2=GRID!$B$1:$BI$1)*(КАЛЕНДАРЬ!$X18=GRID!$B$3:$BI$3), 0))*GRID!$B$65*(1-GRID!$B$69),0))</f>
        <v>#N/A</v>
      </c>
      <c r="U158" s="47" cm="1">
        <f t="array" ref="U158">IF($I$2="Путешествия с детьми",
INDEX(GRID!$B$4:$BI$14,MATCH(U$7,GRID!$A$4:$A$14,0),MATCH(1,($U$2=GRID!$B$1:$BI$1)*(КАЛЕНДАРЬ!$X18=GRID!$B$3:$BI$3), 0))*GRID!$B$65,
ROUNDUP(INDEX(GRID!$B$4:$BI$14,MATCH(U$7,GRID!$A$4:$A$14,0),MATCH(1,($U$2=GRID!$B$1:$BI$1)*(КАЛЕНДАРЬ!$X18=GRID!$B$3:$BI$3),0))*GRID!$B$65*(1-GRID!$B$69),0))</f>
        <v>75680</v>
      </c>
      <c r="V158" s="48" cm="1">
        <f t="array" ref="V158">IF($I$2="Путешествия с детьми",
INDEX(GRID!$B$17:$BI$27,MATCH(U$7,GRID!$A$17:$A$27,0),MATCH(1,($U$2=GRID!$B$1:$BI$1)*(КАЛЕНДАРЬ!$X18=GRID!$B$3:$BI$3), 0))*GRID!$B$65,
ROUNDUP(INDEX(GRID!$B$17:$BI$27,MATCH(U$7,GRID!$A$17:$A$27,0),MATCH(1,($U$2=GRID!$B$1:$BI$1)*(КАЛЕНДАРЬ!$X18=GRID!$B$3:$BI$3), 0))*GRID!$B$65*(1-GRID!$B$69),0))</f>
        <v>77830</v>
      </c>
      <c r="W158" s="47" cm="1">
        <f t="array" ref="W158">IF($I$2="Путешествия с детьми",
INDEX(GRID!$B$4:$BI$14,MATCH(W$7,GRID!$A$4:$A$14,0),MATCH(1,($U$2=GRID!$B$1:$BI$1)*(КАЛЕНДАРЬ!$X18=GRID!$B$3:$BI$3), 0))*GRID!$B$65,
ROUNDUP(INDEX(GRID!$B$4:$BI$14,MATCH(W$7,GRID!$A$4:$A$14,0),MATCH(1,($U$2=GRID!$B$1:$BI$1)*(КАЛЕНДАРЬ!$X18=GRID!$B$3:$BI$3),0))*GRID!$B$65*(1-GRID!$B$69),0))</f>
        <v>272620</v>
      </c>
      <c r="X158" s="48" cm="1">
        <f t="array" ref="X158">IF($I$2="Путешествия с детьми",
INDEX(GRID!$B$17:$BI$27,MATCH(W$7,GRID!$A$17:$A$27,0),MATCH(1,($U$2=GRID!$B$1:$BI$1)*(КАЛЕНДАРЬ!$X18=GRID!$B$3:$BI$3), 0))*GRID!$B$65,
ROUNDUP(INDEX(GRID!$B$17:$BI$27,MATCH(W$7,GRID!$A$17:$A$27,0),MATCH(1,($U$2=GRID!$B$1:$BI$1)*(КАЛЕНДАРЬ!$X18=GRID!$B$3:$BI$3), 0))*GRID!$B$65*(1-GRID!$B$69),0))</f>
        <v>274770</v>
      </c>
    </row>
    <row r="159" spans="1:24" hidden="1" x14ac:dyDescent="0.2">
      <c r="A159" s="117" t="s">
        <v>43</v>
      </c>
      <c r="B159" s="117">
        <v>16</v>
      </c>
      <c r="C159" s="138" cm="1">
        <f t="array" ref="C159">IF($I$2="Путешествия с детьми",
INDEX(GRID!$B$4:$BI$14,MATCH(C$7,GRID!$A$4:$A$14,0),MATCH(1,($U$2=GRID!$B$1:$BI$1)*(КАЛЕНДАРЬ!$X19=GRID!$B$3:$BI$3), 0))*GRID!$B$65,
ROUNDUP(INDEX(GRID!$B$4:$BI$14,MATCH(C$7,GRID!$A$4:$A$14,0),MATCH(1,($U$2=GRID!$B$1:$BI$1)*(КАЛЕНДАРЬ!$X19=GRID!$B$3:$BI$3),0))*GRID!$B$65*(1-GRID!$B$69),0))</f>
        <v>24940</v>
      </c>
      <c r="D159" s="48" cm="1">
        <f t="array" ref="D159">IF($I$2="Путешествия с детьми",
INDEX(GRID!$B$17:$BI$27,MATCH(C$7,GRID!$A$17:$A$27,0),MATCH(1,($U$2=GRID!$B$1:$BI$1)*(КАЛЕНДАРЬ!$X19=GRID!$B$3:$BI$3), 0))*GRID!$B$65,
ROUNDUP(INDEX(GRID!$B$17:$BI$27,MATCH(C$7,GRID!$A$17:$A$27,0),MATCH(1,($U$2=GRID!$B$1:$BI$1)*(КАЛЕНДАРЬ!$X19=GRID!$B$3:$BI$3), 0))*GRID!$B$65*(1-GRID!$B$69),0))</f>
        <v>27090</v>
      </c>
      <c r="E159" s="47" cm="1">
        <f t="array" ref="E159">IF($I$2="Путешествия с детьми",
INDEX(GRID!$B$4:$BI$14,MATCH(E$7,GRID!$A$4:$A$14,0),MATCH(1,($U$2=GRID!$B$1:$BI$1)*(КАЛЕНДАРЬ!$X19=GRID!$B$3:$BI$3), 0))*GRID!$B$65,
ROUNDUP(INDEX(GRID!$B$4:$BI$14,MATCH(E$7,GRID!$A$4:$A$14,0),MATCH(1,($U$2=GRID!$B$1:$BI$1)*(КАЛЕНДАРЬ!$X19=GRID!$B$3:$BI$3),0))*GRID!$B$65*(1-GRID!$B$69),0))</f>
        <v>27864</v>
      </c>
      <c r="F159" s="48" cm="1">
        <f t="array" ref="F159">IF($I$2="Путешествия с детьми",
INDEX(GRID!$B$17:$BI$27,MATCH(E$7,GRID!$A$17:$A$27,0),MATCH(1,($U$2=GRID!$B$1:$BI$1)*(КАЛЕНДАРЬ!$X19=GRID!$B$3:$BI$3), 0))*GRID!$B$65,
ROUNDUP(INDEX(GRID!$B$17:$BI$27,MATCH(E$7,GRID!$A$17:$A$27,0),MATCH(1,($U$2=GRID!$B$1:$BI$1)*(КАЛЕНДАРЬ!$X19=GRID!$B$3:$BI$3), 0))*GRID!$B$65*(1-GRID!$B$69),0))</f>
        <v>30014</v>
      </c>
      <c r="G159" s="47" t="e" cm="1">
        <f t="array" ref="G159">IF($I$2="Путешествия с детьми",
INDEX(GRID!$B$4:$BI$14,MATCH(G$7,GRID!$A$4:$A$14,0),MATCH(1,($U$2=GRID!$B$1:$BI$1)*(КАЛЕНДАРЬ!$X19=GRID!$B$3:$BI$3), 0))*GRID!$B$65,
ROUNDUP(INDEX(GRID!$B$4:$BI$14,MATCH(G$7,GRID!$A$4:$A$14,0),MATCH(1,($U$2=GRID!$B$1:$BI$1)*(КАЛЕНДАРЬ!$X19=GRID!$B$3:$BI$3),0))*GRID!$B$65*(1-GRID!$B$69),0))</f>
        <v>#N/A</v>
      </c>
      <c r="H159" s="48" t="e" cm="1">
        <f t="array" ref="H159">IF($I$2="Путешествия с детьми",
INDEX(GRID!$B$17:$BI$27,MATCH(G$7,GRID!$A$17:$A$27,0),MATCH(1,($U$2=GRID!$B$1:$BI$1)*(КАЛЕНДАРЬ!$X19=GRID!$B$3:$BI$3), 0))*GRID!$B$65,
ROUNDUP(INDEX(GRID!$B$17:$BI$27,MATCH(G$7,GRID!$A$17:$A$27,0),MATCH(1,($U$2=GRID!$B$1:$BI$1)*(КАЛЕНДАРЬ!$X19=GRID!$B$3:$BI$3), 0))*GRID!$B$65*(1-GRID!$B$69),0))</f>
        <v>#N/A</v>
      </c>
      <c r="I159" s="47" t="e" cm="1">
        <f t="array" ref="I159">IF($I$2="Путешествия с детьми",
INDEX(GRID!$B$4:$BI$14,MATCH(I$7,GRID!$A$4:$A$14,0),MATCH(1,($U$2=GRID!$B$1:$BI$1)*(КАЛЕНДАРЬ!$X19=GRID!$B$3:$BI$3), 0))*GRID!$B$65,
ROUNDUP(INDEX(GRID!$B$4:$BI$14,MATCH(I$7,GRID!$A$4:$A$14,0),MATCH(1,($U$2=GRID!$B$1:$BI$1)*(КАЛЕНДАРЬ!$X19=GRID!$B$3:$BI$3),0))*GRID!$B$65*(1-GRID!$B$69),0))</f>
        <v>#N/A</v>
      </c>
      <c r="J159" s="48" t="e" cm="1">
        <f t="array" ref="J159">IF($I$2="Путешествия с детьми",
INDEX(GRID!$B$17:$BI$27,MATCH(I$7,GRID!$A$17:$A$27,0),MATCH(1,($U$2=GRID!$B$1:$BI$1)*(КАЛЕНДАРЬ!$X19=GRID!$B$3:$BI$3), 0))*GRID!$B$65,
ROUNDUP(INDEX(GRID!$B$17:$BI$27,MATCH(I$7,GRID!$A$17:$A$27,0),MATCH(1,($U$2=GRID!$B$1:$BI$1)*(КАЛЕНДАРЬ!$X19=GRID!$B$3:$BI$3), 0))*GRID!$B$65*(1-GRID!$B$69),0))</f>
        <v>#N/A</v>
      </c>
      <c r="K159" s="47" cm="1">
        <f t="array" ref="K159">IF($I$2="Путешествия с детьми",
INDEX(GRID!$B$4:$BI$14,MATCH(K$7,GRID!$A$4:$A$14,0),MATCH(1,($U$2=GRID!$B$1:$BI$1)*(КАЛЕНДАРЬ!$X19=GRID!$B$3:$BI$3), 0))*GRID!$B$65,
ROUNDUP(INDEX(GRID!$B$4:$BI$14,MATCH(K$7,GRID!$A$4:$A$14,0),MATCH(1,($U$2=GRID!$B$1:$BI$1)*(КАЛЕНДАРЬ!$X19=GRID!$B$3:$BI$3),0))*GRID!$B$65*(1-GRID!$B$69),0))</f>
        <v>38528</v>
      </c>
      <c r="L159" s="48" cm="1">
        <f t="array" ref="L159">IF($I$2="Путешествия с детьми",
INDEX(GRID!$B$17:$BI$27,MATCH(K$7,GRID!$A$17:$A$27,0),MATCH(1,($U$2=GRID!$B$1:$BI$1)*(КАЛЕНДАРЬ!$X19=GRID!$B$3:$BI$3), 0))*GRID!$B$65,
ROUNDUP(INDEX(GRID!$B$17:$BI$27,MATCH(K$7,GRID!$A$17:$A$27,0),MATCH(1,($U$2=GRID!$B$1:$BI$1)*(КАЛЕНДАРЬ!$X19=GRID!$B$3:$BI$3), 0))*GRID!$B$65*(1-GRID!$B$69),0))</f>
        <v>40678</v>
      </c>
      <c r="M159" s="47" cm="1">
        <f t="array" ref="M159">IF($I$2="Путешествия с детьми",
INDEX(GRID!$B$4:$BI$14,MATCH(M$7,GRID!$A$4:$A$14,0),MATCH(1,($U$2=GRID!$B$1:$BI$1)*(КАЛЕНДАРЬ!$X19=GRID!$B$3:$BI$3), 0))*GRID!$B$65,
ROUNDUP(INDEX(GRID!$B$4:$BI$14,MATCH(M$7,GRID!$A$4:$A$14,0),MATCH(1,($U$2=GRID!$B$1:$BI$1)*(КАЛЕНДАРЬ!$X19=GRID!$B$3:$BI$3),0))*GRID!$B$65*(1-GRID!$B$69),0))</f>
        <v>43000</v>
      </c>
      <c r="N159" s="48" cm="1">
        <f t="array" ref="N159">IF($I$2="Путешествия с детьми",
INDEX(GRID!$B$17:$BI$27,MATCH(M$7,GRID!$A$17:$A$27,0),MATCH(1,($U$2=GRID!$B$1:$BI$1)*(КАЛЕНДАРЬ!$X19=GRID!$B$3:$BI$3), 0))*GRID!$B$65,
ROUNDUP(INDEX(GRID!$B$17:$BI$27,MATCH(M$7,GRID!$A$17:$A$27,0),MATCH(1,($U$2=GRID!$B$1:$BI$1)*(КАЛЕНДАРЬ!$X19=GRID!$B$3:$BI$3), 0))*GRID!$B$65*(1-GRID!$B$69),0))</f>
        <v>45150</v>
      </c>
      <c r="O159" s="47" cm="1">
        <f t="array" ref="O159">IF($I$2="Путешествия с детьми",
INDEX(GRID!$B$4:$BI$14,MATCH(O$7,GRID!$A$4:$A$14,0),MATCH(1,($U$2=GRID!$B$1:$BI$1)*(КАЛЕНДАРЬ!$X19=GRID!$B$3:$BI$3), 0))*GRID!$B$65,
ROUNDUP(INDEX(GRID!$B$4:$BI$14,MATCH(O$7,GRID!$A$4:$A$14,0),MATCH(1,($U$2=GRID!$B$1:$BI$1)*(КАЛЕНДАРЬ!$X19=GRID!$B$3:$BI$3),0))*GRID!$B$65*(1-GRID!$B$69),0))</f>
        <v>48590</v>
      </c>
      <c r="P159" s="48" cm="1">
        <f t="array" ref="P159">IF($I$2="Путешествия с детьми",
INDEX(GRID!$B$17:$BI$27,MATCH(O$7,GRID!$A$17:$A$27,0),MATCH(1,($U$2=GRID!$B$1:$BI$1)*(КАЛЕНДАРЬ!$X19=GRID!$B$3:$BI$3), 0))*GRID!$B$65,
ROUNDUP(INDEX(GRID!$B$17:$BI$27,MATCH(O$7,GRID!$A$17:$A$27,0),MATCH(1,($U$2=GRID!$B$1:$BI$1)*(КАЛЕНДАРЬ!$X19=GRID!$B$3:$BI$3), 0))*GRID!$B$65*(1-GRID!$B$69),0))</f>
        <v>50740</v>
      </c>
      <c r="Q159" s="47" t="e" cm="1">
        <f t="array" ref="Q159">IF($I$2="Путешествия с детьми",
INDEX(GRID!$B$4:$BI$14,MATCH(Q$7,GRID!$A$4:$A$14,0),MATCH(1,($U$2=GRID!$B$1:$BI$1)*(КАЛЕНДАРЬ!$X19=GRID!$B$3:$BI$3), 0))*GRID!$B$65,
ROUNDUP(INDEX(GRID!$B$4:$BI$14,MATCH(Q$7,GRID!$A$4:$A$14,0),MATCH(1,($U$2=GRID!$B$1:$BI$1)*(КАЛЕНДАРЬ!$X19=GRID!$B$3:$BI$3),0))*GRID!$B$65*(1-GRID!$B$69),0))</f>
        <v>#N/A</v>
      </c>
      <c r="R159" s="48" t="e" cm="1">
        <f t="array" ref="R159">IF($I$2="Путешествия с детьми",
INDEX(GRID!$B$17:$BI$27,MATCH(Q$7,GRID!$A$17:$A$27,0),MATCH(1,($U$2=GRID!$B$1:$BI$1)*(КАЛЕНДАРЬ!$X19=GRID!$B$3:$BI$3), 0))*GRID!$B$65,
ROUNDUP(INDEX(GRID!$B$17:$BI$27,MATCH(Q$7,GRID!$A$17:$A$27,0),MATCH(1,($U$2=GRID!$B$1:$BI$1)*(КАЛЕНДАРЬ!$X19=GRID!$B$3:$BI$3), 0))*GRID!$B$65*(1-GRID!$B$69),0))</f>
        <v>#N/A</v>
      </c>
      <c r="S159" s="47" t="e" cm="1">
        <f t="array" ref="S159">IF($I$2="Путешествия с детьми",
INDEX(GRID!$B$4:$BI$14,MATCH(S$7,GRID!$A$4:$A$14,0),MATCH(1,($U$2=GRID!$B$1:$BI$1)*(КАЛЕНДАРЬ!$X19=GRID!$B$3:$BI$3), 0))*GRID!$B$65,
ROUNDUP(INDEX(GRID!$B$4:$BI$14,MATCH(S$7,GRID!$A$4:$A$14,0),MATCH(1,($U$2=GRID!$B$1:$BI$1)*(КАЛЕНДАРЬ!$X19=GRID!$B$3:$BI$3),0))*GRID!$B$65*(1-GRID!$B$69),0))</f>
        <v>#N/A</v>
      </c>
      <c r="T159" s="48" t="e" cm="1">
        <f t="array" ref="T159">IF($I$2="Путешествия с детьми",
INDEX(GRID!$B$17:$BI$27,MATCH(S$7,GRID!$A$17:$A$27,0),MATCH(1,($U$2=GRID!$B$1:$BI$1)*(КАЛЕНДАРЬ!$X19=GRID!$B$3:$BI$3), 0))*GRID!$B$65,
ROUNDUP(INDEX(GRID!$B$17:$BI$27,MATCH(S$7,GRID!$A$17:$A$27,0),MATCH(1,($U$2=GRID!$B$1:$BI$1)*(КАЛЕНДАРЬ!$X19=GRID!$B$3:$BI$3), 0))*GRID!$B$65*(1-GRID!$B$69),0))</f>
        <v>#N/A</v>
      </c>
      <c r="U159" s="47" cm="1">
        <f t="array" ref="U159">IF($I$2="Путешествия с детьми",
INDEX(GRID!$B$4:$BI$14,MATCH(U$7,GRID!$A$4:$A$14,0),MATCH(1,($U$2=GRID!$B$1:$BI$1)*(КАЛЕНДАРЬ!$X19=GRID!$B$3:$BI$3), 0))*GRID!$B$65,
ROUNDUP(INDEX(GRID!$B$4:$BI$14,MATCH(U$7,GRID!$A$4:$A$14,0),MATCH(1,($U$2=GRID!$B$1:$BI$1)*(КАЛЕНДАРЬ!$X19=GRID!$B$3:$BI$3),0))*GRID!$B$65*(1-GRID!$B$69),0))</f>
        <v>75680</v>
      </c>
      <c r="V159" s="48" cm="1">
        <f t="array" ref="V159">IF($I$2="Путешествия с детьми",
INDEX(GRID!$B$17:$BI$27,MATCH(U$7,GRID!$A$17:$A$27,0),MATCH(1,($U$2=GRID!$B$1:$BI$1)*(КАЛЕНДАРЬ!$X19=GRID!$B$3:$BI$3), 0))*GRID!$B$65,
ROUNDUP(INDEX(GRID!$B$17:$BI$27,MATCH(U$7,GRID!$A$17:$A$27,0),MATCH(1,($U$2=GRID!$B$1:$BI$1)*(КАЛЕНДАРЬ!$X19=GRID!$B$3:$BI$3), 0))*GRID!$B$65*(1-GRID!$B$69),0))</f>
        <v>77830</v>
      </c>
      <c r="W159" s="47" cm="1">
        <f t="array" ref="W159">IF($I$2="Путешествия с детьми",
INDEX(GRID!$B$4:$BI$14,MATCH(W$7,GRID!$A$4:$A$14,0),MATCH(1,($U$2=GRID!$B$1:$BI$1)*(КАЛЕНДАРЬ!$X19=GRID!$B$3:$BI$3), 0))*GRID!$B$65,
ROUNDUP(INDEX(GRID!$B$4:$BI$14,MATCH(W$7,GRID!$A$4:$A$14,0),MATCH(1,($U$2=GRID!$B$1:$BI$1)*(КАЛЕНДАРЬ!$X19=GRID!$B$3:$BI$3),0))*GRID!$B$65*(1-GRID!$B$69),0))</f>
        <v>272620</v>
      </c>
      <c r="X159" s="48" cm="1">
        <f t="array" ref="X159">IF($I$2="Путешествия с детьми",
INDEX(GRID!$B$17:$BI$27,MATCH(W$7,GRID!$A$17:$A$27,0),MATCH(1,($U$2=GRID!$B$1:$BI$1)*(КАЛЕНДАРЬ!$X19=GRID!$B$3:$BI$3), 0))*GRID!$B$65,
ROUNDUP(INDEX(GRID!$B$17:$BI$27,MATCH(W$7,GRID!$A$17:$A$27,0),MATCH(1,($U$2=GRID!$B$1:$BI$1)*(КАЛЕНДАРЬ!$X19=GRID!$B$3:$BI$3), 0))*GRID!$B$65*(1-GRID!$B$69),0))</f>
        <v>274770</v>
      </c>
    </row>
    <row r="160" spans="1:24" hidden="1" x14ac:dyDescent="0.2">
      <c r="A160" s="117" t="s">
        <v>44</v>
      </c>
      <c r="B160" s="117">
        <v>17</v>
      </c>
      <c r="C160" s="138" cm="1">
        <f t="array" ref="C160">IF($I$2="Путешествия с детьми",
INDEX(GRID!$B$4:$BI$14,MATCH(C$7,GRID!$A$4:$A$14,0),MATCH(1,($U$2=GRID!$B$1:$BI$1)*(КАЛЕНДАРЬ!$X20=GRID!$B$3:$BI$3), 0))*GRID!$B$65,
ROUNDUP(INDEX(GRID!$B$4:$BI$14,MATCH(C$7,GRID!$A$4:$A$14,0),MATCH(1,($U$2=GRID!$B$1:$BI$1)*(КАЛЕНДАРЬ!$X20=GRID!$B$3:$BI$3),0))*GRID!$B$65*(1-GRID!$B$69),0))</f>
        <v>23650</v>
      </c>
      <c r="D160" s="48" cm="1">
        <f t="array" ref="D160">IF($I$2="Путешествия с детьми",
INDEX(GRID!$B$17:$BI$27,MATCH(C$7,GRID!$A$17:$A$27,0),MATCH(1,($U$2=GRID!$B$1:$BI$1)*(КАЛЕНДАРЬ!$X20=GRID!$B$3:$BI$3), 0))*GRID!$B$65,
ROUNDUP(INDEX(GRID!$B$17:$BI$27,MATCH(C$7,GRID!$A$17:$A$27,0),MATCH(1,($U$2=GRID!$B$1:$BI$1)*(КАЛЕНДАРЬ!$X20=GRID!$B$3:$BI$3), 0))*GRID!$B$65*(1-GRID!$B$69),0))</f>
        <v>25800</v>
      </c>
      <c r="E160" s="47" cm="1">
        <f t="array" ref="E160">IF($I$2="Путешествия с детьми",
INDEX(GRID!$B$4:$BI$14,MATCH(E$7,GRID!$A$4:$A$14,0),MATCH(1,($U$2=GRID!$B$1:$BI$1)*(КАЛЕНДАРЬ!$X20=GRID!$B$3:$BI$3), 0))*GRID!$B$65,
ROUNDUP(INDEX(GRID!$B$4:$BI$14,MATCH(E$7,GRID!$A$4:$A$14,0),MATCH(1,($U$2=GRID!$B$1:$BI$1)*(КАЛЕНДАРЬ!$X20=GRID!$B$3:$BI$3),0))*GRID!$B$65*(1-GRID!$B$69),0))</f>
        <v>26316</v>
      </c>
      <c r="F160" s="48" cm="1">
        <f t="array" ref="F160">IF($I$2="Путешествия с детьми",
INDEX(GRID!$B$17:$BI$27,MATCH(E$7,GRID!$A$17:$A$27,0),MATCH(1,($U$2=GRID!$B$1:$BI$1)*(КАЛЕНДАРЬ!$X20=GRID!$B$3:$BI$3), 0))*GRID!$B$65,
ROUNDUP(INDEX(GRID!$B$17:$BI$27,MATCH(E$7,GRID!$A$17:$A$27,0),MATCH(1,($U$2=GRID!$B$1:$BI$1)*(КАЛЕНДАРЬ!$X20=GRID!$B$3:$BI$3), 0))*GRID!$B$65*(1-GRID!$B$69),0))</f>
        <v>28466</v>
      </c>
      <c r="G160" s="47" t="e" cm="1">
        <f t="array" ref="G160">IF($I$2="Путешествия с детьми",
INDEX(GRID!$B$4:$BI$14,MATCH(G$7,GRID!$A$4:$A$14,0),MATCH(1,($U$2=GRID!$B$1:$BI$1)*(КАЛЕНДАРЬ!$X20=GRID!$B$3:$BI$3), 0))*GRID!$B$65,
ROUNDUP(INDEX(GRID!$B$4:$BI$14,MATCH(G$7,GRID!$A$4:$A$14,0),MATCH(1,($U$2=GRID!$B$1:$BI$1)*(КАЛЕНДАРЬ!$X20=GRID!$B$3:$BI$3),0))*GRID!$B$65*(1-GRID!$B$69),0))</f>
        <v>#N/A</v>
      </c>
      <c r="H160" s="48" t="e" cm="1">
        <f t="array" ref="H160">IF($I$2="Путешествия с детьми",
INDEX(GRID!$B$17:$BI$27,MATCH(G$7,GRID!$A$17:$A$27,0),MATCH(1,($U$2=GRID!$B$1:$BI$1)*(КАЛЕНДАРЬ!$X20=GRID!$B$3:$BI$3), 0))*GRID!$B$65,
ROUNDUP(INDEX(GRID!$B$17:$BI$27,MATCH(G$7,GRID!$A$17:$A$27,0),MATCH(1,($U$2=GRID!$B$1:$BI$1)*(КАЛЕНДАРЬ!$X20=GRID!$B$3:$BI$3), 0))*GRID!$B$65*(1-GRID!$B$69),0))</f>
        <v>#N/A</v>
      </c>
      <c r="I160" s="47" t="e" cm="1">
        <f t="array" ref="I160">IF($I$2="Путешествия с детьми",
INDEX(GRID!$B$4:$BI$14,MATCH(I$7,GRID!$A$4:$A$14,0),MATCH(1,($U$2=GRID!$B$1:$BI$1)*(КАЛЕНДАРЬ!$X20=GRID!$B$3:$BI$3), 0))*GRID!$B$65,
ROUNDUP(INDEX(GRID!$B$4:$BI$14,MATCH(I$7,GRID!$A$4:$A$14,0),MATCH(1,($U$2=GRID!$B$1:$BI$1)*(КАЛЕНДАРЬ!$X20=GRID!$B$3:$BI$3),0))*GRID!$B$65*(1-GRID!$B$69),0))</f>
        <v>#N/A</v>
      </c>
      <c r="J160" s="48" t="e" cm="1">
        <f t="array" ref="J160">IF($I$2="Путешествия с детьми",
INDEX(GRID!$B$17:$BI$27,MATCH(I$7,GRID!$A$17:$A$27,0),MATCH(1,($U$2=GRID!$B$1:$BI$1)*(КАЛЕНДАРЬ!$X20=GRID!$B$3:$BI$3), 0))*GRID!$B$65,
ROUNDUP(INDEX(GRID!$B$17:$BI$27,MATCH(I$7,GRID!$A$17:$A$27,0),MATCH(1,($U$2=GRID!$B$1:$BI$1)*(КАЛЕНДАРЬ!$X20=GRID!$B$3:$BI$3), 0))*GRID!$B$65*(1-GRID!$B$69),0))</f>
        <v>#N/A</v>
      </c>
      <c r="K160" s="47" cm="1">
        <f t="array" ref="K160">IF($I$2="Путешествия с детьми",
INDEX(GRID!$B$4:$BI$14,MATCH(K$7,GRID!$A$4:$A$14,0),MATCH(1,($U$2=GRID!$B$1:$BI$1)*(КАЛЕНДАРЬ!$X20=GRID!$B$3:$BI$3), 0))*GRID!$B$65,
ROUNDUP(INDEX(GRID!$B$4:$BI$14,MATCH(K$7,GRID!$A$4:$A$14,0),MATCH(1,($U$2=GRID!$B$1:$BI$1)*(КАЛЕНДАРЬ!$X20=GRID!$B$3:$BI$3),0))*GRID!$B$65*(1-GRID!$B$69),0))</f>
        <v>36378</v>
      </c>
      <c r="L160" s="48" cm="1">
        <f t="array" ref="L160">IF($I$2="Путешествия с детьми",
INDEX(GRID!$B$17:$BI$27,MATCH(K$7,GRID!$A$17:$A$27,0),MATCH(1,($U$2=GRID!$B$1:$BI$1)*(КАЛЕНДАРЬ!$X20=GRID!$B$3:$BI$3), 0))*GRID!$B$65,
ROUNDUP(INDEX(GRID!$B$17:$BI$27,MATCH(K$7,GRID!$A$17:$A$27,0),MATCH(1,($U$2=GRID!$B$1:$BI$1)*(КАЛЕНДАРЬ!$X20=GRID!$B$3:$BI$3), 0))*GRID!$B$65*(1-GRID!$B$69),0))</f>
        <v>38528</v>
      </c>
      <c r="M160" s="47" cm="1">
        <f t="array" ref="M160">IF($I$2="Путешествия с детьми",
INDEX(GRID!$B$4:$BI$14,MATCH(M$7,GRID!$A$4:$A$14,0),MATCH(1,($U$2=GRID!$B$1:$BI$1)*(КАЛЕНДАРЬ!$X20=GRID!$B$3:$BI$3), 0))*GRID!$B$65,
ROUNDUP(INDEX(GRID!$B$4:$BI$14,MATCH(M$7,GRID!$A$4:$A$14,0),MATCH(1,($U$2=GRID!$B$1:$BI$1)*(КАЛЕНДАРЬ!$X20=GRID!$B$3:$BI$3),0))*GRID!$B$65*(1-GRID!$B$69),0))</f>
        <v>40506</v>
      </c>
      <c r="N160" s="48" cm="1">
        <f t="array" ref="N160">IF($I$2="Путешествия с детьми",
INDEX(GRID!$B$17:$BI$27,MATCH(M$7,GRID!$A$17:$A$27,0),MATCH(1,($U$2=GRID!$B$1:$BI$1)*(КАЛЕНДАРЬ!$X20=GRID!$B$3:$BI$3), 0))*GRID!$B$65,
ROUNDUP(INDEX(GRID!$B$17:$BI$27,MATCH(M$7,GRID!$A$17:$A$27,0),MATCH(1,($U$2=GRID!$B$1:$BI$1)*(КАЛЕНДАРЬ!$X20=GRID!$B$3:$BI$3), 0))*GRID!$B$65*(1-GRID!$B$69),0))</f>
        <v>42656</v>
      </c>
      <c r="O160" s="47" cm="1">
        <f t="array" ref="O160">IF($I$2="Путешествия с детьми",
INDEX(GRID!$B$4:$BI$14,MATCH(O$7,GRID!$A$4:$A$14,0),MATCH(1,($U$2=GRID!$B$1:$BI$1)*(КАЛЕНДАРЬ!$X20=GRID!$B$3:$BI$3), 0))*GRID!$B$65,
ROUNDUP(INDEX(GRID!$B$4:$BI$14,MATCH(O$7,GRID!$A$4:$A$14,0),MATCH(1,($U$2=GRID!$B$1:$BI$1)*(КАЛЕНДАРЬ!$X20=GRID!$B$3:$BI$3),0))*GRID!$B$65*(1-GRID!$B$69),0))</f>
        <v>46010</v>
      </c>
      <c r="P160" s="48" cm="1">
        <f t="array" ref="P160">IF($I$2="Путешествия с детьми",
INDEX(GRID!$B$17:$BI$27,MATCH(O$7,GRID!$A$17:$A$27,0),MATCH(1,($U$2=GRID!$B$1:$BI$1)*(КАЛЕНДАРЬ!$X20=GRID!$B$3:$BI$3), 0))*GRID!$B$65,
ROUNDUP(INDEX(GRID!$B$17:$BI$27,MATCH(O$7,GRID!$A$17:$A$27,0),MATCH(1,($U$2=GRID!$B$1:$BI$1)*(КАЛЕНДАРЬ!$X20=GRID!$B$3:$BI$3), 0))*GRID!$B$65*(1-GRID!$B$69),0))</f>
        <v>48160</v>
      </c>
      <c r="Q160" s="47" t="e" cm="1">
        <f t="array" ref="Q160">IF($I$2="Путешествия с детьми",
INDEX(GRID!$B$4:$BI$14,MATCH(Q$7,GRID!$A$4:$A$14,0),MATCH(1,($U$2=GRID!$B$1:$BI$1)*(КАЛЕНДАРЬ!$X20=GRID!$B$3:$BI$3), 0))*GRID!$B$65,
ROUNDUP(INDEX(GRID!$B$4:$BI$14,MATCH(Q$7,GRID!$A$4:$A$14,0),MATCH(1,($U$2=GRID!$B$1:$BI$1)*(КАЛЕНДАРЬ!$X20=GRID!$B$3:$BI$3),0))*GRID!$B$65*(1-GRID!$B$69),0))</f>
        <v>#N/A</v>
      </c>
      <c r="R160" s="48" t="e" cm="1">
        <f t="array" ref="R160">IF($I$2="Путешествия с детьми",
INDEX(GRID!$B$17:$BI$27,MATCH(Q$7,GRID!$A$17:$A$27,0),MATCH(1,($U$2=GRID!$B$1:$BI$1)*(КАЛЕНДАРЬ!$X20=GRID!$B$3:$BI$3), 0))*GRID!$B$65,
ROUNDUP(INDEX(GRID!$B$17:$BI$27,MATCH(Q$7,GRID!$A$17:$A$27,0),MATCH(1,($U$2=GRID!$B$1:$BI$1)*(КАЛЕНДАРЬ!$X20=GRID!$B$3:$BI$3), 0))*GRID!$B$65*(1-GRID!$B$69),0))</f>
        <v>#N/A</v>
      </c>
      <c r="S160" s="47" t="e" cm="1">
        <f t="array" ref="S160">IF($I$2="Путешествия с детьми",
INDEX(GRID!$B$4:$BI$14,MATCH(S$7,GRID!$A$4:$A$14,0),MATCH(1,($U$2=GRID!$B$1:$BI$1)*(КАЛЕНДАРЬ!$X20=GRID!$B$3:$BI$3), 0))*GRID!$B$65,
ROUNDUP(INDEX(GRID!$B$4:$BI$14,MATCH(S$7,GRID!$A$4:$A$14,0),MATCH(1,($U$2=GRID!$B$1:$BI$1)*(КАЛЕНДАРЬ!$X20=GRID!$B$3:$BI$3),0))*GRID!$B$65*(1-GRID!$B$69),0))</f>
        <v>#N/A</v>
      </c>
      <c r="T160" s="48" t="e" cm="1">
        <f t="array" ref="T160">IF($I$2="Путешествия с детьми",
INDEX(GRID!$B$17:$BI$27,MATCH(S$7,GRID!$A$17:$A$27,0),MATCH(1,($U$2=GRID!$B$1:$BI$1)*(КАЛЕНДАРЬ!$X20=GRID!$B$3:$BI$3), 0))*GRID!$B$65,
ROUNDUP(INDEX(GRID!$B$17:$BI$27,MATCH(S$7,GRID!$A$17:$A$27,0),MATCH(1,($U$2=GRID!$B$1:$BI$1)*(КАЛЕНДАРЬ!$X20=GRID!$B$3:$BI$3), 0))*GRID!$B$65*(1-GRID!$B$69),0))</f>
        <v>#N/A</v>
      </c>
      <c r="U160" s="47" cm="1">
        <f t="array" ref="U160">IF($I$2="Путешествия с детьми",
INDEX(GRID!$B$4:$BI$14,MATCH(U$7,GRID!$A$4:$A$14,0),MATCH(1,($U$2=GRID!$B$1:$BI$1)*(КАЛЕНДАРЬ!$X20=GRID!$B$3:$BI$3), 0))*GRID!$B$65,
ROUNDUP(INDEX(GRID!$B$4:$BI$14,MATCH(U$7,GRID!$A$4:$A$14,0),MATCH(1,($U$2=GRID!$B$1:$BI$1)*(КАЛЕНДАРЬ!$X20=GRID!$B$3:$BI$3),0))*GRID!$B$65*(1-GRID!$B$69),0))</f>
        <v>71380</v>
      </c>
      <c r="V160" s="48" cm="1">
        <f t="array" ref="V160">IF($I$2="Путешествия с детьми",
INDEX(GRID!$B$17:$BI$27,MATCH(U$7,GRID!$A$17:$A$27,0),MATCH(1,($U$2=GRID!$B$1:$BI$1)*(КАЛЕНДАРЬ!$X20=GRID!$B$3:$BI$3), 0))*GRID!$B$65,
ROUNDUP(INDEX(GRID!$B$17:$BI$27,MATCH(U$7,GRID!$A$17:$A$27,0),MATCH(1,($U$2=GRID!$B$1:$BI$1)*(КАЛЕНДАРЬ!$X20=GRID!$B$3:$BI$3), 0))*GRID!$B$65*(1-GRID!$B$69),0))</f>
        <v>73530</v>
      </c>
      <c r="W160" s="47" cm="1">
        <f t="array" ref="W160">IF($I$2="Путешествия с детьми",
INDEX(GRID!$B$4:$BI$14,MATCH(W$7,GRID!$A$4:$A$14,0),MATCH(1,($U$2=GRID!$B$1:$BI$1)*(КАЛЕНДАРЬ!$X20=GRID!$B$3:$BI$3), 0))*GRID!$B$65,
ROUNDUP(INDEX(GRID!$B$4:$BI$14,MATCH(W$7,GRID!$A$4:$A$14,0),MATCH(1,($U$2=GRID!$B$1:$BI$1)*(КАЛЕНДАРЬ!$X20=GRID!$B$3:$BI$3),0))*GRID!$B$65*(1-GRID!$B$69),0))</f>
        <v>260580</v>
      </c>
      <c r="X160" s="48" cm="1">
        <f t="array" ref="X160">IF($I$2="Путешествия с детьми",
INDEX(GRID!$B$17:$BI$27,MATCH(W$7,GRID!$A$17:$A$27,0),MATCH(1,($U$2=GRID!$B$1:$BI$1)*(КАЛЕНДАРЬ!$X20=GRID!$B$3:$BI$3), 0))*GRID!$B$65,
ROUNDUP(INDEX(GRID!$B$17:$BI$27,MATCH(W$7,GRID!$A$17:$A$27,0),MATCH(1,($U$2=GRID!$B$1:$BI$1)*(КАЛЕНДАРЬ!$X20=GRID!$B$3:$BI$3), 0))*GRID!$B$65*(1-GRID!$B$69),0))</f>
        <v>262730</v>
      </c>
    </row>
    <row r="161" spans="1:24" hidden="1" x14ac:dyDescent="0.2">
      <c r="A161" s="117" t="s">
        <v>45</v>
      </c>
      <c r="B161" s="117">
        <v>18</v>
      </c>
      <c r="C161" s="138" cm="1">
        <f t="array" ref="C161">IF($I$2="Путешествия с детьми",
INDEX(GRID!$B$4:$BI$14,MATCH(C$7,GRID!$A$4:$A$14,0),MATCH(1,($U$2=GRID!$B$1:$BI$1)*(КАЛЕНДАРЬ!$X21=GRID!$B$3:$BI$3), 0))*GRID!$B$65,
ROUNDUP(INDEX(GRID!$B$4:$BI$14,MATCH(C$7,GRID!$A$4:$A$14,0),MATCH(1,($U$2=GRID!$B$1:$BI$1)*(КАЛЕНДАРЬ!$X21=GRID!$B$3:$BI$3),0))*GRID!$B$65*(1-GRID!$B$69),0))</f>
        <v>23650</v>
      </c>
      <c r="D161" s="48" cm="1">
        <f t="array" ref="D161">IF($I$2="Путешествия с детьми",
INDEX(GRID!$B$17:$BI$27,MATCH(C$7,GRID!$A$17:$A$27,0),MATCH(1,($U$2=GRID!$B$1:$BI$1)*(КАЛЕНДАРЬ!$X21=GRID!$B$3:$BI$3), 0))*GRID!$B$65,
ROUNDUP(INDEX(GRID!$B$17:$BI$27,MATCH(C$7,GRID!$A$17:$A$27,0),MATCH(1,($U$2=GRID!$B$1:$BI$1)*(КАЛЕНДАРЬ!$X21=GRID!$B$3:$BI$3), 0))*GRID!$B$65*(1-GRID!$B$69),0))</f>
        <v>25800</v>
      </c>
      <c r="E161" s="47" cm="1">
        <f t="array" ref="E161">IF($I$2="Путешествия с детьми",
INDEX(GRID!$B$4:$BI$14,MATCH(E$7,GRID!$A$4:$A$14,0),MATCH(1,($U$2=GRID!$B$1:$BI$1)*(КАЛЕНДАРЬ!$X21=GRID!$B$3:$BI$3), 0))*GRID!$B$65,
ROUNDUP(INDEX(GRID!$B$4:$BI$14,MATCH(E$7,GRID!$A$4:$A$14,0),MATCH(1,($U$2=GRID!$B$1:$BI$1)*(КАЛЕНДАРЬ!$X21=GRID!$B$3:$BI$3),0))*GRID!$B$65*(1-GRID!$B$69),0))</f>
        <v>26316</v>
      </c>
      <c r="F161" s="48" cm="1">
        <f t="array" ref="F161">IF($I$2="Путешествия с детьми",
INDEX(GRID!$B$17:$BI$27,MATCH(E$7,GRID!$A$17:$A$27,0),MATCH(1,($U$2=GRID!$B$1:$BI$1)*(КАЛЕНДАРЬ!$X21=GRID!$B$3:$BI$3), 0))*GRID!$B$65,
ROUNDUP(INDEX(GRID!$B$17:$BI$27,MATCH(E$7,GRID!$A$17:$A$27,0),MATCH(1,($U$2=GRID!$B$1:$BI$1)*(КАЛЕНДАРЬ!$X21=GRID!$B$3:$BI$3), 0))*GRID!$B$65*(1-GRID!$B$69),0))</f>
        <v>28466</v>
      </c>
      <c r="G161" s="47" t="e" cm="1">
        <f t="array" ref="G161">IF($I$2="Путешествия с детьми",
INDEX(GRID!$B$4:$BI$14,MATCH(G$7,GRID!$A$4:$A$14,0),MATCH(1,($U$2=GRID!$B$1:$BI$1)*(КАЛЕНДАРЬ!$X21=GRID!$B$3:$BI$3), 0))*GRID!$B$65,
ROUNDUP(INDEX(GRID!$B$4:$BI$14,MATCH(G$7,GRID!$A$4:$A$14,0),MATCH(1,($U$2=GRID!$B$1:$BI$1)*(КАЛЕНДАРЬ!$X21=GRID!$B$3:$BI$3),0))*GRID!$B$65*(1-GRID!$B$69),0))</f>
        <v>#N/A</v>
      </c>
      <c r="H161" s="48" t="e" cm="1">
        <f t="array" ref="H161">IF($I$2="Путешествия с детьми",
INDEX(GRID!$B$17:$BI$27,MATCH(G$7,GRID!$A$17:$A$27,0),MATCH(1,($U$2=GRID!$B$1:$BI$1)*(КАЛЕНДАРЬ!$X21=GRID!$B$3:$BI$3), 0))*GRID!$B$65,
ROUNDUP(INDEX(GRID!$B$17:$BI$27,MATCH(G$7,GRID!$A$17:$A$27,0),MATCH(1,($U$2=GRID!$B$1:$BI$1)*(КАЛЕНДАРЬ!$X21=GRID!$B$3:$BI$3), 0))*GRID!$B$65*(1-GRID!$B$69),0))</f>
        <v>#N/A</v>
      </c>
      <c r="I161" s="47" t="e" cm="1">
        <f t="array" ref="I161">IF($I$2="Путешествия с детьми",
INDEX(GRID!$B$4:$BI$14,MATCH(I$7,GRID!$A$4:$A$14,0),MATCH(1,($U$2=GRID!$B$1:$BI$1)*(КАЛЕНДАРЬ!$X21=GRID!$B$3:$BI$3), 0))*GRID!$B$65,
ROUNDUP(INDEX(GRID!$B$4:$BI$14,MATCH(I$7,GRID!$A$4:$A$14,0),MATCH(1,($U$2=GRID!$B$1:$BI$1)*(КАЛЕНДАРЬ!$X21=GRID!$B$3:$BI$3),0))*GRID!$B$65*(1-GRID!$B$69),0))</f>
        <v>#N/A</v>
      </c>
      <c r="J161" s="48" t="e" cm="1">
        <f t="array" ref="J161">IF($I$2="Путешествия с детьми",
INDEX(GRID!$B$17:$BI$27,MATCH(I$7,GRID!$A$17:$A$27,0),MATCH(1,($U$2=GRID!$B$1:$BI$1)*(КАЛЕНДАРЬ!$X21=GRID!$B$3:$BI$3), 0))*GRID!$B$65,
ROUNDUP(INDEX(GRID!$B$17:$BI$27,MATCH(I$7,GRID!$A$17:$A$27,0),MATCH(1,($U$2=GRID!$B$1:$BI$1)*(КАЛЕНДАРЬ!$X21=GRID!$B$3:$BI$3), 0))*GRID!$B$65*(1-GRID!$B$69),0))</f>
        <v>#N/A</v>
      </c>
      <c r="K161" s="47" cm="1">
        <f t="array" ref="K161">IF($I$2="Путешествия с детьми",
INDEX(GRID!$B$4:$BI$14,MATCH(K$7,GRID!$A$4:$A$14,0),MATCH(1,($U$2=GRID!$B$1:$BI$1)*(КАЛЕНДАРЬ!$X21=GRID!$B$3:$BI$3), 0))*GRID!$B$65,
ROUNDUP(INDEX(GRID!$B$4:$BI$14,MATCH(K$7,GRID!$A$4:$A$14,0),MATCH(1,($U$2=GRID!$B$1:$BI$1)*(КАЛЕНДАРЬ!$X21=GRID!$B$3:$BI$3),0))*GRID!$B$65*(1-GRID!$B$69),0))</f>
        <v>36378</v>
      </c>
      <c r="L161" s="48" cm="1">
        <f t="array" ref="L161">IF($I$2="Путешествия с детьми",
INDEX(GRID!$B$17:$BI$27,MATCH(K$7,GRID!$A$17:$A$27,0),MATCH(1,($U$2=GRID!$B$1:$BI$1)*(КАЛЕНДАРЬ!$X21=GRID!$B$3:$BI$3), 0))*GRID!$B$65,
ROUNDUP(INDEX(GRID!$B$17:$BI$27,MATCH(K$7,GRID!$A$17:$A$27,0),MATCH(1,($U$2=GRID!$B$1:$BI$1)*(КАЛЕНДАРЬ!$X21=GRID!$B$3:$BI$3), 0))*GRID!$B$65*(1-GRID!$B$69),0))</f>
        <v>38528</v>
      </c>
      <c r="M161" s="47" cm="1">
        <f t="array" ref="M161">IF($I$2="Путешествия с детьми",
INDEX(GRID!$B$4:$BI$14,MATCH(M$7,GRID!$A$4:$A$14,0),MATCH(1,($U$2=GRID!$B$1:$BI$1)*(КАЛЕНДАРЬ!$X21=GRID!$B$3:$BI$3), 0))*GRID!$B$65,
ROUNDUP(INDEX(GRID!$B$4:$BI$14,MATCH(M$7,GRID!$A$4:$A$14,0),MATCH(1,($U$2=GRID!$B$1:$BI$1)*(КАЛЕНДАРЬ!$X21=GRID!$B$3:$BI$3),0))*GRID!$B$65*(1-GRID!$B$69),0))</f>
        <v>40506</v>
      </c>
      <c r="N161" s="48" cm="1">
        <f t="array" ref="N161">IF($I$2="Путешествия с детьми",
INDEX(GRID!$B$17:$BI$27,MATCH(M$7,GRID!$A$17:$A$27,0),MATCH(1,($U$2=GRID!$B$1:$BI$1)*(КАЛЕНДАРЬ!$X21=GRID!$B$3:$BI$3), 0))*GRID!$B$65,
ROUNDUP(INDEX(GRID!$B$17:$BI$27,MATCH(M$7,GRID!$A$17:$A$27,0),MATCH(1,($U$2=GRID!$B$1:$BI$1)*(КАЛЕНДАРЬ!$X21=GRID!$B$3:$BI$3), 0))*GRID!$B$65*(1-GRID!$B$69),0))</f>
        <v>42656</v>
      </c>
      <c r="O161" s="47" cm="1">
        <f t="array" ref="O161">IF($I$2="Путешествия с детьми",
INDEX(GRID!$B$4:$BI$14,MATCH(O$7,GRID!$A$4:$A$14,0),MATCH(1,($U$2=GRID!$B$1:$BI$1)*(КАЛЕНДАРЬ!$X21=GRID!$B$3:$BI$3), 0))*GRID!$B$65,
ROUNDUP(INDEX(GRID!$B$4:$BI$14,MATCH(O$7,GRID!$A$4:$A$14,0),MATCH(1,($U$2=GRID!$B$1:$BI$1)*(КАЛЕНДАРЬ!$X21=GRID!$B$3:$BI$3),0))*GRID!$B$65*(1-GRID!$B$69),0))</f>
        <v>46010</v>
      </c>
      <c r="P161" s="48" cm="1">
        <f t="array" ref="P161">IF($I$2="Путешествия с детьми",
INDEX(GRID!$B$17:$BI$27,MATCH(O$7,GRID!$A$17:$A$27,0),MATCH(1,($U$2=GRID!$B$1:$BI$1)*(КАЛЕНДАРЬ!$X21=GRID!$B$3:$BI$3), 0))*GRID!$B$65,
ROUNDUP(INDEX(GRID!$B$17:$BI$27,MATCH(O$7,GRID!$A$17:$A$27,0),MATCH(1,($U$2=GRID!$B$1:$BI$1)*(КАЛЕНДАРЬ!$X21=GRID!$B$3:$BI$3), 0))*GRID!$B$65*(1-GRID!$B$69),0))</f>
        <v>48160</v>
      </c>
      <c r="Q161" s="47" t="e" cm="1">
        <f t="array" ref="Q161">IF($I$2="Путешествия с детьми",
INDEX(GRID!$B$4:$BI$14,MATCH(Q$7,GRID!$A$4:$A$14,0),MATCH(1,($U$2=GRID!$B$1:$BI$1)*(КАЛЕНДАРЬ!$X21=GRID!$B$3:$BI$3), 0))*GRID!$B$65,
ROUNDUP(INDEX(GRID!$B$4:$BI$14,MATCH(Q$7,GRID!$A$4:$A$14,0),MATCH(1,($U$2=GRID!$B$1:$BI$1)*(КАЛЕНДАРЬ!$X21=GRID!$B$3:$BI$3),0))*GRID!$B$65*(1-GRID!$B$69),0))</f>
        <v>#N/A</v>
      </c>
      <c r="R161" s="48" t="e" cm="1">
        <f t="array" ref="R161">IF($I$2="Путешествия с детьми",
INDEX(GRID!$B$17:$BI$27,MATCH(Q$7,GRID!$A$17:$A$27,0),MATCH(1,($U$2=GRID!$B$1:$BI$1)*(КАЛЕНДАРЬ!$X21=GRID!$B$3:$BI$3), 0))*GRID!$B$65,
ROUNDUP(INDEX(GRID!$B$17:$BI$27,MATCH(Q$7,GRID!$A$17:$A$27,0),MATCH(1,($U$2=GRID!$B$1:$BI$1)*(КАЛЕНДАРЬ!$X21=GRID!$B$3:$BI$3), 0))*GRID!$B$65*(1-GRID!$B$69),0))</f>
        <v>#N/A</v>
      </c>
      <c r="S161" s="47" t="e" cm="1">
        <f t="array" ref="S161">IF($I$2="Путешествия с детьми",
INDEX(GRID!$B$4:$BI$14,MATCH(S$7,GRID!$A$4:$A$14,0),MATCH(1,($U$2=GRID!$B$1:$BI$1)*(КАЛЕНДАРЬ!$X21=GRID!$B$3:$BI$3), 0))*GRID!$B$65,
ROUNDUP(INDEX(GRID!$B$4:$BI$14,MATCH(S$7,GRID!$A$4:$A$14,0),MATCH(1,($U$2=GRID!$B$1:$BI$1)*(КАЛЕНДАРЬ!$X21=GRID!$B$3:$BI$3),0))*GRID!$B$65*(1-GRID!$B$69),0))</f>
        <v>#N/A</v>
      </c>
      <c r="T161" s="48" t="e" cm="1">
        <f t="array" ref="T161">IF($I$2="Путешествия с детьми",
INDEX(GRID!$B$17:$BI$27,MATCH(S$7,GRID!$A$17:$A$27,0),MATCH(1,($U$2=GRID!$B$1:$BI$1)*(КАЛЕНДАРЬ!$X21=GRID!$B$3:$BI$3), 0))*GRID!$B$65,
ROUNDUP(INDEX(GRID!$B$17:$BI$27,MATCH(S$7,GRID!$A$17:$A$27,0),MATCH(1,($U$2=GRID!$B$1:$BI$1)*(КАЛЕНДАРЬ!$X21=GRID!$B$3:$BI$3), 0))*GRID!$B$65*(1-GRID!$B$69),0))</f>
        <v>#N/A</v>
      </c>
      <c r="U161" s="47" cm="1">
        <f t="array" ref="U161">IF($I$2="Путешествия с детьми",
INDEX(GRID!$B$4:$BI$14,MATCH(U$7,GRID!$A$4:$A$14,0),MATCH(1,($U$2=GRID!$B$1:$BI$1)*(КАЛЕНДАРЬ!$X21=GRID!$B$3:$BI$3), 0))*GRID!$B$65,
ROUNDUP(INDEX(GRID!$B$4:$BI$14,MATCH(U$7,GRID!$A$4:$A$14,0),MATCH(1,($U$2=GRID!$B$1:$BI$1)*(КАЛЕНДАРЬ!$X21=GRID!$B$3:$BI$3),0))*GRID!$B$65*(1-GRID!$B$69),0))</f>
        <v>71380</v>
      </c>
      <c r="V161" s="48" cm="1">
        <f t="array" ref="V161">IF($I$2="Путешествия с детьми",
INDEX(GRID!$B$17:$BI$27,MATCH(U$7,GRID!$A$17:$A$27,0),MATCH(1,($U$2=GRID!$B$1:$BI$1)*(КАЛЕНДАРЬ!$X21=GRID!$B$3:$BI$3), 0))*GRID!$B$65,
ROUNDUP(INDEX(GRID!$B$17:$BI$27,MATCH(U$7,GRID!$A$17:$A$27,0),MATCH(1,($U$2=GRID!$B$1:$BI$1)*(КАЛЕНДАРЬ!$X21=GRID!$B$3:$BI$3), 0))*GRID!$B$65*(1-GRID!$B$69),0))</f>
        <v>73530</v>
      </c>
      <c r="W161" s="47" cm="1">
        <f t="array" ref="W161">IF($I$2="Путешествия с детьми",
INDEX(GRID!$B$4:$BI$14,MATCH(W$7,GRID!$A$4:$A$14,0),MATCH(1,($U$2=GRID!$B$1:$BI$1)*(КАЛЕНДАРЬ!$X21=GRID!$B$3:$BI$3), 0))*GRID!$B$65,
ROUNDUP(INDEX(GRID!$B$4:$BI$14,MATCH(W$7,GRID!$A$4:$A$14,0),MATCH(1,($U$2=GRID!$B$1:$BI$1)*(КАЛЕНДАРЬ!$X21=GRID!$B$3:$BI$3),0))*GRID!$B$65*(1-GRID!$B$69),0))</f>
        <v>260580</v>
      </c>
      <c r="X161" s="48" cm="1">
        <f t="array" ref="X161">IF($I$2="Путешествия с детьми",
INDEX(GRID!$B$17:$BI$27,MATCH(W$7,GRID!$A$17:$A$27,0),MATCH(1,($U$2=GRID!$B$1:$BI$1)*(КАЛЕНДАРЬ!$X21=GRID!$B$3:$BI$3), 0))*GRID!$B$65,
ROUNDUP(INDEX(GRID!$B$17:$BI$27,MATCH(W$7,GRID!$A$17:$A$27,0),MATCH(1,($U$2=GRID!$B$1:$BI$1)*(КАЛЕНДАРЬ!$X21=GRID!$B$3:$BI$3), 0))*GRID!$B$65*(1-GRID!$B$69),0))</f>
        <v>262730</v>
      </c>
    </row>
    <row r="162" spans="1:24" hidden="1" x14ac:dyDescent="0.2">
      <c r="A162" s="117" t="s">
        <v>46</v>
      </c>
      <c r="B162" s="117">
        <v>19</v>
      </c>
      <c r="C162" s="138" cm="1">
        <f t="array" ref="C162">IF($I$2="Путешествия с детьми",
INDEX(GRID!$B$4:$BI$14,MATCH(C$7,GRID!$A$4:$A$14,0),MATCH(1,($U$2=GRID!$B$1:$BI$1)*(КАЛЕНДАРЬ!$X22=GRID!$B$3:$BI$3), 0))*GRID!$B$65,
ROUNDUP(INDEX(GRID!$B$4:$BI$14,MATCH(C$7,GRID!$A$4:$A$14,0),MATCH(1,($U$2=GRID!$B$1:$BI$1)*(КАЛЕНДАРЬ!$X22=GRID!$B$3:$BI$3),0))*GRID!$B$65*(1-GRID!$B$69),0))</f>
        <v>23650</v>
      </c>
      <c r="D162" s="48" cm="1">
        <f t="array" ref="D162">IF($I$2="Путешествия с детьми",
INDEX(GRID!$B$17:$BI$27,MATCH(C$7,GRID!$A$17:$A$27,0),MATCH(1,($U$2=GRID!$B$1:$BI$1)*(КАЛЕНДАРЬ!$X22=GRID!$B$3:$BI$3), 0))*GRID!$B$65,
ROUNDUP(INDEX(GRID!$B$17:$BI$27,MATCH(C$7,GRID!$A$17:$A$27,0),MATCH(1,($U$2=GRID!$B$1:$BI$1)*(КАЛЕНДАРЬ!$X22=GRID!$B$3:$BI$3), 0))*GRID!$B$65*(1-GRID!$B$69),0))</f>
        <v>25800</v>
      </c>
      <c r="E162" s="47" cm="1">
        <f t="array" ref="E162">IF($I$2="Путешествия с детьми",
INDEX(GRID!$B$4:$BI$14,MATCH(E$7,GRID!$A$4:$A$14,0),MATCH(1,($U$2=GRID!$B$1:$BI$1)*(КАЛЕНДАРЬ!$X22=GRID!$B$3:$BI$3), 0))*GRID!$B$65,
ROUNDUP(INDEX(GRID!$B$4:$BI$14,MATCH(E$7,GRID!$A$4:$A$14,0),MATCH(1,($U$2=GRID!$B$1:$BI$1)*(КАЛЕНДАРЬ!$X22=GRID!$B$3:$BI$3),0))*GRID!$B$65*(1-GRID!$B$69),0))</f>
        <v>26316</v>
      </c>
      <c r="F162" s="48" cm="1">
        <f t="array" ref="F162">IF($I$2="Путешествия с детьми",
INDEX(GRID!$B$17:$BI$27,MATCH(E$7,GRID!$A$17:$A$27,0),MATCH(1,($U$2=GRID!$B$1:$BI$1)*(КАЛЕНДАРЬ!$X22=GRID!$B$3:$BI$3), 0))*GRID!$B$65,
ROUNDUP(INDEX(GRID!$B$17:$BI$27,MATCH(E$7,GRID!$A$17:$A$27,0),MATCH(1,($U$2=GRID!$B$1:$BI$1)*(КАЛЕНДАРЬ!$X22=GRID!$B$3:$BI$3), 0))*GRID!$B$65*(1-GRID!$B$69),0))</f>
        <v>28466</v>
      </c>
      <c r="G162" s="47" t="e" cm="1">
        <f t="array" ref="G162">IF($I$2="Путешествия с детьми",
INDEX(GRID!$B$4:$BI$14,MATCH(G$7,GRID!$A$4:$A$14,0),MATCH(1,($U$2=GRID!$B$1:$BI$1)*(КАЛЕНДАРЬ!$X22=GRID!$B$3:$BI$3), 0))*GRID!$B$65,
ROUNDUP(INDEX(GRID!$B$4:$BI$14,MATCH(G$7,GRID!$A$4:$A$14,0),MATCH(1,($U$2=GRID!$B$1:$BI$1)*(КАЛЕНДАРЬ!$X22=GRID!$B$3:$BI$3),0))*GRID!$B$65*(1-GRID!$B$69),0))</f>
        <v>#N/A</v>
      </c>
      <c r="H162" s="48" t="e" cm="1">
        <f t="array" ref="H162">IF($I$2="Путешествия с детьми",
INDEX(GRID!$B$17:$BI$27,MATCH(G$7,GRID!$A$17:$A$27,0),MATCH(1,($U$2=GRID!$B$1:$BI$1)*(КАЛЕНДАРЬ!$X22=GRID!$B$3:$BI$3), 0))*GRID!$B$65,
ROUNDUP(INDEX(GRID!$B$17:$BI$27,MATCH(G$7,GRID!$A$17:$A$27,0),MATCH(1,($U$2=GRID!$B$1:$BI$1)*(КАЛЕНДАРЬ!$X22=GRID!$B$3:$BI$3), 0))*GRID!$B$65*(1-GRID!$B$69),0))</f>
        <v>#N/A</v>
      </c>
      <c r="I162" s="47" t="e" cm="1">
        <f t="array" ref="I162">IF($I$2="Путешествия с детьми",
INDEX(GRID!$B$4:$BI$14,MATCH(I$7,GRID!$A$4:$A$14,0),MATCH(1,($U$2=GRID!$B$1:$BI$1)*(КАЛЕНДАРЬ!$X22=GRID!$B$3:$BI$3), 0))*GRID!$B$65,
ROUNDUP(INDEX(GRID!$B$4:$BI$14,MATCH(I$7,GRID!$A$4:$A$14,0),MATCH(1,($U$2=GRID!$B$1:$BI$1)*(КАЛЕНДАРЬ!$X22=GRID!$B$3:$BI$3),0))*GRID!$B$65*(1-GRID!$B$69),0))</f>
        <v>#N/A</v>
      </c>
      <c r="J162" s="48" t="e" cm="1">
        <f t="array" ref="J162">IF($I$2="Путешествия с детьми",
INDEX(GRID!$B$17:$BI$27,MATCH(I$7,GRID!$A$17:$A$27,0),MATCH(1,($U$2=GRID!$B$1:$BI$1)*(КАЛЕНДАРЬ!$X22=GRID!$B$3:$BI$3), 0))*GRID!$B$65,
ROUNDUP(INDEX(GRID!$B$17:$BI$27,MATCH(I$7,GRID!$A$17:$A$27,0),MATCH(1,($U$2=GRID!$B$1:$BI$1)*(КАЛЕНДАРЬ!$X22=GRID!$B$3:$BI$3), 0))*GRID!$B$65*(1-GRID!$B$69),0))</f>
        <v>#N/A</v>
      </c>
      <c r="K162" s="47" cm="1">
        <f t="array" ref="K162">IF($I$2="Путешествия с детьми",
INDEX(GRID!$B$4:$BI$14,MATCH(K$7,GRID!$A$4:$A$14,0),MATCH(1,($U$2=GRID!$B$1:$BI$1)*(КАЛЕНДАРЬ!$X22=GRID!$B$3:$BI$3), 0))*GRID!$B$65,
ROUNDUP(INDEX(GRID!$B$4:$BI$14,MATCH(K$7,GRID!$A$4:$A$14,0),MATCH(1,($U$2=GRID!$B$1:$BI$1)*(КАЛЕНДАРЬ!$X22=GRID!$B$3:$BI$3),0))*GRID!$B$65*(1-GRID!$B$69),0))</f>
        <v>36378</v>
      </c>
      <c r="L162" s="48" cm="1">
        <f t="array" ref="L162">IF($I$2="Путешествия с детьми",
INDEX(GRID!$B$17:$BI$27,MATCH(K$7,GRID!$A$17:$A$27,0),MATCH(1,($U$2=GRID!$B$1:$BI$1)*(КАЛЕНДАРЬ!$X22=GRID!$B$3:$BI$3), 0))*GRID!$B$65,
ROUNDUP(INDEX(GRID!$B$17:$BI$27,MATCH(K$7,GRID!$A$17:$A$27,0),MATCH(1,($U$2=GRID!$B$1:$BI$1)*(КАЛЕНДАРЬ!$X22=GRID!$B$3:$BI$3), 0))*GRID!$B$65*(1-GRID!$B$69),0))</f>
        <v>38528</v>
      </c>
      <c r="M162" s="47" cm="1">
        <f t="array" ref="M162">IF($I$2="Путешествия с детьми",
INDEX(GRID!$B$4:$BI$14,MATCH(M$7,GRID!$A$4:$A$14,0),MATCH(1,($U$2=GRID!$B$1:$BI$1)*(КАЛЕНДАРЬ!$X22=GRID!$B$3:$BI$3), 0))*GRID!$B$65,
ROUNDUP(INDEX(GRID!$B$4:$BI$14,MATCH(M$7,GRID!$A$4:$A$14,0),MATCH(1,($U$2=GRID!$B$1:$BI$1)*(КАЛЕНДАРЬ!$X22=GRID!$B$3:$BI$3),0))*GRID!$B$65*(1-GRID!$B$69),0))</f>
        <v>40506</v>
      </c>
      <c r="N162" s="48" cm="1">
        <f t="array" ref="N162">IF($I$2="Путешествия с детьми",
INDEX(GRID!$B$17:$BI$27,MATCH(M$7,GRID!$A$17:$A$27,0),MATCH(1,($U$2=GRID!$B$1:$BI$1)*(КАЛЕНДАРЬ!$X22=GRID!$B$3:$BI$3), 0))*GRID!$B$65,
ROUNDUP(INDEX(GRID!$B$17:$BI$27,MATCH(M$7,GRID!$A$17:$A$27,0),MATCH(1,($U$2=GRID!$B$1:$BI$1)*(КАЛЕНДАРЬ!$X22=GRID!$B$3:$BI$3), 0))*GRID!$B$65*(1-GRID!$B$69),0))</f>
        <v>42656</v>
      </c>
      <c r="O162" s="47" cm="1">
        <f t="array" ref="O162">IF($I$2="Путешествия с детьми",
INDEX(GRID!$B$4:$BI$14,MATCH(O$7,GRID!$A$4:$A$14,0),MATCH(1,($U$2=GRID!$B$1:$BI$1)*(КАЛЕНДАРЬ!$X22=GRID!$B$3:$BI$3), 0))*GRID!$B$65,
ROUNDUP(INDEX(GRID!$B$4:$BI$14,MATCH(O$7,GRID!$A$4:$A$14,0),MATCH(1,($U$2=GRID!$B$1:$BI$1)*(КАЛЕНДАРЬ!$X22=GRID!$B$3:$BI$3),0))*GRID!$B$65*(1-GRID!$B$69),0))</f>
        <v>46010</v>
      </c>
      <c r="P162" s="48" cm="1">
        <f t="array" ref="P162">IF($I$2="Путешествия с детьми",
INDEX(GRID!$B$17:$BI$27,MATCH(O$7,GRID!$A$17:$A$27,0),MATCH(1,($U$2=GRID!$B$1:$BI$1)*(КАЛЕНДАРЬ!$X22=GRID!$B$3:$BI$3), 0))*GRID!$B$65,
ROUNDUP(INDEX(GRID!$B$17:$BI$27,MATCH(O$7,GRID!$A$17:$A$27,0),MATCH(1,($U$2=GRID!$B$1:$BI$1)*(КАЛЕНДАРЬ!$X22=GRID!$B$3:$BI$3), 0))*GRID!$B$65*(1-GRID!$B$69),0))</f>
        <v>48160</v>
      </c>
      <c r="Q162" s="47" t="e" cm="1">
        <f t="array" ref="Q162">IF($I$2="Путешествия с детьми",
INDEX(GRID!$B$4:$BI$14,MATCH(Q$7,GRID!$A$4:$A$14,0),MATCH(1,($U$2=GRID!$B$1:$BI$1)*(КАЛЕНДАРЬ!$X22=GRID!$B$3:$BI$3), 0))*GRID!$B$65,
ROUNDUP(INDEX(GRID!$B$4:$BI$14,MATCH(Q$7,GRID!$A$4:$A$14,0),MATCH(1,($U$2=GRID!$B$1:$BI$1)*(КАЛЕНДАРЬ!$X22=GRID!$B$3:$BI$3),0))*GRID!$B$65*(1-GRID!$B$69),0))</f>
        <v>#N/A</v>
      </c>
      <c r="R162" s="48" t="e" cm="1">
        <f t="array" ref="R162">IF($I$2="Путешествия с детьми",
INDEX(GRID!$B$17:$BI$27,MATCH(Q$7,GRID!$A$17:$A$27,0),MATCH(1,($U$2=GRID!$B$1:$BI$1)*(КАЛЕНДАРЬ!$X22=GRID!$B$3:$BI$3), 0))*GRID!$B$65,
ROUNDUP(INDEX(GRID!$B$17:$BI$27,MATCH(Q$7,GRID!$A$17:$A$27,0),MATCH(1,($U$2=GRID!$B$1:$BI$1)*(КАЛЕНДАРЬ!$X22=GRID!$B$3:$BI$3), 0))*GRID!$B$65*(1-GRID!$B$69),0))</f>
        <v>#N/A</v>
      </c>
      <c r="S162" s="47" t="e" cm="1">
        <f t="array" ref="S162">IF($I$2="Путешествия с детьми",
INDEX(GRID!$B$4:$BI$14,MATCH(S$7,GRID!$A$4:$A$14,0),MATCH(1,($U$2=GRID!$B$1:$BI$1)*(КАЛЕНДАРЬ!$X22=GRID!$B$3:$BI$3), 0))*GRID!$B$65,
ROUNDUP(INDEX(GRID!$B$4:$BI$14,MATCH(S$7,GRID!$A$4:$A$14,0),MATCH(1,($U$2=GRID!$B$1:$BI$1)*(КАЛЕНДАРЬ!$X22=GRID!$B$3:$BI$3),0))*GRID!$B$65*(1-GRID!$B$69),0))</f>
        <v>#N/A</v>
      </c>
      <c r="T162" s="48" t="e" cm="1">
        <f t="array" ref="T162">IF($I$2="Путешествия с детьми",
INDEX(GRID!$B$17:$BI$27,MATCH(S$7,GRID!$A$17:$A$27,0),MATCH(1,($U$2=GRID!$B$1:$BI$1)*(КАЛЕНДАРЬ!$X22=GRID!$B$3:$BI$3), 0))*GRID!$B$65,
ROUNDUP(INDEX(GRID!$B$17:$BI$27,MATCH(S$7,GRID!$A$17:$A$27,0),MATCH(1,($U$2=GRID!$B$1:$BI$1)*(КАЛЕНДАРЬ!$X22=GRID!$B$3:$BI$3), 0))*GRID!$B$65*(1-GRID!$B$69),0))</f>
        <v>#N/A</v>
      </c>
      <c r="U162" s="47" cm="1">
        <f t="array" ref="U162">IF($I$2="Путешествия с детьми",
INDEX(GRID!$B$4:$BI$14,MATCH(U$7,GRID!$A$4:$A$14,0),MATCH(1,($U$2=GRID!$B$1:$BI$1)*(КАЛЕНДАРЬ!$X22=GRID!$B$3:$BI$3), 0))*GRID!$B$65,
ROUNDUP(INDEX(GRID!$B$4:$BI$14,MATCH(U$7,GRID!$A$4:$A$14,0),MATCH(1,($U$2=GRID!$B$1:$BI$1)*(КАЛЕНДАРЬ!$X22=GRID!$B$3:$BI$3),0))*GRID!$B$65*(1-GRID!$B$69),0))</f>
        <v>71380</v>
      </c>
      <c r="V162" s="48" cm="1">
        <f t="array" ref="V162">IF($I$2="Путешествия с детьми",
INDEX(GRID!$B$17:$BI$27,MATCH(U$7,GRID!$A$17:$A$27,0),MATCH(1,($U$2=GRID!$B$1:$BI$1)*(КАЛЕНДАРЬ!$X22=GRID!$B$3:$BI$3), 0))*GRID!$B$65,
ROUNDUP(INDEX(GRID!$B$17:$BI$27,MATCH(U$7,GRID!$A$17:$A$27,0),MATCH(1,($U$2=GRID!$B$1:$BI$1)*(КАЛЕНДАРЬ!$X22=GRID!$B$3:$BI$3), 0))*GRID!$B$65*(1-GRID!$B$69),0))</f>
        <v>73530</v>
      </c>
      <c r="W162" s="47" cm="1">
        <f t="array" ref="W162">IF($I$2="Путешествия с детьми",
INDEX(GRID!$B$4:$BI$14,MATCH(W$7,GRID!$A$4:$A$14,0),MATCH(1,($U$2=GRID!$B$1:$BI$1)*(КАЛЕНДАРЬ!$X22=GRID!$B$3:$BI$3), 0))*GRID!$B$65,
ROUNDUP(INDEX(GRID!$B$4:$BI$14,MATCH(W$7,GRID!$A$4:$A$14,0),MATCH(1,($U$2=GRID!$B$1:$BI$1)*(КАЛЕНДАРЬ!$X22=GRID!$B$3:$BI$3),0))*GRID!$B$65*(1-GRID!$B$69),0))</f>
        <v>260580</v>
      </c>
      <c r="X162" s="48" cm="1">
        <f t="array" ref="X162">IF($I$2="Путешествия с детьми",
INDEX(GRID!$B$17:$BI$27,MATCH(W$7,GRID!$A$17:$A$27,0),MATCH(1,($U$2=GRID!$B$1:$BI$1)*(КАЛЕНДАРЬ!$X22=GRID!$B$3:$BI$3), 0))*GRID!$B$65,
ROUNDUP(INDEX(GRID!$B$17:$BI$27,MATCH(W$7,GRID!$A$17:$A$27,0),MATCH(1,($U$2=GRID!$B$1:$BI$1)*(КАЛЕНДАРЬ!$X22=GRID!$B$3:$BI$3), 0))*GRID!$B$65*(1-GRID!$B$69),0))</f>
        <v>262730</v>
      </c>
    </row>
    <row r="163" spans="1:24" hidden="1" x14ac:dyDescent="0.2">
      <c r="A163" s="117" t="s">
        <v>47</v>
      </c>
      <c r="B163" s="117">
        <v>20</v>
      </c>
      <c r="C163" s="138" cm="1">
        <f t="array" ref="C163">IF($I$2="Путешествия с детьми",
INDEX(GRID!$B$4:$BI$14,MATCH(C$7,GRID!$A$4:$A$14,0),MATCH(1,($U$2=GRID!$B$1:$BI$1)*(КАЛЕНДАРЬ!$X23=GRID!$B$3:$BI$3), 0))*GRID!$B$65,
ROUNDUP(INDEX(GRID!$B$4:$BI$14,MATCH(C$7,GRID!$A$4:$A$14,0),MATCH(1,($U$2=GRID!$B$1:$BI$1)*(КАЛЕНДАРЬ!$X23=GRID!$B$3:$BI$3),0))*GRID!$B$65*(1-GRID!$B$69),0))</f>
        <v>23650</v>
      </c>
      <c r="D163" s="48" cm="1">
        <f t="array" ref="D163">IF($I$2="Путешествия с детьми",
INDEX(GRID!$B$17:$BI$27,MATCH(C$7,GRID!$A$17:$A$27,0),MATCH(1,($U$2=GRID!$B$1:$BI$1)*(КАЛЕНДАРЬ!$X23=GRID!$B$3:$BI$3), 0))*GRID!$B$65,
ROUNDUP(INDEX(GRID!$B$17:$BI$27,MATCH(C$7,GRID!$A$17:$A$27,0),MATCH(1,($U$2=GRID!$B$1:$BI$1)*(КАЛЕНДАРЬ!$X23=GRID!$B$3:$BI$3), 0))*GRID!$B$65*(1-GRID!$B$69),0))</f>
        <v>25800</v>
      </c>
      <c r="E163" s="47" cm="1">
        <f t="array" ref="E163">IF($I$2="Путешествия с детьми",
INDEX(GRID!$B$4:$BI$14,MATCH(E$7,GRID!$A$4:$A$14,0),MATCH(1,($U$2=GRID!$B$1:$BI$1)*(КАЛЕНДАРЬ!$X23=GRID!$B$3:$BI$3), 0))*GRID!$B$65,
ROUNDUP(INDEX(GRID!$B$4:$BI$14,MATCH(E$7,GRID!$A$4:$A$14,0),MATCH(1,($U$2=GRID!$B$1:$BI$1)*(КАЛЕНДАРЬ!$X23=GRID!$B$3:$BI$3),0))*GRID!$B$65*(1-GRID!$B$69),0))</f>
        <v>26316</v>
      </c>
      <c r="F163" s="48" cm="1">
        <f t="array" ref="F163">IF($I$2="Путешествия с детьми",
INDEX(GRID!$B$17:$BI$27,MATCH(E$7,GRID!$A$17:$A$27,0),MATCH(1,($U$2=GRID!$B$1:$BI$1)*(КАЛЕНДАРЬ!$X23=GRID!$B$3:$BI$3), 0))*GRID!$B$65,
ROUNDUP(INDEX(GRID!$B$17:$BI$27,MATCH(E$7,GRID!$A$17:$A$27,0),MATCH(1,($U$2=GRID!$B$1:$BI$1)*(КАЛЕНДАРЬ!$X23=GRID!$B$3:$BI$3), 0))*GRID!$B$65*(1-GRID!$B$69),0))</f>
        <v>28466</v>
      </c>
      <c r="G163" s="47" t="e" cm="1">
        <f t="array" ref="G163">IF($I$2="Путешествия с детьми",
INDEX(GRID!$B$4:$BI$14,MATCH(G$7,GRID!$A$4:$A$14,0),MATCH(1,($U$2=GRID!$B$1:$BI$1)*(КАЛЕНДАРЬ!$X23=GRID!$B$3:$BI$3), 0))*GRID!$B$65,
ROUNDUP(INDEX(GRID!$B$4:$BI$14,MATCH(G$7,GRID!$A$4:$A$14,0),MATCH(1,($U$2=GRID!$B$1:$BI$1)*(КАЛЕНДАРЬ!$X23=GRID!$B$3:$BI$3),0))*GRID!$B$65*(1-GRID!$B$69),0))</f>
        <v>#N/A</v>
      </c>
      <c r="H163" s="48" t="e" cm="1">
        <f t="array" ref="H163">IF($I$2="Путешествия с детьми",
INDEX(GRID!$B$17:$BI$27,MATCH(G$7,GRID!$A$17:$A$27,0),MATCH(1,($U$2=GRID!$B$1:$BI$1)*(КАЛЕНДАРЬ!$X23=GRID!$B$3:$BI$3), 0))*GRID!$B$65,
ROUNDUP(INDEX(GRID!$B$17:$BI$27,MATCH(G$7,GRID!$A$17:$A$27,0),MATCH(1,($U$2=GRID!$B$1:$BI$1)*(КАЛЕНДАРЬ!$X23=GRID!$B$3:$BI$3), 0))*GRID!$B$65*(1-GRID!$B$69),0))</f>
        <v>#N/A</v>
      </c>
      <c r="I163" s="47" t="e" cm="1">
        <f t="array" ref="I163">IF($I$2="Путешествия с детьми",
INDEX(GRID!$B$4:$BI$14,MATCH(I$7,GRID!$A$4:$A$14,0),MATCH(1,($U$2=GRID!$B$1:$BI$1)*(КАЛЕНДАРЬ!$X23=GRID!$B$3:$BI$3), 0))*GRID!$B$65,
ROUNDUP(INDEX(GRID!$B$4:$BI$14,MATCH(I$7,GRID!$A$4:$A$14,0),MATCH(1,($U$2=GRID!$B$1:$BI$1)*(КАЛЕНДАРЬ!$X23=GRID!$B$3:$BI$3),0))*GRID!$B$65*(1-GRID!$B$69),0))</f>
        <v>#N/A</v>
      </c>
      <c r="J163" s="48" t="e" cm="1">
        <f t="array" ref="J163">IF($I$2="Путешествия с детьми",
INDEX(GRID!$B$17:$BI$27,MATCH(I$7,GRID!$A$17:$A$27,0),MATCH(1,($U$2=GRID!$B$1:$BI$1)*(КАЛЕНДАРЬ!$X23=GRID!$B$3:$BI$3), 0))*GRID!$B$65,
ROUNDUP(INDEX(GRID!$B$17:$BI$27,MATCH(I$7,GRID!$A$17:$A$27,0),MATCH(1,($U$2=GRID!$B$1:$BI$1)*(КАЛЕНДАРЬ!$X23=GRID!$B$3:$BI$3), 0))*GRID!$B$65*(1-GRID!$B$69),0))</f>
        <v>#N/A</v>
      </c>
      <c r="K163" s="47" cm="1">
        <f t="array" ref="K163">IF($I$2="Путешествия с детьми",
INDEX(GRID!$B$4:$BI$14,MATCH(K$7,GRID!$A$4:$A$14,0),MATCH(1,($U$2=GRID!$B$1:$BI$1)*(КАЛЕНДАРЬ!$X23=GRID!$B$3:$BI$3), 0))*GRID!$B$65,
ROUNDUP(INDEX(GRID!$B$4:$BI$14,MATCH(K$7,GRID!$A$4:$A$14,0),MATCH(1,($U$2=GRID!$B$1:$BI$1)*(КАЛЕНДАРЬ!$X23=GRID!$B$3:$BI$3),0))*GRID!$B$65*(1-GRID!$B$69),0))</f>
        <v>36378</v>
      </c>
      <c r="L163" s="48" cm="1">
        <f t="array" ref="L163">IF($I$2="Путешествия с детьми",
INDEX(GRID!$B$17:$BI$27,MATCH(K$7,GRID!$A$17:$A$27,0),MATCH(1,($U$2=GRID!$B$1:$BI$1)*(КАЛЕНДАРЬ!$X23=GRID!$B$3:$BI$3), 0))*GRID!$B$65,
ROUNDUP(INDEX(GRID!$B$17:$BI$27,MATCH(K$7,GRID!$A$17:$A$27,0),MATCH(1,($U$2=GRID!$B$1:$BI$1)*(КАЛЕНДАРЬ!$X23=GRID!$B$3:$BI$3), 0))*GRID!$B$65*(1-GRID!$B$69),0))</f>
        <v>38528</v>
      </c>
      <c r="M163" s="47" cm="1">
        <f t="array" ref="M163">IF($I$2="Путешествия с детьми",
INDEX(GRID!$B$4:$BI$14,MATCH(M$7,GRID!$A$4:$A$14,0),MATCH(1,($U$2=GRID!$B$1:$BI$1)*(КАЛЕНДАРЬ!$X23=GRID!$B$3:$BI$3), 0))*GRID!$B$65,
ROUNDUP(INDEX(GRID!$B$4:$BI$14,MATCH(M$7,GRID!$A$4:$A$14,0),MATCH(1,($U$2=GRID!$B$1:$BI$1)*(КАЛЕНДАРЬ!$X23=GRID!$B$3:$BI$3),0))*GRID!$B$65*(1-GRID!$B$69),0))</f>
        <v>40506</v>
      </c>
      <c r="N163" s="48" cm="1">
        <f t="array" ref="N163">IF($I$2="Путешествия с детьми",
INDEX(GRID!$B$17:$BI$27,MATCH(M$7,GRID!$A$17:$A$27,0),MATCH(1,($U$2=GRID!$B$1:$BI$1)*(КАЛЕНДАРЬ!$X23=GRID!$B$3:$BI$3), 0))*GRID!$B$65,
ROUNDUP(INDEX(GRID!$B$17:$BI$27,MATCH(M$7,GRID!$A$17:$A$27,0),MATCH(1,($U$2=GRID!$B$1:$BI$1)*(КАЛЕНДАРЬ!$X23=GRID!$B$3:$BI$3), 0))*GRID!$B$65*(1-GRID!$B$69),0))</f>
        <v>42656</v>
      </c>
      <c r="O163" s="47" cm="1">
        <f t="array" ref="O163">IF($I$2="Путешествия с детьми",
INDEX(GRID!$B$4:$BI$14,MATCH(O$7,GRID!$A$4:$A$14,0),MATCH(1,($U$2=GRID!$B$1:$BI$1)*(КАЛЕНДАРЬ!$X23=GRID!$B$3:$BI$3), 0))*GRID!$B$65,
ROUNDUP(INDEX(GRID!$B$4:$BI$14,MATCH(O$7,GRID!$A$4:$A$14,0),MATCH(1,($U$2=GRID!$B$1:$BI$1)*(КАЛЕНДАРЬ!$X23=GRID!$B$3:$BI$3),0))*GRID!$B$65*(1-GRID!$B$69),0))</f>
        <v>46010</v>
      </c>
      <c r="P163" s="48" cm="1">
        <f t="array" ref="P163">IF($I$2="Путешествия с детьми",
INDEX(GRID!$B$17:$BI$27,MATCH(O$7,GRID!$A$17:$A$27,0),MATCH(1,($U$2=GRID!$B$1:$BI$1)*(КАЛЕНДАРЬ!$X23=GRID!$B$3:$BI$3), 0))*GRID!$B$65,
ROUNDUP(INDEX(GRID!$B$17:$BI$27,MATCH(O$7,GRID!$A$17:$A$27,0),MATCH(1,($U$2=GRID!$B$1:$BI$1)*(КАЛЕНДАРЬ!$X23=GRID!$B$3:$BI$3), 0))*GRID!$B$65*(1-GRID!$B$69),0))</f>
        <v>48160</v>
      </c>
      <c r="Q163" s="47" t="e" cm="1">
        <f t="array" ref="Q163">IF($I$2="Путешествия с детьми",
INDEX(GRID!$B$4:$BI$14,MATCH(Q$7,GRID!$A$4:$A$14,0),MATCH(1,($U$2=GRID!$B$1:$BI$1)*(КАЛЕНДАРЬ!$X23=GRID!$B$3:$BI$3), 0))*GRID!$B$65,
ROUNDUP(INDEX(GRID!$B$4:$BI$14,MATCH(Q$7,GRID!$A$4:$A$14,0),MATCH(1,($U$2=GRID!$B$1:$BI$1)*(КАЛЕНДАРЬ!$X23=GRID!$B$3:$BI$3),0))*GRID!$B$65*(1-GRID!$B$69),0))</f>
        <v>#N/A</v>
      </c>
      <c r="R163" s="48" t="e" cm="1">
        <f t="array" ref="R163">IF($I$2="Путешествия с детьми",
INDEX(GRID!$B$17:$BI$27,MATCH(Q$7,GRID!$A$17:$A$27,0),MATCH(1,($U$2=GRID!$B$1:$BI$1)*(КАЛЕНДАРЬ!$X23=GRID!$B$3:$BI$3), 0))*GRID!$B$65,
ROUNDUP(INDEX(GRID!$B$17:$BI$27,MATCH(Q$7,GRID!$A$17:$A$27,0),MATCH(1,($U$2=GRID!$B$1:$BI$1)*(КАЛЕНДАРЬ!$X23=GRID!$B$3:$BI$3), 0))*GRID!$B$65*(1-GRID!$B$69),0))</f>
        <v>#N/A</v>
      </c>
      <c r="S163" s="47" t="e" cm="1">
        <f t="array" ref="S163">IF($I$2="Путешествия с детьми",
INDEX(GRID!$B$4:$BI$14,MATCH(S$7,GRID!$A$4:$A$14,0),MATCH(1,($U$2=GRID!$B$1:$BI$1)*(КАЛЕНДАРЬ!$X23=GRID!$B$3:$BI$3), 0))*GRID!$B$65,
ROUNDUP(INDEX(GRID!$B$4:$BI$14,MATCH(S$7,GRID!$A$4:$A$14,0),MATCH(1,($U$2=GRID!$B$1:$BI$1)*(КАЛЕНДАРЬ!$X23=GRID!$B$3:$BI$3),0))*GRID!$B$65*(1-GRID!$B$69),0))</f>
        <v>#N/A</v>
      </c>
      <c r="T163" s="48" t="e" cm="1">
        <f t="array" ref="T163">IF($I$2="Путешествия с детьми",
INDEX(GRID!$B$17:$BI$27,MATCH(S$7,GRID!$A$17:$A$27,0),MATCH(1,($U$2=GRID!$B$1:$BI$1)*(КАЛЕНДАРЬ!$X23=GRID!$B$3:$BI$3), 0))*GRID!$B$65,
ROUNDUP(INDEX(GRID!$B$17:$BI$27,MATCH(S$7,GRID!$A$17:$A$27,0),MATCH(1,($U$2=GRID!$B$1:$BI$1)*(КАЛЕНДАРЬ!$X23=GRID!$B$3:$BI$3), 0))*GRID!$B$65*(1-GRID!$B$69),0))</f>
        <v>#N/A</v>
      </c>
      <c r="U163" s="47" cm="1">
        <f t="array" ref="U163">IF($I$2="Путешествия с детьми",
INDEX(GRID!$B$4:$BI$14,MATCH(U$7,GRID!$A$4:$A$14,0),MATCH(1,($U$2=GRID!$B$1:$BI$1)*(КАЛЕНДАРЬ!$X23=GRID!$B$3:$BI$3), 0))*GRID!$B$65,
ROUNDUP(INDEX(GRID!$B$4:$BI$14,MATCH(U$7,GRID!$A$4:$A$14,0),MATCH(1,($U$2=GRID!$B$1:$BI$1)*(КАЛЕНДАРЬ!$X23=GRID!$B$3:$BI$3),0))*GRID!$B$65*(1-GRID!$B$69),0))</f>
        <v>71380</v>
      </c>
      <c r="V163" s="48" cm="1">
        <f t="array" ref="V163">IF($I$2="Путешествия с детьми",
INDEX(GRID!$B$17:$BI$27,MATCH(U$7,GRID!$A$17:$A$27,0),MATCH(1,($U$2=GRID!$B$1:$BI$1)*(КАЛЕНДАРЬ!$X23=GRID!$B$3:$BI$3), 0))*GRID!$B$65,
ROUNDUP(INDEX(GRID!$B$17:$BI$27,MATCH(U$7,GRID!$A$17:$A$27,0),MATCH(1,($U$2=GRID!$B$1:$BI$1)*(КАЛЕНДАРЬ!$X23=GRID!$B$3:$BI$3), 0))*GRID!$B$65*(1-GRID!$B$69),0))</f>
        <v>73530</v>
      </c>
      <c r="W163" s="47" cm="1">
        <f t="array" ref="W163">IF($I$2="Путешествия с детьми",
INDEX(GRID!$B$4:$BI$14,MATCH(W$7,GRID!$A$4:$A$14,0),MATCH(1,($U$2=GRID!$B$1:$BI$1)*(КАЛЕНДАРЬ!$X23=GRID!$B$3:$BI$3), 0))*GRID!$B$65,
ROUNDUP(INDEX(GRID!$B$4:$BI$14,MATCH(W$7,GRID!$A$4:$A$14,0),MATCH(1,($U$2=GRID!$B$1:$BI$1)*(КАЛЕНДАРЬ!$X23=GRID!$B$3:$BI$3),0))*GRID!$B$65*(1-GRID!$B$69),0))</f>
        <v>260580</v>
      </c>
      <c r="X163" s="48" cm="1">
        <f t="array" ref="X163">IF($I$2="Путешествия с детьми",
INDEX(GRID!$B$17:$BI$27,MATCH(W$7,GRID!$A$17:$A$27,0),MATCH(1,($U$2=GRID!$B$1:$BI$1)*(КАЛЕНДАРЬ!$X23=GRID!$B$3:$BI$3), 0))*GRID!$B$65,
ROUNDUP(INDEX(GRID!$B$17:$BI$27,MATCH(W$7,GRID!$A$17:$A$27,0),MATCH(1,($U$2=GRID!$B$1:$BI$1)*(КАЛЕНДАРЬ!$X23=GRID!$B$3:$BI$3), 0))*GRID!$B$65*(1-GRID!$B$69),0))</f>
        <v>262730</v>
      </c>
    </row>
    <row r="164" spans="1:24" hidden="1" x14ac:dyDescent="0.2">
      <c r="A164" s="117" t="s">
        <v>48</v>
      </c>
      <c r="B164" s="117">
        <v>21</v>
      </c>
      <c r="C164" s="138" cm="1">
        <f t="array" ref="C164">IF($I$2="Путешествия с детьми",
INDEX(GRID!$B$4:$BI$14,MATCH(C$7,GRID!$A$4:$A$14,0),MATCH(1,($U$2=GRID!$B$1:$BI$1)*(КАЛЕНДАРЬ!$X24=GRID!$B$3:$BI$3), 0))*GRID!$B$65,
ROUNDUP(INDEX(GRID!$B$4:$BI$14,MATCH(C$7,GRID!$A$4:$A$14,0),MATCH(1,($U$2=GRID!$B$1:$BI$1)*(КАЛЕНДАРЬ!$X24=GRID!$B$3:$BI$3),0))*GRID!$B$65*(1-GRID!$B$69),0))</f>
        <v>23650</v>
      </c>
      <c r="D164" s="48" cm="1">
        <f t="array" ref="D164">IF($I$2="Путешествия с детьми",
INDEX(GRID!$B$17:$BI$27,MATCH(C$7,GRID!$A$17:$A$27,0),MATCH(1,($U$2=GRID!$B$1:$BI$1)*(КАЛЕНДАРЬ!$X24=GRID!$B$3:$BI$3), 0))*GRID!$B$65,
ROUNDUP(INDEX(GRID!$B$17:$BI$27,MATCH(C$7,GRID!$A$17:$A$27,0),MATCH(1,($U$2=GRID!$B$1:$BI$1)*(КАЛЕНДАРЬ!$X24=GRID!$B$3:$BI$3), 0))*GRID!$B$65*(1-GRID!$B$69),0))</f>
        <v>25800</v>
      </c>
      <c r="E164" s="47" cm="1">
        <f t="array" ref="E164">IF($I$2="Путешествия с детьми",
INDEX(GRID!$B$4:$BI$14,MATCH(E$7,GRID!$A$4:$A$14,0),MATCH(1,($U$2=GRID!$B$1:$BI$1)*(КАЛЕНДАРЬ!$X24=GRID!$B$3:$BI$3), 0))*GRID!$B$65,
ROUNDUP(INDEX(GRID!$B$4:$BI$14,MATCH(E$7,GRID!$A$4:$A$14,0),MATCH(1,($U$2=GRID!$B$1:$BI$1)*(КАЛЕНДАРЬ!$X24=GRID!$B$3:$BI$3),0))*GRID!$B$65*(1-GRID!$B$69),0))</f>
        <v>26316</v>
      </c>
      <c r="F164" s="48" cm="1">
        <f t="array" ref="F164">IF($I$2="Путешествия с детьми",
INDEX(GRID!$B$17:$BI$27,MATCH(E$7,GRID!$A$17:$A$27,0),MATCH(1,($U$2=GRID!$B$1:$BI$1)*(КАЛЕНДАРЬ!$X24=GRID!$B$3:$BI$3), 0))*GRID!$B$65,
ROUNDUP(INDEX(GRID!$B$17:$BI$27,MATCH(E$7,GRID!$A$17:$A$27,0),MATCH(1,($U$2=GRID!$B$1:$BI$1)*(КАЛЕНДАРЬ!$X24=GRID!$B$3:$BI$3), 0))*GRID!$B$65*(1-GRID!$B$69),0))</f>
        <v>28466</v>
      </c>
      <c r="G164" s="47" t="e" cm="1">
        <f t="array" ref="G164">IF($I$2="Путешествия с детьми",
INDEX(GRID!$B$4:$BI$14,MATCH(G$7,GRID!$A$4:$A$14,0),MATCH(1,($U$2=GRID!$B$1:$BI$1)*(КАЛЕНДАРЬ!$X24=GRID!$B$3:$BI$3), 0))*GRID!$B$65,
ROUNDUP(INDEX(GRID!$B$4:$BI$14,MATCH(G$7,GRID!$A$4:$A$14,0),MATCH(1,($U$2=GRID!$B$1:$BI$1)*(КАЛЕНДАРЬ!$X24=GRID!$B$3:$BI$3),0))*GRID!$B$65*(1-GRID!$B$69),0))</f>
        <v>#N/A</v>
      </c>
      <c r="H164" s="48" t="e" cm="1">
        <f t="array" ref="H164">IF($I$2="Путешествия с детьми",
INDEX(GRID!$B$17:$BI$27,MATCH(G$7,GRID!$A$17:$A$27,0),MATCH(1,($U$2=GRID!$B$1:$BI$1)*(КАЛЕНДАРЬ!$X24=GRID!$B$3:$BI$3), 0))*GRID!$B$65,
ROUNDUP(INDEX(GRID!$B$17:$BI$27,MATCH(G$7,GRID!$A$17:$A$27,0),MATCH(1,($U$2=GRID!$B$1:$BI$1)*(КАЛЕНДАРЬ!$X24=GRID!$B$3:$BI$3), 0))*GRID!$B$65*(1-GRID!$B$69),0))</f>
        <v>#N/A</v>
      </c>
      <c r="I164" s="47" t="e" cm="1">
        <f t="array" ref="I164">IF($I$2="Путешествия с детьми",
INDEX(GRID!$B$4:$BI$14,MATCH(I$7,GRID!$A$4:$A$14,0),MATCH(1,($U$2=GRID!$B$1:$BI$1)*(КАЛЕНДАРЬ!$X24=GRID!$B$3:$BI$3), 0))*GRID!$B$65,
ROUNDUP(INDEX(GRID!$B$4:$BI$14,MATCH(I$7,GRID!$A$4:$A$14,0),MATCH(1,($U$2=GRID!$B$1:$BI$1)*(КАЛЕНДАРЬ!$X24=GRID!$B$3:$BI$3),0))*GRID!$B$65*(1-GRID!$B$69),0))</f>
        <v>#N/A</v>
      </c>
      <c r="J164" s="48" t="e" cm="1">
        <f t="array" ref="J164">IF($I$2="Путешествия с детьми",
INDEX(GRID!$B$17:$BI$27,MATCH(I$7,GRID!$A$17:$A$27,0),MATCH(1,($U$2=GRID!$B$1:$BI$1)*(КАЛЕНДАРЬ!$X24=GRID!$B$3:$BI$3), 0))*GRID!$B$65,
ROUNDUP(INDEX(GRID!$B$17:$BI$27,MATCH(I$7,GRID!$A$17:$A$27,0),MATCH(1,($U$2=GRID!$B$1:$BI$1)*(КАЛЕНДАРЬ!$X24=GRID!$B$3:$BI$3), 0))*GRID!$B$65*(1-GRID!$B$69),0))</f>
        <v>#N/A</v>
      </c>
      <c r="K164" s="47" cm="1">
        <f t="array" ref="K164">IF($I$2="Путешествия с детьми",
INDEX(GRID!$B$4:$BI$14,MATCH(K$7,GRID!$A$4:$A$14,0),MATCH(1,($U$2=GRID!$B$1:$BI$1)*(КАЛЕНДАРЬ!$X24=GRID!$B$3:$BI$3), 0))*GRID!$B$65,
ROUNDUP(INDEX(GRID!$B$4:$BI$14,MATCH(K$7,GRID!$A$4:$A$14,0),MATCH(1,($U$2=GRID!$B$1:$BI$1)*(КАЛЕНДАРЬ!$X24=GRID!$B$3:$BI$3),0))*GRID!$B$65*(1-GRID!$B$69),0))</f>
        <v>36378</v>
      </c>
      <c r="L164" s="48" cm="1">
        <f t="array" ref="L164">IF($I$2="Путешествия с детьми",
INDEX(GRID!$B$17:$BI$27,MATCH(K$7,GRID!$A$17:$A$27,0),MATCH(1,($U$2=GRID!$B$1:$BI$1)*(КАЛЕНДАРЬ!$X24=GRID!$B$3:$BI$3), 0))*GRID!$B$65,
ROUNDUP(INDEX(GRID!$B$17:$BI$27,MATCH(K$7,GRID!$A$17:$A$27,0),MATCH(1,($U$2=GRID!$B$1:$BI$1)*(КАЛЕНДАРЬ!$X24=GRID!$B$3:$BI$3), 0))*GRID!$B$65*(1-GRID!$B$69),0))</f>
        <v>38528</v>
      </c>
      <c r="M164" s="47" cm="1">
        <f t="array" ref="M164">IF($I$2="Путешествия с детьми",
INDEX(GRID!$B$4:$BI$14,MATCH(M$7,GRID!$A$4:$A$14,0),MATCH(1,($U$2=GRID!$B$1:$BI$1)*(КАЛЕНДАРЬ!$X24=GRID!$B$3:$BI$3), 0))*GRID!$B$65,
ROUNDUP(INDEX(GRID!$B$4:$BI$14,MATCH(M$7,GRID!$A$4:$A$14,0),MATCH(1,($U$2=GRID!$B$1:$BI$1)*(КАЛЕНДАРЬ!$X24=GRID!$B$3:$BI$3),0))*GRID!$B$65*(1-GRID!$B$69),0))</f>
        <v>40506</v>
      </c>
      <c r="N164" s="48" cm="1">
        <f t="array" ref="N164">IF($I$2="Путешествия с детьми",
INDEX(GRID!$B$17:$BI$27,MATCH(M$7,GRID!$A$17:$A$27,0),MATCH(1,($U$2=GRID!$B$1:$BI$1)*(КАЛЕНДАРЬ!$X24=GRID!$B$3:$BI$3), 0))*GRID!$B$65,
ROUNDUP(INDEX(GRID!$B$17:$BI$27,MATCH(M$7,GRID!$A$17:$A$27,0),MATCH(1,($U$2=GRID!$B$1:$BI$1)*(КАЛЕНДАРЬ!$X24=GRID!$B$3:$BI$3), 0))*GRID!$B$65*(1-GRID!$B$69),0))</f>
        <v>42656</v>
      </c>
      <c r="O164" s="47" cm="1">
        <f t="array" ref="O164">IF($I$2="Путешествия с детьми",
INDEX(GRID!$B$4:$BI$14,MATCH(O$7,GRID!$A$4:$A$14,0),MATCH(1,($U$2=GRID!$B$1:$BI$1)*(КАЛЕНДАРЬ!$X24=GRID!$B$3:$BI$3), 0))*GRID!$B$65,
ROUNDUP(INDEX(GRID!$B$4:$BI$14,MATCH(O$7,GRID!$A$4:$A$14,0),MATCH(1,($U$2=GRID!$B$1:$BI$1)*(КАЛЕНДАРЬ!$X24=GRID!$B$3:$BI$3),0))*GRID!$B$65*(1-GRID!$B$69),0))</f>
        <v>46010</v>
      </c>
      <c r="P164" s="48" cm="1">
        <f t="array" ref="P164">IF($I$2="Путешествия с детьми",
INDEX(GRID!$B$17:$BI$27,MATCH(O$7,GRID!$A$17:$A$27,0),MATCH(1,($U$2=GRID!$B$1:$BI$1)*(КАЛЕНДАРЬ!$X24=GRID!$B$3:$BI$3), 0))*GRID!$B$65,
ROUNDUP(INDEX(GRID!$B$17:$BI$27,MATCH(O$7,GRID!$A$17:$A$27,0),MATCH(1,($U$2=GRID!$B$1:$BI$1)*(КАЛЕНДАРЬ!$X24=GRID!$B$3:$BI$3), 0))*GRID!$B$65*(1-GRID!$B$69),0))</f>
        <v>48160</v>
      </c>
      <c r="Q164" s="47" t="e" cm="1">
        <f t="array" ref="Q164">IF($I$2="Путешествия с детьми",
INDEX(GRID!$B$4:$BI$14,MATCH(Q$7,GRID!$A$4:$A$14,0),MATCH(1,($U$2=GRID!$B$1:$BI$1)*(КАЛЕНДАРЬ!$X24=GRID!$B$3:$BI$3), 0))*GRID!$B$65,
ROUNDUP(INDEX(GRID!$B$4:$BI$14,MATCH(Q$7,GRID!$A$4:$A$14,0),MATCH(1,($U$2=GRID!$B$1:$BI$1)*(КАЛЕНДАРЬ!$X24=GRID!$B$3:$BI$3),0))*GRID!$B$65*(1-GRID!$B$69),0))</f>
        <v>#N/A</v>
      </c>
      <c r="R164" s="48" t="e" cm="1">
        <f t="array" ref="R164">IF($I$2="Путешествия с детьми",
INDEX(GRID!$B$17:$BI$27,MATCH(Q$7,GRID!$A$17:$A$27,0),MATCH(1,($U$2=GRID!$B$1:$BI$1)*(КАЛЕНДАРЬ!$X24=GRID!$B$3:$BI$3), 0))*GRID!$B$65,
ROUNDUP(INDEX(GRID!$B$17:$BI$27,MATCH(Q$7,GRID!$A$17:$A$27,0),MATCH(1,($U$2=GRID!$B$1:$BI$1)*(КАЛЕНДАРЬ!$X24=GRID!$B$3:$BI$3), 0))*GRID!$B$65*(1-GRID!$B$69),0))</f>
        <v>#N/A</v>
      </c>
      <c r="S164" s="47" t="e" cm="1">
        <f t="array" ref="S164">IF($I$2="Путешествия с детьми",
INDEX(GRID!$B$4:$BI$14,MATCH(S$7,GRID!$A$4:$A$14,0),MATCH(1,($U$2=GRID!$B$1:$BI$1)*(КАЛЕНДАРЬ!$X24=GRID!$B$3:$BI$3), 0))*GRID!$B$65,
ROUNDUP(INDEX(GRID!$B$4:$BI$14,MATCH(S$7,GRID!$A$4:$A$14,0),MATCH(1,($U$2=GRID!$B$1:$BI$1)*(КАЛЕНДАРЬ!$X24=GRID!$B$3:$BI$3),0))*GRID!$B$65*(1-GRID!$B$69),0))</f>
        <v>#N/A</v>
      </c>
      <c r="T164" s="48" t="e" cm="1">
        <f t="array" ref="T164">IF($I$2="Путешествия с детьми",
INDEX(GRID!$B$17:$BI$27,MATCH(S$7,GRID!$A$17:$A$27,0),MATCH(1,($U$2=GRID!$B$1:$BI$1)*(КАЛЕНДАРЬ!$X24=GRID!$B$3:$BI$3), 0))*GRID!$B$65,
ROUNDUP(INDEX(GRID!$B$17:$BI$27,MATCH(S$7,GRID!$A$17:$A$27,0),MATCH(1,($U$2=GRID!$B$1:$BI$1)*(КАЛЕНДАРЬ!$X24=GRID!$B$3:$BI$3), 0))*GRID!$B$65*(1-GRID!$B$69),0))</f>
        <v>#N/A</v>
      </c>
      <c r="U164" s="47" cm="1">
        <f t="array" ref="U164">IF($I$2="Путешествия с детьми",
INDEX(GRID!$B$4:$BI$14,MATCH(U$7,GRID!$A$4:$A$14,0),MATCH(1,($U$2=GRID!$B$1:$BI$1)*(КАЛЕНДАРЬ!$X24=GRID!$B$3:$BI$3), 0))*GRID!$B$65,
ROUNDUP(INDEX(GRID!$B$4:$BI$14,MATCH(U$7,GRID!$A$4:$A$14,0),MATCH(1,($U$2=GRID!$B$1:$BI$1)*(КАЛЕНДАРЬ!$X24=GRID!$B$3:$BI$3),0))*GRID!$B$65*(1-GRID!$B$69),0))</f>
        <v>71380</v>
      </c>
      <c r="V164" s="48" cm="1">
        <f t="array" ref="V164">IF($I$2="Путешествия с детьми",
INDEX(GRID!$B$17:$BI$27,MATCH(U$7,GRID!$A$17:$A$27,0),MATCH(1,($U$2=GRID!$B$1:$BI$1)*(КАЛЕНДАРЬ!$X24=GRID!$B$3:$BI$3), 0))*GRID!$B$65,
ROUNDUP(INDEX(GRID!$B$17:$BI$27,MATCH(U$7,GRID!$A$17:$A$27,0),MATCH(1,($U$2=GRID!$B$1:$BI$1)*(КАЛЕНДАРЬ!$X24=GRID!$B$3:$BI$3), 0))*GRID!$B$65*(1-GRID!$B$69),0))</f>
        <v>73530</v>
      </c>
      <c r="W164" s="47" cm="1">
        <f t="array" ref="W164">IF($I$2="Путешествия с детьми",
INDEX(GRID!$B$4:$BI$14,MATCH(W$7,GRID!$A$4:$A$14,0),MATCH(1,($U$2=GRID!$B$1:$BI$1)*(КАЛЕНДАРЬ!$X24=GRID!$B$3:$BI$3), 0))*GRID!$B$65,
ROUNDUP(INDEX(GRID!$B$4:$BI$14,MATCH(W$7,GRID!$A$4:$A$14,0),MATCH(1,($U$2=GRID!$B$1:$BI$1)*(КАЛЕНДАРЬ!$X24=GRID!$B$3:$BI$3),0))*GRID!$B$65*(1-GRID!$B$69),0))</f>
        <v>260580</v>
      </c>
      <c r="X164" s="48" cm="1">
        <f t="array" ref="X164">IF($I$2="Путешествия с детьми",
INDEX(GRID!$B$17:$BI$27,MATCH(W$7,GRID!$A$17:$A$27,0),MATCH(1,($U$2=GRID!$B$1:$BI$1)*(КАЛЕНДАРЬ!$X24=GRID!$B$3:$BI$3), 0))*GRID!$B$65,
ROUNDUP(INDEX(GRID!$B$17:$BI$27,MATCH(W$7,GRID!$A$17:$A$27,0),MATCH(1,($U$2=GRID!$B$1:$BI$1)*(КАЛЕНДАРЬ!$X24=GRID!$B$3:$BI$3), 0))*GRID!$B$65*(1-GRID!$B$69),0))</f>
        <v>262730</v>
      </c>
    </row>
    <row r="165" spans="1:24" hidden="1" x14ac:dyDescent="0.2">
      <c r="A165" s="117" t="s">
        <v>42</v>
      </c>
      <c r="B165" s="117">
        <v>22</v>
      </c>
      <c r="C165" s="138" cm="1">
        <f t="array" ref="C165">IF($I$2="Путешествия с детьми",
INDEX(GRID!$B$4:$BI$14,MATCH(C$7,GRID!$A$4:$A$14,0),MATCH(1,($U$2=GRID!$B$1:$BI$1)*(КАЛЕНДАРЬ!$X25=GRID!$B$3:$BI$3), 0))*GRID!$B$65,
ROUNDUP(INDEX(GRID!$B$4:$BI$14,MATCH(C$7,GRID!$A$4:$A$14,0),MATCH(1,($U$2=GRID!$B$1:$BI$1)*(КАЛЕНДАРЬ!$X25=GRID!$B$3:$BI$3),0))*GRID!$B$65*(1-GRID!$B$69),0))</f>
        <v>23650</v>
      </c>
      <c r="D165" s="48" cm="1">
        <f t="array" ref="D165">IF($I$2="Путешествия с детьми",
INDEX(GRID!$B$17:$BI$27,MATCH(C$7,GRID!$A$17:$A$27,0),MATCH(1,($U$2=GRID!$B$1:$BI$1)*(КАЛЕНДАРЬ!$X25=GRID!$B$3:$BI$3), 0))*GRID!$B$65,
ROUNDUP(INDEX(GRID!$B$17:$BI$27,MATCH(C$7,GRID!$A$17:$A$27,0),MATCH(1,($U$2=GRID!$B$1:$BI$1)*(КАЛЕНДАРЬ!$X25=GRID!$B$3:$BI$3), 0))*GRID!$B$65*(1-GRID!$B$69),0))</f>
        <v>25800</v>
      </c>
      <c r="E165" s="47" cm="1">
        <f t="array" ref="E165">IF($I$2="Путешествия с детьми",
INDEX(GRID!$B$4:$BI$14,MATCH(E$7,GRID!$A$4:$A$14,0),MATCH(1,($U$2=GRID!$B$1:$BI$1)*(КАЛЕНДАРЬ!$X25=GRID!$B$3:$BI$3), 0))*GRID!$B$65,
ROUNDUP(INDEX(GRID!$B$4:$BI$14,MATCH(E$7,GRID!$A$4:$A$14,0),MATCH(1,($U$2=GRID!$B$1:$BI$1)*(КАЛЕНДАРЬ!$X25=GRID!$B$3:$BI$3),0))*GRID!$B$65*(1-GRID!$B$69),0))</f>
        <v>26316</v>
      </c>
      <c r="F165" s="48" cm="1">
        <f t="array" ref="F165">IF($I$2="Путешествия с детьми",
INDEX(GRID!$B$17:$BI$27,MATCH(E$7,GRID!$A$17:$A$27,0),MATCH(1,($U$2=GRID!$B$1:$BI$1)*(КАЛЕНДАРЬ!$X25=GRID!$B$3:$BI$3), 0))*GRID!$B$65,
ROUNDUP(INDEX(GRID!$B$17:$BI$27,MATCH(E$7,GRID!$A$17:$A$27,0),MATCH(1,($U$2=GRID!$B$1:$BI$1)*(КАЛЕНДАРЬ!$X25=GRID!$B$3:$BI$3), 0))*GRID!$B$65*(1-GRID!$B$69),0))</f>
        <v>28466</v>
      </c>
      <c r="G165" s="47" t="e" cm="1">
        <f t="array" ref="G165">IF($I$2="Путешествия с детьми",
INDEX(GRID!$B$4:$BI$14,MATCH(G$7,GRID!$A$4:$A$14,0),MATCH(1,($U$2=GRID!$B$1:$BI$1)*(КАЛЕНДАРЬ!$X25=GRID!$B$3:$BI$3), 0))*GRID!$B$65,
ROUNDUP(INDEX(GRID!$B$4:$BI$14,MATCH(G$7,GRID!$A$4:$A$14,0),MATCH(1,($U$2=GRID!$B$1:$BI$1)*(КАЛЕНДАРЬ!$X25=GRID!$B$3:$BI$3),0))*GRID!$B$65*(1-GRID!$B$69),0))</f>
        <v>#N/A</v>
      </c>
      <c r="H165" s="48" t="e" cm="1">
        <f t="array" ref="H165">IF($I$2="Путешествия с детьми",
INDEX(GRID!$B$17:$BI$27,MATCH(G$7,GRID!$A$17:$A$27,0),MATCH(1,($U$2=GRID!$B$1:$BI$1)*(КАЛЕНДАРЬ!$X25=GRID!$B$3:$BI$3), 0))*GRID!$B$65,
ROUNDUP(INDEX(GRID!$B$17:$BI$27,MATCH(G$7,GRID!$A$17:$A$27,0),MATCH(1,($U$2=GRID!$B$1:$BI$1)*(КАЛЕНДАРЬ!$X25=GRID!$B$3:$BI$3), 0))*GRID!$B$65*(1-GRID!$B$69),0))</f>
        <v>#N/A</v>
      </c>
      <c r="I165" s="47" t="e" cm="1">
        <f t="array" ref="I165">IF($I$2="Путешествия с детьми",
INDEX(GRID!$B$4:$BI$14,MATCH(I$7,GRID!$A$4:$A$14,0),MATCH(1,($U$2=GRID!$B$1:$BI$1)*(КАЛЕНДАРЬ!$X25=GRID!$B$3:$BI$3), 0))*GRID!$B$65,
ROUNDUP(INDEX(GRID!$B$4:$BI$14,MATCH(I$7,GRID!$A$4:$A$14,0),MATCH(1,($U$2=GRID!$B$1:$BI$1)*(КАЛЕНДАРЬ!$X25=GRID!$B$3:$BI$3),0))*GRID!$B$65*(1-GRID!$B$69),0))</f>
        <v>#N/A</v>
      </c>
      <c r="J165" s="48" t="e" cm="1">
        <f t="array" ref="J165">IF($I$2="Путешествия с детьми",
INDEX(GRID!$B$17:$BI$27,MATCH(I$7,GRID!$A$17:$A$27,0),MATCH(1,($U$2=GRID!$B$1:$BI$1)*(КАЛЕНДАРЬ!$X25=GRID!$B$3:$BI$3), 0))*GRID!$B$65,
ROUNDUP(INDEX(GRID!$B$17:$BI$27,MATCH(I$7,GRID!$A$17:$A$27,0),MATCH(1,($U$2=GRID!$B$1:$BI$1)*(КАЛЕНДАРЬ!$X25=GRID!$B$3:$BI$3), 0))*GRID!$B$65*(1-GRID!$B$69),0))</f>
        <v>#N/A</v>
      </c>
      <c r="K165" s="47" cm="1">
        <f t="array" ref="K165">IF($I$2="Путешествия с детьми",
INDEX(GRID!$B$4:$BI$14,MATCH(K$7,GRID!$A$4:$A$14,0),MATCH(1,($U$2=GRID!$B$1:$BI$1)*(КАЛЕНДАРЬ!$X25=GRID!$B$3:$BI$3), 0))*GRID!$B$65,
ROUNDUP(INDEX(GRID!$B$4:$BI$14,MATCH(K$7,GRID!$A$4:$A$14,0),MATCH(1,($U$2=GRID!$B$1:$BI$1)*(КАЛЕНДАРЬ!$X25=GRID!$B$3:$BI$3),0))*GRID!$B$65*(1-GRID!$B$69),0))</f>
        <v>36378</v>
      </c>
      <c r="L165" s="48" cm="1">
        <f t="array" ref="L165">IF($I$2="Путешествия с детьми",
INDEX(GRID!$B$17:$BI$27,MATCH(K$7,GRID!$A$17:$A$27,0),MATCH(1,($U$2=GRID!$B$1:$BI$1)*(КАЛЕНДАРЬ!$X25=GRID!$B$3:$BI$3), 0))*GRID!$B$65,
ROUNDUP(INDEX(GRID!$B$17:$BI$27,MATCH(K$7,GRID!$A$17:$A$27,0),MATCH(1,($U$2=GRID!$B$1:$BI$1)*(КАЛЕНДАРЬ!$X25=GRID!$B$3:$BI$3), 0))*GRID!$B$65*(1-GRID!$B$69),0))</f>
        <v>38528</v>
      </c>
      <c r="M165" s="47" cm="1">
        <f t="array" ref="M165">IF($I$2="Путешествия с детьми",
INDEX(GRID!$B$4:$BI$14,MATCH(M$7,GRID!$A$4:$A$14,0),MATCH(1,($U$2=GRID!$B$1:$BI$1)*(КАЛЕНДАРЬ!$X25=GRID!$B$3:$BI$3), 0))*GRID!$B$65,
ROUNDUP(INDEX(GRID!$B$4:$BI$14,MATCH(M$7,GRID!$A$4:$A$14,0),MATCH(1,($U$2=GRID!$B$1:$BI$1)*(КАЛЕНДАРЬ!$X25=GRID!$B$3:$BI$3),0))*GRID!$B$65*(1-GRID!$B$69),0))</f>
        <v>40506</v>
      </c>
      <c r="N165" s="48" cm="1">
        <f t="array" ref="N165">IF($I$2="Путешествия с детьми",
INDEX(GRID!$B$17:$BI$27,MATCH(M$7,GRID!$A$17:$A$27,0),MATCH(1,($U$2=GRID!$B$1:$BI$1)*(КАЛЕНДАРЬ!$X25=GRID!$B$3:$BI$3), 0))*GRID!$B$65,
ROUNDUP(INDEX(GRID!$B$17:$BI$27,MATCH(M$7,GRID!$A$17:$A$27,0),MATCH(1,($U$2=GRID!$B$1:$BI$1)*(КАЛЕНДАРЬ!$X25=GRID!$B$3:$BI$3), 0))*GRID!$B$65*(1-GRID!$B$69),0))</f>
        <v>42656</v>
      </c>
      <c r="O165" s="47" cm="1">
        <f t="array" ref="O165">IF($I$2="Путешествия с детьми",
INDEX(GRID!$B$4:$BI$14,MATCH(O$7,GRID!$A$4:$A$14,0),MATCH(1,($U$2=GRID!$B$1:$BI$1)*(КАЛЕНДАРЬ!$X25=GRID!$B$3:$BI$3), 0))*GRID!$B$65,
ROUNDUP(INDEX(GRID!$B$4:$BI$14,MATCH(O$7,GRID!$A$4:$A$14,0),MATCH(1,($U$2=GRID!$B$1:$BI$1)*(КАЛЕНДАРЬ!$X25=GRID!$B$3:$BI$3),0))*GRID!$B$65*(1-GRID!$B$69),0))</f>
        <v>46010</v>
      </c>
      <c r="P165" s="48" cm="1">
        <f t="array" ref="P165">IF($I$2="Путешествия с детьми",
INDEX(GRID!$B$17:$BI$27,MATCH(O$7,GRID!$A$17:$A$27,0),MATCH(1,($U$2=GRID!$B$1:$BI$1)*(КАЛЕНДАРЬ!$X25=GRID!$B$3:$BI$3), 0))*GRID!$B$65,
ROUNDUP(INDEX(GRID!$B$17:$BI$27,MATCH(O$7,GRID!$A$17:$A$27,0),MATCH(1,($U$2=GRID!$B$1:$BI$1)*(КАЛЕНДАРЬ!$X25=GRID!$B$3:$BI$3), 0))*GRID!$B$65*(1-GRID!$B$69),0))</f>
        <v>48160</v>
      </c>
      <c r="Q165" s="47" t="e" cm="1">
        <f t="array" ref="Q165">IF($I$2="Путешествия с детьми",
INDEX(GRID!$B$4:$BI$14,MATCH(Q$7,GRID!$A$4:$A$14,0),MATCH(1,($U$2=GRID!$B$1:$BI$1)*(КАЛЕНДАРЬ!$X25=GRID!$B$3:$BI$3), 0))*GRID!$B$65,
ROUNDUP(INDEX(GRID!$B$4:$BI$14,MATCH(Q$7,GRID!$A$4:$A$14,0),MATCH(1,($U$2=GRID!$B$1:$BI$1)*(КАЛЕНДАРЬ!$X25=GRID!$B$3:$BI$3),0))*GRID!$B$65*(1-GRID!$B$69),0))</f>
        <v>#N/A</v>
      </c>
      <c r="R165" s="48" t="e" cm="1">
        <f t="array" ref="R165">IF($I$2="Путешествия с детьми",
INDEX(GRID!$B$17:$BI$27,MATCH(Q$7,GRID!$A$17:$A$27,0),MATCH(1,($U$2=GRID!$B$1:$BI$1)*(КАЛЕНДАРЬ!$X25=GRID!$B$3:$BI$3), 0))*GRID!$B$65,
ROUNDUP(INDEX(GRID!$B$17:$BI$27,MATCH(Q$7,GRID!$A$17:$A$27,0),MATCH(1,($U$2=GRID!$B$1:$BI$1)*(КАЛЕНДАРЬ!$X25=GRID!$B$3:$BI$3), 0))*GRID!$B$65*(1-GRID!$B$69),0))</f>
        <v>#N/A</v>
      </c>
      <c r="S165" s="47" t="e" cm="1">
        <f t="array" ref="S165">IF($I$2="Путешествия с детьми",
INDEX(GRID!$B$4:$BI$14,MATCH(S$7,GRID!$A$4:$A$14,0),MATCH(1,($U$2=GRID!$B$1:$BI$1)*(КАЛЕНДАРЬ!$X25=GRID!$B$3:$BI$3), 0))*GRID!$B$65,
ROUNDUP(INDEX(GRID!$B$4:$BI$14,MATCH(S$7,GRID!$A$4:$A$14,0),MATCH(1,($U$2=GRID!$B$1:$BI$1)*(КАЛЕНДАРЬ!$X25=GRID!$B$3:$BI$3),0))*GRID!$B$65*(1-GRID!$B$69),0))</f>
        <v>#N/A</v>
      </c>
      <c r="T165" s="48" t="e" cm="1">
        <f t="array" ref="T165">IF($I$2="Путешествия с детьми",
INDEX(GRID!$B$17:$BI$27,MATCH(S$7,GRID!$A$17:$A$27,0),MATCH(1,($U$2=GRID!$B$1:$BI$1)*(КАЛЕНДАРЬ!$X25=GRID!$B$3:$BI$3), 0))*GRID!$B$65,
ROUNDUP(INDEX(GRID!$B$17:$BI$27,MATCH(S$7,GRID!$A$17:$A$27,0),MATCH(1,($U$2=GRID!$B$1:$BI$1)*(КАЛЕНДАРЬ!$X25=GRID!$B$3:$BI$3), 0))*GRID!$B$65*(1-GRID!$B$69),0))</f>
        <v>#N/A</v>
      </c>
      <c r="U165" s="47" cm="1">
        <f t="array" ref="U165">IF($I$2="Путешествия с детьми",
INDEX(GRID!$B$4:$BI$14,MATCH(U$7,GRID!$A$4:$A$14,0),MATCH(1,($U$2=GRID!$B$1:$BI$1)*(КАЛЕНДАРЬ!$X25=GRID!$B$3:$BI$3), 0))*GRID!$B$65,
ROUNDUP(INDEX(GRID!$B$4:$BI$14,MATCH(U$7,GRID!$A$4:$A$14,0),MATCH(1,($U$2=GRID!$B$1:$BI$1)*(КАЛЕНДАРЬ!$X25=GRID!$B$3:$BI$3),0))*GRID!$B$65*(1-GRID!$B$69),0))</f>
        <v>71380</v>
      </c>
      <c r="V165" s="48" cm="1">
        <f t="array" ref="V165">IF($I$2="Путешествия с детьми",
INDEX(GRID!$B$17:$BI$27,MATCH(U$7,GRID!$A$17:$A$27,0),MATCH(1,($U$2=GRID!$B$1:$BI$1)*(КАЛЕНДАРЬ!$X25=GRID!$B$3:$BI$3), 0))*GRID!$B$65,
ROUNDUP(INDEX(GRID!$B$17:$BI$27,MATCH(U$7,GRID!$A$17:$A$27,0),MATCH(1,($U$2=GRID!$B$1:$BI$1)*(КАЛЕНДАРЬ!$X25=GRID!$B$3:$BI$3), 0))*GRID!$B$65*(1-GRID!$B$69),0))</f>
        <v>73530</v>
      </c>
      <c r="W165" s="47" cm="1">
        <f t="array" ref="W165">IF($I$2="Путешествия с детьми",
INDEX(GRID!$B$4:$BI$14,MATCH(W$7,GRID!$A$4:$A$14,0),MATCH(1,($U$2=GRID!$B$1:$BI$1)*(КАЛЕНДАРЬ!$X25=GRID!$B$3:$BI$3), 0))*GRID!$B$65,
ROUNDUP(INDEX(GRID!$B$4:$BI$14,MATCH(W$7,GRID!$A$4:$A$14,0),MATCH(1,($U$2=GRID!$B$1:$BI$1)*(КАЛЕНДАРЬ!$X25=GRID!$B$3:$BI$3),0))*GRID!$B$65*(1-GRID!$B$69),0))</f>
        <v>260580</v>
      </c>
      <c r="X165" s="48" cm="1">
        <f t="array" ref="X165">IF($I$2="Путешествия с детьми",
INDEX(GRID!$B$17:$BI$27,MATCH(W$7,GRID!$A$17:$A$27,0),MATCH(1,($U$2=GRID!$B$1:$BI$1)*(КАЛЕНДАРЬ!$X25=GRID!$B$3:$BI$3), 0))*GRID!$B$65,
ROUNDUP(INDEX(GRID!$B$17:$BI$27,MATCH(W$7,GRID!$A$17:$A$27,0),MATCH(1,($U$2=GRID!$B$1:$BI$1)*(КАЛЕНДАРЬ!$X25=GRID!$B$3:$BI$3), 0))*GRID!$B$65*(1-GRID!$B$69),0))</f>
        <v>262730</v>
      </c>
    </row>
    <row r="166" spans="1:24" hidden="1" x14ac:dyDescent="0.2">
      <c r="A166" s="117" t="s">
        <v>43</v>
      </c>
      <c r="B166" s="117">
        <v>23</v>
      </c>
      <c r="C166" s="138" cm="1">
        <f t="array" ref="C166">IF($I$2="Путешествия с детьми",
INDEX(GRID!$B$4:$BI$14,MATCH(C$7,GRID!$A$4:$A$14,0),MATCH(1,($U$2=GRID!$B$1:$BI$1)*(КАЛЕНДАРЬ!$X26=GRID!$B$3:$BI$3), 0))*GRID!$B$65,
ROUNDUP(INDEX(GRID!$B$4:$BI$14,MATCH(C$7,GRID!$A$4:$A$14,0),MATCH(1,($U$2=GRID!$B$1:$BI$1)*(КАЛЕНДАРЬ!$X26=GRID!$B$3:$BI$3),0))*GRID!$B$65*(1-GRID!$B$69),0))</f>
        <v>24940</v>
      </c>
      <c r="D166" s="48" cm="1">
        <f t="array" ref="D166">IF($I$2="Путешествия с детьми",
INDEX(GRID!$B$17:$BI$27,MATCH(C$7,GRID!$A$17:$A$27,0),MATCH(1,($U$2=GRID!$B$1:$BI$1)*(КАЛЕНДАРЬ!$X26=GRID!$B$3:$BI$3), 0))*GRID!$B$65,
ROUNDUP(INDEX(GRID!$B$17:$BI$27,MATCH(C$7,GRID!$A$17:$A$27,0),MATCH(1,($U$2=GRID!$B$1:$BI$1)*(КАЛЕНДАРЬ!$X26=GRID!$B$3:$BI$3), 0))*GRID!$B$65*(1-GRID!$B$69),0))</f>
        <v>27090</v>
      </c>
      <c r="E166" s="47" cm="1">
        <f t="array" ref="E166">IF($I$2="Путешествия с детьми",
INDEX(GRID!$B$4:$BI$14,MATCH(E$7,GRID!$A$4:$A$14,0),MATCH(1,($U$2=GRID!$B$1:$BI$1)*(КАЛЕНДАРЬ!$X26=GRID!$B$3:$BI$3), 0))*GRID!$B$65,
ROUNDUP(INDEX(GRID!$B$4:$BI$14,MATCH(E$7,GRID!$A$4:$A$14,0),MATCH(1,($U$2=GRID!$B$1:$BI$1)*(КАЛЕНДАРЬ!$X26=GRID!$B$3:$BI$3),0))*GRID!$B$65*(1-GRID!$B$69),0))</f>
        <v>27864</v>
      </c>
      <c r="F166" s="48" cm="1">
        <f t="array" ref="F166">IF($I$2="Путешествия с детьми",
INDEX(GRID!$B$17:$BI$27,MATCH(E$7,GRID!$A$17:$A$27,0),MATCH(1,($U$2=GRID!$B$1:$BI$1)*(КАЛЕНДАРЬ!$X26=GRID!$B$3:$BI$3), 0))*GRID!$B$65,
ROUNDUP(INDEX(GRID!$B$17:$BI$27,MATCH(E$7,GRID!$A$17:$A$27,0),MATCH(1,($U$2=GRID!$B$1:$BI$1)*(КАЛЕНДАРЬ!$X26=GRID!$B$3:$BI$3), 0))*GRID!$B$65*(1-GRID!$B$69),0))</f>
        <v>30014</v>
      </c>
      <c r="G166" s="47" t="e" cm="1">
        <f t="array" ref="G166">IF($I$2="Путешествия с детьми",
INDEX(GRID!$B$4:$BI$14,MATCH(G$7,GRID!$A$4:$A$14,0),MATCH(1,($U$2=GRID!$B$1:$BI$1)*(КАЛЕНДАРЬ!$X26=GRID!$B$3:$BI$3), 0))*GRID!$B$65,
ROUNDUP(INDEX(GRID!$B$4:$BI$14,MATCH(G$7,GRID!$A$4:$A$14,0),MATCH(1,($U$2=GRID!$B$1:$BI$1)*(КАЛЕНДАРЬ!$X26=GRID!$B$3:$BI$3),0))*GRID!$B$65*(1-GRID!$B$69),0))</f>
        <v>#N/A</v>
      </c>
      <c r="H166" s="48" t="e" cm="1">
        <f t="array" ref="H166">IF($I$2="Путешествия с детьми",
INDEX(GRID!$B$17:$BI$27,MATCH(G$7,GRID!$A$17:$A$27,0),MATCH(1,($U$2=GRID!$B$1:$BI$1)*(КАЛЕНДАРЬ!$X26=GRID!$B$3:$BI$3), 0))*GRID!$B$65,
ROUNDUP(INDEX(GRID!$B$17:$BI$27,MATCH(G$7,GRID!$A$17:$A$27,0),MATCH(1,($U$2=GRID!$B$1:$BI$1)*(КАЛЕНДАРЬ!$X26=GRID!$B$3:$BI$3), 0))*GRID!$B$65*(1-GRID!$B$69),0))</f>
        <v>#N/A</v>
      </c>
      <c r="I166" s="47" t="e" cm="1">
        <f t="array" ref="I166">IF($I$2="Путешествия с детьми",
INDEX(GRID!$B$4:$BI$14,MATCH(I$7,GRID!$A$4:$A$14,0),MATCH(1,($U$2=GRID!$B$1:$BI$1)*(КАЛЕНДАРЬ!$X26=GRID!$B$3:$BI$3), 0))*GRID!$B$65,
ROUNDUP(INDEX(GRID!$B$4:$BI$14,MATCH(I$7,GRID!$A$4:$A$14,0),MATCH(1,($U$2=GRID!$B$1:$BI$1)*(КАЛЕНДАРЬ!$X26=GRID!$B$3:$BI$3),0))*GRID!$B$65*(1-GRID!$B$69),0))</f>
        <v>#N/A</v>
      </c>
      <c r="J166" s="48" t="e" cm="1">
        <f t="array" ref="J166">IF($I$2="Путешествия с детьми",
INDEX(GRID!$B$17:$BI$27,MATCH(I$7,GRID!$A$17:$A$27,0),MATCH(1,($U$2=GRID!$B$1:$BI$1)*(КАЛЕНДАРЬ!$X26=GRID!$B$3:$BI$3), 0))*GRID!$B$65,
ROUNDUP(INDEX(GRID!$B$17:$BI$27,MATCH(I$7,GRID!$A$17:$A$27,0),MATCH(1,($U$2=GRID!$B$1:$BI$1)*(КАЛЕНДАРЬ!$X26=GRID!$B$3:$BI$3), 0))*GRID!$B$65*(1-GRID!$B$69),0))</f>
        <v>#N/A</v>
      </c>
      <c r="K166" s="47" cm="1">
        <f t="array" ref="K166">IF($I$2="Путешествия с детьми",
INDEX(GRID!$B$4:$BI$14,MATCH(K$7,GRID!$A$4:$A$14,0),MATCH(1,($U$2=GRID!$B$1:$BI$1)*(КАЛЕНДАРЬ!$X26=GRID!$B$3:$BI$3), 0))*GRID!$B$65,
ROUNDUP(INDEX(GRID!$B$4:$BI$14,MATCH(K$7,GRID!$A$4:$A$14,0),MATCH(1,($U$2=GRID!$B$1:$BI$1)*(КАЛЕНДАРЬ!$X26=GRID!$B$3:$BI$3),0))*GRID!$B$65*(1-GRID!$B$69),0))</f>
        <v>38528</v>
      </c>
      <c r="L166" s="48" cm="1">
        <f t="array" ref="L166">IF($I$2="Путешествия с детьми",
INDEX(GRID!$B$17:$BI$27,MATCH(K$7,GRID!$A$17:$A$27,0),MATCH(1,($U$2=GRID!$B$1:$BI$1)*(КАЛЕНДАРЬ!$X26=GRID!$B$3:$BI$3), 0))*GRID!$B$65,
ROUNDUP(INDEX(GRID!$B$17:$BI$27,MATCH(K$7,GRID!$A$17:$A$27,0),MATCH(1,($U$2=GRID!$B$1:$BI$1)*(КАЛЕНДАРЬ!$X26=GRID!$B$3:$BI$3), 0))*GRID!$B$65*(1-GRID!$B$69),0))</f>
        <v>40678</v>
      </c>
      <c r="M166" s="47" cm="1">
        <f t="array" ref="M166">IF($I$2="Путешествия с детьми",
INDEX(GRID!$B$4:$BI$14,MATCH(M$7,GRID!$A$4:$A$14,0),MATCH(1,($U$2=GRID!$B$1:$BI$1)*(КАЛЕНДАРЬ!$X26=GRID!$B$3:$BI$3), 0))*GRID!$B$65,
ROUNDUP(INDEX(GRID!$B$4:$BI$14,MATCH(M$7,GRID!$A$4:$A$14,0),MATCH(1,($U$2=GRID!$B$1:$BI$1)*(КАЛЕНДАРЬ!$X26=GRID!$B$3:$BI$3),0))*GRID!$B$65*(1-GRID!$B$69),0))</f>
        <v>43000</v>
      </c>
      <c r="N166" s="48" cm="1">
        <f t="array" ref="N166">IF($I$2="Путешествия с детьми",
INDEX(GRID!$B$17:$BI$27,MATCH(M$7,GRID!$A$17:$A$27,0),MATCH(1,($U$2=GRID!$B$1:$BI$1)*(КАЛЕНДАРЬ!$X26=GRID!$B$3:$BI$3), 0))*GRID!$B$65,
ROUNDUP(INDEX(GRID!$B$17:$BI$27,MATCH(M$7,GRID!$A$17:$A$27,0),MATCH(1,($U$2=GRID!$B$1:$BI$1)*(КАЛЕНДАРЬ!$X26=GRID!$B$3:$BI$3), 0))*GRID!$B$65*(1-GRID!$B$69),0))</f>
        <v>45150</v>
      </c>
      <c r="O166" s="47" cm="1">
        <f t="array" ref="O166">IF($I$2="Путешествия с детьми",
INDEX(GRID!$B$4:$BI$14,MATCH(O$7,GRID!$A$4:$A$14,0),MATCH(1,($U$2=GRID!$B$1:$BI$1)*(КАЛЕНДАРЬ!$X26=GRID!$B$3:$BI$3), 0))*GRID!$B$65,
ROUNDUP(INDEX(GRID!$B$4:$BI$14,MATCH(O$7,GRID!$A$4:$A$14,0),MATCH(1,($U$2=GRID!$B$1:$BI$1)*(КАЛЕНДАРЬ!$X26=GRID!$B$3:$BI$3),0))*GRID!$B$65*(1-GRID!$B$69),0))</f>
        <v>48590</v>
      </c>
      <c r="P166" s="48" cm="1">
        <f t="array" ref="P166">IF($I$2="Путешествия с детьми",
INDEX(GRID!$B$17:$BI$27,MATCH(O$7,GRID!$A$17:$A$27,0),MATCH(1,($U$2=GRID!$B$1:$BI$1)*(КАЛЕНДАРЬ!$X26=GRID!$B$3:$BI$3), 0))*GRID!$B$65,
ROUNDUP(INDEX(GRID!$B$17:$BI$27,MATCH(O$7,GRID!$A$17:$A$27,0),MATCH(1,($U$2=GRID!$B$1:$BI$1)*(КАЛЕНДАРЬ!$X26=GRID!$B$3:$BI$3), 0))*GRID!$B$65*(1-GRID!$B$69),0))</f>
        <v>50740</v>
      </c>
      <c r="Q166" s="47" t="e" cm="1">
        <f t="array" ref="Q166">IF($I$2="Путешествия с детьми",
INDEX(GRID!$B$4:$BI$14,MATCH(Q$7,GRID!$A$4:$A$14,0),MATCH(1,($U$2=GRID!$B$1:$BI$1)*(КАЛЕНДАРЬ!$X26=GRID!$B$3:$BI$3), 0))*GRID!$B$65,
ROUNDUP(INDEX(GRID!$B$4:$BI$14,MATCH(Q$7,GRID!$A$4:$A$14,0),MATCH(1,($U$2=GRID!$B$1:$BI$1)*(КАЛЕНДАРЬ!$X26=GRID!$B$3:$BI$3),0))*GRID!$B$65*(1-GRID!$B$69),0))</f>
        <v>#N/A</v>
      </c>
      <c r="R166" s="48" t="e" cm="1">
        <f t="array" ref="R166">IF($I$2="Путешествия с детьми",
INDEX(GRID!$B$17:$BI$27,MATCH(Q$7,GRID!$A$17:$A$27,0),MATCH(1,($U$2=GRID!$B$1:$BI$1)*(КАЛЕНДАРЬ!$X26=GRID!$B$3:$BI$3), 0))*GRID!$B$65,
ROUNDUP(INDEX(GRID!$B$17:$BI$27,MATCH(Q$7,GRID!$A$17:$A$27,0),MATCH(1,($U$2=GRID!$B$1:$BI$1)*(КАЛЕНДАРЬ!$X26=GRID!$B$3:$BI$3), 0))*GRID!$B$65*(1-GRID!$B$69),0))</f>
        <v>#N/A</v>
      </c>
      <c r="S166" s="47" t="e" cm="1">
        <f t="array" ref="S166">IF($I$2="Путешествия с детьми",
INDEX(GRID!$B$4:$BI$14,MATCH(S$7,GRID!$A$4:$A$14,0),MATCH(1,($U$2=GRID!$B$1:$BI$1)*(КАЛЕНДАРЬ!$X26=GRID!$B$3:$BI$3), 0))*GRID!$B$65,
ROUNDUP(INDEX(GRID!$B$4:$BI$14,MATCH(S$7,GRID!$A$4:$A$14,0),MATCH(1,($U$2=GRID!$B$1:$BI$1)*(КАЛЕНДАРЬ!$X26=GRID!$B$3:$BI$3),0))*GRID!$B$65*(1-GRID!$B$69),0))</f>
        <v>#N/A</v>
      </c>
      <c r="T166" s="48" t="e" cm="1">
        <f t="array" ref="T166">IF($I$2="Путешествия с детьми",
INDEX(GRID!$B$17:$BI$27,MATCH(S$7,GRID!$A$17:$A$27,0),MATCH(1,($U$2=GRID!$B$1:$BI$1)*(КАЛЕНДАРЬ!$X26=GRID!$B$3:$BI$3), 0))*GRID!$B$65,
ROUNDUP(INDEX(GRID!$B$17:$BI$27,MATCH(S$7,GRID!$A$17:$A$27,0),MATCH(1,($U$2=GRID!$B$1:$BI$1)*(КАЛЕНДАРЬ!$X26=GRID!$B$3:$BI$3), 0))*GRID!$B$65*(1-GRID!$B$69),0))</f>
        <v>#N/A</v>
      </c>
      <c r="U166" s="47" cm="1">
        <f t="array" ref="U166">IF($I$2="Путешествия с детьми",
INDEX(GRID!$B$4:$BI$14,MATCH(U$7,GRID!$A$4:$A$14,0),MATCH(1,($U$2=GRID!$B$1:$BI$1)*(КАЛЕНДАРЬ!$X26=GRID!$B$3:$BI$3), 0))*GRID!$B$65,
ROUNDUP(INDEX(GRID!$B$4:$BI$14,MATCH(U$7,GRID!$A$4:$A$14,0),MATCH(1,($U$2=GRID!$B$1:$BI$1)*(КАЛЕНДАРЬ!$X26=GRID!$B$3:$BI$3),0))*GRID!$B$65*(1-GRID!$B$69),0))</f>
        <v>75680</v>
      </c>
      <c r="V166" s="48" cm="1">
        <f t="array" ref="V166">IF($I$2="Путешествия с детьми",
INDEX(GRID!$B$17:$BI$27,MATCH(U$7,GRID!$A$17:$A$27,0),MATCH(1,($U$2=GRID!$B$1:$BI$1)*(КАЛЕНДАРЬ!$X26=GRID!$B$3:$BI$3), 0))*GRID!$B$65,
ROUNDUP(INDEX(GRID!$B$17:$BI$27,MATCH(U$7,GRID!$A$17:$A$27,0),MATCH(1,($U$2=GRID!$B$1:$BI$1)*(КАЛЕНДАРЬ!$X26=GRID!$B$3:$BI$3), 0))*GRID!$B$65*(1-GRID!$B$69),0))</f>
        <v>77830</v>
      </c>
      <c r="W166" s="47" cm="1">
        <f t="array" ref="W166">IF($I$2="Путешествия с детьми",
INDEX(GRID!$B$4:$BI$14,MATCH(W$7,GRID!$A$4:$A$14,0),MATCH(1,($U$2=GRID!$B$1:$BI$1)*(КАЛЕНДАРЬ!$X26=GRID!$B$3:$BI$3), 0))*GRID!$B$65,
ROUNDUP(INDEX(GRID!$B$4:$BI$14,MATCH(W$7,GRID!$A$4:$A$14,0),MATCH(1,($U$2=GRID!$B$1:$BI$1)*(КАЛЕНДАРЬ!$X26=GRID!$B$3:$BI$3),0))*GRID!$B$65*(1-GRID!$B$69),0))</f>
        <v>272620</v>
      </c>
      <c r="X166" s="48" cm="1">
        <f t="array" ref="X166">IF($I$2="Путешествия с детьми",
INDEX(GRID!$B$17:$BI$27,MATCH(W$7,GRID!$A$17:$A$27,0),MATCH(1,($U$2=GRID!$B$1:$BI$1)*(КАЛЕНДАРЬ!$X26=GRID!$B$3:$BI$3), 0))*GRID!$B$65,
ROUNDUP(INDEX(GRID!$B$17:$BI$27,MATCH(W$7,GRID!$A$17:$A$27,0),MATCH(1,($U$2=GRID!$B$1:$BI$1)*(КАЛЕНДАРЬ!$X26=GRID!$B$3:$BI$3), 0))*GRID!$B$65*(1-GRID!$B$69),0))</f>
        <v>274770</v>
      </c>
    </row>
    <row r="167" spans="1:24" hidden="1" x14ac:dyDescent="0.2">
      <c r="A167" s="117" t="s">
        <v>44</v>
      </c>
      <c r="B167" s="117">
        <v>24</v>
      </c>
      <c r="C167" s="138" cm="1">
        <f t="array" ref="C167">IF($I$2="Путешествия с детьми",
INDEX(GRID!$B$4:$BI$14,MATCH(C$7,GRID!$A$4:$A$14,0),MATCH(1,($U$2=GRID!$B$1:$BI$1)*(КАЛЕНДАРЬ!$X27=GRID!$B$3:$BI$3), 0))*GRID!$B$65,
ROUNDUP(INDEX(GRID!$B$4:$BI$14,MATCH(C$7,GRID!$A$4:$A$14,0),MATCH(1,($U$2=GRID!$B$1:$BI$1)*(КАЛЕНДАРЬ!$X27=GRID!$B$3:$BI$3),0))*GRID!$B$65*(1-GRID!$B$69),0))</f>
        <v>24940</v>
      </c>
      <c r="D167" s="48" cm="1">
        <f t="array" ref="D167">IF($I$2="Путешествия с детьми",
INDEX(GRID!$B$17:$BI$27,MATCH(C$7,GRID!$A$17:$A$27,0),MATCH(1,($U$2=GRID!$B$1:$BI$1)*(КАЛЕНДАРЬ!$X27=GRID!$B$3:$BI$3), 0))*GRID!$B$65,
ROUNDUP(INDEX(GRID!$B$17:$BI$27,MATCH(C$7,GRID!$A$17:$A$27,0),MATCH(1,($U$2=GRID!$B$1:$BI$1)*(КАЛЕНДАРЬ!$X27=GRID!$B$3:$BI$3), 0))*GRID!$B$65*(1-GRID!$B$69),0))</f>
        <v>27090</v>
      </c>
      <c r="E167" s="47" cm="1">
        <f t="array" ref="E167">IF($I$2="Путешествия с детьми",
INDEX(GRID!$B$4:$BI$14,MATCH(E$7,GRID!$A$4:$A$14,0),MATCH(1,($U$2=GRID!$B$1:$BI$1)*(КАЛЕНДАРЬ!$X27=GRID!$B$3:$BI$3), 0))*GRID!$B$65,
ROUNDUP(INDEX(GRID!$B$4:$BI$14,MATCH(E$7,GRID!$A$4:$A$14,0),MATCH(1,($U$2=GRID!$B$1:$BI$1)*(КАЛЕНДАРЬ!$X27=GRID!$B$3:$BI$3),0))*GRID!$B$65*(1-GRID!$B$69),0))</f>
        <v>27864</v>
      </c>
      <c r="F167" s="48" cm="1">
        <f t="array" ref="F167">IF($I$2="Путешествия с детьми",
INDEX(GRID!$B$17:$BI$27,MATCH(E$7,GRID!$A$17:$A$27,0),MATCH(1,($U$2=GRID!$B$1:$BI$1)*(КАЛЕНДАРЬ!$X27=GRID!$B$3:$BI$3), 0))*GRID!$B$65,
ROUNDUP(INDEX(GRID!$B$17:$BI$27,MATCH(E$7,GRID!$A$17:$A$27,0),MATCH(1,($U$2=GRID!$B$1:$BI$1)*(КАЛЕНДАРЬ!$X27=GRID!$B$3:$BI$3), 0))*GRID!$B$65*(1-GRID!$B$69),0))</f>
        <v>30014</v>
      </c>
      <c r="G167" s="47" t="e" cm="1">
        <f t="array" ref="G167">IF($I$2="Путешествия с детьми",
INDEX(GRID!$B$4:$BI$14,MATCH(G$7,GRID!$A$4:$A$14,0),MATCH(1,($U$2=GRID!$B$1:$BI$1)*(КАЛЕНДАРЬ!$X27=GRID!$B$3:$BI$3), 0))*GRID!$B$65,
ROUNDUP(INDEX(GRID!$B$4:$BI$14,MATCH(G$7,GRID!$A$4:$A$14,0),MATCH(1,($U$2=GRID!$B$1:$BI$1)*(КАЛЕНДАРЬ!$X27=GRID!$B$3:$BI$3),0))*GRID!$B$65*(1-GRID!$B$69),0))</f>
        <v>#N/A</v>
      </c>
      <c r="H167" s="48" t="e" cm="1">
        <f t="array" ref="H167">IF($I$2="Путешествия с детьми",
INDEX(GRID!$B$17:$BI$27,MATCH(G$7,GRID!$A$17:$A$27,0),MATCH(1,($U$2=GRID!$B$1:$BI$1)*(КАЛЕНДАРЬ!$X27=GRID!$B$3:$BI$3), 0))*GRID!$B$65,
ROUNDUP(INDEX(GRID!$B$17:$BI$27,MATCH(G$7,GRID!$A$17:$A$27,0),MATCH(1,($U$2=GRID!$B$1:$BI$1)*(КАЛЕНДАРЬ!$X27=GRID!$B$3:$BI$3), 0))*GRID!$B$65*(1-GRID!$B$69),0))</f>
        <v>#N/A</v>
      </c>
      <c r="I167" s="47" t="e" cm="1">
        <f t="array" ref="I167">IF($I$2="Путешествия с детьми",
INDEX(GRID!$B$4:$BI$14,MATCH(I$7,GRID!$A$4:$A$14,0),MATCH(1,($U$2=GRID!$B$1:$BI$1)*(КАЛЕНДАРЬ!$X27=GRID!$B$3:$BI$3), 0))*GRID!$B$65,
ROUNDUP(INDEX(GRID!$B$4:$BI$14,MATCH(I$7,GRID!$A$4:$A$14,0),MATCH(1,($U$2=GRID!$B$1:$BI$1)*(КАЛЕНДАРЬ!$X27=GRID!$B$3:$BI$3),0))*GRID!$B$65*(1-GRID!$B$69),0))</f>
        <v>#N/A</v>
      </c>
      <c r="J167" s="48" t="e" cm="1">
        <f t="array" ref="J167">IF($I$2="Путешествия с детьми",
INDEX(GRID!$B$17:$BI$27,MATCH(I$7,GRID!$A$17:$A$27,0),MATCH(1,($U$2=GRID!$B$1:$BI$1)*(КАЛЕНДАРЬ!$X27=GRID!$B$3:$BI$3), 0))*GRID!$B$65,
ROUNDUP(INDEX(GRID!$B$17:$BI$27,MATCH(I$7,GRID!$A$17:$A$27,0),MATCH(1,($U$2=GRID!$B$1:$BI$1)*(КАЛЕНДАРЬ!$X27=GRID!$B$3:$BI$3), 0))*GRID!$B$65*(1-GRID!$B$69),0))</f>
        <v>#N/A</v>
      </c>
      <c r="K167" s="47" cm="1">
        <f t="array" ref="K167">IF($I$2="Путешествия с детьми",
INDEX(GRID!$B$4:$BI$14,MATCH(K$7,GRID!$A$4:$A$14,0),MATCH(1,($U$2=GRID!$B$1:$BI$1)*(КАЛЕНДАРЬ!$X27=GRID!$B$3:$BI$3), 0))*GRID!$B$65,
ROUNDUP(INDEX(GRID!$B$4:$BI$14,MATCH(K$7,GRID!$A$4:$A$14,0),MATCH(1,($U$2=GRID!$B$1:$BI$1)*(КАЛЕНДАРЬ!$X27=GRID!$B$3:$BI$3),0))*GRID!$B$65*(1-GRID!$B$69),0))</f>
        <v>38528</v>
      </c>
      <c r="L167" s="48" cm="1">
        <f t="array" ref="L167">IF($I$2="Путешествия с детьми",
INDEX(GRID!$B$17:$BI$27,MATCH(K$7,GRID!$A$17:$A$27,0),MATCH(1,($U$2=GRID!$B$1:$BI$1)*(КАЛЕНДАРЬ!$X27=GRID!$B$3:$BI$3), 0))*GRID!$B$65,
ROUNDUP(INDEX(GRID!$B$17:$BI$27,MATCH(K$7,GRID!$A$17:$A$27,0),MATCH(1,($U$2=GRID!$B$1:$BI$1)*(КАЛЕНДАРЬ!$X27=GRID!$B$3:$BI$3), 0))*GRID!$B$65*(1-GRID!$B$69),0))</f>
        <v>40678</v>
      </c>
      <c r="M167" s="47" cm="1">
        <f t="array" ref="M167">IF($I$2="Путешествия с детьми",
INDEX(GRID!$B$4:$BI$14,MATCH(M$7,GRID!$A$4:$A$14,0),MATCH(1,($U$2=GRID!$B$1:$BI$1)*(КАЛЕНДАРЬ!$X27=GRID!$B$3:$BI$3), 0))*GRID!$B$65,
ROUNDUP(INDEX(GRID!$B$4:$BI$14,MATCH(M$7,GRID!$A$4:$A$14,0),MATCH(1,($U$2=GRID!$B$1:$BI$1)*(КАЛЕНДАРЬ!$X27=GRID!$B$3:$BI$3),0))*GRID!$B$65*(1-GRID!$B$69),0))</f>
        <v>43000</v>
      </c>
      <c r="N167" s="48" cm="1">
        <f t="array" ref="N167">IF($I$2="Путешествия с детьми",
INDEX(GRID!$B$17:$BI$27,MATCH(M$7,GRID!$A$17:$A$27,0),MATCH(1,($U$2=GRID!$B$1:$BI$1)*(КАЛЕНДАРЬ!$X27=GRID!$B$3:$BI$3), 0))*GRID!$B$65,
ROUNDUP(INDEX(GRID!$B$17:$BI$27,MATCH(M$7,GRID!$A$17:$A$27,0),MATCH(1,($U$2=GRID!$B$1:$BI$1)*(КАЛЕНДАРЬ!$X27=GRID!$B$3:$BI$3), 0))*GRID!$B$65*(1-GRID!$B$69),0))</f>
        <v>45150</v>
      </c>
      <c r="O167" s="47" cm="1">
        <f t="array" ref="O167">IF($I$2="Путешествия с детьми",
INDEX(GRID!$B$4:$BI$14,MATCH(O$7,GRID!$A$4:$A$14,0),MATCH(1,($U$2=GRID!$B$1:$BI$1)*(КАЛЕНДАРЬ!$X27=GRID!$B$3:$BI$3), 0))*GRID!$B$65,
ROUNDUP(INDEX(GRID!$B$4:$BI$14,MATCH(O$7,GRID!$A$4:$A$14,0),MATCH(1,($U$2=GRID!$B$1:$BI$1)*(КАЛЕНДАРЬ!$X27=GRID!$B$3:$BI$3),0))*GRID!$B$65*(1-GRID!$B$69),0))</f>
        <v>48590</v>
      </c>
      <c r="P167" s="48" cm="1">
        <f t="array" ref="P167">IF($I$2="Путешествия с детьми",
INDEX(GRID!$B$17:$BI$27,MATCH(O$7,GRID!$A$17:$A$27,0),MATCH(1,($U$2=GRID!$B$1:$BI$1)*(КАЛЕНДАРЬ!$X27=GRID!$B$3:$BI$3), 0))*GRID!$B$65,
ROUNDUP(INDEX(GRID!$B$17:$BI$27,MATCH(O$7,GRID!$A$17:$A$27,0),MATCH(1,($U$2=GRID!$B$1:$BI$1)*(КАЛЕНДАРЬ!$X27=GRID!$B$3:$BI$3), 0))*GRID!$B$65*(1-GRID!$B$69),0))</f>
        <v>50740</v>
      </c>
      <c r="Q167" s="47" t="e" cm="1">
        <f t="array" ref="Q167">IF($I$2="Путешествия с детьми",
INDEX(GRID!$B$4:$BI$14,MATCH(Q$7,GRID!$A$4:$A$14,0),MATCH(1,($U$2=GRID!$B$1:$BI$1)*(КАЛЕНДАРЬ!$X27=GRID!$B$3:$BI$3), 0))*GRID!$B$65,
ROUNDUP(INDEX(GRID!$B$4:$BI$14,MATCH(Q$7,GRID!$A$4:$A$14,0),MATCH(1,($U$2=GRID!$B$1:$BI$1)*(КАЛЕНДАРЬ!$X27=GRID!$B$3:$BI$3),0))*GRID!$B$65*(1-GRID!$B$69),0))</f>
        <v>#N/A</v>
      </c>
      <c r="R167" s="48" t="e" cm="1">
        <f t="array" ref="R167">IF($I$2="Путешествия с детьми",
INDEX(GRID!$B$17:$BI$27,MATCH(Q$7,GRID!$A$17:$A$27,0),MATCH(1,($U$2=GRID!$B$1:$BI$1)*(КАЛЕНДАРЬ!$X27=GRID!$B$3:$BI$3), 0))*GRID!$B$65,
ROUNDUP(INDEX(GRID!$B$17:$BI$27,MATCH(Q$7,GRID!$A$17:$A$27,0),MATCH(1,($U$2=GRID!$B$1:$BI$1)*(КАЛЕНДАРЬ!$X27=GRID!$B$3:$BI$3), 0))*GRID!$B$65*(1-GRID!$B$69),0))</f>
        <v>#N/A</v>
      </c>
      <c r="S167" s="47" t="e" cm="1">
        <f t="array" ref="S167">IF($I$2="Путешествия с детьми",
INDEX(GRID!$B$4:$BI$14,MATCH(S$7,GRID!$A$4:$A$14,0),MATCH(1,($U$2=GRID!$B$1:$BI$1)*(КАЛЕНДАРЬ!$X27=GRID!$B$3:$BI$3), 0))*GRID!$B$65,
ROUNDUP(INDEX(GRID!$B$4:$BI$14,MATCH(S$7,GRID!$A$4:$A$14,0),MATCH(1,($U$2=GRID!$B$1:$BI$1)*(КАЛЕНДАРЬ!$X27=GRID!$B$3:$BI$3),0))*GRID!$B$65*(1-GRID!$B$69),0))</f>
        <v>#N/A</v>
      </c>
      <c r="T167" s="48" t="e" cm="1">
        <f t="array" ref="T167">IF($I$2="Путешествия с детьми",
INDEX(GRID!$B$17:$BI$27,MATCH(S$7,GRID!$A$17:$A$27,0),MATCH(1,($U$2=GRID!$B$1:$BI$1)*(КАЛЕНДАРЬ!$X27=GRID!$B$3:$BI$3), 0))*GRID!$B$65,
ROUNDUP(INDEX(GRID!$B$17:$BI$27,MATCH(S$7,GRID!$A$17:$A$27,0),MATCH(1,($U$2=GRID!$B$1:$BI$1)*(КАЛЕНДАРЬ!$X27=GRID!$B$3:$BI$3), 0))*GRID!$B$65*(1-GRID!$B$69),0))</f>
        <v>#N/A</v>
      </c>
      <c r="U167" s="47" cm="1">
        <f t="array" ref="U167">IF($I$2="Путешествия с детьми",
INDEX(GRID!$B$4:$BI$14,MATCH(U$7,GRID!$A$4:$A$14,0),MATCH(1,($U$2=GRID!$B$1:$BI$1)*(КАЛЕНДАРЬ!$X27=GRID!$B$3:$BI$3), 0))*GRID!$B$65,
ROUNDUP(INDEX(GRID!$B$4:$BI$14,MATCH(U$7,GRID!$A$4:$A$14,0),MATCH(1,($U$2=GRID!$B$1:$BI$1)*(КАЛЕНДАРЬ!$X27=GRID!$B$3:$BI$3),0))*GRID!$B$65*(1-GRID!$B$69),0))</f>
        <v>75680</v>
      </c>
      <c r="V167" s="48" cm="1">
        <f t="array" ref="V167">IF($I$2="Путешествия с детьми",
INDEX(GRID!$B$17:$BI$27,MATCH(U$7,GRID!$A$17:$A$27,0),MATCH(1,($U$2=GRID!$B$1:$BI$1)*(КАЛЕНДАРЬ!$X27=GRID!$B$3:$BI$3), 0))*GRID!$B$65,
ROUNDUP(INDEX(GRID!$B$17:$BI$27,MATCH(U$7,GRID!$A$17:$A$27,0),MATCH(1,($U$2=GRID!$B$1:$BI$1)*(КАЛЕНДАРЬ!$X27=GRID!$B$3:$BI$3), 0))*GRID!$B$65*(1-GRID!$B$69),0))</f>
        <v>77830</v>
      </c>
      <c r="W167" s="47" cm="1">
        <f t="array" ref="W167">IF($I$2="Путешествия с детьми",
INDEX(GRID!$B$4:$BI$14,MATCH(W$7,GRID!$A$4:$A$14,0),MATCH(1,($U$2=GRID!$B$1:$BI$1)*(КАЛЕНДАРЬ!$X27=GRID!$B$3:$BI$3), 0))*GRID!$B$65,
ROUNDUP(INDEX(GRID!$B$4:$BI$14,MATCH(W$7,GRID!$A$4:$A$14,0),MATCH(1,($U$2=GRID!$B$1:$BI$1)*(КАЛЕНДАРЬ!$X27=GRID!$B$3:$BI$3),0))*GRID!$B$65*(1-GRID!$B$69),0))</f>
        <v>272620</v>
      </c>
      <c r="X167" s="48" cm="1">
        <f t="array" ref="X167">IF($I$2="Путешествия с детьми",
INDEX(GRID!$B$17:$BI$27,MATCH(W$7,GRID!$A$17:$A$27,0),MATCH(1,($U$2=GRID!$B$1:$BI$1)*(КАЛЕНДАРЬ!$X27=GRID!$B$3:$BI$3), 0))*GRID!$B$65,
ROUNDUP(INDEX(GRID!$B$17:$BI$27,MATCH(W$7,GRID!$A$17:$A$27,0),MATCH(1,($U$2=GRID!$B$1:$BI$1)*(КАЛЕНДАРЬ!$X27=GRID!$B$3:$BI$3), 0))*GRID!$B$65*(1-GRID!$B$69),0))</f>
        <v>274770</v>
      </c>
    </row>
    <row r="168" spans="1:24" hidden="1" x14ac:dyDescent="0.2">
      <c r="A168" s="117" t="s">
        <v>45</v>
      </c>
      <c r="B168" s="117">
        <v>25</v>
      </c>
      <c r="C168" s="138" cm="1">
        <f t="array" ref="C168">IF($I$2="Путешествия с детьми",
INDEX(GRID!$B$4:$BI$14,MATCH(C$7,GRID!$A$4:$A$14,0),MATCH(1,($U$2=GRID!$B$1:$BI$1)*(КАЛЕНДАРЬ!$X28=GRID!$B$3:$BI$3), 0))*GRID!$B$65,
ROUNDUP(INDEX(GRID!$B$4:$BI$14,MATCH(C$7,GRID!$A$4:$A$14,0),MATCH(1,($U$2=GRID!$B$1:$BI$1)*(КАЛЕНДАРЬ!$X28=GRID!$B$3:$BI$3),0))*GRID!$B$65*(1-GRID!$B$69),0))</f>
        <v>24940</v>
      </c>
      <c r="D168" s="48" cm="1">
        <f t="array" ref="D168">IF($I$2="Путешествия с детьми",
INDEX(GRID!$B$17:$BI$27,MATCH(C$7,GRID!$A$17:$A$27,0),MATCH(1,($U$2=GRID!$B$1:$BI$1)*(КАЛЕНДАРЬ!$X28=GRID!$B$3:$BI$3), 0))*GRID!$B$65,
ROUNDUP(INDEX(GRID!$B$17:$BI$27,MATCH(C$7,GRID!$A$17:$A$27,0),MATCH(1,($U$2=GRID!$B$1:$BI$1)*(КАЛЕНДАРЬ!$X28=GRID!$B$3:$BI$3), 0))*GRID!$B$65*(1-GRID!$B$69),0))</f>
        <v>27090</v>
      </c>
      <c r="E168" s="47" cm="1">
        <f t="array" ref="E168">IF($I$2="Путешествия с детьми",
INDEX(GRID!$B$4:$BI$14,MATCH(E$7,GRID!$A$4:$A$14,0),MATCH(1,($U$2=GRID!$B$1:$BI$1)*(КАЛЕНДАРЬ!$X28=GRID!$B$3:$BI$3), 0))*GRID!$B$65,
ROUNDUP(INDEX(GRID!$B$4:$BI$14,MATCH(E$7,GRID!$A$4:$A$14,0),MATCH(1,($U$2=GRID!$B$1:$BI$1)*(КАЛЕНДАРЬ!$X28=GRID!$B$3:$BI$3),0))*GRID!$B$65*(1-GRID!$B$69),0))</f>
        <v>27864</v>
      </c>
      <c r="F168" s="48" cm="1">
        <f t="array" ref="F168">IF($I$2="Путешествия с детьми",
INDEX(GRID!$B$17:$BI$27,MATCH(E$7,GRID!$A$17:$A$27,0),MATCH(1,($U$2=GRID!$B$1:$BI$1)*(КАЛЕНДАРЬ!$X28=GRID!$B$3:$BI$3), 0))*GRID!$B$65,
ROUNDUP(INDEX(GRID!$B$17:$BI$27,MATCH(E$7,GRID!$A$17:$A$27,0),MATCH(1,($U$2=GRID!$B$1:$BI$1)*(КАЛЕНДАРЬ!$X28=GRID!$B$3:$BI$3), 0))*GRID!$B$65*(1-GRID!$B$69),0))</f>
        <v>30014</v>
      </c>
      <c r="G168" s="47" t="e" cm="1">
        <f t="array" ref="G168">IF($I$2="Путешествия с детьми",
INDEX(GRID!$B$4:$BI$14,MATCH(G$7,GRID!$A$4:$A$14,0),MATCH(1,($U$2=GRID!$B$1:$BI$1)*(КАЛЕНДАРЬ!$X28=GRID!$B$3:$BI$3), 0))*GRID!$B$65,
ROUNDUP(INDEX(GRID!$B$4:$BI$14,MATCH(G$7,GRID!$A$4:$A$14,0),MATCH(1,($U$2=GRID!$B$1:$BI$1)*(КАЛЕНДАРЬ!$X28=GRID!$B$3:$BI$3),0))*GRID!$B$65*(1-GRID!$B$69),0))</f>
        <v>#N/A</v>
      </c>
      <c r="H168" s="48" t="e" cm="1">
        <f t="array" ref="H168">IF($I$2="Путешествия с детьми",
INDEX(GRID!$B$17:$BI$27,MATCH(G$7,GRID!$A$17:$A$27,0),MATCH(1,($U$2=GRID!$B$1:$BI$1)*(КАЛЕНДАРЬ!$X28=GRID!$B$3:$BI$3), 0))*GRID!$B$65,
ROUNDUP(INDEX(GRID!$B$17:$BI$27,MATCH(G$7,GRID!$A$17:$A$27,0),MATCH(1,($U$2=GRID!$B$1:$BI$1)*(КАЛЕНДАРЬ!$X28=GRID!$B$3:$BI$3), 0))*GRID!$B$65*(1-GRID!$B$69),0))</f>
        <v>#N/A</v>
      </c>
      <c r="I168" s="47" t="e" cm="1">
        <f t="array" ref="I168">IF($I$2="Путешествия с детьми",
INDEX(GRID!$B$4:$BI$14,MATCH(I$7,GRID!$A$4:$A$14,0),MATCH(1,($U$2=GRID!$B$1:$BI$1)*(КАЛЕНДАРЬ!$X28=GRID!$B$3:$BI$3), 0))*GRID!$B$65,
ROUNDUP(INDEX(GRID!$B$4:$BI$14,MATCH(I$7,GRID!$A$4:$A$14,0),MATCH(1,($U$2=GRID!$B$1:$BI$1)*(КАЛЕНДАРЬ!$X28=GRID!$B$3:$BI$3),0))*GRID!$B$65*(1-GRID!$B$69),0))</f>
        <v>#N/A</v>
      </c>
      <c r="J168" s="48" t="e" cm="1">
        <f t="array" ref="J168">IF($I$2="Путешествия с детьми",
INDEX(GRID!$B$17:$BI$27,MATCH(I$7,GRID!$A$17:$A$27,0),MATCH(1,($U$2=GRID!$B$1:$BI$1)*(КАЛЕНДАРЬ!$X28=GRID!$B$3:$BI$3), 0))*GRID!$B$65,
ROUNDUP(INDEX(GRID!$B$17:$BI$27,MATCH(I$7,GRID!$A$17:$A$27,0),MATCH(1,($U$2=GRID!$B$1:$BI$1)*(КАЛЕНДАРЬ!$X28=GRID!$B$3:$BI$3), 0))*GRID!$B$65*(1-GRID!$B$69),0))</f>
        <v>#N/A</v>
      </c>
      <c r="K168" s="47" cm="1">
        <f t="array" ref="K168">IF($I$2="Путешествия с детьми",
INDEX(GRID!$B$4:$BI$14,MATCH(K$7,GRID!$A$4:$A$14,0),MATCH(1,($U$2=GRID!$B$1:$BI$1)*(КАЛЕНДАРЬ!$X28=GRID!$B$3:$BI$3), 0))*GRID!$B$65,
ROUNDUP(INDEX(GRID!$B$4:$BI$14,MATCH(K$7,GRID!$A$4:$A$14,0),MATCH(1,($U$2=GRID!$B$1:$BI$1)*(КАЛЕНДАРЬ!$X28=GRID!$B$3:$BI$3),0))*GRID!$B$65*(1-GRID!$B$69),0))</f>
        <v>38528</v>
      </c>
      <c r="L168" s="48" cm="1">
        <f t="array" ref="L168">IF($I$2="Путешествия с детьми",
INDEX(GRID!$B$17:$BI$27,MATCH(K$7,GRID!$A$17:$A$27,0),MATCH(1,($U$2=GRID!$B$1:$BI$1)*(КАЛЕНДАРЬ!$X28=GRID!$B$3:$BI$3), 0))*GRID!$B$65,
ROUNDUP(INDEX(GRID!$B$17:$BI$27,MATCH(K$7,GRID!$A$17:$A$27,0),MATCH(1,($U$2=GRID!$B$1:$BI$1)*(КАЛЕНДАРЬ!$X28=GRID!$B$3:$BI$3), 0))*GRID!$B$65*(1-GRID!$B$69),0))</f>
        <v>40678</v>
      </c>
      <c r="M168" s="47" cm="1">
        <f t="array" ref="M168">IF($I$2="Путешествия с детьми",
INDEX(GRID!$B$4:$BI$14,MATCH(M$7,GRID!$A$4:$A$14,0),MATCH(1,($U$2=GRID!$B$1:$BI$1)*(КАЛЕНДАРЬ!$X28=GRID!$B$3:$BI$3), 0))*GRID!$B$65,
ROUNDUP(INDEX(GRID!$B$4:$BI$14,MATCH(M$7,GRID!$A$4:$A$14,0),MATCH(1,($U$2=GRID!$B$1:$BI$1)*(КАЛЕНДАРЬ!$X28=GRID!$B$3:$BI$3),0))*GRID!$B$65*(1-GRID!$B$69),0))</f>
        <v>43000</v>
      </c>
      <c r="N168" s="48" cm="1">
        <f t="array" ref="N168">IF($I$2="Путешествия с детьми",
INDEX(GRID!$B$17:$BI$27,MATCH(M$7,GRID!$A$17:$A$27,0),MATCH(1,($U$2=GRID!$B$1:$BI$1)*(КАЛЕНДАРЬ!$X28=GRID!$B$3:$BI$3), 0))*GRID!$B$65,
ROUNDUP(INDEX(GRID!$B$17:$BI$27,MATCH(M$7,GRID!$A$17:$A$27,0),MATCH(1,($U$2=GRID!$B$1:$BI$1)*(КАЛЕНДАРЬ!$X28=GRID!$B$3:$BI$3), 0))*GRID!$B$65*(1-GRID!$B$69),0))</f>
        <v>45150</v>
      </c>
      <c r="O168" s="47" cm="1">
        <f t="array" ref="O168">IF($I$2="Путешествия с детьми",
INDEX(GRID!$B$4:$BI$14,MATCH(O$7,GRID!$A$4:$A$14,0),MATCH(1,($U$2=GRID!$B$1:$BI$1)*(КАЛЕНДАРЬ!$X28=GRID!$B$3:$BI$3), 0))*GRID!$B$65,
ROUNDUP(INDEX(GRID!$B$4:$BI$14,MATCH(O$7,GRID!$A$4:$A$14,0),MATCH(1,($U$2=GRID!$B$1:$BI$1)*(КАЛЕНДАРЬ!$X28=GRID!$B$3:$BI$3),0))*GRID!$B$65*(1-GRID!$B$69),0))</f>
        <v>48590</v>
      </c>
      <c r="P168" s="48" cm="1">
        <f t="array" ref="P168">IF($I$2="Путешествия с детьми",
INDEX(GRID!$B$17:$BI$27,MATCH(O$7,GRID!$A$17:$A$27,0),MATCH(1,($U$2=GRID!$B$1:$BI$1)*(КАЛЕНДАРЬ!$X28=GRID!$B$3:$BI$3), 0))*GRID!$B$65,
ROUNDUP(INDEX(GRID!$B$17:$BI$27,MATCH(O$7,GRID!$A$17:$A$27,0),MATCH(1,($U$2=GRID!$B$1:$BI$1)*(КАЛЕНДАРЬ!$X28=GRID!$B$3:$BI$3), 0))*GRID!$B$65*(1-GRID!$B$69),0))</f>
        <v>50740</v>
      </c>
      <c r="Q168" s="47" t="e" cm="1">
        <f t="array" ref="Q168">IF($I$2="Путешествия с детьми",
INDEX(GRID!$B$4:$BI$14,MATCH(Q$7,GRID!$A$4:$A$14,0),MATCH(1,($U$2=GRID!$B$1:$BI$1)*(КАЛЕНДАРЬ!$X28=GRID!$B$3:$BI$3), 0))*GRID!$B$65,
ROUNDUP(INDEX(GRID!$B$4:$BI$14,MATCH(Q$7,GRID!$A$4:$A$14,0),MATCH(1,($U$2=GRID!$B$1:$BI$1)*(КАЛЕНДАРЬ!$X28=GRID!$B$3:$BI$3),0))*GRID!$B$65*(1-GRID!$B$69),0))</f>
        <v>#N/A</v>
      </c>
      <c r="R168" s="48" t="e" cm="1">
        <f t="array" ref="R168">IF($I$2="Путешествия с детьми",
INDEX(GRID!$B$17:$BI$27,MATCH(Q$7,GRID!$A$17:$A$27,0),MATCH(1,($U$2=GRID!$B$1:$BI$1)*(КАЛЕНДАРЬ!$X28=GRID!$B$3:$BI$3), 0))*GRID!$B$65,
ROUNDUP(INDEX(GRID!$B$17:$BI$27,MATCH(Q$7,GRID!$A$17:$A$27,0),MATCH(1,($U$2=GRID!$B$1:$BI$1)*(КАЛЕНДАРЬ!$X28=GRID!$B$3:$BI$3), 0))*GRID!$B$65*(1-GRID!$B$69),0))</f>
        <v>#N/A</v>
      </c>
      <c r="S168" s="47" t="e" cm="1">
        <f t="array" ref="S168">IF($I$2="Путешествия с детьми",
INDEX(GRID!$B$4:$BI$14,MATCH(S$7,GRID!$A$4:$A$14,0),MATCH(1,($U$2=GRID!$B$1:$BI$1)*(КАЛЕНДАРЬ!$X28=GRID!$B$3:$BI$3), 0))*GRID!$B$65,
ROUNDUP(INDEX(GRID!$B$4:$BI$14,MATCH(S$7,GRID!$A$4:$A$14,0),MATCH(1,($U$2=GRID!$B$1:$BI$1)*(КАЛЕНДАРЬ!$X28=GRID!$B$3:$BI$3),0))*GRID!$B$65*(1-GRID!$B$69),0))</f>
        <v>#N/A</v>
      </c>
      <c r="T168" s="48" t="e" cm="1">
        <f t="array" ref="T168">IF($I$2="Путешествия с детьми",
INDEX(GRID!$B$17:$BI$27,MATCH(S$7,GRID!$A$17:$A$27,0),MATCH(1,($U$2=GRID!$B$1:$BI$1)*(КАЛЕНДАРЬ!$X28=GRID!$B$3:$BI$3), 0))*GRID!$B$65,
ROUNDUP(INDEX(GRID!$B$17:$BI$27,MATCH(S$7,GRID!$A$17:$A$27,0),MATCH(1,($U$2=GRID!$B$1:$BI$1)*(КАЛЕНДАРЬ!$X28=GRID!$B$3:$BI$3), 0))*GRID!$B$65*(1-GRID!$B$69),0))</f>
        <v>#N/A</v>
      </c>
      <c r="U168" s="47" cm="1">
        <f t="array" ref="U168">IF($I$2="Путешествия с детьми",
INDEX(GRID!$B$4:$BI$14,MATCH(U$7,GRID!$A$4:$A$14,0),MATCH(1,($U$2=GRID!$B$1:$BI$1)*(КАЛЕНДАРЬ!$X28=GRID!$B$3:$BI$3), 0))*GRID!$B$65,
ROUNDUP(INDEX(GRID!$B$4:$BI$14,MATCH(U$7,GRID!$A$4:$A$14,0),MATCH(1,($U$2=GRID!$B$1:$BI$1)*(КАЛЕНДАРЬ!$X28=GRID!$B$3:$BI$3),0))*GRID!$B$65*(1-GRID!$B$69),0))</f>
        <v>75680</v>
      </c>
      <c r="V168" s="48" cm="1">
        <f t="array" ref="V168">IF($I$2="Путешествия с детьми",
INDEX(GRID!$B$17:$BI$27,MATCH(U$7,GRID!$A$17:$A$27,0),MATCH(1,($U$2=GRID!$B$1:$BI$1)*(КАЛЕНДАРЬ!$X28=GRID!$B$3:$BI$3), 0))*GRID!$B$65,
ROUNDUP(INDEX(GRID!$B$17:$BI$27,MATCH(U$7,GRID!$A$17:$A$27,0),MATCH(1,($U$2=GRID!$B$1:$BI$1)*(КАЛЕНДАРЬ!$X28=GRID!$B$3:$BI$3), 0))*GRID!$B$65*(1-GRID!$B$69),0))</f>
        <v>77830</v>
      </c>
      <c r="W168" s="47" cm="1">
        <f t="array" ref="W168">IF($I$2="Путешествия с детьми",
INDEX(GRID!$B$4:$BI$14,MATCH(W$7,GRID!$A$4:$A$14,0),MATCH(1,($U$2=GRID!$B$1:$BI$1)*(КАЛЕНДАРЬ!$X28=GRID!$B$3:$BI$3), 0))*GRID!$B$65,
ROUNDUP(INDEX(GRID!$B$4:$BI$14,MATCH(W$7,GRID!$A$4:$A$14,0),MATCH(1,($U$2=GRID!$B$1:$BI$1)*(КАЛЕНДАРЬ!$X28=GRID!$B$3:$BI$3),0))*GRID!$B$65*(1-GRID!$B$69),0))</f>
        <v>272620</v>
      </c>
      <c r="X168" s="48" cm="1">
        <f t="array" ref="X168">IF($I$2="Путешествия с детьми",
INDEX(GRID!$B$17:$BI$27,MATCH(W$7,GRID!$A$17:$A$27,0),MATCH(1,($U$2=GRID!$B$1:$BI$1)*(КАЛЕНДАРЬ!$X28=GRID!$B$3:$BI$3), 0))*GRID!$B$65,
ROUNDUP(INDEX(GRID!$B$17:$BI$27,MATCH(W$7,GRID!$A$17:$A$27,0),MATCH(1,($U$2=GRID!$B$1:$BI$1)*(КАЛЕНДАРЬ!$X28=GRID!$B$3:$BI$3), 0))*GRID!$B$65*(1-GRID!$B$69),0))</f>
        <v>274770</v>
      </c>
    </row>
    <row r="169" spans="1:24" hidden="1" x14ac:dyDescent="0.2">
      <c r="A169" s="117" t="s">
        <v>46</v>
      </c>
      <c r="B169" s="117">
        <v>26</v>
      </c>
      <c r="C169" s="138" cm="1">
        <f t="array" ref="C169">IF($I$2="Путешествия с детьми",
INDEX(GRID!$B$4:$BI$14,MATCH(C$7,GRID!$A$4:$A$14,0),MATCH(1,($U$2=GRID!$B$1:$BI$1)*(КАЛЕНДАРЬ!$X29=GRID!$B$3:$BI$3), 0))*GRID!$B$65,
ROUNDUP(INDEX(GRID!$B$4:$BI$14,MATCH(C$7,GRID!$A$4:$A$14,0),MATCH(1,($U$2=GRID!$B$1:$BI$1)*(КАЛЕНДАРЬ!$X29=GRID!$B$3:$BI$3),0))*GRID!$B$65*(1-GRID!$B$69),0))</f>
        <v>24940</v>
      </c>
      <c r="D169" s="48" cm="1">
        <f t="array" ref="D169">IF($I$2="Путешествия с детьми",
INDEX(GRID!$B$17:$BI$27,MATCH(C$7,GRID!$A$17:$A$27,0),MATCH(1,($U$2=GRID!$B$1:$BI$1)*(КАЛЕНДАРЬ!$X29=GRID!$B$3:$BI$3), 0))*GRID!$B$65,
ROUNDUP(INDEX(GRID!$B$17:$BI$27,MATCH(C$7,GRID!$A$17:$A$27,0),MATCH(1,($U$2=GRID!$B$1:$BI$1)*(КАЛЕНДАРЬ!$X29=GRID!$B$3:$BI$3), 0))*GRID!$B$65*(1-GRID!$B$69),0))</f>
        <v>27090</v>
      </c>
      <c r="E169" s="47" cm="1">
        <f t="array" ref="E169">IF($I$2="Путешествия с детьми",
INDEX(GRID!$B$4:$BI$14,MATCH(E$7,GRID!$A$4:$A$14,0),MATCH(1,($U$2=GRID!$B$1:$BI$1)*(КАЛЕНДАРЬ!$X29=GRID!$B$3:$BI$3), 0))*GRID!$B$65,
ROUNDUP(INDEX(GRID!$B$4:$BI$14,MATCH(E$7,GRID!$A$4:$A$14,0),MATCH(1,($U$2=GRID!$B$1:$BI$1)*(КАЛЕНДАРЬ!$X29=GRID!$B$3:$BI$3),0))*GRID!$B$65*(1-GRID!$B$69),0))</f>
        <v>27864</v>
      </c>
      <c r="F169" s="48" cm="1">
        <f t="array" ref="F169">IF($I$2="Путешествия с детьми",
INDEX(GRID!$B$17:$BI$27,MATCH(E$7,GRID!$A$17:$A$27,0),MATCH(1,($U$2=GRID!$B$1:$BI$1)*(КАЛЕНДАРЬ!$X29=GRID!$B$3:$BI$3), 0))*GRID!$B$65,
ROUNDUP(INDEX(GRID!$B$17:$BI$27,MATCH(E$7,GRID!$A$17:$A$27,0),MATCH(1,($U$2=GRID!$B$1:$BI$1)*(КАЛЕНДАРЬ!$X29=GRID!$B$3:$BI$3), 0))*GRID!$B$65*(1-GRID!$B$69),0))</f>
        <v>30014</v>
      </c>
      <c r="G169" s="47" t="e" cm="1">
        <f t="array" ref="G169">IF($I$2="Путешествия с детьми",
INDEX(GRID!$B$4:$BI$14,MATCH(G$7,GRID!$A$4:$A$14,0),MATCH(1,($U$2=GRID!$B$1:$BI$1)*(КАЛЕНДАРЬ!$X29=GRID!$B$3:$BI$3), 0))*GRID!$B$65,
ROUNDUP(INDEX(GRID!$B$4:$BI$14,MATCH(G$7,GRID!$A$4:$A$14,0),MATCH(1,($U$2=GRID!$B$1:$BI$1)*(КАЛЕНДАРЬ!$X29=GRID!$B$3:$BI$3),0))*GRID!$B$65*(1-GRID!$B$69),0))</f>
        <v>#N/A</v>
      </c>
      <c r="H169" s="48" t="e" cm="1">
        <f t="array" ref="H169">IF($I$2="Путешествия с детьми",
INDEX(GRID!$B$17:$BI$27,MATCH(G$7,GRID!$A$17:$A$27,0),MATCH(1,($U$2=GRID!$B$1:$BI$1)*(КАЛЕНДАРЬ!$X29=GRID!$B$3:$BI$3), 0))*GRID!$B$65,
ROUNDUP(INDEX(GRID!$B$17:$BI$27,MATCH(G$7,GRID!$A$17:$A$27,0),MATCH(1,($U$2=GRID!$B$1:$BI$1)*(КАЛЕНДАРЬ!$X29=GRID!$B$3:$BI$3), 0))*GRID!$B$65*(1-GRID!$B$69),0))</f>
        <v>#N/A</v>
      </c>
      <c r="I169" s="47" t="e" cm="1">
        <f t="array" ref="I169">IF($I$2="Путешествия с детьми",
INDEX(GRID!$B$4:$BI$14,MATCH(I$7,GRID!$A$4:$A$14,0),MATCH(1,($U$2=GRID!$B$1:$BI$1)*(КАЛЕНДАРЬ!$X29=GRID!$B$3:$BI$3), 0))*GRID!$B$65,
ROUNDUP(INDEX(GRID!$B$4:$BI$14,MATCH(I$7,GRID!$A$4:$A$14,0),MATCH(1,($U$2=GRID!$B$1:$BI$1)*(КАЛЕНДАРЬ!$X29=GRID!$B$3:$BI$3),0))*GRID!$B$65*(1-GRID!$B$69),0))</f>
        <v>#N/A</v>
      </c>
      <c r="J169" s="48" t="e" cm="1">
        <f t="array" ref="J169">IF($I$2="Путешествия с детьми",
INDEX(GRID!$B$17:$BI$27,MATCH(I$7,GRID!$A$17:$A$27,0),MATCH(1,($U$2=GRID!$B$1:$BI$1)*(КАЛЕНДАРЬ!$X29=GRID!$B$3:$BI$3), 0))*GRID!$B$65,
ROUNDUP(INDEX(GRID!$B$17:$BI$27,MATCH(I$7,GRID!$A$17:$A$27,0),MATCH(1,($U$2=GRID!$B$1:$BI$1)*(КАЛЕНДАРЬ!$X29=GRID!$B$3:$BI$3), 0))*GRID!$B$65*(1-GRID!$B$69),0))</f>
        <v>#N/A</v>
      </c>
      <c r="K169" s="47" cm="1">
        <f t="array" ref="K169">IF($I$2="Путешествия с детьми",
INDEX(GRID!$B$4:$BI$14,MATCH(K$7,GRID!$A$4:$A$14,0),MATCH(1,($U$2=GRID!$B$1:$BI$1)*(КАЛЕНДАРЬ!$X29=GRID!$B$3:$BI$3), 0))*GRID!$B$65,
ROUNDUP(INDEX(GRID!$B$4:$BI$14,MATCH(K$7,GRID!$A$4:$A$14,0),MATCH(1,($U$2=GRID!$B$1:$BI$1)*(КАЛЕНДАРЬ!$X29=GRID!$B$3:$BI$3),0))*GRID!$B$65*(1-GRID!$B$69),0))</f>
        <v>38528</v>
      </c>
      <c r="L169" s="48" cm="1">
        <f t="array" ref="L169">IF($I$2="Путешествия с детьми",
INDEX(GRID!$B$17:$BI$27,MATCH(K$7,GRID!$A$17:$A$27,0),MATCH(1,($U$2=GRID!$B$1:$BI$1)*(КАЛЕНДАРЬ!$X29=GRID!$B$3:$BI$3), 0))*GRID!$B$65,
ROUNDUP(INDEX(GRID!$B$17:$BI$27,MATCH(K$7,GRID!$A$17:$A$27,0),MATCH(1,($U$2=GRID!$B$1:$BI$1)*(КАЛЕНДАРЬ!$X29=GRID!$B$3:$BI$3), 0))*GRID!$B$65*(1-GRID!$B$69),0))</f>
        <v>40678</v>
      </c>
      <c r="M169" s="47" cm="1">
        <f t="array" ref="M169">IF($I$2="Путешествия с детьми",
INDEX(GRID!$B$4:$BI$14,MATCH(M$7,GRID!$A$4:$A$14,0),MATCH(1,($U$2=GRID!$B$1:$BI$1)*(КАЛЕНДАРЬ!$X29=GRID!$B$3:$BI$3), 0))*GRID!$B$65,
ROUNDUP(INDEX(GRID!$B$4:$BI$14,MATCH(M$7,GRID!$A$4:$A$14,0),MATCH(1,($U$2=GRID!$B$1:$BI$1)*(КАЛЕНДАРЬ!$X29=GRID!$B$3:$BI$3),0))*GRID!$B$65*(1-GRID!$B$69),0))</f>
        <v>43000</v>
      </c>
      <c r="N169" s="48" cm="1">
        <f t="array" ref="N169">IF($I$2="Путешествия с детьми",
INDEX(GRID!$B$17:$BI$27,MATCH(M$7,GRID!$A$17:$A$27,0),MATCH(1,($U$2=GRID!$B$1:$BI$1)*(КАЛЕНДАРЬ!$X29=GRID!$B$3:$BI$3), 0))*GRID!$B$65,
ROUNDUP(INDEX(GRID!$B$17:$BI$27,MATCH(M$7,GRID!$A$17:$A$27,0),MATCH(1,($U$2=GRID!$B$1:$BI$1)*(КАЛЕНДАРЬ!$X29=GRID!$B$3:$BI$3), 0))*GRID!$B$65*(1-GRID!$B$69),0))</f>
        <v>45150</v>
      </c>
      <c r="O169" s="47" cm="1">
        <f t="array" ref="O169">IF($I$2="Путешествия с детьми",
INDEX(GRID!$B$4:$BI$14,MATCH(O$7,GRID!$A$4:$A$14,0),MATCH(1,($U$2=GRID!$B$1:$BI$1)*(КАЛЕНДАРЬ!$X29=GRID!$B$3:$BI$3), 0))*GRID!$B$65,
ROUNDUP(INDEX(GRID!$B$4:$BI$14,MATCH(O$7,GRID!$A$4:$A$14,0),MATCH(1,($U$2=GRID!$B$1:$BI$1)*(КАЛЕНДАРЬ!$X29=GRID!$B$3:$BI$3),0))*GRID!$B$65*(1-GRID!$B$69),0))</f>
        <v>48590</v>
      </c>
      <c r="P169" s="48" cm="1">
        <f t="array" ref="P169">IF($I$2="Путешествия с детьми",
INDEX(GRID!$B$17:$BI$27,MATCH(O$7,GRID!$A$17:$A$27,0),MATCH(1,($U$2=GRID!$B$1:$BI$1)*(КАЛЕНДАРЬ!$X29=GRID!$B$3:$BI$3), 0))*GRID!$B$65,
ROUNDUP(INDEX(GRID!$B$17:$BI$27,MATCH(O$7,GRID!$A$17:$A$27,0),MATCH(1,($U$2=GRID!$B$1:$BI$1)*(КАЛЕНДАРЬ!$X29=GRID!$B$3:$BI$3), 0))*GRID!$B$65*(1-GRID!$B$69),0))</f>
        <v>50740</v>
      </c>
      <c r="Q169" s="47" t="e" cm="1">
        <f t="array" ref="Q169">IF($I$2="Путешествия с детьми",
INDEX(GRID!$B$4:$BI$14,MATCH(Q$7,GRID!$A$4:$A$14,0),MATCH(1,($U$2=GRID!$B$1:$BI$1)*(КАЛЕНДАРЬ!$X29=GRID!$B$3:$BI$3), 0))*GRID!$B$65,
ROUNDUP(INDEX(GRID!$B$4:$BI$14,MATCH(Q$7,GRID!$A$4:$A$14,0),MATCH(1,($U$2=GRID!$B$1:$BI$1)*(КАЛЕНДАРЬ!$X29=GRID!$B$3:$BI$3),0))*GRID!$B$65*(1-GRID!$B$69),0))</f>
        <v>#N/A</v>
      </c>
      <c r="R169" s="48" t="e" cm="1">
        <f t="array" ref="R169">IF($I$2="Путешествия с детьми",
INDEX(GRID!$B$17:$BI$27,MATCH(Q$7,GRID!$A$17:$A$27,0),MATCH(1,($U$2=GRID!$B$1:$BI$1)*(КАЛЕНДАРЬ!$X29=GRID!$B$3:$BI$3), 0))*GRID!$B$65,
ROUNDUP(INDEX(GRID!$B$17:$BI$27,MATCH(Q$7,GRID!$A$17:$A$27,0),MATCH(1,($U$2=GRID!$B$1:$BI$1)*(КАЛЕНДАРЬ!$X29=GRID!$B$3:$BI$3), 0))*GRID!$B$65*(1-GRID!$B$69),0))</f>
        <v>#N/A</v>
      </c>
      <c r="S169" s="47" t="e" cm="1">
        <f t="array" ref="S169">IF($I$2="Путешествия с детьми",
INDEX(GRID!$B$4:$BI$14,MATCH(S$7,GRID!$A$4:$A$14,0),MATCH(1,($U$2=GRID!$B$1:$BI$1)*(КАЛЕНДАРЬ!$X29=GRID!$B$3:$BI$3), 0))*GRID!$B$65,
ROUNDUP(INDEX(GRID!$B$4:$BI$14,MATCH(S$7,GRID!$A$4:$A$14,0),MATCH(1,($U$2=GRID!$B$1:$BI$1)*(КАЛЕНДАРЬ!$X29=GRID!$B$3:$BI$3),0))*GRID!$B$65*(1-GRID!$B$69),0))</f>
        <v>#N/A</v>
      </c>
      <c r="T169" s="48" t="e" cm="1">
        <f t="array" ref="T169">IF($I$2="Путешествия с детьми",
INDEX(GRID!$B$17:$BI$27,MATCH(S$7,GRID!$A$17:$A$27,0),MATCH(1,($U$2=GRID!$B$1:$BI$1)*(КАЛЕНДАРЬ!$X29=GRID!$B$3:$BI$3), 0))*GRID!$B$65,
ROUNDUP(INDEX(GRID!$B$17:$BI$27,MATCH(S$7,GRID!$A$17:$A$27,0),MATCH(1,($U$2=GRID!$B$1:$BI$1)*(КАЛЕНДАРЬ!$X29=GRID!$B$3:$BI$3), 0))*GRID!$B$65*(1-GRID!$B$69),0))</f>
        <v>#N/A</v>
      </c>
      <c r="U169" s="47" cm="1">
        <f t="array" ref="U169">IF($I$2="Путешествия с детьми",
INDEX(GRID!$B$4:$BI$14,MATCH(U$7,GRID!$A$4:$A$14,0),MATCH(1,($U$2=GRID!$B$1:$BI$1)*(КАЛЕНДАРЬ!$X29=GRID!$B$3:$BI$3), 0))*GRID!$B$65,
ROUNDUP(INDEX(GRID!$B$4:$BI$14,MATCH(U$7,GRID!$A$4:$A$14,0),MATCH(1,($U$2=GRID!$B$1:$BI$1)*(КАЛЕНДАРЬ!$X29=GRID!$B$3:$BI$3),0))*GRID!$B$65*(1-GRID!$B$69),0))</f>
        <v>75680</v>
      </c>
      <c r="V169" s="48" cm="1">
        <f t="array" ref="V169">IF($I$2="Путешествия с детьми",
INDEX(GRID!$B$17:$BI$27,MATCH(U$7,GRID!$A$17:$A$27,0),MATCH(1,($U$2=GRID!$B$1:$BI$1)*(КАЛЕНДАРЬ!$X29=GRID!$B$3:$BI$3), 0))*GRID!$B$65,
ROUNDUP(INDEX(GRID!$B$17:$BI$27,MATCH(U$7,GRID!$A$17:$A$27,0),MATCH(1,($U$2=GRID!$B$1:$BI$1)*(КАЛЕНДАРЬ!$X29=GRID!$B$3:$BI$3), 0))*GRID!$B$65*(1-GRID!$B$69),0))</f>
        <v>77830</v>
      </c>
      <c r="W169" s="47" cm="1">
        <f t="array" ref="W169">IF($I$2="Путешествия с детьми",
INDEX(GRID!$B$4:$BI$14,MATCH(W$7,GRID!$A$4:$A$14,0),MATCH(1,($U$2=GRID!$B$1:$BI$1)*(КАЛЕНДАРЬ!$X29=GRID!$B$3:$BI$3), 0))*GRID!$B$65,
ROUNDUP(INDEX(GRID!$B$4:$BI$14,MATCH(W$7,GRID!$A$4:$A$14,0),MATCH(1,($U$2=GRID!$B$1:$BI$1)*(КАЛЕНДАРЬ!$X29=GRID!$B$3:$BI$3),0))*GRID!$B$65*(1-GRID!$B$69),0))</f>
        <v>272620</v>
      </c>
      <c r="X169" s="48" cm="1">
        <f t="array" ref="X169">IF($I$2="Путешествия с детьми",
INDEX(GRID!$B$17:$BI$27,MATCH(W$7,GRID!$A$17:$A$27,0),MATCH(1,($U$2=GRID!$B$1:$BI$1)*(КАЛЕНДАРЬ!$X29=GRID!$B$3:$BI$3), 0))*GRID!$B$65,
ROUNDUP(INDEX(GRID!$B$17:$BI$27,MATCH(W$7,GRID!$A$17:$A$27,0),MATCH(1,($U$2=GRID!$B$1:$BI$1)*(КАЛЕНДАРЬ!$X29=GRID!$B$3:$BI$3), 0))*GRID!$B$65*(1-GRID!$B$69),0))</f>
        <v>274770</v>
      </c>
    </row>
    <row r="170" spans="1:24" hidden="1" x14ac:dyDescent="0.2">
      <c r="A170" s="117" t="s">
        <v>47</v>
      </c>
      <c r="B170" s="117">
        <v>27</v>
      </c>
      <c r="C170" s="138" cm="1">
        <f t="array" ref="C170">IF($I$2="Путешествия с детьми",
INDEX(GRID!$B$4:$BI$14,MATCH(C$7,GRID!$A$4:$A$14,0),MATCH(1,($U$2=GRID!$B$1:$BI$1)*(КАЛЕНДАРЬ!$X30=GRID!$B$3:$BI$3), 0))*GRID!$B$65,
ROUNDUP(INDEX(GRID!$B$4:$BI$14,MATCH(C$7,GRID!$A$4:$A$14,0),MATCH(1,($U$2=GRID!$B$1:$BI$1)*(КАЛЕНДАРЬ!$X30=GRID!$B$3:$BI$3),0))*GRID!$B$65*(1-GRID!$B$69),0))</f>
        <v>24940</v>
      </c>
      <c r="D170" s="48" cm="1">
        <f t="array" ref="D170">IF($I$2="Путешествия с детьми",
INDEX(GRID!$B$17:$BI$27,MATCH(C$7,GRID!$A$17:$A$27,0),MATCH(1,($U$2=GRID!$B$1:$BI$1)*(КАЛЕНДАРЬ!$X30=GRID!$B$3:$BI$3), 0))*GRID!$B$65,
ROUNDUP(INDEX(GRID!$B$17:$BI$27,MATCH(C$7,GRID!$A$17:$A$27,0),MATCH(1,($U$2=GRID!$B$1:$BI$1)*(КАЛЕНДАРЬ!$X30=GRID!$B$3:$BI$3), 0))*GRID!$B$65*(1-GRID!$B$69),0))</f>
        <v>27090</v>
      </c>
      <c r="E170" s="47" cm="1">
        <f t="array" ref="E170">IF($I$2="Путешествия с детьми",
INDEX(GRID!$B$4:$BI$14,MATCH(E$7,GRID!$A$4:$A$14,0),MATCH(1,($U$2=GRID!$B$1:$BI$1)*(КАЛЕНДАРЬ!$X30=GRID!$B$3:$BI$3), 0))*GRID!$B$65,
ROUNDUP(INDEX(GRID!$B$4:$BI$14,MATCH(E$7,GRID!$A$4:$A$14,0),MATCH(1,($U$2=GRID!$B$1:$BI$1)*(КАЛЕНДАРЬ!$X30=GRID!$B$3:$BI$3),0))*GRID!$B$65*(1-GRID!$B$69),0))</f>
        <v>27864</v>
      </c>
      <c r="F170" s="48" cm="1">
        <f t="array" ref="F170">IF($I$2="Путешествия с детьми",
INDEX(GRID!$B$17:$BI$27,MATCH(E$7,GRID!$A$17:$A$27,0),MATCH(1,($U$2=GRID!$B$1:$BI$1)*(КАЛЕНДАРЬ!$X30=GRID!$B$3:$BI$3), 0))*GRID!$B$65,
ROUNDUP(INDEX(GRID!$B$17:$BI$27,MATCH(E$7,GRID!$A$17:$A$27,0),MATCH(1,($U$2=GRID!$B$1:$BI$1)*(КАЛЕНДАРЬ!$X30=GRID!$B$3:$BI$3), 0))*GRID!$B$65*(1-GRID!$B$69),0))</f>
        <v>30014</v>
      </c>
      <c r="G170" s="47" t="e" cm="1">
        <f t="array" ref="G170">IF($I$2="Путешествия с детьми",
INDEX(GRID!$B$4:$BI$14,MATCH(G$7,GRID!$A$4:$A$14,0),MATCH(1,($U$2=GRID!$B$1:$BI$1)*(КАЛЕНДАРЬ!$X30=GRID!$B$3:$BI$3), 0))*GRID!$B$65,
ROUNDUP(INDEX(GRID!$B$4:$BI$14,MATCH(G$7,GRID!$A$4:$A$14,0),MATCH(1,($U$2=GRID!$B$1:$BI$1)*(КАЛЕНДАРЬ!$X30=GRID!$B$3:$BI$3),0))*GRID!$B$65*(1-GRID!$B$69),0))</f>
        <v>#N/A</v>
      </c>
      <c r="H170" s="48" t="e" cm="1">
        <f t="array" ref="H170">IF($I$2="Путешествия с детьми",
INDEX(GRID!$B$17:$BI$27,MATCH(G$7,GRID!$A$17:$A$27,0),MATCH(1,($U$2=GRID!$B$1:$BI$1)*(КАЛЕНДАРЬ!$X30=GRID!$B$3:$BI$3), 0))*GRID!$B$65,
ROUNDUP(INDEX(GRID!$B$17:$BI$27,MATCH(G$7,GRID!$A$17:$A$27,0),MATCH(1,($U$2=GRID!$B$1:$BI$1)*(КАЛЕНДАРЬ!$X30=GRID!$B$3:$BI$3), 0))*GRID!$B$65*(1-GRID!$B$69),0))</f>
        <v>#N/A</v>
      </c>
      <c r="I170" s="47" t="e" cm="1">
        <f t="array" ref="I170">IF($I$2="Путешествия с детьми",
INDEX(GRID!$B$4:$BI$14,MATCH(I$7,GRID!$A$4:$A$14,0),MATCH(1,($U$2=GRID!$B$1:$BI$1)*(КАЛЕНДАРЬ!$X30=GRID!$B$3:$BI$3), 0))*GRID!$B$65,
ROUNDUP(INDEX(GRID!$B$4:$BI$14,MATCH(I$7,GRID!$A$4:$A$14,0),MATCH(1,($U$2=GRID!$B$1:$BI$1)*(КАЛЕНДАРЬ!$X30=GRID!$B$3:$BI$3),0))*GRID!$B$65*(1-GRID!$B$69),0))</f>
        <v>#N/A</v>
      </c>
      <c r="J170" s="48" t="e" cm="1">
        <f t="array" ref="J170">IF($I$2="Путешествия с детьми",
INDEX(GRID!$B$17:$BI$27,MATCH(I$7,GRID!$A$17:$A$27,0),MATCH(1,($U$2=GRID!$B$1:$BI$1)*(КАЛЕНДАРЬ!$X30=GRID!$B$3:$BI$3), 0))*GRID!$B$65,
ROUNDUP(INDEX(GRID!$B$17:$BI$27,MATCH(I$7,GRID!$A$17:$A$27,0),MATCH(1,($U$2=GRID!$B$1:$BI$1)*(КАЛЕНДАРЬ!$X30=GRID!$B$3:$BI$3), 0))*GRID!$B$65*(1-GRID!$B$69),0))</f>
        <v>#N/A</v>
      </c>
      <c r="K170" s="47" cm="1">
        <f t="array" ref="K170">IF($I$2="Путешествия с детьми",
INDEX(GRID!$B$4:$BI$14,MATCH(K$7,GRID!$A$4:$A$14,0),MATCH(1,($U$2=GRID!$B$1:$BI$1)*(КАЛЕНДАРЬ!$X30=GRID!$B$3:$BI$3), 0))*GRID!$B$65,
ROUNDUP(INDEX(GRID!$B$4:$BI$14,MATCH(K$7,GRID!$A$4:$A$14,0),MATCH(1,($U$2=GRID!$B$1:$BI$1)*(КАЛЕНДАРЬ!$X30=GRID!$B$3:$BI$3),0))*GRID!$B$65*(1-GRID!$B$69),0))</f>
        <v>38528</v>
      </c>
      <c r="L170" s="48" cm="1">
        <f t="array" ref="L170">IF($I$2="Путешествия с детьми",
INDEX(GRID!$B$17:$BI$27,MATCH(K$7,GRID!$A$17:$A$27,0),MATCH(1,($U$2=GRID!$B$1:$BI$1)*(КАЛЕНДАРЬ!$X30=GRID!$B$3:$BI$3), 0))*GRID!$B$65,
ROUNDUP(INDEX(GRID!$B$17:$BI$27,MATCH(K$7,GRID!$A$17:$A$27,0),MATCH(1,($U$2=GRID!$B$1:$BI$1)*(КАЛЕНДАРЬ!$X30=GRID!$B$3:$BI$3), 0))*GRID!$B$65*(1-GRID!$B$69),0))</f>
        <v>40678</v>
      </c>
      <c r="M170" s="47" cm="1">
        <f t="array" ref="M170">IF($I$2="Путешествия с детьми",
INDEX(GRID!$B$4:$BI$14,MATCH(M$7,GRID!$A$4:$A$14,0),MATCH(1,($U$2=GRID!$B$1:$BI$1)*(КАЛЕНДАРЬ!$X30=GRID!$B$3:$BI$3), 0))*GRID!$B$65,
ROUNDUP(INDEX(GRID!$B$4:$BI$14,MATCH(M$7,GRID!$A$4:$A$14,0),MATCH(1,($U$2=GRID!$B$1:$BI$1)*(КАЛЕНДАРЬ!$X30=GRID!$B$3:$BI$3),0))*GRID!$B$65*(1-GRID!$B$69),0))</f>
        <v>43000</v>
      </c>
      <c r="N170" s="48" cm="1">
        <f t="array" ref="N170">IF($I$2="Путешествия с детьми",
INDEX(GRID!$B$17:$BI$27,MATCH(M$7,GRID!$A$17:$A$27,0),MATCH(1,($U$2=GRID!$B$1:$BI$1)*(КАЛЕНДАРЬ!$X30=GRID!$B$3:$BI$3), 0))*GRID!$B$65,
ROUNDUP(INDEX(GRID!$B$17:$BI$27,MATCH(M$7,GRID!$A$17:$A$27,0),MATCH(1,($U$2=GRID!$B$1:$BI$1)*(КАЛЕНДАРЬ!$X30=GRID!$B$3:$BI$3), 0))*GRID!$B$65*(1-GRID!$B$69),0))</f>
        <v>45150</v>
      </c>
      <c r="O170" s="47" cm="1">
        <f t="array" ref="O170">IF($I$2="Путешествия с детьми",
INDEX(GRID!$B$4:$BI$14,MATCH(O$7,GRID!$A$4:$A$14,0),MATCH(1,($U$2=GRID!$B$1:$BI$1)*(КАЛЕНДАРЬ!$X30=GRID!$B$3:$BI$3), 0))*GRID!$B$65,
ROUNDUP(INDEX(GRID!$B$4:$BI$14,MATCH(O$7,GRID!$A$4:$A$14,0),MATCH(1,($U$2=GRID!$B$1:$BI$1)*(КАЛЕНДАРЬ!$X30=GRID!$B$3:$BI$3),0))*GRID!$B$65*(1-GRID!$B$69),0))</f>
        <v>48590</v>
      </c>
      <c r="P170" s="48" cm="1">
        <f t="array" ref="P170">IF($I$2="Путешествия с детьми",
INDEX(GRID!$B$17:$BI$27,MATCH(O$7,GRID!$A$17:$A$27,0),MATCH(1,($U$2=GRID!$B$1:$BI$1)*(КАЛЕНДАРЬ!$X30=GRID!$B$3:$BI$3), 0))*GRID!$B$65,
ROUNDUP(INDEX(GRID!$B$17:$BI$27,MATCH(O$7,GRID!$A$17:$A$27,0),MATCH(1,($U$2=GRID!$B$1:$BI$1)*(КАЛЕНДАРЬ!$X30=GRID!$B$3:$BI$3), 0))*GRID!$B$65*(1-GRID!$B$69),0))</f>
        <v>50740</v>
      </c>
      <c r="Q170" s="47" t="e" cm="1">
        <f t="array" ref="Q170">IF($I$2="Путешествия с детьми",
INDEX(GRID!$B$4:$BI$14,MATCH(Q$7,GRID!$A$4:$A$14,0),MATCH(1,($U$2=GRID!$B$1:$BI$1)*(КАЛЕНДАРЬ!$X30=GRID!$B$3:$BI$3), 0))*GRID!$B$65,
ROUNDUP(INDEX(GRID!$B$4:$BI$14,MATCH(Q$7,GRID!$A$4:$A$14,0),MATCH(1,($U$2=GRID!$B$1:$BI$1)*(КАЛЕНДАРЬ!$X30=GRID!$B$3:$BI$3),0))*GRID!$B$65*(1-GRID!$B$69),0))</f>
        <v>#N/A</v>
      </c>
      <c r="R170" s="48" t="e" cm="1">
        <f t="array" ref="R170">IF($I$2="Путешествия с детьми",
INDEX(GRID!$B$17:$BI$27,MATCH(Q$7,GRID!$A$17:$A$27,0),MATCH(1,($U$2=GRID!$B$1:$BI$1)*(КАЛЕНДАРЬ!$X30=GRID!$B$3:$BI$3), 0))*GRID!$B$65,
ROUNDUP(INDEX(GRID!$B$17:$BI$27,MATCH(Q$7,GRID!$A$17:$A$27,0),MATCH(1,($U$2=GRID!$B$1:$BI$1)*(КАЛЕНДАРЬ!$X30=GRID!$B$3:$BI$3), 0))*GRID!$B$65*(1-GRID!$B$69),0))</f>
        <v>#N/A</v>
      </c>
      <c r="S170" s="47" t="e" cm="1">
        <f t="array" ref="S170">IF($I$2="Путешествия с детьми",
INDEX(GRID!$B$4:$BI$14,MATCH(S$7,GRID!$A$4:$A$14,0),MATCH(1,($U$2=GRID!$B$1:$BI$1)*(КАЛЕНДАРЬ!$X30=GRID!$B$3:$BI$3), 0))*GRID!$B$65,
ROUNDUP(INDEX(GRID!$B$4:$BI$14,MATCH(S$7,GRID!$A$4:$A$14,0),MATCH(1,($U$2=GRID!$B$1:$BI$1)*(КАЛЕНДАРЬ!$X30=GRID!$B$3:$BI$3),0))*GRID!$B$65*(1-GRID!$B$69),0))</f>
        <v>#N/A</v>
      </c>
      <c r="T170" s="48" t="e" cm="1">
        <f t="array" ref="T170">IF($I$2="Путешествия с детьми",
INDEX(GRID!$B$17:$BI$27,MATCH(S$7,GRID!$A$17:$A$27,0),MATCH(1,($U$2=GRID!$B$1:$BI$1)*(КАЛЕНДАРЬ!$X30=GRID!$B$3:$BI$3), 0))*GRID!$B$65,
ROUNDUP(INDEX(GRID!$B$17:$BI$27,MATCH(S$7,GRID!$A$17:$A$27,0),MATCH(1,($U$2=GRID!$B$1:$BI$1)*(КАЛЕНДАРЬ!$X30=GRID!$B$3:$BI$3), 0))*GRID!$B$65*(1-GRID!$B$69),0))</f>
        <v>#N/A</v>
      </c>
      <c r="U170" s="47" cm="1">
        <f t="array" ref="U170">IF($I$2="Путешествия с детьми",
INDEX(GRID!$B$4:$BI$14,MATCH(U$7,GRID!$A$4:$A$14,0),MATCH(1,($U$2=GRID!$B$1:$BI$1)*(КАЛЕНДАРЬ!$X30=GRID!$B$3:$BI$3), 0))*GRID!$B$65,
ROUNDUP(INDEX(GRID!$B$4:$BI$14,MATCH(U$7,GRID!$A$4:$A$14,0),MATCH(1,($U$2=GRID!$B$1:$BI$1)*(КАЛЕНДАРЬ!$X30=GRID!$B$3:$BI$3),0))*GRID!$B$65*(1-GRID!$B$69),0))</f>
        <v>75680</v>
      </c>
      <c r="V170" s="48" cm="1">
        <f t="array" ref="V170">IF($I$2="Путешествия с детьми",
INDEX(GRID!$B$17:$BI$27,MATCH(U$7,GRID!$A$17:$A$27,0),MATCH(1,($U$2=GRID!$B$1:$BI$1)*(КАЛЕНДАРЬ!$X30=GRID!$B$3:$BI$3), 0))*GRID!$B$65,
ROUNDUP(INDEX(GRID!$B$17:$BI$27,MATCH(U$7,GRID!$A$17:$A$27,0),MATCH(1,($U$2=GRID!$B$1:$BI$1)*(КАЛЕНДАРЬ!$X30=GRID!$B$3:$BI$3), 0))*GRID!$B$65*(1-GRID!$B$69),0))</f>
        <v>77830</v>
      </c>
      <c r="W170" s="47" cm="1">
        <f t="array" ref="W170">IF($I$2="Путешествия с детьми",
INDEX(GRID!$B$4:$BI$14,MATCH(W$7,GRID!$A$4:$A$14,0),MATCH(1,($U$2=GRID!$B$1:$BI$1)*(КАЛЕНДАРЬ!$X30=GRID!$B$3:$BI$3), 0))*GRID!$B$65,
ROUNDUP(INDEX(GRID!$B$4:$BI$14,MATCH(W$7,GRID!$A$4:$A$14,0),MATCH(1,($U$2=GRID!$B$1:$BI$1)*(КАЛЕНДАРЬ!$X30=GRID!$B$3:$BI$3),0))*GRID!$B$65*(1-GRID!$B$69),0))</f>
        <v>272620</v>
      </c>
      <c r="X170" s="48" cm="1">
        <f t="array" ref="X170">IF($I$2="Путешествия с детьми",
INDEX(GRID!$B$17:$BI$27,MATCH(W$7,GRID!$A$17:$A$27,0),MATCH(1,($U$2=GRID!$B$1:$BI$1)*(КАЛЕНДАРЬ!$X30=GRID!$B$3:$BI$3), 0))*GRID!$B$65,
ROUNDUP(INDEX(GRID!$B$17:$BI$27,MATCH(W$7,GRID!$A$17:$A$27,0),MATCH(1,($U$2=GRID!$B$1:$BI$1)*(КАЛЕНДАРЬ!$X30=GRID!$B$3:$BI$3), 0))*GRID!$B$65*(1-GRID!$B$69),0))</f>
        <v>274770</v>
      </c>
    </row>
    <row r="171" spans="1:24" hidden="1" x14ac:dyDescent="0.2">
      <c r="A171" s="117" t="s">
        <v>48</v>
      </c>
      <c r="B171" s="117">
        <v>28</v>
      </c>
      <c r="C171" s="138" cm="1">
        <f t="array" ref="C171">IF($I$2="Путешествия с детьми",
INDEX(GRID!$B$4:$BI$14,MATCH(C$7,GRID!$A$4:$A$14,0),MATCH(1,($U$2=GRID!$B$1:$BI$1)*(КАЛЕНДАРЬ!$X31=GRID!$B$3:$BI$3), 0))*GRID!$B$65,
ROUNDUP(INDEX(GRID!$B$4:$BI$14,MATCH(C$7,GRID!$A$4:$A$14,0),MATCH(1,($U$2=GRID!$B$1:$BI$1)*(КАЛЕНДАРЬ!$X31=GRID!$B$3:$BI$3),0))*GRID!$B$65*(1-GRID!$B$69),0))</f>
        <v>24940</v>
      </c>
      <c r="D171" s="48" cm="1">
        <f t="array" ref="D171">IF($I$2="Путешествия с детьми",
INDEX(GRID!$B$17:$BI$27,MATCH(C$7,GRID!$A$17:$A$27,0),MATCH(1,($U$2=GRID!$B$1:$BI$1)*(КАЛЕНДАРЬ!$X31=GRID!$B$3:$BI$3), 0))*GRID!$B$65,
ROUNDUP(INDEX(GRID!$B$17:$BI$27,MATCH(C$7,GRID!$A$17:$A$27,0),MATCH(1,($U$2=GRID!$B$1:$BI$1)*(КАЛЕНДАРЬ!$X31=GRID!$B$3:$BI$3), 0))*GRID!$B$65*(1-GRID!$B$69),0))</f>
        <v>27090</v>
      </c>
      <c r="E171" s="47" cm="1">
        <f t="array" ref="E171">IF($I$2="Путешествия с детьми",
INDEX(GRID!$B$4:$BI$14,MATCH(E$7,GRID!$A$4:$A$14,0),MATCH(1,($U$2=GRID!$B$1:$BI$1)*(КАЛЕНДАРЬ!$X31=GRID!$B$3:$BI$3), 0))*GRID!$B$65,
ROUNDUP(INDEX(GRID!$B$4:$BI$14,MATCH(E$7,GRID!$A$4:$A$14,0),MATCH(1,($U$2=GRID!$B$1:$BI$1)*(КАЛЕНДАРЬ!$X31=GRID!$B$3:$BI$3),0))*GRID!$B$65*(1-GRID!$B$69),0))</f>
        <v>27864</v>
      </c>
      <c r="F171" s="48" cm="1">
        <f t="array" ref="F171">IF($I$2="Путешествия с детьми",
INDEX(GRID!$B$17:$BI$27,MATCH(E$7,GRID!$A$17:$A$27,0),MATCH(1,($U$2=GRID!$B$1:$BI$1)*(КАЛЕНДАРЬ!$X31=GRID!$B$3:$BI$3), 0))*GRID!$B$65,
ROUNDUP(INDEX(GRID!$B$17:$BI$27,MATCH(E$7,GRID!$A$17:$A$27,0),MATCH(1,($U$2=GRID!$B$1:$BI$1)*(КАЛЕНДАРЬ!$X31=GRID!$B$3:$BI$3), 0))*GRID!$B$65*(1-GRID!$B$69),0))</f>
        <v>30014</v>
      </c>
      <c r="G171" s="47" t="e" cm="1">
        <f t="array" ref="G171">IF($I$2="Путешествия с детьми",
INDEX(GRID!$B$4:$BI$14,MATCH(G$7,GRID!$A$4:$A$14,0),MATCH(1,($U$2=GRID!$B$1:$BI$1)*(КАЛЕНДАРЬ!$X31=GRID!$B$3:$BI$3), 0))*GRID!$B$65,
ROUNDUP(INDEX(GRID!$B$4:$BI$14,MATCH(G$7,GRID!$A$4:$A$14,0),MATCH(1,($U$2=GRID!$B$1:$BI$1)*(КАЛЕНДАРЬ!$X31=GRID!$B$3:$BI$3),0))*GRID!$B$65*(1-GRID!$B$69),0))</f>
        <v>#N/A</v>
      </c>
      <c r="H171" s="48" t="e" cm="1">
        <f t="array" ref="H171">IF($I$2="Путешествия с детьми",
INDEX(GRID!$B$17:$BI$27,MATCH(G$7,GRID!$A$17:$A$27,0),MATCH(1,($U$2=GRID!$B$1:$BI$1)*(КАЛЕНДАРЬ!$X31=GRID!$B$3:$BI$3), 0))*GRID!$B$65,
ROUNDUP(INDEX(GRID!$B$17:$BI$27,MATCH(G$7,GRID!$A$17:$A$27,0),MATCH(1,($U$2=GRID!$B$1:$BI$1)*(КАЛЕНДАРЬ!$X31=GRID!$B$3:$BI$3), 0))*GRID!$B$65*(1-GRID!$B$69),0))</f>
        <v>#N/A</v>
      </c>
      <c r="I171" s="47" t="e" cm="1">
        <f t="array" ref="I171">IF($I$2="Путешествия с детьми",
INDEX(GRID!$B$4:$BI$14,MATCH(I$7,GRID!$A$4:$A$14,0),MATCH(1,($U$2=GRID!$B$1:$BI$1)*(КАЛЕНДАРЬ!$X31=GRID!$B$3:$BI$3), 0))*GRID!$B$65,
ROUNDUP(INDEX(GRID!$B$4:$BI$14,MATCH(I$7,GRID!$A$4:$A$14,0),MATCH(1,($U$2=GRID!$B$1:$BI$1)*(КАЛЕНДАРЬ!$X31=GRID!$B$3:$BI$3),0))*GRID!$B$65*(1-GRID!$B$69),0))</f>
        <v>#N/A</v>
      </c>
      <c r="J171" s="48" t="e" cm="1">
        <f t="array" ref="J171">IF($I$2="Путешествия с детьми",
INDEX(GRID!$B$17:$BI$27,MATCH(I$7,GRID!$A$17:$A$27,0),MATCH(1,($U$2=GRID!$B$1:$BI$1)*(КАЛЕНДАРЬ!$X31=GRID!$B$3:$BI$3), 0))*GRID!$B$65,
ROUNDUP(INDEX(GRID!$B$17:$BI$27,MATCH(I$7,GRID!$A$17:$A$27,0),MATCH(1,($U$2=GRID!$B$1:$BI$1)*(КАЛЕНДАРЬ!$X31=GRID!$B$3:$BI$3), 0))*GRID!$B$65*(1-GRID!$B$69),0))</f>
        <v>#N/A</v>
      </c>
      <c r="K171" s="47" cm="1">
        <f t="array" ref="K171">IF($I$2="Путешествия с детьми",
INDEX(GRID!$B$4:$BI$14,MATCH(K$7,GRID!$A$4:$A$14,0),MATCH(1,($U$2=GRID!$B$1:$BI$1)*(КАЛЕНДАРЬ!$X31=GRID!$B$3:$BI$3), 0))*GRID!$B$65,
ROUNDUP(INDEX(GRID!$B$4:$BI$14,MATCH(K$7,GRID!$A$4:$A$14,0),MATCH(1,($U$2=GRID!$B$1:$BI$1)*(КАЛЕНДАРЬ!$X31=GRID!$B$3:$BI$3),0))*GRID!$B$65*(1-GRID!$B$69),0))</f>
        <v>38528</v>
      </c>
      <c r="L171" s="48" cm="1">
        <f t="array" ref="L171">IF($I$2="Путешествия с детьми",
INDEX(GRID!$B$17:$BI$27,MATCH(K$7,GRID!$A$17:$A$27,0),MATCH(1,($U$2=GRID!$B$1:$BI$1)*(КАЛЕНДАРЬ!$X31=GRID!$B$3:$BI$3), 0))*GRID!$B$65,
ROUNDUP(INDEX(GRID!$B$17:$BI$27,MATCH(K$7,GRID!$A$17:$A$27,0),MATCH(1,($U$2=GRID!$B$1:$BI$1)*(КАЛЕНДАРЬ!$X31=GRID!$B$3:$BI$3), 0))*GRID!$B$65*(1-GRID!$B$69),0))</f>
        <v>40678</v>
      </c>
      <c r="M171" s="47" cm="1">
        <f t="array" ref="M171">IF($I$2="Путешествия с детьми",
INDEX(GRID!$B$4:$BI$14,MATCH(M$7,GRID!$A$4:$A$14,0),MATCH(1,($U$2=GRID!$B$1:$BI$1)*(КАЛЕНДАРЬ!$X31=GRID!$B$3:$BI$3), 0))*GRID!$B$65,
ROUNDUP(INDEX(GRID!$B$4:$BI$14,MATCH(M$7,GRID!$A$4:$A$14,0),MATCH(1,($U$2=GRID!$B$1:$BI$1)*(КАЛЕНДАРЬ!$X31=GRID!$B$3:$BI$3),0))*GRID!$B$65*(1-GRID!$B$69),0))</f>
        <v>43000</v>
      </c>
      <c r="N171" s="48" cm="1">
        <f t="array" ref="N171">IF($I$2="Путешествия с детьми",
INDEX(GRID!$B$17:$BI$27,MATCH(M$7,GRID!$A$17:$A$27,0),MATCH(1,($U$2=GRID!$B$1:$BI$1)*(КАЛЕНДАРЬ!$X31=GRID!$B$3:$BI$3), 0))*GRID!$B$65,
ROUNDUP(INDEX(GRID!$B$17:$BI$27,MATCH(M$7,GRID!$A$17:$A$27,0),MATCH(1,($U$2=GRID!$B$1:$BI$1)*(КАЛЕНДАРЬ!$X31=GRID!$B$3:$BI$3), 0))*GRID!$B$65*(1-GRID!$B$69),0))</f>
        <v>45150</v>
      </c>
      <c r="O171" s="47" cm="1">
        <f t="array" ref="O171">IF($I$2="Путешествия с детьми",
INDEX(GRID!$B$4:$BI$14,MATCH(O$7,GRID!$A$4:$A$14,0),MATCH(1,($U$2=GRID!$B$1:$BI$1)*(КАЛЕНДАРЬ!$X31=GRID!$B$3:$BI$3), 0))*GRID!$B$65,
ROUNDUP(INDEX(GRID!$B$4:$BI$14,MATCH(O$7,GRID!$A$4:$A$14,0),MATCH(1,($U$2=GRID!$B$1:$BI$1)*(КАЛЕНДАРЬ!$X31=GRID!$B$3:$BI$3),0))*GRID!$B$65*(1-GRID!$B$69),0))</f>
        <v>48590</v>
      </c>
      <c r="P171" s="48" cm="1">
        <f t="array" ref="P171">IF($I$2="Путешествия с детьми",
INDEX(GRID!$B$17:$BI$27,MATCH(O$7,GRID!$A$17:$A$27,0),MATCH(1,($U$2=GRID!$B$1:$BI$1)*(КАЛЕНДАРЬ!$X31=GRID!$B$3:$BI$3), 0))*GRID!$B$65,
ROUNDUP(INDEX(GRID!$B$17:$BI$27,MATCH(O$7,GRID!$A$17:$A$27,0),MATCH(1,($U$2=GRID!$B$1:$BI$1)*(КАЛЕНДАРЬ!$X31=GRID!$B$3:$BI$3), 0))*GRID!$B$65*(1-GRID!$B$69),0))</f>
        <v>50740</v>
      </c>
      <c r="Q171" s="47" t="e" cm="1">
        <f t="array" ref="Q171">IF($I$2="Путешествия с детьми",
INDEX(GRID!$B$4:$BI$14,MATCH(Q$7,GRID!$A$4:$A$14,0),MATCH(1,($U$2=GRID!$B$1:$BI$1)*(КАЛЕНДАРЬ!$X31=GRID!$B$3:$BI$3), 0))*GRID!$B$65,
ROUNDUP(INDEX(GRID!$B$4:$BI$14,MATCH(Q$7,GRID!$A$4:$A$14,0),MATCH(1,($U$2=GRID!$B$1:$BI$1)*(КАЛЕНДАРЬ!$X31=GRID!$B$3:$BI$3),0))*GRID!$B$65*(1-GRID!$B$69),0))</f>
        <v>#N/A</v>
      </c>
      <c r="R171" s="48" t="e" cm="1">
        <f t="array" ref="R171">IF($I$2="Путешествия с детьми",
INDEX(GRID!$B$17:$BI$27,MATCH(Q$7,GRID!$A$17:$A$27,0),MATCH(1,($U$2=GRID!$B$1:$BI$1)*(КАЛЕНДАРЬ!$X31=GRID!$B$3:$BI$3), 0))*GRID!$B$65,
ROUNDUP(INDEX(GRID!$B$17:$BI$27,MATCH(Q$7,GRID!$A$17:$A$27,0),MATCH(1,($U$2=GRID!$B$1:$BI$1)*(КАЛЕНДАРЬ!$X31=GRID!$B$3:$BI$3), 0))*GRID!$B$65*(1-GRID!$B$69),0))</f>
        <v>#N/A</v>
      </c>
      <c r="S171" s="47" t="e" cm="1">
        <f t="array" ref="S171">IF($I$2="Путешествия с детьми",
INDEX(GRID!$B$4:$BI$14,MATCH(S$7,GRID!$A$4:$A$14,0),MATCH(1,($U$2=GRID!$B$1:$BI$1)*(КАЛЕНДАРЬ!$X31=GRID!$B$3:$BI$3), 0))*GRID!$B$65,
ROUNDUP(INDEX(GRID!$B$4:$BI$14,MATCH(S$7,GRID!$A$4:$A$14,0),MATCH(1,($U$2=GRID!$B$1:$BI$1)*(КАЛЕНДАРЬ!$X31=GRID!$B$3:$BI$3),0))*GRID!$B$65*(1-GRID!$B$69),0))</f>
        <v>#N/A</v>
      </c>
      <c r="T171" s="48" t="e" cm="1">
        <f t="array" ref="T171">IF($I$2="Путешествия с детьми",
INDEX(GRID!$B$17:$BI$27,MATCH(S$7,GRID!$A$17:$A$27,0),MATCH(1,($U$2=GRID!$B$1:$BI$1)*(КАЛЕНДАРЬ!$X31=GRID!$B$3:$BI$3), 0))*GRID!$B$65,
ROUNDUP(INDEX(GRID!$B$17:$BI$27,MATCH(S$7,GRID!$A$17:$A$27,0),MATCH(1,($U$2=GRID!$B$1:$BI$1)*(КАЛЕНДАРЬ!$X31=GRID!$B$3:$BI$3), 0))*GRID!$B$65*(1-GRID!$B$69),0))</f>
        <v>#N/A</v>
      </c>
      <c r="U171" s="47" cm="1">
        <f t="array" ref="U171">IF($I$2="Путешествия с детьми",
INDEX(GRID!$B$4:$BI$14,MATCH(U$7,GRID!$A$4:$A$14,0),MATCH(1,($U$2=GRID!$B$1:$BI$1)*(КАЛЕНДАРЬ!$X31=GRID!$B$3:$BI$3), 0))*GRID!$B$65,
ROUNDUP(INDEX(GRID!$B$4:$BI$14,MATCH(U$7,GRID!$A$4:$A$14,0),MATCH(1,($U$2=GRID!$B$1:$BI$1)*(КАЛЕНДАРЬ!$X31=GRID!$B$3:$BI$3),0))*GRID!$B$65*(1-GRID!$B$69),0))</f>
        <v>75680</v>
      </c>
      <c r="V171" s="48" cm="1">
        <f t="array" ref="V171">IF($I$2="Путешествия с детьми",
INDEX(GRID!$B$17:$BI$27,MATCH(U$7,GRID!$A$17:$A$27,0),MATCH(1,($U$2=GRID!$B$1:$BI$1)*(КАЛЕНДАРЬ!$X31=GRID!$B$3:$BI$3), 0))*GRID!$B$65,
ROUNDUP(INDEX(GRID!$B$17:$BI$27,MATCH(U$7,GRID!$A$17:$A$27,0),MATCH(1,($U$2=GRID!$B$1:$BI$1)*(КАЛЕНДАРЬ!$X31=GRID!$B$3:$BI$3), 0))*GRID!$B$65*(1-GRID!$B$69),0))</f>
        <v>77830</v>
      </c>
      <c r="W171" s="47" cm="1">
        <f t="array" ref="W171">IF($I$2="Путешествия с детьми",
INDEX(GRID!$B$4:$BI$14,MATCH(W$7,GRID!$A$4:$A$14,0),MATCH(1,($U$2=GRID!$B$1:$BI$1)*(КАЛЕНДАРЬ!$X31=GRID!$B$3:$BI$3), 0))*GRID!$B$65,
ROUNDUP(INDEX(GRID!$B$4:$BI$14,MATCH(W$7,GRID!$A$4:$A$14,0),MATCH(1,($U$2=GRID!$B$1:$BI$1)*(КАЛЕНДАРЬ!$X31=GRID!$B$3:$BI$3),0))*GRID!$B$65*(1-GRID!$B$69),0))</f>
        <v>272620</v>
      </c>
      <c r="X171" s="48" cm="1">
        <f t="array" ref="X171">IF($I$2="Путешествия с детьми",
INDEX(GRID!$B$17:$BI$27,MATCH(W$7,GRID!$A$17:$A$27,0),MATCH(1,($U$2=GRID!$B$1:$BI$1)*(КАЛЕНДАРЬ!$X31=GRID!$B$3:$BI$3), 0))*GRID!$B$65,
ROUNDUP(INDEX(GRID!$B$17:$BI$27,MATCH(W$7,GRID!$A$17:$A$27,0),MATCH(1,($U$2=GRID!$B$1:$BI$1)*(КАЛЕНДАРЬ!$X31=GRID!$B$3:$BI$3), 0))*GRID!$B$65*(1-GRID!$B$69),0))</f>
        <v>274770</v>
      </c>
    </row>
    <row r="172" spans="1:24" hidden="1" x14ac:dyDescent="0.2">
      <c r="A172" s="117" t="s">
        <v>42</v>
      </c>
      <c r="B172" s="117">
        <v>29</v>
      </c>
      <c r="C172" s="138" cm="1">
        <f t="array" ref="C172">IF($I$2="Путешествия с детьми",
INDEX(GRID!$B$4:$BI$14,MATCH(C$7,GRID!$A$4:$A$14,0),MATCH(1,($U$2=GRID!$B$1:$BI$1)*(КАЛЕНДАРЬ!$X32=GRID!$B$3:$BI$3), 0))*GRID!$B$65,
ROUNDUP(INDEX(GRID!$B$4:$BI$14,MATCH(C$7,GRID!$A$4:$A$14,0),MATCH(1,($U$2=GRID!$B$1:$BI$1)*(КАЛЕНДАРЬ!$X32=GRID!$B$3:$BI$3),0))*GRID!$B$65*(1-GRID!$B$69),0))</f>
        <v>24940</v>
      </c>
      <c r="D172" s="48" cm="1">
        <f t="array" ref="D172">IF($I$2="Путешествия с детьми",
INDEX(GRID!$B$17:$BI$27,MATCH(C$7,GRID!$A$17:$A$27,0),MATCH(1,($U$2=GRID!$B$1:$BI$1)*(КАЛЕНДАРЬ!$X32=GRID!$B$3:$BI$3), 0))*GRID!$B$65,
ROUNDUP(INDEX(GRID!$B$17:$BI$27,MATCH(C$7,GRID!$A$17:$A$27,0),MATCH(1,($U$2=GRID!$B$1:$BI$1)*(КАЛЕНДАРЬ!$X32=GRID!$B$3:$BI$3), 0))*GRID!$B$65*(1-GRID!$B$69),0))</f>
        <v>27090</v>
      </c>
      <c r="E172" s="47" cm="1">
        <f t="array" ref="E172">IF($I$2="Путешествия с детьми",
INDEX(GRID!$B$4:$BI$14,MATCH(E$7,GRID!$A$4:$A$14,0),MATCH(1,($U$2=GRID!$B$1:$BI$1)*(КАЛЕНДАРЬ!$X32=GRID!$B$3:$BI$3), 0))*GRID!$B$65,
ROUNDUP(INDEX(GRID!$B$4:$BI$14,MATCH(E$7,GRID!$A$4:$A$14,0),MATCH(1,($U$2=GRID!$B$1:$BI$1)*(КАЛЕНДАРЬ!$X32=GRID!$B$3:$BI$3),0))*GRID!$B$65*(1-GRID!$B$69),0))</f>
        <v>27864</v>
      </c>
      <c r="F172" s="48" cm="1">
        <f t="array" ref="F172">IF($I$2="Путешествия с детьми",
INDEX(GRID!$B$17:$BI$27,MATCH(E$7,GRID!$A$17:$A$27,0),MATCH(1,($U$2=GRID!$B$1:$BI$1)*(КАЛЕНДАРЬ!$X32=GRID!$B$3:$BI$3), 0))*GRID!$B$65,
ROUNDUP(INDEX(GRID!$B$17:$BI$27,MATCH(E$7,GRID!$A$17:$A$27,0),MATCH(1,($U$2=GRID!$B$1:$BI$1)*(КАЛЕНДАРЬ!$X32=GRID!$B$3:$BI$3), 0))*GRID!$B$65*(1-GRID!$B$69),0))</f>
        <v>30014</v>
      </c>
      <c r="G172" s="47" t="e" cm="1">
        <f t="array" ref="G172">IF($I$2="Путешествия с детьми",
INDEX(GRID!$B$4:$BI$14,MATCH(G$7,GRID!$A$4:$A$14,0),MATCH(1,($U$2=GRID!$B$1:$BI$1)*(КАЛЕНДАРЬ!$X32=GRID!$B$3:$BI$3), 0))*GRID!$B$65,
ROUNDUP(INDEX(GRID!$B$4:$BI$14,MATCH(G$7,GRID!$A$4:$A$14,0),MATCH(1,($U$2=GRID!$B$1:$BI$1)*(КАЛЕНДАРЬ!$X32=GRID!$B$3:$BI$3),0))*GRID!$B$65*(1-GRID!$B$69),0))</f>
        <v>#N/A</v>
      </c>
      <c r="H172" s="48" t="e" cm="1">
        <f t="array" ref="H172">IF($I$2="Путешествия с детьми",
INDEX(GRID!$B$17:$BI$27,MATCH(G$7,GRID!$A$17:$A$27,0),MATCH(1,($U$2=GRID!$B$1:$BI$1)*(КАЛЕНДАРЬ!$X32=GRID!$B$3:$BI$3), 0))*GRID!$B$65,
ROUNDUP(INDEX(GRID!$B$17:$BI$27,MATCH(G$7,GRID!$A$17:$A$27,0),MATCH(1,($U$2=GRID!$B$1:$BI$1)*(КАЛЕНДАРЬ!$X32=GRID!$B$3:$BI$3), 0))*GRID!$B$65*(1-GRID!$B$69),0))</f>
        <v>#N/A</v>
      </c>
      <c r="I172" s="47" t="e" cm="1">
        <f t="array" ref="I172">IF($I$2="Путешествия с детьми",
INDEX(GRID!$B$4:$BI$14,MATCH(I$7,GRID!$A$4:$A$14,0),MATCH(1,($U$2=GRID!$B$1:$BI$1)*(КАЛЕНДАРЬ!$X32=GRID!$B$3:$BI$3), 0))*GRID!$B$65,
ROUNDUP(INDEX(GRID!$B$4:$BI$14,MATCH(I$7,GRID!$A$4:$A$14,0),MATCH(1,($U$2=GRID!$B$1:$BI$1)*(КАЛЕНДАРЬ!$X32=GRID!$B$3:$BI$3),0))*GRID!$B$65*(1-GRID!$B$69),0))</f>
        <v>#N/A</v>
      </c>
      <c r="J172" s="48" t="e" cm="1">
        <f t="array" ref="J172">IF($I$2="Путешествия с детьми",
INDEX(GRID!$B$17:$BI$27,MATCH(I$7,GRID!$A$17:$A$27,0),MATCH(1,($U$2=GRID!$B$1:$BI$1)*(КАЛЕНДАРЬ!$X32=GRID!$B$3:$BI$3), 0))*GRID!$B$65,
ROUNDUP(INDEX(GRID!$B$17:$BI$27,MATCH(I$7,GRID!$A$17:$A$27,0),MATCH(1,($U$2=GRID!$B$1:$BI$1)*(КАЛЕНДАРЬ!$X32=GRID!$B$3:$BI$3), 0))*GRID!$B$65*(1-GRID!$B$69),0))</f>
        <v>#N/A</v>
      </c>
      <c r="K172" s="47" cm="1">
        <f t="array" ref="K172">IF($I$2="Путешествия с детьми",
INDEX(GRID!$B$4:$BI$14,MATCH(K$7,GRID!$A$4:$A$14,0),MATCH(1,($U$2=GRID!$B$1:$BI$1)*(КАЛЕНДАРЬ!$X32=GRID!$B$3:$BI$3), 0))*GRID!$B$65,
ROUNDUP(INDEX(GRID!$B$4:$BI$14,MATCH(K$7,GRID!$A$4:$A$14,0),MATCH(1,($U$2=GRID!$B$1:$BI$1)*(КАЛЕНДАРЬ!$X32=GRID!$B$3:$BI$3),0))*GRID!$B$65*(1-GRID!$B$69),0))</f>
        <v>38528</v>
      </c>
      <c r="L172" s="48" cm="1">
        <f t="array" ref="L172">IF($I$2="Путешествия с детьми",
INDEX(GRID!$B$17:$BI$27,MATCH(K$7,GRID!$A$17:$A$27,0),MATCH(1,($U$2=GRID!$B$1:$BI$1)*(КАЛЕНДАРЬ!$X32=GRID!$B$3:$BI$3), 0))*GRID!$B$65,
ROUNDUP(INDEX(GRID!$B$17:$BI$27,MATCH(K$7,GRID!$A$17:$A$27,0),MATCH(1,($U$2=GRID!$B$1:$BI$1)*(КАЛЕНДАРЬ!$X32=GRID!$B$3:$BI$3), 0))*GRID!$B$65*(1-GRID!$B$69),0))</f>
        <v>40678</v>
      </c>
      <c r="M172" s="47" cm="1">
        <f t="array" ref="M172">IF($I$2="Путешествия с детьми",
INDEX(GRID!$B$4:$BI$14,MATCH(M$7,GRID!$A$4:$A$14,0),MATCH(1,($U$2=GRID!$B$1:$BI$1)*(КАЛЕНДАРЬ!$X32=GRID!$B$3:$BI$3), 0))*GRID!$B$65,
ROUNDUP(INDEX(GRID!$B$4:$BI$14,MATCH(M$7,GRID!$A$4:$A$14,0),MATCH(1,($U$2=GRID!$B$1:$BI$1)*(КАЛЕНДАРЬ!$X32=GRID!$B$3:$BI$3),0))*GRID!$B$65*(1-GRID!$B$69),0))</f>
        <v>43000</v>
      </c>
      <c r="N172" s="48" cm="1">
        <f t="array" ref="N172">IF($I$2="Путешествия с детьми",
INDEX(GRID!$B$17:$BI$27,MATCH(M$7,GRID!$A$17:$A$27,0),MATCH(1,($U$2=GRID!$B$1:$BI$1)*(КАЛЕНДАРЬ!$X32=GRID!$B$3:$BI$3), 0))*GRID!$B$65,
ROUNDUP(INDEX(GRID!$B$17:$BI$27,MATCH(M$7,GRID!$A$17:$A$27,0),MATCH(1,($U$2=GRID!$B$1:$BI$1)*(КАЛЕНДАРЬ!$X32=GRID!$B$3:$BI$3), 0))*GRID!$B$65*(1-GRID!$B$69),0))</f>
        <v>45150</v>
      </c>
      <c r="O172" s="47" cm="1">
        <f t="array" ref="O172">IF($I$2="Путешествия с детьми",
INDEX(GRID!$B$4:$BI$14,MATCH(O$7,GRID!$A$4:$A$14,0),MATCH(1,($U$2=GRID!$B$1:$BI$1)*(КАЛЕНДАРЬ!$X32=GRID!$B$3:$BI$3), 0))*GRID!$B$65,
ROUNDUP(INDEX(GRID!$B$4:$BI$14,MATCH(O$7,GRID!$A$4:$A$14,0),MATCH(1,($U$2=GRID!$B$1:$BI$1)*(КАЛЕНДАРЬ!$X32=GRID!$B$3:$BI$3),0))*GRID!$B$65*(1-GRID!$B$69),0))</f>
        <v>48590</v>
      </c>
      <c r="P172" s="48" cm="1">
        <f t="array" ref="P172">IF($I$2="Путешествия с детьми",
INDEX(GRID!$B$17:$BI$27,MATCH(O$7,GRID!$A$17:$A$27,0),MATCH(1,($U$2=GRID!$B$1:$BI$1)*(КАЛЕНДАРЬ!$X32=GRID!$B$3:$BI$3), 0))*GRID!$B$65,
ROUNDUP(INDEX(GRID!$B$17:$BI$27,MATCH(O$7,GRID!$A$17:$A$27,0),MATCH(1,($U$2=GRID!$B$1:$BI$1)*(КАЛЕНДАРЬ!$X32=GRID!$B$3:$BI$3), 0))*GRID!$B$65*(1-GRID!$B$69),0))</f>
        <v>50740</v>
      </c>
      <c r="Q172" s="47" t="e" cm="1">
        <f t="array" ref="Q172">IF($I$2="Путешествия с детьми",
INDEX(GRID!$B$4:$BI$14,MATCH(Q$7,GRID!$A$4:$A$14,0),MATCH(1,($U$2=GRID!$B$1:$BI$1)*(КАЛЕНДАРЬ!$X32=GRID!$B$3:$BI$3), 0))*GRID!$B$65,
ROUNDUP(INDEX(GRID!$B$4:$BI$14,MATCH(Q$7,GRID!$A$4:$A$14,0),MATCH(1,($U$2=GRID!$B$1:$BI$1)*(КАЛЕНДАРЬ!$X32=GRID!$B$3:$BI$3),0))*GRID!$B$65*(1-GRID!$B$69),0))</f>
        <v>#N/A</v>
      </c>
      <c r="R172" s="48" t="e" cm="1">
        <f t="array" ref="R172">IF($I$2="Путешествия с детьми",
INDEX(GRID!$B$17:$BI$27,MATCH(Q$7,GRID!$A$17:$A$27,0),MATCH(1,($U$2=GRID!$B$1:$BI$1)*(КАЛЕНДАРЬ!$X32=GRID!$B$3:$BI$3), 0))*GRID!$B$65,
ROUNDUP(INDEX(GRID!$B$17:$BI$27,MATCH(Q$7,GRID!$A$17:$A$27,0),MATCH(1,($U$2=GRID!$B$1:$BI$1)*(КАЛЕНДАРЬ!$X32=GRID!$B$3:$BI$3), 0))*GRID!$B$65*(1-GRID!$B$69),0))</f>
        <v>#N/A</v>
      </c>
      <c r="S172" s="47" t="e" cm="1">
        <f t="array" ref="S172">IF($I$2="Путешествия с детьми",
INDEX(GRID!$B$4:$BI$14,MATCH(S$7,GRID!$A$4:$A$14,0),MATCH(1,($U$2=GRID!$B$1:$BI$1)*(КАЛЕНДАРЬ!$X32=GRID!$B$3:$BI$3), 0))*GRID!$B$65,
ROUNDUP(INDEX(GRID!$B$4:$BI$14,MATCH(S$7,GRID!$A$4:$A$14,0),MATCH(1,($U$2=GRID!$B$1:$BI$1)*(КАЛЕНДАРЬ!$X32=GRID!$B$3:$BI$3),0))*GRID!$B$65*(1-GRID!$B$69),0))</f>
        <v>#N/A</v>
      </c>
      <c r="T172" s="48" t="e" cm="1">
        <f t="array" ref="T172">IF($I$2="Путешествия с детьми",
INDEX(GRID!$B$17:$BI$27,MATCH(S$7,GRID!$A$17:$A$27,0),MATCH(1,($U$2=GRID!$B$1:$BI$1)*(КАЛЕНДАРЬ!$X32=GRID!$B$3:$BI$3), 0))*GRID!$B$65,
ROUNDUP(INDEX(GRID!$B$17:$BI$27,MATCH(S$7,GRID!$A$17:$A$27,0),MATCH(1,($U$2=GRID!$B$1:$BI$1)*(КАЛЕНДАРЬ!$X32=GRID!$B$3:$BI$3), 0))*GRID!$B$65*(1-GRID!$B$69),0))</f>
        <v>#N/A</v>
      </c>
      <c r="U172" s="47" cm="1">
        <f t="array" ref="U172">IF($I$2="Путешествия с детьми",
INDEX(GRID!$B$4:$BI$14,MATCH(U$7,GRID!$A$4:$A$14,0),MATCH(1,($U$2=GRID!$B$1:$BI$1)*(КАЛЕНДАРЬ!$X32=GRID!$B$3:$BI$3), 0))*GRID!$B$65,
ROUNDUP(INDEX(GRID!$B$4:$BI$14,MATCH(U$7,GRID!$A$4:$A$14,0),MATCH(1,($U$2=GRID!$B$1:$BI$1)*(КАЛЕНДАРЬ!$X32=GRID!$B$3:$BI$3),0))*GRID!$B$65*(1-GRID!$B$69),0))</f>
        <v>75680</v>
      </c>
      <c r="V172" s="48" cm="1">
        <f t="array" ref="V172">IF($I$2="Путешествия с детьми",
INDEX(GRID!$B$17:$BI$27,MATCH(U$7,GRID!$A$17:$A$27,0),MATCH(1,($U$2=GRID!$B$1:$BI$1)*(КАЛЕНДАРЬ!$X32=GRID!$B$3:$BI$3), 0))*GRID!$B$65,
ROUNDUP(INDEX(GRID!$B$17:$BI$27,MATCH(U$7,GRID!$A$17:$A$27,0),MATCH(1,($U$2=GRID!$B$1:$BI$1)*(КАЛЕНДАРЬ!$X32=GRID!$B$3:$BI$3), 0))*GRID!$B$65*(1-GRID!$B$69),0))</f>
        <v>77830</v>
      </c>
      <c r="W172" s="47" cm="1">
        <f t="array" ref="W172">IF($I$2="Путешествия с детьми",
INDEX(GRID!$B$4:$BI$14,MATCH(W$7,GRID!$A$4:$A$14,0),MATCH(1,($U$2=GRID!$B$1:$BI$1)*(КАЛЕНДАРЬ!$X32=GRID!$B$3:$BI$3), 0))*GRID!$B$65,
ROUNDUP(INDEX(GRID!$B$4:$BI$14,MATCH(W$7,GRID!$A$4:$A$14,0),MATCH(1,($U$2=GRID!$B$1:$BI$1)*(КАЛЕНДАРЬ!$X32=GRID!$B$3:$BI$3),0))*GRID!$B$65*(1-GRID!$B$69),0))</f>
        <v>272620</v>
      </c>
      <c r="X172" s="48" cm="1">
        <f t="array" ref="X172">IF($I$2="Путешествия с детьми",
INDEX(GRID!$B$17:$BI$27,MATCH(W$7,GRID!$A$17:$A$27,0),MATCH(1,($U$2=GRID!$B$1:$BI$1)*(КАЛЕНДАРЬ!$X32=GRID!$B$3:$BI$3), 0))*GRID!$B$65,
ROUNDUP(INDEX(GRID!$B$17:$BI$27,MATCH(W$7,GRID!$A$17:$A$27,0),MATCH(1,($U$2=GRID!$B$1:$BI$1)*(КАЛЕНДАРЬ!$X32=GRID!$B$3:$BI$3), 0))*GRID!$B$65*(1-GRID!$B$69),0))</f>
        <v>274770</v>
      </c>
    </row>
    <row r="173" spans="1:24" hidden="1" x14ac:dyDescent="0.2">
      <c r="A173" s="117" t="s">
        <v>43</v>
      </c>
      <c r="B173" s="117">
        <v>30</v>
      </c>
      <c r="C173" s="138" cm="1">
        <f t="array" ref="C173">IF($I$2="Путешествия с детьми",
INDEX(GRID!$B$4:$BI$14,MATCH(C$7,GRID!$A$4:$A$14,0),MATCH(1,($U$2=GRID!$B$1:$BI$1)*(КАЛЕНДАРЬ!$X33=GRID!$B$3:$BI$3), 0))*GRID!$B$65,
ROUNDUP(INDEX(GRID!$B$4:$BI$14,MATCH(C$7,GRID!$A$4:$A$14,0),MATCH(1,($U$2=GRID!$B$1:$BI$1)*(КАЛЕНДАРЬ!$X33=GRID!$B$3:$BI$3),0))*GRID!$B$65*(1-GRID!$B$69),0))</f>
        <v>18060</v>
      </c>
      <c r="D173" s="48" cm="1">
        <f t="array" ref="D173">IF($I$2="Путешествия с детьми",
INDEX(GRID!$B$17:$BI$27,MATCH(C$7,GRID!$A$17:$A$27,0),MATCH(1,($U$2=GRID!$B$1:$BI$1)*(КАЛЕНДАРЬ!$X33=GRID!$B$3:$BI$3), 0))*GRID!$B$65,
ROUNDUP(INDEX(GRID!$B$17:$BI$27,MATCH(C$7,GRID!$A$17:$A$27,0),MATCH(1,($U$2=GRID!$B$1:$BI$1)*(КАЛЕНДАРЬ!$X33=GRID!$B$3:$BI$3), 0))*GRID!$B$65*(1-GRID!$B$69),0))</f>
        <v>20210</v>
      </c>
      <c r="E173" s="47" cm="1">
        <f t="array" ref="E173">IF($I$2="Путешествия с детьми",
INDEX(GRID!$B$4:$BI$14,MATCH(E$7,GRID!$A$4:$A$14,0),MATCH(1,($U$2=GRID!$B$1:$BI$1)*(КАЛЕНДАРЬ!$X33=GRID!$B$3:$BI$3), 0))*GRID!$B$65,
ROUNDUP(INDEX(GRID!$B$4:$BI$14,MATCH(E$7,GRID!$A$4:$A$14,0),MATCH(1,($U$2=GRID!$B$1:$BI$1)*(КАЛЕНДАРЬ!$X33=GRID!$B$3:$BI$3),0))*GRID!$B$65*(1-GRID!$B$69),0))</f>
        <v>19952</v>
      </c>
      <c r="F173" s="48" cm="1">
        <f t="array" ref="F173">IF($I$2="Путешествия с детьми",
INDEX(GRID!$B$17:$BI$27,MATCH(E$7,GRID!$A$17:$A$27,0),MATCH(1,($U$2=GRID!$B$1:$BI$1)*(КАЛЕНДАРЬ!$X33=GRID!$B$3:$BI$3), 0))*GRID!$B$65,
ROUNDUP(INDEX(GRID!$B$17:$BI$27,MATCH(E$7,GRID!$A$17:$A$27,0),MATCH(1,($U$2=GRID!$B$1:$BI$1)*(КАЛЕНДАРЬ!$X33=GRID!$B$3:$BI$3), 0))*GRID!$B$65*(1-GRID!$B$69),0))</f>
        <v>22102</v>
      </c>
      <c r="G173" s="47" t="e" cm="1">
        <f t="array" ref="G173">IF($I$2="Путешествия с детьми",
INDEX(GRID!$B$4:$BI$14,MATCH(G$7,GRID!$A$4:$A$14,0),MATCH(1,($U$2=GRID!$B$1:$BI$1)*(КАЛЕНДАРЬ!$X33=GRID!$B$3:$BI$3), 0))*GRID!$B$65,
ROUNDUP(INDEX(GRID!$B$4:$BI$14,MATCH(G$7,GRID!$A$4:$A$14,0),MATCH(1,($U$2=GRID!$B$1:$BI$1)*(КАЛЕНДАРЬ!$X33=GRID!$B$3:$BI$3),0))*GRID!$B$65*(1-GRID!$B$69),0))</f>
        <v>#N/A</v>
      </c>
      <c r="H173" s="48" t="e" cm="1">
        <f t="array" ref="H173">IF($I$2="Путешествия с детьми",
INDEX(GRID!$B$17:$BI$27,MATCH(G$7,GRID!$A$17:$A$27,0),MATCH(1,($U$2=GRID!$B$1:$BI$1)*(КАЛЕНДАРЬ!$X33=GRID!$B$3:$BI$3), 0))*GRID!$B$65,
ROUNDUP(INDEX(GRID!$B$17:$BI$27,MATCH(G$7,GRID!$A$17:$A$27,0),MATCH(1,($U$2=GRID!$B$1:$BI$1)*(КАЛЕНДАРЬ!$X33=GRID!$B$3:$BI$3), 0))*GRID!$B$65*(1-GRID!$B$69),0))</f>
        <v>#N/A</v>
      </c>
      <c r="I173" s="47" t="e" cm="1">
        <f t="array" ref="I173">IF($I$2="Путешествия с детьми",
INDEX(GRID!$B$4:$BI$14,MATCH(I$7,GRID!$A$4:$A$14,0),MATCH(1,($U$2=GRID!$B$1:$BI$1)*(КАЛЕНДАРЬ!$X33=GRID!$B$3:$BI$3), 0))*GRID!$B$65,
ROUNDUP(INDEX(GRID!$B$4:$BI$14,MATCH(I$7,GRID!$A$4:$A$14,0),MATCH(1,($U$2=GRID!$B$1:$BI$1)*(КАЛЕНДАРЬ!$X33=GRID!$B$3:$BI$3),0))*GRID!$B$65*(1-GRID!$B$69),0))</f>
        <v>#N/A</v>
      </c>
      <c r="J173" s="48" t="e" cm="1">
        <f t="array" ref="J173">IF($I$2="Путешествия с детьми",
INDEX(GRID!$B$17:$BI$27,MATCH(I$7,GRID!$A$17:$A$27,0),MATCH(1,($U$2=GRID!$B$1:$BI$1)*(КАЛЕНДАРЬ!$X33=GRID!$B$3:$BI$3), 0))*GRID!$B$65,
ROUNDUP(INDEX(GRID!$B$17:$BI$27,MATCH(I$7,GRID!$A$17:$A$27,0),MATCH(1,($U$2=GRID!$B$1:$BI$1)*(КАЛЕНДАРЬ!$X33=GRID!$B$3:$BI$3), 0))*GRID!$B$65*(1-GRID!$B$69),0))</f>
        <v>#N/A</v>
      </c>
      <c r="K173" s="47" cm="1">
        <f t="array" ref="K173">IF($I$2="Путешествия с детьми",
INDEX(GRID!$B$4:$BI$14,MATCH(K$7,GRID!$A$4:$A$14,0),MATCH(1,($U$2=GRID!$B$1:$BI$1)*(КАЛЕНДАРЬ!$X33=GRID!$B$3:$BI$3), 0))*GRID!$B$65,
ROUNDUP(INDEX(GRID!$B$4:$BI$14,MATCH(K$7,GRID!$A$4:$A$14,0),MATCH(1,($U$2=GRID!$B$1:$BI$1)*(КАЛЕНДАРЬ!$X33=GRID!$B$3:$BI$3),0))*GRID!$B$65*(1-GRID!$B$69),0))</f>
        <v>26832</v>
      </c>
      <c r="L173" s="48" cm="1">
        <f t="array" ref="L173">IF($I$2="Путешествия с детьми",
INDEX(GRID!$B$17:$BI$27,MATCH(K$7,GRID!$A$17:$A$27,0),MATCH(1,($U$2=GRID!$B$1:$BI$1)*(КАЛЕНДАРЬ!$X33=GRID!$B$3:$BI$3), 0))*GRID!$B$65,
ROUNDUP(INDEX(GRID!$B$17:$BI$27,MATCH(K$7,GRID!$A$17:$A$27,0),MATCH(1,($U$2=GRID!$B$1:$BI$1)*(КАЛЕНДАРЬ!$X33=GRID!$B$3:$BI$3), 0))*GRID!$B$65*(1-GRID!$B$69),0))</f>
        <v>28982</v>
      </c>
      <c r="M173" s="47" cm="1">
        <f t="array" ref="M173">IF($I$2="Путешествия с детьми",
INDEX(GRID!$B$4:$BI$14,MATCH(M$7,GRID!$A$4:$A$14,0),MATCH(1,($U$2=GRID!$B$1:$BI$1)*(КАЛЕНДАРЬ!$X33=GRID!$B$3:$BI$3), 0))*GRID!$B$65,
ROUNDUP(INDEX(GRID!$B$4:$BI$14,MATCH(M$7,GRID!$A$4:$A$14,0),MATCH(1,($U$2=GRID!$B$1:$BI$1)*(КАЛЕНДАРЬ!$X33=GRID!$B$3:$BI$3),0))*GRID!$B$65*(1-GRID!$B$69),0))</f>
        <v>29584</v>
      </c>
      <c r="N173" s="48" cm="1">
        <f t="array" ref="N173">IF($I$2="Путешествия с детьми",
INDEX(GRID!$B$17:$BI$27,MATCH(M$7,GRID!$A$17:$A$27,0),MATCH(1,($U$2=GRID!$B$1:$BI$1)*(КАЛЕНДАРЬ!$X33=GRID!$B$3:$BI$3), 0))*GRID!$B$65,
ROUNDUP(INDEX(GRID!$B$17:$BI$27,MATCH(M$7,GRID!$A$17:$A$27,0),MATCH(1,($U$2=GRID!$B$1:$BI$1)*(КАЛЕНДАРЬ!$X33=GRID!$B$3:$BI$3), 0))*GRID!$B$65*(1-GRID!$B$69),0))</f>
        <v>31734</v>
      </c>
      <c r="O173" s="47" cm="1">
        <f t="array" ref="O173">IF($I$2="Путешествия с детьми",
INDEX(GRID!$B$4:$BI$14,MATCH(O$7,GRID!$A$4:$A$14,0),MATCH(1,($U$2=GRID!$B$1:$BI$1)*(КАЛЕНДАРЬ!$X33=GRID!$B$3:$BI$3), 0))*GRID!$B$65,
ROUNDUP(INDEX(GRID!$B$4:$BI$14,MATCH(O$7,GRID!$A$4:$A$14,0),MATCH(1,($U$2=GRID!$B$1:$BI$1)*(КАЛЕНДАРЬ!$X33=GRID!$B$3:$BI$3),0))*GRID!$B$65*(1-GRID!$B$69),0))</f>
        <v>35346</v>
      </c>
      <c r="P173" s="48" cm="1">
        <f t="array" ref="P173">IF($I$2="Путешествия с детьми",
INDEX(GRID!$B$17:$BI$27,MATCH(O$7,GRID!$A$17:$A$27,0),MATCH(1,($U$2=GRID!$B$1:$BI$1)*(КАЛЕНДАРЬ!$X33=GRID!$B$3:$BI$3), 0))*GRID!$B$65,
ROUNDUP(INDEX(GRID!$B$17:$BI$27,MATCH(O$7,GRID!$A$17:$A$27,0),MATCH(1,($U$2=GRID!$B$1:$BI$1)*(КАЛЕНДАРЬ!$X33=GRID!$B$3:$BI$3), 0))*GRID!$B$65*(1-GRID!$B$69),0))</f>
        <v>37496</v>
      </c>
      <c r="Q173" s="47" t="e" cm="1">
        <f t="array" ref="Q173">IF($I$2="Путешествия с детьми",
INDEX(GRID!$B$4:$BI$14,MATCH(Q$7,GRID!$A$4:$A$14,0),MATCH(1,($U$2=GRID!$B$1:$BI$1)*(КАЛЕНДАРЬ!$X33=GRID!$B$3:$BI$3), 0))*GRID!$B$65,
ROUNDUP(INDEX(GRID!$B$4:$BI$14,MATCH(Q$7,GRID!$A$4:$A$14,0),MATCH(1,($U$2=GRID!$B$1:$BI$1)*(КАЛЕНДАРЬ!$X33=GRID!$B$3:$BI$3),0))*GRID!$B$65*(1-GRID!$B$69),0))</f>
        <v>#N/A</v>
      </c>
      <c r="R173" s="48" t="e" cm="1">
        <f t="array" ref="R173">IF($I$2="Путешествия с детьми",
INDEX(GRID!$B$17:$BI$27,MATCH(Q$7,GRID!$A$17:$A$27,0),MATCH(1,($U$2=GRID!$B$1:$BI$1)*(КАЛЕНДАРЬ!$X33=GRID!$B$3:$BI$3), 0))*GRID!$B$65,
ROUNDUP(INDEX(GRID!$B$17:$BI$27,MATCH(Q$7,GRID!$A$17:$A$27,0),MATCH(1,($U$2=GRID!$B$1:$BI$1)*(КАЛЕНДАРЬ!$X33=GRID!$B$3:$BI$3), 0))*GRID!$B$65*(1-GRID!$B$69),0))</f>
        <v>#N/A</v>
      </c>
      <c r="S173" s="47" t="e" cm="1">
        <f t="array" ref="S173">IF($I$2="Путешествия с детьми",
INDEX(GRID!$B$4:$BI$14,MATCH(S$7,GRID!$A$4:$A$14,0),MATCH(1,($U$2=GRID!$B$1:$BI$1)*(КАЛЕНДАРЬ!$X33=GRID!$B$3:$BI$3), 0))*GRID!$B$65,
ROUNDUP(INDEX(GRID!$B$4:$BI$14,MATCH(S$7,GRID!$A$4:$A$14,0),MATCH(1,($U$2=GRID!$B$1:$BI$1)*(КАЛЕНДАРЬ!$X33=GRID!$B$3:$BI$3),0))*GRID!$B$65*(1-GRID!$B$69),0))</f>
        <v>#N/A</v>
      </c>
      <c r="T173" s="48" t="e" cm="1">
        <f t="array" ref="T173">IF($I$2="Путешествия с детьми",
INDEX(GRID!$B$17:$BI$27,MATCH(S$7,GRID!$A$17:$A$27,0),MATCH(1,($U$2=GRID!$B$1:$BI$1)*(КАЛЕНДАРЬ!$X33=GRID!$B$3:$BI$3), 0))*GRID!$B$65,
ROUNDUP(INDEX(GRID!$B$17:$BI$27,MATCH(S$7,GRID!$A$17:$A$27,0),MATCH(1,($U$2=GRID!$B$1:$BI$1)*(КАЛЕНДАРЬ!$X33=GRID!$B$3:$BI$3), 0))*GRID!$B$65*(1-GRID!$B$69),0))</f>
        <v>#N/A</v>
      </c>
      <c r="U173" s="47" cm="1">
        <f t="array" ref="U173">IF($I$2="Путешествия с детьми",
INDEX(GRID!$B$4:$BI$14,MATCH(U$7,GRID!$A$4:$A$14,0),MATCH(1,($U$2=GRID!$B$1:$BI$1)*(КАЛЕНДАРЬ!$X33=GRID!$B$3:$BI$3), 0))*GRID!$B$65,
ROUNDUP(INDEX(GRID!$B$4:$BI$14,MATCH(U$7,GRID!$A$4:$A$14,0),MATCH(1,($U$2=GRID!$B$1:$BI$1)*(КАЛЕНДАРЬ!$X33=GRID!$B$3:$BI$3),0))*GRID!$B$65*(1-GRID!$B$69),0))</f>
        <v>55040</v>
      </c>
      <c r="V173" s="48" cm="1">
        <f t="array" ref="V173">IF($I$2="Путешествия с детьми",
INDEX(GRID!$B$17:$BI$27,MATCH(U$7,GRID!$A$17:$A$27,0),MATCH(1,($U$2=GRID!$B$1:$BI$1)*(КАЛЕНДАРЬ!$X33=GRID!$B$3:$BI$3), 0))*GRID!$B$65,
ROUNDUP(INDEX(GRID!$B$17:$BI$27,MATCH(U$7,GRID!$A$17:$A$27,0),MATCH(1,($U$2=GRID!$B$1:$BI$1)*(КАЛЕНДАРЬ!$X33=GRID!$B$3:$BI$3), 0))*GRID!$B$65*(1-GRID!$B$69),0))</f>
        <v>57190</v>
      </c>
      <c r="W173" s="47" cm="1">
        <f t="array" ref="W173">IF($I$2="Путешествия с детьми",
INDEX(GRID!$B$4:$BI$14,MATCH(W$7,GRID!$A$4:$A$14,0),MATCH(1,($U$2=GRID!$B$1:$BI$1)*(КАЛЕНДАРЬ!$X33=GRID!$B$3:$BI$3), 0))*GRID!$B$65,
ROUNDUP(INDEX(GRID!$B$4:$BI$14,MATCH(W$7,GRID!$A$4:$A$14,0),MATCH(1,($U$2=GRID!$B$1:$BI$1)*(КАЛЕНДАРЬ!$X33=GRID!$B$3:$BI$3),0))*GRID!$B$65*(1-GRID!$B$69),0))</f>
        <v>215000</v>
      </c>
      <c r="X173" s="48" cm="1">
        <f t="array" ref="X173">IF($I$2="Путешествия с детьми",
INDEX(GRID!$B$17:$BI$27,MATCH(W$7,GRID!$A$17:$A$27,0),MATCH(1,($U$2=GRID!$B$1:$BI$1)*(КАЛЕНДАРЬ!$X33=GRID!$B$3:$BI$3), 0))*GRID!$B$65,
ROUNDUP(INDEX(GRID!$B$17:$BI$27,MATCH(W$7,GRID!$A$17:$A$27,0),MATCH(1,($U$2=GRID!$B$1:$BI$1)*(КАЛЕНДАРЬ!$X33=GRID!$B$3:$BI$3), 0))*GRID!$B$65*(1-GRID!$B$69),0))</f>
        <v>217150</v>
      </c>
    </row>
    <row r="174" spans="1:24" hidden="1" x14ac:dyDescent="0.2">
      <c r="A174" s="117" t="s">
        <v>44</v>
      </c>
      <c r="B174" s="117">
        <v>31</v>
      </c>
      <c r="C174" s="138" cm="1">
        <f t="array" ref="C174">IF($I$2="Путешествия с детьми",
INDEX(GRID!$B$4:$BI$14,MATCH(C$7,GRID!$A$4:$A$14,0),MATCH(1,($U$2=GRID!$B$1:$BI$1)*(КАЛЕНДАРЬ!$X34=GRID!$B$3:$BI$3), 0))*GRID!$B$65,
ROUNDUP(INDEX(GRID!$B$4:$BI$14,MATCH(C$7,GRID!$A$4:$A$14,0),MATCH(1,($U$2=GRID!$B$1:$BI$1)*(КАЛЕНДАРЬ!$X34=GRID!$B$3:$BI$3),0))*GRID!$B$65*(1-GRID!$B$69),0))</f>
        <v>18920</v>
      </c>
      <c r="D174" s="48" cm="1">
        <f t="array" ref="D174">IF($I$2="Путешествия с детьми",
INDEX(GRID!$B$17:$BI$27,MATCH(C$7,GRID!$A$17:$A$27,0),MATCH(1,($U$2=GRID!$B$1:$BI$1)*(КАЛЕНДАРЬ!$X34=GRID!$B$3:$BI$3), 0))*GRID!$B$65,
ROUNDUP(INDEX(GRID!$B$17:$BI$27,MATCH(C$7,GRID!$A$17:$A$27,0),MATCH(1,($U$2=GRID!$B$1:$BI$1)*(КАЛЕНДАРЬ!$X34=GRID!$B$3:$BI$3), 0))*GRID!$B$65*(1-GRID!$B$69),0))</f>
        <v>21070</v>
      </c>
      <c r="E174" s="47" cm="1">
        <f t="array" ref="E174">IF($I$2="Путешествия с детьми",
INDEX(GRID!$B$4:$BI$14,MATCH(E$7,GRID!$A$4:$A$14,0),MATCH(1,($U$2=GRID!$B$1:$BI$1)*(КАЛЕНДАРЬ!$X34=GRID!$B$3:$BI$3), 0))*GRID!$B$65,
ROUNDUP(INDEX(GRID!$B$4:$BI$14,MATCH(E$7,GRID!$A$4:$A$14,0),MATCH(1,($U$2=GRID!$B$1:$BI$1)*(КАЛЕНДАРЬ!$X34=GRID!$B$3:$BI$3),0))*GRID!$B$65*(1-GRID!$B$69),0))</f>
        <v>20898</v>
      </c>
      <c r="F174" s="48" cm="1">
        <f t="array" ref="F174">IF($I$2="Путешествия с детьми",
INDEX(GRID!$B$17:$BI$27,MATCH(E$7,GRID!$A$17:$A$27,0),MATCH(1,($U$2=GRID!$B$1:$BI$1)*(КАЛЕНДАРЬ!$X34=GRID!$B$3:$BI$3), 0))*GRID!$B$65,
ROUNDUP(INDEX(GRID!$B$17:$BI$27,MATCH(E$7,GRID!$A$17:$A$27,0),MATCH(1,($U$2=GRID!$B$1:$BI$1)*(КАЛЕНДАРЬ!$X34=GRID!$B$3:$BI$3), 0))*GRID!$B$65*(1-GRID!$B$69),0))</f>
        <v>23048</v>
      </c>
      <c r="G174" s="47" t="e" cm="1">
        <f t="array" ref="G174">IF($I$2="Путешествия с детьми",
INDEX(GRID!$B$4:$BI$14,MATCH(G$7,GRID!$A$4:$A$14,0),MATCH(1,($U$2=GRID!$B$1:$BI$1)*(КАЛЕНДАРЬ!$X34=GRID!$B$3:$BI$3), 0))*GRID!$B$65,
ROUNDUP(INDEX(GRID!$B$4:$BI$14,MATCH(G$7,GRID!$A$4:$A$14,0),MATCH(1,($U$2=GRID!$B$1:$BI$1)*(КАЛЕНДАРЬ!$X34=GRID!$B$3:$BI$3),0))*GRID!$B$65*(1-GRID!$B$69),0))</f>
        <v>#N/A</v>
      </c>
      <c r="H174" s="48" t="e" cm="1">
        <f t="array" ref="H174">IF($I$2="Путешествия с детьми",
INDEX(GRID!$B$17:$BI$27,MATCH(G$7,GRID!$A$17:$A$27,0),MATCH(1,($U$2=GRID!$B$1:$BI$1)*(КАЛЕНДАРЬ!$X34=GRID!$B$3:$BI$3), 0))*GRID!$B$65,
ROUNDUP(INDEX(GRID!$B$17:$BI$27,MATCH(G$7,GRID!$A$17:$A$27,0),MATCH(1,($U$2=GRID!$B$1:$BI$1)*(КАЛЕНДАРЬ!$X34=GRID!$B$3:$BI$3), 0))*GRID!$B$65*(1-GRID!$B$69),0))</f>
        <v>#N/A</v>
      </c>
      <c r="I174" s="47" t="e" cm="1">
        <f t="array" ref="I174">IF($I$2="Путешествия с детьми",
INDEX(GRID!$B$4:$BI$14,MATCH(I$7,GRID!$A$4:$A$14,0),MATCH(1,($U$2=GRID!$B$1:$BI$1)*(КАЛЕНДАРЬ!$X34=GRID!$B$3:$BI$3), 0))*GRID!$B$65,
ROUNDUP(INDEX(GRID!$B$4:$BI$14,MATCH(I$7,GRID!$A$4:$A$14,0),MATCH(1,($U$2=GRID!$B$1:$BI$1)*(КАЛЕНДАРЬ!$X34=GRID!$B$3:$BI$3),0))*GRID!$B$65*(1-GRID!$B$69),0))</f>
        <v>#N/A</v>
      </c>
      <c r="J174" s="48" t="e" cm="1">
        <f t="array" ref="J174">IF($I$2="Путешествия с детьми",
INDEX(GRID!$B$17:$BI$27,MATCH(I$7,GRID!$A$17:$A$27,0),MATCH(1,($U$2=GRID!$B$1:$BI$1)*(КАЛЕНДАРЬ!$X34=GRID!$B$3:$BI$3), 0))*GRID!$B$65,
ROUNDUP(INDEX(GRID!$B$17:$BI$27,MATCH(I$7,GRID!$A$17:$A$27,0),MATCH(1,($U$2=GRID!$B$1:$BI$1)*(КАЛЕНДАРЬ!$X34=GRID!$B$3:$BI$3), 0))*GRID!$B$65*(1-GRID!$B$69),0))</f>
        <v>#N/A</v>
      </c>
      <c r="K174" s="47" cm="1">
        <f t="array" ref="K174">IF($I$2="Путешествия с детьми",
INDEX(GRID!$B$4:$BI$14,MATCH(K$7,GRID!$A$4:$A$14,0),MATCH(1,($U$2=GRID!$B$1:$BI$1)*(КАЛЕНДАРЬ!$X34=GRID!$B$3:$BI$3), 0))*GRID!$B$65,
ROUNDUP(INDEX(GRID!$B$4:$BI$14,MATCH(K$7,GRID!$A$4:$A$14,0),MATCH(1,($U$2=GRID!$B$1:$BI$1)*(КАЛЕНДАРЬ!$X34=GRID!$B$3:$BI$3),0))*GRID!$B$65*(1-GRID!$B$69),0))</f>
        <v>28208</v>
      </c>
      <c r="L174" s="48" cm="1">
        <f t="array" ref="L174">IF($I$2="Путешествия с детьми",
INDEX(GRID!$B$17:$BI$27,MATCH(K$7,GRID!$A$17:$A$27,0),MATCH(1,($U$2=GRID!$B$1:$BI$1)*(КАЛЕНДАРЬ!$X34=GRID!$B$3:$BI$3), 0))*GRID!$B$65,
ROUNDUP(INDEX(GRID!$B$17:$BI$27,MATCH(K$7,GRID!$A$17:$A$27,0),MATCH(1,($U$2=GRID!$B$1:$BI$1)*(КАЛЕНДАРЬ!$X34=GRID!$B$3:$BI$3), 0))*GRID!$B$65*(1-GRID!$B$69),0))</f>
        <v>30358</v>
      </c>
      <c r="M174" s="47" cm="1">
        <f t="array" ref="M174">IF($I$2="Путешествия с детьми",
INDEX(GRID!$B$4:$BI$14,MATCH(M$7,GRID!$A$4:$A$14,0),MATCH(1,($U$2=GRID!$B$1:$BI$1)*(КАЛЕНДАРЬ!$X34=GRID!$B$3:$BI$3), 0))*GRID!$B$65,
ROUNDUP(INDEX(GRID!$B$4:$BI$14,MATCH(M$7,GRID!$A$4:$A$14,0),MATCH(1,($U$2=GRID!$B$1:$BI$1)*(КАЛЕНДАРЬ!$X34=GRID!$B$3:$BI$3),0))*GRID!$B$65*(1-GRID!$B$69),0))</f>
        <v>31218</v>
      </c>
      <c r="N174" s="48" cm="1">
        <f t="array" ref="N174">IF($I$2="Путешествия с детьми",
INDEX(GRID!$B$17:$BI$27,MATCH(M$7,GRID!$A$17:$A$27,0),MATCH(1,($U$2=GRID!$B$1:$BI$1)*(КАЛЕНДАРЬ!$X34=GRID!$B$3:$BI$3), 0))*GRID!$B$65,
ROUNDUP(INDEX(GRID!$B$17:$BI$27,MATCH(M$7,GRID!$A$17:$A$27,0),MATCH(1,($U$2=GRID!$B$1:$BI$1)*(КАЛЕНДАРЬ!$X34=GRID!$B$3:$BI$3), 0))*GRID!$B$65*(1-GRID!$B$69),0))</f>
        <v>33368</v>
      </c>
      <c r="O174" s="47" cm="1">
        <f t="array" ref="O174">IF($I$2="Путешествия с детьми",
INDEX(GRID!$B$4:$BI$14,MATCH(O$7,GRID!$A$4:$A$14,0),MATCH(1,($U$2=GRID!$B$1:$BI$1)*(КАЛЕНДАРЬ!$X34=GRID!$B$3:$BI$3), 0))*GRID!$B$65,
ROUNDUP(INDEX(GRID!$B$4:$BI$14,MATCH(O$7,GRID!$A$4:$A$14,0),MATCH(1,($U$2=GRID!$B$1:$BI$1)*(КАЛЕНДАРЬ!$X34=GRID!$B$3:$BI$3),0))*GRID!$B$65*(1-GRID!$B$69),0))</f>
        <v>36980</v>
      </c>
      <c r="P174" s="48" cm="1">
        <f t="array" ref="P174">IF($I$2="Путешествия с детьми",
INDEX(GRID!$B$17:$BI$27,MATCH(O$7,GRID!$A$17:$A$27,0),MATCH(1,($U$2=GRID!$B$1:$BI$1)*(КАЛЕНДАРЬ!$X34=GRID!$B$3:$BI$3), 0))*GRID!$B$65,
ROUNDUP(INDEX(GRID!$B$17:$BI$27,MATCH(O$7,GRID!$A$17:$A$27,0),MATCH(1,($U$2=GRID!$B$1:$BI$1)*(КАЛЕНДАРЬ!$X34=GRID!$B$3:$BI$3), 0))*GRID!$B$65*(1-GRID!$B$69),0))</f>
        <v>39130</v>
      </c>
      <c r="Q174" s="47" t="e" cm="1">
        <f t="array" ref="Q174">IF($I$2="Путешествия с детьми",
INDEX(GRID!$B$4:$BI$14,MATCH(Q$7,GRID!$A$4:$A$14,0),MATCH(1,($U$2=GRID!$B$1:$BI$1)*(КАЛЕНДАРЬ!$X34=GRID!$B$3:$BI$3), 0))*GRID!$B$65,
ROUNDUP(INDEX(GRID!$B$4:$BI$14,MATCH(Q$7,GRID!$A$4:$A$14,0),MATCH(1,($U$2=GRID!$B$1:$BI$1)*(КАЛЕНДАРЬ!$X34=GRID!$B$3:$BI$3),0))*GRID!$B$65*(1-GRID!$B$69),0))</f>
        <v>#N/A</v>
      </c>
      <c r="R174" s="48" t="e" cm="1">
        <f t="array" ref="R174">IF($I$2="Путешествия с детьми",
INDEX(GRID!$B$17:$BI$27,MATCH(Q$7,GRID!$A$17:$A$27,0),MATCH(1,($U$2=GRID!$B$1:$BI$1)*(КАЛЕНДАРЬ!$X34=GRID!$B$3:$BI$3), 0))*GRID!$B$65,
ROUNDUP(INDEX(GRID!$B$17:$BI$27,MATCH(Q$7,GRID!$A$17:$A$27,0),MATCH(1,($U$2=GRID!$B$1:$BI$1)*(КАЛЕНДАРЬ!$X34=GRID!$B$3:$BI$3), 0))*GRID!$B$65*(1-GRID!$B$69),0))</f>
        <v>#N/A</v>
      </c>
      <c r="S174" s="47" t="e" cm="1">
        <f t="array" ref="S174">IF($I$2="Путешествия с детьми",
INDEX(GRID!$B$4:$BI$14,MATCH(S$7,GRID!$A$4:$A$14,0),MATCH(1,($U$2=GRID!$B$1:$BI$1)*(КАЛЕНДАРЬ!$X34=GRID!$B$3:$BI$3), 0))*GRID!$B$65,
ROUNDUP(INDEX(GRID!$B$4:$BI$14,MATCH(S$7,GRID!$A$4:$A$14,0),MATCH(1,($U$2=GRID!$B$1:$BI$1)*(КАЛЕНДАРЬ!$X34=GRID!$B$3:$BI$3),0))*GRID!$B$65*(1-GRID!$B$69),0))</f>
        <v>#N/A</v>
      </c>
      <c r="T174" s="48" t="e" cm="1">
        <f t="array" ref="T174">IF($I$2="Путешествия с детьми",
INDEX(GRID!$B$17:$BI$27,MATCH(S$7,GRID!$A$17:$A$27,0),MATCH(1,($U$2=GRID!$B$1:$BI$1)*(КАЛЕНДАРЬ!$X34=GRID!$B$3:$BI$3), 0))*GRID!$B$65,
ROUNDUP(INDEX(GRID!$B$17:$BI$27,MATCH(S$7,GRID!$A$17:$A$27,0),MATCH(1,($U$2=GRID!$B$1:$BI$1)*(КАЛЕНДАРЬ!$X34=GRID!$B$3:$BI$3), 0))*GRID!$B$65*(1-GRID!$B$69),0))</f>
        <v>#N/A</v>
      </c>
      <c r="U174" s="47" cm="1">
        <f t="array" ref="U174">IF($I$2="Путешествия с детьми",
INDEX(GRID!$B$4:$BI$14,MATCH(U$7,GRID!$A$4:$A$14,0),MATCH(1,($U$2=GRID!$B$1:$BI$1)*(КАЛЕНДАРЬ!$X34=GRID!$B$3:$BI$3), 0))*GRID!$B$65,
ROUNDUP(INDEX(GRID!$B$4:$BI$14,MATCH(U$7,GRID!$A$4:$A$14,0),MATCH(1,($U$2=GRID!$B$1:$BI$1)*(КАЛЕНДАРЬ!$X34=GRID!$B$3:$BI$3),0))*GRID!$B$65*(1-GRID!$B$69),0))</f>
        <v>57620</v>
      </c>
      <c r="V174" s="48" cm="1">
        <f t="array" ref="V174">IF($I$2="Путешествия с детьми",
INDEX(GRID!$B$17:$BI$27,MATCH(U$7,GRID!$A$17:$A$27,0),MATCH(1,($U$2=GRID!$B$1:$BI$1)*(КАЛЕНДАРЬ!$X34=GRID!$B$3:$BI$3), 0))*GRID!$B$65,
ROUNDUP(INDEX(GRID!$B$17:$BI$27,MATCH(U$7,GRID!$A$17:$A$27,0),MATCH(1,($U$2=GRID!$B$1:$BI$1)*(КАЛЕНДАРЬ!$X34=GRID!$B$3:$BI$3), 0))*GRID!$B$65*(1-GRID!$B$69),0))</f>
        <v>59770</v>
      </c>
      <c r="W174" s="47" cm="1">
        <f t="array" ref="W174">IF($I$2="Путешествия с детьми",
INDEX(GRID!$B$4:$BI$14,MATCH(W$7,GRID!$A$4:$A$14,0),MATCH(1,($U$2=GRID!$B$1:$BI$1)*(КАЛЕНДАРЬ!$X34=GRID!$B$3:$BI$3), 0))*GRID!$B$65,
ROUNDUP(INDEX(GRID!$B$4:$BI$14,MATCH(W$7,GRID!$A$4:$A$14,0),MATCH(1,($U$2=GRID!$B$1:$BI$1)*(КАЛЕНДАРЬ!$X34=GRID!$B$3:$BI$3),0))*GRID!$B$65*(1-GRID!$B$69),0))</f>
        <v>221880</v>
      </c>
      <c r="X174" s="48" cm="1">
        <f t="array" ref="X174">IF($I$2="Путешествия с детьми",
INDEX(GRID!$B$17:$BI$27,MATCH(W$7,GRID!$A$17:$A$27,0),MATCH(1,($U$2=GRID!$B$1:$BI$1)*(КАЛЕНДАРЬ!$X34=GRID!$B$3:$BI$3), 0))*GRID!$B$65,
ROUNDUP(INDEX(GRID!$B$17:$BI$27,MATCH(W$7,GRID!$A$17:$A$27,0),MATCH(1,($U$2=GRID!$B$1:$BI$1)*(КАЛЕНДАРЬ!$X34=GRID!$B$3:$BI$3), 0))*GRID!$B$65*(1-GRID!$B$69),0))</f>
        <v>224030</v>
      </c>
    </row>
    <row r="175" spans="1:24" ht="17.25" hidden="1" customHeight="1" x14ac:dyDescent="0.2"/>
    <row r="176" spans="1:24" hidden="1" x14ac:dyDescent="0.2">
      <c r="A176" s="210" t="s">
        <v>38</v>
      </c>
      <c r="B176" s="210"/>
      <c r="C176" s="210"/>
      <c r="D176" s="210"/>
      <c r="E176" s="210"/>
      <c r="F176" s="210"/>
      <c r="G176" s="210"/>
      <c r="H176" s="210"/>
      <c r="I176" s="210"/>
      <c r="J176" s="210"/>
      <c r="K176" s="210"/>
      <c r="L176" s="210"/>
      <c r="M176" s="210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</row>
    <row r="177" spans="1:24" hidden="1" x14ac:dyDescent="0.2">
      <c r="A177" s="211" t="s">
        <v>61</v>
      </c>
      <c r="B177" s="212"/>
      <c r="C177" s="212"/>
      <c r="D177" s="212"/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</row>
    <row r="178" spans="1:24" ht="58.5" hidden="1" customHeight="1" x14ac:dyDescent="0.2">
      <c r="A178" s="213" t="s">
        <v>39</v>
      </c>
      <c r="B178" s="214"/>
      <c r="C178" s="217" t="s">
        <v>85</v>
      </c>
      <c r="D178" s="218"/>
      <c r="E178" s="219" t="s">
        <v>86</v>
      </c>
      <c r="F178" s="220"/>
      <c r="G178" s="221" t="s">
        <v>186</v>
      </c>
      <c r="H178" s="222"/>
      <c r="I178" s="223" t="s">
        <v>187</v>
      </c>
      <c r="J178" s="224"/>
      <c r="K178" s="225" t="s">
        <v>88</v>
      </c>
      <c r="L178" s="225"/>
      <c r="M178" s="226" t="s">
        <v>89</v>
      </c>
      <c r="N178" s="227"/>
      <c r="O178" s="228" t="s">
        <v>94</v>
      </c>
      <c r="P178" s="229"/>
      <c r="Q178" s="230" t="s">
        <v>188</v>
      </c>
      <c r="R178" s="230"/>
      <c r="S178" s="231" t="s">
        <v>189</v>
      </c>
      <c r="T178" s="231"/>
      <c r="U178" s="232" t="s">
        <v>91</v>
      </c>
      <c r="V178" s="233"/>
      <c r="W178" s="234" t="s">
        <v>96</v>
      </c>
      <c r="X178" s="235"/>
    </row>
    <row r="179" spans="1:24" hidden="1" x14ac:dyDescent="0.2">
      <c r="A179" s="215"/>
      <c r="B179" s="216"/>
      <c r="C179" s="67" t="s">
        <v>40</v>
      </c>
      <c r="D179" s="45" t="s">
        <v>41</v>
      </c>
      <c r="E179" s="45" t="s">
        <v>40</v>
      </c>
      <c r="F179" s="45" t="s">
        <v>41</v>
      </c>
      <c r="G179" s="45" t="s">
        <v>40</v>
      </c>
      <c r="H179" s="45" t="s">
        <v>41</v>
      </c>
      <c r="I179" s="45" t="s">
        <v>40</v>
      </c>
      <c r="J179" s="45" t="s">
        <v>41</v>
      </c>
      <c r="K179" s="45" t="s">
        <v>40</v>
      </c>
      <c r="L179" s="45" t="s">
        <v>41</v>
      </c>
      <c r="M179" s="45" t="s">
        <v>40</v>
      </c>
      <c r="N179" s="45" t="s">
        <v>41</v>
      </c>
      <c r="O179" s="45" t="s">
        <v>40</v>
      </c>
      <c r="P179" s="45" t="s">
        <v>41</v>
      </c>
      <c r="Q179" s="45" t="s">
        <v>40</v>
      </c>
      <c r="R179" s="45" t="s">
        <v>41</v>
      </c>
      <c r="S179" s="45" t="s">
        <v>40</v>
      </c>
      <c r="T179" s="45" t="s">
        <v>41</v>
      </c>
      <c r="U179" s="45" t="s">
        <v>40</v>
      </c>
      <c r="V179" s="45" t="s">
        <v>41</v>
      </c>
      <c r="W179" s="45" t="s">
        <v>40</v>
      </c>
      <c r="X179" s="45" t="s">
        <v>41</v>
      </c>
    </row>
    <row r="180" spans="1:24" hidden="1" x14ac:dyDescent="0.2">
      <c r="A180" s="117" t="s">
        <v>42</v>
      </c>
      <c r="B180" s="117">
        <v>1</v>
      </c>
      <c r="C180" s="138" cm="1">
        <f t="array" ref="C180">IF($I$2="Путешествия с детьми",
INDEX(GRID!$B$4:$BI$14,MATCH(C$7,GRID!$A$4:$A$14,0),MATCH(1,($U$2=GRID!$B$1:$BI$1)*(КАЛЕНДАРЬ!$AA4=GRID!$B$3:$BI$3), 0))*GRID!$B$65,
ROUNDUP(INDEX(GRID!$B$4:$BI$14,MATCH(C$7,GRID!$A$4:$A$14,0),MATCH(1,($U$2=GRID!$B$1:$BI$1)*(КАЛЕНДАРЬ!$AA4=GRID!$B$3:$BI$3),0))*GRID!$B$65*(1-GRID!$B$69),0))</f>
        <v>18920</v>
      </c>
      <c r="D180" s="48" cm="1">
        <f t="array" ref="D180">IF($I$2="Путешествия с детьми",
INDEX(GRID!$B$17:$BI$27,MATCH(C$7,GRID!$A$17:$A$27,0),MATCH(1,($U$2=GRID!$B$1:$BI$1)*(КАЛЕНДАРЬ!$AA4=GRID!$B$3:$BI$3), 0))*GRID!$B$65,
ROUNDUP(INDEX(GRID!$B$17:$BI$27,MATCH(C$7,GRID!$A$17:$A$27,0),MATCH(1,($U$2=GRID!$B$1:$BI$1)*(КАЛЕНДАРЬ!$AA4=GRID!$B$3:$BI$3), 0))*GRID!$B$65*(1-GRID!$B$69),0))</f>
        <v>21070</v>
      </c>
      <c r="E180" s="47" cm="1">
        <f t="array" ref="E180">IF($I$2="Путешествия с детьми",
INDEX(GRID!$B$4:$BI$14,MATCH(E$7,GRID!$A$4:$A$14,0),MATCH(1,($U$2=GRID!$B$1:$BI$1)*(КАЛЕНДАРЬ!$AA4=GRID!$B$3:$BI$3), 0))*GRID!$B$65,
ROUNDUP(INDEX(GRID!$B$4:$BI$14,MATCH(E$7,GRID!$A$4:$A$14,0),MATCH(1,($U$2=GRID!$B$1:$BI$1)*(КАЛЕНДАРЬ!$AA4=GRID!$B$3:$BI$3),0))*GRID!$B$65*(1-GRID!$B$69),0))</f>
        <v>20898</v>
      </c>
      <c r="F180" s="48" cm="1">
        <f t="array" ref="F180">IF($I$2="Путешествия с детьми",
INDEX(GRID!$B$17:$BI$27,MATCH(E$7,GRID!$A$17:$A$27,0),MATCH(1,($U$2=GRID!$B$1:$BI$1)*(КАЛЕНДАРЬ!$AA4=GRID!$B$3:$BI$3), 0))*GRID!$B$65,
ROUNDUP(INDEX(GRID!$B$17:$BI$27,MATCH(E$7,GRID!$A$17:$A$27,0),MATCH(1,($U$2=GRID!$B$1:$BI$1)*(КАЛЕНДАРЬ!$AA4=GRID!$B$3:$BI$3), 0))*GRID!$B$65*(1-GRID!$B$69),0))</f>
        <v>23048</v>
      </c>
      <c r="G180" s="47" t="e" cm="1">
        <f t="array" ref="G180">IF($I$2="Путешествия с детьми",
INDEX(GRID!$B$4:$BI$14,MATCH(G$7,GRID!$A$4:$A$14,0),MATCH(1,($U$2=GRID!$B$1:$BI$1)*(КАЛЕНДАРЬ!$AA4=GRID!$B$3:$BI$3), 0))*GRID!$B$65,
ROUNDUP(INDEX(GRID!$B$4:$BI$14,MATCH(G$7,GRID!$A$4:$A$14,0),MATCH(1,($U$2=GRID!$B$1:$BI$1)*(КАЛЕНДАРЬ!$AA4=GRID!$B$3:$BI$3),0))*GRID!$B$65*(1-GRID!$B$69),0))</f>
        <v>#N/A</v>
      </c>
      <c r="H180" s="48" t="e" cm="1">
        <f t="array" ref="H180">IF($I$2="Путешествия с детьми",
INDEX(GRID!$B$17:$BI$27,MATCH(G$7,GRID!$A$17:$A$27,0),MATCH(1,($U$2=GRID!$B$1:$BI$1)*(КАЛЕНДАРЬ!$AA4=GRID!$B$3:$BI$3), 0))*GRID!$B$65,
ROUNDUP(INDEX(GRID!$B$17:$BI$27,MATCH(G$7,GRID!$A$17:$A$27,0),MATCH(1,($U$2=GRID!$B$1:$BI$1)*(КАЛЕНДАРЬ!$AA4=GRID!$B$3:$BI$3), 0))*GRID!$B$65*(1-GRID!$B$69),0))</f>
        <v>#N/A</v>
      </c>
      <c r="I180" s="47" t="e" cm="1">
        <f t="array" ref="I180">IF($I$2="Путешествия с детьми",
INDEX(GRID!$B$4:$BI$14,MATCH(I$7,GRID!$A$4:$A$14,0),MATCH(1,($U$2=GRID!$B$1:$BI$1)*(КАЛЕНДАРЬ!$AA4=GRID!$B$3:$BI$3), 0))*GRID!$B$65,
ROUNDUP(INDEX(GRID!$B$4:$BI$14,MATCH(I$7,GRID!$A$4:$A$14,0),MATCH(1,($U$2=GRID!$B$1:$BI$1)*(КАЛЕНДАРЬ!$AA4=GRID!$B$3:$BI$3),0))*GRID!$B$65*(1-GRID!$B$69),0))</f>
        <v>#N/A</v>
      </c>
      <c r="J180" s="48" t="e" cm="1">
        <f t="array" ref="J180">IF($I$2="Путешествия с детьми",
INDEX(GRID!$B$17:$BI$27,MATCH(I$7,GRID!$A$17:$A$27,0),MATCH(1,($U$2=GRID!$B$1:$BI$1)*(КАЛЕНДАРЬ!$AA4=GRID!$B$3:$BI$3), 0))*GRID!$B$65,
ROUNDUP(INDEX(GRID!$B$17:$BI$27,MATCH(I$7,GRID!$A$17:$A$27,0),MATCH(1,($U$2=GRID!$B$1:$BI$1)*(КАЛЕНДАРЬ!$AA4=GRID!$B$3:$BI$3), 0))*GRID!$B$65*(1-GRID!$B$69),0))</f>
        <v>#N/A</v>
      </c>
      <c r="K180" s="47" cm="1">
        <f t="array" ref="K180">IF($I$2="Путешествия с детьми",
INDEX(GRID!$B$4:$BI$14,MATCH(K$7,GRID!$A$4:$A$14,0),MATCH(1,($U$2=GRID!$B$1:$BI$1)*(КАЛЕНДАРЬ!$AA4=GRID!$B$3:$BI$3), 0))*GRID!$B$65,
ROUNDUP(INDEX(GRID!$B$4:$BI$14,MATCH(K$7,GRID!$A$4:$A$14,0),MATCH(1,($U$2=GRID!$B$1:$BI$1)*(КАЛЕНДАРЬ!$AA4=GRID!$B$3:$BI$3),0))*GRID!$B$65*(1-GRID!$B$69),0))</f>
        <v>28208</v>
      </c>
      <c r="L180" s="48" cm="1">
        <f t="array" ref="L180">IF($I$2="Путешествия с детьми",
INDEX(GRID!$B$17:$BI$27,MATCH(K$7,GRID!$A$17:$A$27,0),MATCH(1,($U$2=GRID!$B$1:$BI$1)*(КАЛЕНДАРЬ!$AA4=GRID!$B$3:$BI$3), 0))*GRID!$B$65,
ROUNDUP(INDEX(GRID!$B$17:$BI$27,MATCH(K$7,GRID!$A$17:$A$27,0),MATCH(1,($U$2=GRID!$B$1:$BI$1)*(КАЛЕНДАРЬ!$AA4=GRID!$B$3:$BI$3), 0))*GRID!$B$65*(1-GRID!$B$69),0))</f>
        <v>30358</v>
      </c>
      <c r="M180" s="47" cm="1">
        <f t="array" ref="M180">IF($I$2="Путешествия с детьми",
INDEX(GRID!$B$4:$BI$14,MATCH(M$7,GRID!$A$4:$A$14,0),MATCH(1,($U$2=GRID!$B$1:$BI$1)*(КАЛЕНДАРЬ!$AA4=GRID!$B$3:$BI$3), 0))*GRID!$B$65,
ROUNDUP(INDEX(GRID!$B$4:$BI$14,MATCH(M$7,GRID!$A$4:$A$14,0),MATCH(1,($U$2=GRID!$B$1:$BI$1)*(КАЛЕНДАРЬ!$AA4=GRID!$B$3:$BI$3),0))*GRID!$B$65*(1-GRID!$B$69),0))</f>
        <v>31218</v>
      </c>
      <c r="N180" s="48" cm="1">
        <f t="array" ref="N180">IF($I$2="Путешествия с детьми",
INDEX(GRID!$B$17:$BI$27,MATCH(M$7,GRID!$A$17:$A$27,0),MATCH(1,($U$2=GRID!$B$1:$BI$1)*(КАЛЕНДАРЬ!$AA4=GRID!$B$3:$BI$3), 0))*GRID!$B$65,
ROUNDUP(INDEX(GRID!$B$17:$BI$27,MATCH(M$7,GRID!$A$17:$A$27,0),MATCH(1,($U$2=GRID!$B$1:$BI$1)*(КАЛЕНДАРЬ!$AA4=GRID!$B$3:$BI$3), 0))*GRID!$B$65*(1-GRID!$B$69),0))</f>
        <v>33368</v>
      </c>
      <c r="O180" s="47" cm="1">
        <f t="array" ref="O180">IF($I$2="Путешествия с детьми",
INDEX(GRID!$B$4:$BI$14,MATCH(O$7,GRID!$A$4:$A$14,0),MATCH(1,($U$2=GRID!$B$1:$BI$1)*(КАЛЕНДАРЬ!$AA4=GRID!$B$3:$BI$3), 0))*GRID!$B$65,
ROUNDUP(INDEX(GRID!$B$4:$BI$14,MATCH(O$7,GRID!$A$4:$A$14,0),MATCH(1,($U$2=GRID!$B$1:$BI$1)*(КАЛЕНДАРЬ!$AA4=GRID!$B$3:$BI$3),0))*GRID!$B$65*(1-GRID!$B$69),0))</f>
        <v>36980</v>
      </c>
      <c r="P180" s="48" cm="1">
        <f t="array" ref="P180">IF($I$2="Путешествия с детьми",
INDEX(GRID!$B$17:$BI$27,MATCH(O$7,GRID!$A$17:$A$27,0),MATCH(1,($U$2=GRID!$B$1:$BI$1)*(КАЛЕНДАРЬ!$AA4=GRID!$B$3:$BI$3), 0))*GRID!$B$65,
ROUNDUP(INDEX(GRID!$B$17:$BI$27,MATCH(O$7,GRID!$A$17:$A$27,0),MATCH(1,($U$2=GRID!$B$1:$BI$1)*(КАЛЕНДАРЬ!$AA4=GRID!$B$3:$BI$3), 0))*GRID!$B$65*(1-GRID!$B$69),0))</f>
        <v>39130</v>
      </c>
      <c r="Q180" s="47" t="e" cm="1">
        <f t="array" ref="Q180">IF($I$2="Путешествия с детьми",
INDEX(GRID!$B$4:$BI$14,MATCH(Q$7,GRID!$A$4:$A$14,0),MATCH(1,($U$2=GRID!$B$1:$BI$1)*(КАЛЕНДАРЬ!$AA4=GRID!$B$3:$BI$3), 0))*GRID!$B$65,
ROUNDUP(INDEX(GRID!$B$4:$BI$14,MATCH(Q$7,GRID!$A$4:$A$14,0),MATCH(1,($U$2=GRID!$B$1:$BI$1)*(КАЛЕНДАРЬ!$AA4=GRID!$B$3:$BI$3),0))*GRID!$B$65*(1-GRID!$B$69),0))</f>
        <v>#N/A</v>
      </c>
      <c r="R180" s="48" t="e" cm="1">
        <f t="array" ref="R180">IF($I$2="Путешествия с детьми",
INDEX(GRID!$B$17:$BI$27,MATCH(Q$7,GRID!$A$17:$A$27,0),MATCH(1,($U$2=GRID!$B$1:$BI$1)*(КАЛЕНДАРЬ!$AA4=GRID!$B$3:$BI$3), 0))*GRID!$B$65,
ROUNDUP(INDEX(GRID!$B$17:$BI$27,MATCH(Q$7,GRID!$A$17:$A$27,0),MATCH(1,($U$2=GRID!$B$1:$BI$1)*(КАЛЕНДАРЬ!$AA4=GRID!$B$3:$BI$3), 0))*GRID!$B$65*(1-GRID!$B$69),0))</f>
        <v>#N/A</v>
      </c>
      <c r="S180" s="47" t="e" cm="1">
        <f t="array" ref="S180">IF($I$2="Путешествия с детьми",
INDEX(GRID!$B$4:$BI$14,MATCH(S$7,GRID!$A$4:$A$14,0),MATCH(1,($U$2=GRID!$B$1:$BI$1)*(КАЛЕНДАРЬ!$AA4=GRID!$B$3:$BI$3), 0))*GRID!$B$65,
ROUNDUP(INDEX(GRID!$B$4:$BI$14,MATCH(S$7,GRID!$A$4:$A$14,0),MATCH(1,($U$2=GRID!$B$1:$BI$1)*(КАЛЕНДАРЬ!$AA4=GRID!$B$3:$BI$3),0))*GRID!$B$65*(1-GRID!$B$69),0))</f>
        <v>#N/A</v>
      </c>
      <c r="T180" s="48" t="e" cm="1">
        <f t="array" ref="T180">IF($I$2="Путешествия с детьми",
INDEX(GRID!$B$17:$BI$27,MATCH(S$7,GRID!$A$17:$A$27,0),MATCH(1,($U$2=GRID!$B$1:$BI$1)*(КАЛЕНДАРЬ!$AA4=GRID!$B$3:$BI$3), 0))*GRID!$B$65,
ROUNDUP(INDEX(GRID!$B$17:$BI$27,MATCH(S$7,GRID!$A$17:$A$27,0),MATCH(1,($U$2=GRID!$B$1:$BI$1)*(КАЛЕНДАРЬ!$AA4=GRID!$B$3:$BI$3), 0))*GRID!$B$65*(1-GRID!$B$69),0))</f>
        <v>#N/A</v>
      </c>
      <c r="U180" s="47" cm="1">
        <f t="array" ref="U180">IF($I$2="Путешествия с детьми",
INDEX(GRID!$B$4:$BI$14,MATCH(U$7,GRID!$A$4:$A$14,0),MATCH(1,($U$2=GRID!$B$1:$BI$1)*(КАЛЕНДАРЬ!$AA4=GRID!$B$3:$BI$3), 0))*GRID!$B$65,
ROUNDUP(INDEX(GRID!$B$4:$BI$14,MATCH(U$7,GRID!$A$4:$A$14,0),MATCH(1,($U$2=GRID!$B$1:$BI$1)*(КАЛЕНДАРЬ!$AA4=GRID!$B$3:$BI$3),0))*GRID!$B$65*(1-GRID!$B$69),0))</f>
        <v>57620</v>
      </c>
      <c r="V180" s="48" cm="1">
        <f t="array" ref="V180">IF($I$2="Путешествия с детьми",
INDEX(GRID!$B$17:$BI$27,MATCH(U$7,GRID!$A$17:$A$27,0),MATCH(1,($U$2=GRID!$B$1:$BI$1)*(КАЛЕНДАРЬ!$AA4=GRID!$B$3:$BI$3), 0))*GRID!$B$65,
ROUNDUP(INDEX(GRID!$B$17:$BI$27,MATCH(U$7,GRID!$A$17:$A$27,0),MATCH(1,($U$2=GRID!$B$1:$BI$1)*(КАЛЕНДАРЬ!$AA4=GRID!$B$3:$BI$3), 0))*GRID!$B$65*(1-GRID!$B$69),0))</f>
        <v>59770</v>
      </c>
      <c r="W180" s="47" cm="1">
        <f t="array" ref="W180">IF($I$2="Путешествия с детьми",
INDEX(GRID!$B$4:$BI$14,MATCH(W$7,GRID!$A$4:$A$14,0),MATCH(1,($U$2=GRID!$B$1:$BI$1)*(КАЛЕНДАРЬ!$AA4=GRID!$B$3:$BI$3), 0))*GRID!$B$65,
ROUNDUP(INDEX(GRID!$B$4:$BI$14,MATCH(W$7,GRID!$A$4:$A$14,0),MATCH(1,($U$2=GRID!$B$1:$BI$1)*(КАЛЕНДАРЬ!$AA4=GRID!$B$3:$BI$3),0))*GRID!$B$65*(1-GRID!$B$69),0))</f>
        <v>221880</v>
      </c>
      <c r="X180" s="48" cm="1">
        <f t="array" ref="X180">IF($I$2="Путешествия с детьми",
INDEX(GRID!$B$17:$BI$27,MATCH(W$7,GRID!$A$17:$A$27,0),MATCH(1,($U$2=GRID!$B$1:$BI$1)*(КАЛЕНДАРЬ!$AA4=GRID!$B$3:$BI$3), 0))*GRID!$B$65,
ROUNDUP(INDEX(GRID!$B$17:$BI$27,MATCH(W$7,GRID!$A$17:$A$27,0),MATCH(1,($U$2=GRID!$B$1:$BI$1)*(КАЛЕНДАРЬ!$AA4=GRID!$B$3:$BI$3), 0))*GRID!$B$65*(1-GRID!$B$69),0))</f>
        <v>224030</v>
      </c>
    </row>
    <row r="181" spans="1:24" hidden="1" x14ac:dyDescent="0.2">
      <c r="A181" s="117" t="s">
        <v>43</v>
      </c>
      <c r="B181" s="117">
        <v>2</v>
      </c>
      <c r="C181" s="138" cm="1">
        <f t="array" ref="C181">IF($I$2="Путешествия с детьми",
INDEX(GRID!$B$4:$BI$14,MATCH(C$7,GRID!$A$4:$A$14,0),MATCH(1,($U$2=GRID!$B$1:$BI$1)*(КАЛЕНДАРЬ!$AA5=GRID!$B$3:$BI$3), 0))*GRID!$B$65,
ROUNDUP(INDEX(GRID!$B$4:$BI$14,MATCH(C$7,GRID!$A$4:$A$14,0),MATCH(1,($U$2=GRID!$B$1:$BI$1)*(КАЛЕНДАРЬ!$AA5=GRID!$B$3:$BI$3),0))*GRID!$B$65*(1-GRID!$B$69),0))</f>
        <v>18920</v>
      </c>
      <c r="D181" s="48" cm="1">
        <f t="array" ref="D181">IF($I$2="Путешествия с детьми",
INDEX(GRID!$B$17:$BI$27,MATCH(C$7,GRID!$A$17:$A$27,0),MATCH(1,($U$2=GRID!$B$1:$BI$1)*(КАЛЕНДАРЬ!$AA5=GRID!$B$3:$BI$3), 0))*GRID!$B$65,
ROUNDUP(INDEX(GRID!$B$17:$BI$27,MATCH(C$7,GRID!$A$17:$A$27,0),MATCH(1,($U$2=GRID!$B$1:$BI$1)*(КАЛЕНДАРЬ!$AA5=GRID!$B$3:$BI$3), 0))*GRID!$B$65*(1-GRID!$B$69),0))</f>
        <v>21070</v>
      </c>
      <c r="E181" s="47" cm="1">
        <f t="array" ref="E181">IF($I$2="Путешествия с детьми",
INDEX(GRID!$B$4:$BI$14,MATCH(E$7,GRID!$A$4:$A$14,0),MATCH(1,($U$2=GRID!$B$1:$BI$1)*(КАЛЕНДАРЬ!$AA5=GRID!$B$3:$BI$3), 0))*GRID!$B$65,
ROUNDUP(INDEX(GRID!$B$4:$BI$14,MATCH(E$7,GRID!$A$4:$A$14,0),MATCH(1,($U$2=GRID!$B$1:$BI$1)*(КАЛЕНДАРЬ!$AA5=GRID!$B$3:$BI$3),0))*GRID!$B$65*(1-GRID!$B$69),0))</f>
        <v>20898</v>
      </c>
      <c r="F181" s="48" cm="1">
        <f t="array" ref="F181">IF($I$2="Путешествия с детьми",
INDEX(GRID!$B$17:$BI$27,MATCH(E$7,GRID!$A$17:$A$27,0),MATCH(1,($U$2=GRID!$B$1:$BI$1)*(КАЛЕНДАРЬ!$AA5=GRID!$B$3:$BI$3), 0))*GRID!$B$65,
ROUNDUP(INDEX(GRID!$B$17:$BI$27,MATCH(E$7,GRID!$A$17:$A$27,0),MATCH(1,($U$2=GRID!$B$1:$BI$1)*(КАЛЕНДАРЬ!$AA5=GRID!$B$3:$BI$3), 0))*GRID!$B$65*(1-GRID!$B$69),0))</f>
        <v>23048</v>
      </c>
      <c r="G181" s="47" t="e" cm="1">
        <f t="array" ref="G181">IF($I$2="Путешествия с детьми",
INDEX(GRID!$B$4:$BI$14,MATCH(G$7,GRID!$A$4:$A$14,0),MATCH(1,($U$2=GRID!$B$1:$BI$1)*(КАЛЕНДАРЬ!$AA5=GRID!$B$3:$BI$3), 0))*GRID!$B$65,
ROUNDUP(INDEX(GRID!$B$4:$BI$14,MATCH(G$7,GRID!$A$4:$A$14,0),MATCH(1,($U$2=GRID!$B$1:$BI$1)*(КАЛЕНДАРЬ!$AA5=GRID!$B$3:$BI$3),0))*GRID!$B$65*(1-GRID!$B$69),0))</f>
        <v>#N/A</v>
      </c>
      <c r="H181" s="48" t="e" cm="1">
        <f t="array" ref="H181">IF($I$2="Путешествия с детьми",
INDEX(GRID!$B$17:$BI$27,MATCH(G$7,GRID!$A$17:$A$27,0),MATCH(1,($U$2=GRID!$B$1:$BI$1)*(КАЛЕНДАРЬ!$AA5=GRID!$B$3:$BI$3), 0))*GRID!$B$65,
ROUNDUP(INDEX(GRID!$B$17:$BI$27,MATCH(G$7,GRID!$A$17:$A$27,0),MATCH(1,($U$2=GRID!$B$1:$BI$1)*(КАЛЕНДАРЬ!$AA5=GRID!$B$3:$BI$3), 0))*GRID!$B$65*(1-GRID!$B$69),0))</f>
        <v>#N/A</v>
      </c>
      <c r="I181" s="47" t="e" cm="1">
        <f t="array" ref="I181">IF($I$2="Путешествия с детьми",
INDEX(GRID!$B$4:$BI$14,MATCH(I$7,GRID!$A$4:$A$14,0),MATCH(1,($U$2=GRID!$B$1:$BI$1)*(КАЛЕНДАРЬ!$AA5=GRID!$B$3:$BI$3), 0))*GRID!$B$65,
ROUNDUP(INDEX(GRID!$B$4:$BI$14,MATCH(I$7,GRID!$A$4:$A$14,0),MATCH(1,($U$2=GRID!$B$1:$BI$1)*(КАЛЕНДАРЬ!$AA5=GRID!$B$3:$BI$3),0))*GRID!$B$65*(1-GRID!$B$69),0))</f>
        <v>#N/A</v>
      </c>
      <c r="J181" s="48" t="e" cm="1">
        <f t="array" ref="J181">IF($I$2="Путешествия с детьми",
INDEX(GRID!$B$17:$BI$27,MATCH(I$7,GRID!$A$17:$A$27,0),MATCH(1,($U$2=GRID!$B$1:$BI$1)*(КАЛЕНДАРЬ!$AA5=GRID!$B$3:$BI$3), 0))*GRID!$B$65,
ROUNDUP(INDEX(GRID!$B$17:$BI$27,MATCH(I$7,GRID!$A$17:$A$27,0),MATCH(1,($U$2=GRID!$B$1:$BI$1)*(КАЛЕНДАРЬ!$AA5=GRID!$B$3:$BI$3), 0))*GRID!$B$65*(1-GRID!$B$69),0))</f>
        <v>#N/A</v>
      </c>
      <c r="K181" s="47" cm="1">
        <f t="array" ref="K181">IF($I$2="Путешествия с детьми",
INDEX(GRID!$B$4:$BI$14,MATCH(K$7,GRID!$A$4:$A$14,0),MATCH(1,($U$2=GRID!$B$1:$BI$1)*(КАЛЕНДАРЬ!$AA5=GRID!$B$3:$BI$3), 0))*GRID!$B$65,
ROUNDUP(INDEX(GRID!$B$4:$BI$14,MATCH(K$7,GRID!$A$4:$A$14,0),MATCH(1,($U$2=GRID!$B$1:$BI$1)*(КАЛЕНДАРЬ!$AA5=GRID!$B$3:$BI$3),0))*GRID!$B$65*(1-GRID!$B$69),0))</f>
        <v>28208</v>
      </c>
      <c r="L181" s="48" cm="1">
        <f t="array" ref="L181">IF($I$2="Путешествия с детьми",
INDEX(GRID!$B$17:$BI$27,MATCH(K$7,GRID!$A$17:$A$27,0),MATCH(1,($U$2=GRID!$B$1:$BI$1)*(КАЛЕНДАРЬ!$AA5=GRID!$B$3:$BI$3), 0))*GRID!$B$65,
ROUNDUP(INDEX(GRID!$B$17:$BI$27,MATCH(K$7,GRID!$A$17:$A$27,0),MATCH(1,($U$2=GRID!$B$1:$BI$1)*(КАЛЕНДАРЬ!$AA5=GRID!$B$3:$BI$3), 0))*GRID!$B$65*(1-GRID!$B$69),0))</f>
        <v>30358</v>
      </c>
      <c r="M181" s="47" cm="1">
        <f t="array" ref="M181">IF($I$2="Путешествия с детьми",
INDEX(GRID!$B$4:$BI$14,MATCH(M$7,GRID!$A$4:$A$14,0),MATCH(1,($U$2=GRID!$B$1:$BI$1)*(КАЛЕНДАРЬ!$AA5=GRID!$B$3:$BI$3), 0))*GRID!$B$65,
ROUNDUP(INDEX(GRID!$B$4:$BI$14,MATCH(M$7,GRID!$A$4:$A$14,0),MATCH(1,($U$2=GRID!$B$1:$BI$1)*(КАЛЕНДАРЬ!$AA5=GRID!$B$3:$BI$3),0))*GRID!$B$65*(1-GRID!$B$69),0))</f>
        <v>31218</v>
      </c>
      <c r="N181" s="48" cm="1">
        <f t="array" ref="N181">IF($I$2="Путешествия с детьми",
INDEX(GRID!$B$17:$BI$27,MATCH(M$7,GRID!$A$17:$A$27,0),MATCH(1,($U$2=GRID!$B$1:$BI$1)*(КАЛЕНДАРЬ!$AA5=GRID!$B$3:$BI$3), 0))*GRID!$B$65,
ROUNDUP(INDEX(GRID!$B$17:$BI$27,MATCH(M$7,GRID!$A$17:$A$27,0),MATCH(1,($U$2=GRID!$B$1:$BI$1)*(КАЛЕНДАРЬ!$AA5=GRID!$B$3:$BI$3), 0))*GRID!$B$65*(1-GRID!$B$69),0))</f>
        <v>33368</v>
      </c>
      <c r="O181" s="47" cm="1">
        <f t="array" ref="O181">IF($I$2="Путешествия с детьми",
INDEX(GRID!$B$4:$BI$14,MATCH(O$7,GRID!$A$4:$A$14,0),MATCH(1,($U$2=GRID!$B$1:$BI$1)*(КАЛЕНДАРЬ!$AA5=GRID!$B$3:$BI$3), 0))*GRID!$B$65,
ROUNDUP(INDEX(GRID!$B$4:$BI$14,MATCH(O$7,GRID!$A$4:$A$14,0),MATCH(1,($U$2=GRID!$B$1:$BI$1)*(КАЛЕНДАРЬ!$AA5=GRID!$B$3:$BI$3),0))*GRID!$B$65*(1-GRID!$B$69),0))</f>
        <v>36980</v>
      </c>
      <c r="P181" s="48" cm="1">
        <f t="array" ref="P181">IF($I$2="Путешествия с детьми",
INDEX(GRID!$B$17:$BI$27,MATCH(O$7,GRID!$A$17:$A$27,0),MATCH(1,($U$2=GRID!$B$1:$BI$1)*(КАЛЕНДАРЬ!$AA5=GRID!$B$3:$BI$3), 0))*GRID!$B$65,
ROUNDUP(INDEX(GRID!$B$17:$BI$27,MATCH(O$7,GRID!$A$17:$A$27,0),MATCH(1,($U$2=GRID!$B$1:$BI$1)*(КАЛЕНДАРЬ!$AA5=GRID!$B$3:$BI$3), 0))*GRID!$B$65*(1-GRID!$B$69),0))</f>
        <v>39130</v>
      </c>
      <c r="Q181" s="47" t="e" cm="1">
        <f t="array" ref="Q181">IF($I$2="Путешествия с детьми",
INDEX(GRID!$B$4:$BI$14,MATCH(Q$7,GRID!$A$4:$A$14,0),MATCH(1,($U$2=GRID!$B$1:$BI$1)*(КАЛЕНДАРЬ!$AA5=GRID!$B$3:$BI$3), 0))*GRID!$B$65,
ROUNDUP(INDEX(GRID!$B$4:$BI$14,MATCH(Q$7,GRID!$A$4:$A$14,0),MATCH(1,($U$2=GRID!$B$1:$BI$1)*(КАЛЕНДАРЬ!$AA5=GRID!$B$3:$BI$3),0))*GRID!$B$65*(1-GRID!$B$69),0))</f>
        <v>#N/A</v>
      </c>
      <c r="R181" s="48" t="e" cm="1">
        <f t="array" ref="R181">IF($I$2="Путешествия с детьми",
INDEX(GRID!$B$17:$BI$27,MATCH(Q$7,GRID!$A$17:$A$27,0),MATCH(1,($U$2=GRID!$B$1:$BI$1)*(КАЛЕНДАРЬ!$AA5=GRID!$B$3:$BI$3), 0))*GRID!$B$65,
ROUNDUP(INDEX(GRID!$B$17:$BI$27,MATCH(Q$7,GRID!$A$17:$A$27,0),MATCH(1,($U$2=GRID!$B$1:$BI$1)*(КАЛЕНДАРЬ!$AA5=GRID!$B$3:$BI$3), 0))*GRID!$B$65*(1-GRID!$B$69),0))</f>
        <v>#N/A</v>
      </c>
      <c r="S181" s="47" t="e" cm="1">
        <f t="array" ref="S181">IF($I$2="Путешествия с детьми",
INDEX(GRID!$B$4:$BI$14,MATCH(S$7,GRID!$A$4:$A$14,0),MATCH(1,($U$2=GRID!$B$1:$BI$1)*(КАЛЕНДАРЬ!$AA5=GRID!$B$3:$BI$3), 0))*GRID!$B$65,
ROUNDUP(INDEX(GRID!$B$4:$BI$14,MATCH(S$7,GRID!$A$4:$A$14,0),MATCH(1,($U$2=GRID!$B$1:$BI$1)*(КАЛЕНДАРЬ!$AA5=GRID!$B$3:$BI$3),0))*GRID!$B$65*(1-GRID!$B$69),0))</f>
        <v>#N/A</v>
      </c>
      <c r="T181" s="48" t="e" cm="1">
        <f t="array" ref="T181">IF($I$2="Путешествия с детьми",
INDEX(GRID!$B$17:$BI$27,MATCH(S$7,GRID!$A$17:$A$27,0),MATCH(1,($U$2=GRID!$B$1:$BI$1)*(КАЛЕНДАРЬ!$AA5=GRID!$B$3:$BI$3), 0))*GRID!$B$65,
ROUNDUP(INDEX(GRID!$B$17:$BI$27,MATCH(S$7,GRID!$A$17:$A$27,0),MATCH(1,($U$2=GRID!$B$1:$BI$1)*(КАЛЕНДАРЬ!$AA5=GRID!$B$3:$BI$3), 0))*GRID!$B$65*(1-GRID!$B$69),0))</f>
        <v>#N/A</v>
      </c>
      <c r="U181" s="47" cm="1">
        <f t="array" ref="U181">IF($I$2="Путешествия с детьми",
INDEX(GRID!$B$4:$BI$14,MATCH(U$7,GRID!$A$4:$A$14,0),MATCH(1,($U$2=GRID!$B$1:$BI$1)*(КАЛЕНДАРЬ!$AA5=GRID!$B$3:$BI$3), 0))*GRID!$B$65,
ROUNDUP(INDEX(GRID!$B$4:$BI$14,MATCH(U$7,GRID!$A$4:$A$14,0),MATCH(1,($U$2=GRID!$B$1:$BI$1)*(КАЛЕНДАРЬ!$AA5=GRID!$B$3:$BI$3),0))*GRID!$B$65*(1-GRID!$B$69),0))</f>
        <v>57620</v>
      </c>
      <c r="V181" s="48" cm="1">
        <f t="array" ref="V181">IF($I$2="Путешествия с детьми",
INDEX(GRID!$B$17:$BI$27,MATCH(U$7,GRID!$A$17:$A$27,0),MATCH(1,($U$2=GRID!$B$1:$BI$1)*(КАЛЕНДАРЬ!$AA5=GRID!$B$3:$BI$3), 0))*GRID!$B$65,
ROUNDUP(INDEX(GRID!$B$17:$BI$27,MATCH(U$7,GRID!$A$17:$A$27,0),MATCH(1,($U$2=GRID!$B$1:$BI$1)*(КАЛЕНДАРЬ!$AA5=GRID!$B$3:$BI$3), 0))*GRID!$B$65*(1-GRID!$B$69),0))</f>
        <v>59770</v>
      </c>
      <c r="W181" s="47" cm="1">
        <f t="array" ref="W181">IF($I$2="Путешествия с детьми",
INDEX(GRID!$B$4:$BI$14,MATCH(W$7,GRID!$A$4:$A$14,0),MATCH(1,($U$2=GRID!$B$1:$BI$1)*(КАЛЕНДАРЬ!$AA5=GRID!$B$3:$BI$3), 0))*GRID!$B$65,
ROUNDUP(INDEX(GRID!$B$4:$BI$14,MATCH(W$7,GRID!$A$4:$A$14,0),MATCH(1,($U$2=GRID!$B$1:$BI$1)*(КАЛЕНДАРЬ!$AA5=GRID!$B$3:$BI$3),0))*GRID!$B$65*(1-GRID!$B$69),0))</f>
        <v>221880</v>
      </c>
      <c r="X181" s="48" cm="1">
        <f t="array" ref="X181">IF($I$2="Путешествия с детьми",
INDEX(GRID!$B$17:$BI$27,MATCH(W$7,GRID!$A$17:$A$27,0),MATCH(1,($U$2=GRID!$B$1:$BI$1)*(КАЛЕНДАРЬ!$AA5=GRID!$B$3:$BI$3), 0))*GRID!$B$65,
ROUNDUP(INDEX(GRID!$B$17:$BI$27,MATCH(W$7,GRID!$A$17:$A$27,0),MATCH(1,($U$2=GRID!$B$1:$BI$1)*(КАЛЕНДАРЬ!$AA5=GRID!$B$3:$BI$3), 0))*GRID!$B$65*(1-GRID!$B$69),0))</f>
        <v>224030</v>
      </c>
    </row>
    <row r="182" spans="1:24" hidden="1" x14ac:dyDescent="0.2">
      <c r="A182" s="117" t="s">
        <v>44</v>
      </c>
      <c r="B182" s="117">
        <v>3</v>
      </c>
      <c r="C182" s="138" cm="1">
        <f t="array" ref="C182">IF($I$2="Путешествия с детьми",
INDEX(GRID!$B$4:$BI$14,MATCH(C$7,GRID!$A$4:$A$14,0),MATCH(1,($U$2=GRID!$B$1:$BI$1)*(КАЛЕНДАРЬ!$AA6=GRID!$B$3:$BI$3), 0))*GRID!$B$65,
ROUNDUP(INDEX(GRID!$B$4:$BI$14,MATCH(C$7,GRID!$A$4:$A$14,0),MATCH(1,($U$2=GRID!$B$1:$BI$1)*(КАЛЕНДАРЬ!$AA6=GRID!$B$3:$BI$3),0))*GRID!$B$65*(1-GRID!$B$69),0))</f>
        <v>18920</v>
      </c>
      <c r="D182" s="48" cm="1">
        <f t="array" ref="D182">IF($I$2="Путешествия с детьми",
INDEX(GRID!$B$17:$BI$27,MATCH(C$7,GRID!$A$17:$A$27,0),MATCH(1,($U$2=GRID!$B$1:$BI$1)*(КАЛЕНДАРЬ!$AA6=GRID!$B$3:$BI$3), 0))*GRID!$B$65,
ROUNDUP(INDEX(GRID!$B$17:$BI$27,MATCH(C$7,GRID!$A$17:$A$27,0),MATCH(1,($U$2=GRID!$B$1:$BI$1)*(КАЛЕНДАРЬ!$AA6=GRID!$B$3:$BI$3), 0))*GRID!$B$65*(1-GRID!$B$69),0))</f>
        <v>21070</v>
      </c>
      <c r="E182" s="47" cm="1">
        <f t="array" ref="E182">IF($I$2="Путешествия с детьми",
INDEX(GRID!$B$4:$BI$14,MATCH(E$7,GRID!$A$4:$A$14,0),MATCH(1,($U$2=GRID!$B$1:$BI$1)*(КАЛЕНДАРЬ!$AA6=GRID!$B$3:$BI$3), 0))*GRID!$B$65,
ROUNDUP(INDEX(GRID!$B$4:$BI$14,MATCH(E$7,GRID!$A$4:$A$14,0),MATCH(1,($U$2=GRID!$B$1:$BI$1)*(КАЛЕНДАРЬ!$AA6=GRID!$B$3:$BI$3),0))*GRID!$B$65*(1-GRID!$B$69),0))</f>
        <v>20898</v>
      </c>
      <c r="F182" s="48" cm="1">
        <f t="array" ref="F182">IF($I$2="Путешествия с детьми",
INDEX(GRID!$B$17:$BI$27,MATCH(E$7,GRID!$A$17:$A$27,0),MATCH(1,($U$2=GRID!$B$1:$BI$1)*(КАЛЕНДАРЬ!$AA6=GRID!$B$3:$BI$3), 0))*GRID!$B$65,
ROUNDUP(INDEX(GRID!$B$17:$BI$27,MATCH(E$7,GRID!$A$17:$A$27,0),MATCH(1,($U$2=GRID!$B$1:$BI$1)*(КАЛЕНДАРЬ!$AA6=GRID!$B$3:$BI$3), 0))*GRID!$B$65*(1-GRID!$B$69),0))</f>
        <v>23048</v>
      </c>
      <c r="G182" s="47" t="e" cm="1">
        <f t="array" ref="G182">IF($I$2="Путешествия с детьми",
INDEX(GRID!$B$4:$BI$14,MATCH(G$7,GRID!$A$4:$A$14,0),MATCH(1,($U$2=GRID!$B$1:$BI$1)*(КАЛЕНДАРЬ!$AA6=GRID!$B$3:$BI$3), 0))*GRID!$B$65,
ROUNDUP(INDEX(GRID!$B$4:$BI$14,MATCH(G$7,GRID!$A$4:$A$14,0),MATCH(1,($U$2=GRID!$B$1:$BI$1)*(КАЛЕНДАРЬ!$AA6=GRID!$B$3:$BI$3),0))*GRID!$B$65*(1-GRID!$B$69),0))</f>
        <v>#N/A</v>
      </c>
      <c r="H182" s="48" t="e" cm="1">
        <f t="array" ref="H182">IF($I$2="Путешествия с детьми",
INDEX(GRID!$B$17:$BI$27,MATCH(G$7,GRID!$A$17:$A$27,0),MATCH(1,($U$2=GRID!$B$1:$BI$1)*(КАЛЕНДАРЬ!$AA6=GRID!$B$3:$BI$3), 0))*GRID!$B$65,
ROUNDUP(INDEX(GRID!$B$17:$BI$27,MATCH(G$7,GRID!$A$17:$A$27,0),MATCH(1,($U$2=GRID!$B$1:$BI$1)*(КАЛЕНДАРЬ!$AA6=GRID!$B$3:$BI$3), 0))*GRID!$B$65*(1-GRID!$B$69),0))</f>
        <v>#N/A</v>
      </c>
      <c r="I182" s="47" t="e" cm="1">
        <f t="array" ref="I182">IF($I$2="Путешествия с детьми",
INDEX(GRID!$B$4:$BI$14,MATCH(I$7,GRID!$A$4:$A$14,0),MATCH(1,($U$2=GRID!$B$1:$BI$1)*(КАЛЕНДАРЬ!$AA6=GRID!$B$3:$BI$3), 0))*GRID!$B$65,
ROUNDUP(INDEX(GRID!$B$4:$BI$14,MATCH(I$7,GRID!$A$4:$A$14,0),MATCH(1,($U$2=GRID!$B$1:$BI$1)*(КАЛЕНДАРЬ!$AA6=GRID!$B$3:$BI$3),0))*GRID!$B$65*(1-GRID!$B$69),0))</f>
        <v>#N/A</v>
      </c>
      <c r="J182" s="48" t="e" cm="1">
        <f t="array" ref="J182">IF($I$2="Путешествия с детьми",
INDEX(GRID!$B$17:$BI$27,MATCH(I$7,GRID!$A$17:$A$27,0),MATCH(1,($U$2=GRID!$B$1:$BI$1)*(КАЛЕНДАРЬ!$AA6=GRID!$B$3:$BI$3), 0))*GRID!$B$65,
ROUNDUP(INDEX(GRID!$B$17:$BI$27,MATCH(I$7,GRID!$A$17:$A$27,0),MATCH(1,($U$2=GRID!$B$1:$BI$1)*(КАЛЕНДАРЬ!$AA6=GRID!$B$3:$BI$3), 0))*GRID!$B$65*(1-GRID!$B$69),0))</f>
        <v>#N/A</v>
      </c>
      <c r="K182" s="47" cm="1">
        <f t="array" ref="K182">IF($I$2="Путешествия с детьми",
INDEX(GRID!$B$4:$BI$14,MATCH(K$7,GRID!$A$4:$A$14,0),MATCH(1,($U$2=GRID!$B$1:$BI$1)*(КАЛЕНДАРЬ!$AA6=GRID!$B$3:$BI$3), 0))*GRID!$B$65,
ROUNDUP(INDEX(GRID!$B$4:$BI$14,MATCH(K$7,GRID!$A$4:$A$14,0),MATCH(1,($U$2=GRID!$B$1:$BI$1)*(КАЛЕНДАРЬ!$AA6=GRID!$B$3:$BI$3),0))*GRID!$B$65*(1-GRID!$B$69),0))</f>
        <v>28208</v>
      </c>
      <c r="L182" s="48" cm="1">
        <f t="array" ref="L182">IF($I$2="Путешествия с детьми",
INDEX(GRID!$B$17:$BI$27,MATCH(K$7,GRID!$A$17:$A$27,0),MATCH(1,($U$2=GRID!$B$1:$BI$1)*(КАЛЕНДАРЬ!$AA6=GRID!$B$3:$BI$3), 0))*GRID!$B$65,
ROUNDUP(INDEX(GRID!$B$17:$BI$27,MATCH(K$7,GRID!$A$17:$A$27,0),MATCH(1,($U$2=GRID!$B$1:$BI$1)*(КАЛЕНДАРЬ!$AA6=GRID!$B$3:$BI$3), 0))*GRID!$B$65*(1-GRID!$B$69),0))</f>
        <v>30358</v>
      </c>
      <c r="M182" s="47" cm="1">
        <f t="array" ref="M182">IF($I$2="Путешествия с детьми",
INDEX(GRID!$B$4:$BI$14,MATCH(M$7,GRID!$A$4:$A$14,0),MATCH(1,($U$2=GRID!$B$1:$BI$1)*(КАЛЕНДАРЬ!$AA6=GRID!$B$3:$BI$3), 0))*GRID!$B$65,
ROUNDUP(INDEX(GRID!$B$4:$BI$14,MATCH(M$7,GRID!$A$4:$A$14,0),MATCH(1,($U$2=GRID!$B$1:$BI$1)*(КАЛЕНДАРЬ!$AA6=GRID!$B$3:$BI$3),0))*GRID!$B$65*(1-GRID!$B$69),0))</f>
        <v>31218</v>
      </c>
      <c r="N182" s="48" cm="1">
        <f t="array" ref="N182">IF($I$2="Путешествия с детьми",
INDEX(GRID!$B$17:$BI$27,MATCH(M$7,GRID!$A$17:$A$27,0),MATCH(1,($U$2=GRID!$B$1:$BI$1)*(КАЛЕНДАРЬ!$AA6=GRID!$B$3:$BI$3), 0))*GRID!$B$65,
ROUNDUP(INDEX(GRID!$B$17:$BI$27,MATCH(M$7,GRID!$A$17:$A$27,0),MATCH(1,($U$2=GRID!$B$1:$BI$1)*(КАЛЕНДАРЬ!$AA6=GRID!$B$3:$BI$3), 0))*GRID!$B$65*(1-GRID!$B$69),0))</f>
        <v>33368</v>
      </c>
      <c r="O182" s="47" cm="1">
        <f t="array" ref="O182">IF($I$2="Путешествия с детьми",
INDEX(GRID!$B$4:$BI$14,MATCH(O$7,GRID!$A$4:$A$14,0),MATCH(1,($U$2=GRID!$B$1:$BI$1)*(КАЛЕНДАРЬ!$AA6=GRID!$B$3:$BI$3), 0))*GRID!$B$65,
ROUNDUP(INDEX(GRID!$B$4:$BI$14,MATCH(O$7,GRID!$A$4:$A$14,0),MATCH(1,($U$2=GRID!$B$1:$BI$1)*(КАЛЕНДАРЬ!$AA6=GRID!$B$3:$BI$3),0))*GRID!$B$65*(1-GRID!$B$69),0))</f>
        <v>36980</v>
      </c>
      <c r="P182" s="48" cm="1">
        <f t="array" ref="P182">IF($I$2="Путешествия с детьми",
INDEX(GRID!$B$17:$BI$27,MATCH(O$7,GRID!$A$17:$A$27,0),MATCH(1,($U$2=GRID!$B$1:$BI$1)*(КАЛЕНДАРЬ!$AA6=GRID!$B$3:$BI$3), 0))*GRID!$B$65,
ROUNDUP(INDEX(GRID!$B$17:$BI$27,MATCH(O$7,GRID!$A$17:$A$27,0),MATCH(1,($U$2=GRID!$B$1:$BI$1)*(КАЛЕНДАРЬ!$AA6=GRID!$B$3:$BI$3), 0))*GRID!$B$65*(1-GRID!$B$69),0))</f>
        <v>39130</v>
      </c>
      <c r="Q182" s="47" t="e" cm="1">
        <f t="array" ref="Q182">IF($I$2="Путешествия с детьми",
INDEX(GRID!$B$4:$BI$14,MATCH(Q$7,GRID!$A$4:$A$14,0),MATCH(1,($U$2=GRID!$B$1:$BI$1)*(КАЛЕНДАРЬ!$AA6=GRID!$B$3:$BI$3), 0))*GRID!$B$65,
ROUNDUP(INDEX(GRID!$B$4:$BI$14,MATCH(Q$7,GRID!$A$4:$A$14,0),MATCH(1,($U$2=GRID!$B$1:$BI$1)*(КАЛЕНДАРЬ!$AA6=GRID!$B$3:$BI$3),0))*GRID!$B$65*(1-GRID!$B$69),0))</f>
        <v>#N/A</v>
      </c>
      <c r="R182" s="48" t="e" cm="1">
        <f t="array" ref="R182">IF($I$2="Путешествия с детьми",
INDEX(GRID!$B$17:$BI$27,MATCH(Q$7,GRID!$A$17:$A$27,0),MATCH(1,($U$2=GRID!$B$1:$BI$1)*(КАЛЕНДАРЬ!$AA6=GRID!$B$3:$BI$3), 0))*GRID!$B$65,
ROUNDUP(INDEX(GRID!$B$17:$BI$27,MATCH(Q$7,GRID!$A$17:$A$27,0),MATCH(1,($U$2=GRID!$B$1:$BI$1)*(КАЛЕНДАРЬ!$AA6=GRID!$B$3:$BI$3), 0))*GRID!$B$65*(1-GRID!$B$69),0))</f>
        <v>#N/A</v>
      </c>
      <c r="S182" s="47" t="e" cm="1">
        <f t="array" ref="S182">IF($I$2="Путешествия с детьми",
INDEX(GRID!$B$4:$BI$14,MATCH(S$7,GRID!$A$4:$A$14,0),MATCH(1,($U$2=GRID!$B$1:$BI$1)*(КАЛЕНДАРЬ!$AA6=GRID!$B$3:$BI$3), 0))*GRID!$B$65,
ROUNDUP(INDEX(GRID!$B$4:$BI$14,MATCH(S$7,GRID!$A$4:$A$14,0),MATCH(1,($U$2=GRID!$B$1:$BI$1)*(КАЛЕНДАРЬ!$AA6=GRID!$B$3:$BI$3),0))*GRID!$B$65*(1-GRID!$B$69),0))</f>
        <v>#N/A</v>
      </c>
      <c r="T182" s="48" t="e" cm="1">
        <f t="array" ref="T182">IF($I$2="Путешествия с детьми",
INDEX(GRID!$B$17:$BI$27,MATCH(S$7,GRID!$A$17:$A$27,0),MATCH(1,($U$2=GRID!$B$1:$BI$1)*(КАЛЕНДАРЬ!$AA6=GRID!$B$3:$BI$3), 0))*GRID!$B$65,
ROUNDUP(INDEX(GRID!$B$17:$BI$27,MATCH(S$7,GRID!$A$17:$A$27,0),MATCH(1,($U$2=GRID!$B$1:$BI$1)*(КАЛЕНДАРЬ!$AA6=GRID!$B$3:$BI$3), 0))*GRID!$B$65*(1-GRID!$B$69),0))</f>
        <v>#N/A</v>
      </c>
      <c r="U182" s="47" cm="1">
        <f t="array" ref="U182">IF($I$2="Путешествия с детьми",
INDEX(GRID!$B$4:$BI$14,MATCH(U$7,GRID!$A$4:$A$14,0),MATCH(1,($U$2=GRID!$B$1:$BI$1)*(КАЛЕНДАРЬ!$AA6=GRID!$B$3:$BI$3), 0))*GRID!$B$65,
ROUNDUP(INDEX(GRID!$B$4:$BI$14,MATCH(U$7,GRID!$A$4:$A$14,0),MATCH(1,($U$2=GRID!$B$1:$BI$1)*(КАЛЕНДАРЬ!$AA6=GRID!$B$3:$BI$3),0))*GRID!$B$65*(1-GRID!$B$69),0))</f>
        <v>57620</v>
      </c>
      <c r="V182" s="48" cm="1">
        <f t="array" ref="V182">IF($I$2="Путешествия с детьми",
INDEX(GRID!$B$17:$BI$27,MATCH(U$7,GRID!$A$17:$A$27,0),MATCH(1,($U$2=GRID!$B$1:$BI$1)*(КАЛЕНДАРЬ!$AA6=GRID!$B$3:$BI$3), 0))*GRID!$B$65,
ROUNDUP(INDEX(GRID!$B$17:$BI$27,MATCH(U$7,GRID!$A$17:$A$27,0),MATCH(1,($U$2=GRID!$B$1:$BI$1)*(КАЛЕНДАРЬ!$AA6=GRID!$B$3:$BI$3), 0))*GRID!$B$65*(1-GRID!$B$69),0))</f>
        <v>59770</v>
      </c>
      <c r="W182" s="47" cm="1">
        <f t="array" ref="W182">IF($I$2="Путешествия с детьми",
INDEX(GRID!$B$4:$BI$14,MATCH(W$7,GRID!$A$4:$A$14,0),MATCH(1,($U$2=GRID!$B$1:$BI$1)*(КАЛЕНДАРЬ!$AA6=GRID!$B$3:$BI$3), 0))*GRID!$B$65,
ROUNDUP(INDEX(GRID!$B$4:$BI$14,MATCH(W$7,GRID!$A$4:$A$14,0),MATCH(1,($U$2=GRID!$B$1:$BI$1)*(КАЛЕНДАРЬ!$AA6=GRID!$B$3:$BI$3),0))*GRID!$B$65*(1-GRID!$B$69),0))</f>
        <v>221880</v>
      </c>
      <c r="X182" s="48" cm="1">
        <f t="array" ref="X182">IF($I$2="Путешествия с детьми",
INDEX(GRID!$B$17:$BI$27,MATCH(W$7,GRID!$A$17:$A$27,0),MATCH(1,($U$2=GRID!$B$1:$BI$1)*(КАЛЕНДАРЬ!$AA6=GRID!$B$3:$BI$3), 0))*GRID!$B$65,
ROUNDUP(INDEX(GRID!$B$17:$BI$27,MATCH(W$7,GRID!$A$17:$A$27,0),MATCH(1,($U$2=GRID!$B$1:$BI$1)*(КАЛЕНДАРЬ!$AA6=GRID!$B$3:$BI$3), 0))*GRID!$B$65*(1-GRID!$B$69),0))</f>
        <v>224030</v>
      </c>
    </row>
    <row r="183" spans="1:24" hidden="1" x14ac:dyDescent="0.2">
      <c r="A183" s="117" t="s">
        <v>45</v>
      </c>
      <c r="B183" s="117">
        <v>4</v>
      </c>
      <c r="C183" s="138" cm="1">
        <f t="array" ref="C183">IF($I$2="Путешествия с детьми",
INDEX(GRID!$B$4:$BI$14,MATCH(C$7,GRID!$A$4:$A$14,0),MATCH(1,($U$2=GRID!$B$1:$BI$1)*(КАЛЕНДАРЬ!$AA7=GRID!$B$3:$BI$3), 0))*GRID!$B$65,
ROUNDUP(INDEX(GRID!$B$4:$BI$14,MATCH(C$7,GRID!$A$4:$A$14,0),MATCH(1,($U$2=GRID!$B$1:$BI$1)*(КАЛЕНДАРЬ!$AA7=GRID!$B$3:$BI$3),0))*GRID!$B$65*(1-GRID!$B$69),0))</f>
        <v>18920</v>
      </c>
      <c r="D183" s="48" cm="1">
        <f t="array" ref="D183">IF($I$2="Путешествия с детьми",
INDEX(GRID!$B$17:$BI$27,MATCH(C$7,GRID!$A$17:$A$27,0),MATCH(1,($U$2=GRID!$B$1:$BI$1)*(КАЛЕНДАРЬ!$AA7=GRID!$B$3:$BI$3), 0))*GRID!$B$65,
ROUNDUP(INDEX(GRID!$B$17:$BI$27,MATCH(C$7,GRID!$A$17:$A$27,0),MATCH(1,($U$2=GRID!$B$1:$BI$1)*(КАЛЕНДАРЬ!$AA7=GRID!$B$3:$BI$3), 0))*GRID!$B$65*(1-GRID!$B$69),0))</f>
        <v>21070</v>
      </c>
      <c r="E183" s="47" cm="1">
        <f t="array" ref="E183">IF($I$2="Путешествия с детьми",
INDEX(GRID!$B$4:$BI$14,MATCH(E$7,GRID!$A$4:$A$14,0),MATCH(1,($U$2=GRID!$B$1:$BI$1)*(КАЛЕНДАРЬ!$AA7=GRID!$B$3:$BI$3), 0))*GRID!$B$65,
ROUNDUP(INDEX(GRID!$B$4:$BI$14,MATCH(E$7,GRID!$A$4:$A$14,0),MATCH(1,($U$2=GRID!$B$1:$BI$1)*(КАЛЕНДАРЬ!$AA7=GRID!$B$3:$BI$3),0))*GRID!$B$65*(1-GRID!$B$69),0))</f>
        <v>20898</v>
      </c>
      <c r="F183" s="48" cm="1">
        <f t="array" ref="F183">IF($I$2="Путешествия с детьми",
INDEX(GRID!$B$17:$BI$27,MATCH(E$7,GRID!$A$17:$A$27,0),MATCH(1,($U$2=GRID!$B$1:$BI$1)*(КАЛЕНДАРЬ!$AA7=GRID!$B$3:$BI$3), 0))*GRID!$B$65,
ROUNDUP(INDEX(GRID!$B$17:$BI$27,MATCH(E$7,GRID!$A$17:$A$27,0),MATCH(1,($U$2=GRID!$B$1:$BI$1)*(КАЛЕНДАРЬ!$AA7=GRID!$B$3:$BI$3), 0))*GRID!$B$65*(1-GRID!$B$69),0))</f>
        <v>23048</v>
      </c>
      <c r="G183" s="47" t="e" cm="1">
        <f t="array" ref="G183">IF($I$2="Путешествия с детьми",
INDEX(GRID!$B$4:$BI$14,MATCH(G$7,GRID!$A$4:$A$14,0),MATCH(1,($U$2=GRID!$B$1:$BI$1)*(КАЛЕНДАРЬ!$AA7=GRID!$B$3:$BI$3), 0))*GRID!$B$65,
ROUNDUP(INDEX(GRID!$B$4:$BI$14,MATCH(G$7,GRID!$A$4:$A$14,0),MATCH(1,($U$2=GRID!$B$1:$BI$1)*(КАЛЕНДАРЬ!$AA7=GRID!$B$3:$BI$3),0))*GRID!$B$65*(1-GRID!$B$69),0))</f>
        <v>#N/A</v>
      </c>
      <c r="H183" s="48" t="e" cm="1">
        <f t="array" ref="H183">IF($I$2="Путешествия с детьми",
INDEX(GRID!$B$17:$BI$27,MATCH(G$7,GRID!$A$17:$A$27,0),MATCH(1,($U$2=GRID!$B$1:$BI$1)*(КАЛЕНДАРЬ!$AA7=GRID!$B$3:$BI$3), 0))*GRID!$B$65,
ROUNDUP(INDEX(GRID!$B$17:$BI$27,MATCH(G$7,GRID!$A$17:$A$27,0),MATCH(1,($U$2=GRID!$B$1:$BI$1)*(КАЛЕНДАРЬ!$AA7=GRID!$B$3:$BI$3), 0))*GRID!$B$65*(1-GRID!$B$69),0))</f>
        <v>#N/A</v>
      </c>
      <c r="I183" s="47" t="e" cm="1">
        <f t="array" ref="I183">IF($I$2="Путешествия с детьми",
INDEX(GRID!$B$4:$BI$14,MATCH(I$7,GRID!$A$4:$A$14,0),MATCH(1,($U$2=GRID!$B$1:$BI$1)*(КАЛЕНДАРЬ!$AA7=GRID!$B$3:$BI$3), 0))*GRID!$B$65,
ROUNDUP(INDEX(GRID!$B$4:$BI$14,MATCH(I$7,GRID!$A$4:$A$14,0),MATCH(1,($U$2=GRID!$B$1:$BI$1)*(КАЛЕНДАРЬ!$AA7=GRID!$B$3:$BI$3),0))*GRID!$B$65*(1-GRID!$B$69),0))</f>
        <v>#N/A</v>
      </c>
      <c r="J183" s="48" t="e" cm="1">
        <f t="array" ref="J183">IF($I$2="Путешествия с детьми",
INDEX(GRID!$B$17:$BI$27,MATCH(I$7,GRID!$A$17:$A$27,0),MATCH(1,($U$2=GRID!$B$1:$BI$1)*(КАЛЕНДАРЬ!$AA7=GRID!$B$3:$BI$3), 0))*GRID!$B$65,
ROUNDUP(INDEX(GRID!$B$17:$BI$27,MATCH(I$7,GRID!$A$17:$A$27,0),MATCH(1,($U$2=GRID!$B$1:$BI$1)*(КАЛЕНДАРЬ!$AA7=GRID!$B$3:$BI$3), 0))*GRID!$B$65*(1-GRID!$B$69),0))</f>
        <v>#N/A</v>
      </c>
      <c r="K183" s="47" cm="1">
        <f t="array" ref="K183">IF($I$2="Путешествия с детьми",
INDEX(GRID!$B$4:$BI$14,MATCH(K$7,GRID!$A$4:$A$14,0),MATCH(1,($U$2=GRID!$B$1:$BI$1)*(КАЛЕНДАРЬ!$AA7=GRID!$B$3:$BI$3), 0))*GRID!$B$65,
ROUNDUP(INDEX(GRID!$B$4:$BI$14,MATCH(K$7,GRID!$A$4:$A$14,0),MATCH(1,($U$2=GRID!$B$1:$BI$1)*(КАЛЕНДАРЬ!$AA7=GRID!$B$3:$BI$3),0))*GRID!$B$65*(1-GRID!$B$69),0))</f>
        <v>28208</v>
      </c>
      <c r="L183" s="48" cm="1">
        <f t="array" ref="L183">IF($I$2="Путешествия с детьми",
INDEX(GRID!$B$17:$BI$27,MATCH(K$7,GRID!$A$17:$A$27,0),MATCH(1,($U$2=GRID!$B$1:$BI$1)*(КАЛЕНДАРЬ!$AA7=GRID!$B$3:$BI$3), 0))*GRID!$B$65,
ROUNDUP(INDEX(GRID!$B$17:$BI$27,MATCH(K$7,GRID!$A$17:$A$27,0),MATCH(1,($U$2=GRID!$B$1:$BI$1)*(КАЛЕНДАРЬ!$AA7=GRID!$B$3:$BI$3), 0))*GRID!$B$65*(1-GRID!$B$69),0))</f>
        <v>30358</v>
      </c>
      <c r="M183" s="47" cm="1">
        <f t="array" ref="M183">IF($I$2="Путешествия с детьми",
INDEX(GRID!$B$4:$BI$14,MATCH(M$7,GRID!$A$4:$A$14,0),MATCH(1,($U$2=GRID!$B$1:$BI$1)*(КАЛЕНДАРЬ!$AA7=GRID!$B$3:$BI$3), 0))*GRID!$B$65,
ROUNDUP(INDEX(GRID!$B$4:$BI$14,MATCH(M$7,GRID!$A$4:$A$14,0),MATCH(1,($U$2=GRID!$B$1:$BI$1)*(КАЛЕНДАРЬ!$AA7=GRID!$B$3:$BI$3),0))*GRID!$B$65*(1-GRID!$B$69),0))</f>
        <v>31218</v>
      </c>
      <c r="N183" s="48" cm="1">
        <f t="array" ref="N183">IF($I$2="Путешествия с детьми",
INDEX(GRID!$B$17:$BI$27,MATCH(M$7,GRID!$A$17:$A$27,0),MATCH(1,($U$2=GRID!$B$1:$BI$1)*(КАЛЕНДАРЬ!$AA7=GRID!$B$3:$BI$3), 0))*GRID!$B$65,
ROUNDUP(INDEX(GRID!$B$17:$BI$27,MATCH(M$7,GRID!$A$17:$A$27,0),MATCH(1,($U$2=GRID!$B$1:$BI$1)*(КАЛЕНДАРЬ!$AA7=GRID!$B$3:$BI$3), 0))*GRID!$B$65*(1-GRID!$B$69),0))</f>
        <v>33368</v>
      </c>
      <c r="O183" s="47" cm="1">
        <f t="array" ref="O183">IF($I$2="Путешествия с детьми",
INDEX(GRID!$B$4:$BI$14,MATCH(O$7,GRID!$A$4:$A$14,0),MATCH(1,($U$2=GRID!$B$1:$BI$1)*(КАЛЕНДАРЬ!$AA7=GRID!$B$3:$BI$3), 0))*GRID!$B$65,
ROUNDUP(INDEX(GRID!$B$4:$BI$14,MATCH(O$7,GRID!$A$4:$A$14,0),MATCH(1,($U$2=GRID!$B$1:$BI$1)*(КАЛЕНДАРЬ!$AA7=GRID!$B$3:$BI$3),0))*GRID!$B$65*(1-GRID!$B$69),0))</f>
        <v>36980</v>
      </c>
      <c r="P183" s="48" cm="1">
        <f t="array" ref="P183">IF($I$2="Путешествия с детьми",
INDEX(GRID!$B$17:$BI$27,MATCH(O$7,GRID!$A$17:$A$27,0),MATCH(1,($U$2=GRID!$B$1:$BI$1)*(КАЛЕНДАРЬ!$AA7=GRID!$B$3:$BI$3), 0))*GRID!$B$65,
ROUNDUP(INDEX(GRID!$B$17:$BI$27,MATCH(O$7,GRID!$A$17:$A$27,0),MATCH(1,($U$2=GRID!$B$1:$BI$1)*(КАЛЕНДАРЬ!$AA7=GRID!$B$3:$BI$3), 0))*GRID!$B$65*(1-GRID!$B$69),0))</f>
        <v>39130</v>
      </c>
      <c r="Q183" s="47" t="e" cm="1">
        <f t="array" ref="Q183">IF($I$2="Путешествия с детьми",
INDEX(GRID!$B$4:$BI$14,MATCH(Q$7,GRID!$A$4:$A$14,0),MATCH(1,($U$2=GRID!$B$1:$BI$1)*(КАЛЕНДАРЬ!$AA7=GRID!$B$3:$BI$3), 0))*GRID!$B$65,
ROUNDUP(INDEX(GRID!$B$4:$BI$14,MATCH(Q$7,GRID!$A$4:$A$14,0),MATCH(1,($U$2=GRID!$B$1:$BI$1)*(КАЛЕНДАРЬ!$AA7=GRID!$B$3:$BI$3),0))*GRID!$B$65*(1-GRID!$B$69),0))</f>
        <v>#N/A</v>
      </c>
      <c r="R183" s="48" t="e" cm="1">
        <f t="array" ref="R183">IF($I$2="Путешествия с детьми",
INDEX(GRID!$B$17:$BI$27,MATCH(Q$7,GRID!$A$17:$A$27,0),MATCH(1,($U$2=GRID!$B$1:$BI$1)*(КАЛЕНДАРЬ!$AA7=GRID!$B$3:$BI$3), 0))*GRID!$B$65,
ROUNDUP(INDEX(GRID!$B$17:$BI$27,MATCH(Q$7,GRID!$A$17:$A$27,0),MATCH(1,($U$2=GRID!$B$1:$BI$1)*(КАЛЕНДАРЬ!$AA7=GRID!$B$3:$BI$3), 0))*GRID!$B$65*(1-GRID!$B$69),0))</f>
        <v>#N/A</v>
      </c>
      <c r="S183" s="47" t="e" cm="1">
        <f t="array" ref="S183">IF($I$2="Путешествия с детьми",
INDEX(GRID!$B$4:$BI$14,MATCH(S$7,GRID!$A$4:$A$14,0),MATCH(1,($U$2=GRID!$B$1:$BI$1)*(КАЛЕНДАРЬ!$AA7=GRID!$B$3:$BI$3), 0))*GRID!$B$65,
ROUNDUP(INDEX(GRID!$B$4:$BI$14,MATCH(S$7,GRID!$A$4:$A$14,0),MATCH(1,($U$2=GRID!$B$1:$BI$1)*(КАЛЕНДАРЬ!$AA7=GRID!$B$3:$BI$3),0))*GRID!$B$65*(1-GRID!$B$69),0))</f>
        <v>#N/A</v>
      </c>
      <c r="T183" s="48" t="e" cm="1">
        <f t="array" ref="T183">IF($I$2="Путешествия с детьми",
INDEX(GRID!$B$17:$BI$27,MATCH(S$7,GRID!$A$17:$A$27,0),MATCH(1,($U$2=GRID!$B$1:$BI$1)*(КАЛЕНДАРЬ!$AA7=GRID!$B$3:$BI$3), 0))*GRID!$B$65,
ROUNDUP(INDEX(GRID!$B$17:$BI$27,MATCH(S$7,GRID!$A$17:$A$27,0),MATCH(1,($U$2=GRID!$B$1:$BI$1)*(КАЛЕНДАРЬ!$AA7=GRID!$B$3:$BI$3), 0))*GRID!$B$65*(1-GRID!$B$69),0))</f>
        <v>#N/A</v>
      </c>
      <c r="U183" s="47" cm="1">
        <f t="array" ref="U183">IF($I$2="Путешествия с детьми",
INDEX(GRID!$B$4:$BI$14,MATCH(U$7,GRID!$A$4:$A$14,0),MATCH(1,($U$2=GRID!$B$1:$BI$1)*(КАЛЕНДАРЬ!$AA7=GRID!$B$3:$BI$3), 0))*GRID!$B$65,
ROUNDUP(INDEX(GRID!$B$4:$BI$14,MATCH(U$7,GRID!$A$4:$A$14,0),MATCH(1,($U$2=GRID!$B$1:$BI$1)*(КАЛЕНДАРЬ!$AA7=GRID!$B$3:$BI$3),0))*GRID!$B$65*(1-GRID!$B$69),0))</f>
        <v>57620</v>
      </c>
      <c r="V183" s="48" cm="1">
        <f t="array" ref="V183">IF($I$2="Путешествия с детьми",
INDEX(GRID!$B$17:$BI$27,MATCH(U$7,GRID!$A$17:$A$27,0),MATCH(1,($U$2=GRID!$B$1:$BI$1)*(КАЛЕНДАРЬ!$AA7=GRID!$B$3:$BI$3), 0))*GRID!$B$65,
ROUNDUP(INDEX(GRID!$B$17:$BI$27,MATCH(U$7,GRID!$A$17:$A$27,0),MATCH(1,($U$2=GRID!$B$1:$BI$1)*(КАЛЕНДАРЬ!$AA7=GRID!$B$3:$BI$3), 0))*GRID!$B$65*(1-GRID!$B$69),0))</f>
        <v>59770</v>
      </c>
      <c r="W183" s="47" cm="1">
        <f t="array" ref="W183">IF($I$2="Путешествия с детьми",
INDEX(GRID!$B$4:$BI$14,MATCH(W$7,GRID!$A$4:$A$14,0),MATCH(1,($U$2=GRID!$B$1:$BI$1)*(КАЛЕНДАРЬ!$AA7=GRID!$B$3:$BI$3), 0))*GRID!$B$65,
ROUNDUP(INDEX(GRID!$B$4:$BI$14,MATCH(W$7,GRID!$A$4:$A$14,0),MATCH(1,($U$2=GRID!$B$1:$BI$1)*(КАЛЕНДАРЬ!$AA7=GRID!$B$3:$BI$3),0))*GRID!$B$65*(1-GRID!$B$69),0))</f>
        <v>221880</v>
      </c>
      <c r="X183" s="48" cm="1">
        <f t="array" ref="X183">IF($I$2="Путешествия с детьми",
INDEX(GRID!$B$17:$BI$27,MATCH(W$7,GRID!$A$17:$A$27,0),MATCH(1,($U$2=GRID!$B$1:$BI$1)*(КАЛЕНДАРЬ!$AA7=GRID!$B$3:$BI$3), 0))*GRID!$B$65,
ROUNDUP(INDEX(GRID!$B$17:$BI$27,MATCH(W$7,GRID!$A$17:$A$27,0),MATCH(1,($U$2=GRID!$B$1:$BI$1)*(КАЛЕНДАРЬ!$AA7=GRID!$B$3:$BI$3), 0))*GRID!$B$65*(1-GRID!$B$69),0))</f>
        <v>224030</v>
      </c>
    </row>
    <row r="184" spans="1:24" hidden="1" x14ac:dyDescent="0.2">
      <c r="A184" s="117" t="s">
        <v>46</v>
      </c>
      <c r="B184" s="117">
        <v>5</v>
      </c>
      <c r="C184" s="138" cm="1">
        <f t="array" ref="C184">IF($I$2="Путешествия с детьми",
INDEX(GRID!$B$4:$BI$14,MATCH(C$7,GRID!$A$4:$A$14,0),MATCH(1,($U$2=GRID!$B$1:$BI$1)*(КАЛЕНДАРЬ!$AA8=GRID!$B$3:$BI$3), 0))*GRID!$B$65,
ROUNDUP(INDEX(GRID!$B$4:$BI$14,MATCH(C$7,GRID!$A$4:$A$14,0),MATCH(1,($U$2=GRID!$B$1:$BI$1)*(КАЛЕНДАРЬ!$AA8=GRID!$B$3:$BI$3),0))*GRID!$B$65*(1-GRID!$B$69),0))</f>
        <v>19780</v>
      </c>
      <c r="D184" s="48" cm="1">
        <f t="array" ref="D184">IF($I$2="Путешествия с детьми",
INDEX(GRID!$B$17:$BI$27,MATCH(C$7,GRID!$A$17:$A$27,0),MATCH(1,($U$2=GRID!$B$1:$BI$1)*(КАЛЕНДАРЬ!$AA8=GRID!$B$3:$BI$3), 0))*GRID!$B$65,
ROUNDUP(INDEX(GRID!$B$17:$BI$27,MATCH(C$7,GRID!$A$17:$A$27,0),MATCH(1,($U$2=GRID!$B$1:$BI$1)*(КАЛЕНДАРЬ!$AA8=GRID!$B$3:$BI$3), 0))*GRID!$B$65*(1-GRID!$B$69),0))</f>
        <v>21930</v>
      </c>
      <c r="E184" s="47" cm="1">
        <f t="array" ref="E184">IF($I$2="Путешествия с детьми",
INDEX(GRID!$B$4:$BI$14,MATCH(E$7,GRID!$A$4:$A$14,0),MATCH(1,($U$2=GRID!$B$1:$BI$1)*(КАЛЕНДАРЬ!$AA8=GRID!$B$3:$BI$3), 0))*GRID!$B$65,
ROUNDUP(INDEX(GRID!$B$4:$BI$14,MATCH(E$7,GRID!$A$4:$A$14,0),MATCH(1,($U$2=GRID!$B$1:$BI$1)*(КАЛЕНДАРЬ!$AA8=GRID!$B$3:$BI$3),0))*GRID!$B$65*(1-GRID!$B$69),0))</f>
        <v>21930</v>
      </c>
      <c r="F184" s="48" cm="1">
        <f t="array" ref="F184">IF($I$2="Путешествия с детьми",
INDEX(GRID!$B$17:$BI$27,MATCH(E$7,GRID!$A$17:$A$27,0),MATCH(1,($U$2=GRID!$B$1:$BI$1)*(КАЛЕНДАРЬ!$AA8=GRID!$B$3:$BI$3), 0))*GRID!$B$65,
ROUNDUP(INDEX(GRID!$B$17:$BI$27,MATCH(E$7,GRID!$A$17:$A$27,0),MATCH(1,($U$2=GRID!$B$1:$BI$1)*(КАЛЕНДАРЬ!$AA8=GRID!$B$3:$BI$3), 0))*GRID!$B$65*(1-GRID!$B$69),0))</f>
        <v>24080</v>
      </c>
      <c r="G184" s="47" t="e" cm="1">
        <f t="array" ref="G184">IF($I$2="Путешествия с детьми",
INDEX(GRID!$B$4:$BI$14,MATCH(G$7,GRID!$A$4:$A$14,0),MATCH(1,($U$2=GRID!$B$1:$BI$1)*(КАЛЕНДАРЬ!$AA8=GRID!$B$3:$BI$3), 0))*GRID!$B$65,
ROUNDUP(INDEX(GRID!$B$4:$BI$14,MATCH(G$7,GRID!$A$4:$A$14,0),MATCH(1,($U$2=GRID!$B$1:$BI$1)*(КАЛЕНДАРЬ!$AA8=GRID!$B$3:$BI$3),0))*GRID!$B$65*(1-GRID!$B$69),0))</f>
        <v>#N/A</v>
      </c>
      <c r="H184" s="48" t="e" cm="1">
        <f t="array" ref="H184">IF($I$2="Путешествия с детьми",
INDEX(GRID!$B$17:$BI$27,MATCH(G$7,GRID!$A$17:$A$27,0),MATCH(1,($U$2=GRID!$B$1:$BI$1)*(КАЛЕНДАРЬ!$AA8=GRID!$B$3:$BI$3), 0))*GRID!$B$65,
ROUNDUP(INDEX(GRID!$B$17:$BI$27,MATCH(G$7,GRID!$A$17:$A$27,0),MATCH(1,($U$2=GRID!$B$1:$BI$1)*(КАЛЕНДАРЬ!$AA8=GRID!$B$3:$BI$3), 0))*GRID!$B$65*(1-GRID!$B$69),0))</f>
        <v>#N/A</v>
      </c>
      <c r="I184" s="47" t="e" cm="1">
        <f t="array" ref="I184">IF($I$2="Путешествия с детьми",
INDEX(GRID!$B$4:$BI$14,MATCH(I$7,GRID!$A$4:$A$14,0),MATCH(1,($U$2=GRID!$B$1:$BI$1)*(КАЛЕНДАРЬ!$AA8=GRID!$B$3:$BI$3), 0))*GRID!$B$65,
ROUNDUP(INDEX(GRID!$B$4:$BI$14,MATCH(I$7,GRID!$A$4:$A$14,0),MATCH(1,($U$2=GRID!$B$1:$BI$1)*(КАЛЕНДАРЬ!$AA8=GRID!$B$3:$BI$3),0))*GRID!$B$65*(1-GRID!$B$69),0))</f>
        <v>#N/A</v>
      </c>
      <c r="J184" s="48" t="e" cm="1">
        <f t="array" ref="J184">IF($I$2="Путешествия с детьми",
INDEX(GRID!$B$17:$BI$27,MATCH(I$7,GRID!$A$17:$A$27,0),MATCH(1,($U$2=GRID!$B$1:$BI$1)*(КАЛЕНДАРЬ!$AA8=GRID!$B$3:$BI$3), 0))*GRID!$B$65,
ROUNDUP(INDEX(GRID!$B$17:$BI$27,MATCH(I$7,GRID!$A$17:$A$27,0),MATCH(1,($U$2=GRID!$B$1:$BI$1)*(КАЛЕНДАРЬ!$AA8=GRID!$B$3:$BI$3), 0))*GRID!$B$65*(1-GRID!$B$69),0))</f>
        <v>#N/A</v>
      </c>
      <c r="K184" s="47" cm="1">
        <f t="array" ref="K184">IF($I$2="Путешествия с детьми",
INDEX(GRID!$B$4:$BI$14,MATCH(K$7,GRID!$A$4:$A$14,0),MATCH(1,($U$2=GRID!$B$1:$BI$1)*(КАЛЕНДАРЬ!$AA8=GRID!$B$3:$BI$3), 0))*GRID!$B$65,
ROUNDUP(INDEX(GRID!$B$4:$BI$14,MATCH(K$7,GRID!$A$4:$A$14,0),MATCH(1,($U$2=GRID!$B$1:$BI$1)*(КАЛЕНДАРЬ!$AA8=GRID!$B$3:$BI$3),0))*GRID!$B$65*(1-GRID!$B$69),0))</f>
        <v>29756</v>
      </c>
      <c r="L184" s="48" cm="1">
        <f t="array" ref="L184">IF($I$2="Путешествия с детьми",
INDEX(GRID!$B$17:$BI$27,MATCH(K$7,GRID!$A$17:$A$27,0),MATCH(1,($U$2=GRID!$B$1:$BI$1)*(КАЛЕНДАРЬ!$AA8=GRID!$B$3:$BI$3), 0))*GRID!$B$65,
ROUNDUP(INDEX(GRID!$B$17:$BI$27,MATCH(K$7,GRID!$A$17:$A$27,0),MATCH(1,($U$2=GRID!$B$1:$BI$1)*(КАЛЕНДАРЬ!$AA8=GRID!$B$3:$BI$3), 0))*GRID!$B$65*(1-GRID!$B$69),0))</f>
        <v>31906</v>
      </c>
      <c r="M184" s="47" cm="1">
        <f t="array" ref="M184">IF($I$2="Путешествия с детьми",
INDEX(GRID!$B$4:$BI$14,MATCH(M$7,GRID!$A$4:$A$14,0),MATCH(1,($U$2=GRID!$B$1:$BI$1)*(КАЛЕНДАРЬ!$AA8=GRID!$B$3:$BI$3), 0))*GRID!$B$65,
ROUNDUP(INDEX(GRID!$B$4:$BI$14,MATCH(M$7,GRID!$A$4:$A$14,0),MATCH(1,($U$2=GRID!$B$1:$BI$1)*(КАЛЕНДАРЬ!$AA8=GRID!$B$3:$BI$3),0))*GRID!$B$65*(1-GRID!$B$69),0))</f>
        <v>32938</v>
      </c>
      <c r="N184" s="48" cm="1">
        <f t="array" ref="N184">IF($I$2="Путешествия с детьми",
INDEX(GRID!$B$17:$BI$27,MATCH(M$7,GRID!$A$17:$A$27,0),MATCH(1,($U$2=GRID!$B$1:$BI$1)*(КАЛЕНДАРЬ!$AA8=GRID!$B$3:$BI$3), 0))*GRID!$B$65,
ROUNDUP(INDEX(GRID!$B$17:$BI$27,MATCH(M$7,GRID!$A$17:$A$27,0),MATCH(1,($U$2=GRID!$B$1:$BI$1)*(КАЛЕНДАРЬ!$AA8=GRID!$B$3:$BI$3), 0))*GRID!$B$65*(1-GRID!$B$69),0))</f>
        <v>35088</v>
      </c>
      <c r="O184" s="47" cm="1">
        <f t="array" ref="O184">IF($I$2="Путешествия с детьми",
INDEX(GRID!$B$4:$BI$14,MATCH(O$7,GRID!$A$4:$A$14,0),MATCH(1,($U$2=GRID!$B$1:$BI$1)*(КАЛЕНДАРЬ!$AA8=GRID!$B$3:$BI$3), 0))*GRID!$B$65,
ROUNDUP(INDEX(GRID!$B$4:$BI$14,MATCH(O$7,GRID!$A$4:$A$14,0),MATCH(1,($U$2=GRID!$B$1:$BI$1)*(КАЛЕНДАРЬ!$AA8=GRID!$B$3:$BI$3),0))*GRID!$B$65*(1-GRID!$B$69),0))</f>
        <v>38528</v>
      </c>
      <c r="P184" s="48" cm="1">
        <f t="array" ref="P184">IF($I$2="Путешествия с детьми",
INDEX(GRID!$B$17:$BI$27,MATCH(O$7,GRID!$A$17:$A$27,0),MATCH(1,($U$2=GRID!$B$1:$BI$1)*(КАЛЕНДАРЬ!$AA8=GRID!$B$3:$BI$3), 0))*GRID!$B$65,
ROUNDUP(INDEX(GRID!$B$17:$BI$27,MATCH(O$7,GRID!$A$17:$A$27,0),MATCH(1,($U$2=GRID!$B$1:$BI$1)*(КАЛЕНДАРЬ!$AA8=GRID!$B$3:$BI$3), 0))*GRID!$B$65*(1-GRID!$B$69),0))</f>
        <v>40678</v>
      </c>
      <c r="Q184" s="47" t="e" cm="1">
        <f t="array" ref="Q184">IF($I$2="Путешествия с детьми",
INDEX(GRID!$B$4:$BI$14,MATCH(Q$7,GRID!$A$4:$A$14,0),MATCH(1,($U$2=GRID!$B$1:$BI$1)*(КАЛЕНДАРЬ!$AA8=GRID!$B$3:$BI$3), 0))*GRID!$B$65,
ROUNDUP(INDEX(GRID!$B$4:$BI$14,MATCH(Q$7,GRID!$A$4:$A$14,0),MATCH(1,($U$2=GRID!$B$1:$BI$1)*(КАЛЕНДАРЬ!$AA8=GRID!$B$3:$BI$3),0))*GRID!$B$65*(1-GRID!$B$69),0))</f>
        <v>#N/A</v>
      </c>
      <c r="R184" s="48" t="e" cm="1">
        <f t="array" ref="R184">IF($I$2="Путешествия с детьми",
INDEX(GRID!$B$17:$BI$27,MATCH(Q$7,GRID!$A$17:$A$27,0),MATCH(1,($U$2=GRID!$B$1:$BI$1)*(КАЛЕНДАРЬ!$AA8=GRID!$B$3:$BI$3), 0))*GRID!$B$65,
ROUNDUP(INDEX(GRID!$B$17:$BI$27,MATCH(Q$7,GRID!$A$17:$A$27,0),MATCH(1,($U$2=GRID!$B$1:$BI$1)*(КАЛЕНДАРЬ!$AA8=GRID!$B$3:$BI$3), 0))*GRID!$B$65*(1-GRID!$B$69),0))</f>
        <v>#N/A</v>
      </c>
      <c r="S184" s="47" t="e" cm="1">
        <f t="array" ref="S184">IF($I$2="Путешествия с детьми",
INDEX(GRID!$B$4:$BI$14,MATCH(S$7,GRID!$A$4:$A$14,0),MATCH(1,($U$2=GRID!$B$1:$BI$1)*(КАЛЕНДАРЬ!$AA8=GRID!$B$3:$BI$3), 0))*GRID!$B$65,
ROUNDUP(INDEX(GRID!$B$4:$BI$14,MATCH(S$7,GRID!$A$4:$A$14,0),MATCH(1,($U$2=GRID!$B$1:$BI$1)*(КАЛЕНДАРЬ!$AA8=GRID!$B$3:$BI$3),0))*GRID!$B$65*(1-GRID!$B$69),0))</f>
        <v>#N/A</v>
      </c>
      <c r="T184" s="48" t="e" cm="1">
        <f t="array" ref="T184">IF($I$2="Путешествия с детьми",
INDEX(GRID!$B$17:$BI$27,MATCH(S$7,GRID!$A$17:$A$27,0),MATCH(1,($U$2=GRID!$B$1:$BI$1)*(КАЛЕНДАРЬ!$AA8=GRID!$B$3:$BI$3), 0))*GRID!$B$65,
ROUNDUP(INDEX(GRID!$B$17:$BI$27,MATCH(S$7,GRID!$A$17:$A$27,0),MATCH(1,($U$2=GRID!$B$1:$BI$1)*(КАЛЕНДАРЬ!$AA8=GRID!$B$3:$BI$3), 0))*GRID!$B$65*(1-GRID!$B$69),0))</f>
        <v>#N/A</v>
      </c>
      <c r="U184" s="47" cm="1">
        <f t="array" ref="U184">IF($I$2="Путешествия с детьми",
INDEX(GRID!$B$4:$BI$14,MATCH(U$7,GRID!$A$4:$A$14,0),MATCH(1,($U$2=GRID!$B$1:$BI$1)*(КАЛЕНДАРЬ!$AA8=GRID!$B$3:$BI$3), 0))*GRID!$B$65,
ROUNDUP(INDEX(GRID!$B$4:$BI$14,MATCH(U$7,GRID!$A$4:$A$14,0),MATCH(1,($U$2=GRID!$B$1:$BI$1)*(КАЛЕНДАРЬ!$AA8=GRID!$B$3:$BI$3),0))*GRID!$B$65*(1-GRID!$B$69),0))</f>
        <v>60200</v>
      </c>
      <c r="V184" s="48" cm="1">
        <f t="array" ref="V184">IF($I$2="Путешествия с детьми",
INDEX(GRID!$B$17:$BI$27,MATCH(U$7,GRID!$A$17:$A$27,0),MATCH(1,($U$2=GRID!$B$1:$BI$1)*(КАЛЕНДАРЬ!$AA8=GRID!$B$3:$BI$3), 0))*GRID!$B$65,
ROUNDUP(INDEX(GRID!$B$17:$BI$27,MATCH(U$7,GRID!$A$17:$A$27,0),MATCH(1,($U$2=GRID!$B$1:$BI$1)*(КАЛЕНДАРЬ!$AA8=GRID!$B$3:$BI$3), 0))*GRID!$B$65*(1-GRID!$B$69),0))</f>
        <v>62350</v>
      </c>
      <c r="W184" s="47" cm="1">
        <f t="array" ref="W184">IF($I$2="Путешествия с детьми",
INDEX(GRID!$B$4:$BI$14,MATCH(W$7,GRID!$A$4:$A$14,0),MATCH(1,($U$2=GRID!$B$1:$BI$1)*(КАЛЕНДАРЬ!$AA8=GRID!$B$3:$BI$3), 0))*GRID!$B$65,
ROUNDUP(INDEX(GRID!$B$4:$BI$14,MATCH(W$7,GRID!$A$4:$A$14,0),MATCH(1,($U$2=GRID!$B$1:$BI$1)*(КАЛЕНДАРЬ!$AA8=GRID!$B$3:$BI$3),0))*GRID!$B$65*(1-GRID!$B$69),0))</f>
        <v>228760</v>
      </c>
      <c r="X184" s="48" cm="1">
        <f t="array" ref="X184">IF($I$2="Путешествия с детьми",
INDEX(GRID!$B$17:$BI$27,MATCH(W$7,GRID!$A$17:$A$27,0),MATCH(1,($U$2=GRID!$B$1:$BI$1)*(КАЛЕНДАРЬ!$AA8=GRID!$B$3:$BI$3), 0))*GRID!$B$65,
ROUNDUP(INDEX(GRID!$B$17:$BI$27,MATCH(W$7,GRID!$A$17:$A$27,0),MATCH(1,($U$2=GRID!$B$1:$BI$1)*(КАЛЕНДАРЬ!$AA8=GRID!$B$3:$BI$3), 0))*GRID!$B$65*(1-GRID!$B$69),0))</f>
        <v>230910</v>
      </c>
    </row>
    <row r="185" spans="1:24" hidden="1" x14ac:dyDescent="0.2">
      <c r="A185" s="117" t="s">
        <v>47</v>
      </c>
      <c r="B185" s="117">
        <v>6</v>
      </c>
      <c r="C185" s="138" cm="1">
        <f t="array" ref="C185">IF($I$2="Путешествия с детьми",
INDEX(GRID!$B$4:$BI$14,MATCH(C$7,GRID!$A$4:$A$14,0),MATCH(1,($U$2=GRID!$B$1:$BI$1)*(КАЛЕНДАРЬ!$AA9=GRID!$B$3:$BI$3), 0))*GRID!$B$65,
ROUNDUP(INDEX(GRID!$B$4:$BI$14,MATCH(C$7,GRID!$A$4:$A$14,0),MATCH(1,($U$2=GRID!$B$1:$BI$1)*(КАЛЕНДАРЬ!$AA9=GRID!$B$3:$BI$3),0))*GRID!$B$65*(1-GRID!$B$69),0))</f>
        <v>19780</v>
      </c>
      <c r="D185" s="48" cm="1">
        <f t="array" ref="D185">IF($I$2="Путешествия с детьми",
INDEX(GRID!$B$17:$BI$27,MATCH(C$7,GRID!$A$17:$A$27,0),MATCH(1,($U$2=GRID!$B$1:$BI$1)*(КАЛЕНДАРЬ!$AA9=GRID!$B$3:$BI$3), 0))*GRID!$B$65,
ROUNDUP(INDEX(GRID!$B$17:$BI$27,MATCH(C$7,GRID!$A$17:$A$27,0),MATCH(1,($U$2=GRID!$B$1:$BI$1)*(КАЛЕНДАРЬ!$AA9=GRID!$B$3:$BI$3), 0))*GRID!$B$65*(1-GRID!$B$69),0))</f>
        <v>21930</v>
      </c>
      <c r="E185" s="47" cm="1">
        <f t="array" ref="E185">IF($I$2="Путешествия с детьми",
INDEX(GRID!$B$4:$BI$14,MATCH(E$7,GRID!$A$4:$A$14,0),MATCH(1,($U$2=GRID!$B$1:$BI$1)*(КАЛЕНДАРЬ!$AA9=GRID!$B$3:$BI$3), 0))*GRID!$B$65,
ROUNDUP(INDEX(GRID!$B$4:$BI$14,MATCH(E$7,GRID!$A$4:$A$14,0),MATCH(1,($U$2=GRID!$B$1:$BI$1)*(КАЛЕНДАРЬ!$AA9=GRID!$B$3:$BI$3),0))*GRID!$B$65*(1-GRID!$B$69),0))</f>
        <v>21930</v>
      </c>
      <c r="F185" s="48" cm="1">
        <f t="array" ref="F185">IF($I$2="Путешествия с детьми",
INDEX(GRID!$B$17:$BI$27,MATCH(E$7,GRID!$A$17:$A$27,0),MATCH(1,($U$2=GRID!$B$1:$BI$1)*(КАЛЕНДАРЬ!$AA9=GRID!$B$3:$BI$3), 0))*GRID!$B$65,
ROUNDUP(INDEX(GRID!$B$17:$BI$27,MATCH(E$7,GRID!$A$17:$A$27,0),MATCH(1,($U$2=GRID!$B$1:$BI$1)*(КАЛЕНДАРЬ!$AA9=GRID!$B$3:$BI$3), 0))*GRID!$B$65*(1-GRID!$B$69),0))</f>
        <v>24080</v>
      </c>
      <c r="G185" s="47" t="e" cm="1">
        <f t="array" ref="G185">IF($I$2="Путешествия с детьми",
INDEX(GRID!$B$4:$BI$14,MATCH(G$7,GRID!$A$4:$A$14,0),MATCH(1,($U$2=GRID!$B$1:$BI$1)*(КАЛЕНДАРЬ!$AA9=GRID!$B$3:$BI$3), 0))*GRID!$B$65,
ROUNDUP(INDEX(GRID!$B$4:$BI$14,MATCH(G$7,GRID!$A$4:$A$14,0),MATCH(1,($U$2=GRID!$B$1:$BI$1)*(КАЛЕНДАРЬ!$AA9=GRID!$B$3:$BI$3),0))*GRID!$B$65*(1-GRID!$B$69),0))</f>
        <v>#N/A</v>
      </c>
      <c r="H185" s="48" t="e" cm="1">
        <f t="array" ref="H185">IF($I$2="Путешествия с детьми",
INDEX(GRID!$B$17:$BI$27,MATCH(G$7,GRID!$A$17:$A$27,0),MATCH(1,($U$2=GRID!$B$1:$BI$1)*(КАЛЕНДАРЬ!$AA9=GRID!$B$3:$BI$3), 0))*GRID!$B$65,
ROUNDUP(INDEX(GRID!$B$17:$BI$27,MATCH(G$7,GRID!$A$17:$A$27,0),MATCH(1,($U$2=GRID!$B$1:$BI$1)*(КАЛЕНДАРЬ!$AA9=GRID!$B$3:$BI$3), 0))*GRID!$B$65*(1-GRID!$B$69),0))</f>
        <v>#N/A</v>
      </c>
      <c r="I185" s="47" t="e" cm="1">
        <f t="array" ref="I185">IF($I$2="Путешествия с детьми",
INDEX(GRID!$B$4:$BI$14,MATCH(I$7,GRID!$A$4:$A$14,0),MATCH(1,($U$2=GRID!$B$1:$BI$1)*(КАЛЕНДАРЬ!$AA9=GRID!$B$3:$BI$3), 0))*GRID!$B$65,
ROUNDUP(INDEX(GRID!$B$4:$BI$14,MATCH(I$7,GRID!$A$4:$A$14,0),MATCH(1,($U$2=GRID!$B$1:$BI$1)*(КАЛЕНДАРЬ!$AA9=GRID!$B$3:$BI$3),0))*GRID!$B$65*(1-GRID!$B$69),0))</f>
        <v>#N/A</v>
      </c>
      <c r="J185" s="48" t="e" cm="1">
        <f t="array" ref="J185">IF($I$2="Путешествия с детьми",
INDEX(GRID!$B$17:$BI$27,MATCH(I$7,GRID!$A$17:$A$27,0),MATCH(1,($U$2=GRID!$B$1:$BI$1)*(КАЛЕНДАРЬ!$AA9=GRID!$B$3:$BI$3), 0))*GRID!$B$65,
ROUNDUP(INDEX(GRID!$B$17:$BI$27,MATCH(I$7,GRID!$A$17:$A$27,0),MATCH(1,($U$2=GRID!$B$1:$BI$1)*(КАЛЕНДАРЬ!$AA9=GRID!$B$3:$BI$3), 0))*GRID!$B$65*(1-GRID!$B$69),0))</f>
        <v>#N/A</v>
      </c>
      <c r="K185" s="47" cm="1">
        <f t="array" ref="K185">IF($I$2="Путешествия с детьми",
INDEX(GRID!$B$4:$BI$14,MATCH(K$7,GRID!$A$4:$A$14,0),MATCH(1,($U$2=GRID!$B$1:$BI$1)*(КАЛЕНДАРЬ!$AA9=GRID!$B$3:$BI$3), 0))*GRID!$B$65,
ROUNDUP(INDEX(GRID!$B$4:$BI$14,MATCH(K$7,GRID!$A$4:$A$14,0),MATCH(1,($U$2=GRID!$B$1:$BI$1)*(КАЛЕНДАРЬ!$AA9=GRID!$B$3:$BI$3),0))*GRID!$B$65*(1-GRID!$B$69),0))</f>
        <v>29756</v>
      </c>
      <c r="L185" s="48" cm="1">
        <f t="array" ref="L185">IF($I$2="Путешествия с детьми",
INDEX(GRID!$B$17:$BI$27,MATCH(K$7,GRID!$A$17:$A$27,0),MATCH(1,($U$2=GRID!$B$1:$BI$1)*(КАЛЕНДАРЬ!$AA9=GRID!$B$3:$BI$3), 0))*GRID!$B$65,
ROUNDUP(INDEX(GRID!$B$17:$BI$27,MATCH(K$7,GRID!$A$17:$A$27,0),MATCH(1,($U$2=GRID!$B$1:$BI$1)*(КАЛЕНДАРЬ!$AA9=GRID!$B$3:$BI$3), 0))*GRID!$B$65*(1-GRID!$B$69),0))</f>
        <v>31906</v>
      </c>
      <c r="M185" s="47" cm="1">
        <f t="array" ref="M185">IF($I$2="Путешествия с детьми",
INDEX(GRID!$B$4:$BI$14,MATCH(M$7,GRID!$A$4:$A$14,0),MATCH(1,($U$2=GRID!$B$1:$BI$1)*(КАЛЕНДАРЬ!$AA9=GRID!$B$3:$BI$3), 0))*GRID!$B$65,
ROUNDUP(INDEX(GRID!$B$4:$BI$14,MATCH(M$7,GRID!$A$4:$A$14,0),MATCH(1,($U$2=GRID!$B$1:$BI$1)*(КАЛЕНДАРЬ!$AA9=GRID!$B$3:$BI$3),0))*GRID!$B$65*(1-GRID!$B$69),0))</f>
        <v>32938</v>
      </c>
      <c r="N185" s="48" cm="1">
        <f t="array" ref="N185">IF($I$2="Путешествия с детьми",
INDEX(GRID!$B$17:$BI$27,MATCH(M$7,GRID!$A$17:$A$27,0),MATCH(1,($U$2=GRID!$B$1:$BI$1)*(КАЛЕНДАРЬ!$AA9=GRID!$B$3:$BI$3), 0))*GRID!$B$65,
ROUNDUP(INDEX(GRID!$B$17:$BI$27,MATCH(M$7,GRID!$A$17:$A$27,0),MATCH(1,($U$2=GRID!$B$1:$BI$1)*(КАЛЕНДАРЬ!$AA9=GRID!$B$3:$BI$3), 0))*GRID!$B$65*(1-GRID!$B$69),0))</f>
        <v>35088</v>
      </c>
      <c r="O185" s="47" cm="1">
        <f t="array" ref="O185">IF($I$2="Путешествия с детьми",
INDEX(GRID!$B$4:$BI$14,MATCH(O$7,GRID!$A$4:$A$14,0),MATCH(1,($U$2=GRID!$B$1:$BI$1)*(КАЛЕНДАРЬ!$AA9=GRID!$B$3:$BI$3), 0))*GRID!$B$65,
ROUNDUP(INDEX(GRID!$B$4:$BI$14,MATCH(O$7,GRID!$A$4:$A$14,0),MATCH(1,($U$2=GRID!$B$1:$BI$1)*(КАЛЕНДАРЬ!$AA9=GRID!$B$3:$BI$3),0))*GRID!$B$65*(1-GRID!$B$69),0))</f>
        <v>38528</v>
      </c>
      <c r="P185" s="48" cm="1">
        <f t="array" ref="P185">IF($I$2="Путешествия с детьми",
INDEX(GRID!$B$17:$BI$27,MATCH(O$7,GRID!$A$17:$A$27,0),MATCH(1,($U$2=GRID!$B$1:$BI$1)*(КАЛЕНДАРЬ!$AA9=GRID!$B$3:$BI$3), 0))*GRID!$B$65,
ROUNDUP(INDEX(GRID!$B$17:$BI$27,MATCH(O$7,GRID!$A$17:$A$27,0),MATCH(1,($U$2=GRID!$B$1:$BI$1)*(КАЛЕНДАРЬ!$AA9=GRID!$B$3:$BI$3), 0))*GRID!$B$65*(1-GRID!$B$69),0))</f>
        <v>40678</v>
      </c>
      <c r="Q185" s="47" t="e" cm="1">
        <f t="array" ref="Q185">IF($I$2="Путешествия с детьми",
INDEX(GRID!$B$4:$BI$14,MATCH(Q$7,GRID!$A$4:$A$14,0),MATCH(1,($U$2=GRID!$B$1:$BI$1)*(КАЛЕНДАРЬ!$AA9=GRID!$B$3:$BI$3), 0))*GRID!$B$65,
ROUNDUP(INDEX(GRID!$B$4:$BI$14,MATCH(Q$7,GRID!$A$4:$A$14,0),MATCH(1,($U$2=GRID!$B$1:$BI$1)*(КАЛЕНДАРЬ!$AA9=GRID!$B$3:$BI$3),0))*GRID!$B$65*(1-GRID!$B$69),0))</f>
        <v>#N/A</v>
      </c>
      <c r="R185" s="48" t="e" cm="1">
        <f t="array" ref="R185">IF($I$2="Путешествия с детьми",
INDEX(GRID!$B$17:$BI$27,MATCH(Q$7,GRID!$A$17:$A$27,0),MATCH(1,($U$2=GRID!$B$1:$BI$1)*(КАЛЕНДАРЬ!$AA9=GRID!$B$3:$BI$3), 0))*GRID!$B$65,
ROUNDUP(INDEX(GRID!$B$17:$BI$27,MATCH(Q$7,GRID!$A$17:$A$27,0),MATCH(1,($U$2=GRID!$B$1:$BI$1)*(КАЛЕНДАРЬ!$AA9=GRID!$B$3:$BI$3), 0))*GRID!$B$65*(1-GRID!$B$69),0))</f>
        <v>#N/A</v>
      </c>
      <c r="S185" s="47" t="e" cm="1">
        <f t="array" ref="S185">IF($I$2="Путешествия с детьми",
INDEX(GRID!$B$4:$BI$14,MATCH(S$7,GRID!$A$4:$A$14,0),MATCH(1,($U$2=GRID!$B$1:$BI$1)*(КАЛЕНДАРЬ!$AA9=GRID!$B$3:$BI$3), 0))*GRID!$B$65,
ROUNDUP(INDEX(GRID!$B$4:$BI$14,MATCH(S$7,GRID!$A$4:$A$14,0),MATCH(1,($U$2=GRID!$B$1:$BI$1)*(КАЛЕНДАРЬ!$AA9=GRID!$B$3:$BI$3),0))*GRID!$B$65*(1-GRID!$B$69),0))</f>
        <v>#N/A</v>
      </c>
      <c r="T185" s="48" t="e" cm="1">
        <f t="array" ref="T185">IF($I$2="Путешествия с детьми",
INDEX(GRID!$B$17:$BI$27,MATCH(S$7,GRID!$A$17:$A$27,0),MATCH(1,($U$2=GRID!$B$1:$BI$1)*(КАЛЕНДАРЬ!$AA9=GRID!$B$3:$BI$3), 0))*GRID!$B$65,
ROUNDUP(INDEX(GRID!$B$17:$BI$27,MATCH(S$7,GRID!$A$17:$A$27,0),MATCH(1,($U$2=GRID!$B$1:$BI$1)*(КАЛЕНДАРЬ!$AA9=GRID!$B$3:$BI$3), 0))*GRID!$B$65*(1-GRID!$B$69),0))</f>
        <v>#N/A</v>
      </c>
      <c r="U185" s="47" cm="1">
        <f t="array" ref="U185">IF($I$2="Путешествия с детьми",
INDEX(GRID!$B$4:$BI$14,MATCH(U$7,GRID!$A$4:$A$14,0),MATCH(1,($U$2=GRID!$B$1:$BI$1)*(КАЛЕНДАРЬ!$AA9=GRID!$B$3:$BI$3), 0))*GRID!$B$65,
ROUNDUP(INDEX(GRID!$B$4:$BI$14,MATCH(U$7,GRID!$A$4:$A$14,0),MATCH(1,($U$2=GRID!$B$1:$BI$1)*(КАЛЕНДАРЬ!$AA9=GRID!$B$3:$BI$3),0))*GRID!$B$65*(1-GRID!$B$69),0))</f>
        <v>60200</v>
      </c>
      <c r="V185" s="48" cm="1">
        <f t="array" ref="V185">IF($I$2="Путешествия с детьми",
INDEX(GRID!$B$17:$BI$27,MATCH(U$7,GRID!$A$17:$A$27,0),MATCH(1,($U$2=GRID!$B$1:$BI$1)*(КАЛЕНДАРЬ!$AA9=GRID!$B$3:$BI$3), 0))*GRID!$B$65,
ROUNDUP(INDEX(GRID!$B$17:$BI$27,MATCH(U$7,GRID!$A$17:$A$27,0),MATCH(1,($U$2=GRID!$B$1:$BI$1)*(КАЛЕНДАРЬ!$AA9=GRID!$B$3:$BI$3), 0))*GRID!$B$65*(1-GRID!$B$69),0))</f>
        <v>62350</v>
      </c>
      <c r="W185" s="47" cm="1">
        <f t="array" ref="W185">IF($I$2="Путешествия с детьми",
INDEX(GRID!$B$4:$BI$14,MATCH(W$7,GRID!$A$4:$A$14,0),MATCH(1,($U$2=GRID!$B$1:$BI$1)*(КАЛЕНДАРЬ!$AA9=GRID!$B$3:$BI$3), 0))*GRID!$B$65,
ROUNDUP(INDEX(GRID!$B$4:$BI$14,MATCH(W$7,GRID!$A$4:$A$14,0),MATCH(1,($U$2=GRID!$B$1:$BI$1)*(КАЛЕНДАРЬ!$AA9=GRID!$B$3:$BI$3),0))*GRID!$B$65*(1-GRID!$B$69),0))</f>
        <v>228760</v>
      </c>
      <c r="X185" s="48" cm="1">
        <f t="array" ref="X185">IF($I$2="Путешествия с детьми",
INDEX(GRID!$B$17:$BI$27,MATCH(W$7,GRID!$A$17:$A$27,0),MATCH(1,($U$2=GRID!$B$1:$BI$1)*(КАЛЕНДАРЬ!$AA9=GRID!$B$3:$BI$3), 0))*GRID!$B$65,
ROUNDUP(INDEX(GRID!$B$17:$BI$27,MATCH(W$7,GRID!$A$17:$A$27,0),MATCH(1,($U$2=GRID!$B$1:$BI$1)*(КАЛЕНДАРЬ!$AA9=GRID!$B$3:$BI$3), 0))*GRID!$B$65*(1-GRID!$B$69),0))</f>
        <v>230910</v>
      </c>
    </row>
    <row r="186" spans="1:24" hidden="1" x14ac:dyDescent="0.2">
      <c r="A186" s="117" t="s">
        <v>48</v>
      </c>
      <c r="B186" s="117">
        <v>7</v>
      </c>
      <c r="C186" s="138" cm="1">
        <f t="array" ref="C186">IF($I$2="Путешествия с детьми",
INDEX(GRID!$B$4:$BI$14,MATCH(C$7,GRID!$A$4:$A$14,0),MATCH(1,($U$2=GRID!$B$1:$BI$1)*(КАЛЕНДАРЬ!$AA10=GRID!$B$3:$BI$3), 0))*GRID!$B$65,
ROUNDUP(INDEX(GRID!$B$4:$BI$14,MATCH(C$7,GRID!$A$4:$A$14,0),MATCH(1,($U$2=GRID!$B$1:$BI$1)*(КАЛЕНДАРЬ!$AA10=GRID!$B$3:$BI$3),0))*GRID!$B$65*(1-GRID!$B$69),0))</f>
        <v>18920</v>
      </c>
      <c r="D186" s="48" cm="1">
        <f t="array" ref="D186">IF($I$2="Путешествия с детьми",
INDEX(GRID!$B$17:$BI$27,MATCH(C$7,GRID!$A$17:$A$27,0),MATCH(1,($U$2=GRID!$B$1:$BI$1)*(КАЛЕНДАРЬ!$AA10=GRID!$B$3:$BI$3), 0))*GRID!$B$65,
ROUNDUP(INDEX(GRID!$B$17:$BI$27,MATCH(C$7,GRID!$A$17:$A$27,0),MATCH(1,($U$2=GRID!$B$1:$BI$1)*(КАЛЕНДАРЬ!$AA10=GRID!$B$3:$BI$3), 0))*GRID!$B$65*(1-GRID!$B$69),0))</f>
        <v>21070</v>
      </c>
      <c r="E186" s="47" cm="1">
        <f t="array" ref="E186">IF($I$2="Путешествия с детьми",
INDEX(GRID!$B$4:$BI$14,MATCH(E$7,GRID!$A$4:$A$14,0),MATCH(1,($U$2=GRID!$B$1:$BI$1)*(КАЛЕНДАРЬ!$AA10=GRID!$B$3:$BI$3), 0))*GRID!$B$65,
ROUNDUP(INDEX(GRID!$B$4:$BI$14,MATCH(E$7,GRID!$A$4:$A$14,0),MATCH(1,($U$2=GRID!$B$1:$BI$1)*(КАЛЕНДАРЬ!$AA10=GRID!$B$3:$BI$3),0))*GRID!$B$65*(1-GRID!$B$69),0))</f>
        <v>20898</v>
      </c>
      <c r="F186" s="48" cm="1">
        <f t="array" ref="F186">IF($I$2="Путешествия с детьми",
INDEX(GRID!$B$17:$BI$27,MATCH(E$7,GRID!$A$17:$A$27,0),MATCH(1,($U$2=GRID!$B$1:$BI$1)*(КАЛЕНДАРЬ!$AA10=GRID!$B$3:$BI$3), 0))*GRID!$B$65,
ROUNDUP(INDEX(GRID!$B$17:$BI$27,MATCH(E$7,GRID!$A$17:$A$27,0),MATCH(1,($U$2=GRID!$B$1:$BI$1)*(КАЛЕНДАРЬ!$AA10=GRID!$B$3:$BI$3), 0))*GRID!$B$65*(1-GRID!$B$69),0))</f>
        <v>23048</v>
      </c>
      <c r="G186" s="47" t="e" cm="1">
        <f t="array" ref="G186">IF($I$2="Путешествия с детьми",
INDEX(GRID!$B$4:$BI$14,MATCH(G$7,GRID!$A$4:$A$14,0),MATCH(1,($U$2=GRID!$B$1:$BI$1)*(КАЛЕНДАРЬ!$AA10=GRID!$B$3:$BI$3), 0))*GRID!$B$65,
ROUNDUP(INDEX(GRID!$B$4:$BI$14,MATCH(G$7,GRID!$A$4:$A$14,0),MATCH(1,($U$2=GRID!$B$1:$BI$1)*(КАЛЕНДАРЬ!$AA10=GRID!$B$3:$BI$3),0))*GRID!$B$65*(1-GRID!$B$69),0))</f>
        <v>#N/A</v>
      </c>
      <c r="H186" s="48" t="e" cm="1">
        <f t="array" ref="H186">IF($I$2="Путешествия с детьми",
INDEX(GRID!$B$17:$BI$27,MATCH(G$7,GRID!$A$17:$A$27,0),MATCH(1,($U$2=GRID!$B$1:$BI$1)*(КАЛЕНДАРЬ!$AA10=GRID!$B$3:$BI$3), 0))*GRID!$B$65,
ROUNDUP(INDEX(GRID!$B$17:$BI$27,MATCH(G$7,GRID!$A$17:$A$27,0),MATCH(1,($U$2=GRID!$B$1:$BI$1)*(КАЛЕНДАРЬ!$AA10=GRID!$B$3:$BI$3), 0))*GRID!$B$65*(1-GRID!$B$69),0))</f>
        <v>#N/A</v>
      </c>
      <c r="I186" s="47" t="e" cm="1">
        <f t="array" ref="I186">IF($I$2="Путешествия с детьми",
INDEX(GRID!$B$4:$BI$14,MATCH(I$7,GRID!$A$4:$A$14,0),MATCH(1,($U$2=GRID!$B$1:$BI$1)*(КАЛЕНДАРЬ!$AA10=GRID!$B$3:$BI$3), 0))*GRID!$B$65,
ROUNDUP(INDEX(GRID!$B$4:$BI$14,MATCH(I$7,GRID!$A$4:$A$14,0),MATCH(1,($U$2=GRID!$B$1:$BI$1)*(КАЛЕНДАРЬ!$AA10=GRID!$B$3:$BI$3),0))*GRID!$B$65*(1-GRID!$B$69),0))</f>
        <v>#N/A</v>
      </c>
      <c r="J186" s="48" t="e" cm="1">
        <f t="array" ref="J186">IF($I$2="Путешествия с детьми",
INDEX(GRID!$B$17:$BI$27,MATCH(I$7,GRID!$A$17:$A$27,0),MATCH(1,($U$2=GRID!$B$1:$BI$1)*(КАЛЕНДАРЬ!$AA10=GRID!$B$3:$BI$3), 0))*GRID!$B$65,
ROUNDUP(INDEX(GRID!$B$17:$BI$27,MATCH(I$7,GRID!$A$17:$A$27,0),MATCH(1,($U$2=GRID!$B$1:$BI$1)*(КАЛЕНДАРЬ!$AA10=GRID!$B$3:$BI$3), 0))*GRID!$B$65*(1-GRID!$B$69),0))</f>
        <v>#N/A</v>
      </c>
      <c r="K186" s="47" cm="1">
        <f t="array" ref="K186">IF($I$2="Путешествия с детьми",
INDEX(GRID!$B$4:$BI$14,MATCH(K$7,GRID!$A$4:$A$14,0),MATCH(1,($U$2=GRID!$B$1:$BI$1)*(КАЛЕНДАРЬ!$AA10=GRID!$B$3:$BI$3), 0))*GRID!$B$65,
ROUNDUP(INDEX(GRID!$B$4:$BI$14,MATCH(K$7,GRID!$A$4:$A$14,0),MATCH(1,($U$2=GRID!$B$1:$BI$1)*(КАЛЕНДАРЬ!$AA10=GRID!$B$3:$BI$3),0))*GRID!$B$65*(1-GRID!$B$69),0))</f>
        <v>28208</v>
      </c>
      <c r="L186" s="48" cm="1">
        <f t="array" ref="L186">IF($I$2="Путешествия с детьми",
INDEX(GRID!$B$17:$BI$27,MATCH(K$7,GRID!$A$17:$A$27,0),MATCH(1,($U$2=GRID!$B$1:$BI$1)*(КАЛЕНДАРЬ!$AA10=GRID!$B$3:$BI$3), 0))*GRID!$B$65,
ROUNDUP(INDEX(GRID!$B$17:$BI$27,MATCH(K$7,GRID!$A$17:$A$27,0),MATCH(1,($U$2=GRID!$B$1:$BI$1)*(КАЛЕНДАРЬ!$AA10=GRID!$B$3:$BI$3), 0))*GRID!$B$65*(1-GRID!$B$69),0))</f>
        <v>30358</v>
      </c>
      <c r="M186" s="47" cm="1">
        <f t="array" ref="M186">IF($I$2="Путешествия с детьми",
INDEX(GRID!$B$4:$BI$14,MATCH(M$7,GRID!$A$4:$A$14,0),MATCH(1,($U$2=GRID!$B$1:$BI$1)*(КАЛЕНДАРЬ!$AA10=GRID!$B$3:$BI$3), 0))*GRID!$B$65,
ROUNDUP(INDEX(GRID!$B$4:$BI$14,MATCH(M$7,GRID!$A$4:$A$14,0),MATCH(1,($U$2=GRID!$B$1:$BI$1)*(КАЛЕНДАРЬ!$AA10=GRID!$B$3:$BI$3),0))*GRID!$B$65*(1-GRID!$B$69),0))</f>
        <v>31218</v>
      </c>
      <c r="N186" s="48" cm="1">
        <f t="array" ref="N186">IF($I$2="Путешествия с детьми",
INDEX(GRID!$B$17:$BI$27,MATCH(M$7,GRID!$A$17:$A$27,0),MATCH(1,($U$2=GRID!$B$1:$BI$1)*(КАЛЕНДАРЬ!$AA10=GRID!$B$3:$BI$3), 0))*GRID!$B$65,
ROUNDUP(INDEX(GRID!$B$17:$BI$27,MATCH(M$7,GRID!$A$17:$A$27,0),MATCH(1,($U$2=GRID!$B$1:$BI$1)*(КАЛЕНДАРЬ!$AA10=GRID!$B$3:$BI$3), 0))*GRID!$B$65*(1-GRID!$B$69),0))</f>
        <v>33368</v>
      </c>
      <c r="O186" s="47" cm="1">
        <f t="array" ref="O186">IF($I$2="Путешествия с детьми",
INDEX(GRID!$B$4:$BI$14,MATCH(O$7,GRID!$A$4:$A$14,0),MATCH(1,($U$2=GRID!$B$1:$BI$1)*(КАЛЕНДАРЬ!$AA10=GRID!$B$3:$BI$3), 0))*GRID!$B$65,
ROUNDUP(INDEX(GRID!$B$4:$BI$14,MATCH(O$7,GRID!$A$4:$A$14,0),MATCH(1,($U$2=GRID!$B$1:$BI$1)*(КАЛЕНДАРЬ!$AA10=GRID!$B$3:$BI$3),0))*GRID!$B$65*(1-GRID!$B$69),0))</f>
        <v>36980</v>
      </c>
      <c r="P186" s="48" cm="1">
        <f t="array" ref="P186">IF($I$2="Путешествия с детьми",
INDEX(GRID!$B$17:$BI$27,MATCH(O$7,GRID!$A$17:$A$27,0),MATCH(1,($U$2=GRID!$B$1:$BI$1)*(КАЛЕНДАРЬ!$AA10=GRID!$B$3:$BI$3), 0))*GRID!$B$65,
ROUNDUP(INDEX(GRID!$B$17:$BI$27,MATCH(O$7,GRID!$A$17:$A$27,0),MATCH(1,($U$2=GRID!$B$1:$BI$1)*(КАЛЕНДАРЬ!$AA10=GRID!$B$3:$BI$3), 0))*GRID!$B$65*(1-GRID!$B$69),0))</f>
        <v>39130</v>
      </c>
      <c r="Q186" s="47" t="e" cm="1">
        <f t="array" ref="Q186">IF($I$2="Путешествия с детьми",
INDEX(GRID!$B$4:$BI$14,MATCH(Q$7,GRID!$A$4:$A$14,0),MATCH(1,($U$2=GRID!$B$1:$BI$1)*(КАЛЕНДАРЬ!$AA10=GRID!$B$3:$BI$3), 0))*GRID!$B$65,
ROUNDUP(INDEX(GRID!$B$4:$BI$14,MATCH(Q$7,GRID!$A$4:$A$14,0),MATCH(1,($U$2=GRID!$B$1:$BI$1)*(КАЛЕНДАРЬ!$AA10=GRID!$B$3:$BI$3),0))*GRID!$B$65*(1-GRID!$B$69),0))</f>
        <v>#N/A</v>
      </c>
      <c r="R186" s="48" t="e" cm="1">
        <f t="array" ref="R186">IF($I$2="Путешествия с детьми",
INDEX(GRID!$B$17:$BI$27,MATCH(Q$7,GRID!$A$17:$A$27,0),MATCH(1,($U$2=GRID!$B$1:$BI$1)*(КАЛЕНДАРЬ!$AA10=GRID!$B$3:$BI$3), 0))*GRID!$B$65,
ROUNDUP(INDEX(GRID!$B$17:$BI$27,MATCH(Q$7,GRID!$A$17:$A$27,0),MATCH(1,($U$2=GRID!$B$1:$BI$1)*(КАЛЕНДАРЬ!$AA10=GRID!$B$3:$BI$3), 0))*GRID!$B$65*(1-GRID!$B$69),0))</f>
        <v>#N/A</v>
      </c>
      <c r="S186" s="47" t="e" cm="1">
        <f t="array" ref="S186">IF($I$2="Путешествия с детьми",
INDEX(GRID!$B$4:$BI$14,MATCH(S$7,GRID!$A$4:$A$14,0),MATCH(1,($U$2=GRID!$B$1:$BI$1)*(КАЛЕНДАРЬ!$AA10=GRID!$B$3:$BI$3), 0))*GRID!$B$65,
ROUNDUP(INDEX(GRID!$B$4:$BI$14,MATCH(S$7,GRID!$A$4:$A$14,0),MATCH(1,($U$2=GRID!$B$1:$BI$1)*(КАЛЕНДАРЬ!$AA10=GRID!$B$3:$BI$3),0))*GRID!$B$65*(1-GRID!$B$69),0))</f>
        <v>#N/A</v>
      </c>
      <c r="T186" s="48" t="e" cm="1">
        <f t="array" ref="T186">IF($I$2="Путешествия с детьми",
INDEX(GRID!$B$17:$BI$27,MATCH(S$7,GRID!$A$17:$A$27,0),MATCH(1,($U$2=GRID!$B$1:$BI$1)*(КАЛЕНДАРЬ!$AA10=GRID!$B$3:$BI$3), 0))*GRID!$B$65,
ROUNDUP(INDEX(GRID!$B$17:$BI$27,MATCH(S$7,GRID!$A$17:$A$27,0),MATCH(1,($U$2=GRID!$B$1:$BI$1)*(КАЛЕНДАРЬ!$AA10=GRID!$B$3:$BI$3), 0))*GRID!$B$65*(1-GRID!$B$69),0))</f>
        <v>#N/A</v>
      </c>
      <c r="U186" s="47" cm="1">
        <f t="array" ref="U186">IF($I$2="Путешествия с детьми",
INDEX(GRID!$B$4:$BI$14,MATCH(U$7,GRID!$A$4:$A$14,0),MATCH(1,($U$2=GRID!$B$1:$BI$1)*(КАЛЕНДАРЬ!$AA10=GRID!$B$3:$BI$3), 0))*GRID!$B$65,
ROUNDUP(INDEX(GRID!$B$4:$BI$14,MATCH(U$7,GRID!$A$4:$A$14,0),MATCH(1,($U$2=GRID!$B$1:$BI$1)*(КАЛЕНДАРЬ!$AA10=GRID!$B$3:$BI$3),0))*GRID!$B$65*(1-GRID!$B$69),0))</f>
        <v>57620</v>
      </c>
      <c r="V186" s="48" cm="1">
        <f t="array" ref="V186">IF($I$2="Путешествия с детьми",
INDEX(GRID!$B$17:$BI$27,MATCH(U$7,GRID!$A$17:$A$27,0),MATCH(1,($U$2=GRID!$B$1:$BI$1)*(КАЛЕНДАРЬ!$AA10=GRID!$B$3:$BI$3), 0))*GRID!$B$65,
ROUNDUP(INDEX(GRID!$B$17:$BI$27,MATCH(U$7,GRID!$A$17:$A$27,0),MATCH(1,($U$2=GRID!$B$1:$BI$1)*(КАЛЕНДАРЬ!$AA10=GRID!$B$3:$BI$3), 0))*GRID!$B$65*(1-GRID!$B$69),0))</f>
        <v>59770</v>
      </c>
      <c r="W186" s="47" cm="1">
        <f t="array" ref="W186">IF($I$2="Путешествия с детьми",
INDEX(GRID!$B$4:$BI$14,MATCH(W$7,GRID!$A$4:$A$14,0),MATCH(1,($U$2=GRID!$B$1:$BI$1)*(КАЛЕНДАРЬ!$AA10=GRID!$B$3:$BI$3), 0))*GRID!$B$65,
ROUNDUP(INDEX(GRID!$B$4:$BI$14,MATCH(W$7,GRID!$A$4:$A$14,0),MATCH(1,($U$2=GRID!$B$1:$BI$1)*(КАЛЕНДАРЬ!$AA10=GRID!$B$3:$BI$3),0))*GRID!$B$65*(1-GRID!$B$69),0))</f>
        <v>221880</v>
      </c>
      <c r="X186" s="48" cm="1">
        <f t="array" ref="X186">IF($I$2="Путешествия с детьми",
INDEX(GRID!$B$17:$BI$27,MATCH(W$7,GRID!$A$17:$A$27,0),MATCH(1,($U$2=GRID!$B$1:$BI$1)*(КАЛЕНДАРЬ!$AA10=GRID!$B$3:$BI$3), 0))*GRID!$B$65,
ROUNDUP(INDEX(GRID!$B$17:$BI$27,MATCH(W$7,GRID!$A$17:$A$27,0),MATCH(1,($U$2=GRID!$B$1:$BI$1)*(КАЛЕНДАРЬ!$AA10=GRID!$B$3:$BI$3), 0))*GRID!$B$65*(1-GRID!$B$69),0))</f>
        <v>224030</v>
      </c>
    </row>
    <row r="187" spans="1:24" hidden="1" x14ac:dyDescent="0.2">
      <c r="A187" s="117" t="s">
        <v>42</v>
      </c>
      <c r="B187" s="117">
        <v>8</v>
      </c>
      <c r="C187" s="138" cm="1">
        <f t="array" ref="C187">IF($I$2="Путешествия с детьми",
INDEX(GRID!$B$4:$BI$14,MATCH(C$7,GRID!$A$4:$A$14,0),MATCH(1,($U$2=GRID!$B$1:$BI$1)*(КАЛЕНДАРЬ!$AA11=GRID!$B$3:$BI$3), 0))*GRID!$B$65,
ROUNDUP(INDEX(GRID!$B$4:$BI$14,MATCH(C$7,GRID!$A$4:$A$14,0),MATCH(1,($U$2=GRID!$B$1:$BI$1)*(КАЛЕНДАРЬ!$AA11=GRID!$B$3:$BI$3),0))*GRID!$B$65*(1-GRID!$B$69),0))</f>
        <v>18920</v>
      </c>
      <c r="D187" s="48" cm="1">
        <f t="array" ref="D187">IF($I$2="Путешествия с детьми",
INDEX(GRID!$B$17:$BI$27,MATCH(C$7,GRID!$A$17:$A$27,0),MATCH(1,($U$2=GRID!$B$1:$BI$1)*(КАЛЕНДАРЬ!$AA11=GRID!$B$3:$BI$3), 0))*GRID!$B$65,
ROUNDUP(INDEX(GRID!$B$17:$BI$27,MATCH(C$7,GRID!$A$17:$A$27,0),MATCH(1,($U$2=GRID!$B$1:$BI$1)*(КАЛЕНДАРЬ!$AA11=GRID!$B$3:$BI$3), 0))*GRID!$B$65*(1-GRID!$B$69),0))</f>
        <v>21070</v>
      </c>
      <c r="E187" s="47" cm="1">
        <f t="array" ref="E187">IF($I$2="Путешествия с детьми",
INDEX(GRID!$B$4:$BI$14,MATCH(E$7,GRID!$A$4:$A$14,0),MATCH(1,($U$2=GRID!$B$1:$BI$1)*(КАЛЕНДАРЬ!$AA11=GRID!$B$3:$BI$3), 0))*GRID!$B$65,
ROUNDUP(INDEX(GRID!$B$4:$BI$14,MATCH(E$7,GRID!$A$4:$A$14,0),MATCH(1,($U$2=GRID!$B$1:$BI$1)*(КАЛЕНДАРЬ!$AA11=GRID!$B$3:$BI$3),0))*GRID!$B$65*(1-GRID!$B$69),0))</f>
        <v>20898</v>
      </c>
      <c r="F187" s="48" cm="1">
        <f t="array" ref="F187">IF($I$2="Путешествия с детьми",
INDEX(GRID!$B$17:$BI$27,MATCH(E$7,GRID!$A$17:$A$27,0),MATCH(1,($U$2=GRID!$B$1:$BI$1)*(КАЛЕНДАРЬ!$AA11=GRID!$B$3:$BI$3), 0))*GRID!$B$65,
ROUNDUP(INDEX(GRID!$B$17:$BI$27,MATCH(E$7,GRID!$A$17:$A$27,0),MATCH(1,($U$2=GRID!$B$1:$BI$1)*(КАЛЕНДАРЬ!$AA11=GRID!$B$3:$BI$3), 0))*GRID!$B$65*(1-GRID!$B$69),0))</f>
        <v>23048</v>
      </c>
      <c r="G187" s="47" t="e" cm="1">
        <f t="array" ref="G187">IF($I$2="Путешествия с детьми",
INDEX(GRID!$B$4:$BI$14,MATCH(G$7,GRID!$A$4:$A$14,0),MATCH(1,($U$2=GRID!$B$1:$BI$1)*(КАЛЕНДАРЬ!$AA11=GRID!$B$3:$BI$3), 0))*GRID!$B$65,
ROUNDUP(INDEX(GRID!$B$4:$BI$14,MATCH(G$7,GRID!$A$4:$A$14,0),MATCH(1,($U$2=GRID!$B$1:$BI$1)*(КАЛЕНДАРЬ!$AA11=GRID!$B$3:$BI$3),0))*GRID!$B$65*(1-GRID!$B$69),0))</f>
        <v>#N/A</v>
      </c>
      <c r="H187" s="48" t="e" cm="1">
        <f t="array" ref="H187">IF($I$2="Путешествия с детьми",
INDEX(GRID!$B$17:$BI$27,MATCH(G$7,GRID!$A$17:$A$27,0),MATCH(1,($U$2=GRID!$B$1:$BI$1)*(КАЛЕНДАРЬ!$AA11=GRID!$B$3:$BI$3), 0))*GRID!$B$65,
ROUNDUP(INDEX(GRID!$B$17:$BI$27,MATCH(G$7,GRID!$A$17:$A$27,0),MATCH(1,($U$2=GRID!$B$1:$BI$1)*(КАЛЕНДАРЬ!$AA11=GRID!$B$3:$BI$3), 0))*GRID!$B$65*(1-GRID!$B$69),0))</f>
        <v>#N/A</v>
      </c>
      <c r="I187" s="47" t="e" cm="1">
        <f t="array" ref="I187">IF($I$2="Путешествия с детьми",
INDEX(GRID!$B$4:$BI$14,MATCH(I$7,GRID!$A$4:$A$14,0),MATCH(1,($U$2=GRID!$B$1:$BI$1)*(КАЛЕНДАРЬ!$AA11=GRID!$B$3:$BI$3), 0))*GRID!$B$65,
ROUNDUP(INDEX(GRID!$B$4:$BI$14,MATCH(I$7,GRID!$A$4:$A$14,0),MATCH(1,($U$2=GRID!$B$1:$BI$1)*(КАЛЕНДАРЬ!$AA11=GRID!$B$3:$BI$3),0))*GRID!$B$65*(1-GRID!$B$69),0))</f>
        <v>#N/A</v>
      </c>
      <c r="J187" s="48" t="e" cm="1">
        <f t="array" ref="J187">IF($I$2="Путешествия с детьми",
INDEX(GRID!$B$17:$BI$27,MATCH(I$7,GRID!$A$17:$A$27,0),MATCH(1,($U$2=GRID!$B$1:$BI$1)*(КАЛЕНДАРЬ!$AA11=GRID!$B$3:$BI$3), 0))*GRID!$B$65,
ROUNDUP(INDEX(GRID!$B$17:$BI$27,MATCH(I$7,GRID!$A$17:$A$27,0),MATCH(1,($U$2=GRID!$B$1:$BI$1)*(КАЛЕНДАРЬ!$AA11=GRID!$B$3:$BI$3), 0))*GRID!$B$65*(1-GRID!$B$69),0))</f>
        <v>#N/A</v>
      </c>
      <c r="K187" s="47" cm="1">
        <f t="array" ref="K187">IF($I$2="Путешествия с детьми",
INDEX(GRID!$B$4:$BI$14,MATCH(K$7,GRID!$A$4:$A$14,0),MATCH(1,($U$2=GRID!$B$1:$BI$1)*(КАЛЕНДАРЬ!$AA11=GRID!$B$3:$BI$3), 0))*GRID!$B$65,
ROUNDUP(INDEX(GRID!$B$4:$BI$14,MATCH(K$7,GRID!$A$4:$A$14,0),MATCH(1,($U$2=GRID!$B$1:$BI$1)*(КАЛЕНДАРЬ!$AA11=GRID!$B$3:$BI$3),0))*GRID!$B$65*(1-GRID!$B$69),0))</f>
        <v>28208</v>
      </c>
      <c r="L187" s="48" cm="1">
        <f t="array" ref="L187">IF($I$2="Путешествия с детьми",
INDEX(GRID!$B$17:$BI$27,MATCH(K$7,GRID!$A$17:$A$27,0),MATCH(1,($U$2=GRID!$B$1:$BI$1)*(КАЛЕНДАРЬ!$AA11=GRID!$B$3:$BI$3), 0))*GRID!$B$65,
ROUNDUP(INDEX(GRID!$B$17:$BI$27,MATCH(K$7,GRID!$A$17:$A$27,0),MATCH(1,($U$2=GRID!$B$1:$BI$1)*(КАЛЕНДАРЬ!$AA11=GRID!$B$3:$BI$3), 0))*GRID!$B$65*(1-GRID!$B$69),0))</f>
        <v>30358</v>
      </c>
      <c r="M187" s="47" cm="1">
        <f t="array" ref="M187">IF($I$2="Путешествия с детьми",
INDEX(GRID!$B$4:$BI$14,MATCH(M$7,GRID!$A$4:$A$14,0),MATCH(1,($U$2=GRID!$B$1:$BI$1)*(КАЛЕНДАРЬ!$AA11=GRID!$B$3:$BI$3), 0))*GRID!$B$65,
ROUNDUP(INDEX(GRID!$B$4:$BI$14,MATCH(M$7,GRID!$A$4:$A$14,0),MATCH(1,($U$2=GRID!$B$1:$BI$1)*(КАЛЕНДАРЬ!$AA11=GRID!$B$3:$BI$3),0))*GRID!$B$65*(1-GRID!$B$69),0))</f>
        <v>31218</v>
      </c>
      <c r="N187" s="48" cm="1">
        <f t="array" ref="N187">IF($I$2="Путешествия с детьми",
INDEX(GRID!$B$17:$BI$27,MATCH(M$7,GRID!$A$17:$A$27,0),MATCH(1,($U$2=GRID!$B$1:$BI$1)*(КАЛЕНДАРЬ!$AA11=GRID!$B$3:$BI$3), 0))*GRID!$B$65,
ROUNDUP(INDEX(GRID!$B$17:$BI$27,MATCH(M$7,GRID!$A$17:$A$27,0),MATCH(1,($U$2=GRID!$B$1:$BI$1)*(КАЛЕНДАРЬ!$AA11=GRID!$B$3:$BI$3), 0))*GRID!$B$65*(1-GRID!$B$69),0))</f>
        <v>33368</v>
      </c>
      <c r="O187" s="47" cm="1">
        <f t="array" ref="O187">IF($I$2="Путешествия с детьми",
INDEX(GRID!$B$4:$BI$14,MATCH(O$7,GRID!$A$4:$A$14,0),MATCH(1,($U$2=GRID!$B$1:$BI$1)*(КАЛЕНДАРЬ!$AA11=GRID!$B$3:$BI$3), 0))*GRID!$B$65,
ROUNDUP(INDEX(GRID!$B$4:$BI$14,MATCH(O$7,GRID!$A$4:$A$14,0),MATCH(1,($U$2=GRID!$B$1:$BI$1)*(КАЛЕНДАРЬ!$AA11=GRID!$B$3:$BI$3),0))*GRID!$B$65*(1-GRID!$B$69),0))</f>
        <v>36980</v>
      </c>
      <c r="P187" s="48" cm="1">
        <f t="array" ref="P187">IF($I$2="Путешествия с детьми",
INDEX(GRID!$B$17:$BI$27,MATCH(O$7,GRID!$A$17:$A$27,0),MATCH(1,($U$2=GRID!$B$1:$BI$1)*(КАЛЕНДАРЬ!$AA11=GRID!$B$3:$BI$3), 0))*GRID!$B$65,
ROUNDUP(INDEX(GRID!$B$17:$BI$27,MATCH(O$7,GRID!$A$17:$A$27,0),MATCH(1,($U$2=GRID!$B$1:$BI$1)*(КАЛЕНДАРЬ!$AA11=GRID!$B$3:$BI$3), 0))*GRID!$B$65*(1-GRID!$B$69),0))</f>
        <v>39130</v>
      </c>
      <c r="Q187" s="47" t="e" cm="1">
        <f t="array" ref="Q187">IF($I$2="Путешествия с детьми",
INDEX(GRID!$B$4:$BI$14,MATCH(Q$7,GRID!$A$4:$A$14,0),MATCH(1,($U$2=GRID!$B$1:$BI$1)*(КАЛЕНДАРЬ!$AA11=GRID!$B$3:$BI$3), 0))*GRID!$B$65,
ROUNDUP(INDEX(GRID!$B$4:$BI$14,MATCH(Q$7,GRID!$A$4:$A$14,0),MATCH(1,($U$2=GRID!$B$1:$BI$1)*(КАЛЕНДАРЬ!$AA11=GRID!$B$3:$BI$3),0))*GRID!$B$65*(1-GRID!$B$69),0))</f>
        <v>#N/A</v>
      </c>
      <c r="R187" s="48" t="e" cm="1">
        <f t="array" ref="R187">IF($I$2="Путешествия с детьми",
INDEX(GRID!$B$17:$BI$27,MATCH(Q$7,GRID!$A$17:$A$27,0),MATCH(1,($U$2=GRID!$B$1:$BI$1)*(КАЛЕНДАРЬ!$AA11=GRID!$B$3:$BI$3), 0))*GRID!$B$65,
ROUNDUP(INDEX(GRID!$B$17:$BI$27,MATCH(Q$7,GRID!$A$17:$A$27,0),MATCH(1,($U$2=GRID!$B$1:$BI$1)*(КАЛЕНДАРЬ!$AA11=GRID!$B$3:$BI$3), 0))*GRID!$B$65*(1-GRID!$B$69),0))</f>
        <v>#N/A</v>
      </c>
      <c r="S187" s="47" t="e" cm="1">
        <f t="array" ref="S187">IF($I$2="Путешествия с детьми",
INDEX(GRID!$B$4:$BI$14,MATCH(S$7,GRID!$A$4:$A$14,0),MATCH(1,($U$2=GRID!$B$1:$BI$1)*(КАЛЕНДАРЬ!$AA11=GRID!$B$3:$BI$3), 0))*GRID!$B$65,
ROUNDUP(INDEX(GRID!$B$4:$BI$14,MATCH(S$7,GRID!$A$4:$A$14,0),MATCH(1,($U$2=GRID!$B$1:$BI$1)*(КАЛЕНДАРЬ!$AA11=GRID!$B$3:$BI$3),0))*GRID!$B$65*(1-GRID!$B$69),0))</f>
        <v>#N/A</v>
      </c>
      <c r="T187" s="48" t="e" cm="1">
        <f t="array" ref="T187">IF($I$2="Путешествия с детьми",
INDEX(GRID!$B$17:$BI$27,MATCH(S$7,GRID!$A$17:$A$27,0),MATCH(1,($U$2=GRID!$B$1:$BI$1)*(КАЛЕНДАРЬ!$AA11=GRID!$B$3:$BI$3), 0))*GRID!$B$65,
ROUNDUP(INDEX(GRID!$B$17:$BI$27,MATCH(S$7,GRID!$A$17:$A$27,0),MATCH(1,($U$2=GRID!$B$1:$BI$1)*(КАЛЕНДАРЬ!$AA11=GRID!$B$3:$BI$3), 0))*GRID!$B$65*(1-GRID!$B$69),0))</f>
        <v>#N/A</v>
      </c>
      <c r="U187" s="47" cm="1">
        <f t="array" ref="U187">IF($I$2="Путешествия с детьми",
INDEX(GRID!$B$4:$BI$14,MATCH(U$7,GRID!$A$4:$A$14,0),MATCH(1,($U$2=GRID!$B$1:$BI$1)*(КАЛЕНДАРЬ!$AA11=GRID!$B$3:$BI$3), 0))*GRID!$B$65,
ROUNDUP(INDEX(GRID!$B$4:$BI$14,MATCH(U$7,GRID!$A$4:$A$14,0),MATCH(1,($U$2=GRID!$B$1:$BI$1)*(КАЛЕНДАРЬ!$AA11=GRID!$B$3:$BI$3),0))*GRID!$B$65*(1-GRID!$B$69),0))</f>
        <v>57620</v>
      </c>
      <c r="V187" s="48" cm="1">
        <f t="array" ref="V187">IF($I$2="Путешествия с детьми",
INDEX(GRID!$B$17:$BI$27,MATCH(U$7,GRID!$A$17:$A$27,0),MATCH(1,($U$2=GRID!$B$1:$BI$1)*(КАЛЕНДАРЬ!$AA11=GRID!$B$3:$BI$3), 0))*GRID!$B$65,
ROUNDUP(INDEX(GRID!$B$17:$BI$27,MATCH(U$7,GRID!$A$17:$A$27,0),MATCH(1,($U$2=GRID!$B$1:$BI$1)*(КАЛЕНДАРЬ!$AA11=GRID!$B$3:$BI$3), 0))*GRID!$B$65*(1-GRID!$B$69),0))</f>
        <v>59770</v>
      </c>
      <c r="W187" s="47" cm="1">
        <f t="array" ref="W187">IF($I$2="Путешествия с детьми",
INDEX(GRID!$B$4:$BI$14,MATCH(W$7,GRID!$A$4:$A$14,0),MATCH(1,($U$2=GRID!$B$1:$BI$1)*(КАЛЕНДАРЬ!$AA11=GRID!$B$3:$BI$3), 0))*GRID!$B$65,
ROUNDUP(INDEX(GRID!$B$4:$BI$14,MATCH(W$7,GRID!$A$4:$A$14,0),MATCH(1,($U$2=GRID!$B$1:$BI$1)*(КАЛЕНДАРЬ!$AA11=GRID!$B$3:$BI$3),0))*GRID!$B$65*(1-GRID!$B$69),0))</f>
        <v>221880</v>
      </c>
      <c r="X187" s="48" cm="1">
        <f t="array" ref="X187">IF($I$2="Путешествия с детьми",
INDEX(GRID!$B$17:$BI$27,MATCH(W$7,GRID!$A$17:$A$27,0),MATCH(1,($U$2=GRID!$B$1:$BI$1)*(КАЛЕНДАРЬ!$AA11=GRID!$B$3:$BI$3), 0))*GRID!$B$65,
ROUNDUP(INDEX(GRID!$B$17:$BI$27,MATCH(W$7,GRID!$A$17:$A$27,0),MATCH(1,($U$2=GRID!$B$1:$BI$1)*(КАЛЕНДАРЬ!$AA11=GRID!$B$3:$BI$3), 0))*GRID!$B$65*(1-GRID!$B$69),0))</f>
        <v>224030</v>
      </c>
    </row>
    <row r="188" spans="1:24" hidden="1" x14ac:dyDescent="0.2">
      <c r="A188" s="117" t="s">
        <v>43</v>
      </c>
      <c r="B188" s="117">
        <v>9</v>
      </c>
      <c r="C188" s="138" cm="1">
        <f t="array" ref="C188">IF($I$2="Путешествия с детьми",
INDEX(GRID!$B$4:$BI$14,MATCH(C$7,GRID!$A$4:$A$14,0),MATCH(1,($U$2=GRID!$B$1:$BI$1)*(КАЛЕНДАРЬ!$AA12=GRID!$B$3:$BI$3), 0))*GRID!$B$65,
ROUNDUP(INDEX(GRID!$B$4:$BI$14,MATCH(C$7,GRID!$A$4:$A$14,0),MATCH(1,($U$2=GRID!$B$1:$BI$1)*(КАЛЕНДАРЬ!$AA12=GRID!$B$3:$BI$3),0))*GRID!$B$65*(1-GRID!$B$69),0))</f>
        <v>18920</v>
      </c>
      <c r="D188" s="48" cm="1">
        <f t="array" ref="D188">IF($I$2="Путешествия с детьми",
INDEX(GRID!$B$17:$BI$27,MATCH(C$7,GRID!$A$17:$A$27,0),MATCH(1,($U$2=GRID!$B$1:$BI$1)*(КАЛЕНДАРЬ!$AA12=GRID!$B$3:$BI$3), 0))*GRID!$B$65,
ROUNDUP(INDEX(GRID!$B$17:$BI$27,MATCH(C$7,GRID!$A$17:$A$27,0),MATCH(1,($U$2=GRID!$B$1:$BI$1)*(КАЛЕНДАРЬ!$AA12=GRID!$B$3:$BI$3), 0))*GRID!$B$65*(1-GRID!$B$69),0))</f>
        <v>21070</v>
      </c>
      <c r="E188" s="47" cm="1">
        <f t="array" ref="E188">IF($I$2="Путешествия с детьми",
INDEX(GRID!$B$4:$BI$14,MATCH(E$7,GRID!$A$4:$A$14,0),MATCH(1,($U$2=GRID!$B$1:$BI$1)*(КАЛЕНДАРЬ!$AA12=GRID!$B$3:$BI$3), 0))*GRID!$B$65,
ROUNDUP(INDEX(GRID!$B$4:$BI$14,MATCH(E$7,GRID!$A$4:$A$14,0),MATCH(1,($U$2=GRID!$B$1:$BI$1)*(КАЛЕНДАРЬ!$AA12=GRID!$B$3:$BI$3),0))*GRID!$B$65*(1-GRID!$B$69),0))</f>
        <v>20898</v>
      </c>
      <c r="F188" s="48" cm="1">
        <f t="array" ref="F188">IF($I$2="Путешествия с детьми",
INDEX(GRID!$B$17:$BI$27,MATCH(E$7,GRID!$A$17:$A$27,0),MATCH(1,($U$2=GRID!$B$1:$BI$1)*(КАЛЕНДАРЬ!$AA12=GRID!$B$3:$BI$3), 0))*GRID!$B$65,
ROUNDUP(INDEX(GRID!$B$17:$BI$27,MATCH(E$7,GRID!$A$17:$A$27,0),MATCH(1,($U$2=GRID!$B$1:$BI$1)*(КАЛЕНДАРЬ!$AA12=GRID!$B$3:$BI$3), 0))*GRID!$B$65*(1-GRID!$B$69),0))</f>
        <v>23048</v>
      </c>
      <c r="G188" s="47" t="e" cm="1">
        <f t="array" ref="G188">IF($I$2="Путешествия с детьми",
INDEX(GRID!$B$4:$BI$14,MATCH(G$7,GRID!$A$4:$A$14,0),MATCH(1,($U$2=GRID!$B$1:$BI$1)*(КАЛЕНДАРЬ!$AA12=GRID!$B$3:$BI$3), 0))*GRID!$B$65,
ROUNDUP(INDEX(GRID!$B$4:$BI$14,MATCH(G$7,GRID!$A$4:$A$14,0),MATCH(1,($U$2=GRID!$B$1:$BI$1)*(КАЛЕНДАРЬ!$AA12=GRID!$B$3:$BI$3),0))*GRID!$B$65*(1-GRID!$B$69),0))</f>
        <v>#N/A</v>
      </c>
      <c r="H188" s="48" t="e" cm="1">
        <f t="array" ref="H188">IF($I$2="Путешествия с детьми",
INDEX(GRID!$B$17:$BI$27,MATCH(G$7,GRID!$A$17:$A$27,0),MATCH(1,($U$2=GRID!$B$1:$BI$1)*(КАЛЕНДАРЬ!$AA12=GRID!$B$3:$BI$3), 0))*GRID!$B$65,
ROUNDUP(INDEX(GRID!$B$17:$BI$27,MATCH(G$7,GRID!$A$17:$A$27,0),MATCH(1,($U$2=GRID!$B$1:$BI$1)*(КАЛЕНДАРЬ!$AA12=GRID!$B$3:$BI$3), 0))*GRID!$B$65*(1-GRID!$B$69),0))</f>
        <v>#N/A</v>
      </c>
      <c r="I188" s="47" t="e" cm="1">
        <f t="array" ref="I188">IF($I$2="Путешествия с детьми",
INDEX(GRID!$B$4:$BI$14,MATCH(I$7,GRID!$A$4:$A$14,0),MATCH(1,($U$2=GRID!$B$1:$BI$1)*(КАЛЕНДАРЬ!$AA12=GRID!$B$3:$BI$3), 0))*GRID!$B$65,
ROUNDUP(INDEX(GRID!$B$4:$BI$14,MATCH(I$7,GRID!$A$4:$A$14,0),MATCH(1,($U$2=GRID!$B$1:$BI$1)*(КАЛЕНДАРЬ!$AA12=GRID!$B$3:$BI$3),0))*GRID!$B$65*(1-GRID!$B$69),0))</f>
        <v>#N/A</v>
      </c>
      <c r="J188" s="48" t="e" cm="1">
        <f t="array" ref="J188">IF($I$2="Путешествия с детьми",
INDEX(GRID!$B$17:$BI$27,MATCH(I$7,GRID!$A$17:$A$27,0),MATCH(1,($U$2=GRID!$B$1:$BI$1)*(КАЛЕНДАРЬ!$AA12=GRID!$B$3:$BI$3), 0))*GRID!$B$65,
ROUNDUP(INDEX(GRID!$B$17:$BI$27,MATCH(I$7,GRID!$A$17:$A$27,0),MATCH(1,($U$2=GRID!$B$1:$BI$1)*(КАЛЕНДАРЬ!$AA12=GRID!$B$3:$BI$3), 0))*GRID!$B$65*(1-GRID!$B$69),0))</f>
        <v>#N/A</v>
      </c>
      <c r="K188" s="47" cm="1">
        <f t="array" ref="K188">IF($I$2="Путешествия с детьми",
INDEX(GRID!$B$4:$BI$14,MATCH(K$7,GRID!$A$4:$A$14,0),MATCH(1,($U$2=GRID!$B$1:$BI$1)*(КАЛЕНДАРЬ!$AA12=GRID!$B$3:$BI$3), 0))*GRID!$B$65,
ROUNDUP(INDEX(GRID!$B$4:$BI$14,MATCH(K$7,GRID!$A$4:$A$14,0),MATCH(1,($U$2=GRID!$B$1:$BI$1)*(КАЛЕНДАРЬ!$AA12=GRID!$B$3:$BI$3),0))*GRID!$B$65*(1-GRID!$B$69),0))</f>
        <v>28208</v>
      </c>
      <c r="L188" s="48" cm="1">
        <f t="array" ref="L188">IF($I$2="Путешествия с детьми",
INDEX(GRID!$B$17:$BI$27,MATCH(K$7,GRID!$A$17:$A$27,0),MATCH(1,($U$2=GRID!$B$1:$BI$1)*(КАЛЕНДАРЬ!$AA12=GRID!$B$3:$BI$3), 0))*GRID!$B$65,
ROUNDUP(INDEX(GRID!$B$17:$BI$27,MATCH(K$7,GRID!$A$17:$A$27,0),MATCH(1,($U$2=GRID!$B$1:$BI$1)*(КАЛЕНДАРЬ!$AA12=GRID!$B$3:$BI$3), 0))*GRID!$B$65*(1-GRID!$B$69),0))</f>
        <v>30358</v>
      </c>
      <c r="M188" s="47" cm="1">
        <f t="array" ref="M188">IF($I$2="Путешествия с детьми",
INDEX(GRID!$B$4:$BI$14,MATCH(M$7,GRID!$A$4:$A$14,0),MATCH(1,($U$2=GRID!$B$1:$BI$1)*(КАЛЕНДАРЬ!$AA12=GRID!$B$3:$BI$3), 0))*GRID!$B$65,
ROUNDUP(INDEX(GRID!$B$4:$BI$14,MATCH(M$7,GRID!$A$4:$A$14,0),MATCH(1,($U$2=GRID!$B$1:$BI$1)*(КАЛЕНДАРЬ!$AA12=GRID!$B$3:$BI$3),0))*GRID!$B$65*(1-GRID!$B$69),0))</f>
        <v>31218</v>
      </c>
      <c r="N188" s="48" cm="1">
        <f t="array" ref="N188">IF($I$2="Путешествия с детьми",
INDEX(GRID!$B$17:$BI$27,MATCH(M$7,GRID!$A$17:$A$27,0),MATCH(1,($U$2=GRID!$B$1:$BI$1)*(КАЛЕНДАРЬ!$AA12=GRID!$B$3:$BI$3), 0))*GRID!$B$65,
ROUNDUP(INDEX(GRID!$B$17:$BI$27,MATCH(M$7,GRID!$A$17:$A$27,0),MATCH(1,($U$2=GRID!$B$1:$BI$1)*(КАЛЕНДАРЬ!$AA12=GRID!$B$3:$BI$3), 0))*GRID!$B$65*(1-GRID!$B$69),0))</f>
        <v>33368</v>
      </c>
      <c r="O188" s="47" cm="1">
        <f t="array" ref="O188">IF($I$2="Путешествия с детьми",
INDEX(GRID!$B$4:$BI$14,MATCH(O$7,GRID!$A$4:$A$14,0),MATCH(1,($U$2=GRID!$B$1:$BI$1)*(КАЛЕНДАРЬ!$AA12=GRID!$B$3:$BI$3), 0))*GRID!$B$65,
ROUNDUP(INDEX(GRID!$B$4:$BI$14,MATCH(O$7,GRID!$A$4:$A$14,0),MATCH(1,($U$2=GRID!$B$1:$BI$1)*(КАЛЕНДАРЬ!$AA12=GRID!$B$3:$BI$3),0))*GRID!$B$65*(1-GRID!$B$69),0))</f>
        <v>36980</v>
      </c>
      <c r="P188" s="48" cm="1">
        <f t="array" ref="P188">IF($I$2="Путешествия с детьми",
INDEX(GRID!$B$17:$BI$27,MATCH(O$7,GRID!$A$17:$A$27,0),MATCH(1,($U$2=GRID!$B$1:$BI$1)*(КАЛЕНДАРЬ!$AA12=GRID!$B$3:$BI$3), 0))*GRID!$B$65,
ROUNDUP(INDEX(GRID!$B$17:$BI$27,MATCH(O$7,GRID!$A$17:$A$27,0),MATCH(1,($U$2=GRID!$B$1:$BI$1)*(КАЛЕНДАРЬ!$AA12=GRID!$B$3:$BI$3), 0))*GRID!$B$65*(1-GRID!$B$69),0))</f>
        <v>39130</v>
      </c>
      <c r="Q188" s="47" t="e" cm="1">
        <f t="array" ref="Q188">IF($I$2="Путешествия с детьми",
INDEX(GRID!$B$4:$BI$14,MATCH(Q$7,GRID!$A$4:$A$14,0),MATCH(1,($U$2=GRID!$B$1:$BI$1)*(КАЛЕНДАРЬ!$AA12=GRID!$B$3:$BI$3), 0))*GRID!$B$65,
ROUNDUP(INDEX(GRID!$B$4:$BI$14,MATCH(Q$7,GRID!$A$4:$A$14,0),MATCH(1,($U$2=GRID!$B$1:$BI$1)*(КАЛЕНДАРЬ!$AA12=GRID!$B$3:$BI$3),0))*GRID!$B$65*(1-GRID!$B$69),0))</f>
        <v>#N/A</v>
      </c>
      <c r="R188" s="48" t="e" cm="1">
        <f t="array" ref="R188">IF($I$2="Путешествия с детьми",
INDEX(GRID!$B$17:$BI$27,MATCH(Q$7,GRID!$A$17:$A$27,0),MATCH(1,($U$2=GRID!$B$1:$BI$1)*(КАЛЕНДАРЬ!$AA12=GRID!$B$3:$BI$3), 0))*GRID!$B$65,
ROUNDUP(INDEX(GRID!$B$17:$BI$27,MATCH(Q$7,GRID!$A$17:$A$27,0),MATCH(1,($U$2=GRID!$B$1:$BI$1)*(КАЛЕНДАРЬ!$AA12=GRID!$B$3:$BI$3), 0))*GRID!$B$65*(1-GRID!$B$69),0))</f>
        <v>#N/A</v>
      </c>
      <c r="S188" s="47" t="e" cm="1">
        <f t="array" ref="S188">IF($I$2="Путешествия с детьми",
INDEX(GRID!$B$4:$BI$14,MATCH(S$7,GRID!$A$4:$A$14,0),MATCH(1,($U$2=GRID!$B$1:$BI$1)*(КАЛЕНДАРЬ!$AA12=GRID!$B$3:$BI$3), 0))*GRID!$B$65,
ROUNDUP(INDEX(GRID!$B$4:$BI$14,MATCH(S$7,GRID!$A$4:$A$14,0),MATCH(1,($U$2=GRID!$B$1:$BI$1)*(КАЛЕНДАРЬ!$AA12=GRID!$B$3:$BI$3),0))*GRID!$B$65*(1-GRID!$B$69),0))</f>
        <v>#N/A</v>
      </c>
      <c r="T188" s="48" t="e" cm="1">
        <f t="array" ref="T188">IF($I$2="Путешествия с детьми",
INDEX(GRID!$B$17:$BI$27,MATCH(S$7,GRID!$A$17:$A$27,0),MATCH(1,($U$2=GRID!$B$1:$BI$1)*(КАЛЕНДАРЬ!$AA12=GRID!$B$3:$BI$3), 0))*GRID!$B$65,
ROUNDUP(INDEX(GRID!$B$17:$BI$27,MATCH(S$7,GRID!$A$17:$A$27,0),MATCH(1,($U$2=GRID!$B$1:$BI$1)*(КАЛЕНДАРЬ!$AA12=GRID!$B$3:$BI$3), 0))*GRID!$B$65*(1-GRID!$B$69),0))</f>
        <v>#N/A</v>
      </c>
      <c r="U188" s="47" cm="1">
        <f t="array" ref="U188">IF($I$2="Путешествия с детьми",
INDEX(GRID!$B$4:$BI$14,MATCH(U$7,GRID!$A$4:$A$14,0),MATCH(1,($U$2=GRID!$B$1:$BI$1)*(КАЛЕНДАРЬ!$AA12=GRID!$B$3:$BI$3), 0))*GRID!$B$65,
ROUNDUP(INDEX(GRID!$B$4:$BI$14,MATCH(U$7,GRID!$A$4:$A$14,0),MATCH(1,($U$2=GRID!$B$1:$BI$1)*(КАЛЕНДАРЬ!$AA12=GRID!$B$3:$BI$3),0))*GRID!$B$65*(1-GRID!$B$69),0))</f>
        <v>57620</v>
      </c>
      <c r="V188" s="48" cm="1">
        <f t="array" ref="V188">IF($I$2="Путешествия с детьми",
INDEX(GRID!$B$17:$BI$27,MATCH(U$7,GRID!$A$17:$A$27,0),MATCH(1,($U$2=GRID!$B$1:$BI$1)*(КАЛЕНДАРЬ!$AA12=GRID!$B$3:$BI$3), 0))*GRID!$B$65,
ROUNDUP(INDEX(GRID!$B$17:$BI$27,MATCH(U$7,GRID!$A$17:$A$27,0),MATCH(1,($U$2=GRID!$B$1:$BI$1)*(КАЛЕНДАРЬ!$AA12=GRID!$B$3:$BI$3), 0))*GRID!$B$65*(1-GRID!$B$69),0))</f>
        <v>59770</v>
      </c>
      <c r="W188" s="47" cm="1">
        <f t="array" ref="W188">IF($I$2="Путешествия с детьми",
INDEX(GRID!$B$4:$BI$14,MATCH(W$7,GRID!$A$4:$A$14,0),MATCH(1,($U$2=GRID!$B$1:$BI$1)*(КАЛЕНДАРЬ!$AA12=GRID!$B$3:$BI$3), 0))*GRID!$B$65,
ROUNDUP(INDEX(GRID!$B$4:$BI$14,MATCH(W$7,GRID!$A$4:$A$14,0),MATCH(1,($U$2=GRID!$B$1:$BI$1)*(КАЛЕНДАРЬ!$AA12=GRID!$B$3:$BI$3),0))*GRID!$B$65*(1-GRID!$B$69),0))</f>
        <v>221880</v>
      </c>
      <c r="X188" s="48" cm="1">
        <f t="array" ref="X188">IF($I$2="Путешествия с детьми",
INDEX(GRID!$B$17:$BI$27,MATCH(W$7,GRID!$A$17:$A$27,0),MATCH(1,($U$2=GRID!$B$1:$BI$1)*(КАЛЕНДАРЬ!$AA12=GRID!$B$3:$BI$3), 0))*GRID!$B$65,
ROUNDUP(INDEX(GRID!$B$17:$BI$27,MATCH(W$7,GRID!$A$17:$A$27,0),MATCH(1,($U$2=GRID!$B$1:$BI$1)*(КАЛЕНДАРЬ!$AA12=GRID!$B$3:$BI$3), 0))*GRID!$B$65*(1-GRID!$B$69),0))</f>
        <v>224030</v>
      </c>
    </row>
    <row r="189" spans="1:24" hidden="1" x14ac:dyDescent="0.2">
      <c r="A189" s="117" t="s">
        <v>44</v>
      </c>
      <c r="B189" s="117">
        <v>10</v>
      </c>
      <c r="C189" s="138" cm="1">
        <f t="array" ref="C189">IF($I$2="Путешествия с детьми",
INDEX(GRID!$B$4:$BI$14,MATCH(C$7,GRID!$A$4:$A$14,0),MATCH(1,($U$2=GRID!$B$1:$BI$1)*(КАЛЕНДАРЬ!$AA13=GRID!$B$3:$BI$3), 0))*GRID!$B$65,
ROUNDUP(INDEX(GRID!$B$4:$BI$14,MATCH(C$7,GRID!$A$4:$A$14,0),MATCH(1,($U$2=GRID!$B$1:$BI$1)*(КАЛЕНДАРЬ!$AA13=GRID!$B$3:$BI$3),0))*GRID!$B$65*(1-GRID!$B$69),0))</f>
        <v>18920</v>
      </c>
      <c r="D189" s="48" cm="1">
        <f t="array" ref="D189">IF($I$2="Путешествия с детьми",
INDEX(GRID!$B$17:$BI$27,MATCH(C$7,GRID!$A$17:$A$27,0),MATCH(1,($U$2=GRID!$B$1:$BI$1)*(КАЛЕНДАРЬ!$AA13=GRID!$B$3:$BI$3), 0))*GRID!$B$65,
ROUNDUP(INDEX(GRID!$B$17:$BI$27,MATCH(C$7,GRID!$A$17:$A$27,0),MATCH(1,($U$2=GRID!$B$1:$BI$1)*(КАЛЕНДАРЬ!$AA13=GRID!$B$3:$BI$3), 0))*GRID!$B$65*(1-GRID!$B$69),0))</f>
        <v>21070</v>
      </c>
      <c r="E189" s="47" cm="1">
        <f t="array" ref="E189">IF($I$2="Путешествия с детьми",
INDEX(GRID!$B$4:$BI$14,MATCH(E$7,GRID!$A$4:$A$14,0),MATCH(1,($U$2=GRID!$B$1:$BI$1)*(КАЛЕНДАРЬ!$AA13=GRID!$B$3:$BI$3), 0))*GRID!$B$65,
ROUNDUP(INDEX(GRID!$B$4:$BI$14,MATCH(E$7,GRID!$A$4:$A$14,0),MATCH(1,($U$2=GRID!$B$1:$BI$1)*(КАЛЕНДАРЬ!$AA13=GRID!$B$3:$BI$3),0))*GRID!$B$65*(1-GRID!$B$69),0))</f>
        <v>20898</v>
      </c>
      <c r="F189" s="48" cm="1">
        <f t="array" ref="F189">IF($I$2="Путешествия с детьми",
INDEX(GRID!$B$17:$BI$27,MATCH(E$7,GRID!$A$17:$A$27,0),MATCH(1,($U$2=GRID!$B$1:$BI$1)*(КАЛЕНДАРЬ!$AA13=GRID!$B$3:$BI$3), 0))*GRID!$B$65,
ROUNDUP(INDEX(GRID!$B$17:$BI$27,MATCH(E$7,GRID!$A$17:$A$27,0),MATCH(1,($U$2=GRID!$B$1:$BI$1)*(КАЛЕНДАРЬ!$AA13=GRID!$B$3:$BI$3), 0))*GRID!$B$65*(1-GRID!$B$69),0))</f>
        <v>23048</v>
      </c>
      <c r="G189" s="47" t="e" cm="1">
        <f t="array" ref="G189">IF($I$2="Путешествия с детьми",
INDEX(GRID!$B$4:$BI$14,MATCH(G$7,GRID!$A$4:$A$14,0),MATCH(1,($U$2=GRID!$B$1:$BI$1)*(КАЛЕНДАРЬ!$AA13=GRID!$B$3:$BI$3), 0))*GRID!$B$65,
ROUNDUP(INDEX(GRID!$B$4:$BI$14,MATCH(G$7,GRID!$A$4:$A$14,0),MATCH(1,($U$2=GRID!$B$1:$BI$1)*(КАЛЕНДАРЬ!$AA13=GRID!$B$3:$BI$3),0))*GRID!$B$65*(1-GRID!$B$69),0))</f>
        <v>#N/A</v>
      </c>
      <c r="H189" s="48" t="e" cm="1">
        <f t="array" ref="H189">IF($I$2="Путешествия с детьми",
INDEX(GRID!$B$17:$BI$27,MATCH(G$7,GRID!$A$17:$A$27,0),MATCH(1,($U$2=GRID!$B$1:$BI$1)*(КАЛЕНДАРЬ!$AA13=GRID!$B$3:$BI$3), 0))*GRID!$B$65,
ROUNDUP(INDEX(GRID!$B$17:$BI$27,MATCH(G$7,GRID!$A$17:$A$27,0),MATCH(1,($U$2=GRID!$B$1:$BI$1)*(КАЛЕНДАРЬ!$AA13=GRID!$B$3:$BI$3), 0))*GRID!$B$65*(1-GRID!$B$69),0))</f>
        <v>#N/A</v>
      </c>
      <c r="I189" s="47" t="e" cm="1">
        <f t="array" ref="I189">IF($I$2="Путешествия с детьми",
INDEX(GRID!$B$4:$BI$14,MATCH(I$7,GRID!$A$4:$A$14,0),MATCH(1,($U$2=GRID!$B$1:$BI$1)*(КАЛЕНДАРЬ!$AA13=GRID!$B$3:$BI$3), 0))*GRID!$B$65,
ROUNDUP(INDEX(GRID!$B$4:$BI$14,MATCH(I$7,GRID!$A$4:$A$14,0),MATCH(1,($U$2=GRID!$B$1:$BI$1)*(КАЛЕНДАРЬ!$AA13=GRID!$B$3:$BI$3),0))*GRID!$B$65*(1-GRID!$B$69),0))</f>
        <v>#N/A</v>
      </c>
      <c r="J189" s="48" t="e" cm="1">
        <f t="array" ref="J189">IF($I$2="Путешествия с детьми",
INDEX(GRID!$B$17:$BI$27,MATCH(I$7,GRID!$A$17:$A$27,0),MATCH(1,($U$2=GRID!$B$1:$BI$1)*(КАЛЕНДАРЬ!$AA13=GRID!$B$3:$BI$3), 0))*GRID!$B$65,
ROUNDUP(INDEX(GRID!$B$17:$BI$27,MATCH(I$7,GRID!$A$17:$A$27,0),MATCH(1,($U$2=GRID!$B$1:$BI$1)*(КАЛЕНДАРЬ!$AA13=GRID!$B$3:$BI$3), 0))*GRID!$B$65*(1-GRID!$B$69),0))</f>
        <v>#N/A</v>
      </c>
      <c r="K189" s="47" cm="1">
        <f t="array" ref="K189">IF($I$2="Путешествия с детьми",
INDEX(GRID!$B$4:$BI$14,MATCH(K$7,GRID!$A$4:$A$14,0),MATCH(1,($U$2=GRID!$B$1:$BI$1)*(КАЛЕНДАРЬ!$AA13=GRID!$B$3:$BI$3), 0))*GRID!$B$65,
ROUNDUP(INDEX(GRID!$B$4:$BI$14,MATCH(K$7,GRID!$A$4:$A$14,0),MATCH(1,($U$2=GRID!$B$1:$BI$1)*(КАЛЕНДАРЬ!$AA13=GRID!$B$3:$BI$3),0))*GRID!$B$65*(1-GRID!$B$69),0))</f>
        <v>28208</v>
      </c>
      <c r="L189" s="48" cm="1">
        <f t="array" ref="L189">IF($I$2="Путешествия с детьми",
INDEX(GRID!$B$17:$BI$27,MATCH(K$7,GRID!$A$17:$A$27,0),MATCH(1,($U$2=GRID!$B$1:$BI$1)*(КАЛЕНДАРЬ!$AA13=GRID!$B$3:$BI$3), 0))*GRID!$B$65,
ROUNDUP(INDEX(GRID!$B$17:$BI$27,MATCH(K$7,GRID!$A$17:$A$27,0),MATCH(1,($U$2=GRID!$B$1:$BI$1)*(КАЛЕНДАРЬ!$AA13=GRID!$B$3:$BI$3), 0))*GRID!$B$65*(1-GRID!$B$69),0))</f>
        <v>30358</v>
      </c>
      <c r="M189" s="47" cm="1">
        <f t="array" ref="M189">IF($I$2="Путешествия с детьми",
INDEX(GRID!$B$4:$BI$14,MATCH(M$7,GRID!$A$4:$A$14,0),MATCH(1,($U$2=GRID!$B$1:$BI$1)*(КАЛЕНДАРЬ!$AA13=GRID!$B$3:$BI$3), 0))*GRID!$B$65,
ROUNDUP(INDEX(GRID!$B$4:$BI$14,MATCH(M$7,GRID!$A$4:$A$14,0),MATCH(1,($U$2=GRID!$B$1:$BI$1)*(КАЛЕНДАРЬ!$AA13=GRID!$B$3:$BI$3),0))*GRID!$B$65*(1-GRID!$B$69),0))</f>
        <v>31218</v>
      </c>
      <c r="N189" s="48" cm="1">
        <f t="array" ref="N189">IF($I$2="Путешествия с детьми",
INDEX(GRID!$B$17:$BI$27,MATCH(M$7,GRID!$A$17:$A$27,0),MATCH(1,($U$2=GRID!$B$1:$BI$1)*(КАЛЕНДАРЬ!$AA13=GRID!$B$3:$BI$3), 0))*GRID!$B$65,
ROUNDUP(INDEX(GRID!$B$17:$BI$27,MATCH(M$7,GRID!$A$17:$A$27,0),MATCH(1,($U$2=GRID!$B$1:$BI$1)*(КАЛЕНДАРЬ!$AA13=GRID!$B$3:$BI$3), 0))*GRID!$B$65*(1-GRID!$B$69),0))</f>
        <v>33368</v>
      </c>
      <c r="O189" s="47" cm="1">
        <f t="array" ref="O189">IF($I$2="Путешествия с детьми",
INDEX(GRID!$B$4:$BI$14,MATCH(O$7,GRID!$A$4:$A$14,0),MATCH(1,($U$2=GRID!$B$1:$BI$1)*(КАЛЕНДАРЬ!$AA13=GRID!$B$3:$BI$3), 0))*GRID!$B$65,
ROUNDUP(INDEX(GRID!$B$4:$BI$14,MATCH(O$7,GRID!$A$4:$A$14,0),MATCH(1,($U$2=GRID!$B$1:$BI$1)*(КАЛЕНДАРЬ!$AA13=GRID!$B$3:$BI$3),0))*GRID!$B$65*(1-GRID!$B$69),0))</f>
        <v>36980</v>
      </c>
      <c r="P189" s="48" cm="1">
        <f t="array" ref="P189">IF($I$2="Путешествия с детьми",
INDEX(GRID!$B$17:$BI$27,MATCH(O$7,GRID!$A$17:$A$27,0),MATCH(1,($U$2=GRID!$B$1:$BI$1)*(КАЛЕНДАРЬ!$AA13=GRID!$B$3:$BI$3), 0))*GRID!$B$65,
ROUNDUP(INDEX(GRID!$B$17:$BI$27,MATCH(O$7,GRID!$A$17:$A$27,0),MATCH(1,($U$2=GRID!$B$1:$BI$1)*(КАЛЕНДАРЬ!$AA13=GRID!$B$3:$BI$3), 0))*GRID!$B$65*(1-GRID!$B$69),0))</f>
        <v>39130</v>
      </c>
      <c r="Q189" s="47" t="e" cm="1">
        <f t="array" ref="Q189">IF($I$2="Путешествия с детьми",
INDEX(GRID!$B$4:$BI$14,MATCH(Q$7,GRID!$A$4:$A$14,0),MATCH(1,($U$2=GRID!$B$1:$BI$1)*(КАЛЕНДАРЬ!$AA13=GRID!$B$3:$BI$3), 0))*GRID!$B$65,
ROUNDUP(INDEX(GRID!$B$4:$BI$14,MATCH(Q$7,GRID!$A$4:$A$14,0),MATCH(1,($U$2=GRID!$B$1:$BI$1)*(КАЛЕНДАРЬ!$AA13=GRID!$B$3:$BI$3),0))*GRID!$B$65*(1-GRID!$B$69),0))</f>
        <v>#N/A</v>
      </c>
      <c r="R189" s="48" t="e" cm="1">
        <f t="array" ref="R189">IF($I$2="Путешествия с детьми",
INDEX(GRID!$B$17:$BI$27,MATCH(Q$7,GRID!$A$17:$A$27,0),MATCH(1,($U$2=GRID!$B$1:$BI$1)*(КАЛЕНДАРЬ!$AA13=GRID!$B$3:$BI$3), 0))*GRID!$B$65,
ROUNDUP(INDEX(GRID!$B$17:$BI$27,MATCH(Q$7,GRID!$A$17:$A$27,0),MATCH(1,($U$2=GRID!$B$1:$BI$1)*(КАЛЕНДАРЬ!$AA13=GRID!$B$3:$BI$3), 0))*GRID!$B$65*(1-GRID!$B$69),0))</f>
        <v>#N/A</v>
      </c>
      <c r="S189" s="47" t="e" cm="1">
        <f t="array" ref="S189">IF($I$2="Путешествия с детьми",
INDEX(GRID!$B$4:$BI$14,MATCH(S$7,GRID!$A$4:$A$14,0),MATCH(1,($U$2=GRID!$B$1:$BI$1)*(КАЛЕНДАРЬ!$AA13=GRID!$B$3:$BI$3), 0))*GRID!$B$65,
ROUNDUP(INDEX(GRID!$B$4:$BI$14,MATCH(S$7,GRID!$A$4:$A$14,0),MATCH(1,($U$2=GRID!$B$1:$BI$1)*(КАЛЕНДАРЬ!$AA13=GRID!$B$3:$BI$3),0))*GRID!$B$65*(1-GRID!$B$69),0))</f>
        <v>#N/A</v>
      </c>
      <c r="T189" s="48" t="e" cm="1">
        <f t="array" ref="T189">IF($I$2="Путешествия с детьми",
INDEX(GRID!$B$17:$BI$27,MATCH(S$7,GRID!$A$17:$A$27,0),MATCH(1,($U$2=GRID!$B$1:$BI$1)*(КАЛЕНДАРЬ!$AA13=GRID!$B$3:$BI$3), 0))*GRID!$B$65,
ROUNDUP(INDEX(GRID!$B$17:$BI$27,MATCH(S$7,GRID!$A$17:$A$27,0),MATCH(1,($U$2=GRID!$B$1:$BI$1)*(КАЛЕНДАРЬ!$AA13=GRID!$B$3:$BI$3), 0))*GRID!$B$65*(1-GRID!$B$69),0))</f>
        <v>#N/A</v>
      </c>
      <c r="U189" s="47" cm="1">
        <f t="array" ref="U189">IF($I$2="Путешествия с детьми",
INDEX(GRID!$B$4:$BI$14,MATCH(U$7,GRID!$A$4:$A$14,0),MATCH(1,($U$2=GRID!$B$1:$BI$1)*(КАЛЕНДАРЬ!$AA13=GRID!$B$3:$BI$3), 0))*GRID!$B$65,
ROUNDUP(INDEX(GRID!$B$4:$BI$14,MATCH(U$7,GRID!$A$4:$A$14,0),MATCH(1,($U$2=GRID!$B$1:$BI$1)*(КАЛЕНДАРЬ!$AA13=GRID!$B$3:$BI$3),0))*GRID!$B$65*(1-GRID!$B$69),0))</f>
        <v>57620</v>
      </c>
      <c r="V189" s="48" cm="1">
        <f t="array" ref="V189">IF($I$2="Путешествия с детьми",
INDEX(GRID!$B$17:$BI$27,MATCH(U$7,GRID!$A$17:$A$27,0),MATCH(1,($U$2=GRID!$B$1:$BI$1)*(КАЛЕНДАРЬ!$AA13=GRID!$B$3:$BI$3), 0))*GRID!$B$65,
ROUNDUP(INDEX(GRID!$B$17:$BI$27,MATCH(U$7,GRID!$A$17:$A$27,0),MATCH(1,($U$2=GRID!$B$1:$BI$1)*(КАЛЕНДАРЬ!$AA13=GRID!$B$3:$BI$3), 0))*GRID!$B$65*(1-GRID!$B$69),0))</f>
        <v>59770</v>
      </c>
      <c r="W189" s="47" cm="1">
        <f t="array" ref="W189">IF($I$2="Путешествия с детьми",
INDEX(GRID!$B$4:$BI$14,MATCH(W$7,GRID!$A$4:$A$14,0),MATCH(1,($U$2=GRID!$B$1:$BI$1)*(КАЛЕНДАРЬ!$AA13=GRID!$B$3:$BI$3), 0))*GRID!$B$65,
ROUNDUP(INDEX(GRID!$B$4:$BI$14,MATCH(W$7,GRID!$A$4:$A$14,0),MATCH(1,($U$2=GRID!$B$1:$BI$1)*(КАЛЕНДАРЬ!$AA13=GRID!$B$3:$BI$3),0))*GRID!$B$65*(1-GRID!$B$69),0))</f>
        <v>221880</v>
      </c>
      <c r="X189" s="48" cm="1">
        <f t="array" ref="X189">IF($I$2="Путешествия с детьми",
INDEX(GRID!$B$17:$BI$27,MATCH(W$7,GRID!$A$17:$A$27,0),MATCH(1,($U$2=GRID!$B$1:$BI$1)*(КАЛЕНДАРЬ!$AA13=GRID!$B$3:$BI$3), 0))*GRID!$B$65,
ROUNDUP(INDEX(GRID!$B$17:$BI$27,MATCH(W$7,GRID!$A$17:$A$27,0),MATCH(1,($U$2=GRID!$B$1:$BI$1)*(КАЛЕНДАРЬ!$AA13=GRID!$B$3:$BI$3), 0))*GRID!$B$65*(1-GRID!$B$69),0))</f>
        <v>224030</v>
      </c>
    </row>
    <row r="190" spans="1:24" hidden="1" x14ac:dyDescent="0.2">
      <c r="A190" s="117" t="s">
        <v>45</v>
      </c>
      <c r="B190" s="117">
        <v>11</v>
      </c>
      <c r="C190" s="138" cm="1">
        <f t="array" ref="C190">IF($I$2="Путешествия с детьми",
INDEX(GRID!$B$4:$BI$14,MATCH(C$7,GRID!$A$4:$A$14,0),MATCH(1,($U$2=GRID!$B$1:$BI$1)*(КАЛЕНДАРЬ!$AA14=GRID!$B$3:$BI$3), 0))*GRID!$B$65,
ROUNDUP(INDEX(GRID!$B$4:$BI$14,MATCH(C$7,GRID!$A$4:$A$14,0),MATCH(1,($U$2=GRID!$B$1:$BI$1)*(КАЛЕНДАРЬ!$AA14=GRID!$B$3:$BI$3),0))*GRID!$B$65*(1-GRID!$B$69),0))</f>
        <v>18920</v>
      </c>
      <c r="D190" s="48" cm="1">
        <f t="array" ref="D190">IF($I$2="Путешествия с детьми",
INDEX(GRID!$B$17:$BI$27,MATCH(C$7,GRID!$A$17:$A$27,0),MATCH(1,($U$2=GRID!$B$1:$BI$1)*(КАЛЕНДАРЬ!$AA14=GRID!$B$3:$BI$3), 0))*GRID!$B$65,
ROUNDUP(INDEX(GRID!$B$17:$BI$27,MATCH(C$7,GRID!$A$17:$A$27,0),MATCH(1,($U$2=GRID!$B$1:$BI$1)*(КАЛЕНДАРЬ!$AA14=GRID!$B$3:$BI$3), 0))*GRID!$B$65*(1-GRID!$B$69),0))</f>
        <v>21070</v>
      </c>
      <c r="E190" s="47" cm="1">
        <f t="array" ref="E190">IF($I$2="Путешествия с детьми",
INDEX(GRID!$B$4:$BI$14,MATCH(E$7,GRID!$A$4:$A$14,0),MATCH(1,($U$2=GRID!$B$1:$BI$1)*(КАЛЕНДАРЬ!$AA14=GRID!$B$3:$BI$3), 0))*GRID!$B$65,
ROUNDUP(INDEX(GRID!$B$4:$BI$14,MATCH(E$7,GRID!$A$4:$A$14,0),MATCH(1,($U$2=GRID!$B$1:$BI$1)*(КАЛЕНДАРЬ!$AA14=GRID!$B$3:$BI$3),0))*GRID!$B$65*(1-GRID!$B$69),0))</f>
        <v>20898</v>
      </c>
      <c r="F190" s="48" cm="1">
        <f t="array" ref="F190">IF($I$2="Путешествия с детьми",
INDEX(GRID!$B$17:$BI$27,MATCH(E$7,GRID!$A$17:$A$27,0),MATCH(1,($U$2=GRID!$B$1:$BI$1)*(КАЛЕНДАРЬ!$AA14=GRID!$B$3:$BI$3), 0))*GRID!$B$65,
ROUNDUP(INDEX(GRID!$B$17:$BI$27,MATCH(E$7,GRID!$A$17:$A$27,0),MATCH(1,($U$2=GRID!$B$1:$BI$1)*(КАЛЕНДАРЬ!$AA14=GRID!$B$3:$BI$3), 0))*GRID!$B$65*(1-GRID!$B$69),0))</f>
        <v>23048</v>
      </c>
      <c r="G190" s="47" t="e" cm="1">
        <f t="array" ref="G190">IF($I$2="Путешествия с детьми",
INDEX(GRID!$B$4:$BI$14,MATCH(G$7,GRID!$A$4:$A$14,0),MATCH(1,($U$2=GRID!$B$1:$BI$1)*(КАЛЕНДАРЬ!$AA14=GRID!$B$3:$BI$3), 0))*GRID!$B$65,
ROUNDUP(INDEX(GRID!$B$4:$BI$14,MATCH(G$7,GRID!$A$4:$A$14,0),MATCH(1,($U$2=GRID!$B$1:$BI$1)*(КАЛЕНДАРЬ!$AA14=GRID!$B$3:$BI$3),0))*GRID!$B$65*(1-GRID!$B$69),0))</f>
        <v>#N/A</v>
      </c>
      <c r="H190" s="48" t="e" cm="1">
        <f t="array" ref="H190">IF($I$2="Путешествия с детьми",
INDEX(GRID!$B$17:$BI$27,MATCH(G$7,GRID!$A$17:$A$27,0),MATCH(1,($U$2=GRID!$B$1:$BI$1)*(КАЛЕНДАРЬ!$AA14=GRID!$B$3:$BI$3), 0))*GRID!$B$65,
ROUNDUP(INDEX(GRID!$B$17:$BI$27,MATCH(G$7,GRID!$A$17:$A$27,0),MATCH(1,($U$2=GRID!$B$1:$BI$1)*(КАЛЕНДАРЬ!$AA14=GRID!$B$3:$BI$3), 0))*GRID!$B$65*(1-GRID!$B$69),0))</f>
        <v>#N/A</v>
      </c>
      <c r="I190" s="47" t="e" cm="1">
        <f t="array" ref="I190">IF($I$2="Путешествия с детьми",
INDEX(GRID!$B$4:$BI$14,MATCH(I$7,GRID!$A$4:$A$14,0),MATCH(1,($U$2=GRID!$B$1:$BI$1)*(КАЛЕНДАРЬ!$AA14=GRID!$B$3:$BI$3), 0))*GRID!$B$65,
ROUNDUP(INDEX(GRID!$B$4:$BI$14,MATCH(I$7,GRID!$A$4:$A$14,0),MATCH(1,($U$2=GRID!$B$1:$BI$1)*(КАЛЕНДАРЬ!$AA14=GRID!$B$3:$BI$3),0))*GRID!$B$65*(1-GRID!$B$69),0))</f>
        <v>#N/A</v>
      </c>
      <c r="J190" s="48" t="e" cm="1">
        <f t="array" ref="J190">IF($I$2="Путешествия с детьми",
INDEX(GRID!$B$17:$BI$27,MATCH(I$7,GRID!$A$17:$A$27,0),MATCH(1,($U$2=GRID!$B$1:$BI$1)*(КАЛЕНДАРЬ!$AA14=GRID!$B$3:$BI$3), 0))*GRID!$B$65,
ROUNDUP(INDEX(GRID!$B$17:$BI$27,MATCH(I$7,GRID!$A$17:$A$27,0),MATCH(1,($U$2=GRID!$B$1:$BI$1)*(КАЛЕНДАРЬ!$AA14=GRID!$B$3:$BI$3), 0))*GRID!$B$65*(1-GRID!$B$69),0))</f>
        <v>#N/A</v>
      </c>
      <c r="K190" s="47" cm="1">
        <f t="array" ref="K190">IF($I$2="Путешествия с детьми",
INDEX(GRID!$B$4:$BI$14,MATCH(K$7,GRID!$A$4:$A$14,0),MATCH(1,($U$2=GRID!$B$1:$BI$1)*(КАЛЕНДАРЬ!$AA14=GRID!$B$3:$BI$3), 0))*GRID!$B$65,
ROUNDUP(INDEX(GRID!$B$4:$BI$14,MATCH(K$7,GRID!$A$4:$A$14,0),MATCH(1,($U$2=GRID!$B$1:$BI$1)*(КАЛЕНДАРЬ!$AA14=GRID!$B$3:$BI$3),0))*GRID!$B$65*(1-GRID!$B$69),0))</f>
        <v>28208</v>
      </c>
      <c r="L190" s="48" cm="1">
        <f t="array" ref="L190">IF($I$2="Путешествия с детьми",
INDEX(GRID!$B$17:$BI$27,MATCH(K$7,GRID!$A$17:$A$27,0),MATCH(1,($U$2=GRID!$B$1:$BI$1)*(КАЛЕНДАРЬ!$AA14=GRID!$B$3:$BI$3), 0))*GRID!$B$65,
ROUNDUP(INDEX(GRID!$B$17:$BI$27,MATCH(K$7,GRID!$A$17:$A$27,0),MATCH(1,($U$2=GRID!$B$1:$BI$1)*(КАЛЕНДАРЬ!$AA14=GRID!$B$3:$BI$3), 0))*GRID!$B$65*(1-GRID!$B$69),0))</f>
        <v>30358</v>
      </c>
      <c r="M190" s="47" cm="1">
        <f t="array" ref="M190">IF($I$2="Путешествия с детьми",
INDEX(GRID!$B$4:$BI$14,MATCH(M$7,GRID!$A$4:$A$14,0),MATCH(1,($U$2=GRID!$B$1:$BI$1)*(КАЛЕНДАРЬ!$AA14=GRID!$B$3:$BI$3), 0))*GRID!$B$65,
ROUNDUP(INDEX(GRID!$B$4:$BI$14,MATCH(M$7,GRID!$A$4:$A$14,0),MATCH(1,($U$2=GRID!$B$1:$BI$1)*(КАЛЕНДАРЬ!$AA14=GRID!$B$3:$BI$3),0))*GRID!$B$65*(1-GRID!$B$69),0))</f>
        <v>31218</v>
      </c>
      <c r="N190" s="48" cm="1">
        <f t="array" ref="N190">IF($I$2="Путешествия с детьми",
INDEX(GRID!$B$17:$BI$27,MATCH(M$7,GRID!$A$17:$A$27,0),MATCH(1,($U$2=GRID!$B$1:$BI$1)*(КАЛЕНДАРЬ!$AA14=GRID!$B$3:$BI$3), 0))*GRID!$B$65,
ROUNDUP(INDEX(GRID!$B$17:$BI$27,MATCH(M$7,GRID!$A$17:$A$27,0),MATCH(1,($U$2=GRID!$B$1:$BI$1)*(КАЛЕНДАРЬ!$AA14=GRID!$B$3:$BI$3), 0))*GRID!$B$65*(1-GRID!$B$69),0))</f>
        <v>33368</v>
      </c>
      <c r="O190" s="47" cm="1">
        <f t="array" ref="O190">IF($I$2="Путешествия с детьми",
INDEX(GRID!$B$4:$BI$14,MATCH(O$7,GRID!$A$4:$A$14,0),MATCH(1,($U$2=GRID!$B$1:$BI$1)*(КАЛЕНДАРЬ!$AA14=GRID!$B$3:$BI$3), 0))*GRID!$B$65,
ROUNDUP(INDEX(GRID!$B$4:$BI$14,MATCH(O$7,GRID!$A$4:$A$14,0),MATCH(1,($U$2=GRID!$B$1:$BI$1)*(КАЛЕНДАРЬ!$AA14=GRID!$B$3:$BI$3),0))*GRID!$B$65*(1-GRID!$B$69),0))</f>
        <v>36980</v>
      </c>
      <c r="P190" s="48" cm="1">
        <f t="array" ref="P190">IF($I$2="Путешествия с детьми",
INDEX(GRID!$B$17:$BI$27,MATCH(O$7,GRID!$A$17:$A$27,0),MATCH(1,($U$2=GRID!$B$1:$BI$1)*(КАЛЕНДАРЬ!$AA14=GRID!$B$3:$BI$3), 0))*GRID!$B$65,
ROUNDUP(INDEX(GRID!$B$17:$BI$27,MATCH(O$7,GRID!$A$17:$A$27,0),MATCH(1,($U$2=GRID!$B$1:$BI$1)*(КАЛЕНДАРЬ!$AA14=GRID!$B$3:$BI$3), 0))*GRID!$B$65*(1-GRID!$B$69),0))</f>
        <v>39130</v>
      </c>
      <c r="Q190" s="47" t="e" cm="1">
        <f t="array" ref="Q190">IF($I$2="Путешествия с детьми",
INDEX(GRID!$B$4:$BI$14,MATCH(Q$7,GRID!$A$4:$A$14,0),MATCH(1,($U$2=GRID!$B$1:$BI$1)*(КАЛЕНДАРЬ!$AA14=GRID!$B$3:$BI$3), 0))*GRID!$B$65,
ROUNDUP(INDEX(GRID!$B$4:$BI$14,MATCH(Q$7,GRID!$A$4:$A$14,0),MATCH(1,($U$2=GRID!$B$1:$BI$1)*(КАЛЕНДАРЬ!$AA14=GRID!$B$3:$BI$3),0))*GRID!$B$65*(1-GRID!$B$69),0))</f>
        <v>#N/A</v>
      </c>
      <c r="R190" s="48" t="e" cm="1">
        <f t="array" ref="R190">IF($I$2="Путешествия с детьми",
INDEX(GRID!$B$17:$BI$27,MATCH(Q$7,GRID!$A$17:$A$27,0),MATCH(1,($U$2=GRID!$B$1:$BI$1)*(КАЛЕНДАРЬ!$AA14=GRID!$B$3:$BI$3), 0))*GRID!$B$65,
ROUNDUP(INDEX(GRID!$B$17:$BI$27,MATCH(Q$7,GRID!$A$17:$A$27,0),MATCH(1,($U$2=GRID!$B$1:$BI$1)*(КАЛЕНДАРЬ!$AA14=GRID!$B$3:$BI$3), 0))*GRID!$B$65*(1-GRID!$B$69),0))</f>
        <v>#N/A</v>
      </c>
      <c r="S190" s="47" t="e" cm="1">
        <f t="array" ref="S190">IF($I$2="Путешествия с детьми",
INDEX(GRID!$B$4:$BI$14,MATCH(S$7,GRID!$A$4:$A$14,0),MATCH(1,($U$2=GRID!$B$1:$BI$1)*(КАЛЕНДАРЬ!$AA14=GRID!$B$3:$BI$3), 0))*GRID!$B$65,
ROUNDUP(INDEX(GRID!$B$4:$BI$14,MATCH(S$7,GRID!$A$4:$A$14,0),MATCH(1,($U$2=GRID!$B$1:$BI$1)*(КАЛЕНДАРЬ!$AA14=GRID!$B$3:$BI$3),0))*GRID!$B$65*(1-GRID!$B$69),0))</f>
        <v>#N/A</v>
      </c>
      <c r="T190" s="48" t="e" cm="1">
        <f t="array" ref="T190">IF($I$2="Путешествия с детьми",
INDEX(GRID!$B$17:$BI$27,MATCH(S$7,GRID!$A$17:$A$27,0),MATCH(1,($U$2=GRID!$B$1:$BI$1)*(КАЛЕНДАРЬ!$AA14=GRID!$B$3:$BI$3), 0))*GRID!$B$65,
ROUNDUP(INDEX(GRID!$B$17:$BI$27,MATCH(S$7,GRID!$A$17:$A$27,0),MATCH(1,($U$2=GRID!$B$1:$BI$1)*(КАЛЕНДАРЬ!$AA14=GRID!$B$3:$BI$3), 0))*GRID!$B$65*(1-GRID!$B$69),0))</f>
        <v>#N/A</v>
      </c>
      <c r="U190" s="47" cm="1">
        <f t="array" ref="U190">IF($I$2="Путешествия с детьми",
INDEX(GRID!$B$4:$BI$14,MATCH(U$7,GRID!$A$4:$A$14,0),MATCH(1,($U$2=GRID!$B$1:$BI$1)*(КАЛЕНДАРЬ!$AA14=GRID!$B$3:$BI$3), 0))*GRID!$B$65,
ROUNDUP(INDEX(GRID!$B$4:$BI$14,MATCH(U$7,GRID!$A$4:$A$14,0),MATCH(1,($U$2=GRID!$B$1:$BI$1)*(КАЛЕНДАРЬ!$AA14=GRID!$B$3:$BI$3),0))*GRID!$B$65*(1-GRID!$B$69),0))</f>
        <v>57620</v>
      </c>
      <c r="V190" s="48" cm="1">
        <f t="array" ref="V190">IF($I$2="Путешествия с детьми",
INDEX(GRID!$B$17:$BI$27,MATCH(U$7,GRID!$A$17:$A$27,0),MATCH(1,($U$2=GRID!$B$1:$BI$1)*(КАЛЕНДАРЬ!$AA14=GRID!$B$3:$BI$3), 0))*GRID!$B$65,
ROUNDUP(INDEX(GRID!$B$17:$BI$27,MATCH(U$7,GRID!$A$17:$A$27,0),MATCH(1,($U$2=GRID!$B$1:$BI$1)*(КАЛЕНДАРЬ!$AA14=GRID!$B$3:$BI$3), 0))*GRID!$B$65*(1-GRID!$B$69),0))</f>
        <v>59770</v>
      </c>
      <c r="W190" s="47" cm="1">
        <f t="array" ref="W190">IF($I$2="Путешествия с детьми",
INDEX(GRID!$B$4:$BI$14,MATCH(W$7,GRID!$A$4:$A$14,0),MATCH(1,($U$2=GRID!$B$1:$BI$1)*(КАЛЕНДАРЬ!$AA14=GRID!$B$3:$BI$3), 0))*GRID!$B$65,
ROUNDUP(INDEX(GRID!$B$4:$BI$14,MATCH(W$7,GRID!$A$4:$A$14,0),MATCH(1,($U$2=GRID!$B$1:$BI$1)*(КАЛЕНДАРЬ!$AA14=GRID!$B$3:$BI$3),0))*GRID!$B$65*(1-GRID!$B$69),0))</f>
        <v>221880</v>
      </c>
      <c r="X190" s="48" cm="1">
        <f t="array" ref="X190">IF($I$2="Путешествия с детьми",
INDEX(GRID!$B$17:$BI$27,MATCH(W$7,GRID!$A$17:$A$27,0),MATCH(1,($U$2=GRID!$B$1:$BI$1)*(КАЛЕНДАРЬ!$AA14=GRID!$B$3:$BI$3), 0))*GRID!$B$65,
ROUNDUP(INDEX(GRID!$B$17:$BI$27,MATCH(W$7,GRID!$A$17:$A$27,0),MATCH(1,($U$2=GRID!$B$1:$BI$1)*(КАЛЕНДАРЬ!$AA14=GRID!$B$3:$BI$3), 0))*GRID!$B$65*(1-GRID!$B$69),0))</f>
        <v>224030</v>
      </c>
    </row>
    <row r="191" spans="1:24" hidden="1" x14ac:dyDescent="0.2">
      <c r="A191" s="117" t="s">
        <v>46</v>
      </c>
      <c r="B191" s="117">
        <v>12</v>
      </c>
      <c r="C191" s="138" cm="1">
        <f t="array" ref="C191">IF($I$2="Путешествия с детьми",
INDEX(GRID!$B$4:$BI$14,MATCH(C$7,GRID!$A$4:$A$14,0),MATCH(1,($U$2=GRID!$B$1:$BI$1)*(КАЛЕНДАРЬ!$AA15=GRID!$B$3:$BI$3), 0))*GRID!$B$65,
ROUNDUP(INDEX(GRID!$B$4:$BI$14,MATCH(C$7,GRID!$A$4:$A$14,0),MATCH(1,($U$2=GRID!$B$1:$BI$1)*(КАЛЕНДАРЬ!$AA15=GRID!$B$3:$BI$3),0))*GRID!$B$65*(1-GRID!$B$69),0))</f>
        <v>18920</v>
      </c>
      <c r="D191" s="48" cm="1">
        <f t="array" ref="D191">IF($I$2="Путешествия с детьми",
INDEX(GRID!$B$17:$BI$27,MATCH(C$7,GRID!$A$17:$A$27,0),MATCH(1,($U$2=GRID!$B$1:$BI$1)*(КАЛЕНДАРЬ!$AA15=GRID!$B$3:$BI$3), 0))*GRID!$B$65,
ROUNDUP(INDEX(GRID!$B$17:$BI$27,MATCH(C$7,GRID!$A$17:$A$27,0),MATCH(1,($U$2=GRID!$B$1:$BI$1)*(КАЛЕНДАРЬ!$AA15=GRID!$B$3:$BI$3), 0))*GRID!$B$65*(1-GRID!$B$69),0))</f>
        <v>21070</v>
      </c>
      <c r="E191" s="47" cm="1">
        <f t="array" ref="E191">IF($I$2="Путешествия с детьми",
INDEX(GRID!$B$4:$BI$14,MATCH(E$7,GRID!$A$4:$A$14,0),MATCH(1,($U$2=GRID!$B$1:$BI$1)*(КАЛЕНДАРЬ!$AA15=GRID!$B$3:$BI$3), 0))*GRID!$B$65,
ROUNDUP(INDEX(GRID!$B$4:$BI$14,MATCH(E$7,GRID!$A$4:$A$14,0),MATCH(1,($U$2=GRID!$B$1:$BI$1)*(КАЛЕНДАРЬ!$AA15=GRID!$B$3:$BI$3),0))*GRID!$B$65*(1-GRID!$B$69),0))</f>
        <v>20898</v>
      </c>
      <c r="F191" s="48" cm="1">
        <f t="array" ref="F191">IF($I$2="Путешествия с детьми",
INDEX(GRID!$B$17:$BI$27,MATCH(E$7,GRID!$A$17:$A$27,0),MATCH(1,($U$2=GRID!$B$1:$BI$1)*(КАЛЕНДАРЬ!$AA15=GRID!$B$3:$BI$3), 0))*GRID!$B$65,
ROUNDUP(INDEX(GRID!$B$17:$BI$27,MATCH(E$7,GRID!$A$17:$A$27,0),MATCH(1,($U$2=GRID!$B$1:$BI$1)*(КАЛЕНДАРЬ!$AA15=GRID!$B$3:$BI$3), 0))*GRID!$B$65*(1-GRID!$B$69),0))</f>
        <v>23048</v>
      </c>
      <c r="G191" s="47" t="e" cm="1">
        <f t="array" ref="G191">IF($I$2="Путешествия с детьми",
INDEX(GRID!$B$4:$BI$14,MATCH(G$7,GRID!$A$4:$A$14,0),MATCH(1,($U$2=GRID!$B$1:$BI$1)*(КАЛЕНДАРЬ!$AA15=GRID!$B$3:$BI$3), 0))*GRID!$B$65,
ROUNDUP(INDEX(GRID!$B$4:$BI$14,MATCH(G$7,GRID!$A$4:$A$14,0),MATCH(1,($U$2=GRID!$B$1:$BI$1)*(КАЛЕНДАРЬ!$AA15=GRID!$B$3:$BI$3),0))*GRID!$B$65*(1-GRID!$B$69),0))</f>
        <v>#N/A</v>
      </c>
      <c r="H191" s="48" t="e" cm="1">
        <f t="array" ref="H191">IF($I$2="Путешествия с детьми",
INDEX(GRID!$B$17:$BI$27,MATCH(G$7,GRID!$A$17:$A$27,0),MATCH(1,($U$2=GRID!$B$1:$BI$1)*(КАЛЕНДАРЬ!$AA15=GRID!$B$3:$BI$3), 0))*GRID!$B$65,
ROUNDUP(INDEX(GRID!$B$17:$BI$27,MATCH(G$7,GRID!$A$17:$A$27,0),MATCH(1,($U$2=GRID!$B$1:$BI$1)*(КАЛЕНДАРЬ!$AA15=GRID!$B$3:$BI$3), 0))*GRID!$B$65*(1-GRID!$B$69),0))</f>
        <v>#N/A</v>
      </c>
      <c r="I191" s="47" t="e" cm="1">
        <f t="array" ref="I191">IF($I$2="Путешествия с детьми",
INDEX(GRID!$B$4:$BI$14,MATCH(I$7,GRID!$A$4:$A$14,0),MATCH(1,($U$2=GRID!$B$1:$BI$1)*(КАЛЕНДАРЬ!$AA15=GRID!$B$3:$BI$3), 0))*GRID!$B$65,
ROUNDUP(INDEX(GRID!$B$4:$BI$14,MATCH(I$7,GRID!$A$4:$A$14,0),MATCH(1,($U$2=GRID!$B$1:$BI$1)*(КАЛЕНДАРЬ!$AA15=GRID!$B$3:$BI$3),0))*GRID!$B$65*(1-GRID!$B$69),0))</f>
        <v>#N/A</v>
      </c>
      <c r="J191" s="48" t="e" cm="1">
        <f t="array" ref="J191">IF($I$2="Путешествия с детьми",
INDEX(GRID!$B$17:$BI$27,MATCH(I$7,GRID!$A$17:$A$27,0),MATCH(1,($U$2=GRID!$B$1:$BI$1)*(КАЛЕНДАРЬ!$AA15=GRID!$B$3:$BI$3), 0))*GRID!$B$65,
ROUNDUP(INDEX(GRID!$B$17:$BI$27,MATCH(I$7,GRID!$A$17:$A$27,0),MATCH(1,($U$2=GRID!$B$1:$BI$1)*(КАЛЕНДАРЬ!$AA15=GRID!$B$3:$BI$3), 0))*GRID!$B$65*(1-GRID!$B$69),0))</f>
        <v>#N/A</v>
      </c>
      <c r="K191" s="47" cm="1">
        <f t="array" ref="K191">IF($I$2="Путешествия с детьми",
INDEX(GRID!$B$4:$BI$14,MATCH(K$7,GRID!$A$4:$A$14,0),MATCH(1,($U$2=GRID!$B$1:$BI$1)*(КАЛЕНДАРЬ!$AA15=GRID!$B$3:$BI$3), 0))*GRID!$B$65,
ROUNDUP(INDEX(GRID!$B$4:$BI$14,MATCH(K$7,GRID!$A$4:$A$14,0),MATCH(1,($U$2=GRID!$B$1:$BI$1)*(КАЛЕНДАРЬ!$AA15=GRID!$B$3:$BI$3),0))*GRID!$B$65*(1-GRID!$B$69),0))</f>
        <v>28208</v>
      </c>
      <c r="L191" s="48" cm="1">
        <f t="array" ref="L191">IF($I$2="Путешествия с детьми",
INDEX(GRID!$B$17:$BI$27,MATCH(K$7,GRID!$A$17:$A$27,0),MATCH(1,($U$2=GRID!$B$1:$BI$1)*(КАЛЕНДАРЬ!$AA15=GRID!$B$3:$BI$3), 0))*GRID!$B$65,
ROUNDUP(INDEX(GRID!$B$17:$BI$27,MATCH(K$7,GRID!$A$17:$A$27,0),MATCH(1,($U$2=GRID!$B$1:$BI$1)*(КАЛЕНДАРЬ!$AA15=GRID!$B$3:$BI$3), 0))*GRID!$B$65*(1-GRID!$B$69),0))</f>
        <v>30358</v>
      </c>
      <c r="M191" s="47" cm="1">
        <f t="array" ref="M191">IF($I$2="Путешествия с детьми",
INDEX(GRID!$B$4:$BI$14,MATCH(M$7,GRID!$A$4:$A$14,0),MATCH(1,($U$2=GRID!$B$1:$BI$1)*(КАЛЕНДАРЬ!$AA15=GRID!$B$3:$BI$3), 0))*GRID!$B$65,
ROUNDUP(INDEX(GRID!$B$4:$BI$14,MATCH(M$7,GRID!$A$4:$A$14,0),MATCH(1,($U$2=GRID!$B$1:$BI$1)*(КАЛЕНДАРЬ!$AA15=GRID!$B$3:$BI$3),0))*GRID!$B$65*(1-GRID!$B$69),0))</f>
        <v>31218</v>
      </c>
      <c r="N191" s="48" cm="1">
        <f t="array" ref="N191">IF($I$2="Путешествия с детьми",
INDEX(GRID!$B$17:$BI$27,MATCH(M$7,GRID!$A$17:$A$27,0),MATCH(1,($U$2=GRID!$B$1:$BI$1)*(КАЛЕНДАРЬ!$AA15=GRID!$B$3:$BI$3), 0))*GRID!$B$65,
ROUNDUP(INDEX(GRID!$B$17:$BI$27,MATCH(M$7,GRID!$A$17:$A$27,0),MATCH(1,($U$2=GRID!$B$1:$BI$1)*(КАЛЕНДАРЬ!$AA15=GRID!$B$3:$BI$3), 0))*GRID!$B$65*(1-GRID!$B$69),0))</f>
        <v>33368</v>
      </c>
      <c r="O191" s="47" cm="1">
        <f t="array" ref="O191">IF($I$2="Путешествия с детьми",
INDEX(GRID!$B$4:$BI$14,MATCH(O$7,GRID!$A$4:$A$14,0),MATCH(1,($U$2=GRID!$B$1:$BI$1)*(КАЛЕНДАРЬ!$AA15=GRID!$B$3:$BI$3), 0))*GRID!$B$65,
ROUNDUP(INDEX(GRID!$B$4:$BI$14,MATCH(O$7,GRID!$A$4:$A$14,0),MATCH(1,($U$2=GRID!$B$1:$BI$1)*(КАЛЕНДАРЬ!$AA15=GRID!$B$3:$BI$3),0))*GRID!$B$65*(1-GRID!$B$69),0))</f>
        <v>36980</v>
      </c>
      <c r="P191" s="48" cm="1">
        <f t="array" ref="P191">IF($I$2="Путешествия с детьми",
INDEX(GRID!$B$17:$BI$27,MATCH(O$7,GRID!$A$17:$A$27,0),MATCH(1,($U$2=GRID!$B$1:$BI$1)*(КАЛЕНДАРЬ!$AA15=GRID!$B$3:$BI$3), 0))*GRID!$B$65,
ROUNDUP(INDEX(GRID!$B$17:$BI$27,MATCH(O$7,GRID!$A$17:$A$27,0),MATCH(1,($U$2=GRID!$B$1:$BI$1)*(КАЛЕНДАРЬ!$AA15=GRID!$B$3:$BI$3), 0))*GRID!$B$65*(1-GRID!$B$69),0))</f>
        <v>39130</v>
      </c>
      <c r="Q191" s="47" t="e" cm="1">
        <f t="array" ref="Q191">IF($I$2="Путешествия с детьми",
INDEX(GRID!$B$4:$BI$14,MATCH(Q$7,GRID!$A$4:$A$14,0),MATCH(1,($U$2=GRID!$B$1:$BI$1)*(КАЛЕНДАРЬ!$AA15=GRID!$B$3:$BI$3), 0))*GRID!$B$65,
ROUNDUP(INDEX(GRID!$B$4:$BI$14,MATCH(Q$7,GRID!$A$4:$A$14,0),MATCH(1,($U$2=GRID!$B$1:$BI$1)*(КАЛЕНДАРЬ!$AA15=GRID!$B$3:$BI$3),0))*GRID!$B$65*(1-GRID!$B$69),0))</f>
        <v>#N/A</v>
      </c>
      <c r="R191" s="48" t="e" cm="1">
        <f t="array" ref="R191">IF($I$2="Путешествия с детьми",
INDEX(GRID!$B$17:$BI$27,MATCH(Q$7,GRID!$A$17:$A$27,0),MATCH(1,($U$2=GRID!$B$1:$BI$1)*(КАЛЕНДАРЬ!$AA15=GRID!$B$3:$BI$3), 0))*GRID!$B$65,
ROUNDUP(INDEX(GRID!$B$17:$BI$27,MATCH(Q$7,GRID!$A$17:$A$27,0),MATCH(1,($U$2=GRID!$B$1:$BI$1)*(КАЛЕНДАРЬ!$AA15=GRID!$B$3:$BI$3), 0))*GRID!$B$65*(1-GRID!$B$69),0))</f>
        <v>#N/A</v>
      </c>
      <c r="S191" s="47" t="e" cm="1">
        <f t="array" ref="S191">IF($I$2="Путешествия с детьми",
INDEX(GRID!$B$4:$BI$14,MATCH(S$7,GRID!$A$4:$A$14,0),MATCH(1,($U$2=GRID!$B$1:$BI$1)*(КАЛЕНДАРЬ!$AA15=GRID!$B$3:$BI$3), 0))*GRID!$B$65,
ROUNDUP(INDEX(GRID!$B$4:$BI$14,MATCH(S$7,GRID!$A$4:$A$14,0),MATCH(1,($U$2=GRID!$B$1:$BI$1)*(КАЛЕНДАРЬ!$AA15=GRID!$B$3:$BI$3),0))*GRID!$B$65*(1-GRID!$B$69),0))</f>
        <v>#N/A</v>
      </c>
      <c r="T191" s="48" t="e" cm="1">
        <f t="array" ref="T191">IF($I$2="Путешествия с детьми",
INDEX(GRID!$B$17:$BI$27,MATCH(S$7,GRID!$A$17:$A$27,0),MATCH(1,($U$2=GRID!$B$1:$BI$1)*(КАЛЕНДАРЬ!$AA15=GRID!$B$3:$BI$3), 0))*GRID!$B$65,
ROUNDUP(INDEX(GRID!$B$17:$BI$27,MATCH(S$7,GRID!$A$17:$A$27,0),MATCH(1,($U$2=GRID!$B$1:$BI$1)*(КАЛЕНДАРЬ!$AA15=GRID!$B$3:$BI$3), 0))*GRID!$B$65*(1-GRID!$B$69),0))</f>
        <v>#N/A</v>
      </c>
      <c r="U191" s="47" cm="1">
        <f t="array" ref="U191">IF($I$2="Путешествия с детьми",
INDEX(GRID!$B$4:$BI$14,MATCH(U$7,GRID!$A$4:$A$14,0),MATCH(1,($U$2=GRID!$B$1:$BI$1)*(КАЛЕНДАРЬ!$AA15=GRID!$B$3:$BI$3), 0))*GRID!$B$65,
ROUNDUP(INDEX(GRID!$B$4:$BI$14,MATCH(U$7,GRID!$A$4:$A$14,0),MATCH(1,($U$2=GRID!$B$1:$BI$1)*(КАЛЕНДАРЬ!$AA15=GRID!$B$3:$BI$3),0))*GRID!$B$65*(1-GRID!$B$69),0))</f>
        <v>57620</v>
      </c>
      <c r="V191" s="48" cm="1">
        <f t="array" ref="V191">IF($I$2="Путешествия с детьми",
INDEX(GRID!$B$17:$BI$27,MATCH(U$7,GRID!$A$17:$A$27,0),MATCH(1,($U$2=GRID!$B$1:$BI$1)*(КАЛЕНДАРЬ!$AA15=GRID!$B$3:$BI$3), 0))*GRID!$B$65,
ROUNDUP(INDEX(GRID!$B$17:$BI$27,MATCH(U$7,GRID!$A$17:$A$27,0),MATCH(1,($U$2=GRID!$B$1:$BI$1)*(КАЛЕНДАРЬ!$AA15=GRID!$B$3:$BI$3), 0))*GRID!$B$65*(1-GRID!$B$69),0))</f>
        <v>59770</v>
      </c>
      <c r="W191" s="47" cm="1">
        <f t="array" ref="W191">IF($I$2="Путешествия с детьми",
INDEX(GRID!$B$4:$BI$14,MATCH(W$7,GRID!$A$4:$A$14,0),MATCH(1,($U$2=GRID!$B$1:$BI$1)*(КАЛЕНДАРЬ!$AA15=GRID!$B$3:$BI$3), 0))*GRID!$B$65,
ROUNDUP(INDEX(GRID!$B$4:$BI$14,MATCH(W$7,GRID!$A$4:$A$14,0),MATCH(1,($U$2=GRID!$B$1:$BI$1)*(КАЛЕНДАРЬ!$AA15=GRID!$B$3:$BI$3),0))*GRID!$B$65*(1-GRID!$B$69),0))</f>
        <v>221880</v>
      </c>
      <c r="X191" s="48" cm="1">
        <f t="array" ref="X191">IF($I$2="Путешествия с детьми",
INDEX(GRID!$B$17:$BI$27,MATCH(W$7,GRID!$A$17:$A$27,0),MATCH(1,($U$2=GRID!$B$1:$BI$1)*(КАЛЕНДАРЬ!$AA15=GRID!$B$3:$BI$3), 0))*GRID!$B$65,
ROUNDUP(INDEX(GRID!$B$17:$BI$27,MATCH(W$7,GRID!$A$17:$A$27,0),MATCH(1,($U$2=GRID!$B$1:$BI$1)*(КАЛЕНДАРЬ!$AA15=GRID!$B$3:$BI$3), 0))*GRID!$B$65*(1-GRID!$B$69),0))</f>
        <v>224030</v>
      </c>
    </row>
    <row r="192" spans="1:24" hidden="1" x14ac:dyDescent="0.2">
      <c r="A192" s="117" t="s">
        <v>47</v>
      </c>
      <c r="B192" s="117">
        <v>13</v>
      </c>
      <c r="C192" s="138" cm="1">
        <f t="array" ref="C192">IF($I$2="Путешествия с детьми",
INDEX(GRID!$B$4:$BI$14,MATCH(C$7,GRID!$A$4:$A$14,0),MATCH(1,($U$2=GRID!$B$1:$BI$1)*(КАЛЕНДАРЬ!$AA16=GRID!$B$3:$BI$3), 0))*GRID!$B$65,
ROUNDUP(INDEX(GRID!$B$4:$BI$14,MATCH(C$7,GRID!$A$4:$A$14,0),MATCH(1,($U$2=GRID!$B$1:$BI$1)*(КАЛЕНДАРЬ!$AA16=GRID!$B$3:$BI$3),0))*GRID!$B$65*(1-GRID!$B$69),0))</f>
        <v>18920</v>
      </c>
      <c r="D192" s="48" cm="1">
        <f t="array" ref="D192">IF($I$2="Путешествия с детьми",
INDEX(GRID!$B$17:$BI$27,MATCH(C$7,GRID!$A$17:$A$27,0),MATCH(1,($U$2=GRID!$B$1:$BI$1)*(КАЛЕНДАРЬ!$AA16=GRID!$B$3:$BI$3), 0))*GRID!$B$65,
ROUNDUP(INDEX(GRID!$B$17:$BI$27,MATCH(C$7,GRID!$A$17:$A$27,0),MATCH(1,($U$2=GRID!$B$1:$BI$1)*(КАЛЕНДАРЬ!$AA16=GRID!$B$3:$BI$3), 0))*GRID!$B$65*(1-GRID!$B$69),0))</f>
        <v>21070</v>
      </c>
      <c r="E192" s="47" cm="1">
        <f t="array" ref="E192">IF($I$2="Путешествия с детьми",
INDEX(GRID!$B$4:$BI$14,MATCH(E$7,GRID!$A$4:$A$14,0),MATCH(1,($U$2=GRID!$B$1:$BI$1)*(КАЛЕНДАРЬ!$AA16=GRID!$B$3:$BI$3), 0))*GRID!$B$65,
ROUNDUP(INDEX(GRID!$B$4:$BI$14,MATCH(E$7,GRID!$A$4:$A$14,0),MATCH(1,($U$2=GRID!$B$1:$BI$1)*(КАЛЕНДАРЬ!$AA16=GRID!$B$3:$BI$3),0))*GRID!$B$65*(1-GRID!$B$69),0))</f>
        <v>20898</v>
      </c>
      <c r="F192" s="48" cm="1">
        <f t="array" ref="F192">IF($I$2="Путешествия с детьми",
INDEX(GRID!$B$17:$BI$27,MATCH(E$7,GRID!$A$17:$A$27,0),MATCH(1,($U$2=GRID!$B$1:$BI$1)*(КАЛЕНДАРЬ!$AA16=GRID!$B$3:$BI$3), 0))*GRID!$B$65,
ROUNDUP(INDEX(GRID!$B$17:$BI$27,MATCH(E$7,GRID!$A$17:$A$27,0),MATCH(1,($U$2=GRID!$B$1:$BI$1)*(КАЛЕНДАРЬ!$AA16=GRID!$B$3:$BI$3), 0))*GRID!$B$65*(1-GRID!$B$69),0))</f>
        <v>23048</v>
      </c>
      <c r="G192" s="47" t="e" cm="1">
        <f t="array" ref="G192">IF($I$2="Путешествия с детьми",
INDEX(GRID!$B$4:$BI$14,MATCH(G$7,GRID!$A$4:$A$14,0),MATCH(1,($U$2=GRID!$B$1:$BI$1)*(КАЛЕНДАРЬ!$AA16=GRID!$B$3:$BI$3), 0))*GRID!$B$65,
ROUNDUP(INDEX(GRID!$B$4:$BI$14,MATCH(G$7,GRID!$A$4:$A$14,0),MATCH(1,($U$2=GRID!$B$1:$BI$1)*(КАЛЕНДАРЬ!$AA16=GRID!$B$3:$BI$3),0))*GRID!$B$65*(1-GRID!$B$69),0))</f>
        <v>#N/A</v>
      </c>
      <c r="H192" s="48" t="e" cm="1">
        <f t="array" ref="H192">IF($I$2="Путешествия с детьми",
INDEX(GRID!$B$17:$BI$27,MATCH(G$7,GRID!$A$17:$A$27,0),MATCH(1,($U$2=GRID!$B$1:$BI$1)*(КАЛЕНДАРЬ!$AA16=GRID!$B$3:$BI$3), 0))*GRID!$B$65,
ROUNDUP(INDEX(GRID!$B$17:$BI$27,MATCH(G$7,GRID!$A$17:$A$27,0),MATCH(1,($U$2=GRID!$B$1:$BI$1)*(КАЛЕНДАРЬ!$AA16=GRID!$B$3:$BI$3), 0))*GRID!$B$65*(1-GRID!$B$69),0))</f>
        <v>#N/A</v>
      </c>
      <c r="I192" s="47" t="e" cm="1">
        <f t="array" ref="I192">IF($I$2="Путешествия с детьми",
INDEX(GRID!$B$4:$BI$14,MATCH(I$7,GRID!$A$4:$A$14,0),MATCH(1,($U$2=GRID!$B$1:$BI$1)*(КАЛЕНДАРЬ!$AA16=GRID!$B$3:$BI$3), 0))*GRID!$B$65,
ROUNDUP(INDEX(GRID!$B$4:$BI$14,MATCH(I$7,GRID!$A$4:$A$14,0),MATCH(1,($U$2=GRID!$B$1:$BI$1)*(КАЛЕНДАРЬ!$AA16=GRID!$B$3:$BI$3),0))*GRID!$B$65*(1-GRID!$B$69),0))</f>
        <v>#N/A</v>
      </c>
      <c r="J192" s="48" t="e" cm="1">
        <f t="array" ref="J192">IF($I$2="Путешествия с детьми",
INDEX(GRID!$B$17:$BI$27,MATCH(I$7,GRID!$A$17:$A$27,0),MATCH(1,($U$2=GRID!$B$1:$BI$1)*(КАЛЕНДАРЬ!$AA16=GRID!$B$3:$BI$3), 0))*GRID!$B$65,
ROUNDUP(INDEX(GRID!$B$17:$BI$27,MATCH(I$7,GRID!$A$17:$A$27,0),MATCH(1,($U$2=GRID!$B$1:$BI$1)*(КАЛЕНДАРЬ!$AA16=GRID!$B$3:$BI$3), 0))*GRID!$B$65*(1-GRID!$B$69),0))</f>
        <v>#N/A</v>
      </c>
      <c r="K192" s="47" cm="1">
        <f t="array" ref="K192">IF($I$2="Путешествия с детьми",
INDEX(GRID!$B$4:$BI$14,MATCH(K$7,GRID!$A$4:$A$14,0),MATCH(1,($U$2=GRID!$B$1:$BI$1)*(КАЛЕНДАРЬ!$AA16=GRID!$B$3:$BI$3), 0))*GRID!$B$65,
ROUNDUP(INDEX(GRID!$B$4:$BI$14,MATCH(K$7,GRID!$A$4:$A$14,0),MATCH(1,($U$2=GRID!$B$1:$BI$1)*(КАЛЕНДАРЬ!$AA16=GRID!$B$3:$BI$3),0))*GRID!$B$65*(1-GRID!$B$69),0))</f>
        <v>28208</v>
      </c>
      <c r="L192" s="48" cm="1">
        <f t="array" ref="L192">IF($I$2="Путешествия с детьми",
INDEX(GRID!$B$17:$BI$27,MATCH(K$7,GRID!$A$17:$A$27,0),MATCH(1,($U$2=GRID!$B$1:$BI$1)*(КАЛЕНДАРЬ!$AA16=GRID!$B$3:$BI$3), 0))*GRID!$B$65,
ROUNDUP(INDEX(GRID!$B$17:$BI$27,MATCH(K$7,GRID!$A$17:$A$27,0),MATCH(1,($U$2=GRID!$B$1:$BI$1)*(КАЛЕНДАРЬ!$AA16=GRID!$B$3:$BI$3), 0))*GRID!$B$65*(1-GRID!$B$69),0))</f>
        <v>30358</v>
      </c>
      <c r="M192" s="47" cm="1">
        <f t="array" ref="M192">IF($I$2="Путешествия с детьми",
INDEX(GRID!$B$4:$BI$14,MATCH(M$7,GRID!$A$4:$A$14,0),MATCH(1,($U$2=GRID!$B$1:$BI$1)*(КАЛЕНДАРЬ!$AA16=GRID!$B$3:$BI$3), 0))*GRID!$B$65,
ROUNDUP(INDEX(GRID!$B$4:$BI$14,MATCH(M$7,GRID!$A$4:$A$14,0),MATCH(1,($U$2=GRID!$B$1:$BI$1)*(КАЛЕНДАРЬ!$AA16=GRID!$B$3:$BI$3),0))*GRID!$B$65*(1-GRID!$B$69),0))</f>
        <v>31218</v>
      </c>
      <c r="N192" s="48" cm="1">
        <f t="array" ref="N192">IF($I$2="Путешествия с детьми",
INDEX(GRID!$B$17:$BI$27,MATCH(M$7,GRID!$A$17:$A$27,0),MATCH(1,($U$2=GRID!$B$1:$BI$1)*(КАЛЕНДАРЬ!$AA16=GRID!$B$3:$BI$3), 0))*GRID!$B$65,
ROUNDUP(INDEX(GRID!$B$17:$BI$27,MATCH(M$7,GRID!$A$17:$A$27,0),MATCH(1,($U$2=GRID!$B$1:$BI$1)*(КАЛЕНДАРЬ!$AA16=GRID!$B$3:$BI$3), 0))*GRID!$B$65*(1-GRID!$B$69),0))</f>
        <v>33368</v>
      </c>
      <c r="O192" s="47" cm="1">
        <f t="array" ref="O192">IF($I$2="Путешествия с детьми",
INDEX(GRID!$B$4:$BI$14,MATCH(O$7,GRID!$A$4:$A$14,0),MATCH(1,($U$2=GRID!$B$1:$BI$1)*(КАЛЕНДАРЬ!$AA16=GRID!$B$3:$BI$3), 0))*GRID!$B$65,
ROUNDUP(INDEX(GRID!$B$4:$BI$14,MATCH(O$7,GRID!$A$4:$A$14,0),MATCH(1,($U$2=GRID!$B$1:$BI$1)*(КАЛЕНДАРЬ!$AA16=GRID!$B$3:$BI$3),0))*GRID!$B$65*(1-GRID!$B$69),0))</f>
        <v>36980</v>
      </c>
      <c r="P192" s="48" cm="1">
        <f t="array" ref="P192">IF($I$2="Путешествия с детьми",
INDEX(GRID!$B$17:$BI$27,MATCH(O$7,GRID!$A$17:$A$27,0),MATCH(1,($U$2=GRID!$B$1:$BI$1)*(КАЛЕНДАРЬ!$AA16=GRID!$B$3:$BI$3), 0))*GRID!$B$65,
ROUNDUP(INDEX(GRID!$B$17:$BI$27,MATCH(O$7,GRID!$A$17:$A$27,0),MATCH(1,($U$2=GRID!$B$1:$BI$1)*(КАЛЕНДАРЬ!$AA16=GRID!$B$3:$BI$3), 0))*GRID!$B$65*(1-GRID!$B$69),0))</f>
        <v>39130</v>
      </c>
      <c r="Q192" s="47" t="e" cm="1">
        <f t="array" ref="Q192">IF($I$2="Путешествия с детьми",
INDEX(GRID!$B$4:$BI$14,MATCH(Q$7,GRID!$A$4:$A$14,0),MATCH(1,($U$2=GRID!$B$1:$BI$1)*(КАЛЕНДАРЬ!$AA16=GRID!$B$3:$BI$3), 0))*GRID!$B$65,
ROUNDUP(INDEX(GRID!$B$4:$BI$14,MATCH(Q$7,GRID!$A$4:$A$14,0),MATCH(1,($U$2=GRID!$B$1:$BI$1)*(КАЛЕНДАРЬ!$AA16=GRID!$B$3:$BI$3),0))*GRID!$B$65*(1-GRID!$B$69),0))</f>
        <v>#N/A</v>
      </c>
      <c r="R192" s="48" t="e" cm="1">
        <f t="array" ref="R192">IF($I$2="Путешествия с детьми",
INDEX(GRID!$B$17:$BI$27,MATCH(Q$7,GRID!$A$17:$A$27,0),MATCH(1,($U$2=GRID!$B$1:$BI$1)*(КАЛЕНДАРЬ!$AA16=GRID!$B$3:$BI$3), 0))*GRID!$B$65,
ROUNDUP(INDEX(GRID!$B$17:$BI$27,MATCH(Q$7,GRID!$A$17:$A$27,0),MATCH(1,($U$2=GRID!$B$1:$BI$1)*(КАЛЕНДАРЬ!$AA16=GRID!$B$3:$BI$3), 0))*GRID!$B$65*(1-GRID!$B$69),0))</f>
        <v>#N/A</v>
      </c>
      <c r="S192" s="47" t="e" cm="1">
        <f t="array" ref="S192">IF($I$2="Путешествия с детьми",
INDEX(GRID!$B$4:$BI$14,MATCH(S$7,GRID!$A$4:$A$14,0),MATCH(1,($U$2=GRID!$B$1:$BI$1)*(КАЛЕНДАРЬ!$AA16=GRID!$B$3:$BI$3), 0))*GRID!$B$65,
ROUNDUP(INDEX(GRID!$B$4:$BI$14,MATCH(S$7,GRID!$A$4:$A$14,0),MATCH(1,($U$2=GRID!$B$1:$BI$1)*(КАЛЕНДАРЬ!$AA16=GRID!$B$3:$BI$3),0))*GRID!$B$65*(1-GRID!$B$69),0))</f>
        <v>#N/A</v>
      </c>
      <c r="T192" s="48" t="e" cm="1">
        <f t="array" ref="T192">IF($I$2="Путешествия с детьми",
INDEX(GRID!$B$17:$BI$27,MATCH(S$7,GRID!$A$17:$A$27,0),MATCH(1,($U$2=GRID!$B$1:$BI$1)*(КАЛЕНДАРЬ!$AA16=GRID!$B$3:$BI$3), 0))*GRID!$B$65,
ROUNDUP(INDEX(GRID!$B$17:$BI$27,MATCH(S$7,GRID!$A$17:$A$27,0),MATCH(1,($U$2=GRID!$B$1:$BI$1)*(КАЛЕНДАРЬ!$AA16=GRID!$B$3:$BI$3), 0))*GRID!$B$65*(1-GRID!$B$69),0))</f>
        <v>#N/A</v>
      </c>
      <c r="U192" s="47" cm="1">
        <f t="array" ref="U192">IF($I$2="Путешествия с детьми",
INDEX(GRID!$B$4:$BI$14,MATCH(U$7,GRID!$A$4:$A$14,0),MATCH(1,($U$2=GRID!$B$1:$BI$1)*(КАЛЕНДАРЬ!$AA16=GRID!$B$3:$BI$3), 0))*GRID!$B$65,
ROUNDUP(INDEX(GRID!$B$4:$BI$14,MATCH(U$7,GRID!$A$4:$A$14,0),MATCH(1,($U$2=GRID!$B$1:$BI$1)*(КАЛЕНДАРЬ!$AA16=GRID!$B$3:$BI$3),0))*GRID!$B$65*(1-GRID!$B$69),0))</f>
        <v>57620</v>
      </c>
      <c r="V192" s="48" cm="1">
        <f t="array" ref="V192">IF($I$2="Путешествия с детьми",
INDEX(GRID!$B$17:$BI$27,MATCH(U$7,GRID!$A$17:$A$27,0),MATCH(1,($U$2=GRID!$B$1:$BI$1)*(КАЛЕНДАРЬ!$AA16=GRID!$B$3:$BI$3), 0))*GRID!$B$65,
ROUNDUP(INDEX(GRID!$B$17:$BI$27,MATCH(U$7,GRID!$A$17:$A$27,0),MATCH(1,($U$2=GRID!$B$1:$BI$1)*(КАЛЕНДАРЬ!$AA16=GRID!$B$3:$BI$3), 0))*GRID!$B$65*(1-GRID!$B$69),0))</f>
        <v>59770</v>
      </c>
      <c r="W192" s="47" cm="1">
        <f t="array" ref="W192">IF($I$2="Путешествия с детьми",
INDEX(GRID!$B$4:$BI$14,MATCH(W$7,GRID!$A$4:$A$14,0),MATCH(1,($U$2=GRID!$B$1:$BI$1)*(КАЛЕНДАРЬ!$AA16=GRID!$B$3:$BI$3), 0))*GRID!$B$65,
ROUNDUP(INDEX(GRID!$B$4:$BI$14,MATCH(W$7,GRID!$A$4:$A$14,0),MATCH(1,($U$2=GRID!$B$1:$BI$1)*(КАЛЕНДАРЬ!$AA16=GRID!$B$3:$BI$3),0))*GRID!$B$65*(1-GRID!$B$69),0))</f>
        <v>221880</v>
      </c>
      <c r="X192" s="48" cm="1">
        <f t="array" ref="X192">IF($I$2="Путешествия с детьми",
INDEX(GRID!$B$17:$BI$27,MATCH(W$7,GRID!$A$17:$A$27,0),MATCH(1,($U$2=GRID!$B$1:$BI$1)*(КАЛЕНДАРЬ!$AA16=GRID!$B$3:$BI$3), 0))*GRID!$B$65,
ROUNDUP(INDEX(GRID!$B$17:$BI$27,MATCH(W$7,GRID!$A$17:$A$27,0),MATCH(1,($U$2=GRID!$B$1:$BI$1)*(КАЛЕНДАРЬ!$AA16=GRID!$B$3:$BI$3), 0))*GRID!$B$65*(1-GRID!$B$69),0))</f>
        <v>224030</v>
      </c>
    </row>
    <row r="193" spans="1:24" hidden="1" x14ac:dyDescent="0.2">
      <c r="A193" s="117" t="s">
        <v>48</v>
      </c>
      <c r="B193" s="117">
        <v>14</v>
      </c>
      <c r="C193" s="138" cm="1">
        <f t="array" ref="C193">IF($I$2="Путешествия с детьми",
INDEX(GRID!$B$4:$BI$14,MATCH(C$7,GRID!$A$4:$A$14,0),MATCH(1,($U$2=GRID!$B$1:$BI$1)*(КАЛЕНДАРЬ!$AA17=GRID!$B$3:$BI$3), 0))*GRID!$B$65,
ROUNDUP(INDEX(GRID!$B$4:$BI$14,MATCH(C$7,GRID!$A$4:$A$14,0),MATCH(1,($U$2=GRID!$B$1:$BI$1)*(КАЛЕНДАРЬ!$AA17=GRID!$B$3:$BI$3),0))*GRID!$B$65*(1-GRID!$B$69),0))</f>
        <v>22360</v>
      </c>
      <c r="D193" s="48" cm="1">
        <f t="array" ref="D193">IF($I$2="Путешествия с детьми",
INDEX(GRID!$B$17:$BI$27,MATCH(C$7,GRID!$A$17:$A$27,0),MATCH(1,($U$2=GRID!$B$1:$BI$1)*(КАЛЕНДАРЬ!$AA17=GRID!$B$3:$BI$3), 0))*GRID!$B$65,
ROUNDUP(INDEX(GRID!$B$17:$BI$27,MATCH(C$7,GRID!$A$17:$A$27,0),MATCH(1,($U$2=GRID!$B$1:$BI$1)*(КАЛЕНДАРЬ!$AA17=GRID!$B$3:$BI$3), 0))*GRID!$B$65*(1-GRID!$B$69),0))</f>
        <v>24510</v>
      </c>
      <c r="E193" s="47" cm="1">
        <f t="array" ref="E193">IF($I$2="Путешествия с детьми",
INDEX(GRID!$B$4:$BI$14,MATCH(E$7,GRID!$A$4:$A$14,0),MATCH(1,($U$2=GRID!$B$1:$BI$1)*(КАЛЕНДАРЬ!$AA17=GRID!$B$3:$BI$3), 0))*GRID!$B$65,
ROUNDUP(INDEX(GRID!$B$4:$BI$14,MATCH(E$7,GRID!$A$4:$A$14,0),MATCH(1,($U$2=GRID!$B$1:$BI$1)*(КАЛЕНДАРЬ!$AA17=GRID!$B$3:$BI$3),0))*GRID!$B$65*(1-GRID!$B$69),0))</f>
        <v>24854</v>
      </c>
      <c r="F193" s="48" cm="1">
        <f t="array" ref="F193">IF($I$2="Путешествия с детьми",
INDEX(GRID!$B$17:$BI$27,MATCH(E$7,GRID!$A$17:$A$27,0),MATCH(1,($U$2=GRID!$B$1:$BI$1)*(КАЛЕНДАРЬ!$AA17=GRID!$B$3:$BI$3), 0))*GRID!$B$65,
ROUNDUP(INDEX(GRID!$B$17:$BI$27,MATCH(E$7,GRID!$A$17:$A$27,0),MATCH(1,($U$2=GRID!$B$1:$BI$1)*(КАЛЕНДАРЬ!$AA17=GRID!$B$3:$BI$3), 0))*GRID!$B$65*(1-GRID!$B$69),0))</f>
        <v>27004</v>
      </c>
      <c r="G193" s="47" t="e" cm="1">
        <f t="array" ref="G193">IF($I$2="Путешествия с детьми",
INDEX(GRID!$B$4:$BI$14,MATCH(G$7,GRID!$A$4:$A$14,0),MATCH(1,($U$2=GRID!$B$1:$BI$1)*(КАЛЕНДАРЬ!$AA17=GRID!$B$3:$BI$3), 0))*GRID!$B$65,
ROUNDUP(INDEX(GRID!$B$4:$BI$14,MATCH(G$7,GRID!$A$4:$A$14,0),MATCH(1,($U$2=GRID!$B$1:$BI$1)*(КАЛЕНДАРЬ!$AA17=GRID!$B$3:$BI$3),0))*GRID!$B$65*(1-GRID!$B$69),0))</f>
        <v>#N/A</v>
      </c>
      <c r="H193" s="48" t="e" cm="1">
        <f t="array" ref="H193">IF($I$2="Путешествия с детьми",
INDEX(GRID!$B$17:$BI$27,MATCH(G$7,GRID!$A$17:$A$27,0),MATCH(1,($U$2=GRID!$B$1:$BI$1)*(КАЛЕНДАРЬ!$AA17=GRID!$B$3:$BI$3), 0))*GRID!$B$65,
ROUNDUP(INDEX(GRID!$B$17:$BI$27,MATCH(G$7,GRID!$A$17:$A$27,0),MATCH(1,($U$2=GRID!$B$1:$BI$1)*(КАЛЕНДАРЬ!$AA17=GRID!$B$3:$BI$3), 0))*GRID!$B$65*(1-GRID!$B$69),0))</f>
        <v>#N/A</v>
      </c>
      <c r="I193" s="47" t="e" cm="1">
        <f t="array" ref="I193">IF($I$2="Путешествия с детьми",
INDEX(GRID!$B$4:$BI$14,MATCH(I$7,GRID!$A$4:$A$14,0),MATCH(1,($U$2=GRID!$B$1:$BI$1)*(КАЛЕНДАРЬ!$AA17=GRID!$B$3:$BI$3), 0))*GRID!$B$65,
ROUNDUP(INDEX(GRID!$B$4:$BI$14,MATCH(I$7,GRID!$A$4:$A$14,0),MATCH(1,($U$2=GRID!$B$1:$BI$1)*(КАЛЕНДАРЬ!$AA17=GRID!$B$3:$BI$3),0))*GRID!$B$65*(1-GRID!$B$69),0))</f>
        <v>#N/A</v>
      </c>
      <c r="J193" s="48" t="e" cm="1">
        <f t="array" ref="J193">IF($I$2="Путешествия с детьми",
INDEX(GRID!$B$17:$BI$27,MATCH(I$7,GRID!$A$17:$A$27,0),MATCH(1,($U$2=GRID!$B$1:$BI$1)*(КАЛЕНДАРЬ!$AA17=GRID!$B$3:$BI$3), 0))*GRID!$B$65,
ROUNDUP(INDEX(GRID!$B$17:$BI$27,MATCH(I$7,GRID!$A$17:$A$27,0),MATCH(1,($U$2=GRID!$B$1:$BI$1)*(КАЛЕНДАРЬ!$AA17=GRID!$B$3:$BI$3), 0))*GRID!$B$65*(1-GRID!$B$69),0))</f>
        <v>#N/A</v>
      </c>
      <c r="K193" s="47" cm="1">
        <f t="array" ref="K193">IF($I$2="Путешествия с детьми",
INDEX(GRID!$B$4:$BI$14,MATCH(K$7,GRID!$A$4:$A$14,0),MATCH(1,($U$2=GRID!$B$1:$BI$1)*(КАЛЕНДАРЬ!$AA17=GRID!$B$3:$BI$3), 0))*GRID!$B$65,
ROUNDUP(INDEX(GRID!$B$4:$BI$14,MATCH(K$7,GRID!$A$4:$A$14,0),MATCH(1,($U$2=GRID!$B$1:$BI$1)*(КАЛЕНДАРЬ!$AA17=GRID!$B$3:$BI$3),0))*GRID!$B$65*(1-GRID!$B$69),0))</f>
        <v>34142</v>
      </c>
      <c r="L193" s="48" cm="1">
        <f t="array" ref="L193">IF($I$2="Путешествия с детьми",
INDEX(GRID!$B$17:$BI$27,MATCH(K$7,GRID!$A$17:$A$27,0),MATCH(1,($U$2=GRID!$B$1:$BI$1)*(КАЛЕНДАРЬ!$AA17=GRID!$B$3:$BI$3), 0))*GRID!$B$65,
ROUNDUP(INDEX(GRID!$B$17:$BI$27,MATCH(K$7,GRID!$A$17:$A$27,0),MATCH(1,($U$2=GRID!$B$1:$BI$1)*(КАЛЕНДАРЬ!$AA17=GRID!$B$3:$BI$3), 0))*GRID!$B$65*(1-GRID!$B$69),0))</f>
        <v>36292</v>
      </c>
      <c r="M193" s="47" cm="1">
        <f t="array" ref="M193">IF($I$2="Путешествия с детьми",
INDEX(GRID!$B$4:$BI$14,MATCH(M$7,GRID!$A$4:$A$14,0),MATCH(1,($U$2=GRID!$B$1:$BI$1)*(КАЛЕНДАРЬ!$AA17=GRID!$B$3:$BI$3), 0))*GRID!$B$65,
ROUNDUP(INDEX(GRID!$B$4:$BI$14,MATCH(M$7,GRID!$A$4:$A$14,0),MATCH(1,($U$2=GRID!$B$1:$BI$1)*(КАЛЕНДАРЬ!$AA17=GRID!$B$3:$BI$3),0))*GRID!$B$65*(1-GRID!$B$69),0))</f>
        <v>37926</v>
      </c>
      <c r="N193" s="48" cm="1">
        <f t="array" ref="N193">IF($I$2="Путешествия с детьми",
INDEX(GRID!$B$17:$BI$27,MATCH(M$7,GRID!$A$17:$A$27,0),MATCH(1,($U$2=GRID!$B$1:$BI$1)*(КАЛЕНДАРЬ!$AA17=GRID!$B$3:$BI$3), 0))*GRID!$B$65,
ROUNDUP(INDEX(GRID!$B$17:$BI$27,MATCH(M$7,GRID!$A$17:$A$27,0),MATCH(1,($U$2=GRID!$B$1:$BI$1)*(КАЛЕНДАРЬ!$AA17=GRID!$B$3:$BI$3), 0))*GRID!$B$65*(1-GRID!$B$69),0))</f>
        <v>40076</v>
      </c>
      <c r="O193" s="47" cm="1">
        <f t="array" ref="O193">IF($I$2="Путешествия с детьми",
INDEX(GRID!$B$4:$BI$14,MATCH(O$7,GRID!$A$4:$A$14,0),MATCH(1,($U$2=GRID!$B$1:$BI$1)*(КАЛЕНДАРЬ!$AA17=GRID!$B$3:$BI$3), 0))*GRID!$B$65,
ROUNDUP(INDEX(GRID!$B$4:$BI$14,MATCH(O$7,GRID!$A$4:$A$14,0),MATCH(1,($U$2=GRID!$B$1:$BI$1)*(КАЛЕНДАРЬ!$AA17=GRID!$B$3:$BI$3),0))*GRID!$B$65*(1-GRID!$B$69),0))</f>
        <v>43516</v>
      </c>
      <c r="P193" s="48" cm="1">
        <f t="array" ref="P193">IF($I$2="Путешествия с детьми",
INDEX(GRID!$B$17:$BI$27,MATCH(O$7,GRID!$A$17:$A$27,0),MATCH(1,($U$2=GRID!$B$1:$BI$1)*(КАЛЕНДАРЬ!$AA17=GRID!$B$3:$BI$3), 0))*GRID!$B$65,
ROUNDUP(INDEX(GRID!$B$17:$BI$27,MATCH(O$7,GRID!$A$17:$A$27,0),MATCH(1,($U$2=GRID!$B$1:$BI$1)*(КАЛЕНДАРЬ!$AA17=GRID!$B$3:$BI$3), 0))*GRID!$B$65*(1-GRID!$B$69),0))</f>
        <v>45666</v>
      </c>
      <c r="Q193" s="47" t="e" cm="1">
        <f t="array" ref="Q193">IF($I$2="Путешествия с детьми",
INDEX(GRID!$B$4:$BI$14,MATCH(Q$7,GRID!$A$4:$A$14,0),MATCH(1,($U$2=GRID!$B$1:$BI$1)*(КАЛЕНДАРЬ!$AA17=GRID!$B$3:$BI$3), 0))*GRID!$B$65,
ROUNDUP(INDEX(GRID!$B$4:$BI$14,MATCH(Q$7,GRID!$A$4:$A$14,0),MATCH(1,($U$2=GRID!$B$1:$BI$1)*(КАЛЕНДАРЬ!$AA17=GRID!$B$3:$BI$3),0))*GRID!$B$65*(1-GRID!$B$69),0))</f>
        <v>#N/A</v>
      </c>
      <c r="R193" s="48" t="e" cm="1">
        <f t="array" ref="R193">IF($I$2="Путешествия с детьми",
INDEX(GRID!$B$17:$BI$27,MATCH(Q$7,GRID!$A$17:$A$27,0),MATCH(1,($U$2=GRID!$B$1:$BI$1)*(КАЛЕНДАРЬ!$AA17=GRID!$B$3:$BI$3), 0))*GRID!$B$65,
ROUNDUP(INDEX(GRID!$B$17:$BI$27,MATCH(Q$7,GRID!$A$17:$A$27,0),MATCH(1,($U$2=GRID!$B$1:$BI$1)*(КАЛЕНДАРЬ!$AA17=GRID!$B$3:$BI$3), 0))*GRID!$B$65*(1-GRID!$B$69),0))</f>
        <v>#N/A</v>
      </c>
      <c r="S193" s="47" t="e" cm="1">
        <f t="array" ref="S193">IF($I$2="Путешествия с детьми",
INDEX(GRID!$B$4:$BI$14,MATCH(S$7,GRID!$A$4:$A$14,0),MATCH(1,($U$2=GRID!$B$1:$BI$1)*(КАЛЕНДАРЬ!$AA17=GRID!$B$3:$BI$3), 0))*GRID!$B$65,
ROUNDUP(INDEX(GRID!$B$4:$BI$14,MATCH(S$7,GRID!$A$4:$A$14,0),MATCH(1,($U$2=GRID!$B$1:$BI$1)*(КАЛЕНДАРЬ!$AA17=GRID!$B$3:$BI$3),0))*GRID!$B$65*(1-GRID!$B$69),0))</f>
        <v>#N/A</v>
      </c>
      <c r="T193" s="48" t="e" cm="1">
        <f t="array" ref="T193">IF($I$2="Путешествия с детьми",
INDEX(GRID!$B$17:$BI$27,MATCH(S$7,GRID!$A$17:$A$27,0),MATCH(1,($U$2=GRID!$B$1:$BI$1)*(КАЛЕНДАРЬ!$AA17=GRID!$B$3:$BI$3), 0))*GRID!$B$65,
ROUNDUP(INDEX(GRID!$B$17:$BI$27,MATCH(S$7,GRID!$A$17:$A$27,0),MATCH(1,($U$2=GRID!$B$1:$BI$1)*(КАЛЕНДАРЬ!$AA17=GRID!$B$3:$BI$3), 0))*GRID!$B$65*(1-GRID!$B$69),0))</f>
        <v>#N/A</v>
      </c>
      <c r="U193" s="47" cm="1">
        <f t="array" ref="U193">IF($I$2="Путешествия с детьми",
INDEX(GRID!$B$4:$BI$14,MATCH(U$7,GRID!$A$4:$A$14,0),MATCH(1,($U$2=GRID!$B$1:$BI$1)*(КАЛЕНДАРЬ!$AA17=GRID!$B$3:$BI$3), 0))*GRID!$B$65,
ROUNDUP(INDEX(GRID!$B$4:$BI$14,MATCH(U$7,GRID!$A$4:$A$14,0),MATCH(1,($U$2=GRID!$B$1:$BI$1)*(КАЛЕНДАРЬ!$AA17=GRID!$B$3:$BI$3),0))*GRID!$B$65*(1-GRID!$B$69),0))</f>
        <v>67940</v>
      </c>
      <c r="V193" s="48" cm="1">
        <f t="array" ref="V193">IF($I$2="Путешествия с детьми",
INDEX(GRID!$B$17:$BI$27,MATCH(U$7,GRID!$A$17:$A$27,0),MATCH(1,($U$2=GRID!$B$1:$BI$1)*(КАЛЕНДАРЬ!$AA17=GRID!$B$3:$BI$3), 0))*GRID!$B$65,
ROUNDUP(INDEX(GRID!$B$17:$BI$27,MATCH(U$7,GRID!$A$17:$A$27,0),MATCH(1,($U$2=GRID!$B$1:$BI$1)*(КАЛЕНДАРЬ!$AA17=GRID!$B$3:$BI$3), 0))*GRID!$B$65*(1-GRID!$B$69),0))</f>
        <v>70090</v>
      </c>
      <c r="W193" s="47" cm="1">
        <f t="array" ref="W193">IF($I$2="Путешествия с детьми",
INDEX(GRID!$B$4:$BI$14,MATCH(W$7,GRID!$A$4:$A$14,0),MATCH(1,($U$2=GRID!$B$1:$BI$1)*(КАЛЕНДАРЬ!$AA17=GRID!$B$3:$BI$3), 0))*GRID!$B$65,
ROUNDUP(INDEX(GRID!$B$4:$BI$14,MATCH(W$7,GRID!$A$4:$A$14,0),MATCH(1,($U$2=GRID!$B$1:$BI$1)*(КАЛЕНДАРЬ!$AA17=GRID!$B$3:$BI$3),0))*GRID!$B$65*(1-GRID!$B$69),0))</f>
        <v>251980</v>
      </c>
      <c r="X193" s="48" cm="1">
        <f t="array" ref="X193">IF($I$2="Путешествия с детьми",
INDEX(GRID!$B$17:$BI$27,MATCH(W$7,GRID!$A$17:$A$27,0),MATCH(1,($U$2=GRID!$B$1:$BI$1)*(КАЛЕНДАРЬ!$AA17=GRID!$B$3:$BI$3), 0))*GRID!$B$65,
ROUNDUP(INDEX(GRID!$B$17:$BI$27,MATCH(W$7,GRID!$A$17:$A$27,0),MATCH(1,($U$2=GRID!$B$1:$BI$1)*(КАЛЕНДАРЬ!$AA17=GRID!$B$3:$BI$3), 0))*GRID!$B$65*(1-GRID!$B$69),0))</f>
        <v>254130</v>
      </c>
    </row>
    <row r="194" spans="1:24" s="93" customFormat="1" hidden="1" x14ac:dyDescent="0.2">
      <c r="A194" s="117" t="s">
        <v>42</v>
      </c>
      <c r="B194" s="117">
        <v>15</v>
      </c>
      <c r="C194" s="138" cm="1">
        <f t="array" ref="C194">IF($I$2="Путешествия с детьми",
INDEX(GRID!$B$4:$BI$14,MATCH(C$7,GRID!$A$4:$A$14,0),MATCH(1,($U$2=GRID!$B$1:$BI$1)*(КАЛЕНДАРЬ!$AA18=GRID!$B$3:$BI$3), 0))*GRID!$B$65,
ROUNDUP(INDEX(GRID!$B$4:$BI$14,MATCH(C$7,GRID!$A$4:$A$14,0),MATCH(1,($U$2=GRID!$B$1:$BI$1)*(КАЛЕНДАРЬ!$AA18=GRID!$B$3:$BI$3),0))*GRID!$B$65*(1-GRID!$B$69),0))</f>
        <v>23650</v>
      </c>
      <c r="D194" s="47" cm="1">
        <f t="array" ref="D194">IF($I$2="Путешествия с детьми",
INDEX(GRID!$B$17:$BI$27,MATCH(C$7,GRID!$A$17:$A$27,0),MATCH(1,($U$2=GRID!$B$1:$BI$1)*(КАЛЕНДАРЬ!$AA18=GRID!$B$3:$BI$3), 0))*GRID!$B$65,
ROUNDUP(INDEX(GRID!$B$17:$BI$27,MATCH(C$7,GRID!$A$17:$A$27,0),MATCH(1,($U$2=GRID!$B$1:$BI$1)*(КАЛЕНДАРЬ!$AA18=GRID!$B$3:$BI$3), 0))*GRID!$B$65*(1-GRID!$B$69),0))</f>
        <v>25800</v>
      </c>
      <c r="E194" s="47" cm="1">
        <f t="array" ref="E194">IF($I$2="Путешествия с детьми",
INDEX(GRID!$B$4:$BI$14,MATCH(E$7,GRID!$A$4:$A$14,0),MATCH(1,($U$2=GRID!$B$1:$BI$1)*(КАЛЕНДАРЬ!$AA18=GRID!$B$3:$BI$3), 0))*GRID!$B$65,
ROUNDUP(INDEX(GRID!$B$4:$BI$14,MATCH(E$7,GRID!$A$4:$A$14,0),MATCH(1,($U$2=GRID!$B$1:$BI$1)*(КАЛЕНДАРЬ!$AA18=GRID!$B$3:$BI$3),0))*GRID!$B$65*(1-GRID!$B$69),0))</f>
        <v>26316</v>
      </c>
      <c r="F194" s="47" cm="1">
        <f t="array" ref="F194">IF($I$2="Путешествия с детьми",
INDEX(GRID!$B$17:$BI$27,MATCH(E$7,GRID!$A$17:$A$27,0),MATCH(1,($U$2=GRID!$B$1:$BI$1)*(КАЛЕНДАРЬ!$AA18=GRID!$B$3:$BI$3), 0))*GRID!$B$65,
ROUNDUP(INDEX(GRID!$B$17:$BI$27,MATCH(E$7,GRID!$A$17:$A$27,0),MATCH(1,($U$2=GRID!$B$1:$BI$1)*(КАЛЕНДАРЬ!$AA18=GRID!$B$3:$BI$3), 0))*GRID!$B$65*(1-GRID!$B$69),0))</f>
        <v>28466</v>
      </c>
      <c r="G194" s="47" t="e" cm="1">
        <f t="array" ref="G194">IF($I$2="Путешествия с детьми",
INDEX(GRID!$B$4:$BI$14,MATCH(G$7,GRID!$A$4:$A$14,0),MATCH(1,($U$2=GRID!$B$1:$BI$1)*(КАЛЕНДАРЬ!$AA18=GRID!$B$3:$BI$3), 0))*GRID!$B$65,
ROUNDUP(INDEX(GRID!$B$4:$BI$14,MATCH(G$7,GRID!$A$4:$A$14,0),MATCH(1,($U$2=GRID!$B$1:$BI$1)*(КАЛЕНДАРЬ!$AA18=GRID!$B$3:$BI$3),0))*GRID!$B$65*(1-GRID!$B$69),0))</f>
        <v>#N/A</v>
      </c>
      <c r="H194" s="47" t="e" cm="1">
        <f t="array" ref="H194">IF($I$2="Путешествия с детьми",
INDEX(GRID!$B$17:$BI$27,MATCH(G$7,GRID!$A$17:$A$27,0),MATCH(1,($U$2=GRID!$B$1:$BI$1)*(КАЛЕНДАРЬ!$AA18=GRID!$B$3:$BI$3), 0))*GRID!$B$65,
ROUNDUP(INDEX(GRID!$B$17:$BI$27,MATCH(G$7,GRID!$A$17:$A$27,0),MATCH(1,($U$2=GRID!$B$1:$BI$1)*(КАЛЕНДАРЬ!$AA18=GRID!$B$3:$BI$3), 0))*GRID!$B$65*(1-GRID!$B$69),0))</f>
        <v>#N/A</v>
      </c>
      <c r="I194" s="47" t="e" cm="1">
        <f t="array" ref="I194">IF($I$2="Путешествия с детьми",
INDEX(GRID!$B$4:$BI$14,MATCH(I$7,GRID!$A$4:$A$14,0),MATCH(1,($U$2=GRID!$B$1:$BI$1)*(КАЛЕНДАРЬ!$AA18=GRID!$B$3:$BI$3), 0))*GRID!$B$65,
ROUNDUP(INDEX(GRID!$B$4:$BI$14,MATCH(I$7,GRID!$A$4:$A$14,0),MATCH(1,($U$2=GRID!$B$1:$BI$1)*(КАЛЕНДАРЬ!$AA18=GRID!$B$3:$BI$3),0))*GRID!$B$65*(1-GRID!$B$69),0))</f>
        <v>#N/A</v>
      </c>
      <c r="J194" s="47" t="e" cm="1">
        <f t="array" ref="J194">IF($I$2="Путешествия с детьми",
INDEX(GRID!$B$17:$BI$27,MATCH(I$7,GRID!$A$17:$A$27,0),MATCH(1,($U$2=GRID!$B$1:$BI$1)*(КАЛЕНДАРЬ!$AA18=GRID!$B$3:$BI$3), 0))*GRID!$B$65,
ROUNDUP(INDEX(GRID!$B$17:$BI$27,MATCH(I$7,GRID!$A$17:$A$27,0),MATCH(1,($U$2=GRID!$B$1:$BI$1)*(КАЛЕНДАРЬ!$AA18=GRID!$B$3:$BI$3), 0))*GRID!$B$65*(1-GRID!$B$69),0))</f>
        <v>#N/A</v>
      </c>
      <c r="K194" s="47" cm="1">
        <f t="array" ref="K194">IF($I$2="Путешествия с детьми",
INDEX(GRID!$B$4:$BI$14,MATCH(K$7,GRID!$A$4:$A$14,0),MATCH(1,($U$2=GRID!$B$1:$BI$1)*(КАЛЕНДАРЬ!$AA18=GRID!$B$3:$BI$3), 0))*GRID!$B$65,
ROUNDUP(INDEX(GRID!$B$4:$BI$14,MATCH(K$7,GRID!$A$4:$A$14,0),MATCH(1,($U$2=GRID!$B$1:$BI$1)*(КАЛЕНДАРЬ!$AA18=GRID!$B$3:$BI$3),0))*GRID!$B$65*(1-GRID!$B$69),0))</f>
        <v>36378</v>
      </c>
      <c r="L194" s="47" cm="1">
        <f t="array" ref="L194">IF($I$2="Путешествия с детьми",
INDEX(GRID!$B$17:$BI$27,MATCH(K$7,GRID!$A$17:$A$27,0),MATCH(1,($U$2=GRID!$B$1:$BI$1)*(КАЛЕНДАРЬ!$AA18=GRID!$B$3:$BI$3), 0))*GRID!$B$65,
ROUNDUP(INDEX(GRID!$B$17:$BI$27,MATCH(K$7,GRID!$A$17:$A$27,0),MATCH(1,($U$2=GRID!$B$1:$BI$1)*(КАЛЕНДАРЬ!$AA18=GRID!$B$3:$BI$3), 0))*GRID!$B$65*(1-GRID!$B$69),0))</f>
        <v>38528</v>
      </c>
      <c r="M194" s="47" cm="1">
        <f t="array" ref="M194">IF($I$2="Путешествия с детьми",
INDEX(GRID!$B$4:$BI$14,MATCH(M$7,GRID!$A$4:$A$14,0),MATCH(1,($U$2=GRID!$B$1:$BI$1)*(КАЛЕНДАРЬ!$AA18=GRID!$B$3:$BI$3), 0))*GRID!$B$65,
ROUNDUP(INDEX(GRID!$B$4:$BI$14,MATCH(M$7,GRID!$A$4:$A$14,0),MATCH(1,($U$2=GRID!$B$1:$BI$1)*(КАЛЕНДАРЬ!$AA18=GRID!$B$3:$BI$3),0))*GRID!$B$65*(1-GRID!$B$69),0))</f>
        <v>40506</v>
      </c>
      <c r="N194" s="47" cm="1">
        <f t="array" ref="N194">IF($I$2="Путешествия с детьми",
INDEX(GRID!$B$17:$BI$27,MATCH(M$7,GRID!$A$17:$A$27,0),MATCH(1,($U$2=GRID!$B$1:$BI$1)*(КАЛЕНДАРЬ!$AA18=GRID!$B$3:$BI$3), 0))*GRID!$B$65,
ROUNDUP(INDEX(GRID!$B$17:$BI$27,MATCH(M$7,GRID!$A$17:$A$27,0),MATCH(1,($U$2=GRID!$B$1:$BI$1)*(КАЛЕНДАРЬ!$AA18=GRID!$B$3:$BI$3), 0))*GRID!$B$65*(1-GRID!$B$69),0))</f>
        <v>42656</v>
      </c>
      <c r="O194" s="47" cm="1">
        <f t="array" ref="O194">IF($I$2="Путешествия с детьми",
INDEX(GRID!$B$4:$BI$14,MATCH(O$7,GRID!$A$4:$A$14,0),MATCH(1,($U$2=GRID!$B$1:$BI$1)*(КАЛЕНДАРЬ!$AA18=GRID!$B$3:$BI$3), 0))*GRID!$B$65,
ROUNDUP(INDEX(GRID!$B$4:$BI$14,MATCH(O$7,GRID!$A$4:$A$14,0),MATCH(1,($U$2=GRID!$B$1:$BI$1)*(КАЛЕНДАРЬ!$AA18=GRID!$B$3:$BI$3),0))*GRID!$B$65*(1-GRID!$B$69),0))</f>
        <v>46010</v>
      </c>
      <c r="P194" s="47" cm="1">
        <f t="array" ref="P194">IF($I$2="Путешествия с детьми",
INDEX(GRID!$B$17:$BI$27,MATCH(O$7,GRID!$A$17:$A$27,0),MATCH(1,($U$2=GRID!$B$1:$BI$1)*(КАЛЕНДАРЬ!$AA18=GRID!$B$3:$BI$3), 0))*GRID!$B$65,
ROUNDUP(INDEX(GRID!$B$17:$BI$27,MATCH(O$7,GRID!$A$17:$A$27,0),MATCH(1,($U$2=GRID!$B$1:$BI$1)*(КАЛЕНДАРЬ!$AA18=GRID!$B$3:$BI$3), 0))*GRID!$B$65*(1-GRID!$B$69),0))</f>
        <v>48160</v>
      </c>
      <c r="Q194" s="47" t="e" cm="1">
        <f t="array" ref="Q194">IF($I$2="Путешествия с детьми",
INDEX(GRID!$B$4:$BI$14,MATCH(Q$7,GRID!$A$4:$A$14,0),MATCH(1,($U$2=GRID!$B$1:$BI$1)*(КАЛЕНДАРЬ!$AA18=GRID!$B$3:$BI$3), 0))*GRID!$B$65,
ROUNDUP(INDEX(GRID!$B$4:$BI$14,MATCH(Q$7,GRID!$A$4:$A$14,0),MATCH(1,($U$2=GRID!$B$1:$BI$1)*(КАЛЕНДАРЬ!$AA18=GRID!$B$3:$BI$3),0))*GRID!$B$65*(1-GRID!$B$69),0))</f>
        <v>#N/A</v>
      </c>
      <c r="R194" s="47" t="e" cm="1">
        <f t="array" ref="R194">IF($I$2="Путешествия с детьми",
INDEX(GRID!$B$17:$BI$27,MATCH(Q$7,GRID!$A$17:$A$27,0),MATCH(1,($U$2=GRID!$B$1:$BI$1)*(КАЛЕНДАРЬ!$AA18=GRID!$B$3:$BI$3), 0))*GRID!$B$65,
ROUNDUP(INDEX(GRID!$B$17:$BI$27,MATCH(Q$7,GRID!$A$17:$A$27,0),MATCH(1,($U$2=GRID!$B$1:$BI$1)*(КАЛЕНДАРЬ!$AA18=GRID!$B$3:$BI$3), 0))*GRID!$B$65*(1-GRID!$B$69),0))</f>
        <v>#N/A</v>
      </c>
      <c r="S194" s="47" t="e" cm="1">
        <f t="array" ref="S194">IF($I$2="Путешествия с детьми",
INDEX(GRID!$B$4:$BI$14,MATCH(S$7,GRID!$A$4:$A$14,0),MATCH(1,($U$2=GRID!$B$1:$BI$1)*(КАЛЕНДАРЬ!$AA18=GRID!$B$3:$BI$3), 0))*GRID!$B$65,
ROUNDUP(INDEX(GRID!$B$4:$BI$14,MATCH(S$7,GRID!$A$4:$A$14,0),MATCH(1,($U$2=GRID!$B$1:$BI$1)*(КАЛЕНДАРЬ!$AA18=GRID!$B$3:$BI$3),0))*GRID!$B$65*(1-GRID!$B$69),0))</f>
        <v>#N/A</v>
      </c>
      <c r="T194" s="47" t="e" cm="1">
        <f t="array" ref="T194">IF($I$2="Путешествия с детьми",
INDEX(GRID!$B$17:$BI$27,MATCH(S$7,GRID!$A$17:$A$27,0),MATCH(1,($U$2=GRID!$B$1:$BI$1)*(КАЛЕНДАРЬ!$AA18=GRID!$B$3:$BI$3), 0))*GRID!$B$65,
ROUNDUP(INDEX(GRID!$B$17:$BI$27,MATCH(S$7,GRID!$A$17:$A$27,0),MATCH(1,($U$2=GRID!$B$1:$BI$1)*(КАЛЕНДАРЬ!$AA18=GRID!$B$3:$BI$3), 0))*GRID!$B$65*(1-GRID!$B$69),0))</f>
        <v>#N/A</v>
      </c>
      <c r="U194" s="47" cm="1">
        <f t="array" ref="U194">IF($I$2="Путешествия с детьми",
INDEX(GRID!$B$4:$BI$14,MATCH(U$7,GRID!$A$4:$A$14,0),MATCH(1,($U$2=GRID!$B$1:$BI$1)*(КАЛЕНДАРЬ!$AA18=GRID!$B$3:$BI$3), 0))*GRID!$B$65,
ROUNDUP(INDEX(GRID!$B$4:$BI$14,MATCH(U$7,GRID!$A$4:$A$14,0),MATCH(1,($U$2=GRID!$B$1:$BI$1)*(КАЛЕНДАРЬ!$AA18=GRID!$B$3:$BI$3),0))*GRID!$B$65*(1-GRID!$B$69),0))</f>
        <v>71380</v>
      </c>
      <c r="V194" s="47" cm="1">
        <f t="array" ref="V194">IF($I$2="Путешествия с детьми",
INDEX(GRID!$B$17:$BI$27,MATCH(U$7,GRID!$A$17:$A$27,0),MATCH(1,($U$2=GRID!$B$1:$BI$1)*(КАЛЕНДАРЬ!$AA18=GRID!$B$3:$BI$3), 0))*GRID!$B$65,
ROUNDUP(INDEX(GRID!$B$17:$BI$27,MATCH(U$7,GRID!$A$17:$A$27,0),MATCH(1,($U$2=GRID!$B$1:$BI$1)*(КАЛЕНДАРЬ!$AA18=GRID!$B$3:$BI$3), 0))*GRID!$B$65*(1-GRID!$B$69),0))</f>
        <v>73530</v>
      </c>
      <c r="W194" s="47" cm="1">
        <f t="array" ref="W194">IF($I$2="Путешествия с детьми",
INDEX(GRID!$B$4:$BI$14,MATCH(W$7,GRID!$A$4:$A$14,0),MATCH(1,($U$2=GRID!$B$1:$BI$1)*(КАЛЕНДАРЬ!$AA18=GRID!$B$3:$BI$3), 0))*GRID!$B$65,
ROUNDUP(INDEX(GRID!$B$4:$BI$14,MATCH(W$7,GRID!$A$4:$A$14,0),MATCH(1,($U$2=GRID!$B$1:$BI$1)*(КАЛЕНДАРЬ!$AA18=GRID!$B$3:$BI$3),0))*GRID!$B$65*(1-GRID!$B$69),0))</f>
        <v>260580</v>
      </c>
      <c r="X194" s="47" cm="1">
        <f t="array" ref="X194">IF($I$2="Путешествия с детьми",
INDEX(GRID!$B$17:$BI$27,MATCH(W$7,GRID!$A$17:$A$27,0),MATCH(1,($U$2=GRID!$B$1:$BI$1)*(КАЛЕНДАРЬ!$AA18=GRID!$B$3:$BI$3), 0))*GRID!$B$65,
ROUNDUP(INDEX(GRID!$B$17:$BI$27,MATCH(W$7,GRID!$A$17:$A$27,0),MATCH(1,($U$2=GRID!$B$1:$BI$1)*(КАЛЕНДАРЬ!$AA18=GRID!$B$3:$BI$3), 0))*GRID!$B$65*(1-GRID!$B$69),0))</f>
        <v>262730</v>
      </c>
    </row>
    <row r="195" spans="1:24" hidden="1" x14ac:dyDescent="0.2">
      <c r="A195" s="117" t="s">
        <v>43</v>
      </c>
      <c r="B195" s="117">
        <v>16</v>
      </c>
      <c r="C195" s="138" cm="1">
        <f t="array" ref="C195">IF($I$2="Путешествия с детьми",
INDEX(GRID!$B$4:$BI$14,MATCH(C$7,GRID!$A$4:$A$14,0),MATCH(1,($U$2=GRID!$B$1:$BI$1)*(КАЛЕНДАРЬ!$AA19=GRID!$B$3:$BI$3), 0))*GRID!$B$65,
ROUNDUP(INDEX(GRID!$B$4:$BI$14,MATCH(C$7,GRID!$A$4:$A$14,0),MATCH(1,($U$2=GRID!$B$1:$BI$1)*(КАЛЕНДАРЬ!$AA19=GRID!$B$3:$BI$3),0))*GRID!$B$65*(1-GRID!$B$69),0))</f>
        <v>23650</v>
      </c>
      <c r="D195" s="48" cm="1">
        <f t="array" ref="D195">IF($I$2="Путешествия с детьми",
INDEX(GRID!$B$17:$BI$27,MATCH(C$7,GRID!$A$17:$A$27,0),MATCH(1,($U$2=GRID!$B$1:$BI$1)*(КАЛЕНДАРЬ!$AA19=GRID!$B$3:$BI$3), 0))*GRID!$B$65,
ROUNDUP(INDEX(GRID!$B$17:$BI$27,MATCH(C$7,GRID!$A$17:$A$27,0),MATCH(1,($U$2=GRID!$B$1:$BI$1)*(КАЛЕНДАРЬ!$AA19=GRID!$B$3:$BI$3), 0))*GRID!$B$65*(1-GRID!$B$69),0))</f>
        <v>25800</v>
      </c>
      <c r="E195" s="47" cm="1">
        <f t="array" ref="E195">IF($I$2="Путешествия с детьми",
INDEX(GRID!$B$4:$BI$14,MATCH(E$7,GRID!$A$4:$A$14,0),MATCH(1,($U$2=GRID!$B$1:$BI$1)*(КАЛЕНДАРЬ!$AA19=GRID!$B$3:$BI$3), 0))*GRID!$B$65,
ROUNDUP(INDEX(GRID!$B$4:$BI$14,MATCH(E$7,GRID!$A$4:$A$14,0),MATCH(1,($U$2=GRID!$B$1:$BI$1)*(КАЛЕНДАРЬ!$AA19=GRID!$B$3:$BI$3),0))*GRID!$B$65*(1-GRID!$B$69),0))</f>
        <v>26316</v>
      </c>
      <c r="F195" s="48" cm="1">
        <f t="array" ref="F195">IF($I$2="Путешествия с детьми",
INDEX(GRID!$B$17:$BI$27,MATCH(E$7,GRID!$A$17:$A$27,0),MATCH(1,($U$2=GRID!$B$1:$BI$1)*(КАЛЕНДАРЬ!$AA19=GRID!$B$3:$BI$3), 0))*GRID!$B$65,
ROUNDUP(INDEX(GRID!$B$17:$BI$27,MATCH(E$7,GRID!$A$17:$A$27,0),MATCH(1,($U$2=GRID!$B$1:$BI$1)*(КАЛЕНДАРЬ!$AA19=GRID!$B$3:$BI$3), 0))*GRID!$B$65*(1-GRID!$B$69),0))</f>
        <v>28466</v>
      </c>
      <c r="G195" s="47" t="e" cm="1">
        <f t="array" ref="G195">IF($I$2="Путешествия с детьми",
INDEX(GRID!$B$4:$BI$14,MATCH(G$7,GRID!$A$4:$A$14,0),MATCH(1,($U$2=GRID!$B$1:$BI$1)*(КАЛЕНДАРЬ!$AA19=GRID!$B$3:$BI$3), 0))*GRID!$B$65,
ROUNDUP(INDEX(GRID!$B$4:$BI$14,MATCH(G$7,GRID!$A$4:$A$14,0),MATCH(1,($U$2=GRID!$B$1:$BI$1)*(КАЛЕНДАРЬ!$AA19=GRID!$B$3:$BI$3),0))*GRID!$B$65*(1-GRID!$B$69),0))</f>
        <v>#N/A</v>
      </c>
      <c r="H195" s="48" t="e" cm="1">
        <f t="array" ref="H195">IF($I$2="Путешествия с детьми",
INDEX(GRID!$B$17:$BI$27,MATCH(G$7,GRID!$A$17:$A$27,0),MATCH(1,($U$2=GRID!$B$1:$BI$1)*(КАЛЕНДАРЬ!$AA19=GRID!$B$3:$BI$3), 0))*GRID!$B$65,
ROUNDUP(INDEX(GRID!$B$17:$BI$27,MATCH(G$7,GRID!$A$17:$A$27,0),MATCH(1,($U$2=GRID!$B$1:$BI$1)*(КАЛЕНДАРЬ!$AA19=GRID!$B$3:$BI$3), 0))*GRID!$B$65*(1-GRID!$B$69),0))</f>
        <v>#N/A</v>
      </c>
      <c r="I195" s="47" t="e" cm="1">
        <f t="array" ref="I195">IF($I$2="Путешествия с детьми",
INDEX(GRID!$B$4:$BI$14,MATCH(I$7,GRID!$A$4:$A$14,0),MATCH(1,($U$2=GRID!$B$1:$BI$1)*(КАЛЕНДАРЬ!$AA19=GRID!$B$3:$BI$3), 0))*GRID!$B$65,
ROUNDUP(INDEX(GRID!$B$4:$BI$14,MATCH(I$7,GRID!$A$4:$A$14,0),MATCH(1,($U$2=GRID!$B$1:$BI$1)*(КАЛЕНДАРЬ!$AA19=GRID!$B$3:$BI$3),0))*GRID!$B$65*(1-GRID!$B$69),0))</f>
        <v>#N/A</v>
      </c>
      <c r="J195" s="48" t="e" cm="1">
        <f t="array" ref="J195">IF($I$2="Путешествия с детьми",
INDEX(GRID!$B$17:$BI$27,MATCH(I$7,GRID!$A$17:$A$27,0),MATCH(1,($U$2=GRID!$B$1:$BI$1)*(КАЛЕНДАРЬ!$AA19=GRID!$B$3:$BI$3), 0))*GRID!$B$65,
ROUNDUP(INDEX(GRID!$B$17:$BI$27,MATCH(I$7,GRID!$A$17:$A$27,0),MATCH(1,($U$2=GRID!$B$1:$BI$1)*(КАЛЕНДАРЬ!$AA19=GRID!$B$3:$BI$3), 0))*GRID!$B$65*(1-GRID!$B$69),0))</f>
        <v>#N/A</v>
      </c>
      <c r="K195" s="47" cm="1">
        <f t="array" ref="K195">IF($I$2="Путешествия с детьми",
INDEX(GRID!$B$4:$BI$14,MATCH(K$7,GRID!$A$4:$A$14,0),MATCH(1,($U$2=GRID!$B$1:$BI$1)*(КАЛЕНДАРЬ!$AA19=GRID!$B$3:$BI$3), 0))*GRID!$B$65,
ROUNDUP(INDEX(GRID!$B$4:$BI$14,MATCH(K$7,GRID!$A$4:$A$14,0),MATCH(1,($U$2=GRID!$B$1:$BI$1)*(КАЛЕНДАРЬ!$AA19=GRID!$B$3:$BI$3),0))*GRID!$B$65*(1-GRID!$B$69),0))</f>
        <v>36378</v>
      </c>
      <c r="L195" s="48" cm="1">
        <f t="array" ref="L195">IF($I$2="Путешествия с детьми",
INDEX(GRID!$B$17:$BI$27,MATCH(K$7,GRID!$A$17:$A$27,0),MATCH(1,($U$2=GRID!$B$1:$BI$1)*(КАЛЕНДАРЬ!$AA19=GRID!$B$3:$BI$3), 0))*GRID!$B$65,
ROUNDUP(INDEX(GRID!$B$17:$BI$27,MATCH(K$7,GRID!$A$17:$A$27,0),MATCH(1,($U$2=GRID!$B$1:$BI$1)*(КАЛЕНДАРЬ!$AA19=GRID!$B$3:$BI$3), 0))*GRID!$B$65*(1-GRID!$B$69),0))</f>
        <v>38528</v>
      </c>
      <c r="M195" s="47" cm="1">
        <f t="array" ref="M195">IF($I$2="Путешествия с детьми",
INDEX(GRID!$B$4:$BI$14,MATCH(M$7,GRID!$A$4:$A$14,0),MATCH(1,($U$2=GRID!$B$1:$BI$1)*(КАЛЕНДАРЬ!$AA19=GRID!$B$3:$BI$3), 0))*GRID!$B$65,
ROUNDUP(INDEX(GRID!$B$4:$BI$14,MATCH(M$7,GRID!$A$4:$A$14,0),MATCH(1,($U$2=GRID!$B$1:$BI$1)*(КАЛЕНДАРЬ!$AA19=GRID!$B$3:$BI$3),0))*GRID!$B$65*(1-GRID!$B$69),0))</f>
        <v>40506</v>
      </c>
      <c r="N195" s="48" cm="1">
        <f t="array" ref="N195">IF($I$2="Путешествия с детьми",
INDEX(GRID!$B$17:$BI$27,MATCH(M$7,GRID!$A$17:$A$27,0),MATCH(1,($U$2=GRID!$B$1:$BI$1)*(КАЛЕНДАРЬ!$AA19=GRID!$B$3:$BI$3), 0))*GRID!$B$65,
ROUNDUP(INDEX(GRID!$B$17:$BI$27,MATCH(M$7,GRID!$A$17:$A$27,0),MATCH(1,($U$2=GRID!$B$1:$BI$1)*(КАЛЕНДАРЬ!$AA19=GRID!$B$3:$BI$3), 0))*GRID!$B$65*(1-GRID!$B$69),0))</f>
        <v>42656</v>
      </c>
      <c r="O195" s="47" cm="1">
        <f t="array" ref="O195">IF($I$2="Путешествия с детьми",
INDEX(GRID!$B$4:$BI$14,MATCH(O$7,GRID!$A$4:$A$14,0),MATCH(1,($U$2=GRID!$B$1:$BI$1)*(КАЛЕНДАРЬ!$AA19=GRID!$B$3:$BI$3), 0))*GRID!$B$65,
ROUNDUP(INDEX(GRID!$B$4:$BI$14,MATCH(O$7,GRID!$A$4:$A$14,0),MATCH(1,($U$2=GRID!$B$1:$BI$1)*(КАЛЕНДАРЬ!$AA19=GRID!$B$3:$BI$3),0))*GRID!$B$65*(1-GRID!$B$69),0))</f>
        <v>46010</v>
      </c>
      <c r="P195" s="48" cm="1">
        <f t="array" ref="P195">IF($I$2="Путешествия с детьми",
INDEX(GRID!$B$17:$BI$27,MATCH(O$7,GRID!$A$17:$A$27,0),MATCH(1,($U$2=GRID!$B$1:$BI$1)*(КАЛЕНДАРЬ!$AA19=GRID!$B$3:$BI$3), 0))*GRID!$B$65,
ROUNDUP(INDEX(GRID!$B$17:$BI$27,MATCH(O$7,GRID!$A$17:$A$27,0),MATCH(1,($U$2=GRID!$B$1:$BI$1)*(КАЛЕНДАРЬ!$AA19=GRID!$B$3:$BI$3), 0))*GRID!$B$65*(1-GRID!$B$69),0))</f>
        <v>48160</v>
      </c>
      <c r="Q195" s="47" t="e" cm="1">
        <f t="array" ref="Q195">IF($I$2="Путешествия с детьми",
INDEX(GRID!$B$4:$BI$14,MATCH(Q$7,GRID!$A$4:$A$14,0),MATCH(1,($U$2=GRID!$B$1:$BI$1)*(КАЛЕНДАРЬ!$AA19=GRID!$B$3:$BI$3), 0))*GRID!$B$65,
ROUNDUP(INDEX(GRID!$B$4:$BI$14,MATCH(Q$7,GRID!$A$4:$A$14,0),MATCH(1,($U$2=GRID!$B$1:$BI$1)*(КАЛЕНДАРЬ!$AA19=GRID!$B$3:$BI$3),0))*GRID!$B$65*(1-GRID!$B$69),0))</f>
        <v>#N/A</v>
      </c>
      <c r="R195" s="48" t="e" cm="1">
        <f t="array" ref="R195">IF($I$2="Путешествия с детьми",
INDEX(GRID!$B$17:$BI$27,MATCH(Q$7,GRID!$A$17:$A$27,0),MATCH(1,($U$2=GRID!$B$1:$BI$1)*(КАЛЕНДАРЬ!$AA19=GRID!$B$3:$BI$3), 0))*GRID!$B$65,
ROUNDUP(INDEX(GRID!$B$17:$BI$27,MATCH(Q$7,GRID!$A$17:$A$27,0),MATCH(1,($U$2=GRID!$B$1:$BI$1)*(КАЛЕНДАРЬ!$AA19=GRID!$B$3:$BI$3), 0))*GRID!$B$65*(1-GRID!$B$69),0))</f>
        <v>#N/A</v>
      </c>
      <c r="S195" s="47" t="e" cm="1">
        <f t="array" ref="S195">IF($I$2="Путешествия с детьми",
INDEX(GRID!$B$4:$BI$14,MATCH(S$7,GRID!$A$4:$A$14,0),MATCH(1,($U$2=GRID!$B$1:$BI$1)*(КАЛЕНДАРЬ!$AA19=GRID!$B$3:$BI$3), 0))*GRID!$B$65,
ROUNDUP(INDEX(GRID!$B$4:$BI$14,MATCH(S$7,GRID!$A$4:$A$14,0),MATCH(1,($U$2=GRID!$B$1:$BI$1)*(КАЛЕНДАРЬ!$AA19=GRID!$B$3:$BI$3),0))*GRID!$B$65*(1-GRID!$B$69),0))</f>
        <v>#N/A</v>
      </c>
      <c r="T195" s="48" t="e" cm="1">
        <f t="array" ref="T195">IF($I$2="Путешествия с детьми",
INDEX(GRID!$B$17:$BI$27,MATCH(S$7,GRID!$A$17:$A$27,0),MATCH(1,($U$2=GRID!$B$1:$BI$1)*(КАЛЕНДАРЬ!$AA19=GRID!$B$3:$BI$3), 0))*GRID!$B$65,
ROUNDUP(INDEX(GRID!$B$17:$BI$27,MATCH(S$7,GRID!$A$17:$A$27,0),MATCH(1,($U$2=GRID!$B$1:$BI$1)*(КАЛЕНДАРЬ!$AA19=GRID!$B$3:$BI$3), 0))*GRID!$B$65*(1-GRID!$B$69),0))</f>
        <v>#N/A</v>
      </c>
      <c r="U195" s="47" cm="1">
        <f t="array" ref="U195">IF($I$2="Путешествия с детьми",
INDEX(GRID!$B$4:$BI$14,MATCH(U$7,GRID!$A$4:$A$14,0),MATCH(1,($U$2=GRID!$B$1:$BI$1)*(КАЛЕНДАРЬ!$AA19=GRID!$B$3:$BI$3), 0))*GRID!$B$65,
ROUNDUP(INDEX(GRID!$B$4:$BI$14,MATCH(U$7,GRID!$A$4:$A$14,0),MATCH(1,($U$2=GRID!$B$1:$BI$1)*(КАЛЕНДАРЬ!$AA19=GRID!$B$3:$BI$3),0))*GRID!$B$65*(1-GRID!$B$69),0))</f>
        <v>71380</v>
      </c>
      <c r="V195" s="48" cm="1">
        <f t="array" ref="V195">IF($I$2="Путешествия с детьми",
INDEX(GRID!$B$17:$BI$27,MATCH(U$7,GRID!$A$17:$A$27,0),MATCH(1,($U$2=GRID!$B$1:$BI$1)*(КАЛЕНДАРЬ!$AA19=GRID!$B$3:$BI$3), 0))*GRID!$B$65,
ROUNDUP(INDEX(GRID!$B$17:$BI$27,MATCH(U$7,GRID!$A$17:$A$27,0),MATCH(1,($U$2=GRID!$B$1:$BI$1)*(КАЛЕНДАРЬ!$AA19=GRID!$B$3:$BI$3), 0))*GRID!$B$65*(1-GRID!$B$69),0))</f>
        <v>73530</v>
      </c>
      <c r="W195" s="47" cm="1">
        <f t="array" ref="W195">IF($I$2="Путешествия с детьми",
INDEX(GRID!$B$4:$BI$14,MATCH(W$7,GRID!$A$4:$A$14,0),MATCH(1,($U$2=GRID!$B$1:$BI$1)*(КАЛЕНДАРЬ!$AA19=GRID!$B$3:$BI$3), 0))*GRID!$B$65,
ROUNDUP(INDEX(GRID!$B$4:$BI$14,MATCH(W$7,GRID!$A$4:$A$14,0),MATCH(1,($U$2=GRID!$B$1:$BI$1)*(КАЛЕНДАРЬ!$AA19=GRID!$B$3:$BI$3),0))*GRID!$B$65*(1-GRID!$B$69),0))</f>
        <v>260580</v>
      </c>
      <c r="X195" s="48" cm="1">
        <f t="array" ref="X195">IF($I$2="Путешествия с детьми",
INDEX(GRID!$B$17:$BI$27,MATCH(W$7,GRID!$A$17:$A$27,0),MATCH(1,($U$2=GRID!$B$1:$BI$1)*(КАЛЕНДАРЬ!$AA19=GRID!$B$3:$BI$3), 0))*GRID!$B$65,
ROUNDUP(INDEX(GRID!$B$17:$BI$27,MATCH(W$7,GRID!$A$17:$A$27,0),MATCH(1,($U$2=GRID!$B$1:$BI$1)*(КАЛЕНДАРЬ!$AA19=GRID!$B$3:$BI$3), 0))*GRID!$B$65*(1-GRID!$B$69),0))</f>
        <v>262730</v>
      </c>
    </row>
    <row r="196" spans="1:24" hidden="1" x14ac:dyDescent="0.2">
      <c r="A196" s="117" t="s">
        <v>44</v>
      </c>
      <c r="B196" s="117">
        <v>17</v>
      </c>
      <c r="C196" s="138" cm="1">
        <f t="array" ref="C196">IF($I$2="Путешествия с детьми",
INDEX(GRID!$B$4:$BI$14,MATCH(C$7,GRID!$A$4:$A$14,0),MATCH(1,($U$2=GRID!$B$1:$BI$1)*(КАЛЕНДАРЬ!$AA20=GRID!$B$3:$BI$3), 0))*GRID!$B$65,
ROUNDUP(INDEX(GRID!$B$4:$BI$14,MATCH(C$7,GRID!$A$4:$A$14,0),MATCH(1,($U$2=GRID!$B$1:$BI$1)*(КАЛЕНДАРЬ!$AA20=GRID!$B$3:$BI$3),0))*GRID!$B$65*(1-GRID!$B$69),0))</f>
        <v>23650</v>
      </c>
      <c r="D196" s="48" cm="1">
        <f t="array" ref="D196">IF($I$2="Путешествия с детьми",
INDEX(GRID!$B$17:$BI$27,MATCH(C$7,GRID!$A$17:$A$27,0),MATCH(1,($U$2=GRID!$B$1:$BI$1)*(КАЛЕНДАРЬ!$AA20=GRID!$B$3:$BI$3), 0))*GRID!$B$65,
ROUNDUP(INDEX(GRID!$B$17:$BI$27,MATCH(C$7,GRID!$A$17:$A$27,0),MATCH(1,($U$2=GRID!$B$1:$BI$1)*(КАЛЕНДАРЬ!$AA20=GRID!$B$3:$BI$3), 0))*GRID!$B$65*(1-GRID!$B$69),0))</f>
        <v>25800</v>
      </c>
      <c r="E196" s="47" cm="1">
        <f t="array" ref="E196">IF($I$2="Путешествия с детьми",
INDEX(GRID!$B$4:$BI$14,MATCH(E$7,GRID!$A$4:$A$14,0),MATCH(1,($U$2=GRID!$B$1:$BI$1)*(КАЛЕНДАРЬ!$AA20=GRID!$B$3:$BI$3), 0))*GRID!$B$65,
ROUNDUP(INDEX(GRID!$B$4:$BI$14,MATCH(E$7,GRID!$A$4:$A$14,0),MATCH(1,($U$2=GRID!$B$1:$BI$1)*(КАЛЕНДАРЬ!$AA20=GRID!$B$3:$BI$3),0))*GRID!$B$65*(1-GRID!$B$69),0))</f>
        <v>26316</v>
      </c>
      <c r="F196" s="48" cm="1">
        <f t="array" ref="F196">IF($I$2="Путешествия с детьми",
INDEX(GRID!$B$17:$BI$27,MATCH(E$7,GRID!$A$17:$A$27,0),MATCH(1,($U$2=GRID!$B$1:$BI$1)*(КАЛЕНДАРЬ!$AA20=GRID!$B$3:$BI$3), 0))*GRID!$B$65,
ROUNDUP(INDEX(GRID!$B$17:$BI$27,MATCH(E$7,GRID!$A$17:$A$27,0),MATCH(1,($U$2=GRID!$B$1:$BI$1)*(КАЛЕНДАРЬ!$AA20=GRID!$B$3:$BI$3), 0))*GRID!$B$65*(1-GRID!$B$69),0))</f>
        <v>28466</v>
      </c>
      <c r="G196" s="47" t="e" cm="1">
        <f t="array" ref="G196">IF($I$2="Путешествия с детьми",
INDEX(GRID!$B$4:$BI$14,MATCH(G$7,GRID!$A$4:$A$14,0),MATCH(1,($U$2=GRID!$B$1:$BI$1)*(КАЛЕНДАРЬ!$AA20=GRID!$B$3:$BI$3), 0))*GRID!$B$65,
ROUNDUP(INDEX(GRID!$B$4:$BI$14,MATCH(G$7,GRID!$A$4:$A$14,0),MATCH(1,($U$2=GRID!$B$1:$BI$1)*(КАЛЕНДАРЬ!$AA20=GRID!$B$3:$BI$3),0))*GRID!$B$65*(1-GRID!$B$69),0))</f>
        <v>#N/A</v>
      </c>
      <c r="H196" s="48" t="e" cm="1">
        <f t="array" ref="H196">IF($I$2="Путешествия с детьми",
INDEX(GRID!$B$17:$BI$27,MATCH(G$7,GRID!$A$17:$A$27,0),MATCH(1,($U$2=GRID!$B$1:$BI$1)*(КАЛЕНДАРЬ!$AA20=GRID!$B$3:$BI$3), 0))*GRID!$B$65,
ROUNDUP(INDEX(GRID!$B$17:$BI$27,MATCH(G$7,GRID!$A$17:$A$27,0),MATCH(1,($U$2=GRID!$B$1:$BI$1)*(КАЛЕНДАРЬ!$AA20=GRID!$B$3:$BI$3), 0))*GRID!$B$65*(1-GRID!$B$69),0))</f>
        <v>#N/A</v>
      </c>
      <c r="I196" s="47" t="e" cm="1">
        <f t="array" ref="I196">IF($I$2="Путешествия с детьми",
INDEX(GRID!$B$4:$BI$14,MATCH(I$7,GRID!$A$4:$A$14,0),MATCH(1,($U$2=GRID!$B$1:$BI$1)*(КАЛЕНДАРЬ!$AA20=GRID!$B$3:$BI$3), 0))*GRID!$B$65,
ROUNDUP(INDEX(GRID!$B$4:$BI$14,MATCH(I$7,GRID!$A$4:$A$14,0),MATCH(1,($U$2=GRID!$B$1:$BI$1)*(КАЛЕНДАРЬ!$AA20=GRID!$B$3:$BI$3),0))*GRID!$B$65*(1-GRID!$B$69),0))</f>
        <v>#N/A</v>
      </c>
      <c r="J196" s="48" t="e" cm="1">
        <f t="array" ref="J196">IF($I$2="Путешествия с детьми",
INDEX(GRID!$B$17:$BI$27,MATCH(I$7,GRID!$A$17:$A$27,0),MATCH(1,($U$2=GRID!$B$1:$BI$1)*(КАЛЕНДАРЬ!$AA20=GRID!$B$3:$BI$3), 0))*GRID!$B$65,
ROUNDUP(INDEX(GRID!$B$17:$BI$27,MATCH(I$7,GRID!$A$17:$A$27,0),MATCH(1,($U$2=GRID!$B$1:$BI$1)*(КАЛЕНДАРЬ!$AA20=GRID!$B$3:$BI$3), 0))*GRID!$B$65*(1-GRID!$B$69),0))</f>
        <v>#N/A</v>
      </c>
      <c r="K196" s="47" cm="1">
        <f t="array" ref="K196">IF($I$2="Путешествия с детьми",
INDEX(GRID!$B$4:$BI$14,MATCH(K$7,GRID!$A$4:$A$14,0),MATCH(1,($U$2=GRID!$B$1:$BI$1)*(КАЛЕНДАРЬ!$AA20=GRID!$B$3:$BI$3), 0))*GRID!$B$65,
ROUNDUP(INDEX(GRID!$B$4:$BI$14,MATCH(K$7,GRID!$A$4:$A$14,0),MATCH(1,($U$2=GRID!$B$1:$BI$1)*(КАЛЕНДАРЬ!$AA20=GRID!$B$3:$BI$3),0))*GRID!$B$65*(1-GRID!$B$69),0))</f>
        <v>36378</v>
      </c>
      <c r="L196" s="48" cm="1">
        <f t="array" ref="L196">IF($I$2="Путешествия с детьми",
INDEX(GRID!$B$17:$BI$27,MATCH(K$7,GRID!$A$17:$A$27,0),MATCH(1,($U$2=GRID!$B$1:$BI$1)*(КАЛЕНДАРЬ!$AA20=GRID!$B$3:$BI$3), 0))*GRID!$B$65,
ROUNDUP(INDEX(GRID!$B$17:$BI$27,MATCH(K$7,GRID!$A$17:$A$27,0),MATCH(1,($U$2=GRID!$B$1:$BI$1)*(КАЛЕНДАРЬ!$AA20=GRID!$B$3:$BI$3), 0))*GRID!$B$65*(1-GRID!$B$69),0))</f>
        <v>38528</v>
      </c>
      <c r="M196" s="47" cm="1">
        <f t="array" ref="M196">IF($I$2="Путешествия с детьми",
INDEX(GRID!$B$4:$BI$14,MATCH(M$7,GRID!$A$4:$A$14,0),MATCH(1,($U$2=GRID!$B$1:$BI$1)*(КАЛЕНДАРЬ!$AA20=GRID!$B$3:$BI$3), 0))*GRID!$B$65,
ROUNDUP(INDEX(GRID!$B$4:$BI$14,MATCH(M$7,GRID!$A$4:$A$14,0),MATCH(1,($U$2=GRID!$B$1:$BI$1)*(КАЛЕНДАРЬ!$AA20=GRID!$B$3:$BI$3),0))*GRID!$B$65*(1-GRID!$B$69),0))</f>
        <v>40506</v>
      </c>
      <c r="N196" s="48" cm="1">
        <f t="array" ref="N196">IF($I$2="Путешествия с детьми",
INDEX(GRID!$B$17:$BI$27,MATCH(M$7,GRID!$A$17:$A$27,0),MATCH(1,($U$2=GRID!$B$1:$BI$1)*(КАЛЕНДАРЬ!$AA20=GRID!$B$3:$BI$3), 0))*GRID!$B$65,
ROUNDUP(INDEX(GRID!$B$17:$BI$27,MATCH(M$7,GRID!$A$17:$A$27,0),MATCH(1,($U$2=GRID!$B$1:$BI$1)*(КАЛЕНДАРЬ!$AA20=GRID!$B$3:$BI$3), 0))*GRID!$B$65*(1-GRID!$B$69),0))</f>
        <v>42656</v>
      </c>
      <c r="O196" s="47" cm="1">
        <f t="array" ref="O196">IF($I$2="Путешествия с детьми",
INDEX(GRID!$B$4:$BI$14,MATCH(O$7,GRID!$A$4:$A$14,0),MATCH(1,($U$2=GRID!$B$1:$BI$1)*(КАЛЕНДАРЬ!$AA20=GRID!$B$3:$BI$3), 0))*GRID!$B$65,
ROUNDUP(INDEX(GRID!$B$4:$BI$14,MATCH(O$7,GRID!$A$4:$A$14,0),MATCH(1,($U$2=GRID!$B$1:$BI$1)*(КАЛЕНДАРЬ!$AA20=GRID!$B$3:$BI$3),0))*GRID!$B$65*(1-GRID!$B$69),0))</f>
        <v>46010</v>
      </c>
      <c r="P196" s="48" cm="1">
        <f t="array" ref="P196">IF($I$2="Путешествия с детьми",
INDEX(GRID!$B$17:$BI$27,MATCH(O$7,GRID!$A$17:$A$27,0),MATCH(1,($U$2=GRID!$B$1:$BI$1)*(КАЛЕНДАРЬ!$AA20=GRID!$B$3:$BI$3), 0))*GRID!$B$65,
ROUNDUP(INDEX(GRID!$B$17:$BI$27,MATCH(O$7,GRID!$A$17:$A$27,0),MATCH(1,($U$2=GRID!$B$1:$BI$1)*(КАЛЕНДАРЬ!$AA20=GRID!$B$3:$BI$3), 0))*GRID!$B$65*(1-GRID!$B$69),0))</f>
        <v>48160</v>
      </c>
      <c r="Q196" s="47" t="e" cm="1">
        <f t="array" ref="Q196">IF($I$2="Путешествия с детьми",
INDEX(GRID!$B$4:$BI$14,MATCH(Q$7,GRID!$A$4:$A$14,0),MATCH(1,($U$2=GRID!$B$1:$BI$1)*(КАЛЕНДАРЬ!$AA20=GRID!$B$3:$BI$3), 0))*GRID!$B$65,
ROUNDUP(INDEX(GRID!$B$4:$BI$14,MATCH(Q$7,GRID!$A$4:$A$14,0),MATCH(1,($U$2=GRID!$B$1:$BI$1)*(КАЛЕНДАРЬ!$AA20=GRID!$B$3:$BI$3),0))*GRID!$B$65*(1-GRID!$B$69),0))</f>
        <v>#N/A</v>
      </c>
      <c r="R196" s="48" t="e" cm="1">
        <f t="array" ref="R196">IF($I$2="Путешествия с детьми",
INDEX(GRID!$B$17:$BI$27,MATCH(Q$7,GRID!$A$17:$A$27,0),MATCH(1,($U$2=GRID!$B$1:$BI$1)*(КАЛЕНДАРЬ!$AA20=GRID!$B$3:$BI$3), 0))*GRID!$B$65,
ROUNDUP(INDEX(GRID!$B$17:$BI$27,MATCH(Q$7,GRID!$A$17:$A$27,0),MATCH(1,($U$2=GRID!$B$1:$BI$1)*(КАЛЕНДАРЬ!$AA20=GRID!$B$3:$BI$3), 0))*GRID!$B$65*(1-GRID!$B$69),0))</f>
        <v>#N/A</v>
      </c>
      <c r="S196" s="47" t="e" cm="1">
        <f t="array" ref="S196">IF($I$2="Путешествия с детьми",
INDEX(GRID!$B$4:$BI$14,MATCH(S$7,GRID!$A$4:$A$14,0),MATCH(1,($U$2=GRID!$B$1:$BI$1)*(КАЛЕНДАРЬ!$AA20=GRID!$B$3:$BI$3), 0))*GRID!$B$65,
ROUNDUP(INDEX(GRID!$B$4:$BI$14,MATCH(S$7,GRID!$A$4:$A$14,0),MATCH(1,($U$2=GRID!$B$1:$BI$1)*(КАЛЕНДАРЬ!$AA20=GRID!$B$3:$BI$3),0))*GRID!$B$65*(1-GRID!$B$69),0))</f>
        <v>#N/A</v>
      </c>
      <c r="T196" s="48" t="e" cm="1">
        <f t="array" ref="T196">IF($I$2="Путешествия с детьми",
INDEX(GRID!$B$17:$BI$27,MATCH(S$7,GRID!$A$17:$A$27,0),MATCH(1,($U$2=GRID!$B$1:$BI$1)*(КАЛЕНДАРЬ!$AA20=GRID!$B$3:$BI$3), 0))*GRID!$B$65,
ROUNDUP(INDEX(GRID!$B$17:$BI$27,MATCH(S$7,GRID!$A$17:$A$27,0),MATCH(1,($U$2=GRID!$B$1:$BI$1)*(КАЛЕНДАРЬ!$AA20=GRID!$B$3:$BI$3), 0))*GRID!$B$65*(1-GRID!$B$69),0))</f>
        <v>#N/A</v>
      </c>
      <c r="U196" s="47" cm="1">
        <f t="array" ref="U196">IF($I$2="Путешествия с детьми",
INDEX(GRID!$B$4:$BI$14,MATCH(U$7,GRID!$A$4:$A$14,0),MATCH(1,($U$2=GRID!$B$1:$BI$1)*(КАЛЕНДАРЬ!$AA20=GRID!$B$3:$BI$3), 0))*GRID!$B$65,
ROUNDUP(INDEX(GRID!$B$4:$BI$14,MATCH(U$7,GRID!$A$4:$A$14,0),MATCH(1,($U$2=GRID!$B$1:$BI$1)*(КАЛЕНДАРЬ!$AA20=GRID!$B$3:$BI$3),0))*GRID!$B$65*(1-GRID!$B$69),0))</f>
        <v>71380</v>
      </c>
      <c r="V196" s="48" cm="1">
        <f t="array" ref="V196">IF($I$2="Путешествия с детьми",
INDEX(GRID!$B$17:$BI$27,MATCH(U$7,GRID!$A$17:$A$27,0),MATCH(1,($U$2=GRID!$B$1:$BI$1)*(КАЛЕНДАРЬ!$AA20=GRID!$B$3:$BI$3), 0))*GRID!$B$65,
ROUNDUP(INDEX(GRID!$B$17:$BI$27,MATCH(U$7,GRID!$A$17:$A$27,0),MATCH(1,($U$2=GRID!$B$1:$BI$1)*(КАЛЕНДАРЬ!$AA20=GRID!$B$3:$BI$3), 0))*GRID!$B$65*(1-GRID!$B$69),0))</f>
        <v>73530</v>
      </c>
      <c r="W196" s="47" cm="1">
        <f t="array" ref="W196">IF($I$2="Путешествия с детьми",
INDEX(GRID!$B$4:$BI$14,MATCH(W$7,GRID!$A$4:$A$14,0),MATCH(1,($U$2=GRID!$B$1:$BI$1)*(КАЛЕНДАРЬ!$AA20=GRID!$B$3:$BI$3), 0))*GRID!$B$65,
ROUNDUP(INDEX(GRID!$B$4:$BI$14,MATCH(W$7,GRID!$A$4:$A$14,0),MATCH(1,($U$2=GRID!$B$1:$BI$1)*(КАЛЕНДАРЬ!$AA20=GRID!$B$3:$BI$3),0))*GRID!$B$65*(1-GRID!$B$69),0))</f>
        <v>260580</v>
      </c>
      <c r="X196" s="48" cm="1">
        <f t="array" ref="X196">IF($I$2="Путешествия с детьми",
INDEX(GRID!$B$17:$BI$27,MATCH(W$7,GRID!$A$17:$A$27,0),MATCH(1,($U$2=GRID!$B$1:$BI$1)*(КАЛЕНДАРЬ!$AA20=GRID!$B$3:$BI$3), 0))*GRID!$B$65,
ROUNDUP(INDEX(GRID!$B$17:$BI$27,MATCH(W$7,GRID!$A$17:$A$27,0),MATCH(1,($U$2=GRID!$B$1:$BI$1)*(КАЛЕНДАРЬ!$AA20=GRID!$B$3:$BI$3), 0))*GRID!$B$65*(1-GRID!$B$69),0))</f>
        <v>262730</v>
      </c>
    </row>
    <row r="197" spans="1:24" hidden="1" x14ac:dyDescent="0.2">
      <c r="A197" s="117" t="s">
        <v>45</v>
      </c>
      <c r="B197" s="117">
        <v>18</v>
      </c>
      <c r="C197" s="138" cm="1">
        <f t="array" ref="C197">IF($I$2="Путешествия с детьми",
INDEX(GRID!$B$4:$BI$14,MATCH(C$7,GRID!$A$4:$A$14,0),MATCH(1,($U$2=GRID!$B$1:$BI$1)*(КАЛЕНДАРЬ!$AA21=GRID!$B$3:$BI$3), 0))*GRID!$B$65,
ROUNDUP(INDEX(GRID!$B$4:$BI$14,MATCH(C$7,GRID!$A$4:$A$14,0),MATCH(1,($U$2=GRID!$B$1:$BI$1)*(КАЛЕНДАРЬ!$AA21=GRID!$B$3:$BI$3),0))*GRID!$B$65*(1-GRID!$B$69),0))</f>
        <v>23650</v>
      </c>
      <c r="D197" s="48" cm="1">
        <f t="array" ref="D197">IF($I$2="Путешествия с детьми",
INDEX(GRID!$B$17:$BI$27,MATCH(C$7,GRID!$A$17:$A$27,0),MATCH(1,($U$2=GRID!$B$1:$BI$1)*(КАЛЕНДАРЬ!$AA21=GRID!$B$3:$BI$3), 0))*GRID!$B$65,
ROUNDUP(INDEX(GRID!$B$17:$BI$27,MATCH(C$7,GRID!$A$17:$A$27,0),MATCH(1,($U$2=GRID!$B$1:$BI$1)*(КАЛЕНДАРЬ!$AA21=GRID!$B$3:$BI$3), 0))*GRID!$B$65*(1-GRID!$B$69),0))</f>
        <v>25800</v>
      </c>
      <c r="E197" s="47" cm="1">
        <f t="array" ref="E197">IF($I$2="Путешествия с детьми",
INDEX(GRID!$B$4:$BI$14,MATCH(E$7,GRID!$A$4:$A$14,0),MATCH(1,($U$2=GRID!$B$1:$BI$1)*(КАЛЕНДАРЬ!$AA21=GRID!$B$3:$BI$3), 0))*GRID!$B$65,
ROUNDUP(INDEX(GRID!$B$4:$BI$14,MATCH(E$7,GRID!$A$4:$A$14,0),MATCH(1,($U$2=GRID!$B$1:$BI$1)*(КАЛЕНДАРЬ!$AA21=GRID!$B$3:$BI$3),0))*GRID!$B$65*(1-GRID!$B$69),0))</f>
        <v>26316</v>
      </c>
      <c r="F197" s="48" cm="1">
        <f t="array" ref="F197">IF($I$2="Путешествия с детьми",
INDEX(GRID!$B$17:$BI$27,MATCH(E$7,GRID!$A$17:$A$27,0),MATCH(1,($U$2=GRID!$B$1:$BI$1)*(КАЛЕНДАРЬ!$AA21=GRID!$B$3:$BI$3), 0))*GRID!$B$65,
ROUNDUP(INDEX(GRID!$B$17:$BI$27,MATCH(E$7,GRID!$A$17:$A$27,0),MATCH(1,($U$2=GRID!$B$1:$BI$1)*(КАЛЕНДАРЬ!$AA21=GRID!$B$3:$BI$3), 0))*GRID!$B$65*(1-GRID!$B$69),0))</f>
        <v>28466</v>
      </c>
      <c r="G197" s="47" t="e" cm="1">
        <f t="array" ref="G197">IF($I$2="Путешествия с детьми",
INDEX(GRID!$B$4:$BI$14,MATCH(G$7,GRID!$A$4:$A$14,0),MATCH(1,($U$2=GRID!$B$1:$BI$1)*(КАЛЕНДАРЬ!$AA21=GRID!$B$3:$BI$3), 0))*GRID!$B$65,
ROUNDUP(INDEX(GRID!$B$4:$BI$14,MATCH(G$7,GRID!$A$4:$A$14,0),MATCH(1,($U$2=GRID!$B$1:$BI$1)*(КАЛЕНДАРЬ!$AA21=GRID!$B$3:$BI$3),0))*GRID!$B$65*(1-GRID!$B$69),0))</f>
        <v>#N/A</v>
      </c>
      <c r="H197" s="48" t="e" cm="1">
        <f t="array" ref="H197">IF($I$2="Путешествия с детьми",
INDEX(GRID!$B$17:$BI$27,MATCH(G$7,GRID!$A$17:$A$27,0),MATCH(1,($U$2=GRID!$B$1:$BI$1)*(КАЛЕНДАРЬ!$AA21=GRID!$B$3:$BI$3), 0))*GRID!$B$65,
ROUNDUP(INDEX(GRID!$B$17:$BI$27,MATCH(G$7,GRID!$A$17:$A$27,0),MATCH(1,($U$2=GRID!$B$1:$BI$1)*(КАЛЕНДАРЬ!$AA21=GRID!$B$3:$BI$3), 0))*GRID!$B$65*(1-GRID!$B$69),0))</f>
        <v>#N/A</v>
      </c>
      <c r="I197" s="47" t="e" cm="1">
        <f t="array" ref="I197">IF($I$2="Путешествия с детьми",
INDEX(GRID!$B$4:$BI$14,MATCH(I$7,GRID!$A$4:$A$14,0),MATCH(1,($U$2=GRID!$B$1:$BI$1)*(КАЛЕНДАРЬ!$AA21=GRID!$B$3:$BI$3), 0))*GRID!$B$65,
ROUNDUP(INDEX(GRID!$B$4:$BI$14,MATCH(I$7,GRID!$A$4:$A$14,0),MATCH(1,($U$2=GRID!$B$1:$BI$1)*(КАЛЕНДАРЬ!$AA21=GRID!$B$3:$BI$3),0))*GRID!$B$65*(1-GRID!$B$69),0))</f>
        <v>#N/A</v>
      </c>
      <c r="J197" s="48" t="e" cm="1">
        <f t="array" ref="J197">IF($I$2="Путешествия с детьми",
INDEX(GRID!$B$17:$BI$27,MATCH(I$7,GRID!$A$17:$A$27,0),MATCH(1,($U$2=GRID!$B$1:$BI$1)*(КАЛЕНДАРЬ!$AA21=GRID!$B$3:$BI$3), 0))*GRID!$B$65,
ROUNDUP(INDEX(GRID!$B$17:$BI$27,MATCH(I$7,GRID!$A$17:$A$27,0),MATCH(1,($U$2=GRID!$B$1:$BI$1)*(КАЛЕНДАРЬ!$AA21=GRID!$B$3:$BI$3), 0))*GRID!$B$65*(1-GRID!$B$69),0))</f>
        <v>#N/A</v>
      </c>
      <c r="K197" s="47" cm="1">
        <f t="array" ref="K197">IF($I$2="Путешествия с детьми",
INDEX(GRID!$B$4:$BI$14,MATCH(K$7,GRID!$A$4:$A$14,0),MATCH(1,($U$2=GRID!$B$1:$BI$1)*(КАЛЕНДАРЬ!$AA21=GRID!$B$3:$BI$3), 0))*GRID!$B$65,
ROUNDUP(INDEX(GRID!$B$4:$BI$14,MATCH(K$7,GRID!$A$4:$A$14,0),MATCH(1,($U$2=GRID!$B$1:$BI$1)*(КАЛЕНДАРЬ!$AA21=GRID!$B$3:$BI$3),0))*GRID!$B$65*(1-GRID!$B$69),0))</f>
        <v>36378</v>
      </c>
      <c r="L197" s="48" cm="1">
        <f t="array" ref="L197">IF($I$2="Путешествия с детьми",
INDEX(GRID!$B$17:$BI$27,MATCH(K$7,GRID!$A$17:$A$27,0),MATCH(1,($U$2=GRID!$B$1:$BI$1)*(КАЛЕНДАРЬ!$AA21=GRID!$B$3:$BI$3), 0))*GRID!$B$65,
ROUNDUP(INDEX(GRID!$B$17:$BI$27,MATCH(K$7,GRID!$A$17:$A$27,0),MATCH(1,($U$2=GRID!$B$1:$BI$1)*(КАЛЕНДАРЬ!$AA21=GRID!$B$3:$BI$3), 0))*GRID!$B$65*(1-GRID!$B$69),0))</f>
        <v>38528</v>
      </c>
      <c r="M197" s="47" cm="1">
        <f t="array" ref="M197">IF($I$2="Путешествия с детьми",
INDEX(GRID!$B$4:$BI$14,MATCH(M$7,GRID!$A$4:$A$14,0),MATCH(1,($U$2=GRID!$B$1:$BI$1)*(КАЛЕНДАРЬ!$AA21=GRID!$B$3:$BI$3), 0))*GRID!$B$65,
ROUNDUP(INDEX(GRID!$B$4:$BI$14,MATCH(M$7,GRID!$A$4:$A$14,0),MATCH(1,($U$2=GRID!$B$1:$BI$1)*(КАЛЕНДАРЬ!$AA21=GRID!$B$3:$BI$3),0))*GRID!$B$65*(1-GRID!$B$69),0))</f>
        <v>40506</v>
      </c>
      <c r="N197" s="48" cm="1">
        <f t="array" ref="N197">IF($I$2="Путешествия с детьми",
INDEX(GRID!$B$17:$BI$27,MATCH(M$7,GRID!$A$17:$A$27,0),MATCH(1,($U$2=GRID!$B$1:$BI$1)*(КАЛЕНДАРЬ!$AA21=GRID!$B$3:$BI$3), 0))*GRID!$B$65,
ROUNDUP(INDEX(GRID!$B$17:$BI$27,MATCH(M$7,GRID!$A$17:$A$27,0),MATCH(1,($U$2=GRID!$B$1:$BI$1)*(КАЛЕНДАРЬ!$AA21=GRID!$B$3:$BI$3), 0))*GRID!$B$65*(1-GRID!$B$69),0))</f>
        <v>42656</v>
      </c>
      <c r="O197" s="47" cm="1">
        <f t="array" ref="O197">IF($I$2="Путешествия с детьми",
INDEX(GRID!$B$4:$BI$14,MATCH(O$7,GRID!$A$4:$A$14,0),MATCH(1,($U$2=GRID!$B$1:$BI$1)*(КАЛЕНДАРЬ!$AA21=GRID!$B$3:$BI$3), 0))*GRID!$B$65,
ROUNDUP(INDEX(GRID!$B$4:$BI$14,MATCH(O$7,GRID!$A$4:$A$14,0),MATCH(1,($U$2=GRID!$B$1:$BI$1)*(КАЛЕНДАРЬ!$AA21=GRID!$B$3:$BI$3),0))*GRID!$B$65*(1-GRID!$B$69),0))</f>
        <v>46010</v>
      </c>
      <c r="P197" s="48" cm="1">
        <f t="array" ref="P197">IF($I$2="Путешествия с детьми",
INDEX(GRID!$B$17:$BI$27,MATCH(O$7,GRID!$A$17:$A$27,0),MATCH(1,($U$2=GRID!$B$1:$BI$1)*(КАЛЕНДАРЬ!$AA21=GRID!$B$3:$BI$3), 0))*GRID!$B$65,
ROUNDUP(INDEX(GRID!$B$17:$BI$27,MATCH(O$7,GRID!$A$17:$A$27,0),MATCH(1,($U$2=GRID!$B$1:$BI$1)*(КАЛЕНДАРЬ!$AA21=GRID!$B$3:$BI$3), 0))*GRID!$B$65*(1-GRID!$B$69),0))</f>
        <v>48160</v>
      </c>
      <c r="Q197" s="47" t="e" cm="1">
        <f t="array" ref="Q197">IF($I$2="Путешествия с детьми",
INDEX(GRID!$B$4:$BI$14,MATCH(Q$7,GRID!$A$4:$A$14,0),MATCH(1,($U$2=GRID!$B$1:$BI$1)*(КАЛЕНДАРЬ!$AA21=GRID!$B$3:$BI$3), 0))*GRID!$B$65,
ROUNDUP(INDEX(GRID!$B$4:$BI$14,MATCH(Q$7,GRID!$A$4:$A$14,0),MATCH(1,($U$2=GRID!$B$1:$BI$1)*(КАЛЕНДАРЬ!$AA21=GRID!$B$3:$BI$3),0))*GRID!$B$65*(1-GRID!$B$69),0))</f>
        <v>#N/A</v>
      </c>
      <c r="R197" s="48" t="e" cm="1">
        <f t="array" ref="R197">IF($I$2="Путешествия с детьми",
INDEX(GRID!$B$17:$BI$27,MATCH(Q$7,GRID!$A$17:$A$27,0),MATCH(1,($U$2=GRID!$B$1:$BI$1)*(КАЛЕНДАРЬ!$AA21=GRID!$B$3:$BI$3), 0))*GRID!$B$65,
ROUNDUP(INDEX(GRID!$B$17:$BI$27,MATCH(Q$7,GRID!$A$17:$A$27,0),MATCH(1,($U$2=GRID!$B$1:$BI$1)*(КАЛЕНДАРЬ!$AA21=GRID!$B$3:$BI$3), 0))*GRID!$B$65*(1-GRID!$B$69),0))</f>
        <v>#N/A</v>
      </c>
      <c r="S197" s="47" t="e" cm="1">
        <f t="array" ref="S197">IF($I$2="Путешествия с детьми",
INDEX(GRID!$B$4:$BI$14,MATCH(S$7,GRID!$A$4:$A$14,0),MATCH(1,($U$2=GRID!$B$1:$BI$1)*(КАЛЕНДАРЬ!$AA21=GRID!$B$3:$BI$3), 0))*GRID!$B$65,
ROUNDUP(INDEX(GRID!$B$4:$BI$14,MATCH(S$7,GRID!$A$4:$A$14,0),MATCH(1,($U$2=GRID!$B$1:$BI$1)*(КАЛЕНДАРЬ!$AA21=GRID!$B$3:$BI$3),0))*GRID!$B$65*(1-GRID!$B$69),0))</f>
        <v>#N/A</v>
      </c>
      <c r="T197" s="48" t="e" cm="1">
        <f t="array" ref="T197">IF($I$2="Путешествия с детьми",
INDEX(GRID!$B$17:$BI$27,MATCH(S$7,GRID!$A$17:$A$27,0),MATCH(1,($U$2=GRID!$B$1:$BI$1)*(КАЛЕНДАРЬ!$AA21=GRID!$B$3:$BI$3), 0))*GRID!$B$65,
ROUNDUP(INDEX(GRID!$B$17:$BI$27,MATCH(S$7,GRID!$A$17:$A$27,0),MATCH(1,($U$2=GRID!$B$1:$BI$1)*(КАЛЕНДАРЬ!$AA21=GRID!$B$3:$BI$3), 0))*GRID!$B$65*(1-GRID!$B$69),0))</f>
        <v>#N/A</v>
      </c>
      <c r="U197" s="47" cm="1">
        <f t="array" ref="U197">IF($I$2="Путешествия с детьми",
INDEX(GRID!$B$4:$BI$14,MATCH(U$7,GRID!$A$4:$A$14,0),MATCH(1,($U$2=GRID!$B$1:$BI$1)*(КАЛЕНДАРЬ!$AA21=GRID!$B$3:$BI$3), 0))*GRID!$B$65,
ROUNDUP(INDEX(GRID!$B$4:$BI$14,MATCH(U$7,GRID!$A$4:$A$14,0),MATCH(1,($U$2=GRID!$B$1:$BI$1)*(КАЛЕНДАРЬ!$AA21=GRID!$B$3:$BI$3),0))*GRID!$B$65*(1-GRID!$B$69),0))</f>
        <v>71380</v>
      </c>
      <c r="V197" s="48" cm="1">
        <f t="array" ref="V197">IF($I$2="Путешествия с детьми",
INDEX(GRID!$B$17:$BI$27,MATCH(U$7,GRID!$A$17:$A$27,0),MATCH(1,($U$2=GRID!$B$1:$BI$1)*(КАЛЕНДАРЬ!$AA21=GRID!$B$3:$BI$3), 0))*GRID!$B$65,
ROUNDUP(INDEX(GRID!$B$17:$BI$27,MATCH(U$7,GRID!$A$17:$A$27,0),MATCH(1,($U$2=GRID!$B$1:$BI$1)*(КАЛЕНДАРЬ!$AA21=GRID!$B$3:$BI$3), 0))*GRID!$B$65*(1-GRID!$B$69),0))</f>
        <v>73530</v>
      </c>
      <c r="W197" s="47" cm="1">
        <f t="array" ref="W197">IF($I$2="Путешествия с детьми",
INDEX(GRID!$B$4:$BI$14,MATCH(W$7,GRID!$A$4:$A$14,0),MATCH(1,($U$2=GRID!$B$1:$BI$1)*(КАЛЕНДАРЬ!$AA21=GRID!$B$3:$BI$3), 0))*GRID!$B$65,
ROUNDUP(INDEX(GRID!$B$4:$BI$14,MATCH(W$7,GRID!$A$4:$A$14,0),MATCH(1,($U$2=GRID!$B$1:$BI$1)*(КАЛЕНДАРЬ!$AA21=GRID!$B$3:$BI$3),0))*GRID!$B$65*(1-GRID!$B$69),0))</f>
        <v>260580</v>
      </c>
      <c r="X197" s="48" cm="1">
        <f t="array" ref="X197">IF($I$2="Путешествия с детьми",
INDEX(GRID!$B$17:$BI$27,MATCH(W$7,GRID!$A$17:$A$27,0),MATCH(1,($U$2=GRID!$B$1:$BI$1)*(КАЛЕНДАРЬ!$AA21=GRID!$B$3:$BI$3), 0))*GRID!$B$65,
ROUNDUP(INDEX(GRID!$B$17:$BI$27,MATCH(W$7,GRID!$A$17:$A$27,0),MATCH(1,($U$2=GRID!$B$1:$BI$1)*(КАЛЕНДАРЬ!$AA21=GRID!$B$3:$BI$3), 0))*GRID!$B$65*(1-GRID!$B$69),0))</f>
        <v>262730</v>
      </c>
    </row>
    <row r="198" spans="1:24" hidden="1" x14ac:dyDescent="0.2">
      <c r="A198" s="117" t="s">
        <v>46</v>
      </c>
      <c r="B198" s="117">
        <v>19</v>
      </c>
      <c r="C198" s="138" cm="1">
        <f t="array" ref="C198">IF($I$2="Путешествия с детьми",
INDEX(GRID!$B$4:$BI$14,MATCH(C$7,GRID!$A$4:$A$14,0),MATCH(1,($U$2=GRID!$B$1:$BI$1)*(КАЛЕНДАРЬ!$AA22=GRID!$B$3:$BI$3), 0))*GRID!$B$65,
ROUNDUP(INDEX(GRID!$B$4:$BI$14,MATCH(C$7,GRID!$A$4:$A$14,0),MATCH(1,($U$2=GRID!$B$1:$BI$1)*(КАЛЕНДАРЬ!$AA22=GRID!$B$3:$BI$3),0))*GRID!$B$65*(1-GRID!$B$69),0))</f>
        <v>18920</v>
      </c>
      <c r="D198" s="48" cm="1">
        <f t="array" ref="D198">IF($I$2="Путешествия с детьми",
INDEX(GRID!$B$17:$BI$27,MATCH(C$7,GRID!$A$17:$A$27,0),MATCH(1,($U$2=GRID!$B$1:$BI$1)*(КАЛЕНДАРЬ!$AA22=GRID!$B$3:$BI$3), 0))*GRID!$B$65,
ROUNDUP(INDEX(GRID!$B$17:$BI$27,MATCH(C$7,GRID!$A$17:$A$27,0),MATCH(1,($U$2=GRID!$B$1:$BI$1)*(КАЛЕНДАРЬ!$AA22=GRID!$B$3:$BI$3), 0))*GRID!$B$65*(1-GRID!$B$69),0))</f>
        <v>21070</v>
      </c>
      <c r="E198" s="47" cm="1">
        <f t="array" ref="E198">IF($I$2="Путешествия с детьми",
INDEX(GRID!$B$4:$BI$14,MATCH(E$7,GRID!$A$4:$A$14,0),MATCH(1,($U$2=GRID!$B$1:$BI$1)*(КАЛЕНДАРЬ!$AA22=GRID!$B$3:$BI$3), 0))*GRID!$B$65,
ROUNDUP(INDEX(GRID!$B$4:$BI$14,MATCH(E$7,GRID!$A$4:$A$14,0),MATCH(1,($U$2=GRID!$B$1:$BI$1)*(КАЛЕНДАРЬ!$AA22=GRID!$B$3:$BI$3),0))*GRID!$B$65*(1-GRID!$B$69),0))</f>
        <v>20898</v>
      </c>
      <c r="F198" s="48" cm="1">
        <f t="array" ref="F198">IF($I$2="Путешествия с детьми",
INDEX(GRID!$B$17:$BI$27,MATCH(E$7,GRID!$A$17:$A$27,0),MATCH(1,($U$2=GRID!$B$1:$BI$1)*(КАЛЕНДАРЬ!$AA22=GRID!$B$3:$BI$3), 0))*GRID!$B$65,
ROUNDUP(INDEX(GRID!$B$17:$BI$27,MATCH(E$7,GRID!$A$17:$A$27,0),MATCH(1,($U$2=GRID!$B$1:$BI$1)*(КАЛЕНДАРЬ!$AA22=GRID!$B$3:$BI$3), 0))*GRID!$B$65*(1-GRID!$B$69),0))</f>
        <v>23048</v>
      </c>
      <c r="G198" s="47" t="e" cm="1">
        <f t="array" ref="G198">IF($I$2="Путешествия с детьми",
INDEX(GRID!$B$4:$BI$14,MATCH(G$7,GRID!$A$4:$A$14,0),MATCH(1,($U$2=GRID!$B$1:$BI$1)*(КАЛЕНДАРЬ!$AA22=GRID!$B$3:$BI$3), 0))*GRID!$B$65,
ROUNDUP(INDEX(GRID!$B$4:$BI$14,MATCH(G$7,GRID!$A$4:$A$14,0),MATCH(1,($U$2=GRID!$B$1:$BI$1)*(КАЛЕНДАРЬ!$AA22=GRID!$B$3:$BI$3),0))*GRID!$B$65*(1-GRID!$B$69),0))</f>
        <v>#N/A</v>
      </c>
      <c r="H198" s="48" t="e" cm="1">
        <f t="array" ref="H198">IF($I$2="Путешествия с детьми",
INDEX(GRID!$B$17:$BI$27,MATCH(G$7,GRID!$A$17:$A$27,0),MATCH(1,($U$2=GRID!$B$1:$BI$1)*(КАЛЕНДАРЬ!$AA22=GRID!$B$3:$BI$3), 0))*GRID!$B$65,
ROUNDUP(INDEX(GRID!$B$17:$BI$27,MATCH(G$7,GRID!$A$17:$A$27,0),MATCH(1,($U$2=GRID!$B$1:$BI$1)*(КАЛЕНДАРЬ!$AA22=GRID!$B$3:$BI$3), 0))*GRID!$B$65*(1-GRID!$B$69),0))</f>
        <v>#N/A</v>
      </c>
      <c r="I198" s="47" t="e" cm="1">
        <f t="array" ref="I198">IF($I$2="Путешествия с детьми",
INDEX(GRID!$B$4:$BI$14,MATCH(I$7,GRID!$A$4:$A$14,0),MATCH(1,($U$2=GRID!$B$1:$BI$1)*(КАЛЕНДАРЬ!$AA22=GRID!$B$3:$BI$3), 0))*GRID!$B$65,
ROUNDUP(INDEX(GRID!$B$4:$BI$14,MATCH(I$7,GRID!$A$4:$A$14,0),MATCH(1,($U$2=GRID!$B$1:$BI$1)*(КАЛЕНДАРЬ!$AA22=GRID!$B$3:$BI$3),0))*GRID!$B$65*(1-GRID!$B$69),0))</f>
        <v>#N/A</v>
      </c>
      <c r="J198" s="48" t="e" cm="1">
        <f t="array" ref="J198">IF($I$2="Путешествия с детьми",
INDEX(GRID!$B$17:$BI$27,MATCH(I$7,GRID!$A$17:$A$27,0),MATCH(1,($U$2=GRID!$B$1:$BI$1)*(КАЛЕНДАРЬ!$AA22=GRID!$B$3:$BI$3), 0))*GRID!$B$65,
ROUNDUP(INDEX(GRID!$B$17:$BI$27,MATCH(I$7,GRID!$A$17:$A$27,0),MATCH(1,($U$2=GRID!$B$1:$BI$1)*(КАЛЕНДАРЬ!$AA22=GRID!$B$3:$BI$3), 0))*GRID!$B$65*(1-GRID!$B$69),0))</f>
        <v>#N/A</v>
      </c>
      <c r="K198" s="47" cm="1">
        <f t="array" ref="K198">IF($I$2="Путешествия с детьми",
INDEX(GRID!$B$4:$BI$14,MATCH(K$7,GRID!$A$4:$A$14,0),MATCH(1,($U$2=GRID!$B$1:$BI$1)*(КАЛЕНДАРЬ!$AA22=GRID!$B$3:$BI$3), 0))*GRID!$B$65,
ROUNDUP(INDEX(GRID!$B$4:$BI$14,MATCH(K$7,GRID!$A$4:$A$14,0),MATCH(1,($U$2=GRID!$B$1:$BI$1)*(КАЛЕНДАРЬ!$AA22=GRID!$B$3:$BI$3),0))*GRID!$B$65*(1-GRID!$B$69),0))</f>
        <v>28208</v>
      </c>
      <c r="L198" s="48" cm="1">
        <f t="array" ref="L198">IF($I$2="Путешествия с детьми",
INDEX(GRID!$B$17:$BI$27,MATCH(K$7,GRID!$A$17:$A$27,0),MATCH(1,($U$2=GRID!$B$1:$BI$1)*(КАЛЕНДАРЬ!$AA22=GRID!$B$3:$BI$3), 0))*GRID!$B$65,
ROUNDUP(INDEX(GRID!$B$17:$BI$27,MATCH(K$7,GRID!$A$17:$A$27,0),MATCH(1,($U$2=GRID!$B$1:$BI$1)*(КАЛЕНДАРЬ!$AA22=GRID!$B$3:$BI$3), 0))*GRID!$B$65*(1-GRID!$B$69),0))</f>
        <v>30358</v>
      </c>
      <c r="M198" s="47" cm="1">
        <f t="array" ref="M198">IF($I$2="Путешествия с детьми",
INDEX(GRID!$B$4:$BI$14,MATCH(M$7,GRID!$A$4:$A$14,0),MATCH(1,($U$2=GRID!$B$1:$BI$1)*(КАЛЕНДАРЬ!$AA22=GRID!$B$3:$BI$3), 0))*GRID!$B$65,
ROUNDUP(INDEX(GRID!$B$4:$BI$14,MATCH(M$7,GRID!$A$4:$A$14,0),MATCH(1,($U$2=GRID!$B$1:$BI$1)*(КАЛЕНДАРЬ!$AA22=GRID!$B$3:$BI$3),0))*GRID!$B$65*(1-GRID!$B$69),0))</f>
        <v>31218</v>
      </c>
      <c r="N198" s="48" cm="1">
        <f t="array" ref="N198">IF($I$2="Путешествия с детьми",
INDEX(GRID!$B$17:$BI$27,MATCH(M$7,GRID!$A$17:$A$27,0),MATCH(1,($U$2=GRID!$B$1:$BI$1)*(КАЛЕНДАРЬ!$AA22=GRID!$B$3:$BI$3), 0))*GRID!$B$65,
ROUNDUP(INDEX(GRID!$B$17:$BI$27,MATCH(M$7,GRID!$A$17:$A$27,0),MATCH(1,($U$2=GRID!$B$1:$BI$1)*(КАЛЕНДАРЬ!$AA22=GRID!$B$3:$BI$3), 0))*GRID!$B$65*(1-GRID!$B$69),0))</f>
        <v>33368</v>
      </c>
      <c r="O198" s="47" cm="1">
        <f t="array" ref="O198">IF($I$2="Путешествия с детьми",
INDEX(GRID!$B$4:$BI$14,MATCH(O$7,GRID!$A$4:$A$14,0),MATCH(1,($U$2=GRID!$B$1:$BI$1)*(КАЛЕНДАРЬ!$AA22=GRID!$B$3:$BI$3), 0))*GRID!$B$65,
ROUNDUP(INDEX(GRID!$B$4:$BI$14,MATCH(O$7,GRID!$A$4:$A$14,0),MATCH(1,($U$2=GRID!$B$1:$BI$1)*(КАЛЕНДАРЬ!$AA22=GRID!$B$3:$BI$3),0))*GRID!$B$65*(1-GRID!$B$69),0))</f>
        <v>36980</v>
      </c>
      <c r="P198" s="48" cm="1">
        <f t="array" ref="P198">IF($I$2="Путешествия с детьми",
INDEX(GRID!$B$17:$BI$27,MATCH(O$7,GRID!$A$17:$A$27,0),MATCH(1,($U$2=GRID!$B$1:$BI$1)*(КАЛЕНДАРЬ!$AA22=GRID!$B$3:$BI$3), 0))*GRID!$B$65,
ROUNDUP(INDEX(GRID!$B$17:$BI$27,MATCH(O$7,GRID!$A$17:$A$27,0),MATCH(1,($U$2=GRID!$B$1:$BI$1)*(КАЛЕНДАРЬ!$AA22=GRID!$B$3:$BI$3), 0))*GRID!$B$65*(1-GRID!$B$69),0))</f>
        <v>39130</v>
      </c>
      <c r="Q198" s="47" t="e" cm="1">
        <f t="array" ref="Q198">IF($I$2="Путешествия с детьми",
INDEX(GRID!$B$4:$BI$14,MATCH(Q$7,GRID!$A$4:$A$14,0),MATCH(1,($U$2=GRID!$B$1:$BI$1)*(КАЛЕНДАРЬ!$AA22=GRID!$B$3:$BI$3), 0))*GRID!$B$65,
ROUNDUP(INDEX(GRID!$B$4:$BI$14,MATCH(Q$7,GRID!$A$4:$A$14,0),MATCH(1,($U$2=GRID!$B$1:$BI$1)*(КАЛЕНДАРЬ!$AA22=GRID!$B$3:$BI$3),0))*GRID!$B$65*(1-GRID!$B$69),0))</f>
        <v>#N/A</v>
      </c>
      <c r="R198" s="48" t="e" cm="1">
        <f t="array" ref="R198">IF($I$2="Путешествия с детьми",
INDEX(GRID!$B$17:$BI$27,MATCH(Q$7,GRID!$A$17:$A$27,0),MATCH(1,($U$2=GRID!$B$1:$BI$1)*(КАЛЕНДАРЬ!$AA22=GRID!$B$3:$BI$3), 0))*GRID!$B$65,
ROUNDUP(INDEX(GRID!$B$17:$BI$27,MATCH(Q$7,GRID!$A$17:$A$27,0),MATCH(1,($U$2=GRID!$B$1:$BI$1)*(КАЛЕНДАРЬ!$AA22=GRID!$B$3:$BI$3), 0))*GRID!$B$65*(1-GRID!$B$69),0))</f>
        <v>#N/A</v>
      </c>
      <c r="S198" s="47" t="e" cm="1">
        <f t="array" ref="S198">IF($I$2="Путешествия с детьми",
INDEX(GRID!$B$4:$BI$14,MATCH(S$7,GRID!$A$4:$A$14,0),MATCH(1,($U$2=GRID!$B$1:$BI$1)*(КАЛЕНДАРЬ!$AA22=GRID!$B$3:$BI$3), 0))*GRID!$B$65,
ROUNDUP(INDEX(GRID!$B$4:$BI$14,MATCH(S$7,GRID!$A$4:$A$14,0),MATCH(1,($U$2=GRID!$B$1:$BI$1)*(КАЛЕНДАРЬ!$AA22=GRID!$B$3:$BI$3),0))*GRID!$B$65*(1-GRID!$B$69),0))</f>
        <v>#N/A</v>
      </c>
      <c r="T198" s="48" t="e" cm="1">
        <f t="array" ref="T198">IF($I$2="Путешествия с детьми",
INDEX(GRID!$B$17:$BI$27,MATCH(S$7,GRID!$A$17:$A$27,0),MATCH(1,($U$2=GRID!$B$1:$BI$1)*(КАЛЕНДАРЬ!$AA22=GRID!$B$3:$BI$3), 0))*GRID!$B$65,
ROUNDUP(INDEX(GRID!$B$17:$BI$27,MATCH(S$7,GRID!$A$17:$A$27,0),MATCH(1,($U$2=GRID!$B$1:$BI$1)*(КАЛЕНДАРЬ!$AA22=GRID!$B$3:$BI$3), 0))*GRID!$B$65*(1-GRID!$B$69),0))</f>
        <v>#N/A</v>
      </c>
      <c r="U198" s="47" cm="1">
        <f t="array" ref="U198">IF($I$2="Путешествия с детьми",
INDEX(GRID!$B$4:$BI$14,MATCH(U$7,GRID!$A$4:$A$14,0),MATCH(1,($U$2=GRID!$B$1:$BI$1)*(КАЛЕНДАРЬ!$AA22=GRID!$B$3:$BI$3), 0))*GRID!$B$65,
ROUNDUP(INDEX(GRID!$B$4:$BI$14,MATCH(U$7,GRID!$A$4:$A$14,0),MATCH(1,($U$2=GRID!$B$1:$BI$1)*(КАЛЕНДАРЬ!$AA22=GRID!$B$3:$BI$3),0))*GRID!$B$65*(1-GRID!$B$69),0))</f>
        <v>57620</v>
      </c>
      <c r="V198" s="48" cm="1">
        <f t="array" ref="V198">IF($I$2="Путешествия с детьми",
INDEX(GRID!$B$17:$BI$27,MATCH(U$7,GRID!$A$17:$A$27,0),MATCH(1,($U$2=GRID!$B$1:$BI$1)*(КАЛЕНДАРЬ!$AA22=GRID!$B$3:$BI$3), 0))*GRID!$B$65,
ROUNDUP(INDEX(GRID!$B$17:$BI$27,MATCH(U$7,GRID!$A$17:$A$27,0),MATCH(1,($U$2=GRID!$B$1:$BI$1)*(КАЛЕНДАРЬ!$AA22=GRID!$B$3:$BI$3), 0))*GRID!$B$65*(1-GRID!$B$69),0))</f>
        <v>59770</v>
      </c>
      <c r="W198" s="47" cm="1">
        <f t="array" ref="W198">IF($I$2="Путешествия с детьми",
INDEX(GRID!$B$4:$BI$14,MATCH(W$7,GRID!$A$4:$A$14,0),MATCH(1,($U$2=GRID!$B$1:$BI$1)*(КАЛЕНДАРЬ!$AA22=GRID!$B$3:$BI$3), 0))*GRID!$B$65,
ROUNDUP(INDEX(GRID!$B$4:$BI$14,MATCH(W$7,GRID!$A$4:$A$14,0),MATCH(1,($U$2=GRID!$B$1:$BI$1)*(КАЛЕНДАРЬ!$AA22=GRID!$B$3:$BI$3),0))*GRID!$B$65*(1-GRID!$B$69),0))</f>
        <v>221880</v>
      </c>
      <c r="X198" s="48" cm="1">
        <f t="array" ref="X198">IF($I$2="Путешествия с детьми",
INDEX(GRID!$B$17:$BI$27,MATCH(W$7,GRID!$A$17:$A$27,0),MATCH(1,($U$2=GRID!$B$1:$BI$1)*(КАЛЕНДАРЬ!$AA22=GRID!$B$3:$BI$3), 0))*GRID!$B$65,
ROUNDUP(INDEX(GRID!$B$17:$BI$27,MATCH(W$7,GRID!$A$17:$A$27,0),MATCH(1,($U$2=GRID!$B$1:$BI$1)*(КАЛЕНДАРЬ!$AA22=GRID!$B$3:$BI$3), 0))*GRID!$B$65*(1-GRID!$B$69),0))</f>
        <v>224030</v>
      </c>
    </row>
    <row r="199" spans="1:24" hidden="1" x14ac:dyDescent="0.2">
      <c r="A199" s="117" t="s">
        <v>47</v>
      </c>
      <c r="B199" s="117">
        <v>20</v>
      </c>
      <c r="C199" s="138" cm="1">
        <f t="array" ref="C199">IF($I$2="Путешествия с детьми",
INDEX(GRID!$B$4:$BI$14,MATCH(C$7,GRID!$A$4:$A$14,0),MATCH(1,($U$2=GRID!$B$1:$BI$1)*(КАЛЕНДАРЬ!$AA23=GRID!$B$3:$BI$3), 0))*GRID!$B$65,
ROUNDUP(INDEX(GRID!$B$4:$BI$14,MATCH(C$7,GRID!$A$4:$A$14,0),MATCH(1,($U$2=GRID!$B$1:$BI$1)*(КАЛЕНДАРЬ!$AA23=GRID!$B$3:$BI$3),0))*GRID!$B$65*(1-GRID!$B$69),0))</f>
        <v>18920</v>
      </c>
      <c r="D199" s="48" cm="1">
        <f t="array" ref="D199">IF($I$2="Путешествия с детьми",
INDEX(GRID!$B$17:$BI$27,MATCH(C$7,GRID!$A$17:$A$27,0),MATCH(1,($U$2=GRID!$B$1:$BI$1)*(КАЛЕНДАРЬ!$AA23=GRID!$B$3:$BI$3), 0))*GRID!$B$65,
ROUNDUP(INDEX(GRID!$B$17:$BI$27,MATCH(C$7,GRID!$A$17:$A$27,0),MATCH(1,($U$2=GRID!$B$1:$BI$1)*(КАЛЕНДАРЬ!$AA23=GRID!$B$3:$BI$3), 0))*GRID!$B$65*(1-GRID!$B$69),0))</f>
        <v>21070</v>
      </c>
      <c r="E199" s="47" cm="1">
        <f t="array" ref="E199">IF($I$2="Путешествия с детьми",
INDEX(GRID!$B$4:$BI$14,MATCH(E$7,GRID!$A$4:$A$14,0),MATCH(1,($U$2=GRID!$B$1:$BI$1)*(КАЛЕНДАРЬ!$AA23=GRID!$B$3:$BI$3), 0))*GRID!$B$65,
ROUNDUP(INDEX(GRID!$B$4:$BI$14,MATCH(E$7,GRID!$A$4:$A$14,0),MATCH(1,($U$2=GRID!$B$1:$BI$1)*(КАЛЕНДАРЬ!$AA23=GRID!$B$3:$BI$3),0))*GRID!$B$65*(1-GRID!$B$69),0))</f>
        <v>20898</v>
      </c>
      <c r="F199" s="48" cm="1">
        <f t="array" ref="F199">IF($I$2="Путешествия с детьми",
INDEX(GRID!$B$17:$BI$27,MATCH(E$7,GRID!$A$17:$A$27,0),MATCH(1,($U$2=GRID!$B$1:$BI$1)*(КАЛЕНДАРЬ!$AA23=GRID!$B$3:$BI$3), 0))*GRID!$B$65,
ROUNDUP(INDEX(GRID!$B$17:$BI$27,MATCH(E$7,GRID!$A$17:$A$27,0),MATCH(1,($U$2=GRID!$B$1:$BI$1)*(КАЛЕНДАРЬ!$AA23=GRID!$B$3:$BI$3), 0))*GRID!$B$65*(1-GRID!$B$69),0))</f>
        <v>23048</v>
      </c>
      <c r="G199" s="47" t="e" cm="1">
        <f t="array" ref="G199">IF($I$2="Путешествия с детьми",
INDEX(GRID!$B$4:$BI$14,MATCH(G$7,GRID!$A$4:$A$14,0),MATCH(1,($U$2=GRID!$B$1:$BI$1)*(КАЛЕНДАРЬ!$AA23=GRID!$B$3:$BI$3), 0))*GRID!$B$65,
ROUNDUP(INDEX(GRID!$B$4:$BI$14,MATCH(G$7,GRID!$A$4:$A$14,0),MATCH(1,($U$2=GRID!$B$1:$BI$1)*(КАЛЕНДАРЬ!$AA23=GRID!$B$3:$BI$3),0))*GRID!$B$65*(1-GRID!$B$69),0))</f>
        <v>#N/A</v>
      </c>
      <c r="H199" s="48" t="e" cm="1">
        <f t="array" ref="H199">IF($I$2="Путешествия с детьми",
INDEX(GRID!$B$17:$BI$27,MATCH(G$7,GRID!$A$17:$A$27,0),MATCH(1,($U$2=GRID!$B$1:$BI$1)*(КАЛЕНДАРЬ!$AA23=GRID!$B$3:$BI$3), 0))*GRID!$B$65,
ROUNDUP(INDEX(GRID!$B$17:$BI$27,MATCH(G$7,GRID!$A$17:$A$27,0),MATCH(1,($U$2=GRID!$B$1:$BI$1)*(КАЛЕНДАРЬ!$AA23=GRID!$B$3:$BI$3), 0))*GRID!$B$65*(1-GRID!$B$69),0))</f>
        <v>#N/A</v>
      </c>
      <c r="I199" s="47" t="e" cm="1">
        <f t="array" ref="I199">IF($I$2="Путешествия с детьми",
INDEX(GRID!$B$4:$BI$14,MATCH(I$7,GRID!$A$4:$A$14,0),MATCH(1,($U$2=GRID!$B$1:$BI$1)*(КАЛЕНДАРЬ!$AA23=GRID!$B$3:$BI$3), 0))*GRID!$B$65,
ROUNDUP(INDEX(GRID!$B$4:$BI$14,MATCH(I$7,GRID!$A$4:$A$14,0),MATCH(1,($U$2=GRID!$B$1:$BI$1)*(КАЛЕНДАРЬ!$AA23=GRID!$B$3:$BI$3),0))*GRID!$B$65*(1-GRID!$B$69),0))</f>
        <v>#N/A</v>
      </c>
      <c r="J199" s="48" t="e" cm="1">
        <f t="array" ref="J199">IF($I$2="Путешествия с детьми",
INDEX(GRID!$B$17:$BI$27,MATCH(I$7,GRID!$A$17:$A$27,0),MATCH(1,($U$2=GRID!$B$1:$BI$1)*(КАЛЕНДАРЬ!$AA23=GRID!$B$3:$BI$3), 0))*GRID!$B$65,
ROUNDUP(INDEX(GRID!$B$17:$BI$27,MATCH(I$7,GRID!$A$17:$A$27,0),MATCH(1,($U$2=GRID!$B$1:$BI$1)*(КАЛЕНДАРЬ!$AA23=GRID!$B$3:$BI$3), 0))*GRID!$B$65*(1-GRID!$B$69),0))</f>
        <v>#N/A</v>
      </c>
      <c r="K199" s="47" cm="1">
        <f t="array" ref="K199">IF($I$2="Путешествия с детьми",
INDEX(GRID!$B$4:$BI$14,MATCH(K$7,GRID!$A$4:$A$14,0),MATCH(1,($U$2=GRID!$B$1:$BI$1)*(КАЛЕНДАРЬ!$AA23=GRID!$B$3:$BI$3), 0))*GRID!$B$65,
ROUNDUP(INDEX(GRID!$B$4:$BI$14,MATCH(K$7,GRID!$A$4:$A$14,0),MATCH(1,($U$2=GRID!$B$1:$BI$1)*(КАЛЕНДАРЬ!$AA23=GRID!$B$3:$BI$3),0))*GRID!$B$65*(1-GRID!$B$69),0))</f>
        <v>28208</v>
      </c>
      <c r="L199" s="48" cm="1">
        <f t="array" ref="L199">IF($I$2="Путешествия с детьми",
INDEX(GRID!$B$17:$BI$27,MATCH(K$7,GRID!$A$17:$A$27,0),MATCH(1,($U$2=GRID!$B$1:$BI$1)*(КАЛЕНДАРЬ!$AA23=GRID!$B$3:$BI$3), 0))*GRID!$B$65,
ROUNDUP(INDEX(GRID!$B$17:$BI$27,MATCH(K$7,GRID!$A$17:$A$27,0),MATCH(1,($U$2=GRID!$B$1:$BI$1)*(КАЛЕНДАРЬ!$AA23=GRID!$B$3:$BI$3), 0))*GRID!$B$65*(1-GRID!$B$69),0))</f>
        <v>30358</v>
      </c>
      <c r="M199" s="47" cm="1">
        <f t="array" ref="M199">IF($I$2="Путешествия с детьми",
INDEX(GRID!$B$4:$BI$14,MATCH(M$7,GRID!$A$4:$A$14,0),MATCH(1,($U$2=GRID!$B$1:$BI$1)*(КАЛЕНДАРЬ!$AA23=GRID!$B$3:$BI$3), 0))*GRID!$B$65,
ROUNDUP(INDEX(GRID!$B$4:$BI$14,MATCH(M$7,GRID!$A$4:$A$14,0),MATCH(1,($U$2=GRID!$B$1:$BI$1)*(КАЛЕНДАРЬ!$AA23=GRID!$B$3:$BI$3),0))*GRID!$B$65*(1-GRID!$B$69),0))</f>
        <v>31218</v>
      </c>
      <c r="N199" s="48" cm="1">
        <f t="array" ref="N199">IF($I$2="Путешествия с детьми",
INDEX(GRID!$B$17:$BI$27,MATCH(M$7,GRID!$A$17:$A$27,0),MATCH(1,($U$2=GRID!$B$1:$BI$1)*(КАЛЕНДАРЬ!$AA23=GRID!$B$3:$BI$3), 0))*GRID!$B$65,
ROUNDUP(INDEX(GRID!$B$17:$BI$27,MATCH(M$7,GRID!$A$17:$A$27,0),MATCH(1,($U$2=GRID!$B$1:$BI$1)*(КАЛЕНДАРЬ!$AA23=GRID!$B$3:$BI$3), 0))*GRID!$B$65*(1-GRID!$B$69),0))</f>
        <v>33368</v>
      </c>
      <c r="O199" s="47" cm="1">
        <f t="array" ref="O199">IF($I$2="Путешествия с детьми",
INDEX(GRID!$B$4:$BI$14,MATCH(O$7,GRID!$A$4:$A$14,0),MATCH(1,($U$2=GRID!$B$1:$BI$1)*(КАЛЕНДАРЬ!$AA23=GRID!$B$3:$BI$3), 0))*GRID!$B$65,
ROUNDUP(INDEX(GRID!$B$4:$BI$14,MATCH(O$7,GRID!$A$4:$A$14,0),MATCH(1,($U$2=GRID!$B$1:$BI$1)*(КАЛЕНДАРЬ!$AA23=GRID!$B$3:$BI$3),0))*GRID!$B$65*(1-GRID!$B$69),0))</f>
        <v>36980</v>
      </c>
      <c r="P199" s="48" cm="1">
        <f t="array" ref="P199">IF($I$2="Путешествия с детьми",
INDEX(GRID!$B$17:$BI$27,MATCH(O$7,GRID!$A$17:$A$27,0),MATCH(1,($U$2=GRID!$B$1:$BI$1)*(КАЛЕНДАРЬ!$AA23=GRID!$B$3:$BI$3), 0))*GRID!$B$65,
ROUNDUP(INDEX(GRID!$B$17:$BI$27,MATCH(O$7,GRID!$A$17:$A$27,0),MATCH(1,($U$2=GRID!$B$1:$BI$1)*(КАЛЕНДАРЬ!$AA23=GRID!$B$3:$BI$3), 0))*GRID!$B$65*(1-GRID!$B$69),0))</f>
        <v>39130</v>
      </c>
      <c r="Q199" s="47" t="e" cm="1">
        <f t="array" ref="Q199">IF($I$2="Путешествия с детьми",
INDEX(GRID!$B$4:$BI$14,MATCH(Q$7,GRID!$A$4:$A$14,0),MATCH(1,($U$2=GRID!$B$1:$BI$1)*(КАЛЕНДАРЬ!$AA23=GRID!$B$3:$BI$3), 0))*GRID!$B$65,
ROUNDUP(INDEX(GRID!$B$4:$BI$14,MATCH(Q$7,GRID!$A$4:$A$14,0),MATCH(1,($U$2=GRID!$B$1:$BI$1)*(КАЛЕНДАРЬ!$AA23=GRID!$B$3:$BI$3),0))*GRID!$B$65*(1-GRID!$B$69),0))</f>
        <v>#N/A</v>
      </c>
      <c r="R199" s="48" t="e" cm="1">
        <f t="array" ref="R199">IF($I$2="Путешествия с детьми",
INDEX(GRID!$B$17:$BI$27,MATCH(Q$7,GRID!$A$17:$A$27,0),MATCH(1,($U$2=GRID!$B$1:$BI$1)*(КАЛЕНДАРЬ!$AA23=GRID!$B$3:$BI$3), 0))*GRID!$B$65,
ROUNDUP(INDEX(GRID!$B$17:$BI$27,MATCH(Q$7,GRID!$A$17:$A$27,0),MATCH(1,($U$2=GRID!$B$1:$BI$1)*(КАЛЕНДАРЬ!$AA23=GRID!$B$3:$BI$3), 0))*GRID!$B$65*(1-GRID!$B$69),0))</f>
        <v>#N/A</v>
      </c>
      <c r="S199" s="47" t="e" cm="1">
        <f t="array" ref="S199">IF($I$2="Путешествия с детьми",
INDEX(GRID!$B$4:$BI$14,MATCH(S$7,GRID!$A$4:$A$14,0),MATCH(1,($U$2=GRID!$B$1:$BI$1)*(КАЛЕНДАРЬ!$AA23=GRID!$B$3:$BI$3), 0))*GRID!$B$65,
ROUNDUP(INDEX(GRID!$B$4:$BI$14,MATCH(S$7,GRID!$A$4:$A$14,0),MATCH(1,($U$2=GRID!$B$1:$BI$1)*(КАЛЕНДАРЬ!$AA23=GRID!$B$3:$BI$3),0))*GRID!$B$65*(1-GRID!$B$69),0))</f>
        <v>#N/A</v>
      </c>
      <c r="T199" s="48" t="e" cm="1">
        <f t="array" ref="T199">IF($I$2="Путешествия с детьми",
INDEX(GRID!$B$17:$BI$27,MATCH(S$7,GRID!$A$17:$A$27,0),MATCH(1,($U$2=GRID!$B$1:$BI$1)*(КАЛЕНДАРЬ!$AA23=GRID!$B$3:$BI$3), 0))*GRID!$B$65,
ROUNDUP(INDEX(GRID!$B$17:$BI$27,MATCH(S$7,GRID!$A$17:$A$27,0),MATCH(1,($U$2=GRID!$B$1:$BI$1)*(КАЛЕНДАРЬ!$AA23=GRID!$B$3:$BI$3), 0))*GRID!$B$65*(1-GRID!$B$69),0))</f>
        <v>#N/A</v>
      </c>
      <c r="U199" s="47" cm="1">
        <f t="array" ref="U199">IF($I$2="Путешествия с детьми",
INDEX(GRID!$B$4:$BI$14,MATCH(U$7,GRID!$A$4:$A$14,0),MATCH(1,($U$2=GRID!$B$1:$BI$1)*(КАЛЕНДАРЬ!$AA23=GRID!$B$3:$BI$3), 0))*GRID!$B$65,
ROUNDUP(INDEX(GRID!$B$4:$BI$14,MATCH(U$7,GRID!$A$4:$A$14,0),MATCH(1,($U$2=GRID!$B$1:$BI$1)*(КАЛЕНДАРЬ!$AA23=GRID!$B$3:$BI$3),0))*GRID!$B$65*(1-GRID!$B$69),0))</f>
        <v>57620</v>
      </c>
      <c r="V199" s="48" cm="1">
        <f t="array" ref="V199">IF($I$2="Путешествия с детьми",
INDEX(GRID!$B$17:$BI$27,MATCH(U$7,GRID!$A$17:$A$27,0),MATCH(1,($U$2=GRID!$B$1:$BI$1)*(КАЛЕНДАРЬ!$AA23=GRID!$B$3:$BI$3), 0))*GRID!$B$65,
ROUNDUP(INDEX(GRID!$B$17:$BI$27,MATCH(U$7,GRID!$A$17:$A$27,0),MATCH(1,($U$2=GRID!$B$1:$BI$1)*(КАЛЕНДАРЬ!$AA23=GRID!$B$3:$BI$3), 0))*GRID!$B$65*(1-GRID!$B$69),0))</f>
        <v>59770</v>
      </c>
      <c r="W199" s="47" cm="1">
        <f t="array" ref="W199">IF($I$2="Путешествия с детьми",
INDEX(GRID!$B$4:$BI$14,MATCH(W$7,GRID!$A$4:$A$14,0),MATCH(1,($U$2=GRID!$B$1:$BI$1)*(КАЛЕНДАРЬ!$AA23=GRID!$B$3:$BI$3), 0))*GRID!$B$65,
ROUNDUP(INDEX(GRID!$B$4:$BI$14,MATCH(W$7,GRID!$A$4:$A$14,0),MATCH(1,($U$2=GRID!$B$1:$BI$1)*(КАЛЕНДАРЬ!$AA23=GRID!$B$3:$BI$3),0))*GRID!$B$65*(1-GRID!$B$69),0))</f>
        <v>221880</v>
      </c>
      <c r="X199" s="48" cm="1">
        <f t="array" ref="X199">IF($I$2="Путешествия с детьми",
INDEX(GRID!$B$17:$BI$27,MATCH(W$7,GRID!$A$17:$A$27,0),MATCH(1,($U$2=GRID!$B$1:$BI$1)*(КАЛЕНДАРЬ!$AA23=GRID!$B$3:$BI$3), 0))*GRID!$B$65,
ROUNDUP(INDEX(GRID!$B$17:$BI$27,MATCH(W$7,GRID!$A$17:$A$27,0),MATCH(1,($U$2=GRID!$B$1:$BI$1)*(КАЛЕНДАРЬ!$AA23=GRID!$B$3:$BI$3), 0))*GRID!$B$65*(1-GRID!$B$69),0))</f>
        <v>224030</v>
      </c>
    </row>
    <row r="200" spans="1:24" ht="13.5" hidden="1" customHeight="1" x14ac:dyDescent="0.2">
      <c r="A200" s="117" t="s">
        <v>48</v>
      </c>
      <c r="B200" s="117">
        <v>21</v>
      </c>
      <c r="C200" s="138" cm="1">
        <f t="array" ref="C200">IF($I$2="Путешествия с детьми",
INDEX(GRID!$B$4:$BI$14,MATCH(C$7,GRID!$A$4:$A$14,0),MATCH(1,($U$2=GRID!$B$1:$BI$1)*(КАЛЕНДАРЬ!$AA24=GRID!$B$3:$BI$3), 0))*GRID!$B$65,
ROUNDUP(INDEX(GRID!$B$4:$BI$14,MATCH(C$7,GRID!$A$4:$A$14,0),MATCH(1,($U$2=GRID!$B$1:$BI$1)*(КАЛЕНДАРЬ!$AA24=GRID!$B$3:$BI$3),0))*GRID!$B$65*(1-GRID!$B$69),0))</f>
        <v>23650</v>
      </c>
      <c r="D200" s="48" cm="1">
        <f t="array" ref="D200">IF($I$2="Путешествия с детьми",
INDEX(GRID!$B$17:$BI$27,MATCH(C$7,GRID!$A$17:$A$27,0),MATCH(1,($U$2=GRID!$B$1:$BI$1)*(КАЛЕНДАРЬ!$AA24=GRID!$B$3:$BI$3), 0))*GRID!$B$65,
ROUNDUP(INDEX(GRID!$B$17:$BI$27,MATCH(C$7,GRID!$A$17:$A$27,0),MATCH(1,($U$2=GRID!$B$1:$BI$1)*(КАЛЕНДАРЬ!$AA24=GRID!$B$3:$BI$3), 0))*GRID!$B$65*(1-GRID!$B$69),0))</f>
        <v>25800</v>
      </c>
      <c r="E200" s="47" cm="1">
        <f t="array" ref="E200">IF($I$2="Путешествия с детьми",
INDEX(GRID!$B$4:$BI$14,MATCH(E$7,GRID!$A$4:$A$14,0),MATCH(1,($U$2=GRID!$B$1:$BI$1)*(КАЛЕНДАРЬ!$AA24=GRID!$B$3:$BI$3), 0))*GRID!$B$65,
ROUNDUP(INDEX(GRID!$B$4:$BI$14,MATCH(E$7,GRID!$A$4:$A$14,0),MATCH(1,($U$2=GRID!$B$1:$BI$1)*(КАЛЕНДАРЬ!$AA24=GRID!$B$3:$BI$3),0))*GRID!$B$65*(1-GRID!$B$69),0))</f>
        <v>26316</v>
      </c>
      <c r="F200" s="48" cm="1">
        <f t="array" ref="F200">IF($I$2="Путешествия с детьми",
INDEX(GRID!$B$17:$BI$27,MATCH(E$7,GRID!$A$17:$A$27,0),MATCH(1,($U$2=GRID!$B$1:$BI$1)*(КАЛЕНДАРЬ!$AA24=GRID!$B$3:$BI$3), 0))*GRID!$B$65,
ROUNDUP(INDEX(GRID!$B$17:$BI$27,MATCH(E$7,GRID!$A$17:$A$27,0),MATCH(1,($U$2=GRID!$B$1:$BI$1)*(КАЛЕНДАРЬ!$AA24=GRID!$B$3:$BI$3), 0))*GRID!$B$65*(1-GRID!$B$69),0))</f>
        <v>28466</v>
      </c>
      <c r="G200" s="47" t="e" cm="1">
        <f t="array" ref="G200">IF($I$2="Путешествия с детьми",
INDEX(GRID!$B$4:$BI$14,MATCH(G$7,GRID!$A$4:$A$14,0),MATCH(1,($U$2=GRID!$B$1:$BI$1)*(КАЛЕНДАРЬ!$AA24=GRID!$B$3:$BI$3), 0))*GRID!$B$65,
ROUNDUP(INDEX(GRID!$B$4:$BI$14,MATCH(G$7,GRID!$A$4:$A$14,0),MATCH(1,($U$2=GRID!$B$1:$BI$1)*(КАЛЕНДАРЬ!$AA24=GRID!$B$3:$BI$3),0))*GRID!$B$65*(1-GRID!$B$69),0))</f>
        <v>#N/A</v>
      </c>
      <c r="H200" s="48" t="e" cm="1">
        <f t="array" ref="H200">IF($I$2="Путешествия с детьми",
INDEX(GRID!$B$17:$BI$27,MATCH(G$7,GRID!$A$17:$A$27,0),MATCH(1,($U$2=GRID!$B$1:$BI$1)*(КАЛЕНДАРЬ!$AA24=GRID!$B$3:$BI$3), 0))*GRID!$B$65,
ROUNDUP(INDEX(GRID!$B$17:$BI$27,MATCH(G$7,GRID!$A$17:$A$27,0),MATCH(1,($U$2=GRID!$B$1:$BI$1)*(КАЛЕНДАРЬ!$AA24=GRID!$B$3:$BI$3), 0))*GRID!$B$65*(1-GRID!$B$69),0))</f>
        <v>#N/A</v>
      </c>
      <c r="I200" s="47" t="e" cm="1">
        <f t="array" ref="I200">IF($I$2="Путешествия с детьми",
INDEX(GRID!$B$4:$BI$14,MATCH(I$7,GRID!$A$4:$A$14,0),MATCH(1,($U$2=GRID!$B$1:$BI$1)*(КАЛЕНДАРЬ!$AA24=GRID!$B$3:$BI$3), 0))*GRID!$B$65,
ROUNDUP(INDEX(GRID!$B$4:$BI$14,MATCH(I$7,GRID!$A$4:$A$14,0),MATCH(1,($U$2=GRID!$B$1:$BI$1)*(КАЛЕНДАРЬ!$AA24=GRID!$B$3:$BI$3),0))*GRID!$B$65*(1-GRID!$B$69),0))</f>
        <v>#N/A</v>
      </c>
      <c r="J200" s="48" t="e" cm="1">
        <f t="array" ref="J200">IF($I$2="Путешествия с детьми",
INDEX(GRID!$B$17:$BI$27,MATCH(I$7,GRID!$A$17:$A$27,0),MATCH(1,($U$2=GRID!$B$1:$BI$1)*(КАЛЕНДАРЬ!$AA24=GRID!$B$3:$BI$3), 0))*GRID!$B$65,
ROUNDUP(INDEX(GRID!$B$17:$BI$27,MATCH(I$7,GRID!$A$17:$A$27,0),MATCH(1,($U$2=GRID!$B$1:$BI$1)*(КАЛЕНДАРЬ!$AA24=GRID!$B$3:$BI$3), 0))*GRID!$B$65*(1-GRID!$B$69),0))</f>
        <v>#N/A</v>
      </c>
      <c r="K200" s="47" cm="1">
        <f t="array" ref="K200">IF($I$2="Путешествия с детьми",
INDEX(GRID!$B$4:$BI$14,MATCH(K$7,GRID!$A$4:$A$14,0),MATCH(1,($U$2=GRID!$B$1:$BI$1)*(КАЛЕНДАРЬ!$AA24=GRID!$B$3:$BI$3), 0))*GRID!$B$65,
ROUNDUP(INDEX(GRID!$B$4:$BI$14,MATCH(K$7,GRID!$A$4:$A$14,0),MATCH(1,($U$2=GRID!$B$1:$BI$1)*(КАЛЕНДАРЬ!$AA24=GRID!$B$3:$BI$3),0))*GRID!$B$65*(1-GRID!$B$69),0))</f>
        <v>36378</v>
      </c>
      <c r="L200" s="48" cm="1">
        <f t="array" ref="L200">IF($I$2="Путешествия с детьми",
INDEX(GRID!$B$17:$BI$27,MATCH(K$7,GRID!$A$17:$A$27,0),MATCH(1,($U$2=GRID!$B$1:$BI$1)*(КАЛЕНДАРЬ!$AA24=GRID!$B$3:$BI$3), 0))*GRID!$B$65,
ROUNDUP(INDEX(GRID!$B$17:$BI$27,MATCH(K$7,GRID!$A$17:$A$27,0),MATCH(1,($U$2=GRID!$B$1:$BI$1)*(КАЛЕНДАРЬ!$AA24=GRID!$B$3:$BI$3), 0))*GRID!$B$65*(1-GRID!$B$69),0))</f>
        <v>38528</v>
      </c>
      <c r="M200" s="47" cm="1">
        <f t="array" ref="M200">IF($I$2="Путешествия с детьми",
INDEX(GRID!$B$4:$BI$14,MATCH(M$7,GRID!$A$4:$A$14,0),MATCH(1,($U$2=GRID!$B$1:$BI$1)*(КАЛЕНДАРЬ!$AA24=GRID!$B$3:$BI$3), 0))*GRID!$B$65,
ROUNDUP(INDEX(GRID!$B$4:$BI$14,MATCH(M$7,GRID!$A$4:$A$14,0),MATCH(1,($U$2=GRID!$B$1:$BI$1)*(КАЛЕНДАРЬ!$AA24=GRID!$B$3:$BI$3),0))*GRID!$B$65*(1-GRID!$B$69),0))</f>
        <v>40506</v>
      </c>
      <c r="N200" s="48" cm="1">
        <f t="array" ref="N200">IF($I$2="Путешествия с детьми",
INDEX(GRID!$B$17:$BI$27,MATCH(M$7,GRID!$A$17:$A$27,0),MATCH(1,($U$2=GRID!$B$1:$BI$1)*(КАЛЕНДАРЬ!$AA24=GRID!$B$3:$BI$3), 0))*GRID!$B$65,
ROUNDUP(INDEX(GRID!$B$17:$BI$27,MATCH(M$7,GRID!$A$17:$A$27,0),MATCH(1,($U$2=GRID!$B$1:$BI$1)*(КАЛЕНДАРЬ!$AA24=GRID!$B$3:$BI$3), 0))*GRID!$B$65*(1-GRID!$B$69),0))</f>
        <v>42656</v>
      </c>
      <c r="O200" s="47" cm="1">
        <f t="array" ref="O200">IF($I$2="Путешествия с детьми",
INDEX(GRID!$B$4:$BI$14,MATCH(O$7,GRID!$A$4:$A$14,0),MATCH(1,($U$2=GRID!$B$1:$BI$1)*(КАЛЕНДАРЬ!$AA24=GRID!$B$3:$BI$3), 0))*GRID!$B$65,
ROUNDUP(INDEX(GRID!$B$4:$BI$14,MATCH(O$7,GRID!$A$4:$A$14,0),MATCH(1,($U$2=GRID!$B$1:$BI$1)*(КАЛЕНДАРЬ!$AA24=GRID!$B$3:$BI$3),0))*GRID!$B$65*(1-GRID!$B$69),0))</f>
        <v>46010</v>
      </c>
      <c r="P200" s="48" cm="1">
        <f t="array" ref="P200">IF($I$2="Путешествия с детьми",
INDEX(GRID!$B$17:$BI$27,MATCH(O$7,GRID!$A$17:$A$27,0),MATCH(1,($U$2=GRID!$B$1:$BI$1)*(КАЛЕНДАРЬ!$AA24=GRID!$B$3:$BI$3), 0))*GRID!$B$65,
ROUNDUP(INDEX(GRID!$B$17:$BI$27,MATCH(O$7,GRID!$A$17:$A$27,0),MATCH(1,($U$2=GRID!$B$1:$BI$1)*(КАЛЕНДАРЬ!$AA24=GRID!$B$3:$BI$3), 0))*GRID!$B$65*(1-GRID!$B$69),0))</f>
        <v>48160</v>
      </c>
      <c r="Q200" s="47" t="e" cm="1">
        <f t="array" ref="Q200">IF($I$2="Путешествия с детьми",
INDEX(GRID!$B$4:$BI$14,MATCH(Q$7,GRID!$A$4:$A$14,0),MATCH(1,($U$2=GRID!$B$1:$BI$1)*(КАЛЕНДАРЬ!$AA24=GRID!$B$3:$BI$3), 0))*GRID!$B$65,
ROUNDUP(INDEX(GRID!$B$4:$BI$14,MATCH(Q$7,GRID!$A$4:$A$14,0),MATCH(1,($U$2=GRID!$B$1:$BI$1)*(КАЛЕНДАРЬ!$AA24=GRID!$B$3:$BI$3),0))*GRID!$B$65*(1-GRID!$B$69),0))</f>
        <v>#N/A</v>
      </c>
      <c r="R200" s="48" t="e" cm="1">
        <f t="array" ref="R200">IF($I$2="Путешествия с детьми",
INDEX(GRID!$B$17:$BI$27,MATCH(Q$7,GRID!$A$17:$A$27,0),MATCH(1,($U$2=GRID!$B$1:$BI$1)*(КАЛЕНДАРЬ!$AA24=GRID!$B$3:$BI$3), 0))*GRID!$B$65,
ROUNDUP(INDEX(GRID!$B$17:$BI$27,MATCH(Q$7,GRID!$A$17:$A$27,0),MATCH(1,($U$2=GRID!$B$1:$BI$1)*(КАЛЕНДАРЬ!$AA24=GRID!$B$3:$BI$3), 0))*GRID!$B$65*(1-GRID!$B$69),0))</f>
        <v>#N/A</v>
      </c>
      <c r="S200" s="47" t="e" cm="1">
        <f t="array" ref="S200">IF($I$2="Путешествия с детьми",
INDEX(GRID!$B$4:$BI$14,MATCH(S$7,GRID!$A$4:$A$14,0),MATCH(1,($U$2=GRID!$B$1:$BI$1)*(КАЛЕНДАРЬ!$AA24=GRID!$B$3:$BI$3), 0))*GRID!$B$65,
ROUNDUP(INDEX(GRID!$B$4:$BI$14,MATCH(S$7,GRID!$A$4:$A$14,0),MATCH(1,($U$2=GRID!$B$1:$BI$1)*(КАЛЕНДАРЬ!$AA24=GRID!$B$3:$BI$3),0))*GRID!$B$65*(1-GRID!$B$69),0))</f>
        <v>#N/A</v>
      </c>
      <c r="T200" s="48" t="e" cm="1">
        <f t="array" ref="T200">IF($I$2="Путешествия с детьми",
INDEX(GRID!$B$17:$BI$27,MATCH(S$7,GRID!$A$17:$A$27,0),MATCH(1,($U$2=GRID!$B$1:$BI$1)*(КАЛЕНДАРЬ!$AA24=GRID!$B$3:$BI$3), 0))*GRID!$B$65,
ROUNDUP(INDEX(GRID!$B$17:$BI$27,MATCH(S$7,GRID!$A$17:$A$27,0),MATCH(1,($U$2=GRID!$B$1:$BI$1)*(КАЛЕНДАРЬ!$AA24=GRID!$B$3:$BI$3), 0))*GRID!$B$65*(1-GRID!$B$69),0))</f>
        <v>#N/A</v>
      </c>
      <c r="U200" s="47" cm="1">
        <f t="array" ref="U200">IF($I$2="Путешествия с детьми",
INDEX(GRID!$B$4:$BI$14,MATCH(U$7,GRID!$A$4:$A$14,0),MATCH(1,($U$2=GRID!$B$1:$BI$1)*(КАЛЕНДАРЬ!$AA24=GRID!$B$3:$BI$3), 0))*GRID!$B$65,
ROUNDUP(INDEX(GRID!$B$4:$BI$14,MATCH(U$7,GRID!$A$4:$A$14,0),MATCH(1,($U$2=GRID!$B$1:$BI$1)*(КАЛЕНДАРЬ!$AA24=GRID!$B$3:$BI$3),0))*GRID!$B$65*(1-GRID!$B$69),0))</f>
        <v>71380</v>
      </c>
      <c r="V200" s="48" cm="1">
        <f t="array" ref="V200">IF($I$2="Путешествия с детьми",
INDEX(GRID!$B$17:$BI$27,MATCH(U$7,GRID!$A$17:$A$27,0),MATCH(1,($U$2=GRID!$B$1:$BI$1)*(КАЛЕНДАРЬ!$AA24=GRID!$B$3:$BI$3), 0))*GRID!$B$65,
ROUNDUP(INDEX(GRID!$B$17:$BI$27,MATCH(U$7,GRID!$A$17:$A$27,0),MATCH(1,($U$2=GRID!$B$1:$BI$1)*(КАЛЕНДАРЬ!$AA24=GRID!$B$3:$BI$3), 0))*GRID!$B$65*(1-GRID!$B$69),0))</f>
        <v>73530</v>
      </c>
      <c r="W200" s="47" cm="1">
        <f t="array" ref="W200">IF($I$2="Путешествия с детьми",
INDEX(GRID!$B$4:$BI$14,MATCH(W$7,GRID!$A$4:$A$14,0),MATCH(1,($U$2=GRID!$B$1:$BI$1)*(КАЛЕНДАРЬ!$AA24=GRID!$B$3:$BI$3), 0))*GRID!$B$65,
ROUNDUP(INDEX(GRID!$B$4:$BI$14,MATCH(W$7,GRID!$A$4:$A$14,0),MATCH(1,($U$2=GRID!$B$1:$BI$1)*(КАЛЕНДАРЬ!$AA24=GRID!$B$3:$BI$3),0))*GRID!$B$65*(1-GRID!$B$69),0))</f>
        <v>260580</v>
      </c>
      <c r="X200" s="48" cm="1">
        <f t="array" ref="X200">IF($I$2="Путешествия с детьми",
INDEX(GRID!$B$17:$BI$27,MATCH(W$7,GRID!$A$17:$A$27,0),MATCH(1,($U$2=GRID!$B$1:$BI$1)*(КАЛЕНДАРЬ!$AA24=GRID!$B$3:$BI$3), 0))*GRID!$B$65,
ROUNDUP(INDEX(GRID!$B$17:$BI$27,MATCH(W$7,GRID!$A$17:$A$27,0),MATCH(1,($U$2=GRID!$B$1:$BI$1)*(КАЛЕНДАРЬ!$AA24=GRID!$B$3:$BI$3), 0))*GRID!$B$65*(1-GRID!$B$69),0))</f>
        <v>262730</v>
      </c>
    </row>
    <row r="201" spans="1:24" hidden="1" x14ac:dyDescent="0.2">
      <c r="A201" s="117" t="s">
        <v>42</v>
      </c>
      <c r="B201" s="117">
        <v>22</v>
      </c>
      <c r="C201" s="138" cm="1">
        <f t="array" ref="C201">IF($I$2="Путешествия с детьми",
INDEX(GRID!$B$4:$BI$14,MATCH(C$7,GRID!$A$4:$A$14,0),MATCH(1,($U$2=GRID!$B$1:$BI$1)*(КАЛЕНДАРЬ!$AA25=GRID!$B$3:$BI$3), 0))*GRID!$B$65,
ROUNDUP(INDEX(GRID!$B$4:$BI$14,MATCH(C$7,GRID!$A$4:$A$14,0),MATCH(1,($U$2=GRID!$B$1:$BI$1)*(КАЛЕНДАРЬ!$AA25=GRID!$B$3:$BI$3),0))*GRID!$B$65*(1-GRID!$B$69),0))</f>
        <v>23650</v>
      </c>
      <c r="D201" s="48" cm="1">
        <f t="array" ref="D201">IF($I$2="Путешествия с детьми",
INDEX(GRID!$B$17:$BI$27,MATCH(C$7,GRID!$A$17:$A$27,0),MATCH(1,($U$2=GRID!$B$1:$BI$1)*(КАЛЕНДАРЬ!$AA25=GRID!$B$3:$BI$3), 0))*GRID!$B$65,
ROUNDUP(INDEX(GRID!$B$17:$BI$27,MATCH(C$7,GRID!$A$17:$A$27,0),MATCH(1,($U$2=GRID!$B$1:$BI$1)*(КАЛЕНДАРЬ!$AA25=GRID!$B$3:$BI$3), 0))*GRID!$B$65*(1-GRID!$B$69),0))</f>
        <v>25800</v>
      </c>
      <c r="E201" s="47" cm="1">
        <f t="array" ref="E201">IF($I$2="Путешествия с детьми",
INDEX(GRID!$B$4:$BI$14,MATCH(E$7,GRID!$A$4:$A$14,0),MATCH(1,($U$2=GRID!$B$1:$BI$1)*(КАЛЕНДАРЬ!$AA25=GRID!$B$3:$BI$3), 0))*GRID!$B$65,
ROUNDUP(INDEX(GRID!$B$4:$BI$14,MATCH(E$7,GRID!$A$4:$A$14,0),MATCH(1,($U$2=GRID!$B$1:$BI$1)*(КАЛЕНДАРЬ!$AA25=GRID!$B$3:$BI$3),0))*GRID!$B$65*(1-GRID!$B$69),0))</f>
        <v>26316</v>
      </c>
      <c r="F201" s="48" cm="1">
        <f t="array" ref="F201">IF($I$2="Путешествия с детьми",
INDEX(GRID!$B$17:$BI$27,MATCH(E$7,GRID!$A$17:$A$27,0),MATCH(1,($U$2=GRID!$B$1:$BI$1)*(КАЛЕНДАРЬ!$AA25=GRID!$B$3:$BI$3), 0))*GRID!$B$65,
ROUNDUP(INDEX(GRID!$B$17:$BI$27,MATCH(E$7,GRID!$A$17:$A$27,0),MATCH(1,($U$2=GRID!$B$1:$BI$1)*(КАЛЕНДАРЬ!$AA25=GRID!$B$3:$BI$3), 0))*GRID!$B$65*(1-GRID!$B$69),0))</f>
        <v>28466</v>
      </c>
      <c r="G201" s="47" t="e" cm="1">
        <f t="array" ref="G201">IF($I$2="Путешествия с детьми",
INDEX(GRID!$B$4:$BI$14,MATCH(G$7,GRID!$A$4:$A$14,0),MATCH(1,($U$2=GRID!$B$1:$BI$1)*(КАЛЕНДАРЬ!$AA25=GRID!$B$3:$BI$3), 0))*GRID!$B$65,
ROUNDUP(INDEX(GRID!$B$4:$BI$14,MATCH(G$7,GRID!$A$4:$A$14,0),MATCH(1,($U$2=GRID!$B$1:$BI$1)*(КАЛЕНДАРЬ!$AA25=GRID!$B$3:$BI$3),0))*GRID!$B$65*(1-GRID!$B$69),0))</f>
        <v>#N/A</v>
      </c>
      <c r="H201" s="48" t="e" cm="1">
        <f t="array" ref="H201">IF($I$2="Путешествия с детьми",
INDEX(GRID!$B$17:$BI$27,MATCH(G$7,GRID!$A$17:$A$27,0),MATCH(1,($U$2=GRID!$B$1:$BI$1)*(КАЛЕНДАРЬ!$AA25=GRID!$B$3:$BI$3), 0))*GRID!$B$65,
ROUNDUP(INDEX(GRID!$B$17:$BI$27,MATCH(G$7,GRID!$A$17:$A$27,0),MATCH(1,($U$2=GRID!$B$1:$BI$1)*(КАЛЕНДАРЬ!$AA25=GRID!$B$3:$BI$3), 0))*GRID!$B$65*(1-GRID!$B$69),0))</f>
        <v>#N/A</v>
      </c>
      <c r="I201" s="47" t="e" cm="1">
        <f t="array" ref="I201">IF($I$2="Путешествия с детьми",
INDEX(GRID!$B$4:$BI$14,MATCH(I$7,GRID!$A$4:$A$14,0),MATCH(1,($U$2=GRID!$B$1:$BI$1)*(КАЛЕНДАРЬ!$AA25=GRID!$B$3:$BI$3), 0))*GRID!$B$65,
ROUNDUP(INDEX(GRID!$B$4:$BI$14,MATCH(I$7,GRID!$A$4:$A$14,0),MATCH(1,($U$2=GRID!$B$1:$BI$1)*(КАЛЕНДАРЬ!$AA25=GRID!$B$3:$BI$3),0))*GRID!$B$65*(1-GRID!$B$69),0))</f>
        <v>#N/A</v>
      </c>
      <c r="J201" s="48" t="e" cm="1">
        <f t="array" ref="J201">IF($I$2="Путешествия с детьми",
INDEX(GRID!$B$17:$BI$27,MATCH(I$7,GRID!$A$17:$A$27,0),MATCH(1,($U$2=GRID!$B$1:$BI$1)*(КАЛЕНДАРЬ!$AA25=GRID!$B$3:$BI$3), 0))*GRID!$B$65,
ROUNDUP(INDEX(GRID!$B$17:$BI$27,MATCH(I$7,GRID!$A$17:$A$27,0),MATCH(1,($U$2=GRID!$B$1:$BI$1)*(КАЛЕНДАРЬ!$AA25=GRID!$B$3:$BI$3), 0))*GRID!$B$65*(1-GRID!$B$69),0))</f>
        <v>#N/A</v>
      </c>
      <c r="K201" s="47" cm="1">
        <f t="array" ref="K201">IF($I$2="Путешествия с детьми",
INDEX(GRID!$B$4:$BI$14,MATCH(K$7,GRID!$A$4:$A$14,0),MATCH(1,($U$2=GRID!$B$1:$BI$1)*(КАЛЕНДАРЬ!$AA25=GRID!$B$3:$BI$3), 0))*GRID!$B$65,
ROUNDUP(INDEX(GRID!$B$4:$BI$14,MATCH(K$7,GRID!$A$4:$A$14,0),MATCH(1,($U$2=GRID!$B$1:$BI$1)*(КАЛЕНДАРЬ!$AA25=GRID!$B$3:$BI$3),0))*GRID!$B$65*(1-GRID!$B$69),0))</f>
        <v>36378</v>
      </c>
      <c r="L201" s="48" cm="1">
        <f t="array" ref="L201">IF($I$2="Путешествия с детьми",
INDEX(GRID!$B$17:$BI$27,MATCH(K$7,GRID!$A$17:$A$27,0),MATCH(1,($U$2=GRID!$B$1:$BI$1)*(КАЛЕНДАРЬ!$AA25=GRID!$B$3:$BI$3), 0))*GRID!$B$65,
ROUNDUP(INDEX(GRID!$B$17:$BI$27,MATCH(K$7,GRID!$A$17:$A$27,0),MATCH(1,($U$2=GRID!$B$1:$BI$1)*(КАЛЕНДАРЬ!$AA25=GRID!$B$3:$BI$3), 0))*GRID!$B$65*(1-GRID!$B$69),0))</f>
        <v>38528</v>
      </c>
      <c r="M201" s="47" cm="1">
        <f t="array" ref="M201">IF($I$2="Путешествия с детьми",
INDEX(GRID!$B$4:$BI$14,MATCH(M$7,GRID!$A$4:$A$14,0),MATCH(1,($U$2=GRID!$B$1:$BI$1)*(КАЛЕНДАРЬ!$AA25=GRID!$B$3:$BI$3), 0))*GRID!$B$65,
ROUNDUP(INDEX(GRID!$B$4:$BI$14,MATCH(M$7,GRID!$A$4:$A$14,0),MATCH(1,($U$2=GRID!$B$1:$BI$1)*(КАЛЕНДАРЬ!$AA25=GRID!$B$3:$BI$3),0))*GRID!$B$65*(1-GRID!$B$69),0))</f>
        <v>40506</v>
      </c>
      <c r="N201" s="48" cm="1">
        <f t="array" ref="N201">IF($I$2="Путешествия с детьми",
INDEX(GRID!$B$17:$BI$27,MATCH(M$7,GRID!$A$17:$A$27,0),MATCH(1,($U$2=GRID!$B$1:$BI$1)*(КАЛЕНДАРЬ!$AA25=GRID!$B$3:$BI$3), 0))*GRID!$B$65,
ROUNDUP(INDEX(GRID!$B$17:$BI$27,MATCH(M$7,GRID!$A$17:$A$27,0),MATCH(1,($U$2=GRID!$B$1:$BI$1)*(КАЛЕНДАРЬ!$AA25=GRID!$B$3:$BI$3), 0))*GRID!$B$65*(1-GRID!$B$69),0))</f>
        <v>42656</v>
      </c>
      <c r="O201" s="47" cm="1">
        <f t="array" ref="O201">IF($I$2="Путешествия с детьми",
INDEX(GRID!$B$4:$BI$14,MATCH(O$7,GRID!$A$4:$A$14,0),MATCH(1,($U$2=GRID!$B$1:$BI$1)*(КАЛЕНДАРЬ!$AA25=GRID!$B$3:$BI$3), 0))*GRID!$B$65,
ROUNDUP(INDEX(GRID!$B$4:$BI$14,MATCH(O$7,GRID!$A$4:$A$14,0),MATCH(1,($U$2=GRID!$B$1:$BI$1)*(КАЛЕНДАРЬ!$AA25=GRID!$B$3:$BI$3),0))*GRID!$B$65*(1-GRID!$B$69),0))</f>
        <v>46010</v>
      </c>
      <c r="P201" s="48" cm="1">
        <f t="array" ref="P201">IF($I$2="Путешествия с детьми",
INDEX(GRID!$B$17:$BI$27,MATCH(O$7,GRID!$A$17:$A$27,0),MATCH(1,($U$2=GRID!$B$1:$BI$1)*(КАЛЕНДАРЬ!$AA25=GRID!$B$3:$BI$3), 0))*GRID!$B$65,
ROUNDUP(INDEX(GRID!$B$17:$BI$27,MATCH(O$7,GRID!$A$17:$A$27,0),MATCH(1,($U$2=GRID!$B$1:$BI$1)*(КАЛЕНДАРЬ!$AA25=GRID!$B$3:$BI$3), 0))*GRID!$B$65*(1-GRID!$B$69),0))</f>
        <v>48160</v>
      </c>
      <c r="Q201" s="47" t="e" cm="1">
        <f t="array" ref="Q201">IF($I$2="Путешествия с детьми",
INDEX(GRID!$B$4:$BI$14,MATCH(Q$7,GRID!$A$4:$A$14,0),MATCH(1,($U$2=GRID!$B$1:$BI$1)*(КАЛЕНДАРЬ!$AA25=GRID!$B$3:$BI$3), 0))*GRID!$B$65,
ROUNDUP(INDEX(GRID!$B$4:$BI$14,MATCH(Q$7,GRID!$A$4:$A$14,0),MATCH(1,($U$2=GRID!$B$1:$BI$1)*(КАЛЕНДАРЬ!$AA25=GRID!$B$3:$BI$3),0))*GRID!$B$65*(1-GRID!$B$69),0))</f>
        <v>#N/A</v>
      </c>
      <c r="R201" s="48" t="e" cm="1">
        <f t="array" ref="R201">IF($I$2="Путешествия с детьми",
INDEX(GRID!$B$17:$BI$27,MATCH(Q$7,GRID!$A$17:$A$27,0),MATCH(1,($U$2=GRID!$B$1:$BI$1)*(КАЛЕНДАРЬ!$AA25=GRID!$B$3:$BI$3), 0))*GRID!$B$65,
ROUNDUP(INDEX(GRID!$B$17:$BI$27,MATCH(Q$7,GRID!$A$17:$A$27,0),MATCH(1,($U$2=GRID!$B$1:$BI$1)*(КАЛЕНДАРЬ!$AA25=GRID!$B$3:$BI$3), 0))*GRID!$B$65*(1-GRID!$B$69),0))</f>
        <v>#N/A</v>
      </c>
      <c r="S201" s="47" t="e" cm="1">
        <f t="array" ref="S201">IF($I$2="Путешествия с детьми",
INDEX(GRID!$B$4:$BI$14,MATCH(S$7,GRID!$A$4:$A$14,0),MATCH(1,($U$2=GRID!$B$1:$BI$1)*(КАЛЕНДАРЬ!$AA25=GRID!$B$3:$BI$3), 0))*GRID!$B$65,
ROUNDUP(INDEX(GRID!$B$4:$BI$14,MATCH(S$7,GRID!$A$4:$A$14,0),MATCH(1,($U$2=GRID!$B$1:$BI$1)*(КАЛЕНДАРЬ!$AA25=GRID!$B$3:$BI$3),0))*GRID!$B$65*(1-GRID!$B$69),0))</f>
        <v>#N/A</v>
      </c>
      <c r="T201" s="48" t="e" cm="1">
        <f t="array" ref="T201">IF($I$2="Путешествия с детьми",
INDEX(GRID!$B$17:$BI$27,MATCH(S$7,GRID!$A$17:$A$27,0),MATCH(1,($U$2=GRID!$B$1:$BI$1)*(КАЛЕНДАРЬ!$AA25=GRID!$B$3:$BI$3), 0))*GRID!$B$65,
ROUNDUP(INDEX(GRID!$B$17:$BI$27,MATCH(S$7,GRID!$A$17:$A$27,0),MATCH(1,($U$2=GRID!$B$1:$BI$1)*(КАЛЕНДАРЬ!$AA25=GRID!$B$3:$BI$3), 0))*GRID!$B$65*(1-GRID!$B$69),0))</f>
        <v>#N/A</v>
      </c>
      <c r="U201" s="47" cm="1">
        <f t="array" ref="U201">IF($I$2="Путешествия с детьми",
INDEX(GRID!$B$4:$BI$14,MATCH(U$7,GRID!$A$4:$A$14,0),MATCH(1,($U$2=GRID!$B$1:$BI$1)*(КАЛЕНДАРЬ!$AA25=GRID!$B$3:$BI$3), 0))*GRID!$B$65,
ROUNDUP(INDEX(GRID!$B$4:$BI$14,MATCH(U$7,GRID!$A$4:$A$14,0),MATCH(1,($U$2=GRID!$B$1:$BI$1)*(КАЛЕНДАРЬ!$AA25=GRID!$B$3:$BI$3),0))*GRID!$B$65*(1-GRID!$B$69),0))</f>
        <v>71380</v>
      </c>
      <c r="V201" s="48" cm="1">
        <f t="array" ref="V201">IF($I$2="Путешествия с детьми",
INDEX(GRID!$B$17:$BI$27,MATCH(U$7,GRID!$A$17:$A$27,0),MATCH(1,($U$2=GRID!$B$1:$BI$1)*(КАЛЕНДАРЬ!$AA25=GRID!$B$3:$BI$3), 0))*GRID!$B$65,
ROUNDUP(INDEX(GRID!$B$17:$BI$27,MATCH(U$7,GRID!$A$17:$A$27,0),MATCH(1,($U$2=GRID!$B$1:$BI$1)*(КАЛЕНДАРЬ!$AA25=GRID!$B$3:$BI$3), 0))*GRID!$B$65*(1-GRID!$B$69),0))</f>
        <v>73530</v>
      </c>
      <c r="W201" s="47" cm="1">
        <f t="array" ref="W201">IF($I$2="Путешествия с детьми",
INDEX(GRID!$B$4:$BI$14,MATCH(W$7,GRID!$A$4:$A$14,0),MATCH(1,($U$2=GRID!$B$1:$BI$1)*(КАЛЕНДАРЬ!$AA25=GRID!$B$3:$BI$3), 0))*GRID!$B$65,
ROUNDUP(INDEX(GRID!$B$4:$BI$14,MATCH(W$7,GRID!$A$4:$A$14,0),MATCH(1,($U$2=GRID!$B$1:$BI$1)*(КАЛЕНДАРЬ!$AA25=GRID!$B$3:$BI$3),0))*GRID!$B$65*(1-GRID!$B$69),0))</f>
        <v>260580</v>
      </c>
      <c r="X201" s="48" cm="1">
        <f t="array" ref="X201">IF($I$2="Путешествия с детьми",
INDEX(GRID!$B$17:$BI$27,MATCH(W$7,GRID!$A$17:$A$27,0),MATCH(1,($U$2=GRID!$B$1:$BI$1)*(КАЛЕНДАРЬ!$AA25=GRID!$B$3:$BI$3), 0))*GRID!$B$65,
ROUNDUP(INDEX(GRID!$B$17:$BI$27,MATCH(W$7,GRID!$A$17:$A$27,0),MATCH(1,($U$2=GRID!$B$1:$BI$1)*(КАЛЕНДАРЬ!$AA25=GRID!$B$3:$BI$3), 0))*GRID!$B$65*(1-GRID!$B$69),0))</f>
        <v>262730</v>
      </c>
    </row>
    <row r="202" spans="1:24" hidden="1" x14ac:dyDescent="0.2">
      <c r="A202" s="117" t="s">
        <v>43</v>
      </c>
      <c r="B202" s="117">
        <v>23</v>
      </c>
      <c r="C202" s="138" cm="1">
        <f t="array" ref="C202">IF($I$2="Путешествия с детьми",
INDEX(GRID!$B$4:$BI$14,MATCH(C$7,GRID!$A$4:$A$14,0),MATCH(1,($U$2=GRID!$B$1:$BI$1)*(КАЛЕНДАРЬ!$AA26=GRID!$B$3:$BI$3), 0))*GRID!$B$65,
ROUNDUP(INDEX(GRID!$B$4:$BI$14,MATCH(C$7,GRID!$A$4:$A$14,0),MATCH(1,($U$2=GRID!$B$1:$BI$1)*(КАЛЕНДАРЬ!$AA26=GRID!$B$3:$BI$3),0))*GRID!$B$65*(1-GRID!$B$69),0))</f>
        <v>23650</v>
      </c>
      <c r="D202" s="48" cm="1">
        <f t="array" ref="D202">IF($I$2="Путешествия с детьми",
INDEX(GRID!$B$17:$BI$27,MATCH(C$7,GRID!$A$17:$A$27,0),MATCH(1,($U$2=GRID!$B$1:$BI$1)*(КАЛЕНДАРЬ!$AA26=GRID!$B$3:$BI$3), 0))*GRID!$B$65,
ROUNDUP(INDEX(GRID!$B$17:$BI$27,MATCH(C$7,GRID!$A$17:$A$27,0),MATCH(1,($U$2=GRID!$B$1:$BI$1)*(КАЛЕНДАРЬ!$AA26=GRID!$B$3:$BI$3), 0))*GRID!$B$65*(1-GRID!$B$69),0))</f>
        <v>25800</v>
      </c>
      <c r="E202" s="47" cm="1">
        <f t="array" ref="E202">IF($I$2="Путешествия с детьми",
INDEX(GRID!$B$4:$BI$14,MATCH(E$7,GRID!$A$4:$A$14,0),MATCH(1,($U$2=GRID!$B$1:$BI$1)*(КАЛЕНДАРЬ!$AA26=GRID!$B$3:$BI$3), 0))*GRID!$B$65,
ROUNDUP(INDEX(GRID!$B$4:$BI$14,MATCH(E$7,GRID!$A$4:$A$14,0),MATCH(1,($U$2=GRID!$B$1:$BI$1)*(КАЛЕНДАРЬ!$AA26=GRID!$B$3:$BI$3),0))*GRID!$B$65*(1-GRID!$B$69),0))</f>
        <v>26316</v>
      </c>
      <c r="F202" s="48" cm="1">
        <f t="array" ref="F202">IF($I$2="Путешествия с детьми",
INDEX(GRID!$B$17:$BI$27,MATCH(E$7,GRID!$A$17:$A$27,0),MATCH(1,($U$2=GRID!$B$1:$BI$1)*(КАЛЕНДАРЬ!$AA26=GRID!$B$3:$BI$3), 0))*GRID!$B$65,
ROUNDUP(INDEX(GRID!$B$17:$BI$27,MATCH(E$7,GRID!$A$17:$A$27,0),MATCH(1,($U$2=GRID!$B$1:$BI$1)*(КАЛЕНДАРЬ!$AA26=GRID!$B$3:$BI$3), 0))*GRID!$B$65*(1-GRID!$B$69),0))</f>
        <v>28466</v>
      </c>
      <c r="G202" s="47" t="e" cm="1">
        <f t="array" ref="G202">IF($I$2="Путешествия с детьми",
INDEX(GRID!$B$4:$BI$14,MATCH(G$7,GRID!$A$4:$A$14,0),MATCH(1,($U$2=GRID!$B$1:$BI$1)*(КАЛЕНДАРЬ!$AA26=GRID!$B$3:$BI$3), 0))*GRID!$B$65,
ROUNDUP(INDEX(GRID!$B$4:$BI$14,MATCH(G$7,GRID!$A$4:$A$14,0),MATCH(1,($U$2=GRID!$B$1:$BI$1)*(КАЛЕНДАРЬ!$AA26=GRID!$B$3:$BI$3),0))*GRID!$B$65*(1-GRID!$B$69),0))</f>
        <v>#N/A</v>
      </c>
      <c r="H202" s="48" t="e" cm="1">
        <f t="array" ref="H202">IF($I$2="Путешествия с детьми",
INDEX(GRID!$B$17:$BI$27,MATCH(G$7,GRID!$A$17:$A$27,0),MATCH(1,($U$2=GRID!$B$1:$BI$1)*(КАЛЕНДАРЬ!$AA26=GRID!$B$3:$BI$3), 0))*GRID!$B$65,
ROUNDUP(INDEX(GRID!$B$17:$BI$27,MATCH(G$7,GRID!$A$17:$A$27,0),MATCH(1,($U$2=GRID!$B$1:$BI$1)*(КАЛЕНДАРЬ!$AA26=GRID!$B$3:$BI$3), 0))*GRID!$B$65*(1-GRID!$B$69),0))</f>
        <v>#N/A</v>
      </c>
      <c r="I202" s="47" t="e" cm="1">
        <f t="array" ref="I202">IF($I$2="Путешествия с детьми",
INDEX(GRID!$B$4:$BI$14,MATCH(I$7,GRID!$A$4:$A$14,0),MATCH(1,($U$2=GRID!$B$1:$BI$1)*(КАЛЕНДАРЬ!$AA26=GRID!$B$3:$BI$3), 0))*GRID!$B$65,
ROUNDUP(INDEX(GRID!$B$4:$BI$14,MATCH(I$7,GRID!$A$4:$A$14,0),MATCH(1,($U$2=GRID!$B$1:$BI$1)*(КАЛЕНДАРЬ!$AA26=GRID!$B$3:$BI$3),0))*GRID!$B$65*(1-GRID!$B$69),0))</f>
        <v>#N/A</v>
      </c>
      <c r="J202" s="48" t="e" cm="1">
        <f t="array" ref="J202">IF($I$2="Путешествия с детьми",
INDEX(GRID!$B$17:$BI$27,MATCH(I$7,GRID!$A$17:$A$27,0),MATCH(1,($U$2=GRID!$B$1:$BI$1)*(КАЛЕНДАРЬ!$AA26=GRID!$B$3:$BI$3), 0))*GRID!$B$65,
ROUNDUP(INDEX(GRID!$B$17:$BI$27,MATCH(I$7,GRID!$A$17:$A$27,0),MATCH(1,($U$2=GRID!$B$1:$BI$1)*(КАЛЕНДАРЬ!$AA26=GRID!$B$3:$BI$3), 0))*GRID!$B$65*(1-GRID!$B$69),0))</f>
        <v>#N/A</v>
      </c>
      <c r="K202" s="47" cm="1">
        <f t="array" ref="K202">IF($I$2="Путешествия с детьми",
INDEX(GRID!$B$4:$BI$14,MATCH(K$7,GRID!$A$4:$A$14,0),MATCH(1,($U$2=GRID!$B$1:$BI$1)*(КАЛЕНДАРЬ!$AA26=GRID!$B$3:$BI$3), 0))*GRID!$B$65,
ROUNDUP(INDEX(GRID!$B$4:$BI$14,MATCH(K$7,GRID!$A$4:$A$14,0),MATCH(1,($U$2=GRID!$B$1:$BI$1)*(КАЛЕНДАРЬ!$AA26=GRID!$B$3:$BI$3),0))*GRID!$B$65*(1-GRID!$B$69),0))</f>
        <v>36378</v>
      </c>
      <c r="L202" s="48" cm="1">
        <f t="array" ref="L202">IF($I$2="Путешествия с детьми",
INDEX(GRID!$B$17:$BI$27,MATCH(K$7,GRID!$A$17:$A$27,0),MATCH(1,($U$2=GRID!$B$1:$BI$1)*(КАЛЕНДАРЬ!$AA26=GRID!$B$3:$BI$3), 0))*GRID!$B$65,
ROUNDUP(INDEX(GRID!$B$17:$BI$27,MATCH(K$7,GRID!$A$17:$A$27,0),MATCH(1,($U$2=GRID!$B$1:$BI$1)*(КАЛЕНДАРЬ!$AA26=GRID!$B$3:$BI$3), 0))*GRID!$B$65*(1-GRID!$B$69),0))</f>
        <v>38528</v>
      </c>
      <c r="M202" s="47" cm="1">
        <f t="array" ref="M202">IF($I$2="Путешествия с детьми",
INDEX(GRID!$B$4:$BI$14,MATCH(M$7,GRID!$A$4:$A$14,0),MATCH(1,($U$2=GRID!$B$1:$BI$1)*(КАЛЕНДАРЬ!$AA26=GRID!$B$3:$BI$3), 0))*GRID!$B$65,
ROUNDUP(INDEX(GRID!$B$4:$BI$14,MATCH(M$7,GRID!$A$4:$A$14,0),MATCH(1,($U$2=GRID!$B$1:$BI$1)*(КАЛЕНДАРЬ!$AA26=GRID!$B$3:$BI$3),0))*GRID!$B$65*(1-GRID!$B$69),0))</f>
        <v>40506</v>
      </c>
      <c r="N202" s="48" cm="1">
        <f t="array" ref="N202">IF($I$2="Путешествия с детьми",
INDEX(GRID!$B$17:$BI$27,MATCH(M$7,GRID!$A$17:$A$27,0),MATCH(1,($U$2=GRID!$B$1:$BI$1)*(КАЛЕНДАРЬ!$AA26=GRID!$B$3:$BI$3), 0))*GRID!$B$65,
ROUNDUP(INDEX(GRID!$B$17:$BI$27,MATCH(M$7,GRID!$A$17:$A$27,0),MATCH(1,($U$2=GRID!$B$1:$BI$1)*(КАЛЕНДАРЬ!$AA26=GRID!$B$3:$BI$3), 0))*GRID!$B$65*(1-GRID!$B$69),0))</f>
        <v>42656</v>
      </c>
      <c r="O202" s="47" cm="1">
        <f t="array" ref="O202">IF($I$2="Путешествия с детьми",
INDEX(GRID!$B$4:$BI$14,MATCH(O$7,GRID!$A$4:$A$14,0),MATCH(1,($U$2=GRID!$B$1:$BI$1)*(КАЛЕНДАРЬ!$AA26=GRID!$B$3:$BI$3), 0))*GRID!$B$65,
ROUNDUP(INDEX(GRID!$B$4:$BI$14,MATCH(O$7,GRID!$A$4:$A$14,0),MATCH(1,($U$2=GRID!$B$1:$BI$1)*(КАЛЕНДАРЬ!$AA26=GRID!$B$3:$BI$3),0))*GRID!$B$65*(1-GRID!$B$69),0))</f>
        <v>46010</v>
      </c>
      <c r="P202" s="48" cm="1">
        <f t="array" ref="P202">IF($I$2="Путешествия с детьми",
INDEX(GRID!$B$17:$BI$27,MATCH(O$7,GRID!$A$17:$A$27,0),MATCH(1,($U$2=GRID!$B$1:$BI$1)*(КАЛЕНДАРЬ!$AA26=GRID!$B$3:$BI$3), 0))*GRID!$B$65,
ROUNDUP(INDEX(GRID!$B$17:$BI$27,MATCH(O$7,GRID!$A$17:$A$27,0),MATCH(1,($U$2=GRID!$B$1:$BI$1)*(КАЛЕНДАРЬ!$AA26=GRID!$B$3:$BI$3), 0))*GRID!$B$65*(1-GRID!$B$69),0))</f>
        <v>48160</v>
      </c>
      <c r="Q202" s="47" t="e" cm="1">
        <f t="array" ref="Q202">IF($I$2="Путешествия с детьми",
INDEX(GRID!$B$4:$BI$14,MATCH(Q$7,GRID!$A$4:$A$14,0),MATCH(1,($U$2=GRID!$B$1:$BI$1)*(КАЛЕНДАРЬ!$AA26=GRID!$B$3:$BI$3), 0))*GRID!$B$65,
ROUNDUP(INDEX(GRID!$B$4:$BI$14,MATCH(Q$7,GRID!$A$4:$A$14,0),MATCH(1,($U$2=GRID!$B$1:$BI$1)*(КАЛЕНДАРЬ!$AA26=GRID!$B$3:$BI$3),0))*GRID!$B$65*(1-GRID!$B$69),0))</f>
        <v>#N/A</v>
      </c>
      <c r="R202" s="48" t="e" cm="1">
        <f t="array" ref="R202">IF($I$2="Путешествия с детьми",
INDEX(GRID!$B$17:$BI$27,MATCH(Q$7,GRID!$A$17:$A$27,0),MATCH(1,($U$2=GRID!$B$1:$BI$1)*(КАЛЕНДАРЬ!$AA26=GRID!$B$3:$BI$3), 0))*GRID!$B$65,
ROUNDUP(INDEX(GRID!$B$17:$BI$27,MATCH(Q$7,GRID!$A$17:$A$27,0),MATCH(1,($U$2=GRID!$B$1:$BI$1)*(КАЛЕНДАРЬ!$AA26=GRID!$B$3:$BI$3), 0))*GRID!$B$65*(1-GRID!$B$69),0))</f>
        <v>#N/A</v>
      </c>
      <c r="S202" s="47" t="e" cm="1">
        <f t="array" ref="S202">IF($I$2="Путешествия с детьми",
INDEX(GRID!$B$4:$BI$14,MATCH(S$7,GRID!$A$4:$A$14,0),MATCH(1,($U$2=GRID!$B$1:$BI$1)*(КАЛЕНДАРЬ!$AA26=GRID!$B$3:$BI$3), 0))*GRID!$B$65,
ROUNDUP(INDEX(GRID!$B$4:$BI$14,MATCH(S$7,GRID!$A$4:$A$14,0),MATCH(1,($U$2=GRID!$B$1:$BI$1)*(КАЛЕНДАРЬ!$AA26=GRID!$B$3:$BI$3),0))*GRID!$B$65*(1-GRID!$B$69),0))</f>
        <v>#N/A</v>
      </c>
      <c r="T202" s="48" t="e" cm="1">
        <f t="array" ref="T202">IF($I$2="Путешествия с детьми",
INDEX(GRID!$B$17:$BI$27,MATCH(S$7,GRID!$A$17:$A$27,0),MATCH(1,($U$2=GRID!$B$1:$BI$1)*(КАЛЕНДАРЬ!$AA26=GRID!$B$3:$BI$3), 0))*GRID!$B$65,
ROUNDUP(INDEX(GRID!$B$17:$BI$27,MATCH(S$7,GRID!$A$17:$A$27,0),MATCH(1,($U$2=GRID!$B$1:$BI$1)*(КАЛЕНДАРЬ!$AA26=GRID!$B$3:$BI$3), 0))*GRID!$B$65*(1-GRID!$B$69),0))</f>
        <v>#N/A</v>
      </c>
      <c r="U202" s="47" cm="1">
        <f t="array" ref="U202">IF($I$2="Путешествия с детьми",
INDEX(GRID!$B$4:$BI$14,MATCH(U$7,GRID!$A$4:$A$14,0),MATCH(1,($U$2=GRID!$B$1:$BI$1)*(КАЛЕНДАРЬ!$AA26=GRID!$B$3:$BI$3), 0))*GRID!$B$65,
ROUNDUP(INDEX(GRID!$B$4:$BI$14,MATCH(U$7,GRID!$A$4:$A$14,0),MATCH(1,($U$2=GRID!$B$1:$BI$1)*(КАЛЕНДАРЬ!$AA26=GRID!$B$3:$BI$3),0))*GRID!$B$65*(1-GRID!$B$69),0))</f>
        <v>71380</v>
      </c>
      <c r="V202" s="48" cm="1">
        <f t="array" ref="V202">IF($I$2="Путешествия с детьми",
INDEX(GRID!$B$17:$BI$27,MATCH(U$7,GRID!$A$17:$A$27,0),MATCH(1,($U$2=GRID!$B$1:$BI$1)*(КАЛЕНДАРЬ!$AA26=GRID!$B$3:$BI$3), 0))*GRID!$B$65,
ROUNDUP(INDEX(GRID!$B$17:$BI$27,MATCH(U$7,GRID!$A$17:$A$27,0),MATCH(1,($U$2=GRID!$B$1:$BI$1)*(КАЛЕНДАРЬ!$AA26=GRID!$B$3:$BI$3), 0))*GRID!$B$65*(1-GRID!$B$69),0))</f>
        <v>73530</v>
      </c>
      <c r="W202" s="47" cm="1">
        <f t="array" ref="W202">IF($I$2="Путешествия с детьми",
INDEX(GRID!$B$4:$BI$14,MATCH(W$7,GRID!$A$4:$A$14,0),MATCH(1,($U$2=GRID!$B$1:$BI$1)*(КАЛЕНДАРЬ!$AA26=GRID!$B$3:$BI$3), 0))*GRID!$B$65,
ROUNDUP(INDEX(GRID!$B$4:$BI$14,MATCH(W$7,GRID!$A$4:$A$14,0),MATCH(1,($U$2=GRID!$B$1:$BI$1)*(КАЛЕНДАРЬ!$AA26=GRID!$B$3:$BI$3),0))*GRID!$B$65*(1-GRID!$B$69),0))</f>
        <v>260580</v>
      </c>
      <c r="X202" s="48" cm="1">
        <f t="array" ref="X202">IF($I$2="Путешествия с детьми",
INDEX(GRID!$B$17:$BI$27,MATCH(W$7,GRID!$A$17:$A$27,0),MATCH(1,($U$2=GRID!$B$1:$BI$1)*(КАЛЕНДАРЬ!$AA26=GRID!$B$3:$BI$3), 0))*GRID!$B$65,
ROUNDUP(INDEX(GRID!$B$17:$BI$27,MATCH(W$7,GRID!$A$17:$A$27,0),MATCH(1,($U$2=GRID!$B$1:$BI$1)*(КАЛЕНДАРЬ!$AA26=GRID!$B$3:$BI$3), 0))*GRID!$B$65*(1-GRID!$B$69),0))</f>
        <v>262730</v>
      </c>
    </row>
    <row r="203" spans="1:24" ht="15" hidden="1" customHeight="1" x14ac:dyDescent="0.2">
      <c r="A203" s="117" t="s">
        <v>44</v>
      </c>
      <c r="B203" s="117">
        <v>24</v>
      </c>
      <c r="C203" s="138" cm="1">
        <f t="array" ref="C203">IF($I$2="Путешествия с детьми",
INDEX(GRID!$B$4:$BI$14,MATCH(C$7,GRID!$A$4:$A$14,0),MATCH(1,($U$2=GRID!$B$1:$BI$1)*(КАЛЕНДАРЬ!$AA27=GRID!$B$3:$BI$3), 0))*GRID!$B$65,
ROUNDUP(INDEX(GRID!$B$4:$BI$14,MATCH(C$7,GRID!$A$4:$A$14,0),MATCH(1,($U$2=GRID!$B$1:$BI$1)*(КАЛЕНДАРЬ!$AA27=GRID!$B$3:$BI$3),0))*GRID!$B$65*(1-GRID!$B$69),0))</f>
        <v>23650</v>
      </c>
      <c r="D203" s="48" cm="1">
        <f t="array" ref="D203">IF($I$2="Путешествия с детьми",
INDEX(GRID!$B$17:$BI$27,MATCH(C$7,GRID!$A$17:$A$27,0),MATCH(1,($U$2=GRID!$B$1:$BI$1)*(КАЛЕНДАРЬ!$AA27=GRID!$B$3:$BI$3), 0))*GRID!$B$65,
ROUNDUP(INDEX(GRID!$B$17:$BI$27,MATCH(C$7,GRID!$A$17:$A$27,0),MATCH(1,($U$2=GRID!$B$1:$BI$1)*(КАЛЕНДАРЬ!$AA27=GRID!$B$3:$BI$3), 0))*GRID!$B$65*(1-GRID!$B$69),0))</f>
        <v>25800</v>
      </c>
      <c r="E203" s="47" cm="1">
        <f t="array" ref="E203">IF($I$2="Путешествия с детьми",
INDEX(GRID!$B$4:$BI$14,MATCH(E$7,GRID!$A$4:$A$14,0),MATCH(1,($U$2=GRID!$B$1:$BI$1)*(КАЛЕНДАРЬ!$AA27=GRID!$B$3:$BI$3), 0))*GRID!$B$65,
ROUNDUP(INDEX(GRID!$B$4:$BI$14,MATCH(E$7,GRID!$A$4:$A$14,0),MATCH(1,($U$2=GRID!$B$1:$BI$1)*(КАЛЕНДАРЬ!$AA27=GRID!$B$3:$BI$3),0))*GRID!$B$65*(1-GRID!$B$69),0))</f>
        <v>26316</v>
      </c>
      <c r="F203" s="48" cm="1">
        <f t="array" ref="F203">IF($I$2="Путешествия с детьми",
INDEX(GRID!$B$17:$BI$27,MATCH(E$7,GRID!$A$17:$A$27,0),MATCH(1,($U$2=GRID!$B$1:$BI$1)*(КАЛЕНДАРЬ!$AA27=GRID!$B$3:$BI$3), 0))*GRID!$B$65,
ROUNDUP(INDEX(GRID!$B$17:$BI$27,MATCH(E$7,GRID!$A$17:$A$27,0),MATCH(1,($U$2=GRID!$B$1:$BI$1)*(КАЛЕНДАРЬ!$AA27=GRID!$B$3:$BI$3), 0))*GRID!$B$65*(1-GRID!$B$69),0))</f>
        <v>28466</v>
      </c>
      <c r="G203" s="47" t="e" cm="1">
        <f t="array" ref="G203">IF($I$2="Путешествия с детьми",
INDEX(GRID!$B$4:$BI$14,MATCH(G$7,GRID!$A$4:$A$14,0),MATCH(1,($U$2=GRID!$B$1:$BI$1)*(КАЛЕНДАРЬ!$AA27=GRID!$B$3:$BI$3), 0))*GRID!$B$65,
ROUNDUP(INDEX(GRID!$B$4:$BI$14,MATCH(G$7,GRID!$A$4:$A$14,0),MATCH(1,($U$2=GRID!$B$1:$BI$1)*(КАЛЕНДАРЬ!$AA27=GRID!$B$3:$BI$3),0))*GRID!$B$65*(1-GRID!$B$69),0))</f>
        <v>#N/A</v>
      </c>
      <c r="H203" s="48" t="e" cm="1">
        <f t="array" ref="H203">IF($I$2="Путешествия с детьми",
INDEX(GRID!$B$17:$BI$27,MATCH(G$7,GRID!$A$17:$A$27,0),MATCH(1,($U$2=GRID!$B$1:$BI$1)*(КАЛЕНДАРЬ!$AA27=GRID!$B$3:$BI$3), 0))*GRID!$B$65,
ROUNDUP(INDEX(GRID!$B$17:$BI$27,MATCH(G$7,GRID!$A$17:$A$27,0),MATCH(1,($U$2=GRID!$B$1:$BI$1)*(КАЛЕНДАРЬ!$AA27=GRID!$B$3:$BI$3), 0))*GRID!$B$65*(1-GRID!$B$69),0))</f>
        <v>#N/A</v>
      </c>
      <c r="I203" s="47" t="e" cm="1">
        <f t="array" ref="I203">IF($I$2="Путешествия с детьми",
INDEX(GRID!$B$4:$BI$14,MATCH(I$7,GRID!$A$4:$A$14,0),MATCH(1,($U$2=GRID!$B$1:$BI$1)*(КАЛЕНДАРЬ!$AA27=GRID!$B$3:$BI$3), 0))*GRID!$B$65,
ROUNDUP(INDEX(GRID!$B$4:$BI$14,MATCH(I$7,GRID!$A$4:$A$14,0),MATCH(1,($U$2=GRID!$B$1:$BI$1)*(КАЛЕНДАРЬ!$AA27=GRID!$B$3:$BI$3),0))*GRID!$B$65*(1-GRID!$B$69),0))</f>
        <v>#N/A</v>
      </c>
      <c r="J203" s="48" t="e" cm="1">
        <f t="array" ref="J203">IF($I$2="Путешествия с детьми",
INDEX(GRID!$B$17:$BI$27,MATCH(I$7,GRID!$A$17:$A$27,0),MATCH(1,($U$2=GRID!$B$1:$BI$1)*(КАЛЕНДАРЬ!$AA27=GRID!$B$3:$BI$3), 0))*GRID!$B$65,
ROUNDUP(INDEX(GRID!$B$17:$BI$27,MATCH(I$7,GRID!$A$17:$A$27,0),MATCH(1,($U$2=GRID!$B$1:$BI$1)*(КАЛЕНДАРЬ!$AA27=GRID!$B$3:$BI$3), 0))*GRID!$B$65*(1-GRID!$B$69),0))</f>
        <v>#N/A</v>
      </c>
      <c r="K203" s="47" cm="1">
        <f t="array" ref="K203">IF($I$2="Путешествия с детьми",
INDEX(GRID!$B$4:$BI$14,MATCH(K$7,GRID!$A$4:$A$14,0),MATCH(1,($U$2=GRID!$B$1:$BI$1)*(КАЛЕНДАРЬ!$AA27=GRID!$B$3:$BI$3), 0))*GRID!$B$65,
ROUNDUP(INDEX(GRID!$B$4:$BI$14,MATCH(K$7,GRID!$A$4:$A$14,0),MATCH(1,($U$2=GRID!$B$1:$BI$1)*(КАЛЕНДАРЬ!$AA27=GRID!$B$3:$BI$3),0))*GRID!$B$65*(1-GRID!$B$69),0))</f>
        <v>36378</v>
      </c>
      <c r="L203" s="48" cm="1">
        <f t="array" ref="L203">IF($I$2="Путешествия с детьми",
INDEX(GRID!$B$17:$BI$27,MATCH(K$7,GRID!$A$17:$A$27,0),MATCH(1,($U$2=GRID!$B$1:$BI$1)*(КАЛЕНДАРЬ!$AA27=GRID!$B$3:$BI$3), 0))*GRID!$B$65,
ROUNDUP(INDEX(GRID!$B$17:$BI$27,MATCH(K$7,GRID!$A$17:$A$27,0),MATCH(1,($U$2=GRID!$B$1:$BI$1)*(КАЛЕНДАРЬ!$AA27=GRID!$B$3:$BI$3), 0))*GRID!$B$65*(1-GRID!$B$69),0))</f>
        <v>38528</v>
      </c>
      <c r="M203" s="47" cm="1">
        <f t="array" ref="M203">IF($I$2="Путешествия с детьми",
INDEX(GRID!$B$4:$BI$14,MATCH(M$7,GRID!$A$4:$A$14,0),MATCH(1,($U$2=GRID!$B$1:$BI$1)*(КАЛЕНДАРЬ!$AA27=GRID!$B$3:$BI$3), 0))*GRID!$B$65,
ROUNDUP(INDEX(GRID!$B$4:$BI$14,MATCH(M$7,GRID!$A$4:$A$14,0),MATCH(1,($U$2=GRID!$B$1:$BI$1)*(КАЛЕНДАРЬ!$AA27=GRID!$B$3:$BI$3),0))*GRID!$B$65*(1-GRID!$B$69),0))</f>
        <v>40506</v>
      </c>
      <c r="N203" s="48" cm="1">
        <f t="array" ref="N203">IF($I$2="Путешествия с детьми",
INDEX(GRID!$B$17:$BI$27,MATCH(M$7,GRID!$A$17:$A$27,0),MATCH(1,($U$2=GRID!$B$1:$BI$1)*(КАЛЕНДАРЬ!$AA27=GRID!$B$3:$BI$3), 0))*GRID!$B$65,
ROUNDUP(INDEX(GRID!$B$17:$BI$27,MATCH(M$7,GRID!$A$17:$A$27,0),MATCH(1,($U$2=GRID!$B$1:$BI$1)*(КАЛЕНДАРЬ!$AA27=GRID!$B$3:$BI$3), 0))*GRID!$B$65*(1-GRID!$B$69),0))</f>
        <v>42656</v>
      </c>
      <c r="O203" s="47" cm="1">
        <f t="array" ref="O203">IF($I$2="Путешествия с детьми",
INDEX(GRID!$B$4:$BI$14,MATCH(O$7,GRID!$A$4:$A$14,0),MATCH(1,($U$2=GRID!$B$1:$BI$1)*(КАЛЕНДАРЬ!$AA27=GRID!$B$3:$BI$3), 0))*GRID!$B$65,
ROUNDUP(INDEX(GRID!$B$4:$BI$14,MATCH(O$7,GRID!$A$4:$A$14,0),MATCH(1,($U$2=GRID!$B$1:$BI$1)*(КАЛЕНДАРЬ!$AA27=GRID!$B$3:$BI$3),0))*GRID!$B$65*(1-GRID!$B$69),0))</f>
        <v>46010</v>
      </c>
      <c r="P203" s="48" cm="1">
        <f t="array" ref="P203">IF($I$2="Путешествия с детьми",
INDEX(GRID!$B$17:$BI$27,MATCH(O$7,GRID!$A$17:$A$27,0),MATCH(1,($U$2=GRID!$B$1:$BI$1)*(КАЛЕНДАРЬ!$AA27=GRID!$B$3:$BI$3), 0))*GRID!$B$65,
ROUNDUP(INDEX(GRID!$B$17:$BI$27,MATCH(O$7,GRID!$A$17:$A$27,0),MATCH(1,($U$2=GRID!$B$1:$BI$1)*(КАЛЕНДАРЬ!$AA27=GRID!$B$3:$BI$3), 0))*GRID!$B$65*(1-GRID!$B$69),0))</f>
        <v>48160</v>
      </c>
      <c r="Q203" s="47" t="e" cm="1">
        <f t="array" ref="Q203">IF($I$2="Путешествия с детьми",
INDEX(GRID!$B$4:$BI$14,MATCH(Q$7,GRID!$A$4:$A$14,0),MATCH(1,($U$2=GRID!$B$1:$BI$1)*(КАЛЕНДАРЬ!$AA27=GRID!$B$3:$BI$3), 0))*GRID!$B$65,
ROUNDUP(INDEX(GRID!$B$4:$BI$14,MATCH(Q$7,GRID!$A$4:$A$14,0),MATCH(1,($U$2=GRID!$B$1:$BI$1)*(КАЛЕНДАРЬ!$AA27=GRID!$B$3:$BI$3),0))*GRID!$B$65*(1-GRID!$B$69),0))</f>
        <v>#N/A</v>
      </c>
      <c r="R203" s="48" t="e" cm="1">
        <f t="array" ref="R203">IF($I$2="Путешествия с детьми",
INDEX(GRID!$B$17:$BI$27,MATCH(Q$7,GRID!$A$17:$A$27,0),MATCH(1,($U$2=GRID!$B$1:$BI$1)*(КАЛЕНДАРЬ!$AA27=GRID!$B$3:$BI$3), 0))*GRID!$B$65,
ROUNDUP(INDEX(GRID!$B$17:$BI$27,MATCH(Q$7,GRID!$A$17:$A$27,0),MATCH(1,($U$2=GRID!$B$1:$BI$1)*(КАЛЕНДАРЬ!$AA27=GRID!$B$3:$BI$3), 0))*GRID!$B$65*(1-GRID!$B$69),0))</f>
        <v>#N/A</v>
      </c>
      <c r="S203" s="47" t="e" cm="1">
        <f t="array" ref="S203">IF($I$2="Путешествия с детьми",
INDEX(GRID!$B$4:$BI$14,MATCH(S$7,GRID!$A$4:$A$14,0),MATCH(1,($U$2=GRID!$B$1:$BI$1)*(КАЛЕНДАРЬ!$AA27=GRID!$B$3:$BI$3), 0))*GRID!$B$65,
ROUNDUP(INDEX(GRID!$B$4:$BI$14,MATCH(S$7,GRID!$A$4:$A$14,0),MATCH(1,($U$2=GRID!$B$1:$BI$1)*(КАЛЕНДАРЬ!$AA27=GRID!$B$3:$BI$3),0))*GRID!$B$65*(1-GRID!$B$69),0))</f>
        <v>#N/A</v>
      </c>
      <c r="T203" s="48" t="e" cm="1">
        <f t="array" ref="T203">IF($I$2="Путешествия с детьми",
INDEX(GRID!$B$17:$BI$27,MATCH(S$7,GRID!$A$17:$A$27,0),MATCH(1,($U$2=GRID!$B$1:$BI$1)*(КАЛЕНДАРЬ!$AA27=GRID!$B$3:$BI$3), 0))*GRID!$B$65,
ROUNDUP(INDEX(GRID!$B$17:$BI$27,MATCH(S$7,GRID!$A$17:$A$27,0),MATCH(1,($U$2=GRID!$B$1:$BI$1)*(КАЛЕНДАРЬ!$AA27=GRID!$B$3:$BI$3), 0))*GRID!$B$65*(1-GRID!$B$69),0))</f>
        <v>#N/A</v>
      </c>
      <c r="U203" s="47" cm="1">
        <f t="array" ref="U203">IF($I$2="Путешествия с детьми",
INDEX(GRID!$B$4:$BI$14,MATCH(U$7,GRID!$A$4:$A$14,0),MATCH(1,($U$2=GRID!$B$1:$BI$1)*(КАЛЕНДАРЬ!$AA27=GRID!$B$3:$BI$3), 0))*GRID!$B$65,
ROUNDUP(INDEX(GRID!$B$4:$BI$14,MATCH(U$7,GRID!$A$4:$A$14,0),MATCH(1,($U$2=GRID!$B$1:$BI$1)*(КАЛЕНДАРЬ!$AA27=GRID!$B$3:$BI$3),0))*GRID!$B$65*(1-GRID!$B$69),0))</f>
        <v>71380</v>
      </c>
      <c r="V203" s="48" cm="1">
        <f t="array" ref="V203">IF($I$2="Путешествия с детьми",
INDEX(GRID!$B$17:$BI$27,MATCH(U$7,GRID!$A$17:$A$27,0),MATCH(1,($U$2=GRID!$B$1:$BI$1)*(КАЛЕНДАРЬ!$AA27=GRID!$B$3:$BI$3), 0))*GRID!$B$65,
ROUNDUP(INDEX(GRID!$B$17:$BI$27,MATCH(U$7,GRID!$A$17:$A$27,0),MATCH(1,($U$2=GRID!$B$1:$BI$1)*(КАЛЕНДАРЬ!$AA27=GRID!$B$3:$BI$3), 0))*GRID!$B$65*(1-GRID!$B$69),0))</f>
        <v>73530</v>
      </c>
      <c r="W203" s="47" cm="1">
        <f t="array" ref="W203">IF($I$2="Путешествия с детьми",
INDEX(GRID!$B$4:$BI$14,MATCH(W$7,GRID!$A$4:$A$14,0),MATCH(1,($U$2=GRID!$B$1:$BI$1)*(КАЛЕНДАРЬ!$AA27=GRID!$B$3:$BI$3), 0))*GRID!$B$65,
ROUNDUP(INDEX(GRID!$B$4:$BI$14,MATCH(W$7,GRID!$A$4:$A$14,0),MATCH(1,($U$2=GRID!$B$1:$BI$1)*(КАЛЕНДАРЬ!$AA27=GRID!$B$3:$BI$3),0))*GRID!$B$65*(1-GRID!$B$69),0))</f>
        <v>260580</v>
      </c>
      <c r="X203" s="48" cm="1">
        <f t="array" ref="X203">IF($I$2="Путешествия с детьми",
INDEX(GRID!$B$17:$BI$27,MATCH(W$7,GRID!$A$17:$A$27,0),MATCH(1,($U$2=GRID!$B$1:$BI$1)*(КАЛЕНДАРЬ!$AA27=GRID!$B$3:$BI$3), 0))*GRID!$B$65,
ROUNDUP(INDEX(GRID!$B$17:$BI$27,MATCH(W$7,GRID!$A$17:$A$27,0),MATCH(1,($U$2=GRID!$B$1:$BI$1)*(КАЛЕНДАРЬ!$AA27=GRID!$B$3:$BI$3), 0))*GRID!$B$65*(1-GRID!$B$69),0))</f>
        <v>262730</v>
      </c>
    </row>
    <row r="204" spans="1:24" hidden="1" x14ac:dyDescent="0.2">
      <c r="A204" s="117" t="s">
        <v>45</v>
      </c>
      <c r="B204" s="117">
        <v>25</v>
      </c>
      <c r="C204" s="138" cm="1">
        <f t="array" ref="C204">IF($I$2="Путешествия с детьми",
INDEX(GRID!$B$4:$BI$14,MATCH(C$7,GRID!$A$4:$A$14,0),MATCH(1,($U$2=GRID!$B$1:$BI$1)*(КАЛЕНДАРЬ!$AA28=GRID!$B$3:$BI$3), 0))*GRID!$B$65,
ROUNDUP(INDEX(GRID!$B$4:$BI$14,MATCH(C$7,GRID!$A$4:$A$14,0),MATCH(1,($U$2=GRID!$B$1:$BI$1)*(КАЛЕНДАРЬ!$AA28=GRID!$B$3:$BI$3),0))*GRID!$B$65*(1-GRID!$B$69),0))</f>
        <v>23650</v>
      </c>
      <c r="D204" s="48" cm="1">
        <f t="array" ref="D204">IF($I$2="Путешествия с детьми",
INDEX(GRID!$B$17:$BI$27,MATCH(C$7,GRID!$A$17:$A$27,0),MATCH(1,($U$2=GRID!$B$1:$BI$1)*(КАЛЕНДАРЬ!$AA28=GRID!$B$3:$BI$3), 0))*GRID!$B$65,
ROUNDUP(INDEX(GRID!$B$17:$BI$27,MATCH(C$7,GRID!$A$17:$A$27,0),MATCH(1,($U$2=GRID!$B$1:$BI$1)*(КАЛЕНДАРЬ!$AA28=GRID!$B$3:$BI$3), 0))*GRID!$B$65*(1-GRID!$B$69),0))</f>
        <v>25800</v>
      </c>
      <c r="E204" s="47" cm="1">
        <f t="array" ref="E204">IF($I$2="Путешествия с детьми",
INDEX(GRID!$B$4:$BI$14,MATCH(E$7,GRID!$A$4:$A$14,0),MATCH(1,($U$2=GRID!$B$1:$BI$1)*(КАЛЕНДАРЬ!$AA28=GRID!$B$3:$BI$3), 0))*GRID!$B$65,
ROUNDUP(INDEX(GRID!$B$4:$BI$14,MATCH(E$7,GRID!$A$4:$A$14,0),MATCH(1,($U$2=GRID!$B$1:$BI$1)*(КАЛЕНДАРЬ!$AA28=GRID!$B$3:$BI$3),0))*GRID!$B$65*(1-GRID!$B$69),0))</f>
        <v>26316</v>
      </c>
      <c r="F204" s="48" cm="1">
        <f t="array" ref="F204">IF($I$2="Путешествия с детьми",
INDEX(GRID!$B$17:$BI$27,MATCH(E$7,GRID!$A$17:$A$27,0),MATCH(1,($U$2=GRID!$B$1:$BI$1)*(КАЛЕНДАРЬ!$AA28=GRID!$B$3:$BI$3), 0))*GRID!$B$65,
ROUNDUP(INDEX(GRID!$B$17:$BI$27,MATCH(E$7,GRID!$A$17:$A$27,0),MATCH(1,($U$2=GRID!$B$1:$BI$1)*(КАЛЕНДАРЬ!$AA28=GRID!$B$3:$BI$3), 0))*GRID!$B$65*(1-GRID!$B$69),0))</f>
        <v>28466</v>
      </c>
      <c r="G204" s="47" t="e" cm="1">
        <f t="array" ref="G204">IF($I$2="Путешествия с детьми",
INDEX(GRID!$B$4:$BI$14,MATCH(G$7,GRID!$A$4:$A$14,0),MATCH(1,($U$2=GRID!$B$1:$BI$1)*(КАЛЕНДАРЬ!$AA28=GRID!$B$3:$BI$3), 0))*GRID!$B$65,
ROUNDUP(INDEX(GRID!$B$4:$BI$14,MATCH(G$7,GRID!$A$4:$A$14,0),MATCH(1,($U$2=GRID!$B$1:$BI$1)*(КАЛЕНДАРЬ!$AA28=GRID!$B$3:$BI$3),0))*GRID!$B$65*(1-GRID!$B$69),0))</f>
        <v>#N/A</v>
      </c>
      <c r="H204" s="48" t="e" cm="1">
        <f t="array" ref="H204">IF($I$2="Путешествия с детьми",
INDEX(GRID!$B$17:$BI$27,MATCH(G$7,GRID!$A$17:$A$27,0),MATCH(1,($U$2=GRID!$B$1:$BI$1)*(КАЛЕНДАРЬ!$AA28=GRID!$B$3:$BI$3), 0))*GRID!$B$65,
ROUNDUP(INDEX(GRID!$B$17:$BI$27,MATCH(G$7,GRID!$A$17:$A$27,0),MATCH(1,($U$2=GRID!$B$1:$BI$1)*(КАЛЕНДАРЬ!$AA28=GRID!$B$3:$BI$3), 0))*GRID!$B$65*(1-GRID!$B$69),0))</f>
        <v>#N/A</v>
      </c>
      <c r="I204" s="47" t="e" cm="1">
        <f t="array" ref="I204">IF($I$2="Путешествия с детьми",
INDEX(GRID!$B$4:$BI$14,MATCH(I$7,GRID!$A$4:$A$14,0),MATCH(1,($U$2=GRID!$B$1:$BI$1)*(КАЛЕНДАРЬ!$AA28=GRID!$B$3:$BI$3), 0))*GRID!$B$65,
ROUNDUP(INDEX(GRID!$B$4:$BI$14,MATCH(I$7,GRID!$A$4:$A$14,0),MATCH(1,($U$2=GRID!$B$1:$BI$1)*(КАЛЕНДАРЬ!$AA28=GRID!$B$3:$BI$3),0))*GRID!$B$65*(1-GRID!$B$69),0))</f>
        <v>#N/A</v>
      </c>
      <c r="J204" s="48" t="e" cm="1">
        <f t="array" ref="J204">IF($I$2="Путешествия с детьми",
INDEX(GRID!$B$17:$BI$27,MATCH(I$7,GRID!$A$17:$A$27,0),MATCH(1,($U$2=GRID!$B$1:$BI$1)*(КАЛЕНДАРЬ!$AA28=GRID!$B$3:$BI$3), 0))*GRID!$B$65,
ROUNDUP(INDEX(GRID!$B$17:$BI$27,MATCH(I$7,GRID!$A$17:$A$27,0),MATCH(1,($U$2=GRID!$B$1:$BI$1)*(КАЛЕНДАРЬ!$AA28=GRID!$B$3:$BI$3), 0))*GRID!$B$65*(1-GRID!$B$69),0))</f>
        <v>#N/A</v>
      </c>
      <c r="K204" s="47" cm="1">
        <f t="array" ref="K204">IF($I$2="Путешествия с детьми",
INDEX(GRID!$B$4:$BI$14,MATCH(K$7,GRID!$A$4:$A$14,0),MATCH(1,($U$2=GRID!$B$1:$BI$1)*(КАЛЕНДАРЬ!$AA28=GRID!$B$3:$BI$3), 0))*GRID!$B$65,
ROUNDUP(INDEX(GRID!$B$4:$BI$14,MATCH(K$7,GRID!$A$4:$A$14,0),MATCH(1,($U$2=GRID!$B$1:$BI$1)*(КАЛЕНДАРЬ!$AA28=GRID!$B$3:$BI$3),0))*GRID!$B$65*(1-GRID!$B$69),0))</f>
        <v>36378</v>
      </c>
      <c r="L204" s="48" cm="1">
        <f t="array" ref="L204">IF($I$2="Путешествия с детьми",
INDEX(GRID!$B$17:$BI$27,MATCH(K$7,GRID!$A$17:$A$27,0),MATCH(1,($U$2=GRID!$B$1:$BI$1)*(КАЛЕНДАРЬ!$AA28=GRID!$B$3:$BI$3), 0))*GRID!$B$65,
ROUNDUP(INDEX(GRID!$B$17:$BI$27,MATCH(K$7,GRID!$A$17:$A$27,0),MATCH(1,($U$2=GRID!$B$1:$BI$1)*(КАЛЕНДАРЬ!$AA28=GRID!$B$3:$BI$3), 0))*GRID!$B$65*(1-GRID!$B$69),0))</f>
        <v>38528</v>
      </c>
      <c r="M204" s="47" cm="1">
        <f t="array" ref="M204">IF($I$2="Путешествия с детьми",
INDEX(GRID!$B$4:$BI$14,MATCH(M$7,GRID!$A$4:$A$14,0),MATCH(1,($U$2=GRID!$B$1:$BI$1)*(КАЛЕНДАРЬ!$AA28=GRID!$B$3:$BI$3), 0))*GRID!$B$65,
ROUNDUP(INDEX(GRID!$B$4:$BI$14,MATCH(M$7,GRID!$A$4:$A$14,0),MATCH(1,($U$2=GRID!$B$1:$BI$1)*(КАЛЕНДАРЬ!$AA28=GRID!$B$3:$BI$3),0))*GRID!$B$65*(1-GRID!$B$69),0))</f>
        <v>40506</v>
      </c>
      <c r="N204" s="48" cm="1">
        <f t="array" ref="N204">IF($I$2="Путешествия с детьми",
INDEX(GRID!$B$17:$BI$27,MATCH(M$7,GRID!$A$17:$A$27,0),MATCH(1,($U$2=GRID!$B$1:$BI$1)*(КАЛЕНДАРЬ!$AA28=GRID!$B$3:$BI$3), 0))*GRID!$B$65,
ROUNDUP(INDEX(GRID!$B$17:$BI$27,MATCH(M$7,GRID!$A$17:$A$27,0),MATCH(1,($U$2=GRID!$B$1:$BI$1)*(КАЛЕНДАРЬ!$AA28=GRID!$B$3:$BI$3), 0))*GRID!$B$65*(1-GRID!$B$69),0))</f>
        <v>42656</v>
      </c>
      <c r="O204" s="47" cm="1">
        <f t="array" ref="O204">IF($I$2="Путешествия с детьми",
INDEX(GRID!$B$4:$BI$14,MATCH(O$7,GRID!$A$4:$A$14,0),MATCH(1,($U$2=GRID!$B$1:$BI$1)*(КАЛЕНДАРЬ!$AA28=GRID!$B$3:$BI$3), 0))*GRID!$B$65,
ROUNDUP(INDEX(GRID!$B$4:$BI$14,MATCH(O$7,GRID!$A$4:$A$14,0),MATCH(1,($U$2=GRID!$B$1:$BI$1)*(КАЛЕНДАРЬ!$AA28=GRID!$B$3:$BI$3),0))*GRID!$B$65*(1-GRID!$B$69),0))</f>
        <v>46010</v>
      </c>
      <c r="P204" s="48" cm="1">
        <f t="array" ref="P204">IF($I$2="Путешествия с детьми",
INDEX(GRID!$B$17:$BI$27,MATCH(O$7,GRID!$A$17:$A$27,0),MATCH(1,($U$2=GRID!$B$1:$BI$1)*(КАЛЕНДАРЬ!$AA28=GRID!$B$3:$BI$3), 0))*GRID!$B$65,
ROUNDUP(INDEX(GRID!$B$17:$BI$27,MATCH(O$7,GRID!$A$17:$A$27,0),MATCH(1,($U$2=GRID!$B$1:$BI$1)*(КАЛЕНДАРЬ!$AA28=GRID!$B$3:$BI$3), 0))*GRID!$B$65*(1-GRID!$B$69),0))</f>
        <v>48160</v>
      </c>
      <c r="Q204" s="47" t="e" cm="1">
        <f t="array" ref="Q204">IF($I$2="Путешествия с детьми",
INDEX(GRID!$B$4:$BI$14,MATCH(Q$7,GRID!$A$4:$A$14,0),MATCH(1,($U$2=GRID!$B$1:$BI$1)*(КАЛЕНДАРЬ!$AA28=GRID!$B$3:$BI$3), 0))*GRID!$B$65,
ROUNDUP(INDEX(GRID!$B$4:$BI$14,MATCH(Q$7,GRID!$A$4:$A$14,0),MATCH(1,($U$2=GRID!$B$1:$BI$1)*(КАЛЕНДАРЬ!$AA28=GRID!$B$3:$BI$3),0))*GRID!$B$65*(1-GRID!$B$69),0))</f>
        <v>#N/A</v>
      </c>
      <c r="R204" s="48" t="e" cm="1">
        <f t="array" ref="R204">IF($I$2="Путешествия с детьми",
INDEX(GRID!$B$17:$BI$27,MATCH(Q$7,GRID!$A$17:$A$27,0),MATCH(1,($U$2=GRID!$B$1:$BI$1)*(КАЛЕНДАРЬ!$AA28=GRID!$B$3:$BI$3), 0))*GRID!$B$65,
ROUNDUP(INDEX(GRID!$B$17:$BI$27,MATCH(Q$7,GRID!$A$17:$A$27,0),MATCH(1,($U$2=GRID!$B$1:$BI$1)*(КАЛЕНДАРЬ!$AA28=GRID!$B$3:$BI$3), 0))*GRID!$B$65*(1-GRID!$B$69),0))</f>
        <v>#N/A</v>
      </c>
      <c r="S204" s="47" t="e" cm="1">
        <f t="array" ref="S204">IF($I$2="Путешествия с детьми",
INDEX(GRID!$B$4:$BI$14,MATCH(S$7,GRID!$A$4:$A$14,0),MATCH(1,($U$2=GRID!$B$1:$BI$1)*(КАЛЕНДАРЬ!$AA28=GRID!$B$3:$BI$3), 0))*GRID!$B$65,
ROUNDUP(INDEX(GRID!$B$4:$BI$14,MATCH(S$7,GRID!$A$4:$A$14,0),MATCH(1,($U$2=GRID!$B$1:$BI$1)*(КАЛЕНДАРЬ!$AA28=GRID!$B$3:$BI$3),0))*GRID!$B$65*(1-GRID!$B$69),0))</f>
        <v>#N/A</v>
      </c>
      <c r="T204" s="48" t="e" cm="1">
        <f t="array" ref="T204">IF($I$2="Путешествия с детьми",
INDEX(GRID!$B$17:$BI$27,MATCH(S$7,GRID!$A$17:$A$27,0),MATCH(1,($U$2=GRID!$B$1:$BI$1)*(КАЛЕНДАРЬ!$AA28=GRID!$B$3:$BI$3), 0))*GRID!$B$65,
ROUNDUP(INDEX(GRID!$B$17:$BI$27,MATCH(S$7,GRID!$A$17:$A$27,0),MATCH(1,($U$2=GRID!$B$1:$BI$1)*(КАЛЕНДАРЬ!$AA28=GRID!$B$3:$BI$3), 0))*GRID!$B$65*(1-GRID!$B$69),0))</f>
        <v>#N/A</v>
      </c>
      <c r="U204" s="47" cm="1">
        <f t="array" ref="U204">IF($I$2="Путешествия с детьми",
INDEX(GRID!$B$4:$BI$14,MATCH(U$7,GRID!$A$4:$A$14,0),MATCH(1,($U$2=GRID!$B$1:$BI$1)*(КАЛЕНДАРЬ!$AA28=GRID!$B$3:$BI$3), 0))*GRID!$B$65,
ROUNDUP(INDEX(GRID!$B$4:$BI$14,MATCH(U$7,GRID!$A$4:$A$14,0),MATCH(1,($U$2=GRID!$B$1:$BI$1)*(КАЛЕНДАРЬ!$AA28=GRID!$B$3:$BI$3),0))*GRID!$B$65*(1-GRID!$B$69),0))</f>
        <v>71380</v>
      </c>
      <c r="V204" s="48" cm="1">
        <f t="array" ref="V204">IF($I$2="Путешествия с детьми",
INDEX(GRID!$B$17:$BI$27,MATCH(U$7,GRID!$A$17:$A$27,0),MATCH(1,($U$2=GRID!$B$1:$BI$1)*(КАЛЕНДАРЬ!$AA28=GRID!$B$3:$BI$3), 0))*GRID!$B$65,
ROUNDUP(INDEX(GRID!$B$17:$BI$27,MATCH(U$7,GRID!$A$17:$A$27,0),MATCH(1,($U$2=GRID!$B$1:$BI$1)*(КАЛЕНДАРЬ!$AA28=GRID!$B$3:$BI$3), 0))*GRID!$B$65*(1-GRID!$B$69),0))</f>
        <v>73530</v>
      </c>
      <c r="W204" s="47" cm="1">
        <f t="array" ref="W204">IF($I$2="Путешествия с детьми",
INDEX(GRID!$B$4:$BI$14,MATCH(W$7,GRID!$A$4:$A$14,0),MATCH(1,($U$2=GRID!$B$1:$BI$1)*(КАЛЕНДАРЬ!$AA28=GRID!$B$3:$BI$3), 0))*GRID!$B$65,
ROUNDUP(INDEX(GRID!$B$4:$BI$14,MATCH(W$7,GRID!$A$4:$A$14,0),MATCH(1,($U$2=GRID!$B$1:$BI$1)*(КАЛЕНДАРЬ!$AA28=GRID!$B$3:$BI$3),0))*GRID!$B$65*(1-GRID!$B$69),0))</f>
        <v>260580</v>
      </c>
      <c r="X204" s="48" cm="1">
        <f t="array" ref="X204">IF($I$2="Путешествия с детьми",
INDEX(GRID!$B$17:$BI$27,MATCH(W$7,GRID!$A$17:$A$27,0),MATCH(1,($U$2=GRID!$B$1:$BI$1)*(КАЛЕНДАРЬ!$AA28=GRID!$B$3:$BI$3), 0))*GRID!$B$65,
ROUNDUP(INDEX(GRID!$B$17:$BI$27,MATCH(W$7,GRID!$A$17:$A$27,0),MATCH(1,($U$2=GRID!$B$1:$BI$1)*(КАЛЕНДАРЬ!$AA28=GRID!$B$3:$BI$3), 0))*GRID!$B$65*(1-GRID!$B$69),0))</f>
        <v>262730</v>
      </c>
    </row>
    <row r="205" spans="1:24" hidden="1" x14ac:dyDescent="0.2">
      <c r="A205" s="117" t="s">
        <v>46</v>
      </c>
      <c r="B205" s="117">
        <v>26</v>
      </c>
      <c r="C205" s="138" cm="1">
        <f t="array" ref="C205">IF($I$2="Путешествия с детьми",
INDEX(GRID!$B$4:$BI$14,MATCH(C$7,GRID!$A$4:$A$14,0),MATCH(1,($U$2=GRID!$B$1:$BI$1)*(КАЛЕНДАРЬ!$AA29=GRID!$B$3:$BI$3), 0))*GRID!$B$65,
ROUNDUP(INDEX(GRID!$B$4:$BI$14,MATCH(C$7,GRID!$A$4:$A$14,0),MATCH(1,($U$2=GRID!$B$1:$BI$1)*(КАЛЕНДАРЬ!$AA29=GRID!$B$3:$BI$3),0))*GRID!$B$65*(1-GRID!$B$69),0))</f>
        <v>23650</v>
      </c>
      <c r="D205" s="48" cm="1">
        <f t="array" ref="D205">IF($I$2="Путешествия с детьми",
INDEX(GRID!$B$17:$BI$27,MATCH(C$7,GRID!$A$17:$A$27,0),MATCH(1,($U$2=GRID!$B$1:$BI$1)*(КАЛЕНДАРЬ!$AA29=GRID!$B$3:$BI$3), 0))*GRID!$B$65,
ROUNDUP(INDEX(GRID!$B$17:$BI$27,MATCH(C$7,GRID!$A$17:$A$27,0),MATCH(1,($U$2=GRID!$B$1:$BI$1)*(КАЛЕНДАРЬ!$AA29=GRID!$B$3:$BI$3), 0))*GRID!$B$65*(1-GRID!$B$69),0))</f>
        <v>25800</v>
      </c>
      <c r="E205" s="47" cm="1">
        <f t="array" ref="E205">IF($I$2="Путешествия с детьми",
INDEX(GRID!$B$4:$BI$14,MATCH(E$7,GRID!$A$4:$A$14,0),MATCH(1,($U$2=GRID!$B$1:$BI$1)*(КАЛЕНДАРЬ!$AA29=GRID!$B$3:$BI$3), 0))*GRID!$B$65,
ROUNDUP(INDEX(GRID!$B$4:$BI$14,MATCH(E$7,GRID!$A$4:$A$14,0),MATCH(1,($U$2=GRID!$B$1:$BI$1)*(КАЛЕНДАРЬ!$AA29=GRID!$B$3:$BI$3),0))*GRID!$B$65*(1-GRID!$B$69),0))</f>
        <v>26316</v>
      </c>
      <c r="F205" s="48" cm="1">
        <f t="array" ref="F205">IF($I$2="Путешествия с детьми",
INDEX(GRID!$B$17:$BI$27,MATCH(E$7,GRID!$A$17:$A$27,0),MATCH(1,($U$2=GRID!$B$1:$BI$1)*(КАЛЕНДАРЬ!$AA29=GRID!$B$3:$BI$3), 0))*GRID!$B$65,
ROUNDUP(INDEX(GRID!$B$17:$BI$27,MATCH(E$7,GRID!$A$17:$A$27,0),MATCH(1,($U$2=GRID!$B$1:$BI$1)*(КАЛЕНДАРЬ!$AA29=GRID!$B$3:$BI$3), 0))*GRID!$B$65*(1-GRID!$B$69),0))</f>
        <v>28466</v>
      </c>
      <c r="G205" s="47" t="e" cm="1">
        <f t="array" ref="G205">IF($I$2="Путешествия с детьми",
INDEX(GRID!$B$4:$BI$14,MATCH(G$7,GRID!$A$4:$A$14,0),MATCH(1,($U$2=GRID!$B$1:$BI$1)*(КАЛЕНДАРЬ!$AA29=GRID!$B$3:$BI$3), 0))*GRID!$B$65,
ROUNDUP(INDEX(GRID!$B$4:$BI$14,MATCH(G$7,GRID!$A$4:$A$14,0),MATCH(1,($U$2=GRID!$B$1:$BI$1)*(КАЛЕНДАРЬ!$AA29=GRID!$B$3:$BI$3),0))*GRID!$B$65*(1-GRID!$B$69),0))</f>
        <v>#N/A</v>
      </c>
      <c r="H205" s="48" t="e" cm="1">
        <f t="array" ref="H205">IF($I$2="Путешествия с детьми",
INDEX(GRID!$B$17:$BI$27,MATCH(G$7,GRID!$A$17:$A$27,0),MATCH(1,($U$2=GRID!$B$1:$BI$1)*(КАЛЕНДАРЬ!$AA29=GRID!$B$3:$BI$3), 0))*GRID!$B$65,
ROUNDUP(INDEX(GRID!$B$17:$BI$27,MATCH(G$7,GRID!$A$17:$A$27,0),MATCH(1,($U$2=GRID!$B$1:$BI$1)*(КАЛЕНДАРЬ!$AA29=GRID!$B$3:$BI$3), 0))*GRID!$B$65*(1-GRID!$B$69),0))</f>
        <v>#N/A</v>
      </c>
      <c r="I205" s="47" t="e" cm="1">
        <f t="array" ref="I205">IF($I$2="Путешествия с детьми",
INDEX(GRID!$B$4:$BI$14,MATCH(I$7,GRID!$A$4:$A$14,0),MATCH(1,($U$2=GRID!$B$1:$BI$1)*(КАЛЕНДАРЬ!$AA29=GRID!$B$3:$BI$3), 0))*GRID!$B$65,
ROUNDUP(INDEX(GRID!$B$4:$BI$14,MATCH(I$7,GRID!$A$4:$A$14,0),MATCH(1,($U$2=GRID!$B$1:$BI$1)*(КАЛЕНДАРЬ!$AA29=GRID!$B$3:$BI$3),0))*GRID!$B$65*(1-GRID!$B$69),0))</f>
        <v>#N/A</v>
      </c>
      <c r="J205" s="48" t="e" cm="1">
        <f t="array" ref="J205">IF($I$2="Путешествия с детьми",
INDEX(GRID!$B$17:$BI$27,MATCH(I$7,GRID!$A$17:$A$27,0),MATCH(1,($U$2=GRID!$B$1:$BI$1)*(КАЛЕНДАРЬ!$AA29=GRID!$B$3:$BI$3), 0))*GRID!$B$65,
ROUNDUP(INDEX(GRID!$B$17:$BI$27,MATCH(I$7,GRID!$A$17:$A$27,0),MATCH(1,($U$2=GRID!$B$1:$BI$1)*(КАЛЕНДАРЬ!$AA29=GRID!$B$3:$BI$3), 0))*GRID!$B$65*(1-GRID!$B$69),0))</f>
        <v>#N/A</v>
      </c>
      <c r="K205" s="47" cm="1">
        <f t="array" ref="K205">IF($I$2="Путешествия с детьми",
INDEX(GRID!$B$4:$BI$14,MATCH(K$7,GRID!$A$4:$A$14,0),MATCH(1,($U$2=GRID!$B$1:$BI$1)*(КАЛЕНДАРЬ!$AA29=GRID!$B$3:$BI$3), 0))*GRID!$B$65,
ROUNDUP(INDEX(GRID!$B$4:$BI$14,MATCH(K$7,GRID!$A$4:$A$14,0),MATCH(1,($U$2=GRID!$B$1:$BI$1)*(КАЛЕНДАРЬ!$AA29=GRID!$B$3:$BI$3),0))*GRID!$B$65*(1-GRID!$B$69),0))</f>
        <v>36378</v>
      </c>
      <c r="L205" s="48" cm="1">
        <f t="array" ref="L205">IF($I$2="Путешествия с детьми",
INDEX(GRID!$B$17:$BI$27,MATCH(K$7,GRID!$A$17:$A$27,0),MATCH(1,($U$2=GRID!$B$1:$BI$1)*(КАЛЕНДАРЬ!$AA29=GRID!$B$3:$BI$3), 0))*GRID!$B$65,
ROUNDUP(INDEX(GRID!$B$17:$BI$27,MATCH(K$7,GRID!$A$17:$A$27,0),MATCH(1,($U$2=GRID!$B$1:$BI$1)*(КАЛЕНДАРЬ!$AA29=GRID!$B$3:$BI$3), 0))*GRID!$B$65*(1-GRID!$B$69),0))</f>
        <v>38528</v>
      </c>
      <c r="M205" s="47" cm="1">
        <f t="array" ref="M205">IF($I$2="Путешествия с детьми",
INDEX(GRID!$B$4:$BI$14,MATCH(M$7,GRID!$A$4:$A$14,0),MATCH(1,($U$2=GRID!$B$1:$BI$1)*(КАЛЕНДАРЬ!$AA29=GRID!$B$3:$BI$3), 0))*GRID!$B$65,
ROUNDUP(INDEX(GRID!$B$4:$BI$14,MATCH(M$7,GRID!$A$4:$A$14,0),MATCH(1,($U$2=GRID!$B$1:$BI$1)*(КАЛЕНДАРЬ!$AA29=GRID!$B$3:$BI$3),0))*GRID!$B$65*(1-GRID!$B$69),0))</f>
        <v>40506</v>
      </c>
      <c r="N205" s="48" cm="1">
        <f t="array" ref="N205">IF($I$2="Путешествия с детьми",
INDEX(GRID!$B$17:$BI$27,MATCH(M$7,GRID!$A$17:$A$27,0),MATCH(1,($U$2=GRID!$B$1:$BI$1)*(КАЛЕНДАРЬ!$AA29=GRID!$B$3:$BI$3), 0))*GRID!$B$65,
ROUNDUP(INDEX(GRID!$B$17:$BI$27,MATCH(M$7,GRID!$A$17:$A$27,0),MATCH(1,($U$2=GRID!$B$1:$BI$1)*(КАЛЕНДАРЬ!$AA29=GRID!$B$3:$BI$3), 0))*GRID!$B$65*(1-GRID!$B$69),0))</f>
        <v>42656</v>
      </c>
      <c r="O205" s="47" cm="1">
        <f t="array" ref="O205">IF($I$2="Путешествия с детьми",
INDEX(GRID!$B$4:$BI$14,MATCH(O$7,GRID!$A$4:$A$14,0),MATCH(1,($U$2=GRID!$B$1:$BI$1)*(КАЛЕНДАРЬ!$AA29=GRID!$B$3:$BI$3), 0))*GRID!$B$65,
ROUNDUP(INDEX(GRID!$B$4:$BI$14,MATCH(O$7,GRID!$A$4:$A$14,0),MATCH(1,($U$2=GRID!$B$1:$BI$1)*(КАЛЕНДАРЬ!$AA29=GRID!$B$3:$BI$3),0))*GRID!$B$65*(1-GRID!$B$69),0))</f>
        <v>46010</v>
      </c>
      <c r="P205" s="48" cm="1">
        <f t="array" ref="P205">IF($I$2="Путешествия с детьми",
INDEX(GRID!$B$17:$BI$27,MATCH(O$7,GRID!$A$17:$A$27,0),MATCH(1,($U$2=GRID!$B$1:$BI$1)*(КАЛЕНДАРЬ!$AA29=GRID!$B$3:$BI$3), 0))*GRID!$B$65,
ROUNDUP(INDEX(GRID!$B$17:$BI$27,MATCH(O$7,GRID!$A$17:$A$27,0),MATCH(1,($U$2=GRID!$B$1:$BI$1)*(КАЛЕНДАРЬ!$AA29=GRID!$B$3:$BI$3), 0))*GRID!$B$65*(1-GRID!$B$69),0))</f>
        <v>48160</v>
      </c>
      <c r="Q205" s="47" t="e" cm="1">
        <f t="array" ref="Q205">IF($I$2="Путешествия с детьми",
INDEX(GRID!$B$4:$BI$14,MATCH(Q$7,GRID!$A$4:$A$14,0),MATCH(1,($U$2=GRID!$B$1:$BI$1)*(КАЛЕНДАРЬ!$AA29=GRID!$B$3:$BI$3), 0))*GRID!$B$65,
ROUNDUP(INDEX(GRID!$B$4:$BI$14,MATCH(Q$7,GRID!$A$4:$A$14,0),MATCH(1,($U$2=GRID!$B$1:$BI$1)*(КАЛЕНДАРЬ!$AA29=GRID!$B$3:$BI$3),0))*GRID!$B$65*(1-GRID!$B$69),0))</f>
        <v>#N/A</v>
      </c>
      <c r="R205" s="48" t="e" cm="1">
        <f t="array" ref="R205">IF($I$2="Путешествия с детьми",
INDEX(GRID!$B$17:$BI$27,MATCH(Q$7,GRID!$A$17:$A$27,0),MATCH(1,($U$2=GRID!$B$1:$BI$1)*(КАЛЕНДАРЬ!$AA29=GRID!$B$3:$BI$3), 0))*GRID!$B$65,
ROUNDUP(INDEX(GRID!$B$17:$BI$27,MATCH(Q$7,GRID!$A$17:$A$27,0),MATCH(1,($U$2=GRID!$B$1:$BI$1)*(КАЛЕНДАРЬ!$AA29=GRID!$B$3:$BI$3), 0))*GRID!$B$65*(1-GRID!$B$69),0))</f>
        <v>#N/A</v>
      </c>
      <c r="S205" s="47" t="e" cm="1">
        <f t="array" ref="S205">IF($I$2="Путешествия с детьми",
INDEX(GRID!$B$4:$BI$14,MATCH(S$7,GRID!$A$4:$A$14,0),MATCH(1,($U$2=GRID!$B$1:$BI$1)*(КАЛЕНДАРЬ!$AA29=GRID!$B$3:$BI$3), 0))*GRID!$B$65,
ROUNDUP(INDEX(GRID!$B$4:$BI$14,MATCH(S$7,GRID!$A$4:$A$14,0),MATCH(1,($U$2=GRID!$B$1:$BI$1)*(КАЛЕНДАРЬ!$AA29=GRID!$B$3:$BI$3),0))*GRID!$B$65*(1-GRID!$B$69),0))</f>
        <v>#N/A</v>
      </c>
      <c r="T205" s="48" t="e" cm="1">
        <f t="array" ref="T205">IF($I$2="Путешествия с детьми",
INDEX(GRID!$B$17:$BI$27,MATCH(S$7,GRID!$A$17:$A$27,0),MATCH(1,($U$2=GRID!$B$1:$BI$1)*(КАЛЕНДАРЬ!$AA29=GRID!$B$3:$BI$3), 0))*GRID!$B$65,
ROUNDUP(INDEX(GRID!$B$17:$BI$27,MATCH(S$7,GRID!$A$17:$A$27,0),MATCH(1,($U$2=GRID!$B$1:$BI$1)*(КАЛЕНДАРЬ!$AA29=GRID!$B$3:$BI$3), 0))*GRID!$B$65*(1-GRID!$B$69),0))</f>
        <v>#N/A</v>
      </c>
      <c r="U205" s="47" cm="1">
        <f t="array" ref="U205">IF($I$2="Путешествия с детьми",
INDEX(GRID!$B$4:$BI$14,MATCH(U$7,GRID!$A$4:$A$14,0),MATCH(1,($U$2=GRID!$B$1:$BI$1)*(КАЛЕНДАРЬ!$AA29=GRID!$B$3:$BI$3), 0))*GRID!$B$65,
ROUNDUP(INDEX(GRID!$B$4:$BI$14,MATCH(U$7,GRID!$A$4:$A$14,0),MATCH(1,($U$2=GRID!$B$1:$BI$1)*(КАЛЕНДАРЬ!$AA29=GRID!$B$3:$BI$3),0))*GRID!$B$65*(1-GRID!$B$69),0))</f>
        <v>71380</v>
      </c>
      <c r="V205" s="48" cm="1">
        <f t="array" ref="V205">IF($I$2="Путешествия с детьми",
INDEX(GRID!$B$17:$BI$27,MATCH(U$7,GRID!$A$17:$A$27,0),MATCH(1,($U$2=GRID!$B$1:$BI$1)*(КАЛЕНДАРЬ!$AA29=GRID!$B$3:$BI$3), 0))*GRID!$B$65,
ROUNDUP(INDEX(GRID!$B$17:$BI$27,MATCH(U$7,GRID!$A$17:$A$27,0),MATCH(1,($U$2=GRID!$B$1:$BI$1)*(КАЛЕНДАРЬ!$AA29=GRID!$B$3:$BI$3), 0))*GRID!$B$65*(1-GRID!$B$69),0))</f>
        <v>73530</v>
      </c>
      <c r="W205" s="47" cm="1">
        <f t="array" ref="W205">IF($I$2="Путешествия с детьми",
INDEX(GRID!$B$4:$BI$14,MATCH(W$7,GRID!$A$4:$A$14,0),MATCH(1,($U$2=GRID!$B$1:$BI$1)*(КАЛЕНДАРЬ!$AA29=GRID!$B$3:$BI$3), 0))*GRID!$B$65,
ROUNDUP(INDEX(GRID!$B$4:$BI$14,MATCH(W$7,GRID!$A$4:$A$14,0),MATCH(1,($U$2=GRID!$B$1:$BI$1)*(КАЛЕНДАРЬ!$AA29=GRID!$B$3:$BI$3),0))*GRID!$B$65*(1-GRID!$B$69),0))</f>
        <v>260580</v>
      </c>
      <c r="X205" s="48" cm="1">
        <f t="array" ref="X205">IF($I$2="Путешествия с детьми",
INDEX(GRID!$B$17:$BI$27,MATCH(W$7,GRID!$A$17:$A$27,0),MATCH(1,($U$2=GRID!$B$1:$BI$1)*(КАЛЕНДАРЬ!$AA29=GRID!$B$3:$BI$3), 0))*GRID!$B$65,
ROUNDUP(INDEX(GRID!$B$17:$BI$27,MATCH(W$7,GRID!$A$17:$A$27,0),MATCH(1,($U$2=GRID!$B$1:$BI$1)*(КАЛЕНДАРЬ!$AA29=GRID!$B$3:$BI$3), 0))*GRID!$B$65*(1-GRID!$B$69),0))</f>
        <v>262730</v>
      </c>
    </row>
    <row r="206" spans="1:24" hidden="1" x14ac:dyDescent="0.2">
      <c r="A206" s="117" t="s">
        <v>47</v>
      </c>
      <c r="B206" s="117">
        <v>27</v>
      </c>
      <c r="C206" s="138" cm="1">
        <f t="array" ref="C206">IF($I$2="Путешествия с детьми",
INDEX(GRID!$B$4:$BI$14,MATCH(C$7,GRID!$A$4:$A$14,0),MATCH(1,($U$2=GRID!$B$1:$BI$1)*(КАЛЕНДАРЬ!$AA30=GRID!$B$3:$BI$3), 0))*GRID!$B$65,
ROUNDUP(INDEX(GRID!$B$4:$BI$14,MATCH(C$7,GRID!$A$4:$A$14,0),MATCH(1,($U$2=GRID!$B$1:$BI$1)*(КАЛЕНДАРЬ!$AA30=GRID!$B$3:$BI$3),0))*GRID!$B$65*(1-GRID!$B$69),0))</f>
        <v>16340</v>
      </c>
      <c r="D206" s="48" cm="1">
        <f t="array" ref="D206">IF($I$2="Путешествия с детьми",
INDEX(GRID!$B$17:$BI$27,MATCH(C$7,GRID!$A$17:$A$27,0),MATCH(1,($U$2=GRID!$B$1:$BI$1)*(КАЛЕНДАРЬ!$AA30=GRID!$B$3:$BI$3), 0))*GRID!$B$65,
ROUNDUP(INDEX(GRID!$B$17:$BI$27,MATCH(C$7,GRID!$A$17:$A$27,0),MATCH(1,($U$2=GRID!$B$1:$BI$1)*(КАЛЕНДАРЬ!$AA30=GRID!$B$3:$BI$3), 0))*GRID!$B$65*(1-GRID!$B$69),0))</f>
        <v>18490</v>
      </c>
      <c r="E206" s="47" cm="1">
        <f t="array" ref="E206">IF($I$2="Путешествия с детьми",
INDEX(GRID!$B$4:$BI$14,MATCH(E$7,GRID!$A$4:$A$14,0),MATCH(1,($U$2=GRID!$B$1:$BI$1)*(КАЛЕНДАРЬ!$AA30=GRID!$B$3:$BI$3), 0))*GRID!$B$65,
ROUNDUP(INDEX(GRID!$B$4:$BI$14,MATCH(E$7,GRID!$A$4:$A$14,0),MATCH(1,($U$2=GRID!$B$1:$BI$1)*(КАЛЕНДАРЬ!$AA30=GRID!$B$3:$BI$3),0))*GRID!$B$65*(1-GRID!$B$69),0))</f>
        <v>17974</v>
      </c>
      <c r="F206" s="48" cm="1">
        <f t="array" ref="F206">IF($I$2="Путешествия с детьми",
INDEX(GRID!$B$17:$BI$27,MATCH(E$7,GRID!$A$17:$A$27,0),MATCH(1,($U$2=GRID!$B$1:$BI$1)*(КАЛЕНДАРЬ!$AA30=GRID!$B$3:$BI$3), 0))*GRID!$B$65,
ROUNDUP(INDEX(GRID!$B$17:$BI$27,MATCH(E$7,GRID!$A$17:$A$27,0),MATCH(1,($U$2=GRID!$B$1:$BI$1)*(КАЛЕНДАРЬ!$AA30=GRID!$B$3:$BI$3), 0))*GRID!$B$65*(1-GRID!$B$69),0))</f>
        <v>20124</v>
      </c>
      <c r="G206" s="47" t="e" cm="1">
        <f t="array" ref="G206">IF($I$2="Путешествия с детьми",
INDEX(GRID!$B$4:$BI$14,MATCH(G$7,GRID!$A$4:$A$14,0),MATCH(1,($U$2=GRID!$B$1:$BI$1)*(КАЛЕНДАРЬ!$AA30=GRID!$B$3:$BI$3), 0))*GRID!$B$65,
ROUNDUP(INDEX(GRID!$B$4:$BI$14,MATCH(G$7,GRID!$A$4:$A$14,0),MATCH(1,($U$2=GRID!$B$1:$BI$1)*(КАЛЕНДАРЬ!$AA30=GRID!$B$3:$BI$3),0))*GRID!$B$65*(1-GRID!$B$69),0))</f>
        <v>#N/A</v>
      </c>
      <c r="H206" s="48" t="e" cm="1">
        <f t="array" ref="H206">IF($I$2="Путешествия с детьми",
INDEX(GRID!$B$17:$BI$27,MATCH(G$7,GRID!$A$17:$A$27,0),MATCH(1,($U$2=GRID!$B$1:$BI$1)*(КАЛЕНДАРЬ!$AA30=GRID!$B$3:$BI$3), 0))*GRID!$B$65,
ROUNDUP(INDEX(GRID!$B$17:$BI$27,MATCH(G$7,GRID!$A$17:$A$27,0),MATCH(1,($U$2=GRID!$B$1:$BI$1)*(КАЛЕНДАРЬ!$AA30=GRID!$B$3:$BI$3), 0))*GRID!$B$65*(1-GRID!$B$69),0))</f>
        <v>#N/A</v>
      </c>
      <c r="I206" s="47" t="e" cm="1">
        <f t="array" ref="I206">IF($I$2="Путешествия с детьми",
INDEX(GRID!$B$4:$BI$14,MATCH(I$7,GRID!$A$4:$A$14,0),MATCH(1,($U$2=GRID!$B$1:$BI$1)*(КАЛЕНДАРЬ!$AA30=GRID!$B$3:$BI$3), 0))*GRID!$B$65,
ROUNDUP(INDEX(GRID!$B$4:$BI$14,MATCH(I$7,GRID!$A$4:$A$14,0),MATCH(1,($U$2=GRID!$B$1:$BI$1)*(КАЛЕНДАРЬ!$AA30=GRID!$B$3:$BI$3),0))*GRID!$B$65*(1-GRID!$B$69),0))</f>
        <v>#N/A</v>
      </c>
      <c r="J206" s="48" t="e" cm="1">
        <f t="array" ref="J206">IF($I$2="Путешествия с детьми",
INDEX(GRID!$B$17:$BI$27,MATCH(I$7,GRID!$A$17:$A$27,0),MATCH(1,($U$2=GRID!$B$1:$BI$1)*(КАЛЕНДАРЬ!$AA30=GRID!$B$3:$BI$3), 0))*GRID!$B$65,
ROUNDUP(INDEX(GRID!$B$17:$BI$27,MATCH(I$7,GRID!$A$17:$A$27,0),MATCH(1,($U$2=GRID!$B$1:$BI$1)*(КАЛЕНДАРЬ!$AA30=GRID!$B$3:$BI$3), 0))*GRID!$B$65*(1-GRID!$B$69),0))</f>
        <v>#N/A</v>
      </c>
      <c r="K206" s="47" cm="1">
        <f t="array" ref="K206">IF($I$2="Путешествия с детьми",
INDEX(GRID!$B$4:$BI$14,MATCH(K$7,GRID!$A$4:$A$14,0),MATCH(1,($U$2=GRID!$B$1:$BI$1)*(КАЛЕНДАРЬ!$AA30=GRID!$B$3:$BI$3), 0))*GRID!$B$65,
ROUNDUP(INDEX(GRID!$B$4:$BI$14,MATCH(K$7,GRID!$A$4:$A$14,0),MATCH(1,($U$2=GRID!$B$1:$BI$1)*(КАЛЕНДАРЬ!$AA30=GRID!$B$3:$BI$3),0))*GRID!$B$65*(1-GRID!$B$69),0))</f>
        <v>23736</v>
      </c>
      <c r="L206" s="48" cm="1">
        <f t="array" ref="L206">IF($I$2="Путешествия с детьми",
INDEX(GRID!$B$17:$BI$27,MATCH(K$7,GRID!$A$17:$A$27,0),MATCH(1,($U$2=GRID!$B$1:$BI$1)*(КАЛЕНДАРЬ!$AA30=GRID!$B$3:$BI$3), 0))*GRID!$B$65,
ROUNDUP(INDEX(GRID!$B$17:$BI$27,MATCH(K$7,GRID!$A$17:$A$27,0),MATCH(1,($U$2=GRID!$B$1:$BI$1)*(КАЛЕНДАРЬ!$AA30=GRID!$B$3:$BI$3), 0))*GRID!$B$65*(1-GRID!$B$69),0))</f>
        <v>25886</v>
      </c>
      <c r="M206" s="47" cm="1">
        <f t="array" ref="M206">IF($I$2="Путешествия с детьми",
INDEX(GRID!$B$4:$BI$14,MATCH(M$7,GRID!$A$4:$A$14,0),MATCH(1,($U$2=GRID!$B$1:$BI$1)*(КАЛЕНДАРЬ!$AA30=GRID!$B$3:$BI$3), 0))*GRID!$B$65,
ROUNDUP(INDEX(GRID!$B$4:$BI$14,MATCH(M$7,GRID!$A$4:$A$14,0),MATCH(1,($U$2=GRID!$B$1:$BI$1)*(КАЛЕНДАРЬ!$AA30=GRID!$B$3:$BI$3),0))*GRID!$B$65*(1-GRID!$B$69),0))</f>
        <v>26058</v>
      </c>
      <c r="N206" s="48" cm="1">
        <f t="array" ref="N206">IF($I$2="Путешествия с детьми",
INDEX(GRID!$B$17:$BI$27,MATCH(M$7,GRID!$A$17:$A$27,0),MATCH(1,($U$2=GRID!$B$1:$BI$1)*(КАЛЕНДАРЬ!$AA30=GRID!$B$3:$BI$3), 0))*GRID!$B$65,
ROUNDUP(INDEX(GRID!$B$17:$BI$27,MATCH(M$7,GRID!$A$17:$A$27,0),MATCH(1,($U$2=GRID!$B$1:$BI$1)*(КАЛЕНДАРЬ!$AA30=GRID!$B$3:$BI$3), 0))*GRID!$B$65*(1-GRID!$B$69),0))</f>
        <v>28208</v>
      </c>
      <c r="O206" s="47" cm="1">
        <f t="array" ref="O206">IF($I$2="Путешествия с детьми",
INDEX(GRID!$B$4:$BI$14,MATCH(O$7,GRID!$A$4:$A$14,0),MATCH(1,($U$2=GRID!$B$1:$BI$1)*(КАЛЕНДАРЬ!$AA30=GRID!$B$3:$BI$3), 0))*GRID!$B$65,
ROUNDUP(INDEX(GRID!$B$4:$BI$14,MATCH(O$7,GRID!$A$4:$A$14,0),MATCH(1,($U$2=GRID!$B$1:$BI$1)*(КАЛЕНДАРЬ!$AA30=GRID!$B$3:$BI$3),0))*GRID!$B$65*(1-GRID!$B$69),0))</f>
        <v>32078</v>
      </c>
      <c r="P206" s="48" cm="1">
        <f t="array" ref="P206">IF($I$2="Путешествия с детьми",
INDEX(GRID!$B$17:$BI$27,MATCH(O$7,GRID!$A$17:$A$27,0),MATCH(1,($U$2=GRID!$B$1:$BI$1)*(КАЛЕНДАРЬ!$AA30=GRID!$B$3:$BI$3), 0))*GRID!$B$65,
ROUNDUP(INDEX(GRID!$B$17:$BI$27,MATCH(O$7,GRID!$A$17:$A$27,0),MATCH(1,($U$2=GRID!$B$1:$BI$1)*(КАЛЕНДАРЬ!$AA30=GRID!$B$3:$BI$3), 0))*GRID!$B$65*(1-GRID!$B$69),0))</f>
        <v>34228</v>
      </c>
      <c r="Q206" s="47" t="e" cm="1">
        <f t="array" ref="Q206">IF($I$2="Путешествия с детьми",
INDEX(GRID!$B$4:$BI$14,MATCH(Q$7,GRID!$A$4:$A$14,0),MATCH(1,($U$2=GRID!$B$1:$BI$1)*(КАЛЕНДАРЬ!$AA30=GRID!$B$3:$BI$3), 0))*GRID!$B$65,
ROUNDUP(INDEX(GRID!$B$4:$BI$14,MATCH(Q$7,GRID!$A$4:$A$14,0),MATCH(1,($U$2=GRID!$B$1:$BI$1)*(КАЛЕНДАРЬ!$AA30=GRID!$B$3:$BI$3),0))*GRID!$B$65*(1-GRID!$B$69),0))</f>
        <v>#N/A</v>
      </c>
      <c r="R206" s="48" t="e" cm="1">
        <f t="array" ref="R206">IF($I$2="Путешествия с детьми",
INDEX(GRID!$B$17:$BI$27,MATCH(Q$7,GRID!$A$17:$A$27,0),MATCH(1,($U$2=GRID!$B$1:$BI$1)*(КАЛЕНДАРЬ!$AA30=GRID!$B$3:$BI$3), 0))*GRID!$B$65,
ROUNDUP(INDEX(GRID!$B$17:$BI$27,MATCH(Q$7,GRID!$A$17:$A$27,0),MATCH(1,($U$2=GRID!$B$1:$BI$1)*(КАЛЕНДАРЬ!$AA30=GRID!$B$3:$BI$3), 0))*GRID!$B$65*(1-GRID!$B$69),0))</f>
        <v>#N/A</v>
      </c>
      <c r="S206" s="47" t="e" cm="1">
        <f t="array" ref="S206">IF($I$2="Путешествия с детьми",
INDEX(GRID!$B$4:$BI$14,MATCH(S$7,GRID!$A$4:$A$14,0),MATCH(1,($U$2=GRID!$B$1:$BI$1)*(КАЛЕНДАРЬ!$AA30=GRID!$B$3:$BI$3), 0))*GRID!$B$65,
ROUNDUP(INDEX(GRID!$B$4:$BI$14,MATCH(S$7,GRID!$A$4:$A$14,0),MATCH(1,($U$2=GRID!$B$1:$BI$1)*(КАЛЕНДАРЬ!$AA30=GRID!$B$3:$BI$3),0))*GRID!$B$65*(1-GRID!$B$69),0))</f>
        <v>#N/A</v>
      </c>
      <c r="T206" s="48" t="e" cm="1">
        <f t="array" ref="T206">IF($I$2="Путешествия с детьми",
INDEX(GRID!$B$17:$BI$27,MATCH(S$7,GRID!$A$17:$A$27,0),MATCH(1,($U$2=GRID!$B$1:$BI$1)*(КАЛЕНДАРЬ!$AA30=GRID!$B$3:$BI$3), 0))*GRID!$B$65,
ROUNDUP(INDEX(GRID!$B$17:$BI$27,MATCH(S$7,GRID!$A$17:$A$27,0),MATCH(1,($U$2=GRID!$B$1:$BI$1)*(КАЛЕНДАРЬ!$AA30=GRID!$B$3:$BI$3), 0))*GRID!$B$65*(1-GRID!$B$69),0))</f>
        <v>#N/A</v>
      </c>
      <c r="U206" s="47" cm="1">
        <f t="array" ref="U206">IF($I$2="Путешествия с детьми",
INDEX(GRID!$B$4:$BI$14,MATCH(U$7,GRID!$A$4:$A$14,0),MATCH(1,($U$2=GRID!$B$1:$BI$1)*(КАЛЕНДАРЬ!$AA30=GRID!$B$3:$BI$3), 0))*GRID!$B$65,
ROUNDUP(INDEX(GRID!$B$4:$BI$14,MATCH(U$7,GRID!$A$4:$A$14,0),MATCH(1,($U$2=GRID!$B$1:$BI$1)*(КАЛЕНДАРЬ!$AA30=GRID!$B$3:$BI$3),0))*GRID!$B$65*(1-GRID!$B$69),0))</f>
        <v>49880</v>
      </c>
      <c r="V206" s="48" cm="1">
        <f t="array" ref="V206">IF($I$2="Путешествия с детьми",
INDEX(GRID!$B$17:$BI$27,MATCH(U$7,GRID!$A$17:$A$27,0),MATCH(1,($U$2=GRID!$B$1:$BI$1)*(КАЛЕНДАРЬ!$AA30=GRID!$B$3:$BI$3), 0))*GRID!$B$65,
ROUNDUP(INDEX(GRID!$B$17:$BI$27,MATCH(U$7,GRID!$A$17:$A$27,0),MATCH(1,($U$2=GRID!$B$1:$BI$1)*(КАЛЕНДАРЬ!$AA30=GRID!$B$3:$BI$3), 0))*GRID!$B$65*(1-GRID!$B$69),0))</f>
        <v>52030</v>
      </c>
      <c r="W206" s="47" cm="1">
        <f t="array" ref="W206">IF($I$2="Путешествия с детьми",
INDEX(GRID!$B$4:$BI$14,MATCH(W$7,GRID!$A$4:$A$14,0),MATCH(1,($U$2=GRID!$B$1:$BI$1)*(КАЛЕНДАРЬ!$AA30=GRID!$B$3:$BI$3), 0))*GRID!$B$65,
ROUNDUP(INDEX(GRID!$B$4:$BI$14,MATCH(W$7,GRID!$A$4:$A$14,0),MATCH(1,($U$2=GRID!$B$1:$BI$1)*(КАЛЕНДАРЬ!$AA30=GRID!$B$3:$BI$3),0))*GRID!$B$65*(1-GRID!$B$69),0))</f>
        <v>199520</v>
      </c>
      <c r="X206" s="48" cm="1">
        <f t="array" ref="X206">IF($I$2="Путешествия с детьми",
INDEX(GRID!$B$17:$BI$27,MATCH(W$7,GRID!$A$17:$A$27,0),MATCH(1,($U$2=GRID!$B$1:$BI$1)*(КАЛЕНДАРЬ!$AA30=GRID!$B$3:$BI$3), 0))*GRID!$B$65,
ROUNDUP(INDEX(GRID!$B$17:$BI$27,MATCH(W$7,GRID!$A$17:$A$27,0),MATCH(1,($U$2=GRID!$B$1:$BI$1)*(КАЛЕНДАРЬ!$AA30=GRID!$B$3:$BI$3), 0))*GRID!$B$65*(1-GRID!$B$69),0))</f>
        <v>201670</v>
      </c>
    </row>
    <row r="207" spans="1:24" hidden="1" x14ac:dyDescent="0.2">
      <c r="A207" s="117" t="s">
        <v>48</v>
      </c>
      <c r="B207" s="117">
        <v>28</v>
      </c>
      <c r="C207" s="138" cm="1">
        <f t="array" ref="C207">IF($I$2="Путешествия с детьми",
INDEX(GRID!$B$4:$BI$14,MATCH(C$7,GRID!$A$4:$A$14,0),MATCH(1,($U$2=GRID!$B$1:$BI$1)*(КАЛЕНДАРЬ!$AA31=GRID!$B$3:$BI$3), 0))*GRID!$B$65,
ROUNDUP(INDEX(GRID!$B$4:$BI$14,MATCH(C$7,GRID!$A$4:$A$14,0),MATCH(1,($U$2=GRID!$B$1:$BI$1)*(КАЛЕНДАРЬ!$AA31=GRID!$B$3:$BI$3),0))*GRID!$B$65*(1-GRID!$B$69),0))</f>
        <v>15480</v>
      </c>
      <c r="D207" s="48" cm="1">
        <f t="array" ref="D207">IF($I$2="Путешествия с детьми",
INDEX(GRID!$B$17:$BI$27,MATCH(C$7,GRID!$A$17:$A$27,0),MATCH(1,($U$2=GRID!$B$1:$BI$1)*(КАЛЕНДАРЬ!$AA31=GRID!$B$3:$BI$3), 0))*GRID!$B$65,
ROUNDUP(INDEX(GRID!$B$17:$BI$27,MATCH(C$7,GRID!$A$17:$A$27,0),MATCH(1,($U$2=GRID!$B$1:$BI$1)*(КАЛЕНДАРЬ!$AA31=GRID!$B$3:$BI$3), 0))*GRID!$B$65*(1-GRID!$B$69),0))</f>
        <v>17630</v>
      </c>
      <c r="E207" s="47" cm="1">
        <f t="array" ref="E207">IF($I$2="Путешествия с детьми",
INDEX(GRID!$B$4:$BI$14,MATCH(E$7,GRID!$A$4:$A$14,0),MATCH(1,($U$2=GRID!$B$1:$BI$1)*(КАЛЕНДАРЬ!$AA31=GRID!$B$3:$BI$3), 0))*GRID!$B$65,
ROUNDUP(INDEX(GRID!$B$4:$BI$14,MATCH(E$7,GRID!$A$4:$A$14,0),MATCH(1,($U$2=GRID!$B$1:$BI$1)*(КАЛЕНДАРЬ!$AA31=GRID!$B$3:$BI$3),0))*GRID!$B$65*(1-GRID!$B$69),0))</f>
        <v>16942</v>
      </c>
      <c r="F207" s="48" cm="1">
        <f t="array" ref="F207">IF($I$2="Путешествия с детьми",
INDEX(GRID!$B$17:$BI$27,MATCH(E$7,GRID!$A$17:$A$27,0),MATCH(1,($U$2=GRID!$B$1:$BI$1)*(КАЛЕНДАРЬ!$AA31=GRID!$B$3:$BI$3), 0))*GRID!$B$65,
ROUNDUP(INDEX(GRID!$B$17:$BI$27,MATCH(E$7,GRID!$A$17:$A$27,0),MATCH(1,($U$2=GRID!$B$1:$BI$1)*(КАЛЕНДАРЬ!$AA31=GRID!$B$3:$BI$3), 0))*GRID!$B$65*(1-GRID!$B$69),0))</f>
        <v>19092</v>
      </c>
      <c r="G207" s="47" t="e" cm="1">
        <f t="array" ref="G207">IF($I$2="Путешествия с детьми",
INDEX(GRID!$B$4:$BI$14,MATCH(G$7,GRID!$A$4:$A$14,0),MATCH(1,($U$2=GRID!$B$1:$BI$1)*(КАЛЕНДАРЬ!$AA31=GRID!$B$3:$BI$3), 0))*GRID!$B$65,
ROUNDUP(INDEX(GRID!$B$4:$BI$14,MATCH(G$7,GRID!$A$4:$A$14,0),MATCH(1,($U$2=GRID!$B$1:$BI$1)*(КАЛЕНДАРЬ!$AA31=GRID!$B$3:$BI$3),0))*GRID!$B$65*(1-GRID!$B$69),0))</f>
        <v>#N/A</v>
      </c>
      <c r="H207" s="48" t="e" cm="1">
        <f t="array" ref="H207">IF($I$2="Путешествия с детьми",
INDEX(GRID!$B$17:$BI$27,MATCH(G$7,GRID!$A$17:$A$27,0),MATCH(1,($U$2=GRID!$B$1:$BI$1)*(КАЛЕНДАРЬ!$AA31=GRID!$B$3:$BI$3), 0))*GRID!$B$65,
ROUNDUP(INDEX(GRID!$B$17:$BI$27,MATCH(G$7,GRID!$A$17:$A$27,0),MATCH(1,($U$2=GRID!$B$1:$BI$1)*(КАЛЕНДАРЬ!$AA31=GRID!$B$3:$BI$3), 0))*GRID!$B$65*(1-GRID!$B$69),0))</f>
        <v>#N/A</v>
      </c>
      <c r="I207" s="47" t="e" cm="1">
        <f t="array" ref="I207">IF($I$2="Путешествия с детьми",
INDEX(GRID!$B$4:$BI$14,MATCH(I$7,GRID!$A$4:$A$14,0),MATCH(1,($U$2=GRID!$B$1:$BI$1)*(КАЛЕНДАРЬ!$AA31=GRID!$B$3:$BI$3), 0))*GRID!$B$65,
ROUNDUP(INDEX(GRID!$B$4:$BI$14,MATCH(I$7,GRID!$A$4:$A$14,0),MATCH(1,($U$2=GRID!$B$1:$BI$1)*(КАЛЕНДАРЬ!$AA31=GRID!$B$3:$BI$3),0))*GRID!$B$65*(1-GRID!$B$69),0))</f>
        <v>#N/A</v>
      </c>
      <c r="J207" s="48" t="e" cm="1">
        <f t="array" ref="J207">IF($I$2="Путешествия с детьми",
INDEX(GRID!$B$17:$BI$27,MATCH(I$7,GRID!$A$17:$A$27,0),MATCH(1,($U$2=GRID!$B$1:$BI$1)*(КАЛЕНДАРЬ!$AA31=GRID!$B$3:$BI$3), 0))*GRID!$B$65,
ROUNDUP(INDEX(GRID!$B$17:$BI$27,MATCH(I$7,GRID!$A$17:$A$27,0),MATCH(1,($U$2=GRID!$B$1:$BI$1)*(КАЛЕНДАРЬ!$AA31=GRID!$B$3:$BI$3), 0))*GRID!$B$65*(1-GRID!$B$69),0))</f>
        <v>#N/A</v>
      </c>
      <c r="K207" s="47" cm="1">
        <f t="array" ref="K207">IF($I$2="Путешествия с детьми",
INDEX(GRID!$B$4:$BI$14,MATCH(K$7,GRID!$A$4:$A$14,0),MATCH(1,($U$2=GRID!$B$1:$BI$1)*(КАЛЕНДАРЬ!$AA31=GRID!$B$3:$BI$3), 0))*GRID!$B$65,
ROUNDUP(INDEX(GRID!$B$4:$BI$14,MATCH(K$7,GRID!$A$4:$A$14,0),MATCH(1,($U$2=GRID!$B$1:$BI$1)*(КАЛЕНДАРЬ!$AA31=GRID!$B$3:$BI$3),0))*GRID!$B$65*(1-GRID!$B$69),0))</f>
        <v>22360</v>
      </c>
      <c r="L207" s="48" cm="1">
        <f t="array" ref="L207">IF($I$2="Путешествия с детьми",
INDEX(GRID!$B$17:$BI$27,MATCH(K$7,GRID!$A$17:$A$27,0),MATCH(1,($U$2=GRID!$B$1:$BI$1)*(КАЛЕНДАРЬ!$AA31=GRID!$B$3:$BI$3), 0))*GRID!$B$65,
ROUNDUP(INDEX(GRID!$B$17:$BI$27,MATCH(K$7,GRID!$A$17:$A$27,0),MATCH(1,($U$2=GRID!$B$1:$BI$1)*(КАЛЕНДАРЬ!$AA31=GRID!$B$3:$BI$3), 0))*GRID!$B$65*(1-GRID!$B$69),0))</f>
        <v>24510</v>
      </c>
      <c r="M207" s="47" cm="1">
        <f t="array" ref="M207">IF($I$2="Путешествия с детьми",
INDEX(GRID!$B$4:$BI$14,MATCH(M$7,GRID!$A$4:$A$14,0),MATCH(1,($U$2=GRID!$B$1:$BI$1)*(КАЛЕНДАРЬ!$AA31=GRID!$B$3:$BI$3), 0))*GRID!$B$65,
ROUNDUP(INDEX(GRID!$B$4:$BI$14,MATCH(M$7,GRID!$A$4:$A$14,0),MATCH(1,($U$2=GRID!$B$1:$BI$1)*(КАЛЕНДАРЬ!$AA31=GRID!$B$3:$BI$3),0))*GRID!$B$65*(1-GRID!$B$69),0))</f>
        <v>24510</v>
      </c>
      <c r="N207" s="48" cm="1">
        <f t="array" ref="N207">IF($I$2="Путешествия с детьми",
INDEX(GRID!$B$17:$BI$27,MATCH(M$7,GRID!$A$17:$A$27,0),MATCH(1,($U$2=GRID!$B$1:$BI$1)*(КАЛЕНДАРЬ!$AA31=GRID!$B$3:$BI$3), 0))*GRID!$B$65,
ROUNDUP(INDEX(GRID!$B$17:$BI$27,MATCH(M$7,GRID!$A$17:$A$27,0),MATCH(1,($U$2=GRID!$B$1:$BI$1)*(КАЛЕНДАРЬ!$AA31=GRID!$B$3:$BI$3), 0))*GRID!$B$65*(1-GRID!$B$69),0))</f>
        <v>26660</v>
      </c>
      <c r="O207" s="47" cm="1">
        <f t="array" ref="O207">IF($I$2="Путешествия с детьми",
INDEX(GRID!$B$4:$BI$14,MATCH(O$7,GRID!$A$4:$A$14,0),MATCH(1,($U$2=GRID!$B$1:$BI$1)*(КАЛЕНДАРЬ!$AA31=GRID!$B$3:$BI$3), 0))*GRID!$B$65,
ROUNDUP(INDEX(GRID!$B$4:$BI$14,MATCH(O$7,GRID!$A$4:$A$14,0),MATCH(1,($U$2=GRID!$B$1:$BI$1)*(КАЛЕНДАРЬ!$AA31=GRID!$B$3:$BI$3),0))*GRID!$B$65*(1-GRID!$B$69),0))</f>
        <v>30444</v>
      </c>
      <c r="P207" s="48" cm="1">
        <f t="array" ref="P207">IF($I$2="Путешествия с детьми",
INDEX(GRID!$B$17:$BI$27,MATCH(O$7,GRID!$A$17:$A$27,0),MATCH(1,($U$2=GRID!$B$1:$BI$1)*(КАЛЕНДАРЬ!$AA31=GRID!$B$3:$BI$3), 0))*GRID!$B$65,
ROUNDUP(INDEX(GRID!$B$17:$BI$27,MATCH(O$7,GRID!$A$17:$A$27,0),MATCH(1,($U$2=GRID!$B$1:$BI$1)*(КАЛЕНДАРЬ!$AA31=GRID!$B$3:$BI$3), 0))*GRID!$B$65*(1-GRID!$B$69),0))</f>
        <v>32594</v>
      </c>
      <c r="Q207" s="47" t="e" cm="1">
        <f t="array" ref="Q207">IF($I$2="Путешествия с детьми",
INDEX(GRID!$B$4:$BI$14,MATCH(Q$7,GRID!$A$4:$A$14,0),MATCH(1,($U$2=GRID!$B$1:$BI$1)*(КАЛЕНДАРЬ!$AA31=GRID!$B$3:$BI$3), 0))*GRID!$B$65,
ROUNDUP(INDEX(GRID!$B$4:$BI$14,MATCH(Q$7,GRID!$A$4:$A$14,0),MATCH(1,($U$2=GRID!$B$1:$BI$1)*(КАЛЕНДАРЬ!$AA31=GRID!$B$3:$BI$3),0))*GRID!$B$65*(1-GRID!$B$69),0))</f>
        <v>#N/A</v>
      </c>
      <c r="R207" s="48" t="e" cm="1">
        <f t="array" ref="R207">IF($I$2="Путешествия с детьми",
INDEX(GRID!$B$17:$BI$27,MATCH(Q$7,GRID!$A$17:$A$27,0),MATCH(1,($U$2=GRID!$B$1:$BI$1)*(КАЛЕНДАРЬ!$AA31=GRID!$B$3:$BI$3), 0))*GRID!$B$65,
ROUNDUP(INDEX(GRID!$B$17:$BI$27,MATCH(Q$7,GRID!$A$17:$A$27,0),MATCH(1,($U$2=GRID!$B$1:$BI$1)*(КАЛЕНДАРЬ!$AA31=GRID!$B$3:$BI$3), 0))*GRID!$B$65*(1-GRID!$B$69),0))</f>
        <v>#N/A</v>
      </c>
      <c r="S207" s="47" t="e" cm="1">
        <f t="array" ref="S207">IF($I$2="Путешествия с детьми",
INDEX(GRID!$B$4:$BI$14,MATCH(S$7,GRID!$A$4:$A$14,0),MATCH(1,($U$2=GRID!$B$1:$BI$1)*(КАЛЕНДАРЬ!$AA31=GRID!$B$3:$BI$3), 0))*GRID!$B$65,
ROUNDUP(INDEX(GRID!$B$4:$BI$14,MATCH(S$7,GRID!$A$4:$A$14,0),MATCH(1,($U$2=GRID!$B$1:$BI$1)*(КАЛЕНДАРЬ!$AA31=GRID!$B$3:$BI$3),0))*GRID!$B$65*(1-GRID!$B$69),0))</f>
        <v>#N/A</v>
      </c>
      <c r="T207" s="48" t="e" cm="1">
        <f t="array" ref="T207">IF($I$2="Путешествия с детьми",
INDEX(GRID!$B$17:$BI$27,MATCH(S$7,GRID!$A$17:$A$27,0),MATCH(1,($U$2=GRID!$B$1:$BI$1)*(КАЛЕНДАРЬ!$AA31=GRID!$B$3:$BI$3), 0))*GRID!$B$65,
ROUNDUP(INDEX(GRID!$B$17:$BI$27,MATCH(S$7,GRID!$A$17:$A$27,0),MATCH(1,($U$2=GRID!$B$1:$BI$1)*(КАЛЕНДАРЬ!$AA31=GRID!$B$3:$BI$3), 0))*GRID!$B$65*(1-GRID!$B$69),0))</f>
        <v>#N/A</v>
      </c>
      <c r="U207" s="47" cm="1">
        <f t="array" ref="U207">IF($I$2="Путешествия с детьми",
INDEX(GRID!$B$4:$BI$14,MATCH(U$7,GRID!$A$4:$A$14,0),MATCH(1,($U$2=GRID!$B$1:$BI$1)*(КАЛЕНДАРЬ!$AA31=GRID!$B$3:$BI$3), 0))*GRID!$B$65,
ROUNDUP(INDEX(GRID!$B$4:$BI$14,MATCH(U$7,GRID!$A$4:$A$14,0),MATCH(1,($U$2=GRID!$B$1:$BI$1)*(КАЛЕНДАРЬ!$AA31=GRID!$B$3:$BI$3),0))*GRID!$B$65*(1-GRID!$B$69),0))</f>
        <v>47300</v>
      </c>
      <c r="V207" s="48" cm="1">
        <f t="array" ref="V207">IF($I$2="Путешествия с детьми",
INDEX(GRID!$B$17:$BI$27,MATCH(U$7,GRID!$A$17:$A$27,0),MATCH(1,($U$2=GRID!$B$1:$BI$1)*(КАЛЕНДАРЬ!$AA31=GRID!$B$3:$BI$3), 0))*GRID!$B$65,
ROUNDUP(INDEX(GRID!$B$17:$BI$27,MATCH(U$7,GRID!$A$17:$A$27,0),MATCH(1,($U$2=GRID!$B$1:$BI$1)*(КАЛЕНДАРЬ!$AA31=GRID!$B$3:$BI$3), 0))*GRID!$B$65*(1-GRID!$B$69),0))</f>
        <v>49450</v>
      </c>
      <c r="W207" s="47" cm="1">
        <f t="array" ref="W207">IF($I$2="Путешествия с детьми",
INDEX(GRID!$B$4:$BI$14,MATCH(W$7,GRID!$A$4:$A$14,0),MATCH(1,($U$2=GRID!$B$1:$BI$1)*(КАЛЕНДАРЬ!$AA31=GRID!$B$3:$BI$3), 0))*GRID!$B$65,
ROUNDUP(INDEX(GRID!$B$4:$BI$14,MATCH(W$7,GRID!$A$4:$A$14,0),MATCH(1,($U$2=GRID!$B$1:$BI$1)*(КАЛЕНДАРЬ!$AA31=GRID!$B$3:$BI$3),0))*GRID!$B$65*(1-GRID!$B$69),0))</f>
        <v>191780</v>
      </c>
      <c r="X207" s="48" cm="1">
        <f t="array" ref="X207">IF($I$2="Путешествия с детьми",
INDEX(GRID!$B$17:$BI$27,MATCH(W$7,GRID!$A$17:$A$27,0),MATCH(1,($U$2=GRID!$B$1:$BI$1)*(КАЛЕНДАРЬ!$AA31=GRID!$B$3:$BI$3), 0))*GRID!$B$65,
ROUNDUP(INDEX(GRID!$B$17:$BI$27,MATCH(W$7,GRID!$A$17:$A$27,0),MATCH(1,($U$2=GRID!$B$1:$BI$1)*(КАЛЕНДАРЬ!$AA31=GRID!$B$3:$BI$3), 0))*GRID!$B$65*(1-GRID!$B$69),0))</f>
        <v>193930</v>
      </c>
    </row>
    <row r="208" spans="1:24" hidden="1" x14ac:dyDescent="0.2">
      <c r="A208" s="117" t="s">
        <v>42</v>
      </c>
      <c r="B208" s="117">
        <v>29</v>
      </c>
      <c r="C208" s="138" cm="1">
        <f t="array" ref="C208">IF($I$2="Путешествия с детьми",
INDEX(GRID!$B$4:$BI$14,MATCH(C$7,GRID!$A$4:$A$14,0),MATCH(1,($U$2=GRID!$B$1:$BI$1)*(КАЛЕНДАРЬ!$AA32=GRID!$B$3:$BI$3), 0))*GRID!$B$65,
ROUNDUP(INDEX(GRID!$B$4:$BI$14,MATCH(C$7,GRID!$A$4:$A$14,0),MATCH(1,($U$2=GRID!$B$1:$BI$1)*(КАЛЕНДАРЬ!$AA32=GRID!$B$3:$BI$3),0))*GRID!$B$65*(1-GRID!$B$69),0))</f>
        <v>15480</v>
      </c>
      <c r="D208" s="48" cm="1">
        <f t="array" ref="D208">IF($I$2="Путешествия с детьми",
INDEX(GRID!$B$17:$BI$27,MATCH(C$7,GRID!$A$17:$A$27,0),MATCH(1,($U$2=GRID!$B$1:$BI$1)*(КАЛЕНДАРЬ!$AA32=GRID!$B$3:$BI$3), 0))*GRID!$B$65,
ROUNDUP(INDEX(GRID!$B$17:$BI$27,MATCH(C$7,GRID!$A$17:$A$27,0),MATCH(1,($U$2=GRID!$B$1:$BI$1)*(КАЛЕНДАРЬ!$AA32=GRID!$B$3:$BI$3), 0))*GRID!$B$65*(1-GRID!$B$69),0))</f>
        <v>17630</v>
      </c>
      <c r="E208" s="47" cm="1">
        <f t="array" ref="E208">IF($I$2="Путешествия с детьми",
INDEX(GRID!$B$4:$BI$14,MATCH(E$7,GRID!$A$4:$A$14,0),MATCH(1,($U$2=GRID!$B$1:$BI$1)*(КАЛЕНДАРЬ!$AA32=GRID!$B$3:$BI$3), 0))*GRID!$B$65,
ROUNDUP(INDEX(GRID!$B$4:$BI$14,MATCH(E$7,GRID!$A$4:$A$14,0),MATCH(1,($U$2=GRID!$B$1:$BI$1)*(КАЛЕНДАРЬ!$AA32=GRID!$B$3:$BI$3),0))*GRID!$B$65*(1-GRID!$B$69),0))</f>
        <v>16942</v>
      </c>
      <c r="F208" s="48" cm="1">
        <f t="array" ref="F208">IF($I$2="Путешествия с детьми",
INDEX(GRID!$B$17:$BI$27,MATCH(E$7,GRID!$A$17:$A$27,0),MATCH(1,($U$2=GRID!$B$1:$BI$1)*(КАЛЕНДАРЬ!$AA32=GRID!$B$3:$BI$3), 0))*GRID!$B$65,
ROUNDUP(INDEX(GRID!$B$17:$BI$27,MATCH(E$7,GRID!$A$17:$A$27,0),MATCH(1,($U$2=GRID!$B$1:$BI$1)*(КАЛЕНДАРЬ!$AA32=GRID!$B$3:$BI$3), 0))*GRID!$B$65*(1-GRID!$B$69),0))</f>
        <v>19092</v>
      </c>
      <c r="G208" s="47" t="e" cm="1">
        <f t="array" ref="G208">IF($I$2="Путешествия с детьми",
INDEX(GRID!$B$4:$BI$14,MATCH(G$7,GRID!$A$4:$A$14,0),MATCH(1,($U$2=GRID!$B$1:$BI$1)*(КАЛЕНДАРЬ!$AA32=GRID!$B$3:$BI$3), 0))*GRID!$B$65,
ROUNDUP(INDEX(GRID!$B$4:$BI$14,MATCH(G$7,GRID!$A$4:$A$14,0),MATCH(1,($U$2=GRID!$B$1:$BI$1)*(КАЛЕНДАРЬ!$AA32=GRID!$B$3:$BI$3),0))*GRID!$B$65*(1-GRID!$B$69),0))</f>
        <v>#N/A</v>
      </c>
      <c r="H208" s="48" t="e" cm="1">
        <f t="array" ref="H208">IF($I$2="Путешествия с детьми",
INDEX(GRID!$B$17:$BI$27,MATCH(G$7,GRID!$A$17:$A$27,0),MATCH(1,($U$2=GRID!$B$1:$BI$1)*(КАЛЕНДАРЬ!$AA32=GRID!$B$3:$BI$3), 0))*GRID!$B$65,
ROUNDUP(INDEX(GRID!$B$17:$BI$27,MATCH(G$7,GRID!$A$17:$A$27,0),MATCH(1,($U$2=GRID!$B$1:$BI$1)*(КАЛЕНДАРЬ!$AA32=GRID!$B$3:$BI$3), 0))*GRID!$B$65*(1-GRID!$B$69),0))</f>
        <v>#N/A</v>
      </c>
      <c r="I208" s="47" t="e" cm="1">
        <f t="array" ref="I208">IF($I$2="Путешествия с детьми",
INDEX(GRID!$B$4:$BI$14,MATCH(I$7,GRID!$A$4:$A$14,0),MATCH(1,($U$2=GRID!$B$1:$BI$1)*(КАЛЕНДАРЬ!$AA32=GRID!$B$3:$BI$3), 0))*GRID!$B$65,
ROUNDUP(INDEX(GRID!$B$4:$BI$14,MATCH(I$7,GRID!$A$4:$A$14,0),MATCH(1,($U$2=GRID!$B$1:$BI$1)*(КАЛЕНДАРЬ!$AA32=GRID!$B$3:$BI$3),0))*GRID!$B$65*(1-GRID!$B$69),0))</f>
        <v>#N/A</v>
      </c>
      <c r="J208" s="48" t="e" cm="1">
        <f t="array" ref="J208">IF($I$2="Путешествия с детьми",
INDEX(GRID!$B$17:$BI$27,MATCH(I$7,GRID!$A$17:$A$27,0),MATCH(1,($U$2=GRID!$B$1:$BI$1)*(КАЛЕНДАРЬ!$AA32=GRID!$B$3:$BI$3), 0))*GRID!$B$65,
ROUNDUP(INDEX(GRID!$B$17:$BI$27,MATCH(I$7,GRID!$A$17:$A$27,0),MATCH(1,($U$2=GRID!$B$1:$BI$1)*(КАЛЕНДАРЬ!$AA32=GRID!$B$3:$BI$3), 0))*GRID!$B$65*(1-GRID!$B$69),0))</f>
        <v>#N/A</v>
      </c>
      <c r="K208" s="47" cm="1">
        <f t="array" ref="K208">IF($I$2="Путешествия с детьми",
INDEX(GRID!$B$4:$BI$14,MATCH(K$7,GRID!$A$4:$A$14,0),MATCH(1,($U$2=GRID!$B$1:$BI$1)*(КАЛЕНДАРЬ!$AA32=GRID!$B$3:$BI$3), 0))*GRID!$B$65,
ROUNDUP(INDEX(GRID!$B$4:$BI$14,MATCH(K$7,GRID!$A$4:$A$14,0),MATCH(1,($U$2=GRID!$B$1:$BI$1)*(КАЛЕНДАРЬ!$AA32=GRID!$B$3:$BI$3),0))*GRID!$B$65*(1-GRID!$B$69),0))</f>
        <v>22360</v>
      </c>
      <c r="L208" s="48" cm="1">
        <f t="array" ref="L208">IF($I$2="Путешествия с детьми",
INDEX(GRID!$B$17:$BI$27,MATCH(K$7,GRID!$A$17:$A$27,0),MATCH(1,($U$2=GRID!$B$1:$BI$1)*(КАЛЕНДАРЬ!$AA32=GRID!$B$3:$BI$3), 0))*GRID!$B$65,
ROUNDUP(INDEX(GRID!$B$17:$BI$27,MATCH(K$7,GRID!$A$17:$A$27,0),MATCH(1,($U$2=GRID!$B$1:$BI$1)*(КАЛЕНДАРЬ!$AA32=GRID!$B$3:$BI$3), 0))*GRID!$B$65*(1-GRID!$B$69),0))</f>
        <v>24510</v>
      </c>
      <c r="M208" s="47" cm="1">
        <f t="array" ref="M208">IF($I$2="Путешествия с детьми",
INDEX(GRID!$B$4:$BI$14,MATCH(M$7,GRID!$A$4:$A$14,0),MATCH(1,($U$2=GRID!$B$1:$BI$1)*(КАЛЕНДАРЬ!$AA32=GRID!$B$3:$BI$3), 0))*GRID!$B$65,
ROUNDUP(INDEX(GRID!$B$4:$BI$14,MATCH(M$7,GRID!$A$4:$A$14,0),MATCH(1,($U$2=GRID!$B$1:$BI$1)*(КАЛЕНДАРЬ!$AA32=GRID!$B$3:$BI$3),0))*GRID!$B$65*(1-GRID!$B$69),0))</f>
        <v>24510</v>
      </c>
      <c r="N208" s="48" cm="1">
        <f t="array" ref="N208">IF($I$2="Путешествия с детьми",
INDEX(GRID!$B$17:$BI$27,MATCH(M$7,GRID!$A$17:$A$27,0),MATCH(1,($U$2=GRID!$B$1:$BI$1)*(КАЛЕНДАРЬ!$AA32=GRID!$B$3:$BI$3), 0))*GRID!$B$65,
ROUNDUP(INDEX(GRID!$B$17:$BI$27,MATCH(M$7,GRID!$A$17:$A$27,0),MATCH(1,($U$2=GRID!$B$1:$BI$1)*(КАЛЕНДАРЬ!$AA32=GRID!$B$3:$BI$3), 0))*GRID!$B$65*(1-GRID!$B$69),0))</f>
        <v>26660</v>
      </c>
      <c r="O208" s="47" cm="1">
        <f t="array" ref="O208">IF($I$2="Путешествия с детьми",
INDEX(GRID!$B$4:$BI$14,MATCH(O$7,GRID!$A$4:$A$14,0),MATCH(1,($U$2=GRID!$B$1:$BI$1)*(КАЛЕНДАРЬ!$AA32=GRID!$B$3:$BI$3), 0))*GRID!$B$65,
ROUNDUP(INDEX(GRID!$B$4:$BI$14,MATCH(O$7,GRID!$A$4:$A$14,0),MATCH(1,($U$2=GRID!$B$1:$BI$1)*(КАЛЕНДАРЬ!$AA32=GRID!$B$3:$BI$3),0))*GRID!$B$65*(1-GRID!$B$69),0))</f>
        <v>30444</v>
      </c>
      <c r="P208" s="48" cm="1">
        <f t="array" ref="P208">IF($I$2="Путешествия с детьми",
INDEX(GRID!$B$17:$BI$27,MATCH(O$7,GRID!$A$17:$A$27,0),MATCH(1,($U$2=GRID!$B$1:$BI$1)*(КАЛЕНДАРЬ!$AA32=GRID!$B$3:$BI$3), 0))*GRID!$B$65,
ROUNDUP(INDEX(GRID!$B$17:$BI$27,MATCH(O$7,GRID!$A$17:$A$27,0),MATCH(1,($U$2=GRID!$B$1:$BI$1)*(КАЛЕНДАРЬ!$AA32=GRID!$B$3:$BI$3), 0))*GRID!$B$65*(1-GRID!$B$69),0))</f>
        <v>32594</v>
      </c>
      <c r="Q208" s="47" t="e" cm="1">
        <f t="array" ref="Q208">IF($I$2="Путешествия с детьми",
INDEX(GRID!$B$4:$BI$14,MATCH(Q$7,GRID!$A$4:$A$14,0),MATCH(1,($U$2=GRID!$B$1:$BI$1)*(КАЛЕНДАРЬ!$AA32=GRID!$B$3:$BI$3), 0))*GRID!$B$65,
ROUNDUP(INDEX(GRID!$B$4:$BI$14,MATCH(Q$7,GRID!$A$4:$A$14,0),MATCH(1,($U$2=GRID!$B$1:$BI$1)*(КАЛЕНДАРЬ!$AA32=GRID!$B$3:$BI$3),0))*GRID!$B$65*(1-GRID!$B$69),0))</f>
        <v>#N/A</v>
      </c>
      <c r="R208" s="48" t="e" cm="1">
        <f t="array" ref="R208">IF($I$2="Путешествия с детьми",
INDEX(GRID!$B$17:$BI$27,MATCH(Q$7,GRID!$A$17:$A$27,0),MATCH(1,($U$2=GRID!$B$1:$BI$1)*(КАЛЕНДАРЬ!$AA32=GRID!$B$3:$BI$3), 0))*GRID!$B$65,
ROUNDUP(INDEX(GRID!$B$17:$BI$27,MATCH(Q$7,GRID!$A$17:$A$27,0),MATCH(1,($U$2=GRID!$B$1:$BI$1)*(КАЛЕНДАРЬ!$AA32=GRID!$B$3:$BI$3), 0))*GRID!$B$65*(1-GRID!$B$69),0))</f>
        <v>#N/A</v>
      </c>
      <c r="S208" s="47" t="e" cm="1">
        <f t="array" ref="S208">IF($I$2="Путешествия с детьми",
INDEX(GRID!$B$4:$BI$14,MATCH(S$7,GRID!$A$4:$A$14,0),MATCH(1,($U$2=GRID!$B$1:$BI$1)*(КАЛЕНДАРЬ!$AA32=GRID!$B$3:$BI$3), 0))*GRID!$B$65,
ROUNDUP(INDEX(GRID!$B$4:$BI$14,MATCH(S$7,GRID!$A$4:$A$14,0),MATCH(1,($U$2=GRID!$B$1:$BI$1)*(КАЛЕНДАРЬ!$AA32=GRID!$B$3:$BI$3),0))*GRID!$B$65*(1-GRID!$B$69),0))</f>
        <v>#N/A</v>
      </c>
      <c r="T208" s="48" t="e" cm="1">
        <f t="array" ref="T208">IF($I$2="Путешествия с детьми",
INDEX(GRID!$B$17:$BI$27,MATCH(S$7,GRID!$A$17:$A$27,0),MATCH(1,($U$2=GRID!$B$1:$BI$1)*(КАЛЕНДАРЬ!$AA32=GRID!$B$3:$BI$3), 0))*GRID!$B$65,
ROUNDUP(INDEX(GRID!$B$17:$BI$27,MATCH(S$7,GRID!$A$17:$A$27,0),MATCH(1,($U$2=GRID!$B$1:$BI$1)*(КАЛЕНДАРЬ!$AA32=GRID!$B$3:$BI$3), 0))*GRID!$B$65*(1-GRID!$B$69),0))</f>
        <v>#N/A</v>
      </c>
      <c r="U208" s="47" cm="1">
        <f t="array" ref="U208">IF($I$2="Путешествия с детьми",
INDEX(GRID!$B$4:$BI$14,MATCH(U$7,GRID!$A$4:$A$14,0),MATCH(1,($U$2=GRID!$B$1:$BI$1)*(КАЛЕНДАРЬ!$AA32=GRID!$B$3:$BI$3), 0))*GRID!$B$65,
ROUNDUP(INDEX(GRID!$B$4:$BI$14,MATCH(U$7,GRID!$A$4:$A$14,0),MATCH(1,($U$2=GRID!$B$1:$BI$1)*(КАЛЕНДАРЬ!$AA32=GRID!$B$3:$BI$3),0))*GRID!$B$65*(1-GRID!$B$69),0))</f>
        <v>47300</v>
      </c>
      <c r="V208" s="48" cm="1">
        <f t="array" ref="V208">IF($I$2="Путешествия с детьми",
INDEX(GRID!$B$17:$BI$27,MATCH(U$7,GRID!$A$17:$A$27,0),MATCH(1,($U$2=GRID!$B$1:$BI$1)*(КАЛЕНДАРЬ!$AA32=GRID!$B$3:$BI$3), 0))*GRID!$B$65,
ROUNDUP(INDEX(GRID!$B$17:$BI$27,MATCH(U$7,GRID!$A$17:$A$27,0),MATCH(1,($U$2=GRID!$B$1:$BI$1)*(КАЛЕНДАРЬ!$AA32=GRID!$B$3:$BI$3), 0))*GRID!$B$65*(1-GRID!$B$69),0))</f>
        <v>49450</v>
      </c>
      <c r="W208" s="47" cm="1">
        <f t="array" ref="W208">IF($I$2="Путешествия с детьми",
INDEX(GRID!$B$4:$BI$14,MATCH(W$7,GRID!$A$4:$A$14,0),MATCH(1,($U$2=GRID!$B$1:$BI$1)*(КАЛЕНДАРЬ!$AA32=GRID!$B$3:$BI$3), 0))*GRID!$B$65,
ROUNDUP(INDEX(GRID!$B$4:$BI$14,MATCH(W$7,GRID!$A$4:$A$14,0),MATCH(1,($U$2=GRID!$B$1:$BI$1)*(КАЛЕНДАРЬ!$AA32=GRID!$B$3:$BI$3),0))*GRID!$B$65*(1-GRID!$B$69),0))</f>
        <v>191780</v>
      </c>
      <c r="X208" s="48" cm="1">
        <f t="array" ref="X208">IF($I$2="Путешествия с детьми",
INDEX(GRID!$B$17:$BI$27,MATCH(W$7,GRID!$A$17:$A$27,0),MATCH(1,($U$2=GRID!$B$1:$BI$1)*(КАЛЕНДАРЬ!$AA32=GRID!$B$3:$BI$3), 0))*GRID!$B$65,
ROUNDUP(INDEX(GRID!$B$17:$BI$27,MATCH(W$7,GRID!$A$17:$A$27,0),MATCH(1,($U$2=GRID!$B$1:$BI$1)*(КАЛЕНДАРЬ!$AA32=GRID!$B$3:$BI$3), 0))*GRID!$B$65*(1-GRID!$B$69),0))</f>
        <v>193930</v>
      </c>
    </row>
    <row r="209" spans="1:24" hidden="1" x14ac:dyDescent="0.2">
      <c r="A209" s="117" t="s">
        <v>43</v>
      </c>
      <c r="B209" s="117">
        <v>30</v>
      </c>
      <c r="C209" s="138" cm="1">
        <f t="array" ref="C209">IF($I$2="Путешествия с детьми",
INDEX(GRID!$B$4:$BI$14,MATCH(C$7,GRID!$A$4:$A$14,0),MATCH(1,($U$2=GRID!$B$1:$BI$1)*(КАЛЕНДАРЬ!$AA33=GRID!$B$3:$BI$3), 0))*GRID!$B$65,
ROUNDUP(INDEX(GRID!$B$4:$BI$14,MATCH(C$7,GRID!$A$4:$A$14,0),MATCH(1,($U$2=GRID!$B$1:$BI$1)*(КАЛЕНДАРЬ!$AA33=GRID!$B$3:$BI$3),0))*GRID!$B$65*(1-GRID!$B$69),0))</f>
        <v>15480</v>
      </c>
      <c r="D209" s="48" cm="1">
        <f t="array" ref="D209">IF($I$2="Путешествия с детьми",
INDEX(GRID!$B$17:$BI$27,MATCH(C$7,GRID!$A$17:$A$27,0),MATCH(1,($U$2=GRID!$B$1:$BI$1)*(КАЛЕНДАРЬ!$AA33=GRID!$B$3:$BI$3), 0))*GRID!$B$65,
ROUNDUP(INDEX(GRID!$B$17:$BI$27,MATCH(C$7,GRID!$A$17:$A$27,0),MATCH(1,($U$2=GRID!$B$1:$BI$1)*(КАЛЕНДАРЬ!$AA33=GRID!$B$3:$BI$3), 0))*GRID!$B$65*(1-GRID!$B$69),0))</f>
        <v>17630</v>
      </c>
      <c r="E209" s="47" cm="1">
        <f t="array" ref="E209">IF($I$2="Путешествия с детьми",
INDEX(GRID!$B$4:$BI$14,MATCH(E$7,GRID!$A$4:$A$14,0),MATCH(1,($U$2=GRID!$B$1:$BI$1)*(КАЛЕНДАРЬ!$AA33=GRID!$B$3:$BI$3), 0))*GRID!$B$65,
ROUNDUP(INDEX(GRID!$B$4:$BI$14,MATCH(E$7,GRID!$A$4:$A$14,0),MATCH(1,($U$2=GRID!$B$1:$BI$1)*(КАЛЕНДАРЬ!$AA33=GRID!$B$3:$BI$3),0))*GRID!$B$65*(1-GRID!$B$69),0))</f>
        <v>16942</v>
      </c>
      <c r="F209" s="48" cm="1">
        <f t="array" ref="F209">IF($I$2="Путешествия с детьми",
INDEX(GRID!$B$17:$BI$27,MATCH(E$7,GRID!$A$17:$A$27,0),MATCH(1,($U$2=GRID!$B$1:$BI$1)*(КАЛЕНДАРЬ!$AA33=GRID!$B$3:$BI$3), 0))*GRID!$B$65,
ROUNDUP(INDEX(GRID!$B$17:$BI$27,MATCH(E$7,GRID!$A$17:$A$27,0),MATCH(1,($U$2=GRID!$B$1:$BI$1)*(КАЛЕНДАРЬ!$AA33=GRID!$B$3:$BI$3), 0))*GRID!$B$65*(1-GRID!$B$69),0))</f>
        <v>19092</v>
      </c>
      <c r="G209" s="47" t="e" cm="1">
        <f t="array" ref="G209">IF($I$2="Путешествия с детьми",
INDEX(GRID!$B$4:$BI$14,MATCH(G$7,GRID!$A$4:$A$14,0),MATCH(1,($U$2=GRID!$B$1:$BI$1)*(КАЛЕНДАРЬ!$AA33=GRID!$B$3:$BI$3), 0))*GRID!$B$65,
ROUNDUP(INDEX(GRID!$B$4:$BI$14,MATCH(G$7,GRID!$A$4:$A$14,0),MATCH(1,($U$2=GRID!$B$1:$BI$1)*(КАЛЕНДАРЬ!$AA33=GRID!$B$3:$BI$3),0))*GRID!$B$65*(1-GRID!$B$69),0))</f>
        <v>#N/A</v>
      </c>
      <c r="H209" s="48" t="e" cm="1">
        <f t="array" ref="H209">IF($I$2="Путешествия с детьми",
INDEX(GRID!$B$17:$BI$27,MATCH(G$7,GRID!$A$17:$A$27,0),MATCH(1,($U$2=GRID!$B$1:$BI$1)*(КАЛЕНДАРЬ!$AA33=GRID!$B$3:$BI$3), 0))*GRID!$B$65,
ROUNDUP(INDEX(GRID!$B$17:$BI$27,MATCH(G$7,GRID!$A$17:$A$27,0),MATCH(1,($U$2=GRID!$B$1:$BI$1)*(КАЛЕНДАРЬ!$AA33=GRID!$B$3:$BI$3), 0))*GRID!$B$65*(1-GRID!$B$69),0))</f>
        <v>#N/A</v>
      </c>
      <c r="I209" s="47" t="e" cm="1">
        <f t="array" ref="I209">IF($I$2="Путешествия с детьми",
INDEX(GRID!$B$4:$BI$14,MATCH(I$7,GRID!$A$4:$A$14,0),MATCH(1,($U$2=GRID!$B$1:$BI$1)*(КАЛЕНДАРЬ!$AA33=GRID!$B$3:$BI$3), 0))*GRID!$B$65,
ROUNDUP(INDEX(GRID!$B$4:$BI$14,MATCH(I$7,GRID!$A$4:$A$14,0),MATCH(1,($U$2=GRID!$B$1:$BI$1)*(КАЛЕНДАРЬ!$AA33=GRID!$B$3:$BI$3),0))*GRID!$B$65*(1-GRID!$B$69),0))</f>
        <v>#N/A</v>
      </c>
      <c r="J209" s="48" t="e" cm="1">
        <f t="array" ref="J209">IF($I$2="Путешествия с детьми",
INDEX(GRID!$B$17:$BI$27,MATCH(I$7,GRID!$A$17:$A$27,0),MATCH(1,($U$2=GRID!$B$1:$BI$1)*(КАЛЕНДАРЬ!$AA33=GRID!$B$3:$BI$3), 0))*GRID!$B$65,
ROUNDUP(INDEX(GRID!$B$17:$BI$27,MATCH(I$7,GRID!$A$17:$A$27,0),MATCH(1,($U$2=GRID!$B$1:$BI$1)*(КАЛЕНДАРЬ!$AA33=GRID!$B$3:$BI$3), 0))*GRID!$B$65*(1-GRID!$B$69),0))</f>
        <v>#N/A</v>
      </c>
      <c r="K209" s="47" cm="1">
        <f t="array" ref="K209">IF($I$2="Путешествия с детьми",
INDEX(GRID!$B$4:$BI$14,MATCH(K$7,GRID!$A$4:$A$14,0),MATCH(1,($U$2=GRID!$B$1:$BI$1)*(КАЛЕНДАРЬ!$AA33=GRID!$B$3:$BI$3), 0))*GRID!$B$65,
ROUNDUP(INDEX(GRID!$B$4:$BI$14,MATCH(K$7,GRID!$A$4:$A$14,0),MATCH(1,($U$2=GRID!$B$1:$BI$1)*(КАЛЕНДАРЬ!$AA33=GRID!$B$3:$BI$3),0))*GRID!$B$65*(1-GRID!$B$69),0))</f>
        <v>22360</v>
      </c>
      <c r="L209" s="48" cm="1">
        <f t="array" ref="L209">IF($I$2="Путешествия с детьми",
INDEX(GRID!$B$17:$BI$27,MATCH(K$7,GRID!$A$17:$A$27,0),MATCH(1,($U$2=GRID!$B$1:$BI$1)*(КАЛЕНДАРЬ!$AA33=GRID!$B$3:$BI$3), 0))*GRID!$B$65,
ROUNDUP(INDEX(GRID!$B$17:$BI$27,MATCH(K$7,GRID!$A$17:$A$27,0),MATCH(1,($U$2=GRID!$B$1:$BI$1)*(КАЛЕНДАРЬ!$AA33=GRID!$B$3:$BI$3), 0))*GRID!$B$65*(1-GRID!$B$69),0))</f>
        <v>24510</v>
      </c>
      <c r="M209" s="47" cm="1">
        <f t="array" ref="M209">IF($I$2="Путешествия с детьми",
INDEX(GRID!$B$4:$BI$14,MATCH(M$7,GRID!$A$4:$A$14,0),MATCH(1,($U$2=GRID!$B$1:$BI$1)*(КАЛЕНДАРЬ!$AA33=GRID!$B$3:$BI$3), 0))*GRID!$B$65,
ROUNDUP(INDEX(GRID!$B$4:$BI$14,MATCH(M$7,GRID!$A$4:$A$14,0),MATCH(1,($U$2=GRID!$B$1:$BI$1)*(КАЛЕНДАРЬ!$AA33=GRID!$B$3:$BI$3),0))*GRID!$B$65*(1-GRID!$B$69),0))</f>
        <v>24510</v>
      </c>
      <c r="N209" s="48" cm="1">
        <f t="array" ref="N209">IF($I$2="Путешествия с детьми",
INDEX(GRID!$B$17:$BI$27,MATCH(M$7,GRID!$A$17:$A$27,0),MATCH(1,($U$2=GRID!$B$1:$BI$1)*(КАЛЕНДАРЬ!$AA33=GRID!$B$3:$BI$3), 0))*GRID!$B$65,
ROUNDUP(INDEX(GRID!$B$17:$BI$27,MATCH(M$7,GRID!$A$17:$A$27,0),MATCH(1,($U$2=GRID!$B$1:$BI$1)*(КАЛЕНДАРЬ!$AA33=GRID!$B$3:$BI$3), 0))*GRID!$B$65*(1-GRID!$B$69),0))</f>
        <v>26660</v>
      </c>
      <c r="O209" s="47" cm="1">
        <f t="array" ref="O209">IF($I$2="Путешествия с детьми",
INDEX(GRID!$B$4:$BI$14,MATCH(O$7,GRID!$A$4:$A$14,0),MATCH(1,($U$2=GRID!$B$1:$BI$1)*(КАЛЕНДАРЬ!$AA33=GRID!$B$3:$BI$3), 0))*GRID!$B$65,
ROUNDUP(INDEX(GRID!$B$4:$BI$14,MATCH(O$7,GRID!$A$4:$A$14,0),MATCH(1,($U$2=GRID!$B$1:$BI$1)*(КАЛЕНДАРЬ!$AA33=GRID!$B$3:$BI$3),0))*GRID!$B$65*(1-GRID!$B$69),0))</f>
        <v>30444</v>
      </c>
      <c r="P209" s="48" cm="1">
        <f t="array" ref="P209">IF($I$2="Путешествия с детьми",
INDEX(GRID!$B$17:$BI$27,MATCH(O$7,GRID!$A$17:$A$27,0),MATCH(1,($U$2=GRID!$B$1:$BI$1)*(КАЛЕНДАРЬ!$AA33=GRID!$B$3:$BI$3), 0))*GRID!$B$65,
ROUNDUP(INDEX(GRID!$B$17:$BI$27,MATCH(O$7,GRID!$A$17:$A$27,0),MATCH(1,($U$2=GRID!$B$1:$BI$1)*(КАЛЕНДАРЬ!$AA33=GRID!$B$3:$BI$3), 0))*GRID!$B$65*(1-GRID!$B$69),0))</f>
        <v>32594</v>
      </c>
      <c r="Q209" s="47" t="e" cm="1">
        <f t="array" ref="Q209">IF($I$2="Путешествия с детьми",
INDEX(GRID!$B$4:$BI$14,MATCH(Q$7,GRID!$A$4:$A$14,0),MATCH(1,($U$2=GRID!$B$1:$BI$1)*(КАЛЕНДАРЬ!$AA33=GRID!$B$3:$BI$3), 0))*GRID!$B$65,
ROUNDUP(INDEX(GRID!$B$4:$BI$14,MATCH(Q$7,GRID!$A$4:$A$14,0),MATCH(1,($U$2=GRID!$B$1:$BI$1)*(КАЛЕНДАРЬ!$AA33=GRID!$B$3:$BI$3),0))*GRID!$B$65*(1-GRID!$B$69),0))</f>
        <v>#N/A</v>
      </c>
      <c r="R209" s="48" t="e" cm="1">
        <f t="array" ref="R209">IF($I$2="Путешествия с детьми",
INDEX(GRID!$B$17:$BI$27,MATCH(Q$7,GRID!$A$17:$A$27,0),MATCH(1,($U$2=GRID!$B$1:$BI$1)*(КАЛЕНДАРЬ!$AA33=GRID!$B$3:$BI$3), 0))*GRID!$B$65,
ROUNDUP(INDEX(GRID!$B$17:$BI$27,MATCH(Q$7,GRID!$A$17:$A$27,0),MATCH(1,($U$2=GRID!$B$1:$BI$1)*(КАЛЕНДАРЬ!$AA33=GRID!$B$3:$BI$3), 0))*GRID!$B$65*(1-GRID!$B$69),0))</f>
        <v>#N/A</v>
      </c>
      <c r="S209" s="47" t="e" cm="1">
        <f t="array" ref="S209">IF($I$2="Путешествия с детьми",
INDEX(GRID!$B$4:$BI$14,MATCH(S$7,GRID!$A$4:$A$14,0),MATCH(1,($U$2=GRID!$B$1:$BI$1)*(КАЛЕНДАРЬ!$AA33=GRID!$B$3:$BI$3), 0))*GRID!$B$65,
ROUNDUP(INDEX(GRID!$B$4:$BI$14,MATCH(S$7,GRID!$A$4:$A$14,0),MATCH(1,($U$2=GRID!$B$1:$BI$1)*(КАЛЕНДАРЬ!$AA33=GRID!$B$3:$BI$3),0))*GRID!$B$65*(1-GRID!$B$69),0))</f>
        <v>#N/A</v>
      </c>
      <c r="T209" s="48" t="e" cm="1">
        <f t="array" ref="T209">IF($I$2="Путешествия с детьми",
INDEX(GRID!$B$17:$BI$27,MATCH(S$7,GRID!$A$17:$A$27,0),MATCH(1,($U$2=GRID!$B$1:$BI$1)*(КАЛЕНДАРЬ!$AA33=GRID!$B$3:$BI$3), 0))*GRID!$B$65,
ROUNDUP(INDEX(GRID!$B$17:$BI$27,MATCH(S$7,GRID!$A$17:$A$27,0),MATCH(1,($U$2=GRID!$B$1:$BI$1)*(КАЛЕНДАРЬ!$AA33=GRID!$B$3:$BI$3), 0))*GRID!$B$65*(1-GRID!$B$69),0))</f>
        <v>#N/A</v>
      </c>
      <c r="U209" s="47" cm="1">
        <f t="array" ref="U209">IF($I$2="Путешествия с детьми",
INDEX(GRID!$B$4:$BI$14,MATCH(U$7,GRID!$A$4:$A$14,0),MATCH(1,($U$2=GRID!$B$1:$BI$1)*(КАЛЕНДАРЬ!$AA33=GRID!$B$3:$BI$3), 0))*GRID!$B$65,
ROUNDUP(INDEX(GRID!$B$4:$BI$14,MATCH(U$7,GRID!$A$4:$A$14,0),MATCH(1,($U$2=GRID!$B$1:$BI$1)*(КАЛЕНДАРЬ!$AA33=GRID!$B$3:$BI$3),0))*GRID!$B$65*(1-GRID!$B$69),0))</f>
        <v>47300</v>
      </c>
      <c r="V209" s="48" cm="1">
        <f t="array" ref="V209">IF($I$2="Путешествия с детьми",
INDEX(GRID!$B$17:$BI$27,MATCH(U$7,GRID!$A$17:$A$27,0),MATCH(1,($U$2=GRID!$B$1:$BI$1)*(КАЛЕНДАРЬ!$AA33=GRID!$B$3:$BI$3), 0))*GRID!$B$65,
ROUNDUP(INDEX(GRID!$B$17:$BI$27,MATCH(U$7,GRID!$A$17:$A$27,0),MATCH(1,($U$2=GRID!$B$1:$BI$1)*(КАЛЕНДАРЬ!$AA33=GRID!$B$3:$BI$3), 0))*GRID!$B$65*(1-GRID!$B$69),0))</f>
        <v>49450</v>
      </c>
      <c r="W209" s="47" cm="1">
        <f t="array" ref="W209">IF($I$2="Путешествия с детьми",
INDEX(GRID!$B$4:$BI$14,MATCH(W$7,GRID!$A$4:$A$14,0),MATCH(1,($U$2=GRID!$B$1:$BI$1)*(КАЛЕНДАРЬ!$AA33=GRID!$B$3:$BI$3), 0))*GRID!$B$65,
ROUNDUP(INDEX(GRID!$B$4:$BI$14,MATCH(W$7,GRID!$A$4:$A$14,0),MATCH(1,($U$2=GRID!$B$1:$BI$1)*(КАЛЕНДАРЬ!$AA33=GRID!$B$3:$BI$3),0))*GRID!$B$65*(1-GRID!$B$69),0))</f>
        <v>191780</v>
      </c>
      <c r="X209" s="48" cm="1">
        <f t="array" ref="X209">IF($I$2="Путешествия с детьми",
INDEX(GRID!$B$17:$BI$27,MATCH(W$7,GRID!$A$17:$A$27,0),MATCH(1,($U$2=GRID!$B$1:$BI$1)*(КАЛЕНДАРЬ!$AA33=GRID!$B$3:$BI$3), 0))*GRID!$B$65,
ROUNDUP(INDEX(GRID!$B$17:$BI$27,MATCH(W$7,GRID!$A$17:$A$27,0),MATCH(1,($U$2=GRID!$B$1:$BI$1)*(КАЛЕНДАРЬ!$AA33=GRID!$B$3:$BI$3), 0))*GRID!$B$65*(1-GRID!$B$69),0))</f>
        <v>193930</v>
      </c>
    </row>
    <row r="210" spans="1:24" hidden="1" x14ac:dyDescent="0.2">
      <c r="A210" s="124"/>
      <c r="B210" s="124"/>
      <c r="C210" s="130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</row>
    <row r="211" spans="1:24" hidden="1" x14ac:dyDescent="0.2">
      <c r="A211" s="210" t="s">
        <v>38</v>
      </c>
      <c r="B211" s="210"/>
      <c r="C211" s="210"/>
      <c r="D211" s="210"/>
      <c r="E211" s="210"/>
      <c r="F211" s="210"/>
      <c r="G211" s="210"/>
      <c r="H211" s="210"/>
      <c r="I211" s="210"/>
      <c r="J211" s="210"/>
      <c r="K211" s="210"/>
      <c r="L211" s="210"/>
      <c r="M211" s="210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</row>
    <row r="212" spans="1:24" hidden="1" x14ac:dyDescent="0.2">
      <c r="A212" s="211" t="s">
        <v>106</v>
      </c>
      <c r="B212" s="212"/>
      <c r="C212" s="212"/>
      <c r="D212" s="212"/>
      <c r="E212" s="212"/>
      <c r="F212" s="212"/>
      <c r="G212" s="212"/>
      <c r="H212" s="212"/>
      <c r="I212" s="212"/>
      <c r="J212" s="212"/>
      <c r="K212" s="212"/>
      <c r="L212" s="212"/>
      <c r="M212" s="212"/>
      <c r="N212" s="212"/>
      <c r="O212" s="212"/>
      <c r="P212" s="212"/>
      <c r="Q212" s="212"/>
      <c r="R212" s="212"/>
      <c r="S212" s="212"/>
      <c r="T212" s="212"/>
      <c r="U212" s="212"/>
      <c r="V212" s="212"/>
      <c r="W212" s="212"/>
      <c r="X212" s="212"/>
    </row>
    <row r="213" spans="1:24" ht="58.5" hidden="1" customHeight="1" x14ac:dyDescent="0.2">
      <c r="A213" s="213" t="s">
        <v>39</v>
      </c>
      <c r="B213" s="214"/>
      <c r="C213" s="217" t="s">
        <v>85</v>
      </c>
      <c r="D213" s="218"/>
      <c r="E213" s="219" t="s">
        <v>86</v>
      </c>
      <c r="F213" s="220"/>
      <c r="G213" s="221" t="s">
        <v>186</v>
      </c>
      <c r="H213" s="222"/>
      <c r="I213" s="223" t="s">
        <v>187</v>
      </c>
      <c r="J213" s="224"/>
      <c r="K213" s="225" t="s">
        <v>88</v>
      </c>
      <c r="L213" s="225"/>
      <c r="M213" s="226" t="s">
        <v>89</v>
      </c>
      <c r="N213" s="227"/>
      <c r="O213" s="228" t="s">
        <v>94</v>
      </c>
      <c r="P213" s="229"/>
      <c r="Q213" s="230" t="s">
        <v>188</v>
      </c>
      <c r="R213" s="230"/>
      <c r="S213" s="231" t="s">
        <v>189</v>
      </c>
      <c r="T213" s="231"/>
      <c r="U213" s="232" t="s">
        <v>91</v>
      </c>
      <c r="V213" s="233"/>
      <c r="W213" s="234" t="s">
        <v>96</v>
      </c>
      <c r="X213" s="235"/>
    </row>
    <row r="214" spans="1:24" hidden="1" x14ac:dyDescent="0.2">
      <c r="A214" s="215"/>
      <c r="B214" s="216"/>
      <c r="C214" s="67" t="s">
        <v>40</v>
      </c>
      <c r="D214" s="45" t="s">
        <v>41</v>
      </c>
      <c r="E214" s="45" t="s">
        <v>40</v>
      </c>
      <c r="F214" s="45" t="s">
        <v>41</v>
      </c>
      <c r="G214" s="45" t="s">
        <v>40</v>
      </c>
      <c r="H214" s="45" t="s">
        <v>41</v>
      </c>
      <c r="I214" s="45" t="s">
        <v>40</v>
      </c>
      <c r="J214" s="45" t="s">
        <v>41</v>
      </c>
      <c r="K214" s="45" t="s">
        <v>40</v>
      </c>
      <c r="L214" s="45" t="s">
        <v>41</v>
      </c>
      <c r="M214" s="45" t="s">
        <v>40</v>
      </c>
      <c r="N214" s="45" t="s">
        <v>41</v>
      </c>
      <c r="O214" s="45" t="s">
        <v>40</v>
      </c>
      <c r="P214" s="45" t="s">
        <v>41</v>
      </c>
      <c r="Q214" s="45" t="s">
        <v>40</v>
      </c>
      <c r="R214" s="45" t="s">
        <v>41</v>
      </c>
      <c r="S214" s="45" t="s">
        <v>40</v>
      </c>
      <c r="T214" s="45" t="s">
        <v>41</v>
      </c>
      <c r="U214" s="45" t="s">
        <v>40</v>
      </c>
      <c r="V214" s="45" t="s">
        <v>41</v>
      </c>
      <c r="W214" s="45" t="s">
        <v>40</v>
      </c>
      <c r="X214" s="45" t="s">
        <v>41</v>
      </c>
    </row>
    <row r="215" spans="1:24" hidden="1" x14ac:dyDescent="0.2">
      <c r="A215" s="117" t="s">
        <v>45</v>
      </c>
      <c r="B215" s="117">
        <v>1</v>
      </c>
      <c r="C215" s="138" cm="1">
        <f t="array" ref="C215">IF($I$2="Путешествия с детьми",
INDEX(GRID!$B$4:$BI$14,MATCH(C$7,GRID!$A$4:$A$14,0),MATCH(1,($U$2=GRID!$B$1:$BI$1)*(КАЛЕНДАРЬ!$AD4=GRID!$B$3:$BI$3), 0))*GRID!$B$65,
ROUNDUP(INDEX(GRID!$B$4:$BI$14,MATCH(C$7,GRID!$A$4:$A$14,0),MATCH(1,($U$2=GRID!$B$1:$BI$1)*(КАЛЕНДАРЬ!$AD4=GRID!$B$3:$BI$3),0))*GRID!$B$65*(1-GRID!$B$69),0))</f>
        <v>16340</v>
      </c>
      <c r="D215" s="48" cm="1">
        <f t="array" ref="D215">IF($I$2="Путешествия с детьми",
INDEX(GRID!$B$17:$BI$27,MATCH(C$7,GRID!$A$17:$A$27,0),MATCH(1,($U$2=GRID!$B$1:$BI$1)*(КАЛЕНДАРЬ!$AD4=GRID!$B$3:$BI$3), 0))*GRID!$B$65,
ROUNDUP(INDEX(GRID!$B$17:$BI$27,MATCH(C$7,GRID!$A$17:$A$27,0),MATCH(1,($U$2=GRID!$B$1:$BI$1)*(КАЛЕНДАРЬ!$AD4=GRID!$B$3:$BI$3), 0))*GRID!$B$65*(1-GRID!$B$69),0))</f>
        <v>18490</v>
      </c>
      <c r="E215" s="47" cm="1">
        <f t="array" ref="E215">IF($I$2="Путешествия с детьми",
INDEX(GRID!$B$4:$BI$14,MATCH(E$7,GRID!$A$4:$A$14,0),MATCH(1,($U$2=GRID!$B$1:$BI$1)*(КАЛЕНДАРЬ!$AD4=GRID!$B$3:$BI$3), 0))*GRID!$B$65,
ROUNDUP(INDEX(GRID!$B$4:$BI$14,MATCH(E$7,GRID!$A$4:$A$14,0),MATCH(1,($U$2=GRID!$B$1:$BI$1)*(КАЛЕНДАРЬ!$AD4=GRID!$B$3:$BI$3),0))*GRID!$B$65*(1-GRID!$B$69),0))</f>
        <v>17974</v>
      </c>
      <c r="F215" s="48" cm="1">
        <f t="array" ref="F215">IF($I$2="Путешествия с детьми",
INDEX(GRID!$B$17:$BI$27,MATCH(E$7,GRID!$A$17:$A$27,0),MATCH(1,($U$2=GRID!$B$1:$BI$1)*(КАЛЕНДАРЬ!$AD4=GRID!$B$3:$BI$3), 0))*GRID!$B$65,
ROUNDUP(INDEX(GRID!$B$17:$BI$27,MATCH(E$7,GRID!$A$17:$A$27,0),MATCH(1,($U$2=GRID!$B$1:$BI$1)*(КАЛЕНДАРЬ!$AD4=GRID!$B$3:$BI$3), 0))*GRID!$B$65*(1-GRID!$B$69),0))</f>
        <v>20124</v>
      </c>
      <c r="G215" s="47" t="e" cm="1">
        <f t="array" ref="G215">IF($I$2="Путешествия с детьми",
INDEX(GRID!$B$4:$BI$14,MATCH(G$7,GRID!$A$4:$A$14,0),MATCH(1,($U$2=GRID!$B$1:$BI$1)*(КАЛЕНДАРЬ!$AD4=GRID!$B$3:$BI$3), 0))*GRID!$B$65,
ROUNDUP(INDEX(GRID!$B$4:$BI$14,MATCH(G$7,GRID!$A$4:$A$14,0),MATCH(1,($U$2=GRID!$B$1:$BI$1)*(КАЛЕНДАРЬ!$AD4=GRID!$B$3:$BI$3),0))*GRID!$B$65*(1-GRID!$B$69),0))</f>
        <v>#N/A</v>
      </c>
      <c r="H215" s="48" t="e" cm="1">
        <f t="array" ref="H215">IF($I$2="Путешествия с детьми",
INDEX(GRID!$B$17:$BI$27,MATCH(G$7,GRID!$A$17:$A$27,0),MATCH(1,($U$2=GRID!$B$1:$BI$1)*(КАЛЕНДАРЬ!$AD4=GRID!$B$3:$BI$3), 0))*GRID!$B$65,
ROUNDUP(INDEX(GRID!$B$17:$BI$27,MATCH(G$7,GRID!$A$17:$A$27,0),MATCH(1,($U$2=GRID!$B$1:$BI$1)*(КАЛЕНДАРЬ!$AD4=GRID!$B$3:$BI$3), 0))*GRID!$B$65*(1-GRID!$B$69),0))</f>
        <v>#N/A</v>
      </c>
      <c r="I215" s="47" t="e" cm="1">
        <f t="array" ref="I215">IF($I$2="Путешествия с детьми",
INDEX(GRID!$B$4:$BI$14,MATCH(I$7,GRID!$A$4:$A$14,0),MATCH(1,($U$2=GRID!$B$1:$BI$1)*(КАЛЕНДАРЬ!$AD4=GRID!$B$3:$BI$3), 0))*GRID!$B$65,
ROUNDUP(INDEX(GRID!$B$4:$BI$14,MATCH(I$7,GRID!$A$4:$A$14,0),MATCH(1,($U$2=GRID!$B$1:$BI$1)*(КАЛЕНДАРЬ!$AD4=GRID!$B$3:$BI$3),0))*GRID!$B$65*(1-GRID!$B$69),0))</f>
        <v>#N/A</v>
      </c>
      <c r="J215" s="48" t="e" cm="1">
        <f t="array" ref="J215">IF($I$2="Путешествия с детьми",
INDEX(GRID!$B$17:$BI$27,MATCH(I$7,GRID!$A$17:$A$27,0),MATCH(1,($U$2=GRID!$B$1:$BI$1)*(КАЛЕНДАРЬ!$AD4=GRID!$B$3:$BI$3), 0))*GRID!$B$65,
ROUNDUP(INDEX(GRID!$B$17:$BI$27,MATCH(I$7,GRID!$A$17:$A$27,0),MATCH(1,($U$2=GRID!$B$1:$BI$1)*(КАЛЕНДАРЬ!$AD4=GRID!$B$3:$BI$3), 0))*GRID!$B$65*(1-GRID!$B$69),0))</f>
        <v>#N/A</v>
      </c>
      <c r="K215" s="47" cm="1">
        <f t="array" ref="K215">IF($I$2="Путешествия с детьми",
INDEX(GRID!$B$4:$BI$14,MATCH(K$7,GRID!$A$4:$A$14,0),MATCH(1,($U$2=GRID!$B$1:$BI$1)*(КАЛЕНДАРЬ!$AD4=GRID!$B$3:$BI$3), 0))*GRID!$B$65,
ROUNDUP(INDEX(GRID!$B$4:$BI$14,MATCH(K$7,GRID!$A$4:$A$14,0),MATCH(1,($U$2=GRID!$B$1:$BI$1)*(КАЛЕНДАРЬ!$AD4=GRID!$B$3:$BI$3),0))*GRID!$B$65*(1-GRID!$B$69),0))</f>
        <v>23736</v>
      </c>
      <c r="L215" s="48" cm="1">
        <f t="array" ref="L215">IF($I$2="Путешествия с детьми",
INDEX(GRID!$B$17:$BI$27,MATCH(K$7,GRID!$A$17:$A$27,0),MATCH(1,($U$2=GRID!$B$1:$BI$1)*(КАЛЕНДАРЬ!$AD4=GRID!$B$3:$BI$3), 0))*GRID!$B$65,
ROUNDUP(INDEX(GRID!$B$17:$BI$27,MATCH(K$7,GRID!$A$17:$A$27,0),MATCH(1,($U$2=GRID!$B$1:$BI$1)*(КАЛЕНДАРЬ!$AD4=GRID!$B$3:$BI$3), 0))*GRID!$B$65*(1-GRID!$B$69),0))</f>
        <v>25886</v>
      </c>
      <c r="M215" s="47" cm="1">
        <f t="array" ref="M215">IF($I$2="Путешествия с детьми",
INDEX(GRID!$B$4:$BI$14,MATCH(M$7,GRID!$A$4:$A$14,0),MATCH(1,($U$2=GRID!$B$1:$BI$1)*(КАЛЕНДАРЬ!$AD4=GRID!$B$3:$BI$3), 0))*GRID!$B$65,
ROUNDUP(INDEX(GRID!$B$4:$BI$14,MATCH(M$7,GRID!$A$4:$A$14,0),MATCH(1,($U$2=GRID!$B$1:$BI$1)*(КАЛЕНДАРЬ!$AD4=GRID!$B$3:$BI$3),0))*GRID!$B$65*(1-GRID!$B$69),0))</f>
        <v>26058</v>
      </c>
      <c r="N215" s="48" cm="1">
        <f t="array" ref="N215">IF($I$2="Путешествия с детьми",
INDEX(GRID!$B$17:$BI$27,MATCH(M$7,GRID!$A$17:$A$27,0),MATCH(1,($U$2=GRID!$B$1:$BI$1)*(КАЛЕНДАРЬ!$AD4=GRID!$B$3:$BI$3), 0))*GRID!$B$65,
ROUNDUP(INDEX(GRID!$B$17:$BI$27,MATCH(M$7,GRID!$A$17:$A$27,0),MATCH(1,($U$2=GRID!$B$1:$BI$1)*(КАЛЕНДАРЬ!$AD4=GRID!$B$3:$BI$3), 0))*GRID!$B$65*(1-GRID!$B$69),0))</f>
        <v>28208</v>
      </c>
      <c r="O215" s="47" cm="1">
        <f t="array" ref="O215">IF($I$2="Путешествия с детьми",
INDEX(GRID!$B$4:$BI$14,MATCH(O$7,GRID!$A$4:$A$14,0),MATCH(1,($U$2=GRID!$B$1:$BI$1)*(КАЛЕНДАРЬ!$AD4=GRID!$B$3:$BI$3), 0))*GRID!$B$65,
ROUNDUP(INDEX(GRID!$B$4:$BI$14,MATCH(O$7,GRID!$A$4:$A$14,0),MATCH(1,($U$2=GRID!$B$1:$BI$1)*(КАЛЕНДАРЬ!$AD4=GRID!$B$3:$BI$3),0))*GRID!$B$65*(1-GRID!$B$69),0))</f>
        <v>32078</v>
      </c>
      <c r="P215" s="48" cm="1">
        <f t="array" ref="P215">IF($I$2="Путешествия с детьми",
INDEX(GRID!$B$17:$BI$27,MATCH(O$7,GRID!$A$17:$A$27,0),MATCH(1,($U$2=GRID!$B$1:$BI$1)*(КАЛЕНДАРЬ!$AD4=GRID!$B$3:$BI$3), 0))*GRID!$B$65,
ROUNDUP(INDEX(GRID!$B$17:$BI$27,MATCH(O$7,GRID!$A$17:$A$27,0),MATCH(1,($U$2=GRID!$B$1:$BI$1)*(КАЛЕНДАРЬ!$AD4=GRID!$B$3:$BI$3), 0))*GRID!$B$65*(1-GRID!$B$69),0))</f>
        <v>34228</v>
      </c>
      <c r="Q215" s="47" t="e" cm="1">
        <f t="array" ref="Q215">IF($I$2="Путешествия с детьми",
INDEX(GRID!$B$4:$BI$14,MATCH(Q$7,GRID!$A$4:$A$14,0),MATCH(1,($U$2=GRID!$B$1:$BI$1)*(КАЛЕНДАРЬ!$AD4=GRID!$B$3:$BI$3), 0))*GRID!$B$65,
ROUNDUP(INDEX(GRID!$B$4:$BI$14,MATCH(Q$7,GRID!$A$4:$A$14,0),MATCH(1,($U$2=GRID!$B$1:$BI$1)*(КАЛЕНДАРЬ!$AD4=GRID!$B$3:$BI$3),0))*GRID!$B$65*(1-GRID!$B$69),0))</f>
        <v>#N/A</v>
      </c>
      <c r="R215" s="48" t="e" cm="1">
        <f t="array" ref="R215">IF($I$2="Путешествия с детьми",
INDEX(GRID!$B$17:$BI$27,MATCH(Q$7,GRID!$A$17:$A$27,0),MATCH(1,($U$2=GRID!$B$1:$BI$1)*(КАЛЕНДАРЬ!$AD4=GRID!$B$3:$BI$3), 0))*GRID!$B$65,
ROUNDUP(INDEX(GRID!$B$17:$BI$27,MATCH(Q$7,GRID!$A$17:$A$27,0),MATCH(1,($U$2=GRID!$B$1:$BI$1)*(КАЛЕНДАРЬ!$AD4=GRID!$B$3:$BI$3), 0))*GRID!$B$65*(1-GRID!$B$69),0))</f>
        <v>#N/A</v>
      </c>
      <c r="S215" s="47" t="e" cm="1">
        <f t="array" ref="S215">IF($I$2="Путешествия с детьми",
INDEX(GRID!$B$4:$BI$14,MATCH(S$7,GRID!$A$4:$A$14,0),MATCH(1,($U$2=GRID!$B$1:$BI$1)*(КАЛЕНДАРЬ!$AD4=GRID!$B$3:$BI$3), 0))*GRID!$B$65,
ROUNDUP(INDEX(GRID!$B$4:$BI$14,MATCH(S$7,GRID!$A$4:$A$14,0),MATCH(1,($U$2=GRID!$B$1:$BI$1)*(КАЛЕНДАРЬ!$AD4=GRID!$B$3:$BI$3),0))*GRID!$B$65*(1-GRID!$B$69),0))</f>
        <v>#N/A</v>
      </c>
      <c r="T215" s="48" t="e" cm="1">
        <f t="array" ref="T215">IF($I$2="Путешествия с детьми",
INDEX(GRID!$B$17:$BI$27,MATCH(S$7,GRID!$A$17:$A$27,0),MATCH(1,($U$2=GRID!$B$1:$BI$1)*(КАЛЕНДАРЬ!$AD4=GRID!$B$3:$BI$3), 0))*GRID!$B$65,
ROUNDUP(INDEX(GRID!$B$17:$BI$27,MATCH(S$7,GRID!$A$17:$A$27,0),MATCH(1,($U$2=GRID!$B$1:$BI$1)*(КАЛЕНДАРЬ!$AD4=GRID!$B$3:$BI$3), 0))*GRID!$B$65*(1-GRID!$B$69),0))</f>
        <v>#N/A</v>
      </c>
      <c r="U215" s="47" cm="1">
        <f t="array" ref="U215">IF($I$2="Путешествия с детьми",
INDEX(GRID!$B$4:$BI$14,MATCH(U$7,GRID!$A$4:$A$14,0),MATCH(1,($U$2=GRID!$B$1:$BI$1)*(КАЛЕНДАРЬ!$AD4=GRID!$B$3:$BI$3), 0))*GRID!$B$65,
ROUNDUP(INDEX(GRID!$B$4:$BI$14,MATCH(U$7,GRID!$A$4:$A$14,0),MATCH(1,($U$2=GRID!$B$1:$BI$1)*(КАЛЕНДАРЬ!$AD4=GRID!$B$3:$BI$3),0))*GRID!$B$65*(1-GRID!$B$69),0))</f>
        <v>49880</v>
      </c>
      <c r="V215" s="48" cm="1">
        <f t="array" ref="V215">IF($I$2="Путешествия с детьми",
INDEX(GRID!$B$17:$BI$27,MATCH(U$7,GRID!$A$17:$A$27,0),MATCH(1,($U$2=GRID!$B$1:$BI$1)*(КАЛЕНДАРЬ!$AD4=GRID!$B$3:$BI$3), 0))*GRID!$B$65,
ROUNDUP(INDEX(GRID!$B$17:$BI$27,MATCH(U$7,GRID!$A$17:$A$27,0),MATCH(1,($U$2=GRID!$B$1:$BI$1)*(КАЛЕНДАРЬ!$AD4=GRID!$B$3:$BI$3), 0))*GRID!$B$65*(1-GRID!$B$69),0))</f>
        <v>52030</v>
      </c>
      <c r="W215" s="47" cm="1">
        <f t="array" ref="W215">IF($I$2="Путешествия с детьми",
INDEX(GRID!$B$4:$BI$14,MATCH(W$7,GRID!$A$4:$A$14,0),MATCH(1,($U$2=GRID!$B$1:$BI$1)*(КАЛЕНДАРЬ!$AD4=GRID!$B$3:$BI$3), 0))*GRID!$B$65,
ROUNDUP(INDEX(GRID!$B$4:$BI$14,MATCH(W$7,GRID!$A$4:$A$14,0),MATCH(1,($U$2=GRID!$B$1:$BI$1)*(КАЛЕНДАРЬ!$AD4=GRID!$B$3:$BI$3),0))*GRID!$B$65*(1-GRID!$B$69),0))</f>
        <v>199520</v>
      </c>
      <c r="X215" s="48" cm="1">
        <f t="array" ref="X215">IF($I$2="Путешествия с детьми",
INDEX(GRID!$B$17:$BI$27,MATCH(W$7,GRID!$A$17:$A$27,0),MATCH(1,($U$2=GRID!$B$1:$BI$1)*(КАЛЕНДАРЬ!$AD4=GRID!$B$3:$BI$3), 0))*GRID!$B$65,
ROUNDUP(INDEX(GRID!$B$17:$BI$27,MATCH(W$7,GRID!$A$17:$A$27,0),MATCH(1,($U$2=GRID!$B$1:$BI$1)*(КАЛЕНДАРЬ!$AD4=GRID!$B$3:$BI$3), 0))*GRID!$B$65*(1-GRID!$B$69),0))</f>
        <v>201670</v>
      </c>
    </row>
    <row r="216" spans="1:24" hidden="1" x14ac:dyDescent="0.2">
      <c r="A216" s="117" t="s">
        <v>46</v>
      </c>
      <c r="B216" s="117">
        <v>2</v>
      </c>
      <c r="C216" s="138" cm="1">
        <f t="array" ref="C216">IF($I$2="Путешествия с детьми",
INDEX(GRID!$B$4:$BI$14,MATCH(C$7,GRID!$A$4:$A$14,0),MATCH(1,($U$2=GRID!$B$1:$BI$1)*(КАЛЕНДАРЬ!$AD5=GRID!$B$3:$BI$3), 0))*GRID!$B$65,
ROUNDUP(INDEX(GRID!$B$4:$BI$14,MATCH(C$7,GRID!$A$4:$A$14,0),MATCH(1,($U$2=GRID!$B$1:$BI$1)*(КАЛЕНДАРЬ!$AD5=GRID!$B$3:$BI$3),0))*GRID!$B$65*(1-GRID!$B$69),0))</f>
        <v>18060</v>
      </c>
      <c r="D216" s="48" cm="1">
        <f t="array" ref="D216">IF($I$2="Путешествия с детьми",
INDEX(GRID!$B$17:$BI$27,MATCH(C$7,GRID!$A$17:$A$27,0),MATCH(1,($U$2=GRID!$B$1:$BI$1)*(КАЛЕНДАРЬ!$AD5=GRID!$B$3:$BI$3), 0))*GRID!$B$65,
ROUNDUP(INDEX(GRID!$B$17:$BI$27,MATCH(C$7,GRID!$A$17:$A$27,0),MATCH(1,($U$2=GRID!$B$1:$BI$1)*(КАЛЕНДАРЬ!$AD5=GRID!$B$3:$BI$3), 0))*GRID!$B$65*(1-GRID!$B$69),0))</f>
        <v>20210</v>
      </c>
      <c r="E216" s="47" cm="1">
        <f t="array" ref="E216">IF($I$2="Путешествия с детьми",
INDEX(GRID!$B$4:$BI$14,MATCH(E$7,GRID!$A$4:$A$14,0),MATCH(1,($U$2=GRID!$B$1:$BI$1)*(КАЛЕНДАРЬ!$AD5=GRID!$B$3:$BI$3), 0))*GRID!$B$65,
ROUNDUP(INDEX(GRID!$B$4:$BI$14,MATCH(E$7,GRID!$A$4:$A$14,0),MATCH(1,($U$2=GRID!$B$1:$BI$1)*(КАЛЕНДАРЬ!$AD5=GRID!$B$3:$BI$3),0))*GRID!$B$65*(1-GRID!$B$69),0))</f>
        <v>19952</v>
      </c>
      <c r="F216" s="48" cm="1">
        <f t="array" ref="F216">IF($I$2="Путешествия с детьми",
INDEX(GRID!$B$17:$BI$27,MATCH(E$7,GRID!$A$17:$A$27,0),MATCH(1,($U$2=GRID!$B$1:$BI$1)*(КАЛЕНДАРЬ!$AD5=GRID!$B$3:$BI$3), 0))*GRID!$B$65,
ROUNDUP(INDEX(GRID!$B$17:$BI$27,MATCH(E$7,GRID!$A$17:$A$27,0),MATCH(1,($U$2=GRID!$B$1:$BI$1)*(КАЛЕНДАРЬ!$AD5=GRID!$B$3:$BI$3), 0))*GRID!$B$65*(1-GRID!$B$69),0))</f>
        <v>22102</v>
      </c>
      <c r="G216" s="47" t="e" cm="1">
        <f t="array" ref="G216">IF($I$2="Путешествия с детьми",
INDEX(GRID!$B$4:$BI$14,MATCH(G$7,GRID!$A$4:$A$14,0),MATCH(1,($U$2=GRID!$B$1:$BI$1)*(КАЛЕНДАРЬ!$AD5=GRID!$B$3:$BI$3), 0))*GRID!$B$65,
ROUNDUP(INDEX(GRID!$B$4:$BI$14,MATCH(G$7,GRID!$A$4:$A$14,0),MATCH(1,($U$2=GRID!$B$1:$BI$1)*(КАЛЕНДАРЬ!$AD5=GRID!$B$3:$BI$3),0))*GRID!$B$65*(1-GRID!$B$69),0))</f>
        <v>#N/A</v>
      </c>
      <c r="H216" s="48" t="e" cm="1">
        <f t="array" ref="H216">IF($I$2="Путешествия с детьми",
INDEX(GRID!$B$17:$BI$27,MATCH(G$7,GRID!$A$17:$A$27,0),MATCH(1,($U$2=GRID!$B$1:$BI$1)*(КАЛЕНДАРЬ!$AD5=GRID!$B$3:$BI$3), 0))*GRID!$B$65,
ROUNDUP(INDEX(GRID!$B$17:$BI$27,MATCH(G$7,GRID!$A$17:$A$27,0),MATCH(1,($U$2=GRID!$B$1:$BI$1)*(КАЛЕНДАРЬ!$AD5=GRID!$B$3:$BI$3), 0))*GRID!$B$65*(1-GRID!$B$69),0))</f>
        <v>#N/A</v>
      </c>
      <c r="I216" s="47" t="e" cm="1">
        <f t="array" ref="I216">IF($I$2="Путешествия с детьми",
INDEX(GRID!$B$4:$BI$14,MATCH(I$7,GRID!$A$4:$A$14,0),MATCH(1,($U$2=GRID!$B$1:$BI$1)*(КАЛЕНДАРЬ!$AD5=GRID!$B$3:$BI$3), 0))*GRID!$B$65,
ROUNDUP(INDEX(GRID!$B$4:$BI$14,MATCH(I$7,GRID!$A$4:$A$14,0),MATCH(1,($U$2=GRID!$B$1:$BI$1)*(КАЛЕНДАРЬ!$AD5=GRID!$B$3:$BI$3),0))*GRID!$B$65*(1-GRID!$B$69),0))</f>
        <v>#N/A</v>
      </c>
      <c r="J216" s="48" t="e" cm="1">
        <f t="array" ref="J216">IF($I$2="Путешествия с детьми",
INDEX(GRID!$B$17:$BI$27,MATCH(I$7,GRID!$A$17:$A$27,0),MATCH(1,($U$2=GRID!$B$1:$BI$1)*(КАЛЕНДАРЬ!$AD5=GRID!$B$3:$BI$3), 0))*GRID!$B$65,
ROUNDUP(INDEX(GRID!$B$17:$BI$27,MATCH(I$7,GRID!$A$17:$A$27,0),MATCH(1,($U$2=GRID!$B$1:$BI$1)*(КАЛЕНДАРЬ!$AD5=GRID!$B$3:$BI$3), 0))*GRID!$B$65*(1-GRID!$B$69),0))</f>
        <v>#N/A</v>
      </c>
      <c r="K216" s="47" cm="1">
        <f t="array" ref="K216">IF($I$2="Путешествия с детьми",
INDEX(GRID!$B$4:$BI$14,MATCH(K$7,GRID!$A$4:$A$14,0),MATCH(1,($U$2=GRID!$B$1:$BI$1)*(КАЛЕНДАРЬ!$AD5=GRID!$B$3:$BI$3), 0))*GRID!$B$65,
ROUNDUP(INDEX(GRID!$B$4:$BI$14,MATCH(K$7,GRID!$A$4:$A$14,0),MATCH(1,($U$2=GRID!$B$1:$BI$1)*(КАЛЕНДАРЬ!$AD5=GRID!$B$3:$BI$3),0))*GRID!$B$65*(1-GRID!$B$69),0))</f>
        <v>26832</v>
      </c>
      <c r="L216" s="48" cm="1">
        <f t="array" ref="L216">IF($I$2="Путешествия с детьми",
INDEX(GRID!$B$17:$BI$27,MATCH(K$7,GRID!$A$17:$A$27,0),MATCH(1,($U$2=GRID!$B$1:$BI$1)*(КАЛЕНДАРЬ!$AD5=GRID!$B$3:$BI$3), 0))*GRID!$B$65,
ROUNDUP(INDEX(GRID!$B$17:$BI$27,MATCH(K$7,GRID!$A$17:$A$27,0),MATCH(1,($U$2=GRID!$B$1:$BI$1)*(КАЛЕНДАРЬ!$AD5=GRID!$B$3:$BI$3), 0))*GRID!$B$65*(1-GRID!$B$69),0))</f>
        <v>28982</v>
      </c>
      <c r="M216" s="47" cm="1">
        <f t="array" ref="M216">IF($I$2="Путешествия с детьми",
INDEX(GRID!$B$4:$BI$14,MATCH(M$7,GRID!$A$4:$A$14,0),MATCH(1,($U$2=GRID!$B$1:$BI$1)*(КАЛЕНДАРЬ!$AD5=GRID!$B$3:$BI$3), 0))*GRID!$B$65,
ROUNDUP(INDEX(GRID!$B$4:$BI$14,MATCH(M$7,GRID!$A$4:$A$14,0),MATCH(1,($U$2=GRID!$B$1:$BI$1)*(КАЛЕНДАРЬ!$AD5=GRID!$B$3:$BI$3),0))*GRID!$B$65*(1-GRID!$B$69),0))</f>
        <v>29584</v>
      </c>
      <c r="N216" s="48" cm="1">
        <f t="array" ref="N216">IF($I$2="Путешествия с детьми",
INDEX(GRID!$B$17:$BI$27,MATCH(M$7,GRID!$A$17:$A$27,0),MATCH(1,($U$2=GRID!$B$1:$BI$1)*(КАЛЕНДАРЬ!$AD5=GRID!$B$3:$BI$3), 0))*GRID!$B$65,
ROUNDUP(INDEX(GRID!$B$17:$BI$27,MATCH(M$7,GRID!$A$17:$A$27,0),MATCH(1,($U$2=GRID!$B$1:$BI$1)*(КАЛЕНДАРЬ!$AD5=GRID!$B$3:$BI$3), 0))*GRID!$B$65*(1-GRID!$B$69),0))</f>
        <v>31734</v>
      </c>
      <c r="O216" s="47" cm="1">
        <f t="array" ref="O216">IF($I$2="Путешествия с детьми",
INDEX(GRID!$B$4:$BI$14,MATCH(O$7,GRID!$A$4:$A$14,0),MATCH(1,($U$2=GRID!$B$1:$BI$1)*(КАЛЕНДАРЬ!$AD5=GRID!$B$3:$BI$3), 0))*GRID!$B$65,
ROUNDUP(INDEX(GRID!$B$4:$BI$14,MATCH(O$7,GRID!$A$4:$A$14,0),MATCH(1,($U$2=GRID!$B$1:$BI$1)*(КАЛЕНДАРЬ!$AD5=GRID!$B$3:$BI$3),0))*GRID!$B$65*(1-GRID!$B$69),0))</f>
        <v>35346</v>
      </c>
      <c r="P216" s="48" cm="1">
        <f t="array" ref="P216">IF($I$2="Путешествия с детьми",
INDEX(GRID!$B$17:$BI$27,MATCH(O$7,GRID!$A$17:$A$27,0),MATCH(1,($U$2=GRID!$B$1:$BI$1)*(КАЛЕНДАРЬ!$AD5=GRID!$B$3:$BI$3), 0))*GRID!$B$65,
ROUNDUP(INDEX(GRID!$B$17:$BI$27,MATCH(O$7,GRID!$A$17:$A$27,0),MATCH(1,($U$2=GRID!$B$1:$BI$1)*(КАЛЕНДАРЬ!$AD5=GRID!$B$3:$BI$3), 0))*GRID!$B$65*(1-GRID!$B$69),0))</f>
        <v>37496</v>
      </c>
      <c r="Q216" s="47" t="e" cm="1">
        <f t="array" ref="Q216">IF($I$2="Путешествия с детьми",
INDEX(GRID!$B$4:$BI$14,MATCH(Q$7,GRID!$A$4:$A$14,0),MATCH(1,($U$2=GRID!$B$1:$BI$1)*(КАЛЕНДАРЬ!$AD5=GRID!$B$3:$BI$3), 0))*GRID!$B$65,
ROUNDUP(INDEX(GRID!$B$4:$BI$14,MATCH(Q$7,GRID!$A$4:$A$14,0),MATCH(1,($U$2=GRID!$B$1:$BI$1)*(КАЛЕНДАРЬ!$AD5=GRID!$B$3:$BI$3),0))*GRID!$B$65*(1-GRID!$B$69),0))</f>
        <v>#N/A</v>
      </c>
      <c r="R216" s="48" t="e" cm="1">
        <f t="array" ref="R216">IF($I$2="Путешествия с детьми",
INDEX(GRID!$B$17:$BI$27,MATCH(Q$7,GRID!$A$17:$A$27,0),MATCH(1,($U$2=GRID!$B$1:$BI$1)*(КАЛЕНДАРЬ!$AD5=GRID!$B$3:$BI$3), 0))*GRID!$B$65,
ROUNDUP(INDEX(GRID!$B$17:$BI$27,MATCH(Q$7,GRID!$A$17:$A$27,0),MATCH(1,($U$2=GRID!$B$1:$BI$1)*(КАЛЕНДАРЬ!$AD5=GRID!$B$3:$BI$3), 0))*GRID!$B$65*(1-GRID!$B$69),0))</f>
        <v>#N/A</v>
      </c>
      <c r="S216" s="47" t="e" cm="1">
        <f t="array" ref="S216">IF($I$2="Путешествия с детьми",
INDEX(GRID!$B$4:$BI$14,MATCH(S$7,GRID!$A$4:$A$14,0),MATCH(1,($U$2=GRID!$B$1:$BI$1)*(КАЛЕНДАРЬ!$AD5=GRID!$B$3:$BI$3), 0))*GRID!$B$65,
ROUNDUP(INDEX(GRID!$B$4:$BI$14,MATCH(S$7,GRID!$A$4:$A$14,0),MATCH(1,($U$2=GRID!$B$1:$BI$1)*(КАЛЕНДАРЬ!$AD5=GRID!$B$3:$BI$3),0))*GRID!$B$65*(1-GRID!$B$69),0))</f>
        <v>#N/A</v>
      </c>
      <c r="T216" s="48" t="e" cm="1">
        <f t="array" ref="T216">IF($I$2="Путешествия с детьми",
INDEX(GRID!$B$17:$BI$27,MATCH(S$7,GRID!$A$17:$A$27,0),MATCH(1,($U$2=GRID!$B$1:$BI$1)*(КАЛЕНДАРЬ!$AD5=GRID!$B$3:$BI$3), 0))*GRID!$B$65,
ROUNDUP(INDEX(GRID!$B$17:$BI$27,MATCH(S$7,GRID!$A$17:$A$27,0),MATCH(1,($U$2=GRID!$B$1:$BI$1)*(КАЛЕНДАРЬ!$AD5=GRID!$B$3:$BI$3), 0))*GRID!$B$65*(1-GRID!$B$69),0))</f>
        <v>#N/A</v>
      </c>
      <c r="U216" s="47" cm="1">
        <f t="array" ref="U216">IF($I$2="Путешествия с детьми",
INDEX(GRID!$B$4:$BI$14,MATCH(U$7,GRID!$A$4:$A$14,0),MATCH(1,($U$2=GRID!$B$1:$BI$1)*(КАЛЕНДАРЬ!$AD5=GRID!$B$3:$BI$3), 0))*GRID!$B$65,
ROUNDUP(INDEX(GRID!$B$4:$BI$14,MATCH(U$7,GRID!$A$4:$A$14,0),MATCH(1,($U$2=GRID!$B$1:$BI$1)*(КАЛЕНДАРЬ!$AD5=GRID!$B$3:$BI$3),0))*GRID!$B$65*(1-GRID!$B$69),0))</f>
        <v>55040</v>
      </c>
      <c r="V216" s="48" cm="1">
        <f t="array" ref="V216">IF($I$2="Путешествия с детьми",
INDEX(GRID!$B$17:$BI$27,MATCH(U$7,GRID!$A$17:$A$27,0),MATCH(1,($U$2=GRID!$B$1:$BI$1)*(КАЛЕНДАРЬ!$AD5=GRID!$B$3:$BI$3), 0))*GRID!$B$65,
ROUNDUP(INDEX(GRID!$B$17:$BI$27,MATCH(U$7,GRID!$A$17:$A$27,0),MATCH(1,($U$2=GRID!$B$1:$BI$1)*(КАЛЕНДАРЬ!$AD5=GRID!$B$3:$BI$3), 0))*GRID!$B$65*(1-GRID!$B$69),0))</f>
        <v>57190</v>
      </c>
      <c r="W216" s="47" cm="1">
        <f t="array" ref="W216">IF($I$2="Путешествия с детьми",
INDEX(GRID!$B$4:$BI$14,MATCH(W$7,GRID!$A$4:$A$14,0),MATCH(1,($U$2=GRID!$B$1:$BI$1)*(КАЛЕНДАРЬ!$AD5=GRID!$B$3:$BI$3), 0))*GRID!$B$65,
ROUNDUP(INDEX(GRID!$B$4:$BI$14,MATCH(W$7,GRID!$A$4:$A$14,0),MATCH(1,($U$2=GRID!$B$1:$BI$1)*(КАЛЕНДАРЬ!$AD5=GRID!$B$3:$BI$3),0))*GRID!$B$65*(1-GRID!$B$69),0))</f>
        <v>215000</v>
      </c>
      <c r="X216" s="48" cm="1">
        <f t="array" ref="X216">IF($I$2="Путешествия с детьми",
INDEX(GRID!$B$17:$BI$27,MATCH(W$7,GRID!$A$17:$A$27,0),MATCH(1,($U$2=GRID!$B$1:$BI$1)*(КАЛЕНДАРЬ!$AD5=GRID!$B$3:$BI$3), 0))*GRID!$B$65,
ROUNDUP(INDEX(GRID!$B$17:$BI$27,MATCH(W$7,GRID!$A$17:$A$27,0),MATCH(1,($U$2=GRID!$B$1:$BI$1)*(КАЛЕНДАРЬ!$AD5=GRID!$B$3:$BI$3), 0))*GRID!$B$65*(1-GRID!$B$69),0))</f>
        <v>217150</v>
      </c>
    </row>
    <row r="217" spans="1:24" hidden="1" x14ac:dyDescent="0.2">
      <c r="A217" s="117" t="s">
        <v>47</v>
      </c>
      <c r="B217" s="117">
        <v>3</v>
      </c>
      <c r="C217" s="138" cm="1">
        <f t="array" ref="C217">IF($I$2="Путешествия с детьми",
INDEX(GRID!$B$4:$BI$14,MATCH(C$7,GRID!$A$4:$A$14,0),MATCH(1,($U$2=GRID!$B$1:$BI$1)*(КАЛЕНДАРЬ!$AD6=GRID!$B$3:$BI$3), 0))*GRID!$B$65,
ROUNDUP(INDEX(GRID!$B$4:$BI$14,MATCH(C$7,GRID!$A$4:$A$14,0),MATCH(1,($U$2=GRID!$B$1:$BI$1)*(КАЛЕНДАРЬ!$AD6=GRID!$B$3:$BI$3),0))*GRID!$B$65*(1-GRID!$B$69),0))</f>
        <v>18060</v>
      </c>
      <c r="D217" s="48" cm="1">
        <f t="array" ref="D217">IF($I$2="Путешествия с детьми",
INDEX(GRID!$B$17:$BI$27,MATCH(C$7,GRID!$A$17:$A$27,0),MATCH(1,($U$2=GRID!$B$1:$BI$1)*(КАЛЕНДАРЬ!$AD6=GRID!$B$3:$BI$3), 0))*GRID!$B$65,
ROUNDUP(INDEX(GRID!$B$17:$BI$27,MATCH(C$7,GRID!$A$17:$A$27,0),MATCH(1,($U$2=GRID!$B$1:$BI$1)*(КАЛЕНДАРЬ!$AD6=GRID!$B$3:$BI$3), 0))*GRID!$B$65*(1-GRID!$B$69),0))</f>
        <v>20210</v>
      </c>
      <c r="E217" s="47" cm="1">
        <f t="array" ref="E217">IF($I$2="Путешествия с детьми",
INDEX(GRID!$B$4:$BI$14,MATCH(E$7,GRID!$A$4:$A$14,0),MATCH(1,($U$2=GRID!$B$1:$BI$1)*(КАЛЕНДАРЬ!$AD6=GRID!$B$3:$BI$3), 0))*GRID!$B$65,
ROUNDUP(INDEX(GRID!$B$4:$BI$14,MATCH(E$7,GRID!$A$4:$A$14,0),MATCH(1,($U$2=GRID!$B$1:$BI$1)*(КАЛЕНДАРЬ!$AD6=GRID!$B$3:$BI$3),0))*GRID!$B$65*(1-GRID!$B$69),0))</f>
        <v>19952</v>
      </c>
      <c r="F217" s="48" cm="1">
        <f t="array" ref="F217">IF($I$2="Путешествия с детьми",
INDEX(GRID!$B$17:$BI$27,MATCH(E$7,GRID!$A$17:$A$27,0),MATCH(1,($U$2=GRID!$B$1:$BI$1)*(КАЛЕНДАРЬ!$AD6=GRID!$B$3:$BI$3), 0))*GRID!$B$65,
ROUNDUP(INDEX(GRID!$B$17:$BI$27,MATCH(E$7,GRID!$A$17:$A$27,0),MATCH(1,($U$2=GRID!$B$1:$BI$1)*(КАЛЕНДАРЬ!$AD6=GRID!$B$3:$BI$3), 0))*GRID!$B$65*(1-GRID!$B$69),0))</f>
        <v>22102</v>
      </c>
      <c r="G217" s="47" t="e" cm="1">
        <f t="array" ref="G217">IF($I$2="Путешествия с детьми",
INDEX(GRID!$B$4:$BI$14,MATCH(G$7,GRID!$A$4:$A$14,0),MATCH(1,($U$2=GRID!$B$1:$BI$1)*(КАЛЕНДАРЬ!$AD6=GRID!$B$3:$BI$3), 0))*GRID!$B$65,
ROUNDUP(INDEX(GRID!$B$4:$BI$14,MATCH(G$7,GRID!$A$4:$A$14,0),MATCH(1,($U$2=GRID!$B$1:$BI$1)*(КАЛЕНДАРЬ!$AD6=GRID!$B$3:$BI$3),0))*GRID!$B$65*(1-GRID!$B$69),0))</f>
        <v>#N/A</v>
      </c>
      <c r="H217" s="48" t="e" cm="1">
        <f t="array" ref="H217">IF($I$2="Путешествия с детьми",
INDEX(GRID!$B$17:$BI$27,MATCH(G$7,GRID!$A$17:$A$27,0),MATCH(1,($U$2=GRID!$B$1:$BI$1)*(КАЛЕНДАРЬ!$AD6=GRID!$B$3:$BI$3), 0))*GRID!$B$65,
ROUNDUP(INDEX(GRID!$B$17:$BI$27,MATCH(G$7,GRID!$A$17:$A$27,0),MATCH(1,($U$2=GRID!$B$1:$BI$1)*(КАЛЕНДАРЬ!$AD6=GRID!$B$3:$BI$3), 0))*GRID!$B$65*(1-GRID!$B$69),0))</f>
        <v>#N/A</v>
      </c>
      <c r="I217" s="47" t="e" cm="1">
        <f t="array" ref="I217">IF($I$2="Путешествия с детьми",
INDEX(GRID!$B$4:$BI$14,MATCH(I$7,GRID!$A$4:$A$14,0),MATCH(1,($U$2=GRID!$B$1:$BI$1)*(КАЛЕНДАРЬ!$AD6=GRID!$B$3:$BI$3), 0))*GRID!$B$65,
ROUNDUP(INDEX(GRID!$B$4:$BI$14,MATCH(I$7,GRID!$A$4:$A$14,0),MATCH(1,($U$2=GRID!$B$1:$BI$1)*(КАЛЕНДАРЬ!$AD6=GRID!$B$3:$BI$3),0))*GRID!$B$65*(1-GRID!$B$69),0))</f>
        <v>#N/A</v>
      </c>
      <c r="J217" s="48" t="e" cm="1">
        <f t="array" ref="J217">IF($I$2="Путешествия с детьми",
INDEX(GRID!$B$17:$BI$27,MATCH(I$7,GRID!$A$17:$A$27,0),MATCH(1,($U$2=GRID!$B$1:$BI$1)*(КАЛЕНДАРЬ!$AD6=GRID!$B$3:$BI$3), 0))*GRID!$B$65,
ROUNDUP(INDEX(GRID!$B$17:$BI$27,MATCH(I$7,GRID!$A$17:$A$27,0),MATCH(1,($U$2=GRID!$B$1:$BI$1)*(КАЛЕНДАРЬ!$AD6=GRID!$B$3:$BI$3), 0))*GRID!$B$65*(1-GRID!$B$69),0))</f>
        <v>#N/A</v>
      </c>
      <c r="K217" s="47" cm="1">
        <f t="array" ref="K217">IF($I$2="Путешествия с детьми",
INDEX(GRID!$B$4:$BI$14,MATCH(K$7,GRID!$A$4:$A$14,0),MATCH(1,($U$2=GRID!$B$1:$BI$1)*(КАЛЕНДАРЬ!$AD6=GRID!$B$3:$BI$3), 0))*GRID!$B$65,
ROUNDUP(INDEX(GRID!$B$4:$BI$14,MATCH(K$7,GRID!$A$4:$A$14,0),MATCH(1,($U$2=GRID!$B$1:$BI$1)*(КАЛЕНДАРЬ!$AD6=GRID!$B$3:$BI$3),0))*GRID!$B$65*(1-GRID!$B$69),0))</f>
        <v>26832</v>
      </c>
      <c r="L217" s="48" cm="1">
        <f t="array" ref="L217">IF($I$2="Путешествия с детьми",
INDEX(GRID!$B$17:$BI$27,MATCH(K$7,GRID!$A$17:$A$27,0),MATCH(1,($U$2=GRID!$B$1:$BI$1)*(КАЛЕНДАРЬ!$AD6=GRID!$B$3:$BI$3), 0))*GRID!$B$65,
ROUNDUP(INDEX(GRID!$B$17:$BI$27,MATCH(K$7,GRID!$A$17:$A$27,0),MATCH(1,($U$2=GRID!$B$1:$BI$1)*(КАЛЕНДАРЬ!$AD6=GRID!$B$3:$BI$3), 0))*GRID!$B$65*(1-GRID!$B$69),0))</f>
        <v>28982</v>
      </c>
      <c r="M217" s="47" cm="1">
        <f t="array" ref="M217">IF($I$2="Путешествия с детьми",
INDEX(GRID!$B$4:$BI$14,MATCH(M$7,GRID!$A$4:$A$14,0),MATCH(1,($U$2=GRID!$B$1:$BI$1)*(КАЛЕНДАРЬ!$AD6=GRID!$B$3:$BI$3), 0))*GRID!$B$65,
ROUNDUP(INDEX(GRID!$B$4:$BI$14,MATCH(M$7,GRID!$A$4:$A$14,0),MATCH(1,($U$2=GRID!$B$1:$BI$1)*(КАЛЕНДАРЬ!$AD6=GRID!$B$3:$BI$3),0))*GRID!$B$65*(1-GRID!$B$69),0))</f>
        <v>29584</v>
      </c>
      <c r="N217" s="48" cm="1">
        <f t="array" ref="N217">IF($I$2="Путешествия с детьми",
INDEX(GRID!$B$17:$BI$27,MATCH(M$7,GRID!$A$17:$A$27,0),MATCH(1,($U$2=GRID!$B$1:$BI$1)*(КАЛЕНДАРЬ!$AD6=GRID!$B$3:$BI$3), 0))*GRID!$B$65,
ROUNDUP(INDEX(GRID!$B$17:$BI$27,MATCH(M$7,GRID!$A$17:$A$27,0),MATCH(1,($U$2=GRID!$B$1:$BI$1)*(КАЛЕНДАРЬ!$AD6=GRID!$B$3:$BI$3), 0))*GRID!$B$65*(1-GRID!$B$69),0))</f>
        <v>31734</v>
      </c>
      <c r="O217" s="47" cm="1">
        <f t="array" ref="O217">IF($I$2="Путешествия с детьми",
INDEX(GRID!$B$4:$BI$14,MATCH(O$7,GRID!$A$4:$A$14,0),MATCH(1,($U$2=GRID!$B$1:$BI$1)*(КАЛЕНДАРЬ!$AD6=GRID!$B$3:$BI$3), 0))*GRID!$B$65,
ROUNDUP(INDEX(GRID!$B$4:$BI$14,MATCH(O$7,GRID!$A$4:$A$14,0),MATCH(1,($U$2=GRID!$B$1:$BI$1)*(КАЛЕНДАРЬ!$AD6=GRID!$B$3:$BI$3),0))*GRID!$B$65*(1-GRID!$B$69),0))</f>
        <v>35346</v>
      </c>
      <c r="P217" s="48" cm="1">
        <f t="array" ref="P217">IF($I$2="Путешествия с детьми",
INDEX(GRID!$B$17:$BI$27,MATCH(O$7,GRID!$A$17:$A$27,0),MATCH(1,($U$2=GRID!$B$1:$BI$1)*(КАЛЕНДАРЬ!$AD6=GRID!$B$3:$BI$3), 0))*GRID!$B$65,
ROUNDUP(INDEX(GRID!$B$17:$BI$27,MATCH(O$7,GRID!$A$17:$A$27,0),MATCH(1,($U$2=GRID!$B$1:$BI$1)*(КАЛЕНДАРЬ!$AD6=GRID!$B$3:$BI$3), 0))*GRID!$B$65*(1-GRID!$B$69),0))</f>
        <v>37496</v>
      </c>
      <c r="Q217" s="47" t="e" cm="1">
        <f t="array" ref="Q217">IF($I$2="Путешествия с детьми",
INDEX(GRID!$B$4:$BI$14,MATCH(Q$7,GRID!$A$4:$A$14,0),MATCH(1,($U$2=GRID!$B$1:$BI$1)*(КАЛЕНДАРЬ!$AD6=GRID!$B$3:$BI$3), 0))*GRID!$B$65,
ROUNDUP(INDEX(GRID!$B$4:$BI$14,MATCH(Q$7,GRID!$A$4:$A$14,0),MATCH(1,($U$2=GRID!$B$1:$BI$1)*(КАЛЕНДАРЬ!$AD6=GRID!$B$3:$BI$3),0))*GRID!$B$65*(1-GRID!$B$69),0))</f>
        <v>#N/A</v>
      </c>
      <c r="R217" s="48" t="e" cm="1">
        <f t="array" ref="R217">IF($I$2="Путешествия с детьми",
INDEX(GRID!$B$17:$BI$27,MATCH(Q$7,GRID!$A$17:$A$27,0),MATCH(1,($U$2=GRID!$B$1:$BI$1)*(КАЛЕНДАРЬ!$AD6=GRID!$B$3:$BI$3), 0))*GRID!$B$65,
ROUNDUP(INDEX(GRID!$B$17:$BI$27,MATCH(Q$7,GRID!$A$17:$A$27,0),MATCH(1,($U$2=GRID!$B$1:$BI$1)*(КАЛЕНДАРЬ!$AD6=GRID!$B$3:$BI$3), 0))*GRID!$B$65*(1-GRID!$B$69),0))</f>
        <v>#N/A</v>
      </c>
      <c r="S217" s="47" t="e" cm="1">
        <f t="array" ref="S217">IF($I$2="Путешествия с детьми",
INDEX(GRID!$B$4:$BI$14,MATCH(S$7,GRID!$A$4:$A$14,0),MATCH(1,($U$2=GRID!$B$1:$BI$1)*(КАЛЕНДАРЬ!$AD6=GRID!$B$3:$BI$3), 0))*GRID!$B$65,
ROUNDUP(INDEX(GRID!$B$4:$BI$14,MATCH(S$7,GRID!$A$4:$A$14,0),MATCH(1,($U$2=GRID!$B$1:$BI$1)*(КАЛЕНДАРЬ!$AD6=GRID!$B$3:$BI$3),0))*GRID!$B$65*(1-GRID!$B$69),0))</f>
        <v>#N/A</v>
      </c>
      <c r="T217" s="48" t="e" cm="1">
        <f t="array" ref="T217">IF($I$2="Путешествия с детьми",
INDEX(GRID!$B$17:$BI$27,MATCH(S$7,GRID!$A$17:$A$27,0),MATCH(1,($U$2=GRID!$B$1:$BI$1)*(КАЛЕНДАРЬ!$AD6=GRID!$B$3:$BI$3), 0))*GRID!$B$65,
ROUNDUP(INDEX(GRID!$B$17:$BI$27,MATCH(S$7,GRID!$A$17:$A$27,0),MATCH(1,($U$2=GRID!$B$1:$BI$1)*(КАЛЕНДАРЬ!$AD6=GRID!$B$3:$BI$3), 0))*GRID!$B$65*(1-GRID!$B$69),0))</f>
        <v>#N/A</v>
      </c>
      <c r="U217" s="47" cm="1">
        <f t="array" ref="U217">IF($I$2="Путешествия с детьми",
INDEX(GRID!$B$4:$BI$14,MATCH(U$7,GRID!$A$4:$A$14,0),MATCH(1,($U$2=GRID!$B$1:$BI$1)*(КАЛЕНДАРЬ!$AD6=GRID!$B$3:$BI$3), 0))*GRID!$B$65,
ROUNDUP(INDEX(GRID!$B$4:$BI$14,MATCH(U$7,GRID!$A$4:$A$14,0),MATCH(1,($U$2=GRID!$B$1:$BI$1)*(КАЛЕНДАРЬ!$AD6=GRID!$B$3:$BI$3),0))*GRID!$B$65*(1-GRID!$B$69),0))</f>
        <v>55040</v>
      </c>
      <c r="V217" s="48" cm="1">
        <f t="array" ref="V217">IF($I$2="Путешествия с детьми",
INDEX(GRID!$B$17:$BI$27,MATCH(U$7,GRID!$A$17:$A$27,0),MATCH(1,($U$2=GRID!$B$1:$BI$1)*(КАЛЕНДАРЬ!$AD6=GRID!$B$3:$BI$3), 0))*GRID!$B$65,
ROUNDUP(INDEX(GRID!$B$17:$BI$27,MATCH(U$7,GRID!$A$17:$A$27,0),MATCH(1,($U$2=GRID!$B$1:$BI$1)*(КАЛЕНДАРЬ!$AD6=GRID!$B$3:$BI$3), 0))*GRID!$B$65*(1-GRID!$B$69),0))</f>
        <v>57190</v>
      </c>
      <c r="W217" s="47" cm="1">
        <f t="array" ref="W217">IF($I$2="Путешествия с детьми",
INDEX(GRID!$B$4:$BI$14,MATCH(W$7,GRID!$A$4:$A$14,0),MATCH(1,($U$2=GRID!$B$1:$BI$1)*(КАЛЕНДАРЬ!$AD6=GRID!$B$3:$BI$3), 0))*GRID!$B$65,
ROUNDUP(INDEX(GRID!$B$4:$BI$14,MATCH(W$7,GRID!$A$4:$A$14,0),MATCH(1,($U$2=GRID!$B$1:$BI$1)*(КАЛЕНДАРЬ!$AD6=GRID!$B$3:$BI$3),0))*GRID!$B$65*(1-GRID!$B$69),0))</f>
        <v>215000</v>
      </c>
      <c r="X217" s="48" cm="1">
        <f t="array" ref="X217">IF($I$2="Путешествия с детьми",
INDEX(GRID!$B$17:$BI$27,MATCH(W$7,GRID!$A$17:$A$27,0),MATCH(1,($U$2=GRID!$B$1:$BI$1)*(КАЛЕНДАРЬ!$AD6=GRID!$B$3:$BI$3), 0))*GRID!$B$65,
ROUNDUP(INDEX(GRID!$B$17:$BI$27,MATCH(W$7,GRID!$A$17:$A$27,0),MATCH(1,($U$2=GRID!$B$1:$BI$1)*(КАЛЕНДАРЬ!$AD6=GRID!$B$3:$BI$3), 0))*GRID!$B$65*(1-GRID!$B$69),0))</f>
        <v>217150</v>
      </c>
    </row>
    <row r="218" spans="1:24" hidden="1" x14ac:dyDescent="0.2">
      <c r="A218" s="117" t="s">
        <v>48</v>
      </c>
      <c r="B218" s="117">
        <v>4</v>
      </c>
      <c r="C218" s="138" cm="1">
        <f t="array" ref="C218">IF($I$2="Путешествия с детьми",
INDEX(GRID!$B$4:$BI$14,MATCH(C$7,GRID!$A$4:$A$14,0),MATCH(1,($U$2=GRID!$B$1:$BI$1)*(КАЛЕНДАРЬ!$AD7=GRID!$B$3:$BI$3), 0))*GRID!$B$65,
ROUNDUP(INDEX(GRID!$B$4:$BI$14,MATCH(C$7,GRID!$A$4:$A$14,0),MATCH(1,($U$2=GRID!$B$1:$BI$1)*(КАЛЕНДАРЬ!$AD7=GRID!$B$3:$BI$3),0))*GRID!$B$65*(1-GRID!$B$69),0))</f>
        <v>18060</v>
      </c>
      <c r="D218" s="48" cm="1">
        <f t="array" ref="D218">IF($I$2="Путешествия с детьми",
INDEX(GRID!$B$17:$BI$27,MATCH(C$7,GRID!$A$17:$A$27,0),MATCH(1,($U$2=GRID!$B$1:$BI$1)*(КАЛЕНДАРЬ!$AD7=GRID!$B$3:$BI$3), 0))*GRID!$B$65,
ROUNDUP(INDEX(GRID!$B$17:$BI$27,MATCH(C$7,GRID!$A$17:$A$27,0),MATCH(1,($U$2=GRID!$B$1:$BI$1)*(КАЛЕНДАРЬ!$AD7=GRID!$B$3:$BI$3), 0))*GRID!$B$65*(1-GRID!$B$69),0))</f>
        <v>20210</v>
      </c>
      <c r="E218" s="47" cm="1">
        <f t="array" ref="E218">IF($I$2="Путешествия с детьми",
INDEX(GRID!$B$4:$BI$14,MATCH(E$7,GRID!$A$4:$A$14,0),MATCH(1,($U$2=GRID!$B$1:$BI$1)*(КАЛЕНДАРЬ!$AD7=GRID!$B$3:$BI$3), 0))*GRID!$B$65,
ROUNDUP(INDEX(GRID!$B$4:$BI$14,MATCH(E$7,GRID!$A$4:$A$14,0),MATCH(1,($U$2=GRID!$B$1:$BI$1)*(КАЛЕНДАРЬ!$AD7=GRID!$B$3:$BI$3),0))*GRID!$B$65*(1-GRID!$B$69),0))</f>
        <v>19952</v>
      </c>
      <c r="F218" s="48" cm="1">
        <f t="array" ref="F218">IF($I$2="Путешествия с детьми",
INDEX(GRID!$B$17:$BI$27,MATCH(E$7,GRID!$A$17:$A$27,0),MATCH(1,($U$2=GRID!$B$1:$BI$1)*(КАЛЕНДАРЬ!$AD7=GRID!$B$3:$BI$3), 0))*GRID!$B$65,
ROUNDUP(INDEX(GRID!$B$17:$BI$27,MATCH(E$7,GRID!$A$17:$A$27,0),MATCH(1,($U$2=GRID!$B$1:$BI$1)*(КАЛЕНДАРЬ!$AD7=GRID!$B$3:$BI$3), 0))*GRID!$B$65*(1-GRID!$B$69),0))</f>
        <v>22102</v>
      </c>
      <c r="G218" s="47" t="e" cm="1">
        <f t="array" ref="G218">IF($I$2="Путешествия с детьми",
INDEX(GRID!$B$4:$BI$14,MATCH(G$7,GRID!$A$4:$A$14,0),MATCH(1,($U$2=GRID!$B$1:$BI$1)*(КАЛЕНДАРЬ!$AD7=GRID!$B$3:$BI$3), 0))*GRID!$B$65,
ROUNDUP(INDEX(GRID!$B$4:$BI$14,MATCH(G$7,GRID!$A$4:$A$14,0),MATCH(1,($U$2=GRID!$B$1:$BI$1)*(КАЛЕНДАРЬ!$AD7=GRID!$B$3:$BI$3),0))*GRID!$B$65*(1-GRID!$B$69),0))</f>
        <v>#N/A</v>
      </c>
      <c r="H218" s="48" t="e" cm="1">
        <f t="array" ref="H218">IF($I$2="Путешествия с детьми",
INDEX(GRID!$B$17:$BI$27,MATCH(G$7,GRID!$A$17:$A$27,0),MATCH(1,($U$2=GRID!$B$1:$BI$1)*(КАЛЕНДАРЬ!$AD7=GRID!$B$3:$BI$3), 0))*GRID!$B$65,
ROUNDUP(INDEX(GRID!$B$17:$BI$27,MATCH(G$7,GRID!$A$17:$A$27,0),MATCH(1,($U$2=GRID!$B$1:$BI$1)*(КАЛЕНДАРЬ!$AD7=GRID!$B$3:$BI$3), 0))*GRID!$B$65*(1-GRID!$B$69),0))</f>
        <v>#N/A</v>
      </c>
      <c r="I218" s="47" t="e" cm="1">
        <f t="array" ref="I218">IF($I$2="Путешествия с детьми",
INDEX(GRID!$B$4:$BI$14,MATCH(I$7,GRID!$A$4:$A$14,0),MATCH(1,($U$2=GRID!$B$1:$BI$1)*(КАЛЕНДАРЬ!$AD7=GRID!$B$3:$BI$3), 0))*GRID!$B$65,
ROUNDUP(INDEX(GRID!$B$4:$BI$14,MATCH(I$7,GRID!$A$4:$A$14,0),MATCH(1,($U$2=GRID!$B$1:$BI$1)*(КАЛЕНДАРЬ!$AD7=GRID!$B$3:$BI$3),0))*GRID!$B$65*(1-GRID!$B$69),0))</f>
        <v>#N/A</v>
      </c>
      <c r="J218" s="48" t="e" cm="1">
        <f t="array" ref="J218">IF($I$2="Путешествия с детьми",
INDEX(GRID!$B$17:$BI$27,MATCH(I$7,GRID!$A$17:$A$27,0),MATCH(1,($U$2=GRID!$B$1:$BI$1)*(КАЛЕНДАРЬ!$AD7=GRID!$B$3:$BI$3), 0))*GRID!$B$65,
ROUNDUP(INDEX(GRID!$B$17:$BI$27,MATCH(I$7,GRID!$A$17:$A$27,0),MATCH(1,($U$2=GRID!$B$1:$BI$1)*(КАЛЕНДАРЬ!$AD7=GRID!$B$3:$BI$3), 0))*GRID!$B$65*(1-GRID!$B$69),0))</f>
        <v>#N/A</v>
      </c>
      <c r="K218" s="47" cm="1">
        <f t="array" ref="K218">IF($I$2="Путешествия с детьми",
INDEX(GRID!$B$4:$BI$14,MATCH(K$7,GRID!$A$4:$A$14,0),MATCH(1,($U$2=GRID!$B$1:$BI$1)*(КАЛЕНДАРЬ!$AD7=GRID!$B$3:$BI$3), 0))*GRID!$B$65,
ROUNDUP(INDEX(GRID!$B$4:$BI$14,MATCH(K$7,GRID!$A$4:$A$14,0),MATCH(1,($U$2=GRID!$B$1:$BI$1)*(КАЛЕНДАРЬ!$AD7=GRID!$B$3:$BI$3),0))*GRID!$B$65*(1-GRID!$B$69),0))</f>
        <v>26832</v>
      </c>
      <c r="L218" s="48" cm="1">
        <f t="array" ref="L218">IF($I$2="Путешествия с детьми",
INDEX(GRID!$B$17:$BI$27,MATCH(K$7,GRID!$A$17:$A$27,0),MATCH(1,($U$2=GRID!$B$1:$BI$1)*(КАЛЕНДАРЬ!$AD7=GRID!$B$3:$BI$3), 0))*GRID!$B$65,
ROUNDUP(INDEX(GRID!$B$17:$BI$27,MATCH(K$7,GRID!$A$17:$A$27,0),MATCH(1,($U$2=GRID!$B$1:$BI$1)*(КАЛЕНДАРЬ!$AD7=GRID!$B$3:$BI$3), 0))*GRID!$B$65*(1-GRID!$B$69),0))</f>
        <v>28982</v>
      </c>
      <c r="M218" s="47" cm="1">
        <f t="array" ref="M218">IF($I$2="Путешествия с детьми",
INDEX(GRID!$B$4:$BI$14,MATCH(M$7,GRID!$A$4:$A$14,0),MATCH(1,($U$2=GRID!$B$1:$BI$1)*(КАЛЕНДАРЬ!$AD7=GRID!$B$3:$BI$3), 0))*GRID!$B$65,
ROUNDUP(INDEX(GRID!$B$4:$BI$14,MATCH(M$7,GRID!$A$4:$A$14,0),MATCH(1,($U$2=GRID!$B$1:$BI$1)*(КАЛЕНДАРЬ!$AD7=GRID!$B$3:$BI$3),0))*GRID!$B$65*(1-GRID!$B$69),0))</f>
        <v>29584</v>
      </c>
      <c r="N218" s="48" cm="1">
        <f t="array" ref="N218">IF($I$2="Путешествия с детьми",
INDEX(GRID!$B$17:$BI$27,MATCH(M$7,GRID!$A$17:$A$27,0),MATCH(1,($U$2=GRID!$B$1:$BI$1)*(КАЛЕНДАРЬ!$AD7=GRID!$B$3:$BI$3), 0))*GRID!$B$65,
ROUNDUP(INDEX(GRID!$B$17:$BI$27,MATCH(M$7,GRID!$A$17:$A$27,0),MATCH(1,($U$2=GRID!$B$1:$BI$1)*(КАЛЕНДАРЬ!$AD7=GRID!$B$3:$BI$3), 0))*GRID!$B$65*(1-GRID!$B$69),0))</f>
        <v>31734</v>
      </c>
      <c r="O218" s="47" cm="1">
        <f t="array" ref="O218">IF($I$2="Путешествия с детьми",
INDEX(GRID!$B$4:$BI$14,MATCH(O$7,GRID!$A$4:$A$14,0),MATCH(1,($U$2=GRID!$B$1:$BI$1)*(КАЛЕНДАРЬ!$AD7=GRID!$B$3:$BI$3), 0))*GRID!$B$65,
ROUNDUP(INDEX(GRID!$B$4:$BI$14,MATCH(O$7,GRID!$A$4:$A$14,0),MATCH(1,($U$2=GRID!$B$1:$BI$1)*(КАЛЕНДАРЬ!$AD7=GRID!$B$3:$BI$3),0))*GRID!$B$65*(1-GRID!$B$69),0))</f>
        <v>35346</v>
      </c>
      <c r="P218" s="48" cm="1">
        <f t="array" ref="P218">IF($I$2="Путешествия с детьми",
INDEX(GRID!$B$17:$BI$27,MATCH(O$7,GRID!$A$17:$A$27,0),MATCH(1,($U$2=GRID!$B$1:$BI$1)*(КАЛЕНДАРЬ!$AD7=GRID!$B$3:$BI$3), 0))*GRID!$B$65,
ROUNDUP(INDEX(GRID!$B$17:$BI$27,MATCH(O$7,GRID!$A$17:$A$27,0),MATCH(1,($U$2=GRID!$B$1:$BI$1)*(КАЛЕНДАРЬ!$AD7=GRID!$B$3:$BI$3), 0))*GRID!$B$65*(1-GRID!$B$69),0))</f>
        <v>37496</v>
      </c>
      <c r="Q218" s="47" t="e" cm="1">
        <f t="array" ref="Q218">IF($I$2="Путешествия с детьми",
INDEX(GRID!$B$4:$BI$14,MATCH(Q$7,GRID!$A$4:$A$14,0),MATCH(1,($U$2=GRID!$B$1:$BI$1)*(КАЛЕНДАРЬ!$AD7=GRID!$B$3:$BI$3), 0))*GRID!$B$65,
ROUNDUP(INDEX(GRID!$B$4:$BI$14,MATCH(Q$7,GRID!$A$4:$A$14,0),MATCH(1,($U$2=GRID!$B$1:$BI$1)*(КАЛЕНДАРЬ!$AD7=GRID!$B$3:$BI$3),0))*GRID!$B$65*(1-GRID!$B$69),0))</f>
        <v>#N/A</v>
      </c>
      <c r="R218" s="48" t="e" cm="1">
        <f t="array" ref="R218">IF($I$2="Путешествия с детьми",
INDEX(GRID!$B$17:$BI$27,MATCH(Q$7,GRID!$A$17:$A$27,0),MATCH(1,($U$2=GRID!$B$1:$BI$1)*(КАЛЕНДАРЬ!$AD7=GRID!$B$3:$BI$3), 0))*GRID!$B$65,
ROUNDUP(INDEX(GRID!$B$17:$BI$27,MATCH(Q$7,GRID!$A$17:$A$27,0),MATCH(1,($U$2=GRID!$B$1:$BI$1)*(КАЛЕНДАРЬ!$AD7=GRID!$B$3:$BI$3), 0))*GRID!$B$65*(1-GRID!$B$69),0))</f>
        <v>#N/A</v>
      </c>
      <c r="S218" s="47" t="e" cm="1">
        <f t="array" ref="S218">IF($I$2="Путешествия с детьми",
INDEX(GRID!$B$4:$BI$14,MATCH(S$7,GRID!$A$4:$A$14,0),MATCH(1,($U$2=GRID!$B$1:$BI$1)*(КАЛЕНДАРЬ!$AD7=GRID!$B$3:$BI$3), 0))*GRID!$B$65,
ROUNDUP(INDEX(GRID!$B$4:$BI$14,MATCH(S$7,GRID!$A$4:$A$14,0),MATCH(1,($U$2=GRID!$B$1:$BI$1)*(КАЛЕНДАРЬ!$AD7=GRID!$B$3:$BI$3),0))*GRID!$B$65*(1-GRID!$B$69),0))</f>
        <v>#N/A</v>
      </c>
      <c r="T218" s="48" t="e" cm="1">
        <f t="array" ref="T218">IF($I$2="Путешествия с детьми",
INDEX(GRID!$B$17:$BI$27,MATCH(S$7,GRID!$A$17:$A$27,0),MATCH(1,($U$2=GRID!$B$1:$BI$1)*(КАЛЕНДАРЬ!$AD7=GRID!$B$3:$BI$3), 0))*GRID!$B$65,
ROUNDUP(INDEX(GRID!$B$17:$BI$27,MATCH(S$7,GRID!$A$17:$A$27,0),MATCH(1,($U$2=GRID!$B$1:$BI$1)*(КАЛЕНДАРЬ!$AD7=GRID!$B$3:$BI$3), 0))*GRID!$B$65*(1-GRID!$B$69),0))</f>
        <v>#N/A</v>
      </c>
      <c r="U218" s="47" cm="1">
        <f t="array" ref="U218">IF($I$2="Путешествия с детьми",
INDEX(GRID!$B$4:$BI$14,MATCH(U$7,GRID!$A$4:$A$14,0),MATCH(1,($U$2=GRID!$B$1:$BI$1)*(КАЛЕНДАРЬ!$AD7=GRID!$B$3:$BI$3), 0))*GRID!$B$65,
ROUNDUP(INDEX(GRID!$B$4:$BI$14,MATCH(U$7,GRID!$A$4:$A$14,0),MATCH(1,($U$2=GRID!$B$1:$BI$1)*(КАЛЕНДАРЬ!$AD7=GRID!$B$3:$BI$3),0))*GRID!$B$65*(1-GRID!$B$69),0))</f>
        <v>55040</v>
      </c>
      <c r="V218" s="48" cm="1">
        <f t="array" ref="V218">IF($I$2="Путешествия с детьми",
INDEX(GRID!$B$17:$BI$27,MATCH(U$7,GRID!$A$17:$A$27,0),MATCH(1,($U$2=GRID!$B$1:$BI$1)*(КАЛЕНДАРЬ!$AD7=GRID!$B$3:$BI$3), 0))*GRID!$B$65,
ROUNDUP(INDEX(GRID!$B$17:$BI$27,MATCH(U$7,GRID!$A$17:$A$27,0),MATCH(1,($U$2=GRID!$B$1:$BI$1)*(КАЛЕНДАРЬ!$AD7=GRID!$B$3:$BI$3), 0))*GRID!$B$65*(1-GRID!$B$69),0))</f>
        <v>57190</v>
      </c>
      <c r="W218" s="47" cm="1">
        <f t="array" ref="W218">IF($I$2="Путешествия с детьми",
INDEX(GRID!$B$4:$BI$14,MATCH(W$7,GRID!$A$4:$A$14,0),MATCH(1,($U$2=GRID!$B$1:$BI$1)*(КАЛЕНДАРЬ!$AD7=GRID!$B$3:$BI$3), 0))*GRID!$B$65,
ROUNDUP(INDEX(GRID!$B$4:$BI$14,MATCH(W$7,GRID!$A$4:$A$14,0),MATCH(1,($U$2=GRID!$B$1:$BI$1)*(КАЛЕНДАРЬ!$AD7=GRID!$B$3:$BI$3),0))*GRID!$B$65*(1-GRID!$B$69),0))</f>
        <v>215000</v>
      </c>
      <c r="X218" s="48" cm="1">
        <f t="array" ref="X218">IF($I$2="Путешествия с детьми",
INDEX(GRID!$B$17:$BI$27,MATCH(W$7,GRID!$A$17:$A$27,0),MATCH(1,($U$2=GRID!$B$1:$BI$1)*(КАЛЕНДАРЬ!$AD7=GRID!$B$3:$BI$3), 0))*GRID!$B$65,
ROUNDUP(INDEX(GRID!$B$17:$BI$27,MATCH(W$7,GRID!$A$17:$A$27,0),MATCH(1,($U$2=GRID!$B$1:$BI$1)*(КАЛЕНДАРЬ!$AD7=GRID!$B$3:$BI$3), 0))*GRID!$B$65*(1-GRID!$B$69),0))</f>
        <v>217150</v>
      </c>
    </row>
    <row r="219" spans="1:24" hidden="1" x14ac:dyDescent="0.2">
      <c r="A219" s="117" t="s">
        <v>42</v>
      </c>
      <c r="B219" s="117">
        <v>5</v>
      </c>
      <c r="C219" s="138" cm="1">
        <f t="array" ref="C219">IF($I$2="Путешествия с детьми",
INDEX(GRID!$B$4:$BI$14,MATCH(C$7,GRID!$A$4:$A$14,0),MATCH(1,($U$2=GRID!$B$1:$BI$1)*(КАЛЕНДАРЬ!$AD8=GRID!$B$3:$BI$3), 0))*GRID!$B$65,
ROUNDUP(INDEX(GRID!$B$4:$BI$14,MATCH(C$7,GRID!$A$4:$A$14,0),MATCH(1,($U$2=GRID!$B$1:$BI$1)*(КАЛЕНДАРЬ!$AD8=GRID!$B$3:$BI$3),0))*GRID!$B$65*(1-GRID!$B$69),0))</f>
        <v>18060</v>
      </c>
      <c r="D219" s="48" cm="1">
        <f t="array" ref="D219">IF($I$2="Путешествия с детьми",
INDEX(GRID!$B$17:$BI$27,MATCH(C$7,GRID!$A$17:$A$27,0),MATCH(1,($U$2=GRID!$B$1:$BI$1)*(КАЛЕНДАРЬ!$AD8=GRID!$B$3:$BI$3), 0))*GRID!$B$65,
ROUNDUP(INDEX(GRID!$B$17:$BI$27,MATCH(C$7,GRID!$A$17:$A$27,0),MATCH(1,($U$2=GRID!$B$1:$BI$1)*(КАЛЕНДАРЬ!$AD8=GRID!$B$3:$BI$3), 0))*GRID!$B$65*(1-GRID!$B$69),0))</f>
        <v>20210</v>
      </c>
      <c r="E219" s="47" cm="1">
        <f t="array" ref="E219">IF($I$2="Путешествия с детьми",
INDEX(GRID!$B$4:$BI$14,MATCH(E$7,GRID!$A$4:$A$14,0),MATCH(1,($U$2=GRID!$B$1:$BI$1)*(КАЛЕНДАРЬ!$AD8=GRID!$B$3:$BI$3), 0))*GRID!$B$65,
ROUNDUP(INDEX(GRID!$B$4:$BI$14,MATCH(E$7,GRID!$A$4:$A$14,0),MATCH(1,($U$2=GRID!$B$1:$BI$1)*(КАЛЕНДАРЬ!$AD8=GRID!$B$3:$BI$3),0))*GRID!$B$65*(1-GRID!$B$69),0))</f>
        <v>19952</v>
      </c>
      <c r="F219" s="48" cm="1">
        <f t="array" ref="F219">IF($I$2="Путешествия с детьми",
INDEX(GRID!$B$17:$BI$27,MATCH(E$7,GRID!$A$17:$A$27,0),MATCH(1,($U$2=GRID!$B$1:$BI$1)*(КАЛЕНДАРЬ!$AD8=GRID!$B$3:$BI$3), 0))*GRID!$B$65,
ROUNDUP(INDEX(GRID!$B$17:$BI$27,MATCH(E$7,GRID!$A$17:$A$27,0),MATCH(1,($U$2=GRID!$B$1:$BI$1)*(КАЛЕНДАРЬ!$AD8=GRID!$B$3:$BI$3), 0))*GRID!$B$65*(1-GRID!$B$69),0))</f>
        <v>22102</v>
      </c>
      <c r="G219" s="47" t="e" cm="1">
        <f t="array" ref="G219">IF($I$2="Путешествия с детьми",
INDEX(GRID!$B$4:$BI$14,MATCH(G$7,GRID!$A$4:$A$14,0),MATCH(1,($U$2=GRID!$B$1:$BI$1)*(КАЛЕНДАРЬ!$AD8=GRID!$B$3:$BI$3), 0))*GRID!$B$65,
ROUNDUP(INDEX(GRID!$B$4:$BI$14,MATCH(G$7,GRID!$A$4:$A$14,0),MATCH(1,($U$2=GRID!$B$1:$BI$1)*(КАЛЕНДАРЬ!$AD8=GRID!$B$3:$BI$3),0))*GRID!$B$65*(1-GRID!$B$69),0))</f>
        <v>#N/A</v>
      </c>
      <c r="H219" s="48" t="e" cm="1">
        <f t="array" ref="H219">IF($I$2="Путешествия с детьми",
INDEX(GRID!$B$17:$BI$27,MATCH(G$7,GRID!$A$17:$A$27,0),MATCH(1,($U$2=GRID!$B$1:$BI$1)*(КАЛЕНДАРЬ!$AD8=GRID!$B$3:$BI$3), 0))*GRID!$B$65,
ROUNDUP(INDEX(GRID!$B$17:$BI$27,MATCH(G$7,GRID!$A$17:$A$27,0),MATCH(1,($U$2=GRID!$B$1:$BI$1)*(КАЛЕНДАРЬ!$AD8=GRID!$B$3:$BI$3), 0))*GRID!$B$65*(1-GRID!$B$69),0))</f>
        <v>#N/A</v>
      </c>
      <c r="I219" s="47" t="e" cm="1">
        <f t="array" ref="I219">IF($I$2="Путешествия с детьми",
INDEX(GRID!$B$4:$BI$14,MATCH(I$7,GRID!$A$4:$A$14,0),MATCH(1,($U$2=GRID!$B$1:$BI$1)*(КАЛЕНДАРЬ!$AD8=GRID!$B$3:$BI$3), 0))*GRID!$B$65,
ROUNDUP(INDEX(GRID!$B$4:$BI$14,MATCH(I$7,GRID!$A$4:$A$14,0),MATCH(1,($U$2=GRID!$B$1:$BI$1)*(КАЛЕНДАРЬ!$AD8=GRID!$B$3:$BI$3),0))*GRID!$B$65*(1-GRID!$B$69),0))</f>
        <v>#N/A</v>
      </c>
      <c r="J219" s="48" t="e" cm="1">
        <f t="array" ref="J219">IF($I$2="Путешествия с детьми",
INDEX(GRID!$B$17:$BI$27,MATCH(I$7,GRID!$A$17:$A$27,0),MATCH(1,($U$2=GRID!$B$1:$BI$1)*(КАЛЕНДАРЬ!$AD8=GRID!$B$3:$BI$3), 0))*GRID!$B$65,
ROUNDUP(INDEX(GRID!$B$17:$BI$27,MATCH(I$7,GRID!$A$17:$A$27,0),MATCH(1,($U$2=GRID!$B$1:$BI$1)*(КАЛЕНДАРЬ!$AD8=GRID!$B$3:$BI$3), 0))*GRID!$B$65*(1-GRID!$B$69),0))</f>
        <v>#N/A</v>
      </c>
      <c r="K219" s="47" cm="1">
        <f t="array" ref="K219">IF($I$2="Путешествия с детьми",
INDEX(GRID!$B$4:$BI$14,MATCH(K$7,GRID!$A$4:$A$14,0),MATCH(1,($U$2=GRID!$B$1:$BI$1)*(КАЛЕНДАРЬ!$AD8=GRID!$B$3:$BI$3), 0))*GRID!$B$65,
ROUNDUP(INDEX(GRID!$B$4:$BI$14,MATCH(K$7,GRID!$A$4:$A$14,0),MATCH(1,($U$2=GRID!$B$1:$BI$1)*(КАЛЕНДАРЬ!$AD8=GRID!$B$3:$BI$3),0))*GRID!$B$65*(1-GRID!$B$69),0))</f>
        <v>26832</v>
      </c>
      <c r="L219" s="48" cm="1">
        <f t="array" ref="L219">IF($I$2="Путешествия с детьми",
INDEX(GRID!$B$17:$BI$27,MATCH(K$7,GRID!$A$17:$A$27,0),MATCH(1,($U$2=GRID!$B$1:$BI$1)*(КАЛЕНДАРЬ!$AD8=GRID!$B$3:$BI$3), 0))*GRID!$B$65,
ROUNDUP(INDEX(GRID!$B$17:$BI$27,MATCH(K$7,GRID!$A$17:$A$27,0),MATCH(1,($U$2=GRID!$B$1:$BI$1)*(КАЛЕНДАРЬ!$AD8=GRID!$B$3:$BI$3), 0))*GRID!$B$65*(1-GRID!$B$69),0))</f>
        <v>28982</v>
      </c>
      <c r="M219" s="47" cm="1">
        <f t="array" ref="M219">IF($I$2="Путешествия с детьми",
INDEX(GRID!$B$4:$BI$14,MATCH(M$7,GRID!$A$4:$A$14,0),MATCH(1,($U$2=GRID!$B$1:$BI$1)*(КАЛЕНДАРЬ!$AD8=GRID!$B$3:$BI$3), 0))*GRID!$B$65,
ROUNDUP(INDEX(GRID!$B$4:$BI$14,MATCH(M$7,GRID!$A$4:$A$14,0),MATCH(1,($U$2=GRID!$B$1:$BI$1)*(КАЛЕНДАРЬ!$AD8=GRID!$B$3:$BI$3),0))*GRID!$B$65*(1-GRID!$B$69),0))</f>
        <v>29584</v>
      </c>
      <c r="N219" s="48" cm="1">
        <f t="array" ref="N219">IF($I$2="Путешествия с детьми",
INDEX(GRID!$B$17:$BI$27,MATCH(M$7,GRID!$A$17:$A$27,0),MATCH(1,($U$2=GRID!$B$1:$BI$1)*(КАЛЕНДАРЬ!$AD8=GRID!$B$3:$BI$3), 0))*GRID!$B$65,
ROUNDUP(INDEX(GRID!$B$17:$BI$27,MATCH(M$7,GRID!$A$17:$A$27,0),MATCH(1,($U$2=GRID!$B$1:$BI$1)*(КАЛЕНДАРЬ!$AD8=GRID!$B$3:$BI$3), 0))*GRID!$B$65*(1-GRID!$B$69),0))</f>
        <v>31734</v>
      </c>
      <c r="O219" s="47" cm="1">
        <f t="array" ref="O219">IF($I$2="Путешествия с детьми",
INDEX(GRID!$B$4:$BI$14,MATCH(O$7,GRID!$A$4:$A$14,0),MATCH(1,($U$2=GRID!$B$1:$BI$1)*(КАЛЕНДАРЬ!$AD8=GRID!$B$3:$BI$3), 0))*GRID!$B$65,
ROUNDUP(INDEX(GRID!$B$4:$BI$14,MATCH(O$7,GRID!$A$4:$A$14,0),MATCH(1,($U$2=GRID!$B$1:$BI$1)*(КАЛЕНДАРЬ!$AD8=GRID!$B$3:$BI$3),0))*GRID!$B$65*(1-GRID!$B$69),0))</f>
        <v>35346</v>
      </c>
      <c r="P219" s="48" cm="1">
        <f t="array" ref="P219">IF($I$2="Путешествия с детьми",
INDEX(GRID!$B$17:$BI$27,MATCH(O$7,GRID!$A$17:$A$27,0),MATCH(1,($U$2=GRID!$B$1:$BI$1)*(КАЛЕНДАРЬ!$AD8=GRID!$B$3:$BI$3), 0))*GRID!$B$65,
ROUNDUP(INDEX(GRID!$B$17:$BI$27,MATCH(O$7,GRID!$A$17:$A$27,0),MATCH(1,($U$2=GRID!$B$1:$BI$1)*(КАЛЕНДАРЬ!$AD8=GRID!$B$3:$BI$3), 0))*GRID!$B$65*(1-GRID!$B$69),0))</f>
        <v>37496</v>
      </c>
      <c r="Q219" s="47" t="e" cm="1">
        <f t="array" ref="Q219">IF($I$2="Путешествия с детьми",
INDEX(GRID!$B$4:$BI$14,MATCH(Q$7,GRID!$A$4:$A$14,0),MATCH(1,($U$2=GRID!$B$1:$BI$1)*(КАЛЕНДАРЬ!$AD8=GRID!$B$3:$BI$3), 0))*GRID!$B$65,
ROUNDUP(INDEX(GRID!$B$4:$BI$14,MATCH(Q$7,GRID!$A$4:$A$14,0),MATCH(1,($U$2=GRID!$B$1:$BI$1)*(КАЛЕНДАРЬ!$AD8=GRID!$B$3:$BI$3),0))*GRID!$B$65*(1-GRID!$B$69),0))</f>
        <v>#N/A</v>
      </c>
      <c r="R219" s="48" t="e" cm="1">
        <f t="array" ref="R219">IF($I$2="Путешествия с детьми",
INDEX(GRID!$B$17:$BI$27,MATCH(Q$7,GRID!$A$17:$A$27,0),MATCH(1,($U$2=GRID!$B$1:$BI$1)*(КАЛЕНДАРЬ!$AD8=GRID!$B$3:$BI$3), 0))*GRID!$B$65,
ROUNDUP(INDEX(GRID!$B$17:$BI$27,MATCH(Q$7,GRID!$A$17:$A$27,0),MATCH(1,($U$2=GRID!$B$1:$BI$1)*(КАЛЕНДАРЬ!$AD8=GRID!$B$3:$BI$3), 0))*GRID!$B$65*(1-GRID!$B$69),0))</f>
        <v>#N/A</v>
      </c>
      <c r="S219" s="47" t="e" cm="1">
        <f t="array" ref="S219">IF($I$2="Путешествия с детьми",
INDEX(GRID!$B$4:$BI$14,MATCH(S$7,GRID!$A$4:$A$14,0),MATCH(1,($U$2=GRID!$B$1:$BI$1)*(КАЛЕНДАРЬ!$AD8=GRID!$B$3:$BI$3), 0))*GRID!$B$65,
ROUNDUP(INDEX(GRID!$B$4:$BI$14,MATCH(S$7,GRID!$A$4:$A$14,0),MATCH(1,($U$2=GRID!$B$1:$BI$1)*(КАЛЕНДАРЬ!$AD8=GRID!$B$3:$BI$3),0))*GRID!$B$65*(1-GRID!$B$69),0))</f>
        <v>#N/A</v>
      </c>
      <c r="T219" s="48" t="e" cm="1">
        <f t="array" ref="T219">IF($I$2="Путешествия с детьми",
INDEX(GRID!$B$17:$BI$27,MATCH(S$7,GRID!$A$17:$A$27,0),MATCH(1,($U$2=GRID!$B$1:$BI$1)*(КАЛЕНДАРЬ!$AD8=GRID!$B$3:$BI$3), 0))*GRID!$B$65,
ROUNDUP(INDEX(GRID!$B$17:$BI$27,MATCH(S$7,GRID!$A$17:$A$27,0),MATCH(1,($U$2=GRID!$B$1:$BI$1)*(КАЛЕНДАРЬ!$AD8=GRID!$B$3:$BI$3), 0))*GRID!$B$65*(1-GRID!$B$69),0))</f>
        <v>#N/A</v>
      </c>
      <c r="U219" s="47" cm="1">
        <f t="array" ref="U219">IF($I$2="Путешествия с детьми",
INDEX(GRID!$B$4:$BI$14,MATCH(U$7,GRID!$A$4:$A$14,0),MATCH(1,($U$2=GRID!$B$1:$BI$1)*(КАЛЕНДАРЬ!$AD8=GRID!$B$3:$BI$3), 0))*GRID!$B$65,
ROUNDUP(INDEX(GRID!$B$4:$BI$14,MATCH(U$7,GRID!$A$4:$A$14,0),MATCH(1,($U$2=GRID!$B$1:$BI$1)*(КАЛЕНДАРЬ!$AD8=GRID!$B$3:$BI$3),0))*GRID!$B$65*(1-GRID!$B$69),0))</f>
        <v>55040</v>
      </c>
      <c r="V219" s="48" cm="1">
        <f t="array" ref="V219">IF($I$2="Путешествия с детьми",
INDEX(GRID!$B$17:$BI$27,MATCH(U$7,GRID!$A$17:$A$27,0),MATCH(1,($U$2=GRID!$B$1:$BI$1)*(КАЛЕНДАРЬ!$AD8=GRID!$B$3:$BI$3), 0))*GRID!$B$65,
ROUNDUP(INDEX(GRID!$B$17:$BI$27,MATCH(U$7,GRID!$A$17:$A$27,0),MATCH(1,($U$2=GRID!$B$1:$BI$1)*(КАЛЕНДАРЬ!$AD8=GRID!$B$3:$BI$3), 0))*GRID!$B$65*(1-GRID!$B$69),0))</f>
        <v>57190</v>
      </c>
      <c r="W219" s="47" cm="1">
        <f t="array" ref="W219">IF($I$2="Путешествия с детьми",
INDEX(GRID!$B$4:$BI$14,MATCH(W$7,GRID!$A$4:$A$14,0),MATCH(1,($U$2=GRID!$B$1:$BI$1)*(КАЛЕНДАРЬ!$AD8=GRID!$B$3:$BI$3), 0))*GRID!$B$65,
ROUNDUP(INDEX(GRID!$B$4:$BI$14,MATCH(W$7,GRID!$A$4:$A$14,0),MATCH(1,($U$2=GRID!$B$1:$BI$1)*(КАЛЕНДАРЬ!$AD8=GRID!$B$3:$BI$3),0))*GRID!$B$65*(1-GRID!$B$69),0))</f>
        <v>215000</v>
      </c>
      <c r="X219" s="48" cm="1">
        <f t="array" ref="X219">IF($I$2="Путешествия с детьми",
INDEX(GRID!$B$17:$BI$27,MATCH(W$7,GRID!$A$17:$A$27,0),MATCH(1,($U$2=GRID!$B$1:$BI$1)*(КАЛЕНДАРЬ!$AD8=GRID!$B$3:$BI$3), 0))*GRID!$B$65,
ROUNDUP(INDEX(GRID!$B$17:$BI$27,MATCH(W$7,GRID!$A$17:$A$27,0),MATCH(1,($U$2=GRID!$B$1:$BI$1)*(КАЛЕНДАРЬ!$AD8=GRID!$B$3:$BI$3), 0))*GRID!$B$65*(1-GRID!$B$69),0))</f>
        <v>217150</v>
      </c>
    </row>
    <row r="220" spans="1:24" hidden="1" x14ac:dyDescent="0.2">
      <c r="A220" s="117" t="s">
        <v>43</v>
      </c>
      <c r="B220" s="117">
        <v>6</v>
      </c>
      <c r="C220" s="138" cm="1">
        <f t="array" ref="C220">IF($I$2="Путешествия с детьми",
INDEX(GRID!$B$4:$BI$14,MATCH(C$7,GRID!$A$4:$A$14,0),MATCH(1,($U$2=GRID!$B$1:$BI$1)*(КАЛЕНДАРЬ!$AD9=GRID!$B$3:$BI$3), 0))*GRID!$B$65,
ROUNDUP(INDEX(GRID!$B$4:$BI$14,MATCH(C$7,GRID!$A$4:$A$14,0),MATCH(1,($U$2=GRID!$B$1:$BI$1)*(КАЛЕНДАРЬ!$AD9=GRID!$B$3:$BI$3),0))*GRID!$B$65*(1-GRID!$B$69),0))</f>
        <v>16340</v>
      </c>
      <c r="D220" s="48" cm="1">
        <f t="array" ref="D220">IF($I$2="Путешествия с детьми",
INDEX(GRID!$B$17:$BI$27,MATCH(C$7,GRID!$A$17:$A$27,0),MATCH(1,($U$2=GRID!$B$1:$BI$1)*(КАЛЕНДАРЬ!$AD9=GRID!$B$3:$BI$3), 0))*GRID!$B$65,
ROUNDUP(INDEX(GRID!$B$17:$BI$27,MATCH(C$7,GRID!$A$17:$A$27,0),MATCH(1,($U$2=GRID!$B$1:$BI$1)*(КАЛЕНДАРЬ!$AD9=GRID!$B$3:$BI$3), 0))*GRID!$B$65*(1-GRID!$B$69),0))</f>
        <v>18490</v>
      </c>
      <c r="E220" s="47" cm="1">
        <f t="array" ref="E220">IF($I$2="Путешествия с детьми",
INDEX(GRID!$B$4:$BI$14,MATCH(E$7,GRID!$A$4:$A$14,0),MATCH(1,($U$2=GRID!$B$1:$BI$1)*(КАЛЕНДАРЬ!$AD9=GRID!$B$3:$BI$3), 0))*GRID!$B$65,
ROUNDUP(INDEX(GRID!$B$4:$BI$14,MATCH(E$7,GRID!$A$4:$A$14,0),MATCH(1,($U$2=GRID!$B$1:$BI$1)*(КАЛЕНДАРЬ!$AD9=GRID!$B$3:$BI$3),0))*GRID!$B$65*(1-GRID!$B$69),0))</f>
        <v>17974</v>
      </c>
      <c r="F220" s="48" cm="1">
        <f t="array" ref="F220">IF($I$2="Путешествия с детьми",
INDEX(GRID!$B$17:$BI$27,MATCH(E$7,GRID!$A$17:$A$27,0),MATCH(1,($U$2=GRID!$B$1:$BI$1)*(КАЛЕНДАРЬ!$AD9=GRID!$B$3:$BI$3), 0))*GRID!$B$65,
ROUNDUP(INDEX(GRID!$B$17:$BI$27,MATCH(E$7,GRID!$A$17:$A$27,0),MATCH(1,($U$2=GRID!$B$1:$BI$1)*(КАЛЕНДАРЬ!$AD9=GRID!$B$3:$BI$3), 0))*GRID!$B$65*(1-GRID!$B$69),0))</f>
        <v>20124</v>
      </c>
      <c r="G220" s="47" t="e" cm="1">
        <f t="array" ref="G220">IF($I$2="Путешествия с детьми",
INDEX(GRID!$B$4:$BI$14,MATCH(G$7,GRID!$A$4:$A$14,0),MATCH(1,($U$2=GRID!$B$1:$BI$1)*(КАЛЕНДАРЬ!$AD9=GRID!$B$3:$BI$3), 0))*GRID!$B$65,
ROUNDUP(INDEX(GRID!$B$4:$BI$14,MATCH(G$7,GRID!$A$4:$A$14,0),MATCH(1,($U$2=GRID!$B$1:$BI$1)*(КАЛЕНДАРЬ!$AD9=GRID!$B$3:$BI$3),0))*GRID!$B$65*(1-GRID!$B$69),0))</f>
        <v>#N/A</v>
      </c>
      <c r="H220" s="48" t="e" cm="1">
        <f t="array" ref="H220">IF($I$2="Путешествия с детьми",
INDEX(GRID!$B$17:$BI$27,MATCH(G$7,GRID!$A$17:$A$27,0),MATCH(1,($U$2=GRID!$B$1:$BI$1)*(КАЛЕНДАРЬ!$AD9=GRID!$B$3:$BI$3), 0))*GRID!$B$65,
ROUNDUP(INDEX(GRID!$B$17:$BI$27,MATCH(G$7,GRID!$A$17:$A$27,0),MATCH(1,($U$2=GRID!$B$1:$BI$1)*(КАЛЕНДАРЬ!$AD9=GRID!$B$3:$BI$3), 0))*GRID!$B$65*(1-GRID!$B$69),0))</f>
        <v>#N/A</v>
      </c>
      <c r="I220" s="47" t="e" cm="1">
        <f t="array" ref="I220">IF($I$2="Путешествия с детьми",
INDEX(GRID!$B$4:$BI$14,MATCH(I$7,GRID!$A$4:$A$14,0),MATCH(1,($U$2=GRID!$B$1:$BI$1)*(КАЛЕНДАРЬ!$AD9=GRID!$B$3:$BI$3), 0))*GRID!$B$65,
ROUNDUP(INDEX(GRID!$B$4:$BI$14,MATCH(I$7,GRID!$A$4:$A$14,0),MATCH(1,($U$2=GRID!$B$1:$BI$1)*(КАЛЕНДАРЬ!$AD9=GRID!$B$3:$BI$3),0))*GRID!$B$65*(1-GRID!$B$69),0))</f>
        <v>#N/A</v>
      </c>
      <c r="J220" s="48" t="e" cm="1">
        <f t="array" ref="J220">IF($I$2="Путешествия с детьми",
INDEX(GRID!$B$17:$BI$27,MATCH(I$7,GRID!$A$17:$A$27,0),MATCH(1,($U$2=GRID!$B$1:$BI$1)*(КАЛЕНДАРЬ!$AD9=GRID!$B$3:$BI$3), 0))*GRID!$B$65,
ROUNDUP(INDEX(GRID!$B$17:$BI$27,MATCH(I$7,GRID!$A$17:$A$27,0),MATCH(1,($U$2=GRID!$B$1:$BI$1)*(КАЛЕНДАРЬ!$AD9=GRID!$B$3:$BI$3), 0))*GRID!$B$65*(1-GRID!$B$69),0))</f>
        <v>#N/A</v>
      </c>
      <c r="K220" s="47" cm="1">
        <f t="array" ref="K220">IF($I$2="Путешествия с детьми",
INDEX(GRID!$B$4:$BI$14,MATCH(K$7,GRID!$A$4:$A$14,0),MATCH(1,($U$2=GRID!$B$1:$BI$1)*(КАЛЕНДАРЬ!$AD9=GRID!$B$3:$BI$3), 0))*GRID!$B$65,
ROUNDUP(INDEX(GRID!$B$4:$BI$14,MATCH(K$7,GRID!$A$4:$A$14,0),MATCH(1,($U$2=GRID!$B$1:$BI$1)*(КАЛЕНДАРЬ!$AD9=GRID!$B$3:$BI$3),0))*GRID!$B$65*(1-GRID!$B$69),0))</f>
        <v>23736</v>
      </c>
      <c r="L220" s="48" cm="1">
        <f t="array" ref="L220">IF($I$2="Путешествия с детьми",
INDEX(GRID!$B$17:$BI$27,MATCH(K$7,GRID!$A$17:$A$27,0),MATCH(1,($U$2=GRID!$B$1:$BI$1)*(КАЛЕНДАРЬ!$AD9=GRID!$B$3:$BI$3), 0))*GRID!$B$65,
ROUNDUP(INDEX(GRID!$B$17:$BI$27,MATCH(K$7,GRID!$A$17:$A$27,0),MATCH(1,($U$2=GRID!$B$1:$BI$1)*(КАЛЕНДАРЬ!$AD9=GRID!$B$3:$BI$3), 0))*GRID!$B$65*(1-GRID!$B$69),0))</f>
        <v>25886</v>
      </c>
      <c r="M220" s="47" cm="1">
        <f t="array" ref="M220">IF($I$2="Путешествия с детьми",
INDEX(GRID!$B$4:$BI$14,MATCH(M$7,GRID!$A$4:$A$14,0),MATCH(1,($U$2=GRID!$B$1:$BI$1)*(КАЛЕНДАРЬ!$AD9=GRID!$B$3:$BI$3), 0))*GRID!$B$65,
ROUNDUP(INDEX(GRID!$B$4:$BI$14,MATCH(M$7,GRID!$A$4:$A$14,0),MATCH(1,($U$2=GRID!$B$1:$BI$1)*(КАЛЕНДАРЬ!$AD9=GRID!$B$3:$BI$3),0))*GRID!$B$65*(1-GRID!$B$69),0))</f>
        <v>26058</v>
      </c>
      <c r="N220" s="48" cm="1">
        <f t="array" ref="N220">IF($I$2="Путешествия с детьми",
INDEX(GRID!$B$17:$BI$27,MATCH(M$7,GRID!$A$17:$A$27,0),MATCH(1,($U$2=GRID!$B$1:$BI$1)*(КАЛЕНДАРЬ!$AD9=GRID!$B$3:$BI$3), 0))*GRID!$B$65,
ROUNDUP(INDEX(GRID!$B$17:$BI$27,MATCH(M$7,GRID!$A$17:$A$27,0),MATCH(1,($U$2=GRID!$B$1:$BI$1)*(КАЛЕНДАРЬ!$AD9=GRID!$B$3:$BI$3), 0))*GRID!$B$65*(1-GRID!$B$69),0))</f>
        <v>28208</v>
      </c>
      <c r="O220" s="47" cm="1">
        <f t="array" ref="O220">IF($I$2="Путешествия с детьми",
INDEX(GRID!$B$4:$BI$14,MATCH(O$7,GRID!$A$4:$A$14,0),MATCH(1,($U$2=GRID!$B$1:$BI$1)*(КАЛЕНДАРЬ!$AD9=GRID!$B$3:$BI$3), 0))*GRID!$B$65,
ROUNDUP(INDEX(GRID!$B$4:$BI$14,MATCH(O$7,GRID!$A$4:$A$14,0),MATCH(1,($U$2=GRID!$B$1:$BI$1)*(КАЛЕНДАРЬ!$AD9=GRID!$B$3:$BI$3),0))*GRID!$B$65*(1-GRID!$B$69),0))</f>
        <v>32078</v>
      </c>
      <c r="P220" s="48" cm="1">
        <f t="array" ref="P220">IF($I$2="Путешествия с детьми",
INDEX(GRID!$B$17:$BI$27,MATCH(O$7,GRID!$A$17:$A$27,0),MATCH(1,($U$2=GRID!$B$1:$BI$1)*(КАЛЕНДАРЬ!$AD9=GRID!$B$3:$BI$3), 0))*GRID!$B$65,
ROUNDUP(INDEX(GRID!$B$17:$BI$27,MATCH(O$7,GRID!$A$17:$A$27,0),MATCH(1,($U$2=GRID!$B$1:$BI$1)*(КАЛЕНДАРЬ!$AD9=GRID!$B$3:$BI$3), 0))*GRID!$B$65*(1-GRID!$B$69),0))</f>
        <v>34228</v>
      </c>
      <c r="Q220" s="47" t="e" cm="1">
        <f t="array" ref="Q220">IF($I$2="Путешествия с детьми",
INDEX(GRID!$B$4:$BI$14,MATCH(Q$7,GRID!$A$4:$A$14,0),MATCH(1,($U$2=GRID!$B$1:$BI$1)*(КАЛЕНДАРЬ!$AD9=GRID!$B$3:$BI$3), 0))*GRID!$B$65,
ROUNDUP(INDEX(GRID!$B$4:$BI$14,MATCH(Q$7,GRID!$A$4:$A$14,0),MATCH(1,($U$2=GRID!$B$1:$BI$1)*(КАЛЕНДАРЬ!$AD9=GRID!$B$3:$BI$3),0))*GRID!$B$65*(1-GRID!$B$69),0))</f>
        <v>#N/A</v>
      </c>
      <c r="R220" s="48" t="e" cm="1">
        <f t="array" ref="R220">IF($I$2="Путешествия с детьми",
INDEX(GRID!$B$17:$BI$27,MATCH(Q$7,GRID!$A$17:$A$27,0),MATCH(1,($U$2=GRID!$B$1:$BI$1)*(КАЛЕНДАРЬ!$AD9=GRID!$B$3:$BI$3), 0))*GRID!$B$65,
ROUNDUP(INDEX(GRID!$B$17:$BI$27,MATCH(Q$7,GRID!$A$17:$A$27,0),MATCH(1,($U$2=GRID!$B$1:$BI$1)*(КАЛЕНДАРЬ!$AD9=GRID!$B$3:$BI$3), 0))*GRID!$B$65*(1-GRID!$B$69),0))</f>
        <v>#N/A</v>
      </c>
      <c r="S220" s="47" t="e" cm="1">
        <f t="array" ref="S220">IF($I$2="Путешествия с детьми",
INDEX(GRID!$B$4:$BI$14,MATCH(S$7,GRID!$A$4:$A$14,0),MATCH(1,($U$2=GRID!$B$1:$BI$1)*(КАЛЕНДАРЬ!$AD9=GRID!$B$3:$BI$3), 0))*GRID!$B$65,
ROUNDUP(INDEX(GRID!$B$4:$BI$14,MATCH(S$7,GRID!$A$4:$A$14,0),MATCH(1,($U$2=GRID!$B$1:$BI$1)*(КАЛЕНДАРЬ!$AD9=GRID!$B$3:$BI$3),0))*GRID!$B$65*(1-GRID!$B$69),0))</f>
        <v>#N/A</v>
      </c>
      <c r="T220" s="48" t="e" cm="1">
        <f t="array" ref="T220">IF($I$2="Путешествия с детьми",
INDEX(GRID!$B$17:$BI$27,MATCH(S$7,GRID!$A$17:$A$27,0),MATCH(1,($U$2=GRID!$B$1:$BI$1)*(КАЛЕНДАРЬ!$AD9=GRID!$B$3:$BI$3), 0))*GRID!$B$65,
ROUNDUP(INDEX(GRID!$B$17:$BI$27,MATCH(S$7,GRID!$A$17:$A$27,0),MATCH(1,($U$2=GRID!$B$1:$BI$1)*(КАЛЕНДАРЬ!$AD9=GRID!$B$3:$BI$3), 0))*GRID!$B$65*(1-GRID!$B$69),0))</f>
        <v>#N/A</v>
      </c>
      <c r="U220" s="47" cm="1">
        <f t="array" ref="U220">IF($I$2="Путешествия с детьми",
INDEX(GRID!$B$4:$BI$14,MATCH(U$7,GRID!$A$4:$A$14,0),MATCH(1,($U$2=GRID!$B$1:$BI$1)*(КАЛЕНДАРЬ!$AD9=GRID!$B$3:$BI$3), 0))*GRID!$B$65,
ROUNDUP(INDEX(GRID!$B$4:$BI$14,MATCH(U$7,GRID!$A$4:$A$14,0),MATCH(1,($U$2=GRID!$B$1:$BI$1)*(КАЛЕНДАРЬ!$AD9=GRID!$B$3:$BI$3),0))*GRID!$B$65*(1-GRID!$B$69),0))</f>
        <v>49880</v>
      </c>
      <c r="V220" s="48" cm="1">
        <f t="array" ref="V220">IF($I$2="Путешествия с детьми",
INDEX(GRID!$B$17:$BI$27,MATCH(U$7,GRID!$A$17:$A$27,0),MATCH(1,($U$2=GRID!$B$1:$BI$1)*(КАЛЕНДАРЬ!$AD9=GRID!$B$3:$BI$3), 0))*GRID!$B$65,
ROUNDUP(INDEX(GRID!$B$17:$BI$27,MATCH(U$7,GRID!$A$17:$A$27,0),MATCH(1,($U$2=GRID!$B$1:$BI$1)*(КАЛЕНДАРЬ!$AD9=GRID!$B$3:$BI$3), 0))*GRID!$B$65*(1-GRID!$B$69),0))</f>
        <v>52030</v>
      </c>
      <c r="W220" s="47" cm="1">
        <f t="array" ref="W220">IF($I$2="Путешествия с детьми",
INDEX(GRID!$B$4:$BI$14,MATCH(W$7,GRID!$A$4:$A$14,0),MATCH(1,($U$2=GRID!$B$1:$BI$1)*(КАЛЕНДАРЬ!$AD9=GRID!$B$3:$BI$3), 0))*GRID!$B$65,
ROUNDUP(INDEX(GRID!$B$4:$BI$14,MATCH(W$7,GRID!$A$4:$A$14,0),MATCH(1,($U$2=GRID!$B$1:$BI$1)*(КАЛЕНДАРЬ!$AD9=GRID!$B$3:$BI$3),0))*GRID!$B$65*(1-GRID!$B$69),0))</f>
        <v>199520</v>
      </c>
      <c r="X220" s="48" cm="1">
        <f t="array" ref="X220">IF($I$2="Путешествия с детьми",
INDEX(GRID!$B$17:$BI$27,MATCH(W$7,GRID!$A$17:$A$27,0),MATCH(1,($U$2=GRID!$B$1:$BI$1)*(КАЛЕНДАРЬ!$AD9=GRID!$B$3:$BI$3), 0))*GRID!$B$65,
ROUNDUP(INDEX(GRID!$B$17:$BI$27,MATCH(W$7,GRID!$A$17:$A$27,0),MATCH(1,($U$2=GRID!$B$1:$BI$1)*(КАЛЕНДАРЬ!$AD9=GRID!$B$3:$BI$3), 0))*GRID!$B$65*(1-GRID!$B$69),0))</f>
        <v>201670</v>
      </c>
    </row>
    <row r="221" spans="1:24" hidden="1" x14ac:dyDescent="0.2">
      <c r="A221" s="117" t="s">
        <v>44</v>
      </c>
      <c r="B221" s="117">
        <v>7</v>
      </c>
      <c r="C221" s="138" cm="1">
        <f t="array" ref="C221">IF($I$2="Путешествия с детьми",
INDEX(GRID!$B$4:$BI$14,MATCH(C$7,GRID!$A$4:$A$14,0),MATCH(1,($U$2=GRID!$B$1:$BI$1)*(КАЛЕНДАРЬ!$AD10=GRID!$B$3:$BI$3), 0))*GRID!$B$65,
ROUNDUP(INDEX(GRID!$B$4:$BI$14,MATCH(C$7,GRID!$A$4:$A$14,0),MATCH(1,($U$2=GRID!$B$1:$BI$1)*(КАЛЕНДАРЬ!$AD10=GRID!$B$3:$BI$3),0))*GRID!$B$65*(1-GRID!$B$69),0))</f>
        <v>30358</v>
      </c>
      <c r="D221" s="48" cm="1">
        <f t="array" ref="D221">IF($I$2="Путешествия с детьми",
INDEX(GRID!$B$17:$BI$27,MATCH(C$7,GRID!$A$17:$A$27,0),MATCH(1,($U$2=GRID!$B$1:$BI$1)*(КАЛЕНДАРЬ!$AD10=GRID!$B$3:$BI$3), 0))*GRID!$B$65,
ROUNDUP(INDEX(GRID!$B$17:$BI$27,MATCH(C$7,GRID!$A$17:$A$27,0),MATCH(1,($U$2=GRID!$B$1:$BI$1)*(КАЛЕНДАРЬ!$AD10=GRID!$B$3:$BI$3), 0))*GRID!$B$65*(1-GRID!$B$69),0))</f>
        <v>32508</v>
      </c>
      <c r="E221" s="47" cm="1">
        <f t="array" ref="E221">IF($I$2="Путешествия с детьми",
INDEX(GRID!$B$4:$BI$14,MATCH(E$7,GRID!$A$4:$A$14,0),MATCH(1,($U$2=GRID!$B$1:$BI$1)*(КАЛЕНДАРЬ!$AD10=GRID!$B$3:$BI$3), 0))*GRID!$B$65,
ROUNDUP(INDEX(GRID!$B$4:$BI$14,MATCH(E$7,GRID!$A$4:$A$14,0),MATCH(1,($U$2=GRID!$B$1:$BI$1)*(КАЛЕНДАРЬ!$AD10=GRID!$B$3:$BI$3),0))*GRID!$B$65*(1-GRID!$B$69),0))</f>
        <v>33884</v>
      </c>
      <c r="F221" s="48" cm="1">
        <f t="array" ref="F221">IF($I$2="Путешествия с детьми",
INDEX(GRID!$B$17:$BI$27,MATCH(E$7,GRID!$A$17:$A$27,0),MATCH(1,($U$2=GRID!$B$1:$BI$1)*(КАЛЕНДАРЬ!$AD10=GRID!$B$3:$BI$3), 0))*GRID!$B$65,
ROUNDUP(INDEX(GRID!$B$17:$BI$27,MATCH(E$7,GRID!$A$17:$A$27,0),MATCH(1,($U$2=GRID!$B$1:$BI$1)*(КАЛЕНДАРЬ!$AD10=GRID!$B$3:$BI$3), 0))*GRID!$B$65*(1-GRID!$B$69),0))</f>
        <v>36034</v>
      </c>
      <c r="G221" s="47" t="e" cm="1">
        <f t="array" ref="G221">IF($I$2="Путешествия с детьми",
INDEX(GRID!$B$4:$BI$14,MATCH(G$7,GRID!$A$4:$A$14,0),MATCH(1,($U$2=GRID!$B$1:$BI$1)*(КАЛЕНДАРЬ!$AD10=GRID!$B$3:$BI$3), 0))*GRID!$B$65,
ROUNDUP(INDEX(GRID!$B$4:$BI$14,MATCH(G$7,GRID!$A$4:$A$14,0),MATCH(1,($U$2=GRID!$B$1:$BI$1)*(КАЛЕНДАРЬ!$AD10=GRID!$B$3:$BI$3),0))*GRID!$B$65*(1-GRID!$B$69),0))</f>
        <v>#N/A</v>
      </c>
      <c r="H221" s="48" t="e" cm="1">
        <f t="array" ref="H221">IF($I$2="Путешествия с детьми",
INDEX(GRID!$B$17:$BI$27,MATCH(G$7,GRID!$A$17:$A$27,0),MATCH(1,($U$2=GRID!$B$1:$BI$1)*(КАЛЕНДАРЬ!$AD10=GRID!$B$3:$BI$3), 0))*GRID!$B$65,
ROUNDUP(INDEX(GRID!$B$17:$BI$27,MATCH(G$7,GRID!$A$17:$A$27,0),MATCH(1,($U$2=GRID!$B$1:$BI$1)*(КАЛЕНДАРЬ!$AD10=GRID!$B$3:$BI$3), 0))*GRID!$B$65*(1-GRID!$B$69),0))</f>
        <v>#N/A</v>
      </c>
      <c r="I221" s="47" t="e" cm="1">
        <f t="array" ref="I221">IF($I$2="Путешествия с детьми",
INDEX(GRID!$B$4:$BI$14,MATCH(I$7,GRID!$A$4:$A$14,0),MATCH(1,($U$2=GRID!$B$1:$BI$1)*(КАЛЕНДАРЬ!$AD10=GRID!$B$3:$BI$3), 0))*GRID!$B$65,
ROUNDUP(INDEX(GRID!$B$4:$BI$14,MATCH(I$7,GRID!$A$4:$A$14,0),MATCH(1,($U$2=GRID!$B$1:$BI$1)*(КАЛЕНДАРЬ!$AD10=GRID!$B$3:$BI$3),0))*GRID!$B$65*(1-GRID!$B$69),0))</f>
        <v>#N/A</v>
      </c>
      <c r="J221" s="48" t="e" cm="1">
        <f t="array" ref="J221">IF($I$2="Путешествия с детьми",
INDEX(GRID!$B$17:$BI$27,MATCH(I$7,GRID!$A$17:$A$27,0),MATCH(1,($U$2=GRID!$B$1:$BI$1)*(КАЛЕНДАРЬ!$AD10=GRID!$B$3:$BI$3), 0))*GRID!$B$65,
ROUNDUP(INDEX(GRID!$B$17:$BI$27,MATCH(I$7,GRID!$A$17:$A$27,0),MATCH(1,($U$2=GRID!$B$1:$BI$1)*(КАЛЕНДАРЬ!$AD10=GRID!$B$3:$BI$3), 0))*GRID!$B$65*(1-GRID!$B$69),0))</f>
        <v>#N/A</v>
      </c>
      <c r="K221" s="47" cm="1">
        <f t="array" ref="K221">IF($I$2="Путешествия с детьми",
INDEX(GRID!$B$4:$BI$14,MATCH(K$7,GRID!$A$4:$A$14,0),MATCH(1,($U$2=GRID!$B$1:$BI$1)*(КАЛЕНДАРЬ!$AD10=GRID!$B$3:$BI$3), 0))*GRID!$B$65,
ROUNDUP(INDEX(GRID!$B$4:$BI$14,MATCH(K$7,GRID!$A$4:$A$14,0),MATCH(1,($U$2=GRID!$B$1:$BI$1)*(КАЛЕНДАРЬ!$AD10=GRID!$B$3:$BI$3),0))*GRID!$B$65*(1-GRID!$B$69),0))</f>
        <v>47300</v>
      </c>
      <c r="L221" s="48" cm="1">
        <f t="array" ref="L221">IF($I$2="Путешествия с детьми",
INDEX(GRID!$B$17:$BI$27,MATCH(K$7,GRID!$A$17:$A$27,0),MATCH(1,($U$2=GRID!$B$1:$BI$1)*(КАЛЕНДАРЬ!$AD10=GRID!$B$3:$BI$3), 0))*GRID!$B$65,
ROUNDUP(INDEX(GRID!$B$17:$BI$27,MATCH(K$7,GRID!$A$17:$A$27,0),MATCH(1,($U$2=GRID!$B$1:$BI$1)*(КАЛЕНДАРЬ!$AD10=GRID!$B$3:$BI$3), 0))*GRID!$B$65*(1-GRID!$B$69),0))</f>
        <v>49450</v>
      </c>
      <c r="M221" s="47" cm="1">
        <f t="array" ref="M221">IF($I$2="Путешествия с детьми",
INDEX(GRID!$B$4:$BI$14,MATCH(M$7,GRID!$A$4:$A$14,0),MATCH(1,($U$2=GRID!$B$1:$BI$1)*(КАЛЕНДАРЬ!$AD10=GRID!$B$3:$BI$3), 0))*GRID!$B$65,
ROUNDUP(INDEX(GRID!$B$4:$BI$14,MATCH(M$7,GRID!$A$4:$A$14,0),MATCH(1,($U$2=GRID!$B$1:$BI$1)*(КАЛЕНДАРЬ!$AD10=GRID!$B$3:$BI$3),0))*GRID!$B$65*(1-GRID!$B$69),0))</f>
        <v>52804</v>
      </c>
      <c r="N221" s="48" cm="1">
        <f t="array" ref="N221">IF($I$2="Путешествия с детьми",
INDEX(GRID!$B$17:$BI$27,MATCH(M$7,GRID!$A$17:$A$27,0),MATCH(1,($U$2=GRID!$B$1:$BI$1)*(КАЛЕНДАРЬ!$AD10=GRID!$B$3:$BI$3), 0))*GRID!$B$65,
ROUNDUP(INDEX(GRID!$B$17:$BI$27,MATCH(M$7,GRID!$A$17:$A$27,0),MATCH(1,($U$2=GRID!$B$1:$BI$1)*(КАЛЕНДАРЬ!$AD10=GRID!$B$3:$BI$3), 0))*GRID!$B$65*(1-GRID!$B$69),0))</f>
        <v>54954</v>
      </c>
      <c r="O221" s="47" cm="1">
        <f t="array" ref="O221">IF($I$2="Путешествия с детьми",
INDEX(GRID!$B$4:$BI$14,MATCH(O$7,GRID!$A$4:$A$14,0),MATCH(1,($U$2=GRID!$B$1:$BI$1)*(КАЛЕНДАРЬ!$AD10=GRID!$B$3:$BI$3), 0))*GRID!$B$65,
ROUNDUP(INDEX(GRID!$B$4:$BI$14,MATCH(O$7,GRID!$A$4:$A$14,0),MATCH(1,($U$2=GRID!$B$1:$BI$1)*(КАЛЕНДАРЬ!$AD10=GRID!$B$3:$BI$3),0))*GRID!$B$65*(1-GRID!$B$69),0))</f>
        <v>58910</v>
      </c>
      <c r="P221" s="48" cm="1">
        <f t="array" ref="P221">IF($I$2="Путешествия с детьми",
INDEX(GRID!$B$17:$BI$27,MATCH(O$7,GRID!$A$17:$A$27,0),MATCH(1,($U$2=GRID!$B$1:$BI$1)*(КАЛЕНДАРЬ!$AD10=GRID!$B$3:$BI$3), 0))*GRID!$B$65,
ROUNDUP(INDEX(GRID!$B$17:$BI$27,MATCH(O$7,GRID!$A$17:$A$27,0),MATCH(1,($U$2=GRID!$B$1:$BI$1)*(КАЛЕНДАРЬ!$AD10=GRID!$B$3:$BI$3), 0))*GRID!$B$65*(1-GRID!$B$69),0))</f>
        <v>61060</v>
      </c>
      <c r="Q221" s="47" t="e" cm="1">
        <f t="array" ref="Q221">IF($I$2="Путешествия с детьми",
INDEX(GRID!$B$4:$BI$14,MATCH(Q$7,GRID!$A$4:$A$14,0),MATCH(1,($U$2=GRID!$B$1:$BI$1)*(КАЛЕНДАРЬ!$AD10=GRID!$B$3:$BI$3), 0))*GRID!$B$65,
ROUNDUP(INDEX(GRID!$B$4:$BI$14,MATCH(Q$7,GRID!$A$4:$A$14,0),MATCH(1,($U$2=GRID!$B$1:$BI$1)*(КАЛЕНДАРЬ!$AD10=GRID!$B$3:$BI$3),0))*GRID!$B$65*(1-GRID!$B$69),0))</f>
        <v>#N/A</v>
      </c>
      <c r="R221" s="48" t="e" cm="1">
        <f t="array" ref="R221">IF($I$2="Путешествия с детьми",
INDEX(GRID!$B$17:$BI$27,MATCH(Q$7,GRID!$A$17:$A$27,0),MATCH(1,($U$2=GRID!$B$1:$BI$1)*(КАЛЕНДАРЬ!$AD10=GRID!$B$3:$BI$3), 0))*GRID!$B$65,
ROUNDUP(INDEX(GRID!$B$17:$BI$27,MATCH(Q$7,GRID!$A$17:$A$27,0),MATCH(1,($U$2=GRID!$B$1:$BI$1)*(КАЛЕНДАРЬ!$AD10=GRID!$B$3:$BI$3), 0))*GRID!$B$65*(1-GRID!$B$69),0))</f>
        <v>#N/A</v>
      </c>
      <c r="S221" s="47" t="e" cm="1">
        <f t="array" ref="S221">IF($I$2="Путешествия с детьми",
INDEX(GRID!$B$4:$BI$14,MATCH(S$7,GRID!$A$4:$A$14,0),MATCH(1,($U$2=GRID!$B$1:$BI$1)*(КАЛЕНДАРЬ!$AD10=GRID!$B$3:$BI$3), 0))*GRID!$B$65,
ROUNDUP(INDEX(GRID!$B$4:$BI$14,MATCH(S$7,GRID!$A$4:$A$14,0),MATCH(1,($U$2=GRID!$B$1:$BI$1)*(КАЛЕНДАРЬ!$AD10=GRID!$B$3:$BI$3),0))*GRID!$B$65*(1-GRID!$B$69),0))</f>
        <v>#N/A</v>
      </c>
      <c r="T221" s="48" t="e" cm="1">
        <f t="array" ref="T221">IF($I$2="Путешествия с детьми",
INDEX(GRID!$B$17:$BI$27,MATCH(S$7,GRID!$A$17:$A$27,0),MATCH(1,($U$2=GRID!$B$1:$BI$1)*(КАЛЕНДАРЬ!$AD10=GRID!$B$3:$BI$3), 0))*GRID!$B$65,
ROUNDUP(INDEX(GRID!$B$17:$BI$27,MATCH(S$7,GRID!$A$17:$A$27,0),MATCH(1,($U$2=GRID!$B$1:$BI$1)*(КАЛЕНДАРЬ!$AD10=GRID!$B$3:$BI$3), 0))*GRID!$B$65*(1-GRID!$B$69),0))</f>
        <v>#N/A</v>
      </c>
      <c r="U221" s="47" cm="1">
        <f t="array" ref="U221">IF($I$2="Путешествия с детьми",
INDEX(GRID!$B$4:$BI$14,MATCH(U$7,GRID!$A$4:$A$14,0),MATCH(1,($U$2=GRID!$B$1:$BI$1)*(КАЛЕНДАРЬ!$AD10=GRID!$B$3:$BI$3), 0))*GRID!$B$65,
ROUNDUP(INDEX(GRID!$B$4:$BI$14,MATCH(U$7,GRID!$A$4:$A$14,0),MATCH(1,($U$2=GRID!$B$1:$BI$1)*(КАЛЕНДАРЬ!$AD10=GRID!$B$3:$BI$3),0))*GRID!$B$65*(1-GRID!$B$69),0))</f>
        <v>91160</v>
      </c>
      <c r="V221" s="48" cm="1">
        <f t="array" ref="V221">IF($I$2="Путешествия с детьми",
INDEX(GRID!$B$17:$BI$27,MATCH(U$7,GRID!$A$17:$A$27,0),MATCH(1,($U$2=GRID!$B$1:$BI$1)*(КАЛЕНДАРЬ!$AD10=GRID!$B$3:$BI$3), 0))*GRID!$B$65,
ROUNDUP(INDEX(GRID!$B$17:$BI$27,MATCH(U$7,GRID!$A$17:$A$27,0),MATCH(1,($U$2=GRID!$B$1:$BI$1)*(КАЛЕНДАРЬ!$AD10=GRID!$B$3:$BI$3), 0))*GRID!$B$65*(1-GRID!$B$69),0))</f>
        <v>93310</v>
      </c>
      <c r="W221" s="47" cm="1">
        <f t="array" ref="W221">IF($I$2="Путешествия с детьми",
INDEX(GRID!$B$4:$BI$14,MATCH(W$7,GRID!$A$4:$A$14,0),MATCH(1,($U$2=GRID!$B$1:$BI$1)*(КАЛЕНДАРЬ!$AD10=GRID!$B$3:$BI$3), 0))*GRID!$B$65,
ROUNDUP(INDEX(GRID!$B$4:$BI$14,MATCH(W$7,GRID!$A$4:$A$14,0),MATCH(1,($U$2=GRID!$B$1:$BI$1)*(КАЛЕНДАРЬ!$AD10=GRID!$B$3:$BI$3),0))*GRID!$B$65*(1-GRID!$B$69),0))</f>
        <v>310460</v>
      </c>
      <c r="X221" s="48" cm="1">
        <f t="array" ref="X221">IF($I$2="Путешествия с детьми",
INDEX(GRID!$B$17:$BI$27,MATCH(W$7,GRID!$A$17:$A$27,0),MATCH(1,($U$2=GRID!$B$1:$BI$1)*(КАЛЕНДАРЬ!$AD10=GRID!$B$3:$BI$3), 0))*GRID!$B$65,
ROUNDUP(INDEX(GRID!$B$17:$BI$27,MATCH(W$7,GRID!$A$17:$A$27,0),MATCH(1,($U$2=GRID!$B$1:$BI$1)*(КАЛЕНДАРЬ!$AD10=GRID!$B$3:$BI$3), 0))*GRID!$B$65*(1-GRID!$B$69),0))</f>
        <v>312610</v>
      </c>
    </row>
    <row r="222" spans="1:24" hidden="1" x14ac:dyDescent="0.2">
      <c r="A222" s="117" t="s">
        <v>45</v>
      </c>
      <c r="B222" s="117">
        <v>8</v>
      </c>
      <c r="C222" s="138" cm="1">
        <f t="array" ref="C222">IF($I$2="Путешествия с детьми",
INDEX(GRID!$B$4:$BI$14,MATCH(C$7,GRID!$A$4:$A$14,0),MATCH(1,($U$2=GRID!$B$1:$BI$1)*(КАЛЕНДАРЬ!$AD11=GRID!$B$3:$BI$3), 0))*GRID!$B$65,
ROUNDUP(INDEX(GRID!$B$4:$BI$14,MATCH(C$7,GRID!$A$4:$A$14,0),MATCH(1,($U$2=GRID!$B$1:$BI$1)*(КАЛЕНДАРЬ!$AD11=GRID!$B$3:$BI$3),0))*GRID!$B$65*(1-GRID!$B$69),0))</f>
        <v>30358</v>
      </c>
      <c r="D222" s="48" cm="1">
        <f t="array" ref="D222">IF($I$2="Путешествия с детьми",
INDEX(GRID!$B$17:$BI$27,MATCH(C$7,GRID!$A$17:$A$27,0),MATCH(1,($U$2=GRID!$B$1:$BI$1)*(КАЛЕНДАРЬ!$AD11=GRID!$B$3:$BI$3), 0))*GRID!$B$65,
ROUNDUP(INDEX(GRID!$B$17:$BI$27,MATCH(C$7,GRID!$A$17:$A$27,0),MATCH(1,($U$2=GRID!$B$1:$BI$1)*(КАЛЕНДАРЬ!$AD11=GRID!$B$3:$BI$3), 0))*GRID!$B$65*(1-GRID!$B$69),0))</f>
        <v>32508</v>
      </c>
      <c r="E222" s="47" cm="1">
        <f t="array" ref="E222">IF($I$2="Путешествия с детьми",
INDEX(GRID!$B$4:$BI$14,MATCH(E$7,GRID!$A$4:$A$14,0),MATCH(1,($U$2=GRID!$B$1:$BI$1)*(КАЛЕНДАРЬ!$AD11=GRID!$B$3:$BI$3), 0))*GRID!$B$65,
ROUNDUP(INDEX(GRID!$B$4:$BI$14,MATCH(E$7,GRID!$A$4:$A$14,0),MATCH(1,($U$2=GRID!$B$1:$BI$1)*(КАЛЕНДАРЬ!$AD11=GRID!$B$3:$BI$3),0))*GRID!$B$65*(1-GRID!$B$69),0))</f>
        <v>33884</v>
      </c>
      <c r="F222" s="48" cm="1">
        <f t="array" ref="F222">IF($I$2="Путешествия с детьми",
INDEX(GRID!$B$17:$BI$27,MATCH(E$7,GRID!$A$17:$A$27,0),MATCH(1,($U$2=GRID!$B$1:$BI$1)*(КАЛЕНДАРЬ!$AD11=GRID!$B$3:$BI$3), 0))*GRID!$B$65,
ROUNDUP(INDEX(GRID!$B$17:$BI$27,MATCH(E$7,GRID!$A$17:$A$27,0),MATCH(1,($U$2=GRID!$B$1:$BI$1)*(КАЛЕНДАРЬ!$AD11=GRID!$B$3:$BI$3), 0))*GRID!$B$65*(1-GRID!$B$69),0))</f>
        <v>36034</v>
      </c>
      <c r="G222" s="47" t="e" cm="1">
        <f t="array" ref="G222">IF($I$2="Путешествия с детьми",
INDEX(GRID!$B$4:$BI$14,MATCH(G$7,GRID!$A$4:$A$14,0),MATCH(1,($U$2=GRID!$B$1:$BI$1)*(КАЛЕНДАРЬ!$AD11=GRID!$B$3:$BI$3), 0))*GRID!$B$65,
ROUNDUP(INDEX(GRID!$B$4:$BI$14,MATCH(G$7,GRID!$A$4:$A$14,0),MATCH(1,($U$2=GRID!$B$1:$BI$1)*(КАЛЕНДАРЬ!$AD11=GRID!$B$3:$BI$3),0))*GRID!$B$65*(1-GRID!$B$69),0))</f>
        <v>#N/A</v>
      </c>
      <c r="H222" s="48" t="e" cm="1">
        <f t="array" ref="H222">IF($I$2="Путешествия с детьми",
INDEX(GRID!$B$17:$BI$27,MATCH(G$7,GRID!$A$17:$A$27,0),MATCH(1,($U$2=GRID!$B$1:$BI$1)*(КАЛЕНДАРЬ!$AD11=GRID!$B$3:$BI$3), 0))*GRID!$B$65,
ROUNDUP(INDEX(GRID!$B$17:$BI$27,MATCH(G$7,GRID!$A$17:$A$27,0),MATCH(1,($U$2=GRID!$B$1:$BI$1)*(КАЛЕНДАРЬ!$AD11=GRID!$B$3:$BI$3), 0))*GRID!$B$65*(1-GRID!$B$69),0))</f>
        <v>#N/A</v>
      </c>
      <c r="I222" s="47" t="e" cm="1">
        <f t="array" ref="I222">IF($I$2="Путешествия с детьми",
INDEX(GRID!$B$4:$BI$14,MATCH(I$7,GRID!$A$4:$A$14,0),MATCH(1,($U$2=GRID!$B$1:$BI$1)*(КАЛЕНДАРЬ!$AD11=GRID!$B$3:$BI$3), 0))*GRID!$B$65,
ROUNDUP(INDEX(GRID!$B$4:$BI$14,MATCH(I$7,GRID!$A$4:$A$14,0),MATCH(1,($U$2=GRID!$B$1:$BI$1)*(КАЛЕНДАРЬ!$AD11=GRID!$B$3:$BI$3),0))*GRID!$B$65*(1-GRID!$B$69),0))</f>
        <v>#N/A</v>
      </c>
      <c r="J222" s="48" t="e" cm="1">
        <f t="array" ref="J222">IF($I$2="Путешествия с детьми",
INDEX(GRID!$B$17:$BI$27,MATCH(I$7,GRID!$A$17:$A$27,0),MATCH(1,($U$2=GRID!$B$1:$BI$1)*(КАЛЕНДАРЬ!$AD11=GRID!$B$3:$BI$3), 0))*GRID!$B$65,
ROUNDUP(INDEX(GRID!$B$17:$BI$27,MATCH(I$7,GRID!$A$17:$A$27,0),MATCH(1,($U$2=GRID!$B$1:$BI$1)*(КАЛЕНДАРЬ!$AD11=GRID!$B$3:$BI$3), 0))*GRID!$B$65*(1-GRID!$B$69),0))</f>
        <v>#N/A</v>
      </c>
      <c r="K222" s="47" cm="1">
        <f t="array" ref="K222">IF($I$2="Путешествия с детьми",
INDEX(GRID!$B$4:$BI$14,MATCH(K$7,GRID!$A$4:$A$14,0),MATCH(1,($U$2=GRID!$B$1:$BI$1)*(КАЛЕНДАРЬ!$AD11=GRID!$B$3:$BI$3), 0))*GRID!$B$65,
ROUNDUP(INDEX(GRID!$B$4:$BI$14,MATCH(K$7,GRID!$A$4:$A$14,0),MATCH(1,($U$2=GRID!$B$1:$BI$1)*(КАЛЕНДАРЬ!$AD11=GRID!$B$3:$BI$3),0))*GRID!$B$65*(1-GRID!$B$69),0))</f>
        <v>47300</v>
      </c>
      <c r="L222" s="48" cm="1">
        <f t="array" ref="L222">IF($I$2="Путешествия с детьми",
INDEX(GRID!$B$17:$BI$27,MATCH(K$7,GRID!$A$17:$A$27,0),MATCH(1,($U$2=GRID!$B$1:$BI$1)*(КАЛЕНДАРЬ!$AD11=GRID!$B$3:$BI$3), 0))*GRID!$B$65,
ROUNDUP(INDEX(GRID!$B$17:$BI$27,MATCH(K$7,GRID!$A$17:$A$27,0),MATCH(1,($U$2=GRID!$B$1:$BI$1)*(КАЛЕНДАРЬ!$AD11=GRID!$B$3:$BI$3), 0))*GRID!$B$65*(1-GRID!$B$69),0))</f>
        <v>49450</v>
      </c>
      <c r="M222" s="47" cm="1">
        <f t="array" ref="M222">IF($I$2="Путешествия с детьми",
INDEX(GRID!$B$4:$BI$14,MATCH(M$7,GRID!$A$4:$A$14,0),MATCH(1,($U$2=GRID!$B$1:$BI$1)*(КАЛЕНДАРЬ!$AD11=GRID!$B$3:$BI$3), 0))*GRID!$B$65,
ROUNDUP(INDEX(GRID!$B$4:$BI$14,MATCH(M$7,GRID!$A$4:$A$14,0),MATCH(1,($U$2=GRID!$B$1:$BI$1)*(КАЛЕНДАРЬ!$AD11=GRID!$B$3:$BI$3),0))*GRID!$B$65*(1-GRID!$B$69),0))</f>
        <v>52804</v>
      </c>
      <c r="N222" s="48" cm="1">
        <f t="array" ref="N222">IF($I$2="Путешествия с детьми",
INDEX(GRID!$B$17:$BI$27,MATCH(M$7,GRID!$A$17:$A$27,0),MATCH(1,($U$2=GRID!$B$1:$BI$1)*(КАЛЕНДАРЬ!$AD11=GRID!$B$3:$BI$3), 0))*GRID!$B$65,
ROUNDUP(INDEX(GRID!$B$17:$BI$27,MATCH(M$7,GRID!$A$17:$A$27,0),MATCH(1,($U$2=GRID!$B$1:$BI$1)*(КАЛЕНДАРЬ!$AD11=GRID!$B$3:$BI$3), 0))*GRID!$B$65*(1-GRID!$B$69),0))</f>
        <v>54954</v>
      </c>
      <c r="O222" s="47" cm="1">
        <f t="array" ref="O222">IF($I$2="Путешествия с детьми",
INDEX(GRID!$B$4:$BI$14,MATCH(O$7,GRID!$A$4:$A$14,0),MATCH(1,($U$2=GRID!$B$1:$BI$1)*(КАЛЕНДАРЬ!$AD11=GRID!$B$3:$BI$3), 0))*GRID!$B$65,
ROUNDUP(INDEX(GRID!$B$4:$BI$14,MATCH(O$7,GRID!$A$4:$A$14,0),MATCH(1,($U$2=GRID!$B$1:$BI$1)*(КАЛЕНДАРЬ!$AD11=GRID!$B$3:$BI$3),0))*GRID!$B$65*(1-GRID!$B$69),0))</f>
        <v>58910</v>
      </c>
      <c r="P222" s="48" cm="1">
        <f t="array" ref="P222">IF($I$2="Путешествия с детьми",
INDEX(GRID!$B$17:$BI$27,MATCH(O$7,GRID!$A$17:$A$27,0),MATCH(1,($U$2=GRID!$B$1:$BI$1)*(КАЛЕНДАРЬ!$AD11=GRID!$B$3:$BI$3), 0))*GRID!$B$65,
ROUNDUP(INDEX(GRID!$B$17:$BI$27,MATCH(O$7,GRID!$A$17:$A$27,0),MATCH(1,($U$2=GRID!$B$1:$BI$1)*(КАЛЕНДАРЬ!$AD11=GRID!$B$3:$BI$3), 0))*GRID!$B$65*(1-GRID!$B$69),0))</f>
        <v>61060</v>
      </c>
      <c r="Q222" s="47" t="e" cm="1">
        <f t="array" ref="Q222">IF($I$2="Путешествия с детьми",
INDEX(GRID!$B$4:$BI$14,MATCH(Q$7,GRID!$A$4:$A$14,0),MATCH(1,($U$2=GRID!$B$1:$BI$1)*(КАЛЕНДАРЬ!$AD11=GRID!$B$3:$BI$3), 0))*GRID!$B$65,
ROUNDUP(INDEX(GRID!$B$4:$BI$14,MATCH(Q$7,GRID!$A$4:$A$14,0),MATCH(1,($U$2=GRID!$B$1:$BI$1)*(КАЛЕНДАРЬ!$AD11=GRID!$B$3:$BI$3),0))*GRID!$B$65*(1-GRID!$B$69),0))</f>
        <v>#N/A</v>
      </c>
      <c r="R222" s="48" t="e" cm="1">
        <f t="array" ref="R222">IF($I$2="Путешествия с детьми",
INDEX(GRID!$B$17:$BI$27,MATCH(Q$7,GRID!$A$17:$A$27,0),MATCH(1,($U$2=GRID!$B$1:$BI$1)*(КАЛЕНДАРЬ!$AD11=GRID!$B$3:$BI$3), 0))*GRID!$B$65,
ROUNDUP(INDEX(GRID!$B$17:$BI$27,MATCH(Q$7,GRID!$A$17:$A$27,0),MATCH(1,($U$2=GRID!$B$1:$BI$1)*(КАЛЕНДАРЬ!$AD11=GRID!$B$3:$BI$3), 0))*GRID!$B$65*(1-GRID!$B$69),0))</f>
        <v>#N/A</v>
      </c>
      <c r="S222" s="47" t="e" cm="1">
        <f t="array" ref="S222">IF($I$2="Путешествия с детьми",
INDEX(GRID!$B$4:$BI$14,MATCH(S$7,GRID!$A$4:$A$14,0),MATCH(1,($U$2=GRID!$B$1:$BI$1)*(КАЛЕНДАРЬ!$AD11=GRID!$B$3:$BI$3), 0))*GRID!$B$65,
ROUNDUP(INDEX(GRID!$B$4:$BI$14,MATCH(S$7,GRID!$A$4:$A$14,0),MATCH(1,($U$2=GRID!$B$1:$BI$1)*(КАЛЕНДАРЬ!$AD11=GRID!$B$3:$BI$3),0))*GRID!$B$65*(1-GRID!$B$69),0))</f>
        <v>#N/A</v>
      </c>
      <c r="T222" s="48" t="e" cm="1">
        <f t="array" ref="T222">IF($I$2="Путешествия с детьми",
INDEX(GRID!$B$17:$BI$27,MATCH(S$7,GRID!$A$17:$A$27,0),MATCH(1,($U$2=GRID!$B$1:$BI$1)*(КАЛЕНДАРЬ!$AD11=GRID!$B$3:$BI$3), 0))*GRID!$B$65,
ROUNDUP(INDEX(GRID!$B$17:$BI$27,MATCH(S$7,GRID!$A$17:$A$27,0),MATCH(1,($U$2=GRID!$B$1:$BI$1)*(КАЛЕНДАРЬ!$AD11=GRID!$B$3:$BI$3), 0))*GRID!$B$65*(1-GRID!$B$69),0))</f>
        <v>#N/A</v>
      </c>
      <c r="U222" s="47" cm="1">
        <f t="array" ref="U222">IF($I$2="Путешествия с детьми",
INDEX(GRID!$B$4:$BI$14,MATCH(U$7,GRID!$A$4:$A$14,0),MATCH(1,($U$2=GRID!$B$1:$BI$1)*(КАЛЕНДАРЬ!$AD11=GRID!$B$3:$BI$3), 0))*GRID!$B$65,
ROUNDUP(INDEX(GRID!$B$4:$BI$14,MATCH(U$7,GRID!$A$4:$A$14,0),MATCH(1,($U$2=GRID!$B$1:$BI$1)*(КАЛЕНДАРЬ!$AD11=GRID!$B$3:$BI$3),0))*GRID!$B$65*(1-GRID!$B$69),0))</f>
        <v>91160</v>
      </c>
      <c r="V222" s="48" cm="1">
        <f t="array" ref="V222">IF($I$2="Путешествия с детьми",
INDEX(GRID!$B$17:$BI$27,MATCH(U$7,GRID!$A$17:$A$27,0),MATCH(1,($U$2=GRID!$B$1:$BI$1)*(КАЛЕНДАРЬ!$AD11=GRID!$B$3:$BI$3), 0))*GRID!$B$65,
ROUNDUP(INDEX(GRID!$B$17:$BI$27,MATCH(U$7,GRID!$A$17:$A$27,0),MATCH(1,($U$2=GRID!$B$1:$BI$1)*(КАЛЕНДАРЬ!$AD11=GRID!$B$3:$BI$3), 0))*GRID!$B$65*(1-GRID!$B$69),0))</f>
        <v>93310</v>
      </c>
      <c r="W222" s="47" cm="1">
        <f t="array" ref="W222">IF($I$2="Путешествия с детьми",
INDEX(GRID!$B$4:$BI$14,MATCH(W$7,GRID!$A$4:$A$14,0),MATCH(1,($U$2=GRID!$B$1:$BI$1)*(КАЛЕНДАРЬ!$AD11=GRID!$B$3:$BI$3), 0))*GRID!$B$65,
ROUNDUP(INDEX(GRID!$B$4:$BI$14,MATCH(W$7,GRID!$A$4:$A$14,0),MATCH(1,($U$2=GRID!$B$1:$BI$1)*(КАЛЕНДАРЬ!$AD11=GRID!$B$3:$BI$3),0))*GRID!$B$65*(1-GRID!$B$69),0))</f>
        <v>310460</v>
      </c>
      <c r="X222" s="48" cm="1">
        <f t="array" ref="X222">IF($I$2="Путешествия с детьми",
INDEX(GRID!$B$17:$BI$27,MATCH(W$7,GRID!$A$17:$A$27,0),MATCH(1,($U$2=GRID!$B$1:$BI$1)*(КАЛЕНДАРЬ!$AD11=GRID!$B$3:$BI$3), 0))*GRID!$B$65,
ROUNDUP(INDEX(GRID!$B$17:$BI$27,MATCH(W$7,GRID!$A$17:$A$27,0),MATCH(1,($U$2=GRID!$B$1:$BI$1)*(КАЛЕНДАРЬ!$AD11=GRID!$B$3:$BI$3), 0))*GRID!$B$65*(1-GRID!$B$69),0))</f>
        <v>312610</v>
      </c>
    </row>
    <row r="223" spans="1:24" hidden="1" x14ac:dyDescent="0.2">
      <c r="A223" s="117" t="s">
        <v>46</v>
      </c>
      <c r="B223" s="117">
        <v>9</v>
      </c>
      <c r="C223" s="138" cm="1">
        <f t="array" ref="C223">IF($I$2="Путешествия с детьми",
INDEX(GRID!$B$4:$BI$14,MATCH(C$7,GRID!$A$4:$A$14,0),MATCH(1,($U$2=GRID!$B$1:$BI$1)*(КАЛЕНДАРЬ!$AD12=GRID!$B$3:$BI$3), 0))*GRID!$B$65,
ROUNDUP(INDEX(GRID!$B$4:$BI$14,MATCH(C$7,GRID!$A$4:$A$14,0),MATCH(1,($U$2=GRID!$B$1:$BI$1)*(КАЛЕНДАРЬ!$AD12=GRID!$B$3:$BI$3),0))*GRID!$B$65*(1-GRID!$B$69),0))</f>
        <v>30358</v>
      </c>
      <c r="D223" s="48" cm="1">
        <f t="array" ref="D223">IF($I$2="Путешествия с детьми",
INDEX(GRID!$B$17:$BI$27,MATCH(C$7,GRID!$A$17:$A$27,0),MATCH(1,($U$2=GRID!$B$1:$BI$1)*(КАЛЕНДАРЬ!$AD12=GRID!$B$3:$BI$3), 0))*GRID!$B$65,
ROUNDUP(INDEX(GRID!$B$17:$BI$27,MATCH(C$7,GRID!$A$17:$A$27,0),MATCH(1,($U$2=GRID!$B$1:$BI$1)*(КАЛЕНДАРЬ!$AD12=GRID!$B$3:$BI$3), 0))*GRID!$B$65*(1-GRID!$B$69),0))</f>
        <v>32508</v>
      </c>
      <c r="E223" s="47" cm="1">
        <f t="array" ref="E223">IF($I$2="Путешествия с детьми",
INDEX(GRID!$B$4:$BI$14,MATCH(E$7,GRID!$A$4:$A$14,0),MATCH(1,($U$2=GRID!$B$1:$BI$1)*(КАЛЕНДАРЬ!$AD12=GRID!$B$3:$BI$3), 0))*GRID!$B$65,
ROUNDUP(INDEX(GRID!$B$4:$BI$14,MATCH(E$7,GRID!$A$4:$A$14,0),MATCH(1,($U$2=GRID!$B$1:$BI$1)*(КАЛЕНДАРЬ!$AD12=GRID!$B$3:$BI$3),0))*GRID!$B$65*(1-GRID!$B$69),0))</f>
        <v>33884</v>
      </c>
      <c r="F223" s="48" cm="1">
        <f t="array" ref="F223">IF($I$2="Путешествия с детьми",
INDEX(GRID!$B$17:$BI$27,MATCH(E$7,GRID!$A$17:$A$27,0),MATCH(1,($U$2=GRID!$B$1:$BI$1)*(КАЛЕНДАРЬ!$AD12=GRID!$B$3:$BI$3), 0))*GRID!$B$65,
ROUNDUP(INDEX(GRID!$B$17:$BI$27,MATCH(E$7,GRID!$A$17:$A$27,0),MATCH(1,($U$2=GRID!$B$1:$BI$1)*(КАЛЕНДАРЬ!$AD12=GRID!$B$3:$BI$3), 0))*GRID!$B$65*(1-GRID!$B$69),0))</f>
        <v>36034</v>
      </c>
      <c r="G223" s="47" t="e" cm="1">
        <f t="array" ref="G223">IF($I$2="Путешествия с детьми",
INDEX(GRID!$B$4:$BI$14,MATCH(G$7,GRID!$A$4:$A$14,0),MATCH(1,($U$2=GRID!$B$1:$BI$1)*(КАЛЕНДАРЬ!$AD12=GRID!$B$3:$BI$3), 0))*GRID!$B$65,
ROUNDUP(INDEX(GRID!$B$4:$BI$14,MATCH(G$7,GRID!$A$4:$A$14,0),MATCH(1,($U$2=GRID!$B$1:$BI$1)*(КАЛЕНДАРЬ!$AD12=GRID!$B$3:$BI$3),0))*GRID!$B$65*(1-GRID!$B$69),0))</f>
        <v>#N/A</v>
      </c>
      <c r="H223" s="48" t="e" cm="1">
        <f t="array" ref="H223">IF($I$2="Путешествия с детьми",
INDEX(GRID!$B$17:$BI$27,MATCH(G$7,GRID!$A$17:$A$27,0),MATCH(1,($U$2=GRID!$B$1:$BI$1)*(КАЛЕНДАРЬ!$AD12=GRID!$B$3:$BI$3), 0))*GRID!$B$65,
ROUNDUP(INDEX(GRID!$B$17:$BI$27,MATCH(G$7,GRID!$A$17:$A$27,0),MATCH(1,($U$2=GRID!$B$1:$BI$1)*(КАЛЕНДАРЬ!$AD12=GRID!$B$3:$BI$3), 0))*GRID!$B$65*(1-GRID!$B$69),0))</f>
        <v>#N/A</v>
      </c>
      <c r="I223" s="47" t="e" cm="1">
        <f t="array" ref="I223">IF($I$2="Путешествия с детьми",
INDEX(GRID!$B$4:$BI$14,MATCH(I$7,GRID!$A$4:$A$14,0),MATCH(1,($U$2=GRID!$B$1:$BI$1)*(КАЛЕНДАРЬ!$AD12=GRID!$B$3:$BI$3), 0))*GRID!$B$65,
ROUNDUP(INDEX(GRID!$B$4:$BI$14,MATCH(I$7,GRID!$A$4:$A$14,0),MATCH(1,($U$2=GRID!$B$1:$BI$1)*(КАЛЕНДАРЬ!$AD12=GRID!$B$3:$BI$3),0))*GRID!$B$65*(1-GRID!$B$69),0))</f>
        <v>#N/A</v>
      </c>
      <c r="J223" s="48" t="e" cm="1">
        <f t="array" ref="J223">IF($I$2="Путешествия с детьми",
INDEX(GRID!$B$17:$BI$27,MATCH(I$7,GRID!$A$17:$A$27,0),MATCH(1,($U$2=GRID!$B$1:$BI$1)*(КАЛЕНДАРЬ!$AD12=GRID!$B$3:$BI$3), 0))*GRID!$B$65,
ROUNDUP(INDEX(GRID!$B$17:$BI$27,MATCH(I$7,GRID!$A$17:$A$27,0),MATCH(1,($U$2=GRID!$B$1:$BI$1)*(КАЛЕНДАРЬ!$AD12=GRID!$B$3:$BI$3), 0))*GRID!$B$65*(1-GRID!$B$69),0))</f>
        <v>#N/A</v>
      </c>
      <c r="K223" s="47" cm="1">
        <f t="array" ref="K223">IF($I$2="Путешествия с детьми",
INDEX(GRID!$B$4:$BI$14,MATCH(K$7,GRID!$A$4:$A$14,0),MATCH(1,($U$2=GRID!$B$1:$BI$1)*(КАЛЕНДАРЬ!$AD12=GRID!$B$3:$BI$3), 0))*GRID!$B$65,
ROUNDUP(INDEX(GRID!$B$4:$BI$14,MATCH(K$7,GRID!$A$4:$A$14,0),MATCH(1,($U$2=GRID!$B$1:$BI$1)*(КАЛЕНДАРЬ!$AD12=GRID!$B$3:$BI$3),0))*GRID!$B$65*(1-GRID!$B$69),0))</f>
        <v>47300</v>
      </c>
      <c r="L223" s="48" cm="1">
        <f t="array" ref="L223">IF($I$2="Путешествия с детьми",
INDEX(GRID!$B$17:$BI$27,MATCH(K$7,GRID!$A$17:$A$27,0),MATCH(1,($U$2=GRID!$B$1:$BI$1)*(КАЛЕНДАРЬ!$AD12=GRID!$B$3:$BI$3), 0))*GRID!$B$65,
ROUNDUP(INDEX(GRID!$B$17:$BI$27,MATCH(K$7,GRID!$A$17:$A$27,0),MATCH(1,($U$2=GRID!$B$1:$BI$1)*(КАЛЕНДАРЬ!$AD12=GRID!$B$3:$BI$3), 0))*GRID!$B$65*(1-GRID!$B$69),0))</f>
        <v>49450</v>
      </c>
      <c r="M223" s="47" cm="1">
        <f t="array" ref="M223">IF($I$2="Путешествия с детьми",
INDEX(GRID!$B$4:$BI$14,MATCH(M$7,GRID!$A$4:$A$14,0),MATCH(1,($U$2=GRID!$B$1:$BI$1)*(КАЛЕНДАРЬ!$AD12=GRID!$B$3:$BI$3), 0))*GRID!$B$65,
ROUNDUP(INDEX(GRID!$B$4:$BI$14,MATCH(M$7,GRID!$A$4:$A$14,0),MATCH(1,($U$2=GRID!$B$1:$BI$1)*(КАЛЕНДАРЬ!$AD12=GRID!$B$3:$BI$3),0))*GRID!$B$65*(1-GRID!$B$69),0))</f>
        <v>52804</v>
      </c>
      <c r="N223" s="48" cm="1">
        <f t="array" ref="N223">IF($I$2="Путешествия с детьми",
INDEX(GRID!$B$17:$BI$27,MATCH(M$7,GRID!$A$17:$A$27,0),MATCH(1,($U$2=GRID!$B$1:$BI$1)*(КАЛЕНДАРЬ!$AD12=GRID!$B$3:$BI$3), 0))*GRID!$B$65,
ROUNDUP(INDEX(GRID!$B$17:$BI$27,MATCH(M$7,GRID!$A$17:$A$27,0),MATCH(1,($U$2=GRID!$B$1:$BI$1)*(КАЛЕНДАРЬ!$AD12=GRID!$B$3:$BI$3), 0))*GRID!$B$65*(1-GRID!$B$69),0))</f>
        <v>54954</v>
      </c>
      <c r="O223" s="47" cm="1">
        <f t="array" ref="O223">IF($I$2="Путешествия с детьми",
INDEX(GRID!$B$4:$BI$14,MATCH(O$7,GRID!$A$4:$A$14,0),MATCH(1,($U$2=GRID!$B$1:$BI$1)*(КАЛЕНДАРЬ!$AD12=GRID!$B$3:$BI$3), 0))*GRID!$B$65,
ROUNDUP(INDEX(GRID!$B$4:$BI$14,MATCH(O$7,GRID!$A$4:$A$14,0),MATCH(1,($U$2=GRID!$B$1:$BI$1)*(КАЛЕНДАРЬ!$AD12=GRID!$B$3:$BI$3),0))*GRID!$B$65*(1-GRID!$B$69),0))</f>
        <v>58910</v>
      </c>
      <c r="P223" s="48" cm="1">
        <f t="array" ref="P223">IF($I$2="Путешествия с детьми",
INDEX(GRID!$B$17:$BI$27,MATCH(O$7,GRID!$A$17:$A$27,0),MATCH(1,($U$2=GRID!$B$1:$BI$1)*(КАЛЕНДАРЬ!$AD12=GRID!$B$3:$BI$3), 0))*GRID!$B$65,
ROUNDUP(INDEX(GRID!$B$17:$BI$27,MATCH(O$7,GRID!$A$17:$A$27,0),MATCH(1,($U$2=GRID!$B$1:$BI$1)*(КАЛЕНДАРЬ!$AD12=GRID!$B$3:$BI$3), 0))*GRID!$B$65*(1-GRID!$B$69),0))</f>
        <v>61060</v>
      </c>
      <c r="Q223" s="47" t="e" cm="1">
        <f t="array" ref="Q223">IF($I$2="Путешествия с детьми",
INDEX(GRID!$B$4:$BI$14,MATCH(Q$7,GRID!$A$4:$A$14,0),MATCH(1,($U$2=GRID!$B$1:$BI$1)*(КАЛЕНДАРЬ!$AD12=GRID!$B$3:$BI$3), 0))*GRID!$B$65,
ROUNDUP(INDEX(GRID!$B$4:$BI$14,MATCH(Q$7,GRID!$A$4:$A$14,0),MATCH(1,($U$2=GRID!$B$1:$BI$1)*(КАЛЕНДАРЬ!$AD12=GRID!$B$3:$BI$3),0))*GRID!$B$65*(1-GRID!$B$69),0))</f>
        <v>#N/A</v>
      </c>
      <c r="R223" s="48" t="e" cm="1">
        <f t="array" ref="R223">IF($I$2="Путешествия с детьми",
INDEX(GRID!$B$17:$BI$27,MATCH(Q$7,GRID!$A$17:$A$27,0),MATCH(1,($U$2=GRID!$B$1:$BI$1)*(КАЛЕНДАРЬ!$AD12=GRID!$B$3:$BI$3), 0))*GRID!$B$65,
ROUNDUP(INDEX(GRID!$B$17:$BI$27,MATCH(Q$7,GRID!$A$17:$A$27,0),MATCH(1,($U$2=GRID!$B$1:$BI$1)*(КАЛЕНДАРЬ!$AD12=GRID!$B$3:$BI$3), 0))*GRID!$B$65*(1-GRID!$B$69),0))</f>
        <v>#N/A</v>
      </c>
      <c r="S223" s="47" t="e" cm="1">
        <f t="array" ref="S223">IF($I$2="Путешествия с детьми",
INDEX(GRID!$B$4:$BI$14,MATCH(S$7,GRID!$A$4:$A$14,0),MATCH(1,($U$2=GRID!$B$1:$BI$1)*(КАЛЕНДАРЬ!$AD12=GRID!$B$3:$BI$3), 0))*GRID!$B$65,
ROUNDUP(INDEX(GRID!$B$4:$BI$14,MATCH(S$7,GRID!$A$4:$A$14,0),MATCH(1,($U$2=GRID!$B$1:$BI$1)*(КАЛЕНДАРЬ!$AD12=GRID!$B$3:$BI$3),0))*GRID!$B$65*(1-GRID!$B$69),0))</f>
        <v>#N/A</v>
      </c>
      <c r="T223" s="48" t="e" cm="1">
        <f t="array" ref="T223">IF($I$2="Путешествия с детьми",
INDEX(GRID!$B$17:$BI$27,MATCH(S$7,GRID!$A$17:$A$27,0),MATCH(1,($U$2=GRID!$B$1:$BI$1)*(КАЛЕНДАРЬ!$AD12=GRID!$B$3:$BI$3), 0))*GRID!$B$65,
ROUNDUP(INDEX(GRID!$B$17:$BI$27,MATCH(S$7,GRID!$A$17:$A$27,0),MATCH(1,($U$2=GRID!$B$1:$BI$1)*(КАЛЕНДАРЬ!$AD12=GRID!$B$3:$BI$3), 0))*GRID!$B$65*(1-GRID!$B$69),0))</f>
        <v>#N/A</v>
      </c>
      <c r="U223" s="47" cm="1">
        <f t="array" ref="U223">IF($I$2="Путешествия с детьми",
INDEX(GRID!$B$4:$BI$14,MATCH(U$7,GRID!$A$4:$A$14,0),MATCH(1,($U$2=GRID!$B$1:$BI$1)*(КАЛЕНДАРЬ!$AD12=GRID!$B$3:$BI$3), 0))*GRID!$B$65,
ROUNDUP(INDEX(GRID!$B$4:$BI$14,MATCH(U$7,GRID!$A$4:$A$14,0),MATCH(1,($U$2=GRID!$B$1:$BI$1)*(КАЛЕНДАРЬ!$AD12=GRID!$B$3:$BI$3),0))*GRID!$B$65*(1-GRID!$B$69),0))</f>
        <v>91160</v>
      </c>
      <c r="V223" s="48" cm="1">
        <f t="array" ref="V223">IF($I$2="Путешествия с детьми",
INDEX(GRID!$B$17:$BI$27,MATCH(U$7,GRID!$A$17:$A$27,0),MATCH(1,($U$2=GRID!$B$1:$BI$1)*(КАЛЕНДАРЬ!$AD12=GRID!$B$3:$BI$3), 0))*GRID!$B$65,
ROUNDUP(INDEX(GRID!$B$17:$BI$27,MATCH(U$7,GRID!$A$17:$A$27,0),MATCH(1,($U$2=GRID!$B$1:$BI$1)*(КАЛЕНДАРЬ!$AD12=GRID!$B$3:$BI$3), 0))*GRID!$B$65*(1-GRID!$B$69),0))</f>
        <v>93310</v>
      </c>
      <c r="W223" s="47" cm="1">
        <f t="array" ref="W223">IF($I$2="Путешествия с детьми",
INDEX(GRID!$B$4:$BI$14,MATCH(W$7,GRID!$A$4:$A$14,0),MATCH(1,($U$2=GRID!$B$1:$BI$1)*(КАЛЕНДАРЬ!$AD12=GRID!$B$3:$BI$3), 0))*GRID!$B$65,
ROUNDUP(INDEX(GRID!$B$4:$BI$14,MATCH(W$7,GRID!$A$4:$A$14,0),MATCH(1,($U$2=GRID!$B$1:$BI$1)*(КАЛЕНДАРЬ!$AD12=GRID!$B$3:$BI$3),0))*GRID!$B$65*(1-GRID!$B$69),0))</f>
        <v>310460</v>
      </c>
      <c r="X223" s="48" cm="1">
        <f t="array" ref="X223">IF($I$2="Путешествия с детьми",
INDEX(GRID!$B$17:$BI$27,MATCH(W$7,GRID!$A$17:$A$27,0),MATCH(1,($U$2=GRID!$B$1:$BI$1)*(КАЛЕНДАРЬ!$AD12=GRID!$B$3:$BI$3), 0))*GRID!$B$65,
ROUNDUP(INDEX(GRID!$B$17:$BI$27,MATCH(W$7,GRID!$A$17:$A$27,0),MATCH(1,($U$2=GRID!$B$1:$BI$1)*(КАЛЕНДАРЬ!$AD12=GRID!$B$3:$BI$3), 0))*GRID!$B$65*(1-GRID!$B$69),0))</f>
        <v>312610</v>
      </c>
    </row>
    <row r="224" spans="1:24" hidden="1" x14ac:dyDescent="0.2">
      <c r="A224" s="117" t="s">
        <v>47</v>
      </c>
      <c r="B224" s="117">
        <v>10</v>
      </c>
      <c r="C224" s="138" cm="1">
        <f t="array" ref="C224">IF($I$2="Путешествия с детьми",
INDEX(GRID!$B$4:$BI$14,MATCH(C$7,GRID!$A$4:$A$14,0),MATCH(1,($U$2=GRID!$B$1:$BI$1)*(КАЛЕНДАРЬ!$AD13=GRID!$B$3:$BI$3), 0))*GRID!$B$65,
ROUNDUP(INDEX(GRID!$B$4:$BI$14,MATCH(C$7,GRID!$A$4:$A$14,0),MATCH(1,($U$2=GRID!$B$1:$BI$1)*(КАЛЕНДАРЬ!$AD13=GRID!$B$3:$BI$3),0))*GRID!$B$65*(1-GRID!$B$69),0))</f>
        <v>26230</v>
      </c>
      <c r="D224" s="48" cm="1">
        <f t="array" ref="D224">IF($I$2="Путешествия с детьми",
INDEX(GRID!$B$17:$BI$27,MATCH(C$7,GRID!$A$17:$A$27,0),MATCH(1,($U$2=GRID!$B$1:$BI$1)*(КАЛЕНДАРЬ!$AD13=GRID!$B$3:$BI$3), 0))*GRID!$B$65,
ROUNDUP(INDEX(GRID!$B$17:$BI$27,MATCH(C$7,GRID!$A$17:$A$27,0),MATCH(1,($U$2=GRID!$B$1:$BI$1)*(КАЛЕНДАРЬ!$AD13=GRID!$B$3:$BI$3), 0))*GRID!$B$65*(1-GRID!$B$69),0))</f>
        <v>28380</v>
      </c>
      <c r="E224" s="47" cm="1">
        <f t="array" ref="E224">IF($I$2="Путешествия с детьми",
INDEX(GRID!$B$4:$BI$14,MATCH(E$7,GRID!$A$4:$A$14,0),MATCH(1,($U$2=GRID!$B$1:$BI$1)*(КАЛЕНДАРЬ!$AD13=GRID!$B$3:$BI$3), 0))*GRID!$B$65,
ROUNDUP(INDEX(GRID!$B$4:$BI$14,MATCH(E$7,GRID!$A$4:$A$14,0),MATCH(1,($U$2=GRID!$B$1:$BI$1)*(КАЛЕНДАРЬ!$AD13=GRID!$B$3:$BI$3),0))*GRID!$B$65*(1-GRID!$B$69),0))</f>
        <v>29326</v>
      </c>
      <c r="F224" s="48" cm="1">
        <f t="array" ref="F224">IF($I$2="Путешествия с детьми",
INDEX(GRID!$B$17:$BI$27,MATCH(E$7,GRID!$A$17:$A$27,0),MATCH(1,($U$2=GRID!$B$1:$BI$1)*(КАЛЕНДАРЬ!$AD13=GRID!$B$3:$BI$3), 0))*GRID!$B$65,
ROUNDUP(INDEX(GRID!$B$17:$BI$27,MATCH(E$7,GRID!$A$17:$A$27,0),MATCH(1,($U$2=GRID!$B$1:$BI$1)*(КАЛЕНДАРЬ!$AD13=GRID!$B$3:$BI$3), 0))*GRID!$B$65*(1-GRID!$B$69),0))</f>
        <v>31476</v>
      </c>
      <c r="G224" s="47" t="e" cm="1">
        <f t="array" ref="G224">IF($I$2="Путешествия с детьми",
INDEX(GRID!$B$4:$BI$14,MATCH(G$7,GRID!$A$4:$A$14,0),MATCH(1,($U$2=GRID!$B$1:$BI$1)*(КАЛЕНДАРЬ!$AD13=GRID!$B$3:$BI$3), 0))*GRID!$B$65,
ROUNDUP(INDEX(GRID!$B$4:$BI$14,MATCH(G$7,GRID!$A$4:$A$14,0),MATCH(1,($U$2=GRID!$B$1:$BI$1)*(КАЛЕНДАРЬ!$AD13=GRID!$B$3:$BI$3),0))*GRID!$B$65*(1-GRID!$B$69),0))</f>
        <v>#N/A</v>
      </c>
      <c r="H224" s="48" t="e" cm="1">
        <f t="array" ref="H224">IF($I$2="Путешествия с детьми",
INDEX(GRID!$B$17:$BI$27,MATCH(G$7,GRID!$A$17:$A$27,0),MATCH(1,($U$2=GRID!$B$1:$BI$1)*(КАЛЕНДАРЬ!$AD13=GRID!$B$3:$BI$3), 0))*GRID!$B$65,
ROUNDUP(INDEX(GRID!$B$17:$BI$27,MATCH(G$7,GRID!$A$17:$A$27,0),MATCH(1,($U$2=GRID!$B$1:$BI$1)*(КАЛЕНДАРЬ!$AD13=GRID!$B$3:$BI$3), 0))*GRID!$B$65*(1-GRID!$B$69),0))</f>
        <v>#N/A</v>
      </c>
      <c r="I224" s="47" t="e" cm="1">
        <f t="array" ref="I224">IF($I$2="Путешествия с детьми",
INDEX(GRID!$B$4:$BI$14,MATCH(I$7,GRID!$A$4:$A$14,0),MATCH(1,($U$2=GRID!$B$1:$BI$1)*(КАЛЕНДАРЬ!$AD13=GRID!$B$3:$BI$3), 0))*GRID!$B$65,
ROUNDUP(INDEX(GRID!$B$4:$BI$14,MATCH(I$7,GRID!$A$4:$A$14,0),MATCH(1,($U$2=GRID!$B$1:$BI$1)*(КАЛЕНДАРЬ!$AD13=GRID!$B$3:$BI$3),0))*GRID!$B$65*(1-GRID!$B$69),0))</f>
        <v>#N/A</v>
      </c>
      <c r="J224" s="48" t="e" cm="1">
        <f t="array" ref="J224">IF($I$2="Путешествия с детьми",
INDEX(GRID!$B$17:$BI$27,MATCH(I$7,GRID!$A$17:$A$27,0),MATCH(1,($U$2=GRID!$B$1:$BI$1)*(КАЛЕНДАРЬ!$AD13=GRID!$B$3:$BI$3), 0))*GRID!$B$65,
ROUNDUP(INDEX(GRID!$B$17:$BI$27,MATCH(I$7,GRID!$A$17:$A$27,0),MATCH(1,($U$2=GRID!$B$1:$BI$1)*(КАЛЕНДАРЬ!$AD13=GRID!$B$3:$BI$3), 0))*GRID!$B$65*(1-GRID!$B$69),0))</f>
        <v>#N/A</v>
      </c>
      <c r="K224" s="47" cm="1">
        <f t="array" ref="K224">IF($I$2="Путешествия с детьми",
INDEX(GRID!$B$4:$BI$14,MATCH(K$7,GRID!$A$4:$A$14,0),MATCH(1,($U$2=GRID!$B$1:$BI$1)*(КАЛЕНДАРЬ!$AD13=GRID!$B$3:$BI$3), 0))*GRID!$B$65,
ROUNDUP(INDEX(GRID!$B$4:$BI$14,MATCH(K$7,GRID!$A$4:$A$14,0),MATCH(1,($U$2=GRID!$B$1:$BI$1)*(КАЛЕНДАРЬ!$AD13=GRID!$B$3:$BI$3),0))*GRID!$B$65*(1-GRID!$B$69),0))</f>
        <v>40678</v>
      </c>
      <c r="L224" s="48" cm="1">
        <f t="array" ref="L224">IF($I$2="Путешествия с детьми",
INDEX(GRID!$B$17:$BI$27,MATCH(K$7,GRID!$A$17:$A$27,0),MATCH(1,($U$2=GRID!$B$1:$BI$1)*(КАЛЕНДАРЬ!$AD13=GRID!$B$3:$BI$3), 0))*GRID!$B$65,
ROUNDUP(INDEX(GRID!$B$17:$BI$27,MATCH(K$7,GRID!$A$17:$A$27,0),MATCH(1,($U$2=GRID!$B$1:$BI$1)*(КАЛЕНДАРЬ!$AD13=GRID!$B$3:$BI$3), 0))*GRID!$B$65*(1-GRID!$B$69),0))</f>
        <v>42828</v>
      </c>
      <c r="M224" s="47" cm="1">
        <f t="array" ref="M224">IF($I$2="Путешествия с детьми",
INDEX(GRID!$B$4:$BI$14,MATCH(M$7,GRID!$A$4:$A$14,0),MATCH(1,($U$2=GRID!$B$1:$BI$1)*(КАЛЕНДАРЬ!$AD13=GRID!$B$3:$BI$3), 0))*GRID!$B$65,
ROUNDUP(INDEX(GRID!$B$4:$BI$14,MATCH(M$7,GRID!$A$4:$A$14,0),MATCH(1,($U$2=GRID!$B$1:$BI$1)*(КАЛЕНДАРЬ!$AD13=GRID!$B$3:$BI$3),0))*GRID!$B$65*(1-GRID!$B$69),0))</f>
        <v>45408</v>
      </c>
      <c r="N224" s="48" cm="1">
        <f t="array" ref="N224">IF($I$2="Путешествия с детьми",
INDEX(GRID!$B$17:$BI$27,MATCH(M$7,GRID!$A$17:$A$27,0),MATCH(1,($U$2=GRID!$B$1:$BI$1)*(КАЛЕНДАРЬ!$AD13=GRID!$B$3:$BI$3), 0))*GRID!$B$65,
ROUNDUP(INDEX(GRID!$B$17:$BI$27,MATCH(M$7,GRID!$A$17:$A$27,0),MATCH(1,($U$2=GRID!$B$1:$BI$1)*(КАЛЕНДАРЬ!$AD13=GRID!$B$3:$BI$3), 0))*GRID!$B$65*(1-GRID!$B$69),0))</f>
        <v>47558</v>
      </c>
      <c r="O224" s="47" cm="1">
        <f t="array" ref="O224">IF($I$2="Путешествия с детьми",
INDEX(GRID!$B$4:$BI$14,MATCH(O$7,GRID!$A$4:$A$14,0),MATCH(1,($U$2=GRID!$B$1:$BI$1)*(КАЛЕНДАРЬ!$AD13=GRID!$B$3:$BI$3), 0))*GRID!$B$65,
ROUNDUP(INDEX(GRID!$B$4:$BI$14,MATCH(O$7,GRID!$A$4:$A$14,0),MATCH(1,($U$2=GRID!$B$1:$BI$1)*(КАЛЕНДАРЬ!$AD13=GRID!$B$3:$BI$3),0))*GRID!$B$65*(1-GRID!$B$69),0))</f>
        <v>51084</v>
      </c>
      <c r="P224" s="48" cm="1">
        <f t="array" ref="P224">IF($I$2="Путешествия с детьми",
INDEX(GRID!$B$17:$BI$27,MATCH(O$7,GRID!$A$17:$A$27,0),MATCH(1,($U$2=GRID!$B$1:$BI$1)*(КАЛЕНДАРЬ!$AD13=GRID!$B$3:$BI$3), 0))*GRID!$B$65,
ROUNDUP(INDEX(GRID!$B$17:$BI$27,MATCH(O$7,GRID!$A$17:$A$27,0),MATCH(1,($U$2=GRID!$B$1:$BI$1)*(КАЛЕНДАРЬ!$AD13=GRID!$B$3:$BI$3), 0))*GRID!$B$65*(1-GRID!$B$69),0))</f>
        <v>53234</v>
      </c>
      <c r="Q224" s="47" t="e" cm="1">
        <f t="array" ref="Q224">IF($I$2="Путешествия с детьми",
INDEX(GRID!$B$4:$BI$14,MATCH(Q$7,GRID!$A$4:$A$14,0),MATCH(1,($U$2=GRID!$B$1:$BI$1)*(КАЛЕНДАРЬ!$AD13=GRID!$B$3:$BI$3), 0))*GRID!$B$65,
ROUNDUP(INDEX(GRID!$B$4:$BI$14,MATCH(Q$7,GRID!$A$4:$A$14,0),MATCH(1,($U$2=GRID!$B$1:$BI$1)*(КАЛЕНДАРЬ!$AD13=GRID!$B$3:$BI$3),0))*GRID!$B$65*(1-GRID!$B$69),0))</f>
        <v>#N/A</v>
      </c>
      <c r="R224" s="48" t="e" cm="1">
        <f t="array" ref="R224">IF($I$2="Путешествия с детьми",
INDEX(GRID!$B$17:$BI$27,MATCH(Q$7,GRID!$A$17:$A$27,0),MATCH(1,($U$2=GRID!$B$1:$BI$1)*(КАЛЕНДАРЬ!$AD13=GRID!$B$3:$BI$3), 0))*GRID!$B$65,
ROUNDUP(INDEX(GRID!$B$17:$BI$27,MATCH(Q$7,GRID!$A$17:$A$27,0),MATCH(1,($U$2=GRID!$B$1:$BI$1)*(КАЛЕНДАРЬ!$AD13=GRID!$B$3:$BI$3), 0))*GRID!$B$65*(1-GRID!$B$69),0))</f>
        <v>#N/A</v>
      </c>
      <c r="S224" s="47" t="e" cm="1">
        <f t="array" ref="S224">IF($I$2="Путешествия с детьми",
INDEX(GRID!$B$4:$BI$14,MATCH(S$7,GRID!$A$4:$A$14,0),MATCH(1,($U$2=GRID!$B$1:$BI$1)*(КАЛЕНДАРЬ!$AD13=GRID!$B$3:$BI$3), 0))*GRID!$B$65,
ROUNDUP(INDEX(GRID!$B$4:$BI$14,MATCH(S$7,GRID!$A$4:$A$14,0),MATCH(1,($U$2=GRID!$B$1:$BI$1)*(КАЛЕНДАРЬ!$AD13=GRID!$B$3:$BI$3),0))*GRID!$B$65*(1-GRID!$B$69),0))</f>
        <v>#N/A</v>
      </c>
      <c r="T224" s="48" t="e" cm="1">
        <f t="array" ref="T224">IF($I$2="Путешествия с детьми",
INDEX(GRID!$B$17:$BI$27,MATCH(S$7,GRID!$A$17:$A$27,0),MATCH(1,($U$2=GRID!$B$1:$BI$1)*(КАЛЕНДАРЬ!$AD13=GRID!$B$3:$BI$3), 0))*GRID!$B$65,
ROUNDUP(INDEX(GRID!$B$17:$BI$27,MATCH(S$7,GRID!$A$17:$A$27,0),MATCH(1,($U$2=GRID!$B$1:$BI$1)*(КАЛЕНДАРЬ!$AD13=GRID!$B$3:$BI$3), 0))*GRID!$B$65*(1-GRID!$B$69),0))</f>
        <v>#N/A</v>
      </c>
      <c r="U224" s="47" cm="1">
        <f t="array" ref="U224">IF($I$2="Путешествия с детьми",
INDEX(GRID!$B$4:$BI$14,MATCH(U$7,GRID!$A$4:$A$14,0),MATCH(1,($U$2=GRID!$B$1:$BI$1)*(КАЛЕНДАРЬ!$AD13=GRID!$B$3:$BI$3), 0))*GRID!$B$65,
ROUNDUP(INDEX(GRID!$B$4:$BI$14,MATCH(U$7,GRID!$A$4:$A$14,0),MATCH(1,($U$2=GRID!$B$1:$BI$1)*(КАЛЕНДАРЬ!$AD13=GRID!$B$3:$BI$3),0))*GRID!$B$65*(1-GRID!$B$69),0))</f>
        <v>79120</v>
      </c>
      <c r="V224" s="48" cm="1">
        <f t="array" ref="V224">IF($I$2="Путешествия с детьми",
INDEX(GRID!$B$17:$BI$27,MATCH(U$7,GRID!$A$17:$A$27,0),MATCH(1,($U$2=GRID!$B$1:$BI$1)*(КАЛЕНДАРЬ!$AD13=GRID!$B$3:$BI$3), 0))*GRID!$B$65,
ROUNDUP(INDEX(GRID!$B$17:$BI$27,MATCH(U$7,GRID!$A$17:$A$27,0),MATCH(1,($U$2=GRID!$B$1:$BI$1)*(КАЛЕНДАРЬ!$AD13=GRID!$B$3:$BI$3), 0))*GRID!$B$65*(1-GRID!$B$69),0))</f>
        <v>81270</v>
      </c>
      <c r="W224" s="47" cm="1">
        <f t="array" ref="W224">IF($I$2="Путешествия с детьми",
INDEX(GRID!$B$4:$BI$14,MATCH(W$7,GRID!$A$4:$A$14,0),MATCH(1,($U$2=GRID!$B$1:$BI$1)*(КАЛЕНДАРЬ!$AD13=GRID!$B$3:$BI$3), 0))*GRID!$B$65,
ROUNDUP(INDEX(GRID!$B$4:$BI$14,MATCH(W$7,GRID!$A$4:$A$14,0),MATCH(1,($U$2=GRID!$B$1:$BI$1)*(КАЛЕНДАРЬ!$AD13=GRID!$B$3:$BI$3),0))*GRID!$B$65*(1-GRID!$B$69),0))</f>
        <v>281220</v>
      </c>
      <c r="X224" s="48" cm="1">
        <f t="array" ref="X224">IF($I$2="Путешествия с детьми",
INDEX(GRID!$B$17:$BI$27,MATCH(W$7,GRID!$A$17:$A$27,0),MATCH(1,($U$2=GRID!$B$1:$BI$1)*(КАЛЕНДАРЬ!$AD13=GRID!$B$3:$BI$3), 0))*GRID!$B$65,
ROUNDUP(INDEX(GRID!$B$17:$BI$27,MATCH(W$7,GRID!$A$17:$A$27,0),MATCH(1,($U$2=GRID!$B$1:$BI$1)*(КАЛЕНДАРЬ!$AD13=GRID!$B$3:$BI$3), 0))*GRID!$B$65*(1-GRID!$B$69),0))</f>
        <v>283370</v>
      </c>
    </row>
    <row r="225" spans="1:24" hidden="1" x14ac:dyDescent="0.2">
      <c r="A225" s="117" t="s">
        <v>48</v>
      </c>
      <c r="B225" s="117">
        <v>11</v>
      </c>
      <c r="C225" s="138" cm="1">
        <f t="array" ref="C225">IF($I$2="Путешествия с детьми",
INDEX(GRID!$B$4:$BI$14,MATCH(C$7,GRID!$A$4:$A$14,0),MATCH(1,($U$2=GRID!$B$1:$BI$1)*(КАЛЕНДАРЬ!$AD14=GRID!$B$3:$BI$3), 0))*GRID!$B$65,
ROUNDUP(INDEX(GRID!$B$4:$BI$14,MATCH(C$7,GRID!$A$4:$A$14,0),MATCH(1,($U$2=GRID!$B$1:$BI$1)*(КАЛЕНДАРЬ!$AD14=GRID!$B$3:$BI$3),0))*GRID!$B$65*(1-GRID!$B$69),0))</f>
        <v>18060</v>
      </c>
      <c r="D225" s="48" cm="1">
        <f t="array" ref="D225">IF($I$2="Путешествия с детьми",
INDEX(GRID!$B$17:$BI$27,MATCH(C$7,GRID!$A$17:$A$27,0),MATCH(1,($U$2=GRID!$B$1:$BI$1)*(КАЛЕНДАРЬ!$AD14=GRID!$B$3:$BI$3), 0))*GRID!$B$65,
ROUNDUP(INDEX(GRID!$B$17:$BI$27,MATCH(C$7,GRID!$A$17:$A$27,0),MATCH(1,($U$2=GRID!$B$1:$BI$1)*(КАЛЕНДАРЬ!$AD14=GRID!$B$3:$BI$3), 0))*GRID!$B$65*(1-GRID!$B$69),0))</f>
        <v>20210</v>
      </c>
      <c r="E225" s="47" cm="1">
        <f t="array" ref="E225">IF($I$2="Путешествия с детьми",
INDEX(GRID!$B$4:$BI$14,MATCH(E$7,GRID!$A$4:$A$14,0),MATCH(1,($U$2=GRID!$B$1:$BI$1)*(КАЛЕНДАРЬ!$AD14=GRID!$B$3:$BI$3), 0))*GRID!$B$65,
ROUNDUP(INDEX(GRID!$B$4:$BI$14,MATCH(E$7,GRID!$A$4:$A$14,0),MATCH(1,($U$2=GRID!$B$1:$BI$1)*(КАЛЕНДАРЬ!$AD14=GRID!$B$3:$BI$3),0))*GRID!$B$65*(1-GRID!$B$69),0))</f>
        <v>19952</v>
      </c>
      <c r="F225" s="48" cm="1">
        <f t="array" ref="F225">IF($I$2="Путешествия с детьми",
INDEX(GRID!$B$17:$BI$27,MATCH(E$7,GRID!$A$17:$A$27,0),MATCH(1,($U$2=GRID!$B$1:$BI$1)*(КАЛЕНДАРЬ!$AD14=GRID!$B$3:$BI$3), 0))*GRID!$B$65,
ROUNDUP(INDEX(GRID!$B$17:$BI$27,MATCH(E$7,GRID!$A$17:$A$27,0),MATCH(1,($U$2=GRID!$B$1:$BI$1)*(КАЛЕНДАРЬ!$AD14=GRID!$B$3:$BI$3), 0))*GRID!$B$65*(1-GRID!$B$69),0))</f>
        <v>22102</v>
      </c>
      <c r="G225" s="47" t="e" cm="1">
        <f t="array" ref="G225">IF($I$2="Путешествия с детьми",
INDEX(GRID!$B$4:$BI$14,MATCH(G$7,GRID!$A$4:$A$14,0),MATCH(1,($U$2=GRID!$B$1:$BI$1)*(КАЛЕНДАРЬ!$AD14=GRID!$B$3:$BI$3), 0))*GRID!$B$65,
ROUNDUP(INDEX(GRID!$B$4:$BI$14,MATCH(G$7,GRID!$A$4:$A$14,0),MATCH(1,($U$2=GRID!$B$1:$BI$1)*(КАЛЕНДАРЬ!$AD14=GRID!$B$3:$BI$3),0))*GRID!$B$65*(1-GRID!$B$69),0))</f>
        <v>#N/A</v>
      </c>
      <c r="H225" s="48" t="e" cm="1">
        <f t="array" ref="H225">IF($I$2="Путешествия с детьми",
INDEX(GRID!$B$17:$BI$27,MATCH(G$7,GRID!$A$17:$A$27,0),MATCH(1,($U$2=GRID!$B$1:$BI$1)*(КАЛЕНДАРЬ!$AD14=GRID!$B$3:$BI$3), 0))*GRID!$B$65,
ROUNDUP(INDEX(GRID!$B$17:$BI$27,MATCH(G$7,GRID!$A$17:$A$27,0),MATCH(1,($U$2=GRID!$B$1:$BI$1)*(КАЛЕНДАРЬ!$AD14=GRID!$B$3:$BI$3), 0))*GRID!$B$65*(1-GRID!$B$69),0))</f>
        <v>#N/A</v>
      </c>
      <c r="I225" s="47" t="e" cm="1">
        <f t="array" ref="I225">IF($I$2="Путешествия с детьми",
INDEX(GRID!$B$4:$BI$14,MATCH(I$7,GRID!$A$4:$A$14,0),MATCH(1,($U$2=GRID!$B$1:$BI$1)*(КАЛЕНДАРЬ!$AD14=GRID!$B$3:$BI$3), 0))*GRID!$B$65,
ROUNDUP(INDEX(GRID!$B$4:$BI$14,MATCH(I$7,GRID!$A$4:$A$14,0),MATCH(1,($U$2=GRID!$B$1:$BI$1)*(КАЛЕНДАРЬ!$AD14=GRID!$B$3:$BI$3),0))*GRID!$B$65*(1-GRID!$B$69),0))</f>
        <v>#N/A</v>
      </c>
      <c r="J225" s="48" t="e" cm="1">
        <f t="array" ref="J225">IF($I$2="Путешествия с детьми",
INDEX(GRID!$B$17:$BI$27,MATCH(I$7,GRID!$A$17:$A$27,0),MATCH(1,($U$2=GRID!$B$1:$BI$1)*(КАЛЕНДАРЬ!$AD14=GRID!$B$3:$BI$3), 0))*GRID!$B$65,
ROUNDUP(INDEX(GRID!$B$17:$BI$27,MATCH(I$7,GRID!$A$17:$A$27,0),MATCH(1,($U$2=GRID!$B$1:$BI$1)*(КАЛЕНДАРЬ!$AD14=GRID!$B$3:$BI$3), 0))*GRID!$B$65*(1-GRID!$B$69),0))</f>
        <v>#N/A</v>
      </c>
      <c r="K225" s="47" cm="1">
        <f t="array" ref="K225">IF($I$2="Путешествия с детьми",
INDEX(GRID!$B$4:$BI$14,MATCH(K$7,GRID!$A$4:$A$14,0),MATCH(1,($U$2=GRID!$B$1:$BI$1)*(КАЛЕНДАРЬ!$AD14=GRID!$B$3:$BI$3), 0))*GRID!$B$65,
ROUNDUP(INDEX(GRID!$B$4:$BI$14,MATCH(K$7,GRID!$A$4:$A$14,0),MATCH(1,($U$2=GRID!$B$1:$BI$1)*(КАЛЕНДАРЬ!$AD14=GRID!$B$3:$BI$3),0))*GRID!$B$65*(1-GRID!$B$69),0))</f>
        <v>26832</v>
      </c>
      <c r="L225" s="48" cm="1">
        <f t="array" ref="L225">IF($I$2="Путешествия с детьми",
INDEX(GRID!$B$17:$BI$27,MATCH(K$7,GRID!$A$17:$A$27,0),MATCH(1,($U$2=GRID!$B$1:$BI$1)*(КАЛЕНДАРЬ!$AD14=GRID!$B$3:$BI$3), 0))*GRID!$B$65,
ROUNDUP(INDEX(GRID!$B$17:$BI$27,MATCH(K$7,GRID!$A$17:$A$27,0),MATCH(1,($U$2=GRID!$B$1:$BI$1)*(КАЛЕНДАРЬ!$AD14=GRID!$B$3:$BI$3), 0))*GRID!$B$65*(1-GRID!$B$69),0))</f>
        <v>28982</v>
      </c>
      <c r="M225" s="47" cm="1">
        <f t="array" ref="M225">IF($I$2="Путешествия с детьми",
INDEX(GRID!$B$4:$BI$14,MATCH(M$7,GRID!$A$4:$A$14,0),MATCH(1,($U$2=GRID!$B$1:$BI$1)*(КАЛЕНДАРЬ!$AD14=GRID!$B$3:$BI$3), 0))*GRID!$B$65,
ROUNDUP(INDEX(GRID!$B$4:$BI$14,MATCH(M$7,GRID!$A$4:$A$14,0),MATCH(1,($U$2=GRID!$B$1:$BI$1)*(КАЛЕНДАРЬ!$AD14=GRID!$B$3:$BI$3),0))*GRID!$B$65*(1-GRID!$B$69),0))</f>
        <v>29584</v>
      </c>
      <c r="N225" s="48" cm="1">
        <f t="array" ref="N225">IF($I$2="Путешествия с детьми",
INDEX(GRID!$B$17:$BI$27,MATCH(M$7,GRID!$A$17:$A$27,0),MATCH(1,($U$2=GRID!$B$1:$BI$1)*(КАЛЕНДАРЬ!$AD14=GRID!$B$3:$BI$3), 0))*GRID!$B$65,
ROUNDUP(INDEX(GRID!$B$17:$BI$27,MATCH(M$7,GRID!$A$17:$A$27,0),MATCH(1,($U$2=GRID!$B$1:$BI$1)*(КАЛЕНДАРЬ!$AD14=GRID!$B$3:$BI$3), 0))*GRID!$B$65*(1-GRID!$B$69),0))</f>
        <v>31734</v>
      </c>
      <c r="O225" s="47" cm="1">
        <f t="array" ref="O225">IF($I$2="Путешествия с детьми",
INDEX(GRID!$B$4:$BI$14,MATCH(O$7,GRID!$A$4:$A$14,0),MATCH(1,($U$2=GRID!$B$1:$BI$1)*(КАЛЕНДАРЬ!$AD14=GRID!$B$3:$BI$3), 0))*GRID!$B$65,
ROUNDUP(INDEX(GRID!$B$4:$BI$14,MATCH(O$7,GRID!$A$4:$A$14,0),MATCH(1,($U$2=GRID!$B$1:$BI$1)*(КАЛЕНДАРЬ!$AD14=GRID!$B$3:$BI$3),0))*GRID!$B$65*(1-GRID!$B$69),0))</f>
        <v>35346</v>
      </c>
      <c r="P225" s="48" cm="1">
        <f t="array" ref="P225">IF($I$2="Путешествия с детьми",
INDEX(GRID!$B$17:$BI$27,MATCH(O$7,GRID!$A$17:$A$27,0),MATCH(1,($U$2=GRID!$B$1:$BI$1)*(КАЛЕНДАРЬ!$AD14=GRID!$B$3:$BI$3), 0))*GRID!$B$65,
ROUNDUP(INDEX(GRID!$B$17:$BI$27,MATCH(O$7,GRID!$A$17:$A$27,0),MATCH(1,($U$2=GRID!$B$1:$BI$1)*(КАЛЕНДАРЬ!$AD14=GRID!$B$3:$BI$3), 0))*GRID!$B$65*(1-GRID!$B$69),0))</f>
        <v>37496</v>
      </c>
      <c r="Q225" s="47" t="e" cm="1">
        <f t="array" ref="Q225">IF($I$2="Путешествия с детьми",
INDEX(GRID!$B$4:$BI$14,MATCH(Q$7,GRID!$A$4:$A$14,0),MATCH(1,($U$2=GRID!$B$1:$BI$1)*(КАЛЕНДАРЬ!$AD14=GRID!$B$3:$BI$3), 0))*GRID!$B$65,
ROUNDUP(INDEX(GRID!$B$4:$BI$14,MATCH(Q$7,GRID!$A$4:$A$14,0),MATCH(1,($U$2=GRID!$B$1:$BI$1)*(КАЛЕНДАРЬ!$AD14=GRID!$B$3:$BI$3),0))*GRID!$B$65*(1-GRID!$B$69),0))</f>
        <v>#N/A</v>
      </c>
      <c r="R225" s="48" t="e" cm="1">
        <f t="array" ref="R225">IF($I$2="Путешествия с детьми",
INDEX(GRID!$B$17:$BI$27,MATCH(Q$7,GRID!$A$17:$A$27,0),MATCH(1,($U$2=GRID!$B$1:$BI$1)*(КАЛЕНДАРЬ!$AD14=GRID!$B$3:$BI$3), 0))*GRID!$B$65,
ROUNDUP(INDEX(GRID!$B$17:$BI$27,MATCH(Q$7,GRID!$A$17:$A$27,0),MATCH(1,($U$2=GRID!$B$1:$BI$1)*(КАЛЕНДАРЬ!$AD14=GRID!$B$3:$BI$3), 0))*GRID!$B$65*(1-GRID!$B$69),0))</f>
        <v>#N/A</v>
      </c>
      <c r="S225" s="47" t="e" cm="1">
        <f t="array" ref="S225">IF($I$2="Путешествия с детьми",
INDEX(GRID!$B$4:$BI$14,MATCH(S$7,GRID!$A$4:$A$14,0),MATCH(1,($U$2=GRID!$B$1:$BI$1)*(КАЛЕНДАРЬ!$AD14=GRID!$B$3:$BI$3), 0))*GRID!$B$65,
ROUNDUP(INDEX(GRID!$B$4:$BI$14,MATCH(S$7,GRID!$A$4:$A$14,0),MATCH(1,($U$2=GRID!$B$1:$BI$1)*(КАЛЕНДАРЬ!$AD14=GRID!$B$3:$BI$3),0))*GRID!$B$65*(1-GRID!$B$69),0))</f>
        <v>#N/A</v>
      </c>
      <c r="T225" s="48" t="e" cm="1">
        <f t="array" ref="T225">IF($I$2="Путешествия с детьми",
INDEX(GRID!$B$17:$BI$27,MATCH(S$7,GRID!$A$17:$A$27,0),MATCH(1,($U$2=GRID!$B$1:$BI$1)*(КАЛЕНДАРЬ!$AD14=GRID!$B$3:$BI$3), 0))*GRID!$B$65,
ROUNDUP(INDEX(GRID!$B$17:$BI$27,MATCH(S$7,GRID!$A$17:$A$27,0),MATCH(1,($U$2=GRID!$B$1:$BI$1)*(КАЛЕНДАРЬ!$AD14=GRID!$B$3:$BI$3), 0))*GRID!$B$65*(1-GRID!$B$69),0))</f>
        <v>#N/A</v>
      </c>
      <c r="U225" s="47" cm="1">
        <f t="array" ref="U225">IF($I$2="Путешествия с детьми",
INDEX(GRID!$B$4:$BI$14,MATCH(U$7,GRID!$A$4:$A$14,0),MATCH(1,($U$2=GRID!$B$1:$BI$1)*(КАЛЕНДАРЬ!$AD14=GRID!$B$3:$BI$3), 0))*GRID!$B$65,
ROUNDUP(INDEX(GRID!$B$4:$BI$14,MATCH(U$7,GRID!$A$4:$A$14,0),MATCH(1,($U$2=GRID!$B$1:$BI$1)*(КАЛЕНДАРЬ!$AD14=GRID!$B$3:$BI$3),0))*GRID!$B$65*(1-GRID!$B$69),0))</f>
        <v>55040</v>
      </c>
      <c r="V225" s="48" cm="1">
        <f t="array" ref="V225">IF($I$2="Путешествия с детьми",
INDEX(GRID!$B$17:$BI$27,MATCH(U$7,GRID!$A$17:$A$27,0),MATCH(1,($U$2=GRID!$B$1:$BI$1)*(КАЛЕНДАРЬ!$AD14=GRID!$B$3:$BI$3), 0))*GRID!$B$65,
ROUNDUP(INDEX(GRID!$B$17:$BI$27,MATCH(U$7,GRID!$A$17:$A$27,0),MATCH(1,($U$2=GRID!$B$1:$BI$1)*(КАЛЕНДАРЬ!$AD14=GRID!$B$3:$BI$3), 0))*GRID!$B$65*(1-GRID!$B$69),0))</f>
        <v>57190</v>
      </c>
      <c r="W225" s="47" cm="1">
        <f t="array" ref="W225">IF($I$2="Путешествия с детьми",
INDEX(GRID!$B$4:$BI$14,MATCH(W$7,GRID!$A$4:$A$14,0),MATCH(1,($U$2=GRID!$B$1:$BI$1)*(КАЛЕНДАРЬ!$AD14=GRID!$B$3:$BI$3), 0))*GRID!$B$65,
ROUNDUP(INDEX(GRID!$B$4:$BI$14,MATCH(W$7,GRID!$A$4:$A$14,0),MATCH(1,($U$2=GRID!$B$1:$BI$1)*(КАЛЕНДАРЬ!$AD14=GRID!$B$3:$BI$3),0))*GRID!$B$65*(1-GRID!$B$69),0))</f>
        <v>215000</v>
      </c>
      <c r="X225" s="48" cm="1">
        <f t="array" ref="X225">IF($I$2="Путешествия с детьми",
INDEX(GRID!$B$17:$BI$27,MATCH(W$7,GRID!$A$17:$A$27,0),MATCH(1,($U$2=GRID!$B$1:$BI$1)*(КАЛЕНДАРЬ!$AD14=GRID!$B$3:$BI$3), 0))*GRID!$B$65,
ROUNDUP(INDEX(GRID!$B$17:$BI$27,MATCH(W$7,GRID!$A$17:$A$27,0),MATCH(1,($U$2=GRID!$B$1:$BI$1)*(КАЛЕНДАРЬ!$AD14=GRID!$B$3:$BI$3), 0))*GRID!$B$65*(1-GRID!$B$69),0))</f>
        <v>217150</v>
      </c>
    </row>
    <row r="226" spans="1:24" hidden="1" x14ac:dyDescent="0.2">
      <c r="A226" s="117" t="s">
        <v>42</v>
      </c>
      <c r="B226" s="117">
        <v>12</v>
      </c>
      <c r="C226" s="138" cm="1">
        <f t="array" ref="C226">IF($I$2="Путешествия с детьми",
INDEX(GRID!$B$4:$BI$14,MATCH(C$7,GRID!$A$4:$A$14,0),MATCH(1,($U$2=GRID!$B$1:$BI$1)*(КАЛЕНДАРЬ!$AD15=GRID!$B$3:$BI$3), 0))*GRID!$B$65,
ROUNDUP(INDEX(GRID!$B$4:$BI$14,MATCH(C$7,GRID!$A$4:$A$14,0),MATCH(1,($U$2=GRID!$B$1:$BI$1)*(КАЛЕНДАРЬ!$AD15=GRID!$B$3:$BI$3),0))*GRID!$B$65*(1-GRID!$B$69),0))</f>
        <v>15480</v>
      </c>
      <c r="D226" s="48" cm="1">
        <f t="array" ref="D226">IF($I$2="Путешествия с детьми",
INDEX(GRID!$B$17:$BI$27,MATCH(C$7,GRID!$A$17:$A$27,0),MATCH(1,($U$2=GRID!$B$1:$BI$1)*(КАЛЕНДАРЬ!$AD15=GRID!$B$3:$BI$3), 0))*GRID!$B$65,
ROUNDUP(INDEX(GRID!$B$17:$BI$27,MATCH(C$7,GRID!$A$17:$A$27,0),MATCH(1,($U$2=GRID!$B$1:$BI$1)*(КАЛЕНДАРЬ!$AD15=GRID!$B$3:$BI$3), 0))*GRID!$B$65*(1-GRID!$B$69),0))</f>
        <v>17630</v>
      </c>
      <c r="E226" s="47" cm="1">
        <f t="array" ref="E226">IF($I$2="Путешествия с детьми",
INDEX(GRID!$B$4:$BI$14,MATCH(E$7,GRID!$A$4:$A$14,0),MATCH(1,($U$2=GRID!$B$1:$BI$1)*(КАЛЕНДАРЬ!$AD15=GRID!$B$3:$BI$3), 0))*GRID!$B$65,
ROUNDUP(INDEX(GRID!$B$4:$BI$14,MATCH(E$7,GRID!$A$4:$A$14,0),MATCH(1,($U$2=GRID!$B$1:$BI$1)*(КАЛЕНДАРЬ!$AD15=GRID!$B$3:$BI$3),0))*GRID!$B$65*(1-GRID!$B$69),0))</f>
        <v>16942</v>
      </c>
      <c r="F226" s="48" cm="1">
        <f t="array" ref="F226">IF($I$2="Путешествия с детьми",
INDEX(GRID!$B$17:$BI$27,MATCH(E$7,GRID!$A$17:$A$27,0),MATCH(1,($U$2=GRID!$B$1:$BI$1)*(КАЛЕНДАРЬ!$AD15=GRID!$B$3:$BI$3), 0))*GRID!$B$65,
ROUNDUP(INDEX(GRID!$B$17:$BI$27,MATCH(E$7,GRID!$A$17:$A$27,0),MATCH(1,($U$2=GRID!$B$1:$BI$1)*(КАЛЕНДАРЬ!$AD15=GRID!$B$3:$BI$3), 0))*GRID!$B$65*(1-GRID!$B$69),0))</f>
        <v>19092</v>
      </c>
      <c r="G226" s="47" t="e" cm="1">
        <f t="array" ref="G226">IF($I$2="Путешествия с детьми",
INDEX(GRID!$B$4:$BI$14,MATCH(G$7,GRID!$A$4:$A$14,0),MATCH(1,($U$2=GRID!$B$1:$BI$1)*(КАЛЕНДАРЬ!$AD15=GRID!$B$3:$BI$3), 0))*GRID!$B$65,
ROUNDUP(INDEX(GRID!$B$4:$BI$14,MATCH(G$7,GRID!$A$4:$A$14,0),MATCH(1,($U$2=GRID!$B$1:$BI$1)*(КАЛЕНДАРЬ!$AD15=GRID!$B$3:$BI$3),0))*GRID!$B$65*(1-GRID!$B$69),0))</f>
        <v>#N/A</v>
      </c>
      <c r="H226" s="48" t="e" cm="1">
        <f t="array" ref="H226">IF($I$2="Путешествия с детьми",
INDEX(GRID!$B$17:$BI$27,MATCH(G$7,GRID!$A$17:$A$27,0),MATCH(1,($U$2=GRID!$B$1:$BI$1)*(КАЛЕНДАРЬ!$AD15=GRID!$B$3:$BI$3), 0))*GRID!$B$65,
ROUNDUP(INDEX(GRID!$B$17:$BI$27,MATCH(G$7,GRID!$A$17:$A$27,0),MATCH(1,($U$2=GRID!$B$1:$BI$1)*(КАЛЕНДАРЬ!$AD15=GRID!$B$3:$BI$3), 0))*GRID!$B$65*(1-GRID!$B$69),0))</f>
        <v>#N/A</v>
      </c>
      <c r="I226" s="47" t="e" cm="1">
        <f t="array" ref="I226">IF($I$2="Путешествия с детьми",
INDEX(GRID!$B$4:$BI$14,MATCH(I$7,GRID!$A$4:$A$14,0),MATCH(1,($U$2=GRID!$B$1:$BI$1)*(КАЛЕНДАРЬ!$AD15=GRID!$B$3:$BI$3), 0))*GRID!$B$65,
ROUNDUP(INDEX(GRID!$B$4:$BI$14,MATCH(I$7,GRID!$A$4:$A$14,0),MATCH(1,($U$2=GRID!$B$1:$BI$1)*(КАЛЕНДАРЬ!$AD15=GRID!$B$3:$BI$3),0))*GRID!$B$65*(1-GRID!$B$69),0))</f>
        <v>#N/A</v>
      </c>
      <c r="J226" s="48" t="e" cm="1">
        <f t="array" ref="J226">IF($I$2="Путешествия с детьми",
INDEX(GRID!$B$17:$BI$27,MATCH(I$7,GRID!$A$17:$A$27,0),MATCH(1,($U$2=GRID!$B$1:$BI$1)*(КАЛЕНДАРЬ!$AD15=GRID!$B$3:$BI$3), 0))*GRID!$B$65,
ROUNDUP(INDEX(GRID!$B$17:$BI$27,MATCH(I$7,GRID!$A$17:$A$27,0),MATCH(1,($U$2=GRID!$B$1:$BI$1)*(КАЛЕНДАРЬ!$AD15=GRID!$B$3:$BI$3), 0))*GRID!$B$65*(1-GRID!$B$69),0))</f>
        <v>#N/A</v>
      </c>
      <c r="K226" s="47" cm="1">
        <f t="array" ref="K226">IF($I$2="Путешествия с детьми",
INDEX(GRID!$B$4:$BI$14,MATCH(K$7,GRID!$A$4:$A$14,0),MATCH(1,($U$2=GRID!$B$1:$BI$1)*(КАЛЕНДАРЬ!$AD15=GRID!$B$3:$BI$3), 0))*GRID!$B$65,
ROUNDUP(INDEX(GRID!$B$4:$BI$14,MATCH(K$7,GRID!$A$4:$A$14,0),MATCH(1,($U$2=GRID!$B$1:$BI$1)*(КАЛЕНДАРЬ!$AD15=GRID!$B$3:$BI$3),0))*GRID!$B$65*(1-GRID!$B$69),0))</f>
        <v>22360</v>
      </c>
      <c r="L226" s="48" cm="1">
        <f t="array" ref="L226">IF($I$2="Путешествия с детьми",
INDEX(GRID!$B$17:$BI$27,MATCH(K$7,GRID!$A$17:$A$27,0),MATCH(1,($U$2=GRID!$B$1:$BI$1)*(КАЛЕНДАРЬ!$AD15=GRID!$B$3:$BI$3), 0))*GRID!$B$65,
ROUNDUP(INDEX(GRID!$B$17:$BI$27,MATCH(K$7,GRID!$A$17:$A$27,0),MATCH(1,($U$2=GRID!$B$1:$BI$1)*(КАЛЕНДАРЬ!$AD15=GRID!$B$3:$BI$3), 0))*GRID!$B$65*(1-GRID!$B$69),0))</f>
        <v>24510</v>
      </c>
      <c r="M226" s="47" cm="1">
        <f t="array" ref="M226">IF($I$2="Путешествия с детьми",
INDEX(GRID!$B$4:$BI$14,MATCH(M$7,GRID!$A$4:$A$14,0),MATCH(1,($U$2=GRID!$B$1:$BI$1)*(КАЛЕНДАРЬ!$AD15=GRID!$B$3:$BI$3), 0))*GRID!$B$65,
ROUNDUP(INDEX(GRID!$B$4:$BI$14,MATCH(M$7,GRID!$A$4:$A$14,0),MATCH(1,($U$2=GRID!$B$1:$BI$1)*(КАЛЕНДАРЬ!$AD15=GRID!$B$3:$BI$3),0))*GRID!$B$65*(1-GRID!$B$69),0))</f>
        <v>24510</v>
      </c>
      <c r="N226" s="48" cm="1">
        <f t="array" ref="N226">IF($I$2="Путешествия с детьми",
INDEX(GRID!$B$17:$BI$27,MATCH(M$7,GRID!$A$17:$A$27,0),MATCH(1,($U$2=GRID!$B$1:$BI$1)*(КАЛЕНДАРЬ!$AD15=GRID!$B$3:$BI$3), 0))*GRID!$B$65,
ROUNDUP(INDEX(GRID!$B$17:$BI$27,MATCH(M$7,GRID!$A$17:$A$27,0),MATCH(1,($U$2=GRID!$B$1:$BI$1)*(КАЛЕНДАРЬ!$AD15=GRID!$B$3:$BI$3), 0))*GRID!$B$65*(1-GRID!$B$69),0))</f>
        <v>26660</v>
      </c>
      <c r="O226" s="47" cm="1">
        <f t="array" ref="O226">IF($I$2="Путешествия с детьми",
INDEX(GRID!$B$4:$BI$14,MATCH(O$7,GRID!$A$4:$A$14,0),MATCH(1,($U$2=GRID!$B$1:$BI$1)*(КАЛЕНДАРЬ!$AD15=GRID!$B$3:$BI$3), 0))*GRID!$B$65,
ROUNDUP(INDEX(GRID!$B$4:$BI$14,MATCH(O$7,GRID!$A$4:$A$14,0),MATCH(1,($U$2=GRID!$B$1:$BI$1)*(КАЛЕНДАРЬ!$AD15=GRID!$B$3:$BI$3),0))*GRID!$B$65*(1-GRID!$B$69),0))</f>
        <v>30444</v>
      </c>
      <c r="P226" s="48" cm="1">
        <f t="array" ref="P226">IF($I$2="Путешествия с детьми",
INDEX(GRID!$B$17:$BI$27,MATCH(O$7,GRID!$A$17:$A$27,0),MATCH(1,($U$2=GRID!$B$1:$BI$1)*(КАЛЕНДАРЬ!$AD15=GRID!$B$3:$BI$3), 0))*GRID!$B$65,
ROUNDUP(INDEX(GRID!$B$17:$BI$27,MATCH(O$7,GRID!$A$17:$A$27,0),MATCH(1,($U$2=GRID!$B$1:$BI$1)*(КАЛЕНДАРЬ!$AD15=GRID!$B$3:$BI$3), 0))*GRID!$B$65*(1-GRID!$B$69),0))</f>
        <v>32594</v>
      </c>
      <c r="Q226" s="47" t="e" cm="1">
        <f t="array" ref="Q226">IF($I$2="Путешествия с детьми",
INDEX(GRID!$B$4:$BI$14,MATCH(Q$7,GRID!$A$4:$A$14,0),MATCH(1,($U$2=GRID!$B$1:$BI$1)*(КАЛЕНДАРЬ!$AD15=GRID!$B$3:$BI$3), 0))*GRID!$B$65,
ROUNDUP(INDEX(GRID!$B$4:$BI$14,MATCH(Q$7,GRID!$A$4:$A$14,0),MATCH(1,($U$2=GRID!$B$1:$BI$1)*(КАЛЕНДАРЬ!$AD15=GRID!$B$3:$BI$3),0))*GRID!$B$65*(1-GRID!$B$69),0))</f>
        <v>#N/A</v>
      </c>
      <c r="R226" s="48" t="e" cm="1">
        <f t="array" ref="R226">IF($I$2="Путешествия с детьми",
INDEX(GRID!$B$17:$BI$27,MATCH(Q$7,GRID!$A$17:$A$27,0),MATCH(1,($U$2=GRID!$B$1:$BI$1)*(КАЛЕНДАРЬ!$AD15=GRID!$B$3:$BI$3), 0))*GRID!$B$65,
ROUNDUP(INDEX(GRID!$B$17:$BI$27,MATCH(Q$7,GRID!$A$17:$A$27,0),MATCH(1,($U$2=GRID!$B$1:$BI$1)*(КАЛЕНДАРЬ!$AD15=GRID!$B$3:$BI$3), 0))*GRID!$B$65*(1-GRID!$B$69),0))</f>
        <v>#N/A</v>
      </c>
      <c r="S226" s="47" t="e" cm="1">
        <f t="array" ref="S226">IF($I$2="Путешествия с детьми",
INDEX(GRID!$B$4:$BI$14,MATCH(S$7,GRID!$A$4:$A$14,0),MATCH(1,($U$2=GRID!$B$1:$BI$1)*(КАЛЕНДАРЬ!$AD15=GRID!$B$3:$BI$3), 0))*GRID!$B$65,
ROUNDUP(INDEX(GRID!$B$4:$BI$14,MATCH(S$7,GRID!$A$4:$A$14,0),MATCH(1,($U$2=GRID!$B$1:$BI$1)*(КАЛЕНДАРЬ!$AD15=GRID!$B$3:$BI$3),0))*GRID!$B$65*(1-GRID!$B$69),0))</f>
        <v>#N/A</v>
      </c>
      <c r="T226" s="48" t="e" cm="1">
        <f t="array" ref="T226">IF($I$2="Путешествия с детьми",
INDEX(GRID!$B$17:$BI$27,MATCH(S$7,GRID!$A$17:$A$27,0),MATCH(1,($U$2=GRID!$B$1:$BI$1)*(КАЛЕНДАРЬ!$AD15=GRID!$B$3:$BI$3), 0))*GRID!$B$65,
ROUNDUP(INDEX(GRID!$B$17:$BI$27,MATCH(S$7,GRID!$A$17:$A$27,0),MATCH(1,($U$2=GRID!$B$1:$BI$1)*(КАЛЕНДАРЬ!$AD15=GRID!$B$3:$BI$3), 0))*GRID!$B$65*(1-GRID!$B$69),0))</f>
        <v>#N/A</v>
      </c>
      <c r="U226" s="47" cm="1">
        <f t="array" ref="U226">IF($I$2="Путешествия с детьми",
INDEX(GRID!$B$4:$BI$14,MATCH(U$7,GRID!$A$4:$A$14,0),MATCH(1,($U$2=GRID!$B$1:$BI$1)*(КАЛЕНДАРЬ!$AD15=GRID!$B$3:$BI$3), 0))*GRID!$B$65,
ROUNDUP(INDEX(GRID!$B$4:$BI$14,MATCH(U$7,GRID!$A$4:$A$14,0),MATCH(1,($U$2=GRID!$B$1:$BI$1)*(КАЛЕНДАРЬ!$AD15=GRID!$B$3:$BI$3),0))*GRID!$B$65*(1-GRID!$B$69),0))</f>
        <v>47300</v>
      </c>
      <c r="V226" s="48" cm="1">
        <f t="array" ref="V226">IF($I$2="Путешествия с детьми",
INDEX(GRID!$B$17:$BI$27,MATCH(U$7,GRID!$A$17:$A$27,0),MATCH(1,($U$2=GRID!$B$1:$BI$1)*(КАЛЕНДАРЬ!$AD15=GRID!$B$3:$BI$3), 0))*GRID!$B$65,
ROUNDUP(INDEX(GRID!$B$17:$BI$27,MATCH(U$7,GRID!$A$17:$A$27,0),MATCH(1,($U$2=GRID!$B$1:$BI$1)*(КАЛЕНДАРЬ!$AD15=GRID!$B$3:$BI$3), 0))*GRID!$B$65*(1-GRID!$B$69),0))</f>
        <v>49450</v>
      </c>
      <c r="W226" s="47" cm="1">
        <f t="array" ref="W226">IF($I$2="Путешествия с детьми",
INDEX(GRID!$B$4:$BI$14,MATCH(W$7,GRID!$A$4:$A$14,0),MATCH(1,($U$2=GRID!$B$1:$BI$1)*(КАЛЕНДАРЬ!$AD15=GRID!$B$3:$BI$3), 0))*GRID!$B$65,
ROUNDUP(INDEX(GRID!$B$4:$BI$14,MATCH(W$7,GRID!$A$4:$A$14,0),MATCH(1,($U$2=GRID!$B$1:$BI$1)*(КАЛЕНДАРЬ!$AD15=GRID!$B$3:$BI$3),0))*GRID!$B$65*(1-GRID!$B$69),0))</f>
        <v>191780</v>
      </c>
      <c r="X226" s="48" cm="1">
        <f t="array" ref="X226">IF($I$2="Путешествия с детьми",
INDEX(GRID!$B$17:$BI$27,MATCH(W$7,GRID!$A$17:$A$27,0),MATCH(1,($U$2=GRID!$B$1:$BI$1)*(КАЛЕНДАРЬ!$AD15=GRID!$B$3:$BI$3), 0))*GRID!$B$65,
ROUNDUP(INDEX(GRID!$B$17:$BI$27,MATCH(W$7,GRID!$A$17:$A$27,0),MATCH(1,($U$2=GRID!$B$1:$BI$1)*(КАЛЕНДАРЬ!$AD15=GRID!$B$3:$BI$3), 0))*GRID!$B$65*(1-GRID!$B$69),0))</f>
        <v>193930</v>
      </c>
    </row>
    <row r="227" spans="1:24" hidden="1" x14ac:dyDescent="0.2">
      <c r="A227" s="117" t="s">
        <v>43</v>
      </c>
      <c r="B227" s="117">
        <v>13</v>
      </c>
      <c r="C227" s="138" cm="1">
        <f t="array" ref="C227">IF($I$2="Путешествия с детьми",
INDEX(GRID!$B$4:$BI$14,MATCH(C$7,GRID!$A$4:$A$14,0),MATCH(1,($U$2=GRID!$B$1:$BI$1)*(КАЛЕНДАРЬ!$AD16=GRID!$B$3:$BI$3), 0))*GRID!$B$65,
ROUNDUP(INDEX(GRID!$B$4:$BI$14,MATCH(C$7,GRID!$A$4:$A$14,0),MATCH(1,($U$2=GRID!$B$1:$BI$1)*(КАЛЕНДАРЬ!$AD16=GRID!$B$3:$BI$3),0))*GRID!$B$65*(1-GRID!$B$69),0))</f>
        <v>15480</v>
      </c>
      <c r="D227" s="48" cm="1">
        <f t="array" ref="D227">IF($I$2="Путешествия с детьми",
INDEX(GRID!$B$17:$BI$27,MATCH(C$7,GRID!$A$17:$A$27,0),MATCH(1,($U$2=GRID!$B$1:$BI$1)*(КАЛЕНДАРЬ!$AD16=GRID!$B$3:$BI$3), 0))*GRID!$B$65,
ROUNDUP(INDEX(GRID!$B$17:$BI$27,MATCH(C$7,GRID!$A$17:$A$27,0),MATCH(1,($U$2=GRID!$B$1:$BI$1)*(КАЛЕНДАРЬ!$AD16=GRID!$B$3:$BI$3), 0))*GRID!$B$65*(1-GRID!$B$69),0))</f>
        <v>17630</v>
      </c>
      <c r="E227" s="47" cm="1">
        <f t="array" ref="E227">IF($I$2="Путешествия с детьми",
INDEX(GRID!$B$4:$BI$14,MATCH(E$7,GRID!$A$4:$A$14,0),MATCH(1,($U$2=GRID!$B$1:$BI$1)*(КАЛЕНДАРЬ!$AD16=GRID!$B$3:$BI$3), 0))*GRID!$B$65,
ROUNDUP(INDEX(GRID!$B$4:$BI$14,MATCH(E$7,GRID!$A$4:$A$14,0),MATCH(1,($U$2=GRID!$B$1:$BI$1)*(КАЛЕНДАРЬ!$AD16=GRID!$B$3:$BI$3),0))*GRID!$B$65*(1-GRID!$B$69),0))</f>
        <v>16942</v>
      </c>
      <c r="F227" s="48" cm="1">
        <f t="array" ref="F227">IF($I$2="Путешествия с детьми",
INDEX(GRID!$B$17:$BI$27,MATCH(E$7,GRID!$A$17:$A$27,0),MATCH(1,($U$2=GRID!$B$1:$BI$1)*(КАЛЕНДАРЬ!$AD16=GRID!$B$3:$BI$3), 0))*GRID!$B$65,
ROUNDUP(INDEX(GRID!$B$17:$BI$27,MATCH(E$7,GRID!$A$17:$A$27,0),MATCH(1,($U$2=GRID!$B$1:$BI$1)*(КАЛЕНДАРЬ!$AD16=GRID!$B$3:$BI$3), 0))*GRID!$B$65*(1-GRID!$B$69),0))</f>
        <v>19092</v>
      </c>
      <c r="G227" s="47" t="e" cm="1">
        <f t="array" ref="G227">IF($I$2="Путешествия с детьми",
INDEX(GRID!$B$4:$BI$14,MATCH(G$7,GRID!$A$4:$A$14,0),MATCH(1,($U$2=GRID!$B$1:$BI$1)*(КАЛЕНДАРЬ!$AD16=GRID!$B$3:$BI$3), 0))*GRID!$B$65,
ROUNDUP(INDEX(GRID!$B$4:$BI$14,MATCH(G$7,GRID!$A$4:$A$14,0),MATCH(1,($U$2=GRID!$B$1:$BI$1)*(КАЛЕНДАРЬ!$AD16=GRID!$B$3:$BI$3),0))*GRID!$B$65*(1-GRID!$B$69),0))</f>
        <v>#N/A</v>
      </c>
      <c r="H227" s="48" t="e" cm="1">
        <f t="array" ref="H227">IF($I$2="Путешествия с детьми",
INDEX(GRID!$B$17:$BI$27,MATCH(G$7,GRID!$A$17:$A$27,0),MATCH(1,($U$2=GRID!$B$1:$BI$1)*(КАЛЕНДАРЬ!$AD16=GRID!$B$3:$BI$3), 0))*GRID!$B$65,
ROUNDUP(INDEX(GRID!$B$17:$BI$27,MATCH(G$7,GRID!$A$17:$A$27,0),MATCH(1,($U$2=GRID!$B$1:$BI$1)*(КАЛЕНДАРЬ!$AD16=GRID!$B$3:$BI$3), 0))*GRID!$B$65*(1-GRID!$B$69),0))</f>
        <v>#N/A</v>
      </c>
      <c r="I227" s="47" t="e" cm="1">
        <f t="array" ref="I227">IF($I$2="Путешествия с детьми",
INDEX(GRID!$B$4:$BI$14,MATCH(I$7,GRID!$A$4:$A$14,0),MATCH(1,($U$2=GRID!$B$1:$BI$1)*(КАЛЕНДАРЬ!$AD16=GRID!$B$3:$BI$3), 0))*GRID!$B$65,
ROUNDUP(INDEX(GRID!$B$4:$BI$14,MATCH(I$7,GRID!$A$4:$A$14,0),MATCH(1,($U$2=GRID!$B$1:$BI$1)*(КАЛЕНДАРЬ!$AD16=GRID!$B$3:$BI$3),0))*GRID!$B$65*(1-GRID!$B$69),0))</f>
        <v>#N/A</v>
      </c>
      <c r="J227" s="48" t="e" cm="1">
        <f t="array" ref="J227">IF($I$2="Путешествия с детьми",
INDEX(GRID!$B$17:$BI$27,MATCH(I$7,GRID!$A$17:$A$27,0),MATCH(1,($U$2=GRID!$B$1:$BI$1)*(КАЛЕНДАРЬ!$AD16=GRID!$B$3:$BI$3), 0))*GRID!$B$65,
ROUNDUP(INDEX(GRID!$B$17:$BI$27,MATCH(I$7,GRID!$A$17:$A$27,0),MATCH(1,($U$2=GRID!$B$1:$BI$1)*(КАЛЕНДАРЬ!$AD16=GRID!$B$3:$BI$3), 0))*GRID!$B$65*(1-GRID!$B$69),0))</f>
        <v>#N/A</v>
      </c>
      <c r="K227" s="47" cm="1">
        <f t="array" ref="K227">IF($I$2="Путешествия с детьми",
INDEX(GRID!$B$4:$BI$14,MATCH(K$7,GRID!$A$4:$A$14,0),MATCH(1,($U$2=GRID!$B$1:$BI$1)*(КАЛЕНДАРЬ!$AD16=GRID!$B$3:$BI$3), 0))*GRID!$B$65,
ROUNDUP(INDEX(GRID!$B$4:$BI$14,MATCH(K$7,GRID!$A$4:$A$14,0),MATCH(1,($U$2=GRID!$B$1:$BI$1)*(КАЛЕНДАРЬ!$AD16=GRID!$B$3:$BI$3),0))*GRID!$B$65*(1-GRID!$B$69),0))</f>
        <v>22360</v>
      </c>
      <c r="L227" s="48" cm="1">
        <f t="array" ref="L227">IF($I$2="Путешествия с детьми",
INDEX(GRID!$B$17:$BI$27,MATCH(K$7,GRID!$A$17:$A$27,0),MATCH(1,($U$2=GRID!$B$1:$BI$1)*(КАЛЕНДАРЬ!$AD16=GRID!$B$3:$BI$3), 0))*GRID!$B$65,
ROUNDUP(INDEX(GRID!$B$17:$BI$27,MATCH(K$7,GRID!$A$17:$A$27,0),MATCH(1,($U$2=GRID!$B$1:$BI$1)*(КАЛЕНДАРЬ!$AD16=GRID!$B$3:$BI$3), 0))*GRID!$B$65*(1-GRID!$B$69),0))</f>
        <v>24510</v>
      </c>
      <c r="M227" s="47" cm="1">
        <f t="array" ref="M227">IF($I$2="Путешествия с детьми",
INDEX(GRID!$B$4:$BI$14,MATCH(M$7,GRID!$A$4:$A$14,0),MATCH(1,($U$2=GRID!$B$1:$BI$1)*(КАЛЕНДАРЬ!$AD16=GRID!$B$3:$BI$3), 0))*GRID!$B$65,
ROUNDUP(INDEX(GRID!$B$4:$BI$14,MATCH(M$7,GRID!$A$4:$A$14,0),MATCH(1,($U$2=GRID!$B$1:$BI$1)*(КАЛЕНДАРЬ!$AD16=GRID!$B$3:$BI$3),0))*GRID!$B$65*(1-GRID!$B$69),0))</f>
        <v>24510</v>
      </c>
      <c r="N227" s="48" cm="1">
        <f t="array" ref="N227">IF($I$2="Путешествия с детьми",
INDEX(GRID!$B$17:$BI$27,MATCH(M$7,GRID!$A$17:$A$27,0),MATCH(1,($U$2=GRID!$B$1:$BI$1)*(КАЛЕНДАРЬ!$AD16=GRID!$B$3:$BI$3), 0))*GRID!$B$65,
ROUNDUP(INDEX(GRID!$B$17:$BI$27,MATCH(M$7,GRID!$A$17:$A$27,0),MATCH(1,($U$2=GRID!$B$1:$BI$1)*(КАЛЕНДАРЬ!$AD16=GRID!$B$3:$BI$3), 0))*GRID!$B$65*(1-GRID!$B$69),0))</f>
        <v>26660</v>
      </c>
      <c r="O227" s="47" cm="1">
        <f t="array" ref="O227">IF($I$2="Путешествия с детьми",
INDEX(GRID!$B$4:$BI$14,MATCH(O$7,GRID!$A$4:$A$14,0),MATCH(1,($U$2=GRID!$B$1:$BI$1)*(КАЛЕНДАРЬ!$AD16=GRID!$B$3:$BI$3), 0))*GRID!$B$65,
ROUNDUP(INDEX(GRID!$B$4:$BI$14,MATCH(O$7,GRID!$A$4:$A$14,0),MATCH(1,($U$2=GRID!$B$1:$BI$1)*(КАЛЕНДАРЬ!$AD16=GRID!$B$3:$BI$3),0))*GRID!$B$65*(1-GRID!$B$69),0))</f>
        <v>30444</v>
      </c>
      <c r="P227" s="48" cm="1">
        <f t="array" ref="P227">IF($I$2="Путешествия с детьми",
INDEX(GRID!$B$17:$BI$27,MATCH(O$7,GRID!$A$17:$A$27,0),MATCH(1,($U$2=GRID!$B$1:$BI$1)*(КАЛЕНДАРЬ!$AD16=GRID!$B$3:$BI$3), 0))*GRID!$B$65,
ROUNDUP(INDEX(GRID!$B$17:$BI$27,MATCH(O$7,GRID!$A$17:$A$27,0),MATCH(1,($U$2=GRID!$B$1:$BI$1)*(КАЛЕНДАРЬ!$AD16=GRID!$B$3:$BI$3), 0))*GRID!$B$65*(1-GRID!$B$69),0))</f>
        <v>32594</v>
      </c>
      <c r="Q227" s="47" t="e" cm="1">
        <f t="array" ref="Q227">IF($I$2="Путешествия с детьми",
INDEX(GRID!$B$4:$BI$14,MATCH(Q$7,GRID!$A$4:$A$14,0),MATCH(1,($U$2=GRID!$B$1:$BI$1)*(КАЛЕНДАРЬ!$AD16=GRID!$B$3:$BI$3), 0))*GRID!$B$65,
ROUNDUP(INDEX(GRID!$B$4:$BI$14,MATCH(Q$7,GRID!$A$4:$A$14,0),MATCH(1,($U$2=GRID!$B$1:$BI$1)*(КАЛЕНДАРЬ!$AD16=GRID!$B$3:$BI$3),0))*GRID!$B$65*(1-GRID!$B$69),0))</f>
        <v>#N/A</v>
      </c>
      <c r="R227" s="48" t="e" cm="1">
        <f t="array" ref="R227">IF($I$2="Путешествия с детьми",
INDEX(GRID!$B$17:$BI$27,MATCH(Q$7,GRID!$A$17:$A$27,0),MATCH(1,($U$2=GRID!$B$1:$BI$1)*(КАЛЕНДАРЬ!$AD16=GRID!$B$3:$BI$3), 0))*GRID!$B$65,
ROUNDUP(INDEX(GRID!$B$17:$BI$27,MATCH(Q$7,GRID!$A$17:$A$27,0),MATCH(1,($U$2=GRID!$B$1:$BI$1)*(КАЛЕНДАРЬ!$AD16=GRID!$B$3:$BI$3), 0))*GRID!$B$65*(1-GRID!$B$69),0))</f>
        <v>#N/A</v>
      </c>
      <c r="S227" s="47" t="e" cm="1">
        <f t="array" ref="S227">IF($I$2="Путешествия с детьми",
INDEX(GRID!$B$4:$BI$14,MATCH(S$7,GRID!$A$4:$A$14,0),MATCH(1,($U$2=GRID!$B$1:$BI$1)*(КАЛЕНДАРЬ!$AD16=GRID!$B$3:$BI$3), 0))*GRID!$B$65,
ROUNDUP(INDEX(GRID!$B$4:$BI$14,MATCH(S$7,GRID!$A$4:$A$14,0),MATCH(1,($U$2=GRID!$B$1:$BI$1)*(КАЛЕНДАРЬ!$AD16=GRID!$B$3:$BI$3),0))*GRID!$B$65*(1-GRID!$B$69),0))</f>
        <v>#N/A</v>
      </c>
      <c r="T227" s="48" t="e" cm="1">
        <f t="array" ref="T227">IF($I$2="Путешествия с детьми",
INDEX(GRID!$B$17:$BI$27,MATCH(S$7,GRID!$A$17:$A$27,0),MATCH(1,($U$2=GRID!$B$1:$BI$1)*(КАЛЕНДАРЬ!$AD16=GRID!$B$3:$BI$3), 0))*GRID!$B$65,
ROUNDUP(INDEX(GRID!$B$17:$BI$27,MATCH(S$7,GRID!$A$17:$A$27,0),MATCH(1,($U$2=GRID!$B$1:$BI$1)*(КАЛЕНДАРЬ!$AD16=GRID!$B$3:$BI$3), 0))*GRID!$B$65*(1-GRID!$B$69),0))</f>
        <v>#N/A</v>
      </c>
      <c r="U227" s="47" cm="1">
        <f t="array" ref="U227">IF($I$2="Путешествия с детьми",
INDEX(GRID!$B$4:$BI$14,MATCH(U$7,GRID!$A$4:$A$14,0),MATCH(1,($U$2=GRID!$B$1:$BI$1)*(КАЛЕНДАРЬ!$AD16=GRID!$B$3:$BI$3), 0))*GRID!$B$65,
ROUNDUP(INDEX(GRID!$B$4:$BI$14,MATCH(U$7,GRID!$A$4:$A$14,0),MATCH(1,($U$2=GRID!$B$1:$BI$1)*(КАЛЕНДАРЬ!$AD16=GRID!$B$3:$BI$3),0))*GRID!$B$65*(1-GRID!$B$69),0))</f>
        <v>47300</v>
      </c>
      <c r="V227" s="48" cm="1">
        <f t="array" ref="V227">IF($I$2="Путешествия с детьми",
INDEX(GRID!$B$17:$BI$27,MATCH(U$7,GRID!$A$17:$A$27,0),MATCH(1,($U$2=GRID!$B$1:$BI$1)*(КАЛЕНДАРЬ!$AD16=GRID!$B$3:$BI$3), 0))*GRID!$B$65,
ROUNDUP(INDEX(GRID!$B$17:$BI$27,MATCH(U$7,GRID!$A$17:$A$27,0),MATCH(1,($U$2=GRID!$B$1:$BI$1)*(КАЛЕНДАРЬ!$AD16=GRID!$B$3:$BI$3), 0))*GRID!$B$65*(1-GRID!$B$69),0))</f>
        <v>49450</v>
      </c>
      <c r="W227" s="47" cm="1">
        <f t="array" ref="W227">IF($I$2="Путешествия с детьми",
INDEX(GRID!$B$4:$BI$14,MATCH(W$7,GRID!$A$4:$A$14,0),MATCH(1,($U$2=GRID!$B$1:$BI$1)*(КАЛЕНДАРЬ!$AD16=GRID!$B$3:$BI$3), 0))*GRID!$B$65,
ROUNDUP(INDEX(GRID!$B$4:$BI$14,MATCH(W$7,GRID!$A$4:$A$14,0),MATCH(1,($U$2=GRID!$B$1:$BI$1)*(КАЛЕНДАРЬ!$AD16=GRID!$B$3:$BI$3),0))*GRID!$B$65*(1-GRID!$B$69),0))</f>
        <v>191780</v>
      </c>
      <c r="X227" s="48" cm="1">
        <f t="array" ref="X227">IF($I$2="Путешествия с детьми",
INDEX(GRID!$B$17:$BI$27,MATCH(W$7,GRID!$A$17:$A$27,0),MATCH(1,($U$2=GRID!$B$1:$BI$1)*(КАЛЕНДАРЬ!$AD16=GRID!$B$3:$BI$3), 0))*GRID!$B$65,
ROUNDUP(INDEX(GRID!$B$17:$BI$27,MATCH(W$7,GRID!$A$17:$A$27,0),MATCH(1,($U$2=GRID!$B$1:$BI$1)*(КАЛЕНДАРЬ!$AD16=GRID!$B$3:$BI$3), 0))*GRID!$B$65*(1-GRID!$B$69),0))</f>
        <v>193930</v>
      </c>
    </row>
    <row r="228" spans="1:24" hidden="1" x14ac:dyDescent="0.2">
      <c r="A228" s="117" t="s">
        <v>44</v>
      </c>
      <c r="B228" s="117">
        <v>14</v>
      </c>
      <c r="C228" s="138" cm="1">
        <f t="array" ref="C228">IF($I$2="Путешествия с детьми",
INDEX(GRID!$B$4:$BI$14,MATCH(C$7,GRID!$A$4:$A$14,0),MATCH(1,($U$2=GRID!$B$1:$BI$1)*(КАЛЕНДАРЬ!$AD17=GRID!$B$3:$BI$3), 0))*GRID!$B$65,
ROUNDUP(INDEX(GRID!$B$4:$BI$14,MATCH(C$7,GRID!$A$4:$A$14,0),MATCH(1,($U$2=GRID!$B$1:$BI$1)*(КАЛЕНДАРЬ!$AD17=GRID!$B$3:$BI$3),0))*GRID!$B$65*(1-GRID!$B$69),0))</f>
        <v>15480</v>
      </c>
      <c r="D228" s="48" cm="1">
        <f t="array" ref="D228">IF($I$2="Путешествия с детьми",
INDEX(GRID!$B$17:$BI$27,MATCH(C$7,GRID!$A$17:$A$27,0),MATCH(1,($U$2=GRID!$B$1:$BI$1)*(КАЛЕНДАРЬ!$AD17=GRID!$B$3:$BI$3), 0))*GRID!$B$65,
ROUNDUP(INDEX(GRID!$B$17:$BI$27,MATCH(C$7,GRID!$A$17:$A$27,0),MATCH(1,($U$2=GRID!$B$1:$BI$1)*(КАЛЕНДАРЬ!$AD17=GRID!$B$3:$BI$3), 0))*GRID!$B$65*(1-GRID!$B$69),0))</f>
        <v>17630</v>
      </c>
      <c r="E228" s="47" cm="1">
        <f t="array" ref="E228">IF($I$2="Путешествия с детьми",
INDEX(GRID!$B$4:$BI$14,MATCH(E$7,GRID!$A$4:$A$14,0),MATCH(1,($U$2=GRID!$B$1:$BI$1)*(КАЛЕНДАРЬ!$AD17=GRID!$B$3:$BI$3), 0))*GRID!$B$65,
ROUNDUP(INDEX(GRID!$B$4:$BI$14,MATCH(E$7,GRID!$A$4:$A$14,0),MATCH(1,($U$2=GRID!$B$1:$BI$1)*(КАЛЕНДАРЬ!$AD17=GRID!$B$3:$BI$3),0))*GRID!$B$65*(1-GRID!$B$69),0))</f>
        <v>16942</v>
      </c>
      <c r="F228" s="48" cm="1">
        <f t="array" ref="F228">IF($I$2="Путешествия с детьми",
INDEX(GRID!$B$17:$BI$27,MATCH(E$7,GRID!$A$17:$A$27,0),MATCH(1,($U$2=GRID!$B$1:$BI$1)*(КАЛЕНДАРЬ!$AD17=GRID!$B$3:$BI$3), 0))*GRID!$B$65,
ROUNDUP(INDEX(GRID!$B$17:$BI$27,MATCH(E$7,GRID!$A$17:$A$27,0),MATCH(1,($U$2=GRID!$B$1:$BI$1)*(КАЛЕНДАРЬ!$AD17=GRID!$B$3:$BI$3), 0))*GRID!$B$65*(1-GRID!$B$69),0))</f>
        <v>19092</v>
      </c>
      <c r="G228" s="47" t="e" cm="1">
        <f t="array" ref="G228">IF($I$2="Путешествия с детьми",
INDEX(GRID!$B$4:$BI$14,MATCH(G$7,GRID!$A$4:$A$14,0),MATCH(1,($U$2=GRID!$B$1:$BI$1)*(КАЛЕНДАРЬ!$AD17=GRID!$B$3:$BI$3), 0))*GRID!$B$65,
ROUNDUP(INDEX(GRID!$B$4:$BI$14,MATCH(G$7,GRID!$A$4:$A$14,0),MATCH(1,($U$2=GRID!$B$1:$BI$1)*(КАЛЕНДАРЬ!$AD17=GRID!$B$3:$BI$3),0))*GRID!$B$65*(1-GRID!$B$69),0))</f>
        <v>#N/A</v>
      </c>
      <c r="H228" s="48" t="e" cm="1">
        <f t="array" ref="H228">IF($I$2="Путешествия с детьми",
INDEX(GRID!$B$17:$BI$27,MATCH(G$7,GRID!$A$17:$A$27,0),MATCH(1,($U$2=GRID!$B$1:$BI$1)*(КАЛЕНДАРЬ!$AD17=GRID!$B$3:$BI$3), 0))*GRID!$B$65,
ROUNDUP(INDEX(GRID!$B$17:$BI$27,MATCH(G$7,GRID!$A$17:$A$27,0),MATCH(1,($U$2=GRID!$B$1:$BI$1)*(КАЛЕНДАРЬ!$AD17=GRID!$B$3:$BI$3), 0))*GRID!$B$65*(1-GRID!$B$69),0))</f>
        <v>#N/A</v>
      </c>
      <c r="I228" s="47" t="e" cm="1">
        <f t="array" ref="I228">IF($I$2="Путешествия с детьми",
INDEX(GRID!$B$4:$BI$14,MATCH(I$7,GRID!$A$4:$A$14,0),MATCH(1,($U$2=GRID!$B$1:$BI$1)*(КАЛЕНДАРЬ!$AD17=GRID!$B$3:$BI$3), 0))*GRID!$B$65,
ROUNDUP(INDEX(GRID!$B$4:$BI$14,MATCH(I$7,GRID!$A$4:$A$14,0),MATCH(1,($U$2=GRID!$B$1:$BI$1)*(КАЛЕНДАРЬ!$AD17=GRID!$B$3:$BI$3),0))*GRID!$B$65*(1-GRID!$B$69),0))</f>
        <v>#N/A</v>
      </c>
      <c r="J228" s="48" t="e" cm="1">
        <f t="array" ref="J228">IF($I$2="Путешествия с детьми",
INDEX(GRID!$B$17:$BI$27,MATCH(I$7,GRID!$A$17:$A$27,0),MATCH(1,($U$2=GRID!$B$1:$BI$1)*(КАЛЕНДАРЬ!$AD17=GRID!$B$3:$BI$3), 0))*GRID!$B$65,
ROUNDUP(INDEX(GRID!$B$17:$BI$27,MATCH(I$7,GRID!$A$17:$A$27,0),MATCH(1,($U$2=GRID!$B$1:$BI$1)*(КАЛЕНДАРЬ!$AD17=GRID!$B$3:$BI$3), 0))*GRID!$B$65*(1-GRID!$B$69),0))</f>
        <v>#N/A</v>
      </c>
      <c r="K228" s="47" cm="1">
        <f t="array" ref="K228">IF($I$2="Путешествия с детьми",
INDEX(GRID!$B$4:$BI$14,MATCH(K$7,GRID!$A$4:$A$14,0),MATCH(1,($U$2=GRID!$B$1:$BI$1)*(КАЛЕНДАРЬ!$AD17=GRID!$B$3:$BI$3), 0))*GRID!$B$65,
ROUNDUP(INDEX(GRID!$B$4:$BI$14,MATCH(K$7,GRID!$A$4:$A$14,0),MATCH(1,($U$2=GRID!$B$1:$BI$1)*(КАЛЕНДАРЬ!$AD17=GRID!$B$3:$BI$3),0))*GRID!$B$65*(1-GRID!$B$69),0))</f>
        <v>22360</v>
      </c>
      <c r="L228" s="48" cm="1">
        <f t="array" ref="L228">IF($I$2="Путешествия с детьми",
INDEX(GRID!$B$17:$BI$27,MATCH(K$7,GRID!$A$17:$A$27,0),MATCH(1,($U$2=GRID!$B$1:$BI$1)*(КАЛЕНДАРЬ!$AD17=GRID!$B$3:$BI$3), 0))*GRID!$B$65,
ROUNDUP(INDEX(GRID!$B$17:$BI$27,MATCH(K$7,GRID!$A$17:$A$27,0),MATCH(1,($U$2=GRID!$B$1:$BI$1)*(КАЛЕНДАРЬ!$AD17=GRID!$B$3:$BI$3), 0))*GRID!$B$65*(1-GRID!$B$69),0))</f>
        <v>24510</v>
      </c>
      <c r="M228" s="47" cm="1">
        <f t="array" ref="M228">IF($I$2="Путешествия с детьми",
INDEX(GRID!$B$4:$BI$14,MATCH(M$7,GRID!$A$4:$A$14,0),MATCH(1,($U$2=GRID!$B$1:$BI$1)*(КАЛЕНДАРЬ!$AD17=GRID!$B$3:$BI$3), 0))*GRID!$B$65,
ROUNDUP(INDEX(GRID!$B$4:$BI$14,MATCH(M$7,GRID!$A$4:$A$14,0),MATCH(1,($U$2=GRID!$B$1:$BI$1)*(КАЛЕНДАРЬ!$AD17=GRID!$B$3:$BI$3),0))*GRID!$B$65*(1-GRID!$B$69),0))</f>
        <v>24510</v>
      </c>
      <c r="N228" s="48" cm="1">
        <f t="array" ref="N228">IF($I$2="Путешествия с детьми",
INDEX(GRID!$B$17:$BI$27,MATCH(M$7,GRID!$A$17:$A$27,0),MATCH(1,($U$2=GRID!$B$1:$BI$1)*(КАЛЕНДАРЬ!$AD17=GRID!$B$3:$BI$3), 0))*GRID!$B$65,
ROUNDUP(INDEX(GRID!$B$17:$BI$27,MATCH(M$7,GRID!$A$17:$A$27,0),MATCH(1,($U$2=GRID!$B$1:$BI$1)*(КАЛЕНДАРЬ!$AD17=GRID!$B$3:$BI$3), 0))*GRID!$B$65*(1-GRID!$B$69),0))</f>
        <v>26660</v>
      </c>
      <c r="O228" s="47" cm="1">
        <f t="array" ref="O228">IF($I$2="Путешествия с детьми",
INDEX(GRID!$B$4:$BI$14,MATCH(O$7,GRID!$A$4:$A$14,0),MATCH(1,($U$2=GRID!$B$1:$BI$1)*(КАЛЕНДАРЬ!$AD17=GRID!$B$3:$BI$3), 0))*GRID!$B$65,
ROUNDUP(INDEX(GRID!$B$4:$BI$14,MATCH(O$7,GRID!$A$4:$A$14,0),MATCH(1,($U$2=GRID!$B$1:$BI$1)*(КАЛЕНДАРЬ!$AD17=GRID!$B$3:$BI$3),0))*GRID!$B$65*(1-GRID!$B$69),0))</f>
        <v>30444</v>
      </c>
      <c r="P228" s="48" cm="1">
        <f t="array" ref="P228">IF($I$2="Путешествия с детьми",
INDEX(GRID!$B$17:$BI$27,MATCH(O$7,GRID!$A$17:$A$27,0),MATCH(1,($U$2=GRID!$B$1:$BI$1)*(КАЛЕНДАРЬ!$AD17=GRID!$B$3:$BI$3), 0))*GRID!$B$65,
ROUNDUP(INDEX(GRID!$B$17:$BI$27,MATCH(O$7,GRID!$A$17:$A$27,0),MATCH(1,($U$2=GRID!$B$1:$BI$1)*(КАЛЕНДАРЬ!$AD17=GRID!$B$3:$BI$3), 0))*GRID!$B$65*(1-GRID!$B$69),0))</f>
        <v>32594</v>
      </c>
      <c r="Q228" s="47" t="e" cm="1">
        <f t="array" ref="Q228">IF($I$2="Путешествия с детьми",
INDEX(GRID!$B$4:$BI$14,MATCH(Q$7,GRID!$A$4:$A$14,0),MATCH(1,($U$2=GRID!$B$1:$BI$1)*(КАЛЕНДАРЬ!$AD17=GRID!$B$3:$BI$3), 0))*GRID!$B$65,
ROUNDUP(INDEX(GRID!$B$4:$BI$14,MATCH(Q$7,GRID!$A$4:$A$14,0),MATCH(1,($U$2=GRID!$B$1:$BI$1)*(КАЛЕНДАРЬ!$AD17=GRID!$B$3:$BI$3),0))*GRID!$B$65*(1-GRID!$B$69),0))</f>
        <v>#N/A</v>
      </c>
      <c r="R228" s="48" t="e" cm="1">
        <f t="array" ref="R228">IF($I$2="Путешествия с детьми",
INDEX(GRID!$B$17:$BI$27,MATCH(Q$7,GRID!$A$17:$A$27,0),MATCH(1,($U$2=GRID!$B$1:$BI$1)*(КАЛЕНДАРЬ!$AD17=GRID!$B$3:$BI$3), 0))*GRID!$B$65,
ROUNDUP(INDEX(GRID!$B$17:$BI$27,MATCH(Q$7,GRID!$A$17:$A$27,0),MATCH(1,($U$2=GRID!$B$1:$BI$1)*(КАЛЕНДАРЬ!$AD17=GRID!$B$3:$BI$3), 0))*GRID!$B$65*(1-GRID!$B$69),0))</f>
        <v>#N/A</v>
      </c>
      <c r="S228" s="47" t="e" cm="1">
        <f t="array" ref="S228">IF($I$2="Путешествия с детьми",
INDEX(GRID!$B$4:$BI$14,MATCH(S$7,GRID!$A$4:$A$14,0),MATCH(1,($U$2=GRID!$B$1:$BI$1)*(КАЛЕНДАРЬ!$AD17=GRID!$B$3:$BI$3), 0))*GRID!$B$65,
ROUNDUP(INDEX(GRID!$B$4:$BI$14,MATCH(S$7,GRID!$A$4:$A$14,0),MATCH(1,($U$2=GRID!$B$1:$BI$1)*(КАЛЕНДАРЬ!$AD17=GRID!$B$3:$BI$3),0))*GRID!$B$65*(1-GRID!$B$69),0))</f>
        <v>#N/A</v>
      </c>
      <c r="T228" s="48" t="e" cm="1">
        <f t="array" ref="T228">IF($I$2="Путешествия с детьми",
INDEX(GRID!$B$17:$BI$27,MATCH(S$7,GRID!$A$17:$A$27,0),MATCH(1,($U$2=GRID!$B$1:$BI$1)*(КАЛЕНДАРЬ!$AD17=GRID!$B$3:$BI$3), 0))*GRID!$B$65,
ROUNDUP(INDEX(GRID!$B$17:$BI$27,MATCH(S$7,GRID!$A$17:$A$27,0),MATCH(1,($U$2=GRID!$B$1:$BI$1)*(КАЛЕНДАРЬ!$AD17=GRID!$B$3:$BI$3), 0))*GRID!$B$65*(1-GRID!$B$69),0))</f>
        <v>#N/A</v>
      </c>
      <c r="U228" s="47" cm="1">
        <f t="array" ref="U228">IF($I$2="Путешествия с детьми",
INDEX(GRID!$B$4:$BI$14,MATCH(U$7,GRID!$A$4:$A$14,0),MATCH(1,($U$2=GRID!$B$1:$BI$1)*(КАЛЕНДАРЬ!$AD17=GRID!$B$3:$BI$3), 0))*GRID!$B$65,
ROUNDUP(INDEX(GRID!$B$4:$BI$14,MATCH(U$7,GRID!$A$4:$A$14,0),MATCH(1,($U$2=GRID!$B$1:$BI$1)*(КАЛЕНДАРЬ!$AD17=GRID!$B$3:$BI$3),0))*GRID!$B$65*(1-GRID!$B$69),0))</f>
        <v>47300</v>
      </c>
      <c r="V228" s="48" cm="1">
        <f t="array" ref="V228">IF($I$2="Путешествия с детьми",
INDEX(GRID!$B$17:$BI$27,MATCH(U$7,GRID!$A$17:$A$27,0),MATCH(1,($U$2=GRID!$B$1:$BI$1)*(КАЛЕНДАРЬ!$AD17=GRID!$B$3:$BI$3), 0))*GRID!$B$65,
ROUNDUP(INDEX(GRID!$B$17:$BI$27,MATCH(U$7,GRID!$A$17:$A$27,0),MATCH(1,($U$2=GRID!$B$1:$BI$1)*(КАЛЕНДАРЬ!$AD17=GRID!$B$3:$BI$3), 0))*GRID!$B$65*(1-GRID!$B$69),0))</f>
        <v>49450</v>
      </c>
      <c r="W228" s="47" cm="1">
        <f t="array" ref="W228">IF($I$2="Путешествия с детьми",
INDEX(GRID!$B$4:$BI$14,MATCH(W$7,GRID!$A$4:$A$14,0),MATCH(1,($U$2=GRID!$B$1:$BI$1)*(КАЛЕНДАРЬ!$AD17=GRID!$B$3:$BI$3), 0))*GRID!$B$65,
ROUNDUP(INDEX(GRID!$B$4:$BI$14,MATCH(W$7,GRID!$A$4:$A$14,0),MATCH(1,($U$2=GRID!$B$1:$BI$1)*(КАЛЕНДАРЬ!$AD17=GRID!$B$3:$BI$3),0))*GRID!$B$65*(1-GRID!$B$69),0))</f>
        <v>191780</v>
      </c>
      <c r="X228" s="48" cm="1">
        <f t="array" ref="X228">IF($I$2="Путешествия с детьми",
INDEX(GRID!$B$17:$BI$27,MATCH(W$7,GRID!$A$17:$A$27,0),MATCH(1,($U$2=GRID!$B$1:$BI$1)*(КАЛЕНДАРЬ!$AD17=GRID!$B$3:$BI$3), 0))*GRID!$B$65,
ROUNDUP(INDEX(GRID!$B$17:$BI$27,MATCH(W$7,GRID!$A$17:$A$27,0),MATCH(1,($U$2=GRID!$B$1:$BI$1)*(КАЛЕНДАРЬ!$AD17=GRID!$B$3:$BI$3), 0))*GRID!$B$65*(1-GRID!$B$69),0))</f>
        <v>193930</v>
      </c>
    </row>
    <row r="229" spans="1:24" hidden="1" x14ac:dyDescent="0.2">
      <c r="A229" s="117" t="s">
        <v>45</v>
      </c>
      <c r="B229" s="117">
        <v>15</v>
      </c>
      <c r="C229" s="138" cm="1">
        <f t="array" ref="C229">IF($I$2="Путешествия с детьми",
INDEX(GRID!$B$4:$BI$14,MATCH(C$7,GRID!$A$4:$A$14,0),MATCH(1,($U$2=GRID!$B$1:$BI$1)*(КАЛЕНДАРЬ!$AD18=GRID!$B$3:$BI$3), 0))*GRID!$B$65,
ROUNDUP(INDEX(GRID!$B$4:$BI$14,MATCH(C$7,GRID!$A$4:$A$14,0),MATCH(1,($U$2=GRID!$B$1:$BI$1)*(КАЛЕНДАРЬ!$AD18=GRID!$B$3:$BI$3),0))*GRID!$B$65*(1-GRID!$B$69),0))</f>
        <v>17200</v>
      </c>
      <c r="D229" s="48" cm="1">
        <f t="array" ref="D229">IF($I$2="Путешествия с детьми",
INDEX(GRID!$B$17:$BI$27,MATCH(C$7,GRID!$A$17:$A$27,0),MATCH(1,($U$2=GRID!$B$1:$BI$1)*(КАЛЕНДАРЬ!$AD18=GRID!$B$3:$BI$3), 0))*GRID!$B$65,
ROUNDUP(INDEX(GRID!$B$17:$BI$27,MATCH(C$7,GRID!$A$17:$A$27,0),MATCH(1,($U$2=GRID!$B$1:$BI$1)*(КАЛЕНДАРЬ!$AD18=GRID!$B$3:$BI$3), 0))*GRID!$B$65*(1-GRID!$B$69),0))</f>
        <v>19350</v>
      </c>
      <c r="E229" s="47" cm="1">
        <f t="array" ref="E229">IF($I$2="Путешествия с детьми",
INDEX(GRID!$B$4:$BI$14,MATCH(E$7,GRID!$A$4:$A$14,0),MATCH(1,($U$2=GRID!$B$1:$BI$1)*(КАЛЕНДАРЬ!$AD18=GRID!$B$3:$BI$3), 0))*GRID!$B$65,
ROUNDUP(INDEX(GRID!$B$4:$BI$14,MATCH(E$7,GRID!$A$4:$A$14,0),MATCH(1,($U$2=GRID!$B$1:$BI$1)*(КАЛЕНДАРЬ!$AD18=GRID!$B$3:$BI$3),0))*GRID!$B$65*(1-GRID!$B$69),0))</f>
        <v>18920</v>
      </c>
      <c r="F229" s="48" cm="1">
        <f t="array" ref="F229">IF($I$2="Путешествия с детьми",
INDEX(GRID!$B$17:$BI$27,MATCH(E$7,GRID!$A$17:$A$27,0),MATCH(1,($U$2=GRID!$B$1:$BI$1)*(КАЛЕНДАРЬ!$AD18=GRID!$B$3:$BI$3), 0))*GRID!$B$65,
ROUNDUP(INDEX(GRID!$B$17:$BI$27,MATCH(E$7,GRID!$A$17:$A$27,0),MATCH(1,($U$2=GRID!$B$1:$BI$1)*(КАЛЕНДАРЬ!$AD18=GRID!$B$3:$BI$3), 0))*GRID!$B$65*(1-GRID!$B$69),0))</f>
        <v>21070</v>
      </c>
      <c r="G229" s="47" t="e" cm="1">
        <f t="array" ref="G229">IF($I$2="Путешествия с детьми",
INDEX(GRID!$B$4:$BI$14,MATCH(G$7,GRID!$A$4:$A$14,0),MATCH(1,($U$2=GRID!$B$1:$BI$1)*(КАЛЕНДАРЬ!$AD18=GRID!$B$3:$BI$3), 0))*GRID!$B$65,
ROUNDUP(INDEX(GRID!$B$4:$BI$14,MATCH(G$7,GRID!$A$4:$A$14,0),MATCH(1,($U$2=GRID!$B$1:$BI$1)*(КАЛЕНДАРЬ!$AD18=GRID!$B$3:$BI$3),0))*GRID!$B$65*(1-GRID!$B$69),0))</f>
        <v>#N/A</v>
      </c>
      <c r="H229" s="48" t="e" cm="1">
        <f t="array" ref="H229">IF($I$2="Путешествия с детьми",
INDEX(GRID!$B$17:$BI$27,MATCH(G$7,GRID!$A$17:$A$27,0),MATCH(1,($U$2=GRID!$B$1:$BI$1)*(КАЛЕНДАРЬ!$AD18=GRID!$B$3:$BI$3), 0))*GRID!$B$65,
ROUNDUP(INDEX(GRID!$B$17:$BI$27,MATCH(G$7,GRID!$A$17:$A$27,0),MATCH(1,($U$2=GRID!$B$1:$BI$1)*(КАЛЕНДАРЬ!$AD18=GRID!$B$3:$BI$3), 0))*GRID!$B$65*(1-GRID!$B$69),0))</f>
        <v>#N/A</v>
      </c>
      <c r="I229" s="47" t="e" cm="1">
        <f t="array" ref="I229">IF($I$2="Путешествия с детьми",
INDEX(GRID!$B$4:$BI$14,MATCH(I$7,GRID!$A$4:$A$14,0),MATCH(1,($U$2=GRID!$B$1:$BI$1)*(КАЛЕНДАРЬ!$AD18=GRID!$B$3:$BI$3), 0))*GRID!$B$65,
ROUNDUP(INDEX(GRID!$B$4:$BI$14,MATCH(I$7,GRID!$A$4:$A$14,0),MATCH(1,($U$2=GRID!$B$1:$BI$1)*(КАЛЕНДАРЬ!$AD18=GRID!$B$3:$BI$3),0))*GRID!$B$65*(1-GRID!$B$69),0))</f>
        <v>#N/A</v>
      </c>
      <c r="J229" s="48" t="e" cm="1">
        <f t="array" ref="J229">IF($I$2="Путешествия с детьми",
INDEX(GRID!$B$17:$BI$27,MATCH(I$7,GRID!$A$17:$A$27,0),MATCH(1,($U$2=GRID!$B$1:$BI$1)*(КАЛЕНДАРЬ!$AD18=GRID!$B$3:$BI$3), 0))*GRID!$B$65,
ROUNDUP(INDEX(GRID!$B$17:$BI$27,MATCH(I$7,GRID!$A$17:$A$27,0),MATCH(1,($U$2=GRID!$B$1:$BI$1)*(КАЛЕНДАРЬ!$AD18=GRID!$B$3:$BI$3), 0))*GRID!$B$65*(1-GRID!$B$69),0))</f>
        <v>#N/A</v>
      </c>
      <c r="K229" s="47" cm="1">
        <f t="array" ref="K229">IF($I$2="Путешествия с детьми",
INDEX(GRID!$B$4:$BI$14,MATCH(K$7,GRID!$A$4:$A$14,0),MATCH(1,($U$2=GRID!$B$1:$BI$1)*(КАЛЕНДАРЬ!$AD18=GRID!$B$3:$BI$3), 0))*GRID!$B$65,
ROUNDUP(INDEX(GRID!$B$4:$BI$14,MATCH(K$7,GRID!$A$4:$A$14,0),MATCH(1,($U$2=GRID!$B$1:$BI$1)*(КАЛЕНДАРЬ!$AD18=GRID!$B$3:$BI$3),0))*GRID!$B$65*(1-GRID!$B$69),0))</f>
        <v>25198</v>
      </c>
      <c r="L229" s="48" cm="1">
        <f t="array" ref="L229">IF($I$2="Путешествия с детьми",
INDEX(GRID!$B$17:$BI$27,MATCH(K$7,GRID!$A$17:$A$27,0),MATCH(1,($U$2=GRID!$B$1:$BI$1)*(КАЛЕНДАРЬ!$AD18=GRID!$B$3:$BI$3), 0))*GRID!$B$65,
ROUNDUP(INDEX(GRID!$B$17:$BI$27,MATCH(K$7,GRID!$A$17:$A$27,0),MATCH(1,($U$2=GRID!$B$1:$BI$1)*(КАЛЕНДАРЬ!$AD18=GRID!$B$3:$BI$3), 0))*GRID!$B$65*(1-GRID!$B$69),0))</f>
        <v>27348</v>
      </c>
      <c r="M229" s="47" cm="1">
        <f t="array" ref="M229">IF($I$2="Путешествия с детьми",
INDEX(GRID!$B$4:$BI$14,MATCH(M$7,GRID!$A$4:$A$14,0),MATCH(1,($U$2=GRID!$B$1:$BI$1)*(КАЛЕНДАРЬ!$AD18=GRID!$B$3:$BI$3), 0))*GRID!$B$65,
ROUNDUP(INDEX(GRID!$B$4:$BI$14,MATCH(M$7,GRID!$A$4:$A$14,0),MATCH(1,($U$2=GRID!$B$1:$BI$1)*(КАЛЕНДАРЬ!$AD18=GRID!$B$3:$BI$3),0))*GRID!$B$65*(1-GRID!$B$69),0))</f>
        <v>27778</v>
      </c>
      <c r="N229" s="48" cm="1">
        <f t="array" ref="N229">IF($I$2="Путешествия с детьми",
INDEX(GRID!$B$17:$BI$27,MATCH(M$7,GRID!$A$17:$A$27,0),MATCH(1,($U$2=GRID!$B$1:$BI$1)*(КАЛЕНДАРЬ!$AD18=GRID!$B$3:$BI$3), 0))*GRID!$B$65,
ROUNDUP(INDEX(GRID!$B$17:$BI$27,MATCH(M$7,GRID!$A$17:$A$27,0),MATCH(1,($U$2=GRID!$B$1:$BI$1)*(КАЛЕНДАРЬ!$AD18=GRID!$B$3:$BI$3), 0))*GRID!$B$65*(1-GRID!$B$69),0))</f>
        <v>29928</v>
      </c>
      <c r="O229" s="47" cm="1">
        <f t="array" ref="O229">IF($I$2="Путешествия с детьми",
INDEX(GRID!$B$4:$BI$14,MATCH(O$7,GRID!$A$4:$A$14,0),MATCH(1,($U$2=GRID!$B$1:$BI$1)*(КАЛЕНДАРЬ!$AD18=GRID!$B$3:$BI$3), 0))*GRID!$B$65,
ROUNDUP(INDEX(GRID!$B$4:$BI$14,MATCH(O$7,GRID!$A$4:$A$14,0),MATCH(1,($U$2=GRID!$B$1:$BI$1)*(КАЛЕНДАРЬ!$AD18=GRID!$B$3:$BI$3),0))*GRID!$B$65*(1-GRID!$B$69),0))</f>
        <v>33712</v>
      </c>
      <c r="P229" s="48" cm="1">
        <f t="array" ref="P229">IF($I$2="Путешествия с детьми",
INDEX(GRID!$B$17:$BI$27,MATCH(O$7,GRID!$A$17:$A$27,0),MATCH(1,($U$2=GRID!$B$1:$BI$1)*(КАЛЕНДАРЬ!$AD18=GRID!$B$3:$BI$3), 0))*GRID!$B$65,
ROUNDUP(INDEX(GRID!$B$17:$BI$27,MATCH(O$7,GRID!$A$17:$A$27,0),MATCH(1,($U$2=GRID!$B$1:$BI$1)*(КАЛЕНДАРЬ!$AD18=GRID!$B$3:$BI$3), 0))*GRID!$B$65*(1-GRID!$B$69),0))</f>
        <v>35862</v>
      </c>
      <c r="Q229" s="47" t="e" cm="1">
        <f t="array" ref="Q229">IF($I$2="Путешествия с детьми",
INDEX(GRID!$B$4:$BI$14,MATCH(Q$7,GRID!$A$4:$A$14,0),MATCH(1,($U$2=GRID!$B$1:$BI$1)*(КАЛЕНДАРЬ!$AD18=GRID!$B$3:$BI$3), 0))*GRID!$B$65,
ROUNDUP(INDEX(GRID!$B$4:$BI$14,MATCH(Q$7,GRID!$A$4:$A$14,0),MATCH(1,($U$2=GRID!$B$1:$BI$1)*(КАЛЕНДАРЬ!$AD18=GRID!$B$3:$BI$3),0))*GRID!$B$65*(1-GRID!$B$69),0))</f>
        <v>#N/A</v>
      </c>
      <c r="R229" s="48" t="e" cm="1">
        <f t="array" ref="R229">IF($I$2="Путешествия с детьми",
INDEX(GRID!$B$17:$BI$27,MATCH(Q$7,GRID!$A$17:$A$27,0),MATCH(1,($U$2=GRID!$B$1:$BI$1)*(КАЛЕНДАРЬ!$AD18=GRID!$B$3:$BI$3), 0))*GRID!$B$65,
ROUNDUP(INDEX(GRID!$B$17:$BI$27,MATCH(Q$7,GRID!$A$17:$A$27,0),MATCH(1,($U$2=GRID!$B$1:$BI$1)*(КАЛЕНДАРЬ!$AD18=GRID!$B$3:$BI$3), 0))*GRID!$B$65*(1-GRID!$B$69),0))</f>
        <v>#N/A</v>
      </c>
      <c r="S229" s="47" t="e" cm="1">
        <f t="array" ref="S229">IF($I$2="Путешествия с детьми",
INDEX(GRID!$B$4:$BI$14,MATCH(S$7,GRID!$A$4:$A$14,0),MATCH(1,($U$2=GRID!$B$1:$BI$1)*(КАЛЕНДАРЬ!$AD18=GRID!$B$3:$BI$3), 0))*GRID!$B$65,
ROUNDUP(INDEX(GRID!$B$4:$BI$14,MATCH(S$7,GRID!$A$4:$A$14,0),MATCH(1,($U$2=GRID!$B$1:$BI$1)*(КАЛЕНДАРЬ!$AD18=GRID!$B$3:$BI$3),0))*GRID!$B$65*(1-GRID!$B$69),0))</f>
        <v>#N/A</v>
      </c>
      <c r="T229" s="48" t="e" cm="1">
        <f t="array" ref="T229">IF($I$2="Путешествия с детьми",
INDEX(GRID!$B$17:$BI$27,MATCH(S$7,GRID!$A$17:$A$27,0),MATCH(1,($U$2=GRID!$B$1:$BI$1)*(КАЛЕНДАРЬ!$AD18=GRID!$B$3:$BI$3), 0))*GRID!$B$65,
ROUNDUP(INDEX(GRID!$B$17:$BI$27,MATCH(S$7,GRID!$A$17:$A$27,0),MATCH(1,($U$2=GRID!$B$1:$BI$1)*(КАЛЕНДАРЬ!$AD18=GRID!$B$3:$BI$3), 0))*GRID!$B$65*(1-GRID!$B$69),0))</f>
        <v>#N/A</v>
      </c>
      <c r="U229" s="47" cm="1">
        <f t="array" ref="U229">IF($I$2="Путешествия с детьми",
INDEX(GRID!$B$4:$BI$14,MATCH(U$7,GRID!$A$4:$A$14,0),MATCH(1,($U$2=GRID!$B$1:$BI$1)*(КАЛЕНДАРЬ!$AD18=GRID!$B$3:$BI$3), 0))*GRID!$B$65,
ROUNDUP(INDEX(GRID!$B$4:$BI$14,MATCH(U$7,GRID!$A$4:$A$14,0),MATCH(1,($U$2=GRID!$B$1:$BI$1)*(КАЛЕНДАРЬ!$AD18=GRID!$B$3:$BI$3),0))*GRID!$B$65*(1-GRID!$B$69),0))</f>
        <v>52460</v>
      </c>
      <c r="V229" s="48" cm="1">
        <f t="array" ref="V229">IF($I$2="Путешествия с детьми",
INDEX(GRID!$B$17:$BI$27,MATCH(U$7,GRID!$A$17:$A$27,0),MATCH(1,($U$2=GRID!$B$1:$BI$1)*(КАЛЕНДАРЬ!$AD18=GRID!$B$3:$BI$3), 0))*GRID!$B$65,
ROUNDUP(INDEX(GRID!$B$17:$BI$27,MATCH(U$7,GRID!$A$17:$A$27,0),MATCH(1,($U$2=GRID!$B$1:$BI$1)*(КАЛЕНДАРЬ!$AD18=GRID!$B$3:$BI$3), 0))*GRID!$B$65*(1-GRID!$B$69),0))</f>
        <v>54610</v>
      </c>
      <c r="W229" s="47" cm="1">
        <f t="array" ref="W229">IF($I$2="Путешествия с детьми",
INDEX(GRID!$B$4:$BI$14,MATCH(W$7,GRID!$A$4:$A$14,0),MATCH(1,($U$2=GRID!$B$1:$BI$1)*(КАЛЕНДАРЬ!$AD18=GRID!$B$3:$BI$3), 0))*GRID!$B$65,
ROUNDUP(INDEX(GRID!$B$4:$BI$14,MATCH(W$7,GRID!$A$4:$A$14,0),MATCH(1,($U$2=GRID!$B$1:$BI$1)*(КАЛЕНДАРЬ!$AD18=GRID!$B$3:$BI$3),0))*GRID!$B$65*(1-GRID!$B$69),0))</f>
        <v>207260</v>
      </c>
      <c r="X229" s="48" cm="1">
        <f t="array" ref="X229">IF($I$2="Путешествия с детьми",
INDEX(GRID!$B$17:$BI$27,MATCH(W$7,GRID!$A$17:$A$27,0),MATCH(1,($U$2=GRID!$B$1:$BI$1)*(КАЛЕНДАРЬ!$AD18=GRID!$B$3:$BI$3), 0))*GRID!$B$65,
ROUNDUP(INDEX(GRID!$B$17:$BI$27,MATCH(W$7,GRID!$A$17:$A$27,0),MATCH(1,($U$2=GRID!$B$1:$BI$1)*(КАЛЕНДАРЬ!$AD18=GRID!$B$3:$BI$3), 0))*GRID!$B$65*(1-GRID!$B$69),0))</f>
        <v>209410</v>
      </c>
    </row>
    <row r="230" spans="1:24" hidden="1" x14ac:dyDescent="0.2">
      <c r="A230" s="117" t="s">
        <v>46</v>
      </c>
      <c r="B230" s="117">
        <v>16</v>
      </c>
      <c r="C230" s="138" cm="1">
        <f t="array" ref="C230">IF($I$2="Путешествия с детьми",
INDEX(GRID!$B$4:$BI$14,MATCH(C$7,GRID!$A$4:$A$14,0),MATCH(1,($U$2=GRID!$B$1:$BI$1)*(КАЛЕНДАРЬ!$AD19=GRID!$B$3:$BI$3), 0))*GRID!$B$65,
ROUNDUP(INDEX(GRID!$B$4:$BI$14,MATCH(C$7,GRID!$A$4:$A$14,0),MATCH(1,($U$2=GRID!$B$1:$BI$1)*(КАЛЕНДАРЬ!$AD19=GRID!$B$3:$BI$3),0))*GRID!$B$65*(1-GRID!$B$69),0))</f>
        <v>17200</v>
      </c>
      <c r="D230" s="48" cm="1">
        <f t="array" ref="D230">IF($I$2="Путешествия с детьми",
INDEX(GRID!$B$17:$BI$27,MATCH(C$7,GRID!$A$17:$A$27,0),MATCH(1,($U$2=GRID!$B$1:$BI$1)*(КАЛЕНДАРЬ!$AD19=GRID!$B$3:$BI$3), 0))*GRID!$B$65,
ROUNDUP(INDEX(GRID!$B$17:$BI$27,MATCH(C$7,GRID!$A$17:$A$27,0),MATCH(1,($U$2=GRID!$B$1:$BI$1)*(КАЛЕНДАРЬ!$AD19=GRID!$B$3:$BI$3), 0))*GRID!$B$65*(1-GRID!$B$69),0))</f>
        <v>19350</v>
      </c>
      <c r="E230" s="47" cm="1">
        <f t="array" ref="E230">IF($I$2="Путешествия с детьми",
INDEX(GRID!$B$4:$BI$14,MATCH(E$7,GRID!$A$4:$A$14,0),MATCH(1,($U$2=GRID!$B$1:$BI$1)*(КАЛЕНДАРЬ!$AD19=GRID!$B$3:$BI$3), 0))*GRID!$B$65,
ROUNDUP(INDEX(GRID!$B$4:$BI$14,MATCH(E$7,GRID!$A$4:$A$14,0),MATCH(1,($U$2=GRID!$B$1:$BI$1)*(КАЛЕНДАРЬ!$AD19=GRID!$B$3:$BI$3),0))*GRID!$B$65*(1-GRID!$B$69),0))</f>
        <v>18920</v>
      </c>
      <c r="F230" s="48" cm="1">
        <f t="array" ref="F230">IF($I$2="Путешествия с детьми",
INDEX(GRID!$B$17:$BI$27,MATCH(E$7,GRID!$A$17:$A$27,0),MATCH(1,($U$2=GRID!$B$1:$BI$1)*(КАЛЕНДАРЬ!$AD19=GRID!$B$3:$BI$3), 0))*GRID!$B$65,
ROUNDUP(INDEX(GRID!$B$17:$BI$27,MATCH(E$7,GRID!$A$17:$A$27,0),MATCH(1,($U$2=GRID!$B$1:$BI$1)*(КАЛЕНДАРЬ!$AD19=GRID!$B$3:$BI$3), 0))*GRID!$B$65*(1-GRID!$B$69),0))</f>
        <v>21070</v>
      </c>
      <c r="G230" s="47" t="e" cm="1">
        <f t="array" ref="G230">IF($I$2="Путешествия с детьми",
INDEX(GRID!$B$4:$BI$14,MATCH(G$7,GRID!$A$4:$A$14,0),MATCH(1,($U$2=GRID!$B$1:$BI$1)*(КАЛЕНДАРЬ!$AD19=GRID!$B$3:$BI$3), 0))*GRID!$B$65,
ROUNDUP(INDEX(GRID!$B$4:$BI$14,MATCH(G$7,GRID!$A$4:$A$14,0),MATCH(1,($U$2=GRID!$B$1:$BI$1)*(КАЛЕНДАРЬ!$AD19=GRID!$B$3:$BI$3),0))*GRID!$B$65*(1-GRID!$B$69),0))</f>
        <v>#N/A</v>
      </c>
      <c r="H230" s="48" t="e" cm="1">
        <f t="array" ref="H230">IF($I$2="Путешествия с детьми",
INDEX(GRID!$B$17:$BI$27,MATCH(G$7,GRID!$A$17:$A$27,0),MATCH(1,($U$2=GRID!$B$1:$BI$1)*(КАЛЕНДАРЬ!$AD19=GRID!$B$3:$BI$3), 0))*GRID!$B$65,
ROUNDUP(INDEX(GRID!$B$17:$BI$27,MATCH(G$7,GRID!$A$17:$A$27,0),MATCH(1,($U$2=GRID!$B$1:$BI$1)*(КАЛЕНДАРЬ!$AD19=GRID!$B$3:$BI$3), 0))*GRID!$B$65*(1-GRID!$B$69),0))</f>
        <v>#N/A</v>
      </c>
      <c r="I230" s="47" t="e" cm="1">
        <f t="array" ref="I230">IF($I$2="Путешествия с детьми",
INDEX(GRID!$B$4:$BI$14,MATCH(I$7,GRID!$A$4:$A$14,0),MATCH(1,($U$2=GRID!$B$1:$BI$1)*(КАЛЕНДАРЬ!$AD19=GRID!$B$3:$BI$3), 0))*GRID!$B$65,
ROUNDUP(INDEX(GRID!$B$4:$BI$14,MATCH(I$7,GRID!$A$4:$A$14,0),MATCH(1,($U$2=GRID!$B$1:$BI$1)*(КАЛЕНДАРЬ!$AD19=GRID!$B$3:$BI$3),0))*GRID!$B$65*(1-GRID!$B$69),0))</f>
        <v>#N/A</v>
      </c>
      <c r="J230" s="48" t="e" cm="1">
        <f t="array" ref="J230">IF($I$2="Путешествия с детьми",
INDEX(GRID!$B$17:$BI$27,MATCH(I$7,GRID!$A$17:$A$27,0),MATCH(1,($U$2=GRID!$B$1:$BI$1)*(КАЛЕНДАРЬ!$AD19=GRID!$B$3:$BI$3), 0))*GRID!$B$65,
ROUNDUP(INDEX(GRID!$B$17:$BI$27,MATCH(I$7,GRID!$A$17:$A$27,0),MATCH(1,($U$2=GRID!$B$1:$BI$1)*(КАЛЕНДАРЬ!$AD19=GRID!$B$3:$BI$3), 0))*GRID!$B$65*(1-GRID!$B$69),0))</f>
        <v>#N/A</v>
      </c>
      <c r="K230" s="47" cm="1">
        <f t="array" ref="K230">IF($I$2="Путешествия с детьми",
INDEX(GRID!$B$4:$BI$14,MATCH(K$7,GRID!$A$4:$A$14,0),MATCH(1,($U$2=GRID!$B$1:$BI$1)*(КАЛЕНДАРЬ!$AD19=GRID!$B$3:$BI$3), 0))*GRID!$B$65,
ROUNDUP(INDEX(GRID!$B$4:$BI$14,MATCH(K$7,GRID!$A$4:$A$14,0),MATCH(1,($U$2=GRID!$B$1:$BI$1)*(КАЛЕНДАРЬ!$AD19=GRID!$B$3:$BI$3),0))*GRID!$B$65*(1-GRID!$B$69),0))</f>
        <v>25198</v>
      </c>
      <c r="L230" s="48" cm="1">
        <f t="array" ref="L230">IF($I$2="Путешествия с детьми",
INDEX(GRID!$B$17:$BI$27,MATCH(K$7,GRID!$A$17:$A$27,0),MATCH(1,($U$2=GRID!$B$1:$BI$1)*(КАЛЕНДАРЬ!$AD19=GRID!$B$3:$BI$3), 0))*GRID!$B$65,
ROUNDUP(INDEX(GRID!$B$17:$BI$27,MATCH(K$7,GRID!$A$17:$A$27,0),MATCH(1,($U$2=GRID!$B$1:$BI$1)*(КАЛЕНДАРЬ!$AD19=GRID!$B$3:$BI$3), 0))*GRID!$B$65*(1-GRID!$B$69),0))</f>
        <v>27348</v>
      </c>
      <c r="M230" s="47" cm="1">
        <f t="array" ref="M230">IF($I$2="Путешествия с детьми",
INDEX(GRID!$B$4:$BI$14,MATCH(M$7,GRID!$A$4:$A$14,0),MATCH(1,($U$2=GRID!$B$1:$BI$1)*(КАЛЕНДАРЬ!$AD19=GRID!$B$3:$BI$3), 0))*GRID!$B$65,
ROUNDUP(INDEX(GRID!$B$4:$BI$14,MATCH(M$7,GRID!$A$4:$A$14,0),MATCH(1,($U$2=GRID!$B$1:$BI$1)*(КАЛЕНДАРЬ!$AD19=GRID!$B$3:$BI$3),0))*GRID!$B$65*(1-GRID!$B$69),0))</f>
        <v>27778</v>
      </c>
      <c r="N230" s="48" cm="1">
        <f t="array" ref="N230">IF($I$2="Путешествия с детьми",
INDEX(GRID!$B$17:$BI$27,MATCH(M$7,GRID!$A$17:$A$27,0),MATCH(1,($U$2=GRID!$B$1:$BI$1)*(КАЛЕНДАРЬ!$AD19=GRID!$B$3:$BI$3), 0))*GRID!$B$65,
ROUNDUP(INDEX(GRID!$B$17:$BI$27,MATCH(M$7,GRID!$A$17:$A$27,0),MATCH(1,($U$2=GRID!$B$1:$BI$1)*(КАЛЕНДАРЬ!$AD19=GRID!$B$3:$BI$3), 0))*GRID!$B$65*(1-GRID!$B$69),0))</f>
        <v>29928</v>
      </c>
      <c r="O230" s="47" cm="1">
        <f t="array" ref="O230">IF($I$2="Путешествия с детьми",
INDEX(GRID!$B$4:$BI$14,MATCH(O$7,GRID!$A$4:$A$14,0),MATCH(1,($U$2=GRID!$B$1:$BI$1)*(КАЛЕНДАРЬ!$AD19=GRID!$B$3:$BI$3), 0))*GRID!$B$65,
ROUNDUP(INDEX(GRID!$B$4:$BI$14,MATCH(O$7,GRID!$A$4:$A$14,0),MATCH(1,($U$2=GRID!$B$1:$BI$1)*(КАЛЕНДАРЬ!$AD19=GRID!$B$3:$BI$3),0))*GRID!$B$65*(1-GRID!$B$69),0))</f>
        <v>33712</v>
      </c>
      <c r="P230" s="48" cm="1">
        <f t="array" ref="P230">IF($I$2="Путешествия с детьми",
INDEX(GRID!$B$17:$BI$27,MATCH(O$7,GRID!$A$17:$A$27,0),MATCH(1,($U$2=GRID!$B$1:$BI$1)*(КАЛЕНДАРЬ!$AD19=GRID!$B$3:$BI$3), 0))*GRID!$B$65,
ROUNDUP(INDEX(GRID!$B$17:$BI$27,MATCH(O$7,GRID!$A$17:$A$27,0),MATCH(1,($U$2=GRID!$B$1:$BI$1)*(КАЛЕНДАРЬ!$AD19=GRID!$B$3:$BI$3), 0))*GRID!$B$65*(1-GRID!$B$69),0))</f>
        <v>35862</v>
      </c>
      <c r="Q230" s="47" t="e" cm="1">
        <f t="array" ref="Q230">IF($I$2="Путешествия с детьми",
INDEX(GRID!$B$4:$BI$14,MATCH(Q$7,GRID!$A$4:$A$14,0),MATCH(1,($U$2=GRID!$B$1:$BI$1)*(КАЛЕНДАРЬ!$AD19=GRID!$B$3:$BI$3), 0))*GRID!$B$65,
ROUNDUP(INDEX(GRID!$B$4:$BI$14,MATCH(Q$7,GRID!$A$4:$A$14,0),MATCH(1,($U$2=GRID!$B$1:$BI$1)*(КАЛЕНДАРЬ!$AD19=GRID!$B$3:$BI$3),0))*GRID!$B$65*(1-GRID!$B$69),0))</f>
        <v>#N/A</v>
      </c>
      <c r="R230" s="48" t="e" cm="1">
        <f t="array" ref="R230">IF($I$2="Путешествия с детьми",
INDEX(GRID!$B$17:$BI$27,MATCH(Q$7,GRID!$A$17:$A$27,0),MATCH(1,($U$2=GRID!$B$1:$BI$1)*(КАЛЕНДАРЬ!$AD19=GRID!$B$3:$BI$3), 0))*GRID!$B$65,
ROUNDUP(INDEX(GRID!$B$17:$BI$27,MATCH(Q$7,GRID!$A$17:$A$27,0),MATCH(1,($U$2=GRID!$B$1:$BI$1)*(КАЛЕНДАРЬ!$AD19=GRID!$B$3:$BI$3), 0))*GRID!$B$65*(1-GRID!$B$69),0))</f>
        <v>#N/A</v>
      </c>
      <c r="S230" s="47" t="e" cm="1">
        <f t="array" ref="S230">IF($I$2="Путешествия с детьми",
INDEX(GRID!$B$4:$BI$14,MATCH(S$7,GRID!$A$4:$A$14,0),MATCH(1,($U$2=GRID!$B$1:$BI$1)*(КАЛЕНДАРЬ!$AD19=GRID!$B$3:$BI$3), 0))*GRID!$B$65,
ROUNDUP(INDEX(GRID!$B$4:$BI$14,MATCH(S$7,GRID!$A$4:$A$14,0),MATCH(1,($U$2=GRID!$B$1:$BI$1)*(КАЛЕНДАРЬ!$AD19=GRID!$B$3:$BI$3),0))*GRID!$B$65*(1-GRID!$B$69),0))</f>
        <v>#N/A</v>
      </c>
      <c r="T230" s="48" t="e" cm="1">
        <f t="array" ref="T230">IF($I$2="Путешествия с детьми",
INDEX(GRID!$B$17:$BI$27,MATCH(S$7,GRID!$A$17:$A$27,0),MATCH(1,($U$2=GRID!$B$1:$BI$1)*(КАЛЕНДАРЬ!$AD19=GRID!$B$3:$BI$3), 0))*GRID!$B$65,
ROUNDUP(INDEX(GRID!$B$17:$BI$27,MATCH(S$7,GRID!$A$17:$A$27,0),MATCH(1,($U$2=GRID!$B$1:$BI$1)*(КАЛЕНДАРЬ!$AD19=GRID!$B$3:$BI$3), 0))*GRID!$B$65*(1-GRID!$B$69),0))</f>
        <v>#N/A</v>
      </c>
      <c r="U230" s="47" cm="1">
        <f t="array" ref="U230">IF($I$2="Путешествия с детьми",
INDEX(GRID!$B$4:$BI$14,MATCH(U$7,GRID!$A$4:$A$14,0),MATCH(1,($U$2=GRID!$B$1:$BI$1)*(КАЛЕНДАРЬ!$AD19=GRID!$B$3:$BI$3), 0))*GRID!$B$65,
ROUNDUP(INDEX(GRID!$B$4:$BI$14,MATCH(U$7,GRID!$A$4:$A$14,0),MATCH(1,($U$2=GRID!$B$1:$BI$1)*(КАЛЕНДАРЬ!$AD19=GRID!$B$3:$BI$3),0))*GRID!$B$65*(1-GRID!$B$69),0))</f>
        <v>52460</v>
      </c>
      <c r="V230" s="48" cm="1">
        <f t="array" ref="V230">IF($I$2="Путешествия с детьми",
INDEX(GRID!$B$17:$BI$27,MATCH(U$7,GRID!$A$17:$A$27,0),MATCH(1,($U$2=GRID!$B$1:$BI$1)*(КАЛЕНДАРЬ!$AD19=GRID!$B$3:$BI$3), 0))*GRID!$B$65,
ROUNDUP(INDEX(GRID!$B$17:$BI$27,MATCH(U$7,GRID!$A$17:$A$27,0),MATCH(1,($U$2=GRID!$B$1:$BI$1)*(КАЛЕНДАРЬ!$AD19=GRID!$B$3:$BI$3), 0))*GRID!$B$65*(1-GRID!$B$69),0))</f>
        <v>54610</v>
      </c>
      <c r="W230" s="47" cm="1">
        <f t="array" ref="W230">IF($I$2="Путешествия с детьми",
INDEX(GRID!$B$4:$BI$14,MATCH(W$7,GRID!$A$4:$A$14,0),MATCH(1,($U$2=GRID!$B$1:$BI$1)*(КАЛЕНДАРЬ!$AD19=GRID!$B$3:$BI$3), 0))*GRID!$B$65,
ROUNDUP(INDEX(GRID!$B$4:$BI$14,MATCH(W$7,GRID!$A$4:$A$14,0),MATCH(1,($U$2=GRID!$B$1:$BI$1)*(КАЛЕНДАРЬ!$AD19=GRID!$B$3:$BI$3),0))*GRID!$B$65*(1-GRID!$B$69),0))</f>
        <v>207260</v>
      </c>
      <c r="X230" s="48" cm="1">
        <f t="array" ref="X230">IF($I$2="Путешествия с детьми",
INDEX(GRID!$B$17:$BI$27,MATCH(W$7,GRID!$A$17:$A$27,0),MATCH(1,($U$2=GRID!$B$1:$BI$1)*(КАЛЕНДАРЬ!$AD19=GRID!$B$3:$BI$3), 0))*GRID!$B$65,
ROUNDUP(INDEX(GRID!$B$17:$BI$27,MATCH(W$7,GRID!$A$17:$A$27,0),MATCH(1,($U$2=GRID!$B$1:$BI$1)*(КАЛЕНДАРЬ!$AD19=GRID!$B$3:$BI$3), 0))*GRID!$B$65*(1-GRID!$B$69),0))</f>
        <v>209410</v>
      </c>
    </row>
    <row r="231" spans="1:24" hidden="1" x14ac:dyDescent="0.2">
      <c r="A231" s="117" t="s">
        <v>47</v>
      </c>
      <c r="B231" s="117">
        <v>17</v>
      </c>
      <c r="C231" s="138" cm="1">
        <f t="array" ref="C231">IF($I$2="Путешествия с детьми",
INDEX(GRID!$B$4:$BI$14,MATCH(C$7,GRID!$A$4:$A$14,0),MATCH(1,($U$2=GRID!$B$1:$BI$1)*(КАЛЕНДАРЬ!$AD20=GRID!$B$3:$BI$3), 0))*GRID!$B$65,
ROUNDUP(INDEX(GRID!$B$4:$BI$14,MATCH(C$7,GRID!$A$4:$A$14,0),MATCH(1,($U$2=GRID!$B$1:$BI$1)*(КАЛЕНДАРЬ!$AD20=GRID!$B$3:$BI$3),0))*GRID!$B$65*(1-GRID!$B$69),0))</f>
        <v>17200</v>
      </c>
      <c r="D231" s="48" cm="1">
        <f t="array" ref="D231">IF($I$2="Путешествия с детьми",
INDEX(GRID!$B$17:$BI$27,MATCH(C$7,GRID!$A$17:$A$27,0),MATCH(1,($U$2=GRID!$B$1:$BI$1)*(КАЛЕНДАРЬ!$AD20=GRID!$B$3:$BI$3), 0))*GRID!$B$65,
ROUNDUP(INDEX(GRID!$B$17:$BI$27,MATCH(C$7,GRID!$A$17:$A$27,0),MATCH(1,($U$2=GRID!$B$1:$BI$1)*(КАЛЕНДАРЬ!$AD20=GRID!$B$3:$BI$3), 0))*GRID!$B$65*(1-GRID!$B$69),0))</f>
        <v>19350</v>
      </c>
      <c r="E231" s="47" cm="1">
        <f t="array" ref="E231">IF($I$2="Путешествия с детьми",
INDEX(GRID!$B$4:$BI$14,MATCH(E$7,GRID!$A$4:$A$14,0),MATCH(1,($U$2=GRID!$B$1:$BI$1)*(КАЛЕНДАРЬ!$AD20=GRID!$B$3:$BI$3), 0))*GRID!$B$65,
ROUNDUP(INDEX(GRID!$B$4:$BI$14,MATCH(E$7,GRID!$A$4:$A$14,0),MATCH(1,($U$2=GRID!$B$1:$BI$1)*(КАЛЕНДАРЬ!$AD20=GRID!$B$3:$BI$3),0))*GRID!$B$65*(1-GRID!$B$69),0))</f>
        <v>18920</v>
      </c>
      <c r="F231" s="48" cm="1">
        <f t="array" ref="F231">IF($I$2="Путешествия с детьми",
INDEX(GRID!$B$17:$BI$27,MATCH(E$7,GRID!$A$17:$A$27,0),MATCH(1,($U$2=GRID!$B$1:$BI$1)*(КАЛЕНДАРЬ!$AD20=GRID!$B$3:$BI$3), 0))*GRID!$B$65,
ROUNDUP(INDEX(GRID!$B$17:$BI$27,MATCH(E$7,GRID!$A$17:$A$27,0),MATCH(1,($U$2=GRID!$B$1:$BI$1)*(КАЛЕНДАРЬ!$AD20=GRID!$B$3:$BI$3), 0))*GRID!$B$65*(1-GRID!$B$69),0))</f>
        <v>21070</v>
      </c>
      <c r="G231" s="47" t="e" cm="1">
        <f t="array" ref="G231">IF($I$2="Путешествия с детьми",
INDEX(GRID!$B$4:$BI$14,MATCH(G$7,GRID!$A$4:$A$14,0),MATCH(1,($U$2=GRID!$B$1:$BI$1)*(КАЛЕНДАРЬ!$AD20=GRID!$B$3:$BI$3), 0))*GRID!$B$65,
ROUNDUP(INDEX(GRID!$B$4:$BI$14,MATCH(G$7,GRID!$A$4:$A$14,0),MATCH(1,($U$2=GRID!$B$1:$BI$1)*(КАЛЕНДАРЬ!$AD20=GRID!$B$3:$BI$3),0))*GRID!$B$65*(1-GRID!$B$69),0))</f>
        <v>#N/A</v>
      </c>
      <c r="H231" s="48" t="e" cm="1">
        <f t="array" ref="H231">IF($I$2="Путешествия с детьми",
INDEX(GRID!$B$17:$BI$27,MATCH(G$7,GRID!$A$17:$A$27,0),MATCH(1,($U$2=GRID!$B$1:$BI$1)*(КАЛЕНДАРЬ!$AD20=GRID!$B$3:$BI$3), 0))*GRID!$B$65,
ROUNDUP(INDEX(GRID!$B$17:$BI$27,MATCH(G$7,GRID!$A$17:$A$27,0),MATCH(1,($U$2=GRID!$B$1:$BI$1)*(КАЛЕНДАРЬ!$AD20=GRID!$B$3:$BI$3), 0))*GRID!$B$65*(1-GRID!$B$69),0))</f>
        <v>#N/A</v>
      </c>
      <c r="I231" s="47" t="e" cm="1">
        <f t="array" ref="I231">IF($I$2="Путешествия с детьми",
INDEX(GRID!$B$4:$BI$14,MATCH(I$7,GRID!$A$4:$A$14,0),MATCH(1,($U$2=GRID!$B$1:$BI$1)*(КАЛЕНДАРЬ!$AD20=GRID!$B$3:$BI$3), 0))*GRID!$B$65,
ROUNDUP(INDEX(GRID!$B$4:$BI$14,MATCH(I$7,GRID!$A$4:$A$14,0),MATCH(1,($U$2=GRID!$B$1:$BI$1)*(КАЛЕНДАРЬ!$AD20=GRID!$B$3:$BI$3),0))*GRID!$B$65*(1-GRID!$B$69),0))</f>
        <v>#N/A</v>
      </c>
      <c r="J231" s="48" t="e" cm="1">
        <f t="array" ref="J231">IF($I$2="Путешествия с детьми",
INDEX(GRID!$B$17:$BI$27,MATCH(I$7,GRID!$A$17:$A$27,0),MATCH(1,($U$2=GRID!$B$1:$BI$1)*(КАЛЕНДАРЬ!$AD20=GRID!$B$3:$BI$3), 0))*GRID!$B$65,
ROUNDUP(INDEX(GRID!$B$17:$BI$27,MATCH(I$7,GRID!$A$17:$A$27,0),MATCH(1,($U$2=GRID!$B$1:$BI$1)*(КАЛЕНДАРЬ!$AD20=GRID!$B$3:$BI$3), 0))*GRID!$B$65*(1-GRID!$B$69),0))</f>
        <v>#N/A</v>
      </c>
      <c r="K231" s="47" cm="1">
        <f t="array" ref="K231">IF($I$2="Путешествия с детьми",
INDEX(GRID!$B$4:$BI$14,MATCH(K$7,GRID!$A$4:$A$14,0),MATCH(1,($U$2=GRID!$B$1:$BI$1)*(КАЛЕНДАРЬ!$AD20=GRID!$B$3:$BI$3), 0))*GRID!$B$65,
ROUNDUP(INDEX(GRID!$B$4:$BI$14,MATCH(K$7,GRID!$A$4:$A$14,0),MATCH(1,($U$2=GRID!$B$1:$BI$1)*(КАЛЕНДАРЬ!$AD20=GRID!$B$3:$BI$3),0))*GRID!$B$65*(1-GRID!$B$69),0))</f>
        <v>25198</v>
      </c>
      <c r="L231" s="48" cm="1">
        <f t="array" ref="L231">IF($I$2="Путешествия с детьми",
INDEX(GRID!$B$17:$BI$27,MATCH(K$7,GRID!$A$17:$A$27,0),MATCH(1,($U$2=GRID!$B$1:$BI$1)*(КАЛЕНДАРЬ!$AD20=GRID!$B$3:$BI$3), 0))*GRID!$B$65,
ROUNDUP(INDEX(GRID!$B$17:$BI$27,MATCH(K$7,GRID!$A$17:$A$27,0),MATCH(1,($U$2=GRID!$B$1:$BI$1)*(КАЛЕНДАРЬ!$AD20=GRID!$B$3:$BI$3), 0))*GRID!$B$65*(1-GRID!$B$69),0))</f>
        <v>27348</v>
      </c>
      <c r="M231" s="47" cm="1">
        <f t="array" ref="M231">IF($I$2="Путешествия с детьми",
INDEX(GRID!$B$4:$BI$14,MATCH(M$7,GRID!$A$4:$A$14,0),MATCH(1,($U$2=GRID!$B$1:$BI$1)*(КАЛЕНДАРЬ!$AD20=GRID!$B$3:$BI$3), 0))*GRID!$B$65,
ROUNDUP(INDEX(GRID!$B$4:$BI$14,MATCH(M$7,GRID!$A$4:$A$14,0),MATCH(1,($U$2=GRID!$B$1:$BI$1)*(КАЛЕНДАРЬ!$AD20=GRID!$B$3:$BI$3),0))*GRID!$B$65*(1-GRID!$B$69),0))</f>
        <v>27778</v>
      </c>
      <c r="N231" s="48" cm="1">
        <f t="array" ref="N231">IF($I$2="Путешествия с детьми",
INDEX(GRID!$B$17:$BI$27,MATCH(M$7,GRID!$A$17:$A$27,0),MATCH(1,($U$2=GRID!$B$1:$BI$1)*(КАЛЕНДАРЬ!$AD20=GRID!$B$3:$BI$3), 0))*GRID!$B$65,
ROUNDUP(INDEX(GRID!$B$17:$BI$27,MATCH(M$7,GRID!$A$17:$A$27,0),MATCH(1,($U$2=GRID!$B$1:$BI$1)*(КАЛЕНДАРЬ!$AD20=GRID!$B$3:$BI$3), 0))*GRID!$B$65*(1-GRID!$B$69),0))</f>
        <v>29928</v>
      </c>
      <c r="O231" s="47" cm="1">
        <f t="array" ref="O231">IF($I$2="Путешествия с детьми",
INDEX(GRID!$B$4:$BI$14,MATCH(O$7,GRID!$A$4:$A$14,0),MATCH(1,($U$2=GRID!$B$1:$BI$1)*(КАЛЕНДАРЬ!$AD20=GRID!$B$3:$BI$3), 0))*GRID!$B$65,
ROUNDUP(INDEX(GRID!$B$4:$BI$14,MATCH(O$7,GRID!$A$4:$A$14,0),MATCH(1,($U$2=GRID!$B$1:$BI$1)*(КАЛЕНДАРЬ!$AD20=GRID!$B$3:$BI$3),0))*GRID!$B$65*(1-GRID!$B$69),0))</f>
        <v>33712</v>
      </c>
      <c r="P231" s="48" cm="1">
        <f t="array" ref="P231">IF($I$2="Путешествия с детьми",
INDEX(GRID!$B$17:$BI$27,MATCH(O$7,GRID!$A$17:$A$27,0),MATCH(1,($U$2=GRID!$B$1:$BI$1)*(КАЛЕНДАРЬ!$AD20=GRID!$B$3:$BI$3), 0))*GRID!$B$65,
ROUNDUP(INDEX(GRID!$B$17:$BI$27,MATCH(O$7,GRID!$A$17:$A$27,0),MATCH(1,($U$2=GRID!$B$1:$BI$1)*(КАЛЕНДАРЬ!$AD20=GRID!$B$3:$BI$3), 0))*GRID!$B$65*(1-GRID!$B$69),0))</f>
        <v>35862</v>
      </c>
      <c r="Q231" s="47" t="e" cm="1">
        <f t="array" ref="Q231">IF($I$2="Путешествия с детьми",
INDEX(GRID!$B$4:$BI$14,MATCH(Q$7,GRID!$A$4:$A$14,0),MATCH(1,($U$2=GRID!$B$1:$BI$1)*(КАЛЕНДАРЬ!$AD20=GRID!$B$3:$BI$3), 0))*GRID!$B$65,
ROUNDUP(INDEX(GRID!$B$4:$BI$14,MATCH(Q$7,GRID!$A$4:$A$14,0),MATCH(1,($U$2=GRID!$B$1:$BI$1)*(КАЛЕНДАРЬ!$AD20=GRID!$B$3:$BI$3),0))*GRID!$B$65*(1-GRID!$B$69),0))</f>
        <v>#N/A</v>
      </c>
      <c r="R231" s="48" t="e" cm="1">
        <f t="array" ref="R231">IF($I$2="Путешествия с детьми",
INDEX(GRID!$B$17:$BI$27,MATCH(Q$7,GRID!$A$17:$A$27,0),MATCH(1,($U$2=GRID!$B$1:$BI$1)*(КАЛЕНДАРЬ!$AD20=GRID!$B$3:$BI$3), 0))*GRID!$B$65,
ROUNDUP(INDEX(GRID!$B$17:$BI$27,MATCH(Q$7,GRID!$A$17:$A$27,0),MATCH(1,($U$2=GRID!$B$1:$BI$1)*(КАЛЕНДАРЬ!$AD20=GRID!$B$3:$BI$3), 0))*GRID!$B$65*(1-GRID!$B$69),0))</f>
        <v>#N/A</v>
      </c>
      <c r="S231" s="47" t="e" cm="1">
        <f t="array" ref="S231">IF($I$2="Путешествия с детьми",
INDEX(GRID!$B$4:$BI$14,MATCH(S$7,GRID!$A$4:$A$14,0),MATCH(1,($U$2=GRID!$B$1:$BI$1)*(КАЛЕНДАРЬ!$AD20=GRID!$B$3:$BI$3), 0))*GRID!$B$65,
ROUNDUP(INDEX(GRID!$B$4:$BI$14,MATCH(S$7,GRID!$A$4:$A$14,0),MATCH(1,($U$2=GRID!$B$1:$BI$1)*(КАЛЕНДАРЬ!$AD20=GRID!$B$3:$BI$3),0))*GRID!$B$65*(1-GRID!$B$69),0))</f>
        <v>#N/A</v>
      </c>
      <c r="T231" s="48" t="e" cm="1">
        <f t="array" ref="T231">IF($I$2="Путешествия с детьми",
INDEX(GRID!$B$17:$BI$27,MATCH(S$7,GRID!$A$17:$A$27,0),MATCH(1,($U$2=GRID!$B$1:$BI$1)*(КАЛЕНДАРЬ!$AD20=GRID!$B$3:$BI$3), 0))*GRID!$B$65,
ROUNDUP(INDEX(GRID!$B$17:$BI$27,MATCH(S$7,GRID!$A$17:$A$27,0),MATCH(1,($U$2=GRID!$B$1:$BI$1)*(КАЛЕНДАРЬ!$AD20=GRID!$B$3:$BI$3), 0))*GRID!$B$65*(1-GRID!$B$69),0))</f>
        <v>#N/A</v>
      </c>
      <c r="U231" s="47" cm="1">
        <f t="array" ref="U231">IF($I$2="Путешествия с детьми",
INDEX(GRID!$B$4:$BI$14,MATCH(U$7,GRID!$A$4:$A$14,0),MATCH(1,($U$2=GRID!$B$1:$BI$1)*(КАЛЕНДАРЬ!$AD20=GRID!$B$3:$BI$3), 0))*GRID!$B$65,
ROUNDUP(INDEX(GRID!$B$4:$BI$14,MATCH(U$7,GRID!$A$4:$A$14,0),MATCH(1,($U$2=GRID!$B$1:$BI$1)*(КАЛЕНДАРЬ!$AD20=GRID!$B$3:$BI$3),0))*GRID!$B$65*(1-GRID!$B$69),0))</f>
        <v>52460</v>
      </c>
      <c r="V231" s="48" cm="1">
        <f t="array" ref="V231">IF($I$2="Путешествия с детьми",
INDEX(GRID!$B$17:$BI$27,MATCH(U$7,GRID!$A$17:$A$27,0),MATCH(1,($U$2=GRID!$B$1:$BI$1)*(КАЛЕНДАРЬ!$AD20=GRID!$B$3:$BI$3), 0))*GRID!$B$65,
ROUNDUP(INDEX(GRID!$B$17:$BI$27,MATCH(U$7,GRID!$A$17:$A$27,0),MATCH(1,($U$2=GRID!$B$1:$BI$1)*(КАЛЕНДАРЬ!$AD20=GRID!$B$3:$BI$3), 0))*GRID!$B$65*(1-GRID!$B$69),0))</f>
        <v>54610</v>
      </c>
      <c r="W231" s="47" cm="1">
        <f t="array" ref="W231">IF($I$2="Путешествия с детьми",
INDEX(GRID!$B$4:$BI$14,MATCH(W$7,GRID!$A$4:$A$14,0),MATCH(1,($U$2=GRID!$B$1:$BI$1)*(КАЛЕНДАРЬ!$AD20=GRID!$B$3:$BI$3), 0))*GRID!$B$65,
ROUNDUP(INDEX(GRID!$B$4:$BI$14,MATCH(W$7,GRID!$A$4:$A$14,0),MATCH(1,($U$2=GRID!$B$1:$BI$1)*(КАЛЕНДАРЬ!$AD20=GRID!$B$3:$BI$3),0))*GRID!$B$65*(1-GRID!$B$69),0))</f>
        <v>207260</v>
      </c>
      <c r="X231" s="48" cm="1">
        <f t="array" ref="X231">IF($I$2="Путешествия с детьми",
INDEX(GRID!$B$17:$BI$27,MATCH(W$7,GRID!$A$17:$A$27,0),MATCH(1,($U$2=GRID!$B$1:$BI$1)*(КАЛЕНДАРЬ!$AD20=GRID!$B$3:$BI$3), 0))*GRID!$B$65,
ROUNDUP(INDEX(GRID!$B$17:$BI$27,MATCH(W$7,GRID!$A$17:$A$27,0),MATCH(1,($U$2=GRID!$B$1:$BI$1)*(КАЛЕНДАРЬ!$AD20=GRID!$B$3:$BI$3), 0))*GRID!$B$65*(1-GRID!$B$69),0))</f>
        <v>209410</v>
      </c>
    </row>
    <row r="232" spans="1:24" hidden="1" x14ac:dyDescent="0.2">
      <c r="A232" s="117" t="s">
        <v>48</v>
      </c>
      <c r="B232" s="117">
        <v>18</v>
      </c>
      <c r="C232" s="138" cm="1">
        <f t="array" ref="C232">IF($I$2="Путешествия с детьми",
INDEX(GRID!$B$4:$BI$14,MATCH(C$7,GRID!$A$4:$A$14,0),MATCH(1,($U$2=GRID!$B$1:$BI$1)*(КАЛЕНДАРЬ!$AD21=GRID!$B$3:$BI$3), 0))*GRID!$B$65,
ROUNDUP(INDEX(GRID!$B$4:$BI$14,MATCH(C$7,GRID!$A$4:$A$14,0),MATCH(1,($U$2=GRID!$B$1:$BI$1)*(КАЛЕНДАРЬ!$AD21=GRID!$B$3:$BI$3),0))*GRID!$B$65*(1-GRID!$B$69),0))</f>
        <v>17200</v>
      </c>
      <c r="D232" s="48" cm="1">
        <f t="array" ref="D232">IF($I$2="Путешествия с детьми",
INDEX(GRID!$B$17:$BI$27,MATCH(C$7,GRID!$A$17:$A$27,0),MATCH(1,($U$2=GRID!$B$1:$BI$1)*(КАЛЕНДАРЬ!$AD21=GRID!$B$3:$BI$3), 0))*GRID!$B$65,
ROUNDUP(INDEX(GRID!$B$17:$BI$27,MATCH(C$7,GRID!$A$17:$A$27,0),MATCH(1,($U$2=GRID!$B$1:$BI$1)*(КАЛЕНДАРЬ!$AD21=GRID!$B$3:$BI$3), 0))*GRID!$B$65*(1-GRID!$B$69),0))</f>
        <v>19350</v>
      </c>
      <c r="E232" s="47" cm="1">
        <f t="array" ref="E232">IF($I$2="Путешествия с детьми",
INDEX(GRID!$B$4:$BI$14,MATCH(E$7,GRID!$A$4:$A$14,0),MATCH(1,($U$2=GRID!$B$1:$BI$1)*(КАЛЕНДАРЬ!$AD21=GRID!$B$3:$BI$3), 0))*GRID!$B$65,
ROUNDUP(INDEX(GRID!$B$4:$BI$14,MATCH(E$7,GRID!$A$4:$A$14,0),MATCH(1,($U$2=GRID!$B$1:$BI$1)*(КАЛЕНДАРЬ!$AD21=GRID!$B$3:$BI$3),0))*GRID!$B$65*(1-GRID!$B$69),0))</f>
        <v>18920</v>
      </c>
      <c r="F232" s="48" cm="1">
        <f t="array" ref="F232">IF($I$2="Путешествия с детьми",
INDEX(GRID!$B$17:$BI$27,MATCH(E$7,GRID!$A$17:$A$27,0),MATCH(1,($U$2=GRID!$B$1:$BI$1)*(КАЛЕНДАРЬ!$AD21=GRID!$B$3:$BI$3), 0))*GRID!$B$65,
ROUNDUP(INDEX(GRID!$B$17:$BI$27,MATCH(E$7,GRID!$A$17:$A$27,0),MATCH(1,($U$2=GRID!$B$1:$BI$1)*(КАЛЕНДАРЬ!$AD21=GRID!$B$3:$BI$3), 0))*GRID!$B$65*(1-GRID!$B$69),0))</f>
        <v>21070</v>
      </c>
      <c r="G232" s="47" t="e" cm="1">
        <f t="array" ref="G232">IF($I$2="Путешествия с детьми",
INDEX(GRID!$B$4:$BI$14,MATCH(G$7,GRID!$A$4:$A$14,0),MATCH(1,($U$2=GRID!$B$1:$BI$1)*(КАЛЕНДАРЬ!$AD21=GRID!$B$3:$BI$3), 0))*GRID!$B$65,
ROUNDUP(INDEX(GRID!$B$4:$BI$14,MATCH(G$7,GRID!$A$4:$A$14,0),MATCH(1,($U$2=GRID!$B$1:$BI$1)*(КАЛЕНДАРЬ!$AD21=GRID!$B$3:$BI$3),0))*GRID!$B$65*(1-GRID!$B$69),0))</f>
        <v>#N/A</v>
      </c>
      <c r="H232" s="48" t="e" cm="1">
        <f t="array" ref="H232">IF($I$2="Путешествия с детьми",
INDEX(GRID!$B$17:$BI$27,MATCH(G$7,GRID!$A$17:$A$27,0),MATCH(1,($U$2=GRID!$B$1:$BI$1)*(КАЛЕНДАРЬ!$AD21=GRID!$B$3:$BI$3), 0))*GRID!$B$65,
ROUNDUP(INDEX(GRID!$B$17:$BI$27,MATCH(G$7,GRID!$A$17:$A$27,0),MATCH(1,($U$2=GRID!$B$1:$BI$1)*(КАЛЕНДАРЬ!$AD21=GRID!$B$3:$BI$3), 0))*GRID!$B$65*(1-GRID!$B$69),0))</f>
        <v>#N/A</v>
      </c>
      <c r="I232" s="47" t="e" cm="1">
        <f t="array" ref="I232">IF($I$2="Путешествия с детьми",
INDEX(GRID!$B$4:$BI$14,MATCH(I$7,GRID!$A$4:$A$14,0),MATCH(1,($U$2=GRID!$B$1:$BI$1)*(КАЛЕНДАРЬ!$AD21=GRID!$B$3:$BI$3), 0))*GRID!$B$65,
ROUNDUP(INDEX(GRID!$B$4:$BI$14,MATCH(I$7,GRID!$A$4:$A$14,0),MATCH(1,($U$2=GRID!$B$1:$BI$1)*(КАЛЕНДАРЬ!$AD21=GRID!$B$3:$BI$3),0))*GRID!$B$65*(1-GRID!$B$69),0))</f>
        <v>#N/A</v>
      </c>
      <c r="J232" s="48" t="e" cm="1">
        <f t="array" ref="J232">IF($I$2="Путешествия с детьми",
INDEX(GRID!$B$17:$BI$27,MATCH(I$7,GRID!$A$17:$A$27,0),MATCH(1,($U$2=GRID!$B$1:$BI$1)*(КАЛЕНДАРЬ!$AD21=GRID!$B$3:$BI$3), 0))*GRID!$B$65,
ROUNDUP(INDEX(GRID!$B$17:$BI$27,MATCH(I$7,GRID!$A$17:$A$27,0),MATCH(1,($U$2=GRID!$B$1:$BI$1)*(КАЛЕНДАРЬ!$AD21=GRID!$B$3:$BI$3), 0))*GRID!$B$65*(1-GRID!$B$69),0))</f>
        <v>#N/A</v>
      </c>
      <c r="K232" s="47" cm="1">
        <f t="array" ref="K232">IF($I$2="Путешествия с детьми",
INDEX(GRID!$B$4:$BI$14,MATCH(K$7,GRID!$A$4:$A$14,0),MATCH(1,($U$2=GRID!$B$1:$BI$1)*(КАЛЕНДАРЬ!$AD21=GRID!$B$3:$BI$3), 0))*GRID!$B$65,
ROUNDUP(INDEX(GRID!$B$4:$BI$14,MATCH(K$7,GRID!$A$4:$A$14,0),MATCH(1,($U$2=GRID!$B$1:$BI$1)*(КАЛЕНДАРЬ!$AD21=GRID!$B$3:$BI$3),0))*GRID!$B$65*(1-GRID!$B$69),0))</f>
        <v>25198</v>
      </c>
      <c r="L232" s="48" cm="1">
        <f t="array" ref="L232">IF($I$2="Путешествия с детьми",
INDEX(GRID!$B$17:$BI$27,MATCH(K$7,GRID!$A$17:$A$27,0),MATCH(1,($U$2=GRID!$B$1:$BI$1)*(КАЛЕНДАРЬ!$AD21=GRID!$B$3:$BI$3), 0))*GRID!$B$65,
ROUNDUP(INDEX(GRID!$B$17:$BI$27,MATCH(K$7,GRID!$A$17:$A$27,0),MATCH(1,($U$2=GRID!$B$1:$BI$1)*(КАЛЕНДАРЬ!$AD21=GRID!$B$3:$BI$3), 0))*GRID!$B$65*(1-GRID!$B$69),0))</f>
        <v>27348</v>
      </c>
      <c r="M232" s="47" cm="1">
        <f t="array" ref="M232">IF($I$2="Путешествия с детьми",
INDEX(GRID!$B$4:$BI$14,MATCH(M$7,GRID!$A$4:$A$14,0),MATCH(1,($U$2=GRID!$B$1:$BI$1)*(КАЛЕНДАРЬ!$AD21=GRID!$B$3:$BI$3), 0))*GRID!$B$65,
ROUNDUP(INDEX(GRID!$B$4:$BI$14,MATCH(M$7,GRID!$A$4:$A$14,0),MATCH(1,($U$2=GRID!$B$1:$BI$1)*(КАЛЕНДАРЬ!$AD21=GRID!$B$3:$BI$3),0))*GRID!$B$65*(1-GRID!$B$69),0))</f>
        <v>27778</v>
      </c>
      <c r="N232" s="48" cm="1">
        <f t="array" ref="N232">IF($I$2="Путешествия с детьми",
INDEX(GRID!$B$17:$BI$27,MATCH(M$7,GRID!$A$17:$A$27,0),MATCH(1,($U$2=GRID!$B$1:$BI$1)*(КАЛЕНДАРЬ!$AD21=GRID!$B$3:$BI$3), 0))*GRID!$B$65,
ROUNDUP(INDEX(GRID!$B$17:$BI$27,MATCH(M$7,GRID!$A$17:$A$27,0),MATCH(1,($U$2=GRID!$B$1:$BI$1)*(КАЛЕНДАРЬ!$AD21=GRID!$B$3:$BI$3), 0))*GRID!$B$65*(1-GRID!$B$69),0))</f>
        <v>29928</v>
      </c>
      <c r="O232" s="47" cm="1">
        <f t="array" ref="O232">IF($I$2="Путешествия с детьми",
INDEX(GRID!$B$4:$BI$14,MATCH(O$7,GRID!$A$4:$A$14,0),MATCH(1,($U$2=GRID!$B$1:$BI$1)*(КАЛЕНДАРЬ!$AD21=GRID!$B$3:$BI$3), 0))*GRID!$B$65,
ROUNDUP(INDEX(GRID!$B$4:$BI$14,MATCH(O$7,GRID!$A$4:$A$14,0),MATCH(1,($U$2=GRID!$B$1:$BI$1)*(КАЛЕНДАРЬ!$AD21=GRID!$B$3:$BI$3),0))*GRID!$B$65*(1-GRID!$B$69),0))</f>
        <v>33712</v>
      </c>
      <c r="P232" s="48" cm="1">
        <f t="array" ref="P232">IF($I$2="Путешествия с детьми",
INDEX(GRID!$B$17:$BI$27,MATCH(O$7,GRID!$A$17:$A$27,0),MATCH(1,($U$2=GRID!$B$1:$BI$1)*(КАЛЕНДАРЬ!$AD21=GRID!$B$3:$BI$3), 0))*GRID!$B$65,
ROUNDUP(INDEX(GRID!$B$17:$BI$27,MATCH(O$7,GRID!$A$17:$A$27,0),MATCH(1,($U$2=GRID!$B$1:$BI$1)*(КАЛЕНДАРЬ!$AD21=GRID!$B$3:$BI$3), 0))*GRID!$B$65*(1-GRID!$B$69),0))</f>
        <v>35862</v>
      </c>
      <c r="Q232" s="47" t="e" cm="1">
        <f t="array" ref="Q232">IF($I$2="Путешествия с детьми",
INDEX(GRID!$B$4:$BI$14,MATCH(Q$7,GRID!$A$4:$A$14,0),MATCH(1,($U$2=GRID!$B$1:$BI$1)*(КАЛЕНДАРЬ!$AD21=GRID!$B$3:$BI$3), 0))*GRID!$B$65,
ROUNDUP(INDEX(GRID!$B$4:$BI$14,MATCH(Q$7,GRID!$A$4:$A$14,0),MATCH(1,($U$2=GRID!$B$1:$BI$1)*(КАЛЕНДАРЬ!$AD21=GRID!$B$3:$BI$3),0))*GRID!$B$65*(1-GRID!$B$69),0))</f>
        <v>#N/A</v>
      </c>
      <c r="R232" s="48" t="e" cm="1">
        <f t="array" ref="R232">IF($I$2="Путешествия с детьми",
INDEX(GRID!$B$17:$BI$27,MATCH(Q$7,GRID!$A$17:$A$27,0),MATCH(1,($U$2=GRID!$B$1:$BI$1)*(КАЛЕНДАРЬ!$AD21=GRID!$B$3:$BI$3), 0))*GRID!$B$65,
ROUNDUP(INDEX(GRID!$B$17:$BI$27,MATCH(Q$7,GRID!$A$17:$A$27,0),MATCH(1,($U$2=GRID!$B$1:$BI$1)*(КАЛЕНДАРЬ!$AD21=GRID!$B$3:$BI$3), 0))*GRID!$B$65*(1-GRID!$B$69),0))</f>
        <v>#N/A</v>
      </c>
      <c r="S232" s="47" t="e" cm="1">
        <f t="array" ref="S232">IF($I$2="Путешествия с детьми",
INDEX(GRID!$B$4:$BI$14,MATCH(S$7,GRID!$A$4:$A$14,0),MATCH(1,($U$2=GRID!$B$1:$BI$1)*(КАЛЕНДАРЬ!$AD21=GRID!$B$3:$BI$3), 0))*GRID!$B$65,
ROUNDUP(INDEX(GRID!$B$4:$BI$14,MATCH(S$7,GRID!$A$4:$A$14,0),MATCH(1,($U$2=GRID!$B$1:$BI$1)*(КАЛЕНДАРЬ!$AD21=GRID!$B$3:$BI$3),0))*GRID!$B$65*(1-GRID!$B$69),0))</f>
        <v>#N/A</v>
      </c>
      <c r="T232" s="48" t="e" cm="1">
        <f t="array" ref="T232">IF($I$2="Путешествия с детьми",
INDEX(GRID!$B$17:$BI$27,MATCH(S$7,GRID!$A$17:$A$27,0),MATCH(1,($U$2=GRID!$B$1:$BI$1)*(КАЛЕНДАРЬ!$AD21=GRID!$B$3:$BI$3), 0))*GRID!$B$65,
ROUNDUP(INDEX(GRID!$B$17:$BI$27,MATCH(S$7,GRID!$A$17:$A$27,0),MATCH(1,($U$2=GRID!$B$1:$BI$1)*(КАЛЕНДАРЬ!$AD21=GRID!$B$3:$BI$3), 0))*GRID!$B$65*(1-GRID!$B$69),0))</f>
        <v>#N/A</v>
      </c>
      <c r="U232" s="47" cm="1">
        <f t="array" ref="U232">IF($I$2="Путешествия с детьми",
INDEX(GRID!$B$4:$BI$14,MATCH(U$7,GRID!$A$4:$A$14,0),MATCH(1,($U$2=GRID!$B$1:$BI$1)*(КАЛЕНДАРЬ!$AD21=GRID!$B$3:$BI$3), 0))*GRID!$B$65,
ROUNDUP(INDEX(GRID!$B$4:$BI$14,MATCH(U$7,GRID!$A$4:$A$14,0),MATCH(1,($U$2=GRID!$B$1:$BI$1)*(КАЛЕНДАРЬ!$AD21=GRID!$B$3:$BI$3),0))*GRID!$B$65*(1-GRID!$B$69),0))</f>
        <v>52460</v>
      </c>
      <c r="V232" s="48" cm="1">
        <f t="array" ref="V232">IF($I$2="Путешествия с детьми",
INDEX(GRID!$B$17:$BI$27,MATCH(U$7,GRID!$A$17:$A$27,0),MATCH(1,($U$2=GRID!$B$1:$BI$1)*(КАЛЕНДАРЬ!$AD21=GRID!$B$3:$BI$3), 0))*GRID!$B$65,
ROUNDUP(INDEX(GRID!$B$17:$BI$27,MATCH(U$7,GRID!$A$17:$A$27,0),MATCH(1,($U$2=GRID!$B$1:$BI$1)*(КАЛЕНДАРЬ!$AD21=GRID!$B$3:$BI$3), 0))*GRID!$B$65*(1-GRID!$B$69),0))</f>
        <v>54610</v>
      </c>
      <c r="W232" s="47" cm="1">
        <f t="array" ref="W232">IF($I$2="Путешествия с детьми",
INDEX(GRID!$B$4:$BI$14,MATCH(W$7,GRID!$A$4:$A$14,0),MATCH(1,($U$2=GRID!$B$1:$BI$1)*(КАЛЕНДАРЬ!$AD21=GRID!$B$3:$BI$3), 0))*GRID!$B$65,
ROUNDUP(INDEX(GRID!$B$4:$BI$14,MATCH(W$7,GRID!$A$4:$A$14,0),MATCH(1,($U$2=GRID!$B$1:$BI$1)*(КАЛЕНДАРЬ!$AD21=GRID!$B$3:$BI$3),0))*GRID!$B$65*(1-GRID!$B$69),0))</f>
        <v>207260</v>
      </c>
      <c r="X232" s="48" cm="1">
        <f t="array" ref="X232">IF($I$2="Путешествия с детьми",
INDEX(GRID!$B$17:$BI$27,MATCH(W$7,GRID!$A$17:$A$27,0),MATCH(1,($U$2=GRID!$B$1:$BI$1)*(КАЛЕНДАРЬ!$AD21=GRID!$B$3:$BI$3), 0))*GRID!$B$65,
ROUNDUP(INDEX(GRID!$B$17:$BI$27,MATCH(W$7,GRID!$A$17:$A$27,0),MATCH(1,($U$2=GRID!$B$1:$BI$1)*(КАЛЕНДАРЬ!$AD21=GRID!$B$3:$BI$3), 0))*GRID!$B$65*(1-GRID!$B$69),0))</f>
        <v>209410</v>
      </c>
    </row>
    <row r="233" spans="1:24" hidden="1" x14ac:dyDescent="0.2">
      <c r="A233" s="117" t="s">
        <v>42</v>
      </c>
      <c r="B233" s="117">
        <v>19</v>
      </c>
      <c r="C233" s="138" cm="1">
        <f t="array" ref="C233">IF($I$2="Путешествия с детьми",
INDEX(GRID!$B$4:$BI$14,MATCH(C$7,GRID!$A$4:$A$14,0),MATCH(1,($U$2=GRID!$B$1:$BI$1)*(КАЛЕНДАРЬ!$AD22=GRID!$B$3:$BI$3), 0))*GRID!$B$65,
ROUNDUP(INDEX(GRID!$B$4:$BI$14,MATCH(C$7,GRID!$A$4:$A$14,0),MATCH(1,($U$2=GRID!$B$1:$BI$1)*(КАЛЕНДАРЬ!$AD22=GRID!$B$3:$BI$3),0))*GRID!$B$65*(1-GRID!$B$69),0))</f>
        <v>16340</v>
      </c>
      <c r="D233" s="48" cm="1">
        <f t="array" ref="D233">IF($I$2="Путешествия с детьми",
INDEX(GRID!$B$17:$BI$27,MATCH(C$7,GRID!$A$17:$A$27,0),MATCH(1,($U$2=GRID!$B$1:$BI$1)*(КАЛЕНДАРЬ!$AD22=GRID!$B$3:$BI$3), 0))*GRID!$B$65,
ROUNDUP(INDEX(GRID!$B$17:$BI$27,MATCH(C$7,GRID!$A$17:$A$27,0),MATCH(1,($U$2=GRID!$B$1:$BI$1)*(КАЛЕНДАРЬ!$AD22=GRID!$B$3:$BI$3), 0))*GRID!$B$65*(1-GRID!$B$69),0))</f>
        <v>18490</v>
      </c>
      <c r="E233" s="47" cm="1">
        <f t="array" ref="E233">IF($I$2="Путешествия с детьми",
INDEX(GRID!$B$4:$BI$14,MATCH(E$7,GRID!$A$4:$A$14,0),MATCH(1,($U$2=GRID!$B$1:$BI$1)*(КАЛЕНДАРЬ!$AD22=GRID!$B$3:$BI$3), 0))*GRID!$B$65,
ROUNDUP(INDEX(GRID!$B$4:$BI$14,MATCH(E$7,GRID!$A$4:$A$14,0),MATCH(1,($U$2=GRID!$B$1:$BI$1)*(КАЛЕНДАРЬ!$AD22=GRID!$B$3:$BI$3),0))*GRID!$B$65*(1-GRID!$B$69),0))</f>
        <v>17974</v>
      </c>
      <c r="F233" s="48" cm="1">
        <f t="array" ref="F233">IF($I$2="Путешествия с детьми",
INDEX(GRID!$B$17:$BI$27,MATCH(E$7,GRID!$A$17:$A$27,0),MATCH(1,($U$2=GRID!$B$1:$BI$1)*(КАЛЕНДАРЬ!$AD22=GRID!$B$3:$BI$3), 0))*GRID!$B$65,
ROUNDUP(INDEX(GRID!$B$17:$BI$27,MATCH(E$7,GRID!$A$17:$A$27,0),MATCH(1,($U$2=GRID!$B$1:$BI$1)*(КАЛЕНДАРЬ!$AD22=GRID!$B$3:$BI$3), 0))*GRID!$B$65*(1-GRID!$B$69),0))</f>
        <v>20124</v>
      </c>
      <c r="G233" s="47" t="e" cm="1">
        <f t="array" ref="G233">IF($I$2="Путешествия с детьми",
INDEX(GRID!$B$4:$BI$14,MATCH(G$7,GRID!$A$4:$A$14,0),MATCH(1,($U$2=GRID!$B$1:$BI$1)*(КАЛЕНДАРЬ!$AD22=GRID!$B$3:$BI$3), 0))*GRID!$B$65,
ROUNDUP(INDEX(GRID!$B$4:$BI$14,MATCH(G$7,GRID!$A$4:$A$14,0),MATCH(1,($U$2=GRID!$B$1:$BI$1)*(КАЛЕНДАРЬ!$AD22=GRID!$B$3:$BI$3),0))*GRID!$B$65*(1-GRID!$B$69),0))</f>
        <v>#N/A</v>
      </c>
      <c r="H233" s="48" t="e" cm="1">
        <f t="array" ref="H233">IF($I$2="Путешествия с детьми",
INDEX(GRID!$B$17:$BI$27,MATCH(G$7,GRID!$A$17:$A$27,0),MATCH(1,($U$2=GRID!$B$1:$BI$1)*(КАЛЕНДАРЬ!$AD22=GRID!$B$3:$BI$3), 0))*GRID!$B$65,
ROUNDUP(INDEX(GRID!$B$17:$BI$27,MATCH(G$7,GRID!$A$17:$A$27,0),MATCH(1,($U$2=GRID!$B$1:$BI$1)*(КАЛЕНДАРЬ!$AD22=GRID!$B$3:$BI$3), 0))*GRID!$B$65*(1-GRID!$B$69),0))</f>
        <v>#N/A</v>
      </c>
      <c r="I233" s="47" t="e" cm="1">
        <f t="array" ref="I233">IF($I$2="Путешествия с детьми",
INDEX(GRID!$B$4:$BI$14,MATCH(I$7,GRID!$A$4:$A$14,0),MATCH(1,($U$2=GRID!$B$1:$BI$1)*(КАЛЕНДАРЬ!$AD22=GRID!$B$3:$BI$3), 0))*GRID!$B$65,
ROUNDUP(INDEX(GRID!$B$4:$BI$14,MATCH(I$7,GRID!$A$4:$A$14,0),MATCH(1,($U$2=GRID!$B$1:$BI$1)*(КАЛЕНДАРЬ!$AD22=GRID!$B$3:$BI$3),0))*GRID!$B$65*(1-GRID!$B$69),0))</f>
        <v>#N/A</v>
      </c>
      <c r="J233" s="48" t="e" cm="1">
        <f t="array" ref="J233">IF($I$2="Путешествия с детьми",
INDEX(GRID!$B$17:$BI$27,MATCH(I$7,GRID!$A$17:$A$27,0),MATCH(1,($U$2=GRID!$B$1:$BI$1)*(КАЛЕНДАРЬ!$AD22=GRID!$B$3:$BI$3), 0))*GRID!$B$65,
ROUNDUP(INDEX(GRID!$B$17:$BI$27,MATCH(I$7,GRID!$A$17:$A$27,0),MATCH(1,($U$2=GRID!$B$1:$BI$1)*(КАЛЕНДАРЬ!$AD22=GRID!$B$3:$BI$3), 0))*GRID!$B$65*(1-GRID!$B$69),0))</f>
        <v>#N/A</v>
      </c>
      <c r="K233" s="47" cm="1">
        <f t="array" ref="K233">IF($I$2="Путешествия с детьми",
INDEX(GRID!$B$4:$BI$14,MATCH(K$7,GRID!$A$4:$A$14,0),MATCH(1,($U$2=GRID!$B$1:$BI$1)*(КАЛЕНДАРЬ!$AD22=GRID!$B$3:$BI$3), 0))*GRID!$B$65,
ROUNDUP(INDEX(GRID!$B$4:$BI$14,MATCH(K$7,GRID!$A$4:$A$14,0),MATCH(1,($U$2=GRID!$B$1:$BI$1)*(КАЛЕНДАРЬ!$AD22=GRID!$B$3:$BI$3),0))*GRID!$B$65*(1-GRID!$B$69),0))</f>
        <v>23736</v>
      </c>
      <c r="L233" s="48" cm="1">
        <f t="array" ref="L233">IF($I$2="Путешествия с детьми",
INDEX(GRID!$B$17:$BI$27,MATCH(K$7,GRID!$A$17:$A$27,0),MATCH(1,($U$2=GRID!$B$1:$BI$1)*(КАЛЕНДАРЬ!$AD22=GRID!$B$3:$BI$3), 0))*GRID!$B$65,
ROUNDUP(INDEX(GRID!$B$17:$BI$27,MATCH(K$7,GRID!$A$17:$A$27,0),MATCH(1,($U$2=GRID!$B$1:$BI$1)*(КАЛЕНДАРЬ!$AD22=GRID!$B$3:$BI$3), 0))*GRID!$B$65*(1-GRID!$B$69),0))</f>
        <v>25886</v>
      </c>
      <c r="M233" s="47" cm="1">
        <f t="array" ref="M233">IF($I$2="Путешествия с детьми",
INDEX(GRID!$B$4:$BI$14,MATCH(M$7,GRID!$A$4:$A$14,0),MATCH(1,($U$2=GRID!$B$1:$BI$1)*(КАЛЕНДАРЬ!$AD22=GRID!$B$3:$BI$3), 0))*GRID!$B$65,
ROUNDUP(INDEX(GRID!$B$4:$BI$14,MATCH(M$7,GRID!$A$4:$A$14,0),MATCH(1,($U$2=GRID!$B$1:$BI$1)*(КАЛЕНДАРЬ!$AD22=GRID!$B$3:$BI$3),0))*GRID!$B$65*(1-GRID!$B$69),0))</f>
        <v>26058</v>
      </c>
      <c r="N233" s="48" cm="1">
        <f t="array" ref="N233">IF($I$2="Путешествия с детьми",
INDEX(GRID!$B$17:$BI$27,MATCH(M$7,GRID!$A$17:$A$27,0),MATCH(1,($U$2=GRID!$B$1:$BI$1)*(КАЛЕНДАРЬ!$AD22=GRID!$B$3:$BI$3), 0))*GRID!$B$65,
ROUNDUP(INDEX(GRID!$B$17:$BI$27,MATCH(M$7,GRID!$A$17:$A$27,0),MATCH(1,($U$2=GRID!$B$1:$BI$1)*(КАЛЕНДАРЬ!$AD22=GRID!$B$3:$BI$3), 0))*GRID!$B$65*(1-GRID!$B$69),0))</f>
        <v>28208</v>
      </c>
      <c r="O233" s="47" cm="1">
        <f t="array" ref="O233">IF($I$2="Путешествия с детьми",
INDEX(GRID!$B$4:$BI$14,MATCH(O$7,GRID!$A$4:$A$14,0),MATCH(1,($U$2=GRID!$B$1:$BI$1)*(КАЛЕНДАРЬ!$AD22=GRID!$B$3:$BI$3), 0))*GRID!$B$65,
ROUNDUP(INDEX(GRID!$B$4:$BI$14,MATCH(O$7,GRID!$A$4:$A$14,0),MATCH(1,($U$2=GRID!$B$1:$BI$1)*(КАЛЕНДАРЬ!$AD22=GRID!$B$3:$BI$3),0))*GRID!$B$65*(1-GRID!$B$69),0))</f>
        <v>32078</v>
      </c>
      <c r="P233" s="48" cm="1">
        <f t="array" ref="P233">IF($I$2="Путешествия с детьми",
INDEX(GRID!$B$17:$BI$27,MATCH(O$7,GRID!$A$17:$A$27,0),MATCH(1,($U$2=GRID!$B$1:$BI$1)*(КАЛЕНДАРЬ!$AD22=GRID!$B$3:$BI$3), 0))*GRID!$B$65,
ROUNDUP(INDEX(GRID!$B$17:$BI$27,MATCH(O$7,GRID!$A$17:$A$27,0),MATCH(1,($U$2=GRID!$B$1:$BI$1)*(КАЛЕНДАРЬ!$AD22=GRID!$B$3:$BI$3), 0))*GRID!$B$65*(1-GRID!$B$69),0))</f>
        <v>34228</v>
      </c>
      <c r="Q233" s="47" t="e" cm="1">
        <f t="array" ref="Q233">IF($I$2="Путешествия с детьми",
INDEX(GRID!$B$4:$BI$14,MATCH(Q$7,GRID!$A$4:$A$14,0),MATCH(1,($U$2=GRID!$B$1:$BI$1)*(КАЛЕНДАРЬ!$AD22=GRID!$B$3:$BI$3), 0))*GRID!$B$65,
ROUNDUP(INDEX(GRID!$B$4:$BI$14,MATCH(Q$7,GRID!$A$4:$A$14,0),MATCH(1,($U$2=GRID!$B$1:$BI$1)*(КАЛЕНДАРЬ!$AD22=GRID!$B$3:$BI$3),0))*GRID!$B$65*(1-GRID!$B$69),0))</f>
        <v>#N/A</v>
      </c>
      <c r="R233" s="48" t="e" cm="1">
        <f t="array" ref="R233">IF($I$2="Путешествия с детьми",
INDEX(GRID!$B$17:$BI$27,MATCH(Q$7,GRID!$A$17:$A$27,0),MATCH(1,($U$2=GRID!$B$1:$BI$1)*(КАЛЕНДАРЬ!$AD22=GRID!$B$3:$BI$3), 0))*GRID!$B$65,
ROUNDUP(INDEX(GRID!$B$17:$BI$27,MATCH(Q$7,GRID!$A$17:$A$27,0),MATCH(1,($U$2=GRID!$B$1:$BI$1)*(КАЛЕНДАРЬ!$AD22=GRID!$B$3:$BI$3), 0))*GRID!$B$65*(1-GRID!$B$69),0))</f>
        <v>#N/A</v>
      </c>
      <c r="S233" s="47" t="e" cm="1">
        <f t="array" ref="S233">IF($I$2="Путешествия с детьми",
INDEX(GRID!$B$4:$BI$14,MATCH(S$7,GRID!$A$4:$A$14,0),MATCH(1,($U$2=GRID!$B$1:$BI$1)*(КАЛЕНДАРЬ!$AD22=GRID!$B$3:$BI$3), 0))*GRID!$B$65,
ROUNDUP(INDEX(GRID!$B$4:$BI$14,MATCH(S$7,GRID!$A$4:$A$14,0),MATCH(1,($U$2=GRID!$B$1:$BI$1)*(КАЛЕНДАРЬ!$AD22=GRID!$B$3:$BI$3),0))*GRID!$B$65*(1-GRID!$B$69),0))</f>
        <v>#N/A</v>
      </c>
      <c r="T233" s="48" t="e" cm="1">
        <f t="array" ref="T233">IF($I$2="Путешествия с детьми",
INDEX(GRID!$B$17:$BI$27,MATCH(S$7,GRID!$A$17:$A$27,0),MATCH(1,($U$2=GRID!$B$1:$BI$1)*(КАЛЕНДАРЬ!$AD22=GRID!$B$3:$BI$3), 0))*GRID!$B$65,
ROUNDUP(INDEX(GRID!$B$17:$BI$27,MATCH(S$7,GRID!$A$17:$A$27,0),MATCH(1,($U$2=GRID!$B$1:$BI$1)*(КАЛЕНДАРЬ!$AD22=GRID!$B$3:$BI$3), 0))*GRID!$B$65*(1-GRID!$B$69),0))</f>
        <v>#N/A</v>
      </c>
      <c r="U233" s="47" cm="1">
        <f t="array" ref="U233">IF($I$2="Путешествия с детьми",
INDEX(GRID!$B$4:$BI$14,MATCH(U$7,GRID!$A$4:$A$14,0),MATCH(1,($U$2=GRID!$B$1:$BI$1)*(КАЛЕНДАРЬ!$AD22=GRID!$B$3:$BI$3), 0))*GRID!$B$65,
ROUNDUP(INDEX(GRID!$B$4:$BI$14,MATCH(U$7,GRID!$A$4:$A$14,0),MATCH(1,($U$2=GRID!$B$1:$BI$1)*(КАЛЕНДАРЬ!$AD22=GRID!$B$3:$BI$3),0))*GRID!$B$65*(1-GRID!$B$69),0))</f>
        <v>49880</v>
      </c>
      <c r="V233" s="48" cm="1">
        <f t="array" ref="V233">IF($I$2="Путешествия с детьми",
INDEX(GRID!$B$17:$BI$27,MATCH(U$7,GRID!$A$17:$A$27,0),MATCH(1,($U$2=GRID!$B$1:$BI$1)*(КАЛЕНДАРЬ!$AD22=GRID!$B$3:$BI$3), 0))*GRID!$B$65,
ROUNDUP(INDEX(GRID!$B$17:$BI$27,MATCH(U$7,GRID!$A$17:$A$27,0),MATCH(1,($U$2=GRID!$B$1:$BI$1)*(КАЛЕНДАРЬ!$AD22=GRID!$B$3:$BI$3), 0))*GRID!$B$65*(1-GRID!$B$69),0))</f>
        <v>52030</v>
      </c>
      <c r="W233" s="47" cm="1">
        <f t="array" ref="W233">IF($I$2="Путешествия с детьми",
INDEX(GRID!$B$4:$BI$14,MATCH(W$7,GRID!$A$4:$A$14,0),MATCH(1,($U$2=GRID!$B$1:$BI$1)*(КАЛЕНДАРЬ!$AD22=GRID!$B$3:$BI$3), 0))*GRID!$B$65,
ROUNDUP(INDEX(GRID!$B$4:$BI$14,MATCH(W$7,GRID!$A$4:$A$14,0),MATCH(1,($U$2=GRID!$B$1:$BI$1)*(КАЛЕНДАРЬ!$AD22=GRID!$B$3:$BI$3),0))*GRID!$B$65*(1-GRID!$B$69),0))</f>
        <v>199520</v>
      </c>
      <c r="X233" s="48" cm="1">
        <f t="array" ref="X233">IF($I$2="Путешествия с детьми",
INDEX(GRID!$B$17:$BI$27,MATCH(W$7,GRID!$A$17:$A$27,0),MATCH(1,($U$2=GRID!$B$1:$BI$1)*(КАЛЕНДАРЬ!$AD22=GRID!$B$3:$BI$3), 0))*GRID!$B$65,
ROUNDUP(INDEX(GRID!$B$17:$BI$27,MATCH(W$7,GRID!$A$17:$A$27,0),MATCH(1,($U$2=GRID!$B$1:$BI$1)*(КАЛЕНДАРЬ!$AD22=GRID!$B$3:$BI$3), 0))*GRID!$B$65*(1-GRID!$B$69),0))</f>
        <v>201670</v>
      </c>
    </row>
    <row r="234" spans="1:24" hidden="1" x14ac:dyDescent="0.2">
      <c r="A234" s="117" t="s">
        <v>43</v>
      </c>
      <c r="B234" s="117">
        <v>20</v>
      </c>
      <c r="C234" s="138" cm="1">
        <f t="array" ref="C234">IF($I$2="Путешествия с детьми",
INDEX(GRID!$B$4:$BI$14,MATCH(C$7,GRID!$A$4:$A$14,0),MATCH(1,($U$2=GRID!$B$1:$BI$1)*(КАЛЕНДАРЬ!$AD23=GRID!$B$3:$BI$3), 0))*GRID!$B$65,
ROUNDUP(INDEX(GRID!$B$4:$BI$14,MATCH(C$7,GRID!$A$4:$A$14,0),MATCH(1,($U$2=GRID!$B$1:$BI$1)*(КАЛЕНДАРЬ!$AD23=GRID!$B$3:$BI$3),0))*GRID!$B$65*(1-GRID!$B$69),0))</f>
        <v>16340</v>
      </c>
      <c r="D234" s="48" cm="1">
        <f t="array" ref="D234">IF($I$2="Путешествия с детьми",
INDEX(GRID!$B$17:$BI$27,MATCH(C$7,GRID!$A$17:$A$27,0),MATCH(1,($U$2=GRID!$B$1:$BI$1)*(КАЛЕНДАРЬ!$AD23=GRID!$B$3:$BI$3), 0))*GRID!$B$65,
ROUNDUP(INDEX(GRID!$B$17:$BI$27,MATCH(C$7,GRID!$A$17:$A$27,0),MATCH(1,($U$2=GRID!$B$1:$BI$1)*(КАЛЕНДАРЬ!$AD23=GRID!$B$3:$BI$3), 0))*GRID!$B$65*(1-GRID!$B$69),0))</f>
        <v>18490</v>
      </c>
      <c r="E234" s="47" cm="1">
        <f t="array" ref="E234">IF($I$2="Путешествия с детьми",
INDEX(GRID!$B$4:$BI$14,MATCH(E$7,GRID!$A$4:$A$14,0),MATCH(1,($U$2=GRID!$B$1:$BI$1)*(КАЛЕНДАРЬ!$AD23=GRID!$B$3:$BI$3), 0))*GRID!$B$65,
ROUNDUP(INDEX(GRID!$B$4:$BI$14,MATCH(E$7,GRID!$A$4:$A$14,0),MATCH(1,($U$2=GRID!$B$1:$BI$1)*(КАЛЕНДАРЬ!$AD23=GRID!$B$3:$BI$3),0))*GRID!$B$65*(1-GRID!$B$69),0))</f>
        <v>17974</v>
      </c>
      <c r="F234" s="48" cm="1">
        <f t="array" ref="F234">IF($I$2="Путешествия с детьми",
INDEX(GRID!$B$17:$BI$27,MATCH(E$7,GRID!$A$17:$A$27,0),MATCH(1,($U$2=GRID!$B$1:$BI$1)*(КАЛЕНДАРЬ!$AD23=GRID!$B$3:$BI$3), 0))*GRID!$B$65,
ROUNDUP(INDEX(GRID!$B$17:$BI$27,MATCH(E$7,GRID!$A$17:$A$27,0),MATCH(1,($U$2=GRID!$B$1:$BI$1)*(КАЛЕНДАРЬ!$AD23=GRID!$B$3:$BI$3), 0))*GRID!$B$65*(1-GRID!$B$69),0))</f>
        <v>20124</v>
      </c>
      <c r="G234" s="47" t="e" cm="1">
        <f t="array" ref="G234">IF($I$2="Путешествия с детьми",
INDEX(GRID!$B$4:$BI$14,MATCH(G$7,GRID!$A$4:$A$14,0),MATCH(1,($U$2=GRID!$B$1:$BI$1)*(КАЛЕНДАРЬ!$AD23=GRID!$B$3:$BI$3), 0))*GRID!$B$65,
ROUNDUP(INDEX(GRID!$B$4:$BI$14,MATCH(G$7,GRID!$A$4:$A$14,0),MATCH(1,($U$2=GRID!$B$1:$BI$1)*(КАЛЕНДАРЬ!$AD23=GRID!$B$3:$BI$3),0))*GRID!$B$65*(1-GRID!$B$69),0))</f>
        <v>#N/A</v>
      </c>
      <c r="H234" s="48" t="e" cm="1">
        <f t="array" ref="H234">IF($I$2="Путешествия с детьми",
INDEX(GRID!$B$17:$BI$27,MATCH(G$7,GRID!$A$17:$A$27,0),MATCH(1,($U$2=GRID!$B$1:$BI$1)*(КАЛЕНДАРЬ!$AD23=GRID!$B$3:$BI$3), 0))*GRID!$B$65,
ROUNDUP(INDEX(GRID!$B$17:$BI$27,MATCH(G$7,GRID!$A$17:$A$27,0),MATCH(1,($U$2=GRID!$B$1:$BI$1)*(КАЛЕНДАРЬ!$AD23=GRID!$B$3:$BI$3), 0))*GRID!$B$65*(1-GRID!$B$69),0))</f>
        <v>#N/A</v>
      </c>
      <c r="I234" s="47" t="e" cm="1">
        <f t="array" ref="I234">IF($I$2="Путешествия с детьми",
INDEX(GRID!$B$4:$BI$14,MATCH(I$7,GRID!$A$4:$A$14,0),MATCH(1,($U$2=GRID!$B$1:$BI$1)*(КАЛЕНДАРЬ!$AD23=GRID!$B$3:$BI$3), 0))*GRID!$B$65,
ROUNDUP(INDEX(GRID!$B$4:$BI$14,MATCH(I$7,GRID!$A$4:$A$14,0),MATCH(1,($U$2=GRID!$B$1:$BI$1)*(КАЛЕНДАРЬ!$AD23=GRID!$B$3:$BI$3),0))*GRID!$B$65*(1-GRID!$B$69),0))</f>
        <v>#N/A</v>
      </c>
      <c r="J234" s="48" t="e" cm="1">
        <f t="array" ref="J234">IF($I$2="Путешествия с детьми",
INDEX(GRID!$B$17:$BI$27,MATCH(I$7,GRID!$A$17:$A$27,0),MATCH(1,($U$2=GRID!$B$1:$BI$1)*(КАЛЕНДАРЬ!$AD23=GRID!$B$3:$BI$3), 0))*GRID!$B$65,
ROUNDUP(INDEX(GRID!$B$17:$BI$27,MATCH(I$7,GRID!$A$17:$A$27,0),MATCH(1,($U$2=GRID!$B$1:$BI$1)*(КАЛЕНДАРЬ!$AD23=GRID!$B$3:$BI$3), 0))*GRID!$B$65*(1-GRID!$B$69),0))</f>
        <v>#N/A</v>
      </c>
      <c r="K234" s="47" cm="1">
        <f t="array" ref="K234">IF($I$2="Путешествия с детьми",
INDEX(GRID!$B$4:$BI$14,MATCH(K$7,GRID!$A$4:$A$14,0),MATCH(1,($U$2=GRID!$B$1:$BI$1)*(КАЛЕНДАРЬ!$AD23=GRID!$B$3:$BI$3), 0))*GRID!$B$65,
ROUNDUP(INDEX(GRID!$B$4:$BI$14,MATCH(K$7,GRID!$A$4:$A$14,0),MATCH(1,($U$2=GRID!$B$1:$BI$1)*(КАЛЕНДАРЬ!$AD23=GRID!$B$3:$BI$3),0))*GRID!$B$65*(1-GRID!$B$69),0))</f>
        <v>23736</v>
      </c>
      <c r="L234" s="48" cm="1">
        <f t="array" ref="L234">IF($I$2="Путешествия с детьми",
INDEX(GRID!$B$17:$BI$27,MATCH(K$7,GRID!$A$17:$A$27,0),MATCH(1,($U$2=GRID!$B$1:$BI$1)*(КАЛЕНДАРЬ!$AD23=GRID!$B$3:$BI$3), 0))*GRID!$B$65,
ROUNDUP(INDEX(GRID!$B$17:$BI$27,MATCH(K$7,GRID!$A$17:$A$27,0),MATCH(1,($U$2=GRID!$B$1:$BI$1)*(КАЛЕНДАРЬ!$AD23=GRID!$B$3:$BI$3), 0))*GRID!$B$65*(1-GRID!$B$69),0))</f>
        <v>25886</v>
      </c>
      <c r="M234" s="47" cm="1">
        <f t="array" ref="M234">IF($I$2="Путешествия с детьми",
INDEX(GRID!$B$4:$BI$14,MATCH(M$7,GRID!$A$4:$A$14,0),MATCH(1,($U$2=GRID!$B$1:$BI$1)*(КАЛЕНДАРЬ!$AD23=GRID!$B$3:$BI$3), 0))*GRID!$B$65,
ROUNDUP(INDEX(GRID!$B$4:$BI$14,MATCH(M$7,GRID!$A$4:$A$14,0),MATCH(1,($U$2=GRID!$B$1:$BI$1)*(КАЛЕНДАРЬ!$AD23=GRID!$B$3:$BI$3),0))*GRID!$B$65*(1-GRID!$B$69),0))</f>
        <v>26058</v>
      </c>
      <c r="N234" s="48" cm="1">
        <f t="array" ref="N234">IF($I$2="Путешествия с детьми",
INDEX(GRID!$B$17:$BI$27,MATCH(M$7,GRID!$A$17:$A$27,0),MATCH(1,($U$2=GRID!$B$1:$BI$1)*(КАЛЕНДАРЬ!$AD23=GRID!$B$3:$BI$3), 0))*GRID!$B$65,
ROUNDUP(INDEX(GRID!$B$17:$BI$27,MATCH(M$7,GRID!$A$17:$A$27,0),MATCH(1,($U$2=GRID!$B$1:$BI$1)*(КАЛЕНДАРЬ!$AD23=GRID!$B$3:$BI$3), 0))*GRID!$B$65*(1-GRID!$B$69),0))</f>
        <v>28208</v>
      </c>
      <c r="O234" s="47" cm="1">
        <f t="array" ref="O234">IF($I$2="Путешествия с детьми",
INDEX(GRID!$B$4:$BI$14,MATCH(O$7,GRID!$A$4:$A$14,0),MATCH(1,($U$2=GRID!$B$1:$BI$1)*(КАЛЕНДАРЬ!$AD23=GRID!$B$3:$BI$3), 0))*GRID!$B$65,
ROUNDUP(INDEX(GRID!$B$4:$BI$14,MATCH(O$7,GRID!$A$4:$A$14,0),MATCH(1,($U$2=GRID!$B$1:$BI$1)*(КАЛЕНДАРЬ!$AD23=GRID!$B$3:$BI$3),0))*GRID!$B$65*(1-GRID!$B$69),0))</f>
        <v>32078</v>
      </c>
      <c r="P234" s="48" cm="1">
        <f t="array" ref="P234">IF($I$2="Путешествия с детьми",
INDEX(GRID!$B$17:$BI$27,MATCH(O$7,GRID!$A$17:$A$27,0),MATCH(1,($U$2=GRID!$B$1:$BI$1)*(КАЛЕНДАРЬ!$AD23=GRID!$B$3:$BI$3), 0))*GRID!$B$65,
ROUNDUP(INDEX(GRID!$B$17:$BI$27,MATCH(O$7,GRID!$A$17:$A$27,0),MATCH(1,($U$2=GRID!$B$1:$BI$1)*(КАЛЕНДАРЬ!$AD23=GRID!$B$3:$BI$3), 0))*GRID!$B$65*(1-GRID!$B$69),0))</f>
        <v>34228</v>
      </c>
      <c r="Q234" s="47" t="e" cm="1">
        <f t="array" ref="Q234">IF($I$2="Путешествия с детьми",
INDEX(GRID!$B$4:$BI$14,MATCH(Q$7,GRID!$A$4:$A$14,0),MATCH(1,($U$2=GRID!$B$1:$BI$1)*(КАЛЕНДАРЬ!$AD23=GRID!$B$3:$BI$3), 0))*GRID!$B$65,
ROUNDUP(INDEX(GRID!$B$4:$BI$14,MATCH(Q$7,GRID!$A$4:$A$14,0),MATCH(1,($U$2=GRID!$B$1:$BI$1)*(КАЛЕНДАРЬ!$AD23=GRID!$B$3:$BI$3),0))*GRID!$B$65*(1-GRID!$B$69),0))</f>
        <v>#N/A</v>
      </c>
      <c r="R234" s="48" t="e" cm="1">
        <f t="array" ref="R234">IF($I$2="Путешествия с детьми",
INDEX(GRID!$B$17:$BI$27,MATCH(Q$7,GRID!$A$17:$A$27,0),MATCH(1,($U$2=GRID!$B$1:$BI$1)*(КАЛЕНДАРЬ!$AD23=GRID!$B$3:$BI$3), 0))*GRID!$B$65,
ROUNDUP(INDEX(GRID!$B$17:$BI$27,MATCH(Q$7,GRID!$A$17:$A$27,0),MATCH(1,($U$2=GRID!$B$1:$BI$1)*(КАЛЕНДАРЬ!$AD23=GRID!$B$3:$BI$3), 0))*GRID!$B$65*(1-GRID!$B$69),0))</f>
        <v>#N/A</v>
      </c>
      <c r="S234" s="47" t="e" cm="1">
        <f t="array" ref="S234">IF($I$2="Путешествия с детьми",
INDEX(GRID!$B$4:$BI$14,MATCH(S$7,GRID!$A$4:$A$14,0),MATCH(1,($U$2=GRID!$B$1:$BI$1)*(КАЛЕНДАРЬ!$AD23=GRID!$B$3:$BI$3), 0))*GRID!$B$65,
ROUNDUP(INDEX(GRID!$B$4:$BI$14,MATCH(S$7,GRID!$A$4:$A$14,0),MATCH(1,($U$2=GRID!$B$1:$BI$1)*(КАЛЕНДАРЬ!$AD23=GRID!$B$3:$BI$3),0))*GRID!$B$65*(1-GRID!$B$69),0))</f>
        <v>#N/A</v>
      </c>
      <c r="T234" s="48" t="e" cm="1">
        <f t="array" ref="T234">IF($I$2="Путешествия с детьми",
INDEX(GRID!$B$17:$BI$27,MATCH(S$7,GRID!$A$17:$A$27,0),MATCH(1,($U$2=GRID!$B$1:$BI$1)*(КАЛЕНДАРЬ!$AD23=GRID!$B$3:$BI$3), 0))*GRID!$B$65,
ROUNDUP(INDEX(GRID!$B$17:$BI$27,MATCH(S$7,GRID!$A$17:$A$27,0),MATCH(1,($U$2=GRID!$B$1:$BI$1)*(КАЛЕНДАРЬ!$AD23=GRID!$B$3:$BI$3), 0))*GRID!$B$65*(1-GRID!$B$69),0))</f>
        <v>#N/A</v>
      </c>
      <c r="U234" s="47" cm="1">
        <f t="array" ref="U234">IF($I$2="Путешествия с детьми",
INDEX(GRID!$B$4:$BI$14,MATCH(U$7,GRID!$A$4:$A$14,0),MATCH(1,($U$2=GRID!$B$1:$BI$1)*(КАЛЕНДАРЬ!$AD23=GRID!$B$3:$BI$3), 0))*GRID!$B$65,
ROUNDUP(INDEX(GRID!$B$4:$BI$14,MATCH(U$7,GRID!$A$4:$A$14,0),MATCH(1,($U$2=GRID!$B$1:$BI$1)*(КАЛЕНДАРЬ!$AD23=GRID!$B$3:$BI$3),0))*GRID!$B$65*(1-GRID!$B$69),0))</f>
        <v>49880</v>
      </c>
      <c r="V234" s="48" cm="1">
        <f t="array" ref="V234">IF($I$2="Путешествия с детьми",
INDEX(GRID!$B$17:$BI$27,MATCH(U$7,GRID!$A$17:$A$27,0),MATCH(1,($U$2=GRID!$B$1:$BI$1)*(КАЛЕНДАРЬ!$AD23=GRID!$B$3:$BI$3), 0))*GRID!$B$65,
ROUNDUP(INDEX(GRID!$B$17:$BI$27,MATCH(U$7,GRID!$A$17:$A$27,0),MATCH(1,($U$2=GRID!$B$1:$BI$1)*(КАЛЕНДАРЬ!$AD23=GRID!$B$3:$BI$3), 0))*GRID!$B$65*(1-GRID!$B$69),0))</f>
        <v>52030</v>
      </c>
      <c r="W234" s="47" cm="1">
        <f t="array" ref="W234">IF($I$2="Путешествия с детьми",
INDEX(GRID!$B$4:$BI$14,MATCH(W$7,GRID!$A$4:$A$14,0),MATCH(1,($U$2=GRID!$B$1:$BI$1)*(КАЛЕНДАРЬ!$AD23=GRID!$B$3:$BI$3), 0))*GRID!$B$65,
ROUNDUP(INDEX(GRID!$B$4:$BI$14,MATCH(W$7,GRID!$A$4:$A$14,0),MATCH(1,($U$2=GRID!$B$1:$BI$1)*(КАЛЕНДАРЬ!$AD23=GRID!$B$3:$BI$3),0))*GRID!$B$65*(1-GRID!$B$69),0))</f>
        <v>199520</v>
      </c>
      <c r="X234" s="48" cm="1">
        <f t="array" ref="X234">IF($I$2="Путешествия с детьми",
INDEX(GRID!$B$17:$BI$27,MATCH(W$7,GRID!$A$17:$A$27,0),MATCH(1,($U$2=GRID!$B$1:$BI$1)*(КАЛЕНДАРЬ!$AD23=GRID!$B$3:$BI$3), 0))*GRID!$B$65,
ROUNDUP(INDEX(GRID!$B$17:$BI$27,MATCH(W$7,GRID!$A$17:$A$27,0),MATCH(1,($U$2=GRID!$B$1:$BI$1)*(КАЛЕНДАРЬ!$AD23=GRID!$B$3:$BI$3), 0))*GRID!$B$65*(1-GRID!$B$69),0))</f>
        <v>201670</v>
      </c>
    </row>
    <row r="235" spans="1:24" hidden="1" x14ac:dyDescent="0.2">
      <c r="A235" s="117" t="s">
        <v>44</v>
      </c>
      <c r="B235" s="117">
        <v>21</v>
      </c>
      <c r="C235" s="138" cm="1">
        <f t="array" ref="C235">IF($I$2="Путешествия с детьми",
INDEX(GRID!$B$4:$BI$14,MATCH(C$7,GRID!$A$4:$A$14,0),MATCH(1,($U$2=GRID!$B$1:$BI$1)*(КАЛЕНДАРЬ!$AD24=GRID!$B$3:$BI$3), 0))*GRID!$B$65,
ROUNDUP(INDEX(GRID!$B$4:$BI$14,MATCH(C$7,GRID!$A$4:$A$14,0),MATCH(1,($U$2=GRID!$B$1:$BI$1)*(КАЛЕНДАРЬ!$AD24=GRID!$B$3:$BI$3),0))*GRID!$B$65*(1-GRID!$B$69),0))</f>
        <v>16340</v>
      </c>
      <c r="D235" s="48" cm="1">
        <f t="array" ref="D235">IF($I$2="Путешествия с детьми",
INDEX(GRID!$B$17:$BI$27,MATCH(C$7,GRID!$A$17:$A$27,0),MATCH(1,($U$2=GRID!$B$1:$BI$1)*(КАЛЕНДАРЬ!$AD24=GRID!$B$3:$BI$3), 0))*GRID!$B$65,
ROUNDUP(INDEX(GRID!$B$17:$BI$27,MATCH(C$7,GRID!$A$17:$A$27,0),MATCH(1,($U$2=GRID!$B$1:$BI$1)*(КАЛЕНДАРЬ!$AD24=GRID!$B$3:$BI$3), 0))*GRID!$B$65*(1-GRID!$B$69),0))</f>
        <v>18490</v>
      </c>
      <c r="E235" s="47" cm="1">
        <f t="array" ref="E235">IF($I$2="Путешествия с детьми",
INDEX(GRID!$B$4:$BI$14,MATCH(E$7,GRID!$A$4:$A$14,0),MATCH(1,($U$2=GRID!$B$1:$BI$1)*(КАЛЕНДАРЬ!$AD24=GRID!$B$3:$BI$3), 0))*GRID!$B$65,
ROUNDUP(INDEX(GRID!$B$4:$BI$14,MATCH(E$7,GRID!$A$4:$A$14,0),MATCH(1,($U$2=GRID!$B$1:$BI$1)*(КАЛЕНДАРЬ!$AD24=GRID!$B$3:$BI$3),0))*GRID!$B$65*(1-GRID!$B$69),0))</f>
        <v>17974</v>
      </c>
      <c r="F235" s="48" cm="1">
        <f t="array" ref="F235">IF($I$2="Путешествия с детьми",
INDEX(GRID!$B$17:$BI$27,MATCH(E$7,GRID!$A$17:$A$27,0),MATCH(1,($U$2=GRID!$B$1:$BI$1)*(КАЛЕНДАРЬ!$AD24=GRID!$B$3:$BI$3), 0))*GRID!$B$65,
ROUNDUP(INDEX(GRID!$B$17:$BI$27,MATCH(E$7,GRID!$A$17:$A$27,0),MATCH(1,($U$2=GRID!$B$1:$BI$1)*(КАЛЕНДАРЬ!$AD24=GRID!$B$3:$BI$3), 0))*GRID!$B$65*(1-GRID!$B$69),0))</f>
        <v>20124</v>
      </c>
      <c r="G235" s="47" t="e" cm="1">
        <f t="array" ref="G235">IF($I$2="Путешествия с детьми",
INDEX(GRID!$B$4:$BI$14,MATCH(G$7,GRID!$A$4:$A$14,0),MATCH(1,($U$2=GRID!$B$1:$BI$1)*(КАЛЕНДАРЬ!$AD24=GRID!$B$3:$BI$3), 0))*GRID!$B$65,
ROUNDUP(INDEX(GRID!$B$4:$BI$14,MATCH(G$7,GRID!$A$4:$A$14,0),MATCH(1,($U$2=GRID!$B$1:$BI$1)*(КАЛЕНДАРЬ!$AD24=GRID!$B$3:$BI$3),0))*GRID!$B$65*(1-GRID!$B$69),0))</f>
        <v>#N/A</v>
      </c>
      <c r="H235" s="48" t="e" cm="1">
        <f t="array" ref="H235">IF($I$2="Путешествия с детьми",
INDEX(GRID!$B$17:$BI$27,MATCH(G$7,GRID!$A$17:$A$27,0),MATCH(1,($U$2=GRID!$B$1:$BI$1)*(КАЛЕНДАРЬ!$AD24=GRID!$B$3:$BI$3), 0))*GRID!$B$65,
ROUNDUP(INDEX(GRID!$B$17:$BI$27,MATCH(G$7,GRID!$A$17:$A$27,0),MATCH(1,($U$2=GRID!$B$1:$BI$1)*(КАЛЕНДАРЬ!$AD24=GRID!$B$3:$BI$3), 0))*GRID!$B$65*(1-GRID!$B$69),0))</f>
        <v>#N/A</v>
      </c>
      <c r="I235" s="47" t="e" cm="1">
        <f t="array" ref="I235">IF($I$2="Путешествия с детьми",
INDEX(GRID!$B$4:$BI$14,MATCH(I$7,GRID!$A$4:$A$14,0),MATCH(1,($U$2=GRID!$B$1:$BI$1)*(КАЛЕНДАРЬ!$AD24=GRID!$B$3:$BI$3), 0))*GRID!$B$65,
ROUNDUP(INDEX(GRID!$B$4:$BI$14,MATCH(I$7,GRID!$A$4:$A$14,0),MATCH(1,($U$2=GRID!$B$1:$BI$1)*(КАЛЕНДАРЬ!$AD24=GRID!$B$3:$BI$3),0))*GRID!$B$65*(1-GRID!$B$69),0))</f>
        <v>#N/A</v>
      </c>
      <c r="J235" s="48" t="e" cm="1">
        <f t="array" ref="J235">IF($I$2="Путешествия с детьми",
INDEX(GRID!$B$17:$BI$27,MATCH(I$7,GRID!$A$17:$A$27,0),MATCH(1,($U$2=GRID!$B$1:$BI$1)*(КАЛЕНДАРЬ!$AD24=GRID!$B$3:$BI$3), 0))*GRID!$B$65,
ROUNDUP(INDEX(GRID!$B$17:$BI$27,MATCH(I$7,GRID!$A$17:$A$27,0),MATCH(1,($U$2=GRID!$B$1:$BI$1)*(КАЛЕНДАРЬ!$AD24=GRID!$B$3:$BI$3), 0))*GRID!$B$65*(1-GRID!$B$69),0))</f>
        <v>#N/A</v>
      </c>
      <c r="K235" s="47" cm="1">
        <f t="array" ref="K235">IF($I$2="Путешествия с детьми",
INDEX(GRID!$B$4:$BI$14,MATCH(K$7,GRID!$A$4:$A$14,0),MATCH(1,($U$2=GRID!$B$1:$BI$1)*(КАЛЕНДАРЬ!$AD24=GRID!$B$3:$BI$3), 0))*GRID!$B$65,
ROUNDUP(INDEX(GRID!$B$4:$BI$14,MATCH(K$7,GRID!$A$4:$A$14,0),MATCH(1,($U$2=GRID!$B$1:$BI$1)*(КАЛЕНДАРЬ!$AD24=GRID!$B$3:$BI$3),0))*GRID!$B$65*(1-GRID!$B$69),0))</f>
        <v>23736</v>
      </c>
      <c r="L235" s="48" cm="1">
        <f t="array" ref="L235">IF($I$2="Путешествия с детьми",
INDEX(GRID!$B$17:$BI$27,MATCH(K$7,GRID!$A$17:$A$27,0),MATCH(1,($U$2=GRID!$B$1:$BI$1)*(КАЛЕНДАРЬ!$AD24=GRID!$B$3:$BI$3), 0))*GRID!$B$65,
ROUNDUP(INDEX(GRID!$B$17:$BI$27,MATCH(K$7,GRID!$A$17:$A$27,0),MATCH(1,($U$2=GRID!$B$1:$BI$1)*(КАЛЕНДАРЬ!$AD24=GRID!$B$3:$BI$3), 0))*GRID!$B$65*(1-GRID!$B$69),0))</f>
        <v>25886</v>
      </c>
      <c r="M235" s="47" cm="1">
        <f t="array" ref="M235">IF($I$2="Путешествия с детьми",
INDEX(GRID!$B$4:$BI$14,MATCH(M$7,GRID!$A$4:$A$14,0),MATCH(1,($U$2=GRID!$B$1:$BI$1)*(КАЛЕНДАРЬ!$AD24=GRID!$B$3:$BI$3), 0))*GRID!$B$65,
ROUNDUP(INDEX(GRID!$B$4:$BI$14,MATCH(M$7,GRID!$A$4:$A$14,0),MATCH(1,($U$2=GRID!$B$1:$BI$1)*(КАЛЕНДАРЬ!$AD24=GRID!$B$3:$BI$3),0))*GRID!$B$65*(1-GRID!$B$69),0))</f>
        <v>26058</v>
      </c>
      <c r="N235" s="48" cm="1">
        <f t="array" ref="N235">IF($I$2="Путешествия с детьми",
INDEX(GRID!$B$17:$BI$27,MATCH(M$7,GRID!$A$17:$A$27,0),MATCH(1,($U$2=GRID!$B$1:$BI$1)*(КАЛЕНДАРЬ!$AD24=GRID!$B$3:$BI$3), 0))*GRID!$B$65,
ROUNDUP(INDEX(GRID!$B$17:$BI$27,MATCH(M$7,GRID!$A$17:$A$27,0),MATCH(1,($U$2=GRID!$B$1:$BI$1)*(КАЛЕНДАРЬ!$AD24=GRID!$B$3:$BI$3), 0))*GRID!$B$65*(1-GRID!$B$69),0))</f>
        <v>28208</v>
      </c>
      <c r="O235" s="47" cm="1">
        <f t="array" ref="O235">IF($I$2="Путешествия с детьми",
INDEX(GRID!$B$4:$BI$14,MATCH(O$7,GRID!$A$4:$A$14,0),MATCH(1,($U$2=GRID!$B$1:$BI$1)*(КАЛЕНДАРЬ!$AD24=GRID!$B$3:$BI$3), 0))*GRID!$B$65,
ROUNDUP(INDEX(GRID!$B$4:$BI$14,MATCH(O$7,GRID!$A$4:$A$14,0),MATCH(1,($U$2=GRID!$B$1:$BI$1)*(КАЛЕНДАРЬ!$AD24=GRID!$B$3:$BI$3),0))*GRID!$B$65*(1-GRID!$B$69),0))</f>
        <v>32078</v>
      </c>
      <c r="P235" s="48" cm="1">
        <f t="array" ref="P235">IF($I$2="Путешествия с детьми",
INDEX(GRID!$B$17:$BI$27,MATCH(O$7,GRID!$A$17:$A$27,0),MATCH(1,($U$2=GRID!$B$1:$BI$1)*(КАЛЕНДАРЬ!$AD24=GRID!$B$3:$BI$3), 0))*GRID!$B$65,
ROUNDUP(INDEX(GRID!$B$17:$BI$27,MATCH(O$7,GRID!$A$17:$A$27,0),MATCH(1,($U$2=GRID!$B$1:$BI$1)*(КАЛЕНДАРЬ!$AD24=GRID!$B$3:$BI$3), 0))*GRID!$B$65*(1-GRID!$B$69),0))</f>
        <v>34228</v>
      </c>
      <c r="Q235" s="47" t="e" cm="1">
        <f t="array" ref="Q235">IF($I$2="Путешествия с детьми",
INDEX(GRID!$B$4:$BI$14,MATCH(Q$7,GRID!$A$4:$A$14,0),MATCH(1,($U$2=GRID!$B$1:$BI$1)*(КАЛЕНДАРЬ!$AD24=GRID!$B$3:$BI$3), 0))*GRID!$B$65,
ROUNDUP(INDEX(GRID!$B$4:$BI$14,MATCH(Q$7,GRID!$A$4:$A$14,0),MATCH(1,($U$2=GRID!$B$1:$BI$1)*(КАЛЕНДАРЬ!$AD24=GRID!$B$3:$BI$3),0))*GRID!$B$65*(1-GRID!$B$69),0))</f>
        <v>#N/A</v>
      </c>
      <c r="R235" s="48" t="e" cm="1">
        <f t="array" ref="R235">IF($I$2="Путешествия с детьми",
INDEX(GRID!$B$17:$BI$27,MATCH(Q$7,GRID!$A$17:$A$27,0),MATCH(1,($U$2=GRID!$B$1:$BI$1)*(КАЛЕНДАРЬ!$AD24=GRID!$B$3:$BI$3), 0))*GRID!$B$65,
ROUNDUP(INDEX(GRID!$B$17:$BI$27,MATCH(Q$7,GRID!$A$17:$A$27,0),MATCH(1,($U$2=GRID!$B$1:$BI$1)*(КАЛЕНДАРЬ!$AD24=GRID!$B$3:$BI$3), 0))*GRID!$B$65*(1-GRID!$B$69),0))</f>
        <v>#N/A</v>
      </c>
      <c r="S235" s="47" t="e" cm="1">
        <f t="array" ref="S235">IF($I$2="Путешествия с детьми",
INDEX(GRID!$B$4:$BI$14,MATCH(S$7,GRID!$A$4:$A$14,0),MATCH(1,($U$2=GRID!$B$1:$BI$1)*(КАЛЕНДАРЬ!$AD24=GRID!$B$3:$BI$3), 0))*GRID!$B$65,
ROUNDUP(INDEX(GRID!$B$4:$BI$14,MATCH(S$7,GRID!$A$4:$A$14,0),MATCH(1,($U$2=GRID!$B$1:$BI$1)*(КАЛЕНДАРЬ!$AD24=GRID!$B$3:$BI$3),0))*GRID!$B$65*(1-GRID!$B$69),0))</f>
        <v>#N/A</v>
      </c>
      <c r="T235" s="48" t="e" cm="1">
        <f t="array" ref="T235">IF($I$2="Путешествия с детьми",
INDEX(GRID!$B$17:$BI$27,MATCH(S$7,GRID!$A$17:$A$27,0),MATCH(1,($U$2=GRID!$B$1:$BI$1)*(КАЛЕНДАРЬ!$AD24=GRID!$B$3:$BI$3), 0))*GRID!$B$65,
ROUNDUP(INDEX(GRID!$B$17:$BI$27,MATCH(S$7,GRID!$A$17:$A$27,0),MATCH(1,($U$2=GRID!$B$1:$BI$1)*(КАЛЕНДАРЬ!$AD24=GRID!$B$3:$BI$3), 0))*GRID!$B$65*(1-GRID!$B$69),0))</f>
        <v>#N/A</v>
      </c>
      <c r="U235" s="47" cm="1">
        <f t="array" ref="U235">IF($I$2="Путешествия с детьми",
INDEX(GRID!$B$4:$BI$14,MATCH(U$7,GRID!$A$4:$A$14,0),MATCH(1,($U$2=GRID!$B$1:$BI$1)*(КАЛЕНДАРЬ!$AD24=GRID!$B$3:$BI$3), 0))*GRID!$B$65,
ROUNDUP(INDEX(GRID!$B$4:$BI$14,MATCH(U$7,GRID!$A$4:$A$14,0),MATCH(1,($U$2=GRID!$B$1:$BI$1)*(КАЛЕНДАРЬ!$AD24=GRID!$B$3:$BI$3),0))*GRID!$B$65*(1-GRID!$B$69),0))</f>
        <v>49880</v>
      </c>
      <c r="V235" s="48" cm="1">
        <f t="array" ref="V235">IF($I$2="Путешествия с детьми",
INDEX(GRID!$B$17:$BI$27,MATCH(U$7,GRID!$A$17:$A$27,0),MATCH(1,($U$2=GRID!$B$1:$BI$1)*(КАЛЕНДАРЬ!$AD24=GRID!$B$3:$BI$3), 0))*GRID!$B$65,
ROUNDUP(INDEX(GRID!$B$17:$BI$27,MATCH(U$7,GRID!$A$17:$A$27,0),MATCH(1,($U$2=GRID!$B$1:$BI$1)*(КАЛЕНДАРЬ!$AD24=GRID!$B$3:$BI$3), 0))*GRID!$B$65*(1-GRID!$B$69),0))</f>
        <v>52030</v>
      </c>
      <c r="W235" s="47" cm="1">
        <f t="array" ref="W235">IF($I$2="Путешествия с детьми",
INDEX(GRID!$B$4:$BI$14,MATCH(W$7,GRID!$A$4:$A$14,0),MATCH(1,($U$2=GRID!$B$1:$BI$1)*(КАЛЕНДАРЬ!$AD24=GRID!$B$3:$BI$3), 0))*GRID!$B$65,
ROUNDUP(INDEX(GRID!$B$4:$BI$14,MATCH(W$7,GRID!$A$4:$A$14,0),MATCH(1,($U$2=GRID!$B$1:$BI$1)*(КАЛЕНДАРЬ!$AD24=GRID!$B$3:$BI$3),0))*GRID!$B$65*(1-GRID!$B$69),0))</f>
        <v>199520</v>
      </c>
      <c r="X235" s="48" cm="1">
        <f t="array" ref="X235">IF($I$2="Путешествия с детьми",
INDEX(GRID!$B$17:$BI$27,MATCH(W$7,GRID!$A$17:$A$27,0),MATCH(1,($U$2=GRID!$B$1:$BI$1)*(КАЛЕНДАРЬ!$AD24=GRID!$B$3:$BI$3), 0))*GRID!$B$65,
ROUNDUP(INDEX(GRID!$B$17:$BI$27,MATCH(W$7,GRID!$A$17:$A$27,0),MATCH(1,($U$2=GRID!$B$1:$BI$1)*(КАЛЕНДАРЬ!$AD24=GRID!$B$3:$BI$3), 0))*GRID!$B$65*(1-GRID!$B$69),0))</f>
        <v>201670</v>
      </c>
    </row>
    <row r="236" spans="1:24" hidden="1" x14ac:dyDescent="0.2">
      <c r="A236" s="117" t="s">
        <v>45</v>
      </c>
      <c r="B236" s="117">
        <v>22</v>
      </c>
      <c r="C236" s="138" cm="1">
        <f t="array" ref="C236">IF($I$2="Путешествия с детьми",
INDEX(GRID!$B$4:$BI$14,MATCH(C$7,GRID!$A$4:$A$14,0),MATCH(1,($U$2=GRID!$B$1:$BI$1)*(КАЛЕНДАРЬ!$AD25=GRID!$B$3:$BI$3), 0))*GRID!$B$65,
ROUNDUP(INDEX(GRID!$B$4:$BI$14,MATCH(C$7,GRID!$A$4:$A$14,0),MATCH(1,($U$2=GRID!$B$1:$BI$1)*(КАЛЕНДАРЬ!$AD25=GRID!$B$3:$BI$3),0))*GRID!$B$65*(1-GRID!$B$69),0))</f>
        <v>16340</v>
      </c>
      <c r="D236" s="48" cm="1">
        <f t="array" ref="D236">IF($I$2="Путешествия с детьми",
INDEX(GRID!$B$17:$BI$27,MATCH(C$7,GRID!$A$17:$A$27,0),MATCH(1,($U$2=GRID!$B$1:$BI$1)*(КАЛЕНДАРЬ!$AD25=GRID!$B$3:$BI$3), 0))*GRID!$B$65,
ROUNDUP(INDEX(GRID!$B$17:$BI$27,MATCH(C$7,GRID!$A$17:$A$27,0),MATCH(1,($U$2=GRID!$B$1:$BI$1)*(КАЛЕНДАРЬ!$AD25=GRID!$B$3:$BI$3), 0))*GRID!$B$65*(1-GRID!$B$69),0))</f>
        <v>18490</v>
      </c>
      <c r="E236" s="47" cm="1">
        <f t="array" ref="E236">IF($I$2="Путешествия с детьми",
INDEX(GRID!$B$4:$BI$14,MATCH(E$7,GRID!$A$4:$A$14,0),MATCH(1,($U$2=GRID!$B$1:$BI$1)*(КАЛЕНДАРЬ!$AD25=GRID!$B$3:$BI$3), 0))*GRID!$B$65,
ROUNDUP(INDEX(GRID!$B$4:$BI$14,MATCH(E$7,GRID!$A$4:$A$14,0),MATCH(1,($U$2=GRID!$B$1:$BI$1)*(КАЛЕНДАРЬ!$AD25=GRID!$B$3:$BI$3),0))*GRID!$B$65*(1-GRID!$B$69),0))</f>
        <v>17974</v>
      </c>
      <c r="F236" s="48" cm="1">
        <f t="array" ref="F236">IF($I$2="Путешествия с детьми",
INDEX(GRID!$B$17:$BI$27,MATCH(E$7,GRID!$A$17:$A$27,0),MATCH(1,($U$2=GRID!$B$1:$BI$1)*(КАЛЕНДАРЬ!$AD25=GRID!$B$3:$BI$3), 0))*GRID!$B$65,
ROUNDUP(INDEX(GRID!$B$17:$BI$27,MATCH(E$7,GRID!$A$17:$A$27,0),MATCH(1,($U$2=GRID!$B$1:$BI$1)*(КАЛЕНДАРЬ!$AD25=GRID!$B$3:$BI$3), 0))*GRID!$B$65*(1-GRID!$B$69),0))</f>
        <v>20124</v>
      </c>
      <c r="G236" s="47" t="e" cm="1">
        <f t="array" ref="G236">IF($I$2="Путешествия с детьми",
INDEX(GRID!$B$4:$BI$14,MATCH(G$7,GRID!$A$4:$A$14,0),MATCH(1,($U$2=GRID!$B$1:$BI$1)*(КАЛЕНДАРЬ!$AD25=GRID!$B$3:$BI$3), 0))*GRID!$B$65,
ROUNDUP(INDEX(GRID!$B$4:$BI$14,MATCH(G$7,GRID!$A$4:$A$14,0),MATCH(1,($U$2=GRID!$B$1:$BI$1)*(КАЛЕНДАРЬ!$AD25=GRID!$B$3:$BI$3),0))*GRID!$B$65*(1-GRID!$B$69),0))</f>
        <v>#N/A</v>
      </c>
      <c r="H236" s="48" t="e" cm="1">
        <f t="array" ref="H236">IF($I$2="Путешествия с детьми",
INDEX(GRID!$B$17:$BI$27,MATCH(G$7,GRID!$A$17:$A$27,0),MATCH(1,($U$2=GRID!$B$1:$BI$1)*(КАЛЕНДАРЬ!$AD25=GRID!$B$3:$BI$3), 0))*GRID!$B$65,
ROUNDUP(INDEX(GRID!$B$17:$BI$27,MATCH(G$7,GRID!$A$17:$A$27,0),MATCH(1,($U$2=GRID!$B$1:$BI$1)*(КАЛЕНДАРЬ!$AD25=GRID!$B$3:$BI$3), 0))*GRID!$B$65*(1-GRID!$B$69),0))</f>
        <v>#N/A</v>
      </c>
      <c r="I236" s="47" t="e" cm="1">
        <f t="array" ref="I236">IF($I$2="Путешествия с детьми",
INDEX(GRID!$B$4:$BI$14,MATCH(I$7,GRID!$A$4:$A$14,0),MATCH(1,($U$2=GRID!$B$1:$BI$1)*(КАЛЕНДАРЬ!$AD25=GRID!$B$3:$BI$3), 0))*GRID!$B$65,
ROUNDUP(INDEX(GRID!$B$4:$BI$14,MATCH(I$7,GRID!$A$4:$A$14,0),MATCH(1,($U$2=GRID!$B$1:$BI$1)*(КАЛЕНДАРЬ!$AD25=GRID!$B$3:$BI$3),0))*GRID!$B$65*(1-GRID!$B$69),0))</f>
        <v>#N/A</v>
      </c>
      <c r="J236" s="48" t="e" cm="1">
        <f t="array" ref="J236">IF($I$2="Путешествия с детьми",
INDEX(GRID!$B$17:$BI$27,MATCH(I$7,GRID!$A$17:$A$27,0),MATCH(1,($U$2=GRID!$B$1:$BI$1)*(КАЛЕНДАРЬ!$AD25=GRID!$B$3:$BI$3), 0))*GRID!$B$65,
ROUNDUP(INDEX(GRID!$B$17:$BI$27,MATCH(I$7,GRID!$A$17:$A$27,0),MATCH(1,($U$2=GRID!$B$1:$BI$1)*(КАЛЕНДАРЬ!$AD25=GRID!$B$3:$BI$3), 0))*GRID!$B$65*(1-GRID!$B$69),0))</f>
        <v>#N/A</v>
      </c>
      <c r="K236" s="47" cm="1">
        <f t="array" ref="K236">IF($I$2="Путешествия с детьми",
INDEX(GRID!$B$4:$BI$14,MATCH(K$7,GRID!$A$4:$A$14,0),MATCH(1,($U$2=GRID!$B$1:$BI$1)*(КАЛЕНДАРЬ!$AD25=GRID!$B$3:$BI$3), 0))*GRID!$B$65,
ROUNDUP(INDEX(GRID!$B$4:$BI$14,MATCH(K$7,GRID!$A$4:$A$14,0),MATCH(1,($U$2=GRID!$B$1:$BI$1)*(КАЛЕНДАРЬ!$AD25=GRID!$B$3:$BI$3),0))*GRID!$B$65*(1-GRID!$B$69),0))</f>
        <v>23736</v>
      </c>
      <c r="L236" s="48" cm="1">
        <f t="array" ref="L236">IF($I$2="Путешествия с детьми",
INDEX(GRID!$B$17:$BI$27,MATCH(K$7,GRID!$A$17:$A$27,0),MATCH(1,($U$2=GRID!$B$1:$BI$1)*(КАЛЕНДАРЬ!$AD25=GRID!$B$3:$BI$3), 0))*GRID!$B$65,
ROUNDUP(INDEX(GRID!$B$17:$BI$27,MATCH(K$7,GRID!$A$17:$A$27,0),MATCH(1,($U$2=GRID!$B$1:$BI$1)*(КАЛЕНДАРЬ!$AD25=GRID!$B$3:$BI$3), 0))*GRID!$B$65*(1-GRID!$B$69),0))</f>
        <v>25886</v>
      </c>
      <c r="M236" s="47" cm="1">
        <f t="array" ref="M236">IF($I$2="Путешествия с детьми",
INDEX(GRID!$B$4:$BI$14,MATCH(M$7,GRID!$A$4:$A$14,0),MATCH(1,($U$2=GRID!$B$1:$BI$1)*(КАЛЕНДАРЬ!$AD25=GRID!$B$3:$BI$3), 0))*GRID!$B$65,
ROUNDUP(INDEX(GRID!$B$4:$BI$14,MATCH(M$7,GRID!$A$4:$A$14,0),MATCH(1,($U$2=GRID!$B$1:$BI$1)*(КАЛЕНДАРЬ!$AD25=GRID!$B$3:$BI$3),0))*GRID!$B$65*(1-GRID!$B$69),0))</f>
        <v>26058</v>
      </c>
      <c r="N236" s="48" cm="1">
        <f t="array" ref="N236">IF($I$2="Путешествия с детьми",
INDEX(GRID!$B$17:$BI$27,MATCH(M$7,GRID!$A$17:$A$27,0),MATCH(1,($U$2=GRID!$B$1:$BI$1)*(КАЛЕНДАРЬ!$AD25=GRID!$B$3:$BI$3), 0))*GRID!$B$65,
ROUNDUP(INDEX(GRID!$B$17:$BI$27,MATCH(M$7,GRID!$A$17:$A$27,0),MATCH(1,($U$2=GRID!$B$1:$BI$1)*(КАЛЕНДАРЬ!$AD25=GRID!$B$3:$BI$3), 0))*GRID!$B$65*(1-GRID!$B$69),0))</f>
        <v>28208</v>
      </c>
      <c r="O236" s="47" cm="1">
        <f t="array" ref="O236">IF($I$2="Путешествия с детьми",
INDEX(GRID!$B$4:$BI$14,MATCH(O$7,GRID!$A$4:$A$14,0),MATCH(1,($U$2=GRID!$B$1:$BI$1)*(КАЛЕНДАРЬ!$AD25=GRID!$B$3:$BI$3), 0))*GRID!$B$65,
ROUNDUP(INDEX(GRID!$B$4:$BI$14,MATCH(O$7,GRID!$A$4:$A$14,0),MATCH(1,($U$2=GRID!$B$1:$BI$1)*(КАЛЕНДАРЬ!$AD25=GRID!$B$3:$BI$3),0))*GRID!$B$65*(1-GRID!$B$69),0))</f>
        <v>32078</v>
      </c>
      <c r="P236" s="48" cm="1">
        <f t="array" ref="P236">IF($I$2="Путешествия с детьми",
INDEX(GRID!$B$17:$BI$27,MATCH(O$7,GRID!$A$17:$A$27,0),MATCH(1,($U$2=GRID!$B$1:$BI$1)*(КАЛЕНДАРЬ!$AD25=GRID!$B$3:$BI$3), 0))*GRID!$B$65,
ROUNDUP(INDEX(GRID!$B$17:$BI$27,MATCH(O$7,GRID!$A$17:$A$27,0),MATCH(1,($U$2=GRID!$B$1:$BI$1)*(КАЛЕНДАРЬ!$AD25=GRID!$B$3:$BI$3), 0))*GRID!$B$65*(1-GRID!$B$69),0))</f>
        <v>34228</v>
      </c>
      <c r="Q236" s="47" t="e" cm="1">
        <f t="array" ref="Q236">IF($I$2="Путешествия с детьми",
INDEX(GRID!$B$4:$BI$14,MATCH(Q$7,GRID!$A$4:$A$14,0),MATCH(1,($U$2=GRID!$B$1:$BI$1)*(КАЛЕНДАРЬ!$AD25=GRID!$B$3:$BI$3), 0))*GRID!$B$65,
ROUNDUP(INDEX(GRID!$B$4:$BI$14,MATCH(Q$7,GRID!$A$4:$A$14,0),MATCH(1,($U$2=GRID!$B$1:$BI$1)*(КАЛЕНДАРЬ!$AD25=GRID!$B$3:$BI$3),0))*GRID!$B$65*(1-GRID!$B$69),0))</f>
        <v>#N/A</v>
      </c>
      <c r="R236" s="48" t="e" cm="1">
        <f t="array" ref="R236">IF($I$2="Путешествия с детьми",
INDEX(GRID!$B$17:$BI$27,MATCH(Q$7,GRID!$A$17:$A$27,0),MATCH(1,($U$2=GRID!$B$1:$BI$1)*(КАЛЕНДАРЬ!$AD25=GRID!$B$3:$BI$3), 0))*GRID!$B$65,
ROUNDUP(INDEX(GRID!$B$17:$BI$27,MATCH(Q$7,GRID!$A$17:$A$27,0),MATCH(1,($U$2=GRID!$B$1:$BI$1)*(КАЛЕНДАРЬ!$AD25=GRID!$B$3:$BI$3), 0))*GRID!$B$65*(1-GRID!$B$69),0))</f>
        <v>#N/A</v>
      </c>
      <c r="S236" s="47" t="e" cm="1">
        <f t="array" ref="S236">IF($I$2="Путешествия с детьми",
INDEX(GRID!$B$4:$BI$14,MATCH(S$7,GRID!$A$4:$A$14,0),MATCH(1,($U$2=GRID!$B$1:$BI$1)*(КАЛЕНДАРЬ!$AD25=GRID!$B$3:$BI$3), 0))*GRID!$B$65,
ROUNDUP(INDEX(GRID!$B$4:$BI$14,MATCH(S$7,GRID!$A$4:$A$14,0),MATCH(1,($U$2=GRID!$B$1:$BI$1)*(КАЛЕНДАРЬ!$AD25=GRID!$B$3:$BI$3),0))*GRID!$B$65*(1-GRID!$B$69),0))</f>
        <v>#N/A</v>
      </c>
      <c r="T236" s="48" t="e" cm="1">
        <f t="array" ref="T236">IF($I$2="Путешествия с детьми",
INDEX(GRID!$B$17:$BI$27,MATCH(S$7,GRID!$A$17:$A$27,0),MATCH(1,($U$2=GRID!$B$1:$BI$1)*(КАЛЕНДАРЬ!$AD25=GRID!$B$3:$BI$3), 0))*GRID!$B$65,
ROUNDUP(INDEX(GRID!$B$17:$BI$27,MATCH(S$7,GRID!$A$17:$A$27,0),MATCH(1,($U$2=GRID!$B$1:$BI$1)*(КАЛЕНДАРЬ!$AD25=GRID!$B$3:$BI$3), 0))*GRID!$B$65*(1-GRID!$B$69),0))</f>
        <v>#N/A</v>
      </c>
      <c r="U236" s="47" cm="1">
        <f t="array" ref="U236">IF($I$2="Путешествия с детьми",
INDEX(GRID!$B$4:$BI$14,MATCH(U$7,GRID!$A$4:$A$14,0),MATCH(1,($U$2=GRID!$B$1:$BI$1)*(КАЛЕНДАРЬ!$AD25=GRID!$B$3:$BI$3), 0))*GRID!$B$65,
ROUNDUP(INDEX(GRID!$B$4:$BI$14,MATCH(U$7,GRID!$A$4:$A$14,0),MATCH(1,($U$2=GRID!$B$1:$BI$1)*(КАЛЕНДАРЬ!$AD25=GRID!$B$3:$BI$3),0))*GRID!$B$65*(1-GRID!$B$69),0))</f>
        <v>49880</v>
      </c>
      <c r="V236" s="48" cm="1">
        <f t="array" ref="V236">IF($I$2="Путешествия с детьми",
INDEX(GRID!$B$17:$BI$27,MATCH(U$7,GRID!$A$17:$A$27,0),MATCH(1,($U$2=GRID!$B$1:$BI$1)*(КАЛЕНДАРЬ!$AD25=GRID!$B$3:$BI$3), 0))*GRID!$B$65,
ROUNDUP(INDEX(GRID!$B$17:$BI$27,MATCH(U$7,GRID!$A$17:$A$27,0),MATCH(1,($U$2=GRID!$B$1:$BI$1)*(КАЛЕНДАРЬ!$AD25=GRID!$B$3:$BI$3), 0))*GRID!$B$65*(1-GRID!$B$69),0))</f>
        <v>52030</v>
      </c>
      <c r="W236" s="47" cm="1">
        <f t="array" ref="W236">IF($I$2="Путешествия с детьми",
INDEX(GRID!$B$4:$BI$14,MATCH(W$7,GRID!$A$4:$A$14,0),MATCH(1,($U$2=GRID!$B$1:$BI$1)*(КАЛЕНДАРЬ!$AD25=GRID!$B$3:$BI$3), 0))*GRID!$B$65,
ROUNDUP(INDEX(GRID!$B$4:$BI$14,MATCH(W$7,GRID!$A$4:$A$14,0),MATCH(1,($U$2=GRID!$B$1:$BI$1)*(КАЛЕНДАРЬ!$AD25=GRID!$B$3:$BI$3),0))*GRID!$B$65*(1-GRID!$B$69),0))</f>
        <v>199520</v>
      </c>
      <c r="X236" s="48" cm="1">
        <f t="array" ref="X236">IF($I$2="Путешествия с детьми",
INDEX(GRID!$B$17:$BI$27,MATCH(W$7,GRID!$A$17:$A$27,0),MATCH(1,($U$2=GRID!$B$1:$BI$1)*(КАЛЕНДАРЬ!$AD25=GRID!$B$3:$BI$3), 0))*GRID!$B$65,
ROUNDUP(INDEX(GRID!$B$17:$BI$27,MATCH(W$7,GRID!$A$17:$A$27,0),MATCH(1,($U$2=GRID!$B$1:$BI$1)*(КАЛЕНДАРЬ!$AD25=GRID!$B$3:$BI$3), 0))*GRID!$B$65*(1-GRID!$B$69),0))</f>
        <v>201670</v>
      </c>
    </row>
    <row r="237" spans="1:24" hidden="1" x14ac:dyDescent="0.2">
      <c r="A237" s="117" t="s">
        <v>46</v>
      </c>
      <c r="B237" s="117">
        <v>23</v>
      </c>
      <c r="C237" s="138" cm="1">
        <f t="array" ref="C237">IF($I$2="Путешествия с детьми",
INDEX(GRID!$B$4:$BI$14,MATCH(C$7,GRID!$A$4:$A$14,0),MATCH(1,($U$2=GRID!$B$1:$BI$1)*(КАЛЕНДАРЬ!$AD26=GRID!$B$3:$BI$3), 0))*GRID!$B$65,
ROUNDUP(INDEX(GRID!$B$4:$BI$14,MATCH(C$7,GRID!$A$4:$A$14,0),MATCH(1,($U$2=GRID!$B$1:$BI$1)*(КАЛЕНДАРЬ!$AD26=GRID!$B$3:$BI$3),0))*GRID!$B$65*(1-GRID!$B$69),0))</f>
        <v>16340</v>
      </c>
      <c r="D237" s="48" cm="1">
        <f t="array" ref="D237">IF($I$2="Путешествия с детьми",
INDEX(GRID!$B$17:$BI$27,MATCH(C$7,GRID!$A$17:$A$27,0),MATCH(1,($U$2=GRID!$B$1:$BI$1)*(КАЛЕНДАРЬ!$AD26=GRID!$B$3:$BI$3), 0))*GRID!$B$65,
ROUNDUP(INDEX(GRID!$B$17:$BI$27,MATCH(C$7,GRID!$A$17:$A$27,0),MATCH(1,($U$2=GRID!$B$1:$BI$1)*(КАЛЕНДАРЬ!$AD26=GRID!$B$3:$BI$3), 0))*GRID!$B$65*(1-GRID!$B$69),0))</f>
        <v>18490</v>
      </c>
      <c r="E237" s="47" cm="1">
        <f t="array" ref="E237">IF($I$2="Путешествия с детьми",
INDEX(GRID!$B$4:$BI$14,MATCH(E$7,GRID!$A$4:$A$14,0),MATCH(1,($U$2=GRID!$B$1:$BI$1)*(КАЛЕНДАРЬ!$AD26=GRID!$B$3:$BI$3), 0))*GRID!$B$65,
ROUNDUP(INDEX(GRID!$B$4:$BI$14,MATCH(E$7,GRID!$A$4:$A$14,0),MATCH(1,($U$2=GRID!$B$1:$BI$1)*(КАЛЕНДАРЬ!$AD26=GRID!$B$3:$BI$3),0))*GRID!$B$65*(1-GRID!$B$69),0))</f>
        <v>17974</v>
      </c>
      <c r="F237" s="48" cm="1">
        <f t="array" ref="F237">IF($I$2="Путешествия с детьми",
INDEX(GRID!$B$17:$BI$27,MATCH(E$7,GRID!$A$17:$A$27,0),MATCH(1,($U$2=GRID!$B$1:$BI$1)*(КАЛЕНДАРЬ!$AD26=GRID!$B$3:$BI$3), 0))*GRID!$B$65,
ROUNDUP(INDEX(GRID!$B$17:$BI$27,MATCH(E$7,GRID!$A$17:$A$27,0),MATCH(1,($U$2=GRID!$B$1:$BI$1)*(КАЛЕНДАРЬ!$AD26=GRID!$B$3:$BI$3), 0))*GRID!$B$65*(1-GRID!$B$69),0))</f>
        <v>20124</v>
      </c>
      <c r="G237" s="47" t="e" cm="1">
        <f t="array" ref="G237">IF($I$2="Путешествия с детьми",
INDEX(GRID!$B$4:$BI$14,MATCH(G$7,GRID!$A$4:$A$14,0),MATCH(1,($U$2=GRID!$B$1:$BI$1)*(КАЛЕНДАРЬ!$AD26=GRID!$B$3:$BI$3), 0))*GRID!$B$65,
ROUNDUP(INDEX(GRID!$B$4:$BI$14,MATCH(G$7,GRID!$A$4:$A$14,0),MATCH(1,($U$2=GRID!$B$1:$BI$1)*(КАЛЕНДАРЬ!$AD26=GRID!$B$3:$BI$3),0))*GRID!$B$65*(1-GRID!$B$69),0))</f>
        <v>#N/A</v>
      </c>
      <c r="H237" s="48" t="e" cm="1">
        <f t="array" ref="H237">IF($I$2="Путешествия с детьми",
INDEX(GRID!$B$17:$BI$27,MATCH(G$7,GRID!$A$17:$A$27,0),MATCH(1,($U$2=GRID!$B$1:$BI$1)*(КАЛЕНДАРЬ!$AD26=GRID!$B$3:$BI$3), 0))*GRID!$B$65,
ROUNDUP(INDEX(GRID!$B$17:$BI$27,MATCH(G$7,GRID!$A$17:$A$27,0),MATCH(1,($U$2=GRID!$B$1:$BI$1)*(КАЛЕНДАРЬ!$AD26=GRID!$B$3:$BI$3), 0))*GRID!$B$65*(1-GRID!$B$69),0))</f>
        <v>#N/A</v>
      </c>
      <c r="I237" s="47" t="e" cm="1">
        <f t="array" ref="I237">IF($I$2="Путешествия с детьми",
INDEX(GRID!$B$4:$BI$14,MATCH(I$7,GRID!$A$4:$A$14,0),MATCH(1,($U$2=GRID!$B$1:$BI$1)*(КАЛЕНДАРЬ!$AD26=GRID!$B$3:$BI$3), 0))*GRID!$B$65,
ROUNDUP(INDEX(GRID!$B$4:$BI$14,MATCH(I$7,GRID!$A$4:$A$14,0),MATCH(1,($U$2=GRID!$B$1:$BI$1)*(КАЛЕНДАРЬ!$AD26=GRID!$B$3:$BI$3),0))*GRID!$B$65*(1-GRID!$B$69),0))</f>
        <v>#N/A</v>
      </c>
      <c r="J237" s="48" t="e" cm="1">
        <f t="array" ref="J237">IF($I$2="Путешествия с детьми",
INDEX(GRID!$B$17:$BI$27,MATCH(I$7,GRID!$A$17:$A$27,0),MATCH(1,($U$2=GRID!$B$1:$BI$1)*(КАЛЕНДАРЬ!$AD26=GRID!$B$3:$BI$3), 0))*GRID!$B$65,
ROUNDUP(INDEX(GRID!$B$17:$BI$27,MATCH(I$7,GRID!$A$17:$A$27,0),MATCH(1,($U$2=GRID!$B$1:$BI$1)*(КАЛЕНДАРЬ!$AD26=GRID!$B$3:$BI$3), 0))*GRID!$B$65*(1-GRID!$B$69),0))</f>
        <v>#N/A</v>
      </c>
      <c r="K237" s="47" cm="1">
        <f t="array" ref="K237">IF($I$2="Путешествия с детьми",
INDEX(GRID!$B$4:$BI$14,MATCH(K$7,GRID!$A$4:$A$14,0),MATCH(1,($U$2=GRID!$B$1:$BI$1)*(КАЛЕНДАРЬ!$AD26=GRID!$B$3:$BI$3), 0))*GRID!$B$65,
ROUNDUP(INDEX(GRID!$B$4:$BI$14,MATCH(K$7,GRID!$A$4:$A$14,0),MATCH(1,($U$2=GRID!$B$1:$BI$1)*(КАЛЕНДАРЬ!$AD26=GRID!$B$3:$BI$3),0))*GRID!$B$65*(1-GRID!$B$69),0))</f>
        <v>23736</v>
      </c>
      <c r="L237" s="48" cm="1">
        <f t="array" ref="L237">IF($I$2="Путешествия с детьми",
INDEX(GRID!$B$17:$BI$27,MATCH(K$7,GRID!$A$17:$A$27,0),MATCH(1,($U$2=GRID!$B$1:$BI$1)*(КАЛЕНДАРЬ!$AD26=GRID!$B$3:$BI$3), 0))*GRID!$B$65,
ROUNDUP(INDEX(GRID!$B$17:$BI$27,MATCH(K$7,GRID!$A$17:$A$27,0),MATCH(1,($U$2=GRID!$B$1:$BI$1)*(КАЛЕНДАРЬ!$AD26=GRID!$B$3:$BI$3), 0))*GRID!$B$65*(1-GRID!$B$69),0))</f>
        <v>25886</v>
      </c>
      <c r="M237" s="47" cm="1">
        <f t="array" ref="M237">IF($I$2="Путешествия с детьми",
INDEX(GRID!$B$4:$BI$14,MATCH(M$7,GRID!$A$4:$A$14,0),MATCH(1,($U$2=GRID!$B$1:$BI$1)*(КАЛЕНДАРЬ!$AD26=GRID!$B$3:$BI$3), 0))*GRID!$B$65,
ROUNDUP(INDEX(GRID!$B$4:$BI$14,MATCH(M$7,GRID!$A$4:$A$14,0),MATCH(1,($U$2=GRID!$B$1:$BI$1)*(КАЛЕНДАРЬ!$AD26=GRID!$B$3:$BI$3),0))*GRID!$B$65*(1-GRID!$B$69),0))</f>
        <v>26058</v>
      </c>
      <c r="N237" s="48" cm="1">
        <f t="array" ref="N237">IF($I$2="Путешествия с детьми",
INDEX(GRID!$B$17:$BI$27,MATCH(M$7,GRID!$A$17:$A$27,0),MATCH(1,($U$2=GRID!$B$1:$BI$1)*(КАЛЕНДАРЬ!$AD26=GRID!$B$3:$BI$3), 0))*GRID!$B$65,
ROUNDUP(INDEX(GRID!$B$17:$BI$27,MATCH(M$7,GRID!$A$17:$A$27,0),MATCH(1,($U$2=GRID!$B$1:$BI$1)*(КАЛЕНДАРЬ!$AD26=GRID!$B$3:$BI$3), 0))*GRID!$B$65*(1-GRID!$B$69),0))</f>
        <v>28208</v>
      </c>
      <c r="O237" s="47" cm="1">
        <f t="array" ref="O237">IF($I$2="Путешествия с детьми",
INDEX(GRID!$B$4:$BI$14,MATCH(O$7,GRID!$A$4:$A$14,0),MATCH(1,($U$2=GRID!$B$1:$BI$1)*(КАЛЕНДАРЬ!$AD26=GRID!$B$3:$BI$3), 0))*GRID!$B$65,
ROUNDUP(INDEX(GRID!$B$4:$BI$14,MATCH(O$7,GRID!$A$4:$A$14,0),MATCH(1,($U$2=GRID!$B$1:$BI$1)*(КАЛЕНДАРЬ!$AD26=GRID!$B$3:$BI$3),0))*GRID!$B$65*(1-GRID!$B$69),0))</f>
        <v>32078</v>
      </c>
      <c r="P237" s="48" cm="1">
        <f t="array" ref="P237">IF($I$2="Путешествия с детьми",
INDEX(GRID!$B$17:$BI$27,MATCH(O$7,GRID!$A$17:$A$27,0),MATCH(1,($U$2=GRID!$B$1:$BI$1)*(КАЛЕНДАРЬ!$AD26=GRID!$B$3:$BI$3), 0))*GRID!$B$65,
ROUNDUP(INDEX(GRID!$B$17:$BI$27,MATCH(O$7,GRID!$A$17:$A$27,0),MATCH(1,($U$2=GRID!$B$1:$BI$1)*(КАЛЕНДАРЬ!$AD26=GRID!$B$3:$BI$3), 0))*GRID!$B$65*(1-GRID!$B$69),0))</f>
        <v>34228</v>
      </c>
      <c r="Q237" s="47" t="e" cm="1">
        <f t="array" ref="Q237">IF($I$2="Путешествия с детьми",
INDEX(GRID!$B$4:$BI$14,MATCH(Q$7,GRID!$A$4:$A$14,0),MATCH(1,($U$2=GRID!$B$1:$BI$1)*(КАЛЕНДАРЬ!$AD26=GRID!$B$3:$BI$3), 0))*GRID!$B$65,
ROUNDUP(INDEX(GRID!$B$4:$BI$14,MATCH(Q$7,GRID!$A$4:$A$14,0),MATCH(1,($U$2=GRID!$B$1:$BI$1)*(КАЛЕНДАРЬ!$AD26=GRID!$B$3:$BI$3),0))*GRID!$B$65*(1-GRID!$B$69),0))</f>
        <v>#N/A</v>
      </c>
      <c r="R237" s="48" t="e" cm="1">
        <f t="array" ref="R237">IF($I$2="Путешествия с детьми",
INDEX(GRID!$B$17:$BI$27,MATCH(Q$7,GRID!$A$17:$A$27,0),MATCH(1,($U$2=GRID!$B$1:$BI$1)*(КАЛЕНДАРЬ!$AD26=GRID!$B$3:$BI$3), 0))*GRID!$B$65,
ROUNDUP(INDEX(GRID!$B$17:$BI$27,MATCH(Q$7,GRID!$A$17:$A$27,0),MATCH(1,($U$2=GRID!$B$1:$BI$1)*(КАЛЕНДАРЬ!$AD26=GRID!$B$3:$BI$3), 0))*GRID!$B$65*(1-GRID!$B$69),0))</f>
        <v>#N/A</v>
      </c>
      <c r="S237" s="47" t="e" cm="1">
        <f t="array" ref="S237">IF($I$2="Путешествия с детьми",
INDEX(GRID!$B$4:$BI$14,MATCH(S$7,GRID!$A$4:$A$14,0),MATCH(1,($U$2=GRID!$B$1:$BI$1)*(КАЛЕНДАРЬ!$AD26=GRID!$B$3:$BI$3), 0))*GRID!$B$65,
ROUNDUP(INDEX(GRID!$B$4:$BI$14,MATCH(S$7,GRID!$A$4:$A$14,0),MATCH(1,($U$2=GRID!$B$1:$BI$1)*(КАЛЕНДАРЬ!$AD26=GRID!$B$3:$BI$3),0))*GRID!$B$65*(1-GRID!$B$69),0))</f>
        <v>#N/A</v>
      </c>
      <c r="T237" s="48" t="e" cm="1">
        <f t="array" ref="T237">IF($I$2="Путешествия с детьми",
INDEX(GRID!$B$17:$BI$27,MATCH(S$7,GRID!$A$17:$A$27,0),MATCH(1,($U$2=GRID!$B$1:$BI$1)*(КАЛЕНДАРЬ!$AD26=GRID!$B$3:$BI$3), 0))*GRID!$B$65,
ROUNDUP(INDEX(GRID!$B$17:$BI$27,MATCH(S$7,GRID!$A$17:$A$27,0),MATCH(1,($U$2=GRID!$B$1:$BI$1)*(КАЛЕНДАРЬ!$AD26=GRID!$B$3:$BI$3), 0))*GRID!$B$65*(1-GRID!$B$69),0))</f>
        <v>#N/A</v>
      </c>
      <c r="U237" s="47" cm="1">
        <f t="array" ref="U237">IF($I$2="Путешествия с детьми",
INDEX(GRID!$B$4:$BI$14,MATCH(U$7,GRID!$A$4:$A$14,0),MATCH(1,($U$2=GRID!$B$1:$BI$1)*(КАЛЕНДАРЬ!$AD26=GRID!$B$3:$BI$3), 0))*GRID!$B$65,
ROUNDUP(INDEX(GRID!$B$4:$BI$14,MATCH(U$7,GRID!$A$4:$A$14,0),MATCH(1,($U$2=GRID!$B$1:$BI$1)*(КАЛЕНДАРЬ!$AD26=GRID!$B$3:$BI$3),0))*GRID!$B$65*(1-GRID!$B$69),0))</f>
        <v>49880</v>
      </c>
      <c r="V237" s="48" cm="1">
        <f t="array" ref="V237">IF($I$2="Путешествия с детьми",
INDEX(GRID!$B$17:$BI$27,MATCH(U$7,GRID!$A$17:$A$27,0),MATCH(1,($U$2=GRID!$B$1:$BI$1)*(КАЛЕНДАРЬ!$AD26=GRID!$B$3:$BI$3), 0))*GRID!$B$65,
ROUNDUP(INDEX(GRID!$B$17:$BI$27,MATCH(U$7,GRID!$A$17:$A$27,0),MATCH(1,($U$2=GRID!$B$1:$BI$1)*(КАЛЕНДАРЬ!$AD26=GRID!$B$3:$BI$3), 0))*GRID!$B$65*(1-GRID!$B$69),0))</f>
        <v>52030</v>
      </c>
      <c r="W237" s="47" cm="1">
        <f t="array" ref="W237">IF($I$2="Путешествия с детьми",
INDEX(GRID!$B$4:$BI$14,MATCH(W$7,GRID!$A$4:$A$14,0),MATCH(1,($U$2=GRID!$B$1:$BI$1)*(КАЛЕНДАРЬ!$AD26=GRID!$B$3:$BI$3), 0))*GRID!$B$65,
ROUNDUP(INDEX(GRID!$B$4:$BI$14,MATCH(W$7,GRID!$A$4:$A$14,0),MATCH(1,($U$2=GRID!$B$1:$BI$1)*(КАЛЕНДАРЬ!$AD26=GRID!$B$3:$BI$3),0))*GRID!$B$65*(1-GRID!$B$69),0))</f>
        <v>199520</v>
      </c>
      <c r="X237" s="48" cm="1">
        <f t="array" ref="X237">IF($I$2="Путешествия с детьми",
INDEX(GRID!$B$17:$BI$27,MATCH(W$7,GRID!$A$17:$A$27,0),MATCH(1,($U$2=GRID!$B$1:$BI$1)*(КАЛЕНДАРЬ!$AD26=GRID!$B$3:$BI$3), 0))*GRID!$B$65,
ROUNDUP(INDEX(GRID!$B$17:$BI$27,MATCH(W$7,GRID!$A$17:$A$27,0),MATCH(1,($U$2=GRID!$B$1:$BI$1)*(КАЛЕНДАРЬ!$AD26=GRID!$B$3:$BI$3), 0))*GRID!$B$65*(1-GRID!$B$69),0))</f>
        <v>201670</v>
      </c>
    </row>
    <row r="238" spans="1:24" hidden="1" x14ac:dyDescent="0.2">
      <c r="A238" s="117" t="s">
        <v>47</v>
      </c>
      <c r="B238" s="117">
        <v>24</v>
      </c>
      <c r="C238" s="138" cm="1">
        <f t="array" ref="C238">IF($I$2="Путешествия с детьми",
INDEX(GRID!$B$4:$BI$14,MATCH(C$7,GRID!$A$4:$A$14,0),MATCH(1,($U$2=GRID!$B$1:$BI$1)*(КАЛЕНДАРЬ!$AD27=GRID!$B$3:$BI$3), 0))*GRID!$B$65,
ROUNDUP(INDEX(GRID!$B$4:$BI$14,MATCH(C$7,GRID!$A$4:$A$14,0),MATCH(1,($U$2=GRID!$B$1:$BI$1)*(КАЛЕНДАРЬ!$AD27=GRID!$B$3:$BI$3),0))*GRID!$B$65*(1-GRID!$B$69),0))</f>
        <v>17200</v>
      </c>
      <c r="D238" s="48" cm="1">
        <f t="array" ref="D238">IF($I$2="Путешествия с детьми",
INDEX(GRID!$B$17:$BI$27,MATCH(C$7,GRID!$A$17:$A$27,0),MATCH(1,($U$2=GRID!$B$1:$BI$1)*(КАЛЕНДАРЬ!$AD27=GRID!$B$3:$BI$3), 0))*GRID!$B$65,
ROUNDUP(INDEX(GRID!$B$17:$BI$27,MATCH(C$7,GRID!$A$17:$A$27,0),MATCH(1,($U$2=GRID!$B$1:$BI$1)*(КАЛЕНДАРЬ!$AD27=GRID!$B$3:$BI$3), 0))*GRID!$B$65*(1-GRID!$B$69),0))</f>
        <v>19350</v>
      </c>
      <c r="E238" s="47" cm="1">
        <f t="array" ref="E238">IF($I$2="Путешествия с детьми",
INDEX(GRID!$B$4:$BI$14,MATCH(E$7,GRID!$A$4:$A$14,0),MATCH(1,($U$2=GRID!$B$1:$BI$1)*(КАЛЕНДАРЬ!$AD27=GRID!$B$3:$BI$3), 0))*GRID!$B$65,
ROUNDUP(INDEX(GRID!$B$4:$BI$14,MATCH(E$7,GRID!$A$4:$A$14,0),MATCH(1,($U$2=GRID!$B$1:$BI$1)*(КАЛЕНДАРЬ!$AD27=GRID!$B$3:$BI$3),0))*GRID!$B$65*(1-GRID!$B$69),0))</f>
        <v>18920</v>
      </c>
      <c r="F238" s="48" cm="1">
        <f t="array" ref="F238">IF($I$2="Путешествия с детьми",
INDEX(GRID!$B$17:$BI$27,MATCH(E$7,GRID!$A$17:$A$27,0),MATCH(1,($U$2=GRID!$B$1:$BI$1)*(КАЛЕНДАРЬ!$AD27=GRID!$B$3:$BI$3), 0))*GRID!$B$65,
ROUNDUP(INDEX(GRID!$B$17:$BI$27,MATCH(E$7,GRID!$A$17:$A$27,0),MATCH(1,($U$2=GRID!$B$1:$BI$1)*(КАЛЕНДАРЬ!$AD27=GRID!$B$3:$BI$3), 0))*GRID!$B$65*(1-GRID!$B$69),0))</f>
        <v>21070</v>
      </c>
      <c r="G238" s="47" t="e" cm="1">
        <f t="array" ref="G238">IF($I$2="Путешествия с детьми",
INDEX(GRID!$B$4:$BI$14,MATCH(G$7,GRID!$A$4:$A$14,0),MATCH(1,($U$2=GRID!$B$1:$BI$1)*(КАЛЕНДАРЬ!$AD27=GRID!$B$3:$BI$3), 0))*GRID!$B$65,
ROUNDUP(INDEX(GRID!$B$4:$BI$14,MATCH(G$7,GRID!$A$4:$A$14,0),MATCH(1,($U$2=GRID!$B$1:$BI$1)*(КАЛЕНДАРЬ!$AD27=GRID!$B$3:$BI$3),0))*GRID!$B$65*(1-GRID!$B$69),0))</f>
        <v>#N/A</v>
      </c>
      <c r="H238" s="48" t="e" cm="1">
        <f t="array" ref="H238">IF($I$2="Путешествия с детьми",
INDEX(GRID!$B$17:$BI$27,MATCH(G$7,GRID!$A$17:$A$27,0),MATCH(1,($U$2=GRID!$B$1:$BI$1)*(КАЛЕНДАРЬ!$AD27=GRID!$B$3:$BI$3), 0))*GRID!$B$65,
ROUNDUP(INDEX(GRID!$B$17:$BI$27,MATCH(G$7,GRID!$A$17:$A$27,0),MATCH(1,($U$2=GRID!$B$1:$BI$1)*(КАЛЕНДАРЬ!$AD27=GRID!$B$3:$BI$3), 0))*GRID!$B$65*(1-GRID!$B$69),0))</f>
        <v>#N/A</v>
      </c>
      <c r="I238" s="47" t="e" cm="1">
        <f t="array" ref="I238">IF($I$2="Путешествия с детьми",
INDEX(GRID!$B$4:$BI$14,MATCH(I$7,GRID!$A$4:$A$14,0),MATCH(1,($U$2=GRID!$B$1:$BI$1)*(КАЛЕНДАРЬ!$AD27=GRID!$B$3:$BI$3), 0))*GRID!$B$65,
ROUNDUP(INDEX(GRID!$B$4:$BI$14,MATCH(I$7,GRID!$A$4:$A$14,0),MATCH(1,($U$2=GRID!$B$1:$BI$1)*(КАЛЕНДАРЬ!$AD27=GRID!$B$3:$BI$3),0))*GRID!$B$65*(1-GRID!$B$69),0))</f>
        <v>#N/A</v>
      </c>
      <c r="J238" s="48" t="e" cm="1">
        <f t="array" ref="J238">IF($I$2="Путешествия с детьми",
INDEX(GRID!$B$17:$BI$27,MATCH(I$7,GRID!$A$17:$A$27,0),MATCH(1,($U$2=GRID!$B$1:$BI$1)*(КАЛЕНДАРЬ!$AD27=GRID!$B$3:$BI$3), 0))*GRID!$B$65,
ROUNDUP(INDEX(GRID!$B$17:$BI$27,MATCH(I$7,GRID!$A$17:$A$27,0),MATCH(1,($U$2=GRID!$B$1:$BI$1)*(КАЛЕНДАРЬ!$AD27=GRID!$B$3:$BI$3), 0))*GRID!$B$65*(1-GRID!$B$69),0))</f>
        <v>#N/A</v>
      </c>
      <c r="K238" s="47" cm="1">
        <f t="array" ref="K238">IF($I$2="Путешествия с детьми",
INDEX(GRID!$B$4:$BI$14,MATCH(K$7,GRID!$A$4:$A$14,0),MATCH(1,($U$2=GRID!$B$1:$BI$1)*(КАЛЕНДАРЬ!$AD27=GRID!$B$3:$BI$3), 0))*GRID!$B$65,
ROUNDUP(INDEX(GRID!$B$4:$BI$14,MATCH(K$7,GRID!$A$4:$A$14,0),MATCH(1,($U$2=GRID!$B$1:$BI$1)*(КАЛЕНДАРЬ!$AD27=GRID!$B$3:$BI$3),0))*GRID!$B$65*(1-GRID!$B$69),0))</f>
        <v>25198</v>
      </c>
      <c r="L238" s="48" cm="1">
        <f t="array" ref="L238">IF($I$2="Путешествия с детьми",
INDEX(GRID!$B$17:$BI$27,MATCH(K$7,GRID!$A$17:$A$27,0),MATCH(1,($U$2=GRID!$B$1:$BI$1)*(КАЛЕНДАРЬ!$AD27=GRID!$B$3:$BI$3), 0))*GRID!$B$65,
ROUNDUP(INDEX(GRID!$B$17:$BI$27,MATCH(K$7,GRID!$A$17:$A$27,0),MATCH(1,($U$2=GRID!$B$1:$BI$1)*(КАЛЕНДАРЬ!$AD27=GRID!$B$3:$BI$3), 0))*GRID!$B$65*(1-GRID!$B$69),0))</f>
        <v>27348</v>
      </c>
      <c r="M238" s="47" cm="1">
        <f t="array" ref="M238">IF($I$2="Путешествия с детьми",
INDEX(GRID!$B$4:$BI$14,MATCH(M$7,GRID!$A$4:$A$14,0),MATCH(1,($U$2=GRID!$B$1:$BI$1)*(КАЛЕНДАРЬ!$AD27=GRID!$B$3:$BI$3), 0))*GRID!$B$65,
ROUNDUP(INDEX(GRID!$B$4:$BI$14,MATCH(M$7,GRID!$A$4:$A$14,0),MATCH(1,($U$2=GRID!$B$1:$BI$1)*(КАЛЕНДАРЬ!$AD27=GRID!$B$3:$BI$3),0))*GRID!$B$65*(1-GRID!$B$69),0))</f>
        <v>27778</v>
      </c>
      <c r="N238" s="48" cm="1">
        <f t="array" ref="N238">IF($I$2="Путешествия с детьми",
INDEX(GRID!$B$17:$BI$27,MATCH(M$7,GRID!$A$17:$A$27,0),MATCH(1,($U$2=GRID!$B$1:$BI$1)*(КАЛЕНДАРЬ!$AD27=GRID!$B$3:$BI$3), 0))*GRID!$B$65,
ROUNDUP(INDEX(GRID!$B$17:$BI$27,MATCH(M$7,GRID!$A$17:$A$27,0),MATCH(1,($U$2=GRID!$B$1:$BI$1)*(КАЛЕНДАРЬ!$AD27=GRID!$B$3:$BI$3), 0))*GRID!$B$65*(1-GRID!$B$69),0))</f>
        <v>29928</v>
      </c>
      <c r="O238" s="47" cm="1">
        <f t="array" ref="O238">IF($I$2="Путешествия с детьми",
INDEX(GRID!$B$4:$BI$14,MATCH(O$7,GRID!$A$4:$A$14,0),MATCH(1,($U$2=GRID!$B$1:$BI$1)*(КАЛЕНДАРЬ!$AD27=GRID!$B$3:$BI$3), 0))*GRID!$B$65,
ROUNDUP(INDEX(GRID!$B$4:$BI$14,MATCH(O$7,GRID!$A$4:$A$14,0),MATCH(1,($U$2=GRID!$B$1:$BI$1)*(КАЛЕНДАРЬ!$AD27=GRID!$B$3:$BI$3),0))*GRID!$B$65*(1-GRID!$B$69),0))</f>
        <v>33712</v>
      </c>
      <c r="P238" s="48" cm="1">
        <f t="array" ref="P238">IF($I$2="Путешествия с детьми",
INDEX(GRID!$B$17:$BI$27,MATCH(O$7,GRID!$A$17:$A$27,0),MATCH(1,($U$2=GRID!$B$1:$BI$1)*(КАЛЕНДАРЬ!$AD27=GRID!$B$3:$BI$3), 0))*GRID!$B$65,
ROUNDUP(INDEX(GRID!$B$17:$BI$27,MATCH(O$7,GRID!$A$17:$A$27,0),MATCH(1,($U$2=GRID!$B$1:$BI$1)*(КАЛЕНДАРЬ!$AD27=GRID!$B$3:$BI$3), 0))*GRID!$B$65*(1-GRID!$B$69),0))</f>
        <v>35862</v>
      </c>
      <c r="Q238" s="47" t="e" cm="1">
        <f t="array" ref="Q238">IF($I$2="Путешествия с детьми",
INDEX(GRID!$B$4:$BI$14,MATCH(Q$7,GRID!$A$4:$A$14,0),MATCH(1,($U$2=GRID!$B$1:$BI$1)*(КАЛЕНДАРЬ!$AD27=GRID!$B$3:$BI$3), 0))*GRID!$B$65,
ROUNDUP(INDEX(GRID!$B$4:$BI$14,MATCH(Q$7,GRID!$A$4:$A$14,0),MATCH(1,($U$2=GRID!$B$1:$BI$1)*(КАЛЕНДАРЬ!$AD27=GRID!$B$3:$BI$3),0))*GRID!$B$65*(1-GRID!$B$69),0))</f>
        <v>#N/A</v>
      </c>
      <c r="R238" s="48" t="e" cm="1">
        <f t="array" ref="R238">IF($I$2="Путешествия с детьми",
INDEX(GRID!$B$17:$BI$27,MATCH(Q$7,GRID!$A$17:$A$27,0),MATCH(1,($U$2=GRID!$B$1:$BI$1)*(КАЛЕНДАРЬ!$AD27=GRID!$B$3:$BI$3), 0))*GRID!$B$65,
ROUNDUP(INDEX(GRID!$B$17:$BI$27,MATCH(Q$7,GRID!$A$17:$A$27,0),MATCH(1,($U$2=GRID!$B$1:$BI$1)*(КАЛЕНДАРЬ!$AD27=GRID!$B$3:$BI$3), 0))*GRID!$B$65*(1-GRID!$B$69),0))</f>
        <v>#N/A</v>
      </c>
      <c r="S238" s="47" t="e" cm="1">
        <f t="array" ref="S238">IF($I$2="Путешествия с детьми",
INDEX(GRID!$B$4:$BI$14,MATCH(S$7,GRID!$A$4:$A$14,0),MATCH(1,($U$2=GRID!$B$1:$BI$1)*(КАЛЕНДАРЬ!$AD27=GRID!$B$3:$BI$3), 0))*GRID!$B$65,
ROUNDUP(INDEX(GRID!$B$4:$BI$14,MATCH(S$7,GRID!$A$4:$A$14,0),MATCH(1,($U$2=GRID!$B$1:$BI$1)*(КАЛЕНДАРЬ!$AD27=GRID!$B$3:$BI$3),0))*GRID!$B$65*(1-GRID!$B$69),0))</f>
        <v>#N/A</v>
      </c>
      <c r="T238" s="48" t="e" cm="1">
        <f t="array" ref="T238">IF($I$2="Путешествия с детьми",
INDEX(GRID!$B$17:$BI$27,MATCH(S$7,GRID!$A$17:$A$27,0),MATCH(1,($U$2=GRID!$B$1:$BI$1)*(КАЛЕНДАРЬ!$AD27=GRID!$B$3:$BI$3), 0))*GRID!$B$65,
ROUNDUP(INDEX(GRID!$B$17:$BI$27,MATCH(S$7,GRID!$A$17:$A$27,0),MATCH(1,($U$2=GRID!$B$1:$BI$1)*(КАЛЕНДАРЬ!$AD27=GRID!$B$3:$BI$3), 0))*GRID!$B$65*(1-GRID!$B$69),0))</f>
        <v>#N/A</v>
      </c>
      <c r="U238" s="47" cm="1">
        <f t="array" ref="U238">IF($I$2="Путешествия с детьми",
INDEX(GRID!$B$4:$BI$14,MATCH(U$7,GRID!$A$4:$A$14,0),MATCH(1,($U$2=GRID!$B$1:$BI$1)*(КАЛЕНДАРЬ!$AD27=GRID!$B$3:$BI$3), 0))*GRID!$B$65,
ROUNDUP(INDEX(GRID!$B$4:$BI$14,MATCH(U$7,GRID!$A$4:$A$14,0),MATCH(1,($U$2=GRID!$B$1:$BI$1)*(КАЛЕНДАРЬ!$AD27=GRID!$B$3:$BI$3),0))*GRID!$B$65*(1-GRID!$B$69),0))</f>
        <v>52460</v>
      </c>
      <c r="V238" s="48" cm="1">
        <f t="array" ref="V238">IF($I$2="Путешествия с детьми",
INDEX(GRID!$B$17:$BI$27,MATCH(U$7,GRID!$A$17:$A$27,0),MATCH(1,($U$2=GRID!$B$1:$BI$1)*(КАЛЕНДАРЬ!$AD27=GRID!$B$3:$BI$3), 0))*GRID!$B$65,
ROUNDUP(INDEX(GRID!$B$17:$BI$27,MATCH(U$7,GRID!$A$17:$A$27,0),MATCH(1,($U$2=GRID!$B$1:$BI$1)*(КАЛЕНДАРЬ!$AD27=GRID!$B$3:$BI$3), 0))*GRID!$B$65*(1-GRID!$B$69),0))</f>
        <v>54610</v>
      </c>
      <c r="W238" s="47" cm="1">
        <f t="array" ref="W238">IF($I$2="Путешествия с детьми",
INDEX(GRID!$B$4:$BI$14,MATCH(W$7,GRID!$A$4:$A$14,0),MATCH(1,($U$2=GRID!$B$1:$BI$1)*(КАЛЕНДАРЬ!$AD27=GRID!$B$3:$BI$3), 0))*GRID!$B$65,
ROUNDUP(INDEX(GRID!$B$4:$BI$14,MATCH(W$7,GRID!$A$4:$A$14,0),MATCH(1,($U$2=GRID!$B$1:$BI$1)*(КАЛЕНДАРЬ!$AD27=GRID!$B$3:$BI$3),0))*GRID!$B$65*(1-GRID!$B$69),0))</f>
        <v>207260</v>
      </c>
      <c r="X238" s="48" cm="1">
        <f t="array" ref="X238">IF($I$2="Путешествия с детьми",
INDEX(GRID!$B$17:$BI$27,MATCH(W$7,GRID!$A$17:$A$27,0),MATCH(1,($U$2=GRID!$B$1:$BI$1)*(КАЛЕНДАРЬ!$AD27=GRID!$B$3:$BI$3), 0))*GRID!$B$65,
ROUNDUP(INDEX(GRID!$B$17:$BI$27,MATCH(W$7,GRID!$A$17:$A$27,0),MATCH(1,($U$2=GRID!$B$1:$BI$1)*(КАЛЕНДАРЬ!$AD27=GRID!$B$3:$BI$3), 0))*GRID!$B$65*(1-GRID!$B$69),0))</f>
        <v>209410</v>
      </c>
    </row>
    <row r="239" spans="1:24" hidden="1" x14ac:dyDescent="0.2">
      <c r="A239" s="117" t="s">
        <v>48</v>
      </c>
      <c r="B239" s="117">
        <v>25</v>
      </c>
      <c r="C239" s="138" cm="1">
        <f t="array" ref="C239">IF($I$2="Путешествия с детьми",
INDEX(GRID!$B$4:$BI$14,MATCH(C$7,GRID!$A$4:$A$14,0),MATCH(1,($U$2=GRID!$B$1:$BI$1)*(КАЛЕНДАРЬ!$AD28=GRID!$B$3:$BI$3), 0))*GRID!$B$65,
ROUNDUP(INDEX(GRID!$B$4:$BI$14,MATCH(C$7,GRID!$A$4:$A$14,0),MATCH(1,($U$2=GRID!$B$1:$BI$1)*(КАЛЕНДАРЬ!$AD28=GRID!$B$3:$BI$3),0))*GRID!$B$65*(1-GRID!$B$69),0))</f>
        <v>17200</v>
      </c>
      <c r="D239" s="48" cm="1">
        <f t="array" ref="D239">IF($I$2="Путешествия с детьми",
INDEX(GRID!$B$17:$BI$27,MATCH(C$7,GRID!$A$17:$A$27,0),MATCH(1,($U$2=GRID!$B$1:$BI$1)*(КАЛЕНДАРЬ!$AD28=GRID!$B$3:$BI$3), 0))*GRID!$B$65,
ROUNDUP(INDEX(GRID!$B$17:$BI$27,MATCH(C$7,GRID!$A$17:$A$27,0),MATCH(1,($U$2=GRID!$B$1:$BI$1)*(КАЛЕНДАРЬ!$AD28=GRID!$B$3:$BI$3), 0))*GRID!$B$65*(1-GRID!$B$69),0))</f>
        <v>19350</v>
      </c>
      <c r="E239" s="47" cm="1">
        <f t="array" ref="E239">IF($I$2="Путешествия с детьми",
INDEX(GRID!$B$4:$BI$14,MATCH(E$7,GRID!$A$4:$A$14,0),MATCH(1,($U$2=GRID!$B$1:$BI$1)*(КАЛЕНДАРЬ!$AD28=GRID!$B$3:$BI$3), 0))*GRID!$B$65,
ROUNDUP(INDEX(GRID!$B$4:$BI$14,MATCH(E$7,GRID!$A$4:$A$14,0),MATCH(1,($U$2=GRID!$B$1:$BI$1)*(КАЛЕНДАРЬ!$AD28=GRID!$B$3:$BI$3),0))*GRID!$B$65*(1-GRID!$B$69),0))</f>
        <v>18920</v>
      </c>
      <c r="F239" s="48" cm="1">
        <f t="array" ref="F239">IF($I$2="Путешествия с детьми",
INDEX(GRID!$B$17:$BI$27,MATCH(E$7,GRID!$A$17:$A$27,0),MATCH(1,($U$2=GRID!$B$1:$BI$1)*(КАЛЕНДАРЬ!$AD28=GRID!$B$3:$BI$3), 0))*GRID!$B$65,
ROUNDUP(INDEX(GRID!$B$17:$BI$27,MATCH(E$7,GRID!$A$17:$A$27,0),MATCH(1,($U$2=GRID!$B$1:$BI$1)*(КАЛЕНДАРЬ!$AD28=GRID!$B$3:$BI$3), 0))*GRID!$B$65*(1-GRID!$B$69),0))</f>
        <v>21070</v>
      </c>
      <c r="G239" s="47" t="e" cm="1">
        <f t="array" ref="G239">IF($I$2="Путешествия с детьми",
INDEX(GRID!$B$4:$BI$14,MATCH(G$7,GRID!$A$4:$A$14,0),MATCH(1,($U$2=GRID!$B$1:$BI$1)*(КАЛЕНДАРЬ!$AD28=GRID!$B$3:$BI$3), 0))*GRID!$B$65,
ROUNDUP(INDEX(GRID!$B$4:$BI$14,MATCH(G$7,GRID!$A$4:$A$14,0),MATCH(1,($U$2=GRID!$B$1:$BI$1)*(КАЛЕНДАРЬ!$AD28=GRID!$B$3:$BI$3),0))*GRID!$B$65*(1-GRID!$B$69),0))</f>
        <v>#N/A</v>
      </c>
      <c r="H239" s="48" t="e" cm="1">
        <f t="array" ref="H239">IF($I$2="Путешествия с детьми",
INDEX(GRID!$B$17:$BI$27,MATCH(G$7,GRID!$A$17:$A$27,0),MATCH(1,($U$2=GRID!$B$1:$BI$1)*(КАЛЕНДАРЬ!$AD28=GRID!$B$3:$BI$3), 0))*GRID!$B$65,
ROUNDUP(INDEX(GRID!$B$17:$BI$27,MATCH(G$7,GRID!$A$17:$A$27,0),MATCH(1,($U$2=GRID!$B$1:$BI$1)*(КАЛЕНДАРЬ!$AD28=GRID!$B$3:$BI$3), 0))*GRID!$B$65*(1-GRID!$B$69),0))</f>
        <v>#N/A</v>
      </c>
      <c r="I239" s="47" t="e" cm="1">
        <f t="array" ref="I239">IF($I$2="Путешествия с детьми",
INDEX(GRID!$B$4:$BI$14,MATCH(I$7,GRID!$A$4:$A$14,0),MATCH(1,($U$2=GRID!$B$1:$BI$1)*(КАЛЕНДАРЬ!$AD28=GRID!$B$3:$BI$3), 0))*GRID!$B$65,
ROUNDUP(INDEX(GRID!$B$4:$BI$14,MATCH(I$7,GRID!$A$4:$A$14,0),MATCH(1,($U$2=GRID!$B$1:$BI$1)*(КАЛЕНДАРЬ!$AD28=GRID!$B$3:$BI$3),0))*GRID!$B$65*(1-GRID!$B$69),0))</f>
        <v>#N/A</v>
      </c>
      <c r="J239" s="48" t="e" cm="1">
        <f t="array" ref="J239">IF($I$2="Путешествия с детьми",
INDEX(GRID!$B$17:$BI$27,MATCH(I$7,GRID!$A$17:$A$27,0),MATCH(1,($U$2=GRID!$B$1:$BI$1)*(КАЛЕНДАРЬ!$AD28=GRID!$B$3:$BI$3), 0))*GRID!$B$65,
ROUNDUP(INDEX(GRID!$B$17:$BI$27,MATCH(I$7,GRID!$A$17:$A$27,0),MATCH(1,($U$2=GRID!$B$1:$BI$1)*(КАЛЕНДАРЬ!$AD28=GRID!$B$3:$BI$3), 0))*GRID!$B$65*(1-GRID!$B$69),0))</f>
        <v>#N/A</v>
      </c>
      <c r="K239" s="47" cm="1">
        <f t="array" ref="K239">IF($I$2="Путешествия с детьми",
INDEX(GRID!$B$4:$BI$14,MATCH(K$7,GRID!$A$4:$A$14,0),MATCH(1,($U$2=GRID!$B$1:$BI$1)*(КАЛЕНДАРЬ!$AD28=GRID!$B$3:$BI$3), 0))*GRID!$B$65,
ROUNDUP(INDEX(GRID!$B$4:$BI$14,MATCH(K$7,GRID!$A$4:$A$14,0),MATCH(1,($U$2=GRID!$B$1:$BI$1)*(КАЛЕНДАРЬ!$AD28=GRID!$B$3:$BI$3),0))*GRID!$B$65*(1-GRID!$B$69),0))</f>
        <v>25198</v>
      </c>
      <c r="L239" s="48" cm="1">
        <f t="array" ref="L239">IF($I$2="Путешествия с детьми",
INDEX(GRID!$B$17:$BI$27,MATCH(K$7,GRID!$A$17:$A$27,0),MATCH(1,($U$2=GRID!$B$1:$BI$1)*(КАЛЕНДАРЬ!$AD28=GRID!$B$3:$BI$3), 0))*GRID!$B$65,
ROUNDUP(INDEX(GRID!$B$17:$BI$27,MATCH(K$7,GRID!$A$17:$A$27,0),MATCH(1,($U$2=GRID!$B$1:$BI$1)*(КАЛЕНДАРЬ!$AD28=GRID!$B$3:$BI$3), 0))*GRID!$B$65*(1-GRID!$B$69),0))</f>
        <v>27348</v>
      </c>
      <c r="M239" s="47" cm="1">
        <f t="array" ref="M239">IF($I$2="Путешествия с детьми",
INDEX(GRID!$B$4:$BI$14,MATCH(M$7,GRID!$A$4:$A$14,0),MATCH(1,($U$2=GRID!$B$1:$BI$1)*(КАЛЕНДАРЬ!$AD28=GRID!$B$3:$BI$3), 0))*GRID!$B$65,
ROUNDUP(INDEX(GRID!$B$4:$BI$14,MATCH(M$7,GRID!$A$4:$A$14,0),MATCH(1,($U$2=GRID!$B$1:$BI$1)*(КАЛЕНДАРЬ!$AD28=GRID!$B$3:$BI$3),0))*GRID!$B$65*(1-GRID!$B$69),0))</f>
        <v>27778</v>
      </c>
      <c r="N239" s="48" cm="1">
        <f t="array" ref="N239">IF($I$2="Путешествия с детьми",
INDEX(GRID!$B$17:$BI$27,MATCH(M$7,GRID!$A$17:$A$27,0),MATCH(1,($U$2=GRID!$B$1:$BI$1)*(КАЛЕНДАРЬ!$AD28=GRID!$B$3:$BI$3), 0))*GRID!$B$65,
ROUNDUP(INDEX(GRID!$B$17:$BI$27,MATCH(M$7,GRID!$A$17:$A$27,0),MATCH(1,($U$2=GRID!$B$1:$BI$1)*(КАЛЕНДАРЬ!$AD28=GRID!$B$3:$BI$3), 0))*GRID!$B$65*(1-GRID!$B$69),0))</f>
        <v>29928</v>
      </c>
      <c r="O239" s="47" cm="1">
        <f t="array" ref="O239">IF($I$2="Путешествия с детьми",
INDEX(GRID!$B$4:$BI$14,MATCH(O$7,GRID!$A$4:$A$14,0),MATCH(1,($U$2=GRID!$B$1:$BI$1)*(КАЛЕНДАРЬ!$AD28=GRID!$B$3:$BI$3), 0))*GRID!$B$65,
ROUNDUP(INDEX(GRID!$B$4:$BI$14,MATCH(O$7,GRID!$A$4:$A$14,0),MATCH(1,($U$2=GRID!$B$1:$BI$1)*(КАЛЕНДАРЬ!$AD28=GRID!$B$3:$BI$3),0))*GRID!$B$65*(1-GRID!$B$69),0))</f>
        <v>33712</v>
      </c>
      <c r="P239" s="48" cm="1">
        <f t="array" ref="P239">IF($I$2="Путешествия с детьми",
INDEX(GRID!$B$17:$BI$27,MATCH(O$7,GRID!$A$17:$A$27,0),MATCH(1,($U$2=GRID!$B$1:$BI$1)*(КАЛЕНДАРЬ!$AD28=GRID!$B$3:$BI$3), 0))*GRID!$B$65,
ROUNDUP(INDEX(GRID!$B$17:$BI$27,MATCH(O$7,GRID!$A$17:$A$27,0),MATCH(1,($U$2=GRID!$B$1:$BI$1)*(КАЛЕНДАРЬ!$AD28=GRID!$B$3:$BI$3), 0))*GRID!$B$65*(1-GRID!$B$69),0))</f>
        <v>35862</v>
      </c>
      <c r="Q239" s="47" t="e" cm="1">
        <f t="array" ref="Q239">IF($I$2="Путешествия с детьми",
INDEX(GRID!$B$4:$BI$14,MATCH(Q$7,GRID!$A$4:$A$14,0),MATCH(1,($U$2=GRID!$B$1:$BI$1)*(КАЛЕНДАРЬ!$AD28=GRID!$B$3:$BI$3), 0))*GRID!$B$65,
ROUNDUP(INDEX(GRID!$B$4:$BI$14,MATCH(Q$7,GRID!$A$4:$A$14,0),MATCH(1,($U$2=GRID!$B$1:$BI$1)*(КАЛЕНДАРЬ!$AD28=GRID!$B$3:$BI$3),0))*GRID!$B$65*(1-GRID!$B$69),0))</f>
        <v>#N/A</v>
      </c>
      <c r="R239" s="48" t="e" cm="1">
        <f t="array" ref="R239">IF($I$2="Путешествия с детьми",
INDEX(GRID!$B$17:$BI$27,MATCH(Q$7,GRID!$A$17:$A$27,0),MATCH(1,($U$2=GRID!$B$1:$BI$1)*(КАЛЕНДАРЬ!$AD28=GRID!$B$3:$BI$3), 0))*GRID!$B$65,
ROUNDUP(INDEX(GRID!$B$17:$BI$27,MATCH(Q$7,GRID!$A$17:$A$27,0),MATCH(1,($U$2=GRID!$B$1:$BI$1)*(КАЛЕНДАРЬ!$AD28=GRID!$B$3:$BI$3), 0))*GRID!$B$65*(1-GRID!$B$69),0))</f>
        <v>#N/A</v>
      </c>
      <c r="S239" s="47" t="e" cm="1">
        <f t="array" ref="S239">IF($I$2="Путешествия с детьми",
INDEX(GRID!$B$4:$BI$14,MATCH(S$7,GRID!$A$4:$A$14,0),MATCH(1,($U$2=GRID!$B$1:$BI$1)*(КАЛЕНДАРЬ!$AD28=GRID!$B$3:$BI$3), 0))*GRID!$B$65,
ROUNDUP(INDEX(GRID!$B$4:$BI$14,MATCH(S$7,GRID!$A$4:$A$14,0),MATCH(1,($U$2=GRID!$B$1:$BI$1)*(КАЛЕНДАРЬ!$AD28=GRID!$B$3:$BI$3),0))*GRID!$B$65*(1-GRID!$B$69),0))</f>
        <v>#N/A</v>
      </c>
      <c r="T239" s="48" t="e" cm="1">
        <f t="array" ref="T239">IF($I$2="Путешествия с детьми",
INDEX(GRID!$B$17:$BI$27,MATCH(S$7,GRID!$A$17:$A$27,0),MATCH(1,($U$2=GRID!$B$1:$BI$1)*(КАЛЕНДАРЬ!$AD28=GRID!$B$3:$BI$3), 0))*GRID!$B$65,
ROUNDUP(INDEX(GRID!$B$17:$BI$27,MATCH(S$7,GRID!$A$17:$A$27,0),MATCH(1,($U$2=GRID!$B$1:$BI$1)*(КАЛЕНДАРЬ!$AD28=GRID!$B$3:$BI$3), 0))*GRID!$B$65*(1-GRID!$B$69),0))</f>
        <v>#N/A</v>
      </c>
      <c r="U239" s="47" cm="1">
        <f t="array" ref="U239">IF($I$2="Путешествия с детьми",
INDEX(GRID!$B$4:$BI$14,MATCH(U$7,GRID!$A$4:$A$14,0),MATCH(1,($U$2=GRID!$B$1:$BI$1)*(КАЛЕНДАРЬ!$AD28=GRID!$B$3:$BI$3), 0))*GRID!$B$65,
ROUNDUP(INDEX(GRID!$B$4:$BI$14,MATCH(U$7,GRID!$A$4:$A$14,0),MATCH(1,($U$2=GRID!$B$1:$BI$1)*(КАЛЕНДАРЬ!$AD28=GRID!$B$3:$BI$3),0))*GRID!$B$65*(1-GRID!$B$69),0))</f>
        <v>52460</v>
      </c>
      <c r="V239" s="48" cm="1">
        <f t="array" ref="V239">IF($I$2="Путешествия с детьми",
INDEX(GRID!$B$17:$BI$27,MATCH(U$7,GRID!$A$17:$A$27,0),MATCH(1,($U$2=GRID!$B$1:$BI$1)*(КАЛЕНДАРЬ!$AD28=GRID!$B$3:$BI$3), 0))*GRID!$B$65,
ROUNDUP(INDEX(GRID!$B$17:$BI$27,MATCH(U$7,GRID!$A$17:$A$27,0),MATCH(1,($U$2=GRID!$B$1:$BI$1)*(КАЛЕНДАРЬ!$AD28=GRID!$B$3:$BI$3), 0))*GRID!$B$65*(1-GRID!$B$69),0))</f>
        <v>54610</v>
      </c>
      <c r="W239" s="47" cm="1">
        <f t="array" ref="W239">IF($I$2="Путешествия с детьми",
INDEX(GRID!$B$4:$BI$14,MATCH(W$7,GRID!$A$4:$A$14,0),MATCH(1,($U$2=GRID!$B$1:$BI$1)*(КАЛЕНДАРЬ!$AD28=GRID!$B$3:$BI$3), 0))*GRID!$B$65,
ROUNDUP(INDEX(GRID!$B$4:$BI$14,MATCH(W$7,GRID!$A$4:$A$14,0),MATCH(1,($U$2=GRID!$B$1:$BI$1)*(КАЛЕНДАРЬ!$AD28=GRID!$B$3:$BI$3),0))*GRID!$B$65*(1-GRID!$B$69),0))</f>
        <v>207260</v>
      </c>
      <c r="X239" s="48" cm="1">
        <f t="array" ref="X239">IF($I$2="Путешествия с детьми",
INDEX(GRID!$B$17:$BI$27,MATCH(W$7,GRID!$A$17:$A$27,0),MATCH(1,($U$2=GRID!$B$1:$BI$1)*(КАЛЕНДАРЬ!$AD28=GRID!$B$3:$BI$3), 0))*GRID!$B$65,
ROUNDUP(INDEX(GRID!$B$17:$BI$27,MATCH(W$7,GRID!$A$17:$A$27,0),MATCH(1,($U$2=GRID!$B$1:$BI$1)*(КАЛЕНДАРЬ!$AD28=GRID!$B$3:$BI$3), 0))*GRID!$B$65*(1-GRID!$B$69),0))</f>
        <v>209410</v>
      </c>
    </row>
    <row r="240" spans="1:24" hidden="1" x14ac:dyDescent="0.2">
      <c r="A240" s="117" t="s">
        <v>42</v>
      </c>
      <c r="B240" s="117">
        <v>26</v>
      </c>
      <c r="C240" s="138" cm="1">
        <f t="array" ref="C240">IF($I$2="Путешествия с детьми",
INDEX(GRID!$B$4:$BI$14,MATCH(C$7,GRID!$A$4:$A$14,0),MATCH(1,($U$2=GRID!$B$1:$BI$1)*(КАЛЕНДАРЬ!$AD29=GRID!$B$3:$BI$3), 0))*GRID!$B$65,
ROUNDUP(INDEX(GRID!$B$4:$BI$14,MATCH(C$7,GRID!$A$4:$A$14,0),MATCH(1,($U$2=GRID!$B$1:$BI$1)*(КАЛЕНДАРЬ!$AD29=GRID!$B$3:$BI$3),0))*GRID!$B$65*(1-GRID!$B$69),0))</f>
        <v>16340</v>
      </c>
      <c r="D240" s="48" cm="1">
        <f t="array" ref="D240">IF($I$2="Путешествия с детьми",
INDEX(GRID!$B$17:$BI$27,MATCH(C$7,GRID!$A$17:$A$27,0),MATCH(1,($U$2=GRID!$B$1:$BI$1)*(КАЛЕНДАРЬ!$AD29=GRID!$B$3:$BI$3), 0))*GRID!$B$65,
ROUNDUP(INDEX(GRID!$B$17:$BI$27,MATCH(C$7,GRID!$A$17:$A$27,0),MATCH(1,($U$2=GRID!$B$1:$BI$1)*(КАЛЕНДАРЬ!$AD29=GRID!$B$3:$BI$3), 0))*GRID!$B$65*(1-GRID!$B$69),0))</f>
        <v>18490</v>
      </c>
      <c r="E240" s="47" cm="1">
        <f t="array" ref="E240">IF($I$2="Путешествия с детьми",
INDEX(GRID!$B$4:$BI$14,MATCH(E$7,GRID!$A$4:$A$14,0),MATCH(1,($U$2=GRID!$B$1:$BI$1)*(КАЛЕНДАРЬ!$AD29=GRID!$B$3:$BI$3), 0))*GRID!$B$65,
ROUNDUP(INDEX(GRID!$B$4:$BI$14,MATCH(E$7,GRID!$A$4:$A$14,0),MATCH(1,($U$2=GRID!$B$1:$BI$1)*(КАЛЕНДАРЬ!$AD29=GRID!$B$3:$BI$3),0))*GRID!$B$65*(1-GRID!$B$69),0))</f>
        <v>17974</v>
      </c>
      <c r="F240" s="48" cm="1">
        <f t="array" ref="F240">IF($I$2="Путешествия с детьми",
INDEX(GRID!$B$17:$BI$27,MATCH(E$7,GRID!$A$17:$A$27,0),MATCH(1,($U$2=GRID!$B$1:$BI$1)*(КАЛЕНДАРЬ!$AD29=GRID!$B$3:$BI$3), 0))*GRID!$B$65,
ROUNDUP(INDEX(GRID!$B$17:$BI$27,MATCH(E$7,GRID!$A$17:$A$27,0),MATCH(1,($U$2=GRID!$B$1:$BI$1)*(КАЛЕНДАРЬ!$AD29=GRID!$B$3:$BI$3), 0))*GRID!$B$65*(1-GRID!$B$69),0))</f>
        <v>20124</v>
      </c>
      <c r="G240" s="47" t="e" cm="1">
        <f t="array" ref="G240">IF($I$2="Путешествия с детьми",
INDEX(GRID!$B$4:$BI$14,MATCH(G$7,GRID!$A$4:$A$14,0),MATCH(1,($U$2=GRID!$B$1:$BI$1)*(КАЛЕНДАРЬ!$AD29=GRID!$B$3:$BI$3), 0))*GRID!$B$65,
ROUNDUP(INDEX(GRID!$B$4:$BI$14,MATCH(G$7,GRID!$A$4:$A$14,0),MATCH(1,($U$2=GRID!$B$1:$BI$1)*(КАЛЕНДАРЬ!$AD29=GRID!$B$3:$BI$3),0))*GRID!$B$65*(1-GRID!$B$69),0))</f>
        <v>#N/A</v>
      </c>
      <c r="H240" s="48" t="e" cm="1">
        <f t="array" ref="H240">IF($I$2="Путешествия с детьми",
INDEX(GRID!$B$17:$BI$27,MATCH(G$7,GRID!$A$17:$A$27,0),MATCH(1,($U$2=GRID!$B$1:$BI$1)*(КАЛЕНДАРЬ!$AD29=GRID!$B$3:$BI$3), 0))*GRID!$B$65,
ROUNDUP(INDEX(GRID!$B$17:$BI$27,MATCH(G$7,GRID!$A$17:$A$27,0),MATCH(1,($U$2=GRID!$B$1:$BI$1)*(КАЛЕНДАРЬ!$AD29=GRID!$B$3:$BI$3), 0))*GRID!$B$65*(1-GRID!$B$69),0))</f>
        <v>#N/A</v>
      </c>
      <c r="I240" s="47" t="e" cm="1">
        <f t="array" ref="I240">IF($I$2="Путешествия с детьми",
INDEX(GRID!$B$4:$BI$14,MATCH(I$7,GRID!$A$4:$A$14,0),MATCH(1,($U$2=GRID!$B$1:$BI$1)*(КАЛЕНДАРЬ!$AD29=GRID!$B$3:$BI$3), 0))*GRID!$B$65,
ROUNDUP(INDEX(GRID!$B$4:$BI$14,MATCH(I$7,GRID!$A$4:$A$14,0),MATCH(1,($U$2=GRID!$B$1:$BI$1)*(КАЛЕНДАРЬ!$AD29=GRID!$B$3:$BI$3),0))*GRID!$B$65*(1-GRID!$B$69),0))</f>
        <v>#N/A</v>
      </c>
      <c r="J240" s="48" t="e" cm="1">
        <f t="array" ref="J240">IF($I$2="Путешествия с детьми",
INDEX(GRID!$B$17:$BI$27,MATCH(I$7,GRID!$A$17:$A$27,0),MATCH(1,($U$2=GRID!$B$1:$BI$1)*(КАЛЕНДАРЬ!$AD29=GRID!$B$3:$BI$3), 0))*GRID!$B$65,
ROUNDUP(INDEX(GRID!$B$17:$BI$27,MATCH(I$7,GRID!$A$17:$A$27,0),MATCH(1,($U$2=GRID!$B$1:$BI$1)*(КАЛЕНДАРЬ!$AD29=GRID!$B$3:$BI$3), 0))*GRID!$B$65*(1-GRID!$B$69),0))</f>
        <v>#N/A</v>
      </c>
      <c r="K240" s="47" cm="1">
        <f t="array" ref="K240">IF($I$2="Путешествия с детьми",
INDEX(GRID!$B$4:$BI$14,MATCH(K$7,GRID!$A$4:$A$14,0),MATCH(1,($U$2=GRID!$B$1:$BI$1)*(КАЛЕНДАРЬ!$AD29=GRID!$B$3:$BI$3), 0))*GRID!$B$65,
ROUNDUP(INDEX(GRID!$B$4:$BI$14,MATCH(K$7,GRID!$A$4:$A$14,0),MATCH(1,($U$2=GRID!$B$1:$BI$1)*(КАЛЕНДАРЬ!$AD29=GRID!$B$3:$BI$3),0))*GRID!$B$65*(1-GRID!$B$69),0))</f>
        <v>23736</v>
      </c>
      <c r="L240" s="48" cm="1">
        <f t="array" ref="L240">IF($I$2="Путешествия с детьми",
INDEX(GRID!$B$17:$BI$27,MATCH(K$7,GRID!$A$17:$A$27,0),MATCH(1,($U$2=GRID!$B$1:$BI$1)*(КАЛЕНДАРЬ!$AD29=GRID!$B$3:$BI$3), 0))*GRID!$B$65,
ROUNDUP(INDEX(GRID!$B$17:$BI$27,MATCH(K$7,GRID!$A$17:$A$27,0),MATCH(1,($U$2=GRID!$B$1:$BI$1)*(КАЛЕНДАРЬ!$AD29=GRID!$B$3:$BI$3), 0))*GRID!$B$65*(1-GRID!$B$69),0))</f>
        <v>25886</v>
      </c>
      <c r="M240" s="47" cm="1">
        <f t="array" ref="M240">IF($I$2="Путешествия с детьми",
INDEX(GRID!$B$4:$BI$14,MATCH(M$7,GRID!$A$4:$A$14,0),MATCH(1,($U$2=GRID!$B$1:$BI$1)*(КАЛЕНДАРЬ!$AD29=GRID!$B$3:$BI$3), 0))*GRID!$B$65,
ROUNDUP(INDEX(GRID!$B$4:$BI$14,MATCH(M$7,GRID!$A$4:$A$14,0),MATCH(1,($U$2=GRID!$B$1:$BI$1)*(КАЛЕНДАРЬ!$AD29=GRID!$B$3:$BI$3),0))*GRID!$B$65*(1-GRID!$B$69),0))</f>
        <v>26058</v>
      </c>
      <c r="N240" s="48" cm="1">
        <f t="array" ref="N240">IF($I$2="Путешествия с детьми",
INDEX(GRID!$B$17:$BI$27,MATCH(M$7,GRID!$A$17:$A$27,0),MATCH(1,($U$2=GRID!$B$1:$BI$1)*(КАЛЕНДАРЬ!$AD29=GRID!$B$3:$BI$3), 0))*GRID!$B$65,
ROUNDUP(INDEX(GRID!$B$17:$BI$27,MATCH(M$7,GRID!$A$17:$A$27,0),MATCH(1,($U$2=GRID!$B$1:$BI$1)*(КАЛЕНДАРЬ!$AD29=GRID!$B$3:$BI$3), 0))*GRID!$B$65*(1-GRID!$B$69),0))</f>
        <v>28208</v>
      </c>
      <c r="O240" s="47" cm="1">
        <f t="array" ref="O240">IF($I$2="Путешествия с детьми",
INDEX(GRID!$B$4:$BI$14,MATCH(O$7,GRID!$A$4:$A$14,0),MATCH(1,($U$2=GRID!$B$1:$BI$1)*(КАЛЕНДАРЬ!$AD29=GRID!$B$3:$BI$3), 0))*GRID!$B$65,
ROUNDUP(INDEX(GRID!$B$4:$BI$14,MATCH(O$7,GRID!$A$4:$A$14,0),MATCH(1,($U$2=GRID!$B$1:$BI$1)*(КАЛЕНДАРЬ!$AD29=GRID!$B$3:$BI$3),0))*GRID!$B$65*(1-GRID!$B$69),0))</f>
        <v>32078</v>
      </c>
      <c r="P240" s="48" cm="1">
        <f t="array" ref="P240">IF($I$2="Путешествия с детьми",
INDEX(GRID!$B$17:$BI$27,MATCH(O$7,GRID!$A$17:$A$27,0),MATCH(1,($U$2=GRID!$B$1:$BI$1)*(КАЛЕНДАРЬ!$AD29=GRID!$B$3:$BI$3), 0))*GRID!$B$65,
ROUNDUP(INDEX(GRID!$B$17:$BI$27,MATCH(O$7,GRID!$A$17:$A$27,0),MATCH(1,($U$2=GRID!$B$1:$BI$1)*(КАЛЕНДАРЬ!$AD29=GRID!$B$3:$BI$3), 0))*GRID!$B$65*(1-GRID!$B$69),0))</f>
        <v>34228</v>
      </c>
      <c r="Q240" s="47" t="e" cm="1">
        <f t="array" ref="Q240">IF($I$2="Путешествия с детьми",
INDEX(GRID!$B$4:$BI$14,MATCH(Q$7,GRID!$A$4:$A$14,0),MATCH(1,($U$2=GRID!$B$1:$BI$1)*(КАЛЕНДАРЬ!$AD29=GRID!$B$3:$BI$3), 0))*GRID!$B$65,
ROUNDUP(INDEX(GRID!$B$4:$BI$14,MATCH(Q$7,GRID!$A$4:$A$14,0),MATCH(1,($U$2=GRID!$B$1:$BI$1)*(КАЛЕНДАРЬ!$AD29=GRID!$B$3:$BI$3),0))*GRID!$B$65*(1-GRID!$B$69),0))</f>
        <v>#N/A</v>
      </c>
      <c r="R240" s="48" t="e" cm="1">
        <f t="array" ref="R240">IF($I$2="Путешествия с детьми",
INDEX(GRID!$B$17:$BI$27,MATCH(Q$7,GRID!$A$17:$A$27,0),MATCH(1,($U$2=GRID!$B$1:$BI$1)*(КАЛЕНДАРЬ!$AD29=GRID!$B$3:$BI$3), 0))*GRID!$B$65,
ROUNDUP(INDEX(GRID!$B$17:$BI$27,MATCH(Q$7,GRID!$A$17:$A$27,0),MATCH(1,($U$2=GRID!$B$1:$BI$1)*(КАЛЕНДАРЬ!$AD29=GRID!$B$3:$BI$3), 0))*GRID!$B$65*(1-GRID!$B$69),0))</f>
        <v>#N/A</v>
      </c>
      <c r="S240" s="47" t="e" cm="1">
        <f t="array" ref="S240">IF($I$2="Путешествия с детьми",
INDEX(GRID!$B$4:$BI$14,MATCH(S$7,GRID!$A$4:$A$14,0),MATCH(1,($U$2=GRID!$B$1:$BI$1)*(КАЛЕНДАРЬ!$AD29=GRID!$B$3:$BI$3), 0))*GRID!$B$65,
ROUNDUP(INDEX(GRID!$B$4:$BI$14,MATCH(S$7,GRID!$A$4:$A$14,0),MATCH(1,($U$2=GRID!$B$1:$BI$1)*(КАЛЕНДАРЬ!$AD29=GRID!$B$3:$BI$3),0))*GRID!$B$65*(1-GRID!$B$69),0))</f>
        <v>#N/A</v>
      </c>
      <c r="T240" s="48" t="e" cm="1">
        <f t="array" ref="T240">IF($I$2="Путешествия с детьми",
INDEX(GRID!$B$17:$BI$27,MATCH(S$7,GRID!$A$17:$A$27,0),MATCH(1,($U$2=GRID!$B$1:$BI$1)*(КАЛЕНДАРЬ!$AD29=GRID!$B$3:$BI$3), 0))*GRID!$B$65,
ROUNDUP(INDEX(GRID!$B$17:$BI$27,MATCH(S$7,GRID!$A$17:$A$27,0),MATCH(1,($U$2=GRID!$B$1:$BI$1)*(КАЛЕНДАРЬ!$AD29=GRID!$B$3:$BI$3), 0))*GRID!$B$65*(1-GRID!$B$69),0))</f>
        <v>#N/A</v>
      </c>
      <c r="U240" s="47" cm="1">
        <f t="array" ref="U240">IF($I$2="Путешествия с детьми",
INDEX(GRID!$B$4:$BI$14,MATCH(U$7,GRID!$A$4:$A$14,0),MATCH(1,($U$2=GRID!$B$1:$BI$1)*(КАЛЕНДАРЬ!$AD29=GRID!$B$3:$BI$3), 0))*GRID!$B$65,
ROUNDUP(INDEX(GRID!$B$4:$BI$14,MATCH(U$7,GRID!$A$4:$A$14,0),MATCH(1,($U$2=GRID!$B$1:$BI$1)*(КАЛЕНДАРЬ!$AD29=GRID!$B$3:$BI$3),0))*GRID!$B$65*(1-GRID!$B$69),0))</f>
        <v>49880</v>
      </c>
      <c r="V240" s="48" cm="1">
        <f t="array" ref="V240">IF($I$2="Путешествия с детьми",
INDEX(GRID!$B$17:$BI$27,MATCH(U$7,GRID!$A$17:$A$27,0),MATCH(1,($U$2=GRID!$B$1:$BI$1)*(КАЛЕНДАРЬ!$AD29=GRID!$B$3:$BI$3), 0))*GRID!$B$65,
ROUNDUP(INDEX(GRID!$B$17:$BI$27,MATCH(U$7,GRID!$A$17:$A$27,0),MATCH(1,($U$2=GRID!$B$1:$BI$1)*(КАЛЕНДАРЬ!$AD29=GRID!$B$3:$BI$3), 0))*GRID!$B$65*(1-GRID!$B$69),0))</f>
        <v>52030</v>
      </c>
      <c r="W240" s="47" cm="1">
        <f t="array" ref="W240">IF($I$2="Путешествия с детьми",
INDEX(GRID!$B$4:$BI$14,MATCH(W$7,GRID!$A$4:$A$14,0),MATCH(1,($U$2=GRID!$B$1:$BI$1)*(КАЛЕНДАРЬ!$AD29=GRID!$B$3:$BI$3), 0))*GRID!$B$65,
ROUNDUP(INDEX(GRID!$B$4:$BI$14,MATCH(W$7,GRID!$A$4:$A$14,0),MATCH(1,($U$2=GRID!$B$1:$BI$1)*(КАЛЕНДАРЬ!$AD29=GRID!$B$3:$BI$3),0))*GRID!$B$65*(1-GRID!$B$69),0))</f>
        <v>199520</v>
      </c>
      <c r="X240" s="48" cm="1">
        <f t="array" ref="X240">IF($I$2="Путешествия с детьми",
INDEX(GRID!$B$17:$BI$27,MATCH(W$7,GRID!$A$17:$A$27,0),MATCH(1,($U$2=GRID!$B$1:$BI$1)*(КАЛЕНДАРЬ!$AD29=GRID!$B$3:$BI$3), 0))*GRID!$B$65,
ROUNDUP(INDEX(GRID!$B$17:$BI$27,MATCH(W$7,GRID!$A$17:$A$27,0),MATCH(1,($U$2=GRID!$B$1:$BI$1)*(КАЛЕНДАРЬ!$AD29=GRID!$B$3:$BI$3), 0))*GRID!$B$65*(1-GRID!$B$69),0))</f>
        <v>201670</v>
      </c>
    </row>
    <row r="241" spans="1:24" hidden="1" x14ac:dyDescent="0.2">
      <c r="A241" s="117" t="s">
        <v>43</v>
      </c>
      <c r="B241" s="117">
        <v>27</v>
      </c>
      <c r="C241" s="138" cm="1">
        <f t="array" ref="C241">IF($I$2="Путешествия с детьми",
INDEX(GRID!$B$4:$BI$14,MATCH(C$7,GRID!$A$4:$A$14,0),MATCH(1,($U$2=GRID!$B$1:$BI$1)*(КАЛЕНДАРЬ!$AD30=GRID!$B$3:$BI$3), 0))*GRID!$B$65,
ROUNDUP(INDEX(GRID!$B$4:$BI$14,MATCH(C$7,GRID!$A$4:$A$14,0),MATCH(1,($U$2=GRID!$B$1:$BI$1)*(КАЛЕНДАРЬ!$AD30=GRID!$B$3:$BI$3),0))*GRID!$B$65*(1-GRID!$B$69),0))</f>
        <v>16340</v>
      </c>
      <c r="D241" s="48" cm="1">
        <f t="array" ref="D241">IF($I$2="Путешествия с детьми",
INDEX(GRID!$B$17:$BI$27,MATCH(C$7,GRID!$A$17:$A$27,0),MATCH(1,($U$2=GRID!$B$1:$BI$1)*(КАЛЕНДАРЬ!$AD30=GRID!$B$3:$BI$3), 0))*GRID!$B$65,
ROUNDUP(INDEX(GRID!$B$17:$BI$27,MATCH(C$7,GRID!$A$17:$A$27,0),MATCH(1,($U$2=GRID!$B$1:$BI$1)*(КАЛЕНДАРЬ!$AD30=GRID!$B$3:$BI$3), 0))*GRID!$B$65*(1-GRID!$B$69),0))</f>
        <v>18490</v>
      </c>
      <c r="E241" s="47" cm="1">
        <f t="array" ref="E241">IF($I$2="Путешествия с детьми",
INDEX(GRID!$B$4:$BI$14,MATCH(E$7,GRID!$A$4:$A$14,0),MATCH(1,($U$2=GRID!$B$1:$BI$1)*(КАЛЕНДАРЬ!$AD30=GRID!$B$3:$BI$3), 0))*GRID!$B$65,
ROUNDUP(INDEX(GRID!$B$4:$BI$14,MATCH(E$7,GRID!$A$4:$A$14,0),MATCH(1,($U$2=GRID!$B$1:$BI$1)*(КАЛЕНДАРЬ!$AD30=GRID!$B$3:$BI$3),0))*GRID!$B$65*(1-GRID!$B$69),0))</f>
        <v>17974</v>
      </c>
      <c r="F241" s="48" cm="1">
        <f t="array" ref="F241">IF($I$2="Путешествия с детьми",
INDEX(GRID!$B$17:$BI$27,MATCH(E$7,GRID!$A$17:$A$27,0),MATCH(1,($U$2=GRID!$B$1:$BI$1)*(КАЛЕНДАРЬ!$AD30=GRID!$B$3:$BI$3), 0))*GRID!$B$65,
ROUNDUP(INDEX(GRID!$B$17:$BI$27,MATCH(E$7,GRID!$A$17:$A$27,0),MATCH(1,($U$2=GRID!$B$1:$BI$1)*(КАЛЕНДАРЬ!$AD30=GRID!$B$3:$BI$3), 0))*GRID!$B$65*(1-GRID!$B$69),0))</f>
        <v>20124</v>
      </c>
      <c r="G241" s="47" t="e" cm="1">
        <f t="array" ref="G241">IF($I$2="Путешествия с детьми",
INDEX(GRID!$B$4:$BI$14,MATCH(G$7,GRID!$A$4:$A$14,0),MATCH(1,($U$2=GRID!$B$1:$BI$1)*(КАЛЕНДАРЬ!$AD30=GRID!$B$3:$BI$3), 0))*GRID!$B$65,
ROUNDUP(INDEX(GRID!$B$4:$BI$14,MATCH(G$7,GRID!$A$4:$A$14,0),MATCH(1,($U$2=GRID!$B$1:$BI$1)*(КАЛЕНДАРЬ!$AD30=GRID!$B$3:$BI$3),0))*GRID!$B$65*(1-GRID!$B$69),0))</f>
        <v>#N/A</v>
      </c>
      <c r="H241" s="48" t="e" cm="1">
        <f t="array" ref="H241">IF($I$2="Путешествия с детьми",
INDEX(GRID!$B$17:$BI$27,MATCH(G$7,GRID!$A$17:$A$27,0),MATCH(1,($U$2=GRID!$B$1:$BI$1)*(КАЛЕНДАРЬ!$AD30=GRID!$B$3:$BI$3), 0))*GRID!$B$65,
ROUNDUP(INDEX(GRID!$B$17:$BI$27,MATCH(G$7,GRID!$A$17:$A$27,0),MATCH(1,($U$2=GRID!$B$1:$BI$1)*(КАЛЕНДАРЬ!$AD30=GRID!$B$3:$BI$3), 0))*GRID!$B$65*(1-GRID!$B$69),0))</f>
        <v>#N/A</v>
      </c>
      <c r="I241" s="47" t="e" cm="1">
        <f t="array" ref="I241">IF($I$2="Путешествия с детьми",
INDEX(GRID!$B$4:$BI$14,MATCH(I$7,GRID!$A$4:$A$14,0),MATCH(1,($U$2=GRID!$B$1:$BI$1)*(КАЛЕНДАРЬ!$AD30=GRID!$B$3:$BI$3), 0))*GRID!$B$65,
ROUNDUP(INDEX(GRID!$B$4:$BI$14,MATCH(I$7,GRID!$A$4:$A$14,0),MATCH(1,($U$2=GRID!$B$1:$BI$1)*(КАЛЕНДАРЬ!$AD30=GRID!$B$3:$BI$3),0))*GRID!$B$65*(1-GRID!$B$69),0))</f>
        <v>#N/A</v>
      </c>
      <c r="J241" s="48" t="e" cm="1">
        <f t="array" ref="J241">IF($I$2="Путешествия с детьми",
INDEX(GRID!$B$17:$BI$27,MATCH(I$7,GRID!$A$17:$A$27,0),MATCH(1,($U$2=GRID!$B$1:$BI$1)*(КАЛЕНДАРЬ!$AD30=GRID!$B$3:$BI$3), 0))*GRID!$B$65,
ROUNDUP(INDEX(GRID!$B$17:$BI$27,MATCH(I$7,GRID!$A$17:$A$27,0),MATCH(1,($U$2=GRID!$B$1:$BI$1)*(КАЛЕНДАРЬ!$AD30=GRID!$B$3:$BI$3), 0))*GRID!$B$65*(1-GRID!$B$69),0))</f>
        <v>#N/A</v>
      </c>
      <c r="K241" s="47" cm="1">
        <f t="array" ref="K241">IF($I$2="Путешествия с детьми",
INDEX(GRID!$B$4:$BI$14,MATCH(K$7,GRID!$A$4:$A$14,0),MATCH(1,($U$2=GRID!$B$1:$BI$1)*(КАЛЕНДАРЬ!$AD30=GRID!$B$3:$BI$3), 0))*GRID!$B$65,
ROUNDUP(INDEX(GRID!$B$4:$BI$14,MATCH(K$7,GRID!$A$4:$A$14,0),MATCH(1,($U$2=GRID!$B$1:$BI$1)*(КАЛЕНДАРЬ!$AD30=GRID!$B$3:$BI$3),0))*GRID!$B$65*(1-GRID!$B$69),0))</f>
        <v>23736</v>
      </c>
      <c r="L241" s="48" cm="1">
        <f t="array" ref="L241">IF($I$2="Путешествия с детьми",
INDEX(GRID!$B$17:$BI$27,MATCH(K$7,GRID!$A$17:$A$27,0),MATCH(1,($U$2=GRID!$B$1:$BI$1)*(КАЛЕНДАРЬ!$AD30=GRID!$B$3:$BI$3), 0))*GRID!$B$65,
ROUNDUP(INDEX(GRID!$B$17:$BI$27,MATCH(K$7,GRID!$A$17:$A$27,0),MATCH(1,($U$2=GRID!$B$1:$BI$1)*(КАЛЕНДАРЬ!$AD30=GRID!$B$3:$BI$3), 0))*GRID!$B$65*(1-GRID!$B$69),0))</f>
        <v>25886</v>
      </c>
      <c r="M241" s="47" cm="1">
        <f t="array" ref="M241">IF($I$2="Путешествия с детьми",
INDEX(GRID!$B$4:$BI$14,MATCH(M$7,GRID!$A$4:$A$14,0),MATCH(1,($U$2=GRID!$B$1:$BI$1)*(КАЛЕНДАРЬ!$AD30=GRID!$B$3:$BI$3), 0))*GRID!$B$65,
ROUNDUP(INDEX(GRID!$B$4:$BI$14,MATCH(M$7,GRID!$A$4:$A$14,0),MATCH(1,($U$2=GRID!$B$1:$BI$1)*(КАЛЕНДАРЬ!$AD30=GRID!$B$3:$BI$3),0))*GRID!$B$65*(1-GRID!$B$69),0))</f>
        <v>26058</v>
      </c>
      <c r="N241" s="48" cm="1">
        <f t="array" ref="N241">IF($I$2="Путешествия с детьми",
INDEX(GRID!$B$17:$BI$27,MATCH(M$7,GRID!$A$17:$A$27,0),MATCH(1,($U$2=GRID!$B$1:$BI$1)*(КАЛЕНДАРЬ!$AD30=GRID!$B$3:$BI$3), 0))*GRID!$B$65,
ROUNDUP(INDEX(GRID!$B$17:$BI$27,MATCH(M$7,GRID!$A$17:$A$27,0),MATCH(1,($U$2=GRID!$B$1:$BI$1)*(КАЛЕНДАРЬ!$AD30=GRID!$B$3:$BI$3), 0))*GRID!$B$65*(1-GRID!$B$69),0))</f>
        <v>28208</v>
      </c>
      <c r="O241" s="47" cm="1">
        <f t="array" ref="O241">IF($I$2="Путешествия с детьми",
INDEX(GRID!$B$4:$BI$14,MATCH(O$7,GRID!$A$4:$A$14,0),MATCH(1,($U$2=GRID!$B$1:$BI$1)*(КАЛЕНДАРЬ!$AD30=GRID!$B$3:$BI$3), 0))*GRID!$B$65,
ROUNDUP(INDEX(GRID!$B$4:$BI$14,MATCH(O$7,GRID!$A$4:$A$14,0),MATCH(1,($U$2=GRID!$B$1:$BI$1)*(КАЛЕНДАРЬ!$AD30=GRID!$B$3:$BI$3),0))*GRID!$B$65*(1-GRID!$B$69),0))</f>
        <v>32078</v>
      </c>
      <c r="P241" s="48" cm="1">
        <f t="array" ref="P241">IF($I$2="Путешествия с детьми",
INDEX(GRID!$B$17:$BI$27,MATCH(O$7,GRID!$A$17:$A$27,0),MATCH(1,($U$2=GRID!$B$1:$BI$1)*(КАЛЕНДАРЬ!$AD30=GRID!$B$3:$BI$3), 0))*GRID!$B$65,
ROUNDUP(INDEX(GRID!$B$17:$BI$27,MATCH(O$7,GRID!$A$17:$A$27,0),MATCH(1,($U$2=GRID!$B$1:$BI$1)*(КАЛЕНДАРЬ!$AD30=GRID!$B$3:$BI$3), 0))*GRID!$B$65*(1-GRID!$B$69),0))</f>
        <v>34228</v>
      </c>
      <c r="Q241" s="47" t="e" cm="1">
        <f t="array" ref="Q241">IF($I$2="Путешествия с детьми",
INDEX(GRID!$B$4:$BI$14,MATCH(Q$7,GRID!$A$4:$A$14,0),MATCH(1,($U$2=GRID!$B$1:$BI$1)*(КАЛЕНДАРЬ!$AD30=GRID!$B$3:$BI$3), 0))*GRID!$B$65,
ROUNDUP(INDEX(GRID!$B$4:$BI$14,MATCH(Q$7,GRID!$A$4:$A$14,0),MATCH(1,($U$2=GRID!$B$1:$BI$1)*(КАЛЕНДАРЬ!$AD30=GRID!$B$3:$BI$3),0))*GRID!$B$65*(1-GRID!$B$69),0))</f>
        <v>#N/A</v>
      </c>
      <c r="R241" s="48" t="e" cm="1">
        <f t="array" ref="R241">IF($I$2="Путешествия с детьми",
INDEX(GRID!$B$17:$BI$27,MATCH(Q$7,GRID!$A$17:$A$27,0),MATCH(1,($U$2=GRID!$B$1:$BI$1)*(КАЛЕНДАРЬ!$AD30=GRID!$B$3:$BI$3), 0))*GRID!$B$65,
ROUNDUP(INDEX(GRID!$B$17:$BI$27,MATCH(Q$7,GRID!$A$17:$A$27,0),MATCH(1,($U$2=GRID!$B$1:$BI$1)*(КАЛЕНДАРЬ!$AD30=GRID!$B$3:$BI$3), 0))*GRID!$B$65*(1-GRID!$B$69),0))</f>
        <v>#N/A</v>
      </c>
      <c r="S241" s="47" t="e" cm="1">
        <f t="array" ref="S241">IF($I$2="Путешествия с детьми",
INDEX(GRID!$B$4:$BI$14,MATCH(S$7,GRID!$A$4:$A$14,0),MATCH(1,($U$2=GRID!$B$1:$BI$1)*(КАЛЕНДАРЬ!$AD30=GRID!$B$3:$BI$3), 0))*GRID!$B$65,
ROUNDUP(INDEX(GRID!$B$4:$BI$14,MATCH(S$7,GRID!$A$4:$A$14,0),MATCH(1,($U$2=GRID!$B$1:$BI$1)*(КАЛЕНДАРЬ!$AD30=GRID!$B$3:$BI$3),0))*GRID!$B$65*(1-GRID!$B$69),0))</f>
        <v>#N/A</v>
      </c>
      <c r="T241" s="48" t="e" cm="1">
        <f t="array" ref="T241">IF($I$2="Путешествия с детьми",
INDEX(GRID!$B$17:$BI$27,MATCH(S$7,GRID!$A$17:$A$27,0),MATCH(1,($U$2=GRID!$B$1:$BI$1)*(КАЛЕНДАРЬ!$AD30=GRID!$B$3:$BI$3), 0))*GRID!$B$65,
ROUNDUP(INDEX(GRID!$B$17:$BI$27,MATCH(S$7,GRID!$A$17:$A$27,0),MATCH(1,($U$2=GRID!$B$1:$BI$1)*(КАЛЕНДАРЬ!$AD30=GRID!$B$3:$BI$3), 0))*GRID!$B$65*(1-GRID!$B$69),0))</f>
        <v>#N/A</v>
      </c>
      <c r="U241" s="47" cm="1">
        <f t="array" ref="U241">IF($I$2="Путешествия с детьми",
INDEX(GRID!$B$4:$BI$14,MATCH(U$7,GRID!$A$4:$A$14,0),MATCH(1,($U$2=GRID!$B$1:$BI$1)*(КАЛЕНДАРЬ!$AD30=GRID!$B$3:$BI$3), 0))*GRID!$B$65,
ROUNDUP(INDEX(GRID!$B$4:$BI$14,MATCH(U$7,GRID!$A$4:$A$14,0),MATCH(1,($U$2=GRID!$B$1:$BI$1)*(КАЛЕНДАРЬ!$AD30=GRID!$B$3:$BI$3),0))*GRID!$B$65*(1-GRID!$B$69),0))</f>
        <v>49880</v>
      </c>
      <c r="V241" s="48" cm="1">
        <f t="array" ref="V241">IF($I$2="Путешествия с детьми",
INDEX(GRID!$B$17:$BI$27,MATCH(U$7,GRID!$A$17:$A$27,0),MATCH(1,($U$2=GRID!$B$1:$BI$1)*(КАЛЕНДАРЬ!$AD30=GRID!$B$3:$BI$3), 0))*GRID!$B$65,
ROUNDUP(INDEX(GRID!$B$17:$BI$27,MATCH(U$7,GRID!$A$17:$A$27,0),MATCH(1,($U$2=GRID!$B$1:$BI$1)*(КАЛЕНДАРЬ!$AD30=GRID!$B$3:$BI$3), 0))*GRID!$B$65*(1-GRID!$B$69),0))</f>
        <v>52030</v>
      </c>
      <c r="W241" s="47" cm="1">
        <f t="array" ref="W241">IF($I$2="Путешествия с детьми",
INDEX(GRID!$B$4:$BI$14,MATCH(W$7,GRID!$A$4:$A$14,0),MATCH(1,($U$2=GRID!$B$1:$BI$1)*(КАЛЕНДАРЬ!$AD30=GRID!$B$3:$BI$3), 0))*GRID!$B$65,
ROUNDUP(INDEX(GRID!$B$4:$BI$14,MATCH(W$7,GRID!$A$4:$A$14,0),MATCH(1,($U$2=GRID!$B$1:$BI$1)*(КАЛЕНДАРЬ!$AD30=GRID!$B$3:$BI$3),0))*GRID!$B$65*(1-GRID!$B$69),0))</f>
        <v>199520</v>
      </c>
      <c r="X241" s="48" cm="1">
        <f t="array" ref="X241">IF($I$2="Путешествия с детьми",
INDEX(GRID!$B$17:$BI$27,MATCH(W$7,GRID!$A$17:$A$27,0),MATCH(1,($U$2=GRID!$B$1:$BI$1)*(КАЛЕНДАРЬ!$AD30=GRID!$B$3:$BI$3), 0))*GRID!$B$65,
ROUNDUP(INDEX(GRID!$B$17:$BI$27,MATCH(W$7,GRID!$A$17:$A$27,0),MATCH(1,($U$2=GRID!$B$1:$BI$1)*(КАЛЕНДАРЬ!$AD30=GRID!$B$3:$BI$3), 0))*GRID!$B$65*(1-GRID!$B$69),0))</f>
        <v>201670</v>
      </c>
    </row>
    <row r="242" spans="1:24" hidden="1" x14ac:dyDescent="0.2">
      <c r="A242" s="117" t="s">
        <v>44</v>
      </c>
      <c r="B242" s="117">
        <v>28</v>
      </c>
      <c r="C242" s="138" cm="1">
        <f t="array" ref="C242">IF($I$2="Путешествия с детьми",
INDEX(GRID!$B$4:$BI$14,MATCH(C$7,GRID!$A$4:$A$14,0),MATCH(1,($U$2=GRID!$B$1:$BI$1)*(КАЛЕНДАРЬ!$AD31=GRID!$B$3:$BI$3), 0))*GRID!$B$65,
ROUNDUP(INDEX(GRID!$B$4:$BI$14,MATCH(C$7,GRID!$A$4:$A$14,0),MATCH(1,($U$2=GRID!$B$1:$BI$1)*(КАЛЕНДАРЬ!$AD31=GRID!$B$3:$BI$3),0))*GRID!$B$65*(1-GRID!$B$69),0))</f>
        <v>16340</v>
      </c>
      <c r="D242" s="48" cm="1">
        <f t="array" ref="D242">IF($I$2="Путешествия с детьми",
INDEX(GRID!$B$17:$BI$27,MATCH(C$7,GRID!$A$17:$A$27,0),MATCH(1,($U$2=GRID!$B$1:$BI$1)*(КАЛЕНДАРЬ!$AD31=GRID!$B$3:$BI$3), 0))*GRID!$B$65,
ROUNDUP(INDEX(GRID!$B$17:$BI$27,MATCH(C$7,GRID!$A$17:$A$27,0),MATCH(1,($U$2=GRID!$B$1:$BI$1)*(КАЛЕНДАРЬ!$AD31=GRID!$B$3:$BI$3), 0))*GRID!$B$65*(1-GRID!$B$69),0))</f>
        <v>18490</v>
      </c>
      <c r="E242" s="47" cm="1">
        <f t="array" ref="E242">IF($I$2="Путешествия с детьми",
INDEX(GRID!$B$4:$BI$14,MATCH(E$7,GRID!$A$4:$A$14,0),MATCH(1,($U$2=GRID!$B$1:$BI$1)*(КАЛЕНДАРЬ!$AD31=GRID!$B$3:$BI$3), 0))*GRID!$B$65,
ROUNDUP(INDEX(GRID!$B$4:$BI$14,MATCH(E$7,GRID!$A$4:$A$14,0),MATCH(1,($U$2=GRID!$B$1:$BI$1)*(КАЛЕНДАРЬ!$AD31=GRID!$B$3:$BI$3),0))*GRID!$B$65*(1-GRID!$B$69),0))</f>
        <v>17974</v>
      </c>
      <c r="F242" s="48" cm="1">
        <f t="array" ref="F242">IF($I$2="Путешествия с детьми",
INDEX(GRID!$B$17:$BI$27,MATCH(E$7,GRID!$A$17:$A$27,0),MATCH(1,($U$2=GRID!$B$1:$BI$1)*(КАЛЕНДАРЬ!$AD31=GRID!$B$3:$BI$3), 0))*GRID!$B$65,
ROUNDUP(INDEX(GRID!$B$17:$BI$27,MATCH(E$7,GRID!$A$17:$A$27,0),MATCH(1,($U$2=GRID!$B$1:$BI$1)*(КАЛЕНДАРЬ!$AD31=GRID!$B$3:$BI$3), 0))*GRID!$B$65*(1-GRID!$B$69),0))</f>
        <v>20124</v>
      </c>
      <c r="G242" s="47" t="e" cm="1">
        <f t="array" ref="G242">IF($I$2="Путешествия с детьми",
INDEX(GRID!$B$4:$BI$14,MATCH(G$7,GRID!$A$4:$A$14,0),MATCH(1,($U$2=GRID!$B$1:$BI$1)*(КАЛЕНДАРЬ!$AD31=GRID!$B$3:$BI$3), 0))*GRID!$B$65,
ROUNDUP(INDEX(GRID!$B$4:$BI$14,MATCH(G$7,GRID!$A$4:$A$14,0),MATCH(1,($U$2=GRID!$B$1:$BI$1)*(КАЛЕНДАРЬ!$AD31=GRID!$B$3:$BI$3),0))*GRID!$B$65*(1-GRID!$B$69),0))</f>
        <v>#N/A</v>
      </c>
      <c r="H242" s="48" t="e" cm="1">
        <f t="array" ref="H242">IF($I$2="Путешествия с детьми",
INDEX(GRID!$B$17:$BI$27,MATCH(G$7,GRID!$A$17:$A$27,0),MATCH(1,($U$2=GRID!$B$1:$BI$1)*(КАЛЕНДАРЬ!$AD31=GRID!$B$3:$BI$3), 0))*GRID!$B$65,
ROUNDUP(INDEX(GRID!$B$17:$BI$27,MATCH(G$7,GRID!$A$17:$A$27,0),MATCH(1,($U$2=GRID!$B$1:$BI$1)*(КАЛЕНДАРЬ!$AD31=GRID!$B$3:$BI$3), 0))*GRID!$B$65*(1-GRID!$B$69),0))</f>
        <v>#N/A</v>
      </c>
      <c r="I242" s="47" t="e" cm="1">
        <f t="array" ref="I242">IF($I$2="Путешествия с детьми",
INDEX(GRID!$B$4:$BI$14,MATCH(I$7,GRID!$A$4:$A$14,0),MATCH(1,($U$2=GRID!$B$1:$BI$1)*(КАЛЕНДАРЬ!$AD31=GRID!$B$3:$BI$3), 0))*GRID!$B$65,
ROUNDUP(INDEX(GRID!$B$4:$BI$14,MATCH(I$7,GRID!$A$4:$A$14,0),MATCH(1,($U$2=GRID!$B$1:$BI$1)*(КАЛЕНДАРЬ!$AD31=GRID!$B$3:$BI$3),0))*GRID!$B$65*(1-GRID!$B$69),0))</f>
        <v>#N/A</v>
      </c>
      <c r="J242" s="48" t="e" cm="1">
        <f t="array" ref="J242">IF($I$2="Путешествия с детьми",
INDEX(GRID!$B$17:$BI$27,MATCH(I$7,GRID!$A$17:$A$27,0),MATCH(1,($U$2=GRID!$B$1:$BI$1)*(КАЛЕНДАРЬ!$AD31=GRID!$B$3:$BI$3), 0))*GRID!$B$65,
ROUNDUP(INDEX(GRID!$B$17:$BI$27,MATCH(I$7,GRID!$A$17:$A$27,0),MATCH(1,($U$2=GRID!$B$1:$BI$1)*(КАЛЕНДАРЬ!$AD31=GRID!$B$3:$BI$3), 0))*GRID!$B$65*(1-GRID!$B$69),0))</f>
        <v>#N/A</v>
      </c>
      <c r="K242" s="47" cm="1">
        <f t="array" ref="K242">IF($I$2="Путешествия с детьми",
INDEX(GRID!$B$4:$BI$14,MATCH(K$7,GRID!$A$4:$A$14,0),MATCH(1,($U$2=GRID!$B$1:$BI$1)*(КАЛЕНДАРЬ!$AD31=GRID!$B$3:$BI$3), 0))*GRID!$B$65,
ROUNDUP(INDEX(GRID!$B$4:$BI$14,MATCH(K$7,GRID!$A$4:$A$14,0),MATCH(1,($U$2=GRID!$B$1:$BI$1)*(КАЛЕНДАРЬ!$AD31=GRID!$B$3:$BI$3),0))*GRID!$B$65*(1-GRID!$B$69),0))</f>
        <v>23736</v>
      </c>
      <c r="L242" s="48" cm="1">
        <f t="array" ref="L242">IF($I$2="Путешествия с детьми",
INDEX(GRID!$B$17:$BI$27,MATCH(K$7,GRID!$A$17:$A$27,0),MATCH(1,($U$2=GRID!$B$1:$BI$1)*(КАЛЕНДАРЬ!$AD31=GRID!$B$3:$BI$3), 0))*GRID!$B$65,
ROUNDUP(INDEX(GRID!$B$17:$BI$27,MATCH(K$7,GRID!$A$17:$A$27,0),MATCH(1,($U$2=GRID!$B$1:$BI$1)*(КАЛЕНДАРЬ!$AD31=GRID!$B$3:$BI$3), 0))*GRID!$B$65*(1-GRID!$B$69),0))</f>
        <v>25886</v>
      </c>
      <c r="M242" s="47" cm="1">
        <f t="array" ref="M242">IF($I$2="Путешествия с детьми",
INDEX(GRID!$B$4:$BI$14,MATCH(M$7,GRID!$A$4:$A$14,0),MATCH(1,($U$2=GRID!$B$1:$BI$1)*(КАЛЕНДАРЬ!$AD31=GRID!$B$3:$BI$3), 0))*GRID!$B$65,
ROUNDUP(INDEX(GRID!$B$4:$BI$14,MATCH(M$7,GRID!$A$4:$A$14,0),MATCH(1,($U$2=GRID!$B$1:$BI$1)*(КАЛЕНДАРЬ!$AD31=GRID!$B$3:$BI$3),0))*GRID!$B$65*(1-GRID!$B$69),0))</f>
        <v>26058</v>
      </c>
      <c r="N242" s="48" cm="1">
        <f t="array" ref="N242">IF($I$2="Путешествия с детьми",
INDEX(GRID!$B$17:$BI$27,MATCH(M$7,GRID!$A$17:$A$27,0),MATCH(1,($U$2=GRID!$B$1:$BI$1)*(КАЛЕНДАРЬ!$AD31=GRID!$B$3:$BI$3), 0))*GRID!$B$65,
ROUNDUP(INDEX(GRID!$B$17:$BI$27,MATCH(M$7,GRID!$A$17:$A$27,0),MATCH(1,($U$2=GRID!$B$1:$BI$1)*(КАЛЕНДАРЬ!$AD31=GRID!$B$3:$BI$3), 0))*GRID!$B$65*(1-GRID!$B$69),0))</f>
        <v>28208</v>
      </c>
      <c r="O242" s="47" cm="1">
        <f t="array" ref="O242">IF($I$2="Путешествия с детьми",
INDEX(GRID!$B$4:$BI$14,MATCH(O$7,GRID!$A$4:$A$14,0),MATCH(1,($U$2=GRID!$B$1:$BI$1)*(КАЛЕНДАРЬ!$AD31=GRID!$B$3:$BI$3), 0))*GRID!$B$65,
ROUNDUP(INDEX(GRID!$B$4:$BI$14,MATCH(O$7,GRID!$A$4:$A$14,0),MATCH(1,($U$2=GRID!$B$1:$BI$1)*(КАЛЕНДАРЬ!$AD31=GRID!$B$3:$BI$3),0))*GRID!$B$65*(1-GRID!$B$69),0))</f>
        <v>32078</v>
      </c>
      <c r="P242" s="48" cm="1">
        <f t="array" ref="P242">IF($I$2="Путешествия с детьми",
INDEX(GRID!$B$17:$BI$27,MATCH(O$7,GRID!$A$17:$A$27,0),MATCH(1,($U$2=GRID!$B$1:$BI$1)*(КАЛЕНДАРЬ!$AD31=GRID!$B$3:$BI$3), 0))*GRID!$B$65,
ROUNDUP(INDEX(GRID!$B$17:$BI$27,MATCH(O$7,GRID!$A$17:$A$27,0),MATCH(1,($U$2=GRID!$B$1:$BI$1)*(КАЛЕНДАРЬ!$AD31=GRID!$B$3:$BI$3), 0))*GRID!$B$65*(1-GRID!$B$69),0))</f>
        <v>34228</v>
      </c>
      <c r="Q242" s="47" t="e" cm="1">
        <f t="array" ref="Q242">IF($I$2="Путешествия с детьми",
INDEX(GRID!$B$4:$BI$14,MATCH(Q$7,GRID!$A$4:$A$14,0),MATCH(1,($U$2=GRID!$B$1:$BI$1)*(КАЛЕНДАРЬ!$AD31=GRID!$B$3:$BI$3), 0))*GRID!$B$65,
ROUNDUP(INDEX(GRID!$B$4:$BI$14,MATCH(Q$7,GRID!$A$4:$A$14,0),MATCH(1,($U$2=GRID!$B$1:$BI$1)*(КАЛЕНДАРЬ!$AD31=GRID!$B$3:$BI$3),0))*GRID!$B$65*(1-GRID!$B$69),0))</f>
        <v>#N/A</v>
      </c>
      <c r="R242" s="48" t="e" cm="1">
        <f t="array" ref="R242">IF($I$2="Путешествия с детьми",
INDEX(GRID!$B$17:$BI$27,MATCH(Q$7,GRID!$A$17:$A$27,0),MATCH(1,($U$2=GRID!$B$1:$BI$1)*(КАЛЕНДАРЬ!$AD31=GRID!$B$3:$BI$3), 0))*GRID!$B$65,
ROUNDUP(INDEX(GRID!$B$17:$BI$27,MATCH(Q$7,GRID!$A$17:$A$27,0),MATCH(1,($U$2=GRID!$B$1:$BI$1)*(КАЛЕНДАРЬ!$AD31=GRID!$B$3:$BI$3), 0))*GRID!$B$65*(1-GRID!$B$69),0))</f>
        <v>#N/A</v>
      </c>
      <c r="S242" s="47" t="e" cm="1">
        <f t="array" ref="S242">IF($I$2="Путешествия с детьми",
INDEX(GRID!$B$4:$BI$14,MATCH(S$7,GRID!$A$4:$A$14,0),MATCH(1,($U$2=GRID!$B$1:$BI$1)*(КАЛЕНДАРЬ!$AD31=GRID!$B$3:$BI$3), 0))*GRID!$B$65,
ROUNDUP(INDEX(GRID!$B$4:$BI$14,MATCH(S$7,GRID!$A$4:$A$14,0),MATCH(1,($U$2=GRID!$B$1:$BI$1)*(КАЛЕНДАРЬ!$AD31=GRID!$B$3:$BI$3),0))*GRID!$B$65*(1-GRID!$B$69),0))</f>
        <v>#N/A</v>
      </c>
      <c r="T242" s="48" t="e" cm="1">
        <f t="array" ref="T242">IF($I$2="Путешествия с детьми",
INDEX(GRID!$B$17:$BI$27,MATCH(S$7,GRID!$A$17:$A$27,0),MATCH(1,($U$2=GRID!$B$1:$BI$1)*(КАЛЕНДАРЬ!$AD31=GRID!$B$3:$BI$3), 0))*GRID!$B$65,
ROUNDUP(INDEX(GRID!$B$17:$BI$27,MATCH(S$7,GRID!$A$17:$A$27,0),MATCH(1,($U$2=GRID!$B$1:$BI$1)*(КАЛЕНДАРЬ!$AD31=GRID!$B$3:$BI$3), 0))*GRID!$B$65*(1-GRID!$B$69),0))</f>
        <v>#N/A</v>
      </c>
      <c r="U242" s="47" cm="1">
        <f t="array" ref="U242">IF($I$2="Путешествия с детьми",
INDEX(GRID!$B$4:$BI$14,MATCH(U$7,GRID!$A$4:$A$14,0),MATCH(1,($U$2=GRID!$B$1:$BI$1)*(КАЛЕНДАРЬ!$AD31=GRID!$B$3:$BI$3), 0))*GRID!$B$65,
ROUNDUP(INDEX(GRID!$B$4:$BI$14,MATCH(U$7,GRID!$A$4:$A$14,0),MATCH(1,($U$2=GRID!$B$1:$BI$1)*(КАЛЕНДАРЬ!$AD31=GRID!$B$3:$BI$3),0))*GRID!$B$65*(1-GRID!$B$69),0))</f>
        <v>49880</v>
      </c>
      <c r="V242" s="48" cm="1">
        <f t="array" ref="V242">IF($I$2="Путешествия с детьми",
INDEX(GRID!$B$17:$BI$27,MATCH(U$7,GRID!$A$17:$A$27,0),MATCH(1,($U$2=GRID!$B$1:$BI$1)*(КАЛЕНДАРЬ!$AD31=GRID!$B$3:$BI$3), 0))*GRID!$B$65,
ROUNDUP(INDEX(GRID!$B$17:$BI$27,MATCH(U$7,GRID!$A$17:$A$27,0),MATCH(1,($U$2=GRID!$B$1:$BI$1)*(КАЛЕНДАРЬ!$AD31=GRID!$B$3:$BI$3), 0))*GRID!$B$65*(1-GRID!$B$69),0))</f>
        <v>52030</v>
      </c>
      <c r="W242" s="47" cm="1">
        <f t="array" ref="W242">IF($I$2="Путешествия с детьми",
INDEX(GRID!$B$4:$BI$14,MATCH(W$7,GRID!$A$4:$A$14,0),MATCH(1,($U$2=GRID!$B$1:$BI$1)*(КАЛЕНДАРЬ!$AD31=GRID!$B$3:$BI$3), 0))*GRID!$B$65,
ROUNDUP(INDEX(GRID!$B$4:$BI$14,MATCH(W$7,GRID!$A$4:$A$14,0),MATCH(1,($U$2=GRID!$B$1:$BI$1)*(КАЛЕНДАРЬ!$AD31=GRID!$B$3:$BI$3),0))*GRID!$B$65*(1-GRID!$B$69),0))</f>
        <v>199520</v>
      </c>
      <c r="X242" s="48" cm="1">
        <f t="array" ref="X242">IF($I$2="Путешествия с детьми",
INDEX(GRID!$B$17:$BI$27,MATCH(W$7,GRID!$A$17:$A$27,0),MATCH(1,($U$2=GRID!$B$1:$BI$1)*(КАЛЕНДАРЬ!$AD31=GRID!$B$3:$BI$3), 0))*GRID!$B$65,
ROUNDUP(INDEX(GRID!$B$17:$BI$27,MATCH(W$7,GRID!$A$17:$A$27,0),MATCH(1,($U$2=GRID!$B$1:$BI$1)*(КАЛЕНДАРЬ!$AD31=GRID!$B$3:$BI$3), 0))*GRID!$B$65*(1-GRID!$B$69),0))</f>
        <v>201670</v>
      </c>
    </row>
    <row r="243" spans="1:24" hidden="1" x14ac:dyDescent="0.2">
      <c r="A243" s="117" t="s">
        <v>45</v>
      </c>
      <c r="B243" s="117">
        <v>29</v>
      </c>
      <c r="C243" s="138" cm="1">
        <f t="array" ref="C243">IF($I$2="Путешествия с детьми",
INDEX(GRID!$B$4:$BI$14,MATCH(C$7,GRID!$A$4:$A$14,0),MATCH(1,($U$2=GRID!$B$1:$BI$1)*(КАЛЕНДАРЬ!$AD32=GRID!$B$3:$BI$3), 0))*GRID!$B$65,
ROUNDUP(INDEX(GRID!$B$4:$BI$14,MATCH(C$7,GRID!$A$4:$A$14,0),MATCH(1,($U$2=GRID!$B$1:$BI$1)*(КАЛЕНДАРЬ!$AD32=GRID!$B$3:$BI$3),0))*GRID!$B$65*(1-GRID!$B$69),0))</f>
        <v>16340</v>
      </c>
      <c r="D243" s="48" cm="1">
        <f t="array" ref="D243">IF($I$2="Путешествия с детьми",
INDEX(GRID!$B$17:$BI$27,MATCH(C$7,GRID!$A$17:$A$27,0),MATCH(1,($U$2=GRID!$B$1:$BI$1)*(КАЛЕНДАРЬ!$AD32=GRID!$B$3:$BI$3), 0))*GRID!$B$65,
ROUNDUP(INDEX(GRID!$B$17:$BI$27,MATCH(C$7,GRID!$A$17:$A$27,0),MATCH(1,($U$2=GRID!$B$1:$BI$1)*(КАЛЕНДАРЬ!$AD32=GRID!$B$3:$BI$3), 0))*GRID!$B$65*(1-GRID!$B$69),0))</f>
        <v>18490</v>
      </c>
      <c r="E243" s="47" cm="1">
        <f t="array" ref="E243">IF($I$2="Путешествия с детьми",
INDEX(GRID!$B$4:$BI$14,MATCH(E$7,GRID!$A$4:$A$14,0),MATCH(1,($U$2=GRID!$B$1:$BI$1)*(КАЛЕНДАРЬ!$AD32=GRID!$B$3:$BI$3), 0))*GRID!$B$65,
ROUNDUP(INDEX(GRID!$B$4:$BI$14,MATCH(E$7,GRID!$A$4:$A$14,0),MATCH(1,($U$2=GRID!$B$1:$BI$1)*(КАЛЕНДАРЬ!$AD32=GRID!$B$3:$BI$3),0))*GRID!$B$65*(1-GRID!$B$69),0))</f>
        <v>17974</v>
      </c>
      <c r="F243" s="48" cm="1">
        <f t="array" ref="F243">IF($I$2="Путешествия с детьми",
INDEX(GRID!$B$17:$BI$27,MATCH(E$7,GRID!$A$17:$A$27,0),MATCH(1,($U$2=GRID!$B$1:$BI$1)*(КАЛЕНДАРЬ!$AD32=GRID!$B$3:$BI$3), 0))*GRID!$B$65,
ROUNDUP(INDEX(GRID!$B$17:$BI$27,MATCH(E$7,GRID!$A$17:$A$27,0),MATCH(1,($U$2=GRID!$B$1:$BI$1)*(КАЛЕНДАРЬ!$AD32=GRID!$B$3:$BI$3), 0))*GRID!$B$65*(1-GRID!$B$69),0))</f>
        <v>20124</v>
      </c>
      <c r="G243" s="47" t="e" cm="1">
        <f t="array" ref="G243">IF($I$2="Путешествия с детьми",
INDEX(GRID!$B$4:$BI$14,MATCH(G$7,GRID!$A$4:$A$14,0),MATCH(1,($U$2=GRID!$B$1:$BI$1)*(КАЛЕНДАРЬ!$AD32=GRID!$B$3:$BI$3), 0))*GRID!$B$65,
ROUNDUP(INDEX(GRID!$B$4:$BI$14,MATCH(G$7,GRID!$A$4:$A$14,0),MATCH(1,($U$2=GRID!$B$1:$BI$1)*(КАЛЕНДАРЬ!$AD32=GRID!$B$3:$BI$3),0))*GRID!$B$65*(1-GRID!$B$69),0))</f>
        <v>#N/A</v>
      </c>
      <c r="H243" s="48" t="e" cm="1">
        <f t="array" ref="H243">IF($I$2="Путешествия с детьми",
INDEX(GRID!$B$17:$BI$27,MATCH(G$7,GRID!$A$17:$A$27,0),MATCH(1,($U$2=GRID!$B$1:$BI$1)*(КАЛЕНДАРЬ!$AD32=GRID!$B$3:$BI$3), 0))*GRID!$B$65,
ROUNDUP(INDEX(GRID!$B$17:$BI$27,MATCH(G$7,GRID!$A$17:$A$27,0),MATCH(1,($U$2=GRID!$B$1:$BI$1)*(КАЛЕНДАРЬ!$AD32=GRID!$B$3:$BI$3), 0))*GRID!$B$65*(1-GRID!$B$69),0))</f>
        <v>#N/A</v>
      </c>
      <c r="I243" s="47" t="e" cm="1">
        <f t="array" ref="I243">IF($I$2="Путешествия с детьми",
INDEX(GRID!$B$4:$BI$14,MATCH(I$7,GRID!$A$4:$A$14,0),MATCH(1,($U$2=GRID!$B$1:$BI$1)*(КАЛЕНДАРЬ!$AD32=GRID!$B$3:$BI$3), 0))*GRID!$B$65,
ROUNDUP(INDEX(GRID!$B$4:$BI$14,MATCH(I$7,GRID!$A$4:$A$14,0),MATCH(1,($U$2=GRID!$B$1:$BI$1)*(КАЛЕНДАРЬ!$AD32=GRID!$B$3:$BI$3),0))*GRID!$B$65*(1-GRID!$B$69),0))</f>
        <v>#N/A</v>
      </c>
      <c r="J243" s="48" t="e" cm="1">
        <f t="array" ref="J243">IF($I$2="Путешествия с детьми",
INDEX(GRID!$B$17:$BI$27,MATCH(I$7,GRID!$A$17:$A$27,0),MATCH(1,($U$2=GRID!$B$1:$BI$1)*(КАЛЕНДАРЬ!$AD32=GRID!$B$3:$BI$3), 0))*GRID!$B$65,
ROUNDUP(INDEX(GRID!$B$17:$BI$27,MATCH(I$7,GRID!$A$17:$A$27,0),MATCH(1,($U$2=GRID!$B$1:$BI$1)*(КАЛЕНДАРЬ!$AD32=GRID!$B$3:$BI$3), 0))*GRID!$B$65*(1-GRID!$B$69),0))</f>
        <v>#N/A</v>
      </c>
      <c r="K243" s="47" cm="1">
        <f t="array" ref="K243">IF($I$2="Путешествия с детьми",
INDEX(GRID!$B$4:$BI$14,MATCH(K$7,GRID!$A$4:$A$14,0),MATCH(1,($U$2=GRID!$B$1:$BI$1)*(КАЛЕНДАРЬ!$AD32=GRID!$B$3:$BI$3), 0))*GRID!$B$65,
ROUNDUP(INDEX(GRID!$B$4:$BI$14,MATCH(K$7,GRID!$A$4:$A$14,0),MATCH(1,($U$2=GRID!$B$1:$BI$1)*(КАЛЕНДАРЬ!$AD32=GRID!$B$3:$BI$3),0))*GRID!$B$65*(1-GRID!$B$69),0))</f>
        <v>23736</v>
      </c>
      <c r="L243" s="48" cm="1">
        <f t="array" ref="L243">IF($I$2="Путешествия с детьми",
INDEX(GRID!$B$17:$BI$27,MATCH(K$7,GRID!$A$17:$A$27,0),MATCH(1,($U$2=GRID!$B$1:$BI$1)*(КАЛЕНДАРЬ!$AD32=GRID!$B$3:$BI$3), 0))*GRID!$B$65,
ROUNDUP(INDEX(GRID!$B$17:$BI$27,MATCH(K$7,GRID!$A$17:$A$27,0),MATCH(1,($U$2=GRID!$B$1:$BI$1)*(КАЛЕНДАРЬ!$AD32=GRID!$B$3:$BI$3), 0))*GRID!$B$65*(1-GRID!$B$69),0))</f>
        <v>25886</v>
      </c>
      <c r="M243" s="47" cm="1">
        <f t="array" ref="M243">IF($I$2="Путешествия с детьми",
INDEX(GRID!$B$4:$BI$14,MATCH(M$7,GRID!$A$4:$A$14,0),MATCH(1,($U$2=GRID!$B$1:$BI$1)*(КАЛЕНДАРЬ!$AD32=GRID!$B$3:$BI$3), 0))*GRID!$B$65,
ROUNDUP(INDEX(GRID!$B$4:$BI$14,MATCH(M$7,GRID!$A$4:$A$14,0),MATCH(1,($U$2=GRID!$B$1:$BI$1)*(КАЛЕНДАРЬ!$AD32=GRID!$B$3:$BI$3),0))*GRID!$B$65*(1-GRID!$B$69),0))</f>
        <v>26058</v>
      </c>
      <c r="N243" s="48" cm="1">
        <f t="array" ref="N243">IF($I$2="Путешествия с детьми",
INDEX(GRID!$B$17:$BI$27,MATCH(M$7,GRID!$A$17:$A$27,0),MATCH(1,($U$2=GRID!$B$1:$BI$1)*(КАЛЕНДАРЬ!$AD32=GRID!$B$3:$BI$3), 0))*GRID!$B$65,
ROUNDUP(INDEX(GRID!$B$17:$BI$27,MATCH(M$7,GRID!$A$17:$A$27,0),MATCH(1,($U$2=GRID!$B$1:$BI$1)*(КАЛЕНДАРЬ!$AD32=GRID!$B$3:$BI$3), 0))*GRID!$B$65*(1-GRID!$B$69),0))</f>
        <v>28208</v>
      </c>
      <c r="O243" s="47" cm="1">
        <f t="array" ref="O243">IF($I$2="Путешествия с детьми",
INDEX(GRID!$B$4:$BI$14,MATCH(O$7,GRID!$A$4:$A$14,0),MATCH(1,($U$2=GRID!$B$1:$BI$1)*(КАЛЕНДАРЬ!$AD32=GRID!$B$3:$BI$3), 0))*GRID!$B$65,
ROUNDUP(INDEX(GRID!$B$4:$BI$14,MATCH(O$7,GRID!$A$4:$A$14,0),MATCH(1,($U$2=GRID!$B$1:$BI$1)*(КАЛЕНДАРЬ!$AD32=GRID!$B$3:$BI$3),0))*GRID!$B$65*(1-GRID!$B$69),0))</f>
        <v>32078</v>
      </c>
      <c r="P243" s="48" cm="1">
        <f t="array" ref="P243">IF($I$2="Путешествия с детьми",
INDEX(GRID!$B$17:$BI$27,MATCH(O$7,GRID!$A$17:$A$27,0),MATCH(1,($U$2=GRID!$B$1:$BI$1)*(КАЛЕНДАРЬ!$AD32=GRID!$B$3:$BI$3), 0))*GRID!$B$65,
ROUNDUP(INDEX(GRID!$B$17:$BI$27,MATCH(O$7,GRID!$A$17:$A$27,0),MATCH(1,($U$2=GRID!$B$1:$BI$1)*(КАЛЕНДАРЬ!$AD32=GRID!$B$3:$BI$3), 0))*GRID!$B$65*(1-GRID!$B$69),0))</f>
        <v>34228</v>
      </c>
      <c r="Q243" s="47" t="e" cm="1">
        <f t="array" ref="Q243">IF($I$2="Путешествия с детьми",
INDEX(GRID!$B$4:$BI$14,MATCH(Q$7,GRID!$A$4:$A$14,0),MATCH(1,($U$2=GRID!$B$1:$BI$1)*(КАЛЕНДАРЬ!$AD32=GRID!$B$3:$BI$3), 0))*GRID!$B$65,
ROUNDUP(INDEX(GRID!$B$4:$BI$14,MATCH(Q$7,GRID!$A$4:$A$14,0),MATCH(1,($U$2=GRID!$B$1:$BI$1)*(КАЛЕНДАРЬ!$AD32=GRID!$B$3:$BI$3),0))*GRID!$B$65*(1-GRID!$B$69),0))</f>
        <v>#N/A</v>
      </c>
      <c r="R243" s="48" t="e" cm="1">
        <f t="array" ref="R243">IF($I$2="Путешествия с детьми",
INDEX(GRID!$B$17:$BI$27,MATCH(Q$7,GRID!$A$17:$A$27,0),MATCH(1,($U$2=GRID!$B$1:$BI$1)*(КАЛЕНДАРЬ!$AD32=GRID!$B$3:$BI$3), 0))*GRID!$B$65,
ROUNDUP(INDEX(GRID!$B$17:$BI$27,MATCH(Q$7,GRID!$A$17:$A$27,0),MATCH(1,($U$2=GRID!$B$1:$BI$1)*(КАЛЕНДАРЬ!$AD32=GRID!$B$3:$BI$3), 0))*GRID!$B$65*(1-GRID!$B$69),0))</f>
        <v>#N/A</v>
      </c>
      <c r="S243" s="47" t="e" cm="1">
        <f t="array" ref="S243">IF($I$2="Путешествия с детьми",
INDEX(GRID!$B$4:$BI$14,MATCH(S$7,GRID!$A$4:$A$14,0),MATCH(1,($U$2=GRID!$B$1:$BI$1)*(КАЛЕНДАРЬ!$AD32=GRID!$B$3:$BI$3), 0))*GRID!$B$65,
ROUNDUP(INDEX(GRID!$B$4:$BI$14,MATCH(S$7,GRID!$A$4:$A$14,0),MATCH(1,($U$2=GRID!$B$1:$BI$1)*(КАЛЕНДАРЬ!$AD32=GRID!$B$3:$BI$3),0))*GRID!$B$65*(1-GRID!$B$69),0))</f>
        <v>#N/A</v>
      </c>
      <c r="T243" s="48" t="e" cm="1">
        <f t="array" ref="T243">IF($I$2="Путешествия с детьми",
INDEX(GRID!$B$17:$BI$27,MATCH(S$7,GRID!$A$17:$A$27,0),MATCH(1,($U$2=GRID!$B$1:$BI$1)*(КАЛЕНДАРЬ!$AD32=GRID!$B$3:$BI$3), 0))*GRID!$B$65,
ROUNDUP(INDEX(GRID!$B$17:$BI$27,MATCH(S$7,GRID!$A$17:$A$27,0),MATCH(1,($U$2=GRID!$B$1:$BI$1)*(КАЛЕНДАРЬ!$AD32=GRID!$B$3:$BI$3), 0))*GRID!$B$65*(1-GRID!$B$69),0))</f>
        <v>#N/A</v>
      </c>
      <c r="U243" s="47" cm="1">
        <f t="array" ref="U243">IF($I$2="Путешествия с детьми",
INDEX(GRID!$B$4:$BI$14,MATCH(U$7,GRID!$A$4:$A$14,0),MATCH(1,($U$2=GRID!$B$1:$BI$1)*(КАЛЕНДАРЬ!$AD32=GRID!$B$3:$BI$3), 0))*GRID!$B$65,
ROUNDUP(INDEX(GRID!$B$4:$BI$14,MATCH(U$7,GRID!$A$4:$A$14,0),MATCH(1,($U$2=GRID!$B$1:$BI$1)*(КАЛЕНДАРЬ!$AD32=GRID!$B$3:$BI$3),0))*GRID!$B$65*(1-GRID!$B$69),0))</f>
        <v>49880</v>
      </c>
      <c r="V243" s="48" cm="1">
        <f t="array" ref="V243">IF($I$2="Путешествия с детьми",
INDEX(GRID!$B$17:$BI$27,MATCH(U$7,GRID!$A$17:$A$27,0),MATCH(1,($U$2=GRID!$B$1:$BI$1)*(КАЛЕНДАРЬ!$AD32=GRID!$B$3:$BI$3), 0))*GRID!$B$65,
ROUNDUP(INDEX(GRID!$B$17:$BI$27,MATCH(U$7,GRID!$A$17:$A$27,0),MATCH(1,($U$2=GRID!$B$1:$BI$1)*(КАЛЕНДАРЬ!$AD32=GRID!$B$3:$BI$3), 0))*GRID!$B$65*(1-GRID!$B$69),0))</f>
        <v>52030</v>
      </c>
      <c r="W243" s="47" cm="1">
        <f t="array" ref="W243">IF($I$2="Путешествия с детьми",
INDEX(GRID!$B$4:$BI$14,MATCH(W$7,GRID!$A$4:$A$14,0),MATCH(1,($U$2=GRID!$B$1:$BI$1)*(КАЛЕНДАРЬ!$AD32=GRID!$B$3:$BI$3), 0))*GRID!$B$65,
ROUNDUP(INDEX(GRID!$B$4:$BI$14,MATCH(W$7,GRID!$A$4:$A$14,0),MATCH(1,($U$2=GRID!$B$1:$BI$1)*(КАЛЕНДАРЬ!$AD32=GRID!$B$3:$BI$3),0))*GRID!$B$65*(1-GRID!$B$69),0))</f>
        <v>199520</v>
      </c>
      <c r="X243" s="48" cm="1">
        <f t="array" ref="X243">IF($I$2="Путешествия с детьми",
INDEX(GRID!$B$17:$BI$27,MATCH(W$7,GRID!$A$17:$A$27,0),MATCH(1,($U$2=GRID!$B$1:$BI$1)*(КАЛЕНДАРЬ!$AD32=GRID!$B$3:$BI$3), 0))*GRID!$B$65,
ROUNDUP(INDEX(GRID!$B$17:$BI$27,MATCH(W$7,GRID!$A$17:$A$27,0),MATCH(1,($U$2=GRID!$B$1:$BI$1)*(КАЛЕНДАРЬ!$AD32=GRID!$B$3:$BI$3), 0))*GRID!$B$65*(1-GRID!$B$69),0))</f>
        <v>201670</v>
      </c>
    </row>
    <row r="244" spans="1:24" hidden="1" x14ac:dyDescent="0.2">
      <c r="A244" s="117" t="s">
        <v>46</v>
      </c>
      <c r="B244" s="117">
        <v>30</v>
      </c>
      <c r="C244" s="138" cm="1">
        <f t="array" ref="C244">IF($I$2="Путешествия с детьми",
INDEX(GRID!$B$4:$BI$14,MATCH(C$7,GRID!$A$4:$A$14,0),MATCH(1,($U$2=GRID!$B$1:$BI$1)*(КАЛЕНДАРЬ!$AD33=GRID!$B$3:$BI$3), 0))*GRID!$B$65,
ROUNDUP(INDEX(GRID!$B$4:$BI$14,MATCH(C$7,GRID!$A$4:$A$14,0),MATCH(1,($U$2=GRID!$B$1:$BI$1)*(КАЛЕНДАРЬ!$AD33=GRID!$B$3:$BI$3),0))*GRID!$B$65*(1-GRID!$B$69),0))</f>
        <v>16340</v>
      </c>
      <c r="D244" s="48" cm="1">
        <f t="array" ref="D244">IF($I$2="Путешествия с детьми",
INDEX(GRID!$B$17:$BI$27,MATCH(C$7,GRID!$A$17:$A$27,0),MATCH(1,($U$2=GRID!$B$1:$BI$1)*(КАЛЕНДАРЬ!$AD33=GRID!$B$3:$BI$3), 0))*GRID!$B$65,
ROUNDUP(INDEX(GRID!$B$17:$BI$27,MATCH(C$7,GRID!$A$17:$A$27,0),MATCH(1,($U$2=GRID!$B$1:$BI$1)*(КАЛЕНДАРЬ!$AD33=GRID!$B$3:$BI$3), 0))*GRID!$B$65*(1-GRID!$B$69),0))</f>
        <v>18490</v>
      </c>
      <c r="E244" s="47" cm="1">
        <f t="array" ref="E244">IF($I$2="Путешествия с детьми",
INDEX(GRID!$B$4:$BI$14,MATCH(E$7,GRID!$A$4:$A$14,0),MATCH(1,($U$2=GRID!$B$1:$BI$1)*(КАЛЕНДАРЬ!$AD33=GRID!$B$3:$BI$3), 0))*GRID!$B$65,
ROUNDUP(INDEX(GRID!$B$4:$BI$14,MATCH(E$7,GRID!$A$4:$A$14,0),MATCH(1,($U$2=GRID!$B$1:$BI$1)*(КАЛЕНДАРЬ!$AD33=GRID!$B$3:$BI$3),0))*GRID!$B$65*(1-GRID!$B$69),0))</f>
        <v>17974</v>
      </c>
      <c r="F244" s="48" cm="1">
        <f t="array" ref="F244">IF($I$2="Путешествия с детьми",
INDEX(GRID!$B$17:$BI$27,MATCH(E$7,GRID!$A$17:$A$27,0),MATCH(1,($U$2=GRID!$B$1:$BI$1)*(КАЛЕНДАРЬ!$AD33=GRID!$B$3:$BI$3), 0))*GRID!$B$65,
ROUNDUP(INDEX(GRID!$B$17:$BI$27,MATCH(E$7,GRID!$A$17:$A$27,0),MATCH(1,($U$2=GRID!$B$1:$BI$1)*(КАЛЕНДАРЬ!$AD33=GRID!$B$3:$BI$3), 0))*GRID!$B$65*(1-GRID!$B$69),0))</f>
        <v>20124</v>
      </c>
      <c r="G244" s="47" t="e" cm="1">
        <f t="array" ref="G244">IF($I$2="Путешествия с детьми",
INDEX(GRID!$B$4:$BI$14,MATCH(G$7,GRID!$A$4:$A$14,0),MATCH(1,($U$2=GRID!$B$1:$BI$1)*(КАЛЕНДАРЬ!$AD33=GRID!$B$3:$BI$3), 0))*GRID!$B$65,
ROUNDUP(INDEX(GRID!$B$4:$BI$14,MATCH(G$7,GRID!$A$4:$A$14,0),MATCH(1,($U$2=GRID!$B$1:$BI$1)*(КАЛЕНДАРЬ!$AD33=GRID!$B$3:$BI$3),0))*GRID!$B$65*(1-GRID!$B$69),0))</f>
        <v>#N/A</v>
      </c>
      <c r="H244" s="48" t="e" cm="1">
        <f t="array" ref="H244">IF($I$2="Путешествия с детьми",
INDEX(GRID!$B$17:$BI$27,MATCH(G$7,GRID!$A$17:$A$27,0),MATCH(1,($U$2=GRID!$B$1:$BI$1)*(КАЛЕНДАРЬ!$AD33=GRID!$B$3:$BI$3), 0))*GRID!$B$65,
ROUNDUP(INDEX(GRID!$B$17:$BI$27,MATCH(G$7,GRID!$A$17:$A$27,0),MATCH(1,($U$2=GRID!$B$1:$BI$1)*(КАЛЕНДАРЬ!$AD33=GRID!$B$3:$BI$3), 0))*GRID!$B$65*(1-GRID!$B$69),0))</f>
        <v>#N/A</v>
      </c>
      <c r="I244" s="47" t="e" cm="1">
        <f t="array" ref="I244">IF($I$2="Путешествия с детьми",
INDEX(GRID!$B$4:$BI$14,MATCH(I$7,GRID!$A$4:$A$14,0),MATCH(1,($U$2=GRID!$B$1:$BI$1)*(КАЛЕНДАРЬ!$AD33=GRID!$B$3:$BI$3), 0))*GRID!$B$65,
ROUNDUP(INDEX(GRID!$B$4:$BI$14,MATCH(I$7,GRID!$A$4:$A$14,0),MATCH(1,($U$2=GRID!$B$1:$BI$1)*(КАЛЕНДАРЬ!$AD33=GRID!$B$3:$BI$3),0))*GRID!$B$65*(1-GRID!$B$69),0))</f>
        <v>#N/A</v>
      </c>
      <c r="J244" s="48" t="e" cm="1">
        <f t="array" ref="J244">IF($I$2="Путешествия с детьми",
INDEX(GRID!$B$17:$BI$27,MATCH(I$7,GRID!$A$17:$A$27,0),MATCH(1,($U$2=GRID!$B$1:$BI$1)*(КАЛЕНДАРЬ!$AD33=GRID!$B$3:$BI$3), 0))*GRID!$B$65,
ROUNDUP(INDEX(GRID!$B$17:$BI$27,MATCH(I$7,GRID!$A$17:$A$27,0),MATCH(1,($U$2=GRID!$B$1:$BI$1)*(КАЛЕНДАРЬ!$AD33=GRID!$B$3:$BI$3), 0))*GRID!$B$65*(1-GRID!$B$69),0))</f>
        <v>#N/A</v>
      </c>
      <c r="K244" s="47" cm="1">
        <f t="array" ref="K244">IF($I$2="Путешествия с детьми",
INDEX(GRID!$B$4:$BI$14,MATCH(K$7,GRID!$A$4:$A$14,0),MATCH(1,($U$2=GRID!$B$1:$BI$1)*(КАЛЕНДАРЬ!$AD33=GRID!$B$3:$BI$3), 0))*GRID!$B$65,
ROUNDUP(INDEX(GRID!$B$4:$BI$14,MATCH(K$7,GRID!$A$4:$A$14,0),MATCH(1,($U$2=GRID!$B$1:$BI$1)*(КАЛЕНДАРЬ!$AD33=GRID!$B$3:$BI$3),0))*GRID!$B$65*(1-GRID!$B$69),0))</f>
        <v>23736</v>
      </c>
      <c r="L244" s="48" cm="1">
        <f t="array" ref="L244">IF($I$2="Путешествия с детьми",
INDEX(GRID!$B$17:$BI$27,MATCH(K$7,GRID!$A$17:$A$27,0),MATCH(1,($U$2=GRID!$B$1:$BI$1)*(КАЛЕНДАРЬ!$AD33=GRID!$B$3:$BI$3), 0))*GRID!$B$65,
ROUNDUP(INDEX(GRID!$B$17:$BI$27,MATCH(K$7,GRID!$A$17:$A$27,0),MATCH(1,($U$2=GRID!$B$1:$BI$1)*(КАЛЕНДАРЬ!$AD33=GRID!$B$3:$BI$3), 0))*GRID!$B$65*(1-GRID!$B$69),0))</f>
        <v>25886</v>
      </c>
      <c r="M244" s="47" cm="1">
        <f t="array" ref="M244">IF($I$2="Путешествия с детьми",
INDEX(GRID!$B$4:$BI$14,MATCH(M$7,GRID!$A$4:$A$14,0),MATCH(1,($U$2=GRID!$B$1:$BI$1)*(КАЛЕНДАРЬ!$AD33=GRID!$B$3:$BI$3), 0))*GRID!$B$65,
ROUNDUP(INDEX(GRID!$B$4:$BI$14,MATCH(M$7,GRID!$A$4:$A$14,0),MATCH(1,($U$2=GRID!$B$1:$BI$1)*(КАЛЕНДАРЬ!$AD33=GRID!$B$3:$BI$3),0))*GRID!$B$65*(1-GRID!$B$69),0))</f>
        <v>26058</v>
      </c>
      <c r="N244" s="48" cm="1">
        <f t="array" ref="N244">IF($I$2="Путешествия с детьми",
INDEX(GRID!$B$17:$BI$27,MATCH(M$7,GRID!$A$17:$A$27,0),MATCH(1,($U$2=GRID!$B$1:$BI$1)*(КАЛЕНДАРЬ!$AD33=GRID!$B$3:$BI$3), 0))*GRID!$B$65,
ROUNDUP(INDEX(GRID!$B$17:$BI$27,MATCH(M$7,GRID!$A$17:$A$27,0),MATCH(1,($U$2=GRID!$B$1:$BI$1)*(КАЛЕНДАРЬ!$AD33=GRID!$B$3:$BI$3), 0))*GRID!$B$65*(1-GRID!$B$69),0))</f>
        <v>28208</v>
      </c>
      <c r="O244" s="47" cm="1">
        <f t="array" ref="O244">IF($I$2="Путешествия с детьми",
INDEX(GRID!$B$4:$BI$14,MATCH(O$7,GRID!$A$4:$A$14,0),MATCH(1,($U$2=GRID!$B$1:$BI$1)*(КАЛЕНДАРЬ!$AD33=GRID!$B$3:$BI$3), 0))*GRID!$B$65,
ROUNDUP(INDEX(GRID!$B$4:$BI$14,MATCH(O$7,GRID!$A$4:$A$14,0),MATCH(1,($U$2=GRID!$B$1:$BI$1)*(КАЛЕНДАРЬ!$AD33=GRID!$B$3:$BI$3),0))*GRID!$B$65*(1-GRID!$B$69),0))</f>
        <v>32078</v>
      </c>
      <c r="P244" s="48" cm="1">
        <f t="array" ref="P244">IF($I$2="Путешествия с детьми",
INDEX(GRID!$B$17:$BI$27,MATCH(O$7,GRID!$A$17:$A$27,0),MATCH(1,($U$2=GRID!$B$1:$BI$1)*(КАЛЕНДАРЬ!$AD33=GRID!$B$3:$BI$3), 0))*GRID!$B$65,
ROUNDUP(INDEX(GRID!$B$17:$BI$27,MATCH(O$7,GRID!$A$17:$A$27,0),MATCH(1,($U$2=GRID!$B$1:$BI$1)*(КАЛЕНДАРЬ!$AD33=GRID!$B$3:$BI$3), 0))*GRID!$B$65*(1-GRID!$B$69),0))</f>
        <v>34228</v>
      </c>
      <c r="Q244" s="47" t="e" cm="1">
        <f t="array" ref="Q244">IF($I$2="Путешествия с детьми",
INDEX(GRID!$B$4:$BI$14,MATCH(Q$7,GRID!$A$4:$A$14,0),MATCH(1,($U$2=GRID!$B$1:$BI$1)*(КАЛЕНДАРЬ!$AD33=GRID!$B$3:$BI$3), 0))*GRID!$B$65,
ROUNDUP(INDEX(GRID!$B$4:$BI$14,MATCH(Q$7,GRID!$A$4:$A$14,0),MATCH(1,($U$2=GRID!$B$1:$BI$1)*(КАЛЕНДАРЬ!$AD33=GRID!$B$3:$BI$3),0))*GRID!$B$65*(1-GRID!$B$69),0))</f>
        <v>#N/A</v>
      </c>
      <c r="R244" s="48" t="e" cm="1">
        <f t="array" ref="R244">IF($I$2="Путешествия с детьми",
INDEX(GRID!$B$17:$BI$27,MATCH(Q$7,GRID!$A$17:$A$27,0),MATCH(1,($U$2=GRID!$B$1:$BI$1)*(КАЛЕНДАРЬ!$AD33=GRID!$B$3:$BI$3), 0))*GRID!$B$65,
ROUNDUP(INDEX(GRID!$B$17:$BI$27,MATCH(Q$7,GRID!$A$17:$A$27,0),MATCH(1,($U$2=GRID!$B$1:$BI$1)*(КАЛЕНДАРЬ!$AD33=GRID!$B$3:$BI$3), 0))*GRID!$B$65*(1-GRID!$B$69),0))</f>
        <v>#N/A</v>
      </c>
      <c r="S244" s="47" t="e" cm="1">
        <f t="array" ref="S244">IF($I$2="Путешествия с детьми",
INDEX(GRID!$B$4:$BI$14,MATCH(S$7,GRID!$A$4:$A$14,0),MATCH(1,($U$2=GRID!$B$1:$BI$1)*(КАЛЕНДАРЬ!$AD33=GRID!$B$3:$BI$3), 0))*GRID!$B$65,
ROUNDUP(INDEX(GRID!$B$4:$BI$14,MATCH(S$7,GRID!$A$4:$A$14,0),MATCH(1,($U$2=GRID!$B$1:$BI$1)*(КАЛЕНДАРЬ!$AD33=GRID!$B$3:$BI$3),0))*GRID!$B$65*(1-GRID!$B$69),0))</f>
        <v>#N/A</v>
      </c>
      <c r="T244" s="48" t="e" cm="1">
        <f t="array" ref="T244">IF($I$2="Путешествия с детьми",
INDEX(GRID!$B$17:$BI$27,MATCH(S$7,GRID!$A$17:$A$27,0),MATCH(1,($U$2=GRID!$B$1:$BI$1)*(КАЛЕНДАРЬ!$AD33=GRID!$B$3:$BI$3), 0))*GRID!$B$65,
ROUNDUP(INDEX(GRID!$B$17:$BI$27,MATCH(S$7,GRID!$A$17:$A$27,0),MATCH(1,($U$2=GRID!$B$1:$BI$1)*(КАЛЕНДАРЬ!$AD33=GRID!$B$3:$BI$3), 0))*GRID!$B$65*(1-GRID!$B$69),0))</f>
        <v>#N/A</v>
      </c>
      <c r="U244" s="47" cm="1">
        <f t="array" ref="U244">IF($I$2="Путешествия с детьми",
INDEX(GRID!$B$4:$BI$14,MATCH(U$7,GRID!$A$4:$A$14,0),MATCH(1,($U$2=GRID!$B$1:$BI$1)*(КАЛЕНДАРЬ!$AD33=GRID!$B$3:$BI$3), 0))*GRID!$B$65,
ROUNDUP(INDEX(GRID!$B$4:$BI$14,MATCH(U$7,GRID!$A$4:$A$14,0),MATCH(1,($U$2=GRID!$B$1:$BI$1)*(КАЛЕНДАРЬ!$AD33=GRID!$B$3:$BI$3),0))*GRID!$B$65*(1-GRID!$B$69),0))</f>
        <v>49880</v>
      </c>
      <c r="V244" s="48" cm="1">
        <f t="array" ref="V244">IF($I$2="Путешествия с детьми",
INDEX(GRID!$B$17:$BI$27,MATCH(U$7,GRID!$A$17:$A$27,0),MATCH(1,($U$2=GRID!$B$1:$BI$1)*(КАЛЕНДАРЬ!$AD33=GRID!$B$3:$BI$3), 0))*GRID!$B$65,
ROUNDUP(INDEX(GRID!$B$17:$BI$27,MATCH(U$7,GRID!$A$17:$A$27,0),MATCH(1,($U$2=GRID!$B$1:$BI$1)*(КАЛЕНДАРЬ!$AD33=GRID!$B$3:$BI$3), 0))*GRID!$B$65*(1-GRID!$B$69),0))</f>
        <v>52030</v>
      </c>
      <c r="W244" s="47" cm="1">
        <f t="array" ref="W244">IF($I$2="Путешествия с детьми",
INDEX(GRID!$B$4:$BI$14,MATCH(W$7,GRID!$A$4:$A$14,0),MATCH(1,($U$2=GRID!$B$1:$BI$1)*(КАЛЕНДАРЬ!$AD33=GRID!$B$3:$BI$3), 0))*GRID!$B$65,
ROUNDUP(INDEX(GRID!$B$4:$BI$14,MATCH(W$7,GRID!$A$4:$A$14,0),MATCH(1,($U$2=GRID!$B$1:$BI$1)*(КАЛЕНДАРЬ!$AD33=GRID!$B$3:$BI$3),0))*GRID!$B$65*(1-GRID!$B$69),0))</f>
        <v>199520</v>
      </c>
      <c r="X244" s="48" cm="1">
        <f t="array" ref="X244">IF($I$2="Путешествия с детьми",
INDEX(GRID!$B$17:$BI$27,MATCH(W$7,GRID!$A$17:$A$27,0),MATCH(1,($U$2=GRID!$B$1:$BI$1)*(КАЛЕНДАРЬ!$AD33=GRID!$B$3:$BI$3), 0))*GRID!$B$65,
ROUNDUP(INDEX(GRID!$B$17:$BI$27,MATCH(W$7,GRID!$A$17:$A$27,0),MATCH(1,($U$2=GRID!$B$1:$BI$1)*(КАЛЕНДАРЬ!$AD33=GRID!$B$3:$BI$3), 0))*GRID!$B$65*(1-GRID!$B$69),0))</f>
        <v>201670</v>
      </c>
    </row>
    <row r="245" spans="1:24" hidden="1" x14ac:dyDescent="0.2">
      <c r="A245" s="117" t="s">
        <v>47</v>
      </c>
      <c r="B245" s="117">
        <v>31</v>
      </c>
      <c r="C245" s="138" cm="1">
        <f t="array" ref="C245">IF($I$2="Путешествия с детьми",
INDEX(GRID!$B$4:$BI$14,MATCH(C$7,GRID!$A$4:$A$14,0),MATCH(1,($U$2=GRID!$B$1:$BI$1)*(КАЛЕНДАРЬ!$AD34=GRID!$B$3:$BI$3), 0))*GRID!$B$65,
ROUNDUP(INDEX(GRID!$B$4:$BI$14,MATCH(C$7,GRID!$A$4:$A$14,0),MATCH(1,($U$2=GRID!$B$1:$BI$1)*(КАЛЕНДАРЬ!$AD34=GRID!$B$3:$BI$3),0))*GRID!$B$65*(1-GRID!$B$69),0))</f>
        <v>16340</v>
      </c>
      <c r="D245" s="48" cm="1">
        <f t="array" ref="D245">IF($I$2="Путешествия с детьми",
INDEX(GRID!$B$17:$BI$27,MATCH(C$7,GRID!$A$17:$A$27,0),MATCH(1,($U$2=GRID!$B$1:$BI$1)*(КАЛЕНДАРЬ!$AD34=GRID!$B$3:$BI$3), 0))*GRID!$B$65,
ROUNDUP(INDEX(GRID!$B$17:$BI$27,MATCH(C$7,GRID!$A$17:$A$27,0),MATCH(1,($U$2=GRID!$B$1:$BI$1)*(КАЛЕНДАРЬ!$AD34=GRID!$B$3:$BI$3), 0))*GRID!$B$65*(1-GRID!$B$69),0))</f>
        <v>18490</v>
      </c>
      <c r="E245" s="47" cm="1">
        <f t="array" ref="E245">IF($I$2="Путешествия с детьми",
INDEX(GRID!$B$4:$BI$14,MATCH(E$7,GRID!$A$4:$A$14,0),MATCH(1,($U$2=GRID!$B$1:$BI$1)*(КАЛЕНДАРЬ!$AD34=GRID!$B$3:$BI$3), 0))*GRID!$B$65,
ROUNDUP(INDEX(GRID!$B$4:$BI$14,MATCH(E$7,GRID!$A$4:$A$14,0),MATCH(1,($U$2=GRID!$B$1:$BI$1)*(КАЛЕНДАРЬ!$AD34=GRID!$B$3:$BI$3),0))*GRID!$B$65*(1-GRID!$B$69),0))</f>
        <v>17974</v>
      </c>
      <c r="F245" s="48" cm="1">
        <f t="array" ref="F245">IF($I$2="Путешествия с детьми",
INDEX(GRID!$B$17:$BI$27,MATCH(E$7,GRID!$A$17:$A$27,0),MATCH(1,($U$2=GRID!$B$1:$BI$1)*(КАЛЕНДАРЬ!$AD34=GRID!$B$3:$BI$3), 0))*GRID!$B$65,
ROUNDUP(INDEX(GRID!$B$17:$BI$27,MATCH(E$7,GRID!$A$17:$A$27,0),MATCH(1,($U$2=GRID!$B$1:$BI$1)*(КАЛЕНДАРЬ!$AD34=GRID!$B$3:$BI$3), 0))*GRID!$B$65*(1-GRID!$B$69),0))</f>
        <v>20124</v>
      </c>
      <c r="G245" s="47" t="e" cm="1">
        <f t="array" ref="G245">IF($I$2="Путешествия с детьми",
INDEX(GRID!$B$4:$BI$14,MATCH(G$7,GRID!$A$4:$A$14,0),MATCH(1,($U$2=GRID!$B$1:$BI$1)*(КАЛЕНДАРЬ!$AD34=GRID!$B$3:$BI$3), 0))*GRID!$B$65,
ROUNDUP(INDEX(GRID!$B$4:$BI$14,MATCH(G$7,GRID!$A$4:$A$14,0),MATCH(1,($U$2=GRID!$B$1:$BI$1)*(КАЛЕНДАРЬ!$AD34=GRID!$B$3:$BI$3),0))*GRID!$B$65*(1-GRID!$B$69),0))</f>
        <v>#N/A</v>
      </c>
      <c r="H245" s="48" t="e" cm="1">
        <f t="array" ref="H245">IF($I$2="Путешествия с детьми",
INDEX(GRID!$B$17:$BI$27,MATCH(G$7,GRID!$A$17:$A$27,0),MATCH(1,($U$2=GRID!$B$1:$BI$1)*(КАЛЕНДАРЬ!$AD34=GRID!$B$3:$BI$3), 0))*GRID!$B$65,
ROUNDUP(INDEX(GRID!$B$17:$BI$27,MATCH(G$7,GRID!$A$17:$A$27,0),MATCH(1,($U$2=GRID!$B$1:$BI$1)*(КАЛЕНДАРЬ!$AD34=GRID!$B$3:$BI$3), 0))*GRID!$B$65*(1-GRID!$B$69),0))</f>
        <v>#N/A</v>
      </c>
      <c r="I245" s="47" t="e" cm="1">
        <f t="array" ref="I245">IF($I$2="Путешествия с детьми",
INDEX(GRID!$B$4:$BI$14,MATCH(I$7,GRID!$A$4:$A$14,0),MATCH(1,($U$2=GRID!$B$1:$BI$1)*(КАЛЕНДАРЬ!$AD34=GRID!$B$3:$BI$3), 0))*GRID!$B$65,
ROUNDUP(INDEX(GRID!$B$4:$BI$14,MATCH(I$7,GRID!$A$4:$A$14,0),MATCH(1,($U$2=GRID!$B$1:$BI$1)*(КАЛЕНДАРЬ!$AD34=GRID!$B$3:$BI$3),0))*GRID!$B$65*(1-GRID!$B$69),0))</f>
        <v>#N/A</v>
      </c>
      <c r="J245" s="48" t="e" cm="1">
        <f t="array" ref="J245">IF($I$2="Путешествия с детьми",
INDEX(GRID!$B$17:$BI$27,MATCH(I$7,GRID!$A$17:$A$27,0),MATCH(1,($U$2=GRID!$B$1:$BI$1)*(КАЛЕНДАРЬ!$AD34=GRID!$B$3:$BI$3), 0))*GRID!$B$65,
ROUNDUP(INDEX(GRID!$B$17:$BI$27,MATCH(I$7,GRID!$A$17:$A$27,0),MATCH(1,($U$2=GRID!$B$1:$BI$1)*(КАЛЕНДАРЬ!$AD34=GRID!$B$3:$BI$3), 0))*GRID!$B$65*(1-GRID!$B$69),0))</f>
        <v>#N/A</v>
      </c>
      <c r="K245" s="47" cm="1">
        <f t="array" ref="K245">IF($I$2="Путешествия с детьми",
INDEX(GRID!$B$4:$BI$14,MATCH(K$7,GRID!$A$4:$A$14,0),MATCH(1,($U$2=GRID!$B$1:$BI$1)*(КАЛЕНДАРЬ!$AD34=GRID!$B$3:$BI$3), 0))*GRID!$B$65,
ROUNDUP(INDEX(GRID!$B$4:$BI$14,MATCH(K$7,GRID!$A$4:$A$14,0),MATCH(1,($U$2=GRID!$B$1:$BI$1)*(КАЛЕНДАРЬ!$AD34=GRID!$B$3:$BI$3),0))*GRID!$B$65*(1-GRID!$B$69),0))</f>
        <v>23736</v>
      </c>
      <c r="L245" s="48" cm="1">
        <f t="array" ref="L245">IF($I$2="Путешествия с детьми",
INDEX(GRID!$B$17:$BI$27,MATCH(K$7,GRID!$A$17:$A$27,0),MATCH(1,($U$2=GRID!$B$1:$BI$1)*(КАЛЕНДАРЬ!$AD34=GRID!$B$3:$BI$3), 0))*GRID!$B$65,
ROUNDUP(INDEX(GRID!$B$17:$BI$27,MATCH(K$7,GRID!$A$17:$A$27,0),MATCH(1,($U$2=GRID!$B$1:$BI$1)*(КАЛЕНДАРЬ!$AD34=GRID!$B$3:$BI$3), 0))*GRID!$B$65*(1-GRID!$B$69),0))</f>
        <v>25886</v>
      </c>
      <c r="M245" s="47" cm="1">
        <f t="array" ref="M245">IF($I$2="Путешествия с детьми",
INDEX(GRID!$B$4:$BI$14,MATCH(M$7,GRID!$A$4:$A$14,0),MATCH(1,($U$2=GRID!$B$1:$BI$1)*(КАЛЕНДАРЬ!$AD34=GRID!$B$3:$BI$3), 0))*GRID!$B$65,
ROUNDUP(INDEX(GRID!$B$4:$BI$14,MATCH(M$7,GRID!$A$4:$A$14,0),MATCH(1,($U$2=GRID!$B$1:$BI$1)*(КАЛЕНДАРЬ!$AD34=GRID!$B$3:$BI$3),0))*GRID!$B$65*(1-GRID!$B$69),0))</f>
        <v>26058</v>
      </c>
      <c r="N245" s="48" cm="1">
        <f t="array" ref="N245">IF($I$2="Путешествия с детьми",
INDEX(GRID!$B$17:$BI$27,MATCH(M$7,GRID!$A$17:$A$27,0),MATCH(1,($U$2=GRID!$B$1:$BI$1)*(КАЛЕНДАРЬ!$AD34=GRID!$B$3:$BI$3), 0))*GRID!$B$65,
ROUNDUP(INDEX(GRID!$B$17:$BI$27,MATCH(M$7,GRID!$A$17:$A$27,0),MATCH(1,($U$2=GRID!$B$1:$BI$1)*(КАЛЕНДАРЬ!$AD34=GRID!$B$3:$BI$3), 0))*GRID!$B$65*(1-GRID!$B$69),0))</f>
        <v>28208</v>
      </c>
      <c r="O245" s="47" cm="1">
        <f t="array" ref="O245">IF($I$2="Путешествия с детьми",
INDEX(GRID!$B$4:$BI$14,MATCH(O$7,GRID!$A$4:$A$14,0),MATCH(1,($U$2=GRID!$B$1:$BI$1)*(КАЛЕНДАРЬ!$AD34=GRID!$B$3:$BI$3), 0))*GRID!$B$65,
ROUNDUP(INDEX(GRID!$B$4:$BI$14,MATCH(O$7,GRID!$A$4:$A$14,0),MATCH(1,($U$2=GRID!$B$1:$BI$1)*(КАЛЕНДАРЬ!$AD34=GRID!$B$3:$BI$3),0))*GRID!$B$65*(1-GRID!$B$69),0))</f>
        <v>32078</v>
      </c>
      <c r="P245" s="48" cm="1">
        <f t="array" ref="P245">IF($I$2="Путешествия с детьми",
INDEX(GRID!$B$17:$BI$27,MATCH(O$7,GRID!$A$17:$A$27,0),MATCH(1,($U$2=GRID!$B$1:$BI$1)*(КАЛЕНДАРЬ!$AD34=GRID!$B$3:$BI$3), 0))*GRID!$B$65,
ROUNDUP(INDEX(GRID!$B$17:$BI$27,MATCH(O$7,GRID!$A$17:$A$27,0),MATCH(1,($U$2=GRID!$B$1:$BI$1)*(КАЛЕНДАРЬ!$AD34=GRID!$B$3:$BI$3), 0))*GRID!$B$65*(1-GRID!$B$69),0))</f>
        <v>34228</v>
      </c>
      <c r="Q245" s="47" t="e" cm="1">
        <f t="array" ref="Q245">IF($I$2="Путешествия с детьми",
INDEX(GRID!$B$4:$BI$14,MATCH(Q$7,GRID!$A$4:$A$14,0),MATCH(1,($U$2=GRID!$B$1:$BI$1)*(КАЛЕНДАРЬ!$AD34=GRID!$B$3:$BI$3), 0))*GRID!$B$65,
ROUNDUP(INDEX(GRID!$B$4:$BI$14,MATCH(Q$7,GRID!$A$4:$A$14,0),MATCH(1,($U$2=GRID!$B$1:$BI$1)*(КАЛЕНДАРЬ!$AD34=GRID!$B$3:$BI$3),0))*GRID!$B$65*(1-GRID!$B$69),0))</f>
        <v>#N/A</v>
      </c>
      <c r="R245" s="48" t="e" cm="1">
        <f t="array" ref="R245">IF($I$2="Путешествия с детьми",
INDEX(GRID!$B$17:$BI$27,MATCH(Q$7,GRID!$A$17:$A$27,0),MATCH(1,($U$2=GRID!$B$1:$BI$1)*(КАЛЕНДАРЬ!$AD34=GRID!$B$3:$BI$3), 0))*GRID!$B$65,
ROUNDUP(INDEX(GRID!$B$17:$BI$27,MATCH(Q$7,GRID!$A$17:$A$27,0),MATCH(1,($U$2=GRID!$B$1:$BI$1)*(КАЛЕНДАРЬ!$AD34=GRID!$B$3:$BI$3), 0))*GRID!$B$65*(1-GRID!$B$69),0))</f>
        <v>#N/A</v>
      </c>
      <c r="S245" s="47" t="e" cm="1">
        <f t="array" ref="S245">IF($I$2="Путешествия с детьми",
INDEX(GRID!$B$4:$BI$14,MATCH(S$7,GRID!$A$4:$A$14,0),MATCH(1,($U$2=GRID!$B$1:$BI$1)*(КАЛЕНДАРЬ!$AD34=GRID!$B$3:$BI$3), 0))*GRID!$B$65,
ROUNDUP(INDEX(GRID!$B$4:$BI$14,MATCH(S$7,GRID!$A$4:$A$14,0),MATCH(1,($U$2=GRID!$B$1:$BI$1)*(КАЛЕНДАРЬ!$AD34=GRID!$B$3:$BI$3),0))*GRID!$B$65*(1-GRID!$B$69),0))</f>
        <v>#N/A</v>
      </c>
      <c r="T245" s="48" t="e" cm="1">
        <f t="array" ref="T245">IF($I$2="Путешествия с детьми",
INDEX(GRID!$B$17:$BI$27,MATCH(S$7,GRID!$A$17:$A$27,0),MATCH(1,($U$2=GRID!$B$1:$BI$1)*(КАЛЕНДАРЬ!$AD34=GRID!$B$3:$BI$3), 0))*GRID!$B$65,
ROUNDUP(INDEX(GRID!$B$17:$BI$27,MATCH(S$7,GRID!$A$17:$A$27,0),MATCH(1,($U$2=GRID!$B$1:$BI$1)*(КАЛЕНДАРЬ!$AD34=GRID!$B$3:$BI$3), 0))*GRID!$B$65*(1-GRID!$B$69),0))</f>
        <v>#N/A</v>
      </c>
      <c r="U245" s="47" cm="1">
        <f t="array" ref="U245">IF($I$2="Путешествия с детьми",
INDEX(GRID!$B$4:$BI$14,MATCH(U$7,GRID!$A$4:$A$14,0),MATCH(1,($U$2=GRID!$B$1:$BI$1)*(КАЛЕНДАРЬ!$AD34=GRID!$B$3:$BI$3), 0))*GRID!$B$65,
ROUNDUP(INDEX(GRID!$B$4:$BI$14,MATCH(U$7,GRID!$A$4:$A$14,0),MATCH(1,($U$2=GRID!$B$1:$BI$1)*(КАЛЕНДАРЬ!$AD34=GRID!$B$3:$BI$3),0))*GRID!$B$65*(1-GRID!$B$69),0))</f>
        <v>49880</v>
      </c>
      <c r="V245" s="48" cm="1">
        <f t="array" ref="V245">IF($I$2="Путешествия с детьми",
INDEX(GRID!$B$17:$BI$27,MATCH(U$7,GRID!$A$17:$A$27,0),MATCH(1,($U$2=GRID!$B$1:$BI$1)*(КАЛЕНДАРЬ!$AD34=GRID!$B$3:$BI$3), 0))*GRID!$B$65,
ROUNDUP(INDEX(GRID!$B$17:$BI$27,MATCH(U$7,GRID!$A$17:$A$27,0),MATCH(1,($U$2=GRID!$B$1:$BI$1)*(КАЛЕНДАРЬ!$AD34=GRID!$B$3:$BI$3), 0))*GRID!$B$65*(1-GRID!$B$69),0))</f>
        <v>52030</v>
      </c>
      <c r="W245" s="47" cm="1">
        <f t="array" ref="W245">IF($I$2="Путешествия с детьми",
INDEX(GRID!$B$4:$BI$14,MATCH(W$7,GRID!$A$4:$A$14,0),MATCH(1,($U$2=GRID!$B$1:$BI$1)*(КАЛЕНДАРЬ!$AD34=GRID!$B$3:$BI$3), 0))*GRID!$B$65,
ROUNDUP(INDEX(GRID!$B$4:$BI$14,MATCH(W$7,GRID!$A$4:$A$14,0),MATCH(1,($U$2=GRID!$B$1:$BI$1)*(КАЛЕНДАРЬ!$AD34=GRID!$B$3:$BI$3),0))*GRID!$B$65*(1-GRID!$B$69),0))</f>
        <v>199520</v>
      </c>
      <c r="X245" s="48" cm="1">
        <f t="array" ref="X245">IF($I$2="Путешествия с детьми",
INDEX(GRID!$B$17:$BI$27,MATCH(W$7,GRID!$A$17:$A$27,0),MATCH(1,($U$2=GRID!$B$1:$BI$1)*(КАЛЕНДАРЬ!$AD34=GRID!$B$3:$BI$3), 0))*GRID!$B$65,
ROUNDUP(INDEX(GRID!$B$17:$BI$27,MATCH(W$7,GRID!$A$17:$A$27,0),MATCH(1,($U$2=GRID!$B$1:$BI$1)*(КАЛЕНДАРЬ!$AD34=GRID!$B$3:$BI$3), 0))*GRID!$B$65*(1-GRID!$B$69),0))</f>
        <v>201670</v>
      </c>
    </row>
    <row r="246" spans="1:24" hidden="1" x14ac:dyDescent="0.2">
      <c r="A246" s="124"/>
      <c r="B246" s="124"/>
      <c r="C246" s="130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</row>
    <row r="247" spans="1:24" hidden="1" x14ac:dyDescent="0.2">
      <c r="A247" s="210" t="s">
        <v>38</v>
      </c>
      <c r="B247" s="210"/>
      <c r="C247" s="210"/>
      <c r="D247" s="210"/>
      <c r="E247" s="210"/>
      <c r="F247" s="210"/>
      <c r="G247" s="210"/>
      <c r="H247" s="210"/>
      <c r="I247" s="210"/>
      <c r="J247" s="210"/>
      <c r="K247" s="210"/>
      <c r="L247" s="210"/>
      <c r="M247" s="210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</row>
    <row r="248" spans="1:24" hidden="1" x14ac:dyDescent="0.2">
      <c r="A248" s="211" t="s">
        <v>107</v>
      </c>
      <c r="B248" s="212"/>
      <c r="C248" s="212"/>
      <c r="D248" s="212"/>
      <c r="E248" s="212"/>
      <c r="F248" s="212"/>
      <c r="G248" s="212"/>
      <c r="H248" s="212"/>
      <c r="I248" s="212"/>
      <c r="J248" s="212"/>
      <c r="K248" s="212"/>
      <c r="L248" s="212"/>
      <c r="M248" s="212"/>
      <c r="N248" s="212"/>
      <c r="O248" s="212"/>
      <c r="P248" s="212"/>
      <c r="Q248" s="212"/>
      <c r="R248" s="212"/>
      <c r="S248" s="212"/>
      <c r="T248" s="212"/>
      <c r="U248" s="212"/>
      <c r="V248" s="212"/>
      <c r="W248" s="212"/>
      <c r="X248" s="212"/>
    </row>
    <row r="249" spans="1:24" ht="58.5" hidden="1" customHeight="1" x14ac:dyDescent="0.2">
      <c r="A249" s="213" t="s">
        <v>39</v>
      </c>
      <c r="B249" s="214"/>
      <c r="C249" s="217" t="s">
        <v>85</v>
      </c>
      <c r="D249" s="218"/>
      <c r="E249" s="219" t="s">
        <v>86</v>
      </c>
      <c r="F249" s="220"/>
      <c r="G249" s="221" t="s">
        <v>186</v>
      </c>
      <c r="H249" s="222"/>
      <c r="I249" s="223" t="s">
        <v>187</v>
      </c>
      <c r="J249" s="224"/>
      <c r="K249" s="225" t="s">
        <v>88</v>
      </c>
      <c r="L249" s="225"/>
      <c r="M249" s="226" t="s">
        <v>89</v>
      </c>
      <c r="N249" s="227"/>
      <c r="O249" s="228" t="s">
        <v>94</v>
      </c>
      <c r="P249" s="229"/>
      <c r="Q249" s="230" t="s">
        <v>188</v>
      </c>
      <c r="R249" s="230"/>
      <c r="S249" s="231" t="s">
        <v>189</v>
      </c>
      <c r="T249" s="231"/>
      <c r="U249" s="232" t="s">
        <v>91</v>
      </c>
      <c r="V249" s="233"/>
      <c r="W249" s="234" t="s">
        <v>96</v>
      </c>
      <c r="X249" s="235"/>
    </row>
    <row r="250" spans="1:24" hidden="1" x14ac:dyDescent="0.2">
      <c r="A250" s="215"/>
      <c r="B250" s="216"/>
      <c r="C250" s="67" t="s">
        <v>40</v>
      </c>
      <c r="D250" s="45" t="s">
        <v>41</v>
      </c>
      <c r="E250" s="45" t="s">
        <v>40</v>
      </c>
      <c r="F250" s="45" t="s">
        <v>41</v>
      </c>
      <c r="G250" s="45" t="s">
        <v>40</v>
      </c>
      <c r="H250" s="45" t="s">
        <v>41</v>
      </c>
      <c r="I250" s="45" t="s">
        <v>40</v>
      </c>
      <c r="J250" s="45" t="s">
        <v>41</v>
      </c>
      <c r="K250" s="45" t="s">
        <v>40</v>
      </c>
      <c r="L250" s="45" t="s">
        <v>41</v>
      </c>
      <c r="M250" s="45" t="s">
        <v>40</v>
      </c>
      <c r="N250" s="45" t="s">
        <v>41</v>
      </c>
      <c r="O250" s="45" t="s">
        <v>40</v>
      </c>
      <c r="P250" s="45" t="s">
        <v>41</v>
      </c>
      <c r="Q250" s="45" t="s">
        <v>40</v>
      </c>
      <c r="R250" s="45" t="s">
        <v>41</v>
      </c>
      <c r="S250" s="45" t="s">
        <v>40</v>
      </c>
      <c r="T250" s="45" t="s">
        <v>41</v>
      </c>
      <c r="U250" s="45" t="s">
        <v>40</v>
      </c>
      <c r="V250" s="45" t="s">
        <v>41</v>
      </c>
      <c r="W250" s="45" t="s">
        <v>40</v>
      </c>
      <c r="X250" s="45" t="s">
        <v>41</v>
      </c>
    </row>
    <row r="251" spans="1:24" hidden="1" x14ac:dyDescent="0.2">
      <c r="A251" s="117" t="s">
        <v>48</v>
      </c>
      <c r="B251" s="117">
        <v>1</v>
      </c>
      <c r="C251" s="138" cm="1">
        <f t="array" ref="C251">IF($I$2="Путешествия с детьми",
INDEX(GRID!$B$4:$BI$14,MATCH(C$7,GRID!$A$4:$A$14,0),MATCH(1,($U$2=GRID!$B$1:$BI$1)*(КАЛЕНДАРЬ!$AG4=GRID!$B$3:$BI$3), 0))*GRID!$B$65,
ROUNDUP(INDEX(GRID!$B$4:$BI$14,MATCH(C$7,GRID!$A$4:$A$14,0),MATCH(1,($U$2=GRID!$B$1:$BI$1)*(КАЛЕНДАРЬ!$AG4=GRID!$B$3:$BI$3),0))*GRID!$B$65*(1-GRID!$B$69),0))</f>
        <v>16340</v>
      </c>
      <c r="D251" s="48" cm="1">
        <f t="array" ref="D251">IF($I$2="Путешествия с детьми",
INDEX(GRID!$B$17:$BI$27,MATCH(C$7,GRID!$A$17:$A$27,0),MATCH(1,($U$2=GRID!$B$1:$BI$1)*(КАЛЕНДАРЬ!$AG4=GRID!$B$3:$BI$3), 0))*GRID!$B$65,
ROUNDUP(INDEX(GRID!$B$17:$BI$27,MATCH(C$7,GRID!$A$17:$A$27,0),MATCH(1,($U$2=GRID!$B$1:$BI$1)*(КАЛЕНДАРЬ!$AG4=GRID!$B$3:$BI$3), 0))*GRID!$B$65*(1-GRID!$B$69),0))</f>
        <v>18490</v>
      </c>
      <c r="E251" s="47" cm="1">
        <f t="array" ref="E251">IF($I$2="Путешествия с детьми",
INDEX(GRID!$B$4:$BI$14,MATCH(E$7,GRID!$A$4:$A$14,0),MATCH(1,($U$2=GRID!$B$1:$BI$1)*(КАЛЕНДАРЬ!$AG4=GRID!$B$3:$BI$3), 0))*GRID!$B$65,
ROUNDUP(INDEX(GRID!$B$4:$BI$14,MATCH(E$7,GRID!$A$4:$A$14,0),MATCH(1,($U$2=GRID!$B$1:$BI$1)*(КАЛЕНДАРЬ!$AG4=GRID!$B$3:$BI$3),0))*GRID!$B$65*(1-GRID!$B$69),0))</f>
        <v>17974</v>
      </c>
      <c r="F251" s="48" cm="1">
        <f t="array" ref="F251">IF($I$2="Путешествия с детьми",
INDEX(GRID!$B$17:$BI$27,MATCH(E$7,GRID!$A$17:$A$27,0),MATCH(1,($U$2=GRID!$B$1:$BI$1)*(КАЛЕНДАРЬ!$AG4=GRID!$B$3:$BI$3), 0))*GRID!$B$65,
ROUNDUP(INDEX(GRID!$B$17:$BI$27,MATCH(E$7,GRID!$A$17:$A$27,0),MATCH(1,($U$2=GRID!$B$1:$BI$1)*(КАЛЕНДАРЬ!$AG4=GRID!$B$3:$BI$3), 0))*GRID!$B$65*(1-GRID!$B$69),0))</f>
        <v>20124</v>
      </c>
      <c r="G251" s="47" t="e" cm="1">
        <f t="array" ref="G251">IF($I$2="Путешествия с детьми",
INDEX(GRID!$B$4:$BI$14,MATCH(G$7,GRID!$A$4:$A$14,0),MATCH(1,($U$2=GRID!$B$1:$BI$1)*(КАЛЕНДАРЬ!$AG4=GRID!$B$3:$BI$3), 0))*GRID!$B$65,
ROUNDUP(INDEX(GRID!$B$4:$BI$14,MATCH(G$7,GRID!$A$4:$A$14,0),MATCH(1,($U$2=GRID!$B$1:$BI$1)*(КАЛЕНДАРЬ!$AG4=GRID!$B$3:$BI$3),0))*GRID!$B$65*(1-GRID!$B$69),0))</f>
        <v>#N/A</v>
      </c>
      <c r="H251" s="48" t="e" cm="1">
        <f t="array" ref="H251">IF($I$2="Путешествия с детьми",
INDEX(GRID!$B$17:$BI$27,MATCH(G$7,GRID!$A$17:$A$27,0),MATCH(1,($U$2=GRID!$B$1:$BI$1)*(КАЛЕНДАРЬ!$AG4=GRID!$B$3:$BI$3), 0))*GRID!$B$65,
ROUNDUP(INDEX(GRID!$B$17:$BI$27,MATCH(G$7,GRID!$A$17:$A$27,0),MATCH(1,($U$2=GRID!$B$1:$BI$1)*(КАЛЕНДАРЬ!$AG4=GRID!$B$3:$BI$3), 0))*GRID!$B$65*(1-GRID!$B$69),0))</f>
        <v>#N/A</v>
      </c>
      <c r="I251" s="47" t="e" cm="1">
        <f t="array" ref="I251">IF($I$2="Путешествия с детьми",
INDEX(GRID!$B$4:$BI$14,MATCH(I$7,GRID!$A$4:$A$14,0),MATCH(1,($U$2=GRID!$B$1:$BI$1)*(КАЛЕНДАРЬ!$AG4=GRID!$B$3:$BI$3), 0))*GRID!$B$65,
ROUNDUP(INDEX(GRID!$B$4:$BI$14,MATCH(I$7,GRID!$A$4:$A$14,0),MATCH(1,($U$2=GRID!$B$1:$BI$1)*(КАЛЕНДАРЬ!$AG4=GRID!$B$3:$BI$3),0))*GRID!$B$65*(1-GRID!$B$69),0))</f>
        <v>#N/A</v>
      </c>
      <c r="J251" s="48" t="e" cm="1">
        <f t="array" ref="J251">IF($I$2="Путешествия с детьми",
INDEX(GRID!$B$17:$BI$27,MATCH(I$7,GRID!$A$17:$A$27,0),MATCH(1,($U$2=GRID!$B$1:$BI$1)*(КАЛЕНДАРЬ!$AG4=GRID!$B$3:$BI$3), 0))*GRID!$B$65,
ROUNDUP(INDEX(GRID!$B$17:$BI$27,MATCH(I$7,GRID!$A$17:$A$27,0),MATCH(1,($U$2=GRID!$B$1:$BI$1)*(КАЛЕНДАРЬ!$AG4=GRID!$B$3:$BI$3), 0))*GRID!$B$65*(1-GRID!$B$69),0))</f>
        <v>#N/A</v>
      </c>
      <c r="K251" s="47" cm="1">
        <f t="array" ref="K251">IF($I$2="Путешествия с детьми",
INDEX(GRID!$B$4:$BI$14,MATCH(K$7,GRID!$A$4:$A$14,0),MATCH(1,($U$2=GRID!$B$1:$BI$1)*(КАЛЕНДАРЬ!$AG4=GRID!$B$3:$BI$3), 0))*GRID!$B$65,
ROUNDUP(INDEX(GRID!$B$4:$BI$14,MATCH(K$7,GRID!$A$4:$A$14,0),MATCH(1,($U$2=GRID!$B$1:$BI$1)*(КАЛЕНДАРЬ!$AG4=GRID!$B$3:$BI$3),0))*GRID!$B$65*(1-GRID!$B$69),0))</f>
        <v>23736</v>
      </c>
      <c r="L251" s="48" cm="1">
        <f t="array" ref="L251">IF($I$2="Путешествия с детьми",
INDEX(GRID!$B$17:$BI$27,MATCH(K$7,GRID!$A$17:$A$27,0),MATCH(1,($U$2=GRID!$B$1:$BI$1)*(КАЛЕНДАРЬ!$AG4=GRID!$B$3:$BI$3), 0))*GRID!$B$65,
ROUNDUP(INDEX(GRID!$B$17:$BI$27,MATCH(K$7,GRID!$A$17:$A$27,0),MATCH(1,($U$2=GRID!$B$1:$BI$1)*(КАЛЕНДАРЬ!$AG4=GRID!$B$3:$BI$3), 0))*GRID!$B$65*(1-GRID!$B$69),0))</f>
        <v>25886</v>
      </c>
      <c r="M251" s="47" cm="1">
        <f t="array" ref="M251">IF($I$2="Путешествия с детьми",
INDEX(GRID!$B$4:$BI$14,MATCH(M$7,GRID!$A$4:$A$14,0),MATCH(1,($U$2=GRID!$B$1:$BI$1)*(КАЛЕНДАРЬ!$AG4=GRID!$B$3:$BI$3), 0))*GRID!$B$65,
ROUNDUP(INDEX(GRID!$B$4:$BI$14,MATCH(M$7,GRID!$A$4:$A$14,0),MATCH(1,($U$2=GRID!$B$1:$BI$1)*(КАЛЕНДАРЬ!$AG4=GRID!$B$3:$BI$3),0))*GRID!$B$65*(1-GRID!$B$69),0))</f>
        <v>26058</v>
      </c>
      <c r="N251" s="48" cm="1">
        <f t="array" ref="N251">IF($I$2="Путешествия с детьми",
INDEX(GRID!$B$17:$BI$27,MATCH(M$7,GRID!$A$17:$A$27,0),MATCH(1,($U$2=GRID!$B$1:$BI$1)*(КАЛЕНДАРЬ!$AG4=GRID!$B$3:$BI$3), 0))*GRID!$B$65,
ROUNDUP(INDEX(GRID!$B$17:$BI$27,MATCH(M$7,GRID!$A$17:$A$27,0),MATCH(1,($U$2=GRID!$B$1:$BI$1)*(КАЛЕНДАРЬ!$AG4=GRID!$B$3:$BI$3), 0))*GRID!$B$65*(1-GRID!$B$69),0))</f>
        <v>28208</v>
      </c>
      <c r="O251" s="47" cm="1">
        <f t="array" ref="O251">IF($I$2="Путешествия с детьми",
INDEX(GRID!$B$4:$BI$14,MATCH(O$7,GRID!$A$4:$A$14,0),MATCH(1,($U$2=GRID!$B$1:$BI$1)*(КАЛЕНДАРЬ!$AG4=GRID!$B$3:$BI$3), 0))*GRID!$B$65,
ROUNDUP(INDEX(GRID!$B$4:$BI$14,MATCH(O$7,GRID!$A$4:$A$14,0),MATCH(1,($U$2=GRID!$B$1:$BI$1)*(КАЛЕНДАРЬ!$AG4=GRID!$B$3:$BI$3),0))*GRID!$B$65*(1-GRID!$B$69),0))</f>
        <v>32078</v>
      </c>
      <c r="P251" s="48" cm="1">
        <f t="array" ref="P251">IF($I$2="Путешествия с детьми",
INDEX(GRID!$B$17:$BI$27,MATCH(O$7,GRID!$A$17:$A$27,0),MATCH(1,($U$2=GRID!$B$1:$BI$1)*(КАЛЕНДАРЬ!$AG4=GRID!$B$3:$BI$3), 0))*GRID!$B$65,
ROUNDUP(INDEX(GRID!$B$17:$BI$27,MATCH(O$7,GRID!$A$17:$A$27,0),MATCH(1,($U$2=GRID!$B$1:$BI$1)*(КАЛЕНДАРЬ!$AG4=GRID!$B$3:$BI$3), 0))*GRID!$B$65*(1-GRID!$B$69),0))</f>
        <v>34228</v>
      </c>
      <c r="Q251" s="47" t="e" cm="1">
        <f t="array" ref="Q251">IF($I$2="Путешествия с детьми",
INDEX(GRID!$B$4:$BI$14,MATCH(Q$7,GRID!$A$4:$A$14,0),MATCH(1,($U$2=GRID!$B$1:$BI$1)*(КАЛЕНДАРЬ!$AG4=GRID!$B$3:$BI$3), 0))*GRID!$B$65,
ROUNDUP(INDEX(GRID!$B$4:$BI$14,MATCH(Q$7,GRID!$A$4:$A$14,0),MATCH(1,($U$2=GRID!$B$1:$BI$1)*(КАЛЕНДАРЬ!$AG4=GRID!$B$3:$BI$3),0))*GRID!$B$65*(1-GRID!$B$69),0))</f>
        <v>#N/A</v>
      </c>
      <c r="R251" s="48" t="e" cm="1">
        <f t="array" ref="R251">IF($I$2="Путешествия с детьми",
INDEX(GRID!$B$17:$BI$27,MATCH(Q$7,GRID!$A$17:$A$27,0),MATCH(1,($U$2=GRID!$B$1:$BI$1)*(КАЛЕНДАРЬ!$AG4=GRID!$B$3:$BI$3), 0))*GRID!$B$65,
ROUNDUP(INDEX(GRID!$B$17:$BI$27,MATCH(Q$7,GRID!$A$17:$A$27,0),MATCH(1,($U$2=GRID!$B$1:$BI$1)*(КАЛЕНДАРЬ!$AG4=GRID!$B$3:$BI$3), 0))*GRID!$B$65*(1-GRID!$B$69),0))</f>
        <v>#N/A</v>
      </c>
      <c r="S251" s="47" t="e" cm="1">
        <f t="array" ref="S251">IF($I$2="Путешествия с детьми",
INDEX(GRID!$B$4:$BI$14,MATCH(S$7,GRID!$A$4:$A$14,0),MATCH(1,($U$2=GRID!$B$1:$BI$1)*(КАЛЕНДАРЬ!$AG4=GRID!$B$3:$BI$3), 0))*GRID!$B$65,
ROUNDUP(INDEX(GRID!$B$4:$BI$14,MATCH(S$7,GRID!$A$4:$A$14,0),MATCH(1,($U$2=GRID!$B$1:$BI$1)*(КАЛЕНДАРЬ!$AG4=GRID!$B$3:$BI$3),0))*GRID!$B$65*(1-GRID!$B$69),0))</f>
        <v>#N/A</v>
      </c>
      <c r="T251" s="48" t="e" cm="1">
        <f t="array" ref="T251">IF($I$2="Путешествия с детьми",
INDEX(GRID!$B$17:$BI$27,MATCH(S$7,GRID!$A$17:$A$27,0),MATCH(1,($U$2=GRID!$B$1:$BI$1)*(КАЛЕНДАРЬ!$AG4=GRID!$B$3:$BI$3), 0))*GRID!$B$65,
ROUNDUP(INDEX(GRID!$B$17:$BI$27,MATCH(S$7,GRID!$A$17:$A$27,0),MATCH(1,($U$2=GRID!$B$1:$BI$1)*(КАЛЕНДАРЬ!$AG4=GRID!$B$3:$BI$3), 0))*GRID!$B$65*(1-GRID!$B$69),0))</f>
        <v>#N/A</v>
      </c>
      <c r="U251" s="47" cm="1">
        <f t="array" ref="U251">IF($I$2="Путешествия с детьми",
INDEX(GRID!$B$4:$BI$14,MATCH(U$7,GRID!$A$4:$A$14,0),MATCH(1,($U$2=GRID!$B$1:$BI$1)*(КАЛЕНДАРЬ!$AG4=GRID!$B$3:$BI$3), 0))*GRID!$B$65,
ROUNDUP(INDEX(GRID!$B$4:$BI$14,MATCH(U$7,GRID!$A$4:$A$14,0),MATCH(1,($U$2=GRID!$B$1:$BI$1)*(КАЛЕНДАРЬ!$AG4=GRID!$B$3:$BI$3),0))*GRID!$B$65*(1-GRID!$B$69),0))</f>
        <v>49880</v>
      </c>
      <c r="V251" s="48" cm="1">
        <f t="array" ref="V251">IF($I$2="Путешествия с детьми",
INDEX(GRID!$B$17:$BI$27,MATCH(U$7,GRID!$A$17:$A$27,0),MATCH(1,($U$2=GRID!$B$1:$BI$1)*(КАЛЕНДАРЬ!$AG4=GRID!$B$3:$BI$3), 0))*GRID!$B$65,
ROUNDUP(INDEX(GRID!$B$17:$BI$27,MATCH(U$7,GRID!$A$17:$A$27,0),MATCH(1,($U$2=GRID!$B$1:$BI$1)*(КАЛЕНДАРЬ!$AG4=GRID!$B$3:$BI$3), 0))*GRID!$B$65*(1-GRID!$B$69),0))</f>
        <v>52030</v>
      </c>
      <c r="W251" s="47" cm="1">
        <f t="array" ref="W251">IF($I$2="Путешествия с детьми",
INDEX(GRID!$B$4:$BI$14,MATCH(W$7,GRID!$A$4:$A$14,0),MATCH(1,($U$2=GRID!$B$1:$BI$1)*(КАЛЕНДАРЬ!$AG4=GRID!$B$3:$BI$3), 0))*GRID!$B$65,
ROUNDUP(INDEX(GRID!$B$4:$BI$14,MATCH(W$7,GRID!$A$4:$A$14,0),MATCH(1,($U$2=GRID!$B$1:$BI$1)*(КАЛЕНДАРЬ!$AG4=GRID!$B$3:$BI$3),0))*GRID!$B$65*(1-GRID!$B$69),0))</f>
        <v>199520</v>
      </c>
      <c r="X251" s="48" cm="1">
        <f t="array" ref="X251">IF($I$2="Путешествия с детьми",
INDEX(GRID!$B$17:$BI$27,MATCH(W$7,GRID!$A$17:$A$27,0),MATCH(1,($U$2=GRID!$B$1:$BI$1)*(КАЛЕНДАРЬ!$AG4=GRID!$B$3:$BI$3), 0))*GRID!$B$65,
ROUNDUP(INDEX(GRID!$B$17:$BI$27,MATCH(W$7,GRID!$A$17:$A$27,0),MATCH(1,($U$2=GRID!$B$1:$BI$1)*(КАЛЕНДАРЬ!$AG4=GRID!$B$3:$BI$3), 0))*GRID!$B$65*(1-GRID!$B$69),0))</f>
        <v>201670</v>
      </c>
    </row>
    <row r="252" spans="1:24" hidden="1" x14ac:dyDescent="0.2">
      <c r="A252" s="117" t="s">
        <v>42</v>
      </c>
      <c r="B252" s="117">
        <v>2</v>
      </c>
      <c r="C252" s="138" cm="1">
        <f t="array" ref="C252">IF($I$2="Путешествия с детьми",
INDEX(GRID!$B$4:$BI$14,MATCH(C$7,GRID!$A$4:$A$14,0),MATCH(1,($U$2=GRID!$B$1:$BI$1)*(КАЛЕНДАРЬ!$AG5=GRID!$B$3:$BI$3), 0))*GRID!$B$65,
ROUNDUP(INDEX(GRID!$B$4:$BI$14,MATCH(C$7,GRID!$A$4:$A$14,0),MATCH(1,($U$2=GRID!$B$1:$BI$1)*(КАЛЕНДАРЬ!$AG5=GRID!$B$3:$BI$3),0))*GRID!$B$65*(1-GRID!$B$69),0))</f>
        <v>16340</v>
      </c>
      <c r="D252" s="48" cm="1">
        <f t="array" ref="D252">IF($I$2="Путешествия с детьми",
INDEX(GRID!$B$17:$BI$27,MATCH(C$7,GRID!$A$17:$A$27,0),MATCH(1,($U$2=GRID!$B$1:$BI$1)*(КАЛЕНДАРЬ!$AG5=GRID!$B$3:$BI$3), 0))*GRID!$B$65,
ROUNDUP(INDEX(GRID!$B$17:$BI$27,MATCH(C$7,GRID!$A$17:$A$27,0),MATCH(1,($U$2=GRID!$B$1:$BI$1)*(КАЛЕНДАРЬ!$AG5=GRID!$B$3:$BI$3), 0))*GRID!$B$65*(1-GRID!$B$69),0))</f>
        <v>18490</v>
      </c>
      <c r="E252" s="47" cm="1">
        <f t="array" ref="E252">IF($I$2="Путешествия с детьми",
INDEX(GRID!$B$4:$BI$14,MATCH(E$7,GRID!$A$4:$A$14,0),MATCH(1,($U$2=GRID!$B$1:$BI$1)*(КАЛЕНДАРЬ!$AG5=GRID!$B$3:$BI$3), 0))*GRID!$B$65,
ROUNDUP(INDEX(GRID!$B$4:$BI$14,MATCH(E$7,GRID!$A$4:$A$14,0),MATCH(1,($U$2=GRID!$B$1:$BI$1)*(КАЛЕНДАРЬ!$AG5=GRID!$B$3:$BI$3),0))*GRID!$B$65*(1-GRID!$B$69),0))</f>
        <v>17974</v>
      </c>
      <c r="F252" s="48" cm="1">
        <f t="array" ref="F252">IF($I$2="Путешествия с детьми",
INDEX(GRID!$B$17:$BI$27,MATCH(E$7,GRID!$A$17:$A$27,0),MATCH(1,($U$2=GRID!$B$1:$BI$1)*(КАЛЕНДАРЬ!$AG5=GRID!$B$3:$BI$3), 0))*GRID!$B$65,
ROUNDUP(INDEX(GRID!$B$17:$BI$27,MATCH(E$7,GRID!$A$17:$A$27,0),MATCH(1,($U$2=GRID!$B$1:$BI$1)*(КАЛЕНДАРЬ!$AG5=GRID!$B$3:$BI$3), 0))*GRID!$B$65*(1-GRID!$B$69),0))</f>
        <v>20124</v>
      </c>
      <c r="G252" s="47" t="e" cm="1">
        <f t="array" ref="G252">IF($I$2="Путешествия с детьми",
INDEX(GRID!$B$4:$BI$14,MATCH(G$7,GRID!$A$4:$A$14,0),MATCH(1,($U$2=GRID!$B$1:$BI$1)*(КАЛЕНДАРЬ!$AG5=GRID!$B$3:$BI$3), 0))*GRID!$B$65,
ROUNDUP(INDEX(GRID!$B$4:$BI$14,MATCH(G$7,GRID!$A$4:$A$14,0),MATCH(1,($U$2=GRID!$B$1:$BI$1)*(КАЛЕНДАРЬ!$AG5=GRID!$B$3:$BI$3),0))*GRID!$B$65*(1-GRID!$B$69),0))</f>
        <v>#N/A</v>
      </c>
      <c r="H252" s="48" t="e" cm="1">
        <f t="array" ref="H252">IF($I$2="Путешествия с детьми",
INDEX(GRID!$B$17:$BI$27,MATCH(G$7,GRID!$A$17:$A$27,0),MATCH(1,($U$2=GRID!$B$1:$BI$1)*(КАЛЕНДАРЬ!$AG5=GRID!$B$3:$BI$3), 0))*GRID!$B$65,
ROUNDUP(INDEX(GRID!$B$17:$BI$27,MATCH(G$7,GRID!$A$17:$A$27,0),MATCH(1,($U$2=GRID!$B$1:$BI$1)*(КАЛЕНДАРЬ!$AG5=GRID!$B$3:$BI$3), 0))*GRID!$B$65*(1-GRID!$B$69),0))</f>
        <v>#N/A</v>
      </c>
      <c r="I252" s="47" t="e" cm="1">
        <f t="array" ref="I252">IF($I$2="Путешествия с детьми",
INDEX(GRID!$B$4:$BI$14,MATCH(I$7,GRID!$A$4:$A$14,0),MATCH(1,($U$2=GRID!$B$1:$BI$1)*(КАЛЕНДАРЬ!$AG5=GRID!$B$3:$BI$3), 0))*GRID!$B$65,
ROUNDUP(INDEX(GRID!$B$4:$BI$14,MATCH(I$7,GRID!$A$4:$A$14,0),MATCH(1,($U$2=GRID!$B$1:$BI$1)*(КАЛЕНДАРЬ!$AG5=GRID!$B$3:$BI$3),0))*GRID!$B$65*(1-GRID!$B$69),0))</f>
        <v>#N/A</v>
      </c>
      <c r="J252" s="48" t="e" cm="1">
        <f t="array" ref="J252">IF($I$2="Путешествия с детьми",
INDEX(GRID!$B$17:$BI$27,MATCH(I$7,GRID!$A$17:$A$27,0),MATCH(1,($U$2=GRID!$B$1:$BI$1)*(КАЛЕНДАРЬ!$AG5=GRID!$B$3:$BI$3), 0))*GRID!$B$65,
ROUNDUP(INDEX(GRID!$B$17:$BI$27,MATCH(I$7,GRID!$A$17:$A$27,0),MATCH(1,($U$2=GRID!$B$1:$BI$1)*(КАЛЕНДАРЬ!$AG5=GRID!$B$3:$BI$3), 0))*GRID!$B$65*(1-GRID!$B$69),0))</f>
        <v>#N/A</v>
      </c>
      <c r="K252" s="47" cm="1">
        <f t="array" ref="K252">IF($I$2="Путешествия с детьми",
INDEX(GRID!$B$4:$BI$14,MATCH(K$7,GRID!$A$4:$A$14,0),MATCH(1,($U$2=GRID!$B$1:$BI$1)*(КАЛЕНДАРЬ!$AG5=GRID!$B$3:$BI$3), 0))*GRID!$B$65,
ROUNDUP(INDEX(GRID!$B$4:$BI$14,MATCH(K$7,GRID!$A$4:$A$14,0),MATCH(1,($U$2=GRID!$B$1:$BI$1)*(КАЛЕНДАРЬ!$AG5=GRID!$B$3:$BI$3),0))*GRID!$B$65*(1-GRID!$B$69),0))</f>
        <v>23736</v>
      </c>
      <c r="L252" s="48" cm="1">
        <f t="array" ref="L252">IF($I$2="Путешествия с детьми",
INDEX(GRID!$B$17:$BI$27,MATCH(K$7,GRID!$A$17:$A$27,0),MATCH(1,($U$2=GRID!$B$1:$BI$1)*(КАЛЕНДАРЬ!$AG5=GRID!$B$3:$BI$3), 0))*GRID!$B$65,
ROUNDUP(INDEX(GRID!$B$17:$BI$27,MATCH(K$7,GRID!$A$17:$A$27,0),MATCH(1,($U$2=GRID!$B$1:$BI$1)*(КАЛЕНДАРЬ!$AG5=GRID!$B$3:$BI$3), 0))*GRID!$B$65*(1-GRID!$B$69),0))</f>
        <v>25886</v>
      </c>
      <c r="M252" s="47" cm="1">
        <f t="array" ref="M252">IF($I$2="Путешествия с детьми",
INDEX(GRID!$B$4:$BI$14,MATCH(M$7,GRID!$A$4:$A$14,0),MATCH(1,($U$2=GRID!$B$1:$BI$1)*(КАЛЕНДАРЬ!$AG5=GRID!$B$3:$BI$3), 0))*GRID!$B$65,
ROUNDUP(INDEX(GRID!$B$4:$BI$14,MATCH(M$7,GRID!$A$4:$A$14,0),MATCH(1,($U$2=GRID!$B$1:$BI$1)*(КАЛЕНДАРЬ!$AG5=GRID!$B$3:$BI$3),0))*GRID!$B$65*(1-GRID!$B$69),0))</f>
        <v>26058</v>
      </c>
      <c r="N252" s="48" cm="1">
        <f t="array" ref="N252">IF($I$2="Путешествия с детьми",
INDEX(GRID!$B$17:$BI$27,MATCH(M$7,GRID!$A$17:$A$27,0),MATCH(1,($U$2=GRID!$B$1:$BI$1)*(КАЛЕНДАРЬ!$AG5=GRID!$B$3:$BI$3), 0))*GRID!$B$65,
ROUNDUP(INDEX(GRID!$B$17:$BI$27,MATCH(M$7,GRID!$A$17:$A$27,0),MATCH(1,($U$2=GRID!$B$1:$BI$1)*(КАЛЕНДАРЬ!$AG5=GRID!$B$3:$BI$3), 0))*GRID!$B$65*(1-GRID!$B$69),0))</f>
        <v>28208</v>
      </c>
      <c r="O252" s="47" cm="1">
        <f t="array" ref="O252">IF($I$2="Путешествия с детьми",
INDEX(GRID!$B$4:$BI$14,MATCH(O$7,GRID!$A$4:$A$14,0),MATCH(1,($U$2=GRID!$B$1:$BI$1)*(КАЛЕНДАРЬ!$AG5=GRID!$B$3:$BI$3), 0))*GRID!$B$65,
ROUNDUP(INDEX(GRID!$B$4:$BI$14,MATCH(O$7,GRID!$A$4:$A$14,0),MATCH(1,($U$2=GRID!$B$1:$BI$1)*(КАЛЕНДАРЬ!$AG5=GRID!$B$3:$BI$3),0))*GRID!$B$65*(1-GRID!$B$69),0))</f>
        <v>32078</v>
      </c>
      <c r="P252" s="48" cm="1">
        <f t="array" ref="P252">IF($I$2="Путешествия с детьми",
INDEX(GRID!$B$17:$BI$27,MATCH(O$7,GRID!$A$17:$A$27,0),MATCH(1,($U$2=GRID!$B$1:$BI$1)*(КАЛЕНДАРЬ!$AG5=GRID!$B$3:$BI$3), 0))*GRID!$B$65,
ROUNDUP(INDEX(GRID!$B$17:$BI$27,MATCH(O$7,GRID!$A$17:$A$27,0),MATCH(1,($U$2=GRID!$B$1:$BI$1)*(КАЛЕНДАРЬ!$AG5=GRID!$B$3:$BI$3), 0))*GRID!$B$65*(1-GRID!$B$69),0))</f>
        <v>34228</v>
      </c>
      <c r="Q252" s="47" t="e" cm="1">
        <f t="array" ref="Q252">IF($I$2="Путешествия с детьми",
INDEX(GRID!$B$4:$BI$14,MATCH(Q$7,GRID!$A$4:$A$14,0),MATCH(1,($U$2=GRID!$B$1:$BI$1)*(КАЛЕНДАРЬ!$AG5=GRID!$B$3:$BI$3), 0))*GRID!$B$65,
ROUNDUP(INDEX(GRID!$B$4:$BI$14,MATCH(Q$7,GRID!$A$4:$A$14,0),MATCH(1,($U$2=GRID!$B$1:$BI$1)*(КАЛЕНДАРЬ!$AG5=GRID!$B$3:$BI$3),0))*GRID!$B$65*(1-GRID!$B$69),0))</f>
        <v>#N/A</v>
      </c>
      <c r="R252" s="48" t="e" cm="1">
        <f t="array" ref="R252">IF($I$2="Путешествия с детьми",
INDEX(GRID!$B$17:$BI$27,MATCH(Q$7,GRID!$A$17:$A$27,0),MATCH(1,($U$2=GRID!$B$1:$BI$1)*(КАЛЕНДАРЬ!$AG5=GRID!$B$3:$BI$3), 0))*GRID!$B$65,
ROUNDUP(INDEX(GRID!$B$17:$BI$27,MATCH(Q$7,GRID!$A$17:$A$27,0),MATCH(1,($U$2=GRID!$B$1:$BI$1)*(КАЛЕНДАРЬ!$AG5=GRID!$B$3:$BI$3), 0))*GRID!$B$65*(1-GRID!$B$69),0))</f>
        <v>#N/A</v>
      </c>
      <c r="S252" s="47" t="e" cm="1">
        <f t="array" ref="S252">IF($I$2="Путешествия с детьми",
INDEX(GRID!$B$4:$BI$14,MATCH(S$7,GRID!$A$4:$A$14,0),MATCH(1,($U$2=GRID!$B$1:$BI$1)*(КАЛЕНДАРЬ!$AG5=GRID!$B$3:$BI$3), 0))*GRID!$B$65,
ROUNDUP(INDEX(GRID!$B$4:$BI$14,MATCH(S$7,GRID!$A$4:$A$14,0),MATCH(1,($U$2=GRID!$B$1:$BI$1)*(КАЛЕНДАРЬ!$AG5=GRID!$B$3:$BI$3),0))*GRID!$B$65*(1-GRID!$B$69),0))</f>
        <v>#N/A</v>
      </c>
      <c r="T252" s="48" t="e" cm="1">
        <f t="array" ref="T252">IF($I$2="Путешествия с детьми",
INDEX(GRID!$B$17:$BI$27,MATCH(S$7,GRID!$A$17:$A$27,0),MATCH(1,($U$2=GRID!$B$1:$BI$1)*(КАЛЕНДАРЬ!$AG5=GRID!$B$3:$BI$3), 0))*GRID!$B$65,
ROUNDUP(INDEX(GRID!$B$17:$BI$27,MATCH(S$7,GRID!$A$17:$A$27,0),MATCH(1,($U$2=GRID!$B$1:$BI$1)*(КАЛЕНДАРЬ!$AG5=GRID!$B$3:$BI$3), 0))*GRID!$B$65*(1-GRID!$B$69),0))</f>
        <v>#N/A</v>
      </c>
      <c r="U252" s="47" cm="1">
        <f t="array" ref="U252">IF($I$2="Путешествия с детьми",
INDEX(GRID!$B$4:$BI$14,MATCH(U$7,GRID!$A$4:$A$14,0),MATCH(1,($U$2=GRID!$B$1:$BI$1)*(КАЛЕНДАРЬ!$AG5=GRID!$B$3:$BI$3), 0))*GRID!$B$65,
ROUNDUP(INDEX(GRID!$B$4:$BI$14,MATCH(U$7,GRID!$A$4:$A$14,0),MATCH(1,($U$2=GRID!$B$1:$BI$1)*(КАЛЕНДАРЬ!$AG5=GRID!$B$3:$BI$3),0))*GRID!$B$65*(1-GRID!$B$69),0))</f>
        <v>49880</v>
      </c>
      <c r="V252" s="48" cm="1">
        <f t="array" ref="V252">IF($I$2="Путешествия с детьми",
INDEX(GRID!$B$17:$BI$27,MATCH(U$7,GRID!$A$17:$A$27,0),MATCH(1,($U$2=GRID!$B$1:$BI$1)*(КАЛЕНДАРЬ!$AG5=GRID!$B$3:$BI$3), 0))*GRID!$B$65,
ROUNDUP(INDEX(GRID!$B$17:$BI$27,MATCH(U$7,GRID!$A$17:$A$27,0),MATCH(1,($U$2=GRID!$B$1:$BI$1)*(КАЛЕНДАРЬ!$AG5=GRID!$B$3:$BI$3), 0))*GRID!$B$65*(1-GRID!$B$69),0))</f>
        <v>52030</v>
      </c>
      <c r="W252" s="47" cm="1">
        <f t="array" ref="W252">IF($I$2="Путешествия с детьми",
INDEX(GRID!$B$4:$BI$14,MATCH(W$7,GRID!$A$4:$A$14,0),MATCH(1,($U$2=GRID!$B$1:$BI$1)*(КАЛЕНДАРЬ!$AG5=GRID!$B$3:$BI$3), 0))*GRID!$B$65,
ROUNDUP(INDEX(GRID!$B$4:$BI$14,MATCH(W$7,GRID!$A$4:$A$14,0),MATCH(1,($U$2=GRID!$B$1:$BI$1)*(КАЛЕНДАРЬ!$AG5=GRID!$B$3:$BI$3),0))*GRID!$B$65*(1-GRID!$B$69),0))</f>
        <v>199520</v>
      </c>
      <c r="X252" s="48" cm="1">
        <f t="array" ref="X252">IF($I$2="Путешествия с детьми",
INDEX(GRID!$B$17:$BI$27,MATCH(W$7,GRID!$A$17:$A$27,0),MATCH(1,($U$2=GRID!$B$1:$BI$1)*(КАЛЕНДАРЬ!$AG5=GRID!$B$3:$BI$3), 0))*GRID!$B$65,
ROUNDUP(INDEX(GRID!$B$17:$BI$27,MATCH(W$7,GRID!$A$17:$A$27,0),MATCH(1,($U$2=GRID!$B$1:$BI$1)*(КАЛЕНДАРЬ!$AG5=GRID!$B$3:$BI$3), 0))*GRID!$B$65*(1-GRID!$B$69),0))</f>
        <v>201670</v>
      </c>
    </row>
    <row r="253" spans="1:24" hidden="1" x14ac:dyDescent="0.2">
      <c r="A253" s="117" t="s">
        <v>43</v>
      </c>
      <c r="B253" s="117">
        <v>3</v>
      </c>
      <c r="C253" s="138" cm="1">
        <f t="array" ref="C253">IF($I$2="Путешествия с детьми",
INDEX(GRID!$B$4:$BI$14,MATCH(C$7,GRID!$A$4:$A$14,0),MATCH(1,($U$2=GRID!$B$1:$BI$1)*(КАЛЕНДАРЬ!$AG6=GRID!$B$3:$BI$3), 0))*GRID!$B$65,
ROUNDUP(INDEX(GRID!$B$4:$BI$14,MATCH(C$7,GRID!$A$4:$A$14,0),MATCH(1,($U$2=GRID!$B$1:$BI$1)*(КАЛЕНДАРЬ!$AG6=GRID!$B$3:$BI$3),0))*GRID!$B$65*(1-GRID!$B$69),0))</f>
        <v>16340</v>
      </c>
      <c r="D253" s="48" cm="1">
        <f t="array" ref="D253">IF($I$2="Путешествия с детьми",
INDEX(GRID!$B$17:$BI$27,MATCH(C$7,GRID!$A$17:$A$27,0),MATCH(1,($U$2=GRID!$B$1:$BI$1)*(КАЛЕНДАРЬ!$AG6=GRID!$B$3:$BI$3), 0))*GRID!$B$65,
ROUNDUP(INDEX(GRID!$B$17:$BI$27,MATCH(C$7,GRID!$A$17:$A$27,0),MATCH(1,($U$2=GRID!$B$1:$BI$1)*(КАЛЕНДАРЬ!$AG6=GRID!$B$3:$BI$3), 0))*GRID!$B$65*(1-GRID!$B$69),0))</f>
        <v>18490</v>
      </c>
      <c r="E253" s="47" cm="1">
        <f t="array" ref="E253">IF($I$2="Путешествия с детьми",
INDEX(GRID!$B$4:$BI$14,MATCH(E$7,GRID!$A$4:$A$14,0),MATCH(1,($U$2=GRID!$B$1:$BI$1)*(КАЛЕНДАРЬ!$AG6=GRID!$B$3:$BI$3), 0))*GRID!$B$65,
ROUNDUP(INDEX(GRID!$B$4:$BI$14,MATCH(E$7,GRID!$A$4:$A$14,0),MATCH(1,($U$2=GRID!$B$1:$BI$1)*(КАЛЕНДАРЬ!$AG6=GRID!$B$3:$BI$3),0))*GRID!$B$65*(1-GRID!$B$69),0))</f>
        <v>17974</v>
      </c>
      <c r="F253" s="48" cm="1">
        <f t="array" ref="F253">IF($I$2="Путешествия с детьми",
INDEX(GRID!$B$17:$BI$27,MATCH(E$7,GRID!$A$17:$A$27,0),MATCH(1,($U$2=GRID!$B$1:$BI$1)*(КАЛЕНДАРЬ!$AG6=GRID!$B$3:$BI$3), 0))*GRID!$B$65,
ROUNDUP(INDEX(GRID!$B$17:$BI$27,MATCH(E$7,GRID!$A$17:$A$27,0),MATCH(1,($U$2=GRID!$B$1:$BI$1)*(КАЛЕНДАРЬ!$AG6=GRID!$B$3:$BI$3), 0))*GRID!$B$65*(1-GRID!$B$69),0))</f>
        <v>20124</v>
      </c>
      <c r="G253" s="47" t="e" cm="1">
        <f t="array" ref="G253">IF($I$2="Путешествия с детьми",
INDEX(GRID!$B$4:$BI$14,MATCH(G$7,GRID!$A$4:$A$14,0),MATCH(1,($U$2=GRID!$B$1:$BI$1)*(КАЛЕНДАРЬ!$AG6=GRID!$B$3:$BI$3), 0))*GRID!$B$65,
ROUNDUP(INDEX(GRID!$B$4:$BI$14,MATCH(G$7,GRID!$A$4:$A$14,0),MATCH(1,($U$2=GRID!$B$1:$BI$1)*(КАЛЕНДАРЬ!$AG6=GRID!$B$3:$BI$3),0))*GRID!$B$65*(1-GRID!$B$69),0))</f>
        <v>#N/A</v>
      </c>
      <c r="H253" s="48" t="e" cm="1">
        <f t="array" ref="H253">IF($I$2="Путешествия с детьми",
INDEX(GRID!$B$17:$BI$27,MATCH(G$7,GRID!$A$17:$A$27,0),MATCH(1,($U$2=GRID!$B$1:$BI$1)*(КАЛЕНДАРЬ!$AG6=GRID!$B$3:$BI$3), 0))*GRID!$B$65,
ROUNDUP(INDEX(GRID!$B$17:$BI$27,MATCH(G$7,GRID!$A$17:$A$27,0),MATCH(1,($U$2=GRID!$B$1:$BI$1)*(КАЛЕНДАРЬ!$AG6=GRID!$B$3:$BI$3), 0))*GRID!$B$65*(1-GRID!$B$69),0))</f>
        <v>#N/A</v>
      </c>
      <c r="I253" s="47" t="e" cm="1">
        <f t="array" ref="I253">IF($I$2="Путешествия с детьми",
INDEX(GRID!$B$4:$BI$14,MATCH(I$7,GRID!$A$4:$A$14,0),MATCH(1,($U$2=GRID!$B$1:$BI$1)*(КАЛЕНДАРЬ!$AG6=GRID!$B$3:$BI$3), 0))*GRID!$B$65,
ROUNDUP(INDEX(GRID!$B$4:$BI$14,MATCH(I$7,GRID!$A$4:$A$14,0),MATCH(1,($U$2=GRID!$B$1:$BI$1)*(КАЛЕНДАРЬ!$AG6=GRID!$B$3:$BI$3),0))*GRID!$B$65*(1-GRID!$B$69),0))</f>
        <v>#N/A</v>
      </c>
      <c r="J253" s="48" t="e" cm="1">
        <f t="array" ref="J253">IF($I$2="Путешествия с детьми",
INDEX(GRID!$B$17:$BI$27,MATCH(I$7,GRID!$A$17:$A$27,0),MATCH(1,($U$2=GRID!$B$1:$BI$1)*(КАЛЕНДАРЬ!$AG6=GRID!$B$3:$BI$3), 0))*GRID!$B$65,
ROUNDUP(INDEX(GRID!$B$17:$BI$27,MATCH(I$7,GRID!$A$17:$A$27,0),MATCH(1,($U$2=GRID!$B$1:$BI$1)*(КАЛЕНДАРЬ!$AG6=GRID!$B$3:$BI$3), 0))*GRID!$B$65*(1-GRID!$B$69),0))</f>
        <v>#N/A</v>
      </c>
      <c r="K253" s="47" cm="1">
        <f t="array" ref="K253">IF($I$2="Путешествия с детьми",
INDEX(GRID!$B$4:$BI$14,MATCH(K$7,GRID!$A$4:$A$14,0),MATCH(1,($U$2=GRID!$B$1:$BI$1)*(КАЛЕНДАРЬ!$AG6=GRID!$B$3:$BI$3), 0))*GRID!$B$65,
ROUNDUP(INDEX(GRID!$B$4:$BI$14,MATCH(K$7,GRID!$A$4:$A$14,0),MATCH(1,($U$2=GRID!$B$1:$BI$1)*(КАЛЕНДАРЬ!$AG6=GRID!$B$3:$BI$3),0))*GRID!$B$65*(1-GRID!$B$69),0))</f>
        <v>23736</v>
      </c>
      <c r="L253" s="48" cm="1">
        <f t="array" ref="L253">IF($I$2="Путешествия с детьми",
INDEX(GRID!$B$17:$BI$27,MATCH(K$7,GRID!$A$17:$A$27,0),MATCH(1,($U$2=GRID!$B$1:$BI$1)*(КАЛЕНДАРЬ!$AG6=GRID!$B$3:$BI$3), 0))*GRID!$B$65,
ROUNDUP(INDEX(GRID!$B$17:$BI$27,MATCH(K$7,GRID!$A$17:$A$27,0),MATCH(1,($U$2=GRID!$B$1:$BI$1)*(КАЛЕНДАРЬ!$AG6=GRID!$B$3:$BI$3), 0))*GRID!$B$65*(1-GRID!$B$69),0))</f>
        <v>25886</v>
      </c>
      <c r="M253" s="47" cm="1">
        <f t="array" ref="M253">IF($I$2="Путешествия с детьми",
INDEX(GRID!$B$4:$BI$14,MATCH(M$7,GRID!$A$4:$A$14,0),MATCH(1,($U$2=GRID!$B$1:$BI$1)*(КАЛЕНДАРЬ!$AG6=GRID!$B$3:$BI$3), 0))*GRID!$B$65,
ROUNDUP(INDEX(GRID!$B$4:$BI$14,MATCH(M$7,GRID!$A$4:$A$14,0),MATCH(1,($U$2=GRID!$B$1:$BI$1)*(КАЛЕНДАРЬ!$AG6=GRID!$B$3:$BI$3),0))*GRID!$B$65*(1-GRID!$B$69),0))</f>
        <v>26058</v>
      </c>
      <c r="N253" s="48" cm="1">
        <f t="array" ref="N253">IF($I$2="Путешествия с детьми",
INDEX(GRID!$B$17:$BI$27,MATCH(M$7,GRID!$A$17:$A$27,0),MATCH(1,($U$2=GRID!$B$1:$BI$1)*(КАЛЕНДАРЬ!$AG6=GRID!$B$3:$BI$3), 0))*GRID!$B$65,
ROUNDUP(INDEX(GRID!$B$17:$BI$27,MATCH(M$7,GRID!$A$17:$A$27,0),MATCH(1,($U$2=GRID!$B$1:$BI$1)*(КАЛЕНДАРЬ!$AG6=GRID!$B$3:$BI$3), 0))*GRID!$B$65*(1-GRID!$B$69),0))</f>
        <v>28208</v>
      </c>
      <c r="O253" s="47" cm="1">
        <f t="array" ref="O253">IF($I$2="Путешествия с детьми",
INDEX(GRID!$B$4:$BI$14,MATCH(O$7,GRID!$A$4:$A$14,0),MATCH(1,($U$2=GRID!$B$1:$BI$1)*(КАЛЕНДАРЬ!$AG6=GRID!$B$3:$BI$3), 0))*GRID!$B$65,
ROUNDUP(INDEX(GRID!$B$4:$BI$14,MATCH(O$7,GRID!$A$4:$A$14,0),MATCH(1,($U$2=GRID!$B$1:$BI$1)*(КАЛЕНДАРЬ!$AG6=GRID!$B$3:$BI$3),0))*GRID!$B$65*(1-GRID!$B$69),0))</f>
        <v>32078</v>
      </c>
      <c r="P253" s="48" cm="1">
        <f t="array" ref="P253">IF($I$2="Путешествия с детьми",
INDEX(GRID!$B$17:$BI$27,MATCH(O$7,GRID!$A$17:$A$27,0),MATCH(1,($U$2=GRID!$B$1:$BI$1)*(КАЛЕНДАРЬ!$AG6=GRID!$B$3:$BI$3), 0))*GRID!$B$65,
ROUNDUP(INDEX(GRID!$B$17:$BI$27,MATCH(O$7,GRID!$A$17:$A$27,0),MATCH(1,($U$2=GRID!$B$1:$BI$1)*(КАЛЕНДАРЬ!$AG6=GRID!$B$3:$BI$3), 0))*GRID!$B$65*(1-GRID!$B$69),0))</f>
        <v>34228</v>
      </c>
      <c r="Q253" s="47" t="e" cm="1">
        <f t="array" ref="Q253">IF($I$2="Путешествия с детьми",
INDEX(GRID!$B$4:$BI$14,MATCH(Q$7,GRID!$A$4:$A$14,0),MATCH(1,($U$2=GRID!$B$1:$BI$1)*(КАЛЕНДАРЬ!$AG6=GRID!$B$3:$BI$3), 0))*GRID!$B$65,
ROUNDUP(INDEX(GRID!$B$4:$BI$14,MATCH(Q$7,GRID!$A$4:$A$14,0),MATCH(1,($U$2=GRID!$B$1:$BI$1)*(КАЛЕНДАРЬ!$AG6=GRID!$B$3:$BI$3),0))*GRID!$B$65*(1-GRID!$B$69),0))</f>
        <v>#N/A</v>
      </c>
      <c r="R253" s="48" t="e" cm="1">
        <f t="array" ref="R253">IF($I$2="Путешествия с детьми",
INDEX(GRID!$B$17:$BI$27,MATCH(Q$7,GRID!$A$17:$A$27,0),MATCH(1,($U$2=GRID!$B$1:$BI$1)*(КАЛЕНДАРЬ!$AG6=GRID!$B$3:$BI$3), 0))*GRID!$B$65,
ROUNDUP(INDEX(GRID!$B$17:$BI$27,MATCH(Q$7,GRID!$A$17:$A$27,0),MATCH(1,($U$2=GRID!$B$1:$BI$1)*(КАЛЕНДАРЬ!$AG6=GRID!$B$3:$BI$3), 0))*GRID!$B$65*(1-GRID!$B$69),0))</f>
        <v>#N/A</v>
      </c>
      <c r="S253" s="47" t="e" cm="1">
        <f t="array" ref="S253">IF($I$2="Путешествия с детьми",
INDEX(GRID!$B$4:$BI$14,MATCH(S$7,GRID!$A$4:$A$14,0),MATCH(1,($U$2=GRID!$B$1:$BI$1)*(КАЛЕНДАРЬ!$AG6=GRID!$B$3:$BI$3), 0))*GRID!$B$65,
ROUNDUP(INDEX(GRID!$B$4:$BI$14,MATCH(S$7,GRID!$A$4:$A$14,0),MATCH(1,($U$2=GRID!$B$1:$BI$1)*(КАЛЕНДАРЬ!$AG6=GRID!$B$3:$BI$3),0))*GRID!$B$65*(1-GRID!$B$69),0))</f>
        <v>#N/A</v>
      </c>
      <c r="T253" s="48" t="e" cm="1">
        <f t="array" ref="T253">IF($I$2="Путешествия с детьми",
INDEX(GRID!$B$17:$BI$27,MATCH(S$7,GRID!$A$17:$A$27,0),MATCH(1,($U$2=GRID!$B$1:$BI$1)*(КАЛЕНДАРЬ!$AG6=GRID!$B$3:$BI$3), 0))*GRID!$B$65,
ROUNDUP(INDEX(GRID!$B$17:$BI$27,MATCH(S$7,GRID!$A$17:$A$27,0),MATCH(1,($U$2=GRID!$B$1:$BI$1)*(КАЛЕНДАРЬ!$AG6=GRID!$B$3:$BI$3), 0))*GRID!$B$65*(1-GRID!$B$69),0))</f>
        <v>#N/A</v>
      </c>
      <c r="U253" s="47" cm="1">
        <f t="array" ref="U253">IF($I$2="Путешествия с детьми",
INDEX(GRID!$B$4:$BI$14,MATCH(U$7,GRID!$A$4:$A$14,0),MATCH(1,($U$2=GRID!$B$1:$BI$1)*(КАЛЕНДАРЬ!$AG6=GRID!$B$3:$BI$3), 0))*GRID!$B$65,
ROUNDUP(INDEX(GRID!$B$4:$BI$14,MATCH(U$7,GRID!$A$4:$A$14,0),MATCH(1,($U$2=GRID!$B$1:$BI$1)*(КАЛЕНДАРЬ!$AG6=GRID!$B$3:$BI$3),0))*GRID!$B$65*(1-GRID!$B$69),0))</f>
        <v>49880</v>
      </c>
      <c r="V253" s="48" cm="1">
        <f t="array" ref="V253">IF($I$2="Путешествия с детьми",
INDEX(GRID!$B$17:$BI$27,MATCH(U$7,GRID!$A$17:$A$27,0),MATCH(1,($U$2=GRID!$B$1:$BI$1)*(КАЛЕНДАРЬ!$AG6=GRID!$B$3:$BI$3), 0))*GRID!$B$65,
ROUNDUP(INDEX(GRID!$B$17:$BI$27,MATCH(U$7,GRID!$A$17:$A$27,0),MATCH(1,($U$2=GRID!$B$1:$BI$1)*(КАЛЕНДАРЬ!$AG6=GRID!$B$3:$BI$3), 0))*GRID!$B$65*(1-GRID!$B$69),0))</f>
        <v>52030</v>
      </c>
      <c r="W253" s="47" cm="1">
        <f t="array" ref="W253">IF($I$2="Путешествия с детьми",
INDEX(GRID!$B$4:$BI$14,MATCH(W$7,GRID!$A$4:$A$14,0),MATCH(1,($U$2=GRID!$B$1:$BI$1)*(КАЛЕНДАРЬ!$AG6=GRID!$B$3:$BI$3), 0))*GRID!$B$65,
ROUNDUP(INDEX(GRID!$B$4:$BI$14,MATCH(W$7,GRID!$A$4:$A$14,0),MATCH(1,($U$2=GRID!$B$1:$BI$1)*(КАЛЕНДАРЬ!$AG6=GRID!$B$3:$BI$3),0))*GRID!$B$65*(1-GRID!$B$69),0))</f>
        <v>199520</v>
      </c>
      <c r="X253" s="48" cm="1">
        <f t="array" ref="X253">IF($I$2="Путешествия с детьми",
INDEX(GRID!$B$17:$BI$27,MATCH(W$7,GRID!$A$17:$A$27,0),MATCH(1,($U$2=GRID!$B$1:$BI$1)*(КАЛЕНДАРЬ!$AG6=GRID!$B$3:$BI$3), 0))*GRID!$B$65,
ROUNDUP(INDEX(GRID!$B$17:$BI$27,MATCH(W$7,GRID!$A$17:$A$27,0),MATCH(1,($U$2=GRID!$B$1:$BI$1)*(КАЛЕНДАРЬ!$AG6=GRID!$B$3:$BI$3), 0))*GRID!$B$65*(1-GRID!$B$69),0))</f>
        <v>201670</v>
      </c>
    </row>
    <row r="254" spans="1:24" hidden="1" x14ac:dyDescent="0.2">
      <c r="A254" s="117" t="s">
        <v>44</v>
      </c>
      <c r="B254" s="117">
        <v>4</v>
      </c>
      <c r="C254" s="138" cm="1">
        <f t="array" ref="C254">IF($I$2="Путешествия с детьми",
INDEX(GRID!$B$4:$BI$14,MATCH(C$7,GRID!$A$4:$A$14,0),MATCH(1,($U$2=GRID!$B$1:$BI$1)*(КАЛЕНДАРЬ!$AG7=GRID!$B$3:$BI$3), 0))*GRID!$B$65,
ROUNDUP(INDEX(GRID!$B$4:$BI$14,MATCH(C$7,GRID!$A$4:$A$14,0),MATCH(1,($U$2=GRID!$B$1:$BI$1)*(КАЛЕНДАРЬ!$AG7=GRID!$B$3:$BI$3),0))*GRID!$B$65*(1-GRID!$B$69),0))</f>
        <v>15480</v>
      </c>
      <c r="D254" s="48" cm="1">
        <f t="array" ref="D254">IF($I$2="Путешествия с детьми",
INDEX(GRID!$B$17:$BI$27,MATCH(C$7,GRID!$A$17:$A$27,0),MATCH(1,($U$2=GRID!$B$1:$BI$1)*(КАЛЕНДАРЬ!$AG7=GRID!$B$3:$BI$3), 0))*GRID!$B$65,
ROUNDUP(INDEX(GRID!$B$17:$BI$27,MATCH(C$7,GRID!$A$17:$A$27,0),MATCH(1,($U$2=GRID!$B$1:$BI$1)*(КАЛЕНДАРЬ!$AG7=GRID!$B$3:$BI$3), 0))*GRID!$B$65*(1-GRID!$B$69),0))</f>
        <v>17630</v>
      </c>
      <c r="E254" s="47" cm="1">
        <f t="array" ref="E254">IF($I$2="Путешествия с детьми",
INDEX(GRID!$B$4:$BI$14,MATCH(E$7,GRID!$A$4:$A$14,0),MATCH(1,($U$2=GRID!$B$1:$BI$1)*(КАЛЕНДАРЬ!$AG7=GRID!$B$3:$BI$3), 0))*GRID!$B$65,
ROUNDUP(INDEX(GRID!$B$4:$BI$14,MATCH(E$7,GRID!$A$4:$A$14,0),MATCH(1,($U$2=GRID!$B$1:$BI$1)*(КАЛЕНДАРЬ!$AG7=GRID!$B$3:$BI$3),0))*GRID!$B$65*(1-GRID!$B$69),0))</f>
        <v>16942</v>
      </c>
      <c r="F254" s="48" cm="1">
        <f t="array" ref="F254">IF($I$2="Путешествия с детьми",
INDEX(GRID!$B$17:$BI$27,MATCH(E$7,GRID!$A$17:$A$27,0),MATCH(1,($U$2=GRID!$B$1:$BI$1)*(КАЛЕНДАРЬ!$AG7=GRID!$B$3:$BI$3), 0))*GRID!$B$65,
ROUNDUP(INDEX(GRID!$B$17:$BI$27,MATCH(E$7,GRID!$A$17:$A$27,0),MATCH(1,($U$2=GRID!$B$1:$BI$1)*(КАЛЕНДАРЬ!$AG7=GRID!$B$3:$BI$3), 0))*GRID!$B$65*(1-GRID!$B$69),0))</f>
        <v>19092</v>
      </c>
      <c r="G254" s="47" t="e" cm="1">
        <f t="array" ref="G254">IF($I$2="Путешествия с детьми",
INDEX(GRID!$B$4:$BI$14,MATCH(G$7,GRID!$A$4:$A$14,0),MATCH(1,($U$2=GRID!$B$1:$BI$1)*(КАЛЕНДАРЬ!$AG7=GRID!$B$3:$BI$3), 0))*GRID!$B$65,
ROUNDUP(INDEX(GRID!$B$4:$BI$14,MATCH(G$7,GRID!$A$4:$A$14,0),MATCH(1,($U$2=GRID!$B$1:$BI$1)*(КАЛЕНДАРЬ!$AG7=GRID!$B$3:$BI$3),0))*GRID!$B$65*(1-GRID!$B$69),0))</f>
        <v>#N/A</v>
      </c>
      <c r="H254" s="48" t="e" cm="1">
        <f t="array" ref="H254">IF($I$2="Путешествия с детьми",
INDEX(GRID!$B$17:$BI$27,MATCH(G$7,GRID!$A$17:$A$27,0),MATCH(1,($U$2=GRID!$B$1:$BI$1)*(КАЛЕНДАРЬ!$AG7=GRID!$B$3:$BI$3), 0))*GRID!$B$65,
ROUNDUP(INDEX(GRID!$B$17:$BI$27,MATCH(G$7,GRID!$A$17:$A$27,0),MATCH(1,($U$2=GRID!$B$1:$BI$1)*(КАЛЕНДАРЬ!$AG7=GRID!$B$3:$BI$3), 0))*GRID!$B$65*(1-GRID!$B$69),0))</f>
        <v>#N/A</v>
      </c>
      <c r="I254" s="47" t="e" cm="1">
        <f t="array" ref="I254">IF($I$2="Путешествия с детьми",
INDEX(GRID!$B$4:$BI$14,MATCH(I$7,GRID!$A$4:$A$14,0),MATCH(1,($U$2=GRID!$B$1:$BI$1)*(КАЛЕНДАРЬ!$AG7=GRID!$B$3:$BI$3), 0))*GRID!$B$65,
ROUNDUP(INDEX(GRID!$B$4:$BI$14,MATCH(I$7,GRID!$A$4:$A$14,0),MATCH(1,($U$2=GRID!$B$1:$BI$1)*(КАЛЕНДАРЬ!$AG7=GRID!$B$3:$BI$3),0))*GRID!$B$65*(1-GRID!$B$69),0))</f>
        <v>#N/A</v>
      </c>
      <c r="J254" s="48" t="e" cm="1">
        <f t="array" ref="J254">IF($I$2="Путешествия с детьми",
INDEX(GRID!$B$17:$BI$27,MATCH(I$7,GRID!$A$17:$A$27,0),MATCH(1,($U$2=GRID!$B$1:$BI$1)*(КАЛЕНДАРЬ!$AG7=GRID!$B$3:$BI$3), 0))*GRID!$B$65,
ROUNDUP(INDEX(GRID!$B$17:$BI$27,MATCH(I$7,GRID!$A$17:$A$27,0),MATCH(1,($U$2=GRID!$B$1:$BI$1)*(КАЛЕНДАРЬ!$AG7=GRID!$B$3:$BI$3), 0))*GRID!$B$65*(1-GRID!$B$69),0))</f>
        <v>#N/A</v>
      </c>
      <c r="K254" s="47" cm="1">
        <f t="array" ref="K254">IF($I$2="Путешествия с детьми",
INDEX(GRID!$B$4:$BI$14,MATCH(K$7,GRID!$A$4:$A$14,0),MATCH(1,($U$2=GRID!$B$1:$BI$1)*(КАЛЕНДАРЬ!$AG7=GRID!$B$3:$BI$3), 0))*GRID!$B$65,
ROUNDUP(INDEX(GRID!$B$4:$BI$14,MATCH(K$7,GRID!$A$4:$A$14,0),MATCH(1,($U$2=GRID!$B$1:$BI$1)*(КАЛЕНДАРЬ!$AG7=GRID!$B$3:$BI$3),0))*GRID!$B$65*(1-GRID!$B$69),0))</f>
        <v>22360</v>
      </c>
      <c r="L254" s="48" cm="1">
        <f t="array" ref="L254">IF($I$2="Путешествия с детьми",
INDEX(GRID!$B$17:$BI$27,MATCH(K$7,GRID!$A$17:$A$27,0),MATCH(1,($U$2=GRID!$B$1:$BI$1)*(КАЛЕНДАРЬ!$AG7=GRID!$B$3:$BI$3), 0))*GRID!$B$65,
ROUNDUP(INDEX(GRID!$B$17:$BI$27,MATCH(K$7,GRID!$A$17:$A$27,0),MATCH(1,($U$2=GRID!$B$1:$BI$1)*(КАЛЕНДАРЬ!$AG7=GRID!$B$3:$BI$3), 0))*GRID!$B$65*(1-GRID!$B$69),0))</f>
        <v>24510</v>
      </c>
      <c r="M254" s="47" cm="1">
        <f t="array" ref="M254">IF($I$2="Путешествия с детьми",
INDEX(GRID!$B$4:$BI$14,MATCH(M$7,GRID!$A$4:$A$14,0),MATCH(1,($U$2=GRID!$B$1:$BI$1)*(КАЛЕНДАРЬ!$AG7=GRID!$B$3:$BI$3), 0))*GRID!$B$65,
ROUNDUP(INDEX(GRID!$B$4:$BI$14,MATCH(M$7,GRID!$A$4:$A$14,0),MATCH(1,($U$2=GRID!$B$1:$BI$1)*(КАЛЕНДАРЬ!$AG7=GRID!$B$3:$BI$3),0))*GRID!$B$65*(1-GRID!$B$69),0))</f>
        <v>24510</v>
      </c>
      <c r="N254" s="48" cm="1">
        <f t="array" ref="N254">IF($I$2="Путешествия с детьми",
INDEX(GRID!$B$17:$BI$27,MATCH(M$7,GRID!$A$17:$A$27,0),MATCH(1,($U$2=GRID!$B$1:$BI$1)*(КАЛЕНДАРЬ!$AG7=GRID!$B$3:$BI$3), 0))*GRID!$B$65,
ROUNDUP(INDEX(GRID!$B$17:$BI$27,MATCH(M$7,GRID!$A$17:$A$27,0),MATCH(1,($U$2=GRID!$B$1:$BI$1)*(КАЛЕНДАРЬ!$AG7=GRID!$B$3:$BI$3), 0))*GRID!$B$65*(1-GRID!$B$69),0))</f>
        <v>26660</v>
      </c>
      <c r="O254" s="47" cm="1">
        <f t="array" ref="O254">IF($I$2="Путешествия с детьми",
INDEX(GRID!$B$4:$BI$14,MATCH(O$7,GRID!$A$4:$A$14,0),MATCH(1,($U$2=GRID!$B$1:$BI$1)*(КАЛЕНДАРЬ!$AG7=GRID!$B$3:$BI$3), 0))*GRID!$B$65,
ROUNDUP(INDEX(GRID!$B$4:$BI$14,MATCH(O$7,GRID!$A$4:$A$14,0),MATCH(1,($U$2=GRID!$B$1:$BI$1)*(КАЛЕНДАРЬ!$AG7=GRID!$B$3:$BI$3),0))*GRID!$B$65*(1-GRID!$B$69),0))</f>
        <v>30444</v>
      </c>
      <c r="P254" s="48" cm="1">
        <f t="array" ref="P254">IF($I$2="Путешествия с детьми",
INDEX(GRID!$B$17:$BI$27,MATCH(O$7,GRID!$A$17:$A$27,0),MATCH(1,($U$2=GRID!$B$1:$BI$1)*(КАЛЕНДАРЬ!$AG7=GRID!$B$3:$BI$3), 0))*GRID!$B$65,
ROUNDUP(INDEX(GRID!$B$17:$BI$27,MATCH(O$7,GRID!$A$17:$A$27,0),MATCH(1,($U$2=GRID!$B$1:$BI$1)*(КАЛЕНДАРЬ!$AG7=GRID!$B$3:$BI$3), 0))*GRID!$B$65*(1-GRID!$B$69),0))</f>
        <v>32594</v>
      </c>
      <c r="Q254" s="47" t="e" cm="1">
        <f t="array" ref="Q254">IF($I$2="Путешествия с детьми",
INDEX(GRID!$B$4:$BI$14,MATCH(Q$7,GRID!$A$4:$A$14,0),MATCH(1,($U$2=GRID!$B$1:$BI$1)*(КАЛЕНДАРЬ!$AG7=GRID!$B$3:$BI$3), 0))*GRID!$B$65,
ROUNDUP(INDEX(GRID!$B$4:$BI$14,MATCH(Q$7,GRID!$A$4:$A$14,0),MATCH(1,($U$2=GRID!$B$1:$BI$1)*(КАЛЕНДАРЬ!$AG7=GRID!$B$3:$BI$3),0))*GRID!$B$65*(1-GRID!$B$69),0))</f>
        <v>#N/A</v>
      </c>
      <c r="R254" s="48" t="e" cm="1">
        <f t="array" ref="R254">IF($I$2="Путешествия с детьми",
INDEX(GRID!$B$17:$BI$27,MATCH(Q$7,GRID!$A$17:$A$27,0),MATCH(1,($U$2=GRID!$B$1:$BI$1)*(КАЛЕНДАРЬ!$AG7=GRID!$B$3:$BI$3), 0))*GRID!$B$65,
ROUNDUP(INDEX(GRID!$B$17:$BI$27,MATCH(Q$7,GRID!$A$17:$A$27,0),MATCH(1,($U$2=GRID!$B$1:$BI$1)*(КАЛЕНДАРЬ!$AG7=GRID!$B$3:$BI$3), 0))*GRID!$B$65*(1-GRID!$B$69),0))</f>
        <v>#N/A</v>
      </c>
      <c r="S254" s="47" t="e" cm="1">
        <f t="array" ref="S254">IF($I$2="Путешествия с детьми",
INDEX(GRID!$B$4:$BI$14,MATCH(S$7,GRID!$A$4:$A$14,0),MATCH(1,($U$2=GRID!$B$1:$BI$1)*(КАЛЕНДАРЬ!$AG7=GRID!$B$3:$BI$3), 0))*GRID!$B$65,
ROUNDUP(INDEX(GRID!$B$4:$BI$14,MATCH(S$7,GRID!$A$4:$A$14,0),MATCH(1,($U$2=GRID!$B$1:$BI$1)*(КАЛЕНДАРЬ!$AG7=GRID!$B$3:$BI$3),0))*GRID!$B$65*(1-GRID!$B$69),0))</f>
        <v>#N/A</v>
      </c>
      <c r="T254" s="48" t="e" cm="1">
        <f t="array" ref="T254">IF($I$2="Путешествия с детьми",
INDEX(GRID!$B$17:$BI$27,MATCH(S$7,GRID!$A$17:$A$27,0),MATCH(1,($U$2=GRID!$B$1:$BI$1)*(КАЛЕНДАРЬ!$AG7=GRID!$B$3:$BI$3), 0))*GRID!$B$65,
ROUNDUP(INDEX(GRID!$B$17:$BI$27,MATCH(S$7,GRID!$A$17:$A$27,0),MATCH(1,($U$2=GRID!$B$1:$BI$1)*(КАЛЕНДАРЬ!$AG7=GRID!$B$3:$BI$3), 0))*GRID!$B$65*(1-GRID!$B$69),0))</f>
        <v>#N/A</v>
      </c>
      <c r="U254" s="47" cm="1">
        <f t="array" ref="U254">IF($I$2="Путешествия с детьми",
INDEX(GRID!$B$4:$BI$14,MATCH(U$7,GRID!$A$4:$A$14,0),MATCH(1,($U$2=GRID!$B$1:$BI$1)*(КАЛЕНДАРЬ!$AG7=GRID!$B$3:$BI$3), 0))*GRID!$B$65,
ROUNDUP(INDEX(GRID!$B$4:$BI$14,MATCH(U$7,GRID!$A$4:$A$14,0),MATCH(1,($U$2=GRID!$B$1:$BI$1)*(КАЛЕНДАРЬ!$AG7=GRID!$B$3:$BI$3),0))*GRID!$B$65*(1-GRID!$B$69),0))</f>
        <v>47300</v>
      </c>
      <c r="V254" s="48" cm="1">
        <f t="array" ref="V254">IF($I$2="Путешествия с детьми",
INDEX(GRID!$B$17:$BI$27,MATCH(U$7,GRID!$A$17:$A$27,0),MATCH(1,($U$2=GRID!$B$1:$BI$1)*(КАЛЕНДАРЬ!$AG7=GRID!$B$3:$BI$3), 0))*GRID!$B$65,
ROUNDUP(INDEX(GRID!$B$17:$BI$27,MATCH(U$7,GRID!$A$17:$A$27,0),MATCH(1,($U$2=GRID!$B$1:$BI$1)*(КАЛЕНДАРЬ!$AG7=GRID!$B$3:$BI$3), 0))*GRID!$B$65*(1-GRID!$B$69),0))</f>
        <v>49450</v>
      </c>
      <c r="W254" s="47" cm="1">
        <f t="array" ref="W254">IF($I$2="Путешествия с детьми",
INDEX(GRID!$B$4:$BI$14,MATCH(W$7,GRID!$A$4:$A$14,0),MATCH(1,($U$2=GRID!$B$1:$BI$1)*(КАЛЕНДАРЬ!$AG7=GRID!$B$3:$BI$3), 0))*GRID!$B$65,
ROUNDUP(INDEX(GRID!$B$4:$BI$14,MATCH(W$7,GRID!$A$4:$A$14,0),MATCH(1,($U$2=GRID!$B$1:$BI$1)*(КАЛЕНДАРЬ!$AG7=GRID!$B$3:$BI$3),0))*GRID!$B$65*(1-GRID!$B$69),0))</f>
        <v>191780</v>
      </c>
      <c r="X254" s="48" cm="1">
        <f t="array" ref="X254">IF($I$2="Путешествия с детьми",
INDEX(GRID!$B$17:$BI$27,MATCH(W$7,GRID!$A$17:$A$27,0),MATCH(1,($U$2=GRID!$B$1:$BI$1)*(КАЛЕНДАРЬ!$AG7=GRID!$B$3:$BI$3), 0))*GRID!$B$65,
ROUNDUP(INDEX(GRID!$B$17:$BI$27,MATCH(W$7,GRID!$A$17:$A$27,0),MATCH(1,($U$2=GRID!$B$1:$BI$1)*(КАЛЕНДАРЬ!$AG7=GRID!$B$3:$BI$3), 0))*GRID!$B$65*(1-GRID!$B$69),0))</f>
        <v>193930</v>
      </c>
    </row>
    <row r="255" spans="1:24" hidden="1" x14ac:dyDescent="0.2">
      <c r="A255" s="117" t="s">
        <v>45</v>
      </c>
      <c r="B255" s="117">
        <v>5</v>
      </c>
      <c r="C255" s="138" cm="1">
        <f t="array" ref="C255">IF($I$2="Путешествия с детьми",
INDEX(GRID!$B$4:$BI$14,MATCH(C$7,GRID!$A$4:$A$14,0),MATCH(1,($U$2=GRID!$B$1:$BI$1)*(КАЛЕНДАРЬ!$AG8=GRID!$B$3:$BI$3), 0))*GRID!$B$65,
ROUNDUP(INDEX(GRID!$B$4:$BI$14,MATCH(C$7,GRID!$A$4:$A$14,0),MATCH(1,($U$2=GRID!$B$1:$BI$1)*(КАЛЕНДАРЬ!$AG8=GRID!$B$3:$BI$3),0))*GRID!$B$65*(1-GRID!$B$69),0))</f>
        <v>15480</v>
      </c>
      <c r="D255" s="48" cm="1">
        <f t="array" ref="D255">IF($I$2="Путешествия с детьми",
INDEX(GRID!$B$17:$BI$27,MATCH(C$7,GRID!$A$17:$A$27,0),MATCH(1,($U$2=GRID!$B$1:$BI$1)*(КАЛЕНДАРЬ!$AG8=GRID!$B$3:$BI$3), 0))*GRID!$B$65,
ROUNDUP(INDEX(GRID!$B$17:$BI$27,MATCH(C$7,GRID!$A$17:$A$27,0),MATCH(1,($U$2=GRID!$B$1:$BI$1)*(КАЛЕНДАРЬ!$AG8=GRID!$B$3:$BI$3), 0))*GRID!$B$65*(1-GRID!$B$69),0))</f>
        <v>17630</v>
      </c>
      <c r="E255" s="47" cm="1">
        <f t="array" ref="E255">IF($I$2="Путешествия с детьми",
INDEX(GRID!$B$4:$BI$14,MATCH(E$7,GRID!$A$4:$A$14,0),MATCH(1,($U$2=GRID!$B$1:$BI$1)*(КАЛЕНДАРЬ!$AG8=GRID!$B$3:$BI$3), 0))*GRID!$B$65,
ROUNDUP(INDEX(GRID!$B$4:$BI$14,MATCH(E$7,GRID!$A$4:$A$14,0),MATCH(1,($U$2=GRID!$B$1:$BI$1)*(КАЛЕНДАРЬ!$AG8=GRID!$B$3:$BI$3),0))*GRID!$B$65*(1-GRID!$B$69),0))</f>
        <v>16942</v>
      </c>
      <c r="F255" s="48" cm="1">
        <f t="array" ref="F255">IF($I$2="Путешествия с детьми",
INDEX(GRID!$B$17:$BI$27,MATCH(E$7,GRID!$A$17:$A$27,0),MATCH(1,($U$2=GRID!$B$1:$BI$1)*(КАЛЕНДАРЬ!$AG8=GRID!$B$3:$BI$3), 0))*GRID!$B$65,
ROUNDUP(INDEX(GRID!$B$17:$BI$27,MATCH(E$7,GRID!$A$17:$A$27,0),MATCH(1,($U$2=GRID!$B$1:$BI$1)*(КАЛЕНДАРЬ!$AG8=GRID!$B$3:$BI$3), 0))*GRID!$B$65*(1-GRID!$B$69),0))</f>
        <v>19092</v>
      </c>
      <c r="G255" s="47" t="e" cm="1">
        <f t="array" ref="G255">IF($I$2="Путешествия с детьми",
INDEX(GRID!$B$4:$BI$14,MATCH(G$7,GRID!$A$4:$A$14,0),MATCH(1,($U$2=GRID!$B$1:$BI$1)*(КАЛЕНДАРЬ!$AG8=GRID!$B$3:$BI$3), 0))*GRID!$B$65,
ROUNDUP(INDEX(GRID!$B$4:$BI$14,MATCH(G$7,GRID!$A$4:$A$14,0),MATCH(1,($U$2=GRID!$B$1:$BI$1)*(КАЛЕНДАРЬ!$AG8=GRID!$B$3:$BI$3),0))*GRID!$B$65*(1-GRID!$B$69),0))</f>
        <v>#N/A</v>
      </c>
      <c r="H255" s="48" t="e" cm="1">
        <f t="array" ref="H255">IF($I$2="Путешествия с детьми",
INDEX(GRID!$B$17:$BI$27,MATCH(G$7,GRID!$A$17:$A$27,0),MATCH(1,($U$2=GRID!$B$1:$BI$1)*(КАЛЕНДАРЬ!$AG8=GRID!$B$3:$BI$3), 0))*GRID!$B$65,
ROUNDUP(INDEX(GRID!$B$17:$BI$27,MATCH(G$7,GRID!$A$17:$A$27,0),MATCH(1,($U$2=GRID!$B$1:$BI$1)*(КАЛЕНДАРЬ!$AG8=GRID!$B$3:$BI$3), 0))*GRID!$B$65*(1-GRID!$B$69),0))</f>
        <v>#N/A</v>
      </c>
      <c r="I255" s="47" t="e" cm="1">
        <f t="array" ref="I255">IF($I$2="Путешествия с детьми",
INDEX(GRID!$B$4:$BI$14,MATCH(I$7,GRID!$A$4:$A$14,0),MATCH(1,($U$2=GRID!$B$1:$BI$1)*(КАЛЕНДАРЬ!$AG8=GRID!$B$3:$BI$3), 0))*GRID!$B$65,
ROUNDUP(INDEX(GRID!$B$4:$BI$14,MATCH(I$7,GRID!$A$4:$A$14,0),MATCH(1,($U$2=GRID!$B$1:$BI$1)*(КАЛЕНДАРЬ!$AG8=GRID!$B$3:$BI$3),0))*GRID!$B$65*(1-GRID!$B$69),0))</f>
        <v>#N/A</v>
      </c>
      <c r="J255" s="48" t="e" cm="1">
        <f t="array" ref="J255">IF($I$2="Путешествия с детьми",
INDEX(GRID!$B$17:$BI$27,MATCH(I$7,GRID!$A$17:$A$27,0),MATCH(1,($U$2=GRID!$B$1:$BI$1)*(КАЛЕНДАРЬ!$AG8=GRID!$B$3:$BI$3), 0))*GRID!$B$65,
ROUNDUP(INDEX(GRID!$B$17:$BI$27,MATCH(I$7,GRID!$A$17:$A$27,0),MATCH(1,($U$2=GRID!$B$1:$BI$1)*(КАЛЕНДАРЬ!$AG8=GRID!$B$3:$BI$3), 0))*GRID!$B$65*(1-GRID!$B$69),0))</f>
        <v>#N/A</v>
      </c>
      <c r="K255" s="47" cm="1">
        <f t="array" ref="K255">IF($I$2="Путешествия с детьми",
INDEX(GRID!$B$4:$BI$14,MATCH(K$7,GRID!$A$4:$A$14,0),MATCH(1,($U$2=GRID!$B$1:$BI$1)*(КАЛЕНДАРЬ!$AG8=GRID!$B$3:$BI$3), 0))*GRID!$B$65,
ROUNDUP(INDEX(GRID!$B$4:$BI$14,MATCH(K$7,GRID!$A$4:$A$14,0),MATCH(1,($U$2=GRID!$B$1:$BI$1)*(КАЛЕНДАРЬ!$AG8=GRID!$B$3:$BI$3),0))*GRID!$B$65*(1-GRID!$B$69),0))</f>
        <v>22360</v>
      </c>
      <c r="L255" s="48" cm="1">
        <f t="array" ref="L255">IF($I$2="Путешествия с детьми",
INDEX(GRID!$B$17:$BI$27,MATCH(K$7,GRID!$A$17:$A$27,0),MATCH(1,($U$2=GRID!$B$1:$BI$1)*(КАЛЕНДАРЬ!$AG8=GRID!$B$3:$BI$3), 0))*GRID!$B$65,
ROUNDUP(INDEX(GRID!$B$17:$BI$27,MATCH(K$7,GRID!$A$17:$A$27,0),MATCH(1,($U$2=GRID!$B$1:$BI$1)*(КАЛЕНДАРЬ!$AG8=GRID!$B$3:$BI$3), 0))*GRID!$B$65*(1-GRID!$B$69),0))</f>
        <v>24510</v>
      </c>
      <c r="M255" s="47" cm="1">
        <f t="array" ref="M255">IF($I$2="Путешествия с детьми",
INDEX(GRID!$B$4:$BI$14,MATCH(M$7,GRID!$A$4:$A$14,0),MATCH(1,($U$2=GRID!$B$1:$BI$1)*(КАЛЕНДАРЬ!$AG8=GRID!$B$3:$BI$3), 0))*GRID!$B$65,
ROUNDUP(INDEX(GRID!$B$4:$BI$14,MATCH(M$7,GRID!$A$4:$A$14,0),MATCH(1,($U$2=GRID!$B$1:$BI$1)*(КАЛЕНДАРЬ!$AG8=GRID!$B$3:$BI$3),0))*GRID!$B$65*(1-GRID!$B$69),0))</f>
        <v>24510</v>
      </c>
      <c r="N255" s="48" cm="1">
        <f t="array" ref="N255">IF($I$2="Путешествия с детьми",
INDEX(GRID!$B$17:$BI$27,MATCH(M$7,GRID!$A$17:$A$27,0),MATCH(1,($U$2=GRID!$B$1:$BI$1)*(КАЛЕНДАРЬ!$AG8=GRID!$B$3:$BI$3), 0))*GRID!$B$65,
ROUNDUP(INDEX(GRID!$B$17:$BI$27,MATCH(M$7,GRID!$A$17:$A$27,0),MATCH(1,($U$2=GRID!$B$1:$BI$1)*(КАЛЕНДАРЬ!$AG8=GRID!$B$3:$BI$3), 0))*GRID!$B$65*(1-GRID!$B$69),0))</f>
        <v>26660</v>
      </c>
      <c r="O255" s="47" cm="1">
        <f t="array" ref="O255">IF($I$2="Путешествия с детьми",
INDEX(GRID!$B$4:$BI$14,MATCH(O$7,GRID!$A$4:$A$14,0),MATCH(1,($U$2=GRID!$B$1:$BI$1)*(КАЛЕНДАРЬ!$AG8=GRID!$B$3:$BI$3), 0))*GRID!$B$65,
ROUNDUP(INDEX(GRID!$B$4:$BI$14,MATCH(O$7,GRID!$A$4:$A$14,0),MATCH(1,($U$2=GRID!$B$1:$BI$1)*(КАЛЕНДАРЬ!$AG8=GRID!$B$3:$BI$3),0))*GRID!$B$65*(1-GRID!$B$69),0))</f>
        <v>30444</v>
      </c>
      <c r="P255" s="48" cm="1">
        <f t="array" ref="P255">IF($I$2="Путешествия с детьми",
INDEX(GRID!$B$17:$BI$27,MATCH(O$7,GRID!$A$17:$A$27,0),MATCH(1,($U$2=GRID!$B$1:$BI$1)*(КАЛЕНДАРЬ!$AG8=GRID!$B$3:$BI$3), 0))*GRID!$B$65,
ROUNDUP(INDEX(GRID!$B$17:$BI$27,MATCH(O$7,GRID!$A$17:$A$27,0),MATCH(1,($U$2=GRID!$B$1:$BI$1)*(КАЛЕНДАРЬ!$AG8=GRID!$B$3:$BI$3), 0))*GRID!$B$65*(1-GRID!$B$69),0))</f>
        <v>32594</v>
      </c>
      <c r="Q255" s="47" t="e" cm="1">
        <f t="array" ref="Q255">IF($I$2="Путешествия с детьми",
INDEX(GRID!$B$4:$BI$14,MATCH(Q$7,GRID!$A$4:$A$14,0),MATCH(1,($U$2=GRID!$B$1:$BI$1)*(КАЛЕНДАРЬ!$AG8=GRID!$B$3:$BI$3), 0))*GRID!$B$65,
ROUNDUP(INDEX(GRID!$B$4:$BI$14,MATCH(Q$7,GRID!$A$4:$A$14,0),MATCH(1,($U$2=GRID!$B$1:$BI$1)*(КАЛЕНДАРЬ!$AG8=GRID!$B$3:$BI$3),0))*GRID!$B$65*(1-GRID!$B$69),0))</f>
        <v>#N/A</v>
      </c>
      <c r="R255" s="48" t="e" cm="1">
        <f t="array" ref="R255">IF($I$2="Путешествия с детьми",
INDEX(GRID!$B$17:$BI$27,MATCH(Q$7,GRID!$A$17:$A$27,0),MATCH(1,($U$2=GRID!$B$1:$BI$1)*(КАЛЕНДАРЬ!$AG8=GRID!$B$3:$BI$3), 0))*GRID!$B$65,
ROUNDUP(INDEX(GRID!$B$17:$BI$27,MATCH(Q$7,GRID!$A$17:$A$27,0),MATCH(1,($U$2=GRID!$B$1:$BI$1)*(КАЛЕНДАРЬ!$AG8=GRID!$B$3:$BI$3), 0))*GRID!$B$65*(1-GRID!$B$69),0))</f>
        <v>#N/A</v>
      </c>
      <c r="S255" s="47" t="e" cm="1">
        <f t="array" ref="S255">IF($I$2="Путешествия с детьми",
INDEX(GRID!$B$4:$BI$14,MATCH(S$7,GRID!$A$4:$A$14,0),MATCH(1,($U$2=GRID!$B$1:$BI$1)*(КАЛЕНДАРЬ!$AG8=GRID!$B$3:$BI$3), 0))*GRID!$B$65,
ROUNDUP(INDEX(GRID!$B$4:$BI$14,MATCH(S$7,GRID!$A$4:$A$14,0),MATCH(1,($U$2=GRID!$B$1:$BI$1)*(КАЛЕНДАРЬ!$AG8=GRID!$B$3:$BI$3),0))*GRID!$B$65*(1-GRID!$B$69),0))</f>
        <v>#N/A</v>
      </c>
      <c r="T255" s="48" t="e" cm="1">
        <f t="array" ref="T255">IF($I$2="Путешествия с детьми",
INDEX(GRID!$B$17:$BI$27,MATCH(S$7,GRID!$A$17:$A$27,0),MATCH(1,($U$2=GRID!$B$1:$BI$1)*(КАЛЕНДАРЬ!$AG8=GRID!$B$3:$BI$3), 0))*GRID!$B$65,
ROUNDUP(INDEX(GRID!$B$17:$BI$27,MATCH(S$7,GRID!$A$17:$A$27,0),MATCH(1,($U$2=GRID!$B$1:$BI$1)*(КАЛЕНДАРЬ!$AG8=GRID!$B$3:$BI$3), 0))*GRID!$B$65*(1-GRID!$B$69),0))</f>
        <v>#N/A</v>
      </c>
      <c r="U255" s="47" cm="1">
        <f t="array" ref="U255">IF($I$2="Путешествия с детьми",
INDEX(GRID!$B$4:$BI$14,MATCH(U$7,GRID!$A$4:$A$14,0),MATCH(1,($U$2=GRID!$B$1:$BI$1)*(КАЛЕНДАРЬ!$AG8=GRID!$B$3:$BI$3), 0))*GRID!$B$65,
ROUNDUP(INDEX(GRID!$B$4:$BI$14,MATCH(U$7,GRID!$A$4:$A$14,0),MATCH(1,($U$2=GRID!$B$1:$BI$1)*(КАЛЕНДАРЬ!$AG8=GRID!$B$3:$BI$3),0))*GRID!$B$65*(1-GRID!$B$69),0))</f>
        <v>47300</v>
      </c>
      <c r="V255" s="48" cm="1">
        <f t="array" ref="V255">IF($I$2="Путешествия с детьми",
INDEX(GRID!$B$17:$BI$27,MATCH(U$7,GRID!$A$17:$A$27,0),MATCH(1,($U$2=GRID!$B$1:$BI$1)*(КАЛЕНДАРЬ!$AG8=GRID!$B$3:$BI$3), 0))*GRID!$B$65,
ROUNDUP(INDEX(GRID!$B$17:$BI$27,MATCH(U$7,GRID!$A$17:$A$27,0),MATCH(1,($U$2=GRID!$B$1:$BI$1)*(КАЛЕНДАРЬ!$AG8=GRID!$B$3:$BI$3), 0))*GRID!$B$65*(1-GRID!$B$69),0))</f>
        <v>49450</v>
      </c>
      <c r="W255" s="47" cm="1">
        <f t="array" ref="W255">IF($I$2="Путешествия с детьми",
INDEX(GRID!$B$4:$BI$14,MATCH(W$7,GRID!$A$4:$A$14,0),MATCH(1,($U$2=GRID!$B$1:$BI$1)*(КАЛЕНДАРЬ!$AG8=GRID!$B$3:$BI$3), 0))*GRID!$B$65,
ROUNDUP(INDEX(GRID!$B$4:$BI$14,MATCH(W$7,GRID!$A$4:$A$14,0),MATCH(1,($U$2=GRID!$B$1:$BI$1)*(КАЛЕНДАРЬ!$AG8=GRID!$B$3:$BI$3),0))*GRID!$B$65*(1-GRID!$B$69),0))</f>
        <v>191780</v>
      </c>
      <c r="X255" s="48" cm="1">
        <f t="array" ref="X255">IF($I$2="Путешествия с детьми",
INDEX(GRID!$B$17:$BI$27,MATCH(W$7,GRID!$A$17:$A$27,0),MATCH(1,($U$2=GRID!$B$1:$BI$1)*(КАЛЕНДАРЬ!$AG8=GRID!$B$3:$BI$3), 0))*GRID!$B$65,
ROUNDUP(INDEX(GRID!$B$17:$BI$27,MATCH(W$7,GRID!$A$17:$A$27,0),MATCH(1,($U$2=GRID!$B$1:$BI$1)*(КАЛЕНДАРЬ!$AG8=GRID!$B$3:$BI$3), 0))*GRID!$B$65*(1-GRID!$B$69),0))</f>
        <v>193930</v>
      </c>
    </row>
    <row r="256" spans="1:24" hidden="1" x14ac:dyDescent="0.2">
      <c r="A256" s="117" t="s">
        <v>46</v>
      </c>
      <c r="B256" s="117">
        <v>6</v>
      </c>
      <c r="C256" s="170" t="s">
        <v>101</v>
      </c>
      <c r="D256" s="49" t="s">
        <v>101</v>
      </c>
      <c r="E256" s="49" t="s">
        <v>101</v>
      </c>
      <c r="F256" s="49" t="s">
        <v>101</v>
      </c>
      <c r="G256" s="49" t="s">
        <v>101</v>
      </c>
      <c r="H256" s="49" t="s">
        <v>101</v>
      </c>
      <c r="I256" s="49" t="s">
        <v>101</v>
      </c>
      <c r="J256" s="49" t="s">
        <v>101</v>
      </c>
      <c r="K256" s="49" t="s">
        <v>101</v>
      </c>
      <c r="L256" s="49" t="s">
        <v>101</v>
      </c>
      <c r="M256" s="49" t="s">
        <v>101</v>
      </c>
      <c r="N256" s="49" t="s">
        <v>101</v>
      </c>
      <c r="O256" s="49" t="s">
        <v>101</v>
      </c>
      <c r="P256" s="49" t="s">
        <v>101</v>
      </c>
      <c r="Q256" s="49" t="s">
        <v>101</v>
      </c>
      <c r="R256" s="49" t="s">
        <v>101</v>
      </c>
      <c r="S256" s="49" t="s">
        <v>101</v>
      </c>
      <c r="T256" s="49" t="s">
        <v>101</v>
      </c>
      <c r="U256" s="49" t="s">
        <v>101</v>
      </c>
      <c r="V256" s="49" t="s">
        <v>101</v>
      </c>
      <c r="W256" s="49" t="s">
        <v>101</v>
      </c>
      <c r="X256" s="49" t="s">
        <v>101</v>
      </c>
    </row>
    <row r="257" spans="1:24" hidden="1" x14ac:dyDescent="0.2">
      <c r="A257" s="117" t="s">
        <v>47</v>
      </c>
      <c r="B257" s="117">
        <v>7</v>
      </c>
      <c r="C257" s="170" t="s">
        <v>101</v>
      </c>
      <c r="D257" s="49" t="s">
        <v>101</v>
      </c>
      <c r="E257" s="49" t="s">
        <v>101</v>
      </c>
      <c r="F257" s="49" t="s">
        <v>101</v>
      </c>
      <c r="G257" s="49" t="s">
        <v>101</v>
      </c>
      <c r="H257" s="49" t="s">
        <v>101</v>
      </c>
      <c r="I257" s="49" t="s">
        <v>101</v>
      </c>
      <c r="J257" s="49" t="s">
        <v>101</v>
      </c>
      <c r="K257" s="49" t="s">
        <v>101</v>
      </c>
      <c r="L257" s="49" t="s">
        <v>101</v>
      </c>
      <c r="M257" s="49" t="s">
        <v>101</v>
      </c>
      <c r="N257" s="49" t="s">
        <v>101</v>
      </c>
      <c r="O257" s="49" t="s">
        <v>101</v>
      </c>
      <c r="P257" s="49" t="s">
        <v>101</v>
      </c>
      <c r="Q257" s="49" t="s">
        <v>101</v>
      </c>
      <c r="R257" s="49" t="s">
        <v>101</v>
      </c>
      <c r="S257" s="49" t="s">
        <v>101</v>
      </c>
      <c r="T257" s="49" t="s">
        <v>101</v>
      </c>
      <c r="U257" s="49" t="s">
        <v>101</v>
      </c>
      <c r="V257" s="49" t="s">
        <v>101</v>
      </c>
      <c r="W257" s="49" t="s">
        <v>101</v>
      </c>
      <c r="X257" s="49" t="s">
        <v>101</v>
      </c>
    </row>
    <row r="258" spans="1:24" hidden="1" x14ac:dyDescent="0.2">
      <c r="A258" s="117" t="s">
        <v>48</v>
      </c>
      <c r="B258" s="117">
        <v>8</v>
      </c>
      <c r="C258" s="170" t="s">
        <v>101</v>
      </c>
      <c r="D258" s="49" t="s">
        <v>101</v>
      </c>
      <c r="E258" s="49" t="s">
        <v>101</v>
      </c>
      <c r="F258" s="49" t="s">
        <v>101</v>
      </c>
      <c r="G258" s="49" t="s">
        <v>101</v>
      </c>
      <c r="H258" s="49" t="s">
        <v>101</v>
      </c>
      <c r="I258" s="49" t="s">
        <v>101</v>
      </c>
      <c r="J258" s="49" t="s">
        <v>101</v>
      </c>
      <c r="K258" s="49" t="s">
        <v>101</v>
      </c>
      <c r="L258" s="49" t="s">
        <v>101</v>
      </c>
      <c r="M258" s="49" t="s">
        <v>101</v>
      </c>
      <c r="N258" s="49" t="s">
        <v>101</v>
      </c>
      <c r="O258" s="49" t="s">
        <v>101</v>
      </c>
      <c r="P258" s="49" t="s">
        <v>101</v>
      </c>
      <c r="Q258" s="49" t="s">
        <v>101</v>
      </c>
      <c r="R258" s="49" t="s">
        <v>101</v>
      </c>
      <c r="S258" s="49" t="s">
        <v>101</v>
      </c>
      <c r="T258" s="49" t="s">
        <v>101</v>
      </c>
      <c r="U258" s="49" t="s">
        <v>101</v>
      </c>
      <c r="V258" s="49" t="s">
        <v>101</v>
      </c>
      <c r="W258" s="49" t="s">
        <v>101</v>
      </c>
      <c r="X258" s="49" t="s">
        <v>101</v>
      </c>
    </row>
    <row r="259" spans="1:24" hidden="1" x14ac:dyDescent="0.2">
      <c r="A259" s="117" t="s">
        <v>42</v>
      </c>
      <c r="B259" s="117">
        <v>9</v>
      </c>
      <c r="C259" s="170" t="s">
        <v>101</v>
      </c>
      <c r="D259" s="49" t="s">
        <v>101</v>
      </c>
      <c r="E259" s="49" t="s">
        <v>101</v>
      </c>
      <c r="F259" s="49" t="s">
        <v>101</v>
      </c>
      <c r="G259" s="49" t="s">
        <v>101</v>
      </c>
      <c r="H259" s="49" t="s">
        <v>101</v>
      </c>
      <c r="I259" s="49" t="s">
        <v>101</v>
      </c>
      <c r="J259" s="49" t="s">
        <v>101</v>
      </c>
      <c r="K259" s="49" t="s">
        <v>101</v>
      </c>
      <c r="L259" s="49" t="s">
        <v>101</v>
      </c>
      <c r="M259" s="49" t="s">
        <v>101</v>
      </c>
      <c r="N259" s="49" t="s">
        <v>101</v>
      </c>
      <c r="O259" s="49" t="s">
        <v>101</v>
      </c>
      <c r="P259" s="49" t="s">
        <v>101</v>
      </c>
      <c r="Q259" s="49" t="s">
        <v>101</v>
      </c>
      <c r="R259" s="49" t="s">
        <v>101</v>
      </c>
      <c r="S259" s="49" t="s">
        <v>101</v>
      </c>
      <c r="T259" s="49" t="s">
        <v>101</v>
      </c>
      <c r="U259" s="49" t="s">
        <v>101</v>
      </c>
      <c r="V259" s="49" t="s">
        <v>101</v>
      </c>
      <c r="W259" s="49" t="s">
        <v>101</v>
      </c>
      <c r="X259" s="49" t="s">
        <v>101</v>
      </c>
    </row>
    <row r="260" spans="1:24" hidden="1" x14ac:dyDescent="0.2">
      <c r="A260" s="117" t="s">
        <v>43</v>
      </c>
      <c r="B260" s="117">
        <v>10</v>
      </c>
      <c r="C260" s="170" t="s">
        <v>101</v>
      </c>
      <c r="D260" s="49" t="s">
        <v>101</v>
      </c>
      <c r="E260" s="49" t="s">
        <v>101</v>
      </c>
      <c r="F260" s="49" t="s">
        <v>101</v>
      </c>
      <c r="G260" s="49" t="s">
        <v>101</v>
      </c>
      <c r="H260" s="49" t="s">
        <v>101</v>
      </c>
      <c r="I260" s="49" t="s">
        <v>101</v>
      </c>
      <c r="J260" s="49" t="s">
        <v>101</v>
      </c>
      <c r="K260" s="49" t="s">
        <v>101</v>
      </c>
      <c r="L260" s="49" t="s">
        <v>101</v>
      </c>
      <c r="M260" s="49" t="s">
        <v>101</v>
      </c>
      <c r="N260" s="49" t="s">
        <v>101</v>
      </c>
      <c r="O260" s="49" t="s">
        <v>101</v>
      </c>
      <c r="P260" s="49" t="s">
        <v>101</v>
      </c>
      <c r="Q260" s="49" t="s">
        <v>101</v>
      </c>
      <c r="R260" s="49" t="s">
        <v>101</v>
      </c>
      <c r="S260" s="49" t="s">
        <v>101</v>
      </c>
      <c r="T260" s="49" t="s">
        <v>101</v>
      </c>
      <c r="U260" s="49" t="s">
        <v>101</v>
      </c>
      <c r="V260" s="49" t="s">
        <v>101</v>
      </c>
      <c r="W260" s="49" t="s">
        <v>101</v>
      </c>
      <c r="X260" s="49" t="s">
        <v>101</v>
      </c>
    </row>
    <row r="261" spans="1:24" hidden="1" x14ac:dyDescent="0.2">
      <c r="A261" s="117" t="s">
        <v>44</v>
      </c>
      <c r="B261" s="117">
        <v>11</v>
      </c>
      <c r="C261" s="170" t="s">
        <v>101</v>
      </c>
      <c r="D261" s="49" t="s">
        <v>101</v>
      </c>
      <c r="E261" s="49" t="s">
        <v>101</v>
      </c>
      <c r="F261" s="49" t="s">
        <v>101</v>
      </c>
      <c r="G261" s="49" t="s">
        <v>101</v>
      </c>
      <c r="H261" s="49" t="s">
        <v>101</v>
      </c>
      <c r="I261" s="49" t="s">
        <v>101</v>
      </c>
      <c r="J261" s="49" t="s">
        <v>101</v>
      </c>
      <c r="K261" s="49" t="s">
        <v>101</v>
      </c>
      <c r="L261" s="49" t="s">
        <v>101</v>
      </c>
      <c r="M261" s="49" t="s">
        <v>101</v>
      </c>
      <c r="N261" s="49" t="s">
        <v>101</v>
      </c>
      <c r="O261" s="49" t="s">
        <v>101</v>
      </c>
      <c r="P261" s="49" t="s">
        <v>101</v>
      </c>
      <c r="Q261" s="49" t="s">
        <v>101</v>
      </c>
      <c r="R261" s="49" t="s">
        <v>101</v>
      </c>
      <c r="S261" s="49" t="s">
        <v>101</v>
      </c>
      <c r="T261" s="49" t="s">
        <v>101</v>
      </c>
      <c r="U261" s="49" t="s">
        <v>101</v>
      </c>
      <c r="V261" s="49" t="s">
        <v>101</v>
      </c>
      <c r="W261" s="49" t="s">
        <v>101</v>
      </c>
      <c r="X261" s="49" t="s">
        <v>101</v>
      </c>
    </row>
    <row r="262" spans="1:24" hidden="1" x14ac:dyDescent="0.2">
      <c r="A262" s="117" t="s">
        <v>45</v>
      </c>
      <c r="B262" s="117">
        <v>12</v>
      </c>
      <c r="C262" s="170" t="s">
        <v>101</v>
      </c>
      <c r="D262" s="49" t="s">
        <v>101</v>
      </c>
      <c r="E262" s="49" t="s">
        <v>101</v>
      </c>
      <c r="F262" s="49" t="s">
        <v>101</v>
      </c>
      <c r="G262" s="49" t="s">
        <v>101</v>
      </c>
      <c r="H262" s="49" t="s">
        <v>101</v>
      </c>
      <c r="I262" s="49" t="s">
        <v>101</v>
      </c>
      <c r="J262" s="49" t="s">
        <v>101</v>
      </c>
      <c r="K262" s="49" t="s">
        <v>101</v>
      </c>
      <c r="L262" s="49" t="s">
        <v>101</v>
      </c>
      <c r="M262" s="49" t="s">
        <v>101</v>
      </c>
      <c r="N262" s="49" t="s">
        <v>101</v>
      </c>
      <c r="O262" s="49" t="s">
        <v>101</v>
      </c>
      <c r="P262" s="49" t="s">
        <v>101</v>
      </c>
      <c r="Q262" s="49" t="s">
        <v>101</v>
      </c>
      <c r="R262" s="49" t="s">
        <v>101</v>
      </c>
      <c r="S262" s="49" t="s">
        <v>101</v>
      </c>
      <c r="T262" s="49" t="s">
        <v>101</v>
      </c>
      <c r="U262" s="49" t="s">
        <v>101</v>
      </c>
      <c r="V262" s="49" t="s">
        <v>101</v>
      </c>
      <c r="W262" s="49" t="s">
        <v>101</v>
      </c>
      <c r="X262" s="49" t="s">
        <v>101</v>
      </c>
    </row>
    <row r="263" spans="1:24" hidden="1" x14ac:dyDescent="0.2">
      <c r="A263" s="117" t="s">
        <v>46</v>
      </c>
      <c r="B263" s="117">
        <v>13</v>
      </c>
      <c r="C263" s="170" t="s">
        <v>101</v>
      </c>
      <c r="D263" s="49" t="s">
        <v>101</v>
      </c>
      <c r="E263" s="49" t="s">
        <v>101</v>
      </c>
      <c r="F263" s="49" t="s">
        <v>101</v>
      </c>
      <c r="G263" s="49" t="s">
        <v>101</v>
      </c>
      <c r="H263" s="49" t="s">
        <v>101</v>
      </c>
      <c r="I263" s="49" t="s">
        <v>101</v>
      </c>
      <c r="J263" s="49" t="s">
        <v>101</v>
      </c>
      <c r="K263" s="49" t="s">
        <v>101</v>
      </c>
      <c r="L263" s="49" t="s">
        <v>101</v>
      </c>
      <c r="M263" s="49" t="s">
        <v>101</v>
      </c>
      <c r="N263" s="49" t="s">
        <v>101</v>
      </c>
      <c r="O263" s="49" t="s">
        <v>101</v>
      </c>
      <c r="P263" s="49" t="s">
        <v>101</v>
      </c>
      <c r="Q263" s="49" t="s">
        <v>101</v>
      </c>
      <c r="R263" s="49" t="s">
        <v>101</v>
      </c>
      <c r="S263" s="49" t="s">
        <v>101</v>
      </c>
      <c r="T263" s="49" t="s">
        <v>101</v>
      </c>
      <c r="U263" s="49" t="s">
        <v>101</v>
      </c>
      <c r="V263" s="49" t="s">
        <v>101</v>
      </c>
      <c r="W263" s="49" t="s">
        <v>101</v>
      </c>
      <c r="X263" s="49" t="s">
        <v>101</v>
      </c>
    </row>
    <row r="264" spans="1:24" hidden="1" x14ac:dyDescent="0.2">
      <c r="A264" s="117" t="s">
        <v>47</v>
      </c>
      <c r="B264" s="117">
        <v>14</v>
      </c>
      <c r="C264" s="170" t="s">
        <v>101</v>
      </c>
      <c r="D264" s="49" t="s">
        <v>101</v>
      </c>
      <c r="E264" s="49" t="s">
        <v>101</v>
      </c>
      <c r="F264" s="49" t="s">
        <v>101</v>
      </c>
      <c r="G264" s="49" t="s">
        <v>101</v>
      </c>
      <c r="H264" s="49" t="s">
        <v>101</v>
      </c>
      <c r="I264" s="49" t="s">
        <v>101</v>
      </c>
      <c r="J264" s="49" t="s">
        <v>101</v>
      </c>
      <c r="K264" s="49" t="s">
        <v>101</v>
      </c>
      <c r="L264" s="49" t="s">
        <v>101</v>
      </c>
      <c r="M264" s="49" t="s">
        <v>101</v>
      </c>
      <c r="N264" s="49" t="s">
        <v>101</v>
      </c>
      <c r="O264" s="49" t="s">
        <v>101</v>
      </c>
      <c r="P264" s="49" t="s">
        <v>101</v>
      </c>
      <c r="Q264" s="49" t="s">
        <v>101</v>
      </c>
      <c r="R264" s="49" t="s">
        <v>101</v>
      </c>
      <c r="S264" s="49" t="s">
        <v>101</v>
      </c>
      <c r="T264" s="49" t="s">
        <v>101</v>
      </c>
      <c r="U264" s="49" t="s">
        <v>101</v>
      </c>
      <c r="V264" s="49" t="s">
        <v>101</v>
      </c>
      <c r="W264" s="49" t="s">
        <v>101</v>
      </c>
      <c r="X264" s="49" t="s">
        <v>101</v>
      </c>
    </row>
    <row r="265" spans="1:24" hidden="1" x14ac:dyDescent="0.2">
      <c r="A265" s="117" t="s">
        <v>48</v>
      </c>
      <c r="B265" s="117">
        <v>15</v>
      </c>
      <c r="C265" s="170" t="s">
        <v>101</v>
      </c>
      <c r="D265" s="49" t="s">
        <v>101</v>
      </c>
      <c r="E265" s="49" t="s">
        <v>101</v>
      </c>
      <c r="F265" s="49" t="s">
        <v>101</v>
      </c>
      <c r="G265" s="49" t="s">
        <v>101</v>
      </c>
      <c r="H265" s="49" t="s">
        <v>101</v>
      </c>
      <c r="I265" s="49" t="s">
        <v>101</v>
      </c>
      <c r="J265" s="49" t="s">
        <v>101</v>
      </c>
      <c r="K265" s="49" t="s">
        <v>101</v>
      </c>
      <c r="L265" s="49" t="s">
        <v>101</v>
      </c>
      <c r="M265" s="49" t="s">
        <v>101</v>
      </c>
      <c r="N265" s="49" t="s">
        <v>101</v>
      </c>
      <c r="O265" s="49" t="s">
        <v>101</v>
      </c>
      <c r="P265" s="49" t="s">
        <v>101</v>
      </c>
      <c r="Q265" s="49" t="s">
        <v>101</v>
      </c>
      <c r="R265" s="49" t="s">
        <v>101</v>
      </c>
      <c r="S265" s="49" t="s">
        <v>101</v>
      </c>
      <c r="T265" s="49" t="s">
        <v>101</v>
      </c>
      <c r="U265" s="49" t="s">
        <v>101</v>
      </c>
      <c r="V265" s="49" t="s">
        <v>101</v>
      </c>
      <c r="W265" s="49" t="s">
        <v>101</v>
      </c>
      <c r="X265" s="49" t="s">
        <v>101</v>
      </c>
    </row>
    <row r="266" spans="1:24" hidden="1" x14ac:dyDescent="0.2">
      <c r="A266" s="117" t="s">
        <v>42</v>
      </c>
      <c r="B266" s="117">
        <v>16</v>
      </c>
      <c r="C266" s="170" t="s">
        <v>101</v>
      </c>
      <c r="D266" s="49" t="s">
        <v>101</v>
      </c>
      <c r="E266" s="49" t="s">
        <v>101</v>
      </c>
      <c r="F266" s="49" t="s">
        <v>101</v>
      </c>
      <c r="G266" s="49" t="s">
        <v>101</v>
      </c>
      <c r="H266" s="49" t="s">
        <v>101</v>
      </c>
      <c r="I266" s="49" t="s">
        <v>101</v>
      </c>
      <c r="J266" s="49" t="s">
        <v>101</v>
      </c>
      <c r="K266" s="49" t="s">
        <v>101</v>
      </c>
      <c r="L266" s="49" t="s">
        <v>101</v>
      </c>
      <c r="M266" s="49" t="s">
        <v>101</v>
      </c>
      <c r="N266" s="49" t="s">
        <v>101</v>
      </c>
      <c r="O266" s="49" t="s">
        <v>101</v>
      </c>
      <c r="P266" s="49" t="s">
        <v>101</v>
      </c>
      <c r="Q266" s="49" t="s">
        <v>101</v>
      </c>
      <c r="R266" s="49" t="s">
        <v>101</v>
      </c>
      <c r="S266" s="49" t="s">
        <v>101</v>
      </c>
      <c r="T266" s="49" t="s">
        <v>101</v>
      </c>
      <c r="U266" s="49" t="s">
        <v>101</v>
      </c>
      <c r="V266" s="49" t="s">
        <v>101</v>
      </c>
      <c r="W266" s="49" t="s">
        <v>101</v>
      </c>
      <c r="X266" s="49" t="s">
        <v>101</v>
      </c>
    </row>
    <row r="267" spans="1:24" hidden="1" x14ac:dyDescent="0.2">
      <c r="A267" s="117" t="s">
        <v>43</v>
      </c>
      <c r="B267" s="117">
        <v>17</v>
      </c>
      <c r="C267" s="170" t="s">
        <v>101</v>
      </c>
      <c r="D267" s="49" t="s">
        <v>101</v>
      </c>
      <c r="E267" s="49" t="s">
        <v>101</v>
      </c>
      <c r="F267" s="49" t="s">
        <v>101</v>
      </c>
      <c r="G267" s="49" t="s">
        <v>101</v>
      </c>
      <c r="H267" s="49" t="s">
        <v>101</v>
      </c>
      <c r="I267" s="49" t="s">
        <v>101</v>
      </c>
      <c r="J267" s="49" t="s">
        <v>101</v>
      </c>
      <c r="K267" s="49" t="s">
        <v>101</v>
      </c>
      <c r="L267" s="49" t="s">
        <v>101</v>
      </c>
      <c r="M267" s="49" t="s">
        <v>101</v>
      </c>
      <c r="N267" s="49" t="s">
        <v>101</v>
      </c>
      <c r="O267" s="49" t="s">
        <v>101</v>
      </c>
      <c r="P267" s="49" t="s">
        <v>101</v>
      </c>
      <c r="Q267" s="49" t="s">
        <v>101</v>
      </c>
      <c r="R267" s="49" t="s">
        <v>101</v>
      </c>
      <c r="S267" s="49" t="s">
        <v>101</v>
      </c>
      <c r="T267" s="49" t="s">
        <v>101</v>
      </c>
      <c r="U267" s="49" t="s">
        <v>101</v>
      </c>
      <c r="V267" s="49" t="s">
        <v>101</v>
      </c>
      <c r="W267" s="49" t="s">
        <v>101</v>
      </c>
      <c r="X267" s="49" t="s">
        <v>101</v>
      </c>
    </row>
    <row r="268" spans="1:24" hidden="1" x14ac:dyDescent="0.2">
      <c r="A268" s="117" t="s">
        <v>44</v>
      </c>
      <c r="B268" s="117">
        <v>18</v>
      </c>
      <c r="C268" s="170" t="s">
        <v>101</v>
      </c>
      <c r="D268" s="49" t="s">
        <v>101</v>
      </c>
      <c r="E268" s="49" t="s">
        <v>101</v>
      </c>
      <c r="F268" s="49" t="s">
        <v>101</v>
      </c>
      <c r="G268" s="49" t="s">
        <v>101</v>
      </c>
      <c r="H268" s="49" t="s">
        <v>101</v>
      </c>
      <c r="I268" s="49" t="s">
        <v>101</v>
      </c>
      <c r="J268" s="49" t="s">
        <v>101</v>
      </c>
      <c r="K268" s="49" t="s">
        <v>101</v>
      </c>
      <c r="L268" s="49" t="s">
        <v>101</v>
      </c>
      <c r="M268" s="49" t="s">
        <v>101</v>
      </c>
      <c r="N268" s="49" t="s">
        <v>101</v>
      </c>
      <c r="O268" s="49" t="s">
        <v>101</v>
      </c>
      <c r="P268" s="49" t="s">
        <v>101</v>
      </c>
      <c r="Q268" s="49" t="s">
        <v>101</v>
      </c>
      <c r="R268" s="49" t="s">
        <v>101</v>
      </c>
      <c r="S268" s="49" t="s">
        <v>101</v>
      </c>
      <c r="T268" s="49" t="s">
        <v>101</v>
      </c>
      <c r="U268" s="49" t="s">
        <v>101</v>
      </c>
      <c r="V268" s="49" t="s">
        <v>101</v>
      </c>
      <c r="W268" s="49" t="s">
        <v>101</v>
      </c>
      <c r="X268" s="49" t="s">
        <v>101</v>
      </c>
    </row>
    <row r="269" spans="1:24" hidden="1" x14ac:dyDescent="0.2">
      <c r="A269" s="117" t="s">
        <v>45</v>
      </c>
      <c r="B269" s="117">
        <v>19</v>
      </c>
      <c r="C269" s="170" t="s">
        <v>101</v>
      </c>
      <c r="D269" s="49" t="s">
        <v>101</v>
      </c>
      <c r="E269" s="49" t="s">
        <v>101</v>
      </c>
      <c r="F269" s="49" t="s">
        <v>101</v>
      </c>
      <c r="G269" s="49" t="s">
        <v>101</v>
      </c>
      <c r="H269" s="49" t="s">
        <v>101</v>
      </c>
      <c r="I269" s="49" t="s">
        <v>101</v>
      </c>
      <c r="J269" s="49" t="s">
        <v>101</v>
      </c>
      <c r="K269" s="49" t="s">
        <v>101</v>
      </c>
      <c r="L269" s="49" t="s">
        <v>101</v>
      </c>
      <c r="M269" s="49" t="s">
        <v>101</v>
      </c>
      <c r="N269" s="49" t="s">
        <v>101</v>
      </c>
      <c r="O269" s="49" t="s">
        <v>101</v>
      </c>
      <c r="P269" s="49" t="s">
        <v>101</v>
      </c>
      <c r="Q269" s="49" t="s">
        <v>101</v>
      </c>
      <c r="R269" s="49" t="s">
        <v>101</v>
      </c>
      <c r="S269" s="49" t="s">
        <v>101</v>
      </c>
      <c r="T269" s="49" t="s">
        <v>101</v>
      </c>
      <c r="U269" s="49" t="s">
        <v>101</v>
      </c>
      <c r="V269" s="49" t="s">
        <v>101</v>
      </c>
      <c r="W269" s="49" t="s">
        <v>101</v>
      </c>
      <c r="X269" s="49" t="s">
        <v>101</v>
      </c>
    </row>
    <row r="270" spans="1:24" hidden="1" x14ac:dyDescent="0.2">
      <c r="A270" s="117" t="s">
        <v>46</v>
      </c>
      <c r="B270" s="117">
        <v>20</v>
      </c>
      <c r="C270" s="170" t="s">
        <v>101</v>
      </c>
      <c r="D270" s="49" t="s">
        <v>101</v>
      </c>
      <c r="E270" s="49" t="s">
        <v>101</v>
      </c>
      <c r="F270" s="49" t="s">
        <v>101</v>
      </c>
      <c r="G270" s="49" t="s">
        <v>101</v>
      </c>
      <c r="H270" s="49" t="s">
        <v>101</v>
      </c>
      <c r="I270" s="49" t="s">
        <v>101</v>
      </c>
      <c r="J270" s="49" t="s">
        <v>101</v>
      </c>
      <c r="K270" s="49" t="s">
        <v>101</v>
      </c>
      <c r="L270" s="49" t="s">
        <v>101</v>
      </c>
      <c r="M270" s="49" t="s">
        <v>101</v>
      </c>
      <c r="N270" s="49" t="s">
        <v>101</v>
      </c>
      <c r="O270" s="49" t="s">
        <v>101</v>
      </c>
      <c r="P270" s="49" t="s">
        <v>101</v>
      </c>
      <c r="Q270" s="49" t="s">
        <v>101</v>
      </c>
      <c r="R270" s="49" t="s">
        <v>101</v>
      </c>
      <c r="S270" s="49" t="s">
        <v>101</v>
      </c>
      <c r="T270" s="49" t="s">
        <v>101</v>
      </c>
      <c r="U270" s="49" t="s">
        <v>101</v>
      </c>
      <c r="V270" s="49" t="s">
        <v>101</v>
      </c>
      <c r="W270" s="49" t="s">
        <v>101</v>
      </c>
      <c r="X270" s="49" t="s">
        <v>101</v>
      </c>
    </row>
    <row r="271" spans="1:24" hidden="1" x14ac:dyDescent="0.2">
      <c r="A271" s="117" t="s">
        <v>47</v>
      </c>
      <c r="B271" s="117">
        <v>21</v>
      </c>
      <c r="C271" s="170" t="s">
        <v>101</v>
      </c>
      <c r="D271" s="49" t="s">
        <v>101</v>
      </c>
      <c r="E271" s="49" t="s">
        <v>101</v>
      </c>
      <c r="F271" s="49" t="s">
        <v>101</v>
      </c>
      <c r="G271" s="49" t="s">
        <v>101</v>
      </c>
      <c r="H271" s="49" t="s">
        <v>101</v>
      </c>
      <c r="I271" s="49" t="s">
        <v>101</v>
      </c>
      <c r="J271" s="49" t="s">
        <v>101</v>
      </c>
      <c r="K271" s="49" t="s">
        <v>101</v>
      </c>
      <c r="L271" s="49" t="s">
        <v>101</v>
      </c>
      <c r="M271" s="49" t="s">
        <v>101</v>
      </c>
      <c r="N271" s="49" t="s">
        <v>101</v>
      </c>
      <c r="O271" s="49" t="s">
        <v>101</v>
      </c>
      <c r="P271" s="49" t="s">
        <v>101</v>
      </c>
      <c r="Q271" s="49" t="s">
        <v>101</v>
      </c>
      <c r="R271" s="49" t="s">
        <v>101</v>
      </c>
      <c r="S271" s="49" t="s">
        <v>101</v>
      </c>
      <c r="T271" s="49" t="s">
        <v>101</v>
      </c>
      <c r="U271" s="49" t="s">
        <v>101</v>
      </c>
      <c r="V271" s="49" t="s">
        <v>101</v>
      </c>
      <c r="W271" s="49" t="s">
        <v>101</v>
      </c>
      <c r="X271" s="49" t="s">
        <v>101</v>
      </c>
    </row>
    <row r="272" spans="1:24" hidden="1" x14ac:dyDescent="0.2">
      <c r="A272" s="117" t="s">
        <v>48</v>
      </c>
      <c r="B272" s="117">
        <v>22</v>
      </c>
      <c r="C272" s="170" t="s">
        <v>101</v>
      </c>
      <c r="D272" s="49" t="s">
        <v>101</v>
      </c>
      <c r="E272" s="49" t="s">
        <v>101</v>
      </c>
      <c r="F272" s="49" t="s">
        <v>101</v>
      </c>
      <c r="G272" s="49" t="s">
        <v>101</v>
      </c>
      <c r="H272" s="49" t="s">
        <v>101</v>
      </c>
      <c r="I272" s="49" t="s">
        <v>101</v>
      </c>
      <c r="J272" s="49" t="s">
        <v>101</v>
      </c>
      <c r="K272" s="49" t="s">
        <v>101</v>
      </c>
      <c r="L272" s="49" t="s">
        <v>101</v>
      </c>
      <c r="M272" s="49" t="s">
        <v>101</v>
      </c>
      <c r="N272" s="49" t="s">
        <v>101</v>
      </c>
      <c r="O272" s="49" t="s">
        <v>101</v>
      </c>
      <c r="P272" s="49" t="s">
        <v>101</v>
      </c>
      <c r="Q272" s="49" t="s">
        <v>101</v>
      </c>
      <c r="R272" s="49" t="s">
        <v>101</v>
      </c>
      <c r="S272" s="49" t="s">
        <v>101</v>
      </c>
      <c r="T272" s="49" t="s">
        <v>101</v>
      </c>
      <c r="U272" s="49" t="s">
        <v>101</v>
      </c>
      <c r="V272" s="49" t="s">
        <v>101</v>
      </c>
      <c r="W272" s="49" t="s">
        <v>101</v>
      </c>
      <c r="X272" s="49" t="s">
        <v>101</v>
      </c>
    </row>
    <row r="273" spans="1:24" hidden="1" x14ac:dyDescent="0.2">
      <c r="A273" s="117" t="s">
        <v>42</v>
      </c>
      <c r="B273" s="117">
        <v>23</v>
      </c>
      <c r="C273" s="170" t="s">
        <v>101</v>
      </c>
      <c r="D273" s="49" t="s">
        <v>101</v>
      </c>
      <c r="E273" s="49" t="s">
        <v>101</v>
      </c>
      <c r="F273" s="49" t="s">
        <v>101</v>
      </c>
      <c r="G273" s="49" t="s">
        <v>101</v>
      </c>
      <c r="H273" s="49" t="s">
        <v>101</v>
      </c>
      <c r="I273" s="49" t="s">
        <v>101</v>
      </c>
      <c r="J273" s="49" t="s">
        <v>101</v>
      </c>
      <c r="K273" s="49" t="s">
        <v>101</v>
      </c>
      <c r="L273" s="49" t="s">
        <v>101</v>
      </c>
      <c r="M273" s="49" t="s">
        <v>101</v>
      </c>
      <c r="N273" s="49" t="s">
        <v>101</v>
      </c>
      <c r="O273" s="49" t="s">
        <v>101</v>
      </c>
      <c r="P273" s="49" t="s">
        <v>101</v>
      </c>
      <c r="Q273" s="49" t="s">
        <v>101</v>
      </c>
      <c r="R273" s="49" t="s">
        <v>101</v>
      </c>
      <c r="S273" s="49" t="s">
        <v>101</v>
      </c>
      <c r="T273" s="49" t="s">
        <v>101</v>
      </c>
      <c r="U273" s="49" t="s">
        <v>101</v>
      </c>
      <c r="V273" s="49" t="s">
        <v>101</v>
      </c>
      <c r="W273" s="49" t="s">
        <v>101</v>
      </c>
      <c r="X273" s="49" t="s">
        <v>101</v>
      </c>
    </row>
    <row r="274" spans="1:24" hidden="1" x14ac:dyDescent="0.2">
      <c r="A274" s="117" t="s">
        <v>43</v>
      </c>
      <c r="B274" s="117">
        <v>24</v>
      </c>
      <c r="C274" s="170" t="s">
        <v>101</v>
      </c>
      <c r="D274" s="49" t="s">
        <v>101</v>
      </c>
      <c r="E274" s="49" t="s">
        <v>101</v>
      </c>
      <c r="F274" s="49" t="s">
        <v>101</v>
      </c>
      <c r="G274" s="49" t="s">
        <v>101</v>
      </c>
      <c r="H274" s="49" t="s">
        <v>101</v>
      </c>
      <c r="I274" s="49" t="s">
        <v>101</v>
      </c>
      <c r="J274" s="49" t="s">
        <v>101</v>
      </c>
      <c r="K274" s="49" t="s">
        <v>101</v>
      </c>
      <c r="L274" s="49" t="s">
        <v>101</v>
      </c>
      <c r="M274" s="49" t="s">
        <v>101</v>
      </c>
      <c r="N274" s="49" t="s">
        <v>101</v>
      </c>
      <c r="O274" s="49" t="s">
        <v>101</v>
      </c>
      <c r="P274" s="49" t="s">
        <v>101</v>
      </c>
      <c r="Q274" s="49" t="s">
        <v>101</v>
      </c>
      <c r="R274" s="49" t="s">
        <v>101</v>
      </c>
      <c r="S274" s="49" t="s">
        <v>101</v>
      </c>
      <c r="T274" s="49" t="s">
        <v>101</v>
      </c>
      <c r="U274" s="49" t="s">
        <v>101</v>
      </c>
      <c r="V274" s="49" t="s">
        <v>101</v>
      </c>
      <c r="W274" s="49" t="s">
        <v>101</v>
      </c>
      <c r="X274" s="49" t="s">
        <v>101</v>
      </c>
    </row>
    <row r="275" spans="1:24" hidden="1" x14ac:dyDescent="0.2">
      <c r="A275" s="117" t="s">
        <v>44</v>
      </c>
      <c r="B275" s="117">
        <v>25</v>
      </c>
      <c r="C275" s="170" t="s">
        <v>101</v>
      </c>
      <c r="D275" s="49" t="s">
        <v>101</v>
      </c>
      <c r="E275" s="49" t="s">
        <v>101</v>
      </c>
      <c r="F275" s="49" t="s">
        <v>101</v>
      </c>
      <c r="G275" s="49" t="s">
        <v>101</v>
      </c>
      <c r="H275" s="49" t="s">
        <v>101</v>
      </c>
      <c r="I275" s="49" t="s">
        <v>101</v>
      </c>
      <c r="J275" s="49" t="s">
        <v>101</v>
      </c>
      <c r="K275" s="49" t="s">
        <v>101</v>
      </c>
      <c r="L275" s="49" t="s">
        <v>101</v>
      </c>
      <c r="M275" s="49" t="s">
        <v>101</v>
      </c>
      <c r="N275" s="49" t="s">
        <v>101</v>
      </c>
      <c r="O275" s="49" t="s">
        <v>101</v>
      </c>
      <c r="P275" s="49" t="s">
        <v>101</v>
      </c>
      <c r="Q275" s="49" t="s">
        <v>101</v>
      </c>
      <c r="R275" s="49" t="s">
        <v>101</v>
      </c>
      <c r="S275" s="49" t="s">
        <v>101</v>
      </c>
      <c r="T275" s="49" t="s">
        <v>101</v>
      </c>
      <c r="U275" s="49" t="s">
        <v>101</v>
      </c>
      <c r="V275" s="49" t="s">
        <v>101</v>
      </c>
      <c r="W275" s="49" t="s">
        <v>101</v>
      </c>
      <c r="X275" s="49" t="s">
        <v>101</v>
      </c>
    </row>
    <row r="276" spans="1:24" hidden="1" x14ac:dyDescent="0.2">
      <c r="A276" s="117" t="s">
        <v>45</v>
      </c>
      <c r="B276" s="117">
        <v>26</v>
      </c>
      <c r="C276" s="170" t="s">
        <v>101</v>
      </c>
      <c r="D276" s="49" t="s">
        <v>101</v>
      </c>
      <c r="E276" s="49" t="s">
        <v>101</v>
      </c>
      <c r="F276" s="49" t="s">
        <v>101</v>
      </c>
      <c r="G276" s="49" t="s">
        <v>101</v>
      </c>
      <c r="H276" s="49" t="s">
        <v>101</v>
      </c>
      <c r="I276" s="49" t="s">
        <v>101</v>
      </c>
      <c r="J276" s="49" t="s">
        <v>101</v>
      </c>
      <c r="K276" s="49" t="s">
        <v>101</v>
      </c>
      <c r="L276" s="49" t="s">
        <v>101</v>
      </c>
      <c r="M276" s="49" t="s">
        <v>101</v>
      </c>
      <c r="N276" s="49" t="s">
        <v>101</v>
      </c>
      <c r="O276" s="49" t="s">
        <v>101</v>
      </c>
      <c r="P276" s="49" t="s">
        <v>101</v>
      </c>
      <c r="Q276" s="49" t="s">
        <v>101</v>
      </c>
      <c r="R276" s="49" t="s">
        <v>101</v>
      </c>
      <c r="S276" s="49" t="s">
        <v>101</v>
      </c>
      <c r="T276" s="49" t="s">
        <v>101</v>
      </c>
      <c r="U276" s="49" t="s">
        <v>101</v>
      </c>
      <c r="V276" s="49" t="s">
        <v>101</v>
      </c>
      <c r="W276" s="49" t="s">
        <v>101</v>
      </c>
      <c r="X276" s="49" t="s">
        <v>101</v>
      </c>
    </row>
    <row r="277" spans="1:24" hidden="1" x14ac:dyDescent="0.2">
      <c r="A277" s="117" t="s">
        <v>46</v>
      </c>
      <c r="B277" s="117">
        <v>27</v>
      </c>
      <c r="C277" s="170" t="s">
        <v>101</v>
      </c>
      <c r="D277" s="49" t="s">
        <v>101</v>
      </c>
      <c r="E277" s="49" t="s">
        <v>101</v>
      </c>
      <c r="F277" s="49" t="s">
        <v>101</v>
      </c>
      <c r="G277" s="49" t="s">
        <v>101</v>
      </c>
      <c r="H277" s="49" t="s">
        <v>101</v>
      </c>
      <c r="I277" s="49" t="s">
        <v>101</v>
      </c>
      <c r="J277" s="49" t="s">
        <v>101</v>
      </c>
      <c r="K277" s="49" t="s">
        <v>101</v>
      </c>
      <c r="L277" s="49" t="s">
        <v>101</v>
      </c>
      <c r="M277" s="49" t="s">
        <v>101</v>
      </c>
      <c r="N277" s="49" t="s">
        <v>101</v>
      </c>
      <c r="O277" s="49" t="s">
        <v>101</v>
      </c>
      <c r="P277" s="49" t="s">
        <v>101</v>
      </c>
      <c r="Q277" s="49" t="s">
        <v>101</v>
      </c>
      <c r="R277" s="49" t="s">
        <v>101</v>
      </c>
      <c r="S277" s="49" t="s">
        <v>101</v>
      </c>
      <c r="T277" s="49" t="s">
        <v>101</v>
      </c>
      <c r="U277" s="49" t="s">
        <v>101</v>
      </c>
      <c r="V277" s="49" t="s">
        <v>101</v>
      </c>
      <c r="W277" s="49" t="s">
        <v>101</v>
      </c>
      <c r="X277" s="49" t="s">
        <v>101</v>
      </c>
    </row>
    <row r="278" spans="1:24" hidden="1" x14ac:dyDescent="0.2">
      <c r="A278" s="117" t="s">
        <v>47</v>
      </c>
      <c r="B278" s="117">
        <v>28</v>
      </c>
      <c r="C278" s="170" t="s">
        <v>101</v>
      </c>
      <c r="D278" s="49" t="s">
        <v>101</v>
      </c>
      <c r="E278" s="49" t="s">
        <v>101</v>
      </c>
      <c r="F278" s="49" t="s">
        <v>101</v>
      </c>
      <c r="G278" s="49" t="s">
        <v>101</v>
      </c>
      <c r="H278" s="49" t="s">
        <v>101</v>
      </c>
      <c r="I278" s="49" t="s">
        <v>101</v>
      </c>
      <c r="J278" s="49" t="s">
        <v>101</v>
      </c>
      <c r="K278" s="49" t="s">
        <v>101</v>
      </c>
      <c r="L278" s="49" t="s">
        <v>101</v>
      </c>
      <c r="M278" s="49" t="s">
        <v>101</v>
      </c>
      <c r="N278" s="49" t="s">
        <v>101</v>
      </c>
      <c r="O278" s="49" t="s">
        <v>101</v>
      </c>
      <c r="P278" s="49" t="s">
        <v>101</v>
      </c>
      <c r="Q278" s="49" t="s">
        <v>101</v>
      </c>
      <c r="R278" s="49" t="s">
        <v>101</v>
      </c>
      <c r="S278" s="49" t="s">
        <v>101</v>
      </c>
      <c r="T278" s="49" t="s">
        <v>101</v>
      </c>
      <c r="U278" s="49" t="s">
        <v>101</v>
      </c>
      <c r="V278" s="49" t="s">
        <v>101</v>
      </c>
      <c r="W278" s="49" t="s">
        <v>101</v>
      </c>
      <c r="X278" s="49" t="s">
        <v>101</v>
      </c>
    </row>
    <row r="279" spans="1:24" hidden="1" x14ac:dyDescent="0.2">
      <c r="A279" s="117" t="s">
        <v>48</v>
      </c>
      <c r="B279" s="117">
        <v>29</v>
      </c>
      <c r="C279" s="170" t="s">
        <v>101</v>
      </c>
      <c r="D279" s="49" t="s">
        <v>101</v>
      </c>
      <c r="E279" s="49" t="s">
        <v>101</v>
      </c>
      <c r="F279" s="49" t="s">
        <v>101</v>
      </c>
      <c r="G279" s="49" t="s">
        <v>101</v>
      </c>
      <c r="H279" s="49" t="s">
        <v>101</v>
      </c>
      <c r="I279" s="49" t="s">
        <v>101</v>
      </c>
      <c r="J279" s="49" t="s">
        <v>101</v>
      </c>
      <c r="K279" s="49" t="s">
        <v>101</v>
      </c>
      <c r="L279" s="49" t="s">
        <v>101</v>
      </c>
      <c r="M279" s="49" t="s">
        <v>101</v>
      </c>
      <c r="N279" s="49" t="s">
        <v>101</v>
      </c>
      <c r="O279" s="49" t="s">
        <v>101</v>
      </c>
      <c r="P279" s="49" t="s">
        <v>101</v>
      </c>
      <c r="Q279" s="49" t="s">
        <v>101</v>
      </c>
      <c r="R279" s="49" t="s">
        <v>101</v>
      </c>
      <c r="S279" s="49" t="s">
        <v>101</v>
      </c>
      <c r="T279" s="49" t="s">
        <v>101</v>
      </c>
      <c r="U279" s="49" t="s">
        <v>101</v>
      </c>
      <c r="V279" s="49" t="s">
        <v>101</v>
      </c>
      <c r="W279" s="49" t="s">
        <v>101</v>
      </c>
      <c r="X279" s="49" t="s">
        <v>101</v>
      </c>
    </row>
    <row r="280" spans="1:24" hidden="1" x14ac:dyDescent="0.2">
      <c r="A280" s="117" t="s">
        <v>42</v>
      </c>
      <c r="B280" s="117">
        <v>30</v>
      </c>
      <c r="C280" s="170" t="s">
        <v>101</v>
      </c>
      <c r="D280" s="49" t="s">
        <v>101</v>
      </c>
      <c r="E280" s="49" t="s">
        <v>101</v>
      </c>
      <c r="F280" s="49" t="s">
        <v>101</v>
      </c>
      <c r="G280" s="49" t="s">
        <v>101</v>
      </c>
      <c r="H280" s="49" t="s">
        <v>101</v>
      </c>
      <c r="I280" s="49" t="s">
        <v>101</v>
      </c>
      <c r="J280" s="49" t="s">
        <v>101</v>
      </c>
      <c r="K280" s="49" t="s">
        <v>101</v>
      </c>
      <c r="L280" s="49" t="s">
        <v>101</v>
      </c>
      <c r="M280" s="49" t="s">
        <v>101</v>
      </c>
      <c r="N280" s="49" t="s">
        <v>101</v>
      </c>
      <c r="O280" s="49" t="s">
        <v>101</v>
      </c>
      <c r="P280" s="49" t="s">
        <v>101</v>
      </c>
      <c r="Q280" s="49" t="s">
        <v>101</v>
      </c>
      <c r="R280" s="49" t="s">
        <v>101</v>
      </c>
      <c r="S280" s="49" t="s">
        <v>101</v>
      </c>
      <c r="T280" s="49" t="s">
        <v>101</v>
      </c>
      <c r="U280" s="49" t="s">
        <v>101</v>
      </c>
      <c r="V280" s="49" t="s">
        <v>101</v>
      </c>
      <c r="W280" s="49" t="s">
        <v>101</v>
      </c>
      <c r="X280" s="49" t="s">
        <v>101</v>
      </c>
    </row>
    <row r="281" spans="1:24" hidden="1" x14ac:dyDescent="0.2">
      <c r="A281" s="124"/>
      <c r="B281" s="124"/>
      <c r="C281" s="124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</row>
    <row r="282" spans="1:24" hidden="1" x14ac:dyDescent="0.2">
      <c r="A282" s="210" t="s">
        <v>38</v>
      </c>
      <c r="B282" s="210"/>
      <c r="C282" s="210"/>
      <c r="D282" s="210"/>
      <c r="E282" s="210"/>
      <c r="F282" s="210"/>
      <c r="G282" s="210"/>
      <c r="H282" s="210"/>
      <c r="I282" s="210"/>
      <c r="J282" s="210"/>
      <c r="K282" s="210"/>
      <c r="L282" s="210"/>
      <c r="M282" s="210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</row>
    <row r="283" spans="1:24" hidden="1" x14ac:dyDescent="0.2">
      <c r="A283" s="211" t="s">
        <v>108</v>
      </c>
      <c r="B283" s="212"/>
      <c r="C283" s="212"/>
      <c r="D283" s="212"/>
      <c r="E283" s="212"/>
      <c r="F283" s="212"/>
      <c r="G283" s="212"/>
      <c r="H283" s="212"/>
      <c r="I283" s="212"/>
      <c r="J283" s="212"/>
      <c r="K283" s="212"/>
      <c r="L283" s="212"/>
      <c r="M283" s="212"/>
      <c r="N283" s="212"/>
      <c r="O283" s="212"/>
      <c r="P283" s="212"/>
      <c r="Q283" s="212"/>
      <c r="R283" s="212"/>
      <c r="S283" s="212"/>
      <c r="T283" s="212"/>
      <c r="U283" s="212"/>
      <c r="V283" s="212"/>
      <c r="W283" s="212"/>
      <c r="X283" s="212"/>
    </row>
    <row r="284" spans="1:24" ht="58.5" hidden="1" customHeight="1" x14ac:dyDescent="0.2">
      <c r="A284" s="213" t="s">
        <v>39</v>
      </c>
      <c r="B284" s="214"/>
      <c r="C284" s="217" t="s">
        <v>85</v>
      </c>
      <c r="D284" s="218"/>
      <c r="E284" s="219" t="s">
        <v>86</v>
      </c>
      <c r="F284" s="220"/>
      <c r="G284" s="221" t="s">
        <v>186</v>
      </c>
      <c r="H284" s="222"/>
      <c r="I284" s="223" t="s">
        <v>187</v>
      </c>
      <c r="J284" s="224"/>
      <c r="K284" s="225" t="s">
        <v>88</v>
      </c>
      <c r="L284" s="225"/>
      <c r="M284" s="226" t="s">
        <v>89</v>
      </c>
      <c r="N284" s="227"/>
      <c r="O284" s="228" t="s">
        <v>94</v>
      </c>
      <c r="P284" s="229"/>
      <c r="Q284" s="230" t="s">
        <v>188</v>
      </c>
      <c r="R284" s="230"/>
      <c r="S284" s="231" t="s">
        <v>189</v>
      </c>
      <c r="T284" s="231"/>
      <c r="U284" s="232" t="s">
        <v>91</v>
      </c>
      <c r="V284" s="233"/>
      <c r="W284" s="234" t="s">
        <v>96</v>
      </c>
      <c r="X284" s="235"/>
    </row>
    <row r="285" spans="1:24" hidden="1" x14ac:dyDescent="0.2">
      <c r="A285" s="215"/>
      <c r="B285" s="216"/>
      <c r="C285" s="67" t="s">
        <v>40</v>
      </c>
      <c r="D285" s="45" t="s">
        <v>41</v>
      </c>
      <c r="E285" s="45" t="s">
        <v>40</v>
      </c>
      <c r="F285" s="45" t="s">
        <v>41</v>
      </c>
      <c r="G285" s="45" t="s">
        <v>40</v>
      </c>
      <c r="H285" s="45" t="s">
        <v>41</v>
      </c>
      <c r="I285" s="45" t="s">
        <v>40</v>
      </c>
      <c r="J285" s="45" t="s">
        <v>41</v>
      </c>
      <c r="K285" s="45" t="s">
        <v>40</v>
      </c>
      <c r="L285" s="45" t="s">
        <v>41</v>
      </c>
      <c r="M285" s="45" t="s">
        <v>40</v>
      </c>
      <c r="N285" s="45" t="s">
        <v>41</v>
      </c>
      <c r="O285" s="45" t="s">
        <v>40</v>
      </c>
      <c r="P285" s="45" t="s">
        <v>41</v>
      </c>
      <c r="Q285" s="45" t="s">
        <v>40</v>
      </c>
      <c r="R285" s="45" t="s">
        <v>41</v>
      </c>
      <c r="S285" s="45" t="s">
        <v>40</v>
      </c>
      <c r="T285" s="45" t="s">
        <v>41</v>
      </c>
      <c r="U285" s="45" t="s">
        <v>40</v>
      </c>
      <c r="V285" s="45" t="s">
        <v>41</v>
      </c>
      <c r="W285" s="45" t="s">
        <v>40</v>
      </c>
      <c r="X285" s="45" t="s">
        <v>41</v>
      </c>
    </row>
    <row r="286" spans="1:24" hidden="1" x14ac:dyDescent="0.2">
      <c r="A286" s="117" t="s">
        <v>43</v>
      </c>
      <c r="B286" s="117">
        <v>1</v>
      </c>
      <c r="C286" s="170" t="s">
        <v>101</v>
      </c>
      <c r="D286" s="49" t="s">
        <v>101</v>
      </c>
      <c r="E286" s="49" t="s">
        <v>101</v>
      </c>
      <c r="F286" s="49" t="s">
        <v>101</v>
      </c>
      <c r="G286" s="49" t="s">
        <v>101</v>
      </c>
      <c r="H286" s="49" t="s">
        <v>101</v>
      </c>
      <c r="I286" s="49" t="s">
        <v>101</v>
      </c>
      <c r="J286" s="49" t="s">
        <v>101</v>
      </c>
      <c r="K286" s="49" t="s">
        <v>101</v>
      </c>
      <c r="L286" s="49" t="s">
        <v>101</v>
      </c>
      <c r="M286" s="49" t="s">
        <v>101</v>
      </c>
      <c r="N286" s="49" t="s">
        <v>101</v>
      </c>
      <c r="O286" s="49" t="s">
        <v>101</v>
      </c>
      <c r="P286" s="49" t="s">
        <v>101</v>
      </c>
      <c r="Q286" s="49" t="s">
        <v>101</v>
      </c>
      <c r="R286" s="49" t="s">
        <v>101</v>
      </c>
      <c r="S286" s="49" t="s">
        <v>101</v>
      </c>
      <c r="T286" s="49" t="s">
        <v>101</v>
      </c>
      <c r="U286" s="49" t="s">
        <v>101</v>
      </c>
      <c r="V286" s="49" t="s">
        <v>101</v>
      </c>
      <c r="W286" s="49" t="s">
        <v>101</v>
      </c>
      <c r="X286" s="49" t="s">
        <v>101</v>
      </c>
    </row>
    <row r="287" spans="1:24" hidden="1" x14ac:dyDescent="0.2">
      <c r="A287" s="117" t="s">
        <v>44</v>
      </c>
      <c r="B287" s="117">
        <v>2</v>
      </c>
      <c r="C287" s="170" t="s">
        <v>101</v>
      </c>
      <c r="D287" s="49" t="s">
        <v>101</v>
      </c>
      <c r="E287" s="49" t="s">
        <v>101</v>
      </c>
      <c r="F287" s="49" t="s">
        <v>101</v>
      </c>
      <c r="G287" s="49" t="s">
        <v>101</v>
      </c>
      <c r="H287" s="49" t="s">
        <v>101</v>
      </c>
      <c r="I287" s="49" t="s">
        <v>101</v>
      </c>
      <c r="J287" s="49" t="s">
        <v>101</v>
      </c>
      <c r="K287" s="49" t="s">
        <v>101</v>
      </c>
      <c r="L287" s="49" t="s">
        <v>101</v>
      </c>
      <c r="M287" s="49" t="s">
        <v>101</v>
      </c>
      <c r="N287" s="49" t="s">
        <v>101</v>
      </c>
      <c r="O287" s="49" t="s">
        <v>101</v>
      </c>
      <c r="P287" s="49" t="s">
        <v>101</v>
      </c>
      <c r="Q287" s="49" t="s">
        <v>101</v>
      </c>
      <c r="R287" s="49" t="s">
        <v>101</v>
      </c>
      <c r="S287" s="49" t="s">
        <v>101</v>
      </c>
      <c r="T287" s="49" t="s">
        <v>101</v>
      </c>
      <c r="U287" s="49" t="s">
        <v>101</v>
      </c>
      <c r="V287" s="49" t="s">
        <v>101</v>
      </c>
      <c r="W287" s="49" t="s">
        <v>101</v>
      </c>
      <c r="X287" s="49" t="s">
        <v>101</v>
      </c>
    </row>
    <row r="288" spans="1:24" hidden="1" x14ac:dyDescent="0.2">
      <c r="A288" s="117" t="s">
        <v>45</v>
      </c>
      <c r="B288" s="117">
        <v>3</v>
      </c>
      <c r="C288" s="170" t="s">
        <v>101</v>
      </c>
      <c r="D288" s="49" t="s">
        <v>101</v>
      </c>
      <c r="E288" s="49" t="s">
        <v>101</v>
      </c>
      <c r="F288" s="49" t="s">
        <v>101</v>
      </c>
      <c r="G288" s="49" t="s">
        <v>101</v>
      </c>
      <c r="H288" s="49" t="s">
        <v>101</v>
      </c>
      <c r="I288" s="49" t="s">
        <v>101</v>
      </c>
      <c r="J288" s="49" t="s">
        <v>101</v>
      </c>
      <c r="K288" s="49" t="s">
        <v>101</v>
      </c>
      <c r="L288" s="49" t="s">
        <v>101</v>
      </c>
      <c r="M288" s="49" t="s">
        <v>101</v>
      </c>
      <c r="N288" s="49" t="s">
        <v>101</v>
      </c>
      <c r="O288" s="49" t="s">
        <v>101</v>
      </c>
      <c r="P288" s="49" t="s">
        <v>101</v>
      </c>
      <c r="Q288" s="49" t="s">
        <v>101</v>
      </c>
      <c r="R288" s="49" t="s">
        <v>101</v>
      </c>
      <c r="S288" s="49" t="s">
        <v>101</v>
      </c>
      <c r="T288" s="49" t="s">
        <v>101</v>
      </c>
      <c r="U288" s="49" t="s">
        <v>101</v>
      </c>
      <c r="V288" s="49" t="s">
        <v>101</v>
      </c>
      <c r="W288" s="49" t="s">
        <v>101</v>
      </c>
      <c r="X288" s="49" t="s">
        <v>101</v>
      </c>
    </row>
    <row r="289" spans="1:24" hidden="1" x14ac:dyDescent="0.2">
      <c r="A289" s="117" t="s">
        <v>46</v>
      </c>
      <c r="B289" s="117">
        <v>4</v>
      </c>
      <c r="C289" s="170" t="s">
        <v>101</v>
      </c>
      <c r="D289" s="49" t="s">
        <v>101</v>
      </c>
      <c r="E289" s="49" t="s">
        <v>101</v>
      </c>
      <c r="F289" s="49" t="s">
        <v>101</v>
      </c>
      <c r="G289" s="49" t="s">
        <v>101</v>
      </c>
      <c r="H289" s="49" t="s">
        <v>101</v>
      </c>
      <c r="I289" s="49" t="s">
        <v>101</v>
      </c>
      <c r="J289" s="49" t="s">
        <v>101</v>
      </c>
      <c r="K289" s="49" t="s">
        <v>101</v>
      </c>
      <c r="L289" s="49" t="s">
        <v>101</v>
      </c>
      <c r="M289" s="49" t="s">
        <v>101</v>
      </c>
      <c r="N289" s="49" t="s">
        <v>101</v>
      </c>
      <c r="O289" s="49" t="s">
        <v>101</v>
      </c>
      <c r="P289" s="49" t="s">
        <v>101</v>
      </c>
      <c r="Q289" s="49" t="s">
        <v>101</v>
      </c>
      <c r="R289" s="49" t="s">
        <v>101</v>
      </c>
      <c r="S289" s="49" t="s">
        <v>101</v>
      </c>
      <c r="T289" s="49" t="s">
        <v>101</v>
      </c>
      <c r="U289" s="49" t="s">
        <v>101</v>
      </c>
      <c r="V289" s="49" t="s">
        <v>101</v>
      </c>
      <c r="W289" s="49" t="s">
        <v>101</v>
      </c>
      <c r="X289" s="49" t="s">
        <v>101</v>
      </c>
    </row>
    <row r="290" spans="1:24" hidden="1" x14ac:dyDescent="0.2">
      <c r="A290" s="117" t="s">
        <v>47</v>
      </c>
      <c r="B290" s="117">
        <v>5</v>
      </c>
      <c r="C290" s="170" t="s">
        <v>101</v>
      </c>
      <c r="D290" s="49" t="s">
        <v>101</v>
      </c>
      <c r="E290" s="49" t="s">
        <v>101</v>
      </c>
      <c r="F290" s="49" t="s">
        <v>101</v>
      </c>
      <c r="G290" s="49" t="s">
        <v>101</v>
      </c>
      <c r="H290" s="49" t="s">
        <v>101</v>
      </c>
      <c r="I290" s="49" t="s">
        <v>101</v>
      </c>
      <c r="J290" s="49" t="s">
        <v>101</v>
      </c>
      <c r="K290" s="49" t="s">
        <v>101</v>
      </c>
      <c r="L290" s="49" t="s">
        <v>101</v>
      </c>
      <c r="M290" s="49" t="s">
        <v>101</v>
      </c>
      <c r="N290" s="49" t="s">
        <v>101</v>
      </c>
      <c r="O290" s="49" t="s">
        <v>101</v>
      </c>
      <c r="P290" s="49" t="s">
        <v>101</v>
      </c>
      <c r="Q290" s="49" t="s">
        <v>101</v>
      </c>
      <c r="R290" s="49" t="s">
        <v>101</v>
      </c>
      <c r="S290" s="49" t="s">
        <v>101</v>
      </c>
      <c r="T290" s="49" t="s">
        <v>101</v>
      </c>
      <c r="U290" s="49" t="s">
        <v>101</v>
      </c>
      <c r="V290" s="49" t="s">
        <v>101</v>
      </c>
      <c r="W290" s="49" t="s">
        <v>101</v>
      </c>
      <c r="X290" s="49" t="s">
        <v>101</v>
      </c>
    </row>
    <row r="291" spans="1:24" hidden="1" x14ac:dyDescent="0.2">
      <c r="A291" s="117" t="s">
        <v>48</v>
      </c>
      <c r="B291" s="117">
        <v>6</v>
      </c>
      <c r="C291" s="170" t="s">
        <v>101</v>
      </c>
      <c r="D291" s="49" t="s">
        <v>101</v>
      </c>
      <c r="E291" s="49" t="s">
        <v>101</v>
      </c>
      <c r="F291" s="49" t="s">
        <v>101</v>
      </c>
      <c r="G291" s="49" t="s">
        <v>101</v>
      </c>
      <c r="H291" s="49" t="s">
        <v>101</v>
      </c>
      <c r="I291" s="49" t="s">
        <v>101</v>
      </c>
      <c r="J291" s="49" t="s">
        <v>101</v>
      </c>
      <c r="K291" s="49" t="s">
        <v>101</v>
      </c>
      <c r="L291" s="49" t="s">
        <v>101</v>
      </c>
      <c r="M291" s="49" t="s">
        <v>101</v>
      </c>
      <c r="N291" s="49" t="s">
        <v>101</v>
      </c>
      <c r="O291" s="49" t="s">
        <v>101</v>
      </c>
      <c r="P291" s="49" t="s">
        <v>101</v>
      </c>
      <c r="Q291" s="49" t="s">
        <v>101</v>
      </c>
      <c r="R291" s="49" t="s">
        <v>101</v>
      </c>
      <c r="S291" s="49" t="s">
        <v>101</v>
      </c>
      <c r="T291" s="49" t="s">
        <v>101</v>
      </c>
      <c r="U291" s="49" t="s">
        <v>101</v>
      </c>
      <c r="V291" s="49" t="s">
        <v>101</v>
      </c>
      <c r="W291" s="49" t="s">
        <v>101</v>
      </c>
      <c r="X291" s="49" t="s">
        <v>101</v>
      </c>
    </row>
    <row r="292" spans="1:24" hidden="1" x14ac:dyDescent="0.2">
      <c r="A292" s="117" t="s">
        <v>42</v>
      </c>
      <c r="B292" s="117">
        <v>7</v>
      </c>
      <c r="C292" s="170" t="s">
        <v>101</v>
      </c>
      <c r="D292" s="49" t="s">
        <v>101</v>
      </c>
      <c r="E292" s="49" t="s">
        <v>101</v>
      </c>
      <c r="F292" s="49" t="s">
        <v>101</v>
      </c>
      <c r="G292" s="49" t="s">
        <v>101</v>
      </c>
      <c r="H292" s="49" t="s">
        <v>101</v>
      </c>
      <c r="I292" s="49" t="s">
        <v>101</v>
      </c>
      <c r="J292" s="49" t="s">
        <v>101</v>
      </c>
      <c r="K292" s="49" t="s">
        <v>101</v>
      </c>
      <c r="L292" s="49" t="s">
        <v>101</v>
      </c>
      <c r="M292" s="49" t="s">
        <v>101</v>
      </c>
      <c r="N292" s="49" t="s">
        <v>101</v>
      </c>
      <c r="O292" s="49" t="s">
        <v>101</v>
      </c>
      <c r="P292" s="49" t="s">
        <v>101</v>
      </c>
      <c r="Q292" s="49" t="s">
        <v>101</v>
      </c>
      <c r="R292" s="49" t="s">
        <v>101</v>
      </c>
      <c r="S292" s="49" t="s">
        <v>101</v>
      </c>
      <c r="T292" s="49" t="s">
        <v>101</v>
      </c>
      <c r="U292" s="49" t="s">
        <v>101</v>
      </c>
      <c r="V292" s="49" t="s">
        <v>101</v>
      </c>
      <c r="W292" s="49" t="s">
        <v>101</v>
      </c>
      <c r="X292" s="49" t="s">
        <v>101</v>
      </c>
    </row>
    <row r="293" spans="1:24" hidden="1" x14ac:dyDescent="0.2">
      <c r="A293" s="117" t="s">
        <v>43</v>
      </c>
      <c r="B293" s="117">
        <v>8</v>
      </c>
      <c r="C293" s="170" t="s">
        <v>101</v>
      </c>
      <c r="D293" s="49" t="s">
        <v>101</v>
      </c>
      <c r="E293" s="49" t="s">
        <v>101</v>
      </c>
      <c r="F293" s="49" t="s">
        <v>101</v>
      </c>
      <c r="G293" s="49" t="s">
        <v>101</v>
      </c>
      <c r="H293" s="49" t="s">
        <v>101</v>
      </c>
      <c r="I293" s="49" t="s">
        <v>101</v>
      </c>
      <c r="J293" s="49" t="s">
        <v>101</v>
      </c>
      <c r="K293" s="49" t="s">
        <v>101</v>
      </c>
      <c r="L293" s="49" t="s">
        <v>101</v>
      </c>
      <c r="M293" s="49" t="s">
        <v>101</v>
      </c>
      <c r="N293" s="49" t="s">
        <v>101</v>
      </c>
      <c r="O293" s="49" t="s">
        <v>101</v>
      </c>
      <c r="P293" s="49" t="s">
        <v>101</v>
      </c>
      <c r="Q293" s="49" t="s">
        <v>101</v>
      </c>
      <c r="R293" s="49" t="s">
        <v>101</v>
      </c>
      <c r="S293" s="49" t="s">
        <v>101</v>
      </c>
      <c r="T293" s="49" t="s">
        <v>101</v>
      </c>
      <c r="U293" s="49" t="s">
        <v>101</v>
      </c>
      <c r="V293" s="49" t="s">
        <v>101</v>
      </c>
      <c r="W293" s="49" t="s">
        <v>101</v>
      </c>
      <c r="X293" s="49" t="s">
        <v>101</v>
      </c>
    </row>
    <row r="294" spans="1:24" hidden="1" x14ac:dyDescent="0.2">
      <c r="A294" s="117" t="s">
        <v>44</v>
      </c>
      <c r="B294" s="117">
        <v>9</v>
      </c>
      <c r="C294" s="170" t="s">
        <v>101</v>
      </c>
      <c r="D294" s="49" t="s">
        <v>101</v>
      </c>
      <c r="E294" s="49" t="s">
        <v>101</v>
      </c>
      <c r="F294" s="49" t="s">
        <v>101</v>
      </c>
      <c r="G294" s="49" t="s">
        <v>101</v>
      </c>
      <c r="H294" s="49" t="s">
        <v>101</v>
      </c>
      <c r="I294" s="49" t="s">
        <v>101</v>
      </c>
      <c r="J294" s="49" t="s">
        <v>101</v>
      </c>
      <c r="K294" s="49" t="s">
        <v>101</v>
      </c>
      <c r="L294" s="49" t="s">
        <v>101</v>
      </c>
      <c r="M294" s="49" t="s">
        <v>101</v>
      </c>
      <c r="N294" s="49" t="s">
        <v>101</v>
      </c>
      <c r="O294" s="49" t="s">
        <v>101</v>
      </c>
      <c r="P294" s="49" t="s">
        <v>101</v>
      </c>
      <c r="Q294" s="49" t="s">
        <v>101</v>
      </c>
      <c r="R294" s="49" t="s">
        <v>101</v>
      </c>
      <c r="S294" s="49" t="s">
        <v>101</v>
      </c>
      <c r="T294" s="49" t="s">
        <v>101</v>
      </c>
      <c r="U294" s="49" t="s">
        <v>101</v>
      </c>
      <c r="V294" s="49" t="s">
        <v>101</v>
      </c>
      <c r="W294" s="49" t="s">
        <v>101</v>
      </c>
      <c r="X294" s="49" t="s">
        <v>101</v>
      </c>
    </row>
    <row r="295" spans="1:24" hidden="1" x14ac:dyDescent="0.2">
      <c r="A295" s="117" t="s">
        <v>45</v>
      </c>
      <c r="B295" s="117">
        <v>10</v>
      </c>
      <c r="C295" s="170" t="s">
        <v>101</v>
      </c>
      <c r="D295" s="49" t="s">
        <v>101</v>
      </c>
      <c r="E295" s="49" t="s">
        <v>101</v>
      </c>
      <c r="F295" s="49" t="s">
        <v>101</v>
      </c>
      <c r="G295" s="49" t="s">
        <v>101</v>
      </c>
      <c r="H295" s="49" t="s">
        <v>101</v>
      </c>
      <c r="I295" s="49" t="s">
        <v>101</v>
      </c>
      <c r="J295" s="49" t="s">
        <v>101</v>
      </c>
      <c r="K295" s="49" t="s">
        <v>101</v>
      </c>
      <c r="L295" s="49" t="s">
        <v>101</v>
      </c>
      <c r="M295" s="49" t="s">
        <v>101</v>
      </c>
      <c r="N295" s="49" t="s">
        <v>101</v>
      </c>
      <c r="O295" s="49" t="s">
        <v>101</v>
      </c>
      <c r="P295" s="49" t="s">
        <v>101</v>
      </c>
      <c r="Q295" s="49" t="s">
        <v>101</v>
      </c>
      <c r="R295" s="49" t="s">
        <v>101</v>
      </c>
      <c r="S295" s="49" t="s">
        <v>101</v>
      </c>
      <c r="T295" s="49" t="s">
        <v>101</v>
      </c>
      <c r="U295" s="49" t="s">
        <v>101</v>
      </c>
      <c r="V295" s="49" t="s">
        <v>101</v>
      </c>
      <c r="W295" s="49" t="s">
        <v>101</v>
      </c>
      <c r="X295" s="49" t="s">
        <v>101</v>
      </c>
    </row>
    <row r="296" spans="1:24" hidden="1" x14ac:dyDescent="0.2">
      <c r="A296" s="117" t="s">
        <v>46</v>
      </c>
      <c r="B296" s="117">
        <v>11</v>
      </c>
      <c r="C296" s="170" t="s">
        <v>101</v>
      </c>
      <c r="D296" s="49" t="s">
        <v>101</v>
      </c>
      <c r="E296" s="49" t="s">
        <v>101</v>
      </c>
      <c r="F296" s="49" t="s">
        <v>101</v>
      </c>
      <c r="G296" s="49" t="s">
        <v>101</v>
      </c>
      <c r="H296" s="49" t="s">
        <v>101</v>
      </c>
      <c r="I296" s="49" t="s">
        <v>101</v>
      </c>
      <c r="J296" s="49" t="s">
        <v>101</v>
      </c>
      <c r="K296" s="49" t="s">
        <v>101</v>
      </c>
      <c r="L296" s="49" t="s">
        <v>101</v>
      </c>
      <c r="M296" s="49" t="s">
        <v>101</v>
      </c>
      <c r="N296" s="49" t="s">
        <v>101</v>
      </c>
      <c r="O296" s="49" t="s">
        <v>101</v>
      </c>
      <c r="P296" s="49" t="s">
        <v>101</v>
      </c>
      <c r="Q296" s="49" t="s">
        <v>101</v>
      </c>
      <c r="R296" s="49" t="s">
        <v>101</v>
      </c>
      <c r="S296" s="49" t="s">
        <v>101</v>
      </c>
      <c r="T296" s="49" t="s">
        <v>101</v>
      </c>
      <c r="U296" s="49" t="s">
        <v>101</v>
      </c>
      <c r="V296" s="49" t="s">
        <v>101</v>
      </c>
      <c r="W296" s="49" t="s">
        <v>101</v>
      </c>
      <c r="X296" s="49" t="s">
        <v>101</v>
      </c>
    </row>
    <row r="297" spans="1:24" hidden="1" x14ac:dyDescent="0.2">
      <c r="A297" s="117" t="s">
        <v>47</v>
      </c>
      <c r="B297" s="117">
        <v>12</v>
      </c>
      <c r="C297" s="170" t="s">
        <v>101</v>
      </c>
      <c r="D297" s="49" t="s">
        <v>101</v>
      </c>
      <c r="E297" s="49" t="s">
        <v>101</v>
      </c>
      <c r="F297" s="49" t="s">
        <v>101</v>
      </c>
      <c r="G297" s="49" t="s">
        <v>101</v>
      </c>
      <c r="H297" s="49" t="s">
        <v>101</v>
      </c>
      <c r="I297" s="49" t="s">
        <v>101</v>
      </c>
      <c r="J297" s="49" t="s">
        <v>101</v>
      </c>
      <c r="K297" s="49" t="s">
        <v>101</v>
      </c>
      <c r="L297" s="49" t="s">
        <v>101</v>
      </c>
      <c r="M297" s="49" t="s">
        <v>101</v>
      </c>
      <c r="N297" s="49" t="s">
        <v>101</v>
      </c>
      <c r="O297" s="49" t="s">
        <v>101</v>
      </c>
      <c r="P297" s="49" t="s">
        <v>101</v>
      </c>
      <c r="Q297" s="49" t="s">
        <v>101</v>
      </c>
      <c r="R297" s="49" t="s">
        <v>101</v>
      </c>
      <c r="S297" s="49" t="s">
        <v>101</v>
      </c>
      <c r="T297" s="49" t="s">
        <v>101</v>
      </c>
      <c r="U297" s="49" t="s">
        <v>101</v>
      </c>
      <c r="V297" s="49" t="s">
        <v>101</v>
      </c>
      <c r="W297" s="49" t="s">
        <v>101</v>
      </c>
      <c r="X297" s="49" t="s">
        <v>101</v>
      </c>
    </row>
    <row r="298" spans="1:24" hidden="1" x14ac:dyDescent="0.2">
      <c r="A298" s="117" t="s">
        <v>48</v>
      </c>
      <c r="B298" s="117">
        <v>13</v>
      </c>
      <c r="C298" s="170" t="s">
        <v>101</v>
      </c>
      <c r="D298" s="49" t="s">
        <v>101</v>
      </c>
      <c r="E298" s="49" t="s">
        <v>101</v>
      </c>
      <c r="F298" s="49" t="s">
        <v>101</v>
      </c>
      <c r="G298" s="49" t="s">
        <v>101</v>
      </c>
      <c r="H298" s="49" t="s">
        <v>101</v>
      </c>
      <c r="I298" s="49" t="s">
        <v>101</v>
      </c>
      <c r="J298" s="49" t="s">
        <v>101</v>
      </c>
      <c r="K298" s="49" t="s">
        <v>101</v>
      </c>
      <c r="L298" s="49" t="s">
        <v>101</v>
      </c>
      <c r="M298" s="49" t="s">
        <v>101</v>
      </c>
      <c r="N298" s="49" t="s">
        <v>101</v>
      </c>
      <c r="O298" s="49" t="s">
        <v>101</v>
      </c>
      <c r="P298" s="49" t="s">
        <v>101</v>
      </c>
      <c r="Q298" s="49" t="s">
        <v>101</v>
      </c>
      <c r="R298" s="49" t="s">
        <v>101</v>
      </c>
      <c r="S298" s="49" t="s">
        <v>101</v>
      </c>
      <c r="T298" s="49" t="s">
        <v>101</v>
      </c>
      <c r="U298" s="49" t="s">
        <v>101</v>
      </c>
      <c r="V298" s="49" t="s">
        <v>101</v>
      </c>
      <c r="W298" s="49" t="s">
        <v>101</v>
      </c>
      <c r="X298" s="49" t="s">
        <v>101</v>
      </c>
    </row>
    <row r="299" spans="1:24" hidden="1" x14ac:dyDescent="0.2">
      <c r="A299" s="117" t="s">
        <v>42</v>
      </c>
      <c r="B299" s="117">
        <v>14</v>
      </c>
      <c r="C299" s="170" t="s">
        <v>101</v>
      </c>
      <c r="D299" s="49" t="s">
        <v>101</v>
      </c>
      <c r="E299" s="49" t="s">
        <v>101</v>
      </c>
      <c r="F299" s="49" t="s">
        <v>101</v>
      </c>
      <c r="G299" s="49" t="s">
        <v>101</v>
      </c>
      <c r="H299" s="49" t="s">
        <v>101</v>
      </c>
      <c r="I299" s="49" t="s">
        <v>101</v>
      </c>
      <c r="J299" s="49" t="s">
        <v>101</v>
      </c>
      <c r="K299" s="49" t="s">
        <v>101</v>
      </c>
      <c r="L299" s="49" t="s">
        <v>101</v>
      </c>
      <c r="M299" s="49" t="s">
        <v>101</v>
      </c>
      <c r="N299" s="49" t="s">
        <v>101</v>
      </c>
      <c r="O299" s="49" t="s">
        <v>101</v>
      </c>
      <c r="P299" s="49" t="s">
        <v>101</v>
      </c>
      <c r="Q299" s="49" t="s">
        <v>101</v>
      </c>
      <c r="R299" s="49" t="s">
        <v>101</v>
      </c>
      <c r="S299" s="49" t="s">
        <v>101</v>
      </c>
      <c r="T299" s="49" t="s">
        <v>101</v>
      </c>
      <c r="U299" s="49" t="s">
        <v>101</v>
      </c>
      <c r="V299" s="49" t="s">
        <v>101</v>
      </c>
      <c r="W299" s="49" t="s">
        <v>101</v>
      </c>
      <c r="X299" s="49" t="s">
        <v>101</v>
      </c>
    </row>
    <row r="300" spans="1:24" hidden="1" x14ac:dyDescent="0.2">
      <c r="A300" s="117" t="s">
        <v>43</v>
      </c>
      <c r="B300" s="117">
        <v>15</v>
      </c>
      <c r="C300" s="170" t="s">
        <v>101</v>
      </c>
      <c r="D300" s="49" t="s">
        <v>101</v>
      </c>
      <c r="E300" s="49" t="s">
        <v>101</v>
      </c>
      <c r="F300" s="49" t="s">
        <v>101</v>
      </c>
      <c r="G300" s="49" t="s">
        <v>101</v>
      </c>
      <c r="H300" s="49" t="s">
        <v>101</v>
      </c>
      <c r="I300" s="49" t="s">
        <v>101</v>
      </c>
      <c r="J300" s="49" t="s">
        <v>101</v>
      </c>
      <c r="K300" s="49" t="s">
        <v>101</v>
      </c>
      <c r="L300" s="49" t="s">
        <v>101</v>
      </c>
      <c r="M300" s="49" t="s">
        <v>101</v>
      </c>
      <c r="N300" s="49" t="s">
        <v>101</v>
      </c>
      <c r="O300" s="49" t="s">
        <v>101</v>
      </c>
      <c r="P300" s="49" t="s">
        <v>101</v>
      </c>
      <c r="Q300" s="49" t="s">
        <v>101</v>
      </c>
      <c r="R300" s="49" t="s">
        <v>101</v>
      </c>
      <c r="S300" s="49" t="s">
        <v>101</v>
      </c>
      <c r="T300" s="49" t="s">
        <v>101</v>
      </c>
      <c r="U300" s="49" t="s">
        <v>101</v>
      </c>
      <c r="V300" s="49" t="s">
        <v>101</v>
      </c>
      <c r="W300" s="49" t="s">
        <v>101</v>
      </c>
      <c r="X300" s="49" t="s">
        <v>101</v>
      </c>
    </row>
    <row r="301" spans="1:24" hidden="1" x14ac:dyDescent="0.2">
      <c r="A301" s="117" t="s">
        <v>44</v>
      </c>
      <c r="B301" s="117">
        <v>16</v>
      </c>
      <c r="C301" s="170" t="s">
        <v>101</v>
      </c>
      <c r="D301" s="49" t="s">
        <v>101</v>
      </c>
      <c r="E301" s="49" t="s">
        <v>101</v>
      </c>
      <c r="F301" s="49" t="s">
        <v>101</v>
      </c>
      <c r="G301" s="49" t="s">
        <v>101</v>
      </c>
      <c r="H301" s="49" t="s">
        <v>101</v>
      </c>
      <c r="I301" s="49" t="s">
        <v>101</v>
      </c>
      <c r="J301" s="49" t="s">
        <v>101</v>
      </c>
      <c r="K301" s="49" t="s">
        <v>101</v>
      </c>
      <c r="L301" s="49" t="s">
        <v>101</v>
      </c>
      <c r="M301" s="49" t="s">
        <v>101</v>
      </c>
      <c r="N301" s="49" t="s">
        <v>101</v>
      </c>
      <c r="O301" s="49" t="s">
        <v>101</v>
      </c>
      <c r="P301" s="49" t="s">
        <v>101</v>
      </c>
      <c r="Q301" s="49" t="s">
        <v>101</v>
      </c>
      <c r="R301" s="49" t="s">
        <v>101</v>
      </c>
      <c r="S301" s="49" t="s">
        <v>101</v>
      </c>
      <c r="T301" s="49" t="s">
        <v>101</v>
      </c>
      <c r="U301" s="49" t="s">
        <v>101</v>
      </c>
      <c r="V301" s="49" t="s">
        <v>101</v>
      </c>
      <c r="W301" s="49" t="s">
        <v>101</v>
      </c>
      <c r="X301" s="49" t="s">
        <v>101</v>
      </c>
    </row>
    <row r="302" spans="1:24" hidden="1" x14ac:dyDescent="0.2">
      <c r="A302" s="117" t="s">
        <v>45</v>
      </c>
      <c r="B302" s="117">
        <v>17</v>
      </c>
      <c r="C302" s="170" t="s">
        <v>101</v>
      </c>
      <c r="D302" s="49" t="s">
        <v>101</v>
      </c>
      <c r="E302" s="49" t="s">
        <v>101</v>
      </c>
      <c r="F302" s="49" t="s">
        <v>101</v>
      </c>
      <c r="G302" s="49" t="s">
        <v>101</v>
      </c>
      <c r="H302" s="49" t="s">
        <v>101</v>
      </c>
      <c r="I302" s="49" t="s">
        <v>101</v>
      </c>
      <c r="J302" s="49" t="s">
        <v>101</v>
      </c>
      <c r="K302" s="49" t="s">
        <v>101</v>
      </c>
      <c r="L302" s="49" t="s">
        <v>101</v>
      </c>
      <c r="M302" s="49" t="s">
        <v>101</v>
      </c>
      <c r="N302" s="49" t="s">
        <v>101</v>
      </c>
      <c r="O302" s="49" t="s">
        <v>101</v>
      </c>
      <c r="P302" s="49" t="s">
        <v>101</v>
      </c>
      <c r="Q302" s="49" t="s">
        <v>101</v>
      </c>
      <c r="R302" s="49" t="s">
        <v>101</v>
      </c>
      <c r="S302" s="49" t="s">
        <v>101</v>
      </c>
      <c r="T302" s="49" t="s">
        <v>101</v>
      </c>
      <c r="U302" s="49" t="s">
        <v>101</v>
      </c>
      <c r="V302" s="49" t="s">
        <v>101</v>
      </c>
      <c r="W302" s="49" t="s">
        <v>101</v>
      </c>
      <c r="X302" s="49" t="s">
        <v>101</v>
      </c>
    </row>
    <row r="303" spans="1:24" hidden="1" x14ac:dyDescent="0.2">
      <c r="A303" s="117" t="s">
        <v>46</v>
      </c>
      <c r="B303" s="117">
        <v>18</v>
      </c>
      <c r="C303" s="170" t="s">
        <v>101</v>
      </c>
      <c r="D303" s="49" t="s">
        <v>101</v>
      </c>
      <c r="E303" s="49" t="s">
        <v>101</v>
      </c>
      <c r="F303" s="49" t="s">
        <v>101</v>
      </c>
      <c r="G303" s="49" t="s">
        <v>101</v>
      </c>
      <c r="H303" s="49" t="s">
        <v>101</v>
      </c>
      <c r="I303" s="49" t="s">
        <v>101</v>
      </c>
      <c r="J303" s="49" t="s">
        <v>101</v>
      </c>
      <c r="K303" s="49" t="s">
        <v>101</v>
      </c>
      <c r="L303" s="49" t="s">
        <v>101</v>
      </c>
      <c r="M303" s="49" t="s">
        <v>101</v>
      </c>
      <c r="N303" s="49" t="s">
        <v>101</v>
      </c>
      <c r="O303" s="49" t="s">
        <v>101</v>
      </c>
      <c r="P303" s="49" t="s">
        <v>101</v>
      </c>
      <c r="Q303" s="49" t="s">
        <v>101</v>
      </c>
      <c r="R303" s="49" t="s">
        <v>101</v>
      </c>
      <c r="S303" s="49" t="s">
        <v>101</v>
      </c>
      <c r="T303" s="49" t="s">
        <v>101</v>
      </c>
      <c r="U303" s="49" t="s">
        <v>101</v>
      </c>
      <c r="V303" s="49" t="s">
        <v>101</v>
      </c>
      <c r="W303" s="49" t="s">
        <v>101</v>
      </c>
      <c r="X303" s="49" t="s">
        <v>101</v>
      </c>
    </row>
    <row r="304" spans="1:24" hidden="1" x14ac:dyDescent="0.2">
      <c r="A304" s="117" t="s">
        <v>47</v>
      </c>
      <c r="B304" s="117">
        <v>19</v>
      </c>
      <c r="C304" s="170" t="s">
        <v>101</v>
      </c>
      <c r="D304" s="49" t="s">
        <v>101</v>
      </c>
      <c r="E304" s="49" t="s">
        <v>101</v>
      </c>
      <c r="F304" s="49" t="s">
        <v>101</v>
      </c>
      <c r="G304" s="49" t="s">
        <v>101</v>
      </c>
      <c r="H304" s="49" t="s">
        <v>101</v>
      </c>
      <c r="I304" s="49" t="s">
        <v>101</v>
      </c>
      <c r="J304" s="49" t="s">
        <v>101</v>
      </c>
      <c r="K304" s="49" t="s">
        <v>101</v>
      </c>
      <c r="L304" s="49" t="s">
        <v>101</v>
      </c>
      <c r="M304" s="49" t="s">
        <v>101</v>
      </c>
      <c r="N304" s="49" t="s">
        <v>101</v>
      </c>
      <c r="O304" s="49" t="s">
        <v>101</v>
      </c>
      <c r="P304" s="49" t="s">
        <v>101</v>
      </c>
      <c r="Q304" s="49" t="s">
        <v>101</v>
      </c>
      <c r="R304" s="49" t="s">
        <v>101</v>
      </c>
      <c r="S304" s="49" t="s">
        <v>101</v>
      </c>
      <c r="T304" s="49" t="s">
        <v>101</v>
      </c>
      <c r="U304" s="49" t="s">
        <v>101</v>
      </c>
      <c r="V304" s="49" t="s">
        <v>101</v>
      </c>
      <c r="W304" s="49" t="s">
        <v>101</v>
      </c>
      <c r="X304" s="49" t="s">
        <v>101</v>
      </c>
    </row>
    <row r="305" spans="1:24" hidden="1" x14ac:dyDescent="0.2">
      <c r="A305" s="117" t="s">
        <v>48</v>
      </c>
      <c r="B305" s="117">
        <v>20</v>
      </c>
      <c r="C305" s="170" t="s">
        <v>101</v>
      </c>
      <c r="D305" s="49" t="s">
        <v>101</v>
      </c>
      <c r="E305" s="49" t="s">
        <v>101</v>
      </c>
      <c r="F305" s="49" t="s">
        <v>101</v>
      </c>
      <c r="G305" s="49" t="s">
        <v>101</v>
      </c>
      <c r="H305" s="49" t="s">
        <v>101</v>
      </c>
      <c r="I305" s="49" t="s">
        <v>101</v>
      </c>
      <c r="J305" s="49" t="s">
        <v>101</v>
      </c>
      <c r="K305" s="49" t="s">
        <v>101</v>
      </c>
      <c r="L305" s="49" t="s">
        <v>101</v>
      </c>
      <c r="M305" s="49" t="s">
        <v>101</v>
      </c>
      <c r="N305" s="49" t="s">
        <v>101</v>
      </c>
      <c r="O305" s="49" t="s">
        <v>101</v>
      </c>
      <c r="P305" s="49" t="s">
        <v>101</v>
      </c>
      <c r="Q305" s="49" t="s">
        <v>101</v>
      </c>
      <c r="R305" s="49" t="s">
        <v>101</v>
      </c>
      <c r="S305" s="49" t="s">
        <v>101</v>
      </c>
      <c r="T305" s="49" t="s">
        <v>101</v>
      </c>
      <c r="U305" s="49" t="s">
        <v>101</v>
      </c>
      <c r="V305" s="49" t="s">
        <v>101</v>
      </c>
      <c r="W305" s="49" t="s">
        <v>101</v>
      </c>
      <c r="X305" s="49" t="s">
        <v>101</v>
      </c>
    </row>
    <row r="306" spans="1:24" hidden="1" x14ac:dyDescent="0.2">
      <c r="A306" s="117" t="s">
        <v>42</v>
      </c>
      <c r="B306" s="117">
        <v>21</v>
      </c>
      <c r="C306" s="170" t="s">
        <v>101</v>
      </c>
      <c r="D306" s="49" t="s">
        <v>101</v>
      </c>
      <c r="E306" s="49" t="s">
        <v>101</v>
      </c>
      <c r="F306" s="49" t="s">
        <v>101</v>
      </c>
      <c r="G306" s="49" t="s">
        <v>101</v>
      </c>
      <c r="H306" s="49" t="s">
        <v>101</v>
      </c>
      <c r="I306" s="49" t="s">
        <v>101</v>
      </c>
      <c r="J306" s="49" t="s">
        <v>101</v>
      </c>
      <c r="K306" s="49" t="s">
        <v>101</v>
      </c>
      <c r="L306" s="49" t="s">
        <v>101</v>
      </c>
      <c r="M306" s="49" t="s">
        <v>101</v>
      </c>
      <c r="N306" s="49" t="s">
        <v>101</v>
      </c>
      <c r="O306" s="49" t="s">
        <v>101</v>
      </c>
      <c r="P306" s="49" t="s">
        <v>101</v>
      </c>
      <c r="Q306" s="49" t="s">
        <v>101</v>
      </c>
      <c r="R306" s="49" t="s">
        <v>101</v>
      </c>
      <c r="S306" s="49" t="s">
        <v>101</v>
      </c>
      <c r="T306" s="49" t="s">
        <v>101</v>
      </c>
      <c r="U306" s="49" t="s">
        <v>101</v>
      </c>
      <c r="V306" s="49" t="s">
        <v>101</v>
      </c>
      <c r="W306" s="49" t="s">
        <v>101</v>
      </c>
      <c r="X306" s="49" t="s">
        <v>101</v>
      </c>
    </row>
    <row r="307" spans="1:24" hidden="1" x14ac:dyDescent="0.2">
      <c r="A307" s="117" t="s">
        <v>43</v>
      </c>
      <c r="B307" s="117">
        <v>22</v>
      </c>
      <c r="C307" s="170" t="s">
        <v>101</v>
      </c>
      <c r="D307" s="49" t="s">
        <v>101</v>
      </c>
      <c r="E307" s="49" t="s">
        <v>101</v>
      </c>
      <c r="F307" s="49" t="s">
        <v>101</v>
      </c>
      <c r="G307" s="49" t="s">
        <v>101</v>
      </c>
      <c r="H307" s="49" t="s">
        <v>101</v>
      </c>
      <c r="I307" s="49" t="s">
        <v>101</v>
      </c>
      <c r="J307" s="49" t="s">
        <v>101</v>
      </c>
      <c r="K307" s="49" t="s">
        <v>101</v>
      </c>
      <c r="L307" s="49" t="s">
        <v>101</v>
      </c>
      <c r="M307" s="49" t="s">
        <v>101</v>
      </c>
      <c r="N307" s="49" t="s">
        <v>101</v>
      </c>
      <c r="O307" s="49" t="s">
        <v>101</v>
      </c>
      <c r="P307" s="49" t="s">
        <v>101</v>
      </c>
      <c r="Q307" s="49" t="s">
        <v>101</v>
      </c>
      <c r="R307" s="49" t="s">
        <v>101</v>
      </c>
      <c r="S307" s="49" t="s">
        <v>101</v>
      </c>
      <c r="T307" s="49" t="s">
        <v>101</v>
      </c>
      <c r="U307" s="49" t="s">
        <v>101</v>
      </c>
      <c r="V307" s="49" t="s">
        <v>101</v>
      </c>
      <c r="W307" s="49" t="s">
        <v>101</v>
      </c>
      <c r="X307" s="49" t="s">
        <v>101</v>
      </c>
    </row>
    <row r="308" spans="1:24" hidden="1" x14ac:dyDescent="0.2">
      <c r="A308" s="117" t="s">
        <v>44</v>
      </c>
      <c r="B308" s="117">
        <v>23</v>
      </c>
      <c r="C308" s="170" t="s">
        <v>101</v>
      </c>
      <c r="D308" s="49" t="s">
        <v>101</v>
      </c>
      <c r="E308" s="49" t="s">
        <v>101</v>
      </c>
      <c r="F308" s="49" t="s">
        <v>101</v>
      </c>
      <c r="G308" s="49" t="s">
        <v>101</v>
      </c>
      <c r="H308" s="49" t="s">
        <v>101</v>
      </c>
      <c r="I308" s="49" t="s">
        <v>101</v>
      </c>
      <c r="J308" s="49" t="s">
        <v>101</v>
      </c>
      <c r="K308" s="49" t="s">
        <v>101</v>
      </c>
      <c r="L308" s="49" t="s">
        <v>101</v>
      </c>
      <c r="M308" s="49" t="s">
        <v>101</v>
      </c>
      <c r="N308" s="49" t="s">
        <v>101</v>
      </c>
      <c r="O308" s="49" t="s">
        <v>101</v>
      </c>
      <c r="P308" s="49" t="s">
        <v>101</v>
      </c>
      <c r="Q308" s="49" t="s">
        <v>101</v>
      </c>
      <c r="R308" s="49" t="s">
        <v>101</v>
      </c>
      <c r="S308" s="49" t="s">
        <v>101</v>
      </c>
      <c r="T308" s="49" t="s">
        <v>101</v>
      </c>
      <c r="U308" s="49" t="s">
        <v>101</v>
      </c>
      <c r="V308" s="49" t="s">
        <v>101</v>
      </c>
      <c r="W308" s="49" t="s">
        <v>101</v>
      </c>
      <c r="X308" s="49" t="s">
        <v>101</v>
      </c>
    </row>
    <row r="309" spans="1:24" hidden="1" x14ac:dyDescent="0.2">
      <c r="A309" s="117" t="s">
        <v>45</v>
      </c>
      <c r="B309" s="117">
        <v>24</v>
      </c>
      <c r="C309" s="170" t="s">
        <v>101</v>
      </c>
      <c r="D309" s="49" t="s">
        <v>101</v>
      </c>
      <c r="E309" s="49" t="s">
        <v>101</v>
      </c>
      <c r="F309" s="49" t="s">
        <v>101</v>
      </c>
      <c r="G309" s="49" t="s">
        <v>101</v>
      </c>
      <c r="H309" s="49" t="s">
        <v>101</v>
      </c>
      <c r="I309" s="49" t="s">
        <v>101</v>
      </c>
      <c r="J309" s="49" t="s">
        <v>101</v>
      </c>
      <c r="K309" s="49" t="s">
        <v>101</v>
      </c>
      <c r="L309" s="49" t="s">
        <v>101</v>
      </c>
      <c r="M309" s="49" t="s">
        <v>101</v>
      </c>
      <c r="N309" s="49" t="s">
        <v>101</v>
      </c>
      <c r="O309" s="49" t="s">
        <v>101</v>
      </c>
      <c r="P309" s="49" t="s">
        <v>101</v>
      </c>
      <c r="Q309" s="49" t="s">
        <v>101</v>
      </c>
      <c r="R309" s="49" t="s">
        <v>101</v>
      </c>
      <c r="S309" s="49" t="s">
        <v>101</v>
      </c>
      <c r="T309" s="49" t="s">
        <v>101</v>
      </c>
      <c r="U309" s="49" t="s">
        <v>101</v>
      </c>
      <c r="V309" s="49" t="s">
        <v>101</v>
      </c>
      <c r="W309" s="49" t="s">
        <v>101</v>
      </c>
      <c r="X309" s="49" t="s">
        <v>101</v>
      </c>
    </row>
    <row r="310" spans="1:24" hidden="1" x14ac:dyDescent="0.2">
      <c r="A310" s="117" t="s">
        <v>46</v>
      </c>
      <c r="B310" s="117">
        <v>25</v>
      </c>
      <c r="C310" s="170" t="s">
        <v>101</v>
      </c>
      <c r="D310" s="49" t="s">
        <v>101</v>
      </c>
      <c r="E310" s="49" t="s">
        <v>101</v>
      </c>
      <c r="F310" s="49" t="s">
        <v>101</v>
      </c>
      <c r="G310" s="49" t="s">
        <v>101</v>
      </c>
      <c r="H310" s="49" t="s">
        <v>101</v>
      </c>
      <c r="I310" s="49" t="s">
        <v>101</v>
      </c>
      <c r="J310" s="49" t="s">
        <v>101</v>
      </c>
      <c r="K310" s="49" t="s">
        <v>101</v>
      </c>
      <c r="L310" s="49" t="s">
        <v>101</v>
      </c>
      <c r="M310" s="49" t="s">
        <v>101</v>
      </c>
      <c r="N310" s="49" t="s">
        <v>101</v>
      </c>
      <c r="O310" s="49" t="s">
        <v>101</v>
      </c>
      <c r="P310" s="49" t="s">
        <v>101</v>
      </c>
      <c r="Q310" s="49" t="s">
        <v>101</v>
      </c>
      <c r="R310" s="49" t="s">
        <v>101</v>
      </c>
      <c r="S310" s="49" t="s">
        <v>101</v>
      </c>
      <c r="T310" s="49" t="s">
        <v>101</v>
      </c>
      <c r="U310" s="49" t="s">
        <v>101</v>
      </c>
      <c r="V310" s="49" t="s">
        <v>101</v>
      </c>
      <c r="W310" s="49" t="s">
        <v>101</v>
      </c>
      <c r="X310" s="49" t="s">
        <v>101</v>
      </c>
    </row>
    <row r="311" spans="1:24" hidden="1" x14ac:dyDescent="0.2">
      <c r="A311" s="117" t="s">
        <v>47</v>
      </c>
      <c r="B311" s="117">
        <v>26</v>
      </c>
      <c r="C311" s="170" t="s">
        <v>101</v>
      </c>
      <c r="D311" s="49" t="s">
        <v>101</v>
      </c>
      <c r="E311" s="49" t="s">
        <v>101</v>
      </c>
      <c r="F311" s="49" t="s">
        <v>101</v>
      </c>
      <c r="G311" s="49" t="s">
        <v>101</v>
      </c>
      <c r="H311" s="49" t="s">
        <v>101</v>
      </c>
      <c r="I311" s="49" t="s">
        <v>101</v>
      </c>
      <c r="J311" s="49" t="s">
        <v>101</v>
      </c>
      <c r="K311" s="49" t="s">
        <v>101</v>
      </c>
      <c r="L311" s="49" t="s">
        <v>101</v>
      </c>
      <c r="M311" s="49" t="s">
        <v>101</v>
      </c>
      <c r="N311" s="49" t="s">
        <v>101</v>
      </c>
      <c r="O311" s="49" t="s">
        <v>101</v>
      </c>
      <c r="P311" s="49" t="s">
        <v>101</v>
      </c>
      <c r="Q311" s="49" t="s">
        <v>101</v>
      </c>
      <c r="R311" s="49" t="s">
        <v>101</v>
      </c>
      <c r="S311" s="49" t="s">
        <v>101</v>
      </c>
      <c r="T311" s="49" t="s">
        <v>101</v>
      </c>
      <c r="U311" s="49" t="s">
        <v>101</v>
      </c>
      <c r="V311" s="49" t="s">
        <v>101</v>
      </c>
      <c r="W311" s="49" t="s">
        <v>101</v>
      </c>
      <c r="X311" s="49" t="s">
        <v>101</v>
      </c>
    </row>
    <row r="312" spans="1:24" hidden="1" x14ac:dyDescent="0.2">
      <c r="A312" s="117" t="s">
        <v>48</v>
      </c>
      <c r="B312" s="117">
        <v>27</v>
      </c>
      <c r="C312" s="170" t="s">
        <v>101</v>
      </c>
      <c r="D312" s="49" t="s">
        <v>101</v>
      </c>
      <c r="E312" s="49" t="s">
        <v>101</v>
      </c>
      <c r="F312" s="49" t="s">
        <v>101</v>
      </c>
      <c r="G312" s="49" t="s">
        <v>101</v>
      </c>
      <c r="H312" s="49" t="s">
        <v>101</v>
      </c>
      <c r="I312" s="49" t="s">
        <v>101</v>
      </c>
      <c r="J312" s="49" t="s">
        <v>101</v>
      </c>
      <c r="K312" s="49" t="s">
        <v>101</v>
      </c>
      <c r="L312" s="49" t="s">
        <v>101</v>
      </c>
      <c r="M312" s="49" t="s">
        <v>101</v>
      </c>
      <c r="N312" s="49" t="s">
        <v>101</v>
      </c>
      <c r="O312" s="49" t="s">
        <v>101</v>
      </c>
      <c r="P312" s="49" t="s">
        <v>101</v>
      </c>
      <c r="Q312" s="49" t="s">
        <v>101</v>
      </c>
      <c r="R312" s="49" t="s">
        <v>101</v>
      </c>
      <c r="S312" s="49" t="s">
        <v>101</v>
      </c>
      <c r="T312" s="49" t="s">
        <v>101</v>
      </c>
      <c r="U312" s="49" t="s">
        <v>101</v>
      </c>
      <c r="V312" s="49" t="s">
        <v>101</v>
      </c>
      <c r="W312" s="49" t="s">
        <v>101</v>
      </c>
      <c r="X312" s="49" t="s">
        <v>101</v>
      </c>
    </row>
    <row r="313" spans="1:24" hidden="1" x14ac:dyDescent="0.2">
      <c r="A313" s="117" t="s">
        <v>42</v>
      </c>
      <c r="B313" s="117">
        <v>28</v>
      </c>
      <c r="C313" s="170" t="s">
        <v>101</v>
      </c>
      <c r="D313" s="49" t="s">
        <v>101</v>
      </c>
      <c r="E313" s="49" t="s">
        <v>101</v>
      </c>
      <c r="F313" s="49" t="s">
        <v>101</v>
      </c>
      <c r="G313" s="49" t="s">
        <v>101</v>
      </c>
      <c r="H313" s="49" t="s">
        <v>101</v>
      </c>
      <c r="I313" s="49" t="s">
        <v>101</v>
      </c>
      <c r="J313" s="49" t="s">
        <v>101</v>
      </c>
      <c r="K313" s="49" t="s">
        <v>101</v>
      </c>
      <c r="L313" s="49" t="s">
        <v>101</v>
      </c>
      <c r="M313" s="49" t="s">
        <v>101</v>
      </c>
      <c r="N313" s="49" t="s">
        <v>101</v>
      </c>
      <c r="O313" s="49" t="s">
        <v>101</v>
      </c>
      <c r="P313" s="49" t="s">
        <v>101</v>
      </c>
      <c r="Q313" s="49" t="s">
        <v>101</v>
      </c>
      <c r="R313" s="49" t="s">
        <v>101</v>
      </c>
      <c r="S313" s="49" t="s">
        <v>101</v>
      </c>
      <c r="T313" s="49" t="s">
        <v>101</v>
      </c>
      <c r="U313" s="49" t="s">
        <v>101</v>
      </c>
      <c r="V313" s="49" t="s">
        <v>101</v>
      </c>
      <c r="W313" s="49" t="s">
        <v>101</v>
      </c>
      <c r="X313" s="49" t="s">
        <v>101</v>
      </c>
    </row>
    <row r="314" spans="1:24" hidden="1" x14ac:dyDescent="0.2">
      <c r="A314" s="117" t="s">
        <v>43</v>
      </c>
      <c r="B314" s="117">
        <v>29</v>
      </c>
      <c r="C314" s="138" cm="1">
        <f t="array" ref="C314">IF($I$2="Путешествия с детьми",
INDEX(GRID!$B$4:$BI$14,MATCH(C$7,GRID!$A$4:$A$14,0),MATCH(1,($U$2=GRID!$B$1:$BI$1)*(КАЛЕНДАРЬ!$AJ32=GRID!$B$3:$BI$3), 0))*GRID!$B$65,
ROUNDUP(INDEX(GRID!$B$4:$BI$14,MATCH(C$7,GRID!$A$4:$A$14,0),MATCH(1,($U$2=GRID!$B$1:$BI$1)*(КАЛЕНДАРЬ!$AJ32=GRID!$B$3:$BI$3),0))*GRID!$B$65*(1-GRID!$B$69),0))</f>
        <v>11610</v>
      </c>
      <c r="D314" s="48" cm="1">
        <f t="array" ref="D314">IF($I$2="Путешествия с детьми",
INDEX(GRID!$B$17:$BI$27,MATCH(C$7,GRID!$A$17:$A$27,0),MATCH(1,($U$2=GRID!$B$1:$BI$1)*(КАЛЕНДАРЬ!$AJ32=GRID!$B$3:$BI$3), 0))*GRID!$B$65,
ROUNDUP(INDEX(GRID!$B$17:$BI$27,MATCH(C$7,GRID!$A$17:$A$27,0),MATCH(1,($U$2=GRID!$B$1:$BI$1)*(КАЛЕНДАРЬ!$AJ32=GRID!$B$3:$BI$3), 0))*GRID!$B$65*(1-GRID!$B$69),0))</f>
        <v>13760</v>
      </c>
      <c r="E314" s="47" cm="1">
        <f t="array" ref="E314">IF($I$2="Путешествия с детьми",
INDEX(GRID!$B$4:$BI$14,MATCH(E$7,GRID!$A$4:$A$14,0),MATCH(1,($U$2=GRID!$B$1:$BI$1)*(КАЛЕНДАРЬ!$AJ32=GRID!$B$3:$BI$3), 0))*GRID!$B$65,
ROUNDUP(INDEX(GRID!$B$4:$BI$14,MATCH(E$7,GRID!$A$4:$A$14,0),MATCH(1,($U$2=GRID!$B$1:$BI$1)*(КАЛЕНДАРЬ!$AJ32=GRID!$B$3:$BI$3),0))*GRID!$B$65*(1-GRID!$B$69),0))</f>
        <v>12384</v>
      </c>
      <c r="F314" s="48" cm="1">
        <f t="array" ref="F314">IF($I$2="Путешествия с детьми",
INDEX(GRID!$B$17:$BI$27,MATCH(E$7,GRID!$A$17:$A$27,0),MATCH(1,($U$2=GRID!$B$1:$BI$1)*(КАЛЕНДАРЬ!$AJ32=GRID!$B$3:$BI$3), 0))*GRID!$B$65,
ROUNDUP(INDEX(GRID!$B$17:$BI$27,MATCH(E$7,GRID!$A$17:$A$27,0),MATCH(1,($U$2=GRID!$B$1:$BI$1)*(КАЛЕНДАРЬ!$AJ32=GRID!$B$3:$BI$3), 0))*GRID!$B$65*(1-GRID!$B$69),0))</f>
        <v>14534</v>
      </c>
      <c r="G314" s="47" t="e" cm="1">
        <f t="array" ref="G314">IF($I$2="Путешествия с детьми",
INDEX(GRID!$B$4:$BI$14,MATCH(G$7,GRID!$A$4:$A$14,0),MATCH(1,($U$2=GRID!$B$1:$BI$1)*(КАЛЕНДАРЬ!$AJ32=GRID!$B$3:$BI$3), 0))*GRID!$B$65,
ROUNDUP(INDEX(GRID!$B$4:$BI$14,MATCH(G$7,GRID!$A$4:$A$14,0),MATCH(1,($U$2=GRID!$B$1:$BI$1)*(КАЛЕНДАРЬ!$AJ32=GRID!$B$3:$BI$3),0))*GRID!$B$65*(1-GRID!$B$69),0))</f>
        <v>#N/A</v>
      </c>
      <c r="H314" s="48" t="e" cm="1">
        <f t="array" ref="H314">IF($I$2="Путешествия с детьми",
INDEX(GRID!$B$17:$BI$27,MATCH(G$7,GRID!$A$17:$A$27,0),MATCH(1,($U$2=GRID!$B$1:$BI$1)*(КАЛЕНДАРЬ!$AJ32=GRID!$B$3:$BI$3), 0))*GRID!$B$65,
ROUNDUP(INDEX(GRID!$B$17:$BI$27,MATCH(G$7,GRID!$A$17:$A$27,0),MATCH(1,($U$2=GRID!$B$1:$BI$1)*(КАЛЕНДАРЬ!$AJ32=GRID!$B$3:$BI$3), 0))*GRID!$B$65*(1-GRID!$B$69),0))</f>
        <v>#N/A</v>
      </c>
      <c r="I314" s="47" t="e" cm="1">
        <f t="array" ref="I314">IF($I$2="Путешествия с детьми",
INDEX(GRID!$B$4:$BI$14,MATCH(I$7,GRID!$A$4:$A$14,0),MATCH(1,($U$2=GRID!$B$1:$BI$1)*(КАЛЕНДАРЬ!$AJ32=GRID!$B$3:$BI$3), 0))*GRID!$B$65,
ROUNDUP(INDEX(GRID!$B$4:$BI$14,MATCH(I$7,GRID!$A$4:$A$14,0),MATCH(1,($U$2=GRID!$B$1:$BI$1)*(КАЛЕНДАРЬ!$AJ32=GRID!$B$3:$BI$3),0))*GRID!$B$65*(1-GRID!$B$69),0))</f>
        <v>#N/A</v>
      </c>
      <c r="J314" s="48" t="e" cm="1">
        <f t="array" ref="J314">IF($I$2="Путешествия с детьми",
INDEX(GRID!$B$17:$BI$27,MATCH(I$7,GRID!$A$17:$A$27,0),MATCH(1,($U$2=GRID!$B$1:$BI$1)*(КАЛЕНДАРЬ!$AJ32=GRID!$B$3:$BI$3), 0))*GRID!$B$65,
ROUNDUP(INDEX(GRID!$B$17:$BI$27,MATCH(I$7,GRID!$A$17:$A$27,0),MATCH(1,($U$2=GRID!$B$1:$BI$1)*(КАЛЕНДАРЬ!$AJ32=GRID!$B$3:$BI$3), 0))*GRID!$B$65*(1-GRID!$B$69),0))</f>
        <v>#N/A</v>
      </c>
      <c r="K314" s="47" cm="1">
        <f t="array" ref="K314">IF($I$2="Путешествия с детьми",
INDEX(GRID!$B$4:$BI$14,MATCH(K$7,GRID!$A$4:$A$14,0),MATCH(1,($U$2=GRID!$B$1:$BI$1)*(КАЛЕНДАРЬ!$AJ32=GRID!$B$3:$BI$3), 0))*GRID!$B$65,
ROUNDUP(INDEX(GRID!$B$4:$BI$14,MATCH(K$7,GRID!$A$4:$A$14,0),MATCH(1,($U$2=GRID!$B$1:$BI$1)*(КАЛЕНДАРЬ!$AJ32=GRID!$B$3:$BI$3),0))*GRID!$B$65*(1-GRID!$B$69),0))</f>
        <v>15136</v>
      </c>
      <c r="L314" s="48" cm="1">
        <f t="array" ref="L314">IF($I$2="Путешествия с детьми",
INDEX(GRID!$B$17:$BI$27,MATCH(K$7,GRID!$A$17:$A$27,0),MATCH(1,($U$2=GRID!$B$1:$BI$1)*(КАЛЕНДАРЬ!$AJ32=GRID!$B$3:$BI$3), 0))*GRID!$B$65,
ROUNDUP(INDEX(GRID!$B$17:$BI$27,MATCH(K$7,GRID!$A$17:$A$27,0),MATCH(1,($U$2=GRID!$B$1:$BI$1)*(КАЛЕНДАРЬ!$AJ32=GRID!$B$3:$BI$3), 0))*GRID!$B$65*(1-GRID!$B$69),0))</f>
        <v>17286</v>
      </c>
      <c r="M314" s="47" cm="1">
        <f t="array" ref="M314">IF($I$2="Путешествия с детьми",
INDEX(GRID!$B$4:$BI$14,MATCH(M$7,GRID!$A$4:$A$14,0),MATCH(1,($U$2=GRID!$B$1:$BI$1)*(КАЛЕНДАРЬ!$AJ32=GRID!$B$3:$BI$3), 0))*GRID!$B$65,
ROUNDUP(INDEX(GRID!$B$4:$BI$14,MATCH(M$7,GRID!$A$4:$A$14,0),MATCH(1,($U$2=GRID!$B$1:$BI$1)*(КАЛЕНДАРЬ!$AJ32=GRID!$B$3:$BI$3),0))*GRID!$B$65*(1-GRID!$B$69),0))</f>
        <v>16168</v>
      </c>
      <c r="N314" s="48" cm="1">
        <f t="array" ref="N314">IF($I$2="Путешествия с детьми",
INDEX(GRID!$B$17:$BI$27,MATCH(M$7,GRID!$A$17:$A$27,0),MATCH(1,($U$2=GRID!$B$1:$BI$1)*(КАЛЕНДАРЬ!$AJ32=GRID!$B$3:$BI$3), 0))*GRID!$B$65,
ROUNDUP(INDEX(GRID!$B$17:$BI$27,MATCH(M$7,GRID!$A$17:$A$27,0),MATCH(1,($U$2=GRID!$B$1:$BI$1)*(КАЛЕНДАРЬ!$AJ32=GRID!$B$3:$BI$3), 0))*GRID!$B$65*(1-GRID!$B$69),0))</f>
        <v>18318</v>
      </c>
      <c r="O314" s="47" cm="1">
        <f t="array" ref="O314">IF($I$2="Путешествия с детьми",
INDEX(GRID!$B$4:$BI$14,MATCH(O$7,GRID!$A$4:$A$14,0),MATCH(1,($U$2=GRID!$B$1:$BI$1)*(КАЛЕНДАРЬ!$AJ32=GRID!$B$3:$BI$3), 0))*GRID!$B$65,
ROUNDUP(INDEX(GRID!$B$4:$BI$14,MATCH(O$7,GRID!$A$4:$A$14,0),MATCH(1,($U$2=GRID!$B$1:$BI$1)*(КАЛЕНДАРЬ!$AJ32=GRID!$B$3:$BI$3),0))*GRID!$B$65*(1-GRID!$B$69),0))</f>
        <v>23048</v>
      </c>
      <c r="P314" s="48" cm="1">
        <f t="array" ref="P314">IF($I$2="Путешествия с детьми",
INDEX(GRID!$B$17:$BI$27,MATCH(O$7,GRID!$A$17:$A$27,0),MATCH(1,($U$2=GRID!$B$1:$BI$1)*(КАЛЕНДАРЬ!$AJ32=GRID!$B$3:$BI$3), 0))*GRID!$B$65,
ROUNDUP(INDEX(GRID!$B$17:$BI$27,MATCH(O$7,GRID!$A$17:$A$27,0),MATCH(1,($U$2=GRID!$B$1:$BI$1)*(КАЛЕНДАРЬ!$AJ32=GRID!$B$3:$BI$3), 0))*GRID!$B$65*(1-GRID!$B$69),0))</f>
        <v>25198</v>
      </c>
      <c r="Q314" s="47" t="e" cm="1">
        <f t="array" ref="Q314">IF($I$2="Путешествия с детьми",
INDEX(GRID!$B$4:$BI$14,MATCH(Q$7,GRID!$A$4:$A$14,0),MATCH(1,($U$2=GRID!$B$1:$BI$1)*(КАЛЕНДАРЬ!$AJ32=GRID!$B$3:$BI$3), 0))*GRID!$B$65,
ROUNDUP(INDEX(GRID!$B$4:$BI$14,MATCH(Q$7,GRID!$A$4:$A$14,0),MATCH(1,($U$2=GRID!$B$1:$BI$1)*(КАЛЕНДАРЬ!$AJ32=GRID!$B$3:$BI$3),0))*GRID!$B$65*(1-GRID!$B$69),0))</f>
        <v>#N/A</v>
      </c>
      <c r="R314" s="48" t="e" cm="1">
        <f t="array" ref="R314">IF($I$2="Путешествия с детьми",
INDEX(GRID!$B$17:$BI$27,MATCH(Q$7,GRID!$A$17:$A$27,0),MATCH(1,($U$2=GRID!$B$1:$BI$1)*(КАЛЕНДАРЬ!$AJ32=GRID!$B$3:$BI$3), 0))*GRID!$B$65,
ROUNDUP(INDEX(GRID!$B$17:$BI$27,MATCH(Q$7,GRID!$A$17:$A$27,0),MATCH(1,($U$2=GRID!$B$1:$BI$1)*(КАЛЕНДАРЬ!$AJ32=GRID!$B$3:$BI$3), 0))*GRID!$B$65*(1-GRID!$B$69),0))</f>
        <v>#N/A</v>
      </c>
      <c r="S314" s="47" t="e" cm="1">
        <f t="array" ref="S314">IF($I$2="Путешествия с детьми",
INDEX(GRID!$B$4:$BI$14,MATCH(S$7,GRID!$A$4:$A$14,0),MATCH(1,($U$2=GRID!$B$1:$BI$1)*(КАЛЕНДАРЬ!$AJ32=GRID!$B$3:$BI$3), 0))*GRID!$B$65,
ROUNDUP(INDEX(GRID!$B$4:$BI$14,MATCH(S$7,GRID!$A$4:$A$14,0),MATCH(1,($U$2=GRID!$B$1:$BI$1)*(КАЛЕНДАРЬ!$AJ32=GRID!$B$3:$BI$3),0))*GRID!$B$65*(1-GRID!$B$69),0))</f>
        <v>#N/A</v>
      </c>
      <c r="T314" s="48" t="e" cm="1">
        <f t="array" ref="T314">IF($I$2="Путешествия с детьми",
INDEX(GRID!$B$17:$BI$27,MATCH(S$7,GRID!$A$17:$A$27,0),MATCH(1,($U$2=GRID!$B$1:$BI$1)*(КАЛЕНДАРЬ!$AJ32=GRID!$B$3:$BI$3), 0))*GRID!$B$65,
ROUNDUP(INDEX(GRID!$B$17:$BI$27,MATCH(S$7,GRID!$A$17:$A$27,0),MATCH(1,($U$2=GRID!$B$1:$BI$1)*(КАЛЕНДАРЬ!$AJ32=GRID!$B$3:$BI$3), 0))*GRID!$B$65*(1-GRID!$B$69),0))</f>
        <v>#N/A</v>
      </c>
      <c r="U314" s="47" cm="1">
        <f t="array" ref="U314">IF($I$2="Путешествия с детьми",
INDEX(GRID!$B$4:$BI$14,MATCH(U$7,GRID!$A$4:$A$14,0),MATCH(1,($U$2=GRID!$B$1:$BI$1)*(КАЛЕНДАРЬ!$AJ32=GRID!$B$3:$BI$3), 0))*GRID!$B$65,
ROUNDUP(INDEX(GRID!$B$4:$BI$14,MATCH(U$7,GRID!$A$4:$A$14,0),MATCH(1,($U$2=GRID!$B$1:$BI$1)*(КАЛЕНДАРЬ!$AJ32=GRID!$B$3:$BI$3),0))*GRID!$B$65*(1-GRID!$B$69),0))</f>
        <v>35260</v>
      </c>
      <c r="V314" s="48" cm="1">
        <f t="array" ref="V314">IF($I$2="Путешествия с детьми",
INDEX(GRID!$B$17:$BI$27,MATCH(U$7,GRID!$A$17:$A$27,0),MATCH(1,($U$2=GRID!$B$1:$BI$1)*(КАЛЕНДАРЬ!$AJ32=GRID!$B$3:$BI$3), 0))*GRID!$B$65,
ROUNDUP(INDEX(GRID!$B$17:$BI$27,MATCH(U$7,GRID!$A$17:$A$27,0),MATCH(1,($U$2=GRID!$B$1:$BI$1)*(КАЛЕНДАРЬ!$AJ32=GRID!$B$3:$BI$3), 0))*GRID!$B$65*(1-GRID!$B$69),0))</f>
        <v>37410</v>
      </c>
      <c r="W314" s="47" cm="1">
        <f t="array" ref="W314">IF($I$2="Путешествия с детьми",
INDEX(GRID!$B$4:$BI$14,MATCH(W$7,GRID!$A$4:$A$14,0),MATCH(1,($U$2=GRID!$B$1:$BI$1)*(КАЛЕНДАРЬ!$AJ32=GRID!$B$3:$BI$3), 0))*GRID!$B$65,
ROUNDUP(INDEX(GRID!$B$4:$BI$14,MATCH(W$7,GRID!$A$4:$A$14,0),MATCH(1,($U$2=GRID!$B$1:$BI$1)*(КАЛЕНДАРЬ!$AJ32=GRID!$B$3:$BI$3),0))*GRID!$B$65*(1-GRID!$B$69),0))</f>
        <v>155660</v>
      </c>
      <c r="X314" s="48" cm="1">
        <f t="array" ref="X314">IF($I$2="Путешествия с детьми",
INDEX(GRID!$B$17:$BI$27,MATCH(W$7,GRID!$A$17:$A$27,0),MATCH(1,($U$2=GRID!$B$1:$BI$1)*(КАЛЕНДАРЬ!$AJ32=GRID!$B$3:$BI$3), 0))*GRID!$B$65,
ROUNDUP(INDEX(GRID!$B$17:$BI$27,MATCH(W$7,GRID!$A$17:$A$27,0),MATCH(1,($U$2=GRID!$B$1:$BI$1)*(КАЛЕНДАРЬ!$AJ32=GRID!$B$3:$BI$3), 0))*GRID!$B$65*(1-GRID!$B$69),0))</f>
        <v>157810</v>
      </c>
    </row>
    <row r="315" spans="1:24" hidden="1" x14ac:dyDescent="0.2">
      <c r="A315" s="117" t="s">
        <v>44</v>
      </c>
      <c r="B315" s="117">
        <v>30</v>
      </c>
      <c r="C315" s="138" cm="1">
        <f t="array" ref="C315">IF($I$2="Путешествия с детьми",
INDEX(GRID!$B$4:$BI$14,MATCH(C$7,GRID!$A$4:$A$14,0),MATCH(1,($U$2=GRID!$B$1:$BI$1)*(КАЛЕНДАРЬ!$AJ33=GRID!$B$3:$BI$3), 0))*GRID!$B$65,
ROUNDUP(INDEX(GRID!$B$4:$BI$14,MATCH(C$7,GRID!$A$4:$A$14,0),MATCH(1,($U$2=GRID!$B$1:$BI$1)*(КАЛЕНДАРЬ!$AJ33=GRID!$B$3:$BI$3),0))*GRID!$B$65*(1-GRID!$B$69),0))</f>
        <v>17200</v>
      </c>
      <c r="D315" s="48" cm="1">
        <f t="array" ref="D315">IF($I$2="Путешествия с детьми",
INDEX(GRID!$B$17:$BI$27,MATCH(C$7,GRID!$A$17:$A$27,0),MATCH(1,($U$2=GRID!$B$1:$BI$1)*(КАЛЕНДАРЬ!$AJ33=GRID!$B$3:$BI$3), 0))*GRID!$B$65,
ROUNDUP(INDEX(GRID!$B$17:$BI$27,MATCH(C$7,GRID!$A$17:$A$27,0),MATCH(1,($U$2=GRID!$B$1:$BI$1)*(КАЛЕНДАРЬ!$AJ33=GRID!$B$3:$BI$3), 0))*GRID!$B$65*(1-GRID!$B$69),0))</f>
        <v>19350</v>
      </c>
      <c r="E315" s="47" cm="1">
        <f t="array" ref="E315">IF($I$2="Путешествия с детьми",
INDEX(GRID!$B$4:$BI$14,MATCH(E$7,GRID!$A$4:$A$14,0),MATCH(1,($U$2=GRID!$B$1:$BI$1)*(КАЛЕНДАРЬ!$AJ33=GRID!$B$3:$BI$3), 0))*GRID!$B$65,
ROUNDUP(INDEX(GRID!$B$4:$BI$14,MATCH(E$7,GRID!$A$4:$A$14,0),MATCH(1,($U$2=GRID!$B$1:$BI$1)*(КАЛЕНДАРЬ!$AJ33=GRID!$B$3:$BI$3),0))*GRID!$B$65*(1-GRID!$B$69),0))</f>
        <v>18920</v>
      </c>
      <c r="F315" s="48" cm="1">
        <f t="array" ref="F315">IF($I$2="Путешествия с детьми",
INDEX(GRID!$B$17:$BI$27,MATCH(E$7,GRID!$A$17:$A$27,0),MATCH(1,($U$2=GRID!$B$1:$BI$1)*(КАЛЕНДАРЬ!$AJ33=GRID!$B$3:$BI$3), 0))*GRID!$B$65,
ROUNDUP(INDEX(GRID!$B$17:$BI$27,MATCH(E$7,GRID!$A$17:$A$27,0),MATCH(1,($U$2=GRID!$B$1:$BI$1)*(КАЛЕНДАРЬ!$AJ33=GRID!$B$3:$BI$3), 0))*GRID!$B$65*(1-GRID!$B$69),0))</f>
        <v>21070</v>
      </c>
      <c r="G315" s="47" t="e" cm="1">
        <f t="array" ref="G315">IF($I$2="Путешествия с детьми",
INDEX(GRID!$B$4:$BI$14,MATCH(G$7,GRID!$A$4:$A$14,0),MATCH(1,($U$2=GRID!$B$1:$BI$1)*(КАЛЕНДАРЬ!$AJ33=GRID!$B$3:$BI$3), 0))*GRID!$B$65,
ROUNDUP(INDEX(GRID!$B$4:$BI$14,MATCH(G$7,GRID!$A$4:$A$14,0),MATCH(1,($U$2=GRID!$B$1:$BI$1)*(КАЛЕНДАРЬ!$AJ33=GRID!$B$3:$BI$3),0))*GRID!$B$65*(1-GRID!$B$69),0))</f>
        <v>#N/A</v>
      </c>
      <c r="H315" s="48" t="e" cm="1">
        <f t="array" ref="H315">IF($I$2="Путешествия с детьми",
INDEX(GRID!$B$17:$BI$27,MATCH(G$7,GRID!$A$17:$A$27,0),MATCH(1,($U$2=GRID!$B$1:$BI$1)*(КАЛЕНДАРЬ!$AJ33=GRID!$B$3:$BI$3), 0))*GRID!$B$65,
ROUNDUP(INDEX(GRID!$B$17:$BI$27,MATCH(G$7,GRID!$A$17:$A$27,0),MATCH(1,($U$2=GRID!$B$1:$BI$1)*(КАЛЕНДАРЬ!$AJ33=GRID!$B$3:$BI$3), 0))*GRID!$B$65*(1-GRID!$B$69),0))</f>
        <v>#N/A</v>
      </c>
      <c r="I315" s="47" t="e" cm="1">
        <f t="array" ref="I315">IF($I$2="Путешествия с детьми",
INDEX(GRID!$B$4:$BI$14,MATCH(I$7,GRID!$A$4:$A$14,0),MATCH(1,($U$2=GRID!$B$1:$BI$1)*(КАЛЕНДАРЬ!$AJ33=GRID!$B$3:$BI$3), 0))*GRID!$B$65,
ROUNDUP(INDEX(GRID!$B$4:$BI$14,MATCH(I$7,GRID!$A$4:$A$14,0),MATCH(1,($U$2=GRID!$B$1:$BI$1)*(КАЛЕНДАРЬ!$AJ33=GRID!$B$3:$BI$3),0))*GRID!$B$65*(1-GRID!$B$69),0))</f>
        <v>#N/A</v>
      </c>
      <c r="J315" s="48" t="e" cm="1">
        <f t="array" ref="J315">IF($I$2="Путешествия с детьми",
INDEX(GRID!$B$17:$BI$27,MATCH(I$7,GRID!$A$17:$A$27,0),MATCH(1,($U$2=GRID!$B$1:$BI$1)*(КАЛЕНДАРЬ!$AJ33=GRID!$B$3:$BI$3), 0))*GRID!$B$65,
ROUNDUP(INDEX(GRID!$B$17:$BI$27,MATCH(I$7,GRID!$A$17:$A$27,0),MATCH(1,($U$2=GRID!$B$1:$BI$1)*(КАЛЕНДАРЬ!$AJ33=GRID!$B$3:$BI$3), 0))*GRID!$B$65*(1-GRID!$B$69),0))</f>
        <v>#N/A</v>
      </c>
      <c r="K315" s="47" cm="1">
        <f t="array" ref="K315">IF($I$2="Путешествия с детьми",
INDEX(GRID!$B$4:$BI$14,MATCH(K$7,GRID!$A$4:$A$14,0),MATCH(1,($U$2=GRID!$B$1:$BI$1)*(КАЛЕНДАРЬ!$AJ33=GRID!$B$3:$BI$3), 0))*GRID!$B$65,
ROUNDUP(INDEX(GRID!$B$4:$BI$14,MATCH(K$7,GRID!$A$4:$A$14,0),MATCH(1,($U$2=GRID!$B$1:$BI$1)*(КАЛЕНДАРЬ!$AJ33=GRID!$B$3:$BI$3),0))*GRID!$B$65*(1-GRID!$B$69),0))</f>
        <v>25198</v>
      </c>
      <c r="L315" s="48" cm="1">
        <f t="array" ref="L315">IF($I$2="Путешествия с детьми",
INDEX(GRID!$B$17:$BI$27,MATCH(K$7,GRID!$A$17:$A$27,0),MATCH(1,($U$2=GRID!$B$1:$BI$1)*(КАЛЕНДАРЬ!$AJ33=GRID!$B$3:$BI$3), 0))*GRID!$B$65,
ROUNDUP(INDEX(GRID!$B$17:$BI$27,MATCH(K$7,GRID!$A$17:$A$27,0),MATCH(1,($U$2=GRID!$B$1:$BI$1)*(КАЛЕНДАРЬ!$AJ33=GRID!$B$3:$BI$3), 0))*GRID!$B$65*(1-GRID!$B$69),0))</f>
        <v>27348</v>
      </c>
      <c r="M315" s="47" cm="1">
        <f t="array" ref="M315">IF($I$2="Путешествия с детьми",
INDEX(GRID!$B$4:$BI$14,MATCH(M$7,GRID!$A$4:$A$14,0),MATCH(1,($U$2=GRID!$B$1:$BI$1)*(КАЛЕНДАРЬ!$AJ33=GRID!$B$3:$BI$3), 0))*GRID!$B$65,
ROUNDUP(INDEX(GRID!$B$4:$BI$14,MATCH(M$7,GRID!$A$4:$A$14,0),MATCH(1,($U$2=GRID!$B$1:$BI$1)*(КАЛЕНДАРЬ!$AJ33=GRID!$B$3:$BI$3),0))*GRID!$B$65*(1-GRID!$B$69),0))</f>
        <v>27778</v>
      </c>
      <c r="N315" s="48" cm="1">
        <f t="array" ref="N315">IF($I$2="Путешествия с детьми",
INDEX(GRID!$B$17:$BI$27,MATCH(M$7,GRID!$A$17:$A$27,0),MATCH(1,($U$2=GRID!$B$1:$BI$1)*(КАЛЕНДАРЬ!$AJ33=GRID!$B$3:$BI$3), 0))*GRID!$B$65,
ROUNDUP(INDEX(GRID!$B$17:$BI$27,MATCH(M$7,GRID!$A$17:$A$27,0),MATCH(1,($U$2=GRID!$B$1:$BI$1)*(КАЛЕНДАРЬ!$AJ33=GRID!$B$3:$BI$3), 0))*GRID!$B$65*(1-GRID!$B$69),0))</f>
        <v>29928</v>
      </c>
      <c r="O315" s="47" cm="1">
        <f t="array" ref="O315">IF($I$2="Путешествия с детьми",
INDEX(GRID!$B$4:$BI$14,MATCH(O$7,GRID!$A$4:$A$14,0),MATCH(1,($U$2=GRID!$B$1:$BI$1)*(КАЛЕНДАРЬ!$AJ33=GRID!$B$3:$BI$3), 0))*GRID!$B$65,
ROUNDUP(INDEX(GRID!$B$4:$BI$14,MATCH(O$7,GRID!$A$4:$A$14,0),MATCH(1,($U$2=GRID!$B$1:$BI$1)*(КАЛЕНДАРЬ!$AJ33=GRID!$B$3:$BI$3),0))*GRID!$B$65*(1-GRID!$B$69),0))</f>
        <v>33712</v>
      </c>
      <c r="P315" s="48" cm="1">
        <f t="array" ref="P315">IF($I$2="Путешествия с детьми",
INDEX(GRID!$B$17:$BI$27,MATCH(O$7,GRID!$A$17:$A$27,0),MATCH(1,($U$2=GRID!$B$1:$BI$1)*(КАЛЕНДАРЬ!$AJ33=GRID!$B$3:$BI$3), 0))*GRID!$B$65,
ROUNDUP(INDEX(GRID!$B$17:$BI$27,MATCH(O$7,GRID!$A$17:$A$27,0),MATCH(1,($U$2=GRID!$B$1:$BI$1)*(КАЛЕНДАРЬ!$AJ33=GRID!$B$3:$BI$3), 0))*GRID!$B$65*(1-GRID!$B$69),0))</f>
        <v>35862</v>
      </c>
      <c r="Q315" s="47" t="e" cm="1">
        <f t="array" ref="Q315">IF($I$2="Путешествия с детьми",
INDEX(GRID!$B$4:$BI$14,MATCH(Q$7,GRID!$A$4:$A$14,0),MATCH(1,($U$2=GRID!$B$1:$BI$1)*(КАЛЕНДАРЬ!$AJ33=GRID!$B$3:$BI$3), 0))*GRID!$B$65,
ROUNDUP(INDEX(GRID!$B$4:$BI$14,MATCH(Q$7,GRID!$A$4:$A$14,0),MATCH(1,($U$2=GRID!$B$1:$BI$1)*(КАЛЕНДАРЬ!$AJ33=GRID!$B$3:$BI$3),0))*GRID!$B$65*(1-GRID!$B$69),0))</f>
        <v>#N/A</v>
      </c>
      <c r="R315" s="48" t="e" cm="1">
        <f t="array" ref="R315">IF($I$2="Путешествия с детьми",
INDEX(GRID!$B$17:$BI$27,MATCH(Q$7,GRID!$A$17:$A$27,0),MATCH(1,($U$2=GRID!$B$1:$BI$1)*(КАЛЕНДАРЬ!$AJ33=GRID!$B$3:$BI$3), 0))*GRID!$B$65,
ROUNDUP(INDEX(GRID!$B$17:$BI$27,MATCH(Q$7,GRID!$A$17:$A$27,0),MATCH(1,($U$2=GRID!$B$1:$BI$1)*(КАЛЕНДАРЬ!$AJ33=GRID!$B$3:$BI$3), 0))*GRID!$B$65*(1-GRID!$B$69),0))</f>
        <v>#N/A</v>
      </c>
      <c r="S315" s="47" t="e" cm="1">
        <f t="array" ref="S315">IF($I$2="Путешествия с детьми",
INDEX(GRID!$B$4:$BI$14,MATCH(S$7,GRID!$A$4:$A$14,0),MATCH(1,($U$2=GRID!$B$1:$BI$1)*(КАЛЕНДАРЬ!$AJ33=GRID!$B$3:$BI$3), 0))*GRID!$B$65,
ROUNDUP(INDEX(GRID!$B$4:$BI$14,MATCH(S$7,GRID!$A$4:$A$14,0),MATCH(1,($U$2=GRID!$B$1:$BI$1)*(КАЛЕНДАРЬ!$AJ33=GRID!$B$3:$BI$3),0))*GRID!$B$65*(1-GRID!$B$69),0))</f>
        <v>#N/A</v>
      </c>
      <c r="T315" s="48" t="e" cm="1">
        <f t="array" ref="T315">IF($I$2="Путешествия с детьми",
INDEX(GRID!$B$17:$BI$27,MATCH(S$7,GRID!$A$17:$A$27,0),MATCH(1,($U$2=GRID!$B$1:$BI$1)*(КАЛЕНДАРЬ!$AJ33=GRID!$B$3:$BI$3), 0))*GRID!$B$65,
ROUNDUP(INDEX(GRID!$B$17:$BI$27,MATCH(S$7,GRID!$A$17:$A$27,0),MATCH(1,($U$2=GRID!$B$1:$BI$1)*(КАЛЕНДАРЬ!$AJ33=GRID!$B$3:$BI$3), 0))*GRID!$B$65*(1-GRID!$B$69),0))</f>
        <v>#N/A</v>
      </c>
      <c r="U315" s="47" cm="1">
        <f t="array" ref="U315">IF($I$2="Путешествия с детьми",
INDEX(GRID!$B$4:$BI$14,MATCH(U$7,GRID!$A$4:$A$14,0),MATCH(1,($U$2=GRID!$B$1:$BI$1)*(КАЛЕНДАРЬ!$AJ33=GRID!$B$3:$BI$3), 0))*GRID!$B$65,
ROUNDUP(INDEX(GRID!$B$4:$BI$14,MATCH(U$7,GRID!$A$4:$A$14,0),MATCH(1,($U$2=GRID!$B$1:$BI$1)*(КАЛЕНДАРЬ!$AJ33=GRID!$B$3:$BI$3),0))*GRID!$B$65*(1-GRID!$B$69),0))</f>
        <v>52460</v>
      </c>
      <c r="V315" s="48" cm="1">
        <f t="array" ref="V315">IF($I$2="Путешествия с детьми",
INDEX(GRID!$B$17:$BI$27,MATCH(U$7,GRID!$A$17:$A$27,0),MATCH(1,($U$2=GRID!$B$1:$BI$1)*(КАЛЕНДАРЬ!$AJ33=GRID!$B$3:$BI$3), 0))*GRID!$B$65,
ROUNDUP(INDEX(GRID!$B$17:$BI$27,MATCH(U$7,GRID!$A$17:$A$27,0),MATCH(1,($U$2=GRID!$B$1:$BI$1)*(КАЛЕНДАРЬ!$AJ33=GRID!$B$3:$BI$3), 0))*GRID!$B$65*(1-GRID!$B$69),0))</f>
        <v>54610</v>
      </c>
      <c r="W315" s="47" cm="1">
        <f t="array" ref="W315">IF($I$2="Путешествия с детьми",
INDEX(GRID!$B$4:$BI$14,MATCH(W$7,GRID!$A$4:$A$14,0),MATCH(1,($U$2=GRID!$B$1:$BI$1)*(КАЛЕНДАРЬ!$AJ33=GRID!$B$3:$BI$3), 0))*GRID!$B$65,
ROUNDUP(INDEX(GRID!$B$4:$BI$14,MATCH(W$7,GRID!$A$4:$A$14,0),MATCH(1,($U$2=GRID!$B$1:$BI$1)*(КАЛЕНДАРЬ!$AJ33=GRID!$B$3:$BI$3),0))*GRID!$B$65*(1-GRID!$B$69),0))</f>
        <v>207260</v>
      </c>
      <c r="X315" s="48" cm="1">
        <f t="array" ref="X315">IF($I$2="Путешествия с детьми",
INDEX(GRID!$B$17:$BI$27,MATCH(W$7,GRID!$A$17:$A$27,0),MATCH(1,($U$2=GRID!$B$1:$BI$1)*(КАЛЕНДАРЬ!$AJ33=GRID!$B$3:$BI$3), 0))*GRID!$B$65,
ROUNDUP(INDEX(GRID!$B$17:$BI$27,MATCH(W$7,GRID!$A$17:$A$27,0),MATCH(1,($U$2=GRID!$B$1:$BI$1)*(КАЛЕНДАРЬ!$AJ33=GRID!$B$3:$BI$3), 0))*GRID!$B$65*(1-GRID!$B$69),0))</f>
        <v>209410</v>
      </c>
    </row>
    <row r="316" spans="1:24" hidden="1" x14ac:dyDescent="0.2">
      <c r="A316" s="117" t="s">
        <v>45</v>
      </c>
      <c r="B316" s="117">
        <v>31</v>
      </c>
      <c r="C316" s="138" cm="1">
        <f t="array" ref="C316">IF($I$2="Путешествия с детьми",
INDEX(GRID!$B$4:$BI$14,MATCH(C$7,GRID!$A$4:$A$14,0),MATCH(1,($U$2=GRID!$B$1:$BI$1)*(КАЛЕНДАРЬ!$AJ34=GRID!$B$3:$BI$3), 0))*GRID!$B$65,
ROUNDUP(INDEX(GRID!$B$4:$BI$14,MATCH(C$7,GRID!$A$4:$A$14,0),MATCH(1,($U$2=GRID!$B$1:$BI$1)*(КАЛЕНДАРЬ!$AJ34=GRID!$B$3:$BI$3),0))*GRID!$B$65*(1-GRID!$B$69),0))</f>
        <v>24940</v>
      </c>
      <c r="D316" s="48" cm="1">
        <f t="array" ref="D316">IF($I$2="Путешествия с детьми",
INDEX(GRID!$B$17:$BI$27,MATCH(C$7,GRID!$A$17:$A$27,0),MATCH(1,($U$2=GRID!$B$1:$BI$1)*(КАЛЕНДАРЬ!$AJ34=GRID!$B$3:$BI$3), 0))*GRID!$B$65,
ROUNDUP(INDEX(GRID!$B$17:$BI$27,MATCH(C$7,GRID!$A$17:$A$27,0),MATCH(1,($U$2=GRID!$B$1:$BI$1)*(КАЛЕНДАРЬ!$AJ34=GRID!$B$3:$BI$3), 0))*GRID!$B$65*(1-GRID!$B$69),0))</f>
        <v>27090</v>
      </c>
      <c r="E316" s="47" cm="1">
        <f t="array" ref="E316">IF($I$2="Путешествия с детьми",
INDEX(GRID!$B$4:$BI$14,MATCH(E$7,GRID!$A$4:$A$14,0),MATCH(1,($U$2=GRID!$B$1:$BI$1)*(КАЛЕНДАРЬ!$AJ34=GRID!$B$3:$BI$3), 0))*GRID!$B$65,
ROUNDUP(INDEX(GRID!$B$4:$BI$14,MATCH(E$7,GRID!$A$4:$A$14,0),MATCH(1,($U$2=GRID!$B$1:$BI$1)*(КАЛЕНДАРЬ!$AJ34=GRID!$B$3:$BI$3),0))*GRID!$B$65*(1-GRID!$B$69),0))</f>
        <v>27864</v>
      </c>
      <c r="F316" s="48" cm="1">
        <f t="array" ref="F316">IF($I$2="Путешествия с детьми",
INDEX(GRID!$B$17:$BI$27,MATCH(E$7,GRID!$A$17:$A$27,0),MATCH(1,($U$2=GRID!$B$1:$BI$1)*(КАЛЕНДАРЬ!$AJ34=GRID!$B$3:$BI$3), 0))*GRID!$B$65,
ROUNDUP(INDEX(GRID!$B$17:$BI$27,MATCH(E$7,GRID!$A$17:$A$27,0),MATCH(1,($U$2=GRID!$B$1:$BI$1)*(КАЛЕНДАРЬ!$AJ34=GRID!$B$3:$BI$3), 0))*GRID!$B$65*(1-GRID!$B$69),0))</f>
        <v>30014</v>
      </c>
      <c r="G316" s="47" t="e" cm="1">
        <f t="array" ref="G316">IF($I$2="Путешествия с детьми",
INDEX(GRID!$B$4:$BI$14,MATCH(G$7,GRID!$A$4:$A$14,0),MATCH(1,($U$2=GRID!$B$1:$BI$1)*(КАЛЕНДАРЬ!$AJ34=GRID!$B$3:$BI$3), 0))*GRID!$B$65,
ROUNDUP(INDEX(GRID!$B$4:$BI$14,MATCH(G$7,GRID!$A$4:$A$14,0),MATCH(1,($U$2=GRID!$B$1:$BI$1)*(КАЛЕНДАРЬ!$AJ34=GRID!$B$3:$BI$3),0))*GRID!$B$65*(1-GRID!$B$69),0))</f>
        <v>#N/A</v>
      </c>
      <c r="H316" s="48" t="e" cm="1">
        <f t="array" ref="H316">IF($I$2="Путешествия с детьми",
INDEX(GRID!$B$17:$BI$27,MATCH(G$7,GRID!$A$17:$A$27,0),MATCH(1,($U$2=GRID!$B$1:$BI$1)*(КАЛЕНДАРЬ!$AJ34=GRID!$B$3:$BI$3), 0))*GRID!$B$65,
ROUNDUP(INDEX(GRID!$B$17:$BI$27,MATCH(G$7,GRID!$A$17:$A$27,0),MATCH(1,($U$2=GRID!$B$1:$BI$1)*(КАЛЕНДАРЬ!$AJ34=GRID!$B$3:$BI$3), 0))*GRID!$B$65*(1-GRID!$B$69),0))</f>
        <v>#N/A</v>
      </c>
      <c r="I316" s="47" t="e" cm="1">
        <f t="array" ref="I316">IF($I$2="Путешествия с детьми",
INDEX(GRID!$B$4:$BI$14,MATCH(I$7,GRID!$A$4:$A$14,0),MATCH(1,($U$2=GRID!$B$1:$BI$1)*(КАЛЕНДАРЬ!$AJ34=GRID!$B$3:$BI$3), 0))*GRID!$B$65,
ROUNDUP(INDEX(GRID!$B$4:$BI$14,MATCH(I$7,GRID!$A$4:$A$14,0),MATCH(1,($U$2=GRID!$B$1:$BI$1)*(КАЛЕНДАРЬ!$AJ34=GRID!$B$3:$BI$3),0))*GRID!$B$65*(1-GRID!$B$69),0))</f>
        <v>#N/A</v>
      </c>
      <c r="J316" s="48" t="e" cm="1">
        <f t="array" ref="J316">IF($I$2="Путешествия с детьми",
INDEX(GRID!$B$17:$BI$27,MATCH(I$7,GRID!$A$17:$A$27,0),MATCH(1,($U$2=GRID!$B$1:$BI$1)*(КАЛЕНДАРЬ!$AJ34=GRID!$B$3:$BI$3), 0))*GRID!$B$65,
ROUNDUP(INDEX(GRID!$B$17:$BI$27,MATCH(I$7,GRID!$A$17:$A$27,0),MATCH(1,($U$2=GRID!$B$1:$BI$1)*(КАЛЕНДАРЬ!$AJ34=GRID!$B$3:$BI$3), 0))*GRID!$B$65*(1-GRID!$B$69),0))</f>
        <v>#N/A</v>
      </c>
      <c r="K316" s="47" cm="1">
        <f t="array" ref="K316">IF($I$2="Путешествия с детьми",
INDEX(GRID!$B$4:$BI$14,MATCH(K$7,GRID!$A$4:$A$14,0),MATCH(1,($U$2=GRID!$B$1:$BI$1)*(КАЛЕНДАРЬ!$AJ34=GRID!$B$3:$BI$3), 0))*GRID!$B$65,
ROUNDUP(INDEX(GRID!$B$4:$BI$14,MATCH(K$7,GRID!$A$4:$A$14,0),MATCH(1,($U$2=GRID!$B$1:$BI$1)*(КАЛЕНДАРЬ!$AJ34=GRID!$B$3:$BI$3),0))*GRID!$B$65*(1-GRID!$B$69),0))</f>
        <v>38528</v>
      </c>
      <c r="L316" s="48" cm="1">
        <f t="array" ref="L316">IF($I$2="Путешествия с детьми",
INDEX(GRID!$B$17:$BI$27,MATCH(K$7,GRID!$A$17:$A$27,0),MATCH(1,($U$2=GRID!$B$1:$BI$1)*(КАЛЕНДАРЬ!$AJ34=GRID!$B$3:$BI$3), 0))*GRID!$B$65,
ROUNDUP(INDEX(GRID!$B$17:$BI$27,MATCH(K$7,GRID!$A$17:$A$27,0),MATCH(1,($U$2=GRID!$B$1:$BI$1)*(КАЛЕНДАРЬ!$AJ34=GRID!$B$3:$BI$3), 0))*GRID!$B$65*(1-GRID!$B$69),0))</f>
        <v>40678</v>
      </c>
      <c r="M316" s="47" cm="1">
        <f t="array" ref="M316">IF($I$2="Путешествия с детьми",
INDEX(GRID!$B$4:$BI$14,MATCH(M$7,GRID!$A$4:$A$14,0),MATCH(1,($U$2=GRID!$B$1:$BI$1)*(КАЛЕНДАРЬ!$AJ34=GRID!$B$3:$BI$3), 0))*GRID!$B$65,
ROUNDUP(INDEX(GRID!$B$4:$BI$14,MATCH(M$7,GRID!$A$4:$A$14,0),MATCH(1,($U$2=GRID!$B$1:$BI$1)*(КАЛЕНДАРЬ!$AJ34=GRID!$B$3:$BI$3),0))*GRID!$B$65*(1-GRID!$B$69),0))</f>
        <v>43000</v>
      </c>
      <c r="N316" s="48" cm="1">
        <f t="array" ref="N316">IF($I$2="Путешествия с детьми",
INDEX(GRID!$B$17:$BI$27,MATCH(M$7,GRID!$A$17:$A$27,0),MATCH(1,($U$2=GRID!$B$1:$BI$1)*(КАЛЕНДАРЬ!$AJ34=GRID!$B$3:$BI$3), 0))*GRID!$B$65,
ROUNDUP(INDEX(GRID!$B$17:$BI$27,MATCH(M$7,GRID!$A$17:$A$27,0),MATCH(1,($U$2=GRID!$B$1:$BI$1)*(КАЛЕНДАРЬ!$AJ34=GRID!$B$3:$BI$3), 0))*GRID!$B$65*(1-GRID!$B$69),0))</f>
        <v>45150</v>
      </c>
      <c r="O316" s="47" cm="1">
        <f t="array" ref="O316">IF($I$2="Путешествия с детьми",
INDEX(GRID!$B$4:$BI$14,MATCH(O$7,GRID!$A$4:$A$14,0),MATCH(1,($U$2=GRID!$B$1:$BI$1)*(КАЛЕНДАРЬ!$AJ34=GRID!$B$3:$BI$3), 0))*GRID!$B$65,
ROUNDUP(INDEX(GRID!$B$4:$BI$14,MATCH(O$7,GRID!$A$4:$A$14,0),MATCH(1,($U$2=GRID!$B$1:$BI$1)*(КАЛЕНДАРЬ!$AJ34=GRID!$B$3:$BI$3),0))*GRID!$B$65*(1-GRID!$B$69),0))</f>
        <v>48590</v>
      </c>
      <c r="P316" s="48" cm="1">
        <f t="array" ref="P316">IF($I$2="Путешествия с детьми",
INDEX(GRID!$B$17:$BI$27,MATCH(O$7,GRID!$A$17:$A$27,0),MATCH(1,($U$2=GRID!$B$1:$BI$1)*(КАЛЕНДАРЬ!$AJ34=GRID!$B$3:$BI$3), 0))*GRID!$B$65,
ROUNDUP(INDEX(GRID!$B$17:$BI$27,MATCH(O$7,GRID!$A$17:$A$27,0),MATCH(1,($U$2=GRID!$B$1:$BI$1)*(КАЛЕНДАРЬ!$AJ34=GRID!$B$3:$BI$3), 0))*GRID!$B$65*(1-GRID!$B$69),0))</f>
        <v>50740</v>
      </c>
      <c r="Q316" s="47" t="e" cm="1">
        <f t="array" ref="Q316">IF($I$2="Путешествия с детьми",
INDEX(GRID!$B$4:$BI$14,MATCH(Q$7,GRID!$A$4:$A$14,0),MATCH(1,($U$2=GRID!$B$1:$BI$1)*(КАЛЕНДАРЬ!$AJ34=GRID!$B$3:$BI$3), 0))*GRID!$B$65,
ROUNDUP(INDEX(GRID!$B$4:$BI$14,MATCH(Q$7,GRID!$A$4:$A$14,0),MATCH(1,($U$2=GRID!$B$1:$BI$1)*(КАЛЕНДАРЬ!$AJ34=GRID!$B$3:$BI$3),0))*GRID!$B$65*(1-GRID!$B$69),0))</f>
        <v>#N/A</v>
      </c>
      <c r="R316" s="48" t="e" cm="1">
        <f t="array" ref="R316">IF($I$2="Путешествия с детьми",
INDEX(GRID!$B$17:$BI$27,MATCH(Q$7,GRID!$A$17:$A$27,0),MATCH(1,($U$2=GRID!$B$1:$BI$1)*(КАЛЕНДАРЬ!$AJ34=GRID!$B$3:$BI$3), 0))*GRID!$B$65,
ROUNDUP(INDEX(GRID!$B$17:$BI$27,MATCH(Q$7,GRID!$A$17:$A$27,0),MATCH(1,($U$2=GRID!$B$1:$BI$1)*(КАЛЕНДАРЬ!$AJ34=GRID!$B$3:$BI$3), 0))*GRID!$B$65*(1-GRID!$B$69),0))</f>
        <v>#N/A</v>
      </c>
      <c r="S316" s="47" t="e" cm="1">
        <f t="array" ref="S316">IF($I$2="Путешествия с детьми",
INDEX(GRID!$B$4:$BI$14,MATCH(S$7,GRID!$A$4:$A$14,0),MATCH(1,($U$2=GRID!$B$1:$BI$1)*(КАЛЕНДАРЬ!$AJ34=GRID!$B$3:$BI$3), 0))*GRID!$B$65,
ROUNDUP(INDEX(GRID!$B$4:$BI$14,MATCH(S$7,GRID!$A$4:$A$14,0),MATCH(1,($U$2=GRID!$B$1:$BI$1)*(КАЛЕНДАРЬ!$AJ34=GRID!$B$3:$BI$3),0))*GRID!$B$65*(1-GRID!$B$69),0))</f>
        <v>#N/A</v>
      </c>
      <c r="T316" s="48" t="e" cm="1">
        <f t="array" ref="T316">IF($I$2="Путешествия с детьми",
INDEX(GRID!$B$17:$BI$27,MATCH(S$7,GRID!$A$17:$A$27,0),MATCH(1,($U$2=GRID!$B$1:$BI$1)*(КАЛЕНДАРЬ!$AJ34=GRID!$B$3:$BI$3), 0))*GRID!$B$65,
ROUNDUP(INDEX(GRID!$B$17:$BI$27,MATCH(S$7,GRID!$A$17:$A$27,0),MATCH(1,($U$2=GRID!$B$1:$BI$1)*(КАЛЕНДАРЬ!$AJ34=GRID!$B$3:$BI$3), 0))*GRID!$B$65*(1-GRID!$B$69),0))</f>
        <v>#N/A</v>
      </c>
      <c r="U316" s="47" cm="1">
        <f t="array" ref="U316">IF($I$2="Путешествия с детьми",
INDEX(GRID!$B$4:$BI$14,MATCH(U$7,GRID!$A$4:$A$14,0),MATCH(1,($U$2=GRID!$B$1:$BI$1)*(КАЛЕНДАРЬ!$AJ34=GRID!$B$3:$BI$3), 0))*GRID!$B$65,
ROUNDUP(INDEX(GRID!$B$4:$BI$14,MATCH(U$7,GRID!$A$4:$A$14,0),MATCH(1,($U$2=GRID!$B$1:$BI$1)*(КАЛЕНДАРЬ!$AJ34=GRID!$B$3:$BI$3),0))*GRID!$B$65*(1-GRID!$B$69),0))</f>
        <v>75680</v>
      </c>
      <c r="V316" s="48" cm="1">
        <f t="array" ref="V316">IF($I$2="Путешествия с детьми",
INDEX(GRID!$B$17:$BI$27,MATCH(U$7,GRID!$A$17:$A$27,0),MATCH(1,($U$2=GRID!$B$1:$BI$1)*(КАЛЕНДАРЬ!$AJ34=GRID!$B$3:$BI$3), 0))*GRID!$B$65,
ROUNDUP(INDEX(GRID!$B$17:$BI$27,MATCH(U$7,GRID!$A$17:$A$27,0),MATCH(1,($U$2=GRID!$B$1:$BI$1)*(КАЛЕНДАРЬ!$AJ34=GRID!$B$3:$BI$3), 0))*GRID!$B$65*(1-GRID!$B$69),0))</f>
        <v>77830</v>
      </c>
      <c r="W316" s="47" cm="1">
        <f t="array" ref="W316">IF($I$2="Путешествия с детьми",
INDEX(GRID!$B$4:$BI$14,MATCH(W$7,GRID!$A$4:$A$14,0),MATCH(1,($U$2=GRID!$B$1:$BI$1)*(КАЛЕНДАРЬ!$AJ34=GRID!$B$3:$BI$3), 0))*GRID!$B$65,
ROUNDUP(INDEX(GRID!$B$4:$BI$14,MATCH(W$7,GRID!$A$4:$A$14,0),MATCH(1,($U$2=GRID!$B$1:$BI$1)*(КАЛЕНДАРЬ!$AJ34=GRID!$B$3:$BI$3),0))*GRID!$B$65*(1-GRID!$B$69),0))</f>
        <v>272620</v>
      </c>
      <c r="X316" s="48" cm="1">
        <f t="array" ref="X316">IF($I$2="Путешествия с детьми",
INDEX(GRID!$B$17:$BI$27,MATCH(W$7,GRID!$A$17:$A$27,0),MATCH(1,($U$2=GRID!$B$1:$BI$1)*(КАЛЕНДАРЬ!$AJ34=GRID!$B$3:$BI$3), 0))*GRID!$B$65,
ROUNDUP(INDEX(GRID!$B$17:$BI$27,MATCH(W$7,GRID!$A$17:$A$27,0),MATCH(1,($U$2=GRID!$B$1:$BI$1)*(КАЛЕНДАРЬ!$AJ34=GRID!$B$3:$BI$3), 0))*GRID!$B$65*(1-GRID!$B$69),0))</f>
        <v>274770</v>
      </c>
    </row>
    <row r="317" spans="1:24" hidden="1" x14ac:dyDescent="0.2">
      <c r="A317" s="124"/>
      <c r="B317" s="124"/>
      <c r="C317" s="124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</row>
    <row r="318" spans="1:24" x14ac:dyDescent="0.2">
      <c r="A318" s="124"/>
      <c r="B318" s="124"/>
      <c r="C318" s="124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</row>
    <row r="319" spans="1:24" hidden="1" x14ac:dyDescent="0.2">
      <c r="A319" s="210" t="s">
        <v>38</v>
      </c>
      <c r="B319" s="210"/>
      <c r="C319" s="210"/>
      <c r="D319" s="210"/>
      <c r="E319" s="210"/>
      <c r="F319" s="210"/>
      <c r="G319" s="210"/>
      <c r="H319" s="210"/>
      <c r="I319" s="210"/>
      <c r="J319" s="210"/>
      <c r="K319" s="210"/>
      <c r="L319" s="210"/>
      <c r="M319" s="210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</row>
    <row r="320" spans="1:24" hidden="1" x14ac:dyDescent="0.2">
      <c r="A320" s="211" t="s">
        <v>131</v>
      </c>
      <c r="B320" s="212"/>
      <c r="C320" s="212"/>
      <c r="D320" s="212"/>
      <c r="E320" s="212"/>
      <c r="F320" s="212"/>
      <c r="G320" s="212"/>
      <c r="H320" s="212"/>
      <c r="I320" s="212"/>
      <c r="J320" s="212"/>
      <c r="K320" s="212"/>
      <c r="L320" s="212"/>
      <c r="M320" s="212"/>
      <c r="N320" s="212"/>
      <c r="O320" s="212"/>
      <c r="P320" s="212"/>
      <c r="Q320" s="212"/>
      <c r="R320" s="212"/>
      <c r="S320" s="212"/>
      <c r="T320" s="212"/>
      <c r="U320" s="212"/>
      <c r="V320" s="212"/>
      <c r="W320" s="212"/>
      <c r="X320" s="212"/>
    </row>
    <row r="321" spans="1:24" ht="58.5" hidden="1" customHeight="1" x14ac:dyDescent="0.2">
      <c r="A321" s="213" t="s">
        <v>39</v>
      </c>
      <c r="B321" s="214"/>
      <c r="C321" s="217" t="s">
        <v>85</v>
      </c>
      <c r="D321" s="218"/>
      <c r="E321" s="219" t="s">
        <v>86</v>
      </c>
      <c r="F321" s="220"/>
      <c r="G321" s="221" t="s">
        <v>186</v>
      </c>
      <c r="H321" s="222"/>
      <c r="I321" s="223" t="s">
        <v>187</v>
      </c>
      <c r="J321" s="224"/>
      <c r="K321" s="225" t="s">
        <v>88</v>
      </c>
      <c r="L321" s="225"/>
      <c r="M321" s="226" t="s">
        <v>89</v>
      </c>
      <c r="N321" s="227"/>
      <c r="O321" s="228" t="s">
        <v>94</v>
      </c>
      <c r="P321" s="229"/>
      <c r="Q321" s="230" t="s">
        <v>188</v>
      </c>
      <c r="R321" s="230"/>
      <c r="S321" s="231" t="s">
        <v>189</v>
      </c>
      <c r="T321" s="231"/>
      <c r="U321" s="232" t="s">
        <v>91</v>
      </c>
      <c r="V321" s="233"/>
      <c r="W321" s="234" t="s">
        <v>96</v>
      </c>
      <c r="X321" s="235"/>
    </row>
    <row r="322" spans="1:24" hidden="1" x14ac:dyDescent="0.2">
      <c r="A322" s="215"/>
      <c r="B322" s="216"/>
      <c r="C322" s="67" t="s">
        <v>40</v>
      </c>
      <c r="D322" s="45" t="s">
        <v>41</v>
      </c>
      <c r="E322" s="45" t="s">
        <v>40</v>
      </c>
      <c r="F322" s="45" t="s">
        <v>41</v>
      </c>
      <c r="G322" s="45" t="s">
        <v>40</v>
      </c>
      <c r="H322" s="45" t="s">
        <v>41</v>
      </c>
      <c r="I322" s="45" t="s">
        <v>40</v>
      </c>
      <c r="J322" s="45" t="s">
        <v>41</v>
      </c>
      <c r="K322" s="45" t="s">
        <v>40</v>
      </c>
      <c r="L322" s="45" t="s">
        <v>41</v>
      </c>
      <c r="M322" s="45" t="s">
        <v>40</v>
      </c>
      <c r="N322" s="45" t="s">
        <v>41</v>
      </c>
      <c r="O322" s="45" t="s">
        <v>40</v>
      </c>
      <c r="P322" s="45" t="s">
        <v>41</v>
      </c>
      <c r="Q322" s="45" t="s">
        <v>40</v>
      </c>
      <c r="R322" s="45" t="s">
        <v>41</v>
      </c>
      <c r="S322" s="45" t="s">
        <v>40</v>
      </c>
      <c r="T322" s="45" t="s">
        <v>41</v>
      </c>
      <c r="U322" s="45" t="s">
        <v>40</v>
      </c>
      <c r="V322" s="45" t="s">
        <v>41</v>
      </c>
      <c r="W322" s="45" t="s">
        <v>40</v>
      </c>
      <c r="X322" s="45" t="s">
        <v>41</v>
      </c>
    </row>
    <row r="323" spans="1:24" hidden="1" x14ac:dyDescent="0.2">
      <c r="A323" s="117" t="s">
        <v>46</v>
      </c>
      <c r="B323" s="117">
        <v>1</v>
      </c>
      <c r="C323" s="138" cm="1">
        <f t="array" ref="C323">IF($I$2="Путешествия с детьми",
INDEX(GRID!$B$34:$BI$44,MATCH(C$7,GRID!$A$34:$A$44,0),MATCH(1,($U$2=GRID!$B$31:$BI$31)*(КАЛЕНДАРЬ!$AN4=GRID!$B$33:$BI$33), 0))*GRID!$B$65,
ROUNDUP(INDEX(GRID!$B$34:$BI$44,MATCH(C$7,GRID!$A$34:$A$44,0),MATCH(1,($U$2=GRID!$B$31:$BI$31)*(КАЛЕНДАРЬ!$AN4=GRID!$B$33:$BI$33),0))*GRID!$B$65*(1-GRID!$B$69),0))</f>
        <v>25284</v>
      </c>
      <c r="D323" s="47" cm="1">
        <f t="array" ref="D323">IF($I$2="Путешествия с детьми",
INDEX(GRID!$B$47:$BI$57,MATCH(C$7,GRID!$A$47:$A$57,0),MATCH(1,($U$2=GRID!$B$31:$BI$31)*(КАЛЕНДАРЬ!$AN4=GRID!$B$33:$BI$33), 0))*GRID!$B$65,
ROUNDUP(INDEX(GRID!$B$47:$BI$57,MATCH(C$7,GRID!$A$47:$A$57,0),MATCH(1,($U$2=GRID!$B$31:$BI$31)*(КАЛЕНДАРЬ!$AN4=GRID!$B$33:$BI$33),0))*GRID!$B$65*(1-GRID!$B$69),0))</f>
        <v>27520</v>
      </c>
      <c r="E323" s="47" cm="1">
        <f t="array" ref="E323">IF($I$2="Путешествия с детьми",
INDEX(GRID!$B$34:$BI$44,MATCH(E$7,GRID!$A$34:$A$44,0),MATCH(1,($U$2=GRID!$B$31:$BI$31)*(КАЛЕНДАРЬ!$AN4=GRID!$B$33:$BI$33), 0))*GRID!$B$65,
ROUNDUP(INDEX(GRID!$B$34:$BI$44,MATCH(E$7,GRID!$A$34:$A$44,0),MATCH(1,($U$2=GRID!$B$31:$BI$31)*(КАЛЕНДАРЬ!$AN4=GRID!$B$33:$BI$33),0))*GRID!$B$65*(1-GRID!$B$69),0))</f>
        <v>27090</v>
      </c>
      <c r="F323" s="47" cm="1">
        <f t="array" ref="F323">IF($I$2="Путешествия с детьми",
INDEX(GRID!$B$47:$BI$57,MATCH(E$7,GRID!$A$47:$A$57,0),MATCH(1,($U$2=GRID!$B$31:$BI$31)*(КАЛЕНДАРЬ!$AN4=GRID!$B$33:$BI$33), 0))*GRID!$B$65,
ROUNDUP(INDEX(GRID!$B$47:$BI$57,MATCH(E$7,GRID!$A$47:$A$57,0),MATCH(1,($U$2=GRID!$B$31:$BI$31)*(КАЛЕНДАРЬ!$AN4=GRID!$B$33:$BI$33),0))*GRID!$B$65*(1-GRID!$B$69),0))</f>
        <v>29326</v>
      </c>
      <c r="G323" s="47" cm="1">
        <f t="array" ref="G323">IF($I$2="Путешествия с детьми",
INDEX(GRID!$B$34:$BI$44,MATCH(G$7,GRID!$A$34:$A$44,0),MATCH(1,($U$2=GRID!$B$31:$BI$31)*(КАЛЕНДАРЬ!$AN4=GRID!$B$33:$BI$33), 0))*GRID!$B$65,
ROUNDUP(INDEX(GRID!$B$34:$BI$44,MATCH(G$7,GRID!$A$34:$A$44,0),MATCH(1,($U$2=GRID!$B$31:$BI$31)*(КАЛЕНДАРЬ!$AN4=GRID!$B$33:$BI$33),0))*GRID!$B$65*(1-GRID!$B$69),0))</f>
        <v>28122</v>
      </c>
      <c r="H323" s="47" cm="1">
        <f t="array" ref="H323">IF($I$2="Путешествия с детьми",
INDEX(GRID!$B$47:$BI$57,MATCH(G$7,GRID!$A$47:$A$57,0),MATCH(1,($U$2=GRID!$B$31:$BI$31)*(КАЛЕНДАРЬ!$AN4=GRID!$B$33:$BI$33), 0))*GRID!$B$65,
ROUNDUP(INDEX(GRID!$B$47:$BI$57,MATCH(G$7,GRID!$A$47:$A$57,0),MATCH(1,($U$2=GRID!$B$31:$BI$31)*(КАЛЕНДАРЬ!$AN4=GRID!$B$33:$BI$33),0))*GRID!$B$65*(1-GRID!$B$69),0))</f>
        <v>30358</v>
      </c>
      <c r="I323" s="47" cm="1">
        <f t="array" ref="I323">IF($I$2="Путешествия с детьми",
INDEX(GRID!$B$34:$BI$44,MATCH(I$7,GRID!$A$34:$A$44,0),MATCH(1,($U$2=GRID!$B$31:$BI$31)*(КАЛЕНДАРЬ!$AN4=GRID!$B$33:$BI$33), 0))*GRID!$B$65,
ROUNDUP(INDEX(GRID!$B$34:$BI$44,MATCH(I$7,GRID!$A$34:$A$44,0),MATCH(1,($U$2=GRID!$B$31:$BI$31)*(КАЛЕНДАРЬ!$AN4=GRID!$B$33:$BI$33),0))*GRID!$B$65*(1-GRID!$B$69),0))</f>
        <v>29928</v>
      </c>
      <c r="J323" s="47" cm="1">
        <f t="array" ref="J323">IF($I$2="Путешествия с детьми",
INDEX(GRID!$B$47:$BI$57,MATCH(I$7,GRID!$A$47:$A$57,0),MATCH(1,($U$2=GRID!$B$31:$BI$31)*(КАЛЕНДАРЬ!$AN4=GRID!$B$33:$BI$33), 0))*GRID!$B$65,
ROUNDUP(INDEX(GRID!$B$47:$BI$57,MATCH(I$7,GRID!$A$47:$A$57,0),MATCH(1,($U$2=GRID!$B$31:$BI$31)*(КАЛЕНДАРЬ!$AN4=GRID!$B$33:$BI$33),0))*GRID!$B$65*(1-GRID!$B$69),0))</f>
        <v>32164</v>
      </c>
      <c r="K323" s="47" cm="1">
        <f t="array" ref="K323">IF($I$2="Путешествия с детьми",
INDEX(GRID!$B$34:$BI$44,MATCH(K$7,GRID!$A$34:$A$44,0),MATCH(1,($U$2=GRID!$B$31:$BI$31)*(КАЛЕНДАРЬ!$AN4=GRID!$B$33:$BI$33), 0))*GRID!$B$65,
ROUNDUP(INDEX(GRID!$B$34:$BI$44,MATCH(K$7,GRID!$A$34:$A$44,0),MATCH(1,($U$2=GRID!$B$31:$BI$31)*(КАЛЕНДАРЬ!$AN4=GRID!$B$33:$BI$33),0))*GRID!$B$65*(1-GRID!$B$69),0))</f>
        <v>30960</v>
      </c>
      <c r="L323" s="47" cm="1">
        <f t="array" ref="L323">IF($I$2="Путешествия с детьми",
INDEX(GRID!$B$47:$BI$57,MATCH(K$7,GRID!$A$47:$A$57,0),MATCH(1,($U$2=GRID!$B$31:$BI$31)*(КАЛЕНДАРЬ!$AN4=GRID!$B$33:$BI$33), 0))*GRID!$B$65,
ROUNDUP(INDEX(GRID!$B$47:$BI$57,MATCH(K$7,GRID!$A$47:$A$57,0),MATCH(1,($U$2=GRID!$B$31:$BI$31)*(КАЛЕНДАРЬ!$AN4=GRID!$B$33:$BI$33),0))*GRID!$B$65*(1-GRID!$B$69),0))</f>
        <v>33196</v>
      </c>
      <c r="M323" s="47" cm="1">
        <f t="array" ref="M323">IF($I$2="Путешествия с детьми",
INDEX(GRID!$B$34:$BI$44,MATCH(M$7,GRID!$A$34:$A$44,0),MATCH(1,($U$2=GRID!$B$31:$BI$31)*(КАЛЕНДАРЬ!$AN4=GRID!$B$33:$BI$33), 0))*GRID!$B$65,
ROUNDUP(INDEX(GRID!$B$34:$BI$44,MATCH(M$7,GRID!$A$34:$A$44,0),MATCH(1,($U$2=GRID!$B$31:$BI$31)*(КАЛЕНДАРЬ!$AN4=GRID!$B$33:$BI$33),0))*GRID!$B$65*(1-GRID!$B$69),0))</f>
        <v>32766</v>
      </c>
      <c r="N323" s="47" cm="1">
        <f t="array" ref="N323">IF($I$2="Путешествия с детьми",
INDEX(GRID!$B$47:$BI$57,MATCH(M$7,GRID!$A$47:$A$57,0),MATCH(1,($U$2=GRID!$B$31:$BI$31)*(КАЛЕНДАРЬ!$AN4=GRID!$B$33:$BI$33), 0))*GRID!$B$65,
ROUNDUP(INDEX(GRID!$B$47:$BI$57,MATCH(M$7,GRID!$A$47:$A$57,0),MATCH(1,($U$2=GRID!$B$31:$BI$31)*(КАЛЕНДАРЬ!$AN4=GRID!$B$33:$BI$33),0))*GRID!$B$65*(1-GRID!$B$69),0))</f>
        <v>35002</v>
      </c>
      <c r="O323" s="47" cm="1">
        <f t="array" ref="O323">IF($I$2="Путешествия с детьми",
INDEX(GRID!$B$34:$BI$44,MATCH(O$7,GRID!$A$34:$A$44,0),MATCH(1,($U$2=GRID!$B$31:$BI$31)*(КАЛЕНДАРЬ!$AN4=GRID!$B$33:$BI$33), 0))*GRID!$B$65,
ROUNDUP(INDEX(GRID!$B$34:$BI$44,MATCH(O$7,GRID!$A$34:$A$44,0),MATCH(1,($U$2=GRID!$B$31:$BI$31)*(КАЛЕНДАРЬ!$AN4=GRID!$B$33:$BI$33),0))*GRID!$B$65*(1-GRID!$B$69),0))</f>
        <v>39560</v>
      </c>
      <c r="P323" s="47" cm="1">
        <f t="array" ref="P323">IF($I$2="Путешествия с детьми",
INDEX(GRID!$B$47:$BI$57,MATCH(O$7,GRID!$A$47:$A$57,0),MATCH(1,($U$2=GRID!$B$31:$BI$31)*(КАЛЕНДАРЬ!$AN4=GRID!$B$33:$BI$33), 0))*GRID!$B$65,
ROUNDUP(INDEX(GRID!$B$47:$BI$57,MATCH(O$7,GRID!$A$47:$A$57,0),MATCH(1,($U$2=GRID!$B$31:$BI$31)*(КАЛЕНДАРЬ!$AN4=GRID!$B$33:$BI$33),0))*GRID!$B$65*(1-GRID!$B$69),0))</f>
        <v>41796</v>
      </c>
      <c r="Q323" s="47" cm="1">
        <f t="array" ref="Q323">IF($I$2="Путешествия с детьми",
INDEX(GRID!$B$34:$BI$44,MATCH(Q$7,GRID!$A$34:$A$44,0),MATCH(1,($U$2=GRID!$B$31:$BI$31)*(КАЛЕНДАРЬ!$AN4=GRID!$B$33:$BI$33), 0))*GRID!$B$65,
ROUNDUP(INDEX(GRID!$B$34:$BI$44,MATCH(Q$7,GRID!$A$34:$A$44,0),MATCH(1,($U$2=GRID!$B$31:$BI$31)*(КАЛЕНДАРЬ!$AN4=GRID!$B$33:$BI$33),0))*GRID!$B$65*(1-GRID!$B$69),0))</f>
        <v>41538</v>
      </c>
      <c r="R323" s="47" cm="1">
        <f t="array" ref="R323">IF($I$2="Путешествия с детьми",
INDEX(GRID!$B$47:$BI$57,MATCH(Q$7,GRID!$A$47:$A$57,0),MATCH(1,($U$2=GRID!$B$31:$BI$31)*(КАЛЕНДАРЬ!$AN4=GRID!$B$33:$BI$33), 0))*GRID!$B$65,
ROUNDUP(INDEX(GRID!$B$47:$BI$57,MATCH(Q$7,GRID!$A$47:$A$57,0),MATCH(1,($U$2=GRID!$B$31:$BI$31)*(КАЛЕНДАРЬ!$AN4=GRID!$B$33:$BI$33),0))*GRID!$B$65*(1-GRID!$B$69),0))</f>
        <v>43774</v>
      </c>
      <c r="S323" s="47" cm="1">
        <f t="array" ref="S323">IF($I$2="Путешествия с детьми",
INDEX(GRID!$B$34:$BI$44,MATCH(S$7,GRID!$A$34:$A$44,0),MATCH(1,($U$2=GRID!$B$31:$BI$31)*(КАЛЕНДАРЬ!$AN4=GRID!$B$33:$BI$33), 0))*GRID!$B$65,
ROUNDUP(INDEX(GRID!$B$34:$BI$44,MATCH(S$7,GRID!$A$34:$A$44,0),MATCH(1,($U$2=GRID!$B$31:$BI$31)*(КАЛЕНДАРЬ!$AN4=GRID!$B$33:$BI$33),0))*GRID!$B$65*(1-GRID!$B$69),0))</f>
        <v>44978</v>
      </c>
      <c r="T323" s="47" cm="1">
        <f t="array" ref="T323">IF($I$2="Путешествия с детьми",
INDEX(GRID!$B$47:$BI$57,MATCH(S$7,GRID!$A$47:$A$57,0),MATCH(1,($U$2=GRID!$B$31:$BI$31)*(КАЛЕНДАРЬ!$AN4=GRID!$B$33:$BI$33), 0))*GRID!$B$65,
ROUNDUP(INDEX(GRID!$B$47:$BI$57,MATCH(S$7,GRID!$A$47:$A$57,0),MATCH(1,($U$2=GRID!$B$31:$BI$31)*(КАЛЕНДАРЬ!$AN4=GRID!$B$33:$BI$33),0))*GRID!$B$65*(1-GRID!$B$69),0))</f>
        <v>47214</v>
      </c>
      <c r="U323" s="47" cm="1">
        <f t="array" ref="U323">IF($I$2="Путешествия с детьми",
INDEX(GRID!$B$34:$BI$44,MATCH(U$7,GRID!$A$34:$A$44,0),MATCH(1,($U$2=GRID!$B$31:$BI$31)*(КАЛЕНДАРЬ!$AN4=GRID!$B$33:$BI$33), 0))*GRID!$B$65,
ROUNDUP(INDEX(GRID!$B$34:$BI$44,MATCH(U$7,GRID!$A$34:$A$44,0),MATCH(1,($U$2=GRID!$B$31:$BI$31)*(КАЛЕНДАРЬ!$AN4=GRID!$B$33:$BI$33),0))*GRID!$B$65*(1-GRID!$B$69),0))</f>
        <v>50826</v>
      </c>
      <c r="V323" s="47" cm="1">
        <f t="array" ref="V323">IF($I$2="Путешествия с детьми",
INDEX(GRID!$B$47:$BI$57,MATCH(U$7,GRID!$A$47:$A$57,0),MATCH(1,($U$2=GRID!$B$31:$BI$31)*(КАЛЕНДАРЬ!$AN4=GRID!$B$33:$BI$33), 0))*GRID!$B$65,
ROUNDUP(INDEX(GRID!$B$47:$BI$57,MATCH(U$7,GRID!$A$47:$A$57,0),MATCH(1,($U$2=GRID!$B$31:$BI$31)*(КАЛЕНДАРЬ!$AN4=GRID!$B$33:$BI$33),0))*GRID!$B$65*(1-GRID!$B$69),0))</f>
        <v>53062</v>
      </c>
      <c r="W323" s="47" cm="1">
        <f t="array" ref="W323">IF($I$2="Путешествия с детьми",
INDEX(GRID!$B$34:$BI$44,MATCH(W$7,GRID!$A$34:$A$44,0),MATCH(1,($U$2=GRID!$B$31:$BI$31)*(КАЛЕНДАРЬ!$AN4=GRID!$B$33:$BI$33), 0))*GRID!$B$65,
ROUNDUP(INDEX(GRID!$B$34:$BI$44,MATCH(W$7,GRID!$A$34:$A$44,0),MATCH(1,($U$2=GRID!$B$31:$BI$31)*(КАЛЕНДАРЬ!$AN4=GRID!$B$33:$BI$33),0))*GRID!$B$65*(1-GRID!$B$69),0))</f>
        <v>172258</v>
      </c>
      <c r="X323" s="47" cm="1">
        <f t="array" ref="X323">IF($I$2="Путешествия с детьми",
INDEX(GRID!$B$47:$BI$57,MATCH(W$7,GRID!$A$47:$A$57,0),MATCH(1,($U$2=GRID!$B$31:$BI$31)*(КАЛЕНДАРЬ!$AN4=GRID!$B$33:$BI$33), 0))*GRID!$B$65,
ROUNDUP(INDEX(GRID!$B$47:$BI$57,MATCH(W$7,GRID!$A$47:$A$57,0),MATCH(1,($U$2=GRID!$B$31:$BI$31)*(КАЛЕНДАРЬ!$AN4=GRID!$B$33:$BI$33),0))*GRID!$B$65*(1-GRID!$B$69),0))</f>
        <v>174494</v>
      </c>
    </row>
    <row r="324" spans="1:24" hidden="1" x14ac:dyDescent="0.2">
      <c r="A324" s="117" t="s">
        <v>47</v>
      </c>
      <c r="B324" s="117">
        <v>2</v>
      </c>
      <c r="C324" s="138" cm="1">
        <f t="array" ref="C324">IF($I$2="Путешествия с детьми",
INDEX(GRID!$B$34:$BI$44,MATCH(C$7,GRID!$A$34:$A$44,0),MATCH(1,($U$2=GRID!$B$31:$BI$31)*(КАЛЕНДАРЬ!$AN5=GRID!$B$33:$BI$33), 0))*GRID!$B$65,
ROUNDUP(INDEX(GRID!$B$34:$BI$44,MATCH(C$7,GRID!$A$34:$A$44,0),MATCH(1,($U$2=GRID!$B$31:$BI$31)*(КАЛЕНДАРЬ!$AN5=GRID!$B$33:$BI$33),0))*GRID!$B$65*(1-GRID!$B$69),0))</f>
        <v>25284</v>
      </c>
      <c r="D324" s="47" cm="1">
        <f t="array" ref="D324">IF($I$2="Путешествия с детьми",
INDEX(GRID!$B$47:$BI$57,MATCH(C$7,GRID!$A$47:$A$57,0),MATCH(1,($U$2=GRID!$B$31:$BI$31)*(КАЛЕНДАРЬ!$AN5=GRID!$B$33:$BI$33), 0))*GRID!$B$65,
ROUNDUP(INDEX(GRID!$B$47:$BI$57,MATCH(C$7,GRID!$A$47:$A$57,0),MATCH(1,($U$2=GRID!$B$31:$BI$31)*(КАЛЕНДАРЬ!$AN5=GRID!$B$33:$BI$33),0))*GRID!$B$65*(1-GRID!$B$69),0))</f>
        <v>27520</v>
      </c>
      <c r="E324" s="47" cm="1">
        <f t="array" ref="E324">IF($I$2="Путешествия с детьми",
INDEX(GRID!$B$34:$BI$44,MATCH(E$7,GRID!$A$34:$A$44,0),MATCH(1,($U$2=GRID!$B$31:$BI$31)*(КАЛЕНДАРЬ!$AN5=GRID!$B$33:$BI$33), 0))*GRID!$B$65,
ROUNDUP(INDEX(GRID!$B$34:$BI$44,MATCH(E$7,GRID!$A$34:$A$44,0),MATCH(1,($U$2=GRID!$B$31:$BI$31)*(КАЛЕНДАРЬ!$AN5=GRID!$B$33:$BI$33),0))*GRID!$B$65*(1-GRID!$B$69),0))</f>
        <v>27090</v>
      </c>
      <c r="F324" s="47" cm="1">
        <f t="array" ref="F324">IF($I$2="Путешествия с детьми",
INDEX(GRID!$B$47:$BI$57,MATCH(E$7,GRID!$A$47:$A$57,0),MATCH(1,($U$2=GRID!$B$31:$BI$31)*(КАЛЕНДАРЬ!$AN5=GRID!$B$33:$BI$33), 0))*GRID!$B$65,
ROUNDUP(INDEX(GRID!$B$47:$BI$57,MATCH(E$7,GRID!$A$47:$A$57,0),MATCH(1,($U$2=GRID!$B$31:$BI$31)*(КАЛЕНДАРЬ!$AN5=GRID!$B$33:$BI$33),0))*GRID!$B$65*(1-GRID!$B$69),0))</f>
        <v>29326</v>
      </c>
      <c r="G324" s="47" cm="1">
        <f t="array" ref="G324">IF($I$2="Путешествия с детьми",
INDEX(GRID!$B$34:$BI$44,MATCH(G$7,GRID!$A$34:$A$44,0),MATCH(1,($U$2=GRID!$B$31:$BI$31)*(КАЛЕНДАРЬ!$AN5=GRID!$B$33:$BI$33), 0))*GRID!$B$65,
ROUNDUP(INDEX(GRID!$B$34:$BI$44,MATCH(G$7,GRID!$A$34:$A$44,0),MATCH(1,($U$2=GRID!$B$31:$BI$31)*(КАЛЕНДАРЬ!$AN5=GRID!$B$33:$BI$33),0))*GRID!$B$65*(1-GRID!$B$69),0))</f>
        <v>28122</v>
      </c>
      <c r="H324" s="47" cm="1">
        <f t="array" ref="H324">IF($I$2="Путешествия с детьми",
INDEX(GRID!$B$47:$BI$57,MATCH(G$7,GRID!$A$47:$A$57,0),MATCH(1,($U$2=GRID!$B$31:$BI$31)*(КАЛЕНДАРЬ!$AN5=GRID!$B$33:$BI$33), 0))*GRID!$B$65,
ROUNDUP(INDEX(GRID!$B$47:$BI$57,MATCH(G$7,GRID!$A$47:$A$57,0),MATCH(1,($U$2=GRID!$B$31:$BI$31)*(КАЛЕНДАРЬ!$AN5=GRID!$B$33:$BI$33),0))*GRID!$B$65*(1-GRID!$B$69),0))</f>
        <v>30358</v>
      </c>
      <c r="I324" s="47" cm="1">
        <f t="array" ref="I324">IF($I$2="Путешествия с детьми",
INDEX(GRID!$B$34:$BI$44,MATCH(I$7,GRID!$A$34:$A$44,0),MATCH(1,($U$2=GRID!$B$31:$BI$31)*(КАЛЕНДАРЬ!$AN5=GRID!$B$33:$BI$33), 0))*GRID!$B$65,
ROUNDUP(INDEX(GRID!$B$34:$BI$44,MATCH(I$7,GRID!$A$34:$A$44,0),MATCH(1,($U$2=GRID!$B$31:$BI$31)*(КАЛЕНДАРЬ!$AN5=GRID!$B$33:$BI$33),0))*GRID!$B$65*(1-GRID!$B$69),0))</f>
        <v>29928</v>
      </c>
      <c r="J324" s="47" cm="1">
        <f t="array" ref="J324">IF($I$2="Путешествия с детьми",
INDEX(GRID!$B$47:$BI$57,MATCH(I$7,GRID!$A$47:$A$57,0),MATCH(1,($U$2=GRID!$B$31:$BI$31)*(КАЛЕНДАРЬ!$AN5=GRID!$B$33:$BI$33), 0))*GRID!$B$65,
ROUNDUP(INDEX(GRID!$B$47:$BI$57,MATCH(I$7,GRID!$A$47:$A$57,0),MATCH(1,($U$2=GRID!$B$31:$BI$31)*(КАЛЕНДАРЬ!$AN5=GRID!$B$33:$BI$33),0))*GRID!$B$65*(1-GRID!$B$69),0))</f>
        <v>32164</v>
      </c>
      <c r="K324" s="47" cm="1">
        <f t="array" ref="K324">IF($I$2="Путешествия с детьми",
INDEX(GRID!$B$34:$BI$44,MATCH(K$7,GRID!$A$34:$A$44,0),MATCH(1,($U$2=GRID!$B$31:$BI$31)*(КАЛЕНДАРЬ!$AN5=GRID!$B$33:$BI$33), 0))*GRID!$B$65,
ROUNDUP(INDEX(GRID!$B$34:$BI$44,MATCH(K$7,GRID!$A$34:$A$44,0),MATCH(1,($U$2=GRID!$B$31:$BI$31)*(КАЛЕНДАРЬ!$AN5=GRID!$B$33:$BI$33),0))*GRID!$B$65*(1-GRID!$B$69),0))</f>
        <v>30960</v>
      </c>
      <c r="L324" s="47" cm="1">
        <f t="array" ref="L324">IF($I$2="Путешествия с детьми",
INDEX(GRID!$B$47:$BI$57,MATCH(K$7,GRID!$A$47:$A$57,0),MATCH(1,($U$2=GRID!$B$31:$BI$31)*(КАЛЕНДАРЬ!$AN5=GRID!$B$33:$BI$33), 0))*GRID!$B$65,
ROUNDUP(INDEX(GRID!$B$47:$BI$57,MATCH(K$7,GRID!$A$47:$A$57,0),MATCH(1,($U$2=GRID!$B$31:$BI$31)*(КАЛЕНДАРЬ!$AN5=GRID!$B$33:$BI$33),0))*GRID!$B$65*(1-GRID!$B$69),0))</f>
        <v>33196</v>
      </c>
      <c r="M324" s="47" cm="1">
        <f t="array" ref="M324">IF($I$2="Путешествия с детьми",
INDEX(GRID!$B$34:$BI$44,MATCH(M$7,GRID!$A$34:$A$44,0),MATCH(1,($U$2=GRID!$B$31:$BI$31)*(КАЛЕНДАРЬ!$AN5=GRID!$B$33:$BI$33), 0))*GRID!$B$65,
ROUNDUP(INDEX(GRID!$B$34:$BI$44,MATCH(M$7,GRID!$A$34:$A$44,0),MATCH(1,($U$2=GRID!$B$31:$BI$31)*(КАЛЕНДАРЬ!$AN5=GRID!$B$33:$BI$33),0))*GRID!$B$65*(1-GRID!$B$69),0))</f>
        <v>32766</v>
      </c>
      <c r="N324" s="47" cm="1">
        <f t="array" ref="N324">IF($I$2="Путешествия с детьми",
INDEX(GRID!$B$47:$BI$57,MATCH(M$7,GRID!$A$47:$A$57,0),MATCH(1,($U$2=GRID!$B$31:$BI$31)*(КАЛЕНДАРЬ!$AN5=GRID!$B$33:$BI$33), 0))*GRID!$B$65,
ROUNDUP(INDEX(GRID!$B$47:$BI$57,MATCH(M$7,GRID!$A$47:$A$57,0),MATCH(1,($U$2=GRID!$B$31:$BI$31)*(КАЛЕНДАРЬ!$AN5=GRID!$B$33:$BI$33),0))*GRID!$B$65*(1-GRID!$B$69),0))</f>
        <v>35002</v>
      </c>
      <c r="O324" s="47" cm="1">
        <f t="array" ref="O324">IF($I$2="Путешествия с детьми",
INDEX(GRID!$B$34:$BI$44,MATCH(O$7,GRID!$A$34:$A$44,0),MATCH(1,($U$2=GRID!$B$31:$BI$31)*(КАЛЕНДАРЬ!$AN5=GRID!$B$33:$BI$33), 0))*GRID!$B$65,
ROUNDUP(INDEX(GRID!$B$34:$BI$44,MATCH(O$7,GRID!$A$34:$A$44,0),MATCH(1,($U$2=GRID!$B$31:$BI$31)*(КАЛЕНДАРЬ!$AN5=GRID!$B$33:$BI$33),0))*GRID!$B$65*(1-GRID!$B$69),0))</f>
        <v>39560</v>
      </c>
      <c r="P324" s="47" cm="1">
        <f t="array" ref="P324">IF($I$2="Путешествия с детьми",
INDEX(GRID!$B$47:$BI$57,MATCH(O$7,GRID!$A$47:$A$57,0),MATCH(1,($U$2=GRID!$B$31:$BI$31)*(КАЛЕНДАРЬ!$AN5=GRID!$B$33:$BI$33), 0))*GRID!$B$65,
ROUNDUP(INDEX(GRID!$B$47:$BI$57,MATCH(O$7,GRID!$A$47:$A$57,0),MATCH(1,($U$2=GRID!$B$31:$BI$31)*(КАЛЕНДАРЬ!$AN5=GRID!$B$33:$BI$33),0))*GRID!$B$65*(1-GRID!$B$69),0))</f>
        <v>41796</v>
      </c>
      <c r="Q324" s="47" cm="1">
        <f t="array" ref="Q324">IF($I$2="Путешествия с детьми",
INDEX(GRID!$B$34:$BI$44,MATCH(Q$7,GRID!$A$34:$A$44,0),MATCH(1,($U$2=GRID!$B$31:$BI$31)*(КАЛЕНДАРЬ!$AN5=GRID!$B$33:$BI$33), 0))*GRID!$B$65,
ROUNDUP(INDEX(GRID!$B$34:$BI$44,MATCH(Q$7,GRID!$A$34:$A$44,0),MATCH(1,($U$2=GRID!$B$31:$BI$31)*(КАЛЕНДАРЬ!$AN5=GRID!$B$33:$BI$33),0))*GRID!$B$65*(1-GRID!$B$69),0))</f>
        <v>41538</v>
      </c>
      <c r="R324" s="47" cm="1">
        <f t="array" ref="R324">IF($I$2="Путешествия с детьми",
INDEX(GRID!$B$47:$BI$57,MATCH(Q$7,GRID!$A$47:$A$57,0),MATCH(1,($U$2=GRID!$B$31:$BI$31)*(КАЛЕНДАРЬ!$AN5=GRID!$B$33:$BI$33), 0))*GRID!$B$65,
ROUNDUP(INDEX(GRID!$B$47:$BI$57,MATCH(Q$7,GRID!$A$47:$A$57,0),MATCH(1,($U$2=GRID!$B$31:$BI$31)*(КАЛЕНДАРЬ!$AN5=GRID!$B$33:$BI$33),0))*GRID!$B$65*(1-GRID!$B$69),0))</f>
        <v>43774</v>
      </c>
      <c r="S324" s="47" cm="1">
        <f t="array" ref="S324">IF($I$2="Путешествия с детьми",
INDEX(GRID!$B$34:$BI$44,MATCH(S$7,GRID!$A$34:$A$44,0),MATCH(1,($U$2=GRID!$B$31:$BI$31)*(КАЛЕНДАРЬ!$AN5=GRID!$B$33:$BI$33), 0))*GRID!$B$65,
ROUNDUP(INDEX(GRID!$B$34:$BI$44,MATCH(S$7,GRID!$A$34:$A$44,0),MATCH(1,($U$2=GRID!$B$31:$BI$31)*(КАЛЕНДАРЬ!$AN5=GRID!$B$33:$BI$33),0))*GRID!$B$65*(1-GRID!$B$69),0))</f>
        <v>44978</v>
      </c>
      <c r="T324" s="47" cm="1">
        <f t="array" ref="T324">IF($I$2="Путешествия с детьми",
INDEX(GRID!$B$47:$BI$57,MATCH(S$7,GRID!$A$47:$A$57,0),MATCH(1,($U$2=GRID!$B$31:$BI$31)*(КАЛЕНДАРЬ!$AN5=GRID!$B$33:$BI$33), 0))*GRID!$B$65,
ROUNDUP(INDEX(GRID!$B$47:$BI$57,MATCH(S$7,GRID!$A$47:$A$57,0),MATCH(1,($U$2=GRID!$B$31:$BI$31)*(КАЛЕНДАРЬ!$AN5=GRID!$B$33:$BI$33),0))*GRID!$B$65*(1-GRID!$B$69),0))</f>
        <v>47214</v>
      </c>
      <c r="U324" s="47" cm="1">
        <f t="array" ref="U324">IF($I$2="Путешествия с детьми",
INDEX(GRID!$B$34:$BI$44,MATCH(U$7,GRID!$A$34:$A$44,0),MATCH(1,($U$2=GRID!$B$31:$BI$31)*(КАЛЕНДАРЬ!$AN5=GRID!$B$33:$BI$33), 0))*GRID!$B$65,
ROUNDUP(INDEX(GRID!$B$34:$BI$44,MATCH(U$7,GRID!$A$34:$A$44,0),MATCH(1,($U$2=GRID!$B$31:$BI$31)*(КАЛЕНДАРЬ!$AN5=GRID!$B$33:$BI$33),0))*GRID!$B$65*(1-GRID!$B$69),0))</f>
        <v>50826</v>
      </c>
      <c r="V324" s="47" cm="1">
        <f t="array" ref="V324">IF($I$2="Путешествия с детьми",
INDEX(GRID!$B$47:$BI$57,MATCH(U$7,GRID!$A$47:$A$57,0),MATCH(1,($U$2=GRID!$B$31:$BI$31)*(КАЛЕНДАРЬ!$AN5=GRID!$B$33:$BI$33), 0))*GRID!$B$65,
ROUNDUP(INDEX(GRID!$B$47:$BI$57,MATCH(U$7,GRID!$A$47:$A$57,0),MATCH(1,($U$2=GRID!$B$31:$BI$31)*(КАЛЕНДАРЬ!$AN5=GRID!$B$33:$BI$33),0))*GRID!$B$65*(1-GRID!$B$69),0))</f>
        <v>53062</v>
      </c>
      <c r="W324" s="47" cm="1">
        <f t="array" ref="W324">IF($I$2="Путешествия с детьми",
INDEX(GRID!$B$34:$BI$44,MATCH(W$7,GRID!$A$34:$A$44,0),MATCH(1,($U$2=GRID!$B$31:$BI$31)*(КАЛЕНДАРЬ!$AN5=GRID!$B$33:$BI$33), 0))*GRID!$B$65,
ROUNDUP(INDEX(GRID!$B$34:$BI$44,MATCH(W$7,GRID!$A$34:$A$44,0),MATCH(1,($U$2=GRID!$B$31:$BI$31)*(КАЛЕНДАРЬ!$AN5=GRID!$B$33:$BI$33),0))*GRID!$B$65*(1-GRID!$B$69),0))</f>
        <v>172258</v>
      </c>
      <c r="X324" s="47" cm="1">
        <f t="array" ref="X324">IF($I$2="Путешествия с детьми",
INDEX(GRID!$B$47:$BI$57,MATCH(W$7,GRID!$A$47:$A$57,0),MATCH(1,($U$2=GRID!$B$31:$BI$31)*(КАЛЕНДАРЬ!$AN5=GRID!$B$33:$BI$33), 0))*GRID!$B$65,
ROUNDUP(INDEX(GRID!$B$47:$BI$57,MATCH(W$7,GRID!$A$47:$A$57,0),MATCH(1,($U$2=GRID!$B$31:$BI$31)*(КАЛЕНДАРЬ!$AN5=GRID!$B$33:$BI$33),0))*GRID!$B$65*(1-GRID!$B$69),0))</f>
        <v>174494</v>
      </c>
    </row>
    <row r="325" spans="1:24" hidden="1" x14ac:dyDescent="0.2">
      <c r="A325" s="117" t="s">
        <v>48</v>
      </c>
      <c r="B325" s="117">
        <v>3</v>
      </c>
      <c r="C325" s="138" cm="1">
        <f t="array" ref="C325">IF($I$2="Путешествия с детьми",
INDEX(GRID!$B$34:$BI$44,MATCH(C$7,GRID!$A$34:$A$44,0),MATCH(1,($U$2=GRID!$B$31:$BI$31)*(КАЛЕНДАРЬ!$AN6=GRID!$B$33:$BI$33), 0))*GRID!$B$65,
ROUNDUP(INDEX(GRID!$B$34:$BI$44,MATCH(C$7,GRID!$A$34:$A$44,0),MATCH(1,($U$2=GRID!$B$31:$BI$31)*(КАЛЕНДАРЬ!$AN6=GRID!$B$33:$BI$33),0))*GRID!$B$65*(1-GRID!$B$69),0))</f>
        <v>28380</v>
      </c>
      <c r="D325" s="47" cm="1">
        <f t="array" ref="D325">IF($I$2="Путешествия с детьми",
INDEX(GRID!$B$47:$BI$57,MATCH(C$7,GRID!$A$47:$A$57,0),MATCH(1,($U$2=GRID!$B$31:$BI$31)*(КАЛЕНДАРЬ!$AN6=GRID!$B$33:$BI$33), 0))*GRID!$B$65,
ROUNDUP(INDEX(GRID!$B$47:$BI$57,MATCH(C$7,GRID!$A$47:$A$57,0),MATCH(1,($U$2=GRID!$B$31:$BI$31)*(КАЛЕНДАРЬ!$AN6=GRID!$B$33:$BI$33),0))*GRID!$B$65*(1-GRID!$B$69),0))</f>
        <v>30616</v>
      </c>
      <c r="E325" s="47" cm="1">
        <f t="array" ref="E325">IF($I$2="Путешествия с детьми",
INDEX(GRID!$B$34:$BI$44,MATCH(E$7,GRID!$A$34:$A$44,0),MATCH(1,($U$2=GRID!$B$31:$BI$31)*(КАЛЕНДАРЬ!$AN6=GRID!$B$33:$BI$33), 0))*GRID!$B$65,
ROUNDUP(INDEX(GRID!$B$34:$BI$44,MATCH(E$7,GRID!$A$34:$A$44,0),MATCH(1,($U$2=GRID!$B$31:$BI$31)*(КАЛЕНДАРЬ!$AN6=GRID!$B$33:$BI$33),0))*GRID!$B$65*(1-GRID!$B$69),0))</f>
        <v>30186</v>
      </c>
      <c r="F325" s="47" cm="1">
        <f t="array" ref="F325">IF($I$2="Путешествия с детьми",
INDEX(GRID!$B$47:$BI$57,MATCH(E$7,GRID!$A$47:$A$57,0),MATCH(1,($U$2=GRID!$B$31:$BI$31)*(КАЛЕНДАРЬ!$AN6=GRID!$B$33:$BI$33), 0))*GRID!$B$65,
ROUNDUP(INDEX(GRID!$B$47:$BI$57,MATCH(E$7,GRID!$A$47:$A$57,0),MATCH(1,($U$2=GRID!$B$31:$BI$31)*(КАЛЕНДАРЬ!$AN6=GRID!$B$33:$BI$33),0))*GRID!$B$65*(1-GRID!$B$69),0))</f>
        <v>32422</v>
      </c>
      <c r="G325" s="47" cm="1">
        <f t="array" ref="G325">IF($I$2="Путешествия с детьми",
INDEX(GRID!$B$34:$BI$44,MATCH(G$7,GRID!$A$34:$A$44,0),MATCH(1,($U$2=GRID!$B$31:$BI$31)*(КАЛЕНДАРЬ!$AN6=GRID!$B$33:$BI$33), 0))*GRID!$B$65,
ROUNDUP(INDEX(GRID!$B$34:$BI$44,MATCH(G$7,GRID!$A$34:$A$44,0),MATCH(1,($U$2=GRID!$B$31:$BI$31)*(КАЛЕНДАРЬ!$AN6=GRID!$B$33:$BI$33),0))*GRID!$B$65*(1-GRID!$B$69),0))</f>
        <v>31218</v>
      </c>
      <c r="H325" s="47" cm="1">
        <f t="array" ref="H325">IF($I$2="Путешествия с детьми",
INDEX(GRID!$B$47:$BI$57,MATCH(G$7,GRID!$A$47:$A$57,0),MATCH(1,($U$2=GRID!$B$31:$BI$31)*(КАЛЕНДАРЬ!$AN6=GRID!$B$33:$BI$33), 0))*GRID!$B$65,
ROUNDUP(INDEX(GRID!$B$47:$BI$57,MATCH(G$7,GRID!$A$47:$A$57,0),MATCH(1,($U$2=GRID!$B$31:$BI$31)*(КАЛЕНДАРЬ!$AN6=GRID!$B$33:$BI$33),0))*GRID!$B$65*(1-GRID!$B$69),0))</f>
        <v>33454</v>
      </c>
      <c r="I325" s="47" cm="1">
        <f t="array" ref="I325">IF($I$2="Путешествия с детьми",
INDEX(GRID!$B$34:$BI$44,MATCH(I$7,GRID!$A$34:$A$44,0),MATCH(1,($U$2=GRID!$B$31:$BI$31)*(КАЛЕНДАРЬ!$AN6=GRID!$B$33:$BI$33), 0))*GRID!$B$65,
ROUNDUP(INDEX(GRID!$B$34:$BI$44,MATCH(I$7,GRID!$A$34:$A$44,0),MATCH(1,($U$2=GRID!$B$31:$BI$31)*(КАЛЕНДАРЬ!$AN6=GRID!$B$33:$BI$33),0))*GRID!$B$65*(1-GRID!$B$69),0))</f>
        <v>33024</v>
      </c>
      <c r="J325" s="47" cm="1">
        <f t="array" ref="J325">IF($I$2="Путешествия с детьми",
INDEX(GRID!$B$47:$BI$57,MATCH(I$7,GRID!$A$47:$A$57,0),MATCH(1,($U$2=GRID!$B$31:$BI$31)*(КАЛЕНДАРЬ!$AN6=GRID!$B$33:$BI$33), 0))*GRID!$B$65,
ROUNDUP(INDEX(GRID!$B$47:$BI$57,MATCH(I$7,GRID!$A$47:$A$57,0),MATCH(1,($U$2=GRID!$B$31:$BI$31)*(КАЛЕНДАРЬ!$AN6=GRID!$B$33:$BI$33),0))*GRID!$B$65*(1-GRID!$B$69),0))</f>
        <v>35260</v>
      </c>
      <c r="K325" s="47" cm="1">
        <f t="array" ref="K325">IF($I$2="Путешествия с детьми",
INDEX(GRID!$B$34:$BI$44,MATCH(K$7,GRID!$A$34:$A$44,0),MATCH(1,($U$2=GRID!$B$31:$BI$31)*(КАЛЕНДАРЬ!$AN6=GRID!$B$33:$BI$33), 0))*GRID!$B$65,
ROUNDUP(INDEX(GRID!$B$34:$BI$44,MATCH(K$7,GRID!$A$34:$A$44,0),MATCH(1,($U$2=GRID!$B$31:$BI$31)*(КАЛЕНДАРЬ!$AN6=GRID!$B$33:$BI$33),0))*GRID!$B$65*(1-GRID!$B$69),0))</f>
        <v>34056</v>
      </c>
      <c r="L325" s="47" cm="1">
        <f t="array" ref="L325">IF($I$2="Путешествия с детьми",
INDEX(GRID!$B$47:$BI$57,MATCH(K$7,GRID!$A$47:$A$57,0),MATCH(1,($U$2=GRID!$B$31:$BI$31)*(КАЛЕНДАРЬ!$AN6=GRID!$B$33:$BI$33), 0))*GRID!$B$65,
ROUNDUP(INDEX(GRID!$B$47:$BI$57,MATCH(K$7,GRID!$A$47:$A$57,0),MATCH(1,($U$2=GRID!$B$31:$BI$31)*(КАЛЕНДАРЬ!$AN6=GRID!$B$33:$BI$33),0))*GRID!$B$65*(1-GRID!$B$69),0))</f>
        <v>36292</v>
      </c>
      <c r="M325" s="47" cm="1">
        <f t="array" ref="M325">IF($I$2="Путешествия с детьми",
INDEX(GRID!$B$34:$BI$44,MATCH(M$7,GRID!$A$34:$A$44,0),MATCH(1,($U$2=GRID!$B$31:$BI$31)*(КАЛЕНДАРЬ!$AN6=GRID!$B$33:$BI$33), 0))*GRID!$B$65,
ROUNDUP(INDEX(GRID!$B$34:$BI$44,MATCH(M$7,GRID!$A$34:$A$44,0),MATCH(1,($U$2=GRID!$B$31:$BI$31)*(КАЛЕНДАРЬ!$AN6=GRID!$B$33:$BI$33),0))*GRID!$B$65*(1-GRID!$B$69),0))</f>
        <v>35862</v>
      </c>
      <c r="N325" s="47" cm="1">
        <f t="array" ref="N325">IF($I$2="Путешествия с детьми",
INDEX(GRID!$B$47:$BI$57,MATCH(M$7,GRID!$A$47:$A$57,0),MATCH(1,($U$2=GRID!$B$31:$BI$31)*(КАЛЕНДАРЬ!$AN6=GRID!$B$33:$BI$33), 0))*GRID!$B$65,
ROUNDUP(INDEX(GRID!$B$47:$BI$57,MATCH(M$7,GRID!$A$47:$A$57,0),MATCH(1,($U$2=GRID!$B$31:$BI$31)*(КАЛЕНДАРЬ!$AN6=GRID!$B$33:$BI$33),0))*GRID!$B$65*(1-GRID!$B$69),0))</f>
        <v>38098</v>
      </c>
      <c r="O325" s="47" cm="1">
        <f t="array" ref="O325">IF($I$2="Путешествия с детьми",
INDEX(GRID!$B$34:$BI$44,MATCH(O$7,GRID!$A$34:$A$44,0),MATCH(1,($U$2=GRID!$B$31:$BI$31)*(КАЛЕНДАРЬ!$AN6=GRID!$B$33:$BI$33), 0))*GRID!$B$65,
ROUNDUP(INDEX(GRID!$B$34:$BI$44,MATCH(O$7,GRID!$A$34:$A$44,0),MATCH(1,($U$2=GRID!$B$31:$BI$31)*(КАЛЕНДАРЬ!$AN6=GRID!$B$33:$BI$33),0))*GRID!$B$65*(1-GRID!$B$69),0))</f>
        <v>42914</v>
      </c>
      <c r="P325" s="47" cm="1">
        <f t="array" ref="P325">IF($I$2="Путешествия с детьми",
INDEX(GRID!$B$47:$BI$57,MATCH(O$7,GRID!$A$47:$A$57,0),MATCH(1,($U$2=GRID!$B$31:$BI$31)*(КАЛЕНДАРЬ!$AN6=GRID!$B$33:$BI$33), 0))*GRID!$B$65,
ROUNDUP(INDEX(GRID!$B$47:$BI$57,MATCH(O$7,GRID!$A$47:$A$57,0),MATCH(1,($U$2=GRID!$B$31:$BI$31)*(КАЛЕНДАРЬ!$AN6=GRID!$B$33:$BI$33),0))*GRID!$B$65*(1-GRID!$B$69),0))</f>
        <v>45150</v>
      </c>
      <c r="Q325" s="47" cm="1">
        <f t="array" ref="Q325">IF($I$2="Путешествия с детьми",
INDEX(GRID!$B$34:$BI$44,MATCH(Q$7,GRID!$A$34:$A$44,0),MATCH(1,($U$2=GRID!$B$31:$BI$31)*(КАЛЕНДАРЬ!$AN6=GRID!$B$33:$BI$33), 0))*GRID!$B$65,
ROUNDUP(INDEX(GRID!$B$34:$BI$44,MATCH(Q$7,GRID!$A$34:$A$44,0),MATCH(1,($U$2=GRID!$B$31:$BI$31)*(КАЛЕНДАРЬ!$AN6=GRID!$B$33:$BI$33),0))*GRID!$B$65*(1-GRID!$B$69),0))</f>
        <v>44978</v>
      </c>
      <c r="R325" s="47" cm="1">
        <f t="array" ref="R325">IF($I$2="Путешествия с детьми",
INDEX(GRID!$B$47:$BI$57,MATCH(Q$7,GRID!$A$47:$A$57,0),MATCH(1,($U$2=GRID!$B$31:$BI$31)*(КАЛЕНДАРЬ!$AN6=GRID!$B$33:$BI$33), 0))*GRID!$B$65,
ROUNDUP(INDEX(GRID!$B$47:$BI$57,MATCH(Q$7,GRID!$A$47:$A$57,0),MATCH(1,($U$2=GRID!$B$31:$BI$31)*(КАЛЕНДАРЬ!$AN6=GRID!$B$33:$BI$33),0))*GRID!$B$65*(1-GRID!$B$69),0))</f>
        <v>47214</v>
      </c>
      <c r="S325" s="47" cm="1">
        <f t="array" ref="S325">IF($I$2="Путешествия с детьми",
INDEX(GRID!$B$34:$BI$44,MATCH(S$7,GRID!$A$34:$A$44,0),MATCH(1,($U$2=GRID!$B$31:$BI$31)*(КАЛЕНДАРЬ!$AN6=GRID!$B$33:$BI$33), 0))*GRID!$B$65,
ROUNDUP(INDEX(GRID!$B$34:$BI$44,MATCH(S$7,GRID!$A$34:$A$44,0),MATCH(1,($U$2=GRID!$B$31:$BI$31)*(КАЛЕНДАРЬ!$AN6=GRID!$B$33:$BI$33),0))*GRID!$B$65*(1-GRID!$B$69),0))</f>
        <v>48504</v>
      </c>
      <c r="T325" s="47" cm="1">
        <f t="array" ref="T325">IF($I$2="Путешествия с детьми",
INDEX(GRID!$B$47:$BI$57,MATCH(S$7,GRID!$A$47:$A$57,0),MATCH(1,($U$2=GRID!$B$31:$BI$31)*(КАЛЕНДАРЬ!$AN6=GRID!$B$33:$BI$33), 0))*GRID!$B$65,
ROUNDUP(INDEX(GRID!$B$47:$BI$57,MATCH(S$7,GRID!$A$47:$A$57,0),MATCH(1,($U$2=GRID!$B$31:$BI$31)*(КАЛЕНДАРЬ!$AN6=GRID!$B$33:$BI$33),0))*GRID!$B$65*(1-GRID!$B$69),0))</f>
        <v>50740</v>
      </c>
      <c r="U325" s="47" cm="1">
        <f t="array" ref="U325">IF($I$2="Путешествия с детьми",
INDEX(GRID!$B$34:$BI$44,MATCH(U$7,GRID!$A$34:$A$44,0),MATCH(1,($U$2=GRID!$B$31:$BI$31)*(КАЛЕНДАРЬ!$AN6=GRID!$B$33:$BI$33), 0))*GRID!$B$65,
ROUNDUP(INDEX(GRID!$B$34:$BI$44,MATCH(U$7,GRID!$A$34:$A$44,0),MATCH(1,($U$2=GRID!$B$31:$BI$31)*(КАЛЕНДАРЬ!$AN6=GRID!$B$33:$BI$33),0))*GRID!$B$65*(1-GRID!$B$69),0))</f>
        <v>54524</v>
      </c>
      <c r="V325" s="47" cm="1">
        <f t="array" ref="V325">IF($I$2="Путешествия с детьми",
INDEX(GRID!$B$47:$BI$57,MATCH(U$7,GRID!$A$47:$A$57,0),MATCH(1,($U$2=GRID!$B$31:$BI$31)*(КАЛЕНДАРЬ!$AN6=GRID!$B$33:$BI$33), 0))*GRID!$B$65,
ROUNDUP(INDEX(GRID!$B$47:$BI$57,MATCH(U$7,GRID!$A$47:$A$57,0),MATCH(1,($U$2=GRID!$B$31:$BI$31)*(КАЛЕНДАРЬ!$AN6=GRID!$B$33:$BI$33),0))*GRID!$B$65*(1-GRID!$B$69),0))</f>
        <v>56760</v>
      </c>
      <c r="W325" s="47" cm="1">
        <f t="array" ref="W325">IF($I$2="Путешествия с детьми",
INDEX(GRID!$B$34:$BI$44,MATCH(W$7,GRID!$A$34:$A$44,0),MATCH(1,($U$2=GRID!$B$31:$BI$31)*(КАЛЕНДАРЬ!$AN6=GRID!$B$33:$BI$33), 0))*GRID!$B$65,
ROUNDUP(INDEX(GRID!$B$34:$BI$44,MATCH(W$7,GRID!$A$34:$A$44,0),MATCH(1,($U$2=GRID!$B$31:$BI$31)*(КАЛЕНДАРЬ!$AN6=GRID!$B$33:$BI$33),0))*GRID!$B$65*(1-GRID!$B$69),0))</f>
        <v>192210</v>
      </c>
      <c r="X325" s="47" cm="1">
        <f t="array" ref="X325">IF($I$2="Путешествия с детьми",
INDEX(GRID!$B$47:$BI$57,MATCH(W$7,GRID!$A$47:$A$57,0),MATCH(1,($U$2=GRID!$B$31:$BI$31)*(КАЛЕНДАРЬ!$AN6=GRID!$B$33:$BI$33), 0))*GRID!$B$65,
ROUNDUP(INDEX(GRID!$B$47:$BI$57,MATCH(W$7,GRID!$A$47:$A$57,0),MATCH(1,($U$2=GRID!$B$31:$BI$31)*(КАЛЕНДАРЬ!$AN6=GRID!$B$33:$BI$33),0))*GRID!$B$65*(1-GRID!$B$69),0))</f>
        <v>194446</v>
      </c>
    </row>
    <row r="326" spans="1:24" hidden="1" x14ac:dyDescent="0.2">
      <c r="A326" s="117" t="s">
        <v>42</v>
      </c>
      <c r="B326" s="117">
        <v>4</v>
      </c>
      <c r="C326" s="138" cm="1">
        <f t="array" ref="C326">IF($I$2="Путешествия с детьми",
INDEX(GRID!$B$34:$BI$44,MATCH(C$7,GRID!$A$34:$A$44,0),MATCH(1,($U$2=GRID!$B$31:$BI$31)*(КАЛЕНДАРЬ!$AN7=GRID!$B$33:$BI$33), 0))*GRID!$B$65,
ROUNDUP(INDEX(GRID!$B$34:$BI$44,MATCH(C$7,GRID!$A$34:$A$44,0),MATCH(1,($U$2=GRID!$B$31:$BI$31)*(КАЛЕНДАРЬ!$AN7=GRID!$B$33:$BI$33),0))*GRID!$B$65*(1-GRID!$B$69),0))</f>
        <v>25284</v>
      </c>
      <c r="D326" s="47" cm="1">
        <f t="array" ref="D326">IF($I$2="Путешествия с детьми",
INDEX(GRID!$B$47:$BI$57,MATCH(C$7,GRID!$A$47:$A$57,0),MATCH(1,($U$2=GRID!$B$31:$BI$31)*(КАЛЕНДАРЬ!$AN7=GRID!$B$33:$BI$33), 0))*GRID!$B$65,
ROUNDUP(INDEX(GRID!$B$47:$BI$57,MATCH(C$7,GRID!$A$47:$A$57,0),MATCH(1,($U$2=GRID!$B$31:$BI$31)*(КАЛЕНДАРЬ!$AN7=GRID!$B$33:$BI$33),0))*GRID!$B$65*(1-GRID!$B$69),0))</f>
        <v>27520</v>
      </c>
      <c r="E326" s="47" cm="1">
        <f t="array" ref="E326">IF($I$2="Путешествия с детьми",
INDEX(GRID!$B$34:$BI$44,MATCH(E$7,GRID!$A$34:$A$44,0),MATCH(1,($U$2=GRID!$B$31:$BI$31)*(КАЛЕНДАРЬ!$AN7=GRID!$B$33:$BI$33), 0))*GRID!$B$65,
ROUNDUP(INDEX(GRID!$B$34:$BI$44,MATCH(E$7,GRID!$A$34:$A$44,0),MATCH(1,($U$2=GRID!$B$31:$BI$31)*(КАЛЕНДАРЬ!$AN7=GRID!$B$33:$BI$33),0))*GRID!$B$65*(1-GRID!$B$69),0))</f>
        <v>27090</v>
      </c>
      <c r="F326" s="47" cm="1">
        <f t="array" ref="F326">IF($I$2="Путешествия с детьми",
INDEX(GRID!$B$47:$BI$57,MATCH(E$7,GRID!$A$47:$A$57,0),MATCH(1,($U$2=GRID!$B$31:$BI$31)*(КАЛЕНДАРЬ!$AN7=GRID!$B$33:$BI$33), 0))*GRID!$B$65,
ROUNDUP(INDEX(GRID!$B$47:$BI$57,MATCH(E$7,GRID!$A$47:$A$57,0),MATCH(1,($U$2=GRID!$B$31:$BI$31)*(КАЛЕНДАРЬ!$AN7=GRID!$B$33:$BI$33),0))*GRID!$B$65*(1-GRID!$B$69),0))</f>
        <v>29326</v>
      </c>
      <c r="G326" s="47" cm="1">
        <f t="array" ref="G326">IF($I$2="Путешествия с детьми",
INDEX(GRID!$B$34:$BI$44,MATCH(G$7,GRID!$A$34:$A$44,0),MATCH(1,($U$2=GRID!$B$31:$BI$31)*(КАЛЕНДАРЬ!$AN7=GRID!$B$33:$BI$33), 0))*GRID!$B$65,
ROUNDUP(INDEX(GRID!$B$34:$BI$44,MATCH(G$7,GRID!$A$34:$A$44,0),MATCH(1,($U$2=GRID!$B$31:$BI$31)*(КАЛЕНДАРЬ!$AN7=GRID!$B$33:$BI$33),0))*GRID!$B$65*(1-GRID!$B$69),0))</f>
        <v>28122</v>
      </c>
      <c r="H326" s="47" cm="1">
        <f t="array" ref="H326">IF($I$2="Путешествия с детьми",
INDEX(GRID!$B$47:$BI$57,MATCH(G$7,GRID!$A$47:$A$57,0),MATCH(1,($U$2=GRID!$B$31:$BI$31)*(КАЛЕНДАРЬ!$AN7=GRID!$B$33:$BI$33), 0))*GRID!$B$65,
ROUNDUP(INDEX(GRID!$B$47:$BI$57,MATCH(G$7,GRID!$A$47:$A$57,0),MATCH(1,($U$2=GRID!$B$31:$BI$31)*(КАЛЕНДАРЬ!$AN7=GRID!$B$33:$BI$33),0))*GRID!$B$65*(1-GRID!$B$69),0))</f>
        <v>30358</v>
      </c>
      <c r="I326" s="47" cm="1">
        <f t="array" ref="I326">IF($I$2="Путешествия с детьми",
INDEX(GRID!$B$34:$BI$44,MATCH(I$7,GRID!$A$34:$A$44,0),MATCH(1,($U$2=GRID!$B$31:$BI$31)*(КАЛЕНДАРЬ!$AN7=GRID!$B$33:$BI$33), 0))*GRID!$B$65,
ROUNDUP(INDEX(GRID!$B$34:$BI$44,MATCH(I$7,GRID!$A$34:$A$44,0),MATCH(1,($U$2=GRID!$B$31:$BI$31)*(КАЛЕНДАРЬ!$AN7=GRID!$B$33:$BI$33),0))*GRID!$B$65*(1-GRID!$B$69),0))</f>
        <v>29928</v>
      </c>
      <c r="J326" s="47" cm="1">
        <f t="array" ref="J326">IF($I$2="Путешествия с детьми",
INDEX(GRID!$B$47:$BI$57,MATCH(I$7,GRID!$A$47:$A$57,0),MATCH(1,($U$2=GRID!$B$31:$BI$31)*(КАЛЕНДАРЬ!$AN7=GRID!$B$33:$BI$33), 0))*GRID!$B$65,
ROUNDUP(INDEX(GRID!$B$47:$BI$57,MATCH(I$7,GRID!$A$47:$A$57,0),MATCH(1,($U$2=GRID!$B$31:$BI$31)*(КАЛЕНДАРЬ!$AN7=GRID!$B$33:$BI$33),0))*GRID!$B$65*(1-GRID!$B$69),0))</f>
        <v>32164</v>
      </c>
      <c r="K326" s="47" cm="1">
        <f t="array" ref="K326">IF($I$2="Путешествия с детьми",
INDEX(GRID!$B$34:$BI$44,MATCH(K$7,GRID!$A$34:$A$44,0),MATCH(1,($U$2=GRID!$B$31:$BI$31)*(КАЛЕНДАРЬ!$AN7=GRID!$B$33:$BI$33), 0))*GRID!$B$65,
ROUNDUP(INDEX(GRID!$B$34:$BI$44,MATCH(K$7,GRID!$A$34:$A$44,0),MATCH(1,($U$2=GRID!$B$31:$BI$31)*(КАЛЕНДАРЬ!$AN7=GRID!$B$33:$BI$33),0))*GRID!$B$65*(1-GRID!$B$69),0))</f>
        <v>30960</v>
      </c>
      <c r="L326" s="47" cm="1">
        <f t="array" ref="L326">IF($I$2="Путешествия с детьми",
INDEX(GRID!$B$47:$BI$57,MATCH(K$7,GRID!$A$47:$A$57,0),MATCH(1,($U$2=GRID!$B$31:$BI$31)*(КАЛЕНДАРЬ!$AN7=GRID!$B$33:$BI$33), 0))*GRID!$B$65,
ROUNDUP(INDEX(GRID!$B$47:$BI$57,MATCH(K$7,GRID!$A$47:$A$57,0),MATCH(1,($U$2=GRID!$B$31:$BI$31)*(КАЛЕНДАРЬ!$AN7=GRID!$B$33:$BI$33),0))*GRID!$B$65*(1-GRID!$B$69),0))</f>
        <v>33196</v>
      </c>
      <c r="M326" s="47" cm="1">
        <f t="array" ref="M326">IF($I$2="Путешествия с детьми",
INDEX(GRID!$B$34:$BI$44,MATCH(M$7,GRID!$A$34:$A$44,0),MATCH(1,($U$2=GRID!$B$31:$BI$31)*(КАЛЕНДАРЬ!$AN7=GRID!$B$33:$BI$33), 0))*GRID!$B$65,
ROUNDUP(INDEX(GRID!$B$34:$BI$44,MATCH(M$7,GRID!$A$34:$A$44,0),MATCH(1,($U$2=GRID!$B$31:$BI$31)*(КАЛЕНДАРЬ!$AN7=GRID!$B$33:$BI$33),0))*GRID!$B$65*(1-GRID!$B$69),0))</f>
        <v>32766</v>
      </c>
      <c r="N326" s="47" cm="1">
        <f t="array" ref="N326">IF($I$2="Путешествия с детьми",
INDEX(GRID!$B$47:$BI$57,MATCH(M$7,GRID!$A$47:$A$57,0),MATCH(1,($U$2=GRID!$B$31:$BI$31)*(КАЛЕНДАРЬ!$AN7=GRID!$B$33:$BI$33), 0))*GRID!$B$65,
ROUNDUP(INDEX(GRID!$B$47:$BI$57,MATCH(M$7,GRID!$A$47:$A$57,0),MATCH(1,($U$2=GRID!$B$31:$BI$31)*(КАЛЕНДАРЬ!$AN7=GRID!$B$33:$BI$33),0))*GRID!$B$65*(1-GRID!$B$69),0))</f>
        <v>35002</v>
      </c>
      <c r="O326" s="47" cm="1">
        <f t="array" ref="O326">IF($I$2="Путешествия с детьми",
INDEX(GRID!$B$34:$BI$44,MATCH(O$7,GRID!$A$34:$A$44,0),MATCH(1,($U$2=GRID!$B$31:$BI$31)*(КАЛЕНДАРЬ!$AN7=GRID!$B$33:$BI$33), 0))*GRID!$B$65,
ROUNDUP(INDEX(GRID!$B$34:$BI$44,MATCH(O$7,GRID!$A$34:$A$44,0),MATCH(1,($U$2=GRID!$B$31:$BI$31)*(КАЛЕНДАРЬ!$AN7=GRID!$B$33:$BI$33),0))*GRID!$B$65*(1-GRID!$B$69),0))</f>
        <v>39560</v>
      </c>
      <c r="P326" s="47" cm="1">
        <f t="array" ref="P326">IF($I$2="Путешествия с детьми",
INDEX(GRID!$B$47:$BI$57,MATCH(O$7,GRID!$A$47:$A$57,0),MATCH(1,($U$2=GRID!$B$31:$BI$31)*(КАЛЕНДАРЬ!$AN7=GRID!$B$33:$BI$33), 0))*GRID!$B$65,
ROUNDUP(INDEX(GRID!$B$47:$BI$57,MATCH(O$7,GRID!$A$47:$A$57,0),MATCH(1,($U$2=GRID!$B$31:$BI$31)*(КАЛЕНДАРЬ!$AN7=GRID!$B$33:$BI$33),0))*GRID!$B$65*(1-GRID!$B$69),0))</f>
        <v>41796</v>
      </c>
      <c r="Q326" s="47" cm="1">
        <f t="array" ref="Q326">IF($I$2="Путешествия с детьми",
INDEX(GRID!$B$34:$BI$44,MATCH(Q$7,GRID!$A$34:$A$44,0),MATCH(1,($U$2=GRID!$B$31:$BI$31)*(КАЛЕНДАРЬ!$AN7=GRID!$B$33:$BI$33), 0))*GRID!$B$65,
ROUNDUP(INDEX(GRID!$B$34:$BI$44,MATCH(Q$7,GRID!$A$34:$A$44,0),MATCH(1,($U$2=GRID!$B$31:$BI$31)*(КАЛЕНДАРЬ!$AN7=GRID!$B$33:$BI$33),0))*GRID!$B$65*(1-GRID!$B$69),0))</f>
        <v>41538</v>
      </c>
      <c r="R326" s="47" cm="1">
        <f t="array" ref="R326">IF($I$2="Путешествия с детьми",
INDEX(GRID!$B$47:$BI$57,MATCH(Q$7,GRID!$A$47:$A$57,0),MATCH(1,($U$2=GRID!$B$31:$BI$31)*(КАЛЕНДАРЬ!$AN7=GRID!$B$33:$BI$33), 0))*GRID!$B$65,
ROUNDUP(INDEX(GRID!$B$47:$BI$57,MATCH(Q$7,GRID!$A$47:$A$57,0),MATCH(1,($U$2=GRID!$B$31:$BI$31)*(КАЛЕНДАРЬ!$AN7=GRID!$B$33:$BI$33),0))*GRID!$B$65*(1-GRID!$B$69),0))</f>
        <v>43774</v>
      </c>
      <c r="S326" s="47" cm="1">
        <f t="array" ref="S326">IF($I$2="Путешествия с детьми",
INDEX(GRID!$B$34:$BI$44,MATCH(S$7,GRID!$A$34:$A$44,0),MATCH(1,($U$2=GRID!$B$31:$BI$31)*(КАЛЕНДАРЬ!$AN7=GRID!$B$33:$BI$33), 0))*GRID!$B$65,
ROUNDUP(INDEX(GRID!$B$34:$BI$44,MATCH(S$7,GRID!$A$34:$A$44,0),MATCH(1,($U$2=GRID!$B$31:$BI$31)*(КАЛЕНДАРЬ!$AN7=GRID!$B$33:$BI$33),0))*GRID!$B$65*(1-GRID!$B$69),0))</f>
        <v>44978</v>
      </c>
      <c r="T326" s="47" cm="1">
        <f t="array" ref="T326">IF($I$2="Путешествия с детьми",
INDEX(GRID!$B$47:$BI$57,MATCH(S$7,GRID!$A$47:$A$57,0),MATCH(1,($U$2=GRID!$B$31:$BI$31)*(КАЛЕНДАРЬ!$AN7=GRID!$B$33:$BI$33), 0))*GRID!$B$65,
ROUNDUP(INDEX(GRID!$B$47:$BI$57,MATCH(S$7,GRID!$A$47:$A$57,0),MATCH(1,($U$2=GRID!$B$31:$BI$31)*(КАЛЕНДАРЬ!$AN7=GRID!$B$33:$BI$33),0))*GRID!$B$65*(1-GRID!$B$69),0))</f>
        <v>47214</v>
      </c>
      <c r="U326" s="47" cm="1">
        <f t="array" ref="U326">IF($I$2="Путешествия с детьми",
INDEX(GRID!$B$34:$BI$44,MATCH(U$7,GRID!$A$34:$A$44,0),MATCH(1,($U$2=GRID!$B$31:$BI$31)*(КАЛЕНДАРЬ!$AN7=GRID!$B$33:$BI$33), 0))*GRID!$B$65,
ROUNDUP(INDEX(GRID!$B$34:$BI$44,MATCH(U$7,GRID!$A$34:$A$44,0),MATCH(1,($U$2=GRID!$B$31:$BI$31)*(КАЛЕНДАРЬ!$AN7=GRID!$B$33:$BI$33),0))*GRID!$B$65*(1-GRID!$B$69),0))</f>
        <v>50826</v>
      </c>
      <c r="V326" s="47" cm="1">
        <f t="array" ref="V326">IF($I$2="Путешествия с детьми",
INDEX(GRID!$B$47:$BI$57,MATCH(U$7,GRID!$A$47:$A$57,0),MATCH(1,($U$2=GRID!$B$31:$BI$31)*(КАЛЕНДАРЬ!$AN7=GRID!$B$33:$BI$33), 0))*GRID!$B$65,
ROUNDUP(INDEX(GRID!$B$47:$BI$57,MATCH(U$7,GRID!$A$47:$A$57,0),MATCH(1,($U$2=GRID!$B$31:$BI$31)*(КАЛЕНДАРЬ!$AN7=GRID!$B$33:$BI$33),0))*GRID!$B$65*(1-GRID!$B$69),0))</f>
        <v>53062</v>
      </c>
      <c r="W326" s="47" cm="1">
        <f t="array" ref="W326">IF($I$2="Путешествия с детьми",
INDEX(GRID!$B$34:$BI$44,MATCH(W$7,GRID!$A$34:$A$44,0),MATCH(1,($U$2=GRID!$B$31:$BI$31)*(КАЛЕНДАРЬ!$AN7=GRID!$B$33:$BI$33), 0))*GRID!$B$65,
ROUNDUP(INDEX(GRID!$B$34:$BI$44,MATCH(W$7,GRID!$A$34:$A$44,0),MATCH(1,($U$2=GRID!$B$31:$BI$31)*(КАЛЕНДАРЬ!$AN7=GRID!$B$33:$BI$33),0))*GRID!$B$65*(1-GRID!$B$69),0))</f>
        <v>172258</v>
      </c>
      <c r="X326" s="47" cm="1">
        <f t="array" ref="X326">IF($I$2="Путешествия с детьми",
INDEX(GRID!$B$47:$BI$57,MATCH(W$7,GRID!$A$47:$A$57,0),MATCH(1,($U$2=GRID!$B$31:$BI$31)*(КАЛЕНДАРЬ!$AN7=GRID!$B$33:$BI$33), 0))*GRID!$B$65,
ROUNDUP(INDEX(GRID!$B$47:$BI$57,MATCH(W$7,GRID!$A$47:$A$57,0),MATCH(1,($U$2=GRID!$B$31:$BI$31)*(КАЛЕНДАРЬ!$AN7=GRID!$B$33:$BI$33),0))*GRID!$B$65*(1-GRID!$B$69),0))</f>
        <v>174494</v>
      </c>
    </row>
    <row r="327" spans="1:24" hidden="1" x14ac:dyDescent="0.2">
      <c r="A327" s="117" t="s">
        <v>43</v>
      </c>
      <c r="B327" s="117">
        <v>5</v>
      </c>
      <c r="C327" s="138" cm="1">
        <f t="array" ref="C327">IF($I$2="Путешествия с детьми",
INDEX(GRID!$B$34:$BI$44,MATCH(C$7,GRID!$A$34:$A$44,0),MATCH(1,($U$2=GRID!$B$31:$BI$31)*(КАЛЕНДАРЬ!$AN8=GRID!$B$33:$BI$33), 0))*GRID!$B$65,
ROUNDUP(INDEX(GRID!$B$34:$BI$44,MATCH(C$7,GRID!$A$34:$A$44,0),MATCH(1,($U$2=GRID!$B$31:$BI$31)*(КАЛЕНДАРЬ!$AN8=GRID!$B$33:$BI$33),0))*GRID!$B$65*(1-GRID!$B$69),0))</f>
        <v>25284</v>
      </c>
      <c r="D327" s="47" cm="1">
        <f t="array" ref="D327">IF($I$2="Путешествия с детьми",
INDEX(GRID!$B$47:$BI$57,MATCH(C$7,GRID!$A$47:$A$57,0),MATCH(1,($U$2=GRID!$B$31:$BI$31)*(КАЛЕНДАРЬ!$AN8=GRID!$B$33:$BI$33), 0))*GRID!$B$65,
ROUNDUP(INDEX(GRID!$B$47:$BI$57,MATCH(C$7,GRID!$A$47:$A$57,0),MATCH(1,($U$2=GRID!$B$31:$BI$31)*(КАЛЕНДАРЬ!$AN8=GRID!$B$33:$BI$33),0))*GRID!$B$65*(1-GRID!$B$69),0))</f>
        <v>27520</v>
      </c>
      <c r="E327" s="47" cm="1">
        <f t="array" ref="E327">IF($I$2="Путешествия с детьми",
INDEX(GRID!$B$34:$BI$44,MATCH(E$7,GRID!$A$34:$A$44,0),MATCH(1,($U$2=GRID!$B$31:$BI$31)*(КАЛЕНДАРЬ!$AN8=GRID!$B$33:$BI$33), 0))*GRID!$B$65,
ROUNDUP(INDEX(GRID!$B$34:$BI$44,MATCH(E$7,GRID!$A$34:$A$44,0),MATCH(1,($U$2=GRID!$B$31:$BI$31)*(КАЛЕНДАРЬ!$AN8=GRID!$B$33:$BI$33),0))*GRID!$B$65*(1-GRID!$B$69),0))</f>
        <v>27090</v>
      </c>
      <c r="F327" s="47" cm="1">
        <f t="array" ref="F327">IF($I$2="Путешествия с детьми",
INDEX(GRID!$B$47:$BI$57,MATCH(E$7,GRID!$A$47:$A$57,0),MATCH(1,($U$2=GRID!$B$31:$BI$31)*(КАЛЕНДАРЬ!$AN8=GRID!$B$33:$BI$33), 0))*GRID!$B$65,
ROUNDUP(INDEX(GRID!$B$47:$BI$57,MATCH(E$7,GRID!$A$47:$A$57,0),MATCH(1,($U$2=GRID!$B$31:$BI$31)*(КАЛЕНДАРЬ!$AN8=GRID!$B$33:$BI$33),0))*GRID!$B$65*(1-GRID!$B$69),0))</f>
        <v>29326</v>
      </c>
      <c r="G327" s="47" cm="1">
        <f t="array" ref="G327">IF($I$2="Путешествия с детьми",
INDEX(GRID!$B$34:$BI$44,MATCH(G$7,GRID!$A$34:$A$44,0),MATCH(1,($U$2=GRID!$B$31:$BI$31)*(КАЛЕНДАРЬ!$AN8=GRID!$B$33:$BI$33), 0))*GRID!$B$65,
ROUNDUP(INDEX(GRID!$B$34:$BI$44,MATCH(G$7,GRID!$A$34:$A$44,0),MATCH(1,($U$2=GRID!$B$31:$BI$31)*(КАЛЕНДАРЬ!$AN8=GRID!$B$33:$BI$33),0))*GRID!$B$65*(1-GRID!$B$69),0))</f>
        <v>28122</v>
      </c>
      <c r="H327" s="47" cm="1">
        <f t="array" ref="H327">IF($I$2="Путешествия с детьми",
INDEX(GRID!$B$47:$BI$57,MATCH(G$7,GRID!$A$47:$A$57,0),MATCH(1,($U$2=GRID!$B$31:$BI$31)*(КАЛЕНДАРЬ!$AN8=GRID!$B$33:$BI$33), 0))*GRID!$B$65,
ROUNDUP(INDEX(GRID!$B$47:$BI$57,MATCH(G$7,GRID!$A$47:$A$57,0),MATCH(1,($U$2=GRID!$B$31:$BI$31)*(КАЛЕНДАРЬ!$AN8=GRID!$B$33:$BI$33),0))*GRID!$B$65*(1-GRID!$B$69),0))</f>
        <v>30358</v>
      </c>
      <c r="I327" s="47" cm="1">
        <f t="array" ref="I327">IF($I$2="Путешествия с детьми",
INDEX(GRID!$B$34:$BI$44,MATCH(I$7,GRID!$A$34:$A$44,0),MATCH(1,($U$2=GRID!$B$31:$BI$31)*(КАЛЕНДАРЬ!$AN8=GRID!$B$33:$BI$33), 0))*GRID!$B$65,
ROUNDUP(INDEX(GRID!$B$34:$BI$44,MATCH(I$7,GRID!$A$34:$A$44,0),MATCH(1,($U$2=GRID!$B$31:$BI$31)*(КАЛЕНДАРЬ!$AN8=GRID!$B$33:$BI$33),0))*GRID!$B$65*(1-GRID!$B$69),0))</f>
        <v>29928</v>
      </c>
      <c r="J327" s="47" cm="1">
        <f t="array" ref="J327">IF($I$2="Путешествия с детьми",
INDEX(GRID!$B$47:$BI$57,MATCH(I$7,GRID!$A$47:$A$57,0),MATCH(1,($U$2=GRID!$B$31:$BI$31)*(КАЛЕНДАРЬ!$AN8=GRID!$B$33:$BI$33), 0))*GRID!$B$65,
ROUNDUP(INDEX(GRID!$B$47:$BI$57,MATCH(I$7,GRID!$A$47:$A$57,0),MATCH(1,($U$2=GRID!$B$31:$BI$31)*(КАЛЕНДАРЬ!$AN8=GRID!$B$33:$BI$33),0))*GRID!$B$65*(1-GRID!$B$69),0))</f>
        <v>32164</v>
      </c>
      <c r="K327" s="47" cm="1">
        <f t="array" ref="K327">IF($I$2="Путешествия с детьми",
INDEX(GRID!$B$34:$BI$44,MATCH(K$7,GRID!$A$34:$A$44,0),MATCH(1,($U$2=GRID!$B$31:$BI$31)*(КАЛЕНДАРЬ!$AN8=GRID!$B$33:$BI$33), 0))*GRID!$B$65,
ROUNDUP(INDEX(GRID!$B$34:$BI$44,MATCH(K$7,GRID!$A$34:$A$44,0),MATCH(1,($U$2=GRID!$B$31:$BI$31)*(КАЛЕНДАРЬ!$AN8=GRID!$B$33:$BI$33),0))*GRID!$B$65*(1-GRID!$B$69),0))</f>
        <v>30960</v>
      </c>
      <c r="L327" s="47" cm="1">
        <f t="array" ref="L327">IF($I$2="Путешествия с детьми",
INDEX(GRID!$B$47:$BI$57,MATCH(K$7,GRID!$A$47:$A$57,0),MATCH(1,($U$2=GRID!$B$31:$BI$31)*(КАЛЕНДАРЬ!$AN8=GRID!$B$33:$BI$33), 0))*GRID!$B$65,
ROUNDUP(INDEX(GRID!$B$47:$BI$57,MATCH(K$7,GRID!$A$47:$A$57,0),MATCH(1,($U$2=GRID!$B$31:$BI$31)*(КАЛЕНДАРЬ!$AN8=GRID!$B$33:$BI$33),0))*GRID!$B$65*(1-GRID!$B$69),0))</f>
        <v>33196</v>
      </c>
      <c r="M327" s="47" cm="1">
        <f t="array" ref="M327">IF($I$2="Путешествия с детьми",
INDEX(GRID!$B$34:$BI$44,MATCH(M$7,GRID!$A$34:$A$44,0),MATCH(1,($U$2=GRID!$B$31:$BI$31)*(КАЛЕНДАРЬ!$AN8=GRID!$B$33:$BI$33), 0))*GRID!$B$65,
ROUNDUP(INDEX(GRID!$B$34:$BI$44,MATCH(M$7,GRID!$A$34:$A$44,0),MATCH(1,($U$2=GRID!$B$31:$BI$31)*(КАЛЕНДАРЬ!$AN8=GRID!$B$33:$BI$33),0))*GRID!$B$65*(1-GRID!$B$69),0))</f>
        <v>32766</v>
      </c>
      <c r="N327" s="47" cm="1">
        <f t="array" ref="N327">IF($I$2="Путешествия с детьми",
INDEX(GRID!$B$47:$BI$57,MATCH(M$7,GRID!$A$47:$A$57,0),MATCH(1,($U$2=GRID!$B$31:$BI$31)*(КАЛЕНДАРЬ!$AN8=GRID!$B$33:$BI$33), 0))*GRID!$B$65,
ROUNDUP(INDEX(GRID!$B$47:$BI$57,MATCH(M$7,GRID!$A$47:$A$57,0),MATCH(1,($U$2=GRID!$B$31:$BI$31)*(КАЛЕНДАРЬ!$AN8=GRID!$B$33:$BI$33),0))*GRID!$B$65*(1-GRID!$B$69),0))</f>
        <v>35002</v>
      </c>
      <c r="O327" s="47" cm="1">
        <f t="array" ref="O327">IF($I$2="Путешествия с детьми",
INDEX(GRID!$B$34:$BI$44,MATCH(O$7,GRID!$A$34:$A$44,0),MATCH(1,($U$2=GRID!$B$31:$BI$31)*(КАЛЕНДАРЬ!$AN8=GRID!$B$33:$BI$33), 0))*GRID!$B$65,
ROUNDUP(INDEX(GRID!$B$34:$BI$44,MATCH(O$7,GRID!$A$34:$A$44,0),MATCH(1,($U$2=GRID!$B$31:$BI$31)*(КАЛЕНДАРЬ!$AN8=GRID!$B$33:$BI$33),0))*GRID!$B$65*(1-GRID!$B$69),0))</f>
        <v>39560</v>
      </c>
      <c r="P327" s="47" cm="1">
        <f t="array" ref="P327">IF($I$2="Путешествия с детьми",
INDEX(GRID!$B$47:$BI$57,MATCH(O$7,GRID!$A$47:$A$57,0),MATCH(1,($U$2=GRID!$B$31:$BI$31)*(КАЛЕНДАРЬ!$AN8=GRID!$B$33:$BI$33), 0))*GRID!$B$65,
ROUNDUP(INDEX(GRID!$B$47:$BI$57,MATCH(O$7,GRID!$A$47:$A$57,0),MATCH(1,($U$2=GRID!$B$31:$BI$31)*(КАЛЕНДАРЬ!$AN8=GRID!$B$33:$BI$33),0))*GRID!$B$65*(1-GRID!$B$69),0))</f>
        <v>41796</v>
      </c>
      <c r="Q327" s="47" cm="1">
        <f t="array" ref="Q327">IF($I$2="Путешествия с детьми",
INDEX(GRID!$B$34:$BI$44,MATCH(Q$7,GRID!$A$34:$A$44,0),MATCH(1,($U$2=GRID!$B$31:$BI$31)*(КАЛЕНДАРЬ!$AN8=GRID!$B$33:$BI$33), 0))*GRID!$B$65,
ROUNDUP(INDEX(GRID!$B$34:$BI$44,MATCH(Q$7,GRID!$A$34:$A$44,0),MATCH(1,($U$2=GRID!$B$31:$BI$31)*(КАЛЕНДАРЬ!$AN8=GRID!$B$33:$BI$33),0))*GRID!$B$65*(1-GRID!$B$69),0))</f>
        <v>41538</v>
      </c>
      <c r="R327" s="47" cm="1">
        <f t="array" ref="R327">IF($I$2="Путешествия с детьми",
INDEX(GRID!$B$47:$BI$57,MATCH(Q$7,GRID!$A$47:$A$57,0),MATCH(1,($U$2=GRID!$B$31:$BI$31)*(КАЛЕНДАРЬ!$AN8=GRID!$B$33:$BI$33), 0))*GRID!$B$65,
ROUNDUP(INDEX(GRID!$B$47:$BI$57,MATCH(Q$7,GRID!$A$47:$A$57,0),MATCH(1,($U$2=GRID!$B$31:$BI$31)*(КАЛЕНДАРЬ!$AN8=GRID!$B$33:$BI$33),0))*GRID!$B$65*(1-GRID!$B$69),0))</f>
        <v>43774</v>
      </c>
      <c r="S327" s="47" cm="1">
        <f t="array" ref="S327">IF($I$2="Путешествия с детьми",
INDEX(GRID!$B$34:$BI$44,MATCH(S$7,GRID!$A$34:$A$44,0),MATCH(1,($U$2=GRID!$B$31:$BI$31)*(КАЛЕНДАРЬ!$AN8=GRID!$B$33:$BI$33), 0))*GRID!$B$65,
ROUNDUP(INDEX(GRID!$B$34:$BI$44,MATCH(S$7,GRID!$A$34:$A$44,0),MATCH(1,($U$2=GRID!$B$31:$BI$31)*(КАЛЕНДАРЬ!$AN8=GRID!$B$33:$BI$33),0))*GRID!$B$65*(1-GRID!$B$69),0))</f>
        <v>44978</v>
      </c>
      <c r="T327" s="47" cm="1">
        <f t="array" ref="T327">IF($I$2="Путешествия с детьми",
INDEX(GRID!$B$47:$BI$57,MATCH(S$7,GRID!$A$47:$A$57,0),MATCH(1,($U$2=GRID!$B$31:$BI$31)*(КАЛЕНДАРЬ!$AN8=GRID!$B$33:$BI$33), 0))*GRID!$B$65,
ROUNDUP(INDEX(GRID!$B$47:$BI$57,MATCH(S$7,GRID!$A$47:$A$57,0),MATCH(1,($U$2=GRID!$B$31:$BI$31)*(КАЛЕНДАРЬ!$AN8=GRID!$B$33:$BI$33),0))*GRID!$B$65*(1-GRID!$B$69),0))</f>
        <v>47214</v>
      </c>
      <c r="U327" s="47" cm="1">
        <f t="array" ref="U327">IF($I$2="Путешествия с детьми",
INDEX(GRID!$B$34:$BI$44,MATCH(U$7,GRID!$A$34:$A$44,0),MATCH(1,($U$2=GRID!$B$31:$BI$31)*(КАЛЕНДАРЬ!$AN8=GRID!$B$33:$BI$33), 0))*GRID!$B$65,
ROUNDUP(INDEX(GRID!$B$34:$BI$44,MATCH(U$7,GRID!$A$34:$A$44,0),MATCH(1,($U$2=GRID!$B$31:$BI$31)*(КАЛЕНДАРЬ!$AN8=GRID!$B$33:$BI$33),0))*GRID!$B$65*(1-GRID!$B$69),0))</f>
        <v>50826</v>
      </c>
      <c r="V327" s="47" cm="1">
        <f t="array" ref="V327">IF($I$2="Путешествия с детьми",
INDEX(GRID!$B$47:$BI$57,MATCH(U$7,GRID!$A$47:$A$57,0),MATCH(1,($U$2=GRID!$B$31:$BI$31)*(КАЛЕНДАРЬ!$AN8=GRID!$B$33:$BI$33), 0))*GRID!$B$65,
ROUNDUP(INDEX(GRID!$B$47:$BI$57,MATCH(U$7,GRID!$A$47:$A$57,0),MATCH(1,($U$2=GRID!$B$31:$BI$31)*(КАЛЕНДАРЬ!$AN8=GRID!$B$33:$BI$33),0))*GRID!$B$65*(1-GRID!$B$69),0))</f>
        <v>53062</v>
      </c>
      <c r="W327" s="47" cm="1">
        <f t="array" ref="W327">IF($I$2="Путешествия с детьми",
INDEX(GRID!$B$34:$BI$44,MATCH(W$7,GRID!$A$34:$A$44,0),MATCH(1,($U$2=GRID!$B$31:$BI$31)*(КАЛЕНДАРЬ!$AN8=GRID!$B$33:$BI$33), 0))*GRID!$B$65,
ROUNDUP(INDEX(GRID!$B$34:$BI$44,MATCH(W$7,GRID!$A$34:$A$44,0),MATCH(1,($U$2=GRID!$B$31:$BI$31)*(КАЛЕНДАРЬ!$AN8=GRID!$B$33:$BI$33),0))*GRID!$B$65*(1-GRID!$B$69),0))</f>
        <v>172258</v>
      </c>
      <c r="X327" s="47" cm="1">
        <f t="array" ref="X327">IF($I$2="Путешествия с детьми",
INDEX(GRID!$B$47:$BI$57,MATCH(W$7,GRID!$A$47:$A$57,0),MATCH(1,($U$2=GRID!$B$31:$BI$31)*(КАЛЕНДАРЬ!$AN8=GRID!$B$33:$BI$33), 0))*GRID!$B$65,
ROUNDUP(INDEX(GRID!$B$47:$BI$57,MATCH(W$7,GRID!$A$47:$A$57,0),MATCH(1,($U$2=GRID!$B$31:$BI$31)*(КАЛЕНДАРЬ!$AN8=GRID!$B$33:$BI$33),0))*GRID!$B$65*(1-GRID!$B$69),0))</f>
        <v>174494</v>
      </c>
    </row>
    <row r="328" spans="1:24" hidden="1" x14ac:dyDescent="0.2">
      <c r="A328" s="117" t="s">
        <v>44</v>
      </c>
      <c r="B328" s="117">
        <v>6</v>
      </c>
      <c r="C328" s="138" cm="1">
        <f t="array" ref="C328">IF($I$2="Путешествия с детьми",
INDEX(GRID!$B$34:$BI$44,MATCH(C$7,GRID!$A$34:$A$44,0),MATCH(1,($U$2=GRID!$B$31:$BI$31)*(КАЛЕНДАРЬ!$AN9=GRID!$B$33:$BI$33), 0))*GRID!$B$65,
ROUNDUP(INDEX(GRID!$B$34:$BI$44,MATCH(C$7,GRID!$A$34:$A$44,0),MATCH(1,($U$2=GRID!$B$31:$BI$31)*(КАЛЕНДАРЬ!$AN9=GRID!$B$33:$BI$33),0))*GRID!$B$65*(1-GRID!$B$69),0))</f>
        <v>22704</v>
      </c>
      <c r="D328" s="47" cm="1">
        <f t="array" ref="D328">IF($I$2="Путешествия с детьми",
INDEX(GRID!$B$47:$BI$57,MATCH(C$7,GRID!$A$47:$A$57,0),MATCH(1,($U$2=GRID!$B$31:$BI$31)*(КАЛЕНДАРЬ!$AN9=GRID!$B$33:$BI$33), 0))*GRID!$B$65,
ROUNDUP(INDEX(GRID!$B$47:$BI$57,MATCH(C$7,GRID!$A$47:$A$57,0),MATCH(1,($U$2=GRID!$B$31:$BI$31)*(КАЛЕНДАРЬ!$AN9=GRID!$B$33:$BI$33),0))*GRID!$B$65*(1-GRID!$B$69),0))</f>
        <v>24940</v>
      </c>
      <c r="E328" s="47" cm="1">
        <f t="array" ref="E328">IF($I$2="Путешествия с детьми",
INDEX(GRID!$B$34:$BI$44,MATCH(E$7,GRID!$A$34:$A$44,0),MATCH(1,($U$2=GRID!$B$31:$BI$31)*(КАЛЕНДАРЬ!$AN9=GRID!$B$33:$BI$33), 0))*GRID!$B$65,
ROUNDUP(INDEX(GRID!$B$34:$BI$44,MATCH(E$7,GRID!$A$34:$A$44,0),MATCH(1,($U$2=GRID!$B$31:$BI$31)*(КАЛЕНДАРЬ!$AN9=GRID!$B$33:$BI$33),0))*GRID!$B$65*(1-GRID!$B$69),0))</f>
        <v>24424</v>
      </c>
      <c r="F328" s="47" cm="1">
        <f t="array" ref="F328">IF($I$2="Путешествия с детьми",
INDEX(GRID!$B$47:$BI$57,MATCH(E$7,GRID!$A$47:$A$57,0),MATCH(1,($U$2=GRID!$B$31:$BI$31)*(КАЛЕНДАРЬ!$AN9=GRID!$B$33:$BI$33), 0))*GRID!$B$65,
ROUNDUP(INDEX(GRID!$B$47:$BI$57,MATCH(E$7,GRID!$A$47:$A$57,0),MATCH(1,($U$2=GRID!$B$31:$BI$31)*(КАЛЕНДАРЬ!$AN9=GRID!$B$33:$BI$33),0))*GRID!$B$65*(1-GRID!$B$69),0))</f>
        <v>26660</v>
      </c>
      <c r="G328" s="47" cm="1">
        <f t="array" ref="G328">IF($I$2="Путешествия с детьми",
INDEX(GRID!$B$34:$BI$44,MATCH(G$7,GRID!$A$34:$A$44,0),MATCH(1,($U$2=GRID!$B$31:$BI$31)*(КАЛЕНДАРЬ!$AN9=GRID!$B$33:$BI$33), 0))*GRID!$B$65,
ROUNDUP(INDEX(GRID!$B$34:$BI$44,MATCH(G$7,GRID!$A$34:$A$44,0),MATCH(1,($U$2=GRID!$B$31:$BI$31)*(КАЛЕНДАРЬ!$AN9=GRID!$B$33:$BI$33),0))*GRID!$B$65*(1-GRID!$B$69),0))</f>
        <v>25370</v>
      </c>
      <c r="H328" s="47" cm="1">
        <f t="array" ref="H328">IF($I$2="Путешествия с детьми",
INDEX(GRID!$B$47:$BI$57,MATCH(G$7,GRID!$A$47:$A$57,0),MATCH(1,($U$2=GRID!$B$31:$BI$31)*(КАЛЕНДАРЬ!$AN9=GRID!$B$33:$BI$33), 0))*GRID!$B$65,
ROUNDUP(INDEX(GRID!$B$47:$BI$57,MATCH(G$7,GRID!$A$47:$A$57,0),MATCH(1,($U$2=GRID!$B$31:$BI$31)*(КАЛЕНДАРЬ!$AN9=GRID!$B$33:$BI$33),0))*GRID!$B$65*(1-GRID!$B$69),0))</f>
        <v>27606</v>
      </c>
      <c r="I328" s="47" cm="1">
        <f t="array" ref="I328">IF($I$2="Путешествия с детьми",
INDEX(GRID!$B$34:$BI$44,MATCH(I$7,GRID!$A$34:$A$44,0),MATCH(1,($U$2=GRID!$B$31:$BI$31)*(КАЛЕНДАРЬ!$AN9=GRID!$B$33:$BI$33), 0))*GRID!$B$65,
ROUNDUP(INDEX(GRID!$B$34:$BI$44,MATCH(I$7,GRID!$A$34:$A$44,0),MATCH(1,($U$2=GRID!$B$31:$BI$31)*(КАЛЕНДАРЬ!$AN9=GRID!$B$33:$BI$33),0))*GRID!$B$65*(1-GRID!$B$69),0))</f>
        <v>27090</v>
      </c>
      <c r="J328" s="47" cm="1">
        <f t="array" ref="J328">IF($I$2="Путешествия с детьми",
INDEX(GRID!$B$47:$BI$57,MATCH(I$7,GRID!$A$47:$A$57,0),MATCH(1,($U$2=GRID!$B$31:$BI$31)*(КАЛЕНДАРЬ!$AN9=GRID!$B$33:$BI$33), 0))*GRID!$B$65,
ROUNDUP(INDEX(GRID!$B$47:$BI$57,MATCH(I$7,GRID!$A$47:$A$57,0),MATCH(1,($U$2=GRID!$B$31:$BI$31)*(КАЛЕНДАРЬ!$AN9=GRID!$B$33:$BI$33),0))*GRID!$B$65*(1-GRID!$B$69),0))</f>
        <v>29326</v>
      </c>
      <c r="K328" s="47" cm="1">
        <f t="array" ref="K328">IF($I$2="Путешествия с детьми",
INDEX(GRID!$B$34:$BI$44,MATCH(K$7,GRID!$A$34:$A$44,0),MATCH(1,($U$2=GRID!$B$31:$BI$31)*(КАЛЕНДАРЬ!$AN9=GRID!$B$33:$BI$33), 0))*GRID!$B$65,
ROUNDUP(INDEX(GRID!$B$34:$BI$44,MATCH(K$7,GRID!$A$34:$A$44,0),MATCH(1,($U$2=GRID!$B$31:$BI$31)*(КАЛЕНДАРЬ!$AN9=GRID!$B$33:$BI$33),0))*GRID!$B$65*(1-GRID!$B$69),0))</f>
        <v>28036</v>
      </c>
      <c r="L328" s="47" cm="1">
        <f t="array" ref="L328">IF($I$2="Путешествия с детьми",
INDEX(GRID!$B$47:$BI$57,MATCH(K$7,GRID!$A$47:$A$57,0),MATCH(1,($U$2=GRID!$B$31:$BI$31)*(КАЛЕНДАРЬ!$AN9=GRID!$B$33:$BI$33), 0))*GRID!$B$65,
ROUNDUP(INDEX(GRID!$B$47:$BI$57,MATCH(K$7,GRID!$A$47:$A$57,0),MATCH(1,($U$2=GRID!$B$31:$BI$31)*(КАЛЕНДАРЬ!$AN9=GRID!$B$33:$BI$33),0))*GRID!$B$65*(1-GRID!$B$69),0))</f>
        <v>30272</v>
      </c>
      <c r="M328" s="47" cm="1">
        <f t="array" ref="M328">IF($I$2="Путешествия с детьми",
INDEX(GRID!$B$34:$BI$44,MATCH(M$7,GRID!$A$34:$A$44,0),MATCH(1,($U$2=GRID!$B$31:$BI$31)*(КАЛЕНДАРЬ!$AN9=GRID!$B$33:$BI$33), 0))*GRID!$B$65,
ROUNDUP(INDEX(GRID!$B$34:$BI$44,MATCH(M$7,GRID!$A$34:$A$44,0),MATCH(1,($U$2=GRID!$B$31:$BI$31)*(КАЛЕНДАРЬ!$AN9=GRID!$B$33:$BI$33),0))*GRID!$B$65*(1-GRID!$B$69),0))</f>
        <v>29756</v>
      </c>
      <c r="N328" s="47" cm="1">
        <f t="array" ref="N328">IF($I$2="Путешествия с детьми",
INDEX(GRID!$B$47:$BI$57,MATCH(M$7,GRID!$A$47:$A$57,0),MATCH(1,($U$2=GRID!$B$31:$BI$31)*(КАЛЕНДАРЬ!$AN9=GRID!$B$33:$BI$33), 0))*GRID!$B$65,
ROUNDUP(INDEX(GRID!$B$47:$BI$57,MATCH(M$7,GRID!$A$47:$A$57,0),MATCH(1,($U$2=GRID!$B$31:$BI$31)*(КАЛЕНДАРЬ!$AN9=GRID!$B$33:$BI$33),0))*GRID!$B$65*(1-GRID!$B$69),0))</f>
        <v>31992</v>
      </c>
      <c r="O328" s="47" cm="1">
        <f t="array" ref="O328">IF($I$2="Путешествия с детьми",
INDEX(GRID!$B$34:$BI$44,MATCH(O$7,GRID!$A$34:$A$44,0),MATCH(1,($U$2=GRID!$B$31:$BI$31)*(КАЛЕНДАРЬ!$AN9=GRID!$B$33:$BI$33), 0))*GRID!$B$65,
ROUNDUP(INDEX(GRID!$B$34:$BI$44,MATCH(O$7,GRID!$A$34:$A$44,0),MATCH(1,($U$2=GRID!$B$31:$BI$31)*(КАЛЕНДАРЬ!$AN9=GRID!$B$33:$BI$33),0))*GRID!$B$65*(1-GRID!$B$69),0))</f>
        <v>36292</v>
      </c>
      <c r="P328" s="47" cm="1">
        <f t="array" ref="P328">IF($I$2="Путешествия с детьми",
INDEX(GRID!$B$47:$BI$57,MATCH(O$7,GRID!$A$47:$A$57,0),MATCH(1,($U$2=GRID!$B$31:$BI$31)*(КАЛЕНДАРЬ!$AN9=GRID!$B$33:$BI$33), 0))*GRID!$B$65,
ROUNDUP(INDEX(GRID!$B$47:$BI$57,MATCH(O$7,GRID!$A$47:$A$57,0),MATCH(1,($U$2=GRID!$B$31:$BI$31)*(КАЛЕНДАРЬ!$AN9=GRID!$B$33:$BI$33),0))*GRID!$B$65*(1-GRID!$B$69),0))</f>
        <v>38528</v>
      </c>
      <c r="Q328" s="47" cm="1">
        <f t="array" ref="Q328">IF($I$2="Путешествия с детьми",
INDEX(GRID!$B$34:$BI$44,MATCH(Q$7,GRID!$A$34:$A$44,0),MATCH(1,($U$2=GRID!$B$31:$BI$31)*(КАЛЕНДАРЬ!$AN9=GRID!$B$33:$BI$33), 0))*GRID!$B$65,
ROUNDUP(INDEX(GRID!$B$34:$BI$44,MATCH(Q$7,GRID!$A$34:$A$44,0),MATCH(1,($U$2=GRID!$B$31:$BI$31)*(КАЛЕНДАРЬ!$AN9=GRID!$B$33:$BI$33),0))*GRID!$B$65*(1-GRID!$B$69),0))</f>
        <v>38184</v>
      </c>
      <c r="R328" s="47" cm="1">
        <f t="array" ref="R328">IF($I$2="Путешествия с детьми",
INDEX(GRID!$B$47:$BI$57,MATCH(Q$7,GRID!$A$47:$A$57,0),MATCH(1,($U$2=GRID!$B$31:$BI$31)*(КАЛЕНДАРЬ!$AN9=GRID!$B$33:$BI$33), 0))*GRID!$B$65,
ROUNDUP(INDEX(GRID!$B$47:$BI$57,MATCH(Q$7,GRID!$A$47:$A$57,0),MATCH(1,($U$2=GRID!$B$31:$BI$31)*(КАЛЕНДАРЬ!$AN9=GRID!$B$33:$BI$33),0))*GRID!$B$65*(1-GRID!$B$69),0))</f>
        <v>40420</v>
      </c>
      <c r="S328" s="47" cm="1">
        <f t="array" ref="S328">IF($I$2="Путешествия с детьми",
INDEX(GRID!$B$34:$BI$44,MATCH(S$7,GRID!$A$34:$A$44,0),MATCH(1,($U$2=GRID!$B$31:$BI$31)*(КАЛЕНДАРЬ!$AN9=GRID!$B$33:$BI$33), 0))*GRID!$B$65,
ROUNDUP(INDEX(GRID!$B$34:$BI$44,MATCH(S$7,GRID!$A$34:$A$44,0),MATCH(1,($U$2=GRID!$B$31:$BI$31)*(КАЛЕНДАРЬ!$AN9=GRID!$B$33:$BI$33),0))*GRID!$B$65*(1-GRID!$B$69),0))</f>
        <v>41452</v>
      </c>
      <c r="T328" s="47" cm="1">
        <f t="array" ref="T328">IF($I$2="Путешествия с детьми",
INDEX(GRID!$B$47:$BI$57,MATCH(S$7,GRID!$A$47:$A$57,0),MATCH(1,($U$2=GRID!$B$31:$BI$31)*(КАЛЕНДАРЬ!$AN9=GRID!$B$33:$BI$33), 0))*GRID!$B$65,
ROUNDUP(INDEX(GRID!$B$47:$BI$57,MATCH(S$7,GRID!$A$47:$A$57,0),MATCH(1,($U$2=GRID!$B$31:$BI$31)*(КАЛЕНДАРЬ!$AN9=GRID!$B$33:$BI$33),0))*GRID!$B$65*(1-GRID!$B$69),0))</f>
        <v>43688</v>
      </c>
      <c r="U328" s="47" cm="1">
        <f t="array" ref="U328">IF($I$2="Путешествия с детьми",
INDEX(GRID!$B$34:$BI$44,MATCH(U$7,GRID!$A$34:$A$44,0),MATCH(1,($U$2=GRID!$B$31:$BI$31)*(КАЛЕНДАРЬ!$AN9=GRID!$B$33:$BI$33), 0))*GRID!$B$65,
ROUNDUP(INDEX(GRID!$B$34:$BI$44,MATCH(U$7,GRID!$A$34:$A$44,0),MATCH(1,($U$2=GRID!$B$31:$BI$31)*(КАЛЕНДАРЬ!$AN9=GRID!$B$33:$BI$33),0))*GRID!$B$65*(1-GRID!$B$69),0))</f>
        <v>47042</v>
      </c>
      <c r="V328" s="47" cm="1">
        <f t="array" ref="V328">IF($I$2="Путешествия с детьми",
INDEX(GRID!$B$47:$BI$57,MATCH(U$7,GRID!$A$47:$A$57,0),MATCH(1,($U$2=GRID!$B$31:$BI$31)*(КАЛЕНДАРЬ!$AN9=GRID!$B$33:$BI$33), 0))*GRID!$B$65,
ROUNDUP(INDEX(GRID!$B$47:$BI$57,MATCH(U$7,GRID!$A$47:$A$57,0),MATCH(1,($U$2=GRID!$B$31:$BI$31)*(КАЛЕНДАРЬ!$AN9=GRID!$B$33:$BI$33),0))*GRID!$B$65*(1-GRID!$B$69),0))</f>
        <v>49278</v>
      </c>
      <c r="W328" s="47" cm="1">
        <f t="array" ref="W328">IF($I$2="Путешествия с детьми",
INDEX(GRID!$B$34:$BI$44,MATCH(W$7,GRID!$A$34:$A$44,0),MATCH(1,($U$2=GRID!$B$31:$BI$31)*(КАЛЕНДАРЬ!$AN9=GRID!$B$33:$BI$33), 0))*GRID!$B$65,
ROUNDUP(INDEX(GRID!$B$34:$BI$44,MATCH(W$7,GRID!$A$34:$A$44,0),MATCH(1,($U$2=GRID!$B$31:$BI$31)*(КАЛЕНДАРЬ!$AN9=GRID!$B$33:$BI$33),0))*GRID!$B$65*(1-GRID!$B$69),0))</f>
        <v>152994</v>
      </c>
      <c r="X328" s="47" cm="1">
        <f t="array" ref="X328">IF($I$2="Путешествия с детьми",
INDEX(GRID!$B$47:$BI$57,MATCH(W$7,GRID!$A$47:$A$57,0),MATCH(1,($U$2=GRID!$B$31:$BI$31)*(КАЛЕНДАРЬ!$AN9=GRID!$B$33:$BI$33), 0))*GRID!$B$65,
ROUNDUP(INDEX(GRID!$B$47:$BI$57,MATCH(W$7,GRID!$A$47:$A$57,0),MATCH(1,($U$2=GRID!$B$31:$BI$31)*(КАЛЕНДАРЬ!$AN9=GRID!$B$33:$BI$33),0))*GRID!$B$65*(1-GRID!$B$69),0))</f>
        <v>155230</v>
      </c>
    </row>
    <row r="329" spans="1:24" hidden="1" x14ac:dyDescent="0.2">
      <c r="A329" s="117" t="s">
        <v>45</v>
      </c>
      <c r="B329" s="117">
        <v>7</v>
      </c>
      <c r="C329" s="138" cm="1">
        <f t="array" ref="C329">IF($I$2="Путешествия с детьми",
INDEX(GRID!$B$34:$BI$44,MATCH(C$7,GRID!$A$34:$A$44,0),MATCH(1,($U$2=GRID!$B$31:$BI$31)*(КАЛЕНДАРЬ!$AN10=GRID!$B$33:$BI$33), 0))*GRID!$B$65,
ROUNDUP(INDEX(GRID!$B$34:$BI$44,MATCH(C$7,GRID!$A$34:$A$44,0),MATCH(1,($U$2=GRID!$B$31:$BI$31)*(КАЛЕНДАРЬ!$AN10=GRID!$B$33:$BI$33),0))*GRID!$B$65*(1-GRID!$B$69),0))</f>
        <v>22704</v>
      </c>
      <c r="D329" s="47" cm="1">
        <f t="array" ref="D329">IF($I$2="Путешествия с детьми",
INDEX(GRID!$B$47:$BI$57,MATCH(C$7,GRID!$A$47:$A$57,0),MATCH(1,($U$2=GRID!$B$31:$BI$31)*(КАЛЕНДАРЬ!$AN10=GRID!$B$33:$BI$33), 0))*GRID!$B$65,
ROUNDUP(INDEX(GRID!$B$47:$BI$57,MATCH(C$7,GRID!$A$47:$A$57,0),MATCH(1,($U$2=GRID!$B$31:$BI$31)*(КАЛЕНДАРЬ!$AN10=GRID!$B$33:$BI$33),0))*GRID!$B$65*(1-GRID!$B$69),0))</f>
        <v>24940</v>
      </c>
      <c r="E329" s="47" cm="1">
        <f t="array" ref="E329">IF($I$2="Путешествия с детьми",
INDEX(GRID!$B$34:$BI$44,MATCH(E$7,GRID!$A$34:$A$44,0),MATCH(1,($U$2=GRID!$B$31:$BI$31)*(КАЛЕНДАРЬ!$AN10=GRID!$B$33:$BI$33), 0))*GRID!$B$65,
ROUNDUP(INDEX(GRID!$B$34:$BI$44,MATCH(E$7,GRID!$A$34:$A$44,0),MATCH(1,($U$2=GRID!$B$31:$BI$31)*(КАЛЕНДАРЬ!$AN10=GRID!$B$33:$BI$33),0))*GRID!$B$65*(1-GRID!$B$69),0))</f>
        <v>24424</v>
      </c>
      <c r="F329" s="47" cm="1">
        <f t="array" ref="F329">IF($I$2="Путешествия с детьми",
INDEX(GRID!$B$47:$BI$57,MATCH(E$7,GRID!$A$47:$A$57,0),MATCH(1,($U$2=GRID!$B$31:$BI$31)*(КАЛЕНДАРЬ!$AN10=GRID!$B$33:$BI$33), 0))*GRID!$B$65,
ROUNDUP(INDEX(GRID!$B$47:$BI$57,MATCH(E$7,GRID!$A$47:$A$57,0),MATCH(1,($U$2=GRID!$B$31:$BI$31)*(КАЛЕНДАРЬ!$AN10=GRID!$B$33:$BI$33),0))*GRID!$B$65*(1-GRID!$B$69),0))</f>
        <v>26660</v>
      </c>
      <c r="G329" s="47" cm="1">
        <f t="array" ref="G329">IF($I$2="Путешествия с детьми",
INDEX(GRID!$B$34:$BI$44,MATCH(G$7,GRID!$A$34:$A$44,0),MATCH(1,($U$2=GRID!$B$31:$BI$31)*(КАЛЕНДАРЬ!$AN10=GRID!$B$33:$BI$33), 0))*GRID!$B$65,
ROUNDUP(INDEX(GRID!$B$34:$BI$44,MATCH(G$7,GRID!$A$34:$A$44,0),MATCH(1,($U$2=GRID!$B$31:$BI$31)*(КАЛЕНДАРЬ!$AN10=GRID!$B$33:$BI$33),0))*GRID!$B$65*(1-GRID!$B$69),0))</f>
        <v>25370</v>
      </c>
      <c r="H329" s="47" cm="1">
        <f t="array" ref="H329">IF($I$2="Путешествия с детьми",
INDEX(GRID!$B$47:$BI$57,MATCH(G$7,GRID!$A$47:$A$57,0),MATCH(1,($U$2=GRID!$B$31:$BI$31)*(КАЛЕНДАРЬ!$AN10=GRID!$B$33:$BI$33), 0))*GRID!$B$65,
ROUNDUP(INDEX(GRID!$B$47:$BI$57,MATCH(G$7,GRID!$A$47:$A$57,0),MATCH(1,($U$2=GRID!$B$31:$BI$31)*(КАЛЕНДАРЬ!$AN10=GRID!$B$33:$BI$33),0))*GRID!$B$65*(1-GRID!$B$69),0))</f>
        <v>27606</v>
      </c>
      <c r="I329" s="47" cm="1">
        <f t="array" ref="I329">IF($I$2="Путешествия с детьми",
INDEX(GRID!$B$34:$BI$44,MATCH(I$7,GRID!$A$34:$A$44,0),MATCH(1,($U$2=GRID!$B$31:$BI$31)*(КАЛЕНДАРЬ!$AN10=GRID!$B$33:$BI$33), 0))*GRID!$B$65,
ROUNDUP(INDEX(GRID!$B$34:$BI$44,MATCH(I$7,GRID!$A$34:$A$44,0),MATCH(1,($U$2=GRID!$B$31:$BI$31)*(КАЛЕНДАРЬ!$AN10=GRID!$B$33:$BI$33),0))*GRID!$B$65*(1-GRID!$B$69),0))</f>
        <v>27090</v>
      </c>
      <c r="J329" s="47" cm="1">
        <f t="array" ref="J329">IF($I$2="Путешествия с детьми",
INDEX(GRID!$B$47:$BI$57,MATCH(I$7,GRID!$A$47:$A$57,0),MATCH(1,($U$2=GRID!$B$31:$BI$31)*(КАЛЕНДАРЬ!$AN10=GRID!$B$33:$BI$33), 0))*GRID!$B$65,
ROUNDUP(INDEX(GRID!$B$47:$BI$57,MATCH(I$7,GRID!$A$47:$A$57,0),MATCH(1,($U$2=GRID!$B$31:$BI$31)*(КАЛЕНДАРЬ!$AN10=GRID!$B$33:$BI$33),0))*GRID!$B$65*(1-GRID!$B$69),0))</f>
        <v>29326</v>
      </c>
      <c r="K329" s="47" cm="1">
        <f t="array" ref="K329">IF($I$2="Путешествия с детьми",
INDEX(GRID!$B$34:$BI$44,MATCH(K$7,GRID!$A$34:$A$44,0),MATCH(1,($U$2=GRID!$B$31:$BI$31)*(КАЛЕНДАРЬ!$AN10=GRID!$B$33:$BI$33), 0))*GRID!$B$65,
ROUNDUP(INDEX(GRID!$B$34:$BI$44,MATCH(K$7,GRID!$A$34:$A$44,0),MATCH(1,($U$2=GRID!$B$31:$BI$31)*(КАЛЕНДАРЬ!$AN10=GRID!$B$33:$BI$33),0))*GRID!$B$65*(1-GRID!$B$69),0))</f>
        <v>28036</v>
      </c>
      <c r="L329" s="47" cm="1">
        <f t="array" ref="L329">IF($I$2="Путешествия с детьми",
INDEX(GRID!$B$47:$BI$57,MATCH(K$7,GRID!$A$47:$A$57,0),MATCH(1,($U$2=GRID!$B$31:$BI$31)*(КАЛЕНДАРЬ!$AN10=GRID!$B$33:$BI$33), 0))*GRID!$B$65,
ROUNDUP(INDEX(GRID!$B$47:$BI$57,MATCH(K$7,GRID!$A$47:$A$57,0),MATCH(1,($U$2=GRID!$B$31:$BI$31)*(КАЛЕНДАРЬ!$AN10=GRID!$B$33:$BI$33),0))*GRID!$B$65*(1-GRID!$B$69),0))</f>
        <v>30272</v>
      </c>
      <c r="M329" s="47" cm="1">
        <f t="array" ref="M329">IF($I$2="Путешествия с детьми",
INDEX(GRID!$B$34:$BI$44,MATCH(M$7,GRID!$A$34:$A$44,0),MATCH(1,($U$2=GRID!$B$31:$BI$31)*(КАЛЕНДАРЬ!$AN10=GRID!$B$33:$BI$33), 0))*GRID!$B$65,
ROUNDUP(INDEX(GRID!$B$34:$BI$44,MATCH(M$7,GRID!$A$34:$A$44,0),MATCH(1,($U$2=GRID!$B$31:$BI$31)*(КАЛЕНДАРЬ!$AN10=GRID!$B$33:$BI$33),0))*GRID!$B$65*(1-GRID!$B$69),0))</f>
        <v>29756</v>
      </c>
      <c r="N329" s="47" cm="1">
        <f t="array" ref="N329">IF($I$2="Путешествия с детьми",
INDEX(GRID!$B$47:$BI$57,MATCH(M$7,GRID!$A$47:$A$57,0),MATCH(1,($U$2=GRID!$B$31:$BI$31)*(КАЛЕНДАРЬ!$AN10=GRID!$B$33:$BI$33), 0))*GRID!$B$65,
ROUNDUP(INDEX(GRID!$B$47:$BI$57,MATCH(M$7,GRID!$A$47:$A$57,0),MATCH(1,($U$2=GRID!$B$31:$BI$31)*(КАЛЕНДАРЬ!$AN10=GRID!$B$33:$BI$33),0))*GRID!$B$65*(1-GRID!$B$69),0))</f>
        <v>31992</v>
      </c>
      <c r="O329" s="47" cm="1">
        <f t="array" ref="O329">IF($I$2="Путешествия с детьми",
INDEX(GRID!$B$34:$BI$44,MATCH(O$7,GRID!$A$34:$A$44,0),MATCH(1,($U$2=GRID!$B$31:$BI$31)*(КАЛЕНДАРЬ!$AN10=GRID!$B$33:$BI$33), 0))*GRID!$B$65,
ROUNDUP(INDEX(GRID!$B$34:$BI$44,MATCH(O$7,GRID!$A$34:$A$44,0),MATCH(1,($U$2=GRID!$B$31:$BI$31)*(КАЛЕНДАРЬ!$AN10=GRID!$B$33:$BI$33),0))*GRID!$B$65*(1-GRID!$B$69),0))</f>
        <v>36292</v>
      </c>
      <c r="P329" s="47" cm="1">
        <f t="array" ref="P329">IF($I$2="Путешествия с детьми",
INDEX(GRID!$B$47:$BI$57,MATCH(O$7,GRID!$A$47:$A$57,0),MATCH(1,($U$2=GRID!$B$31:$BI$31)*(КАЛЕНДАРЬ!$AN10=GRID!$B$33:$BI$33), 0))*GRID!$B$65,
ROUNDUP(INDEX(GRID!$B$47:$BI$57,MATCH(O$7,GRID!$A$47:$A$57,0),MATCH(1,($U$2=GRID!$B$31:$BI$31)*(КАЛЕНДАРЬ!$AN10=GRID!$B$33:$BI$33),0))*GRID!$B$65*(1-GRID!$B$69),0))</f>
        <v>38528</v>
      </c>
      <c r="Q329" s="47" cm="1">
        <f t="array" ref="Q329">IF($I$2="Путешествия с детьми",
INDEX(GRID!$B$34:$BI$44,MATCH(Q$7,GRID!$A$34:$A$44,0),MATCH(1,($U$2=GRID!$B$31:$BI$31)*(КАЛЕНДАРЬ!$AN10=GRID!$B$33:$BI$33), 0))*GRID!$B$65,
ROUNDUP(INDEX(GRID!$B$34:$BI$44,MATCH(Q$7,GRID!$A$34:$A$44,0),MATCH(1,($U$2=GRID!$B$31:$BI$31)*(КАЛЕНДАРЬ!$AN10=GRID!$B$33:$BI$33),0))*GRID!$B$65*(1-GRID!$B$69),0))</f>
        <v>38184</v>
      </c>
      <c r="R329" s="47" cm="1">
        <f t="array" ref="R329">IF($I$2="Путешествия с детьми",
INDEX(GRID!$B$47:$BI$57,MATCH(Q$7,GRID!$A$47:$A$57,0),MATCH(1,($U$2=GRID!$B$31:$BI$31)*(КАЛЕНДАРЬ!$AN10=GRID!$B$33:$BI$33), 0))*GRID!$B$65,
ROUNDUP(INDEX(GRID!$B$47:$BI$57,MATCH(Q$7,GRID!$A$47:$A$57,0),MATCH(1,($U$2=GRID!$B$31:$BI$31)*(КАЛЕНДАРЬ!$AN10=GRID!$B$33:$BI$33),0))*GRID!$B$65*(1-GRID!$B$69),0))</f>
        <v>40420</v>
      </c>
      <c r="S329" s="47" cm="1">
        <f t="array" ref="S329">IF($I$2="Путешествия с детьми",
INDEX(GRID!$B$34:$BI$44,MATCH(S$7,GRID!$A$34:$A$44,0),MATCH(1,($U$2=GRID!$B$31:$BI$31)*(КАЛЕНДАРЬ!$AN10=GRID!$B$33:$BI$33), 0))*GRID!$B$65,
ROUNDUP(INDEX(GRID!$B$34:$BI$44,MATCH(S$7,GRID!$A$34:$A$44,0),MATCH(1,($U$2=GRID!$B$31:$BI$31)*(КАЛЕНДАРЬ!$AN10=GRID!$B$33:$BI$33),0))*GRID!$B$65*(1-GRID!$B$69),0))</f>
        <v>41452</v>
      </c>
      <c r="T329" s="47" cm="1">
        <f t="array" ref="T329">IF($I$2="Путешествия с детьми",
INDEX(GRID!$B$47:$BI$57,MATCH(S$7,GRID!$A$47:$A$57,0),MATCH(1,($U$2=GRID!$B$31:$BI$31)*(КАЛЕНДАРЬ!$AN10=GRID!$B$33:$BI$33), 0))*GRID!$B$65,
ROUNDUP(INDEX(GRID!$B$47:$BI$57,MATCH(S$7,GRID!$A$47:$A$57,0),MATCH(1,($U$2=GRID!$B$31:$BI$31)*(КАЛЕНДАРЬ!$AN10=GRID!$B$33:$BI$33),0))*GRID!$B$65*(1-GRID!$B$69),0))</f>
        <v>43688</v>
      </c>
      <c r="U329" s="47" cm="1">
        <f t="array" ref="U329">IF($I$2="Путешествия с детьми",
INDEX(GRID!$B$34:$BI$44,MATCH(U$7,GRID!$A$34:$A$44,0),MATCH(1,($U$2=GRID!$B$31:$BI$31)*(КАЛЕНДАРЬ!$AN10=GRID!$B$33:$BI$33), 0))*GRID!$B$65,
ROUNDUP(INDEX(GRID!$B$34:$BI$44,MATCH(U$7,GRID!$A$34:$A$44,0),MATCH(1,($U$2=GRID!$B$31:$BI$31)*(КАЛЕНДАРЬ!$AN10=GRID!$B$33:$BI$33),0))*GRID!$B$65*(1-GRID!$B$69),0))</f>
        <v>47042</v>
      </c>
      <c r="V329" s="47" cm="1">
        <f t="array" ref="V329">IF($I$2="Путешествия с детьми",
INDEX(GRID!$B$47:$BI$57,MATCH(U$7,GRID!$A$47:$A$57,0),MATCH(1,($U$2=GRID!$B$31:$BI$31)*(КАЛЕНДАРЬ!$AN10=GRID!$B$33:$BI$33), 0))*GRID!$B$65,
ROUNDUP(INDEX(GRID!$B$47:$BI$57,MATCH(U$7,GRID!$A$47:$A$57,0),MATCH(1,($U$2=GRID!$B$31:$BI$31)*(КАЛЕНДАРЬ!$AN10=GRID!$B$33:$BI$33),0))*GRID!$B$65*(1-GRID!$B$69),0))</f>
        <v>49278</v>
      </c>
      <c r="W329" s="47" cm="1">
        <f t="array" ref="W329">IF($I$2="Путешествия с детьми",
INDEX(GRID!$B$34:$BI$44,MATCH(W$7,GRID!$A$34:$A$44,0),MATCH(1,($U$2=GRID!$B$31:$BI$31)*(КАЛЕНДАРЬ!$AN10=GRID!$B$33:$BI$33), 0))*GRID!$B$65,
ROUNDUP(INDEX(GRID!$B$34:$BI$44,MATCH(W$7,GRID!$A$34:$A$44,0),MATCH(1,($U$2=GRID!$B$31:$BI$31)*(КАЛЕНДАРЬ!$AN10=GRID!$B$33:$BI$33),0))*GRID!$B$65*(1-GRID!$B$69),0))</f>
        <v>152994</v>
      </c>
      <c r="X329" s="47" cm="1">
        <f t="array" ref="X329">IF($I$2="Путешествия с детьми",
INDEX(GRID!$B$47:$BI$57,MATCH(W$7,GRID!$A$47:$A$57,0),MATCH(1,($U$2=GRID!$B$31:$BI$31)*(КАЛЕНДАРЬ!$AN10=GRID!$B$33:$BI$33), 0))*GRID!$B$65,
ROUNDUP(INDEX(GRID!$B$47:$BI$57,MATCH(W$7,GRID!$A$47:$A$57,0),MATCH(1,($U$2=GRID!$B$31:$BI$31)*(КАЛЕНДАРЬ!$AN10=GRID!$B$33:$BI$33),0))*GRID!$B$65*(1-GRID!$B$69),0))</f>
        <v>155230</v>
      </c>
    </row>
    <row r="330" spans="1:24" hidden="1" x14ac:dyDescent="0.2">
      <c r="A330" s="117" t="s">
        <v>46</v>
      </c>
      <c r="B330" s="117">
        <v>8</v>
      </c>
      <c r="C330" s="138" cm="1">
        <f t="array" ref="C330">IF($I$2="Путешествия с детьми",
INDEX(GRID!$B$34:$BI$44,MATCH(C$7,GRID!$A$34:$A$44,0),MATCH(1,($U$2=GRID!$B$31:$BI$31)*(КАЛЕНДАРЬ!$AN11=GRID!$B$33:$BI$33), 0))*GRID!$B$65,
ROUNDUP(INDEX(GRID!$B$34:$BI$44,MATCH(C$7,GRID!$A$34:$A$44,0),MATCH(1,($U$2=GRID!$B$31:$BI$31)*(КАЛЕНДАРЬ!$AN11=GRID!$B$33:$BI$33),0))*GRID!$B$65*(1-GRID!$B$69),0))</f>
        <v>18576</v>
      </c>
      <c r="D330" s="47" cm="1">
        <f t="array" ref="D330">IF($I$2="Путешествия с детьми",
INDEX(GRID!$B$47:$BI$57,MATCH(C$7,GRID!$A$47:$A$57,0),MATCH(1,($U$2=GRID!$B$31:$BI$31)*(КАЛЕНДАРЬ!$AN11=GRID!$B$33:$BI$33), 0))*GRID!$B$65,
ROUNDUP(INDEX(GRID!$B$47:$BI$57,MATCH(C$7,GRID!$A$47:$A$57,0),MATCH(1,($U$2=GRID!$B$31:$BI$31)*(КАЛЕНДАРЬ!$AN11=GRID!$B$33:$BI$33),0))*GRID!$B$65*(1-GRID!$B$69),0))</f>
        <v>20812</v>
      </c>
      <c r="E330" s="47" cm="1">
        <f t="array" ref="E330">IF($I$2="Путешествия с детьми",
INDEX(GRID!$B$34:$BI$44,MATCH(E$7,GRID!$A$34:$A$44,0),MATCH(1,($U$2=GRID!$B$31:$BI$31)*(КАЛЕНДАРЬ!$AN11=GRID!$B$33:$BI$33), 0))*GRID!$B$65,
ROUNDUP(INDEX(GRID!$B$34:$BI$44,MATCH(E$7,GRID!$A$34:$A$44,0),MATCH(1,($U$2=GRID!$B$31:$BI$31)*(КАЛЕНДАРЬ!$AN11=GRID!$B$33:$BI$33),0))*GRID!$B$65*(1-GRID!$B$69),0))</f>
        <v>20124</v>
      </c>
      <c r="F330" s="47" cm="1">
        <f t="array" ref="F330">IF($I$2="Путешествия с детьми",
INDEX(GRID!$B$47:$BI$57,MATCH(E$7,GRID!$A$47:$A$57,0),MATCH(1,($U$2=GRID!$B$31:$BI$31)*(КАЛЕНДАРЬ!$AN11=GRID!$B$33:$BI$33), 0))*GRID!$B$65,
ROUNDUP(INDEX(GRID!$B$47:$BI$57,MATCH(E$7,GRID!$A$47:$A$57,0),MATCH(1,($U$2=GRID!$B$31:$BI$31)*(КАЛЕНДАРЬ!$AN11=GRID!$B$33:$BI$33),0))*GRID!$B$65*(1-GRID!$B$69),0))</f>
        <v>22360</v>
      </c>
      <c r="G330" s="47" cm="1">
        <f t="array" ref="G330">IF($I$2="Путешествия с детьми",
INDEX(GRID!$B$34:$BI$44,MATCH(G$7,GRID!$A$34:$A$44,0),MATCH(1,($U$2=GRID!$B$31:$BI$31)*(КАЛЕНДАРЬ!$AN11=GRID!$B$33:$BI$33), 0))*GRID!$B$65,
ROUNDUP(INDEX(GRID!$B$34:$BI$44,MATCH(G$7,GRID!$A$34:$A$44,0),MATCH(1,($U$2=GRID!$B$31:$BI$31)*(КАЛЕНДАРЬ!$AN11=GRID!$B$33:$BI$33),0))*GRID!$B$65*(1-GRID!$B$69),0))</f>
        <v>20984</v>
      </c>
      <c r="H330" s="47" cm="1">
        <f t="array" ref="H330">IF($I$2="Путешествия с детьми",
INDEX(GRID!$B$47:$BI$57,MATCH(G$7,GRID!$A$47:$A$57,0),MATCH(1,($U$2=GRID!$B$31:$BI$31)*(КАЛЕНДАРЬ!$AN11=GRID!$B$33:$BI$33), 0))*GRID!$B$65,
ROUNDUP(INDEX(GRID!$B$47:$BI$57,MATCH(G$7,GRID!$A$47:$A$57,0),MATCH(1,($U$2=GRID!$B$31:$BI$31)*(КАЛЕНДАРЬ!$AN11=GRID!$B$33:$BI$33),0))*GRID!$B$65*(1-GRID!$B$69),0))</f>
        <v>23220</v>
      </c>
      <c r="I330" s="47" cm="1">
        <f t="array" ref="I330">IF($I$2="Путешествия с детьми",
INDEX(GRID!$B$34:$BI$44,MATCH(I$7,GRID!$A$34:$A$44,0),MATCH(1,($U$2=GRID!$B$31:$BI$31)*(КАЛЕНДАРЬ!$AN11=GRID!$B$33:$BI$33), 0))*GRID!$B$65,
ROUNDUP(INDEX(GRID!$B$34:$BI$44,MATCH(I$7,GRID!$A$34:$A$44,0),MATCH(1,($U$2=GRID!$B$31:$BI$31)*(КАЛЕНДАРЬ!$AN11=GRID!$B$33:$BI$33),0))*GRID!$B$65*(1-GRID!$B$69),0))</f>
        <v>22532</v>
      </c>
      <c r="J330" s="47" cm="1">
        <f t="array" ref="J330">IF($I$2="Путешествия с детьми",
INDEX(GRID!$B$47:$BI$57,MATCH(I$7,GRID!$A$47:$A$57,0),MATCH(1,($U$2=GRID!$B$31:$BI$31)*(КАЛЕНДАРЬ!$AN11=GRID!$B$33:$BI$33), 0))*GRID!$B$65,
ROUNDUP(INDEX(GRID!$B$47:$BI$57,MATCH(I$7,GRID!$A$47:$A$57,0),MATCH(1,($U$2=GRID!$B$31:$BI$31)*(КАЛЕНДАРЬ!$AN11=GRID!$B$33:$BI$33),0))*GRID!$B$65*(1-GRID!$B$69),0))</f>
        <v>24768</v>
      </c>
      <c r="K330" s="47" cm="1">
        <f t="array" ref="K330">IF($I$2="Путешествия с детьми",
INDEX(GRID!$B$34:$BI$44,MATCH(K$7,GRID!$A$34:$A$44,0),MATCH(1,($U$2=GRID!$B$31:$BI$31)*(КАЛЕНДАРЬ!$AN11=GRID!$B$33:$BI$33), 0))*GRID!$B$65,
ROUNDUP(INDEX(GRID!$B$34:$BI$44,MATCH(K$7,GRID!$A$34:$A$44,0),MATCH(1,($U$2=GRID!$B$31:$BI$31)*(КАЛЕНДАРЬ!$AN11=GRID!$B$33:$BI$33),0))*GRID!$B$65*(1-GRID!$B$69),0))</f>
        <v>23392</v>
      </c>
      <c r="L330" s="47" cm="1">
        <f t="array" ref="L330">IF($I$2="Путешествия с детьми",
INDEX(GRID!$B$47:$BI$57,MATCH(K$7,GRID!$A$47:$A$57,0),MATCH(1,($U$2=GRID!$B$31:$BI$31)*(КАЛЕНДАРЬ!$AN11=GRID!$B$33:$BI$33), 0))*GRID!$B$65,
ROUNDUP(INDEX(GRID!$B$47:$BI$57,MATCH(K$7,GRID!$A$47:$A$57,0),MATCH(1,($U$2=GRID!$B$31:$BI$31)*(КАЛЕНДАРЬ!$AN11=GRID!$B$33:$BI$33),0))*GRID!$B$65*(1-GRID!$B$69),0))</f>
        <v>25628</v>
      </c>
      <c r="M330" s="47" cm="1">
        <f t="array" ref="M330">IF($I$2="Путешествия с детьми",
INDEX(GRID!$B$34:$BI$44,MATCH(M$7,GRID!$A$34:$A$44,0),MATCH(1,($U$2=GRID!$B$31:$BI$31)*(КАЛЕНДАРЬ!$AN11=GRID!$B$33:$BI$33), 0))*GRID!$B$65,
ROUNDUP(INDEX(GRID!$B$34:$BI$44,MATCH(M$7,GRID!$A$34:$A$44,0),MATCH(1,($U$2=GRID!$B$31:$BI$31)*(КАЛЕНДАРЬ!$AN11=GRID!$B$33:$BI$33),0))*GRID!$B$65*(1-GRID!$B$69),0))</f>
        <v>24940</v>
      </c>
      <c r="N330" s="47" cm="1">
        <f t="array" ref="N330">IF($I$2="Путешествия с детьми",
INDEX(GRID!$B$47:$BI$57,MATCH(M$7,GRID!$A$47:$A$57,0),MATCH(1,($U$2=GRID!$B$31:$BI$31)*(КАЛЕНДАРЬ!$AN11=GRID!$B$33:$BI$33), 0))*GRID!$B$65,
ROUNDUP(INDEX(GRID!$B$47:$BI$57,MATCH(M$7,GRID!$A$47:$A$57,0),MATCH(1,($U$2=GRID!$B$31:$BI$31)*(КАЛЕНДАРЬ!$AN11=GRID!$B$33:$BI$33),0))*GRID!$B$65*(1-GRID!$B$69),0))</f>
        <v>27176</v>
      </c>
      <c r="O330" s="47" cm="1">
        <f t="array" ref="O330">IF($I$2="Путешествия с детьми",
INDEX(GRID!$B$34:$BI$44,MATCH(O$7,GRID!$A$34:$A$44,0),MATCH(1,($U$2=GRID!$B$31:$BI$31)*(КАЛЕНДАРЬ!$AN11=GRID!$B$33:$BI$33), 0))*GRID!$B$65,
ROUNDUP(INDEX(GRID!$B$34:$BI$44,MATCH(O$7,GRID!$A$34:$A$44,0),MATCH(1,($U$2=GRID!$B$31:$BI$31)*(КАЛЕНДАРЬ!$AN11=GRID!$B$33:$BI$33),0))*GRID!$B$65*(1-GRID!$B$69),0))</f>
        <v>30960</v>
      </c>
      <c r="P330" s="47" cm="1">
        <f t="array" ref="P330">IF($I$2="Путешествия с детьми",
INDEX(GRID!$B$47:$BI$57,MATCH(O$7,GRID!$A$47:$A$57,0),MATCH(1,($U$2=GRID!$B$31:$BI$31)*(КАЛЕНДАРЬ!$AN11=GRID!$B$33:$BI$33), 0))*GRID!$B$65,
ROUNDUP(INDEX(GRID!$B$47:$BI$57,MATCH(O$7,GRID!$A$47:$A$57,0),MATCH(1,($U$2=GRID!$B$31:$BI$31)*(КАЛЕНДАРЬ!$AN11=GRID!$B$33:$BI$33),0))*GRID!$B$65*(1-GRID!$B$69),0))</f>
        <v>33196</v>
      </c>
      <c r="Q330" s="47" cm="1">
        <f t="array" ref="Q330">IF($I$2="Путешествия с детьми",
INDEX(GRID!$B$34:$BI$44,MATCH(Q$7,GRID!$A$34:$A$44,0),MATCH(1,($U$2=GRID!$B$31:$BI$31)*(КАЛЕНДАРЬ!$AN11=GRID!$B$33:$BI$33), 0))*GRID!$B$65,
ROUNDUP(INDEX(GRID!$B$34:$BI$44,MATCH(Q$7,GRID!$A$34:$A$44,0),MATCH(1,($U$2=GRID!$B$31:$BI$31)*(КАЛЕНДАРЬ!$AN11=GRID!$B$33:$BI$33),0))*GRID!$B$65*(1-GRID!$B$69),0))</f>
        <v>32680</v>
      </c>
      <c r="R330" s="47" cm="1">
        <f t="array" ref="R330">IF($I$2="Путешествия с детьми",
INDEX(GRID!$B$47:$BI$57,MATCH(Q$7,GRID!$A$47:$A$57,0),MATCH(1,($U$2=GRID!$B$31:$BI$31)*(КАЛЕНДАРЬ!$AN11=GRID!$B$33:$BI$33), 0))*GRID!$B$65,
ROUNDUP(INDEX(GRID!$B$47:$BI$57,MATCH(Q$7,GRID!$A$47:$A$57,0),MATCH(1,($U$2=GRID!$B$31:$BI$31)*(КАЛЕНДАРЬ!$AN11=GRID!$B$33:$BI$33),0))*GRID!$B$65*(1-GRID!$B$69),0))</f>
        <v>34916</v>
      </c>
      <c r="S330" s="47" cm="1">
        <f t="array" ref="S330">IF($I$2="Путешествия с детьми",
INDEX(GRID!$B$34:$BI$44,MATCH(S$7,GRID!$A$34:$A$44,0),MATCH(1,($U$2=GRID!$B$31:$BI$31)*(КАЛЕНДАРЬ!$AN11=GRID!$B$33:$BI$33), 0))*GRID!$B$65,
ROUNDUP(INDEX(GRID!$B$34:$BI$44,MATCH(S$7,GRID!$A$34:$A$44,0),MATCH(1,($U$2=GRID!$B$31:$BI$31)*(КАЛЕНДАРЬ!$AN11=GRID!$B$33:$BI$33),0))*GRID!$B$65*(1-GRID!$B$69),0))</f>
        <v>35690</v>
      </c>
      <c r="T330" s="47" cm="1">
        <f t="array" ref="T330">IF($I$2="Путешествия с детьми",
INDEX(GRID!$B$47:$BI$57,MATCH(S$7,GRID!$A$47:$A$57,0),MATCH(1,($U$2=GRID!$B$31:$BI$31)*(КАЛЕНДАРЬ!$AN11=GRID!$B$33:$BI$33), 0))*GRID!$B$65,
ROUNDUP(INDEX(GRID!$B$47:$BI$57,MATCH(S$7,GRID!$A$47:$A$57,0),MATCH(1,($U$2=GRID!$B$31:$BI$31)*(КАЛЕНДАРЬ!$AN11=GRID!$B$33:$BI$33),0))*GRID!$B$65*(1-GRID!$B$69),0))</f>
        <v>37926</v>
      </c>
      <c r="U330" s="47" cm="1">
        <f t="array" ref="U330">IF($I$2="Путешествия с детьми",
INDEX(GRID!$B$34:$BI$44,MATCH(U$7,GRID!$A$34:$A$44,0),MATCH(1,($U$2=GRID!$B$31:$BI$31)*(КАЛЕНДАРЬ!$AN11=GRID!$B$33:$BI$33), 0))*GRID!$B$65,
ROUNDUP(INDEX(GRID!$B$34:$BI$44,MATCH(U$7,GRID!$A$34:$A$44,0),MATCH(1,($U$2=GRID!$B$31:$BI$31)*(КАЛЕНДАРЬ!$AN11=GRID!$B$33:$BI$33),0))*GRID!$B$65*(1-GRID!$B$69),0))</f>
        <v>40850</v>
      </c>
      <c r="V330" s="47" cm="1">
        <f t="array" ref="V330">IF($I$2="Путешествия с детьми",
INDEX(GRID!$B$47:$BI$57,MATCH(U$7,GRID!$A$47:$A$57,0),MATCH(1,($U$2=GRID!$B$31:$BI$31)*(КАЛЕНДАРЬ!$AN11=GRID!$B$33:$BI$33), 0))*GRID!$B$65,
ROUNDUP(INDEX(GRID!$B$47:$BI$57,MATCH(U$7,GRID!$A$47:$A$57,0),MATCH(1,($U$2=GRID!$B$31:$BI$31)*(КАЛЕНДАРЬ!$AN11=GRID!$B$33:$BI$33),0))*GRID!$B$65*(1-GRID!$B$69),0))</f>
        <v>43086</v>
      </c>
      <c r="W330" s="47" cm="1">
        <f t="array" ref="W330">IF($I$2="Путешествия с детьми",
INDEX(GRID!$B$34:$BI$44,MATCH(W$7,GRID!$A$34:$A$44,0),MATCH(1,($U$2=GRID!$B$31:$BI$31)*(КАЛЕНДАРЬ!$AN11=GRID!$B$33:$BI$33), 0))*GRID!$B$65,
ROUNDUP(INDEX(GRID!$B$34:$BI$44,MATCH(W$7,GRID!$A$34:$A$44,0),MATCH(1,($U$2=GRID!$B$31:$BI$31)*(КАЛЕНДАРЬ!$AN11=GRID!$B$33:$BI$33),0))*GRID!$B$65*(1-GRID!$B$69),0))</f>
        <v>120830</v>
      </c>
      <c r="X330" s="47" cm="1">
        <f t="array" ref="X330">IF($I$2="Путешествия с детьми",
INDEX(GRID!$B$47:$BI$57,MATCH(W$7,GRID!$A$47:$A$57,0),MATCH(1,($U$2=GRID!$B$31:$BI$31)*(КАЛЕНДАРЬ!$AN11=GRID!$B$33:$BI$33), 0))*GRID!$B$65,
ROUNDUP(INDEX(GRID!$B$47:$BI$57,MATCH(W$7,GRID!$A$47:$A$57,0),MATCH(1,($U$2=GRID!$B$31:$BI$31)*(КАЛЕНДАРЬ!$AN11=GRID!$B$33:$BI$33),0))*GRID!$B$65*(1-GRID!$B$69),0))</f>
        <v>123066</v>
      </c>
    </row>
    <row r="331" spans="1:24" hidden="1" x14ac:dyDescent="0.2">
      <c r="A331" s="117" t="s">
        <v>47</v>
      </c>
      <c r="B331" s="117">
        <v>9</v>
      </c>
      <c r="C331" s="138" cm="1">
        <f t="array" ref="C331">IF($I$2="Путешествия с детьми",
INDEX(GRID!$B$34:$BI$44,MATCH(C$7,GRID!$A$34:$A$44,0),MATCH(1,($U$2=GRID!$B$31:$BI$31)*(КАЛЕНДАРЬ!$AN12=GRID!$B$33:$BI$33), 0))*GRID!$B$65,
ROUNDUP(INDEX(GRID!$B$34:$BI$44,MATCH(C$7,GRID!$A$34:$A$44,0),MATCH(1,($U$2=GRID!$B$31:$BI$31)*(КАЛЕНДАРЬ!$AN12=GRID!$B$33:$BI$33),0))*GRID!$B$65*(1-GRID!$B$69),0))</f>
        <v>18576</v>
      </c>
      <c r="D331" s="47" cm="1">
        <f t="array" ref="D331">IF($I$2="Путешествия с детьми",
INDEX(GRID!$B$47:$BI$57,MATCH(C$7,GRID!$A$47:$A$57,0),MATCH(1,($U$2=GRID!$B$31:$BI$31)*(КАЛЕНДАРЬ!$AN12=GRID!$B$33:$BI$33), 0))*GRID!$B$65,
ROUNDUP(INDEX(GRID!$B$47:$BI$57,MATCH(C$7,GRID!$A$47:$A$57,0),MATCH(1,($U$2=GRID!$B$31:$BI$31)*(КАЛЕНДАРЬ!$AN12=GRID!$B$33:$BI$33),0))*GRID!$B$65*(1-GRID!$B$69),0))</f>
        <v>20812</v>
      </c>
      <c r="E331" s="47" cm="1">
        <f t="array" ref="E331">IF($I$2="Путешествия с детьми",
INDEX(GRID!$B$34:$BI$44,MATCH(E$7,GRID!$A$34:$A$44,0),MATCH(1,($U$2=GRID!$B$31:$BI$31)*(КАЛЕНДАРЬ!$AN12=GRID!$B$33:$BI$33), 0))*GRID!$B$65,
ROUNDUP(INDEX(GRID!$B$34:$BI$44,MATCH(E$7,GRID!$A$34:$A$44,0),MATCH(1,($U$2=GRID!$B$31:$BI$31)*(КАЛЕНДАРЬ!$AN12=GRID!$B$33:$BI$33),0))*GRID!$B$65*(1-GRID!$B$69),0))</f>
        <v>20124</v>
      </c>
      <c r="F331" s="47" cm="1">
        <f t="array" ref="F331">IF($I$2="Путешествия с детьми",
INDEX(GRID!$B$47:$BI$57,MATCH(E$7,GRID!$A$47:$A$57,0),MATCH(1,($U$2=GRID!$B$31:$BI$31)*(КАЛЕНДАРЬ!$AN12=GRID!$B$33:$BI$33), 0))*GRID!$B$65,
ROUNDUP(INDEX(GRID!$B$47:$BI$57,MATCH(E$7,GRID!$A$47:$A$57,0),MATCH(1,($U$2=GRID!$B$31:$BI$31)*(КАЛЕНДАРЬ!$AN12=GRID!$B$33:$BI$33),0))*GRID!$B$65*(1-GRID!$B$69),0))</f>
        <v>22360</v>
      </c>
      <c r="G331" s="47" cm="1">
        <f t="array" ref="G331">IF($I$2="Путешествия с детьми",
INDEX(GRID!$B$34:$BI$44,MATCH(G$7,GRID!$A$34:$A$44,0),MATCH(1,($U$2=GRID!$B$31:$BI$31)*(КАЛЕНДАРЬ!$AN12=GRID!$B$33:$BI$33), 0))*GRID!$B$65,
ROUNDUP(INDEX(GRID!$B$34:$BI$44,MATCH(G$7,GRID!$A$34:$A$44,0),MATCH(1,($U$2=GRID!$B$31:$BI$31)*(КАЛЕНДАРЬ!$AN12=GRID!$B$33:$BI$33),0))*GRID!$B$65*(1-GRID!$B$69),0))</f>
        <v>20984</v>
      </c>
      <c r="H331" s="47" cm="1">
        <f t="array" ref="H331">IF($I$2="Путешествия с детьми",
INDEX(GRID!$B$47:$BI$57,MATCH(G$7,GRID!$A$47:$A$57,0),MATCH(1,($U$2=GRID!$B$31:$BI$31)*(КАЛЕНДАРЬ!$AN12=GRID!$B$33:$BI$33), 0))*GRID!$B$65,
ROUNDUP(INDEX(GRID!$B$47:$BI$57,MATCH(G$7,GRID!$A$47:$A$57,0),MATCH(1,($U$2=GRID!$B$31:$BI$31)*(КАЛЕНДАРЬ!$AN12=GRID!$B$33:$BI$33),0))*GRID!$B$65*(1-GRID!$B$69),0))</f>
        <v>23220</v>
      </c>
      <c r="I331" s="47" cm="1">
        <f t="array" ref="I331">IF($I$2="Путешествия с детьми",
INDEX(GRID!$B$34:$BI$44,MATCH(I$7,GRID!$A$34:$A$44,0),MATCH(1,($U$2=GRID!$B$31:$BI$31)*(КАЛЕНДАРЬ!$AN12=GRID!$B$33:$BI$33), 0))*GRID!$B$65,
ROUNDUP(INDEX(GRID!$B$34:$BI$44,MATCH(I$7,GRID!$A$34:$A$44,0),MATCH(1,($U$2=GRID!$B$31:$BI$31)*(КАЛЕНДАРЬ!$AN12=GRID!$B$33:$BI$33),0))*GRID!$B$65*(1-GRID!$B$69),0))</f>
        <v>22532</v>
      </c>
      <c r="J331" s="47" cm="1">
        <f t="array" ref="J331">IF($I$2="Путешествия с детьми",
INDEX(GRID!$B$47:$BI$57,MATCH(I$7,GRID!$A$47:$A$57,0),MATCH(1,($U$2=GRID!$B$31:$BI$31)*(КАЛЕНДАРЬ!$AN12=GRID!$B$33:$BI$33), 0))*GRID!$B$65,
ROUNDUP(INDEX(GRID!$B$47:$BI$57,MATCH(I$7,GRID!$A$47:$A$57,0),MATCH(1,($U$2=GRID!$B$31:$BI$31)*(КАЛЕНДАРЬ!$AN12=GRID!$B$33:$BI$33),0))*GRID!$B$65*(1-GRID!$B$69),0))</f>
        <v>24768</v>
      </c>
      <c r="K331" s="47" cm="1">
        <f t="array" ref="K331">IF($I$2="Путешествия с детьми",
INDEX(GRID!$B$34:$BI$44,MATCH(K$7,GRID!$A$34:$A$44,0),MATCH(1,($U$2=GRID!$B$31:$BI$31)*(КАЛЕНДАРЬ!$AN12=GRID!$B$33:$BI$33), 0))*GRID!$B$65,
ROUNDUP(INDEX(GRID!$B$34:$BI$44,MATCH(K$7,GRID!$A$34:$A$44,0),MATCH(1,($U$2=GRID!$B$31:$BI$31)*(КАЛЕНДАРЬ!$AN12=GRID!$B$33:$BI$33),0))*GRID!$B$65*(1-GRID!$B$69),0))</f>
        <v>23392</v>
      </c>
      <c r="L331" s="47" cm="1">
        <f t="array" ref="L331">IF($I$2="Путешествия с детьми",
INDEX(GRID!$B$47:$BI$57,MATCH(K$7,GRID!$A$47:$A$57,0),MATCH(1,($U$2=GRID!$B$31:$BI$31)*(КАЛЕНДАРЬ!$AN12=GRID!$B$33:$BI$33), 0))*GRID!$B$65,
ROUNDUP(INDEX(GRID!$B$47:$BI$57,MATCH(K$7,GRID!$A$47:$A$57,0),MATCH(1,($U$2=GRID!$B$31:$BI$31)*(КАЛЕНДАРЬ!$AN12=GRID!$B$33:$BI$33),0))*GRID!$B$65*(1-GRID!$B$69),0))</f>
        <v>25628</v>
      </c>
      <c r="M331" s="47" cm="1">
        <f t="array" ref="M331">IF($I$2="Путешествия с детьми",
INDEX(GRID!$B$34:$BI$44,MATCH(M$7,GRID!$A$34:$A$44,0),MATCH(1,($U$2=GRID!$B$31:$BI$31)*(КАЛЕНДАРЬ!$AN12=GRID!$B$33:$BI$33), 0))*GRID!$B$65,
ROUNDUP(INDEX(GRID!$B$34:$BI$44,MATCH(M$7,GRID!$A$34:$A$44,0),MATCH(1,($U$2=GRID!$B$31:$BI$31)*(КАЛЕНДАРЬ!$AN12=GRID!$B$33:$BI$33),0))*GRID!$B$65*(1-GRID!$B$69),0))</f>
        <v>24940</v>
      </c>
      <c r="N331" s="47" cm="1">
        <f t="array" ref="N331">IF($I$2="Путешествия с детьми",
INDEX(GRID!$B$47:$BI$57,MATCH(M$7,GRID!$A$47:$A$57,0),MATCH(1,($U$2=GRID!$B$31:$BI$31)*(КАЛЕНДАРЬ!$AN12=GRID!$B$33:$BI$33), 0))*GRID!$B$65,
ROUNDUP(INDEX(GRID!$B$47:$BI$57,MATCH(M$7,GRID!$A$47:$A$57,0),MATCH(1,($U$2=GRID!$B$31:$BI$31)*(КАЛЕНДАРЬ!$AN12=GRID!$B$33:$BI$33),0))*GRID!$B$65*(1-GRID!$B$69),0))</f>
        <v>27176</v>
      </c>
      <c r="O331" s="47" cm="1">
        <f t="array" ref="O331">IF($I$2="Путешествия с детьми",
INDEX(GRID!$B$34:$BI$44,MATCH(O$7,GRID!$A$34:$A$44,0),MATCH(1,($U$2=GRID!$B$31:$BI$31)*(КАЛЕНДАРЬ!$AN12=GRID!$B$33:$BI$33), 0))*GRID!$B$65,
ROUNDUP(INDEX(GRID!$B$34:$BI$44,MATCH(O$7,GRID!$A$34:$A$44,0),MATCH(1,($U$2=GRID!$B$31:$BI$31)*(КАЛЕНДАРЬ!$AN12=GRID!$B$33:$BI$33),0))*GRID!$B$65*(1-GRID!$B$69),0))</f>
        <v>30960</v>
      </c>
      <c r="P331" s="47" cm="1">
        <f t="array" ref="P331">IF($I$2="Путешествия с детьми",
INDEX(GRID!$B$47:$BI$57,MATCH(O$7,GRID!$A$47:$A$57,0),MATCH(1,($U$2=GRID!$B$31:$BI$31)*(КАЛЕНДАРЬ!$AN12=GRID!$B$33:$BI$33), 0))*GRID!$B$65,
ROUNDUP(INDEX(GRID!$B$47:$BI$57,MATCH(O$7,GRID!$A$47:$A$57,0),MATCH(1,($U$2=GRID!$B$31:$BI$31)*(КАЛЕНДАРЬ!$AN12=GRID!$B$33:$BI$33),0))*GRID!$B$65*(1-GRID!$B$69),0))</f>
        <v>33196</v>
      </c>
      <c r="Q331" s="47" cm="1">
        <f t="array" ref="Q331">IF($I$2="Путешествия с детьми",
INDEX(GRID!$B$34:$BI$44,MATCH(Q$7,GRID!$A$34:$A$44,0),MATCH(1,($U$2=GRID!$B$31:$BI$31)*(КАЛЕНДАРЬ!$AN12=GRID!$B$33:$BI$33), 0))*GRID!$B$65,
ROUNDUP(INDEX(GRID!$B$34:$BI$44,MATCH(Q$7,GRID!$A$34:$A$44,0),MATCH(1,($U$2=GRID!$B$31:$BI$31)*(КАЛЕНДАРЬ!$AN12=GRID!$B$33:$BI$33),0))*GRID!$B$65*(1-GRID!$B$69),0))</f>
        <v>32680</v>
      </c>
      <c r="R331" s="47" cm="1">
        <f t="array" ref="R331">IF($I$2="Путешествия с детьми",
INDEX(GRID!$B$47:$BI$57,MATCH(Q$7,GRID!$A$47:$A$57,0),MATCH(1,($U$2=GRID!$B$31:$BI$31)*(КАЛЕНДАРЬ!$AN12=GRID!$B$33:$BI$33), 0))*GRID!$B$65,
ROUNDUP(INDEX(GRID!$B$47:$BI$57,MATCH(Q$7,GRID!$A$47:$A$57,0),MATCH(1,($U$2=GRID!$B$31:$BI$31)*(КАЛЕНДАРЬ!$AN12=GRID!$B$33:$BI$33),0))*GRID!$B$65*(1-GRID!$B$69),0))</f>
        <v>34916</v>
      </c>
      <c r="S331" s="47" cm="1">
        <f t="array" ref="S331">IF($I$2="Путешествия с детьми",
INDEX(GRID!$B$34:$BI$44,MATCH(S$7,GRID!$A$34:$A$44,0),MATCH(1,($U$2=GRID!$B$31:$BI$31)*(КАЛЕНДАРЬ!$AN12=GRID!$B$33:$BI$33), 0))*GRID!$B$65,
ROUNDUP(INDEX(GRID!$B$34:$BI$44,MATCH(S$7,GRID!$A$34:$A$44,0),MATCH(1,($U$2=GRID!$B$31:$BI$31)*(КАЛЕНДАРЬ!$AN12=GRID!$B$33:$BI$33),0))*GRID!$B$65*(1-GRID!$B$69),0))</f>
        <v>35690</v>
      </c>
      <c r="T331" s="47" cm="1">
        <f t="array" ref="T331">IF($I$2="Путешествия с детьми",
INDEX(GRID!$B$47:$BI$57,MATCH(S$7,GRID!$A$47:$A$57,0),MATCH(1,($U$2=GRID!$B$31:$BI$31)*(КАЛЕНДАРЬ!$AN12=GRID!$B$33:$BI$33), 0))*GRID!$B$65,
ROUNDUP(INDEX(GRID!$B$47:$BI$57,MATCH(S$7,GRID!$A$47:$A$57,0),MATCH(1,($U$2=GRID!$B$31:$BI$31)*(КАЛЕНДАРЬ!$AN12=GRID!$B$33:$BI$33),0))*GRID!$B$65*(1-GRID!$B$69),0))</f>
        <v>37926</v>
      </c>
      <c r="U331" s="47" cm="1">
        <f t="array" ref="U331">IF($I$2="Путешествия с детьми",
INDEX(GRID!$B$34:$BI$44,MATCH(U$7,GRID!$A$34:$A$44,0),MATCH(1,($U$2=GRID!$B$31:$BI$31)*(КАЛЕНДАРЬ!$AN12=GRID!$B$33:$BI$33), 0))*GRID!$B$65,
ROUNDUP(INDEX(GRID!$B$34:$BI$44,MATCH(U$7,GRID!$A$34:$A$44,0),MATCH(1,($U$2=GRID!$B$31:$BI$31)*(КАЛЕНДАРЬ!$AN12=GRID!$B$33:$BI$33),0))*GRID!$B$65*(1-GRID!$B$69),0))</f>
        <v>40850</v>
      </c>
      <c r="V331" s="47" cm="1">
        <f t="array" ref="V331">IF($I$2="Путешествия с детьми",
INDEX(GRID!$B$47:$BI$57,MATCH(U$7,GRID!$A$47:$A$57,0),MATCH(1,($U$2=GRID!$B$31:$BI$31)*(КАЛЕНДАРЬ!$AN12=GRID!$B$33:$BI$33), 0))*GRID!$B$65,
ROUNDUP(INDEX(GRID!$B$47:$BI$57,MATCH(U$7,GRID!$A$47:$A$57,0),MATCH(1,($U$2=GRID!$B$31:$BI$31)*(КАЛЕНДАРЬ!$AN12=GRID!$B$33:$BI$33),0))*GRID!$B$65*(1-GRID!$B$69),0))</f>
        <v>43086</v>
      </c>
      <c r="W331" s="47" cm="1">
        <f t="array" ref="W331">IF($I$2="Путешествия с детьми",
INDEX(GRID!$B$34:$BI$44,MATCH(W$7,GRID!$A$34:$A$44,0),MATCH(1,($U$2=GRID!$B$31:$BI$31)*(КАЛЕНДАРЬ!$AN12=GRID!$B$33:$BI$33), 0))*GRID!$B$65,
ROUNDUP(INDEX(GRID!$B$34:$BI$44,MATCH(W$7,GRID!$A$34:$A$44,0),MATCH(1,($U$2=GRID!$B$31:$BI$31)*(КАЛЕНДАРЬ!$AN12=GRID!$B$33:$BI$33),0))*GRID!$B$65*(1-GRID!$B$69),0))</f>
        <v>120830</v>
      </c>
      <c r="X331" s="47" cm="1">
        <f t="array" ref="X331">IF($I$2="Путешествия с детьми",
INDEX(GRID!$B$47:$BI$57,MATCH(W$7,GRID!$A$47:$A$57,0),MATCH(1,($U$2=GRID!$B$31:$BI$31)*(КАЛЕНДАРЬ!$AN12=GRID!$B$33:$BI$33), 0))*GRID!$B$65,
ROUNDUP(INDEX(GRID!$B$47:$BI$57,MATCH(W$7,GRID!$A$47:$A$57,0),MATCH(1,($U$2=GRID!$B$31:$BI$31)*(КАЛЕНДАРЬ!$AN12=GRID!$B$33:$BI$33),0))*GRID!$B$65*(1-GRID!$B$69),0))</f>
        <v>123066</v>
      </c>
    </row>
    <row r="332" spans="1:24" hidden="1" x14ac:dyDescent="0.2">
      <c r="A332" s="117" t="s">
        <v>48</v>
      </c>
      <c r="B332" s="117">
        <v>10</v>
      </c>
      <c r="C332" s="138" cm="1">
        <f t="array" ref="C332">IF($I$2="Путешествия с детьми",
INDEX(GRID!$B$34:$BI$44,MATCH(C$7,GRID!$A$34:$A$44,0),MATCH(1,($U$2=GRID!$B$31:$BI$31)*(КАЛЕНДАРЬ!$AN13=GRID!$B$33:$BI$33), 0))*GRID!$B$65,
ROUNDUP(INDEX(GRID!$B$34:$BI$44,MATCH(C$7,GRID!$A$34:$A$44,0),MATCH(1,($U$2=GRID!$B$31:$BI$31)*(КАЛЕНДАРЬ!$AN13=GRID!$B$33:$BI$33),0))*GRID!$B$65*(1-GRID!$B$69),0))</f>
        <v>17544</v>
      </c>
      <c r="D332" s="47" cm="1">
        <f t="array" ref="D332">IF($I$2="Путешествия с детьми",
INDEX(GRID!$B$47:$BI$57,MATCH(C$7,GRID!$A$47:$A$57,0),MATCH(1,($U$2=GRID!$B$31:$BI$31)*(КАЛЕНДАРЬ!$AN13=GRID!$B$33:$BI$33), 0))*GRID!$B$65,
ROUNDUP(INDEX(GRID!$B$47:$BI$57,MATCH(C$7,GRID!$A$47:$A$57,0),MATCH(1,($U$2=GRID!$B$31:$BI$31)*(КАЛЕНДАРЬ!$AN13=GRID!$B$33:$BI$33),0))*GRID!$B$65*(1-GRID!$B$69),0))</f>
        <v>19780</v>
      </c>
      <c r="E332" s="47" cm="1">
        <f t="array" ref="E332">IF($I$2="Путешествия с детьми",
INDEX(GRID!$B$34:$BI$44,MATCH(E$7,GRID!$A$34:$A$44,0),MATCH(1,($U$2=GRID!$B$31:$BI$31)*(КАЛЕНДАРЬ!$AN13=GRID!$B$33:$BI$33), 0))*GRID!$B$65,
ROUNDUP(INDEX(GRID!$B$34:$BI$44,MATCH(E$7,GRID!$A$34:$A$44,0),MATCH(1,($U$2=GRID!$B$31:$BI$31)*(КАЛЕНДАРЬ!$AN13=GRID!$B$33:$BI$33),0))*GRID!$B$65*(1-GRID!$B$69),0))</f>
        <v>19092</v>
      </c>
      <c r="F332" s="47" cm="1">
        <f t="array" ref="F332">IF($I$2="Путешествия с детьми",
INDEX(GRID!$B$47:$BI$57,MATCH(E$7,GRID!$A$47:$A$57,0),MATCH(1,($U$2=GRID!$B$31:$BI$31)*(КАЛЕНДАРЬ!$AN13=GRID!$B$33:$BI$33), 0))*GRID!$B$65,
ROUNDUP(INDEX(GRID!$B$47:$BI$57,MATCH(E$7,GRID!$A$47:$A$57,0),MATCH(1,($U$2=GRID!$B$31:$BI$31)*(КАЛЕНДАРЬ!$AN13=GRID!$B$33:$BI$33),0))*GRID!$B$65*(1-GRID!$B$69),0))</f>
        <v>21328</v>
      </c>
      <c r="G332" s="47" cm="1">
        <f t="array" ref="G332">IF($I$2="Путешествия с детьми",
INDEX(GRID!$B$34:$BI$44,MATCH(G$7,GRID!$A$34:$A$44,0),MATCH(1,($U$2=GRID!$B$31:$BI$31)*(КАЛЕНДАРЬ!$AN13=GRID!$B$33:$BI$33), 0))*GRID!$B$65,
ROUNDUP(INDEX(GRID!$B$34:$BI$44,MATCH(G$7,GRID!$A$34:$A$44,0),MATCH(1,($U$2=GRID!$B$31:$BI$31)*(КАЛЕНДАРЬ!$AN13=GRID!$B$33:$BI$33),0))*GRID!$B$65*(1-GRID!$B$69),0))</f>
        <v>19952</v>
      </c>
      <c r="H332" s="47" cm="1">
        <f t="array" ref="H332">IF($I$2="Путешествия с детьми",
INDEX(GRID!$B$47:$BI$57,MATCH(G$7,GRID!$A$47:$A$57,0),MATCH(1,($U$2=GRID!$B$31:$BI$31)*(КАЛЕНДАРЬ!$AN13=GRID!$B$33:$BI$33), 0))*GRID!$B$65,
ROUNDUP(INDEX(GRID!$B$47:$BI$57,MATCH(G$7,GRID!$A$47:$A$57,0),MATCH(1,($U$2=GRID!$B$31:$BI$31)*(КАЛЕНДАРЬ!$AN13=GRID!$B$33:$BI$33),0))*GRID!$B$65*(1-GRID!$B$69),0))</f>
        <v>22188</v>
      </c>
      <c r="I332" s="47" cm="1">
        <f t="array" ref="I332">IF($I$2="Путешествия с детьми",
INDEX(GRID!$B$34:$BI$44,MATCH(I$7,GRID!$A$34:$A$44,0),MATCH(1,($U$2=GRID!$B$31:$BI$31)*(КАЛЕНДАРЬ!$AN13=GRID!$B$33:$BI$33), 0))*GRID!$B$65,
ROUNDUP(INDEX(GRID!$B$34:$BI$44,MATCH(I$7,GRID!$A$34:$A$44,0),MATCH(1,($U$2=GRID!$B$31:$BI$31)*(КАЛЕНДАРЬ!$AN13=GRID!$B$33:$BI$33),0))*GRID!$B$65*(1-GRID!$B$69),0))</f>
        <v>21500</v>
      </c>
      <c r="J332" s="47" cm="1">
        <f t="array" ref="J332">IF($I$2="Путешествия с детьми",
INDEX(GRID!$B$47:$BI$57,MATCH(I$7,GRID!$A$47:$A$57,0),MATCH(1,($U$2=GRID!$B$31:$BI$31)*(КАЛЕНДАРЬ!$AN13=GRID!$B$33:$BI$33), 0))*GRID!$B$65,
ROUNDUP(INDEX(GRID!$B$47:$BI$57,MATCH(I$7,GRID!$A$47:$A$57,0),MATCH(1,($U$2=GRID!$B$31:$BI$31)*(КАЛЕНДАРЬ!$AN13=GRID!$B$33:$BI$33),0))*GRID!$B$65*(1-GRID!$B$69),0))</f>
        <v>23736</v>
      </c>
      <c r="K332" s="47" cm="1">
        <f t="array" ref="K332">IF($I$2="Путешествия с детьми",
INDEX(GRID!$B$34:$BI$44,MATCH(K$7,GRID!$A$34:$A$44,0),MATCH(1,($U$2=GRID!$B$31:$BI$31)*(КАЛЕНДАРЬ!$AN13=GRID!$B$33:$BI$33), 0))*GRID!$B$65,
ROUNDUP(INDEX(GRID!$B$34:$BI$44,MATCH(K$7,GRID!$A$34:$A$44,0),MATCH(1,($U$2=GRID!$B$31:$BI$31)*(КАЛЕНДАРЬ!$AN13=GRID!$B$33:$BI$33),0))*GRID!$B$65*(1-GRID!$B$69),0))</f>
        <v>22360</v>
      </c>
      <c r="L332" s="47" cm="1">
        <f t="array" ref="L332">IF($I$2="Путешествия с детьми",
INDEX(GRID!$B$47:$BI$57,MATCH(K$7,GRID!$A$47:$A$57,0),MATCH(1,($U$2=GRID!$B$31:$BI$31)*(КАЛЕНДАРЬ!$AN13=GRID!$B$33:$BI$33), 0))*GRID!$B$65,
ROUNDUP(INDEX(GRID!$B$47:$BI$57,MATCH(K$7,GRID!$A$47:$A$57,0),MATCH(1,($U$2=GRID!$B$31:$BI$31)*(КАЛЕНДАРЬ!$AN13=GRID!$B$33:$BI$33),0))*GRID!$B$65*(1-GRID!$B$69),0))</f>
        <v>24596</v>
      </c>
      <c r="M332" s="47" cm="1">
        <f t="array" ref="M332">IF($I$2="Путешествия с детьми",
INDEX(GRID!$B$34:$BI$44,MATCH(M$7,GRID!$A$34:$A$44,0),MATCH(1,($U$2=GRID!$B$31:$BI$31)*(КАЛЕНДАРЬ!$AN13=GRID!$B$33:$BI$33), 0))*GRID!$B$65,
ROUNDUP(INDEX(GRID!$B$34:$BI$44,MATCH(M$7,GRID!$A$34:$A$44,0),MATCH(1,($U$2=GRID!$B$31:$BI$31)*(КАЛЕНДАРЬ!$AN13=GRID!$B$33:$BI$33),0))*GRID!$B$65*(1-GRID!$B$69),0))</f>
        <v>23908</v>
      </c>
      <c r="N332" s="47" cm="1">
        <f t="array" ref="N332">IF($I$2="Путешествия с детьми",
INDEX(GRID!$B$47:$BI$57,MATCH(M$7,GRID!$A$47:$A$57,0),MATCH(1,($U$2=GRID!$B$31:$BI$31)*(КАЛЕНДАРЬ!$AN13=GRID!$B$33:$BI$33), 0))*GRID!$B$65,
ROUNDUP(INDEX(GRID!$B$47:$BI$57,MATCH(M$7,GRID!$A$47:$A$57,0),MATCH(1,($U$2=GRID!$B$31:$BI$31)*(КАЛЕНДАРЬ!$AN13=GRID!$B$33:$BI$33),0))*GRID!$B$65*(1-GRID!$B$69),0))</f>
        <v>26144</v>
      </c>
      <c r="O332" s="47" cm="1">
        <f t="array" ref="O332">IF($I$2="Путешествия с детьми",
INDEX(GRID!$B$34:$BI$44,MATCH(O$7,GRID!$A$34:$A$44,0),MATCH(1,($U$2=GRID!$B$31:$BI$31)*(КАЛЕНДАРЬ!$AN13=GRID!$B$33:$BI$33), 0))*GRID!$B$65,
ROUNDUP(INDEX(GRID!$B$34:$BI$44,MATCH(O$7,GRID!$A$34:$A$44,0),MATCH(1,($U$2=GRID!$B$31:$BI$31)*(КАЛЕНДАРЬ!$AN13=GRID!$B$33:$BI$33),0))*GRID!$B$65*(1-GRID!$B$69),0))</f>
        <v>29842</v>
      </c>
      <c r="P332" s="47" cm="1">
        <f t="array" ref="P332">IF($I$2="Путешествия с детьми",
INDEX(GRID!$B$47:$BI$57,MATCH(O$7,GRID!$A$47:$A$57,0),MATCH(1,($U$2=GRID!$B$31:$BI$31)*(КАЛЕНДАРЬ!$AN13=GRID!$B$33:$BI$33), 0))*GRID!$B$65,
ROUNDUP(INDEX(GRID!$B$47:$BI$57,MATCH(O$7,GRID!$A$47:$A$57,0),MATCH(1,($U$2=GRID!$B$31:$BI$31)*(КАЛЕНДАРЬ!$AN13=GRID!$B$33:$BI$33),0))*GRID!$B$65*(1-GRID!$B$69),0))</f>
        <v>32078</v>
      </c>
      <c r="Q332" s="47" cm="1">
        <f t="array" ref="Q332">IF($I$2="Путешествия с детьми",
INDEX(GRID!$B$34:$BI$44,MATCH(Q$7,GRID!$A$34:$A$44,0),MATCH(1,($U$2=GRID!$B$31:$BI$31)*(КАЛЕНДАРЬ!$AN13=GRID!$B$33:$BI$33), 0))*GRID!$B$65,
ROUNDUP(INDEX(GRID!$B$34:$BI$44,MATCH(Q$7,GRID!$A$34:$A$44,0),MATCH(1,($U$2=GRID!$B$31:$BI$31)*(КАЛЕНДАРЬ!$AN13=GRID!$B$33:$BI$33),0))*GRID!$B$65*(1-GRID!$B$69),0))</f>
        <v>31562</v>
      </c>
      <c r="R332" s="47" cm="1">
        <f t="array" ref="R332">IF($I$2="Путешествия с детьми",
INDEX(GRID!$B$47:$BI$57,MATCH(Q$7,GRID!$A$47:$A$57,0),MATCH(1,($U$2=GRID!$B$31:$BI$31)*(КАЛЕНДАРЬ!$AN13=GRID!$B$33:$BI$33), 0))*GRID!$B$65,
ROUNDUP(INDEX(GRID!$B$47:$BI$57,MATCH(Q$7,GRID!$A$47:$A$57,0),MATCH(1,($U$2=GRID!$B$31:$BI$31)*(КАЛЕНДАРЬ!$AN13=GRID!$B$33:$BI$33),0))*GRID!$B$65*(1-GRID!$B$69),0))</f>
        <v>33798</v>
      </c>
      <c r="S332" s="47" cm="1">
        <f t="array" ref="S332">IF($I$2="Путешествия с детьми",
INDEX(GRID!$B$34:$BI$44,MATCH(S$7,GRID!$A$34:$A$44,0),MATCH(1,($U$2=GRID!$B$31:$BI$31)*(КАЛЕНДАРЬ!$AN13=GRID!$B$33:$BI$33), 0))*GRID!$B$65,
ROUNDUP(INDEX(GRID!$B$34:$BI$44,MATCH(S$7,GRID!$A$34:$A$44,0),MATCH(1,($U$2=GRID!$B$31:$BI$31)*(КАЛЕНДАРЬ!$AN13=GRID!$B$33:$BI$33),0))*GRID!$B$65*(1-GRID!$B$69),0))</f>
        <v>34572</v>
      </c>
      <c r="T332" s="47" cm="1">
        <f t="array" ref="T332">IF($I$2="Путешествия с детьми",
INDEX(GRID!$B$47:$BI$57,MATCH(S$7,GRID!$A$47:$A$57,0),MATCH(1,($U$2=GRID!$B$31:$BI$31)*(КАЛЕНДАРЬ!$AN13=GRID!$B$33:$BI$33), 0))*GRID!$B$65,
ROUNDUP(INDEX(GRID!$B$47:$BI$57,MATCH(S$7,GRID!$A$47:$A$57,0),MATCH(1,($U$2=GRID!$B$31:$BI$31)*(КАЛЕНДАРЬ!$AN13=GRID!$B$33:$BI$33),0))*GRID!$B$65*(1-GRID!$B$69),0))</f>
        <v>36808</v>
      </c>
      <c r="U332" s="47" cm="1">
        <f t="array" ref="U332">IF($I$2="Путешествия с детьми",
INDEX(GRID!$B$34:$BI$44,MATCH(U$7,GRID!$A$34:$A$44,0),MATCH(1,($U$2=GRID!$B$31:$BI$31)*(КАЛЕНДАРЬ!$AN13=GRID!$B$33:$BI$33), 0))*GRID!$B$65,
ROUNDUP(INDEX(GRID!$B$34:$BI$44,MATCH(U$7,GRID!$A$34:$A$44,0),MATCH(1,($U$2=GRID!$B$31:$BI$31)*(КАЛЕНДАРЬ!$AN13=GRID!$B$33:$BI$33),0))*GRID!$B$65*(1-GRID!$B$69),0))</f>
        <v>39646</v>
      </c>
      <c r="V332" s="47" cm="1">
        <f t="array" ref="V332">IF($I$2="Путешествия с детьми",
INDEX(GRID!$B$47:$BI$57,MATCH(U$7,GRID!$A$47:$A$57,0),MATCH(1,($U$2=GRID!$B$31:$BI$31)*(КАЛЕНДАРЬ!$AN13=GRID!$B$33:$BI$33), 0))*GRID!$B$65,
ROUNDUP(INDEX(GRID!$B$47:$BI$57,MATCH(U$7,GRID!$A$47:$A$57,0),MATCH(1,($U$2=GRID!$B$31:$BI$31)*(КАЛЕНДАРЬ!$AN13=GRID!$B$33:$BI$33),0))*GRID!$B$65*(1-GRID!$B$69),0))</f>
        <v>41882</v>
      </c>
      <c r="W332" s="47" cm="1">
        <f t="array" ref="W332">IF($I$2="Путешествия с детьми",
INDEX(GRID!$B$34:$BI$44,MATCH(W$7,GRID!$A$34:$A$44,0),MATCH(1,($U$2=GRID!$B$31:$BI$31)*(КАЛЕНДАРЬ!$AN13=GRID!$B$33:$BI$33), 0))*GRID!$B$65,
ROUNDUP(INDEX(GRID!$B$34:$BI$44,MATCH(W$7,GRID!$A$34:$A$44,0),MATCH(1,($U$2=GRID!$B$31:$BI$31)*(КАЛЕНДАРЬ!$AN13=GRID!$B$33:$BI$33),0))*GRID!$B$65*(1-GRID!$B$69),0))</f>
        <v>115498</v>
      </c>
      <c r="X332" s="47" cm="1">
        <f t="array" ref="X332">IF($I$2="Путешествия с детьми",
INDEX(GRID!$B$47:$BI$57,MATCH(W$7,GRID!$A$47:$A$57,0),MATCH(1,($U$2=GRID!$B$31:$BI$31)*(КАЛЕНДАРЬ!$AN13=GRID!$B$33:$BI$33), 0))*GRID!$B$65,
ROUNDUP(INDEX(GRID!$B$47:$BI$57,MATCH(W$7,GRID!$A$47:$A$57,0),MATCH(1,($U$2=GRID!$B$31:$BI$31)*(КАЛЕНДАРЬ!$AN13=GRID!$B$33:$BI$33),0))*GRID!$B$65*(1-GRID!$B$69),0))</f>
        <v>117734</v>
      </c>
    </row>
    <row r="333" spans="1:24" hidden="1" x14ac:dyDescent="0.2">
      <c r="A333" s="117" t="s">
        <v>42</v>
      </c>
      <c r="B333" s="117">
        <v>11</v>
      </c>
      <c r="C333" s="138" cm="1">
        <f t="array" ref="C333">IF($I$2="Путешествия с детьми",
INDEX(GRID!$B$34:$BI$44,MATCH(C$7,GRID!$A$34:$A$44,0),MATCH(1,($U$2=GRID!$B$31:$BI$31)*(КАЛЕНДАРЬ!$AN14=GRID!$B$33:$BI$33), 0))*GRID!$B$65,
ROUNDUP(INDEX(GRID!$B$34:$BI$44,MATCH(C$7,GRID!$A$34:$A$44,0),MATCH(1,($U$2=GRID!$B$31:$BI$31)*(КАЛЕНДАРЬ!$AN14=GRID!$B$33:$BI$33),0))*GRID!$B$65*(1-GRID!$B$69),0))</f>
        <v>15996</v>
      </c>
      <c r="D333" s="47" cm="1">
        <f t="array" ref="D333">IF($I$2="Путешествия с детьми",
INDEX(GRID!$B$47:$BI$57,MATCH(C$7,GRID!$A$47:$A$57,0),MATCH(1,($U$2=GRID!$B$31:$BI$31)*(КАЛЕНДАРЬ!$AN14=GRID!$B$33:$BI$33), 0))*GRID!$B$65,
ROUNDUP(INDEX(GRID!$B$47:$BI$57,MATCH(C$7,GRID!$A$47:$A$57,0),MATCH(1,($U$2=GRID!$B$31:$BI$31)*(КАЛЕНДАРЬ!$AN14=GRID!$B$33:$BI$33),0))*GRID!$B$65*(1-GRID!$B$69),0))</f>
        <v>18232</v>
      </c>
      <c r="E333" s="47" cm="1">
        <f t="array" ref="E333">IF($I$2="Путешествия с детьми",
INDEX(GRID!$B$34:$BI$44,MATCH(E$7,GRID!$A$34:$A$44,0),MATCH(1,($U$2=GRID!$B$31:$BI$31)*(КАЛЕНДАРЬ!$AN14=GRID!$B$33:$BI$33), 0))*GRID!$B$65,
ROUNDUP(INDEX(GRID!$B$34:$BI$44,MATCH(E$7,GRID!$A$34:$A$44,0),MATCH(1,($U$2=GRID!$B$31:$BI$31)*(КАЛЕНДАРЬ!$AN14=GRID!$B$33:$BI$33),0))*GRID!$B$65*(1-GRID!$B$69),0))</f>
        <v>17458</v>
      </c>
      <c r="F333" s="47" cm="1">
        <f t="array" ref="F333">IF($I$2="Путешествия с детьми",
INDEX(GRID!$B$47:$BI$57,MATCH(E$7,GRID!$A$47:$A$57,0),MATCH(1,($U$2=GRID!$B$31:$BI$31)*(КАЛЕНДАРЬ!$AN14=GRID!$B$33:$BI$33), 0))*GRID!$B$65,
ROUNDUP(INDEX(GRID!$B$47:$BI$57,MATCH(E$7,GRID!$A$47:$A$57,0),MATCH(1,($U$2=GRID!$B$31:$BI$31)*(КАЛЕНДАРЬ!$AN14=GRID!$B$33:$BI$33),0))*GRID!$B$65*(1-GRID!$B$69),0))</f>
        <v>19694</v>
      </c>
      <c r="G333" s="47" cm="1">
        <f t="array" ref="G333">IF($I$2="Путешествия с детьми",
INDEX(GRID!$B$34:$BI$44,MATCH(G$7,GRID!$A$34:$A$44,0),MATCH(1,($U$2=GRID!$B$31:$BI$31)*(КАЛЕНДАРЬ!$AN14=GRID!$B$33:$BI$33), 0))*GRID!$B$65,
ROUNDUP(INDEX(GRID!$B$34:$BI$44,MATCH(G$7,GRID!$A$34:$A$44,0),MATCH(1,($U$2=GRID!$B$31:$BI$31)*(КАЛЕНДАРЬ!$AN14=GRID!$B$33:$BI$33),0))*GRID!$B$65*(1-GRID!$B$69),0))</f>
        <v>18318</v>
      </c>
      <c r="H333" s="47" cm="1">
        <f t="array" ref="H333">IF($I$2="Путешествия с детьми",
INDEX(GRID!$B$47:$BI$57,MATCH(G$7,GRID!$A$47:$A$57,0),MATCH(1,($U$2=GRID!$B$31:$BI$31)*(КАЛЕНДАРЬ!$AN14=GRID!$B$33:$BI$33), 0))*GRID!$B$65,
ROUNDUP(INDEX(GRID!$B$47:$BI$57,MATCH(G$7,GRID!$A$47:$A$57,0),MATCH(1,($U$2=GRID!$B$31:$BI$31)*(КАЛЕНДАРЬ!$AN14=GRID!$B$33:$BI$33),0))*GRID!$B$65*(1-GRID!$B$69),0))</f>
        <v>20554</v>
      </c>
      <c r="I333" s="47" cm="1">
        <f t="array" ref="I333">IF($I$2="Путешествия с детьми",
INDEX(GRID!$B$34:$BI$44,MATCH(I$7,GRID!$A$34:$A$44,0),MATCH(1,($U$2=GRID!$B$31:$BI$31)*(КАЛЕНДАРЬ!$AN14=GRID!$B$33:$BI$33), 0))*GRID!$B$65,
ROUNDUP(INDEX(GRID!$B$34:$BI$44,MATCH(I$7,GRID!$A$34:$A$44,0),MATCH(1,($U$2=GRID!$B$31:$BI$31)*(КАЛЕНДАРЬ!$AN14=GRID!$B$33:$BI$33),0))*GRID!$B$65*(1-GRID!$B$69),0))</f>
        <v>19780</v>
      </c>
      <c r="J333" s="47" cm="1">
        <f t="array" ref="J333">IF($I$2="Путешествия с детьми",
INDEX(GRID!$B$47:$BI$57,MATCH(I$7,GRID!$A$47:$A$57,0),MATCH(1,($U$2=GRID!$B$31:$BI$31)*(КАЛЕНДАРЬ!$AN14=GRID!$B$33:$BI$33), 0))*GRID!$B$65,
ROUNDUP(INDEX(GRID!$B$47:$BI$57,MATCH(I$7,GRID!$A$47:$A$57,0),MATCH(1,($U$2=GRID!$B$31:$BI$31)*(КАЛЕНДАРЬ!$AN14=GRID!$B$33:$BI$33),0))*GRID!$B$65*(1-GRID!$B$69),0))</f>
        <v>22016</v>
      </c>
      <c r="K333" s="47" cm="1">
        <f t="array" ref="K333">IF($I$2="Путешествия с детьми",
INDEX(GRID!$B$34:$BI$44,MATCH(K$7,GRID!$A$34:$A$44,0),MATCH(1,($U$2=GRID!$B$31:$BI$31)*(КАЛЕНДАРЬ!$AN14=GRID!$B$33:$BI$33), 0))*GRID!$B$65,
ROUNDUP(INDEX(GRID!$B$34:$BI$44,MATCH(K$7,GRID!$A$34:$A$44,0),MATCH(1,($U$2=GRID!$B$31:$BI$31)*(КАЛЕНДАРЬ!$AN14=GRID!$B$33:$BI$33),0))*GRID!$B$65*(1-GRID!$B$69),0))</f>
        <v>20640</v>
      </c>
      <c r="L333" s="47" cm="1">
        <f t="array" ref="L333">IF($I$2="Путешествия с детьми",
INDEX(GRID!$B$47:$BI$57,MATCH(K$7,GRID!$A$47:$A$57,0),MATCH(1,($U$2=GRID!$B$31:$BI$31)*(КАЛЕНДАРЬ!$AN14=GRID!$B$33:$BI$33), 0))*GRID!$B$65,
ROUNDUP(INDEX(GRID!$B$47:$BI$57,MATCH(K$7,GRID!$A$47:$A$57,0),MATCH(1,($U$2=GRID!$B$31:$BI$31)*(КАЛЕНДАРЬ!$AN14=GRID!$B$33:$BI$33),0))*GRID!$B$65*(1-GRID!$B$69),0))</f>
        <v>22876</v>
      </c>
      <c r="M333" s="47" cm="1">
        <f t="array" ref="M333">IF($I$2="Путешествия с детьми",
INDEX(GRID!$B$34:$BI$44,MATCH(M$7,GRID!$A$34:$A$44,0),MATCH(1,($U$2=GRID!$B$31:$BI$31)*(КАЛЕНДАРЬ!$AN14=GRID!$B$33:$BI$33), 0))*GRID!$B$65,
ROUNDUP(INDEX(GRID!$B$34:$BI$44,MATCH(M$7,GRID!$A$34:$A$44,0),MATCH(1,($U$2=GRID!$B$31:$BI$31)*(КАЛЕНДАРЬ!$AN14=GRID!$B$33:$BI$33),0))*GRID!$B$65*(1-GRID!$B$69),0))</f>
        <v>22102</v>
      </c>
      <c r="N333" s="47" cm="1">
        <f t="array" ref="N333">IF($I$2="Путешествия с детьми",
INDEX(GRID!$B$47:$BI$57,MATCH(M$7,GRID!$A$47:$A$57,0),MATCH(1,($U$2=GRID!$B$31:$BI$31)*(КАЛЕНДАРЬ!$AN14=GRID!$B$33:$BI$33), 0))*GRID!$B$65,
ROUNDUP(INDEX(GRID!$B$47:$BI$57,MATCH(M$7,GRID!$A$47:$A$57,0),MATCH(1,($U$2=GRID!$B$31:$BI$31)*(КАЛЕНДАРЬ!$AN14=GRID!$B$33:$BI$33),0))*GRID!$B$65*(1-GRID!$B$69),0))</f>
        <v>24338</v>
      </c>
      <c r="O333" s="47" cm="1">
        <f t="array" ref="O333">IF($I$2="Путешествия с детьми",
INDEX(GRID!$B$34:$BI$44,MATCH(O$7,GRID!$A$34:$A$44,0),MATCH(1,($U$2=GRID!$B$31:$BI$31)*(КАЛЕНДАРЬ!$AN14=GRID!$B$33:$BI$33), 0))*GRID!$B$65,
ROUNDUP(INDEX(GRID!$B$34:$BI$44,MATCH(O$7,GRID!$A$34:$A$44,0),MATCH(1,($U$2=GRID!$B$31:$BI$31)*(КАЛЕНДАРЬ!$AN14=GRID!$B$33:$BI$33),0))*GRID!$B$65*(1-GRID!$B$69),0))</f>
        <v>27778</v>
      </c>
      <c r="P333" s="47" cm="1">
        <f t="array" ref="P333">IF($I$2="Путешествия с детьми",
INDEX(GRID!$B$47:$BI$57,MATCH(O$7,GRID!$A$47:$A$57,0),MATCH(1,($U$2=GRID!$B$31:$BI$31)*(КАЛЕНДАРЬ!$AN14=GRID!$B$33:$BI$33), 0))*GRID!$B$65,
ROUNDUP(INDEX(GRID!$B$47:$BI$57,MATCH(O$7,GRID!$A$47:$A$57,0),MATCH(1,($U$2=GRID!$B$31:$BI$31)*(КАЛЕНДАРЬ!$AN14=GRID!$B$33:$BI$33),0))*GRID!$B$65*(1-GRID!$B$69),0))</f>
        <v>30014</v>
      </c>
      <c r="Q333" s="47" cm="1">
        <f t="array" ref="Q333">IF($I$2="Путешествия с детьми",
INDEX(GRID!$B$34:$BI$44,MATCH(Q$7,GRID!$A$34:$A$44,0),MATCH(1,($U$2=GRID!$B$31:$BI$31)*(КАЛЕНДАРЬ!$AN14=GRID!$B$33:$BI$33), 0))*GRID!$B$65,
ROUNDUP(INDEX(GRID!$B$34:$BI$44,MATCH(Q$7,GRID!$A$34:$A$44,0),MATCH(1,($U$2=GRID!$B$31:$BI$31)*(КАЛЕНДАРЬ!$AN14=GRID!$B$33:$BI$33),0))*GRID!$B$65*(1-GRID!$B$69),0))</f>
        <v>29412</v>
      </c>
      <c r="R333" s="47" cm="1">
        <f t="array" ref="R333">IF($I$2="Путешествия с детьми",
INDEX(GRID!$B$47:$BI$57,MATCH(Q$7,GRID!$A$47:$A$57,0),MATCH(1,($U$2=GRID!$B$31:$BI$31)*(КАЛЕНДАРЬ!$AN14=GRID!$B$33:$BI$33), 0))*GRID!$B$65,
ROUNDUP(INDEX(GRID!$B$47:$BI$57,MATCH(Q$7,GRID!$A$47:$A$57,0),MATCH(1,($U$2=GRID!$B$31:$BI$31)*(КАЛЕНДАРЬ!$AN14=GRID!$B$33:$BI$33),0))*GRID!$B$65*(1-GRID!$B$69),0))</f>
        <v>31648</v>
      </c>
      <c r="S333" s="47" cm="1">
        <f t="array" ref="S333">IF($I$2="Путешествия с детьми",
INDEX(GRID!$B$34:$BI$44,MATCH(S$7,GRID!$A$34:$A$44,0),MATCH(1,($U$2=GRID!$B$31:$BI$31)*(КАЛЕНДАРЬ!$AN14=GRID!$B$33:$BI$33), 0))*GRID!$B$65,
ROUNDUP(INDEX(GRID!$B$34:$BI$44,MATCH(S$7,GRID!$A$34:$A$44,0),MATCH(1,($U$2=GRID!$B$31:$BI$31)*(КАЛЕНДАРЬ!$AN14=GRID!$B$33:$BI$33),0))*GRID!$B$65*(1-GRID!$B$69),0))</f>
        <v>32250</v>
      </c>
      <c r="T333" s="47" cm="1">
        <f t="array" ref="T333">IF($I$2="Путешествия с детьми",
INDEX(GRID!$B$47:$BI$57,MATCH(S$7,GRID!$A$47:$A$57,0),MATCH(1,($U$2=GRID!$B$31:$BI$31)*(КАЛЕНДАРЬ!$AN14=GRID!$B$33:$BI$33), 0))*GRID!$B$65,
ROUNDUP(INDEX(GRID!$B$47:$BI$57,MATCH(S$7,GRID!$A$47:$A$57,0),MATCH(1,($U$2=GRID!$B$31:$BI$31)*(КАЛЕНДАРЬ!$AN14=GRID!$B$33:$BI$33),0))*GRID!$B$65*(1-GRID!$B$69),0))</f>
        <v>34486</v>
      </c>
      <c r="U333" s="47" cm="1">
        <f t="array" ref="U333">IF($I$2="Путешествия с детьми",
INDEX(GRID!$B$34:$BI$44,MATCH(U$7,GRID!$A$34:$A$44,0),MATCH(1,($U$2=GRID!$B$31:$BI$31)*(КАЛЕНДАРЬ!$AN14=GRID!$B$33:$BI$33), 0))*GRID!$B$65,
ROUNDUP(INDEX(GRID!$B$34:$BI$44,MATCH(U$7,GRID!$A$34:$A$44,0),MATCH(1,($U$2=GRID!$B$31:$BI$31)*(КАЛЕНДАРЬ!$AN14=GRID!$B$33:$BI$33),0))*GRID!$B$65*(1-GRID!$B$69),0))</f>
        <v>37152</v>
      </c>
      <c r="V333" s="47" cm="1">
        <f t="array" ref="V333">IF($I$2="Путешествия с детьми",
INDEX(GRID!$B$47:$BI$57,MATCH(U$7,GRID!$A$47:$A$57,0),MATCH(1,($U$2=GRID!$B$31:$BI$31)*(КАЛЕНДАРЬ!$AN14=GRID!$B$33:$BI$33), 0))*GRID!$B$65,
ROUNDUP(INDEX(GRID!$B$47:$BI$57,MATCH(U$7,GRID!$A$47:$A$57,0),MATCH(1,($U$2=GRID!$B$31:$BI$31)*(КАЛЕНДАРЬ!$AN14=GRID!$B$33:$BI$33),0))*GRID!$B$65*(1-GRID!$B$69),0))</f>
        <v>39388</v>
      </c>
      <c r="W333" s="47" cm="1">
        <f t="array" ref="W333">IF($I$2="Путешествия с детьми",
INDEX(GRID!$B$34:$BI$44,MATCH(W$7,GRID!$A$34:$A$44,0),MATCH(1,($U$2=GRID!$B$31:$BI$31)*(КАЛЕНДАРЬ!$AN14=GRID!$B$33:$BI$33), 0))*GRID!$B$65,
ROUNDUP(INDEX(GRID!$B$34:$BI$44,MATCH(W$7,GRID!$A$34:$A$44,0),MATCH(1,($U$2=GRID!$B$31:$BI$31)*(КАЛЕНДАРЬ!$AN14=GRID!$B$33:$BI$33),0))*GRID!$B$65*(1-GRID!$B$69),0))</f>
        <v>105092</v>
      </c>
      <c r="X333" s="47" cm="1">
        <f t="array" ref="X333">IF($I$2="Путешествия с детьми",
INDEX(GRID!$B$47:$BI$57,MATCH(W$7,GRID!$A$47:$A$57,0),MATCH(1,($U$2=GRID!$B$31:$BI$31)*(КАЛЕНДАРЬ!$AN14=GRID!$B$33:$BI$33), 0))*GRID!$B$65,
ROUNDUP(INDEX(GRID!$B$47:$BI$57,MATCH(W$7,GRID!$A$47:$A$57,0),MATCH(1,($U$2=GRID!$B$31:$BI$31)*(КАЛЕНДАРЬ!$AN14=GRID!$B$33:$BI$33),0))*GRID!$B$65*(1-GRID!$B$69),0))</f>
        <v>107328</v>
      </c>
    </row>
    <row r="334" spans="1:24" hidden="1" x14ac:dyDescent="0.2">
      <c r="A334" s="117" t="s">
        <v>43</v>
      </c>
      <c r="B334" s="117">
        <v>12</v>
      </c>
      <c r="C334" s="138" cm="1">
        <f t="array" ref="C334">IF($I$2="Путешествия с детьми",
INDEX(GRID!$B$34:$BI$44,MATCH(C$7,GRID!$A$34:$A$44,0),MATCH(1,($U$2=GRID!$B$31:$BI$31)*(КАЛЕНДАРЬ!$AN15=GRID!$B$33:$BI$33), 0))*GRID!$B$65,
ROUNDUP(INDEX(GRID!$B$34:$BI$44,MATCH(C$7,GRID!$A$34:$A$44,0),MATCH(1,($U$2=GRID!$B$31:$BI$31)*(КАЛЕНДАРЬ!$AN15=GRID!$B$33:$BI$33),0))*GRID!$B$65*(1-GRID!$B$69),0))</f>
        <v>15996</v>
      </c>
      <c r="D334" s="47" cm="1">
        <f t="array" ref="D334">IF($I$2="Путешествия с детьми",
INDEX(GRID!$B$47:$BI$57,MATCH(C$7,GRID!$A$47:$A$57,0),MATCH(1,($U$2=GRID!$B$31:$BI$31)*(КАЛЕНДАРЬ!$AN15=GRID!$B$33:$BI$33), 0))*GRID!$B$65,
ROUNDUP(INDEX(GRID!$B$47:$BI$57,MATCH(C$7,GRID!$A$47:$A$57,0),MATCH(1,($U$2=GRID!$B$31:$BI$31)*(КАЛЕНДАРЬ!$AN15=GRID!$B$33:$BI$33),0))*GRID!$B$65*(1-GRID!$B$69),0))</f>
        <v>18232</v>
      </c>
      <c r="E334" s="47" cm="1">
        <f t="array" ref="E334">IF($I$2="Путешествия с детьми",
INDEX(GRID!$B$34:$BI$44,MATCH(E$7,GRID!$A$34:$A$44,0),MATCH(1,($U$2=GRID!$B$31:$BI$31)*(КАЛЕНДАРЬ!$AN15=GRID!$B$33:$BI$33), 0))*GRID!$B$65,
ROUNDUP(INDEX(GRID!$B$34:$BI$44,MATCH(E$7,GRID!$A$34:$A$44,0),MATCH(1,($U$2=GRID!$B$31:$BI$31)*(КАЛЕНДАРЬ!$AN15=GRID!$B$33:$BI$33),0))*GRID!$B$65*(1-GRID!$B$69),0))</f>
        <v>17458</v>
      </c>
      <c r="F334" s="47" cm="1">
        <f t="array" ref="F334">IF($I$2="Путешествия с детьми",
INDEX(GRID!$B$47:$BI$57,MATCH(E$7,GRID!$A$47:$A$57,0),MATCH(1,($U$2=GRID!$B$31:$BI$31)*(КАЛЕНДАРЬ!$AN15=GRID!$B$33:$BI$33), 0))*GRID!$B$65,
ROUNDUP(INDEX(GRID!$B$47:$BI$57,MATCH(E$7,GRID!$A$47:$A$57,0),MATCH(1,($U$2=GRID!$B$31:$BI$31)*(КАЛЕНДАРЬ!$AN15=GRID!$B$33:$BI$33),0))*GRID!$B$65*(1-GRID!$B$69),0))</f>
        <v>19694</v>
      </c>
      <c r="G334" s="47" cm="1">
        <f t="array" ref="G334">IF($I$2="Путешествия с детьми",
INDEX(GRID!$B$34:$BI$44,MATCH(G$7,GRID!$A$34:$A$44,0),MATCH(1,($U$2=GRID!$B$31:$BI$31)*(КАЛЕНДАРЬ!$AN15=GRID!$B$33:$BI$33), 0))*GRID!$B$65,
ROUNDUP(INDEX(GRID!$B$34:$BI$44,MATCH(G$7,GRID!$A$34:$A$44,0),MATCH(1,($U$2=GRID!$B$31:$BI$31)*(КАЛЕНДАРЬ!$AN15=GRID!$B$33:$BI$33),0))*GRID!$B$65*(1-GRID!$B$69),0))</f>
        <v>18318</v>
      </c>
      <c r="H334" s="47" cm="1">
        <f t="array" ref="H334">IF($I$2="Путешествия с детьми",
INDEX(GRID!$B$47:$BI$57,MATCH(G$7,GRID!$A$47:$A$57,0),MATCH(1,($U$2=GRID!$B$31:$BI$31)*(КАЛЕНДАРЬ!$AN15=GRID!$B$33:$BI$33), 0))*GRID!$B$65,
ROUNDUP(INDEX(GRID!$B$47:$BI$57,MATCH(G$7,GRID!$A$47:$A$57,0),MATCH(1,($U$2=GRID!$B$31:$BI$31)*(КАЛЕНДАРЬ!$AN15=GRID!$B$33:$BI$33),0))*GRID!$B$65*(1-GRID!$B$69),0))</f>
        <v>20554</v>
      </c>
      <c r="I334" s="47" cm="1">
        <f t="array" ref="I334">IF($I$2="Путешествия с детьми",
INDEX(GRID!$B$34:$BI$44,MATCH(I$7,GRID!$A$34:$A$44,0),MATCH(1,($U$2=GRID!$B$31:$BI$31)*(КАЛЕНДАРЬ!$AN15=GRID!$B$33:$BI$33), 0))*GRID!$B$65,
ROUNDUP(INDEX(GRID!$B$34:$BI$44,MATCH(I$7,GRID!$A$34:$A$44,0),MATCH(1,($U$2=GRID!$B$31:$BI$31)*(КАЛЕНДАРЬ!$AN15=GRID!$B$33:$BI$33),0))*GRID!$B$65*(1-GRID!$B$69),0))</f>
        <v>19780</v>
      </c>
      <c r="J334" s="47" cm="1">
        <f t="array" ref="J334">IF($I$2="Путешествия с детьми",
INDEX(GRID!$B$47:$BI$57,MATCH(I$7,GRID!$A$47:$A$57,0),MATCH(1,($U$2=GRID!$B$31:$BI$31)*(КАЛЕНДАРЬ!$AN15=GRID!$B$33:$BI$33), 0))*GRID!$B$65,
ROUNDUP(INDEX(GRID!$B$47:$BI$57,MATCH(I$7,GRID!$A$47:$A$57,0),MATCH(1,($U$2=GRID!$B$31:$BI$31)*(КАЛЕНДАРЬ!$AN15=GRID!$B$33:$BI$33),0))*GRID!$B$65*(1-GRID!$B$69),0))</f>
        <v>22016</v>
      </c>
      <c r="K334" s="47" cm="1">
        <f t="array" ref="K334">IF($I$2="Путешествия с детьми",
INDEX(GRID!$B$34:$BI$44,MATCH(K$7,GRID!$A$34:$A$44,0),MATCH(1,($U$2=GRID!$B$31:$BI$31)*(КАЛЕНДАРЬ!$AN15=GRID!$B$33:$BI$33), 0))*GRID!$B$65,
ROUNDUP(INDEX(GRID!$B$34:$BI$44,MATCH(K$7,GRID!$A$34:$A$44,0),MATCH(1,($U$2=GRID!$B$31:$BI$31)*(КАЛЕНДАРЬ!$AN15=GRID!$B$33:$BI$33),0))*GRID!$B$65*(1-GRID!$B$69),0))</f>
        <v>20640</v>
      </c>
      <c r="L334" s="47" cm="1">
        <f t="array" ref="L334">IF($I$2="Путешествия с детьми",
INDEX(GRID!$B$47:$BI$57,MATCH(K$7,GRID!$A$47:$A$57,0),MATCH(1,($U$2=GRID!$B$31:$BI$31)*(КАЛЕНДАРЬ!$AN15=GRID!$B$33:$BI$33), 0))*GRID!$B$65,
ROUNDUP(INDEX(GRID!$B$47:$BI$57,MATCH(K$7,GRID!$A$47:$A$57,0),MATCH(1,($U$2=GRID!$B$31:$BI$31)*(КАЛЕНДАРЬ!$AN15=GRID!$B$33:$BI$33),0))*GRID!$B$65*(1-GRID!$B$69),0))</f>
        <v>22876</v>
      </c>
      <c r="M334" s="47" cm="1">
        <f t="array" ref="M334">IF($I$2="Путешествия с детьми",
INDEX(GRID!$B$34:$BI$44,MATCH(M$7,GRID!$A$34:$A$44,0),MATCH(1,($U$2=GRID!$B$31:$BI$31)*(КАЛЕНДАРЬ!$AN15=GRID!$B$33:$BI$33), 0))*GRID!$B$65,
ROUNDUP(INDEX(GRID!$B$34:$BI$44,MATCH(M$7,GRID!$A$34:$A$44,0),MATCH(1,($U$2=GRID!$B$31:$BI$31)*(КАЛЕНДАРЬ!$AN15=GRID!$B$33:$BI$33),0))*GRID!$B$65*(1-GRID!$B$69),0))</f>
        <v>22102</v>
      </c>
      <c r="N334" s="47" cm="1">
        <f t="array" ref="N334">IF($I$2="Путешествия с детьми",
INDEX(GRID!$B$47:$BI$57,MATCH(M$7,GRID!$A$47:$A$57,0),MATCH(1,($U$2=GRID!$B$31:$BI$31)*(КАЛЕНДАРЬ!$AN15=GRID!$B$33:$BI$33), 0))*GRID!$B$65,
ROUNDUP(INDEX(GRID!$B$47:$BI$57,MATCH(M$7,GRID!$A$47:$A$57,0),MATCH(1,($U$2=GRID!$B$31:$BI$31)*(КАЛЕНДАРЬ!$AN15=GRID!$B$33:$BI$33),0))*GRID!$B$65*(1-GRID!$B$69),0))</f>
        <v>24338</v>
      </c>
      <c r="O334" s="47" cm="1">
        <f t="array" ref="O334">IF($I$2="Путешествия с детьми",
INDEX(GRID!$B$34:$BI$44,MATCH(O$7,GRID!$A$34:$A$44,0),MATCH(1,($U$2=GRID!$B$31:$BI$31)*(КАЛЕНДАРЬ!$AN15=GRID!$B$33:$BI$33), 0))*GRID!$B$65,
ROUNDUP(INDEX(GRID!$B$34:$BI$44,MATCH(O$7,GRID!$A$34:$A$44,0),MATCH(1,($U$2=GRID!$B$31:$BI$31)*(КАЛЕНДАРЬ!$AN15=GRID!$B$33:$BI$33),0))*GRID!$B$65*(1-GRID!$B$69),0))</f>
        <v>27778</v>
      </c>
      <c r="P334" s="47" cm="1">
        <f t="array" ref="P334">IF($I$2="Путешествия с детьми",
INDEX(GRID!$B$47:$BI$57,MATCH(O$7,GRID!$A$47:$A$57,0),MATCH(1,($U$2=GRID!$B$31:$BI$31)*(КАЛЕНДАРЬ!$AN15=GRID!$B$33:$BI$33), 0))*GRID!$B$65,
ROUNDUP(INDEX(GRID!$B$47:$BI$57,MATCH(O$7,GRID!$A$47:$A$57,0),MATCH(1,($U$2=GRID!$B$31:$BI$31)*(КАЛЕНДАРЬ!$AN15=GRID!$B$33:$BI$33),0))*GRID!$B$65*(1-GRID!$B$69),0))</f>
        <v>30014</v>
      </c>
      <c r="Q334" s="47" cm="1">
        <f t="array" ref="Q334">IF($I$2="Путешествия с детьми",
INDEX(GRID!$B$34:$BI$44,MATCH(Q$7,GRID!$A$34:$A$44,0),MATCH(1,($U$2=GRID!$B$31:$BI$31)*(КАЛЕНДАРЬ!$AN15=GRID!$B$33:$BI$33), 0))*GRID!$B$65,
ROUNDUP(INDEX(GRID!$B$34:$BI$44,MATCH(Q$7,GRID!$A$34:$A$44,0),MATCH(1,($U$2=GRID!$B$31:$BI$31)*(КАЛЕНДАРЬ!$AN15=GRID!$B$33:$BI$33),0))*GRID!$B$65*(1-GRID!$B$69),0))</f>
        <v>29412</v>
      </c>
      <c r="R334" s="47" cm="1">
        <f t="array" ref="R334">IF($I$2="Путешествия с детьми",
INDEX(GRID!$B$47:$BI$57,MATCH(Q$7,GRID!$A$47:$A$57,0),MATCH(1,($U$2=GRID!$B$31:$BI$31)*(КАЛЕНДАРЬ!$AN15=GRID!$B$33:$BI$33), 0))*GRID!$B$65,
ROUNDUP(INDEX(GRID!$B$47:$BI$57,MATCH(Q$7,GRID!$A$47:$A$57,0),MATCH(1,($U$2=GRID!$B$31:$BI$31)*(КАЛЕНДАРЬ!$AN15=GRID!$B$33:$BI$33),0))*GRID!$B$65*(1-GRID!$B$69),0))</f>
        <v>31648</v>
      </c>
      <c r="S334" s="47" cm="1">
        <f t="array" ref="S334">IF($I$2="Путешествия с детьми",
INDEX(GRID!$B$34:$BI$44,MATCH(S$7,GRID!$A$34:$A$44,0),MATCH(1,($U$2=GRID!$B$31:$BI$31)*(КАЛЕНДАРЬ!$AN15=GRID!$B$33:$BI$33), 0))*GRID!$B$65,
ROUNDUP(INDEX(GRID!$B$34:$BI$44,MATCH(S$7,GRID!$A$34:$A$44,0),MATCH(1,($U$2=GRID!$B$31:$BI$31)*(КАЛЕНДАРЬ!$AN15=GRID!$B$33:$BI$33),0))*GRID!$B$65*(1-GRID!$B$69),0))</f>
        <v>32250</v>
      </c>
      <c r="T334" s="47" cm="1">
        <f t="array" ref="T334">IF($I$2="Путешествия с детьми",
INDEX(GRID!$B$47:$BI$57,MATCH(S$7,GRID!$A$47:$A$57,0),MATCH(1,($U$2=GRID!$B$31:$BI$31)*(КАЛЕНДАРЬ!$AN15=GRID!$B$33:$BI$33), 0))*GRID!$B$65,
ROUNDUP(INDEX(GRID!$B$47:$BI$57,MATCH(S$7,GRID!$A$47:$A$57,0),MATCH(1,($U$2=GRID!$B$31:$BI$31)*(КАЛЕНДАРЬ!$AN15=GRID!$B$33:$BI$33),0))*GRID!$B$65*(1-GRID!$B$69),0))</f>
        <v>34486</v>
      </c>
      <c r="U334" s="47" cm="1">
        <f t="array" ref="U334">IF($I$2="Путешествия с детьми",
INDEX(GRID!$B$34:$BI$44,MATCH(U$7,GRID!$A$34:$A$44,0),MATCH(1,($U$2=GRID!$B$31:$BI$31)*(КАЛЕНДАРЬ!$AN15=GRID!$B$33:$BI$33), 0))*GRID!$B$65,
ROUNDUP(INDEX(GRID!$B$34:$BI$44,MATCH(U$7,GRID!$A$34:$A$44,0),MATCH(1,($U$2=GRID!$B$31:$BI$31)*(КАЛЕНДАРЬ!$AN15=GRID!$B$33:$BI$33),0))*GRID!$B$65*(1-GRID!$B$69),0))</f>
        <v>37152</v>
      </c>
      <c r="V334" s="47" cm="1">
        <f t="array" ref="V334">IF($I$2="Путешествия с детьми",
INDEX(GRID!$B$47:$BI$57,MATCH(U$7,GRID!$A$47:$A$57,0),MATCH(1,($U$2=GRID!$B$31:$BI$31)*(КАЛЕНДАРЬ!$AN15=GRID!$B$33:$BI$33), 0))*GRID!$B$65,
ROUNDUP(INDEX(GRID!$B$47:$BI$57,MATCH(U$7,GRID!$A$47:$A$57,0),MATCH(1,($U$2=GRID!$B$31:$BI$31)*(КАЛЕНДАРЬ!$AN15=GRID!$B$33:$BI$33),0))*GRID!$B$65*(1-GRID!$B$69),0))</f>
        <v>39388</v>
      </c>
      <c r="W334" s="47" cm="1">
        <f t="array" ref="W334">IF($I$2="Путешествия с детьми",
INDEX(GRID!$B$34:$BI$44,MATCH(W$7,GRID!$A$34:$A$44,0),MATCH(1,($U$2=GRID!$B$31:$BI$31)*(КАЛЕНДАРЬ!$AN15=GRID!$B$33:$BI$33), 0))*GRID!$B$65,
ROUNDUP(INDEX(GRID!$B$34:$BI$44,MATCH(W$7,GRID!$A$34:$A$44,0),MATCH(1,($U$2=GRID!$B$31:$BI$31)*(КАЛЕНДАРЬ!$AN15=GRID!$B$33:$BI$33),0))*GRID!$B$65*(1-GRID!$B$69),0))</f>
        <v>105092</v>
      </c>
      <c r="X334" s="47" cm="1">
        <f t="array" ref="X334">IF($I$2="Путешествия с детьми",
INDEX(GRID!$B$47:$BI$57,MATCH(W$7,GRID!$A$47:$A$57,0),MATCH(1,($U$2=GRID!$B$31:$BI$31)*(КАЛЕНДАРЬ!$AN15=GRID!$B$33:$BI$33), 0))*GRID!$B$65,
ROUNDUP(INDEX(GRID!$B$47:$BI$57,MATCH(W$7,GRID!$A$47:$A$57,0),MATCH(1,($U$2=GRID!$B$31:$BI$31)*(КАЛЕНДАРЬ!$AN15=GRID!$B$33:$BI$33),0))*GRID!$B$65*(1-GRID!$B$69),0))</f>
        <v>107328</v>
      </c>
    </row>
    <row r="335" spans="1:24" hidden="1" x14ac:dyDescent="0.2">
      <c r="A335" s="117" t="s">
        <v>44</v>
      </c>
      <c r="B335" s="117">
        <v>13</v>
      </c>
      <c r="C335" s="138" cm="1">
        <f t="array" ref="C335">IF($I$2="Путешествия с детьми",
INDEX(GRID!$B$34:$BI$44,MATCH(C$7,GRID!$A$34:$A$44,0),MATCH(1,($U$2=GRID!$B$31:$BI$31)*(КАЛЕНДАРЬ!$AN16=GRID!$B$33:$BI$33), 0))*GRID!$B$65,
ROUNDUP(INDEX(GRID!$B$34:$BI$44,MATCH(C$7,GRID!$A$34:$A$44,0),MATCH(1,($U$2=GRID!$B$31:$BI$31)*(КАЛЕНДАРЬ!$AN16=GRID!$B$33:$BI$33),0))*GRID!$B$65*(1-GRID!$B$69),0))</f>
        <v>15996</v>
      </c>
      <c r="D335" s="47" cm="1">
        <f t="array" ref="D335">IF($I$2="Путешествия с детьми",
INDEX(GRID!$B$47:$BI$57,MATCH(C$7,GRID!$A$47:$A$57,0),MATCH(1,($U$2=GRID!$B$31:$BI$31)*(КАЛЕНДАРЬ!$AN16=GRID!$B$33:$BI$33), 0))*GRID!$B$65,
ROUNDUP(INDEX(GRID!$B$47:$BI$57,MATCH(C$7,GRID!$A$47:$A$57,0),MATCH(1,($U$2=GRID!$B$31:$BI$31)*(КАЛЕНДАРЬ!$AN16=GRID!$B$33:$BI$33),0))*GRID!$B$65*(1-GRID!$B$69),0))</f>
        <v>18232</v>
      </c>
      <c r="E335" s="47" cm="1">
        <f t="array" ref="E335">IF($I$2="Путешествия с детьми",
INDEX(GRID!$B$34:$BI$44,MATCH(E$7,GRID!$A$34:$A$44,0),MATCH(1,($U$2=GRID!$B$31:$BI$31)*(КАЛЕНДАРЬ!$AN16=GRID!$B$33:$BI$33), 0))*GRID!$B$65,
ROUNDUP(INDEX(GRID!$B$34:$BI$44,MATCH(E$7,GRID!$A$34:$A$44,0),MATCH(1,($U$2=GRID!$B$31:$BI$31)*(КАЛЕНДАРЬ!$AN16=GRID!$B$33:$BI$33),0))*GRID!$B$65*(1-GRID!$B$69),0))</f>
        <v>17458</v>
      </c>
      <c r="F335" s="47" cm="1">
        <f t="array" ref="F335">IF($I$2="Путешествия с детьми",
INDEX(GRID!$B$47:$BI$57,MATCH(E$7,GRID!$A$47:$A$57,0),MATCH(1,($U$2=GRID!$B$31:$BI$31)*(КАЛЕНДАРЬ!$AN16=GRID!$B$33:$BI$33), 0))*GRID!$B$65,
ROUNDUP(INDEX(GRID!$B$47:$BI$57,MATCH(E$7,GRID!$A$47:$A$57,0),MATCH(1,($U$2=GRID!$B$31:$BI$31)*(КАЛЕНДАРЬ!$AN16=GRID!$B$33:$BI$33),0))*GRID!$B$65*(1-GRID!$B$69),0))</f>
        <v>19694</v>
      </c>
      <c r="G335" s="47" cm="1">
        <f t="array" ref="G335">IF($I$2="Путешествия с детьми",
INDEX(GRID!$B$34:$BI$44,MATCH(G$7,GRID!$A$34:$A$44,0),MATCH(1,($U$2=GRID!$B$31:$BI$31)*(КАЛЕНДАРЬ!$AN16=GRID!$B$33:$BI$33), 0))*GRID!$B$65,
ROUNDUP(INDEX(GRID!$B$34:$BI$44,MATCH(G$7,GRID!$A$34:$A$44,0),MATCH(1,($U$2=GRID!$B$31:$BI$31)*(КАЛЕНДАРЬ!$AN16=GRID!$B$33:$BI$33),0))*GRID!$B$65*(1-GRID!$B$69),0))</f>
        <v>18318</v>
      </c>
      <c r="H335" s="47" cm="1">
        <f t="array" ref="H335">IF($I$2="Путешествия с детьми",
INDEX(GRID!$B$47:$BI$57,MATCH(G$7,GRID!$A$47:$A$57,0),MATCH(1,($U$2=GRID!$B$31:$BI$31)*(КАЛЕНДАРЬ!$AN16=GRID!$B$33:$BI$33), 0))*GRID!$B$65,
ROUNDUP(INDEX(GRID!$B$47:$BI$57,MATCH(G$7,GRID!$A$47:$A$57,0),MATCH(1,($U$2=GRID!$B$31:$BI$31)*(КАЛЕНДАРЬ!$AN16=GRID!$B$33:$BI$33),0))*GRID!$B$65*(1-GRID!$B$69),0))</f>
        <v>20554</v>
      </c>
      <c r="I335" s="47" cm="1">
        <f t="array" ref="I335">IF($I$2="Путешествия с детьми",
INDEX(GRID!$B$34:$BI$44,MATCH(I$7,GRID!$A$34:$A$44,0),MATCH(1,($U$2=GRID!$B$31:$BI$31)*(КАЛЕНДАРЬ!$AN16=GRID!$B$33:$BI$33), 0))*GRID!$B$65,
ROUNDUP(INDEX(GRID!$B$34:$BI$44,MATCH(I$7,GRID!$A$34:$A$44,0),MATCH(1,($U$2=GRID!$B$31:$BI$31)*(КАЛЕНДАРЬ!$AN16=GRID!$B$33:$BI$33),0))*GRID!$B$65*(1-GRID!$B$69),0))</f>
        <v>19780</v>
      </c>
      <c r="J335" s="47" cm="1">
        <f t="array" ref="J335">IF($I$2="Путешествия с детьми",
INDEX(GRID!$B$47:$BI$57,MATCH(I$7,GRID!$A$47:$A$57,0),MATCH(1,($U$2=GRID!$B$31:$BI$31)*(КАЛЕНДАРЬ!$AN16=GRID!$B$33:$BI$33), 0))*GRID!$B$65,
ROUNDUP(INDEX(GRID!$B$47:$BI$57,MATCH(I$7,GRID!$A$47:$A$57,0),MATCH(1,($U$2=GRID!$B$31:$BI$31)*(КАЛЕНДАРЬ!$AN16=GRID!$B$33:$BI$33),0))*GRID!$B$65*(1-GRID!$B$69),0))</f>
        <v>22016</v>
      </c>
      <c r="K335" s="47" cm="1">
        <f t="array" ref="K335">IF($I$2="Путешествия с детьми",
INDEX(GRID!$B$34:$BI$44,MATCH(K$7,GRID!$A$34:$A$44,0),MATCH(1,($U$2=GRID!$B$31:$BI$31)*(КАЛЕНДАРЬ!$AN16=GRID!$B$33:$BI$33), 0))*GRID!$B$65,
ROUNDUP(INDEX(GRID!$B$34:$BI$44,MATCH(K$7,GRID!$A$34:$A$44,0),MATCH(1,($U$2=GRID!$B$31:$BI$31)*(КАЛЕНДАРЬ!$AN16=GRID!$B$33:$BI$33),0))*GRID!$B$65*(1-GRID!$B$69),0))</f>
        <v>20640</v>
      </c>
      <c r="L335" s="47" cm="1">
        <f t="array" ref="L335">IF($I$2="Путешествия с детьми",
INDEX(GRID!$B$47:$BI$57,MATCH(K$7,GRID!$A$47:$A$57,0),MATCH(1,($U$2=GRID!$B$31:$BI$31)*(КАЛЕНДАРЬ!$AN16=GRID!$B$33:$BI$33), 0))*GRID!$B$65,
ROUNDUP(INDEX(GRID!$B$47:$BI$57,MATCH(K$7,GRID!$A$47:$A$57,0),MATCH(1,($U$2=GRID!$B$31:$BI$31)*(КАЛЕНДАРЬ!$AN16=GRID!$B$33:$BI$33),0))*GRID!$B$65*(1-GRID!$B$69),0))</f>
        <v>22876</v>
      </c>
      <c r="M335" s="47" cm="1">
        <f t="array" ref="M335">IF($I$2="Путешествия с детьми",
INDEX(GRID!$B$34:$BI$44,MATCH(M$7,GRID!$A$34:$A$44,0),MATCH(1,($U$2=GRID!$B$31:$BI$31)*(КАЛЕНДАРЬ!$AN16=GRID!$B$33:$BI$33), 0))*GRID!$B$65,
ROUNDUP(INDEX(GRID!$B$34:$BI$44,MATCH(M$7,GRID!$A$34:$A$44,0),MATCH(1,($U$2=GRID!$B$31:$BI$31)*(КАЛЕНДАРЬ!$AN16=GRID!$B$33:$BI$33),0))*GRID!$B$65*(1-GRID!$B$69),0))</f>
        <v>22102</v>
      </c>
      <c r="N335" s="47" cm="1">
        <f t="array" ref="N335">IF($I$2="Путешествия с детьми",
INDEX(GRID!$B$47:$BI$57,MATCH(M$7,GRID!$A$47:$A$57,0),MATCH(1,($U$2=GRID!$B$31:$BI$31)*(КАЛЕНДАРЬ!$AN16=GRID!$B$33:$BI$33), 0))*GRID!$B$65,
ROUNDUP(INDEX(GRID!$B$47:$BI$57,MATCH(M$7,GRID!$A$47:$A$57,0),MATCH(1,($U$2=GRID!$B$31:$BI$31)*(КАЛЕНДАРЬ!$AN16=GRID!$B$33:$BI$33),0))*GRID!$B$65*(1-GRID!$B$69),0))</f>
        <v>24338</v>
      </c>
      <c r="O335" s="47" cm="1">
        <f t="array" ref="O335">IF($I$2="Путешествия с детьми",
INDEX(GRID!$B$34:$BI$44,MATCH(O$7,GRID!$A$34:$A$44,0),MATCH(1,($U$2=GRID!$B$31:$BI$31)*(КАЛЕНДАРЬ!$AN16=GRID!$B$33:$BI$33), 0))*GRID!$B$65,
ROUNDUP(INDEX(GRID!$B$34:$BI$44,MATCH(O$7,GRID!$A$34:$A$44,0),MATCH(1,($U$2=GRID!$B$31:$BI$31)*(КАЛЕНДАРЬ!$AN16=GRID!$B$33:$BI$33),0))*GRID!$B$65*(1-GRID!$B$69),0))</f>
        <v>27778</v>
      </c>
      <c r="P335" s="47" cm="1">
        <f t="array" ref="P335">IF($I$2="Путешествия с детьми",
INDEX(GRID!$B$47:$BI$57,MATCH(O$7,GRID!$A$47:$A$57,0),MATCH(1,($U$2=GRID!$B$31:$BI$31)*(КАЛЕНДАРЬ!$AN16=GRID!$B$33:$BI$33), 0))*GRID!$B$65,
ROUNDUP(INDEX(GRID!$B$47:$BI$57,MATCH(O$7,GRID!$A$47:$A$57,0),MATCH(1,($U$2=GRID!$B$31:$BI$31)*(КАЛЕНДАРЬ!$AN16=GRID!$B$33:$BI$33),0))*GRID!$B$65*(1-GRID!$B$69),0))</f>
        <v>30014</v>
      </c>
      <c r="Q335" s="47" cm="1">
        <f t="array" ref="Q335">IF($I$2="Путешествия с детьми",
INDEX(GRID!$B$34:$BI$44,MATCH(Q$7,GRID!$A$34:$A$44,0),MATCH(1,($U$2=GRID!$B$31:$BI$31)*(КАЛЕНДАРЬ!$AN16=GRID!$B$33:$BI$33), 0))*GRID!$B$65,
ROUNDUP(INDEX(GRID!$B$34:$BI$44,MATCH(Q$7,GRID!$A$34:$A$44,0),MATCH(1,($U$2=GRID!$B$31:$BI$31)*(КАЛЕНДАРЬ!$AN16=GRID!$B$33:$BI$33),0))*GRID!$B$65*(1-GRID!$B$69),0))</f>
        <v>29412</v>
      </c>
      <c r="R335" s="47" cm="1">
        <f t="array" ref="R335">IF($I$2="Путешествия с детьми",
INDEX(GRID!$B$47:$BI$57,MATCH(Q$7,GRID!$A$47:$A$57,0),MATCH(1,($U$2=GRID!$B$31:$BI$31)*(КАЛЕНДАРЬ!$AN16=GRID!$B$33:$BI$33), 0))*GRID!$B$65,
ROUNDUP(INDEX(GRID!$B$47:$BI$57,MATCH(Q$7,GRID!$A$47:$A$57,0),MATCH(1,($U$2=GRID!$B$31:$BI$31)*(КАЛЕНДАРЬ!$AN16=GRID!$B$33:$BI$33),0))*GRID!$B$65*(1-GRID!$B$69),0))</f>
        <v>31648</v>
      </c>
      <c r="S335" s="47" cm="1">
        <f t="array" ref="S335">IF($I$2="Путешествия с детьми",
INDEX(GRID!$B$34:$BI$44,MATCH(S$7,GRID!$A$34:$A$44,0),MATCH(1,($U$2=GRID!$B$31:$BI$31)*(КАЛЕНДАРЬ!$AN16=GRID!$B$33:$BI$33), 0))*GRID!$B$65,
ROUNDUP(INDEX(GRID!$B$34:$BI$44,MATCH(S$7,GRID!$A$34:$A$44,0),MATCH(1,($U$2=GRID!$B$31:$BI$31)*(КАЛЕНДАРЬ!$AN16=GRID!$B$33:$BI$33),0))*GRID!$B$65*(1-GRID!$B$69),0))</f>
        <v>32250</v>
      </c>
      <c r="T335" s="47" cm="1">
        <f t="array" ref="T335">IF($I$2="Путешествия с детьми",
INDEX(GRID!$B$47:$BI$57,MATCH(S$7,GRID!$A$47:$A$57,0),MATCH(1,($U$2=GRID!$B$31:$BI$31)*(КАЛЕНДАРЬ!$AN16=GRID!$B$33:$BI$33), 0))*GRID!$B$65,
ROUNDUP(INDEX(GRID!$B$47:$BI$57,MATCH(S$7,GRID!$A$47:$A$57,0),MATCH(1,($U$2=GRID!$B$31:$BI$31)*(КАЛЕНДАРЬ!$AN16=GRID!$B$33:$BI$33),0))*GRID!$B$65*(1-GRID!$B$69),0))</f>
        <v>34486</v>
      </c>
      <c r="U335" s="47" cm="1">
        <f t="array" ref="U335">IF($I$2="Путешествия с детьми",
INDEX(GRID!$B$34:$BI$44,MATCH(U$7,GRID!$A$34:$A$44,0),MATCH(1,($U$2=GRID!$B$31:$BI$31)*(КАЛЕНДАРЬ!$AN16=GRID!$B$33:$BI$33), 0))*GRID!$B$65,
ROUNDUP(INDEX(GRID!$B$34:$BI$44,MATCH(U$7,GRID!$A$34:$A$44,0),MATCH(1,($U$2=GRID!$B$31:$BI$31)*(КАЛЕНДАРЬ!$AN16=GRID!$B$33:$BI$33),0))*GRID!$B$65*(1-GRID!$B$69),0))</f>
        <v>37152</v>
      </c>
      <c r="V335" s="47" cm="1">
        <f t="array" ref="V335">IF($I$2="Путешествия с детьми",
INDEX(GRID!$B$47:$BI$57,MATCH(U$7,GRID!$A$47:$A$57,0),MATCH(1,($U$2=GRID!$B$31:$BI$31)*(КАЛЕНДАРЬ!$AN16=GRID!$B$33:$BI$33), 0))*GRID!$B$65,
ROUNDUP(INDEX(GRID!$B$47:$BI$57,MATCH(U$7,GRID!$A$47:$A$57,0),MATCH(1,($U$2=GRID!$B$31:$BI$31)*(КАЛЕНДАРЬ!$AN16=GRID!$B$33:$BI$33),0))*GRID!$B$65*(1-GRID!$B$69),0))</f>
        <v>39388</v>
      </c>
      <c r="W335" s="47" cm="1">
        <f t="array" ref="W335">IF($I$2="Путешествия с детьми",
INDEX(GRID!$B$34:$BI$44,MATCH(W$7,GRID!$A$34:$A$44,0),MATCH(1,($U$2=GRID!$B$31:$BI$31)*(КАЛЕНДАРЬ!$AN16=GRID!$B$33:$BI$33), 0))*GRID!$B$65,
ROUNDUP(INDEX(GRID!$B$34:$BI$44,MATCH(W$7,GRID!$A$34:$A$44,0),MATCH(1,($U$2=GRID!$B$31:$BI$31)*(КАЛЕНДАРЬ!$AN16=GRID!$B$33:$BI$33),0))*GRID!$B$65*(1-GRID!$B$69),0))</f>
        <v>105092</v>
      </c>
      <c r="X335" s="47" cm="1">
        <f t="array" ref="X335">IF($I$2="Путешествия с детьми",
INDEX(GRID!$B$47:$BI$57,MATCH(W$7,GRID!$A$47:$A$57,0),MATCH(1,($U$2=GRID!$B$31:$BI$31)*(КАЛЕНДАРЬ!$AN16=GRID!$B$33:$BI$33), 0))*GRID!$B$65,
ROUNDUP(INDEX(GRID!$B$47:$BI$57,MATCH(W$7,GRID!$A$47:$A$57,0),MATCH(1,($U$2=GRID!$B$31:$BI$31)*(КАЛЕНДАРЬ!$AN16=GRID!$B$33:$BI$33),0))*GRID!$B$65*(1-GRID!$B$69),0))</f>
        <v>107328</v>
      </c>
    </row>
    <row r="336" spans="1:24" hidden="1" x14ac:dyDescent="0.2">
      <c r="A336" s="117" t="s">
        <v>45</v>
      </c>
      <c r="B336" s="117">
        <v>14</v>
      </c>
      <c r="C336" s="138" cm="1">
        <f t="array" ref="C336">IF($I$2="Путешествия с детьми",
INDEX(GRID!$B$34:$BI$44,MATCH(C$7,GRID!$A$34:$A$44,0),MATCH(1,($U$2=GRID!$B$31:$BI$31)*(КАЛЕНДАРЬ!$AN17=GRID!$B$33:$BI$33), 0))*GRID!$B$65,
ROUNDUP(INDEX(GRID!$B$34:$BI$44,MATCH(C$7,GRID!$A$34:$A$44,0),MATCH(1,($U$2=GRID!$B$31:$BI$31)*(КАЛЕНДАРЬ!$AN17=GRID!$B$33:$BI$33),0))*GRID!$B$65*(1-GRID!$B$69),0))</f>
        <v>15996</v>
      </c>
      <c r="D336" s="47" cm="1">
        <f t="array" ref="D336">IF($I$2="Путешествия с детьми",
INDEX(GRID!$B$47:$BI$57,MATCH(C$7,GRID!$A$47:$A$57,0),MATCH(1,($U$2=GRID!$B$31:$BI$31)*(КАЛЕНДАРЬ!$AN17=GRID!$B$33:$BI$33), 0))*GRID!$B$65,
ROUNDUP(INDEX(GRID!$B$47:$BI$57,MATCH(C$7,GRID!$A$47:$A$57,0),MATCH(1,($U$2=GRID!$B$31:$BI$31)*(КАЛЕНДАРЬ!$AN17=GRID!$B$33:$BI$33),0))*GRID!$B$65*(1-GRID!$B$69),0))</f>
        <v>18232</v>
      </c>
      <c r="E336" s="47" cm="1">
        <f t="array" ref="E336">IF($I$2="Путешествия с детьми",
INDEX(GRID!$B$34:$BI$44,MATCH(E$7,GRID!$A$34:$A$44,0),MATCH(1,($U$2=GRID!$B$31:$BI$31)*(КАЛЕНДАРЬ!$AN17=GRID!$B$33:$BI$33), 0))*GRID!$B$65,
ROUNDUP(INDEX(GRID!$B$34:$BI$44,MATCH(E$7,GRID!$A$34:$A$44,0),MATCH(1,($U$2=GRID!$B$31:$BI$31)*(КАЛЕНДАРЬ!$AN17=GRID!$B$33:$BI$33),0))*GRID!$B$65*(1-GRID!$B$69),0))</f>
        <v>17458</v>
      </c>
      <c r="F336" s="47" cm="1">
        <f t="array" ref="F336">IF($I$2="Путешествия с детьми",
INDEX(GRID!$B$47:$BI$57,MATCH(E$7,GRID!$A$47:$A$57,0),MATCH(1,($U$2=GRID!$B$31:$BI$31)*(КАЛЕНДАРЬ!$AN17=GRID!$B$33:$BI$33), 0))*GRID!$B$65,
ROUNDUP(INDEX(GRID!$B$47:$BI$57,MATCH(E$7,GRID!$A$47:$A$57,0),MATCH(1,($U$2=GRID!$B$31:$BI$31)*(КАЛЕНДАРЬ!$AN17=GRID!$B$33:$BI$33),0))*GRID!$B$65*(1-GRID!$B$69),0))</f>
        <v>19694</v>
      </c>
      <c r="G336" s="47" cm="1">
        <f t="array" ref="G336">IF($I$2="Путешествия с детьми",
INDEX(GRID!$B$34:$BI$44,MATCH(G$7,GRID!$A$34:$A$44,0),MATCH(1,($U$2=GRID!$B$31:$BI$31)*(КАЛЕНДАРЬ!$AN17=GRID!$B$33:$BI$33), 0))*GRID!$B$65,
ROUNDUP(INDEX(GRID!$B$34:$BI$44,MATCH(G$7,GRID!$A$34:$A$44,0),MATCH(1,($U$2=GRID!$B$31:$BI$31)*(КАЛЕНДАРЬ!$AN17=GRID!$B$33:$BI$33),0))*GRID!$B$65*(1-GRID!$B$69),0))</f>
        <v>18318</v>
      </c>
      <c r="H336" s="47" cm="1">
        <f t="array" ref="H336">IF($I$2="Путешествия с детьми",
INDEX(GRID!$B$47:$BI$57,MATCH(G$7,GRID!$A$47:$A$57,0),MATCH(1,($U$2=GRID!$B$31:$BI$31)*(КАЛЕНДАРЬ!$AN17=GRID!$B$33:$BI$33), 0))*GRID!$B$65,
ROUNDUP(INDEX(GRID!$B$47:$BI$57,MATCH(G$7,GRID!$A$47:$A$57,0),MATCH(1,($U$2=GRID!$B$31:$BI$31)*(КАЛЕНДАРЬ!$AN17=GRID!$B$33:$BI$33),0))*GRID!$B$65*(1-GRID!$B$69),0))</f>
        <v>20554</v>
      </c>
      <c r="I336" s="47" cm="1">
        <f t="array" ref="I336">IF($I$2="Путешествия с детьми",
INDEX(GRID!$B$34:$BI$44,MATCH(I$7,GRID!$A$34:$A$44,0),MATCH(1,($U$2=GRID!$B$31:$BI$31)*(КАЛЕНДАРЬ!$AN17=GRID!$B$33:$BI$33), 0))*GRID!$B$65,
ROUNDUP(INDEX(GRID!$B$34:$BI$44,MATCH(I$7,GRID!$A$34:$A$44,0),MATCH(1,($U$2=GRID!$B$31:$BI$31)*(КАЛЕНДАРЬ!$AN17=GRID!$B$33:$BI$33),0))*GRID!$B$65*(1-GRID!$B$69),0))</f>
        <v>19780</v>
      </c>
      <c r="J336" s="47" cm="1">
        <f t="array" ref="J336">IF($I$2="Путешествия с детьми",
INDEX(GRID!$B$47:$BI$57,MATCH(I$7,GRID!$A$47:$A$57,0),MATCH(1,($U$2=GRID!$B$31:$BI$31)*(КАЛЕНДАРЬ!$AN17=GRID!$B$33:$BI$33), 0))*GRID!$B$65,
ROUNDUP(INDEX(GRID!$B$47:$BI$57,MATCH(I$7,GRID!$A$47:$A$57,0),MATCH(1,($U$2=GRID!$B$31:$BI$31)*(КАЛЕНДАРЬ!$AN17=GRID!$B$33:$BI$33),0))*GRID!$B$65*(1-GRID!$B$69),0))</f>
        <v>22016</v>
      </c>
      <c r="K336" s="47" cm="1">
        <f t="array" ref="K336">IF($I$2="Путешествия с детьми",
INDEX(GRID!$B$34:$BI$44,MATCH(K$7,GRID!$A$34:$A$44,0),MATCH(1,($U$2=GRID!$B$31:$BI$31)*(КАЛЕНДАРЬ!$AN17=GRID!$B$33:$BI$33), 0))*GRID!$B$65,
ROUNDUP(INDEX(GRID!$B$34:$BI$44,MATCH(K$7,GRID!$A$34:$A$44,0),MATCH(1,($U$2=GRID!$B$31:$BI$31)*(КАЛЕНДАРЬ!$AN17=GRID!$B$33:$BI$33),0))*GRID!$B$65*(1-GRID!$B$69),0))</f>
        <v>20640</v>
      </c>
      <c r="L336" s="47" cm="1">
        <f t="array" ref="L336">IF($I$2="Путешествия с детьми",
INDEX(GRID!$B$47:$BI$57,MATCH(K$7,GRID!$A$47:$A$57,0),MATCH(1,($U$2=GRID!$B$31:$BI$31)*(КАЛЕНДАРЬ!$AN17=GRID!$B$33:$BI$33), 0))*GRID!$B$65,
ROUNDUP(INDEX(GRID!$B$47:$BI$57,MATCH(K$7,GRID!$A$47:$A$57,0),MATCH(1,($U$2=GRID!$B$31:$BI$31)*(КАЛЕНДАРЬ!$AN17=GRID!$B$33:$BI$33),0))*GRID!$B$65*(1-GRID!$B$69),0))</f>
        <v>22876</v>
      </c>
      <c r="M336" s="47" cm="1">
        <f t="array" ref="M336">IF($I$2="Путешествия с детьми",
INDEX(GRID!$B$34:$BI$44,MATCH(M$7,GRID!$A$34:$A$44,0),MATCH(1,($U$2=GRID!$B$31:$BI$31)*(КАЛЕНДАРЬ!$AN17=GRID!$B$33:$BI$33), 0))*GRID!$B$65,
ROUNDUP(INDEX(GRID!$B$34:$BI$44,MATCH(M$7,GRID!$A$34:$A$44,0),MATCH(1,($U$2=GRID!$B$31:$BI$31)*(КАЛЕНДАРЬ!$AN17=GRID!$B$33:$BI$33),0))*GRID!$B$65*(1-GRID!$B$69),0))</f>
        <v>22102</v>
      </c>
      <c r="N336" s="47" cm="1">
        <f t="array" ref="N336">IF($I$2="Путешествия с детьми",
INDEX(GRID!$B$47:$BI$57,MATCH(M$7,GRID!$A$47:$A$57,0),MATCH(1,($U$2=GRID!$B$31:$BI$31)*(КАЛЕНДАРЬ!$AN17=GRID!$B$33:$BI$33), 0))*GRID!$B$65,
ROUNDUP(INDEX(GRID!$B$47:$BI$57,MATCH(M$7,GRID!$A$47:$A$57,0),MATCH(1,($U$2=GRID!$B$31:$BI$31)*(КАЛЕНДАРЬ!$AN17=GRID!$B$33:$BI$33),0))*GRID!$B$65*(1-GRID!$B$69),0))</f>
        <v>24338</v>
      </c>
      <c r="O336" s="47" cm="1">
        <f t="array" ref="O336">IF($I$2="Путешествия с детьми",
INDEX(GRID!$B$34:$BI$44,MATCH(O$7,GRID!$A$34:$A$44,0),MATCH(1,($U$2=GRID!$B$31:$BI$31)*(КАЛЕНДАРЬ!$AN17=GRID!$B$33:$BI$33), 0))*GRID!$B$65,
ROUNDUP(INDEX(GRID!$B$34:$BI$44,MATCH(O$7,GRID!$A$34:$A$44,0),MATCH(1,($U$2=GRID!$B$31:$BI$31)*(КАЛЕНДАРЬ!$AN17=GRID!$B$33:$BI$33),0))*GRID!$B$65*(1-GRID!$B$69),0))</f>
        <v>27778</v>
      </c>
      <c r="P336" s="47" cm="1">
        <f t="array" ref="P336">IF($I$2="Путешествия с детьми",
INDEX(GRID!$B$47:$BI$57,MATCH(O$7,GRID!$A$47:$A$57,0),MATCH(1,($U$2=GRID!$B$31:$BI$31)*(КАЛЕНДАРЬ!$AN17=GRID!$B$33:$BI$33), 0))*GRID!$B$65,
ROUNDUP(INDEX(GRID!$B$47:$BI$57,MATCH(O$7,GRID!$A$47:$A$57,0),MATCH(1,($U$2=GRID!$B$31:$BI$31)*(КАЛЕНДАРЬ!$AN17=GRID!$B$33:$BI$33),0))*GRID!$B$65*(1-GRID!$B$69),0))</f>
        <v>30014</v>
      </c>
      <c r="Q336" s="47" cm="1">
        <f t="array" ref="Q336">IF($I$2="Путешествия с детьми",
INDEX(GRID!$B$34:$BI$44,MATCH(Q$7,GRID!$A$34:$A$44,0),MATCH(1,($U$2=GRID!$B$31:$BI$31)*(КАЛЕНДАРЬ!$AN17=GRID!$B$33:$BI$33), 0))*GRID!$B$65,
ROUNDUP(INDEX(GRID!$B$34:$BI$44,MATCH(Q$7,GRID!$A$34:$A$44,0),MATCH(1,($U$2=GRID!$B$31:$BI$31)*(КАЛЕНДАРЬ!$AN17=GRID!$B$33:$BI$33),0))*GRID!$B$65*(1-GRID!$B$69),0))</f>
        <v>29412</v>
      </c>
      <c r="R336" s="47" cm="1">
        <f t="array" ref="R336">IF($I$2="Путешествия с детьми",
INDEX(GRID!$B$47:$BI$57,MATCH(Q$7,GRID!$A$47:$A$57,0),MATCH(1,($U$2=GRID!$B$31:$BI$31)*(КАЛЕНДАРЬ!$AN17=GRID!$B$33:$BI$33), 0))*GRID!$B$65,
ROUNDUP(INDEX(GRID!$B$47:$BI$57,MATCH(Q$7,GRID!$A$47:$A$57,0),MATCH(1,($U$2=GRID!$B$31:$BI$31)*(КАЛЕНДАРЬ!$AN17=GRID!$B$33:$BI$33),0))*GRID!$B$65*(1-GRID!$B$69),0))</f>
        <v>31648</v>
      </c>
      <c r="S336" s="47" cm="1">
        <f t="array" ref="S336">IF($I$2="Путешествия с детьми",
INDEX(GRID!$B$34:$BI$44,MATCH(S$7,GRID!$A$34:$A$44,0),MATCH(1,($U$2=GRID!$B$31:$BI$31)*(КАЛЕНДАРЬ!$AN17=GRID!$B$33:$BI$33), 0))*GRID!$B$65,
ROUNDUP(INDEX(GRID!$B$34:$BI$44,MATCH(S$7,GRID!$A$34:$A$44,0),MATCH(1,($U$2=GRID!$B$31:$BI$31)*(КАЛЕНДАРЬ!$AN17=GRID!$B$33:$BI$33),0))*GRID!$B$65*(1-GRID!$B$69),0))</f>
        <v>32250</v>
      </c>
      <c r="T336" s="47" cm="1">
        <f t="array" ref="T336">IF($I$2="Путешествия с детьми",
INDEX(GRID!$B$47:$BI$57,MATCH(S$7,GRID!$A$47:$A$57,0),MATCH(1,($U$2=GRID!$B$31:$BI$31)*(КАЛЕНДАРЬ!$AN17=GRID!$B$33:$BI$33), 0))*GRID!$B$65,
ROUNDUP(INDEX(GRID!$B$47:$BI$57,MATCH(S$7,GRID!$A$47:$A$57,0),MATCH(1,($U$2=GRID!$B$31:$BI$31)*(КАЛЕНДАРЬ!$AN17=GRID!$B$33:$BI$33),0))*GRID!$B$65*(1-GRID!$B$69),0))</f>
        <v>34486</v>
      </c>
      <c r="U336" s="47" cm="1">
        <f t="array" ref="U336">IF($I$2="Путешествия с детьми",
INDEX(GRID!$B$34:$BI$44,MATCH(U$7,GRID!$A$34:$A$44,0),MATCH(1,($U$2=GRID!$B$31:$BI$31)*(КАЛЕНДАРЬ!$AN17=GRID!$B$33:$BI$33), 0))*GRID!$B$65,
ROUNDUP(INDEX(GRID!$B$34:$BI$44,MATCH(U$7,GRID!$A$34:$A$44,0),MATCH(1,($U$2=GRID!$B$31:$BI$31)*(КАЛЕНДАРЬ!$AN17=GRID!$B$33:$BI$33),0))*GRID!$B$65*(1-GRID!$B$69),0))</f>
        <v>37152</v>
      </c>
      <c r="V336" s="47" cm="1">
        <f t="array" ref="V336">IF($I$2="Путешествия с детьми",
INDEX(GRID!$B$47:$BI$57,MATCH(U$7,GRID!$A$47:$A$57,0),MATCH(1,($U$2=GRID!$B$31:$BI$31)*(КАЛЕНДАРЬ!$AN17=GRID!$B$33:$BI$33), 0))*GRID!$B$65,
ROUNDUP(INDEX(GRID!$B$47:$BI$57,MATCH(U$7,GRID!$A$47:$A$57,0),MATCH(1,($U$2=GRID!$B$31:$BI$31)*(КАЛЕНДАРЬ!$AN17=GRID!$B$33:$BI$33),0))*GRID!$B$65*(1-GRID!$B$69),0))</f>
        <v>39388</v>
      </c>
      <c r="W336" s="47" cm="1">
        <f t="array" ref="W336">IF($I$2="Путешествия с детьми",
INDEX(GRID!$B$34:$BI$44,MATCH(W$7,GRID!$A$34:$A$44,0),MATCH(1,($U$2=GRID!$B$31:$BI$31)*(КАЛЕНДАРЬ!$AN17=GRID!$B$33:$BI$33), 0))*GRID!$B$65,
ROUNDUP(INDEX(GRID!$B$34:$BI$44,MATCH(W$7,GRID!$A$34:$A$44,0),MATCH(1,($U$2=GRID!$B$31:$BI$31)*(КАЛЕНДАРЬ!$AN17=GRID!$B$33:$BI$33),0))*GRID!$B$65*(1-GRID!$B$69),0))</f>
        <v>105092</v>
      </c>
      <c r="X336" s="47" cm="1">
        <f t="array" ref="X336">IF($I$2="Путешествия с детьми",
INDEX(GRID!$B$47:$BI$57,MATCH(W$7,GRID!$A$47:$A$57,0),MATCH(1,($U$2=GRID!$B$31:$BI$31)*(КАЛЕНДАРЬ!$AN17=GRID!$B$33:$BI$33), 0))*GRID!$B$65,
ROUNDUP(INDEX(GRID!$B$47:$BI$57,MATCH(W$7,GRID!$A$47:$A$57,0),MATCH(1,($U$2=GRID!$B$31:$BI$31)*(КАЛЕНДАРЬ!$AN17=GRID!$B$33:$BI$33),0))*GRID!$B$65*(1-GRID!$B$69),0))</f>
        <v>107328</v>
      </c>
    </row>
    <row r="337" spans="1:24" hidden="1" x14ac:dyDescent="0.2">
      <c r="A337" s="117" t="s">
        <v>46</v>
      </c>
      <c r="B337" s="117">
        <v>15</v>
      </c>
      <c r="C337" s="138" cm="1">
        <f t="array" ref="C337">IF($I$2="Путешествия с детьми",
INDEX(GRID!$B$34:$BI$44,MATCH(C$7,GRID!$A$34:$A$44,0),MATCH(1,($U$2=GRID!$B$31:$BI$31)*(КАЛЕНДАРЬ!$AN18=GRID!$B$33:$BI$33), 0))*GRID!$B$65,
ROUNDUP(INDEX(GRID!$B$34:$BI$44,MATCH(C$7,GRID!$A$34:$A$44,0),MATCH(1,($U$2=GRID!$B$31:$BI$31)*(КАЛЕНДАРЬ!$AN18=GRID!$B$33:$BI$33),0))*GRID!$B$65*(1-GRID!$B$69),0))</f>
        <v>15996</v>
      </c>
      <c r="D337" s="47" cm="1">
        <f t="array" ref="D337">IF($I$2="Путешествия с детьми",
INDEX(GRID!$B$47:$BI$57,MATCH(C$7,GRID!$A$47:$A$57,0),MATCH(1,($U$2=GRID!$B$31:$BI$31)*(КАЛЕНДАРЬ!$AN18=GRID!$B$33:$BI$33), 0))*GRID!$B$65,
ROUNDUP(INDEX(GRID!$B$47:$BI$57,MATCH(C$7,GRID!$A$47:$A$57,0),MATCH(1,($U$2=GRID!$B$31:$BI$31)*(КАЛЕНДАРЬ!$AN18=GRID!$B$33:$BI$33),0))*GRID!$B$65*(1-GRID!$B$69),0))</f>
        <v>18232</v>
      </c>
      <c r="E337" s="47" cm="1">
        <f t="array" ref="E337">IF($I$2="Путешествия с детьми",
INDEX(GRID!$B$34:$BI$44,MATCH(E$7,GRID!$A$34:$A$44,0),MATCH(1,($U$2=GRID!$B$31:$BI$31)*(КАЛЕНДАРЬ!$AN18=GRID!$B$33:$BI$33), 0))*GRID!$B$65,
ROUNDUP(INDEX(GRID!$B$34:$BI$44,MATCH(E$7,GRID!$A$34:$A$44,0),MATCH(1,($U$2=GRID!$B$31:$BI$31)*(КАЛЕНДАРЬ!$AN18=GRID!$B$33:$BI$33),0))*GRID!$B$65*(1-GRID!$B$69),0))</f>
        <v>17458</v>
      </c>
      <c r="F337" s="47" cm="1">
        <f t="array" ref="F337">IF($I$2="Путешествия с детьми",
INDEX(GRID!$B$47:$BI$57,MATCH(E$7,GRID!$A$47:$A$57,0),MATCH(1,($U$2=GRID!$B$31:$BI$31)*(КАЛЕНДАРЬ!$AN18=GRID!$B$33:$BI$33), 0))*GRID!$B$65,
ROUNDUP(INDEX(GRID!$B$47:$BI$57,MATCH(E$7,GRID!$A$47:$A$57,0),MATCH(1,($U$2=GRID!$B$31:$BI$31)*(КАЛЕНДАРЬ!$AN18=GRID!$B$33:$BI$33),0))*GRID!$B$65*(1-GRID!$B$69),0))</f>
        <v>19694</v>
      </c>
      <c r="G337" s="47" cm="1">
        <f t="array" ref="G337">IF($I$2="Путешествия с детьми",
INDEX(GRID!$B$34:$BI$44,MATCH(G$7,GRID!$A$34:$A$44,0),MATCH(1,($U$2=GRID!$B$31:$BI$31)*(КАЛЕНДАРЬ!$AN18=GRID!$B$33:$BI$33), 0))*GRID!$B$65,
ROUNDUP(INDEX(GRID!$B$34:$BI$44,MATCH(G$7,GRID!$A$34:$A$44,0),MATCH(1,($U$2=GRID!$B$31:$BI$31)*(КАЛЕНДАРЬ!$AN18=GRID!$B$33:$BI$33),0))*GRID!$B$65*(1-GRID!$B$69),0))</f>
        <v>18318</v>
      </c>
      <c r="H337" s="47" cm="1">
        <f t="array" ref="H337">IF($I$2="Путешествия с детьми",
INDEX(GRID!$B$47:$BI$57,MATCH(G$7,GRID!$A$47:$A$57,0),MATCH(1,($U$2=GRID!$B$31:$BI$31)*(КАЛЕНДАРЬ!$AN18=GRID!$B$33:$BI$33), 0))*GRID!$B$65,
ROUNDUP(INDEX(GRID!$B$47:$BI$57,MATCH(G$7,GRID!$A$47:$A$57,0),MATCH(1,($U$2=GRID!$B$31:$BI$31)*(КАЛЕНДАРЬ!$AN18=GRID!$B$33:$BI$33),0))*GRID!$B$65*(1-GRID!$B$69),0))</f>
        <v>20554</v>
      </c>
      <c r="I337" s="47" cm="1">
        <f t="array" ref="I337">IF($I$2="Путешествия с детьми",
INDEX(GRID!$B$34:$BI$44,MATCH(I$7,GRID!$A$34:$A$44,0),MATCH(1,($U$2=GRID!$B$31:$BI$31)*(КАЛЕНДАРЬ!$AN18=GRID!$B$33:$BI$33), 0))*GRID!$B$65,
ROUNDUP(INDEX(GRID!$B$34:$BI$44,MATCH(I$7,GRID!$A$34:$A$44,0),MATCH(1,($U$2=GRID!$B$31:$BI$31)*(КАЛЕНДАРЬ!$AN18=GRID!$B$33:$BI$33),0))*GRID!$B$65*(1-GRID!$B$69),0))</f>
        <v>19780</v>
      </c>
      <c r="J337" s="47" cm="1">
        <f t="array" ref="J337">IF($I$2="Путешествия с детьми",
INDEX(GRID!$B$47:$BI$57,MATCH(I$7,GRID!$A$47:$A$57,0),MATCH(1,($U$2=GRID!$B$31:$BI$31)*(КАЛЕНДАРЬ!$AN18=GRID!$B$33:$BI$33), 0))*GRID!$B$65,
ROUNDUP(INDEX(GRID!$B$47:$BI$57,MATCH(I$7,GRID!$A$47:$A$57,0),MATCH(1,($U$2=GRID!$B$31:$BI$31)*(КАЛЕНДАРЬ!$AN18=GRID!$B$33:$BI$33),0))*GRID!$B$65*(1-GRID!$B$69),0))</f>
        <v>22016</v>
      </c>
      <c r="K337" s="47" cm="1">
        <f t="array" ref="K337">IF($I$2="Путешествия с детьми",
INDEX(GRID!$B$34:$BI$44,MATCH(K$7,GRID!$A$34:$A$44,0),MATCH(1,($U$2=GRID!$B$31:$BI$31)*(КАЛЕНДАРЬ!$AN18=GRID!$B$33:$BI$33), 0))*GRID!$B$65,
ROUNDUP(INDEX(GRID!$B$34:$BI$44,MATCH(K$7,GRID!$A$34:$A$44,0),MATCH(1,($U$2=GRID!$B$31:$BI$31)*(КАЛЕНДАРЬ!$AN18=GRID!$B$33:$BI$33),0))*GRID!$B$65*(1-GRID!$B$69),0))</f>
        <v>20640</v>
      </c>
      <c r="L337" s="47" cm="1">
        <f t="array" ref="L337">IF($I$2="Путешествия с детьми",
INDEX(GRID!$B$47:$BI$57,MATCH(K$7,GRID!$A$47:$A$57,0),MATCH(1,($U$2=GRID!$B$31:$BI$31)*(КАЛЕНДАРЬ!$AN18=GRID!$B$33:$BI$33), 0))*GRID!$B$65,
ROUNDUP(INDEX(GRID!$B$47:$BI$57,MATCH(K$7,GRID!$A$47:$A$57,0),MATCH(1,($U$2=GRID!$B$31:$BI$31)*(КАЛЕНДАРЬ!$AN18=GRID!$B$33:$BI$33),0))*GRID!$B$65*(1-GRID!$B$69),0))</f>
        <v>22876</v>
      </c>
      <c r="M337" s="47" cm="1">
        <f t="array" ref="M337">IF($I$2="Путешествия с детьми",
INDEX(GRID!$B$34:$BI$44,MATCH(M$7,GRID!$A$34:$A$44,0),MATCH(1,($U$2=GRID!$B$31:$BI$31)*(КАЛЕНДАРЬ!$AN18=GRID!$B$33:$BI$33), 0))*GRID!$B$65,
ROUNDUP(INDEX(GRID!$B$34:$BI$44,MATCH(M$7,GRID!$A$34:$A$44,0),MATCH(1,($U$2=GRID!$B$31:$BI$31)*(КАЛЕНДАРЬ!$AN18=GRID!$B$33:$BI$33),0))*GRID!$B$65*(1-GRID!$B$69),0))</f>
        <v>22102</v>
      </c>
      <c r="N337" s="47" cm="1">
        <f t="array" ref="N337">IF($I$2="Путешествия с детьми",
INDEX(GRID!$B$47:$BI$57,MATCH(M$7,GRID!$A$47:$A$57,0),MATCH(1,($U$2=GRID!$B$31:$BI$31)*(КАЛЕНДАРЬ!$AN18=GRID!$B$33:$BI$33), 0))*GRID!$B$65,
ROUNDUP(INDEX(GRID!$B$47:$BI$57,MATCH(M$7,GRID!$A$47:$A$57,0),MATCH(1,($U$2=GRID!$B$31:$BI$31)*(КАЛЕНДАРЬ!$AN18=GRID!$B$33:$BI$33),0))*GRID!$B$65*(1-GRID!$B$69),0))</f>
        <v>24338</v>
      </c>
      <c r="O337" s="47" cm="1">
        <f t="array" ref="O337">IF($I$2="Путешествия с детьми",
INDEX(GRID!$B$34:$BI$44,MATCH(O$7,GRID!$A$34:$A$44,0),MATCH(1,($U$2=GRID!$B$31:$BI$31)*(КАЛЕНДАРЬ!$AN18=GRID!$B$33:$BI$33), 0))*GRID!$B$65,
ROUNDUP(INDEX(GRID!$B$34:$BI$44,MATCH(O$7,GRID!$A$34:$A$44,0),MATCH(1,($U$2=GRID!$B$31:$BI$31)*(КАЛЕНДАРЬ!$AN18=GRID!$B$33:$BI$33),0))*GRID!$B$65*(1-GRID!$B$69),0))</f>
        <v>27778</v>
      </c>
      <c r="P337" s="47" cm="1">
        <f t="array" ref="P337">IF($I$2="Путешествия с детьми",
INDEX(GRID!$B$47:$BI$57,MATCH(O$7,GRID!$A$47:$A$57,0),MATCH(1,($U$2=GRID!$B$31:$BI$31)*(КАЛЕНДАРЬ!$AN18=GRID!$B$33:$BI$33), 0))*GRID!$B$65,
ROUNDUP(INDEX(GRID!$B$47:$BI$57,MATCH(O$7,GRID!$A$47:$A$57,0),MATCH(1,($U$2=GRID!$B$31:$BI$31)*(КАЛЕНДАРЬ!$AN18=GRID!$B$33:$BI$33),0))*GRID!$B$65*(1-GRID!$B$69),0))</f>
        <v>30014</v>
      </c>
      <c r="Q337" s="47" cm="1">
        <f t="array" ref="Q337">IF($I$2="Путешествия с детьми",
INDEX(GRID!$B$34:$BI$44,MATCH(Q$7,GRID!$A$34:$A$44,0),MATCH(1,($U$2=GRID!$B$31:$BI$31)*(КАЛЕНДАРЬ!$AN18=GRID!$B$33:$BI$33), 0))*GRID!$B$65,
ROUNDUP(INDEX(GRID!$B$34:$BI$44,MATCH(Q$7,GRID!$A$34:$A$44,0),MATCH(1,($U$2=GRID!$B$31:$BI$31)*(КАЛЕНДАРЬ!$AN18=GRID!$B$33:$BI$33),0))*GRID!$B$65*(1-GRID!$B$69),0))</f>
        <v>29412</v>
      </c>
      <c r="R337" s="47" cm="1">
        <f t="array" ref="R337">IF($I$2="Путешествия с детьми",
INDEX(GRID!$B$47:$BI$57,MATCH(Q$7,GRID!$A$47:$A$57,0),MATCH(1,($U$2=GRID!$B$31:$BI$31)*(КАЛЕНДАРЬ!$AN18=GRID!$B$33:$BI$33), 0))*GRID!$B$65,
ROUNDUP(INDEX(GRID!$B$47:$BI$57,MATCH(Q$7,GRID!$A$47:$A$57,0),MATCH(1,($U$2=GRID!$B$31:$BI$31)*(КАЛЕНДАРЬ!$AN18=GRID!$B$33:$BI$33),0))*GRID!$B$65*(1-GRID!$B$69),0))</f>
        <v>31648</v>
      </c>
      <c r="S337" s="47" cm="1">
        <f t="array" ref="S337">IF($I$2="Путешествия с детьми",
INDEX(GRID!$B$34:$BI$44,MATCH(S$7,GRID!$A$34:$A$44,0),MATCH(1,($U$2=GRID!$B$31:$BI$31)*(КАЛЕНДАРЬ!$AN18=GRID!$B$33:$BI$33), 0))*GRID!$B$65,
ROUNDUP(INDEX(GRID!$B$34:$BI$44,MATCH(S$7,GRID!$A$34:$A$44,0),MATCH(1,($U$2=GRID!$B$31:$BI$31)*(КАЛЕНДАРЬ!$AN18=GRID!$B$33:$BI$33),0))*GRID!$B$65*(1-GRID!$B$69),0))</f>
        <v>32250</v>
      </c>
      <c r="T337" s="47" cm="1">
        <f t="array" ref="T337">IF($I$2="Путешествия с детьми",
INDEX(GRID!$B$47:$BI$57,MATCH(S$7,GRID!$A$47:$A$57,0),MATCH(1,($U$2=GRID!$B$31:$BI$31)*(КАЛЕНДАРЬ!$AN18=GRID!$B$33:$BI$33), 0))*GRID!$B$65,
ROUNDUP(INDEX(GRID!$B$47:$BI$57,MATCH(S$7,GRID!$A$47:$A$57,0),MATCH(1,($U$2=GRID!$B$31:$BI$31)*(КАЛЕНДАРЬ!$AN18=GRID!$B$33:$BI$33),0))*GRID!$B$65*(1-GRID!$B$69),0))</f>
        <v>34486</v>
      </c>
      <c r="U337" s="47" cm="1">
        <f t="array" ref="U337">IF($I$2="Путешествия с детьми",
INDEX(GRID!$B$34:$BI$44,MATCH(U$7,GRID!$A$34:$A$44,0),MATCH(1,($U$2=GRID!$B$31:$BI$31)*(КАЛЕНДАРЬ!$AN18=GRID!$B$33:$BI$33), 0))*GRID!$B$65,
ROUNDUP(INDEX(GRID!$B$34:$BI$44,MATCH(U$7,GRID!$A$34:$A$44,0),MATCH(1,($U$2=GRID!$B$31:$BI$31)*(КАЛЕНДАРЬ!$AN18=GRID!$B$33:$BI$33),0))*GRID!$B$65*(1-GRID!$B$69),0))</f>
        <v>37152</v>
      </c>
      <c r="V337" s="47" cm="1">
        <f t="array" ref="V337">IF($I$2="Путешествия с детьми",
INDEX(GRID!$B$47:$BI$57,MATCH(U$7,GRID!$A$47:$A$57,0),MATCH(1,($U$2=GRID!$B$31:$BI$31)*(КАЛЕНДАРЬ!$AN18=GRID!$B$33:$BI$33), 0))*GRID!$B$65,
ROUNDUP(INDEX(GRID!$B$47:$BI$57,MATCH(U$7,GRID!$A$47:$A$57,0),MATCH(1,($U$2=GRID!$B$31:$BI$31)*(КАЛЕНДАРЬ!$AN18=GRID!$B$33:$BI$33),0))*GRID!$B$65*(1-GRID!$B$69),0))</f>
        <v>39388</v>
      </c>
      <c r="W337" s="47" cm="1">
        <f t="array" ref="W337">IF($I$2="Путешествия с детьми",
INDEX(GRID!$B$34:$BI$44,MATCH(W$7,GRID!$A$34:$A$44,0),MATCH(1,($U$2=GRID!$B$31:$BI$31)*(КАЛЕНДАРЬ!$AN18=GRID!$B$33:$BI$33), 0))*GRID!$B$65,
ROUNDUP(INDEX(GRID!$B$34:$BI$44,MATCH(W$7,GRID!$A$34:$A$44,0),MATCH(1,($U$2=GRID!$B$31:$BI$31)*(КАЛЕНДАРЬ!$AN18=GRID!$B$33:$BI$33),0))*GRID!$B$65*(1-GRID!$B$69),0))</f>
        <v>105092</v>
      </c>
      <c r="X337" s="47" cm="1">
        <f t="array" ref="X337">IF($I$2="Путешествия с детьми",
INDEX(GRID!$B$47:$BI$57,MATCH(W$7,GRID!$A$47:$A$57,0),MATCH(1,($U$2=GRID!$B$31:$BI$31)*(КАЛЕНДАРЬ!$AN18=GRID!$B$33:$BI$33), 0))*GRID!$B$65,
ROUNDUP(INDEX(GRID!$B$47:$BI$57,MATCH(W$7,GRID!$A$47:$A$57,0),MATCH(1,($U$2=GRID!$B$31:$BI$31)*(КАЛЕНДАРЬ!$AN18=GRID!$B$33:$BI$33),0))*GRID!$B$65*(1-GRID!$B$69),0))</f>
        <v>107328</v>
      </c>
    </row>
    <row r="338" spans="1:24" hidden="1" x14ac:dyDescent="0.2">
      <c r="A338" s="117" t="s">
        <v>47</v>
      </c>
      <c r="B338" s="117">
        <v>16</v>
      </c>
      <c r="C338" s="138" cm="1">
        <f t="array" ref="C338">IF($I$2="Путешествия с детьми",
INDEX(GRID!$B$34:$BI$44,MATCH(C$7,GRID!$A$34:$A$44,0),MATCH(1,($U$2=GRID!$B$31:$BI$31)*(КАЛЕНДАРЬ!$AN19=GRID!$B$33:$BI$33), 0))*GRID!$B$65,
ROUNDUP(INDEX(GRID!$B$34:$BI$44,MATCH(C$7,GRID!$A$34:$A$44,0),MATCH(1,($U$2=GRID!$B$31:$BI$31)*(КАЛЕНДАРЬ!$AN19=GRID!$B$33:$BI$33),0))*GRID!$B$65*(1-GRID!$B$69),0))</f>
        <v>16512</v>
      </c>
      <c r="D338" s="47" cm="1">
        <f t="array" ref="D338">IF($I$2="Путешествия с детьми",
INDEX(GRID!$B$47:$BI$57,MATCH(C$7,GRID!$A$47:$A$57,0),MATCH(1,($U$2=GRID!$B$31:$BI$31)*(КАЛЕНДАРЬ!$AN19=GRID!$B$33:$BI$33), 0))*GRID!$B$65,
ROUNDUP(INDEX(GRID!$B$47:$BI$57,MATCH(C$7,GRID!$A$47:$A$57,0),MATCH(1,($U$2=GRID!$B$31:$BI$31)*(КАЛЕНДАРЬ!$AN19=GRID!$B$33:$BI$33),0))*GRID!$B$65*(1-GRID!$B$69),0))</f>
        <v>18748</v>
      </c>
      <c r="E338" s="47" cm="1">
        <f t="array" ref="E338">IF($I$2="Путешествия с детьми",
INDEX(GRID!$B$34:$BI$44,MATCH(E$7,GRID!$A$34:$A$44,0),MATCH(1,($U$2=GRID!$B$31:$BI$31)*(КАЛЕНДАРЬ!$AN19=GRID!$B$33:$BI$33), 0))*GRID!$B$65,
ROUNDUP(INDEX(GRID!$B$34:$BI$44,MATCH(E$7,GRID!$A$34:$A$44,0),MATCH(1,($U$2=GRID!$B$31:$BI$31)*(КАЛЕНДАРЬ!$AN19=GRID!$B$33:$BI$33),0))*GRID!$B$65*(1-GRID!$B$69),0))</f>
        <v>18060</v>
      </c>
      <c r="F338" s="47" cm="1">
        <f t="array" ref="F338">IF($I$2="Путешествия с детьми",
INDEX(GRID!$B$47:$BI$57,MATCH(E$7,GRID!$A$47:$A$57,0),MATCH(1,($U$2=GRID!$B$31:$BI$31)*(КАЛЕНДАРЬ!$AN19=GRID!$B$33:$BI$33), 0))*GRID!$B$65,
ROUNDUP(INDEX(GRID!$B$47:$BI$57,MATCH(E$7,GRID!$A$47:$A$57,0),MATCH(1,($U$2=GRID!$B$31:$BI$31)*(КАЛЕНДАРЬ!$AN19=GRID!$B$33:$BI$33),0))*GRID!$B$65*(1-GRID!$B$69),0))</f>
        <v>20296</v>
      </c>
      <c r="G338" s="47" cm="1">
        <f t="array" ref="G338">IF($I$2="Путешествия с детьми",
INDEX(GRID!$B$34:$BI$44,MATCH(G$7,GRID!$A$34:$A$44,0),MATCH(1,($U$2=GRID!$B$31:$BI$31)*(КАЛЕНДАРЬ!$AN19=GRID!$B$33:$BI$33), 0))*GRID!$B$65,
ROUNDUP(INDEX(GRID!$B$34:$BI$44,MATCH(G$7,GRID!$A$34:$A$44,0),MATCH(1,($U$2=GRID!$B$31:$BI$31)*(КАЛЕНДАРЬ!$AN19=GRID!$B$33:$BI$33),0))*GRID!$B$65*(1-GRID!$B$69),0))</f>
        <v>18920</v>
      </c>
      <c r="H338" s="47" cm="1">
        <f t="array" ref="H338">IF($I$2="Путешествия с детьми",
INDEX(GRID!$B$47:$BI$57,MATCH(G$7,GRID!$A$47:$A$57,0),MATCH(1,($U$2=GRID!$B$31:$BI$31)*(КАЛЕНДАРЬ!$AN19=GRID!$B$33:$BI$33), 0))*GRID!$B$65,
ROUNDUP(INDEX(GRID!$B$47:$BI$57,MATCH(G$7,GRID!$A$47:$A$57,0),MATCH(1,($U$2=GRID!$B$31:$BI$31)*(КАЛЕНДАРЬ!$AN19=GRID!$B$33:$BI$33),0))*GRID!$B$65*(1-GRID!$B$69),0))</f>
        <v>21156</v>
      </c>
      <c r="I338" s="47" cm="1">
        <f t="array" ref="I338">IF($I$2="Путешествия с детьми",
INDEX(GRID!$B$34:$BI$44,MATCH(I$7,GRID!$A$34:$A$44,0),MATCH(1,($U$2=GRID!$B$31:$BI$31)*(КАЛЕНДАРЬ!$AN19=GRID!$B$33:$BI$33), 0))*GRID!$B$65,
ROUNDUP(INDEX(GRID!$B$34:$BI$44,MATCH(I$7,GRID!$A$34:$A$44,0),MATCH(1,($U$2=GRID!$B$31:$BI$31)*(КАЛЕНДАРЬ!$AN19=GRID!$B$33:$BI$33),0))*GRID!$B$65*(1-GRID!$B$69),0))</f>
        <v>20468</v>
      </c>
      <c r="J338" s="47" cm="1">
        <f t="array" ref="J338">IF($I$2="Путешествия с детьми",
INDEX(GRID!$B$47:$BI$57,MATCH(I$7,GRID!$A$47:$A$57,0),MATCH(1,($U$2=GRID!$B$31:$BI$31)*(КАЛЕНДАРЬ!$AN19=GRID!$B$33:$BI$33), 0))*GRID!$B$65,
ROUNDUP(INDEX(GRID!$B$47:$BI$57,MATCH(I$7,GRID!$A$47:$A$57,0),MATCH(1,($U$2=GRID!$B$31:$BI$31)*(КАЛЕНДАРЬ!$AN19=GRID!$B$33:$BI$33),0))*GRID!$B$65*(1-GRID!$B$69),0))</f>
        <v>22704</v>
      </c>
      <c r="K338" s="47" cm="1">
        <f t="array" ref="K338">IF($I$2="Путешествия с детьми",
INDEX(GRID!$B$34:$BI$44,MATCH(K$7,GRID!$A$34:$A$44,0),MATCH(1,($U$2=GRID!$B$31:$BI$31)*(КАЛЕНДАРЬ!$AN19=GRID!$B$33:$BI$33), 0))*GRID!$B$65,
ROUNDUP(INDEX(GRID!$B$34:$BI$44,MATCH(K$7,GRID!$A$34:$A$44,0),MATCH(1,($U$2=GRID!$B$31:$BI$31)*(КАЛЕНДАРЬ!$AN19=GRID!$B$33:$BI$33),0))*GRID!$B$65*(1-GRID!$B$69),0))</f>
        <v>21328</v>
      </c>
      <c r="L338" s="47" cm="1">
        <f t="array" ref="L338">IF($I$2="Путешествия с детьми",
INDEX(GRID!$B$47:$BI$57,MATCH(K$7,GRID!$A$47:$A$57,0),MATCH(1,($U$2=GRID!$B$31:$BI$31)*(КАЛЕНДАРЬ!$AN19=GRID!$B$33:$BI$33), 0))*GRID!$B$65,
ROUNDUP(INDEX(GRID!$B$47:$BI$57,MATCH(K$7,GRID!$A$47:$A$57,0),MATCH(1,($U$2=GRID!$B$31:$BI$31)*(КАЛЕНДАРЬ!$AN19=GRID!$B$33:$BI$33),0))*GRID!$B$65*(1-GRID!$B$69),0))</f>
        <v>23564</v>
      </c>
      <c r="M338" s="47" cm="1">
        <f t="array" ref="M338">IF($I$2="Путешествия с детьми",
INDEX(GRID!$B$34:$BI$44,MATCH(M$7,GRID!$A$34:$A$44,0),MATCH(1,($U$2=GRID!$B$31:$BI$31)*(КАЛЕНДАРЬ!$AN19=GRID!$B$33:$BI$33), 0))*GRID!$B$65,
ROUNDUP(INDEX(GRID!$B$34:$BI$44,MATCH(M$7,GRID!$A$34:$A$44,0),MATCH(1,($U$2=GRID!$B$31:$BI$31)*(КАЛЕНДАРЬ!$AN19=GRID!$B$33:$BI$33),0))*GRID!$B$65*(1-GRID!$B$69),0))</f>
        <v>22876</v>
      </c>
      <c r="N338" s="47" cm="1">
        <f t="array" ref="N338">IF($I$2="Путешествия с детьми",
INDEX(GRID!$B$47:$BI$57,MATCH(M$7,GRID!$A$47:$A$57,0),MATCH(1,($U$2=GRID!$B$31:$BI$31)*(КАЛЕНДАРЬ!$AN19=GRID!$B$33:$BI$33), 0))*GRID!$B$65,
ROUNDUP(INDEX(GRID!$B$47:$BI$57,MATCH(M$7,GRID!$A$47:$A$57,0),MATCH(1,($U$2=GRID!$B$31:$BI$31)*(КАЛЕНДАРЬ!$AN19=GRID!$B$33:$BI$33),0))*GRID!$B$65*(1-GRID!$B$69),0))</f>
        <v>25112</v>
      </c>
      <c r="O338" s="47" cm="1">
        <f t="array" ref="O338">IF($I$2="Путешествия с детьми",
INDEX(GRID!$B$34:$BI$44,MATCH(O$7,GRID!$A$34:$A$44,0),MATCH(1,($U$2=GRID!$B$31:$BI$31)*(КАЛЕНДАРЬ!$AN19=GRID!$B$33:$BI$33), 0))*GRID!$B$65,
ROUNDUP(INDEX(GRID!$B$34:$BI$44,MATCH(O$7,GRID!$A$34:$A$44,0),MATCH(1,($U$2=GRID!$B$31:$BI$31)*(КАЛЕНДАРЬ!$AN19=GRID!$B$33:$BI$33),0))*GRID!$B$65*(1-GRID!$B$69),0))</f>
        <v>28724</v>
      </c>
      <c r="P338" s="47" cm="1">
        <f t="array" ref="P338">IF($I$2="Путешествия с детьми",
INDEX(GRID!$B$47:$BI$57,MATCH(O$7,GRID!$A$47:$A$57,0),MATCH(1,($U$2=GRID!$B$31:$BI$31)*(КАЛЕНДАРЬ!$AN19=GRID!$B$33:$BI$33), 0))*GRID!$B$65,
ROUNDUP(INDEX(GRID!$B$47:$BI$57,MATCH(O$7,GRID!$A$47:$A$57,0),MATCH(1,($U$2=GRID!$B$31:$BI$31)*(КАЛЕНДАРЬ!$AN19=GRID!$B$33:$BI$33),0))*GRID!$B$65*(1-GRID!$B$69),0))</f>
        <v>30960</v>
      </c>
      <c r="Q338" s="47" cm="1">
        <f t="array" ref="Q338">IF($I$2="Путешествия с детьми",
INDEX(GRID!$B$34:$BI$44,MATCH(Q$7,GRID!$A$34:$A$44,0),MATCH(1,($U$2=GRID!$B$31:$BI$31)*(КАЛЕНДАРЬ!$AN19=GRID!$B$33:$BI$33), 0))*GRID!$B$65,
ROUNDUP(INDEX(GRID!$B$34:$BI$44,MATCH(Q$7,GRID!$A$34:$A$44,0),MATCH(1,($U$2=GRID!$B$31:$BI$31)*(КАЛЕНДАРЬ!$AN19=GRID!$B$33:$BI$33),0))*GRID!$B$65*(1-GRID!$B$69),0))</f>
        <v>30444</v>
      </c>
      <c r="R338" s="47" cm="1">
        <f t="array" ref="R338">IF($I$2="Путешествия с детьми",
INDEX(GRID!$B$47:$BI$57,MATCH(Q$7,GRID!$A$47:$A$57,0),MATCH(1,($U$2=GRID!$B$31:$BI$31)*(КАЛЕНДАРЬ!$AN19=GRID!$B$33:$BI$33), 0))*GRID!$B$65,
ROUNDUP(INDEX(GRID!$B$47:$BI$57,MATCH(Q$7,GRID!$A$47:$A$57,0),MATCH(1,($U$2=GRID!$B$31:$BI$31)*(КАЛЕНДАРЬ!$AN19=GRID!$B$33:$BI$33),0))*GRID!$B$65*(1-GRID!$B$69),0))</f>
        <v>32680</v>
      </c>
      <c r="S338" s="47" cm="1">
        <f t="array" ref="S338">IF($I$2="Путешествия с детьми",
INDEX(GRID!$B$34:$BI$44,MATCH(S$7,GRID!$A$34:$A$44,0),MATCH(1,($U$2=GRID!$B$31:$BI$31)*(КАЛЕНДАРЬ!$AN19=GRID!$B$33:$BI$33), 0))*GRID!$B$65,
ROUNDUP(INDEX(GRID!$B$34:$BI$44,MATCH(S$7,GRID!$A$34:$A$44,0),MATCH(1,($U$2=GRID!$B$31:$BI$31)*(КАЛЕНДАРЬ!$AN19=GRID!$B$33:$BI$33),0))*GRID!$B$65*(1-GRID!$B$69),0))</f>
        <v>33368</v>
      </c>
      <c r="T338" s="47" cm="1">
        <f t="array" ref="T338">IF($I$2="Путешествия с детьми",
INDEX(GRID!$B$47:$BI$57,MATCH(S$7,GRID!$A$47:$A$57,0),MATCH(1,($U$2=GRID!$B$31:$BI$31)*(КАЛЕНДАРЬ!$AN19=GRID!$B$33:$BI$33), 0))*GRID!$B$65,
ROUNDUP(INDEX(GRID!$B$47:$BI$57,MATCH(S$7,GRID!$A$47:$A$57,0),MATCH(1,($U$2=GRID!$B$31:$BI$31)*(КАЛЕНДАРЬ!$AN19=GRID!$B$33:$BI$33),0))*GRID!$B$65*(1-GRID!$B$69),0))</f>
        <v>35604</v>
      </c>
      <c r="U338" s="47" cm="1">
        <f t="array" ref="U338">IF($I$2="Путешествия с детьми",
INDEX(GRID!$B$34:$BI$44,MATCH(U$7,GRID!$A$34:$A$44,0),MATCH(1,($U$2=GRID!$B$31:$BI$31)*(КАЛЕНДАРЬ!$AN19=GRID!$B$33:$BI$33), 0))*GRID!$B$65,
ROUNDUP(INDEX(GRID!$B$34:$BI$44,MATCH(U$7,GRID!$A$34:$A$44,0),MATCH(1,($U$2=GRID!$B$31:$BI$31)*(КАЛЕНДАРЬ!$AN19=GRID!$B$33:$BI$33),0))*GRID!$B$65*(1-GRID!$B$69),0))</f>
        <v>38356</v>
      </c>
      <c r="V338" s="47" cm="1">
        <f t="array" ref="V338">IF($I$2="Путешествия с детьми",
INDEX(GRID!$B$47:$BI$57,MATCH(U$7,GRID!$A$47:$A$57,0),MATCH(1,($U$2=GRID!$B$31:$BI$31)*(КАЛЕНДАРЬ!$AN19=GRID!$B$33:$BI$33), 0))*GRID!$B$65,
ROUNDUP(INDEX(GRID!$B$47:$BI$57,MATCH(U$7,GRID!$A$47:$A$57,0),MATCH(1,($U$2=GRID!$B$31:$BI$31)*(КАЛЕНДАРЬ!$AN19=GRID!$B$33:$BI$33),0))*GRID!$B$65*(1-GRID!$B$69),0))</f>
        <v>40592</v>
      </c>
      <c r="W338" s="47" cm="1">
        <f t="array" ref="W338">IF($I$2="Путешествия с детьми",
INDEX(GRID!$B$34:$BI$44,MATCH(W$7,GRID!$A$34:$A$44,0),MATCH(1,($U$2=GRID!$B$31:$BI$31)*(КАЛЕНДАРЬ!$AN19=GRID!$B$33:$BI$33), 0))*GRID!$B$65,
ROUNDUP(INDEX(GRID!$B$34:$BI$44,MATCH(W$7,GRID!$A$34:$A$44,0),MATCH(1,($U$2=GRID!$B$31:$BI$31)*(КАЛЕНДАРЬ!$AN19=GRID!$B$33:$BI$33),0))*GRID!$B$65*(1-GRID!$B$69),0))</f>
        <v>110252</v>
      </c>
      <c r="X338" s="47" cm="1">
        <f t="array" ref="X338">IF($I$2="Путешествия с детьми",
INDEX(GRID!$B$47:$BI$57,MATCH(W$7,GRID!$A$47:$A$57,0),MATCH(1,($U$2=GRID!$B$31:$BI$31)*(КАЛЕНДАРЬ!$AN19=GRID!$B$33:$BI$33), 0))*GRID!$B$65,
ROUNDUP(INDEX(GRID!$B$47:$BI$57,MATCH(W$7,GRID!$A$47:$A$57,0),MATCH(1,($U$2=GRID!$B$31:$BI$31)*(КАЛЕНДАРЬ!$AN19=GRID!$B$33:$BI$33),0))*GRID!$B$65*(1-GRID!$B$69),0))</f>
        <v>112488</v>
      </c>
    </row>
    <row r="339" spans="1:24" hidden="1" x14ac:dyDescent="0.2">
      <c r="A339" s="117" t="s">
        <v>48</v>
      </c>
      <c r="B339" s="117">
        <v>17</v>
      </c>
      <c r="C339" s="138" cm="1">
        <f t="array" ref="C339">IF($I$2="Путешествия с детьми",
INDEX(GRID!$B$34:$BI$44,MATCH(C$7,GRID!$A$34:$A$44,0),MATCH(1,($U$2=GRID!$B$31:$BI$31)*(КАЛЕНДАРЬ!$AN20=GRID!$B$33:$BI$33), 0))*GRID!$B$65,
ROUNDUP(INDEX(GRID!$B$34:$BI$44,MATCH(C$7,GRID!$A$34:$A$44,0),MATCH(1,($U$2=GRID!$B$31:$BI$31)*(КАЛЕНДАРЬ!$AN20=GRID!$B$33:$BI$33),0))*GRID!$B$65*(1-GRID!$B$69),0))</f>
        <v>16512</v>
      </c>
      <c r="D339" s="47" cm="1">
        <f t="array" ref="D339">IF($I$2="Путешествия с детьми",
INDEX(GRID!$B$47:$BI$57,MATCH(C$7,GRID!$A$47:$A$57,0),MATCH(1,($U$2=GRID!$B$31:$BI$31)*(КАЛЕНДАРЬ!$AN20=GRID!$B$33:$BI$33), 0))*GRID!$B$65,
ROUNDUP(INDEX(GRID!$B$47:$BI$57,MATCH(C$7,GRID!$A$47:$A$57,0),MATCH(1,($U$2=GRID!$B$31:$BI$31)*(КАЛЕНДАРЬ!$AN20=GRID!$B$33:$BI$33),0))*GRID!$B$65*(1-GRID!$B$69),0))</f>
        <v>18748</v>
      </c>
      <c r="E339" s="47" cm="1">
        <f t="array" ref="E339">IF($I$2="Путешествия с детьми",
INDEX(GRID!$B$34:$BI$44,MATCH(E$7,GRID!$A$34:$A$44,0),MATCH(1,($U$2=GRID!$B$31:$BI$31)*(КАЛЕНДАРЬ!$AN20=GRID!$B$33:$BI$33), 0))*GRID!$B$65,
ROUNDUP(INDEX(GRID!$B$34:$BI$44,MATCH(E$7,GRID!$A$34:$A$44,0),MATCH(1,($U$2=GRID!$B$31:$BI$31)*(КАЛЕНДАРЬ!$AN20=GRID!$B$33:$BI$33),0))*GRID!$B$65*(1-GRID!$B$69),0))</f>
        <v>18060</v>
      </c>
      <c r="F339" s="47" cm="1">
        <f t="array" ref="F339">IF($I$2="Путешествия с детьми",
INDEX(GRID!$B$47:$BI$57,MATCH(E$7,GRID!$A$47:$A$57,0),MATCH(1,($U$2=GRID!$B$31:$BI$31)*(КАЛЕНДАРЬ!$AN20=GRID!$B$33:$BI$33), 0))*GRID!$B$65,
ROUNDUP(INDEX(GRID!$B$47:$BI$57,MATCH(E$7,GRID!$A$47:$A$57,0),MATCH(1,($U$2=GRID!$B$31:$BI$31)*(КАЛЕНДАРЬ!$AN20=GRID!$B$33:$BI$33),0))*GRID!$B$65*(1-GRID!$B$69),0))</f>
        <v>20296</v>
      </c>
      <c r="G339" s="47" cm="1">
        <f t="array" ref="G339">IF($I$2="Путешествия с детьми",
INDEX(GRID!$B$34:$BI$44,MATCH(G$7,GRID!$A$34:$A$44,0),MATCH(1,($U$2=GRID!$B$31:$BI$31)*(КАЛЕНДАРЬ!$AN20=GRID!$B$33:$BI$33), 0))*GRID!$B$65,
ROUNDUP(INDEX(GRID!$B$34:$BI$44,MATCH(G$7,GRID!$A$34:$A$44,0),MATCH(1,($U$2=GRID!$B$31:$BI$31)*(КАЛЕНДАРЬ!$AN20=GRID!$B$33:$BI$33),0))*GRID!$B$65*(1-GRID!$B$69),0))</f>
        <v>18920</v>
      </c>
      <c r="H339" s="47" cm="1">
        <f t="array" ref="H339">IF($I$2="Путешествия с детьми",
INDEX(GRID!$B$47:$BI$57,MATCH(G$7,GRID!$A$47:$A$57,0),MATCH(1,($U$2=GRID!$B$31:$BI$31)*(КАЛЕНДАРЬ!$AN20=GRID!$B$33:$BI$33), 0))*GRID!$B$65,
ROUNDUP(INDEX(GRID!$B$47:$BI$57,MATCH(G$7,GRID!$A$47:$A$57,0),MATCH(1,($U$2=GRID!$B$31:$BI$31)*(КАЛЕНДАРЬ!$AN20=GRID!$B$33:$BI$33),0))*GRID!$B$65*(1-GRID!$B$69),0))</f>
        <v>21156</v>
      </c>
      <c r="I339" s="47" cm="1">
        <f t="array" ref="I339">IF($I$2="Путешествия с детьми",
INDEX(GRID!$B$34:$BI$44,MATCH(I$7,GRID!$A$34:$A$44,0),MATCH(1,($U$2=GRID!$B$31:$BI$31)*(КАЛЕНДАРЬ!$AN20=GRID!$B$33:$BI$33), 0))*GRID!$B$65,
ROUNDUP(INDEX(GRID!$B$34:$BI$44,MATCH(I$7,GRID!$A$34:$A$44,0),MATCH(1,($U$2=GRID!$B$31:$BI$31)*(КАЛЕНДАРЬ!$AN20=GRID!$B$33:$BI$33),0))*GRID!$B$65*(1-GRID!$B$69),0))</f>
        <v>20468</v>
      </c>
      <c r="J339" s="47" cm="1">
        <f t="array" ref="J339">IF($I$2="Путешествия с детьми",
INDEX(GRID!$B$47:$BI$57,MATCH(I$7,GRID!$A$47:$A$57,0),MATCH(1,($U$2=GRID!$B$31:$BI$31)*(КАЛЕНДАРЬ!$AN20=GRID!$B$33:$BI$33), 0))*GRID!$B$65,
ROUNDUP(INDEX(GRID!$B$47:$BI$57,MATCH(I$7,GRID!$A$47:$A$57,0),MATCH(1,($U$2=GRID!$B$31:$BI$31)*(КАЛЕНДАРЬ!$AN20=GRID!$B$33:$BI$33),0))*GRID!$B$65*(1-GRID!$B$69),0))</f>
        <v>22704</v>
      </c>
      <c r="K339" s="47" cm="1">
        <f t="array" ref="K339">IF($I$2="Путешествия с детьми",
INDEX(GRID!$B$34:$BI$44,MATCH(K$7,GRID!$A$34:$A$44,0),MATCH(1,($U$2=GRID!$B$31:$BI$31)*(КАЛЕНДАРЬ!$AN20=GRID!$B$33:$BI$33), 0))*GRID!$B$65,
ROUNDUP(INDEX(GRID!$B$34:$BI$44,MATCH(K$7,GRID!$A$34:$A$44,0),MATCH(1,($U$2=GRID!$B$31:$BI$31)*(КАЛЕНДАРЬ!$AN20=GRID!$B$33:$BI$33),0))*GRID!$B$65*(1-GRID!$B$69),0))</f>
        <v>21328</v>
      </c>
      <c r="L339" s="47" cm="1">
        <f t="array" ref="L339">IF($I$2="Путешествия с детьми",
INDEX(GRID!$B$47:$BI$57,MATCH(K$7,GRID!$A$47:$A$57,0),MATCH(1,($U$2=GRID!$B$31:$BI$31)*(КАЛЕНДАРЬ!$AN20=GRID!$B$33:$BI$33), 0))*GRID!$B$65,
ROUNDUP(INDEX(GRID!$B$47:$BI$57,MATCH(K$7,GRID!$A$47:$A$57,0),MATCH(1,($U$2=GRID!$B$31:$BI$31)*(КАЛЕНДАРЬ!$AN20=GRID!$B$33:$BI$33),0))*GRID!$B$65*(1-GRID!$B$69),0))</f>
        <v>23564</v>
      </c>
      <c r="M339" s="47" cm="1">
        <f t="array" ref="M339">IF($I$2="Путешествия с детьми",
INDEX(GRID!$B$34:$BI$44,MATCH(M$7,GRID!$A$34:$A$44,0),MATCH(1,($U$2=GRID!$B$31:$BI$31)*(КАЛЕНДАРЬ!$AN20=GRID!$B$33:$BI$33), 0))*GRID!$B$65,
ROUNDUP(INDEX(GRID!$B$34:$BI$44,MATCH(M$7,GRID!$A$34:$A$44,0),MATCH(1,($U$2=GRID!$B$31:$BI$31)*(КАЛЕНДАРЬ!$AN20=GRID!$B$33:$BI$33),0))*GRID!$B$65*(1-GRID!$B$69),0))</f>
        <v>22876</v>
      </c>
      <c r="N339" s="47" cm="1">
        <f t="array" ref="N339">IF($I$2="Путешествия с детьми",
INDEX(GRID!$B$47:$BI$57,MATCH(M$7,GRID!$A$47:$A$57,0),MATCH(1,($U$2=GRID!$B$31:$BI$31)*(КАЛЕНДАРЬ!$AN20=GRID!$B$33:$BI$33), 0))*GRID!$B$65,
ROUNDUP(INDEX(GRID!$B$47:$BI$57,MATCH(M$7,GRID!$A$47:$A$57,0),MATCH(1,($U$2=GRID!$B$31:$BI$31)*(КАЛЕНДАРЬ!$AN20=GRID!$B$33:$BI$33),0))*GRID!$B$65*(1-GRID!$B$69),0))</f>
        <v>25112</v>
      </c>
      <c r="O339" s="47" cm="1">
        <f t="array" ref="O339">IF($I$2="Путешествия с детьми",
INDEX(GRID!$B$34:$BI$44,MATCH(O$7,GRID!$A$34:$A$44,0),MATCH(1,($U$2=GRID!$B$31:$BI$31)*(КАЛЕНДАРЬ!$AN20=GRID!$B$33:$BI$33), 0))*GRID!$B$65,
ROUNDUP(INDEX(GRID!$B$34:$BI$44,MATCH(O$7,GRID!$A$34:$A$44,0),MATCH(1,($U$2=GRID!$B$31:$BI$31)*(КАЛЕНДАРЬ!$AN20=GRID!$B$33:$BI$33),0))*GRID!$B$65*(1-GRID!$B$69),0))</f>
        <v>28724</v>
      </c>
      <c r="P339" s="47" cm="1">
        <f t="array" ref="P339">IF($I$2="Путешествия с детьми",
INDEX(GRID!$B$47:$BI$57,MATCH(O$7,GRID!$A$47:$A$57,0),MATCH(1,($U$2=GRID!$B$31:$BI$31)*(КАЛЕНДАРЬ!$AN20=GRID!$B$33:$BI$33), 0))*GRID!$B$65,
ROUNDUP(INDEX(GRID!$B$47:$BI$57,MATCH(O$7,GRID!$A$47:$A$57,0),MATCH(1,($U$2=GRID!$B$31:$BI$31)*(КАЛЕНДАРЬ!$AN20=GRID!$B$33:$BI$33),0))*GRID!$B$65*(1-GRID!$B$69),0))</f>
        <v>30960</v>
      </c>
      <c r="Q339" s="47" cm="1">
        <f t="array" ref="Q339">IF($I$2="Путешествия с детьми",
INDEX(GRID!$B$34:$BI$44,MATCH(Q$7,GRID!$A$34:$A$44,0),MATCH(1,($U$2=GRID!$B$31:$BI$31)*(КАЛЕНДАРЬ!$AN20=GRID!$B$33:$BI$33), 0))*GRID!$B$65,
ROUNDUP(INDEX(GRID!$B$34:$BI$44,MATCH(Q$7,GRID!$A$34:$A$44,0),MATCH(1,($U$2=GRID!$B$31:$BI$31)*(КАЛЕНДАРЬ!$AN20=GRID!$B$33:$BI$33),0))*GRID!$B$65*(1-GRID!$B$69),0))</f>
        <v>30444</v>
      </c>
      <c r="R339" s="47" cm="1">
        <f t="array" ref="R339">IF($I$2="Путешествия с детьми",
INDEX(GRID!$B$47:$BI$57,MATCH(Q$7,GRID!$A$47:$A$57,0),MATCH(1,($U$2=GRID!$B$31:$BI$31)*(КАЛЕНДАРЬ!$AN20=GRID!$B$33:$BI$33), 0))*GRID!$B$65,
ROUNDUP(INDEX(GRID!$B$47:$BI$57,MATCH(Q$7,GRID!$A$47:$A$57,0),MATCH(1,($U$2=GRID!$B$31:$BI$31)*(КАЛЕНДАРЬ!$AN20=GRID!$B$33:$BI$33),0))*GRID!$B$65*(1-GRID!$B$69),0))</f>
        <v>32680</v>
      </c>
      <c r="S339" s="47" cm="1">
        <f t="array" ref="S339">IF($I$2="Путешествия с детьми",
INDEX(GRID!$B$34:$BI$44,MATCH(S$7,GRID!$A$34:$A$44,0),MATCH(1,($U$2=GRID!$B$31:$BI$31)*(КАЛЕНДАРЬ!$AN20=GRID!$B$33:$BI$33), 0))*GRID!$B$65,
ROUNDUP(INDEX(GRID!$B$34:$BI$44,MATCH(S$7,GRID!$A$34:$A$44,0),MATCH(1,($U$2=GRID!$B$31:$BI$31)*(КАЛЕНДАРЬ!$AN20=GRID!$B$33:$BI$33),0))*GRID!$B$65*(1-GRID!$B$69),0))</f>
        <v>33368</v>
      </c>
      <c r="T339" s="47" cm="1">
        <f t="array" ref="T339">IF($I$2="Путешествия с детьми",
INDEX(GRID!$B$47:$BI$57,MATCH(S$7,GRID!$A$47:$A$57,0),MATCH(1,($U$2=GRID!$B$31:$BI$31)*(КАЛЕНДАРЬ!$AN20=GRID!$B$33:$BI$33), 0))*GRID!$B$65,
ROUNDUP(INDEX(GRID!$B$47:$BI$57,MATCH(S$7,GRID!$A$47:$A$57,0),MATCH(1,($U$2=GRID!$B$31:$BI$31)*(КАЛЕНДАРЬ!$AN20=GRID!$B$33:$BI$33),0))*GRID!$B$65*(1-GRID!$B$69),0))</f>
        <v>35604</v>
      </c>
      <c r="U339" s="47" cm="1">
        <f t="array" ref="U339">IF($I$2="Путешествия с детьми",
INDEX(GRID!$B$34:$BI$44,MATCH(U$7,GRID!$A$34:$A$44,0),MATCH(1,($U$2=GRID!$B$31:$BI$31)*(КАЛЕНДАРЬ!$AN20=GRID!$B$33:$BI$33), 0))*GRID!$B$65,
ROUNDUP(INDEX(GRID!$B$34:$BI$44,MATCH(U$7,GRID!$A$34:$A$44,0),MATCH(1,($U$2=GRID!$B$31:$BI$31)*(КАЛЕНДАРЬ!$AN20=GRID!$B$33:$BI$33),0))*GRID!$B$65*(1-GRID!$B$69),0))</f>
        <v>38356</v>
      </c>
      <c r="V339" s="47" cm="1">
        <f t="array" ref="V339">IF($I$2="Путешествия с детьми",
INDEX(GRID!$B$47:$BI$57,MATCH(U$7,GRID!$A$47:$A$57,0),MATCH(1,($U$2=GRID!$B$31:$BI$31)*(КАЛЕНДАРЬ!$AN20=GRID!$B$33:$BI$33), 0))*GRID!$B$65,
ROUNDUP(INDEX(GRID!$B$47:$BI$57,MATCH(U$7,GRID!$A$47:$A$57,0),MATCH(1,($U$2=GRID!$B$31:$BI$31)*(КАЛЕНДАРЬ!$AN20=GRID!$B$33:$BI$33),0))*GRID!$B$65*(1-GRID!$B$69),0))</f>
        <v>40592</v>
      </c>
      <c r="W339" s="47" cm="1">
        <f t="array" ref="W339">IF($I$2="Путешествия с детьми",
INDEX(GRID!$B$34:$BI$44,MATCH(W$7,GRID!$A$34:$A$44,0),MATCH(1,($U$2=GRID!$B$31:$BI$31)*(КАЛЕНДАРЬ!$AN20=GRID!$B$33:$BI$33), 0))*GRID!$B$65,
ROUNDUP(INDEX(GRID!$B$34:$BI$44,MATCH(W$7,GRID!$A$34:$A$44,0),MATCH(1,($U$2=GRID!$B$31:$BI$31)*(КАЛЕНДАРЬ!$AN20=GRID!$B$33:$BI$33),0))*GRID!$B$65*(1-GRID!$B$69),0))</f>
        <v>110252</v>
      </c>
      <c r="X339" s="47" cm="1">
        <f t="array" ref="X339">IF($I$2="Путешествия с детьми",
INDEX(GRID!$B$47:$BI$57,MATCH(W$7,GRID!$A$47:$A$57,0),MATCH(1,($U$2=GRID!$B$31:$BI$31)*(КАЛЕНДАРЬ!$AN20=GRID!$B$33:$BI$33), 0))*GRID!$B$65,
ROUNDUP(INDEX(GRID!$B$47:$BI$57,MATCH(W$7,GRID!$A$47:$A$57,0),MATCH(1,($U$2=GRID!$B$31:$BI$31)*(КАЛЕНДАРЬ!$AN20=GRID!$B$33:$BI$33),0))*GRID!$B$65*(1-GRID!$B$69),0))</f>
        <v>112488</v>
      </c>
    </row>
    <row r="340" spans="1:24" hidden="1" x14ac:dyDescent="0.2">
      <c r="A340" s="117" t="s">
        <v>42</v>
      </c>
      <c r="B340" s="117">
        <v>18</v>
      </c>
      <c r="C340" s="138" cm="1">
        <f t="array" ref="C340">IF($I$2="Путешествия с детьми",
INDEX(GRID!$B$34:$BI$44,MATCH(C$7,GRID!$A$34:$A$44,0),MATCH(1,($U$2=GRID!$B$31:$BI$31)*(КАЛЕНДАРЬ!$AN21=GRID!$B$33:$BI$33), 0))*GRID!$B$65,
ROUNDUP(INDEX(GRID!$B$34:$BI$44,MATCH(C$7,GRID!$A$34:$A$44,0),MATCH(1,($U$2=GRID!$B$31:$BI$31)*(КАЛЕНДАРЬ!$AN21=GRID!$B$33:$BI$33),0))*GRID!$B$65*(1-GRID!$B$69),0))</f>
        <v>15996</v>
      </c>
      <c r="D340" s="47" cm="1">
        <f t="array" ref="D340">IF($I$2="Путешествия с детьми",
INDEX(GRID!$B$47:$BI$57,MATCH(C$7,GRID!$A$47:$A$57,0),MATCH(1,($U$2=GRID!$B$31:$BI$31)*(КАЛЕНДАРЬ!$AN21=GRID!$B$33:$BI$33), 0))*GRID!$B$65,
ROUNDUP(INDEX(GRID!$B$47:$BI$57,MATCH(C$7,GRID!$A$47:$A$57,0),MATCH(1,($U$2=GRID!$B$31:$BI$31)*(КАЛЕНДАРЬ!$AN21=GRID!$B$33:$BI$33),0))*GRID!$B$65*(1-GRID!$B$69),0))</f>
        <v>18232</v>
      </c>
      <c r="E340" s="47" cm="1">
        <f t="array" ref="E340">IF($I$2="Путешествия с детьми",
INDEX(GRID!$B$34:$BI$44,MATCH(E$7,GRID!$A$34:$A$44,0),MATCH(1,($U$2=GRID!$B$31:$BI$31)*(КАЛЕНДАРЬ!$AN21=GRID!$B$33:$BI$33), 0))*GRID!$B$65,
ROUNDUP(INDEX(GRID!$B$34:$BI$44,MATCH(E$7,GRID!$A$34:$A$44,0),MATCH(1,($U$2=GRID!$B$31:$BI$31)*(КАЛЕНДАРЬ!$AN21=GRID!$B$33:$BI$33),0))*GRID!$B$65*(1-GRID!$B$69),0))</f>
        <v>17458</v>
      </c>
      <c r="F340" s="47" cm="1">
        <f t="array" ref="F340">IF($I$2="Путешествия с детьми",
INDEX(GRID!$B$47:$BI$57,MATCH(E$7,GRID!$A$47:$A$57,0),MATCH(1,($U$2=GRID!$B$31:$BI$31)*(КАЛЕНДАРЬ!$AN21=GRID!$B$33:$BI$33), 0))*GRID!$B$65,
ROUNDUP(INDEX(GRID!$B$47:$BI$57,MATCH(E$7,GRID!$A$47:$A$57,0),MATCH(1,($U$2=GRID!$B$31:$BI$31)*(КАЛЕНДАРЬ!$AN21=GRID!$B$33:$BI$33),0))*GRID!$B$65*(1-GRID!$B$69),0))</f>
        <v>19694</v>
      </c>
      <c r="G340" s="47" cm="1">
        <f t="array" ref="G340">IF($I$2="Путешествия с детьми",
INDEX(GRID!$B$34:$BI$44,MATCH(G$7,GRID!$A$34:$A$44,0),MATCH(1,($U$2=GRID!$B$31:$BI$31)*(КАЛЕНДАРЬ!$AN21=GRID!$B$33:$BI$33), 0))*GRID!$B$65,
ROUNDUP(INDEX(GRID!$B$34:$BI$44,MATCH(G$7,GRID!$A$34:$A$44,0),MATCH(1,($U$2=GRID!$B$31:$BI$31)*(КАЛЕНДАРЬ!$AN21=GRID!$B$33:$BI$33),0))*GRID!$B$65*(1-GRID!$B$69),0))</f>
        <v>18318</v>
      </c>
      <c r="H340" s="47" cm="1">
        <f t="array" ref="H340">IF($I$2="Путешествия с детьми",
INDEX(GRID!$B$47:$BI$57,MATCH(G$7,GRID!$A$47:$A$57,0),MATCH(1,($U$2=GRID!$B$31:$BI$31)*(КАЛЕНДАРЬ!$AN21=GRID!$B$33:$BI$33), 0))*GRID!$B$65,
ROUNDUP(INDEX(GRID!$B$47:$BI$57,MATCH(G$7,GRID!$A$47:$A$57,0),MATCH(1,($U$2=GRID!$B$31:$BI$31)*(КАЛЕНДАРЬ!$AN21=GRID!$B$33:$BI$33),0))*GRID!$B$65*(1-GRID!$B$69),0))</f>
        <v>20554</v>
      </c>
      <c r="I340" s="47" cm="1">
        <f t="array" ref="I340">IF($I$2="Путешествия с детьми",
INDEX(GRID!$B$34:$BI$44,MATCH(I$7,GRID!$A$34:$A$44,0),MATCH(1,($U$2=GRID!$B$31:$BI$31)*(КАЛЕНДАРЬ!$AN21=GRID!$B$33:$BI$33), 0))*GRID!$B$65,
ROUNDUP(INDEX(GRID!$B$34:$BI$44,MATCH(I$7,GRID!$A$34:$A$44,0),MATCH(1,($U$2=GRID!$B$31:$BI$31)*(КАЛЕНДАРЬ!$AN21=GRID!$B$33:$BI$33),0))*GRID!$B$65*(1-GRID!$B$69),0))</f>
        <v>19780</v>
      </c>
      <c r="J340" s="47" cm="1">
        <f t="array" ref="J340">IF($I$2="Путешествия с детьми",
INDEX(GRID!$B$47:$BI$57,MATCH(I$7,GRID!$A$47:$A$57,0),MATCH(1,($U$2=GRID!$B$31:$BI$31)*(КАЛЕНДАРЬ!$AN21=GRID!$B$33:$BI$33), 0))*GRID!$B$65,
ROUNDUP(INDEX(GRID!$B$47:$BI$57,MATCH(I$7,GRID!$A$47:$A$57,0),MATCH(1,($U$2=GRID!$B$31:$BI$31)*(КАЛЕНДАРЬ!$AN21=GRID!$B$33:$BI$33),0))*GRID!$B$65*(1-GRID!$B$69),0))</f>
        <v>22016</v>
      </c>
      <c r="K340" s="47" cm="1">
        <f t="array" ref="K340">IF($I$2="Путешествия с детьми",
INDEX(GRID!$B$34:$BI$44,MATCH(K$7,GRID!$A$34:$A$44,0),MATCH(1,($U$2=GRID!$B$31:$BI$31)*(КАЛЕНДАРЬ!$AN21=GRID!$B$33:$BI$33), 0))*GRID!$B$65,
ROUNDUP(INDEX(GRID!$B$34:$BI$44,MATCH(K$7,GRID!$A$34:$A$44,0),MATCH(1,($U$2=GRID!$B$31:$BI$31)*(КАЛЕНДАРЬ!$AN21=GRID!$B$33:$BI$33),0))*GRID!$B$65*(1-GRID!$B$69),0))</f>
        <v>20640</v>
      </c>
      <c r="L340" s="47" cm="1">
        <f t="array" ref="L340">IF($I$2="Путешествия с детьми",
INDEX(GRID!$B$47:$BI$57,MATCH(K$7,GRID!$A$47:$A$57,0),MATCH(1,($U$2=GRID!$B$31:$BI$31)*(КАЛЕНДАРЬ!$AN21=GRID!$B$33:$BI$33), 0))*GRID!$B$65,
ROUNDUP(INDEX(GRID!$B$47:$BI$57,MATCH(K$7,GRID!$A$47:$A$57,0),MATCH(1,($U$2=GRID!$B$31:$BI$31)*(КАЛЕНДАРЬ!$AN21=GRID!$B$33:$BI$33),0))*GRID!$B$65*(1-GRID!$B$69),0))</f>
        <v>22876</v>
      </c>
      <c r="M340" s="47" cm="1">
        <f t="array" ref="M340">IF($I$2="Путешествия с детьми",
INDEX(GRID!$B$34:$BI$44,MATCH(M$7,GRID!$A$34:$A$44,0),MATCH(1,($U$2=GRID!$B$31:$BI$31)*(КАЛЕНДАРЬ!$AN21=GRID!$B$33:$BI$33), 0))*GRID!$B$65,
ROUNDUP(INDEX(GRID!$B$34:$BI$44,MATCH(M$7,GRID!$A$34:$A$44,0),MATCH(1,($U$2=GRID!$B$31:$BI$31)*(КАЛЕНДАРЬ!$AN21=GRID!$B$33:$BI$33),0))*GRID!$B$65*(1-GRID!$B$69),0))</f>
        <v>22102</v>
      </c>
      <c r="N340" s="47" cm="1">
        <f t="array" ref="N340">IF($I$2="Путешествия с детьми",
INDEX(GRID!$B$47:$BI$57,MATCH(M$7,GRID!$A$47:$A$57,0),MATCH(1,($U$2=GRID!$B$31:$BI$31)*(КАЛЕНДАРЬ!$AN21=GRID!$B$33:$BI$33), 0))*GRID!$B$65,
ROUNDUP(INDEX(GRID!$B$47:$BI$57,MATCH(M$7,GRID!$A$47:$A$57,0),MATCH(1,($U$2=GRID!$B$31:$BI$31)*(КАЛЕНДАРЬ!$AN21=GRID!$B$33:$BI$33),0))*GRID!$B$65*(1-GRID!$B$69),0))</f>
        <v>24338</v>
      </c>
      <c r="O340" s="47" cm="1">
        <f t="array" ref="O340">IF($I$2="Путешествия с детьми",
INDEX(GRID!$B$34:$BI$44,MATCH(O$7,GRID!$A$34:$A$44,0),MATCH(1,($U$2=GRID!$B$31:$BI$31)*(КАЛЕНДАРЬ!$AN21=GRID!$B$33:$BI$33), 0))*GRID!$B$65,
ROUNDUP(INDEX(GRID!$B$34:$BI$44,MATCH(O$7,GRID!$A$34:$A$44,0),MATCH(1,($U$2=GRID!$B$31:$BI$31)*(КАЛЕНДАРЬ!$AN21=GRID!$B$33:$BI$33),0))*GRID!$B$65*(1-GRID!$B$69),0))</f>
        <v>27778</v>
      </c>
      <c r="P340" s="47" cm="1">
        <f t="array" ref="P340">IF($I$2="Путешествия с детьми",
INDEX(GRID!$B$47:$BI$57,MATCH(O$7,GRID!$A$47:$A$57,0),MATCH(1,($U$2=GRID!$B$31:$BI$31)*(КАЛЕНДАРЬ!$AN21=GRID!$B$33:$BI$33), 0))*GRID!$B$65,
ROUNDUP(INDEX(GRID!$B$47:$BI$57,MATCH(O$7,GRID!$A$47:$A$57,0),MATCH(1,($U$2=GRID!$B$31:$BI$31)*(КАЛЕНДАРЬ!$AN21=GRID!$B$33:$BI$33),0))*GRID!$B$65*(1-GRID!$B$69),0))</f>
        <v>30014</v>
      </c>
      <c r="Q340" s="47" cm="1">
        <f t="array" ref="Q340">IF($I$2="Путешествия с детьми",
INDEX(GRID!$B$34:$BI$44,MATCH(Q$7,GRID!$A$34:$A$44,0),MATCH(1,($U$2=GRID!$B$31:$BI$31)*(КАЛЕНДАРЬ!$AN21=GRID!$B$33:$BI$33), 0))*GRID!$B$65,
ROUNDUP(INDEX(GRID!$B$34:$BI$44,MATCH(Q$7,GRID!$A$34:$A$44,0),MATCH(1,($U$2=GRID!$B$31:$BI$31)*(КАЛЕНДАРЬ!$AN21=GRID!$B$33:$BI$33),0))*GRID!$B$65*(1-GRID!$B$69),0))</f>
        <v>29412</v>
      </c>
      <c r="R340" s="47" cm="1">
        <f t="array" ref="R340">IF($I$2="Путешествия с детьми",
INDEX(GRID!$B$47:$BI$57,MATCH(Q$7,GRID!$A$47:$A$57,0),MATCH(1,($U$2=GRID!$B$31:$BI$31)*(КАЛЕНДАРЬ!$AN21=GRID!$B$33:$BI$33), 0))*GRID!$B$65,
ROUNDUP(INDEX(GRID!$B$47:$BI$57,MATCH(Q$7,GRID!$A$47:$A$57,0),MATCH(1,($U$2=GRID!$B$31:$BI$31)*(КАЛЕНДАРЬ!$AN21=GRID!$B$33:$BI$33),0))*GRID!$B$65*(1-GRID!$B$69),0))</f>
        <v>31648</v>
      </c>
      <c r="S340" s="47" cm="1">
        <f t="array" ref="S340">IF($I$2="Путешествия с детьми",
INDEX(GRID!$B$34:$BI$44,MATCH(S$7,GRID!$A$34:$A$44,0),MATCH(1,($U$2=GRID!$B$31:$BI$31)*(КАЛЕНДАРЬ!$AN21=GRID!$B$33:$BI$33), 0))*GRID!$B$65,
ROUNDUP(INDEX(GRID!$B$34:$BI$44,MATCH(S$7,GRID!$A$34:$A$44,0),MATCH(1,($U$2=GRID!$B$31:$BI$31)*(КАЛЕНДАРЬ!$AN21=GRID!$B$33:$BI$33),0))*GRID!$B$65*(1-GRID!$B$69),0))</f>
        <v>32250</v>
      </c>
      <c r="T340" s="47" cm="1">
        <f t="array" ref="T340">IF($I$2="Путешествия с детьми",
INDEX(GRID!$B$47:$BI$57,MATCH(S$7,GRID!$A$47:$A$57,0),MATCH(1,($U$2=GRID!$B$31:$BI$31)*(КАЛЕНДАРЬ!$AN21=GRID!$B$33:$BI$33), 0))*GRID!$B$65,
ROUNDUP(INDEX(GRID!$B$47:$BI$57,MATCH(S$7,GRID!$A$47:$A$57,0),MATCH(1,($U$2=GRID!$B$31:$BI$31)*(КАЛЕНДАРЬ!$AN21=GRID!$B$33:$BI$33),0))*GRID!$B$65*(1-GRID!$B$69),0))</f>
        <v>34486</v>
      </c>
      <c r="U340" s="47" cm="1">
        <f t="array" ref="U340">IF($I$2="Путешествия с детьми",
INDEX(GRID!$B$34:$BI$44,MATCH(U$7,GRID!$A$34:$A$44,0),MATCH(1,($U$2=GRID!$B$31:$BI$31)*(КАЛЕНДАРЬ!$AN21=GRID!$B$33:$BI$33), 0))*GRID!$B$65,
ROUNDUP(INDEX(GRID!$B$34:$BI$44,MATCH(U$7,GRID!$A$34:$A$44,0),MATCH(1,($U$2=GRID!$B$31:$BI$31)*(КАЛЕНДАРЬ!$AN21=GRID!$B$33:$BI$33),0))*GRID!$B$65*(1-GRID!$B$69),0))</f>
        <v>37152</v>
      </c>
      <c r="V340" s="47" cm="1">
        <f t="array" ref="V340">IF($I$2="Путешествия с детьми",
INDEX(GRID!$B$47:$BI$57,MATCH(U$7,GRID!$A$47:$A$57,0),MATCH(1,($U$2=GRID!$B$31:$BI$31)*(КАЛЕНДАРЬ!$AN21=GRID!$B$33:$BI$33), 0))*GRID!$B$65,
ROUNDUP(INDEX(GRID!$B$47:$BI$57,MATCH(U$7,GRID!$A$47:$A$57,0),MATCH(1,($U$2=GRID!$B$31:$BI$31)*(КАЛЕНДАРЬ!$AN21=GRID!$B$33:$BI$33),0))*GRID!$B$65*(1-GRID!$B$69),0))</f>
        <v>39388</v>
      </c>
      <c r="W340" s="47" cm="1">
        <f t="array" ref="W340">IF($I$2="Путешествия с детьми",
INDEX(GRID!$B$34:$BI$44,MATCH(W$7,GRID!$A$34:$A$44,0),MATCH(1,($U$2=GRID!$B$31:$BI$31)*(КАЛЕНДАРЬ!$AN21=GRID!$B$33:$BI$33), 0))*GRID!$B$65,
ROUNDUP(INDEX(GRID!$B$34:$BI$44,MATCH(W$7,GRID!$A$34:$A$44,0),MATCH(1,($U$2=GRID!$B$31:$BI$31)*(КАЛЕНДАРЬ!$AN21=GRID!$B$33:$BI$33),0))*GRID!$B$65*(1-GRID!$B$69),0))</f>
        <v>105092</v>
      </c>
      <c r="X340" s="47" cm="1">
        <f t="array" ref="X340">IF($I$2="Путешествия с детьми",
INDEX(GRID!$B$47:$BI$57,MATCH(W$7,GRID!$A$47:$A$57,0),MATCH(1,($U$2=GRID!$B$31:$BI$31)*(КАЛЕНДАРЬ!$AN21=GRID!$B$33:$BI$33), 0))*GRID!$B$65,
ROUNDUP(INDEX(GRID!$B$47:$BI$57,MATCH(W$7,GRID!$A$47:$A$57,0),MATCH(1,($U$2=GRID!$B$31:$BI$31)*(КАЛЕНДАРЬ!$AN21=GRID!$B$33:$BI$33),0))*GRID!$B$65*(1-GRID!$B$69),0))</f>
        <v>107328</v>
      </c>
    </row>
    <row r="341" spans="1:24" hidden="1" x14ac:dyDescent="0.2">
      <c r="A341" s="117" t="s">
        <v>43</v>
      </c>
      <c r="B341" s="117">
        <v>19</v>
      </c>
      <c r="C341" s="138" cm="1">
        <f t="array" ref="C341">IF($I$2="Путешествия с детьми",
INDEX(GRID!$B$34:$BI$44,MATCH(C$7,GRID!$A$34:$A$44,0),MATCH(1,($U$2=GRID!$B$31:$BI$31)*(КАЛЕНДАРЬ!$AN22=GRID!$B$33:$BI$33), 0))*GRID!$B$65,
ROUNDUP(INDEX(GRID!$B$34:$BI$44,MATCH(C$7,GRID!$A$34:$A$44,0),MATCH(1,($U$2=GRID!$B$31:$BI$31)*(КАЛЕНДАРЬ!$AN22=GRID!$B$33:$BI$33),0))*GRID!$B$65*(1-GRID!$B$69),0))</f>
        <v>15996</v>
      </c>
      <c r="D341" s="47" cm="1">
        <f t="array" ref="D341">IF($I$2="Путешествия с детьми",
INDEX(GRID!$B$47:$BI$57,MATCH(C$7,GRID!$A$47:$A$57,0),MATCH(1,($U$2=GRID!$B$31:$BI$31)*(КАЛЕНДАРЬ!$AN22=GRID!$B$33:$BI$33), 0))*GRID!$B$65,
ROUNDUP(INDEX(GRID!$B$47:$BI$57,MATCH(C$7,GRID!$A$47:$A$57,0),MATCH(1,($U$2=GRID!$B$31:$BI$31)*(КАЛЕНДАРЬ!$AN22=GRID!$B$33:$BI$33),0))*GRID!$B$65*(1-GRID!$B$69),0))</f>
        <v>18232</v>
      </c>
      <c r="E341" s="47" cm="1">
        <f t="array" ref="E341">IF($I$2="Путешествия с детьми",
INDEX(GRID!$B$34:$BI$44,MATCH(E$7,GRID!$A$34:$A$44,0),MATCH(1,($U$2=GRID!$B$31:$BI$31)*(КАЛЕНДАРЬ!$AN22=GRID!$B$33:$BI$33), 0))*GRID!$B$65,
ROUNDUP(INDEX(GRID!$B$34:$BI$44,MATCH(E$7,GRID!$A$34:$A$44,0),MATCH(1,($U$2=GRID!$B$31:$BI$31)*(КАЛЕНДАРЬ!$AN22=GRID!$B$33:$BI$33),0))*GRID!$B$65*(1-GRID!$B$69),0))</f>
        <v>17458</v>
      </c>
      <c r="F341" s="47" cm="1">
        <f t="array" ref="F341">IF($I$2="Путешествия с детьми",
INDEX(GRID!$B$47:$BI$57,MATCH(E$7,GRID!$A$47:$A$57,0),MATCH(1,($U$2=GRID!$B$31:$BI$31)*(КАЛЕНДАРЬ!$AN22=GRID!$B$33:$BI$33), 0))*GRID!$B$65,
ROUNDUP(INDEX(GRID!$B$47:$BI$57,MATCH(E$7,GRID!$A$47:$A$57,0),MATCH(1,($U$2=GRID!$B$31:$BI$31)*(КАЛЕНДАРЬ!$AN22=GRID!$B$33:$BI$33),0))*GRID!$B$65*(1-GRID!$B$69),0))</f>
        <v>19694</v>
      </c>
      <c r="G341" s="47" cm="1">
        <f t="array" ref="G341">IF($I$2="Путешествия с детьми",
INDEX(GRID!$B$34:$BI$44,MATCH(G$7,GRID!$A$34:$A$44,0),MATCH(1,($U$2=GRID!$B$31:$BI$31)*(КАЛЕНДАРЬ!$AN22=GRID!$B$33:$BI$33), 0))*GRID!$B$65,
ROUNDUP(INDEX(GRID!$B$34:$BI$44,MATCH(G$7,GRID!$A$34:$A$44,0),MATCH(1,($U$2=GRID!$B$31:$BI$31)*(КАЛЕНДАРЬ!$AN22=GRID!$B$33:$BI$33),0))*GRID!$B$65*(1-GRID!$B$69),0))</f>
        <v>18318</v>
      </c>
      <c r="H341" s="47" cm="1">
        <f t="array" ref="H341">IF($I$2="Путешествия с детьми",
INDEX(GRID!$B$47:$BI$57,MATCH(G$7,GRID!$A$47:$A$57,0),MATCH(1,($U$2=GRID!$B$31:$BI$31)*(КАЛЕНДАРЬ!$AN22=GRID!$B$33:$BI$33), 0))*GRID!$B$65,
ROUNDUP(INDEX(GRID!$B$47:$BI$57,MATCH(G$7,GRID!$A$47:$A$57,0),MATCH(1,($U$2=GRID!$B$31:$BI$31)*(КАЛЕНДАРЬ!$AN22=GRID!$B$33:$BI$33),0))*GRID!$B$65*(1-GRID!$B$69),0))</f>
        <v>20554</v>
      </c>
      <c r="I341" s="47" cm="1">
        <f t="array" ref="I341">IF($I$2="Путешествия с детьми",
INDEX(GRID!$B$34:$BI$44,MATCH(I$7,GRID!$A$34:$A$44,0),MATCH(1,($U$2=GRID!$B$31:$BI$31)*(КАЛЕНДАРЬ!$AN22=GRID!$B$33:$BI$33), 0))*GRID!$B$65,
ROUNDUP(INDEX(GRID!$B$34:$BI$44,MATCH(I$7,GRID!$A$34:$A$44,0),MATCH(1,($U$2=GRID!$B$31:$BI$31)*(КАЛЕНДАРЬ!$AN22=GRID!$B$33:$BI$33),0))*GRID!$B$65*(1-GRID!$B$69),0))</f>
        <v>19780</v>
      </c>
      <c r="J341" s="47" cm="1">
        <f t="array" ref="J341">IF($I$2="Путешествия с детьми",
INDEX(GRID!$B$47:$BI$57,MATCH(I$7,GRID!$A$47:$A$57,0),MATCH(1,($U$2=GRID!$B$31:$BI$31)*(КАЛЕНДАРЬ!$AN22=GRID!$B$33:$BI$33), 0))*GRID!$B$65,
ROUNDUP(INDEX(GRID!$B$47:$BI$57,MATCH(I$7,GRID!$A$47:$A$57,0),MATCH(1,($U$2=GRID!$B$31:$BI$31)*(КАЛЕНДАРЬ!$AN22=GRID!$B$33:$BI$33),0))*GRID!$B$65*(1-GRID!$B$69),0))</f>
        <v>22016</v>
      </c>
      <c r="K341" s="47" cm="1">
        <f t="array" ref="K341">IF($I$2="Путешествия с детьми",
INDEX(GRID!$B$34:$BI$44,MATCH(K$7,GRID!$A$34:$A$44,0),MATCH(1,($U$2=GRID!$B$31:$BI$31)*(КАЛЕНДАРЬ!$AN22=GRID!$B$33:$BI$33), 0))*GRID!$B$65,
ROUNDUP(INDEX(GRID!$B$34:$BI$44,MATCH(K$7,GRID!$A$34:$A$44,0),MATCH(1,($U$2=GRID!$B$31:$BI$31)*(КАЛЕНДАРЬ!$AN22=GRID!$B$33:$BI$33),0))*GRID!$B$65*(1-GRID!$B$69),0))</f>
        <v>20640</v>
      </c>
      <c r="L341" s="47" cm="1">
        <f t="array" ref="L341">IF($I$2="Путешествия с детьми",
INDEX(GRID!$B$47:$BI$57,MATCH(K$7,GRID!$A$47:$A$57,0),MATCH(1,($U$2=GRID!$B$31:$BI$31)*(КАЛЕНДАРЬ!$AN22=GRID!$B$33:$BI$33), 0))*GRID!$B$65,
ROUNDUP(INDEX(GRID!$B$47:$BI$57,MATCH(K$7,GRID!$A$47:$A$57,0),MATCH(1,($U$2=GRID!$B$31:$BI$31)*(КАЛЕНДАРЬ!$AN22=GRID!$B$33:$BI$33),0))*GRID!$B$65*(1-GRID!$B$69),0))</f>
        <v>22876</v>
      </c>
      <c r="M341" s="47" cm="1">
        <f t="array" ref="M341">IF($I$2="Путешествия с детьми",
INDEX(GRID!$B$34:$BI$44,MATCH(M$7,GRID!$A$34:$A$44,0),MATCH(1,($U$2=GRID!$B$31:$BI$31)*(КАЛЕНДАРЬ!$AN22=GRID!$B$33:$BI$33), 0))*GRID!$B$65,
ROUNDUP(INDEX(GRID!$B$34:$BI$44,MATCH(M$7,GRID!$A$34:$A$44,0),MATCH(1,($U$2=GRID!$B$31:$BI$31)*(КАЛЕНДАРЬ!$AN22=GRID!$B$33:$BI$33),0))*GRID!$B$65*(1-GRID!$B$69),0))</f>
        <v>22102</v>
      </c>
      <c r="N341" s="47" cm="1">
        <f t="array" ref="N341">IF($I$2="Путешествия с детьми",
INDEX(GRID!$B$47:$BI$57,MATCH(M$7,GRID!$A$47:$A$57,0),MATCH(1,($U$2=GRID!$B$31:$BI$31)*(КАЛЕНДАРЬ!$AN22=GRID!$B$33:$BI$33), 0))*GRID!$B$65,
ROUNDUP(INDEX(GRID!$B$47:$BI$57,MATCH(M$7,GRID!$A$47:$A$57,0),MATCH(1,($U$2=GRID!$B$31:$BI$31)*(КАЛЕНДАРЬ!$AN22=GRID!$B$33:$BI$33),0))*GRID!$B$65*(1-GRID!$B$69),0))</f>
        <v>24338</v>
      </c>
      <c r="O341" s="47" cm="1">
        <f t="array" ref="O341">IF($I$2="Путешествия с детьми",
INDEX(GRID!$B$34:$BI$44,MATCH(O$7,GRID!$A$34:$A$44,0),MATCH(1,($U$2=GRID!$B$31:$BI$31)*(КАЛЕНДАРЬ!$AN22=GRID!$B$33:$BI$33), 0))*GRID!$B$65,
ROUNDUP(INDEX(GRID!$B$34:$BI$44,MATCH(O$7,GRID!$A$34:$A$44,0),MATCH(1,($U$2=GRID!$B$31:$BI$31)*(КАЛЕНДАРЬ!$AN22=GRID!$B$33:$BI$33),0))*GRID!$B$65*(1-GRID!$B$69),0))</f>
        <v>27778</v>
      </c>
      <c r="P341" s="47" cm="1">
        <f t="array" ref="P341">IF($I$2="Путешествия с детьми",
INDEX(GRID!$B$47:$BI$57,MATCH(O$7,GRID!$A$47:$A$57,0),MATCH(1,($U$2=GRID!$B$31:$BI$31)*(КАЛЕНДАРЬ!$AN22=GRID!$B$33:$BI$33), 0))*GRID!$B$65,
ROUNDUP(INDEX(GRID!$B$47:$BI$57,MATCH(O$7,GRID!$A$47:$A$57,0),MATCH(1,($U$2=GRID!$B$31:$BI$31)*(КАЛЕНДАРЬ!$AN22=GRID!$B$33:$BI$33),0))*GRID!$B$65*(1-GRID!$B$69),0))</f>
        <v>30014</v>
      </c>
      <c r="Q341" s="47" cm="1">
        <f t="array" ref="Q341">IF($I$2="Путешествия с детьми",
INDEX(GRID!$B$34:$BI$44,MATCH(Q$7,GRID!$A$34:$A$44,0),MATCH(1,($U$2=GRID!$B$31:$BI$31)*(КАЛЕНДАРЬ!$AN22=GRID!$B$33:$BI$33), 0))*GRID!$B$65,
ROUNDUP(INDEX(GRID!$B$34:$BI$44,MATCH(Q$7,GRID!$A$34:$A$44,0),MATCH(1,($U$2=GRID!$B$31:$BI$31)*(КАЛЕНДАРЬ!$AN22=GRID!$B$33:$BI$33),0))*GRID!$B$65*(1-GRID!$B$69),0))</f>
        <v>29412</v>
      </c>
      <c r="R341" s="47" cm="1">
        <f t="array" ref="R341">IF($I$2="Путешествия с детьми",
INDEX(GRID!$B$47:$BI$57,MATCH(Q$7,GRID!$A$47:$A$57,0),MATCH(1,($U$2=GRID!$B$31:$BI$31)*(КАЛЕНДАРЬ!$AN22=GRID!$B$33:$BI$33), 0))*GRID!$B$65,
ROUNDUP(INDEX(GRID!$B$47:$BI$57,MATCH(Q$7,GRID!$A$47:$A$57,0),MATCH(1,($U$2=GRID!$B$31:$BI$31)*(КАЛЕНДАРЬ!$AN22=GRID!$B$33:$BI$33),0))*GRID!$B$65*(1-GRID!$B$69),0))</f>
        <v>31648</v>
      </c>
      <c r="S341" s="47" cm="1">
        <f t="array" ref="S341">IF($I$2="Путешествия с детьми",
INDEX(GRID!$B$34:$BI$44,MATCH(S$7,GRID!$A$34:$A$44,0),MATCH(1,($U$2=GRID!$B$31:$BI$31)*(КАЛЕНДАРЬ!$AN22=GRID!$B$33:$BI$33), 0))*GRID!$B$65,
ROUNDUP(INDEX(GRID!$B$34:$BI$44,MATCH(S$7,GRID!$A$34:$A$44,0),MATCH(1,($U$2=GRID!$B$31:$BI$31)*(КАЛЕНДАРЬ!$AN22=GRID!$B$33:$BI$33),0))*GRID!$B$65*(1-GRID!$B$69),0))</f>
        <v>32250</v>
      </c>
      <c r="T341" s="47" cm="1">
        <f t="array" ref="T341">IF($I$2="Путешествия с детьми",
INDEX(GRID!$B$47:$BI$57,MATCH(S$7,GRID!$A$47:$A$57,0),MATCH(1,($U$2=GRID!$B$31:$BI$31)*(КАЛЕНДАРЬ!$AN22=GRID!$B$33:$BI$33), 0))*GRID!$B$65,
ROUNDUP(INDEX(GRID!$B$47:$BI$57,MATCH(S$7,GRID!$A$47:$A$57,0),MATCH(1,($U$2=GRID!$B$31:$BI$31)*(КАЛЕНДАРЬ!$AN22=GRID!$B$33:$BI$33),0))*GRID!$B$65*(1-GRID!$B$69),0))</f>
        <v>34486</v>
      </c>
      <c r="U341" s="47" cm="1">
        <f t="array" ref="U341">IF($I$2="Путешествия с детьми",
INDEX(GRID!$B$34:$BI$44,MATCH(U$7,GRID!$A$34:$A$44,0),MATCH(1,($U$2=GRID!$B$31:$BI$31)*(КАЛЕНДАРЬ!$AN22=GRID!$B$33:$BI$33), 0))*GRID!$B$65,
ROUNDUP(INDEX(GRID!$B$34:$BI$44,MATCH(U$7,GRID!$A$34:$A$44,0),MATCH(1,($U$2=GRID!$B$31:$BI$31)*(КАЛЕНДАРЬ!$AN22=GRID!$B$33:$BI$33),0))*GRID!$B$65*(1-GRID!$B$69),0))</f>
        <v>37152</v>
      </c>
      <c r="V341" s="47" cm="1">
        <f t="array" ref="V341">IF($I$2="Путешествия с детьми",
INDEX(GRID!$B$47:$BI$57,MATCH(U$7,GRID!$A$47:$A$57,0),MATCH(1,($U$2=GRID!$B$31:$BI$31)*(КАЛЕНДАРЬ!$AN22=GRID!$B$33:$BI$33), 0))*GRID!$B$65,
ROUNDUP(INDEX(GRID!$B$47:$BI$57,MATCH(U$7,GRID!$A$47:$A$57,0),MATCH(1,($U$2=GRID!$B$31:$BI$31)*(КАЛЕНДАРЬ!$AN22=GRID!$B$33:$BI$33),0))*GRID!$B$65*(1-GRID!$B$69),0))</f>
        <v>39388</v>
      </c>
      <c r="W341" s="47" cm="1">
        <f t="array" ref="W341">IF($I$2="Путешествия с детьми",
INDEX(GRID!$B$34:$BI$44,MATCH(W$7,GRID!$A$34:$A$44,0),MATCH(1,($U$2=GRID!$B$31:$BI$31)*(КАЛЕНДАРЬ!$AN22=GRID!$B$33:$BI$33), 0))*GRID!$B$65,
ROUNDUP(INDEX(GRID!$B$34:$BI$44,MATCH(W$7,GRID!$A$34:$A$44,0),MATCH(1,($U$2=GRID!$B$31:$BI$31)*(КАЛЕНДАРЬ!$AN22=GRID!$B$33:$BI$33),0))*GRID!$B$65*(1-GRID!$B$69),0))</f>
        <v>105092</v>
      </c>
      <c r="X341" s="47" cm="1">
        <f t="array" ref="X341">IF($I$2="Путешествия с детьми",
INDEX(GRID!$B$47:$BI$57,MATCH(W$7,GRID!$A$47:$A$57,0),MATCH(1,($U$2=GRID!$B$31:$BI$31)*(КАЛЕНДАРЬ!$AN22=GRID!$B$33:$BI$33), 0))*GRID!$B$65,
ROUNDUP(INDEX(GRID!$B$47:$BI$57,MATCH(W$7,GRID!$A$47:$A$57,0),MATCH(1,($U$2=GRID!$B$31:$BI$31)*(КАЛЕНДАРЬ!$AN22=GRID!$B$33:$BI$33),0))*GRID!$B$65*(1-GRID!$B$69),0))</f>
        <v>107328</v>
      </c>
    </row>
    <row r="342" spans="1:24" hidden="1" x14ac:dyDescent="0.2">
      <c r="A342" s="117" t="s">
        <v>44</v>
      </c>
      <c r="B342" s="117">
        <v>20</v>
      </c>
      <c r="C342" s="138" cm="1">
        <f t="array" ref="C342">IF($I$2="Путешествия с детьми",
INDEX(GRID!$B$34:$BI$44,MATCH(C$7,GRID!$A$34:$A$44,0),MATCH(1,($U$2=GRID!$B$31:$BI$31)*(КАЛЕНДАРЬ!$AN23=GRID!$B$33:$BI$33), 0))*GRID!$B$65,
ROUNDUP(INDEX(GRID!$B$34:$BI$44,MATCH(C$7,GRID!$A$34:$A$44,0),MATCH(1,($U$2=GRID!$B$31:$BI$31)*(КАЛЕНДАРЬ!$AN23=GRID!$B$33:$BI$33),0))*GRID!$B$65*(1-GRID!$B$69),0))</f>
        <v>15996</v>
      </c>
      <c r="D342" s="47" cm="1">
        <f t="array" ref="D342">IF($I$2="Путешествия с детьми",
INDEX(GRID!$B$47:$BI$57,MATCH(C$7,GRID!$A$47:$A$57,0),MATCH(1,($U$2=GRID!$B$31:$BI$31)*(КАЛЕНДАРЬ!$AN23=GRID!$B$33:$BI$33), 0))*GRID!$B$65,
ROUNDUP(INDEX(GRID!$B$47:$BI$57,MATCH(C$7,GRID!$A$47:$A$57,0),MATCH(1,($U$2=GRID!$B$31:$BI$31)*(КАЛЕНДАРЬ!$AN23=GRID!$B$33:$BI$33),0))*GRID!$B$65*(1-GRID!$B$69),0))</f>
        <v>18232</v>
      </c>
      <c r="E342" s="47" cm="1">
        <f t="array" ref="E342">IF($I$2="Путешествия с детьми",
INDEX(GRID!$B$34:$BI$44,MATCH(E$7,GRID!$A$34:$A$44,0),MATCH(1,($U$2=GRID!$B$31:$BI$31)*(КАЛЕНДАРЬ!$AN23=GRID!$B$33:$BI$33), 0))*GRID!$B$65,
ROUNDUP(INDEX(GRID!$B$34:$BI$44,MATCH(E$7,GRID!$A$34:$A$44,0),MATCH(1,($U$2=GRID!$B$31:$BI$31)*(КАЛЕНДАРЬ!$AN23=GRID!$B$33:$BI$33),0))*GRID!$B$65*(1-GRID!$B$69),0))</f>
        <v>17458</v>
      </c>
      <c r="F342" s="47" cm="1">
        <f t="array" ref="F342">IF($I$2="Путешествия с детьми",
INDEX(GRID!$B$47:$BI$57,MATCH(E$7,GRID!$A$47:$A$57,0),MATCH(1,($U$2=GRID!$B$31:$BI$31)*(КАЛЕНДАРЬ!$AN23=GRID!$B$33:$BI$33), 0))*GRID!$B$65,
ROUNDUP(INDEX(GRID!$B$47:$BI$57,MATCH(E$7,GRID!$A$47:$A$57,0),MATCH(1,($U$2=GRID!$B$31:$BI$31)*(КАЛЕНДАРЬ!$AN23=GRID!$B$33:$BI$33),0))*GRID!$B$65*(1-GRID!$B$69),0))</f>
        <v>19694</v>
      </c>
      <c r="G342" s="47" cm="1">
        <f t="array" ref="G342">IF($I$2="Путешествия с детьми",
INDEX(GRID!$B$34:$BI$44,MATCH(G$7,GRID!$A$34:$A$44,0),MATCH(1,($U$2=GRID!$B$31:$BI$31)*(КАЛЕНДАРЬ!$AN23=GRID!$B$33:$BI$33), 0))*GRID!$B$65,
ROUNDUP(INDEX(GRID!$B$34:$BI$44,MATCH(G$7,GRID!$A$34:$A$44,0),MATCH(1,($U$2=GRID!$B$31:$BI$31)*(КАЛЕНДАРЬ!$AN23=GRID!$B$33:$BI$33),0))*GRID!$B$65*(1-GRID!$B$69),0))</f>
        <v>18318</v>
      </c>
      <c r="H342" s="47" cm="1">
        <f t="array" ref="H342">IF($I$2="Путешествия с детьми",
INDEX(GRID!$B$47:$BI$57,MATCH(G$7,GRID!$A$47:$A$57,0),MATCH(1,($U$2=GRID!$B$31:$BI$31)*(КАЛЕНДАРЬ!$AN23=GRID!$B$33:$BI$33), 0))*GRID!$B$65,
ROUNDUP(INDEX(GRID!$B$47:$BI$57,MATCH(G$7,GRID!$A$47:$A$57,0),MATCH(1,($U$2=GRID!$B$31:$BI$31)*(КАЛЕНДАРЬ!$AN23=GRID!$B$33:$BI$33),0))*GRID!$B$65*(1-GRID!$B$69),0))</f>
        <v>20554</v>
      </c>
      <c r="I342" s="47" cm="1">
        <f t="array" ref="I342">IF($I$2="Путешествия с детьми",
INDEX(GRID!$B$34:$BI$44,MATCH(I$7,GRID!$A$34:$A$44,0),MATCH(1,($U$2=GRID!$B$31:$BI$31)*(КАЛЕНДАРЬ!$AN23=GRID!$B$33:$BI$33), 0))*GRID!$B$65,
ROUNDUP(INDEX(GRID!$B$34:$BI$44,MATCH(I$7,GRID!$A$34:$A$44,0),MATCH(1,($U$2=GRID!$B$31:$BI$31)*(КАЛЕНДАРЬ!$AN23=GRID!$B$33:$BI$33),0))*GRID!$B$65*(1-GRID!$B$69),0))</f>
        <v>19780</v>
      </c>
      <c r="J342" s="47" cm="1">
        <f t="array" ref="J342">IF($I$2="Путешествия с детьми",
INDEX(GRID!$B$47:$BI$57,MATCH(I$7,GRID!$A$47:$A$57,0),MATCH(1,($U$2=GRID!$B$31:$BI$31)*(КАЛЕНДАРЬ!$AN23=GRID!$B$33:$BI$33), 0))*GRID!$B$65,
ROUNDUP(INDEX(GRID!$B$47:$BI$57,MATCH(I$7,GRID!$A$47:$A$57,0),MATCH(1,($U$2=GRID!$B$31:$BI$31)*(КАЛЕНДАРЬ!$AN23=GRID!$B$33:$BI$33),0))*GRID!$B$65*(1-GRID!$B$69),0))</f>
        <v>22016</v>
      </c>
      <c r="K342" s="47" cm="1">
        <f t="array" ref="K342">IF($I$2="Путешествия с детьми",
INDEX(GRID!$B$34:$BI$44,MATCH(K$7,GRID!$A$34:$A$44,0),MATCH(1,($U$2=GRID!$B$31:$BI$31)*(КАЛЕНДАРЬ!$AN23=GRID!$B$33:$BI$33), 0))*GRID!$B$65,
ROUNDUP(INDEX(GRID!$B$34:$BI$44,MATCH(K$7,GRID!$A$34:$A$44,0),MATCH(1,($U$2=GRID!$B$31:$BI$31)*(КАЛЕНДАРЬ!$AN23=GRID!$B$33:$BI$33),0))*GRID!$B$65*(1-GRID!$B$69),0))</f>
        <v>20640</v>
      </c>
      <c r="L342" s="47" cm="1">
        <f t="array" ref="L342">IF($I$2="Путешествия с детьми",
INDEX(GRID!$B$47:$BI$57,MATCH(K$7,GRID!$A$47:$A$57,0),MATCH(1,($U$2=GRID!$B$31:$BI$31)*(КАЛЕНДАРЬ!$AN23=GRID!$B$33:$BI$33), 0))*GRID!$B$65,
ROUNDUP(INDEX(GRID!$B$47:$BI$57,MATCH(K$7,GRID!$A$47:$A$57,0),MATCH(1,($U$2=GRID!$B$31:$BI$31)*(КАЛЕНДАРЬ!$AN23=GRID!$B$33:$BI$33),0))*GRID!$B$65*(1-GRID!$B$69),0))</f>
        <v>22876</v>
      </c>
      <c r="M342" s="47" cm="1">
        <f t="array" ref="M342">IF($I$2="Путешествия с детьми",
INDEX(GRID!$B$34:$BI$44,MATCH(M$7,GRID!$A$34:$A$44,0),MATCH(1,($U$2=GRID!$B$31:$BI$31)*(КАЛЕНДАРЬ!$AN23=GRID!$B$33:$BI$33), 0))*GRID!$B$65,
ROUNDUP(INDEX(GRID!$B$34:$BI$44,MATCH(M$7,GRID!$A$34:$A$44,0),MATCH(1,($U$2=GRID!$B$31:$BI$31)*(КАЛЕНДАРЬ!$AN23=GRID!$B$33:$BI$33),0))*GRID!$B$65*(1-GRID!$B$69),0))</f>
        <v>22102</v>
      </c>
      <c r="N342" s="47" cm="1">
        <f t="array" ref="N342">IF($I$2="Путешествия с детьми",
INDEX(GRID!$B$47:$BI$57,MATCH(M$7,GRID!$A$47:$A$57,0),MATCH(1,($U$2=GRID!$B$31:$BI$31)*(КАЛЕНДАРЬ!$AN23=GRID!$B$33:$BI$33), 0))*GRID!$B$65,
ROUNDUP(INDEX(GRID!$B$47:$BI$57,MATCH(M$7,GRID!$A$47:$A$57,0),MATCH(1,($U$2=GRID!$B$31:$BI$31)*(КАЛЕНДАРЬ!$AN23=GRID!$B$33:$BI$33),0))*GRID!$B$65*(1-GRID!$B$69),0))</f>
        <v>24338</v>
      </c>
      <c r="O342" s="47" cm="1">
        <f t="array" ref="O342">IF($I$2="Путешествия с детьми",
INDEX(GRID!$B$34:$BI$44,MATCH(O$7,GRID!$A$34:$A$44,0),MATCH(1,($U$2=GRID!$B$31:$BI$31)*(КАЛЕНДАРЬ!$AN23=GRID!$B$33:$BI$33), 0))*GRID!$B$65,
ROUNDUP(INDEX(GRID!$B$34:$BI$44,MATCH(O$7,GRID!$A$34:$A$44,0),MATCH(1,($U$2=GRID!$B$31:$BI$31)*(КАЛЕНДАРЬ!$AN23=GRID!$B$33:$BI$33),0))*GRID!$B$65*(1-GRID!$B$69),0))</f>
        <v>27778</v>
      </c>
      <c r="P342" s="47" cm="1">
        <f t="array" ref="P342">IF($I$2="Путешествия с детьми",
INDEX(GRID!$B$47:$BI$57,MATCH(O$7,GRID!$A$47:$A$57,0),MATCH(1,($U$2=GRID!$B$31:$BI$31)*(КАЛЕНДАРЬ!$AN23=GRID!$B$33:$BI$33), 0))*GRID!$B$65,
ROUNDUP(INDEX(GRID!$B$47:$BI$57,MATCH(O$7,GRID!$A$47:$A$57,0),MATCH(1,($U$2=GRID!$B$31:$BI$31)*(КАЛЕНДАРЬ!$AN23=GRID!$B$33:$BI$33),0))*GRID!$B$65*(1-GRID!$B$69),0))</f>
        <v>30014</v>
      </c>
      <c r="Q342" s="47" cm="1">
        <f t="array" ref="Q342">IF($I$2="Путешествия с детьми",
INDEX(GRID!$B$34:$BI$44,MATCH(Q$7,GRID!$A$34:$A$44,0),MATCH(1,($U$2=GRID!$B$31:$BI$31)*(КАЛЕНДАРЬ!$AN23=GRID!$B$33:$BI$33), 0))*GRID!$B$65,
ROUNDUP(INDEX(GRID!$B$34:$BI$44,MATCH(Q$7,GRID!$A$34:$A$44,0),MATCH(1,($U$2=GRID!$B$31:$BI$31)*(КАЛЕНДАРЬ!$AN23=GRID!$B$33:$BI$33),0))*GRID!$B$65*(1-GRID!$B$69),0))</f>
        <v>29412</v>
      </c>
      <c r="R342" s="47" cm="1">
        <f t="array" ref="R342">IF($I$2="Путешествия с детьми",
INDEX(GRID!$B$47:$BI$57,MATCH(Q$7,GRID!$A$47:$A$57,0),MATCH(1,($U$2=GRID!$B$31:$BI$31)*(КАЛЕНДАРЬ!$AN23=GRID!$B$33:$BI$33), 0))*GRID!$B$65,
ROUNDUP(INDEX(GRID!$B$47:$BI$57,MATCH(Q$7,GRID!$A$47:$A$57,0),MATCH(1,($U$2=GRID!$B$31:$BI$31)*(КАЛЕНДАРЬ!$AN23=GRID!$B$33:$BI$33),0))*GRID!$B$65*(1-GRID!$B$69),0))</f>
        <v>31648</v>
      </c>
      <c r="S342" s="47" cm="1">
        <f t="array" ref="S342">IF($I$2="Путешествия с детьми",
INDEX(GRID!$B$34:$BI$44,MATCH(S$7,GRID!$A$34:$A$44,0),MATCH(1,($U$2=GRID!$B$31:$BI$31)*(КАЛЕНДАРЬ!$AN23=GRID!$B$33:$BI$33), 0))*GRID!$B$65,
ROUNDUP(INDEX(GRID!$B$34:$BI$44,MATCH(S$7,GRID!$A$34:$A$44,0),MATCH(1,($U$2=GRID!$B$31:$BI$31)*(КАЛЕНДАРЬ!$AN23=GRID!$B$33:$BI$33),0))*GRID!$B$65*(1-GRID!$B$69),0))</f>
        <v>32250</v>
      </c>
      <c r="T342" s="47" cm="1">
        <f t="array" ref="T342">IF($I$2="Путешествия с детьми",
INDEX(GRID!$B$47:$BI$57,MATCH(S$7,GRID!$A$47:$A$57,0),MATCH(1,($U$2=GRID!$B$31:$BI$31)*(КАЛЕНДАРЬ!$AN23=GRID!$B$33:$BI$33), 0))*GRID!$B$65,
ROUNDUP(INDEX(GRID!$B$47:$BI$57,MATCH(S$7,GRID!$A$47:$A$57,0),MATCH(1,($U$2=GRID!$B$31:$BI$31)*(КАЛЕНДАРЬ!$AN23=GRID!$B$33:$BI$33),0))*GRID!$B$65*(1-GRID!$B$69),0))</f>
        <v>34486</v>
      </c>
      <c r="U342" s="47" cm="1">
        <f t="array" ref="U342">IF($I$2="Путешествия с детьми",
INDEX(GRID!$B$34:$BI$44,MATCH(U$7,GRID!$A$34:$A$44,0),MATCH(1,($U$2=GRID!$B$31:$BI$31)*(КАЛЕНДАРЬ!$AN23=GRID!$B$33:$BI$33), 0))*GRID!$B$65,
ROUNDUP(INDEX(GRID!$B$34:$BI$44,MATCH(U$7,GRID!$A$34:$A$44,0),MATCH(1,($U$2=GRID!$B$31:$BI$31)*(КАЛЕНДАРЬ!$AN23=GRID!$B$33:$BI$33),0))*GRID!$B$65*(1-GRID!$B$69),0))</f>
        <v>37152</v>
      </c>
      <c r="V342" s="47" cm="1">
        <f t="array" ref="V342">IF($I$2="Путешествия с детьми",
INDEX(GRID!$B$47:$BI$57,MATCH(U$7,GRID!$A$47:$A$57,0),MATCH(1,($U$2=GRID!$B$31:$BI$31)*(КАЛЕНДАРЬ!$AN23=GRID!$B$33:$BI$33), 0))*GRID!$B$65,
ROUNDUP(INDEX(GRID!$B$47:$BI$57,MATCH(U$7,GRID!$A$47:$A$57,0),MATCH(1,($U$2=GRID!$B$31:$BI$31)*(КАЛЕНДАРЬ!$AN23=GRID!$B$33:$BI$33),0))*GRID!$B$65*(1-GRID!$B$69),0))</f>
        <v>39388</v>
      </c>
      <c r="W342" s="47" cm="1">
        <f t="array" ref="W342">IF($I$2="Путешествия с детьми",
INDEX(GRID!$B$34:$BI$44,MATCH(W$7,GRID!$A$34:$A$44,0),MATCH(1,($U$2=GRID!$B$31:$BI$31)*(КАЛЕНДАРЬ!$AN23=GRID!$B$33:$BI$33), 0))*GRID!$B$65,
ROUNDUP(INDEX(GRID!$B$34:$BI$44,MATCH(W$7,GRID!$A$34:$A$44,0),MATCH(1,($U$2=GRID!$B$31:$BI$31)*(КАЛЕНДАРЬ!$AN23=GRID!$B$33:$BI$33),0))*GRID!$B$65*(1-GRID!$B$69),0))</f>
        <v>105092</v>
      </c>
      <c r="X342" s="47" cm="1">
        <f t="array" ref="X342">IF($I$2="Путешествия с детьми",
INDEX(GRID!$B$47:$BI$57,MATCH(W$7,GRID!$A$47:$A$57,0),MATCH(1,($U$2=GRID!$B$31:$BI$31)*(КАЛЕНДАРЬ!$AN23=GRID!$B$33:$BI$33), 0))*GRID!$B$65,
ROUNDUP(INDEX(GRID!$B$47:$BI$57,MATCH(W$7,GRID!$A$47:$A$57,0),MATCH(1,($U$2=GRID!$B$31:$BI$31)*(КАЛЕНДАРЬ!$AN23=GRID!$B$33:$BI$33),0))*GRID!$B$65*(1-GRID!$B$69),0))</f>
        <v>107328</v>
      </c>
    </row>
    <row r="343" spans="1:24" hidden="1" x14ac:dyDescent="0.2">
      <c r="A343" s="117" t="s">
        <v>45</v>
      </c>
      <c r="B343" s="117">
        <v>21</v>
      </c>
      <c r="C343" s="170" t="s">
        <v>101</v>
      </c>
      <c r="D343" s="49" t="s">
        <v>101</v>
      </c>
      <c r="E343" s="49" t="s">
        <v>101</v>
      </c>
      <c r="F343" s="49" t="s">
        <v>101</v>
      </c>
      <c r="G343" s="49" t="s">
        <v>101</v>
      </c>
      <c r="H343" s="49" t="s">
        <v>101</v>
      </c>
      <c r="I343" s="49" t="s">
        <v>101</v>
      </c>
      <c r="J343" s="49" t="s">
        <v>101</v>
      </c>
      <c r="K343" s="49" t="s">
        <v>101</v>
      </c>
      <c r="L343" s="49" t="s">
        <v>101</v>
      </c>
      <c r="M343" s="49" t="s">
        <v>101</v>
      </c>
      <c r="N343" s="49" t="s">
        <v>101</v>
      </c>
      <c r="O343" s="49" t="s">
        <v>101</v>
      </c>
      <c r="P343" s="49" t="s">
        <v>101</v>
      </c>
      <c r="Q343" s="49" t="s">
        <v>101</v>
      </c>
      <c r="R343" s="49" t="s">
        <v>101</v>
      </c>
      <c r="S343" s="49" t="s">
        <v>101</v>
      </c>
      <c r="T343" s="49" t="s">
        <v>101</v>
      </c>
      <c r="U343" s="49" t="s">
        <v>101</v>
      </c>
      <c r="V343" s="49" t="s">
        <v>101</v>
      </c>
      <c r="W343" s="49" t="s">
        <v>101</v>
      </c>
      <c r="X343" s="49" t="s">
        <v>101</v>
      </c>
    </row>
    <row r="344" spans="1:24" hidden="1" x14ac:dyDescent="0.2">
      <c r="A344" s="117" t="s">
        <v>46</v>
      </c>
      <c r="B344" s="117">
        <v>22</v>
      </c>
      <c r="C344" s="170" t="s">
        <v>101</v>
      </c>
      <c r="D344" s="49" t="s">
        <v>101</v>
      </c>
      <c r="E344" s="49" t="s">
        <v>101</v>
      </c>
      <c r="F344" s="49" t="s">
        <v>101</v>
      </c>
      <c r="G344" s="49" t="s">
        <v>101</v>
      </c>
      <c r="H344" s="49" t="s">
        <v>101</v>
      </c>
      <c r="I344" s="49" t="s">
        <v>101</v>
      </c>
      <c r="J344" s="49" t="s">
        <v>101</v>
      </c>
      <c r="K344" s="49" t="s">
        <v>101</v>
      </c>
      <c r="L344" s="49" t="s">
        <v>101</v>
      </c>
      <c r="M344" s="49" t="s">
        <v>101</v>
      </c>
      <c r="N344" s="49" t="s">
        <v>101</v>
      </c>
      <c r="O344" s="49" t="s">
        <v>101</v>
      </c>
      <c r="P344" s="49" t="s">
        <v>101</v>
      </c>
      <c r="Q344" s="49" t="s">
        <v>101</v>
      </c>
      <c r="R344" s="49" t="s">
        <v>101</v>
      </c>
      <c r="S344" s="49" t="s">
        <v>101</v>
      </c>
      <c r="T344" s="49" t="s">
        <v>101</v>
      </c>
      <c r="U344" s="49" t="s">
        <v>101</v>
      </c>
      <c r="V344" s="49" t="s">
        <v>101</v>
      </c>
      <c r="W344" s="49" t="s">
        <v>101</v>
      </c>
      <c r="X344" s="49" t="s">
        <v>101</v>
      </c>
    </row>
    <row r="345" spans="1:24" hidden="1" x14ac:dyDescent="0.2">
      <c r="A345" s="117" t="s">
        <v>47</v>
      </c>
      <c r="B345" s="117">
        <v>23</v>
      </c>
      <c r="C345" s="170" t="s">
        <v>101</v>
      </c>
      <c r="D345" s="49" t="s">
        <v>101</v>
      </c>
      <c r="E345" s="49" t="s">
        <v>101</v>
      </c>
      <c r="F345" s="49" t="s">
        <v>101</v>
      </c>
      <c r="G345" s="49" t="s">
        <v>101</v>
      </c>
      <c r="H345" s="49" t="s">
        <v>101</v>
      </c>
      <c r="I345" s="49" t="s">
        <v>101</v>
      </c>
      <c r="J345" s="49" t="s">
        <v>101</v>
      </c>
      <c r="K345" s="49" t="s">
        <v>101</v>
      </c>
      <c r="L345" s="49" t="s">
        <v>101</v>
      </c>
      <c r="M345" s="49" t="s">
        <v>101</v>
      </c>
      <c r="N345" s="49" t="s">
        <v>101</v>
      </c>
      <c r="O345" s="49" t="s">
        <v>101</v>
      </c>
      <c r="P345" s="49" t="s">
        <v>101</v>
      </c>
      <c r="Q345" s="49" t="s">
        <v>101</v>
      </c>
      <c r="R345" s="49" t="s">
        <v>101</v>
      </c>
      <c r="S345" s="49" t="s">
        <v>101</v>
      </c>
      <c r="T345" s="49" t="s">
        <v>101</v>
      </c>
      <c r="U345" s="49" t="s">
        <v>101</v>
      </c>
      <c r="V345" s="49" t="s">
        <v>101</v>
      </c>
      <c r="W345" s="49" t="s">
        <v>101</v>
      </c>
      <c r="X345" s="49" t="s">
        <v>101</v>
      </c>
    </row>
    <row r="346" spans="1:24" hidden="1" x14ac:dyDescent="0.2">
      <c r="A346" s="117" t="s">
        <v>48</v>
      </c>
      <c r="B346" s="117">
        <v>24</v>
      </c>
      <c r="C346" s="170" t="s">
        <v>101</v>
      </c>
      <c r="D346" s="49" t="s">
        <v>101</v>
      </c>
      <c r="E346" s="49" t="s">
        <v>101</v>
      </c>
      <c r="F346" s="49" t="s">
        <v>101</v>
      </c>
      <c r="G346" s="49" t="s">
        <v>101</v>
      </c>
      <c r="H346" s="49" t="s">
        <v>101</v>
      </c>
      <c r="I346" s="49" t="s">
        <v>101</v>
      </c>
      <c r="J346" s="49" t="s">
        <v>101</v>
      </c>
      <c r="K346" s="49" t="s">
        <v>101</v>
      </c>
      <c r="L346" s="49" t="s">
        <v>101</v>
      </c>
      <c r="M346" s="49" t="s">
        <v>101</v>
      </c>
      <c r="N346" s="49" t="s">
        <v>101</v>
      </c>
      <c r="O346" s="49" t="s">
        <v>101</v>
      </c>
      <c r="P346" s="49" t="s">
        <v>101</v>
      </c>
      <c r="Q346" s="49" t="s">
        <v>101</v>
      </c>
      <c r="R346" s="49" t="s">
        <v>101</v>
      </c>
      <c r="S346" s="49" t="s">
        <v>101</v>
      </c>
      <c r="T346" s="49" t="s">
        <v>101</v>
      </c>
      <c r="U346" s="49" t="s">
        <v>101</v>
      </c>
      <c r="V346" s="49" t="s">
        <v>101</v>
      </c>
      <c r="W346" s="49" t="s">
        <v>101</v>
      </c>
      <c r="X346" s="49" t="s">
        <v>101</v>
      </c>
    </row>
    <row r="347" spans="1:24" hidden="1" x14ac:dyDescent="0.2">
      <c r="A347" s="117" t="s">
        <v>42</v>
      </c>
      <c r="B347" s="117">
        <v>25</v>
      </c>
      <c r="C347" s="170" t="s">
        <v>101</v>
      </c>
      <c r="D347" s="49" t="s">
        <v>101</v>
      </c>
      <c r="E347" s="49" t="s">
        <v>101</v>
      </c>
      <c r="F347" s="49" t="s">
        <v>101</v>
      </c>
      <c r="G347" s="49" t="s">
        <v>101</v>
      </c>
      <c r="H347" s="49" t="s">
        <v>101</v>
      </c>
      <c r="I347" s="49" t="s">
        <v>101</v>
      </c>
      <c r="J347" s="49" t="s">
        <v>101</v>
      </c>
      <c r="K347" s="49" t="s">
        <v>101</v>
      </c>
      <c r="L347" s="49" t="s">
        <v>101</v>
      </c>
      <c r="M347" s="49" t="s">
        <v>101</v>
      </c>
      <c r="N347" s="49" t="s">
        <v>101</v>
      </c>
      <c r="O347" s="49" t="s">
        <v>101</v>
      </c>
      <c r="P347" s="49" t="s">
        <v>101</v>
      </c>
      <c r="Q347" s="49" t="s">
        <v>101</v>
      </c>
      <c r="R347" s="49" t="s">
        <v>101</v>
      </c>
      <c r="S347" s="49" t="s">
        <v>101</v>
      </c>
      <c r="T347" s="49" t="s">
        <v>101</v>
      </c>
      <c r="U347" s="49" t="s">
        <v>101</v>
      </c>
      <c r="V347" s="49" t="s">
        <v>101</v>
      </c>
      <c r="W347" s="49" t="s">
        <v>101</v>
      </c>
      <c r="X347" s="49" t="s">
        <v>101</v>
      </c>
    </row>
    <row r="348" spans="1:24" hidden="1" x14ac:dyDescent="0.2">
      <c r="A348" s="117" t="s">
        <v>43</v>
      </c>
      <c r="B348" s="117">
        <v>26</v>
      </c>
      <c r="C348" s="170" t="s">
        <v>101</v>
      </c>
      <c r="D348" s="49" t="s">
        <v>101</v>
      </c>
      <c r="E348" s="49" t="s">
        <v>101</v>
      </c>
      <c r="F348" s="49" t="s">
        <v>101</v>
      </c>
      <c r="G348" s="49" t="s">
        <v>101</v>
      </c>
      <c r="H348" s="49" t="s">
        <v>101</v>
      </c>
      <c r="I348" s="49" t="s">
        <v>101</v>
      </c>
      <c r="J348" s="49" t="s">
        <v>101</v>
      </c>
      <c r="K348" s="49" t="s">
        <v>101</v>
      </c>
      <c r="L348" s="49" t="s">
        <v>101</v>
      </c>
      <c r="M348" s="49" t="s">
        <v>101</v>
      </c>
      <c r="N348" s="49" t="s">
        <v>101</v>
      </c>
      <c r="O348" s="49" t="s">
        <v>101</v>
      </c>
      <c r="P348" s="49" t="s">
        <v>101</v>
      </c>
      <c r="Q348" s="49" t="s">
        <v>101</v>
      </c>
      <c r="R348" s="49" t="s">
        <v>101</v>
      </c>
      <c r="S348" s="49" t="s">
        <v>101</v>
      </c>
      <c r="T348" s="49" t="s">
        <v>101</v>
      </c>
      <c r="U348" s="49" t="s">
        <v>101</v>
      </c>
      <c r="V348" s="49" t="s">
        <v>101</v>
      </c>
      <c r="W348" s="49" t="s">
        <v>101</v>
      </c>
      <c r="X348" s="49" t="s">
        <v>101</v>
      </c>
    </row>
    <row r="349" spans="1:24" hidden="1" x14ac:dyDescent="0.2">
      <c r="A349" s="117" t="s">
        <v>44</v>
      </c>
      <c r="B349" s="117">
        <v>27</v>
      </c>
      <c r="C349" s="170" t="s">
        <v>101</v>
      </c>
      <c r="D349" s="49" t="s">
        <v>101</v>
      </c>
      <c r="E349" s="49" t="s">
        <v>101</v>
      </c>
      <c r="F349" s="49" t="s">
        <v>101</v>
      </c>
      <c r="G349" s="49" t="s">
        <v>101</v>
      </c>
      <c r="H349" s="49" t="s">
        <v>101</v>
      </c>
      <c r="I349" s="49" t="s">
        <v>101</v>
      </c>
      <c r="J349" s="49" t="s">
        <v>101</v>
      </c>
      <c r="K349" s="49" t="s">
        <v>101</v>
      </c>
      <c r="L349" s="49" t="s">
        <v>101</v>
      </c>
      <c r="M349" s="49" t="s">
        <v>101</v>
      </c>
      <c r="N349" s="49" t="s">
        <v>101</v>
      </c>
      <c r="O349" s="49" t="s">
        <v>101</v>
      </c>
      <c r="P349" s="49" t="s">
        <v>101</v>
      </c>
      <c r="Q349" s="49" t="s">
        <v>101</v>
      </c>
      <c r="R349" s="49" t="s">
        <v>101</v>
      </c>
      <c r="S349" s="49" t="s">
        <v>101</v>
      </c>
      <c r="T349" s="49" t="s">
        <v>101</v>
      </c>
      <c r="U349" s="49" t="s">
        <v>101</v>
      </c>
      <c r="V349" s="49" t="s">
        <v>101</v>
      </c>
      <c r="W349" s="49" t="s">
        <v>101</v>
      </c>
      <c r="X349" s="49" t="s">
        <v>101</v>
      </c>
    </row>
    <row r="350" spans="1:24" hidden="1" x14ac:dyDescent="0.2">
      <c r="A350" s="117" t="s">
        <v>45</v>
      </c>
      <c r="B350" s="117">
        <v>28</v>
      </c>
      <c r="C350" s="170" t="s">
        <v>101</v>
      </c>
      <c r="D350" s="49" t="s">
        <v>101</v>
      </c>
      <c r="E350" s="49" t="s">
        <v>101</v>
      </c>
      <c r="F350" s="49" t="s">
        <v>101</v>
      </c>
      <c r="G350" s="49" t="s">
        <v>101</v>
      </c>
      <c r="H350" s="49" t="s">
        <v>101</v>
      </c>
      <c r="I350" s="49" t="s">
        <v>101</v>
      </c>
      <c r="J350" s="49" t="s">
        <v>101</v>
      </c>
      <c r="K350" s="49" t="s">
        <v>101</v>
      </c>
      <c r="L350" s="49" t="s">
        <v>101</v>
      </c>
      <c r="M350" s="49" t="s">
        <v>101</v>
      </c>
      <c r="N350" s="49" t="s">
        <v>101</v>
      </c>
      <c r="O350" s="49" t="s">
        <v>101</v>
      </c>
      <c r="P350" s="49" t="s">
        <v>101</v>
      </c>
      <c r="Q350" s="49" t="s">
        <v>101</v>
      </c>
      <c r="R350" s="49" t="s">
        <v>101</v>
      </c>
      <c r="S350" s="49" t="s">
        <v>101</v>
      </c>
      <c r="T350" s="49" t="s">
        <v>101</v>
      </c>
      <c r="U350" s="49" t="s">
        <v>101</v>
      </c>
      <c r="V350" s="49" t="s">
        <v>101</v>
      </c>
      <c r="W350" s="49" t="s">
        <v>101</v>
      </c>
      <c r="X350" s="49" t="s">
        <v>101</v>
      </c>
    </row>
    <row r="351" spans="1:24" hidden="1" x14ac:dyDescent="0.2">
      <c r="A351" s="117" t="s">
        <v>46</v>
      </c>
      <c r="B351" s="117">
        <v>29</v>
      </c>
      <c r="C351" s="170" t="s">
        <v>101</v>
      </c>
      <c r="D351" s="49" t="s">
        <v>101</v>
      </c>
      <c r="E351" s="49" t="s">
        <v>101</v>
      </c>
      <c r="F351" s="49" t="s">
        <v>101</v>
      </c>
      <c r="G351" s="49" t="s">
        <v>101</v>
      </c>
      <c r="H351" s="49" t="s">
        <v>101</v>
      </c>
      <c r="I351" s="49" t="s">
        <v>101</v>
      </c>
      <c r="J351" s="49" t="s">
        <v>101</v>
      </c>
      <c r="K351" s="49" t="s">
        <v>101</v>
      </c>
      <c r="L351" s="49" t="s">
        <v>101</v>
      </c>
      <c r="M351" s="49" t="s">
        <v>101</v>
      </c>
      <c r="N351" s="49" t="s">
        <v>101</v>
      </c>
      <c r="O351" s="49" t="s">
        <v>101</v>
      </c>
      <c r="P351" s="49" t="s">
        <v>101</v>
      </c>
      <c r="Q351" s="49" t="s">
        <v>101</v>
      </c>
      <c r="R351" s="49" t="s">
        <v>101</v>
      </c>
      <c r="S351" s="49" t="s">
        <v>101</v>
      </c>
      <c r="T351" s="49" t="s">
        <v>101</v>
      </c>
      <c r="U351" s="49" t="s">
        <v>101</v>
      </c>
      <c r="V351" s="49" t="s">
        <v>101</v>
      </c>
      <c r="W351" s="49" t="s">
        <v>101</v>
      </c>
      <c r="X351" s="49" t="s">
        <v>101</v>
      </c>
    </row>
    <row r="352" spans="1:24" hidden="1" x14ac:dyDescent="0.2">
      <c r="A352" s="117" t="s">
        <v>47</v>
      </c>
      <c r="B352" s="117">
        <v>30</v>
      </c>
      <c r="C352" s="170" t="s">
        <v>101</v>
      </c>
      <c r="D352" s="49" t="s">
        <v>101</v>
      </c>
      <c r="E352" s="49" t="s">
        <v>101</v>
      </c>
      <c r="F352" s="49" t="s">
        <v>101</v>
      </c>
      <c r="G352" s="49" t="s">
        <v>101</v>
      </c>
      <c r="H352" s="49" t="s">
        <v>101</v>
      </c>
      <c r="I352" s="49" t="s">
        <v>101</v>
      </c>
      <c r="J352" s="49" t="s">
        <v>101</v>
      </c>
      <c r="K352" s="49" t="s">
        <v>101</v>
      </c>
      <c r="L352" s="49" t="s">
        <v>101</v>
      </c>
      <c r="M352" s="49" t="s">
        <v>101</v>
      </c>
      <c r="N352" s="49" t="s">
        <v>101</v>
      </c>
      <c r="O352" s="49" t="s">
        <v>101</v>
      </c>
      <c r="P352" s="49" t="s">
        <v>101</v>
      </c>
      <c r="Q352" s="49" t="s">
        <v>101</v>
      </c>
      <c r="R352" s="49" t="s">
        <v>101</v>
      </c>
      <c r="S352" s="49" t="s">
        <v>101</v>
      </c>
      <c r="T352" s="49" t="s">
        <v>101</v>
      </c>
      <c r="U352" s="49" t="s">
        <v>101</v>
      </c>
      <c r="V352" s="49" t="s">
        <v>101</v>
      </c>
      <c r="W352" s="49" t="s">
        <v>101</v>
      </c>
      <c r="X352" s="49" t="s">
        <v>101</v>
      </c>
    </row>
    <row r="353" spans="1:25" ht="16.5" hidden="1" customHeight="1" x14ac:dyDescent="0.2">
      <c r="A353" s="117" t="s">
        <v>48</v>
      </c>
      <c r="B353" s="117">
        <v>31</v>
      </c>
      <c r="C353" s="170" t="s">
        <v>101</v>
      </c>
      <c r="D353" s="49" t="s">
        <v>101</v>
      </c>
      <c r="E353" s="49" t="s">
        <v>101</v>
      </c>
      <c r="F353" s="49" t="s">
        <v>101</v>
      </c>
      <c r="G353" s="49" t="s">
        <v>101</v>
      </c>
      <c r="H353" s="49" t="s">
        <v>101</v>
      </c>
      <c r="I353" s="49" t="s">
        <v>101</v>
      </c>
      <c r="J353" s="49" t="s">
        <v>101</v>
      </c>
      <c r="K353" s="49" t="s">
        <v>101</v>
      </c>
      <c r="L353" s="49" t="s">
        <v>101</v>
      </c>
      <c r="M353" s="49" t="s">
        <v>101</v>
      </c>
      <c r="N353" s="49" t="s">
        <v>101</v>
      </c>
      <c r="O353" s="49" t="s">
        <v>101</v>
      </c>
      <c r="P353" s="49" t="s">
        <v>101</v>
      </c>
      <c r="Q353" s="49" t="s">
        <v>101</v>
      </c>
      <c r="R353" s="49" t="s">
        <v>101</v>
      </c>
      <c r="S353" s="49" t="s">
        <v>101</v>
      </c>
      <c r="T353" s="49" t="s">
        <v>101</v>
      </c>
      <c r="U353" s="49" t="s">
        <v>101</v>
      </c>
      <c r="V353" s="49" t="s">
        <v>101</v>
      </c>
      <c r="W353" s="49" t="s">
        <v>101</v>
      </c>
      <c r="X353" s="49" t="s">
        <v>101</v>
      </c>
    </row>
    <row r="354" spans="1:25" ht="16.5" hidden="1" customHeight="1" x14ac:dyDescent="0.2">
      <c r="A354" s="134"/>
      <c r="B354" s="134"/>
      <c r="C354" s="134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</row>
    <row r="355" spans="1:25" ht="16.5" customHeight="1" x14ac:dyDescent="0.2">
      <c r="A355" s="210" t="s">
        <v>38</v>
      </c>
      <c r="B355" s="210"/>
      <c r="C355" s="210"/>
      <c r="D355" s="210"/>
      <c r="E355" s="210"/>
      <c r="F355" s="210"/>
      <c r="G355" s="210"/>
      <c r="H355" s="210"/>
      <c r="I355" s="210"/>
      <c r="J355" s="210"/>
      <c r="K355" s="210"/>
      <c r="L355" s="210"/>
      <c r="M355" s="210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</row>
    <row r="356" spans="1:25" ht="16.5" customHeight="1" x14ac:dyDescent="0.2">
      <c r="A356" s="211" t="s">
        <v>139</v>
      </c>
      <c r="B356" s="212"/>
      <c r="C356" s="212"/>
      <c r="D356" s="212"/>
      <c r="E356" s="212"/>
      <c r="F356" s="212"/>
      <c r="G356" s="212"/>
      <c r="H356" s="212"/>
      <c r="I356" s="212"/>
      <c r="J356" s="212"/>
      <c r="K356" s="212"/>
      <c r="L356" s="212"/>
      <c r="M356" s="212"/>
      <c r="N356" s="212"/>
      <c r="O356" s="212"/>
      <c r="P356" s="212"/>
      <c r="Q356" s="212"/>
      <c r="R356" s="212"/>
      <c r="S356" s="212"/>
      <c r="T356" s="212"/>
      <c r="U356" s="212"/>
      <c r="V356" s="212"/>
      <c r="W356" s="212"/>
      <c r="X356" s="212"/>
    </row>
    <row r="357" spans="1:25" ht="45.75" customHeight="1" x14ac:dyDescent="0.2">
      <c r="A357" s="213" t="s">
        <v>39</v>
      </c>
      <c r="B357" s="214"/>
      <c r="C357" s="217" t="s">
        <v>85</v>
      </c>
      <c r="D357" s="218"/>
      <c r="E357" s="219" t="s">
        <v>86</v>
      </c>
      <c r="F357" s="220"/>
      <c r="G357" s="221" t="s">
        <v>186</v>
      </c>
      <c r="H357" s="222"/>
      <c r="I357" s="223" t="s">
        <v>187</v>
      </c>
      <c r="J357" s="224"/>
      <c r="K357" s="225" t="s">
        <v>88</v>
      </c>
      <c r="L357" s="225"/>
      <c r="M357" s="226" t="s">
        <v>89</v>
      </c>
      <c r="N357" s="227"/>
      <c r="O357" s="250" t="s">
        <v>94</v>
      </c>
      <c r="P357" s="250"/>
      <c r="Q357" s="230" t="s">
        <v>188</v>
      </c>
      <c r="R357" s="230"/>
      <c r="S357" s="231" t="s">
        <v>189</v>
      </c>
      <c r="T357" s="231"/>
      <c r="U357" s="232" t="s">
        <v>91</v>
      </c>
      <c r="V357" s="233"/>
      <c r="W357" s="234" t="s">
        <v>96</v>
      </c>
      <c r="X357" s="235"/>
    </row>
    <row r="358" spans="1:25" ht="16.5" customHeight="1" x14ac:dyDescent="0.2">
      <c r="A358" s="215"/>
      <c r="B358" s="216"/>
      <c r="C358" s="67" t="s">
        <v>40</v>
      </c>
      <c r="D358" s="45" t="s">
        <v>41</v>
      </c>
      <c r="E358" s="45" t="s">
        <v>40</v>
      </c>
      <c r="F358" s="45" t="s">
        <v>41</v>
      </c>
      <c r="G358" s="45" t="s">
        <v>40</v>
      </c>
      <c r="H358" s="45" t="s">
        <v>41</v>
      </c>
      <c r="I358" s="45" t="s">
        <v>40</v>
      </c>
      <c r="J358" s="45" t="s">
        <v>41</v>
      </c>
      <c r="K358" s="45" t="s">
        <v>40</v>
      </c>
      <c r="L358" s="45" t="s">
        <v>41</v>
      </c>
      <c r="M358" s="45" t="s">
        <v>40</v>
      </c>
      <c r="N358" s="45" t="s">
        <v>41</v>
      </c>
      <c r="O358" s="45" t="s">
        <v>40</v>
      </c>
      <c r="P358" s="45" t="s">
        <v>41</v>
      </c>
      <c r="Q358" s="45" t="s">
        <v>40</v>
      </c>
      <c r="R358" s="45" t="s">
        <v>41</v>
      </c>
      <c r="S358" s="45" t="s">
        <v>40</v>
      </c>
      <c r="T358" s="45" t="s">
        <v>41</v>
      </c>
      <c r="U358" s="45" t="s">
        <v>40</v>
      </c>
      <c r="V358" s="45" t="s">
        <v>41</v>
      </c>
      <c r="W358" s="45" t="s">
        <v>40</v>
      </c>
      <c r="X358" s="45" t="s">
        <v>41</v>
      </c>
    </row>
    <row r="359" spans="1:25" ht="14.25" hidden="1" customHeight="1" x14ac:dyDescent="0.2">
      <c r="A359" s="117" t="s">
        <v>42</v>
      </c>
      <c r="B359" s="117">
        <v>1</v>
      </c>
      <c r="C359" s="138" cm="1">
        <f t="array" ref="C359">IF($I$2="Путешествия с детьми",
INDEX(GRID!$B$34:$BI$44,MATCH(C$7,GRID!$A$34:$A$44,0),MATCH(1,($U$2=GRID!$B$31:$BI$31)*(КАЛЕНДАРЬ!$AT4=GRID!$B$33:$BI$33), 0))*GRID!$B$65,
ROUNDUP(INDEX(GRID!$B$34:$BI$44,MATCH(C$7,GRID!$A$34:$A$44,0),MATCH(1,($U$2=GRID!$B$31:$BI$31)*(КАЛЕНДАРЬ!$AT4=GRID!$B$33:$BI$33),0))*GRID!$B$65*(1-GRID!$B$69),0))</f>
        <v>16512</v>
      </c>
      <c r="D359" s="47" cm="1">
        <f t="array" ref="D359">IF($I$2="Путешествия с детьми",
INDEX(GRID!$B$47:$BI$57,MATCH(C$7,GRID!$A$47:$A$57,0),MATCH(1,($U$2=GRID!$B$31:$BI$31)*(КАЛЕНДАРЬ!$AT4=GRID!$B$33:$BI$33), 0))*GRID!$B$65,
ROUNDUP(INDEX(GRID!$B$47:$BI$57,MATCH(C$7,GRID!$A$47:$A$57,0),MATCH(1,($U$2=GRID!$B$31:$BI$31)*(КАЛЕНДАРЬ!$AT4=GRID!$B$33:$BI$33),0))*GRID!$B$65*(1-GRID!$B$69),0))</f>
        <v>18748</v>
      </c>
      <c r="E359" s="47" cm="1">
        <f t="array" ref="E359">IF($I$2="Путешествия с детьми",
INDEX(GRID!$B$34:$BI$44,MATCH(E$7,GRID!$A$34:$A$44,0),MATCH(1,($U$2=GRID!$B$31:$BI$31)*(КАЛЕНДАРЬ!$AT4=GRID!$B$33:$BI$33), 0))*GRID!$B$65,
ROUNDUP(INDEX(GRID!$B$34:$BI$44,MATCH(E$7,GRID!$A$34:$A$44,0),MATCH(1,($U$2=GRID!$B$31:$BI$31)*(КАЛЕНДАРЬ!$AT4=GRID!$B$33:$BI$33),0))*GRID!$B$65*(1-GRID!$B$69),0))</f>
        <v>18060</v>
      </c>
      <c r="F359" s="47" cm="1">
        <f t="array" ref="F359">IF($I$2="Путешествия с детьми",
INDEX(GRID!$B$47:$BI$57,MATCH(E$7,GRID!$A$47:$A$57,0),MATCH(1,($U$2=GRID!$B$31:$BI$31)*(КАЛЕНДАРЬ!$AT4=GRID!$B$33:$BI$33), 0))*GRID!$B$65,
ROUNDUP(INDEX(GRID!$B$47:$BI$57,MATCH(E$7,GRID!$A$47:$A$57,0),MATCH(1,($U$2=GRID!$B$31:$BI$31)*(КАЛЕНДАРЬ!$AT4=GRID!$B$33:$BI$33),0))*GRID!$B$65*(1-GRID!$B$69),0))</f>
        <v>20296</v>
      </c>
      <c r="G359" s="47" cm="1">
        <f t="array" ref="G359">IF($I$2="Путешествия с детьми",
INDEX(GRID!$B$34:$BI$44,MATCH(G$7,GRID!$A$34:$A$44,0),MATCH(1,($U$2=GRID!$B$31:$BI$31)*(КАЛЕНДАРЬ!$AT4=GRID!$B$33:$BI$33), 0))*GRID!$B$65,
ROUNDUP(INDEX(GRID!$B$34:$BI$44,MATCH(G$7,GRID!$A$34:$A$44,0),MATCH(1,($U$2=GRID!$B$31:$BI$31)*(КАЛЕНДАРЬ!$AT4=GRID!$B$33:$BI$33),0))*GRID!$B$65*(1-GRID!$B$69),0))</f>
        <v>18920</v>
      </c>
      <c r="H359" s="47" cm="1">
        <f t="array" ref="H359">IF($I$2="Путешествия с детьми",
INDEX(GRID!$B$47:$BI$57,MATCH(G$7,GRID!$A$47:$A$57,0),MATCH(1,($U$2=GRID!$B$31:$BI$31)*(КАЛЕНДАРЬ!$AT4=GRID!$B$33:$BI$33), 0))*GRID!$B$65,
ROUNDUP(INDEX(GRID!$B$47:$BI$57,MATCH(G$7,GRID!$A$47:$A$57,0),MATCH(1,($U$2=GRID!$B$31:$BI$31)*(КАЛЕНДАРЬ!$AT4=GRID!$B$33:$BI$33),0))*GRID!$B$65*(1-GRID!$B$69),0))</f>
        <v>21156</v>
      </c>
      <c r="I359" s="47" cm="1">
        <f t="array" ref="I359">IF($I$2="Путешествия с детьми",
INDEX(GRID!$B$34:$BI$44,MATCH(I$7,GRID!$A$34:$A$44,0),MATCH(1,($U$2=GRID!$B$31:$BI$31)*(КАЛЕНДАРЬ!$AT4=GRID!$B$33:$BI$33), 0))*GRID!$B$65,
ROUNDUP(INDEX(GRID!$B$34:$BI$44,MATCH(I$7,GRID!$A$34:$A$44,0),MATCH(1,($U$2=GRID!$B$31:$BI$31)*(КАЛЕНДАРЬ!$AT4=GRID!$B$33:$BI$33),0))*GRID!$B$65*(1-GRID!$B$69),0))</f>
        <v>20468</v>
      </c>
      <c r="J359" s="47" cm="1">
        <f t="array" ref="J359">IF($I$2="Путешествия с детьми",
INDEX(GRID!$B$47:$BI$57,MATCH(I$7,GRID!$A$47:$A$57,0),MATCH(1,($U$2=GRID!$B$31:$BI$31)*(КАЛЕНДАРЬ!$AT4=GRID!$B$33:$BI$33), 0))*GRID!$B$65,
ROUNDUP(INDEX(GRID!$B$47:$BI$57,MATCH(I$7,GRID!$A$47:$A$57,0),MATCH(1,($U$2=GRID!$B$31:$BI$31)*(КАЛЕНДАРЬ!$AT4=GRID!$B$33:$BI$33),0))*GRID!$B$65*(1-GRID!$B$69),0))</f>
        <v>22704</v>
      </c>
      <c r="K359" s="47" cm="1">
        <f t="array" ref="K359">IF($I$2="Путешествия с детьми",
INDEX(GRID!$B$34:$BI$44,MATCH(K$7,GRID!$A$34:$A$44,0),MATCH(1,($U$2=GRID!$B$31:$BI$31)*(КАЛЕНДАРЬ!$AT4=GRID!$B$33:$BI$33), 0))*GRID!$B$65,
ROUNDUP(INDEX(GRID!$B$34:$BI$44,MATCH(K$7,GRID!$A$34:$A$44,0),MATCH(1,($U$2=GRID!$B$31:$BI$31)*(КАЛЕНДАРЬ!$AT4=GRID!$B$33:$BI$33),0))*GRID!$B$65*(1-GRID!$B$69),0))</f>
        <v>21328</v>
      </c>
      <c r="L359" s="47" cm="1">
        <f t="array" ref="L359">IF($I$2="Путешествия с детьми",
INDEX(GRID!$B$47:$BI$57,MATCH(K$7,GRID!$A$47:$A$57,0),MATCH(1,($U$2=GRID!$B$31:$BI$31)*(КАЛЕНДАРЬ!$AT4=GRID!$B$33:$BI$33), 0))*GRID!$B$65,
ROUNDUP(INDEX(GRID!$B$47:$BI$57,MATCH(K$7,GRID!$A$47:$A$57,0),MATCH(1,($U$2=GRID!$B$31:$BI$31)*(КАЛЕНДАРЬ!$AT4=GRID!$B$33:$BI$33),0))*GRID!$B$65*(1-GRID!$B$69),0))</f>
        <v>23564</v>
      </c>
      <c r="M359" s="47" cm="1">
        <f t="array" ref="M359">IF($I$2="Путешествия с детьми",
INDEX(GRID!$B$34:$BI$44,MATCH(M$7,GRID!$A$34:$A$44,0),MATCH(1,($U$2=GRID!$B$31:$BI$31)*(КАЛЕНДАРЬ!$AT4=GRID!$B$33:$BI$33), 0))*GRID!$B$65,
ROUNDUP(INDEX(GRID!$B$34:$BI$44,MATCH(M$7,GRID!$A$34:$A$44,0),MATCH(1,($U$2=GRID!$B$31:$BI$31)*(КАЛЕНДАРЬ!$AT4=GRID!$B$33:$BI$33),0))*GRID!$B$65*(1-GRID!$B$69),0))</f>
        <v>22876</v>
      </c>
      <c r="N359" s="47" cm="1">
        <f t="array" ref="N359">IF($I$2="Путешествия с детьми",
INDEX(GRID!$B$47:$BI$57,MATCH(M$7,GRID!$A$47:$A$57,0),MATCH(1,($U$2=GRID!$B$31:$BI$31)*(КАЛЕНДАРЬ!$AT4=GRID!$B$33:$BI$33), 0))*GRID!$B$65,
ROUNDUP(INDEX(GRID!$B$47:$BI$57,MATCH(M$7,GRID!$A$47:$A$57,0),MATCH(1,($U$2=GRID!$B$31:$BI$31)*(КАЛЕНДАРЬ!$AT4=GRID!$B$33:$BI$33),0))*GRID!$B$65*(1-GRID!$B$69),0))</f>
        <v>25112</v>
      </c>
      <c r="O359" s="47" cm="1">
        <f t="array" ref="O359">IF($I$2="Путешествия с детьми",
INDEX(GRID!$B$34:$BI$44,MATCH(O$7,GRID!$A$34:$A$44,0),MATCH(1,($U$2=GRID!$B$31:$BI$31)*(КАЛЕНДАРЬ!$AT4=GRID!$B$33:$BI$33), 0))*GRID!$B$65,
ROUNDUP(INDEX(GRID!$B$34:$BI$44,MATCH(O$7,GRID!$A$34:$A$44,0),MATCH(1,($U$2=GRID!$B$31:$BI$31)*(КАЛЕНДАРЬ!$AT4=GRID!$B$33:$BI$33),0))*GRID!$B$65*(1-GRID!$B$69),0))</f>
        <v>28724</v>
      </c>
      <c r="P359" s="47" cm="1">
        <f t="array" ref="P359">IF($I$2="Путешествия с детьми",
INDEX(GRID!$B$47:$BI$57,MATCH(O$7,GRID!$A$47:$A$57,0),MATCH(1,($U$2=GRID!$B$31:$BI$31)*(КАЛЕНДАРЬ!$AT4=GRID!$B$33:$BI$33), 0))*GRID!$B$65,
ROUNDUP(INDEX(GRID!$B$47:$BI$57,MATCH(O$7,GRID!$A$47:$A$57,0),MATCH(1,($U$2=GRID!$B$31:$BI$31)*(КАЛЕНДАРЬ!$AT4=GRID!$B$33:$BI$33),0))*GRID!$B$65*(1-GRID!$B$69),0))</f>
        <v>30960</v>
      </c>
      <c r="Q359" s="47" cm="1">
        <f t="array" ref="Q359">IF($I$2="Путешествия с детьми",
INDEX(GRID!$B$34:$BI$44,MATCH(Q$7,GRID!$A$34:$A$44,0),MATCH(1,($U$2=GRID!$B$31:$BI$31)*(КАЛЕНДАРЬ!$AT4=GRID!$B$33:$BI$33), 0))*GRID!$B$65,
ROUNDUP(INDEX(GRID!$B$34:$BI$44,MATCH(Q$7,GRID!$A$34:$A$44,0),MATCH(1,($U$2=GRID!$B$31:$BI$31)*(КАЛЕНДАРЬ!$AT4=GRID!$B$33:$BI$33),0))*GRID!$B$65*(1-GRID!$B$69),0))</f>
        <v>30444</v>
      </c>
      <c r="R359" s="47" cm="1">
        <f t="array" ref="R359">IF($I$2="Путешествия с детьми",
INDEX(GRID!$B$47:$BI$57,MATCH(Q$7,GRID!$A$47:$A$57,0),MATCH(1,($U$2=GRID!$B$31:$BI$31)*(КАЛЕНДАРЬ!$AT4=GRID!$B$33:$BI$33), 0))*GRID!$B$65,
ROUNDUP(INDEX(GRID!$B$47:$BI$57,MATCH(Q$7,GRID!$A$47:$A$57,0),MATCH(1,($U$2=GRID!$B$31:$BI$31)*(КАЛЕНДАРЬ!$AT4=GRID!$B$33:$BI$33),0))*GRID!$B$65*(1-GRID!$B$69),0))</f>
        <v>32680</v>
      </c>
      <c r="S359" s="47" cm="1">
        <f t="array" ref="S359">IF($I$2="Путешествия с детьми",
INDEX(GRID!$B$34:$BI$44,MATCH(S$7,GRID!$A$34:$A$44,0),MATCH(1,($U$2=GRID!$B$31:$BI$31)*(КАЛЕНДАРЬ!$AT4=GRID!$B$33:$BI$33), 0))*GRID!$B$65,
ROUNDUP(INDEX(GRID!$B$34:$BI$44,MATCH(S$7,GRID!$A$34:$A$44,0),MATCH(1,($U$2=GRID!$B$31:$BI$31)*(КАЛЕНДАРЬ!$AT4=GRID!$B$33:$BI$33),0))*GRID!$B$65*(1-GRID!$B$69),0))</f>
        <v>33368</v>
      </c>
      <c r="T359" s="47" cm="1">
        <f t="array" ref="T359">IF($I$2="Путешествия с детьми",
INDEX(GRID!$B$47:$BI$57,MATCH(S$7,GRID!$A$47:$A$57,0),MATCH(1,($U$2=GRID!$B$31:$BI$31)*(КАЛЕНДАРЬ!$AT4=GRID!$B$33:$BI$33), 0))*GRID!$B$65,
ROUNDUP(INDEX(GRID!$B$47:$BI$57,MATCH(S$7,GRID!$A$47:$A$57,0),MATCH(1,($U$2=GRID!$B$31:$BI$31)*(КАЛЕНДАРЬ!$AT4=GRID!$B$33:$BI$33),0))*GRID!$B$65*(1-GRID!$B$69),0))</f>
        <v>35604</v>
      </c>
      <c r="U359" s="47" cm="1">
        <f t="array" ref="U359">IF($I$2="Путешествия с детьми",
INDEX(GRID!$B$34:$BI$44,MATCH(U$7,GRID!$A$34:$A$44,0),MATCH(1,($U$2=GRID!$B$31:$BI$31)*(КАЛЕНДАРЬ!$AT4=GRID!$B$33:$BI$33), 0))*GRID!$B$65,
ROUNDUP(INDEX(GRID!$B$34:$BI$44,MATCH(U$7,GRID!$A$34:$A$44,0),MATCH(1,($U$2=GRID!$B$31:$BI$31)*(КАЛЕНДАРЬ!$AT4=GRID!$B$33:$BI$33),0))*GRID!$B$65*(1-GRID!$B$69),0))</f>
        <v>38356</v>
      </c>
      <c r="V359" s="47" cm="1">
        <f t="array" ref="V359">IF($I$2="Путешествия с детьми",
INDEX(GRID!$B$47:$BI$57,MATCH(U$7,GRID!$A$47:$A$57,0),MATCH(1,($U$2=GRID!$B$31:$BI$31)*(КАЛЕНДАРЬ!$AT4=GRID!$B$33:$BI$33), 0))*GRID!$B$65,
ROUNDUP(INDEX(GRID!$B$47:$BI$57,MATCH(U$7,GRID!$A$47:$A$57,0),MATCH(1,($U$2=GRID!$B$31:$BI$31)*(КАЛЕНДАРЬ!$AT4=GRID!$B$33:$BI$33),0))*GRID!$B$65*(1-GRID!$B$69),0))</f>
        <v>40592</v>
      </c>
      <c r="W359" s="47" cm="1">
        <f t="array" ref="W359">IF($I$2="Путешествия с детьми",
INDEX(GRID!$B$34:$BI$44,MATCH(W$7,GRID!$A$34:$A$44,0),MATCH(1,($U$2=GRID!$B$31:$BI$31)*(КАЛЕНДАРЬ!$AT4=GRID!$B$33:$BI$33), 0))*GRID!$B$65,
ROUNDUP(INDEX(GRID!$B$34:$BI$44,MATCH(W$7,GRID!$A$34:$A$44,0),MATCH(1,($U$2=GRID!$B$31:$BI$31)*(КАЛЕНДАРЬ!$AT4=GRID!$B$33:$BI$33),0))*GRID!$B$65*(1-GRID!$B$69),0))</f>
        <v>110252</v>
      </c>
      <c r="X359" s="47" cm="1">
        <f t="array" ref="X359">IF($I$2="Путешествия с детьми",
INDEX(GRID!$B$47:$BI$57,MATCH(W$7,GRID!$A$47:$A$57,0),MATCH(1,($U$2=GRID!$B$31:$BI$31)*(КАЛЕНДАРЬ!$AT4=GRID!$B$33:$BI$33), 0))*GRID!$B$65,
ROUNDUP(INDEX(GRID!$B$47:$BI$57,MATCH(W$7,GRID!$A$47:$A$57,0),MATCH(1,($U$2=GRID!$B$31:$BI$31)*(КАЛЕНДАРЬ!$AT4=GRID!$B$33:$BI$33),0))*GRID!$B$65*(1-GRID!$B$69),0))</f>
        <v>112488</v>
      </c>
    </row>
    <row r="360" spans="1:25" ht="14.25" hidden="1" customHeight="1" x14ac:dyDescent="0.2">
      <c r="A360" s="117" t="s">
        <v>43</v>
      </c>
      <c r="B360" s="117">
        <v>2</v>
      </c>
      <c r="C360" s="138" cm="1">
        <f t="array" ref="C360">IF($I$2="Путешествия с детьми",
INDEX(GRID!$B$34:$BI$44,MATCH(C$7,GRID!$A$34:$A$44,0),MATCH(1,($U$2=GRID!$B$31:$BI$31)*(КАЛЕНДАРЬ!$AT5=GRID!$B$33:$BI$33), 0))*GRID!$B$65,
ROUNDUP(INDEX(GRID!$B$34:$BI$44,MATCH(C$7,GRID!$A$34:$A$44,0),MATCH(1,($U$2=GRID!$B$31:$BI$31)*(КАЛЕНДАРЬ!$AT5=GRID!$B$33:$BI$33),0))*GRID!$B$65*(1-GRID!$B$69),0))</f>
        <v>16512</v>
      </c>
      <c r="D360" s="47" cm="1">
        <f t="array" ref="D360">IF($I$2="Путешествия с детьми",
INDEX(GRID!$B$47:$BI$57,MATCH(C$7,GRID!$A$47:$A$57,0),MATCH(1,($U$2=GRID!$B$31:$BI$31)*(КАЛЕНДАРЬ!$AT5=GRID!$B$33:$BI$33), 0))*GRID!$B$65,
ROUNDUP(INDEX(GRID!$B$47:$BI$57,MATCH(C$7,GRID!$A$47:$A$57,0),MATCH(1,($U$2=GRID!$B$31:$BI$31)*(КАЛЕНДАРЬ!$AT5=GRID!$B$33:$BI$33),0))*GRID!$B$65*(1-GRID!$B$69),0))</f>
        <v>18748</v>
      </c>
      <c r="E360" s="47" cm="1">
        <f t="array" ref="E360">IF($I$2="Путешествия с детьми",
INDEX(GRID!$B$34:$BI$44,MATCH(E$7,GRID!$A$34:$A$44,0),MATCH(1,($U$2=GRID!$B$31:$BI$31)*(КАЛЕНДАРЬ!$AT5=GRID!$B$33:$BI$33), 0))*GRID!$B$65,
ROUNDUP(INDEX(GRID!$B$34:$BI$44,MATCH(E$7,GRID!$A$34:$A$44,0),MATCH(1,($U$2=GRID!$B$31:$BI$31)*(КАЛЕНДАРЬ!$AT5=GRID!$B$33:$BI$33),0))*GRID!$B$65*(1-GRID!$B$69),0))</f>
        <v>18060</v>
      </c>
      <c r="F360" s="47" cm="1">
        <f t="array" ref="F360">IF($I$2="Путешествия с детьми",
INDEX(GRID!$B$47:$BI$57,MATCH(E$7,GRID!$A$47:$A$57,0),MATCH(1,($U$2=GRID!$B$31:$BI$31)*(КАЛЕНДАРЬ!$AT5=GRID!$B$33:$BI$33), 0))*GRID!$B$65,
ROUNDUP(INDEX(GRID!$B$47:$BI$57,MATCH(E$7,GRID!$A$47:$A$57,0),MATCH(1,($U$2=GRID!$B$31:$BI$31)*(КАЛЕНДАРЬ!$AT5=GRID!$B$33:$BI$33),0))*GRID!$B$65*(1-GRID!$B$69),0))</f>
        <v>20296</v>
      </c>
      <c r="G360" s="47" cm="1">
        <f t="array" ref="G360">IF($I$2="Путешествия с детьми",
INDEX(GRID!$B$34:$BI$44,MATCH(G$7,GRID!$A$34:$A$44,0),MATCH(1,($U$2=GRID!$B$31:$BI$31)*(КАЛЕНДАРЬ!$AT5=GRID!$B$33:$BI$33), 0))*GRID!$B$65,
ROUNDUP(INDEX(GRID!$B$34:$BI$44,MATCH(G$7,GRID!$A$34:$A$44,0),MATCH(1,($U$2=GRID!$B$31:$BI$31)*(КАЛЕНДАРЬ!$AT5=GRID!$B$33:$BI$33),0))*GRID!$B$65*(1-GRID!$B$69),0))</f>
        <v>18920</v>
      </c>
      <c r="H360" s="47" cm="1">
        <f t="array" ref="H360">IF($I$2="Путешествия с детьми",
INDEX(GRID!$B$47:$BI$57,MATCH(G$7,GRID!$A$47:$A$57,0),MATCH(1,($U$2=GRID!$B$31:$BI$31)*(КАЛЕНДАРЬ!$AT5=GRID!$B$33:$BI$33), 0))*GRID!$B$65,
ROUNDUP(INDEX(GRID!$B$47:$BI$57,MATCH(G$7,GRID!$A$47:$A$57,0),MATCH(1,($U$2=GRID!$B$31:$BI$31)*(КАЛЕНДАРЬ!$AT5=GRID!$B$33:$BI$33),0))*GRID!$B$65*(1-GRID!$B$69),0))</f>
        <v>21156</v>
      </c>
      <c r="I360" s="47" cm="1">
        <f t="array" ref="I360">IF($I$2="Путешествия с детьми",
INDEX(GRID!$B$34:$BI$44,MATCH(I$7,GRID!$A$34:$A$44,0),MATCH(1,($U$2=GRID!$B$31:$BI$31)*(КАЛЕНДАРЬ!$AT5=GRID!$B$33:$BI$33), 0))*GRID!$B$65,
ROUNDUP(INDEX(GRID!$B$34:$BI$44,MATCH(I$7,GRID!$A$34:$A$44,0),MATCH(1,($U$2=GRID!$B$31:$BI$31)*(КАЛЕНДАРЬ!$AT5=GRID!$B$33:$BI$33),0))*GRID!$B$65*(1-GRID!$B$69),0))</f>
        <v>20468</v>
      </c>
      <c r="J360" s="47" cm="1">
        <f t="array" ref="J360">IF($I$2="Путешествия с детьми",
INDEX(GRID!$B$47:$BI$57,MATCH(I$7,GRID!$A$47:$A$57,0),MATCH(1,($U$2=GRID!$B$31:$BI$31)*(КАЛЕНДАРЬ!$AT5=GRID!$B$33:$BI$33), 0))*GRID!$B$65,
ROUNDUP(INDEX(GRID!$B$47:$BI$57,MATCH(I$7,GRID!$A$47:$A$57,0),MATCH(1,($U$2=GRID!$B$31:$BI$31)*(КАЛЕНДАРЬ!$AT5=GRID!$B$33:$BI$33),0))*GRID!$B$65*(1-GRID!$B$69),0))</f>
        <v>22704</v>
      </c>
      <c r="K360" s="47" cm="1">
        <f t="array" ref="K360">IF($I$2="Путешествия с детьми",
INDEX(GRID!$B$34:$BI$44,MATCH(K$7,GRID!$A$34:$A$44,0),MATCH(1,($U$2=GRID!$B$31:$BI$31)*(КАЛЕНДАРЬ!$AT5=GRID!$B$33:$BI$33), 0))*GRID!$B$65,
ROUNDUP(INDEX(GRID!$B$34:$BI$44,MATCH(K$7,GRID!$A$34:$A$44,0),MATCH(1,($U$2=GRID!$B$31:$BI$31)*(КАЛЕНДАРЬ!$AT5=GRID!$B$33:$BI$33),0))*GRID!$B$65*(1-GRID!$B$69),0))</f>
        <v>21328</v>
      </c>
      <c r="L360" s="47" cm="1">
        <f t="array" ref="L360">IF($I$2="Путешествия с детьми",
INDEX(GRID!$B$47:$BI$57,MATCH(K$7,GRID!$A$47:$A$57,0),MATCH(1,($U$2=GRID!$B$31:$BI$31)*(КАЛЕНДАРЬ!$AT5=GRID!$B$33:$BI$33), 0))*GRID!$B$65,
ROUNDUP(INDEX(GRID!$B$47:$BI$57,MATCH(K$7,GRID!$A$47:$A$57,0),MATCH(1,($U$2=GRID!$B$31:$BI$31)*(КАЛЕНДАРЬ!$AT5=GRID!$B$33:$BI$33),0))*GRID!$B$65*(1-GRID!$B$69),0))</f>
        <v>23564</v>
      </c>
      <c r="M360" s="47" cm="1">
        <f t="array" ref="M360">IF($I$2="Путешествия с детьми",
INDEX(GRID!$B$34:$BI$44,MATCH(M$7,GRID!$A$34:$A$44,0),MATCH(1,($U$2=GRID!$B$31:$BI$31)*(КАЛЕНДАРЬ!$AT5=GRID!$B$33:$BI$33), 0))*GRID!$B$65,
ROUNDUP(INDEX(GRID!$B$34:$BI$44,MATCH(M$7,GRID!$A$34:$A$44,0),MATCH(1,($U$2=GRID!$B$31:$BI$31)*(КАЛЕНДАРЬ!$AT5=GRID!$B$33:$BI$33),0))*GRID!$B$65*(1-GRID!$B$69),0))</f>
        <v>22876</v>
      </c>
      <c r="N360" s="47" cm="1">
        <f t="array" ref="N360">IF($I$2="Путешествия с детьми",
INDEX(GRID!$B$47:$BI$57,MATCH(M$7,GRID!$A$47:$A$57,0),MATCH(1,($U$2=GRID!$B$31:$BI$31)*(КАЛЕНДАРЬ!$AT5=GRID!$B$33:$BI$33), 0))*GRID!$B$65,
ROUNDUP(INDEX(GRID!$B$47:$BI$57,MATCH(M$7,GRID!$A$47:$A$57,0),MATCH(1,($U$2=GRID!$B$31:$BI$31)*(КАЛЕНДАРЬ!$AT5=GRID!$B$33:$BI$33),0))*GRID!$B$65*(1-GRID!$B$69),0))</f>
        <v>25112</v>
      </c>
      <c r="O360" s="47" cm="1">
        <f t="array" ref="O360">IF($I$2="Путешествия с детьми",
INDEX(GRID!$B$34:$BI$44,MATCH(O$7,GRID!$A$34:$A$44,0),MATCH(1,($U$2=GRID!$B$31:$BI$31)*(КАЛЕНДАРЬ!$AT5=GRID!$B$33:$BI$33), 0))*GRID!$B$65,
ROUNDUP(INDEX(GRID!$B$34:$BI$44,MATCH(O$7,GRID!$A$34:$A$44,0),MATCH(1,($U$2=GRID!$B$31:$BI$31)*(КАЛЕНДАРЬ!$AT5=GRID!$B$33:$BI$33),0))*GRID!$B$65*(1-GRID!$B$69),0))</f>
        <v>28724</v>
      </c>
      <c r="P360" s="47" cm="1">
        <f t="array" ref="P360">IF($I$2="Путешествия с детьми",
INDEX(GRID!$B$47:$BI$57,MATCH(O$7,GRID!$A$47:$A$57,0),MATCH(1,($U$2=GRID!$B$31:$BI$31)*(КАЛЕНДАРЬ!$AT5=GRID!$B$33:$BI$33), 0))*GRID!$B$65,
ROUNDUP(INDEX(GRID!$B$47:$BI$57,MATCH(O$7,GRID!$A$47:$A$57,0),MATCH(1,($U$2=GRID!$B$31:$BI$31)*(КАЛЕНДАРЬ!$AT5=GRID!$B$33:$BI$33),0))*GRID!$B$65*(1-GRID!$B$69),0))</f>
        <v>30960</v>
      </c>
      <c r="Q360" s="47" cm="1">
        <f t="array" ref="Q360">IF($I$2="Путешествия с детьми",
INDEX(GRID!$B$34:$BI$44,MATCH(Q$7,GRID!$A$34:$A$44,0),MATCH(1,($U$2=GRID!$B$31:$BI$31)*(КАЛЕНДАРЬ!$AT5=GRID!$B$33:$BI$33), 0))*GRID!$B$65,
ROUNDUP(INDEX(GRID!$B$34:$BI$44,MATCH(Q$7,GRID!$A$34:$A$44,0),MATCH(1,($U$2=GRID!$B$31:$BI$31)*(КАЛЕНДАРЬ!$AT5=GRID!$B$33:$BI$33),0))*GRID!$B$65*(1-GRID!$B$69),0))</f>
        <v>30444</v>
      </c>
      <c r="R360" s="47" cm="1">
        <f t="array" ref="R360">IF($I$2="Путешествия с детьми",
INDEX(GRID!$B$47:$BI$57,MATCH(Q$7,GRID!$A$47:$A$57,0),MATCH(1,($U$2=GRID!$B$31:$BI$31)*(КАЛЕНДАРЬ!$AT5=GRID!$B$33:$BI$33), 0))*GRID!$B$65,
ROUNDUP(INDEX(GRID!$B$47:$BI$57,MATCH(Q$7,GRID!$A$47:$A$57,0),MATCH(1,($U$2=GRID!$B$31:$BI$31)*(КАЛЕНДАРЬ!$AT5=GRID!$B$33:$BI$33),0))*GRID!$B$65*(1-GRID!$B$69),0))</f>
        <v>32680</v>
      </c>
      <c r="S360" s="47" cm="1">
        <f t="array" ref="S360">IF($I$2="Путешествия с детьми",
INDEX(GRID!$B$34:$BI$44,MATCH(S$7,GRID!$A$34:$A$44,0),MATCH(1,($U$2=GRID!$B$31:$BI$31)*(КАЛЕНДАРЬ!$AT5=GRID!$B$33:$BI$33), 0))*GRID!$B$65,
ROUNDUP(INDEX(GRID!$B$34:$BI$44,MATCH(S$7,GRID!$A$34:$A$44,0),MATCH(1,($U$2=GRID!$B$31:$BI$31)*(КАЛЕНДАРЬ!$AT5=GRID!$B$33:$BI$33),0))*GRID!$B$65*(1-GRID!$B$69),0))</f>
        <v>33368</v>
      </c>
      <c r="T360" s="47" cm="1">
        <f t="array" ref="T360">IF($I$2="Путешествия с детьми",
INDEX(GRID!$B$47:$BI$57,MATCH(S$7,GRID!$A$47:$A$57,0),MATCH(1,($U$2=GRID!$B$31:$BI$31)*(КАЛЕНДАРЬ!$AT5=GRID!$B$33:$BI$33), 0))*GRID!$B$65,
ROUNDUP(INDEX(GRID!$B$47:$BI$57,MATCH(S$7,GRID!$A$47:$A$57,0),MATCH(1,($U$2=GRID!$B$31:$BI$31)*(КАЛЕНДАРЬ!$AT5=GRID!$B$33:$BI$33),0))*GRID!$B$65*(1-GRID!$B$69),0))</f>
        <v>35604</v>
      </c>
      <c r="U360" s="47" cm="1">
        <f t="array" ref="U360">IF($I$2="Путешествия с детьми",
INDEX(GRID!$B$34:$BI$44,MATCH(U$7,GRID!$A$34:$A$44,0),MATCH(1,($U$2=GRID!$B$31:$BI$31)*(КАЛЕНДАРЬ!$AT5=GRID!$B$33:$BI$33), 0))*GRID!$B$65,
ROUNDUP(INDEX(GRID!$B$34:$BI$44,MATCH(U$7,GRID!$A$34:$A$44,0),MATCH(1,($U$2=GRID!$B$31:$BI$31)*(КАЛЕНДАРЬ!$AT5=GRID!$B$33:$BI$33),0))*GRID!$B$65*(1-GRID!$B$69),0))</f>
        <v>38356</v>
      </c>
      <c r="V360" s="47" cm="1">
        <f t="array" ref="V360">IF($I$2="Путешествия с детьми",
INDEX(GRID!$B$47:$BI$57,MATCH(U$7,GRID!$A$47:$A$57,0),MATCH(1,($U$2=GRID!$B$31:$BI$31)*(КАЛЕНДАРЬ!$AT5=GRID!$B$33:$BI$33), 0))*GRID!$B$65,
ROUNDUP(INDEX(GRID!$B$47:$BI$57,MATCH(U$7,GRID!$A$47:$A$57,0),MATCH(1,($U$2=GRID!$B$31:$BI$31)*(КАЛЕНДАРЬ!$AT5=GRID!$B$33:$BI$33),0))*GRID!$B$65*(1-GRID!$B$69),0))</f>
        <v>40592</v>
      </c>
      <c r="W360" s="47" cm="1">
        <f t="array" ref="W360">IF($I$2="Путешествия с детьми",
INDEX(GRID!$B$34:$BI$44,MATCH(W$7,GRID!$A$34:$A$44,0),MATCH(1,($U$2=GRID!$B$31:$BI$31)*(КАЛЕНДАРЬ!$AT5=GRID!$B$33:$BI$33), 0))*GRID!$B$65,
ROUNDUP(INDEX(GRID!$B$34:$BI$44,MATCH(W$7,GRID!$A$34:$A$44,0),MATCH(1,($U$2=GRID!$B$31:$BI$31)*(КАЛЕНДАРЬ!$AT5=GRID!$B$33:$BI$33),0))*GRID!$B$65*(1-GRID!$B$69),0))</f>
        <v>110252</v>
      </c>
      <c r="X360" s="47" cm="1">
        <f t="array" ref="X360">IF($I$2="Путешествия с детьми",
INDEX(GRID!$B$47:$BI$57,MATCH(W$7,GRID!$A$47:$A$57,0),MATCH(1,($U$2=GRID!$B$31:$BI$31)*(КАЛЕНДАРЬ!$AT5=GRID!$B$33:$BI$33), 0))*GRID!$B$65,
ROUNDUP(INDEX(GRID!$B$47:$BI$57,MATCH(W$7,GRID!$A$47:$A$57,0),MATCH(1,($U$2=GRID!$B$31:$BI$31)*(КАЛЕНДАРЬ!$AT5=GRID!$B$33:$BI$33),0))*GRID!$B$65*(1-GRID!$B$69),0))</f>
        <v>112488</v>
      </c>
    </row>
    <row r="361" spans="1:25" ht="14.25" hidden="1" customHeight="1" x14ac:dyDescent="0.2">
      <c r="A361" s="117" t="s">
        <v>44</v>
      </c>
      <c r="B361" s="117">
        <v>3</v>
      </c>
      <c r="C361" s="138" cm="1">
        <f t="array" ref="C361">IF($I$2="Путешествия с детьми",
INDEX(GRID!$B$34:$BI$44,MATCH(C$7,GRID!$A$34:$A$44,0),MATCH(1,($U$2=GRID!$B$31:$BI$31)*(КАЛЕНДАРЬ!$AT6=GRID!$B$33:$BI$33), 0))*GRID!$B$65,
ROUNDUP(INDEX(GRID!$B$34:$BI$44,MATCH(C$7,GRID!$A$34:$A$44,0),MATCH(1,($U$2=GRID!$B$31:$BI$31)*(КАЛЕНДАРЬ!$AT6=GRID!$B$33:$BI$33),0))*GRID!$B$65*(1-GRID!$B$69),0))</f>
        <v>16512</v>
      </c>
      <c r="D361" s="47" cm="1">
        <f t="array" ref="D361">IF($I$2="Путешествия с детьми",
INDEX(GRID!$B$47:$BI$57,MATCH(C$7,GRID!$A$47:$A$57,0),MATCH(1,($U$2=GRID!$B$31:$BI$31)*(КАЛЕНДАРЬ!$AT6=GRID!$B$33:$BI$33), 0))*GRID!$B$65,
ROUNDUP(INDEX(GRID!$B$47:$BI$57,MATCH(C$7,GRID!$A$47:$A$57,0),MATCH(1,($U$2=GRID!$B$31:$BI$31)*(КАЛЕНДАРЬ!$AT6=GRID!$B$33:$BI$33),0))*GRID!$B$65*(1-GRID!$B$69),0))</f>
        <v>18748</v>
      </c>
      <c r="E361" s="47" cm="1">
        <f t="array" ref="E361">IF($I$2="Путешествия с детьми",
INDEX(GRID!$B$34:$BI$44,MATCH(E$7,GRID!$A$34:$A$44,0),MATCH(1,($U$2=GRID!$B$31:$BI$31)*(КАЛЕНДАРЬ!$AT6=GRID!$B$33:$BI$33), 0))*GRID!$B$65,
ROUNDUP(INDEX(GRID!$B$34:$BI$44,MATCH(E$7,GRID!$A$34:$A$44,0),MATCH(1,($U$2=GRID!$B$31:$BI$31)*(КАЛЕНДАРЬ!$AT6=GRID!$B$33:$BI$33),0))*GRID!$B$65*(1-GRID!$B$69),0))</f>
        <v>18060</v>
      </c>
      <c r="F361" s="47" cm="1">
        <f t="array" ref="F361">IF($I$2="Путешествия с детьми",
INDEX(GRID!$B$47:$BI$57,MATCH(E$7,GRID!$A$47:$A$57,0),MATCH(1,($U$2=GRID!$B$31:$BI$31)*(КАЛЕНДАРЬ!$AT6=GRID!$B$33:$BI$33), 0))*GRID!$B$65,
ROUNDUP(INDEX(GRID!$B$47:$BI$57,MATCH(E$7,GRID!$A$47:$A$57,0),MATCH(1,($U$2=GRID!$B$31:$BI$31)*(КАЛЕНДАРЬ!$AT6=GRID!$B$33:$BI$33),0))*GRID!$B$65*(1-GRID!$B$69),0))</f>
        <v>20296</v>
      </c>
      <c r="G361" s="47" cm="1">
        <f t="array" ref="G361">IF($I$2="Путешествия с детьми",
INDEX(GRID!$B$34:$BI$44,MATCH(G$7,GRID!$A$34:$A$44,0),MATCH(1,($U$2=GRID!$B$31:$BI$31)*(КАЛЕНДАРЬ!$AT6=GRID!$B$33:$BI$33), 0))*GRID!$B$65,
ROUNDUP(INDEX(GRID!$B$34:$BI$44,MATCH(G$7,GRID!$A$34:$A$44,0),MATCH(1,($U$2=GRID!$B$31:$BI$31)*(КАЛЕНДАРЬ!$AT6=GRID!$B$33:$BI$33),0))*GRID!$B$65*(1-GRID!$B$69),0))</f>
        <v>18920</v>
      </c>
      <c r="H361" s="47" cm="1">
        <f t="array" ref="H361">IF($I$2="Путешествия с детьми",
INDEX(GRID!$B$47:$BI$57,MATCH(G$7,GRID!$A$47:$A$57,0),MATCH(1,($U$2=GRID!$B$31:$BI$31)*(КАЛЕНДАРЬ!$AT6=GRID!$B$33:$BI$33), 0))*GRID!$B$65,
ROUNDUP(INDEX(GRID!$B$47:$BI$57,MATCH(G$7,GRID!$A$47:$A$57,0),MATCH(1,($U$2=GRID!$B$31:$BI$31)*(КАЛЕНДАРЬ!$AT6=GRID!$B$33:$BI$33),0))*GRID!$B$65*(1-GRID!$B$69),0))</f>
        <v>21156</v>
      </c>
      <c r="I361" s="47" cm="1">
        <f t="array" ref="I361">IF($I$2="Путешествия с детьми",
INDEX(GRID!$B$34:$BI$44,MATCH(I$7,GRID!$A$34:$A$44,0),MATCH(1,($U$2=GRID!$B$31:$BI$31)*(КАЛЕНДАРЬ!$AT6=GRID!$B$33:$BI$33), 0))*GRID!$B$65,
ROUNDUP(INDEX(GRID!$B$34:$BI$44,MATCH(I$7,GRID!$A$34:$A$44,0),MATCH(1,($U$2=GRID!$B$31:$BI$31)*(КАЛЕНДАРЬ!$AT6=GRID!$B$33:$BI$33),0))*GRID!$B$65*(1-GRID!$B$69),0))</f>
        <v>20468</v>
      </c>
      <c r="J361" s="47" cm="1">
        <f t="array" ref="J361">IF($I$2="Путешествия с детьми",
INDEX(GRID!$B$47:$BI$57,MATCH(I$7,GRID!$A$47:$A$57,0),MATCH(1,($U$2=GRID!$B$31:$BI$31)*(КАЛЕНДАРЬ!$AT6=GRID!$B$33:$BI$33), 0))*GRID!$B$65,
ROUNDUP(INDEX(GRID!$B$47:$BI$57,MATCH(I$7,GRID!$A$47:$A$57,0),MATCH(1,($U$2=GRID!$B$31:$BI$31)*(КАЛЕНДАРЬ!$AT6=GRID!$B$33:$BI$33),0))*GRID!$B$65*(1-GRID!$B$69),0))</f>
        <v>22704</v>
      </c>
      <c r="K361" s="47" cm="1">
        <f t="array" ref="K361">IF($I$2="Путешествия с детьми",
INDEX(GRID!$B$34:$BI$44,MATCH(K$7,GRID!$A$34:$A$44,0),MATCH(1,($U$2=GRID!$B$31:$BI$31)*(КАЛЕНДАРЬ!$AT6=GRID!$B$33:$BI$33), 0))*GRID!$B$65,
ROUNDUP(INDEX(GRID!$B$34:$BI$44,MATCH(K$7,GRID!$A$34:$A$44,0),MATCH(1,($U$2=GRID!$B$31:$BI$31)*(КАЛЕНДАРЬ!$AT6=GRID!$B$33:$BI$33),0))*GRID!$B$65*(1-GRID!$B$69),0))</f>
        <v>21328</v>
      </c>
      <c r="L361" s="47" cm="1">
        <f t="array" ref="L361">IF($I$2="Путешествия с детьми",
INDEX(GRID!$B$47:$BI$57,MATCH(K$7,GRID!$A$47:$A$57,0),MATCH(1,($U$2=GRID!$B$31:$BI$31)*(КАЛЕНДАРЬ!$AT6=GRID!$B$33:$BI$33), 0))*GRID!$B$65,
ROUNDUP(INDEX(GRID!$B$47:$BI$57,MATCH(K$7,GRID!$A$47:$A$57,0),MATCH(1,($U$2=GRID!$B$31:$BI$31)*(КАЛЕНДАРЬ!$AT6=GRID!$B$33:$BI$33),0))*GRID!$B$65*(1-GRID!$B$69),0))</f>
        <v>23564</v>
      </c>
      <c r="M361" s="47" cm="1">
        <f t="array" ref="M361">IF($I$2="Путешествия с детьми",
INDEX(GRID!$B$34:$BI$44,MATCH(M$7,GRID!$A$34:$A$44,0),MATCH(1,($U$2=GRID!$B$31:$BI$31)*(КАЛЕНДАРЬ!$AT6=GRID!$B$33:$BI$33), 0))*GRID!$B$65,
ROUNDUP(INDEX(GRID!$B$34:$BI$44,MATCH(M$7,GRID!$A$34:$A$44,0),MATCH(1,($U$2=GRID!$B$31:$BI$31)*(КАЛЕНДАРЬ!$AT6=GRID!$B$33:$BI$33),0))*GRID!$B$65*(1-GRID!$B$69),0))</f>
        <v>22876</v>
      </c>
      <c r="N361" s="47" cm="1">
        <f t="array" ref="N361">IF($I$2="Путешествия с детьми",
INDEX(GRID!$B$47:$BI$57,MATCH(M$7,GRID!$A$47:$A$57,0),MATCH(1,($U$2=GRID!$B$31:$BI$31)*(КАЛЕНДАРЬ!$AT6=GRID!$B$33:$BI$33), 0))*GRID!$B$65,
ROUNDUP(INDEX(GRID!$B$47:$BI$57,MATCH(M$7,GRID!$A$47:$A$57,0),MATCH(1,($U$2=GRID!$B$31:$BI$31)*(КАЛЕНДАРЬ!$AT6=GRID!$B$33:$BI$33),0))*GRID!$B$65*(1-GRID!$B$69),0))</f>
        <v>25112</v>
      </c>
      <c r="O361" s="47" cm="1">
        <f t="array" ref="O361">IF($I$2="Путешествия с детьми",
INDEX(GRID!$B$34:$BI$44,MATCH(O$7,GRID!$A$34:$A$44,0),MATCH(1,($U$2=GRID!$B$31:$BI$31)*(КАЛЕНДАРЬ!$AT6=GRID!$B$33:$BI$33), 0))*GRID!$B$65,
ROUNDUP(INDEX(GRID!$B$34:$BI$44,MATCH(O$7,GRID!$A$34:$A$44,0),MATCH(1,($U$2=GRID!$B$31:$BI$31)*(КАЛЕНДАРЬ!$AT6=GRID!$B$33:$BI$33),0))*GRID!$B$65*(1-GRID!$B$69),0))</f>
        <v>28724</v>
      </c>
      <c r="P361" s="47" cm="1">
        <f t="array" ref="P361">IF($I$2="Путешествия с детьми",
INDEX(GRID!$B$47:$BI$57,MATCH(O$7,GRID!$A$47:$A$57,0),MATCH(1,($U$2=GRID!$B$31:$BI$31)*(КАЛЕНДАРЬ!$AT6=GRID!$B$33:$BI$33), 0))*GRID!$B$65,
ROUNDUP(INDEX(GRID!$B$47:$BI$57,MATCH(O$7,GRID!$A$47:$A$57,0),MATCH(1,($U$2=GRID!$B$31:$BI$31)*(КАЛЕНДАРЬ!$AT6=GRID!$B$33:$BI$33),0))*GRID!$B$65*(1-GRID!$B$69),0))</f>
        <v>30960</v>
      </c>
      <c r="Q361" s="47" cm="1">
        <f t="array" ref="Q361">IF($I$2="Путешествия с детьми",
INDEX(GRID!$B$34:$BI$44,MATCH(Q$7,GRID!$A$34:$A$44,0),MATCH(1,($U$2=GRID!$B$31:$BI$31)*(КАЛЕНДАРЬ!$AT6=GRID!$B$33:$BI$33), 0))*GRID!$B$65,
ROUNDUP(INDEX(GRID!$B$34:$BI$44,MATCH(Q$7,GRID!$A$34:$A$44,0),MATCH(1,($U$2=GRID!$B$31:$BI$31)*(КАЛЕНДАРЬ!$AT6=GRID!$B$33:$BI$33),0))*GRID!$B$65*(1-GRID!$B$69),0))</f>
        <v>30444</v>
      </c>
      <c r="R361" s="47" cm="1">
        <f t="array" ref="R361">IF($I$2="Путешествия с детьми",
INDEX(GRID!$B$47:$BI$57,MATCH(Q$7,GRID!$A$47:$A$57,0),MATCH(1,($U$2=GRID!$B$31:$BI$31)*(КАЛЕНДАРЬ!$AT6=GRID!$B$33:$BI$33), 0))*GRID!$B$65,
ROUNDUP(INDEX(GRID!$B$47:$BI$57,MATCH(Q$7,GRID!$A$47:$A$57,0),MATCH(1,($U$2=GRID!$B$31:$BI$31)*(КАЛЕНДАРЬ!$AT6=GRID!$B$33:$BI$33),0))*GRID!$B$65*(1-GRID!$B$69),0))</f>
        <v>32680</v>
      </c>
      <c r="S361" s="47" cm="1">
        <f t="array" ref="S361">IF($I$2="Путешествия с детьми",
INDEX(GRID!$B$34:$BI$44,MATCH(S$7,GRID!$A$34:$A$44,0),MATCH(1,($U$2=GRID!$B$31:$BI$31)*(КАЛЕНДАРЬ!$AT6=GRID!$B$33:$BI$33), 0))*GRID!$B$65,
ROUNDUP(INDEX(GRID!$B$34:$BI$44,MATCH(S$7,GRID!$A$34:$A$44,0),MATCH(1,($U$2=GRID!$B$31:$BI$31)*(КАЛЕНДАРЬ!$AT6=GRID!$B$33:$BI$33),0))*GRID!$B$65*(1-GRID!$B$69),0))</f>
        <v>33368</v>
      </c>
      <c r="T361" s="47" cm="1">
        <f t="array" ref="T361">IF($I$2="Путешествия с детьми",
INDEX(GRID!$B$47:$BI$57,MATCH(S$7,GRID!$A$47:$A$57,0),MATCH(1,($U$2=GRID!$B$31:$BI$31)*(КАЛЕНДАРЬ!$AT6=GRID!$B$33:$BI$33), 0))*GRID!$B$65,
ROUNDUP(INDEX(GRID!$B$47:$BI$57,MATCH(S$7,GRID!$A$47:$A$57,0),MATCH(1,($U$2=GRID!$B$31:$BI$31)*(КАЛЕНДАРЬ!$AT6=GRID!$B$33:$BI$33),0))*GRID!$B$65*(1-GRID!$B$69),0))</f>
        <v>35604</v>
      </c>
      <c r="U361" s="47" cm="1">
        <f t="array" ref="U361">IF($I$2="Путешествия с детьми",
INDEX(GRID!$B$34:$BI$44,MATCH(U$7,GRID!$A$34:$A$44,0),MATCH(1,($U$2=GRID!$B$31:$BI$31)*(КАЛЕНДАРЬ!$AT6=GRID!$B$33:$BI$33), 0))*GRID!$B$65,
ROUNDUP(INDEX(GRID!$B$34:$BI$44,MATCH(U$7,GRID!$A$34:$A$44,0),MATCH(1,($U$2=GRID!$B$31:$BI$31)*(КАЛЕНДАРЬ!$AT6=GRID!$B$33:$BI$33),0))*GRID!$B$65*(1-GRID!$B$69),0))</f>
        <v>38356</v>
      </c>
      <c r="V361" s="47" cm="1">
        <f t="array" ref="V361">IF($I$2="Путешествия с детьми",
INDEX(GRID!$B$47:$BI$57,MATCH(U$7,GRID!$A$47:$A$57,0),MATCH(1,($U$2=GRID!$B$31:$BI$31)*(КАЛЕНДАРЬ!$AT6=GRID!$B$33:$BI$33), 0))*GRID!$B$65,
ROUNDUP(INDEX(GRID!$B$47:$BI$57,MATCH(U$7,GRID!$A$47:$A$57,0),MATCH(1,($U$2=GRID!$B$31:$BI$31)*(КАЛЕНДАРЬ!$AT6=GRID!$B$33:$BI$33),0))*GRID!$B$65*(1-GRID!$B$69),0))</f>
        <v>40592</v>
      </c>
      <c r="W361" s="47" cm="1">
        <f t="array" ref="W361">IF($I$2="Путешествия с детьми",
INDEX(GRID!$B$34:$BI$44,MATCH(W$7,GRID!$A$34:$A$44,0),MATCH(1,($U$2=GRID!$B$31:$BI$31)*(КАЛЕНДАРЬ!$AT6=GRID!$B$33:$BI$33), 0))*GRID!$B$65,
ROUNDUP(INDEX(GRID!$B$34:$BI$44,MATCH(W$7,GRID!$A$34:$A$44,0),MATCH(1,($U$2=GRID!$B$31:$BI$31)*(КАЛЕНДАРЬ!$AT6=GRID!$B$33:$BI$33),0))*GRID!$B$65*(1-GRID!$B$69),0))</f>
        <v>110252</v>
      </c>
      <c r="X361" s="47" cm="1">
        <f t="array" ref="X361">IF($I$2="Путешествия с детьми",
INDEX(GRID!$B$47:$BI$57,MATCH(W$7,GRID!$A$47:$A$57,0),MATCH(1,($U$2=GRID!$B$31:$BI$31)*(КАЛЕНДАРЬ!$AT6=GRID!$B$33:$BI$33), 0))*GRID!$B$65,
ROUNDUP(INDEX(GRID!$B$47:$BI$57,MATCH(W$7,GRID!$A$47:$A$57,0),MATCH(1,($U$2=GRID!$B$31:$BI$31)*(КАЛЕНДАРЬ!$AT6=GRID!$B$33:$BI$33),0))*GRID!$B$65*(1-GRID!$B$69),0))</f>
        <v>112488</v>
      </c>
    </row>
    <row r="362" spans="1:25" ht="14.25" hidden="1" customHeight="1" x14ac:dyDescent="0.2">
      <c r="A362" s="117" t="s">
        <v>45</v>
      </c>
      <c r="B362" s="117">
        <v>4</v>
      </c>
      <c r="C362" s="138" cm="1">
        <f t="array" ref="C362">IF($I$2="Путешествия с детьми",
INDEX(GRID!$B$34:$BI$44,MATCH(C$7,GRID!$A$34:$A$44,0),MATCH(1,($U$2=GRID!$B$31:$BI$31)*(КАЛЕНДАРЬ!$AT7=GRID!$B$33:$BI$33), 0))*GRID!$B$65,
ROUNDUP(INDEX(GRID!$B$34:$BI$44,MATCH(C$7,GRID!$A$34:$A$44,0),MATCH(1,($U$2=GRID!$B$31:$BI$31)*(КАЛЕНДАРЬ!$AT7=GRID!$B$33:$BI$33),0))*GRID!$B$65*(1-GRID!$B$69),0))</f>
        <v>16512</v>
      </c>
      <c r="D362" s="47" cm="1">
        <f t="array" ref="D362">IF($I$2="Путешествия с детьми",
INDEX(GRID!$B$47:$BI$57,MATCH(C$7,GRID!$A$47:$A$57,0),MATCH(1,($U$2=GRID!$B$31:$BI$31)*(КАЛЕНДАРЬ!$AT7=GRID!$B$33:$BI$33), 0))*GRID!$B$65,
ROUNDUP(INDEX(GRID!$B$47:$BI$57,MATCH(C$7,GRID!$A$47:$A$57,0),MATCH(1,($U$2=GRID!$B$31:$BI$31)*(КАЛЕНДАРЬ!$AT7=GRID!$B$33:$BI$33),0))*GRID!$B$65*(1-GRID!$B$69),0))</f>
        <v>18748</v>
      </c>
      <c r="E362" s="47" cm="1">
        <f t="array" ref="E362">IF($I$2="Путешествия с детьми",
INDEX(GRID!$B$34:$BI$44,MATCH(E$7,GRID!$A$34:$A$44,0),MATCH(1,($U$2=GRID!$B$31:$BI$31)*(КАЛЕНДАРЬ!$AT7=GRID!$B$33:$BI$33), 0))*GRID!$B$65,
ROUNDUP(INDEX(GRID!$B$34:$BI$44,MATCH(E$7,GRID!$A$34:$A$44,0),MATCH(1,($U$2=GRID!$B$31:$BI$31)*(КАЛЕНДАРЬ!$AT7=GRID!$B$33:$BI$33),0))*GRID!$B$65*(1-GRID!$B$69),0))</f>
        <v>18060</v>
      </c>
      <c r="F362" s="47" cm="1">
        <f t="array" ref="F362">IF($I$2="Путешествия с детьми",
INDEX(GRID!$B$47:$BI$57,MATCH(E$7,GRID!$A$47:$A$57,0),MATCH(1,($U$2=GRID!$B$31:$BI$31)*(КАЛЕНДАРЬ!$AT7=GRID!$B$33:$BI$33), 0))*GRID!$B$65,
ROUNDUP(INDEX(GRID!$B$47:$BI$57,MATCH(E$7,GRID!$A$47:$A$57,0),MATCH(1,($U$2=GRID!$B$31:$BI$31)*(КАЛЕНДАРЬ!$AT7=GRID!$B$33:$BI$33),0))*GRID!$B$65*(1-GRID!$B$69),0))</f>
        <v>20296</v>
      </c>
      <c r="G362" s="47" cm="1">
        <f t="array" ref="G362">IF($I$2="Путешествия с детьми",
INDEX(GRID!$B$34:$BI$44,MATCH(G$7,GRID!$A$34:$A$44,0),MATCH(1,($U$2=GRID!$B$31:$BI$31)*(КАЛЕНДАРЬ!$AT7=GRID!$B$33:$BI$33), 0))*GRID!$B$65,
ROUNDUP(INDEX(GRID!$B$34:$BI$44,MATCH(G$7,GRID!$A$34:$A$44,0),MATCH(1,($U$2=GRID!$B$31:$BI$31)*(КАЛЕНДАРЬ!$AT7=GRID!$B$33:$BI$33),0))*GRID!$B$65*(1-GRID!$B$69),0))</f>
        <v>18920</v>
      </c>
      <c r="H362" s="47" cm="1">
        <f t="array" ref="H362">IF($I$2="Путешествия с детьми",
INDEX(GRID!$B$47:$BI$57,MATCH(G$7,GRID!$A$47:$A$57,0),MATCH(1,($U$2=GRID!$B$31:$BI$31)*(КАЛЕНДАРЬ!$AT7=GRID!$B$33:$BI$33), 0))*GRID!$B$65,
ROUNDUP(INDEX(GRID!$B$47:$BI$57,MATCH(G$7,GRID!$A$47:$A$57,0),MATCH(1,($U$2=GRID!$B$31:$BI$31)*(КАЛЕНДАРЬ!$AT7=GRID!$B$33:$BI$33),0))*GRID!$B$65*(1-GRID!$B$69),0))</f>
        <v>21156</v>
      </c>
      <c r="I362" s="47" cm="1">
        <f t="array" ref="I362">IF($I$2="Путешествия с детьми",
INDEX(GRID!$B$34:$BI$44,MATCH(I$7,GRID!$A$34:$A$44,0),MATCH(1,($U$2=GRID!$B$31:$BI$31)*(КАЛЕНДАРЬ!$AT7=GRID!$B$33:$BI$33), 0))*GRID!$B$65,
ROUNDUP(INDEX(GRID!$B$34:$BI$44,MATCH(I$7,GRID!$A$34:$A$44,0),MATCH(1,($U$2=GRID!$B$31:$BI$31)*(КАЛЕНДАРЬ!$AT7=GRID!$B$33:$BI$33),0))*GRID!$B$65*(1-GRID!$B$69),0))</f>
        <v>20468</v>
      </c>
      <c r="J362" s="47" cm="1">
        <f t="array" ref="J362">IF($I$2="Путешествия с детьми",
INDEX(GRID!$B$47:$BI$57,MATCH(I$7,GRID!$A$47:$A$57,0),MATCH(1,($U$2=GRID!$B$31:$BI$31)*(КАЛЕНДАРЬ!$AT7=GRID!$B$33:$BI$33), 0))*GRID!$B$65,
ROUNDUP(INDEX(GRID!$B$47:$BI$57,MATCH(I$7,GRID!$A$47:$A$57,0),MATCH(1,($U$2=GRID!$B$31:$BI$31)*(КАЛЕНДАРЬ!$AT7=GRID!$B$33:$BI$33),0))*GRID!$B$65*(1-GRID!$B$69),0))</f>
        <v>22704</v>
      </c>
      <c r="K362" s="47" cm="1">
        <f t="array" ref="K362">IF($I$2="Путешествия с детьми",
INDEX(GRID!$B$34:$BI$44,MATCH(K$7,GRID!$A$34:$A$44,0),MATCH(1,($U$2=GRID!$B$31:$BI$31)*(КАЛЕНДАРЬ!$AT7=GRID!$B$33:$BI$33), 0))*GRID!$B$65,
ROUNDUP(INDEX(GRID!$B$34:$BI$44,MATCH(K$7,GRID!$A$34:$A$44,0),MATCH(1,($U$2=GRID!$B$31:$BI$31)*(КАЛЕНДАРЬ!$AT7=GRID!$B$33:$BI$33),0))*GRID!$B$65*(1-GRID!$B$69),0))</f>
        <v>21328</v>
      </c>
      <c r="L362" s="47" cm="1">
        <f t="array" ref="L362">IF($I$2="Путешествия с детьми",
INDEX(GRID!$B$47:$BI$57,MATCH(K$7,GRID!$A$47:$A$57,0),MATCH(1,($U$2=GRID!$B$31:$BI$31)*(КАЛЕНДАРЬ!$AT7=GRID!$B$33:$BI$33), 0))*GRID!$B$65,
ROUNDUP(INDEX(GRID!$B$47:$BI$57,MATCH(K$7,GRID!$A$47:$A$57,0),MATCH(1,($U$2=GRID!$B$31:$BI$31)*(КАЛЕНДАРЬ!$AT7=GRID!$B$33:$BI$33),0))*GRID!$B$65*(1-GRID!$B$69),0))</f>
        <v>23564</v>
      </c>
      <c r="M362" s="47" cm="1">
        <f t="array" ref="M362">IF($I$2="Путешествия с детьми",
INDEX(GRID!$B$34:$BI$44,MATCH(M$7,GRID!$A$34:$A$44,0),MATCH(1,($U$2=GRID!$B$31:$BI$31)*(КАЛЕНДАРЬ!$AT7=GRID!$B$33:$BI$33), 0))*GRID!$B$65,
ROUNDUP(INDEX(GRID!$B$34:$BI$44,MATCH(M$7,GRID!$A$34:$A$44,0),MATCH(1,($U$2=GRID!$B$31:$BI$31)*(КАЛЕНДАРЬ!$AT7=GRID!$B$33:$BI$33),0))*GRID!$B$65*(1-GRID!$B$69),0))</f>
        <v>22876</v>
      </c>
      <c r="N362" s="47" cm="1">
        <f t="array" ref="N362">IF($I$2="Путешествия с детьми",
INDEX(GRID!$B$47:$BI$57,MATCH(M$7,GRID!$A$47:$A$57,0),MATCH(1,($U$2=GRID!$B$31:$BI$31)*(КАЛЕНДАРЬ!$AT7=GRID!$B$33:$BI$33), 0))*GRID!$B$65,
ROUNDUP(INDEX(GRID!$B$47:$BI$57,MATCH(M$7,GRID!$A$47:$A$57,0),MATCH(1,($U$2=GRID!$B$31:$BI$31)*(КАЛЕНДАРЬ!$AT7=GRID!$B$33:$BI$33),0))*GRID!$B$65*(1-GRID!$B$69),0))</f>
        <v>25112</v>
      </c>
      <c r="O362" s="47" cm="1">
        <f t="array" ref="O362">IF($I$2="Путешествия с детьми",
INDEX(GRID!$B$34:$BI$44,MATCH(O$7,GRID!$A$34:$A$44,0),MATCH(1,($U$2=GRID!$B$31:$BI$31)*(КАЛЕНДАРЬ!$AT7=GRID!$B$33:$BI$33), 0))*GRID!$B$65,
ROUNDUP(INDEX(GRID!$B$34:$BI$44,MATCH(O$7,GRID!$A$34:$A$44,0),MATCH(1,($U$2=GRID!$B$31:$BI$31)*(КАЛЕНДАРЬ!$AT7=GRID!$B$33:$BI$33),0))*GRID!$B$65*(1-GRID!$B$69),0))</f>
        <v>28724</v>
      </c>
      <c r="P362" s="47" cm="1">
        <f t="array" ref="P362">IF($I$2="Путешествия с детьми",
INDEX(GRID!$B$47:$BI$57,MATCH(O$7,GRID!$A$47:$A$57,0),MATCH(1,($U$2=GRID!$B$31:$BI$31)*(КАЛЕНДАРЬ!$AT7=GRID!$B$33:$BI$33), 0))*GRID!$B$65,
ROUNDUP(INDEX(GRID!$B$47:$BI$57,MATCH(O$7,GRID!$A$47:$A$57,0),MATCH(1,($U$2=GRID!$B$31:$BI$31)*(КАЛЕНДАРЬ!$AT7=GRID!$B$33:$BI$33),0))*GRID!$B$65*(1-GRID!$B$69),0))</f>
        <v>30960</v>
      </c>
      <c r="Q362" s="47" cm="1">
        <f t="array" ref="Q362">IF($I$2="Путешествия с детьми",
INDEX(GRID!$B$34:$BI$44,MATCH(Q$7,GRID!$A$34:$A$44,0),MATCH(1,($U$2=GRID!$B$31:$BI$31)*(КАЛЕНДАРЬ!$AT7=GRID!$B$33:$BI$33), 0))*GRID!$B$65,
ROUNDUP(INDEX(GRID!$B$34:$BI$44,MATCH(Q$7,GRID!$A$34:$A$44,0),MATCH(1,($U$2=GRID!$B$31:$BI$31)*(КАЛЕНДАРЬ!$AT7=GRID!$B$33:$BI$33),0))*GRID!$B$65*(1-GRID!$B$69),0))</f>
        <v>30444</v>
      </c>
      <c r="R362" s="47" cm="1">
        <f t="array" ref="R362">IF($I$2="Путешествия с детьми",
INDEX(GRID!$B$47:$BI$57,MATCH(Q$7,GRID!$A$47:$A$57,0),MATCH(1,($U$2=GRID!$B$31:$BI$31)*(КАЛЕНДАРЬ!$AT7=GRID!$B$33:$BI$33), 0))*GRID!$B$65,
ROUNDUP(INDEX(GRID!$B$47:$BI$57,MATCH(Q$7,GRID!$A$47:$A$57,0),MATCH(1,($U$2=GRID!$B$31:$BI$31)*(КАЛЕНДАРЬ!$AT7=GRID!$B$33:$BI$33),0))*GRID!$B$65*(1-GRID!$B$69),0))</f>
        <v>32680</v>
      </c>
      <c r="S362" s="47" cm="1">
        <f t="array" ref="S362">IF($I$2="Путешествия с детьми",
INDEX(GRID!$B$34:$BI$44,MATCH(S$7,GRID!$A$34:$A$44,0),MATCH(1,($U$2=GRID!$B$31:$BI$31)*(КАЛЕНДАРЬ!$AT7=GRID!$B$33:$BI$33), 0))*GRID!$B$65,
ROUNDUP(INDEX(GRID!$B$34:$BI$44,MATCH(S$7,GRID!$A$34:$A$44,0),MATCH(1,($U$2=GRID!$B$31:$BI$31)*(КАЛЕНДАРЬ!$AT7=GRID!$B$33:$BI$33),0))*GRID!$B$65*(1-GRID!$B$69),0))</f>
        <v>33368</v>
      </c>
      <c r="T362" s="47" cm="1">
        <f t="array" ref="T362">IF($I$2="Путешествия с детьми",
INDEX(GRID!$B$47:$BI$57,MATCH(S$7,GRID!$A$47:$A$57,0),MATCH(1,($U$2=GRID!$B$31:$BI$31)*(КАЛЕНДАРЬ!$AT7=GRID!$B$33:$BI$33), 0))*GRID!$B$65,
ROUNDUP(INDEX(GRID!$B$47:$BI$57,MATCH(S$7,GRID!$A$47:$A$57,0),MATCH(1,($U$2=GRID!$B$31:$BI$31)*(КАЛЕНДАРЬ!$AT7=GRID!$B$33:$BI$33),0))*GRID!$B$65*(1-GRID!$B$69),0))</f>
        <v>35604</v>
      </c>
      <c r="U362" s="47" cm="1">
        <f t="array" ref="U362">IF($I$2="Путешествия с детьми",
INDEX(GRID!$B$34:$BI$44,MATCH(U$7,GRID!$A$34:$A$44,0),MATCH(1,($U$2=GRID!$B$31:$BI$31)*(КАЛЕНДАРЬ!$AT7=GRID!$B$33:$BI$33), 0))*GRID!$B$65,
ROUNDUP(INDEX(GRID!$B$34:$BI$44,MATCH(U$7,GRID!$A$34:$A$44,0),MATCH(1,($U$2=GRID!$B$31:$BI$31)*(КАЛЕНДАРЬ!$AT7=GRID!$B$33:$BI$33),0))*GRID!$B$65*(1-GRID!$B$69),0))</f>
        <v>38356</v>
      </c>
      <c r="V362" s="47" cm="1">
        <f t="array" ref="V362">IF($I$2="Путешествия с детьми",
INDEX(GRID!$B$47:$BI$57,MATCH(U$7,GRID!$A$47:$A$57,0),MATCH(1,($U$2=GRID!$B$31:$BI$31)*(КАЛЕНДАРЬ!$AT7=GRID!$B$33:$BI$33), 0))*GRID!$B$65,
ROUNDUP(INDEX(GRID!$B$47:$BI$57,MATCH(U$7,GRID!$A$47:$A$57,0),MATCH(1,($U$2=GRID!$B$31:$BI$31)*(КАЛЕНДАРЬ!$AT7=GRID!$B$33:$BI$33),0))*GRID!$B$65*(1-GRID!$B$69),0))</f>
        <v>40592</v>
      </c>
      <c r="W362" s="47" cm="1">
        <f t="array" ref="W362">IF($I$2="Путешествия с детьми",
INDEX(GRID!$B$34:$BI$44,MATCH(W$7,GRID!$A$34:$A$44,0),MATCH(1,($U$2=GRID!$B$31:$BI$31)*(КАЛЕНДАРЬ!$AT7=GRID!$B$33:$BI$33), 0))*GRID!$B$65,
ROUNDUP(INDEX(GRID!$B$34:$BI$44,MATCH(W$7,GRID!$A$34:$A$44,0),MATCH(1,($U$2=GRID!$B$31:$BI$31)*(КАЛЕНДАРЬ!$AT7=GRID!$B$33:$BI$33),0))*GRID!$B$65*(1-GRID!$B$69),0))</f>
        <v>110252</v>
      </c>
      <c r="X362" s="47" cm="1">
        <f t="array" ref="X362">IF($I$2="Путешествия с детьми",
INDEX(GRID!$B$47:$BI$57,MATCH(W$7,GRID!$A$47:$A$57,0),MATCH(1,($U$2=GRID!$B$31:$BI$31)*(КАЛЕНДАРЬ!$AT7=GRID!$B$33:$BI$33), 0))*GRID!$B$65,
ROUNDUP(INDEX(GRID!$B$47:$BI$57,MATCH(W$7,GRID!$A$47:$A$57,0),MATCH(1,($U$2=GRID!$B$31:$BI$31)*(КАЛЕНДАРЬ!$AT7=GRID!$B$33:$BI$33),0))*GRID!$B$65*(1-GRID!$B$69),0))</f>
        <v>112488</v>
      </c>
    </row>
    <row r="363" spans="1:25" ht="14.25" hidden="1" customHeight="1" x14ac:dyDescent="0.2">
      <c r="A363" s="117" t="s">
        <v>46</v>
      </c>
      <c r="B363" s="117">
        <v>5</v>
      </c>
      <c r="C363" s="138" cm="1">
        <f t="array" ref="C363">IF($I$2="Путешествия с детьми",
INDEX(GRID!$B$34:$BI$44,MATCH(C$7,GRID!$A$34:$A$44,0),MATCH(1,($U$2=GRID!$B$31:$BI$31)*(КАЛЕНДАРЬ!$AT8=GRID!$B$33:$BI$33), 0))*GRID!$B$65,
ROUNDUP(INDEX(GRID!$B$34:$BI$44,MATCH(C$7,GRID!$A$34:$A$44,0),MATCH(1,($U$2=GRID!$B$31:$BI$31)*(КАЛЕНДАРЬ!$AT8=GRID!$B$33:$BI$33),0))*GRID!$B$65*(1-GRID!$B$69),0))</f>
        <v>16512</v>
      </c>
      <c r="D363" s="47" cm="1">
        <f t="array" ref="D363">IF($I$2="Путешествия с детьми",
INDEX(GRID!$B$47:$BI$57,MATCH(C$7,GRID!$A$47:$A$57,0),MATCH(1,($U$2=GRID!$B$31:$BI$31)*(КАЛЕНДАРЬ!$AT8=GRID!$B$33:$BI$33), 0))*GRID!$B$65,
ROUNDUP(INDEX(GRID!$B$47:$BI$57,MATCH(C$7,GRID!$A$47:$A$57,0),MATCH(1,($U$2=GRID!$B$31:$BI$31)*(КАЛЕНДАРЬ!$AT8=GRID!$B$33:$BI$33),0))*GRID!$B$65*(1-GRID!$B$69),0))</f>
        <v>18748</v>
      </c>
      <c r="E363" s="47" cm="1">
        <f t="array" ref="E363">IF($I$2="Путешествия с детьми",
INDEX(GRID!$B$34:$BI$44,MATCH(E$7,GRID!$A$34:$A$44,0),MATCH(1,($U$2=GRID!$B$31:$BI$31)*(КАЛЕНДАРЬ!$AT8=GRID!$B$33:$BI$33), 0))*GRID!$B$65,
ROUNDUP(INDEX(GRID!$B$34:$BI$44,MATCH(E$7,GRID!$A$34:$A$44,0),MATCH(1,($U$2=GRID!$B$31:$BI$31)*(КАЛЕНДАРЬ!$AT8=GRID!$B$33:$BI$33),0))*GRID!$B$65*(1-GRID!$B$69),0))</f>
        <v>18060</v>
      </c>
      <c r="F363" s="47" cm="1">
        <f t="array" ref="F363">IF($I$2="Путешествия с детьми",
INDEX(GRID!$B$47:$BI$57,MATCH(E$7,GRID!$A$47:$A$57,0),MATCH(1,($U$2=GRID!$B$31:$BI$31)*(КАЛЕНДАРЬ!$AT8=GRID!$B$33:$BI$33), 0))*GRID!$B$65,
ROUNDUP(INDEX(GRID!$B$47:$BI$57,MATCH(E$7,GRID!$A$47:$A$57,0),MATCH(1,($U$2=GRID!$B$31:$BI$31)*(КАЛЕНДАРЬ!$AT8=GRID!$B$33:$BI$33),0))*GRID!$B$65*(1-GRID!$B$69),0))</f>
        <v>20296</v>
      </c>
      <c r="G363" s="47" cm="1">
        <f t="array" ref="G363">IF($I$2="Путешествия с детьми",
INDEX(GRID!$B$34:$BI$44,MATCH(G$7,GRID!$A$34:$A$44,0),MATCH(1,($U$2=GRID!$B$31:$BI$31)*(КАЛЕНДАРЬ!$AT8=GRID!$B$33:$BI$33), 0))*GRID!$B$65,
ROUNDUP(INDEX(GRID!$B$34:$BI$44,MATCH(G$7,GRID!$A$34:$A$44,0),MATCH(1,($U$2=GRID!$B$31:$BI$31)*(КАЛЕНДАРЬ!$AT8=GRID!$B$33:$BI$33),0))*GRID!$B$65*(1-GRID!$B$69),0))</f>
        <v>18920</v>
      </c>
      <c r="H363" s="47" cm="1">
        <f t="array" ref="H363">IF($I$2="Путешествия с детьми",
INDEX(GRID!$B$47:$BI$57,MATCH(G$7,GRID!$A$47:$A$57,0),MATCH(1,($U$2=GRID!$B$31:$BI$31)*(КАЛЕНДАРЬ!$AT8=GRID!$B$33:$BI$33), 0))*GRID!$B$65,
ROUNDUP(INDEX(GRID!$B$47:$BI$57,MATCH(G$7,GRID!$A$47:$A$57,0),MATCH(1,($U$2=GRID!$B$31:$BI$31)*(КАЛЕНДАРЬ!$AT8=GRID!$B$33:$BI$33),0))*GRID!$B$65*(1-GRID!$B$69),0))</f>
        <v>21156</v>
      </c>
      <c r="I363" s="47" cm="1">
        <f t="array" ref="I363">IF($I$2="Путешествия с детьми",
INDEX(GRID!$B$34:$BI$44,MATCH(I$7,GRID!$A$34:$A$44,0),MATCH(1,($U$2=GRID!$B$31:$BI$31)*(КАЛЕНДАРЬ!$AT8=GRID!$B$33:$BI$33), 0))*GRID!$B$65,
ROUNDUP(INDEX(GRID!$B$34:$BI$44,MATCH(I$7,GRID!$A$34:$A$44,0),MATCH(1,($U$2=GRID!$B$31:$BI$31)*(КАЛЕНДАРЬ!$AT8=GRID!$B$33:$BI$33),0))*GRID!$B$65*(1-GRID!$B$69),0))</f>
        <v>20468</v>
      </c>
      <c r="J363" s="47" cm="1">
        <f t="array" ref="J363">IF($I$2="Путешествия с детьми",
INDEX(GRID!$B$47:$BI$57,MATCH(I$7,GRID!$A$47:$A$57,0),MATCH(1,($U$2=GRID!$B$31:$BI$31)*(КАЛЕНДАРЬ!$AT8=GRID!$B$33:$BI$33), 0))*GRID!$B$65,
ROUNDUP(INDEX(GRID!$B$47:$BI$57,MATCH(I$7,GRID!$A$47:$A$57,0),MATCH(1,($U$2=GRID!$B$31:$BI$31)*(КАЛЕНДАРЬ!$AT8=GRID!$B$33:$BI$33),0))*GRID!$B$65*(1-GRID!$B$69),0))</f>
        <v>22704</v>
      </c>
      <c r="K363" s="47" cm="1">
        <f t="array" ref="K363">IF($I$2="Путешествия с детьми",
INDEX(GRID!$B$34:$BI$44,MATCH(K$7,GRID!$A$34:$A$44,0),MATCH(1,($U$2=GRID!$B$31:$BI$31)*(КАЛЕНДАРЬ!$AT8=GRID!$B$33:$BI$33), 0))*GRID!$B$65,
ROUNDUP(INDEX(GRID!$B$34:$BI$44,MATCH(K$7,GRID!$A$34:$A$44,0),MATCH(1,($U$2=GRID!$B$31:$BI$31)*(КАЛЕНДАРЬ!$AT8=GRID!$B$33:$BI$33),0))*GRID!$B$65*(1-GRID!$B$69),0))</f>
        <v>21328</v>
      </c>
      <c r="L363" s="47" cm="1">
        <f t="array" ref="L363">IF($I$2="Путешествия с детьми",
INDEX(GRID!$B$47:$BI$57,MATCH(K$7,GRID!$A$47:$A$57,0),MATCH(1,($U$2=GRID!$B$31:$BI$31)*(КАЛЕНДАРЬ!$AT8=GRID!$B$33:$BI$33), 0))*GRID!$B$65,
ROUNDUP(INDEX(GRID!$B$47:$BI$57,MATCH(K$7,GRID!$A$47:$A$57,0),MATCH(1,($U$2=GRID!$B$31:$BI$31)*(КАЛЕНДАРЬ!$AT8=GRID!$B$33:$BI$33),0))*GRID!$B$65*(1-GRID!$B$69),0))</f>
        <v>23564</v>
      </c>
      <c r="M363" s="47" cm="1">
        <f t="array" ref="M363">IF($I$2="Путешествия с детьми",
INDEX(GRID!$B$34:$BI$44,MATCH(M$7,GRID!$A$34:$A$44,0),MATCH(1,($U$2=GRID!$B$31:$BI$31)*(КАЛЕНДАРЬ!$AT8=GRID!$B$33:$BI$33), 0))*GRID!$B$65,
ROUNDUP(INDEX(GRID!$B$34:$BI$44,MATCH(M$7,GRID!$A$34:$A$44,0),MATCH(1,($U$2=GRID!$B$31:$BI$31)*(КАЛЕНДАРЬ!$AT8=GRID!$B$33:$BI$33),0))*GRID!$B$65*(1-GRID!$B$69),0))</f>
        <v>22876</v>
      </c>
      <c r="N363" s="47" cm="1">
        <f t="array" ref="N363">IF($I$2="Путешествия с детьми",
INDEX(GRID!$B$47:$BI$57,MATCH(M$7,GRID!$A$47:$A$57,0),MATCH(1,($U$2=GRID!$B$31:$BI$31)*(КАЛЕНДАРЬ!$AT8=GRID!$B$33:$BI$33), 0))*GRID!$B$65,
ROUNDUP(INDEX(GRID!$B$47:$BI$57,MATCH(M$7,GRID!$A$47:$A$57,0),MATCH(1,($U$2=GRID!$B$31:$BI$31)*(КАЛЕНДАРЬ!$AT8=GRID!$B$33:$BI$33),0))*GRID!$B$65*(1-GRID!$B$69),0))</f>
        <v>25112</v>
      </c>
      <c r="O363" s="47" cm="1">
        <f t="array" ref="O363">IF($I$2="Путешествия с детьми",
INDEX(GRID!$B$34:$BI$44,MATCH(O$7,GRID!$A$34:$A$44,0),MATCH(1,($U$2=GRID!$B$31:$BI$31)*(КАЛЕНДАРЬ!$AT8=GRID!$B$33:$BI$33), 0))*GRID!$B$65,
ROUNDUP(INDEX(GRID!$B$34:$BI$44,MATCH(O$7,GRID!$A$34:$A$44,0),MATCH(1,($U$2=GRID!$B$31:$BI$31)*(КАЛЕНДАРЬ!$AT8=GRID!$B$33:$BI$33),0))*GRID!$B$65*(1-GRID!$B$69),0))</f>
        <v>28724</v>
      </c>
      <c r="P363" s="47" cm="1">
        <f t="array" ref="P363">IF($I$2="Путешествия с детьми",
INDEX(GRID!$B$47:$BI$57,MATCH(O$7,GRID!$A$47:$A$57,0),MATCH(1,($U$2=GRID!$B$31:$BI$31)*(КАЛЕНДАРЬ!$AT8=GRID!$B$33:$BI$33), 0))*GRID!$B$65,
ROUNDUP(INDEX(GRID!$B$47:$BI$57,MATCH(O$7,GRID!$A$47:$A$57,0),MATCH(1,($U$2=GRID!$B$31:$BI$31)*(КАЛЕНДАРЬ!$AT8=GRID!$B$33:$BI$33),0))*GRID!$B$65*(1-GRID!$B$69),0))</f>
        <v>30960</v>
      </c>
      <c r="Q363" s="47" cm="1">
        <f t="array" ref="Q363">IF($I$2="Путешествия с детьми",
INDEX(GRID!$B$34:$BI$44,MATCH(Q$7,GRID!$A$34:$A$44,0),MATCH(1,($U$2=GRID!$B$31:$BI$31)*(КАЛЕНДАРЬ!$AT8=GRID!$B$33:$BI$33), 0))*GRID!$B$65,
ROUNDUP(INDEX(GRID!$B$34:$BI$44,MATCH(Q$7,GRID!$A$34:$A$44,0),MATCH(1,($U$2=GRID!$B$31:$BI$31)*(КАЛЕНДАРЬ!$AT8=GRID!$B$33:$BI$33),0))*GRID!$B$65*(1-GRID!$B$69),0))</f>
        <v>30444</v>
      </c>
      <c r="R363" s="47" cm="1">
        <f t="array" ref="R363">IF($I$2="Путешествия с детьми",
INDEX(GRID!$B$47:$BI$57,MATCH(Q$7,GRID!$A$47:$A$57,0),MATCH(1,($U$2=GRID!$B$31:$BI$31)*(КАЛЕНДАРЬ!$AT8=GRID!$B$33:$BI$33), 0))*GRID!$B$65,
ROUNDUP(INDEX(GRID!$B$47:$BI$57,MATCH(Q$7,GRID!$A$47:$A$57,0),MATCH(1,($U$2=GRID!$B$31:$BI$31)*(КАЛЕНДАРЬ!$AT8=GRID!$B$33:$BI$33),0))*GRID!$B$65*(1-GRID!$B$69),0))</f>
        <v>32680</v>
      </c>
      <c r="S363" s="47" cm="1">
        <f t="array" ref="S363">IF($I$2="Путешествия с детьми",
INDEX(GRID!$B$34:$BI$44,MATCH(S$7,GRID!$A$34:$A$44,0),MATCH(1,($U$2=GRID!$B$31:$BI$31)*(КАЛЕНДАРЬ!$AT8=GRID!$B$33:$BI$33), 0))*GRID!$B$65,
ROUNDUP(INDEX(GRID!$B$34:$BI$44,MATCH(S$7,GRID!$A$34:$A$44,0),MATCH(1,($U$2=GRID!$B$31:$BI$31)*(КАЛЕНДАРЬ!$AT8=GRID!$B$33:$BI$33),0))*GRID!$B$65*(1-GRID!$B$69),0))</f>
        <v>33368</v>
      </c>
      <c r="T363" s="47" cm="1">
        <f t="array" ref="T363">IF($I$2="Путешествия с детьми",
INDEX(GRID!$B$47:$BI$57,MATCH(S$7,GRID!$A$47:$A$57,0),MATCH(1,($U$2=GRID!$B$31:$BI$31)*(КАЛЕНДАРЬ!$AT8=GRID!$B$33:$BI$33), 0))*GRID!$B$65,
ROUNDUP(INDEX(GRID!$B$47:$BI$57,MATCH(S$7,GRID!$A$47:$A$57,0),MATCH(1,($U$2=GRID!$B$31:$BI$31)*(КАЛЕНДАРЬ!$AT8=GRID!$B$33:$BI$33),0))*GRID!$B$65*(1-GRID!$B$69),0))</f>
        <v>35604</v>
      </c>
      <c r="U363" s="47" cm="1">
        <f t="array" ref="U363">IF($I$2="Путешествия с детьми",
INDEX(GRID!$B$34:$BI$44,MATCH(U$7,GRID!$A$34:$A$44,0),MATCH(1,($U$2=GRID!$B$31:$BI$31)*(КАЛЕНДАРЬ!$AT8=GRID!$B$33:$BI$33), 0))*GRID!$B$65,
ROUNDUP(INDEX(GRID!$B$34:$BI$44,MATCH(U$7,GRID!$A$34:$A$44,0),MATCH(1,($U$2=GRID!$B$31:$BI$31)*(КАЛЕНДАРЬ!$AT8=GRID!$B$33:$BI$33),0))*GRID!$B$65*(1-GRID!$B$69),0))</f>
        <v>38356</v>
      </c>
      <c r="V363" s="47" cm="1">
        <f t="array" ref="V363">IF($I$2="Путешествия с детьми",
INDEX(GRID!$B$47:$BI$57,MATCH(U$7,GRID!$A$47:$A$57,0),MATCH(1,($U$2=GRID!$B$31:$BI$31)*(КАЛЕНДАРЬ!$AT8=GRID!$B$33:$BI$33), 0))*GRID!$B$65,
ROUNDUP(INDEX(GRID!$B$47:$BI$57,MATCH(U$7,GRID!$A$47:$A$57,0),MATCH(1,($U$2=GRID!$B$31:$BI$31)*(КАЛЕНДАРЬ!$AT8=GRID!$B$33:$BI$33),0))*GRID!$B$65*(1-GRID!$B$69),0))</f>
        <v>40592</v>
      </c>
      <c r="W363" s="47" cm="1">
        <f t="array" ref="W363">IF($I$2="Путешествия с детьми",
INDEX(GRID!$B$34:$BI$44,MATCH(W$7,GRID!$A$34:$A$44,0),MATCH(1,($U$2=GRID!$B$31:$BI$31)*(КАЛЕНДАРЬ!$AT8=GRID!$B$33:$BI$33), 0))*GRID!$B$65,
ROUNDUP(INDEX(GRID!$B$34:$BI$44,MATCH(W$7,GRID!$A$34:$A$44,0),MATCH(1,($U$2=GRID!$B$31:$BI$31)*(КАЛЕНДАРЬ!$AT8=GRID!$B$33:$BI$33),0))*GRID!$B$65*(1-GRID!$B$69),0))</f>
        <v>110252</v>
      </c>
      <c r="X363" s="47" cm="1">
        <f t="array" ref="X363">IF($I$2="Путешествия с детьми",
INDEX(GRID!$B$47:$BI$57,MATCH(W$7,GRID!$A$47:$A$57,0),MATCH(1,($U$2=GRID!$B$31:$BI$31)*(КАЛЕНДАРЬ!$AT8=GRID!$B$33:$BI$33), 0))*GRID!$B$65,
ROUNDUP(INDEX(GRID!$B$47:$BI$57,MATCH(W$7,GRID!$A$47:$A$57,0),MATCH(1,($U$2=GRID!$B$31:$BI$31)*(КАЛЕНДАРЬ!$AT8=GRID!$B$33:$BI$33),0))*GRID!$B$65*(1-GRID!$B$69),0))</f>
        <v>112488</v>
      </c>
    </row>
    <row r="364" spans="1:25" ht="14.25" hidden="1" customHeight="1" x14ac:dyDescent="0.2">
      <c r="A364" s="117" t="s">
        <v>47</v>
      </c>
      <c r="B364" s="117">
        <v>6</v>
      </c>
      <c r="C364" s="138" cm="1">
        <f t="array" ref="C364">IF($I$2="Путешествия с детьми",
INDEX(GRID!$B$34:$BI$44,MATCH(C$7,GRID!$A$34:$A$44,0),MATCH(1,($U$2=GRID!$B$31:$BI$31)*(КАЛЕНДАРЬ!$AT9=GRID!$B$33:$BI$33), 0))*GRID!$B$65,
ROUNDUP(INDEX(GRID!$B$34:$BI$44,MATCH(C$7,GRID!$A$34:$A$44,0),MATCH(1,($U$2=GRID!$B$31:$BI$31)*(КАЛЕНДАРЬ!$AT9=GRID!$B$33:$BI$33),0))*GRID!$B$65*(1-GRID!$B$69),0))</f>
        <v>18576</v>
      </c>
      <c r="D364" s="47" cm="1">
        <f t="array" ref="D364">IF($I$2="Путешествия с детьми",
INDEX(GRID!$B$47:$BI$57,MATCH(C$7,GRID!$A$47:$A$57,0),MATCH(1,($U$2=GRID!$B$31:$BI$31)*(КАЛЕНДАРЬ!$AT9=GRID!$B$33:$BI$33), 0))*GRID!$B$65,
ROUNDUP(INDEX(GRID!$B$47:$BI$57,MATCH(C$7,GRID!$A$47:$A$57,0),MATCH(1,($U$2=GRID!$B$31:$BI$31)*(КАЛЕНДАРЬ!$AT9=GRID!$B$33:$BI$33),0))*GRID!$B$65*(1-GRID!$B$69),0))</f>
        <v>20812</v>
      </c>
      <c r="E364" s="47" cm="1">
        <f t="array" ref="E364">IF($I$2="Путешествия с детьми",
INDEX(GRID!$B$34:$BI$44,MATCH(E$7,GRID!$A$34:$A$44,0),MATCH(1,($U$2=GRID!$B$31:$BI$31)*(КАЛЕНДАРЬ!$AT9=GRID!$B$33:$BI$33), 0))*GRID!$B$65,
ROUNDUP(INDEX(GRID!$B$34:$BI$44,MATCH(E$7,GRID!$A$34:$A$44,0),MATCH(1,($U$2=GRID!$B$31:$BI$31)*(КАЛЕНДАРЬ!$AT9=GRID!$B$33:$BI$33),0))*GRID!$B$65*(1-GRID!$B$69),0))</f>
        <v>20124</v>
      </c>
      <c r="F364" s="47" cm="1">
        <f t="array" ref="F364">IF($I$2="Путешествия с детьми",
INDEX(GRID!$B$47:$BI$57,MATCH(E$7,GRID!$A$47:$A$57,0),MATCH(1,($U$2=GRID!$B$31:$BI$31)*(КАЛЕНДАРЬ!$AT9=GRID!$B$33:$BI$33), 0))*GRID!$B$65,
ROUNDUP(INDEX(GRID!$B$47:$BI$57,MATCH(E$7,GRID!$A$47:$A$57,0),MATCH(1,($U$2=GRID!$B$31:$BI$31)*(КАЛЕНДАРЬ!$AT9=GRID!$B$33:$BI$33),0))*GRID!$B$65*(1-GRID!$B$69),0))</f>
        <v>22360</v>
      </c>
      <c r="G364" s="47" cm="1">
        <f t="array" ref="G364">IF($I$2="Путешествия с детьми",
INDEX(GRID!$B$34:$BI$44,MATCH(G$7,GRID!$A$34:$A$44,0),MATCH(1,($U$2=GRID!$B$31:$BI$31)*(КАЛЕНДАРЬ!$AT9=GRID!$B$33:$BI$33), 0))*GRID!$B$65,
ROUNDUP(INDEX(GRID!$B$34:$BI$44,MATCH(G$7,GRID!$A$34:$A$44,0),MATCH(1,($U$2=GRID!$B$31:$BI$31)*(КАЛЕНДАРЬ!$AT9=GRID!$B$33:$BI$33),0))*GRID!$B$65*(1-GRID!$B$69),0))</f>
        <v>20984</v>
      </c>
      <c r="H364" s="47" cm="1">
        <f t="array" ref="H364">IF($I$2="Путешествия с детьми",
INDEX(GRID!$B$47:$BI$57,MATCH(G$7,GRID!$A$47:$A$57,0),MATCH(1,($U$2=GRID!$B$31:$BI$31)*(КАЛЕНДАРЬ!$AT9=GRID!$B$33:$BI$33), 0))*GRID!$B$65,
ROUNDUP(INDEX(GRID!$B$47:$BI$57,MATCH(G$7,GRID!$A$47:$A$57,0),MATCH(1,($U$2=GRID!$B$31:$BI$31)*(КАЛЕНДАРЬ!$AT9=GRID!$B$33:$BI$33),0))*GRID!$B$65*(1-GRID!$B$69),0))</f>
        <v>23220</v>
      </c>
      <c r="I364" s="47" cm="1">
        <f t="array" ref="I364">IF($I$2="Путешествия с детьми",
INDEX(GRID!$B$34:$BI$44,MATCH(I$7,GRID!$A$34:$A$44,0),MATCH(1,($U$2=GRID!$B$31:$BI$31)*(КАЛЕНДАРЬ!$AT9=GRID!$B$33:$BI$33), 0))*GRID!$B$65,
ROUNDUP(INDEX(GRID!$B$34:$BI$44,MATCH(I$7,GRID!$A$34:$A$44,0),MATCH(1,($U$2=GRID!$B$31:$BI$31)*(КАЛЕНДАРЬ!$AT9=GRID!$B$33:$BI$33),0))*GRID!$B$65*(1-GRID!$B$69),0))</f>
        <v>22532</v>
      </c>
      <c r="J364" s="47" cm="1">
        <f t="array" ref="J364">IF($I$2="Путешествия с детьми",
INDEX(GRID!$B$47:$BI$57,MATCH(I$7,GRID!$A$47:$A$57,0),MATCH(1,($U$2=GRID!$B$31:$BI$31)*(КАЛЕНДАРЬ!$AT9=GRID!$B$33:$BI$33), 0))*GRID!$B$65,
ROUNDUP(INDEX(GRID!$B$47:$BI$57,MATCH(I$7,GRID!$A$47:$A$57,0),MATCH(1,($U$2=GRID!$B$31:$BI$31)*(КАЛЕНДАРЬ!$AT9=GRID!$B$33:$BI$33),0))*GRID!$B$65*(1-GRID!$B$69),0))</f>
        <v>24768</v>
      </c>
      <c r="K364" s="47" cm="1">
        <f t="array" ref="K364">IF($I$2="Путешествия с детьми",
INDEX(GRID!$B$34:$BI$44,MATCH(K$7,GRID!$A$34:$A$44,0),MATCH(1,($U$2=GRID!$B$31:$BI$31)*(КАЛЕНДАРЬ!$AT9=GRID!$B$33:$BI$33), 0))*GRID!$B$65,
ROUNDUP(INDEX(GRID!$B$34:$BI$44,MATCH(K$7,GRID!$A$34:$A$44,0),MATCH(1,($U$2=GRID!$B$31:$BI$31)*(КАЛЕНДАРЬ!$AT9=GRID!$B$33:$BI$33),0))*GRID!$B$65*(1-GRID!$B$69),0))</f>
        <v>23392</v>
      </c>
      <c r="L364" s="47" cm="1">
        <f t="array" ref="L364">IF($I$2="Путешествия с детьми",
INDEX(GRID!$B$47:$BI$57,MATCH(K$7,GRID!$A$47:$A$57,0),MATCH(1,($U$2=GRID!$B$31:$BI$31)*(КАЛЕНДАРЬ!$AT9=GRID!$B$33:$BI$33), 0))*GRID!$B$65,
ROUNDUP(INDEX(GRID!$B$47:$BI$57,MATCH(K$7,GRID!$A$47:$A$57,0),MATCH(1,($U$2=GRID!$B$31:$BI$31)*(КАЛЕНДАРЬ!$AT9=GRID!$B$33:$BI$33),0))*GRID!$B$65*(1-GRID!$B$69),0))</f>
        <v>25628</v>
      </c>
      <c r="M364" s="47" cm="1">
        <f t="array" ref="M364">IF($I$2="Путешествия с детьми",
INDEX(GRID!$B$34:$BI$44,MATCH(M$7,GRID!$A$34:$A$44,0),MATCH(1,($U$2=GRID!$B$31:$BI$31)*(КАЛЕНДАРЬ!$AT9=GRID!$B$33:$BI$33), 0))*GRID!$B$65,
ROUNDUP(INDEX(GRID!$B$34:$BI$44,MATCH(M$7,GRID!$A$34:$A$44,0),MATCH(1,($U$2=GRID!$B$31:$BI$31)*(КАЛЕНДАРЬ!$AT9=GRID!$B$33:$BI$33),0))*GRID!$B$65*(1-GRID!$B$69),0))</f>
        <v>24940</v>
      </c>
      <c r="N364" s="47" cm="1">
        <f t="array" ref="N364">IF($I$2="Путешествия с детьми",
INDEX(GRID!$B$47:$BI$57,MATCH(M$7,GRID!$A$47:$A$57,0),MATCH(1,($U$2=GRID!$B$31:$BI$31)*(КАЛЕНДАРЬ!$AT9=GRID!$B$33:$BI$33), 0))*GRID!$B$65,
ROUNDUP(INDEX(GRID!$B$47:$BI$57,MATCH(M$7,GRID!$A$47:$A$57,0),MATCH(1,($U$2=GRID!$B$31:$BI$31)*(КАЛЕНДАРЬ!$AT9=GRID!$B$33:$BI$33),0))*GRID!$B$65*(1-GRID!$B$69),0))</f>
        <v>27176</v>
      </c>
      <c r="O364" s="47" cm="1">
        <f t="array" ref="O364">IF($I$2="Путешествия с детьми",
INDEX(GRID!$B$34:$BI$44,MATCH(O$7,GRID!$A$34:$A$44,0),MATCH(1,($U$2=GRID!$B$31:$BI$31)*(КАЛЕНДАРЬ!$AT9=GRID!$B$33:$BI$33), 0))*GRID!$B$65,
ROUNDUP(INDEX(GRID!$B$34:$BI$44,MATCH(O$7,GRID!$A$34:$A$44,0),MATCH(1,($U$2=GRID!$B$31:$BI$31)*(КАЛЕНДАРЬ!$AT9=GRID!$B$33:$BI$33),0))*GRID!$B$65*(1-GRID!$B$69),0))</f>
        <v>30960</v>
      </c>
      <c r="P364" s="47" cm="1">
        <f t="array" ref="P364">IF($I$2="Путешествия с детьми",
INDEX(GRID!$B$47:$BI$57,MATCH(O$7,GRID!$A$47:$A$57,0),MATCH(1,($U$2=GRID!$B$31:$BI$31)*(КАЛЕНДАРЬ!$AT9=GRID!$B$33:$BI$33), 0))*GRID!$B$65,
ROUNDUP(INDEX(GRID!$B$47:$BI$57,MATCH(O$7,GRID!$A$47:$A$57,0),MATCH(1,($U$2=GRID!$B$31:$BI$31)*(КАЛЕНДАРЬ!$AT9=GRID!$B$33:$BI$33),0))*GRID!$B$65*(1-GRID!$B$69),0))</f>
        <v>33196</v>
      </c>
      <c r="Q364" s="47" cm="1">
        <f t="array" ref="Q364">IF($I$2="Путешествия с детьми",
INDEX(GRID!$B$34:$BI$44,MATCH(Q$7,GRID!$A$34:$A$44,0),MATCH(1,($U$2=GRID!$B$31:$BI$31)*(КАЛЕНДАРЬ!$AT9=GRID!$B$33:$BI$33), 0))*GRID!$B$65,
ROUNDUP(INDEX(GRID!$B$34:$BI$44,MATCH(Q$7,GRID!$A$34:$A$44,0),MATCH(1,($U$2=GRID!$B$31:$BI$31)*(КАЛЕНДАРЬ!$AT9=GRID!$B$33:$BI$33),0))*GRID!$B$65*(1-GRID!$B$69),0))</f>
        <v>32680</v>
      </c>
      <c r="R364" s="47" cm="1">
        <f t="array" ref="R364">IF($I$2="Путешествия с детьми",
INDEX(GRID!$B$47:$BI$57,MATCH(Q$7,GRID!$A$47:$A$57,0),MATCH(1,($U$2=GRID!$B$31:$BI$31)*(КАЛЕНДАРЬ!$AT9=GRID!$B$33:$BI$33), 0))*GRID!$B$65,
ROUNDUP(INDEX(GRID!$B$47:$BI$57,MATCH(Q$7,GRID!$A$47:$A$57,0),MATCH(1,($U$2=GRID!$B$31:$BI$31)*(КАЛЕНДАРЬ!$AT9=GRID!$B$33:$BI$33),0))*GRID!$B$65*(1-GRID!$B$69),0))</f>
        <v>34916</v>
      </c>
      <c r="S364" s="47" cm="1">
        <f t="array" ref="S364">IF($I$2="Путешествия с детьми",
INDEX(GRID!$B$34:$BI$44,MATCH(S$7,GRID!$A$34:$A$44,0),MATCH(1,($U$2=GRID!$B$31:$BI$31)*(КАЛЕНДАРЬ!$AT9=GRID!$B$33:$BI$33), 0))*GRID!$B$65,
ROUNDUP(INDEX(GRID!$B$34:$BI$44,MATCH(S$7,GRID!$A$34:$A$44,0),MATCH(1,($U$2=GRID!$B$31:$BI$31)*(КАЛЕНДАРЬ!$AT9=GRID!$B$33:$BI$33),0))*GRID!$B$65*(1-GRID!$B$69),0))</f>
        <v>35690</v>
      </c>
      <c r="T364" s="47" cm="1">
        <f t="array" ref="T364">IF($I$2="Путешествия с детьми",
INDEX(GRID!$B$47:$BI$57,MATCH(S$7,GRID!$A$47:$A$57,0),MATCH(1,($U$2=GRID!$B$31:$BI$31)*(КАЛЕНДАРЬ!$AT9=GRID!$B$33:$BI$33), 0))*GRID!$B$65,
ROUNDUP(INDEX(GRID!$B$47:$BI$57,MATCH(S$7,GRID!$A$47:$A$57,0),MATCH(1,($U$2=GRID!$B$31:$BI$31)*(КАЛЕНДАРЬ!$AT9=GRID!$B$33:$BI$33),0))*GRID!$B$65*(1-GRID!$B$69),0))</f>
        <v>37926</v>
      </c>
      <c r="U364" s="47" cm="1">
        <f t="array" ref="U364">IF($I$2="Путешествия с детьми",
INDEX(GRID!$B$34:$BI$44,MATCH(U$7,GRID!$A$34:$A$44,0),MATCH(1,($U$2=GRID!$B$31:$BI$31)*(КАЛЕНДАРЬ!$AT9=GRID!$B$33:$BI$33), 0))*GRID!$B$65,
ROUNDUP(INDEX(GRID!$B$34:$BI$44,MATCH(U$7,GRID!$A$34:$A$44,0),MATCH(1,($U$2=GRID!$B$31:$BI$31)*(КАЛЕНДАРЬ!$AT9=GRID!$B$33:$BI$33),0))*GRID!$B$65*(1-GRID!$B$69),0))</f>
        <v>40850</v>
      </c>
      <c r="V364" s="47" cm="1">
        <f t="array" ref="V364">IF($I$2="Путешествия с детьми",
INDEX(GRID!$B$47:$BI$57,MATCH(U$7,GRID!$A$47:$A$57,0),MATCH(1,($U$2=GRID!$B$31:$BI$31)*(КАЛЕНДАРЬ!$AT9=GRID!$B$33:$BI$33), 0))*GRID!$B$65,
ROUNDUP(INDEX(GRID!$B$47:$BI$57,MATCH(U$7,GRID!$A$47:$A$57,0),MATCH(1,($U$2=GRID!$B$31:$BI$31)*(КАЛЕНДАРЬ!$AT9=GRID!$B$33:$BI$33),0))*GRID!$B$65*(1-GRID!$B$69),0))</f>
        <v>43086</v>
      </c>
      <c r="W364" s="47" cm="1">
        <f t="array" ref="W364">IF($I$2="Путешествия с детьми",
INDEX(GRID!$B$34:$BI$44,MATCH(W$7,GRID!$A$34:$A$44,0),MATCH(1,($U$2=GRID!$B$31:$BI$31)*(КАЛЕНДАРЬ!$AT9=GRID!$B$33:$BI$33), 0))*GRID!$B$65,
ROUNDUP(INDEX(GRID!$B$34:$BI$44,MATCH(W$7,GRID!$A$34:$A$44,0),MATCH(1,($U$2=GRID!$B$31:$BI$31)*(КАЛЕНДАРЬ!$AT9=GRID!$B$33:$BI$33),0))*GRID!$B$65*(1-GRID!$B$69),0))</f>
        <v>120830</v>
      </c>
      <c r="X364" s="47" cm="1">
        <f t="array" ref="X364">IF($I$2="Путешествия с детьми",
INDEX(GRID!$B$47:$BI$57,MATCH(W$7,GRID!$A$47:$A$57,0),MATCH(1,($U$2=GRID!$B$31:$BI$31)*(КАЛЕНДАРЬ!$AT9=GRID!$B$33:$BI$33), 0))*GRID!$B$65,
ROUNDUP(INDEX(GRID!$B$47:$BI$57,MATCH(W$7,GRID!$A$47:$A$57,0),MATCH(1,($U$2=GRID!$B$31:$BI$31)*(КАЛЕНДАРЬ!$AT9=GRID!$B$33:$BI$33),0))*GRID!$B$65*(1-GRID!$B$69),0))</f>
        <v>123066</v>
      </c>
    </row>
    <row r="365" spans="1:25" ht="14.25" hidden="1" customHeight="1" x14ac:dyDescent="0.2">
      <c r="A365" s="117" t="s">
        <v>48</v>
      </c>
      <c r="B365" s="117">
        <v>7</v>
      </c>
      <c r="C365" s="138" cm="1">
        <f t="array" ref="C365">IF($I$2="Путешествия с детьми",
INDEX(GRID!$B$34:$BI$44,MATCH(C$7,GRID!$A$34:$A$44,0),MATCH(1,($U$2=GRID!$B$31:$BI$31)*(КАЛЕНДАРЬ!$AT10=GRID!$B$33:$BI$33), 0))*GRID!$B$65,
ROUNDUP(INDEX(GRID!$B$34:$BI$44,MATCH(C$7,GRID!$A$34:$A$44,0),MATCH(1,($U$2=GRID!$B$31:$BI$31)*(КАЛЕНДАРЬ!$AT10=GRID!$B$33:$BI$33),0))*GRID!$B$65*(1-GRID!$B$69),0))</f>
        <v>18576</v>
      </c>
      <c r="D365" s="47" cm="1">
        <f t="array" ref="D365">IF($I$2="Путешествия с детьми",
INDEX(GRID!$B$47:$BI$57,MATCH(C$7,GRID!$A$47:$A$57,0),MATCH(1,($U$2=GRID!$B$31:$BI$31)*(КАЛЕНДАРЬ!$AT10=GRID!$B$33:$BI$33), 0))*GRID!$B$65,
ROUNDUP(INDEX(GRID!$B$47:$BI$57,MATCH(C$7,GRID!$A$47:$A$57,0),MATCH(1,($U$2=GRID!$B$31:$BI$31)*(КАЛЕНДАРЬ!$AT10=GRID!$B$33:$BI$33),0))*GRID!$B$65*(1-GRID!$B$69),0))</f>
        <v>20812</v>
      </c>
      <c r="E365" s="47" cm="1">
        <f t="array" ref="E365">IF($I$2="Путешествия с детьми",
INDEX(GRID!$B$34:$BI$44,MATCH(E$7,GRID!$A$34:$A$44,0),MATCH(1,($U$2=GRID!$B$31:$BI$31)*(КАЛЕНДАРЬ!$AT10=GRID!$B$33:$BI$33), 0))*GRID!$B$65,
ROUNDUP(INDEX(GRID!$B$34:$BI$44,MATCH(E$7,GRID!$A$34:$A$44,0),MATCH(1,($U$2=GRID!$B$31:$BI$31)*(КАЛЕНДАРЬ!$AT10=GRID!$B$33:$BI$33),0))*GRID!$B$65*(1-GRID!$B$69),0))</f>
        <v>20124</v>
      </c>
      <c r="F365" s="47" cm="1">
        <f t="array" ref="F365">IF($I$2="Путешествия с детьми",
INDEX(GRID!$B$47:$BI$57,MATCH(E$7,GRID!$A$47:$A$57,0),MATCH(1,($U$2=GRID!$B$31:$BI$31)*(КАЛЕНДАРЬ!$AT10=GRID!$B$33:$BI$33), 0))*GRID!$B$65,
ROUNDUP(INDEX(GRID!$B$47:$BI$57,MATCH(E$7,GRID!$A$47:$A$57,0),MATCH(1,($U$2=GRID!$B$31:$BI$31)*(КАЛЕНДАРЬ!$AT10=GRID!$B$33:$BI$33),0))*GRID!$B$65*(1-GRID!$B$69),0))</f>
        <v>22360</v>
      </c>
      <c r="G365" s="47" cm="1">
        <f t="array" ref="G365">IF($I$2="Путешествия с детьми",
INDEX(GRID!$B$34:$BI$44,MATCH(G$7,GRID!$A$34:$A$44,0),MATCH(1,($U$2=GRID!$B$31:$BI$31)*(КАЛЕНДАРЬ!$AT10=GRID!$B$33:$BI$33), 0))*GRID!$B$65,
ROUNDUP(INDEX(GRID!$B$34:$BI$44,MATCH(G$7,GRID!$A$34:$A$44,0),MATCH(1,($U$2=GRID!$B$31:$BI$31)*(КАЛЕНДАРЬ!$AT10=GRID!$B$33:$BI$33),0))*GRID!$B$65*(1-GRID!$B$69),0))</f>
        <v>20984</v>
      </c>
      <c r="H365" s="47" cm="1">
        <f t="array" ref="H365">IF($I$2="Путешествия с детьми",
INDEX(GRID!$B$47:$BI$57,MATCH(G$7,GRID!$A$47:$A$57,0),MATCH(1,($U$2=GRID!$B$31:$BI$31)*(КАЛЕНДАРЬ!$AT10=GRID!$B$33:$BI$33), 0))*GRID!$B$65,
ROUNDUP(INDEX(GRID!$B$47:$BI$57,MATCH(G$7,GRID!$A$47:$A$57,0),MATCH(1,($U$2=GRID!$B$31:$BI$31)*(КАЛЕНДАРЬ!$AT10=GRID!$B$33:$BI$33),0))*GRID!$B$65*(1-GRID!$B$69),0))</f>
        <v>23220</v>
      </c>
      <c r="I365" s="47" cm="1">
        <f t="array" ref="I365">IF($I$2="Путешествия с детьми",
INDEX(GRID!$B$34:$BI$44,MATCH(I$7,GRID!$A$34:$A$44,0),MATCH(1,($U$2=GRID!$B$31:$BI$31)*(КАЛЕНДАРЬ!$AT10=GRID!$B$33:$BI$33), 0))*GRID!$B$65,
ROUNDUP(INDEX(GRID!$B$34:$BI$44,MATCH(I$7,GRID!$A$34:$A$44,0),MATCH(1,($U$2=GRID!$B$31:$BI$31)*(КАЛЕНДАРЬ!$AT10=GRID!$B$33:$BI$33),0))*GRID!$B$65*(1-GRID!$B$69),0))</f>
        <v>22532</v>
      </c>
      <c r="J365" s="47" cm="1">
        <f t="array" ref="J365">IF($I$2="Путешествия с детьми",
INDEX(GRID!$B$47:$BI$57,MATCH(I$7,GRID!$A$47:$A$57,0),MATCH(1,($U$2=GRID!$B$31:$BI$31)*(КАЛЕНДАРЬ!$AT10=GRID!$B$33:$BI$33), 0))*GRID!$B$65,
ROUNDUP(INDEX(GRID!$B$47:$BI$57,MATCH(I$7,GRID!$A$47:$A$57,0),MATCH(1,($U$2=GRID!$B$31:$BI$31)*(КАЛЕНДАРЬ!$AT10=GRID!$B$33:$BI$33),0))*GRID!$B$65*(1-GRID!$B$69),0))</f>
        <v>24768</v>
      </c>
      <c r="K365" s="47" cm="1">
        <f t="array" ref="K365">IF($I$2="Путешествия с детьми",
INDEX(GRID!$B$34:$BI$44,MATCH(K$7,GRID!$A$34:$A$44,0),MATCH(1,($U$2=GRID!$B$31:$BI$31)*(КАЛЕНДАРЬ!$AT10=GRID!$B$33:$BI$33), 0))*GRID!$B$65,
ROUNDUP(INDEX(GRID!$B$34:$BI$44,MATCH(K$7,GRID!$A$34:$A$44,0),MATCH(1,($U$2=GRID!$B$31:$BI$31)*(КАЛЕНДАРЬ!$AT10=GRID!$B$33:$BI$33),0))*GRID!$B$65*(1-GRID!$B$69),0))</f>
        <v>23392</v>
      </c>
      <c r="L365" s="47" cm="1">
        <f t="array" ref="L365">IF($I$2="Путешествия с детьми",
INDEX(GRID!$B$47:$BI$57,MATCH(K$7,GRID!$A$47:$A$57,0),MATCH(1,($U$2=GRID!$B$31:$BI$31)*(КАЛЕНДАРЬ!$AT10=GRID!$B$33:$BI$33), 0))*GRID!$B$65,
ROUNDUP(INDEX(GRID!$B$47:$BI$57,MATCH(K$7,GRID!$A$47:$A$57,0),MATCH(1,($U$2=GRID!$B$31:$BI$31)*(КАЛЕНДАРЬ!$AT10=GRID!$B$33:$BI$33),0))*GRID!$B$65*(1-GRID!$B$69),0))</f>
        <v>25628</v>
      </c>
      <c r="M365" s="47" cm="1">
        <f t="array" ref="M365">IF($I$2="Путешествия с детьми",
INDEX(GRID!$B$34:$BI$44,MATCH(M$7,GRID!$A$34:$A$44,0),MATCH(1,($U$2=GRID!$B$31:$BI$31)*(КАЛЕНДАРЬ!$AT10=GRID!$B$33:$BI$33), 0))*GRID!$B$65,
ROUNDUP(INDEX(GRID!$B$34:$BI$44,MATCH(M$7,GRID!$A$34:$A$44,0),MATCH(1,($U$2=GRID!$B$31:$BI$31)*(КАЛЕНДАРЬ!$AT10=GRID!$B$33:$BI$33),0))*GRID!$B$65*(1-GRID!$B$69),0))</f>
        <v>24940</v>
      </c>
      <c r="N365" s="47" cm="1">
        <f t="array" ref="N365">IF($I$2="Путешествия с детьми",
INDEX(GRID!$B$47:$BI$57,MATCH(M$7,GRID!$A$47:$A$57,0),MATCH(1,($U$2=GRID!$B$31:$BI$31)*(КАЛЕНДАРЬ!$AT10=GRID!$B$33:$BI$33), 0))*GRID!$B$65,
ROUNDUP(INDEX(GRID!$B$47:$BI$57,MATCH(M$7,GRID!$A$47:$A$57,0),MATCH(1,($U$2=GRID!$B$31:$BI$31)*(КАЛЕНДАРЬ!$AT10=GRID!$B$33:$BI$33),0))*GRID!$B$65*(1-GRID!$B$69),0))</f>
        <v>27176</v>
      </c>
      <c r="O365" s="47" cm="1">
        <f t="array" ref="O365">IF($I$2="Путешествия с детьми",
INDEX(GRID!$B$34:$BI$44,MATCH(O$7,GRID!$A$34:$A$44,0),MATCH(1,($U$2=GRID!$B$31:$BI$31)*(КАЛЕНДАРЬ!$AT10=GRID!$B$33:$BI$33), 0))*GRID!$B$65,
ROUNDUP(INDEX(GRID!$B$34:$BI$44,MATCH(O$7,GRID!$A$34:$A$44,0),MATCH(1,($U$2=GRID!$B$31:$BI$31)*(КАЛЕНДАРЬ!$AT10=GRID!$B$33:$BI$33),0))*GRID!$B$65*(1-GRID!$B$69),0))</f>
        <v>30960</v>
      </c>
      <c r="P365" s="47" cm="1">
        <f t="array" ref="P365">IF($I$2="Путешествия с детьми",
INDEX(GRID!$B$47:$BI$57,MATCH(O$7,GRID!$A$47:$A$57,0),MATCH(1,($U$2=GRID!$B$31:$BI$31)*(КАЛЕНДАРЬ!$AT10=GRID!$B$33:$BI$33), 0))*GRID!$B$65,
ROUNDUP(INDEX(GRID!$B$47:$BI$57,MATCH(O$7,GRID!$A$47:$A$57,0),MATCH(1,($U$2=GRID!$B$31:$BI$31)*(КАЛЕНДАРЬ!$AT10=GRID!$B$33:$BI$33),0))*GRID!$B$65*(1-GRID!$B$69),0))</f>
        <v>33196</v>
      </c>
      <c r="Q365" s="47" cm="1">
        <f t="array" ref="Q365">IF($I$2="Путешествия с детьми",
INDEX(GRID!$B$34:$BI$44,MATCH(Q$7,GRID!$A$34:$A$44,0),MATCH(1,($U$2=GRID!$B$31:$BI$31)*(КАЛЕНДАРЬ!$AT10=GRID!$B$33:$BI$33), 0))*GRID!$B$65,
ROUNDUP(INDEX(GRID!$B$34:$BI$44,MATCH(Q$7,GRID!$A$34:$A$44,0),MATCH(1,($U$2=GRID!$B$31:$BI$31)*(КАЛЕНДАРЬ!$AT10=GRID!$B$33:$BI$33),0))*GRID!$B$65*(1-GRID!$B$69),0))</f>
        <v>32680</v>
      </c>
      <c r="R365" s="47" cm="1">
        <f t="array" ref="R365">IF($I$2="Путешествия с детьми",
INDEX(GRID!$B$47:$BI$57,MATCH(Q$7,GRID!$A$47:$A$57,0),MATCH(1,($U$2=GRID!$B$31:$BI$31)*(КАЛЕНДАРЬ!$AT10=GRID!$B$33:$BI$33), 0))*GRID!$B$65,
ROUNDUP(INDEX(GRID!$B$47:$BI$57,MATCH(Q$7,GRID!$A$47:$A$57,0),MATCH(1,($U$2=GRID!$B$31:$BI$31)*(КАЛЕНДАРЬ!$AT10=GRID!$B$33:$BI$33),0))*GRID!$B$65*(1-GRID!$B$69),0))</f>
        <v>34916</v>
      </c>
      <c r="S365" s="47" cm="1">
        <f t="array" ref="S365">IF($I$2="Путешествия с детьми",
INDEX(GRID!$B$34:$BI$44,MATCH(S$7,GRID!$A$34:$A$44,0),MATCH(1,($U$2=GRID!$B$31:$BI$31)*(КАЛЕНДАРЬ!$AT10=GRID!$B$33:$BI$33), 0))*GRID!$B$65,
ROUNDUP(INDEX(GRID!$B$34:$BI$44,MATCH(S$7,GRID!$A$34:$A$44,0),MATCH(1,($U$2=GRID!$B$31:$BI$31)*(КАЛЕНДАРЬ!$AT10=GRID!$B$33:$BI$33),0))*GRID!$B$65*(1-GRID!$B$69),0))</f>
        <v>35690</v>
      </c>
      <c r="T365" s="47" cm="1">
        <f t="array" ref="T365">IF($I$2="Путешествия с детьми",
INDEX(GRID!$B$47:$BI$57,MATCH(S$7,GRID!$A$47:$A$57,0),MATCH(1,($U$2=GRID!$B$31:$BI$31)*(КАЛЕНДАРЬ!$AT10=GRID!$B$33:$BI$33), 0))*GRID!$B$65,
ROUNDUP(INDEX(GRID!$B$47:$BI$57,MATCH(S$7,GRID!$A$47:$A$57,0),MATCH(1,($U$2=GRID!$B$31:$BI$31)*(КАЛЕНДАРЬ!$AT10=GRID!$B$33:$BI$33),0))*GRID!$B$65*(1-GRID!$B$69),0))</f>
        <v>37926</v>
      </c>
      <c r="U365" s="47" cm="1">
        <f t="array" ref="U365">IF($I$2="Путешествия с детьми",
INDEX(GRID!$B$34:$BI$44,MATCH(U$7,GRID!$A$34:$A$44,0),MATCH(1,($U$2=GRID!$B$31:$BI$31)*(КАЛЕНДАРЬ!$AT10=GRID!$B$33:$BI$33), 0))*GRID!$B$65,
ROUNDUP(INDEX(GRID!$B$34:$BI$44,MATCH(U$7,GRID!$A$34:$A$44,0),MATCH(1,($U$2=GRID!$B$31:$BI$31)*(КАЛЕНДАРЬ!$AT10=GRID!$B$33:$BI$33),0))*GRID!$B$65*(1-GRID!$B$69),0))</f>
        <v>40850</v>
      </c>
      <c r="V365" s="47" cm="1">
        <f t="array" ref="V365">IF($I$2="Путешествия с детьми",
INDEX(GRID!$B$47:$BI$57,MATCH(U$7,GRID!$A$47:$A$57,0),MATCH(1,($U$2=GRID!$B$31:$BI$31)*(КАЛЕНДАРЬ!$AT10=GRID!$B$33:$BI$33), 0))*GRID!$B$65,
ROUNDUP(INDEX(GRID!$B$47:$BI$57,MATCH(U$7,GRID!$A$47:$A$57,0),MATCH(1,($U$2=GRID!$B$31:$BI$31)*(КАЛЕНДАРЬ!$AT10=GRID!$B$33:$BI$33),0))*GRID!$B$65*(1-GRID!$B$69),0))</f>
        <v>43086</v>
      </c>
      <c r="W365" s="47" cm="1">
        <f t="array" ref="W365">IF($I$2="Путешествия с детьми",
INDEX(GRID!$B$34:$BI$44,MATCH(W$7,GRID!$A$34:$A$44,0),MATCH(1,($U$2=GRID!$B$31:$BI$31)*(КАЛЕНДАРЬ!$AT10=GRID!$B$33:$BI$33), 0))*GRID!$B$65,
ROUNDUP(INDEX(GRID!$B$34:$BI$44,MATCH(W$7,GRID!$A$34:$A$44,0),MATCH(1,($U$2=GRID!$B$31:$BI$31)*(КАЛЕНДАРЬ!$AT10=GRID!$B$33:$BI$33),0))*GRID!$B$65*(1-GRID!$B$69),0))</f>
        <v>120830</v>
      </c>
      <c r="X365" s="47" cm="1">
        <f t="array" ref="X365">IF($I$2="Путешествия с детьми",
INDEX(GRID!$B$47:$BI$57,MATCH(W$7,GRID!$A$47:$A$57,0),MATCH(1,($U$2=GRID!$B$31:$BI$31)*(КАЛЕНДАРЬ!$AT10=GRID!$B$33:$BI$33), 0))*GRID!$B$65,
ROUNDUP(INDEX(GRID!$B$47:$BI$57,MATCH(W$7,GRID!$A$47:$A$57,0),MATCH(1,($U$2=GRID!$B$31:$BI$31)*(КАЛЕНДАРЬ!$AT10=GRID!$B$33:$BI$33),0))*GRID!$B$65*(1-GRID!$B$69),0))</f>
        <v>123066</v>
      </c>
    </row>
    <row r="366" spans="1:25" ht="14.25" hidden="1" customHeight="1" x14ac:dyDescent="0.2">
      <c r="A366" s="117" t="s">
        <v>42</v>
      </c>
      <c r="B366" s="117">
        <v>8</v>
      </c>
      <c r="C366" s="138" cm="1">
        <f t="array" ref="C366">IF($I$2="Путешествия с детьми",
INDEX(GRID!$B$34:$BI$44,MATCH(C$7,GRID!$A$34:$A$44,0),MATCH(1,($U$2=GRID!$B$31:$BI$31)*(КАЛЕНДАРЬ!$AT11=GRID!$B$33:$BI$33), 0))*GRID!$B$65,
ROUNDUP(INDEX(GRID!$B$34:$BI$44,MATCH(C$7,GRID!$A$34:$A$44,0),MATCH(1,($U$2=GRID!$B$31:$BI$31)*(КАЛЕНДАРЬ!$AT11=GRID!$B$33:$BI$33),0))*GRID!$B$65*(1-GRID!$B$69),0))</f>
        <v>18576</v>
      </c>
      <c r="D366" s="47" cm="1">
        <f t="array" ref="D366">IF($I$2="Путешествия с детьми",
INDEX(GRID!$B$47:$BI$57,MATCH(C$7,GRID!$A$47:$A$57,0),MATCH(1,($U$2=GRID!$B$31:$BI$31)*(КАЛЕНДАРЬ!$AT11=GRID!$B$33:$BI$33), 0))*GRID!$B$65,
ROUNDUP(INDEX(GRID!$B$47:$BI$57,MATCH(C$7,GRID!$A$47:$A$57,0),MATCH(1,($U$2=GRID!$B$31:$BI$31)*(КАЛЕНДАРЬ!$AT11=GRID!$B$33:$BI$33),0))*GRID!$B$65*(1-GRID!$B$69),0))</f>
        <v>20812</v>
      </c>
      <c r="E366" s="47" cm="1">
        <f t="array" ref="E366">IF($I$2="Путешествия с детьми",
INDEX(GRID!$B$34:$BI$44,MATCH(E$7,GRID!$A$34:$A$44,0),MATCH(1,($U$2=GRID!$B$31:$BI$31)*(КАЛЕНДАРЬ!$AT11=GRID!$B$33:$BI$33), 0))*GRID!$B$65,
ROUNDUP(INDEX(GRID!$B$34:$BI$44,MATCH(E$7,GRID!$A$34:$A$44,0),MATCH(1,($U$2=GRID!$B$31:$BI$31)*(КАЛЕНДАРЬ!$AT11=GRID!$B$33:$BI$33),0))*GRID!$B$65*(1-GRID!$B$69),0))</f>
        <v>20124</v>
      </c>
      <c r="F366" s="47" cm="1">
        <f t="array" ref="F366">IF($I$2="Путешествия с детьми",
INDEX(GRID!$B$47:$BI$57,MATCH(E$7,GRID!$A$47:$A$57,0),MATCH(1,($U$2=GRID!$B$31:$BI$31)*(КАЛЕНДАРЬ!$AT11=GRID!$B$33:$BI$33), 0))*GRID!$B$65,
ROUNDUP(INDEX(GRID!$B$47:$BI$57,MATCH(E$7,GRID!$A$47:$A$57,0),MATCH(1,($U$2=GRID!$B$31:$BI$31)*(КАЛЕНДАРЬ!$AT11=GRID!$B$33:$BI$33),0))*GRID!$B$65*(1-GRID!$B$69),0))</f>
        <v>22360</v>
      </c>
      <c r="G366" s="47" cm="1">
        <f t="array" ref="G366">IF($I$2="Путешествия с детьми",
INDEX(GRID!$B$34:$BI$44,MATCH(G$7,GRID!$A$34:$A$44,0),MATCH(1,($U$2=GRID!$B$31:$BI$31)*(КАЛЕНДАРЬ!$AT11=GRID!$B$33:$BI$33), 0))*GRID!$B$65,
ROUNDUP(INDEX(GRID!$B$34:$BI$44,MATCH(G$7,GRID!$A$34:$A$44,0),MATCH(1,($U$2=GRID!$B$31:$BI$31)*(КАЛЕНДАРЬ!$AT11=GRID!$B$33:$BI$33),0))*GRID!$B$65*(1-GRID!$B$69),0))</f>
        <v>20984</v>
      </c>
      <c r="H366" s="47" cm="1">
        <f t="array" ref="H366">IF($I$2="Путешествия с детьми",
INDEX(GRID!$B$47:$BI$57,MATCH(G$7,GRID!$A$47:$A$57,0),MATCH(1,($U$2=GRID!$B$31:$BI$31)*(КАЛЕНДАРЬ!$AT11=GRID!$B$33:$BI$33), 0))*GRID!$B$65,
ROUNDUP(INDEX(GRID!$B$47:$BI$57,MATCH(G$7,GRID!$A$47:$A$57,0),MATCH(1,($U$2=GRID!$B$31:$BI$31)*(КАЛЕНДАРЬ!$AT11=GRID!$B$33:$BI$33),0))*GRID!$B$65*(1-GRID!$B$69),0))</f>
        <v>23220</v>
      </c>
      <c r="I366" s="47" cm="1">
        <f t="array" ref="I366">IF($I$2="Путешествия с детьми",
INDEX(GRID!$B$34:$BI$44,MATCH(I$7,GRID!$A$34:$A$44,0),MATCH(1,($U$2=GRID!$B$31:$BI$31)*(КАЛЕНДАРЬ!$AT11=GRID!$B$33:$BI$33), 0))*GRID!$B$65,
ROUNDUP(INDEX(GRID!$B$34:$BI$44,MATCH(I$7,GRID!$A$34:$A$44,0),MATCH(1,($U$2=GRID!$B$31:$BI$31)*(КАЛЕНДАРЬ!$AT11=GRID!$B$33:$BI$33),0))*GRID!$B$65*(1-GRID!$B$69),0))</f>
        <v>22532</v>
      </c>
      <c r="J366" s="47" cm="1">
        <f t="array" ref="J366">IF($I$2="Путешествия с детьми",
INDEX(GRID!$B$47:$BI$57,MATCH(I$7,GRID!$A$47:$A$57,0),MATCH(1,($U$2=GRID!$B$31:$BI$31)*(КАЛЕНДАРЬ!$AT11=GRID!$B$33:$BI$33), 0))*GRID!$B$65,
ROUNDUP(INDEX(GRID!$B$47:$BI$57,MATCH(I$7,GRID!$A$47:$A$57,0),MATCH(1,($U$2=GRID!$B$31:$BI$31)*(КАЛЕНДАРЬ!$AT11=GRID!$B$33:$BI$33),0))*GRID!$B$65*(1-GRID!$B$69),0))</f>
        <v>24768</v>
      </c>
      <c r="K366" s="47" cm="1">
        <f t="array" ref="K366">IF($I$2="Путешествия с детьми",
INDEX(GRID!$B$34:$BI$44,MATCH(K$7,GRID!$A$34:$A$44,0),MATCH(1,($U$2=GRID!$B$31:$BI$31)*(КАЛЕНДАРЬ!$AT11=GRID!$B$33:$BI$33), 0))*GRID!$B$65,
ROUNDUP(INDEX(GRID!$B$34:$BI$44,MATCH(K$7,GRID!$A$34:$A$44,0),MATCH(1,($U$2=GRID!$B$31:$BI$31)*(КАЛЕНДАРЬ!$AT11=GRID!$B$33:$BI$33),0))*GRID!$B$65*(1-GRID!$B$69),0))</f>
        <v>23392</v>
      </c>
      <c r="L366" s="47" cm="1">
        <f t="array" ref="L366">IF($I$2="Путешествия с детьми",
INDEX(GRID!$B$47:$BI$57,MATCH(K$7,GRID!$A$47:$A$57,0),MATCH(1,($U$2=GRID!$B$31:$BI$31)*(КАЛЕНДАРЬ!$AT11=GRID!$B$33:$BI$33), 0))*GRID!$B$65,
ROUNDUP(INDEX(GRID!$B$47:$BI$57,MATCH(K$7,GRID!$A$47:$A$57,0),MATCH(1,($U$2=GRID!$B$31:$BI$31)*(КАЛЕНДАРЬ!$AT11=GRID!$B$33:$BI$33),0))*GRID!$B$65*(1-GRID!$B$69),0))</f>
        <v>25628</v>
      </c>
      <c r="M366" s="47" cm="1">
        <f t="array" ref="M366">IF($I$2="Путешествия с детьми",
INDEX(GRID!$B$34:$BI$44,MATCH(M$7,GRID!$A$34:$A$44,0),MATCH(1,($U$2=GRID!$B$31:$BI$31)*(КАЛЕНДАРЬ!$AT11=GRID!$B$33:$BI$33), 0))*GRID!$B$65,
ROUNDUP(INDEX(GRID!$B$34:$BI$44,MATCH(M$7,GRID!$A$34:$A$44,0),MATCH(1,($U$2=GRID!$B$31:$BI$31)*(КАЛЕНДАРЬ!$AT11=GRID!$B$33:$BI$33),0))*GRID!$B$65*(1-GRID!$B$69),0))</f>
        <v>24940</v>
      </c>
      <c r="N366" s="47" cm="1">
        <f t="array" ref="N366">IF($I$2="Путешествия с детьми",
INDEX(GRID!$B$47:$BI$57,MATCH(M$7,GRID!$A$47:$A$57,0),MATCH(1,($U$2=GRID!$B$31:$BI$31)*(КАЛЕНДАРЬ!$AT11=GRID!$B$33:$BI$33), 0))*GRID!$B$65,
ROUNDUP(INDEX(GRID!$B$47:$BI$57,MATCH(M$7,GRID!$A$47:$A$57,0),MATCH(1,($U$2=GRID!$B$31:$BI$31)*(КАЛЕНДАРЬ!$AT11=GRID!$B$33:$BI$33),0))*GRID!$B$65*(1-GRID!$B$69),0))</f>
        <v>27176</v>
      </c>
      <c r="O366" s="47" cm="1">
        <f t="array" ref="O366">IF($I$2="Путешествия с детьми",
INDEX(GRID!$B$34:$BI$44,MATCH(O$7,GRID!$A$34:$A$44,0),MATCH(1,($U$2=GRID!$B$31:$BI$31)*(КАЛЕНДАРЬ!$AT11=GRID!$B$33:$BI$33), 0))*GRID!$B$65,
ROUNDUP(INDEX(GRID!$B$34:$BI$44,MATCH(O$7,GRID!$A$34:$A$44,0),MATCH(1,($U$2=GRID!$B$31:$BI$31)*(КАЛЕНДАРЬ!$AT11=GRID!$B$33:$BI$33),0))*GRID!$B$65*(1-GRID!$B$69),0))</f>
        <v>30960</v>
      </c>
      <c r="P366" s="47" cm="1">
        <f t="array" ref="P366">IF($I$2="Путешествия с детьми",
INDEX(GRID!$B$47:$BI$57,MATCH(O$7,GRID!$A$47:$A$57,0),MATCH(1,($U$2=GRID!$B$31:$BI$31)*(КАЛЕНДАРЬ!$AT11=GRID!$B$33:$BI$33), 0))*GRID!$B$65,
ROUNDUP(INDEX(GRID!$B$47:$BI$57,MATCH(O$7,GRID!$A$47:$A$57,0),MATCH(1,($U$2=GRID!$B$31:$BI$31)*(КАЛЕНДАРЬ!$AT11=GRID!$B$33:$BI$33),0))*GRID!$B$65*(1-GRID!$B$69),0))</f>
        <v>33196</v>
      </c>
      <c r="Q366" s="47" cm="1">
        <f t="array" ref="Q366">IF($I$2="Путешествия с детьми",
INDEX(GRID!$B$34:$BI$44,MATCH(Q$7,GRID!$A$34:$A$44,0),MATCH(1,($U$2=GRID!$B$31:$BI$31)*(КАЛЕНДАРЬ!$AT11=GRID!$B$33:$BI$33), 0))*GRID!$B$65,
ROUNDUP(INDEX(GRID!$B$34:$BI$44,MATCH(Q$7,GRID!$A$34:$A$44,0),MATCH(1,($U$2=GRID!$B$31:$BI$31)*(КАЛЕНДАРЬ!$AT11=GRID!$B$33:$BI$33),0))*GRID!$B$65*(1-GRID!$B$69),0))</f>
        <v>32680</v>
      </c>
      <c r="R366" s="47" cm="1">
        <f t="array" ref="R366">IF($I$2="Путешествия с детьми",
INDEX(GRID!$B$47:$BI$57,MATCH(Q$7,GRID!$A$47:$A$57,0),MATCH(1,($U$2=GRID!$B$31:$BI$31)*(КАЛЕНДАРЬ!$AT11=GRID!$B$33:$BI$33), 0))*GRID!$B$65,
ROUNDUP(INDEX(GRID!$B$47:$BI$57,MATCH(Q$7,GRID!$A$47:$A$57,0),MATCH(1,($U$2=GRID!$B$31:$BI$31)*(КАЛЕНДАРЬ!$AT11=GRID!$B$33:$BI$33),0))*GRID!$B$65*(1-GRID!$B$69),0))</f>
        <v>34916</v>
      </c>
      <c r="S366" s="47" cm="1">
        <f t="array" ref="S366">IF($I$2="Путешествия с детьми",
INDEX(GRID!$B$34:$BI$44,MATCH(S$7,GRID!$A$34:$A$44,0),MATCH(1,($U$2=GRID!$B$31:$BI$31)*(КАЛЕНДАРЬ!$AT11=GRID!$B$33:$BI$33), 0))*GRID!$B$65,
ROUNDUP(INDEX(GRID!$B$34:$BI$44,MATCH(S$7,GRID!$A$34:$A$44,0),MATCH(1,($U$2=GRID!$B$31:$BI$31)*(КАЛЕНДАРЬ!$AT11=GRID!$B$33:$BI$33),0))*GRID!$B$65*(1-GRID!$B$69),0))</f>
        <v>35690</v>
      </c>
      <c r="T366" s="47" cm="1">
        <f t="array" ref="T366">IF($I$2="Путешествия с детьми",
INDEX(GRID!$B$47:$BI$57,MATCH(S$7,GRID!$A$47:$A$57,0),MATCH(1,($U$2=GRID!$B$31:$BI$31)*(КАЛЕНДАРЬ!$AT11=GRID!$B$33:$BI$33), 0))*GRID!$B$65,
ROUNDUP(INDEX(GRID!$B$47:$BI$57,MATCH(S$7,GRID!$A$47:$A$57,0),MATCH(1,($U$2=GRID!$B$31:$BI$31)*(КАЛЕНДАРЬ!$AT11=GRID!$B$33:$BI$33),0))*GRID!$B$65*(1-GRID!$B$69),0))</f>
        <v>37926</v>
      </c>
      <c r="U366" s="47" cm="1">
        <f t="array" ref="U366">IF($I$2="Путешествия с детьми",
INDEX(GRID!$B$34:$BI$44,MATCH(U$7,GRID!$A$34:$A$44,0),MATCH(1,($U$2=GRID!$B$31:$BI$31)*(КАЛЕНДАРЬ!$AT11=GRID!$B$33:$BI$33), 0))*GRID!$B$65,
ROUNDUP(INDEX(GRID!$B$34:$BI$44,MATCH(U$7,GRID!$A$34:$A$44,0),MATCH(1,($U$2=GRID!$B$31:$BI$31)*(КАЛЕНДАРЬ!$AT11=GRID!$B$33:$BI$33),0))*GRID!$B$65*(1-GRID!$B$69),0))</f>
        <v>40850</v>
      </c>
      <c r="V366" s="47" cm="1">
        <f t="array" ref="V366">IF($I$2="Путешествия с детьми",
INDEX(GRID!$B$47:$BI$57,MATCH(U$7,GRID!$A$47:$A$57,0),MATCH(1,($U$2=GRID!$B$31:$BI$31)*(КАЛЕНДАРЬ!$AT11=GRID!$B$33:$BI$33), 0))*GRID!$B$65,
ROUNDUP(INDEX(GRID!$B$47:$BI$57,MATCH(U$7,GRID!$A$47:$A$57,0),MATCH(1,($U$2=GRID!$B$31:$BI$31)*(КАЛЕНДАРЬ!$AT11=GRID!$B$33:$BI$33),0))*GRID!$B$65*(1-GRID!$B$69),0))</f>
        <v>43086</v>
      </c>
      <c r="W366" s="47" cm="1">
        <f t="array" ref="W366">IF($I$2="Путешествия с детьми",
INDEX(GRID!$B$34:$BI$44,MATCH(W$7,GRID!$A$34:$A$44,0),MATCH(1,($U$2=GRID!$B$31:$BI$31)*(КАЛЕНДАРЬ!$AT11=GRID!$B$33:$BI$33), 0))*GRID!$B$65,
ROUNDUP(INDEX(GRID!$B$34:$BI$44,MATCH(W$7,GRID!$A$34:$A$44,0),MATCH(1,($U$2=GRID!$B$31:$BI$31)*(КАЛЕНДАРЬ!$AT11=GRID!$B$33:$BI$33),0))*GRID!$B$65*(1-GRID!$B$69),0))</f>
        <v>120830</v>
      </c>
      <c r="X366" s="47" cm="1">
        <f t="array" ref="X366">IF($I$2="Путешествия с детьми",
INDEX(GRID!$B$47:$BI$57,MATCH(W$7,GRID!$A$47:$A$57,0),MATCH(1,($U$2=GRID!$B$31:$BI$31)*(КАЛЕНДАРЬ!$AT11=GRID!$B$33:$BI$33), 0))*GRID!$B$65,
ROUNDUP(INDEX(GRID!$B$47:$BI$57,MATCH(W$7,GRID!$A$47:$A$57,0),MATCH(1,($U$2=GRID!$B$31:$BI$31)*(КАЛЕНДАРЬ!$AT11=GRID!$B$33:$BI$33),0))*GRID!$B$65*(1-GRID!$B$69),0))</f>
        <v>123066</v>
      </c>
    </row>
    <row r="367" spans="1:25" ht="14.25" hidden="1" customHeight="1" x14ac:dyDescent="0.2">
      <c r="A367" s="117" t="s">
        <v>43</v>
      </c>
      <c r="B367" s="117">
        <v>9</v>
      </c>
      <c r="C367" s="138" cm="1">
        <f t="array" ref="C367">IF($I$2="Путешествия с детьми",
INDEX(GRID!$B$34:$BI$44,MATCH(C$7,GRID!$A$34:$A$44,0),MATCH(1,($U$2=GRID!$B$31:$BI$31)*(КАЛЕНДАРЬ!$AT12=GRID!$B$33:$BI$33), 0))*GRID!$B$65,
ROUNDUP(INDEX(GRID!$B$34:$BI$44,MATCH(C$7,GRID!$A$34:$A$44,0),MATCH(1,($U$2=GRID!$B$31:$BI$31)*(КАЛЕНДАРЬ!$AT12=GRID!$B$33:$BI$33),0))*GRID!$B$65*(1-GRID!$B$69),0))</f>
        <v>16512</v>
      </c>
      <c r="D367" s="47" cm="1">
        <f t="array" ref="D367">IF($I$2="Путешествия с детьми",
INDEX(GRID!$B$47:$BI$57,MATCH(C$7,GRID!$A$47:$A$57,0),MATCH(1,($U$2=GRID!$B$31:$BI$31)*(КАЛЕНДАРЬ!$AT12=GRID!$B$33:$BI$33), 0))*GRID!$B$65,
ROUNDUP(INDEX(GRID!$B$47:$BI$57,MATCH(C$7,GRID!$A$47:$A$57,0),MATCH(1,($U$2=GRID!$B$31:$BI$31)*(КАЛЕНДАРЬ!$AT12=GRID!$B$33:$BI$33),0))*GRID!$B$65*(1-GRID!$B$69),0))</f>
        <v>18748</v>
      </c>
      <c r="E367" s="47" cm="1">
        <f t="array" ref="E367">IF($I$2="Путешествия с детьми",
INDEX(GRID!$B$34:$BI$44,MATCH(E$7,GRID!$A$34:$A$44,0),MATCH(1,($U$2=GRID!$B$31:$BI$31)*(КАЛЕНДАРЬ!$AT12=GRID!$B$33:$BI$33), 0))*GRID!$B$65,
ROUNDUP(INDEX(GRID!$B$34:$BI$44,MATCH(E$7,GRID!$A$34:$A$44,0),MATCH(1,($U$2=GRID!$B$31:$BI$31)*(КАЛЕНДАРЬ!$AT12=GRID!$B$33:$BI$33),0))*GRID!$B$65*(1-GRID!$B$69),0))</f>
        <v>18060</v>
      </c>
      <c r="F367" s="47" cm="1">
        <f t="array" ref="F367">IF($I$2="Путешествия с детьми",
INDEX(GRID!$B$47:$BI$57,MATCH(E$7,GRID!$A$47:$A$57,0),MATCH(1,($U$2=GRID!$B$31:$BI$31)*(КАЛЕНДАРЬ!$AT12=GRID!$B$33:$BI$33), 0))*GRID!$B$65,
ROUNDUP(INDEX(GRID!$B$47:$BI$57,MATCH(E$7,GRID!$A$47:$A$57,0),MATCH(1,($U$2=GRID!$B$31:$BI$31)*(КАЛЕНДАРЬ!$AT12=GRID!$B$33:$BI$33),0))*GRID!$B$65*(1-GRID!$B$69),0))</f>
        <v>20296</v>
      </c>
      <c r="G367" s="47" cm="1">
        <f t="array" ref="G367">IF($I$2="Путешествия с детьми",
INDEX(GRID!$B$34:$BI$44,MATCH(G$7,GRID!$A$34:$A$44,0),MATCH(1,($U$2=GRID!$B$31:$BI$31)*(КАЛЕНДАРЬ!$AT12=GRID!$B$33:$BI$33), 0))*GRID!$B$65,
ROUNDUP(INDEX(GRID!$B$34:$BI$44,MATCH(G$7,GRID!$A$34:$A$44,0),MATCH(1,($U$2=GRID!$B$31:$BI$31)*(КАЛЕНДАРЬ!$AT12=GRID!$B$33:$BI$33),0))*GRID!$B$65*(1-GRID!$B$69),0))</f>
        <v>18920</v>
      </c>
      <c r="H367" s="47" cm="1">
        <f t="array" ref="H367">IF($I$2="Путешествия с детьми",
INDEX(GRID!$B$47:$BI$57,MATCH(G$7,GRID!$A$47:$A$57,0),MATCH(1,($U$2=GRID!$B$31:$BI$31)*(КАЛЕНДАРЬ!$AT12=GRID!$B$33:$BI$33), 0))*GRID!$B$65,
ROUNDUP(INDEX(GRID!$B$47:$BI$57,MATCH(G$7,GRID!$A$47:$A$57,0),MATCH(1,($U$2=GRID!$B$31:$BI$31)*(КАЛЕНДАРЬ!$AT12=GRID!$B$33:$BI$33),0))*GRID!$B$65*(1-GRID!$B$69),0))</f>
        <v>21156</v>
      </c>
      <c r="I367" s="47" cm="1">
        <f t="array" ref="I367">IF($I$2="Путешествия с детьми",
INDEX(GRID!$B$34:$BI$44,MATCH(I$7,GRID!$A$34:$A$44,0),MATCH(1,($U$2=GRID!$B$31:$BI$31)*(КАЛЕНДАРЬ!$AT12=GRID!$B$33:$BI$33), 0))*GRID!$B$65,
ROUNDUP(INDEX(GRID!$B$34:$BI$44,MATCH(I$7,GRID!$A$34:$A$44,0),MATCH(1,($U$2=GRID!$B$31:$BI$31)*(КАЛЕНДАРЬ!$AT12=GRID!$B$33:$BI$33),0))*GRID!$B$65*(1-GRID!$B$69),0))</f>
        <v>20468</v>
      </c>
      <c r="J367" s="47" cm="1">
        <f t="array" ref="J367">IF($I$2="Путешествия с детьми",
INDEX(GRID!$B$47:$BI$57,MATCH(I$7,GRID!$A$47:$A$57,0),MATCH(1,($U$2=GRID!$B$31:$BI$31)*(КАЛЕНДАРЬ!$AT12=GRID!$B$33:$BI$33), 0))*GRID!$B$65,
ROUNDUP(INDEX(GRID!$B$47:$BI$57,MATCH(I$7,GRID!$A$47:$A$57,0),MATCH(1,($U$2=GRID!$B$31:$BI$31)*(КАЛЕНДАРЬ!$AT12=GRID!$B$33:$BI$33),0))*GRID!$B$65*(1-GRID!$B$69),0))</f>
        <v>22704</v>
      </c>
      <c r="K367" s="47" cm="1">
        <f t="array" ref="K367">IF($I$2="Путешествия с детьми",
INDEX(GRID!$B$34:$BI$44,MATCH(K$7,GRID!$A$34:$A$44,0),MATCH(1,($U$2=GRID!$B$31:$BI$31)*(КАЛЕНДАРЬ!$AT12=GRID!$B$33:$BI$33), 0))*GRID!$B$65,
ROUNDUP(INDEX(GRID!$B$34:$BI$44,MATCH(K$7,GRID!$A$34:$A$44,0),MATCH(1,($U$2=GRID!$B$31:$BI$31)*(КАЛЕНДАРЬ!$AT12=GRID!$B$33:$BI$33),0))*GRID!$B$65*(1-GRID!$B$69),0))</f>
        <v>21328</v>
      </c>
      <c r="L367" s="47" cm="1">
        <f t="array" ref="L367">IF($I$2="Путешествия с детьми",
INDEX(GRID!$B$47:$BI$57,MATCH(K$7,GRID!$A$47:$A$57,0),MATCH(1,($U$2=GRID!$B$31:$BI$31)*(КАЛЕНДАРЬ!$AT12=GRID!$B$33:$BI$33), 0))*GRID!$B$65,
ROUNDUP(INDEX(GRID!$B$47:$BI$57,MATCH(K$7,GRID!$A$47:$A$57,0),MATCH(1,($U$2=GRID!$B$31:$BI$31)*(КАЛЕНДАРЬ!$AT12=GRID!$B$33:$BI$33),0))*GRID!$B$65*(1-GRID!$B$69),0))</f>
        <v>23564</v>
      </c>
      <c r="M367" s="47" cm="1">
        <f t="array" ref="M367">IF($I$2="Путешествия с детьми",
INDEX(GRID!$B$34:$BI$44,MATCH(M$7,GRID!$A$34:$A$44,0),MATCH(1,($U$2=GRID!$B$31:$BI$31)*(КАЛЕНДАРЬ!$AT12=GRID!$B$33:$BI$33), 0))*GRID!$B$65,
ROUNDUP(INDEX(GRID!$B$34:$BI$44,MATCH(M$7,GRID!$A$34:$A$44,0),MATCH(1,($U$2=GRID!$B$31:$BI$31)*(КАЛЕНДАРЬ!$AT12=GRID!$B$33:$BI$33),0))*GRID!$B$65*(1-GRID!$B$69),0))</f>
        <v>22876</v>
      </c>
      <c r="N367" s="47" cm="1">
        <f t="array" ref="N367">IF($I$2="Путешествия с детьми",
INDEX(GRID!$B$47:$BI$57,MATCH(M$7,GRID!$A$47:$A$57,0),MATCH(1,($U$2=GRID!$B$31:$BI$31)*(КАЛЕНДАРЬ!$AT12=GRID!$B$33:$BI$33), 0))*GRID!$B$65,
ROUNDUP(INDEX(GRID!$B$47:$BI$57,MATCH(M$7,GRID!$A$47:$A$57,0),MATCH(1,($U$2=GRID!$B$31:$BI$31)*(КАЛЕНДАРЬ!$AT12=GRID!$B$33:$BI$33),0))*GRID!$B$65*(1-GRID!$B$69),0))</f>
        <v>25112</v>
      </c>
      <c r="O367" s="47" cm="1">
        <f t="array" ref="O367">IF($I$2="Путешествия с детьми",
INDEX(GRID!$B$34:$BI$44,MATCH(O$7,GRID!$A$34:$A$44,0),MATCH(1,($U$2=GRID!$B$31:$BI$31)*(КАЛЕНДАРЬ!$AT12=GRID!$B$33:$BI$33), 0))*GRID!$B$65,
ROUNDUP(INDEX(GRID!$B$34:$BI$44,MATCH(O$7,GRID!$A$34:$A$44,0),MATCH(1,($U$2=GRID!$B$31:$BI$31)*(КАЛЕНДАРЬ!$AT12=GRID!$B$33:$BI$33),0))*GRID!$B$65*(1-GRID!$B$69),0))</f>
        <v>28724</v>
      </c>
      <c r="P367" s="47" cm="1">
        <f t="array" ref="P367">IF($I$2="Путешествия с детьми",
INDEX(GRID!$B$47:$BI$57,MATCH(O$7,GRID!$A$47:$A$57,0),MATCH(1,($U$2=GRID!$B$31:$BI$31)*(КАЛЕНДАРЬ!$AT12=GRID!$B$33:$BI$33), 0))*GRID!$B$65,
ROUNDUP(INDEX(GRID!$B$47:$BI$57,MATCH(O$7,GRID!$A$47:$A$57,0),MATCH(1,($U$2=GRID!$B$31:$BI$31)*(КАЛЕНДАРЬ!$AT12=GRID!$B$33:$BI$33),0))*GRID!$B$65*(1-GRID!$B$69),0))</f>
        <v>30960</v>
      </c>
      <c r="Q367" s="47" cm="1">
        <f t="array" ref="Q367">IF($I$2="Путешествия с детьми",
INDEX(GRID!$B$34:$BI$44,MATCH(Q$7,GRID!$A$34:$A$44,0),MATCH(1,($U$2=GRID!$B$31:$BI$31)*(КАЛЕНДАРЬ!$AT12=GRID!$B$33:$BI$33), 0))*GRID!$B$65,
ROUNDUP(INDEX(GRID!$B$34:$BI$44,MATCH(Q$7,GRID!$A$34:$A$44,0),MATCH(1,($U$2=GRID!$B$31:$BI$31)*(КАЛЕНДАРЬ!$AT12=GRID!$B$33:$BI$33),0))*GRID!$B$65*(1-GRID!$B$69),0))</f>
        <v>30444</v>
      </c>
      <c r="R367" s="47" cm="1">
        <f t="array" ref="R367">IF($I$2="Путешествия с детьми",
INDEX(GRID!$B$47:$BI$57,MATCH(Q$7,GRID!$A$47:$A$57,0),MATCH(1,($U$2=GRID!$B$31:$BI$31)*(КАЛЕНДАРЬ!$AT12=GRID!$B$33:$BI$33), 0))*GRID!$B$65,
ROUNDUP(INDEX(GRID!$B$47:$BI$57,MATCH(Q$7,GRID!$A$47:$A$57,0),MATCH(1,($U$2=GRID!$B$31:$BI$31)*(КАЛЕНДАРЬ!$AT12=GRID!$B$33:$BI$33),0))*GRID!$B$65*(1-GRID!$B$69),0))</f>
        <v>32680</v>
      </c>
      <c r="S367" s="47" cm="1">
        <f t="array" ref="S367">IF($I$2="Путешествия с детьми",
INDEX(GRID!$B$34:$BI$44,MATCH(S$7,GRID!$A$34:$A$44,0),MATCH(1,($U$2=GRID!$B$31:$BI$31)*(КАЛЕНДАРЬ!$AT12=GRID!$B$33:$BI$33), 0))*GRID!$B$65,
ROUNDUP(INDEX(GRID!$B$34:$BI$44,MATCH(S$7,GRID!$A$34:$A$44,0),MATCH(1,($U$2=GRID!$B$31:$BI$31)*(КАЛЕНДАРЬ!$AT12=GRID!$B$33:$BI$33),0))*GRID!$B$65*(1-GRID!$B$69),0))</f>
        <v>33368</v>
      </c>
      <c r="T367" s="47" cm="1">
        <f t="array" ref="T367">IF($I$2="Путешествия с детьми",
INDEX(GRID!$B$47:$BI$57,MATCH(S$7,GRID!$A$47:$A$57,0),MATCH(1,($U$2=GRID!$B$31:$BI$31)*(КАЛЕНДАРЬ!$AT12=GRID!$B$33:$BI$33), 0))*GRID!$B$65,
ROUNDUP(INDEX(GRID!$B$47:$BI$57,MATCH(S$7,GRID!$A$47:$A$57,0),MATCH(1,($U$2=GRID!$B$31:$BI$31)*(КАЛЕНДАРЬ!$AT12=GRID!$B$33:$BI$33),0))*GRID!$B$65*(1-GRID!$B$69),0))</f>
        <v>35604</v>
      </c>
      <c r="U367" s="47" cm="1">
        <f t="array" ref="U367">IF($I$2="Путешествия с детьми",
INDEX(GRID!$B$34:$BI$44,MATCH(U$7,GRID!$A$34:$A$44,0),MATCH(1,($U$2=GRID!$B$31:$BI$31)*(КАЛЕНДАРЬ!$AT12=GRID!$B$33:$BI$33), 0))*GRID!$B$65,
ROUNDUP(INDEX(GRID!$B$34:$BI$44,MATCH(U$7,GRID!$A$34:$A$44,0),MATCH(1,($U$2=GRID!$B$31:$BI$31)*(КАЛЕНДАРЬ!$AT12=GRID!$B$33:$BI$33),0))*GRID!$B$65*(1-GRID!$B$69),0))</f>
        <v>38356</v>
      </c>
      <c r="V367" s="47" cm="1">
        <f t="array" ref="V367">IF($I$2="Путешествия с детьми",
INDEX(GRID!$B$47:$BI$57,MATCH(U$7,GRID!$A$47:$A$57,0),MATCH(1,($U$2=GRID!$B$31:$BI$31)*(КАЛЕНДАРЬ!$AT12=GRID!$B$33:$BI$33), 0))*GRID!$B$65,
ROUNDUP(INDEX(GRID!$B$47:$BI$57,MATCH(U$7,GRID!$A$47:$A$57,0),MATCH(1,($U$2=GRID!$B$31:$BI$31)*(КАЛЕНДАРЬ!$AT12=GRID!$B$33:$BI$33),0))*GRID!$B$65*(1-GRID!$B$69),0))</f>
        <v>40592</v>
      </c>
      <c r="W367" s="47" cm="1">
        <f t="array" ref="W367">IF($I$2="Путешествия с детьми",
INDEX(GRID!$B$34:$BI$44,MATCH(W$7,GRID!$A$34:$A$44,0),MATCH(1,($U$2=GRID!$B$31:$BI$31)*(КАЛЕНДАРЬ!$AT12=GRID!$B$33:$BI$33), 0))*GRID!$B$65,
ROUNDUP(INDEX(GRID!$B$34:$BI$44,MATCH(W$7,GRID!$A$34:$A$44,0),MATCH(1,($U$2=GRID!$B$31:$BI$31)*(КАЛЕНДАРЬ!$AT12=GRID!$B$33:$BI$33),0))*GRID!$B$65*(1-GRID!$B$69),0))</f>
        <v>110252</v>
      </c>
      <c r="X367" s="47" cm="1">
        <f t="array" ref="X367">IF($I$2="Путешествия с детьми",
INDEX(GRID!$B$47:$BI$57,MATCH(W$7,GRID!$A$47:$A$57,0),MATCH(1,($U$2=GRID!$B$31:$BI$31)*(КАЛЕНДАРЬ!$AT12=GRID!$B$33:$BI$33), 0))*GRID!$B$65,
ROUNDUP(INDEX(GRID!$B$47:$BI$57,MATCH(W$7,GRID!$A$47:$A$57,0),MATCH(1,($U$2=GRID!$B$31:$BI$31)*(КАЛЕНДАРЬ!$AT12=GRID!$B$33:$BI$33),0))*GRID!$B$65*(1-GRID!$B$69),0))</f>
        <v>112488</v>
      </c>
    </row>
    <row r="368" spans="1:25" ht="14.25" hidden="1" customHeight="1" x14ac:dyDescent="0.2">
      <c r="A368" s="117" t="s">
        <v>44</v>
      </c>
      <c r="B368" s="117">
        <v>10</v>
      </c>
      <c r="C368" s="138" cm="1">
        <f t="array" ref="C368">IF($I$2="Путешествия с детьми",
INDEX(GRID!$B$34:$BI$44,MATCH(C$7,GRID!$A$34:$A$44,0),MATCH(1,($U$2=GRID!$B$31:$BI$31)*(КАЛЕНДАРЬ!$AT13=GRID!$B$33:$BI$33), 0))*GRID!$B$65,
ROUNDUP(INDEX(GRID!$B$34:$BI$44,MATCH(C$7,GRID!$A$34:$A$44,0),MATCH(1,($U$2=GRID!$B$31:$BI$31)*(КАЛЕНДАРЬ!$AT13=GRID!$B$33:$BI$33),0))*GRID!$B$65*(1-GRID!$B$69),0))</f>
        <v>16512</v>
      </c>
      <c r="D368" s="47" cm="1">
        <f t="array" ref="D368">IF($I$2="Путешествия с детьми",
INDEX(GRID!$B$47:$BI$57,MATCH(C$7,GRID!$A$47:$A$57,0),MATCH(1,($U$2=GRID!$B$31:$BI$31)*(КАЛЕНДАРЬ!$AT13=GRID!$B$33:$BI$33), 0))*GRID!$B$65,
ROUNDUP(INDEX(GRID!$B$47:$BI$57,MATCH(C$7,GRID!$A$47:$A$57,0),MATCH(1,($U$2=GRID!$B$31:$BI$31)*(КАЛЕНДАРЬ!$AT13=GRID!$B$33:$BI$33),0))*GRID!$B$65*(1-GRID!$B$69),0))</f>
        <v>18748</v>
      </c>
      <c r="E368" s="47" cm="1">
        <f t="array" ref="E368">IF($I$2="Путешествия с детьми",
INDEX(GRID!$B$34:$BI$44,MATCH(E$7,GRID!$A$34:$A$44,0),MATCH(1,($U$2=GRID!$B$31:$BI$31)*(КАЛЕНДАРЬ!$AT13=GRID!$B$33:$BI$33), 0))*GRID!$B$65,
ROUNDUP(INDEX(GRID!$B$34:$BI$44,MATCH(E$7,GRID!$A$34:$A$44,0),MATCH(1,($U$2=GRID!$B$31:$BI$31)*(КАЛЕНДАРЬ!$AT13=GRID!$B$33:$BI$33),0))*GRID!$B$65*(1-GRID!$B$69),0))</f>
        <v>18060</v>
      </c>
      <c r="F368" s="47" cm="1">
        <f t="array" ref="F368">IF($I$2="Путешествия с детьми",
INDEX(GRID!$B$47:$BI$57,MATCH(E$7,GRID!$A$47:$A$57,0),MATCH(1,($U$2=GRID!$B$31:$BI$31)*(КАЛЕНДАРЬ!$AT13=GRID!$B$33:$BI$33), 0))*GRID!$B$65,
ROUNDUP(INDEX(GRID!$B$47:$BI$57,MATCH(E$7,GRID!$A$47:$A$57,0),MATCH(1,($U$2=GRID!$B$31:$BI$31)*(КАЛЕНДАРЬ!$AT13=GRID!$B$33:$BI$33),0))*GRID!$B$65*(1-GRID!$B$69),0))</f>
        <v>20296</v>
      </c>
      <c r="G368" s="47" cm="1">
        <f t="array" ref="G368">IF($I$2="Путешествия с детьми",
INDEX(GRID!$B$34:$BI$44,MATCH(G$7,GRID!$A$34:$A$44,0),MATCH(1,($U$2=GRID!$B$31:$BI$31)*(КАЛЕНДАРЬ!$AT13=GRID!$B$33:$BI$33), 0))*GRID!$B$65,
ROUNDUP(INDEX(GRID!$B$34:$BI$44,MATCH(G$7,GRID!$A$34:$A$44,0),MATCH(1,($U$2=GRID!$B$31:$BI$31)*(КАЛЕНДАРЬ!$AT13=GRID!$B$33:$BI$33),0))*GRID!$B$65*(1-GRID!$B$69),0))</f>
        <v>18920</v>
      </c>
      <c r="H368" s="47" cm="1">
        <f t="array" ref="H368">IF($I$2="Путешествия с детьми",
INDEX(GRID!$B$47:$BI$57,MATCH(G$7,GRID!$A$47:$A$57,0),MATCH(1,($U$2=GRID!$B$31:$BI$31)*(КАЛЕНДАРЬ!$AT13=GRID!$B$33:$BI$33), 0))*GRID!$B$65,
ROUNDUP(INDEX(GRID!$B$47:$BI$57,MATCH(G$7,GRID!$A$47:$A$57,0),MATCH(1,($U$2=GRID!$B$31:$BI$31)*(КАЛЕНДАРЬ!$AT13=GRID!$B$33:$BI$33),0))*GRID!$B$65*(1-GRID!$B$69),0))</f>
        <v>21156</v>
      </c>
      <c r="I368" s="47" cm="1">
        <f t="array" ref="I368">IF($I$2="Путешествия с детьми",
INDEX(GRID!$B$34:$BI$44,MATCH(I$7,GRID!$A$34:$A$44,0),MATCH(1,($U$2=GRID!$B$31:$BI$31)*(КАЛЕНДАРЬ!$AT13=GRID!$B$33:$BI$33), 0))*GRID!$B$65,
ROUNDUP(INDEX(GRID!$B$34:$BI$44,MATCH(I$7,GRID!$A$34:$A$44,0),MATCH(1,($U$2=GRID!$B$31:$BI$31)*(КАЛЕНДАРЬ!$AT13=GRID!$B$33:$BI$33),0))*GRID!$B$65*(1-GRID!$B$69),0))</f>
        <v>20468</v>
      </c>
      <c r="J368" s="47" cm="1">
        <f t="array" ref="J368">IF($I$2="Путешествия с детьми",
INDEX(GRID!$B$47:$BI$57,MATCH(I$7,GRID!$A$47:$A$57,0),MATCH(1,($U$2=GRID!$B$31:$BI$31)*(КАЛЕНДАРЬ!$AT13=GRID!$B$33:$BI$33), 0))*GRID!$B$65,
ROUNDUP(INDEX(GRID!$B$47:$BI$57,MATCH(I$7,GRID!$A$47:$A$57,0),MATCH(1,($U$2=GRID!$B$31:$BI$31)*(КАЛЕНДАРЬ!$AT13=GRID!$B$33:$BI$33),0))*GRID!$B$65*(1-GRID!$B$69),0))</f>
        <v>22704</v>
      </c>
      <c r="K368" s="47" cm="1">
        <f t="array" ref="K368">IF($I$2="Путешествия с детьми",
INDEX(GRID!$B$34:$BI$44,MATCH(K$7,GRID!$A$34:$A$44,0),MATCH(1,($U$2=GRID!$B$31:$BI$31)*(КАЛЕНДАРЬ!$AT13=GRID!$B$33:$BI$33), 0))*GRID!$B$65,
ROUNDUP(INDEX(GRID!$B$34:$BI$44,MATCH(K$7,GRID!$A$34:$A$44,0),MATCH(1,($U$2=GRID!$B$31:$BI$31)*(КАЛЕНДАРЬ!$AT13=GRID!$B$33:$BI$33),0))*GRID!$B$65*(1-GRID!$B$69),0))</f>
        <v>21328</v>
      </c>
      <c r="L368" s="47" cm="1">
        <f t="array" ref="L368">IF($I$2="Путешествия с детьми",
INDEX(GRID!$B$47:$BI$57,MATCH(K$7,GRID!$A$47:$A$57,0),MATCH(1,($U$2=GRID!$B$31:$BI$31)*(КАЛЕНДАРЬ!$AT13=GRID!$B$33:$BI$33), 0))*GRID!$B$65,
ROUNDUP(INDEX(GRID!$B$47:$BI$57,MATCH(K$7,GRID!$A$47:$A$57,0),MATCH(1,($U$2=GRID!$B$31:$BI$31)*(КАЛЕНДАРЬ!$AT13=GRID!$B$33:$BI$33),0))*GRID!$B$65*(1-GRID!$B$69),0))</f>
        <v>23564</v>
      </c>
      <c r="M368" s="47" cm="1">
        <f t="array" ref="M368">IF($I$2="Путешествия с детьми",
INDEX(GRID!$B$34:$BI$44,MATCH(M$7,GRID!$A$34:$A$44,0),MATCH(1,($U$2=GRID!$B$31:$BI$31)*(КАЛЕНДАРЬ!$AT13=GRID!$B$33:$BI$33), 0))*GRID!$B$65,
ROUNDUP(INDEX(GRID!$B$34:$BI$44,MATCH(M$7,GRID!$A$34:$A$44,0),MATCH(1,($U$2=GRID!$B$31:$BI$31)*(КАЛЕНДАРЬ!$AT13=GRID!$B$33:$BI$33),0))*GRID!$B$65*(1-GRID!$B$69),0))</f>
        <v>22876</v>
      </c>
      <c r="N368" s="47" cm="1">
        <f t="array" ref="N368">IF($I$2="Путешествия с детьми",
INDEX(GRID!$B$47:$BI$57,MATCH(M$7,GRID!$A$47:$A$57,0),MATCH(1,($U$2=GRID!$B$31:$BI$31)*(КАЛЕНДАРЬ!$AT13=GRID!$B$33:$BI$33), 0))*GRID!$B$65,
ROUNDUP(INDEX(GRID!$B$47:$BI$57,MATCH(M$7,GRID!$A$47:$A$57,0),MATCH(1,($U$2=GRID!$B$31:$BI$31)*(КАЛЕНДАРЬ!$AT13=GRID!$B$33:$BI$33),0))*GRID!$B$65*(1-GRID!$B$69),0))</f>
        <v>25112</v>
      </c>
      <c r="O368" s="47" cm="1">
        <f t="array" ref="O368">IF($I$2="Путешествия с детьми",
INDEX(GRID!$B$34:$BI$44,MATCH(O$7,GRID!$A$34:$A$44,0),MATCH(1,($U$2=GRID!$B$31:$BI$31)*(КАЛЕНДАРЬ!$AT13=GRID!$B$33:$BI$33), 0))*GRID!$B$65,
ROUNDUP(INDEX(GRID!$B$34:$BI$44,MATCH(O$7,GRID!$A$34:$A$44,0),MATCH(1,($U$2=GRID!$B$31:$BI$31)*(КАЛЕНДАРЬ!$AT13=GRID!$B$33:$BI$33),0))*GRID!$B$65*(1-GRID!$B$69),0))</f>
        <v>28724</v>
      </c>
      <c r="P368" s="47" cm="1">
        <f t="array" ref="P368">IF($I$2="Путешествия с детьми",
INDEX(GRID!$B$47:$BI$57,MATCH(O$7,GRID!$A$47:$A$57,0),MATCH(1,($U$2=GRID!$B$31:$BI$31)*(КАЛЕНДАРЬ!$AT13=GRID!$B$33:$BI$33), 0))*GRID!$B$65,
ROUNDUP(INDEX(GRID!$B$47:$BI$57,MATCH(O$7,GRID!$A$47:$A$57,0),MATCH(1,($U$2=GRID!$B$31:$BI$31)*(КАЛЕНДАРЬ!$AT13=GRID!$B$33:$BI$33),0))*GRID!$B$65*(1-GRID!$B$69),0))</f>
        <v>30960</v>
      </c>
      <c r="Q368" s="47" cm="1">
        <f t="array" ref="Q368">IF($I$2="Путешествия с детьми",
INDEX(GRID!$B$34:$BI$44,MATCH(Q$7,GRID!$A$34:$A$44,0),MATCH(1,($U$2=GRID!$B$31:$BI$31)*(КАЛЕНДАРЬ!$AT13=GRID!$B$33:$BI$33), 0))*GRID!$B$65,
ROUNDUP(INDEX(GRID!$B$34:$BI$44,MATCH(Q$7,GRID!$A$34:$A$44,0),MATCH(1,($U$2=GRID!$B$31:$BI$31)*(КАЛЕНДАРЬ!$AT13=GRID!$B$33:$BI$33),0))*GRID!$B$65*(1-GRID!$B$69),0))</f>
        <v>30444</v>
      </c>
      <c r="R368" s="47" cm="1">
        <f t="array" ref="R368">IF($I$2="Путешествия с детьми",
INDEX(GRID!$B$47:$BI$57,MATCH(Q$7,GRID!$A$47:$A$57,0),MATCH(1,($U$2=GRID!$B$31:$BI$31)*(КАЛЕНДАРЬ!$AT13=GRID!$B$33:$BI$33), 0))*GRID!$B$65,
ROUNDUP(INDEX(GRID!$B$47:$BI$57,MATCH(Q$7,GRID!$A$47:$A$57,0),MATCH(1,($U$2=GRID!$B$31:$BI$31)*(КАЛЕНДАРЬ!$AT13=GRID!$B$33:$BI$33),0))*GRID!$B$65*(1-GRID!$B$69),0))</f>
        <v>32680</v>
      </c>
      <c r="S368" s="47" cm="1">
        <f t="array" ref="S368">IF($I$2="Путешествия с детьми",
INDEX(GRID!$B$34:$BI$44,MATCH(S$7,GRID!$A$34:$A$44,0),MATCH(1,($U$2=GRID!$B$31:$BI$31)*(КАЛЕНДАРЬ!$AT13=GRID!$B$33:$BI$33), 0))*GRID!$B$65,
ROUNDUP(INDEX(GRID!$B$34:$BI$44,MATCH(S$7,GRID!$A$34:$A$44,0),MATCH(1,($U$2=GRID!$B$31:$BI$31)*(КАЛЕНДАРЬ!$AT13=GRID!$B$33:$BI$33),0))*GRID!$B$65*(1-GRID!$B$69),0))</f>
        <v>33368</v>
      </c>
      <c r="T368" s="47" cm="1">
        <f t="array" ref="T368">IF($I$2="Путешествия с детьми",
INDEX(GRID!$B$47:$BI$57,MATCH(S$7,GRID!$A$47:$A$57,0),MATCH(1,($U$2=GRID!$B$31:$BI$31)*(КАЛЕНДАРЬ!$AT13=GRID!$B$33:$BI$33), 0))*GRID!$B$65,
ROUNDUP(INDEX(GRID!$B$47:$BI$57,MATCH(S$7,GRID!$A$47:$A$57,0),MATCH(1,($U$2=GRID!$B$31:$BI$31)*(КАЛЕНДАРЬ!$AT13=GRID!$B$33:$BI$33),0))*GRID!$B$65*(1-GRID!$B$69),0))</f>
        <v>35604</v>
      </c>
      <c r="U368" s="47" cm="1">
        <f t="array" ref="U368">IF($I$2="Путешествия с детьми",
INDEX(GRID!$B$34:$BI$44,MATCH(U$7,GRID!$A$34:$A$44,0),MATCH(1,($U$2=GRID!$B$31:$BI$31)*(КАЛЕНДАРЬ!$AT13=GRID!$B$33:$BI$33), 0))*GRID!$B$65,
ROUNDUP(INDEX(GRID!$B$34:$BI$44,MATCH(U$7,GRID!$A$34:$A$44,0),MATCH(1,($U$2=GRID!$B$31:$BI$31)*(КАЛЕНДАРЬ!$AT13=GRID!$B$33:$BI$33),0))*GRID!$B$65*(1-GRID!$B$69),0))</f>
        <v>38356</v>
      </c>
      <c r="V368" s="47" cm="1">
        <f t="array" ref="V368">IF($I$2="Путешествия с детьми",
INDEX(GRID!$B$47:$BI$57,MATCH(U$7,GRID!$A$47:$A$57,0),MATCH(1,($U$2=GRID!$B$31:$BI$31)*(КАЛЕНДАРЬ!$AT13=GRID!$B$33:$BI$33), 0))*GRID!$B$65,
ROUNDUP(INDEX(GRID!$B$47:$BI$57,MATCH(U$7,GRID!$A$47:$A$57,0),MATCH(1,($U$2=GRID!$B$31:$BI$31)*(КАЛЕНДАРЬ!$AT13=GRID!$B$33:$BI$33),0))*GRID!$B$65*(1-GRID!$B$69),0))</f>
        <v>40592</v>
      </c>
      <c r="W368" s="47" cm="1">
        <f t="array" ref="W368">IF($I$2="Путешествия с детьми",
INDEX(GRID!$B$34:$BI$44,MATCH(W$7,GRID!$A$34:$A$44,0),MATCH(1,($U$2=GRID!$B$31:$BI$31)*(КАЛЕНДАРЬ!$AT13=GRID!$B$33:$BI$33), 0))*GRID!$B$65,
ROUNDUP(INDEX(GRID!$B$34:$BI$44,MATCH(W$7,GRID!$A$34:$A$44,0),MATCH(1,($U$2=GRID!$B$31:$BI$31)*(КАЛЕНДАРЬ!$AT13=GRID!$B$33:$BI$33),0))*GRID!$B$65*(1-GRID!$B$69),0))</f>
        <v>110252</v>
      </c>
      <c r="X368" s="47" cm="1">
        <f t="array" ref="X368">IF($I$2="Путешествия с детьми",
INDEX(GRID!$B$47:$BI$57,MATCH(W$7,GRID!$A$47:$A$57,0),MATCH(1,($U$2=GRID!$B$31:$BI$31)*(КАЛЕНДАРЬ!$AT13=GRID!$B$33:$BI$33), 0))*GRID!$B$65,
ROUNDUP(INDEX(GRID!$B$47:$BI$57,MATCH(W$7,GRID!$A$47:$A$57,0),MATCH(1,($U$2=GRID!$B$31:$BI$31)*(КАЛЕНДАРЬ!$AT13=GRID!$B$33:$BI$33),0))*GRID!$B$65*(1-GRID!$B$69),0))</f>
        <v>112488</v>
      </c>
    </row>
    <row r="369" spans="1:24" ht="14.25" hidden="1" customHeight="1" x14ac:dyDescent="0.2">
      <c r="A369" s="117" t="s">
        <v>45</v>
      </c>
      <c r="B369" s="117">
        <v>11</v>
      </c>
      <c r="C369" s="138" cm="1">
        <f t="array" ref="C369">IF($I$2="Путешествия с детьми",
INDEX(GRID!$B$34:$BI$44,MATCH(C$7,GRID!$A$34:$A$44,0),MATCH(1,($U$2=GRID!$B$31:$BI$31)*(КАЛЕНДАРЬ!$AT14=GRID!$B$33:$BI$33), 0))*GRID!$B$65,
ROUNDUP(INDEX(GRID!$B$34:$BI$44,MATCH(C$7,GRID!$A$34:$A$44,0),MATCH(1,($U$2=GRID!$B$31:$BI$31)*(КАЛЕНДАРЬ!$AT14=GRID!$B$33:$BI$33),0))*GRID!$B$65*(1-GRID!$B$69),0))</f>
        <v>16512</v>
      </c>
      <c r="D369" s="47" cm="1">
        <f t="array" ref="D369">IF($I$2="Путешествия с детьми",
INDEX(GRID!$B$47:$BI$57,MATCH(C$7,GRID!$A$47:$A$57,0),MATCH(1,($U$2=GRID!$B$31:$BI$31)*(КАЛЕНДАРЬ!$AT14=GRID!$B$33:$BI$33), 0))*GRID!$B$65,
ROUNDUP(INDEX(GRID!$B$47:$BI$57,MATCH(C$7,GRID!$A$47:$A$57,0),MATCH(1,($U$2=GRID!$B$31:$BI$31)*(КАЛЕНДАРЬ!$AT14=GRID!$B$33:$BI$33),0))*GRID!$B$65*(1-GRID!$B$69),0))</f>
        <v>18748</v>
      </c>
      <c r="E369" s="47" cm="1">
        <f t="array" ref="E369">IF($I$2="Путешествия с детьми",
INDEX(GRID!$B$34:$BI$44,MATCH(E$7,GRID!$A$34:$A$44,0),MATCH(1,($U$2=GRID!$B$31:$BI$31)*(КАЛЕНДАРЬ!$AT14=GRID!$B$33:$BI$33), 0))*GRID!$B$65,
ROUNDUP(INDEX(GRID!$B$34:$BI$44,MATCH(E$7,GRID!$A$34:$A$44,0),MATCH(1,($U$2=GRID!$B$31:$BI$31)*(КАЛЕНДАРЬ!$AT14=GRID!$B$33:$BI$33),0))*GRID!$B$65*(1-GRID!$B$69),0))</f>
        <v>18060</v>
      </c>
      <c r="F369" s="47" cm="1">
        <f t="array" ref="F369">IF($I$2="Путешествия с детьми",
INDEX(GRID!$B$47:$BI$57,MATCH(E$7,GRID!$A$47:$A$57,0),MATCH(1,($U$2=GRID!$B$31:$BI$31)*(КАЛЕНДАРЬ!$AT14=GRID!$B$33:$BI$33), 0))*GRID!$B$65,
ROUNDUP(INDEX(GRID!$B$47:$BI$57,MATCH(E$7,GRID!$A$47:$A$57,0),MATCH(1,($U$2=GRID!$B$31:$BI$31)*(КАЛЕНДАРЬ!$AT14=GRID!$B$33:$BI$33),0))*GRID!$B$65*(1-GRID!$B$69),0))</f>
        <v>20296</v>
      </c>
      <c r="G369" s="47" cm="1">
        <f t="array" ref="G369">IF($I$2="Путешествия с детьми",
INDEX(GRID!$B$34:$BI$44,MATCH(G$7,GRID!$A$34:$A$44,0),MATCH(1,($U$2=GRID!$B$31:$BI$31)*(КАЛЕНДАРЬ!$AT14=GRID!$B$33:$BI$33), 0))*GRID!$B$65,
ROUNDUP(INDEX(GRID!$B$34:$BI$44,MATCH(G$7,GRID!$A$34:$A$44,0),MATCH(1,($U$2=GRID!$B$31:$BI$31)*(КАЛЕНДАРЬ!$AT14=GRID!$B$33:$BI$33),0))*GRID!$B$65*(1-GRID!$B$69),0))</f>
        <v>18920</v>
      </c>
      <c r="H369" s="47" cm="1">
        <f t="array" ref="H369">IF($I$2="Путешествия с детьми",
INDEX(GRID!$B$47:$BI$57,MATCH(G$7,GRID!$A$47:$A$57,0),MATCH(1,($U$2=GRID!$B$31:$BI$31)*(КАЛЕНДАРЬ!$AT14=GRID!$B$33:$BI$33), 0))*GRID!$B$65,
ROUNDUP(INDEX(GRID!$B$47:$BI$57,MATCH(G$7,GRID!$A$47:$A$57,0),MATCH(1,($U$2=GRID!$B$31:$BI$31)*(КАЛЕНДАРЬ!$AT14=GRID!$B$33:$BI$33),0))*GRID!$B$65*(1-GRID!$B$69),0))</f>
        <v>21156</v>
      </c>
      <c r="I369" s="47" cm="1">
        <f t="array" ref="I369">IF($I$2="Путешествия с детьми",
INDEX(GRID!$B$34:$BI$44,MATCH(I$7,GRID!$A$34:$A$44,0),MATCH(1,($U$2=GRID!$B$31:$BI$31)*(КАЛЕНДАРЬ!$AT14=GRID!$B$33:$BI$33), 0))*GRID!$B$65,
ROUNDUP(INDEX(GRID!$B$34:$BI$44,MATCH(I$7,GRID!$A$34:$A$44,0),MATCH(1,($U$2=GRID!$B$31:$BI$31)*(КАЛЕНДАРЬ!$AT14=GRID!$B$33:$BI$33),0))*GRID!$B$65*(1-GRID!$B$69),0))</f>
        <v>20468</v>
      </c>
      <c r="J369" s="47" cm="1">
        <f t="array" ref="J369">IF($I$2="Путешествия с детьми",
INDEX(GRID!$B$47:$BI$57,MATCH(I$7,GRID!$A$47:$A$57,0),MATCH(1,($U$2=GRID!$B$31:$BI$31)*(КАЛЕНДАРЬ!$AT14=GRID!$B$33:$BI$33), 0))*GRID!$B$65,
ROUNDUP(INDEX(GRID!$B$47:$BI$57,MATCH(I$7,GRID!$A$47:$A$57,0),MATCH(1,($U$2=GRID!$B$31:$BI$31)*(КАЛЕНДАРЬ!$AT14=GRID!$B$33:$BI$33),0))*GRID!$B$65*(1-GRID!$B$69),0))</f>
        <v>22704</v>
      </c>
      <c r="K369" s="47" cm="1">
        <f t="array" ref="K369">IF($I$2="Путешествия с детьми",
INDEX(GRID!$B$34:$BI$44,MATCH(K$7,GRID!$A$34:$A$44,0),MATCH(1,($U$2=GRID!$B$31:$BI$31)*(КАЛЕНДАРЬ!$AT14=GRID!$B$33:$BI$33), 0))*GRID!$B$65,
ROUNDUP(INDEX(GRID!$B$34:$BI$44,MATCH(K$7,GRID!$A$34:$A$44,0),MATCH(1,($U$2=GRID!$B$31:$BI$31)*(КАЛЕНДАРЬ!$AT14=GRID!$B$33:$BI$33),0))*GRID!$B$65*(1-GRID!$B$69),0))</f>
        <v>21328</v>
      </c>
      <c r="L369" s="47" cm="1">
        <f t="array" ref="L369">IF($I$2="Путешествия с детьми",
INDEX(GRID!$B$47:$BI$57,MATCH(K$7,GRID!$A$47:$A$57,0),MATCH(1,($U$2=GRID!$B$31:$BI$31)*(КАЛЕНДАРЬ!$AT14=GRID!$B$33:$BI$33), 0))*GRID!$B$65,
ROUNDUP(INDEX(GRID!$B$47:$BI$57,MATCH(K$7,GRID!$A$47:$A$57,0),MATCH(1,($U$2=GRID!$B$31:$BI$31)*(КАЛЕНДАРЬ!$AT14=GRID!$B$33:$BI$33),0))*GRID!$B$65*(1-GRID!$B$69),0))</f>
        <v>23564</v>
      </c>
      <c r="M369" s="47" cm="1">
        <f t="array" ref="M369">IF($I$2="Путешествия с детьми",
INDEX(GRID!$B$34:$BI$44,MATCH(M$7,GRID!$A$34:$A$44,0),MATCH(1,($U$2=GRID!$B$31:$BI$31)*(КАЛЕНДАРЬ!$AT14=GRID!$B$33:$BI$33), 0))*GRID!$B$65,
ROUNDUP(INDEX(GRID!$B$34:$BI$44,MATCH(M$7,GRID!$A$34:$A$44,0),MATCH(1,($U$2=GRID!$B$31:$BI$31)*(КАЛЕНДАРЬ!$AT14=GRID!$B$33:$BI$33),0))*GRID!$B$65*(1-GRID!$B$69),0))</f>
        <v>22876</v>
      </c>
      <c r="N369" s="47" cm="1">
        <f t="array" ref="N369">IF($I$2="Путешествия с детьми",
INDEX(GRID!$B$47:$BI$57,MATCH(M$7,GRID!$A$47:$A$57,0),MATCH(1,($U$2=GRID!$B$31:$BI$31)*(КАЛЕНДАРЬ!$AT14=GRID!$B$33:$BI$33), 0))*GRID!$B$65,
ROUNDUP(INDEX(GRID!$B$47:$BI$57,MATCH(M$7,GRID!$A$47:$A$57,0),MATCH(1,($U$2=GRID!$B$31:$BI$31)*(КАЛЕНДАРЬ!$AT14=GRID!$B$33:$BI$33),0))*GRID!$B$65*(1-GRID!$B$69),0))</f>
        <v>25112</v>
      </c>
      <c r="O369" s="47" cm="1">
        <f t="array" ref="O369">IF($I$2="Путешествия с детьми",
INDEX(GRID!$B$34:$BI$44,MATCH(O$7,GRID!$A$34:$A$44,0),MATCH(1,($U$2=GRID!$B$31:$BI$31)*(КАЛЕНДАРЬ!$AT14=GRID!$B$33:$BI$33), 0))*GRID!$B$65,
ROUNDUP(INDEX(GRID!$B$34:$BI$44,MATCH(O$7,GRID!$A$34:$A$44,0),MATCH(1,($U$2=GRID!$B$31:$BI$31)*(КАЛЕНДАРЬ!$AT14=GRID!$B$33:$BI$33),0))*GRID!$B$65*(1-GRID!$B$69),0))</f>
        <v>28724</v>
      </c>
      <c r="P369" s="47" cm="1">
        <f t="array" ref="P369">IF($I$2="Путешествия с детьми",
INDEX(GRID!$B$47:$BI$57,MATCH(O$7,GRID!$A$47:$A$57,0),MATCH(1,($U$2=GRID!$B$31:$BI$31)*(КАЛЕНДАРЬ!$AT14=GRID!$B$33:$BI$33), 0))*GRID!$B$65,
ROUNDUP(INDEX(GRID!$B$47:$BI$57,MATCH(O$7,GRID!$A$47:$A$57,0),MATCH(1,($U$2=GRID!$B$31:$BI$31)*(КАЛЕНДАРЬ!$AT14=GRID!$B$33:$BI$33),0))*GRID!$B$65*(1-GRID!$B$69),0))</f>
        <v>30960</v>
      </c>
      <c r="Q369" s="47" cm="1">
        <f t="array" ref="Q369">IF($I$2="Путешествия с детьми",
INDEX(GRID!$B$34:$BI$44,MATCH(Q$7,GRID!$A$34:$A$44,0),MATCH(1,($U$2=GRID!$B$31:$BI$31)*(КАЛЕНДАРЬ!$AT14=GRID!$B$33:$BI$33), 0))*GRID!$B$65,
ROUNDUP(INDEX(GRID!$B$34:$BI$44,MATCH(Q$7,GRID!$A$34:$A$44,0),MATCH(1,($U$2=GRID!$B$31:$BI$31)*(КАЛЕНДАРЬ!$AT14=GRID!$B$33:$BI$33),0))*GRID!$B$65*(1-GRID!$B$69),0))</f>
        <v>30444</v>
      </c>
      <c r="R369" s="47" cm="1">
        <f t="array" ref="R369">IF($I$2="Путешествия с детьми",
INDEX(GRID!$B$47:$BI$57,MATCH(Q$7,GRID!$A$47:$A$57,0),MATCH(1,($U$2=GRID!$B$31:$BI$31)*(КАЛЕНДАРЬ!$AT14=GRID!$B$33:$BI$33), 0))*GRID!$B$65,
ROUNDUP(INDEX(GRID!$B$47:$BI$57,MATCH(Q$7,GRID!$A$47:$A$57,0),MATCH(1,($U$2=GRID!$B$31:$BI$31)*(КАЛЕНДАРЬ!$AT14=GRID!$B$33:$BI$33),0))*GRID!$B$65*(1-GRID!$B$69),0))</f>
        <v>32680</v>
      </c>
      <c r="S369" s="47" cm="1">
        <f t="array" ref="S369">IF($I$2="Путешествия с детьми",
INDEX(GRID!$B$34:$BI$44,MATCH(S$7,GRID!$A$34:$A$44,0),MATCH(1,($U$2=GRID!$B$31:$BI$31)*(КАЛЕНДАРЬ!$AT14=GRID!$B$33:$BI$33), 0))*GRID!$B$65,
ROUNDUP(INDEX(GRID!$B$34:$BI$44,MATCH(S$7,GRID!$A$34:$A$44,0),MATCH(1,($U$2=GRID!$B$31:$BI$31)*(КАЛЕНДАРЬ!$AT14=GRID!$B$33:$BI$33),0))*GRID!$B$65*(1-GRID!$B$69),0))</f>
        <v>33368</v>
      </c>
      <c r="T369" s="47" cm="1">
        <f t="array" ref="T369">IF($I$2="Путешествия с детьми",
INDEX(GRID!$B$47:$BI$57,MATCH(S$7,GRID!$A$47:$A$57,0),MATCH(1,($U$2=GRID!$B$31:$BI$31)*(КАЛЕНДАРЬ!$AT14=GRID!$B$33:$BI$33), 0))*GRID!$B$65,
ROUNDUP(INDEX(GRID!$B$47:$BI$57,MATCH(S$7,GRID!$A$47:$A$57,0),MATCH(1,($U$2=GRID!$B$31:$BI$31)*(КАЛЕНДАРЬ!$AT14=GRID!$B$33:$BI$33),0))*GRID!$B$65*(1-GRID!$B$69),0))</f>
        <v>35604</v>
      </c>
      <c r="U369" s="47" cm="1">
        <f t="array" ref="U369">IF($I$2="Путешествия с детьми",
INDEX(GRID!$B$34:$BI$44,MATCH(U$7,GRID!$A$34:$A$44,0),MATCH(1,($U$2=GRID!$B$31:$BI$31)*(КАЛЕНДАРЬ!$AT14=GRID!$B$33:$BI$33), 0))*GRID!$B$65,
ROUNDUP(INDEX(GRID!$B$34:$BI$44,MATCH(U$7,GRID!$A$34:$A$44,0),MATCH(1,($U$2=GRID!$B$31:$BI$31)*(КАЛЕНДАРЬ!$AT14=GRID!$B$33:$BI$33),0))*GRID!$B$65*(1-GRID!$B$69),0))</f>
        <v>38356</v>
      </c>
      <c r="V369" s="47" cm="1">
        <f t="array" ref="V369">IF($I$2="Путешествия с детьми",
INDEX(GRID!$B$47:$BI$57,MATCH(U$7,GRID!$A$47:$A$57,0),MATCH(1,($U$2=GRID!$B$31:$BI$31)*(КАЛЕНДАРЬ!$AT14=GRID!$B$33:$BI$33), 0))*GRID!$B$65,
ROUNDUP(INDEX(GRID!$B$47:$BI$57,MATCH(U$7,GRID!$A$47:$A$57,0),MATCH(1,($U$2=GRID!$B$31:$BI$31)*(КАЛЕНДАРЬ!$AT14=GRID!$B$33:$BI$33),0))*GRID!$B$65*(1-GRID!$B$69),0))</f>
        <v>40592</v>
      </c>
      <c r="W369" s="47" cm="1">
        <f t="array" ref="W369">IF($I$2="Путешествия с детьми",
INDEX(GRID!$B$34:$BI$44,MATCH(W$7,GRID!$A$34:$A$44,0),MATCH(1,($U$2=GRID!$B$31:$BI$31)*(КАЛЕНДАРЬ!$AT14=GRID!$B$33:$BI$33), 0))*GRID!$B$65,
ROUNDUP(INDEX(GRID!$B$34:$BI$44,MATCH(W$7,GRID!$A$34:$A$44,0),MATCH(1,($U$2=GRID!$B$31:$BI$31)*(КАЛЕНДАРЬ!$AT14=GRID!$B$33:$BI$33),0))*GRID!$B$65*(1-GRID!$B$69),0))</f>
        <v>110252</v>
      </c>
      <c r="X369" s="47" cm="1">
        <f t="array" ref="X369">IF($I$2="Путешествия с детьми",
INDEX(GRID!$B$47:$BI$57,MATCH(W$7,GRID!$A$47:$A$57,0),MATCH(1,($U$2=GRID!$B$31:$BI$31)*(КАЛЕНДАРЬ!$AT14=GRID!$B$33:$BI$33), 0))*GRID!$B$65,
ROUNDUP(INDEX(GRID!$B$47:$BI$57,MATCH(W$7,GRID!$A$47:$A$57,0),MATCH(1,($U$2=GRID!$B$31:$BI$31)*(КАЛЕНДАРЬ!$AT14=GRID!$B$33:$BI$33),0))*GRID!$B$65*(1-GRID!$B$69),0))</f>
        <v>112488</v>
      </c>
    </row>
    <row r="370" spans="1:24" ht="14.25" hidden="1" customHeight="1" x14ac:dyDescent="0.2">
      <c r="A370" s="117" t="s">
        <v>46</v>
      </c>
      <c r="B370" s="117">
        <v>12</v>
      </c>
      <c r="C370" s="138" cm="1">
        <f t="array" ref="C370">IF($I$2="Путешествия с детьми",
INDEX(GRID!$B$34:$BI$44,MATCH(C$7,GRID!$A$34:$A$44,0),MATCH(1,($U$2=GRID!$B$31:$BI$31)*(КАЛЕНДАРЬ!$AT15=GRID!$B$33:$BI$33), 0))*GRID!$B$65,
ROUNDUP(INDEX(GRID!$B$34:$BI$44,MATCH(C$7,GRID!$A$34:$A$44,0),MATCH(1,($U$2=GRID!$B$31:$BI$31)*(КАЛЕНДАРЬ!$AT15=GRID!$B$33:$BI$33),0))*GRID!$B$65*(1-GRID!$B$69),0))</f>
        <v>16512</v>
      </c>
      <c r="D370" s="47" cm="1">
        <f t="array" ref="D370">IF($I$2="Путешествия с детьми",
INDEX(GRID!$B$47:$BI$57,MATCH(C$7,GRID!$A$47:$A$57,0),MATCH(1,($U$2=GRID!$B$31:$BI$31)*(КАЛЕНДАРЬ!$AT15=GRID!$B$33:$BI$33), 0))*GRID!$B$65,
ROUNDUP(INDEX(GRID!$B$47:$BI$57,MATCH(C$7,GRID!$A$47:$A$57,0),MATCH(1,($U$2=GRID!$B$31:$BI$31)*(КАЛЕНДАРЬ!$AT15=GRID!$B$33:$BI$33),0))*GRID!$B$65*(1-GRID!$B$69),0))</f>
        <v>18748</v>
      </c>
      <c r="E370" s="47" cm="1">
        <f t="array" ref="E370">IF($I$2="Путешествия с детьми",
INDEX(GRID!$B$34:$BI$44,MATCH(E$7,GRID!$A$34:$A$44,0),MATCH(1,($U$2=GRID!$B$31:$BI$31)*(КАЛЕНДАРЬ!$AT15=GRID!$B$33:$BI$33), 0))*GRID!$B$65,
ROUNDUP(INDEX(GRID!$B$34:$BI$44,MATCH(E$7,GRID!$A$34:$A$44,0),MATCH(1,($U$2=GRID!$B$31:$BI$31)*(КАЛЕНДАРЬ!$AT15=GRID!$B$33:$BI$33),0))*GRID!$B$65*(1-GRID!$B$69),0))</f>
        <v>18060</v>
      </c>
      <c r="F370" s="47" cm="1">
        <f t="array" ref="F370">IF($I$2="Путешествия с детьми",
INDEX(GRID!$B$47:$BI$57,MATCH(E$7,GRID!$A$47:$A$57,0),MATCH(1,($U$2=GRID!$B$31:$BI$31)*(КАЛЕНДАРЬ!$AT15=GRID!$B$33:$BI$33), 0))*GRID!$B$65,
ROUNDUP(INDEX(GRID!$B$47:$BI$57,MATCH(E$7,GRID!$A$47:$A$57,0),MATCH(1,($U$2=GRID!$B$31:$BI$31)*(КАЛЕНДАРЬ!$AT15=GRID!$B$33:$BI$33),0))*GRID!$B$65*(1-GRID!$B$69),0))</f>
        <v>20296</v>
      </c>
      <c r="G370" s="47" cm="1">
        <f t="array" ref="G370">IF($I$2="Путешествия с детьми",
INDEX(GRID!$B$34:$BI$44,MATCH(G$7,GRID!$A$34:$A$44,0),MATCH(1,($U$2=GRID!$B$31:$BI$31)*(КАЛЕНДАРЬ!$AT15=GRID!$B$33:$BI$33), 0))*GRID!$B$65,
ROUNDUP(INDEX(GRID!$B$34:$BI$44,MATCH(G$7,GRID!$A$34:$A$44,0),MATCH(1,($U$2=GRID!$B$31:$BI$31)*(КАЛЕНДАРЬ!$AT15=GRID!$B$33:$BI$33),0))*GRID!$B$65*(1-GRID!$B$69),0))</f>
        <v>18920</v>
      </c>
      <c r="H370" s="47" cm="1">
        <f t="array" ref="H370">IF($I$2="Путешествия с детьми",
INDEX(GRID!$B$47:$BI$57,MATCH(G$7,GRID!$A$47:$A$57,0),MATCH(1,($U$2=GRID!$B$31:$BI$31)*(КАЛЕНДАРЬ!$AT15=GRID!$B$33:$BI$33), 0))*GRID!$B$65,
ROUNDUP(INDEX(GRID!$B$47:$BI$57,MATCH(G$7,GRID!$A$47:$A$57,0),MATCH(1,($U$2=GRID!$B$31:$BI$31)*(КАЛЕНДАРЬ!$AT15=GRID!$B$33:$BI$33),0))*GRID!$B$65*(1-GRID!$B$69),0))</f>
        <v>21156</v>
      </c>
      <c r="I370" s="47" cm="1">
        <f t="array" ref="I370">IF($I$2="Путешествия с детьми",
INDEX(GRID!$B$34:$BI$44,MATCH(I$7,GRID!$A$34:$A$44,0),MATCH(1,($U$2=GRID!$B$31:$BI$31)*(КАЛЕНДАРЬ!$AT15=GRID!$B$33:$BI$33), 0))*GRID!$B$65,
ROUNDUP(INDEX(GRID!$B$34:$BI$44,MATCH(I$7,GRID!$A$34:$A$44,0),MATCH(1,($U$2=GRID!$B$31:$BI$31)*(КАЛЕНДАРЬ!$AT15=GRID!$B$33:$BI$33),0))*GRID!$B$65*(1-GRID!$B$69),0))</f>
        <v>20468</v>
      </c>
      <c r="J370" s="47" cm="1">
        <f t="array" ref="J370">IF($I$2="Путешествия с детьми",
INDEX(GRID!$B$47:$BI$57,MATCH(I$7,GRID!$A$47:$A$57,0),MATCH(1,($U$2=GRID!$B$31:$BI$31)*(КАЛЕНДАРЬ!$AT15=GRID!$B$33:$BI$33), 0))*GRID!$B$65,
ROUNDUP(INDEX(GRID!$B$47:$BI$57,MATCH(I$7,GRID!$A$47:$A$57,0),MATCH(1,($U$2=GRID!$B$31:$BI$31)*(КАЛЕНДАРЬ!$AT15=GRID!$B$33:$BI$33),0))*GRID!$B$65*(1-GRID!$B$69),0))</f>
        <v>22704</v>
      </c>
      <c r="K370" s="47" cm="1">
        <f t="array" ref="K370">IF($I$2="Путешествия с детьми",
INDEX(GRID!$B$34:$BI$44,MATCH(K$7,GRID!$A$34:$A$44,0),MATCH(1,($U$2=GRID!$B$31:$BI$31)*(КАЛЕНДАРЬ!$AT15=GRID!$B$33:$BI$33), 0))*GRID!$B$65,
ROUNDUP(INDEX(GRID!$B$34:$BI$44,MATCH(K$7,GRID!$A$34:$A$44,0),MATCH(1,($U$2=GRID!$B$31:$BI$31)*(КАЛЕНДАРЬ!$AT15=GRID!$B$33:$BI$33),0))*GRID!$B$65*(1-GRID!$B$69),0))</f>
        <v>21328</v>
      </c>
      <c r="L370" s="47" cm="1">
        <f t="array" ref="L370">IF($I$2="Путешествия с детьми",
INDEX(GRID!$B$47:$BI$57,MATCH(K$7,GRID!$A$47:$A$57,0),MATCH(1,($U$2=GRID!$B$31:$BI$31)*(КАЛЕНДАРЬ!$AT15=GRID!$B$33:$BI$33), 0))*GRID!$B$65,
ROUNDUP(INDEX(GRID!$B$47:$BI$57,MATCH(K$7,GRID!$A$47:$A$57,0),MATCH(1,($U$2=GRID!$B$31:$BI$31)*(КАЛЕНДАРЬ!$AT15=GRID!$B$33:$BI$33),0))*GRID!$B$65*(1-GRID!$B$69),0))</f>
        <v>23564</v>
      </c>
      <c r="M370" s="47" cm="1">
        <f t="array" ref="M370">IF($I$2="Путешествия с детьми",
INDEX(GRID!$B$34:$BI$44,MATCH(M$7,GRID!$A$34:$A$44,0),MATCH(1,($U$2=GRID!$B$31:$BI$31)*(КАЛЕНДАРЬ!$AT15=GRID!$B$33:$BI$33), 0))*GRID!$B$65,
ROUNDUP(INDEX(GRID!$B$34:$BI$44,MATCH(M$7,GRID!$A$34:$A$44,0),MATCH(1,($U$2=GRID!$B$31:$BI$31)*(КАЛЕНДАРЬ!$AT15=GRID!$B$33:$BI$33),0))*GRID!$B$65*(1-GRID!$B$69),0))</f>
        <v>22876</v>
      </c>
      <c r="N370" s="47" cm="1">
        <f t="array" ref="N370">IF($I$2="Путешествия с детьми",
INDEX(GRID!$B$47:$BI$57,MATCH(M$7,GRID!$A$47:$A$57,0),MATCH(1,($U$2=GRID!$B$31:$BI$31)*(КАЛЕНДАРЬ!$AT15=GRID!$B$33:$BI$33), 0))*GRID!$B$65,
ROUNDUP(INDEX(GRID!$B$47:$BI$57,MATCH(M$7,GRID!$A$47:$A$57,0),MATCH(1,($U$2=GRID!$B$31:$BI$31)*(КАЛЕНДАРЬ!$AT15=GRID!$B$33:$BI$33),0))*GRID!$B$65*(1-GRID!$B$69),0))</f>
        <v>25112</v>
      </c>
      <c r="O370" s="47" cm="1">
        <f t="array" ref="O370">IF($I$2="Путешествия с детьми",
INDEX(GRID!$B$34:$BI$44,MATCH(O$7,GRID!$A$34:$A$44,0),MATCH(1,($U$2=GRID!$B$31:$BI$31)*(КАЛЕНДАРЬ!$AT15=GRID!$B$33:$BI$33), 0))*GRID!$B$65,
ROUNDUP(INDEX(GRID!$B$34:$BI$44,MATCH(O$7,GRID!$A$34:$A$44,0),MATCH(1,($U$2=GRID!$B$31:$BI$31)*(КАЛЕНДАРЬ!$AT15=GRID!$B$33:$BI$33),0))*GRID!$B$65*(1-GRID!$B$69),0))</f>
        <v>28724</v>
      </c>
      <c r="P370" s="47" cm="1">
        <f t="array" ref="P370">IF($I$2="Путешествия с детьми",
INDEX(GRID!$B$47:$BI$57,MATCH(O$7,GRID!$A$47:$A$57,0),MATCH(1,($U$2=GRID!$B$31:$BI$31)*(КАЛЕНДАРЬ!$AT15=GRID!$B$33:$BI$33), 0))*GRID!$B$65,
ROUNDUP(INDEX(GRID!$B$47:$BI$57,MATCH(O$7,GRID!$A$47:$A$57,0),MATCH(1,($U$2=GRID!$B$31:$BI$31)*(КАЛЕНДАРЬ!$AT15=GRID!$B$33:$BI$33),0))*GRID!$B$65*(1-GRID!$B$69),0))</f>
        <v>30960</v>
      </c>
      <c r="Q370" s="47" cm="1">
        <f t="array" ref="Q370">IF($I$2="Путешествия с детьми",
INDEX(GRID!$B$34:$BI$44,MATCH(Q$7,GRID!$A$34:$A$44,0),MATCH(1,($U$2=GRID!$B$31:$BI$31)*(КАЛЕНДАРЬ!$AT15=GRID!$B$33:$BI$33), 0))*GRID!$B$65,
ROUNDUP(INDEX(GRID!$B$34:$BI$44,MATCH(Q$7,GRID!$A$34:$A$44,0),MATCH(1,($U$2=GRID!$B$31:$BI$31)*(КАЛЕНДАРЬ!$AT15=GRID!$B$33:$BI$33),0))*GRID!$B$65*(1-GRID!$B$69),0))</f>
        <v>30444</v>
      </c>
      <c r="R370" s="47" cm="1">
        <f t="array" ref="R370">IF($I$2="Путешествия с детьми",
INDEX(GRID!$B$47:$BI$57,MATCH(Q$7,GRID!$A$47:$A$57,0),MATCH(1,($U$2=GRID!$B$31:$BI$31)*(КАЛЕНДАРЬ!$AT15=GRID!$B$33:$BI$33), 0))*GRID!$B$65,
ROUNDUP(INDEX(GRID!$B$47:$BI$57,MATCH(Q$7,GRID!$A$47:$A$57,0),MATCH(1,($U$2=GRID!$B$31:$BI$31)*(КАЛЕНДАРЬ!$AT15=GRID!$B$33:$BI$33),0))*GRID!$B$65*(1-GRID!$B$69),0))</f>
        <v>32680</v>
      </c>
      <c r="S370" s="47" cm="1">
        <f t="array" ref="S370">IF($I$2="Путешествия с детьми",
INDEX(GRID!$B$34:$BI$44,MATCH(S$7,GRID!$A$34:$A$44,0),MATCH(1,($U$2=GRID!$B$31:$BI$31)*(КАЛЕНДАРЬ!$AT15=GRID!$B$33:$BI$33), 0))*GRID!$B$65,
ROUNDUP(INDEX(GRID!$B$34:$BI$44,MATCH(S$7,GRID!$A$34:$A$44,0),MATCH(1,($U$2=GRID!$B$31:$BI$31)*(КАЛЕНДАРЬ!$AT15=GRID!$B$33:$BI$33),0))*GRID!$B$65*(1-GRID!$B$69),0))</f>
        <v>33368</v>
      </c>
      <c r="T370" s="47" cm="1">
        <f t="array" ref="T370">IF($I$2="Путешествия с детьми",
INDEX(GRID!$B$47:$BI$57,MATCH(S$7,GRID!$A$47:$A$57,0),MATCH(1,($U$2=GRID!$B$31:$BI$31)*(КАЛЕНДАРЬ!$AT15=GRID!$B$33:$BI$33), 0))*GRID!$B$65,
ROUNDUP(INDEX(GRID!$B$47:$BI$57,MATCH(S$7,GRID!$A$47:$A$57,0),MATCH(1,($U$2=GRID!$B$31:$BI$31)*(КАЛЕНДАРЬ!$AT15=GRID!$B$33:$BI$33),0))*GRID!$B$65*(1-GRID!$B$69),0))</f>
        <v>35604</v>
      </c>
      <c r="U370" s="47" cm="1">
        <f t="array" ref="U370">IF($I$2="Путешествия с детьми",
INDEX(GRID!$B$34:$BI$44,MATCH(U$7,GRID!$A$34:$A$44,0),MATCH(1,($U$2=GRID!$B$31:$BI$31)*(КАЛЕНДАРЬ!$AT15=GRID!$B$33:$BI$33), 0))*GRID!$B$65,
ROUNDUP(INDEX(GRID!$B$34:$BI$44,MATCH(U$7,GRID!$A$34:$A$44,0),MATCH(1,($U$2=GRID!$B$31:$BI$31)*(КАЛЕНДАРЬ!$AT15=GRID!$B$33:$BI$33),0))*GRID!$B$65*(1-GRID!$B$69),0))</f>
        <v>38356</v>
      </c>
      <c r="V370" s="47" cm="1">
        <f t="array" ref="V370">IF($I$2="Путешествия с детьми",
INDEX(GRID!$B$47:$BI$57,MATCH(U$7,GRID!$A$47:$A$57,0),MATCH(1,($U$2=GRID!$B$31:$BI$31)*(КАЛЕНДАРЬ!$AT15=GRID!$B$33:$BI$33), 0))*GRID!$B$65,
ROUNDUP(INDEX(GRID!$B$47:$BI$57,MATCH(U$7,GRID!$A$47:$A$57,0),MATCH(1,($U$2=GRID!$B$31:$BI$31)*(КАЛЕНДАРЬ!$AT15=GRID!$B$33:$BI$33),0))*GRID!$B$65*(1-GRID!$B$69),0))</f>
        <v>40592</v>
      </c>
      <c r="W370" s="47" cm="1">
        <f t="array" ref="W370">IF($I$2="Путешествия с детьми",
INDEX(GRID!$B$34:$BI$44,MATCH(W$7,GRID!$A$34:$A$44,0),MATCH(1,($U$2=GRID!$B$31:$BI$31)*(КАЛЕНДАРЬ!$AT15=GRID!$B$33:$BI$33), 0))*GRID!$B$65,
ROUNDUP(INDEX(GRID!$B$34:$BI$44,MATCH(W$7,GRID!$A$34:$A$44,0),MATCH(1,($U$2=GRID!$B$31:$BI$31)*(КАЛЕНДАРЬ!$AT15=GRID!$B$33:$BI$33),0))*GRID!$B$65*(1-GRID!$B$69),0))</f>
        <v>110252</v>
      </c>
      <c r="X370" s="47" cm="1">
        <f t="array" ref="X370">IF($I$2="Путешествия с детьми",
INDEX(GRID!$B$47:$BI$57,MATCH(W$7,GRID!$A$47:$A$57,0),MATCH(1,($U$2=GRID!$B$31:$BI$31)*(КАЛЕНДАРЬ!$AT15=GRID!$B$33:$BI$33), 0))*GRID!$B$65,
ROUNDUP(INDEX(GRID!$B$47:$BI$57,MATCH(W$7,GRID!$A$47:$A$57,0),MATCH(1,($U$2=GRID!$B$31:$BI$31)*(КАЛЕНДАРЬ!$AT15=GRID!$B$33:$BI$33),0))*GRID!$B$65*(1-GRID!$B$69),0))</f>
        <v>112488</v>
      </c>
    </row>
    <row r="371" spans="1:24" ht="14.25" hidden="1" customHeight="1" x14ac:dyDescent="0.2">
      <c r="A371" s="117" t="s">
        <v>47</v>
      </c>
      <c r="B371" s="117">
        <v>13</v>
      </c>
      <c r="C371" s="138" cm="1">
        <f t="array" ref="C371">IF($I$2="Путешествия с детьми",
INDEX(GRID!$B$34:$BI$44,MATCH(C$7,GRID!$A$34:$A$44,0),MATCH(1,($U$2=GRID!$B$31:$BI$31)*(КАЛЕНДАРЬ!$AT16=GRID!$B$33:$BI$33), 0))*GRID!$B$65,
ROUNDUP(INDEX(GRID!$B$34:$BI$44,MATCH(C$7,GRID!$A$34:$A$44,0),MATCH(1,($U$2=GRID!$B$31:$BI$31)*(КАЛЕНДАРЬ!$AT16=GRID!$B$33:$BI$33),0))*GRID!$B$65*(1-GRID!$B$69),0))</f>
        <v>17544</v>
      </c>
      <c r="D371" s="47" cm="1">
        <f t="array" ref="D371">IF($I$2="Путешествия с детьми",
INDEX(GRID!$B$47:$BI$57,MATCH(C$7,GRID!$A$47:$A$57,0),MATCH(1,($U$2=GRID!$B$31:$BI$31)*(КАЛЕНДАРЬ!$AT16=GRID!$B$33:$BI$33), 0))*GRID!$B$65,
ROUNDUP(INDEX(GRID!$B$47:$BI$57,MATCH(C$7,GRID!$A$47:$A$57,0),MATCH(1,($U$2=GRID!$B$31:$BI$31)*(КАЛЕНДАРЬ!$AT16=GRID!$B$33:$BI$33),0))*GRID!$B$65*(1-GRID!$B$69),0))</f>
        <v>19780</v>
      </c>
      <c r="E371" s="47" cm="1">
        <f t="array" ref="E371">IF($I$2="Путешествия с детьми",
INDEX(GRID!$B$34:$BI$44,MATCH(E$7,GRID!$A$34:$A$44,0),MATCH(1,($U$2=GRID!$B$31:$BI$31)*(КАЛЕНДАРЬ!$AT16=GRID!$B$33:$BI$33), 0))*GRID!$B$65,
ROUNDUP(INDEX(GRID!$B$34:$BI$44,MATCH(E$7,GRID!$A$34:$A$44,0),MATCH(1,($U$2=GRID!$B$31:$BI$31)*(КАЛЕНДАРЬ!$AT16=GRID!$B$33:$BI$33),0))*GRID!$B$65*(1-GRID!$B$69),0))</f>
        <v>19092</v>
      </c>
      <c r="F371" s="47" cm="1">
        <f t="array" ref="F371">IF($I$2="Путешествия с детьми",
INDEX(GRID!$B$47:$BI$57,MATCH(E$7,GRID!$A$47:$A$57,0),MATCH(1,($U$2=GRID!$B$31:$BI$31)*(КАЛЕНДАРЬ!$AT16=GRID!$B$33:$BI$33), 0))*GRID!$B$65,
ROUNDUP(INDEX(GRID!$B$47:$BI$57,MATCH(E$7,GRID!$A$47:$A$57,0),MATCH(1,($U$2=GRID!$B$31:$BI$31)*(КАЛЕНДАРЬ!$AT16=GRID!$B$33:$BI$33),0))*GRID!$B$65*(1-GRID!$B$69),0))</f>
        <v>21328</v>
      </c>
      <c r="G371" s="47" cm="1">
        <f t="array" ref="G371">IF($I$2="Путешествия с детьми",
INDEX(GRID!$B$34:$BI$44,MATCH(G$7,GRID!$A$34:$A$44,0),MATCH(1,($U$2=GRID!$B$31:$BI$31)*(КАЛЕНДАРЬ!$AT16=GRID!$B$33:$BI$33), 0))*GRID!$B$65,
ROUNDUP(INDEX(GRID!$B$34:$BI$44,MATCH(G$7,GRID!$A$34:$A$44,0),MATCH(1,($U$2=GRID!$B$31:$BI$31)*(КАЛЕНДАРЬ!$AT16=GRID!$B$33:$BI$33),0))*GRID!$B$65*(1-GRID!$B$69),0))</f>
        <v>19952</v>
      </c>
      <c r="H371" s="47" cm="1">
        <f t="array" ref="H371">IF($I$2="Путешествия с детьми",
INDEX(GRID!$B$47:$BI$57,MATCH(G$7,GRID!$A$47:$A$57,0),MATCH(1,($U$2=GRID!$B$31:$BI$31)*(КАЛЕНДАРЬ!$AT16=GRID!$B$33:$BI$33), 0))*GRID!$B$65,
ROUNDUP(INDEX(GRID!$B$47:$BI$57,MATCH(G$7,GRID!$A$47:$A$57,0),MATCH(1,($U$2=GRID!$B$31:$BI$31)*(КАЛЕНДАРЬ!$AT16=GRID!$B$33:$BI$33),0))*GRID!$B$65*(1-GRID!$B$69),0))</f>
        <v>22188</v>
      </c>
      <c r="I371" s="47" cm="1">
        <f t="array" ref="I371">IF($I$2="Путешествия с детьми",
INDEX(GRID!$B$34:$BI$44,MATCH(I$7,GRID!$A$34:$A$44,0),MATCH(1,($U$2=GRID!$B$31:$BI$31)*(КАЛЕНДАРЬ!$AT16=GRID!$B$33:$BI$33), 0))*GRID!$B$65,
ROUNDUP(INDEX(GRID!$B$34:$BI$44,MATCH(I$7,GRID!$A$34:$A$44,0),MATCH(1,($U$2=GRID!$B$31:$BI$31)*(КАЛЕНДАРЬ!$AT16=GRID!$B$33:$BI$33),0))*GRID!$B$65*(1-GRID!$B$69),0))</f>
        <v>21500</v>
      </c>
      <c r="J371" s="47" cm="1">
        <f t="array" ref="J371">IF($I$2="Путешествия с детьми",
INDEX(GRID!$B$47:$BI$57,MATCH(I$7,GRID!$A$47:$A$57,0),MATCH(1,($U$2=GRID!$B$31:$BI$31)*(КАЛЕНДАРЬ!$AT16=GRID!$B$33:$BI$33), 0))*GRID!$B$65,
ROUNDUP(INDEX(GRID!$B$47:$BI$57,MATCH(I$7,GRID!$A$47:$A$57,0),MATCH(1,($U$2=GRID!$B$31:$BI$31)*(КАЛЕНДАРЬ!$AT16=GRID!$B$33:$BI$33),0))*GRID!$B$65*(1-GRID!$B$69),0))</f>
        <v>23736</v>
      </c>
      <c r="K371" s="47" cm="1">
        <f t="array" ref="K371">IF($I$2="Путешествия с детьми",
INDEX(GRID!$B$34:$BI$44,MATCH(K$7,GRID!$A$34:$A$44,0),MATCH(1,($U$2=GRID!$B$31:$BI$31)*(КАЛЕНДАРЬ!$AT16=GRID!$B$33:$BI$33), 0))*GRID!$B$65,
ROUNDUP(INDEX(GRID!$B$34:$BI$44,MATCH(K$7,GRID!$A$34:$A$44,0),MATCH(1,($U$2=GRID!$B$31:$BI$31)*(КАЛЕНДАРЬ!$AT16=GRID!$B$33:$BI$33),0))*GRID!$B$65*(1-GRID!$B$69),0))</f>
        <v>22360</v>
      </c>
      <c r="L371" s="47" cm="1">
        <f t="array" ref="L371">IF($I$2="Путешествия с детьми",
INDEX(GRID!$B$47:$BI$57,MATCH(K$7,GRID!$A$47:$A$57,0),MATCH(1,($U$2=GRID!$B$31:$BI$31)*(КАЛЕНДАРЬ!$AT16=GRID!$B$33:$BI$33), 0))*GRID!$B$65,
ROUNDUP(INDEX(GRID!$B$47:$BI$57,MATCH(K$7,GRID!$A$47:$A$57,0),MATCH(1,($U$2=GRID!$B$31:$BI$31)*(КАЛЕНДАРЬ!$AT16=GRID!$B$33:$BI$33),0))*GRID!$B$65*(1-GRID!$B$69),0))</f>
        <v>24596</v>
      </c>
      <c r="M371" s="47" cm="1">
        <f t="array" ref="M371">IF($I$2="Путешествия с детьми",
INDEX(GRID!$B$34:$BI$44,MATCH(M$7,GRID!$A$34:$A$44,0),MATCH(1,($U$2=GRID!$B$31:$BI$31)*(КАЛЕНДАРЬ!$AT16=GRID!$B$33:$BI$33), 0))*GRID!$B$65,
ROUNDUP(INDEX(GRID!$B$34:$BI$44,MATCH(M$7,GRID!$A$34:$A$44,0),MATCH(1,($U$2=GRID!$B$31:$BI$31)*(КАЛЕНДАРЬ!$AT16=GRID!$B$33:$BI$33),0))*GRID!$B$65*(1-GRID!$B$69),0))</f>
        <v>23908</v>
      </c>
      <c r="N371" s="47" cm="1">
        <f t="array" ref="N371">IF($I$2="Путешествия с детьми",
INDEX(GRID!$B$47:$BI$57,MATCH(M$7,GRID!$A$47:$A$57,0),MATCH(1,($U$2=GRID!$B$31:$BI$31)*(КАЛЕНДАРЬ!$AT16=GRID!$B$33:$BI$33), 0))*GRID!$B$65,
ROUNDUP(INDEX(GRID!$B$47:$BI$57,MATCH(M$7,GRID!$A$47:$A$57,0),MATCH(1,($U$2=GRID!$B$31:$BI$31)*(КАЛЕНДАРЬ!$AT16=GRID!$B$33:$BI$33),0))*GRID!$B$65*(1-GRID!$B$69),0))</f>
        <v>26144</v>
      </c>
      <c r="O371" s="47" cm="1">
        <f t="array" ref="O371">IF($I$2="Путешествия с детьми",
INDEX(GRID!$B$34:$BI$44,MATCH(O$7,GRID!$A$34:$A$44,0),MATCH(1,($U$2=GRID!$B$31:$BI$31)*(КАЛЕНДАРЬ!$AT16=GRID!$B$33:$BI$33), 0))*GRID!$B$65,
ROUNDUP(INDEX(GRID!$B$34:$BI$44,MATCH(O$7,GRID!$A$34:$A$44,0),MATCH(1,($U$2=GRID!$B$31:$BI$31)*(КАЛЕНДАРЬ!$AT16=GRID!$B$33:$BI$33),0))*GRID!$B$65*(1-GRID!$B$69),0))</f>
        <v>29842</v>
      </c>
      <c r="P371" s="47" cm="1">
        <f t="array" ref="P371">IF($I$2="Путешествия с детьми",
INDEX(GRID!$B$47:$BI$57,MATCH(O$7,GRID!$A$47:$A$57,0),MATCH(1,($U$2=GRID!$B$31:$BI$31)*(КАЛЕНДАРЬ!$AT16=GRID!$B$33:$BI$33), 0))*GRID!$B$65,
ROUNDUP(INDEX(GRID!$B$47:$BI$57,MATCH(O$7,GRID!$A$47:$A$57,0),MATCH(1,($U$2=GRID!$B$31:$BI$31)*(КАЛЕНДАРЬ!$AT16=GRID!$B$33:$BI$33),0))*GRID!$B$65*(1-GRID!$B$69),0))</f>
        <v>32078</v>
      </c>
      <c r="Q371" s="47" cm="1">
        <f t="array" ref="Q371">IF($I$2="Путешествия с детьми",
INDEX(GRID!$B$34:$BI$44,MATCH(Q$7,GRID!$A$34:$A$44,0),MATCH(1,($U$2=GRID!$B$31:$BI$31)*(КАЛЕНДАРЬ!$AT16=GRID!$B$33:$BI$33), 0))*GRID!$B$65,
ROUNDUP(INDEX(GRID!$B$34:$BI$44,MATCH(Q$7,GRID!$A$34:$A$44,0),MATCH(1,($U$2=GRID!$B$31:$BI$31)*(КАЛЕНДАРЬ!$AT16=GRID!$B$33:$BI$33),0))*GRID!$B$65*(1-GRID!$B$69),0))</f>
        <v>31562</v>
      </c>
      <c r="R371" s="47" cm="1">
        <f t="array" ref="R371">IF($I$2="Путешествия с детьми",
INDEX(GRID!$B$47:$BI$57,MATCH(Q$7,GRID!$A$47:$A$57,0),MATCH(1,($U$2=GRID!$B$31:$BI$31)*(КАЛЕНДАРЬ!$AT16=GRID!$B$33:$BI$33), 0))*GRID!$B$65,
ROUNDUP(INDEX(GRID!$B$47:$BI$57,MATCH(Q$7,GRID!$A$47:$A$57,0),MATCH(1,($U$2=GRID!$B$31:$BI$31)*(КАЛЕНДАРЬ!$AT16=GRID!$B$33:$BI$33),0))*GRID!$B$65*(1-GRID!$B$69),0))</f>
        <v>33798</v>
      </c>
      <c r="S371" s="47" cm="1">
        <f t="array" ref="S371">IF($I$2="Путешествия с детьми",
INDEX(GRID!$B$34:$BI$44,MATCH(S$7,GRID!$A$34:$A$44,0),MATCH(1,($U$2=GRID!$B$31:$BI$31)*(КАЛЕНДАРЬ!$AT16=GRID!$B$33:$BI$33), 0))*GRID!$B$65,
ROUNDUP(INDEX(GRID!$B$34:$BI$44,MATCH(S$7,GRID!$A$34:$A$44,0),MATCH(1,($U$2=GRID!$B$31:$BI$31)*(КАЛЕНДАРЬ!$AT16=GRID!$B$33:$BI$33),0))*GRID!$B$65*(1-GRID!$B$69),0))</f>
        <v>34572</v>
      </c>
      <c r="T371" s="47" cm="1">
        <f t="array" ref="T371">IF($I$2="Путешествия с детьми",
INDEX(GRID!$B$47:$BI$57,MATCH(S$7,GRID!$A$47:$A$57,0),MATCH(1,($U$2=GRID!$B$31:$BI$31)*(КАЛЕНДАРЬ!$AT16=GRID!$B$33:$BI$33), 0))*GRID!$B$65,
ROUNDUP(INDEX(GRID!$B$47:$BI$57,MATCH(S$7,GRID!$A$47:$A$57,0),MATCH(1,($U$2=GRID!$B$31:$BI$31)*(КАЛЕНДАРЬ!$AT16=GRID!$B$33:$BI$33),0))*GRID!$B$65*(1-GRID!$B$69),0))</f>
        <v>36808</v>
      </c>
      <c r="U371" s="47" cm="1">
        <f t="array" ref="U371">IF($I$2="Путешествия с детьми",
INDEX(GRID!$B$34:$BI$44,MATCH(U$7,GRID!$A$34:$A$44,0),MATCH(1,($U$2=GRID!$B$31:$BI$31)*(КАЛЕНДАРЬ!$AT16=GRID!$B$33:$BI$33), 0))*GRID!$B$65,
ROUNDUP(INDEX(GRID!$B$34:$BI$44,MATCH(U$7,GRID!$A$34:$A$44,0),MATCH(1,($U$2=GRID!$B$31:$BI$31)*(КАЛЕНДАРЬ!$AT16=GRID!$B$33:$BI$33),0))*GRID!$B$65*(1-GRID!$B$69),0))</f>
        <v>39646</v>
      </c>
      <c r="V371" s="47" cm="1">
        <f t="array" ref="V371">IF($I$2="Путешествия с детьми",
INDEX(GRID!$B$47:$BI$57,MATCH(U$7,GRID!$A$47:$A$57,0),MATCH(1,($U$2=GRID!$B$31:$BI$31)*(КАЛЕНДАРЬ!$AT16=GRID!$B$33:$BI$33), 0))*GRID!$B$65,
ROUNDUP(INDEX(GRID!$B$47:$BI$57,MATCH(U$7,GRID!$A$47:$A$57,0),MATCH(1,($U$2=GRID!$B$31:$BI$31)*(КАЛЕНДАРЬ!$AT16=GRID!$B$33:$BI$33),0))*GRID!$B$65*(1-GRID!$B$69),0))</f>
        <v>41882</v>
      </c>
      <c r="W371" s="47" cm="1">
        <f t="array" ref="W371">IF($I$2="Путешествия с детьми",
INDEX(GRID!$B$34:$BI$44,MATCH(W$7,GRID!$A$34:$A$44,0),MATCH(1,($U$2=GRID!$B$31:$BI$31)*(КАЛЕНДАРЬ!$AT16=GRID!$B$33:$BI$33), 0))*GRID!$B$65,
ROUNDUP(INDEX(GRID!$B$34:$BI$44,MATCH(W$7,GRID!$A$34:$A$44,0),MATCH(1,($U$2=GRID!$B$31:$BI$31)*(КАЛЕНДАРЬ!$AT16=GRID!$B$33:$BI$33),0))*GRID!$B$65*(1-GRID!$B$69),0))</f>
        <v>115498</v>
      </c>
      <c r="X371" s="47" cm="1">
        <f t="array" ref="X371">IF($I$2="Путешествия с детьми",
INDEX(GRID!$B$47:$BI$57,MATCH(W$7,GRID!$A$47:$A$57,0),MATCH(1,($U$2=GRID!$B$31:$BI$31)*(КАЛЕНДАРЬ!$AT16=GRID!$B$33:$BI$33), 0))*GRID!$B$65,
ROUNDUP(INDEX(GRID!$B$47:$BI$57,MATCH(W$7,GRID!$A$47:$A$57,0),MATCH(1,($U$2=GRID!$B$31:$BI$31)*(КАЛЕНДАРЬ!$AT16=GRID!$B$33:$BI$33),0))*GRID!$B$65*(1-GRID!$B$69),0))</f>
        <v>117734</v>
      </c>
    </row>
    <row r="372" spans="1:24" ht="14.25" hidden="1" customHeight="1" x14ac:dyDescent="0.2">
      <c r="A372" s="117" t="s">
        <v>48</v>
      </c>
      <c r="B372" s="117">
        <v>14</v>
      </c>
      <c r="C372" s="138" cm="1">
        <f t="array" ref="C372">IF($I$2="Путешествия с детьми",
INDEX(GRID!$B$34:$BI$44,MATCH(C$7,GRID!$A$34:$A$44,0),MATCH(1,($U$2=GRID!$B$31:$BI$31)*(КАЛЕНДАРЬ!$AT17=GRID!$B$33:$BI$33), 0))*GRID!$B$65,
ROUNDUP(INDEX(GRID!$B$34:$BI$44,MATCH(C$7,GRID!$A$34:$A$44,0),MATCH(1,($U$2=GRID!$B$31:$BI$31)*(КАЛЕНДАРЬ!$AT17=GRID!$B$33:$BI$33),0))*GRID!$B$65*(1-GRID!$B$69),0))</f>
        <v>17544</v>
      </c>
      <c r="D372" s="47" cm="1">
        <f t="array" ref="D372">IF($I$2="Путешествия с детьми",
INDEX(GRID!$B$47:$BI$57,MATCH(C$7,GRID!$A$47:$A$57,0),MATCH(1,($U$2=GRID!$B$31:$BI$31)*(КАЛЕНДАРЬ!$AT17=GRID!$B$33:$BI$33), 0))*GRID!$B$65,
ROUNDUP(INDEX(GRID!$B$47:$BI$57,MATCH(C$7,GRID!$A$47:$A$57,0),MATCH(1,($U$2=GRID!$B$31:$BI$31)*(КАЛЕНДАРЬ!$AT17=GRID!$B$33:$BI$33),0))*GRID!$B$65*(1-GRID!$B$69),0))</f>
        <v>19780</v>
      </c>
      <c r="E372" s="47" cm="1">
        <f t="array" ref="E372">IF($I$2="Путешествия с детьми",
INDEX(GRID!$B$34:$BI$44,MATCH(E$7,GRID!$A$34:$A$44,0),MATCH(1,($U$2=GRID!$B$31:$BI$31)*(КАЛЕНДАРЬ!$AT17=GRID!$B$33:$BI$33), 0))*GRID!$B$65,
ROUNDUP(INDEX(GRID!$B$34:$BI$44,MATCH(E$7,GRID!$A$34:$A$44,0),MATCH(1,($U$2=GRID!$B$31:$BI$31)*(КАЛЕНДАРЬ!$AT17=GRID!$B$33:$BI$33),0))*GRID!$B$65*(1-GRID!$B$69),0))</f>
        <v>19092</v>
      </c>
      <c r="F372" s="47" cm="1">
        <f t="array" ref="F372">IF($I$2="Путешествия с детьми",
INDEX(GRID!$B$47:$BI$57,MATCH(E$7,GRID!$A$47:$A$57,0),MATCH(1,($U$2=GRID!$B$31:$BI$31)*(КАЛЕНДАРЬ!$AT17=GRID!$B$33:$BI$33), 0))*GRID!$B$65,
ROUNDUP(INDEX(GRID!$B$47:$BI$57,MATCH(E$7,GRID!$A$47:$A$57,0),MATCH(1,($U$2=GRID!$B$31:$BI$31)*(КАЛЕНДАРЬ!$AT17=GRID!$B$33:$BI$33),0))*GRID!$B$65*(1-GRID!$B$69),0))</f>
        <v>21328</v>
      </c>
      <c r="G372" s="47" cm="1">
        <f t="array" ref="G372">IF($I$2="Путешествия с детьми",
INDEX(GRID!$B$34:$BI$44,MATCH(G$7,GRID!$A$34:$A$44,0),MATCH(1,($U$2=GRID!$B$31:$BI$31)*(КАЛЕНДАРЬ!$AT17=GRID!$B$33:$BI$33), 0))*GRID!$B$65,
ROUNDUP(INDEX(GRID!$B$34:$BI$44,MATCH(G$7,GRID!$A$34:$A$44,0),MATCH(1,($U$2=GRID!$B$31:$BI$31)*(КАЛЕНДАРЬ!$AT17=GRID!$B$33:$BI$33),0))*GRID!$B$65*(1-GRID!$B$69),0))</f>
        <v>19952</v>
      </c>
      <c r="H372" s="47" cm="1">
        <f t="array" ref="H372">IF($I$2="Путешествия с детьми",
INDEX(GRID!$B$47:$BI$57,MATCH(G$7,GRID!$A$47:$A$57,0),MATCH(1,($U$2=GRID!$B$31:$BI$31)*(КАЛЕНДАРЬ!$AT17=GRID!$B$33:$BI$33), 0))*GRID!$B$65,
ROUNDUP(INDEX(GRID!$B$47:$BI$57,MATCH(G$7,GRID!$A$47:$A$57,0),MATCH(1,($U$2=GRID!$B$31:$BI$31)*(КАЛЕНДАРЬ!$AT17=GRID!$B$33:$BI$33),0))*GRID!$B$65*(1-GRID!$B$69),0))</f>
        <v>22188</v>
      </c>
      <c r="I372" s="47" cm="1">
        <f t="array" ref="I372">IF($I$2="Путешествия с детьми",
INDEX(GRID!$B$34:$BI$44,MATCH(I$7,GRID!$A$34:$A$44,0),MATCH(1,($U$2=GRID!$B$31:$BI$31)*(КАЛЕНДАРЬ!$AT17=GRID!$B$33:$BI$33), 0))*GRID!$B$65,
ROUNDUP(INDEX(GRID!$B$34:$BI$44,MATCH(I$7,GRID!$A$34:$A$44,0),MATCH(1,($U$2=GRID!$B$31:$BI$31)*(КАЛЕНДАРЬ!$AT17=GRID!$B$33:$BI$33),0))*GRID!$B$65*(1-GRID!$B$69),0))</f>
        <v>21500</v>
      </c>
      <c r="J372" s="47" cm="1">
        <f t="array" ref="J372">IF($I$2="Путешествия с детьми",
INDEX(GRID!$B$47:$BI$57,MATCH(I$7,GRID!$A$47:$A$57,0),MATCH(1,($U$2=GRID!$B$31:$BI$31)*(КАЛЕНДАРЬ!$AT17=GRID!$B$33:$BI$33), 0))*GRID!$B$65,
ROUNDUP(INDEX(GRID!$B$47:$BI$57,MATCH(I$7,GRID!$A$47:$A$57,0),MATCH(1,($U$2=GRID!$B$31:$BI$31)*(КАЛЕНДАРЬ!$AT17=GRID!$B$33:$BI$33),0))*GRID!$B$65*(1-GRID!$B$69),0))</f>
        <v>23736</v>
      </c>
      <c r="K372" s="47" cm="1">
        <f t="array" ref="K372">IF($I$2="Путешествия с детьми",
INDEX(GRID!$B$34:$BI$44,MATCH(K$7,GRID!$A$34:$A$44,0),MATCH(1,($U$2=GRID!$B$31:$BI$31)*(КАЛЕНДАРЬ!$AT17=GRID!$B$33:$BI$33), 0))*GRID!$B$65,
ROUNDUP(INDEX(GRID!$B$34:$BI$44,MATCH(K$7,GRID!$A$34:$A$44,0),MATCH(1,($U$2=GRID!$B$31:$BI$31)*(КАЛЕНДАРЬ!$AT17=GRID!$B$33:$BI$33),0))*GRID!$B$65*(1-GRID!$B$69),0))</f>
        <v>22360</v>
      </c>
      <c r="L372" s="47" cm="1">
        <f t="array" ref="L372">IF($I$2="Путешествия с детьми",
INDEX(GRID!$B$47:$BI$57,MATCH(K$7,GRID!$A$47:$A$57,0),MATCH(1,($U$2=GRID!$B$31:$BI$31)*(КАЛЕНДАРЬ!$AT17=GRID!$B$33:$BI$33), 0))*GRID!$B$65,
ROUNDUP(INDEX(GRID!$B$47:$BI$57,MATCH(K$7,GRID!$A$47:$A$57,0),MATCH(1,($U$2=GRID!$B$31:$BI$31)*(КАЛЕНДАРЬ!$AT17=GRID!$B$33:$BI$33),0))*GRID!$B$65*(1-GRID!$B$69),0))</f>
        <v>24596</v>
      </c>
      <c r="M372" s="47" cm="1">
        <f t="array" ref="M372">IF($I$2="Путешествия с детьми",
INDEX(GRID!$B$34:$BI$44,MATCH(M$7,GRID!$A$34:$A$44,0),MATCH(1,($U$2=GRID!$B$31:$BI$31)*(КАЛЕНДАРЬ!$AT17=GRID!$B$33:$BI$33), 0))*GRID!$B$65,
ROUNDUP(INDEX(GRID!$B$34:$BI$44,MATCH(M$7,GRID!$A$34:$A$44,0),MATCH(1,($U$2=GRID!$B$31:$BI$31)*(КАЛЕНДАРЬ!$AT17=GRID!$B$33:$BI$33),0))*GRID!$B$65*(1-GRID!$B$69),0))</f>
        <v>23908</v>
      </c>
      <c r="N372" s="47" cm="1">
        <f t="array" ref="N372">IF($I$2="Путешествия с детьми",
INDEX(GRID!$B$47:$BI$57,MATCH(M$7,GRID!$A$47:$A$57,0),MATCH(1,($U$2=GRID!$B$31:$BI$31)*(КАЛЕНДАРЬ!$AT17=GRID!$B$33:$BI$33), 0))*GRID!$B$65,
ROUNDUP(INDEX(GRID!$B$47:$BI$57,MATCH(M$7,GRID!$A$47:$A$57,0),MATCH(1,($U$2=GRID!$B$31:$BI$31)*(КАЛЕНДАРЬ!$AT17=GRID!$B$33:$BI$33),0))*GRID!$B$65*(1-GRID!$B$69),0))</f>
        <v>26144</v>
      </c>
      <c r="O372" s="47" cm="1">
        <f t="array" ref="O372">IF($I$2="Путешествия с детьми",
INDEX(GRID!$B$34:$BI$44,MATCH(O$7,GRID!$A$34:$A$44,0),MATCH(1,($U$2=GRID!$B$31:$BI$31)*(КАЛЕНДАРЬ!$AT17=GRID!$B$33:$BI$33), 0))*GRID!$B$65,
ROUNDUP(INDEX(GRID!$B$34:$BI$44,MATCH(O$7,GRID!$A$34:$A$44,0),MATCH(1,($U$2=GRID!$B$31:$BI$31)*(КАЛЕНДАРЬ!$AT17=GRID!$B$33:$BI$33),0))*GRID!$B$65*(1-GRID!$B$69),0))</f>
        <v>29842</v>
      </c>
      <c r="P372" s="47" cm="1">
        <f t="array" ref="P372">IF($I$2="Путешествия с детьми",
INDEX(GRID!$B$47:$BI$57,MATCH(O$7,GRID!$A$47:$A$57,0),MATCH(1,($U$2=GRID!$B$31:$BI$31)*(КАЛЕНДАРЬ!$AT17=GRID!$B$33:$BI$33), 0))*GRID!$B$65,
ROUNDUP(INDEX(GRID!$B$47:$BI$57,MATCH(O$7,GRID!$A$47:$A$57,0),MATCH(1,($U$2=GRID!$B$31:$BI$31)*(КАЛЕНДАРЬ!$AT17=GRID!$B$33:$BI$33),0))*GRID!$B$65*(1-GRID!$B$69),0))</f>
        <v>32078</v>
      </c>
      <c r="Q372" s="47" cm="1">
        <f t="array" ref="Q372">IF($I$2="Путешествия с детьми",
INDEX(GRID!$B$34:$BI$44,MATCH(Q$7,GRID!$A$34:$A$44,0),MATCH(1,($U$2=GRID!$B$31:$BI$31)*(КАЛЕНДАРЬ!$AT17=GRID!$B$33:$BI$33), 0))*GRID!$B$65,
ROUNDUP(INDEX(GRID!$B$34:$BI$44,MATCH(Q$7,GRID!$A$34:$A$44,0),MATCH(1,($U$2=GRID!$B$31:$BI$31)*(КАЛЕНДАРЬ!$AT17=GRID!$B$33:$BI$33),0))*GRID!$B$65*(1-GRID!$B$69),0))</f>
        <v>31562</v>
      </c>
      <c r="R372" s="47" cm="1">
        <f t="array" ref="R372">IF($I$2="Путешествия с детьми",
INDEX(GRID!$B$47:$BI$57,MATCH(Q$7,GRID!$A$47:$A$57,0),MATCH(1,($U$2=GRID!$B$31:$BI$31)*(КАЛЕНДАРЬ!$AT17=GRID!$B$33:$BI$33), 0))*GRID!$B$65,
ROUNDUP(INDEX(GRID!$B$47:$BI$57,MATCH(Q$7,GRID!$A$47:$A$57,0),MATCH(1,($U$2=GRID!$B$31:$BI$31)*(КАЛЕНДАРЬ!$AT17=GRID!$B$33:$BI$33),0))*GRID!$B$65*(1-GRID!$B$69),0))</f>
        <v>33798</v>
      </c>
      <c r="S372" s="47" cm="1">
        <f t="array" ref="S372">IF($I$2="Путешествия с детьми",
INDEX(GRID!$B$34:$BI$44,MATCH(S$7,GRID!$A$34:$A$44,0),MATCH(1,($U$2=GRID!$B$31:$BI$31)*(КАЛЕНДАРЬ!$AT17=GRID!$B$33:$BI$33), 0))*GRID!$B$65,
ROUNDUP(INDEX(GRID!$B$34:$BI$44,MATCH(S$7,GRID!$A$34:$A$44,0),MATCH(1,($U$2=GRID!$B$31:$BI$31)*(КАЛЕНДАРЬ!$AT17=GRID!$B$33:$BI$33),0))*GRID!$B$65*(1-GRID!$B$69),0))</f>
        <v>34572</v>
      </c>
      <c r="T372" s="47" cm="1">
        <f t="array" ref="T372">IF($I$2="Путешествия с детьми",
INDEX(GRID!$B$47:$BI$57,MATCH(S$7,GRID!$A$47:$A$57,0),MATCH(1,($U$2=GRID!$B$31:$BI$31)*(КАЛЕНДАРЬ!$AT17=GRID!$B$33:$BI$33), 0))*GRID!$B$65,
ROUNDUP(INDEX(GRID!$B$47:$BI$57,MATCH(S$7,GRID!$A$47:$A$57,0),MATCH(1,($U$2=GRID!$B$31:$BI$31)*(КАЛЕНДАРЬ!$AT17=GRID!$B$33:$BI$33),0))*GRID!$B$65*(1-GRID!$B$69),0))</f>
        <v>36808</v>
      </c>
      <c r="U372" s="47" cm="1">
        <f t="array" ref="U372">IF($I$2="Путешествия с детьми",
INDEX(GRID!$B$34:$BI$44,MATCH(U$7,GRID!$A$34:$A$44,0),MATCH(1,($U$2=GRID!$B$31:$BI$31)*(КАЛЕНДАРЬ!$AT17=GRID!$B$33:$BI$33), 0))*GRID!$B$65,
ROUNDUP(INDEX(GRID!$B$34:$BI$44,MATCH(U$7,GRID!$A$34:$A$44,0),MATCH(1,($U$2=GRID!$B$31:$BI$31)*(КАЛЕНДАРЬ!$AT17=GRID!$B$33:$BI$33),0))*GRID!$B$65*(1-GRID!$B$69),0))</f>
        <v>39646</v>
      </c>
      <c r="V372" s="47" cm="1">
        <f t="array" ref="V372">IF($I$2="Путешествия с детьми",
INDEX(GRID!$B$47:$BI$57,MATCH(U$7,GRID!$A$47:$A$57,0),MATCH(1,($U$2=GRID!$B$31:$BI$31)*(КАЛЕНДАРЬ!$AT17=GRID!$B$33:$BI$33), 0))*GRID!$B$65,
ROUNDUP(INDEX(GRID!$B$47:$BI$57,MATCH(U$7,GRID!$A$47:$A$57,0),MATCH(1,($U$2=GRID!$B$31:$BI$31)*(КАЛЕНДАРЬ!$AT17=GRID!$B$33:$BI$33),0))*GRID!$B$65*(1-GRID!$B$69),0))</f>
        <v>41882</v>
      </c>
      <c r="W372" s="47" cm="1">
        <f t="array" ref="W372">IF($I$2="Путешествия с детьми",
INDEX(GRID!$B$34:$BI$44,MATCH(W$7,GRID!$A$34:$A$44,0),MATCH(1,($U$2=GRID!$B$31:$BI$31)*(КАЛЕНДАРЬ!$AT17=GRID!$B$33:$BI$33), 0))*GRID!$B$65,
ROUNDUP(INDEX(GRID!$B$34:$BI$44,MATCH(W$7,GRID!$A$34:$A$44,0),MATCH(1,($U$2=GRID!$B$31:$BI$31)*(КАЛЕНДАРЬ!$AT17=GRID!$B$33:$BI$33),0))*GRID!$B$65*(1-GRID!$B$69),0))</f>
        <v>115498</v>
      </c>
      <c r="X372" s="47" cm="1">
        <f t="array" ref="X372">IF($I$2="Путешествия с детьми",
INDEX(GRID!$B$47:$BI$57,MATCH(W$7,GRID!$A$47:$A$57,0),MATCH(1,($U$2=GRID!$B$31:$BI$31)*(КАЛЕНДАРЬ!$AT17=GRID!$B$33:$BI$33), 0))*GRID!$B$65,
ROUNDUP(INDEX(GRID!$B$47:$BI$57,MATCH(W$7,GRID!$A$47:$A$57,0),MATCH(1,($U$2=GRID!$B$31:$BI$31)*(КАЛЕНДАРЬ!$AT17=GRID!$B$33:$BI$33),0))*GRID!$B$65*(1-GRID!$B$69),0))</f>
        <v>117734</v>
      </c>
    </row>
    <row r="373" spans="1:24" ht="14.25" hidden="1" customHeight="1" x14ac:dyDescent="0.2">
      <c r="A373" s="117" t="s">
        <v>42</v>
      </c>
      <c r="B373" s="117">
        <v>15</v>
      </c>
      <c r="C373" s="138" cm="1">
        <f t="array" ref="C373">IF($I$2="Путешествия с детьми",
INDEX(GRID!$B$34:$BI$44,MATCH(C$7,GRID!$A$34:$A$44,0),MATCH(1,($U$2=GRID!$B$31:$BI$31)*(КАЛЕНДАРЬ!$AT18=GRID!$B$33:$BI$33), 0))*GRID!$B$65,
ROUNDUP(INDEX(GRID!$B$34:$BI$44,MATCH(C$7,GRID!$A$34:$A$44,0),MATCH(1,($U$2=GRID!$B$31:$BI$31)*(КАЛЕНДАРЬ!$AT18=GRID!$B$33:$BI$33),0))*GRID!$B$65*(1-GRID!$B$69),0))</f>
        <v>16512</v>
      </c>
      <c r="D373" s="47" cm="1">
        <f t="array" ref="D373">IF($I$2="Путешествия с детьми",
INDEX(GRID!$B$47:$BI$57,MATCH(C$7,GRID!$A$47:$A$57,0),MATCH(1,($U$2=GRID!$B$31:$BI$31)*(КАЛЕНДАРЬ!$AT18=GRID!$B$33:$BI$33), 0))*GRID!$B$65,
ROUNDUP(INDEX(GRID!$B$47:$BI$57,MATCH(C$7,GRID!$A$47:$A$57,0),MATCH(1,($U$2=GRID!$B$31:$BI$31)*(КАЛЕНДАРЬ!$AT18=GRID!$B$33:$BI$33),0))*GRID!$B$65*(1-GRID!$B$69),0))</f>
        <v>18748</v>
      </c>
      <c r="E373" s="47" cm="1">
        <f t="array" ref="E373">IF($I$2="Путешествия с детьми",
INDEX(GRID!$B$34:$BI$44,MATCH(E$7,GRID!$A$34:$A$44,0),MATCH(1,($U$2=GRID!$B$31:$BI$31)*(КАЛЕНДАРЬ!$AT18=GRID!$B$33:$BI$33), 0))*GRID!$B$65,
ROUNDUP(INDEX(GRID!$B$34:$BI$44,MATCH(E$7,GRID!$A$34:$A$44,0),MATCH(1,($U$2=GRID!$B$31:$BI$31)*(КАЛЕНДАРЬ!$AT18=GRID!$B$33:$BI$33),0))*GRID!$B$65*(1-GRID!$B$69),0))</f>
        <v>18060</v>
      </c>
      <c r="F373" s="47" cm="1">
        <f t="array" ref="F373">IF($I$2="Путешествия с детьми",
INDEX(GRID!$B$47:$BI$57,MATCH(E$7,GRID!$A$47:$A$57,0),MATCH(1,($U$2=GRID!$B$31:$BI$31)*(КАЛЕНДАРЬ!$AT18=GRID!$B$33:$BI$33), 0))*GRID!$B$65,
ROUNDUP(INDEX(GRID!$B$47:$BI$57,MATCH(E$7,GRID!$A$47:$A$57,0),MATCH(1,($U$2=GRID!$B$31:$BI$31)*(КАЛЕНДАРЬ!$AT18=GRID!$B$33:$BI$33),0))*GRID!$B$65*(1-GRID!$B$69),0))</f>
        <v>20296</v>
      </c>
      <c r="G373" s="47" cm="1">
        <f t="array" ref="G373">IF($I$2="Путешествия с детьми",
INDEX(GRID!$B$34:$BI$44,MATCH(G$7,GRID!$A$34:$A$44,0),MATCH(1,($U$2=GRID!$B$31:$BI$31)*(КАЛЕНДАРЬ!$AT18=GRID!$B$33:$BI$33), 0))*GRID!$B$65,
ROUNDUP(INDEX(GRID!$B$34:$BI$44,MATCH(G$7,GRID!$A$34:$A$44,0),MATCH(1,($U$2=GRID!$B$31:$BI$31)*(КАЛЕНДАРЬ!$AT18=GRID!$B$33:$BI$33),0))*GRID!$B$65*(1-GRID!$B$69),0))</f>
        <v>18920</v>
      </c>
      <c r="H373" s="47" cm="1">
        <f t="array" ref="H373">IF($I$2="Путешествия с детьми",
INDEX(GRID!$B$47:$BI$57,MATCH(G$7,GRID!$A$47:$A$57,0),MATCH(1,($U$2=GRID!$B$31:$BI$31)*(КАЛЕНДАРЬ!$AT18=GRID!$B$33:$BI$33), 0))*GRID!$B$65,
ROUNDUP(INDEX(GRID!$B$47:$BI$57,MATCH(G$7,GRID!$A$47:$A$57,0),MATCH(1,($U$2=GRID!$B$31:$BI$31)*(КАЛЕНДАРЬ!$AT18=GRID!$B$33:$BI$33),0))*GRID!$B$65*(1-GRID!$B$69),0))</f>
        <v>21156</v>
      </c>
      <c r="I373" s="47" cm="1">
        <f t="array" ref="I373">IF($I$2="Путешествия с детьми",
INDEX(GRID!$B$34:$BI$44,MATCH(I$7,GRID!$A$34:$A$44,0),MATCH(1,($U$2=GRID!$B$31:$BI$31)*(КАЛЕНДАРЬ!$AT18=GRID!$B$33:$BI$33), 0))*GRID!$B$65,
ROUNDUP(INDEX(GRID!$B$34:$BI$44,MATCH(I$7,GRID!$A$34:$A$44,0),MATCH(1,($U$2=GRID!$B$31:$BI$31)*(КАЛЕНДАРЬ!$AT18=GRID!$B$33:$BI$33),0))*GRID!$B$65*(1-GRID!$B$69),0))</f>
        <v>20468</v>
      </c>
      <c r="J373" s="47" cm="1">
        <f t="array" ref="J373">IF($I$2="Путешествия с детьми",
INDEX(GRID!$B$47:$BI$57,MATCH(I$7,GRID!$A$47:$A$57,0),MATCH(1,($U$2=GRID!$B$31:$BI$31)*(КАЛЕНДАРЬ!$AT18=GRID!$B$33:$BI$33), 0))*GRID!$B$65,
ROUNDUP(INDEX(GRID!$B$47:$BI$57,MATCH(I$7,GRID!$A$47:$A$57,0),MATCH(1,($U$2=GRID!$B$31:$BI$31)*(КАЛЕНДАРЬ!$AT18=GRID!$B$33:$BI$33),0))*GRID!$B$65*(1-GRID!$B$69),0))</f>
        <v>22704</v>
      </c>
      <c r="K373" s="47" cm="1">
        <f t="array" ref="K373">IF($I$2="Путешествия с детьми",
INDEX(GRID!$B$34:$BI$44,MATCH(K$7,GRID!$A$34:$A$44,0),MATCH(1,($U$2=GRID!$B$31:$BI$31)*(КАЛЕНДАРЬ!$AT18=GRID!$B$33:$BI$33), 0))*GRID!$B$65,
ROUNDUP(INDEX(GRID!$B$34:$BI$44,MATCH(K$7,GRID!$A$34:$A$44,0),MATCH(1,($U$2=GRID!$B$31:$BI$31)*(КАЛЕНДАРЬ!$AT18=GRID!$B$33:$BI$33),0))*GRID!$B$65*(1-GRID!$B$69),0))</f>
        <v>21328</v>
      </c>
      <c r="L373" s="47" cm="1">
        <f t="array" ref="L373">IF($I$2="Путешествия с детьми",
INDEX(GRID!$B$47:$BI$57,MATCH(K$7,GRID!$A$47:$A$57,0),MATCH(1,($U$2=GRID!$B$31:$BI$31)*(КАЛЕНДАРЬ!$AT18=GRID!$B$33:$BI$33), 0))*GRID!$B$65,
ROUNDUP(INDEX(GRID!$B$47:$BI$57,MATCH(K$7,GRID!$A$47:$A$57,0),MATCH(1,($U$2=GRID!$B$31:$BI$31)*(КАЛЕНДАРЬ!$AT18=GRID!$B$33:$BI$33),0))*GRID!$B$65*(1-GRID!$B$69),0))</f>
        <v>23564</v>
      </c>
      <c r="M373" s="47" cm="1">
        <f t="array" ref="M373">IF($I$2="Путешествия с детьми",
INDEX(GRID!$B$34:$BI$44,MATCH(M$7,GRID!$A$34:$A$44,0),MATCH(1,($U$2=GRID!$B$31:$BI$31)*(КАЛЕНДАРЬ!$AT18=GRID!$B$33:$BI$33), 0))*GRID!$B$65,
ROUNDUP(INDEX(GRID!$B$34:$BI$44,MATCH(M$7,GRID!$A$34:$A$44,0),MATCH(1,($U$2=GRID!$B$31:$BI$31)*(КАЛЕНДАРЬ!$AT18=GRID!$B$33:$BI$33),0))*GRID!$B$65*(1-GRID!$B$69),0))</f>
        <v>22876</v>
      </c>
      <c r="N373" s="47" cm="1">
        <f t="array" ref="N373">IF($I$2="Путешествия с детьми",
INDEX(GRID!$B$47:$BI$57,MATCH(M$7,GRID!$A$47:$A$57,0),MATCH(1,($U$2=GRID!$B$31:$BI$31)*(КАЛЕНДАРЬ!$AT18=GRID!$B$33:$BI$33), 0))*GRID!$B$65,
ROUNDUP(INDEX(GRID!$B$47:$BI$57,MATCH(M$7,GRID!$A$47:$A$57,0),MATCH(1,($U$2=GRID!$B$31:$BI$31)*(КАЛЕНДАРЬ!$AT18=GRID!$B$33:$BI$33),0))*GRID!$B$65*(1-GRID!$B$69),0))</f>
        <v>25112</v>
      </c>
      <c r="O373" s="47" cm="1">
        <f t="array" ref="O373">IF($I$2="Путешествия с детьми",
INDEX(GRID!$B$34:$BI$44,MATCH(O$7,GRID!$A$34:$A$44,0),MATCH(1,($U$2=GRID!$B$31:$BI$31)*(КАЛЕНДАРЬ!$AT18=GRID!$B$33:$BI$33), 0))*GRID!$B$65,
ROUNDUP(INDEX(GRID!$B$34:$BI$44,MATCH(O$7,GRID!$A$34:$A$44,0),MATCH(1,($U$2=GRID!$B$31:$BI$31)*(КАЛЕНДАРЬ!$AT18=GRID!$B$33:$BI$33),0))*GRID!$B$65*(1-GRID!$B$69),0))</f>
        <v>28724</v>
      </c>
      <c r="P373" s="47" cm="1">
        <f t="array" ref="P373">IF($I$2="Путешествия с детьми",
INDEX(GRID!$B$47:$BI$57,MATCH(O$7,GRID!$A$47:$A$57,0),MATCH(1,($U$2=GRID!$B$31:$BI$31)*(КАЛЕНДАРЬ!$AT18=GRID!$B$33:$BI$33), 0))*GRID!$B$65,
ROUNDUP(INDEX(GRID!$B$47:$BI$57,MATCH(O$7,GRID!$A$47:$A$57,0),MATCH(1,($U$2=GRID!$B$31:$BI$31)*(КАЛЕНДАРЬ!$AT18=GRID!$B$33:$BI$33),0))*GRID!$B$65*(1-GRID!$B$69),0))</f>
        <v>30960</v>
      </c>
      <c r="Q373" s="47" cm="1">
        <f t="array" ref="Q373">IF($I$2="Путешествия с детьми",
INDEX(GRID!$B$34:$BI$44,MATCH(Q$7,GRID!$A$34:$A$44,0),MATCH(1,($U$2=GRID!$B$31:$BI$31)*(КАЛЕНДАРЬ!$AT18=GRID!$B$33:$BI$33), 0))*GRID!$B$65,
ROUNDUP(INDEX(GRID!$B$34:$BI$44,MATCH(Q$7,GRID!$A$34:$A$44,0),MATCH(1,($U$2=GRID!$B$31:$BI$31)*(КАЛЕНДАРЬ!$AT18=GRID!$B$33:$BI$33),0))*GRID!$B$65*(1-GRID!$B$69),0))</f>
        <v>30444</v>
      </c>
      <c r="R373" s="47" cm="1">
        <f t="array" ref="R373">IF($I$2="Путешествия с детьми",
INDEX(GRID!$B$47:$BI$57,MATCH(Q$7,GRID!$A$47:$A$57,0),MATCH(1,($U$2=GRID!$B$31:$BI$31)*(КАЛЕНДАРЬ!$AT18=GRID!$B$33:$BI$33), 0))*GRID!$B$65,
ROUNDUP(INDEX(GRID!$B$47:$BI$57,MATCH(Q$7,GRID!$A$47:$A$57,0),MATCH(1,($U$2=GRID!$B$31:$BI$31)*(КАЛЕНДАРЬ!$AT18=GRID!$B$33:$BI$33),0))*GRID!$B$65*(1-GRID!$B$69),0))</f>
        <v>32680</v>
      </c>
      <c r="S373" s="47" cm="1">
        <f t="array" ref="S373">IF($I$2="Путешествия с детьми",
INDEX(GRID!$B$34:$BI$44,MATCH(S$7,GRID!$A$34:$A$44,0),MATCH(1,($U$2=GRID!$B$31:$BI$31)*(КАЛЕНДАРЬ!$AT18=GRID!$B$33:$BI$33), 0))*GRID!$B$65,
ROUNDUP(INDEX(GRID!$B$34:$BI$44,MATCH(S$7,GRID!$A$34:$A$44,0),MATCH(1,($U$2=GRID!$B$31:$BI$31)*(КАЛЕНДАРЬ!$AT18=GRID!$B$33:$BI$33),0))*GRID!$B$65*(1-GRID!$B$69),0))</f>
        <v>33368</v>
      </c>
      <c r="T373" s="47" cm="1">
        <f t="array" ref="T373">IF($I$2="Путешествия с детьми",
INDEX(GRID!$B$47:$BI$57,MATCH(S$7,GRID!$A$47:$A$57,0),MATCH(1,($U$2=GRID!$B$31:$BI$31)*(КАЛЕНДАРЬ!$AT18=GRID!$B$33:$BI$33), 0))*GRID!$B$65,
ROUNDUP(INDEX(GRID!$B$47:$BI$57,MATCH(S$7,GRID!$A$47:$A$57,0),MATCH(1,($U$2=GRID!$B$31:$BI$31)*(КАЛЕНДАРЬ!$AT18=GRID!$B$33:$BI$33),0))*GRID!$B$65*(1-GRID!$B$69),0))</f>
        <v>35604</v>
      </c>
      <c r="U373" s="47" cm="1">
        <f t="array" ref="U373">IF($I$2="Путешествия с детьми",
INDEX(GRID!$B$34:$BI$44,MATCH(U$7,GRID!$A$34:$A$44,0),MATCH(1,($U$2=GRID!$B$31:$BI$31)*(КАЛЕНДАРЬ!$AT18=GRID!$B$33:$BI$33), 0))*GRID!$B$65,
ROUNDUP(INDEX(GRID!$B$34:$BI$44,MATCH(U$7,GRID!$A$34:$A$44,0),MATCH(1,($U$2=GRID!$B$31:$BI$31)*(КАЛЕНДАРЬ!$AT18=GRID!$B$33:$BI$33),0))*GRID!$B$65*(1-GRID!$B$69),0))</f>
        <v>38356</v>
      </c>
      <c r="V373" s="47" cm="1">
        <f t="array" ref="V373">IF($I$2="Путешествия с детьми",
INDEX(GRID!$B$47:$BI$57,MATCH(U$7,GRID!$A$47:$A$57,0),MATCH(1,($U$2=GRID!$B$31:$BI$31)*(КАЛЕНДАРЬ!$AT18=GRID!$B$33:$BI$33), 0))*GRID!$B$65,
ROUNDUP(INDEX(GRID!$B$47:$BI$57,MATCH(U$7,GRID!$A$47:$A$57,0),MATCH(1,($U$2=GRID!$B$31:$BI$31)*(КАЛЕНДАРЬ!$AT18=GRID!$B$33:$BI$33),0))*GRID!$B$65*(1-GRID!$B$69),0))</f>
        <v>40592</v>
      </c>
      <c r="W373" s="47" cm="1">
        <f t="array" ref="W373">IF($I$2="Путешествия с детьми",
INDEX(GRID!$B$34:$BI$44,MATCH(W$7,GRID!$A$34:$A$44,0),MATCH(1,($U$2=GRID!$B$31:$BI$31)*(КАЛЕНДАРЬ!$AT18=GRID!$B$33:$BI$33), 0))*GRID!$B$65,
ROUNDUP(INDEX(GRID!$B$34:$BI$44,MATCH(W$7,GRID!$A$34:$A$44,0),MATCH(1,($U$2=GRID!$B$31:$BI$31)*(КАЛЕНДАРЬ!$AT18=GRID!$B$33:$BI$33),0))*GRID!$B$65*(1-GRID!$B$69),0))</f>
        <v>110252</v>
      </c>
      <c r="X373" s="47" cm="1">
        <f t="array" ref="X373">IF($I$2="Путешествия с детьми",
INDEX(GRID!$B$47:$BI$57,MATCH(W$7,GRID!$A$47:$A$57,0),MATCH(1,($U$2=GRID!$B$31:$BI$31)*(КАЛЕНДАРЬ!$AT18=GRID!$B$33:$BI$33), 0))*GRID!$B$65,
ROUNDUP(INDEX(GRID!$B$47:$BI$57,MATCH(W$7,GRID!$A$47:$A$57,0),MATCH(1,($U$2=GRID!$B$31:$BI$31)*(КАЛЕНДАРЬ!$AT18=GRID!$B$33:$BI$33),0))*GRID!$B$65*(1-GRID!$B$69),0))</f>
        <v>112488</v>
      </c>
    </row>
    <row r="374" spans="1:24" ht="14.25" hidden="1" customHeight="1" x14ac:dyDescent="0.2">
      <c r="A374" s="117" t="s">
        <v>43</v>
      </c>
      <c r="B374" s="117">
        <v>16</v>
      </c>
      <c r="C374" s="138" cm="1">
        <f t="array" ref="C374">IF($I$2="Путешествия с детьми",
INDEX(GRID!$B$34:$BI$44,MATCH(C$7,GRID!$A$34:$A$44,0),MATCH(1,($U$2=GRID!$B$31:$BI$31)*(КАЛЕНДАРЬ!$AT19=GRID!$B$33:$BI$33), 0))*GRID!$B$65,
ROUNDUP(INDEX(GRID!$B$34:$BI$44,MATCH(C$7,GRID!$A$34:$A$44,0),MATCH(1,($U$2=GRID!$B$31:$BI$31)*(КАЛЕНДАРЬ!$AT19=GRID!$B$33:$BI$33),0))*GRID!$B$65*(1-GRID!$B$69),0))</f>
        <v>18576</v>
      </c>
      <c r="D374" s="47" cm="1">
        <f t="array" ref="D374">IF($I$2="Путешествия с детьми",
INDEX(GRID!$B$47:$BI$57,MATCH(C$7,GRID!$A$47:$A$57,0),MATCH(1,($U$2=GRID!$B$31:$BI$31)*(КАЛЕНДАРЬ!$AT19=GRID!$B$33:$BI$33), 0))*GRID!$B$65,
ROUNDUP(INDEX(GRID!$B$47:$BI$57,MATCH(C$7,GRID!$A$47:$A$57,0),MATCH(1,($U$2=GRID!$B$31:$BI$31)*(КАЛЕНДАРЬ!$AT19=GRID!$B$33:$BI$33),0))*GRID!$B$65*(1-GRID!$B$69),0))</f>
        <v>20812</v>
      </c>
      <c r="E374" s="47" cm="1">
        <f t="array" ref="E374">IF($I$2="Путешествия с детьми",
INDEX(GRID!$B$34:$BI$44,MATCH(E$7,GRID!$A$34:$A$44,0),MATCH(1,($U$2=GRID!$B$31:$BI$31)*(КАЛЕНДАРЬ!$AT19=GRID!$B$33:$BI$33), 0))*GRID!$B$65,
ROUNDUP(INDEX(GRID!$B$34:$BI$44,MATCH(E$7,GRID!$A$34:$A$44,0),MATCH(1,($U$2=GRID!$B$31:$BI$31)*(КАЛЕНДАРЬ!$AT19=GRID!$B$33:$BI$33),0))*GRID!$B$65*(1-GRID!$B$69),0))</f>
        <v>20124</v>
      </c>
      <c r="F374" s="47" cm="1">
        <f t="array" ref="F374">IF($I$2="Путешествия с детьми",
INDEX(GRID!$B$47:$BI$57,MATCH(E$7,GRID!$A$47:$A$57,0),MATCH(1,($U$2=GRID!$B$31:$BI$31)*(КАЛЕНДАРЬ!$AT19=GRID!$B$33:$BI$33), 0))*GRID!$B$65,
ROUNDUP(INDEX(GRID!$B$47:$BI$57,MATCH(E$7,GRID!$A$47:$A$57,0),MATCH(1,($U$2=GRID!$B$31:$BI$31)*(КАЛЕНДАРЬ!$AT19=GRID!$B$33:$BI$33),0))*GRID!$B$65*(1-GRID!$B$69),0))</f>
        <v>22360</v>
      </c>
      <c r="G374" s="47" cm="1">
        <f t="array" ref="G374">IF($I$2="Путешествия с детьми",
INDEX(GRID!$B$34:$BI$44,MATCH(G$7,GRID!$A$34:$A$44,0),MATCH(1,($U$2=GRID!$B$31:$BI$31)*(КАЛЕНДАРЬ!$AT19=GRID!$B$33:$BI$33), 0))*GRID!$B$65,
ROUNDUP(INDEX(GRID!$B$34:$BI$44,MATCH(G$7,GRID!$A$34:$A$44,0),MATCH(1,($U$2=GRID!$B$31:$BI$31)*(КАЛЕНДАРЬ!$AT19=GRID!$B$33:$BI$33),0))*GRID!$B$65*(1-GRID!$B$69),0))</f>
        <v>20984</v>
      </c>
      <c r="H374" s="47" cm="1">
        <f t="array" ref="H374">IF($I$2="Путешествия с детьми",
INDEX(GRID!$B$47:$BI$57,MATCH(G$7,GRID!$A$47:$A$57,0),MATCH(1,($U$2=GRID!$B$31:$BI$31)*(КАЛЕНДАРЬ!$AT19=GRID!$B$33:$BI$33), 0))*GRID!$B$65,
ROUNDUP(INDEX(GRID!$B$47:$BI$57,MATCH(G$7,GRID!$A$47:$A$57,0),MATCH(1,($U$2=GRID!$B$31:$BI$31)*(КАЛЕНДАРЬ!$AT19=GRID!$B$33:$BI$33),0))*GRID!$B$65*(1-GRID!$B$69),0))</f>
        <v>23220</v>
      </c>
      <c r="I374" s="47" cm="1">
        <f t="array" ref="I374">IF($I$2="Путешествия с детьми",
INDEX(GRID!$B$34:$BI$44,MATCH(I$7,GRID!$A$34:$A$44,0),MATCH(1,($U$2=GRID!$B$31:$BI$31)*(КАЛЕНДАРЬ!$AT19=GRID!$B$33:$BI$33), 0))*GRID!$B$65,
ROUNDUP(INDEX(GRID!$B$34:$BI$44,MATCH(I$7,GRID!$A$34:$A$44,0),MATCH(1,($U$2=GRID!$B$31:$BI$31)*(КАЛЕНДАРЬ!$AT19=GRID!$B$33:$BI$33),0))*GRID!$B$65*(1-GRID!$B$69),0))</f>
        <v>22532</v>
      </c>
      <c r="J374" s="47" cm="1">
        <f t="array" ref="J374">IF($I$2="Путешествия с детьми",
INDEX(GRID!$B$47:$BI$57,MATCH(I$7,GRID!$A$47:$A$57,0),MATCH(1,($U$2=GRID!$B$31:$BI$31)*(КАЛЕНДАРЬ!$AT19=GRID!$B$33:$BI$33), 0))*GRID!$B$65,
ROUNDUP(INDEX(GRID!$B$47:$BI$57,MATCH(I$7,GRID!$A$47:$A$57,0),MATCH(1,($U$2=GRID!$B$31:$BI$31)*(КАЛЕНДАРЬ!$AT19=GRID!$B$33:$BI$33),0))*GRID!$B$65*(1-GRID!$B$69),0))</f>
        <v>24768</v>
      </c>
      <c r="K374" s="47" cm="1">
        <f t="array" ref="K374">IF($I$2="Путешествия с детьми",
INDEX(GRID!$B$34:$BI$44,MATCH(K$7,GRID!$A$34:$A$44,0),MATCH(1,($U$2=GRID!$B$31:$BI$31)*(КАЛЕНДАРЬ!$AT19=GRID!$B$33:$BI$33), 0))*GRID!$B$65,
ROUNDUP(INDEX(GRID!$B$34:$BI$44,MATCH(K$7,GRID!$A$34:$A$44,0),MATCH(1,($U$2=GRID!$B$31:$BI$31)*(КАЛЕНДАРЬ!$AT19=GRID!$B$33:$BI$33),0))*GRID!$B$65*(1-GRID!$B$69),0))</f>
        <v>23392</v>
      </c>
      <c r="L374" s="47" cm="1">
        <f t="array" ref="L374">IF($I$2="Путешествия с детьми",
INDEX(GRID!$B$47:$BI$57,MATCH(K$7,GRID!$A$47:$A$57,0),MATCH(1,($U$2=GRID!$B$31:$BI$31)*(КАЛЕНДАРЬ!$AT19=GRID!$B$33:$BI$33), 0))*GRID!$B$65,
ROUNDUP(INDEX(GRID!$B$47:$BI$57,MATCH(K$7,GRID!$A$47:$A$57,0),MATCH(1,($U$2=GRID!$B$31:$BI$31)*(КАЛЕНДАРЬ!$AT19=GRID!$B$33:$BI$33),0))*GRID!$B$65*(1-GRID!$B$69),0))</f>
        <v>25628</v>
      </c>
      <c r="M374" s="47" cm="1">
        <f t="array" ref="M374">IF($I$2="Путешествия с детьми",
INDEX(GRID!$B$34:$BI$44,MATCH(M$7,GRID!$A$34:$A$44,0),MATCH(1,($U$2=GRID!$B$31:$BI$31)*(КАЛЕНДАРЬ!$AT19=GRID!$B$33:$BI$33), 0))*GRID!$B$65,
ROUNDUP(INDEX(GRID!$B$34:$BI$44,MATCH(M$7,GRID!$A$34:$A$44,0),MATCH(1,($U$2=GRID!$B$31:$BI$31)*(КАЛЕНДАРЬ!$AT19=GRID!$B$33:$BI$33),0))*GRID!$B$65*(1-GRID!$B$69),0))</f>
        <v>24940</v>
      </c>
      <c r="N374" s="47" cm="1">
        <f t="array" ref="N374">IF($I$2="Путешествия с детьми",
INDEX(GRID!$B$47:$BI$57,MATCH(M$7,GRID!$A$47:$A$57,0),MATCH(1,($U$2=GRID!$B$31:$BI$31)*(КАЛЕНДАРЬ!$AT19=GRID!$B$33:$BI$33), 0))*GRID!$B$65,
ROUNDUP(INDEX(GRID!$B$47:$BI$57,MATCH(M$7,GRID!$A$47:$A$57,0),MATCH(1,($U$2=GRID!$B$31:$BI$31)*(КАЛЕНДАРЬ!$AT19=GRID!$B$33:$BI$33),0))*GRID!$B$65*(1-GRID!$B$69),0))</f>
        <v>27176</v>
      </c>
      <c r="O374" s="47" cm="1">
        <f t="array" ref="O374">IF($I$2="Путешествия с детьми",
INDEX(GRID!$B$34:$BI$44,MATCH(O$7,GRID!$A$34:$A$44,0),MATCH(1,($U$2=GRID!$B$31:$BI$31)*(КАЛЕНДАРЬ!$AT19=GRID!$B$33:$BI$33), 0))*GRID!$B$65,
ROUNDUP(INDEX(GRID!$B$34:$BI$44,MATCH(O$7,GRID!$A$34:$A$44,0),MATCH(1,($U$2=GRID!$B$31:$BI$31)*(КАЛЕНДАРЬ!$AT19=GRID!$B$33:$BI$33),0))*GRID!$B$65*(1-GRID!$B$69),0))</f>
        <v>30960</v>
      </c>
      <c r="P374" s="47" cm="1">
        <f t="array" ref="P374">IF($I$2="Путешествия с детьми",
INDEX(GRID!$B$47:$BI$57,MATCH(O$7,GRID!$A$47:$A$57,0),MATCH(1,($U$2=GRID!$B$31:$BI$31)*(КАЛЕНДАРЬ!$AT19=GRID!$B$33:$BI$33), 0))*GRID!$B$65,
ROUNDUP(INDEX(GRID!$B$47:$BI$57,MATCH(O$7,GRID!$A$47:$A$57,0),MATCH(1,($U$2=GRID!$B$31:$BI$31)*(КАЛЕНДАРЬ!$AT19=GRID!$B$33:$BI$33),0))*GRID!$B$65*(1-GRID!$B$69),0))</f>
        <v>33196</v>
      </c>
      <c r="Q374" s="47" cm="1">
        <f t="array" ref="Q374">IF($I$2="Путешествия с детьми",
INDEX(GRID!$B$34:$BI$44,MATCH(Q$7,GRID!$A$34:$A$44,0),MATCH(1,($U$2=GRID!$B$31:$BI$31)*(КАЛЕНДАРЬ!$AT19=GRID!$B$33:$BI$33), 0))*GRID!$B$65,
ROUNDUP(INDEX(GRID!$B$34:$BI$44,MATCH(Q$7,GRID!$A$34:$A$44,0),MATCH(1,($U$2=GRID!$B$31:$BI$31)*(КАЛЕНДАРЬ!$AT19=GRID!$B$33:$BI$33),0))*GRID!$B$65*(1-GRID!$B$69),0))</f>
        <v>32680</v>
      </c>
      <c r="R374" s="47" cm="1">
        <f t="array" ref="R374">IF($I$2="Путешествия с детьми",
INDEX(GRID!$B$47:$BI$57,MATCH(Q$7,GRID!$A$47:$A$57,0),MATCH(1,($U$2=GRID!$B$31:$BI$31)*(КАЛЕНДАРЬ!$AT19=GRID!$B$33:$BI$33), 0))*GRID!$B$65,
ROUNDUP(INDEX(GRID!$B$47:$BI$57,MATCH(Q$7,GRID!$A$47:$A$57,0),MATCH(1,($U$2=GRID!$B$31:$BI$31)*(КАЛЕНДАРЬ!$AT19=GRID!$B$33:$BI$33),0))*GRID!$B$65*(1-GRID!$B$69),0))</f>
        <v>34916</v>
      </c>
      <c r="S374" s="47" cm="1">
        <f t="array" ref="S374">IF($I$2="Путешествия с детьми",
INDEX(GRID!$B$34:$BI$44,MATCH(S$7,GRID!$A$34:$A$44,0),MATCH(1,($U$2=GRID!$B$31:$BI$31)*(КАЛЕНДАРЬ!$AT19=GRID!$B$33:$BI$33), 0))*GRID!$B$65,
ROUNDUP(INDEX(GRID!$B$34:$BI$44,MATCH(S$7,GRID!$A$34:$A$44,0),MATCH(1,($U$2=GRID!$B$31:$BI$31)*(КАЛЕНДАРЬ!$AT19=GRID!$B$33:$BI$33),0))*GRID!$B$65*(1-GRID!$B$69),0))</f>
        <v>35690</v>
      </c>
      <c r="T374" s="47" cm="1">
        <f t="array" ref="T374">IF($I$2="Путешествия с детьми",
INDEX(GRID!$B$47:$BI$57,MATCH(S$7,GRID!$A$47:$A$57,0),MATCH(1,($U$2=GRID!$B$31:$BI$31)*(КАЛЕНДАРЬ!$AT19=GRID!$B$33:$BI$33), 0))*GRID!$B$65,
ROUNDUP(INDEX(GRID!$B$47:$BI$57,MATCH(S$7,GRID!$A$47:$A$57,0),MATCH(1,($U$2=GRID!$B$31:$BI$31)*(КАЛЕНДАРЬ!$AT19=GRID!$B$33:$BI$33),0))*GRID!$B$65*(1-GRID!$B$69),0))</f>
        <v>37926</v>
      </c>
      <c r="U374" s="47" cm="1">
        <f t="array" ref="U374">IF($I$2="Путешествия с детьми",
INDEX(GRID!$B$34:$BI$44,MATCH(U$7,GRID!$A$34:$A$44,0),MATCH(1,($U$2=GRID!$B$31:$BI$31)*(КАЛЕНДАРЬ!$AT19=GRID!$B$33:$BI$33), 0))*GRID!$B$65,
ROUNDUP(INDEX(GRID!$B$34:$BI$44,MATCH(U$7,GRID!$A$34:$A$44,0),MATCH(1,($U$2=GRID!$B$31:$BI$31)*(КАЛЕНДАРЬ!$AT19=GRID!$B$33:$BI$33),0))*GRID!$B$65*(1-GRID!$B$69),0))</f>
        <v>40850</v>
      </c>
      <c r="V374" s="47" cm="1">
        <f t="array" ref="V374">IF($I$2="Путешествия с детьми",
INDEX(GRID!$B$47:$BI$57,MATCH(U$7,GRID!$A$47:$A$57,0),MATCH(1,($U$2=GRID!$B$31:$BI$31)*(КАЛЕНДАРЬ!$AT19=GRID!$B$33:$BI$33), 0))*GRID!$B$65,
ROUNDUP(INDEX(GRID!$B$47:$BI$57,MATCH(U$7,GRID!$A$47:$A$57,0),MATCH(1,($U$2=GRID!$B$31:$BI$31)*(КАЛЕНДАРЬ!$AT19=GRID!$B$33:$BI$33),0))*GRID!$B$65*(1-GRID!$B$69),0))</f>
        <v>43086</v>
      </c>
      <c r="W374" s="47" cm="1">
        <f t="array" ref="W374">IF($I$2="Путешествия с детьми",
INDEX(GRID!$B$34:$BI$44,MATCH(W$7,GRID!$A$34:$A$44,0),MATCH(1,($U$2=GRID!$B$31:$BI$31)*(КАЛЕНДАРЬ!$AT19=GRID!$B$33:$BI$33), 0))*GRID!$B$65,
ROUNDUP(INDEX(GRID!$B$34:$BI$44,MATCH(W$7,GRID!$A$34:$A$44,0),MATCH(1,($U$2=GRID!$B$31:$BI$31)*(КАЛЕНДАРЬ!$AT19=GRID!$B$33:$BI$33),0))*GRID!$B$65*(1-GRID!$B$69),0))</f>
        <v>120830</v>
      </c>
      <c r="X374" s="47" cm="1">
        <f t="array" ref="X374">IF($I$2="Путешествия с детьми",
INDEX(GRID!$B$47:$BI$57,MATCH(W$7,GRID!$A$47:$A$57,0),MATCH(1,($U$2=GRID!$B$31:$BI$31)*(КАЛЕНДАРЬ!$AT19=GRID!$B$33:$BI$33), 0))*GRID!$B$65,
ROUNDUP(INDEX(GRID!$B$47:$BI$57,MATCH(W$7,GRID!$A$47:$A$57,0),MATCH(1,($U$2=GRID!$B$31:$BI$31)*(КАЛЕНДАРЬ!$AT19=GRID!$B$33:$BI$33),0))*GRID!$B$65*(1-GRID!$B$69),0))</f>
        <v>123066</v>
      </c>
    </row>
    <row r="375" spans="1:24" ht="14.25" hidden="1" customHeight="1" x14ac:dyDescent="0.2">
      <c r="A375" s="117" t="s">
        <v>44</v>
      </c>
      <c r="B375" s="117">
        <v>17</v>
      </c>
      <c r="C375" s="138" cm="1">
        <f t="array" ref="C375">IF($I$2="Путешествия с детьми",
INDEX(GRID!$B$34:$BI$44,MATCH(C$7,GRID!$A$34:$A$44,0),MATCH(1,($U$2=GRID!$B$31:$BI$31)*(КАЛЕНДАРЬ!$AT20=GRID!$B$33:$BI$33), 0))*GRID!$B$65,
ROUNDUP(INDEX(GRID!$B$34:$BI$44,MATCH(C$7,GRID!$A$34:$A$44,0),MATCH(1,($U$2=GRID!$B$31:$BI$31)*(КАЛЕНДАРЬ!$AT20=GRID!$B$33:$BI$33),0))*GRID!$B$65*(1-GRID!$B$69),0))</f>
        <v>18576</v>
      </c>
      <c r="D375" s="47" cm="1">
        <f t="array" ref="D375">IF($I$2="Путешествия с детьми",
INDEX(GRID!$B$47:$BI$57,MATCH(C$7,GRID!$A$47:$A$57,0),MATCH(1,($U$2=GRID!$B$31:$BI$31)*(КАЛЕНДАРЬ!$AT20=GRID!$B$33:$BI$33), 0))*GRID!$B$65,
ROUNDUP(INDEX(GRID!$B$47:$BI$57,MATCH(C$7,GRID!$A$47:$A$57,0),MATCH(1,($U$2=GRID!$B$31:$BI$31)*(КАЛЕНДАРЬ!$AT20=GRID!$B$33:$BI$33),0))*GRID!$B$65*(1-GRID!$B$69),0))</f>
        <v>20812</v>
      </c>
      <c r="E375" s="47" cm="1">
        <f t="array" ref="E375">IF($I$2="Путешествия с детьми",
INDEX(GRID!$B$34:$BI$44,MATCH(E$7,GRID!$A$34:$A$44,0),MATCH(1,($U$2=GRID!$B$31:$BI$31)*(КАЛЕНДАРЬ!$AT20=GRID!$B$33:$BI$33), 0))*GRID!$B$65,
ROUNDUP(INDEX(GRID!$B$34:$BI$44,MATCH(E$7,GRID!$A$34:$A$44,0),MATCH(1,($U$2=GRID!$B$31:$BI$31)*(КАЛЕНДАРЬ!$AT20=GRID!$B$33:$BI$33),0))*GRID!$B$65*(1-GRID!$B$69),0))</f>
        <v>20124</v>
      </c>
      <c r="F375" s="47" cm="1">
        <f t="array" ref="F375">IF($I$2="Путешествия с детьми",
INDEX(GRID!$B$47:$BI$57,MATCH(E$7,GRID!$A$47:$A$57,0),MATCH(1,($U$2=GRID!$B$31:$BI$31)*(КАЛЕНДАРЬ!$AT20=GRID!$B$33:$BI$33), 0))*GRID!$B$65,
ROUNDUP(INDEX(GRID!$B$47:$BI$57,MATCH(E$7,GRID!$A$47:$A$57,0),MATCH(1,($U$2=GRID!$B$31:$BI$31)*(КАЛЕНДАРЬ!$AT20=GRID!$B$33:$BI$33),0))*GRID!$B$65*(1-GRID!$B$69),0))</f>
        <v>22360</v>
      </c>
      <c r="G375" s="47" cm="1">
        <f t="array" ref="G375">IF($I$2="Путешествия с детьми",
INDEX(GRID!$B$34:$BI$44,MATCH(G$7,GRID!$A$34:$A$44,0),MATCH(1,($U$2=GRID!$B$31:$BI$31)*(КАЛЕНДАРЬ!$AT20=GRID!$B$33:$BI$33), 0))*GRID!$B$65,
ROUNDUP(INDEX(GRID!$B$34:$BI$44,MATCH(G$7,GRID!$A$34:$A$44,0),MATCH(1,($U$2=GRID!$B$31:$BI$31)*(КАЛЕНДАРЬ!$AT20=GRID!$B$33:$BI$33),0))*GRID!$B$65*(1-GRID!$B$69),0))</f>
        <v>20984</v>
      </c>
      <c r="H375" s="47" cm="1">
        <f t="array" ref="H375">IF($I$2="Путешествия с детьми",
INDEX(GRID!$B$47:$BI$57,MATCH(G$7,GRID!$A$47:$A$57,0),MATCH(1,($U$2=GRID!$B$31:$BI$31)*(КАЛЕНДАРЬ!$AT20=GRID!$B$33:$BI$33), 0))*GRID!$B$65,
ROUNDUP(INDEX(GRID!$B$47:$BI$57,MATCH(G$7,GRID!$A$47:$A$57,0),MATCH(1,($U$2=GRID!$B$31:$BI$31)*(КАЛЕНДАРЬ!$AT20=GRID!$B$33:$BI$33),0))*GRID!$B$65*(1-GRID!$B$69),0))</f>
        <v>23220</v>
      </c>
      <c r="I375" s="47" cm="1">
        <f t="array" ref="I375">IF($I$2="Путешествия с детьми",
INDEX(GRID!$B$34:$BI$44,MATCH(I$7,GRID!$A$34:$A$44,0),MATCH(1,($U$2=GRID!$B$31:$BI$31)*(КАЛЕНДАРЬ!$AT20=GRID!$B$33:$BI$33), 0))*GRID!$B$65,
ROUNDUP(INDEX(GRID!$B$34:$BI$44,MATCH(I$7,GRID!$A$34:$A$44,0),MATCH(1,($U$2=GRID!$B$31:$BI$31)*(КАЛЕНДАРЬ!$AT20=GRID!$B$33:$BI$33),0))*GRID!$B$65*(1-GRID!$B$69),0))</f>
        <v>22532</v>
      </c>
      <c r="J375" s="47" cm="1">
        <f t="array" ref="J375">IF($I$2="Путешествия с детьми",
INDEX(GRID!$B$47:$BI$57,MATCH(I$7,GRID!$A$47:$A$57,0),MATCH(1,($U$2=GRID!$B$31:$BI$31)*(КАЛЕНДАРЬ!$AT20=GRID!$B$33:$BI$33), 0))*GRID!$B$65,
ROUNDUP(INDEX(GRID!$B$47:$BI$57,MATCH(I$7,GRID!$A$47:$A$57,0),MATCH(1,($U$2=GRID!$B$31:$BI$31)*(КАЛЕНДАРЬ!$AT20=GRID!$B$33:$BI$33),0))*GRID!$B$65*(1-GRID!$B$69),0))</f>
        <v>24768</v>
      </c>
      <c r="K375" s="47" cm="1">
        <f t="array" ref="K375">IF($I$2="Путешествия с детьми",
INDEX(GRID!$B$34:$BI$44,MATCH(K$7,GRID!$A$34:$A$44,0),MATCH(1,($U$2=GRID!$B$31:$BI$31)*(КАЛЕНДАРЬ!$AT20=GRID!$B$33:$BI$33), 0))*GRID!$B$65,
ROUNDUP(INDEX(GRID!$B$34:$BI$44,MATCH(K$7,GRID!$A$34:$A$44,0),MATCH(1,($U$2=GRID!$B$31:$BI$31)*(КАЛЕНДАРЬ!$AT20=GRID!$B$33:$BI$33),0))*GRID!$B$65*(1-GRID!$B$69),0))</f>
        <v>23392</v>
      </c>
      <c r="L375" s="47" cm="1">
        <f t="array" ref="L375">IF($I$2="Путешествия с детьми",
INDEX(GRID!$B$47:$BI$57,MATCH(K$7,GRID!$A$47:$A$57,0),MATCH(1,($U$2=GRID!$B$31:$BI$31)*(КАЛЕНДАРЬ!$AT20=GRID!$B$33:$BI$33), 0))*GRID!$B$65,
ROUNDUP(INDEX(GRID!$B$47:$BI$57,MATCH(K$7,GRID!$A$47:$A$57,0),MATCH(1,($U$2=GRID!$B$31:$BI$31)*(КАЛЕНДАРЬ!$AT20=GRID!$B$33:$BI$33),0))*GRID!$B$65*(1-GRID!$B$69),0))</f>
        <v>25628</v>
      </c>
      <c r="M375" s="47" cm="1">
        <f t="array" ref="M375">IF($I$2="Путешествия с детьми",
INDEX(GRID!$B$34:$BI$44,MATCH(M$7,GRID!$A$34:$A$44,0),MATCH(1,($U$2=GRID!$B$31:$BI$31)*(КАЛЕНДАРЬ!$AT20=GRID!$B$33:$BI$33), 0))*GRID!$B$65,
ROUNDUP(INDEX(GRID!$B$34:$BI$44,MATCH(M$7,GRID!$A$34:$A$44,0),MATCH(1,($U$2=GRID!$B$31:$BI$31)*(КАЛЕНДАРЬ!$AT20=GRID!$B$33:$BI$33),0))*GRID!$B$65*(1-GRID!$B$69),0))</f>
        <v>24940</v>
      </c>
      <c r="N375" s="47" cm="1">
        <f t="array" ref="N375">IF($I$2="Путешествия с детьми",
INDEX(GRID!$B$47:$BI$57,MATCH(M$7,GRID!$A$47:$A$57,0),MATCH(1,($U$2=GRID!$B$31:$BI$31)*(КАЛЕНДАРЬ!$AT20=GRID!$B$33:$BI$33), 0))*GRID!$B$65,
ROUNDUP(INDEX(GRID!$B$47:$BI$57,MATCH(M$7,GRID!$A$47:$A$57,0),MATCH(1,($U$2=GRID!$B$31:$BI$31)*(КАЛЕНДАРЬ!$AT20=GRID!$B$33:$BI$33),0))*GRID!$B$65*(1-GRID!$B$69),0))</f>
        <v>27176</v>
      </c>
      <c r="O375" s="47" cm="1">
        <f t="array" ref="O375">IF($I$2="Путешествия с детьми",
INDEX(GRID!$B$34:$BI$44,MATCH(O$7,GRID!$A$34:$A$44,0),MATCH(1,($U$2=GRID!$B$31:$BI$31)*(КАЛЕНДАРЬ!$AT20=GRID!$B$33:$BI$33), 0))*GRID!$B$65,
ROUNDUP(INDEX(GRID!$B$34:$BI$44,MATCH(O$7,GRID!$A$34:$A$44,0),MATCH(1,($U$2=GRID!$B$31:$BI$31)*(КАЛЕНДАРЬ!$AT20=GRID!$B$33:$BI$33),0))*GRID!$B$65*(1-GRID!$B$69),0))</f>
        <v>30960</v>
      </c>
      <c r="P375" s="47" cm="1">
        <f t="array" ref="P375">IF($I$2="Путешествия с детьми",
INDEX(GRID!$B$47:$BI$57,MATCH(O$7,GRID!$A$47:$A$57,0),MATCH(1,($U$2=GRID!$B$31:$BI$31)*(КАЛЕНДАРЬ!$AT20=GRID!$B$33:$BI$33), 0))*GRID!$B$65,
ROUNDUP(INDEX(GRID!$B$47:$BI$57,MATCH(O$7,GRID!$A$47:$A$57,0),MATCH(1,($U$2=GRID!$B$31:$BI$31)*(КАЛЕНДАРЬ!$AT20=GRID!$B$33:$BI$33),0))*GRID!$B$65*(1-GRID!$B$69),0))</f>
        <v>33196</v>
      </c>
      <c r="Q375" s="47" cm="1">
        <f t="array" ref="Q375">IF($I$2="Путешествия с детьми",
INDEX(GRID!$B$34:$BI$44,MATCH(Q$7,GRID!$A$34:$A$44,0),MATCH(1,($U$2=GRID!$B$31:$BI$31)*(КАЛЕНДАРЬ!$AT20=GRID!$B$33:$BI$33), 0))*GRID!$B$65,
ROUNDUP(INDEX(GRID!$B$34:$BI$44,MATCH(Q$7,GRID!$A$34:$A$44,0),MATCH(1,($U$2=GRID!$B$31:$BI$31)*(КАЛЕНДАРЬ!$AT20=GRID!$B$33:$BI$33),0))*GRID!$B$65*(1-GRID!$B$69),0))</f>
        <v>32680</v>
      </c>
      <c r="R375" s="47" cm="1">
        <f t="array" ref="R375">IF($I$2="Путешествия с детьми",
INDEX(GRID!$B$47:$BI$57,MATCH(Q$7,GRID!$A$47:$A$57,0),MATCH(1,($U$2=GRID!$B$31:$BI$31)*(КАЛЕНДАРЬ!$AT20=GRID!$B$33:$BI$33), 0))*GRID!$B$65,
ROUNDUP(INDEX(GRID!$B$47:$BI$57,MATCH(Q$7,GRID!$A$47:$A$57,0),MATCH(1,($U$2=GRID!$B$31:$BI$31)*(КАЛЕНДАРЬ!$AT20=GRID!$B$33:$BI$33),0))*GRID!$B$65*(1-GRID!$B$69),0))</f>
        <v>34916</v>
      </c>
      <c r="S375" s="47" cm="1">
        <f t="array" ref="S375">IF($I$2="Путешествия с детьми",
INDEX(GRID!$B$34:$BI$44,MATCH(S$7,GRID!$A$34:$A$44,0),MATCH(1,($U$2=GRID!$B$31:$BI$31)*(КАЛЕНДАРЬ!$AT20=GRID!$B$33:$BI$33), 0))*GRID!$B$65,
ROUNDUP(INDEX(GRID!$B$34:$BI$44,MATCH(S$7,GRID!$A$34:$A$44,0),MATCH(1,($U$2=GRID!$B$31:$BI$31)*(КАЛЕНДАРЬ!$AT20=GRID!$B$33:$BI$33),0))*GRID!$B$65*(1-GRID!$B$69),0))</f>
        <v>35690</v>
      </c>
      <c r="T375" s="47" cm="1">
        <f t="array" ref="T375">IF($I$2="Путешествия с детьми",
INDEX(GRID!$B$47:$BI$57,MATCH(S$7,GRID!$A$47:$A$57,0),MATCH(1,($U$2=GRID!$B$31:$BI$31)*(КАЛЕНДАРЬ!$AT20=GRID!$B$33:$BI$33), 0))*GRID!$B$65,
ROUNDUP(INDEX(GRID!$B$47:$BI$57,MATCH(S$7,GRID!$A$47:$A$57,0),MATCH(1,($U$2=GRID!$B$31:$BI$31)*(КАЛЕНДАРЬ!$AT20=GRID!$B$33:$BI$33),0))*GRID!$B$65*(1-GRID!$B$69),0))</f>
        <v>37926</v>
      </c>
      <c r="U375" s="47" cm="1">
        <f t="array" ref="U375">IF($I$2="Путешествия с детьми",
INDEX(GRID!$B$34:$BI$44,MATCH(U$7,GRID!$A$34:$A$44,0),MATCH(1,($U$2=GRID!$B$31:$BI$31)*(КАЛЕНДАРЬ!$AT20=GRID!$B$33:$BI$33), 0))*GRID!$B$65,
ROUNDUP(INDEX(GRID!$B$34:$BI$44,MATCH(U$7,GRID!$A$34:$A$44,0),MATCH(1,($U$2=GRID!$B$31:$BI$31)*(КАЛЕНДАРЬ!$AT20=GRID!$B$33:$BI$33),0))*GRID!$B$65*(1-GRID!$B$69),0))</f>
        <v>40850</v>
      </c>
      <c r="V375" s="47" cm="1">
        <f t="array" ref="V375">IF($I$2="Путешествия с детьми",
INDEX(GRID!$B$47:$BI$57,MATCH(U$7,GRID!$A$47:$A$57,0),MATCH(1,($U$2=GRID!$B$31:$BI$31)*(КАЛЕНДАРЬ!$AT20=GRID!$B$33:$BI$33), 0))*GRID!$B$65,
ROUNDUP(INDEX(GRID!$B$47:$BI$57,MATCH(U$7,GRID!$A$47:$A$57,0),MATCH(1,($U$2=GRID!$B$31:$BI$31)*(КАЛЕНДАРЬ!$AT20=GRID!$B$33:$BI$33),0))*GRID!$B$65*(1-GRID!$B$69),0))</f>
        <v>43086</v>
      </c>
      <c r="W375" s="47" cm="1">
        <f t="array" ref="W375">IF($I$2="Путешествия с детьми",
INDEX(GRID!$B$34:$BI$44,MATCH(W$7,GRID!$A$34:$A$44,0),MATCH(1,($U$2=GRID!$B$31:$BI$31)*(КАЛЕНДАРЬ!$AT20=GRID!$B$33:$BI$33), 0))*GRID!$B$65,
ROUNDUP(INDEX(GRID!$B$34:$BI$44,MATCH(W$7,GRID!$A$34:$A$44,0),MATCH(1,($U$2=GRID!$B$31:$BI$31)*(КАЛЕНДАРЬ!$AT20=GRID!$B$33:$BI$33),0))*GRID!$B$65*(1-GRID!$B$69),0))</f>
        <v>120830</v>
      </c>
      <c r="X375" s="47" cm="1">
        <f t="array" ref="X375">IF($I$2="Путешествия с детьми",
INDEX(GRID!$B$47:$BI$57,MATCH(W$7,GRID!$A$47:$A$57,0),MATCH(1,($U$2=GRID!$B$31:$BI$31)*(КАЛЕНДАРЬ!$AT20=GRID!$B$33:$BI$33), 0))*GRID!$B$65,
ROUNDUP(INDEX(GRID!$B$47:$BI$57,MATCH(W$7,GRID!$A$47:$A$57,0),MATCH(1,($U$2=GRID!$B$31:$BI$31)*(КАЛЕНДАРЬ!$AT20=GRID!$B$33:$BI$33),0))*GRID!$B$65*(1-GRID!$B$69),0))</f>
        <v>123066</v>
      </c>
    </row>
    <row r="376" spans="1:24" ht="14.25" hidden="1" customHeight="1" x14ac:dyDescent="0.2">
      <c r="A376" s="117" t="s">
        <v>45</v>
      </c>
      <c r="B376" s="117">
        <v>18</v>
      </c>
      <c r="C376" s="138" cm="1">
        <f t="array" ref="C376">IF($I$2="Путешествия с детьми",
INDEX(GRID!$B$34:$BI$44,MATCH(C$7,GRID!$A$34:$A$44,0),MATCH(1,($U$2=GRID!$B$31:$BI$31)*(КАЛЕНДАРЬ!$AT21=GRID!$B$33:$BI$33), 0))*GRID!$B$65,
ROUNDUP(INDEX(GRID!$B$34:$BI$44,MATCH(C$7,GRID!$A$34:$A$44,0),MATCH(1,($U$2=GRID!$B$31:$BI$31)*(КАЛЕНДАРЬ!$AT21=GRID!$B$33:$BI$33),0))*GRID!$B$65*(1-GRID!$B$69),0))</f>
        <v>18576</v>
      </c>
      <c r="D376" s="47" cm="1">
        <f t="array" ref="D376">IF($I$2="Путешествия с детьми",
INDEX(GRID!$B$47:$BI$57,MATCH(C$7,GRID!$A$47:$A$57,0),MATCH(1,($U$2=GRID!$B$31:$BI$31)*(КАЛЕНДАРЬ!$AT21=GRID!$B$33:$BI$33), 0))*GRID!$B$65,
ROUNDUP(INDEX(GRID!$B$47:$BI$57,MATCH(C$7,GRID!$A$47:$A$57,0),MATCH(1,($U$2=GRID!$B$31:$BI$31)*(КАЛЕНДАРЬ!$AT21=GRID!$B$33:$BI$33),0))*GRID!$B$65*(1-GRID!$B$69),0))</f>
        <v>20812</v>
      </c>
      <c r="E376" s="47" cm="1">
        <f t="array" ref="E376">IF($I$2="Путешествия с детьми",
INDEX(GRID!$B$34:$BI$44,MATCH(E$7,GRID!$A$34:$A$44,0),MATCH(1,($U$2=GRID!$B$31:$BI$31)*(КАЛЕНДАРЬ!$AT21=GRID!$B$33:$BI$33), 0))*GRID!$B$65,
ROUNDUP(INDEX(GRID!$B$34:$BI$44,MATCH(E$7,GRID!$A$34:$A$44,0),MATCH(1,($U$2=GRID!$B$31:$BI$31)*(КАЛЕНДАРЬ!$AT21=GRID!$B$33:$BI$33),0))*GRID!$B$65*(1-GRID!$B$69),0))</f>
        <v>20124</v>
      </c>
      <c r="F376" s="47" cm="1">
        <f t="array" ref="F376">IF($I$2="Путешествия с детьми",
INDEX(GRID!$B$47:$BI$57,MATCH(E$7,GRID!$A$47:$A$57,0),MATCH(1,($U$2=GRID!$B$31:$BI$31)*(КАЛЕНДАРЬ!$AT21=GRID!$B$33:$BI$33), 0))*GRID!$B$65,
ROUNDUP(INDEX(GRID!$B$47:$BI$57,MATCH(E$7,GRID!$A$47:$A$57,0),MATCH(1,($U$2=GRID!$B$31:$BI$31)*(КАЛЕНДАРЬ!$AT21=GRID!$B$33:$BI$33),0))*GRID!$B$65*(1-GRID!$B$69),0))</f>
        <v>22360</v>
      </c>
      <c r="G376" s="47" cm="1">
        <f t="array" ref="G376">IF($I$2="Путешествия с детьми",
INDEX(GRID!$B$34:$BI$44,MATCH(G$7,GRID!$A$34:$A$44,0),MATCH(1,($U$2=GRID!$B$31:$BI$31)*(КАЛЕНДАРЬ!$AT21=GRID!$B$33:$BI$33), 0))*GRID!$B$65,
ROUNDUP(INDEX(GRID!$B$34:$BI$44,MATCH(G$7,GRID!$A$34:$A$44,0),MATCH(1,($U$2=GRID!$B$31:$BI$31)*(КАЛЕНДАРЬ!$AT21=GRID!$B$33:$BI$33),0))*GRID!$B$65*(1-GRID!$B$69),0))</f>
        <v>20984</v>
      </c>
      <c r="H376" s="47" cm="1">
        <f t="array" ref="H376">IF($I$2="Путешествия с детьми",
INDEX(GRID!$B$47:$BI$57,MATCH(G$7,GRID!$A$47:$A$57,0),MATCH(1,($U$2=GRID!$B$31:$BI$31)*(КАЛЕНДАРЬ!$AT21=GRID!$B$33:$BI$33), 0))*GRID!$B$65,
ROUNDUP(INDEX(GRID!$B$47:$BI$57,MATCH(G$7,GRID!$A$47:$A$57,0),MATCH(1,($U$2=GRID!$B$31:$BI$31)*(КАЛЕНДАРЬ!$AT21=GRID!$B$33:$BI$33),0))*GRID!$B$65*(1-GRID!$B$69),0))</f>
        <v>23220</v>
      </c>
      <c r="I376" s="47" cm="1">
        <f t="array" ref="I376">IF($I$2="Путешествия с детьми",
INDEX(GRID!$B$34:$BI$44,MATCH(I$7,GRID!$A$34:$A$44,0),MATCH(1,($U$2=GRID!$B$31:$BI$31)*(КАЛЕНДАРЬ!$AT21=GRID!$B$33:$BI$33), 0))*GRID!$B$65,
ROUNDUP(INDEX(GRID!$B$34:$BI$44,MATCH(I$7,GRID!$A$34:$A$44,0),MATCH(1,($U$2=GRID!$B$31:$BI$31)*(КАЛЕНДАРЬ!$AT21=GRID!$B$33:$BI$33),0))*GRID!$B$65*(1-GRID!$B$69),0))</f>
        <v>22532</v>
      </c>
      <c r="J376" s="47" cm="1">
        <f t="array" ref="J376">IF($I$2="Путешествия с детьми",
INDEX(GRID!$B$47:$BI$57,MATCH(I$7,GRID!$A$47:$A$57,0),MATCH(1,($U$2=GRID!$B$31:$BI$31)*(КАЛЕНДАРЬ!$AT21=GRID!$B$33:$BI$33), 0))*GRID!$B$65,
ROUNDUP(INDEX(GRID!$B$47:$BI$57,MATCH(I$7,GRID!$A$47:$A$57,0),MATCH(1,($U$2=GRID!$B$31:$BI$31)*(КАЛЕНДАРЬ!$AT21=GRID!$B$33:$BI$33),0))*GRID!$B$65*(1-GRID!$B$69),0))</f>
        <v>24768</v>
      </c>
      <c r="K376" s="47" cm="1">
        <f t="array" ref="K376">IF($I$2="Путешествия с детьми",
INDEX(GRID!$B$34:$BI$44,MATCH(K$7,GRID!$A$34:$A$44,0),MATCH(1,($U$2=GRID!$B$31:$BI$31)*(КАЛЕНДАРЬ!$AT21=GRID!$B$33:$BI$33), 0))*GRID!$B$65,
ROUNDUP(INDEX(GRID!$B$34:$BI$44,MATCH(K$7,GRID!$A$34:$A$44,0),MATCH(1,($U$2=GRID!$B$31:$BI$31)*(КАЛЕНДАРЬ!$AT21=GRID!$B$33:$BI$33),0))*GRID!$B$65*(1-GRID!$B$69),0))</f>
        <v>23392</v>
      </c>
      <c r="L376" s="47" cm="1">
        <f t="array" ref="L376">IF($I$2="Путешествия с детьми",
INDEX(GRID!$B$47:$BI$57,MATCH(K$7,GRID!$A$47:$A$57,0),MATCH(1,($U$2=GRID!$B$31:$BI$31)*(КАЛЕНДАРЬ!$AT21=GRID!$B$33:$BI$33), 0))*GRID!$B$65,
ROUNDUP(INDEX(GRID!$B$47:$BI$57,MATCH(K$7,GRID!$A$47:$A$57,0),MATCH(1,($U$2=GRID!$B$31:$BI$31)*(КАЛЕНДАРЬ!$AT21=GRID!$B$33:$BI$33),0))*GRID!$B$65*(1-GRID!$B$69),0))</f>
        <v>25628</v>
      </c>
      <c r="M376" s="47" cm="1">
        <f t="array" ref="M376">IF($I$2="Путешествия с детьми",
INDEX(GRID!$B$34:$BI$44,MATCH(M$7,GRID!$A$34:$A$44,0),MATCH(1,($U$2=GRID!$B$31:$BI$31)*(КАЛЕНДАРЬ!$AT21=GRID!$B$33:$BI$33), 0))*GRID!$B$65,
ROUNDUP(INDEX(GRID!$B$34:$BI$44,MATCH(M$7,GRID!$A$34:$A$44,0),MATCH(1,($U$2=GRID!$B$31:$BI$31)*(КАЛЕНДАРЬ!$AT21=GRID!$B$33:$BI$33),0))*GRID!$B$65*(1-GRID!$B$69),0))</f>
        <v>24940</v>
      </c>
      <c r="N376" s="47" cm="1">
        <f t="array" ref="N376">IF($I$2="Путешествия с детьми",
INDEX(GRID!$B$47:$BI$57,MATCH(M$7,GRID!$A$47:$A$57,0),MATCH(1,($U$2=GRID!$B$31:$BI$31)*(КАЛЕНДАРЬ!$AT21=GRID!$B$33:$BI$33), 0))*GRID!$B$65,
ROUNDUP(INDEX(GRID!$B$47:$BI$57,MATCH(M$7,GRID!$A$47:$A$57,0),MATCH(1,($U$2=GRID!$B$31:$BI$31)*(КАЛЕНДАРЬ!$AT21=GRID!$B$33:$BI$33),0))*GRID!$B$65*(1-GRID!$B$69),0))</f>
        <v>27176</v>
      </c>
      <c r="O376" s="47" cm="1">
        <f t="array" ref="O376">IF($I$2="Путешествия с детьми",
INDEX(GRID!$B$34:$BI$44,MATCH(O$7,GRID!$A$34:$A$44,0),MATCH(1,($U$2=GRID!$B$31:$BI$31)*(КАЛЕНДАРЬ!$AT21=GRID!$B$33:$BI$33), 0))*GRID!$B$65,
ROUNDUP(INDEX(GRID!$B$34:$BI$44,MATCH(O$7,GRID!$A$34:$A$44,0),MATCH(1,($U$2=GRID!$B$31:$BI$31)*(КАЛЕНДАРЬ!$AT21=GRID!$B$33:$BI$33),0))*GRID!$B$65*(1-GRID!$B$69),0))</f>
        <v>30960</v>
      </c>
      <c r="P376" s="47" cm="1">
        <f t="array" ref="P376">IF($I$2="Путешествия с детьми",
INDEX(GRID!$B$47:$BI$57,MATCH(O$7,GRID!$A$47:$A$57,0),MATCH(1,($U$2=GRID!$B$31:$BI$31)*(КАЛЕНДАРЬ!$AT21=GRID!$B$33:$BI$33), 0))*GRID!$B$65,
ROUNDUP(INDEX(GRID!$B$47:$BI$57,MATCH(O$7,GRID!$A$47:$A$57,0),MATCH(1,($U$2=GRID!$B$31:$BI$31)*(КАЛЕНДАРЬ!$AT21=GRID!$B$33:$BI$33),0))*GRID!$B$65*(1-GRID!$B$69),0))</f>
        <v>33196</v>
      </c>
      <c r="Q376" s="47" cm="1">
        <f t="array" ref="Q376">IF($I$2="Путешествия с детьми",
INDEX(GRID!$B$34:$BI$44,MATCH(Q$7,GRID!$A$34:$A$44,0),MATCH(1,($U$2=GRID!$B$31:$BI$31)*(КАЛЕНДАРЬ!$AT21=GRID!$B$33:$BI$33), 0))*GRID!$B$65,
ROUNDUP(INDEX(GRID!$B$34:$BI$44,MATCH(Q$7,GRID!$A$34:$A$44,0),MATCH(1,($U$2=GRID!$B$31:$BI$31)*(КАЛЕНДАРЬ!$AT21=GRID!$B$33:$BI$33),0))*GRID!$B$65*(1-GRID!$B$69),0))</f>
        <v>32680</v>
      </c>
      <c r="R376" s="47" cm="1">
        <f t="array" ref="R376">IF($I$2="Путешествия с детьми",
INDEX(GRID!$B$47:$BI$57,MATCH(Q$7,GRID!$A$47:$A$57,0),MATCH(1,($U$2=GRID!$B$31:$BI$31)*(КАЛЕНДАРЬ!$AT21=GRID!$B$33:$BI$33), 0))*GRID!$B$65,
ROUNDUP(INDEX(GRID!$B$47:$BI$57,MATCH(Q$7,GRID!$A$47:$A$57,0),MATCH(1,($U$2=GRID!$B$31:$BI$31)*(КАЛЕНДАРЬ!$AT21=GRID!$B$33:$BI$33),0))*GRID!$B$65*(1-GRID!$B$69),0))</f>
        <v>34916</v>
      </c>
      <c r="S376" s="47" cm="1">
        <f t="array" ref="S376">IF($I$2="Путешествия с детьми",
INDEX(GRID!$B$34:$BI$44,MATCH(S$7,GRID!$A$34:$A$44,0),MATCH(1,($U$2=GRID!$B$31:$BI$31)*(КАЛЕНДАРЬ!$AT21=GRID!$B$33:$BI$33), 0))*GRID!$B$65,
ROUNDUP(INDEX(GRID!$B$34:$BI$44,MATCH(S$7,GRID!$A$34:$A$44,0),MATCH(1,($U$2=GRID!$B$31:$BI$31)*(КАЛЕНДАРЬ!$AT21=GRID!$B$33:$BI$33),0))*GRID!$B$65*(1-GRID!$B$69),0))</f>
        <v>35690</v>
      </c>
      <c r="T376" s="47" cm="1">
        <f t="array" ref="T376">IF($I$2="Путешествия с детьми",
INDEX(GRID!$B$47:$BI$57,MATCH(S$7,GRID!$A$47:$A$57,0),MATCH(1,($U$2=GRID!$B$31:$BI$31)*(КАЛЕНДАРЬ!$AT21=GRID!$B$33:$BI$33), 0))*GRID!$B$65,
ROUNDUP(INDEX(GRID!$B$47:$BI$57,MATCH(S$7,GRID!$A$47:$A$57,0),MATCH(1,($U$2=GRID!$B$31:$BI$31)*(КАЛЕНДАРЬ!$AT21=GRID!$B$33:$BI$33),0))*GRID!$B$65*(1-GRID!$B$69),0))</f>
        <v>37926</v>
      </c>
      <c r="U376" s="47" cm="1">
        <f t="array" ref="U376">IF($I$2="Путешествия с детьми",
INDEX(GRID!$B$34:$BI$44,MATCH(U$7,GRID!$A$34:$A$44,0),MATCH(1,($U$2=GRID!$B$31:$BI$31)*(КАЛЕНДАРЬ!$AT21=GRID!$B$33:$BI$33), 0))*GRID!$B$65,
ROUNDUP(INDEX(GRID!$B$34:$BI$44,MATCH(U$7,GRID!$A$34:$A$44,0),MATCH(1,($U$2=GRID!$B$31:$BI$31)*(КАЛЕНДАРЬ!$AT21=GRID!$B$33:$BI$33),0))*GRID!$B$65*(1-GRID!$B$69),0))</f>
        <v>40850</v>
      </c>
      <c r="V376" s="47" cm="1">
        <f t="array" ref="V376">IF($I$2="Путешествия с детьми",
INDEX(GRID!$B$47:$BI$57,MATCH(U$7,GRID!$A$47:$A$57,0),MATCH(1,($U$2=GRID!$B$31:$BI$31)*(КАЛЕНДАРЬ!$AT21=GRID!$B$33:$BI$33), 0))*GRID!$B$65,
ROUNDUP(INDEX(GRID!$B$47:$BI$57,MATCH(U$7,GRID!$A$47:$A$57,0),MATCH(1,($U$2=GRID!$B$31:$BI$31)*(КАЛЕНДАРЬ!$AT21=GRID!$B$33:$BI$33),0))*GRID!$B$65*(1-GRID!$B$69),0))</f>
        <v>43086</v>
      </c>
      <c r="W376" s="47" cm="1">
        <f t="array" ref="W376">IF($I$2="Путешествия с детьми",
INDEX(GRID!$B$34:$BI$44,MATCH(W$7,GRID!$A$34:$A$44,0),MATCH(1,($U$2=GRID!$B$31:$BI$31)*(КАЛЕНДАРЬ!$AT21=GRID!$B$33:$BI$33), 0))*GRID!$B$65,
ROUNDUP(INDEX(GRID!$B$34:$BI$44,MATCH(W$7,GRID!$A$34:$A$44,0),MATCH(1,($U$2=GRID!$B$31:$BI$31)*(КАЛЕНДАРЬ!$AT21=GRID!$B$33:$BI$33),0))*GRID!$B$65*(1-GRID!$B$69),0))</f>
        <v>120830</v>
      </c>
      <c r="X376" s="47" cm="1">
        <f t="array" ref="X376">IF($I$2="Путешествия с детьми",
INDEX(GRID!$B$47:$BI$57,MATCH(W$7,GRID!$A$47:$A$57,0),MATCH(1,($U$2=GRID!$B$31:$BI$31)*(КАЛЕНДАРЬ!$AT21=GRID!$B$33:$BI$33), 0))*GRID!$B$65,
ROUNDUP(INDEX(GRID!$B$47:$BI$57,MATCH(W$7,GRID!$A$47:$A$57,0),MATCH(1,($U$2=GRID!$B$31:$BI$31)*(КАЛЕНДАРЬ!$AT21=GRID!$B$33:$BI$33),0))*GRID!$B$65*(1-GRID!$B$69),0))</f>
        <v>123066</v>
      </c>
    </row>
    <row r="377" spans="1:24" ht="14.25" hidden="1" customHeight="1" x14ac:dyDescent="0.2">
      <c r="A377" s="117" t="s">
        <v>46</v>
      </c>
      <c r="B377" s="117">
        <v>19</v>
      </c>
      <c r="C377" s="138" cm="1">
        <f t="array" ref="C377">IF($I$2="Путешествия с детьми",
INDEX(GRID!$B$34:$BI$44,MATCH(C$7,GRID!$A$34:$A$44,0),MATCH(1,($U$2=GRID!$B$31:$BI$31)*(КАЛЕНДАРЬ!$AT22=GRID!$B$33:$BI$33), 0))*GRID!$B$65,
ROUNDUP(INDEX(GRID!$B$34:$BI$44,MATCH(C$7,GRID!$A$34:$A$44,0),MATCH(1,($U$2=GRID!$B$31:$BI$31)*(КАЛЕНДАРЬ!$AT22=GRID!$B$33:$BI$33),0))*GRID!$B$65*(1-GRID!$B$69),0))</f>
        <v>16512</v>
      </c>
      <c r="D377" s="47" cm="1">
        <f t="array" ref="D377">IF($I$2="Путешествия с детьми",
INDEX(GRID!$B$47:$BI$57,MATCH(C$7,GRID!$A$47:$A$57,0),MATCH(1,($U$2=GRID!$B$31:$BI$31)*(КАЛЕНДАРЬ!$AT22=GRID!$B$33:$BI$33), 0))*GRID!$B$65,
ROUNDUP(INDEX(GRID!$B$47:$BI$57,MATCH(C$7,GRID!$A$47:$A$57,0),MATCH(1,($U$2=GRID!$B$31:$BI$31)*(КАЛЕНДАРЬ!$AT22=GRID!$B$33:$BI$33),0))*GRID!$B$65*(1-GRID!$B$69),0))</f>
        <v>18748</v>
      </c>
      <c r="E377" s="47" cm="1">
        <f t="array" ref="E377">IF($I$2="Путешествия с детьми",
INDEX(GRID!$B$34:$BI$44,MATCH(E$7,GRID!$A$34:$A$44,0),MATCH(1,($U$2=GRID!$B$31:$BI$31)*(КАЛЕНДАРЬ!$AT22=GRID!$B$33:$BI$33), 0))*GRID!$B$65,
ROUNDUP(INDEX(GRID!$B$34:$BI$44,MATCH(E$7,GRID!$A$34:$A$44,0),MATCH(1,($U$2=GRID!$B$31:$BI$31)*(КАЛЕНДАРЬ!$AT22=GRID!$B$33:$BI$33),0))*GRID!$B$65*(1-GRID!$B$69),0))</f>
        <v>18060</v>
      </c>
      <c r="F377" s="47" cm="1">
        <f t="array" ref="F377">IF($I$2="Путешествия с детьми",
INDEX(GRID!$B$47:$BI$57,MATCH(E$7,GRID!$A$47:$A$57,0),MATCH(1,($U$2=GRID!$B$31:$BI$31)*(КАЛЕНДАРЬ!$AT22=GRID!$B$33:$BI$33), 0))*GRID!$B$65,
ROUNDUP(INDEX(GRID!$B$47:$BI$57,MATCH(E$7,GRID!$A$47:$A$57,0),MATCH(1,($U$2=GRID!$B$31:$BI$31)*(КАЛЕНДАРЬ!$AT22=GRID!$B$33:$BI$33),0))*GRID!$B$65*(1-GRID!$B$69),0))</f>
        <v>20296</v>
      </c>
      <c r="G377" s="47" cm="1">
        <f t="array" ref="G377">IF($I$2="Путешествия с детьми",
INDEX(GRID!$B$34:$BI$44,MATCH(G$7,GRID!$A$34:$A$44,0),MATCH(1,($U$2=GRID!$B$31:$BI$31)*(КАЛЕНДАРЬ!$AT22=GRID!$B$33:$BI$33), 0))*GRID!$B$65,
ROUNDUP(INDEX(GRID!$B$34:$BI$44,MATCH(G$7,GRID!$A$34:$A$44,0),MATCH(1,($U$2=GRID!$B$31:$BI$31)*(КАЛЕНДАРЬ!$AT22=GRID!$B$33:$BI$33),0))*GRID!$B$65*(1-GRID!$B$69),0))</f>
        <v>18920</v>
      </c>
      <c r="H377" s="47" cm="1">
        <f t="array" ref="H377">IF($I$2="Путешествия с детьми",
INDEX(GRID!$B$47:$BI$57,MATCH(G$7,GRID!$A$47:$A$57,0),MATCH(1,($U$2=GRID!$B$31:$BI$31)*(КАЛЕНДАРЬ!$AT22=GRID!$B$33:$BI$33), 0))*GRID!$B$65,
ROUNDUP(INDEX(GRID!$B$47:$BI$57,MATCH(G$7,GRID!$A$47:$A$57,0),MATCH(1,($U$2=GRID!$B$31:$BI$31)*(КАЛЕНДАРЬ!$AT22=GRID!$B$33:$BI$33),0))*GRID!$B$65*(1-GRID!$B$69),0))</f>
        <v>21156</v>
      </c>
      <c r="I377" s="47" cm="1">
        <f t="array" ref="I377">IF($I$2="Путешествия с детьми",
INDEX(GRID!$B$34:$BI$44,MATCH(I$7,GRID!$A$34:$A$44,0),MATCH(1,($U$2=GRID!$B$31:$BI$31)*(КАЛЕНДАРЬ!$AT22=GRID!$B$33:$BI$33), 0))*GRID!$B$65,
ROUNDUP(INDEX(GRID!$B$34:$BI$44,MATCH(I$7,GRID!$A$34:$A$44,0),MATCH(1,($U$2=GRID!$B$31:$BI$31)*(КАЛЕНДАРЬ!$AT22=GRID!$B$33:$BI$33),0))*GRID!$B$65*(1-GRID!$B$69),0))</f>
        <v>20468</v>
      </c>
      <c r="J377" s="47" cm="1">
        <f t="array" ref="J377">IF($I$2="Путешествия с детьми",
INDEX(GRID!$B$47:$BI$57,MATCH(I$7,GRID!$A$47:$A$57,0),MATCH(1,($U$2=GRID!$B$31:$BI$31)*(КАЛЕНДАРЬ!$AT22=GRID!$B$33:$BI$33), 0))*GRID!$B$65,
ROUNDUP(INDEX(GRID!$B$47:$BI$57,MATCH(I$7,GRID!$A$47:$A$57,0),MATCH(1,($U$2=GRID!$B$31:$BI$31)*(КАЛЕНДАРЬ!$AT22=GRID!$B$33:$BI$33),0))*GRID!$B$65*(1-GRID!$B$69),0))</f>
        <v>22704</v>
      </c>
      <c r="K377" s="47" cm="1">
        <f t="array" ref="K377">IF($I$2="Путешествия с детьми",
INDEX(GRID!$B$34:$BI$44,MATCH(K$7,GRID!$A$34:$A$44,0),MATCH(1,($U$2=GRID!$B$31:$BI$31)*(КАЛЕНДАРЬ!$AT22=GRID!$B$33:$BI$33), 0))*GRID!$B$65,
ROUNDUP(INDEX(GRID!$B$34:$BI$44,MATCH(K$7,GRID!$A$34:$A$44,0),MATCH(1,($U$2=GRID!$B$31:$BI$31)*(КАЛЕНДАРЬ!$AT22=GRID!$B$33:$BI$33),0))*GRID!$B$65*(1-GRID!$B$69),0))</f>
        <v>21328</v>
      </c>
      <c r="L377" s="47" cm="1">
        <f t="array" ref="L377">IF($I$2="Путешествия с детьми",
INDEX(GRID!$B$47:$BI$57,MATCH(K$7,GRID!$A$47:$A$57,0),MATCH(1,($U$2=GRID!$B$31:$BI$31)*(КАЛЕНДАРЬ!$AT22=GRID!$B$33:$BI$33), 0))*GRID!$B$65,
ROUNDUP(INDEX(GRID!$B$47:$BI$57,MATCH(K$7,GRID!$A$47:$A$57,0),MATCH(1,($U$2=GRID!$B$31:$BI$31)*(КАЛЕНДАРЬ!$AT22=GRID!$B$33:$BI$33),0))*GRID!$B$65*(1-GRID!$B$69),0))</f>
        <v>23564</v>
      </c>
      <c r="M377" s="47" cm="1">
        <f t="array" ref="M377">IF($I$2="Путешествия с детьми",
INDEX(GRID!$B$34:$BI$44,MATCH(M$7,GRID!$A$34:$A$44,0),MATCH(1,($U$2=GRID!$B$31:$BI$31)*(КАЛЕНДАРЬ!$AT22=GRID!$B$33:$BI$33), 0))*GRID!$B$65,
ROUNDUP(INDEX(GRID!$B$34:$BI$44,MATCH(M$7,GRID!$A$34:$A$44,0),MATCH(1,($U$2=GRID!$B$31:$BI$31)*(КАЛЕНДАРЬ!$AT22=GRID!$B$33:$BI$33),0))*GRID!$B$65*(1-GRID!$B$69),0))</f>
        <v>22876</v>
      </c>
      <c r="N377" s="47" cm="1">
        <f t="array" ref="N377">IF($I$2="Путешествия с детьми",
INDEX(GRID!$B$47:$BI$57,MATCH(M$7,GRID!$A$47:$A$57,0),MATCH(1,($U$2=GRID!$B$31:$BI$31)*(КАЛЕНДАРЬ!$AT22=GRID!$B$33:$BI$33), 0))*GRID!$B$65,
ROUNDUP(INDEX(GRID!$B$47:$BI$57,MATCH(M$7,GRID!$A$47:$A$57,0),MATCH(1,($U$2=GRID!$B$31:$BI$31)*(КАЛЕНДАРЬ!$AT22=GRID!$B$33:$BI$33),0))*GRID!$B$65*(1-GRID!$B$69),0))</f>
        <v>25112</v>
      </c>
      <c r="O377" s="47" cm="1">
        <f t="array" ref="O377">IF($I$2="Путешествия с детьми",
INDEX(GRID!$B$34:$BI$44,MATCH(O$7,GRID!$A$34:$A$44,0),MATCH(1,($U$2=GRID!$B$31:$BI$31)*(КАЛЕНДАРЬ!$AT22=GRID!$B$33:$BI$33), 0))*GRID!$B$65,
ROUNDUP(INDEX(GRID!$B$34:$BI$44,MATCH(O$7,GRID!$A$34:$A$44,0),MATCH(1,($U$2=GRID!$B$31:$BI$31)*(КАЛЕНДАРЬ!$AT22=GRID!$B$33:$BI$33),0))*GRID!$B$65*(1-GRID!$B$69),0))</f>
        <v>28724</v>
      </c>
      <c r="P377" s="47" cm="1">
        <f t="array" ref="P377">IF($I$2="Путешествия с детьми",
INDEX(GRID!$B$47:$BI$57,MATCH(O$7,GRID!$A$47:$A$57,0),MATCH(1,($U$2=GRID!$B$31:$BI$31)*(КАЛЕНДАРЬ!$AT22=GRID!$B$33:$BI$33), 0))*GRID!$B$65,
ROUNDUP(INDEX(GRID!$B$47:$BI$57,MATCH(O$7,GRID!$A$47:$A$57,0),MATCH(1,($U$2=GRID!$B$31:$BI$31)*(КАЛЕНДАРЬ!$AT22=GRID!$B$33:$BI$33),0))*GRID!$B$65*(1-GRID!$B$69),0))</f>
        <v>30960</v>
      </c>
      <c r="Q377" s="47" cm="1">
        <f t="array" ref="Q377">IF($I$2="Путешествия с детьми",
INDEX(GRID!$B$34:$BI$44,MATCH(Q$7,GRID!$A$34:$A$44,0),MATCH(1,($U$2=GRID!$B$31:$BI$31)*(КАЛЕНДАРЬ!$AT22=GRID!$B$33:$BI$33), 0))*GRID!$B$65,
ROUNDUP(INDEX(GRID!$B$34:$BI$44,MATCH(Q$7,GRID!$A$34:$A$44,0),MATCH(1,($U$2=GRID!$B$31:$BI$31)*(КАЛЕНДАРЬ!$AT22=GRID!$B$33:$BI$33),0))*GRID!$B$65*(1-GRID!$B$69),0))</f>
        <v>30444</v>
      </c>
      <c r="R377" s="47" cm="1">
        <f t="array" ref="R377">IF($I$2="Путешествия с детьми",
INDEX(GRID!$B$47:$BI$57,MATCH(Q$7,GRID!$A$47:$A$57,0),MATCH(1,($U$2=GRID!$B$31:$BI$31)*(КАЛЕНДАРЬ!$AT22=GRID!$B$33:$BI$33), 0))*GRID!$B$65,
ROUNDUP(INDEX(GRID!$B$47:$BI$57,MATCH(Q$7,GRID!$A$47:$A$57,0),MATCH(1,($U$2=GRID!$B$31:$BI$31)*(КАЛЕНДАРЬ!$AT22=GRID!$B$33:$BI$33),0))*GRID!$B$65*(1-GRID!$B$69),0))</f>
        <v>32680</v>
      </c>
      <c r="S377" s="47" cm="1">
        <f t="array" ref="S377">IF($I$2="Путешествия с детьми",
INDEX(GRID!$B$34:$BI$44,MATCH(S$7,GRID!$A$34:$A$44,0),MATCH(1,($U$2=GRID!$B$31:$BI$31)*(КАЛЕНДАРЬ!$AT22=GRID!$B$33:$BI$33), 0))*GRID!$B$65,
ROUNDUP(INDEX(GRID!$B$34:$BI$44,MATCH(S$7,GRID!$A$34:$A$44,0),MATCH(1,($U$2=GRID!$B$31:$BI$31)*(КАЛЕНДАРЬ!$AT22=GRID!$B$33:$BI$33),0))*GRID!$B$65*(1-GRID!$B$69),0))</f>
        <v>33368</v>
      </c>
      <c r="T377" s="47" cm="1">
        <f t="array" ref="T377">IF($I$2="Путешествия с детьми",
INDEX(GRID!$B$47:$BI$57,MATCH(S$7,GRID!$A$47:$A$57,0),MATCH(1,($U$2=GRID!$B$31:$BI$31)*(КАЛЕНДАРЬ!$AT22=GRID!$B$33:$BI$33), 0))*GRID!$B$65,
ROUNDUP(INDEX(GRID!$B$47:$BI$57,MATCH(S$7,GRID!$A$47:$A$57,0),MATCH(1,($U$2=GRID!$B$31:$BI$31)*(КАЛЕНДАРЬ!$AT22=GRID!$B$33:$BI$33),0))*GRID!$B$65*(1-GRID!$B$69),0))</f>
        <v>35604</v>
      </c>
      <c r="U377" s="47" cm="1">
        <f t="array" ref="U377">IF($I$2="Путешествия с детьми",
INDEX(GRID!$B$34:$BI$44,MATCH(U$7,GRID!$A$34:$A$44,0),MATCH(1,($U$2=GRID!$B$31:$BI$31)*(КАЛЕНДАРЬ!$AT22=GRID!$B$33:$BI$33), 0))*GRID!$B$65,
ROUNDUP(INDEX(GRID!$B$34:$BI$44,MATCH(U$7,GRID!$A$34:$A$44,0),MATCH(1,($U$2=GRID!$B$31:$BI$31)*(КАЛЕНДАРЬ!$AT22=GRID!$B$33:$BI$33),0))*GRID!$B$65*(1-GRID!$B$69),0))</f>
        <v>38356</v>
      </c>
      <c r="V377" s="47" cm="1">
        <f t="array" ref="V377">IF($I$2="Путешествия с детьми",
INDEX(GRID!$B$47:$BI$57,MATCH(U$7,GRID!$A$47:$A$57,0),MATCH(1,($U$2=GRID!$B$31:$BI$31)*(КАЛЕНДАРЬ!$AT22=GRID!$B$33:$BI$33), 0))*GRID!$B$65,
ROUNDUP(INDEX(GRID!$B$47:$BI$57,MATCH(U$7,GRID!$A$47:$A$57,0),MATCH(1,($U$2=GRID!$B$31:$BI$31)*(КАЛЕНДАРЬ!$AT22=GRID!$B$33:$BI$33),0))*GRID!$B$65*(1-GRID!$B$69),0))</f>
        <v>40592</v>
      </c>
      <c r="W377" s="47" cm="1">
        <f t="array" ref="W377">IF($I$2="Путешествия с детьми",
INDEX(GRID!$B$34:$BI$44,MATCH(W$7,GRID!$A$34:$A$44,0),MATCH(1,($U$2=GRID!$B$31:$BI$31)*(КАЛЕНДАРЬ!$AT22=GRID!$B$33:$BI$33), 0))*GRID!$B$65,
ROUNDUP(INDEX(GRID!$B$34:$BI$44,MATCH(W$7,GRID!$A$34:$A$44,0),MATCH(1,($U$2=GRID!$B$31:$BI$31)*(КАЛЕНДАРЬ!$AT22=GRID!$B$33:$BI$33),0))*GRID!$B$65*(1-GRID!$B$69),0))</f>
        <v>110252</v>
      </c>
      <c r="X377" s="47" cm="1">
        <f t="array" ref="X377">IF($I$2="Путешествия с детьми",
INDEX(GRID!$B$47:$BI$57,MATCH(W$7,GRID!$A$47:$A$57,0),MATCH(1,($U$2=GRID!$B$31:$BI$31)*(КАЛЕНДАРЬ!$AT22=GRID!$B$33:$BI$33), 0))*GRID!$B$65,
ROUNDUP(INDEX(GRID!$B$47:$BI$57,MATCH(W$7,GRID!$A$47:$A$57,0),MATCH(1,($U$2=GRID!$B$31:$BI$31)*(КАЛЕНДАРЬ!$AT22=GRID!$B$33:$BI$33),0))*GRID!$B$65*(1-GRID!$B$69),0))</f>
        <v>112488</v>
      </c>
    </row>
    <row r="378" spans="1:24" ht="13.5" hidden="1" customHeight="1" x14ac:dyDescent="0.2">
      <c r="A378" s="117" t="s">
        <v>47</v>
      </c>
      <c r="B378" s="117">
        <v>20</v>
      </c>
      <c r="C378" s="138" cm="1">
        <f t="array" ref="C378">IF($I$2="Путешествия с детьми",
INDEX(GRID!$B$34:$BI$44,MATCH(C$7,GRID!$A$34:$A$44,0),MATCH(1,($U$2=GRID!$B$31:$BI$31)*(КАЛЕНДАРЬ!$AT23=GRID!$B$33:$BI$33), 0))*GRID!$B$65,
ROUNDUP(INDEX(GRID!$B$34:$BI$44,MATCH(C$7,GRID!$A$34:$A$44,0),MATCH(1,($U$2=GRID!$B$31:$BI$31)*(КАЛЕНДАРЬ!$AT23=GRID!$B$33:$BI$33),0))*GRID!$B$65*(1-GRID!$B$69),0))</f>
        <v>17544</v>
      </c>
      <c r="D378" s="47" cm="1">
        <f t="array" ref="D378">IF($I$2="Путешествия с детьми",
INDEX(GRID!$B$47:$BI$57,MATCH(C$7,GRID!$A$47:$A$57,0),MATCH(1,($U$2=GRID!$B$31:$BI$31)*(КАЛЕНДАРЬ!$AT23=GRID!$B$33:$BI$33), 0))*GRID!$B$65,
ROUNDUP(INDEX(GRID!$B$47:$BI$57,MATCH(C$7,GRID!$A$47:$A$57,0),MATCH(1,($U$2=GRID!$B$31:$BI$31)*(КАЛЕНДАРЬ!$AT23=GRID!$B$33:$BI$33),0))*GRID!$B$65*(1-GRID!$B$69),0))</f>
        <v>19780</v>
      </c>
      <c r="E378" s="47" cm="1">
        <f t="array" ref="E378">IF($I$2="Путешествия с детьми",
INDEX(GRID!$B$34:$BI$44,MATCH(E$7,GRID!$A$34:$A$44,0),MATCH(1,($U$2=GRID!$B$31:$BI$31)*(КАЛЕНДАРЬ!$AT23=GRID!$B$33:$BI$33), 0))*GRID!$B$65,
ROUNDUP(INDEX(GRID!$B$34:$BI$44,MATCH(E$7,GRID!$A$34:$A$44,0),MATCH(1,($U$2=GRID!$B$31:$BI$31)*(КАЛЕНДАРЬ!$AT23=GRID!$B$33:$BI$33),0))*GRID!$B$65*(1-GRID!$B$69),0))</f>
        <v>19092</v>
      </c>
      <c r="F378" s="47" cm="1">
        <f t="array" ref="F378">IF($I$2="Путешествия с детьми",
INDEX(GRID!$B$47:$BI$57,MATCH(E$7,GRID!$A$47:$A$57,0),MATCH(1,($U$2=GRID!$B$31:$BI$31)*(КАЛЕНДАРЬ!$AT23=GRID!$B$33:$BI$33), 0))*GRID!$B$65,
ROUNDUP(INDEX(GRID!$B$47:$BI$57,MATCH(E$7,GRID!$A$47:$A$57,0),MATCH(1,($U$2=GRID!$B$31:$BI$31)*(КАЛЕНДАРЬ!$AT23=GRID!$B$33:$BI$33),0))*GRID!$B$65*(1-GRID!$B$69),0))</f>
        <v>21328</v>
      </c>
      <c r="G378" s="47" cm="1">
        <f t="array" ref="G378">IF($I$2="Путешествия с детьми",
INDEX(GRID!$B$34:$BI$44,MATCH(G$7,GRID!$A$34:$A$44,0),MATCH(1,($U$2=GRID!$B$31:$BI$31)*(КАЛЕНДАРЬ!$AT23=GRID!$B$33:$BI$33), 0))*GRID!$B$65,
ROUNDUP(INDEX(GRID!$B$34:$BI$44,MATCH(G$7,GRID!$A$34:$A$44,0),MATCH(1,($U$2=GRID!$B$31:$BI$31)*(КАЛЕНДАРЬ!$AT23=GRID!$B$33:$BI$33),0))*GRID!$B$65*(1-GRID!$B$69),0))</f>
        <v>19952</v>
      </c>
      <c r="H378" s="47" cm="1">
        <f t="array" ref="H378">IF($I$2="Путешествия с детьми",
INDEX(GRID!$B$47:$BI$57,MATCH(G$7,GRID!$A$47:$A$57,0),MATCH(1,($U$2=GRID!$B$31:$BI$31)*(КАЛЕНДАРЬ!$AT23=GRID!$B$33:$BI$33), 0))*GRID!$B$65,
ROUNDUP(INDEX(GRID!$B$47:$BI$57,MATCH(G$7,GRID!$A$47:$A$57,0),MATCH(1,($U$2=GRID!$B$31:$BI$31)*(КАЛЕНДАРЬ!$AT23=GRID!$B$33:$BI$33),0))*GRID!$B$65*(1-GRID!$B$69),0))</f>
        <v>22188</v>
      </c>
      <c r="I378" s="47" cm="1">
        <f t="array" ref="I378">IF($I$2="Путешествия с детьми",
INDEX(GRID!$B$34:$BI$44,MATCH(I$7,GRID!$A$34:$A$44,0),MATCH(1,($U$2=GRID!$B$31:$BI$31)*(КАЛЕНДАРЬ!$AT23=GRID!$B$33:$BI$33), 0))*GRID!$B$65,
ROUNDUP(INDEX(GRID!$B$34:$BI$44,MATCH(I$7,GRID!$A$34:$A$44,0),MATCH(1,($U$2=GRID!$B$31:$BI$31)*(КАЛЕНДАРЬ!$AT23=GRID!$B$33:$BI$33),0))*GRID!$B$65*(1-GRID!$B$69),0))</f>
        <v>21500</v>
      </c>
      <c r="J378" s="47" cm="1">
        <f t="array" ref="J378">IF($I$2="Путешествия с детьми",
INDEX(GRID!$B$47:$BI$57,MATCH(I$7,GRID!$A$47:$A$57,0),MATCH(1,($U$2=GRID!$B$31:$BI$31)*(КАЛЕНДАРЬ!$AT23=GRID!$B$33:$BI$33), 0))*GRID!$B$65,
ROUNDUP(INDEX(GRID!$B$47:$BI$57,MATCH(I$7,GRID!$A$47:$A$57,0),MATCH(1,($U$2=GRID!$B$31:$BI$31)*(КАЛЕНДАРЬ!$AT23=GRID!$B$33:$BI$33),0))*GRID!$B$65*(1-GRID!$B$69),0))</f>
        <v>23736</v>
      </c>
      <c r="K378" s="47" cm="1">
        <f t="array" ref="K378">IF($I$2="Путешествия с детьми",
INDEX(GRID!$B$34:$BI$44,MATCH(K$7,GRID!$A$34:$A$44,0),MATCH(1,($U$2=GRID!$B$31:$BI$31)*(КАЛЕНДАРЬ!$AT23=GRID!$B$33:$BI$33), 0))*GRID!$B$65,
ROUNDUP(INDEX(GRID!$B$34:$BI$44,MATCH(K$7,GRID!$A$34:$A$44,0),MATCH(1,($U$2=GRID!$B$31:$BI$31)*(КАЛЕНДАРЬ!$AT23=GRID!$B$33:$BI$33),0))*GRID!$B$65*(1-GRID!$B$69),0))</f>
        <v>22360</v>
      </c>
      <c r="L378" s="47" cm="1">
        <f t="array" ref="L378">IF($I$2="Путешествия с детьми",
INDEX(GRID!$B$47:$BI$57,MATCH(K$7,GRID!$A$47:$A$57,0),MATCH(1,($U$2=GRID!$B$31:$BI$31)*(КАЛЕНДАРЬ!$AT23=GRID!$B$33:$BI$33), 0))*GRID!$B$65,
ROUNDUP(INDEX(GRID!$B$47:$BI$57,MATCH(K$7,GRID!$A$47:$A$57,0),MATCH(1,($U$2=GRID!$B$31:$BI$31)*(КАЛЕНДАРЬ!$AT23=GRID!$B$33:$BI$33),0))*GRID!$B$65*(1-GRID!$B$69),0))</f>
        <v>24596</v>
      </c>
      <c r="M378" s="47" cm="1">
        <f t="array" ref="M378">IF($I$2="Путешествия с детьми",
INDEX(GRID!$B$34:$BI$44,MATCH(M$7,GRID!$A$34:$A$44,0),MATCH(1,($U$2=GRID!$B$31:$BI$31)*(КАЛЕНДАРЬ!$AT23=GRID!$B$33:$BI$33), 0))*GRID!$B$65,
ROUNDUP(INDEX(GRID!$B$34:$BI$44,MATCH(M$7,GRID!$A$34:$A$44,0),MATCH(1,($U$2=GRID!$B$31:$BI$31)*(КАЛЕНДАРЬ!$AT23=GRID!$B$33:$BI$33),0))*GRID!$B$65*(1-GRID!$B$69),0))</f>
        <v>23908</v>
      </c>
      <c r="N378" s="47" cm="1">
        <f t="array" ref="N378">IF($I$2="Путешествия с детьми",
INDEX(GRID!$B$47:$BI$57,MATCH(M$7,GRID!$A$47:$A$57,0),MATCH(1,($U$2=GRID!$B$31:$BI$31)*(КАЛЕНДАРЬ!$AT23=GRID!$B$33:$BI$33), 0))*GRID!$B$65,
ROUNDUP(INDEX(GRID!$B$47:$BI$57,MATCH(M$7,GRID!$A$47:$A$57,0),MATCH(1,($U$2=GRID!$B$31:$BI$31)*(КАЛЕНДАРЬ!$AT23=GRID!$B$33:$BI$33),0))*GRID!$B$65*(1-GRID!$B$69),0))</f>
        <v>26144</v>
      </c>
      <c r="O378" s="47" cm="1">
        <f t="array" ref="O378">IF($I$2="Путешествия с детьми",
INDEX(GRID!$B$34:$BI$44,MATCH(O$7,GRID!$A$34:$A$44,0),MATCH(1,($U$2=GRID!$B$31:$BI$31)*(КАЛЕНДАРЬ!$AT23=GRID!$B$33:$BI$33), 0))*GRID!$B$65,
ROUNDUP(INDEX(GRID!$B$34:$BI$44,MATCH(O$7,GRID!$A$34:$A$44,0),MATCH(1,($U$2=GRID!$B$31:$BI$31)*(КАЛЕНДАРЬ!$AT23=GRID!$B$33:$BI$33),0))*GRID!$B$65*(1-GRID!$B$69),0))</f>
        <v>29842</v>
      </c>
      <c r="P378" s="47" cm="1">
        <f t="array" ref="P378">IF($I$2="Путешествия с детьми",
INDEX(GRID!$B$47:$BI$57,MATCH(O$7,GRID!$A$47:$A$57,0),MATCH(1,($U$2=GRID!$B$31:$BI$31)*(КАЛЕНДАРЬ!$AT23=GRID!$B$33:$BI$33), 0))*GRID!$B$65,
ROUNDUP(INDEX(GRID!$B$47:$BI$57,MATCH(O$7,GRID!$A$47:$A$57,0),MATCH(1,($U$2=GRID!$B$31:$BI$31)*(КАЛЕНДАРЬ!$AT23=GRID!$B$33:$BI$33),0))*GRID!$B$65*(1-GRID!$B$69),0))</f>
        <v>32078</v>
      </c>
      <c r="Q378" s="47" cm="1">
        <f t="array" ref="Q378">IF($I$2="Путешествия с детьми",
INDEX(GRID!$B$34:$BI$44,MATCH(Q$7,GRID!$A$34:$A$44,0),MATCH(1,($U$2=GRID!$B$31:$BI$31)*(КАЛЕНДАРЬ!$AT23=GRID!$B$33:$BI$33), 0))*GRID!$B$65,
ROUNDUP(INDEX(GRID!$B$34:$BI$44,MATCH(Q$7,GRID!$A$34:$A$44,0),MATCH(1,($U$2=GRID!$B$31:$BI$31)*(КАЛЕНДАРЬ!$AT23=GRID!$B$33:$BI$33),0))*GRID!$B$65*(1-GRID!$B$69),0))</f>
        <v>31562</v>
      </c>
      <c r="R378" s="47" cm="1">
        <f t="array" ref="R378">IF($I$2="Путешествия с детьми",
INDEX(GRID!$B$47:$BI$57,MATCH(Q$7,GRID!$A$47:$A$57,0),MATCH(1,($U$2=GRID!$B$31:$BI$31)*(КАЛЕНДАРЬ!$AT23=GRID!$B$33:$BI$33), 0))*GRID!$B$65,
ROUNDUP(INDEX(GRID!$B$47:$BI$57,MATCH(Q$7,GRID!$A$47:$A$57,0),MATCH(1,($U$2=GRID!$B$31:$BI$31)*(КАЛЕНДАРЬ!$AT23=GRID!$B$33:$BI$33),0))*GRID!$B$65*(1-GRID!$B$69),0))</f>
        <v>33798</v>
      </c>
      <c r="S378" s="47" cm="1">
        <f t="array" ref="S378">IF($I$2="Путешествия с детьми",
INDEX(GRID!$B$34:$BI$44,MATCH(S$7,GRID!$A$34:$A$44,0),MATCH(1,($U$2=GRID!$B$31:$BI$31)*(КАЛЕНДАРЬ!$AT23=GRID!$B$33:$BI$33), 0))*GRID!$B$65,
ROUNDUP(INDEX(GRID!$B$34:$BI$44,MATCH(S$7,GRID!$A$34:$A$44,0),MATCH(1,($U$2=GRID!$B$31:$BI$31)*(КАЛЕНДАРЬ!$AT23=GRID!$B$33:$BI$33),0))*GRID!$B$65*(1-GRID!$B$69),0))</f>
        <v>34572</v>
      </c>
      <c r="T378" s="47" cm="1">
        <f t="array" ref="T378">IF($I$2="Путешествия с детьми",
INDEX(GRID!$B$47:$BI$57,MATCH(S$7,GRID!$A$47:$A$57,0),MATCH(1,($U$2=GRID!$B$31:$BI$31)*(КАЛЕНДАРЬ!$AT23=GRID!$B$33:$BI$33), 0))*GRID!$B$65,
ROUNDUP(INDEX(GRID!$B$47:$BI$57,MATCH(S$7,GRID!$A$47:$A$57,0),MATCH(1,($U$2=GRID!$B$31:$BI$31)*(КАЛЕНДАРЬ!$AT23=GRID!$B$33:$BI$33),0))*GRID!$B$65*(1-GRID!$B$69),0))</f>
        <v>36808</v>
      </c>
      <c r="U378" s="47" cm="1">
        <f t="array" ref="U378">IF($I$2="Путешествия с детьми",
INDEX(GRID!$B$34:$BI$44,MATCH(U$7,GRID!$A$34:$A$44,0),MATCH(1,($U$2=GRID!$B$31:$BI$31)*(КАЛЕНДАРЬ!$AT23=GRID!$B$33:$BI$33), 0))*GRID!$B$65,
ROUNDUP(INDEX(GRID!$B$34:$BI$44,MATCH(U$7,GRID!$A$34:$A$44,0),MATCH(1,($U$2=GRID!$B$31:$BI$31)*(КАЛЕНДАРЬ!$AT23=GRID!$B$33:$BI$33),0))*GRID!$B$65*(1-GRID!$B$69),0))</f>
        <v>39646</v>
      </c>
      <c r="V378" s="47" cm="1">
        <f t="array" ref="V378">IF($I$2="Путешествия с детьми",
INDEX(GRID!$B$47:$BI$57,MATCH(U$7,GRID!$A$47:$A$57,0),MATCH(1,($U$2=GRID!$B$31:$BI$31)*(КАЛЕНДАРЬ!$AT23=GRID!$B$33:$BI$33), 0))*GRID!$B$65,
ROUNDUP(INDEX(GRID!$B$47:$BI$57,MATCH(U$7,GRID!$A$47:$A$57,0),MATCH(1,($U$2=GRID!$B$31:$BI$31)*(КАЛЕНДАРЬ!$AT23=GRID!$B$33:$BI$33),0))*GRID!$B$65*(1-GRID!$B$69),0))</f>
        <v>41882</v>
      </c>
      <c r="W378" s="47" cm="1">
        <f t="array" ref="W378">IF($I$2="Путешествия с детьми",
INDEX(GRID!$B$34:$BI$44,MATCH(W$7,GRID!$A$34:$A$44,0),MATCH(1,($U$2=GRID!$B$31:$BI$31)*(КАЛЕНДАРЬ!$AT23=GRID!$B$33:$BI$33), 0))*GRID!$B$65,
ROUNDUP(INDEX(GRID!$B$34:$BI$44,MATCH(W$7,GRID!$A$34:$A$44,0),MATCH(1,($U$2=GRID!$B$31:$BI$31)*(КАЛЕНДАРЬ!$AT23=GRID!$B$33:$BI$33),0))*GRID!$B$65*(1-GRID!$B$69),0))</f>
        <v>115498</v>
      </c>
      <c r="X378" s="47" cm="1">
        <f t="array" ref="X378">IF($I$2="Путешествия с детьми",
INDEX(GRID!$B$47:$BI$57,MATCH(W$7,GRID!$A$47:$A$57,0),MATCH(1,($U$2=GRID!$B$31:$BI$31)*(КАЛЕНДАРЬ!$AT23=GRID!$B$33:$BI$33), 0))*GRID!$B$65,
ROUNDUP(INDEX(GRID!$B$47:$BI$57,MATCH(W$7,GRID!$A$47:$A$57,0),MATCH(1,($U$2=GRID!$B$31:$BI$31)*(КАЛЕНДАРЬ!$AT23=GRID!$B$33:$BI$33),0))*GRID!$B$65*(1-GRID!$B$69),0))</f>
        <v>117734</v>
      </c>
    </row>
    <row r="379" spans="1:24" ht="13.5" hidden="1" customHeight="1" x14ac:dyDescent="0.2">
      <c r="A379" s="117" t="s">
        <v>48</v>
      </c>
      <c r="B379" s="117">
        <v>21</v>
      </c>
      <c r="C379" s="138" cm="1">
        <f t="array" ref="C379">IF($I$2="Путешествия с детьми",
INDEX(GRID!$B$34:$BI$44,MATCH(C$7,GRID!$A$34:$A$44,0),MATCH(1,($U$2=GRID!$B$31:$BI$31)*(КАЛЕНДАРЬ!$AT24=GRID!$B$33:$BI$33), 0))*GRID!$B$65,
ROUNDUP(INDEX(GRID!$B$34:$BI$44,MATCH(C$7,GRID!$A$34:$A$44,0),MATCH(1,($U$2=GRID!$B$31:$BI$31)*(КАЛЕНДАРЬ!$AT24=GRID!$B$33:$BI$33),0))*GRID!$B$65*(1-GRID!$B$69),0))</f>
        <v>17544</v>
      </c>
      <c r="D379" s="47" cm="1">
        <f t="array" ref="D379">IF($I$2="Путешествия с детьми",
INDEX(GRID!$B$47:$BI$57,MATCH(C$7,GRID!$A$47:$A$57,0),MATCH(1,($U$2=GRID!$B$31:$BI$31)*(КАЛЕНДАРЬ!$AT24=GRID!$B$33:$BI$33), 0))*GRID!$B$65,
ROUNDUP(INDEX(GRID!$B$47:$BI$57,MATCH(C$7,GRID!$A$47:$A$57,0),MATCH(1,($U$2=GRID!$B$31:$BI$31)*(КАЛЕНДАРЬ!$AT24=GRID!$B$33:$BI$33),0))*GRID!$B$65*(1-GRID!$B$69),0))</f>
        <v>19780</v>
      </c>
      <c r="E379" s="47" cm="1">
        <f t="array" ref="E379">IF($I$2="Путешествия с детьми",
INDEX(GRID!$B$34:$BI$44,MATCH(E$7,GRID!$A$34:$A$44,0),MATCH(1,($U$2=GRID!$B$31:$BI$31)*(КАЛЕНДАРЬ!$AT24=GRID!$B$33:$BI$33), 0))*GRID!$B$65,
ROUNDUP(INDEX(GRID!$B$34:$BI$44,MATCH(E$7,GRID!$A$34:$A$44,0),MATCH(1,($U$2=GRID!$B$31:$BI$31)*(КАЛЕНДАРЬ!$AT24=GRID!$B$33:$BI$33),0))*GRID!$B$65*(1-GRID!$B$69),0))</f>
        <v>19092</v>
      </c>
      <c r="F379" s="47" cm="1">
        <f t="array" ref="F379">IF($I$2="Путешествия с детьми",
INDEX(GRID!$B$47:$BI$57,MATCH(E$7,GRID!$A$47:$A$57,0),MATCH(1,($U$2=GRID!$B$31:$BI$31)*(КАЛЕНДАРЬ!$AT24=GRID!$B$33:$BI$33), 0))*GRID!$B$65,
ROUNDUP(INDEX(GRID!$B$47:$BI$57,MATCH(E$7,GRID!$A$47:$A$57,0),MATCH(1,($U$2=GRID!$B$31:$BI$31)*(КАЛЕНДАРЬ!$AT24=GRID!$B$33:$BI$33),0))*GRID!$B$65*(1-GRID!$B$69),0))</f>
        <v>21328</v>
      </c>
      <c r="G379" s="47" cm="1">
        <f t="array" ref="G379">IF($I$2="Путешествия с детьми",
INDEX(GRID!$B$34:$BI$44,MATCH(G$7,GRID!$A$34:$A$44,0),MATCH(1,($U$2=GRID!$B$31:$BI$31)*(КАЛЕНДАРЬ!$AT24=GRID!$B$33:$BI$33), 0))*GRID!$B$65,
ROUNDUP(INDEX(GRID!$B$34:$BI$44,MATCH(G$7,GRID!$A$34:$A$44,0),MATCH(1,($U$2=GRID!$B$31:$BI$31)*(КАЛЕНДАРЬ!$AT24=GRID!$B$33:$BI$33),0))*GRID!$B$65*(1-GRID!$B$69),0))</f>
        <v>19952</v>
      </c>
      <c r="H379" s="47" cm="1">
        <f t="array" ref="H379">IF($I$2="Путешествия с детьми",
INDEX(GRID!$B$47:$BI$57,MATCH(G$7,GRID!$A$47:$A$57,0),MATCH(1,($U$2=GRID!$B$31:$BI$31)*(КАЛЕНДАРЬ!$AT24=GRID!$B$33:$BI$33), 0))*GRID!$B$65,
ROUNDUP(INDEX(GRID!$B$47:$BI$57,MATCH(G$7,GRID!$A$47:$A$57,0),MATCH(1,($U$2=GRID!$B$31:$BI$31)*(КАЛЕНДАРЬ!$AT24=GRID!$B$33:$BI$33),0))*GRID!$B$65*(1-GRID!$B$69),0))</f>
        <v>22188</v>
      </c>
      <c r="I379" s="47" cm="1">
        <f t="array" ref="I379">IF($I$2="Путешествия с детьми",
INDEX(GRID!$B$34:$BI$44,MATCH(I$7,GRID!$A$34:$A$44,0),MATCH(1,($U$2=GRID!$B$31:$BI$31)*(КАЛЕНДАРЬ!$AT24=GRID!$B$33:$BI$33), 0))*GRID!$B$65,
ROUNDUP(INDEX(GRID!$B$34:$BI$44,MATCH(I$7,GRID!$A$34:$A$44,0),MATCH(1,($U$2=GRID!$B$31:$BI$31)*(КАЛЕНДАРЬ!$AT24=GRID!$B$33:$BI$33),0))*GRID!$B$65*(1-GRID!$B$69),0))</f>
        <v>21500</v>
      </c>
      <c r="J379" s="47" cm="1">
        <f t="array" ref="J379">IF($I$2="Путешествия с детьми",
INDEX(GRID!$B$47:$BI$57,MATCH(I$7,GRID!$A$47:$A$57,0),MATCH(1,($U$2=GRID!$B$31:$BI$31)*(КАЛЕНДАРЬ!$AT24=GRID!$B$33:$BI$33), 0))*GRID!$B$65,
ROUNDUP(INDEX(GRID!$B$47:$BI$57,MATCH(I$7,GRID!$A$47:$A$57,0),MATCH(1,($U$2=GRID!$B$31:$BI$31)*(КАЛЕНДАРЬ!$AT24=GRID!$B$33:$BI$33),0))*GRID!$B$65*(1-GRID!$B$69),0))</f>
        <v>23736</v>
      </c>
      <c r="K379" s="47" cm="1">
        <f t="array" ref="K379">IF($I$2="Путешествия с детьми",
INDEX(GRID!$B$34:$BI$44,MATCH(K$7,GRID!$A$34:$A$44,0),MATCH(1,($U$2=GRID!$B$31:$BI$31)*(КАЛЕНДАРЬ!$AT24=GRID!$B$33:$BI$33), 0))*GRID!$B$65,
ROUNDUP(INDEX(GRID!$B$34:$BI$44,MATCH(K$7,GRID!$A$34:$A$44,0),MATCH(1,($U$2=GRID!$B$31:$BI$31)*(КАЛЕНДАРЬ!$AT24=GRID!$B$33:$BI$33),0))*GRID!$B$65*(1-GRID!$B$69),0))</f>
        <v>22360</v>
      </c>
      <c r="L379" s="47" cm="1">
        <f t="array" ref="L379">IF($I$2="Путешествия с детьми",
INDEX(GRID!$B$47:$BI$57,MATCH(K$7,GRID!$A$47:$A$57,0),MATCH(1,($U$2=GRID!$B$31:$BI$31)*(КАЛЕНДАРЬ!$AT24=GRID!$B$33:$BI$33), 0))*GRID!$B$65,
ROUNDUP(INDEX(GRID!$B$47:$BI$57,MATCH(K$7,GRID!$A$47:$A$57,0),MATCH(1,($U$2=GRID!$B$31:$BI$31)*(КАЛЕНДАРЬ!$AT24=GRID!$B$33:$BI$33),0))*GRID!$B$65*(1-GRID!$B$69),0))</f>
        <v>24596</v>
      </c>
      <c r="M379" s="47" cm="1">
        <f t="array" ref="M379">IF($I$2="Путешествия с детьми",
INDEX(GRID!$B$34:$BI$44,MATCH(M$7,GRID!$A$34:$A$44,0),MATCH(1,($U$2=GRID!$B$31:$BI$31)*(КАЛЕНДАРЬ!$AT24=GRID!$B$33:$BI$33), 0))*GRID!$B$65,
ROUNDUP(INDEX(GRID!$B$34:$BI$44,MATCH(M$7,GRID!$A$34:$A$44,0),MATCH(1,($U$2=GRID!$B$31:$BI$31)*(КАЛЕНДАРЬ!$AT24=GRID!$B$33:$BI$33),0))*GRID!$B$65*(1-GRID!$B$69),0))</f>
        <v>23908</v>
      </c>
      <c r="N379" s="47" cm="1">
        <f t="array" ref="N379">IF($I$2="Путешествия с детьми",
INDEX(GRID!$B$47:$BI$57,MATCH(M$7,GRID!$A$47:$A$57,0),MATCH(1,($U$2=GRID!$B$31:$BI$31)*(КАЛЕНДАРЬ!$AT24=GRID!$B$33:$BI$33), 0))*GRID!$B$65,
ROUNDUP(INDEX(GRID!$B$47:$BI$57,MATCH(M$7,GRID!$A$47:$A$57,0),MATCH(1,($U$2=GRID!$B$31:$BI$31)*(КАЛЕНДАРЬ!$AT24=GRID!$B$33:$BI$33),0))*GRID!$B$65*(1-GRID!$B$69),0))</f>
        <v>26144</v>
      </c>
      <c r="O379" s="47" cm="1">
        <f t="array" ref="O379">IF($I$2="Путешествия с детьми",
INDEX(GRID!$B$34:$BI$44,MATCH(O$7,GRID!$A$34:$A$44,0),MATCH(1,($U$2=GRID!$B$31:$BI$31)*(КАЛЕНДАРЬ!$AT24=GRID!$B$33:$BI$33), 0))*GRID!$B$65,
ROUNDUP(INDEX(GRID!$B$34:$BI$44,MATCH(O$7,GRID!$A$34:$A$44,0),MATCH(1,($U$2=GRID!$B$31:$BI$31)*(КАЛЕНДАРЬ!$AT24=GRID!$B$33:$BI$33),0))*GRID!$B$65*(1-GRID!$B$69),0))</f>
        <v>29842</v>
      </c>
      <c r="P379" s="47" cm="1">
        <f t="array" ref="P379">IF($I$2="Путешествия с детьми",
INDEX(GRID!$B$47:$BI$57,MATCH(O$7,GRID!$A$47:$A$57,0),MATCH(1,($U$2=GRID!$B$31:$BI$31)*(КАЛЕНДАРЬ!$AT24=GRID!$B$33:$BI$33), 0))*GRID!$B$65,
ROUNDUP(INDEX(GRID!$B$47:$BI$57,MATCH(O$7,GRID!$A$47:$A$57,0),MATCH(1,($U$2=GRID!$B$31:$BI$31)*(КАЛЕНДАРЬ!$AT24=GRID!$B$33:$BI$33),0))*GRID!$B$65*(1-GRID!$B$69),0))</f>
        <v>32078</v>
      </c>
      <c r="Q379" s="47" cm="1">
        <f t="array" ref="Q379">IF($I$2="Путешествия с детьми",
INDEX(GRID!$B$34:$BI$44,MATCH(Q$7,GRID!$A$34:$A$44,0),MATCH(1,($U$2=GRID!$B$31:$BI$31)*(КАЛЕНДАРЬ!$AT24=GRID!$B$33:$BI$33), 0))*GRID!$B$65,
ROUNDUP(INDEX(GRID!$B$34:$BI$44,MATCH(Q$7,GRID!$A$34:$A$44,0),MATCH(1,($U$2=GRID!$B$31:$BI$31)*(КАЛЕНДАРЬ!$AT24=GRID!$B$33:$BI$33),0))*GRID!$B$65*(1-GRID!$B$69),0))</f>
        <v>31562</v>
      </c>
      <c r="R379" s="47" cm="1">
        <f t="array" ref="R379">IF($I$2="Путешествия с детьми",
INDEX(GRID!$B$47:$BI$57,MATCH(Q$7,GRID!$A$47:$A$57,0),MATCH(1,($U$2=GRID!$B$31:$BI$31)*(КАЛЕНДАРЬ!$AT24=GRID!$B$33:$BI$33), 0))*GRID!$B$65,
ROUNDUP(INDEX(GRID!$B$47:$BI$57,MATCH(Q$7,GRID!$A$47:$A$57,0),MATCH(1,($U$2=GRID!$B$31:$BI$31)*(КАЛЕНДАРЬ!$AT24=GRID!$B$33:$BI$33),0))*GRID!$B$65*(1-GRID!$B$69),0))</f>
        <v>33798</v>
      </c>
      <c r="S379" s="47" cm="1">
        <f t="array" ref="S379">IF($I$2="Путешествия с детьми",
INDEX(GRID!$B$34:$BI$44,MATCH(S$7,GRID!$A$34:$A$44,0),MATCH(1,($U$2=GRID!$B$31:$BI$31)*(КАЛЕНДАРЬ!$AT24=GRID!$B$33:$BI$33), 0))*GRID!$B$65,
ROUNDUP(INDEX(GRID!$B$34:$BI$44,MATCH(S$7,GRID!$A$34:$A$44,0),MATCH(1,($U$2=GRID!$B$31:$BI$31)*(КАЛЕНДАРЬ!$AT24=GRID!$B$33:$BI$33),0))*GRID!$B$65*(1-GRID!$B$69),0))</f>
        <v>34572</v>
      </c>
      <c r="T379" s="47" cm="1">
        <f t="array" ref="T379">IF($I$2="Путешествия с детьми",
INDEX(GRID!$B$47:$BI$57,MATCH(S$7,GRID!$A$47:$A$57,0),MATCH(1,($U$2=GRID!$B$31:$BI$31)*(КАЛЕНДАРЬ!$AT24=GRID!$B$33:$BI$33), 0))*GRID!$B$65,
ROUNDUP(INDEX(GRID!$B$47:$BI$57,MATCH(S$7,GRID!$A$47:$A$57,0),MATCH(1,($U$2=GRID!$B$31:$BI$31)*(КАЛЕНДАРЬ!$AT24=GRID!$B$33:$BI$33),0))*GRID!$B$65*(1-GRID!$B$69),0))</f>
        <v>36808</v>
      </c>
      <c r="U379" s="47" cm="1">
        <f t="array" ref="U379">IF($I$2="Путешествия с детьми",
INDEX(GRID!$B$34:$BI$44,MATCH(U$7,GRID!$A$34:$A$44,0),MATCH(1,($U$2=GRID!$B$31:$BI$31)*(КАЛЕНДАРЬ!$AT24=GRID!$B$33:$BI$33), 0))*GRID!$B$65,
ROUNDUP(INDEX(GRID!$B$34:$BI$44,MATCH(U$7,GRID!$A$34:$A$44,0),MATCH(1,($U$2=GRID!$B$31:$BI$31)*(КАЛЕНДАРЬ!$AT24=GRID!$B$33:$BI$33),0))*GRID!$B$65*(1-GRID!$B$69),0))</f>
        <v>39646</v>
      </c>
      <c r="V379" s="47" cm="1">
        <f t="array" ref="V379">IF($I$2="Путешествия с детьми",
INDEX(GRID!$B$47:$BI$57,MATCH(U$7,GRID!$A$47:$A$57,0),MATCH(1,($U$2=GRID!$B$31:$BI$31)*(КАЛЕНДАРЬ!$AT24=GRID!$B$33:$BI$33), 0))*GRID!$B$65,
ROUNDUP(INDEX(GRID!$B$47:$BI$57,MATCH(U$7,GRID!$A$47:$A$57,0),MATCH(1,($U$2=GRID!$B$31:$BI$31)*(КАЛЕНДАРЬ!$AT24=GRID!$B$33:$BI$33),0))*GRID!$B$65*(1-GRID!$B$69),0))</f>
        <v>41882</v>
      </c>
      <c r="W379" s="47" cm="1">
        <f t="array" ref="W379">IF($I$2="Путешествия с детьми",
INDEX(GRID!$B$34:$BI$44,MATCH(W$7,GRID!$A$34:$A$44,0),MATCH(1,($U$2=GRID!$B$31:$BI$31)*(КАЛЕНДАРЬ!$AT24=GRID!$B$33:$BI$33), 0))*GRID!$B$65,
ROUNDUP(INDEX(GRID!$B$34:$BI$44,MATCH(W$7,GRID!$A$34:$A$44,0),MATCH(1,($U$2=GRID!$B$31:$BI$31)*(КАЛЕНДАРЬ!$AT24=GRID!$B$33:$BI$33),0))*GRID!$B$65*(1-GRID!$B$69),0))</f>
        <v>115498</v>
      </c>
      <c r="X379" s="47" cm="1">
        <f t="array" ref="X379">IF($I$2="Путешествия с детьми",
INDEX(GRID!$B$47:$BI$57,MATCH(W$7,GRID!$A$47:$A$57,0),MATCH(1,($U$2=GRID!$B$31:$BI$31)*(КАЛЕНДАРЬ!$AT24=GRID!$B$33:$BI$33), 0))*GRID!$B$65,
ROUNDUP(INDEX(GRID!$B$47:$BI$57,MATCH(W$7,GRID!$A$47:$A$57,0),MATCH(1,($U$2=GRID!$B$31:$BI$31)*(КАЛЕНДАРЬ!$AT24=GRID!$B$33:$BI$33),0))*GRID!$B$65*(1-GRID!$B$69),0))</f>
        <v>117734</v>
      </c>
    </row>
    <row r="380" spans="1:24" ht="13.5" hidden="1" customHeight="1" x14ac:dyDescent="0.2">
      <c r="A380" s="117" t="s">
        <v>42</v>
      </c>
      <c r="B380" s="117">
        <v>22</v>
      </c>
      <c r="C380" s="138" cm="1">
        <f t="array" ref="C380">IF($I$2="Путешествия с детьми",
INDEX(GRID!$B$34:$BI$44,MATCH(C$7,GRID!$A$34:$A$44,0),MATCH(1,($U$2=GRID!$B$31:$BI$31)*(КАЛЕНДАРЬ!$AT25=GRID!$B$33:$BI$33), 0))*GRID!$B$65,
ROUNDUP(INDEX(GRID!$B$34:$BI$44,MATCH(C$7,GRID!$A$34:$A$44,0),MATCH(1,($U$2=GRID!$B$31:$BI$31)*(КАЛЕНДАРЬ!$AT25=GRID!$B$33:$BI$33),0))*GRID!$B$65*(1-GRID!$B$69),0))</f>
        <v>17544</v>
      </c>
      <c r="D380" s="47" cm="1">
        <f t="array" ref="D380">IF($I$2="Путешествия с детьми",
INDEX(GRID!$B$47:$BI$57,MATCH(C$7,GRID!$A$47:$A$57,0),MATCH(1,($U$2=GRID!$B$31:$BI$31)*(КАЛЕНДАРЬ!$AT25=GRID!$B$33:$BI$33), 0))*GRID!$B$65,
ROUNDUP(INDEX(GRID!$B$47:$BI$57,MATCH(C$7,GRID!$A$47:$A$57,0),MATCH(1,($U$2=GRID!$B$31:$BI$31)*(КАЛЕНДАРЬ!$AT25=GRID!$B$33:$BI$33),0))*GRID!$B$65*(1-GRID!$B$69),0))</f>
        <v>19780</v>
      </c>
      <c r="E380" s="47" cm="1">
        <f t="array" ref="E380">IF($I$2="Путешествия с детьми",
INDEX(GRID!$B$34:$BI$44,MATCH(E$7,GRID!$A$34:$A$44,0),MATCH(1,($U$2=GRID!$B$31:$BI$31)*(КАЛЕНДАРЬ!$AT25=GRID!$B$33:$BI$33), 0))*GRID!$B$65,
ROUNDUP(INDEX(GRID!$B$34:$BI$44,MATCH(E$7,GRID!$A$34:$A$44,0),MATCH(1,($U$2=GRID!$B$31:$BI$31)*(КАЛЕНДАРЬ!$AT25=GRID!$B$33:$BI$33),0))*GRID!$B$65*(1-GRID!$B$69),0))</f>
        <v>19092</v>
      </c>
      <c r="F380" s="47" cm="1">
        <f t="array" ref="F380">IF($I$2="Путешествия с детьми",
INDEX(GRID!$B$47:$BI$57,MATCH(E$7,GRID!$A$47:$A$57,0),MATCH(1,($U$2=GRID!$B$31:$BI$31)*(КАЛЕНДАРЬ!$AT25=GRID!$B$33:$BI$33), 0))*GRID!$B$65,
ROUNDUP(INDEX(GRID!$B$47:$BI$57,MATCH(E$7,GRID!$A$47:$A$57,0),MATCH(1,($U$2=GRID!$B$31:$BI$31)*(КАЛЕНДАРЬ!$AT25=GRID!$B$33:$BI$33),0))*GRID!$B$65*(1-GRID!$B$69),0))</f>
        <v>21328</v>
      </c>
      <c r="G380" s="47" cm="1">
        <f t="array" ref="G380">IF($I$2="Путешествия с детьми",
INDEX(GRID!$B$34:$BI$44,MATCH(G$7,GRID!$A$34:$A$44,0),MATCH(1,($U$2=GRID!$B$31:$BI$31)*(КАЛЕНДАРЬ!$AT25=GRID!$B$33:$BI$33), 0))*GRID!$B$65,
ROUNDUP(INDEX(GRID!$B$34:$BI$44,MATCH(G$7,GRID!$A$34:$A$44,0),MATCH(1,($U$2=GRID!$B$31:$BI$31)*(КАЛЕНДАРЬ!$AT25=GRID!$B$33:$BI$33),0))*GRID!$B$65*(1-GRID!$B$69),0))</f>
        <v>19952</v>
      </c>
      <c r="H380" s="47" cm="1">
        <f t="array" ref="H380">IF($I$2="Путешествия с детьми",
INDEX(GRID!$B$47:$BI$57,MATCH(G$7,GRID!$A$47:$A$57,0),MATCH(1,($U$2=GRID!$B$31:$BI$31)*(КАЛЕНДАРЬ!$AT25=GRID!$B$33:$BI$33), 0))*GRID!$B$65,
ROUNDUP(INDEX(GRID!$B$47:$BI$57,MATCH(G$7,GRID!$A$47:$A$57,0),MATCH(1,($U$2=GRID!$B$31:$BI$31)*(КАЛЕНДАРЬ!$AT25=GRID!$B$33:$BI$33),0))*GRID!$B$65*(1-GRID!$B$69),0))</f>
        <v>22188</v>
      </c>
      <c r="I380" s="47" cm="1">
        <f t="array" ref="I380">IF($I$2="Путешествия с детьми",
INDEX(GRID!$B$34:$BI$44,MATCH(I$7,GRID!$A$34:$A$44,0),MATCH(1,($U$2=GRID!$B$31:$BI$31)*(КАЛЕНДАРЬ!$AT25=GRID!$B$33:$BI$33), 0))*GRID!$B$65,
ROUNDUP(INDEX(GRID!$B$34:$BI$44,MATCH(I$7,GRID!$A$34:$A$44,0),MATCH(1,($U$2=GRID!$B$31:$BI$31)*(КАЛЕНДАРЬ!$AT25=GRID!$B$33:$BI$33),0))*GRID!$B$65*(1-GRID!$B$69),0))</f>
        <v>21500</v>
      </c>
      <c r="J380" s="47" cm="1">
        <f t="array" ref="J380">IF($I$2="Путешествия с детьми",
INDEX(GRID!$B$47:$BI$57,MATCH(I$7,GRID!$A$47:$A$57,0),MATCH(1,($U$2=GRID!$B$31:$BI$31)*(КАЛЕНДАРЬ!$AT25=GRID!$B$33:$BI$33), 0))*GRID!$B$65,
ROUNDUP(INDEX(GRID!$B$47:$BI$57,MATCH(I$7,GRID!$A$47:$A$57,0),MATCH(1,($U$2=GRID!$B$31:$BI$31)*(КАЛЕНДАРЬ!$AT25=GRID!$B$33:$BI$33),0))*GRID!$B$65*(1-GRID!$B$69),0))</f>
        <v>23736</v>
      </c>
      <c r="K380" s="47" cm="1">
        <f t="array" ref="K380">IF($I$2="Путешествия с детьми",
INDEX(GRID!$B$34:$BI$44,MATCH(K$7,GRID!$A$34:$A$44,0),MATCH(1,($U$2=GRID!$B$31:$BI$31)*(КАЛЕНДАРЬ!$AT25=GRID!$B$33:$BI$33), 0))*GRID!$B$65,
ROUNDUP(INDEX(GRID!$B$34:$BI$44,MATCH(K$7,GRID!$A$34:$A$44,0),MATCH(1,($U$2=GRID!$B$31:$BI$31)*(КАЛЕНДАРЬ!$AT25=GRID!$B$33:$BI$33),0))*GRID!$B$65*(1-GRID!$B$69),0))</f>
        <v>22360</v>
      </c>
      <c r="L380" s="47" cm="1">
        <f t="array" ref="L380">IF($I$2="Путешествия с детьми",
INDEX(GRID!$B$47:$BI$57,MATCH(K$7,GRID!$A$47:$A$57,0),MATCH(1,($U$2=GRID!$B$31:$BI$31)*(КАЛЕНДАРЬ!$AT25=GRID!$B$33:$BI$33), 0))*GRID!$B$65,
ROUNDUP(INDEX(GRID!$B$47:$BI$57,MATCH(K$7,GRID!$A$47:$A$57,0),MATCH(1,($U$2=GRID!$B$31:$BI$31)*(КАЛЕНДАРЬ!$AT25=GRID!$B$33:$BI$33),0))*GRID!$B$65*(1-GRID!$B$69),0))</f>
        <v>24596</v>
      </c>
      <c r="M380" s="47" cm="1">
        <f t="array" ref="M380">IF($I$2="Путешествия с детьми",
INDEX(GRID!$B$34:$BI$44,MATCH(M$7,GRID!$A$34:$A$44,0),MATCH(1,($U$2=GRID!$B$31:$BI$31)*(КАЛЕНДАРЬ!$AT25=GRID!$B$33:$BI$33), 0))*GRID!$B$65,
ROUNDUP(INDEX(GRID!$B$34:$BI$44,MATCH(M$7,GRID!$A$34:$A$44,0),MATCH(1,($U$2=GRID!$B$31:$BI$31)*(КАЛЕНДАРЬ!$AT25=GRID!$B$33:$BI$33),0))*GRID!$B$65*(1-GRID!$B$69),0))</f>
        <v>23908</v>
      </c>
      <c r="N380" s="47" cm="1">
        <f t="array" ref="N380">IF($I$2="Путешествия с детьми",
INDEX(GRID!$B$47:$BI$57,MATCH(M$7,GRID!$A$47:$A$57,0),MATCH(1,($U$2=GRID!$B$31:$BI$31)*(КАЛЕНДАРЬ!$AT25=GRID!$B$33:$BI$33), 0))*GRID!$B$65,
ROUNDUP(INDEX(GRID!$B$47:$BI$57,MATCH(M$7,GRID!$A$47:$A$57,0),MATCH(1,($U$2=GRID!$B$31:$BI$31)*(КАЛЕНДАРЬ!$AT25=GRID!$B$33:$BI$33),0))*GRID!$B$65*(1-GRID!$B$69),0))</f>
        <v>26144</v>
      </c>
      <c r="O380" s="47" cm="1">
        <f t="array" ref="O380">IF($I$2="Путешествия с детьми",
INDEX(GRID!$B$34:$BI$44,MATCH(O$7,GRID!$A$34:$A$44,0),MATCH(1,($U$2=GRID!$B$31:$BI$31)*(КАЛЕНДАРЬ!$AT25=GRID!$B$33:$BI$33), 0))*GRID!$B$65,
ROUNDUP(INDEX(GRID!$B$34:$BI$44,MATCH(O$7,GRID!$A$34:$A$44,0),MATCH(1,($U$2=GRID!$B$31:$BI$31)*(КАЛЕНДАРЬ!$AT25=GRID!$B$33:$BI$33),0))*GRID!$B$65*(1-GRID!$B$69),0))</f>
        <v>29842</v>
      </c>
      <c r="P380" s="47" cm="1">
        <f t="array" ref="P380">IF($I$2="Путешествия с детьми",
INDEX(GRID!$B$47:$BI$57,MATCH(O$7,GRID!$A$47:$A$57,0),MATCH(1,($U$2=GRID!$B$31:$BI$31)*(КАЛЕНДАРЬ!$AT25=GRID!$B$33:$BI$33), 0))*GRID!$B$65,
ROUNDUP(INDEX(GRID!$B$47:$BI$57,MATCH(O$7,GRID!$A$47:$A$57,0),MATCH(1,($U$2=GRID!$B$31:$BI$31)*(КАЛЕНДАРЬ!$AT25=GRID!$B$33:$BI$33),0))*GRID!$B$65*(1-GRID!$B$69),0))</f>
        <v>32078</v>
      </c>
      <c r="Q380" s="47" cm="1">
        <f t="array" ref="Q380">IF($I$2="Путешествия с детьми",
INDEX(GRID!$B$34:$BI$44,MATCH(Q$7,GRID!$A$34:$A$44,0),MATCH(1,($U$2=GRID!$B$31:$BI$31)*(КАЛЕНДАРЬ!$AT25=GRID!$B$33:$BI$33), 0))*GRID!$B$65,
ROUNDUP(INDEX(GRID!$B$34:$BI$44,MATCH(Q$7,GRID!$A$34:$A$44,0),MATCH(1,($U$2=GRID!$B$31:$BI$31)*(КАЛЕНДАРЬ!$AT25=GRID!$B$33:$BI$33),0))*GRID!$B$65*(1-GRID!$B$69),0))</f>
        <v>31562</v>
      </c>
      <c r="R380" s="47" cm="1">
        <f t="array" ref="R380">IF($I$2="Путешествия с детьми",
INDEX(GRID!$B$47:$BI$57,MATCH(Q$7,GRID!$A$47:$A$57,0),MATCH(1,($U$2=GRID!$B$31:$BI$31)*(КАЛЕНДАРЬ!$AT25=GRID!$B$33:$BI$33), 0))*GRID!$B$65,
ROUNDUP(INDEX(GRID!$B$47:$BI$57,MATCH(Q$7,GRID!$A$47:$A$57,0),MATCH(1,($U$2=GRID!$B$31:$BI$31)*(КАЛЕНДАРЬ!$AT25=GRID!$B$33:$BI$33),0))*GRID!$B$65*(1-GRID!$B$69),0))</f>
        <v>33798</v>
      </c>
      <c r="S380" s="47" cm="1">
        <f t="array" ref="S380">IF($I$2="Путешествия с детьми",
INDEX(GRID!$B$34:$BI$44,MATCH(S$7,GRID!$A$34:$A$44,0),MATCH(1,($U$2=GRID!$B$31:$BI$31)*(КАЛЕНДАРЬ!$AT25=GRID!$B$33:$BI$33), 0))*GRID!$B$65,
ROUNDUP(INDEX(GRID!$B$34:$BI$44,MATCH(S$7,GRID!$A$34:$A$44,0),MATCH(1,($U$2=GRID!$B$31:$BI$31)*(КАЛЕНДАРЬ!$AT25=GRID!$B$33:$BI$33),0))*GRID!$B$65*(1-GRID!$B$69),0))</f>
        <v>34572</v>
      </c>
      <c r="T380" s="47" cm="1">
        <f t="array" ref="T380">IF($I$2="Путешествия с детьми",
INDEX(GRID!$B$47:$BI$57,MATCH(S$7,GRID!$A$47:$A$57,0),MATCH(1,($U$2=GRID!$B$31:$BI$31)*(КАЛЕНДАРЬ!$AT25=GRID!$B$33:$BI$33), 0))*GRID!$B$65,
ROUNDUP(INDEX(GRID!$B$47:$BI$57,MATCH(S$7,GRID!$A$47:$A$57,0),MATCH(1,($U$2=GRID!$B$31:$BI$31)*(КАЛЕНДАРЬ!$AT25=GRID!$B$33:$BI$33),0))*GRID!$B$65*(1-GRID!$B$69),0))</f>
        <v>36808</v>
      </c>
      <c r="U380" s="47" cm="1">
        <f t="array" ref="U380">IF($I$2="Путешествия с детьми",
INDEX(GRID!$B$34:$BI$44,MATCH(U$7,GRID!$A$34:$A$44,0),MATCH(1,($U$2=GRID!$B$31:$BI$31)*(КАЛЕНДАРЬ!$AT25=GRID!$B$33:$BI$33), 0))*GRID!$B$65,
ROUNDUP(INDEX(GRID!$B$34:$BI$44,MATCH(U$7,GRID!$A$34:$A$44,0),MATCH(1,($U$2=GRID!$B$31:$BI$31)*(КАЛЕНДАРЬ!$AT25=GRID!$B$33:$BI$33),0))*GRID!$B$65*(1-GRID!$B$69),0))</f>
        <v>39646</v>
      </c>
      <c r="V380" s="47" cm="1">
        <f t="array" ref="V380">IF($I$2="Путешествия с детьми",
INDEX(GRID!$B$47:$BI$57,MATCH(U$7,GRID!$A$47:$A$57,0),MATCH(1,($U$2=GRID!$B$31:$BI$31)*(КАЛЕНДАРЬ!$AT25=GRID!$B$33:$BI$33), 0))*GRID!$B$65,
ROUNDUP(INDEX(GRID!$B$47:$BI$57,MATCH(U$7,GRID!$A$47:$A$57,0),MATCH(1,($U$2=GRID!$B$31:$BI$31)*(КАЛЕНДАРЬ!$AT25=GRID!$B$33:$BI$33),0))*GRID!$B$65*(1-GRID!$B$69),0))</f>
        <v>41882</v>
      </c>
      <c r="W380" s="47" cm="1">
        <f t="array" ref="W380">IF($I$2="Путешествия с детьми",
INDEX(GRID!$B$34:$BI$44,MATCH(W$7,GRID!$A$34:$A$44,0),MATCH(1,($U$2=GRID!$B$31:$BI$31)*(КАЛЕНДАРЬ!$AT25=GRID!$B$33:$BI$33), 0))*GRID!$B$65,
ROUNDUP(INDEX(GRID!$B$34:$BI$44,MATCH(W$7,GRID!$A$34:$A$44,0),MATCH(1,($U$2=GRID!$B$31:$BI$31)*(КАЛЕНДАРЬ!$AT25=GRID!$B$33:$BI$33),0))*GRID!$B$65*(1-GRID!$B$69),0))</f>
        <v>115498</v>
      </c>
      <c r="X380" s="47" cm="1">
        <f t="array" ref="X380">IF($I$2="Путешествия с детьми",
INDEX(GRID!$B$47:$BI$57,MATCH(W$7,GRID!$A$47:$A$57,0),MATCH(1,($U$2=GRID!$B$31:$BI$31)*(КАЛЕНДАРЬ!$AT25=GRID!$B$33:$BI$33), 0))*GRID!$B$65,
ROUNDUP(INDEX(GRID!$B$47:$BI$57,MATCH(W$7,GRID!$A$47:$A$57,0),MATCH(1,($U$2=GRID!$B$31:$BI$31)*(КАЛЕНДАРЬ!$AT25=GRID!$B$33:$BI$33),0))*GRID!$B$65*(1-GRID!$B$69),0))</f>
        <v>117734</v>
      </c>
    </row>
    <row r="381" spans="1:24" ht="13.5" hidden="1" customHeight="1" x14ac:dyDescent="0.2">
      <c r="A381" s="117" t="s">
        <v>43</v>
      </c>
      <c r="B381" s="117">
        <v>23</v>
      </c>
      <c r="C381" s="138" cm="1">
        <f t="array" ref="C381">IF($I$2="Путешествия с детьми",
INDEX(GRID!$B$34:$BI$44,MATCH(C$7,GRID!$A$34:$A$44,0),MATCH(1,($U$2=GRID!$B$31:$BI$31)*(КАЛЕНДАРЬ!$AT26=GRID!$B$33:$BI$33), 0))*GRID!$B$65,
ROUNDUP(INDEX(GRID!$B$34:$BI$44,MATCH(C$7,GRID!$A$34:$A$44,0),MATCH(1,($U$2=GRID!$B$31:$BI$31)*(КАЛЕНДАРЬ!$AT26=GRID!$B$33:$BI$33),0))*GRID!$B$65*(1-GRID!$B$69),0))</f>
        <v>17544</v>
      </c>
      <c r="D381" s="47" cm="1">
        <f t="array" ref="D381">IF($I$2="Путешествия с детьми",
INDEX(GRID!$B$47:$BI$57,MATCH(C$7,GRID!$A$47:$A$57,0),MATCH(1,($U$2=GRID!$B$31:$BI$31)*(КАЛЕНДАРЬ!$AT26=GRID!$B$33:$BI$33), 0))*GRID!$B$65,
ROUNDUP(INDEX(GRID!$B$47:$BI$57,MATCH(C$7,GRID!$A$47:$A$57,0),MATCH(1,($U$2=GRID!$B$31:$BI$31)*(КАЛЕНДАРЬ!$AT26=GRID!$B$33:$BI$33),0))*GRID!$B$65*(1-GRID!$B$69),0))</f>
        <v>19780</v>
      </c>
      <c r="E381" s="47" cm="1">
        <f t="array" ref="E381">IF($I$2="Путешествия с детьми",
INDEX(GRID!$B$34:$BI$44,MATCH(E$7,GRID!$A$34:$A$44,0),MATCH(1,($U$2=GRID!$B$31:$BI$31)*(КАЛЕНДАРЬ!$AT26=GRID!$B$33:$BI$33), 0))*GRID!$B$65,
ROUNDUP(INDEX(GRID!$B$34:$BI$44,MATCH(E$7,GRID!$A$34:$A$44,0),MATCH(1,($U$2=GRID!$B$31:$BI$31)*(КАЛЕНДАРЬ!$AT26=GRID!$B$33:$BI$33),0))*GRID!$B$65*(1-GRID!$B$69),0))</f>
        <v>19092</v>
      </c>
      <c r="F381" s="47" cm="1">
        <f t="array" ref="F381">IF($I$2="Путешествия с детьми",
INDEX(GRID!$B$47:$BI$57,MATCH(E$7,GRID!$A$47:$A$57,0),MATCH(1,($U$2=GRID!$B$31:$BI$31)*(КАЛЕНДАРЬ!$AT26=GRID!$B$33:$BI$33), 0))*GRID!$B$65,
ROUNDUP(INDEX(GRID!$B$47:$BI$57,MATCH(E$7,GRID!$A$47:$A$57,0),MATCH(1,($U$2=GRID!$B$31:$BI$31)*(КАЛЕНДАРЬ!$AT26=GRID!$B$33:$BI$33),0))*GRID!$B$65*(1-GRID!$B$69),0))</f>
        <v>21328</v>
      </c>
      <c r="G381" s="47" cm="1">
        <f t="array" ref="G381">IF($I$2="Путешествия с детьми",
INDEX(GRID!$B$34:$BI$44,MATCH(G$7,GRID!$A$34:$A$44,0),MATCH(1,($U$2=GRID!$B$31:$BI$31)*(КАЛЕНДАРЬ!$AT26=GRID!$B$33:$BI$33), 0))*GRID!$B$65,
ROUNDUP(INDEX(GRID!$B$34:$BI$44,MATCH(G$7,GRID!$A$34:$A$44,0),MATCH(1,($U$2=GRID!$B$31:$BI$31)*(КАЛЕНДАРЬ!$AT26=GRID!$B$33:$BI$33),0))*GRID!$B$65*(1-GRID!$B$69),0))</f>
        <v>19952</v>
      </c>
      <c r="H381" s="47" cm="1">
        <f t="array" ref="H381">IF($I$2="Путешествия с детьми",
INDEX(GRID!$B$47:$BI$57,MATCH(G$7,GRID!$A$47:$A$57,0),MATCH(1,($U$2=GRID!$B$31:$BI$31)*(КАЛЕНДАРЬ!$AT26=GRID!$B$33:$BI$33), 0))*GRID!$B$65,
ROUNDUP(INDEX(GRID!$B$47:$BI$57,MATCH(G$7,GRID!$A$47:$A$57,0),MATCH(1,($U$2=GRID!$B$31:$BI$31)*(КАЛЕНДАРЬ!$AT26=GRID!$B$33:$BI$33),0))*GRID!$B$65*(1-GRID!$B$69),0))</f>
        <v>22188</v>
      </c>
      <c r="I381" s="47" cm="1">
        <f t="array" ref="I381">IF($I$2="Путешествия с детьми",
INDEX(GRID!$B$34:$BI$44,MATCH(I$7,GRID!$A$34:$A$44,0),MATCH(1,($U$2=GRID!$B$31:$BI$31)*(КАЛЕНДАРЬ!$AT26=GRID!$B$33:$BI$33), 0))*GRID!$B$65,
ROUNDUP(INDEX(GRID!$B$34:$BI$44,MATCH(I$7,GRID!$A$34:$A$44,0),MATCH(1,($U$2=GRID!$B$31:$BI$31)*(КАЛЕНДАРЬ!$AT26=GRID!$B$33:$BI$33),0))*GRID!$B$65*(1-GRID!$B$69),0))</f>
        <v>21500</v>
      </c>
      <c r="J381" s="47" cm="1">
        <f t="array" ref="J381">IF($I$2="Путешествия с детьми",
INDEX(GRID!$B$47:$BI$57,MATCH(I$7,GRID!$A$47:$A$57,0),MATCH(1,($U$2=GRID!$B$31:$BI$31)*(КАЛЕНДАРЬ!$AT26=GRID!$B$33:$BI$33), 0))*GRID!$B$65,
ROUNDUP(INDEX(GRID!$B$47:$BI$57,MATCH(I$7,GRID!$A$47:$A$57,0),MATCH(1,($U$2=GRID!$B$31:$BI$31)*(КАЛЕНДАРЬ!$AT26=GRID!$B$33:$BI$33),0))*GRID!$B$65*(1-GRID!$B$69),0))</f>
        <v>23736</v>
      </c>
      <c r="K381" s="47" cm="1">
        <f t="array" ref="K381">IF($I$2="Путешествия с детьми",
INDEX(GRID!$B$34:$BI$44,MATCH(K$7,GRID!$A$34:$A$44,0),MATCH(1,($U$2=GRID!$B$31:$BI$31)*(КАЛЕНДАРЬ!$AT26=GRID!$B$33:$BI$33), 0))*GRID!$B$65,
ROUNDUP(INDEX(GRID!$B$34:$BI$44,MATCH(K$7,GRID!$A$34:$A$44,0),MATCH(1,($U$2=GRID!$B$31:$BI$31)*(КАЛЕНДАРЬ!$AT26=GRID!$B$33:$BI$33),0))*GRID!$B$65*(1-GRID!$B$69),0))</f>
        <v>22360</v>
      </c>
      <c r="L381" s="47" cm="1">
        <f t="array" ref="L381">IF($I$2="Путешествия с детьми",
INDEX(GRID!$B$47:$BI$57,MATCH(K$7,GRID!$A$47:$A$57,0),MATCH(1,($U$2=GRID!$B$31:$BI$31)*(КАЛЕНДАРЬ!$AT26=GRID!$B$33:$BI$33), 0))*GRID!$B$65,
ROUNDUP(INDEX(GRID!$B$47:$BI$57,MATCH(K$7,GRID!$A$47:$A$57,0),MATCH(1,($U$2=GRID!$B$31:$BI$31)*(КАЛЕНДАРЬ!$AT26=GRID!$B$33:$BI$33),0))*GRID!$B$65*(1-GRID!$B$69),0))</f>
        <v>24596</v>
      </c>
      <c r="M381" s="47" cm="1">
        <f t="array" ref="M381">IF($I$2="Путешествия с детьми",
INDEX(GRID!$B$34:$BI$44,MATCH(M$7,GRID!$A$34:$A$44,0),MATCH(1,($U$2=GRID!$B$31:$BI$31)*(КАЛЕНДАРЬ!$AT26=GRID!$B$33:$BI$33), 0))*GRID!$B$65,
ROUNDUP(INDEX(GRID!$B$34:$BI$44,MATCH(M$7,GRID!$A$34:$A$44,0),MATCH(1,($U$2=GRID!$B$31:$BI$31)*(КАЛЕНДАРЬ!$AT26=GRID!$B$33:$BI$33),0))*GRID!$B$65*(1-GRID!$B$69),0))</f>
        <v>23908</v>
      </c>
      <c r="N381" s="47" cm="1">
        <f t="array" ref="N381">IF($I$2="Путешествия с детьми",
INDEX(GRID!$B$47:$BI$57,MATCH(M$7,GRID!$A$47:$A$57,0),MATCH(1,($U$2=GRID!$B$31:$BI$31)*(КАЛЕНДАРЬ!$AT26=GRID!$B$33:$BI$33), 0))*GRID!$B$65,
ROUNDUP(INDEX(GRID!$B$47:$BI$57,MATCH(M$7,GRID!$A$47:$A$57,0),MATCH(1,($U$2=GRID!$B$31:$BI$31)*(КАЛЕНДАРЬ!$AT26=GRID!$B$33:$BI$33),0))*GRID!$B$65*(1-GRID!$B$69),0))</f>
        <v>26144</v>
      </c>
      <c r="O381" s="47" cm="1">
        <f t="array" ref="O381">IF($I$2="Путешествия с детьми",
INDEX(GRID!$B$34:$BI$44,MATCH(O$7,GRID!$A$34:$A$44,0),MATCH(1,($U$2=GRID!$B$31:$BI$31)*(КАЛЕНДАРЬ!$AT26=GRID!$B$33:$BI$33), 0))*GRID!$B$65,
ROUNDUP(INDEX(GRID!$B$34:$BI$44,MATCH(O$7,GRID!$A$34:$A$44,0),MATCH(1,($U$2=GRID!$B$31:$BI$31)*(КАЛЕНДАРЬ!$AT26=GRID!$B$33:$BI$33),0))*GRID!$B$65*(1-GRID!$B$69),0))</f>
        <v>29842</v>
      </c>
      <c r="P381" s="47" cm="1">
        <f t="array" ref="P381">IF($I$2="Путешествия с детьми",
INDEX(GRID!$B$47:$BI$57,MATCH(O$7,GRID!$A$47:$A$57,0),MATCH(1,($U$2=GRID!$B$31:$BI$31)*(КАЛЕНДАРЬ!$AT26=GRID!$B$33:$BI$33), 0))*GRID!$B$65,
ROUNDUP(INDEX(GRID!$B$47:$BI$57,MATCH(O$7,GRID!$A$47:$A$57,0),MATCH(1,($U$2=GRID!$B$31:$BI$31)*(КАЛЕНДАРЬ!$AT26=GRID!$B$33:$BI$33),0))*GRID!$B$65*(1-GRID!$B$69),0))</f>
        <v>32078</v>
      </c>
      <c r="Q381" s="47" cm="1">
        <f t="array" ref="Q381">IF($I$2="Путешествия с детьми",
INDEX(GRID!$B$34:$BI$44,MATCH(Q$7,GRID!$A$34:$A$44,0),MATCH(1,($U$2=GRID!$B$31:$BI$31)*(КАЛЕНДАРЬ!$AT26=GRID!$B$33:$BI$33), 0))*GRID!$B$65,
ROUNDUP(INDEX(GRID!$B$34:$BI$44,MATCH(Q$7,GRID!$A$34:$A$44,0),MATCH(1,($U$2=GRID!$B$31:$BI$31)*(КАЛЕНДАРЬ!$AT26=GRID!$B$33:$BI$33),0))*GRID!$B$65*(1-GRID!$B$69),0))</f>
        <v>31562</v>
      </c>
      <c r="R381" s="47" cm="1">
        <f t="array" ref="R381">IF($I$2="Путешествия с детьми",
INDEX(GRID!$B$47:$BI$57,MATCH(Q$7,GRID!$A$47:$A$57,0),MATCH(1,($U$2=GRID!$B$31:$BI$31)*(КАЛЕНДАРЬ!$AT26=GRID!$B$33:$BI$33), 0))*GRID!$B$65,
ROUNDUP(INDEX(GRID!$B$47:$BI$57,MATCH(Q$7,GRID!$A$47:$A$57,0),MATCH(1,($U$2=GRID!$B$31:$BI$31)*(КАЛЕНДАРЬ!$AT26=GRID!$B$33:$BI$33),0))*GRID!$B$65*(1-GRID!$B$69),0))</f>
        <v>33798</v>
      </c>
      <c r="S381" s="47" cm="1">
        <f t="array" ref="S381">IF($I$2="Путешествия с детьми",
INDEX(GRID!$B$34:$BI$44,MATCH(S$7,GRID!$A$34:$A$44,0),MATCH(1,($U$2=GRID!$B$31:$BI$31)*(КАЛЕНДАРЬ!$AT26=GRID!$B$33:$BI$33), 0))*GRID!$B$65,
ROUNDUP(INDEX(GRID!$B$34:$BI$44,MATCH(S$7,GRID!$A$34:$A$44,0),MATCH(1,($U$2=GRID!$B$31:$BI$31)*(КАЛЕНДАРЬ!$AT26=GRID!$B$33:$BI$33),0))*GRID!$B$65*(1-GRID!$B$69),0))</f>
        <v>34572</v>
      </c>
      <c r="T381" s="47" cm="1">
        <f t="array" ref="T381">IF($I$2="Путешествия с детьми",
INDEX(GRID!$B$47:$BI$57,MATCH(S$7,GRID!$A$47:$A$57,0),MATCH(1,($U$2=GRID!$B$31:$BI$31)*(КАЛЕНДАРЬ!$AT26=GRID!$B$33:$BI$33), 0))*GRID!$B$65,
ROUNDUP(INDEX(GRID!$B$47:$BI$57,MATCH(S$7,GRID!$A$47:$A$57,0),MATCH(1,($U$2=GRID!$B$31:$BI$31)*(КАЛЕНДАРЬ!$AT26=GRID!$B$33:$BI$33),0))*GRID!$B$65*(1-GRID!$B$69),0))</f>
        <v>36808</v>
      </c>
      <c r="U381" s="47" cm="1">
        <f t="array" ref="U381">IF($I$2="Путешествия с детьми",
INDEX(GRID!$B$34:$BI$44,MATCH(U$7,GRID!$A$34:$A$44,0),MATCH(1,($U$2=GRID!$B$31:$BI$31)*(КАЛЕНДАРЬ!$AT26=GRID!$B$33:$BI$33), 0))*GRID!$B$65,
ROUNDUP(INDEX(GRID!$B$34:$BI$44,MATCH(U$7,GRID!$A$34:$A$44,0),MATCH(1,($U$2=GRID!$B$31:$BI$31)*(КАЛЕНДАРЬ!$AT26=GRID!$B$33:$BI$33),0))*GRID!$B$65*(1-GRID!$B$69),0))</f>
        <v>39646</v>
      </c>
      <c r="V381" s="47" cm="1">
        <f t="array" ref="V381">IF($I$2="Путешествия с детьми",
INDEX(GRID!$B$47:$BI$57,MATCH(U$7,GRID!$A$47:$A$57,0),MATCH(1,($U$2=GRID!$B$31:$BI$31)*(КАЛЕНДАРЬ!$AT26=GRID!$B$33:$BI$33), 0))*GRID!$B$65,
ROUNDUP(INDEX(GRID!$B$47:$BI$57,MATCH(U$7,GRID!$A$47:$A$57,0),MATCH(1,($U$2=GRID!$B$31:$BI$31)*(КАЛЕНДАРЬ!$AT26=GRID!$B$33:$BI$33),0))*GRID!$B$65*(1-GRID!$B$69),0))</f>
        <v>41882</v>
      </c>
      <c r="W381" s="47" cm="1">
        <f t="array" ref="W381">IF($I$2="Путешествия с детьми",
INDEX(GRID!$B$34:$BI$44,MATCH(W$7,GRID!$A$34:$A$44,0),MATCH(1,($U$2=GRID!$B$31:$BI$31)*(КАЛЕНДАРЬ!$AT26=GRID!$B$33:$BI$33), 0))*GRID!$B$65,
ROUNDUP(INDEX(GRID!$B$34:$BI$44,MATCH(W$7,GRID!$A$34:$A$44,0),MATCH(1,($U$2=GRID!$B$31:$BI$31)*(КАЛЕНДАРЬ!$AT26=GRID!$B$33:$BI$33),0))*GRID!$B$65*(1-GRID!$B$69),0))</f>
        <v>115498</v>
      </c>
      <c r="X381" s="47" cm="1">
        <f t="array" ref="X381">IF($I$2="Путешествия с детьми",
INDEX(GRID!$B$47:$BI$57,MATCH(W$7,GRID!$A$47:$A$57,0),MATCH(1,($U$2=GRID!$B$31:$BI$31)*(КАЛЕНДАРЬ!$AT26=GRID!$B$33:$BI$33), 0))*GRID!$B$65,
ROUNDUP(INDEX(GRID!$B$47:$BI$57,MATCH(W$7,GRID!$A$47:$A$57,0),MATCH(1,($U$2=GRID!$B$31:$BI$31)*(КАЛЕНДАРЬ!$AT26=GRID!$B$33:$BI$33),0))*GRID!$B$65*(1-GRID!$B$69),0))</f>
        <v>117734</v>
      </c>
    </row>
    <row r="382" spans="1:24" ht="13.5" hidden="1" customHeight="1" x14ac:dyDescent="0.2">
      <c r="A382" s="117" t="s">
        <v>44</v>
      </c>
      <c r="B382" s="117">
        <v>24</v>
      </c>
      <c r="C382" s="138" cm="1">
        <f t="array" ref="C382">IF($I$2="Путешествия с детьми",
INDEX(GRID!$B$34:$BI$44,MATCH(C$7,GRID!$A$34:$A$44,0),MATCH(1,($U$2=GRID!$B$31:$BI$31)*(КАЛЕНДАРЬ!$AT27=GRID!$B$33:$BI$33), 0))*GRID!$B$65,
ROUNDUP(INDEX(GRID!$B$34:$BI$44,MATCH(C$7,GRID!$A$34:$A$44,0),MATCH(1,($U$2=GRID!$B$31:$BI$31)*(КАЛЕНДАРЬ!$AT27=GRID!$B$33:$BI$33),0))*GRID!$B$65*(1-GRID!$B$69),0))</f>
        <v>17544</v>
      </c>
      <c r="D382" s="47" cm="1">
        <f t="array" ref="D382">IF($I$2="Путешествия с детьми",
INDEX(GRID!$B$47:$BI$57,MATCH(C$7,GRID!$A$47:$A$57,0),MATCH(1,($U$2=GRID!$B$31:$BI$31)*(КАЛЕНДАРЬ!$AT27=GRID!$B$33:$BI$33), 0))*GRID!$B$65,
ROUNDUP(INDEX(GRID!$B$47:$BI$57,MATCH(C$7,GRID!$A$47:$A$57,0),MATCH(1,($U$2=GRID!$B$31:$BI$31)*(КАЛЕНДАРЬ!$AT27=GRID!$B$33:$BI$33),0))*GRID!$B$65*(1-GRID!$B$69),0))</f>
        <v>19780</v>
      </c>
      <c r="E382" s="47" cm="1">
        <f t="array" ref="E382">IF($I$2="Путешествия с детьми",
INDEX(GRID!$B$34:$BI$44,MATCH(E$7,GRID!$A$34:$A$44,0),MATCH(1,($U$2=GRID!$B$31:$BI$31)*(КАЛЕНДАРЬ!$AT27=GRID!$B$33:$BI$33), 0))*GRID!$B$65,
ROUNDUP(INDEX(GRID!$B$34:$BI$44,MATCH(E$7,GRID!$A$34:$A$44,0),MATCH(1,($U$2=GRID!$B$31:$BI$31)*(КАЛЕНДАРЬ!$AT27=GRID!$B$33:$BI$33),0))*GRID!$B$65*(1-GRID!$B$69),0))</f>
        <v>19092</v>
      </c>
      <c r="F382" s="47" cm="1">
        <f t="array" ref="F382">IF($I$2="Путешествия с детьми",
INDEX(GRID!$B$47:$BI$57,MATCH(E$7,GRID!$A$47:$A$57,0),MATCH(1,($U$2=GRID!$B$31:$BI$31)*(КАЛЕНДАРЬ!$AT27=GRID!$B$33:$BI$33), 0))*GRID!$B$65,
ROUNDUP(INDEX(GRID!$B$47:$BI$57,MATCH(E$7,GRID!$A$47:$A$57,0),MATCH(1,($U$2=GRID!$B$31:$BI$31)*(КАЛЕНДАРЬ!$AT27=GRID!$B$33:$BI$33),0))*GRID!$B$65*(1-GRID!$B$69),0))</f>
        <v>21328</v>
      </c>
      <c r="G382" s="47" cm="1">
        <f t="array" ref="G382">IF($I$2="Путешествия с детьми",
INDEX(GRID!$B$34:$BI$44,MATCH(G$7,GRID!$A$34:$A$44,0),MATCH(1,($U$2=GRID!$B$31:$BI$31)*(КАЛЕНДАРЬ!$AT27=GRID!$B$33:$BI$33), 0))*GRID!$B$65,
ROUNDUP(INDEX(GRID!$B$34:$BI$44,MATCH(G$7,GRID!$A$34:$A$44,0),MATCH(1,($U$2=GRID!$B$31:$BI$31)*(КАЛЕНДАРЬ!$AT27=GRID!$B$33:$BI$33),0))*GRID!$B$65*(1-GRID!$B$69),0))</f>
        <v>19952</v>
      </c>
      <c r="H382" s="47" cm="1">
        <f t="array" ref="H382">IF($I$2="Путешествия с детьми",
INDEX(GRID!$B$47:$BI$57,MATCH(G$7,GRID!$A$47:$A$57,0),MATCH(1,($U$2=GRID!$B$31:$BI$31)*(КАЛЕНДАРЬ!$AT27=GRID!$B$33:$BI$33), 0))*GRID!$B$65,
ROUNDUP(INDEX(GRID!$B$47:$BI$57,MATCH(G$7,GRID!$A$47:$A$57,0),MATCH(1,($U$2=GRID!$B$31:$BI$31)*(КАЛЕНДАРЬ!$AT27=GRID!$B$33:$BI$33),0))*GRID!$B$65*(1-GRID!$B$69),0))</f>
        <v>22188</v>
      </c>
      <c r="I382" s="47" cm="1">
        <f t="array" ref="I382">IF($I$2="Путешествия с детьми",
INDEX(GRID!$B$34:$BI$44,MATCH(I$7,GRID!$A$34:$A$44,0),MATCH(1,($U$2=GRID!$B$31:$BI$31)*(КАЛЕНДАРЬ!$AT27=GRID!$B$33:$BI$33), 0))*GRID!$B$65,
ROUNDUP(INDEX(GRID!$B$34:$BI$44,MATCH(I$7,GRID!$A$34:$A$44,0),MATCH(1,($U$2=GRID!$B$31:$BI$31)*(КАЛЕНДАРЬ!$AT27=GRID!$B$33:$BI$33),0))*GRID!$B$65*(1-GRID!$B$69),0))</f>
        <v>21500</v>
      </c>
      <c r="J382" s="47" cm="1">
        <f t="array" ref="J382">IF($I$2="Путешествия с детьми",
INDEX(GRID!$B$47:$BI$57,MATCH(I$7,GRID!$A$47:$A$57,0),MATCH(1,($U$2=GRID!$B$31:$BI$31)*(КАЛЕНДАРЬ!$AT27=GRID!$B$33:$BI$33), 0))*GRID!$B$65,
ROUNDUP(INDEX(GRID!$B$47:$BI$57,MATCH(I$7,GRID!$A$47:$A$57,0),MATCH(1,($U$2=GRID!$B$31:$BI$31)*(КАЛЕНДАРЬ!$AT27=GRID!$B$33:$BI$33),0))*GRID!$B$65*(1-GRID!$B$69),0))</f>
        <v>23736</v>
      </c>
      <c r="K382" s="47" cm="1">
        <f t="array" ref="K382">IF($I$2="Путешествия с детьми",
INDEX(GRID!$B$34:$BI$44,MATCH(K$7,GRID!$A$34:$A$44,0),MATCH(1,($U$2=GRID!$B$31:$BI$31)*(КАЛЕНДАРЬ!$AT27=GRID!$B$33:$BI$33), 0))*GRID!$B$65,
ROUNDUP(INDEX(GRID!$B$34:$BI$44,MATCH(K$7,GRID!$A$34:$A$44,0),MATCH(1,($U$2=GRID!$B$31:$BI$31)*(КАЛЕНДАРЬ!$AT27=GRID!$B$33:$BI$33),0))*GRID!$B$65*(1-GRID!$B$69),0))</f>
        <v>22360</v>
      </c>
      <c r="L382" s="47" cm="1">
        <f t="array" ref="L382">IF($I$2="Путешествия с детьми",
INDEX(GRID!$B$47:$BI$57,MATCH(K$7,GRID!$A$47:$A$57,0),MATCH(1,($U$2=GRID!$B$31:$BI$31)*(КАЛЕНДАРЬ!$AT27=GRID!$B$33:$BI$33), 0))*GRID!$B$65,
ROUNDUP(INDEX(GRID!$B$47:$BI$57,MATCH(K$7,GRID!$A$47:$A$57,0),MATCH(1,($U$2=GRID!$B$31:$BI$31)*(КАЛЕНДАРЬ!$AT27=GRID!$B$33:$BI$33),0))*GRID!$B$65*(1-GRID!$B$69),0))</f>
        <v>24596</v>
      </c>
      <c r="M382" s="47" cm="1">
        <f t="array" ref="M382">IF($I$2="Путешествия с детьми",
INDEX(GRID!$B$34:$BI$44,MATCH(M$7,GRID!$A$34:$A$44,0),MATCH(1,($U$2=GRID!$B$31:$BI$31)*(КАЛЕНДАРЬ!$AT27=GRID!$B$33:$BI$33), 0))*GRID!$B$65,
ROUNDUP(INDEX(GRID!$B$34:$BI$44,MATCH(M$7,GRID!$A$34:$A$44,0),MATCH(1,($U$2=GRID!$B$31:$BI$31)*(КАЛЕНДАРЬ!$AT27=GRID!$B$33:$BI$33),0))*GRID!$B$65*(1-GRID!$B$69),0))</f>
        <v>23908</v>
      </c>
      <c r="N382" s="47" cm="1">
        <f t="array" ref="N382">IF($I$2="Путешествия с детьми",
INDEX(GRID!$B$47:$BI$57,MATCH(M$7,GRID!$A$47:$A$57,0),MATCH(1,($U$2=GRID!$B$31:$BI$31)*(КАЛЕНДАРЬ!$AT27=GRID!$B$33:$BI$33), 0))*GRID!$B$65,
ROUNDUP(INDEX(GRID!$B$47:$BI$57,MATCH(M$7,GRID!$A$47:$A$57,0),MATCH(1,($U$2=GRID!$B$31:$BI$31)*(КАЛЕНДАРЬ!$AT27=GRID!$B$33:$BI$33),0))*GRID!$B$65*(1-GRID!$B$69),0))</f>
        <v>26144</v>
      </c>
      <c r="O382" s="47" cm="1">
        <f t="array" ref="O382">IF($I$2="Путешествия с детьми",
INDEX(GRID!$B$34:$BI$44,MATCH(O$7,GRID!$A$34:$A$44,0),MATCH(1,($U$2=GRID!$B$31:$BI$31)*(КАЛЕНДАРЬ!$AT27=GRID!$B$33:$BI$33), 0))*GRID!$B$65,
ROUNDUP(INDEX(GRID!$B$34:$BI$44,MATCH(O$7,GRID!$A$34:$A$44,0),MATCH(1,($U$2=GRID!$B$31:$BI$31)*(КАЛЕНДАРЬ!$AT27=GRID!$B$33:$BI$33),0))*GRID!$B$65*(1-GRID!$B$69),0))</f>
        <v>29842</v>
      </c>
      <c r="P382" s="47" cm="1">
        <f t="array" ref="P382">IF($I$2="Путешествия с детьми",
INDEX(GRID!$B$47:$BI$57,MATCH(O$7,GRID!$A$47:$A$57,0),MATCH(1,($U$2=GRID!$B$31:$BI$31)*(КАЛЕНДАРЬ!$AT27=GRID!$B$33:$BI$33), 0))*GRID!$B$65,
ROUNDUP(INDEX(GRID!$B$47:$BI$57,MATCH(O$7,GRID!$A$47:$A$57,0),MATCH(1,($U$2=GRID!$B$31:$BI$31)*(КАЛЕНДАРЬ!$AT27=GRID!$B$33:$BI$33),0))*GRID!$B$65*(1-GRID!$B$69),0))</f>
        <v>32078</v>
      </c>
      <c r="Q382" s="47" cm="1">
        <f t="array" ref="Q382">IF($I$2="Путешествия с детьми",
INDEX(GRID!$B$34:$BI$44,MATCH(Q$7,GRID!$A$34:$A$44,0),MATCH(1,($U$2=GRID!$B$31:$BI$31)*(КАЛЕНДАРЬ!$AT27=GRID!$B$33:$BI$33), 0))*GRID!$B$65,
ROUNDUP(INDEX(GRID!$B$34:$BI$44,MATCH(Q$7,GRID!$A$34:$A$44,0),MATCH(1,($U$2=GRID!$B$31:$BI$31)*(КАЛЕНДАРЬ!$AT27=GRID!$B$33:$BI$33),0))*GRID!$B$65*(1-GRID!$B$69),0))</f>
        <v>31562</v>
      </c>
      <c r="R382" s="47" cm="1">
        <f t="array" ref="R382">IF($I$2="Путешествия с детьми",
INDEX(GRID!$B$47:$BI$57,MATCH(Q$7,GRID!$A$47:$A$57,0),MATCH(1,($U$2=GRID!$B$31:$BI$31)*(КАЛЕНДАРЬ!$AT27=GRID!$B$33:$BI$33), 0))*GRID!$B$65,
ROUNDUP(INDEX(GRID!$B$47:$BI$57,MATCH(Q$7,GRID!$A$47:$A$57,0),MATCH(1,($U$2=GRID!$B$31:$BI$31)*(КАЛЕНДАРЬ!$AT27=GRID!$B$33:$BI$33),0))*GRID!$B$65*(1-GRID!$B$69),0))</f>
        <v>33798</v>
      </c>
      <c r="S382" s="47" cm="1">
        <f t="array" ref="S382">IF($I$2="Путешествия с детьми",
INDEX(GRID!$B$34:$BI$44,MATCH(S$7,GRID!$A$34:$A$44,0),MATCH(1,($U$2=GRID!$B$31:$BI$31)*(КАЛЕНДАРЬ!$AT27=GRID!$B$33:$BI$33), 0))*GRID!$B$65,
ROUNDUP(INDEX(GRID!$B$34:$BI$44,MATCH(S$7,GRID!$A$34:$A$44,0),MATCH(1,($U$2=GRID!$B$31:$BI$31)*(КАЛЕНДАРЬ!$AT27=GRID!$B$33:$BI$33),0))*GRID!$B$65*(1-GRID!$B$69),0))</f>
        <v>34572</v>
      </c>
      <c r="T382" s="47" cm="1">
        <f t="array" ref="T382">IF($I$2="Путешествия с детьми",
INDEX(GRID!$B$47:$BI$57,MATCH(S$7,GRID!$A$47:$A$57,0),MATCH(1,($U$2=GRID!$B$31:$BI$31)*(КАЛЕНДАРЬ!$AT27=GRID!$B$33:$BI$33), 0))*GRID!$B$65,
ROUNDUP(INDEX(GRID!$B$47:$BI$57,MATCH(S$7,GRID!$A$47:$A$57,0),MATCH(1,($U$2=GRID!$B$31:$BI$31)*(КАЛЕНДАРЬ!$AT27=GRID!$B$33:$BI$33),0))*GRID!$B$65*(1-GRID!$B$69),0))</f>
        <v>36808</v>
      </c>
      <c r="U382" s="47" cm="1">
        <f t="array" ref="U382">IF($I$2="Путешествия с детьми",
INDEX(GRID!$B$34:$BI$44,MATCH(U$7,GRID!$A$34:$A$44,0),MATCH(1,($U$2=GRID!$B$31:$BI$31)*(КАЛЕНДАРЬ!$AT27=GRID!$B$33:$BI$33), 0))*GRID!$B$65,
ROUNDUP(INDEX(GRID!$B$34:$BI$44,MATCH(U$7,GRID!$A$34:$A$44,0),MATCH(1,($U$2=GRID!$B$31:$BI$31)*(КАЛЕНДАРЬ!$AT27=GRID!$B$33:$BI$33),0))*GRID!$B$65*(1-GRID!$B$69),0))</f>
        <v>39646</v>
      </c>
      <c r="V382" s="47" cm="1">
        <f t="array" ref="V382">IF($I$2="Путешествия с детьми",
INDEX(GRID!$B$47:$BI$57,MATCH(U$7,GRID!$A$47:$A$57,0),MATCH(1,($U$2=GRID!$B$31:$BI$31)*(КАЛЕНДАРЬ!$AT27=GRID!$B$33:$BI$33), 0))*GRID!$B$65,
ROUNDUP(INDEX(GRID!$B$47:$BI$57,MATCH(U$7,GRID!$A$47:$A$57,0),MATCH(1,($U$2=GRID!$B$31:$BI$31)*(КАЛЕНДАРЬ!$AT27=GRID!$B$33:$BI$33),0))*GRID!$B$65*(1-GRID!$B$69),0))</f>
        <v>41882</v>
      </c>
      <c r="W382" s="47" cm="1">
        <f t="array" ref="W382">IF($I$2="Путешествия с детьми",
INDEX(GRID!$B$34:$BI$44,MATCH(W$7,GRID!$A$34:$A$44,0),MATCH(1,($U$2=GRID!$B$31:$BI$31)*(КАЛЕНДАРЬ!$AT27=GRID!$B$33:$BI$33), 0))*GRID!$B$65,
ROUNDUP(INDEX(GRID!$B$34:$BI$44,MATCH(W$7,GRID!$A$34:$A$44,0),MATCH(1,($U$2=GRID!$B$31:$BI$31)*(КАЛЕНДАРЬ!$AT27=GRID!$B$33:$BI$33),0))*GRID!$B$65*(1-GRID!$B$69),0))</f>
        <v>115498</v>
      </c>
      <c r="X382" s="47" cm="1">
        <f t="array" ref="X382">IF($I$2="Путешествия с детьми",
INDEX(GRID!$B$47:$BI$57,MATCH(W$7,GRID!$A$47:$A$57,0),MATCH(1,($U$2=GRID!$B$31:$BI$31)*(КАЛЕНДАРЬ!$AT27=GRID!$B$33:$BI$33), 0))*GRID!$B$65,
ROUNDUP(INDEX(GRID!$B$47:$BI$57,MATCH(W$7,GRID!$A$47:$A$57,0),MATCH(1,($U$2=GRID!$B$31:$BI$31)*(КАЛЕНДАРЬ!$AT27=GRID!$B$33:$BI$33),0))*GRID!$B$65*(1-GRID!$B$69),0))</f>
        <v>117734</v>
      </c>
    </row>
    <row r="383" spans="1:24" ht="13.5" hidden="1" customHeight="1" x14ac:dyDescent="0.2">
      <c r="A383" s="117" t="s">
        <v>45</v>
      </c>
      <c r="B383" s="117">
        <v>25</v>
      </c>
      <c r="C383" s="138" cm="1">
        <f t="array" ref="C383">IF($I$2="Путешествия с детьми",
INDEX(GRID!$B$34:$BI$44,MATCH(C$7,GRID!$A$34:$A$44,0),MATCH(1,($U$2=GRID!$B$31:$BI$31)*(КАЛЕНДАРЬ!$AT28=GRID!$B$33:$BI$33), 0))*GRID!$B$65,
ROUNDUP(INDEX(GRID!$B$34:$BI$44,MATCH(C$7,GRID!$A$34:$A$44,0),MATCH(1,($U$2=GRID!$B$31:$BI$31)*(КАЛЕНДАРЬ!$AT28=GRID!$B$33:$BI$33),0))*GRID!$B$65*(1-GRID!$B$69),0))</f>
        <v>17544</v>
      </c>
      <c r="D383" s="47" cm="1">
        <f t="array" ref="D383">IF($I$2="Путешествия с детьми",
INDEX(GRID!$B$47:$BI$57,MATCH(C$7,GRID!$A$47:$A$57,0),MATCH(1,($U$2=GRID!$B$31:$BI$31)*(КАЛЕНДАРЬ!$AT28=GRID!$B$33:$BI$33), 0))*GRID!$B$65,
ROUNDUP(INDEX(GRID!$B$47:$BI$57,MATCH(C$7,GRID!$A$47:$A$57,0),MATCH(1,($U$2=GRID!$B$31:$BI$31)*(КАЛЕНДАРЬ!$AT28=GRID!$B$33:$BI$33),0))*GRID!$B$65*(1-GRID!$B$69),0))</f>
        <v>19780</v>
      </c>
      <c r="E383" s="47" cm="1">
        <f t="array" ref="E383">IF($I$2="Путешествия с детьми",
INDEX(GRID!$B$34:$BI$44,MATCH(E$7,GRID!$A$34:$A$44,0),MATCH(1,($U$2=GRID!$B$31:$BI$31)*(КАЛЕНДАРЬ!$AT28=GRID!$B$33:$BI$33), 0))*GRID!$B$65,
ROUNDUP(INDEX(GRID!$B$34:$BI$44,MATCH(E$7,GRID!$A$34:$A$44,0),MATCH(1,($U$2=GRID!$B$31:$BI$31)*(КАЛЕНДАРЬ!$AT28=GRID!$B$33:$BI$33),0))*GRID!$B$65*(1-GRID!$B$69),0))</f>
        <v>19092</v>
      </c>
      <c r="F383" s="47" cm="1">
        <f t="array" ref="F383">IF($I$2="Путешествия с детьми",
INDEX(GRID!$B$47:$BI$57,MATCH(E$7,GRID!$A$47:$A$57,0),MATCH(1,($U$2=GRID!$B$31:$BI$31)*(КАЛЕНДАРЬ!$AT28=GRID!$B$33:$BI$33), 0))*GRID!$B$65,
ROUNDUP(INDEX(GRID!$B$47:$BI$57,MATCH(E$7,GRID!$A$47:$A$57,0),MATCH(1,($U$2=GRID!$B$31:$BI$31)*(КАЛЕНДАРЬ!$AT28=GRID!$B$33:$BI$33),0))*GRID!$B$65*(1-GRID!$B$69),0))</f>
        <v>21328</v>
      </c>
      <c r="G383" s="47" cm="1">
        <f t="array" ref="G383">IF($I$2="Путешествия с детьми",
INDEX(GRID!$B$34:$BI$44,MATCH(G$7,GRID!$A$34:$A$44,0),MATCH(1,($U$2=GRID!$B$31:$BI$31)*(КАЛЕНДАРЬ!$AT28=GRID!$B$33:$BI$33), 0))*GRID!$B$65,
ROUNDUP(INDEX(GRID!$B$34:$BI$44,MATCH(G$7,GRID!$A$34:$A$44,0),MATCH(1,($U$2=GRID!$B$31:$BI$31)*(КАЛЕНДАРЬ!$AT28=GRID!$B$33:$BI$33),0))*GRID!$B$65*(1-GRID!$B$69),0))</f>
        <v>19952</v>
      </c>
      <c r="H383" s="47" cm="1">
        <f t="array" ref="H383">IF($I$2="Путешествия с детьми",
INDEX(GRID!$B$47:$BI$57,MATCH(G$7,GRID!$A$47:$A$57,0),MATCH(1,($U$2=GRID!$B$31:$BI$31)*(КАЛЕНДАРЬ!$AT28=GRID!$B$33:$BI$33), 0))*GRID!$B$65,
ROUNDUP(INDEX(GRID!$B$47:$BI$57,MATCH(G$7,GRID!$A$47:$A$57,0),MATCH(1,($U$2=GRID!$B$31:$BI$31)*(КАЛЕНДАРЬ!$AT28=GRID!$B$33:$BI$33),0))*GRID!$B$65*(1-GRID!$B$69),0))</f>
        <v>22188</v>
      </c>
      <c r="I383" s="47" cm="1">
        <f t="array" ref="I383">IF($I$2="Путешествия с детьми",
INDEX(GRID!$B$34:$BI$44,MATCH(I$7,GRID!$A$34:$A$44,0),MATCH(1,($U$2=GRID!$B$31:$BI$31)*(КАЛЕНДАРЬ!$AT28=GRID!$B$33:$BI$33), 0))*GRID!$B$65,
ROUNDUP(INDEX(GRID!$B$34:$BI$44,MATCH(I$7,GRID!$A$34:$A$44,0),MATCH(1,($U$2=GRID!$B$31:$BI$31)*(КАЛЕНДАРЬ!$AT28=GRID!$B$33:$BI$33),0))*GRID!$B$65*(1-GRID!$B$69),0))</f>
        <v>21500</v>
      </c>
      <c r="J383" s="47" cm="1">
        <f t="array" ref="J383">IF($I$2="Путешествия с детьми",
INDEX(GRID!$B$47:$BI$57,MATCH(I$7,GRID!$A$47:$A$57,0),MATCH(1,($U$2=GRID!$B$31:$BI$31)*(КАЛЕНДАРЬ!$AT28=GRID!$B$33:$BI$33), 0))*GRID!$B$65,
ROUNDUP(INDEX(GRID!$B$47:$BI$57,MATCH(I$7,GRID!$A$47:$A$57,0),MATCH(1,($U$2=GRID!$B$31:$BI$31)*(КАЛЕНДАРЬ!$AT28=GRID!$B$33:$BI$33),0))*GRID!$B$65*(1-GRID!$B$69),0))</f>
        <v>23736</v>
      </c>
      <c r="K383" s="47" cm="1">
        <f t="array" ref="K383">IF($I$2="Путешествия с детьми",
INDEX(GRID!$B$34:$BI$44,MATCH(K$7,GRID!$A$34:$A$44,0),MATCH(1,($U$2=GRID!$B$31:$BI$31)*(КАЛЕНДАРЬ!$AT28=GRID!$B$33:$BI$33), 0))*GRID!$B$65,
ROUNDUP(INDEX(GRID!$B$34:$BI$44,MATCH(K$7,GRID!$A$34:$A$44,0),MATCH(1,($U$2=GRID!$B$31:$BI$31)*(КАЛЕНДАРЬ!$AT28=GRID!$B$33:$BI$33),0))*GRID!$B$65*(1-GRID!$B$69),0))</f>
        <v>22360</v>
      </c>
      <c r="L383" s="47" cm="1">
        <f t="array" ref="L383">IF($I$2="Путешествия с детьми",
INDEX(GRID!$B$47:$BI$57,MATCH(K$7,GRID!$A$47:$A$57,0),MATCH(1,($U$2=GRID!$B$31:$BI$31)*(КАЛЕНДАРЬ!$AT28=GRID!$B$33:$BI$33), 0))*GRID!$B$65,
ROUNDUP(INDEX(GRID!$B$47:$BI$57,MATCH(K$7,GRID!$A$47:$A$57,0),MATCH(1,($U$2=GRID!$B$31:$BI$31)*(КАЛЕНДАРЬ!$AT28=GRID!$B$33:$BI$33),0))*GRID!$B$65*(1-GRID!$B$69),0))</f>
        <v>24596</v>
      </c>
      <c r="M383" s="47" cm="1">
        <f t="array" ref="M383">IF($I$2="Путешествия с детьми",
INDEX(GRID!$B$34:$BI$44,MATCH(M$7,GRID!$A$34:$A$44,0),MATCH(1,($U$2=GRID!$B$31:$BI$31)*(КАЛЕНДАРЬ!$AT28=GRID!$B$33:$BI$33), 0))*GRID!$B$65,
ROUNDUP(INDEX(GRID!$B$34:$BI$44,MATCH(M$7,GRID!$A$34:$A$44,0),MATCH(1,($U$2=GRID!$B$31:$BI$31)*(КАЛЕНДАРЬ!$AT28=GRID!$B$33:$BI$33),0))*GRID!$B$65*(1-GRID!$B$69),0))</f>
        <v>23908</v>
      </c>
      <c r="N383" s="47" cm="1">
        <f t="array" ref="N383">IF($I$2="Путешествия с детьми",
INDEX(GRID!$B$47:$BI$57,MATCH(M$7,GRID!$A$47:$A$57,0),MATCH(1,($U$2=GRID!$B$31:$BI$31)*(КАЛЕНДАРЬ!$AT28=GRID!$B$33:$BI$33), 0))*GRID!$B$65,
ROUNDUP(INDEX(GRID!$B$47:$BI$57,MATCH(M$7,GRID!$A$47:$A$57,0),MATCH(1,($U$2=GRID!$B$31:$BI$31)*(КАЛЕНДАРЬ!$AT28=GRID!$B$33:$BI$33),0))*GRID!$B$65*(1-GRID!$B$69),0))</f>
        <v>26144</v>
      </c>
      <c r="O383" s="47" cm="1">
        <f t="array" ref="O383">IF($I$2="Путешествия с детьми",
INDEX(GRID!$B$34:$BI$44,MATCH(O$7,GRID!$A$34:$A$44,0),MATCH(1,($U$2=GRID!$B$31:$BI$31)*(КАЛЕНДАРЬ!$AT28=GRID!$B$33:$BI$33), 0))*GRID!$B$65,
ROUNDUP(INDEX(GRID!$B$34:$BI$44,MATCH(O$7,GRID!$A$34:$A$44,0),MATCH(1,($U$2=GRID!$B$31:$BI$31)*(КАЛЕНДАРЬ!$AT28=GRID!$B$33:$BI$33),0))*GRID!$B$65*(1-GRID!$B$69),0))</f>
        <v>29842</v>
      </c>
      <c r="P383" s="47" cm="1">
        <f t="array" ref="P383">IF($I$2="Путешествия с детьми",
INDEX(GRID!$B$47:$BI$57,MATCH(O$7,GRID!$A$47:$A$57,0),MATCH(1,($U$2=GRID!$B$31:$BI$31)*(КАЛЕНДАРЬ!$AT28=GRID!$B$33:$BI$33), 0))*GRID!$B$65,
ROUNDUP(INDEX(GRID!$B$47:$BI$57,MATCH(O$7,GRID!$A$47:$A$57,0),MATCH(1,($U$2=GRID!$B$31:$BI$31)*(КАЛЕНДАРЬ!$AT28=GRID!$B$33:$BI$33),0))*GRID!$B$65*(1-GRID!$B$69),0))</f>
        <v>32078</v>
      </c>
      <c r="Q383" s="47" cm="1">
        <f t="array" ref="Q383">IF($I$2="Путешествия с детьми",
INDEX(GRID!$B$34:$BI$44,MATCH(Q$7,GRID!$A$34:$A$44,0),MATCH(1,($U$2=GRID!$B$31:$BI$31)*(КАЛЕНДАРЬ!$AT28=GRID!$B$33:$BI$33), 0))*GRID!$B$65,
ROUNDUP(INDEX(GRID!$B$34:$BI$44,MATCH(Q$7,GRID!$A$34:$A$44,0),MATCH(1,($U$2=GRID!$B$31:$BI$31)*(КАЛЕНДАРЬ!$AT28=GRID!$B$33:$BI$33),0))*GRID!$B$65*(1-GRID!$B$69),0))</f>
        <v>31562</v>
      </c>
      <c r="R383" s="47" cm="1">
        <f t="array" ref="R383">IF($I$2="Путешествия с детьми",
INDEX(GRID!$B$47:$BI$57,MATCH(Q$7,GRID!$A$47:$A$57,0),MATCH(1,($U$2=GRID!$B$31:$BI$31)*(КАЛЕНДАРЬ!$AT28=GRID!$B$33:$BI$33), 0))*GRID!$B$65,
ROUNDUP(INDEX(GRID!$B$47:$BI$57,MATCH(Q$7,GRID!$A$47:$A$57,0),MATCH(1,($U$2=GRID!$B$31:$BI$31)*(КАЛЕНДАРЬ!$AT28=GRID!$B$33:$BI$33),0))*GRID!$B$65*(1-GRID!$B$69),0))</f>
        <v>33798</v>
      </c>
      <c r="S383" s="47" cm="1">
        <f t="array" ref="S383">IF($I$2="Путешествия с детьми",
INDEX(GRID!$B$34:$BI$44,MATCH(S$7,GRID!$A$34:$A$44,0),MATCH(1,($U$2=GRID!$B$31:$BI$31)*(КАЛЕНДАРЬ!$AT28=GRID!$B$33:$BI$33), 0))*GRID!$B$65,
ROUNDUP(INDEX(GRID!$B$34:$BI$44,MATCH(S$7,GRID!$A$34:$A$44,0),MATCH(1,($U$2=GRID!$B$31:$BI$31)*(КАЛЕНДАРЬ!$AT28=GRID!$B$33:$BI$33),0))*GRID!$B$65*(1-GRID!$B$69),0))</f>
        <v>34572</v>
      </c>
      <c r="T383" s="47" cm="1">
        <f t="array" ref="T383">IF($I$2="Путешествия с детьми",
INDEX(GRID!$B$47:$BI$57,MATCH(S$7,GRID!$A$47:$A$57,0),MATCH(1,($U$2=GRID!$B$31:$BI$31)*(КАЛЕНДАРЬ!$AT28=GRID!$B$33:$BI$33), 0))*GRID!$B$65,
ROUNDUP(INDEX(GRID!$B$47:$BI$57,MATCH(S$7,GRID!$A$47:$A$57,0),MATCH(1,($U$2=GRID!$B$31:$BI$31)*(КАЛЕНДАРЬ!$AT28=GRID!$B$33:$BI$33),0))*GRID!$B$65*(1-GRID!$B$69),0))</f>
        <v>36808</v>
      </c>
      <c r="U383" s="47" cm="1">
        <f t="array" ref="U383">IF($I$2="Путешествия с детьми",
INDEX(GRID!$B$34:$BI$44,MATCH(U$7,GRID!$A$34:$A$44,0),MATCH(1,($U$2=GRID!$B$31:$BI$31)*(КАЛЕНДАРЬ!$AT28=GRID!$B$33:$BI$33), 0))*GRID!$B$65,
ROUNDUP(INDEX(GRID!$B$34:$BI$44,MATCH(U$7,GRID!$A$34:$A$44,0),MATCH(1,($U$2=GRID!$B$31:$BI$31)*(КАЛЕНДАРЬ!$AT28=GRID!$B$33:$BI$33),0))*GRID!$B$65*(1-GRID!$B$69),0))</f>
        <v>39646</v>
      </c>
      <c r="V383" s="47" cm="1">
        <f t="array" ref="V383">IF($I$2="Путешествия с детьми",
INDEX(GRID!$B$47:$BI$57,MATCH(U$7,GRID!$A$47:$A$57,0),MATCH(1,($U$2=GRID!$B$31:$BI$31)*(КАЛЕНДАРЬ!$AT28=GRID!$B$33:$BI$33), 0))*GRID!$B$65,
ROUNDUP(INDEX(GRID!$B$47:$BI$57,MATCH(U$7,GRID!$A$47:$A$57,0),MATCH(1,($U$2=GRID!$B$31:$BI$31)*(КАЛЕНДАРЬ!$AT28=GRID!$B$33:$BI$33),0))*GRID!$B$65*(1-GRID!$B$69),0))</f>
        <v>41882</v>
      </c>
      <c r="W383" s="47" cm="1">
        <f t="array" ref="W383">IF($I$2="Путешествия с детьми",
INDEX(GRID!$B$34:$BI$44,MATCH(W$7,GRID!$A$34:$A$44,0),MATCH(1,($U$2=GRID!$B$31:$BI$31)*(КАЛЕНДАРЬ!$AT28=GRID!$B$33:$BI$33), 0))*GRID!$B$65,
ROUNDUP(INDEX(GRID!$B$34:$BI$44,MATCH(W$7,GRID!$A$34:$A$44,0),MATCH(1,($U$2=GRID!$B$31:$BI$31)*(КАЛЕНДАРЬ!$AT28=GRID!$B$33:$BI$33),0))*GRID!$B$65*(1-GRID!$B$69),0))</f>
        <v>115498</v>
      </c>
      <c r="X383" s="47" cm="1">
        <f t="array" ref="X383">IF($I$2="Путешествия с детьми",
INDEX(GRID!$B$47:$BI$57,MATCH(W$7,GRID!$A$47:$A$57,0),MATCH(1,($U$2=GRID!$B$31:$BI$31)*(КАЛЕНДАРЬ!$AT28=GRID!$B$33:$BI$33), 0))*GRID!$B$65,
ROUNDUP(INDEX(GRID!$B$47:$BI$57,MATCH(W$7,GRID!$A$47:$A$57,0),MATCH(1,($U$2=GRID!$B$31:$BI$31)*(КАЛЕНДАРЬ!$AT28=GRID!$B$33:$BI$33),0))*GRID!$B$65*(1-GRID!$B$69),0))</f>
        <v>117734</v>
      </c>
    </row>
    <row r="384" spans="1:24" ht="13.5" hidden="1" customHeight="1" x14ac:dyDescent="0.2">
      <c r="A384" s="117" t="s">
        <v>46</v>
      </c>
      <c r="B384" s="117">
        <v>26</v>
      </c>
      <c r="C384" s="138" cm="1">
        <f t="array" ref="C384">IF($I$2="Путешествия с детьми",
INDEX(GRID!$B$34:$BI$44,MATCH(C$7,GRID!$A$34:$A$44,0),MATCH(1,($U$2=GRID!$B$31:$BI$31)*(КАЛЕНДАРЬ!$AT29=GRID!$B$33:$BI$33), 0))*GRID!$B$65,
ROUNDUP(INDEX(GRID!$B$34:$BI$44,MATCH(C$7,GRID!$A$34:$A$44,0),MATCH(1,($U$2=GRID!$B$31:$BI$31)*(КАЛЕНДАРЬ!$AT29=GRID!$B$33:$BI$33),0))*GRID!$B$65*(1-GRID!$B$69),0))</f>
        <v>15996</v>
      </c>
      <c r="D384" s="47" cm="1">
        <f t="array" ref="D384">IF($I$2="Путешествия с детьми",
INDEX(GRID!$B$47:$BI$57,MATCH(C$7,GRID!$A$47:$A$57,0),MATCH(1,($U$2=GRID!$B$31:$BI$31)*(КАЛЕНДАРЬ!$AT29=GRID!$B$33:$BI$33), 0))*GRID!$B$65,
ROUNDUP(INDEX(GRID!$B$47:$BI$57,MATCH(C$7,GRID!$A$47:$A$57,0),MATCH(1,($U$2=GRID!$B$31:$BI$31)*(КАЛЕНДАРЬ!$AT29=GRID!$B$33:$BI$33),0))*GRID!$B$65*(1-GRID!$B$69),0))</f>
        <v>18232</v>
      </c>
      <c r="E384" s="47" cm="1">
        <f t="array" ref="E384">IF($I$2="Путешествия с детьми",
INDEX(GRID!$B$34:$BI$44,MATCH(E$7,GRID!$A$34:$A$44,0),MATCH(1,($U$2=GRID!$B$31:$BI$31)*(КАЛЕНДАРЬ!$AT29=GRID!$B$33:$BI$33), 0))*GRID!$B$65,
ROUNDUP(INDEX(GRID!$B$34:$BI$44,MATCH(E$7,GRID!$A$34:$A$44,0),MATCH(1,($U$2=GRID!$B$31:$BI$31)*(КАЛЕНДАРЬ!$AT29=GRID!$B$33:$BI$33),0))*GRID!$B$65*(1-GRID!$B$69),0))</f>
        <v>17458</v>
      </c>
      <c r="F384" s="47" cm="1">
        <f t="array" ref="F384">IF($I$2="Путешествия с детьми",
INDEX(GRID!$B$47:$BI$57,MATCH(E$7,GRID!$A$47:$A$57,0),MATCH(1,($U$2=GRID!$B$31:$BI$31)*(КАЛЕНДАРЬ!$AT29=GRID!$B$33:$BI$33), 0))*GRID!$B$65,
ROUNDUP(INDEX(GRID!$B$47:$BI$57,MATCH(E$7,GRID!$A$47:$A$57,0),MATCH(1,($U$2=GRID!$B$31:$BI$31)*(КАЛЕНДАРЬ!$AT29=GRID!$B$33:$BI$33),0))*GRID!$B$65*(1-GRID!$B$69),0))</f>
        <v>19694</v>
      </c>
      <c r="G384" s="47" cm="1">
        <f t="array" ref="G384">IF($I$2="Путешествия с детьми",
INDEX(GRID!$B$34:$BI$44,MATCH(G$7,GRID!$A$34:$A$44,0),MATCH(1,($U$2=GRID!$B$31:$BI$31)*(КАЛЕНДАРЬ!$AT29=GRID!$B$33:$BI$33), 0))*GRID!$B$65,
ROUNDUP(INDEX(GRID!$B$34:$BI$44,MATCH(G$7,GRID!$A$34:$A$44,0),MATCH(1,($U$2=GRID!$B$31:$BI$31)*(КАЛЕНДАРЬ!$AT29=GRID!$B$33:$BI$33),0))*GRID!$B$65*(1-GRID!$B$69),0))</f>
        <v>18318</v>
      </c>
      <c r="H384" s="47" cm="1">
        <f t="array" ref="H384">IF($I$2="Путешествия с детьми",
INDEX(GRID!$B$47:$BI$57,MATCH(G$7,GRID!$A$47:$A$57,0),MATCH(1,($U$2=GRID!$B$31:$BI$31)*(КАЛЕНДАРЬ!$AT29=GRID!$B$33:$BI$33), 0))*GRID!$B$65,
ROUNDUP(INDEX(GRID!$B$47:$BI$57,MATCH(G$7,GRID!$A$47:$A$57,0),MATCH(1,($U$2=GRID!$B$31:$BI$31)*(КАЛЕНДАРЬ!$AT29=GRID!$B$33:$BI$33),0))*GRID!$B$65*(1-GRID!$B$69),0))</f>
        <v>20554</v>
      </c>
      <c r="I384" s="47" cm="1">
        <f t="array" ref="I384">IF($I$2="Путешествия с детьми",
INDEX(GRID!$B$34:$BI$44,MATCH(I$7,GRID!$A$34:$A$44,0),MATCH(1,($U$2=GRID!$B$31:$BI$31)*(КАЛЕНДАРЬ!$AT29=GRID!$B$33:$BI$33), 0))*GRID!$B$65,
ROUNDUP(INDEX(GRID!$B$34:$BI$44,MATCH(I$7,GRID!$A$34:$A$44,0),MATCH(1,($U$2=GRID!$B$31:$BI$31)*(КАЛЕНДАРЬ!$AT29=GRID!$B$33:$BI$33),0))*GRID!$B$65*(1-GRID!$B$69),0))</f>
        <v>19780</v>
      </c>
      <c r="J384" s="47" cm="1">
        <f t="array" ref="J384">IF($I$2="Путешествия с детьми",
INDEX(GRID!$B$47:$BI$57,MATCH(I$7,GRID!$A$47:$A$57,0),MATCH(1,($U$2=GRID!$B$31:$BI$31)*(КАЛЕНДАРЬ!$AT29=GRID!$B$33:$BI$33), 0))*GRID!$B$65,
ROUNDUP(INDEX(GRID!$B$47:$BI$57,MATCH(I$7,GRID!$A$47:$A$57,0),MATCH(1,($U$2=GRID!$B$31:$BI$31)*(КАЛЕНДАРЬ!$AT29=GRID!$B$33:$BI$33),0))*GRID!$B$65*(1-GRID!$B$69),0))</f>
        <v>22016</v>
      </c>
      <c r="K384" s="47" cm="1">
        <f t="array" ref="K384">IF($I$2="Путешествия с детьми",
INDEX(GRID!$B$34:$BI$44,MATCH(K$7,GRID!$A$34:$A$44,0),MATCH(1,($U$2=GRID!$B$31:$BI$31)*(КАЛЕНДАРЬ!$AT29=GRID!$B$33:$BI$33), 0))*GRID!$B$65,
ROUNDUP(INDEX(GRID!$B$34:$BI$44,MATCH(K$7,GRID!$A$34:$A$44,0),MATCH(1,($U$2=GRID!$B$31:$BI$31)*(КАЛЕНДАРЬ!$AT29=GRID!$B$33:$BI$33),0))*GRID!$B$65*(1-GRID!$B$69),0))</f>
        <v>20640</v>
      </c>
      <c r="L384" s="47" cm="1">
        <f t="array" ref="L384">IF($I$2="Путешествия с детьми",
INDEX(GRID!$B$47:$BI$57,MATCH(K$7,GRID!$A$47:$A$57,0),MATCH(1,($U$2=GRID!$B$31:$BI$31)*(КАЛЕНДАРЬ!$AT29=GRID!$B$33:$BI$33), 0))*GRID!$B$65,
ROUNDUP(INDEX(GRID!$B$47:$BI$57,MATCH(K$7,GRID!$A$47:$A$57,0),MATCH(1,($U$2=GRID!$B$31:$BI$31)*(КАЛЕНДАРЬ!$AT29=GRID!$B$33:$BI$33),0))*GRID!$B$65*(1-GRID!$B$69),0))</f>
        <v>22876</v>
      </c>
      <c r="M384" s="47" cm="1">
        <f t="array" ref="M384">IF($I$2="Путешествия с детьми",
INDEX(GRID!$B$34:$BI$44,MATCH(M$7,GRID!$A$34:$A$44,0),MATCH(1,($U$2=GRID!$B$31:$BI$31)*(КАЛЕНДАРЬ!$AT29=GRID!$B$33:$BI$33), 0))*GRID!$B$65,
ROUNDUP(INDEX(GRID!$B$34:$BI$44,MATCH(M$7,GRID!$A$34:$A$44,0),MATCH(1,($U$2=GRID!$B$31:$BI$31)*(КАЛЕНДАРЬ!$AT29=GRID!$B$33:$BI$33),0))*GRID!$B$65*(1-GRID!$B$69),0))</f>
        <v>22102</v>
      </c>
      <c r="N384" s="47" cm="1">
        <f t="array" ref="N384">IF($I$2="Путешествия с детьми",
INDEX(GRID!$B$47:$BI$57,MATCH(M$7,GRID!$A$47:$A$57,0),MATCH(1,($U$2=GRID!$B$31:$BI$31)*(КАЛЕНДАРЬ!$AT29=GRID!$B$33:$BI$33), 0))*GRID!$B$65,
ROUNDUP(INDEX(GRID!$B$47:$BI$57,MATCH(M$7,GRID!$A$47:$A$57,0),MATCH(1,($U$2=GRID!$B$31:$BI$31)*(КАЛЕНДАРЬ!$AT29=GRID!$B$33:$BI$33),0))*GRID!$B$65*(1-GRID!$B$69),0))</f>
        <v>24338</v>
      </c>
      <c r="O384" s="47" cm="1">
        <f t="array" ref="O384">IF($I$2="Путешествия с детьми",
INDEX(GRID!$B$34:$BI$44,MATCH(O$7,GRID!$A$34:$A$44,0),MATCH(1,($U$2=GRID!$B$31:$BI$31)*(КАЛЕНДАРЬ!$AT29=GRID!$B$33:$BI$33), 0))*GRID!$B$65,
ROUNDUP(INDEX(GRID!$B$34:$BI$44,MATCH(O$7,GRID!$A$34:$A$44,0),MATCH(1,($U$2=GRID!$B$31:$BI$31)*(КАЛЕНДАРЬ!$AT29=GRID!$B$33:$BI$33),0))*GRID!$B$65*(1-GRID!$B$69),0))</f>
        <v>27778</v>
      </c>
      <c r="P384" s="47" cm="1">
        <f t="array" ref="P384">IF($I$2="Путешествия с детьми",
INDEX(GRID!$B$47:$BI$57,MATCH(O$7,GRID!$A$47:$A$57,0),MATCH(1,($U$2=GRID!$B$31:$BI$31)*(КАЛЕНДАРЬ!$AT29=GRID!$B$33:$BI$33), 0))*GRID!$B$65,
ROUNDUP(INDEX(GRID!$B$47:$BI$57,MATCH(O$7,GRID!$A$47:$A$57,0),MATCH(1,($U$2=GRID!$B$31:$BI$31)*(КАЛЕНДАРЬ!$AT29=GRID!$B$33:$BI$33),0))*GRID!$B$65*(1-GRID!$B$69),0))</f>
        <v>30014</v>
      </c>
      <c r="Q384" s="47" cm="1">
        <f t="array" ref="Q384">IF($I$2="Путешествия с детьми",
INDEX(GRID!$B$34:$BI$44,MATCH(Q$7,GRID!$A$34:$A$44,0),MATCH(1,($U$2=GRID!$B$31:$BI$31)*(КАЛЕНДАРЬ!$AT29=GRID!$B$33:$BI$33), 0))*GRID!$B$65,
ROUNDUP(INDEX(GRID!$B$34:$BI$44,MATCH(Q$7,GRID!$A$34:$A$44,0),MATCH(1,($U$2=GRID!$B$31:$BI$31)*(КАЛЕНДАРЬ!$AT29=GRID!$B$33:$BI$33),0))*GRID!$B$65*(1-GRID!$B$69),0))</f>
        <v>29412</v>
      </c>
      <c r="R384" s="47" cm="1">
        <f t="array" ref="R384">IF($I$2="Путешествия с детьми",
INDEX(GRID!$B$47:$BI$57,MATCH(Q$7,GRID!$A$47:$A$57,0),MATCH(1,($U$2=GRID!$B$31:$BI$31)*(КАЛЕНДАРЬ!$AT29=GRID!$B$33:$BI$33), 0))*GRID!$B$65,
ROUNDUP(INDEX(GRID!$B$47:$BI$57,MATCH(Q$7,GRID!$A$47:$A$57,0),MATCH(1,($U$2=GRID!$B$31:$BI$31)*(КАЛЕНДАРЬ!$AT29=GRID!$B$33:$BI$33),0))*GRID!$B$65*(1-GRID!$B$69),0))</f>
        <v>31648</v>
      </c>
      <c r="S384" s="47" cm="1">
        <f t="array" ref="S384">IF($I$2="Путешествия с детьми",
INDEX(GRID!$B$34:$BI$44,MATCH(S$7,GRID!$A$34:$A$44,0),MATCH(1,($U$2=GRID!$B$31:$BI$31)*(КАЛЕНДАРЬ!$AT29=GRID!$B$33:$BI$33), 0))*GRID!$B$65,
ROUNDUP(INDEX(GRID!$B$34:$BI$44,MATCH(S$7,GRID!$A$34:$A$44,0),MATCH(1,($U$2=GRID!$B$31:$BI$31)*(КАЛЕНДАРЬ!$AT29=GRID!$B$33:$BI$33),0))*GRID!$B$65*(1-GRID!$B$69),0))</f>
        <v>32250</v>
      </c>
      <c r="T384" s="47" cm="1">
        <f t="array" ref="T384">IF($I$2="Путешествия с детьми",
INDEX(GRID!$B$47:$BI$57,MATCH(S$7,GRID!$A$47:$A$57,0),MATCH(1,($U$2=GRID!$B$31:$BI$31)*(КАЛЕНДАРЬ!$AT29=GRID!$B$33:$BI$33), 0))*GRID!$B$65,
ROUNDUP(INDEX(GRID!$B$47:$BI$57,MATCH(S$7,GRID!$A$47:$A$57,0),MATCH(1,($U$2=GRID!$B$31:$BI$31)*(КАЛЕНДАРЬ!$AT29=GRID!$B$33:$BI$33),0))*GRID!$B$65*(1-GRID!$B$69),0))</f>
        <v>34486</v>
      </c>
      <c r="U384" s="47" cm="1">
        <f t="array" ref="U384">IF($I$2="Путешествия с детьми",
INDEX(GRID!$B$34:$BI$44,MATCH(U$7,GRID!$A$34:$A$44,0),MATCH(1,($U$2=GRID!$B$31:$BI$31)*(КАЛЕНДАРЬ!$AT29=GRID!$B$33:$BI$33), 0))*GRID!$B$65,
ROUNDUP(INDEX(GRID!$B$34:$BI$44,MATCH(U$7,GRID!$A$34:$A$44,0),MATCH(1,($U$2=GRID!$B$31:$BI$31)*(КАЛЕНДАРЬ!$AT29=GRID!$B$33:$BI$33),0))*GRID!$B$65*(1-GRID!$B$69),0))</f>
        <v>37152</v>
      </c>
      <c r="V384" s="47" cm="1">
        <f t="array" ref="V384">IF($I$2="Путешествия с детьми",
INDEX(GRID!$B$47:$BI$57,MATCH(U$7,GRID!$A$47:$A$57,0),MATCH(1,($U$2=GRID!$B$31:$BI$31)*(КАЛЕНДАРЬ!$AT29=GRID!$B$33:$BI$33), 0))*GRID!$B$65,
ROUNDUP(INDEX(GRID!$B$47:$BI$57,MATCH(U$7,GRID!$A$47:$A$57,0),MATCH(1,($U$2=GRID!$B$31:$BI$31)*(КАЛЕНДАРЬ!$AT29=GRID!$B$33:$BI$33),0))*GRID!$B$65*(1-GRID!$B$69),0))</f>
        <v>39388</v>
      </c>
      <c r="W384" s="47" cm="1">
        <f t="array" ref="W384">IF($I$2="Путешествия с детьми",
INDEX(GRID!$B$34:$BI$44,MATCH(W$7,GRID!$A$34:$A$44,0),MATCH(1,($U$2=GRID!$B$31:$BI$31)*(КАЛЕНДАРЬ!$AT29=GRID!$B$33:$BI$33), 0))*GRID!$B$65,
ROUNDUP(INDEX(GRID!$B$34:$BI$44,MATCH(W$7,GRID!$A$34:$A$44,0),MATCH(1,($U$2=GRID!$B$31:$BI$31)*(КАЛЕНДАРЬ!$AT29=GRID!$B$33:$BI$33),0))*GRID!$B$65*(1-GRID!$B$69),0))</f>
        <v>105092</v>
      </c>
      <c r="X384" s="47" cm="1">
        <f t="array" ref="X384">IF($I$2="Путешествия с детьми",
INDEX(GRID!$B$47:$BI$57,MATCH(W$7,GRID!$A$47:$A$57,0),MATCH(1,($U$2=GRID!$B$31:$BI$31)*(КАЛЕНДАРЬ!$AT29=GRID!$B$33:$BI$33), 0))*GRID!$B$65,
ROUNDUP(INDEX(GRID!$B$47:$BI$57,MATCH(W$7,GRID!$A$47:$A$57,0),MATCH(1,($U$2=GRID!$B$31:$BI$31)*(КАЛЕНДАРЬ!$AT29=GRID!$B$33:$BI$33),0))*GRID!$B$65*(1-GRID!$B$69),0))</f>
        <v>107328</v>
      </c>
    </row>
    <row r="385" spans="1:24" ht="13.5" hidden="1" customHeight="1" x14ac:dyDescent="0.2">
      <c r="A385" s="117" t="s">
        <v>47</v>
      </c>
      <c r="B385" s="117">
        <v>27</v>
      </c>
      <c r="C385" s="138" cm="1">
        <f t="array" ref="C385">IF($I$2="Путешествия с детьми",
INDEX(GRID!$B$34:$BI$44,MATCH(C$7,GRID!$A$34:$A$44,0),MATCH(1,($U$2=GRID!$B$31:$BI$31)*(КАЛЕНДАРЬ!$AT30=GRID!$B$33:$BI$33), 0))*GRID!$B$65,
ROUNDUP(INDEX(GRID!$B$34:$BI$44,MATCH(C$7,GRID!$A$34:$A$44,0),MATCH(1,($U$2=GRID!$B$31:$BI$31)*(КАЛЕНДАРЬ!$AT30=GRID!$B$33:$BI$33),0))*GRID!$B$65*(1-GRID!$B$69),0))</f>
        <v>15996</v>
      </c>
      <c r="D385" s="47" cm="1">
        <f t="array" ref="D385">IF($I$2="Путешествия с детьми",
INDEX(GRID!$B$47:$BI$57,MATCH(C$7,GRID!$A$47:$A$57,0),MATCH(1,($U$2=GRID!$B$31:$BI$31)*(КАЛЕНДАРЬ!$AT30=GRID!$B$33:$BI$33), 0))*GRID!$B$65,
ROUNDUP(INDEX(GRID!$B$47:$BI$57,MATCH(C$7,GRID!$A$47:$A$57,0),MATCH(1,($U$2=GRID!$B$31:$BI$31)*(КАЛЕНДАРЬ!$AT30=GRID!$B$33:$BI$33),0))*GRID!$B$65*(1-GRID!$B$69),0))</f>
        <v>18232</v>
      </c>
      <c r="E385" s="47" cm="1">
        <f t="array" ref="E385">IF($I$2="Путешествия с детьми",
INDEX(GRID!$B$34:$BI$44,MATCH(E$7,GRID!$A$34:$A$44,0),MATCH(1,($U$2=GRID!$B$31:$BI$31)*(КАЛЕНДАРЬ!$AT30=GRID!$B$33:$BI$33), 0))*GRID!$B$65,
ROUNDUP(INDEX(GRID!$B$34:$BI$44,MATCH(E$7,GRID!$A$34:$A$44,0),MATCH(1,($U$2=GRID!$B$31:$BI$31)*(КАЛЕНДАРЬ!$AT30=GRID!$B$33:$BI$33),0))*GRID!$B$65*(1-GRID!$B$69),0))</f>
        <v>17458</v>
      </c>
      <c r="F385" s="47" cm="1">
        <f t="array" ref="F385">IF($I$2="Путешествия с детьми",
INDEX(GRID!$B$47:$BI$57,MATCH(E$7,GRID!$A$47:$A$57,0),MATCH(1,($U$2=GRID!$B$31:$BI$31)*(КАЛЕНДАРЬ!$AT30=GRID!$B$33:$BI$33), 0))*GRID!$B$65,
ROUNDUP(INDEX(GRID!$B$47:$BI$57,MATCH(E$7,GRID!$A$47:$A$57,0),MATCH(1,($U$2=GRID!$B$31:$BI$31)*(КАЛЕНДАРЬ!$AT30=GRID!$B$33:$BI$33),0))*GRID!$B$65*(1-GRID!$B$69),0))</f>
        <v>19694</v>
      </c>
      <c r="G385" s="47" cm="1">
        <f t="array" ref="G385">IF($I$2="Путешествия с детьми",
INDEX(GRID!$B$34:$BI$44,MATCH(G$7,GRID!$A$34:$A$44,0),MATCH(1,($U$2=GRID!$B$31:$BI$31)*(КАЛЕНДАРЬ!$AT30=GRID!$B$33:$BI$33), 0))*GRID!$B$65,
ROUNDUP(INDEX(GRID!$B$34:$BI$44,MATCH(G$7,GRID!$A$34:$A$44,0),MATCH(1,($U$2=GRID!$B$31:$BI$31)*(КАЛЕНДАРЬ!$AT30=GRID!$B$33:$BI$33),0))*GRID!$B$65*(1-GRID!$B$69),0))</f>
        <v>18318</v>
      </c>
      <c r="H385" s="47" cm="1">
        <f t="array" ref="H385">IF($I$2="Путешествия с детьми",
INDEX(GRID!$B$47:$BI$57,MATCH(G$7,GRID!$A$47:$A$57,0),MATCH(1,($U$2=GRID!$B$31:$BI$31)*(КАЛЕНДАРЬ!$AT30=GRID!$B$33:$BI$33), 0))*GRID!$B$65,
ROUNDUP(INDEX(GRID!$B$47:$BI$57,MATCH(G$7,GRID!$A$47:$A$57,0),MATCH(1,($U$2=GRID!$B$31:$BI$31)*(КАЛЕНДАРЬ!$AT30=GRID!$B$33:$BI$33),0))*GRID!$B$65*(1-GRID!$B$69),0))</f>
        <v>20554</v>
      </c>
      <c r="I385" s="47" cm="1">
        <f t="array" ref="I385">IF($I$2="Путешествия с детьми",
INDEX(GRID!$B$34:$BI$44,MATCH(I$7,GRID!$A$34:$A$44,0),MATCH(1,($U$2=GRID!$B$31:$BI$31)*(КАЛЕНДАРЬ!$AT30=GRID!$B$33:$BI$33), 0))*GRID!$B$65,
ROUNDUP(INDEX(GRID!$B$34:$BI$44,MATCH(I$7,GRID!$A$34:$A$44,0),MATCH(1,($U$2=GRID!$B$31:$BI$31)*(КАЛЕНДАРЬ!$AT30=GRID!$B$33:$BI$33),0))*GRID!$B$65*(1-GRID!$B$69),0))</f>
        <v>19780</v>
      </c>
      <c r="J385" s="47" cm="1">
        <f t="array" ref="J385">IF($I$2="Путешествия с детьми",
INDEX(GRID!$B$47:$BI$57,MATCH(I$7,GRID!$A$47:$A$57,0),MATCH(1,($U$2=GRID!$B$31:$BI$31)*(КАЛЕНДАРЬ!$AT30=GRID!$B$33:$BI$33), 0))*GRID!$B$65,
ROUNDUP(INDEX(GRID!$B$47:$BI$57,MATCH(I$7,GRID!$A$47:$A$57,0),MATCH(1,($U$2=GRID!$B$31:$BI$31)*(КАЛЕНДАРЬ!$AT30=GRID!$B$33:$BI$33),0))*GRID!$B$65*(1-GRID!$B$69),0))</f>
        <v>22016</v>
      </c>
      <c r="K385" s="47" cm="1">
        <f t="array" ref="K385">IF($I$2="Путешествия с детьми",
INDEX(GRID!$B$34:$BI$44,MATCH(K$7,GRID!$A$34:$A$44,0),MATCH(1,($U$2=GRID!$B$31:$BI$31)*(КАЛЕНДАРЬ!$AT30=GRID!$B$33:$BI$33), 0))*GRID!$B$65,
ROUNDUP(INDEX(GRID!$B$34:$BI$44,MATCH(K$7,GRID!$A$34:$A$44,0),MATCH(1,($U$2=GRID!$B$31:$BI$31)*(КАЛЕНДАРЬ!$AT30=GRID!$B$33:$BI$33),0))*GRID!$B$65*(1-GRID!$B$69),0))</f>
        <v>20640</v>
      </c>
      <c r="L385" s="47" cm="1">
        <f t="array" ref="L385">IF($I$2="Путешествия с детьми",
INDEX(GRID!$B$47:$BI$57,MATCH(K$7,GRID!$A$47:$A$57,0),MATCH(1,($U$2=GRID!$B$31:$BI$31)*(КАЛЕНДАРЬ!$AT30=GRID!$B$33:$BI$33), 0))*GRID!$B$65,
ROUNDUP(INDEX(GRID!$B$47:$BI$57,MATCH(K$7,GRID!$A$47:$A$57,0),MATCH(1,($U$2=GRID!$B$31:$BI$31)*(КАЛЕНДАРЬ!$AT30=GRID!$B$33:$BI$33),0))*GRID!$B$65*(1-GRID!$B$69),0))</f>
        <v>22876</v>
      </c>
      <c r="M385" s="47" cm="1">
        <f t="array" ref="M385">IF($I$2="Путешествия с детьми",
INDEX(GRID!$B$34:$BI$44,MATCH(M$7,GRID!$A$34:$A$44,0),MATCH(1,($U$2=GRID!$B$31:$BI$31)*(КАЛЕНДАРЬ!$AT30=GRID!$B$33:$BI$33), 0))*GRID!$B$65,
ROUNDUP(INDEX(GRID!$B$34:$BI$44,MATCH(M$7,GRID!$A$34:$A$44,0),MATCH(1,($U$2=GRID!$B$31:$BI$31)*(КАЛЕНДАРЬ!$AT30=GRID!$B$33:$BI$33),0))*GRID!$B$65*(1-GRID!$B$69),0))</f>
        <v>22102</v>
      </c>
      <c r="N385" s="47" cm="1">
        <f t="array" ref="N385">IF($I$2="Путешествия с детьми",
INDEX(GRID!$B$47:$BI$57,MATCH(M$7,GRID!$A$47:$A$57,0),MATCH(1,($U$2=GRID!$B$31:$BI$31)*(КАЛЕНДАРЬ!$AT30=GRID!$B$33:$BI$33), 0))*GRID!$B$65,
ROUNDUP(INDEX(GRID!$B$47:$BI$57,MATCH(M$7,GRID!$A$47:$A$57,0),MATCH(1,($U$2=GRID!$B$31:$BI$31)*(КАЛЕНДАРЬ!$AT30=GRID!$B$33:$BI$33),0))*GRID!$B$65*(1-GRID!$B$69),0))</f>
        <v>24338</v>
      </c>
      <c r="O385" s="47" cm="1">
        <f t="array" ref="O385">IF($I$2="Путешествия с детьми",
INDEX(GRID!$B$34:$BI$44,MATCH(O$7,GRID!$A$34:$A$44,0),MATCH(1,($U$2=GRID!$B$31:$BI$31)*(КАЛЕНДАРЬ!$AT30=GRID!$B$33:$BI$33), 0))*GRID!$B$65,
ROUNDUP(INDEX(GRID!$B$34:$BI$44,MATCH(O$7,GRID!$A$34:$A$44,0),MATCH(1,($U$2=GRID!$B$31:$BI$31)*(КАЛЕНДАРЬ!$AT30=GRID!$B$33:$BI$33),0))*GRID!$B$65*(1-GRID!$B$69),0))</f>
        <v>27778</v>
      </c>
      <c r="P385" s="47" cm="1">
        <f t="array" ref="P385">IF($I$2="Путешествия с детьми",
INDEX(GRID!$B$47:$BI$57,MATCH(O$7,GRID!$A$47:$A$57,0),MATCH(1,($U$2=GRID!$B$31:$BI$31)*(КАЛЕНДАРЬ!$AT30=GRID!$B$33:$BI$33), 0))*GRID!$B$65,
ROUNDUP(INDEX(GRID!$B$47:$BI$57,MATCH(O$7,GRID!$A$47:$A$57,0),MATCH(1,($U$2=GRID!$B$31:$BI$31)*(КАЛЕНДАРЬ!$AT30=GRID!$B$33:$BI$33),0))*GRID!$B$65*(1-GRID!$B$69),0))</f>
        <v>30014</v>
      </c>
      <c r="Q385" s="47" cm="1">
        <f t="array" ref="Q385">IF($I$2="Путешествия с детьми",
INDEX(GRID!$B$34:$BI$44,MATCH(Q$7,GRID!$A$34:$A$44,0),MATCH(1,($U$2=GRID!$B$31:$BI$31)*(КАЛЕНДАРЬ!$AT30=GRID!$B$33:$BI$33), 0))*GRID!$B$65,
ROUNDUP(INDEX(GRID!$B$34:$BI$44,MATCH(Q$7,GRID!$A$34:$A$44,0),MATCH(1,($U$2=GRID!$B$31:$BI$31)*(КАЛЕНДАРЬ!$AT30=GRID!$B$33:$BI$33),0))*GRID!$B$65*(1-GRID!$B$69),0))</f>
        <v>29412</v>
      </c>
      <c r="R385" s="47" cm="1">
        <f t="array" ref="R385">IF($I$2="Путешествия с детьми",
INDEX(GRID!$B$47:$BI$57,MATCH(Q$7,GRID!$A$47:$A$57,0),MATCH(1,($U$2=GRID!$B$31:$BI$31)*(КАЛЕНДАРЬ!$AT30=GRID!$B$33:$BI$33), 0))*GRID!$B$65,
ROUNDUP(INDEX(GRID!$B$47:$BI$57,MATCH(Q$7,GRID!$A$47:$A$57,0),MATCH(1,($U$2=GRID!$B$31:$BI$31)*(КАЛЕНДАРЬ!$AT30=GRID!$B$33:$BI$33),0))*GRID!$B$65*(1-GRID!$B$69),0))</f>
        <v>31648</v>
      </c>
      <c r="S385" s="47" cm="1">
        <f t="array" ref="S385">IF($I$2="Путешествия с детьми",
INDEX(GRID!$B$34:$BI$44,MATCH(S$7,GRID!$A$34:$A$44,0),MATCH(1,($U$2=GRID!$B$31:$BI$31)*(КАЛЕНДАРЬ!$AT30=GRID!$B$33:$BI$33), 0))*GRID!$B$65,
ROUNDUP(INDEX(GRID!$B$34:$BI$44,MATCH(S$7,GRID!$A$34:$A$44,0),MATCH(1,($U$2=GRID!$B$31:$BI$31)*(КАЛЕНДАРЬ!$AT30=GRID!$B$33:$BI$33),0))*GRID!$B$65*(1-GRID!$B$69),0))</f>
        <v>32250</v>
      </c>
      <c r="T385" s="47" cm="1">
        <f t="array" ref="T385">IF($I$2="Путешествия с детьми",
INDEX(GRID!$B$47:$BI$57,MATCH(S$7,GRID!$A$47:$A$57,0),MATCH(1,($U$2=GRID!$B$31:$BI$31)*(КАЛЕНДАРЬ!$AT30=GRID!$B$33:$BI$33), 0))*GRID!$B$65,
ROUNDUP(INDEX(GRID!$B$47:$BI$57,MATCH(S$7,GRID!$A$47:$A$57,0),MATCH(1,($U$2=GRID!$B$31:$BI$31)*(КАЛЕНДАРЬ!$AT30=GRID!$B$33:$BI$33),0))*GRID!$B$65*(1-GRID!$B$69),0))</f>
        <v>34486</v>
      </c>
      <c r="U385" s="47" cm="1">
        <f t="array" ref="U385">IF($I$2="Путешествия с детьми",
INDEX(GRID!$B$34:$BI$44,MATCH(U$7,GRID!$A$34:$A$44,0),MATCH(1,($U$2=GRID!$B$31:$BI$31)*(КАЛЕНДАРЬ!$AT30=GRID!$B$33:$BI$33), 0))*GRID!$B$65,
ROUNDUP(INDEX(GRID!$B$34:$BI$44,MATCH(U$7,GRID!$A$34:$A$44,0),MATCH(1,($U$2=GRID!$B$31:$BI$31)*(КАЛЕНДАРЬ!$AT30=GRID!$B$33:$BI$33),0))*GRID!$B$65*(1-GRID!$B$69),0))</f>
        <v>37152</v>
      </c>
      <c r="V385" s="47" cm="1">
        <f t="array" ref="V385">IF($I$2="Путешествия с детьми",
INDEX(GRID!$B$47:$BI$57,MATCH(U$7,GRID!$A$47:$A$57,0),MATCH(1,($U$2=GRID!$B$31:$BI$31)*(КАЛЕНДАРЬ!$AT30=GRID!$B$33:$BI$33), 0))*GRID!$B$65,
ROUNDUP(INDEX(GRID!$B$47:$BI$57,MATCH(U$7,GRID!$A$47:$A$57,0),MATCH(1,($U$2=GRID!$B$31:$BI$31)*(КАЛЕНДАРЬ!$AT30=GRID!$B$33:$BI$33),0))*GRID!$B$65*(1-GRID!$B$69),0))</f>
        <v>39388</v>
      </c>
      <c r="W385" s="47" cm="1">
        <f t="array" ref="W385">IF($I$2="Путешествия с детьми",
INDEX(GRID!$B$34:$BI$44,MATCH(W$7,GRID!$A$34:$A$44,0),MATCH(1,($U$2=GRID!$B$31:$BI$31)*(КАЛЕНДАРЬ!$AT30=GRID!$B$33:$BI$33), 0))*GRID!$B$65,
ROUNDUP(INDEX(GRID!$B$34:$BI$44,MATCH(W$7,GRID!$A$34:$A$44,0),MATCH(1,($U$2=GRID!$B$31:$BI$31)*(КАЛЕНДАРЬ!$AT30=GRID!$B$33:$BI$33),0))*GRID!$B$65*(1-GRID!$B$69),0))</f>
        <v>105092</v>
      </c>
      <c r="X385" s="47" cm="1">
        <f t="array" ref="X385">IF($I$2="Путешествия с детьми",
INDEX(GRID!$B$47:$BI$57,MATCH(W$7,GRID!$A$47:$A$57,0),MATCH(1,($U$2=GRID!$B$31:$BI$31)*(КАЛЕНДАРЬ!$AT30=GRID!$B$33:$BI$33), 0))*GRID!$B$65,
ROUNDUP(INDEX(GRID!$B$47:$BI$57,MATCH(W$7,GRID!$A$47:$A$57,0),MATCH(1,($U$2=GRID!$B$31:$BI$31)*(КАЛЕНДАРЬ!$AT30=GRID!$B$33:$BI$33),0))*GRID!$B$65*(1-GRID!$B$69),0))</f>
        <v>107328</v>
      </c>
    </row>
    <row r="386" spans="1:24" ht="13.5" hidden="1" customHeight="1" x14ac:dyDescent="0.2">
      <c r="A386" s="117" t="s">
        <v>48</v>
      </c>
      <c r="B386" s="117">
        <v>28</v>
      </c>
      <c r="C386" s="138" cm="1">
        <f t="array" ref="C386">IF($I$2="Путешествия с детьми",
INDEX(GRID!$B$34:$BI$44,MATCH(C$7,GRID!$A$34:$A$44,0),MATCH(1,($U$2=GRID!$B$31:$BI$31)*(КАЛЕНДАРЬ!$AT31=GRID!$B$33:$BI$33), 0))*GRID!$B$65,
ROUNDUP(INDEX(GRID!$B$34:$BI$44,MATCH(C$7,GRID!$A$34:$A$44,0),MATCH(1,($U$2=GRID!$B$31:$BI$31)*(КАЛЕНДАРЬ!$AT31=GRID!$B$33:$BI$33),0))*GRID!$B$65*(1-GRID!$B$69),0))</f>
        <v>14448</v>
      </c>
      <c r="D386" s="47" cm="1">
        <f t="array" ref="D386">IF($I$2="Путешествия с детьми",
INDEX(GRID!$B$47:$BI$57,MATCH(C$7,GRID!$A$47:$A$57,0),MATCH(1,($U$2=GRID!$B$31:$BI$31)*(КАЛЕНДАРЬ!$AT31=GRID!$B$33:$BI$33), 0))*GRID!$B$65,
ROUNDUP(INDEX(GRID!$B$47:$BI$57,MATCH(C$7,GRID!$A$47:$A$57,0),MATCH(1,($U$2=GRID!$B$31:$BI$31)*(КАЛЕНДАРЬ!$AT31=GRID!$B$33:$BI$33),0))*GRID!$B$65*(1-GRID!$B$69),0))</f>
        <v>16684</v>
      </c>
      <c r="E386" s="47" cm="1">
        <f t="array" ref="E386">IF($I$2="Путешествия с детьми",
INDEX(GRID!$B$34:$BI$44,MATCH(E$7,GRID!$A$34:$A$44,0),MATCH(1,($U$2=GRID!$B$31:$BI$31)*(КАЛЕНДАРЬ!$AT31=GRID!$B$33:$BI$33), 0))*GRID!$B$65,
ROUNDUP(INDEX(GRID!$B$34:$BI$44,MATCH(E$7,GRID!$A$34:$A$44,0),MATCH(1,($U$2=GRID!$B$31:$BI$31)*(КАЛЕНДАРЬ!$AT31=GRID!$B$33:$BI$33),0))*GRID!$B$65*(1-GRID!$B$69),0))</f>
        <v>15824</v>
      </c>
      <c r="F386" s="47" cm="1">
        <f t="array" ref="F386">IF($I$2="Путешествия с детьми",
INDEX(GRID!$B$47:$BI$57,MATCH(E$7,GRID!$A$47:$A$57,0),MATCH(1,($U$2=GRID!$B$31:$BI$31)*(КАЛЕНДАРЬ!$AT31=GRID!$B$33:$BI$33), 0))*GRID!$B$65,
ROUNDUP(INDEX(GRID!$B$47:$BI$57,MATCH(E$7,GRID!$A$47:$A$57,0),MATCH(1,($U$2=GRID!$B$31:$BI$31)*(КАЛЕНДАРЬ!$AT31=GRID!$B$33:$BI$33),0))*GRID!$B$65*(1-GRID!$B$69),0))</f>
        <v>18060</v>
      </c>
      <c r="G386" s="47" cm="1">
        <f t="array" ref="G386">IF($I$2="Путешествия с детьми",
INDEX(GRID!$B$34:$BI$44,MATCH(G$7,GRID!$A$34:$A$44,0),MATCH(1,($U$2=GRID!$B$31:$BI$31)*(КАЛЕНДАРЬ!$AT31=GRID!$B$33:$BI$33), 0))*GRID!$B$65,
ROUNDUP(INDEX(GRID!$B$34:$BI$44,MATCH(G$7,GRID!$A$34:$A$44,0),MATCH(1,($U$2=GRID!$B$31:$BI$31)*(КАЛЕНДАРЬ!$AT31=GRID!$B$33:$BI$33),0))*GRID!$B$65*(1-GRID!$B$69),0))</f>
        <v>16598</v>
      </c>
      <c r="H386" s="47" cm="1">
        <f t="array" ref="H386">IF($I$2="Путешествия с детьми",
INDEX(GRID!$B$47:$BI$57,MATCH(G$7,GRID!$A$47:$A$57,0),MATCH(1,($U$2=GRID!$B$31:$BI$31)*(КАЛЕНДАРЬ!$AT31=GRID!$B$33:$BI$33), 0))*GRID!$B$65,
ROUNDUP(INDEX(GRID!$B$47:$BI$57,MATCH(G$7,GRID!$A$47:$A$57,0),MATCH(1,($U$2=GRID!$B$31:$BI$31)*(КАЛЕНДАРЬ!$AT31=GRID!$B$33:$BI$33),0))*GRID!$B$65*(1-GRID!$B$69),0))</f>
        <v>18834</v>
      </c>
      <c r="I386" s="47" cm="1">
        <f t="array" ref="I386">IF($I$2="Путешествия с детьми",
INDEX(GRID!$B$34:$BI$44,MATCH(I$7,GRID!$A$34:$A$44,0),MATCH(1,($U$2=GRID!$B$31:$BI$31)*(КАЛЕНДАРЬ!$AT31=GRID!$B$33:$BI$33), 0))*GRID!$B$65,
ROUNDUP(INDEX(GRID!$B$34:$BI$44,MATCH(I$7,GRID!$A$34:$A$44,0),MATCH(1,($U$2=GRID!$B$31:$BI$31)*(КАЛЕНДАРЬ!$AT31=GRID!$B$33:$BI$33),0))*GRID!$B$65*(1-GRID!$B$69),0))</f>
        <v>17974</v>
      </c>
      <c r="J386" s="47" cm="1">
        <f t="array" ref="J386">IF($I$2="Путешествия с детьми",
INDEX(GRID!$B$47:$BI$57,MATCH(I$7,GRID!$A$47:$A$57,0),MATCH(1,($U$2=GRID!$B$31:$BI$31)*(КАЛЕНДАРЬ!$AT31=GRID!$B$33:$BI$33), 0))*GRID!$B$65,
ROUNDUP(INDEX(GRID!$B$47:$BI$57,MATCH(I$7,GRID!$A$47:$A$57,0),MATCH(1,($U$2=GRID!$B$31:$BI$31)*(КАЛЕНДАРЬ!$AT31=GRID!$B$33:$BI$33),0))*GRID!$B$65*(1-GRID!$B$69),0))</f>
        <v>20210</v>
      </c>
      <c r="K386" s="47" cm="1">
        <f t="array" ref="K386">IF($I$2="Путешествия с детьми",
INDEX(GRID!$B$34:$BI$44,MATCH(K$7,GRID!$A$34:$A$44,0),MATCH(1,($U$2=GRID!$B$31:$BI$31)*(КАЛЕНДАРЬ!$AT31=GRID!$B$33:$BI$33), 0))*GRID!$B$65,
ROUNDUP(INDEX(GRID!$B$34:$BI$44,MATCH(K$7,GRID!$A$34:$A$44,0),MATCH(1,($U$2=GRID!$B$31:$BI$31)*(КАЛЕНДАРЬ!$AT31=GRID!$B$33:$BI$33),0))*GRID!$B$65*(1-GRID!$B$69),0))</f>
        <v>18748</v>
      </c>
      <c r="L386" s="47" cm="1">
        <f t="array" ref="L386">IF($I$2="Путешествия с детьми",
INDEX(GRID!$B$47:$BI$57,MATCH(K$7,GRID!$A$47:$A$57,0),MATCH(1,($U$2=GRID!$B$31:$BI$31)*(КАЛЕНДАРЬ!$AT31=GRID!$B$33:$BI$33), 0))*GRID!$B$65,
ROUNDUP(INDEX(GRID!$B$47:$BI$57,MATCH(K$7,GRID!$A$47:$A$57,0),MATCH(1,($U$2=GRID!$B$31:$BI$31)*(КАЛЕНДАРЬ!$AT31=GRID!$B$33:$BI$33),0))*GRID!$B$65*(1-GRID!$B$69),0))</f>
        <v>20984</v>
      </c>
      <c r="M386" s="47" cm="1">
        <f t="array" ref="M386">IF($I$2="Путешествия с детьми",
INDEX(GRID!$B$34:$BI$44,MATCH(M$7,GRID!$A$34:$A$44,0),MATCH(1,($U$2=GRID!$B$31:$BI$31)*(КАЛЕНДАРЬ!$AT31=GRID!$B$33:$BI$33), 0))*GRID!$B$65,
ROUNDUP(INDEX(GRID!$B$34:$BI$44,MATCH(M$7,GRID!$A$34:$A$44,0),MATCH(1,($U$2=GRID!$B$31:$BI$31)*(КАЛЕНДАРЬ!$AT31=GRID!$B$33:$BI$33),0))*GRID!$B$65*(1-GRID!$B$69),0))</f>
        <v>20124</v>
      </c>
      <c r="N386" s="47" cm="1">
        <f t="array" ref="N386">IF($I$2="Путешествия с детьми",
INDEX(GRID!$B$47:$BI$57,MATCH(M$7,GRID!$A$47:$A$57,0),MATCH(1,($U$2=GRID!$B$31:$BI$31)*(КАЛЕНДАРЬ!$AT31=GRID!$B$33:$BI$33), 0))*GRID!$B$65,
ROUNDUP(INDEX(GRID!$B$47:$BI$57,MATCH(M$7,GRID!$A$47:$A$57,0),MATCH(1,($U$2=GRID!$B$31:$BI$31)*(КАЛЕНДАРЬ!$AT31=GRID!$B$33:$BI$33),0))*GRID!$B$65*(1-GRID!$B$69),0))</f>
        <v>22360</v>
      </c>
      <c r="O386" s="47" cm="1">
        <f t="array" ref="O386">IF($I$2="Путешествия с детьми",
INDEX(GRID!$B$34:$BI$44,MATCH(O$7,GRID!$A$34:$A$44,0),MATCH(1,($U$2=GRID!$B$31:$BI$31)*(КАЛЕНДАРЬ!$AT31=GRID!$B$33:$BI$33), 0))*GRID!$B$65,
ROUNDUP(INDEX(GRID!$B$34:$BI$44,MATCH(O$7,GRID!$A$34:$A$44,0),MATCH(1,($U$2=GRID!$B$31:$BI$31)*(КАЛЕНДАРЬ!$AT31=GRID!$B$33:$BI$33),0))*GRID!$B$65*(1-GRID!$B$69),0))</f>
        <v>25456</v>
      </c>
      <c r="P386" s="47" cm="1">
        <f t="array" ref="P386">IF($I$2="Путешествия с детьми",
INDEX(GRID!$B$47:$BI$57,MATCH(O$7,GRID!$A$47:$A$57,0),MATCH(1,($U$2=GRID!$B$31:$BI$31)*(КАЛЕНДАРЬ!$AT31=GRID!$B$33:$BI$33), 0))*GRID!$B$65,
ROUNDUP(INDEX(GRID!$B$47:$BI$57,MATCH(O$7,GRID!$A$47:$A$57,0),MATCH(1,($U$2=GRID!$B$31:$BI$31)*(КАЛЕНДАРЬ!$AT31=GRID!$B$33:$BI$33),0))*GRID!$B$65*(1-GRID!$B$69),0))</f>
        <v>27692</v>
      </c>
      <c r="Q386" s="47" cm="1">
        <f t="array" ref="Q386">IF($I$2="Путешествия с детьми",
INDEX(GRID!$B$34:$BI$44,MATCH(Q$7,GRID!$A$34:$A$44,0),MATCH(1,($U$2=GRID!$B$31:$BI$31)*(КАЛЕНДАРЬ!$AT31=GRID!$B$33:$BI$33), 0))*GRID!$B$65,
ROUNDUP(INDEX(GRID!$B$34:$BI$44,MATCH(Q$7,GRID!$A$34:$A$44,0),MATCH(1,($U$2=GRID!$B$31:$BI$31)*(КАЛЕНДАРЬ!$AT31=GRID!$B$33:$BI$33),0))*GRID!$B$65*(1-GRID!$B$69),0))</f>
        <v>27004</v>
      </c>
      <c r="R386" s="47" cm="1">
        <f t="array" ref="R386">IF($I$2="Путешествия с детьми",
INDEX(GRID!$B$47:$BI$57,MATCH(Q$7,GRID!$A$47:$A$57,0),MATCH(1,($U$2=GRID!$B$31:$BI$31)*(КАЛЕНДАРЬ!$AT31=GRID!$B$33:$BI$33), 0))*GRID!$B$65,
ROUNDUP(INDEX(GRID!$B$47:$BI$57,MATCH(Q$7,GRID!$A$47:$A$57,0),MATCH(1,($U$2=GRID!$B$31:$BI$31)*(КАЛЕНДАРЬ!$AT31=GRID!$B$33:$BI$33),0))*GRID!$B$65*(1-GRID!$B$69),0))</f>
        <v>29240</v>
      </c>
      <c r="S386" s="47" cm="1">
        <f t="array" ref="S386">IF($I$2="Путешествия с детьми",
INDEX(GRID!$B$34:$BI$44,MATCH(S$7,GRID!$A$34:$A$44,0),MATCH(1,($U$2=GRID!$B$31:$BI$31)*(КАЛЕНДАРЬ!$AT31=GRID!$B$33:$BI$33), 0))*GRID!$B$65,
ROUNDUP(INDEX(GRID!$B$34:$BI$44,MATCH(S$7,GRID!$A$34:$A$44,0),MATCH(1,($U$2=GRID!$B$31:$BI$31)*(КАЛЕНДАРЬ!$AT31=GRID!$B$33:$BI$33),0))*GRID!$B$65*(1-GRID!$B$69),0))</f>
        <v>29670</v>
      </c>
      <c r="T386" s="47" cm="1">
        <f t="array" ref="T386">IF($I$2="Путешествия с детьми",
INDEX(GRID!$B$47:$BI$57,MATCH(S$7,GRID!$A$47:$A$57,0),MATCH(1,($U$2=GRID!$B$31:$BI$31)*(КАЛЕНДАРЬ!$AT31=GRID!$B$33:$BI$33), 0))*GRID!$B$65,
ROUNDUP(INDEX(GRID!$B$47:$BI$57,MATCH(S$7,GRID!$A$47:$A$57,0),MATCH(1,($U$2=GRID!$B$31:$BI$31)*(КАЛЕНДАРЬ!$AT31=GRID!$B$33:$BI$33),0))*GRID!$B$65*(1-GRID!$B$69),0))</f>
        <v>31906</v>
      </c>
      <c r="U386" s="47" cm="1">
        <f t="array" ref="U386">IF($I$2="Путешествия с детьми",
INDEX(GRID!$B$34:$BI$44,MATCH(U$7,GRID!$A$34:$A$44,0),MATCH(1,($U$2=GRID!$B$31:$BI$31)*(КАЛЕНДАРЬ!$AT31=GRID!$B$33:$BI$33), 0))*GRID!$B$65,
ROUNDUP(INDEX(GRID!$B$34:$BI$44,MATCH(U$7,GRID!$A$34:$A$44,0),MATCH(1,($U$2=GRID!$B$31:$BI$31)*(КАЛЕНДАРЬ!$AT31=GRID!$B$33:$BI$33),0))*GRID!$B$65*(1-GRID!$B$69),0))</f>
        <v>34228</v>
      </c>
      <c r="V386" s="47" cm="1">
        <f t="array" ref="V386">IF($I$2="Путешествия с детьми",
INDEX(GRID!$B$47:$BI$57,MATCH(U$7,GRID!$A$47:$A$57,0),MATCH(1,($U$2=GRID!$B$31:$BI$31)*(КАЛЕНДАРЬ!$AT31=GRID!$B$33:$BI$33), 0))*GRID!$B$65,
ROUNDUP(INDEX(GRID!$B$47:$BI$57,MATCH(U$7,GRID!$A$47:$A$57,0),MATCH(1,($U$2=GRID!$B$31:$BI$31)*(КАЛЕНДАРЬ!$AT31=GRID!$B$33:$BI$33),0))*GRID!$B$65*(1-GRID!$B$69),0))</f>
        <v>36464</v>
      </c>
      <c r="W386" s="47" cm="1">
        <f t="array" ref="W386">IF($I$2="Путешествия с детьми",
INDEX(GRID!$B$34:$BI$44,MATCH(W$7,GRID!$A$34:$A$44,0),MATCH(1,($U$2=GRID!$B$31:$BI$31)*(КАЛЕНДАРЬ!$AT31=GRID!$B$33:$BI$33), 0))*GRID!$B$65,
ROUNDUP(INDEX(GRID!$B$34:$BI$44,MATCH(W$7,GRID!$A$34:$A$44,0),MATCH(1,($U$2=GRID!$B$31:$BI$31)*(КАЛЕНДАРЬ!$AT31=GRID!$B$33:$BI$33),0))*GRID!$B$65*(1-GRID!$B$69),0))</f>
        <v>90988</v>
      </c>
      <c r="X386" s="47" cm="1">
        <f t="array" ref="X386">IF($I$2="Путешествия с детьми",
INDEX(GRID!$B$47:$BI$57,MATCH(W$7,GRID!$A$47:$A$57,0),MATCH(1,($U$2=GRID!$B$31:$BI$31)*(КАЛЕНДАРЬ!$AT31=GRID!$B$33:$BI$33), 0))*GRID!$B$65,
ROUNDUP(INDEX(GRID!$B$47:$BI$57,MATCH(W$7,GRID!$A$47:$A$57,0),MATCH(1,($U$2=GRID!$B$31:$BI$31)*(КАЛЕНДАРЬ!$AT31=GRID!$B$33:$BI$33),0))*GRID!$B$65*(1-GRID!$B$69),0))</f>
        <v>93224</v>
      </c>
    </row>
    <row r="387" spans="1:24" ht="13.5" hidden="1" customHeight="1" x14ac:dyDescent="0.2">
      <c r="A387" s="117" t="s">
        <v>42</v>
      </c>
      <c r="B387" s="117">
        <v>29</v>
      </c>
      <c r="C387" s="138" cm="1">
        <f t="array" ref="C387">IF($I$2="Путешествия с детьми",
INDEX(GRID!$B$34:$BI$44,MATCH(C$7,GRID!$A$34:$A$44,0),MATCH(1,($U$2=GRID!$B$31:$BI$31)*(КАЛЕНДАРЬ!$AT32=GRID!$B$33:$BI$33), 0))*GRID!$B$65,
ROUNDUP(INDEX(GRID!$B$34:$BI$44,MATCH(C$7,GRID!$A$34:$A$44,0),MATCH(1,($U$2=GRID!$B$31:$BI$31)*(КАЛЕНДАРЬ!$AT32=GRID!$B$33:$BI$33),0))*GRID!$B$65*(1-GRID!$B$69),0))</f>
        <v>14448</v>
      </c>
      <c r="D387" s="47" cm="1">
        <f t="array" ref="D387">IF($I$2="Путешествия с детьми",
INDEX(GRID!$B$47:$BI$57,MATCH(C$7,GRID!$A$47:$A$57,0),MATCH(1,($U$2=GRID!$B$31:$BI$31)*(КАЛЕНДАРЬ!$AT32=GRID!$B$33:$BI$33), 0))*GRID!$B$65,
ROUNDUP(INDEX(GRID!$B$47:$BI$57,MATCH(C$7,GRID!$A$47:$A$57,0),MATCH(1,($U$2=GRID!$B$31:$BI$31)*(КАЛЕНДАРЬ!$AT32=GRID!$B$33:$BI$33),0))*GRID!$B$65*(1-GRID!$B$69),0))</f>
        <v>16684</v>
      </c>
      <c r="E387" s="47" cm="1">
        <f t="array" ref="E387">IF($I$2="Путешествия с детьми",
INDEX(GRID!$B$34:$BI$44,MATCH(E$7,GRID!$A$34:$A$44,0),MATCH(1,($U$2=GRID!$B$31:$BI$31)*(КАЛЕНДАРЬ!$AT32=GRID!$B$33:$BI$33), 0))*GRID!$B$65,
ROUNDUP(INDEX(GRID!$B$34:$BI$44,MATCH(E$7,GRID!$A$34:$A$44,0),MATCH(1,($U$2=GRID!$B$31:$BI$31)*(КАЛЕНДАРЬ!$AT32=GRID!$B$33:$BI$33),0))*GRID!$B$65*(1-GRID!$B$69),0))</f>
        <v>15824</v>
      </c>
      <c r="F387" s="47" cm="1">
        <f t="array" ref="F387">IF($I$2="Путешествия с детьми",
INDEX(GRID!$B$47:$BI$57,MATCH(E$7,GRID!$A$47:$A$57,0),MATCH(1,($U$2=GRID!$B$31:$BI$31)*(КАЛЕНДАРЬ!$AT32=GRID!$B$33:$BI$33), 0))*GRID!$B$65,
ROUNDUP(INDEX(GRID!$B$47:$BI$57,MATCH(E$7,GRID!$A$47:$A$57,0),MATCH(1,($U$2=GRID!$B$31:$BI$31)*(КАЛЕНДАРЬ!$AT32=GRID!$B$33:$BI$33),0))*GRID!$B$65*(1-GRID!$B$69),0))</f>
        <v>18060</v>
      </c>
      <c r="G387" s="47" cm="1">
        <f t="array" ref="G387">IF($I$2="Путешествия с детьми",
INDEX(GRID!$B$34:$BI$44,MATCH(G$7,GRID!$A$34:$A$44,0),MATCH(1,($U$2=GRID!$B$31:$BI$31)*(КАЛЕНДАРЬ!$AT32=GRID!$B$33:$BI$33), 0))*GRID!$B$65,
ROUNDUP(INDEX(GRID!$B$34:$BI$44,MATCH(G$7,GRID!$A$34:$A$44,0),MATCH(1,($U$2=GRID!$B$31:$BI$31)*(КАЛЕНДАРЬ!$AT32=GRID!$B$33:$BI$33),0))*GRID!$B$65*(1-GRID!$B$69),0))</f>
        <v>16598</v>
      </c>
      <c r="H387" s="47" cm="1">
        <f t="array" ref="H387">IF($I$2="Путешествия с детьми",
INDEX(GRID!$B$47:$BI$57,MATCH(G$7,GRID!$A$47:$A$57,0),MATCH(1,($U$2=GRID!$B$31:$BI$31)*(КАЛЕНДАРЬ!$AT32=GRID!$B$33:$BI$33), 0))*GRID!$B$65,
ROUNDUP(INDEX(GRID!$B$47:$BI$57,MATCH(G$7,GRID!$A$47:$A$57,0),MATCH(1,($U$2=GRID!$B$31:$BI$31)*(КАЛЕНДАРЬ!$AT32=GRID!$B$33:$BI$33),0))*GRID!$B$65*(1-GRID!$B$69),0))</f>
        <v>18834</v>
      </c>
      <c r="I387" s="47" cm="1">
        <f t="array" ref="I387">IF($I$2="Путешествия с детьми",
INDEX(GRID!$B$34:$BI$44,MATCH(I$7,GRID!$A$34:$A$44,0),MATCH(1,($U$2=GRID!$B$31:$BI$31)*(КАЛЕНДАРЬ!$AT32=GRID!$B$33:$BI$33), 0))*GRID!$B$65,
ROUNDUP(INDEX(GRID!$B$34:$BI$44,MATCH(I$7,GRID!$A$34:$A$44,0),MATCH(1,($U$2=GRID!$B$31:$BI$31)*(КАЛЕНДАРЬ!$AT32=GRID!$B$33:$BI$33),0))*GRID!$B$65*(1-GRID!$B$69),0))</f>
        <v>17974</v>
      </c>
      <c r="J387" s="47" cm="1">
        <f t="array" ref="J387">IF($I$2="Путешествия с детьми",
INDEX(GRID!$B$47:$BI$57,MATCH(I$7,GRID!$A$47:$A$57,0),MATCH(1,($U$2=GRID!$B$31:$BI$31)*(КАЛЕНДАРЬ!$AT32=GRID!$B$33:$BI$33), 0))*GRID!$B$65,
ROUNDUP(INDEX(GRID!$B$47:$BI$57,MATCH(I$7,GRID!$A$47:$A$57,0),MATCH(1,($U$2=GRID!$B$31:$BI$31)*(КАЛЕНДАРЬ!$AT32=GRID!$B$33:$BI$33),0))*GRID!$B$65*(1-GRID!$B$69),0))</f>
        <v>20210</v>
      </c>
      <c r="K387" s="47" cm="1">
        <f t="array" ref="K387">IF($I$2="Путешествия с детьми",
INDEX(GRID!$B$34:$BI$44,MATCH(K$7,GRID!$A$34:$A$44,0),MATCH(1,($U$2=GRID!$B$31:$BI$31)*(КАЛЕНДАРЬ!$AT32=GRID!$B$33:$BI$33), 0))*GRID!$B$65,
ROUNDUP(INDEX(GRID!$B$34:$BI$44,MATCH(K$7,GRID!$A$34:$A$44,0),MATCH(1,($U$2=GRID!$B$31:$BI$31)*(КАЛЕНДАРЬ!$AT32=GRID!$B$33:$BI$33),0))*GRID!$B$65*(1-GRID!$B$69),0))</f>
        <v>18748</v>
      </c>
      <c r="L387" s="47" cm="1">
        <f t="array" ref="L387">IF($I$2="Путешествия с детьми",
INDEX(GRID!$B$47:$BI$57,MATCH(K$7,GRID!$A$47:$A$57,0),MATCH(1,($U$2=GRID!$B$31:$BI$31)*(КАЛЕНДАРЬ!$AT32=GRID!$B$33:$BI$33), 0))*GRID!$B$65,
ROUNDUP(INDEX(GRID!$B$47:$BI$57,MATCH(K$7,GRID!$A$47:$A$57,0),MATCH(1,($U$2=GRID!$B$31:$BI$31)*(КАЛЕНДАРЬ!$AT32=GRID!$B$33:$BI$33),0))*GRID!$B$65*(1-GRID!$B$69),0))</f>
        <v>20984</v>
      </c>
      <c r="M387" s="47" cm="1">
        <f t="array" ref="M387">IF($I$2="Путешествия с детьми",
INDEX(GRID!$B$34:$BI$44,MATCH(M$7,GRID!$A$34:$A$44,0),MATCH(1,($U$2=GRID!$B$31:$BI$31)*(КАЛЕНДАРЬ!$AT32=GRID!$B$33:$BI$33), 0))*GRID!$B$65,
ROUNDUP(INDEX(GRID!$B$34:$BI$44,MATCH(M$7,GRID!$A$34:$A$44,0),MATCH(1,($U$2=GRID!$B$31:$BI$31)*(КАЛЕНДАРЬ!$AT32=GRID!$B$33:$BI$33),0))*GRID!$B$65*(1-GRID!$B$69),0))</f>
        <v>20124</v>
      </c>
      <c r="N387" s="47" cm="1">
        <f t="array" ref="N387">IF($I$2="Путешествия с детьми",
INDEX(GRID!$B$47:$BI$57,MATCH(M$7,GRID!$A$47:$A$57,0),MATCH(1,($U$2=GRID!$B$31:$BI$31)*(КАЛЕНДАРЬ!$AT32=GRID!$B$33:$BI$33), 0))*GRID!$B$65,
ROUNDUP(INDEX(GRID!$B$47:$BI$57,MATCH(M$7,GRID!$A$47:$A$57,0),MATCH(1,($U$2=GRID!$B$31:$BI$31)*(КАЛЕНДАРЬ!$AT32=GRID!$B$33:$BI$33),0))*GRID!$B$65*(1-GRID!$B$69),0))</f>
        <v>22360</v>
      </c>
      <c r="O387" s="47" cm="1">
        <f t="array" ref="O387">IF($I$2="Путешествия с детьми",
INDEX(GRID!$B$34:$BI$44,MATCH(O$7,GRID!$A$34:$A$44,0),MATCH(1,($U$2=GRID!$B$31:$BI$31)*(КАЛЕНДАРЬ!$AT32=GRID!$B$33:$BI$33), 0))*GRID!$B$65,
ROUNDUP(INDEX(GRID!$B$34:$BI$44,MATCH(O$7,GRID!$A$34:$A$44,0),MATCH(1,($U$2=GRID!$B$31:$BI$31)*(КАЛЕНДАРЬ!$AT32=GRID!$B$33:$BI$33),0))*GRID!$B$65*(1-GRID!$B$69),0))</f>
        <v>25456</v>
      </c>
      <c r="P387" s="47" cm="1">
        <f t="array" ref="P387">IF($I$2="Путешествия с детьми",
INDEX(GRID!$B$47:$BI$57,MATCH(O$7,GRID!$A$47:$A$57,0),MATCH(1,($U$2=GRID!$B$31:$BI$31)*(КАЛЕНДАРЬ!$AT32=GRID!$B$33:$BI$33), 0))*GRID!$B$65,
ROUNDUP(INDEX(GRID!$B$47:$BI$57,MATCH(O$7,GRID!$A$47:$A$57,0),MATCH(1,($U$2=GRID!$B$31:$BI$31)*(КАЛЕНДАРЬ!$AT32=GRID!$B$33:$BI$33),0))*GRID!$B$65*(1-GRID!$B$69),0))</f>
        <v>27692</v>
      </c>
      <c r="Q387" s="47" cm="1">
        <f t="array" ref="Q387">IF($I$2="Путешествия с детьми",
INDEX(GRID!$B$34:$BI$44,MATCH(Q$7,GRID!$A$34:$A$44,0),MATCH(1,($U$2=GRID!$B$31:$BI$31)*(КАЛЕНДАРЬ!$AT32=GRID!$B$33:$BI$33), 0))*GRID!$B$65,
ROUNDUP(INDEX(GRID!$B$34:$BI$44,MATCH(Q$7,GRID!$A$34:$A$44,0),MATCH(1,($U$2=GRID!$B$31:$BI$31)*(КАЛЕНДАРЬ!$AT32=GRID!$B$33:$BI$33),0))*GRID!$B$65*(1-GRID!$B$69),0))</f>
        <v>27004</v>
      </c>
      <c r="R387" s="47" cm="1">
        <f t="array" ref="R387">IF($I$2="Путешествия с детьми",
INDEX(GRID!$B$47:$BI$57,MATCH(Q$7,GRID!$A$47:$A$57,0),MATCH(1,($U$2=GRID!$B$31:$BI$31)*(КАЛЕНДАРЬ!$AT32=GRID!$B$33:$BI$33), 0))*GRID!$B$65,
ROUNDUP(INDEX(GRID!$B$47:$BI$57,MATCH(Q$7,GRID!$A$47:$A$57,0),MATCH(1,($U$2=GRID!$B$31:$BI$31)*(КАЛЕНДАРЬ!$AT32=GRID!$B$33:$BI$33),0))*GRID!$B$65*(1-GRID!$B$69),0))</f>
        <v>29240</v>
      </c>
      <c r="S387" s="47" cm="1">
        <f t="array" ref="S387">IF($I$2="Путешествия с детьми",
INDEX(GRID!$B$34:$BI$44,MATCH(S$7,GRID!$A$34:$A$44,0),MATCH(1,($U$2=GRID!$B$31:$BI$31)*(КАЛЕНДАРЬ!$AT32=GRID!$B$33:$BI$33), 0))*GRID!$B$65,
ROUNDUP(INDEX(GRID!$B$34:$BI$44,MATCH(S$7,GRID!$A$34:$A$44,0),MATCH(1,($U$2=GRID!$B$31:$BI$31)*(КАЛЕНДАРЬ!$AT32=GRID!$B$33:$BI$33),0))*GRID!$B$65*(1-GRID!$B$69),0))</f>
        <v>29670</v>
      </c>
      <c r="T387" s="47" cm="1">
        <f t="array" ref="T387">IF($I$2="Путешествия с детьми",
INDEX(GRID!$B$47:$BI$57,MATCH(S$7,GRID!$A$47:$A$57,0),MATCH(1,($U$2=GRID!$B$31:$BI$31)*(КАЛЕНДАРЬ!$AT32=GRID!$B$33:$BI$33), 0))*GRID!$B$65,
ROUNDUP(INDEX(GRID!$B$47:$BI$57,MATCH(S$7,GRID!$A$47:$A$57,0),MATCH(1,($U$2=GRID!$B$31:$BI$31)*(КАЛЕНДАРЬ!$AT32=GRID!$B$33:$BI$33),0))*GRID!$B$65*(1-GRID!$B$69),0))</f>
        <v>31906</v>
      </c>
      <c r="U387" s="47" cm="1">
        <f t="array" ref="U387">IF($I$2="Путешествия с детьми",
INDEX(GRID!$B$34:$BI$44,MATCH(U$7,GRID!$A$34:$A$44,0),MATCH(1,($U$2=GRID!$B$31:$BI$31)*(КАЛЕНДАРЬ!$AT32=GRID!$B$33:$BI$33), 0))*GRID!$B$65,
ROUNDUP(INDEX(GRID!$B$34:$BI$44,MATCH(U$7,GRID!$A$34:$A$44,0),MATCH(1,($U$2=GRID!$B$31:$BI$31)*(КАЛЕНДАРЬ!$AT32=GRID!$B$33:$BI$33),0))*GRID!$B$65*(1-GRID!$B$69),0))</f>
        <v>34228</v>
      </c>
      <c r="V387" s="47" cm="1">
        <f t="array" ref="V387">IF($I$2="Путешествия с детьми",
INDEX(GRID!$B$47:$BI$57,MATCH(U$7,GRID!$A$47:$A$57,0),MATCH(1,($U$2=GRID!$B$31:$BI$31)*(КАЛЕНДАРЬ!$AT32=GRID!$B$33:$BI$33), 0))*GRID!$B$65,
ROUNDUP(INDEX(GRID!$B$47:$BI$57,MATCH(U$7,GRID!$A$47:$A$57,0),MATCH(1,($U$2=GRID!$B$31:$BI$31)*(КАЛЕНДАРЬ!$AT32=GRID!$B$33:$BI$33),0))*GRID!$B$65*(1-GRID!$B$69),0))</f>
        <v>36464</v>
      </c>
      <c r="W387" s="47" cm="1">
        <f t="array" ref="W387">IF($I$2="Путешествия с детьми",
INDEX(GRID!$B$34:$BI$44,MATCH(W$7,GRID!$A$34:$A$44,0),MATCH(1,($U$2=GRID!$B$31:$BI$31)*(КАЛЕНДАРЬ!$AT32=GRID!$B$33:$BI$33), 0))*GRID!$B$65,
ROUNDUP(INDEX(GRID!$B$34:$BI$44,MATCH(W$7,GRID!$A$34:$A$44,0),MATCH(1,($U$2=GRID!$B$31:$BI$31)*(КАЛЕНДАРЬ!$AT32=GRID!$B$33:$BI$33),0))*GRID!$B$65*(1-GRID!$B$69),0))</f>
        <v>90988</v>
      </c>
      <c r="X387" s="47" cm="1">
        <f t="array" ref="X387">IF($I$2="Путешествия с детьми",
INDEX(GRID!$B$47:$BI$57,MATCH(W$7,GRID!$A$47:$A$57,0),MATCH(1,($U$2=GRID!$B$31:$BI$31)*(КАЛЕНДАРЬ!$AT32=GRID!$B$33:$BI$33), 0))*GRID!$B$65,
ROUNDUP(INDEX(GRID!$B$47:$BI$57,MATCH(W$7,GRID!$A$47:$A$57,0),MATCH(1,($U$2=GRID!$B$31:$BI$31)*(КАЛЕНДАРЬ!$AT32=GRID!$B$33:$BI$33),0))*GRID!$B$65*(1-GRID!$B$69),0))</f>
        <v>93224</v>
      </c>
    </row>
    <row r="388" spans="1:24" ht="13.5" customHeight="1" x14ac:dyDescent="0.2">
      <c r="A388" s="117" t="s">
        <v>43</v>
      </c>
      <c r="B388" s="117">
        <v>30</v>
      </c>
      <c r="C388" s="138" cm="1">
        <f t="array" ref="C388">IF($I$2="Путешествия с детьми",
INDEX(GRID!$B$34:$BI$44,MATCH(C$7,GRID!$A$34:$A$44,0),MATCH(1,($U$2=GRID!$B$31:$BI$31)*(КАЛЕНДАРЬ!$AT33=GRID!$B$33:$BI$33), 0))*GRID!$B$65,
ROUNDUP(INDEX(GRID!$B$34:$BI$44,MATCH(C$7,GRID!$A$34:$A$44,0),MATCH(1,($U$2=GRID!$B$31:$BI$31)*(КАЛЕНДАРЬ!$AT33=GRID!$B$33:$BI$33),0))*GRID!$B$65*(1-GRID!$B$69),0))</f>
        <v>14448</v>
      </c>
      <c r="D388" s="47" cm="1">
        <f t="array" ref="D388">IF($I$2="Путешествия с детьми",
INDEX(GRID!$B$47:$BI$57,MATCH(C$7,GRID!$A$47:$A$57,0),MATCH(1,($U$2=GRID!$B$31:$BI$31)*(КАЛЕНДАРЬ!$AT33=GRID!$B$33:$BI$33), 0))*GRID!$B$65,
ROUNDUP(INDEX(GRID!$B$47:$BI$57,MATCH(C$7,GRID!$A$47:$A$57,0),MATCH(1,($U$2=GRID!$B$31:$BI$31)*(КАЛЕНДАРЬ!$AT33=GRID!$B$33:$BI$33),0))*GRID!$B$65*(1-GRID!$B$69),0))</f>
        <v>16684</v>
      </c>
      <c r="E388" s="47" cm="1">
        <f t="array" ref="E388">IF($I$2="Путешествия с детьми",
INDEX(GRID!$B$34:$BI$44,MATCH(E$7,GRID!$A$34:$A$44,0),MATCH(1,($U$2=GRID!$B$31:$BI$31)*(КАЛЕНДАРЬ!$AT33=GRID!$B$33:$BI$33), 0))*GRID!$B$65,
ROUNDUP(INDEX(GRID!$B$34:$BI$44,MATCH(E$7,GRID!$A$34:$A$44,0),MATCH(1,($U$2=GRID!$B$31:$BI$31)*(КАЛЕНДАРЬ!$AT33=GRID!$B$33:$BI$33),0))*GRID!$B$65*(1-GRID!$B$69),0))</f>
        <v>15824</v>
      </c>
      <c r="F388" s="47" cm="1">
        <f t="array" ref="F388">IF($I$2="Путешествия с детьми",
INDEX(GRID!$B$47:$BI$57,MATCH(E$7,GRID!$A$47:$A$57,0),MATCH(1,($U$2=GRID!$B$31:$BI$31)*(КАЛЕНДАРЬ!$AT33=GRID!$B$33:$BI$33), 0))*GRID!$B$65,
ROUNDUP(INDEX(GRID!$B$47:$BI$57,MATCH(E$7,GRID!$A$47:$A$57,0),MATCH(1,($U$2=GRID!$B$31:$BI$31)*(КАЛЕНДАРЬ!$AT33=GRID!$B$33:$BI$33),0))*GRID!$B$65*(1-GRID!$B$69),0))</f>
        <v>18060</v>
      </c>
      <c r="G388" s="47" cm="1">
        <f t="array" ref="G388">IF($I$2="Путешествия с детьми",
INDEX(GRID!$B$34:$BI$44,MATCH(G$7,GRID!$A$34:$A$44,0),MATCH(1,($U$2=GRID!$B$31:$BI$31)*(КАЛЕНДАРЬ!$AT33=GRID!$B$33:$BI$33), 0))*GRID!$B$65,
ROUNDUP(INDEX(GRID!$B$34:$BI$44,MATCH(G$7,GRID!$A$34:$A$44,0),MATCH(1,($U$2=GRID!$B$31:$BI$31)*(КАЛЕНДАРЬ!$AT33=GRID!$B$33:$BI$33),0))*GRID!$B$65*(1-GRID!$B$69),0))</f>
        <v>16598</v>
      </c>
      <c r="H388" s="47" cm="1">
        <f t="array" ref="H388">IF($I$2="Путешествия с детьми",
INDEX(GRID!$B$47:$BI$57,MATCH(G$7,GRID!$A$47:$A$57,0),MATCH(1,($U$2=GRID!$B$31:$BI$31)*(КАЛЕНДАРЬ!$AT33=GRID!$B$33:$BI$33), 0))*GRID!$B$65,
ROUNDUP(INDEX(GRID!$B$47:$BI$57,MATCH(G$7,GRID!$A$47:$A$57,0),MATCH(1,($U$2=GRID!$B$31:$BI$31)*(КАЛЕНДАРЬ!$AT33=GRID!$B$33:$BI$33),0))*GRID!$B$65*(1-GRID!$B$69),0))</f>
        <v>18834</v>
      </c>
      <c r="I388" s="47" cm="1">
        <f t="array" ref="I388">IF($I$2="Путешествия с детьми",
INDEX(GRID!$B$34:$BI$44,MATCH(I$7,GRID!$A$34:$A$44,0),MATCH(1,($U$2=GRID!$B$31:$BI$31)*(КАЛЕНДАРЬ!$AT33=GRID!$B$33:$BI$33), 0))*GRID!$B$65,
ROUNDUP(INDEX(GRID!$B$34:$BI$44,MATCH(I$7,GRID!$A$34:$A$44,0),MATCH(1,($U$2=GRID!$B$31:$BI$31)*(КАЛЕНДАРЬ!$AT33=GRID!$B$33:$BI$33),0))*GRID!$B$65*(1-GRID!$B$69),0))</f>
        <v>17974</v>
      </c>
      <c r="J388" s="47" cm="1">
        <f t="array" ref="J388">IF($I$2="Путешествия с детьми",
INDEX(GRID!$B$47:$BI$57,MATCH(I$7,GRID!$A$47:$A$57,0),MATCH(1,($U$2=GRID!$B$31:$BI$31)*(КАЛЕНДАРЬ!$AT33=GRID!$B$33:$BI$33), 0))*GRID!$B$65,
ROUNDUP(INDEX(GRID!$B$47:$BI$57,MATCH(I$7,GRID!$A$47:$A$57,0),MATCH(1,($U$2=GRID!$B$31:$BI$31)*(КАЛЕНДАРЬ!$AT33=GRID!$B$33:$BI$33),0))*GRID!$B$65*(1-GRID!$B$69),0))</f>
        <v>20210</v>
      </c>
      <c r="K388" s="47" cm="1">
        <f t="array" ref="K388">IF($I$2="Путешествия с детьми",
INDEX(GRID!$B$34:$BI$44,MATCH(K$7,GRID!$A$34:$A$44,0),MATCH(1,($U$2=GRID!$B$31:$BI$31)*(КАЛЕНДАРЬ!$AT33=GRID!$B$33:$BI$33), 0))*GRID!$B$65,
ROUNDUP(INDEX(GRID!$B$34:$BI$44,MATCH(K$7,GRID!$A$34:$A$44,0),MATCH(1,($U$2=GRID!$B$31:$BI$31)*(КАЛЕНДАРЬ!$AT33=GRID!$B$33:$BI$33),0))*GRID!$B$65*(1-GRID!$B$69),0))</f>
        <v>18748</v>
      </c>
      <c r="L388" s="47" cm="1">
        <f t="array" ref="L388">IF($I$2="Путешествия с детьми",
INDEX(GRID!$B$47:$BI$57,MATCH(K$7,GRID!$A$47:$A$57,0),MATCH(1,($U$2=GRID!$B$31:$BI$31)*(КАЛЕНДАРЬ!$AT33=GRID!$B$33:$BI$33), 0))*GRID!$B$65,
ROUNDUP(INDEX(GRID!$B$47:$BI$57,MATCH(K$7,GRID!$A$47:$A$57,0),MATCH(1,($U$2=GRID!$B$31:$BI$31)*(КАЛЕНДАРЬ!$AT33=GRID!$B$33:$BI$33),0))*GRID!$B$65*(1-GRID!$B$69),0))</f>
        <v>20984</v>
      </c>
      <c r="M388" s="47" cm="1">
        <f t="array" ref="M388">IF($I$2="Путешествия с детьми",
INDEX(GRID!$B$34:$BI$44,MATCH(M$7,GRID!$A$34:$A$44,0),MATCH(1,($U$2=GRID!$B$31:$BI$31)*(КАЛЕНДАРЬ!$AT33=GRID!$B$33:$BI$33), 0))*GRID!$B$65,
ROUNDUP(INDEX(GRID!$B$34:$BI$44,MATCH(M$7,GRID!$A$34:$A$44,0),MATCH(1,($U$2=GRID!$B$31:$BI$31)*(КАЛЕНДАРЬ!$AT33=GRID!$B$33:$BI$33),0))*GRID!$B$65*(1-GRID!$B$69),0))</f>
        <v>20124</v>
      </c>
      <c r="N388" s="47" cm="1">
        <f t="array" ref="N388">IF($I$2="Путешествия с детьми",
INDEX(GRID!$B$47:$BI$57,MATCH(M$7,GRID!$A$47:$A$57,0),MATCH(1,($U$2=GRID!$B$31:$BI$31)*(КАЛЕНДАРЬ!$AT33=GRID!$B$33:$BI$33), 0))*GRID!$B$65,
ROUNDUP(INDEX(GRID!$B$47:$BI$57,MATCH(M$7,GRID!$A$47:$A$57,0),MATCH(1,($U$2=GRID!$B$31:$BI$31)*(КАЛЕНДАРЬ!$AT33=GRID!$B$33:$BI$33),0))*GRID!$B$65*(1-GRID!$B$69),0))</f>
        <v>22360</v>
      </c>
      <c r="O388" s="47" cm="1">
        <f t="array" ref="O388">IF($I$2="Путешествия с детьми",
INDEX(GRID!$B$34:$BI$44,MATCH(O$7,GRID!$A$34:$A$44,0),MATCH(1,($U$2=GRID!$B$31:$BI$31)*(КАЛЕНДАРЬ!$AT33=GRID!$B$33:$BI$33), 0))*GRID!$B$65,
ROUNDUP(INDEX(GRID!$B$34:$BI$44,MATCH(O$7,GRID!$A$34:$A$44,0),MATCH(1,($U$2=GRID!$B$31:$BI$31)*(КАЛЕНДАРЬ!$AT33=GRID!$B$33:$BI$33),0))*GRID!$B$65*(1-GRID!$B$69),0))</f>
        <v>25456</v>
      </c>
      <c r="P388" s="47" cm="1">
        <f t="array" ref="P388">IF($I$2="Путешествия с детьми",
INDEX(GRID!$B$47:$BI$57,MATCH(O$7,GRID!$A$47:$A$57,0),MATCH(1,($U$2=GRID!$B$31:$BI$31)*(КАЛЕНДАРЬ!$AT33=GRID!$B$33:$BI$33), 0))*GRID!$B$65,
ROUNDUP(INDEX(GRID!$B$47:$BI$57,MATCH(O$7,GRID!$A$47:$A$57,0),MATCH(1,($U$2=GRID!$B$31:$BI$31)*(КАЛЕНДАРЬ!$AT33=GRID!$B$33:$BI$33),0))*GRID!$B$65*(1-GRID!$B$69),0))</f>
        <v>27692</v>
      </c>
      <c r="Q388" s="47" cm="1">
        <f t="array" ref="Q388">IF($I$2="Путешествия с детьми",
INDEX(GRID!$B$34:$BI$44,MATCH(Q$7,GRID!$A$34:$A$44,0),MATCH(1,($U$2=GRID!$B$31:$BI$31)*(КАЛЕНДАРЬ!$AT33=GRID!$B$33:$BI$33), 0))*GRID!$B$65,
ROUNDUP(INDEX(GRID!$B$34:$BI$44,MATCH(Q$7,GRID!$A$34:$A$44,0),MATCH(1,($U$2=GRID!$B$31:$BI$31)*(КАЛЕНДАРЬ!$AT33=GRID!$B$33:$BI$33),0))*GRID!$B$65*(1-GRID!$B$69),0))</f>
        <v>27004</v>
      </c>
      <c r="R388" s="47" cm="1">
        <f t="array" ref="R388">IF($I$2="Путешествия с детьми",
INDEX(GRID!$B$47:$BI$57,MATCH(Q$7,GRID!$A$47:$A$57,0),MATCH(1,($U$2=GRID!$B$31:$BI$31)*(КАЛЕНДАРЬ!$AT33=GRID!$B$33:$BI$33), 0))*GRID!$B$65,
ROUNDUP(INDEX(GRID!$B$47:$BI$57,MATCH(Q$7,GRID!$A$47:$A$57,0),MATCH(1,($U$2=GRID!$B$31:$BI$31)*(КАЛЕНДАРЬ!$AT33=GRID!$B$33:$BI$33),0))*GRID!$B$65*(1-GRID!$B$69),0))</f>
        <v>29240</v>
      </c>
      <c r="S388" s="47" cm="1">
        <f t="array" ref="S388">IF($I$2="Путешествия с детьми",
INDEX(GRID!$B$34:$BI$44,MATCH(S$7,GRID!$A$34:$A$44,0),MATCH(1,($U$2=GRID!$B$31:$BI$31)*(КАЛЕНДАРЬ!$AT33=GRID!$B$33:$BI$33), 0))*GRID!$B$65,
ROUNDUP(INDEX(GRID!$B$34:$BI$44,MATCH(S$7,GRID!$A$34:$A$44,0),MATCH(1,($U$2=GRID!$B$31:$BI$31)*(КАЛЕНДАРЬ!$AT33=GRID!$B$33:$BI$33),0))*GRID!$B$65*(1-GRID!$B$69),0))</f>
        <v>29670</v>
      </c>
      <c r="T388" s="47" cm="1">
        <f t="array" ref="T388">IF($I$2="Путешествия с детьми",
INDEX(GRID!$B$47:$BI$57,MATCH(S$7,GRID!$A$47:$A$57,0),MATCH(1,($U$2=GRID!$B$31:$BI$31)*(КАЛЕНДАРЬ!$AT33=GRID!$B$33:$BI$33), 0))*GRID!$B$65,
ROUNDUP(INDEX(GRID!$B$47:$BI$57,MATCH(S$7,GRID!$A$47:$A$57,0),MATCH(1,($U$2=GRID!$B$31:$BI$31)*(КАЛЕНДАРЬ!$AT33=GRID!$B$33:$BI$33),0))*GRID!$B$65*(1-GRID!$B$69),0))</f>
        <v>31906</v>
      </c>
      <c r="U388" s="47" cm="1">
        <f t="array" ref="U388">IF($I$2="Путешествия с детьми",
INDEX(GRID!$B$34:$BI$44,MATCH(U$7,GRID!$A$34:$A$44,0),MATCH(1,($U$2=GRID!$B$31:$BI$31)*(КАЛЕНДАРЬ!$AT33=GRID!$B$33:$BI$33), 0))*GRID!$B$65,
ROUNDUP(INDEX(GRID!$B$34:$BI$44,MATCH(U$7,GRID!$A$34:$A$44,0),MATCH(1,($U$2=GRID!$B$31:$BI$31)*(КАЛЕНДАРЬ!$AT33=GRID!$B$33:$BI$33),0))*GRID!$B$65*(1-GRID!$B$69),0))</f>
        <v>34228</v>
      </c>
      <c r="V388" s="47" cm="1">
        <f t="array" ref="V388">IF($I$2="Путешествия с детьми",
INDEX(GRID!$B$47:$BI$57,MATCH(U$7,GRID!$A$47:$A$57,0),MATCH(1,($U$2=GRID!$B$31:$BI$31)*(КАЛЕНДАРЬ!$AT33=GRID!$B$33:$BI$33), 0))*GRID!$B$65,
ROUNDUP(INDEX(GRID!$B$47:$BI$57,MATCH(U$7,GRID!$A$47:$A$57,0),MATCH(1,($U$2=GRID!$B$31:$BI$31)*(КАЛЕНДАРЬ!$AT33=GRID!$B$33:$BI$33),0))*GRID!$B$65*(1-GRID!$B$69),0))</f>
        <v>36464</v>
      </c>
      <c r="W388" s="47" cm="1">
        <f t="array" ref="W388">IF($I$2="Путешествия с детьми",
INDEX(GRID!$B$34:$BI$44,MATCH(W$7,GRID!$A$34:$A$44,0),MATCH(1,($U$2=GRID!$B$31:$BI$31)*(КАЛЕНДАРЬ!$AT33=GRID!$B$33:$BI$33), 0))*GRID!$B$65,
ROUNDUP(INDEX(GRID!$B$34:$BI$44,MATCH(W$7,GRID!$A$34:$A$44,0),MATCH(1,($U$2=GRID!$B$31:$BI$31)*(КАЛЕНДАРЬ!$AT33=GRID!$B$33:$BI$33),0))*GRID!$B$65*(1-GRID!$B$69),0))</f>
        <v>90988</v>
      </c>
      <c r="X388" s="47" cm="1">
        <f t="array" ref="X388">IF($I$2="Путешествия с детьми",
INDEX(GRID!$B$47:$BI$57,MATCH(W$7,GRID!$A$47:$A$57,0),MATCH(1,($U$2=GRID!$B$31:$BI$31)*(КАЛЕНДАРЬ!$AT33=GRID!$B$33:$BI$33), 0))*GRID!$B$65,
ROUNDUP(INDEX(GRID!$B$47:$BI$57,MATCH(W$7,GRID!$A$47:$A$57,0),MATCH(1,($U$2=GRID!$B$31:$BI$31)*(КАЛЕНДАРЬ!$AT33=GRID!$B$33:$BI$33),0))*GRID!$B$65*(1-GRID!$B$69),0))</f>
        <v>93224</v>
      </c>
    </row>
    <row r="389" spans="1:24" ht="13.5" customHeight="1" x14ac:dyDescent="0.2">
      <c r="A389" s="117" t="s">
        <v>44</v>
      </c>
      <c r="B389" s="117">
        <v>31</v>
      </c>
      <c r="C389" s="138" cm="1">
        <f t="array" ref="C389">IF($I$2="Путешествия с детьми",
INDEX(GRID!$B$34:$BI$44,MATCH(C$7,GRID!$A$34:$A$44,0),MATCH(1,($U$2=GRID!$B$31:$BI$31)*(КАЛЕНДАРЬ!$AT34=GRID!$B$33:$BI$33), 0))*GRID!$B$65,
ROUNDUP(INDEX(GRID!$B$34:$BI$44,MATCH(C$7,GRID!$A$34:$A$44,0),MATCH(1,($U$2=GRID!$B$31:$BI$31)*(КАЛЕНДАРЬ!$AT34=GRID!$B$33:$BI$33),0))*GRID!$B$65*(1-GRID!$B$69),0))</f>
        <v>14448</v>
      </c>
      <c r="D389" s="47" cm="1">
        <f t="array" ref="D389">IF($I$2="Путешествия с детьми",
INDEX(GRID!$B$47:$BI$57,MATCH(C$7,GRID!$A$47:$A$57,0),MATCH(1,($U$2=GRID!$B$31:$BI$31)*(КАЛЕНДАРЬ!$AT34=GRID!$B$33:$BI$33), 0))*GRID!$B$65,
ROUNDUP(INDEX(GRID!$B$47:$BI$57,MATCH(C$7,GRID!$A$47:$A$57,0),MATCH(1,($U$2=GRID!$B$31:$BI$31)*(КАЛЕНДАРЬ!$AT34=GRID!$B$33:$BI$33),0))*GRID!$B$65*(1-GRID!$B$69),0))</f>
        <v>16684</v>
      </c>
      <c r="E389" s="47" cm="1">
        <f t="array" ref="E389">IF($I$2="Путешествия с детьми",
INDEX(GRID!$B$34:$BI$44,MATCH(E$7,GRID!$A$34:$A$44,0),MATCH(1,($U$2=GRID!$B$31:$BI$31)*(КАЛЕНДАРЬ!$AT34=GRID!$B$33:$BI$33), 0))*GRID!$B$65,
ROUNDUP(INDEX(GRID!$B$34:$BI$44,MATCH(E$7,GRID!$A$34:$A$44,0),MATCH(1,($U$2=GRID!$B$31:$BI$31)*(КАЛЕНДАРЬ!$AT34=GRID!$B$33:$BI$33),0))*GRID!$B$65*(1-GRID!$B$69),0))</f>
        <v>15824</v>
      </c>
      <c r="F389" s="47" cm="1">
        <f t="array" ref="F389">IF($I$2="Путешествия с детьми",
INDEX(GRID!$B$47:$BI$57,MATCH(E$7,GRID!$A$47:$A$57,0),MATCH(1,($U$2=GRID!$B$31:$BI$31)*(КАЛЕНДАРЬ!$AT34=GRID!$B$33:$BI$33), 0))*GRID!$B$65,
ROUNDUP(INDEX(GRID!$B$47:$BI$57,MATCH(E$7,GRID!$A$47:$A$57,0),MATCH(1,($U$2=GRID!$B$31:$BI$31)*(КАЛЕНДАРЬ!$AT34=GRID!$B$33:$BI$33),0))*GRID!$B$65*(1-GRID!$B$69),0))</f>
        <v>18060</v>
      </c>
      <c r="G389" s="47" cm="1">
        <f t="array" ref="G389">IF($I$2="Путешествия с детьми",
INDEX(GRID!$B$34:$BI$44,MATCH(G$7,GRID!$A$34:$A$44,0),MATCH(1,($U$2=GRID!$B$31:$BI$31)*(КАЛЕНДАРЬ!$AT34=GRID!$B$33:$BI$33), 0))*GRID!$B$65,
ROUNDUP(INDEX(GRID!$B$34:$BI$44,MATCH(G$7,GRID!$A$34:$A$44,0),MATCH(1,($U$2=GRID!$B$31:$BI$31)*(КАЛЕНДАРЬ!$AT34=GRID!$B$33:$BI$33),0))*GRID!$B$65*(1-GRID!$B$69),0))</f>
        <v>16598</v>
      </c>
      <c r="H389" s="47" cm="1">
        <f t="array" ref="H389">IF($I$2="Путешествия с детьми",
INDEX(GRID!$B$47:$BI$57,MATCH(G$7,GRID!$A$47:$A$57,0),MATCH(1,($U$2=GRID!$B$31:$BI$31)*(КАЛЕНДАРЬ!$AT34=GRID!$B$33:$BI$33), 0))*GRID!$B$65,
ROUNDUP(INDEX(GRID!$B$47:$BI$57,MATCH(G$7,GRID!$A$47:$A$57,0),MATCH(1,($U$2=GRID!$B$31:$BI$31)*(КАЛЕНДАРЬ!$AT34=GRID!$B$33:$BI$33),0))*GRID!$B$65*(1-GRID!$B$69),0))</f>
        <v>18834</v>
      </c>
      <c r="I389" s="47" cm="1">
        <f t="array" ref="I389">IF($I$2="Путешествия с детьми",
INDEX(GRID!$B$34:$BI$44,MATCH(I$7,GRID!$A$34:$A$44,0),MATCH(1,($U$2=GRID!$B$31:$BI$31)*(КАЛЕНДАРЬ!$AT34=GRID!$B$33:$BI$33), 0))*GRID!$B$65,
ROUNDUP(INDEX(GRID!$B$34:$BI$44,MATCH(I$7,GRID!$A$34:$A$44,0),MATCH(1,($U$2=GRID!$B$31:$BI$31)*(КАЛЕНДАРЬ!$AT34=GRID!$B$33:$BI$33),0))*GRID!$B$65*(1-GRID!$B$69),0))</f>
        <v>17974</v>
      </c>
      <c r="J389" s="47" cm="1">
        <f t="array" ref="J389">IF($I$2="Путешествия с детьми",
INDEX(GRID!$B$47:$BI$57,MATCH(I$7,GRID!$A$47:$A$57,0),MATCH(1,($U$2=GRID!$B$31:$BI$31)*(КАЛЕНДАРЬ!$AT34=GRID!$B$33:$BI$33), 0))*GRID!$B$65,
ROUNDUP(INDEX(GRID!$B$47:$BI$57,MATCH(I$7,GRID!$A$47:$A$57,0),MATCH(1,($U$2=GRID!$B$31:$BI$31)*(КАЛЕНДАРЬ!$AT34=GRID!$B$33:$BI$33),0))*GRID!$B$65*(1-GRID!$B$69),0))</f>
        <v>20210</v>
      </c>
      <c r="K389" s="47" cm="1">
        <f t="array" ref="K389">IF($I$2="Путешествия с детьми",
INDEX(GRID!$B$34:$BI$44,MATCH(K$7,GRID!$A$34:$A$44,0),MATCH(1,($U$2=GRID!$B$31:$BI$31)*(КАЛЕНДАРЬ!$AT34=GRID!$B$33:$BI$33), 0))*GRID!$B$65,
ROUNDUP(INDEX(GRID!$B$34:$BI$44,MATCH(K$7,GRID!$A$34:$A$44,0),MATCH(1,($U$2=GRID!$B$31:$BI$31)*(КАЛЕНДАРЬ!$AT34=GRID!$B$33:$BI$33),0))*GRID!$B$65*(1-GRID!$B$69),0))</f>
        <v>18748</v>
      </c>
      <c r="L389" s="47" cm="1">
        <f t="array" ref="L389">IF($I$2="Путешествия с детьми",
INDEX(GRID!$B$47:$BI$57,MATCH(K$7,GRID!$A$47:$A$57,0),MATCH(1,($U$2=GRID!$B$31:$BI$31)*(КАЛЕНДАРЬ!$AT34=GRID!$B$33:$BI$33), 0))*GRID!$B$65,
ROUNDUP(INDEX(GRID!$B$47:$BI$57,MATCH(K$7,GRID!$A$47:$A$57,0),MATCH(1,($U$2=GRID!$B$31:$BI$31)*(КАЛЕНДАРЬ!$AT34=GRID!$B$33:$BI$33),0))*GRID!$B$65*(1-GRID!$B$69),0))</f>
        <v>20984</v>
      </c>
      <c r="M389" s="47" cm="1">
        <f t="array" ref="M389">IF($I$2="Путешествия с детьми",
INDEX(GRID!$B$34:$BI$44,MATCH(M$7,GRID!$A$34:$A$44,0),MATCH(1,($U$2=GRID!$B$31:$BI$31)*(КАЛЕНДАРЬ!$AT34=GRID!$B$33:$BI$33), 0))*GRID!$B$65,
ROUNDUP(INDEX(GRID!$B$34:$BI$44,MATCH(M$7,GRID!$A$34:$A$44,0),MATCH(1,($U$2=GRID!$B$31:$BI$31)*(КАЛЕНДАРЬ!$AT34=GRID!$B$33:$BI$33),0))*GRID!$B$65*(1-GRID!$B$69),0))</f>
        <v>20124</v>
      </c>
      <c r="N389" s="47" cm="1">
        <f t="array" ref="N389">IF($I$2="Путешествия с детьми",
INDEX(GRID!$B$47:$BI$57,MATCH(M$7,GRID!$A$47:$A$57,0),MATCH(1,($U$2=GRID!$B$31:$BI$31)*(КАЛЕНДАРЬ!$AT34=GRID!$B$33:$BI$33), 0))*GRID!$B$65,
ROUNDUP(INDEX(GRID!$B$47:$BI$57,MATCH(M$7,GRID!$A$47:$A$57,0),MATCH(1,($U$2=GRID!$B$31:$BI$31)*(КАЛЕНДАРЬ!$AT34=GRID!$B$33:$BI$33),0))*GRID!$B$65*(1-GRID!$B$69),0))</f>
        <v>22360</v>
      </c>
      <c r="O389" s="47" cm="1">
        <f t="array" ref="O389">IF($I$2="Путешествия с детьми",
INDEX(GRID!$B$34:$BI$44,MATCH(O$7,GRID!$A$34:$A$44,0),MATCH(1,($U$2=GRID!$B$31:$BI$31)*(КАЛЕНДАРЬ!$AT34=GRID!$B$33:$BI$33), 0))*GRID!$B$65,
ROUNDUP(INDEX(GRID!$B$34:$BI$44,MATCH(O$7,GRID!$A$34:$A$44,0),MATCH(1,($U$2=GRID!$B$31:$BI$31)*(КАЛЕНДАРЬ!$AT34=GRID!$B$33:$BI$33),0))*GRID!$B$65*(1-GRID!$B$69),0))</f>
        <v>25456</v>
      </c>
      <c r="P389" s="47" cm="1">
        <f t="array" ref="P389">IF($I$2="Путешествия с детьми",
INDEX(GRID!$B$47:$BI$57,MATCH(O$7,GRID!$A$47:$A$57,0),MATCH(1,($U$2=GRID!$B$31:$BI$31)*(КАЛЕНДАРЬ!$AT34=GRID!$B$33:$BI$33), 0))*GRID!$B$65,
ROUNDUP(INDEX(GRID!$B$47:$BI$57,MATCH(O$7,GRID!$A$47:$A$57,0),MATCH(1,($U$2=GRID!$B$31:$BI$31)*(КАЛЕНДАРЬ!$AT34=GRID!$B$33:$BI$33),0))*GRID!$B$65*(1-GRID!$B$69),0))</f>
        <v>27692</v>
      </c>
      <c r="Q389" s="47" cm="1">
        <f t="array" ref="Q389">IF($I$2="Путешествия с детьми",
INDEX(GRID!$B$34:$BI$44,MATCH(Q$7,GRID!$A$34:$A$44,0),MATCH(1,($U$2=GRID!$B$31:$BI$31)*(КАЛЕНДАРЬ!$AT34=GRID!$B$33:$BI$33), 0))*GRID!$B$65,
ROUNDUP(INDEX(GRID!$B$34:$BI$44,MATCH(Q$7,GRID!$A$34:$A$44,0),MATCH(1,($U$2=GRID!$B$31:$BI$31)*(КАЛЕНДАРЬ!$AT34=GRID!$B$33:$BI$33),0))*GRID!$B$65*(1-GRID!$B$69),0))</f>
        <v>27004</v>
      </c>
      <c r="R389" s="47" cm="1">
        <f t="array" ref="R389">IF($I$2="Путешествия с детьми",
INDEX(GRID!$B$47:$BI$57,MATCH(Q$7,GRID!$A$47:$A$57,0),MATCH(1,($U$2=GRID!$B$31:$BI$31)*(КАЛЕНДАРЬ!$AT34=GRID!$B$33:$BI$33), 0))*GRID!$B$65,
ROUNDUP(INDEX(GRID!$B$47:$BI$57,MATCH(Q$7,GRID!$A$47:$A$57,0),MATCH(1,($U$2=GRID!$B$31:$BI$31)*(КАЛЕНДАРЬ!$AT34=GRID!$B$33:$BI$33),0))*GRID!$B$65*(1-GRID!$B$69),0))</f>
        <v>29240</v>
      </c>
      <c r="S389" s="47" cm="1">
        <f t="array" ref="S389">IF($I$2="Путешествия с детьми",
INDEX(GRID!$B$34:$BI$44,MATCH(S$7,GRID!$A$34:$A$44,0),MATCH(1,($U$2=GRID!$B$31:$BI$31)*(КАЛЕНДАРЬ!$AT34=GRID!$B$33:$BI$33), 0))*GRID!$B$65,
ROUNDUP(INDEX(GRID!$B$34:$BI$44,MATCH(S$7,GRID!$A$34:$A$44,0),MATCH(1,($U$2=GRID!$B$31:$BI$31)*(КАЛЕНДАРЬ!$AT34=GRID!$B$33:$BI$33),0))*GRID!$B$65*(1-GRID!$B$69),0))</f>
        <v>29670</v>
      </c>
      <c r="T389" s="47" cm="1">
        <f t="array" ref="T389">IF($I$2="Путешествия с детьми",
INDEX(GRID!$B$47:$BI$57,MATCH(S$7,GRID!$A$47:$A$57,0),MATCH(1,($U$2=GRID!$B$31:$BI$31)*(КАЛЕНДАРЬ!$AT34=GRID!$B$33:$BI$33), 0))*GRID!$B$65,
ROUNDUP(INDEX(GRID!$B$47:$BI$57,MATCH(S$7,GRID!$A$47:$A$57,0),MATCH(1,($U$2=GRID!$B$31:$BI$31)*(КАЛЕНДАРЬ!$AT34=GRID!$B$33:$BI$33),0))*GRID!$B$65*(1-GRID!$B$69),0))</f>
        <v>31906</v>
      </c>
      <c r="U389" s="47" cm="1">
        <f t="array" ref="U389">IF($I$2="Путешествия с детьми",
INDEX(GRID!$B$34:$BI$44,MATCH(U$7,GRID!$A$34:$A$44,0),MATCH(1,($U$2=GRID!$B$31:$BI$31)*(КАЛЕНДАРЬ!$AT34=GRID!$B$33:$BI$33), 0))*GRID!$B$65,
ROUNDUP(INDEX(GRID!$B$34:$BI$44,MATCH(U$7,GRID!$A$34:$A$44,0),MATCH(1,($U$2=GRID!$B$31:$BI$31)*(КАЛЕНДАРЬ!$AT34=GRID!$B$33:$BI$33),0))*GRID!$B$65*(1-GRID!$B$69),0))</f>
        <v>34228</v>
      </c>
      <c r="V389" s="47" cm="1">
        <f t="array" ref="V389">IF($I$2="Путешествия с детьми",
INDEX(GRID!$B$47:$BI$57,MATCH(U$7,GRID!$A$47:$A$57,0),MATCH(1,($U$2=GRID!$B$31:$BI$31)*(КАЛЕНДАРЬ!$AT34=GRID!$B$33:$BI$33), 0))*GRID!$B$65,
ROUNDUP(INDEX(GRID!$B$47:$BI$57,MATCH(U$7,GRID!$A$47:$A$57,0),MATCH(1,($U$2=GRID!$B$31:$BI$31)*(КАЛЕНДАРЬ!$AT34=GRID!$B$33:$BI$33),0))*GRID!$B$65*(1-GRID!$B$69),0))</f>
        <v>36464</v>
      </c>
      <c r="W389" s="47" cm="1">
        <f t="array" ref="W389">IF($I$2="Путешествия с детьми",
INDEX(GRID!$B$34:$BI$44,MATCH(W$7,GRID!$A$34:$A$44,0),MATCH(1,($U$2=GRID!$B$31:$BI$31)*(КАЛЕНДАРЬ!$AT34=GRID!$B$33:$BI$33), 0))*GRID!$B$65,
ROUNDUP(INDEX(GRID!$B$34:$BI$44,MATCH(W$7,GRID!$A$34:$A$44,0),MATCH(1,($U$2=GRID!$B$31:$BI$31)*(КАЛЕНДАРЬ!$AT34=GRID!$B$33:$BI$33),0))*GRID!$B$65*(1-GRID!$B$69),0))</f>
        <v>90988</v>
      </c>
      <c r="X389" s="47" cm="1">
        <f t="array" ref="X389">IF($I$2="Путешествия с детьми",
INDEX(GRID!$B$47:$BI$57,MATCH(W$7,GRID!$A$47:$A$57,0),MATCH(1,($U$2=GRID!$B$31:$BI$31)*(КАЛЕНДАРЬ!$AT34=GRID!$B$33:$BI$33), 0))*GRID!$B$65,
ROUNDUP(INDEX(GRID!$B$47:$BI$57,MATCH(W$7,GRID!$A$47:$A$57,0),MATCH(1,($U$2=GRID!$B$31:$BI$31)*(КАЛЕНДАРЬ!$AT34=GRID!$B$33:$BI$33),0))*GRID!$B$65*(1-GRID!$B$69),0))</f>
        <v>93224</v>
      </c>
    </row>
    <row r="390" spans="1:24" ht="16.5" customHeight="1" x14ac:dyDescent="0.2">
      <c r="A390" s="125"/>
      <c r="B390" s="126"/>
      <c r="C390" s="125"/>
      <c r="D390" s="7"/>
      <c r="E390" s="7"/>
      <c r="F390" s="7"/>
      <c r="G390" s="6"/>
      <c r="H390" s="7"/>
      <c r="I390" s="7"/>
      <c r="J390" s="7"/>
      <c r="K390" s="6"/>
      <c r="L390" s="7"/>
      <c r="M390" s="7"/>
      <c r="N390" s="7"/>
      <c r="O390" s="6"/>
      <c r="P390" s="7"/>
      <c r="Q390" s="6"/>
      <c r="R390" s="7"/>
      <c r="S390" s="7"/>
      <c r="T390" s="6"/>
      <c r="U390" s="7"/>
      <c r="V390" s="7"/>
      <c r="W390" s="7"/>
      <c r="X390" s="7"/>
    </row>
    <row r="391" spans="1:24" ht="16.5" customHeight="1" x14ac:dyDescent="0.2">
      <c r="A391" s="210" t="s">
        <v>38</v>
      </c>
      <c r="B391" s="210"/>
      <c r="C391" s="210"/>
      <c r="D391" s="210"/>
      <c r="E391" s="210"/>
      <c r="F391" s="210"/>
      <c r="G391" s="210"/>
      <c r="H391" s="210"/>
      <c r="I391" s="210"/>
      <c r="J391" s="210"/>
      <c r="K391" s="210"/>
      <c r="L391" s="210"/>
      <c r="M391" s="210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</row>
    <row r="392" spans="1:24" ht="16.5" customHeight="1" x14ac:dyDescent="0.2">
      <c r="A392" s="211" t="s">
        <v>140</v>
      </c>
      <c r="B392" s="212"/>
      <c r="C392" s="212"/>
      <c r="D392" s="212"/>
      <c r="E392" s="212"/>
      <c r="F392" s="212"/>
      <c r="G392" s="212"/>
      <c r="H392" s="212"/>
      <c r="I392" s="212"/>
      <c r="J392" s="212"/>
      <c r="K392" s="212"/>
      <c r="L392" s="212"/>
      <c r="M392" s="212"/>
      <c r="N392" s="212"/>
      <c r="O392" s="212"/>
      <c r="P392" s="212"/>
      <c r="Q392" s="212"/>
      <c r="R392" s="212"/>
      <c r="S392" s="212"/>
      <c r="T392" s="212"/>
      <c r="U392" s="212"/>
      <c r="V392" s="212"/>
      <c r="W392" s="212"/>
      <c r="X392" s="212"/>
    </row>
    <row r="393" spans="1:24" ht="47.25" customHeight="1" x14ac:dyDescent="0.2">
      <c r="A393" s="213" t="s">
        <v>39</v>
      </c>
      <c r="B393" s="214"/>
      <c r="C393" s="217" t="s">
        <v>85</v>
      </c>
      <c r="D393" s="218"/>
      <c r="E393" s="219" t="s">
        <v>86</v>
      </c>
      <c r="F393" s="220"/>
      <c r="G393" s="221" t="s">
        <v>186</v>
      </c>
      <c r="H393" s="222"/>
      <c r="I393" s="223" t="s">
        <v>187</v>
      </c>
      <c r="J393" s="224"/>
      <c r="K393" s="225" t="s">
        <v>88</v>
      </c>
      <c r="L393" s="225"/>
      <c r="M393" s="226" t="s">
        <v>89</v>
      </c>
      <c r="N393" s="227"/>
      <c r="O393" s="250" t="s">
        <v>94</v>
      </c>
      <c r="P393" s="250"/>
      <c r="Q393" s="230" t="s">
        <v>188</v>
      </c>
      <c r="R393" s="230"/>
      <c r="S393" s="231" t="s">
        <v>189</v>
      </c>
      <c r="T393" s="231"/>
      <c r="U393" s="232" t="s">
        <v>91</v>
      </c>
      <c r="V393" s="233"/>
      <c r="W393" s="234" t="s">
        <v>96</v>
      </c>
      <c r="X393" s="235"/>
    </row>
    <row r="394" spans="1:24" ht="16.5" customHeight="1" x14ac:dyDescent="0.2">
      <c r="A394" s="215"/>
      <c r="B394" s="216"/>
      <c r="C394" s="67" t="s">
        <v>40</v>
      </c>
      <c r="D394" s="45" t="s">
        <v>41</v>
      </c>
      <c r="E394" s="45" t="s">
        <v>40</v>
      </c>
      <c r="F394" s="45" t="s">
        <v>41</v>
      </c>
      <c r="G394" s="45" t="s">
        <v>40</v>
      </c>
      <c r="H394" s="45" t="s">
        <v>41</v>
      </c>
      <c r="I394" s="45" t="s">
        <v>40</v>
      </c>
      <c r="J394" s="45" t="s">
        <v>41</v>
      </c>
      <c r="K394" s="45" t="s">
        <v>40</v>
      </c>
      <c r="L394" s="45" t="s">
        <v>41</v>
      </c>
      <c r="M394" s="45" t="s">
        <v>40</v>
      </c>
      <c r="N394" s="45" t="s">
        <v>41</v>
      </c>
      <c r="O394" s="45" t="s">
        <v>40</v>
      </c>
      <c r="P394" s="45" t="s">
        <v>41</v>
      </c>
      <c r="Q394" s="45" t="s">
        <v>40</v>
      </c>
      <c r="R394" s="45" t="s">
        <v>41</v>
      </c>
      <c r="S394" s="45" t="s">
        <v>40</v>
      </c>
      <c r="T394" s="45" t="s">
        <v>41</v>
      </c>
      <c r="U394" s="45" t="s">
        <v>40</v>
      </c>
      <c r="V394" s="45" t="s">
        <v>41</v>
      </c>
      <c r="W394" s="45" t="s">
        <v>40</v>
      </c>
      <c r="X394" s="45" t="s">
        <v>41</v>
      </c>
    </row>
    <row r="395" spans="1:24" ht="13.5" customHeight="1" x14ac:dyDescent="0.2">
      <c r="A395" s="117" t="s">
        <v>45</v>
      </c>
      <c r="B395" s="117">
        <v>1</v>
      </c>
      <c r="C395" s="138" cm="1">
        <f t="array" ref="C395">IF($I$2="Путешествия с детьми",
INDEX(GRID!$B$34:$BI$44,MATCH(C$7,GRID!$A$34:$A$44,0),MATCH(1,($U$2=GRID!$B$31:$BI$31)*(КАЛЕНДАРЬ!$AW4=GRID!$B$33:$BI$33), 0))*GRID!$B$65,
ROUNDUP(INDEX(GRID!$B$34:$BI$44,MATCH(C$7,GRID!$A$34:$A$44,0),MATCH(1,($U$2=GRID!$B$31:$BI$31)*(КАЛЕНДАРЬ!$AW4=GRID!$B$33:$BI$33),0))*GRID!$B$65*(1-GRID!$B$69),0))</f>
        <v>14964</v>
      </c>
      <c r="D395" s="47" cm="1">
        <f t="array" ref="D395">IF($I$2="Путешествия с детьми",
INDEX(GRID!$B$47:$BI$57,MATCH(C$7,GRID!$A$47:$A$57,0),MATCH(1,($U$2=GRID!$B$31:$BI$31)*(КАЛЕНДАРЬ!$AW4=GRID!$B$33:$BI$33), 0))*GRID!$B$65,
ROUNDUP(INDEX(GRID!$B$47:$BI$57,MATCH(C$7,GRID!$A$47:$A$57,0),MATCH(1,($U$2=GRID!$B$31:$BI$31)*(КАЛЕНДАРЬ!$AW4=GRID!$B$33:$BI$33),0))*GRID!$B$65*(1-GRID!$B$69),0))</f>
        <v>17200</v>
      </c>
      <c r="E395" s="47" cm="1">
        <f t="array" ref="E395">IF($I$2="Путешествия с детьми",
INDEX(GRID!$B$34:$BI$44,MATCH(E$7,GRID!$A$34:$A$44,0),MATCH(1,($U$2=GRID!$B$31:$BI$31)*(КАЛЕНДАРЬ!$AW4=GRID!$B$33:$BI$33), 0))*GRID!$B$65,
ROUNDUP(INDEX(GRID!$B$34:$BI$44,MATCH(E$7,GRID!$A$34:$A$44,0),MATCH(1,($U$2=GRID!$B$31:$BI$31)*(КАЛЕНДАРЬ!$AW4=GRID!$B$33:$BI$33),0))*GRID!$B$65*(1-GRID!$B$69),0))</f>
        <v>16426</v>
      </c>
      <c r="F395" s="47" cm="1">
        <f t="array" ref="F395">IF($I$2="Путешествия с детьми",
INDEX(GRID!$B$47:$BI$57,MATCH(E$7,GRID!$A$47:$A$57,0),MATCH(1,($U$2=GRID!$B$31:$BI$31)*(КАЛЕНДАРЬ!$AW4=GRID!$B$33:$BI$33), 0))*GRID!$B$65,
ROUNDUP(INDEX(GRID!$B$47:$BI$57,MATCH(E$7,GRID!$A$47:$A$57,0),MATCH(1,($U$2=GRID!$B$31:$BI$31)*(КАЛЕНДАРЬ!$AW4=GRID!$B$33:$BI$33),0))*GRID!$B$65*(1-GRID!$B$69),0))</f>
        <v>18662</v>
      </c>
      <c r="G395" s="47" cm="1">
        <f t="array" ref="G395">IF($I$2="Путешествия с детьми",
INDEX(GRID!$B$34:$BI$44,MATCH(G$7,GRID!$A$34:$A$44,0),MATCH(1,($U$2=GRID!$B$31:$BI$31)*(КАЛЕНДАРЬ!$AW4=GRID!$B$33:$BI$33), 0))*GRID!$B$65,
ROUNDUP(INDEX(GRID!$B$34:$BI$44,MATCH(G$7,GRID!$A$34:$A$44,0),MATCH(1,($U$2=GRID!$B$31:$BI$31)*(КАЛЕНДАРЬ!$AW4=GRID!$B$33:$BI$33),0))*GRID!$B$65*(1-GRID!$B$69),0))</f>
        <v>17200</v>
      </c>
      <c r="H395" s="47" cm="1">
        <f t="array" ref="H395">IF($I$2="Путешествия с детьми",
INDEX(GRID!$B$47:$BI$57,MATCH(G$7,GRID!$A$47:$A$57,0),MATCH(1,($U$2=GRID!$B$31:$BI$31)*(КАЛЕНДАРЬ!$AW4=GRID!$B$33:$BI$33), 0))*GRID!$B$65,
ROUNDUP(INDEX(GRID!$B$47:$BI$57,MATCH(G$7,GRID!$A$47:$A$57,0),MATCH(1,($U$2=GRID!$B$31:$BI$31)*(КАЛЕНДАРЬ!$AW4=GRID!$B$33:$BI$33),0))*GRID!$B$65*(1-GRID!$B$69),0))</f>
        <v>19436</v>
      </c>
      <c r="I395" s="47" cm="1">
        <f t="array" ref="I395">IF($I$2="Путешествия с детьми",
INDEX(GRID!$B$34:$BI$44,MATCH(I$7,GRID!$A$34:$A$44,0),MATCH(1,($U$2=GRID!$B$31:$BI$31)*(КАЛЕНДАРЬ!$AW4=GRID!$B$33:$BI$33), 0))*GRID!$B$65,
ROUNDUP(INDEX(GRID!$B$34:$BI$44,MATCH(I$7,GRID!$A$34:$A$44,0),MATCH(1,($U$2=GRID!$B$31:$BI$31)*(КАЛЕНДАРЬ!$AW4=GRID!$B$33:$BI$33),0))*GRID!$B$65*(1-GRID!$B$69),0))</f>
        <v>18662</v>
      </c>
      <c r="J395" s="47" cm="1">
        <f t="array" ref="J395">IF($I$2="Путешествия с детьми",
INDEX(GRID!$B$47:$BI$57,MATCH(I$7,GRID!$A$47:$A$57,0),MATCH(1,($U$2=GRID!$B$31:$BI$31)*(КАЛЕНДАРЬ!$AW4=GRID!$B$33:$BI$33), 0))*GRID!$B$65,
ROUNDUP(INDEX(GRID!$B$47:$BI$57,MATCH(I$7,GRID!$A$47:$A$57,0),MATCH(1,($U$2=GRID!$B$31:$BI$31)*(КАЛЕНДАРЬ!$AW4=GRID!$B$33:$BI$33),0))*GRID!$B$65*(1-GRID!$B$69),0))</f>
        <v>20898</v>
      </c>
      <c r="K395" s="47" cm="1">
        <f t="array" ref="K395">IF($I$2="Путешествия с детьми",
INDEX(GRID!$B$34:$BI$44,MATCH(K$7,GRID!$A$34:$A$44,0),MATCH(1,($U$2=GRID!$B$31:$BI$31)*(КАЛЕНДАРЬ!$AW4=GRID!$B$33:$BI$33), 0))*GRID!$B$65,
ROUNDUP(INDEX(GRID!$B$34:$BI$44,MATCH(K$7,GRID!$A$34:$A$44,0),MATCH(1,($U$2=GRID!$B$31:$BI$31)*(КАЛЕНДАРЬ!$AW4=GRID!$B$33:$BI$33),0))*GRID!$B$65*(1-GRID!$B$69),0))</f>
        <v>19436</v>
      </c>
      <c r="L395" s="47" cm="1">
        <f t="array" ref="L395">IF($I$2="Путешествия с детьми",
INDEX(GRID!$B$47:$BI$57,MATCH(K$7,GRID!$A$47:$A$57,0),MATCH(1,($U$2=GRID!$B$31:$BI$31)*(КАЛЕНДАРЬ!$AW4=GRID!$B$33:$BI$33), 0))*GRID!$B$65,
ROUNDUP(INDEX(GRID!$B$47:$BI$57,MATCH(K$7,GRID!$A$47:$A$57,0),MATCH(1,($U$2=GRID!$B$31:$BI$31)*(КАЛЕНДАРЬ!$AW4=GRID!$B$33:$BI$33),0))*GRID!$B$65*(1-GRID!$B$69),0))</f>
        <v>21672</v>
      </c>
      <c r="M395" s="47" cm="1">
        <f t="array" ref="M395">IF($I$2="Путешествия с детьми",
INDEX(GRID!$B$34:$BI$44,MATCH(M$7,GRID!$A$34:$A$44,0),MATCH(1,($U$2=GRID!$B$31:$BI$31)*(КАЛЕНДАРЬ!$AW4=GRID!$B$33:$BI$33), 0))*GRID!$B$65,
ROUNDUP(INDEX(GRID!$B$34:$BI$44,MATCH(M$7,GRID!$A$34:$A$44,0),MATCH(1,($U$2=GRID!$B$31:$BI$31)*(КАЛЕНДАРЬ!$AW4=GRID!$B$33:$BI$33),0))*GRID!$B$65*(1-GRID!$B$69),0))</f>
        <v>20898</v>
      </c>
      <c r="N395" s="47" cm="1">
        <f t="array" ref="N395">IF($I$2="Путешествия с детьми",
INDEX(GRID!$B$47:$BI$57,MATCH(M$7,GRID!$A$47:$A$57,0),MATCH(1,($U$2=GRID!$B$31:$BI$31)*(КАЛЕНДАРЬ!$AW4=GRID!$B$33:$BI$33), 0))*GRID!$B$65,
ROUNDUP(INDEX(GRID!$B$47:$BI$57,MATCH(M$7,GRID!$A$47:$A$57,0),MATCH(1,($U$2=GRID!$B$31:$BI$31)*(КАЛЕНДАРЬ!$AW4=GRID!$B$33:$BI$33),0))*GRID!$B$65*(1-GRID!$B$69),0))</f>
        <v>23134</v>
      </c>
      <c r="O395" s="47" cm="1">
        <f t="array" ref="O395">IF($I$2="Путешествия с детьми",
INDEX(GRID!$B$34:$BI$44,MATCH(O$7,GRID!$A$34:$A$44,0),MATCH(1,($U$2=GRID!$B$31:$BI$31)*(КАЛЕНДАРЬ!$AW4=GRID!$B$33:$BI$33), 0))*GRID!$B$65,
ROUNDUP(INDEX(GRID!$B$34:$BI$44,MATCH(O$7,GRID!$A$34:$A$44,0),MATCH(1,($U$2=GRID!$B$31:$BI$31)*(КАЛЕНДАРЬ!$AW4=GRID!$B$33:$BI$33),0))*GRID!$B$65*(1-GRID!$B$69),0))</f>
        <v>26316</v>
      </c>
      <c r="P395" s="47" cm="1">
        <f t="array" ref="P395">IF($I$2="Путешествия с детьми",
INDEX(GRID!$B$47:$BI$57,MATCH(O$7,GRID!$A$47:$A$57,0),MATCH(1,($U$2=GRID!$B$31:$BI$31)*(КАЛЕНДАРЬ!$AW4=GRID!$B$33:$BI$33), 0))*GRID!$B$65,
ROUNDUP(INDEX(GRID!$B$47:$BI$57,MATCH(O$7,GRID!$A$47:$A$57,0),MATCH(1,($U$2=GRID!$B$31:$BI$31)*(КАЛЕНДАРЬ!$AW4=GRID!$B$33:$BI$33),0))*GRID!$B$65*(1-GRID!$B$69),0))</f>
        <v>28552</v>
      </c>
      <c r="Q395" s="47" cm="1">
        <f t="array" ref="Q395">IF($I$2="Путешествия с детьми",
INDEX(GRID!$B$34:$BI$44,MATCH(Q$7,GRID!$A$34:$A$44,0),MATCH(1,($U$2=GRID!$B$31:$BI$31)*(КАЛЕНДАРЬ!$AW4=GRID!$B$33:$BI$33), 0))*GRID!$B$65,
ROUNDUP(INDEX(GRID!$B$34:$BI$44,MATCH(Q$7,GRID!$A$34:$A$44,0),MATCH(1,($U$2=GRID!$B$31:$BI$31)*(КАЛЕНДАРЬ!$AW4=GRID!$B$33:$BI$33),0))*GRID!$B$65*(1-GRID!$B$69),0))</f>
        <v>27864</v>
      </c>
      <c r="R395" s="47" cm="1">
        <f t="array" ref="R395">IF($I$2="Путешествия с детьми",
INDEX(GRID!$B$47:$BI$57,MATCH(Q$7,GRID!$A$47:$A$57,0),MATCH(1,($U$2=GRID!$B$31:$BI$31)*(КАЛЕНДАРЬ!$AW4=GRID!$B$33:$BI$33), 0))*GRID!$B$65,
ROUNDUP(INDEX(GRID!$B$47:$BI$57,MATCH(Q$7,GRID!$A$47:$A$57,0),MATCH(1,($U$2=GRID!$B$31:$BI$31)*(КАЛЕНДАРЬ!$AW4=GRID!$B$33:$BI$33),0))*GRID!$B$65*(1-GRID!$B$69),0))</f>
        <v>30100</v>
      </c>
      <c r="S395" s="47" cm="1">
        <f t="array" ref="S395">IF($I$2="Путешествия с детьми",
INDEX(GRID!$B$34:$BI$44,MATCH(S$7,GRID!$A$34:$A$44,0),MATCH(1,($U$2=GRID!$B$31:$BI$31)*(КАЛЕНДАРЬ!$AW4=GRID!$B$33:$BI$33), 0))*GRID!$B$65,
ROUNDUP(INDEX(GRID!$B$34:$BI$44,MATCH(S$7,GRID!$A$34:$A$44,0),MATCH(1,($U$2=GRID!$B$31:$BI$31)*(КАЛЕНДАРЬ!$AW4=GRID!$B$33:$BI$33),0))*GRID!$B$65*(1-GRID!$B$69),0))</f>
        <v>30616</v>
      </c>
      <c r="T395" s="47" cm="1">
        <f t="array" ref="T395">IF($I$2="Путешествия с детьми",
INDEX(GRID!$B$47:$BI$57,MATCH(S$7,GRID!$A$47:$A$57,0),MATCH(1,($U$2=GRID!$B$31:$BI$31)*(КАЛЕНДАРЬ!$AW4=GRID!$B$33:$BI$33), 0))*GRID!$B$65,
ROUNDUP(INDEX(GRID!$B$47:$BI$57,MATCH(S$7,GRID!$A$47:$A$57,0),MATCH(1,($U$2=GRID!$B$31:$BI$31)*(КАЛЕНДАРЬ!$AW4=GRID!$B$33:$BI$33),0))*GRID!$B$65*(1-GRID!$B$69),0))</f>
        <v>32852</v>
      </c>
      <c r="U395" s="47" cm="1">
        <f t="array" ref="U395">IF($I$2="Путешествия с детьми",
INDEX(GRID!$B$34:$BI$44,MATCH(U$7,GRID!$A$34:$A$44,0),MATCH(1,($U$2=GRID!$B$31:$BI$31)*(КАЛЕНДАРЬ!$AW4=GRID!$B$33:$BI$33), 0))*GRID!$B$65,
ROUNDUP(INDEX(GRID!$B$34:$BI$44,MATCH(U$7,GRID!$A$34:$A$44,0),MATCH(1,($U$2=GRID!$B$31:$BI$31)*(КАЛЕНДАРЬ!$AW4=GRID!$B$33:$BI$33),0))*GRID!$B$65*(1-GRID!$B$69),0))</f>
        <v>35260</v>
      </c>
      <c r="V395" s="47" cm="1">
        <f t="array" ref="V395">IF($I$2="Путешествия с детьми",
INDEX(GRID!$B$47:$BI$57,MATCH(U$7,GRID!$A$47:$A$57,0),MATCH(1,($U$2=GRID!$B$31:$BI$31)*(КАЛЕНДАРЬ!$AW4=GRID!$B$33:$BI$33), 0))*GRID!$B$65,
ROUNDUP(INDEX(GRID!$B$47:$BI$57,MATCH(U$7,GRID!$A$47:$A$57,0),MATCH(1,($U$2=GRID!$B$31:$BI$31)*(КАЛЕНДАРЬ!$AW4=GRID!$B$33:$BI$33),0))*GRID!$B$65*(1-GRID!$B$69),0))</f>
        <v>37496</v>
      </c>
      <c r="W395" s="47" cm="1">
        <f t="array" ref="W395">IF($I$2="Путешествия с детьми",
INDEX(GRID!$B$34:$BI$44,MATCH(W$7,GRID!$A$34:$A$44,0),MATCH(1,($U$2=GRID!$B$31:$BI$31)*(КАЛЕНДАРЬ!$AW4=GRID!$B$33:$BI$33), 0))*GRID!$B$65,
ROUNDUP(INDEX(GRID!$B$34:$BI$44,MATCH(W$7,GRID!$A$34:$A$44,0),MATCH(1,($U$2=GRID!$B$31:$BI$31)*(КАЛЕНДАРЬ!$AW4=GRID!$B$33:$BI$33),0))*GRID!$B$65*(1-GRID!$B$69),0))</f>
        <v>95632</v>
      </c>
      <c r="X395" s="47" cm="1">
        <f t="array" ref="X395">IF($I$2="Путешествия с детьми",
INDEX(GRID!$B$47:$BI$57,MATCH(W$7,GRID!$A$47:$A$57,0),MATCH(1,($U$2=GRID!$B$31:$BI$31)*(КАЛЕНДАРЬ!$AW4=GRID!$B$33:$BI$33), 0))*GRID!$B$65,
ROUNDUP(INDEX(GRID!$B$47:$BI$57,MATCH(W$7,GRID!$A$47:$A$57,0),MATCH(1,($U$2=GRID!$B$31:$BI$31)*(КАЛЕНДАРЬ!$AW4=GRID!$B$33:$BI$33),0))*GRID!$B$65*(1-GRID!$B$69),0))</f>
        <v>97868</v>
      </c>
    </row>
    <row r="396" spans="1:24" ht="13.5" customHeight="1" x14ac:dyDescent="0.2">
      <c r="A396" s="117" t="s">
        <v>46</v>
      </c>
      <c r="B396" s="117">
        <v>2</v>
      </c>
      <c r="C396" s="138" cm="1">
        <f t="array" ref="C396">IF($I$2="Путешествия с детьми",
INDEX(GRID!$B$34:$BI$44,MATCH(C$7,GRID!$A$34:$A$44,0),MATCH(1,($U$2=GRID!$B$31:$BI$31)*(КАЛЕНДАРЬ!$AW5=GRID!$B$33:$BI$33), 0))*GRID!$B$65,
ROUNDUP(INDEX(GRID!$B$34:$BI$44,MATCH(C$7,GRID!$A$34:$A$44,0),MATCH(1,($U$2=GRID!$B$31:$BI$31)*(КАЛЕНДАРЬ!$AW5=GRID!$B$33:$BI$33),0))*GRID!$B$65*(1-GRID!$B$69),0))</f>
        <v>14964</v>
      </c>
      <c r="D396" s="47" cm="1">
        <f t="array" ref="D396">IF($I$2="Путешествия с детьми",
INDEX(GRID!$B$47:$BI$57,MATCH(C$7,GRID!$A$47:$A$57,0),MATCH(1,($U$2=GRID!$B$31:$BI$31)*(КАЛЕНДАРЬ!$AW5=GRID!$B$33:$BI$33), 0))*GRID!$B$65,
ROUNDUP(INDEX(GRID!$B$47:$BI$57,MATCH(C$7,GRID!$A$47:$A$57,0),MATCH(1,($U$2=GRID!$B$31:$BI$31)*(КАЛЕНДАРЬ!$AW5=GRID!$B$33:$BI$33),0))*GRID!$B$65*(1-GRID!$B$69),0))</f>
        <v>17200</v>
      </c>
      <c r="E396" s="47" cm="1">
        <f t="array" ref="E396">IF($I$2="Путешествия с детьми",
INDEX(GRID!$B$34:$BI$44,MATCH(E$7,GRID!$A$34:$A$44,0),MATCH(1,($U$2=GRID!$B$31:$BI$31)*(КАЛЕНДАРЬ!$AW5=GRID!$B$33:$BI$33), 0))*GRID!$B$65,
ROUNDUP(INDEX(GRID!$B$34:$BI$44,MATCH(E$7,GRID!$A$34:$A$44,0),MATCH(1,($U$2=GRID!$B$31:$BI$31)*(КАЛЕНДАРЬ!$AW5=GRID!$B$33:$BI$33),0))*GRID!$B$65*(1-GRID!$B$69),0))</f>
        <v>16426</v>
      </c>
      <c r="F396" s="47" cm="1">
        <f t="array" ref="F396">IF($I$2="Путешествия с детьми",
INDEX(GRID!$B$47:$BI$57,MATCH(E$7,GRID!$A$47:$A$57,0),MATCH(1,($U$2=GRID!$B$31:$BI$31)*(КАЛЕНДАРЬ!$AW5=GRID!$B$33:$BI$33), 0))*GRID!$B$65,
ROUNDUP(INDEX(GRID!$B$47:$BI$57,MATCH(E$7,GRID!$A$47:$A$57,0),MATCH(1,($U$2=GRID!$B$31:$BI$31)*(КАЛЕНДАРЬ!$AW5=GRID!$B$33:$BI$33),0))*GRID!$B$65*(1-GRID!$B$69),0))</f>
        <v>18662</v>
      </c>
      <c r="G396" s="47" cm="1">
        <f t="array" ref="G396">IF($I$2="Путешествия с детьми",
INDEX(GRID!$B$34:$BI$44,MATCH(G$7,GRID!$A$34:$A$44,0),MATCH(1,($U$2=GRID!$B$31:$BI$31)*(КАЛЕНДАРЬ!$AW5=GRID!$B$33:$BI$33), 0))*GRID!$B$65,
ROUNDUP(INDEX(GRID!$B$34:$BI$44,MATCH(G$7,GRID!$A$34:$A$44,0),MATCH(1,($U$2=GRID!$B$31:$BI$31)*(КАЛЕНДАРЬ!$AW5=GRID!$B$33:$BI$33),0))*GRID!$B$65*(1-GRID!$B$69),0))</f>
        <v>17200</v>
      </c>
      <c r="H396" s="47" cm="1">
        <f t="array" ref="H396">IF($I$2="Путешествия с детьми",
INDEX(GRID!$B$47:$BI$57,MATCH(G$7,GRID!$A$47:$A$57,0),MATCH(1,($U$2=GRID!$B$31:$BI$31)*(КАЛЕНДАРЬ!$AW5=GRID!$B$33:$BI$33), 0))*GRID!$B$65,
ROUNDUP(INDEX(GRID!$B$47:$BI$57,MATCH(G$7,GRID!$A$47:$A$57,0),MATCH(1,($U$2=GRID!$B$31:$BI$31)*(КАЛЕНДАРЬ!$AW5=GRID!$B$33:$BI$33),0))*GRID!$B$65*(1-GRID!$B$69),0))</f>
        <v>19436</v>
      </c>
      <c r="I396" s="47" cm="1">
        <f t="array" ref="I396">IF($I$2="Путешествия с детьми",
INDEX(GRID!$B$34:$BI$44,MATCH(I$7,GRID!$A$34:$A$44,0),MATCH(1,($U$2=GRID!$B$31:$BI$31)*(КАЛЕНДАРЬ!$AW5=GRID!$B$33:$BI$33), 0))*GRID!$B$65,
ROUNDUP(INDEX(GRID!$B$34:$BI$44,MATCH(I$7,GRID!$A$34:$A$44,0),MATCH(1,($U$2=GRID!$B$31:$BI$31)*(КАЛЕНДАРЬ!$AW5=GRID!$B$33:$BI$33),0))*GRID!$B$65*(1-GRID!$B$69),0))</f>
        <v>18662</v>
      </c>
      <c r="J396" s="47" cm="1">
        <f t="array" ref="J396">IF($I$2="Путешествия с детьми",
INDEX(GRID!$B$47:$BI$57,MATCH(I$7,GRID!$A$47:$A$57,0),MATCH(1,($U$2=GRID!$B$31:$BI$31)*(КАЛЕНДАРЬ!$AW5=GRID!$B$33:$BI$33), 0))*GRID!$B$65,
ROUNDUP(INDEX(GRID!$B$47:$BI$57,MATCH(I$7,GRID!$A$47:$A$57,0),MATCH(1,($U$2=GRID!$B$31:$BI$31)*(КАЛЕНДАРЬ!$AW5=GRID!$B$33:$BI$33),0))*GRID!$B$65*(1-GRID!$B$69),0))</f>
        <v>20898</v>
      </c>
      <c r="K396" s="47" cm="1">
        <f t="array" ref="K396">IF($I$2="Путешествия с детьми",
INDEX(GRID!$B$34:$BI$44,MATCH(K$7,GRID!$A$34:$A$44,0),MATCH(1,($U$2=GRID!$B$31:$BI$31)*(КАЛЕНДАРЬ!$AW5=GRID!$B$33:$BI$33), 0))*GRID!$B$65,
ROUNDUP(INDEX(GRID!$B$34:$BI$44,MATCH(K$7,GRID!$A$34:$A$44,0),MATCH(1,($U$2=GRID!$B$31:$BI$31)*(КАЛЕНДАРЬ!$AW5=GRID!$B$33:$BI$33),0))*GRID!$B$65*(1-GRID!$B$69),0))</f>
        <v>19436</v>
      </c>
      <c r="L396" s="47" cm="1">
        <f t="array" ref="L396">IF($I$2="Путешествия с детьми",
INDEX(GRID!$B$47:$BI$57,MATCH(K$7,GRID!$A$47:$A$57,0),MATCH(1,($U$2=GRID!$B$31:$BI$31)*(КАЛЕНДАРЬ!$AW5=GRID!$B$33:$BI$33), 0))*GRID!$B$65,
ROUNDUP(INDEX(GRID!$B$47:$BI$57,MATCH(K$7,GRID!$A$47:$A$57,0),MATCH(1,($U$2=GRID!$B$31:$BI$31)*(КАЛЕНДАРЬ!$AW5=GRID!$B$33:$BI$33),0))*GRID!$B$65*(1-GRID!$B$69),0))</f>
        <v>21672</v>
      </c>
      <c r="M396" s="47" cm="1">
        <f t="array" ref="M396">IF($I$2="Путешествия с детьми",
INDEX(GRID!$B$34:$BI$44,MATCH(M$7,GRID!$A$34:$A$44,0),MATCH(1,($U$2=GRID!$B$31:$BI$31)*(КАЛЕНДАРЬ!$AW5=GRID!$B$33:$BI$33), 0))*GRID!$B$65,
ROUNDUP(INDEX(GRID!$B$34:$BI$44,MATCH(M$7,GRID!$A$34:$A$44,0),MATCH(1,($U$2=GRID!$B$31:$BI$31)*(КАЛЕНДАРЬ!$AW5=GRID!$B$33:$BI$33),0))*GRID!$B$65*(1-GRID!$B$69),0))</f>
        <v>20898</v>
      </c>
      <c r="N396" s="47" cm="1">
        <f t="array" ref="N396">IF($I$2="Путешествия с детьми",
INDEX(GRID!$B$47:$BI$57,MATCH(M$7,GRID!$A$47:$A$57,0),MATCH(1,($U$2=GRID!$B$31:$BI$31)*(КАЛЕНДАРЬ!$AW5=GRID!$B$33:$BI$33), 0))*GRID!$B$65,
ROUNDUP(INDEX(GRID!$B$47:$BI$57,MATCH(M$7,GRID!$A$47:$A$57,0),MATCH(1,($U$2=GRID!$B$31:$BI$31)*(КАЛЕНДАРЬ!$AW5=GRID!$B$33:$BI$33),0))*GRID!$B$65*(1-GRID!$B$69),0))</f>
        <v>23134</v>
      </c>
      <c r="O396" s="47" cm="1">
        <f t="array" ref="O396">IF($I$2="Путешествия с детьми",
INDEX(GRID!$B$34:$BI$44,MATCH(O$7,GRID!$A$34:$A$44,0),MATCH(1,($U$2=GRID!$B$31:$BI$31)*(КАЛЕНДАРЬ!$AW5=GRID!$B$33:$BI$33), 0))*GRID!$B$65,
ROUNDUP(INDEX(GRID!$B$34:$BI$44,MATCH(O$7,GRID!$A$34:$A$44,0),MATCH(1,($U$2=GRID!$B$31:$BI$31)*(КАЛЕНДАРЬ!$AW5=GRID!$B$33:$BI$33),0))*GRID!$B$65*(1-GRID!$B$69),0))</f>
        <v>26316</v>
      </c>
      <c r="P396" s="47" cm="1">
        <f t="array" ref="P396">IF($I$2="Путешествия с детьми",
INDEX(GRID!$B$47:$BI$57,MATCH(O$7,GRID!$A$47:$A$57,0),MATCH(1,($U$2=GRID!$B$31:$BI$31)*(КАЛЕНДАРЬ!$AW5=GRID!$B$33:$BI$33), 0))*GRID!$B$65,
ROUNDUP(INDEX(GRID!$B$47:$BI$57,MATCH(O$7,GRID!$A$47:$A$57,0),MATCH(1,($U$2=GRID!$B$31:$BI$31)*(КАЛЕНДАРЬ!$AW5=GRID!$B$33:$BI$33),0))*GRID!$B$65*(1-GRID!$B$69),0))</f>
        <v>28552</v>
      </c>
      <c r="Q396" s="47" cm="1">
        <f t="array" ref="Q396">IF($I$2="Путешествия с детьми",
INDEX(GRID!$B$34:$BI$44,MATCH(Q$7,GRID!$A$34:$A$44,0),MATCH(1,($U$2=GRID!$B$31:$BI$31)*(КАЛЕНДАРЬ!$AW5=GRID!$B$33:$BI$33), 0))*GRID!$B$65,
ROUNDUP(INDEX(GRID!$B$34:$BI$44,MATCH(Q$7,GRID!$A$34:$A$44,0),MATCH(1,($U$2=GRID!$B$31:$BI$31)*(КАЛЕНДАРЬ!$AW5=GRID!$B$33:$BI$33),0))*GRID!$B$65*(1-GRID!$B$69),0))</f>
        <v>27864</v>
      </c>
      <c r="R396" s="47" cm="1">
        <f t="array" ref="R396">IF($I$2="Путешествия с детьми",
INDEX(GRID!$B$47:$BI$57,MATCH(Q$7,GRID!$A$47:$A$57,0),MATCH(1,($U$2=GRID!$B$31:$BI$31)*(КАЛЕНДАРЬ!$AW5=GRID!$B$33:$BI$33), 0))*GRID!$B$65,
ROUNDUP(INDEX(GRID!$B$47:$BI$57,MATCH(Q$7,GRID!$A$47:$A$57,0),MATCH(1,($U$2=GRID!$B$31:$BI$31)*(КАЛЕНДАРЬ!$AW5=GRID!$B$33:$BI$33),0))*GRID!$B$65*(1-GRID!$B$69),0))</f>
        <v>30100</v>
      </c>
      <c r="S396" s="47" cm="1">
        <f t="array" ref="S396">IF($I$2="Путешествия с детьми",
INDEX(GRID!$B$34:$BI$44,MATCH(S$7,GRID!$A$34:$A$44,0),MATCH(1,($U$2=GRID!$B$31:$BI$31)*(КАЛЕНДАРЬ!$AW5=GRID!$B$33:$BI$33), 0))*GRID!$B$65,
ROUNDUP(INDEX(GRID!$B$34:$BI$44,MATCH(S$7,GRID!$A$34:$A$44,0),MATCH(1,($U$2=GRID!$B$31:$BI$31)*(КАЛЕНДАРЬ!$AW5=GRID!$B$33:$BI$33),0))*GRID!$B$65*(1-GRID!$B$69),0))</f>
        <v>30616</v>
      </c>
      <c r="T396" s="47" cm="1">
        <f t="array" ref="T396">IF($I$2="Путешествия с детьми",
INDEX(GRID!$B$47:$BI$57,MATCH(S$7,GRID!$A$47:$A$57,0),MATCH(1,($U$2=GRID!$B$31:$BI$31)*(КАЛЕНДАРЬ!$AW5=GRID!$B$33:$BI$33), 0))*GRID!$B$65,
ROUNDUP(INDEX(GRID!$B$47:$BI$57,MATCH(S$7,GRID!$A$47:$A$57,0),MATCH(1,($U$2=GRID!$B$31:$BI$31)*(КАЛЕНДАРЬ!$AW5=GRID!$B$33:$BI$33),0))*GRID!$B$65*(1-GRID!$B$69),0))</f>
        <v>32852</v>
      </c>
      <c r="U396" s="47" cm="1">
        <f t="array" ref="U396">IF($I$2="Путешествия с детьми",
INDEX(GRID!$B$34:$BI$44,MATCH(U$7,GRID!$A$34:$A$44,0),MATCH(1,($U$2=GRID!$B$31:$BI$31)*(КАЛЕНДАРЬ!$AW5=GRID!$B$33:$BI$33), 0))*GRID!$B$65,
ROUNDUP(INDEX(GRID!$B$34:$BI$44,MATCH(U$7,GRID!$A$34:$A$44,0),MATCH(1,($U$2=GRID!$B$31:$BI$31)*(КАЛЕНДАРЬ!$AW5=GRID!$B$33:$BI$33),0))*GRID!$B$65*(1-GRID!$B$69),0))</f>
        <v>35260</v>
      </c>
      <c r="V396" s="47" cm="1">
        <f t="array" ref="V396">IF($I$2="Путешествия с детьми",
INDEX(GRID!$B$47:$BI$57,MATCH(U$7,GRID!$A$47:$A$57,0),MATCH(1,($U$2=GRID!$B$31:$BI$31)*(КАЛЕНДАРЬ!$AW5=GRID!$B$33:$BI$33), 0))*GRID!$B$65,
ROUNDUP(INDEX(GRID!$B$47:$BI$57,MATCH(U$7,GRID!$A$47:$A$57,0),MATCH(1,($U$2=GRID!$B$31:$BI$31)*(КАЛЕНДАРЬ!$AW5=GRID!$B$33:$BI$33),0))*GRID!$B$65*(1-GRID!$B$69),0))</f>
        <v>37496</v>
      </c>
      <c r="W396" s="47" cm="1">
        <f t="array" ref="W396">IF($I$2="Путешествия с детьми",
INDEX(GRID!$B$34:$BI$44,MATCH(W$7,GRID!$A$34:$A$44,0),MATCH(1,($U$2=GRID!$B$31:$BI$31)*(КАЛЕНДАРЬ!$AW5=GRID!$B$33:$BI$33), 0))*GRID!$B$65,
ROUNDUP(INDEX(GRID!$B$34:$BI$44,MATCH(W$7,GRID!$A$34:$A$44,0),MATCH(1,($U$2=GRID!$B$31:$BI$31)*(КАЛЕНДАРЬ!$AW5=GRID!$B$33:$BI$33),0))*GRID!$B$65*(1-GRID!$B$69),0))</f>
        <v>95632</v>
      </c>
      <c r="X396" s="47" cm="1">
        <f t="array" ref="X396">IF($I$2="Путешествия с детьми",
INDEX(GRID!$B$47:$BI$57,MATCH(W$7,GRID!$A$47:$A$57,0),MATCH(1,($U$2=GRID!$B$31:$BI$31)*(КАЛЕНДАРЬ!$AW5=GRID!$B$33:$BI$33), 0))*GRID!$B$65,
ROUNDUP(INDEX(GRID!$B$47:$BI$57,MATCH(W$7,GRID!$A$47:$A$57,0),MATCH(1,($U$2=GRID!$B$31:$BI$31)*(КАЛЕНДАРЬ!$AW5=GRID!$B$33:$BI$33),0))*GRID!$B$65*(1-GRID!$B$69),0))</f>
        <v>97868</v>
      </c>
    </row>
    <row r="397" spans="1:24" ht="13.5" customHeight="1" x14ac:dyDescent="0.2">
      <c r="A397" s="117" t="s">
        <v>47</v>
      </c>
      <c r="B397" s="117">
        <v>3</v>
      </c>
      <c r="C397" s="138" cm="1">
        <f t="array" ref="C397">IF($I$2="Путешествия с детьми",
INDEX(GRID!$B$34:$BI$44,MATCH(C$7,GRID!$A$34:$A$44,0),MATCH(1,($U$2=GRID!$B$31:$BI$31)*(КАЛЕНДАРЬ!$AW6=GRID!$B$33:$BI$33), 0))*GRID!$B$65,
ROUNDUP(INDEX(GRID!$B$34:$BI$44,MATCH(C$7,GRID!$A$34:$A$44,0),MATCH(1,($U$2=GRID!$B$31:$BI$31)*(КАЛЕНДАРЬ!$AW6=GRID!$B$33:$BI$33),0))*GRID!$B$65*(1-GRID!$B$69),0))</f>
        <v>14964</v>
      </c>
      <c r="D397" s="47" cm="1">
        <f t="array" ref="D397">IF($I$2="Путешествия с детьми",
INDEX(GRID!$B$47:$BI$57,MATCH(C$7,GRID!$A$47:$A$57,0),MATCH(1,($U$2=GRID!$B$31:$BI$31)*(КАЛЕНДАРЬ!$AW6=GRID!$B$33:$BI$33), 0))*GRID!$B$65,
ROUNDUP(INDEX(GRID!$B$47:$BI$57,MATCH(C$7,GRID!$A$47:$A$57,0),MATCH(1,($U$2=GRID!$B$31:$BI$31)*(КАЛЕНДАРЬ!$AW6=GRID!$B$33:$BI$33),0))*GRID!$B$65*(1-GRID!$B$69),0))</f>
        <v>17200</v>
      </c>
      <c r="E397" s="47" cm="1">
        <f t="array" ref="E397">IF($I$2="Путешествия с детьми",
INDEX(GRID!$B$34:$BI$44,MATCH(E$7,GRID!$A$34:$A$44,0),MATCH(1,($U$2=GRID!$B$31:$BI$31)*(КАЛЕНДАРЬ!$AW6=GRID!$B$33:$BI$33), 0))*GRID!$B$65,
ROUNDUP(INDEX(GRID!$B$34:$BI$44,MATCH(E$7,GRID!$A$34:$A$44,0),MATCH(1,($U$2=GRID!$B$31:$BI$31)*(КАЛЕНДАРЬ!$AW6=GRID!$B$33:$BI$33),0))*GRID!$B$65*(1-GRID!$B$69),0))</f>
        <v>16426</v>
      </c>
      <c r="F397" s="47" cm="1">
        <f t="array" ref="F397">IF($I$2="Путешествия с детьми",
INDEX(GRID!$B$47:$BI$57,MATCH(E$7,GRID!$A$47:$A$57,0),MATCH(1,($U$2=GRID!$B$31:$BI$31)*(КАЛЕНДАРЬ!$AW6=GRID!$B$33:$BI$33), 0))*GRID!$B$65,
ROUNDUP(INDEX(GRID!$B$47:$BI$57,MATCH(E$7,GRID!$A$47:$A$57,0),MATCH(1,($U$2=GRID!$B$31:$BI$31)*(КАЛЕНДАРЬ!$AW6=GRID!$B$33:$BI$33),0))*GRID!$B$65*(1-GRID!$B$69),0))</f>
        <v>18662</v>
      </c>
      <c r="G397" s="47" cm="1">
        <f t="array" ref="G397">IF($I$2="Путешествия с детьми",
INDEX(GRID!$B$34:$BI$44,MATCH(G$7,GRID!$A$34:$A$44,0),MATCH(1,($U$2=GRID!$B$31:$BI$31)*(КАЛЕНДАРЬ!$AW6=GRID!$B$33:$BI$33), 0))*GRID!$B$65,
ROUNDUP(INDEX(GRID!$B$34:$BI$44,MATCH(G$7,GRID!$A$34:$A$44,0),MATCH(1,($U$2=GRID!$B$31:$BI$31)*(КАЛЕНДАРЬ!$AW6=GRID!$B$33:$BI$33),0))*GRID!$B$65*(1-GRID!$B$69),0))</f>
        <v>17200</v>
      </c>
      <c r="H397" s="47" cm="1">
        <f t="array" ref="H397">IF($I$2="Путешествия с детьми",
INDEX(GRID!$B$47:$BI$57,MATCH(G$7,GRID!$A$47:$A$57,0),MATCH(1,($U$2=GRID!$B$31:$BI$31)*(КАЛЕНДАРЬ!$AW6=GRID!$B$33:$BI$33), 0))*GRID!$B$65,
ROUNDUP(INDEX(GRID!$B$47:$BI$57,MATCH(G$7,GRID!$A$47:$A$57,0),MATCH(1,($U$2=GRID!$B$31:$BI$31)*(КАЛЕНДАРЬ!$AW6=GRID!$B$33:$BI$33),0))*GRID!$B$65*(1-GRID!$B$69),0))</f>
        <v>19436</v>
      </c>
      <c r="I397" s="47" cm="1">
        <f t="array" ref="I397">IF($I$2="Путешествия с детьми",
INDEX(GRID!$B$34:$BI$44,MATCH(I$7,GRID!$A$34:$A$44,0),MATCH(1,($U$2=GRID!$B$31:$BI$31)*(КАЛЕНДАРЬ!$AW6=GRID!$B$33:$BI$33), 0))*GRID!$B$65,
ROUNDUP(INDEX(GRID!$B$34:$BI$44,MATCH(I$7,GRID!$A$34:$A$44,0),MATCH(1,($U$2=GRID!$B$31:$BI$31)*(КАЛЕНДАРЬ!$AW6=GRID!$B$33:$BI$33),0))*GRID!$B$65*(1-GRID!$B$69),0))</f>
        <v>18662</v>
      </c>
      <c r="J397" s="47" cm="1">
        <f t="array" ref="J397">IF($I$2="Путешествия с детьми",
INDEX(GRID!$B$47:$BI$57,MATCH(I$7,GRID!$A$47:$A$57,0),MATCH(1,($U$2=GRID!$B$31:$BI$31)*(КАЛЕНДАРЬ!$AW6=GRID!$B$33:$BI$33), 0))*GRID!$B$65,
ROUNDUP(INDEX(GRID!$B$47:$BI$57,MATCH(I$7,GRID!$A$47:$A$57,0),MATCH(1,($U$2=GRID!$B$31:$BI$31)*(КАЛЕНДАРЬ!$AW6=GRID!$B$33:$BI$33),0))*GRID!$B$65*(1-GRID!$B$69),0))</f>
        <v>20898</v>
      </c>
      <c r="K397" s="47" cm="1">
        <f t="array" ref="K397">IF($I$2="Путешествия с детьми",
INDEX(GRID!$B$34:$BI$44,MATCH(K$7,GRID!$A$34:$A$44,0),MATCH(1,($U$2=GRID!$B$31:$BI$31)*(КАЛЕНДАРЬ!$AW6=GRID!$B$33:$BI$33), 0))*GRID!$B$65,
ROUNDUP(INDEX(GRID!$B$34:$BI$44,MATCH(K$7,GRID!$A$34:$A$44,0),MATCH(1,($U$2=GRID!$B$31:$BI$31)*(КАЛЕНДАРЬ!$AW6=GRID!$B$33:$BI$33),0))*GRID!$B$65*(1-GRID!$B$69),0))</f>
        <v>19436</v>
      </c>
      <c r="L397" s="47" cm="1">
        <f t="array" ref="L397">IF($I$2="Путешествия с детьми",
INDEX(GRID!$B$47:$BI$57,MATCH(K$7,GRID!$A$47:$A$57,0),MATCH(1,($U$2=GRID!$B$31:$BI$31)*(КАЛЕНДАРЬ!$AW6=GRID!$B$33:$BI$33), 0))*GRID!$B$65,
ROUNDUP(INDEX(GRID!$B$47:$BI$57,MATCH(K$7,GRID!$A$47:$A$57,0),MATCH(1,($U$2=GRID!$B$31:$BI$31)*(КАЛЕНДАРЬ!$AW6=GRID!$B$33:$BI$33),0))*GRID!$B$65*(1-GRID!$B$69),0))</f>
        <v>21672</v>
      </c>
      <c r="M397" s="47" cm="1">
        <f t="array" ref="M397">IF($I$2="Путешествия с детьми",
INDEX(GRID!$B$34:$BI$44,MATCH(M$7,GRID!$A$34:$A$44,0),MATCH(1,($U$2=GRID!$B$31:$BI$31)*(КАЛЕНДАРЬ!$AW6=GRID!$B$33:$BI$33), 0))*GRID!$B$65,
ROUNDUP(INDEX(GRID!$B$34:$BI$44,MATCH(M$7,GRID!$A$34:$A$44,0),MATCH(1,($U$2=GRID!$B$31:$BI$31)*(КАЛЕНДАРЬ!$AW6=GRID!$B$33:$BI$33),0))*GRID!$B$65*(1-GRID!$B$69),0))</f>
        <v>20898</v>
      </c>
      <c r="N397" s="47" cm="1">
        <f t="array" ref="N397">IF($I$2="Путешествия с детьми",
INDEX(GRID!$B$47:$BI$57,MATCH(M$7,GRID!$A$47:$A$57,0),MATCH(1,($U$2=GRID!$B$31:$BI$31)*(КАЛЕНДАРЬ!$AW6=GRID!$B$33:$BI$33), 0))*GRID!$B$65,
ROUNDUP(INDEX(GRID!$B$47:$BI$57,MATCH(M$7,GRID!$A$47:$A$57,0),MATCH(1,($U$2=GRID!$B$31:$BI$31)*(КАЛЕНДАРЬ!$AW6=GRID!$B$33:$BI$33),0))*GRID!$B$65*(1-GRID!$B$69),0))</f>
        <v>23134</v>
      </c>
      <c r="O397" s="47" cm="1">
        <f t="array" ref="O397">IF($I$2="Путешествия с детьми",
INDEX(GRID!$B$34:$BI$44,MATCH(O$7,GRID!$A$34:$A$44,0),MATCH(1,($U$2=GRID!$B$31:$BI$31)*(КАЛЕНДАРЬ!$AW6=GRID!$B$33:$BI$33), 0))*GRID!$B$65,
ROUNDUP(INDEX(GRID!$B$34:$BI$44,MATCH(O$7,GRID!$A$34:$A$44,0),MATCH(1,($U$2=GRID!$B$31:$BI$31)*(КАЛЕНДАРЬ!$AW6=GRID!$B$33:$BI$33),0))*GRID!$B$65*(1-GRID!$B$69),0))</f>
        <v>26316</v>
      </c>
      <c r="P397" s="47" cm="1">
        <f t="array" ref="P397">IF($I$2="Путешествия с детьми",
INDEX(GRID!$B$47:$BI$57,MATCH(O$7,GRID!$A$47:$A$57,0),MATCH(1,($U$2=GRID!$B$31:$BI$31)*(КАЛЕНДАРЬ!$AW6=GRID!$B$33:$BI$33), 0))*GRID!$B$65,
ROUNDUP(INDEX(GRID!$B$47:$BI$57,MATCH(O$7,GRID!$A$47:$A$57,0),MATCH(1,($U$2=GRID!$B$31:$BI$31)*(КАЛЕНДАРЬ!$AW6=GRID!$B$33:$BI$33),0))*GRID!$B$65*(1-GRID!$B$69),0))</f>
        <v>28552</v>
      </c>
      <c r="Q397" s="47" cm="1">
        <f t="array" ref="Q397">IF($I$2="Путешествия с детьми",
INDEX(GRID!$B$34:$BI$44,MATCH(Q$7,GRID!$A$34:$A$44,0),MATCH(1,($U$2=GRID!$B$31:$BI$31)*(КАЛЕНДАРЬ!$AW6=GRID!$B$33:$BI$33), 0))*GRID!$B$65,
ROUNDUP(INDEX(GRID!$B$34:$BI$44,MATCH(Q$7,GRID!$A$34:$A$44,0),MATCH(1,($U$2=GRID!$B$31:$BI$31)*(КАЛЕНДАРЬ!$AW6=GRID!$B$33:$BI$33),0))*GRID!$B$65*(1-GRID!$B$69),0))</f>
        <v>27864</v>
      </c>
      <c r="R397" s="47" cm="1">
        <f t="array" ref="R397">IF($I$2="Путешествия с детьми",
INDEX(GRID!$B$47:$BI$57,MATCH(Q$7,GRID!$A$47:$A$57,0),MATCH(1,($U$2=GRID!$B$31:$BI$31)*(КАЛЕНДАРЬ!$AW6=GRID!$B$33:$BI$33), 0))*GRID!$B$65,
ROUNDUP(INDEX(GRID!$B$47:$BI$57,MATCH(Q$7,GRID!$A$47:$A$57,0),MATCH(1,($U$2=GRID!$B$31:$BI$31)*(КАЛЕНДАРЬ!$AW6=GRID!$B$33:$BI$33),0))*GRID!$B$65*(1-GRID!$B$69),0))</f>
        <v>30100</v>
      </c>
      <c r="S397" s="47" cm="1">
        <f t="array" ref="S397">IF($I$2="Путешествия с детьми",
INDEX(GRID!$B$34:$BI$44,MATCH(S$7,GRID!$A$34:$A$44,0),MATCH(1,($U$2=GRID!$B$31:$BI$31)*(КАЛЕНДАРЬ!$AW6=GRID!$B$33:$BI$33), 0))*GRID!$B$65,
ROUNDUP(INDEX(GRID!$B$34:$BI$44,MATCH(S$7,GRID!$A$34:$A$44,0),MATCH(1,($U$2=GRID!$B$31:$BI$31)*(КАЛЕНДАРЬ!$AW6=GRID!$B$33:$BI$33),0))*GRID!$B$65*(1-GRID!$B$69),0))</f>
        <v>30616</v>
      </c>
      <c r="T397" s="47" cm="1">
        <f t="array" ref="T397">IF($I$2="Путешествия с детьми",
INDEX(GRID!$B$47:$BI$57,MATCH(S$7,GRID!$A$47:$A$57,0),MATCH(1,($U$2=GRID!$B$31:$BI$31)*(КАЛЕНДАРЬ!$AW6=GRID!$B$33:$BI$33), 0))*GRID!$B$65,
ROUNDUP(INDEX(GRID!$B$47:$BI$57,MATCH(S$7,GRID!$A$47:$A$57,0),MATCH(1,($U$2=GRID!$B$31:$BI$31)*(КАЛЕНДАРЬ!$AW6=GRID!$B$33:$BI$33),0))*GRID!$B$65*(1-GRID!$B$69),0))</f>
        <v>32852</v>
      </c>
      <c r="U397" s="47" cm="1">
        <f t="array" ref="U397">IF($I$2="Путешествия с детьми",
INDEX(GRID!$B$34:$BI$44,MATCH(U$7,GRID!$A$34:$A$44,0),MATCH(1,($U$2=GRID!$B$31:$BI$31)*(КАЛЕНДАРЬ!$AW6=GRID!$B$33:$BI$33), 0))*GRID!$B$65,
ROUNDUP(INDEX(GRID!$B$34:$BI$44,MATCH(U$7,GRID!$A$34:$A$44,0),MATCH(1,($U$2=GRID!$B$31:$BI$31)*(КАЛЕНДАРЬ!$AW6=GRID!$B$33:$BI$33),0))*GRID!$B$65*(1-GRID!$B$69),0))</f>
        <v>35260</v>
      </c>
      <c r="V397" s="47" cm="1">
        <f t="array" ref="V397">IF($I$2="Путешествия с детьми",
INDEX(GRID!$B$47:$BI$57,MATCH(U$7,GRID!$A$47:$A$57,0),MATCH(1,($U$2=GRID!$B$31:$BI$31)*(КАЛЕНДАРЬ!$AW6=GRID!$B$33:$BI$33), 0))*GRID!$B$65,
ROUNDUP(INDEX(GRID!$B$47:$BI$57,MATCH(U$7,GRID!$A$47:$A$57,0),MATCH(1,($U$2=GRID!$B$31:$BI$31)*(КАЛЕНДАРЬ!$AW6=GRID!$B$33:$BI$33),0))*GRID!$B$65*(1-GRID!$B$69),0))</f>
        <v>37496</v>
      </c>
      <c r="W397" s="47" cm="1">
        <f t="array" ref="W397">IF($I$2="Путешествия с детьми",
INDEX(GRID!$B$34:$BI$44,MATCH(W$7,GRID!$A$34:$A$44,0),MATCH(1,($U$2=GRID!$B$31:$BI$31)*(КАЛЕНДАРЬ!$AW6=GRID!$B$33:$BI$33), 0))*GRID!$B$65,
ROUNDUP(INDEX(GRID!$B$34:$BI$44,MATCH(W$7,GRID!$A$34:$A$44,0),MATCH(1,($U$2=GRID!$B$31:$BI$31)*(КАЛЕНДАРЬ!$AW6=GRID!$B$33:$BI$33),0))*GRID!$B$65*(1-GRID!$B$69),0))</f>
        <v>95632</v>
      </c>
      <c r="X397" s="47" cm="1">
        <f t="array" ref="X397">IF($I$2="Путешествия с детьми",
INDEX(GRID!$B$47:$BI$57,MATCH(W$7,GRID!$A$47:$A$57,0),MATCH(1,($U$2=GRID!$B$31:$BI$31)*(КАЛЕНДАРЬ!$AW6=GRID!$B$33:$BI$33), 0))*GRID!$B$65,
ROUNDUP(INDEX(GRID!$B$47:$BI$57,MATCH(W$7,GRID!$A$47:$A$57,0),MATCH(1,($U$2=GRID!$B$31:$BI$31)*(КАЛЕНДАРЬ!$AW6=GRID!$B$33:$BI$33),0))*GRID!$B$65*(1-GRID!$B$69),0))</f>
        <v>97868</v>
      </c>
    </row>
    <row r="398" spans="1:24" ht="13.5" customHeight="1" x14ac:dyDescent="0.2">
      <c r="A398" s="117" t="s">
        <v>48</v>
      </c>
      <c r="B398" s="117">
        <v>4</v>
      </c>
      <c r="C398" s="138" cm="1">
        <f t="array" ref="C398">IF($I$2="Путешествия с детьми",
INDEX(GRID!$B$34:$BI$44,MATCH(C$7,GRID!$A$34:$A$44,0),MATCH(1,($U$2=GRID!$B$31:$BI$31)*(КАЛЕНДАРЬ!$AW7=GRID!$B$33:$BI$33), 0))*GRID!$B$65,
ROUNDUP(INDEX(GRID!$B$34:$BI$44,MATCH(C$7,GRID!$A$34:$A$44,0),MATCH(1,($U$2=GRID!$B$31:$BI$31)*(КАЛЕНДАРЬ!$AW7=GRID!$B$33:$BI$33),0))*GRID!$B$65*(1-GRID!$B$69),0))</f>
        <v>14964</v>
      </c>
      <c r="D398" s="47" cm="1">
        <f t="array" ref="D398">IF($I$2="Путешествия с детьми",
INDEX(GRID!$B$47:$BI$57,MATCH(C$7,GRID!$A$47:$A$57,0),MATCH(1,($U$2=GRID!$B$31:$BI$31)*(КАЛЕНДАРЬ!$AW7=GRID!$B$33:$BI$33), 0))*GRID!$B$65,
ROUNDUP(INDEX(GRID!$B$47:$BI$57,MATCH(C$7,GRID!$A$47:$A$57,0),MATCH(1,($U$2=GRID!$B$31:$BI$31)*(КАЛЕНДАРЬ!$AW7=GRID!$B$33:$BI$33),0))*GRID!$B$65*(1-GRID!$B$69),0))</f>
        <v>17200</v>
      </c>
      <c r="E398" s="47" cm="1">
        <f t="array" ref="E398">IF($I$2="Путешествия с детьми",
INDEX(GRID!$B$34:$BI$44,MATCH(E$7,GRID!$A$34:$A$44,0),MATCH(1,($U$2=GRID!$B$31:$BI$31)*(КАЛЕНДАРЬ!$AW7=GRID!$B$33:$BI$33), 0))*GRID!$B$65,
ROUNDUP(INDEX(GRID!$B$34:$BI$44,MATCH(E$7,GRID!$A$34:$A$44,0),MATCH(1,($U$2=GRID!$B$31:$BI$31)*(КАЛЕНДАРЬ!$AW7=GRID!$B$33:$BI$33),0))*GRID!$B$65*(1-GRID!$B$69),0))</f>
        <v>16426</v>
      </c>
      <c r="F398" s="47" cm="1">
        <f t="array" ref="F398">IF($I$2="Путешествия с детьми",
INDEX(GRID!$B$47:$BI$57,MATCH(E$7,GRID!$A$47:$A$57,0),MATCH(1,($U$2=GRID!$B$31:$BI$31)*(КАЛЕНДАРЬ!$AW7=GRID!$B$33:$BI$33), 0))*GRID!$B$65,
ROUNDUP(INDEX(GRID!$B$47:$BI$57,MATCH(E$7,GRID!$A$47:$A$57,0),MATCH(1,($U$2=GRID!$B$31:$BI$31)*(КАЛЕНДАРЬ!$AW7=GRID!$B$33:$BI$33),0))*GRID!$B$65*(1-GRID!$B$69),0))</f>
        <v>18662</v>
      </c>
      <c r="G398" s="47" cm="1">
        <f t="array" ref="G398">IF($I$2="Путешествия с детьми",
INDEX(GRID!$B$34:$BI$44,MATCH(G$7,GRID!$A$34:$A$44,0),MATCH(1,($U$2=GRID!$B$31:$BI$31)*(КАЛЕНДАРЬ!$AW7=GRID!$B$33:$BI$33), 0))*GRID!$B$65,
ROUNDUP(INDEX(GRID!$B$34:$BI$44,MATCH(G$7,GRID!$A$34:$A$44,0),MATCH(1,($U$2=GRID!$B$31:$BI$31)*(КАЛЕНДАРЬ!$AW7=GRID!$B$33:$BI$33),0))*GRID!$B$65*(1-GRID!$B$69),0))</f>
        <v>17200</v>
      </c>
      <c r="H398" s="47" cm="1">
        <f t="array" ref="H398">IF($I$2="Путешествия с детьми",
INDEX(GRID!$B$47:$BI$57,MATCH(G$7,GRID!$A$47:$A$57,0),MATCH(1,($U$2=GRID!$B$31:$BI$31)*(КАЛЕНДАРЬ!$AW7=GRID!$B$33:$BI$33), 0))*GRID!$B$65,
ROUNDUP(INDEX(GRID!$B$47:$BI$57,MATCH(G$7,GRID!$A$47:$A$57,0),MATCH(1,($U$2=GRID!$B$31:$BI$31)*(КАЛЕНДАРЬ!$AW7=GRID!$B$33:$BI$33),0))*GRID!$B$65*(1-GRID!$B$69),0))</f>
        <v>19436</v>
      </c>
      <c r="I398" s="47" cm="1">
        <f t="array" ref="I398">IF($I$2="Путешествия с детьми",
INDEX(GRID!$B$34:$BI$44,MATCH(I$7,GRID!$A$34:$A$44,0),MATCH(1,($U$2=GRID!$B$31:$BI$31)*(КАЛЕНДАРЬ!$AW7=GRID!$B$33:$BI$33), 0))*GRID!$B$65,
ROUNDUP(INDEX(GRID!$B$34:$BI$44,MATCH(I$7,GRID!$A$34:$A$44,0),MATCH(1,($U$2=GRID!$B$31:$BI$31)*(КАЛЕНДАРЬ!$AW7=GRID!$B$33:$BI$33),0))*GRID!$B$65*(1-GRID!$B$69),0))</f>
        <v>18662</v>
      </c>
      <c r="J398" s="47" cm="1">
        <f t="array" ref="J398">IF($I$2="Путешествия с детьми",
INDEX(GRID!$B$47:$BI$57,MATCH(I$7,GRID!$A$47:$A$57,0),MATCH(1,($U$2=GRID!$B$31:$BI$31)*(КАЛЕНДАРЬ!$AW7=GRID!$B$33:$BI$33), 0))*GRID!$B$65,
ROUNDUP(INDEX(GRID!$B$47:$BI$57,MATCH(I$7,GRID!$A$47:$A$57,0),MATCH(1,($U$2=GRID!$B$31:$BI$31)*(КАЛЕНДАРЬ!$AW7=GRID!$B$33:$BI$33),0))*GRID!$B$65*(1-GRID!$B$69),0))</f>
        <v>20898</v>
      </c>
      <c r="K398" s="47" cm="1">
        <f t="array" ref="K398">IF($I$2="Путешествия с детьми",
INDEX(GRID!$B$34:$BI$44,MATCH(K$7,GRID!$A$34:$A$44,0),MATCH(1,($U$2=GRID!$B$31:$BI$31)*(КАЛЕНДАРЬ!$AW7=GRID!$B$33:$BI$33), 0))*GRID!$B$65,
ROUNDUP(INDEX(GRID!$B$34:$BI$44,MATCH(K$7,GRID!$A$34:$A$44,0),MATCH(1,($U$2=GRID!$B$31:$BI$31)*(КАЛЕНДАРЬ!$AW7=GRID!$B$33:$BI$33),0))*GRID!$B$65*(1-GRID!$B$69),0))</f>
        <v>19436</v>
      </c>
      <c r="L398" s="47" cm="1">
        <f t="array" ref="L398">IF($I$2="Путешествия с детьми",
INDEX(GRID!$B$47:$BI$57,MATCH(K$7,GRID!$A$47:$A$57,0),MATCH(1,($U$2=GRID!$B$31:$BI$31)*(КАЛЕНДАРЬ!$AW7=GRID!$B$33:$BI$33), 0))*GRID!$B$65,
ROUNDUP(INDEX(GRID!$B$47:$BI$57,MATCH(K$7,GRID!$A$47:$A$57,0),MATCH(1,($U$2=GRID!$B$31:$BI$31)*(КАЛЕНДАРЬ!$AW7=GRID!$B$33:$BI$33),0))*GRID!$B$65*(1-GRID!$B$69),0))</f>
        <v>21672</v>
      </c>
      <c r="M398" s="47" cm="1">
        <f t="array" ref="M398">IF($I$2="Путешествия с детьми",
INDEX(GRID!$B$34:$BI$44,MATCH(M$7,GRID!$A$34:$A$44,0),MATCH(1,($U$2=GRID!$B$31:$BI$31)*(КАЛЕНДАРЬ!$AW7=GRID!$B$33:$BI$33), 0))*GRID!$B$65,
ROUNDUP(INDEX(GRID!$B$34:$BI$44,MATCH(M$7,GRID!$A$34:$A$44,0),MATCH(1,($U$2=GRID!$B$31:$BI$31)*(КАЛЕНДАРЬ!$AW7=GRID!$B$33:$BI$33),0))*GRID!$B$65*(1-GRID!$B$69),0))</f>
        <v>20898</v>
      </c>
      <c r="N398" s="47" cm="1">
        <f t="array" ref="N398">IF($I$2="Путешествия с детьми",
INDEX(GRID!$B$47:$BI$57,MATCH(M$7,GRID!$A$47:$A$57,0),MATCH(1,($U$2=GRID!$B$31:$BI$31)*(КАЛЕНДАРЬ!$AW7=GRID!$B$33:$BI$33), 0))*GRID!$B$65,
ROUNDUP(INDEX(GRID!$B$47:$BI$57,MATCH(M$7,GRID!$A$47:$A$57,0),MATCH(1,($U$2=GRID!$B$31:$BI$31)*(КАЛЕНДАРЬ!$AW7=GRID!$B$33:$BI$33),0))*GRID!$B$65*(1-GRID!$B$69),0))</f>
        <v>23134</v>
      </c>
      <c r="O398" s="47" cm="1">
        <f t="array" ref="O398">IF($I$2="Путешествия с детьми",
INDEX(GRID!$B$34:$BI$44,MATCH(O$7,GRID!$A$34:$A$44,0),MATCH(1,($U$2=GRID!$B$31:$BI$31)*(КАЛЕНДАРЬ!$AW7=GRID!$B$33:$BI$33), 0))*GRID!$B$65,
ROUNDUP(INDEX(GRID!$B$34:$BI$44,MATCH(O$7,GRID!$A$34:$A$44,0),MATCH(1,($U$2=GRID!$B$31:$BI$31)*(КАЛЕНДАРЬ!$AW7=GRID!$B$33:$BI$33),0))*GRID!$B$65*(1-GRID!$B$69),0))</f>
        <v>26316</v>
      </c>
      <c r="P398" s="47" cm="1">
        <f t="array" ref="P398">IF($I$2="Путешествия с детьми",
INDEX(GRID!$B$47:$BI$57,MATCH(O$7,GRID!$A$47:$A$57,0),MATCH(1,($U$2=GRID!$B$31:$BI$31)*(КАЛЕНДАРЬ!$AW7=GRID!$B$33:$BI$33), 0))*GRID!$B$65,
ROUNDUP(INDEX(GRID!$B$47:$BI$57,MATCH(O$7,GRID!$A$47:$A$57,0),MATCH(1,($U$2=GRID!$B$31:$BI$31)*(КАЛЕНДАРЬ!$AW7=GRID!$B$33:$BI$33),0))*GRID!$B$65*(1-GRID!$B$69),0))</f>
        <v>28552</v>
      </c>
      <c r="Q398" s="47" cm="1">
        <f t="array" ref="Q398">IF($I$2="Путешествия с детьми",
INDEX(GRID!$B$34:$BI$44,MATCH(Q$7,GRID!$A$34:$A$44,0),MATCH(1,($U$2=GRID!$B$31:$BI$31)*(КАЛЕНДАРЬ!$AW7=GRID!$B$33:$BI$33), 0))*GRID!$B$65,
ROUNDUP(INDEX(GRID!$B$34:$BI$44,MATCH(Q$7,GRID!$A$34:$A$44,0),MATCH(1,($U$2=GRID!$B$31:$BI$31)*(КАЛЕНДАРЬ!$AW7=GRID!$B$33:$BI$33),0))*GRID!$B$65*(1-GRID!$B$69),0))</f>
        <v>27864</v>
      </c>
      <c r="R398" s="47" cm="1">
        <f t="array" ref="R398">IF($I$2="Путешествия с детьми",
INDEX(GRID!$B$47:$BI$57,MATCH(Q$7,GRID!$A$47:$A$57,0),MATCH(1,($U$2=GRID!$B$31:$BI$31)*(КАЛЕНДАРЬ!$AW7=GRID!$B$33:$BI$33), 0))*GRID!$B$65,
ROUNDUP(INDEX(GRID!$B$47:$BI$57,MATCH(Q$7,GRID!$A$47:$A$57,0),MATCH(1,($U$2=GRID!$B$31:$BI$31)*(КАЛЕНДАРЬ!$AW7=GRID!$B$33:$BI$33),0))*GRID!$B$65*(1-GRID!$B$69),0))</f>
        <v>30100</v>
      </c>
      <c r="S398" s="47" cm="1">
        <f t="array" ref="S398">IF($I$2="Путешествия с детьми",
INDEX(GRID!$B$34:$BI$44,MATCH(S$7,GRID!$A$34:$A$44,0),MATCH(1,($U$2=GRID!$B$31:$BI$31)*(КАЛЕНДАРЬ!$AW7=GRID!$B$33:$BI$33), 0))*GRID!$B$65,
ROUNDUP(INDEX(GRID!$B$34:$BI$44,MATCH(S$7,GRID!$A$34:$A$44,0),MATCH(1,($U$2=GRID!$B$31:$BI$31)*(КАЛЕНДАРЬ!$AW7=GRID!$B$33:$BI$33),0))*GRID!$B$65*(1-GRID!$B$69),0))</f>
        <v>30616</v>
      </c>
      <c r="T398" s="47" cm="1">
        <f t="array" ref="T398">IF($I$2="Путешествия с детьми",
INDEX(GRID!$B$47:$BI$57,MATCH(S$7,GRID!$A$47:$A$57,0),MATCH(1,($U$2=GRID!$B$31:$BI$31)*(КАЛЕНДАРЬ!$AW7=GRID!$B$33:$BI$33), 0))*GRID!$B$65,
ROUNDUP(INDEX(GRID!$B$47:$BI$57,MATCH(S$7,GRID!$A$47:$A$57,0),MATCH(1,($U$2=GRID!$B$31:$BI$31)*(КАЛЕНДАРЬ!$AW7=GRID!$B$33:$BI$33),0))*GRID!$B$65*(1-GRID!$B$69),0))</f>
        <v>32852</v>
      </c>
      <c r="U398" s="47" cm="1">
        <f t="array" ref="U398">IF($I$2="Путешествия с детьми",
INDEX(GRID!$B$34:$BI$44,MATCH(U$7,GRID!$A$34:$A$44,0),MATCH(1,($U$2=GRID!$B$31:$BI$31)*(КАЛЕНДАРЬ!$AW7=GRID!$B$33:$BI$33), 0))*GRID!$B$65,
ROUNDUP(INDEX(GRID!$B$34:$BI$44,MATCH(U$7,GRID!$A$34:$A$44,0),MATCH(1,($U$2=GRID!$B$31:$BI$31)*(КАЛЕНДАРЬ!$AW7=GRID!$B$33:$BI$33),0))*GRID!$B$65*(1-GRID!$B$69),0))</f>
        <v>35260</v>
      </c>
      <c r="V398" s="47" cm="1">
        <f t="array" ref="V398">IF($I$2="Путешествия с детьми",
INDEX(GRID!$B$47:$BI$57,MATCH(U$7,GRID!$A$47:$A$57,0),MATCH(1,($U$2=GRID!$B$31:$BI$31)*(КАЛЕНДАРЬ!$AW7=GRID!$B$33:$BI$33), 0))*GRID!$B$65,
ROUNDUP(INDEX(GRID!$B$47:$BI$57,MATCH(U$7,GRID!$A$47:$A$57,0),MATCH(1,($U$2=GRID!$B$31:$BI$31)*(КАЛЕНДАРЬ!$AW7=GRID!$B$33:$BI$33),0))*GRID!$B$65*(1-GRID!$B$69),0))</f>
        <v>37496</v>
      </c>
      <c r="W398" s="47" cm="1">
        <f t="array" ref="W398">IF($I$2="Путешествия с детьми",
INDEX(GRID!$B$34:$BI$44,MATCH(W$7,GRID!$A$34:$A$44,0),MATCH(1,($U$2=GRID!$B$31:$BI$31)*(КАЛЕНДАРЬ!$AW7=GRID!$B$33:$BI$33), 0))*GRID!$B$65,
ROUNDUP(INDEX(GRID!$B$34:$BI$44,MATCH(W$7,GRID!$A$34:$A$44,0),MATCH(1,($U$2=GRID!$B$31:$BI$31)*(КАЛЕНДАРЬ!$AW7=GRID!$B$33:$BI$33),0))*GRID!$B$65*(1-GRID!$B$69),0))</f>
        <v>95632</v>
      </c>
      <c r="X398" s="47" cm="1">
        <f t="array" ref="X398">IF($I$2="Путешествия с детьми",
INDEX(GRID!$B$47:$BI$57,MATCH(W$7,GRID!$A$47:$A$57,0),MATCH(1,($U$2=GRID!$B$31:$BI$31)*(КАЛЕНДАРЬ!$AW7=GRID!$B$33:$BI$33), 0))*GRID!$B$65,
ROUNDUP(INDEX(GRID!$B$47:$BI$57,MATCH(W$7,GRID!$A$47:$A$57,0),MATCH(1,($U$2=GRID!$B$31:$BI$31)*(КАЛЕНДАРЬ!$AW7=GRID!$B$33:$BI$33),0))*GRID!$B$65*(1-GRID!$B$69),0))</f>
        <v>97868</v>
      </c>
    </row>
    <row r="399" spans="1:24" ht="13.5" customHeight="1" x14ac:dyDescent="0.2">
      <c r="A399" s="117" t="s">
        <v>42</v>
      </c>
      <c r="B399" s="117">
        <v>5</v>
      </c>
      <c r="C399" s="138" cm="1">
        <f t="array" ref="C399">IF($I$2="Путешествия с детьми",
INDEX(GRID!$B$34:$BI$44,MATCH(C$7,GRID!$A$34:$A$44,0),MATCH(1,($U$2=GRID!$B$31:$BI$31)*(КАЛЕНДАРЬ!$AW8=GRID!$B$33:$BI$33), 0))*GRID!$B$65,
ROUNDUP(INDEX(GRID!$B$34:$BI$44,MATCH(C$7,GRID!$A$34:$A$44,0),MATCH(1,($U$2=GRID!$B$31:$BI$31)*(КАЛЕНДАРЬ!$AW8=GRID!$B$33:$BI$33),0))*GRID!$B$65*(1-GRID!$B$69),0))</f>
        <v>15996</v>
      </c>
      <c r="D399" s="47" cm="1">
        <f t="array" ref="D399">IF($I$2="Путешествия с детьми",
INDEX(GRID!$B$47:$BI$57,MATCH(C$7,GRID!$A$47:$A$57,0),MATCH(1,($U$2=GRID!$B$31:$BI$31)*(КАЛЕНДАРЬ!$AW8=GRID!$B$33:$BI$33), 0))*GRID!$B$65,
ROUNDUP(INDEX(GRID!$B$47:$BI$57,MATCH(C$7,GRID!$A$47:$A$57,0),MATCH(1,($U$2=GRID!$B$31:$BI$31)*(КАЛЕНДАРЬ!$AW8=GRID!$B$33:$BI$33),0))*GRID!$B$65*(1-GRID!$B$69),0))</f>
        <v>18232</v>
      </c>
      <c r="E399" s="47" cm="1">
        <f t="array" ref="E399">IF($I$2="Путешествия с детьми",
INDEX(GRID!$B$34:$BI$44,MATCH(E$7,GRID!$A$34:$A$44,0),MATCH(1,($U$2=GRID!$B$31:$BI$31)*(КАЛЕНДАРЬ!$AW8=GRID!$B$33:$BI$33), 0))*GRID!$B$65,
ROUNDUP(INDEX(GRID!$B$34:$BI$44,MATCH(E$7,GRID!$A$34:$A$44,0),MATCH(1,($U$2=GRID!$B$31:$BI$31)*(КАЛЕНДАРЬ!$AW8=GRID!$B$33:$BI$33),0))*GRID!$B$65*(1-GRID!$B$69),0))</f>
        <v>17458</v>
      </c>
      <c r="F399" s="47" cm="1">
        <f t="array" ref="F399">IF($I$2="Путешествия с детьми",
INDEX(GRID!$B$47:$BI$57,MATCH(E$7,GRID!$A$47:$A$57,0),MATCH(1,($U$2=GRID!$B$31:$BI$31)*(КАЛЕНДАРЬ!$AW8=GRID!$B$33:$BI$33), 0))*GRID!$B$65,
ROUNDUP(INDEX(GRID!$B$47:$BI$57,MATCH(E$7,GRID!$A$47:$A$57,0),MATCH(1,($U$2=GRID!$B$31:$BI$31)*(КАЛЕНДАРЬ!$AW8=GRID!$B$33:$BI$33),0))*GRID!$B$65*(1-GRID!$B$69),0))</f>
        <v>19694</v>
      </c>
      <c r="G399" s="47" cm="1">
        <f t="array" ref="G399">IF($I$2="Путешествия с детьми",
INDEX(GRID!$B$34:$BI$44,MATCH(G$7,GRID!$A$34:$A$44,0),MATCH(1,($U$2=GRID!$B$31:$BI$31)*(КАЛЕНДАРЬ!$AW8=GRID!$B$33:$BI$33), 0))*GRID!$B$65,
ROUNDUP(INDEX(GRID!$B$34:$BI$44,MATCH(G$7,GRID!$A$34:$A$44,0),MATCH(1,($U$2=GRID!$B$31:$BI$31)*(КАЛЕНДАРЬ!$AW8=GRID!$B$33:$BI$33),0))*GRID!$B$65*(1-GRID!$B$69),0))</f>
        <v>18318</v>
      </c>
      <c r="H399" s="47" cm="1">
        <f t="array" ref="H399">IF($I$2="Путешествия с детьми",
INDEX(GRID!$B$47:$BI$57,MATCH(G$7,GRID!$A$47:$A$57,0),MATCH(1,($U$2=GRID!$B$31:$BI$31)*(КАЛЕНДАРЬ!$AW8=GRID!$B$33:$BI$33), 0))*GRID!$B$65,
ROUNDUP(INDEX(GRID!$B$47:$BI$57,MATCH(G$7,GRID!$A$47:$A$57,0),MATCH(1,($U$2=GRID!$B$31:$BI$31)*(КАЛЕНДАРЬ!$AW8=GRID!$B$33:$BI$33),0))*GRID!$B$65*(1-GRID!$B$69),0))</f>
        <v>20554</v>
      </c>
      <c r="I399" s="47" cm="1">
        <f t="array" ref="I399">IF($I$2="Путешествия с детьми",
INDEX(GRID!$B$34:$BI$44,MATCH(I$7,GRID!$A$34:$A$44,0),MATCH(1,($U$2=GRID!$B$31:$BI$31)*(КАЛЕНДАРЬ!$AW8=GRID!$B$33:$BI$33), 0))*GRID!$B$65,
ROUNDUP(INDEX(GRID!$B$34:$BI$44,MATCH(I$7,GRID!$A$34:$A$44,0),MATCH(1,($U$2=GRID!$B$31:$BI$31)*(КАЛЕНДАРЬ!$AW8=GRID!$B$33:$BI$33),0))*GRID!$B$65*(1-GRID!$B$69),0))</f>
        <v>19780</v>
      </c>
      <c r="J399" s="47" cm="1">
        <f t="array" ref="J399">IF($I$2="Путешествия с детьми",
INDEX(GRID!$B$47:$BI$57,MATCH(I$7,GRID!$A$47:$A$57,0),MATCH(1,($U$2=GRID!$B$31:$BI$31)*(КАЛЕНДАРЬ!$AW8=GRID!$B$33:$BI$33), 0))*GRID!$B$65,
ROUNDUP(INDEX(GRID!$B$47:$BI$57,MATCH(I$7,GRID!$A$47:$A$57,0),MATCH(1,($U$2=GRID!$B$31:$BI$31)*(КАЛЕНДАРЬ!$AW8=GRID!$B$33:$BI$33),0))*GRID!$B$65*(1-GRID!$B$69),0))</f>
        <v>22016</v>
      </c>
      <c r="K399" s="47" cm="1">
        <f t="array" ref="K399">IF($I$2="Путешествия с детьми",
INDEX(GRID!$B$34:$BI$44,MATCH(K$7,GRID!$A$34:$A$44,0),MATCH(1,($U$2=GRID!$B$31:$BI$31)*(КАЛЕНДАРЬ!$AW8=GRID!$B$33:$BI$33), 0))*GRID!$B$65,
ROUNDUP(INDEX(GRID!$B$34:$BI$44,MATCH(K$7,GRID!$A$34:$A$44,0),MATCH(1,($U$2=GRID!$B$31:$BI$31)*(КАЛЕНДАРЬ!$AW8=GRID!$B$33:$BI$33),0))*GRID!$B$65*(1-GRID!$B$69),0))</f>
        <v>20640</v>
      </c>
      <c r="L399" s="47" cm="1">
        <f t="array" ref="L399">IF($I$2="Путешествия с детьми",
INDEX(GRID!$B$47:$BI$57,MATCH(K$7,GRID!$A$47:$A$57,0),MATCH(1,($U$2=GRID!$B$31:$BI$31)*(КАЛЕНДАРЬ!$AW8=GRID!$B$33:$BI$33), 0))*GRID!$B$65,
ROUNDUP(INDEX(GRID!$B$47:$BI$57,MATCH(K$7,GRID!$A$47:$A$57,0),MATCH(1,($U$2=GRID!$B$31:$BI$31)*(КАЛЕНДАРЬ!$AW8=GRID!$B$33:$BI$33),0))*GRID!$B$65*(1-GRID!$B$69),0))</f>
        <v>22876</v>
      </c>
      <c r="M399" s="47" cm="1">
        <f t="array" ref="M399">IF($I$2="Путешествия с детьми",
INDEX(GRID!$B$34:$BI$44,MATCH(M$7,GRID!$A$34:$A$44,0),MATCH(1,($U$2=GRID!$B$31:$BI$31)*(КАЛЕНДАРЬ!$AW8=GRID!$B$33:$BI$33), 0))*GRID!$B$65,
ROUNDUP(INDEX(GRID!$B$34:$BI$44,MATCH(M$7,GRID!$A$34:$A$44,0),MATCH(1,($U$2=GRID!$B$31:$BI$31)*(КАЛЕНДАРЬ!$AW8=GRID!$B$33:$BI$33),0))*GRID!$B$65*(1-GRID!$B$69),0))</f>
        <v>22102</v>
      </c>
      <c r="N399" s="47" cm="1">
        <f t="array" ref="N399">IF($I$2="Путешествия с детьми",
INDEX(GRID!$B$47:$BI$57,MATCH(M$7,GRID!$A$47:$A$57,0),MATCH(1,($U$2=GRID!$B$31:$BI$31)*(КАЛЕНДАРЬ!$AW8=GRID!$B$33:$BI$33), 0))*GRID!$B$65,
ROUNDUP(INDEX(GRID!$B$47:$BI$57,MATCH(M$7,GRID!$A$47:$A$57,0),MATCH(1,($U$2=GRID!$B$31:$BI$31)*(КАЛЕНДАРЬ!$AW8=GRID!$B$33:$BI$33),0))*GRID!$B$65*(1-GRID!$B$69),0))</f>
        <v>24338</v>
      </c>
      <c r="O399" s="47" cm="1">
        <f t="array" ref="O399">IF($I$2="Путешествия с детьми",
INDEX(GRID!$B$34:$BI$44,MATCH(O$7,GRID!$A$34:$A$44,0),MATCH(1,($U$2=GRID!$B$31:$BI$31)*(КАЛЕНДАРЬ!$AW8=GRID!$B$33:$BI$33), 0))*GRID!$B$65,
ROUNDUP(INDEX(GRID!$B$34:$BI$44,MATCH(O$7,GRID!$A$34:$A$44,0),MATCH(1,($U$2=GRID!$B$31:$BI$31)*(КАЛЕНДАРЬ!$AW8=GRID!$B$33:$BI$33),0))*GRID!$B$65*(1-GRID!$B$69),0))</f>
        <v>27778</v>
      </c>
      <c r="P399" s="47" cm="1">
        <f t="array" ref="P399">IF($I$2="Путешествия с детьми",
INDEX(GRID!$B$47:$BI$57,MATCH(O$7,GRID!$A$47:$A$57,0),MATCH(1,($U$2=GRID!$B$31:$BI$31)*(КАЛЕНДАРЬ!$AW8=GRID!$B$33:$BI$33), 0))*GRID!$B$65,
ROUNDUP(INDEX(GRID!$B$47:$BI$57,MATCH(O$7,GRID!$A$47:$A$57,0),MATCH(1,($U$2=GRID!$B$31:$BI$31)*(КАЛЕНДАРЬ!$AW8=GRID!$B$33:$BI$33),0))*GRID!$B$65*(1-GRID!$B$69),0))</f>
        <v>30014</v>
      </c>
      <c r="Q399" s="47" cm="1">
        <f t="array" ref="Q399">IF($I$2="Путешествия с детьми",
INDEX(GRID!$B$34:$BI$44,MATCH(Q$7,GRID!$A$34:$A$44,0),MATCH(1,($U$2=GRID!$B$31:$BI$31)*(КАЛЕНДАРЬ!$AW8=GRID!$B$33:$BI$33), 0))*GRID!$B$65,
ROUNDUP(INDEX(GRID!$B$34:$BI$44,MATCH(Q$7,GRID!$A$34:$A$44,0),MATCH(1,($U$2=GRID!$B$31:$BI$31)*(КАЛЕНДАРЬ!$AW8=GRID!$B$33:$BI$33),0))*GRID!$B$65*(1-GRID!$B$69),0))</f>
        <v>29412</v>
      </c>
      <c r="R399" s="47" cm="1">
        <f t="array" ref="R399">IF($I$2="Путешествия с детьми",
INDEX(GRID!$B$47:$BI$57,MATCH(Q$7,GRID!$A$47:$A$57,0),MATCH(1,($U$2=GRID!$B$31:$BI$31)*(КАЛЕНДАРЬ!$AW8=GRID!$B$33:$BI$33), 0))*GRID!$B$65,
ROUNDUP(INDEX(GRID!$B$47:$BI$57,MATCH(Q$7,GRID!$A$47:$A$57,0),MATCH(1,($U$2=GRID!$B$31:$BI$31)*(КАЛЕНДАРЬ!$AW8=GRID!$B$33:$BI$33),0))*GRID!$B$65*(1-GRID!$B$69),0))</f>
        <v>31648</v>
      </c>
      <c r="S399" s="47" cm="1">
        <f t="array" ref="S399">IF($I$2="Путешествия с детьми",
INDEX(GRID!$B$34:$BI$44,MATCH(S$7,GRID!$A$34:$A$44,0),MATCH(1,($U$2=GRID!$B$31:$BI$31)*(КАЛЕНДАРЬ!$AW8=GRID!$B$33:$BI$33), 0))*GRID!$B$65,
ROUNDUP(INDEX(GRID!$B$34:$BI$44,MATCH(S$7,GRID!$A$34:$A$44,0),MATCH(1,($U$2=GRID!$B$31:$BI$31)*(КАЛЕНДАРЬ!$AW8=GRID!$B$33:$BI$33),0))*GRID!$B$65*(1-GRID!$B$69),0))</f>
        <v>32250</v>
      </c>
      <c r="T399" s="47" cm="1">
        <f t="array" ref="T399">IF($I$2="Путешествия с детьми",
INDEX(GRID!$B$47:$BI$57,MATCH(S$7,GRID!$A$47:$A$57,0),MATCH(1,($U$2=GRID!$B$31:$BI$31)*(КАЛЕНДАРЬ!$AW8=GRID!$B$33:$BI$33), 0))*GRID!$B$65,
ROUNDUP(INDEX(GRID!$B$47:$BI$57,MATCH(S$7,GRID!$A$47:$A$57,0),MATCH(1,($U$2=GRID!$B$31:$BI$31)*(КАЛЕНДАРЬ!$AW8=GRID!$B$33:$BI$33),0))*GRID!$B$65*(1-GRID!$B$69),0))</f>
        <v>34486</v>
      </c>
      <c r="U399" s="47" cm="1">
        <f t="array" ref="U399">IF($I$2="Путешествия с детьми",
INDEX(GRID!$B$34:$BI$44,MATCH(U$7,GRID!$A$34:$A$44,0),MATCH(1,($U$2=GRID!$B$31:$BI$31)*(КАЛЕНДАРЬ!$AW8=GRID!$B$33:$BI$33), 0))*GRID!$B$65,
ROUNDUP(INDEX(GRID!$B$34:$BI$44,MATCH(U$7,GRID!$A$34:$A$44,0),MATCH(1,($U$2=GRID!$B$31:$BI$31)*(КАЛЕНДАРЬ!$AW8=GRID!$B$33:$BI$33),0))*GRID!$B$65*(1-GRID!$B$69),0))</f>
        <v>37152</v>
      </c>
      <c r="V399" s="47" cm="1">
        <f t="array" ref="V399">IF($I$2="Путешествия с детьми",
INDEX(GRID!$B$47:$BI$57,MATCH(U$7,GRID!$A$47:$A$57,0),MATCH(1,($U$2=GRID!$B$31:$BI$31)*(КАЛЕНДАРЬ!$AW8=GRID!$B$33:$BI$33), 0))*GRID!$B$65,
ROUNDUP(INDEX(GRID!$B$47:$BI$57,MATCH(U$7,GRID!$A$47:$A$57,0),MATCH(1,($U$2=GRID!$B$31:$BI$31)*(КАЛЕНДАРЬ!$AW8=GRID!$B$33:$BI$33),0))*GRID!$B$65*(1-GRID!$B$69),0))</f>
        <v>39388</v>
      </c>
      <c r="W399" s="47" cm="1">
        <f t="array" ref="W399">IF($I$2="Путешествия с детьми",
INDEX(GRID!$B$34:$BI$44,MATCH(W$7,GRID!$A$34:$A$44,0),MATCH(1,($U$2=GRID!$B$31:$BI$31)*(КАЛЕНДАРЬ!$AW8=GRID!$B$33:$BI$33), 0))*GRID!$B$65,
ROUNDUP(INDEX(GRID!$B$34:$BI$44,MATCH(W$7,GRID!$A$34:$A$44,0),MATCH(1,($U$2=GRID!$B$31:$BI$31)*(КАЛЕНДАРЬ!$AW8=GRID!$B$33:$BI$33),0))*GRID!$B$65*(1-GRID!$B$69),0))</f>
        <v>105092</v>
      </c>
      <c r="X399" s="47" cm="1">
        <f t="array" ref="X399">IF($I$2="Путешествия с детьми",
INDEX(GRID!$B$47:$BI$57,MATCH(W$7,GRID!$A$47:$A$57,0),MATCH(1,($U$2=GRID!$B$31:$BI$31)*(КАЛЕНДАРЬ!$AW8=GRID!$B$33:$BI$33), 0))*GRID!$B$65,
ROUNDUP(INDEX(GRID!$B$47:$BI$57,MATCH(W$7,GRID!$A$47:$A$57,0),MATCH(1,($U$2=GRID!$B$31:$BI$31)*(КАЛЕНДАРЬ!$AW8=GRID!$B$33:$BI$33),0))*GRID!$B$65*(1-GRID!$B$69),0))</f>
        <v>107328</v>
      </c>
    </row>
    <row r="400" spans="1:24" ht="13.5" customHeight="1" x14ac:dyDescent="0.2">
      <c r="A400" s="117" t="s">
        <v>43</v>
      </c>
      <c r="B400" s="117">
        <v>6</v>
      </c>
      <c r="C400" s="138" cm="1">
        <f t="array" ref="C400">IF($I$2="Путешествия с детьми",
INDEX(GRID!$B$34:$BI$44,MATCH(C$7,GRID!$A$34:$A$44,0),MATCH(1,($U$2=GRID!$B$31:$BI$31)*(КАЛЕНДАРЬ!$AW9=GRID!$B$33:$BI$33), 0))*GRID!$B$65,
ROUNDUP(INDEX(GRID!$B$34:$BI$44,MATCH(C$7,GRID!$A$34:$A$44,0),MATCH(1,($U$2=GRID!$B$31:$BI$31)*(КАЛЕНДАРЬ!$AW9=GRID!$B$33:$BI$33),0))*GRID!$B$65*(1-GRID!$B$69),0))</f>
        <v>15996</v>
      </c>
      <c r="D400" s="47" cm="1">
        <f t="array" ref="D400">IF($I$2="Путешествия с детьми",
INDEX(GRID!$B$47:$BI$57,MATCH(C$7,GRID!$A$47:$A$57,0),MATCH(1,($U$2=GRID!$B$31:$BI$31)*(КАЛЕНДАРЬ!$AW9=GRID!$B$33:$BI$33), 0))*GRID!$B$65,
ROUNDUP(INDEX(GRID!$B$47:$BI$57,MATCH(C$7,GRID!$A$47:$A$57,0),MATCH(1,($U$2=GRID!$B$31:$BI$31)*(КАЛЕНДАРЬ!$AW9=GRID!$B$33:$BI$33),0))*GRID!$B$65*(1-GRID!$B$69),0))</f>
        <v>18232</v>
      </c>
      <c r="E400" s="47" cm="1">
        <f t="array" ref="E400">IF($I$2="Путешествия с детьми",
INDEX(GRID!$B$34:$BI$44,MATCH(E$7,GRID!$A$34:$A$44,0),MATCH(1,($U$2=GRID!$B$31:$BI$31)*(КАЛЕНДАРЬ!$AW9=GRID!$B$33:$BI$33), 0))*GRID!$B$65,
ROUNDUP(INDEX(GRID!$B$34:$BI$44,MATCH(E$7,GRID!$A$34:$A$44,0),MATCH(1,($U$2=GRID!$B$31:$BI$31)*(КАЛЕНДАРЬ!$AW9=GRID!$B$33:$BI$33),0))*GRID!$B$65*(1-GRID!$B$69),0))</f>
        <v>17458</v>
      </c>
      <c r="F400" s="47" cm="1">
        <f t="array" ref="F400">IF($I$2="Путешествия с детьми",
INDEX(GRID!$B$47:$BI$57,MATCH(E$7,GRID!$A$47:$A$57,0),MATCH(1,($U$2=GRID!$B$31:$BI$31)*(КАЛЕНДАРЬ!$AW9=GRID!$B$33:$BI$33), 0))*GRID!$B$65,
ROUNDUP(INDEX(GRID!$B$47:$BI$57,MATCH(E$7,GRID!$A$47:$A$57,0),MATCH(1,($U$2=GRID!$B$31:$BI$31)*(КАЛЕНДАРЬ!$AW9=GRID!$B$33:$BI$33),0))*GRID!$B$65*(1-GRID!$B$69),0))</f>
        <v>19694</v>
      </c>
      <c r="G400" s="47" cm="1">
        <f t="array" ref="G400">IF($I$2="Путешествия с детьми",
INDEX(GRID!$B$34:$BI$44,MATCH(G$7,GRID!$A$34:$A$44,0),MATCH(1,($U$2=GRID!$B$31:$BI$31)*(КАЛЕНДАРЬ!$AW9=GRID!$B$33:$BI$33), 0))*GRID!$B$65,
ROUNDUP(INDEX(GRID!$B$34:$BI$44,MATCH(G$7,GRID!$A$34:$A$44,0),MATCH(1,($U$2=GRID!$B$31:$BI$31)*(КАЛЕНДАРЬ!$AW9=GRID!$B$33:$BI$33),0))*GRID!$B$65*(1-GRID!$B$69),0))</f>
        <v>18318</v>
      </c>
      <c r="H400" s="47" cm="1">
        <f t="array" ref="H400">IF($I$2="Путешествия с детьми",
INDEX(GRID!$B$47:$BI$57,MATCH(G$7,GRID!$A$47:$A$57,0),MATCH(1,($U$2=GRID!$B$31:$BI$31)*(КАЛЕНДАРЬ!$AW9=GRID!$B$33:$BI$33), 0))*GRID!$B$65,
ROUNDUP(INDEX(GRID!$B$47:$BI$57,MATCH(G$7,GRID!$A$47:$A$57,0),MATCH(1,($U$2=GRID!$B$31:$BI$31)*(КАЛЕНДАРЬ!$AW9=GRID!$B$33:$BI$33),0))*GRID!$B$65*(1-GRID!$B$69),0))</f>
        <v>20554</v>
      </c>
      <c r="I400" s="47" cm="1">
        <f t="array" ref="I400">IF($I$2="Путешествия с детьми",
INDEX(GRID!$B$34:$BI$44,MATCH(I$7,GRID!$A$34:$A$44,0),MATCH(1,($U$2=GRID!$B$31:$BI$31)*(КАЛЕНДАРЬ!$AW9=GRID!$B$33:$BI$33), 0))*GRID!$B$65,
ROUNDUP(INDEX(GRID!$B$34:$BI$44,MATCH(I$7,GRID!$A$34:$A$44,0),MATCH(1,($U$2=GRID!$B$31:$BI$31)*(КАЛЕНДАРЬ!$AW9=GRID!$B$33:$BI$33),0))*GRID!$B$65*(1-GRID!$B$69),0))</f>
        <v>19780</v>
      </c>
      <c r="J400" s="47" cm="1">
        <f t="array" ref="J400">IF($I$2="Путешествия с детьми",
INDEX(GRID!$B$47:$BI$57,MATCH(I$7,GRID!$A$47:$A$57,0),MATCH(1,($U$2=GRID!$B$31:$BI$31)*(КАЛЕНДАРЬ!$AW9=GRID!$B$33:$BI$33), 0))*GRID!$B$65,
ROUNDUP(INDEX(GRID!$B$47:$BI$57,MATCH(I$7,GRID!$A$47:$A$57,0),MATCH(1,($U$2=GRID!$B$31:$BI$31)*(КАЛЕНДАРЬ!$AW9=GRID!$B$33:$BI$33),0))*GRID!$B$65*(1-GRID!$B$69),0))</f>
        <v>22016</v>
      </c>
      <c r="K400" s="47" cm="1">
        <f t="array" ref="K400">IF($I$2="Путешествия с детьми",
INDEX(GRID!$B$34:$BI$44,MATCH(K$7,GRID!$A$34:$A$44,0),MATCH(1,($U$2=GRID!$B$31:$BI$31)*(КАЛЕНДАРЬ!$AW9=GRID!$B$33:$BI$33), 0))*GRID!$B$65,
ROUNDUP(INDEX(GRID!$B$34:$BI$44,MATCH(K$7,GRID!$A$34:$A$44,0),MATCH(1,($U$2=GRID!$B$31:$BI$31)*(КАЛЕНДАРЬ!$AW9=GRID!$B$33:$BI$33),0))*GRID!$B$65*(1-GRID!$B$69),0))</f>
        <v>20640</v>
      </c>
      <c r="L400" s="47" cm="1">
        <f t="array" ref="L400">IF($I$2="Путешествия с детьми",
INDEX(GRID!$B$47:$BI$57,MATCH(K$7,GRID!$A$47:$A$57,0),MATCH(1,($U$2=GRID!$B$31:$BI$31)*(КАЛЕНДАРЬ!$AW9=GRID!$B$33:$BI$33), 0))*GRID!$B$65,
ROUNDUP(INDEX(GRID!$B$47:$BI$57,MATCH(K$7,GRID!$A$47:$A$57,0),MATCH(1,($U$2=GRID!$B$31:$BI$31)*(КАЛЕНДАРЬ!$AW9=GRID!$B$33:$BI$33),0))*GRID!$B$65*(1-GRID!$B$69),0))</f>
        <v>22876</v>
      </c>
      <c r="M400" s="47" cm="1">
        <f t="array" ref="M400">IF($I$2="Путешествия с детьми",
INDEX(GRID!$B$34:$BI$44,MATCH(M$7,GRID!$A$34:$A$44,0),MATCH(1,($U$2=GRID!$B$31:$BI$31)*(КАЛЕНДАРЬ!$AW9=GRID!$B$33:$BI$33), 0))*GRID!$B$65,
ROUNDUP(INDEX(GRID!$B$34:$BI$44,MATCH(M$7,GRID!$A$34:$A$44,0),MATCH(1,($U$2=GRID!$B$31:$BI$31)*(КАЛЕНДАРЬ!$AW9=GRID!$B$33:$BI$33),0))*GRID!$B$65*(1-GRID!$B$69),0))</f>
        <v>22102</v>
      </c>
      <c r="N400" s="47" cm="1">
        <f t="array" ref="N400">IF($I$2="Путешествия с детьми",
INDEX(GRID!$B$47:$BI$57,MATCH(M$7,GRID!$A$47:$A$57,0),MATCH(1,($U$2=GRID!$B$31:$BI$31)*(КАЛЕНДАРЬ!$AW9=GRID!$B$33:$BI$33), 0))*GRID!$B$65,
ROUNDUP(INDEX(GRID!$B$47:$BI$57,MATCH(M$7,GRID!$A$47:$A$57,0),MATCH(1,($U$2=GRID!$B$31:$BI$31)*(КАЛЕНДАРЬ!$AW9=GRID!$B$33:$BI$33),0))*GRID!$B$65*(1-GRID!$B$69),0))</f>
        <v>24338</v>
      </c>
      <c r="O400" s="47" cm="1">
        <f t="array" ref="O400">IF($I$2="Путешествия с детьми",
INDEX(GRID!$B$34:$BI$44,MATCH(O$7,GRID!$A$34:$A$44,0),MATCH(1,($U$2=GRID!$B$31:$BI$31)*(КАЛЕНДАРЬ!$AW9=GRID!$B$33:$BI$33), 0))*GRID!$B$65,
ROUNDUP(INDEX(GRID!$B$34:$BI$44,MATCH(O$7,GRID!$A$34:$A$44,0),MATCH(1,($U$2=GRID!$B$31:$BI$31)*(КАЛЕНДАРЬ!$AW9=GRID!$B$33:$BI$33),0))*GRID!$B$65*(1-GRID!$B$69),0))</f>
        <v>27778</v>
      </c>
      <c r="P400" s="47" cm="1">
        <f t="array" ref="P400">IF($I$2="Путешествия с детьми",
INDEX(GRID!$B$47:$BI$57,MATCH(O$7,GRID!$A$47:$A$57,0),MATCH(1,($U$2=GRID!$B$31:$BI$31)*(КАЛЕНДАРЬ!$AW9=GRID!$B$33:$BI$33), 0))*GRID!$B$65,
ROUNDUP(INDEX(GRID!$B$47:$BI$57,MATCH(O$7,GRID!$A$47:$A$57,0),MATCH(1,($U$2=GRID!$B$31:$BI$31)*(КАЛЕНДАРЬ!$AW9=GRID!$B$33:$BI$33),0))*GRID!$B$65*(1-GRID!$B$69),0))</f>
        <v>30014</v>
      </c>
      <c r="Q400" s="47" cm="1">
        <f t="array" ref="Q400">IF($I$2="Путешествия с детьми",
INDEX(GRID!$B$34:$BI$44,MATCH(Q$7,GRID!$A$34:$A$44,0),MATCH(1,($U$2=GRID!$B$31:$BI$31)*(КАЛЕНДАРЬ!$AW9=GRID!$B$33:$BI$33), 0))*GRID!$B$65,
ROUNDUP(INDEX(GRID!$B$34:$BI$44,MATCH(Q$7,GRID!$A$34:$A$44,0),MATCH(1,($U$2=GRID!$B$31:$BI$31)*(КАЛЕНДАРЬ!$AW9=GRID!$B$33:$BI$33),0))*GRID!$B$65*(1-GRID!$B$69),0))</f>
        <v>29412</v>
      </c>
      <c r="R400" s="47" cm="1">
        <f t="array" ref="R400">IF($I$2="Путешествия с детьми",
INDEX(GRID!$B$47:$BI$57,MATCH(Q$7,GRID!$A$47:$A$57,0),MATCH(1,($U$2=GRID!$B$31:$BI$31)*(КАЛЕНДАРЬ!$AW9=GRID!$B$33:$BI$33), 0))*GRID!$B$65,
ROUNDUP(INDEX(GRID!$B$47:$BI$57,MATCH(Q$7,GRID!$A$47:$A$57,0),MATCH(1,($U$2=GRID!$B$31:$BI$31)*(КАЛЕНДАРЬ!$AW9=GRID!$B$33:$BI$33),0))*GRID!$B$65*(1-GRID!$B$69),0))</f>
        <v>31648</v>
      </c>
      <c r="S400" s="47" cm="1">
        <f t="array" ref="S400">IF($I$2="Путешествия с детьми",
INDEX(GRID!$B$34:$BI$44,MATCH(S$7,GRID!$A$34:$A$44,0),MATCH(1,($U$2=GRID!$B$31:$BI$31)*(КАЛЕНДАРЬ!$AW9=GRID!$B$33:$BI$33), 0))*GRID!$B$65,
ROUNDUP(INDEX(GRID!$B$34:$BI$44,MATCH(S$7,GRID!$A$34:$A$44,0),MATCH(1,($U$2=GRID!$B$31:$BI$31)*(КАЛЕНДАРЬ!$AW9=GRID!$B$33:$BI$33),0))*GRID!$B$65*(1-GRID!$B$69),0))</f>
        <v>32250</v>
      </c>
      <c r="T400" s="47" cm="1">
        <f t="array" ref="T400">IF($I$2="Путешествия с детьми",
INDEX(GRID!$B$47:$BI$57,MATCH(S$7,GRID!$A$47:$A$57,0),MATCH(1,($U$2=GRID!$B$31:$BI$31)*(КАЛЕНДАРЬ!$AW9=GRID!$B$33:$BI$33), 0))*GRID!$B$65,
ROUNDUP(INDEX(GRID!$B$47:$BI$57,MATCH(S$7,GRID!$A$47:$A$57,0),MATCH(1,($U$2=GRID!$B$31:$BI$31)*(КАЛЕНДАРЬ!$AW9=GRID!$B$33:$BI$33),0))*GRID!$B$65*(1-GRID!$B$69),0))</f>
        <v>34486</v>
      </c>
      <c r="U400" s="47" cm="1">
        <f t="array" ref="U400">IF($I$2="Путешествия с детьми",
INDEX(GRID!$B$34:$BI$44,MATCH(U$7,GRID!$A$34:$A$44,0),MATCH(1,($U$2=GRID!$B$31:$BI$31)*(КАЛЕНДАРЬ!$AW9=GRID!$B$33:$BI$33), 0))*GRID!$B$65,
ROUNDUP(INDEX(GRID!$B$34:$BI$44,MATCH(U$7,GRID!$A$34:$A$44,0),MATCH(1,($U$2=GRID!$B$31:$BI$31)*(КАЛЕНДАРЬ!$AW9=GRID!$B$33:$BI$33),0))*GRID!$B$65*(1-GRID!$B$69),0))</f>
        <v>37152</v>
      </c>
      <c r="V400" s="47" cm="1">
        <f t="array" ref="V400">IF($I$2="Путешествия с детьми",
INDEX(GRID!$B$47:$BI$57,MATCH(U$7,GRID!$A$47:$A$57,0),MATCH(1,($U$2=GRID!$B$31:$BI$31)*(КАЛЕНДАРЬ!$AW9=GRID!$B$33:$BI$33), 0))*GRID!$B$65,
ROUNDUP(INDEX(GRID!$B$47:$BI$57,MATCH(U$7,GRID!$A$47:$A$57,0),MATCH(1,($U$2=GRID!$B$31:$BI$31)*(КАЛЕНДАРЬ!$AW9=GRID!$B$33:$BI$33),0))*GRID!$B$65*(1-GRID!$B$69),0))</f>
        <v>39388</v>
      </c>
      <c r="W400" s="47" cm="1">
        <f t="array" ref="W400">IF($I$2="Путешествия с детьми",
INDEX(GRID!$B$34:$BI$44,MATCH(W$7,GRID!$A$34:$A$44,0),MATCH(1,($U$2=GRID!$B$31:$BI$31)*(КАЛЕНДАРЬ!$AW9=GRID!$B$33:$BI$33), 0))*GRID!$B$65,
ROUNDUP(INDEX(GRID!$B$34:$BI$44,MATCH(W$7,GRID!$A$34:$A$44,0),MATCH(1,($U$2=GRID!$B$31:$BI$31)*(КАЛЕНДАРЬ!$AW9=GRID!$B$33:$BI$33),0))*GRID!$B$65*(1-GRID!$B$69),0))</f>
        <v>105092</v>
      </c>
      <c r="X400" s="47" cm="1">
        <f t="array" ref="X400">IF($I$2="Путешествия с детьми",
INDEX(GRID!$B$47:$BI$57,MATCH(W$7,GRID!$A$47:$A$57,0),MATCH(1,($U$2=GRID!$B$31:$BI$31)*(КАЛЕНДАРЬ!$AW9=GRID!$B$33:$BI$33), 0))*GRID!$B$65,
ROUNDUP(INDEX(GRID!$B$47:$BI$57,MATCH(W$7,GRID!$A$47:$A$57,0),MATCH(1,($U$2=GRID!$B$31:$BI$31)*(КАЛЕНДАРЬ!$AW9=GRID!$B$33:$BI$33),0))*GRID!$B$65*(1-GRID!$B$69),0))</f>
        <v>107328</v>
      </c>
    </row>
    <row r="401" spans="1:24" ht="13.5" customHeight="1" x14ac:dyDescent="0.2">
      <c r="A401" s="117" t="s">
        <v>44</v>
      </c>
      <c r="B401" s="117">
        <v>7</v>
      </c>
      <c r="C401" s="138" cm="1">
        <f t="array" ref="C401">IF($I$2="Путешествия с детьми",
INDEX(GRID!$B$34:$BI$44,MATCH(C$7,GRID!$A$34:$A$44,0),MATCH(1,($U$2=GRID!$B$31:$BI$31)*(КАЛЕНДАРЬ!$AW10=GRID!$B$33:$BI$33), 0))*GRID!$B$65,
ROUNDUP(INDEX(GRID!$B$34:$BI$44,MATCH(C$7,GRID!$A$34:$A$44,0),MATCH(1,($U$2=GRID!$B$31:$BI$31)*(КАЛЕНДАРЬ!$AW10=GRID!$B$33:$BI$33),0))*GRID!$B$65*(1-GRID!$B$69),0))</f>
        <v>15996</v>
      </c>
      <c r="D401" s="47" cm="1">
        <f t="array" ref="D401">IF($I$2="Путешествия с детьми",
INDEX(GRID!$B$47:$BI$57,MATCH(C$7,GRID!$A$47:$A$57,0),MATCH(1,($U$2=GRID!$B$31:$BI$31)*(КАЛЕНДАРЬ!$AW10=GRID!$B$33:$BI$33), 0))*GRID!$B$65,
ROUNDUP(INDEX(GRID!$B$47:$BI$57,MATCH(C$7,GRID!$A$47:$A$57,0),MATCH(1,($U$2=GRID!$B$31:$BI$31)*(КАЛЕНДАРЬ!$AW10=GRID!$B$33:$BI$33),0))*GRID!$B$65*(1-GRID!$B$69),0))</f>
        <v>18232</v>
      </c>
      <c r="E401" s="47" cm="1">
        <f t="array" ref="E401">IF($I$2="Путешествия с детьми",
INDEX(GRID!$B$34:$BI$44,MATCH(E$7,GRID!$A$34:$A$44,0),MATCH(1,($U$2=GRID!$B$31:$BI$31)*(КАЛЕНДАРЬ!$AW10=GRID!$B$33:$BI$33), 0))*GRID!$B$65,
ROUNDUP(INDEX(GRID!$B$34:$BI$44,MATCH(E$7,GRID!$A$34:$A$44,0),MATCH(1,($U$2=GRID!$B$31:$BI$31)*(КАЛЕНДАРЬ!$AW10=GRID!$B$33:$BI$33),0))*GRID!$B$65*(1-GRID!$B$69),0))</f>
        <v>17458</v>
      </c>
      <c r="F401" s="47" cm="1">
        <f t="array" ref="F401">IF($I$2="Путешествия с детьми",
INDEX(GRID!$B$47:$BI$57,MATCH(E$7,GRID!$A$47:$A$57,0),MATCH(1,($U$2=GRID!$B$31:$BI$31)*(КАЛЕНДАРЬ!$AW10=GRID!$B$33:$BI$33), 0))*GRID!$B$65,
ROUNDUP(INDEX(GRID!$B$47:$BI$57,MATCH(E$7,GRID!$A$47:$A$57,0),MATCH(1,($U$2=GRID!$B$31:$BI$31)*(КАЛЕНДАРЬ!$AW10=GRID!$B$33:$BI$33),0))*GRID!$B$65*(1-GRID!$B$69),0))</f>
        <v>19694</v>
      </c>
      <c r="G401" s="47" cm="1">
        <f t="array" ref="G401">IF($I$2="Путешествия с детьми",
INDEX(GRID!$B$34:$BI$44,MATCH(G$7,GRID!$A$34:$A$44,0),MATCH(1,($U$2=GRID!$B$31:$BI$31)*(КАЛЕНДАРЬ!$AW10=GRID!$B$33:$BI$33), 0))*GRID!$B$65,
ROUNDUP(INDEX(GRID!$B$34:$BI$44,MATCH(G$7,GRID!$A$34:$A$44,0),MATCH(1,($U$2=GRID!$B$31:$BI$31)*(КАЛЕНДАРЬ!$AW10=GRID!$B$33:$BI$33),0))*GRID!$B$65*(1-GRID!$B$69),0))</f>
        <v>18318</v>
      </c>
      <c r="H401" s="47" cm="1">
        <f t="array" ref="H401">IF($I$2="Путешествия с детьми",
INDEX(GRID!$B$47:$BI$57,MATCH(G$7,GRID!$A$47:$A$57,0),MATCH(1,($U$2=GRID!$B$31:$BI$31)*(КАЛЕНДАРЬ!$AW10=GRID!$B$33:$BI$33), 0))*GRID!$B$65,
ROUNDUP(INDEX(GRID!$B$47:$BI$57,MATCH(G$7,GRID!$A$47:$A$57,0),MATCH(1,($U$2=GRID!$B$31:$BI$31)*(КАЛЕНДАРЬ!$AW10=GRID!$B$33:$BI$33),0))*GRID!$B$65*(1-GRID!$B$69),0))</f>
        <v>20554</v>
      </c>
      <c r="I401" s="47" cm="1">
        <f t="array" ref="I401">IF($I$2="Путешествия с детьми",
INDEX(GRID!$B$34:$BI$44,MATCH(I$7,GRID!$A$34:$A$44,0),MATCH(1,($U$2=GRID!$B$31:$BI$31)*(КАЛЕНДАРЬ!$AW10=GRID!$B$33:$BI$33), 0))*GRID!$B$65,
ROUNDUP(INDEX(GRID!$B$34:$BI$44,MATCH(I$7,GRID!$A$34:$A$44,0),MATCH(1,($U$2=GRID!$B$31:$BI$31)*(КАЛЕНДАРЬ!$AW10=GRID!$B$33:$BI$33),0))*GRID!$B$65*(1-GRID!$B$69),0))</f>
        <v>19780</v>
      </c>
      <c r="J401" s="47" cm="1">
        <f t="array" ref="J401">IF($I$2="Путешествия с детьми",
INDEX(GRID!$B$47:$BI$57,MATCH(I$7,GRID!$A$47:$A$57,0),MATCH(1,($U$2=GRID!$B$31:$BI$31)*(КАЛЕНДАРЬ!$AW10=GRID!$B$33:$BI$33), 0))*GRID!$B$65,
ROUNDUP(INDEX(GRID!$B$47:$BI$57,MATCH(I$7,GRID!$A$47:$A$57,0),MATCH(1,($U$2=GRID!$B$31:$BI$31)*(КАЛЕНДАРЬ!$AW10=GRID!$B$33:$BI$33),0))*GRID!$B$65*(1-GRID!$B$69),0))</f>
        <v>22016</v>
      </c>
      <c r="K401" s="47" cm="1">
        <f t="array" ref="K401">IF($I$2="Путешествия с детьми",
INDEX(GRID!$B$34:$BI$44,MATCH(K$7,GRID!$A$34:$A$44,0),MATCH(1,($U$2=GRID!$B$31:$BI$31)*(КАЛЕНДАРЬ!$AW10=GRID!$B$33:$BI$33), 0))*GRID!$B$65,
ROUNDUP(INDEX(GRID!$B$34:$BI$44,MATCH(K$7,GRID!$A$34:$A$44,0),MATCH(1,($U$2=GRID!$B$31:$BI$31)*(КАЛЕНДАРЬ!$AW10=GRID!$B$33:$BI$33),0))*GRID!$B$65*(1-GRID!$B$69),0))</f>
        <v>20640</v>
      </c>
      <c r="L401" s="47" cm="1">
        <f t="array" ref="L401">IF($I$2="Путешествия с детьми",
INDEX(GRID!$B$47:$BI$57,MATCH(K$7,GRID!$A$47:$A$57,0),MATCH(1,($U$2=GRID!$B$31:$BI$31)*(КАЛЕНДАРЬ!$AW10=GRID!$B$33:$BI$33), 0))*GRID!$B$65,
ROUNDUP(INDEX(GRID!$B$47:$BI$57,MATCH(K$7,GRID!$A$47:$A$57,0),MATCH(1,($U$2=GRID!$B$31:$BI$31)*(КАЛЕНДАРЬ!$AW10=GRID!$B$33:$BI$33),0))*GRID!$B$65*(1-GRID!$B$69),0))</f>
        <v>22876</v>
      </c>
      <c r="M401" s="47" cm="1">
        <f t="array" ref="M401">IF($I$2="Путешествия с детьми",
INDEX(GRID!$B$34:$BI$44,MATCH(M$7,GRID!$A$34:$A$44,0),MATCH(1,($U$2=GRID!$B$31:$BI$31)*(КАЛЕНДАРЬ!$AW10=GRID!$B$33:$BI$33), 0))*GRID!$B$65,
ROUNDUP(INDEX(GRID!$B$34:$BI$44,MATCH(M$7,GRID!$A$34:$A$44,0),MATCH(1,($U$2=GRID!$B$31:$BI$31)*(КАЛЕНДАРЬ!$AW10=GRID!$B$33:$BI$33),0))*GRID!$B$65*(1-GRID!$B$69),0))</f>
        <v>22102</v>
      </c>
      <c r="N401" s="47" cm="1">
        <f t="array" ref="N401">IF($I$2="Путешествия с детьми",
INDEX(GRID!$B$47:$BI$57,MATCH(M$7,GRID!$A$47:$A$57,0),MATCH(1,($U$2=GRID!$B$31:$BI$31)*(КАЛЕНДАРЬ!$AW10=GRID!$B$33:$BI$33), 0))*GRID!$B$65,
ROUNDUP(INDEX(GRID!$B$47:$BI$57,MATCH(M$7,GRID!$A$47:$A$57,0),MATCH(1,($U$2=GRID!$B$31:$BI$31)*(КАЛЕНДАРЬ!$AW10=GRID!$B$33:$BI$33),0))*GRID!$B$65*(1-GRID!$B$69),0))</f>
        <v>24338</v>
      </c>
      <c r="O401" s="47" cm="1">
        <f t="array" ref="O401">IF($I$2="Путешествия с детьми",
INDEX(GRID!$B$34:$BI$44,MATCH(O$7,GRID!$A$34:$A$44,0),MATCH(1,($U$2=GRID!$B$31:$BI$31)*(КАЛЕНДАРЬ!$AW10=GRID!$B$33:$BI$33), 0))*GRID!$B$65,
ROUNDUP(INDEX(GRID!$B$34:$BI$44,MATCH(O$7,GRID!$A$34:$A$44,0),MATCH(1,($U$2=GRID!$B$31:$BI$31)*(КАЛЕНДАРЬ!$AW10=GRID!$B$33:$BI$33),0))*GRID!$B$65*(1-GRID!$B$69),0))</f>
        <v>27778</v>
      </c>
      <c r="P401" s="47" cm="1">
        <f t="array" ref="P401">IF($I$2="Путешествия с детьми",
INDEX(GRID!$B$47:$BI$57,MATCH(O$7,GRID!$A$47:$A$57,0),MATCH(1,($U$2=GRID!$B$31:$BI$31)*(КАЛЕНДАРЬ!$AW10=GRID!$B$33:$BI$33), 0))*GRID!$B$65,
ROUNDUP(INDEX(GRID!$B$47:$BI$57,MATCH(O$7,GRID!$A$47:$A$57,0),MATCH(1,($U$2=GRID!$B$31:$BI$31)*(КАЛЕНДАРЬ!$AW10=GRID!$B$33:$BI$33),0))*GRID!$B$65*(1-GRID!$B$69),0))</f>
        <v>30014</v>
      </c>
      <c r="Q401" s="47" cm="1">
        <f t="array" ref="Q401">IF($I$2="Путешествия с детьми",
INDEX(GRID!$B$34:$BI$44,MATCH(Q$7,GRID!$A$34:$A$44,0),MATCH(1,($U$2=GRID!$B$31:$BI$31)*(КАЛЕНДАРЬ!$AW10=GRID!$B$33:$BI$33), 0))*GRID!$B$65,
ROUNDUP(INDEX(GRID!$B$34:$BI$44,MATCH(Q$7,GRID!$A$34:$A$44,0),MATCH(1,($U$2=GRID!$B$31:$BI$31)*(КАЛЕНДАРЬ!$AW10=GRID!$B$33:$BI$33),0))*GRID!$B$65*(1-GRID!$B$69),0))</f>
        <v>29412</v>
      </c>
      <c r="R401" s="47" cm="1">
        <f t="array" ref="R401">IF($I$2="Путешествия с детьми",
INDEX(GRID!$B$47:$BI$57,MATCH(Q$7,GRID!$A$47:$A$57,0),MATCH(1,($U$2=GRID!$B$31:$BI$31)*(КАЛЕНДАРЬ!$AW10=GRID!$B$33:$BI$33), 0))*GRID!$B$65,
ROUNDUP(INDEX(GRID!$B$47:$BI$57,MATCH(Q$7,GRID!$A$47:$A$57,0),MATCH(1,($U$2=GRID!$B$31:$BI$31)*(КАЛЕНДАРЬ!$AW10=GRID!$B$33:$BI$33),0))*GRID!$B$65*(1-GRID!$B$69),0))</f>
        <v>31648</v>
      </c>
      <c r="S401" s="47" cm="1">
        <f t="array" ref="S401">IF($I$2="Путешествия с детьми",
INDEX(GRID!$B$34:$BI$44,MATCH(S$7,GRID!$A$34:$A$44,0),MATCH(1,($U$2=GRID!$B$31:$BI$31)*(КАЛЕНДАРЬ!$AW10=GRID!$B$33:$BI$33), 0))*GRID!$B$65,
ROUNDUP(INDEX(GRID!$B$34:$BI$44,MATCH(S$7,GRID!$A$34:$A$44,0),MATCH(1,($U$2=GRID!$B$31:$BI$31)*(КАЛЕНДАРЬ!$AW10=GRID!$B$33:$BI$33),0))*GRID!$B$65*(1-GRID!$B$69),0))</f>
        <v>32250</v>
      </c>
      <c r="T401" s="47" cm="1">
        <f t="array" ref="T401">IF($I$2="Путешествия с детьми",
INDEX(GRID!$B$47:$BI$57,MATCH(S$7,GRID!$A$47:$A$57,0),MATCH(1,($U$2=GRID!$B$31:$BI$31)*(КАЛЕНДАРЬ!$AW10=GRID!$B$33:$BI$33), 0))*GRID!$B$65,
ROUNDUP(INDEX(GRID!$B$47:$BI$57,MATCH(S$7,GRID!$A$47:$A$57,0),MATCH(1,($U$2=GRID!$B$31:$BI$31)*(КАЛЕНДАРЬ!$AW10=GRID!$B$33:$BI$33),0))*GRID!$B$65*(1-GRID!$B$69),0))</f>
        <v>34486</v>
      </c>
      <c r="U401" s="47" cm="1">
        <f t="array" ref="U401">IF($I$2="Путешествия с детьми",
INDEX(GRID!$B$34:$BI$44,MATCH(U$7,GRID!$A$34:$A$44,0),MATCH(1,($U$2=GRID!$B$31:$BI$31)*(КАЛЕНДАРЬ!$AW10=GRID!$B$33:$BI$33), 0))*GRID!$B$65,
ROUNDUP(INDEX(GRID!$B$34:$BI$44,MATCH(U$7,GRID!$A$34:$A$44,0),MATCH(1,($U$2=GRID!$B$31:$BI$31)*(КАЛЕНДАРЬ!$AW10=GRID!$B$33:$BI$33),0))*GRID!$B$65*(1-GRID!$B$69),0))</f>
        <v>37152</v>
      </c>
      <c r="V401" s="47" cm="1">
        <f t="array" ref="V401">IF($I$2="Путешествия с детьми",
INDEX(GRID!$B$47:$BI$57,MATCH(U$7,GRID!$A$47:$A$57,0),MATCH(1,($U$2=GRID!$B$31:$BI$31)*(КАЛЕНДАРЬ!$AW10=GRID!$B$33:$BI$33), 0))*GRID!$B$65,
ROUNDUP(INDEX(GRID!$B$47:$BI$57,MATCH(U$7,GRID!$A$47:$A$57,0),MATCH(1,($U$2=GRID!$B$31:$BI$31)*(КАЛЕНДАРЬ!$AW10=GRID!$B$33:$BI$33),0))*GRID!$B$65*(1-GRID!$B$69),0))</f>
        <v>39388</v>
      </c>
      <c r="W401" s="47" cm="1">
        <f t="array" ref="W401">IF($I$2="Путешествия с детьми",
INDEX(GRID!$B$34:$BI$44,MATCH(W$7,GRID!$A$34:$A$44,0),MATCH(1,($U$2=GRID!$B$31:$BI$31)*(КАЛЕНДАРЬ!$AW10=GRID!$B$33:$BI$33), 0))*GRID!$B$65,
ROUNDUP(INDEX(GRID!$B$34:$BI$44,MATCH(W$7,GRID!$A$34:$A$44,0),MATCH(1,($U$2=GRID!$B$31:$BI$31)*(КАЛЕНДАРЬ!$AW10=GRID!$B$33:$BI$33),0))*GRID!$B$65*(1-GRID!$B$69),0))</f>
        <v>105092</v>
      </c>
      <c r="X401" s="47" cm="1">
        <f t="array" ref="X401">IF($I$2="Путешествия с детьми",
INDEX(GRID!$B$47:$BI$57,MATCH(W$7,GRID!$A$47:$A$57,0),MATCH(1,($U$2=GRID!$B$31:$BI$31)*(КАЛЕНДАРЬ!$AW10=GRID!$B$33:$BI$33), 0))*GRID!$B$65,
ROUNDUP(INDEX(GRID!$B$47:$BI$57,MATCH(W$7,GRID!$A$47:$A$57,0),MATCH(1,($U$2=GRID!$B$31:$BI$31)*(КАЛЕНДАРЬ!$AW10=GRID!$B$33:$BI$33),0))*GRID!$B$65*(1-GRID!$B$69),0))</f>
        <v>107328</v>
      </c>
    </row>
    <row r="402" spans="1:24" ht="13.5" customHeight="1" x14ac:dyDescent="0.2">
      <c r="A402" s="117" t="s">
        <v>45</v>
      </c>
      <c r="B402" s="117">
        <v>8</v>
      </c>
      <c r="C402" s="138" cm="1">
        <f t="array" ref="C402">IF($I$2="Путешествия с детьми",
INDEX(GRID!$B$34:$BI$44,MATCH(C$7,GRID!$A$34:$A$44,0),MATCH(1,($U$2=GRID!$B$31:$BI$31)*(КАЛЕНДАРЬ!$AW11=GRID!$B$33:$BI$33), 0))*GRID!$B$65,
ROUNDUP(INDEX(GRID!$B$34:$BI$44,MATCH(C$7,GRID!$A$34:$A$44,0),MATCH(1,($U$2=GRID!$B$31:$BI$31)*(КАЛЕНДАРЬ!$AW11=GRID!$B$33:$BI$33),0))*GRID!$B$65*(1-GRID!$B$69),0))</f>
        <v>15996</v>
      </c>
      <c r="D402" s="47" cm="1">
        <f t="array" ref="D402">IF($I$2="Путешествия с детьми",
INDEX(GRID!$B$47:$BI$57,MATCH(C$7,GRID!$A$47:$A$57,0),MATCH(1,($U$2=GRID!$B$31:$BI$31)*(КАЛЕНДАРЬ!$AW11=GRID!$B$33:$BI$33), 0))*GRID!$B$65,
ROUNDUP(INDEX(GRID!$B$47:$BI$57,MATCH(C$7,GRID!$A$47:$A$57,0),MATCH(1,($U$2=GRID!$B$31:$BI$31)*(КАЛЕНДАРЬ!$AW11=GRID!$B$33:$BI$33),0))*GRID!$B$65*(1-GRID!$B$69),0))</f>
        <v>18232</v>
      </c>
      <c r="E402" s="47" cm="1">
        <f t="array" ref="E402">IF($I$2="Путешествия с детьми",
INDEX(GRID!$B$34:$BI$44,MATCH(E$7,GRID!$A$34:$A$44,0),MATCH(1,($U$2=GRID!$B$31:$BI$31)*(КАЛЕНДАРЬ!$AW11=GRID!$B$33:$BI$33), 0))*GRID!$B$65,
ROUNDUP(INDEX(GRID!$B$34:$BI$44,MATCH(E$7,GRID!$A$34:$A$44,0),MATCH(1,($U$2=GRID!$B$31:$BI$31)*(КАЛЕНДАРЬ!$AW11=GRID!$B$33:$BI$33),0))*GRID!$B$65*(1-GRID!$B$69),0))</f>
        <v>17458</v>
      </c>
      <c r="F402" s="47" cm="1">
        <f t="array" ref="F402">IF($I$2="Путешествия с детьми",
INDEX(GRID!$B$47:$BI$57,MATCH(E$7,GRID!$A$47:$A$57,0),MATCH(1,($U$2=GRID!$B$31:$BI$31)*(КАЛЕНДАРЬ!$AW11=GRID!$B$33:$BI$33), 0))*GRID!$B$65,
ROUNDUP(INDEX(GRID!$B$47:$BI$57,MATCH(E$7,GRID!$A$47:$A$57,0),MATCH(1,($U$2=GRID!$B$31:$BI$31)*(КАЛЕНДАРЬ!$AW11=GRID!$B$33:$BI$33),0))*GRID!$B$65*(1-GRID!$B$69),0))</f>
        <v>19694</v>
      </c>
      <c r="G402" s="47" cm="1">
        <f t="array" ref="G402">IF($I$2="Путешествия с детьми",
INDEX(GRID!$B$34:$BI$44,MATCH(G$7,GRID!$A$34:$A$44,0),MATCH(1,($U$2=GRID!$B$31:$BI$31)*(КАЛЕНДАРЬ!$AW11=GRID!$B$33:$BI$33), 0))*GRID!$B$65,
ROUNDUP(INDEX(GRID!$B$34:$BI$44,MATCH(G$7,GRID!$A$34:$A$44,0),MATCH(1,($U$2=GRID!$B$31:$BI$31)*(КАЛЕНДАРЬ!$AW11=GRID!$B$33:$BI$33),0))*GRID!$B$65*(1-GRID!$B$69),0))</f>
        <v>18318</v>
      </c>
      <c r="H402" s="47" cm="1">
        <f t="array" ref="H402">IF($I$2="Путешествия с детьми",
INDEX(GRID!$B$47:$BI$57,MATCH(G$7,GRID!$A$47:$A$57,0),MATCH(1,($U$2=GRID!$B$31:$BI$31)*(КАЛЕНДАРЬ!$AW11=GRID!$B$33:$BI$33), 0))*GRID!$B$65,
ROUNDUP(INDEX(GRID!$B$47:$BI$57,MATCH(G$7,GRID!$A$47:$A$57,0),MATCH(1,($U$2=GRID!$B$31:$BI$31)*(КАЛЕНДАРЬ!$AW11=GRID!$B$33:$BI$33),0))*GRID!$B$65*(1-GRID!$B$69),0))</f>
        <v>20554</v>
      </c>
      <c r="I402" s="47" cm="1">
        <f t="array" ref="I402">IF($I$2="Путешествия с детьми",
INDEX(GRID!$B$34:$BI$44,MATCH(I$7,GRID!$A$34:$A$44,0),MATCH(1,($U$2=GRID!$B$31:$BI$31)*(КАЛЕНДАРЬ!$AW11=GRID!$B$33:$BI$33), 0))*GRID!$B$65,
ROUNDUP(INDEX(GRID!$B$34:$BI$44,MATCH(I$7,GRID!$A$34:$A$44,0),MATCH(1,($U$2=GRID!$B$31:$BI$31)*(КАЛЕНДАРЬ!$AW11=GRID!$B$33:$BI$33),0))*GRID!$B$65*(1-GRID!$B$69),0))</f>
        <v>19780</v>
      </c>
      <c r="J402" s="47" cm="1">
        <f t="array" ref="J402">IF($I$2="Путешествия с детьми",
INDEX(GRID!$B$47:$BI$57,MATCH(I$7,GRID!$A$47:$A$57,0),MATCH(1,($U$2=GRID!$B$31:$BI$31)*(КАЛЕНДАРЬ!$AW11=GRID!$B$33:$BI$33), 0))*GRID!$B$65,
ROUNDUP(INDEX(GRID!$B$47:$BI$57,MATCH(I$7,GRID!$A$47:$A$57,0),MATCH(1,($U$2=GRID!$B$31:$BI$31)*(КАЛЕНДАРЬ!$AW11=GRID!$B$33:$BI$33),0))*GRID!$B$65*(1-GRID!$B$69),0))</f>
        <v>22016</v>
      </c>
      <c r="K402" s="47" cm="1">
        <f t="array" ref="K402">IF($I$2="Путешествия с детьми",
INDEX(GRID!$B$34:$BI$44,MATCH(K$7,GRID!$A$34:$A$44,0),MATCH(1,($U$2=GRID!$B$31:$BI$31)*(КАЛЕНДАРЬ!$AW11=GRID!$B$33:$BI$33), 0))*GRID!$B$65,
ROUNDUP(INDEX(GRID!$B$34:$BI$44,MATCH(K$7,GRID!$A$34:$A$44,0),MATCH(1,($U$2=GRID!$B$31:$BI$31)*(КАЛЕНДАРЬ!$AW11=GRID!$B$33:$BI$33),0))*GRID!$B$65*(1-GRID!$B$69),0))</f>
        <v>20640</v>
      </c>
      <c r="L402" s="47" cm="1">
        <f t="array" ref="L402">IF($I$2="Путешествия с детьми",
INDEX(GRID!$B$47:$BI$57,MATCH(K$7,GRID!$A$47:$A$57,0),MATCH(1,($U$2=GRID!$B$31:$BI$31)*(КАЛЕНДАРЬ!$AW11=GRID!$B$33:$BI$33), 0))*GRID!$B$65,
ROUNDUP(INDEX(GRID!$B$47:$BI$57,MATCH(K$7,GRID!$A$47:$A$57,0),MATCH(1,($U$2=GRID!$B$31:$BI$31)*(КАЛЕНДАРЬ!$AW11=GRID!$B$33:$BI$33),0))*GRID!$B$65*(1-GRID!$B$69),0))</f>
        <v>22876</v>
      </c>
      <c r="M402" s="47" cm="1">
        <f t="array" ref="M402">IF($I$2="Путешествия с детьми",
INDEX(GRID!$B$34:$BI$44,MATCH(M$7,GRID!$A$34:$A$44,0),MATCH(1,($U$2=GRID!$B$31:$BI$31)*(КАЛЕНДАРЬ!$AW11=GRID!$B$33:$BI$33), 0))*GRID!$B$65,
ROUNDUP(INDEX(GRID!$B$34:$BI$44,MATCH(M$7,GRID!$A$34:$A$44,0),MATCH(1,($U$2=GRID!$B$31:$BI$31)*(КАЛЕНДАРЬ!$AW11=GRID!$B$33:$BI$33),0))*GRID!$B$65*(1-GRID!$B$69),0))</f>
        <v>22102</v>
      </c>
      <c r="N402" s="47" cm="1">
        <f t="array" ref="N402">IF($I$2="Путешествия с детьми",
INDEX(GRID!$B$47:$BI$57,MATCH(M$7,GRID!$A$47:$A$57,0),MATCH(1,($U$2=GRID!$B$31:$BI$31)*(КАЛЕНДАРЬ!$AW11=GRID!$B$33:$BI$33), 0))*GRID!$B$65,
ROUNDUP(INDEX(GRID!$B$47:$BI$57,MATCH(M$7,GRID!$A$47:$A$57,0),MATCH(1,($U$2=GRID!$B$31:$BI$31)*(КАЛЕНДАРЬ!$AW11=GRID!$B$33:$BI$33),0))*GRID!$B$65*(1-GRID!$B$69),0))</f>
        <v>24338</v>
      </c>
      <c r="O402" s="47" cm="1">
        <f t="array" ref="O402">IF($I$2="Путешествия с детьми",
INDEX(GRID!$B$34:$BI$44,MATCH(O$7,GRID!$A$34:$A$44,0),MATCH(1,($U$2=GRID!$B$31:$BI$31)*(КАЛЕНДАРЬ!$AW11=GRID!$B$33:$BI$33), 0))*GRID!$B$65,
ROUNDUP(INDEX(GRID!$B$34:$BI$44,MATCH(O$7,GRID!$A$34:$A$44,0),MATCH(1,($U$2=GRID!$B$31:$BI$31)*(КАЛЕНДАРЬ!$AW11=GRID!$B$33:$BI$33),0))*GRID!$B$65*(1-GRID!$B$69),0))</f>
        <v>27778</v>
      </c>
      <c r="P402" s="47" cm="1">
        <f t="array" ref="P402">IF($I$2="Путешествия с детьми",
INDEX(GRID!$B$47:$BI$57,MATCH(O$7,GRID!$A$47:$A$57,0),MATCH(1,($U$2=GRID!$B$31:$BI$31)*(КАЛЕНДАРЬ!$AW11=GRID!$B$33:$BI$33), 0))*GRID!$B$65,
ROUNDUP(INDEX(GRID!$B$47:$BI$57,MATCH(O$7,GRID!$A$47:$A$57,0),MATCH(1,($U$2=GRID!$B$31:$BI$31)*(КАЛЕНДАРЬ!$AW11=GRID!$B$33:$BI$33),0))*GRID!$B$65*(1-GRID!$B$69),0))</f>
        <v>30014</v>
      </c>
      <c r="Q402" s="47" cm="1">
        <f t="array" ref="Q402">IF($I$2="Путешествия с детьми",
INDEX(GRID!$B$34:$BI$44,MATCH(Q$7,GRID!$A$34:$A$44,0),MATCH(1,($U$2=GRID!$B$31:$BI$31)*(КАЛЕНДАРЬ!$AW11=GRID!$B$33:$BI$33), 0))*GRID!$B$65,
ROUNDUP(INDEX(GRID!$B$34:$BI$44,MATCH(Q$7,GRID!$A$34:$A$44,0),MATCH(1,($U$2=GRID!$B$31:$BI$31)*(КАЛЕНДАРЬ!$AW11=GRID!$B$33:$BI$33),0))*GRID!$B$65*(1-GRID!$B$69),0))</f>
        <v>29412</v>
      </c>
      <c r="R402" s="47" cm="1">
        <f t="array" ref="R402">IF($I$2="Путешествия с детьми",
INDEX(GRID!$B$47:$BI$57,MATCH(Q$7,GRID!$A$47:$A$57,0),MATCH(1,($U$2=GRID!$B$31:$BI$31)*(КАЛЕНДАРЬ!$AW11=GRID!$B$33:$BI$33), 0))*GRID!$B$65,
ROUNDUP(INDEX(GRID!$B$47:$BI$57,MATCH(Q$7,GRID!$A$47:$A$57,0),MATCH(1,($U$2=GRID!$B$31:$BI$31)*(КАЛЕНДАРЬ!$AW11=GRID!$B$33:$BI$33),0))*GRID!$B$65*(1-GRID!$B$69),0))</f>
        <v>31648</v>
      </c>
      <c r="S402" s="47" cm="1">
        <f t="array" ref="S402">IF($I$2="Путешествия с детьми",
INDEX(GRID!$B$34:$BI$44,MATCH(S$7,GRID!$A$34:$A$44,0),MATCH(1,($U$2=GRID!$B$31:$BI$31)*(КАЛЕНДАРЬ!$AW11=GRID!$B$33:$BI$33), 0))*GRID!$B$65,
ROUNDUP(INDEX(GRID!$B$34:$BI$44,MATCH(S$7,GRID!$A$34:$A$44,0),MATCH(1,($U$2=GRID!$B$31:$BI$31)*(КАЛЕНДАРЬ!$AW11=GRID!$B$33:$BI$33),0))*GRID!$B$65*(1-GRID!$B$69),0))</f>
        <v>32250</v>
      </c>
      <c r="T402" s="47" cm="1">
        <f t="array" ref="T402">IF($I$2="Путешествия с детьми",
INDEX(GRID!$B$47:$BI$57,MATCH(S$7,GRID!$A$47:$A$57,0),MATCH(1,($U$2=GRID!$B$31:$BI$31)*(КАЛЕНДАРЬ!$AW11=GRID!$B$33:$BI$33), 0))*GRID!$B$65,
ROUNDUP(INDEX(GRID!$B$47:$BI$57,MATCH(S$7,GRID!$A$47:$A$57,0),MATCH(1,($U$2=GRID!$B$31:$BI$31)*(КАЛЕНДАРЬ!$AW11=GRID!$B$33:$BI$33),0))*GRID!$B$65*(1-GRID!$B$69),0))</f>
        <v>34486</v>
      </c>
      <c r="U402" s="47" cm="1">
        <f t="array" ref="U402">IF($I$2="Путешествия с детьми",
INDEX(GRID!$B$34:$BI$44,MATCH(U$7,GRID!$A$34:$A$44,0),MATCH(1,($U$2=GRID!$B$31:$BI$31)*(КАЛЕНДАРЬ!$AW11=GRID!$B$33:$BI$33), 0))*GRID!$B$65,
ROUNDUP(INDEX(GRID!$B$34:$BI$44,MATCH(U$7,GRID!$A$34:$A$44,0),MATCH(1,($U$2=GRID!$B$31:$BI$31)*(КАЛЕНДАРЬ!$AW11=GRID!$B$33:$BI$33),0))*GRID!$B$65*(1-GRID!$B$69),0))</f>
        <v>37152</v>
      </c>
      <c r="V402" s="47" cm="1">
        <f t="array" ref="V402">IF($I$2="Путешествия с детьми",
INDEX(GRID!$B$47:$BI$57,MATCH(U$7,GRID!$A$47:$A$57,0),MATCH(1,($U$2=GRID!$B$31:$BI$31)*(КАЛЕНДАРЬ!$AW11=GRID!$B$33:$BI$33), 0))*GRID!$B$65,
ROUNDUP(INDEX(GRID!$B$47:$BI$57,MATCH(U$7,GRID!$A$47:$A$57,0),MATCH(1,($U$2=GRID!$B$31:$BI$31)*(КАЛЕНДАРЬ!$AW11=GRID!$B$33:$BI$33),0))*GRID!$B$65*(1-GRID!$B$69),0))</f>
        <v>39388</v>
      </c>
      <c r="W402" s="47" cm="1">
        <f t="array" ref="W402">IF($I$2="Путешествия с детьми",
INDEX(GRID!$B$34:$BI$44,MATCH(W$7,GRID!$A$34:$A$44,0),MATCH(1,($U$2=GRID!$B$31:$BI$31)*(КАЛЕНДАРЬ!$AW11=GRID!$B$33:$BI$33), 0))*GRID!$B$65,
ROUNDUP(INDEX(GRID!$B$34:$BI$44,MATCH(W$7,GRID!$A$34:$A$44,0),MATCH(1,($U$2=GRID!$B$31:$BI$31)*(КАЛЕНДАРЬ!$AW11=GRID!$B$33:$BI$33),0))*GRID!$B$65*(1-GRID!$B$69),0))</f>
        <v>105092</v>
      </c>
      <c r="X402" s="47" cm="1">
        <f t="array" ref="X402">IF($I$2="Путешествия с детьми",
INDEX(GRID!$B$47:$BI$57,MATCH(W$7,GRID!$A$47:$A$57,0),MATCH(1,($U$2=GRID!$B$31:$BI$31)*(КАЛЕНДАРЬ!$AW11=GRID!$B$33:$BI$33), 0))*GRID!$B$65,
ROUNDUP(INDEX(GRID!$B$47:$BI$57,MATCH(W$7,GRID!$A$47:$A$57,0),MATCH(1,($U$2=GRID!$B$31:$BI$31)*(КАЛЕНДАРЬ!$AW11=GRID!$B$33:$BI$33),0))*GRID!$B$65*(1-GRID!$B$69),0))</f>
        <v>107328</v>
      </c>
    </row>
    <row r="403" spans="1:24" ht="13.5" customHeight="1" x14ac:dyDescent="0.2">
      <c r="A403" s="117" t="s">
        <v>46</v>
      </c>
      <c r="B403" s="117">
        <v>9</v>
      </c>
      <c r="C403" s="138" cm="1">
        <f t="array" ref="C403">IF($I$2="Путешествия с детьми",
INDEX(GRID!$B$34:$BI$44,MATCH(C$7,GRID!$A$34:$A$44,0),MATCH(1,($U$2=GRID!$B$31:$BI$31)*(КАЛЕНДАРЬ!$AW12=GRID!$B$33:$BI$33), 0))*GRID!$B$65,
ROUNDUP(INDEX(GRID!$B$34:$BI$44,MATCH(C$7,GRID!$A$34:$A$44,0),MATCH(1,($U$2=GRID!$B$31:$BI$31)*(КАЛЕНДАРЬ!$AW12=GRID!$B$33:$BI$33),0))*GRID!$B$65*(1-GRID!$B$69),0))</f>
        <v>15996</v>
      </c>
      <c r="D403" s="47" cm="1">
        <f t="array" ref="D403">IF($I$2="Путешествия с детьми",
INDEX(GRID!$B$47:$BI$57,MATCH(C$7,GRID!$A$47:$A$57,0),MATCH(1,($U$2=GRID!$B$31:$BI$31)*(КАЛЕНДАРЬ!$AW12=GRID!$B$33:$BI$33), 0))*GRID!$B$65,
ROUNDUP(INDEX(GRID!$B$47:$BI$57,MATCH(C$7,GRID!$A$47:$A$57,0),MATCH(1,($U$2=GRID!$B$31:$BI$31)*(КАЛЕНДАРЬ!$AW12=GRID!$B$33:$BI$33),0))*GRID!$B$65*(1-GRID!$B$69),0))</f>
        <v>18232</v>
      </c>
      <c r="E403" s="47" cm="1">
        <f t="array" ref="E403">IF($I$2="Путешествия с детьми",
INDEX(GRID!$B$34:$BI$44,MATCH(E$7,GRID!$A$34:$A$44,0),MATCH(1,($U$2=GRID!$B$31:$BI$31)*(КАЛЕНДАРЬ!$AW12=GRID!$B$33:$BI$33), 0))*GRID!$B$65,
ROUNDUP(INDEX(GRID!$B$34:$BI$44,MATCH(E$7,GRID!$A$34:$A$44,0),MATCH(1,($U$2=GRID!$B$31:$BI$31)*(КАЛЕНДАРЬ!$AW12=GRID!$B$33:$BI$33),0))*GRID!$B$65*(1-GRID!$B$69),0))</f>
        <v>17458</v>
      </c>
      <c r="F403" s="47" cm="1">
        <f t="array" ref="F403">IF($I$2="Путешествия с детьми",
INDEX(GRID!$B$47:$BI$57,MATCH(E$7,GRID!$A$47:$A$57,0),MATCH(1,($U$2=GRID!$B$31:$BI$31)*(КАЛЕНДАРЬ!$AW12=GRID!$B$33:$BI$33), 0))*GRID!$B$65,
ROUNDUP(INDEX(GRID!$B$47:$BI$57,MATCH(E$7,GRID!$A$47:$A$57,0),MATCH(1,($U$2=GRID!$B$31:$BI$31)*(КАЛЕНДАРЬ!$AW12=GRID!$B$33:$BI$33),0))*GRID!$B$65*(1-GRID!$B$69),0))</f>
        <v>19694</v>
      </c>
      <c r="G403" s="47" cm="1">
        <f t="array" ref="G403">IF($I$2="Путешествия с детьми",
INDEX(GRID!$B$34:$BI$44,MATCH(G$7,GRID!$A$34:$A$44,0),MATCH(1,($U$2=GRID!$B$31:$BI$31)*(КАЛЕНДАРЬ!$AW12=GRID!$B$33:$BI$33), 0))*GRID!$B$65,
ROUNDUP(INDEX(GRID!$B$34:$BI$44,MATCH(G$7,GRID!$A$34:$A$44,0),MATCH(1,($U$2=GRID!$B$31:$BI$31)*(КАЛЕНДАРЬ!$AW12=GRID!$B$33:$BI$33),0))*GRID!$B$65*(1-GRID!$B$69),0))</f>
        <v>18318</v>
      </c>
      <c r="H403" s="47" cm="1">
        <f t="array" ref="H403">IF($I$2="Путешествия с детьми",
INDEX(GRID!$B$47:$BI$57,MATCH(G$7,GRID!$A$47:$A$57,0),MATCH(1,($U$2=GRID!$B$31:$BI$31)*(КАЛЕНДАРЬ!$AW12=GRID!$B$33:$BI$33), 0))*GRID!$B$65,
ROUNDUP(INDEX(GRID!$B$47:$BI$57,MATCH(G$7,GRID!$A$47:$A$57,0),MATCH(1,($U$2=GRID!$B$31:$BI$31)*(КАЛЕНДАРЬ!$AW12=GRID!$B$33:$BI$33),0))*GRID!$B$65*(1-GRID!$B$69),0))</f>
        <v>20554</v>
      </c>
      <c r="I403" s="47" cm="1">
        <f t="array" ref="I403">IF($I$2="Путешествия с детьми",
INDEX(GRID!$B$34:$BI$44,MATCH(I$7,GRID!$A$34:$A$44,0),MATCH(1,($U$2=GRID!$B$31:$BI$31)*(КАЛЕНДАРЬ!$AW12=GRID!$B$33:$BI$33), 0))*GRID!$B$65,
ROUNDUP(INDEX(GRID!$B$34:$BI$44,MATCH(I$7,GRID!$A$34:$A$44,0),MATCH(1,($U$2=GRID!$B$31:$BI$31)*(КАЛЕНДАРЬ!$AW12=GRID!$B$33:$BI$33),0))*GRID!$B$65*(1-GRID!$B$69),0))</f>
        <v>19780</v>
      </c>
      <c r="J403" s="47" cm="1">
        <f t="array" ref="J403">IF($I$2="Путешествия с детьми",
INDEX(GRID!$B$47:$BI$57,MATCH(I$7,GRID!$A$47:$A$57,0),MATCH(1,($U$2=GRID!$B$31:$BI$31)*(КАЛЕНДАРЬ!$AW12=GRID!$B$33:$BI$33), 0))*GRID!$B$65,
ROUNDUP(INDEX(GRID!$B$47:$BI$57,MATCH(I$7,GRID!$A$47:$A$57,0),MATCH(1,($U$2=GRID!$B$31:$BI$31)*(КАЛЕНДАРЬ!$AW12=GRID!$B$33:$BI$33),0))*GRID!$B$65*(1-GRID!$B$69),0))</f>
        <v>22016</v>
      </c>
      <c r="K403" s="47" cm="1">
        <f t="array" ref="K403">IF($I$2="Путешествия с детьми",
INDEX(GRID!$B$34:$BI$44,MATCH(K$7,GRID!$A$34:$A$44,0),MATCH(1,($U$2=GRID!$B$31:$BI$31)*(КАЛЕНДАРЬ!$AW12=GRID!$B$33:$BI$33), 0))*GRID!$B$65,
ROUNDUP(INDEX(GRID!$B$34:$BI$44,MATCH(K$7,GRID!$A$34:$A$44,0),MATCH(1,($U$2=GRID!$B$31:$BI$31)*(КАЛЕНДАРЬ!$AW12=GRID!$B$33:$BI$33),0))*GRID!$B$65*(1-GRID!$B$69),0))</f>
        <v>20640</v>
      </c>
      <c r="L403" s="47" cm="1">
        <f t="array" ref="L403">IF($I$2="Путешествия с детьми",
INDEX(GRID!$B$47:$BI$57,MATCH(K$7,GRID!$A$47:$A$57,0),MATCH(1,($U$2=GRID!$B$31:$BI$31)*(КАЛЕНДАРЬ!$AW12=GRID!$B$33:$BI$33), 0))*GRID!$B$65,
ROUNDUP(INDEX(GRID!$B$47:$BI$57,MATCH(K$7,GRID!$A$47:$A$57,0),MATCH(1,($U$2=GRID!$B$31:$BI$31)*(КАЛЕНДАРЬ!$AW12=GRID!$B$33:$BI$33),0))*GRID!$B$65*(1-GRID!$B$69),0))</f>
        <v>22876</v>
      </c>
      <c r="M403" s="47" cm="1">
        <f t="array" ref="M403">IF($I$2="Путешествия с детьми",
INDEX(GRID!$B$34:$BI$44,MATCH(M$7,GRID!$A$34:$A$44,0),MATCH(1,($U$2=GRID!$B$31:$BI$31)*(КАЛЕНДАРЬ!$AW12=GRID!$B$33:$BI$33), 0))*GRID!$B$65,
ROUNDUP(INDEX(GRID!$B$34:$BI$44,MATCH(M$7,GRID!$A$34:$A$44,0),MATCH(1,($U$2=GRID!$B$31:$BI$31)*(КАЛЕНДАРЬ!$AW12=GRID!$B$33:$BI$33),0))*GRID!$B$65*(1-GRID!$B$69),0))</f>
        <v>22102</v>
      </c>
      <c r="N403" s="47" cm="1">
        <f t="array" ref="N403">IF($I$2="Путешествия с детьми",
INDEX(GRID!$B$47:$BI$57,MATCH(M$7,GRID!$A$47:$A$57,0),MATCH(1,($U$2=GRID!$B$31:$BI$31)*(КАЛЕНДАРЬ!$AW12=GRID!$B$33:$BI$33), 0))*GRID!$B$65,
ROUNDUP(INDEX(GRID!$B$47:$BI$57,MATCH(M$7,GRID!$A$47:$A$57,0),MATCH(1,($U$2=GRID!$B$31:$BI$31)*(КАЛЕНДАРЬ!$AW12=GRID!$B$33:$BI$33),0))*GRID!$B$65*(1-GRID!$B$69),0))</f>
        <v>24338</v>
      </c>
      <c r="O403" s="47" cm="1">
        <f t="array" ref="O403">IF($I$2="Путешествия с детьми",
INDEX(GRID!$B$34:$BI$44,MATCH(O$7,GRID!$A$34:$A$44,0),MATCH(1,($U$2=GRID!$B$31:$BI$31)*(КАЛЕНДАРЬ!$AW12=GRID!$B$33:$BI$33), 0))*GRID!$B$65,
ROUNDUP(INDEX(GRID!$B$34:$BI$44,MATCH(O$7,GRID!$A$34:$A$44,0),MATCH(1,($U$2=GRID!$B$31:$BI$31)*(КАЛЕНДАРЬ!$AW12=GRID!$B$33:$BI$33),0))*GRID!$B$65*(1-GRID!$B$69),0))</f>
        <v>27778</v>
      </c>
      <c r="P403" s="47" cm="1">
        <f t="array" ref="P403">IF($I$2="Путешествия с детьми",
INDEX(GRID!$B$47:$BI$57,MATCH(O$7,GRID!$A$47:$A$57,0),MATCH(1,($U$2=GRID!$B$31:$BI$31)*(КАЛЕНДАРЬ!$AW12=GRID!$B$33:$BI$33), 0))*GRID!$B$65,
ROUNDUP(INDEX(GRID!$B$47:$BI$57,MATCH(O$7,GRID!$A$47:$A$57,0),MATCH(1,($U$2=GRID!$B$31:$BI$31)*(КАЛЕНДАРЬ!$AW12=GRID!$B$33:$BI$33),0))*GRID!$B$65*(1-GRID!$B$69),0))</f>
        <v>30014</v>
      </c>
      <c r="Q403" s="47" cm="1">
        <f t="array" ref="Q403">IF($I$2="Путешествия с детьми",
INDEX(GRID!$B$34:$BI$44,MATCH(Q$7,GRID!$A$34:$A$44,0),MATCH(1,($U$2=GRID!$B$31:$BI$31)*(КАЛЕНДАРЬ!$AW12=GRID!$B$33:$BI$33), 0))*GRID!$B$65,
ROUNDUP(INDEX(GRID!$B$34:$BI$44,MATCH(Q$7,GRID!$A$34:$A$44,0),MATCH(1,($U$2=GRID!$B$31:$BI$31)*(КАЛЕНДАРЬ!$AW12=GRID!$B$33:$BI$33),0))*GRID!$B$65*(1-GRID!$B$69),0))</f>
        <v>29412</v>
      </c>
      <c r="R403" s="47" cm="1">
        <f t="array" ref="R403">IF($I$2="Путешествия с детьми",
INDEX(GRID!$B$47:$BI$57,MATCH(Q$7,GRID!$A$47:$A$57,0),MATCH(1,($U$2=GRID!$B$31:$BI$31)*(КАЛЕНДАРЬ!$AW12=GRID!$B$33:$BI$33), 0))*GRID!$B$65,
ROUNDUP(INDEX(GRID!$B$47:$BI$57,MATCH(Q$7,GRID!$A$47:$A$57,0),MATCH(1,($U$2=GRID!$B$31:$BI$31)*(КАЛЕНДАРЬ!$AW12=GRID!$B$33:$BI$33),0))*GRID!$B$65*(1-GRID!$B$69),0))</f>
        <v>31648</v>
      </c>
      <c r="S403" s="47" cm="1">
        <f t="array" ref="S403">IF($I$2="Путешествия с детьми",
INDEX(GRID!$B$34:$BI$44,MATCH(S$7,GRID!$A$34:$A$44,0),MATCH(1,($U$2=GRID!$B$31:$BI$31)*(КАЛЕНДАРЬ!$AW12=GRID!$B$33:$BI$33), 0))*GRID!$B$65,
ROUNDUP(INDEX(GRID!$B$34:$BI$44,MATCH(S$7,GRID!$A$34:$A$44,0),MATCH(1,($U$2=GRID!$B$31:$BI$31)*(КАЛЕНДАРЬ!$AW12=GRID!$B$33:$BI$33),0))*GRID!$B$65*(1-GRID!$B$69),0))</f>
        <v>32250</v>
      </c>
      <c r="T403" s="47" cm="1">
        <f t="array" ref="T403">IF($I$2="Путешествия с детьми",
INDEX(GRID!$B$47:$BI$57,MATCH(S$7,GRID!$A$47:$A$57,0),MATCH(1,($U$2=GRID!$B$31:$BI$31)*(КАЛЕНДАРЬ!$AW12=GRID!$B$33:$BI$33), 0))*GRID!$B$65,
ROUNDUP(INDEX(GRID!$B$47:$BI$57,MATCH(S$7,GRID!$A$47:$A$57,0),MATCH(1,($U$2=GRID!$B$31:$BI$31)*(КАЛЕНДАРЬ!$AW12=GRID!$B$33:$BI$33),0))*GRID!$B$65*(1-GRID!$B$69),0))</f>
        <v>34486</v>
      </c>
      <c r="U403" s="47" cm="1">
        <f t="array" ref="U403">IF($I$2="Путешествия с детьми",
INDEX(GRID!$B$34:$BI$44,MATCH(U$7,GRID!$A$34:$A$44,0),MATCH(1,($U$2=GRID!$B$31:$BI$31)*(КАЛЕНДАРЬ!$AW12=GRID!$B$33:$BI$33), 0))*GRID!$B$65,
ROUNDUP(INDEX(GRID!$B$34:$BI$44,MATCH(U$7,GRID!$A$34:$A$44,0),MATCH(1,($U$2=GRID!$B$31:$BI$31)*(КАЛЕНДАРЬ!$AW12=GRID!$B$33:$BI$33),0))*GRID!$B$65*(1-GRID!$B$69),0))</f>
        <v>37152</v>
      </c>
      <c r="V403" s="47" cm="1">
        <f t="array" ref="V403">IF($I$2="Путешествия с детьми",
INDEX(GRID!$B$47:$BI$57,MATCH(U$7,GRID!$A$47:$A$57,0),MATCH(1,($U$2=GRID!$B$31:$BI$31)*(КАЛЕНДАРЬ!$AW12=GRID!$B$33:$BI$33), 0))*GRID!$B$65,
ROUNDUP(INDEX(GRID!$B$47:$BI$57,MATCH(U$7,GRID!$A$47:$A$57,0),MATCH(1,($U$2=GRID!$B$31:$BI$31)*(КАЛЕНДАРЬ!$AW12=GRID!$B$33:$BI$33),0))*GRID!$B$65*(1-GRID!$B$69),0))</f>
        <v>39388</v>
      </c>
      <c r="W403" s="47" cm="1">
        <f t="array" ref="W403">IF($I$2="Путешествия с детьми",
INDEX(GRID!$B$34:$BI$44,MATCH(W$7,GRID!$A$34:$A$44,0),MATCH(1,($U$2=GRID!$B$31:$BI$31)*(КАЛЕНДАРЬ!$AW12=GRID!$B$33:$BI$33), 0))*GRID!$B$65,
ROUNDUP(INDEX(GRID!$B$34:$BI$44,MATCH(W$7,GRID!$A$34:$A$44,0),MATCH(1,($U$2=GRID!$B$31:$BI$31)*(КАЛЕНДАРЬ!$AW12=GRID!$B$33:$BI$33),0))*GRID!$B$65*(1-GRID!$B$69),0))</f>
        <v>105092</v>
      </c>
      <c r="X403" s="47" cm="1">
        <f t="array" ref="X403">IF($I$2="Путешествия с детьми",
INDEX(GRID!$B$47:$BI$57,MATCH(W$7,GRID!$A$47:$A$57,0),MATCH(1,($U$2=GRID!$B$31:$BI$31)*(КАЛЕНДАРЬ!$AW12=GRID!$B$33:$BI$33), 0))*GRID!$B$65,
ROUNDUP(INDEX(GRID!$B$47:$BI$57,MATCH(W$7,GRID!$A$47:$A$57,0),MATCH(1,($U$2=GRID!$B$31:$BI$31)*(КАЛЕНДАРЬ!$AW12=GRID!$B$33:$BI$33),0))*GRID!$B$65*(1-GRID!$B$69),0))</f>
        <v>107328</v>
      </c>
    </row>
    <row r="404" spans="1:24" ht="13.5" customHeight="1" x14ac:dyDescent="0.2">
      <c r="A404" s="117" t="s">
        <v>47</v>
      </c>
      <c r="B404" s="117">
        <v>10</v>
      </c>
      <c r="C404" s="138" cm="1">
        <f t="array" ref="C404">IF($I$2="Путешествия с детьми",
INDEX(GRID!$B$34:$BI$44,MATCH(C$7,GRID!$A$34:$A$44,0),MATCH(1,($U$2=GRID!$B$31:$BI$31)*(КАЛЕНДАРЬ!$AW13=GRID!$B$33:$BI$33), 0))*GRID!$B$65,
ROUNDUP(INDEX(GRID!$B$34:$BI$44,MATCH(C$7,GRID!$A$34:$A$44,0),MATCH(1,($U$2=GRID!$B$31:$BI$31)*(КАЛЕНДАРЬ!$AW13=GRID!$B$33:$BI$33),0))*GRID!$B$65*(1-GRID!$B$69),0))</f>
        <v>15996</v>
      </c>
      <c r="D404" s="47" cm="1">
        <f t="array" ref="D404">IF($I$2="Путешествия с детьми",
INDEX(GRID!$B$47:$BI$57,MATCH(C$7,GRID!$A$47:$A$57,0),MATCH(1,($U$2=GRID!$B$31:$BI$31)*(КАЛЕНДАРЬ!$AW13=GRID!$B$33:$BI$33), 0))*GRID!$B$65,
ROUNDUP(INDEX(GRID!$B$47:$BI$57,MATCH(C$7,GRID!$A$47:$A$57,0),MATCH(1,($U$2=GRID!$B$31:$BI$31)*(КАЛЕНДАРЬ!$AW13=GRID!$B$33:$BI$33),0))*GRID!$B$65*(1-GRID!$B$69),0))</f>
        <v>18232</v>
      </c>
      <c r="E404" s="47" cm="1">
        <f t="array" ref="E404">IF($I$2="Путешествия с детьми",
INDEX(GRID!$B$34:$BI$44,MATCH(E$7,GRID!$A$34:$A$44,0),MATCH(1,($U$2=GRID!$B$31:$BI$31)*(КАЛЕНДАРЬ!$AW13=GRID!$B$33:$BI$33), 0))*GRID!$B$65,
ROUNDUP(INDEX(GRID!$B$34:$BI$44,MATCH(E$7,GRID!$A$34:$A$44,0),MATCH(1,($U$2=GRID!$B$31:$BI$31)*(КАЛЕНДАРЬ!$AW13=GRID!$B$33:$BI$33),0))*GRID!$B$65*(1-GRID!$B$69),0))</f>
        <v>17458</v>
      </c>
      <c r="F404" s="47" cm="1">
        <f t="array" ref="F404">IF($I$2="Путешествия с детьми",
INDEX(GRID!$B$47:$BI$57,MATCH(E$7,GRID!$A$47:$A$57,0),MATCH(1,($U$2=GRID!$B$31:$BI$31)*(КАЛЕНДАРЬ!$AW13=GRID!$B$33:$BI$33), 0))*GRID!$B$65,
ROUNDUP(INDEX(GRID!$B$47:$BI$57,MATCH(E$7,GRID!$A$47:$A$57,0),MATCH(1,($U$2=GRID!$B$31:$BI$31)*(КАЛЕНДАРЬ!$AW13=GRID!$B$33:$BI$33),0))*GRID!$B$65*(1-GRID!$B$69),0))</f>
        <v>19694</v>
      </c>
      <c r="G404" s="47" cm="1">
        <f t="array" ref="G404">IF($I$2="Путешествия с детьми",
INDEX(GRID!$B$34:$BI$44,MATCH(G$7,GRID!$A$34:$A$44,0),MATCH(1,($U$2=GRID!$B$31:$BI$31)*(КАЛЕНДАРЬ!$AW13=GRID!$B$33:$BI$33), 0))*GRID!$B$65,
ROUNDUP(INDEX(GRID!$B$34:$BI$44,MATCH(G$7,GRID!$A$34:$A$44,0),MATCH(1,($U$2=GRID!$B$31:$BI$31)*(КАЛЕНДАРЬ!$AW13=GRID!$B$33:$BI$33),0))*GRID!$B$65*(1-GRID!$B$69),0))</f>
        <v>18318</v>
      </c>
      <c r="H404" s="47" cm="1">
        <f t="array" ref="H404">IF($I$2="Путешествия с детьми",
INDEX(GRID!$B$47:$BI$57,MATCH(G$7,GRID!$A$47:$A$57,0),MATCH(1,($U$2=GRID!$B$31:$BI$31)*(КАЛЕНДАРЬ!$AW13=GRID!$B$33:$BI$33), 0))*GRID!$B$65,
ROUNDUP(INDEX(GRID!$B$47:$BI$57,MATCH(G$7,GRID!$A$47:$A$57,0),MATCH(1,($U$2=GRID!$B$31:$BI$31)*(КАЛЕНДАРЬ!$AW13=GRID!$B$33:$BI$33),0))*GRID!$B$65*(1-GRID!$B$69),0))</f>
        <v>20554</v>
      </c>
      <c r="I404" s="47" cm="1">
        <f t="array" ref="I404">IF($I$2="Путешествия с детьми",
INDEX(GRID!$B$34:$BI$44,MATCH(I$7,GRID!$A$34:$A$44,0),MATCH(1,($U$2=GRID!$B$31:$BI$31)*(КАЛЕНДАРЬ!$AW13=GRID!$B$33:$BI$33), 0))*GRID!$B$65,
ROUNDUP(INDEX(GRID!$B$34:$BI$44,MATCH(I$7,GRID!$A$34:$A$44,0),MATCH(1,($U$2=GRID!$B$31:$BI$31)*(КАЛЕНДАРЬ!$AW13=GRID!$B$33:$BI$33),0))*GRID!$B$65*(1-GRID!$B$69),0))</f>
        <v>19780</v>
      </c>
      <c r="J404" s="47" cm="1">
        <f t="array" ref="J404">IF($I$2="Путешествия с детьми",
INDEX(GRID!$B$47:$BI$57,MATCH(I$7,GRID!$A$47:$A$57,0),MATCH(1,($U$2=GRID!$B$31:$BI$31)*(КАЛЕНДАРЬ!$AW13=GRID!$B$33:$BI$33), 0))*GRID!$B$65,
ROUNDUP(INDEX(GRID!$B$47:$BI$57,MATCH(I$7,GRID!$A$47:$A$57,0),MATCH(1,($U$2=GRID!$B$31:$BI$31)*(КАЛЕНДАРЬ!$AW13=GRID!$B$33:$BI$33),0))*GRID!$B$65*(1-GRID!$B$69),0))</f>
        <v>22016</v>
      </c>
      <c r="K404" s="47" cm="1">
        <f t="array" ref="K404">IF($I$2="Путешествия с детьми",
INDEX(GRID!$B$34:$BI$44,MATCH(K$7,GRID!$A$34:$A$44,0),MATCH(1,($U$2=GRID!$B$31:$BI$31)*(КАЛЕНДАРЬ!$AW13=GRID!$B$33:$BI$33), 0))*GRID!$B$65,
ROUNDUP(INDEX(GRID!$B$34:$BI$44,MATCH(K$7,GRID!$A$34:$A$44,0),MATCH(1,($U$2=GRID!$B$31:$BI$31)*(КАЛЕНДАРЬ!$AW13=GRID!$B$33:$BI$33),0))*GRID!$B$65*(1-GRID!$B$69),0))</f>
        <v>20640</v>
      </c>
      <c r="L404" s="47" cm="1">
        <f t="array" ref="L404">IF($I$2="Путешествия с детьми",
INDEX(GRID!$B$47:$BI$57,MATCH(K$7,GRID!$A$47:$A$57,0),MATCH(1,($U$2=GRID!$B$31:$BI$31)*(КАЛЕНДАРЬ!$AW13=GRID!$B$33:$BI$33), 0))*GRID!$B$65,
ROUNDUP(INDEX(GRID!$B$47:$BI$57,MATCH(K$7,GRID!$A$47:$A$57,0),MATCH(1,($U$2=GRID!$B$31:$BI$31)*(КАЛЕНДАРЬ!$AW13=GRID!$B$33:$BI$33),0))*GRID!$B$65*(1-GRID!$B$69),0))</f>
        <v>22876</v>
      </c>
      <c r="M404" s="47" cm="1">
        <f t="array" ref="M404">IF($I$2="Путешествия с детьми",
INDEX(GRID!$B$34:$BI$44,MATCH(M$7,GRID!$A$34:$A$44,0),MATCH(1,($U$2=GRID!$B$31:$BI$31)*(КАЛЕНДАРЬ!$AW13=GRID!$B$33:$BI$33), 0))*GRID!$B$65,
ROUNDUP(INDEX(GRID!$B$34:$BI$44,MATCH(M$7,GRID!$A$34:$A$44,0),MATCH(1,($U$2=GRID!$B$31:$BI$31)*(КАЛЕНДАРЬ!$AW13=GRID!$B$33:$BI$33),0))*GRID!$B$65*(1-GRID!$B$69),0))</f>
        <v>22102</v>
      </c>
      <c r="N404" s="47" cm="1">
        <f t="array" ref="N404">IF($I$2="Путешествия с детьми",
INDEX(GRID!$B$47:$BI$57,MATCH(M$7,GRID!$A$47:$A$57,0),MATCH(1,($U$2=GRID!$B$31:$BI$31)*(КАЛЕНДАРЬ!$AW13=GRID!$B$33:$BI$33), 0))*GRID!$B$65,
ROUNDUP(INDEX(GRID!$B$47:$BI$57,MATCH(M$7,GRID!$A$47:$A$57,0),MATCH(1,($U$2=GRID!$B$31:$BI$31)*(КАЛЕНДАРЬ!$AW13=GRID!$B$33:$BI$33),0))*GRID!$B$65*(1-GRID!$B$69),0))</f>
        <v>24338</v>
      </c>
      <c r="O404" s="47" cm="1">
        <f t="array" ref="O404">IF($I$2="Путешествия с детьми",
INDEX(GRID!$B$34:$BI$44,MATCH(O$7,GRID!$A$34:$A$44,0),MATCH(1,($U$2=GRID!$B$31:$BI$31)*(КАЛЕНДАРЬ!$AW13=GRID!$B$33:$BI$33), 0))*GRID!$B$65,
ROUNDUP(INDEX(GRID!$B$34:$BI$44,MATCH(O$7,GRID!$A$34:$A$44,0),MATCH(1,($U$2=GRID!$B$31:$BI$31)*(КАЛЕНДАРЬ!$AW13=GRID!$B$33:$BI$33),0))*GRID!$B$65*(1-GRID!$B$69),0))</f>
        <v>27778</v>
      </c>
      <c r="P404" s="47" cm="1">
        <f t="array" ref="P404">IF($I$2="Путешествия с детьми",
INDEX(GRID!$B$47:$BI$57,MATCH(O$7,GRID!$A$47:$A$57,0),MATCH(1,($U$2=GRID!$B$31:$BI$31)*(КАЛЕНДАРЬ!$AW13=GRID!$B$33:$BI$33), 0))*GRID!$B$65,
ROUNDUP(INDEX(GRID!$B$47:$BI$57,MATCH(O$7,GRID!$A$47:$A$57,0),MATCH(1,($U$2=GRID!$B$31:$BI$31)*(КАЛЕНДАРЬ!$AW13=GRID!$B$33:$BI$33),0))*GRID!$B$65*(1-GRID!$B$69),0))</f>
        <v>30014</v>
      </c>
      <c r="Q404" s="47" cm="1">
        <f t="array" ref="Q404">IF($I$2="Путешествия с детьми",
INDEX(GRID!$B$34:$BI$44,MATCH(Q$7,GRID!$A$34:$A$44,0),MATCH(1,($U$2=GRID!$B$31:$BI$31)*(КАЛЕНДАРЬ!$AW13=GRID!$B$33:$BI$33), 0))*GRID!$B$65,
ROUNDUP(INDEX(GRID!$B$34:$BI$44,MATCH(Q$7,GRID!$A$34:$A$44,0),MATCH(1,($U$2=GRID!$B$31:$BI$31)*(КАЛЕНДАРЬ!$AW13=GRID!$B$33:$BI$33),0))*GRID!$B$65*(1-GRID!$B$69),0))</f>
        <v>29412</v>
      </c>
      <c r="R404" s="47" cm="1">
        <f t="array" ref="R404">IF($I$2="Путешествия с детьми",
INDEX(GRID!$B$47:$BI$57,MATCH(Q$7,GRID!$A$47:$A$57,0),MATCH(1,($U$2=GRID!$B$31:$BI$31)*(КАЛЕНДАРЬ!$AW13=GRID!$B$33:$BI$33), 0))*GRID!$B$65,
ROUNDUP(INDEX(GRID!$B$47:$BI$57,MATCH(Q$7,GRID!$A$47:$A$57,0),MATCH(1,($U$2=GRID!$B$31:$BI$31)*(КАЛЕНДАРЬ!$AW13=GRID!$B$33:$BI$33),0))*GRID!$B$65*(1-GRID!$B$69),0))</f>
        <v>31648</v>
      </c>
      <c r="S404" s="47" cm="1">
        <f t="array" ref="S404">IF($I$2="Путешествия с детьми",
INDEX(GRID!$B$34:$BI$44,MATCH(S$7,GRID!$A$34:$A$44,0),MATCH(1,($U$2=GRID!$B$31:$BI$31)*(КАЛЕНДАРЬ!$AW13=GRID!$B$33:$BI$33), 0))*GRID!$B$65,
ROUNDUP(INDEX(GRID!$B$34:$BI$44,MATCH(S$7,GRID!$A$34:$A$44,0),MATCH(1,($U$2=GRID!$B$31:$BI$31)*(КАЛЕНДАРЬ!$AW13=GRID!$B$33:$BI$33),0))*GRID!$B$65*(1-GRID!$B$69),0))</f>
        <v>32250</v>
      </c>
      <c r="T404" s="47" cm="1">
        <f t="array" ref="T404">IF($I$2="Путешествия с детьми",
INDEX(GRID!$B$47:$BI$57,MATCH(S$7,GRID!$A$47:$A$57,0),MATCH(1,($U$2=GRID!$B$31:$BI$31)*(КАЛЕНДАРЬ!$AW13=GRID!$B$33:$BI$33), 0))*GRID!$B$65,
ROUNDUP(INDEX(GRID!$B$47:$BI$57,MATCH(S$7,GRID!$A$47:$A$57,0),MATCH(1,($U$2=GRID!$B$31:$BI$31)*(КАЛЕНДАРЬ!$AW13=GRID!$B$33:$BI$33),0))*GRID!$B$65*(1-GRID!$B$69),0))</f>
        <v>34486</v>
      </c>
      <c r="U404" s="47" cm="1">
        <f t="array" ref="U404">IF($I$2="Путешествия с детьми",
INDEX(GRID!$B$34:$BI$44,MATCH(U$7,GRID!$A$34:$A$44,0),MATCH(1,($U$2=GRID!$B$31:$BI$31)*(КАЛЕНДАРЬ!$AW13=GRID!$B$33:$BI$33), 0))*GRID!$B$65,
ROUNDUP(INDEX(GRID!$B$34:$BI$44,MATCH(U$7,GRID!$A$34:$A$44,0),MATCH(1,($U$2=GRID!$B$31:$BI$31)*(КАЛЕНДАРЬ!$AW13=GRID!$B$33:$BI$33),0))*GRID!$B$65*(1-GRID!$B$69),0))</f>
        <v>37152</v>
      </c>
      <c r="V404" s="47" cm="1">
        <f t="array" ref="V404">IF($I$2="Путешествия с детьми",
INDEX(GRID!$B$47:$BI$57,MATCH(U$7,GRID!$A$47:$A$57,0),MATCH(1,($U$2=GRID!$B$31:$BI$31)*(КАЛЕНДАРЬ!$AW13=GRID!$B$33:$BI$33), 0))*GRID!$B$65,
ROUNDUP(INDEX(GRID!$B$47:$BI$57,MATCH(U$7,GRID!$A$47:$A$57,0),MATCH(1,($U$2=GRID!$B$31:$BI$31)*(КАЛЕНДАРЬ!$AW13=GRID!$B$33:$BI$33),0))*GRID!$B$65*(1-GRID!$B$69),0))</f>
        <v>39388</v>
      </c>
      <c r="W404" s="47" cm="1">
        <f t="array" ref="W404">IF($I$2="Путешествия с детьми",
INDEX(GRID!$B$34:$BI$44,MATCH(W$7,GRID!$A$34:$A$44,0),MATCH(1,($U$2=GRID!$B$31:$BI$31)*(КАЛЕНДАРЬ!$AW13=GRID!$B$33:$BI$33), 0))*GRID!$B$65,
ROUNDUP(INDEX(GRID!$B$34:$BI$44,MATCH(W$7,GRID!$A$34:$A$44,0),MATCH(1,($U$2=GRID!$B$31:$BI$31)*(КАЛЕНДАРЬ!$AW13=GRID!$B$33:$BI$33),0))*GRID!$B$65*(1-GRID!$B$69),0))</f>
        <v>105092</v>
      </c>
      <c r="X404" s="47" cm="1">
        <f t="array" ref="X404">IF($I$2="Путешествия с детьми",
INDEX(GRID!$B$47:$BI$57,MATCH(W$7,GRID!$A$47:$A$57,0),MATCH(1,($U$2=GRID!$B$31:$BI$31)*(КАЛЕНДАРЬ!$AW13=GRID!$B$33:$BI$33), 0))*GRID!$B$65,
ROUNDUP(INDEX(GRID!$B$47:$BI$57,MATCH(W$7,GRID!$A$47:$A$57,0),MATCH(1,($U$2=GRID!$B$31:$BI$31)*(КАЛЕНДАРЬ!$AW13=GRID!$B$33:$BI$33),0))*GRID!$B$65*(1-GRID!$B$69),0))</f>
        <v>107328</v>
      </c>
    </row>
    <row r="405" spans="1:24" ht="13.5" customHeight="1" x14ac:dyDescent="0.2">
      <c r="A405" s="117" t="s">
        <v>48</v>
      </c>
      <c r="B405" s="117">
        <v>11</v>
      </c>
      <c r="C405" s="138" cm="1">
        <f t="array" ref="C405">IF($I$2="Путешествия с детьми",
INDEX(GRID!$B$34:$BI$44,MATCH(C$7,GRID!$A$34:$A$44,0),MATCH(1,($U$2=GRID!$B$31:$BI$31)*(КАЛЕНДАРЬ!$AW14=GRID!$B$33:$BI$33), 0))*GRID!$B$65,
ROUNDUP(INDEX(GRID!$B$34:$BI$44,MATCH(C$7,GRID!$A$34:$A$44,0),MATCH(1,($U$2=GRID!$B$31:$BI$31)*(КАЛЕНДАРЬ!$AW14=GRID!$B$33:$BI$33),0))*GRID!$B$65*(1-GRID!$B$69),0))</f>
        <v>15996</v>
      </c>
      <c r="D405" s="47" cm="1">
        <f t="array" ref="D405">IF($I$2="Путешествия с детьми",
INDEX(GRID!$B$47:$BI$57,MATCH(C$7,GRID!$A$47:$A$57,0),MATCH(1,($U$2=GRID!$B$31:$BI$31)*(КАЛЕНДАРЬ!$AW14=GRID!$B$33:$BI$33), 0))*GRID!$B$65,
ROUNDUP(INDEX(GRID!$B$47:$BI$57,MATCH(C$7,GRID!$A$47:$A$57,0),MATCH(1,($U$2=GRID!$B$31:$BI$31)*(КАЛЕНДАРЬ!$AW14=GRID!$B$33:$BI$33),0))*GRID!$B$65*(1-GRID!$B$69),0))</f>
        <v>18232</v>
      </c>
      <c r="E405" s="47" cm="1">
        <f t="array" ref="E405">IF($I$2="Путешествия с детьми",
INDEX(GRID!$B$34:$BI$44,MATCH(E$7,GRID!$A$34:$A$44,0),MATCH(1,($U$2=GRID!$B$31:$BI$31)*(КАЛЕНДАРЬ!$AW14=GRID!$B$33:$BI$33), 0))*GRID!$B$65,
ROUNDUP(INDEX(GRID!$B$34:$BI$44,MATCH(E$7,GRID!$A$34:$A$44,0),MATCH(1,($U$2=GRID!$B$31:$BI$31)*(КАЛЕНДАРЬ!$AW14=GRID!$B$33:$BI$33),0))*GRID!$B$65*(1-GRID!$B$69),0))</f>
        <v>17458</v>
      </c>
      <c r="F405" s="47" cm="1">
        <f t="array" ref="F405">IF($I$2="Путешествия с детьми",
INDEX(GRID!$B$47:$BI$57,MATCH(E$7,GRID!$A$47:$A$57,0),MATCH(1,($U$2=GRID!$B$31:$BI$31)*(КАЛЕНДАРЬ!$AW14=GRID!$B$33:$BI$33), 0))*GRID!$B$65,
ROUNDUP(INDEX(GRID!$B$47:$BI$57,MATCH(E$7,GRID!$A$47:$A$57,0),MATCH(1,($U$2=GRID!$B$31:$BI$31)*(КАЛЕНДАРЬ!$AW14=GRID!$B$33:$BI$33),0))*GRID!$B$65*(1-GRID!$B$69),0))</f>
        <v>19694</v>
      </c>
      <c r="G405" s="47" cm="1">
        <f t="array" ref="G405">IF($I$2="Путешествия с детьми",
INDEX(GRID!$B$34:$BI$44,MATCH(G$7,GRID!$A$34:$A$44,0),MATCH(1,($U$2=GRID!$B$31:$BI$31)*(КАЛЕНДАРЬ!$AW14=GRID!$B$33:$BI$33), 0))*GRID!$B$65,
ROUNDUP(INDEX(GRID!$B$34:$BI$44,MATCH(G$7,GRID!$A$34:$A$44,0),MATCH(1,($U$2=GRID!$B$31:$BI$31)*(КАЛЕНДАРЬ!$AW14=GRID!$B$33:$BI$33),0))*GRID!$B$65*(1-GRID!$B$69),0))</f>
        <v>18318</v>
      </c>
      <c r="H405" s="47" cm="1">
        <f t="array" ref="H405">IF($I$2="Путешествия с детьми",
INDEX(GRID!$B$47:$BI$57,MATCH(G$7,GRID!$A$47:$A$57,0),MATCH(1,($U$2=GRID!$B$31:$BI$31)*(КАЛЕНДАРЬ!$AW14=GRID!$B$33:$BI$33), 0))*GRID!$B$65,
ROUNDUP(INDEX(GRID!$B$47:$BI$57,MATCH(G$7,GRID!$A$47:$A$57,0),MATCH(1,($U$2=GRID!$B$31:$BI$31)*(КАЛЕНДАРЬ!$AW14=GRID!$B$33:$BI$33),0))*GRID!$B$65*(1-GRID!$B$69),0))</f>
        <v>20554</v>
      </c>
      <c r="I405" s="47" cm="1">
        <f t="array" ref="I405">IF($I$2="Путешествия с детьми",
INDEX(GRID!$B$34:$BI$44,MATCH(I$7,GRID!$A$34:$A$44,0),MATCH(1,($U$2=GRID!$B$31:$BI$31)*(КАЛЕНДАРЬ!$AW14=GRID!$B$33:$BI$33), 0))*GRID!$B$65,
ROUNDUP(INDEX(GRID!$B$34:$BI$44,MATCH(I$7,GRID!$A$34:$A$44,0),MATCH(1,($U$2=GRID!$B$31:$BI$31)*(КАЛЕНДАРЬ!$AW14=GRID!$B$33:$BI$33),0))*GRID!$B$65*(1-GRID!$B$69),0))</f>
        <v>19780</v>
      </c>
      <c r="J405" s="47" cm="1">
        <f t="array" ref="J405">IF($I$2="Путешествия с детьми",
INDEX(GRID!$B$47:$BI$57,MATCH(I$7,GRID!$A$47:$A$57,0),MATCH(1,($U$2=GRID!$B$31:$BI$31)*(КАЛЕНДАРЬ!$AW14=GRID!$B$33:$BI$33), 0))*GRID!$B$65,
ROUNDUP(INDEX(GRID!$B$47:$BI$57,MATCH(I$7,GRID!$A$47:$A$57,0),MATCH(1,($U$2=GRID!$B$31:$BI$31)*(КАЛЕНДАРЬ!$AW14=GRID!$B$33:$BI$33),0))*GRID!$B$65*(1-GRID!$B$69),0))</f>
        <v>22016</v>
      </c>
      <c r="K405" s="47" cm="1">
        <f t="array" ref="K405">IF($I$2="Путешествия с детьми",
INDEX(GRID!$B$34:$BI$44,MATCH(K$7,GRID!$A$34:$A$44,0),MATCH(1,($U$2=GRID!$B$31:$BI$31)*(КАЛЕНДАРЬ!$AW14=GRID!$B$33:$BI$33), 0))*GRID!$B$65,
ROUNDUP(INDEX(GRID!$B$34:$BI$44,MATCH(K$7,GRID!$A$34:$A$44,0),MATCH(1,($U$2=GRID!$B$31:$BI$31)*(КАЛЕНДАРЬ!$AW14=GRID!$B$33:$BI$33),0))*GRID!$B$65*(1-GRID!$B$69),0))</f>
        <v>20640</v>
      </c>
      <c r="L405" s="47" cm="1">
        <f t="array" ref="L405">IF($I$2="Путешествия с детьми",
INDEX(GRID!$B$47:$BI$57,MATCH(K$7,GRID!$A$47:$A$57,0),MATCH(1,($U$2=GRID!$B$31:$BI$31)*(КАЛЕНДАРЬ!$AW14=GRID!$B$33:$BI$33), 0))*GRID!$B$65,
ROUNDUP(INDEX(GRID!$B$47:$BI$57,MATCH(K$7,GRID!$A$47:$A$57,0),MATCH(1,($U$2=GRID!$B$31:$BI$31)*(КАЛЕНДАРЬ!$AW14=GRID!$B$33:$BI$33),0))*GRID!$B$65*(1-GRID!$B$69),0))</f>
        <v>22876</v>
      </c>
      <c r="M405" s="47" cm="1">
        <f t="array" ref="M405">IF($I$2="Путешествия с детьми",
INDEX(GRID!$B$34:$BI$44,MATCH(M$7,GRID!$A$34:$A$44,0),MATCH(1,($U$2=GRID!$B$31:$BI$31)*(КАЛЕНДАРЬ!$AW14=GRID!$B$33:$BI$33), 0))*GRID!$B$65,
ROUNDUP(INDEX(GRID!$B$34:$BI$44,MATCH(M$7,GRID!$A$34:$A$44,0),MATCH(1,($U$2=GRID!$B$31:$BI$31)*(КАЛЕНДАРЬ!$AW14=GRID!$B$33:$BI$33),0))*GRID!$B$65*(1-GRID!$B$69),0))</f>
        <v>22102</v>
      </c>
      <c r="N405" s="47" cm="1">
        <f t="array" ref="N405">IF($I$2="Путешествия с детьми",
INDEX(GRID!$B$47:$BI$57,MATCH(M$7,GRID!$A$47:$A$57,0),MATCH(1,($U$2=GRID!$B$31:$BI$31)*(КАЛЕНДАРЬ!$AW14=GRID!$B$33:$BI$33), 0))*GRID!$B$65,
ROUNDUP(INDEX(GRID!$B$47:$BI$57,MATCH(M$7,GRID!$A$47:$A$57,0),MATCH(1,($U$2=GRID!$B$31:$BI$31)*(КАЛЕНДАРЬ!$AW14=GRID!$B$33:$BI$33),0))*GRID!$B$65*(1-GRID!$B$69),0))</f>
        <v>24338</v>
      </c>
      <c r="O405" s="47" cm="1">
        <f t="array" ref="O405">IF($I$2="Путешествия с детьми",
INDEX(GRID!$B$34:$BI$44,MATCH(O$7,GRID!$A$34:$A$44,0),MATCH(1,($U$2=GRID!$B$31:$BI$31)*(КАЛЕНДАРЬ!$AW14=GRID!$B$33:$BI$33), 0))*GRID!$B$65,
ROUNDUP(INDEX(GRID!$B$34:$BI$44,MATCH(O$7,GRID!$A$34:$A$44,0),MATCH(1,($U$2=GRID!$B$31:$BI$31)*(КАЛЕНДАРЬ!$AW14=GRID!$B$33:$BI$33),0))*GRID!$B$65*(1-GRID!$B$69),0))</f>
        <v>27778</v>
      </c>
      <c r="P405" s="47" cm="1">
        <f t="array" ref="P405">IF($I$2="Путешествия с детьми",
INDEX(GRID!$B$47:$BI$57,MATCH(O$7,GRID!$A$47:$A$57,0),MATCH(1,($U$2=GRID!$B$31:$BI$31)*(КАЛЕНДАРЬ!$AW14=GRID!$B$33:$BI$33), 0))*GRID!$B$65,
ROUNDUP(INDEX(GRID!$B$47:$BI$57,MATCH(O$7,GRID!$A$47:$A$57,0),MATCH(1,($U$2=GRID!$B$31:$BI$31)*(КАЛЕНДАРЬ!$AW14=GRID!$B$33:$BI$33),0))*GRID!$B$65*(1-GRID!$B$69),0))</f>
        <v>30014</v>
      </c>
      <c r="Q405" s="47" cm="1">
        <f t="array" ref="Q405">IF($I$2="Путешествия с детьми",
INDEX(GRID!$B$34:$BI$44,MATCH(Q$7,GRID!$A$34:$A$44,0),MATCH(1,($U$2=GRID!$B$31:$BI$31)*(КАЛЕНДАРЬ!$AW14=GRID!$B$33:$BI$33), 0))*GRID!$B$65,
ROUNDUP(INDEX(GRID!$B$34:$BI$44,MATCH(Q$7,GRID!$A$34:$A$44,0),MATCH(1,($U$2=GRID!$B$31:$BI$31)*(КАЛЕНДАРЬ!$AW14=GRID!$B$33:$BI$33),0))*GRID!$B$65*(1-GRID!$B$69),0))</f>
        <v>29412</v>
      </c>
      <c r="R405" s="47" cm="1">
        <f t="array" ref="R405">IF($I$2="Путешествия с детьми",
INDEX(GRID!$B$47:$BI$57,MATCH(Q$7,GRID!$A$47:$A$57,0),MATCH(1,($U$2=GRID!$B$31:$BI$31)*(КАЛЕНДАРЬ!$AW14=GRID!$B$33:$BI$33), 0))*GRID!$B$65,
ROUNDUP(INDEX(GRID!$B$47:$BI$57,MATCH(Q$7,GRID!$A$47:$A$57,0),MATCH(1,($U$2=GRID!$B$31:$BI$31)*(КАЛЕНДАРЬ!$AW14=GRID!$B$33:$BI$33),0))*GRID!$B$65*(1-GRID!$B$69),0))</f>
        <v>31648</v>
      </c>
      <c r="S405" s="47" cm="1">
        <f t="array" ref="S405">IF($I$2="Путешествия с детьми",
INDEX(GRID!$B$34:$BI$44,MATCH(S$7,GRID!$A$34:$A$44,0),MATCH(1,($U$2=GRID!$B$31:$BI$31)*(КАЛЕНДАРЬ!$AW14=GRID!$B$33:$BI$33), 0))*GRID!$B$65,
ROUNDUP(INDEX(GRID!$B$34:$BI$44,MATCH(S$7,GRID!$A$34:$A$44,0),MATCH(1,($U$2=GRID!$B$31:$BI$31)*(КАЛЕНДАРЬ!$AW14=GRID!$B$33:$BI$33),0))*GRID!$B$65*(1-GRID!$B$69),0))</f>
        <v>32250</v>
      </c>
      <c r="T405" s="47" cm="1">
        <f t="array" ref="T405">IF($I$2="Путешествия с детьми",
INDEX(GRID!$B$47:$BI$57,MATCH(S$7,GRID!$A$47:$A$57,0),MATCH(1,($U$2=GRID!$B$31:$BI$31)*(КАЛЕНДАРЬ!$AW14=GRID!$B$33:$BI$33), 0))*GRID!$B$65,
ROUNDUP(INDEX(GRID!$B$47:$BI$57,MATCH(S$7,GRID!$A$47:$A$57,0),MATCH(1,($U$2=GRID!$B$31:$BI$31)*(КАЛЕНДАРЬ!$AW14=GRID!$B$33:$BI$33),0))*GRID!$B$65*(1-GRID!$B$69),0))</f>
        <v>34486</v>
      </c>
      <c r="U405" s="47" cm="1">
        <f t="array" ref="U405">IF($I$2="Путешествия с детьми",
INDEX(GRID!$B$34:$BI$44,MATCH(U$7,GRID!$A$34:$A$44,0),MATCH(1,($U$2=GRID!$B$31:$BI$31)*(КАЛЕНДАРЬ!$AW14=GRID!$B$33:$BI$33), 0))*GRID!$B$65,
ROUNDUP(INDEX(GRID!$B$34:$BI$44,MATCH(U$7,GRID!$A$34:$A$44,0),MATCH(1,($U$2=GRID!$B$31:$BI$31)*(КАЛЕНДАРЬ!$AW14=GRID!$B$33:$BI$33),0))*GRID!$B$65*(1-GRID!$B$69),0))</f>
        <v>37152</v>
      </c>
      <c r="V405" s="47" cm="1">
        <f t="array" ref="V405">IF($I$2="Путешествия с детьми",
INDEX(GRID!$B$47:$BI$57,MATCH(U$7,GRID!$A$47:$A$57,0),MATCH(1,($U$2=GRID!$B$31:$BI$31)*(КАЛЕНДАРЬ!$AW14=GRID!$B$33:$BI$33), 0))*GRID!$B$65,
ROUNDUP(INDEX(GRID!$B$47:$BI$57,MATCH(U$7,GRID!$A$47:$A$57,0),MATCH(1,($U$2=GRID!$B$31:$BI$31)*(КАЛЕНДАРЬ!$AW14=GRID!$B$33:$BI$33),0))*GRID!$B$65*(1-GRID!$B$69),0))</f>
        <v>39388</v>
      </c>
      <c r="W405" s="47" cm="1">
        <f t="array" ref="W405">IF($I$2="Путешествия с детьми",
INDEX(GRID!$B$34:$BI$44,MATCH(W$7,GRID!$A$34:$A$44,0),MATCH(1,($U$2=GRID!$B$31:$BI$31)*(КАЛЕНДАРЬ!$AW14=GRID!$B$33:$BI$33), 0))*GRID!$B$65,
ROUNDUP(INDEX(GRID!$B$34:$BI$44,MATCH(W$7,GRID!$A$34:$A$44,0),MATCH(1,($U$2=GRID!$B$31:$BI$31)*(КАЛЕНДАРЬ!$AW14=GRID!$B$33:$BI$33),0))*GRID!$B$65*(1-GRID!$B$69),0))</f>
        <v>105092</v>
      </c>
      <c r="X405" s="47" cm="1">
        <f t="array" ref="X405">IF($I$2="Путешествия с детьми",
INDEX(GRID!$B$47:$BI$57,MATCH(W$7,GRID!$A$47:$A$57,0),MATCH(1,($U$2=GRID!$B$31:$BI$31)*(КАЛЕНДАРЬ!$AW14=GRID!$B$33:$BI$33), 0))*GRID!$B$65,
ROUNDUP(INDEX(GRID!$B$47:$BI$57,MATCH(W$7,GRID!$A$47:$A$57,0),MATCH(1,($U$2=GRID!$B$31:$BI$31)*(КАЛЕНДАРЬ!$AW14=GRID!$B$33:$BI$33),0))*GRID!$B$65*(1-GRID!$B$69),0))</f>
        <v>107328</v>
      </c>
    </row>
    <row r="406" spans="1:24" ht="13.5" customHeight="1" x14ac:dyDescent="0.2">
      <c r="A406" s="117" t="s">
        <v>42</v>
      </c>
      <c r="B406" s="117">
        <v>12</v>
      </c>
      <c r="C406" s="138" cm="1">
        <f t="array" ref="C406">IF($I$2="Путешествия с детьми",
INDEX(GRID!$B$34:$BI$44,MATCH(C$7,GRID!$A$34:$A$44,0),MATCH(1,($U$2=GRID!$B$31:$BI$31)*(КАЛЕНДАРЬ!$AW15=GRID!$B$33:$BI$33), 0))*GRID!$B$65,
ROUNDUP(INDEX(GRID!$B$34:$BI$44,MATCH(C$7,GRID!$A$34:$A$44,0),MATCH(1,($U$2=GRID!$B$31:$BI$31)*(КАЛЕНДАРЬ!$AW15=GRID!$B$33:$BI$33),0))*GRID!$B$65*(1-GRID!$B$69),0))</f>
        <v>14964</v>
      </c>
      <c r="D406" s="47" cm="1">
        <f t="array" ref="D406">IF($I$2="Путешествия с детьми",
INDEX(GRID!$B$47:$BI$57,MATCH(C$7,GRID!$A$47:$A$57,0),MATCH(1,($U$2=GRID!$B$31:$BI$31)*(КАЛЕНДАРЬ!$AW15=GRID!$B$33:$BI$33), 0))*GRID!$B$65,
ROUNDUP(INDEX(GRID!$B$47:$BI$57,MATCH(C$7,GRID!$A$47:$A$57,0),MATCH(1,($U$2=GRID!$B$31:$BI$31)*(КАЛЕНДАРЬ!$AW15=GRID!$B$33:$BI$33),0))*GRID!$B$65*(1-GRID!$B$69),0))</f>
        <v>17200</v>
      </c>
      <c r="E406" s="47" cm="1">
        <f t="array" ref="E406">IF($I$2="Путешествия с детьми",
INDEX(GRID!$B$34:$BI$44,MATCH(E$7,GRID!$A$34:$A$44,0),MATCH(1,($U$2=GRID!$B$31:$BI$31)*(КАЛЕНДАРЬ!$AW15=GRID!$B$33:$BI$33), 0))*GRID!$B$65,
ROUNDUP(INDEX(GRID!$B$34:$BI$44,MATCH(E$7,GRID!$A$34:$A$44,0),MATCH(1,($U$2=GRID!$B$31:$BI$31)*(КАЛЕНДАРЬ!$AW15=GRID!$B$33:$BI$33),0))*GRID!$B$65*(1-GRID!$B$69),0))</f>
        <v>16426</v>
      </c>
      <c r="F406" s="47" cm="1">
        <f t="array" ref="F406">IF($I$2="Путешествия с детьми",
INDEX(GRID!$B$47:$BI$57,MATCH(E$7,GRID!$A$47:$A$57,0),MATCH(1,($U$2=GRID!$B$31:$BI$31)*(КАЛЕНДАРЬ!$AW15=GRID!$B$33:$BI$33), 0))*GRID!$B$65,
ROUNDUP(INDEX(GRID!$B$47:$BI$57,MATCH(E$7,GRID!$A$47:$A$57,0),MATCH(1,($U$2=GRID!$B$31:$BI$31)*(КАЛЕНДАРЬ!$AW15=GRID!$B$33:$BI$33),0))*GRID!$B$65*(1-GRID!$B$69),0))</f>
        <v>18662</v>
      </c>
      <c r="G406" s="47" cm="1">
        <f t="array" ref="G406">IF($I$2="Путешествия с детьми",
INDEX(GRID!$B$34:$BI$44,MATCH(G$7,GRID!$A$34:$A$44,0),MATCH(1,($U$2=GRID!$B$31:$BI$31)*(КАЛЕНДАРЬ!$AW15=GRID!$B$33:$BI$33), 0))*GRID!$B$65,
ROUNDUP(INDEX(GRID!$B$34:$BI$44,MATCH(G$7,GRID!$A$34:$A$44,0),MATCH(1,($U$2=GRID!$B$31:$BI$31)*(КАЛЕНДАРЬ!$AW15=GRID!$B$33:$BI$33),0))*GRID!$B$65*(1-GRID!$B$69),0))</f>
        <v>17200</v>
      </c>
      <c r="H406" s="47" cm="1">
        <f t="array" ref="H406">IF($I$2="Путешествия с детьми",
INDEX(GRID!$B$47:$BI$57,MATCH(G$7,GRID!$A$47:$A$57,0),MATCH(1,($U$2=GRID!$B$31:$BI$31)*(КАЛЕНДАРЬ!$AW15=GRID!$B$33:$BI$33), 0))*GRID!$B$65,
ROUNDUP(INDEX(GRID!$B$47:$BI$57,MATCH(G$7,GRID!$A$47:$A$57,0),MATCH(1,($U$2=GRID!$B$31:$BI$31)*(КАЛЕНДАРЬ!$AW15=GRID!$B$33:$BI$33),0))*GRID!$B$65*(1-GRID!$B$69),0))</f>
        <v>19436</v>
      </c>
      <c r="I406" s="47" cm="1">
        <f t="array" ref="I406">IF($I$2="Путешествия с детьми",
INDEX(GRID!$B$34:$BI$44,MATCH(I$7,GRID!$A$34:$A$44,0),MATCH(1,($U$2=GRID!$B$31:$BI$31)*(КАЛЕНДАРЬ!$AW15=GRID!$B$33:$BI$33), 0))*GRID!$B$65,
ROUNDUP(INDEX(GRID!$B$34:$BI$44,MATCH(I$7,GRID!$A$34:$A$44,0),MATCH(1,($U$2=GRID!$B$31:$BI$31)*(КАЛЕНДАРЬ!$AW15=GRID!$B$33:$BI$33),0))*GRID!$B$65*(1-GRID!$B$69),0))</f>
        <v>18662</v>
      </c>
      <c r="J406" s="47" cm="1">
        <f t="array" ref="J406">IF($I$2="Путешествия с детьми",
INDEX(GRID!$B$47:$BI$57,MATCH(I$7,GRID!$A$47:$A$57,0),MATCH(1,($U$2=GRID!$B$31:$BI$31)*(КАЛЕНДАРЬ!$AW15=GRID!$B$33:$BI$33), 0))*GRID!$B$65,
ROUNDUP(INDEX(GRID!$B$47:$BI$57,MATCH(I$7,GRID!$A$47:$A$57,0),MATCH(1,($U$2=GRID!$B$31:$BI$31)*(КАЛЕНДАРЬ!$AW15=GRID!$B$33:$BI$33),0))*GRID!$B$65*(1-GRID!$B$69),0))</f>
        <v>20898</v>
      </c>
      <c r="K406" s="47" cm="1">
        <f t="array" ref="K406">IF($I$2="Путешествия с детьми",
INDEX(GRID!$B$34:$BI$44,MATCH(K$7,GRID!$A$34:$A$44,0),MATCH(1,($U$2=GRID!$B$31:$BI$31)*(КАЛЕНДАРЬ!$AW15=GRID!$B$33:$BI$33), 0))*GRID!$B$65,
ROUNDUP(INDEX(GRID!$B$34:$BI$44,MATCH(K$7,GRID!$A$34:$A$44,0),MATCH(1,($U$2=GRID!$B$31:$BI$31)*(КАЛЕНДАРЬ!$AW15=GRID!$B$33:$BI$33),0))*GRID!$B$65*(1-GRID!$B$69),0))</f>
        <v>19436</v>
      </c>
      <c r="L406" s="47" cm="1">
        <f t="array" ref="L406">IF($I$2="Путешествия с детьми",
INDEX(GRID!$B$47:$BI$57,MATCH(K$7,GRID!$A$47:$A$57,0),MATCH(1,($U$2=GRID!$B$31:$BI$31)*(КАЛЕНДАРЬ!$AW15=GRID!$B$33:$BI$33), 0))*GRID!$B$65,
ROUNDUP(INDEX(GRID!$B$47:$BI$57,MATCH(K$7,GRID!$A$47:$A$57,0),MATCH(1,($U$2=GRID!$B$31:$BI$31)*(КАЛЕНДАРЬ!$AW15=GRID!$B$33:$BI$33),0))*GRID!$B$65*(1-GRID!$B$69),0))</f>
        <v>21672</v>
      </c>
      <c r="M406" s="47" cm="1">
        <f t="array" ref="M406">IF($I$2="Путешествия с детьми",
INDEX(GRID!$B$34:$BI$44,MATCH(M$7,GRID!$A$34:$A$44,0),MATCH(1,($U$2=GRID!$B$31:$BI$31)*(КАЛЕНДАРЬ!$AW15=GRID!$B$33:$BI$33), 0))*GRID!$B$65,
ROUNDUP(INDEX(GRID!$B$34:$BI$44,MATCH(M$7,GRID!$A$34:$A$44,0),MATCH(1,($U$2=GRID!$B$31:$BI$31)*(КАЛЕНДАРЬ!$AW15=GRID!$B$33:$BI$33),0))*GRID!$B$65*(1-GRID!$B$69),0))</f>
        <v>20898</v>
      </c>
      <c r="N406" s="47" cm="1">
        <f t="array" ref="N406">IF($I$2="Путешествия с детьми",
INDEX(GRID!$B$47:$BI$57,MATCH(M$7,GRID!$A$47:$A$57,0),MATCH(1,($U$2=GRID!$B$31:$BI$31)*(КАЛЕНДАРЬ!$AW15=GRID!$B$33:$BI$33), 0))*GRID!$B$65,
ROUNDUP(INDEX(GRID!$B$47:$BI$57,MATCH(M$7,GRID!$A$47:$A$57,0),MATCH(1,($U$2=GRID!$B$31:$BI$31)*(КАЛЕНДАРЬ!$AW15=GRID!$B$33:$BI$33),0))*GRID!$B$65*(1-GRID!$B$69),0))</f>
        <v>23134</v>
      </c>
      <c r="O406" s="47" cm="1">
        <f t="array" ref="O406">IF($I$2="Путешествия с детьми",
INDEX(GRID!$B$34:$BI$44,MATCH(O$7,GRID!$A$34:$A$44,0),MATCH(1,($U$2=GRID!$B$31:$BI$31)*(КАЛЕНДАРЬ!$AW15=GRID!$B$33:$BI$33), 0))*GRID!$B$65,
ROUNDUP(INDEX(GRID!$B$34:$BI$44,MATCH(O$7,GRID!$A$34:$A$44,0),MATCH(1,($U$2=GRID!$B$31:$BI$31)*(КАЛЕНДАРЬ!$AW15=GRID!$B$33:$BI$33),0))*GRID!$B$65*(1-GRID!$B$69),0))</f>
        <v>26316</v>
      </c>
      <c r="P406" s="47" cm="1">
        <f t="array" ref="P406">IF($I$2="Путешествия с детьми",
INDEX(GRID!$B$47:$BI$57,MATCH(O$7,GRID!$A$47:$A$57,0),MATCH(1,($U$2=GRID!$B$31:$BI$31)*(КАЛЕНДАРЬ!$AW15=GRID!$B$33:$BI$33), 0))*GRID!$B$65,
ROUNDUP(INDEX(GRID!$B$47:$BI$57,MATCH(O$7,GRID!$A$47:$A$57,0),MATCH(1,($U$2=GRID!$B$31:$BI$31)*(КАЛЕНДАРЬ!$AW15=GRID!$B$33:$BI$33),0))*GRID!$B$65*(1-GRID!$B$69),0))</f>
        <v>28552</v>
      </c>
      <c r="Q406" s="47" cm="1">
        <f t="array" ref="Q406">IF($I$2="Путешествия с детьми",
INDEX(GRID!$B$34:$BI$44,MATCH(Q$7,GRID!$A$34:$A$44,0),MATCH(1,($U$2=GRID!$B$31:$BI$31)*(КАЛЕНДАРЬ!$AW15=GRID!$B$33:$BI$33), 0))*GRID!$B$65,
ROUNDUP(INDEX(GRID!$B$34:$BI$44,MATCH(Q$7,GRID!$A$34:$A$44,0),MATCH(1,($U$2=GRID!$B$31:$BI$31)*(КАЛЕНДАРЬ!$AW15=GRID!$B$33:$BI$33),0))*GRID!$B$65*(1-GRID!$B$69),0))</f>
        <v>27864</v>
      </c>
      <c r="R406" s="47" cm="1">
        <f t="array" ref="R406">IF($I$2="Путешествия с детьми",
INDEX(GRID!$B$47:$BI$57,MATCH(Q$7,GRID!$A$47:$A$57,0),MATCH(1,($U$2=GRID!$B$31:$BI$31)*(КАЛЕНДАРЬ!$AW15=GRID!$B$33:$BI$33), 0))*GRID!$B$65,
ROUNDUP(INDEX(GRID!$B$47:$BI$57,MATCH(Q$7,GRID!$A$47:$A$57,0),MATCH(1,($U$2=GRID!$B$31:$BI$31)*(КАЛЕНДАРЬ!$AW15=GRID!$B$33:$BI$33),0))*GRID!$B$65*(1-GRID!$B$69),0))</f>
        <v>30100</v>
      </c>
      <c r="S406" s="47" cm="1">
        <f t="array" ref="S406">IF($I$2="Путешествия с детьми",
INDEX(GRID!$B$34:$BI$44,MATCH(S$7,GRID!$A$34:$A$44,0),MATCH(1,($U$2=GRID!$B$31:$BI$31)*(КАЛЕНДАРЬ!$AW15=GRID!$B$33:$BI$33), 0))*GRID!$B$65,
ROUNDUP(INDEX(GRID!$B$34:$BI$44,MATCH(S$7,GRID!$A$34:$A$44,0),MATCH(1,($U$2=GRID!$B$31:$BI$31)*(КАЛЕНДАРЬ!$AW15=GRID!$B$33:$BI$33),0))*GRID!$B$65*(1-GRID!$B$69),0))</f>
        <v>30616</v>
      </c>
      <c r="T406" s="47" cm="1">
        <f t="array" ref="T406">IF($I$2="Путешествия с детьми",
INDEX(GRID!$B$47:$BI$57,MATCH(S$7,GRID!$A$47:$A$57,0),MATCH(1,($U$2=GRID!$B$31:$BI$31)*(КАЛЕНДАРЬ!$AW15=GRID!$B$33:$BI$33), 0))*GRID!$B$65,
ROUNDUP(INDEX(GRID!$B$47:$BI$57,MATCH(S$7,GRID!$A$47:$A$57,0),MATCH(1,($U$2=GRID!$B$31:$BI$31)*(КАЛЕНДАРЬ!$AW15=GRID!$B$33:$BI$33),0))*GRID!$B$65*(1-GRID!$B$69),0))</f>
        <v>32852</v>
      </c>
      <c r="U406" s="47" cm="1">
        <f t="array" ref="U406">IF($I$2="Путешествия с детьми",
INDEX(GRID!$B$34:$BI$44,MATCH(U$7,GRID!$A$34:$A$44,0),MATCH(1,($U$2=GRID!$B$31:$BI$31)*(КАЛЕНДАРЬ!$AW15=GRID!$B$33:$BI$33), 0))*GRID!$B$65,
ROUNDUP(INDEX(GRID!$B$34:$BI$44,MATCH(U$7,GRID!$A$34:$A$44,0),MATCH(1,($U$2=GRID!$B$31:$BI$31)*(КАЛЕНДАРЬ!$AW15=GRID!$B$33:$BI$33),0))*GRID!$B$65*(1-GRID!$B$69),0))</f>
        <v>35260</v>
      </c>
      <c r="V406" s="47" cm="1">
        <f t="array" ref="V406">IF($I$2="Путешествия с детьми",
INDEX(GRID!$B$47:$BI$57,MATCH(U$7,GRID!$A$47:$A$57,0),MATCH(1,($U$2=GRID!$B$31:$BI$31)*(КАЛЕНДАРЬ!$AW15=GRID!$B$33:$BI$33), 0))*GRID!$B$65,
ROUNDUP(INDEX(GRID!$B$47:$BI$57,MATCH(U$7,GRID!$A$47:$A$57,0),MATCH(1,($U$2=GRID!$B$31:$BI$31)*(КАЛЕНДАРЬ!$AW15=GRID!$B$33:$BI$33),0))*GRID!$B$65*(1-GRID!$B$69),0))</f>
        <v>37496</v>
      </c>
      <c r="W406" s="47" cm="1">
        <f t="array" ref="W406">IF($I$2="Путешествия с детьми",
INDEX(GRID!$B$34:$BI$44,MATCH(W$7,GRID!$A$34:$A$44,0),MATCH(1,($U$2=GRID!$B$31:$BI$31)*(КАЛЕНДАРЬ!$AW15=GRID!$B$33:$BI$33), 0))*GRID!$B$65,
ROUNDUP(INDEX(GRID!$B$34:$BI$44,MATCH(W$7,GRID!$A$34:$A$44,0),MATCH(1,($U$2=GRID!$B$31:$BI$31)*(КАЛЕНДАРЬ!$AW15=GRID!$B$33:$BI$33),0))*GRID!$B$65*(1-GRID!$B$69),0))</f>
        <v>95632</v>
      </c>
      <c r="X406" s="47" cm="1">
        <f t="array" ref="X406">IF($I$2="Путешествия с детьми",
INDEX(GRID!$B$47:$BI$57,MATCH(W$7,GRID!$A$47:$A$57,0),MATCH(1,($U$2=GRID!$B$31:$BI$31)*(КАЛЕНДАРЬ!$AW15=GRID!$B$33:$BI$33), 0))*GRID!$B$65,
ROUNDUP(INDEX(GRID!$B$47:$BI$57,MATCH(W$7,GRID!$A$47:$A$57,0),MATCH(1,($U$2=GRID!$B$31:$BI$31)*(КАЛЕНДАРЬ!$AW15=GRID!$B$33:$BI$33),0))*GRID!$B$65*(1-GRID!$B$69),0))</f>
        <v>97868</v>
      </c>
    </row>
    <row r="407" spans="1:24" ht="13.5" customHeight="1" x14ac:dyDescent="0.2">
      <c r="A407" s="117" t="s">
        <v>43</v>
      </c>
      <c r="B407" s="117">
        <v>13</v>
      </c>
      <c r="C407" s="138" cm="1">
        <f t="array" ref="C407">IF($I$2="Путешествия с детьми",
INDEX(GRID!$B$34:$BI$44,MATCH(C$7,GRID!$A$34:$A$44,0),MATCH(1,($U$2=GRID!$B$31:$BI$31)*(КАЛЕНДАРЬ!$AW16=GRID!$B$33:$BI$33), 0))*GRID!$B$65,
ROUNDUP(INDEX(GRID!$B$34:$BI$44,MATCH(C$7,GRID!$A$34:$A$44,0),MATCH(1,($U$2=GRID!$B$31:$BI$31)*(КАЛЕНДАРЬ!$AW16=GRID!$B$33:$BI$33),0))*GRID!$B$65*(1-GRID!$B$69),0))</f>
        <v>15996</v>
      </c>
      <c r="D407" s="47" cm="1">
        <f t="array" ref="D407">IF($I$2="Путешествия с детьми",
INDEX(GRID!$B$47:$BI$57,MATCH(C$7,GRID!$A$47:$A$57,0),MATCH(1,($U$2=GRID!$B$31:$BI$31)*(КАЛЕНДАРЬ!$AW16=GRID!$B$33:$BI$33), 0))*GRID!$B$65,
ROUNDUP(INDEX(GRID!$B$47:$BI$57,MATCH(C$7,GRID!$A$47:$A$57,0),MATCH(1,($U$2=GRID!$B$31:$BI$31)*(КАЛЕНДАРЬ!$AW16=GRID!$B$33:$BI$33),0))*GRID!$B$65*(1-GRID!$B$69),0))</f>
        <v>18232</v>
      </c>
      <c r="E407" s="47" cm="1">
        <f t="array" ref="E407">IF($I$2="Путешествия с детьми",
INDEX(GRID!$B$34:$BI$44,MATCH(E$7,GRID!$A$34:$A$44,0),MATCH(1,($U$2=GRID!$B$31:$BI$31)*(КАЛЕНДАРЬ!$AW16=GRID!$B$33:$BI$33), 0))*GRID!$B$65,
ROUNDUP(INDEX(GRID!$B$34:$BI$44,MATCH(E$7,GRID!$A$34:$A$44,0),MATCH(1,($U$2=GRID!$B$31:$BI$31)*(КАЛЕНДАРЬ!$AW16=GRID!$B$33:$BI$33),0))*GRID!$B$65*(1-GRID!$B$69),0))</f>
        <v>17458</v>
      </c>
      <c r="F407" s="47" cm="1">
        <f t="array" ref="F407">IF($I$2="Путешествия с детьми",
INDEX(GRID!$B$47:$BI$57,MATCH(E$7,GRID!$A$47:$A$57,0),MATCH(1,($U$2=GRID!$B$31:$BI$31)*(КАЛЕНДАРЬ!$AW16=GRID!$B$33:$BI$33), 0))*GRID!$B$65,
ROUNDUP(INDEX(GRID!$B$47:$BI$57,MATCH(E$7,GRID!$A$47:$A$57,0),MATCH(1,($U$2=GRID!$B$31:$BI$31)*(КАЛЕНДАРЬ!$AW16=GRID!$B$33:$BI$33),0))*GRID!$B$65*(1-GRID!$B$69),0))</f>
        <v>19694</v>
      </c>
      <c r="G407" s="47" cm="1">
        <f t="array" ref="G407">IF($I$2="Путешествия с детьми",
INDEX(GRID!$B$34:$BI$44,MATCH(G$7,GRID!$A$34:$A$44,0),MATCH(1,($U$2=GRID!$B$31:$BI$31)*(КАЛЕНДАРЬ!$AW16=GRID!$B$33:$BI$33), 0))*GRID!$B$65,
ROUNDUP(INDEX(GRID!$B$34:$BI$44,MATCH(G$7,GRID!$A$34:$A$44,0),MATCH(1,($U$2=GRID!$B$31:$BI$31)*(КАЛЕНДАРЬ!$AW16=GRID!$B$33:$BI$33),0))*GRID!$B$65*(1-GRID!$B$69),0))</f>
        <v>18318</v>
      </c>
      <c r="H407" s="47" cm="1">
        <f t="array" ref="H407">IF($I$2="Путешествия с детьми",
INDEX(GRID!$B$47:$BI$57,MATCH(G$7,GRID!$A$47:$A$57,0),MATCH(1,($U$2=GRID!$B$31:$BI$31)*(КАЛЕНДАРЬ!$AW16=GRID!$B$33:$BI$33), 0))*GRID!$B$65,
ROUNDUP(INDEX(GRID!$B$47:$BI$57,MATCH(G$7,GRID!$A$47:$A$57,0),MATCH(1,($U$2=GRID!$B$31:$BI$31)*(КАЛЕНДАРЬ!$AW16=GRID!$B$33:$BI$33),0))*GRID!$B$65*(1-GRID!$B$69),0))</f>
        <v>20554</v>
      </c>
      <c r="I407" s="47" cm="1">
        <f t="array" ref="I407">IF($I$2="Путешествия с детьми",
INDEX(GRID!$B$34:$BI$44,MATCH(I$7,GRID!$A$34:$A$44,0),MATCH(1,($U$2=GRID!$B$31:$BI$31)*(КАЛЕНДАРЬ!$AW16=GRID!$B$33:$BI$33), 0))*GRID!$B$65,
ROUNDUP(INDEX(GRID!$B$34:$BI$44,MATCH(I$7,GRID!$A$34:$A$44,0),MATCH(1,($U$2=GRID!$B$31:$BI$31)*(КАЛЕНДАРЬ!$AW16=GRID!$B$33:$BI$33),0))*GRID!$B$65*(1-GRID!$B$69),0))</f>
        <v>19780</v>
      </c>
      <c r="J407" s="47" cm="1">
        <f t="array" ref="J407">IF($I$2="Путешествия с детьми",
INDEX(GRID!$B$47:$BI$57,MATCH(I$7,GRID!$A$47:$A$57,0),MATCH(1,($U$2=GRID!$B$31:$BI$31)*(КАЛЕНДАРЬ!$AW16=GRID!$B$33:$BI$33), 0))*GRID!$B$65,
ROUNDUP(INDEX(GRID!$B$47:$BI$57,MATCH(I$7,GRID!$A$47:$A$57,0),MATCH(1,($U$2=GRID!$B$31:$BI$31)*(КАЛЕНДАРЬ!$AW16=GRID!$B$33:$BI$33),0))*GRID!$B$65*(1-GRID!$B$69),0))</f>
        <v>22016</v>
      </c>
      <c r="K407" s="47" cm="1">
        <f t="array" ref="K407">IF($I$2="Путешествия с детьми",
INDEX(GRID!$B$34:$BI$44,MATCH(K$7,GRID!$A$34:$A$44,0),MATCH(1,($U$2=GRID!$B$31:$BI$31)*(КАЛЕНДАРЬ!$AW16=GRID!$B$33:$BI$33), 0))*GRID!$B$65,
ROUNDUP(INDEX(GRID!$B$34:$BI$44,MATCH(K$7,GRID!$A$34:$A$44,0),MATCH(1,($U$2=GRID!$B$31:$BI$31)*(КАЛЕНДАРЬ!$AW16=GRID!$B$33:$BI$33),0))*GRID!$B$65*(1-GRID!$B$69),0))</f>
        <v>20640</v>
      </c>
      <c r="L407" s="47" cm="1">
        <f t="array" ref="L407">IF($I$2="Путешествия с детьми",
INDEX(GRID!$B$47:$BI$57,MATCH(K$7,GRID!$A$47:$A$57,0),MATCH(1,($U$2=GRID!$B$31:$BI$31)*(КАЛЕНДАРЬ!$AW16=GRID!$B$33:$BI$33), 0))*GRID!$B$65,
ROUNDUP(INDEX(GRID!$B$47:$BI$57,MATCH(K$7,GRID!$A$47:$A$57,0),MATCH(1,($U$2=GRID!$B$31:$BI$31)*(КАЛЕНДАРЬ!$AW16=GRID!$B$33:$BI$33),0))*GRID!$B$65*(1-GRID!$B$69),0))</f>
        <v>22876</v>
      </c>
      <c r="M407" s="47" cm="1">
        <f t="array" ref="M407">IF($I$2="Путешествия с детьми",
INDEX(GRID!$B$34:$BI$44,MATCH(M$7,GRID!$A$34:$A$44,0),MATCH(1,($U$2=GRID!$B$31:$BI$31)*(КАЛЕНДАРЬ!$AW16=GRID!$B$33:$BI$33), 0))*GRID!$B$65,
ROUNDUP(INDEX(GRID!$B$34:$BI$44,MATCH(M$7,GRID!$A$34:$A$44,0),MATCH(1,($U$2=GRID!$B$31:$BI$31)*(КАЛЕНДАРЬ!$AW16=GRID!$B$33:$BI$33),0))*GRID!$B$65*(1-GRID!$B$69),0))</f>
        <v>22102</v>
      </c>
      <c r="N407" s="47" cm="1">
        <f t="array" ref="N407">IF($I$2="Путешествия с детьми",
INDEX(GRID!$B$47:$BI$57,MATCH(M$7,GRID!$A$47:$A$57,0),MATCH(1,($U$2=GRID!$B$31:$BI$31)*(КАЛЕНДАРЬ!$AW16=GRID!$B$33:$BI$33), 0))*GRID!$B$65,
ROUNDUP(INDEX(GRID!$B$47:$BI$57,MATCH(M$7,GRID!$A$47:$A$57,0),MATCH(1,($U$2=GRID!$B$31:$BI$31)*(КАЛЕНДАРЬ!$AW16=GRID!$B$33:$BI$33),0))*GRID!$B$65*(1-GRID!$B$69),0))</f>
        <v>24338</v>
      </c>
      <c r="O407" s="47" cm="1">
        <f t="array" ref="O407">IF($I$2="Путешествия с детьми",
INDEX(GRID!$B$34:$BI$44,MATCH(O$7,GRID!$A$34:$A$44,0),MATCH(1,($U$2=GRID!$B$31:$BI$31)*(КАЛЕНДАРЬ!$AW16=GRID!$B$33:$BI$33), 0))*GRID!$B$65,
ROUNDUP(INDEX(GRID!$B$34:$BI$44,MATCH(O$7,GRID!$A$34:$A$44,0),MATCH(1,($U$2=GRID!$B$31:$BI$31)*(КАЛЕНДАРЬ!$AW16=GRID!$B$33:$BI$33),0))*GRID!$B$65*(1-GRID!$B$69),0))</f>
        <v>27778</v>
      </c>
      <c r="P407" s="47" cm="1">
        <f t="array" ref="P407">IF($I$2="Путешествия с детьми",
INDEX(GRID!$B$47:$BI$57,MATCH(O$7,GRID!$A$47:$A$57,0),MATCH(1,($U$2=GRID!$B$31:$BI$31)*(КАЛЕНДАРЬ!$AW16=GRID!$B$33:$BI$33), 0))*GRID!$B$65,
ROUNDUP(INDEX(GRID!$B$47:$BI$57,MATCH(O$7,GRID!$A$47:$A$57,0),MATCH(1,($U$2=GRID!$B$31:$BI$31)*(КАЛЕНДАРЬ!$AW16=GRID!$B$33:$BI$33),0))*GRID!$B$65*(1-GRID!$B$69),0))</f>
        <v>30014</v>
      </c>
      <c r="Q407" s="47" cm="1">
        <f t="array" ref="Q407">IF($I$2="Путешествия с детьми",
INDEX(GRID!$B$34:$BI$44,MATCH(Q$7,GRID!$A$34:$A$44,0),MATCH(1,($U$2=GRID!$B$31:$BI$31)*(КАЛЕНДАРЬ!$AW16=GRID!$B$33:$BI$33), 0))*GRID!$B$65,
ROUNDUP(INDEX(GRID!$B$34:$BI$44,MATCH(Q$7,GRID!$A$34:$A$44,0),MATCH(1,($U$2=GRID!$B$31:$BI$31)*(КАЛЕНДАРЬ!$AW16=GRID!$B$33:$BI$33),0))*GRID!$B$65*(1-GRID!$B$69),0))</f>
        <v>29412</v>
      </c>
      <c r="R407" s="47" cm="1">
        <f t="array" ref="R407">IF($I$2="Путешествия с детьми",
INDEX(GRID!$B$47:$BI$57,MATCH(Q$7,GRID!$A$47:$A$57,0),MATCH(1,($U$2=GRID!$B$31:$BI$31)*(КАЛЕНДАРЬ!$AW16=GRID!$B$33:$BI$33), 0))*GRID!$B$65,
ROUNDUP(INDEX(GRID!$B$47:$BI$57,MATCH(Q$7,GRID!$A$47:$A$57,0),MATCH(1,($U$2=GRID!$B$31:$BI$31)*(КАЛЕНДАРЬ!$AW16=GRID!$B$33:$BI$33),0))*GRID!$B$65*(1-GRID!$B$69),0))</f>
        <v>31648</v>
      </c>
      <c r="S407" s="47" cm="1">
        <f t="array" ref="S407">IF($I$2="Путешествия с детьми",
INDEX(GRID!$B$34:$BI$44,MATCH(S$7,GRID!$A$34:$A$44,0),MATCH(1,($U$2=GRID!$B$31:$BI$31)*(КАЛЕНДАРЬ!$AW16=GRID!$B$33:$BI$33), 0))*GRID!$B$65,
ROUNDUP(INDEX(GRID!$B$34:$BI$44,MATCH(S$7,GRID!$A$34:$A$44,0),MATCH(1,($U$2=GRID!$B$31:$BI$31)*(КАЛЕНДАРЬ!$AW16=GRID!$B$33:$BI$33),0))*GRID!$B$65*(1-GRID!$B$69),0))</f>
        <v>32250</v>
      </c>
      <c r="T407" s="47" cm="1">
        <f t="array" ref="T407">IF($I$2="Путешествия с детьми",
INDEX(GRID!$B$47:$BI$57,MATCH(S$7,GRID!$A$47:$A$57,0),MATCH(1,($U$2=GRID!$B$31:$BI$31)*(КАЛЕНДАРЬ!$AW16=GRID!$B$33:$BI$33), 0))*GRID!$B$65,
ROUNDUP(INDEX(GRID!$B$47:$BI$57,MATCH(S$7,GRID!$A$47:$A$57,0),MATCH(1,($U$2=GRID!$B$31:$BI$31)*(КАЛЕНДАРЬ!$AW16=GRID!$B$33:$BI$33),0))*GRID!$B$65*(1-GRID!$B$69),0))</f>
        <v>34486</v>
      </c>
      <c r="U407" s="47" cm="1">
        <f t="array" ref="U407">IF($I$2="Путешествия с детьми",
INDEX(GRID!$B$34:$BI$44,MATCH(U$7,GRID!$A$34:$A$44,0),MATCH(1,($U$2=GRID!$B$31:$BI$31)*(КАЛЕНДАРЬ!$AW16=GRID!$B$33:$BI$33), 0))*GRID!$B$65,
ROUNDUP(INDEX(GRID!$B$34:$BI$44,MATCH(U$7,GRID!$A$34:$A$44,0),MATCH(1,($U$2=GRID!$B$31:$BI$31)*(КАЛЕНДАРЬ!$AW16=GRID!$B$33:$BI$33),0))*GRID!$B$65*(1-GRID!$B$69),0))</f>
        <v>37152</v>
      </c>
      <c r="V407" s="47" cm="1">
        <f t="array" ref="V407">IF($I$2="Путешествия с детьми",
INDEX(GRID!$B$47:$BI$57,MATCH(U$7,GRID!$A$47:$A$57,0),MATCH(1,($U$2=GRID!$B$31:$BI$31)*(КАЛЕНДАРЬ!$AW16=GRID!$B$33:$BI$33), 0))*GRID!$B$65,
ROUNDUP(INDEX(GRID!$B$47:$BI$57,MATCH(U$7,GRID!$A$47:$A$57,0),MATCH(1,($U$2=GRID!$B$31:$BI$31)*(КАЛЕНДАРЬ!$AW16=GRID!$B$33:$BI$33),0))*GRID!$B$65*(1-GRID!$B$69),0))</f>
        <v>39388</v>
      </c>
      <c r="W407" s="47" cm="1">
        <f t="array" ref="W407">IF($I$2="Путешествия с детьми",
INDEX(GRID!$B$34:$BI$44,MATCH(W$7,GRID!$A$34:$A$44,0),MATCH(1,($U$2=GRID!$B$31:$BI$31)*(КАЛЕНДАРЬ!$AW16=GRID!$B$33:$BI$33), 0))*GRID!$B$65,
ROUNDUP(INDEX(GRID!$B$34:$BI$44,MATCH(W$7,GRID!$A$34:$A$44,0),MATCH(1,($U$2=GRID!$B$31:$BI$31)*(КАЛЕНДАРЬ!$AW16=GRID!$B$33:$BI$33),0))*GRID!$B$65*(1-GRID!$B$69),0))</f>
        <v>105092</v>
      </c>
      <c r="X407" s="47" cm="1">
        <f t="array" ref="X407">IF($I$2="Путешествия с детьми",
INDEX(GRID!$B$47:$BI$57,MATCH(W$7,GRID!$A$47:$A$57,0),MATCH(1,($U$2=GRID!$B$31:$BI$31)*(КАЛЕНДАРЬ!$AW16=GRID!$B$33:$BI$33), 0))*GRID!$B$65,
ROUNDUP(INDEX(GRID!$B$47:$BI$57,MATCH(W$7,GRID!$A$47:$A$57,0),MATCH(1,($U$2=GRID!$B$31:$BI$31)*(КАЛЕНДАРЬ!$AW16=GRID!$B$33:$BI$33),0))*GRID!$B$65*(1-GRID!$B$69),0))</f>
        <v>107328</v>
      </c>
    </row>
    <row r="408" spans="1:24" ht="13.5" customHeight="1" x14ac:dyDescent="0.2">
      <c r="A408" s="117" t="s">
        <v>44</v>
      </c>
      <c r="B408" s="117">
        <v>14</v>
      </c>
      <c r="C408" s="138" cm="1">
        <f t="array" ref="C408">IF($I$2="Путешествия с детьми",
INDEX(GRID!$B$34:$BI$44,MATCH(C$7,GRID!$A$34:$A$44,0),MATCH(1,($U$2=GRID!$B$31:$BI$31)*(КАЛЕНДАРЬ!$AW17=GRID!$B$33:$BI$33), 0))*GRID!$B$65,
ROUNDUP(INDEX(GRID!$B$34:$BI$44,MATCH(C$7,GRID!$A$34:$A$44,0),MATCH(1,($U$2=GRID!$B$31:$BI$31)*(КАЛЕНДАРЬ!$AW17=GRID!$B$33:$BI$33),0))*GRID!$B$65*(1-GRID!$B$69),0))</f>
        <v>15996</v>
      </c>
      <c r="D408" s="47" cm="1">
        <f t="array" ref="D408">IF($I$2="Путешествия с детьми",
INDEX(GRID!$B$47:$BI$57,MATCH(C$7,GRID!$A$47:$A$57,0),MATCH(1,($U$2=GRID!$B$31:$BI$31)*(КАЛЕНДАРЬ!$AW17=GRID!$B$33:$BI$33), 0))*GRID!$B$65,
ROUNDUP(INDEX(GRID!$B$47:$BI$57,MATCH(C$7,GRID!$A$47:$A$57,0),MATCH(1,($U$2=GRID!$B$31:$BI$31)*(КАЛЕНДАРЬ!$AW17=GRID!$B$33:$BI$33),0))*GRID!$B$65*(1-GRID!$B$69),0))</f>
        <v>18232</v>
      </c>
      <c r="E408" s="47" cm="1">
        <f t="array" ref="E408">IF($I$2="Путешествия с детьми",
INDEX(GRID!$B$34:$BI$44,MATCH(E$7,GRID!$A$34:$A$44,0),MATCH(1,($U$2=GRID!$B$31:$BI$31)*(КАЛЕНДАРЬ!$AW17=GRID!$B$33:$BI$33), 0))*GRID!$B$65,
ROUNDUP(INDEX(GRID!$B$34:$BI$44,MATCH(E$7,GRID!$A$34:$A$44,0),MATCH(1,($U$2=GRID!$B$31:$BI$31)*(КАЛЕНДАРЬ!$AW17=GRID!$B$33:$BI$33),0))*GRID!$B$65*(1-GRID!$B$69),0))</f>
        <v>17458</v>
      </c>
      <c r="F408" s="47" cm="1">
        <f t="array" ref="F408">IF($I$2="Путешествия с детьми",
INDEX(GRID!$B$47:$BI$57,MATCH(E$7,GRID!$A$47:$A$57,0),MATCH(1,($U$2=GRID!$B$31:$BI$31)*(КАЛЕНДАРЬ!$AW17=GRID!$B$33:$BI$33), 0))*GRID!$B$65,
ROUNDUP(INDEX(GRID!$B$47:$BI$57,MATCH(E$7,GRID!$A$47:$A$57,0),MATCH(1,($U$2=GRID!$B$31:$BI$31)*(КАЛЕНДАРЬ!$AW17=GRID!$B$33:$BI$33),0))*GRID!$B$65*(1-GRID!$B$69),0))</f>
        <v>19694</v>
      </c>
      <c r="G408" s="47" cm="1">
        <f t="array" ref="G408">IF($I$2="Путешествия с детьми",
INDEX(GRID!$B$34:$BI$44,MATCH(G$7,GRID!$A$34:$A$44,0),MATCH(1,($U$2=GRID!$B$31:$BI$31)*(КАЛЕНДАРЬ!$AW17=GRID!$B$33:$BI$33), 0))*GRID!$B$65,
ROUNDUP(INDEX(GRID!$B$34:$BI$44,MATCH(G$7,GRID!$A$34:$A$44,0),MATCH(1,($U$2=GRID!$B$31:$BI$31)*(КАЛЕНДАРЬ!$AW17=GRID!$B$33:$BI$33),0))*GRID!$B$65*(1-GRID!$B$69),0))</f>
        <v>18318</v>
      </c>
      <c r="H408" s="47" cm="1">
        <f t="array" ref="H408">IF($I$2="Путешествия с детьми",
INDEX(GRID!$B$47:$BI$57,MATCH(G$7,GRID!$A$47:$A$57,0),MATCH(1,($U$2=GRID!$B$31:$BI$31)*(КАЛЕНДАРЬ!$AW17=GRID!$B$33:$BI$33), 0))*GRID!$B$65,
ROUNDUP(INDEX(GRID!$B$47:$BI$57,MATCH(G$7,GRID!$A$47:$A$57,0),MATCH(1,($U$2=GRID!$B$31:$BI$31)*(КАЛЕНДАРЬ!$AW17=GRID!$B$33:$BI$33),0))*GRID!$B$65*(1-GRID!$B$69),0))</f>
        <v>20554</v>
      </c>
      <c r="I408" s="47" cm="1">
        <f t="array" ref="I408">IF($I$2="Путешествия с детьми",
INDEX(GRID!$B$34:$BI$44,MATCH(I$7,GRID!$A$34:$A$44,0),MATCH(1,($U$2=GRID!$B$31:$BI$31)*(КАЛЕНДАРЬ!$AW17=GRID!$B$33:$BI$33), 0))*GRID!$B$65,
ROUNDUP(INDEX(GRID!$B$34:$BI$44,MATCH(I$7,GRID!$A$34:$A$44,0),MATCH(1,($U$2=GRID!$B$31:$BI$31)*(КАЛЕНДАРЬ!$AW17=GRID!$B$33:$BI$33),0))*GRID!$B$65*(1-GRID!$B$69),0))</f>
        <v>19780</v>
      </c>
      <c r="J408" s="47" cm="1">
        <f t="array" ref="J408">IF($I$2="Путешествия с детьми",
INDEX(GRID!$B$47:$BI$57,MATCH(I$7,GRID!$A$47:$A$57,0),MATCH(1,($U$2=GRID!$B$31:$BI$31)*(КАЛЕНДАРЬ!$AW17=GRID!$B$33:$BI$33), 0))*GRID!$B$65,
ROUNDUP(INDEX(GRID!$B$47:$BI$57,MATCH(I$7,GRID!$A$47:$A$57,0),MATCH(1,($U$2=GRID!$B$31:$BI$31)*(КАЛЕНДАРЬ!$AW17=GRID!$B$33:$BI$33),0))*GRID!$B$65*(1-GRID!$B$69),0))</f>
        <v>22016</v>
      </c>
      <c r="K408" s="47" cm="1">
        <f t="array" ref="K408">IF($I$2="Путешествия с детьми",
INDEX(GRID!$B$34:$BI$44,MATCH(K$7,GRID!$A$34:$A$44,0),MATCH(1,($U$2=GRID!$B$31:$BI$31)*(КАЛЕНДАРЬ!$AW17=GRID!$B$33:$BI$33), 0))*GRID!$B$65,
ROUNDUP(INDEX(GRID!$B$34:$BI$44,MATCH(K$7,GRID!$A$34:$A$44,0),MATCH(1,($U$2=GRID!$B$31:$BI$31)*(КАЛЕНДАРЬ!$AW17=GRID!$B$33:$BI$33),0))*GRID!$B$65*(1-GRID!$B$69),0))</f>
        <v>20640</v>
      </c>
      <c r="L408" s="47" cm="1">
        <f t="array" ref="L408">IF($I$2="Путешествия с детьми",
INDEX(GRID!$B$47:$BI$57,MATCH(K$7,GRID!$A$47:$A$57,0),MATCH(1,($U$2=GRID!$B$31:$BI$31)*(КАЛЕНДАРЬ!$AW17=GRID!$B$33:$BI$33), 0))*GRID!$B$65,
ROUNDUP(INDEX(GRID!$B$47:$BI$57,MATCH(K$7,GRID!$A$47:$A$57,0),MATCH(1,($U$2=GRID!$B$31:$BI$31)*(КАЛЕНДАРЬ!$AW17=GRID!$B$33:$BI$33),0))*GRID!$B$65*(1-GRID!$B$69),0))</f>
        <v>22876</v>
      </c>
      <c r="M408" s="47" cm="1">
        <f t="array" ref="M408">IF($I$2="Путешествия с детьми",
INDEX(GRID!$B$34:$BI$44,MATCH(M$7,GRID!$A$34:$A$44,0),MATCH(1,($U$2=GRID!$B$31:$BI$31)*(КАЛЕНДАРЬ!$AW17=GRID!$B$33:$BI$33), 0))*GRID!$B$65,
ROUNDUP(INDEX(GRID!$B$34:$BI$44,MATCH(M$7,GRID!$A$34:$A$44,0),MATCH(1,($U$2=GRID!$B$31:$BI$31)*(КАЛЕНДАРЬ!$AW17=GRID!$B$33:$BI$33),0))*GRID!$B$65*(1-GRID!$B$69),0))</f>
        <v>22102</v>
      </c>
      <c r="N408" s="47" cm="1">
        <f t="array" ref="N408">IF($I$2="Путешествия с детьми",
INDEX(GRID!$B$47:$BI$57,MATCH(M$7,GRID!$A$47:$A$57,0),MATCH(1,($U$2=GRID!$B$31:$BI$31)*(КАЛЕНДАРЬ!$AW17=GRID!$B$33:$BI$33), 0))*GRID!$B$65,
ROUNDUP(INDEX(GRID!$B$47:$BI$57,MATCH(M$7,GRID!$A$47:$A$57,0),MATCH(1,($U$2=GRID!$B$31:$BI$31)*(КАЛЕНДАРЬ!$AW17=GRID!$B$33:$BI$33),0))*GRID!$B$65*(1-GRID!$B$69),0))</f>
        <v>24338</v>
      </c>
      <c r="O408" s="47" cm="1">
        <f t="array" ref="O408">IF($I$2="Путешествия с детьми",
INDEX(GRID!$B$34:$BI$44,MATCH(O$7,GRID!$A$34:$A$44,0),MATCH(1,($U$2=GRID!$B$31:$BI$31)*(КАЛЕНДАРЬ!$AW17=GRID!$B$33:$BI$33), 0))*GRID!$B$65,
ROUNDUP(INDEX(GRID!$B$34:$BI$44,MATCH(O$7,GRID!$A$34:$A$44,0),MATCH(1,($U$2=GRID!$B$31:$BI$31)*(КАЛЕНДАРЬ!$AW17=GRID!$B$33:$BI$33),0))*GRID!$B$65*(1-GRID!$B$69),0))</f>
        <v>27778</v>
      </c>
      <c r="P408" s="47" cm="1">
        <f t="array" ref="P408">IF($I$2="Путешествия с детьми",
INDEX(GRID!$B$47:$BI$57,MATCH(O$7,GRID!$A$47:$A$57,0),MATCH(1,($U$2=GRID!$B$31:$BI$31)*(КАЛЕНДАРЬ!$AW17=GRID!$B$33:$BI$33), 0))*GRID!$B$65,
ROUNDUP(INDEX(GRID!$B$47:$BI$57,MATCH(O$7,GRID!$A$47:$A$57,0),MATCH(1,($U$2=GRID!$B$31:$BI$31)*(КАЛЕНДАРЬ!$AW17=GRID!$B$33:$BI$33),0))*GRID!$B$65*(1-GRID!$B$69),0))</f>
        <v>30014</v>
      </c>
      <c r="Q408" s="47" cm="1">
        <f t="array" ref="Q408">IF($I$2="Путешествия с детьми",
INDEX(GRID!$B$34:$BI$44,MATCH(Q$7,GRID!$A$34:$A$44,0),MATCH(1,($U$2=GRID!$B$31:$BI$31)*(КАЛЕНДАРЬ!$AW17=GRID!$B$33:$BI$33), 0))*GRID!$B$65,
ROUNDUP(INDEX(GRID!$B$34:$BI$44,MATCH(Q$7,GRID!$A$34:$A$44,0),MATCH(1,($U$2=GRID!$B$31:$BI$31)*(КАЛЕНДАРЬ!$AW17=GRID!$B$33:$BI$33),0))*GRID!$B$65*(1-GRID!$B$69),0))</f>
        <v>29412</v>
      </c>
      <c r="R408" s="47" cm="1">
        <f t="array" ref="R408">IF($I$2="Путешествия с детьми",
INDEX(GRID!$B$47:$BI$57,MATCH(Q$7,GRID!$A$47:$A$57,0),MATCH(1,($U$2=GRID!$B$31:$BI$31)*(КАЛЕНДАРЬ!$AW17=GRID!$B$33:$BI$33), 0))*GRID!$B$65,
ROUNDUP(INDEX(GRID!$B$47:$BI$57,MATCH(Q$7,GRID!$A$47:$A$57,0),MATCH(1,($U$2=GRID!$B$31:$BI$31)*(КАЛЕНДАРЬ!$AW17=GRID!$B$33:$BI$33),0))*GRID!$B$65*(1-GRID!$B$69),0))</f>
        <v>31648</v>
      </c>
      <c r="S408" s="47" cm="1">
        <f t="array" ref="S408">IF($I$2="Путешествия с детьми",
INDEX(GRID!$B$34:$BI$44,MATCH(S$7,GRID!$A$34:$A$44,0),MATCH(1,($U$2=GRID!$B$31:$BI$31)*(КАЛЕНДАРЬ!$AW17=GRID!$B$33:$BI$33), 0))*GRID!$B$65,
ROUNDUP(INDEX(GRID!$B$34:$BI$44,MATCH(S$7,GRID!$A$34:$A$44,0),MATCH(1,($U$2=GRID!$B$31:$BI$31)*(КАЛЕНДАРЬ!$AW17=GRID!$B$33:$BI$33),0))*GRID!$B$65*(1-GRID!$B$69),0))</f>
        <v>32250</v>
      </c>
      <c r="T408" s="47" cm="1">
        <f t="array" ref="T408">IF($I$2="Путешествия с детьми",
INDEX(GRID!$B$47:$BI$57,MATCH(S$7,GRID!$A$47:$A$57,0),MATCH(1,($U$2=GRID!$B$31:$BI$31)*(КАЛЕНДАРЬ!$AW17=GRID!$B$33:$BI$33), 0))*GRID!$B$65,
ROUNDUP(INDEX(GRID!$B$47:$BI$57,MATCH(S$7,GRID!$A$47:$A$57,0),MATCH(1,($U$2=GRID!$B$31:$BI$31)*(КАЛЕНДАРЬ!$AW17=GRID!$B$33:$BI$33),0))*GRID!$B$65*(1-GRID!$B$69),0))</f>
        <v>34486</v>
      </c>
      <c r="U408" s="47" cm="1">
        <f t="array" ref="U408">IF($I$2="Путешествия с детьми",
INDEX(GRID!$B$34:$BI$44,MATCH(U$7,GRID!$A$34:$A$44,0),MATCH(1,($U$2=GRID!$B$31:$BI$31)*(КАЛЕНДАРЬ!$AW17=GRID!$B$33:$BI$33), 0))*GRID!$B$65,
ROUNDUP(INDEX(GRID!$B$34:$BI$44,MATCH(U$7,GRID!$A$34:$A$44,0),MATCH(1,($U$2=GRID!$B$31:$BI$31)*(КАЛЕНДАРЬ!$AW17=GRID!$B$33:$BI$33),0))*GRID!$B$65*(1-GRID!$B$69),0))</f>
        <v>37152</v>
      </c>
      <c r="V408" s="47" cm="1">
        <f t="array" ref="V408">IF($I$2="Путешествия с детьми",
INDEX(GRID!$B$47:$BI$57,MATCH(U$7,GRID!$A$47:$A$57,0),MATCH(1,($U$2=GRID!$B$31:$BI$31)*(КАЛЕНДАРЬ!$AW17=GRID!$B$33:$BI$33), 0))*GRID!$B$65,
ROUNDUP(INDEX(GRID!$B$47:$BI$57,MATCH(U$7,GRID!$A$47:$A$57,0),MATCH(1,($U$2=GRID!$B$31:$BI$31)*(КАЛЕНДАРЬ!$AW17=GRID!$B$33:$BI$33),0))*GRID!$B$65*(1-GRID!$B$69),0))</f>
        <v>39388</v>
      </c>
      <c r="W408" s="47" cm="1">
        <f t="array" ref="W408">IF($I$2="Путешествия с детьми",
INDEX(GRID!$B$34:$BI$44,MATCH(W$7,GRID!$A$34:$A$44,0),MATCH(1,($U$2=GRID!$B$31:$BI$31)*(КАЛЕНДАРЬ!$AW17=GRID!$B$33:$BI$33), 0))*GRID!$B$65,
ROUNDUP(INDEX(GRID!$B$34:$BI$44,MATCH(W$7,GRID!$A$34:$A$44,0),MATCH(1,($U$2=GRID!$B$31:$BI$31)*(КАЛЕНДАРЬ!$AW17=GRID!$B$33:$BI$33),0))*GRID!$B$65*(1-GRID!$B$69),0))</f>
        <v>105092</v>
      </c>
      <c r="X408" s="47" cm="1">
        <f t="array" ref="X408">IF($I$2="Путешествия с детьми",
INDEX(GRID!$B$47:$BI$57,MATCH(W$7,GRID!$A$47:$A$57,0),MATCH(1,($U$2=GRID!$B$31:$BI$31)*(КАЛЕНДАРЬ!$AW17=GRID!$B$33:$BI$33), 0))*GRID!$B$65,
ROUNDUP(INDEX(GRID!$B$47:$BI$57,MATCH(W$7,GRID!$A$47:$A$57,0),MATCH(1,($U$2=GRID!$B$31:$BI$31)*(КАЛЕНДАРЬ!$AW17=GRID!$B$33:$BI$33),0))*GRID!$B$65*(1-GRID!$B$69),0))</f>
        <v>107328</v>
      </c>
    </row>
    <row r="409" spans="1:24" ht="13.5" customHeight="1" x14ac:dyDescent="0.2">
      <c r="A409" s="117" t="s">
        <v>45</v>
      </c>
      <c r="B409" s="117">
        <v>15</v>
      </c>
      <c r="C409" s="138" cm="1">
        <f t="array" ref="C409">IF($I$2="Путешествия с детьми",
INDEX(GRID!$B$34:$BI$44,MATCH(C$7,GRID!$A$34:$A$44,0),MATCH(1,($U$2=GRID!$B$31:$BI$31)*(КАЛЕНДАРЬ!$AW18=GRID!$B$33:$BI$33), 0))*GRID!$B$65,
ROUNDUP(INDEX(GRID!$B$34:$BI$44,MATCH(C$7,GRID!$A$34:$A$44,0),MATCH(1,($U$2=GRID!$B$31:$BI$31)*(КАЛЕНДАРЬ!$AW18=GRID!$B$33:$BI$33),0))*GRID!$B$65*(1-GRID!$B$69),0))</f>
        <v>15996</v>
      </c>
      <c r="D409" s="47" cm="1">
        <f t="array" ref="D409">IF($I$2="Путешествия с детьми",
INDEX(GRID!$B$47:$BI$57,MATCH(C$7,GRID!$A$47:$A$57,0),MATCH(1,($U$2=GRID!$B$31:$BI$31)*(КАЛЕНДАРЬ!$AW18=GRID!$B$33:$BI$33), 0))*GRID!$B$65,
ROUNDUP(INDEX(GRID!$B$47:$BI$57,MATCH(C$7,GRID!$A$47:$A$57,0),MATCH(1,($U$2=GRID!$B$31:$BI$31)*(КАЛЕНДАРЬ!$AW18=GRID!$B$33:$BI$33),0))*GRID!$B$65*(1-GRID!$B$69),0))</f>
        <v>18232</v>
      </c>
      <c r="E409" s="47" cm="1">
        <f t="array" ref="E409">IF($I$2="Путешествия с детьми",
INDEX(GRID!$B$34:$BI$44,MATCH(E$7,GRID!$A$34:$A$44,0),MATCH(1,($U$2=GRID!$B$31:$BI$31)*(КАЛЕНДАРЬ!$AW18=GRID!$B$33:$BI$33), 0))*GRID!$B$65,
ROUNDUP(INDEX(GRID!$B$34:$BI$44,MATCH(E$7,GRID!$A$34:$A$44,0),MATCH(1,($U$2=GRID!$B$31:$BI$31)*(КАЛЕНДАРЬ!$AW18=GRID!$B$33:$BI$33),0))*GRID!$B$65*(1-GRID!$B$69),0))</f>
        <v>17458</v>
      </c>
      <c r="F409" s="47" cm="1">
        <f t="array" ref="F409">IF($I$2="Путешествия с детьми",
INDEX(GRID!$B$47:$BI$57,MATCH(E$7,GRID!$A$47:$A$57,0),MATCH(1,($U$2=GRID!$B$31:$BI$31)*(КАЛЕНДАРЬ!$AW18=GRID!$B$33:$BI$33), 0))*GRID!$B$65,
ROUNDUP(INDEX(GRID!$B$47:$BI$57,MATCH(E$7,GRID!$A$47:$A$57,0),MATCH(1,($U$2=GRID!$B$31:$BI$31)*(КАЛЕНДАРЬ!$AW18=GRID!$B$33:$BI$33),0))*GRID!$B$65*(1-GRID!$B$69),0))</f>
        <v>19694</v>
      </c>
      <c r="G409" s="47" cm="1">
        <f t="array" ref="G409">IF($I$2="Путешествия с детьми",
INDEX(GRID!$B$34:$BI$44,MATCH(G$7,GRID!$A$34:$A$44,0),MATCH(1,($U$2=GRID!$B$31:$BI$31)*(КАЛЕНДАРЬ!$AW18=GRID!$B$33:$BI$33), 0))*GRID!$B$65,
ROUNDUP(INDEX(GRID!$B$34:$BI$44,MATCH(G$7,GRID!$A$34:$A$44,0),MATCH(1,($U$2=GRID!$B$31:$BI$31)*(КАЛЕНДАРЬ!$AW18=GRID!$B$33:$BI$33),0))*GRID!$B$65*(1-GRID!$B$69),0))</f>
        <v>18318</v>
      </c>
      <c r="H409" s="47" cm="1">
        <f t="array" ref="H409">IF($I$2="Путешествия с детьми",
INDEX(GRID!$B$47:$BI$57,MATCH(G$7,GRID!$A$47:$A$57,0),MATCH(1,($U$2=GRID!$B$31:$BI$31)*(КАЛЕНДАРЬ!$AW18=GRID!$B$33:$BI$33), 0))*GRID!$B$65,
ROUNDUP(INDEX(GRID!$B$47:$BI$57,MATCH(G$7,GRID!$A$47:$A$57,0),MATCH(1,($U$2=GRID!$B$31:$BI$31)*(КАЛЕНДАРЬ!$AW18=GRID!$B$33:$BI$33),0))*GRID!$B$65*(1-GRID!$B$69),0))</f>
        <v>20554</v>
      </c>
      <c r="I409" s="47" cm="1">
        <f t="array" ref="I409">IF($I$2="Путешествия с детьми",
INDEX(GRID!$B$34:$BI$44,MATCH(I$7,GRID!$A$34:$A$44,0),MATCH(1,($U$2=GRID!$B$31:$BI$31)*(КАЛЕНДАРЬ!$AW18=GRID!$B$33:$BI$33), 0))*GRID!$B$65,
ROUNDUP(INDEX(GRID!$B$34:$BI$44,MATCH(I$7,GRID!$A$34:$A$44,0),MATCH(1,($U$2=GRID!$B$31:$BI$31)*(КАЛЕНДАРЬ!$AW18=GRID!$B$33:$BI$33),0))*GRID!$B$65*(1-GRID!$B$69),0))</f>
        <v>19780</v>
      </c>
      <c r="J409" s="47" cm="1">
        <f t="array" ref="J409">IF($I$2="Путешествия с детьми",
INDEX(GRID!$B$47:$BI$57,MATCH(I$7,GRID!$A$47:$A$57,0),MATCH(1,($U$2=GRID!$B$31:$BI$31)*(КАЛЕНДАРЬ!$AW18=GRID!$B$33:$BI$33), 0))*GRID!$B$65,
ROUNDUP(INDEX(GRID!$B$47:$BI$57,MATCH(I$7,GRID!$A$47:$A$57,0),MATCH(1,($U$2=GRID!$B$31:$BI$31)*(КАЛЕНДАРЬ!$AW18=GRID!$B$33:$BI$33),0))*GRID!$B$65*(1-GRID!$B$69),0))</f>
        <v>22016</v>
      </c>
      <c r="K409" s="47" cm="1">
        <f t="array" ref="K409">IF($I$2="Путешествия с детьми",
INDEX(GRID!$B$34:$BI$44,MATCH(K$7,GRID!$A$34:$A$44,0),MATCH(1,($U$2=GRID!$B$31:$BI$31)*(КАЛЕНДАРЬ!$AW18=GRID!$B$33:$BI$33), 0))*GRID!$B$65,
ROUNDUP(INDEX(GRID!$B$34:$BI$44,MATCH(K$7,GRID!$A$34:$A$44,0),MATCH(1,($U$2=GRID!$B$31:$BI$31)*(КАЛЕНДАРЬ!$AW18=GRID!$B$33:$BI$33),0))*GRID!$B$65*(1-GRID!$B$69),0))</f>
        <v>20640</v>
      </c>
      <c r="L409" s="47" cm="1">
        <f t="array" ref="L409">IF($I$2="Путешествия с детьми",
INDEX(GRID!$B$47:$BI$57,MATCH(K$7,GRID!$A$47:$A$57,0),MATCH(1,($U$2=GRID!$B$31:$BI$31)*(КАЛЕНДАРЬ!$AW18=GRID!$B$33:$BI$33), 0))*GRID!$B$65,
ROUNDUP(INDEX(GRID!$B$47:$BI$57,MATCH(K$7,GRID!$A$47:$A$57,0),MATCH(1,($U$2=GRID!$B$31:$BI$31)*(КАЛЕНДАРЬ!$AW18=GRID!$B$33:$BI$33),0))*GRID!$B$65*(1-GRID!$B$69),0))</f>
        <v>22876</v>
      </c>
      <c r="M409" s="47" cm="1">
        <f t="array" ref="M409">IF($I$2="Путешествия с детьми",
INDEX(GRID!$B$34:$BI$44,MATCH(M$7,GRID!$A$34:$A$44,0),MATCH(1,($U$2=GRID!$B$31:$BI$31)*(КАЛЕНДАРЬ!$AW18=GRID!$B$33:$BI$33), 0))*GRID!$B$65,
ROUNDUP(INDEX(GRID!$B$34:$BI$44,MATCH(M$7,GRID!$A$34:$A$44,0),MATCH(1,($U$2=GRID!$B$31:$BI$31)*(КАЛЕНДАРЬ!$AW18=GRID!$B$33:$BI$33),0))*GRID!$B$65*(1-GRID!$B$69),0))</f>
        <v>22102</v>
      </c>
      <c r="N409" s="47" cm="1">
        <f t="array" ref="N409">IF($I$2="Путешествия с детьми",
INDEX(GRID!$B$47:$BI$57,MATCH(M$7,GRID!$A$47:$A$57,0),MATCH(1,($U$2=GRID!$B$31:$BI$31)*(КАЛЕНДАРЬ!$AW18=GRID!$B$33:$BI$33), 0))*GRID!$B$65,
ROUNDUP(INDEX(GRID!$B$47:$BI$57,MATCH(M$7,GRID!$A$47:$A$57,0),MATCH(1,($U$2=GRID!$B$31:$BI$31)*(КАЛЕНДАРЬ!$AW18=GRID!$B$33:$BI$33),0))*GRID!$B$65*(1-GRID!$B$69),0))</f>
        <v>24338</v>
      </c>
      <c r="O409" s="47" cm="1">
        <f t="array" ref="O409">IF($I$2="Путешествия с детьми",
INDEX(GRID!$B$34:$BI$44,MATCH(O$7,GRID!$A$34:$A$44,0),MATCH(1,($U$2=GRID!$B$31:$BI$31)*(КАЛЕНДАРЬ!$AW18=GRID!$B$33:$BI$33), 0))*GRID!$B$65,
ROUNDUP(INDEX(GRID!$B$34:$BI$44,MATCH(O$7,GRID!$A$34:$A$44,0),MATCH(1,($U$2=GRID!$B$31:$BI$31)*(КАЛЕНДАРЬ!$AW18=GRID!$B$33:$BI$33),0))*GRID!$B$65*(1-GRID!$B$69),0))</f>
        <v>27778</v>
      </c>
      <c r="P409" s="47" cm="1">
        <f t="array" ref="P409">IF($I$2="Путешествия с детьми",
INDEX(GRID!$B$47:$BI$57,MATCH(O$7,GRID!$A$47:$A$57,0),MATCH(1,($U$2=GRID!$B$31:$BI$31)*(КАЛЕНДАРЬ!$AW18=GRID!$B$33:$BI$33), 0))*GRID!$B$65,
ROUNDUP(INDEX(GRID!$B$47:$BI$57,MATCH(O$7,GRID!$A$47:$A$57,0),MATCH(1,($U$2=GRID!$B$31:$BI$31)*(КАЛЕНДАРЬ!$AW18=GRID!$B$33:$BI$33),0))*GRID!$B$65*(1-GRID!$B$69),0))</f>
        <v>30014</v>
      </c>
      <c r="Q409" s="47" cm="1">
        <f t="array" ref="Q409">IF($I$2="Путешествия с детьми",
INDEX(GRID!$B$34:$BI$44,MATCH(Q$7,GRID!$A$34:$A$44,0),MATCH(1,($U$2=GRID!$B$31:$BI$31)*(КАЛЕНДАРЬ!$AW18=GRID!$B$33:$BI$33), 0))*GRID!$B$65,
ROUNDUP(INDEX(GRID!$B$34:$BI$44,MATCH(Q$7,GRID!$A$34:$A$44,0),MATCH(1,($U$2=GRID!$B$31:$BI$31)*(КАЛЕНДАРЬ!$AW18=GRID!$B$33:$BI$33),0))*GRID!$B$65*(1-GRID!$B$69),0))</f>
        <v>29412</v>
      </c>
      <c r="R409" s="47" cm="1">
        <f t="array" ref="R409">IF($I$2="Путешествия с детьми",
INDEX(GRID!$B$47:$BI$57,MATCH(Q$7,GRID!$A$47:$A$57,0),MATCH(1,($U$2=GRID!$B$31:$BI$31)*(КАЛЕНДАРЬ!$AW18=GRID!$B$33:$BI$33), 0))*GRID!$B$65,
ROUNDUP(INDEX(GRID!$B$47:$BI$57,MATCH(Q$7,GRID!$A$47:$A$57,0),MATCH(1,($U$2=GRID!$B$31:$BI$31)*(КАЛЕНДАРЬ!$AW18=GRID!$B$33:$BI$33),0))*GRID!$B$65*(1-GRID!$B$69),0))</f>
        <v>31648</v>
      </c>
      <c r="S409" s="47" cm="1">
        <f t="array" ref="S409">IF($I$2="Путешествия с детьми",
INDEX(GRID!$B$34:$BI$44,MATCH(S$7,GRID!$A$34:$A$44,0),MATCH(1,($U$2=GRID!$B$31:$BI$31)*(КАЛЕНДАРЬ!$AW18=GRID!$B$33:$BI$33), 0))*GRID!$B$65,
ROUNDUP(INDEX(GRID!$B$34:$BI$44,MATCH(S$7,GRID!$A$34:$A$44,0),MATCH(1,($U$2=GRID!$B$31:$BI$31)*(КАЛЕНДАРЬ!$AW18=GRID!$B$33:$BI$33),0))*GRID!$B$65*(1-GRID!$B$69),0))</f>
        <v>32250</v>
      </c>
      <c r="T409" s="47" cm="1">
        <f t="array" ref="T409">IF($I$2="Путешествия с детьми",
INDEX(GRID!$B$47:$BI$57,MATCH(S$7,GRID!$A$47:$A$57,0),MATCH(1,($U$2=GRID!$B$31:$BI$31)*(КАЛЕНДАРЬ!$AW18=GRID!$B$33:$BI$33), 0))*GRID!$B$65,
ROUNDUP(INDEX(GRID!$B$47:$BI$57,MATCH(S$7,GRID!$A$47:$A$57,0),MATCH(1,($U$2=GRID!$B$31:$BI$31)*(КАЛЕНДАРЬ!$AW18=GRID!$B$33:$BI$33),0))*GRID!$B$65*(1-GRID!$B$69),0))</f>
        <v>34486</v>
      </c>
      <c r="U409" s="47" cm="1">
        <f t="array" ref="U409">IF($I$2="Путешествия с детьми",
INDEX(GRID!$B$34:$BI$44,MATCH(U$7,GRID!$A$34:$A$44,0),MATCH(1,($U$2=GRID!$B$31:$BI$31)*(КАЛЕНДАРЬ!$AW18=GRID!$B$33:$BI$33), 0))*GRID!$B$65,
ROUNDUP(INDEX(GRID!$B$34:$BI$44,MATCH(U$7,GRID!$A$34:$A$44,0),MATCH(1,($U$2=GRID!$B$31:$BI$31)*(КАЛЕНДАРЬ!$AW18=GRID!$B$33:$BI$33),0))*GRID!$B$65*(1-GRID!$B$69),0))</f>
        <v>37152</v>
      </c>
      <c r="V409" s="47" cm="1">
        <f t="array" ref="V409">IF($I$2="Путешествия с детьми",
INDEX(GRID!$B$47:$BI$57,MATCH(U$7,GRID!$A$47:$A$57,0),MATCH(1,($U$2=GRID!$B$31:$BI$31)*(КАЛЕНДАРЬ!$AW18=GRID!$B$33:$BI$33), 0))*GRID!$B$65,
ROUNDUP(INDEX(GRID!$B$47:$BI$57,MATCH(U$7,GRID!$A$47:$A$57,0),MATCH(1,($U$2=GRID!$B$31:$BI$31)*(КАЛЕНДАРЬ!$AW18=GRID!$B$33:$BI$33),0))*GRID!$B$65*(1-GRID!$B$69),0))</f>
        <v>39388</v>
      </c>
      <c r="W409" s="47" cm="1">
        <f t="array" ref="W409">IF($I$2="Путешествия с детьми",
INDEX(GRID!$B$34:$BI$44,MATCH(W$7,GRID!$A$34:$A$44,0),MATCH(1,($U$2=GRID!$B$31:$BI$31)*(КАЛЕНДАРЬ!$AW18=GRID!$B$33:$BI$33), 0))*GRID!$B$65,
ROUNDUP(INDEX(GRID!$B$34:$BI$44,MATCH(W$7,GRID!$A$34:$A$44,0),MATCH(1,($U$2=GRID!$B$31:$BI$31)*(КАЛЕНДАРЬ!$AW18=GRID!$B$33:$BI$33),0))*GRID!$B$65*(1-GRID!$B$69),0))</f>
        <v>105092</v>
      </c>
      <c r="X409" s="47" cm="1">
        <f t="array" ref="X409">IF($I$2="Путешествия с детьми",
INDEX(GRID!$B$47:$BI$57,MATCH(W$7,GRID!$A$47:$A$57,0),MATCH(1,($U$2=GRID!$B$31:$BI$31)*(КАЛЕНДАРЬ!$AW18=GRID!$B$33:$BI$33), 0))*GRID!$B$65,
ROUNDUP(INDEX(GRID!$B$47:$BI$57,MATCH(W$7,GRID!$A$47:$A$57,0),MATCH(1,($U$2=GRID!$B$31:$BI$31)*(КАЛЕНДАРЬ!$AW18=GRID!$B$33:$BI$33),0))*GRID!$B$65*(1-GRID!$B$69),0))</f>
        <v>107328</v>
      </c>
    </row>
    <row r="410" spans="1:24" ht="13.5" customHeight="1" x14ac:dyDescent="0.2">
      <c r="A410" s="117" t="s">
        <v>46</v>
      </c>
      <c r="B410" s="117">
        <v>16</v>
      </c>
      <c r="C410" s="138" cm="1">
        <f t="array" ref="C410">IF($I$2="Путешествия с детьми",
INDEX(GRID!$B$34:$BI$44,MATCH(C$7,GRID!$A$34:$A$44,0),MATCH(1,($U$2=GRID!$B$31:$BI$31)*(КАЛЕНДАРЬ!$AW19=GRID!$B$33:$BI$33), 0))*GRID!$B$65,
ROUNDUP(INDEX(GRID!$B$34:$BI$44,MATCH(C$7,GRID!$A$34:$A$44,0),MATCH(1,($U$2=GRID!$B$31:$BI$31)*(КАЛЕНДАРЬ!$AW19=GRID!$B$33:$BI$33),0))*GRID!$B$65*(1-GRID!$B$69),0))</f>
        <v>16512</v>
      </c>
      <c r="D410" s="47" cm="1">
        <f t="array" ref="D410">IF($I$2="Путешествия с детьми",
INDEX(GRID!$B$47:$BI$57,MATCH(C$7,GRID!$A$47:$A$57,0),MATCH(1,($U$2=GRID!$B$31:$BI$31)*(КАЛЕНДАРЬ!$AW19=GRID!$B$33:$BI$33), 0))*GRID!$B$65,
ROUNDUP(INDEX(GRID!$B$47:$BI$57,MATCH(C$7,GRID!$A$47:$A$57,0),MATCH(1,($U$2=GRID!$B$31:$BI$31)*(КАЛЕНДАРЬ!$AW19=GRID!$B$33:$BI$33),0))*GRID!$B$65*(1-GRID!$B$69),0))</f>
        <v>18748</v>
      </c>
      <c r="E410" s="47" cm="1">
        <f t="array" ref="E410">IF($I$2="Путешествия с детьми",
INDEX(GRID!$B$34:$BI$44,MATCH(E$7,GRID!$A$34:$A$44,0),MATCH(1,($U$2=GRID!$B$31:$BI$31)*(КАЛЕНДАРЬ!$AW19=GRID!$B$33:$BI$33), 0))*GRID!$B$65,
ROUNDUP(INDEX(GRID!$B$34:$BI$44,MATCH(E$7,GRID!$A$34:$A$44,0),MATCH(1,($U$2=GRID!$B$31:$BI$31)*(КАЛЕНДАРЬ!$AW19=GRID!$B$33:$BI$33),0))*GRID!$B$65*(1-GRID!$B$69),0))</f>
        <v>18060</v>
      </c>
      <c r="F410" s="47" cm="1">
        <f t="array" ref="F410">IF($I$2="Путешествия с детьми",
INDEX(GRID!$B$47:$BI$57,MATCH(E$7,GRID!$A$47:$A$57,0),MATCH(1,($U$2=GRID!$B$31:$BI$31)*(КАЛЕНДАРЬ!$AW19=GRID!$B$33:$BI$33), 0))*GRID!$B$65,
ROUNDUP(INDEX(GRID!$B$47:$BI$57,MATCH(E$7,GRID!$A$47:$A$57,0),MATCH(1,($U$2=GRID!$B$31:$BI$31)*(КАЛЕНДАРЬ!$AW19=GRID!$B$33:$BI$33),0))*GRID!$B$65*(1-GRID!$B$69),0))</f>
        <v>20296</v>
      </c>
      <c r="G410" s="47" cm="1">
        <f t="array" ref="G410">IF($I$2="Путешествия с детьми",
INDEX(GRID!$B$34:$BI$44,MATCH(G$7,GRID!$A$34:$A$44,0),MATCH(1,($U$2=GRID!$B$31:$BI$31)*(КАЛЕНДАРЬ!$AW19=GRID!$B$33:$BI$33), 0))*GRID!$B$65,
ROUNDUP(INDEX(GRID!$B$34:$BI$44,MATCH(G$7,GRID!$A$34:$A$44,0),MATCH(1,($U$2=GRID!$B$31:$BI$31)*(КАЛЕНДАРЬ!$AW19=GRID!$B$33:$BI$33),0))*GRID!$B$65*(1-GRID!$B$69),0))</f>
        <v>18920</v>
      </c>
      <c r="H410" s="47" cm="1">
        <f t="array" ref="H410">IF($I$2="Путешествия с детьми",
INDEX(GRID!$B$47:$BI$57,MATCH(G$7,GRID!$A$47:$A$57,0),MATCH(1,($U$2=GRID!$B$31:$BI$31)*(КАЛЕНДАРЬ!$AW19=GRID!$B$33:$BI$33), 0))*GRID!$B$65,
ROUNDUP(INDEX(GRID!$B$47:$BI$57,MATCH(G$7,GRID!$A$47:$A$57,0),MATCH(1,($U$2=GRID!$B$31:$BI$31)*(КАЛЕНДАРЬ!$AW19=GRID!$B$33:$BI$33),0))*GRID!$B$65*(1-GRID!$B$69),0))</f>
        <v>21156</v>
      </c>
      <c r="I410" s="47" cm="1">
        <f t="array" ref="I410">IF($I$2="Путешествия с детьми",
INDEX(GRID!$B$34:$BI$44,MATCH(I$7,GRID!$A$34:$A$44,0),MATCH(1,($U$2=GRID!$B$31:$BI$31)*(КАЛЕНДАРЬ!$AW19=GRID!$B$33:$BI$33), 0))*GRID!$B$65,
ROUNDUP(INDEX(GRID!$B$34:$BI$44,MATCH(I$7,GRID!$A$34:$A$44,0),MATCH(1,($U$2=GRID!$B$31:$BI$31)*(КАЛЕНДАРЬ!$AW19=GRID!$B$33:$BI$33),0))*GRID!$B$65*(1-GRID!$B$69),0))</f>
        <v>20468</v>
      </c>
      <c r="J410" s="47" cm="1">
        <f t="array" ref="J410">IF($I$2="Путешествия с детьми",
INDEX(GRID!$B$47:$BI$57,MATCH(I$7,GRID!$A$47:$A$57,0),MATCH(1,($U$2=GRID!$B$31:$BI$31)*(КАЛЕНДАРЬ!$AW19=GRID!$B$33:$BI$33), 0))*GRID!$B$65,
ROUNDUP(INDEX(GRID!$B$47:$BI$57,MATCH(I$7,GRID!$A$47:$A$57,0),MATCH(1,($U$2=GRID!$B$31:$BI$31)*(КАЛЕНДАРЬ!$AW19=GRID!$B$33:$BI$33),0))*GRID!$B$65*(1-GRID!$B$69),0))</f>
        <v>22704</v>
      </c>
      <c r="K410" s="47" cm="1">
        <f t="array" ref="K410">IF($I$2="Путешествия с детьми",
INDEX(GRID!$B$34:$BI$44,MATCH(K$7,GRID!$A$34:$A$44,0),MATCH(1,($U$2=GRID!$B$31:$BI$31)*(КАЛЕНДАРЬ!$AW19=GRID!$B$33:$BI$33), 0))*GRID!$B$65,
ROUNDUP(INDEX(GRID!$B$34:$BI$44,MATCH(K$7,GRID!$A$34:$A$44,0),MATCH(1,($U$2=GRID!$B$31:$BI$31)*(КАЛЕНДАРЬ!$AW19=GRID!$B$33:$BI$33),0))*GRID!$B$65*(1-GRID!$B$69),0))</f>
        <v>21328</v>
      </c>
      <c r="L410" s="47" cm="1">
        <f t="array" ref="L410">IF($I$2="Путешествия с детьми",
INDEX(GRID!$B$47:$BI$57,MATCH(K$7,GRID!$A$47:$A$57,0),MATCH(1,($U$2=GRID!$B$31:$BI$31)*(КАЛЕНДАРЬ!$AW19=GRID!$B$33:$BI$33), 0))*GRID!$B$65,
ROUNDUP(INDEX(GRID!$B$47:$BI$57,MATCH(K$7,GRID!$A$47:$A$57,0),MATCH(1,($U$2=GRID!$B$31:$BI$31)*(КАЛЕНДАРЬ!$AW19=GRID!$B$33:$BI$33),0))*GRID!$B$65*(1-GRID!$B$69),0))</f>
        <v>23564</v>
      </c>
      <c r="M410" s="47" cm="1">
        <f t="array" ref="M410">IF($I$2="Путешествия с детьми",
INDEX(GRID!$B$34:$BI$44,MATCH(M$7,GRID!$A$34:$A$44,0),MATCH(1,($U$2=GRID!$B$31:$BI$31)*(КАЛЕНДАРЬ!$AW19=GRID!$B$33:$BI$33), 0))*GRID!$B$65,
ROUNDUP(INDEX(GRID!$B$34:$BI$44,MATCH(M$7,GRID!$A$34:$A$44,0),MATCH(1,($U$2=GRID!$B$31:$BI$31)*(КАЛЕНДАРЬ!$AW19=GRID!$B$33:$BI$33),0))*GRID!$B$65*(1-GRID!$B$69),0))</f>
        <v>22876</v>
      </c>
      <c r="N410" s="47" cm="1">
        <f t="array" ref="N410">IF($I$2="Путешествия с детьми",
INDEX(GRID!$B$47:$BI$57,MATCH(M$7,GRID!$A$47:$A$57,0),MATCH(1,($U$2=GRID!$B$31:$BI$31)*(КАЛЕНДАРЬ!$AW19=GRID!$B$33:$BI$33), 0))*GRID!$B$65,
ROUNDUP(INDEX(GRID!$B$47:$BI$57,MATCH(M$7,GRID!$A$47:$A$57,0),MATCH(1,($U$2=GRID!$B$31:$BI$31)*(КАЛЕНДАРЬ!$AW19=GRID!$B$33:$BI$33),0))*GRID!$B$65*(1-GRID!$B$69),0))</f>
        <v>25112</v>
      </c>
      <c r="O410" s="47" cm="1">
        <f t="array" ref="O410">IF($I$2="Путешествия с детьми",
INDEX(GRID!$B$34:$BI$44,MATCH(O$7,GRID!$A$34:$A$44,0),MATCH(1,($U$2=GRID!$B$31:$BI$31)*(КАЛЕНДАРЬ!$AW19=GRID!$B$33:$BI$33), 0))*GRID!$B$65,
ROUNDUP(INDEX(GRID!$B$34:$BI$44,MATCH(O$7,GRID!$A$34:$A$44,0),MATCH(1,($U$2=GRID!$B$31:$BI$31)*(КАЛЕНДАРЬ!$AW19=GRID!$B$33:$BI$33),0))*GRID!$B$65*(1-GRID!$B$69),0))</f>
        <v>28724</v>
      </c>
      <c r="P410" s="47" cm="1">
        <f t="array" ref="P410">IF($I$2="Путешествия с детьми",
INDEX(GRID!$B$47:$BI$57,MATCH(O$7,GRID!$A$47:$A$57,0),MATCH(1,($U$2=GRID!$B$31:$BI$31)*(КАЛЕНДАРЬ!$AW19=GRID!$B$33:$BI$33), 0))*GRID!$B$65,
ROUNDUP(INDEX(GRID!$B$47:$BI$57,MATCH(O$7,GRID!$A$47:$A$57,0),MATCH(1,($U$2=GRID!$B$31:$BI$31)*(КАЛЕНДАРЬ!$AW19=GRID!$B$33:$BI$33),0))*GRID!$B$65*(1-GRID!$B$69),0))</f>
        <v>30960</v>
      </c>
      <c r="Q410" s="47" cm="1">
        <f t="array" ref="Q410">IF($I$2="Путешествия с детьми",
INDEX(GRID!$B$34:$BI$44,MATCH(Q$7,GRID!$A$34:$A$44,0),MATCH(1,($U$2=GRID!$B$31:$BI$31)*(КАЛЕНДАРЬ!$AW19=GRID!$B$33:$BI$33), 0))*GRID!$B$65,
ROUNDUP(INDEX(GRID!$B$34:$BI$44,MATCH(Q$7,GRID!$A$34:$A$44,0),MATCH(1,($U$2=GRID!$B$31:$BI$31)*(КАЛЕНДАРЬ!$AW19=GRID!$B$33:$BI$33),0))*GRID!$B$65*(1-GRID!$B$69),0))</f>
        <v>30444</v>
      </c>
      <c r="R410" s="47" cm="1">
        <f t="array" ref="R410">IF($I$2="Путешествия с детьми",
INDEX(GRID!$B$47:$BI$57,MATCH(Q$7,GRID!$A$47:$A$57,0),MATCH(1,($U$2=GRID!$B$31:$BI$31)*(КАЛЕНДАРЬ!$AW19=GRID!$B$33:$BI$33), 0))*GRID!$B$65,
ROUNDUP(INDEX(GRID!$B$47:$BI$57,MATCH(Q$7,GRID!$A$47:$A$57,0),MATCH(1,($U$2=GRID!$B$31:$BI$31)*(КАЛЕНДАРЬ!$AW19=GRID!$B$33:$BI$33),0))*GRID!$B$65*(1-GRID!$B$69),0))</f>
        <v>32680</v>
      </c>
      <c r="S410" s="47" cm="1">
        <f t="array" ref="S410">IF($I$2="Путешествия с детьми",
INDEX(GRID!$B$34:$BI$44,MATCH(S$7,GRID!$A$34:$A$44,0),MATCH(1,($U$2=GRID!$B$31:$BI$31)*(КАЛЕНДАРЬ!$AW19=GRID!$B$33:$BI$33), 0))*GRID!$B$65,
ROUNDUP(INDEX(GRID!$B$34:$BI$44,MATCH(S$7,GRID!$A$34:$A$44,0),MATCH(1,($U$2=GRID!$B$31:$BI$31)*(КАЛЕНДАРЬ!$AW19=GRID!$B$33:$BI$33),0))*GRID!$B$65*(1-GRID!$B$69),0))</f>
        <v>33368</v>
      </c>
      <c r="T410" s="47" cm="1">
        <f t="array" ref="T410">IF($I$2="Путешествия с детьми",
INDEX(GRID!$B$47:$BI$57,MATCH(S$7,GRID!$A$47:$A$57,0),MATCH(1,($U$2=GRID!$B$31:$BI$31)*(КАЛЕНДАРЬ!$AW19=GRID!$B$33:$BI$33), 0))*GRID!$B$65,
ROUNDUP(INDEX(GRID!$B$47:$BI$57,MATCH(S$7,GRID!$A$47:$A$57,0),MATCH(1,($U$2=GRID!$B$31:$BI$31)*(КАЛЕНДАРЬ!$AW19=GRID!$B$33:$BI$33),0))*GRID!$B$65*(1-GRID!$B$69),0))</f>
        <v>35604</v>
      </c>
      <c r="U410" s="47" cm="1">
        <f t="array" ref="U410">IF($I$2="Путешествия с детьми",
INDEX(GRID!$B$34:$BI$44,MATCH(U$7,GRID!$A$34:$A$44,0),MATCH(1,($U$2=GRID!$B$31:$BI$31)*(КАЛЕНДАРЬ!$AW19=GRID!$B$33:$BI$33), 0))*GRID!$B$65,
ROUNDUP(INDEX(GRID!$B$34:$BI$44,MATCH(U$7,GRID!$A$34:$A$44,0),MATCH(1,($U$2=GRID!$B$31:$BI$31)*(КАЛЕНДАРЬ!$AW19=GRID!$B$33:$BI$33),0))*GRID!$B$65*(1-GRID!$B$69),0))</f>
        <v>38356</v>
      </c>
      <c r="V410" s="47" cm="1">
        <f t="array" ref="V410">IF($I$2="Путешествия с детьми",
INDEX(GRID!$B$47:$BI$57,MATCH(U$7,GRID!$A$47:$A$57,0),MATCH(1,($U$2=GRID!$B$31:$BI$31)*(КАЛЕНДАРЬ!$AW19=GRID!$B$33:$BI$33), 0))*GRID!$B$65,
ROUNDUP(INDEX(GRID!$B$47:$BI$57,MATCH(U$7,GRID!$A$47:$A$57,0),MATCH(1,($U$2=GRID!$B$31:$BI$31)*(КАЛЕНДАРЬ!$AW19=GRID!$B$33:$BI$33),0))*GRID!$B$65*(1-GRID!$B$69),0))</f>
        <v>40592</v>
      </c>
      <c r="W410" s="47" cm="1">
        <f t="array" ref="W410">IF($I$2="Путешествия с детьми",
INDEX(GRID!$B$34:$BI$44,MATCH(W$7,GRID!$A$34:$A$44,0),MATCH(1,($U$2=GRID!$B$31:$BI$31)*(КАЛЕНДАРЬ!$AW19=GRID!$B$33:$BI$33), 0))*GRID!$B$65,
ROUNDUP(INDEX(GRID!$B$34:$BI$44,MATCH(W$7,GRID!$A$34:$A$44,0),MATCH(1,($U$2=GRID!$B$31:$BI$31)*(КАЛЕНДАРЬ!$AW19=GRID!$B$33:$BI$33),0))*GRID!$B$65*(1-GRID!$B$69),0))</f>
        <v>110252</v>
      </c>
      <c r="X410" s="47" cm="1">
        <f t="array" ref="X410">IF($I$2="Путешествия с детьми",
INDEX(GRID!$B$47:$BI$57,MATCH(W$7,GRID!$A$47:$A$57,0),MATCH(1,($U$2=GRID!$B$31:$BI$31)*(КАЛЕНДАРЬ!$AW19=GRID!$B$33:$BI$33), 0))*GRID!$B$65,
ROUNDUP(INDEX(GRID!$B$47:$BI$57,MATCH(W$7,GRID!$A$47:$A$57,0),MATCH(1,($U$2=GRID!$B$31:$BI$31)*(КАЛЕНДАРЬ!$AW19=GRID!$B$33:$BI$33),0))*GRID!$B$65*(1-GRID!$B$69),0))</f>
        <v>112488</v>
      </c>
    </row>
    <row r="411" spans="1:24" ht="13.5" customHeight="1" x14ac:dyDescent="0.2">
      <c r="A411" s="117" t="s">
        <v>47</v>
      </c>
      <c r="B411" s="117">
        <v>17</v>
      </c>
      <c r="C411" s="138" cm="1">
        <f t="array" ref="C411">IF($I$2="Путешествия с детьми",
INDEX(GRID!$B$34:$BI$44,MATCH(C$7,GRID!$A$34:$A$44,0),MATCH(1,($U$2=GRID!$B$31:$BI$31)*(КАЛЕНДАРЬ!$AW20=GRID!$B$33:$BI$33), 0))*GRID!$B$65,
ROUNDUP(INDEX(GRID!$B$34:$BI$44,MATCH(C$7,GRID!$A$34:$A$44,0),MATCH(1,($U$2=GRID!$B$31:$BI$31)*(КАЛЕНДАРЬ!$AW20=GRID!$B$33:$BI$33),0))*GRID!$B$65*(1-GRID!$B$69),0))</f>
        <v>17544</v>
      </c>
      <c r="D411" s="47" cm="1">
        <f t="array" ref="D411">IF($I$2="Путешествия с детьми",
INDEX(GRID!$B$47:$BI$57,MATCH(C$7,GRID!$A$47:$A$57,0),MATCH(1,($U$2=GRID!$B$31:$BI$31)*(КАЛЕНДАРЬ!$AW20=GRID!$B$33:$BI$33), 0))*GRID!$B$65,
ROUNDUP(INDEX(GRID!$B$47:$BI$57,MATCH(C$7,GRID!$A$47:$A$57,0),MATCH(1,($U$2=GRID!$B$31:$BI$31)*(КАЛЕНДАРЬ!$AW20=GRID!$B$33:$BI$33),0))*GRID!$B$65*(1-GRID!$B$69),0))</f>
        <v>19780</v>
      </c>
      <c r="E411" s="47" cm="1">
        <f t="array" ref="E411">IF($I$2="Путешествия с детьми",
INDEX(GRID!$B$34:$BI$44,MATCH(E$7,GRID!$A$34:$A$44,0),MATCH(1,($U$2=GRID!$B$31:$BI$31)*(КАЛЕНДАРЬ!$AW20=GRID!$B$33:$BI$33), 0))*GRID!$B$65,
ROUNDUP(INDEX(GRID!$B$34:$BI$44,MATCH(E$7,GRID!$A$34:$A$44,0),MATCH(1,($U$2=GRID!$B$31:$BI$31)*(КАЛЕНДАРЬ!$AW20=GRID!$B$33:$BI$33),0))*GRID!$B$65*(1-GRID!$B$69),0))</f>
        <v>19092</v>
      </c>
      <c r="F411" s="47" cm="1">
        <f t="array" ref="F411">IF($I$2="Путешествия с детьми",
INDEX(GRID!$B$47:$BI$57,MATCH(E$7,GRID!$A$47:$A$57,0),MATCH(1,($U$2=GRID!$B$31:$BI$31)*(КАЛЕНДАРЬ!$AW20=GRID!$B$33:$BI$33), 0))*GRID!$B$65,
ROUNDUP(INDEX(GRID!$B$47:$BI$57,MATCH(E$7,GRID!$A$47:$A$57,0),MATCH(1,($U$2=GRID!$B$31:$BI$31)*(КАЛЕНДАРЬ!$AW20=GRID!$B$33:$BI$33),0))*GRID!$B$65*(1-GRID!$B$69),0))</f>
        <v>21328</v>
      </c>
      <c r="G411" s="47" cm="1">
        <f t="array" ref="G411">IF($I$2="Путешествия с детьми",
INDEX(GRID!$B$34:$BI$44,MATCH(G$7,GRID!$A$34:$A$44,0),MATCH(1,($U$2=GRID!$B$31:$BI$31)*(КАЛЕНДАРЬ!$AW20=GRID!$B$33:$BI$33), 0))*GRID!$B$65,
ROUNDUP(INDEX(GRID!$B$34:$BI$44,MATCH(G$7,GRID!$A$34:$A$44,0),MATCH(1,($U$2=GRID!$B$31:$BI$31)*(КАЛЕНДАРЬ!$AW20=GRID!$B$33:$BI$33),0))*GRID!$B$65*(1-GRID!$B$69),0))</f>
        <v>19952</v>
      </c>
      <c r="H411" s="47" cm="1">
        <f t="array" ref="H411">IF($I$2="Путешествия с детьми",
INDEX(GRID!$B$47:$BI$57,MATCH(G$7,GRID!$A$47:$A$57,0),MATCH(1,($U$2=GRID!$B$31:$BI$31)*(КАЛЕНДАРЬ!$AW20=GRID!$B$33:$BI$33), 0))*GRID!$B$65,
ROUNDUP(INDEX(GRID!$B$47:$BI$57,MATCH(G$7,GRID!$A$47:$A$57,0),MATCH(1,($U$2=GRID!$B$31:$BI$31)*(КАЛЕНДАРЬ!$AW20=GRID!$B$33:$BI$33),0))*GRID!$B$65*(1-GRID!$B$69),0))</f>
        <v>22188</v>
      </c>
      <c r="I411" s="47" cm="1">
        <f t="array" ref="I411">IF($I$2="Путешествия с детьми",
INDEX(GRID!$B$34:$BI$44,MATCH(I$7,GRID!$A$34:$A$44,0),MATCH(1,($U$2=GRID!$B$31:$BI$31)*(КАЛЕНДАРЬ!$AW20=GRID!$B$33:$BI$33), 0))*GRID!$B$65,
ROUNDUP(INDEX(GRID!$B$34:$BI$44,MATCH(I$7,GRID!$A$34:$A$44,0),MATCH(1,($U$2=GRID!$B$31:$BI$31)*(КАЛЕНДАРЬ!$AW20=GRID!$B$33:$BI$33),0))*GRID!$B$65*(1-GRID!$B$69),0))</f>
        <v>21500</v>
      </c>
      <c r="J411" s="47" cm="1">
        <f t="array" ref="J411">IF($I$2="Путешествия с детьми",
INDEX(GRID!$B$47:$BI$57,MATCH(I$7,GRID!$A$47:$A$57,0),MATCH(1,($U$2=GRID!$B$31:$BI$31)*(КАЛЕНДАРЬ!$AW20=GRID!$B$33:$BI$33), 0))*GRID!$B$65,
ROUNDUP(INDEX(GRID!$B$47:$BI$57,MATCH(I$7,GRID!$A$47:$A$57,0),MATCH(1,($U$2=GRID!$B$31:$BI$31)*(КАЛЕНДАРЬ!$AW20=GRID!$B$33:$BI$33),0))*GRID!$B$65*(1-GRID!$B$69),0))</f>
        <v>23736</v>
      </c>
      <c r="K411" s="47" cm="1">
        <f t="array" ref="K411">IF($I$2="Путешествия с детьми",
INDEX(GRID!$B$34:$BI$44,MATCH(K$7,GRID!$A$34:$A$44,0),MATCH(1,($U$2=GRID!$B$31:$BI$31)*(КАЛЕНДАРЬ!$AW20=GRID!$B$33:$BI$33), 0))*GRID!$B$65,
ROUNDUP(INDEX(GRID!$B$34:$BI$44,MATCH(K$7,GRID!$A$34:$A$44,0),MATCH(1,($U$2=GRID!$B$31:$BI$31)*(КАЛЕНДАРЬ!$AW20=GRID!$B$33:$BI$33),0))*GRID!$B$65*(1-GRID!$B$69),0))</f>
        <v>22360</v>
      </c>
      <c r="L411" s="47" cm="1">
        <f t="array" ref="L411">IF($I$2="Путешествия с детьми",
INDEX(GRID!$B$47:$BI$57,MATCH(K$7,GRID!$A$47:$A$57,0),MATCH(1,($U$2=GRID!$B$31:$BI$31)*(КАЛЕНДАРЬ!$AW20=GRID!$B$33:$BI$33), 0))*GRID!$B$65,
ROUNDUP(INDEX(GRID!$B$47:$BI$57,MATCH(K$7,GRID!$A$47:$A$57,0),MATCH(1,($U$2=GRID!$B$31:$BI$31)*(КАЛЕНДАРЬ!$AW20=GRID!$B$33:$BI$33),0))*GRID!$B$65*(1-GRID!$B$69),0))</f>
        <v>24596</v>
      </c>
      <c r="M411" s="47" cm="1">
        <f t="array" ref="M411">IF($I$2="Путешествия с детьми",
INDEX(GRID!$B$34:$BI$44,MATCH(M$7,GRID!$A$34:$A$44,0),MATCH(1,($U$2=GRID!$B$31:$BI$31)*(КАЛЕНДАРЬ!$AW20=GRID!$B$33:$BI$33), 0))*GRID!$B$65,
ROUNDUP(INDEX(GRID!$B$34:$BI$44,MATCH(M$7,GRID!$A$34:$A$44,0),MATCH(1,($U$2=GRID!$B$31:$BI$31)*(КАЛЕНДАРЬ!$AW20=GRID!$B$33:$BI$33),0))*GRID!$B$65*(1-GRID!$B$69),0))</f>
        <v>23908</v>
      </c>
      <c r="N411" s="47" cm="1">
        <f t="array" ref="N411">IF($I$2="Путешествия с детьми",
INDEX(GRID!$B$47:$BI$57,MATCH(M$7,GRID!$A$47:$A$57,0),MATCH(1,($U$2=GRID!$B$31:$BI$31)*(КАЛЕНДАРЬ!$AW20=GRID!$B$33:$BI$33), 0))*GRID!$B$65,
ROUNDUP(INDEX(GRID!$B$47:$BI$57,MATCH(M$7,GRID!$A$47:$A$57,0),MATCH(1,($U$2=GRID!$B$31:$BI$31)*(КАЛЕНДАРЬ!$AW20=GRID!$B$33:$BI$33),0))*GRID!$B$65*(1-GRID!$B$69),0))</f>
        <v>26144</v>
      </c>
      <c r="O411" s="47" cm="1">
        <f t="array" ref="O411">IF($I$2="Путешествия с детьми",
INDEX(GRID!$B$34:$BI$44,MATCH(O$7,GRID!$A$34:$A$44,0),MATCH(1,($U$2=GRID!$B$31:$BI$31)*(КАЛЕНДАРЬ!$AW20=GRID!$B$33:$BI$33), 0))*GRID!$B$65,
ROUNDUP(INDEX(GRID!$B$34:$BI$44,MATCH(O$7,GRID!$A$34:$A$44,0),MATCH(1,($U$2=GRID!$B$31:$BI$31)*(КАЛЕНДАРЬ!$AW20=GRID!$B$33:$BI$33),0))*GRID!$B$65*(1-GRID!$B$69),0))</f>
        <v>29842</v>
      </c>
      <c r="P411" s="47" cm="1">
        <f t="array" ref="P411">IF($I$2="Путешествия с детьми",
INDEX(GRID!$B$47:$BI$57,MATCH(O$7,GRID!$A$47:$A$57,0),MATCH(1,($U$2=GRID!$B$31:$BI$31)*(КАЛЕНДАРЬ!$AW20=GRID!$B$33:$BI$33), 0))*GRID!$B$65,
ROUNDUP(INDEX(GRID!$B$47:$BI$57,MATCH(O$7,GRID!$A$47:$A$57,0),MATCH(1,($U$2=GRID!$B$31:$BI$31)*(КАЛЕНДАРЬ!$AW20=GRID!$B$33:$BI$33),0))*GRID!$B$65*(1-GRID!$B$69),0))</f>
        <v>32078</v>
      </c>
      <c r="Q411" s="47" cm="1">
        <f t="array" ref="Q411">IF($I$2="Путешествия с детьми",
INDEX(GRID!$B$34:$BI$44,MATCH(Q$7,GRID!$A$34:$A$44,0),MATCH(1,($U$2=GRID!$B$31:$BI$31)*(КАЛЕНДАРЬ!$AW20=GRID!$B$33:$BI$33), 0))*GRID!$B$65,
ROUNDUP(INDEX(GRID!$B$34:$BI$44,MATCH(Q$7,GRID!$A$34:$A$44,0),MATCH(1,($U$2=GRID!$B$31:$BI$31)*(КАЛЕНДАРЬ!$AW20=GRID!$B$33:$BI$33),0))*GRID!$B$65*(1-GRID!$B$69),0))</f>
        <v>31562</v>
      </c>
      <c r="R411" s="47" cm="1">
        <f t="array" ref="R411">IF($I$2="Путешествия с детьми",
INDEX(GRID!$B$47:$BI$57,MATCH(Q$7,GRID!$A$47:$A$57,0),MATCH(1,($U$2=GRID!$B$31:$BI$31)*(КАЛЕНДАРЬ!$AW20=GRID!$B$33:$BI$33), 0))*GRID!$B$65,
ROUNDUP(INDEX(GRID!$B$47:$BI$57,MATCH(Q$7,GRID!$A$47:$A$57,0),MATCH(1,($U$2=GRID!$B$31:$BI$31)*(КАЛЕНДАРЬ!$AW20=GRID!$B$33:$BI$33),0))*GRID!$B$65*(1-GRID!$B$69),0))</f>
        <v>33798</v>
      </c>
      <c r="S411" s="47" cm="1">
        <f t="array" ref="S411">IF($I$2="Путешествия с детьми",
INDEX(GRID!$B$34:$BI$44,MATCH(S$7,GRID!$A$34:$A$44,0),MATCH(1,($U$2=GRID!$B$31:$BI$31)*(КАЛЕНДАРЬ!$AW20=GRID!$B$33:$BI$33), 0))*GRID!$B$65,
ROUNDUP(INDEX(GRID!$B$34:$BI$44,MATCH(S$7,GRID!$A$34:$A$44,0),MATCH(1,($U$2=GRID!$B$31:$BI$31)*(КАЛЕНДАРЬ!$AW20=GRID!$B$33:$BI$33),0))*GRID!$B$65*(1-GRID!$B$69),0))</f>
        <v>34572</v>
      </c>
      <c r="T411" s="47" cm="1">
        <f t="array" ref="T411">IF($I$2="Путешествия с детьми",
INDEX(GRID!$B$47:$BI$57,MATCH(S$7,GRID!$A$47:$A$57,0),MATCH(1,($U$2=GRID!$B$31:$BI$31)*(КАЛЕНДАРЬ!$AW20=GRID!$B$33:$BI$33), 0))*GRID!$B$65,
ROUNDUP(INDEX(GRID!$B$47:$BI$57,MATCH(S$7,GRID!$A$47:$A$57,0),MATCH(1,($U$2=GRID!$B$31:$BI$31)*(КАЛЕНДАРЬ!$AW20=GRID!$B$33:$BI$33),0))*GRID!$B$65*(1-GRID!$B$69),0))</f>
        <v>36808</v>
      </c>
      <c r="U411" s="47" cm="1">
        <f t="array" ref="U411">IF($I$2="Путешествия с детьми",
INDEX(GRID!$B$34:$BI$44,MATCH(U$7,GRID!$A$34:$A$44,0),MATCH(1,($U$2=GRID!$B$31:$BI$31)*(КАЛЕНДАРЬ!$AW20=GRID!$B$33:$BI$33), 0))*GRID!$B$65,
ROUNDUP(INDEX(GRID!$B$34:$BI$44,MATCH(U$7,GRID!$A$34:$A$44,0),MATCH(1,($U$2=GRID!$B$31:$BI$31)*(КАЛЕНДАРЬ!$AW20=GRID!$B$33:$BI$33),0))*GRID!$B$65*(1-GRID!$B$69),0))</f>
        <v>39646</v>
      </c>
      <c r="V411" s="47" cm="1">
        <f t="array" ref="V411">IF($I$2="Путешествия с детьми",
INDEX(GRID!$B$47:$BI$57,MATCH(U$7,GRID!$A$47:$A$57,0),MATCH(1,($U$2=GRID!$B$31:$BI$31)*(КАЛЕНДАРЬ!$AW20=GRID!$B$33:$BI$33), 0))*GRID!$B$65,
ROUNDUP(INDEX(GRID!$B$47:$BI$57,MATCH(U$7,GRID!$A$47:$A$57,0),MATCH(1,($U$2=GRID!$B$31:$BI$31)*(КАЛЕНДАРЬ!$AW20=GRID!$B$33:$BI$33),0))*GRID!$B$65*(1-GRID!$B$69),0))</f>
        <v>41882</v>
      </c>
      <c r="W411" s="47" cm="1">
        <f t="array" ref="W411">IF($I$2="Путешествия с детьми",
INDEX(GRID!$B$34:$BI$44,MATCH(W$7,GRID!$A$34:$A$44,0),MATCH(1,($U$2=GRID!$B$31:$BI$31)*(КАЛЕНДАРЬ!$AW20=GRID!$B$33:$BI$33), 0))*GRID!$B$65,
ROUNDUP(INDEX(GRID!$B$34:$BI$44,MATCH(W$7,GRID!$A$34:$A$44,0),MATCH(1,($U$2=GRID!$B$31:$BI$31)*(КАЛЕНДАРЬ!$AW20=GRID!$B$33:$BI$33),0))*GRID!$B$65*(1-GRID!$B$69),0))</f>
        <v>115498</v>
      </c>
      <c r="X411" s="47" cm="1">
        <f t="array" ref="X411">IF($I$2="Путешествия с детьми",
INDEX(GRID!$B$47:$BI$57,MATCH(W$7,GRID!$A$47:$A$57,0),MATCH(1,($U$2=GRID!$B$31:$BI$31)*(КАЛЕНДАРЬ!$AW20=GRID!$B$33:$BI$33), 0))*GRID!$B$65,
ROUNDUP(INDEX(GRID!$B$47:$BI$57,MATCH(W$7,GRID!$A$47:$A$57,0),MATCH(1,($U$2=GRID!$B$31:$BI$31)*(КАЛЕНДАРЬ!$AW20=GRID!$B$33:$BI$33),0))*GRID!$B$65*(1-GRID!$B$69),0))</f>
        <v>117734</v>
      </c>
    </row>
    <row r="412" spans="1:24" ht="13.5" customHeight="1" x14ac:dyDescent="0.2">
      <c r="A412" s="117" t="s">
        <v>48</v>
      </c>
      <c r="B412" s="117">
        <v>18</v>
      </c>
      <c r="C412" s="138" cm="1">
        <f t="array" ref="C412">IF($I$2="Путешествия с детьми",
INDEX(GRID!$B$34:$BI$44,MATCH(C$7,GRID!$A$34:$A$44,0),MATCH(1,($U$2=GRID!$B$31:$BI$31)*(КАЛЕНДАРЬ!$AW21=GRID!$B$33:$BI$33), 0))*GRID!$B$65,
ROUNDUP(INDEX(GRID!$B$34:$BI$44,MATCH(C$7,GRID!$A$34:$A$44,0),MATCH(1,($U$2=GRID!$B$31:$BI$31)*(КАЛЕНДАРЬ!$AW21=GRID!$B$33:$BI$33),0))*GRID!$B$65*(1-GRID!$B$69),0))</f>
        <v>17544</v>
      </c>
      <c r="D412" s="47" cm="1">
        <f t="array" ref="D412">IF($I$2="Путешествия с детьми",
INDEX(GRID!$B$47:$BI$57,MATCH(C$7,GRID!$A$47:$A$57,0),MATCH(1,($U$2=GRID!$B$31:$BI$31)*(КАЛЕНДАРЬ!$AW21=GRID!$B$33:$BI$33), 0))*GRID!$B$65,
ROUNDUP(INDEX(GRID!$B$47:$BI$57,MATCH(C$7,GRID!$A$47:$A$57,0),MATCH(1,($U$2=GRID!$B$31:$BI$31)*(КАЛЕНДАРЬ!$AW21=GRID!$B$33:$BI$33),0))*GRID!$B$65*(1-GRID!$B$69),0))</f>
        <v>19780</v>
      </c>
      <c r="E412" s="47" cm="1">
        <f t="array" ref="E412">IF($I$2="Путешествия с детьми",
INDEX(GRID!$B$34:$BI$44,MATCH(E$7,GRID!$A$34:$A$44,0),MATCH(1,($U$2=GRID!$B$31:$BI$31)*(КАЛЕНДАРЬ!$AW21=GRID!$B$33:$BI$33), 0))*GRID!$B$65,
ROUNDUP(INDEX(GRID!$B$34:$BI$44,MATCH(E$7,GRID!$A$34:$A$44,0),MATCH(1,($U$2=GRID!$B$31:$BI$31)*(КАЛЕНДАРЬ!$AW21=GRID!$B$33:$BI$33),0))*GRID!$B$65*(1-GRID!$B$69),0))</f>
        <v>19092</v>
      </c>
      <c r="F412" s="47" cm="1">
        <f t="array" ref="F412">IF($I$2="Путешествия с детьми",
INDEX(GRID!$B$47:$BI$57,MATCH(E$7,GRID!$A$47:$A$57,0),MATCH(1,($U$2=GRID!$B$31:$BI$31)*(КАЛЕНДАРЬ!$AW21=GRID!$B$33:$BI$33), 0))*GRID!$B$65,
ROUNDUP(INDEX(GRID!$B$47:$BI$57,MATCH(E$7,GRID!$A$47:$A$57,0),MATCH(1,($U$2=GRID!$B$31:$BI$31)*(КАЛЕНДАРЬ!$AW21=GRID!$B$33:$BI$33),0))*GRID!$B$65*(1-GRID!$B$69),0))</f>
        <v>21328</v>
      </c>
      <c r="G412" s="47" cm="1">
        <f t="array" ref="G412">IF($I$2="Путешествия с детьми",
INDEX(GRID!$B$34:$BI$44,MATCH(G$7,GRID!$A$34:$A$44,0),MATCH(1,($U$2=GRID!$B$31:$BI$31)*(КАЛЕНДАРЬ!$AW21=GRID!$B$33:$BI$33), 0))*GRID!$B$65,
ROUNDUP(INDEX(GRID!$B$34:$BI$44,MATCH(G$7,GRID!$A$34:$A$44,0),MATCH(1,($U$2=GRID!$B$31:$BI$31)*(КАЛЕНДАРЬ!$AW21=GRID!$B$33:$BI$33),0))*GRID!$B$65*(1-GRID!$B$69),0))</f>
        <v>19952</v>
      </c>
      <c r="H412" s="47" cm="1">
        <f t="array" ref="H412">IF($I$2="Путешествия с детьми",
INDEX(GRID!$B$47:$BI$57,MATCH(G$7,GRID!$A$47:$A$57,0),MATCH(1,($U$2=GRID!$B$31:$BI$31)*(КАЛЕНДАРЬ!$AW21=GRID!$B$33:$BI$33), 0))*GRID!$B$65,
ROUNDUP(INDEX(GRID!$B$47:$BI$57,MATCH(G$7,GRID!$A$47:$A$57,0),MATCH(1,($U$2=GRID!$B$31:$BI$31)*(КАЛЕНДАРЬ!$AW21=GRID!$B$33:$BI$33),0))*GRID!$B$65*(1-GRID!$B$69),0))</f>
        <v>22188</v>
      </c>
      <c r="I412" s="47" cm="1">
        <f t="array" ref="I412">IF($I$2="Путешествия с детьми",
INDEX(GRID!$B$34:$BI$44,MATCH(I$7,GRID!$A$34:$A$44,0),MATCH(1,($U$2=GRID!$B$31:$BI$31)*(КАЛЕНДАРЬ!$AW21=GRID!$B$33:$BI$33), 0))*GRID!$B$65,
ROUNDUP(INDEX(GRID!$B$34:$BI$44,MATCH(I$7,GRID!$A$34:$A$44,0),MATCH(1,($U$2=GRID!$B$31:$BI$31)*(КАЛЕНДАРЬ!$AW21=GRID!$B$33:$BI$33),0))*GRID!$B$65*(1-GRID!$B$69),0))</f>
        <v>21500</v>
      </c>
      <c r="J412" s="47" cm="1">
        <f t="array" ref="J412">IF($I$2="Путешествия с детьми",
INDEX(GRID!$B$47:$BI$57,MATCH(I$7,GRID!$A$47:$A$57,0),MATCH(1,($U$2=GRID!$B$31:$BI$31)*(КАЛЕНДАРЬ!$AW21=GRID!$B$33:$BI$33), 0))*GRID!$B$65,
ROUNDUP(INDEX(GRID!$B$47:$BI$57,MATCH(I$7,GRID!$A$47:$A$57,0),MATCH(1,($U$2=GRID!$B$31:$BI$31)*(КАЛЕНДАРЬ!$AW21=GRID!$B$33:$BI$33),0))*GRID!$B$65*(1-GRID!$B$69),0))</f>
        <v>23736</v>
      </c>
      <c r="K412" s="47" cm="1">
        <f t="array" ref="K412">IF($I$2="Путешествия с детьми",
INDEX(GRID!$B$34:$BI$44,MATCH(K$7,GRID!$A$34:$A$44,0),MATCH(1,($U$2=GRID!$B$31:$BI$31)*(КАЛЕНДАРЬ!$AW21=GRID!$B$33:$BI$33), 0))*GRID!$B$65,
ROUNDUP(INDEX(GRID!$B$34:$BI$44,MATCH(K$7,GRID!$A$34:$A$44,0),MATCH(1,($U$2=GRID!$B$31:$BI$31)*(КАЛЕНДАРЬ!$AW21=GRID!$B$33:$BI$33),0))*GRID!$B$65*(1-GRID!$B$69),0))</f>
        <v>22360</v>
      </c>
      <c r="L412" s="47" cm="1">
        <f t="array" ref="L412">IF($I$2="Путешествия с детьми",
INDEX(GRID!$B$47:$BI$57,MATCH(K$7,GRID!$A$47:$A$57,0),MATCH(1,($U$2=GRID!$B$31:$BI$31)*(КАЛЕНДАРЬ!$AW21=GRID!$B$33:$BI$33), 0))*GRID!$B$65,
ROUNDUP(INDEX(GRID!$B$47:$BI$57,MATCH(K$7,GRID!$A$47:$A$57,0),MATCH(1,($U$2=GRID!$B$31:$BI$31)*(КАЛЕНДАРЬ!$AW21=GRID!$B$33:$BI$33),0))*GRID!$B$65*(1-GRID!$B$69),0))</f>
        <v>24596</v>
      </c>
      <c r="M412" s="47" cm="1">
        <f t="array" ref="M412">IF($I$2="Путешествия с детьми",
INDEX(GRID!$B$34:$BI$44,MATCH(M$7,GRID!$A$34:$A$44,0),MATCH(1,($U$2=GRID!$B$31:$BI$31)*(КАЛЕНДАРЬ!$AW21=GRID!$B$33:$BI$33), 0))*GRID!$B$65,
ROUNDUP(INDEX(GRID!$B$34:$BI$44,MATCH(M$7,GRID!$A$34:$A$44,0),MATCH(1,($U$2=GRID!$B$31:$BI$31)*(КАЛЕНДАРЬ!$AW21=GRID!$B$33:$BI$33),0))*GRID!$B$65*(1-GRID!$B$69),0))</f>
        <v>23908</v>
      </c>
      <c r="N412" s="47" cm="1">
        <f t="array" ref="N412">IF($I$2="Путешествия с детьми",
INDEX(GRID!$B$47:$BI$57,MATCH(M$7,GRID!$A$47:$A$57,0),MATCH(1,($U$2=GRID!$B$31:$BI$31)*(КАЛЕНДАРЬ!$AW21=GRID!$B$33:$BI$33), 0))*GRID!$B$65,
ROUNDUP(INDEX(GRID!$B$47:$BI$57,MATCH(M$7,GRID!$A$47:$A$57,0),MATCH(1,($U$2=GRID!$B$31:$BI$31)*(КАЛЕНДАРЬ!$AW21=GRID!$B$33:$BI$33),0))*GRID!$B$65*(1-GRID!$B$69),0))</f>
        <v>26144</v>
      </c>
      <c r="O412" s="47" cm="1">
        <f t="array" ref="O412">IF($I$2="Путешествия с детьми",
INDEX(GRID!$B$34:$BI$44,MATCH(O$7,GRID!$A$34:$A$44,0),MATCH(1,($U$2=GRID!$B$31:$BI$31)*(КАЛЕНДАРЬ!$AW21=GRID!$B$33:$BI$33), 0))*GRID!$B$65,
ROUNDUP(INDEX(GRID!$B$34:$BI$44,MATCH(O$7,GRID!$A$34:$A$44,0),MATCH(1,($U$2=GRID!$B$31:$BI$31)*(КАЛЕНДАРЬ!$AW21=GRID!$B$33:$BI$33),0))*GRID!$B$65*(1-GRID!$B$69),0))</f>
        <v>29842</v>
      </c>
      <c r="P412" s="47" cm="1">
        <f t="array" ref="P412">IF($I$2="Путешествия с детьми",
INDEX(GRID!$B$47:$BI$57,MATCH(O$7,GRID!$A$47:$A$57,0),MATCH(1,($U$2=GRID!$B$31:$BI$31)*(КАЛЕНДАРЬ!$AW21=GRID!$B$33:$BI$33), 0))*GRID!$B$65,
ROUNDUP(INDEX(GRID!$B$47:$BI$57,MATCH(O$7,GRID!$A$47:$A$57,0),MATCH(1,($U$2=GRID!$B$31:$BI$31)*(КАЛЕНДАРЬ!$AW21=GRID!$B$33:$BI$33),0))*GRID!$B$65*(1-GRID!$B$69),0))</f>
        <v>32078</v>
      </c>
      <c r="Q412" s="47" cm="1">
        <f t="array" ref="Q412">IF($I$2="Путешествия с детьми",
INDEX(GRID!$B$34:$BI$44,MATCH(Q$7,GRID!$A$34:$A$44,0),MATCH(1,($U$2=GRID!$B$31:$BI$31)*(КАЛЕНДАРЬ!$AW21=GRID!$B$33:$BI$33), 0))*GRID!$B$65,
ROUNDUP(INDEX(GRID!$B$34:$BI$44,MATCH(Q$7,GRID!$A$34:$A$44,0),MATCH(1,($U$2=GRID!$B$31:$BI$31)*(КАЛЕНДАРЬ!$AW21=GRID!$B$33:$BI$33),0))*GRID!$B$65*(1-GRID!$B$69),0))</f>
        <v>31562</v>
      </c>
      <c r="R412" s="47" cm="1">
        <f t="array" ref="R412">IF($I$2="Путешествия с детьми",
INDEX(GRID!$B$47:$BI$57,MATCH(Q$7,GRID!$A$47:$A$57,0),MATCH(1,($U$2=GRID!$B$31:$BI$31)*(КАЛЕНДАРЬ!$AW21=GRID!$B$33:$BI$33), 0))*GRID!$B$65,
ROUNDUP(INDEX(GRID!$B$47:$BI$57,MATCH(Q$7,GRID!$A$47:$A$57,0),MATCH(1,($U$2=GRID!$B$31:$BI$31)*(КАЛЕНДАРЬ!$AW21=GRID!$B$33:$BI$33),0))*GRID!$B$65*(1-GRID!$B$69),0))</f>
        <v>33798</v>
      </c>
      <c r="S412" s="47" cm="1">
        <f t="array" ref="S412">IF($I$2="Путешествия с детьми",
INDEX(GRID!$B$34:$BI$44,MATCH(S$7,GRID!$A$34:$A$44,0),MATCH(1,($U$2=GRID!$B$31:$BI$31)*(КАЛЕНДАРЬ!$AW21=GRID!$B$33:$BI$33), 0))*GRID!$B$65,
ROUNDUP(INDEX(GRID!$B$34:$BI$44,MATCH(S$7,GRID!$A$34:$A$44,0),MATCH(1,($U$2=GRID!$B$31:$BI$31)*(КАЛЕНДАРЬ!$AW21=GRID!$B$33:$BI$33),0))*GRID!$B$65*(1-GRID!$B$69),0))</f>
        <v>34572</v>
      </c>
      <c r="T412" s="47" cm="1">
        <f t="array" ref="T412">IF($I$2="Путешествия с детьми",
INDEX(GRID!$B$47:$BI$57,MATCH(S$7,GRID!$A$47:$A$57,0),MATCH(1,($U$2=GRID!$B$31:$BI$31)*(КАЛЕНДАРЬ!$AW21=GRID!$B$33:$BI$33), 0))*GRID!$B$65,
ROUNDUP(INDEX(GRID!$B$47:$BI$57,MATCH(S$7,GRID!$A$47:$A$57,0),MATCH(1,($U$2=GRID!$B$31:$BI$31)*(КАЛЕНДАРЬ!$AW21=GRID!$B$33:$BI$33),0))*GRID!$B$65*(1-GRID!$B$69),0))</f>
        <v>36808</v>
      </c>
      <c r="U412" s="47" cm="1">
        <f t="array" ref="U412">IF($I$2="Путешествия с детьми",
INDEX(GRID!$B$34:$BI$44,MATCH(U$7,GRID!$A$34:$A$44,0),MATCH(1,($U$2=GRID!$B$31:$BI$31)*(КАЛЕНДАРЬ!$AW21=GRID!$B$33:$BI$33), 0))*GRID!$B$65,
ROUNDUP(INDEX(GRID!$B$34:$BI$44,MATCH(U$7,GRID!$A$34:$A$44,0),MATCH(1,($U$2=GRID!$B$31:$BI$31)*(КАЛЕНДАРЬ!$AW21=GRID!$B$33:$BI$33),0))*GRID!$B$65*(1-GRID!$B$69),0))</f>
        <v>39646</v>
      </c>
      <c r="V412" s="47" cm="1">
        <f t="array" ref="V412">IF($I$2="Путешествия с детьми",
INDEX(GRID!$B$47:$BI$57,MATCH(U$7,GRID!$A$47:$A$57,0),MATCH(1,($U$2=GRID!$B$31:$BI$31)*(КАЛЕНДАРЬ!$AW21=GRID!$B$33:$BI$33), 0))*GRID!$B$65,
ROUNDUP(INDEX(GRID!$B$47:$BI$57,MATCH(U$7,GRID!$A$47:$A$57,0),MATCH(1,($U$2=GRID!$B$31:$BI$31)*(КАЛЕНДАРЬ!$AW21=GRID!$B$33:$BI$33),0))*GRID!$B$65*(1-GRID!$B$69),0))</f>
        <v>41882</v>
      </c>
      <c r="W412" s="47" cm="1">
        <f t="array" ref="W412">IF($I$2="Путешествия с детьми",
INDEX(GRID!$B$34:$BI$44,MATCH(W$7,GRID!$A$34:$A$44,0),MATCH(1,($U$2=GRID!$B$31:$BI$31)*(КАЛЕНДАРЬ!$AW21=GRID!$B$33:$BI$33), 0))*GRID!$B$65,
ROUNDUP(INDEX(GRID!$B$34:$BI$44,MATCH(W$7,GRID!$A$34:$A$44,0),MATCH(1,($U$2=GRID!$B$31:$BI$31)*(КАЛЕНДАРЬ!$AW21=GRID!$B$33:$BI$33),0))*GRID!$B$65*(1-GRID!$B$69),0))</f>
        <v>115498</v>
      </c>
      <c r="X412" s="47" cm="1">
        <f t="array" ref="X412">IF($I$2="Путешествия с детьми",
INDEX(GRID!$B$47:$BI$57,MATCH(W$7,GRID!$A$47:$A$57,0),MATCH(1,($U$2=GRID!$B$31:$BI$31)*(КАЛЕНДАРЬ!$AW21=GRID!$B$33:$BI$33), 0))*GRID!$B$65,
ROUNDUP(INDEX(GRID!$B$47:$BI$57,MATCH(W$7,GRID!$A$47:$A$57,0),MATCH(1,($U$2=GRID!$B$31:$BI$31)*(КАЛЕНДАРЬ!$AW21=GRID!$B$33:$BI$33),0))*GRID!$B$65*(1-GRID!$B$69),0))</f>
        <v>117734</v>
      </c>
    </row>
    <row r="413" spans="1:24" ht="13.5" customHeight="1" x14ac:dyDescent="0.2">
      <c r="A413" s="117" t="s">
        <v>42</v>
      </c>
      <c r="B413" s="117">
        <v>19</v>
      </c>
      <c r="C413" s="138" cm="1">
        <f t="array" ref="C413">IF($I$2="Путешествия с детьми",
INDEX(GRID!$B$34:$BI$44,MATCH(C$7,GRID!$A$34:$A$44,0),MATCH(1,($U$2=GRID!$B$31:$BI$31)*(КАЛЕНДАРЬ!$AW22=GRID!$B$33:$BI$33), 0))*GRID!$B$65,
ROUNDUP(INDEX(GRID!$B$34:$BI$44,MATCH(C$7,GRID!$A$34:$A$44,0),MATCH(1,($U$2=GRID!$B$31:$BI$31)*(КАЛЕНДАРЬ!$AW22=GRID!$B$33:$BI$33),0))*GRID!$B$65*(1-GRID!$B$69),0))</f>
        <v>15996</v>
      </c>
      <c r="D413" s="47" cm="1">
        <f t="array" ref="D413">IF($I$2="Путешествия с детьми",
INDEX(GRID!$B$47:$BI$57,MATCH(C$7,GRID!$A$47:$A$57,0),MATCH(1,($U$2=GRID!$B$31:$BI$31)*(КАЛЕНДАРЬ!$AW22=GRID!$B$33:$BI$33), 0))*GRID!$B$65,
ROUNDUP(INDEX(GRID!$B$47:$BI$57,MATCH(C$7,GRID!$A$47:$A$57,0),MATCH(1,($U$2=GRID!$B$31:$BI$31)*(КАЛЕНДАРЬ!$AW22=GRID!$B$33:$BI$33),0))*GRID!$B$65*(1-GRID!$B$69),0))</f>
        <v>18232</v>
      </c>
      <c r="E413" s="47" cm="1">
        <f t="array" ref="E413">IF($I$2="Путешествия с детьми",
INDEX(GRID!$B$34:$BI$44,MATCH(E$7,GRID!$A$34:$A$44,0),MATCH(1,($U$2=GRID!$B$31:$BI$31)*(КАЛЕНДАРЬ!$AW22=GRID!$B$33:$BI$33), 0))*GRID!$B$65,
ROUNDUP(INDEX(GRID!$B$34:$BI$44,MATCH(E$7,GRID!$A$34:$A$44,0),MATCH(1,($U$2=GRID!$B$31:$BI$31)*(КАЛЕНДАРЬ!$AW22=GRID!$B$33:$BI$33),0))*GRID!$B$65*(1-GRID!$B$69),0))</f>
        <v>17458</v>
      </c>
      <c r="F413" s="47" cm="1">
        <f t="array" ref="F413">IF($I$2="Путешествия с детьми",
INDEX(GRID!$B$47:$BI$57,MATCH(E$7,GRID!$A$47:$A$57,0),MATCH(1,($U$2=GRID!$B$31:$BI$31)*(КАЛЕНДАРЬ!$AW22=GRID!$B$33:$BI$33), 0))*GRID!$B$65,
ROUNDUP(INDEX(GRID!$B$47:$BI$57,MATCH(E$7,GRID!$A$47:$A$57,0),MATCH(1,($U$2=GRID!$B$31:$BI$31)*(КАЛЕНДАРЬ!$AW22=GRID!$B$33:$BI$33),0))*GRID!$B$65*(1-GRID!$B$69),0))</f>
        <v>19694</v>
      </c>
      <c r="G413" s="47" cm="1">
        <f t="array" ref="G413">IF($I$2="Путешествия с детьми",
INDEX(GRID!$B$34:$BI$44,MATCH(G$7,GRID!$A$34:$A$44,0),MATCH(1,($U$2=GRID!$B$31:$BI$31)*(КАЛЕНДАРЬ!$AW22=GRID!$B$33:$BI$33), 0))*GRID!$B$65,
ROUNDUP(INDEX(GRID!$B$34:$BI$44,MATCH(G$7,GRID!$A$34:$A$44,0),MATCH(1,($U$2=GRID!$B$31:$BI$31)*(КАЛЕНДАРЬ!$AW22=GRID!$B$33:$BI$33),0))*GRID!$B$65*(1-GRID!$B$69),0))</f>
        <v>18318</v>
      </c>
      <c r="H413" s="47" cm="1">
        <f t="array" ref="H413">IF($I$2="Путешествия с детьми",
INDEX(GRID!$B$47:$BI$57,MATCH(G$7,GRID!$A$47:$A$57,0),MATCH(1,($U$2=GRID!$B$31:$BI$31)*(КАЛЕНДАРЬ!$AW22=GRID!$B$33:$BI$33), 0))*GRID!$B$65,
ROUNDUP(INDEX(GRID!$B$47:$BI$57,MATCH(G$7,GRID!$A$47:$A$57,0),MATCH(1,($U$2=GRID!$B$31:$BI$31)*(КАЛЕНДАРЬ!$AW22=GRID!$B$33:$BI$33),0))*GRID!$B$65*(1-GRID!$B$69),0))</f>
        <v>20554</v>
      </c>
      <c r="I413" s="47" cm="1">
        <f t="array" ref="I413">IF($I$2="Путешествия с детьми",
INDEX(GRID!$B$34:$BI$44,MATCH(I$7,GRID!$A$34:$A$44,0),MATCH(1,($U$2=GRID!$B$31:$BI$31)*(КАЛЕНДАРЬ!$AW22=GRID!$B$33:$BI$33), 0))*GRID!$B$65,
ROUNDUP(INDEX(GRID!$B$34:$BI$44,MATCH(I$7,GRID!$A$34:$A$44,0),MATCH(1,($U$2=GRID!$B$31:$BI$31)*(КАЛЕНДАРЬ!$AW22=GRID!$B$33:$BI$33),0))*GRID!$B$65*(1-GRID!$B$69),0))</f>
        <v>19780</v>
      </c>
      <c r="J413" s="47" cm="1">
        <f t="array" ref="J413">IF($I$2="Путешествия с детьми",
INDEX(GRID!$B$47:$BI$57,MATCH(I$7,GRID!$A$47:$A$57,0),MATCH(1,($U$2=GRID!$B$31:$BI$31)*(КАЛЕНДАРЬ!$AW22=GRID!$B$33:$BI$33), 0))*GRID!$B$65,
ROUNDUP(INDEX(GRID!$B$47:$BI$57,MATCH(I$7,GRID!$A$47:$A$57,0),MATCH(1,($U$2=GRID!$B$31:$BI$31)*(КАЛЕНДАРЬ!$AW22=GRID!$B$33:$BI$33),0))*GRID!$B$65*(1-GRID!$B$69),0))</f>
        <v>22016</v>
      </c>
      <c r="K413" s="47" cm="1">
        <f t="array" ref="K413">IF($I$2="Путешествия с детьми",
INDEX(GRID!$B$34:$BI$44,MATCH(K$7,GRID!$A$34:$A$44,0),MATCH(1,($U$2=GRID!$B$31:$BI$31)*(КАЛЕНДАРЬ!$AW22=GRID!$B$33:$BI$33), 0))*GRID!$B$65,
ROUNDUP(INDEX(GRID!$B$34:$BI$44,MATCH(K$7,GRID!$A$34:$A$44,0),MATCH(1,($U$2=GRID!$B$31:$BI$31)*(КАЛЕНДАРЬ!$AW22=GRID!$B$33:$BI$33),0))*GRID!$B$65*(1-GRID!$B$69),0))</f>
        <v>20640</v>
      </c>
      <c r="L413" s="47" cm="1">
        <f t="array" ref="L413">IF($I$2="Путешествия с детьми",
INDEX(GRID!$B$47:$BI$57,MATCH(K$7,GRID!$A$47:$A$57,0),MATCH(1,($U$2=GRID!$B$31:$BI$31)*(КАЛЕНДАРЬ!$AW22=GRID!$B$33:$BI$33), 0))*GRID!$B$65,
ROUNDUP(INDEX(GRID!$B$47:$BI$57,MATCH(K$7,GRID!$A$47:$A$57,0),MATCH(1,($U$2=GRID!$B$31:$BI$31)*(КАЛЕНДАРЬ!$AW22=GRID!$B$33:$BI$33),0))*GRID!$B$65*(1-GRID!$B$69),0))</f>
        <v>22876</v>
      </c>
      <c r="M413" s="47" cm="1">
        <f t="array" ref="M413">IF($I$2="Путешествия с детьми",
INDEX(GRID!$B$34:$BI$44,MATCH(M$7,GRID!$A$34:$A$44,0),MATCH(1,($U$2=GRID!$B$31:$BI$31)*(КАЛЕНДАРЬ!$AW22=GRID!$B$33:$BI$33), 0))*GRID!$B$65,
ROUNDUP(INDEX(GRID!$B$34:$BI$44,MATCH(M$7,GRID!$A$34:$A$44,0),MATCH(1,($U$2=GRID!$B$31:$BI$31)*(КАЛЕНДАРЬ!$AW22=GRID!$B$33:$BI$33),0))*GRID!$B$65*(1-GRID!$B$69),0))</f>
        <v>22102</v>
      </c>
      <c r="N413" s="47" cm="1">
        <f t="array" ref="N413">IF($I$2="Путешествия с детьми",
INDEX(GRID!$B$47:$BI$57,MATCH(M$7,GRID!$A$47:$A$57,0),MATCH(1,($U$2=GRID!$B$31:$BI$31)*(КАЛЕНДАРЬ!$AW22=GRID!$B$33:$BI$33), 0))*GRID!$B$65,
ROUNDUP(INDEX(GRID!$B$47:$BI$57,MATCH(M$7,GRID!$A$47:$A$57,0),MATCH(1,($U$2=GRID!$B$31:$BI$31)*(КАЛЕНДАРЬ!$AW22=GRID!$B$33:$BI$33),0))*GRID!$B$65*(1-GRID!$B$69),0))</f>
        <v>24338</v>
      </c>
      <c r="O413" s="47" cm="1">
        <f t="array" ref="O413">IF($I$2="Путешествия с детьми",
INDEX(GRID!$B$34:$BI$44,MATCH(O$7,GRID!$A$34:$A$44,0),MATCH(1,($U$2=GRID!$B$31:$BI$31)*(КАЛЕНДАРЬ!$AW22=GRID!$B$33:$BI$33), 0))*GRID!$B$65,
ROUNDUP(INDEX(GRID!$B$34:$BI$44,MATCH(O$7,GRID!$A$34:$A$44,0),MATCH(1,($U$2=GRID!$B$31:$BI$31)*(КАЛЕНДАРЬ!$AW22=GRID!$B$33:$BI$33),0))*GRID!$B$65*(1-GRID!$B$69),0))</f>
        <v>27778</v>
      </c>
      <c r="P413" s="47" cm="1">
        <f t="array" ref="P413">IF($I$2="Путешествия с детьми",
INDEX(GRID!$B$47:$BI$57,MATCH(O$7,GRID!$A$47:$A$57,0),MATCH(1,($U$2=GRID!$B$31:$BI$31)*(КАЛЕНДАРЬ!$AW22=GRID!$B$33:$BI$33), 0))*GRID!$B$65,
ROUNDUP(INDEX(GRID!$B$47:$BI$57,MATCH(O$7,GRID!$A$47:$A$57,0),MATCH(1,($U$2=GRID!$B$31:$BI$31)*(КАЛЕНДАРЬ!$AW22=GRID!$B$33:$BI$33),0))*GRID!$B$65*(1-GRID!$B$69),0))</f>
        <v>30014</v>
      </c>
      <c r="Q413" s="47" cm="1">
        <f t="array" ref="Q413">IF($I$2="Путешествия с детьми",
INDEX(GRID!$B$34:$BI$44,MATCH(Q$7,GRID!$A$34:$A$44,0),MATCH(1,($U$2=GRID!$B$31:$BI$31)*(КАЛЕНДАРЬ!$AW22=GRID!$B$33:$BI$33), 0))*GRID!$B$65,
ROUNDUP(INDEX(GRID!$B$34:$BI$44,MATCH(Q$7,GRID!$A$34:$A$44,0),MATCH(1,($U$2=GRID!$B$31:$BI$31)*(КАЛЕНДАРЬ!$AW22=GRID!$B$33:$BI$33),0))*GRID!$B$65*(1-GRID!$B$69),0))</f>
        <v>29412</v>
      </c>
      <c r="R413" s="47" cm="1">
        <f t="array" ref="R413">IF($I$2="Путешествия с детьми",
INDEX(GRID!$B$47:$BI$57,MATCH(Q$7,GRID!$A$47:$A$57,0),MATCH(1,($U$2=GRID!$B$31:$BI$31)*(КАЛЕНДАРЬ!$AW22=GRID!$B$33:$BI$33), 0))*GRID!$B$65,
ROUNDUP(INDEX(GRID!$B$47:$BI$57,MATCH(Q$7,GRID!$A$47:$A$57,0),MATCH(1,($U$2=GRID!$B$31:$BI$31)*(КАЛЕНДАРЬ!$AW22=GRID!$B$33:$BI$33),0))*GRID!$B$65*(1-GRID!$B$69),0))</f>
        <v>31648</v>
      </c>
      <c r="S413" s="47" cm="1">
        <f t="array" ref="S413">IF($I$2="Путешествия с детьми",
INDEX(GRID!$B$34:$BI$44,MATCH(S$7,GRID!$A$34:$A$44,0),MATCH(1,($U$2=GRID!$B$31:$BI$31)*(КАЛЕНДАРЬ!$AW22=GRID!$B$33:$BI$33), 0))*GRID!$B$65,
ROUNDUP(INDEX(GRID!$B$34:$BI$44,MATCH(S$7,GRID!$A$34:$A$44,0),MATCH(1,($U$2=GRID!$B$31:$BI$31)*(КАЛЕНДАРЬ!$AW22=GRID!$B$33:$BI$33),0))*GRID!$B$65*(1-GRID!$B$69),0))</f>
        <v>32250</v>
      </c>
      <c r="T413" s="47" cm="1">
        <f t="array" ref="T413">IF($I$2="Путешествия с детьми",
INDEX(GRID!$B$47:$BI$57,MATCH(S$7,GRID!$A$47:$A$57,0),MATCH(1,($U$2=GRID!$B$31:$BI$31)*(КАЛЕНДАРЬ!$AW22=GRID!$B$33:$BI$33), 0))*GRID!$B$65,
ROUNDUP(INDEX(GRID!$B$47:$BI$57,MATCH(S$7,GRID!$A$47:$A$57,0),MATCH(1,($U$2=GRID!$B$31:$BI$31)*(КАЛЕНДАРЬ!$AW22=GRID!$B$33:$BI$33),0))*GRID!$B$65*(1-GRID!$B$69),0))</f>
        <v>34486</v>
      </c>
      <c r="U413" s="47" cm="1">
        <f t="array" ref="U413">IF($I$2="Путешествия с детьми",
INDEX(GRID!$B$34:$BI$44,MATCH(U$7,GRID!$A$34:$A$44,0),MATCH(1,($U$2=GRID!$B$31:$BI$31)*(КАЛЕНДАРЬ!$AW22=GRID!$B$33:$BI$33), 0))*GRID!$B$65,
ROUNDUP(INDEX(GRID!$B$34:$BI$44,MATCH(U$7,GRID!$A$34:$A$44,0),MATCH(1,($U$2=GRID!$B$31:$BI$31)*(КАЛЕНДАРЬ!$AW22=GRID!$B$33:$BI$33),0))*GRID!$B$65*(1-GRID!$B$69),0))</f>
        <v>37152</v>
      </c>
      <c r="V413" s="47" cm="1">
        <f t="array" ref="V413">IF($I$2="Путешествия с детьми",
INDEX(GRID!$B$47:$BI$57,MATCH(U$7,GRID!$A$47:$A$57,0),MATCH(1,($U$2=GRID!$B$31:$BI$31)*(КАЛЕНДАРЬ!$AW22=GRID!$B$33:$BI$33), 0))*GRID!$B$65,
ROUNDUP(INDEX(GRID!$B$47:$BI$57,MATCH(U$7,GRID!$A$47:$A$57,0),MATCH(1,($U$2=GRID!$B$31:$BI$31)*(КАЛЕНДАРЬ!$AW22=GRID!$B$33:$BI$33),0))*GRID!$B$65*(1-GRID!$B$69),0))</f>
        <v>39388</v>
      </c>
      <c r="W413" s="47" cm="1">
        <f t="array" ref="W413">IF($I$2="Путешествия с детьми",
INDEX(GRID!$B$34:$BI$44,MATCH(W$7,GRID!$A$34:$A$44,0),MATCH(1,($U$2=GRID!$B$31:$BI$31)*(КАЛЕНДАРЬ!$AW22=GRID!$B$33:$BI$33), 0))*GRID!$B$65,
ROUNDUP(INDEX(GRID!$B$34:$BI$44,MATCH(W$7,GRID!$A$34:$A$44,0),MATCH(1,($U$2=GRID!$B$31:$BI$31)*(КАЛЕНДАРЬ!$AW22=GRID!$B$33:$BI$33),0))*GRID!$B$65*(1-GRID!$B$69),0))</f>
        <v>105092</v>
      </c>
      <c r="X413" s="47" cm="1">
        <f t="array" ref="X413">IF($I$2="Путешествия с детьми",
INDEX(GRID!$B$47:$BI$57,MATCH(W$7,GRID!$A$47:$A$57,0),MATCH(1,($U$2=GRID!$B$31:$BI$31)*(КАЛЕНДАРЬ!$AW22=GRID!$B$33:$BI$33), 0))*GRID!$B$65,
ROUNDUP(INDEX(GRID!$B$47:$BI$57,MATCH(W$7,GRID!$A$47:$A$57,0),MATCH(1,($U$2=GRID!$B$31:$BI$31)*(КАЛЕНДАРЬ!$AW22=GRID!$B$33:$BI$33),0))*GRID!$B$65*(1-GRID!$B$69),0))</f>
        <v>107328</v>
      </c>
    </row>
    <row r="414" spans="1:24" ht="13.5" customHeight="1" x14ac:dyDescent="0.2">
      <c r="A414" s="117" t="s">
        <v>43</v>
      </c>
      <c r="B414" s="117">
        <v>20</v>
      </c>
      <c r="C414" s="138" cm="1">
        <f t="array" ref="C414">IF($I$2="Путешествия с детьми",
INDEX(GRID!$B$34:$BI$44,MATCH(C$7,GRID!$A$34:$A$44,0),MATCH(1,($U$2=GRID!$B$31:$BI$31)*(КАЛЕНДАРЬ!$AW23=GRID!$B$33:$BI$33), 0))*GRID!$B$65,
ROUNDUP(INDEX(GRID!$B$34:$BI$44,MATCH(C$7,GRID!$A$34:$A$44,0),MATCH(1,($U$2=GRID!$B$31:$BI$31)*(КАЛЕНДАРЬ!$AW23=GRID!$B$33:$BI$33),0))*GRID!$B$65*(1-GRID!$B$69),0))</f>
        <v>15996</v>
      </c>
      <c r="D414" s="47" cm="1">
        <f t="array" ref="D414">IF($I$2="Путешествия с детьми",
INDEX(GRID!$B$47:$BI$57,MATCH(C$7,GRID!$A$47:$A$57,0),MATCH(1,($U$2=GRID!$B$31:$BI$31)*(КАЛЕНДАРЬ!$AW23=GRID!$B$33:$BI$33), 0))*GRID!$B$65,
ROUNDUP(INDEX(GRID!$B$47:$BI$57,MATCH(C$7,GRID!$A$47:$A$57,0),MATCH(1,($U$2=GRID!$B$31:$BI$31)*(КАЛЕНДАРЬ!$AW23=GRID!$B$33:$BI$33),0))*GRID!$B$65*(1-GRID!$B$69),0))</f>
        <v>18232</v>
      </c>
      <c r="E414" s="47" cm="1">
        <f t="array" ref="E414">IF($I$2="Путешествия с детьми",
INDEX(GRID!$B$34:$BI$44,MATCH(E$7,GRID!$A$34:$A$44,0),MATCH(1,($U$2=GRID!$B$31:$BI$31)*(КАЛЕНДАРЬ!$AW23=GRID!$B$33:$BI$33), 0))*GRID!$B$65,
ROUNDUP(INDEX(GRID!$B$34:$BI$44,MATCH(E$7,GRID!$A$34:$A$44,0),MATCH(1,($U$2=GRID!$B$31:$BI$31)*(КАЛЕНДАРЬ!$AW23=GRID!$B$33:$BI$33),0))*GRID!$B$65*(1-GRID!$B$69),0))</f>
        <v>17458</v>
      </c>
      <c r="F414" s="47" cm="1">
        <f t="array" ref="F414">IF($I$2="Путешествия с детьми",
INDEX(GRID!$B$47:$BI$57,MATCH(E$7,GRID!$A$47:$A$57,0),MATCH(1,($U$2=GRID!$B$31:$BI$31)*(КАЛЕНДАРЬ!$AW23=GRID!$B$33:$BI$33), 0))*GRID!$B$65,
ROUNDUP(INDEX(GRID!$B$47:$BI$57,MATCH(E$7,GRID!$A$47:$A$57,0),MATCH(1,($U$2=GRID!$B$31:$BI$31)*(КАЛЕНДАРЬ!$AW23=GRID!$B$33:$BI$33),0))*GRID!$B$65*(1-GRID!$B$69),0))</f>
        <v>19694</v>
      </c>
      <c r="G414" s="47" cm="1">
        <f t="array" ref="G414">IF($I$2="Путешествия с детьми",
INDEX(GRID!$B$34:$BI$44,MATCH(G$7,GRID!$A$34:$A$44,0),MATCH(1,($U$2=GRID!$B$31:$BI$31)*(КАЛЕНДАРЬ!$AW23=GRID!$B$33:$BI$33), 0))*GRID!$B$65,
ROUNDUP(INDEX(GRID!$B$34:$BI$44,MATCH(G$7,GRID!$A$34:$A$44,0),MATCH(1,($U$2=GRID!$B$31:$BI$31)*(КАЛЕНДАРЬ!$AW23=GRID!$B$33:$BI$33),0))*GRID!$B$65*(1-GRID!$B$69),0))</f>
        <v>18318</v>
      </c>
      <c r="H414" s="47" cm="1">
        <f t="array" ref="H414">IF($I$2="Путешествия с детьми",
INDEX(GRID!$B$47:$BI$57,MATCH(G$7,GRID!$A$47:$A$57,0),MATCH(1,($U$2=GRID!$B$31:$BI$31)*(КАЛЕНДАРЬ!$AW23=GRID!$B$33:$BI$33), 0))*GRID!$B$65,
ROUNDUP(INDEX(GRID!$B$47:$BI$57,MATCH(G$7,GRID!$A$47:$A$57,0),MATCH(1,($U$2=GRID!$B$31:$BI$31)*(КАЛЕНДАРЬ!$AW23=GRID!$B$33:$BI$33),0))*GRID!$B$65*(1-GRID!$B$69),0))</f>
        <v>20554</v>
      </c>
      <c r="I414" s="47" cm="1">
        <f t="array" ref="I414">IF($I$2="Путешествия с детьми",
INDEX(GRID!$B$34:$BI$44,MATCH(I$7,GRID!$A$34:$A$44,0),MATCH(1,($U$2=GRID!$B$31:$BI$31)*(КАЛЕНДАРЬ!$AW23=GRID!$B$33:$BI$33), 0))*GRID!$B$65,
ROUNDUP(INDEX(GRID!$B$34:$BI$44,MATCH(I$7,GRID!$A$34:$A$44,0),MATCH(1,($U$2=GRID!$B$31:$BI$31)*(КАЛЕНДАРЬ!$AW23=GRID!$B$33:$BI$33),0))*GRID!$B$65*(1-GRID!$B$69),0))</f>
        <v>19780</v>
      </c>
      <c r="J414" s="47" cm="1">
        <f t="array" ref="J414">IF($I$2="Путешествия с детьми",
INDEX(GRID!$B$47:$BI$57,MATCH(I$7,GRID!$A$47:$A$57,0),MATCH(1,($U$2=GRID!$B$31:$BI$31)*(КАЛЕНДАРЬ!$AW23=GRID!$B$33:$BI$33), 0))*GRID!$B$65,
ROUNDUP(INDEX(GRID!$B$47:$BI$57,MATCH(I$7,GRID!$A$47:$A$57,0),MATCH(1,($U$2=GRID!$B$31:$BI$31)*(КАЛЕНДАРЬ!$AW23=GRID!$B$33:$BI$33),0))*GRID!$B$65*(1-GRID!$B$69),0))</f>
        <v>22016</v>
      </c>
      <c r="K414" s="47" cm="1">
        <f t="array" ref="K414">IF($I$2="Путешествия с детьми",
INDEX(GRID!$B$34:$BI$44,MATCH(K$7,GRID!$A$34:$A$44,0),MATCH(1,($U$2=GRID!$B$31:$BI$31)*(КАЛЕНДАРЬ!$AW23=GRID!$B$33:$BI$33), 0))*GRID!$B$65,
ROUNDUP(INDEX(GRID!$B$34:$BI$44,MATCH(K$7,GRID!$A$34:$A$44,0),MATCH(1,($U$2=GRID!$B$31:$BI$31)*(КАЛЕНДАРЬ!$AW23=GRID!$B$33:$BI$33),0))*GRID!$B$65*(1-GRID!$B$69),0))</f>
        <v>20640</v>
      </c>
      <c r="L414" s="47" cm="1">
        <f t="array" ref="L414">IF($I$2="Путешествия с детьми",
INDEX(GRID!$B$47:$BI$57,MATCH(K$7,GRID!$A$47:$A$57,0),MATCH(1,($U$2=GRID!$B$31:$BI$31)*(КАЛЕНДАРЬ!$AW23=GRID!$B$33:$BI$33), 0))*GRID!$B$65,
ROUNDUP(INDEX(GRID!$B$47:$BI$57,MATCH(K$7,GRID!$A$47:$A$57,0),MATCH(1,($U$2=GRID!$B$31:$BI$31)*(КАЛЕНДАРЬ!$AW23=GRID!$B$33:$BI$33),0))*GRID!$B$65*(1-GRID!$B$69),0))</f>
        <v>22876</v>
      </c>
      <c r="M414" s="47" cm="1">
        <f t="array" ref="M414">IF($I$2="Путешествия с детьми",
INDEX(GRID!$B$34:$BI$44,MATCH(M$7,GRID!$A$34:$A$44,0),MATCH(1,($U$2=GRID!$B$31:$BI$31)*(КАЛЕНДАРЬ!$AW23=GRID!$B$33:$BI$33), 0))*GRID!$B$65,
ROUNDUP(INDEX(GRID!$B$34:$BI$44,MATCH(M$7,GRID!$A$34:$A$44,0),MATCH(1,($U$2=GRID!$B$31:$BI$31)*(КАЛЕНДАРЬ!$AW23=GRID!$B$33:$BI$33),0))*GRID!$B$65*(1-GRID!$B$69),0))</f>
        <v>22102</v>
      </c>
      <c r="N414" s="47" cm="1">
        <f t="array" ref="N414">IF($I$2="Путешествия с детьми",
INDEX(GRID!$B$47:$BI$57,MATCH(M$7,GRID!$A$47:$A$57,0),MATCH(1,($U$2=GRID!$B$31:$BI$31)*(КАЛЕНДАРЬ!$AW23=GRID!$B$33:$BI$33), 0))*GRID!$B$65,
ROUNDUP(INDEX(GRID!$B$47:$BI$57,MATCH(M$7,GRID!$A$47:$A$57,0),MATCH(1,($U$2=GRID!$B$31:$BI$31)*(КАЛЕНДАРЬ!$AW23=GRID!$B$33:$BI$33),0))*GRID!$B$65*(1-GRID!$B$69),0))</f>
        <v>24338</v>
      </c>
      <c r="O414" s="47" cm="1">
        <f t="array" ref="O414">IF($I$2="Путешествия с детьми",
INDEX(GRID!$B$34:$BI$44,MATCH(O$7,GRID!$A$34:$A$44,0),MATCH(1,($U$2=GRID!$B$31:$BI$31)*(КАЛЕНДАРЬ!$AW23=GRID!$B$33:$BI$33), 0))*GRID!$B$65,
ROUNDUP(INDEX(GRID!$B$34:$BI$44,MATCH(O$7,GRID!$A$34:$A$44,0),MATCH(1,($U$2=GRID!$B$31:$BI$31)*(КАЛЕНДАРЬ!$AW23=GRID!$B$33:$BI$33),0))*GRID!$B$65*(1-GRID!$B$69),0))</f>
        <v>27778</v>
      </c>
      <c r="P414" s="47" cm="1">
        <f t="array" ref="P414">IF($I$2="Путешествия с детьми",
INDEX(GRID!$B$47:$BI$57,MATCH(O$7,GRID!$A$47:$A$57,0),MATCH(1,($U$2=GRID!$B$31:$BI$31)*(КАЛЕНДАРЬ!$AW23=GRID!$B$33:$BI$33), 0))*GRID!$B$65,
ROUNDUP(INDEX(GRID!$B$47:$BI$57,MATCH(O$7,GRID!$A$47:$A$57,0),MATCH(1,($U$2=GRID!$B$31:$BI$31)*(КАЛЕНДАРЬ!$AW23=GRID!$B$33:$BI$33),0))*GRID!$B$65*(1-GRID!$B$69),0))</f>
        <v>30014</v>
      </c>
      <c r="Q414" s="47" cm="1">
        <f t="array" ref="Q414">IF($I$2="Путешествия с детьми",
INDEX(GRID!$B$34:$BI$44,MATCH(Q$7,GRID!$A$34:$A$44,0),MATCH(1,($U$2=GRID!$B$31:$BI$31)*(КАЛЕНДАРЬ!$AW23=GRID!$B$33:$BI$33), 0))*GRID!$B$65,
ROUNDUP(INDEX(GRID!$B$34:$BI$44,MATCH(Q$7,GRID!$A$34:$A$44,0),MATCH(1,($U$2=GRID!$B$31:$BI$31)*(КАЛЕНДАРЬ!$AW23=GRID!$B$33:$BI$33),0))*GRID!$B$65*(1-GRID!$B$69),0))</f>
        <v>29412</v>
      </c>
      <c r="R414" s="47" cm="1">
        <f t="array" ref="R414">IF($I$2="Путешествия с детьми",
INDEX(GRID!$B$47:$BI$57,MATCH(Q$7,GRID!$A$47:$A$57,0),MATCH(1,($U$2=GRID!$B$31:$BI$31)*(КАЛЕНДАРЬ!$AW23=GRID!$B$33:$BI$33), 0))*GRID!$B$65,
ROUNDUP(INDEX(GRID!$B$47:$BI$57,MATCH(Q$7,GRID!$A$47:$A$57,0),MATCH(1,($U$2=GRID!$B$31:$BI$31)*(КАЛЕНДАРЬ!$AW23=GRID!$B$33:$BI$33),0))*GRID!$B$65*(1-GRID!$B$69),0))</f>
        <v>31648</v>
      </c>
      <c r="S414" s="47" cm="1">
        <f t="array" ref="S414">IF($I$2="Путешествия с детьми",
INDEX(GRID!$B$34:$BI$44,MATCH(S$7,GRID!$A$34:$A$44,0),MATCH(1,($U$2=GRID!$B$31:$BI$31)*(КАЛЕНДАРЬ!$AW23=GRID!$B$33:$BI$33), 0))*GRID!$B$65,
ROUNDUP(INDEX(GRID!$B$34:$BI$44,MATCH(S$7,GRID!$A$34:$A$44,0),MATCH(1,($U$2=GRID!$B$31:$BI$31)*(КАЛЕНДАРЬ!$AW23=GRID!$B$33:$BI$33),0))*GRID!$B$65*(1-GRID!$B$69),0))</f>
        <v>32250</v>
      </c>
      <c r="T414" s="47" cm="1">
        <f t="array" ref="T414">IF($I$2="Путешествия с детьми",
INDEX(GRID!$B$47:$BI$57,MATCH(S$7,GRID!$A$47:$A$57,0),MATCH(1,($U$2=GRID!$B$31:$BI$31)*(КАЛЕНДАРЬ!$AW23=GRID!$B$33:$BI$33), 0))*GRID!$B$65,
ROUNDUP(INDEX(GRID!$B$47:$BI$57,MATCH(S$7,GRID!$A$47:$A$57,0),MATCH(1,($U$2=GRID!$B$31:$BI$31)*(КАЛЕНДАРЬ!$AW23=GRID!$B$33:$BI$33),0))*GRID!$B$65*(1-GRID!$B$69),0))</f>
        <v>34486</v>
      </c>
      <c r="U414" s="47" cm="1">
        <f t="array" ref="U414">IF($I$2="Путешествия с детьми",
INDEX(GRID!$B$34:$BI$44,MATCH(U$7,GRID!$A$34:$A$44,0),MATCH(1,($U$2=GRID!$B$31:$BI$31)*(КАЛЕНДАРЬ!$AW23=GRID!$B$33:$BI$33), 0))*GRID!$B$65,
ROUNDUP(INDEX(GRID!$B$34:$BI$44,MATCH(U$7,GRID!$A$34:$A$44,0),MATCH(1,($U$2=GRID!$B$31:$BI$31)*(КАЛЕНДАРЬ!$AW23=GRID!$B$33:$BI$33),0))*GRID!$B$65*(1-GRID!$B$69),0))</f>
        <v>37152</v>
      </c>
      <c r="V414" s="47" cm="1">
        <f t="array" ref="V414">IF($I$2="Путешествия с детьми",
INDEX(GRID!$B$47:$BI$57,MATCH(U$7,GRID!$A$47:$A$57,0),MATCH(1,($U$2=GRID!$B$31:$BI$31)*(КАЛЕНДАРЬ!$AW23=GRID!$B$33:$BI$33), 0))*GRID!$B$65,
ROUNDUP(INDEX(GRID!$B$47:$BI$57,MATCH(U$7,GRID!$A$47:$A$57,0),MATCH(1,($U$2=GRID!$B$31:$BI$31)*(КАЛЕНДАРЬ!$AW23=GRID!$B$33:$BI$33),0))*GRID!$B$65*(1-GRID!$B$69),0))</f>
        <v>39388</v>
      </c>
      <c r="W414" s="47" cm="1">
        <f t="array" ref="W414">IF($I$2="Путешествия с детьми",
INDEX(GRID!$B$34:$BI$44,MATCH(W$7,GRID!$A$34:$A$44,0),MATCH(1,($U$2=GRID!$B$31:$BI$31)*(КАЛЕНДАРЬ!$AW23=GRID!$B$33:$BI$33), 0))*GRID!$B$65,
ROUNDUP(INDEX(GRID!$B$34:$BI$44,MATCH(W$7,GRID!$A$34:$A$44,0),MATCH(1,($U$2=GRID!$B$31:$BI$31)*(КАЛЕНДАРЬ!$AW23=GRID!$B$33:$BI$33),0))*GRID!$B$65*(1-GRID!$B$69),0))</f>
        <v>105092</v>
      </c>
      <c r="X414" s="47" cm="1">
        <f t="array" ref="X414">IF($I$2="Путешествия с детьми",
INDEX(GRID!$B$47:$BI$57,MATCH(W$7,GRID!$A$47:$A$57,0),MATCH(1,($U$2=GRID!$B$31:$BI$31)*(КАЛЕНДАРЬ!$AW23=GRID!$B$33:$BI$33), 0))*GRID!$B$65,
ROUNDUP(INDEX(GRID!$B$47:$BI$57,MATCH(W$7,GRID!$A$47:$A$57,0),MATCH(1,($U$2=GRID!$B$31:$BI$31)*(КАЛЕНДАРЬ!$AW23=GRID!$B$33:$BI$33),0))*GRID!$B$65*(1-GRID!$B$69),0))</f>
        <v>107328</v>
      </c>
    </row>
    <row r="415" spans="1:24" ht="13.5" customHeight="1" x14ac:dyDescent="0.2">
      <c r="A415" s="117" t="s">
        <v>44</v>
      </c>
      <c r="B415" s="117">
        <v>21</v>
      </c>
      <c r="C415" s="138" cm="1">
        <f t="array" ref="C415">IF($I$2="Путешествия с детьми",
INDEX(GRID!$B$34:$BI$44,MATCH(C$7,GRID!$A$34:$A$44,0),MATCH(1,($U$2=GRID!$B$31:$BI$31)*(КАЛЕНДАРЬ!$AW24=GRID!$B$33:$BI$33), 0))*GRID!$B$65,
ROUNDUP(INDEX(GRID!$B$34:$BI$44,MATCH(C$7,GRID!$A$34:$A$44,0),MATCH(1,($U$2=GRID!$B$31:$BI$31)*(КАЛЕНДАРЬ!$AW24=GRID!$B$33:$BI$33),0))*GRID!$B$65*(1-GRID!$B$69),0))</f>
        <v>15996</v>
      </c>
      <c r="D415" s="47" cm="1">
        <f t="array" ref="D415">IF($I$2="Путешествия с детьми",
INDEX(GRID!$B$47:$BI$57,MATCH(C$7,GRID!$A$47:$A$57,0),MATCH(1,($U$2=GRID!$B$31:$BI$31)*(КАЛЕНДАРЬ!$AW24=GRID!$B$33:$BI$33), 0))*GRID!$B$65,
ROUNDUP(INDEX(GRID!$B$47:$BI$57,MATCH(C$7,GRID!$A$47:$A$57,0),MATCH(1,($U$2=GRID!$B$31:$BI$31)*(КАЛЕНДАРЬ!$AW24=GRID!$B$33:$BI$33),0))*GRID!$B$65*(1-GRID!$B$69),0))</f>
        <v>18232</v>
      </c>
      <c r="E415" s="47" cm="1">
        <f t="array" ref="E415">IF($I$2="Путешествия с детьми",
INDEX(GRID!$B$34:$BI$44,MATCH(E$7,GRID!$A$34:$A$44,0),MATCH(1,($U$2=GRID!$B$31:$BI$31)*(КАЛЕНДАРЬ!$AW24=GRID!$B$33:$BI$33), 0))*GRID!$B$65,
ROUNDUP(INDEX(GRID!$B$34:$BI$44,MATCH(E$7,GRID!$A$34:$A$44,0),MATCH(1,($U$2=GRID!$B$31:$BI$31)*(КАЛЕНДАРЬ!$AW24=GRID!$B$33:$BI$33),0))*GRID!$B$65*(1-GRID!$B$69),0))</f>
        <v>17458</v>
      </c>
      <c r="F415" s="47" cm="1">
        <f t="array" ref="F415">IF($I$2="Путешествия с детьми",
INDEX(GRID!$B$47:$BI$57,MATCH(E$7,GRID!$A$47:$A$57,0),MATCH(1,($U$2=GRID!$B$31:$BI$31)*(КАЛЕНДАРЬ!$AW24=GRID!$B$33:$BI$33), 0))*GRID!$B$65,
ROUNDUP(INDEX(GRID!$B$47:$BI$57,MATCH(E$7,GRID!$A$47:$A$57,0),MATCH(1,($U$2=GRID!$B$31:$BI$31)*(КАЛЕНДАРЬ!$AW24=GRID!$B$33:$BI$33),0))*GRID!$B$65*(1-GRID!$B$69),0))</f>
        <v>19694</v>
      </c>
      <c r="G415" s="47" cm="1">
        <f t="array" ref="G415">IF($I$2="Путешествия с детьми",
INDEX(GRID!$B$34:$BI$44,MATCH(G$7,GRID!$A$34:$A$44,0),MATCH(1,($U$2=GRID!$B$31:$BI$31)*(КАЛЕНДАРЬ!$AW24=GRID!$B$33:$BI$33), 0))*GRID!$B$65,
ROUNDUP(INDEX(GRID!$B$34:$BI$44,MATCH(G$7,GRID!$A$34:$A$44,0),MATCH(1,($U$2=GRID!$B$31:$BI$31)*(КАЛЕНДАРЬ!$AW24=GRID!$B$33:$BI$33),0))*GRID!$B$65*(1-GRID!$B$69),0))</f>
        <v>18318</v>
      </c>
      <c r="H415" s="47" cm="1">
        <f t="array" ref="H415">IF($I$2="Путешествия с детьми",
INDEX(GRID!$B$47:$BI$57,MATCH(G$7,GRID!$A$47:$A$57,0),MATCH(1,($U$2=GRID!$B$31:$BI$31)*(КАЛЕНДАРЬ!$AW24=GRID!$B$33:$BI$33), 0))*GRID!$B$65,
ROUNDUP(INDEX(GRID!$B$47:$BI$57,MATCH(G$7,GRID!$A$47:$A$57,0),MATCH(1,($U$2=GRID!$B$31:$BI$31)*(КАЛЕНДАРЬ!$AW24=GRID!$B$33:$BI$33),0))*GRID!$B$65*(1-GRID!$B$69),0))</f>
        <v>20554</v>
      </c>
      <c r="I415" s="47" cm="1">
        <f t="array" ref="I415">IF($I$2="Путешествия с детьми",
INDEX(GRID!$B$34:$BI$44,MATCH(I$7,GRID!$A$34:$A$44,0),MATCH(1,($U$2=GRID!$B$31:$BI$31)*(КАЛЕНДАРЬ!$AW24=GRID!$B$33:$BI$33), 0))*GRID!$B$65,
ROUNDUP(INDEX(GRID!$B$34:$BI$44,MATCH(I$7,GRID!$A$34:$A$44,0),MATCH(1,($U$2=GRID!$B$31:$BI$31)*(КАЛЕНДАРЬ!$AW24=GRID!$B$33:$BI$33),0))*GRID!$B$65*(1-GRID!$B$69),0))</f>
        <v>19780</v>
      </c>
      <c r="J415" s="47" cm="1">
        <f t="array" ref="J415">IF($I$2="Путешествия с детьми",
INDEX(GRID!$B$47:$BI$57,MATCH(I$7,GRID!$A$47:$A$57,0),MATCH(1,($U$2=GRID!$B$31:$BI$31)*(КАЛЕНДАРЬ!$AW24=GRID!$B$33:$BI$33), 0))*GRID!$B$65,
ROUNDUP(INDEX(GRID!$B$47:$BI$57,MATCH(I$7,GRID!$A$47:$A$57,0),MATCH(1,($U$2=GRID!$B$31:$BI$31)*(КАЛЕНДАРЬ!$AW24=GRID!$B$33:$BI$33),0))*GRID!$B$65*(1-GRID!$B$69),0))</f>
        <v>22016</v>
      </c>
      <c r="K415" s="47" cm="1">
        <f t="array" ref="K415">IF($I$2="Путешествия с детьми",
INDEX(GRID!$B$34:$BI$44,MATCH(K$7,GRID!$A$34:$A$44,0),MATCH(1,($U$2=GRID!$B$31:$BI$31)*(КАЛЕНДАРЬ!$AW24=GRID!$B$33:$BI$33), 0))*GRID!$B$65,
ROUNDUP(INDEX(GRID!$B$34:$BI$44,MATCH(K$7,GRID!$A$34:$A$44,0),MATCH(1,($U$2=GRID!$B$31:$BI$31)*(КАЛЕНДАРЬ!$AW24=GRID!$B$33:$BI$33),0))*GRID!$B$65*(1-GRID!$B$69),0))</f>
        <v>20640</v>
      </c>
      <c r="L415" s="47" cm="1">
        <f t="array" ref="L415">IF($I$2="Путешествия с детьми",
INDEX(GRID!$B$47:$BI$57,MATCH(K$7,GRID!$A$47:$A$57,0),MATCH(1,($U$2=GRID!$B$31:$BI$31)*(КАЛЕНДАРЬ!$AW24=GRID!$B$33:$BI$33), 0))*GRID!$B$65,
ROUNDUP(INDEX(GRID!$B$47:$BI$57,MATCH(K$7,GRID!$A$47:$A$57,0),MATCH(1,($U$2=GRID!$B$31:$BI$31)*(КАЛЕНДАРЬ!$AW24=GRID!$B$33:$BI$33),0))*GRID!$B$65*(1-GRID!$B$69),0))</f>
        <v>22876</v>
      </c>
      <c r="M415" s="47" cm="1">
        <f t="array" ref="M415">IF($I$2="Путешествия с детьми",
INDEX(GRID!$B$34:$BI$44,MATCH(M$7,GRID!$A$34:$A$44,0),MATCH(1,($U$2=GRID!$B$31:$BI$31)*(КАЛЕНДАРЬ!$AW24=GRID!$B$33:$BI$33), 0))*GRID!$B$65,
ROUNDUP(INDEX(GRID!$B$34:$BI$44,MATCH(M$7,GRID!$A$34:$A$44,0),MATCH(1,($U$2=GRID!$B$31:$BI$31)*(КАЛЕНДАРЬ!$AW24=GRID!$B$33:$BI$33),0))*GRID!$B$65*(1-GRID!$B$69),0))</f>
        <v>22102</v>
      </c>
      <c r="N415" s="47" cm="1">
        <f t="array" ref="N415">IF($I$2="Путешествия с детьми",
INDEX(GRID!$B$47:$BI$57,MATCH(M$7,GRID!$A$47:$A$57,0),MATCH(1,($U$2=GRID!$B$31:$BI$31)*(КАЛЕНДАРЬ!$AW24=GRID!$B$33:$BI$33), 0))*GRID!$B$65,
ROUNDUP(INDEX(GRID!$B$47:$BI$57,MATCH(M$7,GRID!$A$47:$A$57,0),MATCH(1,($U$2=GRID!$B$31:$BI$31)*(КАЛЕНДАРЬ!$AW24=GRID!$B$33:$BI$33),0))*GRID!$B$65*(1-GRID!$B$69),0))</f>
        <v>24338</v>
      </c>
      <c r="O415" s="47" cm="1">
        <f t="array" ref="O415">IF($I$2="Путешествия с детьми",
INDEX(GRID!$B$34:$BI$44,MATCH(O$7,GRID!$A$34:$A$44,0),MATCH(1,($U$2=GRID!$B$31:$BI$31)*(КАЛЕНДАРЬ!$AW24=GRID!$B$33:$BI$33), 0))*GRID!$B$65,
ROUNDUP(INDEX(GRID!$B$34:$BI$44,MATCH(O$7,GRID!$A$34:$A$44,0),MATCH(1,($U$2=GRID!$B$31:$BI$31)*(КАЛЕНДАРЬ!$AW24=GRID!$B$33:$BI$33),0))*GRID!$B$65*(1-GRID!$B$69),0))</f>
        <v>27778</v>
      </c>
      <c r="P415" s="47" cm="1">
        <f t="array" ref="P415">IF($I$2="Путешествия с детьми",
INDEX(GRID!$B$47:$BI$57,MATCH(O$7,GRID!$A$47:$A$57,0),MATCH(1,($U$2=GRID!$B$31:$BI$31)*(КАЛЕНДАРЬ!$AW24=GRID!$B$33:$BI$33), 0))*GRID!$B$65,
ROUNDUP(INDEX(GRID!$B$47:$BI$57,MATCH(O$7,GRID!$A$47:$A$57,0),MATCH(1,($U$2=GRID!$B$31:$BI$31)*(КАЛЕНДАРЬ!$AW24=GRID!$B$33:$BI$33),0))*GRID!$B$65*(1-GRID!$B$69),0))</f>
        <v>30014</v>
      </c>
      <c r="Q415" s="47" cm="1">
        <f t="array" ref="Q415">IF($I$2="Путешествия с детьми",
INDEX(GRID!$B$34:$BI$44,MATCH(Q$7,GRID!$A$34:$A$44,0),MATCH(1,($U$2=GRID!$B$31:$BI$31)*(КАЛЕНДАРЬ!$AW24=GRID!$B$33:$BI$33), 0))*GRID!$B$65,
ROUNDUP(INDEX(GRID!$B$34:$BI$44,MATCH(Q$7,GRID!$A$34:$A$44,0),MATCH(1,($U$2=GRID!$B$31:$BI$31)*(КАЛЕНДАРЬ!$AW24=GRID!$B$33:$BI$33),0))*GRID!$B$65*(1-GRID!$B$69),0))</f>
        <v>29412</v>
      </c>
      <c r="R415" s="47" cm="1">
        <f t="array" ref="R415">IF($I$2="Путешествия с детьми",
INDEX(GRID!$B$47:$BI$57,MATCH(Q$7,GRID!$A$47:$A$57,0),MATCH(1,($U$2=GRID!$B$31:$BI$31)*(КАЛЕНДАРЬ!$AW24=GRID!$B$33:$BI$33), 0))*GRID!$B$65,
ROUNDUP(INDEX(GRID!$B$47:$BI$57,MATCH(Q$7,GRID!$A$47:$A$57,0),MATCH(1,($U$2=GRID!$B$31:$BI$31)*(КАЛЕНДАРЬ!$AW24=GRID!$B$33:$BI$33),0))*GRID!$B$65*(1-GRID!$B$69),0))</f>
        <v>31648</v>
      </c>
      <c r="S415" s="47" cm="1">
        <f t="array" ref="S415">IF($I$2="Путешествия с детьми",
INDEX(GRID!$B$34:$BI$44,MATCH(S$7,GRID!$A$34:$A$44,0),MATCH(1,($U$2=GRID!$B$31:$BI$31)*(КАЛЕНДАРЬ!$AW24=GRID!$B$33:$BI$33), 0))*GRID!$B$65,
ROUNDUP(INDEX(GRID!$B$34:$BI$44,MATCH(S$7,GRID!$A$34:$A$44,0),MATCH(1,($U$2=GRID!$B$31:$BI$31)*(КАЛЕНДАРЬ!$AW24=GRID!$B$33:$BI$33),0))*GRID!$B$65*(1-GRID!$B$69),0))</f>
        <v>32250</v>
      </c>
      <c r="T415" s="47" cm="1">
        <f t="array" ref="T415">IF($I$2="Путешествия с детьми",
INDEX(GRID!$B$47:$BI$57,MATCH(S$7,GRID!$A$47:$A$57,0),MATCH(1,($U$2=GRID!$B$31:$BI$31)*(КАЛЕНДАРЬ!$AW24=GRID!$B$33:$BI$33), 0))*GRID!$B$65,
ROUNDUP(INDEX(GRID!$B$47:$BI$57,MATCH(S$7,GRID!$A$47:$A$57,0),MATCH(1,($U$2=GRID!$B$31:$BI$31)*(КАЛЕНДАРЬ!$AW24=GRID!$B$33:$BI$33),0))*GRID!$B$65*(1-GRID!$B$69),0))</f>
        <v>34486</v>
      </c>
      <c r="U415" s="47" cm="1">
        <f t="array" ref="U415">IF($I$2="Путешествия с детьми",
INDEX(GRID!$B$34:$BI$44,MATCH(U$7,GRID!$A$34:$A$44,0),MATCH(1,($U$2=GRID!$B$31:$BI$31)*(КАЛЕНДАРЬ!$AW24=GRID!$B$33:$BI$33), 0))*GRID!$B$65,
ROUNDUP(INDEX(GRID!$B$34:$BI$44,MATCH(U$7,GRID!$A$34:$A$44,0),MATCH(1,($U$2=GRID!$B$31:$BI$31)*(КАЛЕНДАРЬ!$AW24=GRID!$B$33:$BI$33),0))*GRID!$B$65*(1-GRID!$B$69),0))</f>
        <v>37152</v>
      </c>
      <c r="V415" s="47" cm="1">
        <f t="array" ref="V415">IF($I$2="Путешествия с детьми",
INDEX(GRID!$B$47:$BI$57,MATCH(U$7,GRID!$A$47:$A$57,0),MATCH(1,($U$2=GRID!$B$31:$BI$31)*(КАЛЕНДАРЬ!$AW24=GRID!$B$33:$BI$33), 0))*GRID!$B$65,
ROUNDUP(INDEX(GRID!$B$47:$BI$57,MATCH(U$7,GRID!$A$47:$A$57,0),MATCH(1,($U$2=GRID!$B$31:$BI$31)*(КАЛЕНДАРЬ!$AW24=GRID!$B$33:$BI$33),0))*GRID!$B$65*(1-GRID!$B$69),0))</f>
        <v>39388</v>
      </c>
      <c r="W415" s="47" cm="1">
        <f t="array" ref="W415">IF($I$2="Путешествия с детьми",
INDEX(GRID!$B$34:$BI$44,MATCH(W$7,GRID!$A$34:$A$44,0),MATCH(1,($U$2=GRID!$B$31:$BI$31)*(КАЛЕНДАРЬ!$AW24=GRID!$B$33:$BI$33), 0))*GRID!$B$65,
ROUNDUP(INDEX(GRID!$B$34:$BI$44,MATCH(W$7,GRID!$A$34:$A$44,0),MATCH(1,($U$2=GRID!$B$31:$BI$31)*(КАЛЕНДАРЬ!$AW24=GRID!$B$33:$BI$33),0))*GRID!$B$65*(1-GRID!$B$69),0))</f>
        <v>105092</v>
      </c>
      <c r="X415" s="47" cm="1">
        <f t="array" ref="X415">IF($I$2="Путешествия с детьми",
INDEX(GRID!$B$47:$BI$57,MATCH(W$7,GRID!$A$47:$A$57,0),MATCH(1,($U$2=GRID!$B$31:$BI$31)*(КАЛЕНДАРЬ!$AW24=GRID!$B$33:$BI$33), 0))*GRID!$B$65,
ROUNDUP(INDEX(GRID!$B$47:$BI$57,MATCH(W$7,GRID!$A$47:$A$57,0),MATCH(1,($U$2=GRID!$B$31:$BI$31)*(КАЛЕНДАРЬ!$AW24=GRID!$B$33:$BI$33),0))*GRID!$B$65*(1-GRID!$B$69),0))</f>
        <v>107328</v>
      </c>
    </row>
    <row r="416" spans="1:24" ht="13.5" customHeight="1" x14ac:dyDescent="0.2">
      <c r="A416" s="117" t="s">
        <v>45</v>
      </c>
      <c r="B416" s="117">
        <v>22</v>
      </c>
      <c r="C416" s="138" cm="1">
        <f t="array" ref="C416">IF($I$2="Путешествия с детьми",
INDEX(GRID!$B$34:$BI$44,MATCH(C$7,GRID!$A$34:$A$44,0),MATCH(1,($U$2=GRID!$B$31:$BI$31)*(КАЛЕНДАРЬ!$AW25=GRID!$B$33:$BI$33), 0))*GRID!$B$65,
ROUNDUP(INDEX(GRID!$B$34:$BI$44,MATCH(C$7,GRID!$A$34:$A$44,0),MATCH(1,($U$2=GRID!$B$31:$BI$31)*(КАЛЕНДАРЬ!$AW25=GRID!$B$33:$BI$33),0))*GRID!$B$65*(1-GRID!$B$69),0))</f>
        <v>19608</v>
      </c>
      <c r="D416" s="47" cm="1">
        <f t="array" ref="D416">IF($I$2="Путешествия с детьми",
INDEX(GRID!$B$47:$BI$57,MATCH(C$7,GRID!$A$47:$A$57,0),MATCH(1,($U$2=GRID!$B$31:$BI$31)*(КАЛЕНДАРЬ!$AW25=GRID!$B$33:$BI$33), 0))*GRID!$B$65,
ROUNDUP(INDEX(GRID!$B$47:$BI$57,MATCH(C$7,GRID!$A$47:$A$57,0),MATCH(1,($U$2=GRID!$B$31:$BI$31)*(КАЛЕНДАРЬ!$AW25=GRID!$B$33:$BI$33),0))*GRID!$B$65*(1-GRID!$B$69),0))</f>
        <v>21844</v>
      </c>
      <c r="E416" s="47" cm="1">
        <f t="array" ref="E416">IF($I$2="Путешествия с детьми",
INDEX(GRID!$B$34:$BI$44,MATCH(E$7,GRID!$A$34:$A$44,0),MATCH(1,($U$2=GRID!$B$31:$BI$31)*(КАЛЕНДАРЬ!$AW25=GRID!$B$33:$BI$33), 0))*GRID!$B$65,
ROUNDUP(INDEX(GRID!$B$34:$BI$44,MATCH(E$7,GRID!$A$34:$A$44,0),MATCH(1,($U$2=GRID!$B$31:$BI$31)*(КАЛЕНДАРЬ!$AW25=GRID!$B$33:$BI$33),0))*GRID!$B$65*(1-GRID!$B$69),0))</f>
        <v>21242</v>
      </c>
      <c r="F416" s="47" cm="1">
        <f t="array" ref="F416">IF($I$2="Путешествия с детьми",
INDEX(GRID!$B$47:$BI$57,MATCH(E$7,GRID!$A$47:$A$57,0),MATCH(1,($U$2=GRID!$B$31:$BI$31)*(КАЛЕНДАРЬ!$AW25=GRID!$B$33:$BI$33), 0))*GRID!$B$65,
ROUNDUP(INDEX(GRID!$B$47:$BI$57,MATCH(E$7,GRID!$A$47:$A$57,0),MATCH(1,($U$2=GRID!$B$31:$BI$31)*(КАЛЕНДАРЬ!$AW25=GRID!$B$33:$BI$33),0))*GRID!$B$65*(1-GRID!$B$69),0))</f>
        <v>23478</v>
      </c>
      <c r="G416" s="47" cm="1">
        <f t="array" ref="G416">IF($I$2="Путешествия с детьми",
INDEX(GRID!$B$34:$BI$44,MATCH(G$7,GRID!$A$34:$A$44,0),MATCH(1,($U$2=GRID!$B$31:$BI$31)*(КАЛЕНДАРЬ!$AW25=GRID!$B$33:$BI$33), 0))*GRID!$B$65,
ROUNDUP(INDEX(GRID!$B$34:$BI$44,MATCH(G$7,GRID!$A$34:$A$44,0),MATCH(1,($U$2=GRID!$B$31:$BI$31)*(КАЛЕНДАРЬ!$AW25=GRID!$B$33:$BI$33),0))*GRID!$B$65*(1-GRID!$B$69),0))</f>
        <v>22188</v>
      </c>
      <c r="H416" s="47" cm="1">
        <f t="array" ref="H416">IF($I$2="Путешествия с детьми",
INDEX(GRID!$B$47:$BI$57,MATCH(G$7,GRID!$A$47:$A$57,0),MATCH(1,($U$2=GRID!$B$31:$BI$31)*(КАЛЕНДАРЬ!$AW25=GRID!$B$33:$BI$33), 0))*GRID!$B$65,
ROUNDUP(INDEX(GRID!$B$47:$BI$57,MATCH(G$7,GRID!$A$47:$A$57,0),MATCH(1,($U$2=GRID!$B$31:$BI$31)*(КАЛЕНДАРЬ!$AW25=GRID!$B$33:$BI$33),0))*GRID!$B$65*(1-GRID!$B$69),0))</f>
        <v>24424</v>
      </c>
      <c r="I416" s="47" cm="1">
        <f t="array" ref="I416">IF($I$2="Путешествия с детьми",
INDEX(GRID!$B$34:$BI$44,MATCH(I$7,GRID!$A$34:$A$44,0),MATCH(1,($U$2=GRID!$B$31:$BI$31)*(КАЛЕНДАРЬ!$AW25=GRID!$B$33:$BI$33), 0))*GRID!$B$65,
ROUNDUP(INDEX(GRID!$B$34:$BI$44,MATCH(I$7,GRID!$A$34:$A$44,0),MATCH(1,($U$2=GRID!$B$31:$BI$31)*(КАЛЕНДАРЬ!$AW25=GRID!$B$33:$BI$33),0))*GRID!$B$65*(1-GRID!$B$69),0))</f>
        <v>23822</v>
      </c>
      <c r="J416" s="47" cm="1">
        <f t="array" ref="J416">IF($I$2="Путешествия с детьми",
INDEX(GRID!$B$47:$BI$57,MATCH(I$7,GRID!$A$47:$A$57,0),MATCH(1,($U$2=GRID!$B$31:$BI$31)*(КАЛЕНДАРЬ!$AW25=GRID!$B$33:$BI$33), 0))*GRID!$B$65,
ROUNDUP(INDEX(GRID!$B$47:$BI$57,MATCH(I$7,GRID!$A$47:$A$57,0),MATCH(1,($U$2=GRID!$B$31:$BI$31)*(КАЛЕНДАРЬ!$AW25=GRID!$B$33:$BI$33),0))*GRID!$B$65*(1-GRID!$B$69),0))</f>
        <v>26058</v>
      </c>
      <c r="K416" s="47" cm="1">
        <f t="array" ref="K416">IF($I$2="Путешествия с детьми",
INDEX(GRID!$B$34:$BI$44,MATCH(K$7,GRID!$A$34:$A$44,0),MATCH(1,($U$2=GRID!$B$31:$BI$31)*(КАЛЕНДАРЬ!$AW25=GRID!$B$33:$BI$33), 0))*GRID!$B$65,
ROUNDUP(INDEX(GRID!$B$34:$BI$44,MATCH(K$7,GRID!$A$34:$A$44,0),MATCH(1,($U$2=GRID!$B$31:$BI$31)*(КАЛЕНДАРЬ!$AW25=GRID!$B$33:$BI$33),0))*GRID!$B$65*(1-GRID!$B$69),0))</f>
        <v>24768</v>
      </c>
      <c r="L416" s="47" cm="1">
        <f t="array" ref="L416">IF($I$2="Путешествия с детьми",
INDEX(GRID!$B$47:$BI$57,MATCH(K$7,GRID!$A$47:$A$57,0),MATCH(1,($U$2=GRID!$B$31:$BI$31)*(КАЛЕНДАРЬ!$AW25=GRID!$B$33:$BI$33), 0))*GRID!$B$65,
ROUNDUP(INDEX(GRID!$B$47:$BI$57,MATCH(K$7,GRID!$A$47:$A$57,0),MATCH(1,($U$2=GRID!$B$31:$BI$31)*(КАЛЕНДАРЬ!$AW25=GRID!$B$33:$BI$33),0))*GRID!$B$65*(1-GRID!$B$69),0))</f>
        <v>27004</v>
      </c>
      <c r="M416" s="47" cm="1">
        <f t="array" ref="M416">IF($I$2="Путешествия с детьми",
INDEX(GRID!$B$34:$BI$44,MATCH(M$7,GRID!$A$34:$A$44,0),MATCH(1,($U$2=GRID!$B$31:$BI$31)*(КАЛЕНДАРЬ!$AW25=GRID!$B$33:$BI$33), 0))*GRID!$B$65,
ROUNDUP(INDEX(GRID!$B$34:$BI$44,MATCH(M$7,GRID!$A$34:$A$44,0),MATCH(1,($U$2=GRID!$B$31:$BI$31)*(КАЛЕНДАРЬ!$AW25=GRID!$B$33:$BI$33),0))*GRID!$B$65*(1-GRID!$B$69),0))</f>
        <v>26402</v>
      </c>
      <c r="N416" s="47" cm="1">
        <f t="array" ref="N416">IF($I$2="Путешествия с детьми",
INDEX(GRID!$B$47:$BI$57,MATCH(M$7,GRID!$A$47:$A$57,0),MATCH(1,($U$2=GRID!$B$31:$BI$31)*(КАЛЕНДАРЬ!$AW25=GRID!$B$33:$BI$33), 0))*GRID!$B$65,
ROUNDUP(INDEX(GRID!$B$47:$BI$57,MATCH(M$7,GRID!$A$47:$A$57,0),MATCH(1,($U$2=GRID!$B$31:$BI$31)*(КАЛЕНДАРЬ!$AW25=GRID!$B$33:$BI$33),0))*GRID!$B$65*(1-GRID!$B$69),0))</f>
        <v>28638</v>
      </c>
      <c r="O416" s="47" cm="1">
        <f t="array" ref="O416">IF($I$2="Путешествия с детьми",
INDEX(GRID!$B$34:$BI$44,MATCH(O$7,GRID!$A$34:$A$44,0),MATCH(1,($U$2=GRID!$B$31:$BI$31)*(КАЛЕНДАРЬ!$AW25=GRID!$B$33:$BI$33), 0))*GRID!$B$65,
ROUNDUP(INDEX(GRID!$B$34:$BI$44,MATCH(O$7,GRID!$A$34:$A$44,0),MATCH(1,($U$2=GRID!$B$31:$BI$31)*(КАЛЕНДАРЬ!$AW25=GRID!$B$33:$BI$33),0))*GRID!$B$65*(1-GRID!$B$69),0))</f>
        <v>32594</v>
      </c>
      <c r="P416" s="47" cm="1">
        <f t="array" ref="P416">IF($I$2="Путешествия с детьми",
INDEX(GRID!$B$47:$BI$57,MATCH(O$7,GRID!$A$47:$A$57,0),MATCH(1,($U$2=GRID!$B$31:$BI$31)*(КАЛЕНДАРЬ!$AW25=GRID!$B$33:$BI$33), 0))*GRID!$B$65,
ROUNDUP(INDEX(GRID!$B$47:$BI$57,MATCH(O$7,GRID!$A$47:$A$57,0),MATCH(1,($U$2=GRID!$B$31:$BI$31)*(КАЛЕНДАРЬ!$AW25=GRID!$B$33:$BI$33),0))*GRID!$B$65*(1-GRID!$B$69),0))</f>
        <v>34830</v>
      </c>
      <c r="Q416" s="47" cm="1">
        <f t="array" ref="Q416">IF($I$2="Путешествия с детьми",
INDEX(GRID!$B$34:$BI$44,MATCH(Q$7,GRID!$A$34:$A$44,0),MATCH(1,($U$2=GRID!$B$31:$BI$31)*(КАЛЕНДАРЬ!$AW25=GRID!$B$33:$BI$33), 0))*GRID!$B$65,
ROUNDUP(INDEX(GRID!$B$34:$BI$44,MATCH(Q$7,GRID!$A$34:$A$44,0),MATCH(1,($U$2=GRID!$B$31:$BI$31)*(КАЛЕНДАРЬ!$AW25=GRID!$B$33:$BI$33),0))*GRID!$B$65*(1-GRID!$B$69),0))</f>
        <v>34400</v>
      </c>
      <c r="R416" s="47" cm="1">
        <f t="array" ref="R416">IF($I$2="Путешествия с детьми",
INDEX(GRID!$B$47:$BI$57,MATCH(Q$7,GRID!$A$47:$A$57,0),MATCH(1,($U$2=GRID!$B$31:$BI$31)*(КАЛЕНДАРЬ!$AW25=GRID!$B$33:$BI$33), 0))*GRID!$B$65,
ROUNDUP(INDEX(GRID!$B$47:$BI$57,MATCH(Q$7,GRID!$A$47:$A$57,0),MATCH(1,($U$2=GRID!$B$31:$BI$31)*(КАЛЕНДАРЬ!$AW25=GRID!$B$33:$BI$33),0))*GRID!$B$65*(1-GRID!$B$69),0))</f>
        <v>36636</v>
      </c>
      <c r="S416" s="47" cm="1">
        <f t="array" ref="S416">IF($I$2="Путешествия с детьми",
INDEX(GRID!$B$34:$BI$44,MATCH(S$7,GRID!$A$34:$A$44,0),MATCH(1,($U$2=GRID!$B$31:$BI$31)*(КАЛЕНДАРЬ!$AW25=GRID!$B$33:$BI$33), 0))*GRID!$B$65,
ROUNDUP(INDEX(GRID!$B$34:$BI$44,MATCH(S$7,GRID!$A$34:$A$44,0),MATCH(1,($U$2=GRID!$B$31:$BI$31)*(КАЛЕНДАРЬ!$AW25=GRID!$B$33:$BI$33),0))*GRID!$B$65*(1-GRID!$B$69),0))</f>
        <v>37496</v>
      </c>
      <c r="T416" s="47" cm="1">
        <f t="array" ref="T416">IF($I$2="Путешествия с детьми",
INDEX(GRID!$B$47:$BI$57,MATCH(S$7,GRID!$A$47:$A$57,0),MATCH(1,($U$2=GRID!$B$31:$BI$31)*(КАЛЕНДАРЬ!$AW25=GRID!$B$33:$BI$33), 0))*GRID!$B$65,
ROUNDUP(INDEX(GRID!$B$47:$BI$57,MATCH(S$7,GRID!$A$47:$A$57,0),MATCH(1,($U$2=GRID!$B$31:$BI$31)*(КАЛЕНДАРЬ!$AW25=GRID!$B$33:$BI$33),0))*GRID!$B$65*(1-GRID!$B$69),0))</f>
        <v>39732</v>
      </c>
      <c r="U416" s="47" cm="1">
        <f t="array" ref="U416">IF($I$2="Путешествия с детьми",
INDEX(GRID!$B$34:$BI$44,MATCH(U$7,GRID!$A$34:$A$44,0),MATCH(1,($U$2=GRID!$B$31:$BI$31)*(КАЛЕНДАРЬ!$AW25=GRID!$B$33:$BI$33), 0))*GRID!$B$65,
ROUNDUP(INDEX(GRID!$B$34:$BI$44,MATCH(U$7,GRID!$A$34:$A$44,0),MATCH(1,($U$2=GRID!$B$31:$BI$31)*(КАЛЕНДАРЬ!$AW25=GRID!$B$33:$BI$33),0))*GRID!$B$65*(1-GRID!$B$69),0))</f>
        <v>42828</v>
      </c>
      <c r="V416" s="47" cm="1">
        <f t="array" ref="V416">IF($I$2="Путешествия с детьми",
INDEX(GRID!$B$47:$BI$57,MATCH(U$7,GRID!$A$47:$A$57,0),MATCH(1,($U$2=GRID!$B$31:$BI$31)*(КАЛЕНДАРЬ!$AW25=GRID!$B$33:$BI$33), 0))*GRID!$B$65,
ROUNDUP(INDEX(GRID!$B$47:$BI$57,MATCH(U$7,GRID!$A$47:$A$57,0),MATCH(1,($U$2=GRID!$B$31:$BI$31)*(КАЛЕНДАРЬ!$AW25=GRID!$B$33:$BI$33),0))*GRID!$B$65*(1-GRID!$B$69),0))</f>
        <v>45064</v>
      </c>
      <c r="W416" s="47" cm="1">
        <f t="array" ref="W416">IF($I$2="Путешествия с детьми",
INDEX(GRID!$B$34:$BI$44,MATCH(W$7,GRID!$A$34:$A$44,0),MATCH(1,($U$2=GRID!$B$31:$BI$31)*(КАЛЕНДАРЬ!$AW25=GRID!$B$33:$BI$33), 0))*GRID!$B$65,
ROUNDUP(INDEX(GRID!$B$34:$BI$44,MATCH(W$7,GRID!$A$34:$A$44,0),MATCH(1,($U$2=GRID!$B$31:$BI$31)*(КАЛЕНДАРЬ!$AW25=GRID!$B$33:$BI$33),0))*GRID!$B$65*(1-GRID!$B$69),0))</f>
        <v>127108</v>
      </c>
      <c r="X416" s="47" cm="1">
        <f t="array" ref="X416">IF($I$2="Путешествия с детьми",
INDEX(GRID!$B$47:$BI$57,MATCH(W$7,GRID!$A$47:$A$57,0),MATCH(1,($U$2=GRID!$B$31:$BI$31)*(КАЛЕНДАРЬ!$AW25=GRID!$B$33:$BI$33), 0))*GRID!$B$65,
ROUNDUP(INDEX(GRID!$B$47:$BI$57,MATCH(W$7,GRID!$A$47:$A$57,0),MATCH(1,($U$2=GRID!$B$31:$BI$31)*(КАЛЕНДАРЬ!$AW25=GRID!$B$33:$BI$33),0))*GRID!$B$65*(1-GRID!$B$69),0))</f>
        <v>129344</v>
      </c>
    </row>
    <row r="417" spans="1:24" ht="13.5" customHeight="1" x14ac:dyDescent="0.2">
      <c r="A417" s="117" t="s">
        <v>46</v>
      </c>
      <c r="B417" s="117">
        <v>23</v>
      </c>
      <c r="C417" s="138" cm="1">
        <f t="array" ref="C417">IF($I$2="Путешествия с детьми",
INDEX(GRID!$B$34:$BI$44,MATCH(C$7,GRID!$A$34:$A$44,0),MATCH(1,($U$2=GRID!$B$31:$BI$31)*(КАЛЕНДАРЬ!$AW26=GRID!$B$33:$BI$33), 0))*GRID!$B$65,
ROUNDUP(INDEX(GRID!$B$34:$BI$44,MATCH(C$7,GRID!$A$34:$A$44,0),MATCH(1,($U$2=GRID!$B$31:$BI$31)*(КАЛЕНДАРЬ!$AW26=GRID!$B$33:$BI$33),0))*GRID!$B$65*(1-GRID!$B$69),0))</f>
        <v>19608</v>
      </c>
      <c r="D417" s="47" cm="1">
        <f t="array" ref="D417">IF($I$2="Путешествия с детьми",
INDEX(GRID!$B$47:$BI$57,MATCH(C$7,GRID!$A$47:$A$57,0),MATCH(1,($U$2=GRID!$B$31:$BI$31)*(КАЛЕНДАРЬ!$AW26=GRID!$B$33:$BI$33), 0))*GRID!$B$65,
ROUNDUP(INDEX(GRID!$B$47:$BI$57,MATCH(C$7,GRID!$A$47:$A$57,0),MATCH(1,($U$2=GRID!$B$31:$BI$31)*(КАЛЕНДАРЬ!$AW26=GRID!$B$33:$BI$33),0))*GRID!$B$65*(1-GRID!$B$69),0))</f>
        <v>21844</v>
      </c>
      <c r="E417" s="47" cm="1">
        <f t="array" ref="E417">IF($I$2="Путешествия с детьми",
INDEX(GRID!$B$34:$BI$44,MATCH(E$7,GRID!$A$34:$A$44,0),MATCH(1,($U$2=GRID!$B$31:$BI$31)*(КАЛЕНДАРЬ!$AW26=GRID!$B$33:$BI$33), 0))*GRID!$B$65,
ROUNDUP(INDEX(GRID!$B$34:$BI$44,MATCH(E$7,GRID!$A$34:$A$44,0),MATCH(1,($U$2=GRID!$B$31:$BI$31)*(КАЛЕНДАРЬ!$AW26=GRID!$B$33:$BI$33),0))*GRID!$B$65*(1-GRID!$B$69),0))</f>
        <v>21242</v>
      </c>
      <c r="F417" s="47" cm="1">
        <f t="array" ref="F417">IF($I$2="Путешествия с детьми",
INDEX(GRID!$B$47:$BI$57,MATCH(E$7,GRID!$A$47:$A$57,0),MATCH(1,($U$2=GRID!$B$31:$BI$31)*(КАЛЕНДАРЬ!$AW26=GRID!$B$33:$BI$33), 0))*GRID!$B$65,
ROUNDUP(INDEX(GRID!$B$47:$BI$57,MATCH(E$7,GRID!$A$47:$A$57,0),MATCH(1,($U$2=GRID!$B$31:$BI$31)*(КАЛЕНДАРЬ!$AW26=GRID!$B$33:$BI$33),0))*GRID!$B$65*(1-GRID!$B$69),0))</f>
        <v>23478</v>
      </c>
      <c r="G417" s="47" cm="1">
        <f t="array" ref="G417">IF($I$2="Путешествия с детьми",
INDEX(GRID!$B$34:$BI$44,MATCH(G$7,GRID!$A$34:$A$44,0),MATCH(1,($U$2=GRID!$B$31:$BI$31)*(КАЛЕНДАРЬ!$AW26=GRID!$B$33:$BI$33), 0))*GRID!$B$65,
ROUNDUP(INDEX(GRID!$B$34:$BI$44,MATCH(G$7,GRID!$A$34:$A$44,0),MATCH(1,($U$2=GRID!$B$31:$BI$31)*(КАЛЕНДАРЬ!$AW26=GRID!$B$33:$BI$33),0))*GRID!$B$65*(1-GRID!$B$69),0))</f>
        <v>22188</v>
      </c>
      <c r="H417" s="47" cm="1">
        <f t="array" ref="H417">IF($I$2="Путешествия с детьми",
INDEX(GRID!$B$47:$BI$57,MATCH(G$7,GRID!$A$47:$A$57,0),MATCH(1,($U$2=GRID!$B$31:$BI$31)*(КАЛЕНДАРЬ!$AW26=GRID!$B$33:$BI$33), 0))*GRID!$B$65,
ROUNDUP(INDEX(GRID!$B$47:$BI$57,MATCH(G$7,GRID!$A$47:$A$57,0),MATCH(1,($U$2=GRID!$B$31:$BI$31)*(КАЛЕНДАРЬ!$AW26=GRID!$B$33:$BI$33),0))*GRID!$B$65*(1-GRID!$B$69),0))</f>
        <v>24424</v>
      </c>
      <c r="I417" s="47" cm="1">
        <f t="array" ref="I417">IF($I$2="Путешествия с детьми",
INDEX(GRID!$B$34:$BI$44,MATCH(I$7,GRID!$A$34:$A$44,0),MATCH(1,($U$2=GRID!$B$31:$BI$31)*(КАЛЕНДАРЬ!$AW26=GRID!$B$33:$BI$33), 0))*GRID!$B$65,
ROUNDUP(INDEX(GRID!$B$34:$BI$44,MATCH(I$7,GRID!$A$34:$A$44,0),MATCH(1,($U$2=GRID!$B$31:$BI$31)*(КАЛЕНДАРЬ!$AW26=GRID!$B$33:$BI$33),0))*GRID!$B$65*(1-GRID!$B$69),0))</f>
        <v>23822</v>
      </c>
      <c r="J417" s="47" cm="1">
        <f t="array" ref="J417">IF($I$2="Путешествия с детьми",
INDEX(GRID!$B$47:$BI$57,MATCH(I$7,GRID!$A$47:$A$57,0),MATCH(1,($U$2=GRID!$B$31:$BI$31)*(КАЛЕНДАРЬ!$AW26=GRID!$B$33:$BI$33), 0))*GRID!$B$65,
ROUNDUP(INDEX(GRID!$B$47:$BI$57,MATCH(I$7,GRID!$A$47:$A$57,0),MATCH(1,($U$2=GRID!$B$31:$BI$31)*(КАЛЕНДАРЬ!$AW26=GRID!$B$33:$BI$33),0))*GRID!$B$65*(1-GRID!$B$69),0))</f>
        <v>26058</v>
      </c>
      <c r="K417" s="47" cm="1">
        <f t="array" ref="K417">IF($I$2="Путешествия с детьми",
INDEX(GRID!$B$34:$BI$44,MATCH(K$7,GRID!$A$34:$A$44,0),MATCH(1,($U$2=GRID!$B$31:$BI$31)*(КАЛЕНДАРЬ!$AW26=GRID!$B$33:$BI$33), 0))*GRID!$B$65,
ROUNDUP(INDEX(GRID!$B$34:$BI$44,MATCH(K$7,GRID!$A$34:$A$44,0),MATCH(1,($U$2=GRID!$B$31:$BI$31)*(КАЛЕНДАРЬ!$AW26=GRID!$B$33:$BI$33),0))*GRID!$B$65*(1-GRID!$B$69),0))</f>
        <v>24768</v>
      </c>
      <c r="L417" s="47" cm="1">
        <f t="array" ref="L417">IF($I$2="Путешествия с детьми",
INDEX(GRID!$B$47:$BI$57,MATCH(K$7,GRID!$A$47:$A$57,0),MATCH(1,($U$2=GRID!$B$31:$BI$31)*(КАЛЕНДАРЬ!$AW26=GRID!$B$33:$BI$33), 0))*GRID!$B$65,
ROUNDUP(INDEX(GRID!$B$47:$BI$57,MATCH(K$7,GRID!$A$47:$A$57,0),MATCH(1,($U$2=GRID!$B$31:$BI$31)*(КАЛЕНДАРЬ!$AW26=GRID!$B$33:$BI$33),0))*GRID!$B$65*(1-GRID!$B$69),0))</f>
        <v>27004</v>
      </c>
      <c r="M417" s="47" cm="1">
        <f t="array" ref="M417">IF($I$2="Путешествия с детьми",
INDEX(GRID!$B$34:$BI$44,MATCH(M$7,GRID!$A$34:$A$44,0),MATCH(1,($U$2=GRID!$B$31:$BI$31)*(КАЛЕНДАРЬ!$AW26=GRID!$B$33:$BI$33), 0))*GRID!$B$65,
ROUNDUP(INDEX(GRID!$B$34:$BI$44,MATCH(M$7,GRID!$A$34:$A$44,0),MATCH(1,($U$2=GRID!$B$31:$BI$31)*(КАЛЕНДАРЬ!$AW26=GRID!$B$33:$BI$33),0))*GRID!$B$65*(1-GRID!$B$69),0))</f>
        <v>26402</v>
      </c>
      <c r="N417" s="47" cm="1">
        <f t="array" ref="N417">IF($I$2="Путешествия с детьми",
INDEX(GRID!$B$47:$BI$57,MATCH(M$7,GRID!$A$47:$A$57,0),MATCH(1,($U$2=GRID!$B$31:$BI$31)*(КАЛЕНДАРЬ!$AW26=GRID!$B$33:$BI$33), 0))*GRID!$B$65,
ROUNDUP(INDEX(GRID!$B$47:$BI$57,MATCH(M$7,GRID!$A$47:$A$57,0),MATCH(1,($U$2=GRID!$B$31:$BI$31)*(КАЛЕНДАРЬ!$AW26=GRID!$B$33:$BI$33),0))*GRID!$B$65*(1-GRID!$B$69),0))</f>
        <v>28638</v>
      </c>
      <c r="O417" s="47" cm="1">
        <f t="array" ref="O417">IF($I$2="Путешествия с детьми",
INDEX(GRID!$B$34:$BI$44,MATCH(O$7,GRID!$A$34:$A$44,0),MATCH(1,($U$2=GRID!$B$31:$BI$31)*(КАЛЕНДАРЬ!$AW26=GRID!$B$33:$BI$33), 0))*GRID!$B$65,
ROUNDUP(INDEX(GRID!$B$34:$BI$44,MATCH(O$7,GRID!$A$34:$A$44,0),MATCH(1,($U$2=GRID!$B$31:$BI$31)*(КАЛЕНДАРЬ!$AW26=GRID!$B$33:$BI$33),0))*GRID!$B$65*(1-GRID!$B$69),0))</f>
        <v>32594</v>
      </c>
      <c r="P417" s="47" cm="1">
        <f t="array" ref="P417">IF($I$2="Путешествия с детьми",
INDEX(GRID!$B$47:$BI$57,MATCH(O$7,GRID!$A$47:$A$57,0),MATCH(1,($U$2=GRID!$B$31:$BI$31)*(КАЛЕНДАРЬ!$AW26=GRID!$B$33:$BI$33), 0))*GRID!$B$65,
ROUNDUP(INDEX(GRID!$B$47:$BI$57,MATCH(O$7,GRID!$A$47:$A$57,0),MATCH(1,($U$2=GRID!$B$31:$BI$31)*(КАЛЕНДАРЬ!$AW26=GRID!$B$33:$BI$33),0))*GRID!$B$65*(1-GRID!$B$69),0))</f>
        <v>34830</v>
      </c>
      <c r="Q417" s="47" cm="1">
        <f t="array" ref="Q417">IF($I$2="Путешествия с детьми",
INDEX(GRID!$B$34:$BI$44,MATCH(Q$7,GRID!$A$34:$A$44,0),MATCH(1,($U$2=GRID!$B$31:$BI$31)*(КАЛЕНДАРЬ!$AW26=GRID!$B$33:$BI$33), 0))*GRID!$B$65,
ROUNDUP(INDEX(GRID!$B$34:$BI$44,MATCH(Q$7,GRID!$A$34:$A$44,0),MATCH(1,($U$2=GRID!$B$31:$BI$31)*(КАЛЕНДАРЬ!$AW26=GRID!$B$33:$BI$33),0))*GRID!$B$65*(1-GRID!$B$69),0))</f>
        <v>34400</v>
      </c>
      <c r="R417" s="47" cm="1">
        <f t="array" ref="R417">IF($I$2="Путешествия с детьми",
INDEX(GRID!$B$47:$BI$57,MATCH(Q$7,GRID!$A$47:$A$57,0),MATCH(1,($U$2=GRID!$B$31:$BI$31)*(КАЛЕНДАРЬ!$AW26=GRID!$B$33:$BI$33), 0))*GRID!$B$65,
ROUNDUP(INDEX(GRID!$B$47:$BI$57,MATCH(Q$7,GRID!$A$47:$A$57,0),MATCH(1,($U$2=GRID!$B$31:$BI$31)*(КАЛЕНДАРЬ!$AW26=GRID!$B$33:$BI$33),0))*GRID!$B$65*(1-GRID!$B$69),0))</f>
        <v>36636</v>
      </c>
      <c r="S417" s="47" cm="1">
        <f t="array" ref="S417">IF($I$2="Путешествия с детьми",
INDEX(GRID!$B$34:$BI$44,MATCH(S$7,GRID!$A$34:$A$44,0),MATCH(1,($U$2=GRID!$B$31:$BI$31)*(КАЛЕНДАРЬ!$AW26=GRID!$B$33:$BI$33), 0))*GRID!$B$65,
ROUNDUP(INDEX(GRID!$B$34:$BI$44,MATCH(S$7,GRID!$A$34:$A$44,0),MATCH(1,($U$2=GRID!$B$31:$BI$31)*(КАЛЕНДАРЬ!$AW26=GRID!$B$33:$BI$33),0))*GRID!$B$65*(1-GRID!$B$69),0))</f>
        <v>37496</v>
      </c>
      <c r="T417" s="47" cm="1">
        <f t="array" ref="T417">IF($I$2="Путешествия с детьми",
INDEX(GRID!$B$47:$BI$57,MATCH(S$7,GRID!$A$47:$A$57,0),MATCH(1,($U$2=GRID!$B$31:$BI$31)*(КАЛЕНДАРЬ!$AW26=GRID!$B$33:$BI$33), 0))*GRID!$B$65,
ROUNDUP(INDEX(GRID!$B$47:$BI$57,MATCH(S$7,GRID!$A$47:$A$57,0),MATCH(1,($U$2=GRID!$B$31:$BI$31)*(КАЛЕНДАРЬ!$AW26=GRID!$B$33:$BI$33),0))*GRID!$B$65*(1-GRID!$B$69),0))</f>
        <v>39732</v>
      </c>
      <c r="U417" s="47" cm="1">
        <f t="array" ref="U417">IF($I$2="Путешествия с детьми",
INDEX(GRID!$B$34:$BI$44,MATCH(U$7,GRID!$A$34:$A$44,0),MATCH(1,($U$2=GRID!$B$31:$BI$31)*(КАЛЕНДАРЬ!$AW26=GRID!$B$33:$BI$33), 0))*GRID!$B$65,
ROUNDUP(INDEX(GRID!$B$34:$BI$44,MATCH(U$7,GRID!$A$34:$A$44,0),MATCH(1,($U$2=GRID!$B$31:$BI$31)*(КАЛЕНДАРЬ!$AW26=GRID!$B$33:$BI$33),0))*GRID!$B$65*(1-GRID!$B$69),0))</f>
        <v>42828</v>
      </c>
      <c r="V417" s="47" cm="1">
        <f t="array" ref="V417">IF($I$2="Путешествия с детьми",
INDEX(GRID!$B$47:$BI$57,MATCH(U$7,GRID!$A$47:$A$57,0),MATCH(1,($U$2=GRID!$B$31:$BI$31)*(КАЛЕНДАРЬ!$AW26=GRID!$B$33:$BI$33), 0))*GRID!$B$65,
ROUNDUP(INDEX(GRID!$B$47:$BI$57,MATCH(U$7,GRID!$A$47:$A$57,0),MATCH(1,($U$2=GRID!$B$31:$BI$31)*(КАЛЕНДАРЬ!$AW26=GRID!$B$33:$BI$33),0))*GRID!$B$65*(1-GRID!$B$69),0))</f>
        <v>45064</v>
      </c>
      <c r="W417" s="47" cm="1">
        <f t="array" ref="W417">IF($I$2="Путешествия с детьми",
INDEX(GRID!$B$34:$BI$44,MATCH(W$7,GRID!$A$34:$A$44,0),MATCH(1,($U$2=GRID!$B$31:$BI$31)*(КАЛЕНДАРЬ!$AW26=GRID!$B$33:$BI$33), 0))*GRID!$B$65,
ROUNDUP(INDEX(GRID!$B$34:$BI$44,MATCH(W$7,GRID!$A$34:$A$44,0),MATCH(1,($U$2=GRID!$B$31:$BI$31)*(КАЛЕНДАРЬ!$AW26=GRID!$B$33:$BI$33),0))*GRID!$B$65*(1-GRID!$B$69),0))</f>
        <v>127108</v>
      </c>
      <c r="X417" s="47" cm="1">
        <f t="array" ref="X417">IF($I$2="Путешествия с детьми",
INDEX(GRID!$B$47:$BI$57,MATCH(W$7,GRID!$A$47:$A$57,0),MATCH(1,($U$2=GRID!$B$31:$BI$31)*(КАЛЕНДАРЬ!$AW26=GRID!$B$33:$BI$33), 0))*GRID!$B$65,
ROUNDUP(INDEX(GRID!$B$47:$BI$57,MATCH(W$7,GRID!$A$47:$A$57,0),MATCH(1,($U$2=GRID!$B$31:$BI$31)*(КАЛЕНДАРЬ!$AW26=GRID!$B$33:$BI$33),0))*GRID!$B$65*(1-GRID!$B$69),0))</f>
        <v>129344</v>
      </c>
    </row>
    <row r="418" spans="1:24" ht="13.5" customHeight="1" x14ac:dyDescent="0.2">
      <c r="A418" s="117" t="s">
        <v>47</v>
      </c>
      <c r="B418" s="117">
        <v>24</v>
      </c>
      <c r="C418" s="138" cm="1">
        <f t="array" ref="C418">IF($I$2="Путешествия с детьми",
INDEX(GRID!$B$34:$BI$44,MATCH(C$7,GRID!$A$34:$A$44,0),MATCH(1,($U$2=GRID!$B$31:$BI$31)*(КАЛЕНДАРЬ!$AW27=GRID!$B$33:$BI$33), 0))*GRID!$B$65,
ROUNDUP(INDEX(GRID!$B$34:$BI$44,MATCH(C$7,GRID!$A$34:$A$44,0),MATCH(1,($U$2=GRID!$B$31:$BI$31)*(КАЛЕНДАРЬ!$AW27=GRID!$B$33:$BI$33),0))*GRID!$B$65*(1-GRID!$B$69),0))</f>
        <v>19608</v>
      </c>
      <c r="D418" s="47" cm="1">
        <f t="array" ref="D418">IF($I$2="Путешествия с детьми",
INDEX(GRID!$B$47:$BI$57,MATCH(C$7,GRID!$A$47:$A$57,0),MATCH(1,($U$2=GRID!$B$31:$BI$31)*(КАЛЕНДАРЬ!$AW27=GRID!$B$33:$BI$33), 0))*GRID!$B$65,
ROUNDUP(INDEX(GRID!$B$47:$BI$57,MATCH(C$7,GRID!$A$47:$A$57,0),MATCH(1,($U$2=GRID!$B$31:$BI$31)*(КАЛЕНДАРЬ!$AW27=GRID!$B$33:$BI$33),0))*GRID!$B$65*(1-GRID!$B$69),0))</f>
        <v>21844</v>
      </c>
      <c r="E418" s="47" cm="1">
        <f t="array" ref="E418">IF($I$2="Путешествия с детьми",
INDEX(GRID!$B$34:$BI$44,MATCH(E$7,GRID!$A$34:$A$44,0),MATCH(1,($U$2=GRID!$B$31:$BI$31)*(КАЛЕНДАРЬ!$AW27=GRID!$B$33:$BI$33), 0))*GRID!$B$65,
ROUNDUP(INDEX(GRID!$B$34:$BI$44,MATCH(E$7,GRID!$A$34:$A$44,0),MATCH(1,($U$2=GRID!$B$31:$BI$31)*(КАЛЕНДАРЬ!$AW27=GRID!$B$33:$BI$33),0))*GRID!$B$65*(1-GRID!$B$69),0))</f>
        <v>21242</v>
      </c>
      <c r="F418" s="47" cm="1">
        <f t="array" ref="F418">IF($I$2="Путешествия с детьми",
INDEX(GRID!$B$47:$BI$57,MATCH(E$7,GRID!$A$47:$A$57,0),MATCH(1,($U$2=GRID!$B$31:$BI$31)*(КАЛЕНДАРЬ!$AW27=GRID!$B$33:$BI$33), 0))*GRID!$B$65,
ROUNDUP(INDEX(GRID!$B$47:$BI$57,MATCH(E$7,GRID!$A$47:$A$57,0),MATCH(1,($U$2=GRID!$B$31:$BI$31)*(КАЛЕНДАРЬ!$AW27=GRID!$B$33:$BI$33),0))*GRID!$B$65*(1-GRID!$B$69),0))</f>
        <v>23478</v>
      </c>
      <c r="G418" s="47" cm="1">
        <f t="array" ref="G418">IF($I$2="Путешествия с детьми",
INDEX(GRID!$B$34:$BI$44,MATCH(G$7,GRID!$A$34:$A$44,0),MATCH(1,($U$2=GRID!$B$31:$BI$31)*(КАЛЕНДАРЬ!$AW27=GRID!$B$33:$BI$33), 0))*GRID!$B$65,
ROUNDUP(INDEX(GRID!$B$34:$BI$44,MATCH(G$7,GRID!$A$34:$A$44,0),MATCH(1,($U$2=GRID!$B$31:$BI$31)*(КАЛЕНДАРЬ!$AW27=GRID!$B$33:$BI$33),0))*GRID!$B$65*(1-GRID!$B$69),0))</f>
        <v>22188</v>
      </c>
      <c r="H418" s="47" cm="1">
        <f t="array" ref="H418">IF($I$2="Путешествия с детьми",
INDEX(GRID!$B$47:$BI$57,MATCH(G$7,GRID!$A$47:$A$57,0),MATCH(1,($U$2=GRID!$B$31:$BI$31)*(КАЛЕНДАРЬ!$AW27=GRID!$B$33:$BI$33), 0))*GRID!$B$65,
ROUNDUP(INDEX(GRID!$B$47:$BI$57,MATCH(G$7,GRID!$A$47:$A$57,0),MATCH(1,($U$2=GRID!$B$31:$BI$31)*(КАЛЕНДАРЬ!$AW27=GRID!$B$33:$BI$33),0))*GRID!$B$65*(1-GRID!$B$69),0))</f>
        <v>24424</v>
      </c>
      <c r="I418" s="47" cm="1">
        <f t="array" ref="I418">IF($I$2="Путешествия с детьми",
INDEX(GRID!$B$34:$BI$44,MATCH(I$7,GRID!$A$34:$A$44,0),MATCH(1,($U$2=GRID!$B$31:$BI$31)*(КАЛЕНДАРЬ!$AW27=GRID!$B$33:$BI$33), 0))*GRID!$B$65,
ROUNDUP(INDEX(GRID!$B$34:$BI$44,MATCH(I$7,GRID!$A$34:$A$44,0),MATCH(1,($U$2=GRID!$B$31:$BI$31)*(КАЛЕНДАРЬ!$AW27=GRID!$B$33:$BI$33),0))*GRID!$B$65*(1-GRID!$B$69),0))</f>
        <v>23822</v>
      </c>
      <c r="J418" s="47" cm="1">
        <f t="array" ref="J418">IF($I$2="Путешествия с детьми",
INDEX(GRID!$B$47:$BI$57,MATCH(I$7,GRID!$A$47:$A$57,0),MATCH(1,($U$2=GRID!$B$31:$BI$31)*(КАЛЕНДАРЬ!$AW27=GRID!$B$33:$BI$33), 0))*GRID!$B$65,
ROUNDUP(INDEX(GRID!$B$47:$BI$57,MATCH(I$7,GRID!$A$47:$A$57,0),MATCH(1,($U$2=GRID!$B$31:$BI$31)*(КАЛЕНДАРЬ!$AW27=GRID!$B$33:$BI$33),0))*GRID!$B$65*(1-GRID!$B$69),0))</f>
        <v>26058</v>
      </c>
      <c r="K418" s="47" cm="1">
        <f t="array" ref="K418">IF($I$2="Путешествия с детьми",
INDEX(GRID!$B$34:$BI$44,MATCH(K$7,GRID!$A$34:$A$44,0),MATCH(1,($U$2=GRID!$B$31:$BI$31)*(КАЛЕНДАРЬ!$AW27=GRID!$B$33:$BI$33), 0))*GRID!$B$65,
ROUNDUP(INDEX(GRID!$B$34:$BI$44,MATCH(K$7,GRID!$A$34:$A$44,0),MATCH(1,($U$2=GRID!$B$31:$BI$31)*(КАЛЕНДАРЬ!$AW27=GRID!$B$33:$BI$33),0))*GRID!$B$65*(1-GRID!$B$69),0))</f>
        <v>24768</v>
      </c>
      <c r="L418" s="47" cm="1">
        <f t="array" ref="L418">IF($I$2="Путешествия с детьми",
INDEX(GRID!$B$47:$BI$57,MATCH(K$7,GRID!$A$47:$A$57,0),MATCH(1,($U$2=GRID!$B$31:$BI$31)*(КАЛЕНДАРЬ!$AW27=GRID!$B$33:$BI$33), 0))*GRID!$B$65,
ROUNDUP(INDEX(GRID!$B$47:$BI$57,MATCH(K$7,GRID!$A$47:$A$57,0),MATCH(1,($U$2=GRID!$B$31:$BI$31)*(КАЛЕНДАРЬ!$AW27=GRID!$B$33:$BI$33),0))*GRID!$B$65*(1-GRID!$B$69),0))</f>
        <v>27004</v>
      </c>
      <c r="M418" s="47" cm="1">
        <f t="array" ref="M418">IF($I$2="Путешествия с детьми",
INDEX(GRID!$B$34:$BI$44,MATCH(M$7,GRID!$A$34:$A$44,0),MATCH(1,($U$2=GRID!$B$31:$BI$31)*(КАЛЕНДАРЬ!$AW27=GRID!$B$33:$BI$33), 0))*GRID!$B$65,
ROUNDUP(INDEX(GRID!$B$34:$BI$44,MATCH(M$7,GRID!$A$34:$A$44,0),MATCH(1,($U$2=GRID!$B$31:$BI$31)*(КАЛЕНДАРЬ!$AW27=GRID!$B$33:$BI$33),0))*GRID!$B$65*(1-GRID!$B$69),0))</f>
        <v>26402</v>
      </c>
      <c r="N418" s="47" cm="1">
        <f t="array" ref="N418">IF($I$2="Путешествия с детьми",
INDEX(GRID!$B$47:$BI$57,MATCH(M$7,GRID!$A$47:$A$57,0),MATCH(1,($U$2=GRID!$B$31:$BI$31)*(КАЛЕНДАРЬ!$AW27=GRID!$B$33:$BI$33), 0))*GRID!$B$65,
ROUNDUP(INDEX(GRID!$B$47:$BI$57,MATCH(M$7,GRID!$A$47:$A$57,0),MATCH(1,($U$2=GRID!$B$31:$BI$31)*(КАЛЕНДАРЬ!$AW27=GRID!$B$33:$BI$33),0))*GRID!$B$65*(1-GRID!$B$69),0))</f>
        <v>28638</v>
      </c>
      <c r="O418" s="47" cm="1">
        <f t="array" ref="O418">IF($I$2="Путешествия с детьми",
INDEX(GRID!$B$34:$BI$44,MATCH(O$7,GRID!$A$34:$A$44,0),MATCH(1,($U$2=GRID!$B$31:$BI$31)*(КАЛЕНДАРЬ!$AW27=GRID!$B$33:$BI$33), 0))*GRID!$B$65,
ROUNDUP(INDEX(GRID!$B$34:$BI$44,MATCH(O$7,GRID!$A$34:$A$44,0),MATCH(1,($U$2=GRID!$B$31:$BI$31)*(КАЛЕНДАРЬ!$AW27=GRID!$B$33:$BI$33),0))*GRID!$B$65*(1-GRID!$B$69),0))</f>
        <v>32594</v>
      </c>
      <c r="P418" s="47" cm="1">
        <f t="array" ref="P418">IF($I$2="Путешествия с детьми",
INDEX(GRID!$B$47:$BI$57,MATCH(O$7,GRID!$A$47:$A$57,0),MATCH(1,($U$2=GRID!$B$31:$BI$31)*(КАЛЕНДАРЬ!$AW27=GRID!$B$33:$BI$33), 0))*GRID!$B$65,
ROUNDUP(INDEX(GRID!$B$47:$BI$57,MATCH(O$7,GRID!$A$47:$A$57,0),MATCH(1,($U$2=GRID!$B$31:$BI$31)*(КАЛЕНДАРЬ!$AW27=GRID!$B$33:$BI$33),0))*GRID!$B$65*(1-GRID!$B$69),0))</f>
        <v>34830</v>
      </c>
      <c r="Q418" s="47" cm="1">
        <f t="array" ref="Q418">IF($I$2="Путешествия с детьми",
INDEX(GRID!$B$34:$BI$44,MATCH(Q$7,GRID!$A$34:$A$44,0),MATCH(1,($U$2=GRID!$B$31:$BI$31)*(КАЛЕНДАРЬ!$AW27=GRID!$B$33:$BI$33), 0))*GRID!$B$65,
ROUNDUP(INDEX(GRID!$B$34:$BI$44,MATCH(Q$7,GRID!$A$34:$A$44,0),MATCH(1,($U$2=GRID!$B$31:$BI$31)*(КАЛЕНДАРЬ!$AW27=GRID!$B$33:$BI$33),0))*GRID!$B$65*(1-GRID!$B$69),0))</f>
        <v>34400</v>
      </c>
      <c r="R418" s="47" cm="1">
        <f t="array" ref="R418">IF($I$2="Путешествия с детьми",
INDEX(GRID!$B$47:$BI$57,MATCH(Q$7,GRID!$A$47:$A$57,0),MATCH(1,($U$2=GRID!$B$31:$BI$31)*(КАЛЕНДАРЬ!$AW27=GRID!$B$33:$BI$33), 0))*GRID!$B$65,
ROUNDUP(INDEX(GRID!$B$47:$BI$57,MATCH(Q$7,GRID!$A$47:$A$57,0),MATCH(1,($U$2=GRID!$B$31:$BI$31)*(КАЛЕНДАРЬ!$AW27=GRID!$B$33:$BI$33),0))*GRID!$B$65*(1-GRID!$B$69),0))</f>
        <v>36636</v>
      </c>
      <c r="S418" s="47" cm="1">
        <f t="array" ref="S418">IF($I$2="Путешествия с детьми",
INDEX(GRID!$B$34:$BI$44,MATCH(S$7,GRID!$A$34:$A$44,0),MATCH(1,($U$2=GRID!$B$31:$BI$31)*(КАЛЕНДАРЬ!$AW27=GRID!$B$33:$BI$33), 0))*GRID!$B$65,
ROUNDUP(INDEX(GRID!$B$34:$BI$44,MATCH(S$7,GRID!$A$34:$A$44,0),MATCH(1,($U$2=GRID!$B$31:$BI$31)*(КАЛЕНДАРЬ!$AW27=GRID!$B$33:$BI$33),0))*GRID!$B$65*(1-GRID!$B$69),0))</f>
        <v>37496</v>
      </c>
      <c r="T418" s="47" cm="1">
        <f t="array" ref="T418">IF($I$2="Путешествия с детьми",
INDEX(GRID!$B$47:$BI$57,MATCH(S$7,GRID!$A$47:$A$57,0),MATCH(1,($U$2=GRID!$B$31:$BI$31)*(КАЛЕНДАРЬ!$AW27=GRID!$B$33:$BI$33), 0))*GRID!$B$65,
ROUNDUP(INDEX(GRID!$B$47:$BI$57,MATCH(S$7,GRID!$A$47:$A$57,0),MATCH(1,($U$2=GRID!$B$31:$BI$31)*(КАЛЕНДАРЬ!$AW27=GRID!$B$33:$BI$33),0))*GRID!$B$65*(1-GRID!$B$69),0))</f>
        <v>39732</v>
      </c>
      <c r="U418" s="47" cm="1">
        <f t="array" ref="U418">IF($I$2="Путешествия с детьми",
INDEX(GRID!$B$34:$BI$44,MATCH(U$7,GRID!$A$34:$A$44,0),MATCH(1,($U$2=GRID!$B$31:$BI$31)*(КАЛЕНДАРЬ!$AW27=GRID!$B$33:$BI$33), 0))*GRID!$B$65,
ROUNDUP(INDEX(GRID!$B$34:$BI$44,MATCH(U$7,GRID!$A$34:$A$44,0),MATCH(1,($U$2=GRID!$B$31:$BI$31)*(КАЛЕНДАРЬ!$AW27=GRID!$B$33:$BI$33),0))*GRID!$B$65*(1-GRID!$B$69),0))</f>
        <v>42828</v>
      </c>
      <c r="V418" s="47" cm="1">
        <f t="array" ref="V418">IF($I$2="Путешествия с детьми",
INDEX(GRID!$B$47:$BI$57,MATCH(U$7,GRID!$A$47:$A$57,0),MATCH(1,($U$2=GRID!$B$31:$BI$31)*(КАЛЕНДАРЬ!$AW27=GRID!$B$33:$BI$33), 0))*GRID!$B$65,
ROUNDUP(INDEX(GRID!$B$47:$BI$57,MATCH(U$7,GRID!$A$47:$A$57,0),MATCH(1,($U$2=GRID!$B$31:$BI$31)*(КАЛЕНДАРЬ!$AW27=GRID!$B$33:$BI$33),0))*GRID!$B$65*(1-GRID!$B$69),0))</f>
        <v>45064</v>
      </c>
      <c r="W418" s="47" cm="1">
        <f t="array" ref="W418">IF($I$2="Путешествия с детьми",
INDEX(GRID!$B$34:$BI$44,MATCH(W$7,GRID!$A$34:$A$44,0),MATCH(1,($U$2=GRID!$B$31:$BI$31)*(КАЛЕНДАРЬ!$AW27=GRID!$B$33:$BI$33), 0))*GRID!$B$65,
ROUNDUP(INDEX(GRID!$B$34:$BI$44,MATCH(W$7,GRID!$A$34:$A$44,0),MATCH(1,($U$2=GRID!$B$31:$BI$31)*(КАЛЕНДАРЬ!$AW27=GRID!$B$33:$BI$33),0))*GRID!$B$65*(1-GRID!$B$69),0))</f>
        <v>127108</v>
      </c>
      <c r="X418" s="47" cm="1">
        <f t="array" ref="X418">IF($I$2="Путешествия с детьми",
INDEX(GRID!$B$47:$BI$57,MATCH(W$7,GRID!$A$47:$A$57,0),MATCH(1,($U$2=GRID!$B$31:$BI$31)*(КАЛЕНДАРЬ!$AW27=GRID!$B$33:$BI$33), 0))*GRID!$B$65,
ROUNDUP(INDEX(GRID!$B$47:$BI$57,MATCH(W$7,GRID!$A$47:$A$57,0),MATCH(1,($U$2=GRID!$B$31:$BI$31)*(КАЛЕНДАРЬ!$AW27=GRID!$B$33:$BI$33),0))*GRID!$B$65*(1-GRID!$B$69),0))</f>
        <v>129344</v>
      </c>
    </row>
    <row r="419" spans="1:24" ht="13.5" customHeight="1" x14ac:dyDescent="0.2">
      <c r="A419" s="117" t="s">
        <v>48</v>
      </c>
      <c r="B419" s="117">
        <v>25</v>
      </c>
      <c r="C419" s="138" cm="1">
        <f t="array" ref="C419">IF($I$2="Путешествия с детьми",
INDEX(GRID!$B$34:$BI$44,MATCH(C$7,GRID!$A$34:$A$44,0),MATCH(1,($U$2=GRID!$B$31:$BI$31)*(КАЛЕНДАРЬ!$AW28=GRID!$B$33:$BI$33), 0))*GRID!$B$65,
ROUNDUP(INDEX(GRID!$B$34:$BI$44,MATCH(C$7,GRID!$A$34:$A$44,0),MATCH(1,($U$2=GRID!$B$31:$BI$31)*(КАЛЕНДАРЬ!$AW28=GRID!$B$33:$BI$33),0))*GRID!$B$65*(1-GRID!$B$69),0))</f>
        <v>16512</v>
      </c>
      <c r="D419" s="47" cm="1">
        <f t="array" ref="D419">IF($I$2="Путешествия с детьми",
INDEX(GRID!$B$47:$BI$57,MATCH(C$7,GRID!$A$47:$A$57,0),MATCH(1,($U$2=GRID!$B$31:$BI$31)*(КАЛЕНДАРЬ!$AW28=GRID!$B$33:$BI$33), 0))*GRID!$B$65,
ROUNDUP(INDEX(GRID!$B$47:$BI$57,MATCH(C$7,GRID!$A$47:$A$57,0),MATCH(1,($U$2=GRID!$B$31:$BI$31)*(КАЛЕНДАРЬ!$AW28=GRID!$B$33:$BI$33),0))*GRID!$B$65*(1-GRID!$B$69),0))</f>
        <v>18748</v>
      </c>
      <c r="E419" s="47" cm="1">
        <f t="array" ref="E419">IF($I$2="Путешествия с детьми",
INDEX(GRID!$B$34:$BI$44,MATCH(E$7,GRID!$A$34:$A$44,0),MATCH(1,($U$2=GRID!$B$31:$BI$31)*(КАЛЕНДАРЬ!$AW28=GRID!$B$33:$BI$33), 0))*GRID!$B$65,
ROUNDUP(INDEX(GRID!$B$34:$BI$44,MATCH(E$7,GRID!$A$34:$A$44,0),MATCH(1,($U$2=GRID!$B$31:$BI$31)*(КАЛЕНДАРЬ!$AW28=GRID!$B$33:$BI$33),0))*GRID!$B$65*(1-GRID!$B$69),0))</f>
        <v>18060</v>
      </c>
      <c r="F419" s="47" cm="1">
        <f t="array" ref="F419">IF($I$2="Путешествия с детьми",
INDEX(GRID!$B$47:$BI$57,MATCH(E$7,GRID!$A$47:$A$57,0),MATCH(1,($U$2=GRID!$B$31:$BI$31)*(КАЛЕНДАРЬ!$AW28=GRID!$B$33:$BI$33), 0))*GRID!$B$65,
ROUNDUP(INDEX(GRID!$B$47:$BI$57,MATCH(E$7,GRID!$A$47:$A$57,0),MATCH(1,($U$2=GRID!$B$31:$BI$31)*(КАЛЕНДАРЬ!$AW28=GRID!$B$33:$BI$33),0))*GRID!$B$65*(1-GRID!$B$69),0))</f>
        <v>20296</v>
      </c>
      <c r="G419" s="47" cm="1">
        <f t="array" ref="G419">IF($I$2="Путешествия с детьми",
INDEX(GRID!$B$34:$BI$44,MATCH(G$7,GRID!$A$34:$A$44,0),MATCH(1,($U$2=GRID!$B$31:$BI$31)*(КАЛЕНДАРЬ!$AW28=GRID!$B$33:$BI$33), 0))*GRID!$B$65,
ROUNDUP(INDEX(GRID!$B$34:$BI$44,MATCH(G$7,GRID!$A$34:$A$44,0),MATCH(1,($U$2=GRID!$B$31:$BI$31)*(КАЛЕНДАРЬ!$AW28=GRID!$B$33:$BI$33),0))*GRID!$B$65*(1-GRID!$B$69),0))</f>
        <v>18920</v>
      </c>
      <c r="H419" s="47" cm="1">
        <f t="array" ref="H419">IF($I$2="Путешествия с детьми",
INDEX(GRID!$B$47:$BI$57,MATCH(G$7,GRID!$A$47:$A$57,0),MATCH(1,($U$2=GRID!$B$31:$BI$31)*(КАЛЕНДАРЬ!$AW28=GRID!$B$33:$BI$33), 0))*GRID!$B$65,
ROUNDUP(INDEX(GRID!$B$47:$BI$57,MATCH(G$7,GRID!$A$47:$A$57,0),MATCH(1,($U$2=GRID!$B$31:$BI$31)*(КАЛЕНДАРЬ!$AW28=GRID!$B$33:$BI$33),0))*GRID!$B$65*(1-GRID!$B$69),0))</f>
        <v>21156</v>
      </c>
      <c r="I419" s="47" cm="1">
        <f t="array" ref="I419">IF($I$2="Путешествия с детьми",
INDEX(GRID!$B$34:$BI$44,MATCH(I$7,GRID!$A$34:$A$44,0),MATCH(1,($U$2=GRID!$B$31:$BI$31)*(КАЛЕНДАРЬ!$AW28=GRID!$B$33:$BI$33), 0))*GRID!$B$65,
ROUNDUP(INDEX(GRID!$B$34:$BI$44,MATCH(I$7,GRID!$A$34:$A$44,0),MATCH(1,($U$2=GRID!$B$31:$BI$31)*(КАЛЕНДАРЬ!$AW28=GRID!$B$33:$BI$33),0))*GRID!$B$65*(1-GRID!$B$69),0))</f>
        <v>20468</v>
      </c>
      <c r="J419" s="47" cm="1">
        <f t="array" ref="J419">IF($I$2="Путешествия с детьми",
INDEX(GRID!$B$47:$BI$57,MATCH(I$7,GRID!$A$47:$A$57,0),MATCH(1,($U$2=GRID!$B$31:$BI$31)*(КАЛЕНДАРЬ!$AW28=GRID!$B$33:$BI$33), 0))*GRID!$B$65,
ROUNDUP(INDEX(GRID!$B$47:$BI$57,MATCH(I$7,GRID!$A$47:$A$57,0),MATCH(1,($U$2=GRID!$B$31:$BI$31)*(КАЛЕНДАРЬ!$AW28=GRID!$B$33:$BI$33),0))*GRID!$B$65*(1-GRID!$B$69),0))</f>
        <v>22704</v>
      </c>
      <c r="K419" s="47" cm="1">
        <f t="array" ref="K419">IF($I$2="Путешествия с детьми",
INDEX(GRID!$B$34:$BI$44,MATCH(K$7,GRID!$A$34:$A$44,0),MATCH(1,($U$2=GRID!$B$31:$BI$31)*(КАЛЕНДАРЬ!$AW28=GRID!$B$33:$BI$33), 0))*GRID!$B$65,
ROUNDUP(INDEX(GRID!$B$34:$BI$44,MATCH(K$7,GRID!$A$34:$A$44,0),MATCH(1,($U$2=GRID!$B$31:$BI$31)*(КАЛЕНДАРЬ!$AW28=GRID!$B$33:$BI$33),0))*GRID!$B$65*(1-GRID!$B$69),0))</f>
        <v>21328</v>
      </c>
      <c r="L419" s="47" cm="1">
        <f t="array" ref="L419">IF($I$2="Путешествия с детьми",
INDEX(GRID!$B$47:$BI$57,MATCH(K$7,GRID!$A$47:$A$57,0),MATCH(1,($U$2=GRID!$B$31:$BI$31)*(КАЛЕНДАРЬ!$AW28=GRID!$B$33:$BI$33), 0))*GRID!$B$65,
ROUNDUP(INDEX(GRID!$B$47:$BI$57,MATCH(K$7,GRID!$A$47:$A$57,0),MATCH(1,($U$2=GRID!$B$31:$BI$31)*(КАЛЕНДАРЬ!$AW28=GRID!$B$33:$BI$33),0))*GRID!$B$65*(1-GRID!$B$69),0))</f>
        <v>23564</v>
      </c>
      <c r="M419" s="47" cm="1">
        <f t="array" ref="M419">IF($I$2="Путешествия с детьми",
INDEX(GRID!$B$34:$BI$44,MATCH(M$7,GRID!$A$34:$A$44,0),MATCH(1,($U$2=GRID!$B$31:$BI$31)*(КАЛЕНДАРЬ!$AW28=GRID!$B$33:$BI$33), 0))*GRID!$B$65,
ROUNDUP(INDEX(GRID!$B$34:$BI$44,MATCH(M$7,GRID!$A$34:$A$44,0),MATCH(1,($U$2=GRID!$B$31:$BI$31)*(КАЛЕНДАРЬ!$AW28=GRID!$B$33:$BI$33),0))*GRID!$B$65*(1-GRID!$B$69),0))</f>
        <v>22876</v>
      </c>
      <c r="N419" s="47" cm="1">
        <f t="array" ref="N419">IF($I$2="Путешествия с детьми",
INDEX(GRID!$B$47:$BI$57,MATCH(M$7,GRID!$A$47:$A$57,0),MATCH(1,($U$2=GRID!$B$31:$BI$31)*(КАЛЕНДАРЬ!$AW28=GRID!$B$33:$BI$33), 0))*GRID!$B$65,
ROUNDUP(INDEX(GRID!$B$47:$BI$57,MATCH(M$7,GRID!$A$47:$A$57,0),MATCH(1,($U$2=GRID!$B$31:$BI$31)*(КАЛЕНДАРЬ!$AW28=GRID!$B$33:$BI$33),0))*GRID!$B$65*(1-GRID!$B$69),0))</f>
        <v>25112</v>
      </c>
      <c r="O419" s="47" cm="1">
        <f t="array" ref="O419">IF($I$2="Путешествия с детьми",
INDEX(GRID!$B$34:$BI$44,MATCH(O$7,GRID!$A$34:$A$44,0),MATCH(1,($U$2=GRID!$B$31:$BI$31)*(КАЛЕНДАРЬ!$AW28=GRID!$B$33:$BI$33), 0))*GRID!$B$65,
ROUNDUP(INDEX(GRID!$B$34:$BI$44,MATCH(O$7,GRID!$A$34:$A$44,0),MATCH(1,($U$2=GRID!$B$31:$BI$31)*(КАЛЕНДАРЬ!$AW28=GRID!$B$33:$BI$33),0))*GRID!$B$65*(1-GRID!$B$69),0))</f>
        <v>28724</v>
      </c>
      <c r="P419" s="47" cm="1">
        <f t="array" ref="P419">IF($I$2="Путешествия с детьми",
INDEX(GRID!$B$47:$BI$57,MATCH(O$7,GRID!$A$47:$A$57,0),MATCH(1,($U$2=GRID!$B$31:$BI$31)*(КАЛЕНДАРЬ!$AW28=GRID!$B$33:$BI$33), 0))*GRID!$B$65,
ROUNDUP(INDEX(GRID!$B$47:$BI$57,MATCH(O$7,GRID!$A$47:$A$57,0),MATCH(1,($U$2=GRID!$B$31:$BI$31)*(КАЛЕНДАРЬ!$AW28=GRID!$B$33:$BI$33),0))*GRID!$B$65*(1-GRID!$B$69),0))</f>
        <v>30960</v>
      </c>
      <c r="Q419" s="47" cm="1">
        <f t="array" ref="Q419">IF($I$2="Путешествия с детьми",
INDEX(GRID!$B$34:$BI$44,MATCH(Q$7,GRID!$A$34:$A$44,0),MATCH(1,($U$2=GRID!$B$31:$BI$31)*(КАЛЕНДАРЬ!$AW28=GRID!$B$33:$BI$33), 0))*GRID!$B$65,
ROUNDUP(INDEX(GRID!$B$34:$BI$44,MATCH(Q$7,GRID!$A$34:$A$44,0),MATCH(1,($U$2=GRID!$B$31:$BI$31)*(КАЛЕНДАРЬ!$AW28=GRID!$B$33:$BI$33),0))*GRID!$B$65*(1-GRID!$B$69),0))</f>
        <v>30444</v>
      </c>
      <c r="R419" s="47" cm="1">
        <f t="array" ref="R419">IF($I$2="Путешествия с детьми",
INDEX(GRID!$B$47:$BI$57,MATCH(Q$7,GRID!$A$47:$A$57,0),MATCH(1,($U$2=GRID!$B$31:$BI$31)*(КАЛЕНДАРЬ!$AW28=GRID!$B$33:$BI$33), 0))*GRID!$B$65,
ROUNDUP(INDEX(GRID!$B$47:$BI$57,MATCH(Q$7,GRID!$A$47:$A$57,0),MATCH(1,($U$2=GRID!$B$31:$BI$31)*(КАЛЕНДАРЬ!$AW28=GRID!$B$33:$BI$33),0))*GRID!$B$65*(1-GRID!$B$69),0))</f>
        <v>32680</v>
      </c>
      <c r="S419" s="47" cm="1">
        <f t="array" ref="S419">IF($I$2="Путешествия с детьми",
INDEX(GRID!$B$34:$BI$44,MATCH(S$7,GRID!$A$34:$A$44,0),MATCH(1,($U$2=GRID!$B$31:$BI$31)*(КАЛЕНДАРЬ!$AW28=GRID!$B$33:$BI$33), 0))*GRID!$B$65,
ROUNDUP(INDEX(GRID!$B$34:$BI$44,MATCH(S$7,GRID!$A$34:$A$44,0),MATCH(1,($U$2=GRID!$B$31:$BI$31)*(КАЛЕНДАРЬ!$AW28=GRID!$B$33:$BI$33),0))*GRID!$B$65*(1-GRID!$B$69),0))</f>
        <v>33368</v>
      </c>
      <c r="T419" s="47" cm="1">
        <f t="array" ref="T419">IF($I$2="Путешествия с детьми",
INDEX(GRID!$B$47:$BI$57,MATCH(S$7,GRID!$A$47:$A$57,0),MATCH(1,($U$2=GRID!$B$31:$BI$31)*(КАЛЕНДАРЬ!$AW28=GRID!$B$33:$BI$33), 0))*GRID!$B$65,
ROUNDUP(INDEX(GRID!$B$47:$BI$57,MATCH(S$7,GRID!$A$47:$A$57,0),MATCH(1,($U$2=GRID!$B$31:$BI$31)*(КАЛЕНДАРЬ!$AW28=GRID!$B$33:$BI$33),0))*GRID!$B$65*(1-GRID!$B$69),0))</f>
        <v>35604</v>
      </c>
      <c r="U419" s="47" cm="1">
        <f t="array" ref="U419">IF($I$2="Путешествия с детьми",
INDEX(GRID!$B$34:$BI$44,MATCH(U$7,GRID!$A$34:$A$44,0),MATCH(1,($U$2=GRID!$B$31:$BI$31)*(КАЛЕНДАРЬ!$AW28=GRID!$B$33:$BI$33), 0))*GRID!$B$65,
ROUNDUP(INDEX(GRID!$B$34:$BI$44,MATCH(U$7,GRID!$A$34:$A$44,0),MATCH(1,($U$2=GRID!$B$31:$BI$31)*(КАЛЕНДАРЬ!$AW28=GRID!$B$33:$BI$33),0))*GRID!$B$65*(1-GRID!$B$69),0))</f>
        <v>38356</v>
      </c>
      <c r="V419" s="47" cm="1">
        <f t="array" ref="V419">IF($I$2="Путешествия с детьми",
INDEX(GRID!$B$47:$BI$57,MATCH(U$7,GRID!$A$47:$A$57,0),MATCH(1,($U$2=GRID!$B$31:$BI$31)*(КАЛЕНДАРЬ!$AW28=GRID!$B$33:$BI$33), 0))*GRID!$B$65,
ROUNDUP(INDEX(GRID!$B$47:$BI$57,MATCH(U$7,GRID!$A$47:$A$57,0),MATCH(1,($U$2=GRID!$B$31:$BI$31)*(КАЛЕНДАРЬ!$AW28=GRID!$B$33:$BI$33),0))*GRID!$B$65*(1-GRID!$B$69),0))</f>
        <v>40592</v>
      </c>
      <c r="W419" s="47" cm="1">
        <f t="array" ref="W419">IF($I$2="Путешествия с детьми",
INDEX(GRID!$B$34:$BI$44,MATCH(W$7,GRID!$A$34:$A$44,0),MATCH(1,($U$2=GRID!$B$31:$BI$31)*(КАЛЕНДАРЬ!$AW28=GRID!$B$33:$BI$33), 0))*GRID!$B$65,
ROUNDUP(INDEX(GRID!$B$34:$BI$44,MATCH(W$7,GRID!$A$34:$A$44,0),MATCH(1,($U$2=GRID!$B$31:$BI$31)*(КАЛЕНДАРЬ!$AW28=GRID!$B$33:$BI$33),0))*GRID!$B$65*(1-GRID!$B$69),0))</f>
        <v>110252</v>
      </c>
      <c r="X419" s="47" cm="1">
        <f t="array" ref="X419">IF($I$2="Путешествия с детьми",
INDEX(GRID!$B$47:$BI$57,MATCH(W$7,GRID!$A$47:$A$57,0),MATCH(1,($U$2=GRID!$B$31:$BI$31)*(КАЛЕНДАРЬ!$AW28=GRID!$B$33:$BI$33), 0))*GRID!$B$65,
ROUNDUP(INDEX(GRID!$B$47:$BI$57,MATCH(W$7,GRID!$A$47:$A$57,0),MATCH(1,($U$2=GRID!$B$31:$BI$31)*(КАЛЕНДАРЬ!$AW28=GRID!$B$33:$BI$33),0))*GRID!$B$65*(1-GRID!$B$69),0))</f>
        <v>112488</v>
      </c>
    </row>
    <row r="420" spans="1:24" ht="13.5" customHeight="1" x14ac:dyDescent="0.2">
      <c r="A420" s="117" t="s">
        <v>42</v>
      </c>
      <c r="B420" s="117">
        <v>26</v>
      </c>
      <c r="C420" s="138" cm="1">
        <f t="array" ref="C420">IF($I$2="Путешествия с детьми",
INDEX(GRID!$B$34:$BI$44,MATCH(C$7,GRID!$A$34:$A$44,0),MATCH(1,($U$2=GRID!$B$31:$BI$31)*(КАЛЕНДАРЬ!$AW29=GRID!$B$33:$BI$33), 0))*GRID!$B$65,
ROUNDUP(INDEX(GRID!$B$34:$BI$44,MATCH(C$7,GRID!$A$34:$A$44,0),MATCH(1,($U$2=GRID!$B$31:$BI$31)*(КАЛЕНДАРЬ!$AW29=GRID!$B$33:$BI$33),0))*GRID!$B$65*(1-GRID!$B$69),0))</f>
        <v>15996</v>
      </c>
      <c r="D420" s="47" cm="1">
        <f t="array" ref="D420">IF($I$2="Путешествия с детьми",
INDEX(GRID!$B$47:$BI$57,MATCH(C$7,GRID!$A$47:$A$57,0),MATCH(1,($U$2=GRID!$B$31:$BI$31)*(КАЛЕНДАРЬ!$AW29=GRID!$B$33:$BI$33), 0))*GRID!$B$65,
ROUNDUP(INDEX(GRID!$B$47:$BI$57,MATCH(C$7,GRID!$A$47:$A$57,0),MATCH(1,($U$2=GRID!$B$31:$BI$31)*(КАЛЕНДАРЬ!$AW29=GRID!$B$33:$BI$33),0))*GRID!$B$65*(1-GRID!$B$69),0))</f>
        <v>18232</v>
      </c>
      <c r="E420" s="47" cm="1">
        <f t="array" ref="E420">IF($I$2="Путешествия с детьми",
INDEX(GRID!$B$34:$BI$44,MATCH(E$7,GRID!$A$34:$A$44,0),MATCH(1,($U$2=GRID!$B$31:$BI$31)*(КАЛЕНДАРЬ!$AW29=GRID!$B$33:$BI$33), 0))*GRID!$B$65,
ROUNDUP(INDEX(GRID!$B$34:$BI$44,MATCH(E$7,GRID!$A$34:$A$44,0),MATCH(1,($U$2=GRID!$B$31:$BI$31)*(КАЛЕНДАРЬ!$AW29=GRID!$B$33:$BI$33),0))*GRID!$B$65*(1-GRID!$B$69),0))</f>
        <v>17458</v>
      </c>
      <c r="F420" s="47" cm="1">
        <f t="array" ref="F420">IF($I$2="Путешествия с детьми",
INDEX(GRID!$B$47:$BI$57,MATCH(E$7,GRID!$A$47:$A$57,0),MATCH(1,($U$2=GRID!$B$31:$BI$31)*(КАЛЕНДАРЬ!$AW29=GRID!$B$33:$BI$33), 0))*GRID!$B$65,
ROUNDUP(INDEX(GRID!$B$47:$BI$57,MATCH(E$7,GRID!$A$47:$A$57,0),MATCH(1,($U$2=GRID!$B$31:$BI$31)*(КАЛЕНДАРЬ!$AW29=GRID!$B$33:$BI$33),0))*GRID!$B$65*(1-GRID!$B$69),0))</f>
        <v>19694</v>
      </c>
      <c r="G420" s="47" cm="1">
        <f t="array" ref="G420">IF($I$2="Путешествия с детьми",
INDEX(GRID!$B$34:$BI$44,MATCH(G$7,GRID!$A$34:$A$44,0),MATCH(1,($U$2=GRID!$B$31:$BI$31)*(КАЛЕНДАРЬ!$AW29=GRID!$B$33:$BI$33), 0))*GRID!$B$65,
ROUNDUP(INDEX(GRID!$B$34:$BI$44,MATCH(G$7,GRID!$A$34:$A$44,0),MATCH(1,($U$2=GRID!$B$31:$BI$31)*(КАЛЕНДАРЬ!$AW29=GRID!$B$33:$BI$33),0))*GRID!$B$65*(1-GRID!$B$69),0))</f>
        <v>18318</v>
      </c>
      <c r="H420" s="47" cm="1">
        <f t="array" ref="H420">IF($I$2="Путешествия с детьми",
INDEX(GRID!$B$47:$BI$57,MATCH(G$7,GRID!$A$47:$A$57,0),MATCH(1,($U$2=GRID!$B$31:$BI$31)*(КАЛЕНДАРЬ!$AW29=GRID!$B$33:$BI$33), 0))*GRID!$B$65,
ROUNDUP(INDEX(GRID!$B$47:$BI$57,MATCH(G$7,GRID!$A$47:$A$57,0),MATCH(1,($U$2=GRID!$B$31:$BI$31)*(КАЛЕНДАРЬ!$AW29=GRID!$B$33:$BI$33),0))*GRID!$B$65*(1-GRID!$B$69),0))</f>
        <v>20554</v>
      </c>
      <c r="I420" s="47" cm="1">
        <f t="array" ref="I420">IF($I$2="Путешествия с детьми",
INDEX(GRID!$B$34:$BI$44,MATCH(I$7,GRID!$A$34:$A$44,0),MATCH(1,($U$2=GRID!$B$31:$BI$31)*(КАЛЕНДАРЬ!$AW29=GRID!$B$33:$BI$33), 0))*GRID!$B$65,
ROUNDUP(INDEX(GRID!$B$34:$BI$44,MATCH(I$7,GRID!$A$34:$A$44,0),MATCH(1,($U$2=GRID!$B$31:$BI$31)*(КАЛЕНДАРЬ!$AW29=GRID!$B$33:$BI$33),0))*GRID!$B$65*(1-GRID!$B$69),0))</f>
        <v>19780</v>
      </c>
      <c r="J420" s="47" cm="1">
        <f t="array" ref="J420">IF($I$2="Путешествия с детьми",
INDEX(GRID!$B$47:$BI$57,MATCH(I$7,GRID!$A$47:$A$57,0),MATCH(1,($U$2=GRID!$B$31:$BI$31)*(КАЛЕНДАРЬ!$AW29=GRID!$B$33:$BI$33), 0))*GRID!$B$65,
ROUNDUP(INDEX(GRID!$B$47:$BI$57,MATCH(I$7,GRID!$A$47:$A$57,0),MATCH(1,($U$2=GRID!$B$31:$BI$31)*(КАЛЕНДАРЬ!$AW29=GRID!$B$33:$BI$33),0))*GRID!$B$65*(1-GRID!$B$69),0))</f>
        <v>22016</v>
      </c>
      <c r="K420" s="47" cm="1">
        <f t="array" ref="K420">IF($I$2="Путешествия с детьми",
INDEX(GRID!$B$34:$BI$44,MATCH(K$7,GRID!$A$34:$A$44,0),MATCH(1,($U$2=GRID!$B$31:$BI$31)*(КАЛЕНДАРЬ!$AW29=GRID!$B$33:$BI$33), 0))*GRID!$B$65,
ROUNDUP(INDEX(GRID!$B$34:$BI$44,MATCH(K$7,GRID!$A$34:$A$44,0),MATCH(1,($U$2=GRID!$B$31:$BI$31)*(КАЛЕНДАРЬ!$AW29=GRID!$B$33:$BI$33),0))*GRID!$B$65*(1-GRID!$B$69),0))</f>
        <v>20640</v>
      </c>
      <c r="L420" s="47" cm="1">
        <f t="array" ref="L420">IF($I$2="Путешествия с детьми",
INDEX(GRID!$B$47:$BI$57,MATCH(K$7,GRID!$A$47:$A$57,0),MATCH(1,($U$2=GRID!$B$31:$BI$31)*(КАЛЕНДАРЬ!$AW29=GRID!$B$33:$BI$33), 0))*GRID!$B$65,
ROUNDUP(INDEX(GRID!$B$47:$BI$57,MATCH(K$7,GRID!$A$47:$A$57,0),MATCH(1,($U$2=GRID!$B$31:$BI$31)*(КАЛЕНДАРЬ!$AW29=GRID!$B$33:$BI$33),0))*GRID!$B$65*(1-GRID!$B$69),0))</f>
        <v>22876</v>
      </c>
      <c r="M420" s="47" cm="1">
        <f t="array" ref="M420">IF($I$2="Путешествия с детьми",
INDEX(GRID!$B$34:$BI$44,MATCH(M$7,GRID!$A$34:$A$44,0),MATCH(1,($U$2=GRID!$B$31:$BI$31)*(КАЛЕНДАРЬ!$AW29=GRID!$B$33:$BI$33), 0))*GRID!$B$65,
ROUNDUP(INDEX(GRID!$B$34:$BI$44,MATCH(M$7,GRID!$A$34:$A$44,0),MATCH(1,($U$2=GRID!$B$31:$BI$31)*(КАЛЕНДАРЬ!$AW29=GRID!$B$33:$BI$33),0))*GRID!$B$65*(1-GRID!$B$69),0))</f>
        <v>22102</v>
      </c>
      <c r="N420" s="47" cm="1">
        <f t="array" ref="N420">IF($I$2="Путешествия с детьми",
INDEX(GRID!$B$47:$BI$57,MATCH(M$7,GRID!$A$47:$A$57,0),MATCH(1,($U$2=GRID!$B$31:$BI$31)*(КАЛЕНДАРЬ!$AW29=GRID!$B$33:$BI$33), 0))*GRID!$B$65,
ROUNDUP(INDEX(GRID!$B$47:$BI$57,MATCH(M$7,GRID!$A$47:$A$57,0),MATCH(1,($U$2=GRID!$B$31:$BI$31)*(КАЛЕНДАРЬ!$AW29=GRID!$B$33:$BI$33),0))*GRID!$B$65*(1-GRID!$B$69),0))</f>
        <v>24338</v>
      </c>
      <c r="O420" s="47" cm="1">
        <f t="array" ref="O420">IF($I$2="Путешествия с детьми",
INDEX(GRID!$B$34:$BI$44,MATCH(O$7,GRID!$A$34:$A$44,0),MATCH(1,($U$2=GRID!$B$31:$BI$31)*(КАЛЕНДАРЬ!$AW29=GRID!$B$33:$BI$33), 0))*GRID!$B$65,
ROUNDUP(INDEX(GRID!$B$34:$BI$44,MATCH(O$7,GRID!$A$34:$A$44,0),MATCH(1,($U$2=GRID!$B$31:$BI$31)*(КАЛЕНДАРЬ!$AW29=GRID!$B$33:$BI$33),0))*GRID!$B$65*(1-GRID!$B$69),0))</f>
        <v>27778</v>
      </c>
      <c r="P420" s="47" cm="1">
        <f t="array" ref="P420">IF($I$2="Путешествия с детьми",
INDEX(GRID!$B$47:$BI$57,MATCH(O$7,GRID!$A$47:$A$57,0),MATCH(1,($U$2=GRID!$B$31:$BI$31)*(КАЛЕНДАРЬ!$AW29=GRID!$B$33:$BI$33), 0))*GRID!$B$65,
ROUNDUP(INDEX(GRID!$B$47:$BI$57,MATCH(O$7,GRID!$A$47:$A$57,0),MATCH(1,($U$2=GRID!$B$31:$BI$31)*(КАЛЕНДАРЬ!$AW29=GRID!$B$33:$BI$33),0))*GRID!$B$65*(1-GRID!$B$69),0))</f>
        <v>30014</v>
      </c>
      <c r="Q420" s="47" cm="1">
        <f t="array" ref="Q420">IF($I$2="Путешествия с детьми",
INDEX(GRID!$B$34:$BI$44,MATCH(Q$7,GRID!$A$34:$A$44,0),MATCH(1,($U$2=GRID!$B$31:$BI$31)*(КАЛЕНДАРЬ!$AW29=GRID!$B$33:$BI$33), 0))*GRID!$B$65,
ROUNDUP(INDEX(GRID!$B$34:$BI$44,MATCH(Q$7,GRID!$A$34:$A$44,0),MATCH(1,($U$2=GRID!$B$31:$BI$31)*(КАЛЕНДАРЬ!$AW29=GRID!$B$33:$BI$33),0))*GRID!$B$65*(1-GRID!$B$69),0))</f>
        <v>29412</v>
      </c>
      <c r="R420" s="47" cm="1">
        <f t="array" ref="R420">IF($I$2="Путешествия с детьми",
INDEX(GRID!$B$47:$BI$57,MATCH(Q$7,GRID!$A$47:$A$57,0),MATCH(1,($U$2=GRID!$B$31:$BI$31)*(КАЛЕНДАРЬ!$AW29=GRID!$B$33:$BI$33), 0))*GRID!$B$65,
ROUNDUP(INDEX(GRID!$B$47:$BI$57,MATCH(Q$7,GRID!$A$47:$A$57,0),MATCH(1,($U$2=GRID!$B$31:$BI$31)*(КАЛЕНДАРЬ!$AW29=GRID!$B$33:$BI$33),0))*GRID!$B$65*(1-GRID!$B$69),0))</f>
        <v>31648</v>
      </c>
      <c r="S420" s="47" cm="1">
        <f t="array" ref="S420">IF($I$2="Путешествия с детьми",
INDEX(GRID!$B$34:$BI$44,MATCH(S$7,GRID!$A$34:$A$44,0),MATCH(1,($U$2=GRID!$B$31:$BI$31)*(КАЛЕНДАРЬ!$AW29=GRID!$B$33:$BI$33), 0))*GRID!$B$65,
ROUNDUP(INDEX(GRID!$B$34:$BI$44,MATCH(S$7,GRID!$A$34:$A$44,0),MATCH(1,($U$2=GRID!$B$31:$BI$31)*(КАЛЕНДАРЬ!$AW29=GRID!$B$33:$BI$33),0))*GRID!$B$65*(1-GRID!$B$69),0))</f>
        <v>32250</v>
      </c>
      <c r="T420" s="47" cm="1">
        <f t="array" ref="T420">IF($I$2="Путешествия с детьми",
INDEX(GRID!$B$47:$BI$57,MATCH(S$7,GRID!$A$47:$A$57,0),MATCH(1,($U$2=GRID!$B$31:$BI$31)*(КАЛЕНДАРЬ!$AW29=GRID!$B$33:$BI$33), 0))*GRID!$B$65,
ROUNDUP(INDEX(GRID!$B$47:$BI$57,MATCH(S$7,GRID!$A$47:$A$57,0),MATCH(1,($U$2=GRID!$B$31:$BI$31)*(КАЛЕНДАРЬ!$AW29=GRID!$B$33:$BI$33),0))*GRID!$B$65*(1-GRID!$B$69),0))</f>
        <v>34486</v>
      </c>
      <c r="U420" s="47" cm="1">
        <f t="array" ref="U420">IF($I$2="Путешествия с детьми",
INDEX(GRID!$B$34:$BI$44,MATCH(U$7,GRID!$A$34:$A$44,0),MATCH(1,($U$2=GRID!$B$31:$BI$31)*(КАЛЕНДАРЬ!$AW29=GRID!$B$33:$BI$33), 0))*GRID!$B$65,
ROUNDUP(INDEX(GRID!$B$34:$BI$44,MATCH(U$7,GRID!$A$34:$A$44,0),MATCH(1,($U$2=GRID!$B$31:$BI$31)*(КАЛЕНДАРЬ!$AW29=GRID!$B$33:$BI$33),0))*GRID!$B$65*(1-GRID!$B$69),0))</f>
        <v>37152</v>
      </c>
      <c r="V420" s="47" cm="1">
        <f t="array" ref="V420">IF($I$2="Путешествия с детьми",
INDEX(GRID!$B$47:$BI$57,MATCH(U$7,GRID!$A$47:$A$57,0),MATCH(1,($U$2=GRID!$B$31:$BI$31)*(КАЛЕНДАРЬ!$AW29=GRID!$B$33:$BI$33), 0))*GRID!$B$65,
ROUNDUP(INDEX(GRID!$B$47:$BI$57,MATCH(U$7,GRID!$A$47:$A$57,0),MATCH(1,($U$2=GRID!$B$31:$BI$31)*(КАЛЕНДАРЬ!$AW29=GRID!$B$33:$BI$33),0))*GRID!$B$65*(1-GRID!$B$69),0))</f>
        <v>39388</v>
      </c>
      <c r="W420" s="47" cm="1">
        <f t="array" ref="W420">IF($I$2="Путешествия с детьми",
INDEX(GRID!$B$34:$BI$44,MATCH(W$7,GRID!$A$34:$A$44,0),MATCH(1,($U$2=GRID!$B$31:$BI$31)*(КАЛЕНДАРЬ!$AW29=GRID!$B$33:$BI$33), 0))*GRID!$B$65,
ROUNDUP(INDEX(GRID!$B$34:$BI$44,MATCH(W$7,GRID!$A$34:$A$44,0),MATCH(1,($U$2=GRID!$B$31:$BI$31)*(КАЛЕНДАРЬ!$AW29=GRID!$B$33:$BI$33),0))*GRID!$B$65*(1-GRID!$B$69),0))</f>
        <v>105092</v>
      </c>
      <c r="X420" s="47" cm="1">
        <f t="array" ref="X420">IF($I$2="Путешествия с детьми",
INDEX(GRID!$B$47:$BI$57,MATCH(W$7,GRID!$A$47:$A$57,0),MATCH(1,($U$2=GRID!$B$31:$BI$31)*(КАЛЕНДАРЬ!$AW29=GRID!$B$33:$BI$33), 0))*GRID!$B$65,
ROUNDUP(INDEX(GRID!$B$47:$BI$57,MATCH(W$7,GRID!$A$47:$A$57,0),MATCH(1,($U$2=GRID!$B$31:$BI$31)*(КАЛЕНДАРЬ!$AW29=GRID!$B$33:$BI$33),0))*GRID!$B$65*(1-GRID!$B$69),0))</f>
        <v>107328</v>
      </c>
    </row>
    <row r="421" spans="1:24" ht="13.5" customHeight="1" x14ac:dyDescent="0.2">
      <c r="A421" s="117" t="s">
        <v>43</v>
      </c>
      <c r="B421" s="117">
        <v>27</v>
      </c>
      <c r="C421" s="138" cm="1">
        <f t="array" ref="C421">IF($I$2="Путешествия с детьми",
INDEX(GRID!$B$34:$BI$44,MATCH(C$7,GRID!$A$34:$A$44,0),MATCH(1,($U$2=GRID!$B$31:$BI$31)*(КАЛЕНДАРЬ!$AW30=GRID!$B$33:$BI$33), 0))*GRID!$B$65,
ROUNDUP(INDEX(GRID!$B$34:$BI$44,MATCH(C$7,GRID!$A$34:$A$44,0),MATCH(1,($U$2=GRID!$B$31:$BI$31)*(КАЛЕНДАРЬ!$AW30=GRID!$B$33:$BI$33),0))*GRID!$B$65*(1-GRID!$B$69),0))</f>
        <v>16512</v>
      </c>
      <c r="D421" s="47" cm="1">
        <f t="array" ref="D421">IF($I$2="Путешествия с детьми",
INDEX(GRID!$B$47:$BI$57,MATCH(C$7,GRID!$A$47:$A$57,0),MATCH(1,($U$2=GRID!$B$31:$BI$31)*(КАЛЕНДАРЬ!$AW30=GRID!$B$33:$BI$33), 0))*GRID!$B$65,
ROUNDUP(INDEX(GRID!$B$47:$BI$57,MATCH(C$7,GRID!$A$47:$A$57,0),MATCH(1,($U$2=GRID!$B$31:$BI$31)*(КАЛЕНДАРЬ!$AW30=GRID!$B$33:$BI$33),0))*GRID!$B$65*(1-GRID!$B$69),0))</f>
        <v>18748</v>
      </c>
      <c r="E421" s="47" cm="1">
        <f t="array" ref="E421">IF($I$2="Путешествия с детьми",
INDEX(GRID!$B$34:$BI$44,MATCH(E$7,GRID!$A$34:$A$44,0),MATCH(1,($U$2=GRID!$B$31:$BI$31)*(КАЛЕНДАРЬ!$AW30=GRID!$B$33:$BI$33), 0))*GRID!$B$65,
ROUNDUP(INDEX(GRID!$B$34:$BI$44,MATCH(E$7,GRID!$A$34:$A$44,0),MATCH(1,($U$2=GRID!$B$31:$BI$31)*(КАЛЕНДАРЬ!$AW30=GRID!$B$33:$BI$33),0))*GRID!$B$65*(1-GRID!$B$69),0))</f>
        <v>18060</v>
      </c>
      <c r="F421" s="47" cm="1">
        <f t="array" ref="F421">IF($I$2="Путешествия с детьми",
INDEX(GRID!$B$47:$BI$57,MATCH(E$7,GRID!$A$47:$A$57,0),MATCH(1,($U$2=GRID!$B$31:$BI$31)*(КАЛЕНДАРЬ!$AW30=GRID!$B$33:$BI$33), 0))*GRID!$B$65,
ROUNDUP(INDEX(GRID!$B$47:$BI$57,MATCH(E$7,GRID!$A$47:$A$57,0),MATCH(1,($U$2=GRID!$B$31:$BI$31)*(КАЛЕНДАРЬ!$AW30=GRID!$B$33:$BI$33),0))*GRID!$B$65*(1-GRID!$B$69),0))</f>
        <v>20296</v>
      </c>
      <c r="G421" s="47" cm="1">
        <f t="array" ref="G421">IF($I$2="Путешествия с детьми",
INDEX(GRID!$B$34:$BI$44,MATCH(G$7,GRID!$A$34:$A$44,0),MATCH(1,($U$2=GRID!$B$31:$BI$31)*(КАЛЕНДАРЬ!$AW30=GRID!$B$33:$BI$33), 0))*GRID!$B$65,
ROUNDUP(INDEX(GRID!$B$34:$BI$44,MATCH(G$7,GRID!$A$34:$A$44,0),MATCH(1,($U$2=GRID!$B$31:$BI$31)*(КАЛЕНДАРЬ!$AW30=GRID!$B$33:$BI$33),0))*GRID!$B$65*(1-GRID!$B$69),0))</f>
        <v>18920</v>
      </c>
      <c r="H421" s="47" cm="1">
        <f t="array" ref="H421">IF($I$2="Путешествия с детьми",
INDEX(GRID!$B$47:$BI$57,MATCH(G$7,GRID!$A$47:$A$57,0),MATCH(1,($U$2=GRID!$B$31:$BI$31)*(КАЛЕНДАРЬ!$AW30=GRID!$B$33:$BI$33), 0))*GRID!$B$65,
ROUNDUP(INDEX(GRID!$B$47:$BI$57,MATCH(G$7,GRID!$A$47:$A$57,0),MATCH(1,($U$2=GRID!$B$31:$BI$31)*(КАЛЕНДАРЬ!$AW30=GRID!$B$33:$BI$33),0))*GRID!$B$65*(1-GRID!$B$69),0))</f>
        <v>21156</v>
      </c>
      <c r="I421" s="47" cm="1">
        <f t="array" ref="I421">IF($I$2="Путешествия с детьми",
INDEX(GRID!$B$34:$BI$44,MATCH(I$7,GRID!$A$34:$A$44,0),MATCH(1,($U$2=GRID!$B$31:$BI$31)*(КАЛЕНДАРЬ!$AW30=GRID!$B$33:$BI$33), 0))*GRID!$B$65,
ROUNDUP(INDEX(GRID!$B$34:$BI$44,MATCH(I$7,GRID!$A$34:$A$44,0),MATCH(1,($U$2=GRID!$B$31:$BI$31)*(КАЛЕНДАРЬ!$AW30=GRID!$B$33:$BI$33),0))*GRID!$B$65*(1-GRID!$B$69),0))</f>
        <v>20468</v>
      </c>
      <c r="J421" s="47" cm="1">
        <f t="array" ref="J421">IF($I$2="Путешествия с детьми",
INDEX(GRID!$B$47:$BI$57,MATCH(I$7,GRID!$A$47:$A$57,0),MATCH(1,($U$2=GRID!$B$31:$BI$31)*(КАЛЕНДАРЬ!$AW30=GRID!$B$33:$BI$33), 0))*GRID!$B$65,
ROUNDUP(INDEX(GRID!$B$47:$BI$57,MATCH(I$7,GRID!$A$47:$A$57,0),MATCH(1,($U$2=GRID!$B$31:$BI$31)*(КАЛЕНДАРЬ!$AW30=GRID!$B$33:$BI$33),0))*GRID!$B$65*(1-GRID!$B$69),0))</f>
        <v>22704</v>
      </c>
      <c r="K421" s="47" cm="1">
        <f t="array" ref="K421">IF($I$2="Путешествия с детьми",
INDEX(GRID!$B$34:$BI$44,MATCH(K$7,GRID!$A$34:$A$44,0),MATCH(1,($U$2=GRID!$B$31:$BI$31)*(КАЛЕНДАРЬ!$AW30=GRID!$B$33:$BI$33), 0))*GRID!$B$65,
ROUNDUP(INDEX(GRID!$B$34:$BI$44,MATCH(K$7,GRID!$A$34:$A$44,0),MATCH(1,($U$2=GRID!$B$31:$BI$31)*(КАЛЕНДАРЬ!$AW30=GRID!$B$33:$BI$33),0))*GRID!$B$65*(1-GRID!$B$69),0))</f>
        <v>21328</v>
      </c>
      <c r="L421" s="47" cm="1">
        <f t="array" ref="L421">IF($I$2="Путешествия с детьми",
INDEX(GRID!$B$47:$BI$57,MATCH(K$7,GRID!$A$47:$A$57,0),MATCH(1,($U$2=GRID!$B$31:$BI$31)*(КАЛЕНДАРЬ!$AW30=GRID!$B$33:$BI$33), 0))*GRID!$B$65,
ROUNDUP(INDEX(GRID!$B$47:$BI$57,MATCH(K$7,GRID!$A$47:$A$57,0),MATCH(1,($U$2=GRID!$B$31:$BI$31)*(КАЛЕНДАРЬ!$AW30=GRID!$B$33:$BI$33),0))*GRID!$B$65*(1-GRID!$B$69),0))</f>
        <v>23564</v>
      </c>
      <c r="M421" s="47" cm="1">
        <f t="array" ref="M421">IF($I$2="Путешествия с детьми",
INDEX(GRID!$B$34:$BI$44,MATCH(M$7,GRID!$A$34:$A$44,0),MATCH(1,($U$2=GRID!$B$31:$BI$31)*(КАЛЕНДАРЬ!$AW30=GRID!$B$33:$BI$33), 0))*GRID!$B$65,
ROUNDUP(INDEX(GRID!$B$34:$BI$44,MATCH(M$7,GRID!$A$34:$A$44,0),MATCH(1,($U$2=GRID!$B$31:$BI$31)*(КАЛЕНДАРЬ!$AW30=GRID!$B$33:$BI$33),0))*GRID!$B$65*(1-GRID!$B$69),0))</f>
        <v>22876</v>
      </c>
      <c r="N421" s="47" cm="1">
        <f t="array" ref="N421">IF($I$2="Путешествия с детьми",
INDEX(GRID!$B$47:$BI$57,MATCH(M$7,GRID!$A$47:$A$57,0),MATCH(1,($U$2=GRID!$B$31:$BI$31)*(КАЛЕНДАРЬ!$AW30=GRID!$B$33:$BI$33), 0))*GRID!$B$65,
ROUNDUP(INDEX(GRID!$B$47:$BI$57,MATCH(M$7,GRID!$A$47:$A$57,0),MATCH(1,($U$2=GRID!$B$31:$BI$31)*(КАЛЕНДАРЬ!$AW30=GRID!$B$33:$BI$33),0))*GRID!$B$65*(1-GRID!$B$69),0))</f>
        <v>25112</v>
      </c>
      <c r="O421" s="47" cm="1">
        <f t="array" ref="O421">IF($I$2="Путешествия с детьми",
INDEX(GRID!$B$34:$BI$44,MATCH(O$7,GRID!$A$34:$A$44,0),MATCH(1,($U$2=GRID!$B$31:$BI$31)*(КАЛЕНДАРЬ!$AW30=GRID!$B$33:$BI$33), 0))*GRID!$B$65,
ROUNDUP(INDEX(GRID!$B$34:$BI$44,MATCH(O$7,GRID!$A$34:$A$44,0),MATCH(1,($U$2=GRID!$B$31:$BI$31)*(КАЛЕНДАРЬ!$AW30=GRID!$B$33:$BI$33),0))*GRID!$B$65*(1-GRID!$B$69),0))</f>
        <v>28724</v>
      </c>
      <c r="P421" s="47" cm="1">
        <f t="array" ref="P421">IF($I$2="Путешествия с детьми",
INDEX(GRID!$B$47:$BI$57,MATCH(O$7,GRID!$A$47:$A$57,0),MATCH(1,($U$2=GRID!$B$31:$BI$31)*(КАЛЕНДАРЬ!$AW30=GRID!$B$33:$BI$33), 0))*GRID!$B$65,
ROUNDUP(INDEX(GRID!$B$47:$BI$57,MATCH(O$7,GRID!$A$47:$A$57,0),MATCH(1,($U$2=GRID!$B$31:$BI$31)*(КАЛЕНДАРЬ!$AW30=GRID!$B$33:$BI$33),0))*GRID!$B$65*(1-GRID!$B$69),0))</f>
        <v>30960</v>
      </c>
      <c r="Q421" s="47" cm="1">
        <f t="array" ref="Q421">IF($I$2="Путешествия с детьми",
INDEX(GRID!$B$34:$BI$44,MATCH(Q$7,GRID!$A$34:$A$44,0),MATCH(1,($U$2=GRID!$B$31:$BI$31)*(КАЛЕНДАРЬ!$AW30=GRID!$B$33:$BI$33), 0))*GRID!$B$65,
ROUNDUP(INDEX(GRID!$B$34:$BI$44,MATCH(Q$7,GRID!$A$34:$A$44,0),MATCH(1,($U$2=GRID!$B$31:$BI$31)*(КАЛЕНДАРЬ!$AW30=GRID!$B$33:$BI$33),0))*GRID!$B$65*(1-GRID!$B$69),0))</f>
        <v>30444</v>
      </c>
      <c r="R421" s="47" cm="1">
        <f t="array" ref="R421">IF($I$2="Путешествия с детьми",
INDEX(GRID!$B$47:$BI$57,MATCH(Q$7,GRID!$A$47:$A$57,0),MATCH(1,($U$2=GRID!$B$31:$BI$31)*(КАЛЕНДАРЬ!$AW30=GRID!$B$33:$BI$33), 0))*GRID!$B$65,
ROUNDUP(INDEX(GRID!$B$47:$BI$57,MATCH(Q$7,GRID!$A$47:$A$57,0),MATCH(1,($U$2=GRID!$B$31:$BI$31)*(КАЛЕНДАРЬ!$AW30=GRID!$B$33:$BI$33),0))*GRID!$B$65*(1-GRID!$B$69),0))</f>
        <v>32680</v>
      </c>
      <c r="S421" s="47" cm="1">
        <f t="array" ref="S421">IF($I$2="Путешествия с детьми",
INDEX(GRID!$B$34:$BI$44,MATCH(S$7,GRID!$A$34:$A$44,0),MATCH(1,($U$2=GRID!$B$31:$BI$31)*(КАЛЕНДАРЬ!$AW30=GRID!$B$33:$BI$33), 0))*GRID!$B$65,
ROUNDUP(INDEX(GRID!$B$34:$BI$44,MATCH(S$7,GRID!$A$34:$A$44,0),MATCH(1,($U$2=GRID!$B$31:$BI$31)*(КАЛЕНДАРЬ!$AW30=GRID!$B$33:$BI$33),0))*GRID!$B$65*(1-GRID!$B$69),0))</f>
        <v>33368</v>
      </c>
      <c r="T421" s="47" cm="1">
        <f t="array" ref="T421">IF($I$2="Путешествия с детьми",
INDEX(GRID!$B$47:$BI$57,MATCH(S$7,GRID!$A$47:$A$57,0),MATCH(1,($U$2=GRID!$B$31:$BI$31)*(КАЛЕНДАРЬ!$AW30=GRID!$B$33:$BI$33), 0))*GRID!$B$65,
ROUNDUP(INDEX(GRID!$B$47:$BI$57,MATCH(S$7,GRID!$A$47:$A$57,0),MATCH(1,($U$2=GRID!$B$31:$BI$31)*(КАЛЕНДАРЬ!$AW30=GRID!$B$33:$BI$33),0))*GRID!$B$65*(1-GRID!$B$69),0))</f>
        <v>35604</v>
      </c>
      <c r="U421" s="47" cm="1">
        <f t="array" ref="U421">IF($I$2="Путешествия с детьми",
INDEX(GRID!$B$34:$BI$44,MATCH(U$7,GRID!$A$34:$A$44,0),MATCH(1,($U$2=GRID!$B$31:$BI$31)*(КАЛЕНДАРЬ!$AW30=GRID!$B$33:$BI$33), 0))*GRID!$B$65,
ROUNDUP(INDEX(GRID!$B$34:$BI$44,MATCH(U$7,GRID!$A$34:$A$44,0),MATCH(1,($U$2=GRID!$B$31:$BI$31)*(КАЛЕНДАРЬ!$AW30=GRID!$B$33:$BI$33),0))*GRID!$B$65*(1-GRID!$B$69),0))</f>
        <v>38356</v>
      </c>
      <c r="V421" s="47" cm="1">
        <f t="array" ref="V421">IF($I$2="Путешествия с детьми",
INDEX(GRID!$B$47:$BI$57,MATCH(U$7,GRID!$A$47:$A$57,0),MATCH(1,($U$2=GRID!$B$31:$BI$31)*(КАЛЕНДАРЬ!$AW30=GRID!$B$33:$BI$33), 0))*GRID!$B$65,
ROUNDUP(INDEX(GRID!$B$47:$BI$57,MATCH(U$7,GRID!$A$47:$A$57,0),MATCH(1,($U$2=GRID!$B$31:$BI$31)*(КАЛЕНДАРЬ!$AW30=GRID!$B$33:$BI$33),0))*GRID!$B$65*(1-GRID!$B$69),0))</f>
        <v>40592</v>
      </c>
      <c r="W421" s="47" cm="1">
        <f t="array" ref="W421">IF($I$2="Путешествия с детьми",
INDEX(GRID!$B$34:$BI$44,MATCH(W$7,GRID!$A$34:$A$44,0),MATCH(1,($U$2=GRID!$B$31:$BI$31)*(КАЛЕНДАРЬ!$AW30=GRID!$B$33:$BI$33), 0))*GRID!$B$65,
ROUNDUP(INDEX(GRID!$B$34:$BI$44,MATCH(W$7,GRID!$A$34:$A$44,0),MATCH(1,($U$2=GRID!$B$31:$BI$31)*(КАЛЕНДАРЬ!$AW30=GRID!$B$33:$BI$33),0))*GRID!$B$65*(1-GRID!$B$69),0))</f>
        <v>110252</v>
      </c>
      <c r="X421" s="47" cm="1">
        <f t="array" ref="X421">IF($I$2="Путешествия с детьми",
INDEX(GRID!$B$47:$BI$57,MATCH(W$7,GRID!$A$47:$A$57,0),MATCH(1,($U$2=GRID!$B$31:$BI$31)*(КАЛЕНДАРЬ!$AW30=GRID!$B$33:$BI$33), 0))*GRID!$B$65,
ROUNDUP(INDEX(GRID!$B$47:$BI$57,MATCH(W$7,GRID!$A$47:$A$57,0),MATCH(1,($U$2=GRID!$B$31:$BI$31)*(КАЛЕНДАРЬ!$AW30=GRID!$B$33:$BI$33),0))*GRID!$B$65*(1-GRID!$B$69),0))</f>
        <v>112488</v>
      </c>
    </row>
    <row r="422" spans="1:24" ht="13.5" customHeight="1" x14ac:dyDescent="0.2">
      <c r="A422" s="117" t="s">
        <v>44</v>
      </c>
      <c r="B422" s="117">
        <v>28</v>
      </c>
      <c r="C422" s="138" cm="1">
        <f t="array" ref="C422">IF($I$2="Путешествия с детьми",
INDEX(GRID!$B$34:$BI$44,MATCH(C$7,GRID!$A$34:$A$44,0),MATCH(1,($U$2=GRID!$B$31:$BI$31)*(КАЛЕНДАРЬ!$AW31=GRID!$B$33:$BI$33), 0))*GRID!$B$65,
ROUNDUP(INDEX(GRID!$B$34:$BI$44,MATCH(C$7,GRID!$A$34:$A$44,0),MATCH(1,($U$2=GRID!$B$31:$BI$31)*(КАЛЕНДАРЬ!$AW31=GRID!$B$33:$BI$33),0))*GRID!$B$65*(1-GRID!$B$69),0))</f>
        <v>16512</v>
      </c>
      <c r="D422" s="47" cm="1">
        <f t="array" ref="D422">IF($I$2="Путешествия с детьми",
INDEX(GRID!$B$47:$BI$57,MATCH(C$7,GRID!$A$47:$A$57,0),MATCH(1,($U$2=GRID!$B$31:$BI$31)*(КАЛЕНДАРЬ!$AW31=GRID!$B$33:$BI$33), 0))*GRID!$B$65,
ROUNDUP(INDEX(GRID!$B$47:$BI$57,MATCH(C$7,GRID!$A$47:$A$57,0),MATCH(1,($U$2=GRID!$B$31:$BI$31)*(КАЛЕНДАРЬ!$AW31=GRID!$B$33:$BI$33),0))*GRID!$B$65*(1-GRID!$B$69),0))</f>
        <v>18748</v>
      </c>
      <c r="E422" s="47" cm="1">
        <f t="array" ref="E422">IF($I$2="Путешествия с детьми",
INDEX(GRID!$B$34:$BI$44,MATCH(E$7,GRID!$A$34:$A$44,0),MATCH(1,($U$2=GRID!$B$31:$BI$31)*(КАЛЕНДАРЬ!$AW31=GRID!$B$33:$BI$33), 0))*GRID!$B$65,
ROUNDUP(INDEX(GRID!$B$34:$BI$44,MATCH(E$7,GRID!$A$34:$A$44,0),MATCH(1,($U$2=GRID!$B$31:$BI$31)*(КАЛЕНДАРЬ!$AW31=GRID!$B$33:$BI$33),0))*GRID!$B$65*(1-GRID!$B$69),0))</f>
        <v>18060</v>
      </c>
      <c r="F422" s="47" cm="1">
        <f t="array" ref="F422">IF($I$2="Путешествия с детьми",
INDEX(GRID!$B$47:$BI$57,MATCH(E$7,GRID!$A$47:$A$57,0),MATCH(1,($U$2=GRID!$B$31:$BI$31)*(КАЛЕНДАРЬ!$AW31=GRID!$B$33:$BI$33), 0))*GRID!$B$65,
ROUNDUP(INDEX(GRID!$B$47:$BI$57,MATCH(E$7,GRID!$A$47:$A$57,0),MATCH(1,($U$2=GRID!$B$31:$BI$31)*(КАЛЕНДАРЬ!$AW31=GRID!$B$33:$BI$33),0))*GRID!$B$65*(1-GRID!$B$69),0))</f>
        <v>20296</v>
      </c>
      <c r="G422" s="47" cm="1">
        <f t="array" ref="G422">IF($I$2="Путешествия с детьми",
INDEX(GRID!$B$34:$BI$44,MATCH(G$7,GRID!$A$34:$A$44,0),MATCH(1,($U$2=GRID!$B$31:$BI$31)*(КАЛЕНДАРЬ!$AW31=GRID!$B$33:$BI$33), 0))*GRID!$B$65,
ROUNDUP(INDEX(GRID!$B$34:$BI$44,MATCH(G$7,GRID!$A$34:$A$44,0),MATCH(1,($U$2=GRID!$B$31:$BI$31)*(КАЛЕНДАРЬ!$AW31=GRID!$B$33:$BI$33),0))*GRID!$B$65*(1-GRID!$B$69),0))</f>
        <v>18920</v>
      </c>
      <c r="H422" s="47" cm="1">
        <f t="array" ref="H422">IF($I$2="Путешествия с детьми",
INDEX(GRID!$B$47:$BI$57,MATCH(G$7,GRID!$A$47:$A$57,0),MATCH(1,($U$2=GRID!$B$31:$BI$31)*(КАЛЕНДАРЬ!$AW31=GRID!$B$33:$BI$33), 0))*GRID!$B$65,
ROUNDUP(INDEX(GRID!$B$47:$BI$57,MATCH(G$7,GRID!$A$47:$A$57,0),MATCH(1,($U$2=GRID!$B$31:$BI$31)*(КАЛЕНДАРЬ!$AW31=GRID!$B$33:$BI$33),0))*GRID!$B$65*(1-GRID!$B$69),0))</f>
        <v>21156</v>
      </c>
      <c r="I422" s="47" cm="1">
        <f t="array" ref="I422">IF($I$2="Путешествия с детьми",
INDEX(GRID!$B$34:$BI$44,MATCH(I$7,GRID!$A$34:$A$44,0),MATCH(1,($U$2=GRID!$B$31:$BI$31)*(КАЛЕНДАРЬ!$AW31=GRID!$B$33:$BI$33), 0))*GRID!$B$65,
ROUNDUP(INDEX(GRID!$B$34:$BI$44,MATCH(I$7,GRID!$A$34:$A$44,0),MATCH(1,($U$2=GRID!$B$31:$BI$31)*(КАЛЕНДАРЬ!$AW31=GRID!$B$33:$BI$33),0))*GRID!$B$65*(1-GRID!$B$69),0))</f>
        <v>20468</v>
      </c>
      <c r="J422" s="47" cm="1">
        <f t="array" ref="J422">IF($I$2="Путешествия с детьми",
INDEX(GRID!$B$47:$BI$57,MATCH(I$7,GRID!$A$47:$A$57,0),MATCH(1,($U$2=GRID!$B$31:$BI$31)*(КАЛЕНДАРЬ!$AW31=GRID!$B$33:$BI$33), 0))*GRID!$B$65,
ROUNDUP(INDEX(GRID!$B$47:$BI$57,MATCH(I$7,GRID!$A$47:$A$57,0),MATCH(1,($U$2=GRID!$B$31:$BI$31)*(КАЛЕНДАРЬ!$AW31=GRID!$B$33:$BI$33),0))*GRID!$B$65*(1-GRID!$B$69),0))</f>
        <v>22704</v>
      </c>
      <c r="K422" s="47" cm="1">
        <f t="array" ref="K422">IF($I$2="Путешествия с детьми",
INDEX(GRID!$B$34:$BI$44,MATCH(K$7,GRID!$A$34:$A$44,0),MATCH(1,($U$2=GRID!$B$31:$BI$31)*(КАЛЕНДАРЬ!$AW31=GRID!$B$33:$BI$33), 0))*GRID!$B$65,
ROUNDUP(INDEX(GRID!$B$34:$BI$44,MATCH(K$7,GRID!$A$34:$A$44,0),MATCH(1,($U$2=GRID!$B$31:$BI$31)*(КАЛЕНДАРЬ!$AW31=GRID!$B$33:$BI$33),0))*GRID!$B$65*(1-GRID!$B$69),0))</f>
        <v>21328</v>
      </c>
      <c r="L422" s="47" cm="1">
        <f t="array" ref="L422">IF($I$2="Путешествия с детьми",
INDEX(GRID!$B$47:$BI$57,MATCH(K$7,GRID!$A$47:$A$57,0),MATCH(1,($U$2=GRID!$B$31:$BI$31)*(КАЛЕНДАРЬ!$AW31=GRID!$B$33:$BI$33), 0))*GRID!$B$65,
ROUNDUP(INDEX(GRID!$B$47:$BI$57,MATCH(K$7,GRID!$A$47:$A$57,0),MATCH(1,($U$2=GRID!$B$31:$BI$31)*(КАЛЕНДАРЬ!$AW31=GRID!$B$33:$BI$33),0))*GRID!$B$65*(1-GRID!$B$69),0))</f>
        <v>23564</v>
      </c>
      <c r="M422" s="47" cm="1">
        <f t="array" ref="M422">IF($I$2="Путешествия с детьми",
INDEX(GRID!$B$34:$BI$44,MATCH(M$7,GRID!$A$34:$A$44,0),MATCH(1,($U$2=GRID!$B$31:$BI$31)*(КАЛЕНДАРЬ!$AW31=GRID!$B$33:$BI$33), 0))*GRID!$B$65,
ROUNDUP(INDEX(GRID!$B$34:$BI$44,MATCH(M$7,GRID!$A$34:$A$44,0),MATCH(1,($U$2=GRID!$B$31:$BI$31)*(КАЛЕНДАРЬ!$AW31=GRID!$B$33:$BI$33),0))*GRID!$B$65*(1-GRID!$B$69),0))</f>
        <v>22876</v>
      </c>
      <c r="N422" s="47" cm="1">
        <f t="array" ref="N422">IF($I$2="Путешествия с детьми",
INDEX(GRID!$B$47:$BI$57,MATCH(M$7,GRID!$A$47:$A$57,0),MATCH(1,($U$2=GRID!$B$31:$BI$31)*(КАЛЕНДАРЬ!$AW31=GRID!$B$33:$BI$33), 0))*GRID!$B$65,
ROUNDUP(INDEX(GRID!$B$47:$BI$57,MATCH(M$7,GRID!$A$47:$A$57,0),MATCH(1,($U$2=GRID!$B$31:$BI$31)*(КАЛЕНДАРЬ!$AW31=GRID!$B$33:$BI$33),0))*GRID!$B$65*(1-GRID!$B$69),0))</f>
        <v>25112</v>
      </c>
      <c r="O422" s="47" cm="1">
        <f t="array" ref="O422">IF($I$2="Путешествия с детьми",
INDEX(GRID!$B$34:$BI$44,MATCH(O$7,GRID!$A$34:$A$44,0),MATCH(1,($U$2=GRID!$B$31:$BI$31)*(КАЛЕНДАРЬ!$AW31=GRID!$B$33:$BI$33), 0))*GRID!$B$65,
ROUNDUP(INDEX(GRID!$B$34:$BI$44,MATCH(O$7,GRID!$A$34:$A$44,0),MATCH(1,($U$2=GRID!$B$31:$BI$31)*(КАЛЕНДАРЬ!$AW31=GRID!$B$33:$BI$33),0))*GRID!$B$65*(1-GRID!$B$69),0))</f>
        <v>28724</v>
      </c>
      <c r="P422" s="47" cm="1">
        <f t="array" ref="P422">IF($I$2="Путешествия с детьми",
INDEX(GRID!$B$47:$BI$57,MATCH(O$7,GRID!$A$47:$A$57,0),MATCH(1,($U$2=GRID!$B$31:$BI$31)*(КАЛЕНДАРЬ!$AW31=GRID!$B$33:$BI$33), 0))*GRID!$B$65,
ROUNDUP(INDEX(GRID!$B$47:$BI$57,MATCH(O$7,GRID!$A$47:$A$57,0),MATCH(1,($U$2=GRID!$B$31:$BI$31)*(КАЛЕНДАРЬ!$AW31=GRID!$B$33:$BI$33),0))*GRID!$B$65*(1-GRID!$B$69),0))</f>
        <v>30960</v>
      </c>
      <c r="Q422" s="47" cm="1">
        <f t="array" ref="Q422">IF($I$2="Путешествия с детьми",
INDEX(GRID!$B$34:$BI$44,MATCH(Q$7,GRID!$A$34:$A$44,0),MATCH(1,($U$2=GRID!$B$31:$BI$31)*(КАЛЕНДАРЬ!$AW31=GRID!$B$33:$BI$33), 0))*GRID!$B$65,
ROUNDUP(INDEX(GRID!$B$34:$BI$44,MATCH(Q$7,GRID!$A$34:$A$44,0),MATCH(1,($U$2=GRID!$B$31:$BI$31)*(КАЛЕНДАРЬ!$AW31=GRID!$B$33:$BI$33),0))*GRID!$B$65*(1-GRID!$B$69),0))</f>
        <v>30444</v>
      </c>
      <c r="R422" s="47" cm="1">
        <f t="array" ref="R422">IF($I$2="Путешествия с детьми",
INDEX(GRID!$B$47:$BI$57,MATCH(Q$7,GRID!$A$47:$A$57,0),MATCH(1,($U$2=GRID!$B$31:$BI$31)*(КАЛЕНДАРЬ!$AW31=GRID!$B$33:$BI$33), 0))*GRID!$B$65,
ROUNDUP(INDEX(GRID!$B$47:$BI$57,MATCH(Q$7,GRID!$A$47:$A$57,0),MATCH(1,($U$2=GRID!$B$31:$BI$31)*(КАЛЕНДАРЬ!$AW31=GRID!$B$33:$BI$33),0))*GRID!$B$65*(1-GRID!$B$69),0))</f>
        <v>32680</v>
      </c>
      <c r="S422" s="47" cm="1">
        <f t="array" ref="S422">IF($I$2="Путешествия с детьми",
INDEX(GRID!$B$34:$BI$44,MATCH(S$7,GRID!$A$34:$A$44,0),MATCH(1,($U$2=GRID!$B$31:$BI$31)*(КАЛЕНДАРЬ!$AW31=GRID!$B$33:$BI$33), 0))*GRID!$B$65,
ROUNDUP(INDEX(GRID!$B$34:$BI$44,MATCH(S$7,GRID!$A$34:$A$44,0),MATCH(1,($U$2=GRID!$B$31:$BI$31)*(КАЛЕНДАРЬ!$AW31=GRID!$B$33:$BI$33),0))*GRID!$B$65*(1-GRID!$B$69),0))</f>
        <v>33368</v>
      </c>
      <c r="T422" s="47" cm="1">
        <f t="array" ref="T422">IF($I$2="Путешествия с детьми",
INDEX(GRID!$B$47:$BI$57,MATCH(S$7,GRID!$A$47:$A$57,0),MATCH(1,($U$2=GRID!$B$31:$BI$31)*(КАЛЕНДАРЬ!$AW31=GRID!$B$33:$BI$33), 0))*GRID!$B$65,
ROUNDUP(INDEX(GRID!$B$47:$BI$57,MATCH(S$7,GRID!$A$47:$A$57,0),MATCH(1,($U$2=GRID!$B$31:$BI$31)*(КАЛЕНДАРЬ!$AW31=GRID!$B$33:$BI$33),0))*GRID!$B$65*(1-GRID!$B$69),0))</f>
        <v>35604</v>
      </c>
      <c r="U422" s="47" cm="1">
        <f t="array" ref="U422">IF($I$2="Путешествия с детьми",
INDEX(GRID!$B$34:$BI$44,MATCH(U$7,GRID!$A$34:$A$44,0),MATCH(1,($U$2=GRID!$B$31:$BI$31)*(КАЛЕНДАРЬ!$AW31=GRID!$B$33:$BI$33), 0))*GRID!$B$65,
ROUNDUP(INDEX(GRID!$B$34:$BI$44,MATCH(U$7,GRID!$A$34:$A$44,0),MATCH(1,($U$2=GRID!$B$31:$BI$31)*(КАЛЕНДАРЬ!$AW31=GRID!$B$33:$BI$33),0))*GRID!$B$65*(1-GRID!$B$69),0))</f>
        <v>38356</v>
      </c>
      <c r="V422" s="47" cm="1">
        <f t="array" ref="V422">IF($I$2="Путешествия с детьми",
INDEX(GRID!$B$47:$BI$57,MATCH(U$7,GRID!$A$47:$A$57,0),MATCH(1,($U$2=GRID!$B$31:$BI$31)*(КАЛЕНДАРЬ!$AW31=GRID!$B$33:$BI$33), 0))*GRID!$B$65,
ROUNDUP(INDEX(GRID!$B$47:$BI$57,MATCH(U$7,GRID!$A$47:$A$57,0),MATCH(1,($U$2=GRID!$B$31:$BI$31)*(КАЛЕНДАРЬ!$AW31=GRID!$B$33:$BI$33),0))*GRID!$B$65*(1-GRID!$B$69),0))</f>
        <v>40592</v>
      </c>
      <c r="W422" s="47" cm="1">
        <f t="array" ref="W422">IF($I$2="Путешествия с детьми",
INDEX(GRID!$B$34:$BI$44,MATCH(W$7,GRID!$A$34:$A$44,0),MATCH(1,($U$2=GRID!$B$31:$BI$31)*(КАЛЕНДАРЬ!$AW31=GRID!$B$33:$BI$33), 0))*GRID!$B$65,
ROUNDUP(INDEX(GRID!$B$34:$BI$44,MATCH(W$7,GRID!$A$34:$A$44,0),MATCH(1,($U$2=GRID!$B$31:$BI$31)*(КАЛЕНДАРЬ!$AW31=GRID!$B$33:$BI$33),0))*GRID!$B$65*(1-GRID!$B$69),0))</f>
        <v>110252</v>
      </c>
      <c r="X422" s="47" cm="1">
        <f t="array" ref="X422">IF($I$2="Путешествия с детьми",
INDEX(GRID!$B$47:$BI$57,MATCH(W$7,GRID!$A$47:$A$57,0),MATCH(1,($U$2=GRID!$B$31:$BI$31)*(КАЛЕНДАРЬ!$AW31=GRID!$B$33:$BI$33), 0))*GRID!$B$65,
ROUNDUP(INDEX(GRID!$B$47:$BI$57,MATCH(W$7,GRID!$A$47:$A$57,0),MATCH(1,($U$2=GRID!$B$31:$BI$31)*(КАЛЕНДАРЬ!$AW31=GRID!$B$33:$BI$33),0))*GRID!$B$65*(1-GRID!$B$69),0))</f>
        <v>112488</v>
      </c>
    </row>
    <row r="423" spans="1:24" ht="13.5" customHeight="1" x14ac:dyDescent="0.2">
      <c r="A423" s="117" t="s">
        <v>45</v>
      </c>
      <c r="B423" s="117">
        <v>29</v>
      </c>
      <c r="C423" s="138" cm="1">
        <f t="array" ref="C423">IF($I$2="Путешествия с детьми",
INDEX(GRID!$B$34:$BI$44,MATCH(C$7,GRID!$A$34:$A$44,0),MATCH(1,($U$2=GRID!$B$31:$BI$31)*(КАЛЕНДАРЬ!$AW32=GRID!$B$33:$BI$33), 0))*GRID!$B$65,
ROUNDUP(INDEX(GRID!$B$34:$BI$44,MATCH(C$7,GRID!$A$34:$A$44,0),MATCH(1,($U$2=GRID!$B$31:$BI$31)*(КАЛЕНДАРЬ!$AW32=GRID!$B$33:$BI$33),0))*GRID!$B$65*(1-GRID!$B$69),0))</f>
        <v>17544</v>
      </c>
      <c r="D423" s="47" cm="1">
        <f t="array" ref="D423">IF($I$2="Путешествия с детьми",
INDEX(GRID!$B$47:$BI$57,MATCH(C$7,GRID!$A$47:$A$57,0),MATCH(1,($U$2=GRID!$B$31:$BI$31)*(КАЛЕНДАРЬ!$AW32=GRID!$B$33:$BI$33), 0))*GRID!$B$65,
ROUNDUP(INDEX(GRID!$B$47:$BI$57,MATCH(C$7,GRID!$A$47:$A$57,0),MATCH(1,($U$2=GRID!$B$31:$BI$31)*(КАЛЕНДАРЬ!$AW32=GRID!$B$33:$BI$33),0))*GRID!$B$65*(1-GRID!$B$69),0))</f>
        <v>19780</v>
      </c>
      <c r="E423" s="47" cm="1">
        <f t="array" ref="E423">IF($I$2="Путешествия с детьми",
INDEX(GRID!$B$34:$BI$44,MATCH(E$7,GRID!$A$34:$A$44,0),MATCH(1,($U$2=GRID!$B$31:$BI$31)*(КАЛЕНДАРЬ!$AW32=GRID!$B$33:$BI$33), 0))*GRID!$B$65,
ROUNDUP(INDEX(GRID!$B$34:$BI$44,MATCH(E$7,GRID!$A$34:$A$44,0),MATCH(1,($U$2=GRID!$B$31:$BI$31)*(КАЛЕНДАРЬ!$AW32=GRID!$B$33:$BI$33),0))*GRID!$B$65*(1-GRID!$B$69),0))</f>
        <v>19092</v>
      </c>
      <c r="F423" s="47" cm="1">
        <f t="array" ref="F423">IF($I$2="Путешествия с детьми",
INDEX(GRID!$B$47:$BI$57,MATCH(E$7,GRID!$A$47:$A$57,0),MATCH(1,($U$2=GRID!$B$31:$BI$31)*(КАЛЕНДАРЬ!$AW32=GRID!$B$33:$BI$33), 0))*GRID!$B$65,
ROUNDUP(INDEX(GRID!$B$47:$BI$57,MATCH(E$7,GRID!$A$47:$A$57,0),MATCH(1,($U$2=GRID!$B$31:$BI$31)*(КАЛЕНДАРЬ!$AW32=GRID!$B$33:$BI$33),0))*GRID!$B$65*(1-GRID!$B$69),0))</f>
        <v>21328</v>
      </c>
      <c r="G423" s="47" cm="1">
        <f t="array" ref="G423">IF($I$2="Путешествия с детьми",
INDEX(GRID!$B$34:$BI$44,MATCH(G$7,GRID!$A$34:$A$44,0),MATCH(1,($U$2=GRID!$B$31:$BI$31)*(КАЛЕНДАРЬ!$AW32=GRID!$B$33:$BI$33), 0))*GRID!$B$65,
ROUNDUP(INDEX(GRID!$B$34:$BI$44,MATCH(G$7,GRID!$A$34:$A$44,0),MATCH(1,($U$2=GRID!$B$31:$BI$31)*(КАЛЕНДАРЬ!$AW32=GRID!$B$33:$BI$33),0))*GRID!$B$65*(1-GRID!$B$69),0))</f>
        <v>19952</v>
      </c>
      <c r="H423" s="47" cm="1">
        <f t="array" ref="H423">IF($I$2="Путешествия с детьми",
INDEX(GRID!$B$47:$BI$57,MATCH(G$7,GRID!$A$47:$A$57,0),MATCH(1,($U$2=GRID!$B$31:$BI$31)*(КАЛЕНДАРЬ!$AW32=GRID!$B$33:$BI$33), 0))*GRID!$B$65,
ROUNDUP(INDEX(GRID!$B$47:$BI$57,MATCH(G$7,GRID!$A$47:$A$57,0),MATCH(1,($U$2=GRID!$B$31:$BI$31)*(КАЛЕНДАРЬ!$AW32=GRID!$B$33:$BI$33),0))*GRID!$B$65*(1-GRID!$B$69),0))</f>
        <v>22188</v>
      </c>
      <c r="I423" s="47" cm="1">
        <f t="array" ref="I423">IF($I$2="Путешествия с детьми",
INDEX(GRID!$B$34:$BI$44,MATCH(I$7,GRID!$A$34:$A$44,0),MATCH(1,($U$2=GRID!$B$31:$BI$31)*(КАЛЕНДАРЬ!$AW32=GRID!$B$33:$BI$33), 0))*GRID!$B$65,
ROUNDUP(INDEX(GRID!$B$34:$BI$44,MATCH(I$7,GRID!$A$34:$A$44,0),MATCH(1,($U$2=GRID!$B$31:$BI$31)*(КАЛЕНДАРЬ!$AW32=GRID!$B$33:$BI$33),0))*GRID!$B$65*(1-GRID!$B$69),0))</f>
        <v>21500</v>
      </c>
      <c r="J423" s="47" cm="1">
        <f t="array" ref="J423">IF($I$2="Путешествия с детьми",
INDEX(GRID!$B$47:$BI$57,MATCH(I$7,GRID!$A$47:$A$57,0),MATCH(1,($U$2=GRID!$B$31:$BI$31)*(КАЛЕНДАРЬ!$AW32=GRID!$B$33:$BI$33), 0))*GRID!$B$65,
ROUNDUP(INDEX(GRID!$B$47:$BI$57,MATCH(I$7,GRID!$A$47:$A$57,0),MATCH(1,($U$2=GRID!$B$31:$BI$31)*(КАЛЕНДАРЬ!$AW32=GRID!$B$33:$BI$33),0))*GRID!$B$65*(1-GRID!$B$69),0))</f>
        <v>23736</v>
      </c>
      <c r="K423" s="47" cm="1">
        <f t="array" ref="K423">IF($I$2="Путешествия с детьми",
INDEX(GRID!$B$34:$BI$44,MATCH(K$7,GRID!$A$34:$A$44,0),MATCH(1,($U$2=GRID!$B$31:$BI$31)*(КАЛЕНДАРЬ!$AW32=GRID!$B$33:$BI$33), 0))*GRID!$B$65,
ROUNDUP(INDEX(GRID!$B$34:$BI$44,MATCH(K$7,GRID!$A$34:$A$44,0),MATCH(1,($U$2=GRID!$B$31:$BI$31)*(КАЛЕНДАРЬ!$AW32=GRID!$B$33:$BI$33),0))*GRID!$B$65*(1-GRID!$B$69),0))</f>
        <v>22360</v>
      </c>
      <c r="L423" s="47" cm="1">
        <f t="array" ref="L423">IF($I$2="Путешествия с детьми",
INDEX(GRID!$B$47:$BI$57,MATCH(K$7,GRID!$A$47:$A$57,0),MATCH(1,($U$2=GRID!$B$31:$BI$31)*(КАЛЕНДАРЬ!$AW32=GRID!$B$33:$BI$33), 0))*GRID!$B$65,
ROUNDUP(INDEX(GRID!$B$47:$BI$57,MATCH(K$7,GRID!$A$47:$A$57,0),MATCH(1,($U$2=GRID!$B$31:$BI$31)*(КАЛЕНДАРЬ!$AW32=GRID!$B$33:$BI$33),0))*GRID!$B$65*(1-GRID!$B$69),0))</f>
        <v>24596</v>
      </c>
      <c r="M423" s="47" cm="1">
        <f t="array" ref="M423">IF($I$2="Путешествия с детьми",
INDEX(GRID!$B$34:$BI$44,MATCH(M$7,GRID!$A$34:$A$44,0),MATCH(1,($U$2=GRID!$B$31:$BI$31)*(КАЛЕНДАРЬ!$AW32=GRID!$B$33:$BI$33), 0))*GRID!$B$65,
ROUNDUP(INDEX(GRID!$B$34:$BI$44,MATCH(M$7,GRID!$A$34:$A$44,0),MATCH(1,($U$2=GRID!$B$31:$BI$31)*(КАЛЕНДАРЬ!$AW32=GRID!$B$33:$BI$33),0))*GRID!$B$65*(1-GRID!$B$69),0))</f>
        <v>23908</v>
      </c>
      <c r="N423" s="47" cm="1">
        <f t="array" ref="N423">IF($I$2="Путешествия с детьми",
INDEX(GRID!$B$47:$BI$57,MATCH(M$7,GRID!$A$47:$A$57,0),MATCH(1,($U$2=GRID!$B$31:$BI$31)*(КАЛЕНДАРЬ!$AW32=GRID!$B$33:$BI$33), 0))*GRID!$B$65,
ROUNDUP(INDEX(GRID!$B$47:$BI$57,MATCH(M$7,GRID!$A$47:$A$57,0),MATCH(1,($U$2=GRID!$B$31:$BI$31)*(КАЛЕНДАРЬ!$AW32=GRID!$B$33:$BI$33),0))*GRID!$B$65*(1-GRID!$B$69),0))</f>
        <v>26144</v>
      </c>
      <c r="O423" s="47" cm="1">
        <f t="array" ref="O423">IF($I$2="Путешествия с детьми",
INDEX(GRID!$B$34:$BI$44,MATCH(O$7,GRID!$A$34:$A$44,0),MATCH(1,($U$2=GRID!$B$31:$BI$31)*(КАЛЕНДАРЬ!$AW32=GRID!$B$33:$BI$33), 0))*GRID!$B$65,
ROUNDUP(INDEX(GRID!$B$34:$BI$44,MATCH(O$7,GRID!$A$34:$A$44,0),MATCH(1,($U$2=GRID!$B$31:$BI$31)*(КАЛЕНДАРЬ!$AW32=GRID!$B$33:$BI$33),0))*GRID!$B$65*(1-GRID!$B$69),0))</f>
        <v>29842</v>
      </c>
      <c r="P423" s="47" cm="1">
        <f t="array" ref="P423">IF($I$2="Путешествия с детьми",
INDEX(GRID!$B$47:$BI$57,MATCH(O$7,GRID!$A$47:$A$57,0),MATCH(1,($U$2=GRID!$B$31:$BI$31)*(КАЛЕНДАРЬ!$AW32=GRID!$B$33:$BI$33), 0))*GRID!$B$65,
ROUNDUP(INDEX(GRID!$B$47:$BI$57,MATCH(O$7,GRID!$A$47:$A$57,0),MATCH(1,($U$2=GRID!$B$31:$BI$31)*(КАЛЕНДАРЬ!$AW32=GRID!$B$33:$BI$33),0))*GRID!$B$65*(1-GRID!$B$69),0))</f>
        <v>32078</v>
      </c>
      <c r="Q423" s="47" cm="1">
        <f t="array" ref="Q423">IF($I$2="Путешествия с детьми",
INDEX(GRID!$B$34:$BI$44,MATCH(Q$7,GRID!$A$34:$A$44,0),MATCH(1,($U$2=GRID!$B$31:$BI$31)*(КАЛЕНДАРЬ!$AW32=GRID!$B$33:$BI$33), 0))*GRID!$B$65,
ROUNDUP(INDEX(GRID!$B$34:$BI$44,MATCH(Q$7,GRID!$A$34:$A$44,0),MATCH(1,($U$2=GRID!$B$31:$BI$31)*(КАЛЕНДАРЬ!$AW32=GRID!$B$33:$BI$33),0))*GRID!$B$65*(1-GRID!$B$69),0))</f>
        <v>31562</v>
      </c>
      <c r="R423" s="47" cm="1">
        <f t="array" ref="R423">IF($I$2="Путешествия с детьми",
INDEX(GRID!$B$47:$BI$57,MATCH(Q$7,GRID!$A$47:$A$57,0),MATCH(1,($U$2=GRID!$B$31:$BI$31)*(КАЛЕНДАРЬ!$AW32=GRID!$B$33:$BI$33), 0))*GRID!$B$65,
ROUNDUP(INDEX(GRID!$B$47:$BI$57,MATCH(Q$7,GRID!$A$47:$A$57,0),MATCH(1,($U$2=GRID!$B$31:$BI$31)*(КАЛЕНДАРЬ!$AW32=GRID!$B$33:$BI$33),0))*GRID!$B$65*(1-GRID!$B$69),0))</f>
        <v>33798</v>
      </c>
      <c r="S423" s="47" cm="1">
        <f t="array" ref="S423">IF($I$2="Путешествия с детьми",
INDEX(GRID!$B$34:$BI$44,MATCH(S$7,GRID!$A$34:$A$44,0),MATCH(1,($U$2=GRID!$B$31:$BI$31)*(КАЛЕНДАРЬ!$AW32=GRID!$B$33:$BI$33), 0))*GRID!$B$65,
ROUNDUP(INDEX(GRID!$B$34:$BI$44,MATCH(S$7,GRID!$A$34:$A$44,0),MATCH(1,($U$2=GRID!$B$31:$BI$31)*(КАЛЕНДАРЬ!$AW32=GRID!$B$33:$BI$33),0))*GRID!$B$65*(1-GRID!$B$69),0))</f>
        <v>34572</v>
      </c>
      <c r="T423" s="47" cm="1">
        <f t="array" ref="T423">IF($I$2="Путешествия с детьми",
INDEX(GRID!$B$47:$BI$57,MATCH(S$7,GRID!$A$47:$A$57,0),MATCH(1,($U$2=GRID!$B$31:$BI$31)*(КАЛЕНДАРЬ!$AW32=GRID!$B$33:$BI$33), 0))*GRID!$B$65,
ROUNDUP(INDEX(GRID!$B$47:$BI$57,MATCH(S$7,GRID!$A$47:$A$57,0),MATCH(1,($U$2=GRID!$B$31:$BI$31)*(КАЛЕНДАРЬ!$AW32=GRID!$B$33:$BI$33),0))*GRID!$B$65*(1-GRID!$B$69),0))</f>
        <v>36808</v>
      </c>
      <c r="U423" s="47" cm="1">
        <f t="array" ref="U423">IF($I$2="Путешествия с детьми",
INDEX(GRID!$B$34:$BI$44,MATCH(U$7,GRID!$A$34:$A$44,0),MATCH(1,($U$2=GRID!$B$31:$BI$31)*(КАЛЕНДАРЬ!$AW32=GRID!$B$33:$BI$33), 0))*GRID!$B$65,
ROUNDUP(INDEX(GRID!$B$34:$BI$44,MATCH(U$7,GRID!$A$34:$A$44,0),MATCH(1,($U$2=GRID!$B$31:$BI$31)*(КАЛЕНДАРЬ!$AW32=GRID!$B$33:$BI$33),0))*GRID!$B$65*(1-GRID!$B$69),0))</f>
        <v>39646</v>
      </c>
      <c r="V423" s="47" cm="1">
        <f t="array" ref="V423">IF($I$2="Путешествия с детьми",
INDEX(GRID!$B$47:$BI$57,MATCH(U$7,GRID!$A$47:$A$57,0),MATCH(1,($U$2=GRID!$B$31:$BI$31)*(КАЛЕНДАРЬ!$AW32=GRID!$B$33:$BI$33), 0))*GRID!$B$65,
ROUNDUP(INDEX(GRID!$B$47:$BI$57,MATCH(U$7,GRID!$A$47:$A$57,0),MATCH(1,($U$2=GRID!$B$31:$BI$31)*(КАЛЕНДАРЬ!$AW32=GRID!$B$33:$BI$33),0))*GRID!$B$65*(1-GRID!$B$69),0))</f>
        <v>41882</v>
      </c>
      <c r="W423" s="47" cm="1">
        <f t="array" ref="W423">IF($I$2="Путешествия с детьми",
INDEX(GRID!$B$34:$BI$44,MATCH(W$7,GRID!$A$34:$A$44,0),MATCH(1,($U$2=GRID!$B$31:$BI$31)*(КАЛЕНДАРЬ!$AW32=GRID!$B$33:$BI$33), 0))*GRID!$B$65,
ROUNDUP(INDEX(GRID!$B$34:$BI$44,MATCH(W$7,GRID!$A$34:$A$44,0),MATCH(1,($U$2=GRID!$B$31:$BI$31)*(КАЛЕНДАРЬ!$AW32=GRID!$B$33:$BI$33),0))*GRID!$B$65*(1-GRID!$B$69),0))</f>
        <v>115498</v>
      </c>
      <c r="X423" s="47" cm="1">
        <f t="array" ref="X423">IF($I$2="Путешествия с детьми",
INDEX(GRID!$B$47:$BI$57,MATCH(W$7,GRID!$A$47:$A$57,0),MATCH(1,($U$2=GRID!$B$31:$BI$31)*(КАЛЕНДАРЬ!$AW32=GRID!$B$33:$BI$33), 0))*GRID!$B$65,
ROUNDUP(INDEX(GRID!$B$47:$BI$57,MATCH(W$7,GRID!$A$47:$A$57,0),MATCH(1,($U$2=GRID!$B$31:$BI$31)*(КАЛЕНДАРЬ!$AW32=GRID!$B$33:$BI$33),0))*GRID!$B$65*(1-GRID!$B$69),0))</f>
        <v>117734</v>
      </c>
    </row>
    <row r="424" spans="1:24" ht="13.5" customHeight="1" x14ac:dyDescent="0.2">
      <c r="A424" s="117" t="s">
        <v>46</v>
      </c>
      <c r="B424" s="117">
        <v>30</v>
      </c>
      <c r="C424" s="138" cm="1">
        <f t="array" ref="C424">IF($I$2="Путешествия с детьми",
INDEX(GRID!$B$34:$BI$44,MATCH(C$7,GRID!$A$34:$A$44,0),MATCH(1,($U$2=GRID!$B$31:$BI$31)*(КАЛЕНДАРЬ!$AW33=GRID!$B$33:$BI$33), 0))*GRID!$B$65,
ROUNDUP(INDEX(GRID!$B$34:$BI$44,MATCH(C$7,GRID!$A$34:$A$44,0),MATCH(1,($U$2=GRID!$B$31:$BI$31)*(КАЛЕНДАРЬ!$AW33=GRID!$B$33:$BI$33),0))*GRID!$B$65*(1-GRID!$B$69),0))</f>
        <v>17544</v>
      </c>
      <c r="D424" s="47" cm="1">
        <f t="array" ref="D424">IF($I$2="Путешествия с детьми",
INDEX(GRID!$B$47:$BI$57,MATCH(C$7,GRID!$A$47:$A$57,0),MATCH(1,($U$2=GRID!$B$31:$BI$31)*(КАЛЕНДАРЬ!$AW33=GRID!$B$33:$BI$33), 0))*GRID!$B$65,
ROUNDUP(INDEX(GRID!$B$47:$BI$57,MATCH(C$7,GRID!$A$47:$A$57,0),MATCH(1,($U$2=GRID!$B$31:$BI$31)*(КАЛЕНДАРЬ!$AW33=GRID!$B$33:$BI$33),0))*GRID!$B$65*(1-GRID!$B$69),0))</f>
        <v>19780</v>
      </c>
      <c r="E424" s="47" cm="1">
        <f t="array" ref="E424">IF($I$2="Путешествия с детьми",
INDEX(GRID!$B$34:$BI$44,MATCH(E$7,GRID!$A$34:$A$44,0),MATCH(1,($U$2=GRID!$B$31:$BI$31)*(КАЛЕНДАРЬ!$AW33=GRID!$B$33:$BI$33), 0))*GRID!$B$65,
ROUNDUP(INDEX(GRID!$B$34:$BI$44,MATCH(E$7,GRID!$A$34:$A$44,0),MATCH(1,($U$2=GRID!$B$31:$BI$31)*(КАЛЕНДАРЬ!$AW33=GRID!$B$33:$BI$33),0))*GRID!$B$65*(1-GRID!$B$69),0))</f>
        <v>19092</v>
      </c>
      <c r="F424" s="47" cm="1">
        <f t="array" ref="F424">IF($I$2="Путешествия с детьми",
INDEX(GRID!$B$47:$BI$57,MATCH(E$7,GRID!$A$47:$A$57,0),MATCH(1,($U$2=GRID!$B$31:$BI$31)*(КАЛЕНДАРЬ!$AW33=GRID!$B$33:$BI$33), 0))*GRID!$B$65,
ROUNDUP(INDEX(GRID!$B$47:$BI$57,MATCH(E$7,GRID!$A$47:$A$57,0),MATCH(1,($U$2=GRID!$B$31:$BI$31)*(КАЛЕНДАРЬ!$AW33=GRID!$B$33:$BI$33),0))*GRID!$B$65*(1-GRID!$B$69),0))</f>
        <v>21328</v>
      </c>
      <c r="G424" s="47" cm="1">
        <f t="array" ref="G424">IF($I$2="Путешествия с детьми",
INDEX(GRID!$B$34:$BI$44,MATCH(G$7,GRID!$A$34:$A$44,0),MATCH(1,($U$2=GRID!$B$31:$BI$31)*(КАЛЕНДАРЬ!$AW33=GRID!$B$33:$BI$33), 0))*GRID!$B$65,
ROUNDUP(INDEX(GRID!$B$34:$BI$44,MATCH(G$7,GRID!$A$34:$A$44,0),MATCH(1,($U$2=GRID!$B$31:$BI$31)*(КАЛЕНДАРЬ!$AW33=GRID!$B$33:$BI$33),0))*GRID!$B$65*(1-GRID!$B$69),0))</f>
        <v>19952</v>
      </c>
      <c r="H424" s="47" cm="1">
        <f t="array" ref="H424">IF($I$2="Путешествия с детьми",
INDEX(GRID!$B$47:$BI$57,MATCH(G$7,GRID!$A$47:$A$57,0),MATCH(1,($U$2=GRID!$B$31:$BI$31)*(КАЛЕНДАРЬ!$AW33=GRID!$B$33:$BI$33), 0))*GRID!$B$65,
ROUNDUP(INDEX(GRID!$B$47:$BI$57,MATCH(G$7,GRID!$A$47:$A$57,0),MATCH(1,($U$2=GRID!$B$31:$BI$31)*(КАЛЕНДАРЬ!$AW33=GRID!$B$33:$BI$33),0))*GRID!$B$65*(1-GRID!$B$69),0))</f>
        <v>22188</v>
      </c>
      <c r="I424" s="47" cm="1">
        <f t="array" ref="I424">IF($I$2="Путешествия с детьми",
INDEX(GRID!$B$34:$BI$44,MATCH(I$7,GRID!$A$34:$A$44,0),MATCH(1,($U$2=GRID!$B$31:$BI$31)*(КАЛЕНДАРЬ!$AW33=GRID!$B$33:$BI$33), 0))*GRID!$B$65,
ROUNDUP(INDEX(GRID!$B$34:$BI$44,MATCH(I$7,GRID!$A$34:$A$44,0),MATCH(1,($U$2=GRID!$B$31:$BI$31)*(КАЛЕНДАРЬ!$AW33=GRID!$B$33:$BI$33),0))*GRID!$B$65*(1-GRID!$B$69),0))</f>
        <v>21500</v>
      </c>
      <c r="J424" s="47" cm="1">
        <f t="array" ref="J424">IF($I$2="Путешествия с детьми",
INDEX(GRID!$B$47:$BI$57,MATCH(I$7,GRID!$A$47:$A$57,0),MATCH(1,($U$2=GRID!$B$31:$BI$31)*(КАЛЕНДАРЬ!$AW33=GRID!$B$33:$BI$33), 0))*GRID!$B$65,
ROUNDUP(INDEX(GRID!$B$47:$BI$57,MATCH(I$7,GRID!$A$47:$A$57,0),MATCH(1,($U$2=GRID!$B$31:$BI$31)*(КАЛЕНДАРЬ!$AW33=GRID!$B$33:$BI$33),0))*GRID!$B$65*(1-GRID!$B$69),0))</f>
        <v>23736</v>
      </c>
      <c r="K424" s="47" cm="1">
        <f t="array" ref="K424">IF($I$2="Путешествия с детьми",
INDEX(GRID!$B$34:$BI$44,MATCH(K$7,GRID!$A$34:$A$44,0),MATCH(1,($U$2=GRID!$B$31:$BI$31)*(КАЛЕНДАРЬ!$AW33=GRID!$B$33:$BI$33), 0))*GRID!$B$65,
ROUNDUP(INDEX(GRID!$B$34:$BI$44,MATCH(K$7,GRID!$A$34:$A$44,0),MATCH(1,($U$2=GRID!$B$31:$BI$31)*(КАЛЕНДАРЬ!$AW33=GRID!$B$33:$BI$33),0))*GRID!$B$65*(1-GRID!$B$69),0))</f>
        <v>22360</v>
      </c>
      <c r="L424" s="47" cm="1">
        <f t="array" ref="L424">IF($I$2="Путешествия с детьми",
INDEX(GRID!$B$47:$BI$57,MATCH(K$7,GRID!$A$47:$A$57,0),MATCH(1,($U$2=GRID!$B$31:$BI$31)*(КАЛЕНДАРЬ!$AW33=GRID!$B$33:$BI$33), 0))*GRID!$B$65,
ROUNDUP(INDEX(GRID!$B$47:$BI$57,MATCH(K$7,GRID!$A$47:$A$57,0),MATCH(1,($U$2=GRID!$B$31:$BI$31)*(КАЛЕНДАРЬ!$AW33=GRID!$B$33:$BI$33),0))*GRID!$B$65*(1-GRID!$B$69),0))</f>
        <v>24596</v>
      </c>
      <c r="M424" s="47" cm="1">
        <f t="array" ref="M424">IF($I$2="Путешествия с детьми",
INDEX(GRID!$B$34:$BI$44,MATCH(M$7,GRID!$A$34:$A$44,0),MATCH(1,($U$2=GRID!$B$31:$BI$31)*(КАЛЕНДАРЬ!$AW33=GRID!$B$33:$BI$33), 0))*GRID!$B$65,
ROUNDUP(INDEX(GRID!$B$34:$BI$44,MATCH(M$7,GRID!$A$34:$A$44,0),MATCH(1,($U$2=GRID!$B$31:$BI$31)*(КАЛЕНДАРЬ!$AW33=GRID!$B$33:$BI$33),0))*GRID!$B$65*(1-GRID!$B$69),0))</f>
        <v>23908</v>
      </c>
      <c r="N424" s="47" cm="1">
        <f t="array" ref="N424">IF($I$2="Путешествия с детьми",
INDEX(GRID!$B$47:$BI$57,MATCH(M$7,GRID!$A$47:$A$57,0),MATCH(1,($U$2=GRID!$B$31:$BI$31)*(КАЛЕНДАРЬ!$AW33=GRID!$B$33:$BI$33), 0))*GRID!$B$65,
ROUNDUP(INDEX(GRID!$B$47:$BI$57,MATCH(M$7,GRID!$A$47:$A$57,0),MATCH(1,($U$2=GRID!$B$31:$BI$31)*(КАЛЕНДАРЬ!$AW33=GRID!$B$33:$BI$33),0))*GRID!$B$65*(1-GRID!$B$69),0))</f>
        <v>26144</v>
      </c>
      <c r="O424" s="47" cm="1">
        <f t="array" ref="O424">IF($I$2="Путешествия с детьми",
INDEX(GRID!$B$34:$BI$44,MATCH(O$7,GRID!$A$34:$A$44,0),MATCH(1,($U$2=GRID!$B$31:$BI$31)*(КАЛЕНДАРЬ!$AW33=GRID!$B$33:$BI$33), 0))*GRID!$B$65,
ROUNDUP(INDEX(GRID!$B$34:$BI$44,MATCH(O$7,GRID!$A$34:$A$44,0),MATCH(1,($U$2=GRID!$B$31:$BI$31)*(КАЛЕНДАРЬ!$AW33=GRID!$B$33:$BI$33),0))*GRID!$B$65*(1-GRID!$B$69),0))</f>
        <v>29842</v>
      </c>
      <c r="P424" s="47" cm="1">
        <f t="array" ref="P424">IF($I$2="Путешествия с детьми",
INDEX(GRID!$B$47:$BI$57,MATCH(O$7,GRID!$A$47:$A$57,0),MATCH(1,($U$2=GRID!$B$31:$BI$31)*(КАЛЕНДАРЬ!$AW33=GRID!$B$33:$BI$33), 0))*GRID!$B$65,
ROUNDUP(INDEX(GRID!$B$47:$BI$57,MATCH(O$7,GRID!$A$47:$A$57,0),MATCH(1,($U$2=GRID!$B$31:$BI$31)*(КАЛЕНДАРЬ!$AW33=GRID!$B$33:$BI$33),0))*GRID!$B$65*(1-GRID!$B$69),0))</f>
        <v>32078</v>
      </c>
      <c r="Q424" s="47" cm="1">
        <f t="array" ref="Q424">IF($I$2="Путешествия с детьми",
INDEX(GRID!$B$34:$BI$44,MATCH(Q$7,GRID!$A$34:$A$44,0),MATCH(1,($U$2=GRID!$B$31:$BI$31)*(КАЛЕНДАРЬ!$AW33=GRID!$B$33:$BI$33), 0))*GRID!$B$65,
ROUNDUP(INDEX(GRID!$B$34:$BI$44,MATCH(Q$7,GRID!$A$34:$A$44,0),MATCH(1,($U$2=GRID!$B$31:$BI$31)*(КАЛЕНДАРЬ!$AW33=GRID!$B$33:$BI$33),0))*GRID!$B$65*(1-GRID!$B$69),0))</f>
        <v>31562</v>
      </c>
      <c r="R424" s="47" cm="1">
        <f t="array" ref="R424">IF($I$2="Путешествия с детьми",
INDEX(GRID!$B$47:$BI$57,MATCH(Q$7,GRID!$A$47:$A$57,0),MATCH(1,($U$2=GRID!$B$31:$BI$31)*(КАЛЕНДАРЬ!$AW33=GRID!$B$33:$BI$33), 0))*GRID!$B$65,
ROUNDUP(INDEX(GRID!$B$47:$BI$57,MATCH(Q$7,GRID!$A$47:$A$57,0),MATCH(1,($U$2=GRID!$B$31:$BI$31)*(КАЛЕНДАРЬ!$AW33=GRID!$B$33:$BI$33),0))*GRID!$B$65*(1-GRID!$B$69),0))</f>
        <v>33798</v>
      </c>
      <c r="S424" s="47" cm="1">
        <f t="array" ref="S424">IF($I$2="Путешествия с детьми",
INDEX(GRID!$B$34:$BI$44,MATCH(S$7,GRID!$A$34:$A$44,0),MATCH(1,($U$2=GRID!$B$31:$BI$31)*(КАЛЕНДАРЬ!$AW33=GRID!$B$33:$BI$33), 0))*GRID!$B$65,
ROUNDUP(INDEX(GRID!$B$34:$BI$44,MATCH(S$7,GRID!$A$34:$A$44,0),MATCH(1,($U$2=GRID!$B$31:$BI$31)*(КАЛЕНДАРЬ!$AW33=GRID!$B$33:$BI$33),0))*GRID!$B$65*(1-GRID!$B$69),0))</f>
        <v>34572</v>
      </c>
      <c r="T424" s="47" cm="1">
        <f t="array" ref="T424">IF($I$2="Путешествия с детьми",
INDEX(GRID!$B$47:$BI$57,MATCH(S$7,GRID!$A$47:$A$57,0),MATCH(1,($U$2=GRID!$B$31:$BI$31)*(КАЛЕНДАРЬ!$AW33=GRID!$B$33:$BI$33), 0))*GRID!$B$65,
ROUNDUP(INDEX(GRID!$B$47:$BI$57,MATCH(S$7,GRID!$A$47:$A$57,0),MATCH(1,($U$2=GRID!$B$31:$BI$31)*(КАЛЕНДАРЬ!$AW33=GRID!$B$33:$BI$33),0))*GRID!$B$65*(1-GRID!$B$69),0))</f>
        <v>36808</v>
      </c>
      <c r="U424" s="47" cm="1">
        <f t="array" ref="U424">IF($I$2="Путешествия с детьми",
INDEX(GRID!$B$34:$BI$44,MATCH(U$7,GRID!$A$34:$A$44,0),MATCH(1,($U$2=GRID!$B$31:$BI$31)*(КАЛЕНДАРЬ!$AW33=GRID!$B$33:$BI$33), 0))*GRID!$B$65,
ROUNDUP(INDEX(GRID!$B$34:$BI$44,MATCH(U$7,GRID!$A$34:$A$44,0),MATCH(1,($U$2=GRID!$B$31:$BI$31)*(КАЛЕНДАРЬ!$AW33=GRID!$B$33:$BI$33),0))*GRID!$B$65*(1-GRID!$B$69),0))</f>
        <v>39646</v>
      </c>
      <c r="V424" s="47" cm="1">
        <f t="array" ref="V424">IF($I$2="Путешествия с детьми",
INDEX(GRID!$B$47:$BI$57,MATCH(U$7,GRID!$A$47:$A$57,0),MATCH(1,($U$2=GRID!$B$31:$BI$31)*(КАЛЕНДАРЬ!$AW33=GRID!$B$33:$BI$33), 0))*GRID!$B$65,
ROUNDUP(INDEX(GRID!$B$47:$BI$57,MATCH(U$7,GRID!$A$47:$A$57,0),MATCH(1,($U$2=GRID!$B$31:$BI$31)*(КАЛЕНДАРЬ!$AW33=GRID!$B$33:$BI$33),0))*GRID!$B$65*(1-GRID!$B$69),0))</f>
        <v>41882</v>
      </c>
      <c r="W424" s="47" cm="1">
        <f t="array" ref="W424">IF($I$2="Путешествия с детьми",
INDEX(GRID!$B$34:$BI$44,MATCH(W$7,GRID!$A$34:$A$44,0),MATCH(1,($U$2=GRID!$B$31:$BI$31)*(КАЛЕНДАРЬ!$AW33=GRID!$B$33:$BI$33), 0))*GRID!$B$65,
ROUNDUP(INDEX(GRID!$B$34:$BI$44,MATCH(W$7,GRID!$A$34:$A$44,0),MATCH(1,($U$2=GRID!$B$31:$BI$31)*(КАЛЕНДАРЬ!$AW33=GRID!$B$33:$BI$33),0))*GRID!$B$65*(1-GRID!$B$69),0))</f>
        <v>115498</v>
      </c>
      <c r="X424" s="47" cm="1">
        <f t="array" ref="X424">IF($I$2="Путешествия с детьми",
INDEX(GRID!$B$47:$BI$57,MATCH(W$7,GRID!$A$47:$A$57,0),MATCH(1,($U$2=GRID!$B$31:$BI$31)*(КАЛЕНДАРЬ!$AW33=GRID!$B$33:$BI$33), 0))*GRID!$B$65,
ROUNDUP(INDEX(GRID!$B$47:$BI$57,MATCH(W$7,GRID!$A$47:$A$57,0),MATCH(1,($U$2=GRID!$B$31:$BI$31)*(КАЛЕНДАРЬ!$AW33=GRID!$B$33:$BI$33),0))*GRID!$B$65*(1-GRID!$B$69),0))</f>
        <v>117734</v>
      </c>
    </row>
    <row r="425" spans="1:24" ht="16.5" customHeight="1" x14ac:dyDescent="0.2">
      <c r="A425" s="126"/>
      <c r="B425" s="126"/>
      <c r="C425" s="12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</row>
    <row r="426" spans="1:24" ht="16.5" customHeight="1" x14ac:dyDescent="0.2">
      <c r="A426" s="210" t="s">
        <v>38</v>
      </c>
      <c r="B426" s="210"/>
      <c r="C426" s="210"/>
      <c r="D426" s="210"/>
      <c r="E426" s="210"/>
      <c r="F426" s="210"/>
      <c r="G426" s="210"/>
      <c r="H426" s="210"/>
      <c r="I426" s="210"/>
      <c r="J426" s="210"/>
      <c r="K426" s="210"/>
      <c r="L426" s="210"/>
      <c r="M426" s="210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</row>
    <row r="427" spans="1:24" ht="16.5" customHeight="1" x14ac:dyDescent="0.2">
      <c r="A427" s="211" t="s">
        <v>141</v>
      </c>
      <c r="B427" s="212"/>
      <c r="C427" s="212"/>
      <c r="D427" s="212"/>
      <c r="E427" s="212"/>
      <c r="F427" s="212"/>
      <c r="G427" s="212"/>
      <c r="H427" s="212"/>
      <c r="I427" s="212"/>
      <c r="J427" s="212"/>
      <c r="K427" s="212"/>
      <c r="L427" s="212"/>
      <c r="M427" s="212"/>
      <c r="N427" s="212"/>
      <c r="O427" s="212"/>
      <c r="P427" s="212"/>
      <c r="Q427" s="212"/>
      <c r="R427" s="212"/>
      <c r="S427" s="212"/>
      <c r="T427" s="212"/>
      <c r="U427" s="212"/>
      <c r="V427" s="212"/>
      <c r="W427" s="212"/>
      <c r="X427" s="212"/>
    </row>
    <row r="428" spans="1:24" ht="45.75" customHeight="1" x14ac:dyDescent="0.2">
      <c r="A428" s="213" t="s">
        <v>39</v>
      </c>
      <c r="B428" s="214"/>
      <c r="C428" s="217" t="s">
        <v>85</v>
      </c>
      <c r="D428" s="218"/>
      <c r="E428" s="219" t="s">
        <v>86</v>
      </c>
      <c r="F428" s="220"/>
      <c r="G428" s="221" t="s">
        <v>186</v>
      </c>
      <c r="H428" s="222"/>
      <c r="I428" s="223" t="s">
        <v>187</v>
      </c>
      <c r="J428" s="224"/>
      <c r="K428" s="225" t="s">
        <v>88</v>
      </c>
      <c r="L428" s="225"/>
      <c r="M428" s="226" t="s">
        <v>89</v>
      </c>
      <c r="N428" s="227"/>
      <c r="O428" s="250" t="s">
        <v>94</v>
      </c>
      <c r="P428" s="250"/>
      <c r="Q428" s="230" t="s">
        <v>188</v>
      </c>
      <c r="R428" s="230"/>
      <c r="S428" s="231" t="s">
        <v>189</v>
      </c>
      <c r="T428" s="231"/>
      <c r="U428" s="232" t="s">
        <v>91</v>
      </c>
      <c r="V428" s="233"/>
      <c r="W428" s="234" t="s">
        <v>96</v>
      </c>
      <c r="X428" s="235"/>
    </row>
    <row r="429" spans="1:24" ht="16.5" customHeight="1" x14ac:dyDescent="0.2">
      <c r="A429" s="215"/>
      <c r="B429" s="216"/>
      <c r="C429" s="67" t="s">
        <v>40</v>
      </c>
      <c r="D429" s="45" t="s">
        <v>41</v>
      </c>
      <c r="E429" s="45" t="s">
        <v>40</v>
      </c>
      <c r="F429" s="45" t="s">
        <v>41</v>
      </c>
      <c r="G429" s="45" t="s">
        <v>40</v>
      </c>
      <c r="H429" s="45" t="s">
        <v>41</v>
      </c>
      <c r="I429" s="45" t="s">
        <v>40</v>
      </c>
      <c r="J429" s="45" t="s">
        <v>41</v>
      </c>
      <c r="K429" s="45" t="s">
        <v>40</v>
      </c>
      <c r="L429" s="45" t="s">
        <v>41</v>
      </c>
      <c r="M429" s="45" t="s">
        <v>40</v>
      </c>
      <c r="N429" s="45" t="s">
        <v>41</v>
      </c>
      <c r="O429" s="45" t="s">
        <v>40</v>
      </c>
      <c r="P429" s="45" t="s">
        <v>41</v>
      </c>
      <c r="Q429" s="45" t="s">
        <v>40</v>
      </c>
      <c r="R429" s="45" t="s">
        <v>41</v>
      </c>
      <c r="S429" s="45" t="s">
        <v>40</v>
      </c>
      <c r="T429" s="45" t="s">
        <v>41</v>
      </c>
      <c r="U429" s="45" t="s">
        <v>40</v>
      </c>
      <c r="V429" s="45" t="s">
        <v>41</v>
      </c>
      <c r="W429" s="45" t="s">
        <v>40</v>
      </c>
      <c r="X429" s="45" t="s">
        <v>41</v>
      </c>
    </row>
    <row r="430" spans="1:24" ht="14.25" customHeight="1" x14ac:dyDescent="0.2">
      <c r="A430" s="117" t="s">
        <v>47</v>
      </c>
      <c r="B430" s="117">
        <v>1</v>
      </c>
      <c r="C430" s="138" cm="1">
        <f t="array" ref="C430">IF($I$2="Путешествия с детьми",
INDEX(GRID!$B$34:$BI$44,MATCH(C$7,GRID!$A$34:$A$44,0),MATCH(1,($U$2=GRID!$B$31:$BI$31)*(КАЛЕНДАРЬ!$AZ4=GRID!$B$33:$BI$33), 0))*GRID!$B$65,
ROUNDUP(INDEX(GRID!$B$34:$BI$44,MATCH(C$7,GRID!$A$34:$A$44,0),MATCH(1,($U$2=GRID!$B$31:$BI$31)*(КАЛЕНДАРЬ!$AZ4=GRID!$B$33:$BI$33),0))*GRID!$B$65*(1-GRID!$B$69),0))</f>
        <v>18576</v>
      </c>
      <c r="D430" s="47" cm="1">
        <f t="array" ref="D430">IF($I$2="Путешествия с детьми",
INDEX(GRID!$B$47:$BI$57,MATCH(C$7,GRID!$A$47:$A$57,0),MATCH(1,($U$2=GRID!$B$31:$BI$31)*(КАЛЕНДАРЬ!$AZ4=GRID!$B$33:$BI$33), 0))*GRID!$B$65,
ROUNDUP(INDEX(GRID!$B$47:$BI$57,MATCH(C$7,GRID!$A$47:$A$57,0),MATCH(1,($U$2=GRID!$B$31:$BI$31)*(КАЛЕНДАРЬ!$AZ4=GRID!$B$33:$BI$33),0))*GRID!$B$65*(1-GRID!$B$69),0))</f>
        <v>20812</v>
      </c>
      <c r="E430" s="47" cm="1">
        <f t="array" ref="E430">IF($I$2="Путешествия с детьми",
INDEX(GRID!$B$34:$BI$44,MATCH(E$7,GRID!$A$34:$A$44,0),MATCH(1,($U$2=GRID!$B$31:$BI$31)*(КАЛЕНДАРЬ!$AZ4=GRID!$B$33:$BI$33), 0))*GRID!$B$65,
ROUNDUP(INDEX(GRID!$B$34:$BI$44,MATCH(E$7,GRID!$A$34:$A$44,0),MATCH(1,($U$2=GRID!$B$31:$BI$31)*(КАЛЕНДАРЬ!$AZ4=GRID!$B$33:$BI$33),0))*GRID!$B$65*(1-GRID!$B$69),0))</f>
        <v>20124</v>
      </c>
      <c r="F430" s="47" cm="1">
        <f t="array" ref="F430">IF($I$2="Путешествия с детьми",
INDEX(GRID!$B$47:$BI$57,MATCH(E$7,GRID!$A$47:$A$57,0),MATCH(1,($U$2=GRID!$B$31:$BI$31)*(КАЛЕНДАРЬ!$AZ4=GRID!$B$33:$BI$33), 0))*GRID!$B$65,
ROUNDUP(INDEX(GRID!$B$47:$BI$57,MATCH(E$7,GRID!$A$47:$A$57,0),MATCH(1,($U$2=GRID!$B$31:$BI$31)*(КАЛЕНДАРЬ!$AZ4=GRID!$B$33:$BI$33),0))*GRID!$B$65*(1-GRID!$B$69),0))</f>
        <v>22360</v>
      </c>
      <c r="G430" s="47" cm="1">
        <f t="array" ref="G430">IF($I$2="Путешествия с детьми",
INDEX(GRID!$B$34:$BI$44,MATCH(G$7,GRID!$A$34:$A$44,0),MATCH(1,($U$2=GRID!$B$31:$BI$31)*(КАЛЕНДАРЬ!$AZ4=GRID!$B$33:$BI$33), 0))*GRID!$B$65,
ROUNDUP(INDEX(GRID!$B$34:$BI$44,MATCH(G$7,GRID!$A$34:$A$44,0),MATCH(1,($U$2=GRID!$B$31:$BI$31)*(КАЛЕНДАРЬ!$AZ4=GRID!$B$33:$BI$33),0))*GRID!$B$65*(1-GRID!$B$69),0))</f>
        <v>20984</v>
      </c>
      <c r="H430" s="47" cm="1">
        <f t="array" ref="H430">IF($I$2="Путешествия с детьми",
INDEX(GRID!$B$47:$BI$57,MATCH(G$7,GRID!$A$47:$A$57,0),MATCH(1,($U$2=GRID!$B$31:$BI$31)*(КАЛЕНДАРЬ!$AZ4=GRID!$B$33:$BI$33), 0))*GRID!$B$65,
ROUNDUP(INDEX(GRID!$B$47:$BI$57,MATCH(G$7,GRID!$A$47:$A$57,0),MATCH(1,($U$2=GRID!$B$31:$BI$31)*(КАЛЕНДАРЬ!$AZ4=GRID!$B$33:$BI$33),0))*GRID!$B$65*(1-GRID!$B$69),0))</f>
        <v>23220</v>
      </c>
      <c r="I430" s="47" cm="1">
        <f t="array" ref="I430">IF($I$2="Путешествия с детьми",
INDEX(GRID!$B$34:$BI$44,MATCH(I$7,GRID!$A$34:$A$44,0),MATCH(1,($U$2=GRID!$B$31:$BI$31)*(КАЛЕНДАРЬ!$AZ4=GRID!$B$33:$BI$33), 0))*GRID!$B$65,
ROUNDUP(INDEX(GRID!$B$34:$BI$44,MATCH(I$7,GRID!$A$34:$A$44,0),MATCH(1,($U$2=GRID!$B$31:$BI$31)*(КАЛЕНДАРЬ!$AZ4=GRID!$B$33:$BI$33),0))*GRID!$B$65*(1-GRID!$B$69),0))</f>
        <v>22532</v>
      </c>
      <c r="J430" s="47" cm="1">
        <f t="array" ref="J430">IF($I$2="Путешествия с детьми",
INDEX(GRID!$B$47:$BI$57,MATCH(I$7,GRID!$A$47:$A$57,0),MATCH(1,($U$2=GRID!$B$31:$BI$31)*(КАЛЕНДАРЬ!$AZ4=GRID!$B$33:$BI$33), 0))*GRID!$B$65,
ROUNDUP(INDEX(GRID!$B$47:$BI$57,MATCH(I$7,GRID!$A$47:$A$57,0),MATCH(1,($U$2=GRID!$B$31:$BI$31)*(КАЛЕНДАРЬ!$AZ4=GRID!$B$33:$BI$33),0))*GRID!$B$65*(1-GRID!$B$69),0))</f>
        <v>24768</v>
      </c>
      <c r="K430" s="47" cm="1">
        <f t="array" ref="K430">IF($I$2="Путешествия с детьми",
INDEX(GRID!$B$34:$BI$44,MATCH(K$7,GRID!$A$34:$A$44,0),MATCH(1,($U$2=GRID!$B$31:$BI$31)*(КАЛЕНДАРЬ!$AZ4=GRID!$B$33:$BI$33), 0))*GRID!$B$65,
ROUNDUP(INDEX(GRID!$B$34:$BI$44,MATCH(K$7,GRID!$A$34:$A$44,0),MATCH(1,($U$2=GRID!$B$31:$BI$31)*(КАЛЕНДАРЬ!$AZ4=GRID!$B$33:$BI$33),0))*GRID!$B$65*(1-GRID!$B$69),0))</f>
        <v>23392</v>
      </c>
      <c r="L430" s="47" cm="1">
        <f t="array" ref="L430">IF($I$2="Путешествия с детьми",
INDEX(GRID!$B$47:$BI$57,MATCH(K$7,GRID!$A$47:$A$57,0),MATCH(1,($U$2=GRID!$B$31:$BI$31)*(КАЛЕНДАРЬ!$AZ4=GRID!$B$33:$BI$33), 0))*GRID!$B$65,
ROUNDUP(INDEX(GRID!$B$47:$BI$57,MATCH(K$7,GRID!$A$47:$A$57,0),MATCH(1,($U$2=GRID!$B$31:$BI$31)*(КАЛЕНДАРЬ!$AZ4=GRID!$B$33:$BI$33),0))*GRID!$B$65*(1-GRID!$B$69),0))</f>
        <v>25628</v>
      </c>
      <c r="M430" s="47" cm="1">
        <f t="array" ref="M430">IF($I$2="Путешествия с детьми",
INDEX(GRID!$B$34:$BI$44,MATCH(M$7,GRID!$A$34:$A$44,0),MATCH(1,($U$2=GRID!$B$31:$BI$31)*(КАЛЕНДАРЬ!$AZ4=GRID!$B$33:$BI$33), 0))*GRID!$B$65,
ROUNDUP(INDEX(GRID!$B$34:$BI$44,MATCH(M$7,GRID!$A$34:$A$44,0),MATCH(1,($U$2=GRID!$B$31:$BI$31)*(КАЛЕНДАРЬ!$AZ4=GRID!$B$33:$BI$33),0))*GRID!$B$65*(1-GRID!$B$69),0))</f>
        <v>24940</v>
      </c>
      <c r="N430" s="47" cm="1">
        <f t="array" ref="N430">IF($I$2="Путешествия с детьми",
INDEX(GRID!$B$47:$BI$57,MATCH(M$7,GRID!$A$47:$A$57,0),MATCH(1,($U$2=GRID!$B$31:$BI$31)*(КАЛЕНДАРЬ!$AZ4=GRID!$B$33:$BI$33), 0))*GRID!$B$65,
ROUNDUP(INDEX(GRID!$B$47:$BI$57,MATCH(M$7,GRID!$A$47:$A$57,0),MATCH(1,($U$2=GRID!$B$31:$BI$31)*(КАЛЕНДАРЬ!$AZ4=GRID!$B$33:$BI$33),0))*GRID!$B$65*(1-GRID!$B$69),0))</f>
        <v>27176</v>
      </c>
      <c r="O430" s="47" cm="1">
        <f t="array" ref="O430">IF($I$2="Путешествия с детьми",
INDEX(GRID!$B$34:$BI$44,MATCH(O$7,GRID!$A$34:$A$44,0),MATCH(1,($U$2=GRID!$B$31:$BI$31)*(КАЛЕНДАРЬ!$AZ4=GRID!$B$33:$BI$33), 0))*GRID!$B$65,
ROUNDUP(INDEX(GRID!$B$34:$BI$44,MATCH(O$7,GRID!$A$34:$A$44,0),MATCH(1,($U$2=GRID!$B$31:$BI$31)*(КАЛЕНДАРЬ!$AZ4=GRID!$B$33:$BI$33),0))*GRID!$B$65*(1-GRID!$B$69),0))</f>
        <v>30960</v>
      </c>
      <c r="P430" s="47" cm="1">
        <f t="array" ref="P430">IF($I$2="Путешествия с детьми",
INDEX(GRID!$B$47:$BI$57,MATCH(O$7,GRID!$A$47:$A$57,0),MATCH(1,($U$2=GRID!$B$31:$BI$31)*(КАЛЕНДАРЬ!$AZ4=GRID!$B$33:$BI$33), 0))*GRID!$B$65,
ROUNDUP(INDEX(GRID!$B$47:$BI$57,MATCH(O$7,GRID!$A$47:$A$57,0),MATCH(1,($U$2=GRID!$B$31:$BI$31)*(КАЛЕНДАРЬ!$AZ4=GRID!$B$33:$BI$33),0))*GRID!$B$65*(1-GRID!$B$69),0))</f>
        <v>33196</v>
      </c>
      <c r="Q430" s="47" cm="1">
        <f t="array" ref="Q430">IF($I$2="Путешествия с детьми",
INDEX(GRID!$B$34:$BI$44,MATCH(Q$7,GRID!$A$34:$A$44,0),MATCH(1,($U$2=GRID!$B$31:$BI$31)*(КАЛЕНДАРЬ!$AZ4=GRID!$B$33:$BI$33), 0))*GRID!$B$65,
ROUNDUP(INDEX(GRID!$B$34:$BI$44,MATCH(Q$7,GRID!$A$34:$A$44,0),MATCH(1,($U$2=GRID!$B$31:$BI$31)*(КАЛЕНДАРЬ!$AZ4=GRID!$B$33:$BI$33),0))*GRID!$B$65*(1-GRID!$B$69),0))</f>
        <v>32680</v>
      </c>
      <c r="R430" s="47" cm="1">
        <f t="array" ref="R430">IF($I$2="Путешествия с детьми",
INDEX(GRID!$B$47:$BI$57,MATCH(Q$7,GRID!$A$47:$A$57,0),MATCH(1,($U$2=GRID!$B$31:$BI$31)*(КАЛЕНДАРЬ!$AZ4=GRID!$B$33:$BI$33), 0))*GRID!$B$65,
ROUNDUP(INDEX(GRID!$B$47:$BI$57,MATCH(Q$7,GRID!$A$47:$A$57,0),MATCH(1,($U$2=GRID!$B$31:$BI$31)*(КАЛЕНДАРЬ!$AZ4=GRID!$B$33:$BI$33),0))*GRID!$B$65*(1-GRID!$B$69),0))</f>
        <v>34916</v>
      </c>
      <c r="S430" s="47" cm="1">
        <f t="array" ref="S430">IF($I$2="Путешествия с детьми",
INDEX(GRID!$B$34:$BI$44,MATCH(S$7,GRID!$A$34:$A$44,0),MATCH(1,($U$2=GRID!$B$31:$BI$31)*(КАЛЕНДАРЬ!$AZ4=GRID!$B$33:$BI$33), 0))*GRID!$B$65,
ROUNDUP(INDEX(GRID!$B$34:$BI$44,MATCH(S$7,GRID!$A$34:$A$44,0),MATCH(1,($U$2=GRID!$B$31:$BI$31)*(КАЛЕНДАРЬ!$AZ4=GRID!$B$33:$BI$33),0))*GRID!$B$65*(1-GRID!$B$69),0))</f>
        <v>35690</v>
      </c>
      <c r="T430" s="47" cm="1">
        <f t="array" ref="T430">IF($I$2="Путешествия с детьми",
INDEX(GRID!$B$47:$BI$57,MATCH(S$7,GRID!$A$47:$A$57,0),MATCH(1,($U$2=GRID!$B$31:$BI$31)*(КАЛЕНДАРЬ!$AZ4=GRID!$B$33:$BI$33), 0))*GRID!$B$65,
ROUNDUP(INDEX(GRID!$B$47:$BI$57,MATCH(S$7,GRID!$A$47:$A$57,0),MATCH(1,($U$2=GRID!$B$31:$BI$31)*(КАЛЕНДАРЬ!$AZ4=GRID!$B$33:$BI$33),0))*GRID!$B$65*(1-GRID!$B$69),0))</f>
        <v>37926</v>
      </c>
      <c r="U430" s="47" cm="1">
        <f t="array" ref="U430">IF($I$2="Путешествия с детьми",
INDEX(GRID!$B$34:$BI$44,MATCH(U$7,GRID!$A$34:$A$44,0),MATCH(1,($U$2=GRID!$B$31:$BI$31)*(КАЛЕНДАРЬ!$AZ4=GRID!$B$33:$BI$33), 0))*GRID!$B$65,
ROUNDUP(INDEX(GRID!$B$34:$BI$44,MATCH(U$7,GRID!$A$34:$A$44,0),MATCH(1,($U$2=GRID!$B$31:$BI$31)*(КАЛЕНДАРЬ!$AZ4=GRID!$B$33:$BI$33),0))*GRID!$B$65*(1-GRID!$B$69),0))</f>
        <v>40850</v>
      </c>
      <c r="V430" s="47" cm="1">
        <f t="array" ref="V430">IF($I$2="Путешествия с детьми",
INDEX(GRID!$B$47:$BI$57,MATCH(U$7,GRID!$A$47:$A$57,0),MATCH(1,($U$2=GRID!$B$31:$BI$31)*(КАЛЕНДАРЬ!$AZ4=GRID!$B$33:$BI$33), 0))*GRID!$B$65,
ROUNDUP(INDEX(GRID!$B$47:$BI$57,MATCH(U$7,GRID!$A$47:$A$57,0),MATCH(1,($U$2=GRID!$B$31:$BI$31)*(КАЛЕНДАРЬ!$AZ4=GRID!$B$33:$BI$33),0))*GRID!$B$65*(1-GRID!$B$69),0))</f>
        <v>43086</v>
      </c>
      <c r="W430" s="47" cm="1">
        <f t="array" ref="W430">IF($I$2="Путешествия с детьми",
INDEX(GRID!$B$34:$BI$44,MATCH(W$7,GRID!$A$34:$A$44,0),MATCH(1,($U$2=GRID!$B$31:$BI$31)*(КАЛЕНДАРЬ!$AZ4=GRID!$B$33:$BI$33), 0))*GRID!$B$65,
ROUNDUP(INDEX(GRID!$B$34:$BI$44,MATCH(W$7,GRID!$A$34:$A$44,0),MATCH(1,($U$2=GRID!$B$31:$BI$31)*(КАЛЕНДАРЬ!$AZ4=GRID!$B$33:$BI$33),0))*GRID!$B$65*(1-GRID!$B$69),0))</f>
        <v>120830</v>
      </c>
      <c r="X430" s="47" cm="1">
        <f t="array" ref="X430">IF($I$2="Путешествия с детьми",
INDEX(GRID!$B$47:$BI$57,MATCH(W$7,GRID!$A$47:$A$57,0),MATCH(1,($U$2=GRID!$B$31:$BI$31)*(КАЛЕНДАРЬ!$AZ4=GRID!$B$33:$BI$33), 0))*GRID!$B$65,
ROUNDUP(INDEX(GRID!$B$47:$BI$57,MATCH(W$7,GRID!$A$47:$A$57,0),MATCH(1,($U$2=GRID!$B$31:$BI$31)*(КАЛЕНДАРЬ!$AZ4=GRID!$B$33:$BI$33),0))*GRID!$B$65*(1-GRID!$B$69),0))</f>
        <v>123066</v>
      </c>
    </row>
    <row r="431" spans="1:24" ht="14.25" customHeight="1" x14ac:dyDescent="0.2">
      <c r="A431" s="117" t="s">
        <v>48</v>
      </c>
      <c r="B431" s="117">
        <v>2</v>
      </c>
      <c r="C431" s="138" cm="1">
        <f t="array" ref="C431">IF($I$2="Путешествия с детьми",
INDEX(GRID!$B$34:$BI$44,MATCH(C$7,GRID!$A$34:$A$44,0),MATCH(1,($U$2=GRID!$B$31:$BI$31)*(КАЛЕНДАРЬ!$AZ5=GRID!$B$33:$BI$33), 0))*GRID!$B$65,
ROUNDUP(INDEX(GRID!$B$34:$BI$44,MATCH(C$7,GRID!$A$34:$A$44,0),MATCH(1,($U$2=GRID!$B$31:$BI$31)*(КАЛЕНДАРЬ!$AZ5=GRID!$B$33:$BI$33),0))*GRID!$B$65*(1-GRID!$B$69),0))</f>
        <v>18576</v>
      </c>
      <c r="D431" s="47" cm="1">
        <f t="array" ref="D431">IF($I$2="Путешествия с детьми",
INDEX(GRID!$B$47:$BI$57,MATCH(C$7,GRID!$A$47:$A$57,0),MATCH(1,($U$2=GRID!$B$31:$BI$31)*(КАЛЕНДАРЬ!$AZ5=GRID!$B$33:$BI$33), 0))*GRID!$B$65,
ROUNDUP(INDEX(GRID!$B$47:$BI$57,MATCH(C$7,GRID!$A$47:$A$57,0),MATCH(1,($U$2=GRID!$B$31:$BI$31)*(КАЛЕНДАРЬ!$AZ5=GRID!$B$33:$BI$33),0))*GRID!$B$65*(1-GRID!$B$69),0))</f>
        <v>20812</v>
      </c>
      <c r="E431" s="47" cm="1">
        <f t="array" ref="E431">IF($I$2="Путешествия с детьми",
INDEX(GRID!$B$34:$BI$44,MATCH(E$7,GRID!$A$34:$A$44,0),MATCH(1,($U$2=GRID!$B$31:$BI$31)*(КАЛЕНДАРЬ!$AZ5=GRID!$B$33:$BI$33), 0))*GRID!$B$65,
ROUNDUP(INDEX(GRID!$B$34:$BI$44,MATCH(E$7,GRID!$A$34:$A$44,0),MATCH(1,($U$2=GRID!$B$31:$BI$31)*(КАЛЕНДАРЬ!$AZ5=GRID!$B$33:$BI$33),0))*GRID!$B$65*(1-GRID!$B$69),0))</f>
        <v>20124</v>
      </c>
      <c r="F431" s="47" cm="1">
        <f t="array" ref="F431">IF($I$2="Путешествия с детьми",
INDEX(GRID!$B$47:$BI$57,MATCH(E$7,GRID!$A$47:$A$57,0),MATCH(1,($U$2=GRID!$B$31:$BI$31)*(КАЛЕНДАРЬ!$AZ5=GRID!$B$33:$BI$33), 0))*GRID!$B$65,
ROUNDUP(INDEX(GRID!$B$47:$BI$57,MATCH(E$7,GRID!$A$47:$A$57,0),MATCH(1,($U$2=GRID!$B$31:$BI$31)*(КАЛЕНДАРЬ!$AZ5=GRID!$B$33:$BI$33),0))*GRID!$B$65*(1-GRID!$B$69),0))</f>
        <v>22360</v>
      </c>
      <c r="G431" s="47" cm="1">
        <f t="array" ref="G431">IF($I$2="Путешествия с детьми",
INDEX(GRID!$B$34:$BI$44,MATCH(G$7,GRID!$A$34:$A$44,0),MATCH(1,($U$2=GRID!$B$31:$BI$31)*(КАЛЕНДАРЬ!$AZ5=GRID!$B$33:$BI$33), 0))*GRID!$B$65,
ROUNDUP(INDEX(GRID!$B$34:$BI$44,MATCH(G$7,GRID!$A$34:$A$44,0),MATCH(1,($U$2=GRID!$B$31:$BI$31)*(КАЛЕНДАРЬ!$AZ5=GRID!$B$33:$BI$33),0))*GRID!$B$65*(1-GRID!$B$69),0))</f>
        <v>20984</v>
      </c>
      <c r="H431" s="47" cm="1">
        <f t="array" ref="H431">IF($I$2="Путешествия с детьми",
INDEX(GRID!$B$47:$BI$57,MATCH(G$7,GRID!$A$47:$A$57,0),MATCH(1,($U$2=GRID!$B$31:$BI$31)*(КАЛЕНДАРЬ!$AZ5=GRID!$B$33:$BI$33), 0))*GRID!$B$65,
ROUNDUP(INDEX(GRID!$B$47:$BI$57,MATCH(G$7,GRID!$A$47:$A$57,0),MATCH(1,($U$2=GRID!$B$31:$BI$31)*(КАЛЕНДАРЬ!$AZ5=GRID!$B$33:$BI$33),0))*GRID!$B$65*(1-GRID!$B$69),0))</f>
        <v>23220</v>
      </c>
      <c r="I431" s="47" cm="1">
        <f t="array" ref="I431">IF($I$2="Путешествия с детьми",
INDEX(GRID!$B$34:$BI$44,MATCH(I$7,GRID!$A$34:$A$44,0),MATCH(1,($U$2=GRID!$B$31:$BI$31)*(КАЛЕНДАРЬ!$AZ5=GRID!$B$33:$BI$33), 0))*GRID!$B$65,
ROUNDUP(INDEX(GRID!$B$34:$BI$44,MATCH(I$7,GRID!$A$34:$A$44,0),MATCH(1,($U$2=GRID!$B$31:$BI$31)*(КАЛЕНДАРЬ!$AZ5=GRID!$B$33:$BI$33),0))*GRID!$B$65*(1-GRID!$B$69),0))</f>
        <v>22532</v>
      </c>
      <c r="J431" s="47" cm="1">
        <f t="array" ref="J431">IF($I$2="Путешествия с детьми",
INDEX(GRID!$B$47:$BI$57,MATCH(I$7,GRID!$A$47:$A$57,0),MATCH(1,($U$2=GRID!$B$31:$BI$31)*(КАЛЕНДАРЬ!$AZ5=GRID!$B$33:$BI$33), 0))*GRID!$B$65,
ROUNDUP(INDEX(GRID!$B$47:$BI$57,MATCH(I$7,GRID!$A$47:$A$57,0),MATCH(1,($U$2=GRID!$B$31:$BI$31)*(КАЛЕНДАРЬ!$AZ5=GRID!$B$33:$BI$33),0))*GRID!$B$65*(1-GRID!$B$69),0))</f>
        <v>24768</v>
      </c>
      <c r="K431" s="47" cm="1">
        <f t="array" ref="K431">IF($I$2="Путешествия с детьми",
INDEX(GRID!$B$34:$BI$44,MATCH(K$7,GRID!$A$34:$A$44,0),MATCH(1,($U$2=GRID!$B$31:$BI$31)*(КАЛЕНДАРЬ!$AZ5=GRID!$B$33:$BI$33), 0))*GRID!$B$65,
ROUNDUP(INDEX(GRID!$B$34:$BI$44,MATCH(K$7,GRID!$A$34:$A$44,0),MATCH(1,($U$2=GRID!$B$31:$BI$31)*(КАЛЕНДАРЬ!$AZ5=GRID!$B$33:$BI$33),0))*GRID!$B$65*(1-GRID!$B$69),0))</f>
        <v>23392</v>
      </c>
      <c r="L431" s="47" cm="1">
        <f t="array" ref="L431">IF($I$2="Путешествия с детьми",
INDEX(GRID!$B$47:$BI$57,MATCH(K$7,GRID!$A$47:$A$57,0),MATCH(1,($U$2=GRID!$B$31:$BI$31)*(КАЛЕНДАРЬ!$AZ5=GRID!$B$33:$BI$33), 0))*GRID!$B$65,
ROUNDUP(INDEX(GRID!$B$47:$BI$57,MATCH(K$7,GRID!$A$47:$A$57,0),MATCH(1,($U$2=GRID!$B$31:$BI$31)*(КАЛЕНДАРЬ!$AZ5=GRID!$B$33:$BI$33),0))*GRID!$B$65*(1-GRID!$B$69),0))</f>
        <v>25628</v>
      </c>
      <c r="M431" s="47" cm="1">
        <f t="array" ref="M431">IF($I$2="Путешествия с детьми",
INDEX(GRID!$B$34:$BI$44,MATCH(M$7,GRID!$A$34:$A$44,0),MATCH(1,($U$2=GRID!$B$31:$BI$31)*(КАЛЕНДАРЬ!$AZ5=GRID!$B$33:$BI$33), 0))*GRID!$B$65,
ROUNDUP(INDEX(GRID!$B$34:$BI$44,MATCH(M$7,GRID!$A$34:$A$44,0),MATCH(1,($U$2=GRID!$B$31:$BI$31)*(КАЛЕНДАРЬ!$AZ5=GRID!$B$33:$BI$33),0))*GRID!$B$65*(1-GRID!$B$69),0))</f>
        <v>24940</v>
      </c>
      <c r="N431" s="47" cm="1">
        <f t="array" ref="N431">IF($I$2="Путешествия с детьми",
INDEX(GRID!$B$47:$BI$57,MATCH(M$7,GRID!$A$47:$A$57,0),MATCH(1,($U$2=GRID!$B$31:$BI$31)*(КАЛЕНДАРЬ!$AZ5=GRID!$B$33:$BI$33), 0))*GRID!$B$65,
ROUNDUP(INDEX(GRID!$B$47:$BI$57,MATCH(M$7,GRID!$A$47:$A$57,0),MATCH(1,($U$2=GRID!$B$31:$BI$31)*(КАЛЕНДАРЬ!$AZ5=GRID!$B$33:$BI$33),0))*GRID!$B$65*(1-GRID!$B$69),0))</f>
        <v>27176</v>
      </c>
      <c r="O431" s="47" cm="1">
        <f t="array" ref="O431">IF($I$2="Путешествия с детьми",
INDEX(GRID!$B$34:$BI$44,MATCH(O$7,GRID!$A$34:$A$44,0),MATCH(1,($U$2=GRID!$B$31:$BI$31)*(КАЛЕНДАРЬ!$AZ5=GRID!$B$33:$BI$33), 0))*GRID!$B$65,
ROUNDUP(INDEX(GRID!$B$34:$BI$44,MATCH(O$7,GRID!$A$34:$A$44,0),MATCH(1,($U$2=GRID!$B$31:$BI$31)*(КАЛЕНДАРЬ!$AZ5=GRID!$B$33:$BI$33),0))*GRID!$B$65*(1-GRID!$B$69),0))</f>
        <v>30960</v>
      </c>
      <c r="P431" s="47" cm="1">
        <f t="array" ref="P431">IF($I$2="Путешествия с детьми",
INDEX(GRID!$B$47:$BI$57,MATCH(O$7,GRID!$A$47:$A$57,0),MATCH(1,($U$2=GRID!$B$31:$BI$31)*(КАЛЕНДАРЬ!$AZ5=GRID!$B$33:$BI$33), 0))*GRID!$B$65,
ROUNDUP(INDEX(GRID!$B$47:$BI$57,MATCH(O$7,GRID!$A$47:$A$57,0),MATCH(1,($U$2=GRID!$B$31:$BI$31)*(КАЛЕНДАРЬ!$AZ5=GRID!$B$33:$BI$33),0))*GRID!$B$65*(1-GRID!$B$69),0))</f>
        <v>33196</v>
      </c>
      <c r="Q431" s="47" cm="1">
        <f t="array" ref="Q431">IF($I$2="Путешествия с детьми",
INDEX(GRID!$B$34:$BI$44,MATCH(Q$7,GRID!$A$34:$A$44,0),MATCH(1,($U$2=GRID!$B$31:$BI$31)*(КАЛЕНДАРЬ!$AZ5=GRID!$B$33:$BI$33), 0))*GRID!$B$65,
ROUNDUP(INDEX(GRID!$B$34:$BI$44,MATCH(Q$7,GRID!$A$34:$A$44,0),MATCH(1,($U$2=GRID!$B$31:$BI$31)*(КАЛЕНДАРЬ!$AZ5=GRID!$B$33:$BI$33),0))*GRID!$B$65*(1-GRID!$B$69),0))</f>
        <v>32680</v>
      </c>
      <c r="R431" s="47" cm="1">
        <f t="array" ref="R431">IF($I$2="Путешествия с детьми",
INDEX(GRID!$B$47:$BI$57,MATCH(Q$7,GRID!$A$47:$A$57,0),MATCH(1,($U$2=GRID!$B$31:$BI$31)*(КАЛЕНДАРЬ!$AZ5=GRID!$B$33:$BI$33), 0))*GRID!$B$65,
ROUNDUP(INDEX(GRID!$B$47:$BI$57,MATCH(Q$7,GRID!$A$47:$A$57,0),MATCH(1,($U$2=GRID!$B$31:$BI$31)*(КАЛЕНДАРЬ!$AZ5=GRID!$B$33:$BI$33),0))*GRID!$B$65*(1-GRID!$B$69),0))</f>
        <v>34916</v>
      </c>
      <c r="S431" s="47" cm="1">
        <f t="array" ref="S431">IF($I$2="Путешествия с детьми",
INDEX(GRID!$B$34:$BI$44,MATCH(S$7,GRID!$A$34:$A$44,0),MATCH(1,($U$2=GRID!$B$31:$BI$31)*(КАЛЕНДАРЬ!$AZ5=GRID!$B$33:$BI$33), 0))*GRID!$B$65,
ROUNDUP(INDEX(GRID!$B$34:$BI$44,MATCH(S$7,GRID!$A$34:$A$44,0),MATCH(1,($U$2=GRID!$B$31:$BI$31)*(КАЛЕНДАРЬ!$AZ5=GRID!$B$33:$BI$33),0))*GRID!$B$65*(1-GRID!$B$69),0))</f>
        <v>35690</v>
      </c>
      <c r="T431" s="47" cm="1">
        <f t="array" ref="T431">IF($I$2="Путешествия с детьми",
INDEX(GRID!$B$47:$BI$57,MATCH(S$7,GRID!$A$47:$A$57,0),MATCH(1,($U$2=GRID!$B$31:$BI$31)*(КАЛЕНДАРЬ!$AZ5=GRID!$B$33:$BI$33), 0))*GRID!$B$65,
ROUNDUP(INDEX(GRID!$B$47:$BI$57,MATCH(S$7,GRID!$A$47:$A$57,0),MATCH(1,($U$2=GRID!$B$31:$BI$31)*(КАЛЕНДАРЬ!$AZ5=GRID!$B$33:$BI$33),0))*GRID!$B$65*(1-GRID!$B$69),0))</f>
        <v>37926</v>
      </c>
      <c r="U431" s="47" cm="1">
        <f t="array" ref="U431">IF($I$2="Путешествия с детьми",
INDEX(GRID!$B$34:$BI$44,MATCH(U$7,GRID!$A$34:$A$44,0),MATCH(1,($U$2=GRID!$B$31:$BI$31)*(КАЛЕНДАРЬ!$AZ5=GRID!$B$33:$BI$33), 0))*GRID!$B$65,
ROUNDUP(INDEX(GRID!$B$34:$BI$44,MATCH(U$7,GRID!$A$34:$A$44,0),MATCH(1,($U$2=GRID!$B$31:$BI$31)*(КАЛЕНДАРЬ!$AZ5=GRID!$B$33:$BI$33),0))*GRID!$B$65*(1-GRID!$B$69),0))</f>
        <v>40850</v>
      </c>
      <c r="V431" s="47" cm="1">
        <f t="array" ref="V431">IF($I$2="Путешествия с детьми",
INDEX(GRID!$B$47:$BI$57,MATCH(U$7,GRID!$A$47:$A$57,0),MATCH(1,($U$2=GRID!$B$31:$BI$31)*(КАЛЕНДАРЬ!$AZ5=GRID!$B$33:$BI$33), 0))*GRID!$B$65,
ROUNDUP(INDEX(GRID!$B$47:$BI$57,MATCH(U$7,GRID!$A$47:$A$57,0),MATCH(1,($U$2=GRID!$B$31:$BI$31)*(КАЛЕНДАРЬ!$AZ5=GRID!$B$33:$BI$33),0))*GRID!$B$65*(1-GRID!$B$69),0))</f>
        <v>43086</v>
      </c>
      <c r="W431" s="47" cm="1">
        <f t="array" ref="W431">IF($I$2="Путешествия с детьми",
INDEX(GRID!$B$34:$BI$44,MATCH(W$7,GRID!$A$34:$A$44,0),MATCH(1,($U$2=GRID!$B$31:$BI$31)*(КАЛЕНДАРЬ!$AZ5=GRID!$B$33:$BI$33), 0))*GRID!$B$65,
ROUNDUP(INDEX(GRID!$B$34:$BI$44,MATCH(W$7,GRID!$A$34:$A$44,0),MATCH(1,($U$2=GRID!$B$31:$BI$31)*(КАЛЕНДАРЬ!$AZ5=GRID!$B$33:$BI$33),0))*GRID!$B$65*(1-GRID!$B$69),0))</f>
        <v>120830</v>
      </c>
      <c r="X431" s="47" cm="1">
        <f t="array" ref="X431">IF($I$2="Путешествия с детьми",
INDEX(GRID!$B$47:$BI$57,MATCH(W$7,GRID!$A$47:$A$57,0),MATCH(1,($U$2=GRID!$B$31:$BI$31)*(КАЛЕНДАРЬ!$AZ5=GRID!$B$33:$BI$33), 0))*GRID!$B$65,
ROUNDUP(INDEX(GRID!$B$47:$BI$57,MATCH(W$7,GRID!$A$47:$A$57,0),MATCH(1,($U$2=GRID!$B$31:$BI$31)*(КАЛЕНДАРЬ!$AZ5=GRID!$B$33:$BI$33),0))*GRID!$B$65*(1-GRID!$B$69),0))</f>
        <v>123066</v>
      </c>
    </row>
    <row r="432" spans="1:24" ht="14.25" customHeight="1" x14ac:dyDescent="0.2">
      <c r="A432" s="117" t="s">
        <v>42</v>
      </c>
      <c r="B432" s="117">
        <v>3</v>
      </c>
      <c r="C432" s="138" cm="1">
        <f t="array" ref="C432">IF($I$2="Путешествия с детьми",
INDEX(GRID!$B$34:$BI$44,MATCH(C$7,GRID!$A$34:$A$44,0),MATCH(1,($U$2=GRID!$B$31:$BI$31)*(КАЛЕНДАРЬ!$AZ6=GRID!$B$33:$BI$33), 0))*GRID!$B$65,
ROUNDUP(INDEX(GRID!$B$34:$BI$44,MATCH(C$7,GRID!$A$34:$A$44,0),MATCH(1,($U$2=GRID!$B$31:$BI$31)*(КАЛЕНДАРЬ!$AZ6=GRID!$B$33:$BI$33),0))*GRID!$B$65*(1-GRID!$B$69),0))</f>
        <v>19608</v>
      </c>
      <c r="D432" s="47" cm="1">
        <f t="array" ref="D432">IF($I$2="Путешествия с детьми",
INDEX(GRID!$B$47:$BI$57,MATCH(C$7,GRID!$A$47:$A$57,0),MATCH(1,($U$2=GRID!$B$31:$BI$31)*(КАЛЕНДАРЬ!$AZ6=GRID!$B$33:$BI$33), 0))*GRID!$B$65,
ROUNDUP(INDEX(GRID!$B$47:$BI$57,MATCH(C$7,GRID!$A$47:$A$57,0),MATCH(1,($U$2=GRID!$B$31:$BI$31)*(КАЛЕНДАРЬ!$AZ6=GRID!$B$33:$BI$33),0))*GRID!$B$65*(1-GRID!$B$69),0))</f>
        <v>21844</v>
      </c>
      <c r="E432" s="47" cm="1">
        <f t="array" ref="E432">IF($I$2="Путешествия с детьми",
INDEX(GRID!$B$34:$BI$44,MATCH(E$7,GRID!$A$34:$A$44,0),MATCH(1,($U$2=GRID!$B$31:$BI$31)*(КАЛЕНДАРЬ!$AZ6=GRID!$B$33:$BI$33), 0))*GRID!$B$65,
ROUNDUP(INDEX(GRID!$B$34:$BI$44,MATCH(E$7,GRID!$A$34:$A$44,0),MATCH(1,($U$2=GRID!$B$31:$BI$31)*(КАЛЕНДАРЬ!$AZ6=GRID!$B$33:$BI$33),0))*GRID!$B$65*(1-GRID!$B$69),0))</f>
        <v>21242</v>
      </c>
      <c r="F432" s="47" cm="1">
        <f t="array" ref="F432">IF($I$2="Путешествия с детьми",
INDEX(GRID!$B$47:$BI$57,MATCH(E$7,GRID!$A$47:$A$57,0),MATCH(1,($U$2=GRID!$B$31:$BI$31)*(КАЛЕНДАРЬ!$AZ6=GRID!$B$33:$BI$33), 0))*GRID!$B$65,
ROUNDUP(INDEX(GRID!$B$47:$BI$57,MATCH(E$7,GRID!$A$47:$A$57,0),MATCH(1,($U$2=GRID!$B$31:$BI$31)*(КАЛЕНДАРЬ!$AZ6=GRID!$B$33:$BI$33),0))*GRID!$B$65*(1-GRID!$B$69),0))</f>
        <v>23478</v>
      </c>
      <c r="G432" s="47" cm="1">
        <f t="array" ref="G432">IF($I$2="Путешествия с детьми",
INDEX(GRID!$B$34:$BI$44,MATCH(G$7,GRID!$A$34:$A$44,0),MATCH(1,($U$2=GRID!$B$31:$BI$31)*(КАЛЕНДАРЬ!$AZ6=GRID!$B$33:$BI$33), 0))*GRID!$B$65,
ROUNDUP(INDEX(GRID!$B$34:$BI$44,MATCH(G$7,GRID!$A$34:$A$44,0),MATCH(1,($U$2=GRID!$B$31:$BI$31)*(КАЛЕНДАРЬ!$AZ6=GRID!$B$33:$BI$33),0))*GRID!$B$65*(1-GRID!$B$69),0))</f>
        <v>22188</v>
      </c>
      <c r="H432" s="47" cm="1">
        <f t="array" ref="H432">IF($I$2="Путешествия с детьми",
INDEX(GRID!$B$47:$BI$57,MATCH(G$7,GRID!$A$47:$A$57,0),MATCH(1,($U$2=GRID!$B$31:$BI$31)*(КАЛЕНДАРЬ!$AZ6=GRID!$B$33:$BI$33), 0))*GRID!$B$65,
ROUNDUP(INDEX(GRID!$B$47:$BI$57,MATCH(G$7,GRID!$A$47:$A$57,0),MATCH(1,($U$2=GRID!$B$31:$BI$31)*(КАЛЕНДАРЬ!$AZ6=GRID!$B$33:$BI$33),0))*GRID!$B$65*(1-GRID!$B$69),0))</f>
        <v>24424</v>
      </c>
      <c r="I432" s="47" cm="1">
        <f t="array" ref="I432">IF($I$2="Путешествия с детьми",
INDEX(GRID!$B$34:$BI$44,MATCH(I$7,GRID!$A$34:$A$44,0),MATCH(1,($U$2=GRID!$B$31:$BI$31)*(КАЛЕНДАРЬ!$AZ6=GRID!$B$33:$BI$33), 0))*GRID!$B$65,
ROUNDUP(INDEX(GRID!$B$34:$BI$44,MATCH(I$7,GRID!$A$34:$A$44,0),MATCH(1,($U$2=GRID!$B$31:$BI$31)*(КАЛЕНДАРЬ!$AZ6=GRID!$B$33:$BI$33),0))*GRID!$B$65*(1-GRID!$B$69),0))</f>
        <v>23822</v>
      </c>
      <c r="J432" s="47" cm="1">
        <f t="array" ref="J432">IF($I$2="Путешествия с детьми",
INDEX(GRID!$B$47:$BI$57,MATCH(I$7,GRID!$A$47:$A$57,0),MATCH(1,($U$2=GRID!$B$31:$BI$31)*(КАЛЕНДАРЬ!$AZ6=GRID!$B$33:$BI$33), 0))*GRID!$B$65,
ROUNDUP(INDEX(GRID!$B$47:$BI$57,MATCH(I$7,GRID!$A$47:$A$57,0),MATCH(1,($U$2=GRID!$B$31:$BI$31)*(КАЛЕНДАРЬ!$AZ6=GRID!$B$33:$BI$33),0))*GRID!$B$65*(1-GRID!$B$69),0))</f>
        <v>26058</v>
      </c>
      <c r="K432" s="47" cm="1">
        <f t="array" ref="K432">IF($I$2="Путешествия с детьми",
INDEX(GRID!$B$34:$BI$44,MATCH(K$7,GRID!$A$34:$A$44,0),MATCH(1,($U$2=GRID!$B$31:$BI$31)*(КАЛЕНДАРЬ!$AZ6=GRID!$B$33:$BI$33), 0))*GRID!$B$65,
ROUNDUP(INDEX(GRID!$B$34:$BI$44,MATCH(K$7,GRID!$A$34:$A$44,0),MATCH(1,($U$2=GRID!$B$31:$BI$31)*(КАЛЕНДАРЬ!$AZ6=GRID!$B$33:$BI$33),0))*GRID!$B$65*(1-GRID!$B$69),0))</f>
        <v>24768</v>
      </c>
      <c r="L432" s="47" cm="1">
        <f t="array" ref="L432">IF($I$2="Путешествия с детьми",
INDEX(GRID!$B$47:$BI$57,MATCH(K$7,GRID!$A$47:$A$57,0),MATCH(1,($U$2=GRID!$B$31:$BI$31)*(КАЛЕНДАРЬ!$AZ6=GRID!$B$33:$BI$33), 0))*GRID!$B$65,
ROUNDUP(INDEX(GRID!$B$47:$BI$57,MATCH(K$7,GRID!$A$47:$A$57,0),MATCH(1,($U$2=GRID!$B$31:$BI$31)*(КАЛЕНДАРЬ!$AZ6=GRID!$B$33:$BI$33),0))*GRID!$B$65*(1-GRID!$B$69),0))</f>
        <v>27004</v>
      </c>
      <c r="M432" s="47" cm="1">
        <f t="array" ref="M432">IF($I$2="Путешествия с детьми",
INDEX(GRID!$B$34:$BI$44,MATCH(M$7,GRID!$A$34:$A$44,0),MATCH(1,($U$2=GRID!$B$31:$BI$31)*(КАЛЕНДАРЬ!$AZ6=GRID!$B$33:$BI$33), 0))*GRID!$B$65,
ROUNDUP(INDEX(GRID!$B$34:$BI$44,MATCH(M$7,GRID!$A$34:$A$44,0),MATCH(1,($U$2=GRID!$B$31:$BI$31)*(КАЛЕНДАРЬ!$AZ6=GRID!$B$33:$BI$33),0))*GRID!$B$65*(1-GRID!$B$69),0))</f>
        <v>26402</v>
      </c>
      <c r="N432" s="47" cm="1">
        <f t="array" ref="N432">IF($I$2="Путешествия с детьми",
INDEX(GRID!$B$47:$BI$57,MATCH(M$7,GRID!$A$47:$A$57,0),MATCH(1,($U$2=GRID!$B$31:$BI$31)*(КАЛЕНДАРЬ!$AZ6=GRID!$B$33:$BI$33), 0))*GRID!$B$65,
ROUNDUP(INDEX(GRID!$B$47:$BI$57,MATCH(M$7,GRID!$A$47:$A$57,0),MATCH(1,($U$2=GRID!$B$31:$BI$31)*(КАЛЕНДАРЬ!$AZ6=GRID!$B$33:$BI$33),0))*GRID!$B$65*(1-GRID!$B$69),0))</f>
        <v>28638</v>
      </c>
      <c r="O432" s="47" cm="1">
        <f t="array" ref="O432">IF($I$2="Путешествия с детьми",
INDEX(GRID!$B$34:$BI$44,MATCH(O$7,GRID!$A$34:$A$44,0),MATCH(1,($U$2=GRID!$B$31:$BI$31)*(КАЛЕНДАРЬ!$AZ6=GRID!$B$33:$BI$33), 0))*GRID!$B$65,
ROUNDUP(INDEX(GRID!$B$34:$BI$44,MATCH(O$7,GRID!$A$34:$A$44,0),MATCH(1,($U$2=GRID!$B$31:$BI$31)*(КАЛЕНДАРЬ!$AZ6=GRID!$B$33:$BI$33),0))*GRID!$B$65*(1-GRID!$B$69),0))</f>
        <v>32594</v>
      </c>
      <c r="P432" s="47" cm="1">
        <f t="array" ref="P432">IF($I$2="Путешествия с детьми",
INDEX(GRID!$B$47:$BI$57,MATCH(O$7,GRID!$A$47:$A$57,0),MATCH(1,($U$2=GRID!$B$31:$BI$31)*(КАЛЕНДАРЬ!$AZ6=GRID!$B$33:$BI$33), 0))*GRID!$B$65,
ROUNDUP(INDEX(GRID!$B$47:$BI$57,MATCH(O$7,GRID!$A$47:$A$57,0),MATCH(1,($U$2=GRID!$B$31:$BI$31)*(КАЛЕНДАРЬ!$AZ6=GRID!$B$33:$BI$33),0))*GRID!$B$65*(1-GRID!$B$69),0))</f>
        <v>34830</v>
      </c>
      <c r="Q432" s="47" cm="1">
        <f t="array" ref="Q432">IF($I$2="Путешествия с детьми",
INDEX(GRID!$B$34:$BI$44,MATCH(Q$7,GRID!$A$34:$A$44,0),MATCH(1,($U$2=GRID!$B$31:$BI$31)*(КАЛЕНДАРЬ!$AZ6=GRID!$B$33:$BI$33), 0))*GRID!$B$65,
ROUNDUP(INDEX(GRID!$B$34:$BI$44,MATCH(Q$7,GRID!$A$34:$A$44,0),MATCH(1,($U$2=GRID!$B$31:$BI$31)*(КАЛЕНДАРЬ!$AZ6=GRID!$B$33:$BI$33),0))*GRID!$B$65*(1-GRID!$B$69),0))</f>
        <v>34400</v>
      </c>
      <c r="R432" s="47" cm="1">
        <f t="array" ref="R432">IF($I$2="Путешествия с детьми",
INDEX(GRID!$B$47:$BI$57,MATCH(Q$7,GRID!$A$47:$A$57,0),MATCH(1,($U$2=GRID!$B$31:$BI$31)*(КАЛЕНДАРЬ!$AZ6=GRID!$B$33:$BI$33), 0))*GRID!$B$65,
ROUNDUP(INDEX(GRID!$B$47:$BI$57,MATCH(Q$7,GRID!$A$47:$A$57,0),MATCH(1,($U$2=GRID!$B$31:$BI$31)*(КАЛЕНДАРЬ!$AZ6=GRID!$B$33:$BI$33),0))*GRID!$B$65*(1-GRID!$B$69),0))</f>
        <v>36636</v>
      </c>
      <c r="S432" s="47" cm="1">
        <f t="array" ref="S432">IF($I$2="Путешествия с детьми",
INDEX(GRID!$B$34:$BI$44,MATCH(S$7,GRID!$A$34:$A$44,0),MATCH(1,($U$2=GRID!$B$31:$BI$31)*(КАЛЕНДАРЬ!$AZ6=GRID!$B$33:$BI$33), 0))*GRID!$B$65,
ROUNDUP(INDEX(GRID!$B$34:$BI$44,MATCH(S$7,GRID!$A$34:$A$44,0),MATCH(1,($U$2=GRID!$B$31:$BI$31)*(КАЛЕНДАРЬ!$AZ6=GRID!$B$33:$BI$33),0))*GRID!$B$65*(1-GRID!$B$69),0))</f>
        <v>37496</v>
      </c>
      <c r="T432" s="47" cm="1">
        <f t="array" ref="T432">IF($I$2="Путешествия с детьми",
INDEX(GRID!$B$47:$BI$57,MATCH(S$7,GRID!$A$47:$A$57,0),MATCH(1,($U$2=GRID!$B$31:$BI$31)*(КАЛЕНДАРЬ!$AZ6=GRID!$B$33:$BI$33), 0))*GRID!$B$65,
ROUNDUP(INDEX(GRID!$B$47:$BI$57,MATCH(S$7,GRID!$A$47:$A$57,0),MATCH(1,($U$2=GRID!$B$31:$BI$31)*(КАЛЕНДАРЬ!$AZ6=GRID!$B$33:$BI$33),0))*GRID!$B$65*(1-GRID!$B$69),0))</f>
        <v>39732</v>
      </c>
      <c r="U432" s="47" cm="1">
        <f t="array" ref="U432">IF($I$2="Путешествия с детьми",
INDEX(GRID!$B$34:$BI$44,MATCH(U$7,GRID!$A$34:$A$44,0),MATCH(1,($U$2=GRID!$B$31:$BI$31)*(КАЛЕНДАРЬ!$AZ6=GRID!$B$33:$BI$33), 0))*GRID!$B$65,
ROUNDUP(INDEX(GRID!$B$34:$BI$44,MATCH(U$7,GRID!$A$34:$A$44,0),MATCH(1,($U$2=GRID!$B$31:$BI$31)*(КАЛЕНДАРЬ!$AZ6=GRID!$B$33:$BI$33),0))*GRID!$B$65*(1-GRID!$B$69),0))</f>
        <v>42828</v>
      </c>
      <c r="V432" s="47" cm="1">
        <f t="array" ref="V432">IF($I$2="Путешествия с детьми",
INDEX(GRID!$B$47:$BI$57,MATCH(U$7,GRID!$A$47:$A$57,0),MATCH(1,($U$2=GRID!$B$31:$BI$31)*(КАЛЕНДАРЬ!$AZ6=GRID!$B$33:$BI$33), 0))*GRID!$B$65,
ROUNDUP(INDEX(GRID!$B$47:$BI$57,MATCH(U$7,GRID!$A$47:$A$57,0),MATCH(1,($U$2=GRID!$B$31:$BI$31)*(КАЛЕНДАРЬ!$AZ6=GRID!$B$33:$BI$33),0))*GRID!$B$65*(1-GRID!$B$69),0))</f>
        <v>45064</v>
      </c>
      <c r="W432" s="47" cm="1">
        <f t="array" ref="W432">IF($I$2="Путешествия с детьми",
INDEX(GRID!$B$34:$BI$44,MATCH(W$7,GRID!$A$34:$A$44,0),MATCH(1,($U$2=GRID!$B$31:$BI$31)*(КАЛЕНДАРЬ!$AZ6=GRID!$B$33:$BI$33), 0))*GRID!$B$65,
ROUNDUP(INDEX(GRID!$B$34:$BI$44,MATCH(W$7,GRID!$A$34:$A$44,0),MATCH(1,($U$2=GRID!$B$31:$BI$31)*(КАЛЕНДАРЬ!$AZ6=GRID!$B$33:$BI$33),0))*GRID!$B$65*(1-GRID!$B$69),0))</f>
        <v>127108</v>
      </c>
      <c r="X432" s="47" cm="1">
        <f t="array" ref="X432">IF($I$2="Путешествия с детьми",
INDEX(GRID!$B$47:$BI$57,MATCH(W$7,GRID!$A$47:$A$57,0),MATCH(1,($U$2=GRID!$B$31:$BI$31)*(КАЛЕНДАРЬ!$AZ6=GRID!$B$33:$BI$33), 0))*GRID!$B$65,
ROUNDUP(INDEX(GRID!$B$47:$BI$57,MATCH(W$7,GRID!$A$47:$A$57,0),MATCH(1,($U$2=GRID!$B$31:$BI$31)*(КАЛЕНДАРЬ!$AZ6=GRID!$B$33:$BI$33),0))*GRID!$B$65*(1-GRID!$B$69),0))</f>
        <v>129344</v>
      </c>
    </row>
    <row r="433" spans="1:24" ht="14.25" customHeight="1" x14ac:dyDescent="0.2">
      <c r="A433" s="117" t="s">
        <v>43</v>
      </c>
      <c r="B433" s="117">
        <v>4</v>
      </c>
      <c r="C433" s="138" cm="1">
        <f t="array" ref="C433">IF($I$2="Путешествия с детьми",
INDEX(GRID!$B$34:$BI$44,MATCH(C$7,GRID!$A$34:$A$44,0),MATCH(1,($U$2=GRID!$B$31:$BI$31)*(КАЛЕНДАРЬ!$AZ7=GRID!$B$33:$BI$33), 0))*GRID!$B$65,
ROUNDUP(INDEX(GRID!$B$34:$BI$44,MATCH(C$7,GRID!$A$34:$A$44,0),MATCH(1,($U$2=GRID!$B$31:$BI$31)*(КАЛЕНДАРЬ!$AZ7=GRID!$B$33:$BI$33),0))*GRID!$B$65*(1-GRID!$B$69),0))</f>
        <v>19608</v>
      </c>
      <c r="D433" s="47" cm="1">
        <f t="array" ref="D433">IF($I$2="Путешествия с детьми",
INDEX(GRID!$B$47:$BI$57,MATCH(C$7,GRID!$A$47:$A$57,0),MATCH(1,($U$2=GRID!$B$31:$BI$31)*(КАЛЕНДАРЬ!$AZ7=GRID!$B$33:$BI$33), 0))*GRID!$B$65,
ROUNDUP(INDEX(GRID!$B$47:$BI$57,MATCH(C$7,GRID!$A$47:$A$57,0),MATCH(1,($U$2=GRID!$B$31:$BI$31)*(КАЛЕНДАРЬ!$AZ7=GRID!$B$33:$BI$33),0))*GRID!$B$65*(1-GRID!$B$69),0))</f>
        <v>21844</v>
      </c>
      <c r="E433" s="47" cm="1">
        <f t="array" ref="E433">IF($I$2="Путешествия с детьми",
INDEX(GRID!$B$34:$BI$44,MATCH(E$7,GRID!$A$34:$A$44,0),MATCH(1,($U$2=GRID!$B$31:$BI$31)*(КАЛЕНДАРЬ!$AZ7=GRID!$B$33:$BI$33), 0))*GRID!$B$65,
ROUNDUP(INDEX(GRID!$B$34:$BI$44,MATCH(E$7,GRID!$A$34:$A$44,0),MATCH(1,($U$2=GRID!$B$31:$BI$31)*(КАЛЕНДАРЬ!$AZ7=GRID!$B$33:$BI$33),0))*GRID!$B$65*(1-GRID!$B$69),0))</f>
        <v>21242</v>
      </c>
      <c r="F433" s="47" cm="1">
        <f t="array" ref="F433">IF($I$2="Путешествия с детьми",
INDEX(GRID!$B$47:$BI$57,MATCH(E$7,GRID!$A$47:$A$57,0),MATCH(1,($U$2=GRID!$B$31:$BI$31)*(КАЛЕНДАРЬ!$AZ7=GRID!$B$33:$BI$33), 0))*GRID!$B$65,
ROUNDUP(INDEX(GRID!$B$47:$BI$57,MATCH(E$7,GRID!$A$47:$A$57,0),MATCH(1,($U$2=GRID!$B$31:$BI$31)*(КАЛЕНДАРЬ!$AZ7=GRID!$B$33:$BI$33),0))*GRID!$B$65*(1-GRID!$B$69),0))</f>
        <v>23478</v>
      </c>
      <c r="G433" s="47" cm="1">
        <f t="array" ref="G433">IF($I$2="Путешествия с детьми",
INDEX(GRID!$B$34:$BI$44,MATCH(G$7,GRID!$A$34:$A$44,0),MATCH(1,($U$2=GRID!$B$31:$BI$31)*(КАЛЕНДАРЬ!$AZ7=GRID!$B$33:$BI$33), 0))*GRID!$B$65,
ROUNDUP(INDEX(GRID!$B$34:$BI$44,MATCH(G$7,GRID!$A$34:$A$44,0),MATCH(1,($U$2=GRID!$B$31:$BI$31)*(КАЛЕНДАРЬ!$AZ7=GRID!$B$33:$BI$33),0))*GRID!$B$65*(1-GRID!$B$69),0))</f>
        <v>22188</v>
      </c>
      <c r="H433" s="47" cm="1">
        <f t="array" ref="H433">IF($I$2="Путешествия с детьми",
INDEX(GRID!$B$47:$BI$57,MATCH(G$7,GRID!$A$47:$A$57,0),MATCH(1,($U$2=GRID!$B$31:$BI$31)*(КАЛЕНДАРЬ!$AZ7=GRID!$B$33:$BI$33), 0))*GRID!$B$65,
ROUNDUP(INDEX(GRID!$B$47:$BI$57,MATCH(G$7,GRID!$A$47:$A$57,0),MATCH(1,($U$2=GRID!$B$31:$BI$31)*(КАЛЕНДАРЬ!$AZ7=GRID!$B$33:$BI$33),0))*GRID!$B$65*(1-GRID!$B$69),0))</f>
        <v>24424</v>
      </c>
      <c r="I433" s="47" cm="1">
        <f t="array" ref="I433">IF($I$2="Путешествия с детьми",
INDEX(GRID!$B$34:$BI$44,MATCH(I$7,GRID!$A$34:$A$44,0),MATCH(1,($U$2=GRID!$B$31:$BI$31)*(КАЛЕНДАРЬ!$AZ7=GRID!$B$33:$BI$33), 0))*GRID!$B$65,
ROUNDUP(INDEX(GRID!$B$34:$BI$44,MATCH(I$7,GRID!$A$34:$A$44,0),MATCH(1,($U$2=GRID!$B$31:$BI$31)*(КАЛЕНДАРЬ!$AZ7=GRID!$B$33:$BI$33),0))*GRID!$B$65*(1-GRID!$B$69),0))</f>
        <v>23822</v>
      </c>
      <c r="J433" s="47" cm="1">
        <f t="array" ref="J433">IF($I$2="Путешествия с детьми",
INDEX(GRID!$B$47:$BI$57,MATCH(I$7,GRID!$A$47:$A$57,0),MATCH(1,($U$2=GRID!$B$31:$BI$31)*(КАЛЕНДАРЬ!$AZ7=GRID!$B$33:$BI$33), 0))*GRID!$B$65,
ROUNDUP(INDEX(GRID!$B$47:$BI$57,MATCH(I$7,GRID!$A$47:$A$57,0),MATCH(1,($U$2=GRID!$B$31:$BI$31)*(КАЛЕНДАРЬ!$AZ7=GRID!$B$33:$BI$33),0))*GRID!$B$65*(1-GRID!$B$69),0))</f>
        <v>26058</v>
      </c>
      <c r="K433" s="47" cm="1">
        <f t="array" ref="K433">IF($I$2="Путешествия с детьми",
INDEX(GRID!$B$34:$BI$44,MATCH(K$7,GRID!$A$34:$A$44,0),MATCH(1,($U$2=GRID!$B$31:$BI$31)*(КАЛЕНДАРЬ!$AZ7=GRID!$B$33:$BI$33), 0))*GRID!$B$65,
ROUNDUP(INDEX(GRID!$B$34:$BI$44,MATCH(K$7,GRID!$A$34:$A$44,0),MATCH(1,($U$2=GRID!$B$31:$BI$31)*(КАЛЕНДАРЬ!$AZ7=GRID!$B$33:$BI$33),0))*GRID!$B$65*(1-GRID!$B$69),0))</f>
        <v>24768</v>
      </c>
      <c r="L433" s="47" cm="1">
        <f t="array" ref="L433">IF($I$2="Путешествия с детьми",
INDEX(GRID!$B$47:$BI$57,MATCH(K$7,GRID!$A$47:$A$57,0),MATCH(1,($U$2=GRID!$B$31:$BI$31)*(КАЛЕНДАРЬ!$AZ7=GRID!$B$33:$BI$33), 0))*GRID!$B$65,
ROUNDUP(INDEX(GRID!$B$47:$BI$57,MATCH(K$7,GRID!$A$47:$A$57,0),MATCH(1,($U$2=GRID!$B$31:$BI$31)*(КАЛЕНДАРЬ!$AZ7=GRID!$B$33:$BI$33),0))*GRID!$B$65*(1-GRID!$B$69),0))</f>
        <v>27004</v>
      </c>
      <c r="M433" s="47" cm="1">
        <f t="array" ref="M433">IF($I$2="Путешествия с детьми",
INDEX(GRID!$B$34:$BI$44,MATCH(M$7,GRID!$A$34:$A$44,0),MATCH(1,($U$2=GRID!$B$31:$BI$31)*(КАЛЕНДАРЬ!$AZ7=GRID!$B$33:$BI$33), 0))*GRID!$B$65,
ROUNDUP(INDEX(GRID!$B$34:$BI$44,MATCH(M$7,GRID!$A$34:$A$44,0),MATCH(1,($U$2=GRID!$B$31:$BI$31)*(КАЛЕНДАРЬ!$AZ7=GRID!$B$33:$BI$33),0))*GRID!$B$65*(1-GRID!$B$69),0))</f>
        <v>26402</v>
      </c>
      <c r="N433" s="47" cm="1">
        <f t="array" ref="N433">IF($I$2="Путешествия с детьми",
INDEX(GRID!$B$47:$BI$57,MATCH(M$7,GRID!$A$47:$A$57,0),MATCH(1,($U$2=GRID!$B$31:$BI$31)*(КАЛЕНДАРЬ!$AZ7=GRID!$B$33:$BI$33), 0))*GRID!$B$65,
ROUNDUP(INDEX(GRID!$B$47:$BI$57,MATCH(M$7,GRID!$A$47:$A$57,0),MATCH(1,($U$2=GRID!$B$31:$BI$31)*(КАЛЕНДАРЬ!$AZ7=GRID!$B$33:$BI$33),0))*GRID!$B$65*(1-GRID!$B$69),0))</f>
        <v>28638</v>
      </c>
      <c r="O433" s="47" cm="1">
        <f t="array" ref="O433">IF($I$2="Путешествия с детьми",
INDEX(GRID!$B$34:$BI$44,MATCH(O$7,GRID!$A$34:$A$44,0),MATCH(1,($U$2=GRID!$B$31:$BI$31)*(КАЛЕНДАРЬ!$AZ7=GRID!$B$33:$BI$33), 0))*GRID!$B$65,
ROUNDUP(INDEX(GRID!$B$34:$BI$44,MATCH(O$7,GRID!$A$34:$A$44,0),MATCH(1,($U$2=GRID!$B$31:$BI$31)*(КАЛЕНДАРЬ!$AZ7=GRID!$B$33:$BI$33),0))*GRID!$B$65*(1-GRID!$B$69),0))</f>
        <v>32594</v>
      </c>
      <c r="P433" s="47" cm="1">
        <f t="array" ref="P433">IF($I$2="Путешествия с детьми",
INDEX(GRID!$B$47:$BI$57,MATCH(O$7,GRID!$A$47:$A$57,0),MATCH(1,($U$2=GRID!$B$31:$BI$31)*(КАЛЕНДАРЬ!$AZ7=GRID!$B$33:$BI$33), 0))*GRID!$B$65,
ROUNDUP(INDEX(GRID!$B$47:$BI$57,MATCH(O$7,GRID!$A$47:$A$57,0),MATCH(1,($U$2=GRID!$B$31:$BI$31)*(КАЛЕНДАРЬ!$AZ7=GRID!$B$33:$BI$33),0))*GRID!$B$65*(1-GRID!$B$69),0))</f>
        <v>34830</v>
      </c>
      <c r="Q433" s="47" cm="1">
        <f t="array" ref="Q433">IF($I$2="Путешествия с детьми",
INDEX(GRID!$B$34:$BI$44,MATCH(Q$7,GRID!$A$34:$A$44,0),MATCH(1,($U$2=GRID!$B$31:$BI$31)*(КАЛЕНДАРЬ!$AZ7=GRID!$B$33:$BI$33), 0))*GRID!$B$65,
ROUNDUP(INDEX(GRID!$B$34:$BI$44,MATCH(Q$7,GRID!$A$34:$A$44,0),MATCH(1,($U$2=GRID!$B$31:$BI$31)*(КАЛЕНДАРЬ!$AZ7=GRID!$B$33:$BI$33),0))*GRID!$B$65*(1-GRID!$B$69),0))</f>
        <v>34400</v>
      </c>
      <c r="R433" s="47" cm="1">
        <f t="array" ref="R433">IF($I$2="Путешествия с детьми",
INDEX(GRID!$B$47:$BI$57,MATCH(Q$7,GRID!$A$47:$A$57,0),MATCH(1,($U$2=GRID!$B$31:$BI$31)*(КАЛЕНДАРЬ!$AZ7=GRID!$B$33:$BI$33), 0))*GRID!$B$65,
ROUNDUP(INDEX(GRID!$B$47:$BI$57,MATCH(Q$7,GRID!$A$47:$A$57,0),MATCH(1,($U$2=GRID!$B$31:$BI$31)*(КАЛЕНДАРЬ!$AZ7=GRID!$B$33:$BI$33),0))*GRID!$B$65*(1-GRID!$B$69),0))</f>
        <v>36636</v>
      </c>
      <c r="S433" s="47" cm="1">
        <f t="array" ref="S433">IF($I$2="Путешествия с детьми",
INDEX(GRID!$B$34:$BI$44,MATCH(S$7,GRID!$A$34:$A$44,0),MATCH(1,($U$2=GRID!$B$31:$BI$31)*(КАЛЕНДАРЬ!$AZ7=GRID!$B$33:$BI$33), 0))*GRID!$B$65,
ROUNDUP(INDEX(GRID!$B$34:$BI$44,MATCH(S$7,GRID!$A$34:$A$44,0),MATCH(1,($U$2=GRID!$B$31:$BI$31)*(КАЛЕНДАРЬ!$AZ7=GRID!$B$33:$BI$33),0))*GRID!$B$65*(1-GRID!$B$69),0))</f>
        <v>37496</v>
      </c>
      <c r="T433" s="47" cm="1">
        <f t="array" ref="T433">IF($I$2="Путешествия с детьми",
INDEX(GRID!$B$47:$BI$57,MATCH(S$7,GRID!$A$47:$A$57,0),MATCH(1,($U$2=GRID!$B$31:$BI$31)*(КАЛЕНДАРЬ!$AZ7=GRID!$B$33:$BI$33), 0))*GRID!$B$65,
ROUNDUP(INDEX(GRID!$B$47:$BI$57,MATCH(S$7,GRID!$A$47:$A$57,0),MATCH(1,($U$2=GRID!$B$31:$BI$31)*(КАЛЕНДАРЬ!$AZ7=GRID!$B$33:$BI$33),0))*GRID!$B$65*(1-GRID!$B$69),0))</f>
        <v>39732</v>
      </c>
      <c r="U433" s="47" cm="1">
        <f t="array" ref="U433">IF($I$2="Путешествия с детьми",
INDEX(GRID!$B$34:$BI$44,MATCH(U$7,GRID!$A$34:$A$44,0),MATCH(1,($U$2=GRID!$B$31:$BI$31)*(КАЛЕНДАРЬ!$AZ7=GRID!$B$33:$BI$33), 0))*GRID!$B$65,
ROUNDUP(INDEX(GRID!$B$34:$BI$44,MATCH(U$7,GRID!$A$34:$A$44,0),MATCH(1,($U$2=GRID!$B$31:$BI$31)*(КАЛЕНДАРЬ!$AZ7=GRID!$B$33:$BI$33),0))*GRID!$B$65*(1-GRID!$B$69),0))</f>
        <v>42828</v>
      </c>
      <c r="V433" s="47" cm="1">
        <f t="array" ref="V433">IF($I$2="Путешествия с детьми",
INDEX(GRID!$B$47:$BI$57,MATCH(U$7,GRID!$A$47:$A$57,0),MATCH(1,($U$2=GRID!$B$31:$BI$31)*(КАЛЕНДАРЬ!$AZ7=GRID!$B$33:$BI$33), 0))*GRID!$B$65,
ROUNDUP(INDEX(GRID!$B$47:$BI$57,MATCH(U$7,GRID!$A$47:$A$57,0),MATCH(1,($U$2=GRID!$B$31:$BI$31)*(КАЛЕНДАРЬ!$AZ7=GRID!$B$33:$BI$33),0))*GRID!$B$65*(1-GRID!$B$69),0))</f>
        <v>45064</v>
      </c>
      <c r="W433" s="47" cm="1">
        <f t="array" ref="W433">IF($I$2="Путешествия с детьми",
INDEX(GRID!$B$34:$BI$44,MATCH(W$7,GRID!$A$34:$A$44,0),MATCH(1,($U$2=GRID!$B$31:$BI$31)*(КАЛЕНДАРЬ!$AZ7=GRID!$B$33:$BI$33), 0))*GRID!$B$65,
ROUNDUP(INDEX(GRID!$B$34:$BI$44,MATCH(W$7,GRID!$A$34:$A$44,0),MATCH(1,($U$2=GRID!$B$31:$BI$31)*(КАЛЕНДАРЬ!$AZ7=GRID!$B$33:$BI$33),0))*GRID!$B$65*(1-GRID!$B$69),0))</f>
        <v>127108</v>
      </c>
      <c r="X433" s="47" cm="1">
        <f t="array" ref="X433">IF($I$2="Путешествия с детьми",
INDEX(GRID!$B$47:$BI$57,MATCH(W$7,GRID!$A$47:$A$57,0),MATCH(1,($U$2=GRID!$B$31:$BI$31)*(КАЛЕНДАРЬ!$AZ7=GRID!$B$33:$BI$33), 0))*GRID!$B$65,
ROUNDUP(INDEX(GRID!$B$47:$BI$57,MATCH(W$7,GRID!$A$47:$A$57,0),MATCH(1,($U$2=GRID!$B$31:$BI$31)*(КАЛЕНДАРЬ!$AZ7=GRID!$B$33:$BI$33),0))*GRID!$B$65*(1-GRID!$B$69),0))</f>
        <v>129344</v>
      </c>
    </row>
    <row r="434" spans="1:24" ht="14.25" customHeight="1" x14ac:dyDescent="0.2">
      <c r="A434" s="117" t="s">
        <v>44</v>
      </c>
      <c r="B434" s="117">
        <v>5</v>
      </c>
      <c r="C434" s="138" cm="1">
        <f t="array" ref="C434">IF($I$2="Путешествия с детьми",
INDEX(GRID!$B$34:$BI$44,MATCH(C$7,GRID!$A$34:$A$44,0),MATCH(1,($U$2=GRID!$B$31:$BI$31)*(КАЛЕНДАРЬ!$AZ8=GRID!$B$33:$BI$33), 0))*GRID!$B$65,
ROUNDUP(INDEX(GRID!$B$34:$BI$44,MATCH(C$7,GRID!$A$34:$A$44,0),MATCH(1,($U$2=GRID!$B$31:$BI$31)*(КАЛЕНДАРЬ!$AZ8=GRID!$B$33:$BI$33),0))*GRID!$B$65*(1-GRID!$B$69),0))</f>
        <v>19608</v>
      </c>
      <c r="D434" s="47" cm="1">
        <f t="array" ref="D434">IF($I$2="Путешествия с детьми",
INDEX(GRID!$B$47:$BI$57,MATCH(C$7,GRID!$A$47:$A$57,0),MATCH(1,($U$2=GRID!$B$31:$BI$31)*(КАЛЕНДАРЬ!$AZ8=GRID!$B$33:$BI$33), 0))*GRID!$B$65,
ROUNDUP(INDEX(GRID!$B$47:$BI$57,MATCH(C$7,GRID!$A$47:$A$57,0),MATCH(1,($U$2=GRID!$B$31:$BI$31)*(КАЛЕНДАРЬ!$AZ8=GRID!$B$33:$BI$33),0))*GRID!$B$65*(1-GRID!$B$69),0))</f>
        <v>21844</v>
      </c>
      <c r="E434" s="47" cm="1">
        <f t="array" ref="E434">IF($I$2="Путешествия с детьми",
INDEX(GRID!$B$34:$BI$44,MATCH(E$7,GRID!$A$34:$A$44,0),MATCH(1,($U$2=GRID!$B$31:$BI$31)*(КАЛЕНДАРЬ!$AZ8=GRID!$B$33:$BI$33), 0))*GRID!$B$65,
ROUNDUP(INDEX(GRID!$B$34:$BI$44,MATCH(E$7,GRID!$A$34:$A$44,0),MATCH(1,($U$2=GRID!$B$31:$BI$31)*(КАЛЕНДАРЬ!$AZ8=GRID!$B$33:$BI$33),0))*GRID!$B$65*(1-GRID!$B$69),0))</f>
        <v>21242</v>
      </c>
      <c r="F434" s="47" cm="1">
        <f t="array" ref="F434">IF($I$2="Путешествия с детьми",
INDEX(GRID!$B$47:$BI$57,MATCH(E$7,GRID!$A$47:$A$57,0),MATCH(1,($U$2=GRID!$B$31:$BI$31)*(КАЛЕНДАРЬ!$AZ8=GRID!$B$33:$BI$33), 0))*GRID!$B$65,
ROUNDUP(INDEX(GRID!$B$47:$BI$57,MATCH(E$7,GRID!$A$47:$A$57,0),MATCH(1,($U$2=GRID!$B$31:$BI$31)*(КАЛЕНДАРЬ!$AZ8=GRID!$B$33:$BI$33),0))*GRID!$B$65*(1-GRID!$B$69),0))</f>
        <v>23478</v>
      </c>
      <c r="G434" s="47" cm="1">
        <f t="array" ref="G434">IF($I$2="Путешествия с детьми",
INDEX(GRID!$B$34:$BI$44,MATCH(G$7,GRID!$A$34:$A$44,0),MATCH(1,($U$2=GRID!$B$31:$BI$31)*(КАЛЕНДАРЬ!$AZ8=GRID!$B$33:$BI$33), 0))*GRID!$B$65,
ROUNDUP(INDEX(GRID!$B$34:$BI$44,MATCH(G$7,GRID!$A$34:$A$44,0),MATCH(1,($U$2=GRID!$B$31:$BI$31)*(КАЛЕНДАРЬ!$AZ8=GRID!$B$33:$BI$33),0))*GRID!$B$65*(1-GRID!$B$69),0))</f>
        <v>22188</v>
      </c>
      <c r="H434" s="47" cm="1">
        <f t="array" ref="H434">IF($I$2="Путешествия с детьми",
INDEX(GRID!$B$47:$BI$57,MATCH(G$7,GRID!$A$47:$A$57,0),MATCH(1,($U$2=GRID!$B$31:$BI$31)*(КАЛЕНДАРЬ!$AZ8=GRID!$B$33:$BI$33), 0))*GRID!$B$65,
ROUNDUP(INDEX(GRID!$B$47:$BI$57,MATCH(G$7,GRID!$A$47:$A$57,0),MATCH(1,($U$2=GRID!$B$31:$BI$31)*(КАЛЕНДАРЬ!$AZ8=GRID!$B$33:$BI$33),0))*GRID!$B$65*(1-GRID!$B$69),0))</f>
        <v>24424</v>
      </c>
      <c r="I434" s="47" cm="1">
        <f t="array" ref="I434">IF($I$2="Путешествия с детьми",
INDEX(GRID!$B$34:$BI$44,MATCH(I$7,GRID!$A$34:$A$44,0),MATCH(1,($U$2=GRID!$B$31:$BI$31)*(КАЛЕНДАРЬ!$AZ8=GRID!$B$33:$BI$33), 0))*GRID!$B$65,
ROUNDUP(INDEX(GRID!$B$34:$BI$44,MATCH(I$7,GRID!$A$34:$A$44,0),MATCH(1,($U$2=GRID!$B$31:$BI$31)*(КАЛЕНДАРЬ!$AZ8=GRID!$B$33:$BI$33),0))*GRID!$B$65*(1-GRID!$B$69),0))</f>
        <v>23822</v>
      </c>
      <c r="J434" s="47" cm="1">
        <f t="array" ref="J434">IF($I$2="Путешествия с детьми",
INDEX(GRID!$B$47:$BI$57,MATCH(I$7,GRID!$A$47:$A$57,0),MATCH(1,($U$2=GRID!$B$31:$BI$31)*(КАЛЕНДАРЬ!$AZ8=GRID!$B$33:$BI$33), 0))*GRID!$B$65,
ROUNDUP(INDEX(GRID!$B$47:$BI$57,MATCH(I$7,GRID!$A$47:$A$57,0),MATCH(1,($U$2=GRID!$B$31:$BI$31)*(КАЛЕНДАРЬ!$AZ8=GRID!$B$33:$BI$33),0))*GRID!$B$65*(1-GRID!$B$69),0))</f>
        <v>26058</v>
      </c>
      <c r="K434" s="47" cm="1">
        <f t="array" ref="K434">IF($I$2="Путешествия с детьми",
INDEX(GRID!$B$34:$BI$44,MATCH(K$7,GRID!$A$34:$A$44,0),MATCH(1,($U$2=GRID!$B$31:$BI$31)*(КАЛЕНДАРЬ!$AZ8=GRID!$B$33:$BI$33), 0))*GRID!$B$65,
ROUNDUP(INDEX(GRID!$B$34:$BI$44,MATCH(K$7,GRID!$A$34:$A$44,0),MATCH(1,($U$2=GRID!$B$31:$BI$31)*(КАЛЕНДАРЬ!$AZ8=GRID!$B$33:$BI$33),0))*GRID!$B$65*(1-GRID!$B$69),0))</f>
        <v>24768</v>
      </c>
      <c r="L434" s="47" cm="1">
        <f t="array" ref="L434">IF($I$2="Путешествия с детьми",
INDEX(GRID!$B$47:$BI$57,MATCH(K$7,GRID!$A$47:$A$57,0),MATCH(1,($U$2=GRID!$B$31:$BI$31)*(КАЛЕНДАРЬ!$AZ8=GRID!$B$33:$BI$33), 0))*GRID!$B$65,
ROUNDUP(INDEX(GRID!$B$47:$BI$57,MATCH(K$7,GRID!$A$47:$A$57,0),MATCH(1,($U$2=GRID!$B$31:$BI$31)*(КАЛЕНДАРЬ!$AZ8=GRID!$B$33:$BI$33),0))*GRID!$B$65*(1-GRID!$B$69),0))</f>
        <v>27004</v>
      </c>
      <c r="M434" s="47" cm="1">
        <f t="array" ref="M434">IF($I$2="Путешествия с детьми",
INDEX(GRID!$B$34:$BI$44,MATCH(M$7,GRID!$A$34:$A$44,0),MATCH(1,($U$2=GRID!$B$31:$BI$31)*(КАЛЕНДАРЬ!$AZ8=GRID!$B$33:$BI$33), 0))*GRID!$B$65,
ROUNDUP(INDEX(GRID!$B$34:$BI$44,MATCH(M$7,GRID!$A$34:$A$44,0),MATCH(1,($U$2=GRID!$B$31:$BI$31)*(КАЛЕНДАРЬ!$AZ8=GRID!$B$33:$BI$33),0))*GRID!$B$65*(1-GRID!$B$69),0))</f>
        <v>26402</v>
      </c>
      <c r="N434" s="47" cm="1">
        <f t="array" ref="N434">IF($I$2="Путешествия с детьми",
INDEX(GRID!$B$47:$BI$57,MATCH(M$7,GRID!$A$47:$A$57,0),MATCH(1,($U$2=GRID!$B$31:$BI$31)*(КАЛЕНДАРЬ!$AZ8=GRID!$B$33:$BI$33), 0))*GRID!$B$65,
ROUNDUP(INDEX(GRID!$B$47:$BI$57,MATCH(M$7,GRID!$A$47:$A$57,0),MATCH(1,($U$2=GRID!$B$31:$BI$31)*(КАЛЕНДАРЬ!$AZ8=GRID!$B$33:$BI$33),0))*GRID!$B$65*(1-GRID!$B$69),0))</f>
        <v>28638</v>
      </c>
      <c r="O434" s="47" cm="1">
        <f t="array" ref="O434">IF($I$2="Путешествия с детьми",
INDEX(GRID!$B$34:$BI$44,MATCH(O$7,GRID!$A$34:$A$44,0),MATCH(1,($U$2=GRID!$B$31:$BI$31)*(КАЛЕНДАРЬ!$AZ8=GRID!$B$33:$BI$33), 0))*GRID!$B$65,
ROUNDUP(INDEX(GRID!$B$34:$BI$44,MATCH(O$7,GRID!$A$34:$A$44,0),MATCH(1,($U$2=GRID!$B$31:$BI$31)*(КАЛЕНДАРЬ!$AZ8=GRID!$B$33:$BI$33),0))*GRID!$B$65*(1-GRID!$B$69),0))</f>
        <v>32594</v>
      </c>
      <c r="P434" s="47" cm="1">
        <f t="array" ref="P434">IF($I$2="Путешествия с детьми",
INDEX(GRID!$B$47:$BI$57,MATCH(O$7,GRID!$A$47:$A$57,0),MATCH(1,($U$2=GRID!$B$31:$BI$31)*(КАЛЕНДАРЬ!$AZ8=GRID!$B$33:$BI$33), 0))*GRID!$B$65,
ROUNDUP(INDEX(GRID!$B$47:$BI$57,MATCH(O$7,GRID!$A$47:$A$57,0),MATCH(1,($U$2=GRID!$B$31:$BI$31)*(КАЛЕНДАРЬ!$AZ8=GRID!$B$33:$BI$33),0))*GRID!$B$65*(1-GRID!$B$69),0))</f>
        <v>34830</v>
      </c>
      <c r="Q434" s="47" cm="1">
        <f t="array" ref="Q434">IF($I$2="Путешествия с детьми",
INDEX(GRID!$B$34:$BI$44,MATCH(Q$7,GRID!$A$34:$A$44,0),MATCH(1,($U$2=GRID!$B$31:$BI$31)*(КАЛЕНДАРЬ!$AZ8=GRID!$B$33:$BI$33), 0))*GRID!$B$65,
ROUNDUP(INDEX(GRID!$B$34:$BI$44,MATCH(Q$7,GRID!$A$34:$A$44,0),MATCH(1,($U$2=GRID!$B$31:$BI$31)*(КАЛЕНДАРЬ!$AZ8=GRID!$B$33:$BI$33),0))*GRID!$B$65*(1-GRID!$B$69),0))</f>
        <v>34400</v>
      </c>
      <c r="R434" s="47" cm="1">
        <f t="array" ref="R434">IF($I$2="Путешествия с детьми",
INDEX(GRID!$B$47:$BI$57,MATCH(Q$7,GRID!$A$47:$A$57,0),MATCH(1,($U$2=GRID!$B$31:$BI$31)*(КАЛЕНДАРЬ!$AZ8=GRID!$B$33:$BI$33), 0))*GRID!$B$65,
ROUNDUP(INDEX(GRID!$B$47:$BI$57,MATCH(Q$7,GRID!$A$47:$A$57,0),MATCH(1,($U$2=GRID!$B$31:$BI$31)*(КАЛЕНДАРЬ!$AZ8=GRID!$B$33:$BI$33),0))*GRID!$B$65*(1-GRID!$B$69),0))</f>
        <v>36636</v>
      </c>
      <c r="S434" s="47" cm="1">
        <f t="array" ref="S434">IF($I$2="Путешествия с детьми",
INDEX(GRID!$B$34:$BI$44,MATCH(S$7,GRID!$A$34:$A$44,0),MATCH(1,($U$2=GRID!$B$31:$BI$31)*(КАЛЕНДАРЬ!$AZ8=GRID!$B$33:$BI$33), 0))*GRID!$B$65,
ROUNDUP(INDEX(GRID!$B$34:$BI$44,MATCH(S$7,GRID!$A$34:$A$44,0),MATCH(1,($U$2=GRID!$B$31:$BI$31)*(КАЛЕНДАРЬ!$AZ8=GRID!$B$33:$BI$33),0))*GRID!$B$65*(1-GRID!$B$69),0))</f>
        <v>37496</v>
      </c>
      <c r="T434" s="47" cm="1">
        <f t="array" ref="T434">IF($I$2="Путешествия с детьми",
INDEX(GRID!$B$47:$BI$57,MATCH(S$7,GRID!$A$47:$A$57,0),MATCH(1,($U$2=GRID!$B$31:$BI$31)*(КАЛЕНДАРЬ!$AZ8=GRID!$B$33:$BI$33), 0))*GRID!$B$65,
ROUNDUP(INDEX(GRID!$B$47:$BI$57,MATCH(S$7,GRID!$A$47:$A$57,0),MATCH(1,($U$2=GRID!$B$31:$BI$31)*(КАЛЕНДАРЬ!$AZ8=GRID!$B$33:$BI$33),0))*GRID!$B$65*(1-GRID!$B$69),0))</f>
        <v>39732</v>
      </c>
      <c r="U434" s="47" cm="1">
        <f t="array" ref="U434">IF($I$2="Путешествия с детьми",
INDEX(GRID!$B$34:$BI$44,MATCH(U$7,GRID!$A$34:$A$44,0),MATCH(1,($U$2=GRID!$B$31:$BI$31)*(КАЛЕНДАРЬ!$AZ8=GRID!$B$33:$BI$33), 0))*GRID!$B$65,
ROUNDUP(INDEX(GRID!$B$34:$BI$44,MATCH(U$7,GRID!$A$34:$A$44,0),MATCH(1,($U$2=GRID!$B$31:$BI$31)*(КАЛЕНДАРЬ!$AZ8=GRID!$B$33:$BI$33),0))*GRID!$B$65*(1-GRID!$B$69),0))</f>
        <v>42828</v>
      </c>
      <c r="V434" s="47" cm="1">
        <f t="array" ref="V434">IF($I$2="Путешествия с детьми",
INDEX(GRID!$B$47:$BI$57,MATCH(U$7,GRID!$A$47:$A$57,0),MATCH(1,($U$2=GRID!$B$31:$BI$31)*(КАЛЕНДАРЬ!$AZ8=GRID!$B$33:$BI$33), 0))*GRID!$B$65,
ROUNDUP(INDEX(GRID!$B$47:$BI$57,MATCH(U$7,GRID!$A$47:$A$57,0),MATCH(1,($U$2=GRID!$B$31:$BI$31)*(КАЛЕНДАРЬ!$AZ8=GRID!$B$33:$BI$33),0))*GRID!$B$65*(1-GRID!$B$69),0))</f>
        <v>45064</v>
      </c>
      <c r="W434" s="47" cm="1">
        <f t="array" ref="W434">IF($I$2="Путешествия с детьми",
INDEX(GRID!$B$34:$BI$44,MATCH(W$7,GRID!$A$34:$A$44,0),MATCH(1,($U$2=GRID!$B$31:$BI$31)*(КАЛЕНДАРЬ!$AZ8=GRID!$B$33:$BI$33), 0))*GRID!$B$65,
ROUNDUP(INDEX(GRID!$B$34:$BI$44,MATCH(W$7,GRID!$A$34:$A$44,0),MATCH(1,($U$2=GRID!$B$31:$BI$31)*(КАЛЕНДАРЬ!$AZ8=GRID!$B$33:$BI$33),0))*GRID!$B$65*(1-GRID!$B$69),0))</f>
        <v>127108</v>
      </c>
      <c r="X434" s="47" cm="1">
        <f t="array" ref="X434">IF($I$2="Путешествия с детьми",
INDEX(GRID!$B$47:$BI$57,MATCH(W$7,GRID!$A$47:$A$57,0),MATCH(1,($U$2=GRID!$B$31:$BI$31)*(КАЛЕНДАРЬ!$AZ8=GRID!$B$33:$BI$33), 0))*GRID!$B$65,
ROUNDUP(INDEX(GRID!$B$47:$BI$57,MATCH(W$7,GRID!$A$47:$A$57,0),MATCH(1,($U$2=GRID!$B$31:$BI$31)*(КАЛЕНДАРЬ!$AZ8=GRID!$B$33:$BI$33),0))*GRID!$B$65*(1-GRID!$B$69),0))</f>
        <v>129344</v>
      </c>
    </row>
    <row r="435" spans="1:24" ht="14.25" customHeight="1" x14ac:dyDescent="0.2">
      <c r="A435" s="117" t="s">
        <v>45</v>
      </c>
      <c r="B435" s="117">
        <v>6</v>
      </c>
      <c r="C435" s="138" cm="1">
        <f t="array" ref="C435">IF($I$2="Путешествия с детьми",
INDEX(GRID!$B$34:$BI$44,MATCH(C$7,GRID!$A$34:$A$44,0),MATCH(1,($U$2=GRID!$B$31:$BI$31)*(КАЛЕНДАРЬ!$AZ9=GRID!$B$33:$BI$33), 0))*GRID!$B$65,
ROUNDUP(INDEX(GRID!$B$34:$BI$44,MATCH(C$7,GRID!$A$34:$A$44,0),MATCH(1,($U$2=GRID!$B$31:$BI$31)*(КАЛЕНДАРЬ!$AZ9=GRID!$B$33:$BI$33),0))*GRID!$B$65*(1-GRID!$B$69),0))</f>
        <v>19608</v>
      </c>
      <c r="D435" s="47" cm="1">
        <f t="array" ref="D435">IF($I$2="Путешествия с детьми",
INDEX(GRID!$B$47:$BI$57,MATCH(C$7,GRID!$A$47:$A$57,0),MATCH(1,($U$2=GRID!$B$31:$BI$31)*(КАЛЕНДАРЬ!$AZ9=GRID!$B$33:$BI$33), 0))*GRID!$B$65,
ROUNDUP(INDEX(GRID!$B$47:$BI$57,MATCH(C$7,GRID!$A$47:$A$57,0),MATCH(1,($U$2=GRID!$B$31:$BI$31)*(КАЛЕНДАРЬ!$AZ9=GRID!$B$33:$BI$33),0))*GRID!$B$65*(1-GRID!$B$69),0))</f>
        <v>21844</v>
      </c>
      <c r="E435" s="47" cm="1">
        <f t="array" ref="E435">IF($I$2="Путешествия с детьми",
INDEX(GRID!$B$34:$BI$44,MATCH(E$7,GRID!$A$34:$A$44,0),MATCH(1,($U$2=GRID!$B$31:$BI$31)*(КАЛЕНДАРЬ!$AZ9=GRID!$B$33:$BI$33), 0))*GRID!$B$65,
ROUNDUP(INDEX(GRID!$B$34:$BI$44,MATCH(E$7,GRID!$A$34:$A$44,0),MATCH(1,($U$2=GRID!$B$31:$BI$31)*(КАЛЕНДАРЬ!$AZ9=GRID!$B$33:$BI$33),0))*GRID!$B$65*(1-GRID!$B$69),0))</f>
        <v>21242</v>
      </c>
      <c r="F435" s="47" cm="1">
        <f t="array" ref="F435">IF($I$2="Путешествия с детьми",
INDEX(GRID!$B$47:$BI$57,MATCH(E$7,GRID!$A$47:$A$57,0),MATCH(1,($U$2=GRID!$B$31:$BI$31)*(КАЛЕНДАРЬ!$AZ9=GRID!$B$33:$BI$33), 0))*GRID!$B$65,
ROUNDUP(INDEX(GRID!$B$47:$BI$57,MATCH(E$7,GRID!$A$47:$A$57,0),MATCH(1,($U$2=GRID!$B$31:$BI$31)*(КАЛЕНДАРЬ!$AZ9=GRID!$B$33:$BI$33),0))*GRID!$B$65*(1-GRID!$B$69),0))</f>
        <v>23478</v>
      </c>
      <c r="G435" s="47" cm="1">
        <f t="array" ref="G435">IF($I$2="Путешествия с детьми",
INDEX(GRID!$B$34:$BI$44,MATCH(G$7,GRID!$A$34:$A$44,0),MATCH(1,($U$2=GRID!$B$31:$BI$31)*(КАЛЕНДАРЬ!$AZ9=GRID!$B$33:$BI$33), 0))*GRID!$B$65,
ROUNDUP(INDEX(GRID!$B$34:$BI$44,MATCH(G$7,GRID!$A$34:$A$44,0),MATCH(1,($U$2=GRID!$B$31:$BI$31)*(КАЛЕНДАРЬ!$AZ9=GRID!$B$33:$BI$33),0))*GRID!$B$65*(1-GRID!$B$69),0))</f>
        <v>22188</v>
      </c>
      <c r="H435" s="47" cm="1">
        <f t="array" ref="H435">IF($I$2="Путешествия с детьми",
INDEX(GRID!$B$47:$BI$57,MATCH(G$7,GRID!$A$47:$A$57,0),MATCH(1,($U$2=GRID!$B$31:$BI$31)*(КАЛЕНДАРЬ!$AZ9=GRID!$B$33:$BI$33), 0))*GRID!$B$65,
ROUNDUP(INDEX(GRID!$B$47:$BI$57,MATCH(G$7,GRID!$A$47:$A$57,0),MATCH(1,($U$2=GRID!$B$31:$BI$31)*(КАЛЕНДАРЬ!$AZ9=GRID!$B$33:$BI$33),0))*GRID!$B$65*(1-GRID!$B$69),0))</f>
        <v>24424</v>
      </c>
      <c r="I435" s="47" cm="1">
        <f t="array" ref="I435">IF($I$2="Путешествия с детьми",
INDEX(GRID!$B$34:$BI$44,MATCH(I$7,GRID!$A$34:$A$44,0),MATCH(1,($U$2=GRID!$B$31:$BI$31)*(КАЛЕНДАРЬ!$AZ9=GRID!$B$33:$BI$33), 0))*GRID!$B$65,
ROUNDUP(INDEX(GRID!$B$34:$BI$44,MATCH(I$7,GRID!$A$34:$A$44,0),MATCH(1,($U$2=GRID!$B$31:$BI$31)*(КАЛЕНДАРЬ!$AZ9=GRID!$B$33:$BI$33),0))*GRID!$B$65*(1-GRID!$B$69),0))</f>
        <v>23822</v>
      </c>
      <c r="J435" s="47" cm="1">
        <f t="array" ref="J435">IF($I$2="Путешествия с детьми",
INDEX(GRID!$B$47:$BI$57,MATCH(I$7,GRID!$A$47:$A$57,0),MATCH(1,($U$2=GRID!$B$31:$BI$31)*(КАЛЕНДАРЬ!$AZ9=GRID!$B$33:$BI$33), 0))*GRID!$B$65,
ROUNDUP(INDEX(GRID!$B$47:$BI$57,MATCH(I$7,GRID!$A$47:$A$57,0),MATCH(1,($U$2=GRID!$B$31:$BI$31)*(КАЛЕНДАРЬ!$AZ9=GRID!$B$33:$BI$33),0))*GRID!$B$65*(1-GRID!$B$69),0))</f>
        <v>26058</v>
      </c>
      <c r="K435" s="47" cm="1">
        <f t="array" ref="K435">IF($I$2="Путешествия с детьми",
INDEX(GRID!$B$34:$BI$44,MATCH(K$7,GRID!$A$34:$A$44,0),MATCH(1,($U$2=GRID!$B$31:$BI$31)*(КАЛЕНДАРЬ!$AZ9=GRID!$B$33:$BI$33), 0))*GRID!$B$65,
ROUNDUP(INDEX(GRID!$B$34:$BI$44,MATCH(K$7,GRID!$A$34:$A$44,0),MATCH(1,($U$2=GRID!$B$31:$BI$31)*(КАЛЕНДАРЬ!$AZ9=GRID!$B$33:$BI$33),0))*GRID!$B$65*(1-GRID!$B$69),0))</f>
        <v>24768</v>
      </c>
      <c r="L435" s="47" cm="1">
        <f t="array" ref="L435">IF($I$2="Путешествия с детьми",
INDEX(GRID!$B$47:$BI$57,MATCH(K$7,GRID!$A$47:$A$57,0),MATCH(1,($U$2=GRID!$B$31:$BI$31)*(КАЛЕНДАРЬ!$AZ9=GRID!$B$33:$BI$33), 0))*GRID!$B$65,
ROUNDUP(INDEX(GRID!$B$47:$BI$57,MATCH(K$7,GRID!$A$47:$A$57,0),MATCH(1,($U$2=GRID!$B$31:$BI$31)*(КАЛЕНДАРЬ!$AZ9=GRID!$B$33:$BI$33),0))*GRID!$B$65*(1-GRID!$B$69),0))</f>
        <v>27004</v>
      </c>
      <c r="M435" s="47" cm="1">
        <f t="array" ref="M435">IF($I$2="Путешествия с детьми",
INDEX(GRID!$B$34:$BI$44,MATCH(M$7,GRID!$A$34:$A$44,0),MATCH(1,($U$2=GRID!$B$31:$BI$31)*(КАЛЕНДАРЬ!$AZ9=GRID!$B$33:$BI$33), 0))*GRID!$B$65,
ROUNDUP(INDEX(GRID!$B$34:$BI$44,MATCH(M$7,GRID!$A$34:$A$44,0),MATCH(1,($U$2=GRID!$B$31:$BI$31)*(КАЛЕНДАРЬ!$AZ9=GRID!$B$33:$BI$33),0))*GRID!$B$65*(1-GRID!$B$69),0))</f>
        <v>26402</v>
      </c>
      <c r="N435" s="47" cm="1">
        <f t="array" ref="N435">IF($I$2="Путешествия с детьми",
INDEX(GRID!$B$47:$BI$57,MATCH(M$7,GRID!$A$47:$A$57,0),MATCH(1,($U$2=GRID!$B$31:$BI$31)*(КАЛЕНДАРЬ!$AZ9=GRID!$B$33:$BI$33), 0))*GRID!$B$65,
ROUNDUP(INDEX(GRID!$B$47:$BI$57,MATCH(M$7,GRID!$A$47:$A$57,0),MATCH(1,($U$2=GRID!$B$31:$BI$31)*(КАЛЕНДАРЬ!$AZ9=GRID!$B$33:$BI$33),0))*GRID!$B$65*(1-GRID!$B$69),0))</f>
        <v>28638</v>
      </c>
      <c r="O435" s="47" cm="1">
        <f t="array" ref="O435">IF($I$2="Путешествия с детьми",
INDEX(GRID!$B$34:$BI$44,MATCH(O$7,GRID!$A$34:$A$44,0),MATCH(1,($U$2=GRID!$B$31:$BI$31)*(КАЛЕНДАРЬ!$AZ9=GRID!$B$33:$BI$33), 0))*GRID!$B$65,
ROUNDUP(INDEX(GRID!$B$34:$BI$44,MATCH(O$7,GRID!$A$34:$A$44,0),MATCH(1,($U$2=GRID!$B$31:$BI$31)*(КАЛЕНДАРЬ!$AZ9=GRID!$B$33:$BI$33),0))*GRID!$B$65*(1-GRID!$B$69),0))</f>
        <v>32594</v>
      </c>
      <c r="P435" s="47" cm="1">
        <f t="array" ref="P435">IF($I$2="Путешествия с детьми",
INDEX(GRID!$B$47:$BI$57,MATCH(O$7,GRID!$A$47:$A$57,0),MATCH(1,($U$2=GRID!$B$31:$BI$31)*(КАЛЕНДАРЬ!$AZ9=GRID!$B$33:$BI$33), 0))*GRID!$B$65,
ROUNDUP(INDEX(GRID!$B$47:$BI$57,MATCH(O$7,GRID!$A$47:$A$57,0),MATCH(1,($U$2=GRID!$B$31:$BI$31)*(КАЛЕНДАРЬ!$AZ9=GRID!$B$33:$BI$33),0))*GRID!$B$65*(1-GRID!$B$69),0))</f>
        <v>34830</v>
      </c>
      <c r="Q435" s="47" cm="1">
        <f t="array" ref="Q435">IF($I$2="Путешествия с детьми",
INDEX(GRID!$B$34:$BI$44,MATCH(Q$7,GRID!$A$34:$A$44,0),MATCH(1,($U$2=GRID!$B$31:$BI$31)*(КАЛЕНДАРЬ!$AZ9=GRID!$B$33:$BI$33), 0))*GRID!$B$65,
ROUNDUP(INDEX(GRID!$B$34:$BI$44,MATCH(Q$7,GRID!$A$34:$A$44,0),MATCH(1,($U$2=GRID!$B$31:$BI$31)*(КАЛЕНДАРЬ!$AZ9=GRID!$B$33:$BI$33),0))*GRID!$B$65*(1-GRID!$B$69),0))</f>
        <v>34400</v>
      </c>
      <c r="R435" s="47" cm="1">
        <f t="array" ref="R435">IF($I$2="Путешествия с детьми",
INDEX(GRID!$B$47:$BI$57,MATCH(Q$7,GRID!$A$47:$A$57,0),MATCH(1,($U$2=GRID!$B$31:$BI$31)*(КАЛЕНДАРЬ!$AZ9=GRID!$B$33:$BI$33), 0))*GRID!$B$65,
ROUNDUP(INDEX(GRID!$B$47:$BI$57,MATCH(Q$7,GRID!$A$47:$A$57,0),MATCH(1,($U$2=GRID!$B$31:$BI$31)*(КАЛЕНДАРЬ!$AZ9=GRID!$B$33:$BI$33),0))*GRID!$B$65*(1-GRID!$B$69),0))</f>
        <v>36636</v>
      </c>
      <c r="S435" s="47" cm="1">
        <f t="array" ref="S435">IF($I$2="Путешествия с детьми",
INDEX(GRID!$B$34:$BI$44,MATCH(S$7,GRID!$A$34:$A$44,0),MATCH(1,($U$2=GRID!$B$31:$BI$31)*(КАЛЕНДАРЬ!$AZ9=GRID!$B$33:$BI$33), 0))*GRID!$B$65,
ROUNDUP(INDEX(GRID!$B$34:$BI$44,MATCH(S$7,GRID!$A$34:$A$44,0),MATCH(1,($U$2=GRID!$B$31:$BI$31)*(КАЛЕНДАРЬ!$AZ9=GRID!$B$33:$BI$33),0))*GRID!$B$65*(1-GRID!$B$69),0))</f>
        <v>37496</v>
      </c>
      <c r="T435" s="47" cm="1">
        <f t="array" ref="T435">IF($I$2="Путешествия с детьми",
INDEX(GRID!$B$47:$BI$57,MATCH(S$7,GRID!$A$47:$A$57,0),MATCH(1,($U$2=GRID!$B$31:$BI$31)*(КАЛЕНДАРЬ!$AZ9=GRID!$B$33:$BI$33), 0))*GRID!$B$65,
ROUNDUP(INDEX(GRID!$B$47:$BI$57,MATCH(S$7,GRID!$A$47:$A$57,0),MATCH(1,($U$2=GRID!$B$31:$BI$31)*(КАЛЕНДАРЬ!$AZ9=GRID!$B$33:$BI$33),0))*GRID!$B$65*(1-GRID!$B$69),0))</f>
        <v>39732</v>
      </c>
      <c r="U435" s="47" cm="1">
        <f t="array" ref="U435">IF($I$2="Путешествия с детьми",
INDEX(GRID!$B$34:$BI$44,MATCH(U$7,GRID!$A$34:$A$44,0),MATCH(1,($U$2=GRID!$B$31:$BI$31)*(КАЛЕНДАРЬ!$AZ9=GRID!$B$33:$BI$33), 0))*GRID!$B$65,
ROUNDUP(INDEX(GRID!$B$34:$BI$44,MATCH(U$7,GRID!$A$34:$A$44,0),MATCH(1,($U$2=GRID!$B$31:$BI$31)*(КАЛЕНДАРЬ!$AZ9=GRID!$B$33:$BI$33),0))*GRID!$B$65*(1-GRID!$B$69),0))</f>
        <v>42828</v>
      </c>
      <c r="V435" s="47" cm="1">
        <f t="array" ref="V435">IF($I$2="Путешествия с детьми",
INDEX(GRID!$B$47:$BI$57,MATCH(U$7,GRID!$A$47:$A$57,0),MATCH(1,($U$2=GRID!$B$31:$BI$31)*(КАЛЕНДАРЬ!$AZ9=GRID!$B$33:$BI$33), 0))*GRID!$B$65,
ROUNDUP(INDEX(GRID!$B$47:$BI$57,MATCH(U$7,GRID!$A$47:$A$57,0),MATCH(1,($U$2=GRID!$B$31:$BI$31)*(КАЛЕНДАРЬ!$AZ9=GRID!$B$33:$BI$33),0))*GRID!$B$65*(1-GRID!$B$69),0))</f>
        <v>45064</v>
      </c>
      <c r="W435" s="47" cm="1">
        <f t="array" ref="W435">IF($I$2="Путешествия с детьми",
INDEX(GRID!$B$34:$BI$44,MATCH(W$7,GRID!$A$34:$A$44,0),MATCH(1,($U$2=GRID!$B$31:$BI$31)*(КАЛЕНДАРЬ!$AZ9=GRID!$B$33:$BI$33), 0))*GRID!$B$65,
ROUNDUP(INDEX(GRID!$B$34:$BI$44,MATCH(W$7,GRID!$A$34:$A$44,0),MATCH(1,($U$2=GRID!$B$31:$BI$31)*(КАЛЕНДАРЬ!$AZ9=GRID!$B$33:$BI$33),0))*GRID!$B$65*(1-GRID!$B$69),0))</f>
        <v>127108</v>
      </c>
      <c r="X435" s="47" cm="1">
        <f t="array" ref="X435">IF($I$2="Путешествия с детьми",
INDEX(GRID!$B$47:$BI$57,MATCH(W$7,GRID!$A$47:$A$57,0),MATCH(1,($U$2=GRID!$B$31:$BI$31)*(КАЛЕНДАРЬ!$AZ9=GRID!$B$33:$BI$33), 0))*GRID!$B$65,
ROUNDUP(INDEX(GRID!$B$47:$BI$57,MATCH(W$7,GRID!$A$47:$A$57,0),MATCH(1,($U$2=GRID!$B$31:$BI$31)*(КАЛЕНДАРЬ!$AZ9=GRID!$B$33:$BI$33),0))*GRID!$B$65*(1-GRID!$B$69),0))</f>
        <v>129344</v>
      </c>
    </row>
    <row r="436" spans="1:24" ht="14.25" customHeight="1" x14ac:dyDescent="0.2">
      <c r="A436" s="117" t="s">
        <v>46</v>
      </c>
      <c r="B436" s="117">
        <v>7</v>
      </c>
      <c r="C436" s="138" cm="1">
        <f t="array" ref="C436">IF($I$2="Путешествия с детьми",
INDEX(GRID!$B$34:$BI$44,MATCH(C$7,GRID!$A$34:$A$44,0),MATCH(1,($U$2=GRID!$B$31:$BI$31)*(КАЛЕНДАРЬ!$AZ10=GRID!$B$33:$BI$33), 0))*GRID!$B$65,
ROUNDUP(INDEX(GRID!$B$34:$BI$44,MATCH(C$7,GRID!$A$34:$A$44,0),MATCH(1,($U$2=GRID!$B$31:$BI$31)*(КАЛЕНДАРЬ!$AZ10=GRID!$B$33:$BI$33),0))*GRID!$B$65*(1-GRID!$B$69),0))</f>
        <v>19608</v>
      </c>
      <c r="D436" s="47" cm="1">
        <f t="array" ref="D436">IF($I$2="Путешествия с детьми",
INDEX(GRID!$B$47:$BI$57,MATCH(C$7,GRID!$A$47:$A$57,0),MATCH(1,($U$2=GRID!$B$31:$BI$31)*(КАЛЕНДАРЬ!$AZ10=GRID!$B$33:$BI$33), 0))*GRID!$B$65,
ROUNDUP(INDEX(GRID!$B$47:$BI$57,MATCH(C$7,GRID!$A$47:$A$57,0),MATCH(1,($U$2=GRID!$B$31:$BI$31)*(КАЛЕНДАРЬ!$AZ10=GRID!$B$33:$BI$33),0))*GRID!$B$65*(1-GRID!$B$69),0))</f>
        <v>21844</v>
      </c>
      <c r="E436" s="47" cm="1">
        <f t="array" ref="E436">IF($I$2="Путешествия с детьми",
INDEX(GRID!$B$34:$BI$44,MATCH(E$7,GRID!$A$34:$A$44,0),MATCH(1,($U$2=GRID!$B$31:$BI$31)*(КАЛЕНДАРЬ!$AZ10=GRID!$B$33:$BI$33), 0))*GRID!$B$65,
ROUNDUP(INDEX(GRID!$B$34:$BI$44,MATCH(E$7,GRID!$A$34:$A$44,0),MATCH(1,($U$2=GRID!$B$31:$BI$31)*(КАЛЕНДАРЬ!$AZ10=GRID!$B$33:$BI$33),0))*GRID!$B$65*(1-GRID!$B$69),0))</f>
        <v>21242</v>
      </c>
      <c r="F436" s="47" cm="1">
        <f t="array" ref="F436">IF($I$2="Путешествия с детьми",
INDEX(GRID!$B$47:$BI$57,MATCH(E$7,GRID!$A$47:$A$57,0),MATCH(1,($U$2=GRID!$B$31:$BI$31)*(КАЛЕНДАРЬ!$AZ10=GRID!$B$33:$BI$33), 0))*GRID!$B$65,
ROUNDUP(INDEX(GRID!$B$47:$BI$57,MATCH(E$7,GRID!$A$47:$A$57,0),MATCH(1,($U$2=GRID!$B$31:$BI$31)*(КАЛЕНДАРЬ!$AZ10=GRID!$B$33:$BI$33),0))*GRID!$B$65*(1-GRID!$B$69),0))</f>
        <v>23478</v>
      </c>
      <c r="G436" s="47" cm="1">
        <f t="array" ref="G436">IF($I$2="Путешествия с детьми",
INDEX(GRID!$B$34:$BI$44,MATCH(G$7,GRID!$A$34:$A$44,0),MATCH(1,($U$2=GRID!$B$31:$BI$31)*(КАЛЕНДАРЬ!$AZ10=GRID!$B$33:$BI$33), 0))*GRID!$B$65,
ROUNDUP(INDEX(GRID!$B$34:$BI$44,MATCH(G$7,GRID!$A$34:$A$44,0),MATCH(1,($U$2=GRID!$B$31:$BI$31)*(КАЛЕНДАРЬ!$AZ10=GRID!$B$33:$BI$33),0))*GRID!$B$65*(1-GRID!$B$69),0))</f>
        <v>22188</v>
      </c>
      <c r="H436" s="47" cm="1">
        <f t="array" ref="H436">IF($I$2="Путешествия с детьми",
INDEX(GRID!$B$47:$BI$57,MATCH(G$7,GRID!$A$47:$A$57,0),MATCH(1,($U$2=GRID!$B$31:$BI$31)*(КАЛЕНДАРЬ!$AZ10=GRID!$B$33:$BI$33), 0))*GRID!$B$65,
ROUNDUP(INDEX(GRID!$B$47:$BI$57,MATCH(G$7,GRID!$A$47:$A$57,0),MATCH(1,($U$2=GRID!$B$31:$BI$31)*(КАЛЕНДАРЬ!$AZ10=GRID!$B$33:$BI$33),0))*GRID!$B$65*(1-GRID!$B$69),0))</f>
        <v>24424</v>
      </c>
      <c r="I436" s="47" cm="1">
        <f t="array" ref="I436">IF($I$2="Путешествия с детьми",
INDEX(GRID!$B$34:$BI$44,MATCH(I$7,GRID!$A$34:$A$44,0),MATCH(1,($U$2=GRID!$B$31:$BI$31)*(КАЛЕНДАРЬ!$AZ10=GRID!$B$33:$BI$33), 0))*GRID!$B$65,
ROUNDUP(INDEX(GRID!$B$34:$BI$44,MATCH(I$7,GRID!$A$34:$A$44,0),MATCH(1,($U$2=GRID!$B$31:$BI$31)*(КАЛЕНДАРЬ!$AZ10=GRID!$B$33:$BI$33),0))*GRID!$B$65*(1-GRID!$B$69),0))</f>
        <v>23822</v>
      </c>
      <c r="J436" s="47" cm="1">
        <f t="array" ref="J436">IF($I$2="Путешествия с детьми",
INDEX(GRID!$B$47:$BI$57,MATCH(I$7,GRID!$A$47:$A$57,0),MATCH(1,($U$2=GRID!$B$31:$BI$31)*(КАЛЕНДАРЬ!$AZ10=GRID!$B$33:$BI$33), 0))*GRID!$B$65,
ROUNDUP(INDEX(GRID!$B$47:$BI$57,MATCH(I$7,GRID!$A$47:$A$57,0),MATCH(1,($U$2=GRID!$B$31:$BI$31)*(КАЛЕНДАРЬ!$AZ10=GRID!$B$33:$BI$33),0))*GRID!$B$65*(1-GRID!$B$69),0))</f>
        <v>26058</v>
      </c>
      <c r="K436" s="47" cm="1">
        <f t="array" ref="K436">IF($I$2="Путешествия с детьми",
INDEX(GRID!$B$34:$BI$44,MATCH(K$7,GRID!$A$34:$A$44,0),MATCH(1,($U$2=GRID!$B$31:$BI$31)*(КАЛЕНДАРЬ!$AZ10=GRID!$B$33:$BI$33), 0))*GRID!$B$65,
ROUNDUP(INDEX(GRID!$B$34:$BI$44,MATCH(K$7,GRID!$A$34:$A$44,0),MATCH(1,($U$2=GRID!$B$31:$BI$31)*(КАЛЕНДАРЬ!$AZ10=GRID!$B$33:$BI$33),0))*GRID!$B$65*(1-GRID!$B$69),0))</f>
        <v>24768</v>
      </c>
      <c r="L436" s="47" cm="1">
        <f t="array" ref="L436">IF($I$2="Путешествия с детьми",
INDEX(GRID!$B$47:$BI$57,MATCH(K$7,GRID!$A$47:$A$57,0),MATCH(1,($U$2=GRID!$B$31:$BI$31)*(КАЛЕНДАРЬ!$AZ10=GRID!$B$33:$BI$33), 0))*GRID!$B$65,
ROUNDUP(INDEX(GRID!$B$47:$BI$57,MATCH(K$7,GRID!$A$47:$A$57,0),MATCH(1,($U$2=GRID!$B$31:$BI$31)*(КАЛЕНДАРЬ!$AZ10=GRID!$B$33:$BI$33),0))*GRID!$B$65*(1-GRID!$B$69),0))</f>
        <v>27004</v>
      </c>
      <c r="M436" s="47" cm="1">
        <f t="array" ref="M436">IF($I$2="Путешествия с детьми",
INDEX(GRID!$B$34:$BI$44,MATCH(M$7,GRID!$A$34:$A$44,0),MATCH(1,($U$2=GRID!$B$31:$BI$31)*(КАЛЕНДАРЬ!$AZ10=GRID!$B$33:$BI$33), 0))*GRID!$B$65,
ROUNDUP(INDEX(GRID!$B$34:$BI$44,MATCH(M$7,GRID!$A$34:$A$44,0),MATCH(1,($U$2=GRID!$B$31:$BI$31)*(КАЛЕНДАРЬ!$AZ10=GRID!$B$33:$BI$33),0))*GRID!$B$65*(1-GRID!$B$69),0))</f>
        <v>26402</v>
      </c>
      <c r="N436" s="47" cm="1">
        <f t="array" ref="N436">IF($I$2="Путешествия с детьми",
INDEX(GRID!$B$47:$BI$57,MATCH(M$7,GRID!$A$47:$A$57,0),MATCH(1,($U$2=GRID!$B$31:$BI$31)*(КАЛЕНДАРЬ!$AZ10=GRID!$B$33:$BI$33), 0))*GRID!$B$65,
ROUNDUP(INDEX(GRID!$B$47:$BI$57,MATCH(M$7,GRID!$A$47:$A$57,0),MATCH(1,($U$2=GRID!$B$31:$BI$31)*(КАЛЕНДАРЬ!$AZ10=GRID!$B$33:$BI$33),0))*GRID!$B$65*(1-GRID!$B$69),0))</f>
        <v>28638</v>
      </c>
      <c r="O436" s="47" cm="1">
        <f t="array" ref="O436">IF($I$2="Путешествия с детьми",
INDEX(GRID!$B$34:$BI$44,MATCH(O$7,GRID!$A$34:$A$44,0),MATCH(1,($U$2=GRID!$B$31:$BI$31)*(КАЛЕНДАРЬ!$AZ10=GRID!$B$33:$BI$33), 0))*GRID!$B$65,
ROUNDUP(INDEX(GRID!$B$34:$BI$44,MATCH(O$7,GRID!$A$34:$A$44,0),MATCH(1,($U$2=GRID!$B$31:$BI$31)*(КАЛЕНДАРЬ!$AZ10=GRID!$B$33:$BI$33),0))*GRID!$B$65*(1-GRID!$B$69),0))</f>
        <v>32594</v>
      </c>
      <c r="P436" s="47" cm="1">
        <f t="array" ref="P436">IF($I$2="Путешествия с детьми",
INDEX(GRID!$B$47:$BI$57,MATCH(O$7,GRID!$A$47:$A$57,0),MATCH(1,($U$2=GRID!$B$31:$BI$31)*(КАЛЕНДАРЬ!$AZ10=GRID!$B$33:$BI$33), 0))*GRID!$B$65,
ROUNDUP(INDEX(GRID!$B$47:$BI$57,MATCH(O$7,GRID!$A$47:$A$57,0),MATCH(1,($U$2=GRID!$B$31:$BI$31)*(КАЛЕНДАРЬ!$AZ10=GRID!$B$33:$BI$33),0))*GRID!$B$65*(1-GRID!$B$69),0))</f>
        <v>34830</v>
      </c>
      <c r="Q436" s="47" cm="1">
        <f t="array" ref="Q436">IF($I$2="Путешествия с детьми",
INDEX(GRID!$B$34:$BI$44,MATCH(Q$7,GRID!$A$34:$A$44,0),MATCH(1,($U$2=GRID!$B$31:$BI$31)*(КАЛЕНДАРЬ!$AZ10=GRID!$B$33:$BI$33), 0))*GRID!$B$65,
ROUNDUP(INDEX(GRID!$B$34:$BI$44,MATCH(Q$7,GRID!$A$34:$A$44,0),MATCH(1,($U$2=GRID!$B$31:$BI$31)*(КАЛЕНДАРЬ!$AZ10=GRID!$B$33:$BI$33),0))*GRID!$B$65*(1-GRID!$B$69),0))</f>
        <v>34400</v>
      </c>
      <c r="R436" s="47" cm="1">
        <f t="array" ref="R436">IF($I$2="Путешествия с детьми",
INDEX(GRID!$B$47:$BI$57,MATCH(Q$7,GRID!$A$47:$A$57,0),MATCH(1,($U$2=GRID!$B$31:$BI$31)*(КАЛЕНДАРЬ!$AZ10=GRID!$B$33:$BI$33), 0))*GRID!$B$65,
ROUNDUP(INDEX(GRID!$B$47:$BI$57,MATCH(Q$7,GRID!$A$47:$A$57,0),MATCH(1,($U$2=GRID!$B$31:$BI$31)*(КАЛЕНДАРЬ!$AZ10=GRID!$B$33:$BI$33),0))*GRID!$B$65*(1-GRID!$B$69),0))</f>
        <v>36636</v>
      </c>
      <c r="S436" s="47" cm="1">
        <f t="array" ref="S436">IF($I$2="Путешествия с детьми",
INDEX(GRID!$B$34:$BI$44,MATCH(S$7,GRID!$A$34:$A$44,0),MATCH(1,($U$2=GRID!$B$31:$BI$31)*(КАЛЕНДАРЬ!$AZ10=GRID!$B$33:$BI$33), 0))*GRID!$B$65,
ROUNDUP(INDEX(GRID!$B$34:$BI$44,MATCH(S$7,GRID!$A$34:$A$44,0),MATCH(1,($U$2=GRID!$B$31:$BI$31)*(КАЛЕНДАРЬ!$AZ10=GRID!$B$33:$BI$33),0))*GRID!$B$65*(1-GRID!$B$69),0))</f>
        <v>37496</v>
      </c>
      <c r="T436" s="47" cm="1">
        <f t="array" ref="T436">IF($I$2="Путешествия с детьми",
INDEX(GRID!$B$47:$BI$57,MATCH(S$7,GRID!$A$47:$A$57,0),MATCH(1,($U$2=GRID!$B$31:$BI$31)*(КАЛЕНДАРЬ!$AZ10=GRID!$B$33:$BI$33), 0))*GRID!$B$65,
ROUNDUP(INDEX(GRID!$B$47:$BI$57,MATCH(S$7,GRID!$A$47:$A$57,0),MATCH(1,($U$2=GRID!$B$31:$BI$31)*(КАЛЕНДАРЬ!$AZ10=GRID!$B$33:$BI$33),0))*GRID!$B$65*(1-GRID!$B$69),0))</f>
        <v>39732</v>
      </c>
      <c r="U436" s="47" cm="1">
        <f t="array" ref="U436">IF($I$2="Путешествия с детьми",
INDEX(GRID!$B$34:$BI$44,MATCH(U$7,GRID!$A$34:$A$44,0),MATCH(1,($U$2=GRID!$B$31:$BI$31)*(КАЛЕНДАРЬ!$AZ10=GRID!$B$33:$BI$33), 0))*GRID!$B$65,
ROUNDUP(INDEX(GRID!$B$34:$BI$44,MATCH(U$7,GRID!$A$34:$A$44,0),MATCH(1,($U$2=GRID!$B$31:$BI$31)*(КАЛЕНДАРЬ!$AZ10=GRID!$B$33:$BI$33),0))*GRID!$B$65*(1-GRID!$B$69),0))</f>
        <v>42828</v>
      </c>
      <c r="V436" s="47" cm="1">
        <f t="array" ref="V436">IF($I$2="Путешествия с детьми",
INDEX(GRID!$B$47:$BI$57,MATCH(U$7,GRID!$A$47:$A$57,0),MATCH(1,($U$2=GRID!$B$31:$BI$31)*(КАЛЕНДАРЬ!$AZ10=GRID!$B$33:$BI$33), 0))*GRID!$B$65,
ROUNDUP(INDEX(GRID!$B$47:$BI$57,MATCH(U$7,GRID!$A$47:$A$57,0),MATCH(1,($U$2=GRID!$B$31:$BI$31)*(КАЛЕНДАРЬ!$AZ10=GRID!$B$33:$BI$33),0))*GRID!$B$65*(1-GRID!$B$69),0))</f>
        <v>45064</v>
      </c>
      <c r="W436" s="47" cm="1">
        <f t="array" ref="W436">IF($I$2="Путешествия с детьми",
INDEX(GRID!$B$34:$BI$44,MATCH(W$7,GRID!$A$34:$A$44,0),MATCH(1,($U$2=GRID!$B$31:$BI$31)*(КАЛЕНДАРЬ!$AZ10=GRID!$B$33:$BI$33), 0))*GRID!$B$65,
ROUNDUP(INDEX(GRID!$B$34:$BI$44,MATCH(W$7,GRID!$A$34:$A$44,0),MATCH(1,($U$2=GRID!$B$31:$BI$31)*(КАЛЕНДАРЬ!$AZ10=GRID!$B$33:$BI$33),0))*GRID!$B$65*(1-GRID!$B$69),0))</f>
        <v>127108</v>
      </c>
      <c r="X436" s="47" cm="1">
        <f t="array" ref="X436">IF($I$2="Путешествия с детьми",
INDEX(GRID!$B$47:$BI$57,MATCH(W$7,GRID!$A$47:$A$57,0),MATCH(1,($U$2=GRID!$B$31:$BI$31)*(КАЛЕНДАРЬ!$AZ10=GRID!$B$33:$BI$33), 0))*GRID!$B$65,
ROUNDUP(INDEX(GRID!$B$47:$BI$57,MATCH(W$7,GRID!$A$47:$A$57,0),MATCH(1,($U$2=GRID!$B$31:$BI$31)*(КАЛЕНДАРЬ!$AZ10=GRID!$B$33:$BI$33),0))*GRID!$B$65*(1-GRID!$B$69),0))</f>
        <v>129344</v>
      </c>
    </row>
    <row r="437" spans="1:24" ht="14.25" customHeight="1" x14ac:dyDescent="0.2">
      <c r="A437" s="117" t="s">
        <v>47</v>
      </c>
      <c r="B437" s="117">
        <v>8</v>
      </c>
      <c r="C437" s="138" cm="1">
        <f t="array" ref="C437">IF($I$2="Путешествия с детьми",
INDEX(GRID!$B$34:$BI$44,MATCH(C$7,GRID!$A$34:$A$44,0),MATCH(1,($U$2=GRID!$B$31:$BI$31)*(КАЛЕНДАРЬ!$AZ11=GRID!$B$33:$BI$33), 0))*GRID!$B$65,
ROUNDUP(INDEX(GRID!$B$34:$BI$44,MATCH(C$7,GRID!$A$34:$A$44,0),MATCH(1,($U$2=GRID!$B$31:$BI$31)*(КАЛЕНДАРЬ!$AZ11=GRID!$B$33:$BI$33),0))*GRID!$B$65*(1-GRID!$B$69),0))</f>
        <v>21672</v>
      </c>
      <c r="D437" s="47" cm="1">
        <f t="array" ref="D437">IF($I$2="Путешествия с детьми",
INDEX(GRID!$B$47:$BI$57,MATCH(C$7,GRID!$A$47:$A$57,0),MATCH(1,($U$2=GRID!$B$31:$BI$31)*(КАЛЕНДАРЬ!$AZ11=GRID!$B$33:$BI$33), 0))*GRID!$B$65,
ROUNDUP(INDEX(GRID!$B$47:$BI$57,MATCH(C$7,GRID!$A$47:$A$57,0),MATCH(1,($U$2=GRID!$B$31:$BI$31)*(КАЛЕНДАРЬ!$AZ11=GRID!$B$33:$BI$33),0))*GRID!$B$65*(1-GRID!$B$69),0))</f>
        <v>23908</v>
      </c>
      <c r="E437" s="47" cm="1">
        <f t="array" ref="E437">IF($I$2="Путешествия с детьми",
INDEX(GRID!$B$34:$BI$44,MATCH(E$7,GRID!$A$34:$A$44,0),MATCH(1,($U$2=GRID!$B$31:$BI$31)*(КАЛЕНДАРЬ!$AZ11=GRID!$B$33:$BI$33), 0))*GRID!$B$65,
ROUNDUP(INDEX(GRID!$B$34:$BI$44,MATCH(E$7,GRID!$A$34:$A$44,0),MATCH(1,($U$2=GRID!$B$31:$BI$31)*(КАЛЕНДАРЬ!$AZ11=GRID!$B$33:$BI$33),0))*GRID!$B$65*(1-GRID!$B$69),0))</f>
        <v>23392</v>
      </c>
      <c r="F437" s="47" cm="1">
        <f t="array" ref="F437">IF($I$2="Путешествия с детьми",
INDEX(GRID!$B$47:$BI$57,MATCH(E$7,GRID!$A$47:$A$57,0),MATCH(1,($U$2=GRID!$B$31:$BI$31)*(КАЛЕНДАРЬ!$AZ11=GRID!$B$33:$BI$33), 0))*GRID!$B$65,
ROUNDUP(INDEX(GRID!$B$47:$BI$57,MATCH(E$7,GRID!$A$47:$A$57,0),MATCH(1,($U$2=GRID!$B$31:$BI$31)*(КАЛЕНДАРЬ!$AZ11=GRID!$B$33:$BI$33),0))*GRID!$B$65*(1-GRID!$B$69),0))</f>
        <v>25628</v>
      </c>
      <c r="G437" s="47" cm="1">
        <f t="array" ref="G437">IF($I$2="Путешествия с детьми",
INDEX(GRID!$B$34:$BI$44,MATCH(G$7,GRID!$A$34:$A$44,0),MATCH(1,($U$2=GRID!$B$31:$BI$31)*(КАЛЕНДАРЬ!$AZ11=GRID!$B$33:$BI$33), 0))*GRID!$B$65,
ROUNDUP(INDEX(GRID!$B$34:$BI$44,MATCH(G$7,GRID!$A$34:$A$44,0),MATCH(1,($U$2=GRID!$B$31:$BI$31)*(КАЛЕНДАРЬ!$AZ11=GRID!$B$33:$BI$33),0))*GRID!$B$65*(1-GRID!$B$69),0))</f>
        <v>24338</v>
      </c>
      <c r="H437" s="47" cm="1">
        <f t="array" ref="H437">IF($I$2="Путешествия с детьми",
INDEX(GRID!$B$47:$BI$57,MATCH(G$7,GRID!$A$47:$A$57,0),MATCH(1,($U$2=GRID!$B$31:$BI$31)*(КАЛЕНДАРЬ!$AZ11=GRID!$B$33:$BI$33), 0))*GRID!$B$65,
ROUNDUP(INDEX(GRID!$B$47:$BI$57,MATCH(G$7,GRID!$A$47:$A$57,0),MATCH(1,($U$2=GRID!$B$31:$BI$31)*(КАЛЕНДАРЬ!$AZ11=GRID!$B$33:$BI$33),0))*GRID!$B$65*(1-GRID!$B$69),0))</f>
        <v>26574</v>
      </c>
      <c r="I437" s="47" cm="1">
        <f t="array" ref="I437">IF($I$2="Путешествия с детьми",
INDEX(GRID!$B$34:$BI$44,MATCH(I$7,GRID!$A$34:$A$44,0),MATCH(1,($U$2=GRID!$B$31:$BI$31)*(КАЛЕНДАРЬ!$AZ11=GRID!$B$33:$BI$33), 0))*GRID!$B$65,
ROUNDUP(INDEX(GRID!$B$34:$BI$44,MATCH(I$7,GRID!$A$34:$A$44,0),MATCH(1,($U$2=GRID!$B$31:$BI$31)*(КАЛЕНДАРЬ!$AZ11=GRID!$B$33:$BI$33),0))*GRID!$B$65*(1-GRID!$B$69),0))</f>
        <v>26058</v>
      </c>
      <c r="J437" s="47" cm="1">
        <f t="array" ref="J437">IF($I$2="Путешествия с детьми",
INDEX(GRID!$B$47:$BI$57,MATCH(I$7,GRID!$A$47:$A$57,0),MATCH(1,($U$2=GRID!$B$31:$BI$31)*(КАЛЕНДАРЬ!$AZ11=GRID!$B$33:$BI$33), 0))*GRID!$B$65,
ROUNDUP(INDEX(GRID!$B$47:$BI$57,MATCH(I$7,GRID!$A$47:$A$57,0),MATCH(1,($U$2=GRID!$B$31:$BI$31)*(КАЛЕНДАРЬ!$AZ11=GRID!$B$33:$BI$33),0))*GRID!$B$65*(1-GRID!$B$69),0))</f>
        <v>28294</v>
      </c>
      <c r="K437" s="47" cm="1">
        <f t="array" ref="K437">IF($I$2="Путешествия с детьми",
INDEX(GRID!$B$34:$BI$44,MATCH(K$7,GRID!$A$34:$A$44,0),MATCH(1,($U$2=GRID!$B$31:$BI$31)*(КАЛЕНДАРЬ!$AZ11=GRID!$B$33:$BI$33), 0))*GRID!$B$65,
ROUNDUP(INDEX(GRID!$B$34:$BI$44,MATCH(K$7,GRID!$A$34:$A$44,0),MATCH(1,($U$2=GRID!$B$31:$BI$31)*(КАЛЕНДАРЬ!$AZ11=GRID!$B$33:$BI$33),0))*GRID!$B$65*(1-GRID!$B$69),0))</f>
        <v>27004</v>
      </c>
      <c r="L437" s="47" cm="1">
        <f t="array" ref="L437">IF($I$2="Путешествия с детьми",
INDEX(GRID!$B$47:$BI$57,MATCH(K$7,GRID!$A$47:$A$57,0),MATCH(1,($U$2=GRID!$B$31:$BI$31)*(КАЛЕНДАРЬ!$AZ11=GRID!$B$33:$BI$33), 0))*GRID!$B$65,
ROUNDUP(INDEX(GRID!$B$47:$BI$57,MATCH(K$7,GRID!$A$47:$A$57,0),MATCH(1,($U$2=GRID!$B$31:$BI$31)*(КАЛЕНДАРЬ!$AZ11=GRID!$B$33:$BI$33),0))*GRID!$B$65*(1-GRID!$B$69),0))</f>
        <v>29240</v>
      </c>
      <c r="M437" s="47" cm="1">
        <f t="array" ref="M437">IF($I$2="Путешествия с детьми",
INDEX(GRID!$B$34:$BI$44,MATCH(M$7,GRID!$A$34:$A$44,0),MATCH(1,($U$2=GRID!$B$31:$BI$31)*(КАЛЕНДАРЬ!$AZ11=GRID!$B$33:$BI$33), 0))*GRID!$B$65,
ROUNDUP(INDEX(GRID!$B$34:$BI$44,MATCH(M$7,GRID!$A$34:$A$44,0),MATCH(1,($U$2=GRID!$B$31:$BI$31)*(КАЛЕНДАРЬ!$AZ11=GRID!$B$33:$BI$33),0))*GRID!$B$65*(1-GRID!$B$69),0))</f>
        <v>28724</v>
      </c>
      <c r="N437" s="47" cm="1">
        <f t="array" ref="N437">IF($I$2="Путешествия с детьми",
INDEX(GRID!$B$47:$BI$57,MATCH(M$7,GRID!$A$47:$A$57,0),MATCH(1,($U$2=GRID!$B$31:$BI$31)*(КАЛЕНДАРЬ!$AZ11=GRID!$B$33:$BI$33), 0))*GRID!$B$65,
ROUNDUP(INDEX(GRID!$B$47:$BI$57,MATCH(M$7,GRID!$A$47:$A$57,0),MATCH(1,($U$2=GRID!$B$31:$BI$31)*(КАЛЕНДАРЬ!$AZ11=GRID!$B$33:$BI$33),0))*GRID!$B$65*(1-GRID!$B$69),0))</f>
        <v>30960</v>
      </c>
      <c r="O437" s="47" cm="1">
        <f t="array" ref="O437">IF($I$2="Путешествия с детьми",
INDEX(GRID!$B$34:$BI$44,MATCH(O$7,GRID!$A$34:$A$44,0),MATCH(1,($U$2=GRID!$B$31:$BI$31)*(КАЛЕНДАРЬ!$AZ11=GRID!$B$33:$BI$33), 0))*GRID!$B$65,
ROUNDUP(INDEX(GRID!$B$34:$BI$44,MATCH(O$7,GRID!$A$34:$A$44,0),MATCH(1,($U$2=GRID!$B$31:$BI$31)*(КАЛЕНДАРЬ!$AZ11=GRID!$B$33:$BI$33),0))*GRID!$B$65*(1-GRID!$B$69),0))</f>
        <v>35174</v>
      </c>
      <c r="P437" s="47" cm="1">
        <f t="array" ref="P437">IF($I$2="Путешествия с детьми",
INDEX(GRID!$B$47:$BI$57,MATCH(O$7,GRID!$A$47:$A$57,0),MATCH(1,($U$2=GRID!$B$31:$BI$31)*(КАЛЕНДАРЬ!$AZ11=GRID!$B$33:$BI$33), 0))*GRID!$B$65,
ROUNDUP(INDEX(GRID!$B$47:$BI$57,MATCH(O$7,GRID!$A$47:$A$57,0),MATCH(1,($U$2=GRID!$B$31:$BI$31)*(КАЛЕНДАРЬ!$AZ11=GRID!$B$33:$BI$33),0))*GRID!$B$65*(1-GRID!$B$69),0))</f>
        <v>37410</v>
      </c>
      <c r="Q437" s="47" cm="1">
        <f t="array" ref="Q437">IF($I$2="Путешествия с детьми",
INDEX(GRID!$B$34:$BI$44,MATCH(Q$7,GRID!$A$34:$A$44,0),MATCH(1,($U$2=GRID!$B$31:$BI$31)*(КАЛЕНДАРЬ!$AZ11=GRID!$B$33:$BI$33), 0))*GRID!$B$65,
ROUNDUP(INDEX(GRID!$B$34:$BI$44,MATCH(Q$7,GRID!$A$34:$A$44,0),MATCH(1,($U$2=GRID!$B$31:$BI$31)*(КАЛЕНДАРЬ!$AZ11=GRID!$B$33:$BI$33),0))*GRID!$B$65*(1-GRID!$B$69),0))</f>
        <v>37066</v>
      </c>
      <c r="R437" s="47" cm="1">
        <f t="array" ref="R437">IF($I$2="Путешествия с детьми",
INDEX(GRID!$B$47:$BI$57,MATCH(Q$7,GRID!$A$47:$A$57,0),MATCH(1,($U$2=GRID!$B$31:$BI$31)*(КАЛЕНДАРЬ!$AZ11=GRID!$B$33:$BI$33), 0))*GRID!$B$65,
ROUNDUP(INDEX(GRID!$B$47:$BI$57,MATCH(Q$7,GRID!$A$47:$A$57,0),MATCH(1,($U$2=GRID!$B$31:$BI$31)*(КАЛЕНДАРЬ!$AZ11=GRID!$B$33:$BI$33),0))*GRID!$B$65*(1-GRID!$B$69),0))</f>
        <v>39302</v>
      </c>
      <c r="S437" s="47" cm="1">
        <f t="array" ref="S437">IF($I$2="Путешествия с детьми",
INDEX(GRID!$B$34:$BI$44,MATCH(S$7,GRID!$A$34:$A$44,0),MATCH(1,($U$2=GRID!$B$31:$BI$31)*(КАЛЕНДАРЬ!$AZ11=GRID!$B$33:$BI$33), 0))*GRID!$B$65,
ROUNDUP(INDEX(GRID!$B$34:$BI$44,MATCH(S$7,GRID!$A$34:$A$44,0),MATCH(1,($U$2=GRID!$B$31:$BI$31)*(КАЛЕНДАРЬ!$AZ11=GRID!$B$33:$BI$33),0))*GRID!$B$65*(1-GRID!$B$69),0))</f>
        <v>40334</v>
      </c>
      <c r="T437" s="47" cm="1">
        <f t="array" ref="T437">IF($I$2="Путешествия с детьми",
INDEX(GRID!$B$47:$BI$57,MATCH(S$7,GRID!$A$47:$A$57,0),MATCH(1,($U$2=GRID!$B$31:$BI$31)*(КАЛЕНДАРЬ!$AZ11=GRID!$B$33:$BI$33), 0))*GRID!$B$65,
ROUNDUP(INDEX(GRID!$B$47:$BI$57,MATCH(S$7,GRID!$A$47:$A$57,0),MATCH(1,($U$2=GRID!$B$31:$BI$31)*(КАЛЕНДАРЬ!$AZ11=GRID!$B$33:$BI$33),0))*GRID!$B$65*(1-GRID!$B$69),0))</f>
        <v>42570</v>
      </c>
      <c r="U437" s="47" cm="1">
        <f t="array" ref="U437">IF($I$2="Путешествия с детьми",
INDEX(GRID!$B$34:$BI$44,MATCH(U$7,GRID!$A$34:$A$44,0),MATCH(1,($U$2=GRID!$B$31:$BI$31)*(КАЛЕНДАРЬ!$AZ11=GRID!$B$33:$BI$33), 0))*GRID!$B$65,
ROUNDUP(INDEX(GRID!$B$34:$BI$44,MATCH(U$7,GRID!$A$34:$A$44,0),MATCH(1,($U$2=GRID!$B$31:$BI$31)*(КАЛЕНДАРЬ!$AZ11=GRID!$B$33:$BI$33),0))*GRID!$B$65*(1-GRID!$B$69),0))</f>
        <v>45838</v>
      </c>
      <c r="V437" s="47" cm="1">
        <f t="array" ref="V437">IF($I$2="Путешествия с детьми",
INDEX(GRID!$B$47:$BI$57,MATCH(U$7,GRID!$A$47:$A$57,0),MATCH(1,($U$2=GRID!$B$31:$BI$31)*(КАЛЕНДАРЬ!$AZ11=GRID!$B$33:$BI$33), 0))*GRID!$B$65,
ROUNDUP(INDEX(GRID!$B$47:$BI$57,MATCH(U$7,GRID!$A$47:$A$57,0),MATCH(1,($U$2=GRID!$B$31:$BI$31)*(КАЛЕНДАРЬ!$AZ11=GRID!$B$33:$BI$33),0))*GRID!$B$65*(1-GRID!$B$69),0))</f>
        <v>48074</v>
      </c>
      <c r="W437" s="47" cm="1">
        <f t="array" ref="W437">IF($I$2="Путешествия с детьми",
INDEX(GRID!$B$34:$BI$44,MATCH(W$7,GRID!$A$34:$A$44,0),MATCH(1,($U$2=GRID!$B$31:$BI$31)*(КАЛЕНДАРЬ!$AZ11=GRID!$B$33:$BI$33), 0))*GRID!$B$65,
ROUNDUP(INDEX(GRID!$B$34:$BI$44,MATCH(W$7,GRID!$A$34:$A$44,0),MATCH(1,($U$2=GRID!$B$31:$BI$31)*(КАЛЕНДАРЬ!$AZ11=GRID!$B$33:$BI$33),0))*GRID!$B$65*(1-GRID!$B$69),0))</f>
        <v>144308</v>
      </c>
      <c r="X437" s="47" cm="1">
        <f t="array" ref="X437">IF($I$2="Путешествия с детьми",
INDEX(GRID!$B$47:$BI$57,MATCH(W$7,GRID!$A$47:$A$57,0),MATCH(1,($U$2=GRID!$B$31:$BI$31)*(КАЛЕНДАРЬ!$AZ11=GRID!$B$33:$BI$33), 0))*GRID!$B$65,
ROUNDUP(INDEX(GRID!$B$47:$BI$57,MATCH(W$7,GRID!$A$47:$A$57,0),MATCH(1,($U$2=GRID!$B$31:$BI$31)*(КАЛЕНДАРЬ!$AZ11=GRID!$B$33:$BI$33),0))*GRID!$B$65*(1-GRID!$B$69),0))</f>
        <v>146544</v>
      </c>
    </row>
    <row r="438" spans="1:24" ht="14.25" customHeight="1" x14ac:dyDescent="0.2">
      <c r="A438" s="117" t="s">
        <v>48</v>
      </c>
      <c r="B438" s="117">
        <v>9</v>
      </c>
      <c r="C438" s="138" cm="1">
        <f t="array" ref="C438">IF($I$2="Путешествия с детьми",
INDEX(GRID!$B$34:$BI$44,MATCH(C$7,GRID!$A$34:$A$44,0),MATCH(1,($U$2=GRID!$B$31:$BI$31)*(КАЛЕНДАРЬ!$AZ12=GRID!$B$33:$BI$33), 0))*GRID!$B$65,
ROUNDUP(INDEX(GRID!$B$34:$BI$44,MATCH(C$7,GRID!$A$34:$A$44,0),MATCH(1,($U$2=GRID!$B$31:$BI$31)*(КАЛЕНДАРЬ!$AZ12=GRID!$B$33:$BI$33),0))*GRID!$B$65*(1-GRID!$B$69),0))</f>
        <v>21672</v>
      </c>
      <c r="D438" s="47" cm="1">
        <f t="array" ref="D438">IF($I$2="Путешествия с детьми",
INDEX(GRID!$B$47:$BI$57,MATCH(C$7,GRID!$A$47:$A$57,0),MATCH(1,($U$2=GRID!$B$31:$BI$31)*(КАЛЕНДАРЬ!$AZ12=GRID!$B$33:$BI$33), 0))*GRID!$B$65,
ROUNDUP(INDEX(GRID!$B$47:$BI$57,MATCH(C$7,GRID!$A$47:$A$57,0),MATCH(1,($U$2=GRID!$B$31:$BI$31)*(КАЛЕНДАРЬ!$AZ12=GRID!$B$33:$BI$33),0))*GRID!$B$65*(1-GRID!$B$69),0))</f>
        <v>23908</v>
      </c>
      <c r="E438" s="47" cm="1">
        <f t="array" ref="E438">IF($I$2="Путешествия с детьми",
INDEX(GRID!$B$34:$BI$44,MATCH(E$7,GRID!$A$34:$A$44,0),MATCH(1,($U$2=GRID!$B$31:$BI$31)*(КАЛЕНДАРЬ!$AZ12=GRID!$B$33:$BI$33), 0))*GRID!$B$65,
ROUNDUP(INDEX(GRID!$B$34:$BI$44,MATCH(E$7,GRID!$A$34:$A$44,0),MATCH(1,($U$2=GRID!$B$31:$BI$31)*(КАЛЕНДАРЬ!$AZ12=GRID!$B$33:$BI$33),0))*GRID!$B$65*(1-GRID!$B$69),0))</f>
        <v>23392</v>
      </c>
      <c r="F438" s="47" cm="1">
        <f t="array" ref="F438">IF($I$2="Путешествия с детьми",
INDEX(GRID!$B$47:$BI$57,MATCH(E$7,GRID!$A$47:$A$57,0),MATCH(1,($U$2=GRID!$B$31:$BI$31)*(КАЛЕНДАРЬ!$AZ12=GRID!$B$33:$BI$33), 0))*GRID!$B$65,
ROUNDUP(INDEX(GRID!$B$47:$BI$57,MATCH(E$7,GRID!$A$47:$A$57,0),MATCH(1,($U$2=GRID!$B$31:$BI$31)*(КАЛЕНДАРЬ!$AZ12=GRID!$B$33:$BI$33),0))*GRID!$B$65*(1-GRID!$B$69),0))</f>
        <v>25628</v>
      </c>
      <c r="G438" s="47" cm="1">
        <f t="array" ref="G438">IF($I$2="Путешествия с детьми",
INDEX(GRID!$B$34:$BI$44,MATCH(G$7,GRID!$A$34:$A$44,0),MATCH(1,($U$2=GRID!$B$31:$BI$31)*(КАЛЕНДАРЬ!$AZ12=GRID!$B$33:$BI$33), 0))*GRID!$B$65,
ROUNDUP(INDEX(GRID!$B$34:$BI$44,MATCH(G$7,GRID!$A$34:$A$44,0),MATCH(1,($U$2=GRID!$B$31:$BI$31)*(КАЛЕНДАРЬ!$AZ12=GRID!$B$33:$BI$33),0))*GRID!$B$65*(1-GRID!$B$69),0))</f>
        <v>24338</v>
      </c>
      <c r="H438" s="47" cm="1">
        <f t="array" ref="H438">IF($I$2="Путешествия с детьми",
INDEX(GRID!$B$47:$BI$57,MATCH(G$7,GRID!$A$47:$A$57,0),MATCH(1,($U$2=GRID!$B$31:$BI$31)*(КАЛЕНДАРЬ!$AZ12=GRID!$B$33:$BI$33), 0))*GRID!$B$65,
ROUNDUP(INDEX(GRID!$B$47:$BI$57,MATCH(G$7,GRID!$A$47:$A$57,0),MATCH(1,($U$2=GRID!$B$31:$BI$31)*(КАЛЕНДАРЬ!$AZ12=GRID!$B$33:$BI$33),0))*GRID!$B$65*(1-GRID!$B$69),0))</f>
        <v>26574</v>
      </c>
      <c r="I438" s="47" cm="1">
        <f t="array" ref="I438">IF($I$2="Путешествия с детьми",
INDEX(GRID!$B$34:$BI$44,MATCH(I$7,GRID!$A$34:$A$44,0),MATCH(1,($U$2=GRID!$B$31:$BI$31)*(КАЛЕНДАРЬ!$AZ12=GRID!$B$33:$BI$33), 0))*GRID!$B$65,
ROUNDUP(INDEX(GRID!$B$34:$BI$44,MATCH(I$7,GRID!$A$34:$A$44,0),MATCH(1,($U$2=GRID!$B$31:$BI$31)*(КАЛЕНДАРЬ!$AZ12=GRID!$B$33:$BI$33),0))*GRID!$B$65*(1-GRID!$B$69),0))</f>
        <v>26058</v>
      </c>
      <c r="J438" s="47" cm="1">
        <f t="array" ref="J438">IF($I$2="Путешествия с детьми",
INDEX(GRID!$B$47:$BI$57,MATCH(I$7,GRID!$A$47:$A$57,0),MATCH(1,($U$2=GRID!$B$31:$BI$31)*(КАЛЕНДАРЬ!$AZ12=GRID!$B$33:$BI$33), 0))*GRID!$B$65,
ROUNDUP(INDEX(GRID!$B$47:$BI$57,MATCH(I$7,GRID!$A$47:$A$57,0),MATCH(1,($U$2=GRID!$B$31:$BI$31)*(КАЛЕНДАРЬ!$AZ12=GRID!$B$33:$BI$33),0))*GRID!$B$65*(1-GRID!$B$69),0))</f>
        <v>28294</v>
      </c>
      <c r="K438" s="47" cm="1">
        <f t="array" ref="K438">IF($I$2="Путешествия с детьми",
INDEX(GRID!$B$34:$BI$44,MATCH(K$7,GRID!$A$34:$A$44,0),MATCH(1,($U$2=GRID!$B$31:$BI$31)*(КАЛЕНДАРЬ!$AZ12=GRID!$B$33:$BI$33), 0))*GRID!$B$65,
ROUNDUP(INDEX(GRID!$B$34:$BI$44,MATCH(K$7,GRID!$A$34:$A$44,0),MATCH(1,($U$2=GRID!$B$31:$BI$31)*(КАЛЕНДАРЬ!$AZ12=GRID!$B$33:$BI$33),0))*GRID!$B$65*(1-GRID!$B$69),0))</f>
        <v>27004</v>
      </c>
      <c r="L438" s="47" cm="1">
        <f t="array" ref="L438">IF($I$2="Путешествия с детьми",
INDEX(GRID!$B$47:$BI$57,MATCH(K$7,GRID!$A$47:$A$57,0),MATCH(1,($U$2=GRID!$B$31:$BI$31)*(КАЛЕНДАРЬ!$AZ12=GRID!$B$33:$BI$33), 0))*GRID!$B$65,
ROUNDUP(INDEX(GRID!$B$47:$BI$57,MATCH(K$7,GRID!$A$47:$A$57,0),MATCH(1,($U$2=GRID!$B$31:$BI$31)*(КАЛЕНДАРЬ!$AZ12=GRID!$B$33:$BI$33),0))*GRID!$B$65*(1-GRID!$B$69),0))</f>
        <v>29240</v>
      </c>
      <c r="M438" s="47" cm="1">
        <f t="array" ref="M438">IF($I$2="Путешествия с детьми",
INDEX(GRID!$B$34:$BI$44,MATCH(M$7,GRID!$A$34:$A$44,0),MATCH(1,($U$2=GRID!$B$31:$BI$31)*(КАЛЕНДАРЬ!$AZ12=GRID!$B$33:$BI$33), 0))*GRID!$B$65,
ROUNDUP(INDEX(GRID!$B$34:$BI$44,MATCH(M$7,GRID!$A$34:$A$44,0),MATCH(1,($U$2=GRID!$B$31:$BI$31)*(КАЛЕНДАРЬ!$AZ12=GRID!$B$33:$BI$33),0))*GRID!$B$65*(1-GRID!$B$69),0))</f>
        <v>28724</v>
      </c>
      <c r="N438" s="47" cm="1">
        <f t="array" ref="N438">IF($I$2="Путешествия с детьми",
INDEX(GRID!$B$47:$BI$57,MATCH(M$7,GRID!$A$47:$A$57,0),MATCH(1,($U$2=GRID!$B$31:$BI$31)*(КАЛЕНДАРЬ!$AZ12=GRID!$B$33:$BI$33), 0))*GRID!$B$65,
ROUNDUP(INDEX(GRID!$B$47:$BI$57,MATCH(M$7,GRID!$A$47:$A$57,0),MATCH(1,($U$2=GRID!$B$31:$BI$31)*(КАЛЕНДАРЬ!$AZ12=GRID!$B$33:$BI$33),0))*GRID!$B$65*(1-GRID!$B$69),0))</f>
        <v>30960</v>
      </c>
      <c r="O438" s="47" cm="1">
        <f t="array" ref="O438">IF($I$2="Путешествия с детьми",
INDEX(GRID!$B$34:$BI$44,MATCH(O$7,GRID!$A$34:$A$44,0),MATCH(1,($U$2=GRID!$B$31:$BI$31)*(КАЛЕНДАРЬ!$AZ12=GRID!$B$33:$BI$33), 0))*GRID!$B$65,
ROUNDUP(INDEX(GRID!$B$34:$BI$44,MATCH(O$7,GRID!$A$34:$A$44,0),MATCH(1,($U$2=GRID!$B$31:$BI$31)*(КАЛЕНДАРЬ!$AZ12=GRID!$B$33:$BI$33),0))*GRID!$B$65*(1-GRID!$B$69),0))</f>
        <v>35174</v>
      </c>
      <c r="P438" s="47" cm="1">
        <f t="array" ref="P438">IF($I$2="Путешествия с детьми",
INDEX(GRID!$B$47:$BI$57,MATCH(O$7,GRID!$A$47:$A$57,0),MATCH(1,($U$2=GRID!$B$31:$BI$31)*(КАЛЕНДАРЬ!$AZ12=GRID!$B$33:$BI$33), 0))*GRID!$B$65,
ROUNDUP(INDEX(GRID!$B$47:$BI$57,MATCH(O$7,GRID!$A$47:$A$57,0),MATCH(1,($U$2=GRID!$B$31:$BI$31)*(КАЛЕНДАРЬ!$AZ12=GRID!$B$33:$BI$33),0))*GRID!$B$65*(1-GRID!$B$69),0))</f>
        <v>37410</v>
      </c>
      <c r="Q438" s="47" cm="1">
        <f t="array" ref="Q438">IF($I$2="Путешествия с детьми",
INDEX(GRID!$B$34:$BI$44,MATCH(Q$7,GRID!$A$34:$A$44,0),MATCH(1,($U$2=GRID!$B$31:$BI$31)*(КАЛЕНДАРЬ!$AZ12=GRID!$B$33:$BI$33), 0))*GRID!$B$65,
ROUNDUP(INDEX(GRID!$B$34:$BI$44,MATCH(Q$7,GRID!$A$34:$A$44,0),MATCH(1,($U$2=GRID!$B$31:$BI$31)*(КАЛЕНДАРЬ!$AZ12=GRID!$B$33:$BI$33),0))*GRID!$B$65*(1-GRID!$B$69),0))</f>
        <v>37066</v>
      </c>
      <c r="R438" s="47" cm="1">
        <f t="array" ref="R438">IF($I$2="Путешествия с детьми",
INDEX(GRID!$B$47:$BI$57,MATCH(Q$7,GRID!$A$47:$A$57,0),MATCH(1,($U$2=GRID!$B$31:$BI$31)*(КАЛЕНДАРЬ!$AZ12=GRID!$B$33:$BI$33), 0))*GRID!$B$65,
ROUNDUP(INDEX(GRID!$B$47:$BI$57,MATCH(Q$7,GRID!$A$47:$A$57,0),MATCH(1,($U$2=GRID!$B$31:$BI$31)*(КАЛЕНДАРЬ!$AZ12=GRID!$B$33:$BI$33),0))*GRID!$B$65*(1-GRID!$B$69),0))</f>
        <v>39302</v>
      </c>
      <c r="S438" s="47" cm="1">
        <f t="array" ref="S438">IF($I$2="Путешествия с детьми",
INDEX(GRID!$B$34:$BI$44,MATCH(S$7,GRID!$A$34:$A$44,0),MATCH(1,($U$2=GRID!$B$31:$BI$31)*(КАЛЕНДАРЬ!$AZ12=GRID!$B$33:$BI$33), 0))*GRID!$B$65,
ROUNDUP(INDEX(GRID!$B$34:$BI$44,MATCH(S$7,GRID!$A$34:$A$44,0),MATCH(1,($U$2=GRID!$B$31:$BI$31)*(КАЛЕНДАРЬ!$AZ12=GRID!$B$33:$BI$33),0))*GRID!$B$65*(1-GRID!$B$69),0))</f>
        <v>40334</v>
      </c>
      <c r="T438" s="47" cm="1">
        <f t="array" ref="T438">IF($I$2="Путешествия с детьми",
INDEX(GRID!$B$47:$BI$57,MATCH(S$7,GRID!$A$47:$A$57,0),MATCH(1,($U$2=GRID!$B$31:$BI$31)*(КАЛЕНДАРЬ!$AZ12=GRID!$B$33:$BI$33), 0))*GRID!$B$65,
ROUNDUP(INDEX(GRID!$B$47:$BI$57,MATCH(S$7,GRID!$A$47:$A$57,0),MATCH(1,($U$2=GRID!$B$31:$BI$31)*(КАЛЕНДАРЬ!$AZ12=GRID!$B$33:$BI$33),0))*GRID!$B$65*(1-GRID!$B$69),0))</f>
        <v>42570</v>
      </c>
      <c r="U438" s="47" cm="1">
        <f t="array" ref="U438">IF($I$2="Путешествия с детьми",
INDEX(GRID!$B$34:$BI$44,MATCH(U$7,GRID!$A$34:$A$44,0),MATCH(1,($U$2=GRID!$B$31:$BI$31)*(КАЛЕНДАРЬ!$AZ12=GRID!$B$33:$BI$33), 0))*GRID!$B$65,
ROUNDUP(INDEX(GRID!$B$34:$BI$44,MATCH(U$7,GRID!$A$34:$A$44,0),MATCH(1,($U$2=GRID!$B$31:$BI$31)*(КАЛЕНДАРЬ!$AZ12=GRID!$B$33:$BI$33),0))*GRID!$B$65*(1-GRID!$B$69),0))</f>
        <v>45838</v>
      </c>
      <c r="V438" s="47" cm="1">
        <f t="array" ref="V438">IF($I$2="Путешествия с детьми",
INDEX(GRID!$B$47:$BI$57,MATCH(U$7,GRID!$A$47:$A$57,0),MATCH(1,($U$2=GRID!$B$31:$BI$31)*(КАЛЕНДАРЬ!$AZ12=GRID!$B$33:$BI$33), 0))*GRID!$B$65,
ROUNDUP(INDEX(GRID!$B$47:$BI$57,MATCH(U$7,GRID!$A$47:$A$57,0),MATCH(1,($U$2=GRID!$B$31:$BI$31)*(КАЛЕНДАРЬ!$AZ12=GRID!$B$33:$BI$33),0))*GRID!$B$65*(1-GRID!$B$69),0))</f>
        <v>48074</v>
      </c>
      <c r="W438" s="47" cm="1">
        <f t="array" ref="W438">IF($I$2="Путешествия с детьми",
INDEX(GRID!$B$34:$BI$44,MATCH(W$7,GRID!$A$34:$A$44,0),MATCH(1,($U$2=GRID!$B$31:$BI$31)*(КАЛЕНДАРЬ!$AZ12=GRID!$B$33:$BI$33), 0))*GRID!$B$65,
ROUNDUP(INDEX(GRID!$B$34:$BI$44,MATCH(W$7,GRID!$A$34:$A$44,0),MATCH(1,($U$2=GRID!$B$31:$BI$31)*(КАЛЕНДАРЬ!$AZ12=GRID!$B$33:$BI$33),0))*GRID!$B$65*(1-GRID!$B$69),0))</f>
        <v>144308</v>
      </c>
      <c r="X438" s="47" cm="1">
        <f t="array" ref="X438">IF($I$2="Путешествия с детьми",
INDEX(GRID!$B$47:$BI$57,MATCH(W$7,GRID!$A$47:$A$57,0),MATCH(1,($U$2=GRID!$B$31:$BI$31)*(КАЛЕНДАРЬ!$AZ12=GRID!$B$33:$BI$33), 0))*GRID!$B$65,
ROUNDUP(INDEX(GRID!$B$47:$BI$57,MATCH(W$7,GRID!$A$47:$A$57,0),MATCH(1,($U$2=GRID!$B$31:$BI$31)*(КАЛЕНДАРЬ!$AZ12=GRID!$B$33:$BI$33),0))*GRID!$B$65*(1-GRID!$B$69),0))</f>
        <v>146544</v>
      </c>
    </row>
    <row r="439" spans="1:24" ht="14.25" customHeight="1" x14ac:dyDescent="0.2">
      <c r="A439" s="117" t="s">
        <v>42</v>
      </c>
      <c r="B439" s="117">
        <v>10</v>
      </c>
      <c r="C439" s="138" cm="1">
        <f t="array" ref="C439">IF($I$2="Путешествия с детьми",
INDEX(GRID!$B$34:$BI$44,MATCH(C$7,GRID!$A$34:$A$44,0),MATCH(1,($U$2=GRID!$B$31:$BI$31)*(КАЛЕНДАРЬ!$AZ13=GRID!$B$33:$BI$33), 0))*GRID!$B$65,
ROUNDUP(INDEX(GRID!$B$34:$BI$44,MATCH(C$7,GRID!$A$34:$A$44,0),MATCH(1,($U$2=GRID!$B$31:$BI$31)*(КАЛЕНДАРЬ!$AZ13=GRID!$B$33:$BI$33),0))*GRID!$B$65*(1-GRID!$B$69),0))</f>
        <v>21672</v>
      </c>
      <c r="D439" s="47" cm="1">
        <f t="array" ref="D439">IF($I$2="Путешествия с детьми",
INDEX(GRID!$B$47:$BI$57,MATCH(C$7,GRID!$A$47:$A$57,0),MATCH(1,($U$2=GRID!$B$31:$BI$31)*(КАЛЕНДАРЬ!$AZ13=GRID!$B$33:$BI$33), 0))*GRID!$B$65,
ROUNDUP(INDEX(GRID!$B$47:$BI$57,MATCH(C$7,GRID!$A$47:$A$57,0),MATCH(1,($U$2=GRID!$B$31:$BI$31)*(КАЛЕНДАРЬ!$AZ13=GRID!$B$33:$BI$33),0))*GRID!$B$65*(1-GRID!$B$69),0))</f>
        <v>23908</v>
      </c>
      <c r="E439" s="47" cm="1">
        <f t="array" ref="E439">IF($I$2="Путешествия с детьми",
INDEX(GRID!$B$34:$BI$44,MATCH(E$7,GRID!$A$34:$A$44,0),MATCH(1,($U$2=GRID!$B$31:$BI$31)*(КАЛЕНДАРЬ!$AZ13=GRID!$B$33:$BI$33), 0))*GRID!$B$65,
ROUNDUP(INDEX(GRID!$B$34:$BI$44,MATCH(E$7,GRID!$A$34:$A$44,0),MATCH(1,($U$2=GRID!$B$31:$BI$31)*(КАЛЕНДАРЬ!$AZ13=GRID!$B$33:$BI$33),0))*GRID!$B$65*(1-GRID!$B$69),0))</f>
        <v>23392</v>
      </c>
      <c r="F439" s="47" cm="1">
        <f t="array" ref="F439">IF($I$2="Путешествия с детьми",
INDEX(GRID!$B$47:$BI$57,MATCH(E$7,GRID!$A$47:$A$57,0),MATCH(1,($U$2=GRID!$B$31:$BI$31)*(КАЛЕНДАРЬ!$AZ13=GRID!$B$33:$BI$33), 0))*GRID!$B$65,
ROUNDUP(INDEX(GRID!$B$47:$BI$57,MATCH(E$7,GRID!$A$47:$A$57,0),MATCH(1,($U$2=GRID!$B$31:$BI$31)*(КАЛЕНДАРЬ!$AZ13=GRID!$B$33:$BI$33),0))*GRID!$B$65*(1-GRID!$B$69),0))</f>
        <v>25628</v>
      </c>
      <c r="G439" s="47" cm="1">
        <f t="array" ref="G439">IF($I$2="Путешествия с детьми",
INDEX(GRID!$B$34:$BI$44,MATCH(G$7,GRID!$A$34:$A$44,0),MATCH(1,($U$2=GRID!$B$31:$BI$31)*(КАЛЕНДАРЬ!$AZ13=GRID!$B$33:$BI$33), 0))*GRID!$B$65,
ROUNDUP(INDEX(GRID!$B$34:$BI$44,MATCH(G$7,GRID!$A$34:$A$44,0),MATCH(1,($U$2=GRID!$B$31:$BI$31)*(КАЛЕНДАРЬ!$AZ13=GRID!$B$33:$BI$33),0))*GRID!$B$65*(1-GRID!$B$69),0))</f>
        <v>24338</v>
      </c>
      <c r="H439" s="47" cm="1">
        <f t="array" ref="H439">IF($I$2="Путешествия с детьми",
INDEX(GRID!$B$47:$BI$57,MATCH(G$7,GRID!$A$47:$A$57,0),MATCH(1,($U$2=GRID!$B$31:$BI$31)*(КАЛЕНДАРЬ!$AZ13=GRID!$B$33:$BI$33), 0))*GRID!$B$65,
ROUNDUP(INDEX(GRID!$B$47:$BI$57,MATCH(G$7,GRID!$A$47:$A$57,0),MATCH(1,($U$2=GRID!$B$31:$BI$31)*(КАЛЕНДАРЬ!$AZ13=GRID!$B$33:$BI$33),0))*GRID!$B$65*(1-GRID!$B$69),0))</f>
        <v>26574</v>
      </c>
      <c r="I439" s="47" cm="1">
        <f t="array" ref="I439">IF($I$2="Путешествия с детьми",
INDEX(GRID!$B$34:$BI$44,MATCH(I$7,GRID!$A$34:$A$44,0),MATCH(1,($U$2=GRID!$B$31:$BI$31)*(КАЛЕНДАРЬ!$AZ13=GRID!$B$33:$BI$33), 0))*GRID!$B$65,
ROUNDUP(INDEX(GRID!$B$34:$BI$44,MATCH(I$7,GRID!$A$34:$A$44,0),MATCH(1,($U$2=GRID!$B$31:$BI$31)*(КАЛЕНДАРЬ!$AZ13=GRID!$B$33:$BI$33),0))*GRID!$B$65*(1-GRID!$B$69),0))</f>
        <v>26058</v>
      </c>
      <c r="J439" s="47" cm="1">
        <f t="array" ref="J439">IF($I$2="Путешествия с детьми",
INDEX(GRID!$B$47:$BI$57,MATCH(I$7,GRID!$A$47:$A$57,0),MATCH(1,($U$2=GRID!$B$31:$BI$31)*(КАЛЕНДАРЬ!$AZ13=GRID!$B$33:$BI$33), 0))*GRID!$B$65,
ROUNDUP(INDEX(GRID!$B$47:$BI$57,MATCH(I$7,GRID!$A$47:$A$57,0),MATCH(1,($U$2=GRID!$B$31:$BI$31)*(КАЛЕНДАРЬ!$AZ13=GRID!$B$33:$BI$33),0))*GRID!$B$65*(1-GRID!$B$69),0))</f>
        <v>28294</v>
      </c>
      <c r="K439" s="47" cm="1">
        <f t="array" ref="K439">IF($I$2="Путешествия с детьми",
INDEX(GRID!$B$34:$BI$44,MATCH(K$7,GRID!$A$34:$A$44,0),MATCH(1,($U$2=GRID!$B$31:$BI$31)*(КАЛЕНДАРЬ!$AZ13=GRID!$B$33:$BI$33), 0))*GRID!$B$65,
ROUNDUP(INDEX(GRID!$B$34:$BI$44,MATCH(K$7,GRID!$A$34:$A$44,0),MATCH(1,($U$2=GRID!$B$31:$BI$31)*(КАЛЕНДАРЬ!$AZ13=GRID!$B$33:$BI$33),0))*GRID!$B$65*(1-GRID!$B$69),0))</f>
        <v>27004</v>
      </c>
      <c r="L439" s="47" cm="1">
        <f t="array" ref="L439">IF($I$2="Путешествия с детьми",
INDEX(GRID!$B$47:$BI$57,MATCH(K$7,GRID!$A$47:$A$57,0),MATCH(1,($U$2=GRID!$B$31:$BI$31)*(КАЛЕНДАРЬ!$AZ13=GRID!$B$33:$BI$33), 0))*GRID!$B$65,
ROUNDUP(INDEX(GRID!$B$47:$BI$57,MATCH(K$7,GRID!$A$47:$A$57,0),MATCH(1,($U$2=GRID!$B$31:$BI$31)*(КАЛЕНДАРЬ!$AZ13=GRID!$B$33:$BI$33),0))*GRID!$B$65*(1-GRID!$B$69),0))</f>
        <v>29240</v>
      </c>
      <c r="M439" s="47" cm="1">
        <f t="array" ref="M439">IF($I$2="Путешествия с детьми",
INDEX(GRID!$B$34:$BI$44,MATCH(M$7,GRID!$A$34:$A$44,0),MATCH(1,($U$2=GRID!$B$31:$BI$31)*(КАЛЕНДАРЬ!$AZ13=GRID!$B$33:$BI$33), 0))*GRID!$B$65,
ROUNDUP(INDEX(GRID!$B$34:$BI$44,MATCH(M$7,GRID!$A$34:$A$44,0),MATCH(1,($U$2=GRID!$B$31:$BI$31)*(КАЛЕНДАРЬ!$AZ13=GRID!$B$33:$BI$33),0))*GRID!$B$65*(1-GRID!$B$69),0))</f>
        <v>28724</v>
      </c>
      <c r="N439" s="47" cm="1">
        <f t="array" ref="N439">IF($I$2="Путешествия с детьми",
INDEX(GRID!$B$47:$BI$57,MATCH(M$7,GRID!$A$47:$A$57,0),MATCH(1,($U$2=GRID!$B$31:$BI$31)*(КАЛЕНДАРЬ!$AZ13=GRID!$B$33:$BI$33), 0))*GRID!$B$65,
ROUNDUP(INDEX(GRID!$B$47:$BI$57,MATCH(M$7,GRID!$A$47:$A$57,0),MATCH(1,($U$2=GRID!$B$31:$BI$31)*(КАЛЕНДАРЬ!$AZ13=GRID!$B$33:$BI$33),0))*GRID!$B$65*(1-GRID!$B$69),0))</f>
        <v>30960</v>
      </c>
      <c r="O439" s="47" cm="1">
        <f t="array" ref="O439">IF($I$2="Путешествия с детьми",
INDEX(GRID!$B$34:$BI$44,MATCH(O$7,GRID!$A$34:$A$44,0),MATCH(1,($U$2=GRID!$B$31:$BI$31)*(КАЛЕНДАРЬ!$AZ13=GRID!$B$33:$BI$33), 0))*GRID!$B$65,
ROUNDUP(INDEX(GRID!$B$34:$BI$44,MATCH(O$7,GRID!$A$34:$A$44,0),MATCH(1,($U$2=GRID!$B$31:$BI$31)*(КАЛЕНДАРЬ!$AZ13=GRID!$B$33:$BI$33),0))*GRID!$B$65*(1-GRID!$B$69),0))</f>
        <v>35174</v>
      </c>
      <c r="P439" s="47" cm="1">
        <f t="array" ref="P439">IF($I$2="Путешествия с детьми",
INDEX(GRID!$B$47:$BI$57,MATCH(O$7,GRID!$A$47:$A$57,0),MATCH(1,($U$2=GRID!$B$31:$BI$31)*(КАЛЕНДАРЬ!$AZ13=GRID!$B$33:$BI$33), 0))*GRID!$B$65,
ROUNDUP(INDEX(GRID!$B$47:$BI$57,MATCH(O$7,GRID!$A$47:$A$57,0),MATCH(1,($U$2=GRID!$B$31:$BI$31)*(КАЛЕНДАРЬ!$AZ13=GRID!$B$33:$BI$33),0))*GRID!$B$65*(1-GRID!$B$69),0))</f>
        <v>37410</v>
      </c>
      <c r="Q439" s="47" cm="1">
        <f t="array" ref="Q439">IF($I$2="Путешествия с детьми",
INDEX(GRID!$B$34:$BI$44,MATCH(Q$7,GRID!$A$34:$A$44,0),MATCH(1,($U$2=GRID!$B$31:$BI$31)*(КАЛЕНДАРЬ!$AZ13=GRID!$B$33:$BI$33), 0))*GRID!$B$65,
ROUNDUP(INDEX(GRID!$B$34:$BI$44,MATCH(Q$7,GRID!$A$34:$A$44,0),MATCH(1,($U$2=GRID!$B$31:$BI$31)*(КАЛЕНДАРЬ!$AZ13=GRID!$B$33:$BI$33),0))*GRID!$B$65*(1-GRID!$B$69),0))</f>
        <v>37066</v>
      </c>
      <c r="R439" s="47" cm="1">
        <f t="array" ref="R439">IF($I$2="Путешествия с детьми",
INDEX(GRID!$B$47:$BI$57,MATCH(Q$7,GRID!$A$47:$A$57,0),MATCH(1,($U$2=GRID!$B$31:$BI$31)*(КАЛЕНДАРЬ!$AZ13=GRID!$B$33:$BI$33), 0))*GRID!$B$65,
ROUNDUP(INDEX(GRID!$B$47:$BI$57,MATCH(Q$7,GRID!$A$47:$A$57,0),MATCH(1,($U$2=GRID!$B$31:$BI$31)*(КАЛЕНДАРЬ!$AZ13=GRID!$B$33:$BI$33),0))*GRID!$B$65*(1-GRID!$B$69),0))</f>
        <v>39302</v>
      </c>
      <c r="S439" s="47" cm="1">
        <f t="array" ref="S439">IF($I$2="Путешествия с детьми",
INDEX(GRID!$B$34:$BI$44,MATCH(S$7,GRID!$A$34:$A$44,0),MATCH(1,($U$2=GRID!$B$31:$BI$31)*(КАЛЕНДАРЬ!$AZ13=GRID!$B$33:$BI$33), 0))*GRID!$B$65,
ROUNDUP(INDEX(GRID!$B$34:$BI$44,MATCH(S$7,GRID!$A$34:$A$44,0),MATCH(1,($U$2=GRID!$B$31:$BI$31)*(КАЛЕНДАРЬ!$AZ13=GRID!$B$33:$BI$33),0))*GRID!$B$65*(1-GRID!$B$69),0))</f>
        <v>40334</v>
      </c>
      <c r="T439" s="47" cm="1">
        <f t="array" ref="T439">IF($I$2="Путешествия с детьми",
INDEX(GRID!$B$47:$BI$57,MATCH(S$7,GRID!$A$47:$A$57,0),MATCH(1,($U$2=GRID!$B$31:$BI$31)*(КАЛЕНДАРЬ!$AZ13=GRID!$B$33:$BI$33), 0))*GRID!$B$65,
ROUNDUP(INDEX(GRID!$B$47:$BI$57,MATCH(S$7,GRID!$A$47:$A$57,0),MATCH(1,($U$2=GRID!$B$31:$BI$31)*(КАЛЕНДАРЬ!$AZ13=GRID!$B$33:$BI$33),0))*GRID!$B$65*(1-GRID!$B$69),0))</f>
        <v>42570</v>
      </c>
      <c r="U439" s="47" cm="1">
        <f t="array" ref="U439">IF($I$2="Путешествия с детьми",
INDEX(GRID!$B$34:$BI$44,MATCH(U$7,GRID!$A$34:$A$44,0),MATCH(1,($U$2=GRID!$B$31:$BI$31)*(КАЛЕНДАРЬ!$AZ13=GRID!$B$33:$BI$33), 0))*GRID!$B$65,
ROUNDUP(INDEX(GRID!$B$34:$BI$44,MATCH(U$7,GRID!$A$34:$A$44,0),MATCH(1,($U$2=GRID!$B$31:$BI$31)*(КАЛЕНДАРЬ!$AZ13=GRID!$B$33:$BI$33),0))*GRID!$B$65*(1-GRID!$B$69),0))</f>
        <v>45838</v>
      </c>
      <c r="V439" s="47" cm="1">
        <f t="array" ref="V439">IF($I$2="Путешествия с детьми",
INDEX(GRID!$B$47:$BI$57,MATCH(U$7,GRID!$A$47:$A$57,0),MATCH(1,($U$2=GRID!$B$31:$BI$31)*(КАЛЕНДАРЬ!$AZ13=GRID!$B$33:$BI$33), 0))*GRID!$B$65,
ROUNDUP(INDEX(GRID!$B$47:$BI$57,MATCH(U$7,GRID!$A$47:$A$57,0),MATCH(1,($U$2=GRID!$B$31:$BI$31)*(КАЛЕНДАРЬ!$AZ13=GRID!$B$33:$BI$33),0))*GRID!$B$65*(1-GRID!$B$69),0))</f>
        <v>48074</v>
      </c>
      <c r="W439" s="47" cm="1">
        <f t="array" ref="W439">IF($I$2="Путешествия с детьми",
INDEX(GRID!$B$34:$BI$44,MATCH(W$7,GRID!$A$34:$A$44,0),MATCH(1,($U$2=GRID!$B$31:$BI$31)*(КАЛЕНДАРЬ!$AZ13=GRID!$B$33:$BI$33), 0))*GRID!$B$65,
ROUNDUP(INDEX(GRID!$B$34:$BI$44,MATCH(W$7,GRID!$A$34:$A$44,0),MATCH(1,($U$2=GRID!$B$31:$BI$31)*(КАЛЕНДАРЬ!$AZ13=GRID!$B$33:$BI$33),0))*GRID!$B$65*(1-GRID!$B$69),0))</f>
        <v>144308</v>
      </c>
      <c r="X439" s="47" cm="1">
        <f t="array" ref="X439">IF($I$2="Путешествия с детьми",
INDEX(GRID!$B$47:$BI$57,MATCH(W$7,GRID!$A$47:$A$57,0),MATCH(1,($U$2=GRID!$B$31:$BI$31)*(КАЛЕНДАРЬ!$AZ13=GRID!$B$33:$BI$33), 0))*GRID!$B$65,
ROUNDUP(INDEX(GRID!$B$47:$BI$57,MATCH(W$7,GRID!$A$47:$A$57,0),MATCH(1,($U$2=GRID!$B$31:$BI$31)*(КАЛЕНДАРЬ!$AZ13=GRID!$B$33:$BI$33),0))*GRID!$B$65*(1-GRID!$B$69),0))</f>
        <v>146544</v>
      </c>
    </row>
    <row r="440" spans="1:24" ht="14.25" customHeight="1" x14ac:dyDescent="0.2">
      <c r="A440" s="117" t="s">
        <v>43</v>
      </c>
      <c r="B440" s="117">
        <v>11</v>
      </c>
      <c r="C440" s="138" cm="1">
        <f t="array" ref="C440">IF($I$2="Путешествия с детьми",
INDEX(GRID!$B$34:$BI$44,MATCH(C$7,GRID!$A$34:$A$44,0),MATCH(1,($U$2=GRID!$B$31:$BI$31)*(КАЛЕНДАРЬ!$AZ14=GRID!$B$33:$BI$33), 0))*GRID!$B$65,
ROUNDUP(INDEX(GRID!$B$34:$BI$44,MATCH(C$7,GRID!$A$34:$A$44,0),MATCH(1,($U$2=GRID!$B$31:$BI$31)*(КАЛЕНДАРЬ!$AZ14=GRID!$B$33:$BI$33),0))*GRID!$B$65*(1-GRID!$B$69),0))</f>
        <v>18576</v>
      </c>
      <c r="D440" s="47" cm="1">
        <f t="array" ref="D440">IF($I$2="Путешествия с детьми",
INDEX(GRID!$B$47:$BI$57,MATCH(C$7,GRID!$A$47:$A$57,0),MATCH(1,($U$2=GRID!$B$31:$BI$31)*(КАЛЕНДАРЬ!$AZ14=GRID!$B$33:$BI$33), 0))*GRID!$B$65,
ROUNDUP(INDEX(GRID!$B$47:$BI$57,MATCH(C$7,GRID!$A$47:$A$57,0),MATCH(1,($U$2=GRID!$B$31:$BI$31)*(КАЛЕНДАРЬ!$AZ14=GRID!$B$33:$BI$33),0))*GRID!$B$65*(1-GRID!$B$69),0))</f>
        <v>20812</v>
      </c>
      <c r="E440" s="47" cm="1">
        <f t="array" ref="E440">IF($I$2="Путешествия с детьми",
INDEX(GRID!$B$34:$BI$44,MATCH(E$7,GRID!$A$34:$A$44,0),MATCH(1,($U$2=GRID!$B$31:$BI$31)*(КАЛЕНДАРЬ!$AZ14=GRID!$B$33:$BI$33), 0))*GRID!$B$65,
ROUNDUP(INDEX(GRID!$B$34:$BI$44,MATCH(E$7,GRID!$A$34:$A$44,0),MATCH(1,($U$2=GRID!$B$31:$BI$31)*(КАЛЕНДАРЬ!$AZ14=GRID!$B$33:$BI$33),0))*GRID!$B$65*(1-GRID!$B$69),0))</f>
        <v>20124</v>
      </c>
      <c r="F440" s="47" cm="1">
        <f t="array" ref="F440">IF($I$2="Путешествия с детьми",
INDEX(GRID!$B$47:$BI$57,MATCH(E$7,GRID!$A$47:$A$57,0),MATCH(1,($U$2=GRID!$B$31:$BI$31)*(КАЛЕНДАРЬ!$AZ14=GRID!$B$33:$BI$33), 0))*GRID!$B$65,
ROUNDUP(INDEX(GRID!$B$47:$BI$57,MATCH(E$7,GRID!$A$47:$A$57,0),MATCH(1,($U$2=GRID!$B$31:$BI$31)*(КАЛЕНДАРЬ!$AZ14=GRID!$B$33:$BI$33),0))*GRID!$B$65*(1-GRID!$B$69),0))</f>
        <v>22360</v>
      </c>
      <c r="G440" s="47" cm="1">
        <f t="array" ref="G440">IF($I$2="Путешествия с детьми",
INDEX(GRID!$B$34:$BI$44,MATCH(G$7,GRID!$A$34:$A$44,0),MATCH(1,($U$2=GRID!$B$31:$BI$31)*(КАЛЕНДАРЬ!$AZ14=GRID!$B$33:$BI$33), 0))*GRID!$B$65,
ROUNDUP(INDEX(GRID!$B$34:$BI$44,MATCH(G$7,GRID!$A$34:$A$44,0),MATCH(1,($U$2=GRID!$B$31:$BI$31)*(КАЛЕНДАРЬ!$AZ14=GRID!$B$33:$BI$33),0))*GRID!$B$65*(1-GRID!$B$69),0))</f>
        <v>20984</v>
      </c>
      <c r="H440" s="47" cm="1">
        <f t="array" ref="H440">IF($I$2="Путешествия с детьми",
INDEX(GRID!$B$47:$BI$57,MATCH(G$7,GRID!$A$47:$A$57,0),MATCH(1,($U$2=GRID!$B$31:$BI$31)*(КАЛЕНДАРЬ!$AZ14=GRID!$B$33:$BI$33), 0))*GRID!$B$65,
ROUNDUP(INDEX(GRID!$B$47:$BI$57,MATCH(G$7,GRID!$A$47:$A$57,0),MATCH(1,($U$2=GRID!$B$31:$BI$31)*(КАЛЕНДАРЬ!$AZ14=GRID!$B$33:$BI$33),0))*GRID!$B$65*(1-GRID!$B$69),0))</f>
        <v>23220</v>
      </c>
      <c r="I440" s="47" cm="1">
        <f t="array" ref="I440">IF($I$2="Путешествия с детьми",
INDEX(GRID!$B$34:$BI$44,MATCH(I$7,GRID!$A$34:$A$44,0),MATCH(1,($U$2=GRID!$B$31:$BI$31)*(КАЛЕНДАРЬ!$AZ14=GRID!$B$33:$BI$33), 0))*GRID!$B$65,
ROUNDUP(INDEX(GRID!$B$34:$BI$44,MATCH(I$7,GRID!$A$34:$A$44,0),MATCH(1,($U$2=GRID!$B$31:$BI$31)*(КАЛЕНДАРЬ!$AZ14=GRID!$B$33:$BI$33),0))*GRID!$B$65*(1-GRID!$B$69),0))</f>
        <v>22532</v>
      </c>
      <c r="J440" s="47" cm="1">
        <f t="array" ref="J440">IF($I$2="Путешествия с детьми",
INDEX(GRID!$B$47:$BI$57,MATCH(I$7,GRID!$A$47:$A$57,0),MATCH(1,($U$2=GRID!$B$31:$BI$31)*(КАЛЕНДАРЬ!$AZ14=GRID!$B$33:$BI$33), 0))*GRID!$B$65,
ROUNDUP(INDEX(GRID!$B$47:$BI$57,MATCH(I$7,GRID!$A$47:$A$57,0),MATCH(1,($U$2=GRID!$B$31:$BI$31)*(КАЛЕНДАРЬ!$AZ14=GRID!$B$33:$BI$33),0))*GRID!$B$65*(1-GRID!$B$69),0))</f>
        <v>24768</v>
      </c>
      <c r="K440" s="47" cm="1">
        <f t="array" ref="K440">IF($I$2="Путешествия с детьми",
INDEX(GRID!$B$34:$BI$44,MATCH(K$7,GRID!$A$34:$A$44,0),MATCH(1,($U$2=GRID!$B$31:$BI$31)*(КАЛЕНДАРЬ!$AZ14=GRID!$B$33:$BI$33), 0))*GRID!$B$65,
ROUNDUP(INDEX(GRID!$B$34:$BI$44,MATCH(K$7,GRID!$A$34:$A$44,0),MATCH(1,($U$2=GRID!$B$31:$BI$31)*(КАЛЕНДАРЬ!$AZ14=GRID!$B$33:$BI$33),0))*GRID!$B$65*(1-GRID!$B$69),0))</f>
        <v>23392</v>
      </c>
      <c r="L440" s="47" cm="1">
        <f t="array" ref="L440">IF($I$2="Путешествия с детьми",
INDEX(GRID!$B$47:$BI$57,MATCH(K$7,GRID!$A$47:$A$57,0),MATCH(1,($U$2=GRID!$B$31:$BI$31)*(КАЛЕНДАРЬ!$AZ14=GRID!$B$33:$BI$33), 0))*GRID!$B$65,
ROUNDUP(INDEX(GRID!$B$47:$BI$57,MATCH(K$7,GRID!$A$47:$A$57,0),MATCH(1,($U$2=GRID!$B$31:$BI$31)*(КАЛЕНДАРЬ!$AZ14=GRID!$B$33:$BI$33),0))*GRID!$B$65*(1-GRID!$B$69),0))</f>
        <v>25628</v>
      </c>
      <c r="M440" s="47" cm="1">
        <f t="array" ref="M440">IF($I$2="Путешествия с детьми",
INDEX(GRID!$B$34:$BI$44,MATCH(M$7,GRID!$A$34:$A$44,0),MATCH(1,($U$2=GRID!$B$31:$BI$31)*(КАЛЕНДАРЬ!$AZ14=GRID!$B$33:$BI$33), 0))*GRID!$B$65,
ROUNDUP(INDEX(GRID!$B$34:$BI$44,MATCH(M$7,GRID!$A$34:$A$44,0),MATCH(1,($U$2=GRID!$B$31:$BI$31)*(КАЛЕНДАРЬ!$AZ14=GRID!$B$33:$BI$33),0))*GRID!$B$65*(1-GRID!$B$69),0))</f>
        <v>24940</v>
      </c>
      <c r="N440" s="47" cm="1">
        <f t="array" ref="N440">IF($I$2="Путешествия с детьми",
INDEX(GRID!$B$47:$BI$57,MATCH(M$7,GRID!$A$47:$A$57,0),MATCH(1,($U$2=GRID!$B$31:$BI$31)*(КАЛЕНДАРЬ!$AZ14=GRID!$B$33:$BI$33), 0))*GRID!$B$65,
ROUNDUP(INDEX(GRID!$B$47:$BI$57,MATCH(M$7,GRID!$A$47:$A$57,0),MATCH(1,($U$2=GRID!$B$31:$BI$31)*(КАЛЕНДАРЬ!$AZ14=GRID!$B$33:$BI$33),0))*GRID!$B$65*(1-GRID!$B$69),0))</f>
        <v>27176</v>
      </c>
      <c r="O440" s="47" cm="1">
        <f t="array" ref="O440">IF($I$2="Путешествия с детьми",
INDEX(GRID!$B$34:$BI$44,MATCH(O$7,GRID!$A$34:$A$44,0),MATCH(1,($U$2=GRID!$B$31:$BI$31)*(КАЛЕНДАРЬ!$AZ14=GRID!$B$33:$BI$33), 0))*GRID!$B$65,
ROUNDUP(INDEX(GRID!$B$34:$BI$44,MATCH(O$7,GRID!$A$34:$A$44,0),MATCH(1,($U$2=GRID!$B$31:$BI$31)*(КАЛЕНДАРЬ!$AZ14=GRID!$B$33:$BI$33),0))*GRID!$B$65*(1-GRID!$B$69),0))</f>
        <v>30960</v>
      </c>
      <c r="P440" s="47" cm="1">
        <f t="array" ref="P440">IF($I$2="Путешествия с детьми",
INDEX(GRID!$B$47:$BI$57,MATCH(O$7,GRID!$A$47:$A$57,0),MATCH(1,($U$2=GRID!$B$31:$BI$31)*(КАЛЕНДАРЬ!$AZ14=GRID!$B$33:$BI$33), 0))*GRID!$B$65,
ROUNDUP(INDEX(GRID!$B$47:$BI$57,MATCH(O$7,GRID!$A$47:$A$57,0),MATCH(1,($U$2=GRID!$B$31:$BI$31)*(КАЛЕНДАРЬ!$AZ14=GRID!$B$33:$BI$33),0))*GRID!$B$65*(1-GRID!$B$69),0))</f>
        <v>33196</v>
      </c>
      <c r="Q440" s="47" cm="1">
        <f t="array" ref="Q440">IF($I$2="Путешествия с детьми",
INDEX(GRID!$B$34:$BI$44,MATCH(Q$7,GRID!$A$34:$A$44,0),MATCH(1,($U$2=GRID!$B$31:$BI$31)*(КАЛЕНДАРЬ!$AZ14=GRID!$B$33:$BI$33), 0))*GRID!$B$65,
ROUNDUP(INDEX(GRID!$B$34:$BI$44,MATCH(Q$7,GRID!$A$34:$A$44,0),MATCH(1,($U$2=GRID!$B$31:$BI$31)*(КАЛЕНДАРЬ!$AZ14=GRID!$B$33:$BI$33),0))*GRID!$B$65*(1-GRID!$B$69),0))</f>
        <v>32680</v>
      </c>
      <c r="R440" s="47" cm="1">
        <f t="array" ref="R440">IF($I$2="Путешествия с детьми",
INDEX(GRID!$B$47:$BI$57,MATCH(Q$7,GRID!$A$47:$A$57,0),MATCH(1,($U$2=GRID!$B$31:$BI$31)*(КАЛЕНДАРЬ!$AZ14=GRID!$B$33:$BI$33), 0))*GRID!$B$65,
ROUNDUP(INDEX(GRID!$B$47:$BI$57,MATCH(Q$7,GRID!$A$47:$A$57,0),MATCH(1,($U$2=GRID!$B$31:$BI$31)*(КАЛЕНДАРЬ!$AZ14=GRID!$B$33:$BI$33),0))*GRID!$B$65*(1-GRID!$B$69),0))</f>
        <v>34916</v>
      </c>
      <c r="S440" s="47" cm="1">
        <f t="array" ref="S440">IF($I$2="Путешествия с детьми",
INDEX(GRID!$B$34:$BI$44,MATCH(S$7,GRID!$A$34:$A$44,0),MATCH(1,($U$2=GRID!$B$31:$BI$31)*(КАЛЕНДАРЬ!$AZ14=GRID!$B$33:$BI$33), 0))*GRID!$B$65,
ROUNDUP(INDEX(GRID!$B$34:$BI$44,MATCH(S$7,GRID!$A$34:$A$44,0),MATCH(1,($U$2=GRID!$B$31:$BI$31)*(КАЛЕНДАРЬ!$AZ14=GRID!$B$33:$BI$33),0))*GRID!$B$65*(1-GRID!$B$69),0))</f>
        <v>35690</v>
      </c>
      <c r="T440" s="47" cm="1">
        <f t="array" ref="T440">IF($I$2="Путешествия с детьми",
INDEX(GRID!$B$47:$BI$57,MATCH(S$7,GRID!$A$47:$A$57,0),MATCH(1,($U$2=GRID!$B$31:$BI$31)*(КАЛЕНДАРЬ!$AZ14=GRID!$B$33:$BI$33), 0))*GRID!$B$65,
ROUNDUP(INDEX(GRID!$B$47:$BI$57,MATCH(S$7,GRID!$A$47:$A$57,0),MATCH(1,($U$2=GRID!$B$31:$BI$31)*(КАЛЕНДАРЬ!$AZ14=GRID!$B$33:$BI$33),0))*GRID!$B$65*(1-GRID!$B$69),0))</f>
        <v>37926</v>
      </c>
      <c r="U440" s="47" cm="1">
        <f t="array" ref="U440">IF($I$2="Путешествия с детьми",
INDEX(GRID!$B$34:$BI$44,MATCH(U$7,GRID!$A$34:$A$44,0),MATCH(1,($U$2=GRID!$B$31:$BI$31)*(КАЛЕНДАРЬ!$AZ14=GRID!$B$33:$BI$33), 0))*GRID!$B$65,
ROUNDUP(INDEX(GRID!$B$34:$BI$44,MATCH(U$7,GRID!$A$34:$A$44,0),MATCH(1,($U$2=GRID!$B$31:$BI$31)*(КАЛЕНДАРЬ!$AZ14=GRID!$B$33:$BI$33),0))*GRID!$B$65*(1-GRID!$B$69),0))</f>
        <v>40850</v>
      </c>
      <c r="V440" s="47" cm="1">
        <f t="array" ref="V440">IF($I$2="Путешествия с детьми",
INDEX(GRID!$B$47:$BI$57,MATCH(U$7,GRID!$A$47:$A$57,0),MATCH(1,($U$2=GRID!$B$31:$BI$31)*(КАЛЕНДАРЬ!$AZ14=GRID!$B$33:$BI$33), 0))*GRID!$B$65,
ROUNDUP(INDEX(GRID!$B$47:$BI$57,MATCH(U$7,GRID!$A$47:$A$57,0),MATCH(1,($U$2=GRID!$B$31:$BI$31)*(КАЛЕНДАРЬ!$AZ14=GRID!$B$33:$BI$33),0))*GRID!$B$65*(1-GRID!$B$69),0))</f>
        <v>43086</v>
      </c>
      <c r="W440" s="47" cm="1">
        <f t="array" ref="W440">IF($I$2="Путешествия с детьми",
INDEX(GRID!$B$34:$BI$44,MATCH(W$7,GRID!$A$34:$A$44,0),MATCH(1,($U$2=GRID!$B$31:$BI$31)*(КАЛЕНДАРЬ!$AZ14=GRID!$B$33:$BI$33), 0))*GRID!$B$65,
ROUNDUP(INDEX(GRID!$B$34:$BI$44,MATCH(W$7,GRID!$A$34:$A$44,0),MATCH(1,($U$2=GRID!$B$31:$BI$31)*(КАЛЕНДАРЬ!$AZ14=GRID!$B$33:$BI$33),0))*GRID!$B$65*(1-GRID!$B$69),0))</f>
        <v>120830</v>
      </c>
      <c r="X440" s="47" cm="1">
        <f t="array" ref="X440">IF($I$2="Путешествия с детьми",
INDEX(GRID!$B$47:$BI$57,MATCH(W$7,GRID!$A$47:$A$57,0),MATCH(1,($U$2=GRID!$B$31:$BI$31)*(КАЛЕНДАРЬ!$AZ14=GRID!$B$33:$BI$33), 0))*GRID!$B$65,
ROUNDUP(INDEX(GRID!$B$47:$BI$57,MATCH(W$7,GRID!$A$47:$A$57,0),MATCH(1,($U$2=GRID!$B$31:$BI$31)*(КАЛЕНДАРЬ!$AZ14=GRID!$B$33:$BI$33),0))*GRID!$B$65*(1-GRID!$B$69),0))</f>
        <v>123066</v>
      </c>
    </row>
    <row r="441" spans="1:24" ht="14.25" customHeight="1" x14ac:dyDescent="0.2">
      <c r="A441" s="117" t="s">
        <v>44</v>
      </c>
      <c r="B441" s="117">
        <v>12</v>
      </c>
      <c r="C441" s="138" cm="1">
        <f t="array" ref="C441">IF($I$2="Путешествия с детьми",
INDEX(GRID!$B$34:$BI$44,MATCH(C$7,GRID!$A$34:$A$44,0),MATCH(1,($U$2=GRID!$B$31:$BI$31)*(КАЛЕНДАРЬ!$AZ15=GRID!$B$33:$BI$33), 0))*GRID!$B$65,
ROUNDUP(INDEX(GRID!$B$34:$BI$44,MATCH(C$7,GRID!$A$34:$A$44,0),MATCH(1,($U$2=GRID!$B$31:$BI$31)*(КАЛЕНДАРЬ!$AZ15=GRID!$B$33:$BI$33),0))*GRID!$B$65*(1-GRID!$B$69),0))</f>
        <v>18576</v>
      </c>
      <c r="D441" s="47" cm="1">
        <f t="array" ref="D441">IF($I$2="Путешествия с детьми",
INDEX(GRID!$B$47:$BI$57,MATCH(C$7,GRID!$A$47:$A$57,0),MATCH(1,($U$2=GRID!$B$31:$BI$31)*(КАЛЕНДАРЬ!$AZ15=GRID!$B$33:$BI$33), 0))*GRID!$B$65,
ROUNDUP(INDEX(GRID!$B$47:$BI$57,MATCH(C$7,GRID!$A$47:$A$57,0),MATCH(1,($U$2=GRID!$B$31:$BI$31)*(КАЛЕНДАРЬ!$AZ15=GRID!$B$33:$BI$33),0))*GRID!$B$65*(1-GRID!$B$69),0))</f>
        <v>20812</v>
      </c>
      <c r="E441" s="47" cm="1">
        <f t="array" ref="E441">IF($I$2="Путешествия с детьми",
INDEX(GRID!$B$34:$BI$44,MATCH(E$7,GRID!$A$34:$A$44,0),MATCH(1,($U$2=GRID!$B$31:$BI$31)*(КАЛЕНДАРЬ!$AZ15=GRID!$B$33:$BI$33), 0))*GRID!$B$65,
ROUNDUP(INDEX(GRID!$B$34:$BI$44,MATCH(E$7,GRID!$A$34:$A$44,0),MATCH(1,($U$2=GRID!$B$31:$BI$31)*(КАЛЕНДАРЬ!$AZ15=GRID!$B$33:$BI$33),0))*GRID!$B$65*(1-GRID!$B$69),0))</f>
        <v>20124</v>
      </c>
      <c r="F441" s="47" cm="1">
        <f t="array" ref="F441">IF($I$2="Путешествия с детьми",
INDEX(GRID!$B$47:$BI$57,MATCH(E$7,GRID!$A$47:$A$57,0),MATCH(1,($U$2=GRID!$B$31:$BI$31)*(КАЛЕНДАРЬ!$AZ15=GRID!$B$33:$BI$33), 0))*GRID!$B$65,
ROUNDUP(INDEX(GRID!$B$47:$BI$57,MATCH(E$7,GRID!$A$47:$A$57,0),MATCH(1,($U$2=GRID!$B$31:$BI$31)*(КАЛЕНДАРЬ!$AZ15=GRID!$B$33:$BI$33),0))*GRID!$B$65*(1-GRID!$B$69),0))</f>
        <v>22360</v>
      </c>
      <c r="G441" s="47" cm="1">
        <f t="array" ref="G441">IF($I$2="Путешествия с детьми",
INDEX(GRID!$B$34:$BI$44,MATCH(G$7,GRID!$A$34:$A$44,0),MATCH(1,($U$2=GRID!$B$31:$BI$31)*(КАЛЕНДАРЬ!$AZ15=GRID!$B$33:$BI$33), 0))*GRID!$B$65,
ROUNDUP(INDEX(GRID!$B$34:$BI$44,MATCH(G$7,GRID!$A$34:$A$44,0),MATCH(1,($U$2=GRID!$B$31:$BI$31)*(КАЛЕНДАРЬ!$AZ15=GRID!$B$33:$BI$33),0))*GRID!$B$65*(1-GRID!$B$69),0))</f>
        <v>20984</v>
      </c>
      <c r="H441" s="47" cm="1">
        <f t="array" ref="H441">IF($I$2="Путешествия с детьми",
INDEX(GRID!$B$47:$BI$57,MATCH(G$7,GRID!$A$47:$A$57,0),MATCH(1,($U$2=GRID!$B$31:$BI$31)*(КАЛЕНДАРЬ!$AZ15=GRID!$B$33:$BI$33), 0))*GRID!$B$65,
ROUNDUP(INDEX(GRID!$B$47:$BI$57,MATCH(G$7,GRID!$A$47:$A$57,0),MATCH(1,($U$2=GRID!$B$31:$BI$31)*(КАЛЕНДАРЬ!$AZ15=GRID!$B$33:$BI$33),0))*GRID!$B$65*(1-GRID!$B$69),0))</f>
        <v>23220</v>
      </c>
      <c r="I441" s="47" cm="1">
        <f t="array" ref="I441">IF($I$2="Путешествия с детьми",
INDEX(GRID!$B$34:$BI$44,MATCH(I$7,GRID!$A$34:$A$44,0),MATCH(1,($U$2=GRID!$B$31:$BI$31)*(КАЛЕНДАРЬ!$AZ15=GRID!$B$33:$BI$33), 0))*GRID!$B$65,
ROUNDUP(INDEX(GRID!$B$34:$BI$44,MATCH(I$7,GRID!$A$34:$A$44,0),MATCH(1,($U$2=GRID!$B$31:$BI$31)*(КАЛЕНДАРЬ!$AZ15=GRID!$B$33:$BI$33),0))*GRID!$B$65*(1-GRID!$B$69),0))</f>
        <v>22532</v>
      </c>
      <c r="J441" s="47" cm="1">
        <f t="array" ref="J441">IF($I$2="Путешествия с детьми",
INDEX(GRID!$B$47:$BI$57,MATCH(I$7,GRID!$A$47:$A$57,0),MATCH(1,($U$2=GRID!$B$31:$BI$31)*(КАЛЕНДАРЬ!$AZ15=GRID!$B$33:$BI$33), 0))*GRID!$B$65,
ROUNDUP(INDEX(GRID!$B$47:$BI$57,MATCH(I$7,GRID!$A$47:$A$57,0),MATCH(1,($U$2=GRID!$B$31:$BI$31)*(КАЛЕНДАРЬ!$AZ15=GRID!$B$33:$BI$33),0))*GRID!$B$65*(1-GRID!$B$69),0))</f>
        <v>24768</v>
      </c>
      <c r="K441" s="47" cm="1">
        <f t="array" ref="K441">IF($I$2="Путешествия с детьми",
INDEX(GRID!$B$34:$BI$44,MATCH(K$7,GRID!$A$34:$A$44,0),MATCH(1,($U$2=GRID!$B$31:$BI$31)*(КАЛЕНДАРЬ!$AZ15=GRID!$B$33:$BI$33), 0))*GRID!$B$65,
ROUNDUP(INDEX(GRID!$B$34:$BI$44,MATCH(K$7,GRID!$A$34:$A$44,0),MATCH(1,($U$2=GRID!$B$31:$BI$31)*(КАЛЕНДАРЬ!$AZ15=GRID!$B$33:$BI$33),0))*GRID!$B$65*(1-GRID!$B$69),0))</f>
        <v>23392</v>
      </c>
      <c r="L441" s="47" cm="1">
        <f t="array" ref="L441">IF($I$2="Путешествия с детьми",
INDEX(GRID!$B$47:$BI$57,MATCH(K$7,GRID!$A$47:$A$57,0),MATCH(1,($U$2=GRID!$B$31:$BI$31)*(КАЛЕНДАРЬ!$AZ15=GRID!$B$33:$BI$33), 0))*GRID!$B$65,
ROUNDUP(INDEX(GRID!$B$47:$BI$57,MATCH(K$7,GRID!$A$47:$A$57,0),MATCH(1,($U$2=GRID!$B$31:$BI$31)*(КАЛЕНДАРЬ!$AZ15=GRID!$B$33:$BI$33),0))*GRID!$B$65*(1-GRID!$B$69),0))</f>
        <v>25628</v>
      </c>
      <c r="M441" s="47" cm="1">
        <f t="array" ref="M441">IF($I$2="Путешествия с детьми",
INDEX(GRID!$B$34:$BI$44,MATCH(M$7,GRID!$A$34:$A$44,0),MATCH(1,($U$2=GRID!$B$31:$BI$31)*(КАЛЕНДАРЬ!$AZ15=GRID!$B$33:$BI$33), 0))*GRID!$B$65,
ROUNDUP(INDEX(GRID!$B$34:$BI$44,MATCH(M$7,GRID!$A$34:$A$44,0),MATCH(1,($U$2=GRID!$B$31:$BI$31)*(КАЛЕНДАРЬ!$AZ15=GRID!$B$33:$BI$33),0))*GRID!$B$65*(1-GRID!$B$69),0))</f>
        <v>24940</v>
      </c>
      <c r="N441" s="47" cm="1">
        <f t="array" ref="N441">IF($I$2="Путешествия с детьми",
INDEX(GRID!$B$47:$BI$57,MATCH(M$7,GRID!$A$47:$A$57,0),MATCH(1,($U$2=GRID!$B$31:$BI$31)*(КАЛЕНДАРЬ!$AZ15=GRID!$B$33:$BI$33), 0))*GRID!$B$65,
ROUNDUP(INDEX(GRID!$B$47:$BI$57,MATCH(M$7,GRID!$A$47:$A$57,0),MATCH(1,($U$2=GRID!$B$31:$BI$31)*(КАЛЕНДАРЬ!$AZ15=GRID!$B$33:$BI$33),0))*GRID!$B$65*(1-GRID!$B$69),0))</f>
        <v>27176</v>
      </c>
      <c r="O441" s="47" cm="1">
        <f t="array" ref="O441">IF($I$2="Путешествия с детьми",
INDEX(GRID!$B$34:$BI$44,MATCH(O$7,GRID!$A$34:$A$44,0),MATCH(1,($U$2=GRID!$B$31:$BI$31)*(КАЛЕНДАРЬ!$AZ15=GRID!$B$33:$BI$33), 0))*GRID!$B$65,
ROUNDUP(INDEX(GRID!$B$34:$BI$44,MATCH(O$7,GRID!$A$34:$A$44,0),MATCH(1,($U$2=GRID!$B$31:$BI$31)*(КАЛЕНДАРЬ!$AZ15=GRID!$B$33:$BI$33),0))*GRID!$B$65*(1-GRID!$B$69),0))</f>
        <v>30960</v>
      </c>
      <c r="P441" s="47" cm="1">
        <f t="array" ref="P441">IF($I$2="Путешествия с детьми",
INDEX(GRID!$B$47:$BI$57,MATCH(O$7,GRID!$A$47:$A$57,0),MATCH(1,($U$2=GRID!$B$31:$BI$31)*(КАЛЕНДАРЬ!$AZ15=GRID!$B$33:$BI$33), 0))*GRID!$B$65,
ROUNDUP(INDEX(GRID!$B$47:$BI$57,MATCH(O$7,GRID!$A$47:$A$57,0),MATCH(1,($U$2=GRID!$B$31:$BI$31)*(КАЛЕНДАРЬ!$AZ15=GRID!$B$33:$BI$33),0))*GRID!$B$65*(1-GRID!$B$69),0))</f>
        <v>33196</v>
      </c>
      <c r="Q441" s="47" cm="1">
        <f t="array" ref="Q441">IF($I$2="Путешествия с детьми",
INDEX(GRID!$B$34:$BI$44,MATCH(Q$7,GRID!$A$34:$A$44,0),MATCH(1,($U$2=GRID!$B$31:$BI$31)*(КАЛЕНДАРЬ!$AZ15=GRID!$B$33:$BI$33), 0))*GRID!$B$65,
ROUNDUP(INDEX(GRID!$B$34:$BI$44,MATCH(Q$7,GRID!$A$34:$A$44,0),MATCH(1,($U$2=GRID!$B$31:$BI$31)*(КАЛЕНДАРЬ!$AZ15=GRID!$B$33:$BI$33),0))*GRID!$B$65*(1-GRID!$B$69),0))</f>
        <v>32680</v>
      </c>
      <c r="R441" s="47" cm="1">
        <f t="array" ref="R441">IF($I$2="Путешествия с детьми",
INDEX(GRID!$B$47:$BI$57,MATCH(Q$7,GRID!$A$47:$A$57,0),MATCH(1,($U$2=GRID!$B$31:$BI$31)*(КАЛЕНДАРЬ!$AZ15=GRID!$B$33:$BI$33), 0))*GRID!$B$65,
ROUNDUP(INDEX(GRID!$B$47:$BI$57,MATCH(Q$7,GRID!$A$47:$A$57,0),MATCH(1,($U$2=GRID!$B$31:$BI$31)*(КАЛЕНДАРЬ!$AZ15=GRID!$B$33:$BI$33),0))*GRID!$B$65*(1-GRID!$B$69),0))</f>
        <v>34916</v>
      </c>
      <c r="S441" s="47" cm="1">
        <f t="array" ref="S441">IF($I$2="Путешествия с детьми",
INDEX(GRID!$B$34:$BI$44,MATCH(S$7,GRID!$A$34:$A$44,0),MATCH(1,($U$2=GRID!$B$31:$BI$31)*(КАЛЕНДАРЬ!$AZ15=GRID!$B$33:$BI$33), 0))*GRID!$B$65,
ROUNDUP(INDEX(GRID!$B$34:$BI$44,MATCH(S$7,GRID!$A$34:$A$44,0),MATCH(1,($U$2=GRID!$B$31:$BI$31)*(КАЛЕНДАРЬ!$AZ15=GRID!$B$33:$BI$33),0))*GRID!$B$65*(1-GRID!$B$69),0))</f>
        <v>35690</v>
      </c>
      <c r="T441" s="47" cm="1">
        <f t="array" ref="T441">IF($I$2="Путешествия с детьми",
INDEX(GRID!$B$47:$BI$57,MATCH(S$7,GRID!$A$47:$A$57,0),MATCH(1,($U$2=GRID!$B$31:$BI$31)*(КАЛЕНДАРЬ!$AZ15=GRID!$B$33:$BI$33), 0))*GRID!$B$65,
ROUNDUP(INDEX(GRID!$B$47:$BI$57,MATCH(S$7,GRID!$A$47:$A$57,0),MATCH(1,($U$2=GRID!$B$31:$BI$31)*(КАЛЕНДАРЬ!$AZ15=GRID!$B$33:$BI$33),0))*GRID!$B$65*(1-GRID!$B$69),0))</f>
        <v>37926</v>
      </c>
      <c r="U441" s="47" cm="1">
        <f t="array" ref="U441">IF($I$2="Путешествия с детьми",
INDEX(GRID!$B$34:$BI$44,MATCH(U$7,GRID!$A$34:$A$44,0),MATCH(1,($U$2=GRID!$B$31:$BI$31)*(КАЛЕНДАРЬ!$AZ15=GRID!$B$33:$BI$33), 0))*GRID!$B$65,
ROUNDUP(INDEX(GRID!$B$34:$BI$44,MATCH(U$7,GRID!$A$34:$A$44,0),MATCH(1,($U$2=GRID!$B$31:$BI$31)*(КАЛЕНДАРЬ!$AZ15=GRID!$B$33:$BI$33),0))*GRID!$B$65*(1-GRID!$B$69),0))</f>
        <v>40850</v>
      </c>
      <c r="V441" s="47" cm="1">
        <f t="array" ref="V441">IF($I$2="Путешествия с детьми",
INDEX(GRID!$B$47:$BI$57,MATCH(U$7,GRID!$A$47:$A$57,0),MATCH(1,($U$2=GRID!$B$31:$BI$31)*(КАЛЕНДАРЬ!$AZ15=GRID!$B$33:$BI$33), 0))*GRID!$B$65,
ROUNDUP(INDEX(GRID!$B$47:$BI$57,MATCH(U$7,GRID!$A$47:$A$57,0),MATCH(1,($U$2=GRID!$B$31:$BI$31)*(КАЛЕНДАРЬ!$AZ15=GRID!$B$33:$BI$33),0))*GRID!$B$65*(1-GRID!$B$69),0))</f>
        <v>43086</v>
      </c>
      <c r="W441" s="47" cm="1">
        <f t="array" ref="W441">IF($I$2="Путешествия с детьми",
INDEX(GRID!$B$34:$BI$44,MATCH(W$7,GRID!$A$34:$A$44,0),MATCH(1,($U$2=GRID!$B$31:$BI$31)*(КАЛЕНДАРЬ!$AZ15=GRID!$B$33:$BI$33), 0))*GRID!$B$65,
ROUNDUP(INDEX(GRID!$B$34:$BI$44,MATCH(W$7,GRID!$A$34:$A$44,0),MATCH(1,($U$2=GRID!$B$31:$BI$31)*(КАЛЕНДАРЬ!$AZ15=GRID!$B$33:$BI$33),0))*GRID!$B$65*(1-GRID!$B$69),0))</f>
        <v>120830</v>
      </c>
      <c r="X441" s="47" cm="1">
        <f t="array" ref="X441">IF($I$2="Путешествия с детьми",
INDEX(GRID!$B$47:$BI$57,MATCH(W$7,GRID!$A$47:$A$57,0),MATCH(1,($U$2=GRID!$B$31:$BI$31)*(КАЛЕНДАРЬ!$AZ15=GRID!$B$33:$BI$33), 0))*GRID!$B$65,
ROUNDUP(INDEX(GRID!$B$47:$BI$57,MATCH(W$7,GRID!$A$47:$A$57,0),MATCH(1,($U$2=GRID!$B$31:$BI$31)*(КАЛЕНДАРЬ!$AZ15=GRID!$B$33:$BI$33),0))*GRID!$B$65*(1-GRID!$B$69),0))</f>
        <v>123066</v>
      </c>
    </row>
    <row r="442" spans="1:24" ht="14.25" customHeight="1" x14ac:dyDescent="0.2">
      <c r="A442" s="117" t="s">
        <v>45</v>
      </c>
      <c r="B442" s="117">
        <v>13</v>
      </c>
      <c r="C442" s="138" cm="1">
        <f t="array" ref="C442">IF($I$2="Путешествия с детьми",
INDEX(GRID!$B$34:$BI$44,MATCH(C$7,GRID!$A$34:$A$44,0),MATCH(1,($U$2=GRID!$B$31:$BI$31)*(КАЛЕНДАРЬ!$AZ16=GRID!$B$33:$BI$33), 0))*GRID!$B$65,
ROUNDUP(INDEX(GRID!$B$34:$BI$44,MATCH(C$7,GRID!$A$34:$A$44,0),MATCH(1,($U$2=GRID!$B$31:$BI$31)*(КАЛЕНДАРЬ!$AZ16=GRID!$B$33:$BI$33),0))*GRID!$B$65*(1-GRID!$B$69),0))</f>
        <v>18576</v>
      </c>
      <c r="D442" s="47" cm="1">
        <f t="array" ref="D442">IF($I$2="Путешествия с детьми",
INDEX(GRID!$B$47:$BI$57,MATCH(C$7,GRID!$A$47:$A$57,0),MATCH(1,($U$2=GRID!$B$31:$BI$31)*(КАЛЕНДАРЬ!$AZ16=GRID!$B$33:$BI$33), 0))*GRID!$B$65,
ROUNDUP(INDEX(GRID!$B$47:$BI$57,MATCH(C$7,GRID!$A$47:$A$57,0),MATCH(1,($U$2=GRID!$B$31:$BI$31)*(КАЛЕНДАРЬ!$AZ16=GRID!$B$33:$BI$33),0))*GRID!$B$65*(1-GRID!$B$69),0))</f>
        <v>20812</v>
      </c>
      <c r="E442" s="47" cm="1">
        <f t="array" ref="E442">IF($I$2="Путешествия с детьми",
INDEX(GRID!$B$34:$BI$44,MATCH(E$7,GRID!$A$34:$A$44,0),MATCH(1,($U$2=GRID!$B$31:$BI$31)*(КАЛЕНДАРЬ!$AZ16=GRID!$B$33:$BI$33), 0))*GRID!$B$65,
ROUNDUP(INDEX(GRID!$B$34:$BI$44,MATCH(E$7,GRID!$A$34:$A$44,0),MATCH(1,($U$2=GRID!$B$31:$BI$31)*(КАЛЕНДАРЬ!$AZ16=GRID!$B$33:$BI$33),0))*GRID!$B$65*(1-GRID!$B$69),0))</f>
        <v>20124</v>
      </c>
      <c r="F442" s="47" cm="1">
        <f t="array" ref="F442">IF($I$2="Путешествия с детьми",
INDEX(GRID!$B$47:$BI$57,MATCH(E$7,GRID!$A$47:$A$57,0),MATCH(1,($U$2=GRID!$B$31:$BI$31)*(КАЛЕНДАРЬ!$AZ16=GRID!$B$33:$BI$33), 0))*GRID!$B$65,
ROUNDUP(INDEX(GRID!$B$47:$BI$57,MATCH(E$7,GRID!$A$47:$A$57,0),MATCH(1,($U$2=GRID!$B$31:$BI$31)*(КАЛЕНДАРЬ!$AZ16=GRID!$B$33:$BI$33),0))*GRID!$B$65*(1-GRID!$B$69),0))</f>
        <v>22360</v>
      </c>
      <c r="G442" s="47" cm="1">
        <f t="array" ref="G442">IF($I$2="Путешествия с детьми",
INDEX(GRID!$B$34:$BI$44,MATCH(G$7,GRID!$A$34:$A$44,0),MATCH(1,($U$2=GRID!$B$31:$BI$31)*(КАЛЕНДАРЬ!$AZ16=GRID!$B$33:$BI$33), 0))*GRID!$B$65,
ROUNDUP(INDEX(GRID!$B$34:$BI$44,MATCH(G$7,GRID!$A$34:$A$44,0),MATCH(1,($U$2=GRID!$B$31:$BI$31)*(КАЛЕНДАРЬ!$AZ16=GRID!$B$33:$BI$33),0))*GRID!$B$65*(1-GRID!$B$69),0))</f>
        <v>20984</v>
      </c>
      <c r="H442" s="47" cm="1">
        <f t="array" ref="H442">IF($I$2="Путешествия с детьми",
INDEX(GRID!$B$47:$BI$57,MATCH(G$7,GRID!$A$47:$A$57,0),MATCH(1,($U$2=GRID!$B$31:$BI$31)*(КАЛЕНДАРЬ!$AZ16=GRID!$B$33:$BI$33), 0))*GRID!$B$65,
ROUNDUP(INDEX(GRID!$B$47:$BI$57,MATCH(G$7,GRID!$A$47:$A$57,0),MATCH(1,($U$2=GRID!$B$31:$BI$31)*(КАЛЕНДАРЬ!$AZ16=GRID!$B$33:$BI$33),0))*GRID!$B$65*(1-GRID!$B$69),0))</f>
        <v>23220</v>
      </c>
      <c r="I442" s="47" cm="1">
        <f t="array" ref="I442">IF($I$2="Путешествия с детьми",
INDEX(GRID!$B$34:$BI$44,MATCH(I$7,GRID!$A$34:$A$44,0),MATCH(1,($U$2=GRID!$B$31:$BI$31)*(КАЛЕНДАРЬ!$AZ16=GRID!$B$33:$BI$33), 0))*GRID!$B$65,
ROUNDUP(INDEX(GRID!$B$34:$BI$44,MATCH(I$7,GRID!$A$34:$A$44,0),MATCH(1,($U$2=GRID!$B$31:$BI$31)*(КАЛЕНДАРЬ!$AZ16=GRID!$B$33:$BI$33),0))*GRID!$B$65*(1-GRID!$B$69),0))</f>
        <v>22532</v>
      </c>
      <c r="J442" s="47" cm="1">
        <f t="array" ref="J442">IF($I$2="Путешествия с детьми",
INDEX(GRID!$B$47:$BI$57,MATCH(I$7,GRID!$A$47:$A$57,0),MATCH(1,($U$2=GRID!$B$31:$BI$31)*(КАЛЕНДАРЬ!$AZ16=GRID!$B$33:$BI$33), 0))*GRID!$B$65,
ROUNDUP(INDEX(GRID!$B$47:$BI$57,MATCH(I$7,GRID!$A$47:$A$57,0),MATCH(1,($U$2=GRID!$B$31:$BI$31)*(КАЛЕНДАРЬ!$AZ16=GRID!$B$33:$BI$33),0))*GRID!$B$65*(1-GRID!$B$69),0))</f>
        <v>24768</v>
      </c>
      <c r="K442" s="47" cm="1">
        <f t="array" ref="K442">IF($I$2="Путешествия с детьми",
INDEX(GRID!$B$34:$BI$44,MATCH(K$7,GRID!$A$34:$A$44,0),MATCH(1,($U$2=GRID!$B$31:$BI$31)*(КАЛЕНДАРЬ!$AZ16=GRID!$B$33:$BI$33), 0))*GRID!$B$65,
ROUNDUP(INDEX(GRID!$B$34:$BI$44,MATCH(K$7,GRID!$A$34:$A$44,0),MATCH(1,($U$2=GRID!$B$31:$BI$31)*(КАЛЕНДАРЬ!$AZ16=GRID!$B$33:$BI$33),0))*GRID!$B$65*(1-GRID!$B$69),0))</f>
        <v>23392</v>
      </c>
      <c r="L442" s="47" cm="1">
        <f t="array" ref="L442">IF($I$2="Путешествия с детьми",
INDEX(GRID!$B$47:$BI$57,MATCH(K$7,GRID!$A$47:$A$57,0),MATCH(1,($U$2=GRID!$B$31:$BI$31)*(КАЛЕНДАРЬ!$AZ16=GRID!$B$33:$BI$33), 0))*GRID!$B$65,
ROUNDUP(INDEX(GRID!$B$47:$BI$57,MATCH(K$7,GRID!$A$47:$A$57,0),MATCH(1,($U$2=GRID!$B$31:$BI$31)*(КАЛЕНДАРЬ!$AZ16=GRID!$B$33:$BI$33),0))*GRID!$B$65*(1-GRID!$B$69),0))</f>
        <v>25628</v>
      </c>
      <c r="M442" s="47" cm="1">
        <f t="array" ref="M442">IF($I$2="Путешествия с детьми",
INDEX(GRID!$B$34:$BI$44,MATCH(M$7,GRID!$A$34:$A$44,0),MATCH(1,($U$2=GRID!$B$31:$BI$31)*(КАЛЕНДАРЬ!$AZ16=GRID!$B$33:$BI$33), 0))*GRID!$B$65,
ROUNDUP(INDEX(GRID!$B$34:$BI$44,MATCH(M$7,GRID!$A$34:$A$44,0),MATCH(1,($U$2=GRID!$B$31:$BI$31)*(КАЛЕНДАРЬ!$AZ16=GRID!$B$33:$BI$33),0))*GRID!$B$65*(1-GRID!$B$69),0))</f>
        <v>24940</v>
      </c>
      <c r="N442" s="47" cm="1">
        <f t="array" ref="N442">IF($I$2="Путешествия с детьми",
INDEX(GRID!$B$47:$BI$57,MATCH(M$7,GRID!$A$47:$A$57,0),MATCH(1,($U$2=GRID!$B$31:$BI$31)*(КАЛЕНДАРЬ!$AZ16=GRID!$B$33:$BI$33), 0))*GRID!$B$65,
ROUNDUP(INDEX(GRID!$B$47:$BI$57,MATCH(M$7,GRID!$A$47:$A$57,0),MATCH(1,($U$2=GRID!$B$31:$BI$31)*(КАЛЕНДАРЬ!$AZ16=GRID!$B$33:$BI$33),0))*GRID!$B$65*(1-GRID!$B$69),0))</f>
        <v>27176</v>
      </c>
      <c r="O442" s="47" cm="1">
        <f t="array" ref="O442">IF($I$2="Путешествия с детьми",
INDEX(GRID!$B$34:$BI$44,MATCH(O$7,GRID!$A$34:$A$44,0),MATCH(1,($U$2=GRID!$B$31:$BI$31)*(КАЛЕНДАРЬ!$AZ16=GRID!$B$33:$BI$33), 0))*GRID!$B$65,
ROUNDUP(INDEX(GRID!$B$34:$BI$44,MATCH(O$7,GRID!$A$34:$A$44,0),MATCH(1,($U$2=GRID!$B$31:$BI$31)*(КАЛЕНДАРЬ!$AZ16=GRID!$B$33:$BI$33),0))*GRID!$B$65*(1-GRID!$B$69),0))</f>
        <v>30960</v>
      </c>
      <c r="P442" s="47" cm="1">
        <f t="array" ref="P442">IF($I$2="Путешествия с детьми",
INDEX(GRID!$B$47:$BI$57,MATCH(O$7,GRID!$A$47:$A$57,0),MATCH(1,($U$2=GRID!$B$31:$BI$31)*(КАЛЕНДАРЬ!$AZ16=GRID!$B$33:$BI$33), 0))*GRID!$B$65,
ROUNDUP(INDEX(GRID!$B$47:$BI$57,MATCH(O$7,GRID!$A$47:$A$57,0),MATCH(1,($U$2=GRID!$B$31:$BI$31)*(КАЛЕНДАРЬ!$AZ16=GRID!$B$33:$BI$33),0))*GRID!$B$65*(1-GRID!$B$69),0))</f>
        <v>33196</v>
      </c>
      <c r="Q442" s="47" cm="1">
        <f t="array" ref="Q442">IF($I$2="Путешествия с детьми",
INDEX(GRID!$B$34:$BI$44,MATCH(Q$7,GRID!$A$34:$A$44,0),MATCH(1,($U$2=GRID!$B$31:$BI$31)*(КАЛЕНДАРЬ!$AZ16=GRID!$B$33:$BI$33), 0))*GRID!$B$65,
ROUNDUP(INDEX(GRID!$B$34:$BI$44,MATCH(Q$7,GRID!$A$34:$A$44,0),MATCH(1,($U$2=GRID!$B$31:$BI$31)*(КАЛЕНДАРЬ!$AZ16=GRID!$B$33:$BI$33),0))*GRID!$B$65*(1-GRID!$B$69),0))</f>
        <v>32680</v>
      </c>
      <c r="R442" s="47" cm="1">
        <f t="array" ref="R442">IF($I$2="Путешествия с детьми",
INDEX(GRID!$B$47:$BI$57,MATCH(Q$7,GRID!$A$47:$A$57,0),MATCH(1,($U$2=GRID!$B$31:$BI$31)*(КАЛЕНДАРЬ!$AZ16=GRID!$B$33:$BI$33), 0))*GRID!$B$65,
ROUNDUP(INDEX(GRID!$B$47:$BI$57,MATCH(Q$7,GRID!$A$47:$A$57,0),MATCH(1,($U$2=GRID!$B$31:$BI$31)*(КАЛЕНДАРЬ!$AZ16=GRID!$B$33:$BI$33),0))*GRID!$B$65*(1-GRID!$B$69),0))</f>
        <v>34916</v>
      </c>
      <c r="S442" s="47" cm="1">
        <f t="array" ref="S442">IF($I$2="Путешествия с детьми",
INDEX(GRID!$B$34:$BI$44,MATCH(S$7,GRID!$A$34:$A$44,0),MATCH(1,($U$2=GRID!$B$31:$BI$31)*(КАЛЕНДАРЬ!$AZ16=GRID!$B$33:$BI$33), 0))*GRID!$B$65,
ROUNDUP(INDEX(GRID!$B$34:$BI$44,MATCH(S$7,GRID!$A$34:$A$44,0),MATCH(1,($U$2=GRID!$B$31:$BI$31)*(КАЛЕНДАРЬ!$AZ16=GRID!$B$33:$BI$33),0))*GRID!$B$65*(1-GRID!$B$69),0))</f>
        <v>35690</v>
      </c>
      <c r="T442" s="47" cm="1">
        <f t="array" ref="T442">IF($I$2="Путешествия с детьми",
INDEX(GRID!$B$47:$BI$57,MATCH(S$7,GRID!$A$47:$A$57,0),MATCH(1,($U$2=GRID!$B$31:$BI$31)*(КАЛЕНДАРЬ!$AZ16=GRID!$B$33:$BI$33), 0))*GRID!$B$65,
ROUNDUP(INDEX(GRID!$B$47:$BI$57,MATCH(S$7,GRID!$A$47:$A$57,0),MATCH(1,($U$2=GRID!$B$31:$BI$31)*(КАЛЕНДАРЬ!$AZ16=GRID!$B$33:$BI$33),0))*GRID!$B$65*(1-GRID!$B$69),0))</f>
        <v>37926</v>
      </c>
      <c r="U442" s="47" cm="1">
        <f t="array" ref="U442">IF($I$2="Путешествия с детьми",
INDEX(GRID!$B$34:$BI$44,MATCH(U$7,GRID!$A$34:$A$44,0),MATCH(1,($U$2=GRID!$B$31:$BI$31)*(КАЛЕНДАРЬ!$AZ16=GRID!$B$33:$BI$33), 0))*GRID!$B$65,
ROUNDUP(INDEX(GRID!$B$34:$BI$44,MATCH(U$7,GRID!$A$34:$A$44,0),MATCH(1,($U$2=GRID!$B$31:$BI$31)*(КАЛЕНДАРЬ!$AZ16=GRID!$B$33:$BI$33),0))*GRID!$B$65*(1-GRID!$B$69),0))</f>
        <v>40850</v>
      </c>
      <c r="V442" s="47" cm="1">
        <f t="array" ref="V442">IF($I$2="Путешествия с детьми",
INDEX(GRID!$B$47:$BI$57,MATCH(U$7,GRID!$A$47:$A$57,0),MATCH(1,($U$2=GRID!$B$31:$BI$31)*(КАЛЕНДАРЬ!$AZ16=GRID!$B$33:$BI$33), 0))*GRID!$B$65,
ROUNDUP(INDEX(GRID!$B$47:$BI$57,MATCH(U$7,GRID!$A$47:$A$57,0),MATCH(1,($U$2=GRID!$B$31:$BI$31)*(КАЛЕНДАРЬ!$AZ16=GRID!$B$33:$BI$33),0))*GRID!$B$65*(1-GRID!$B$69),0))</f>
        <v>43086</v>
      </c>
      <c r="W442" s="47" cm="1">
        <f t="array" ref="W442">IF($I$2="Путешествия с детьми",
INDEX(GRID!$B$34:$BI$44,MATCH(W$7,GRID!$A$34:$A$44,0),MATCH(1,($U$2=GRID!$B$31:$BI$31)*(КАЛЕНДАРЬ!$AZ16=GRID!$B$33:$BI$33), 0))*GRID!$B$65,
ROUNDUP(INDEX(GRID!$B$34:$BI$44,MATCH(W$7,GRID!$A$34:$A$44,0),MATCH(1,($U$2=GRID!$B$31:$BI$31)*(КАЛЕНДАРЬ!$AZ16=GRID!$B$33:$BI$33),0))*GRID!$B$65*(1-GRID!$B$69),0))</f>
        <v>120830</v>
      </c>
      <c r="X442" s="47" cm="1">
        <f t="array" ref="X442">IF($I$2="Путешествия с детьми",
INDEX(GRID!$B$47:$BI$57,MATCH(W$7,GRID!$A$47:$A$57,0),MATCH(1,($U$2=GRID!$B$31:$BI$31)*(КАЛЕНДАРЬ!$AZ16=GRID!$B$33:$BI$33), 0))*GRID!$B$65,
ROUNDUP(INDEX(GRID!$B$47:$BI$57,MATCH(W$7,GRID!$A$47:$A$57,0),MATCH(1,($U$2=GRID!$B$31:$BI$31)*(КАЛЕНДАРЬ!$AZ16=GRID!$B$33:$BI$33),0))*GRID!$B$65*(1-GRID!$B$69),0))</f>
        <v>123066</v>
      </c>
    </row>
    <row r="443" spans="1:24" ht="14.25" customHeight="1" x14ac:dyDescent="0.2">
      <c r="A443" s="117" t="s">
        <v>46</v>
      </c>
      <c r="B443" s="117">
        <v>14</v>
      </c>
      <c r="C443" s="138" cm="1">
        <f t="array" ref="C443">IF($I$2="Путешествия с детьми",
INDEX(GRID!$B$34:$BI$44,MATCH(C$7,GRID!$A$34:$A$44,0),MATCH(1,($U$2=GRID!$B$31:$BI$31)*(КАЛЕНДАРЬ!$AZ17=GRID!$B$33:$BI$33), 0))*GRID!$B$65,
ROUNDUP(INDEX(GRID!$B$34:$BI$44,MATCH(C$7,GRID!$A$34:$A$44,0),MATCH(1,($U$2=GRID!$B$31:$BI$31)*(КАЛЕНДАРЬ!$AZ17=GRID!$B$33:$BI$33),0))*GRID!$B$65*(1-GRID!$B$69),0))</f>
        <v>18576</v>
      </c>
      <c r="D443" s="47" cm="1">
        <f t="array" ref="D443">IF($I$2="Путешествия с детьми",
INDEX(GRID!$B$47:$BI$57,MATCH(C$7,GRID!$A$47:$A$57,0),MATCH(1,($U$2=GRID!$B$31:$BI$31)*(КАЛЕНДАРЬ!$AZ17=GRID!$B$33:$BI$33), 0))*GRID!$B$65,
ROUNDUP(INDEX(GRID!$B$47:$BI$57,MATCH(C$7,GRID!$A$47:$A$57,0),MATCH(1,($U$2=GRID!$B$31:$BI$31)*(КАЛЕНДАРЬ!$AZ17=GRID!$B$33:$BI$33),0))*GRID!$B$65*(1-GRID!$B$69),0))</f>
        <v>20812</v>
      </c>
      <c r="E443" s="47" cm="1">
        <f t="array" ref="E443">IF($I$2="Путешествия с детьми",
INDEX(GRID!$B$34:$BI$44,MATCH(E$7,GRID!$A$34:$A$44,0),MATCH(1,($U$2=GRID!$B$31:$BI$31)*(КАЛЕНДАРЬ!$AZ17=GRID!$B$33:$BI$33), 0))*GRID!$B$65,
ROUNDUP(INDEX(GRID!$B$34:$BI$44,MATCH(E$7,GRID!$A$34:$A$44,0),MATCH(1,($U$2=GRID!$B$31:$BI$31)*(КАЛЕНДАРЬ!$AZ17=GRID!$B$33:$BI$33),0))*GRID!$B$65*(1-GRID!$B$69),0))</f>
        <v>20124</v>
      </c>
      <c r="F443" s="47" cm="1">
        <f t="array" ref="F443">IF($I$2="Путешествия с детьми",
INDEX(GRID!$B$47:$BI$57,MATCH(E$7,GRID!$A$47:$A$57,0),MATCH(1,($U$2=GRID!$B$31:$BI$31)*(КАЛЕНДАРЬ!$AZ17=GRID!$B$33:$BI$33), 0))*GRID!$B$65,
ROUNDUP(INDEX(GRID!$B$47:$BI$57,MATCH(E$7,GRID!$A$47:$A$57,0),MATCH(1,($U$2=GRID!$B$31:$BI$31)*(КАЛЕНДАРЬ!$AZ17=GRID!$B$33:$BI$33),0))*GRID!$B$65*(1-GRID!$B$69),0))</f>
        <v>22360</v>
      </c>
      <c r="G443" s="47" cm="1">
        <f t="array" ref="G443">IF($I$2="Путешествия с детьми",
INDEX(GRID!$B$34:$BI$44,MATCH(G$7,GRID!$A$34:$A$44,0),MATCH(1,($U$2=GRID!$B$31:$BI$31)*(КАЛЕНДАРЬ!$AZ17=GRID!$B$33:$BI$33), 0))*GRID!$B$65,
ROUNDUP(INDEX(GRID!$B$34:$BI$44,MATCH(G$7,GRID!$A$34:$A$44,0),MATCH(1,($U$2=GRID!$B$31:$BI$31)*(КАЛЕНДАРЬ!$AZ17=GRID!$B$33:$BI$33),0))*GRID!$B$65*(1-GRID!$B$69),0))</f>
        <v>20984</v>
      </c>
      <c r="H443" s="47" cm="1">
        <f t="array" ref="H443">IF($I$2="Путешествия с детьми",
INDEX(GRID!$B$47:$BI$57,MATCH(G$7,GRID!$A$47:$A$57,0),MATCH(1,($U$2=GRID!$B$31:$BI$31)*(КАЛЕНДАРЬ!$AZ17=GRID!$B$33:$BI$33), 0))*GRID!$B$65,
ROUNDUP(INDEX(GRID!$B$47:$BI$57,MATCH(G$7,GRID!$A$47:$A$57,0),MATCH(1,($U$2=GRID!$B$31:$BI$31)*(КАЛЕНДАРЬ!$AZ17=GRID!$B$33:$BI$33),0))*GRID!$B$65*(1-GRID!$B$69),0))</f>
        <v>23220</v>
      </c>
      <c r="I443" s="47" cm="1">
        <f t="array" ref="I443">IF($I$2="Путешествия с детьми",
INDEX(GRID!$B$34:$BI$44,MATCH(I$7,GRID!$A$34:$A$44,0),MATCH(1,($U$2=GRID!$B$31:$BI$31)*(КАЛЕНДАРЬ!$AZ17=GRID!$B$33:$BI$33), 0))*GRID!$B$65,
ROUNDUP(INDEX(GRID!$B$34:$BI$44,MATCH(I$7,GRID!$A$34:$A$44,0),MATCH(1,($U$2=GRID!$B$31:$BI$31)*(КАЛЕНДАРЬ!$AZ17=GRID!$B$33:$BI$33),0))*GRID!$B$65*(1-GRID!$B$69),0))</f>
        <v>22532</v>
      </c>
      <c r="J443" s="47" cm="1">
        <f t="array" ref="J443">IF($I$2="Путешествия с детьми",
INDEX(GRID!$B$47:$BI$57,MATCH(I$7,GRID!$A$47:$A$57,0),MATCH(1,($U$2=GRID!$B$31:$BI$31)*(КАЛЕНДАРЬ!$AZ17=GRID!$B$33:$BI$33), 0))*GRID!$B$65,
ROUNDUP(INDEX(GRID!$B$47:$BI$57,MATCH(I$7,GRID!$A$47:$A$57,0),MATCH(1,($U$2=GRID!$B$31:$BI$31)*(КАЛЕНДАРЬ!$AZ17=GRID!$B$33:$BI$33),0))*GRID!$B$65*(1-GRID!$B$69),0))</f>
        <v>24768</v>
      </c>
      <c r="K443" s="47" cm="1">
        <f t="array" ref="K443">IF($I$2="Путешествия с детьми",
INDEX(GRID!$B$34:$BI$44,MATCH(K$7,GRID!$A$34:$A$44,0),MATCH(1,($U$2=GRID!$B$31:$BI$31)*(КАЛЕНДАРЬ!$AZ17=GRID!$B$33:$BI$33), 0))*GRID!$B$65,
ROUNDUP(INDEX(GRID!$B$34:$BI$44,MATCH(K$7,GRID!$A$34:$A$44,0),MATCH(1,($U$2=GRID!$B$31:$BI$31)*(КАЛЕНДАРЬ!$AZ17=GRID!$B$33:$BI$33),0))*GRID!$B$65*(1-GRID!$B$69),0))</f>
        <v>23392</v>
      </c>
      <c r="L443" s="47" cm="1">
        <f t="array" ref="L443">IF($I$2="Путешествия с детьми",
INDEX(GRID!$B$47:$BI$57,MATCH(K$7,GRID!$A$47:$A$57,0),MATCH(1,($U$2=GRID!$B$31:$BI$31)*(КАЛЕНДАРЬ!$AZ17=GRID!$B$33:$BI$33), 0))*GRID!$B$65,
ROUNDUP(INDEX(GRID!$B$47:$BI$57,MATCH(K$7,GRID!$A$47:$A$57,0),MATCH(1,($U$2=GRID!$B$31:$BI$31)*(КАЛЕНДАРЬ!$AZ17=GRID!$B$33:$BI$33),0))*GRID!$B$65*(1-GRID!$B$69),0))</f>
        <v>25628</v>
      </c>
      <c r="M443" s="47" cm="1">
        <f t="array" ref="M443">IF($I$2="Путешествия с детьми",
INDEX(GRID!$B$34:$BI$44,MATCH(M$7,GRID!$A$34:$A$44,0),MATCH(1,($U$2=GRID!$B$31:$BI$31)*(КАЛЕНДАРЬ!$AZ17=GRID!$B$33:$BI$33), 0))*GRID!$B$65,
ROUNDUP(INDEX(GRID!$B$34:$BI$44,MATCH(M$7,GRID!$A$34:$A$44,0),MATCH(1,($U$2=GRID!$B$31:$BI$31)*(КАЛЕНДАРЬ!$AZ17=GRID!$B$33:$BI$33),0))*GRID!$B$65*(1-GRID!$B$69),0))</f>
        <v>24940</v>
      </c>
      <c r="N443" s="47" cm="1">
        <f t="array" ref="N443">IF($I$2="Путешествия с детьми",
INDEX(GRID!$B$47:$BI$57,MATCH(M$7,GRID!$A$47:$A$57,0),MATCH(1,($U$2=GRID!$B$31:$BI$31)*(КАЛЕНДАРЬ!$AZ17=GRID!$B$33:$BI$33), 0))*GRID!$B$65,
ROUNDUP(INDEX(GRID!$B$47:$BI$57,MATCH(M$7,GRID!$A$47:$A$57,0),MATCH(1,($U$2=GRID!$B$31:$BI$31)*(КАЛЕНДАРЬ!$AZ17=GRID!$B$33:$BI$33),0))*GRID!$B$65*(1-GRID!$B$69),0))</f>
        <v>27176</v>
      </c>
      <c r="O443" s="47" cm="1">
        <f t="array" ref="O443">IF($I$2="Путешествия с детьми",
INDEX(GRID!$B$34:$BI$44,MATCH(O$7,GRID!$A$34:$A$44,0),MATCH(1,($U$2=GRID!$B$31:$BI$31)*(КАЛЕНДАРЬ!$AZ17=GRID!$B$33:$BI$33), 0))*GRID!$B$65,
ROUNDUP(INDEX(GRID!$B$34:$BI$44,MATCH(O$7,GRID!$A$34:$A$44,0),MATCH(1,($U$2=GRID!$B$31:$BI$31)*(КАЛЕНДАРЬ!$AZ17=GRID!$B$33:$BI$33),0))*GRID!$B$65*(1-GRID!$B$69),0))</f>
        <v>30960</v>
      </c>
      <c r="P443" s="47" cm="1">
        <f t="array" ref="P443">IF($I$2="Путешествия с детьми",
INDEX(GRID!$B$47:$BI$57,MATCH(O$7,GRID!$A$47:$A$57,0),MATCH(1,($U$2=GRID!$B$31:$BI$31)*(КАЛЕНДАРЬ!$AZ17=GRID!$B$33:$BI$33), 0))*GRID!$B$65,
ROUNDUP(INDEX(GRID!$B$47:$BI$57,MATCH(O$7,GRID!$A$47:$A$57,0),MATCH(1,($U$2=GRID!$B$31:$BI$31)*(КАЛЕНДАРЬ!$AZ17=GRID!$B$33:$BI$33),0))*GRID!$B$65*(1-GRID!$B$69),0))</f>
        <v>33196</v>
      </c>
      <c r="Q443" s="47" cm="1">
        <f t="array" ref="Q443">IF($I$2="Путешествия с детьми",
INDEX(GRID!$B$34:$BI$44,MATCH(Q$7,GRID!$A$34:$A$44,0),MATCH(1,($U$2=GRID!$B$31:$BI$31)*(КАЛЕНДАРЬ!$AZ17=GRID!$B$33:$BI$33), 0))*GRID!$B$65,
ROUNDUP(INDEX(GRID!$B$34:$BI$44,MATCH(Q$7,GRID!$A$34:$A$44,0),MATCH(1,($U$2=GRID!$B$31:$BI$31)*(КАЛЕНДАРЬ!$AZ17=GRID!$B$33:$BI$33),0))*GRID!$B$65*(1-GRID!$B$69),0))</f>
        <v>32680</v>
      </c>
      <c r="R443" s="47" cm="1">
        <f t="array" ref="R443">IF($I$2="Путешествия с детьми",
INDEX(GRID!$B$47:$BI$57,MATCH(Q$7,GRID!$A$47:$A$57,0),MATCH(1,($U$2=GRID!$B$31:$BI$31)*(КАЛЕНДАРЬ!$AZ17=GRID!$B$33:$BI$33), 0))*GRID!$B$65,
ROUNDUP(INDEX(GRID!$B$47:$BI$57,MATCH(Q$7,GRID!$A$47:$A$57,0),MATCH(1,($U$2=GRID!$B$31:$BI$31)*(КАЛЕНДАРЬ!$AZ17=GRID!$B$33:$BI$33),0))*GRID!$B$65*(1-GRID!$B$69),0))</f>
        <v>34916</v>
      </c>
      <c r="S443" s="47" cm="1">
        <f t="array" ref="S443">IF($I$2="Путешествия с детьми",
INDEX(GRID!$B$34:$BI$44,MATCH(S$7,GRID!$A$34:$A$44,0),MATCH(1,($U$2=GRID!$B$31:$BI$31)*(КАЛЕНДАРЬ!$AZ17=GRID!$B$33:$BI$33), 0))*GRID!$B$65,
ROUNDUP(INDEX(GRID!$B$34:$BI$44,MATCH(S$7,GRID!$A$34:$A$44,0),MATCH(1,($U$2=GRID!$B$31:$BI$31)*(КАЛЕНДАРЬ!$AZ17=GRID!$B$33:$BI$33),0))*GRID!$B$65*(1-GRID!$B$69),0))</f>
        <v>35690</v>
      </c>
      <c r="T443" s="47" cm="1">
        <f t="array" ref="T443">IF($I$2="Путешествия с детьми",
INDEX(GRID!$B$47:$BI$57,MATCH(S$7,GRID!$A$47:$A$57,0),MATCH(1,($U$2=GRID!$B$31:$BI$31)*(КАЛЕНДАРЬ!$AZ17=GRID!$B$33:$BI$33), 0))*GRID!$B$65,
ROUNDUP(INDEX(GRID!$B$47:$BI$57,MATCH(S$7,GRID!$A$47:$A$57,0),MATCH(1,($U$2=GRID!$B$31:$BI$31)*(КАЛЕНДАРЬ!$AZ17=GRID!$B$33:$BI$33),0))*GRID!$B$65*(1-GRID!$B$69),0))</f>
        <v>37926</v>
      </c>
      <c r="U443" s="47" cm="1">
        <f t="array" ref="U443">IF($I$2="Путешествия с детьми",
INDEX(GRID!$B$34:$BI$44,MATCH(U$7,GRID!$A$34:$A$44,0),MATCH(1,($U$2=GRID!$B$31:$BI$31)*(КАЛЕНДАРЬ!$AZ17=GRID!$B$33:$BI$33), 0))*GRID!$B$65,
ROUNDUP(INDEX(GRID!$B$34:$BI$44,MATCH(U$7,GRID!$A$34:$A$44,0),MATCH(1,($U$2=GRID!$B$31:$BI$31)*(КАЛЕНДАРЬ!$AZ17=GRID!$B$33:$BI$33),0))*GRID!$B$65*(1-GRID!$B$69),0))</f>
        <v>40850</v>
      </c>
      <c r="V443" s="47" cm="1">
        <f t="array" ref="V443">IF($I$2="Путешествия с детьми",
INDEX(GRID!$B$47:$BI$57,MATCH(U$7,GRID!$A$47:$A$57,0),MATCH(1,($U$2=GRID!$B$31:$BI$31)*(КАЛЕНДАРЬ!$AZ17=GRID!$B$33:$BI$33), 0))*GRID!$B$65,
ROUNDUP(INDEX(GRID!$B$47:$BI$57,MATCH(U$7,GRID!$A$47:$A$57,0),MATCH(1,($U$2=GRID!$B$31:$BI$31)*(КАЛЕНДАРЬ!$AZ17=GRID!$B$33:$BI$33),0))*GRID!$B$65*(1-GRID!$B$69),0))</f>
        <v>43086</v>
      </c>
      <c r="W443" s="47" cm="1">
        <f t="array" ref="W443">IF($I$2="Путешествия с детьми",
INDEX(GRID!$B$34:$BI$44,MATCH(W$7,GRID!$A$34:$A$44,0),MATCH(1,($U$2=GRID!$B$31:$BI$31)*(КАЛЕНДАРЬ!$AZ17=GRID!$B$33:$BI$33), 0))*GRID!$B$65,
ROUNDUP(INDEX(GRID!$B$34:$BI$44,MATCH(W$7,GRID!$A$34:$A$44,0),MATCH(1,($U$2=GRID!$B$31:$BI$31)*(КАЛЕНДАРЬ!$AZ17=GRID!$B$33:$BI$33),0))*GRID!$B$65*(1-GRID!$B$69),0))</f>
        <v>120830</v>
      </c>
      <c r="X443" s="47" cm="1">
        <f t="array" ref="X443">IF($I$2="Путешествия с детьми",
INDEX(GRID!$B$47:$BI$57,MATCH(W$7,GRID!$A$47:$A$57,0),MATCH(1,($U$2=GRID!$B$31:$BI$31)*(КАЛЕНДАРЬ!$AZ17=GRID!$B$33:$BI$33), 0))*GRID!$B$65,
ROUNDUP(INDEX(GRID!$B$47:$BI$57,MATCH(W$7,GRID!$A$47:$A$57,0),MATCH(1,($U$2=GRID!$B$31:$BI$31)*(КАЛЕНДАРЬ!$AZ17=GRID!$B$33:$BI$33),0))*GRID!$B$65*(1-GRID!$B$69),0))</f>
        <v>123066</v>
      </c>
    </row>
    <row r="444" spans="1:24" ht="14.25" customHeight="1" x14ac:dyDescent="0.2">
      <c r="A444" s="117" t="s">
        <v>47</v>
      </c>
      <c r="B444" s="117">
        <v>15</v>
      </c>
      <c r="C444" s="138" cm="1">
        <f t="array" ref="C444">IF($I$2="Путешествия с детьми",
INDEX(GRID!$B$34:$BI$44,MATCH(C$7,GRID!$A$34:$A$44,0),MATCH(1,($U$2=GRID!$B$31:$BI$31)*(КАЛЕНДАРЬ!$AZ18=GRID!$B$33:$BI$33), 0))*GRID!$B$65,
ROUNDUP(INDEX(GRID!$B$34:$BI$44,MATCH(C$7,GRID!$A$34:$A$44,0),MATCH(1,($U$2=GRID!$B$31:$BI$31)*(КАЛЕНДАРЬ!$AZ18=GRID!$B$33:$BI$33),0))*GRID!$B$65*(1-GRID!$B$69),0))</f>
        <v>19608</v>
      </c>
      <c r="D444" s="47" cm="1">
        <f t="array" ref="D444">IF($I$2="Путешествия с детьми",
INDEX(GRID!$B$47:$BI$57,MATCH(C$7,GRID!$A$47:$A$57,0),MATCH(1,($U$2=GRID!$B$31:$BI$31)*(КАЛЕНДАРЬ!$AZ18=GRID!$B$33:$BI$33), 0))*GRID!$B$65,
ROUNDUP(INDEX(GRID!$B$47:$BI$57,MATCH(C$7,GRID!$A$47:$A$57,0),MATCH(1,($U$2=GRID!$B$31:$BI$31)*(КАЛЕНДАРЬ!$AZ18=GRID!$B$33:$BI$33),0))*GRID!$B$65*(1-GRID!$B$69),0))</f>
        <v>21844</v>
      </c>
      <c r="E444" s="47" cm="1">
        <f t="array" ref="E444">IF($I$2="Путешествия с детьми",
INDEX(GRID!$B$34:$BI$44,MATCH(E$7,GRID!$A$34:$A$44,0),MATCH(1,($U$2=GRID!$B$31:$BI$31)*(КАЛЕНДАРЬ!$AZ18=GRID!$B$33:$BI$33), 0))*GRID!$B$65,
ROUNDUP(INDEX(GRID!$B$34:$BI$44,MATCH(E$7,GRID!$A$34:$A$44,0),MATCH(1,($U$2=GRID!$B$31:$BI$31)*(КАЛЕНДАРЬ!$AZ18=GRID!$B$33:$BI$33),0))*GRID!$B$65*(1-GRID!$B$69),0))</f>
        <v>21242</v>
      </c>
      <c r="F444" s="47" cm="1">
        <f t="array" ref="F444">IF($I$2="Путешествия с детьми",
INDEX(GRID!$B$47:$BI$57,MATCH(E$7,GRID!$A$47:$A$57,0),MATCH(1,($U$2=GRID!$B$31:$BI$31)*(КАЛЕНДАРЬ!$AZ18=GRID!$B$33:$BI$33), 0))*GRID!$B$65,
ROUNDUP(INDEX(GRID!$B$47:$BI$57,MATCH(E$7,GRID!$A$47:$A$57,0),MATCH(1,($U$2=GRID!$B$31:$BI$31)*(КАЛЕНДАРЬ!$AZ18=GRID!$B$33:$BI$33),0))*GRID!$B$65*(1-GRID!$B$69),0))</f>
        <v>23478</v>
      </c>
      <c r="G444" s="47" cm="1">
        <f t="array" ref="G444">IF($I$2="Путешествия с детьми",
INDEX(GRID!$B$34:$BI$44,MATCH(G$7,GRID!$A$34:$A$44,0),MATCH(1,($U$2=GRID!$B$31:$BI$31)*(КАЛЕНДАРЬ!$AZ18=GRID!$B$33:$BI$33), 0))*GRID!$B$65,
ROUNDUP(INDEX(GRID!$B$34:$BI$44,MATCH(G$7,GRID!$A$34:$A$44,0),MATCH(1,($U$2=GRID!$B$31:$BI$31)*(КАЛЕНДАРЬ!$AZ18=GRID!$B$33:$BI$33),0))*GRID!$B$65*(1-GRID!$B$69),0))</f>
        <v>22188</v>
      </c>
      <c r="H444" s="47" cm="1">
        <f t="array" ref="H444">IF($I$2="Путешествия с детьми",
INDEX(GRID!$B$47:$BI$57,MATCH(G$7,GRID!$A$47:$A$57,0),MATCH(1,($U$2=GRID!$B$31:$BI$31)*(КАЛЕНДАРЬ!$AZ18=GRID!$B$33:$BI$33), 0))*GRID!$B$65,
ROUNDUP(INDEX(GRID!$B$47:$BI$57,MATCH(G$7,GRID!$A$47:$A$57,0),MATCH(1,($U$2=GRID!$B$31:$BI$31)*(КАЛЕНДАРЬ!$AZ18=GRID!$B$33:$BI$33),0))*GRID!$B$65*(1-GRID!$B$69),0))</f>
        <v>24424</v>
      </c>
      <c r="I444" s="47" cm="1">
        <f t="array" ref="I444">IF($I$2="Путешествия с детьми",
INDEX(GRID!$B$34:$BI$44,MATCH(I$7,GRID!$A$34:$A$44,0),MATCH(1,($U$2=GRID!$B$31:$BI$31)*(КАЛЕНДАРЬ!$AZ18=GRID!$B$33:$BI$33), 0))*GRID!$B$65,
ROUNDUP(INDEX(GRID!$B$34:$BI$44,MATCH(I$7,GRID!$A$34:$A$44,0),MATCH(1,($U$2=GRID!$B$31:$BI$31)*(КАЛЕНДАРЬ!$AZ18=GRID!$B$33:$BI$33),0))*GRID!$B$65*(1-GRID!$B$69),0))</f>
        <v>23822</v>
      </c>
      <c r="J444" s="47" cm="1">
        <f t="array" ref="J444">IF($I$2="Путешествия с детьми",
INDEX(GRID!$B$47:$BI$57,MATCH(I$7,GRID!$A$47:$A$57,0),MATCH(1,($U$2=GRID!$B$31:$BI$31)*(КАЛЕНДАРЬ!$AZ18=GRID!$B$33:$BI$33), 0))*GRID!$B$65,
ROUNDUP(INDEX(GRID!$B$47:$BI$57,MATCH(I$7,GRID!$A$47:$A$57,0),MATCH(1,($U$2=GRID!$B$31:$BI$31)*(КАЛЕНДАРЬ!$AZ18=GRID!$B$33:$BI$33),0))*GRID!$B$65*(1-GRID!$B$69),0))</f>
        <v>26058</v>
      </c>
      <c r="K444" s="47" cm="1">
        <f t="array" ref="K444">IF($I$2="Путешествия с детьми",
INDEX(GRID!$B$34:$BI$44,MATCH(K$7,GRID!$A$34:$A$44,0),MATCH(1,($U$2=GRID!$B$31:$BI$31)*(КАЛЕНДАРЬ!$AZ18=GRID!$B$33:$BI$33), 0))*GRID!$B$65,
ROUNDUP(INDEX(GRID!$B$34:$BI$44,MATCH(K$7,GRID!$A$34:$A$44,0),MATCH(1,($U$2=GRID!$B$31:$BI$31)*(КАЛЕНДАРЬ!$AZ18=GRID!$B$33:$BI$33),0))*GRID!$B$65*(1-GRID!$B$69),0))</f>
        <v>24768</v>
      </c>
      <c r="L444" s="47" cm="1">
        <f t="array" ref="L444">IF($I$2="Путешествия с детьми",
INDEX(GRID!$B$47:$BI$57,MATCH(K$7,GRID!$A$47:$A$57,0),MATCH(1,($U$2=GRID!$B$31:$BI$31)*(КАЛЕНДАРЬ!$AZ18=GRID!$B$33:$BI$33), 0))*GRID!$B$65,
ROUNDUP(INDEX(GRID!$B$47:$BI$57,MATCH(K$7,GRID!$A$47:$A$57,0),MATCH(1,($U$2=GRID!$B$31:$BI$31)*(КАЛЕНДАРЬ!$AZ18=GRID!$B$33:$BI$33),0))*GRID!$B$65*(1-GRID!$B$69),0))</f>
        <v>27004</v>
      </c>
      <c r="M444" s="47" cm="1">
        <f t="array" ref="M444">IF($I$2="Путешествия с детьми",
INDEX(GRID!$B$34:$BI$44,MATCH(M$7,GRID!$A$34:$A$44,0),MATCH(1,($U$2=GRID!$B$31:$BI$31)*(КАЛЕНДАРЬ!$AZ18=GRID!$B$33:$BI$33), 0))*GRID!$B$65,
ROUNDUP(INDEX(GRID!$B$34:$BI$44,MATCH(M$7,GRID!$A$34:$A$44,0),MATCH(1,($U$2=GRID!$B$31:$BI$31)*(КАЛЕНДАРЬ!$AZ18=GRID!$B$33:$BI$33),0))*GRID!$B$65*(1-GRID!$B$69),0))</f>
        <v>26402</v>
      </c>
      <c r="N444" s="47" cm="1">
        <f t="array" ref="N444">IF($I$2="Путешествия с детьми",
INDEX(GRID!$B$47:$BI$57,MATCH(M$7,GRID!$A$47:$A$57,0),MATCH(1,($U$2=GRID!$B$31:$BI$31)*(КАЛЕНДАРЬ!$AZ18=GRID!$B$33:$BI$33), 0))*GRID!$B$65,
ROUNDUP(INDEX(GRID!$B$47:$BI$57,MATCH(M$7,GRID!$A$47:$A$57,0),MATCH(1,($U$2=GRID!$B$31:$BI$31)*(КАЛЕНДАРЬ!$AZ18=GRID!$B$33:$BI$33),0))*GRID!$B$65*(1-GRID!$B$69),0))</f>
        <v>28638</v>
      </c>
      <c r="O444" s="47" cm="1">
        <f t="array" ref="O444">IF($I$2="Путешествия с детьми",
INDEX(GRID!$B$34:$BI$44,MATCH(O$7,GRID!$A$34:$A$44,0),MATCH(1,($U$2=GRID!$B$31:$BI$31)*(КАЛЕНДАРЬ!$AZ18=GRID!$B$33:$BI$33), 0))*GRID!$B$65,
ROUNDUP(INDEX(GRID!$B$34:$BI$44,MATCH(O$7,GRID!$A$34:$A$44,0),MATCH(1,($U$2=GRID!$B$31:$BI$31)*(КАЛЕНДАРЬ!$AZ18=GRID!$B$33:$BI$33),0))*GRID!$B$65*(1-GRID!$B$69),0))</f>
        <v>32594</v>
      </c>
      <c r="P444" s="47" cm="1">
        <f t="array" ref="P444">IF($I$2="Путешествия с детьми",
INDEX(GRID!$B$47:$BI$57,MATCH(O$7,GRID!$A$47:$A$57,0),MATCH(1,($U$2=GRID!$B$31:$BI$31)*(КАЛЕНДАРЬ!$AZ18=GRID!$B$33:$BI$33), 0))*GRID!$B$65,
ROUNDUP(INDEX(GRID!$B$47:$BI$57,MATCH(O$7,GRID!$A$47:$A$57,0),MATCH(1,($U$2=GRID!$B$31:$BI$31)*(КАЛЕНДАРЬ!$AZ18=GRID!$B$33:$BI$33),0))*GRID!$B$65*(1-GRID!$B$69),0))</f>
        <v>34830</v>
      </c>
      <c r="Q444" s="47" cm="1">
        <f t="array" ref="Q444">IF($I$2="Путешествия с детьми",
INDEX(GRID!$B$34:$BI$44,MATCH(Q$7,GRID!$A$34:$A$44,0),MATCH(1,($U$2=GRID!$B$31:$BI$31)*(КАЛЕНДАРЬ!$AZ18=GRID!$B$33:$BI$33), 0))*GRID!$B$65,
ROUNDUP(INDEX(GRID!$B$34:$BI$44,MATCH(Q$7,GRID!$A$34:$A$44,0),MATCH(1,($U$2=GRID!$B$31:$BI$31)*(КАЛЕНДАРЬ!$AZ18=GRID!$B$33:$BI$33),0))*GRID!$B$65*(1-GRID!$B$69),0))</f>
        <v>34400</v>
      </c>
      <c r="R444" s="47" cm="1">
        <f t="array" ref="R444">IF($I$2="Путешествия с детьми",
INDEX(GRID!$B$47:$BI$57,MATCH(Q$7,GRID!$A$47:$A$57,0),MATCH(1,($U$2=GRID!$B$31:$BI$31)*(КАЛЕНДАРЬ!$AZ18=GRID!$B$33:$BI$33), 0))*GRID!$B$65,
ROUNDUP(INDEX(GRID!$B$47:$BI$57,MATCH(Q$7,GRID!$A$47:$A$57,0),MATCH(1,($U$2=GRID!$B$31:$BI$31)*(КАЛЕНДАРЬ!$AZ18=GRID!$B$33:$BI$33),0))*GRID!$B$65*(1-GRID!$B$69),0))</f>
        <v>36636</v>
      </c>
      <c r="S444" s="47" cm="1">
        <f t="array" ref="S444">IF($I$2="Путешествия с детьми",
INDEX(GRID!$B$34:$BI$44,MATCH(S$7,GRID!$A$34:$A$44,0),MATCH(1,($U$2=GRID!$B$31:$BI$31)*(КАЛЕНДАРЬ!$AZ18=GRID!$B$33:$BI$33), 0))*GRID!$B$65,
ROUNDUP(INDEX(GRID!$B$34:$BI$44,MATCH(S$7,GRID!$A$34:$A$44,0),MATCH(1,($U$2=GRID!$B$31:$BI$31)*(КАЛЕНДАРЬ!$AZ18=GRID!$B$33:$BI$33),0))*GRID!$B$65*(1-GRID!$B$69),0))</f>
        <v>37496</v>
      </c>
      <c r="T444" s="47" cm="1">
        <f t="array" ref="T444">IF($I$2="Путешествия с детьми",
INDEX(GRID!$B$47:$BI$57,MATCH(S$7,GRID!$A$47:$A$57,0),MATCH(1,($U$2=GRID!$B$31:$BI$31)*(КАЛЕНДАРЬ!$AZ18=GRID!$B$33:$BI$33), 0))*GRID!$B$65,
ROUNDUP(INDEX(GRID!$B$47:$BI$57,MATCH(S$7,GRID!$A$47:$A$57,0),MATCH(1,($U$2=GRID!$B$31:$BI$31)*(КАЛЕНДАРЬ!$AZ18=GRID!$B$33:$BI$33),0))*GRID!$B$65*(1-GRID!$B$69),0))</f>
        <v>39732</v>
      </c>
      <c r="U444" s="47" cm="1">
        <f t="array" ref="U444">IF($I$2="Путешествия с детьми",
INDEX(GRID!$B$34:$BI$44,MATCH(U$7,GRID!$A$34:$A$44,0),MATCH(1,($U$2=GRID!$B$31:$BI$31)*(КАЛЕНДАРЬ!$AZ18=GRID!$B$33:$BI$33), 0))*GRID!$B$65,
ROUNDUP(INDEX(GRID!$B$34:$BI$44,MATCH(U$7,GRID!$A$34:$A$44,0),MATCH(1,($U$2=GRID!$B$31:$BI$31)*(КАЛЕНДАРЬ!$AZ18=GRID!$B$33:$BI$33),0))*GRID!$B$65*(1-GRID!$B$69),0))</f>
        <v>42828</v>
      </c>
      <c r="V444" s="47" cm="1">
        <f t="array" ref="V444">IF($I$2="Путешествия с детьми",
INDEX(GRID!$B$47:$BI$57,MATCH(U$7,GRID!$A$47:$A$57,0),MATCH(1,($U$2=GRID!$B$31:$BI$31)*(КАЛЕНДАРЬ!$AZ18=GRID!$B$33:$BI$33), 0))*GRID!$B$65,
ROUNDUP(INDEX(GRID!$B$47:$BI$57,MATCH(U$7,GRID!$A$47:$A$57,0),MATCH(1,($U$2=GRID!$B$31:$BI$31)*(КАЛЕНДАРЬ!$AZ18=GRID!$B$33:$BI$33),0))*GRID!$B$65*(1-GRID!$B$69),0))</f>
        <v>45064</v>
      </c>
      <c r="W444" s="47" cm="1">
        <f t="array" ref="W444">IF($I$2="Путешествия с детьми",
INDEX(GRID!$B$34:$BI$44,MATCH(W$7,GRID!$A$34:$A$44,0),MATCH(1,($U$2=GRID!$B$31:$BI$31)*(КАЛЕНДАРЬ!$AZ18=GRID!$B$33:$BI$33), 0))*GRID!$B$65,
ROUNDUP(INDEX(GRID!$B$34:$BI$44,MATCH(W$7,GRID!$A$34:$A$44,0),MATCH(1,($U$2=GRID!$B$31:$BI$31)*(КАЛЕНДАРЬ!$AZ18=GRID!$B$33:$BI$33),0))*GRID!$B$65*(1-GRID!$B$69),0))</f>
        <v>127108</v>
      </c>
      <c r="X444" s="47" cm="1">
        <f t="array" ref="X444">IF($I$2="Путешествия с детьми",
INDEX(GRID!$B$47:$BI$57,MATCH(W$7,GRID!$A$47:$A$57,0),MATCH(1,($U$2=GRID!$B$31:$BI$31)*(КАЛЕНДАРЬ!$AZ18=GRID!$B$33:$BI$33), 0))*GRID!$B$65,
ROUNDUP(INDEX(GRID!$B$47:$BI$57,MATCH(W$7,GRID!$A$47:$A$57,0),MATCH(1,($U$2=GRID!$B$31:$BI$31)*(КАЛЕНДАРЬ!$AZ18=GRID!$B$33:$BI$33),0))*GRID!$B$65*(1-GRID!$B$69),0))</f>
        <v>129344</v>
      </c>
    </row>
    <row r="445" spans="1:24" ht="14.25" customHeight="1" x14ac:dyDescent="0.2">
      <c r="A445" s="117" t="s">
        <v>48</v>
      </c>
      <c r="B445" s="117">
        <v>16</v>
      </c>
      <c r="C445" s="138" cm="1">
        <f t="array" ref="C445">IF($I$2="Путешествия с детьми",
INDEX(GRID!$B$34:$BI$44,MATCH(C$7,GRID!$A$34:$A$44,0),MATCH(1,($U$2=GRID!$B$31:$BI$31)*(КАЛЕНДАРЬ!$AZ19=GRID!$B$33:$BI$33), 0))*GRID!$B$65,
ROUNDUP(INDEX(GRID!$B$34:$BI$44,MATCH(C$7,GRID!$A$34:$A$44,0),MATCH(1,($U$2=GRID!$B$31:$BI$31)*(КАЛЕНДАРЬ!$AZ19=GRID!$B$33:$BI$33),0))*GRID!$B$65*(1-GRID!$B$69),0))</f>
        <v>19608</v>
      </c>
      <c r="D445" s="47" cm="1">
        <f t="array" ref="D445">IF($I$2="Путешествия с детьми",
INDEX(GRID!$B$47:$BI$57,MATCH(C$7,GRID!$A$47:$A$57,0),MATCH(1,($U$2=GRID!$B$31:$BI$31)*(КАЛЕНДАРЬ!$AZ19=GRID!$B$33:$BI$33), 0))*GRID!$B$65,
ROUNDUP(INDEX(GRID!$B$47:$BI$57,MATCH(C$7,GRID!$A$47:$A$57,0),MATCH(1,($U$2=GRID!$B$31:$BI$31)*(КАЛЕНДАРЬ!$AZ19=GRID!$B$33:$BI$33),0))*GRID!$B$65*(1-GRID!$B$69),0))</f>
        <v>21844</v>
      </c>
      <c r="E445" s="47" cm="1">
        <f t="array" ref="E445">IF($I$2="Путешествия с детьми",
INDEX(GRID!$B$34:$BI$44,MATCH(E$7,GRID!$A$34:$A$44,0),MATCH(1,($U$2=GRID!$B$31:$BI$31)*(КАЛЕНДАРЬ!$AZ19=GRID!$B$33:$BI$33), 0))*GRID!$B$65,
ROUNDUP(INDEX(GRID!$B$34:$BI$44,MATCH(E$7,GRID!$A$34:$A$44,0),MATCH(1,($U$2=GRID!$B$31:$BI$31)*(КАЛЕНДАРЬ!$AZ19=GRID!$B$33:$BI$33),0))*GRID!$B$65*(1-GRID!$B$69),0))</f>
        <v>21242</v>
      </c>
      <c r="F445" s="47" cm="1">
        <f t="array" ref="F445">IF($I$2="Путешествия с детьми",
INDEX(GRID!$B$47:$BI$57,MATCH(E$7,GRID!$A$47:$A$57,0),MATCH(1,($U$2=GRID!$B$31:$BI$31)*(КАЛЕНДАРЬ!$AZ19=GRID!$B$33:$BI$33), 0))*GRID!$B$65,
ROUNDUP(INDEX(GRID!$B$47:$BI$57,MATCH(E$7,GRID!$A$47:$A$57,0),MATCH(1,($U$2=GRID!$B$31:$BI$31)*(КАЛЕНДАРЬ!$AZ19=GRID!$B$33:$BI$33),0))*GRID!$B$65*(1-GRID!$B$69),0))</f>
        <v>23478</v>
      </c>
      <c r="G445" s="47" cm="1">
        <f t="array" ref="G445">IF($I$2="Путешествия с детьми",
INDEX(GRID!$B$34:$BI$44,MATCH(G$7,GRID!$A$34:$A$44,0),MATCH(1,($U$2=GRID!$B$31:$BI$31)*(КАЛЕНДАРЬ!$AZ19=GRID!$B$33:$BI$33), 0))*GRID!$B$65,
ROUNDUP(INDEX(GRID!$B$34:$BI$44,MATCH(G$7,GRID!$A$34:$A$44,0),MATCH(1,($U$2=GRID!$B$31:$BI$31)*(КАЛЕНДАРЬ!$AZ19=GRID!$B$33:$BI$33),0))*GRID!$B$65*(1-GRID!$B$69),0))</f>
        <v>22188</v>
      </c>
      <c r="H445" s="47" cm="1">
        <f t="array" ref="H445">IF($I$2="Путешествия с детьми",
INDEX(GRID!$B$47:$BI$57,MATCH(G$7,GRID!$A$47:$A$57,0),MATCH(1,($U$2=GRID!$B$31:$BI$31)*(КАЛЕНДАРЬ!$AZ19=GRID!$B$33:$BI$33), 0))*GRID!$B$65,
ROUNDUP(INDEX(GRID!$B$47:$BI$57,MATCH(G$7,GRID!$A$47:$A$57,0),MATCH(1,($U$2=GRID!$B$31:$BI$31)*(КАЛЕНДАРЬ!$AZ19=GRID!$B$33:$BI$33),0))*GRID!$B$65*(1-GRID!$B$69),0))</f>
        <v>24424</v>
      </c>
      <c r="I445" s="47" cm="1">
        <f t="array" ref="I445">IF($I$2="Путешествия с детьми",
INDEX(GRID!$B$34:$BI$44,MATCH(I$7,GRID!$A$34:$A$44,0),MATCH(1,($U$2=GRID!$B$31:$BI$31)*(КАЛЕНДАРЬ!$AZ19=GRID!$B$33:$BI$33), 0))*GRID!$B$65,
ROUNDUP(INDEX(GRID!$B$34:$BI$44,MATCH(I$7,GRID!$A$34:$A$44,0),MATCH(1,($U$2=GRID!$B$31:$BI$31)*(КАЛЕНДАРЬ!$AZ19=GRID!$B$33:$BI$33),0))*GRID!$B$65*(1-GRID!$B$69),0))</f>
        <v>23822</v>
      </c>
      <c r="J445" s="47" cm="1">
        <f t="array" ref="J445">IF($I$2="Путешествия с детьми",
INDEX(GRID!$B$47:$BI$57,MATCH(I$7,GRID!$A$47:$A$57,0),MATCH(1,($U$2=GRID!$B$31:$BI$31)*(КАЛЕНДАРЬ!$AZ19=GRID!$B$33:$BI$33), 0))*GRID!$B$65,
ROUNDUP(INDEX(GRID!$B$47:$BI$57,MATCH(I$7,GRID!$A$47:$A$57,0),MATCH(1,($U$2=GRID!$B$31:$BI$31)*(КАЛЕНДАРЬ!$AZ19=GRID!$B$33:$BI$33),0))*GRID!$B$65*(1-GRID!$B$69),0))</f>
        <v>26058</v>
      </c>
      <c r="K445" s="47" cm="1">
        <f t="array" ref="K445">IF($I$2="Путешествия с детьми",
INDEX(GRID!$B$34:$BI$44,MATCH(K$7,GRID!$A$34:$A$44,0),MATCH(1,($U$2=GRID!$B$31:$BI$31)*(КАЛЕНДАРЬ!$AZ19=GRID!$B$33:$BI$33), 0))*GRID!$B$65,
ROUNDUP(INDEX(GRID!$B$34:$BI$44,MATCH(K$7,GRID!$A$34:$A$44,0),MATCH(1,($U$2=GRID!$B$31:$BI$31)*(КАЛЕНДАРЬ!$AZ19=GRID!$B$33:$BI$33),0))*GRID!$B$65*(1-GRID!$B$69),0))</f>
        <v>24768</v>
      </c>
      <c r="L445" s="47" cm="1">
        <f t="array" ref="L445">IF($I$2="Путешествия с детьми",
INDEX(GRID!$B$47:$BI$57,MATCH(K$7,GRID!$A$47:$A$57,0),MATCH(1,($U$2=GRID!$B$31:$BI$31)*(КАЛЕНДАРЬ!$AZ19=GRID!$B$33:$BI$33), 0))*GRID!$B$65,
ROUNDUP(INDEX(GRID!$B$47:$BI$57,MATCH(K$7,GRID!$A$47:$A$57,0),MATCH(1,($U$2=GRID!$B$31:$BI$31)*(КАЛЕНДАРЬ!$AZ19=GRID!$B$33:$BI$33),0))*GRID!$B$65*(1-GRID!$B$69),0))</f>
        <v>27004</v>
      </c>
      <c r="M445" s="47" cm="1">
        <f t="array" ref="M445">IF($I$2="Путешествия с детьми",
INDEX(GRID!$B$34:$BI$44,MATCH(M$7,GRID!$A$34:$A$44,0),MATCH(1,($U$2=GRID!$B$31:$BI$31)*(КАЛЕНДАРЬ!$AZ19=GRID!$B$33:$BI$33), 0))*GRID!$B$65,
ROUNDUP(INDEX(GRID!$B$34:$BI$44,MATCH(M$7,GRID!$A$34:$A$44,0),MATCH(1,($U$2=GRID!$B$31:$BI$31)*(КАЛЕНДАРЬ!$AZ19=GRID!$B$33:$BI$33),0))*GRID!$B$65*(1-GRID!$B$69),0))</f>
        <v>26402</v>
      </c>
      <c r="N445" s="47" cm="1">
        <f t="array" ref="N445">IF($I$2="Путешествия с детьми",
INDEX(GRID!$B$47:$BI$57,MATCH(M$7,GRID!$A$47:$A$57,0),MATCH(1,($U$2=GRID!$B$31:$BI$31)*(КАЛЕНДАРЬ!$AZ19=GRID!$B$33:$BI$33), 0))*GRID!$B$65,
ROUNDUP(INDEX(GRID!$B$47:$BI$57,MATCH(M$7,GRID!$A$47:$A$57,0),MATCH(1,($U$2=GRID!$B$31:$BI$31)*(КАЛЕНДАРЬ!$AZ19=GRID!$B$33:$BI$33),0))*GRID!$B$65*(1-GRID!$B$69),0))</f>
        <v>28638</v>
      </c>
      <c r="O445" s="47" cm="1">
        <f t="array" ref="O445">IF($I$2="Путешествия с детьми",
INDEX(GRID!$B$34:$BI$44,MATCH(O$7,GRID!$A$34:$A$44,0),MATCH(1,($U$2=GRID!$B$31:$BI$31)*(КАЛЕНДАРЬ!$AZ19=GRID!$B$33:$BI$33), 0))*GRID!$B$65,
ROUNDUP(INDEX(GRID!$B$34:$BI$44,MATCH(O$7,GRID!$A$34:$A$44,0),MATCH(1,($U$2=GRID!$B$31:$BI$31)*(КАЛЕНДАРЬ!$AZ19=GRID!$B$33:$BI$33),0))*GRID!$B$65*(1-GRID!$B$69),0))</f>
        <v>32594</v>
      </c>
      <c r="P445" s="47" cm="1">
        <f t="array" ref="P445">IF($I$2="Путешествия с детьми",
INDEX(GRID!$B$47:$BI$57,MATCH(O$7,GRID!$A$47:$A$57,0),MATCH(1,($U$2=GRID!$B$31:$BI$31)*(КАЛЕНДАРЬ!$AZ19=GRID!$B$33:$BI$33), 0))*GRID!$B$65,
ROUNDUP(INDEX(GRID!$B$47:$BI$57,MATCH(O$7,GRID!$A$47:$A$57,0),MATCH(1,($U$2=GRID!$B$31:$BI$31)*(КАЛЕНДАРЬ!$AZ19=GRID!$B$33:$BI$33),0))*GRID!$B$65*(1-GRID!$B$69),0))</f>
        <v>34830</v>
      </c>
      <c r="Q445" s="47" cm="1">
        <f t="array" ref="Q445">IF($I$2="Путешествия с детьми",
INDEX(GRID!$B$34:$BI$44,MATCH(Q$7,GRID!$A$34:$A$44,0),MATCH(1,($U$2=GRID!$B$31:$BI$31)*(КАЛЕНДАРЬ!$AZ19=GRID!$B$33:$BI$33), 0))*GRID!$B$65,
ROUNDUP(INDEX(GRID!$B$34:$BI$44,MATCH(Q$7,GRID!$A$34:$A$44,0),MATCH(1,($U$2=GRID!$B$31:$BI$31)*(КАЛЕНДАРЬ!$AZ19=GRID!$B$33:$BI$33),0))*GRID!$B$65*(1-GRID!$B$69),0))</f>
        <v>34400</v>
      </c>
      <c r="R445" s="47" cm="1">
        <f t="array" ref="R445">IF($I$2="Путешествия с детьми",
INDEX(GRID!$B$47:$BI$57,MATCH(Q$7,GRID!$A$47:$A$57,0),MATCH(1,($U$2=GRID!$B$31:$BI$31)*(КАЛЕНДАРЬ!$AZ19=GRID!$B$33:$BI$33), 0))*GRID!$B$65,
ROUNDUP(INDEX(GRID!$B$47:$BI$57,MATCH(Q$7,GRID!$A$47:$A$57,0),MATCH(1,($U$2=GRID!$B$31:$BI$31)*(КАЛЕНДАРЬ!$AZ19=GRID!$B$33:$BI$33),0))*GRID!$B$65*(1-GRID!$B$69),0))</f>
        <v>36636</v>
      </c>
      <c r="S445" s="47" cm="1">
        <f t="array" ref="S445">IF($I$2="Путешествия с детьми",
INDEX(GRID!$B$34:$BI$44,MATCH(S$7,GRID!$A$34:$A$44,0),MATCH(1,($U$2=GRID!$B$31:$BI$31)*(КАЛЕНДАРЬ!$AZ19=GRID!$B$33:$BI$33), 0))*GRID!$B$65,
ROUNDUP(INDEX(GRID!$B$34:$BI$44,MATCH(S$7,GRID!$A$34:$A$44,0),MATCH(1,($U$2=GRID!$B$31:$BI$31)*(КАЛЕНДАРЬ!$AZ19=GRID!$B$33:$BI$33),0))*GRID!$B$65*(1-GRID!$B$69),0))</f>
        <v>37496</v>
      </c>
      <c r="T445" s="47" cm="1">
        <f t="array" ref="T445">IF($I$2="Путешествия с детьми",
INDEX(GRID!$B$47:$BI$57,MATCH(S$7,GRID!$A$47:$A$57,0),MATCH(1,($U$2=GRID!$B$31:$BI$31)*(КАЛЕНДАРЬ!$AZ19=GRID!$B$33:$BI$33), 0))*GRID!$B$65,
ROUNDUP(INDEX(GRID!$B$47:$BI$57,MATCH(S$7,GRID!$A$47:$A$57,0),MATCH(1,($U$2=GRID!$B$31:$BI$31)*(КАЛЕНДАРЬ!$AZ19=GRID!$B$33:$BI$33),0))*GRID!$B$65*(1-GRID!$B$69),0))</f>
        <v>39732</v>
      </c>
      <c r="U445" s="47" cm="1">
        <f t="array" ref="U445">IF($I$2="Путешествия с детьми",
INDEX(GRID!$B$34:$BI$44,MATCH(U$7,GRID!$A$34:$A$44,0),MATCH(1,($U$2=GRID!$B$31:$BI$31)*(КАЛЕНДАРЬ!$AZ19=GRID!$B$33:$BI$33), 0))*GRID!$B$65,
ROUNDUP(INDEX(GRID!$B$34:$BI$44,MATCH(U$7,GRID!$A$34:$A$44,0),MATCH(1,($U$2=GRID!$B$31:$BI$31)*(КАЛЕНДАРЬ!$AZ19=GRID!$B$33:$BI$33),0))*GRID!$B$65*(1-GRID!$B$69),0))</f>
        <v>42828</v>
      </c>
      <c r="V445" s="47" cm="1">
        <f t="array" ref="V445">IF($I$2="Путешествия с детьми",
INDEX(GRID!$B$47:$BI$57,MATCH(U$7,GRID!$A$47:$A$57,0),MATCH(1,($U$2=GRID!$B$31:$BI$31)*(КАЛЕНДАРЬ!$AZ19=GRID!$B$33:$BI$33), 0))*GRID!$B$65,
ROUNDUP(INDEX(GRID!$B$47:$BI$57,MATCH(U$7,GRID!$A$47:$A$57,0),MATCH(1,($U$2=GRID!$B$31:$BI$31)*(КАЛЕНДАРЬ!$AZ19=GRID!$B$33:$BI$33),0))*GRID!$B$65*(1-GRID!$B$69),0))</f>
        <v>45064</v>
      </c>
      <c r="W445" s="47" cm="1">
        <f t="array" ref="W445">IF($I$2="Путешествия с детьми",
INDEX(GRID!$B$34:$BI$44,MATCH(W$7,GRID!$A$34:$A$44,0),MATCH(1,($U$2=GRID!$B$31:$BI$31)*(КАЛЕНДАРЬ!$AZ19=GRID!$B$33:$BI$33), 0))*GRID!$B$65,
ROUNDUP(INDEX(GRID!$B$34:$BI$44,MATCH(W$7,GRID!$A$34:$A$44,0),MATCH(1,($U$2=GRID!$B$31:$BI$31)*(КАЛЕНДАРЬ!$AZ19=GRID!$B$33:$BI$33),0))*GRID!$B$65*(1-GRID!$B$69),0))</f>
        <v>127108</v>
      </c>
      <c r="X445" s="47" cm="1">
        <f t="array" ref="X445">IF($I$2="Путешествия с детьми",
INDEX(GRID!$B$47:$BI$57,MATCH(W$7,GRID!$A$47:$A$57,0),MATCH(1,($U$2=GRID!$B$31:$BI$31)*(КАЛЕНДАРЬ!$AZ19=GRID!$B$33:$BI$33), 0))*GRID!$B$65,
ROUNDUP(INDEX(GRID!$B$47:$BI$57,MATCH(W$7,GRID!$A$47:$A$57,0),MATCH(1,($U$2=GRID!$B$31:$BI$31)*(КАЛЕНДАРЬ!$AZ19=GRID!$B$33:$BI$33),0))*GRID!$B$65*(1-GRID!$B$69),0))</f>
        <v>129344</v>
      </c>
    </row>
    <row r="446" spans="1:24" ht="14.25" customHeight="1" x14ac:dyDescent="0.2">
      <c r="A446" s="117" t="s">
        <v>42</v>
      </c>
      <c r="B446" s="117">
        <v>17</v>
      </c>
      <c r="C446" s="138" cm="1">
        <f t="array" ref="C446">IF($I$2="Путешествия с детьми",
INDEX(GRID!$B$34:$BI$44,MATCH(C$7,GRID!$A$34:$A$44,0),MATCH(1,($U$2=GRID!$B$31:$BI$31)*(КАЛЕНДАРЬ!$AZ20=GRID!$B$33:$BI$33), 0))*GRID!$B$65,
ROUNDUP(INDEX(GRID!$B$34:$BI$44,MATCH(C$7,GRID!$A$34:$A$44,0),MATCH(1,($U$2=GRID!$B$31:$BI$31)*(КАЛЕНДАРЬ!$AZ20=GRID!$B$33:$BI$33),0))*GRID!$B$65*(1-GRID!$B$69),0))</f>
        <v>18576</v>
      </c>
      <c r="D446" s="47" cm="1">
        <f t="array" ref="D446">IF($I$2="Путешествия с детьми",
INDEX(GRID!$B$47:$BI$57,MATCH(C$7,GRID!$A$47:$A$57,0),MATCH(1,($U$2=GRID!$B$31:$BI$31)*(КАЛЕНДАРЬ!$AZ20=GRID!$B$33:$BI$33), 0))*GRID!$B$65,
ROUNDUP(INDEX(GRID!$B$47:$BI$57,MATCH(C$7,GRID!$A$47:$A$57,0),MATCH(1,($U$2=GRID!$B$31:$BI$31)*(КАЛЕНДАРЬ!$AZ20=GRID!$B$33:$BI$33),0))*GRID!$B$65*(1-GRID!$B$69),0))</f>
        <v>20812</v>
      </c>
      <c r="E446" s="47" cm="1">
        <f t="array" ref="E446">IF($I$2="Путешествия с детьми",
INDEX(GRID!$B$34:$BI$44,MATCH(E$7,GRID!$A$34:$A$44,0),MATCH(1,($U$2=GRID!$B$31:$BI$31)*(КАЛЕНДАРЬ!$AZ20=GRID!$B$33:$BI$33), 0))*GRID!$B$65,
ROUNDUP(INDEX(GRID!$B$34:$BI$44,MATCH(E$7,GRID!$A$34:$A$44,0),MATCH(1,($U$2=GRID!$B$31:$BI$31)*(КАЛЕНДАРЬ!$AZ20=GRID!$B$33:$BI$33),0))*GRID!$B$65*(1-GRID!$B$69),0))</f>
        <v>20124</v>
      </c>
      <c r="F446" s="47" cm="1">
        <f t="array" ref="F446">IF($I$2="Путешествия с детьми",
INDEX(GRID!$B$47:$BI$57,MATCH(E$7,GRID!$A$47:$A$57,0),MATCH(1,($U$2=GRID!$B$31:$BI$31)*(КАЛЕНДАРЬ!$AZ20=GRID!$B$33:$BI$33), 0))*GRID!$B$65,
ROUNDUP(INDEX(GRID!$B$47:$BI$57,MATCH(E$7,GRID!$A$47:$A$57,0),MATCH(1,($U$2=GRID!$B$31:$BI$31)*(КАЛЕНДАРЬ!$AZ20=GRID!$B$33:$BI$33),0))*GRID!$B$65*(1-GRID!$B$69),0))</f>
        <v>22360</v>
      </c>
      <c r="G446" s="47" cm="1">
        <f t="array" ref="G446">IF($I$2="Путешествия с детьми",
INDEX(GRID!$B$34:$BI$44,MATCH(G$7,GRID!$A$34:$A$44,0),MATCH(1,($U$2=GRID!$B$31:$BI$31)*(КАЛЕНДАРЬ!$AZ20=GRID!$B$33:$BI$33), 0))*GRID!$B$65,
ROUNDUP(INDEX(GRID!$B$34:$BI$44,MATCH(G$7,GRID!$A$34:$A$44,0),MATCH(1,($U$2=GRID!$B$31:$BI$31)*(КАЛЕНДАРЬ!$AZ20=GRID!$B$33:$BI$33),0))*GRID!$B$65*(1-GRID!$B$69),0))</f>
        <v>20984</v>
      </c>
      <c r="H446" s="47" cm="1">
        <f t="array" ref="H446">IF($I$2="Путешествия с детьми",
INDEX(GRID!$B$47:$BI$57,MATCH(G$7,GRID!$A$47:$A$57,0),MATCH(1,($U$2=GRID!$B$31:$BI$31)*(КАЛЕНДАРЬ!$AZ20=GRID!$B$33:$BI$33), 0))*GRID!$B$65,
ROUNDUP(INDEX(GRID!$B$47:$BI$57,MATCH(G$7,GRID!$A$47:$A$57,0),MATCH(1,($U$2=GRID!$B$31:$BI$31)*(КАЛЕНДАРЬ!$AZ20=GRID!$B$33:$BI$33),0))*GRID!$B$65*(1-GRID!$B$69),0))</f>
        <v>23220</v>
      </c>
      <c r="I446" s="47" cm="1">
        <f t="array" ref="I446">IF($I$2="Путешествия с детьми",
INDEX(GRID!$B$34:$BI$44,MATCH(I$7,GRID!$A$34:$A$44,0),MATCH(1,($U$2=GRID!$B$31:$BI$31)*(КАЛЕНДАРЬ!$AZ20=GRID!$B$33:$BI$33), 0))*GRID!$B$65,
ROUNDUP(INDEX(GRID!$B$34:$BI$44,MATCH(I$7,GRID!$A$34:$A$44,0),MATCH(1,($U$2=GRID!$B$31:$BI$31)*(КАЛЕНДАРЬ!$AZ20=GRID!$B$33:$BI$33),0))*GRID!$B$65*(1-GRID!$B$69),0))</f>
        <v>22532</v>
      </c>
      <c r="J446" s="47" cm="1">
        <f t="array" ref="J446">IF($I$2="Путешествия с детьми",
INDEX(GRID!$B$47:$BI$57,MATCH(I$7,GRID!$A$47:$A$57,0),MATCH(1,($U$2=GRID!$B$31:$BI$31)*(КАЛЕНДАРЬ!$AZ20=GRID!$B$33:$BI$33), 0))*GRID!$B$65,
ROUNDUP(INDEX(GRID!$B$47:$BI$57,MATCH(I$7,GRID!$A$47:$A$57,0),MATCH(1,($U$2=GRID!$B$31:$BI$31)*(КАЛЕНДАРЬ!$AZ20=GRID!$B$33:$BI$33),0))*GRID!$B$65*(1-GRID!$B$69),0))</f>
        <v>24768</v>
      </c>
      <c r="K446" s="47" cm="1">
        <f t="array" ref="K446">IF($I$2="Путешествия с детьми",
INDEX(GRID!$B$34:$BI$44,MATCH(K$7,GRID!$A$34:$A$44,0),MATCH(1,($U$2=GRID!$B$31:$BI$31)*(КАЛЕНДАРЬ!$AZ20=GRID!$B$33:$BI$33), 0))*GRID!$B$65,
ROUNDUP(INDEX(GRID!$B$34:$BI$44,MATCH(K$7,GRID!$A$34:$A$44,0),MATCH(1,($U$2=GRID!$B$31:$BI$31)*(КАЛЕНДАРЬ!$AZ20=GRID!$B$33:$BI$33),0))*GRID!$B$65*(1-GRID!$B$69),0))</f>
        <v>23392</v>
      </c>
      <c r="L446" s="47" cm="1">
        <f t="array" ref="L446">IF($I$2="Путешествия с детьми",
INDEX(GRID!$B$47:$BI$57,MATCH(K$7,GRID!$A$47:$A$57,0),MATCH(1,($U$2=GRID!$B$31:$BI$31)*(КАЛЕНДАРЬ!$AZ20=GRID!$B$33:$BI$33), 0))*GRID!$B$65,
ROUNDUP(INDEX(GRID!$B$47:$BI$57,MATCH(K$7,GRID!$A$47:$A$57,0),MATCH(1,($U$2=GRID!$B$31:$BI$31)*(КАЛЕНДАРЬ!$AZ20=GRID!$B$33:$BI$33),0))*GRID!$B$65*(1-GRID!$B$69),0))</f>
        <v>25628</v>
      </c>
      <c r="M446" s="47" cm="1">
        <f t="array" ref="M446">IF($I$2="Путешествия с детьми",
INDEX(GRID!$B$34:$BI$44,MATCH(M$7,GRID!$A$34:$A$44,0),MATCH(1,($U$2=GRID!$B$31:$BI$31)*(КАЛЕНДАРЬ!$AZ20=GRID!$B$33:$BI$33), 0))*GRID!$B$65,
ROUNDUP(INDEX(GRID!$B$34:$BI$44,MATCH(M$7,GRID!$A$34:$A$44,0),MATCH(1,($U$2=GRID!$B$31:$BI$31)*(КАЛЕНДАРЬ!$AZ20=GRID!$B$33:$BI$33),0))*GRID!$B$65*(1-GRID!$B$69),0))</f>
        <v>24940</v>
      </c>
      <c r="N446" s="47" cm="1">
        <f t="array" ref="N446">IF($I$2="Путешествия с детьми",
INDEX(GRID!$B$47:$BI$57,MATCH(M$7,GRID!$A$47:$A$57,0),MATCH(1,($U$2=GRID!$B$31:$BI$31)*(КАЛЕНДАРЬ!$AZ20=GRID!$B$33:$BI$33), 0))*GRID!$B$65,
ROUNDUP(INDEX(GRID!$B$47:$BI$57,MATCH(M$7,GRID!$A$47:$A$57,0),MATCH(1,($U$2=GRID!$B$31:$BI$31)*(КАЛЕНДАРЬ!$AZ20=GRID!$B$33:$BI$33),0))*GRID!$B$65*(1-GRID!$B$69),0))</f>
        <v>27176</v>
      </c>
      <c r="O446" s="47" cm="1">
        <f t="array" ref="O446">IF($I$2="Путешествия с детьми",
INDEX(GRID!$B$34:$BI$44,MATCH(O$7,GRID!$A$34:$A$44,0),MATCH(1,($U$2=GRID!$B$31:$BI$31)*(КАЛЕНДАРЬ!$AZ20=GRID!$B$33:$BI$33), 0))*GRID!$B$65,
ROUNDUP(INDEX(GRID!$B$34:$BI$44,MATCH(O$7,GRID!$A$34:$A$44,0),MATCH(1,($U$2=GRID!$B$31:$BI$31)*(КАЛЕНДАРЬ!$AZ20=GRID!$B$33:$BI$33),0))*GRID!$B$65*(1-GRID!$B$69),0))</f>
        <v>30960</v>
      </c>
      <c r="P446" s="47" cm="1">
        <f t="array" ref="P446">IF($I$2="Путешествия с детьми",
INDEX(GRID!$B$47:$BI$57,MATCH(O$7,GRID!$A$47:$A$57,0),MATCH(1,($U$2=GRID!$B$31:$BI$31)*(КАЛЕНДАРЬ!$AZ20=GRID!$B$33:$BI$33), 0))*GRID!$B$65,
ROUNDUP(INDEX(GRID!$B$47:$BI$57,MATCH(O$7,GRID!$A$47:$A$57,0),MATCH(1,($U$2=GRID!$B$31:$BI$31)*(КАЛЕНДАРЬ!$AZ20=GRID!$B$33:$BI$33),0))*GRID!$B$65*(1-GRID!$B$69),0))</f>
        <v>33196</v>
      </c>
      <c r="Q446" s="47" cm="1">
        <f t="array" ref="Q446">IF($I$2="Путешествия с детьми",
INDEX(GRID!$B$34:$BI$44,MATCH(Q$7,GRID!$A$34:$A$44,0),MATCH(1,($U$2=GRID!$B$31:$BI$31)*(КАЛЕНДАРЬ!$AZ20=GRID!$B$33:$BI$33), 0))*GRID!$B$65,
ROUNDUP(INDEX(GRID!$B$34:$BI$44,MATCH(Q$7,GRID!$A$34:$A$44,0),MATCH(1,($U$2=GRID!$B$31:$BI$31)*(КАЛЕНДАРЬ!$AZ20=GRID!$B$33:$BI$33),0))*GRID!$B$65*(1-GRID!$B$69),0))</f>
        <v>32680</v>
      </c>
      <c r="R446" s="47" cm="1">
        <f t="array" ref="R446">IF($I$2="Путешествия с детьми",
INDEX(GRID!$B$47:$BI$57,MATCH(Q$7,GRID!$A$47:$A$57,0),MATCH(1,($U$2=GRID!$B$31:$BI$31)*(КАЛЕНДАРЬ!$AZ20=GRID!$B$33:$BI$33), 0))*GRID!$B$65,
ROUNDUP(INDEX(GRID!$B$47:$BI$57,MATCH(Q$7,GRID!$A$47:$A$57,0),MATCH(1,($U$2=GRID!$B$31:$BI$31)*(КАЛЕНДАРЬ!$AZ20=GRID!$B$33:$BI$33),0))*GRID!$B$65*(1-GRID!$B$69),0))</f>
        <v>34916</v>
      </c>
      <c r="S446" s="47" cm="1">
        <f t="array" ref="S446">IF($I$2="Путешествия с детьми",
INDEX(GRID!$B$34:$BI$44,MATCH(S$7,GRID!$A$34:$A$44,0),MATCH(1,($U$2=GRID!$B$31:$BI$31)*(КАЛЕНДАРЬ!$AZ20=GRID!$B$33:$BI$33), 0))*GRID!$B$65,
ROUNDUP(INDEX(GRID!$B$34:$BI$44,MATCH(S$7,GRID!$A$34:$A$44,0),MATCH(1,($U$2=GRID!$B$31:$BI$31)*(КАЛЕНДАРЬ!$AZ20=GRID!$B$33:$BI$33),0))*GRID!$B$65*(1-GRID!$B$69),0))</f>
        <v>35690</v>
      </c>
      <c r="T446" s="47" cm="1">
        <f t="array" ref="T446">IF($I$2="Путешествия с детьми",
INDEX(GRID!$B$47:$BI$57,MATCH(S$7,GRID!$A$47:$A$57,0),MATCH(1,($U$2=GRID!$B$31:$BI$31)*(КАЛЕНДАРЬ!$AZ20=GRID!$B$33:$BI$33), 0))*GRID!$B$65,
ROUNDUP(INDEX(GRID!$B$47:$BI$57,MATCH(S$7,GRID!$A$47:$A$57,0),MATCH(1,($U$2=GRID!$B$31:$BI$31)*(КАЛЕНДАРЬ!$AZ20=GRID!$B$33:$BI$33),0))*GRID!$B$65*(1-GRID!$B$69),0))</f>
        <v>37926</v>
      </c>
      <c r="U446" s="47" cm="1">
        <f t="array" ref="U446">IF($I$2="Путешествия с детьми",
INDEX(GRID!$B$34:$BI$44,MATCH(U$7,GRID!$A$34:$A$44,0),MATCH(1,($U$2=GRID!$B$31:$BI$31)*(КАЛЕНДАРЬ!$AZ20=GRID!$B$33:$BI$33), 0))*GRID!$B$65,
ROUNDUP(INDEX(GRID!$B$34:$BI$44,MATCH(U$7,GRID!$A$34:$A$44,0),MATCH(1,($U$2=GRID!$B$31:$BI$31)*(КАЛЕНДАРЬ!$AZ20=GRID!$B$33:$BI$33),0))*GRID!$B$65*(1-GRID!$B$69),0))</f>
        <v>40850</v>
      </c>
      <c r="V446" s="47" cm="1">
        <f t="array" ref="V446">IF($I$2="Путешествия с детьми",
INDEX(GRID!$B$47:$BI$57,MATCH(U$7,GRID!$A$47:$A$57,0),MATCH(1,($U$2=GRID!$B$31:$BI$31)*(КАЛЕНДАРЬ!$AZ20=GRID!$B$33:$BI$33), 0))*GRID!$B$65,
ROUNDUP(INDEX(GRID!$B$47:$BI$57,MATCH(U$7,GRID!$A$47:$A$57,0),MATCH(1,($U$2=GRID!$B$31:$BI$31)*(КАЛЕНДАРЬ!$AZ20=GRID!$B$33:$BI$33),0))*GRID!$B$65*(1-GRID!$B$69),0))</f>
        <v>43086</v>
      </c>
      <c r="W446" s="47" cm="1">
        <f t="array" ref="W446">IF($I$2="Путешествия с детьми",
INDEX(GRID!$B$34:$BI$44,MATCH(W$7,GRID!$A$34:$A$44,0),MATCH(1,($U$2=GRID!$B$31:$BI$31)*(КАЛЕНДАРЬ!$AZ20=GRID!$B$33:$BI$33), 0))*GRID!$B$65,
ROUNDUP(INDEX(GRID!$B$34:$BI$44,MATCH(W$7,GRID!$A$34:$A$44,0),MATCH(1,($U$2=GRID!$B$31:$BI$31)*(КАЛЕНДАРЬ!$AZ20=GRID!$B$33:$BI$33),0))*GRID!$B$65*(1-GRID!$B$69),0))</f>
        <v>120830</v>
      </c>
      <c r="X446" s="47" cm="1">
        <f t="array" ref="X446">IF($I$2="Путешествия с детьми",
INDEX(GRID!$B$47:$BI$57,MATCH(W$7,GRID!$A$47:$A$57,0),MATCH(1,($U$2=GRID!$B$31:$BI$31)*(КАЛЕНДАРЬ!$AZ20=GRID!$B$33:$BI$33), 0))*GRID!$B$65,
ROUNDUP(INDEX(GRID!$B$47:$BI$57,MATCH(W$7,GRID!$A$47:$A$57,0),MATCH(1,($U$2=GRID!$B$31:$BI$31)*(КАЛЕНДАРЬ!$AZ20=GRID!$B$33:$BI$33),0))*GRID!$B$65*(1-GRID!$B$69),0))</f>
        <v>123066</v>
      </c>
    </row>
    <row r="447" spans="1:24" ht="14.25" customHeight="1" x14ac:dyDescent="0.2">
      <c r="A447" s="117" t="s">
        <v>43</v>
      </c>
      <c r="B447" s="117">
        <v>18</v>
      </c>
      <c r="C447" s="138" cm="1">
        <f t="array" ref="C447">IF($I$2="Путешествия с детьми",
INDEX(GRID!$B$34:$BI$44,MATCH(C$7,GRID!$A$34:$A$44,0),MATCH(1,($U$2=GRID!$B$31:$BI$31)*(КАЛЕНДАРЬ!$AZ21=GRID!$B$33:$BI$33), 0))*GRID!$B$65,
ROUNDUP(INDEX(GRID!$B$34:$BI$44,MATCH(C$7,GRID!$A$34:$A$44,0),MATCH(1,($U$2=GRID!$B$31:$BI$31)*(КАЛЕНДАРЬ!$AZ21=GRID!$B$33:$BI$33),0))*GRID!$B$65*(1-GRID!$B$69),0))</f>
        <v>18576</v>
      </c>
      <c r="D447" s="47" cm="1">
        <f t="array" ref="D447">IF($I$2="Путешествия с детьми",
INDEX(GRID!$B$47:$BI$57,MATCH(C$7,GRID!$A$47:$A$57,0),MATCH(1,($U$2=GRID!$B$31:$BI$31)*(КАЛЕНДАРЬ!$AZ21=GRID!$B$33:$BI$33), 0))*GRID!$B$65,
ROUNDUP(INDEX(GRID!$B$47:$BI$57,MATCH(C$7,GRID!$A$47:$A$57,0),MATCH(1,($U$2=GRID!$B$31:$BI$31)*(КАЛЕНДАРЬ!$AZ21=GRID!$B$33:$BI$33),0))*GRID!$B$65*(1-GRID!$B$69),0))</f>
        <v>20812</v>
      </c>
      <c r="E447" s="47" cm="1">
        <f t="array" ref="E447">IF($I$2="Путешествия с детьми",
INDEX(GRID!$B$34:$BI$44,MATCH(E$7,GRID!$A$34:$A$44,0),MATCH(1,($U$2=GRID!$B$31:$BI$31)*(КАЛЕНДАРЬ!$AZ21=GRID!$B$33:$BI$33), 0))*GRID!$B$65,
ROUNDUP(INDEX(GRID!$B$34:$BI$44,MATCH(E$7,GRID!$A$34:$A$44,0),MATCH(1,($U$2=GRID!$B$31:$BI$31)*(КАЛЕНДАРЬ!$AZ21=GRID!$B$33:$BI$33),0))*GRID!$B$65*(1-GRID!$B$69),0))</f>
        <v>20124</v>
      </c>
      <c r="F447" s="47" cm="1">
        <f t="array" ref="F447">IF($I$2="Путешествия с детьми",
INDEX(GRID!$B$47:$BI$57,MATCH(E$7,GRID!$A$47:$A$57,0),MATCH(1,($U$2=GRID!$B$31:$BI$31)*(КАЛЕНДАРЬ!$AZ21=GRID!$B$33:$BI$33), 0))*GRID!$B$65,
ROUNDUP(INDEX(GRID!$B$47:$BI$57,MATCH(E$7,GRID!$A$47:$A$57,0),MATCH(1,($U$2=GRID!$B$31:$BI$31)*(КАЛЕНДАРЬ!$AZ21=GRID!$B$33:$BI$33),0))*GRID!$B$65*(1-GRID!$B$69),0))</f>
        <v>22360</v>
      </c>
      <c r="G447" s="47" cm="1">
        <f t="array" ref="G447">IF($I$2="Путешествия с детьми",
INDEX(GRID!$B$34:$BI$44,MATCH(G$7,GRID!$A$34:$A$44,0),MATCH(1,($U$2=GRID!$B$31:$BI$31)*(КАЛЕНДАРЬ!$AZ21=GRID!$B$33:$BI$33), 0))*GRID!$B$65,
ROUNDUP(INDEX(GRID!$B$34:$BI$44,MATCH(G$7,GRID!$A$34:$A$44,0),MATCH(1,($U$2=GRID!$B$31:$BI$31)*(КАЛЕНДАРЬ!$AZ21=GRID!$B$33:$BI$33),0))*GRID!$B$65*(1-GRID!$B$69),0))</f>
        <v>20984</v>
      </c>
      <c r="H447" s="47" cm="1">
        <f t="array" ref="H447">IF($I$2="Путешествия с детьми",
INDEX(GRID!$B$47:$BI$57,MATCH(G$7,GRID!$A$47:$A$57,0),MATCH(1,($U$2=GRID!$B$31:$BI$31)*(КАЛЕНДАРЬ!$AZ21=GRID!$B$33:$BI$33), 0))*GRID!$B$65,
ROUNDUP(INDEX(GRID!$B$47:$BI$57,MATCH(G$7,GRID!$A$47:$A$57,0),MATCH(1,($U$2=GRID!$B$31:$BI$31)*(КАЛЕНДАРЬ!$AZ21=GRID!$B$33:$BI$33),0))*GRID!$B$65*(1-GRID!$B$69),0))</f>
        <v>23220</v>
      </c>
      <c r="I447" s="47" cm="1">
        <f t="array" ref="I447">IF($I$2="Путешествия с детьми",
INDEX(GRID!$B$34:$BI$44,MATCH(I$7,GRID!$A$34:$A$44,0),MATCH(1,($U$2=GRID!$B$31:$BI$31)*(КАЛЕНДАРЬ!$AZ21=GRID!$B$33:$BI$33), 0))*GRID!$B$65,
ROUNDUP(INDEX(GRID!$B$34:$BI$44,MATCH(I$7,GRID!$A$34:$A$44,0),MATCH(1,($U$2=GRID!$B$31:$BI$31)*(КАЛЕНДАРЬ!$AZ21=GRID!$B$33:$BI$33),0))*GRID!$B$65*(1-GRID!$B$69),0))</f>
        <v>22532</v>
      </c>
      <c r="J447" s="47" cm="1">
        <f t="array" ref="J447">IF($I$2="Путешествия с детьми",
INDEX(GRID!$B$47:$BI$57,MATCH(I$7,GRID!$A$47:$A$57,0),MATCH(1,($U$2=GRID!$B$31:$BI$31)*(КАЛЕНДАРЬ!$AZ21=GRID!$B$33:$BI$33), 0))*GRID!$B$65,
ROUNDUP(INDEX(GRID!$B$47:$BI$57,MATCH(I$7,GRID!$A$47:$A$57,0),MATCH(1,($U$2=GRID!$B$31:$BI$31)*(КАЛЕНДАРЬ!$AZ21=GRID!$B$33:$BI$33),0))*GRID!$B$65*(1-GRID!$B$69),0))</f>
        <v>24768</v>
      </c>
      <c r="K447" s="47" cm="1">
        <f t="array" ref="K447">IF($I$2="Путешествия с детьми",
INDEX(GRID!$B$34:$BI$44,MATCH(K$7,GRID!$A$34:$A$44,0),MATCH(1,($U$2=GRID!$B$31:$BI$31)*(КАЛЕНДАРЬ!$AZ21=GRID!$B$33:$BI$33), 0))*GRID!$B$65,
ROUNDUP(INDEX(GRID!$B$34:$BI$44,MATCH(K$7,GRID!$A$34:$A$44,0),MATCH(1,($U$2=GRID!$B$31:$BI$31)*(КАЛЕНДАРЬ!$AZ21=GRID!$B$33:$BI$33),0))*GRID!$B$65*(1-GRID!$B$69),0))</f>
        <v>23392</v>
      </c>
      <c r="L447" s="47" cm="1">
        <f t="array" ref="L447">IF($I$2="Путешествия с детьми",
INDEX(GRID!$B$47:$BI$57,MATCH(K$7,GRID!$A$47:$A$57,0),MATCH(1,($U$2=GRID!$B$31:$BI$31)*(КАЛЕНДАРЬ!$AZ21=GRID!$B$33:$BI$33), 0))*GRID!$B$65,
ROUNDUP(INDEX(GRID!$B$47:$BI$57,MATCH(K$7,GRID!$A$47:$A$57,0),MATCH(1,($U$2=GRID!$B$31:$BI$31)*(КАЛЕНДАРЬ!$AZ21=GRID!$B$33:$BI$33),0))*GRID!$B$65*(1-GRID!$B$69),0))</f>
        <v>25628</v>
      </c>
      <c r="M447" s="47" cm="1">
        <f t="array" ref="M447">IF($I$2="Путешествия с детьми",
INDEX(GRID!$B$34:$BI$44,MATCH(M$7,GRID!$A$34:$A$44,0),MATCH(1,($U$2=GRID!$B$31:$BI$31)*(КАЛЕНДАРЬ!$AZ21=GRID!$B$33:$BI$33), 0))*GRID!$B$65,
ROUNDUP(INDEX(GRID!$B$34:$BI$44,MATCH(M$7,GRID!$A$34:$A$44,0),MATCH(1,($U$2=GRID!$B$31:$BI$31)*(КАЛЕНДАРЬ!$AZ21=GRID!$B$33:$BI$33),0))*GRID!$B$65*(1-GRID!$B$69),0))</f>
        <v>24940</v>
      </c>
      <c r="N447" s="47" cm="1">
        <f t="array" ref="N447">IF($I$2="Путешествия с детьми",
INDEX(GRID!$B$47:$BI$57,MATCH(M$7,GRID!$A$47:$A$57,0),MATCH(1,($U$2=GRID!$B$31:$BI$31)*(КАЛЕНДАРЬ!$AZ21=GRID!$B$33:$BI$33), 0))*GRID!$B$65,
ROUNDUP(INDEX(GRID!$B$47:$BI$57,MATCH(M$7,GRID!$A$47:$A$57,0),MATCH(1,($U$2=GRID!$B$31:$BI$31)*(КАЛЕНДАРЬ!$AZ21=GRID!$B$33:$BI$33),0))*GRID!$B$65*(1-GRID!$B$69),0))</f>
        <v>27176</v>
      </c>
      <c r="O447" s="47" cm="1">
        <f t="array" ref="O447">IF($I$2="Путешествия с детьми",
INDEX(GRID!$B$34:$BI$44,MATCH(O$7,GRID!$A$34:$A$44,0),MATCH(1,($U$2=GRID!$B$31:$BI$31)*(КАЛЕНДАРЬ!$AZ21=GRID!$B$33:$BI$33), 0))*GRID!$B$65,
ROUNDUP(INDEX(GRID!$B$34:$BI$44,MATCH(O$7,GRID!$A$34:$A$44,0),MATCH(1,($U$2=GRID!$B$31:$BI$31)*(КАЛЕНДАРЬ!$AZ21=GRID!$B$33:$BI$33),0))*GRID!$B$65*(1-GRID!$B$69),0))</f>
        <v>30960</v>
      </c>
      <c r="P447" s="47" cm="1">
        <f t="array" ref="P447">IF($I$2="Путешествия с детьми",
INDEX(GRID!$B$47:$BI$57,MATCH(O$7,GRID!$A$47:$A$57,0),MATCH(1,($U$2=GRID!$B$31:$BI$31)*(КАЛЕНДАРЬ!$AZ21=GRID!$B$33:$BI$33), 0))*GRID!$B$65,
ROUNDUP(INDEX(GRID!$B$47:$BI$57,MATCH(O$7,GRID!$A$47:$A$57,0),MATCH(1,($U$2=GRID!$B$31:$BI$31)*(КАЛЕНДАРЬ!$AZ21=GRID!$B$33:$BI$33),0))*GRID!$B$65*(1-GRID!$B$69),0))</f>
        <v>33196</v>
      </c>
      <c r="Q447" s="47" cm="1">
        <f t="array" ref="Q447">IF($I$2="Путешествия с детьми",
INDEX(GRID!$B$34:$BI$44,MATCH(Q$7,GRID!$A$34:$A$44,0),MATCH(1,($U$2=GRID!$B$31:$BI$31)*(КАЛЕНДАРЬ!$AZ21=GRID!$B$33:$BI$33), 0))*GRID!$B$65,
ROUNDUP(INDEX(GRID!$B$34:$BI$44,MATCH(Q$7,GRID!$A$34:$A$44,0),MATCH(1,($U$2=GRID!$B$31:$BI$31)*(КАЛЕНДАРЬ!$AZ21=GRID!$B$33:$BI$33),0))*GRID!$B$65*(1-GRID!$B$69),0))</f>
        <v>32680</v>
      </c>
      <c r="R447" s="47" cm="1">
        <f t="array" ref="R447">IF($I$2="Путешествия с детьми",
INDEX(GRID!$B$47:$BI$57,MATCH(Q$7,GRID!$A$47:$A$57,0),MATCH(1,($U$2=GRID!$B$31:$BI$31)*(КАЛЕНДАРЬ!$AZ21=GRID!$B$33:$BI$33), 0))*GRID!$B$65,
ROUNDUP(INDEX(GRID!$B$47:$BI$57,MATCH(Q$7,GRID!$A$47:$A$57,0),MATCH(1,($U$2=GRID!$B$31:$BI$31)*(КАЛЕНДАРЬ!$AZ21=GRID!$B$33:$BI$33),0))*GRID!$B$65*(1-GRID!$B$69),0))</f>
        <v>34916</v>
      </c>
      <c r="S447" s="47" cm="1">
        <f t="array" ref="S447">IF($I$2="Путешествия с детьми",
INDEX(GRID!$B$34:$BI$44,MATCH(S$7,GRID!$A$34:$A$44,0),MATCH(1,($U$2=GRID!$B$31:$BI$31)*(КАЛЕНДАРЬ!$AZ21=GRID!$B$33:$BI$33), 0))*GRID!$B$65,
ROUNDUP(INDEX(GRID!$B$34:$BI$44,MATCH(S$7,GRID!$A$34:$A$44,0),MATCH(1,($U$2=GRID!$B$31:$BI$31)*(КАЛЕНДАРЬ!$AZ21=GRID!$B$33:$BI$33),0))*GRID!$B$65*(1-GRID!$B$69),0))</f>
        <v>35690</v>
      </c>
      <c r="T447" s="47" cm="1">
        <f t="array" ref="T447">IF($I$2="Путешествия с детьми",
INDEX(GRID!$B$47:$BI$57,MATCH(S$7,GRID!$A$47:$A$57,0),MATCH(1,($U$2=GRID!$B$31:$BI$31)*(КАЛЕНДАРЬ!$AZ21=GRID!$B$33:$BI$33), 0))*GRID!$B$65,
ROUNDUP(INDEX(GRID!$B$47:$BI$57,MATCH(S$7,GRID!$A$47:$A$57,0),MATCH(1,($U$2=GRID!$B$31:$BI$31)*(КАЛЕНДАРЬ!$AZ21=GRID!$B$33:$BI$33),0))*GRID!$B$65*(1-GRID!$B$69),0))</f>
        <v>37926</v>
      </c>
      <c r="U447" s="47" cm="1">
        <f t="array" ref="U447">IF($I$2="Путешествия с детьми",
INDEX(GRID!$B$34:$BI$44,MATCH(U$7,GRID!$A$34:$A$44,0),MATCH(1,($U$2=GRID!$B$31:$BI$31)*(КАЛЕНДАРЬ!$AZ21=GRID!$B$33:$BI$33), 0))*GRID!$B$65,
ROUNDUP(INDEX(GRID!$B$34:$BI$44,MATCH(U$7,GRID!$A$34:$A$44,0),MATCH(1,($U$2=GRID!$B$31:$BI$31)*(КАЛЕНДАРЬ!$AZ21=GRID!$B$33:$BI$33),0))*GRID!$B$65*(1-GRID!$B$69),0))</f>
        <v>40850</v>
      </c>
      <c r="V447" s="47" cm="1">
        <f t="array" ref="V447">IF($I$2="Путешествия с детьми",
INDEX(GRID!$B$47:$BI$57,MATCH(U$7,GRID!$A$47:$A$57,0),MATCH(1,($U$2=GRID!$B$31:$BI$31)*(КАЛЕНДАРЬ!$AZ21=GRID!$B$33:$BI$33), 0))*GRID!$B$65,
ROUNDUP(INDEX(GRID!$B$47:$BI$57,MATCH(U$7,GRID!$A$47:$A$57,0),MATCH(1,($U$2=GRID!$B$31:$BI$31)*(КАЛЕНДАРЬ!$AZ21=GRID!$B$33:$BI$33),0))*GRID!$B$65*(1-GRID!$B$69),0))</f>
        <v>43086</v>
      </c>
      <c r="W447" s="47" cm="1">
        <f t="array" ref="W447">IF($I$2="Путешествия с детьми",
INDEX(GRID!$B$34:$BI$44,MATCH(W$7,GRID!$A$34:$A$44,0),MATCH(1,($U$2=GRID!$B$31:$BI$31)*(КАЛЕНДАРЬ!$AZ21=GRID!$B$33:$BI$33), 0))*GRID!$B$65,
ROUNDUP(INDEX(GRID!$B$34:$BI$44,MATCH(W$7,GRID!$A$34:$A$44,0),MATCH(1,($U$2=GRID!$B$31:$BI$31)*(КАЛЕНДАРЬ!$AZ21=GRID!$B$33:$BI$33),0))*GRID!$B$65*(1-GRID!$B$69),0))</f>
        <v>120830</v>
      </c>
      <c r="X447" s="47" cm="1">
        <f t="array" ref="X447">IF($I$2="Путешествия с детьми",
INDEX(GRID!$B$47:$BI$57,MATCH(W$7,GRID!$A$47:$A$57,0),MATCH(1,($U$2=GRID!$B$31:$BI$31)*(КАЛЕНДАРЬ!$AZ21=GRID!$B$33:$BI$33), 0))*GRID!$B$65,
ROUNDUP(INDEX(GRID!$B$47:$BI$57,MATCH(W$7,GRID!$A$47:$A$57,0),MATCH(1,($U$2=GRID!$B$31:$BI$31)*(КАЛЕНДАРЬ!$AZ21=GRID!$B$33:$BI$33),0))*GRID!$B$65*(1-GRID!$B$69),0))</f>
        <v>123066</v>
      </c>
    </row>
    <row r="448" spans="1:24" ht="14.25" customHeight="1" x14ac:dyDescent="0.2">
      <c r="A448" s="117" t="s">
        <v>44</v>
      </c>
      <c r="B448" s="117">
        <v>19</v>
      </c>
      <c r="C448" s="138" cm="1">
        <f t="array" ref="C448">IF($I$2="Путешествия с детьми",
INDEX(GRID!$B$34:$BI$44,MATCH(C$7,GRID!$A$34:$A$44,0),MATCH(1,($U$2=GRID!$B$31:$BI$31)*(КАЛЕНДАРЬ!$AZ22=GRID!$B$33:$BI$33), 0))*GRID!$B$65,
ROUNDUP(INDEX(GRID!$B$34:$BI$44,MATCH(C$7,GRID!$A$34:$A$44,0),MATCH(1,($U$2=GRID!$B$31:$BI$31)*(КАЛЕНДАРЬ!$AZ22=GRID!$B$33:$BI$33),0))*GRID!$B$65*(1-GRID!$B$69),0))</f>
        <v>18576</v>
      </c>
      <c r="D448" s="47" cm="1">
        <f t="array" ref="D448">IF($I$2="Путешествия с детьми",
INDEX(GRID!$B$47:$BI$57,MATCH(C$7,GRID!$A$47:$A$57,0),MATCH(1,($U$2=GRID!$B$31:$BI$31)*(КАЛЕНДАРЬ!$AZ22=GRID!$B$33:$BI$33), 0))*GRID!$B$65,
ROUNDUP(INDEX(GRID!$B$47:$BI$57,MATCH(C$7,GRID!$A$47:$A$57,0),MATCH(1,($U$2=GRID!$B$31:$BI$31)*(КАЛЕНДАРЬ!$AZ22=GRID!$B$33:$BI$33),0))*GRID!$B$65*(1-GRID!$B$69),0))</f>
        <v>20812</v>
      </c>
      <c r="E448" s="47" cm="1">
        <f t="array" ref="E448">IF($I$2="Путешествия с детьми",
INDEX(GRID!$B$34:$BI$44,MATCH(E$7,GRID!$A$34:$A$44,0),MATCH(1,($U$2=GRID!$B$31:$BI$31)*(КАЛЕНДАРЬ!$AZ22=GRID!$B$33:$BI$33), 0))*GRID!$B$65,
ROUNDUP(INDEX(GRID!$B$34:$BI$44,MATCH(E$7,GRID!$A$34:$A$44,0),MATCH(1,($U$2=GRID!$B$31:$BI$31)*(КАЛЕНДАРЬ!$AZ22=GRID!$B$33:$BI$33),0))*GRID!$B$65*(1-GRID!$B$69),0))</f>
        <v>20124</v>
      </c>
      <c r="F448" s="47" cm="1">
        <f t="array" ref="F448">IF($I$2="Путешествия с детьми",
INDEX(GRID!$B$47:$BI$57,MATCH(E$7,GRID!$A$47:$A$57,0),MATCH(1,($U$2=GRID!$B$31:$BI$31)*(КАЛЕНДАРЬ!$AZ22=GRID!$B$33:$BI$33), 0))*GRID!$B$65,
ROUNDUP(INDEX(GRID!$B$47:$BI$57,MATCH(E$7,GRID!$A$47:$A$57,0),MATCH(1,($U$2=GRID!$B$31:$BI$31)*(КАЛЕНДАРЬ!$AZ22=GRID!$B$33:$BI$33),0))*GRID!$B$65*(1-GRID!$B$69),0))</f>
        <v>22360</v>
      </c>
      <c r="G448" s="47" cm="1">
        <f t="array" ref="G448">IF($I$2="Путешествия с детьми",
INDEX(GRID!$B$34:$BI$44,MATCH(G$7,GRID!$A$34:$A$44,0),MATCH(1,($U$2=GRID!$B$31:$BI$31)*(КАЛЕНДАРЬ!$AZ22=GRID!$B$33:$BI$33), 0))*GRID!$B$65,
ROUNDUP(INDEX(GRID!$B$34:$BI$44,MATCH(G$7,GRID!$A$34:$A$44,0),MATCH(1,($U$2=GRID!$B$31:$BI$31)*(КАЛЕНДАРЬ!$AZ22=GRID!$B$33:$BI$33),0))*GRID!$B$65*(1-GRID!$B$69),0))</f>
        <v>20984</v>
      </c>
      <c r="H448" s="47" cm="1">
        <f t="array" ref="H448">IF($I$2="Путешествия с детьми",
INDEX(GRID!$B$47:$BI$57,MATCH(G$7,GRID!$A$47:$A$57,0),MATCH(1,($U$2=GRID!$B$31:$BI$31)*(КАЛЕНДАРЬ!$AZ22=GRID!$B$33:$BI$33), 0))*GRID!$B$65,
ROUNDUP(INDEX(GRID!$B$47:$BI$57,MATCH(G$7,GRID!$A$47:$A$57,0),MATCH(1,($U$2=GRID!$B$31:$BI$31)*(КАЛЕНДАРЬ!$AZ22=GRID!$B$33:$BI$33),0))*GRID!$B$65*(1-GRID!$B$69),0))</f>
        <v>23220</v>
      </c>
      <c r="I448" s="47" cm="1">
        <f t="array" ref="I448">IF($I$2="Путешествия с детьми",
INDEX(GRID!$B$34:$BI$44,MATCH(I$7,GRID!$A$34:$A$44,0),MATCH(1,($U$2=GRID!$B$31:$BI$31)*(КАЛЕНДАРЬ!$AZ22=GRID!$B$33:$BI$33), 0))*GRID!$B$65,
ROUNDUP(INDEX(GRID!$B$34:$BI$44,MATCH(I$7,GRID!$A$34:$A$44,0),MATCH(1,($U$2=GRID!$B$31:$BI$31)*(КАЛЕНДАРЬ!$AZ22=GRID!$B$33:$BI$33),0))*GRID!$B$65*(1-GRID!$B$69),0))</f>
        <v>22532</v>
      </c>
      <c r="J448" s="47" cm="1">
        <f t="array" ref="J448">IF($I$2="Путешествия с детьми",
INDEX(GRID!$B$47:$BI$57,MATCH(I$7,GRID!$A$47:$A$57,0),MATCH(1,($U$2=GRID!$B$31:$BI$31)*(КАЛЕНДАРЬ!$AZ22=GRID!$B$33:$BI$33), 0))*GRID!$B$65,
ROUNDUP(INDEX(GRID!$B$47:$BI$57,MATCH(I$7,GRID!$A$47:$A$57,0),MATCH(1,($U$2=GRID!$B$31:$BI$31)*(КАЛЕНДАРЬ!$AZ22=GRID!$B$33:$BI$33),0))*GRID!$B$65*(1-GRID!$B$69),0))</f>
        <v>24768</v>
      </c>
      <c r="K448" s="47" cm="1">
        <f t="array" ref="K448">IF($I$2="Путешествия с детьми",
INDEX(GRID!$B$34:$BI$44,MATCH(K$7,GRID!$A$34:$A$44,0),MATCH(1,($U$2=GRID!$B$31:$BI$31)*(КАЛЕНДАРЬ!$AZ22=GRID!$B$33:$BI$33), 0))*GRID!$B$65,
ROUNDUP(INDEX(GRID!$B$34:$BI$44,MATCH(K$7,GRID!$A$34:$A$44,0),MATCH(1,($U$2=GRID!$B$31:$BI$31)*(КАЛЕНДАРЬ!$AZ22=GRID!$B$33:$BI$33),0))*GRID!$B$65*(1-GRID!$B$69),0))</f>
        <v>23392</v>
      </c>
      <c r="L448" s="47" cm="1">
        <f t="array" ref="L448">IF($I$2="Путешествия с детьми",
INDEX(GRID!$B$47:$BI$57,MATCH(K$7,GRID!$A$47:$A$57,0),MATCH(1,($U$2=GRID!$B$31:$BI$31)*(КАЛЕНДАРЬ!$AZ22=GRID!$B$33:$BI$33), 0))*GRID!$B$65,
ROUNDUP(INDEX(GRID!$B$47:$BI$57,MATCH(K$7,GRID!$A$47:$A$57,0),MATCH(1,($U$2=GRID!$B$31:$BI$31)*(КАЛЕНДАРЬ!$AZ22=GRID!$B$33:$BI$33),0))*GRID!$B$65*(1-GRID!$B$69),0))</f>
        <v>25628</v>
      </c>
      <c r="M448" s="47" cm="1">
        <f t="array" ref="M448">IF($I$2="Путешествия с детьми",
INDEX(GRID!$B$34:$BI$44,MATCH(M$7,GRID!$A$34:$A$44,0),MATCH(1,($U$2=GRID!$B$31:$BI$31)*(КАЛЕНДАРЬ!$AZ22=GRID!$B$33:$BI$33), 0))*GRID!$B$65,
ROUNDUP(INDEX(GRID!$B$34:$BI$44,MATCH(M$7,GRID!$A$34:$A$44,0),MATCH(1,($U$2=GRID!$B$31:$BI$31)*(КАЛЕНДАРЬ!$AZ22=GRID!$B$33:$BI$33),0))*GRID!$B$65*(1-GRID!$B$69),0))</f>
        <v>24940</v>
      </c>
      <c r="N448" s="47" cm="1">
        <f t="array" ref="N448">IF($I$2="Путешествия с детьми",
INDEX(GRID!$B$47:$BI$57,MATCH(M$7,GRID!$A$47:$A$57,0),MATCH(1,($U$2=GRID!$B$31:$BI$31)*(КАЛЕНДАРЬ!$AZ22=GRID!$B$33:$BI$33), 0))*GRID!$B$65,
ROUNDUP(INDEX(GRID!$B$47:$BI$57,MATCH(M$7,GRID!$A$47:$A$57,0),MATCH(1,($U$2=GRID!$B$31:$BI$31)*(КАЛЕНДАРЬ!$AZ22=GRID!$B$33:$BI$33),0))*GRID!$B$65*(1-GRID!$B$69),0))</f>
        <v>27176</v>
      </c>
      <c r="O448" s="47" cm="1">
        <f t="array" ref="O448">IF($I$2="Путешествия с детьми",
INDEX(GRID!$B$34:$BI$44,MATCH(O$7,GRID!$A$34:$A$44,0),MATCH(1,($U$2=GRID!$B$31:$BI$31)*(КАЛЕНДАРЬ!$AZ22=GRID!$B$33:$BI$33), 0))*GRID!$B$65,
ROUNDUP(INDEX(GRID!$B$34:$BI$44,MATCH(O$7,GRID!$A$34:$A$44,0),MATCH(1,($U$2=GRID!$B$31:$BI$31)*(КАЛЕНДАРЬ!$AZ22=GRID!$B$33:$BI$33),0))*GRID!$B$65*(1-GRID!$B$69),0))</f>
        <v>30960</v>
      </c>
      <c r="P448" s="47" cm="1">
        <f t="array" ref="P448">IF($I$2="Путешествия с детьми",
INDEX(GRID!$B$47:$BI$57,MATCH(O$7,GRID!$A$47:$A$57,0),MATCH(1,($U$2=GRID!$B$31:$BI$31)*(КАЛЕНДАРЬ!$AZ22=GRID!$B$33:$BI$33), 0))*GRID!$B$65,
ROUNDUP(INDEX(GRID!$B$47:$BI$57,MATCH(O$7,GRID!$A$47:$A$57,0),MATCH(1,($U$2=GRID!$B$31:$BI$31)*(КАЛЕНДАРЬ!$AZ22=GRID!$B$33:$BI$33),0))*GRID!$B$65*(1-GRID!$B$69),0))</f>
        <v>33196</v>
      </c>
      <c r="Q448" s="47" cm="1">
        <f t="array" ref="Q448">IF($I$2="Путешествия с детьми",
INDEX(GRID!$B$34:$BI$44,MATCH(Q$7,GRID!$A$34:$A$44,0),MATCH(1,($U$2=GRID!$B$31:$BI$31)*(КАЛЕНДАРЬ!$AZ22=GRID!$B$33:$BI$33), 0))*GRID!$B$65,
ROUNDUP(INDEX(GRID!$B$34:$BI$44,MATCH(Q$7,GRID!$A$34:$A$44,0),MATCH(1,($U$2=GRID!$B$31:$BI$31)*(КАЛЕНДАРЬ!$AZ22=GRID!$B$33:$BI$33),0))*GRID!$B$65*(1-GRID!$B$69),0))</f>
        <v>32680</v>
      </c>
      <c r="R448" s="47" cm="1">
        <f t="array" ref="R448">IF($I$2="Путешествия с детьми",
INDEX(GRID!$B$47:$BI$57,MATCH(Q$7,GRID!$A$47:$A$57,0),MATCH(1,($U$2=GRID!$B$31:$BI$31)*(КАЛЕНДАРЬ!$AZ22=GRID!$B$33:$BI$33), 0))*GRID!$B$65,
ROUNDUP(INDEX(GRID!$B$47:$BI$57,MATCH(Q$7,GRID!$A$47:$A$57,0),MATCH(1,($U$2=GRID!$B$31:$BI$31)*(КАЛЕНДАРЬ!$AZ22=GRID!$B$33:$BI$33),0))*GRID!$B$65*(1-GRID!$B$69),0))</f>
        <v>34916</v>
      </c>
      <c r="S448" s="47" cm="1">
        <f t="array" ref="S448">IF($I$2="Путешествия с детьми",
INDEX(GRID!$B$34:$BI$44,MATCH(S$7,GRID!$A$34:$A$44,0),MATCH(1,($U$2=GRID!$B$31:$BI$31)*(КАЛЕНДАРЬ!$AZ22=GRID!$B$33:$BI$33), 0))*GRID!$B$65,
ROUNDUP(INDEX(GRID!$B$34:$BI$44,MATCH(S$7,GRID!$A$34:$A$44,0),MATCH(1,($U$2=GRID!$B$31:$BI$31)*(КАЛЕНДАРЬ!$AZ22=GRID!$B$33:$BI$33),0))*GRID!$B$65*(1-GRID!$B$69),0))</f>
        <v>35690</v>
      </c>
      <c r="T448" s="47" cm="1">
        <f t="array" ref="T448">IF($I$2="Путешествия с детьми",
INDEX(GRID!$B$47:$BI$57,MATCH(S$7,GRID!$A$47:$A$57,0),MATCH(1,($U$2=GRID!$B$31:$BI$31)*(КАЛЕНДАРЬ!$AZ22=GRID!$B$33:$BI$33), 0))*GRID!$B$65,
ROUNDUP(INDEX(GRID!$B$47:$BI$57,MATCH(S$7,GRID!$A$47:$A$57,0),MATCH(1,($U$2=GRID!$B$31:$BI$31)*(КАЛЕНДАРЬ!$AZ22=GRID!$B$33:$BI$33),0))*GRID!$B$65*(1-GRID!$B$69),0))</f>
        <v>37926</v>
      </c>
      <c r="U448" s="47" cm="1">
        <f t="array" ref="U448">IF($I$2="Путешествия с детьми",
INDEX(GRID!$B$34:$BI$44,MATCH(U$7,GRID!$A$34:$A$44,0),MATCH(1,($U$2=GRID!$B$31:$BI$31)*(КАЛЕНДАРЬ!$AZ22=GRID!$B$33:$BI$33), 0))*GRID!$B$65,
ROUNDUP(INDEX(GRID!$B$34:$BI$44,MATCH(U$7,GRID!$A$34:$A$44,0),MATCH(1,($U$2=GRID!$B$31:$BI$31)*(КАЛЕНДАРЬ!$AZ22=GRID!$B$33:$BI$33),0))*GRID!$B$65*(1-GRID!$B$69),0))</f>
        <v>40850</v>
      </c>
      <c r="V448" s="47" cm="1">
        <f t="array" ref="V448">IF($I$2="Путешествия с детьми",
INDEX(GRID!$B$47:$BI$57,MATCH(U$7,GRID!$A$47:$A$57,0),MATCH(1,($U$2=GRID!$B$31:$BI$31)*(КАЛЕНДАРЬ!$AZ22=GRID!$B$33:$BI$33), 0))*GRID!$B$65,
ROUNDUP(INDEX(GRID!$B$47:$BI$57,MATCH(U$7,GRID!$A$47:$A$57,0),MATCH(1,($U$2=GRID!$B$31:$BI$31)*(КАЛЕНДАРЬ!$AZ22=GRID!$B$33:$BI$33),0))*GRID!$B$65*(1-GRID!$B$69),0))</f>
        <v>43086</v>
      </c>
      <c r="W448" s="47" cm="1">
        <f t="array" ref="W448">IF($I$2="Путешествия с детьми",
INDEX(GRID!$B$34:$BI$44,MATCH(W$7,GRID!$A$34:$A$44,0),MATCH(1,($U$2=GRID!$B$31:$BI$31)*(КАЛЕНДАРЬ!$AZ22=GRID!$B$33:$BI$33), 0))*GRID!$B$65,
ROUNDUP(INDEX(GRID!$B$34:$BI$44,MATCH(W$7,GRID!$A$34:$A$44,0),MATCH(1,($U$2=GRID!$B$31:$BI$31)*(КАЛЕНДАРЬ!$AZ22=GRID!$B$33:$BI$33),0))*GRID!$B$65*(1-GRID!$B$69),0))</f>
        <v>120830</v>
      </c>
      <c r="X448" s="47" cm="1">
        <f t="array" ref="X448">IF($I$2="Путешествия с детьми",
INDEX(GRID!$B$47:$BI$57,MATCH(W$7,GRID!$A$47:$A$57,0),MATCH(1,($U$2=GRID!$B$31:$BI$31)*(КАЛЕНДАРЬ!$AZ22=GRID!$B$33:$BI$33), 0))*GRID!$B$65,
ROUNDUP(INDEX(GRID!$B$47:$BI$57,MATCH(W$7,GRID!$A$47:$A$57,0),MATCH(1,($U$2=GRID!$B$31:$BI$31)*(КАЛЕНДАРЬ!$AZ22=GRID!$B$33:$BI$33),0))*GRID!$B$65*(1-GRID!$B$69),0))</f>
        <v>123066</v>
      </c>
    </row>
    <row r="449" spans="1:24" ht="14.25" customHeight="1" x14ac:dyDescent="0.2">
      <c r="A449" s="117" t="s">
        <v>45</v>
      </c>
      <c r="B449" s="117">
        <v>20</v>
      </c>
      <c r="C449" s="138" cm="1">
        <f t="array" ref="C449">IF($I$2="Путешествия с детьми",
INDEX(GRID!$B$34:$BI$44,MATCH(C$7,GRID!$A$34:$A$44,0),MATCH(1,($U$2=GRID!$B$31:$BI$31)*(КАЛЕНДАРЬ!$AZ23=GRID!$B$33:$BI$33), 0))*GRID!$B$65,
ROUNDUP(INDEX(GRID!$B$34:$BI$44,MATCH(C$7,GRID!$A$34:$A$44,0),MATCH(1,($U$2=GRID!$B$31:$BI$31)*(КАЛЕНДАРЬ!$AZ23=GRID!$B$33:$BI$33),0))*GRID!$B$65*(1-GRID!$B$69),0))</f>
        <v>22704</v>
      </c>
      <c r="D449" s="47" cm="1">
        <f t="array" ref="D449">IF($I$2="Путешествия с детьми",
INDEX(GRID!$B$47:$BI$57,MATCH(C$7,GRID!$A$47:$A$57,0),MATCH(1,($U$2=GRID!$B$31:$BI$31)*(КАЛЕНДАРЬ!$AZ23=GRID!$B$33:$BI$33), 0))*GRID!$B$65,
ROUNDUP(INDEX(GRID!$B$47:$BI$57,MATCH(C$7,GRID!$A$47:$A$57,0),MATCH(1,($U$2=GRID!$B$31:$BI$31)*(КАЛЕНДАРЬ!$AZ23=GRID!$B$33:$BI$33),0))*GRID!$B$65*(1-GRID!$B$69),0))</f>
        <v>24940</v>
      </c>
      <c r="E449" s="47" cm="1">
        <f t="array" ref="E449">IF($I$2="Путешествия с детьми",
INDEX(GRID!$B$34:$BI$44,MATCH(E$7,GRID!$A$34:$A$44,0),MATCH(1,($U$2=GRID!$B$31:$BI$31)*(КАЛЕНДАРЬ!$AZ23=GRID!$B$33:$BI$33), 0))*GRID!$B$65,
ROUNDUP(INDEX(GRID!$B$34:$BI$44,MATCH(E$7,GRID!$A$34:$A$44,0),MATCH(1,($U$2=GRID!$B$31:$BI$31)*(КАЛЕНДАРЬ!$AZ23=GRID!$B$33:$BI$33),0))*GRID!$B$65*(1-GRID!$B$69),0))</f>
        <v>24424</v>
      </c>
      <c r="F449" s="47" cm="1">
        <f t="array" ref="F449">IF($I$2="Путешествия с детьми",
INDEX(GRID!$B$47:$BI$57,MATCH(E$7,GRID!$A$47:$A$57,0),MATCH(1,($U$2=GRID!$B$31:$BI$31)*(КАЛЕНДАРЬ!$AZ23=GRID!$B$33:$BI$33), 0))*GRID!$B$65,
ROUNDUP(INDEX(GRID!$B$47:$BI$57,MATCH(E$7,GRID!$A$47:$A$57,0),MATCH(1,($U$2=GRID!$B$31:$BI$31)*(КАЛЕНДАРЬ!$AZ23=GRID!$B$33:$BI$33),0))*GRID!$B$65*(1-GRID!$B$69),0))</f>
        <v>26660</v>
      </c>
      <c r="G449" s="47" cm="1">
        <f t="array" ref="G449">IF($I$2="Путешествия с детьми",
INDEX(GRID!$B$34:$BI$44,MATCH(G$7,GRID!$A$34:$A$44,0),MATCH(1,($U$2=GRID!$B$31:$BI$31)*(КАЛЕНДАРЬ!$AZ23=GRID!$B$33:$BI$33), 0))*GRID!$B$65,
ROUNDUP(INDEX(GRID!$B$34:$BI$44,MATCH(G$7,GRID!$A$34:$A$44,0),MATCH(1,($U$2=GRID!$B$31:$BI$31)*(КАЛЕНДАРЬ!$AZ23=GRID!$B$33:$BI$33),0))*GRID!$B$65*(1-GRID!$B$69),0))</f>
        <v>25370</v>
      </c>
      <c r="H449" s="47" cm="1">
        <f t="array" ref="H449">IF($I$2="Путешествия с детьми",
INDEX(GRID!$B$47:$BI$57,MATCH(G$7,GRID!$A$47:$A$57,0),MATCH(1,($U$2=GRID!$B$31:$BI$31)*(КАЛЕНДАРЬ!$AZ23=GRID!$B$33:$BI$33), 0))*GRID!$B$65,
ROUNDUP(INDEX(GRID!$B$47:$BI$57,MATCH(G$7,GRID!$A$47:$A$57,0),MATCH(1,($U$2=GRID!$B$31:$BI$31)*(КАЛЕНДАРЬ!$AZ23=GRID!$B$33:$BI$33),0))*GRID!$B$65*(1-GRID!$B$69),0))</f>
        <v>27606</v>
      </c>
      <c r="I449" s="47" cm="1">
        <f t="array" ref="I449">IF($I$2="Путешествия с детьми",
INDEX(GRID!$B$34:$BI$44,MATCH(I$7,GRID!$A$34:$A$44,0),MATCH(1,($U$2=GRID!$B$31:$BI$31)*(КАЛЕНДАРЬ!$AZ23=GRID!$B$33:$BI$33), 0))*GRID!$B$65,
ROUNDUP(INDEX(GRID!$B$34:$BI$44,MATCH(I$7,GRID!$A$34:$A$44,0),MATCH(1,($U$2=GRID!$B$31:$BI$31)*(КАЛЕНДАРЬ!$AZ23=GRID!$B$33:$BI$33),0))*GRID!$B$65*(1-GRID!$B$69),0))</f>
        <v>27090</v>
      </c>
      <c r="J449" s="47" cm="1">
        <f t="array" ref="J449">IF($I$2="Путешествия с детьми",
INDEX(GRID!$B$47:$BI$57,MATCH(I$7,GRID!$A$47:$A$57,0),MATCH(1,($U$2=GRID!$B$31:$BI$31)*(КАЛЕНДАРЬ!$AZ23=GRID!$B$33:$BI$33), 0))*GRID!$B$65,
ROUNDUP(INDEX(GRID!$B$47:$BI$57,MATCH(I$7,GRID!$A$47:$A$57,0),MATCH(1,($U$2=GRID!$B$31:$BI$31)*(КАЛЕНДАРЬ!$AZ23=GRID!$B$33:$BI$33),0))*GRID!$B$65*(1-GRID!$B$69),0))</f>
        <v>29326</v>
      </c>
      <c r="K449" s="47" cm="1">
        <f t="array" ref="K449">IF($I$2="Путешествия с детьми",
INDEX(GRID!$B$34:$BI$44,MATCH(K$7,GRID!$A$34:$A$44,0),MATCH(1,($U$2=GRID!$B$31:$BI$31)*(КАЛЕНДАРЬ!$AZ23=GRID!$B$33:$BI$33), 0))*GRID!$B$65,
ROUNDUP(INDEX(GRID!$B$34:$BI$44,MATCH(K$7,GRID!$A$34:$A$44,0),MATCH(1,($U$2=GRID!$B$31:$BI$31)*(КАЛЕНДАРЬ!$AZ23=GRID!$B$33:$BI$33),0))*GRID!$B$65*(1-GRID!$B$69),0))</f>
        <v>28036</v>
      </c>
      <c r="L449" s="47" cm="1">
        <f t="array" ref="L449">IF($I$2="Путешествия с детьми",
INDEX(GRID!$B$47:$BI$57,MATCH(K$7,GRID!$A$47:$A$57,0),MATCH(1,($U$2=GRID!$B$31:$BI$31)*(КАЛЕНДАРЬ!$AZ23=GRID!$B$33:$BI$33), 0))*GRID!$B$65,
ROUNDUP(INDEX(GRID!$B$47:$BI$57,MATCH(K$7,GRID!$A$47:$A$57,0),MATCH(1,($U$2=GRID!$B$31:$BI$31)*(КАЛЕНДАРЬ!$AZ23=GRID!$B$33:$BI$33),0))*GRID!$B$65*(1-GRID!$B$69),0))</f>
        <v>30272</v>
      </c>
      <c r="M449" s="47" cm="1">
        <f t="array" ref="M449">IF($I$2="Путешествия с детьми",
INDEX(GRID!$B$34:$BI$44,MATCH(M$7,GRID!$A$34:$A$44,0),MATCH(1,($U$2=GRID!$B$31:$BI$31)*(КАЛЕНДАРЬ!$AZ23=GRID!$B$33:$BI$33), 0))*GRID!$B$65,
ROUNDUP(INDEX(GRID!$B$34:$BI$44,MATCH(M$7,GRID!$A$34:$A$44,0),MATCH(1,($U$2=GRID!$B$31:$BI$31)*(КАЛЕНДАРЬ!$AZ23=GRID!$B$33:$BI$33),0))*GRID!$B$65*(1-GRID!$B$69),0))</f>
        <v>29756</v>
      </c>
      <c r="N449" s="47" cm="1">
        <f t="array" ref="N449">IF($I$2="Путешествия с детьми",
INDEX(GRID!$B$47:$BI$57,MATCH(M$7,GRID!$A$47:$A$57,0),MATCH(1,($U$2=GRID!$B$31:$BI$31)*(КАЛЕНДАРЬ!$AZ23=GRID!$B$33:$BI$33), 0))*GRID!$B$65,
ROUNDUP(INDEX(GRID!$B$47:$BI$57,MATCH(M$7,GRID!$A$47:$A$57,0),MATCH(1,($U$2=GRID!$B$31:$BI$31)*(КАЛЕНДАРЬ!$AZ23=GRID!$B$33:$BI$33),0))*GRID!$B$65*(1-GRID!$B$69),0))</f>
        <v>31992</v>
      </c>
      <c r="O449" s="47" cm="1">
        <f t="array" ref="O449">IF($I$2="Путешествия с детьми",
INDEX(GRID!$B$34:$BI$44,MATCH(O$7,GRID!$A$34:$A$44,0),MATCH(1,($U$2=GRID!$B$31:$BI$31)*(КАЛЕНДАРЬ!$AZ23=GRID!$B$33:$BI$33), 0))*GRID!$B$65,
ROUNDUP(INDEX(GRID!$B$34:$BI$44,MATCH(O$7,GRID!$A$34:$A$44,0),MATCH(1,($U$2=GRID!$B$31:$BI$31)*(КАЛЕНДАРЬ!$AZ23=GRID!$B$33:$BI$33),0))*GRID!$B$65*(1-GRID!$B$69),0))</f>
        <v>36292</v>
      </c>
      <c r="P449" s="47" cm="1">
        <f t="array" ref="P449">IF($I$2="Путешествия с детьми",
INDEX(GRID!$B$47:$BI$57,MATCH(O$7,GRID!$A$47:$A$57,0),MATCH(1,($U$2=GRID!$B$31:$BI$31)*(КАЛЕНДАРЬ!$AZ23=GRID!$B$33:$BI$33), 0))*GRID!$B$65,
ROUNDUP(INDEX(GRID!$B$47:$BI$57,MATCH(O$7,GRID!$A$47:$A$57,0),MATCH(1,($U$2=GRID!$B$31:$BI$31)*(КАЛЕНДАРЬ!$AZ23=GRID!$B$33:$BI$33),0))*GRID!$B$65*(1-GRID!$B$69),0))</f>
        <v>38528</v>
      </c>
      <c r="Q449" s="47" cm="1">
        <f t="array" ref="Q449">IF($I$2="Путешествия с детьми",
INDEX(GRID!$B$34:$BI$44,MATCH(Q$7,GRID!$A$34:$A$44,0),MATCH(1,($U$2=GRID!$B$31:$BI$31)*(КАЛЕНДАРЬ!$AZ23=GRID!$B$33:$BI$33), 0))*GRID!$B$65,
ROUNDUP(INDEX(GRID!$B$34:$BI$44,MATCH(Q$7,GRID!$A$34:$A$44,0),MATCH(1,($U$2=GRID!$B$31:$BI$31)*(КАЛЕНДАРЬ!$AZ23=GRID!$B$33:$BI$33),0))*GRID!$B$65*(1-GRID!$B$69),0))</f>
        <v>38184</v>
      </c>
      <c r="R449" s="47" cm="1">
        <f t="array" ref="R449">IF($I$2="Путешествия с детьми",
INDEX(GRID!$B$47:$BI$57,MATCH(Q$7,GRID!$A$47:$A$57,0),MATCH(1,($U$2=GRID!$B$31:$BI$31)*(КАЛЕНДАРЬ!$AZ23=GRID!$B$33:$BI$33), 0))*GRID!$B$65,
ROUNDUP(INDEX(GRID!$B$47:$BI$57,MATCH(Q$7,GRID!$A$47:$A$57,0),MATCH(1,($U$2=GRID!$B$31:$BI$31)*(КАЛЕНДАРЬ!$AZ23=GRID!$B$33:$BI$33),0))*GRID!$B$65*(1-GRID!$B$69),0))</f>
        <v>40420</v>
      </c>
      <c r="S449" s="47" cm="1">
        <f t="array" ref="S449">IF($I$2="Путешествия с детьми",
INDEX(GRID!$B$34:$BI$44,MATCH(S$7,GRID!$A$34:$A$44,0),MATCH(1,($U$2=GRID!$B$31:$BI$31)*(КАЛЕНДАРЬ!$AZ23=GRID!$B$33:$BI$33), 0))*GRID!$B$65,
ROUNDUP(INDEX(GRID!$B$34:$BI$44,MATCH(S$7,GRID!$A$34:$A$44,0),MATCH(1,($U$2=GRID!$B$31:$BI$31)*(КАЛЕНДАРЬ!$AZ23=GRID!$B$33:$BI$33),0))*GRID!$B$65*(1-GRID!$B$69),0))</f>
        <v>41452</v>
      </c>
      <c r="T449" s="47" cm="1">
        <f t="array" ref="T449">IF($I$2="Путешествия с детьми",
INDEX(GRID!$B$47:$BI$57,MATCH(S$7,GRID!$A$47:$A$57,0),MATCH(1,($U$2=GRID!$B$31:$BI$31)*(КАЛЕНДАРЬ!$AZ23=GRID!$B$33:$BI$33), 0))*GRID!$B$65,
ROUNDUP(INDEX(GRID!$B$47:$BI$57,MATCH(S$7,GRID!$A$47:$A$57,0),MATCH(1,($U$2=GRID!$B$31:$BI$31)*(КАЛЕНДАРЬ!$AZ23=GRID!$B$33:$BI$33),0))*GRID!$B$65*(1-GRID!$B$69),0))</f>
        <v>43688</v>
      </c>
      <c r="U449" s="47" cm="1">
        <f t="array" ref="U449">IF($I$2="Путешествия с детьми",
INDEX(GRID!$B$34:$BI$44,MATCH(U$7,GRID!$A$34:$A$44,0),MATCH(1,($U$2=GRID!$B$31:$BI$31)*(КАЛЕНДАРЬ!$AZ23=GRID!$B$33:$BI$33), 0))*GRID!$B$65,
ROUNDUP(INDEX(GRID!$B$34:$BI$44,MATCH(U$7,GRID!$A$34:$A$44,0),MATCH(1,($U$2=GRID!$B$31:$BI$31)*(КАЛЕНДАРЬ!$AZ23=GRID!$B$33:$BI$33),0))*GRID!$B$65*(1-GRID!$B$69),0))</f>
        <v>47042</v>
      </c>
      <c r="V449" s="47" cm="1">
        <f t="array" ref="V449">IF($I$2="Путешествия с детьми",
INDEX(GRID!$B$47:$BI$57,MATCH(U$7,GRID!$A$47:$A$57,0),MATCH(1,($U$2=GRID!$B$31:$BI$31)*(КАЛЕНДАРЬ!$AZ23=GRID!$B$33:$BI$33), 0))*GRID!$B$65,
ROUNDUP(INDEX(GRID!$B$47:$BI$57,MATCH(U$7,GRID!$A$47:$A$57,0),MATCH(1,($U$2=GRID!$B$31:$BI$31)*(КАЛЕНДАРЬ!$AZ23=GRID!$B$33:$BI$33),0))*GRID!$B$65*(1-GRID!$B$69),0))</f>
        <v>49278</v>
      </c>
      <c r="W449" s="47" cm="1">
        <f t="array" ref="W449">IF($I$2="Путешествия с детьми",
INDEX(GRID!$B$34:$BI$44,MATCH(W$7,GRID!$A$34:$A$44,0),MATCH(1,($U$2=GRID!$B$31:$BI$31)*(КАЛЕНДАРЬ!$AZ23=GRID!$B$33:$BI$33), 0))*GRID!$B$65,
ROUNDUP(INDEX(GRID!$B$34:$BI$44,MATCH(W$7,GRID!$A$34:$A$44,0),MATCH(1,($U$2=GRID!$B$31:$BI$31)*(КАЛЕНДАРЬ!$AZ23=GRID!$B$33:$BI$33),0))*GRID!$B$65*(1-GRID!$B$69),0))</f>
        <v>152994</v>
      </c>
      <c r="X449" s="47" cm="1">
        <f t="array" ref="X449">IF($I$2="Путешествия с детьми",
INDEX(GRID!$B$47:$BI$57,MATCH(W$7,GRID!$A$47:$A$57,0),MATCH(1,($U$2=GRID!$B$31:$BI$31)*(КАЛЕНДАРЬ!$AZ23=GRID!$B$33:$BI$33), 0))*GRID!$B$65,
ROUNDUP(INDEX(GRID!$B$47:$BI$57,MATCH(W$7,GRID!$A$47:$A$57,0),MATCH(1,($U$2=GRID!$B$31:$BI$31)*(КАЛЕНДАРЬ!$AZ23=GRID!$B$33:$BI$33),0))*GRID!$B$65*(1-GRID!$B$69),0))</f>
        <v>155230</v>
      </c>
    </row>
    <row r="450" spans="1:24" ht="14.25" customHeight="1" x14ac:dyDescent="0.2">
      <c r="A450" s="117" t="s">
        <v>46</v>
      </c>
      <c r="B450" s="117">
        <v>21</v>
      </c>
      <c r="C450" s="138" cm="1">
        <f t="array" ref="C450">IF($I$2="Путешествия с детьми",
INDEX(GRID!$B$34:$BI$44,MATCH(C$7,GRID!$A$34:$A$44,0),MATCH(1,($U$2=GRID!$B$31:$BI$31)*(КАЛЕНДАРЬ!$AZ24=GRID!$B$33:$BI$33), 0))*GRID!$B$65,
ROUNDUP(INDEX(GRID!$B$34:$BI$44,MATCH(C$7,GRID!$A$34:$A$44,0),MATCH(1,($U$2=GRID!$B$31:$BI$31)*(КАЛЕНДАРЬ!$AZ24=GRID!$B$33:$BI$33),0))*GRID!$B$65*(1-GRID!$B$69),0))</f>
        <v>22704</v>
      </c>
      <c r="D450" s="47" cm="1">
        <f t="array" ref="D450">IF($I$2="Путешествия с детьми",
INDEX(GRID!$B$47:$BI$57,MATCH(C$7,GRID!$A$47:$A$57,0),MATCH(1,($U$2=GRID!$B$31:$BI$31)*(КАЛЕНДАРЬ!$AZ24=GRID!$B$33:$BI$33), 0))*GRID!$B$65,
ROUNDUP(INDEX(GRID!$B$47:$BI$57,MATCH(C$7,GRID!$A$47:$A$57,0),MATCH(1,($U$2=GRID!$B$31:$BI$31)*(КАЛЕНДАРЬ!$AZ24=GRID!$B$33:$BI$33),0))*GRID!$B$65*(1-GRID!$B$69),0))</f>
        <v>24940</v>
      </c>
      <c r="E450" s="47" cm="1">
        <f t="array" ref="E450">IF($I$2="Путешествия с детьми",
INDEX(GRID!$B$34:$BI$44,MATCH(E$7,GRID!$A$34:$A$44,0),MATCH(1,($U$2=GRID!$B$31:$BI$31)*(КАЛЕНДАРЬ!$AZ24=GRID!$B$33:$BI$33), 0))*GRID!$B$65,
ROUNDUP(INDEX(GRID!$B$34:$BI$44,MATCH(E$7,GRID!$A$34:$A$44,0),MATCH(1,($U$2=GRID!$B$31:$BI$31)*(КАЛЕНДАРЬ!$AZ24=GRID!$B$33:$BI$33),0))*GRID!$B$65*(1-GRID!$B$69),0))</f>
        <v>24424</v>
      </c>
      <c r="F450" s="47" cm="1">
        <f t="array" ref="F450">IF($I$2="Путешествия с детьми",
INDEX(GRID!$B$47:$BI$57,MATCH(E$7,GRID!$A$47:$A$57,0),MATCH(1,($U$2=GRID!$B$31:$BI$31)*(КАЛЕНДАРЬ!$AZ24=GRID!$B$33:$BI$33), 0))*GRID!$B$65,
ROUNDUP(INDEX(GRID!$B$47:$BI$57,MATCH(E$7,GRID!$A$47:$A$57,0),MATCH(1,($U$2=GRID!$B$31:$BI$31)*(КАЛЕНДАРЬ!$AZ24=GRID!$B$33:$BI$33),0))*GRID!$B$65*(1-GRID!$B$69),0))</f>
        <v>26660</v>
      </c>
      <c r="G450" s="47" cm="1">
        <f t="array" ref="G450">IF($I$2="Путешествия с детьми",
INDEX(GRID!$B$34:$BI$44,MATCH(G$7,GRID!$A$34:$A$44,0),MATCH(1,($U$2=GRID!$B$31:$BI$31)*(КАЛЕНДАРЬ!$AZ24=GRID!$B$33:$BI$33), 0))*GRID!$B$65,
ROUNDUP(INDEX(GRID!$B$34:$BI$44,MATCH(G$7,GRID!$A$34:$A$44,0),MATCH(1,($U$2=GRID!$B$31:$BI$31)*(КАЛЕНДАРЬ!$AZ24=GRID!$B$33:$BI$33),0))*GRID!$B$65*(1-GRID!$B$69),0))</f>
        <v>25370</v>
      </c>
      <c r="H450" s="47" cm="1">
        <f t="array" ref="H450">IF($I$2="Путешествия с детьми",
INDEX(GRID!$B$47:$BI$57,MATCH(G$7,GRID!$A$47:$A$57,0),MATCH(1,($U$2=GRID!$B$31:$BI$31)*(КАЛЕНДАРЬ!$AZ24=GRID!$B$33:$BI$33), 0))*GRID!$B$65,
ROUNDUP(INDEX(GRID!$B$47:$BI$57,MATCH(G$7,GRID!$A$47:$A$57,0),MATCH(1,($U$2=GRID!$B$31:$BI$31)*(КАЛЕНДАРЬ!$AZ24=GRID!$B$33:$BI$33),0))*GRID!$B$65*(1-GRID!$B$69),0))</f>
        <v>27606</v>
      </c>
      <c r="I450" s="47" cm="1">
        <f t="array" ref="I450">IF($I$2="Путешествия с детьми",
INDEX(GRID!$B$34:$BI$44,MATCH(I$7,GRID!$A$34:$A$44,0),MATCH(1,($U$2=GRID!$B$31:$BI$31)*(КАЛЕНДАРЬ!$AZ24=GRID!$B$33:$BI$33), 0))*GRID!$B$65,
ROUNDUP(INDEX(GRID!$B$34:$BI$44,MATCH(I$7,GRID!$A$34:$A$44,0),MATCH(1,($U$2=GRID!$B$31:$BI$31)*(КАЛЕНДАРЬ!$AZ24=GRID!$B$33:$BI$33),0))*GRID!$B$65*(1-GRID!$B$69),0))</f>
        <v>27090</v>
      </c>
      <c r="J450" s="47" cm="1">
        <f t="array" ref="J450">IF($I$2="Путешествия с детьми",
INDEX(GRID!$B$47:$BI$57,MATCH(I$7,GRID!$A$47:$A$57,0),MATCH(1,($U$2=GRID!$B$31:$BI$31)*(КАЛЕНДАРЬ!$AZ24=GRID!$B$33:$BI$33), 0))*GRID!$B$65,
ROUNDUP(INDEX(GRID!$B$47:$BI$57,MATCH(I$7,GRID!$A$47:$A$57,0),MATCH(1,($U$2=GRID!$B$31:$BI$31)*(КАЛЕНДАРЬ!$AZ24=GRID!$B$33:$BI$33),0))*GRID!$B$65*(1-GRID!$B$69),0))</f>
        <v>29326</v>
      </c>
      <c r="K450" s="47" cm="1">
        <f t="array" ref="K450">IF($I$2="Путешествия с детьми",
INDEX(GRID!$B$34:$BI$44,MATCH(K$7,GRID!$A$34:$A$44,0),MATCH(1,($U$2=GRID!$B$31:$BI$31)*(КАЛЕНДАРЬ!$AZ24=GRID!$B$33:$BI$33), 0))*GRID!$B$65,
ROUNDUP(INDEX(GRID!$B$34:$BI$44,MATCH(K$7,GRID!$A$34:$A$44,0),MATCH(1,($U$2=GRID!$B$31:$BI$31)*(КАЛЕНДАРЬ!$AZ24=GRID!$B$33:$BI$33),0))*GRID!$B$65*(1-GRID!$B$69),0))</f>
        <v>28036</v>
      </c>
      <c r="L450" s="47" cm="1">
        <f t="array" ref="L450">IF($I$2="Путешествия с детьми",
INDEX(GRID!$B$47:$BI$57,MATCH(K$7,GRID!$A$47:$A$57,0),MATCH(1,($U$2=GRID!$B$31:$BI$31)*(КАЛЕНДАРЬ!$AZ24=GRID!$B$33:$BI$33), 0))*GRID!$B$65,
ROUNDUP(INDEX(GRID!$B$47:$BI$57,MATCH(K$7,GRID!$A$47:$A$57,0),MATCH(1,($U$2=GRID!$B$31:$BI$31)*(КАЛЕНДАРЬ!$AZ24=GRID!$B$33:$BI$33),0))*GRID!$B$65*(1-GRID!$B$69),0))</f>
        <v>30272</v>
      </c>
      <c r="M450" s="47" cm="1">
        <f t="array" ref="M450">IF($I$2="Путешествия с детьми",
INDEX(GRID!$B$34:$BI$44,MATCH(M$7,GRID!$A$34:$A$44,0),MATCH(1,($U$2=GRID!$B$31:$BI$31)*(КАЛЕНДАРЬ!$AZ24=GRID!$B$33:$BI$33), 0))*GRID!$B$65,
ROUNDUP(INDEX(GRID!$B$34:$BI$44,MATCH(M$7,GRID!$A$34:$A$44,0),MATCH(1,($U$2=GRID!$B$31:$BI$31)*(КАЛЕНДАРЬ!$AZ24=GRID!$B$33:$BI$33),0))*GRID!$B$65*(1-GRID!$B$69),0))</f>
        <v>29756</v>
      </c>
      <c r="N450" s="47" cm="1">
        <f t="array" ref="N450">IF($I$2="Путешествия с детьми",
INDEX(GRID!$B$47:$BI$57,MATCH(M$7,GRID!$A$47:$A$57,0),MATCH(1,($U$2=GRID!$B$31:$BI$31)*(КАЛЕНДАРЬ!$AZ24=GRID!$B$33:$BI$33), 0))*GRID!$B$65,
ROUNDUP(INDEX(GRID!$B$47:$BI$57,MATCH(M$7,GRID!$A$47:$A$57,0),MATCH(1,($U$2=GRID!$B$31:$BI$31)*(КАЛЕНДАРЬ!$AZ24=GRID!$B$33:$BI$33),0))*GRID!$B$65*(1-GRID!$B$69),0))</f>
        <v>31992</v>
      </c>
      <c r="O450" s="47" cm="1">
        <f t="array" ref="O450">IF($I$2="Путешествия с детьми",
INDEX(GRID!$B$34:$BI$44,MATCH(O$7,GRID!$A$34:$A$44,0),MATCH(1,($U$2=GRID!$B$31:$BI$31)*(КАЛЕНДАРЬ!$AZ24=GRID!$B$33:$BI$33), 0))*GRID!$B$65,
ROUNDUP(INDEX(GRID!$B$34:$BI$44,MATCH(O$7,GRID!$A$34:$A$44,0),MATCH(1,($U$2=GRID!$B$31:$BI$31)*(КАЛЕНДАРЬ!$AZ24=GRID!$B$33:$BI$33),0))*GRID!$B$65*(1-GRID!$B$69),0))</f>
        <v>36292</v>
      </c>
      <c r="P450" s="47" cm="1">
        <f t="array" ref="P450">IF($I$2="Путешествия с детьми",
INDEX(GRID!$B$47:$BI$57,MATCH(O$7,GRID!$A$47:$A$57,0),MATCH(1,($U$2=GRID!$B$31:$BI$31)*(КАЛЕНДАРЬ!$AZ24=GRID!$B$33:$BI$33), 0))*GRID!$B$65,
ROUNDUP(INDEX(GRID!$B$47:$BI$57,MATCH(O$7,GRID!$A$47:$A$57,0),MATCH(1,($U$2=GRID!$B$31:$BI$31)*(КАЛЕНДАРЬ!$AZ24=GRID!$B$33:$BI$33),0))*GRID!$B$65*(1-GRID!$B$69),0))</f>
        <v>38528</v>
      </c>
      <c r="Q450" s="47" cm="1">
        <f t="array" ref="Q450">IF($I$2="Путешествия с детьми",
INDEX(GRID!$B$34:$BI$44,MATCH(Q$7,GRID!$A$34:$A$44,0),MATCH(1,($U$2=GRID!$B$31:$BI$31)*(КАЛЕНДАРЬ!$AZ24=GRID!$B$33:$BI$33), 0))*GRID!$B$65,
ROUNDUP(INDEX(GRID!$B$34:$BI$44,MATCH(Q$7,GRID!$A$34:$A$44,0),MATCH(1,($U$2=GRID!$B$31:$BI$31)*(КАЛЕНДАРЬ!$AZ24=GRID!$B$33:$BI$33),0))*GRID!$B$65*(1-GRID!$B$69),0))</f>
        <v>38184</v>
      </c>
      <c r="R450" s="47" cm="1">
        <f t="array" ref="R450">IF($I$2="Путешествия с детьми",
INDEX(GRID!$B$47:$BI$57,MATCH(Q$7,GRID!$A$47:$A$57,0),MATCH(1,($U$2=GRID!$B$31:$BI$31)*(КАЛЕНДАРЬ!$AZ24=GRID!$B$33:$BI$33), 0))*GRID!$B$65,
ROUNDUP(INDEX(GRID!$B$47:$BI$57,MATCH(Q$7,GRID!$A$47:$A$57,0),MATCH(1,($U$2=GRID!$B$31:$BI$31)*(КАЛЕНДАРЬ!$AZ24=GRID!$B$33:$BI$33),0))*GRID!$B$65*(1-GRID!$B$69),0))</f>
        <v>40420</v>
      </c>
      <c r="S450" s="47" cm="1">
        <f t="array" ref="S450">IF($I$2="Путешествия с детьми",
INDEX(GRID!$B$34:$BI$44,MATCH(S$7,GRID!$A$34:$A$44,0),MATCH(1,($U$2=GRID!$B$31:$BI$31)*(КАЛЕНДАРЬ!$AZ24=GRID!$B$33:$BI$33), 0))*GRID!$B$65,
ROUNDUP(INDEX(GRID!$B$34:$BI$44,MATCH(S$7,GRID!$A$34:$A$44,0),MATCH(1,($U$2=GRID!$B$31:$BI$31)*(КАЛЕНДАРЬ!$AZ24=GRID!$B$33:$BI$33),0))*GRID!$B$65*(1-GRID!$B$69),0))</f>
        <v>41452</v>
      </c>
      <c r="T450" s="47" cm="1">
        <f t="array" ref="T450">IF($I$2="Путешествия с детьми",
INDEX(GRID!$B$47:$BI$57,MATCH(S$7,GRID!$A$47:$A$57,0),MATCH(1,($U$2=GRID!$B$31:$BI$31)*(КАЛЕНДАРЬ!$AZ24=GRID!$B$33:$BI$33), 0))*GRID!$B$65,
ROUNDUP(INDEX(GRID!$B$47:$BI$57,MATCH(S$7,GRID!$A$47:$A$57,0),MATCH(1,($U$2=GRID!$B$31:$BI$31)*(КАЛЕНДАРЬ!$AZ24=GRID!$B$33:$BI$33),0))*GRID!$B$65*(1-GRID!$B$69),0))</f>
        <v>43688</v>
      </c>
      <c r="U450" s="47" cm="1">
        <f t="array" ref="U450">IF($I$2="Путешествия с детьми",
INDEX(GRID!$B$34:$BI$44,MATCH(U$7,GRID!$A$34:$A$44,0),MATCH(1,($U$2=GRID!$B$31:$BI$31)*(КАЛЕНДАРЬ!$AZ24=GRID!$B$33:$BI$33), 0))*GRID!$B$65,
ROUNDUP(INDEX(GRID!$B$34:$BI$44,MATCH(U$7,GRID!$A$34:$A$44,0),MATCH(1,($U$2=GRID!$B$31:$BI$31)*(КАЛЕНДАРЬ!$AZ24=GRID!$B$33:$BI$33),0))*GRID!$B$65*(1-GRID!$B$69),0))</f>
        <v>47042</v>
      </c>
      <c r="V450" s="47" cm="1">
        <f t="array" ref="V450">IF($I$2="Путешествия с детьми",
INDEX(GRID!$B$47:$BI$57,MATCH(U$7,GRID!$A$47:$A$57,0),MATCH(1,($U$2=GRID!$B$31:$BI$31)*(КАЛЕНДАРЬ!$AZ24=GRID!$B$33:$BI$33), 0))*GRID!$B$65,
ROUNDUP(INDEX(GRID!$B$47:$BI$57,MATCH(U$7,GRID!$A$47:$A$57,0),MATCH(1,($U$2=GRID!$B$31:$BI$31)*(КАЛЕНДАРЬ!$AZ24=GRID!$B$33:$BI$33),0))*GRID!$B$65*(1-GRID!$B$69),0))</f>
        <v>49278</v>
      </c>
      <c r="W450" s="47" cm="1">
        <f t="array" ref="W450">IF($I$2="Путешествия с детьми",
INDEX(GRID!$B$34:$BI$44,MATCH(W$7,GRID!$A$34:$A$44,0),MATCH(1,($U$2=GRID!$B$31:$BI$31)*(КАЛЕНДАРЬ!$AZ24=GRID!$B$33:$BI$33), 0))*GRID!$B$65,
ROUNDUP(INDEX(GRID!$B$34:$BI$44,MATCH(W$7,GRID!$A$34:$A$44,0),MATCH(1,($U$2=GRID!$B$31:$BI$31)*(КАЛЕНДАРЬ!$AZ24=GRID!$B$33:$BI$33),0))*GRID!$B$65*(1-GRID!$B$69),0))</f>
        <v>152994</v>
      </c>
      <c r="X450" s="47" cm="1">
        <f t="array" ref="X450">IF($I$2="Путешествия с детьми",
INDEX(GRID!$B$47:$BI$57,MATCH(W$7,GRID!$A$47:$A$57,0),MATCH(1,($U$2=GRID!$B$31:$BI$31)*(КАЛЕНДАРЬ!$AZ24=GRID!$B$33:$BI$33), 0))*GRID!$B$65,
ROUNDUP(INDEX(GRID!$B$47:$BI$57,MATCH(W$7,GRID!$A$47:$A$57,0),MATCH(1,($U$2=GRID!$B$31:$BI$31)*(КАЛЕНДАРЬ!$AZ24=GRID!$B$33:$BI$33),0))*GRID!$B$65*(1-GRID!$B$69),0))</f>
        <v>155230</v>
      </c>
    </row>
    <row r="451" spans="1:24" ht="14.25" customHeight="1" x14ac:dyDescent="0.2">
      <c r="A451" s="117" t="s">
        <v>47</v>
      </c>
      <c r="B451" s="117">
        <v>22</v>
      </c>
      <c r="C451" s="138" cm="1">
        <f t="array" ref="C451">IF($I$2="Путешествия с детьми",
INDEX(GRID!$B$34:$BI$44,MATCH(C$7,GRID!$A$34:$A$44,0),MATCH(1,($U$2=GRID!$B$31:$BI$31)*(КАЛЕНДАРЬ!$AZ25=GRID!$B$33:$BI$33), 0))*GRID!$B$65,
ROUNDUP(INDEX(GRID!$B$34:$BI$44,MATCH(C$7,GRID!$A$34:$A$44,0),MATCH(1,($U$2=GRID!$B$31:$BI$31)*(КАЛЕНДАРЬ!$AZ25=GRID!$B$33:$BI$33),0))*GRID!$B$65*(1-GRID!$B$69),0))</f>
        <v>22704</v>
      </c>
      <c r="D451" s="47" cm="1">
        <f t="array" ref="D451">IF($I$2="Путешествия с детьми",
INDEX(GRID!$B$47:$BI$57,MATCH(C$7,GRID!$A$47:$A$57,0),MATCH(1,($U$2=GRID!$B$31:$BI$31)*(КАЛЕНДАРЬ!$AZ25=GRID!$B$33:$BI$33), 0))*GRID!$B$65,
ROUNDUP(INDEX(GRID!$B$47:$BI$57,MATCH(C$7,GRID!$A$47:$A$57,0),MATCH(1,($U$2=GRID!$B$31:$BI$31)*(КАЛЕНДАРЬ!$AZ25=GRID!$B$33:$BI$33),0))*GRID!$B$65*(1-GRID!$B$69),0))</f>
        <v>24940</v>
      </c>
      <c r="E451" s="47" cm="1">
        <f t="array" ref="E451">IF($I$2="Путешествия с детьми",
INDEX(GRID!$B$34:$BI$44,MATCH(E$7,GRID!$A$34:$A$44,0),MATCH(1,($U$2=GRID!$B$31:$BI$31)*(КАЛЕНДАРЬ!$AZ25=GRID!$B$33:$BI$33), 0))*GRID!$B$65,
ROUNDUP(INDEX(GRID!$B$34:$BI$44,MATCH(E$7,GRID!$A$34:$A$44,0),MATCH(1,($U$2=GRID!$B$31:$BI$31)*(КАЛЕНДАРЬ!$AZ25=GRID!$B$33:$BI$33),0))*GRID!$B$65*(1-GRID!$B$69),0))</f>
        <v>24424</v>
      </c>
      <c r="F451" s="47" cm="1">
        <f t="array" ref="F451">IF($I$2="Путешествия с детьми",
INDEX(GRID!$B$47:$BI$57,MATCH(E$7,GRID!$A$47:$A$57,0),MATCH(1,($U$2=GRID!$B$31:$BI$31)*(КАЛЕНДАРЬ!$AZ25=GRID!$B$33:$BI$33), 0))*GRID!$B$65,
ROUNDUP(INDEX(GRID!$B$47:$BI$57,MATCH(E$7,GRID!$A$47:$A$57,0),MATCH(1,($U$2=GRID!$B$31:$BI$31)*(КАЛЕНДАРЬ!$AZ25=GRID!$B$33:$BI$33),0))*GRID!$B$65*(1-GRID!$B$69),0))</f>
        <v>26660</v>
      </c>
      <c r="G451" s="47" cm="1">
        <f t="array" ref="G451">IF($I$2="Путешествия с детьми",
INDEX(GRID!$B$34:$BI$44,MATCH(G$7,GRID!$A$34:$A$44,0),MATCH(1,($U$2=GRID!$B$31:$BI$31)*(КАЛЕНДАРЬ!$AZ25=GRID!$B$33:$BI$33), 0))*GRID!$B$65,
ROUNDUP(INDEX(GRID!$B$34:$BI$44,MATCH(G$7,GRID!$A$34:$A$44,0),MATCH(1,($U$2=GRID!$B$31:$BI$31)*(КАЛЕНДАРЬ!$AZ25=GRID!$B$33:$BI$33),0))*GRID!$B$65*(1-GRID!$B$69),0))</f>
        <v>25370</v>
      </c>
      <c r="H451" s="47" cm="1">
        <f t="array" ref="H451">IF($I$2="Путешествия с детьми",
INDEX(GRID!$B$47:$BI$57,MATCH(G$7,GRID!$A$47:$A$57,0),MATCH(1,($U$2=GRID!$B$31:$BI$31)*(КАЛЕНДАРЬ!$AZ25=GRID!$B$33:$BI$33), 0))*GRID!$B$65,
ROUNDUP(INDEX(GRID!$B$47:$BI$57,MATCH(G$7,GRID!$A$47:$A$57,0),MATCH(1,($U$2=GRID!$B$31:$BI$31)*(КАЛЕНДАРЬ!$AZ25=GRID!$B$33:$BI$33),0))*GRID!$B$65*(1-GRID!$B$69),0))</f>
        <v>27606</v>
      </c>
      <c r="I451" s="47" cm="1">
        <f t="array" ref="I451">IF($I$2="Путешествия с детьми",
INDEX(GRID!$B$34:$BI$44,MATCH(I$7,GRID!$A$34:$A$44,0),MATCH(1,($U$2=GRID!$B$31:$BI$31)*(КАЛЕНДАРЬ!$AZ25=GRID!$B$33:$BI$33), 0))*GRID!$B$65,
ROUNDUP(INDEX(GRID!$B$34:$BI$44,MATCH(I$7,GRID!$A$34:$A$44,0),MATCH(1,($U$2=GRID!$B$31:$BI$31)*(КАЛЕНДАРЬ!$AZ25=GRID!$B$33:$BI$33),0))*GRID!$B$65*(1-GRID!$B$69),0))</f>
        <v>27090</v>
      </c>
      <c r="J451" s="47" cm="1">
        <f t="array" ref="J451">IF($I$2="Путешествия с детьми",
INDEX(GRID!$B$47:$BI$57,MATCH(I$7,GRID!$A$47:$A$57,0),MATCH(1,($U$2=GRID!$B$31:$BI$31)*(КАЛЕНДАРЬ!$AZ25=GRID!$B$33:$BI$33), 0))*GRID!$B$65,
ROUNDUP(INDEX(GRID!$B$47:$BI$57,MATCH(I$7,GRID!$A$47:$A$57,0),MATCH(1,($U$2=GRID!$B$31:$BI$31)*(КАЛЕНДАРЬ!$AZ25=GRID!$B$33:$BI$33),0))*GRID!$B$65*(1-GRID!$B$69),0))</f>
        <v>29326</v>
      </c>
      <c r="K451" s="47" cm="1">
        <f t="array" ref="K451">IF($I$2="Путешествия с детьми",
INDEX(GRID!$B$34:$BI$44,MATCH(K$7,GRID!$A$34:$A$44,0),MATCH(1,($U$2=GRID!$B$31:$BI$31)*(КАЛЕНДАРЬ!$AZ25=GRID!$B$33:$BI$33), 0))*GRID!$B$65,
ROUNDUP(INDEX(GRID!$B$34:$BI$44,MATCH(K$7,GRID!$A$34:$A$44,0),MATCH(1,($U$2=GRID!$B$31:$BI$31)*(КАЛЕНДАРЬ!$AZ25=GRID!$B$33:$BI$33),0))*GRID!$B$65*(1-GRID!$B$69),0))</f>
        <v>28036</v>
      </c>
      <c r="L451" s="47" cm="1">
        <f t="array" ref="L451">IF($I$2="Путешествия с детьми",
INDEX(GRID!$B$47:$BI$57,MATCH(K$7,GRID!$A$47:$A$57,0),MATCH(1,($U$2=GRID!$B$31:$BI$31)*(КАЛЕНДАРЬ!$AZ25=GRID!$B$33:$BI$33), 0))*GRID!$B$65,
ROUNDUP(INDEX(GRID!$B$47:$BI$57,MATCH(K$7,GRID!$A$47:$A$57,0),MATCH(1,($U$2=GRID!$B$31:$BI$31)*(КАЛЕНДАРЬ!$AZ25=GRID!$B$33:$BI$33),0))*GRID!$B$65*(1-GRID!$B$69),0))</f>
        <v>30272</v>
      </c>
      <c r="M451" s="47" cm="1">
        <f t="array" ref="M451">IF($I$2="Путешествия с детьми",
INDEX(GRID!$B$34:$BI$44,MATCH(M$7,GRID!$A$34:$A$44,0),MATCH(1,($U$2=GRID!$B$31:$BI$31)*(КАЛЕНДАРЬ!$AZ25=GRID!$B$33:$BI$33), 0))*GRID!$B$65,
ROUNDUP(INDEX(GRID!$B$34:$BI$44,MATCH(M$7,GRID!$A$34:$A$44,0),MATCH(1,($U$2=GRID!$B$31:$BI$31)*(КАЛЕНДАРЬ!$AZ25=GRID!$B$33:$BI$33),0))*GRID!$B$65*(1-GRID!$B$69),0))</f>
        <v>29756</v>
      </c>
      <c r="N451" s="47" cm="1">
        <f t="array" ref="N451">IF($I$2="Путешествия с детьми",
INDEX(GRID!$B$47:$BI$57,MATCH(M$7,GRID!$A$47:$A$57,0),MATCH(1,($U$2=GRID!$B$31:$BI$31)*(КАЛЕНДАРЬ!$AZ25=GRID!$B$33:$BI$33), 0))*GRID!$B$65,
ROUNDUP(INDEX(GRID!$B$47:$BI$57,MATCH(M$7,GRID!$A$47:$A$57,0),MATCH(1,($U$2=GRID!$B$31:$BI$31)*(КАЛЕНДАРЬ!$AZ25=GRID!$B$33:$BI$33),0))*GRID!$B$65*(1-GRID!$B$69),0))</f>
        <v>31992</v>
      </c>
      <c r="O451" s="47" cm="1">
        <f t="array" ref="O451">IF($I$2="Путешествия с детьми",
INDEX(GRID!$B$34:$BI$44,MATCH(O$7,GRID!$A$34:$A$44,0),MATCH(1,($U$2=GRID!$B$31:$BI$31)*(КАЛЕНДАРЬ!$AZ25=GRID!$B$33:$BI$33), 0))*GRID!$B$65,
ROUNDUP(INDEX(GRID!$B$34:$BI$44,MATCH(O$7,GRID!$A$34:$A$44,0),MATCH(1,($U$2=GRID!$B$31:$BI$31)*(КАЛЕНДАРЬ!$AZ25=GRID!$B$33:$BI$33),0))*GRID!$B$65*(1-GRID!$B$69),0))</f>
        <v>36292</v>
      </c>
      <c r="P451" s="47" cm="1">
        <f t="array" ref="P451">IF($I$2="Путешествия с детьми",
INDEX(GRID!$B$47:$BI$57,MATCH(O$7,GRID!$A$47:$A$57,0),MATCH(1,($U$2=GRID!$B$31:$BI$31)*(КАЛЕНДАРЬ!$AZ25=GRID!$B$33:$BI$33), 0))*GRID!$B$65,
ROUNDUP(INDEX(GRID!$B$47:$BI$57,MATCH(O$7,GRID!$A$47:$A$57,0),MATCH(1,($U$2=GRID!$B$31:$BI$31)*(КАЛЕНДАРЬ!$AZ25=GRID!$B$33:$BI$33),0))*GRID!$B$65*(1-GRID!$B$69),0))</f>
        <v>38528</v>
      </c>
      <c r="Q451" s="47" cm="1">
        <f t="array" ref="Q451">IF($I$2="Путешествия с детьми",
INDEX(GRID!$B$34:$BI$44,MATCH(Q$7,GRID!$A$34:$A$44,0),MATCH(1,($U$2=GRID!$B$31:$BI$31)*(КАЛЕНДАРЬ!$AZ25=GRID!$B$33:$BI$33), 0))*GRID!$B$65,
ROUNDUP(INDEX(GRID!$B$34:$BI$44,MATCH(Q$7,GRID!$A$34:$A$44,0),MATCH(1,($U$2=GRID!$B$31:$BI$31)*(КАЛЕНДАРЬ!$AZ25=GRID!$B$33:$BI$33),0))*GRID!$B$65*(1-GRID!$B$69),0))</f>
        <v>38184</v>
      </c>
      <c r="R451" s="47" cm="1">
        <f t="array" ref="R451">IF($I$2="Путешествия с детьми",
INDEX(GRID!$B$47:$BI$57,MATCH(Q$7,GRID!$A$47:$A$57,0),MATCH(1,($U$2=GRID!$B$31:$BI$31)*(КАЛЕНДАРЬ!$AZ25=GRID!$B$33:$BI$33), 0))*GRID!$B$65,
ROUNDUP(INDEX(GRID!$B$47:$BI$57,MATCH(Q$7,GRID!$A$47:$A$57,0),MATCH(1,($U$2=GRID!$B$31:$BI$31)*(КАЛЕНДАРЬ!$AZ25=GRID!$B$33:$BI$33),0))*GRID!$B$65*(1-GRID!$B$69),0))</f>
        <v>40420</v>
      </c>
      <c r="S451" s="47" cm="1">
        <f t="array" ref="S451">IF($I$2="Путешествия с детьми",
INDEX(GRID!$B$34:$BI$44,MATCH(S$7,GRID!$A$34:$A$44,0),MATCH(1,($U$2=GRID!$B$31:$BI$31)*(КАЛЕНДАРЬ!$AZ25=GRID!$B$33:$BI$33), 0))*GRID!$B$65,
ROUNDUP(INDEX(GRID!$B$34:$BI$44,MATCH(S$7,GRID!$A$34:$A$44,0),MATCH(1,($U$2=GRID!$B$31:$BI$31)*(КАЛЕНДАРЬ!$AZ25=GRID!$B$33:$BI$33),0))*GRID!$B$65*(1-GRID!$B$69),0))</f>
        <v>41452</v>
      </c>
      <c r="T451" s="47" cm="1">
        <f t="array" ref="T451">IF($I$2="Путешествия с детьми",
INDEX(GRID!$B$47:$BI$57,MATCH(S$7,GRID!$A$47:$A$57,0),MATCH(1,($U$2=GRID!$B$31:$BI$31)*(КАЛЕНДАРЬ!$AZ25=GRID!$B$33:$BI$33), 0))*GRID!$B$65,
ROUNDUP(INDEX(GRID!$B$47:$BI$57,MATCH(S$7,GRID!$A$47:$A$57,0),MATCH(1,($U$2=GRID!$B$31:$BI$31)*(КАЛЕНДАРЬ!$AZ25=GRID!$B$33:$BI$33),0))*GRID!$B$65*(1-GRID!$B$69),0))</f>
        <v>43688</v>
      </c>
      <c r="U451" s="47" cm="1">
        <f t="array" ref="U451">IF($I$2="Путешествия с детьми",
INDEX(GRID!$B$34:$BI$44,MATCH(U$7,GRID!$A$34:$A$44,0),MATCH(1,($U$2=GRID!$B$31:$BI$31)*(КАЛЕНДАРЬ!$AZ25=GRID!$B$33:$BI$33), 0))*GRID!$B$65,
ROUNDUP(INDEX(GRID!$B$34:$BI$44,MATCH(U$7,GRID!$A$34:$A$44,0),MATCH(1,($U$2=GRID!$B$31:$BI$31)*(КАЛЕНДАРЬ!$AZ25=GRID!$B$33:$BI$33),0))*GRID!$B$65*(1-GRID!$B$69),0))</f>
        <v>47042</v>
      </c>
      <c r="V451" s="47" cm="1">
        <f t="array" ref="V451">IF($I$2="Путешествия с детьми",
INDEX(GRID!$B$47:$BI$57,MATCH(U$7,GRID!$A$47:$A$57,0),MATCH(1,($U$2=GRID!$B$31:$BI$31)*(КАЛЕНДАРЬ!$AZ25=GRID!$B$33:$BI$33), 0))*GRID!$B$65,
ROUNDUP(INDEX(GRID!$B$47:$BI$57,MATCH(U$7,GRID!$A$47:$A$57,0),MATCH(1,($U$2=GRID!$B$31:$BI$31)*(КАЛЕНДАРЬ!$AZ25=GRID!$B$33:$BI$33),0))*GRID!$B$65*(1-GRID!$B$69),0))</f>
        <v>49278</v>
      </c>
      <c r="W451" s="47" cm="1">
        <f t="array" ref="W451">IF($I$2="Путешествия с детьми",
INDEX(GRID!$B$34:$BI$44,MATCH(W$7,GRID!$A$34:$A$44,0),MATCH(1,($U$2=GRID!$B$31:$BI$31)*(КАЛЕНДАРЬ!$AZ25=GRID!$B$33:$BI$33), 0))*GRID!$B$65,
ROUNDUP(INDEX(GRID!$B$34:$BI$44,MATCH(W$7,GRID!$A$34:$A$44,0),MATCH(1,($U$2=GRID!$B$31:$BI$31)*(КАЛЕНДАРЬ!$AZ25=GRID!$B$33:$BI$33),0))*GRID!$B$65*(1-GRID!$B$69),0))</f>
        <v>152994</v>
      </c>
      <c r="X451" s="47" cm="1">
        <f t="array" ref="X451">IF($I$2="Путешествия с детьми",
INDEX(GRID!$B$47:$BI$57,MATCH(W$7,GRID!$A$47:$A$57,0),MATCH(1,($U$2=GRID!$B$31:$BI$31)*(КАЛЕНДАРЬ!$AZ25=GRID!$B$33:$BI$33), 0))*GRID!$B$65,
ROUNDUP(INDEX(GRID!$B$47:$BI$57,MATCH(W$7,GRID!$A$47:$A$57,0),MATCH(1,($U$2=GRID!$B$31:$BI$31)*(КАЛЕНДАРЬ!$AZ25=GRID!$B$33:$BI$33),0))*GRID!$B$65*(1-GRID!$B$69),0))</f>
        <v>155230</v>
      </c>
    </row>
    <row r="452" spans="1:24" ht="14.25" customHeight="1" x14ac:dyDescent="0.2">
      <c r="A452" s="117" t="s">
        <v>48</v>
      </c>
      <c r="B452" s="117">
        <v>23</v>
      </c>
      <c r="C452" s="138" cm="1">
        <f t="array" ref="C452">IF($I$2="Путешествия с детьми",
INDEX(GRID!$B$34:$BI$44,MATCH(C$7,GRID!$A$34:$A$44,0),MATCH(1,($U$2=GRID!$B$31:$BI$31)*(КАЛЕНДАРЬ!$AZ26=GRID!$B$33:$BI$33), 0))*GRID!$B$65,
ROUNDUP(INDEX(GRID!$B$34:$BI$44,MATCH(C$7,GRID!$A$34:$A$44,0),MATCH(1,($U$2=GRID!$B$31:$BI$31)*(КАЛЕНДАРЬ!$AZ26=GRID!$B$33:$BI$33),0))*GRID!$B$65*(1-GRID!$B$69),0))</f>
        <v>20640</v>
      </c>
      <c r="D452" s="47" cm="1">
        <f t="array" ref="D452">IF($I$2="Путешествия с детьми",
INDEX(GRID!$B$47:$BI$57,MATCH(C$7,GRID!$A$47:$A$57,0),MATCH(1,($U$2=GRID!$B$31:$BI$31)*(КАЛЕНДАРЬ!$AZ26=GRID!$B$33:$BI$33), 0))*GRID!$B$65,
ROUNDUP(INDEX(GRID!$B$47:$BI$57,MATCH(C$7,GRID!$A$47:$A$57,0),MATCH(1,($U$2=GRID!$B$31:$BI$31)*(КАЛЕНДАРЬ!$AZ26=GRID!$B$33:$BI$33),0))*GRID!$B$65*(1-GRID!$B$69),0))</f>
        <v>22876</v>
      </c>
      <c r="E452" s="47" cm="1">
        <f t="array" ref="E452">IF($I$2="Путешествия с детьми",
INDEX(GRID!$B$34:$BI$44,MATCH(E$7,GRID!$A$34:$A$44,0),MATCH(1,($U$2=GRID!$B$31:$BI$31)*(КАЛЕНДАРЬ!$AZ26=GRID!$B$33:$BI$33), 0))*GRID!$B$65,
ROUNDUP(INDEX(GRID!$B$34:$BI$44,MATCH(E$7,GRID!$A$34:$A$44,0),MATCH(1,($U$2=GRID!$B$31:$BI$31)*(КАЛЕНДАРЬ!$AZ26=GRID!$B$33:$BI$33),0))*GRID!$B$65*(1-GRID!$B$69),0))</f>
        <v>22274</v>
      </c>
      <c r="F452" s="47" cm="1">
        <f t="array" ref="F452">IF($I$2="Путешествия с детьми",
INDEX(GRID!$B$47:$BI$57,MATCH(E$7,GRID!$A$47:$A$57,0),MATCH(1,($U$2=GRID!$B$31:$BI$31)*(КАЛЕНДАРЬ!$AZ26=GRID!$B$33:$BI$33), 0))*GRID!$B$65,
ROUNDUP(INDEX(GRID!$B$47:$BI$57,MATCH(E$7,GRID!$A$47:$A$57,0),MATCH(1,($U$2=GRID!$B$31:$BI$31)*(КАЛЕНДАРЬ!$AZ26=GRID!$B$33:$BI$33),0))*GRID!$B$65*(1-GRID!$B$69),0))</f>
        <v>24510</v>
      </c>
      <c r="G452" s="47" cm="1">
        <f t="array" ref="G452">IF($I$2="Путешествия с детьми",
INDEX(GRID!$B$34:$BI$44,MATCH(G$7,GRID!$A$34:$A$44,0),MATCH(1,($U$2=GRID!$B$31:$BI$31)*(КАЛЕНДАРЬ!$AZ26=GRID!$B$33:$BI$33), 0))*GRID!$B$65,
ROUNDUP(INDEX(GRID!$B$34:$BI$44,MATCH(G$7,GRID!$A$34:$A$44,0),MATCH(1,($U$2=GRID!$B$31:$BI$31)*(КАЛЕНДАРЬ!$AZ26=GRID!$B$33:$BI$33),0))*GRID!$B$65*(1-GRID!$B$69),0))</f>
        <v>23220</v>
      </c>
      <c r="H452" s="47" cm="1">
        <f t="array" ref="H452">IF($I$2="Путешествия с детьми",
INDEX(GRID!$B$47:$BI$57,MATCH(G$7,GRID!$A$47:$A$57,0),MATCH(1,($U$2=GRID!$B$31:$BI$31)*(КАЛЕНДАРЬ!$AZ26=GRID!$B$33:$BI$33), 0))*GRID!$B$65,
ROUNDUP(INDEX(GRID!$B$47:$BI$57,MATCH(G$7,GRID!$A$47:$A$57,0),MATCH(1,($U$2=GRID!$B$31:$BI$31)*(КАЛЕНДАРЬ!$AZ26=GRID!$B$33:$BI$33),0))*GRID!$B$65*(1-GRID!$B$69),0))</f>
        <v>25456</v>
      </c>
      <c r="I452" s="47" cm="1">
        <f t="array" ref="I452">IF($I$2="Путешествия с детьми",
INDEX(GRID!$B$34:$BI$44,MATCH(I$7,GRID!$A$34:$A$44,0),MATCH(1,($U$2=GRID!$B$31:$BI$31)*(КАЛЕНДАРЬ!$AZ26=GRID!$B$33:$BI$33), 0))*GRID!$B$65,
ROUNDUP(INDEX(GRID!$B$34:$BI$44,MATCH(I$7,GRID!$A$34:$A$44,0),MATCH(1,($U$2=GRID!$B$31:$BI$31)*(КАЛЕНДАРЬ!$AZ26=GRID!$B$33:$BI$33),0))*GRID!$B$65*(1-GRID!$B$69),0))</f>
        <v>24854</v>
      </c>
      <c r="J452" s="47" cm="1">
        <f t="array" ref="J452">IF($I$2="Путешествия с детьми",
INDEX(GRID!$B$47:$BI$57,MATCH(I$7,GRID!$A$47:$A$57,0),MATCH(1,($U$2=GRID!$B$31:$BI$31)*(КАЛЕНДАРЬ!$AZ26=GRID!$B$33:$BI$33), 0))*GRID!$B$65,
ROUNDUP(INDEX(GRID!$B$47:$BI$57,MATCH(I$7,GRID!$A$47:$A$57,0),MATCH(1,($U$2=GRID!$B$31:$BI$31)*(КАЛЕНДАРЬ!$AZ26=GRID!$B$33:$BI$33),0))*GRID!$B$65*(1-GRID!$B$69),0))</f>
        <v>27090</v>
      </c>
      <c r="K452" s="47" cm="1">
        <f t="array" ref="K452">IF($I$2="Путешествия с детьми",
INDEX(GRID!$B$34:$BI$44,MATCH(K$7,GRID!$A$34:$A$44,0),MATCH(1,($U$2=GRID!$B$31:$BI$31)*(КАЛЕНДАРЬ!$AZ26=GRID!$B$33:$BI$33), 0))*GRID!$B$65,
ROUNDUP(INDEX(GRID!$B$34:$BI$44,MATCH(K$7,GRID!$A$34:$A$44,0),MATCH(1,($U$2=GRID!$B$31:$BI$31)*(КАЛЕНДАРЬ!$AZ26=GRID!$B$33:$BI$33),0))*GRID!$B$65*(1-GRID!$B$69),0))</f>
        <v>25800</v>
      </c>
      <c r="L452" s="47" cm="1">
        <f t="array" ref="L452">IF($I$2="Путешествия с детьми",
INDEX(GRID!$B$47:$BI$57,MATCH(K$7,GRID!$A$47:$A$57,0),MATCH(1,($U$2=GRID!$B$31:$BI$31)*(КАЛЕНДАРЬ!$AZ26=GRID!$B$33:$BI$33), 0))*GRID!$B$65,
ROUNDUP(INDEX(GRID!$B$47:$BI$57,MATCH(K$7,GRID!$A$47:$A$57,0),MATCH(1,($U$2=GRID!$B$31:$BI$31)*(КАЛЕНДАРЬ!$AZ26=GRID!$B$33:$BI$33),0))*GRID!$B$65*(1-GRID!$B$69),0))</f>
        <v>28036</v>
      </c>
      <c r="M452" s="47" cm="1">
        <f t="array" ref="M452">IF($I$2="Путешествия с детьми",
INDEX(GRID!$B$34:$BI$44,MATCH(M$7,GRID!$A$34:$A$44,0),MATCH(1,($U$2=GRID!$B$31:$BI$31)*(КАЛЕНДАРЬ!$AZ26=GRID!$B$33:$BI$33), 0))*GRID!$B$65,
ROUNDUP(INDEX(GRID!$B$34:$BI$44,MATCH(M$7,GRID!$A$34:$A$44,0),MATCH(1,($U$2=GRID!$B$31:$BI$31)*(КАЛЕНДАРЬ!$AZ26=GRID!$B$33:$BI$33),0))*GRID!$B$65*(1-GRID!$B$69),0))</f>
        <v>27434</v>
      </c>
      <c r="N452" s="47" cm="1">
        <f t="array" ref="N452">IF($I$2="Путешествия с детьми",
INDEX(GRID!$B$47:$BI$57,MATCH(M$7,GRID!$A$47:$A$57,0),MATCH(1,($U$2=GRID!$B$31:$BI$31)*(КАЛЕНДАРЬ!$AZ26=GRID!$B$33:$BI$33), 0))*GRID!$B$65,
ROUNDUP(INDEX(GRID!$B$47:$BI$57,MATCH(M$7,GRID!$A$47:$A$57,0),MATCH(1,($U$2=GRID!$B$31:$BI$31)*(КАЛЕНДАРЬ!$AZ26=GRID!$B$33:$BI$33),0))*GRID!$B$65*(1-GRID!$B$69),0))</f>
        <v>29670</v>
      </c>
      <c r="O452" s="47" cm="1">
        <f t="array" ref="O452">IF($I$2="Путешествия с детьми",
INDEX(GRID!$B$34:$BI$44,MATCH(O$7,GRID!$A$34:$A$44,0),MATCH(1,($U$2=GRID!$B$31:$BI$31)*(КАЛЕНДАРЬ!$AZ26=GRID!$B$33:$BI$33), 0))*GRID!$B$65,
ROUNDUP(INDEX(GRID!$B$34:$BI$44,MATCH(O$7,GRID!$A$34:$A$44,0),MATCH(1,($U$2=GRID!$B$31:$BI$31)*(КАЛЕНДАРЬ!$AZ26=GRID!$B$33:$BI$33),0))*GRID!$B$65*(1-GRID!$B$69),0))</f>
        <v>33712</v>
      </c>
      <c r="P452" s="47" cm="1">
        <f t="array" ref="P452">IF($I$2="Путешествия с детьми",
INDEX(GRID!$B$47:$BI$57,MATCH(O$7,GRID!$A$47:$A$57,0),MATCH(1,($U$2=GRID!$B$31:$BI$31)*(КАЛЕНДАРЬ!$AZ26=GRID!$B$33:$BI$33), 0))*GRID!$B$65,
ROUNDUP(INDEX(GRID!$B$47:$BI$57,MATCH(O$7,GRID!$A$47:$A$57,0),MATCH(1,($U$2=GRID!$B$31:$BI$31)*(КАЛЕНДАРЬ!$AZ26=GRID!$B$33:$BI$33),0))*GRID!$B$65*(1-GRID!$B$69),0))</f>
        <v>35948</v>
      </c>
      <c r="Q452" s="47" cm="1">
        <f t="array" ref="Q452">IF($I$2="Путешествия с детьми",
INDEX(GRID!$B$34:$BI$44,MATCH(Q$7,GRID!$A$34:$A$44,0),MATCH(1,($U$2=GRID!$B$31:$BI$31)*(КАЛЕНДАРЬ!$AZ26=GRID!$B$33:$BI$33), 0))*GRID!$B$65,
ROUNDUP(INDEX(GRID!$B$34:$BI$44,MATCH(Q$7,GRID!$A$34:$A$44,0),MATCH(1,($U$2=GRID!$B$31:$BI$31)*(КАЛЕНДАРЬ!$AZ26=GRID!$B$33:$BI$33),0))*GRID!$B$65*(1-GRID!$B$69),0))</f>
        <v>35518</v>
      </c>
      <c r="R452" s="47" cm="1">
        <f t="array" ref="R452">IF($I$2="Путешествия с детьми",
INDEX(GRID!$B$47:$BI$57,MATCH(Q$7,GRID!$A$47:$A$57,0),MATCH(1,($U$2=GRID!$B$31:$BI$31)*(КАЛЕНДАРЬ!$AZ26=GRID!$B$33:$BI$33), 0))*GRID!$B$65,
ROUNDUP(INDEX(GRID!$B$47:$BI$57,MATCH(Q$7,GRID!$A$47:$A$57,0),MATCH(1,($U$2=GRID!$B$31:$BI$31)*(КАЛЕНДАРЬ!$AZ26=GRID!$B$33:$BI$33),0))*GRID!$B$65*(1-GRID!$B$69),0))</f>
        <v>37754</v>
      </c>
      <c r="S452" s="47" cm="1">
        <f t="array" ref="S452">IF($I$2="Путешествия с детьми",
INDEX(GRID!$B$34:$BI$44,MATCH(S$7,GRID!$A$34:$A$44,0),MATCH(1,($U$2=GRID!$B$31:$BI$31)*(КАЛЕНДАРЬ!$AZ26=GRID!$B$33:$BI$33), 0))*GRID!$B$65,
ROUNDUP(INDEX(GRID!$B$34:$BI$44,MATCH(S$7,GRID!$A$34:$A$44,0),MATCH(1,($U$2=GRID!$B$31:$BI$31)*(КАЛЕНДАРЬ!$AZ26=GRID!$B$33:$BI$33),0))*GRID!$B$65*(1-GRID!$B$69),0))</f>
        <v>38700</v>
      </c>
      <c r="T452" s="47" cm="1">
        <f t="array" ref="T452">IF($I$2="Путешествия с детьми",
INDEX(GRID!$B$47:$BI$57,MATCH(S$7,GRID!$A$47:$A$57,0),MATCH(1,($U$2=GRID!$B$31:$BI$31)*(КАЛЕНДАРЬ!$AZ26=GRID!$B$33:$BI$33), 0))*GRID!$B$65,
ROUNDUP(INDEX(GRID!$B$47:$BI$57,MATCH(S$7,GRID!$A$47:$A$57,0),MATCH(1,($U$2=GRID!$B$31:$BI$31)*(КАЛЕНДАРЬ!$AZ26=GRID!$B$33:$BI$33),0))*GRID!$B$65*(1-GRID!$B$69),0))</f>
        <v>40936</v>
      </c>
      <c r="U452" s="47" cm="1">
        <f t="array" ref="U452">IF($I$2="Путешествия с детьми",
INDEX(GRID!$B$34:$BI$44,MATCH(U$7,GRID!$A$34:$A$44,0),MATCH(1,($U$2=GRID!$B$31:$BI$31)*(КАЛЕНДАРЬ!$AZ26=GRID!$B$33:$BI$33), 0))*GRID!$B$65,
ROUNDUP(INDEX(GRID!$B$34:$BI$44,MATCH(U$7,GRID!$A$34:$A$44,0),MATCH(1,($U$2=GRID!$B$31:$BI$31)*(КАЛЕНДАРЬ!$AZ26=GRID!$B$33:$BI$33),0))*GRID!$B$65*(1-GRID!$B$69),0))</f>
        <v>44118</v>
      </c>
      <c r="V452" s="47" cm="1">
        <f t="array" ref="V452">IF($I$2="Путешествия с детьми",
INDEX(GRID!$B$47:$BI$57,MATCH(U$7,GRID!$A$47:$A$57,0),MATCH(1,($U$2=GRID!$B$31:$BI$31)*(КАЛЕНДАРЬ!$AZ26=GRID!$B$33:$BI$33), 0))*GRID!$B$65,
ROUNDUP(INDEX(GRID!$B$47:$BI$57,MATCH(U$7,GRID!$A$47:$A$57,0),MATCH(1,($U$2=GRID!$B$31:$BI$31)*(КАЛЕНДАРЬ!$AZ26=GRID!$B$33:$BI$33),0))*GRID!$B$65*(1-GRID!$B$69),0))</f>
        <v>46354</v>
      </c>
      <c r="W452" s="47" cm="1">
        <f t="array" ref="W452">IF($I$2="Путешествия с детьми",
INDEX(GRID!$B$34:$BI$44,MATCH(W$7,GRID!$A$34:$A$44,0),MATCH(1,($U$2=GRID!$B$31:$BI$31)*(КАЛЕНДАРЬ!$AZ26=GRID!$B$33:$BI$33), 0))*GRID!$B$65,
ROUNDUP(INDEX(GRID!$B$34:$BI$44,MATCH(W$7,GRID!$A$34:$A$44,0),MATCH(1,($U$2=GRID!$B$31:$BI$31)*(КАЛЕНДАРЬ!$AZ26=GRID!$B$33:$BI$33),0))*GRID!$B$65*(1-GRID!$B$69),0))</f>
        <v>135364</v>
      </c>
      <c r="X452" s="47" cm="1">
        <f t="array" ref="X452">IF($I$2="Путешествия с детьми",
INDEX(GRID!$B$47:$BI$57,MATCH(W$7,GRID!$A$47:$A$57,0),MATCH(1,($U$2=GRID!$B$31:$BI$31)*(КАЛЕНДАРЬ!$AZ26=GRID!$B$33:$BI$33), 0))*GRID!$B$65,
ROUNDUP(INDEX(GRID!$B$47:$BI$57,MATCH(W$7,GRID!$A$47:$A$57,0),MATCH(1,($U$2=GRID!$B$31:$BI$31)*(КАЛЕНДАРЬ!$AZ26=GRID!$B$33:$BI$33),0))*GRID!$B$65*(1-GRID!$B$69),0))</f>
        <v>137600</v>
      </c>
    </row>
    <row r="453" spans="1:24" ht="14.25" customHeight="1" x14ac:dyDescent="0.2">
      <c r="A453" s="117" t="s">
        <v>42</v>
      </c>
      <c r="B453" s="117">
        <v>24</v>
      </c>
      <c r="C453" s="138" cm="1">
        <f t="array" ref="C453">IF($I$2="Путешествия с детьми",
INDEX(GRID!$B$34:$BI$44,MATCH(C$7,GRID!$A$34:$A$44,0),MATCH(1,($U$2=GRID!$B$31:$BI$31)*(КАЛЕНДАРЬ!$AZ27=GRID!$B$33:$BI$33), 0))*GRID!$B$65,
ROUNDUP(INDEX(GRID!$B$34:$BI$44,MATCH(C$7,GRID!$A$34:$A$44,0),MATCH(1,($U$2=GRID!$B$31:$BI$31)*(КАЛЕНДАРЬ!$AZ27=GRID!$B$33:$BI$33),0))*GRID!$B$65*(1-GRID!$B$69),0))</f>
        <v>19608</v>
      </c>
      <c r="D453" s="47" cm="1">
        <f t="array" ref="D453">IF($I$2="Путешествия с детьми",
INDEX(GRID!$B$47:$BI$57,MATCH(C$7,GRID!$A$47:$A$57,0),MATCH(1,($U$2=GRID!$B$31:$BI$31)*(КАЛЕНДАРЬ!$AZ27=GRID!$B$33:$BI$33), 0))*GRID!$B$65,
ROUNDUP(INDEX(GRID!$B$47:$BI$57,MATCH(C$7,GRID!$A$47:$A$57,0),MATCH(1,($U$2=GRID!$B$31:$BI$31)*(КАЛЕНДАРЬ!$AZ27=GRID!$B$33:$BI$33),0))*GRID!$B$65*(1-GRID!$B$69),0))</f>
        <v>21844</v>
      </c>
      <c r="E453" s="47" cm="1">
        <f t="array" ref="E453">IF($I$2="Путешествия с детьми",
INDEX(GRID!$B$34:$BI$44,MATCH(E$7,GRID!$A$34:$A$44,0),MATCH(1,($U$2=GRID!$B$31:$BI$31)*(КАЛЕНДАРЬ!$AZ27=GRID!$B$33:$BI$33), 0))*GRID!$B$65,
ROUNDUP(INDEX(GRID!$B$34:$BI$44,MATCH(E$7,GRID!$A$34:$A$44,0),MATCH(1,($U$2=GRID!$B$31:$BI$31)*(КАЛЕНДАРЬ!$AZ27=GRID!$B$33:$BI$33),0))*GRID!$B$65*(1-GRID!$B$69),0))</f>
        <v>21242</v>
      </c>
      <c r="F453" s="47" cm="1">
        <f t="array" ref="F453">IF($I$2="Путешествия с детьми",
INDEX(GRID!$B$47:$BI$57,MATCH(E$7,GRID!$A$47:$A$57,0),MATCH(1,($U$2=GRID!$B$31:$BI$31)*(КАЛЕНДАРЬ!$AZ27=GRID!$B$33:$BI$33), 0))*GRID!$B$65,
ROUNDUP(INDEX(GRID!$B$47:$BI$57,MATCH(E$7,GRID!$A$47:$A$57,0),MATCH(1,($U$2=GRID!$B$31:$BI$31)*(КАЛЕНДАРЬ!$AZ27=GRID!$B$33:$BI$33),0))*GRID!$B$65*(1-GRID!$B$69),0))</f>
        <v>23478</v>
      </c>
      <c r="G453" s="47" cm="1">
        <f t="array" ref="G453">IF($I$2="Путешествия с детьми",
INDEX(GRID!$B$34:$BI$44,MATCH(G$7,GRID!$A$34:$A$44,0),MATCH(1,($U$2=GRID!$B$31:$BI$31)*(КАЛЕНДАРЬ!$AZ27=GRID!$B$33:$BI$33), 0))*GRID!$B$65,
ROUNDUP(INDEX(GRID!$B$34:$BI$44,MATCH(G$7,GRID!$A$34:$A$44,0),MATCH(1,($U$2=GRID!$B$31:$BI$31)*(КАЛЕНДАРЬ!$AZ27=GRID!$B$33:$BI$33),0))*GRID!$B$65*(1-GRID!$B$69),0))</f>
        <v>22188</v>
      </c>
      <c r="H453" s="47" cm="1">
        <f t="array" ref="H453">IF($I$2="Путешествия с детьми",
INDEX(GRID!$B$47:$BI$57,MATCH(G$7,GRID!$A$47:$A$57,0),MATCH(1,($U$2=GRID!$B$31:$BI$31)*(КАЛЕНДАРЬ!$AZ27=GRID!$B$33:$BI$33), 0))*GRID!$B$65,
ROUNDUP(INDEX(GRID!$B$47:$BI$57,MATCH(G$7,GRID!$A$47:$A$57,0),MATCH(1,($U$2=GRID!$B$31:$BI$31)*(КАЛЕНДАРЬ!$AZ27=GRID!$B$33:$BI$33),0))*GRID!$B$65*(1-GRID!$B$69),0))</f>
        <v>24424</v>
      </c>
      <c r="I453" s="47" cm="1">
        <f t="array" ref="I453">IF($I$2="Путешествия с детьми",
INDEX(GRID!$B$34:$BI$44,MATCH(I$7,GRID!$A$34:$A$44,0),MATCH(1,($U$2=GRID!$B$31:$BI$31)*(КАЛЕНДАРЬ!$AZ27=GRID!$B$33:$BI$33), 0))*GRID!$B$65,
ROUNDUP(INDEX(GRID!$B$34:$BI$44,MATCH(I$7,GRID!$A$34:$A$44,0),MATCH(1,($U$2=GRID!$B$31:$BI$31)*(КАЛЕНДАРЬ!$AZ27=GRID!$B$33:$BI$33),0))*GRID!$B$65*(1-GRID!$B$69),0))</f>
        <v>23822</v>
      </c>
      <c r="J453" s="47" cm="1">
        <f t="array" ref="J453">IF($I$2="Путешествия с детьми",
INDEX(GRID!$B$47:$BI$57,MATCH(I$7,GRID!$A$47:$A$57,0),MATCH(1,($U$2=GRID!$B$31:$BI$31)*(КАЛЕНДАРЬ!$AZ27=GRID!$B$33:$BI$33), 0))*GRID!$B$65,
ROUNDUP(INDEX(GRID!$B$47:$BI$57,MATCH(I$7,GRID!$A$47:$A$57,0),MATCH(1,($U$2=GRID!$B$31:$BI$31)*(КАЛЕНДАРЬ!$AZ27=GRID!$B$33:$BI$33),0))*GRID!$B$65*(1-GRID!$B$69),0))</f>
        <v>26058</v>
      </c>
      <c r="K453" s="47" cm="1">
        <f t="array" ref="K453">IF($I$2="Путешествия с детьми",
INDEX(GRID!$B$34:$BI$44,MATCH(K$7,GRID!$A$34:$A$44,0),MATCH(1,($U$2=GRID!$B$31:$BI$31)*(КАЛЕНДАРЬ!$AZ27=GRID!$B$33:$BI$33), 0))*GRID!$B$65,
ROUNDUP(INDEX(GRID!$B$34:$BI$44,MATCH(K$7,GRID!$A$34:$A$44,0),MATCH(1,($U$2=GRID!$B$31:$BI$31)*(КАЛЕНДАРЬ!$AZ27=GRID!$B$33:$BI$33),0))*GRID!$B$65*(1-GRID!$B$69),0))</f>
        <v>24768</v>
      </c>
      <c r="L453" s="47" cm="1">
        <f t="array" ref="L453">IF($I$2="Путешествия с детьми",
INDEX(GRID!$B$47:$BI$57,MATCH(K$7,GRID!$A$47:$A$57,0),MATCH(1,($U$2=GRID!$B$31:$BI$31)*(КАЛЕНДАРЬ!$AZ27=GRID!$B$33:$BI$33), 0))*GRID!$B$65,
ROUNDUP(INDEX(GRID!$B$47:$BI$57,MATCH(K$7,GRID!$A$47:$A$57,0),MATCH(1,($U$2=GRID!$B$31:$BI$31)*(КАЛЕНДАРЬ!$AZ27=GRID!$B$33:$BI$33),0))*GRID!$B$65*(1-GRID!$B$69),0))</f>
        <v>27004</v>
      </c>
      <c r="M453" s="47" cm="1">
        <f t="array" ref="M453">IF($I$2="Путешествия с детьми",
INDEX(GRID!$B$34:$BI$44,MATCH(M$7,GRID!$A$34:$A$44,0),MATCH(1,($U$2=GRID!$B$31:$BI$31)*(КАЛЕНДАРЬ!$AZ27=GRID!$B$33:$BI$33), 0))*GRID!$B$65,
ROUNDUP(INDEX(GRID!$B$34:$BI$44,MATCH(M$7,GRID!$A$34:$A$44,0),MATCH(1,($U$2=GRID!$B$31:$BI$31)*(КАЛЕНДАРЬ!$AZ27=GRID!$B$33:$BI$33),0))*GRID!$B$65*(1-GRID!$B$69),0))</f>
        <v>26402</v>
      </c>
      <c r="N453" s="47" cm="1">
        <f t="array" ref="N453">IF($I$2="Путешествия с детьми",
INDEX(GRID!$B$47:$BI$57,MATCH(M$7,GRID!$A$47:$A$57,0),MATCH(1,($U$2=GRID!$B$31:$BI$31)*(КАЛЕНДАРЬ!$AZ27=GRID!$B$33:$BI$33), 0))*GRID!$B$65,
ROUNDUP(INDEX(GRID!$B$47:$BI$57,MATCH(M$7,GRID!$A$47:$A$57,0),MATCH(1,($U$2=GRID!$B$31:$BI$31)*(КАЛЕНДАРЬ!$AZ27=GRID!$B$33:$BI$33),0))*GRID!$B$65*(1-GRID!$B$69),0))</f>
        <v>28638</v>
      </c>
      <c r="O453" s="47" cm="1">
        <f t="array" ref="O453">IF($I$2="Путешествия с детьми",
INDEX(GRID!$B$34:$BI$44,MATCH(O$7,GRID!$A$34:$A$44,0),MATCH(1,($U$2=GRID!$B$31:$BI$31)*(КАЛЕНДАРЬ!$AZ27=GRID!$B$33:$BI$33), 0))*GRID!$B$65,
ROUNDUP(INDEX(GRID!$B$34:$BI$44,MATCH(O$7,GRID!$A$34:$A$44,0),MATCH(1,($U$2=GRID!$B$31:$BI$31)*(КАЛЕНДАРЬ!$AZ27=GRID!$B$33:$BI$33),0))*GRID!$B$65*(1-GRID!$B$69),0))</f>
        <v>32594</v>
      </c>
      <c r="P453" s="47" cm="1">
        <f t="array" ref="P453">IF($I$2="Путешествия с детьми",
INDEX(GRID!$B$47:$BI$57,MATCH(O$7,GRID!$A$47:$A$57,0),MATCH(1,($U$2=GRID!$B$31:$BI$31)*(КАЛЕНДАРЬ!$AZ27=GRID!$B$33:$BI$33), 0))*GRID!$B$65,
ROUNDUP(INDEX(GRID!$B$47:$BI$57,MATCH(O$7,GRID!$A$47:$A$57,0),MATCH(1,($U$2=GRID!$B$31:$BI$31)*(КАЛЕНДАРЬ!$AZ27=GRID!$B$33:$BI$33),0))*GRID!$B$65*(1-GRID!$B$69),0))</f>
        <v>34830</v>
      </c>
      <c r="Q453" s="47" cm="1">
        <f t="array" ref="Q453">IF($I$2="Путешествия с детьми",
INDEX(GRID!$B$34:$BI$44,MATCH(Q$7,GRID!$A$34:$A$44,0),MATCH(1,($U$2=GRID!$B$31:$BI$31)*(КАЛЕНДАРЬ!$AZ27=GRID!$B$33:$BI$33), 0))*GRID!$B$65,
ROUNDUP(INDEX(GRID!$B$34:$BI$44,MATCH(Q$7,GRID!$A$34:$A$44,0),MATCH(1,($U$2=GRID!$B$31:$BI$31)*(КАЛЕНДАРЬ!$AZ27=GRID!$B$33:$BI$33),0))*GRID!$B$65*(1-GRID!$B$69),0))</f>
        <v>34400</v>
      </c>
      <c r="R453" s="47" cm="1">
        <f t="array" ref="R453">IF($I$2="Путешествия с детьми",
INDEX(GRID!$B$47:$BI$57,MATCH(Q$7,GRID!$A$47:$A$57,0),MATCH(1,($U$2=GRID!$B$31:$BI$31)*(КАЛЕНДАРЬ!$AZ27=GRID!$B$33:$BI$33), 0))*GRID!$B$65,
ROUNDUP(INDEX(GRID!$B$47:$BI$57,MATCH(Q$7,GRID!$A$47:$A$57,0),MATCH(1,($U$2=GRID!$B$31:$BI$31)*(КАЛЕНДАРЬ!$AZ27=GRID!$B$33:$BI$33),0))*GRID!$B$65*(1-GRID!$B$69),0))</f>
        <v>36636</v>
      </c>
      <c r="S453" s="47" cm="1">
        <f t="array" ref="S453">IF($I$2="Путешествия с детьми",
INDEX(GRID!$B$34:$BI$44,MATCH(S$7,GRID!$A$34:$A$44,0),MATCH(1,($U$2=GRID!$B$31:$BI$31)*(КАЛЕНДАРЬ!$AZ27=GRID!$B$33:$BI$33), 0))*GRID!$B$65,
ROUNDUP(INDEX(GRID!$B$34:$BI$44,MATCH(S$7,GRID!$A$34:$A$44,0),MATCH(1,($U$2=GRID!$B$31:$BI$31)*(КАЛЕНДАРЬ!$AZ27=GRID!$B$33:$BI$33),0))*GRID!$B$65*(1-GRID!$B$69),0))</f>
        <v>37496</v>
      </c>
      <c r="T453" s="47" cm="1">
        <f t="array" ref="T453">IF($I$2="Путешествия с детьми",
INDEX(GRID!$B$47:$BI$57,MATCH(S$7,GRID!$A$47:$A$57,0),MATCH(1,($U$2=GRID!$B$31:$BI$31)*(КАЛЕНДАРЬ!$AZ27=GRID!$B$33:$BI$33), 0))*GRID!$B$65,
ROUNDUP(INDEX(GRID!$B$47:$BI$57,MATCH(S$7,GRID!$A$47:$A$57,0),MATCH(1,($U$2=GRID!$B$31:$BI$31)*(КАЛЕНДАРЬ!$AZ27=GRID!$B$33:$BI$33),0))*GRID!$B$65*(1-GRID!$B$69),0))</f>
        <v>39732</v>
      </c>
      <c r="U453" s="47" cm="1">
        <f t="array" ref="U453">IF($I$2="Путешествия с детьми",
INDEX(GRID!$B$34:$BI$44,MATCH(U$7,GRID!$A$34:$A$44,0),MATCH(1,($U$2=GRID!$B$31:$BI$31)*(КАЛЕНДАРЬ!$AZ27=GRID!$B$33:$BI$33), 0))*GRID!$B$65,
ROUNDUP(INDEX(GRID!$B$34:$BI$44,MATCH(U$7,GRID!$A$34:$A$44,0),MATCH(1,($U$2=GRID!$B$31:$BI$31)*(КАЛЕНДАРЬ!$AZ27=GRID!$B$33:$BI$33),0))*GRID!$B$65*(1-GRID!$B$69),0))</f>
        <v>42828</v>
      </c>
      <c r="V453" s="47" cm="1">
        <f t="array" ref="V453">IF($I$2="Путешествия с детьми",
INDEX(GRID!$B$47:$BI$57,MATCH(U$7,GRID!$A$47:$A$57,0),MATCH(1,($U$2=GRID!$B$31:$BI$31)*(КАЛЕНДАРЬ!$AZ27=GRID!$B$33:$BI$33), 0))*GRID!$B$65,
ROUNDUP(INDEX(GRID!$B$47:$BI$57,MATCH(U$7,GRID!$A$47:$A$57,0),MATCH(1,($U$2=GRID!$B$31:$BI$31)*(КАЛЕНДАРЬ!$AZ27=GRID!$B$33:$BI$33),0))*GRID!$B$65*(1-GRID!$B$69),0))</f>
        <v>45064</v>
      </c>
      <c r="W453" s="47" cm="1">
        <f t="array" ref="W453">IF($I$2="Путешествия с детьми",
INDEX(GRID!$B$34:$BI$44,MATCH(W$7,GRID!$A$34:$A$44,0),MATCH(1,($U$2=GRID!$B$31:$BI$31)*(КАЛЕНДАРЬ!$AZ27=GRID!$B$33:$BI$33), 0))*GRID!$B$65,
ROUNDUP(INDEX(GRID!$B$34:$BI$44,MATCH(W$7,GRID!$A$34:$A$44,0),MATCH(1,($U$2=GRID!$B$31:$BI$31)*(КАЛЕНДАРЬ!$AZ27=GRID!$B$33:$BI$33),0))*GRID!$B$65*(1-GRID!$B$69),0))</f>
        <v>127108</v>
      </c>
      <c r="X453" s="47" cm="1">
        <f t="array" ref="X453">IF($I$2="Путешествия с детьми",
INDEX(GRID!$B$47:$BI$57,MATCH(W$7,GRID!$A$47:$A$57,0),MATCH(1,($U$2=GRID!$B$31:$BI$31)*(КАЛЕНДАРЬ!$AZ27=GRID!$B$33:$BI$33), 0))*GRID!$B$65,
ROUNDUP(INDEX(GRID!$B$47:$BI$57,MATCH(W$7,GRID!$A$47:$A$57,0),MATCH(1,($U$2=GRID!$B$31:$BI$31)*(КАЛЕНДАРЬ!$AZ27=GRID!$B$33:$BI$33),0))*GRID!$B$65*(1-GRID!$B$69),0))</f>
        <v>129344</v>
      </c>
    </row>
    <row r="454" spans="1:24" ht="14.25" customHeight="1" x14ac:dyDescent="0.2">
      <c r="A454" s="117" t="s">
        <v>43</v>
      </c>
      <c r="B454" s="117">
        <v>25</v>
      </c>
      <c r="C454" s="138" cm="1">
        <f t="array" ref="C454">IF($I$2="Путешествия с детьми",
INDEX(GRID!$B$34:$BI$44,MATCH(C$7,GRID!$A$34:$A$44,0),MATCH(1,($U$2=GRID!$B$31:$BI$31)*(КАЛЕНДАРЬ!$AZ28=GRID!$B$33:$BI$33), 0))*GRID!$B$65,
ROUNDUP(INDEX(GRID!$B$34:$BI$44,MATCH(C$7,GRID!$A$34:$A$44,0),MATCH(1,($U$2=GRID!$B$31:$BI$31)*(КАЛЕНДАРЬ!$AZ28=GRID!$B$33:$BI$33),0))*GRID!$B$65*(1-GRID!$B$69),0))</f>
        <v>19608</v>
      </c>
      <c r="D454" s="47" cm="1">
        <f t="array" ref="D454">IF($I$2="Путешествия с детьми",
INDEX(GRID!$B$47:$BI$57,MATCH(C$7,GRID!$A$47:$A$57,0),MATCH(1,($U$2=GRID!$B$31:$BI$31)*(КАЛЕНДАРЬ!$AZ28=GRID!$B$33:$BI$33), 0))*GRID!$B$65,
ROUNDUP(INDEX(GRID!$B$47:$BI$57,MATCH(C$7,GRID!$A$47:$A$57,0),MATCH(1,($U$2=GRID!$B$31:$BI$31)*(КАЛЕНДАРЬ!$AZ28=GRID!$B$33:$BI$33),0))*GRID!$B$65*(1-GRID!$B$69),0))</f>
        <v>21844</v>
      </c>
      <c r="E454" s="47" cm="1">
        <f t="array" ref="E454">IF($I$2="Путешествия с детьми",
INDEX(GRID!$B$34:$BI$44,MATCH(E$7,GRID!$A$34:$A$44,0),MATCH(1,($U$2=GRID!$B$31:$BI$31)*(КАЛЕНДАРЬ!$AZ28=GRID!$B$33:$BI$33), 0))*GRID!$B$65,
ROUNDUP(INDEX(GRID!$B$34:$BI$44,MATCH(E$7,GRID!$A$34:$A$44,0),MATCH(1,($U$2=GRID!$B$31:$BI$31)*(КАЛЕНДАРЬ!$AZ28=GRID!$B$33:$BI$33),0))*GRID!$B$65*(1-GRID!$B$69),0))</f>
        <v>21242</v>
      </c>
      <c r="F454" s="47" cm="1">
        <f t="array" ref="F454">IF($I$2="Путешествия с детьми",
INDEX(GRID!$B$47:$BI$57,MATCH(E$7,GRID!$A$47:$A$57,0),MATCH(1,($U$2=GRID!$B$31:$BI$31)*(КАЛЕНДАРЬ!$AZ28=GRID!$B$33:$BI$33), 0))*GRID!$B$65,
ROUNDUP(INDEX(GRID!$B$47:$BI$57,MATCH(E$7,GRID!$A$47:$A$57,0),MATCH(1,($U$2=GRID!$B$31:$BI$31)*(КАЛЕНДАРЬ!$AZ28=GRID!$B$33:$BI$33),0))*GRID!$B$65*(1-GRID!$B$69),0))</f>
        <v>23478</v>
      </c>
      <c r="G454" s="47" cm="1">
        <f t="array" ref="G454">IF($I$2="Путешествия с детьми",
INDEX(GRID!$B$34:$BI$44,MATCH(G$7,GRID!$A$34:$A$44,0),MATCH(1,($U$2=GRID!$B$31:$BI$31)*(КАЛЕНДАРЬ!$AZ28=GRID!$B$33:$BI$33), 0))*GRID!$B$65,
ROUNDUP(INDEX(GRID!$B$34:$BI$44,MATCH(G$7,GRID!$A$34:$A$44,0),MATCH(1,($U$2=GRID!$B$31:$BI$31)*(КАЛЕНДАРЬ!$AZ28=GRID!$B$33:$BI$33),0))*GRID!$B$65*(1-GRID!$B$69),0))</f>
        <v>22188</v>
      </c>
      <c r="H454" s="47" cm="1">
        <f t="array" ref="H454">IF($I$2="Путешествия с детьми",
INDEX(GRID!$B$47:$BI$57,MATCH(G$7,GRID!$A$47:$A$57,0),MATCH(1,($U$2=GRID!$B$31:$BI$31)*(КАЛЕНДАРЬ!$AZ28=GRID!$B$33:$BI$33), 0))*GRID!$B$65,
ROUNDUP(INDEX(GRID!$B$47:$BI$57,MATCH(G$7,GRID!$A$47:$A$57,0),MATCH(1,($U$2=GRID!$B$31:$BI$31)*(КАЛЕНДАРЬ!$AZ28=GRID!$B$33:$BI$33),0))*GRID!$B$65*(1-GRID!$B$69),0))</f>
        <v>24424</v>
      </c>
      <c r="I454" s="47" cm="1">
        <f t="array" ref="I454">IF($I$2="Путешествия с детьми",
INDEX(GRID!$B$34:$BI$44,MATCH(I$7,GRID!$A$34:$A$44,0),MATCH(1,($U$2=GRID!$B$31:$BI$31)*(КАЛЕНДАРЬ!$AZ28=GRID!$B$33:$BI$33), 0))*GRID!$B$65,
ROUNDUP(INDEX(GRID!$B$34:$BI$44,MATCH(I$7,GRID!$A$34:$A$44,0),MATCH(1,($U$2=GRID!$B$31:$BI$31)*(КАЛЕНДАРЬ!$AZ28=GRID!$B$33:$BI$33),0))*GRID!$B$65*(1-GRID!$B$69),0))</f>
        <v>23822</v>
      </c>
      <c r="J454" s="47" cm="1">
        <f t="array" ref="J454">IF($I$2="Путешествия с детьми",
INDEX(GRID!$B$47:$BI$57,MATCH(I$7,GRID!$A$47:$A$57,0),MATCH(1,($U$2=GRID!$B$31:$BI$31)*(КАЛЕНДАРЬ!$AZ28=GRID!$B$33:$BI$33), 0))*GRID!$B$65,
ROUNDUP(INDEX(GRID!$B$47:$BI$57,MATCH(I$7,GRID!$A$47:$A$57,0),MATCH(1,($U$2=GRID!$B$31:$BI$31)*(КАЛЕНДАРЬ!$AZ28=GRID!$B$33:$BI$33),0))*GRID!$B$65*(1-GRID!$B$69),0))</f>
        <v>26058</v>
      </c>
      <c r="K454" s="47" cm="1">
        <f t="array" ref="K454">IF($I$2="Путешествия с детьми",
INDEX(GRID!$B$34:$BI$44,MATCH(K$7,GRID!$A$34:$A$44,0),MATCH(1,($U$2=GRID!$B$31:$BI$31)*(КАЛЕНДАРЬ!$AZ28=GRID!$B$33:$BI$33), 0))*GRID!$B$65,
ROUNDUP(INDEX(GRID!$B$34:$BI$44,MATCH(K$7,GRID!$A$34:$A$44,0),MATCH(1,($U$2=GRID!$B$31:$BI$31)*(КАЛЕНДАРЬ!$AZ28=GRID!$B$33:$BI$33),0))*GRID!$B$65*(1-GRID!$B$69),0))</f>
        <v>24768</v>
      </c>
      <c r="L454" s="47" cm="1">
        <f t="array" ref="L454">IF($I$2="Путешествия с детьми",
INDEX(GRID!$B$47:$BI$57,MATCH(K$7,GRID!$A$47:$A$57,0),MATCH(1,($U$2=GRID!$B$31:$BI$31)*(КАЛЕНДАРЬ!$AZ28=GRID!$B$33:$BI$33), 0))*GRID!$B$65,
ROUNDUP(INDEX(GRID!$B$47:$BI$57,MATCH(K$7,GRID!$A$47:$A$57,0),MATCH(1,($U$2=GRID!$B$31:$BI$31)*(КАЛЕНДАРЬ!$AZ28=GRID!$B$33:$BI$33),0))*GRID!$B$65*(1-GRID!$B$69),0))</f>
        <v>27004</v>
      </c>
      <c r="M454" s="47" cm="1">
        <f t="array" ref="M454">IF($I$2="Путешествия с детьми",
INDEX(GRID!$B$34:$BI$44,MATCH(M$7,GRID!$A$34:$A$44,0),MATCH(1,($U$2=GRID!$B$31:$BI$31)*(КАЛЕНДАРЬ!$AZ28=GRID!$B$33:$BI$33), 0))*GRID!$B$65,
ROUNDUP(INDEX(GRID!$B$34:$BI$44,MATCH(M$7,GRID!$A$34:$A$44,0),MATCH(1,($U$2=GRID!$B$31:$BI$31)*(КАЛЕНДАРЬ!$AZ28=GRID!$B$33:$BI$33),0))*GRID!$B$65*(1-GRID!$B$69),0))</f>
        <v>26402</v>
      </c>
      <c r="N454" s="47" cm="1">
        <f t="array" ref="N454">IF($I$2="Путешествия с детьми",
INDEX(GRID!$B$47:$BI$57,MATCH(M$7,GRID!$A$47:$A$57,0),MATCH(1,($U$2=GRID!$B$31:$BI$31)*(КАЛЕНДАРЬ!$AZ28=GRID!$B$33:$BI$33), 0))*GRID!$B$65,
ROUNDUP(INDEX(GRID!$B$47:$BI$57,MATCH(M$7,GRID!$A$47:$A$57,0),MATCH(1,($U$2=GRID!$B$31:$BI$31)*(КАЛЕНДАРЬ!$AZ28=GRID!$B$33:$BI$33),0))*GRID!$B$65*(1-GRID!$B$69),0))</f>
        <v>28638</v>
      </c>
      <c r="O454" s="47" cm="1">
        <f t="array" ref="O454">IF($I$2="Путешествия с детьми",
INDEX(GRID!$B$34:$BI$44,MATCH(O$7,GRID!$A$34:$A$44,0),MATCH(1,($U$2=GRID!$B$31:$BI$31)*(КАЛЕНДАРЬ!$AZ28=GRID!$B$33:$BI$33), 0))*GRID!$B$65,
ROUNDUP(INDEX(GRID!$B$34:$BI$44,MATCH(O$7,GRID!$A$34:$A$44,0),MATCH(1,($U$2=GRID!$B$31:$BI$31)*(КАЛЕНДАРЬ!$AZ28=GRID!$B$33:$BI$33),0))*GRID!$B$65*(1-GRID!$B$69),0))</f>
        <v>32594</v>
      </c>
      <c r="P454" s="47" cm="1">
        <f t="array" ref="P454">IF($I$2="Путешествия с детьми",
INDEX(GRID!$B$47:$BI$57,MATCH(O$7,GRID!$A$47:$A$57,0),MATCH(1,($U$2=GRID!$B$31:$BI$31)*(КАЛЕНДАРЬ!$AZ28=GRID!$B$33:$BI$33), 0))*GRID!$B$65,
ROUNDUP(INDEX(GRID!$B$47:$BI$57,MATCH(O$7,GRID!$A$47:$A$57,0),MATCH(1,($U$2=GRID!$B$31:$BI$31)*(КАЛЕНДАРЬ!$AZ28=GRID!$B$33:$BI$33),0))*GRID!$B$65*(1-GRID!$B$69),0))</f>
        <v>34830</v>
      </c>
      <c r="Q454" s="47" cm="1">
        <f t="array" ref="Q454">IF($I$2="Путешествия с детьми",
INDEX(GRID!$B$34:$BI$44,MATCH(Q$7,GRID!$A$34:$A$44,0),MATCH(1,($U$2=GRID!$B$31:$BI$31)*(КАЛЕНДАРЬ!$AZ28=GRID!$B$33:$BI$33), 0))*GRID!$B$65,
ROUNDUP(INDEX(GRID!$B$34:$BI$44,MATCH(Q$7,GRID!$A$34:$A$44,0),MATCH(1,($U$2=GRID!$B$31:$BI$31)*(КАЛЕНДАРЬ!$AZ28=GRID!$B$33:$BI$33),0))*GRID!$B$65*(1-GRID!$B$69),0))</f>
        <v>34400</v>
      </c>
      <c r="R454" s="47" cm="1">
        <f t="array" ref="R454">IF($I$2="Путешествия с детьми",
INDEX(GRID!$B$47:$BI$57,MATCH(Q$7,GRID!$A$47:$A$57,0),MATCH(1,($U$2=GRID!$B$31:$BI$31)*(КАЛЕНДАРЬ!$AZ28=GRID!$B$33:$BI$33), 0))*GRID!$B$65,
ROUNDUP(INDEX(GRID!$B$47:$BI$57,MATCH(Q$7,GRID!$A$47:$A$57,0),MATCH(1,($U$2=GRID!$B$31:$BI$31)*(КАЛЕНДАРЬ!$AZ28=GRID!$B$33:$BI$33),0))*GRID!$B$65*(1-GRID!$B$69),0))</f>
        <v>36636</v>
      </c>
      <c r="S454" s="47" cm="1">
        <f t="array" ref="S454">IF($I$2="Путешествия с детьми",
INDEX(GRID!$B$34:$BI$44,MATCH(S$7,GRID!$A$34:$A$44,0),MATCH(1,($U$2=GRID!$B$31:$BI$31)*(КАЛЕНДАРЬ!$AZ28=GRID!$B$33:$BI$33), 0))*GRID!$B$65,
ROUNDUP(INDEX(GRID!$B$34:$BI$44,MATCH(S$7,GRID!$A$34:$A$44,0),MATCH(1,($U$2=GRID!$B$31:$BI$31)*(КАЛЕНДАРЬ!$AZ28=GRID!$B$33:$BI$33),0))*GRID!$B$65*(1-GRID!$B$69),0))</f>
        <v>37496</v>
      </c>
      <c r="T454" s="47" cm="1">
        <f t="array" ref="T454">IF($I$2="Путешествия с детьми",
INDEX(GRID!$B$47:$BI$57,MATCH(S$7,GRID!$A$47:$A$57,0),MATCH(1,($U$2=GRID!$B$31:$BI$31)*(КАЛЕНДАРЬ!$AZ28=GRID!$B$33:$BI$33), 0))*GRID!$B$65,
ROUNDUP(INDEX(GRID!$B$47:$BI$57,MATCH(S$7,GRID!$A$47:$A$57,0),MATCH(1,($U$2=GRID!$B$31:$BI$31)*(КАЛЕНДАРЬ!$AZ28=GRID!$B$33:$BI$33),0))*GRID!$B$65*(1-GRID!$B$69),0))</f>
        <v>39732</v>
      </c>
      <c r="U454" s="47" cm="1">
        <f t="array" ref="U454">IF($I$2="Путешествия с детьми",
INDEX(GRID!$B$34:$BI$44,MATCH(U$7,GRID!$A$34:$A$44,0),MATCH(1,($U$2=GRID!$B$31:$BI$31)*(КАЛЕНДАРЬ!$AZ28=GRID!$B$33:$BI$33), 0))*GRID!$B$65,
ROUNDUP(INDEX(GRID!$B$34:$BI$44,MATCH(U$7,GRID!$A$34:$A$44,0),MATCH(1,($U$2=GRID!$B$31:$BI$31)*(КАЛЕНДАРЬ!$AZ28=GRID!$B$33:$BI$33),0))*GRID!$B$65*(1-GRID!$B$69),0))</f>
        <v>42828</v>
      </c>
      <c r="V454" s="47" cm="1">
        <f t="array" ref="V454">IF($I$2="Путешествия с детьми",
INDEX(GRID!$B$47:$BI$57,MATCH(U$7,GRID!$A$47:$A$57,0),MATCH(1,($U$2=GRID!$B$31:$BI$31)*(КАЛЕНДАРЬ!$AZ28=GRID!$B$33:$BI$33), 0))*GRID!$B$65,
ROUNDUP(INDEX(GRID!$B$47:$BI$57,MATCH(U$7,GRID!$A$47:$A$57,0),MATCH(1,($U$2=GRID!$B$31:$BI$31)*(КАЛЕНДАРЬ!$AZ28=GRID!$B$33:$BI$33),0))*GRID!$B$65*(1-GRID!$B$69),0))</f>
        <v>45064</v>
      </c>
      <c r="W454" s="47" cm="1">
        <f t="array" ref="W454">IF($I$2="Путешествия с детьми",
INDEX(GRID!$B$34:$BI$44,MATCH(W$7,GRID!$A$34:$A$44,0),MATCH(1,($U$2=GRID!$B$31:$BI$31)*(КАЛЕНДАРЬ!$AZ28=GRID!$B$33:$BI$33), 0))*GRID!$B$65,
ROUNDUP(INDEX(GRID!$B$34:$BI$44,MATCH(W$7,GRID!$A$34:$A$44,0),MATCH(1,($U$2=GRID!$B$31:$BI$31)*(КАЛЕНДАРЬ!$AZ28=GRID!$B$33:$BI$33),0))*GRID!$B$65*(1-GRID!$B$69),0))</f>
        <v>127108</v>
      </c>
      <c r="X454" s="47" cm="1">
        <f t="array" ref="X454">IF($I$2="Путешествия с детьми",
INDEX(GRID!$B$47:$BI$57,MATCH(W$7,GRID!$A$47:$A$57,0),MATCH(1,($U$2=GRID!$B$31:$BI$31)*(КАЛЕНДАРЬ!$AZ28=GRID!$B$33:$BI$33), 0))*GRID!$B$65,
ROUNDUP(INDEX(GRID!$B$47:$BI$57,MATCH(W$7,GRID!$A$47:$A$57,0),MATCH(1,($U$2=GRID!$B$31:$BI$31)*(КАЛЕНДАРЬ!$AZ28=GRID!$B$33:$BI$33),0))*GRID!$B$65*(1-GRID!$B$69),0))</f>
        <v>129344</v>
      </c>
    </row>
    <row r="455" spans="1:24" ht="14.25" customHeight="1" x14ac:dyDescent="0.2">
      <c r="A455" s="117" t="s">
        <v>44</v>
      </c>
      <c r="B455" s="117">
        <v>26</v>
      </c>
      <c r="C455" s="138" cm="1">
        <f t="array" ref="C455">IF($I$2="Путешествия с детьми",
INDEX(GRID!$B$34:$BI$44,MATCH(C$7,GRID!$A$34:$A$44,0),MATCH(1,($U$2=GRID!$B$31:$BI$31)*(КАЛЕНДАРЬ!$AZ29=GRID!$B$33:$BI$33), 0))*GRID!$B$65,
ROUNDUP(INDEX(GRID!$B$34:$BI$44,MATCH(C$7,GRID!$A$34:$A$44,0),MATCH(1,($U$2=GRID!$B$31:$BI$31)*(КАЛЕНДАРЬ!$AZ29=GRID!$B$33:$BI$33),0))*GRID!$B$65*(1-GRID!$B$69),0))</f>
        <v>19608</v>
      </c>
      <c r="D455" s="47" cm="1">
        <f t="array" ref="D455">IF($I$2="Путешествия с детьми",
INDEX(GRID!$B$47:$BI$57,MATCH(C$7,GRID!$A$47:$A$57,0),MATCH(1,($U$2=GRID!$B$31:$BI$31)*(КАЛЕНДАРЬ!$AZ29=GRID!$B$33:$BI$33), 0))*GRID!$B$65,
ROUNDUP(INDEX(GRID!$B$47:$BI$57,MATCH(C$7,GRID!$A$47:$A$57,0),MATCH(1,($U$2=GRID!$B$31:$BI$31)*(КАЛЕНДАРЬ!$AZ29=GRID!$B$33:$BI$33),0))*GRID!$B$65*(1-GRID!$B$69),0))</f>
        <v>21844</v>
      </c>
      <c r="E455" s="47" cm="1">
        <f t="array" ref="E455">IF($I$2="Путешествия с детьми",
INDEX(GRID!$B$34:$BI$44,MATCH(E$7,GRID!$A$34:$A$44,0),MATCH(1,($U$2=GRID!$B$31:$BI$31)*(КАЛЕНДАРЬ!$AZ29=GRID!$B$33:$BI$33), 0))*GRID!$B$65,
ROUNDUP(INDEX(GRID!$B$34:$BI$44,MATCH(E$7,GRID!$A$34:$A$44,0),MATCH(1,($U$2=GRID!$B$31:$BI$31)*(КАЛЕНДАРЬ!$AZ29=GRID!$B$33:$BI$33),0))*GRID!$B$65*(1-GRID!$B$69),0))</f>
        <v>21242</v>
      </c>
      <c r="F455" s="47" cm="1">
        <f t="array" ref="F455">IF($I$2="Путешествия с детьми",
INDEX(GRID!$B$47:$BI$57,MATCH(E$7,GRID!$A$47:$A$57,0),MATCH(1,($U$2=GRID!$B$31:$BI$31)*(КАЛЕНДАРЬ!$AZ29=GRID!$B$33:$BI$33), 0))*GRID!$B$65,
ROUNDUP(INDEX(GRID!$B$47:$BI$57,MATCH(E$7,GRID!$A$47:$A$57,0),MATCH(1,($U$2=GRID!$B$31:$BI$31)*(КАЛЕНДАРЬ!$AZ29=GRID!$B$33:$BI$33),0))*GRID!$B$65*(1-GRID!$B$69),0))</f>
        <v>23478</v>
      </c>
      <c r="G455" s="47" cm="1">
        <f t="array" ref="G455">IF($I$2="Путешествия с детьми",
INDEX(GRID!$B$34:$BI$44,MATCH(G$7,GRID!$A$34:$A$44,0),MATCH(1,($U$2=GRID!$B$31:$BI$31)*(КАЛЕНДАРЬ!$AZ29=GRID!$B$33:$BI$33), 0))*GRID!$B$65,
ROUNDUP(INDEX(GRID!$B$34:$BI$44,MATCH(G$7,GRID!$A$34:$A$44,0),MATCH(1,($U$2=GRID!$B$31:$BI$31)*(КАЛЕНДАРЬ!$AZ29=GRID!$B$33:$BI$33),0))*GRID!$B$65*(1-GRID!$B$69),0))</f>
        <v>22188</v>
      </c>
      <c r="H455" s="47" cm="1">
        <f t="array" ref="H455">IF($I$2="Путешествия с детьми",
INDEX(GRID!$B$47:$BI$57,MATCH(G$7,GRID!$A$47:$A$57,0),MATCH(1,($U$2=GRID!$B$31:$BI$31)*(КАЛЕНДАРЬ!$AZ29=GRID!$B$33:$BI$33), 0))*GRID!$B$65,
ROUNDUP(INDEX(GRID!$B$47:$BI$57,MATCH(G$7,GRID!$A$47:$A$57,0),MATCH(1,($U$2=GRID!$B$31:$BI$31)*(КАЛЕНДАРЬ!$AZ29=GRID!$B$33:$BI$33),0))*GRID!$B$65*(1-GRID!$B$69),0))</f>
        <v>24424</v>
      </c>
      <c r="I455" s="47" cm="1">
        <f t="array" ref="I455">IF($I$2="Путешествия с детьми",
INDEX(GRID!$B$34:$BI$44,MATCH(I$7,GRID!$A$34:$A$44,0),MATCH(1,($U$2=GRID!$B$31:$BI$31)*(КАЛЕНДАРЬ!$AZ29=GRID!$B$33:$BI$33), 0))*GRID!$B$65,
ROUNDUP(INDEX(GRID!$B$34:$BI$44,MATCH(I$7,GRID!$A$34:$A$44,0),MATCH(1,($U$2=GRID!$B$31:$BI$31)*(КАЛЕНДАРЬ!$AZ29=GRID!$B$33:$BI$33),0))*GRID!$B$65*(1-GRID!$B$69),0))</f>
        <v>23822</v>
      </c>
      <c r="J455" s="47" cm="1">
        <f t="array" ref="J455">IF($I$2="Путешествия с детьми",
INDEX(GRID!$B$47:$BI$57,MATCH(I$7,GRID!$A$47:$A$57,0),MATCH(1,($U$2=GRID!$B$31:$BI$31)*(КАЛЕНДАРЬ!$AZ29=GRID!$B$33:$BI$33), 0))*GRID!$B$65,
ROUNDUP(INDEX(GRID!$B$47:$BI$57,MATCH(I$7,GRID!$A$47:$A$57,0),MATCH(1,($U$2=GRID!$B$31:$BI$31)*(КАЛЕНДАРЬ!$AZ29=GRID!$B$33:$BI$33),0))*GRID!$B$65*(1-GRID!$B$69),0))</f>
        <v>26058</v>
      </c>
      <c r="K455" s="47" cm="1">
        <f t="array" ref="K455">IF($I$2="Путешествия с детьми",
INDEX(GRID!$B$34:$BI$44,MATCH(K$7,GRID!$A$34:$A$44,0),MATCH(1,($U$2=GRID!$B$31:$BI$31)*(КАЛЕНДАРЬ!$AZ29=GRID!$B$33:$BI$33), 0))*GRID!$B$65,
ROUNDUP(INDEX(GRID!$B$34:$BI$44,MATCH(K$7,GRID!$A$34:$A$44,0),MATCH(1,($U$2=GRID!$B$31:$BI$31)*(КАЛЕНДАРЬ!$AZ29=GRID!$B$33:$BI$33),0))*GRID!$B$65*(1-GRID!$B$69),0))</f>
        <v>24768</v>
      </c>
      <c r="L455" s="47" cm="1">
        <f t="array" ref="L455">IF($I$2="Путешествия с детьми",
INDEX(GRID!$B$47:$BI$57,MATCH(K$7,GRID!$A$47:$A$57,0),MATCH(1,($U$2=GRID!$B$31:$BI$31)*(КАЛЕНДАРЬ!$AZ29=GRID!$B$33:$BI$33), 0))*GRID!$B$65,
ROUNDUP(INDEX(GRID!$B$47:$BI$57,MATCH(K$7,GRID!$A$47:$A$57,0),MATCH(1,($U$2=GRID!$B$31:$BI$31)*(КАЛЕНДАРЬ!$AZ29=GRID!$B$33:$BI$33),0))*GRID!$B$65*(1-GRID!$B$69),0))</f>
        <v>27004</v>
      </c>
      <c r="M455" s="47" cm="1">
        <f t="array" ref="M455">IF($I$2="Путешествия с детьми",
INDEX(GRID!$B$34:$BI$44,MATCH(M$7,GRID!$A$34:$A$44,0),MATCH(1,($U$2=GRID!$B$31:$BI$31)*(КАЛЕНДАРЬ!$AZ29=GRID!$B$33:$BI$33), 0))*GRID!$B$65,
ROUNDUP(INDEX(GRID!$B$34:$BI$44,MATCH(M$7,GRID!$A$34:$A$44,0),MATCH(1,($U$2=GRID!$B$31:$BI$31)*(КАЛЕНДАРЬ!$AZ29=GRID!$B$33:$BI$33),0))*GRID!$B$65*(1-GRID!$B$69),0))</f>
        <v>26402</v>
      </c>
      <c r="N455" s="47" cm="1">
        <f t="array" ref="N455">IF($I$2="Путешествия с детьми",
INDEX(GRID!$B$47:$BI$57,MATCH(M$7,GRID!$A$47:$A$57,0),MATCH(1,($U$2=GRID!$B$31:$BI$31)*(КАЛЕНДАРЬ!$AZ29=GRID!$B$33:$BI$33), 0))*GRID!$B$65,
ROUNDUP(INDEX(GRID!$B$47:$BI$57,MATCH(M$7,GRID!$A$47:$A$57,0),MATCH(1,($U$2=GRID!$B$31:$BI$31)*(КАЛЕНДАРЬ!$AZ29=GRID!$B$33:$BI$33),0))*GRID!$B$65*(1-GRID!$B$69),0))</f>
        <v>28638</v>
      </c>
      <c r="O455" s="47" cm="1">
        <f t="array" ref="O455">IF($I$2="Путешествия с детьми",
INDEX(GRID!$B$34:$BI$44,MATCH(O$7,GRID!$A$34:$A$44,0),MATCH(1,($U$2=GRID!$B$31:$BI$31)*(КАЛЕНДАРЬ!$AZ29=GRID!$B$33:$BI$33), 0))*GRID!$B$65,
ROUNDUP(INDEX(GRID!$B$34:$BI$44,MATCH(O$7,GRID!$A$34:$A$44,0),MATCH(1,($U$2=GRID!$B$31:$BI$31)*(КАЛЕНДАРЬ!$AZ29=GRID!$B$33:$BI$33),0))*GRID!$B$65*(1-GRID!$B$69),0))</f>
        <v>32594</v>
      </c>
      <c r="P455" s="47" cm="1">
        <f t="array" ref="P455">IF($I$2="Путешествия с детьми",
INDEX(GRID!$B$47:$BI$57,MATCH(O$7,GRID!$A$47:$A$57,0),MATCH(1,($U$2=GRID!$B$31:$BI$31)*(КАЛЕНДАРЬ!$AZ29=GRID!$B$33:$BI$33), 0))*GRID!$B$65,
ROUNDUP(INDEX(GRID!$B$47:$BI$57,MATCH(O$7,GRID!$A$47:$A$57,0),MATCH(1,($U$2=GRID!$B$31:$BI$31)*(КАЛЕНДАРЬ!$AZ29=GRID!$B$33:$BI$33),0))*GRID!$B$65*(1-GRID!$B$69),0))</f>
        <v>34830</v>
      </c>
      <c r="Q455" s="47" cm="1">
        <f t="array" ref="Q455">IF($I$2="Путешествия с детьми",
INDEX(GRID!$B$34:$BI$44,MATCH(Q$7,GRID!$A$34:$A$44,0),MATCH(1,($U$2=GRID!$B$31:$BI$31)*(КАЛЕНДАРЬ!$AZ29=GRID!$B$33:$BI$33), 0))*GRID!$B$65,
ROUNDUP(INDEX(GRID!$B$34:$BI$44,MATCH(Q$7,GRID!$A$34:$A$44,0),MATCH(1,($U$2=GRID!$B$31:$BI$31)*(КАЛЕНДАРЬ!$AZ29=GRID!$B$33:$BI$33),0))*GRID!$B$65*(1-GRID!$B$69),0))</f>
        <v>34400</v>
      </c>
      <c r="R455" s="47" cm="1">
        <f t="array" ref="R455">IF($I$2="Путешествия с детьми",
INDEX(GRID!$B$47:$BI$57,MATCH(Q$7,GRID!$A$47:$A$57,0),MATCH(1,($U$2=GRID!$B$31:$BI$31)*(КАЛЕНДАРЬ!$AZ29=GRID!$B$33:$BI$33), 0))*GRID!$B$65,
ROUNDUP(INDEX(GRID!$B$47:$BI$57,MATCH(Q$7,GRID!$A$47:$A$57,0),MATCH(1,($U$2=GRID!$B$31:$BI$31)*(КАЛЕНДАРЬ!$AZ29=GRID!$B$33:$BI$33),0))*GRID!$B$65*(1-GRID!$B$69),0))</f>
        <v>36636</v>
      </c>
      <c r="S455" s="47" cm="1">
        <f t="array" ref="S455">IF($I$2="Путешествия с детьми",
INDEX(GRID!$B$34:$BI$44,MATCH(S$7,GRID!$A$34:$A$44,0),MATCH(1,($U$2=GRID!$B$31:$BI$31)*(КАЛЕНДАРЬ!$AZ29=GRID!$B$33:$BI$33), 0))*GRID!$B$65,
ROUNDUP(INDEX(GRID!$B$34:$BI$44,MATCH(S$7,GRID!$A$34:$A$44,0),MATCH(1,($U$2=GRID!$B$31:$BI$31)*(КАЛЕНДАРЬ!$AZ29=GRID!$B$33:$BI$33),0))*GRID!$B$65*(1-GRID!$B$69),0))</f>
        <v>37496</v>
      </c>
      <c r="T455" s="47" cm="1">
        <f t="array" ref="T455">IF($I$2="Путешествия с детьми",
INDEX(GRID!$B$47:$BI$57,MATCH(S$7,GRID!$A$47:$A$57,0),MATCH(1,($U$2=GRID!$B$31:$BI$31)*(КАЛЕНДАРЬ!$AZ29=GRID!$B$33:$BI$33), 0))*GRID!$B$65,
ROUNDUP(INDEX(GRID!$B$47:$BI$57,MATCH(S$7,GRID!$A$47:$A$57,0),MATCH(1,($U$2=GRID!$B$31:$BI$31)*(КАЛЕНДАРЬ!$AZ29=GRID!$B$33:$BI$33),0))*GRID!$B$65*(1-GRID!$B$69),0))</f>
        <v>39732</v>
      </c>
      <c r="U455" s="47" cm="1">
        <f t="array" ref="U455">IF($I$2="Путешествия с детьми",
INDEX(GRID!$B$34:$BI$44,MATCH(U$7,GRID!$A$34:$A$44,0),MATCH(1,($U$2=GRID!$B$31:$BI$31)*(КАЛЕНДАРЬ!$AZ29=GRID!$B$33:$BI$33), 0))*GRID!$B$65,
ROUNDUP(INDEX(GRID!$B$34:$BI$44,MATCH(U$7,GRID!$A$34:$A$44,0),MATCH(1,($U$2=GRID!$B$31:$BI$31)*(КАЛЕНДАРЬ!$AZ29=GRID!$B$33:$BI$33),0))*GRID!$B$65*(1-GRID!$B$69),0))</f>
        <v>42828</v>
      </c>
      <c r="V455" s="47" cm="1">
        <f t="array" ref="V455">IF($I$2="Путешествия с детьми",
INDEX(GRID!$B$47:$BI$57,MATCH(U$7,GRID!$A$47:$A$57,0),MATCH(1,($U$2=GRID!$B$31:$BI$31)*(КАЛЕНДАРЬ!$AZ29=GRID!$B$33:$BI$33), 0))*GRID!$B$65,
ROUNDUP(INDEX(GRID!$B$47:$BI$57,MATCH(U$7,GRID!$A$47:$A$57,0),MATCH(1,($U$2=GRID!$B$31:$BI$31)*(КАЛЕНДАРЬ!$AZ29=GRID!$B$33:$BI$33),0))*GRID!$B$65*(1-GRID!$B$69),0))</f>
        <v>45064</v>
      </c>
      <c r="W455" s="47" cm="1">
        <f t="array" ref="W455">IF($I$2="Путешествия с детьми",
INDEX(GRID!$B$34:$BI$44,MATCH(W$7,GRID!$A$34:$A$44,0),MATCH(1,($U$2=GRID!$B$31:$BI$31)*(КАЛЕНДАРЬ!$AZ29=GRID!$B$33:$BI$33), 0))*GRID!$B$65,
ROUNDUP(INDEX(GRID!$B$34:$BI$44,MATCH(W$7,GRID!$A$34:$A$44,0),MATCH(1,($U$2=GRID!$B$31:$BI$31)*(КАЛЕНДАРЬ!$AZ29=GRID!$B$33:$BI$33),0))*GRID!$B$65*(1-GRID!$B$69),0))</f>
        <v>127108</v>
      </c>
      <c r="X455" s="47" cm="1">
        <f t="array" ref="X455">IF($I$2="Путешествия с детьми",
INDEX(GRID!$B$47:$BI$57,MATCH(W$7,GRID!$A$47:$A$57,0),MATCH(1,($U$2=GRID!$B$31:$BI$31)*(КАЛЕНДАРЬ!$AZ29=GRID!$B$33:$BI$33), 0))*GRID!$B$65,
ROUNDUP(INDEX(GRID!$B$47:$BI$57,MATCH(W$7,GRID!$A$47:$A$57,0),MATCH(1,($U$2=GRID!$B$31:$BI$31)*(КАЛЕНДАРЬ!$AZ29=GRID!$B$33:$BI$33),0))*GRID!$B$65*(1-GRID!$B$69),0))</f>
        <v>129344</v>
      </c>
    </row>
    <row r="456" spans="1:24" ht="14.25" customHeight="1" x14ac:dyDescent="0.2">
      <c r="A456" s="117" t="s">
        <v>45</v>
      </c>
      <c r="B456" s="117">
        <v>27</v>
      </c>
      <c r="C456" s="138" cm="1">
        <f t="array" ref="C456">IF($I$2="Путешествия с детьми",
INDEX(GRID!$B$34:$BI$44,MATCH(C$7,GRID!$A$34:$A$44,0),MATCH(1,($U$2=GRID!$B$31:$BI$31)*(КАЛЕНДАРЬ!$AZ30=GRID!$B$33:$BI$33), 0))*GRID!$B$65,
ROUNDUP(INDEX(GRID!$B$34:$BI$44,MATCH(C$7,GRID!$A$34:$A$44,0),MATCH(1,($U$2=GRID!$B$31:$BI$31)*(КАЛЕНДАРЬ!$AZ30=GRID!$B$33:$BI$33),0))*GRID!$B$65*(1-GRID!$B$69),0))</f>
        <v>19608</v>
      </c>
      <c r="D456" s="47" cm="1">
        <f t="array" ref="D456">IF($I$2="Путешествия с детьми",
INDEX(GRID!$B$47:$BI$57,MATCH(C$7,GRID!$A$47:$A$57,0),MATCH(1,($U$2=GRID!$B$31:$BI$31)*(КАЛЕНДАРЬ!$AZ30=GRID!$B$33:$BI$33), 0))*GRID!$B$65,
ROUNDUP(INDEX(GRID!$B$47:$BI$57,MATCH(C$7,GRID!$A$47:$A$57,0),MATCH(1,($U$2=GRID!$B$31:$BI$31)*(КАЛЕНДАРЬ!$AZ30=GRID!$B$33:$BI$33),0))*GRID!$B$65*(1-GRID!$B$69),0))</f>
        <v>21844</v>
      </c>
      <c r="E456" s="47" cm="1">
        <f t="array" ref="E456">IF($I$2="Путешествия с детьми",
INDEX(GRID!$B$34:$BI$44,MATCH(E$7,GRID!$A$34:$A$44,0),MATCH(1,($U$2=GRID!$B$31:$BI$31)*(КАЛЕНДАРЬ!$AZ30=GRID!$B$33:$BI$33), 0))*GRID!$B$65,
ROUNDUP(INDEX(GRID!$B$34:$BI$44,MATCH(E$7,GRID!$A$34:$A$44,0),MATCH(1,($U$2=GRID!$B$31:$BI$31)*(КАЛЕНДАРЬ!$AZ30=GRID!$B$33:$BI$33),0))*GRID!$B$65*(1-GRID!$B$69),0))</f>
        <v>21242</v>
      </c>
      <c r="F456" s="47" cm="1">
        <f t="array" ref="F456">IF($I$2="Путешествия с детьми",
INDEX(GRID!$B$47:$BI$57,MATCH(E$7,GRID!$A$47:$A$57,0),MATCH(1,($U$2=GRID!$B$31:$BI$31)*(КАЛЕНДАРЬ!$AZ30=GRID!$B$33:$BI$33), 0))*GRID!$B$65,
ROUNDUP(INDEX(GRID!$B$47:$BI$57,MATCH(E$7,GRID!$A$47:$A$57,0),MATCH(1,($U$2=GRID!$B$31:$BI$31)*(КАЛЕНДАРЬ!$AZ30=GRID!$B$33:$BI$33),0))*GRID!$B$65*(1-GRID!$B$69),0))</f>
        <v>23478</v>
      </c>
      <c r="G456" s="47" cm="1">
        <f t="array" ref="G456">IF($I$2="Путешествия с детьми",
INDEX(GRID!$B$34:$BI$44,MATCH(G$7,GRID!$A$34:$A$44,0),MATCH(1,($U$2=GRID!$B$31:$BI$31)*(КАЛЕНДАРЬ!$AZ30=GRID!$B$33:$BI$33), 0))*GRID!$B$65,
ROUNDUP(INDEX(GRID!$B$34:$BI$44,MATCH(G$7,GRID!$A$34:$A$44,0),MATCH(1,($U$2=GRID!$B$31:$BI$31)*(КАЛЕНДАРЬ!$AZ30=GRID!$B$33:$BI$33),0))*GRID!$B$65*(1-GRID!$B$69),0))</f>
        <v>22188</v>
      </c>
      <c r="H456" s="47" cm="1">
        <f t="array" ref="H456">IF($I$2="Путешествия с детьми",
INDEX(GRID!$B$47:$BI$57,MATCH(G$7,GRID!$A$47:$A$57,0),MATCH(1,($U$2=GRID!$B$31:$BI$31)*(КАЛЕНДАРЬ!$AZ30=GRID!$B$33:$BI$33), 0))*GRID!$B$65,
ROUNDUP(INDEX(GRID!$B$47:$BI$57,MATCH(G$7,GRID!$A$47:$A$57,0),MATCH(1,($U$2=GRID!$B$31:$BI$31)*(КАЛЕНДАРЬ!$AZ30=GRID!$B$33:$BI$33),0))*GRID!$B$65*(1-GRID!$B$69),0))</f>
        <v>24424</v>
      </c>
      <c r="I456" s="47" cm="1">
        <f t="array" ref="I456">IF($I$2="Путешествия с детьми",
INDEX(GRID!$B$34:$BI$44,MATCH(I$7,GRID!$A$34:$A$44,0),MATCH(1,($U$2=GRID!$B$31:$BI$31)*(КАЛЕНДАРЬ!$AZ30=GRID!$B$33:$BI$33), 0))*GRID!$B$65,
ROUNDUP(INDEX(GRID!$B$34:$BI$44,MATCH(I$7,GRID!$A$34:$A$44,0),MATCH(1,($U$2=GRID!$B$31:$BI$31)*(КАЛЕНДАРЬ!$AZ30=GRID!$B$33:$BI$33),0))*GRID!$B$65*(1-GRID!$B$69),0))</f>
        <v>23822</v>
      </c>
      <c r="J456" s="47" cm="1">
        <f t="array" ref="J456">IF($I$2="Путешествия с детьми",
INDEX(GRID!$B$47:$BI$57,MATCH(I$7,GRID!$A$47:$A$57,0),MATCH(1,($U$2=GRID!$B$31:$BI$31)*(КАЛЕНДАРЬ!$AZ30=GRID!$B$33:$BI$33), 0))*GRID!$B$65,
ROUNDUP(INDEX(GRID!$B$47:$BI$57,MATCH(I$7,GRID!$A$47:$A$57,0),MATCH(1,($U$2=GRID!$B$31:$BI$31)*(КАЛЕНДАРЬ!$AZ30=GRID!$B$33:$BI$33),0))*GRID!$B$65*(1-GRID!$B$69),0))</f>
        <v>26058</v>
      </c>
      <c r="K456" s="47" cm="1">
        <f t="array" ref="K456">IF($I$2="Путешествия с детьми",
INDEX(GRID!$B$34:$BI$44,MATCH(K$7,GRID!$A$34:$A$44,0),MATCH(1,($U$2=GRID!$B$31:$BI$31)*(КАЛЕНДАРЬ!$AZ30=GRID!$B$33:$BI$33), 0))*GRID!$B$65,
ROUNDUP(INDEX(GRID!$B$34:$BI$44,MATCH(K$7,GRID!$A$34:$A$44,0),MATCH(1,($U$2=GRID!$B$31:$BI$31)*(КАЛЕНДАРЬ!$AZ30=GRID!$B$33:$BI$33),0))*GRID!$B$65*(1-GRID!$B$69),0))</f>
        <v>24768</v>
      </c>
      <c r="L456" s="47" cm="1">
        <f t="array" ref="L456">IF($I$2="Путешествия с детьми",
INDEX(GRID!$B$47:$BI$57,MATCH(K$7,GRID!$A$47:$A$57,0),MATCH(1,($U$2=GRID!$B$31:$BI$31)*(КАЛЕНДАРЬ!$AZ30=GRID!$B$33:$BI$33), 0))*GRID!$B$65,
ROUNDUP(INDEX(GRID!$B$47:$BI$57,MATCH(K$7,GRID!$A$47:$A$57,0),MATCH(1,($U$2=GRID!$B$31:$BI$31)*(КАЛЕНДАРЬ!$AZ30=GRID!$B$33:$BI$33),0))*GRID!$B$65*(1-GRID!$B$69),0))</f>
        <v>27004</v>
      </c>
      <c r="M456" s="47" cm="1">
        <f t="array" ref="M456">IF($I$2="Путешествия с детьми",
INDEX(GRID!$B$34:$BI$44,MATCH(M$7,GRID!$A$34:$A$44,0),MATCH(1,($U$2=GRID!$B$31:$BI$31)*(КАЛЕНДАРЬ!$AZ30=GRID!$B$33:$BI$33), 0))*GRID!$B$65,
ROUNDUP(INDEX(GRID!$B$34:$BI$44,MATCH(M$7,GRID!$A$34:$A$44,0),MATCH(1,($U$2=GRID!$B$31:$BI$31)*(КАЛЕНДАРЬ!$AZ30=GRID!$B$33:$BI$33),0))*GRID!$B$65*(1-GRID!$B$69),0))</f>
        <v>26402</v>
      </c>
      <c r="N456" s="47" cm="1">
        <f t="array" ref="N456">IF($I$2="Путешествия с детьми",
INDEX(GRID!$B$47:$BI$57,MATCH(M$7,GRID!$A$47:$A$57,0),MATCH(1,($U$2=GRID!$B$31:$BI$31)*(КАЛЕНДАРЬ!$AZ30=GRID!$B$33:$BI$33), 0))*GRID!$B$65,
ROUNDUP(INDEX(GRID!$B$47:$BI$57,MATCH(M$7,GRID!$A$47:$A$57,0),MATCH(1,($U$2=GRID!$B$31:$BI$31)*(КАЛЕНДАРЬ!$AZ30=GRID!$B$33:$BI$33),0))*GRID!$B$65*(1-GRID!$B$69),0))</f>
        <v>28638</v>
      </c>
      <c r="O456" s="47" cm="1">
        <f t="array" ref="O456">IF($I$2="Путешествия с детьми",
INDEX(GRID!$B$34:$BI$44,MATCH(O$7,GRID!$A$34:$A$44,0),MATCH(1,($U$2=GRID!$B$31:$BI$31)*(КАЛЕНДАРЬ!$AZ30=GRID!$B$33:$BI$33), 0))*GRID!$B$65,
ROUNDUP(INDEX(GRID!$B$34:$BI$44,MATCH(O$7,GRID!$A$34:$A$44,0),MATCH(1,($U$2=GRID!$B$31:$BI$31)*(КАЛЕНДАРЬ!$AZ30=GRID!$B$33:$BI$33),0))*GRID!$B$65*(1-GRID!$B$69),0))</f>
        <v>32594</v>
      </c>
      <c r="P456" s="47" cm="1">
        <f t="array" ref="P456">IF($I$2="Путешествия с детьми",
INDEX(GRID!$B$47:$BI$57,MATCH(O$7,GRID!$A$47:$A$57,0),MATCH(1,($U$2=GRID!$B$31:$BI$31)*(КАЛЕНДАРЬ!$AZ30=GRID!$B$33:$BI$33), 0))*GRID!$B$65,
ROUNDUP(INDEX(GRID!$B$47:$BI$57,MATCH(O$7,GRID!$A$47:$A$57,0),MATCH(1,($U$2=GRID!$B$31:$BI$31)*(КАЛЕНДАРЬ!$AZ30=GRID!$B$33:$BI$33),0))*GRID!$B$65*(1-GRID!$B$69),0))</f>
        <v>34830</v>
      </c>
      <c r="Q456" s="47" cm="1">
        <f t="array" ref="Q456">IF($I$2="Путешествия с детьми",
INDEX(GRID!$B$34:$BI$44,MATCH(Q$7,GRID!$A$34:$A$44,0),MATCH(1,($U$2=GRID!$B$31:$BI$31)*(КАЛЕНДАРЬ!$AZ30=GRID!$B$33:$BI$33), 0))*GRID!$B$65,
ROUNDUP(INDEX(GRID!$B$34:$BI$44,MATCH(Q$7,GRID!$A$34:$A$44,0),MATCH(1,($U$2=GRID!$B$31:$BI$31)*(КАЛЕНДАРЬ!$AZ30=GRID!$B$33:$BI$33),0))*GRID!$B$65*(1-GRID!$B$69),0))</f>
        <v>34400</v>
      </c>
      <c r="R456" s="47" cm="1">
        <f t="array" ref="R456">IF($I$2="Путешествия с детьми",
INDEX(GRID!$B$47:$BI$57,MATCH(Q$7,GRID!$A$47:$A$57,0),MATCH(1,($U$2=GRID!$B$31:$BI$31)*(КАЛЕНДАРЬ!$AZ30=GRID!$B$33:$BI$33), 0))*GRID!$B$65,
ROUNDUP(INDEX(GRID!$B$47:$BI$57,MATCH(Q$7,GRID!$A$47:$A$57,0),MATCH(1,($U$2=GRID!$B$31:$BI$31)*(КАЛЕНДАРЬ!$AZ30=GRID!$B$33:$BI$33),0))*GRID!$B$65*(1-GRID!$B$69),0))</f>
        <v>36636</v>
      </c>
      <c r="S456" s="47" cm="1">
        <f t="array" ref="S456">IF($I$2="Путешествия с детьми",
INDEX(GRID!$B$34:$BI$44,MATCH(S$7,GRID!$A$34:$A$44,0),MATCH(1,($U$2=GRID!$B$31:$BI$31)*(КАЛЕНДАРЬ!$AZ30=GRID!$B$33:$BI$33), 0))*GRID!$B$65,
ROUNDUP(INDEX(GRID!$B$34:$BI$44,MATCH(S$7,GRID!$A$34:$A$44,0),MATCH(1,($U$2=GRID!$B$31:$BI$31)*(КАЛЕНДАРЬ!$AZ30=GRID!$B$33:$BI$33),0))*GRID!$B$65*(1-GRID!$B$69),0))</f>
        <v>37496</v>
      </c>
      <c r="T456" s="47" cm="1">
        <f t="array" ref="T456">IF($I$2="Путешествия с детьми",
INDEX(GRID!$B$47:$BI$57,MATCH(S$7,GRID!$A$47:$A$57,0),MATCH(1,($U$2=GRID!$B$31:$BI$31)*(КАЛЕНДАРЬ!$AZ30=GRID!$B$33:$BI$33), 0))*GRID!$B$65,
ROUNDUP(INDEX(GRID!$B$47:$BI$57,MATCH(S$7,GRID!$A$47:$A$57,0),MATCH(1,($U$2=GRID!$B$31:$BI$31)*(КАЛЕНДАРЬ!$AZ30=GRID!$B$33:$BI$33),0))*GRID!$B$65*(1-GRID!$B$69),0))</f>
        <v>39732</v>
      </c>
      <c r="U456" s="47" cm="1">
        <f t="array" ref="U456">IF($I$2="Путешествия с детьми",
INDEX(GRID!$B$34:$BI$44,MATCH(U$7,GRID!$A$34:$A$44,0),MATCH(1,($U$2=GRID!$B$31:$BI$31)*(КАЛЕНДАРЬ!$AZ30=GRID!$B$33:$BI$33), 0))*GRID!$B$65,
ROUNDUP(INDEX(GRID!$B$34:$BI$44,MATCH(U$7,GRID!$A$34:$A$44,0),MATCH(1,($U$2=GRID!$B$31:$BI$31)*(КАЛЕНДАРЬ!$AZ30=GRID!$B$33:$BI$33),0))*GRID!$B$65*(1-GRID!$B$69),0))</f>
        <v>42828</v>
      </c>
      <c r="V456" s="47" cm="1">
        <f t="array" ref="V456">IF($I$2="Путешествия с детьми",
INDEX(GRID!$B$47:$BI$57,MATCH(U$7,GRID!$A$47:$A$57,0),MATCH(1,($U$2=GRID!$B$31:$BI$31)*(КАЛЕНДАРЬ!$AZ30=GRID!$B$33:$BI$33), 0))*GRID!$B$65,
ROUNDUP(INDEX(GRID!$B$47:$BI$57,MATCH(U$7,GRID!$A$47:$A$57,0),MATCH(1,($U$2=GRID!$B$31:$BI$31)*(КАЛЕНДАРЬ!$AZ30=GRID!$B$33:$BI$33),0))*GRID!$B$65*(1-GRID!$B$69),0))</f>
        <v>45064</v>
      </c>
      <c r="W456" s="47" cm="1">
        <f t="array" ref="W456">IF($I$2="Путешествия с детьми",
INDEX(GRID!$B$34:$BI$44,MATCH(W$7,GRID!$A$34:$A$44,0),MATCH(1,($U$2=GRID!$B$31:$BI$31)*(КАЛЕНДАРЬ!$AZ30=GRID!$B$33:$BI$33), 0))*GRID!$B$65,
ROUNDUP(INDEX(GRID!$B$34:$BI$44,MATCH(W$7,GRID!$A$34:$A$44,0),MATCH(1,($U$2=GRID!$B$31:$BI$31)*(КАЛЕНДАРЬ!$AZ30=GRID!$B$33:$BI$33),0))*GRID!$B$65*(1-GRID!$B$69),0))</f>
        <v>127108</v>
      </c>
      <c r="X456" s="47" cm="1">
        <f t="array" ref="X456">IF($I$2="Путешествия с детьми",
INDEX(GRID!$B$47:$BI$57,MATCH(W$7,GRID!$A$47:$A$57,0),MATCH(1,($U$2=GRID!$B$31:$BI$31)*(КАЛЕНДАРЬ!$AZ30=GRID!$B$33:$BI$33), 0))*GRID!$B$65,
ROUNDUP(INDEX(GRID!$B$47:$BI$57,MATCH(W$7,GRID!$A$47:$A$57,0),MATCH(1,($U$2=GRID!$B$31:$BI$31)*(КАЛЕНДАРЬ!$AZ30=GRID!$B$33:$BI$33),0))*GRID!$B$65*(1-GRID!$B$69),0))</f>
        <v>129344</v>
      </c>
    </row>
    <row r="457" spans="1:24" ht="14.25" customHeight="1" x14ac:dyDescent="0.2">
      <c r="A457" s="117" t="s">
        <v>46</v>
      </c>
      <c r="B457" s="117">
        <v>28</v>
      </c>
      <c r="C457" s="138" cm="1">
        <f t="array" ref="C457">IF($I$2="Путешествия с детьми",
INDEX(GRID!$B$34:$BI$44,MATCH(C$7,GRID!$A$34:$A$44,0),MATCH(1,($U$2=GRID!$B$31:$BI$31)*(КАЛЕНДАРЬ!$AZ31=GRID!$B$33:$BI$33), 0))*GRID!$B$65,
ROUNDUP(INDEX(GRID!$B$34:$BI$44,MATCH(C$7,GRID!$A$34:$A$44,0),MATCH(1,($U$2=GRID!$B$31:$BI$31)*(КАЛЕНДАРЬ!$AZ31=GRID!$B$33:$BI$33),0))*GRID!$B$65*(1-GRID!$B$69),0))</f>
        <v>19608</v>
      </c>
      <c r="D457" s="47" cm="1">
        <f t="array" ref="D457">IF($I$2="Путешествия с детьми",
INDEX(GRID!$B$47:$BI$57,MATCH(C$7,GRID!$A$47:$A$57,0),MATCH(1,($U$2=GRID!$B$31:$BI$31)*(КАЛЕНДАРЬ!$AZ31=GRID!$B$33:$BI$33), 0))*GRID!$B$65,
ROUNDUP(INDEX(GRID!$B$47:$BI$57,MATCH(C$7,GRID!$A$47:$A$57,0),MATCH(1,($U$2=GRID!$B$31:$BI$31)*(КАЛЕНДАРЬ!$AZ31=GRID!$B$33:$BI$33),0))*GRID!$B$65*(1-GRID!$B$69),0))</f>
        <v>21844</v>
      </c>
      <c r="E457" s="47" cm="1">
        <f t="array" ref="E457">IF($I$2="Путешествия с детьми",
INDEX(GRID!$B$34:$BI$44,MATCH(E$7,GRID!$A$34:$A$44,0),MATCH(1,($U$2=GRID!$B$31:$BI$31)*(КАЛЕНДАРЬ!$AZ31=GRID!$B$33:$BI$33), 0))*GRID!$B$65,
ROUNDUP(INDEX(GRID!$B$34:$BI$44,MATCH(E$7,GRID!$A$34:$A$44,0),MATCH(1,($U$2=GRID!$B$31:$BI$31)*(КАЛЕНДАРЬ!$AZ31=GRID!$B$33:$BI$33),0))*GRID!$B$65*(1-GRID!$B$69),0))</f>
        <v>21242</v>
      </c>
      <c r="F457" s="47" cm="1">
        <f t="array" ref="F457">IF($I$2="Путешествия с детьми",
INDEX(GRID!$B$47:$BI$57,MATCH(E$7,GRID!$A$47:$A$57,0),MATCH(1,($U$2=GRID!$B$31:$BI$31)*(КАЛЕНДАРЬ!$AZ31=GRID!$B$33:$BI$33), 0))*GRID!$B$65,
ROUNDUP(INDEX(GRID!$B$47:$BI$57,MATCH(E$7,GRID!$A$47:$A$57,0),MATCH(1,($U$2=GRID!$B$31:$BI$31)*(КАЛЕНДАРЬ!$AZ31=GRID!$B$33:$BI$33),0))*GRID!$B$65*(1-GRID!$B$69),0))</f>
        <v>23478</v>
      </c>
      <c r="G457" s="47" cm="1">
        <f t="array" ref="G457">IF($I$2="Путешествия с детьми",
INDEX(GRID!$B$34:$BI$44,MATCH(G$7,GRID!$A$34:$A$44,0),MATCH(1,($U$2=GRID!$B$31:$BI$31)*(КАЛЕНДАРЬ!$AZ31=GRID!$B$33:$BI$33), 0))*GRID!$B$65,
ROUNDUP(INDEX(GRID!$B$34:$BI$44,MATCH(G$7,GRID!$A$34:$A$44,0),MATCH(1,($U$2=GRID!$B$31:$BI$31)*(КАЛЕНДАРЬ!$AZ31=GRID!$B$33:$BI$33),0))*GRID!$B$65*(1-GRID!$B$69),0))</f>
        <v>22188</v>
      </c>
      <c r="H457" s="47" cm="1">
        <f t="array" ref="H457">IF($I$2="Путешествия с детьми",
INDEX(GRID!$B$47:$BI$57,MATCH(G$7,GRID!$A$47:$A$57,0),MATCH(1,($U$2=GRID!$B$31:$BI$31)*(КАЛЕНДАРЬ!$AZ31=GRID!$B$33:$BI$33), 0))*GRID!$B$65,
ROUNDUP(INDEX(GRID!$B$47:$BI$57,MATCH(G$7,GRID!$A$47:$A$57,0),MATCH(1,($U$2=GRID!$B$31:$BI$31)*(КАЛЕНДАРЬ!$AZ31=GRID!$B$33:$BI$33),0))*GRID!$B$65*(1-GRID!$B$69),0))</f>
        <v>24424</v>
      </c>
      <c r="I457" s="47" cm="1">
        <f t="array" ref="I457">IF($I$2="Путешествия с детьми",
INDEX(GRID!$B$34:$BI$44,MATCH(I$7,GRID!$A$34:$A$44,0),MATCH(1,($U$2=GRID!$B$31:$BI$31)*(КАЛЕНДАРЬ!$AZ31=GRID!$B$33:$BI$33), 0))*GRID!$B$65,
ROUNDUP(INDEX(GRID!$B$34:$BI$44,MATCH(I$7,GRID!$A$34:$A$44,0),MATCH(1,($U$2=GRID!$B$31:$BI$31)*(КАЛЕНДАРЬ!$AZ31=GRID!$B$33:$BI$33),0))*GRID!$B$65*(1-GRID!$B$69),0))</f>
        <v>23822</v>
      </c>
      <c r="J457" s="47" cm="1">
        <f t="array" ref="J457">IF($I$2="Путешествия с детьми",
INDEX(GRID!$B$47:$BI$57,MATCH(I$7,GRID!$A$47:$A$57,0),MATCH(1,($U$2=GRID!$B$31:$BI$31)*(КАЛЕНДАРЬ!$AZ31=GRID!$B$33:$BI$33), 0))*GRID!$B$65,
ROUNDUP(INDEX(GRID!$B$47:$BI$57,MATCH(I$7,GRID!$A$47:$A$57,0),MATCH(1,($U$2=GRID!$B$31:$BI$31)*(КАЛЕНДАРЬ!$AZ31=GRID!$B$33:$BI$33),0))*GRID!$B$65*(1-GRID!$B$69),0))</f>
        <v>26058</v>
      </c>
      <c r="K457" s="47" cm="1">
        <f t="array" ref="K457">IF($I$2="Путешествия с детьми",
INDEX(GRID!$B$34:$BI$44,MATCH(K$7,GRID!$A$34:$A$44,0),MATCH(1,($U$2=GRID!$B$31:$BI$31)*(КАЛЕНДАРЬ!$AZ31=GRID!$B$33:$BI$33), 0))*GRID!$B$65,
ROUNDUP(INDEX(GRID!$B$34:$BI$44,MATCH(K$7,GRID!$A$34:$A$44,0),MATCH(1,($U$2=GRID!$B$31:$BI$31)*(КАЛЕНДАРЬ!$AZ31=GRID!$B$33:$BI$33),0))*GRID!$B$65*(1-GRID!$B$69),0))</f>
        <v>24768</v>
      </c>
      <c r="L457" s="47" cm="1">
        <f t="array" ref="L457">IF($I$2="Путешествия с детьми",
INDEX(GRID!$B$47:$BI$57,MATCH(K$7,GRID!$A$47:$A$57,0),MATCH(1,($U$2=GRID!$B$31:$BI$31)*(КАЛЕНДАРЬ!$AZ31=GRID!$B$33:$BI$33), 0))*GRID!$B$65,
ROUNDUP(INDEX(GRID!$B$47:$BI$57,MATCH(K$7,GRID!$A$47:$A$57,0),MATCH(1,($U$2=GRID!$B$31:$BI$31)*(КАЛЕНДАРЬ!$AZ31=GRID!$B$33:$BI$33),0))*GRID!$B$65*(1-GRID!$B$69),0))</f>
        <v>27004</v>
      </c>
      <c r="M457" s="47" cm="1">
        <f t="array" ref="M457">IF($I$2="Путешествия с детьми",
INDEX(GRID!$B$34:$BI$44,MATCH(M$7,GRID!$A$34:$A$44,0),MATCH(1,($U$2=GRID!$B$31:$BI$31)*(КАЛЕНДАРЬ!$AZ31=GRID!$B$33:$BI$33), 0))*GRID!$B$65,
ROUNDUP(INDEX(GRID!$B$34:$BI$44,MATCH(M$7,GRID!$A$34:$A$44,0),MATCH(1,($U$2=GRID!$B$31:$BI$31)*(КАЛЕНДАРЬ!$AZ31=GRID!$B$33:$BI$33),0))*GRID!$B$65*(1-GRID!$B$69),0))</f>
        <v>26402</v>
      </c>
      <c r="N457" s="47" cm="1">
        <f t="array" ref="N457">IF($I$2="Путешествия с детьми",
INDEX(GRID!$B$47:$BI$57,MATCH(M$7,GRID!$A$47:$A$57,0),MATCH(1,($U$2=GRID!$B$31:$BI$31)*(КАЛЕНДАРЬ!$AZ31=GRID!$B$33:$BI$33), 0))*GRID!$B$65,
ROUNDUP(INDEX(GRID!$B$47:$BI$57,MATCH(M$7,GRID!$A$47:$A$57,0),MATCH(1,($U$2=GRID!$B$31:$BI$31)*(КАЛЕНДАРЬ!$AZ31=GRID!$B$33:$BI$33),0))*GRID!$B$65*(1-GRID!$B$69),0))</f>
        <v>28638</v>
      </c>
      <c r="O457" s="47" cm="1">
        <f t="array" ref="O457">IF($I$2="Путешествия с детьми",
INDEX(GRID!$B$34:$BI$44,MATCH(O$7,GRID!$A$34:$A$44,0),MATCH(1,($U$2=GRID!$B$31:$BI$31)*(КАЛЕНДАРЬ!$AZ31=GRID!$B$33:$BI$33), 0))*GRID!$B$65,
ROUNDUP(INDEX(GRID!$B$34:$BI$44,MATCH(O$7,GRID!$A$34:$A$44,0),MATCH(1,($U$2=GRID!$B$31:$BI$31)*(КАЛЕНДАРЬ!$AZ31=GRID!$B$33:$BI$33),0))*GRID!$B$65*(1-GRID!$B$69),0))</f>
        <v>32594</v>
      </c>
      <c r="P457" s="47" cm="1">
        <f t="array" ref="P457">IF($I$2="Путешествия с детьми",
INDEX(GRID!$B$47:$BI$57,MATCH(O$7,GRID!$A$47:$A$57,0),MATCH(1,($U$2=GRID!$B$31:$BI$31)*(КАЛЕНДАРЬ!$AZ31=GRID!$B$33:$BI$33), 0))*GRID!$B$65,
ROUNDUP(INDEX(GRID!$B$47:$BI$57,MATCH(O$7,GRID!$A$47:$A$57,0),MATCH(1,($U$2=GRID!$B$31:$BI$31)*(КАЛЕНДАРЬ!$AZ31=GRID!$B$33:$BI$33),0))*GRID!$B$65*(1-GRID!$B$69),0))</f>
        <v>34830</v>
      </c>
      <c r="Q457" s="47" cm="1">
        <f t="array" ref="Q457">IF($I$2="Путешествия с детьми",
INDEX(GRID!$B$34:$BI$44,MATCH(Q$7,GRID!$A$34:$A$44,0),MATCH(1,($U$2=GRID!$B$31:$BI$31)*(КАЛЕНДАРЬ!$AZ31=GRID!$B$33:$BI$33), 0))*GRID!$B$65,
ROUNDUP(INDEX(GRID!$B$34:$BI$44,MATCH(Q$7,GRID!$A$34:$A$44,0),MATCH(1,($U$2=GRID!$B$31:$BI$31)*(КАЛЕНДАРЬ!$AZ31=GRID!$B$33:$BI$33),0))*GRID!$B$65*(1-GRID!$B$69),0))</f>
        <v>34400</v>
      </c>
      <c r="R457" s="47" cm="1">
        <f t="array" ref="R457">IF($I$2="Путешествия с детьми",
INDEX(GRID!$B$47:$BI$57,MATCH(Q$7,GRID!$A$47:$A$57,0),MATCH(1,($U$2=GRID!$B$31:$BI$31)*(КАЛЕНДАРЬ!$AZ31=GRID!$B$33:$BI$33), 0))*GRID!$B$65,
ROUNDUP(INDEX(GRID!$B$47:$BI$57,MATCH(Q$7,GRID!$A$47:$A$57,0),MATCH(1,($U$2=GRID!$B$31:$BI$31)*(КАЛЕНДАРЬ!$AZ31=GRID!$B$33:$BI$33),0))*GRID!$B$65*(1-GRID!$B$69),0))</f>
        <v>36636</v>
      </c>
      <c r="S457" s="47" cm="1">
        <f t="array" ref="S457">IF($I$2="Путешествия с детьми",
INDEX(GRID!$B$34:$BI$44,MATCH(S$7,GRID!$A$34:$A$44,0),MATCH(1,($U$2=GRID!$B$31:$BI$31)*(КАЛЕНДАРЬ!$AZ31=GRID!$B$33:$BI$33), 0))*GRID!$B$65,
ROUNDUP(INDEX(GRID!$B$34:$BI$44,MATCH(S$7,GRID!$A$34:$A$44,0),MATCH(1,($U$2=GRID!$B$31:$BI$31)*(КАЛЕНДАРЬ!$AZ31=GRID!$B$33:$BI$33),0))*GRID!$B$65*(1-GRID!$B$69),0))</f>
        <v>37496</v>
      </c>
      <c r="T457" s="47" cm="1">
        <f t="array" ref="T457">IF($I$2="Путешествия с детьми",
INDEX(GRID!$B$47:$BI$57,MATCH(S$7,GRID!$A$47:$A$57,0),MATCH(1,($U$2=GRID!$B$31:$BI$31)*(КАЛЕНДАРЬ!$AZ31=GRID!$B$33:$BI$33), 0))*GRID!$B$65,
ROUNDUP(INDEX(GRID!$B$47:$BI$57,MATCH(S$7,GRID!$A$47:$A$57,0),MATCH(1,($U$2=GRID!$B$31:$BI$31)*(КАЛЕНДАРЬ!$AZ31=GRID!$B$33:$BI$33),0))*GRID!$B$65*(1-GRID!$B$69),0))</f>
        <v>39732</v>
      </c>
      <c r="U457" s="47" cm="1">
        <f t="array" ref="U457">IF($I$2="Путешествия с детьми",
INDEX(GRID!$B$34:$BI$44,MATCH(U$7,GRID!$A$34:$A$44,0),MATCH(1,($U$2=GRID!$B$31:$BI$31)*(КАЛЕНДАРЬ!$AZ31=GRID!$B$33:$BI$33), 0))*GRID!$B$65,
ROUNDUP(INDEX(GRID!$B$34:$BI$44,MATCH(U$7,GRID!$A$34:$A$44,0),MATCH(1,($U$2=GRID!$B$31:$BI$31)*(КАЛЕНДАРЬ!$AZ31=GRID!$B$33:$BI$33),0))*GRID!$B$65*(1-GRID!$B$69),0))</f>
        <v>42828</v>
      </c>
      <c r="V457" s="47" cm="1">
        <f t="array" ref="V457">IF($I$2="Путешествия с детьми",
INDEX(GRID!$B$47:$BI$57,MATCH(U$7,GRID!$A$47:$A$57,0),MATCH(1,($U$2=GRID!$B$31:$BI$31)*(КАЛЕНДАРЬ!$AZ31=GRID!$B$33:$BI$33), 0))*GRID!$B$65,
ROUNDUP(INDEX(GRID!$B$47:$BI$57,MATCH(U$7,GRID!$A$47:$A$57,0),MATCH(1,($U$2=GRID!$B$31:$BI$31)*(КАЛЕНДАРЬ!$AZ31=GRID!$B$33:$BI$33),0))*GRID!$B$65*(1-GRID!$B$69),0))</f>
        <v>45064</v>
      </c>
      <c r="W457" s="47" cm="1">
        <f t="array" ref="W457">IF($I$2="Путешествия с детьми",
INDEX(GRID!$B$34:$BI$44,MATCH(W$7,GRID!$A$34:$A$44,0),MATCH(1,($U$2=GRID!$B$31:$BI$31)*(КАЛЕНДАРЬ!$AZ31=GRID!$B$33:$BI$33), 0))*GRID!$B$65,
ROUNDUP(INDEX(GRID!$B$34:$BI$44,MATCH(W$7,GRID!$A$34:$A$44,0),MATCH(1,($U$2=GRID!$B$31:$BI$31)*(КАЛЕНДАРЬ!$AZ31=GRID!$B$33:$BI$33),0))*GRID!$B$65*(1-GRID!$B$69),0))</f>
        <v>127108</v>
      </c>
      <c r="X457" s="47" cm="1">
        <f t="array" ref="X457">IF($I$2="Путешествия с детьми",
INDEX(GRID!$B$47:$BI$57,MATCH(W$7,GRID!$A$47:$A$57,0),MATCH(1,($U$2=GRID!$B$31:$BI$31)*(КАЛЕНДАРЬ!$AZ31=GRID!$B$33:$BI$33), 0))*GRID!$B$65,
ROUNDUP(INDEX(GRID!$B$47:$BI$57,MATCH(W$7,GRID!$A$47:$A$57,0),MATCH(1,($U$2=GRID!$B$31:$BI$31)*(КАЛЕНДАРЬ!$AZ31=GRID!$B$33:$BI$33),0))*GRID!$B$65*(1-GRID!$B$69),0))</f>
        <v>129344</v>
      </c>
    </row>
    <row r="458" spans="1:24" ht="14.25" customHeight="1" x14ac:dyDescent="0.2">
      <c r="A458" s="117" t="s">
        <v>47</v>
      </c>
      <c r="B458" s="117">
        <v>29</v>
      </c>
      <c r="C458" s="138" cm="1">
        <f t="array" ref="C458">IF($I$2="Путешествия с детьми",
INDEX(GRID!$B$34:$BI$44,MATCH(C$7,GRID!$A$34:$A$44,0),MATCH(1,($U$2=GRID!$B$31:$BI$31)*(КАЛЕНДАРЬ!$AZ32=GRID!$B$33:$BI$33), 0))*GRID!$B$65,
ROUNDUP(INDEX(GRID!$B$34:$BI$44,MATCH(C$7,GRID!$A$34:$A$44,0),MATCH(1,($U$2=GRID!$B$31:$BI$31)*(КАЛЕНДАРЬ!$AZ32=GRID!$B$33:$BI$33),0))*GRID!$B$65*(1-GRID!$B$69),0))</f>
        <v>20640</v>
      </c>
      <c r="D458" s="47" cm="1">
        <f t="array" ref="D458">IF($I$2="Путешествия с детьми",
INDEX(GRID!$B$47:$BI$57,MATCH(C$7,GRID!$A$47:$A$57,0),MATCH(1,($U$2=GRID!$B$31:$BI$31)*(КАЛЕНДАРЬ!$AZ32=GRID!$B$33:$BI$33), 0))*GRID!$B$65,
ROUNDUP(INDEX(GRID!$B$47:$BI$57,MATCH(C$7,GRID!$A$47:$A$57,0),MATCH(1,($U$2=GRID!$B$31:$BI$31)*(КАЛЕНДАРЬ!$AZ32=GRID!$B$33:$BI$33),0))*GRID!$B$65*(1-GRID!$B$69),0))</f>
        <v>22876</v>
      </c>
      <c r="E458" s="47" cm="1">
        <f t="array" ref="E458">IF($I$2="Путешествия с детьми",
INDEX(GRID!$B$34:$BI$44,MATCH(E$7,GRID!$A$34:$A$44,0),MATCH(1,($U$2=GRID!$B$31:$BI$31)*(КАЛЕНДАРЬ!$AZ32=GRID!$B$33:$BI$33), 0))*GRID!$B$65,
ROUNDUP(INDEX(GRID!$B$34:$BI$44,MATCH(E$7,GRID!$A$34:$A$44,0),MATCH(1,($U$2=GRID!$B$31:$BI$31)*(КАЛЕНДАРЬ!$AZ32=GRID!$B$33:$BI$33),0))*GRID!$B$65*(1-GRID!$B$69),0))</f>
        <v>22274</v>
      </c>
      <c r="F458" s="47" cm="1">
        <f t="array" ref="F458">IF($I$2="Путешествия с детьми",
INDEX(GRID!$B$47:$BI$57,MATCH(E$7,GRID!$A$47:$A$57,0),MATCH(1,($U$2=GRID!$B$31:$BI$31)*(КАЛЕНДАРЬ!$AZ32=GRID!$B$33:$BI$33), 0))*GRID!$B$65,
ROUNDUP(INDEX(GRID!$B$47:$BI$57,MATCH(E$7,GRID!$A$47:$A$57,0),MATCH(1,($U$2=GRID!$B$31:$BI$31)*(КАЛЕНДАРЬ!$AZ32=GRID!$B$33:$BI$33),0))*GRID!$B$65*(1-GRID!$B$69),0))</f>
        <v>24510</v>
      </c>
      <c r="G458" s="47" cm="1">
        <f t="array" ref="G458">IF($I$2="Путешествия с детьми",
INDEX(GRID!$B$34:$BI$44,MATCH(G$7,GRID!$A$34:$A$44,0),MATCH(1,($U$2=GRID!$B$31:$BI$31)*(КАЛЕНДАРЬ!$AZ32=GRID!$B$33:$BI$33), 0))*GRID!$B$65,
ROUNDUP(INDEX(GRID!$B$34:$BI$44,MATCH(G$7,GRID!$A$34:$A$44,0),MATCH(1,($U$2=GRID!$B$31:$BI$31)*(КАЛЕНДАРЬ!$AZ32=GRID!$B$33:$BI$33),0))*GRID!$B$65*(1-GRID!$B$69),0))</f>
        <v>23220</v>
      </c>
      <c r="H458" s="47" cm="1">
        <f t="array" ref="H458">IF($I$2="Путешествия с детьми",
INDEX(GRID!$B$47:$BI$57,MATCH(G$7,GRID!$A$47:$A$57,0),MATCH(1,($U$2=GRID!$B$31:$BI$31)*(КАЛЕНДАРЬ!$AZ32=GRID!$B$33:$BI$33), 0))*GRID!$B$65,
ROUNDUP(INDEX(GRID!$B$47:$BI$57,MATCH(G$7,GRID!$A$47:$A$57,0),MATCH(1,($U$2=GRID!$B$31:$BI$31)*(КАЛЕНДАРЬ!$AZ32=GRID!$B$33:$BI$33),0))*GRID!$B$65*(1-GRID!$B$69),0))</f>
        <v>25456</v>
      </c>
      <c r="I458" s="47" cm="1">
        <f t="array" ref="I458">IF($I$2="Путешествия с детьми",
INDEX(GRID!$B$34:$BI$44,MATCH(I$7,GRID!$A$34:$A$44,0),MATCH(1,($U$2=GRID!$B$31:$BI$31)*(КАЛЕНДАРЬ!$AZ32=GRID!$B$33:$BI$33), 0))*GRID!$B$65,
ROUNDUP(INDEX(GRID!$B$34:$BI$44,MATCH(I$7,GRID!$A$34:$A$44,0),MATCH(1,($U$2=GRID!$B$31:$BI$31)*(КАЛЕНДАРЬ!$AZ32=GRID!$B$33:$BI$33),0))*GRID!$B$65*(1-GRID!$B$69),0))</f>
        <v>24854</v>
      </c>
      <c r="J458" s="47" cm="1">
        <f t="array" ref="J458">IF($I$2="Путешествия с детьми",
INDEX(GRID!$B$47:$BI$57,MATCH(I$7,GRID!$A$47:$A$57,0),MATCH(1,($U$2=GRID!$B$31:$BI$31)*(КАЛЕНДАРЬ!$AZ32=GRID!$B$33:$BI$33), 0))*GRID!$B$65,
ROUNDUP(INDEX(GRID!$B$47:$BI$57,MATCH(I$7,GRID!$A$47:$A$57,0),MATCH(1,($U$2=GRID!$B$31:$BI$31)*(КАЛЕНДАРЬ!$AZ32=GRID!$B$33:$BI$33),0))*GRID!$B$65*(1-GRID!$B$69),0))</f>
        <v>27090</v>
      </c>
      <c r="K458" s="47" cm="1">
        <f t="array" ref="K458">IF($I$2="Путешествия с детьми",
INDEX(GRID!$B$34:$BI$44,MATCH(K$7,GRID!$A$34:$A$44,0),MATCH(1,($U$2=GRID!$B$31:$BI$31)*(КАЛЕНДАРЬ!$AZ32=GRID!$B$33:$BI$33), 0))*GRID!$B$65,
ROUNDUP(INDEX(GRID!$B$34:$BI$44,MATCH(K$7,GRID!$A$34:$A$44,0),MATCH(1,($U$2=GRID!$B$31:$BI$31)*(КАЛЕНДАРЬ!$AZ32=GRID!$B$33:$BI$33),0))*GRID!$B$65*(1-GRID!$B$69),0))</f>
        <v>25800</v>
      </c>
      <c r="L458" s="47" cm="1">
        <f t="array" ref="L458">IF($I$2="Путешествия с детьми",
INDEX(GRID!$B$47:$BI$57,MATCH(K$7,GRID!$A$47:$A$57,0),MATCH(1,($U$2=GRID!$B$31:$BI$31)*(КАЛЕНДАРЬ!$AZ32=GRID!$B$33:$BI$33), 0))*GRID!$B$65,
ROUNDUP(INDEX(GRID!$B$47:$BI$57,MATCH(K$7,GRID!$A$47:$A$57,0),MATCH(1,($U$2=GRID!$B$31:$BI$31)*(КАЛЕНДАРЬ!$AZ32=GRID!$B$33:$BI$33),0))*GRID!$B$65*(1-GRID!$B$69),0))</f>
        <v>28036</v>
      </c>
      <c r="M458" s="47" cm="1">
        <f t="array" ref="M458">IF($I$2="Путешествия с детьми",
INDEX(GRID!$B$34:$BI$44,MATCH(M$7,GRID!$A$34:$A$44,0),MATCH(1,($U$2=GRID!$B$31:$BI$31)*(КАЛЕНДАРЬ!$AZ32=GRID!$B$33:$BI$33), 0))*GRID!$B$65,
ROUNDUP(INDEX(GRID!$B$34:$BI$44,MATCH(M$7,GRID!$A$34:$A$44,0),MATCH(1,($U$2=GRID!$B$31:$BI$31)*(КАЛЕНДАРЬ!$AZ32=GRID!$B$33:$BI$33),0))*GRID!$B$65*(1-GRID!$B$69),0))</f>
        <v>27434</v>
      </c>
      <c r="N458" s="47" cm="1">
        <f t="array" ref="N458">IF($I$2="Путешествия с детьми",
INDEX(GRID!$B$47:$BI$57,MATCH(M$7,GRID!$A$47:$A$57,0),MATCH(1,($U$2=GRID!$B$31:$BI$31)*(КАЛЕНДАРЬ!$AZ32=GRID!$B$33:$BI$33), 0))*GRID!$B$65,
ROUNDUP(INDEX(GRID!$B$47:$BI$57,MATCH(M$7,GRID!$A$47:$A$57,0),MATCH(1,($U$2=GRID!$B$31:$BI$31)*(КАЛЕНДАРЬ!$AZ32=GRID!$B$33:$BI$33),0))*GRID!$B$65*(1-GRID!$B$69),0))</f>
        <v>29670</v>
      </c>
      <c r="O458" s="47" cm="1">
        <f t="array" ref="O458">IF($I$2="Путешествия с детьми",
INDEX(GRID!$B$34:$BI$44,MATCH(O$7,GRID!$A$34:$A$44,0),MATCH(1,($U$2=GRID!$B$31:$BI$31)*(КАЛЕНДАРЬ!$AZ32=GRID!$B$33:$BI$33), 0))*GRID!$B$65,
ROUNDUP(INDEX(GRID!$B$34:$BI$44,MATCH(O$7,GRID!$A$34:$A$44,0),MATCH(1,($U$2=GRID!$B$31:$BI$31)*(КАЛЕНДАРЬ!$AZ32=GRID!$B$33:$BI$33),0))*GRID!$B$65*(1-GRID!$B$69),0))</f>
        <v>33712</v>
      </c>
      <c r="P458" s="47" cm="1">
        <f t="array" ref="P458">IF($I$2="Путешествия с детьми",
INDEX(GRID!$B$47:$BI$57,MATCH(O$7,GRID!$A$47:$A$57,0),MATCH(1,($U$2=GRID!$B$31:$BI$31)*(КАЛЕНДАРЬ!$AZ32=GRID!$B$33:$BI$33), 0))*GRID!$B$65,
ROUNDUP(INDEX(GRID!$B$47:$BI$57,MATCH(O$7,GRID!$A$47:$A$57,0),MATCH(1,($U$2=GRID!$B$31:$BI$31)*(КАЛЕНДАРЬ!$AZ32=GRID!$B$33:$BI$33),0))*GRID!$B$65*(1-GRID!$B$69),0))</f>
        <v>35948</v>
      </c>
      <c r="Q458" s="47" cm="1">
        <f t="array" ref="Q458">IF($I$2="Путешествия с детьми",
INDEX(GRID!$B$34:$BI$44,MATCH(Q$7,GRID!$A$34:$A$44,0),MATCH(1,($U$2=GRID!$B$31:$BI$31)*(КАЛЕНДАРЬ!$AZ32=GRID!$B$33:$BI$33), 0))*GRID!$B$65,
ROUNDUP(INDEX(GRID!$B$34:$BI$44,MATCH(Q$7,GRID!$A$34:$A$44,0),MATCH(1,($U$2=GRID!$B$31:$BI$31)*(КАЛЕНДАРЬ!$AZ32=GRID!$B$33:$BI$33),0))*GRID!$B$65*(1-GRID!$B$69),0))</f>
        <v>35518</v>
      </c>
      <c r="R458" s="47" cm="1">
        <f t="array" ref="R458">IF($I$2="Путешествия с детьми",
INDEX(GRID!$B$47:$BI$57,MATCH(Q$7,GRID!$A$47:$A$57,0),MATCH(1,($U$2=GRID!$B$31:$BI$31)*(КАЛЕНДАРЬ!$AZ32=GRID!$B$33:$BI$33), 0))*GRID!$B$65,
ROUNDUP(INDEX(GRID!$B$47:$BI$57,MATCH(Q$7,GRID!$A$47:$A$57,0),MATCH(1,($U$2=GRID!$B$31:$BI$31)*(КАЛЕНДАРЬ!$AZ32=GRID!$B$33:$BI$33),0))*GRID!$B$65*(1-GRID!$B$69),0))</f>
        <v>37754</v>
      </c>
      <c r="S458" s="47" cm="1">
        <f t="array" ref="S458">IF($I$2="Путешествия с детьми",
INDEX(GRID!$B$34:$BI$44,MATCH(S$7,GRID!$A$34:$A$44,0),MATCH(1,($U$2=GRID!$B$31:$BI$31)*(КАЛЕНДАРЬ!$AZ32=GRID!$B$33:$BI$33), 0))*GRID!$B$65,
ROUNDUP(INDEX(GRID!$B$34:$BI$44,MATCH(S$7,GRID!$A$34:$A$44,0),MATCH(1,($U$2=GRID!$B$31:$BI$31)*(КАЛЕНДАРЬ!$AZ32=GRID!$B$33:$BI$33),0))*GRID!$B$65*(1-GRID!$B$69),0))</f>
        <v>38700</v>
      </c>
      <c r="T458" s="47" cm="1">
        <f t="array" ref="T458">IF($I$2="Путешествия с детьми",
INDEX(GRID!$B$47:$BI$57,MATCH(S$7,GRID!$A$47:$A$57,0),MATCH(1,($U$2=GRID!$B$31:$BI$31)*(КАЛЕНДАРЬ!$AZ32=GRID!$B$33:$BI$33), 0))*GRID!$B$65,
ROUNDUP(INDEX(GRID!$B$47:$BI$57,MATCH(S$7,GRID!$A$47:$A$57,0),MATCH(1,($U$2=GRID!$B$31:$BI$31)*(КАЛЕНДАРЬ!$AZ32=GRID!$B$33:$BI$33),0))*GRID!$B$65*(1-GRID!$B$69),0))</f>
        <v>40936</v>
      </c>
      <c r="U458" s="47" cm="1">
        <f t="array" ref="U458">IF($I$2="Путешествия с детьми",
INDEX(GRID!$B$34:$BI$44,MATCH(U$7,GRID!$A$34:$A$44,0),MATCH(1,($U$2=GRID!$B$31:$BI$31)*(КАЛЕНДАРЬ!$AZ32=GRID!$B$33:$BI$33), 0))*GRID!$B$65,
ROUNDUP(INDEX(GRID!$B$34:$BI$44,MATCH(U$7,GRID!$A$34:$A$44,0),MATCH(1,($U$2=GRID!$B$31:$BI$31)*(КАЛЕНДАРЬ!$AZ32=GRID!$B$33:$BI$33),0))*GRID!$B$65*(1-GRID!$B$69),0))</f>
        <v>44118</v>
      </c>
      <c r="V458" s="47" cm="1">
        <f t="array" ref="V458">IF($I$2="Путешествия с детьми",
INDEX(GRID!$B$47:$BI$57,MATCH(U$7,GRID!$A$47:$A$57,0),MATCH(1,($U$2=GRID!$B$31:$BI$31)*(КАЛЕНДАРЬ!$AZ32=GRID!$B$33:$BI$33), 0))*GRID!$B$65,
ROUNDUP(INDEX(GRID!$B$47:$BI$57,MATCH(U$7,GRID!$A$47:$A$57,0),MATCH(1,($U$2=GRID!$B$31:$BI$31)*(КАЛЕНДАРЬ!$AZ32=GRID!$B$33:$BI$33),0))*GRID!$B$65*(1-GRID!$B$69),0))</f>
        <v>46354</v>
      </c>
      <c r="W458" s="47" cm="1">
        <f t="array" ref="W458">IF($I$2="Путешествия с детьми",
INDEX(GRID!$B$34:$BI$44,MATCH(W$7,GRID!$A$34:$A$44,0),MATCH(1,($U$2=GRID!$B$31:$BI$31)*(КАЛЕНДАРЬ!$AZ32=GRID!$B$33:$BI$33), 0))*GRID!$B$65,
ROUNDUP(INDEX(GRID!$B$34:$BI$44,MATCH(W$7,GRID!$A$34:$A$44,0),MATCH(1,($U$2=GRID!$B$31:$BI$31)*(КАЛЕНДАРЬ!$AZ32=GRID!$B$33:$BI$33),0))*GRID!$B$65*(1-GRID!$B$69),0))</f>
        <v>135364</v>
      </c>
      <c r="X458" s="47" cm="1">
        <f t="array" ref="X458">IF($I$2="Путешествия с детьми",
INDEX(GRID!$B$47:$BI$57,MATCH(W$7,GRID!$A$47:$A$57,0),MATCH(1,($U$2=GRID!$B$31:$BI$31)*(КАЛЕНДАРЬ!$AZ32=GRID!$B$33:$BI$33), 0))*GRID!$B$65,
ROUNDUP(INDEX(GRID!$B$47:$BI$57,MATCH(W$7,GRID!$A$47:$A$57,0),MATCH(1,($U$2=GRID!$B$31:$BI$31)*(КАЛЕНДАРЬ!$AZ32=GRID!$B$33:$BI$33),0))*GRID!$B$65*(1-GRID!$B$69),0))</f>
        <v>137600</v>
      </c>
    </row>
    <row r="459" spans="1:24" ht="14.25" customHeight="1" x14ac:dyDescent="0.2">
      <c r="A459" s="117" t="s">
        <v>48</v>
      </c>
      <c r="B459" s="117">
        <v>30</v>
      </c>
      <c r="C459" s="138" cm="1">
        <f t="array" ref="C459">IF($I$2="Путешествия с детьми",
INDEX(GRID!$B$34:$BI$44,MATCH(C$7,GRID!$A$34:$A$44,0),MATCH(1,($U$2=GRID!$B$31:$BI$31)*(КАЛЕНДАРЬ!$AZ33=GRID!$B$33:$BI$33), 0))*GRID!$B$65,
ROUNDUP(INDEX(GRID!$B$34:$BI$44,MATCH(C$7,GRID!$A$34:$A$44,0),MATCH(1,($U$2=GRID!$B$31:$BI$31)*(КАЛЕНДАРЬ!$AZ33=GRID!$B$33:$BI$33),0))*GRID!$B$65*(1-GRID!$B$69),0))</f>
        <v>20640</v>
      </c>
      <c r="D459" s="47" cm="1">
        <f t="array" ref="D459">IF($I$2="Путешествия с детьми",
INDEX(GRID!$B$47:$BI$57,MATCH(C$7,GRID!$A$47:$A$57,0),MATCH(1,($U$2=GRID!$B$31:$BI$31)*(КАЛЕНДАРЬ!$AZ33=GRID!$B$33:$BI$33), 0))*GRID!$B$65,
ROUNDUP(INDEX(GRID!$B$47:$BI$57,MATCH(C$7,GRID!$A$47:$A$57,0),MATCH(1,($U$2=GRID!$B$31:$BI$31)*(КАЛЕНДАРЬ!$AZ33=GRID!$B$33:$BI$33),0))*GRID!$B$65*(1-GRID!$B$69),0))</f>
        <v>22876</v>
      </c>
      <c r="E459" s="47" cm="1">
        <f t="array" ref="E459">IF($I$2="Путешествия с детьми",
INDEX(GRID!$B$34:$BI$44,MATCH(E$7,GRID!$A$34:$A$44,0),MATCH(1,($U$2=GRID!$B$31:$BI$31)*(КАЛЕНДАРЬ!$AZ33=GRID!$B$33:$BI$33), 0))*GRID!$B$65,
ROUNDUP(INDEX(GRID!$B$34:$BI$44,MATCH(E$7,GRID!$A$34:$A$44,0),MATCH(1,($U$2=GRID!$B$31:$BI$31)*(КАЛЕНДАРЬ!$AZ33=GRID!$B$33:$BI$33),0))*GRID!$B$65*(1-GRID!$B$69),0))</f>
        <v>22274</v>
      </c>
      <c r="F459" s="47" cm="1">
        <f t="array" ref="F459">IF($I$2="Путешествия с детьми",
INDEX(GRID!$B$47:$BI$57,MATCH(E$7,GRID!$A$47:$A$57,0),MATCH(1,($U$2=GRID!$B$31:$BI$31)*(КАЛЕНДАРЬ!$AZ33=GRID!$B$33:$BI$33), 0))*GRID!$B$65,
ROUNDUP(INDEX(GRID!$B$47:$BI$57,MATCH(E$7,GRID!$A$47:$A$57,0),MATCH(1,($U$2=GRID!$B$31:$BI$31)*(КАЛЕНДАРЬ!$AZ33=GRID!$B$33:$BI$33),0))*GRID!$B$65*(1-GRID!$B$69),0))</f>
        <v>24510</v>
      </c>
      <c r="G459" s="47" cm="1">
        <f t="array" ref="G459">IF($I$2="Путешествия с детьми",
INDEX(GRID!$B$34:$BI$44,MATCH(G$7,GRID!$A$34:$A$44,0),MATCH(1,($U$2=GRID!$B$31:$BI$31)*(КАЛЕНДАРЬ!$AZ33=GRID!$B$33:$BI$33), 0))*GRID!$B$65,
ROUNDUP(INDEX(GRID!$B$34:$BI$44,MATCH(G$7,GRID!$A$34:$A$44,0),MATCH(1,($U$2=GRID!$B$31:$BI$31)*(КАЛЕНДАРЬ!$AZ33=GRID!$B$33:$BI$33),0))*GRID!$B$65*(1-GRID!$B$69),0))</f>
        <v>23220</v>
      </c>
      <c r="H459" s="47" cm="1">
        <f t="array" ref="H459">IF($I$2="Путешествия с детьми",
INDEX(GRID!$B$47:$BI$57,MATCH(G$7,GRID!$A$47:$A$57,0),MATCH(1,($U$2=GRID!$B$31:$BI$31)*(КАЛЕНДАРЬ!$AZ33=GRID!$B$33:$BI$33), 0))*GRID!$B$65,
ROUNDUP(INDEX(GRID!$B$47:$BI$57,MATCH(G$7,GRID!$A$47:$A$57,0),MATCH(1,($U$2=GRID!$B$31:$BI$31)*(КАЛЕНДАРЬ!$AZ33=GRID!$B$33:$BI$33),0))*GRID!$B$65*(1-GRID!$B$69),0))</f>
        <v>25456</v>
      </c>
      <c r="I459" s="47" cm="1">
        <f t="array" ref="I459">IF($I$2="Путешествия с детьми",
INDEX(GRID!$B$34:$BI$44,MATCH(I$7,GRID!$A$34:$A$44,0),MATCH(1,($U$2=GRID!$B$31:$BI$31)*(КАЛЕНДАРЬ!$AZ33=GRID!$B$33:$BI$33), 0))*GRID!$B$65,
ROUNDUP(INDEX(GRID!$B$34:$BI$44,MATCH(I$7,GRID!$A$34:$A$44,0),MATCH(1,($U$2=GRID!$B$31:$BI$31)*(КАЛЕНДАРЬ!$AZ33=GRID!$B$33:$BI$33),0))*GRID!$B$65*(1-GRID!$B$69),0))</f>
        <v>24854</v>
      </c>
      <c r="J459" s="47" cm="1">
        <f t="array" ref="J459">IF($I$2="Путешествия с детьми",
INDEX(GRID!$B$47:$BI$57,MATCH(I$7,GRID!$A$47:$A$57,0),MATCH(1,($U$2=GRID!$B$31:$BI$31)*(КАЛЕНДАРЬ!$AZ33=GRID!$B$33:$BI$33), 0))*GRID!$B$65,
ROUNDUP(INDEX(GRID!$B$47:$BI$57,MATCH(I$7,GRID!$A$47:$A$57,0),MATCH(1,($U$2=GRID!$B$31:$BI$31)*(КАЛЕНДАРЬ!$AZ33=GRID!$B$33:$BI$33),0))*GRID!$B$65*(1-GRID!$B$69),0))</f>
        <v>27090</v>
      </c>
      <c r="K459" s="47" cm="1">
        <f t="array" ref="K459">IF($I$2="Путешествия с детьми",
INDEX(GRID!$B$34:$BI$44,MATCH(K$7,GRID!$A$34:$A$44,0),MATCH(1,($U$2=GRID!$B$31:$BI$31)*(КАЛЕНДАРЬ!$AZ33=GRID!$B$33:$BI$33), 0))*GRID!$B$65,
ROUNDUP(INDEX(GRID!$B$34:$BI$44,MATCH(K$7,GRID!$A$34:$A$44,0),MATCH(1,($U$2=GRID!$B$31:$BI$31)*(КАЛЕНДАРЬ!$AZ33=GRID!$B$33:$BI$33),0))*GRID!$B$65*(1-GRID!$B$69),0))</f>
        <v>25800</v>
      </c>
      <c r="L459" s="47" cm="1">
        <f t="array" ref="L459">IF($I$2="Путешествия с детьми",
INDEX(GRID!$B$47:$BI$57,MATCH(K$7,GRID!$A$47:$A$57,0),MATCH(1,($U$2=GRID!$B$31:$BI$31)*(КАЛЕНДАРЬ!$AZ33=GRID!$B$33:$BI$33), 0))*GRID!$B$65,
ROUNDUP(INDEX(GRID!$B$47:$BI$57,MATCH(K$7,GRID!$A$47:$A$57,0),MATCH(1,($U$2=GRID!$B$31:$BI$31)*(КАЛЕНДАРЬ!$AZ33=GRID!$B$33:$BI$33),0))*GRID!$B$65*(1-GRID!$B$69),0))</f>
        <v>28036</v>
      </c>
      <c r="M459" s="47" cm="1">
        <f t="array" ref="M459">IF($I$2="Путешествия с детьми",
INDEX(GRID!$B$34:$BI$44,MATCH(M$7,GRID!$A$34:$A$44,0),MATCH(1,($U$2=GRID!$B$31:$BI$31)*(КАЛЕНДАРЬ!$AZ33=GRID!$B$33:$BI$33), 0))*GRID!$B$65,
ROUNDUP(INDEX(GRID!$B$34:$BI$44,MATCH(M$7,GRID!$A$34:$A$44,0),MATCH(1,($U$2=GRID!$B$31:$BI$31)*(КАЛЕНДАРЬ!$AZ33=GRID!$B$33:$BI$33),0))*GRID!$B$65*(1-GRID!$B$69),0))</f>
        <v>27434</v>
      </c>
      <c r="N459" s="47" cm="1">
        <f t="array" ref="N459">IF($I$2="Путешествия с детьми",
INDEX(GRID!$B$47:$BI$57,MATCH(M$7,GRID!$A$47:$A$57,0),MATCH(1,($U$2=GRID!$B$31:$BI$31)*(КАЛЕНДАРЬ!$AZ33=GRID!$B$33:$BI$33), 0))*GRID!$B$65,
ROUNDUP(INDEX(GRID!$B$47:$BI$57,MATCH(M$7,GRID!$A$47:$A$57,0),MATCH(1,($U$2=GRID!$B$31:$BI$31)*(КАЛЕНДАРЬ!$AZ33=GRID!$B$33:$BI$33),0))*GRID!$B$65*(1-GRID!$B$69),0))</f>
        <v>29670</v>
      </c>
      <c r="O459" s="47" cm="1">
        <f t="array" ref="O459">IF($I$2="Путешествия с детьми",
INDEX(GRID!$B$34:$BI$44,MATCH(O$7,GRID!$A$34:$A$44,0),MATCH(1,($U$2=GRID!$B$31:$BI$31)*(КАЛЕНДАРЬ!$AZ33=GRID!$B$33:$BI$33), 0))*GRID!$B$65,
ROUNDUP(INDEX(GRID!$B$34:$BI$44,MATCH(O$7,GRID!$A$34:$A$44,0),MATCH(1,($U$2=GRID!$B$31:$BI$31)*(КАЛЕНДАРЬ!$AZ33=GRID!$B$33:$BI$33),0))*GRID!$B$65*(1-GRID!$B$69),0))</f>
        <v>33712</v>
      </c>
      <c r="P459" s="47" cm="1">
        <f t="array" ref="P459">IF($I$2="Путешествия с детьми",
INDEX(GRID!$B$47:$BI$57,MATCH(O$7,GRID!$A$47:$A$57,0),MATCH(1,($U$2=GRID!$B$31:$BI$31)*(КАЛЕНДАРЬ!$AZ33=GRID!$B$33:$BI$33), 0))*GRID!$B$65,
ROUNDUP(INDEX(GRID!$B$47:$BI$57,MATCH(O$7,GRID!$A$47:$A$57,0),MATCH(1,($U$2=GRID!$B$31:$BI$31)*(КАЛЕНДАРЬ!$AZ33=GRID!$B$33:$BI$33),0))*GRID!$B$65*(1-GRID!$B$69),0))</f>
        <v>35948</v>
      </c>
      <c r="Q459" s="47" cm="1">
        <f t="array" ref="Q459">IF($I$2="Путешествия с детьми",
INDEX(GRID!$B$34:$BI$44,MATCH(Q$7,GRID!$A$34:$A$44,0),MATCH(1,($U$2=GRID!$B$31:$BI$31)*(КАЛЕНДАРЬ!$AZ33=GRID!$B$33:$BI$33), 0))*GRID!$B$65,
ROUNDUP(INDEX(GRID!$B$34:$BI$44,MATCH(Q$7,GRID!$A$34:$A$44,0),MATCH(1,($U$2=GRID!$B$31:$BI$31)*(КАЛЕНДАРЬ!$AZ33=GRID!$B$33:$BI$33),0))*GRID!$B$65*(1-GRID!$B$69),0))</f>
        <v>35518</v>
      </c>
      <c r="R459" s="47" cm="1">
        <f t="array" ref="R459">IF($I$2="Путешествия с детьми",
INDEX(GRID!$B$47:$BI$57,MATCH(Q$7,GRID!$A$47:$A$57,0),MATCH(1,($U$2=GRID!$B$31:$BI$31)*(КАЛЕНДАРЬ!$AZ33=GRID!$B$33:$BI$33), 0))*GRID!$B$65,
ROUNDUP(INDEX(GRID!$B$47:$BI$57,MATCH(Q$7,GRID!$A$47:$A$57,0),MATCH(1,($U$2=GRID!$B$31:$BI$31)*(КАЛЕНДАРЬ!$AZ33=GRID!$B$33:$BI$33),0))*GRID!$B$65*(1-GRID!$B$69),0))</f>
        <v>37754</v>
      </c>
      <c r="S459" s="47" cm="1">
        <f t="array" ref="S459">IF($I$2="Путешествия с детьми",
INDEX(GRID!$B$34:$BI$44,MATCH(S$7,GRID!$A$34:$A$44,0),MATCH(1,($U$2=GRID!$B$31:$BI$31)*(КАЛЕНДАРЬ!$AZ33=GRID!$B$33:$BI$33), 0))*GRID!$B$65,
ROUNDUP(INDEX(GRID!$B$34:$BI$44,MATCH(S$7,GRID!$A$34:$A$44,0),MATCH(1,($U$2=GRID!$B$31:$BI$31)*(КАЛЕНДАРЬ!$AZ33=GRID!$B$33:$BI$33),0))*GRID!$B$65*(1-GRID!$B$69),0))</f>
        <v>38700</v>
      </c>
      <c r="T459" s="47" cm="1">
        <f t="array" ref="T459">IF($I$2="Путешествия с детьми",
INDEX(GRID!$B$47:$BI$57,MATCH(S$7,GRID!$A$47:$A$57,0),MATCH(1,($U$2=GRID!$B$31:$BI$31)*(КАЛЕНДАРЬ!$AZ33=GRID!$B$33:$BI$33), 0))*GRID!$B$65,
ROUNDUP(INDEX(GRID!$B$47:$BI$57,MATCH(S$7,GRID!$A$47:$A$57,0),MATCH(1,($U$2=GRID!$B$31:$BI$31)*(КАЛЕНДАРЬ!$AZ33=GRID!$B$33:$BI$33),0))*GRID!$B$65*(1-GRID!$B$69),0))</f>
        <v>40936</v>
      </c>
      <c r="U459" s="47" cm="1">
        <f t="array" ref="U459">IF($I$2="Путешествия с детьми",
INDEX(GRID!$B$34:$BI$44,MATCH(U$7,GRID!$A$34:$A$44,0),MATCH(1,($U$2=GRID!$B$31:$BI$31)*(КАЛЕНДАРЬ!$AZ33=GRID!$B$33:$BI$33), 0))*GRID!$B$65,
ROUNDUP(INDEX(GRID!$B$34:$BI$44,MATCH(U$7,GRID!$A$34:$A$44,0),MATCH(1,($U$2=GRID!$B$31:$BI$31)*(КАЛЕНДАРЬ!$AZ33=GRID!$B$33:$BI$33),0))*GRID!$B$65*(1-GRID!$B$69),0))</f>
        <v>44118</v>
      </c>
      <c r="V459" s="47" cm="1">
        <f t="array" ref="V459">IF($I$2="Путешествия с детьми",
INDEX(GRID!$B$47:$BI$57,MATCH(U$7,GRID!$A$47:$A$57,0),MATCH(1,($U$2=GRID!$B$31:$BI$31)*(КАЛЕНДАРЬ!$AZ33=GRID!$B$33:$BI$33), 0))*GRID!$B$65,
ROUNDUP(INDEX(GRID!$B$47:$BI$57,MATCH(U$7,GRID!$A$47:$A$57,0),MATCH(1,($U$2=GRID!$B$31:$BI$31)*(КАЛЕНДАРЬ!$AZ33=GRID!$B$33:$BI$33),0))*GRID!$B$65*(1-GRID!$B$69),0))</f>
        <v>46354</v>
      </c>
      <c r="W459" s="47" cm="1">
        <f t="array" ref="W459">IF($I$2="Путешествия с детьми",
INDEX(GRID!$B$34:$BI$44,MATCH(W$7,GRID!$A$34:$A$44,0),MATCH(1,($U$2=GRID!$B$31:$BI$31)*(КАЛЕНДАРЬ!$AZ33=GRID!$B$33:$BI$33), 0))*GRID!$B$65,
ROUNDUP(INDEX(GRID!$B$34:$BI$44,MATCH(W$7,GRID!$A$34:$A$44,0),MATCH(1,($U$2=GRID!$B$31:$BI$31)*(КАЛЕНДАРЬ!$AZ33=GRID!$B$33:$BI$33),0))*GRID!$B$65*(1-GRID!$B$69),0))</f>
        <v>135364</v>
      </c>
      <c r="X459" s="47" cm="1">
        <f t="array" ref="X459">IF($I$2="Путешествия с детьми",
INDEX(GRID!$B$47:$BI$57,MATCH(W$7,GRID!$A$47:$A$57,0),MATCH(1,($U$2=GRID!$B$31:$BI$31)*(КАЛЕНДАРЬ!$AZ33=GRID!$B$33:$BI$33), 0))*GRID!$B$65,
ROUNDUP(INDEX(GRID!$B$47:$BI$57,MATCH(W$7,GRID!$A$47:$A$57,0),MATCH(1,($U$2=GRID!$B$31:$BI$31)*(КАЛЕНДАРЬ!$AZ33=GRID!$B$33:$BI$33),0))*GRID!$B$65*(1-GRID!$B$69),0))</f>
        <v>137600</v>
      </c>
    </row>
    <row r="460" spans="1:24" ht="14.25" customHeight="1" x14ac:dyDescent="0.2">
      <c r="A460" s="117" t="s">
        <v>42</v>
      </c>
      <c r="B460" s="117">
        <v>31</v>
      </c>
      <c r="C460" s="138" cm="1">
        <f t="array" ref="C460">IF($I$2="Путешествия с детьми",
INDEX(GRID!$B$34:$BI$44,MATCH(C$7,GRID!$A$34:$A$44,0),MATCH(1,($U$2=GRID!$B$31:$BI$31)*(КАЛЕНДАРЬ!$AZ34=GRID!$B$33:$BI$33), 0))*GRID!$B$65,
ROUNDUP(INDEX(GRID!$B$34:$BI$44,MATCH(C$7,GRID!$A$34:$A$44,0),MATCH(1,($U$2=GRID!$B$31:$BI$31)*(КАЛЕНДАРЬ!$AZ34=GRID!$B$33:$BI$33),0))*GRID!$B$65*(1-GRID!$B$69),0))</f>
        <v>19608</v>
      </c>
      <c r="D460" s="47" cm="1">
        <f t="array" ref="D460">IF($I$2="Путешествия с детьми",
INDEX(GRID!$B$47:$BI$57,MATCH(C$7,GRID!$A$47:$A$57,0),MATCH(1,($U$2=GRID!$B$31:$BI$31)*(КАЛЕНДАРЬ!$AZ34=GRID!$B$33:$BI$33), 0))*GRID!$B$65,
ROUNDUP(INDEX(GRID!$B$47:$BI$57,MATCH(C$7,GRID!$A$47:$A$57,0),MATCH(1,($U$2=GRID!$B$31:$BI$31)*(КАЛЕНДАРЬ!$AZ34=GRID!$B$33:$BI$33),0))*GRID!$B$65*(1-GRID!$B$69),0))</f>
        <v>21844</v>
      </c>
      <c r="E460" s="47" cm="1">
        <f t="array" ref="E460">IF($I$2="Путешествия с детьми",
INDEX(GRID!$B$34:$BI$44,MATCH(E$7,GRID!$A$34:$A$44,0),MATCH(1,($U$2=GRID!$B$31:$BI$31)*(КАЛЕНДАРЬ!$AZ34=GRID!$B$33:$BI$33), 0))*GRID!$B$65,
ROUNDUP(INDEX(GRID!$B$34:$BI$44,MATCH(E$7,GRID!$A$34:$A$44,0),MATCH(1,($U$2=GRID!$B$31:$BI$31)*(КАЛЕНДАРЬ!$AZ34=GRID!$B$33:$BI$33),0))*GRID!$B$65*(1-GRID!$B$69),0))</f>
        <v>21242</v>
      </c>
      <c r="F460" s="47" cm="1">
        <f t="array" ref="F460">IF($I$2="Путешествия с детьми",
INDEX(GRID!$B$47:$BI$57,MATCH(E$7,GRID!$A$47:$A$57,0),MATCH(1,($U$2=GRID!$B$31:$BI$31)*(КАЛЕНДАРЬ!$AZ34=GRID!$B$33:$BI$33), 0))*GRID!$B$65,
ROUNDUP(INDEX(GRID!$B$47:$BI$57,MATCH(E$7,GRID!$A$47:$A$57,0),MATCH(1,($U$2=GRID!$B$31:$BI$31)*(КАЛЕНДАРЬ!$AZ34=GRID!$B$33:$BI$33),0))*GRID!$B$65*(1-GRID!$B$69),0))</f>
        <v>23478</v>
      </c>
      <c r="G460" s="47" cm="1">
        <f t="array" ref="G460">IF($I$2="Путешествия с детьми",
INDEX(GRID!$B$34:$BI$44,MATCH(G$7,GRID!$A$34:$A$44,0),MATCH(1,($U$2=GRID!$B$31:$BI$31)*(КАЛЕНДАРЬ!$AZ34=GRID!$B$33:$BI$33), 0))*GRID!$B$65,
ROUNDUP(INDEX(GRID!$B$34:$BI$44,MATCH(G$7,GRID!$A$34:$A$44,0),MATCH(1,($U$2=GRID!$B$31:$BI$31)*(КАЛЕНДАРЬ!$AZ34=GRID!$B$33:$BI$33),0))*GRID!$B$65*(1-GRID!$B$69),0))</f>
        <v>22188</v>
      </c>
      <c r="H460" s="47" cm="1">
        <f t="array" ref="H460">IF($I$2="Путешествия с детьми",
INDEX(GRID!$B$47:$BI$57,MATCH(G$7,GRID!$A$47:$A$57,0),MATCH(1,($U$2=GRID!$B$31:$BI$31)*(КАЛЕНДАРЬ!$AZ34=GRID!$B$33:$BI$33), 0))*GRID!$B$65,
ROUNDUP(INDEX(GRID!$B$47:$BI$57,MATCH(G$7,GRID!$A$47:$A$57,0),MATCH(1,($U$2=GRID!$B$31:$BI$31)*(КАЛЕНДАРЬ!$AZ34=GRID!$B$33:$BI$33),0))*GRID!$B$65*(1-GRID!$B$69),0))</f>
        <v>24424</v>
      </c>
      <c r="I460" s="47" cm="1">
        <f t="array" ref="I460">IF($I$2="Путешествия с детьми",
INDEX(GRID!$B$34:$BI$44,MATCH(I$7,GRID!$A$34:$A$44,0),MATCH(1,($U$2=GRID!$B$31:$BI$31)*(КАЛЕНДАРЬ!$AZ34=GRID!$B$33:$BI$33), 0))*GRID!$B$65,
ROUNDUP(INDEX(GRID!$B$34:$BI$44,MATCH(I$7,GRID!$A$34:$A$44,0),MATCH(1,($U$2=GRID!$B$31:$BI$31)*(КАЛЕНДАРЬ!$AZ34=GRID!$B$33:$BI$33),0))*GRID!$B$65*(1-GRID!$B$69),0))</f>
        <v>23822</v>
      </c>
      <c r="J460" s="47" cm="1">
        <f t="array" ref="J460">IF($I$2="Путешествия с детьми",
INDEX(GRID!$B$47:$BI$57,MATCH(I$7,GRID!$A$47:$A$57,0),MATCH(1,($U$2=GRID!$B$31:$BI$31)*(КАЛЕНДАРЬ!$AZ34=GRID!$B$33:$BI$33), 0))*GRID!$B$65,
ROUNDUP(INDEX(GRID!$B$47:$BI$57,MATCH(I$7,GRID!$A$47:$A$57,0),MATCH(1,($U$2=GRID!$B$31:$BI$31)*(КАЛЕНДАРЬ!$AZ34=GRID!$B$33:$BI$33),0))*GRID!$B$65*(1-GRID!$B$69),0))</f>
        <v>26058</v>
      </c>
      <c r="K460" s="47" cm="1">
        <f t="array" ref="K460">IF($I$2="Путешествия с детьми",
INDEX(GRID!$B$34:$BI$44,MATCH(K$7,GRID!$A$34:$A$44,0),MATCH(1,($U$2=GRID!$B$31:$BI$31)*(КАЛЕНДАРЬ!$AZ34=GRID!$B$33:$BI$33), 0))*GRID!$B$65,
ROUNDUP(INDEX(GRID!$B$34:$BI$44,MATCH(K$7,GRID!$A$34:$A$44,0),MATCH(1,($U$2=GRID!$B$31:$BI$31)*(КАЛЕНДАРЬ!$AZ34=GRID!$B$33:$BI$33),0))*GRID!$B$65*(1-GRID!$B$69),0))</f>
        <v>24768</v>
      </c>
      <c r="L460" s="47" cm="1">
        <f t="array" ref="L460">IF($I$2="Путешествия с детьми",
INDEX(GRID!$B$47:$BI$57,MATCH(K$7,GRID!$A$47:$A$57,0),MATCH(1,($U$2=GRID!$B$31:$BI$31)*(КАЛЕНДАРЬ!$AZ34=GRID!$B$33:$BI$33), 0))*GRID!$B$65,
ROUNDUP(INDEX(GRID!$B$47:$BI$57,MATCH(K$7,GRID!$A$47:$A$57,0),MATCH(1,($U$2=GRID!$B$31:$BI$31)*(КАЛЕНДАРЬ!$AZ34=GRID!$B$33:$BI$33),0))*GRID!$B$65*(1-GRID!$B$69),0))</f>
        <v>27004</v>
      </c>
      <c r="M460" s="47" cm="1">
        <f t="array" ref="M460">IF($I$2="Путешествия с детьми",
INDEX(GRID!$B$34:$BI$44,MATCH(M$7,GRID!$A$34:$A$44,0),MATCH(1,($U$2=GRID!$B$31:$BI$31)*(КАЛЕНДАРЬ!$AZ34=GRID!$B$33:$BI$33), 0))*GRID!$B$65,
ROUNDUP(INDEX(GRID!$B$34:$BI$44,MATCH(M$7,GRID!$A$34:$A$44,0),MATCH(1,($U$2=GRID!$B$31:$BI$31)*(КАЛЕНДАРЬ!$AZ34=GRID!$B$33:$BI$33),0))*GRID!$B$65*(1-GRID!$B$69),0))</f>
        <v>26402</v>
      </c>
      <c r="N460" s="47" cm="1">
        <f t="array" ref="N460">IF($I$2="Путешествия с детьми",
INDEX(GRID!$B$47:$BI$57,MATCH(M$7,GRID!$A$47:$A$57,0),MATCH(1,($U$2=GRID!$B$31:$BI$31)*(КАЛЕНДАРЬ!$AZ34=GRID!$B$33:$BI$33), 0))*GRID!$B$65,
ROUNDUP(INDEX(GRID!$B$47:$BI$57,MATCH(M$7,GRID!$A$47:$A$57,0),MATCH(1,($U$2=GRID!$B$31:$BI$31)*(КАЛЕНДАРЬ!$AZ34=GRID!$B$33:$BI$33),0))*GRID!$B$65*(1-GRID!$B$69),0))</f>
        <v>28638</v>
      </c>
      <c r="O460" s="47" cm="1">
        <f t="array" ref="O460">IF($I$2="Путешествия с детьми",
INDEX(GRID!$B$34:$BI$44,MATCH(O$7,GRID!$A$34:$A$44,0),MATCH(1,($U$2=GRID!$B$31:$BI$31)*(КАЛЕНДАРЬ!$AZ34=GRID!$B$33:$BI$33), 0))*GRID!$B$65,
ROUNDUP(INDEX(GRID!$B$34:$BI$44,MATCH(O$7,GRID!$A$34:$A$44,0),MATCH(1,($U$2=GRID!$B$31:$BI$31)*(КАЛЕНДАРЬ!$AZ34=GRID!$B$33:$BI$33),0))*GRID!$B$65*(1-GRID!$B$69),0))</f>
        <v>32594</v>
      </c>
      <c r="P460" s="47" cm="1">
        <f t="array" ref="P460">IF($I$2="Путешествия с детьми",
INDEX(GRID!$B$47:$BI$57,MATCH(O$7,GRID!$A$47:$A$57,0),MATCH(1,($U$2=GRID!$B$31:$BI$31)*(КАЛЕНДАРЬ!$AZ34=GRID!$B$33:$BI$33), 0))*GRID!$B$65,
ROUNDUP(INDEX(GRID!$B$47:$BI$57,MATCH(O$7,GRID!$A$47:$A$57,0),MATCH(1,($U$2=GRID!$B$31:$BI$31)*(КАЛЕНДАРЬ!$AZ34=GRID!$B$33:$BI$33),0))*GRID!$B$65*(1-GRID!$B$69),0))</f>
        <v>34830</v>
      </c>
      <c r="Q460" s="47" cm="1">
        <f t="array" ref="Q460">IF($I$2="Путешествия с детьми",
INDEX(GRID!$B$34:$BI$44,MATCH(Q$7,GRID!$A$34:$A$44,0),MATCH(1,($U$2=GRID!$B$31:$BI$31)*(КАЛЕНДАРЬ!$AZ34=GRID!$B$33:$BI$33), 0))*GRID!$B$65,
ROUNDUP(INDEX(GRID!$B$34:$BI$44,MATCH(Q$7,GRID!$A$34:$A$44,0),MATCH(1,($U$2=GRID!$B$31:$BI$31)*(КАЛЕНДАРЬ!$AZ34=GRID!$B$33:$BI$33),0))*GRID!$B$65*(1-GRID!$B$69),0))</f>
        <v>34400</v>
      </c>
      <c r="R460" s="47" cm="1">
        <f t="array" ref="R460">IF($I$2="Путешествия с детьми",
INDEX(GRID!$B$47:$BI$57,MATCH(Q$7,GRID!$A$47:$A$57,0),MATCH(1,($U$2=GRID!$B$31:$BI$31)*(КАЛЕНДАРЬ!$AZ34=GRID!$B$33:$BI$33), 0))*GRID!$B$65,
ROUNDUP(INDEX(GRID!$B$47:$BI$57,MATCH(Q$7,GRID!$A$47:$A$57,0),MATCH(1,($U$2=GRID!$B$31:$BI$31)*(КАЛЕНДАРЬ!$AZ34=GRID!$B$33:$BI$33),0))*GRID!$B$65*(1-GRID!$B$69),0))</f>
        <v>36636</v>
      </c>
      <c r="S460" s="47" cm="1">
        <f t="array" ref="S460">IF($I$2="Путешествия с детьми",
INDEX(GRID!$B$34:$BI$44,MATCH(S$7,GRID!$A$34:$A$44,0),MATCH(1,($U$2=GRID!$B$31:$BI$31)*(КАЛЕНДАРЬ!$AZ34=GRID!$B$33:$BI$33), 0))*GRID!$B$65,
ROUNDUP(INDEX(GRID!$B$34:$BI$44,MATCH(S$7,GRID!$A$34:$A$44,0),MATCH(1,($U$2=GRID!$B$31:$BI$31)*(КАЛЕНДАРЬ!$AZ34=GRID!$B$33:$BI$33),0))*GRID!$B$65*(1-GRID!$B$69),0))</f>
        <v>37496</v>
      </c>
      <c r="T460" s="47" cm="1">
        <f t="array" ref="T460">IF($I$2="Путешествия с детьми",
INDEX(GRID!$B$47:$BI$57,MATCH(S$7,GRID!$A$47:$A$57,0),MATCH(1,($U$2=GRID!$B$31:$BI$31)*(КАЛЕНДАРЬ!$AZ34=GRID!$B$33:$BI$33), 0))*GRID!$B$65,
ROUNDUP(INDEX(GRID!$B$47:$BI$57,MATCH(S$7,GRID!$A$47:$A$57,0),MATCH(1,($U$2=GRID!$B$31:$BI$31)*(КАЛЕНДАРЬ!$AZ34=GRID!$B$33:$BI$33),0))*GRID!$B$65*(1-GRID!$B$69),0))</f>
        <v>39732</v>
      </c>
      <c r="U460" s="47" cm="1">
        <f t="array" ref="U460">IF($I$2="Путешествия с детьми",
INDEX(GRID!$B$34:$BI$44,MATCH(U$7,GRID!$A$34:$A$44,0),MATCH(1,($U$2=GRID!$B$31:$BI$31)*(КАЛЕНДАРЬ!$AZ34=GRID!$B$33:$BI$33), 0))*GRID!$B$65,
ROUNDUP(INDEX(GRID!$B$34:$BI$44,MATCH(U$7,GRID!$A$34:$A$44,0),MATCH(1,($U$2=GRID!$B$31:$BI$31)*(КАЛЕНДАРЬ!$AZ34=GRID!$B$33:$BI$33),0))*GRID!$B$65*(1-GRID!$B$69),0))</f>
        <v>42828</v>
      </c>
      <c r="V460" s="47" cm="1">
        <f t="array" ref="V460">IF($I$2="Путешествия с детьми",
INDEX(GRID!$B$47:$BI$57,MATCH(U$7,GRID!$A$47:$A$57,0),MATCH(1,($U$2=GRID!$B$31:$BI$31)*(КАЛЕНДАРЬ!$AZ34=GRID!$B$33:$BI$33), 0))*GRID!$B$65,
ROUNDUP(INDEX(GRID!$B$47:$BI$57,MATCH(U$7,GRID!$A$47:$A$57,0),MATCH(1,($U$2=GRID!$B$31:$BI$31)*(КАЛЕНДАРЬ!$AZ34=GRID!$B$33:$BI$33),0))*GRID!$B$65*(1-GRID!$B$69),0))</f>
        <v>45064</v>
      </c>
      <c r="W460" s="47" cm="1">
        <f t="array" ref="W460">IF($I$2="Путешествия с детьми",
INDEX(GRID!$B$34:$BI$44,MATCH(W$7,GRID!$A$34:$A$44,0),MATCH(1,($U$2=GRID!$B$31:$BI$31)*(КАЛЕНДАРЬ!$AZ34=GRID!$B$33:$BI$33), 0))*GRID!$B$65,
ROUNDUP(INDEX(GRID!$B$34:$BI$44,MATCH(W$7,GRID!$A$34:$A$44,0),MATCH(1,($U$2=GRID!$B$31:$BI$31)*(КАЛЕНДАРЬ!$AZ34=GRID!$B$33:$BI$33),0))*GRID!$B$65*(1-GRID!$B$69),0))</f>
        <v>127108</v>
      </c>
      <c r="X460" s="47" cm="1">
        <f t="array" ref="X460">IF($I$2="Путешествия с детьми",
INDEX(GRID!$B$47:$BI$57,MATCH(W$7,GRID!$A$47:$A$57,0),MATCH(1,($U$2=GRID!$B$31:$BI$31)*(КАЛЕНДАРЬ!$AZ34=GRID!$B$33:$BI$33), 0))*GRID!$B$65,
ROUNDUP(INDEX(GRID!$B$47:$BI$57,MATCH(W$7,GRID!$A$47:$A$57,0),MATCH(1,($U$2=GRID!$B$31:$BI$31)*(КАЛЕНДАРЬ!$AZ34=GRID!$B$33:$BI$33),0))*GRID!$B$65*(1-GRID!$B$69),0))</f>
        <v>129344</v>
      </c>
    </row>
    <row r="461" spans="1:24" ht="16.5" customHeight="1" x14ac:dyDescent="0.2">
      <c r="A461" s="125"/>
      <c r="B461" s="126"/>
      <c r="C461" s="125"/>
      <c r="D461" s="7"/>
      <c r="E461" s="7"/>
      <c r="F461" s="7"/>
      <c r="G461" s="6"/>
      <c r="H461" s="7"/>
      <c r="I461" s="7"/>
      <c r="J461" s="7"/>
      <c r="K461" s="6"/>
      <c r="L461" s="7"/>
      <c r="M461" s="7"/>
      <c r="N461" s="7"/>
      <c r="O461" s="6"/>
      <c r="P461" s="7"/>
      <c r="Q461" s="6"/>
      <c r="R461" s="7"/>
      <c r="S461" s="7"/>
      <c r="T461" s="6"/>
      <c r="U461" s="7"/>
      <c r="V461" s="7"/>
      <c r="W461" s="7"/>
      <c r="X461" s="7"/>
    </row>
    <row r="462" spans="1:24" ht="16.5" customHeight="1" x14ac:dyDescent="0.2">
      <c r="A462" s="210" t="s">
        <v>38</v>
      </c>
      <c r="B462" s="210"/>
      <c r="C462" s="210"/>
      <c r="D462" s="210"/>
      <c r="E462" s="210"/>
      <c r="F462" s="210"/>
      <c r="G462" s="210"/>
      <c r="H462" s="210"/>
      <c r="I462" s="210"/>
      <c r="J462" s="210"/>
      <c r="K462" s="210"/>
      <c r="L462" s="210"/>
      <c r="M462" s="210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</row>
    <row r="463" spans="1:24" ht="16.5" customHeight="1" x14ac:dyDescent="0.2">
      <c r="A463" s="211" t="s">
        <v>142</v>
      </c>
      <c r="B463" s="212"/>
      <c r="C463" s="212"/>
      <c r="D463" s="212"/>
      <c r="E463" s="212"/>
      <c r="F463" s="212"/>
      <c r="G463" s="212"/>
      <c r="H463" s="212"/>
      <c r="I463" s="212"/>
      <c r="J463" s="212"/>
      <c r="K463" s="212"/>
      <c r="L463" s="212"/>
      <c r="M463" s="212"/>
      <c r="N463" s="212"/>
      <c r="O463" s="212"/>
      <c r="P463" s="212"/>
      <c r="Q463" s="212"/>
      <c r="R463" s="212"/>
      <c r="S463" s="212"/>
      <c r="T463" s="212"/>
      <c r="U463" s="212"/>
      <c r="V463" s="212"/>
      <c r="W463" s="212"/>
      <c r="X463" s="212"/>
    </row>
    <row r="464" spans="1:24" ht="41.25" customHeight="1" x14ac:dyDescent="0.2">
      <c r="A464" s="213" t="s">
        <v>39</v>
      </c>
      <c r="B464" s="214"/>
      <c r="C464" s="217" t="s">
        <v>85</v>
      </c>
      <c r="D464" s="218"/>
      <c r="E464" s="219" t="s">
        <v>86</v>
      </c>
      <c r="F464" s="220"/>
      <c r="G464" s="221" t="s">
        <v>186</v>
      </c>
      <c r="H464" s="222"/>
      <c r="I464" s="223" t="s">
        <v>187</v>
      </c>
      <c r="J464" s="224"/>
      <c r="K464" s="225" t="s">
        <v>88</v>
      </c>
      <c r="L464" s="225"/>
      <c r="M464" s="226" t="s">
        <v>89</v>
      </c>
      <c r="N464" s="227"/>
      <c r="O464" s="250" t="s">
        <v>94</v>
      </c>
      <c r="P464" s="250"/>
      <c r="Q464" s="230" t="s">
        <v>188</v>
      </c>
      <c r="R464" s="230"/>
      <c r="S464" s="231" t="s">
        <v>189</v>
      </c>
      <c r="T464" s="231"/>
      <c r="U464" s="232" t="s">
        <v>91</v>
      </c>
      <c r="V464" s="233"/>
      <c r="W464" s="234" t="s">
        <v>96</v>
      </c>
      <c r="X464" s="235"/>
    </row>
    <row r="465" spans="1:24" ht="16.5" customHeight="1" x14ac:dyDescent="0.2">
      <c r="A465" s="215"/>
      <c r="B465" s="216"/>
      <c r="C465" s="67" t="s">
        <v>40</v>
      </c>
      <c r="D465" s="45" t="s">
        <v>41</v>
      </c>
      <c r="E465" s="45" t="s">
        <v>40</v>
      </c>
      <c r="F465" s="45" t="s">
        <v>41</v>
      </c>
      <c r="G465" s="45" t="s">
        <v>40</v>
      </c>
      <c r="H465" s="45" t="s">
        <v>41</v>
      </c>
      <c r="I465" s="45" t="s">
        <v>40</v>
      </c>
      <c r="J465" s="45" t="s">
        <v>41</v>
      </c>
      <c r="K465" s="45" t="s">
        <v>40</v>
      </c>
      <c r="L465" s="45" t="s">
        <v>41</v>
      </c>
      <c r="M465" s="45" t="s">
        <v>40</v>
      </c>
      <c r="N465" s="45" t="s">
        <v>41</v>
      </c>
      <c r="O465" s="45" t="s">
        <v>40</v>
      </c>
      <c r="P465" s="45" t="s">
        <v>41</v>
      </c>
      <c r="Q465" s="45" t="s">
        <v>40</v>
      </c>
      <c r="R465" s="45" t="s">
        <v>41</v>
      </c>
      <c r="S465" s="45" t="s">
        <v>40</v>
      </c>
      <c r="T465" s="45" t="s">
        <v>41</v>
      </c>
      <c r="U465" s="45" t="s">
        <v>40</v>
      </c>
      <c r="V465" s="45" t="s">
        <v>41</v>
      </c>
      <c r="W465" s="45" t="s">
        <v>40</v>
      </c>
      <c r="X465" s="45" t="s">
        <v>41</v>
      </c>
    </row>
    <row r="466" spans="1:24" ht="14.25" customHeight="1" x14ac:dyDescent="0.2">
      <c r="A466" s="117" t="s">
        <v>43</v>
      </c>
      <c r="B466" s="117">
        <v>1</v>
      </c>
      <c r="C466" s="138" cm="1">
        <f t="array" ref="C466">IF($I$2="Путешествия с детьми",
INDEX(GRID!$B$34:$BI$44,MATCH(C$7,GRID!$A$34:$A$44,0),MATCH(1,($U$2=GRID!$B$31:$BI$31)*(КАЛЕНДАРЬ!$BC4=GRID!$B$33:$BI$33), 0))*GRID!$B$65,
ROUNDUP(INDEX(GRID!$B$34:$BI$44,MATCH(C$7,GRID!$A$34:$A$44,0),MATCH(1,($U$2=GRID!$B$31:$BI$31)*(КАЛЕНДАРЬ!$BC4=GRID!$B$33:$BI$33),0))*GRID!$B$65*(1-GRID!$B$69),0))</f>
        <v>19608</v>
      </c>
      <c r="D466" s="47" cm="1">
        <f t="array" ref="D466">IF($I$2="Путешествия с детьми",
INDEX(GRID!$B$47:$BI$57,MATCH(C$7,GRID!$A$47:$A$57,0),MATCH(1,($U$2=GRID!$B$31:$BI$31)*(КАЛЕНДАРЬ!$BC4=GRID!$B$33:$BI$33), 0))*GRID!$B$65,
ROUNDUP(INDEX(GRID!$B$47:$BI$57,MATCH(C$7,GRID!$A$47:$A$57,0),MATCH(1,($U$2=GRID!$B$31:$BI$31)*(КАЛЕНДАРЬ!$BC4=GRID!$B$33:$BI$33),0))*GRID!$B$65*(1-GRID!$B$69),0))</f>
        <v>21844</v>
      </c>
      <c r="E466" s="47" cm="1">
        <f t="array" ref="E466">IF($I$2="Путешествия с детьми",
INDEX(GRID!$B$34:$BI$44,MATCH(E$7,GRID!$A$34:$A$44,0),MATCH(1,($U$2=GRID!$B$31:$BI$31)*(КАЛЕНДАРЬ!$BC4=GRID!$B$33:$BI$33), 0))*GRID!$B$65,
ROUNDUP(INDEX(GRID!$B$34:$BI$44,MATCH(E$7,GRID!$A$34:$A$44,0),MATCH(1,($U$2=GRID!$B$31:$BI$31)*(КАЛЕНДАРЬ!$BC4=GRID!$B$33:$BI$33),0))*GRID!$B$65*(1-GRID!$B$69),0))</f>
        <v>21242</v>
      </c>
      <c r="F466" s="47" cm="1">
        <f t="array" ref="F466">IF($I$2="Путешествия с детьми",
INDEX(GRID!$B$47:$BI$57,MATCH(E$7,GRID!$A$47:$A$57,0),MATCH(1,($U$2=GRID!$B$31:$BI$31)*(КАЛЕНДАРЬ!$BC4=GRID!$B$33:$BI$33), 0))*GRID!$B$65,
ROUNDUP(INDEX(GRID!$B$47:$BI$57,MATCH(E$7,GRID!$A$47:$A$57,0),MATCH(1,($U$2=GRID!$B$31:$BI$31)*(КАЛЕНДАРЬ!$BC4=GRID!$B$33:$BI$33),0))*GRID!$B$65*(1-GRID!$B$69),0))</f>
        <v>23478</v>
      </c>
      <c r="G466" s="47" cm="1">
        <f t="array" ref="G466">IF($I$2="Путешествия с детьми",
INDEX(GRID!$B$34:$BI$44,MATCH(G$7,GRID!$A$34:$A$44,0),MATCH(1,($U$2=GRID!$B$31:$BI$31)*(КАЛЕНДАРЬ!$BC4=GRID!$B$33:$BI$33), 0))*GRID!$B$65,
ROUNDUP(INDEX(GRID!$B$34:$BI$44,MATCH(G$7,GRID!$A$34:$A$44,0),MATCH(1,($U$2=GRID!$B$31:$BI$31)*(КАЛЕНДАРЬ!$BC4=GRID!$B$33:$BI$33),0))*GRID!$B$65*(1-GRID!$B$69),0))</f>
        <v>22188</v>
      </c>
      <c r="H466" s="47" cm="1">
        <f t="array" ref="H466">IF($I$2="Путешествия с детьми",
INDEX(GRID!$B$47:$BI$57,MATCH(G$7,GRID!$A$47:$A$57,0),MATCH(1,($U$2=GRID!$B$31:$BI$31)*(КАЛЕНДАРЬ!$BC4=GRID!$B$33:$BI$33), 0))*GRID!$B$65,
ROUNDUP(INDEX(GRID!$B$47:$BI$57,MATCH(G$7,GRID!$A$47:$A$57,0),MATCH(1,($U$2=GRID!$B$31:$BI$31)*(КАЛЕНДАРЬ!$BC4=GRID!$B$33:$BI$33),0))*GRID!$B$65*(1-GRID!$B$69),0))</f>
        <v>24424</v>
      </c>
      <c r="I466" s="47" cm="1">
        <f t="array" ref="I466">IF($I$2="Путешествия с детьми",
INDEX(GRID!$B$34:$BI$44,MATCH(I$7,GRID!$A$34:$A$44,0),MATCH(1,($U$2=GRID!$B$31:$BI$31)*(КАЛЕНДАРЬ!$BC4=GRID!$B$33:$BI$33), 0))*GRID!$B$65,
ROUNDUP(INDEX(GRID!$B$34:$BI$44,MATCH(I$7,GRID!$A$34:$A$44,0),MATCH(1,($U$2=GRID!$B$31:$BI$31)*(КАЛЕНДАРЬ!$BC4=GRID!$B$33:$BI$33),0))*GRID!$B$65*(1-GRID!$B$69),0))</f>
        <v>23822</v>
      </c>
      <c r="J466" s="47" cm="1">
        <f t="array" ref="J466">IF($I$2="Путешествия с детьми",
INDEX(GRID!$B$47:$BI$57,MATCH(I$7,GRID!$A$47:$A$57,0),MATCH(1,($U$2=GRID!$B$31:$BI$31)*(КАЛЕНДАРЬ!$BC4=GRID!$B$33:$BI$33), 0))*GRID!$B$65,
ROUNDUP(INDEX(GRID!$B$47:$BI$57,MATCH(I$7,GRID!$A$47:$A$57,0),MATCH(1,($U$2=GRID!$B$31:$BI$31)*(КАЛЕНДАРЬ!$BC4=GRID!$B$33:$BI$33),0))*GRID!$B$65*(1-GRID!$B$69),0))</f>
        <v>26058</v>
      </c>
      <c r="K466" s="47" cm="1">
        <f t="array" ref="K466">IF($I$2="Путешествия с детьми",
INDEX(GRID!$B$34:$BI$44,MATCH(K$7,GRID!$A$34:$A$44,0),MATCH(1,($U$2=GRID!$B$31:$BI$31)*(КАЛЕНДАРЬ!$BC4=GRID!$B$33:$BI$33), 0))*GRID!$B$65,
ROUNDUP(INDEX(GRID!$B$34:$BI$44,MATCH(K$7,GRID!$A$34:$A$44,0),MATCH(1,($U$2=GRID!$B$31:$BI$31)*(КАЛЕНДАРЬ!$BC4=GRID!$B$33:$BI$33),0))*GRID!$B$65*(1-GRID!$B$69),0))</f>
        <v>24768</v>
      </c>
      <c r="L466" s="47" cm="1">
        <f t="array" ref="L466">IF($I$2="Путешествия с детьми",
INDEX(GRID!$B$47:$BI$57,MATCH(K$7,GRID!$A$47:$A$57,0),MATCH(1,($U$2=GRID!$B$31:$BI$31)*(КАЛЕНДАРЬ!$BC4=GRID!$B$33:$BI$33), 0))*GRID!$B$65,
ROUNDUP(INDEX(GRID!$B$47:$BI$57,MATCH(K$7,GRID!$A$47:$A$57,0),MATCH(1,($U$2=GRID!$B$31:$BI$31)*(КАЛЕНДАРЬ!$BC4=GRID!$B$33:$BI$33),0))*GRID!$B$65*(1-GRID!$B$69),0))</f>
        <v>27004</v>
      </c>
      <c r="M466" s="47" cm="1">
        <f t="array" ref="M466">IF($I$2="Путешествия с детьми",
INDEX(GRID!$B$34:$BI$44,MATCH(M$7,GRID!$A$34:$A$44,0),MATCH(1,($U$2=GRID!$B$31:$BI$31)*(КАЛЕНДАРЬ!$BC4=GRID!$B$33:$BI$33), 0))*GRID!$B$65,
ROUNDUP(INDEX(GRID!$B$34:$BI$44,MATCH(M$7,GRID!$A$34:$A$44,0),MATCH(1,($U$2=GRID!$B$31:$BI$31)*(КАЛЕНДАРЬ!$BC4=GRID!$B$33:$BI$33),0))*GRID!$B$65*(1-GRID!$B$69),0))</f>
        <v>26402</v>
      </c>
      <c r="N466" s="47" cm="1">
        <f t="array" ref="N466">IF($I$2="Путешествия с детьми",
INDEX(GRID!$B$47:$BI$57,MATCH(M$7,GRID!$A$47:$A$57,0),MATCH(1,($U$2=GRID!$B$31:$BI$31)*(КАЛЕНДАРЬ!$BC4=GRID!$B$33:$BI$33), 0))*GRID!$B$65,
ROUNDUP(INDEX(GRID!$B$47:$BI$57,MATCH(M$7,GRID!$A$47:$A$57,0),MATCH(1,($U$2=GRID!$B$31:$BI$31)*(КАЛЕНДАРЬ!$BC4=GRID!$B$33:$BI$33),0))*GRID!$B$65*(1-GRID!$B$69),0))</f>
        <v>28638</v>
      </c>
      <c r="O466" s="47" cm="1">
        <f t="array" ref="O466">IF($I$2="Путешествия с детьми",
INDEX(GRID!$B$34:$BI$44,MATCH(O$7,GRID!$A$34:$A$44,0),MATCH(1,($U$2=GRID!$B$31:$BI$31)*(КАЛЕНДАРЬ!$BC4=GRID!$B$33:$BI$33), 0))*GRID!$B$65,
ROUNDUP(INDEX(GRID!$B$34:$BI$44,MATCH(O$7,GRID!$A$34:$A$44,0),MATCH(1,($U$2=GRID!$B$31:$BI$31)*(КАЛЕНДАРЬ!$BC4=GRID!$B$33:$BI$33),0))*GRID!$B$65*(1-GRID!$B$69),0))</f>
        <v>32594</v>
      </c>
      <c r="P466" s="47" cm="1">
        <f t="array" ref="P466">IF($I$2="Путешествия с детьми",
INDEX(GRID!$B$47:$BI$57,MATCH(O$7,GRID!$A$47:$A$57,0),MATCH(1,($U$2=GRID!$B$31:$BI$31)*(КАЛЕНДАРЬ!$BC4=GRID!$B$33:$BI$33), 0))*GRID!$B$65,
ROUNDUP(INDEX(GRID!$B$47:$BI$57,MATCH(O$7,GRID!$A$47:$A$57,0),MATCH(1,($U$2=GRID!$B$31:$BI$31)*(КАЛЕНДАРЬ!$BC4=GRID!$B$33:$BI$33),0))*GRID!$B$65*(1-GRID!$B$69),0))</f>
        <v>34830</v>
      </c>
      <c r="Q466" s="47" cm="1">
        <f t="array" ref="Q466">IF($I$2="Путешествия с детьми",
INDEX(GRID!$B$34:$BI$44,MATCH(Q$7,GRID!$A$34:$A$44,0),MATCH(1,($U$2=GRID!$B$31:$BI$31)*(КАЛЕНДАРЬ!$BC4=GRID!$B$33:$BI$33), 0))*GRID!$B$65,
ROUNDUP(INDEX(GRID!$B$34:$BI$44,MATCH(Q$7,GRID!$A$34:$A$44,0),MATCH(1,($U$2=GRID!$B$31:$BI$31)*(КАЛЕНДАРЬ!$BC4=GRID!$B$33:$BI$33),0))*GRID!$B$65*(1-GRID!$B$69),0))</f>
        <v>34400</v>
      </c>
      <c r="R466" s="47" cm="1">
        <f t="array" ref="R466">IF($I$2="Путешествия с детьми",
INDEX(GRID!$B$47:$BI$57,MATCH(Q$7,GRID!$A$47:$A$57,0),MATCH(1,($U$2=GRID!$B$31:$BI$31)*(КАЛЕНДАРЬ!$BC4=GRID!$B$33:$BI$33), 0))*GRID!$B$65,
ROUNDUP(INDEX(GRID!$B$47:$BI$57,MATCH(Q$7,GRID!$A$47:$A$57,0),MATCH(1,($U$2=GRID!$B$31:$BI$31)*(КАЛЕНДАРЬ!$BC4=GRID!$B$33:$BI$33),0))*GRID!$B$65*(1-GRID!$B$69),0))</f>
        <v>36636</v>
      </c>
      <c r="S466" s="47" cm="1">
        <f t="array" ref="S466">IF($I$2="Путешествия с детьми",
INDEX(GRID!$B$34:$BI$44,MATCH(S$7,GRID!$A$34:$A$44,0),MATCH(1,($U$2=GRID!$B$31:$BI$31)*(КАЛЕНДАРЬ!$BC4=GRID!$B$33:$BI$33), 0))*GRID!$B$65,
ROUNDUP(INDEX(GRID!$B$34:$BI$44,MATCH(S$7,GRID!$A$34:$A$44,0),MATCH(1,($U$2=GRID!$B$31:$BI$31)*(КАЛЕНДАРЬ!$BC4=GRID!$B$33:$BI$33),0))*GRID!$B$65*(1-GRID!$B$69),0))</f>
        <v>37496</v>
      </c>
      <c r="T466" s="47" cm="1">
        <f t="array" ref="T466">IF($I$2="Путешествия с детьми",
INDEX(GRID!$B$47:$BI$57,MATCH(S$7,GRID!$A$47:$A$57,0),MATCH(1,($U$2=GRID!$B$31:$BI$31)*(КАЛЕНДАРЬ!$BC4=GRID!$B$33:$BI$33), 0))*GRID!$B$65,
ROUNDUP(INDEX(GRID!$B$47:$BI$57,MATCH(S$7,GRID!$A$47:$A$57,0),MATCH(1,($U$2=GRID!$B$31:$BI$31)*(КАЛЕНДАРЬ!$BC4=GRID!$B$33:$BI$33),0))*GRID!$B$65*(1-GRID!$B$69),0))</f>
        <v>39732</v>
      </c>
      <c r="U466" s="47" cm="1">
        <f t="array" ref="U466">IF($I$2="Путешествия с детьми",
INDEX(GRID!$B$34:$BI$44,MATCH(U$7,GRID!$A$34:$A$44,0),MATCH(1,($U$2=GRID!$B$31:$BI$31)*(КАЛЕНДАРЬ!$BC4=GRID!$B$33:$BI$33), 0))*GRID!$B$65,
ROUNDUP(INDEX(GRID!$B$34:$BI$44,MATCH(U$7,GRID!$A$34:$A$44,0),MATCH(1,($U$2=GRID!$B$31:$BI$31)*(КАЛЕНДАРЬ!$BC4=GRID!$B$33:$BI$33),0))*GRID!$B$65*(1-GRID!$B$69),0))</f>
        <v>42828</v>
      </c>
      <c r="V466" s="47" cm="1">
        <f t="array" ref="V466">IF($I$2="Путешествия с детьми",
INDEX(GRID!$B$47:$BI$57,MATCH(U$7,GRID!$A$47:$A$57,0),MATCH(1,($U$2=GRID!$B$31:$BI$31)*(КАЛЕНДАРЬ!$BC4=GRID!$B$33:$BI$33), 0))*GRID!$B$65,
ROUNDUP(INDEX(GRID!$B$47:$BI$57,MATCH(U$7,GRID!$A$47:$A$57,0),MATCH(1,($U$2=GRID!$B$31:$BI$31)*(КАЛЕНДАРЬ!$BC4=GRID!$B$33:$BI$33),0))*GRID!$B$65*(1-GRID!$B$69),0))</f>
        <v>45064</v>
      </c>
      <c r="W466" s="47" cm="1">
        <f t="array" ref="W466">IF($I$2="Путешествия с детьми",
INDEX(GRID!$B$34:$BI$44,MATCH(W$7,GRID!$A$34:$A$44,0),MATCH(1,($U$2=GRID!$B$31:$BI$31)*(КАЛЕНДАРЬ!$BC4=GRID!$B$33:$BI$33), 0))*GRID!$B$65,
ROUNDUP(INDEX(GRID!$B$34:$BI$44,MATCH(W$7,GRID!$A$34:$A$44,0),MATCH(1,($U$2=GRID!$B$31:$BI$31)*(КАЛЕНДАРЬ!$BC4=GRID!$B$33:$BI$33),0))*GRID!$B$65*(1-GRID!$B$69),0))</f>
        <v>127108</v>
      </c>
      <c r="X466" s="47" cm="1">
        <f t="array" ref="X466">IF($I$2="Путешествия с детьми",
INDEX(GRID!$B$47:$BI$57,MATCH(W$7,GRID!$A$47:$A$57,0),MATCH(1,($U$2=GRID!$B$31:$BI$31)*(КАЛЕНДАРЬ!$BC4=GRID!$B$33:$BI$33), 0))*GRID!$B$65,
ROUNDUP(INDEX(GRID!$B$47:$BI$57,MATCH(W$7,GRID!$A$47:$A$57,0),MATCH(1,($U$2=GRID!$B$31:$BI$31)*(КАЛЕНДАРЬ!$BC4=GRID!$B$33:$BI$33),0))*GRID!$B$65*(1-GRID!$B$69),0))</f>
        <v>129344</v>
      </c>
    </row>
    <row r="467" spans="1:24" ht="14.25" customHeight="1" x14ac:dyDescent="0.2">
      <c r="A467" s="117" t="s">
        <v>44</v>
      </c>
      <c r="B467" s="117">
        <v>2</v>
      </c>
      <c r="C467" s="138" cm="1">
        <f t="array" ref="C467">IF($I$2="Путешествия с детьми",
INDEX(GRID!$B$34:$BI$44,MATCH(C$7,GRID!$A$34:$A$44,0),MATCH(1,($U$2=GRID!$B$31:$BI$31)*(КАЛЕНДАРЬ!$BC5=GRID!$B$33:$BI$33), 0))*GRID!$B$65,
ROUNDUP(INDEX(GRID!$B$34:$BI$44,MATCH(C$7,GRID!$A$34:$A$44,0),MATCH(1,($U$2=GRID!$B$31:$BI$31)*(КАЛЕНДАРЬ!$BC5=GRID!$B$33:$BI$33),0))*GRID!$B$65*(1-GRID!$B$69),0))</f>
        <v>19608</v>
      </c>
      <c r="D467" s="47" cm="1">
        <f t="array" ref="D467">IF($I$2="Путешествия с детьми",
INDEX(GRID!$B$47:$BI$57,MATCH(C$7,GRID!$A$47:$A$57,0),MATCH(1,($U$2=GRID!$B$31:$BI$31)*(КАЛЕНДАРЬ!$BC5=GRID!$B$33:$BI$33), 0))*GRID!$B$65,
ROUNDUP(INDEX(GRID!$B$47:$BI$57,MATCH(C$7,GRID!$A$47:$A$57,0),MATCH(1,($U$2=GRID!$B$31:$BI$31)*(КАЛЕНДАРЬ!$BC5=GRID!$B$33:$BI$33),0))*GRID!$B$65*(1-GRID!$B$69),0))</f>
        <v>21844</v>
      </c>
      <c r="E467" s="47" cm="1">
        <f t="array" ref="E467">IF($I$2="Путешествия с детьми",
INDEX(GRID!$B$34:$BI$44,MATCH(E$7,GRID!$A$34:$A$44,0),MATCH(1,($U$2=GRID!$B$31:$BI$31)*(КАЛЕНДАРЬ!$BC5=GRID!$B$33:$BI$33), 0))*GRID!$B$65,
ROUNDUP(INDEX(GRID!$B$34:$BI$44,MATCH(E$7,GRID!$A$34:$A$44,0),MATCH(1,($U$2=GRID!$B$31:$BI$31)*(КАЛЕНДАРЬ!$BC5=GRID!$B$33:$BI$33),0))*GRID!$B$65*(1-GRID!$B$69),0))</f>
        <v>21242</v>
      </c>
      <c r="F467" s="47" cm="1">
        <f t="array" ref="F467">IF($I$2="Путешествия с детьми",
INDEX(GRID!$B$47:$BI$57,MATCH(E$7,GRID!$A$47:$A$57,0),MATCH(1,($U$2=GRID!$B$31:$BI$31)*(КАЛЕНДАРЬ!$BC5=GRID!$B$33:$BI$33), 0))*GRID!$B$65,
ROUNDUP(INDEX(GRID!$B$47:$BI$57,MATCH(E$7,GRID!$A$47:$A$57,0),MATCH(1,($U$2=GRID!$B$31:$BI$31)*(КАЛЕНДАРЬ!$BC5=GRID!$B$33:$BI$33),0))*GRID!$B$65*(1-GRID!$B$69),0))</f>
        <v>23478</v>
      </c>
      <c r="G467" s="47" cm="1">
        <f t="array" ref="G467">IF($I$2="Путешествия с детьми",
INDEX(GRID!$B$34:$BI$44,MATCH(G$7,GRID!$A$34:$A$44,0),MATCH(1,($U$2=GRID!$B$31:$BI$31)*(КАЛЕНДАРЬ!$BC5=GRID!$B$33:$BI$33), 0))*GRID!$B$65,
ROUNDUP(INDEX(GRID!$B$34:$BI$44,MATCH(G$7,GRID!$A$34:$A$44,0),MATCH(1,($U$2=GRID!$B$31:$BI$31)*(КАЛЕНДАРЬ!$BC5=GRID!$B$33:$BI$33),0))*GRID!$B$65*(1-GRID!$B$69),0))</f>
        <v>22188</v>
      </c>
      <c r="H467" s="47" cm="1">
        <f t="array" ref="H467">IF($I$2="Путешествия с детьми",
INDEX(GRID!$B$47:$BI$57,MATCH(G$7,GRID!$A$47:$A$57,0),MATCH(1,($U$2=GRID!$B$31:$BI$31)*(КАЛЕНДАРЬ!$BC5=GRID!$B$33:$BI$33), 0))*GRID!$B$65,
ROUNDUP(INDEX(GRID!$B$47:$BI$57,MATCH(G$7,GRID!$A$47:$A$57,0),MATCH(1,($U$2=GRID!$B$31:$BI$31)*(КАЛЕНДАРЬ!$BC5=GRID!$B$33:$BI$33),0))*GRID!$B$65*(1-GRID!$B$69),0))</f>
        <v>24424</v>
      </c>
      <c r="I467" s="47" cm="1">
        <f t="array" ref="I467">IF($I$2="Путешествия с детьми",
INDEX(GRID!$B$34:$BI$44,MATCH(I$7,GRID!$A$34:$A$44,0),MATCH(1,($U$2=GRID!$B$31:$BI$31)*(КАЛЕНДАРЬ!$BC5=GRID!$B$33:$BI$33), 0))*GRID!$B$65,
ROUNDUP(INDEX(GRID!$B$34:$BI$44,MATCH(I$7,GRID!$A$34:$A$44,0),MATCH(1,($U$2=GRID!$B$31:$BI$31)*(КАЛЕНДАРЬ!$BC5=GRID!$B$33:$BI$33),0))*GRID!$B$65*(1-GRID!$B$69),0))</f>
        <v>23822</v>
      </c>
      <c r="J467" s="47" cm="1">
        <f t="array" ref="J467">IF($I$2="Путешествия с детьми",
INDEX(GRID!$B$47:$BI$57,MATCH(I$7,GRID!$A$47:$A$57,0),MATCH(1,($U$2=GRID!$B$31:$BI$31)*(КАЛЕНДАРЬ!$BC5=GRID!$B$33:$BI$33), 0))*GRID!$B$65,
ROUNDUP(INDEX(GRID!$B$47:$BI$57,MATCH(I$7,GRID!$A$47:$A$57,0),MATCH(1,($U$2=GRID!$B$31:$BI$31)*(КАЛЕНДАРЬ!$BC5=GRID!$B$33:$BI$33),0))*GRID!$B$65*(1-GRID!$B$69),0))</f>
        <v>26058</v>
      </c>
      <c r="K467" s="47" cm="1">
        <f t="array" ref="K467">IF($I$2="Путешествия с детьми",
INDEX(GRID!$B$34:$BI$44,MATCH(K$7,GRID!$A$34:$A$44,0),MATCH(1,($U$2=GRID!$B$31:$BI$31)*(КАЛЕНДАРЬ!$BC5=GRID!$B$33:$BI$33), 0))*GRID!$B$65,
ROUNDUP(INDEX(GRID!$B$34:$BI$44,MATCH(K$7,GRID!$A$34:$A$44,0),MATCH(1,($U$2=GRID!$B$31:$BI$31)*(КАЛЕНДАРЬ!$BC5=GRID!$B$33:$BI$33),0))*GRID!$B$65*(1-GRID!$B$69),0))</f>
        <v>24768</v>
      </c>
      <c r="L467" s="47" cm="1">
        <f t="array" ref="L467">IF($I$2="Путешествия с детьми",
INDEX(GRID!$B$47:$BI$57,MATCH(K$7,GRID!$A$47:$A$57,0),MATCH(1,($U$2=GRID!$B$31:$BI$31)*(КАЛЕНДАРЬ!$BC5=GRID!$B$33:$BI$33), 0))*GRID!$B$65,
ROUNDUP(INDEX(GRID!$B$47:$BI$57,MATCH(K$7,GRID!$A$47:$A$57,0),MATCH(1,($U$2=GRID!$B$31:$BI$31)*(КАЛЕНДАРЬ!$BC5=GRID!$B$33:$BI$33),0))*GRID!$B$65*(1-GRID!$B$69),0))</f>
        <v>27004</v>
      </c>
      <c r="M467" s="47" cm="1">
        <f t="array" ref="M467">IF($I$2="Путешествия с детьми",
INDEX(GRID!$B$34:$BI$44,MATCH(M$7,GRID!$A$34:$A$44,0),MATCH(1,($U$2=GRID!$B$31:$BI$31)*(КАЛЕНДАРЬ!$BC5=GRID!$B$33:$BI$33), 0))*GRID!$B$65,
ROUNDUP(INDEX(GRID!$B$34:$BI$44,MATCH(M$7,GRID!$A$34:$A$44,0),MATCH(1,($U$2=GRID!$B$31:$BI$31)*(КАЛЕНДАРЬ!$BC5=GRID!$B$33:$BI$33),0))*GRID!$B$65*(1-GRID!$B$69),0))</f>
        <v>26402</v>
      </c>
      <c r="N467" s="47" cm="1">
        <f t="array" ref="N467">IF($I$2="Путешествия с детьми",
INDEX(GRID!$B$47:$BI$57,MATCH(M$7,GRID!$A$47:$A$57,0),MATCH(1,($U$2=GRID!$B$31:$BI$31)*(КАЛЕНДАРЬ!$BC5=GRID!$B$33:$BI$33), 0))*GRID!$B$65,
ROUNDUP(INDEX(GRID!$B$47:$BI$57,MATCH(M$7,GRID!$A$47:$A$57,0),MATCH(1,($U$2=GRID!$B$31:$BI$31)*(КАЛЕНДАРЬ!$BC5=GRID!$B$33:$BI$33),0))*GRID!$B$65*(1-GRID!$B$69),0))</f>
        <v>28638</v>
      </c>
      <c r="O467" s="47" cm="1">
        <f t="array" ref="O467">IF($I$2="Путешествия с детьми",
INDEX(GRID!$B$34:$BI$44,MATCH(O$7,GRID!$A$34:$A$44,0),MATCH(1,($U$2=GRID!$B$31:$BI$31)*(КАЛЕНДАРЬ!$BC5=GRID!$B$33:$BI$33), 0))*GRID!$B$65,
ROUNDUP(INDEX(GRID!$B$34:$BI$44,MATCH(O$7,GRID!$A$34:$A$44,0),MATCH(1,($U$2=GRID!$B$31:$BI$31)*(КАЛЕНДАРЬ!$BC5=GRID!$B$33:$BI$33),0))*GRID!$B$65*(1-GRID!$B$69),0))</f>
        <v>32594</v>
      </c>
      <c r="P467" s="47" cm="1">
        <f t="array" ref="P467">IF($I$2="Путешествия с детьми",
INDEX(GRID!$B$47:$BI$57,MATCH(O$7,GRID!$A$47:$A$57,0),MATCH(1,($U$2=GRID!$B$31:$BI$31)*(КАЛЕНДАРЬ!$BC5=GRID!$B$33:$BI$33), 0))*GRID!$B$65,
ROUNDUP(INDEX(GRID!$B$47:$BI$57,MATCH(O$7,GRID!$A$47:$A$57,0),MATCH(1,($U$2=GRID!$B$31:$BI$31)*(КАЛЕНДАРЬ!$BC5=GRID!$B$33:$BI$33),0))*GRID!$B$65*(1-GRID!$B$69),0))</f>
        <v>34830</v>
      </c>
      <c r="Q467" s="47" cm="1">
        <f t="array" ref="Q467">IF($I$2="Путешествия с детьми",
INDEX(GRID!$B$34:$BI$44,MATCH(Q$7,GRID!$A$34:$A$44,0),MATCH(1,($U$2=GRID!$B$31:$BI$31)*(КАЛЕНДАРЬ!$BC5=GRID!$B$33:$BI$33), 0))*GRID!$B$65,
ROUNDUP(INDEX(GRID!$B$34:$BI$44,MATCH(Q$7,GRID!$A$34:$A$44,0),MATCH(1,($U$2=GRID!$B$31:$BI$31)*(КАЛЕНДАРЬ!$BC5=GRID!$B$33:$BI$33),0))*GRID!$B$65*(1-GRID!$B$69),0))</f>
        <v>34400</v>
      </c>
      <c r="R467" s="47" cm="1">
        <f t="array" ref="R467">IF($I$2="Путешествия с детьми",
INDEX(GRID!$B$47:$BI$57,MATCH(Q$7,GRID!$A$47:$A$57,0),MATCH(1,($U$2=GRID!$B$31:$BI$31)*(КАЛЕНДАРЬ!$BC5=GRID!$B$33:$BI$33), 0))*GRID!$B$65,
ROUNDUP(INDEX(GRID!$B$47:$BI$57,MATCH(Q$7,GRID!$A$47:$A$57,0),MATCH(1,($U$2=GRID!$B$31:$BI$31)*(КАЛЕНДАРЬ!$BC5=GRID!$B$33:$BI$33),0))*GRID!$B$65*(1-GRID!$B$69),0))</f>
        <v>36636</v>
      </c>
      <c r="S467" s="47" cm="1">
        <f t="array" ref="S467">IF($I$2="Путешествия с детьми",
INDEX(GRID!$B$34:$BI$44,MATCH(S$7,GRID!$A$34:$A$44,0),MATCH(1,($U$2=GRID!$B$31:$BI$31)*(КАЛЕНДАРЬ!$BC5=GRID!$B$33:$BI$33), 0))*GRID!$B$65,
ROUNDUP(INDEX(GRID!$B$34:$BI$44,MATCH(S$7,GRID!$A$34:$A$44,0),MATCH(1,($U$2=GRID!$B$31:$BI$31)*(КАЛЕНДАРЬ!$BC5=GRID!$B$33:$BI$33),0))*GRID!$B$65*(1-GRID!$B$69),0))</f>
        <v>37496</v>
      </c>
      <c r="T467" s="47" cm="1">
        <f t="array" ref="T467">IF($I$2="Путешествия с детьми",
INDEX(GRID!$B$47:$BI$57,MATCH(S$7,GRID!$A$47:$A$57,0),MATCH(1,($U$2=GRID!$B$31:$BI$31)*(КАЛЕНДАРЬ!$BC5=GRID!$B$33:$BI$33), 0))*GRID!$B$65,
ROUNDUP(INDEX(GRID!$B$47:$BI$57,MATCH(S$7,GRID!$A$47:$A$57,0),MATCH(1,($U$2=GRID!$B$31:$BI$31)*(КАЛЕНДАРЬ!$BC5=GRID!$B$33:$BI$33),0))*GRID!$B$65*(1-GRID!$B$69),0))</f>
        <v>39732</v>
      </c>
      <c r="U467" s="47" cm="1">
        <f t="array" ref="U467">IF($I$2="Путешествия с детьми",
INDEX(GRID!$B$34:$BI$44,MATCH(U$7,GRID!$A$34:$A$44,0),MATCH(1,($U$2=GRID!$B$31:$BI$31)*(КАЛЕНДАРЬ!$BC5=GRID!$B$33:$BI$33), 0))*GRID!$B$65,
ROUNDUP(INDEX(GRID!$B$34:$BI$44,MATCH(U$7,GRID!$A$34:$A$44,0),MATCH(1,($U$2=GRID!$B$31:$BI$31)*(КАЛЕНДАРЬ!$BC5=GRID!$B$33:$BI$33),0))*GRID!$B$65*(1-GRID!$B$69),0))</f>
        <v>42828</v>
      </c>
      <c r="V467" s="47" cm="1">
        <f t="array" ref="V467">IF($I$2="Путешествия с детьми",
INDEX(GRID!$B$47:$BI$57,MATCH(U$7,GRID!$A$47:$A$57,0),MATCH(1,($U$2=GRID!$B$31:$BI$31)*(КАЛЕНДАРЬ!$BC5=GRID!$B$33:$BI$33), 0))*GRID!$B$65,
ROUNDUP(INDEX(GRID!$B$47:$BI$57,MATCH(U$7,GRID!$A$47:$A$57,0),MATCH(1,($U$2=GRID!$B$31:$BI$31)*(КАЛЕНДАРЬ!$BC5=GRID!$B$33:$BI$33),0))*GRID!$B$65*(1-GRID!$B$69),0))</f>
        <v>45064</v>
      </c>
      <c r="W467" s="47" cm="1">
        <f t="array" ref="W467">IF($I$2="Путешествия с детьми",
INDEX(GRID!$B$34:$BI$44,MATCH(W$7,GRID!$A$34:$A$44,0),MATCH(1,($U$2=GRID!$B$31:$BI$31)*(КАЛЕНДАРЬ!$BC5=GRID!$B$33:$BI$33), 0))*GRID!$B$65,
ROUNDUP(INDEX(GRID!$B$34:$BI$44,MATCH(W$7,GRID!$A$34:$A$44,0),MATCH(1,($U$2=GRID!$B$31:$BI$31)*(КАЛЕНДАРЬ!$BC5=GRID!$B$33:$BI$33),0))*GRID!$B$65*(1-GRID!$B$69),0))</f>
        <v>127108</v>
      </c>
      <c r="X467" s="47" cm="1">
        <f t="array" ref="X467">IF($I$2="Путешествия с детьми",
INDEX(GRID!$B$47:$BI$57,MATCH(W$7,GRID!$A$47:$A$57,0),MATCH(1,($U$2=GRID!$B$31:$BI$31)*(КАЛЕНДАРЬ!$BC5=GRID!$B$33:$BI$33), 0))*GRID!$B$65,
ROUNDUP(INDEX(GRID!$B$47:$BI$57,MATCH(W$7,GRID!$A$47:$A$57,0),MATCH(1,($U$2=GRID!$B$31:$BI$31)*(КАЛЕНДАРЬ!$BC5=GRID!$B$33:$BI$33),0))*GRID!$B$65*(1-GRID!$B$69),0))</f>
        <v>129344</v>
      </c>
    </row>
    <row r="468" spans="1:24" ht="14.25" customHeight="1" x14ac:dyDescent="0.2">
      <c r="A468" s="117" t="s">
        <v>45</v>
      </c>
      <c r="B468" s="117">
        <v>3</v>
      </c>
      <c r="C468" s="138" cm="1">
        <f t="array" ref="C468">IF($I$2="Путешествия с детьми",
INDEX(GRID!$B$34:$BI$44,MATCH(C$7,GRID!$A$34:$A$44,0),MATCH(1,($U$2=GRID!$B$31:$BI$31)*(КАЛЕНДАРЬ!$BC6=GRID!$B$33:$BI$33), 0))*GRID!$B$65,
ROUNDUP(INDEX(GRID!$B$34:$BI$44,MATCH(C$7,GRID!$A$34:$A$44,0),MATCH(1,($U$2=GRID!$B$31:$BI$31)*(КАЛЕНДАРЬ!$BC6=GRID!$B$33:$BI$33),0))*GRID!$B$65*(1-GRID!$B$69),0))</f>
        <v>19608</v>
      </c>
      <c r="D468" s="47" cm="1">
        <f t="array" ref="D468">IF($I$2="Путешествия с детьми",
INDEX(GRID!$B$47:$BI$57,MATCH(C$7,GRID!$A$47:$A$57,0),MATCH(1,($U$2=GRID!$B$31:$BI$31)*(КАЛЕНДАРЬ!$BC6=GRID!$B$33:$BI$33), 0))*GRID!$B$65,
ROUNDUP(INDEX(GRID!$B$47:$BI$57,MATCH(C$7,GRID!$A$47:$A$57,0),MATCH(1,($U$2=GRID!$B$31:$BI$31)*(КАЛЕНДАРЬ!$BC6=GRID!$B$33:$BI$33),0))*GRID!$B$65*(1-GRID!$B$69),0))</f>
        <v>21844</v>
      </c>
      <c r="E468" s="47" cm="1">
        <f t="array" ref="E468">IF($I$2="Путешествия с детьми",
INDEX(GRID!$B$34:$BI$44,MATCH(E$7,GRID!$A$34:$A$44,0),MATCH(1,($U$2=GRID!$B$31:$BI$31)*(КАЛЕНДАРЬ!$BC6=GRID!$B$33:$BI$33), 0))*GRID!$B$65,
ROUNDUP(INDEX(GRID!$B$34:$BI$44,MATCH(E$7,GRID!$A$34:$A$44,0),MATCH(1,($U$2=GRID!$B$31:$BI$31)*(КАЛЕНДАРЬ!$BC6=GRID!$B$33:$BI$33),0))*GRID!$B$65*(1-GRID!$B$69),0))</f>
        <v>21242</v>
      </c>
      <c r="F468" s="47" cm="1">
        <f t="array" ref="F468">IF($I$2="Путешествия с детьми",
INDEX(GRID!$B$47:$BI$57,MATCH(E$7,GRID!$A$47:$A$57,0),MATCH(1,($U$2=GRID!$B$31:$BI$31)*(КАЛЕНДАРЬ!$BC6=GRID!$B$33:$BI$33), 0))*GRID!$B$65,
ROUNDUP(INDEX(GRID!$B$47:$BI$57,MATCH(E$7,GRID!$A$47:$A$57,0),MATCH(1,($U$2=GRID!$B$31:$BI$31)*(КАЛЕНДАРЬ!$BC6=GRID!$B$33:$BI$33),0))*GRID!$B$65*(1-GRID!$B$69),0))</f>
        <v>23478</v>
      </c>
      <c r="G468" s="47" cm="1">
        <f t="array" ref="G468">IF($I$2="Путешествия с детьми",
INDEX(GRID!$B$34:$BI$44,MATCH(G$7,GRID!$A$34:$A$44,0),MATCH(1,($U$2=GRID!$B$31:$BI$31)*(КАЛЕНДАРЬ!$BC6=GRID!$B$33:$BI$33), 0))*GRID!$B$65,
ROUNDUP(INDEX(GRID!$B$34:$BI$44,MATCH(G$7,GRID!$A$34:$A$44,0),MATCH(1,($U$2=GRID!$B$31:$BI$31)*(КАЛЕНДАРЬ!$BC6=GRID!$B$33:$BI$33),0))*GRID!$B$65*(1-GRID!$B$69),0))</f>
        <v>22188</v>
      </c>
      <c r="H468" s="47" cm="1">
        <f t="array" ref="H468">IF($I$2="Путешествия с детьми",
INDEX(GRID!$B$47:$BI$57,MATCH(G$7,GRID!$A$47:$A$57,0),MATCH(1,($U$2=GRID!$B$31:$BI$31)*(КАЛЕНДАРЬ!$BC6=GRID!$B$33:$BI$33), 0))*GRID!$B$65,
ROUNDUP(INDEX(GRID!$B$47:$BI$57,MATCH(G$7,GRID!$A$47:$A$57,0),MATCH(1,($U$2=GRID!$B$31:$BI$31)*(КАЛЕНДАРЬ!$BC6=GRID!$B$33:$BI$33),0))*GRID!$B$65*(1-GRID!$B$69),0))</f>
        <v>24424</v>
      </c>
      <c r="I468" s="47" cm="1">
        <f t="array" ref="I468">IF($I$2="Путешествия с детьми",
INDEX(GRID!$B$34:$BI$44,MATCH(I$7,GRID!$A$34:$A$44,0),MATCH(1,($U$2=GRID!$B$31:$BI$31)*(КАЛЕНДАРЬ!$BC6=GRID!$B$33:$BI$33), 0))*GRID!$B$65,
ROUNDUP(INDEX(GRID!$B$34:$BI$44,MATCH(I$7,GRID!$A$34:$A$44,0),MATCH(1,($U$2=GRID!$B$31:$BI$31)*(КАЛЕНДАРЬ!$BC6=GRID!$B$33:$BI$33),0))*GRID!$B$65*(1-GRID!$B$69),0))</f>
        <v>23822</v>
      </c>
      <c r="J468" s="47" cm="1">
        <f t="array" ref="J468">IF($I$2="Путешествия с детьми",
INDEX(GRID!$B$47:$BI$57,MATCH(I$7,GRID!$A$47:$A$57,0),MATCH(1,($U$2=GRID!$B$31:$BI$31)*(КАЛЕНДАРЬ!$BC6=GRID!$B$33:$BI$33), 0))*GRID!$B$65,
ROUNDUP(INDEX(GRID!$B$47:$BI$57,MATCH(I$7,GRID!$A$47:$A$57,0),MATCH(1,($U$2=GRID!$B$31:$BI$31)*(КАЛЕНДАРЬ!$BC6=GRID!$B$33:$BI$33),0))*GRID!$B$65*(1-GRID!$B$69),0))</f>
        <v>26058</v>
      </c>
      <c r="K468" s="47" cm="1">
        <f t="array" ref="K468">IF($I$2="Путешествия с детьми",
INDEX(GRID!$B$34:$BI$44,MATCH(K$7,GRID!$A$34:$A$44,0),MATCH(1,($U$2=GRID!$B$31:$BI$31)*(КАЛЕНДАРЬ!$BC6=GRID!$B$33:$BI$33), 0))*GRID!$B$65,
ROUNDUP(INDEX(GRID!$B$34:$BI$44,MATCH(K$7,GRID!$A$34:$A$44,0),MATCH(1,($U$2=GRID!$B$31:$BI$31)*(КАЛЕНДАРЬ!$BC6=GRID!$B$33:$BI$33),0))*GRID!$B$65*(1-GRID!$B$69),0))</f>
        <v>24768</v>
      </c>
      <c r="L468" s="47" cm="1">
        <f t="array" ref="L468">IF($I$2="Путешествия с детьми",
INDEX(GRID!$B$47:$BI$57,MATCH(K$7,GRID!$A$47:$A$57,0),MATCH(1,($U$2=GRID!$B$31:$BI$31)*(КАЛЕНДАРЬ!$BC6=GRID!$B$33:$BI$33), 0))*GRID!$B$65,
ROUNDUP(INDEX(GRID!$B$47:$BI$57,MATCH(K$7,GRID!$A$47:$A$57,0),MATCH(1,($U$2=GRID!$B$31:$BI$31)*(КАЛЕНДАРЬ!$BC6=GRID!$B$33:$BI$33),0))*GRID!$B$65*(1-GRID!$B$69),0))</f>
        <v>27004</v>
      </c>
      <c r="M468" s="47" cm="1">
        <f t="array" ref="M468">IF($I$2="Путешествия с детьми",
INDEX(GRID!$B$34:$BI$44,MATCH(M$7,GRID!$A$34:$A$44,0),MATCH(1,($U$2=GRID!$B$31:$BI$31)*(КАЛЕНДАРЬ!$BC6=GRID!$B$33:$BI$33), 0))*GRID!$B$65,
ROUNDUP(INDEX(GRID!$B$34:$BI$44,MATCH(M$7,GRID!$A$34:$A$44,0),MATCH(1,($U$2=GRID!$B$31:$BI$31)*(КАЛЕНДАРЬ!$BC6=GRID!$B$33:$BI$33),0))*GRID!$B$65*(1-GRID!$B$69),0))</f>
        <v>26402</v>
      </c>
      <c r="N468" s="47" cm="1">
        <f t="array" ref="N468">IF($I$2="Путешествия с детьми",
INDEX(GRID!$B$47:$BI$57,MATCH(M$7,GRID!$A$47:$A$57,0),MATCH(1,($U$2=GRID!$B$31:$BI$31)*(КАЛЕНДАРЬ!$BC6=GRID!$B$33:$BI$33), 0))*GRID!$B$65,
ROUNDUP(INDEX(GRID!$B$47:$BI$57,MATCH(M$7,GRID!$A$47:$A$57,0),MATCH(1,($U$2=GRID!$B$31:$BI$31)*(КАЛЕНДАРЬ!$BC6=GRID!$B$33:$BI$33),0))*GRID!$B$65*(1-GRID!$B$69),0))</f>
        <v>28638</v>
      </c>
      <c r="O468" s="47" cm="1">
        <f t="array" ref="O468">IF($I$2="Путешествия с детьми",
INDEX(GRID!$B$34:$BI$44,MATCH(O$7,GRID!$A$34:$A$44,0),MATCH(1,($U$2=GRID!$B$31:$BI$31)*(КАЛЕНДАРЬ!$BC6=GRID!$B$33:$BI$33), 0))*GRID!$B$65,
ROUNDUP(INDEX(GRID!$B$34:$BI$44,MATCH(O$7,GRID!$A$34:$A$44,0),MATCH(1,($U$2=GRID!$B$31:$BI$31)*(КАЛЕНДАРЬ!$BC6=GRID!$B$33:$BI$33),0))*GRID!$B$65*(1-GRID!$B$69),0))</f>
        <v>32594</v>
      </c>
      <c r="P468" s="47" cm="1">
        <f t="array" ref="P468">IF($I$2="Путешествия с детьми",
INDEX(GRID!$B$47:$BI$57,MATCH(O$7,GRID!$A$47:$A$57,0),MATCH(1,($U$2=GRID!$B$31:$BI$31)*(КАЛЕНДАРЬ!$BC6=GRID!$B$33:$BI$33), 0))*GRID!$B$65,
ROUNDUP(INDEX(GRID!$B$47:$BI$57,MATCH(O$7,GRID!$A$47:$A$57,0),MATCH(1,($U$2=GRID!$B$31:$BI$31)*(КАЛЕНДАРЬ!$BC6=GRID!$B$33:$BI$33),0))*GRID!$B$65*(1-GRID!$B$69),0))</f>
        <v>34830</v>
      </c>
      <c r="Q468" s="47" cm="1">
        <f t="array" ref="Q468">IF($I$2="Путешествия с детьми",
INDEX(GRID!$B$34:$BI$44,MATCH(Q$7,GRID!$A$34:$A$44,0),MATCH(1,($U$2=GRID!$B$31:$BI$31)*(КАЛЕНДАРЬ!$BC6=GRID!$B$33:$BI$33), 0))*GRID!$B$65,
ROUNDUP(INDEX(GRID!$B$34:$BI$44,MATCH(Q$7,GRID!$A$34:$A$44,0),MATCH(1,($U$2=GRID!$B$31:$BI$31)*(КАЛЕНДАРЬ!$BC6=GRID!$B$33:$BI$33),0))*GRID!$B$65*(1-GRID!$B$69),0))</f>
        <v>34400</v>
      </c>
      <c r="R468" s="47" cm="1">
        <f t="array" ref="R468">IF($I$2="Путешествия с детьми",
INDEX(GRID!$B$47:$BI$57,MATCH(Q$7,GRID!$A$47:$A$57,0),MATCH(1,($U$2=GRID!$B$31:$BI$31)*(КАЛЕНДАРЬ!$BC6=GRID!$B$33:$BI$33), 0))*GRID!$B$65,
ROUNDUP(INDEX(GRID!$B$47:$BI$57,MATCH(Q$7,GRID!$A$47:$A$57,0),MATCH(1,($U$2=GRID!$B$31:$BI$31)*(КАЛЕНДАРЬ!$BC6=GRID!$B$33:$BI$33),0))*GRID!$B$65*(1-GRID!$B$69),0))</f>
        <v>36636</v>
      </c>
      <c r="S468" s="47" cm="1">
        <f t="array" ref="S468">IF($I$2="Путешествия с детьми",
INDEX(GRID!$B$34:$BI$44,MATCH(S$7,GRID!$A$34:$A$44,0),MATCH(1,($U$2=GRID!$B$31:$BI$31)*(КАЛЕНДАРЬ!$BC6=GRID!$B$33:$BI$33), 0))*GRID!$B$65,
ROUNDUP(INDEX(GRID!$B$34:$BI$44,MATCH(S$7,GRID!$A$34:$A$44,0),MATCH(1,($U$2=GRID!$B$31:$BI$31)*(КАЛЕНДАРЬ!$BC6=GRID!$B$33:$BI$33),0))*GRID!$B$65*(1-GRID!$B$69),0))</f>
        <v>37496</v>
      </c>
      <c r="T468" s="47" cm="1">
        <f t="array" ref="T468">IF($I$2="Путешествия с детьми",
INDEX(GRID!$B$47:$BI$57,MATCH(S$7,GRID!$A$47:$A$57,0),MATCH(1,($U$2=GRID!$B$31:$BI$31)*(КАЛЕНДАРЬ!$BC6=GRID!$B$33:$BI$33), 0))*GRID!$B$65,
ROUNDUP(INDEX(GRID!$B$47:$BI$57,MATCH(S$7,GRID!$A$47:$A$57,0),MATCH(1,($U$2=GRID!$B$31:$BI$31)*(КАЛЕНДАРЬ!$BC6=GRID!$B$33:$BI$33),0))*GRID!$B$65*(1-GRID!$B$69),0))</f>
        <v>39732</v>
      </c>
      <c r="U468" s="47" cm="1">
        <f t="array" ref="U468">IF($I$2="Путешествия с детьми",
INDEX(GRID!$B$34:$BI$44,MATCH(U$7,GRID!$A$34:$A$44,0),MATCH(1,($U$2=GRID!$B$31:$BI$31)*(КАЛЕНДАРЬ!$BC6=GRID!$B$33:$BI$33), 0))*GRID!$B$65,
ROUNDUP(INDEX(GRID!$B$34:$BI$44,MATCH(U$7,GRID!$A$34:$A$44,0),MATCH(1,($U$2=GRID!$B$31:$BI$31)*(КАЛЕНДАРЬ!$BC6=GRID!$B$33:$BI$33),0))*GRID!$B$65*(1-GRID!$B$69),0))</f>
        <v>42828</v>
      </c>
      <c r="V468" s="47" cm="1">
        <f t="array" ref="V468">IF($I$2="Путешествия с детьми",
INDEX(GRID!$B$47:$BI$57,MATCH(U$7,GRID!$A$47:$A$57,0),MATCH(1,($U$2=GRID!$B$31:$BI$31)*(КАЛЕНДАРЬ!$BC6=GRID!$B$33:$BI$33), 0))*GRID!$B$65,
ROUNDUP(INDEX(GRID!$B$47:$BI$57,MATCH(U$7,GRID!$A$47:$A$57,0),MATCH(1,($U$2=GRID!$B$31:$BI$31)*(КАЛЕНДАРЬ!$BC6=GRID!$B$33:$BI$33),0))*GRID!$B$65*(1-GRID!$B$69),0))</f>
        <v>45064</v>
      </c>
      <c r="W468" s="47" cm="1">
        <f t="array" ref="W468">IF($I$2="Путешествия с детьми",
INDEX(GRID!$B$34:$BI$44,MATCH(W$7,GRID!$A$34:$A$44,0),MATCH(1,($U$2=GRID!$B$31:$BI$31)*(КАЛЕНДАРЬ!$BC6=GRID!$B$33:$BI$33), 0))*GRID!$B$65,
ROUNDUP(INDEX(GRID!$B$34:$BI$44,MATCH(W$7,GRID!$A$34:$A$44,0),MATCH(1,($U$2=GRID!$B$31:$BI$31)*(КАЛЕНДАРЬ!$BC6=GRID!$B$33:$BI$33),0))*GRID!$B$65*(1-GRID!$B$69),0))</f>
        <v>127108</v>
      </c>
      <c r="X468" s="47" cm="1">
        <f t="array" ref="X468">IF($I$2="Путешествия с детьми",
INDEX(GRID!$B$47:$BI$57,MATCH(W$7,GRID!$A$47:$A$57,0),MATCH(1,($U$2=GRID!$B$31:$BI$31)*(КАЛЕНДАРЬ!$BC6=GRID!$B$33:$BI$33), 0))*GRID!$B$65,
ROUNDUP(INDEX(GRID!$B$47:$BI$57,MATCH(W$7,GRID!$A$47:$A$57,0),MATCH(1,($U$2=GRID!$B$31:$BI$31)*(КАЛЕНДАРЬ!$BC6=GRID!$B$33:$BI$33),0))*GRID!$B$65*(1-GRID!$B$69),0))</f>
        <v>129344</v>
      </c>
    </row>
    <row r="469" spans="1:24" ht="14.25" customHeight="1" x14ac:dyDescent="0.2">
      <c r="A469" s="117" t="s">
        <v>46</v>
      </c>
      <c r="B469" s="117">
        <v>4</v>
      </c>
      <c r="C469" s="138" cm="1">
        <f t="array" ref="C469">IF($I$2="Путешествия с детьми",
INDEX(GRID!$B$34:$BI$44,MATCH(C$7,GRID!$A$34:$A$44,0),MATCH(1,($U$2=GRID!$B$31:$BI$31)*(КАЛЕНДАРЬ!$BC7=GRID!$B$33:$BI$33), 0))*GRID!$B$65,
ROUNDUP(INDEX(GRID!$B$34:$BI$44,MATCH(C$7,GRID!$A$34:$A$44,0),MATCH(1,($U$2=GRID!$B$31:$BI$31)*(КАЛЕНДАРЬ!$BC7=GRID!$B$33:$BI$33),0))*GRID!$B$65*(1-GRID!$B$69),0))</f>
        <v>19608</v>
      </c>
      <c r="D469" s="47" cm="1">
        <f t="array" ref="D469">IF($I$2="Путешествия с детьми",
INDEX(GRID!$B$47:$BI$57,MATCH(C$7,GRID!$A$47:$A$57,0),MATCH(1,($U$2=GRID!$B$31:$BI$31)*(КАЛЕНДАРЬ!$BC7=GRID!$B$33:$BI$33), 0))*GRID!$B$65,
ROUNDUP(INDEX(GRID!$B$47:$BI$57,MATCH(C$7,GRID!$A$47:$A$57,0),MATCH(1,($U$2=GRID!$B$31:$BI$31)*(КАЛЕНДАРЬ!$BC7=GRID!$B$33:$BI$33),0))*GRID!$B$65*(1-GRID!$B$69),0))</f>
        <v>21844</v>
      </c>
      <c r="E469" s="47" cm="1">
        <f t="array" ref="E469">IF($I$2="Путешествия с детьми",
INDEX(GRID!$B$34:$BI$44,MATCH(E$7,GRID!$A$34:$A$44,0),MATCH(1,($U$2=GRID!$B$31:$BI$31)*(КАЛЕНДАРЬ!$BC7=GRID!$B$33:$BI$33), 0))*GRID!$B$65,
ROUNDUP(INDEX(GRID!$B$34:$BI$44,MATCH(E$7,GRID!$A$34:$A$44,0),MATCH(1,($U$2=GRID!$B$31:$BI$31)*(КАЛЕНДАРЬ!$BC7=GRID!$B$33:$BI$33),0))*GRID!$B$65*(1-GRID!$B$69),0))</f>
        <v>21242</v>
      </c>
      <c r="F469" s="47" cm="1">
        <f t="array" ref="F469">IF($I$2="Путешествия с детьми",
INDEX(GRID!$B$47:$BI$57,MATCH(E$7,GRID!$A$47:$A$57,0),MATCH(1,($U$2=GRID!$B$31:$BI$31)*(КАЛЕНДАРЬ!$BC7=GRID!$B$33:$BI$33), 0))*GRID!$B$65,
ROUNDUP(INDEX(GRID!$B$47:$BI$57,MATCH(E$7,GRID!$A$47:$A$57,0),MATCH(1,($U$2=GRID!$B$31:$BI$31)*(КАЛЕНДАРЬ!$BC7=GRID!$B$33:$BI$33),0))*GRID!$B$65*(1-GRID!$B$69),0))</f>
        <v>23478</v>
      </c>
      <c r="G469" s="47" cm="1">
        <f t="array" ref="G469">IF($I$2="Путешествия с детьми",
INDEX(GRID!$B$34:$BI$44,MATCH(G$7,GRID!$A$34:$A$44,0),MATCH(1,($U$2=GRID!$B$31:$BI$31)*(КАЛЕНДАРЬ!$BC7=GRID!$B$33:$BI$33), 0))*GRID!$B$65,
ROUNDUP(INDEX(GRID!$B$34:$BI$44,MATCH(G$7,GRID!$A$34:$A$44,0),MATCH(1,($U$2=GRID!$B$31:$BI$31)*(КАЛЕНДАРЬ!$BC7=GRID!$B$33:$BI$33),0))*GRID!$B$65*(1-GRID!$B$69),0))</f>
        <v>22188</v>
      </c>
      <c r="H469" s="47" cm="1">
        <f t="array" ref="H469">IF($I$2="Путешествия с детьми",
INDEX(GRID!$B$47:$BI$57,MATCH(G$7,GRID!$A$47:$A$57,0),MATCH(1,($U$2=GRID!$B$31:$BI$31)*(КАЛЕНДАРЬ!$BC7=GRID!$B$33:$BI$33), 0))*GRID!$B$65,
ROUNDUP(INDEX(GRID!$B$47:$BI$57,MATCH(G$7,GRID!$A$47:$A$57,0),MATCH(1,($U$2=GRID!$B$31:$BI$31)*(КАЛЕНДАРЬ!$BC7=GRID!$B$33:$BI$33),0))*GRID!$B$65*(1-GRID!$B$69),0))</f>
        <v>24424</v>
      </c>
      <c r="I469" s="47" cm="1">
        <f t="array" ref="I469">IF($I$2="Путешествия с детьми",
INDEX(GRID!$B$34:$BI$44,MATCH(I$7,GRID!$A$34:$A$44,0),MATCH(1,($U$2=GRID!$B$31:$BI$31)*(КАЛЕНДАРЬ!$BC7=GRID!$B$33:$BI$33), 0))*GRID!$B$65,
ROUNDUP(INDEX(GRID!$B$34:$BI$44,MATCH(I$7,GRID!$A$34:$A$44,0),MATCH(1,($U$2=GRID!$B$31:$BI$31)*(КАЛЕНДАРЬ!$BC7=GRID!$B$33:$BI$33),0))*GRID!$B$65*(1-GRID!$B$69),0))</f>
        <v>23822</v>
      </c>
      <c r="J469" s="47" cm="1">
        <f t="array" ref="J469">IF($I$2="Путешествия с детьми",
INDEX(GRID!$B$47:$BI$57,MATCH(I$7,GRID!$A$47:$A$57,0),MATCH(1,($U$2=GRID!$B$31:$BI$31)*(КАЛЕНДАРЬ!$BC7=GRID!$B$33:$BI$33), 0))*GRID!$B$65,
ROUNDUP(INDEX(GRID!$B$47:$BI$57,MATCH(I$7,GRID!$A$47:$A$57,0),MATCH(1,($U$2=GRID!$B$31:$BI$31)*(КАЛЕНДАРЬ!$BC7=GRID!$B$33:$BI$33),0))*GRID!$B$65*(1-GRID!$B$69),0))</f>
        <v>26058</v>
      </c>
      <c r="K469" s="47" cm="1">
        <f t="array" ref="K469">IF($I$2="Путешествия с детьми",
INDEX(GRID!$B$34:$BI$44,MATCH(K$7,GRID!$A$34:$A$44,0),MATCH(1,($U$2=GRID!$B$31:$BI$31)*(КАЛЕНДАРЬ!$BC7=GRID!$B$33:$BI$33), 0))*GRID!$B$65,
ROUNDUP(INDEX(GRID!$B$34:$BI$44,MATCH(K$7,GRID!$A$34:$A$44,0),MATCH(1,($U$2=GRID!$B$31:$BI$31)*(КАЛЕНДАРЬ!$BC7=GRID!$B$33:$BI$33),0))*GRID!$B$65*(1-GRID!$B$69),0))</f>
        <v>24768</v>
      </c>
      <c r="L469" s="47" cm="1">
        <f t="array" ref="L469">IF($I$2="Путешествия с детьми",
INDEX(GRID!$B$47:$BI$57,MATCH(K$7,GRID!$A$47:$A$57,0),MATCH(1,($U$2=GRID!$B$31:$BI$31)*(КАЛЕНДАРЬ!$BC7=GRID!$B$33:$BI$33), 0))*GRID!$B$65,
ROUNDUP(INDEX(GRID!$B$47:$BI$57,MATCH(K$7,GRID!$A$47:$A$57,0),MATCH(1,($U$2=GRID!$B$31:$BI$31)*(КАЛЕНДАРЬ!$BC7=GRID!$B$33:$BI$33),0))*GRID!$B$65*(1-GRID!$B$69),0))</f>
        <v>27004</v>
      </c>
      <c r="M469" s="47" cm="1">
        <f t="array" ref="M469">IF($I$2="Путешествия с детьми",
INDEX(GRID!$B$34:$BI$44,MATCH(M$7,GRID!$A$34:$A$44,0),MATCH(1,($U$2=GRID!$B$31:$BI$31)*(КАЛЕНДАРЬ!$BC7=GRID!$B$33:$BI$33), 0))*GRID!$B$65,
ROUNDUP(INDEX(GRID!$B$34:$BI$44,MATCH(M$7,GRID!$A$34:$A$44,0),MATCH(1,($U$2=GRID!$B$31:$BI$31)*(КАЛЕНДАРЬ!$BC7=GRID!$B$33:$BI$33),0))*GRID!$B$65*(1-GRID!$B$69),0))</f>
        <v>26402</v>
      </c>
      <c r="N469" s="47" cm="1">
        <f t="array" ref="N469">IF($I$2="Путешествия с детьми",
INDEX(GRID!$B$47:$BI$57,MATCH(M$7,GRID!$A$47:$A$57,0),MATCH(1,($U$2=GRID!$B$31:$BI$31)*(КАЛЕНДАРЬ!$BC7=GRID!$B$33:$BI$33), 0))*GRID!$B$65,
ROUNDUP(INDEX(GRID!$B$47:$BI$57,MATCH(M$7,GRID!$A$47:$A$57,0),MATCH(1,($U$2=GRID!$B$31:$BI$31)*(КАЛЕНДАРЬ!$BC7=GRID!$B$33:$BI$33),0))*GRID!$B$65*(1-GRID!$B$69),0))</f>
        <v>28638</v>
      </c>
      <c r="O469" s="47" cm="1">
        <f t="array" ref="O469">IF($I$2="Путешествия с детьми",
INDEX(GRID!$B$34:$BI$44,MATCH(O$7,GRID!$A$34:$A$44,0),MATCH(1,($U$2=GRID!$B$31:$BI$31)*(КАЛЕНДАРЬ!$BC7=GRID!$B$33:$BI$33), 0))*GRID!$B$65,
ROUNDUP(INDEX(GRID!$B$34:$BI$44,MATCH(O$7,GRID!$A$34:$A$44,0),MATCH(1,($U$2=GRID!$B$31:$BI$31)*(КАЛЕНДАРЬ!$BC7=GRID!$B$33:$BI$33),0))*GRID!$B$65*(1-GRID!$B$69),0))</f>
        <v>32594</v>
      </c>
      <c r="P469" s="47" cm="1">
        <f t="array" ref="P469">IF($I$2="Путешествия с детьми",
INDEX(GRID!$B$47:$BI$57,MATCH(O$7,GRID!$A$47:$A$57,0),MATCH(1,($U$2=GRID!$B$31:$BI$31)*(КАЛЕНДАРЬ!$BC7=GRID!$B$33:$BI$33), 0))*GRID!$B$65,
ROUNDUP(INDEX(GRID!$B$47:$BI$57,MATCH(O$7,GRID!$A$47:$A$57,0),MATCH(1,($U$2=GRID!$B$31:$BI$31)*(КАЛЕНДАРЬ!$BC7=GRID!$B$33:$BI$33),0))*GRID!$B$65*(1-GRID!$B$69),0))</f>
        <v>34830</v>
      </c>
      <c r="Q469" s="47" cm="1">
        <f t="array" ref="Q469">IF($I$2="Путешествия с детьми",
INDEX(GRID!$B$34:$BI$44,MATCH(Q$7,GRID!$A$34:$A$44,0),MATCH(1,($U$2=GRID!$B$31:$BI$31)*(КАЛЕНДАРЬ!$BC7=GRID!$B$33:$BI$33), 0))*GRID!$B$65,
ROUNDUP(INDEX(GRID!$B$34:$BI$44,MATCH(Q$7,GRID!$A$34:$A$44,0),MATCH(1,($U$2=GRID!$B$31:$BI$31)*(КАЛЕНДАРЬ!$BC7=GRID!$B$33:$BI$33),0))*GRID!$B$65*(1-GRID!$B$69),0))</f>
        <v>34400</v>
      </c>
      <c r="R469" s="47" cm="1">
        <f t="array" ref="R469">IF($I$2="Путешествия с детьми",
INDEX(GRID!$B$47:$BI$57,MATCH(Q$7,GRID!$A$47:$A$57,0),MATCH(1,($U$2=GRID!$B$31:$BI$31)*(КАЛЕНДАРЬ!$BC7=GRID!$B$33:$BI$33), 0))*GRID!$B$65,
ROUNDUP(INDEX(GRID!$B$47:$BI$57,MATCH(Q$7,GRID!$A$47:$A$57,0),MATCH(1,($U$2=GRID!$B$31:$BI$31)*(КАЛЕНДАРЬ!$BC7=GRID!$B$33:$BI$33),0))*GRID!$B$65*(1-GRID!$B$69),0))</f>
        <v>36636</v>
      </c>
      <c r="S469" s="47" cm="1">
        <f t="array" ref="S469">IF($I$2="Путешествия с детьми",
INDEX(GRID!$B$34:$BI$44,MATCH(S$7,GRID!$A$34:$A$44,0),MATCH(1,($U$2=GRID!$B$31:$BI$31)*(КАЛЕНДАРЬ!$BC7=GRID!$B$33:$BI$33), 0))*GRID!$B$65,
ROUNDUP(INDEX(GRID!$B$34:$BI$44,MATCH(S$7,GRID!$A$34:$A$44,0),MATCH(1,($U$2=GRID!$B$31:$BI$31)*(КАЛЕНДАРЬ!$BC7=GRID!$B$33:$BI$33),0))*GRID!$B$65*(1-GRID!$B$69),0))</f>
        <v>37496</v>
      </c>
      <c r="T469" s="47" cm="1">
        <f t="array" ref="T469">IF($I$2="Путешествия с детьми",
INDEX(GRID!$B$47:$BI$57,MATCH(S$7,GRID!$A$47:$A$57,0),MATCH(1,($U$2=GRID!$B$31:$BI$31)*(КАЛЕНДАРЬ!$BC7=GRID!$B$33:$BI$33), 0))*GRID!$B$65,
ROUNDUP(INDEX(GRID!$B$47:$BI$57,MATCH(S$7,GRID!$A$47:$A$57,0),MATCH(1,($U$2=GRID!$B$31:$BI$31)*(КАЛЕНДАРЬ!$BC7=GRID!$B$33:$BI$33),0))*GRID!$B$65*(1-GRID!$B$69),0))</f>
        <v>39732</v>
      </c>
      <c r="U469" s="47" cm="1">
        <f t="array" ref="U469">IF($I$2="Путешествия с детьми",
INDEX(GRID!$B$34:$BI$44,MATCH(U$7,GRID!$A$34:$A$44,0),MATCH(1,($U$2=GRID!$B$31:$BI$31)*(КАЛЕНДАРЬ!$BC7=GRID!$B$33:$BI$33), 0))*GRID!$B$65,
ROUNDUP(INDEX(GRID!$B$34:$BI$44,MATCH(U$7,GRID!$A$34:$A$44,0),MATCH(1,($U$2=GRID!$B$31:$BI$31)*(КАЛЕНДАРЬ!$BC7=GRID!$B$33:$BI$33),0))*GRID!$B$65*(1-GRID!$B$69),0))</f>
        <v>42828</v>
      </c>
      <c r="V469" s="47" cm="1">
        <f t="array" ref="V469">IF($I$2="Путешествия с детьми",
INDEX(GRID!$B$47:$BI$57,MATCH(U$7,GRID!$A$47:$A$57,0),MATCH(1,($U$2=GRID!$B$31:$BI$31)*(КАЛЕНДАРЬ!$BC7=GRID!$B$33:$BI$33), 0))*GRID!$B$65,
ROUNDUP(INDEX(GRID!$B$47:$BI$57,MATCH(U$7,GRID!$A$47:$A$57,0),MATCH(1,($U$2=GRID!$B$31:$BI$31)*(КАЛЕНДАРЬ!$BC7=GRID!$B$33:$BI$33),0))*GRID!$B$65*(1-GRID!$B$69),0))</f>
        <v>45064</v>
      </c>
      <c r="W469" s="47" cm="1">
        <f t="array" ref="W469">IF($I$2="Путешествия с детьми",
INDEX(GRID!$B$34:$BI$44,MATCH(W$7,GRID!$A$34:$A$44,0),MATCH(1,($U$2=GRID!$B$31:$BI$31)*(КАЛЕНДАРЬ!$BC7=GRID!$B$33:$BI$33), 0))*GRID!$B$65,
ROUNDUP(INDEX(GRID!$B$34:$BI$44,MATCH(W$7,GRID!$A$34:$A$44,0),MATCH(1,($U$2=GRID!$B$31:$BI$31)*(КАЛЕНДАРЬ!$BC7=GRID!$B$33:$BI$33),0))*GRID!$B$65*(1-GRID!$B$69),0))</f>
        <v>127108</v>
      </c>
      <c r="X469" s="47" cm="1">
        <f t="array" ref="X469">IF($I$2="Путешествия с детьми",
INDEX(GRID!$B$47:$BI$57,MATCH(W$7,GRID!$A$47:$A$57,0),MATCH(1,($U$2=GRID!$B$31:$BI$31)*(КАЛЕНДАРЬ!$BC7=GRID!$B$33:$BI$33), 0))*GRID!$B$65,
ROUNDUP(INDEX(GRID!$B$47:$BI$57,MATCH(W$7,GRID!$A$47:$A$57,0),MATCH(1,($U$2=GRID!$B$31:$BI$31)*(КАЛЕНДАРЬ!$BC7=GRID!$B$33:$BI$33),0))*GRID!$B$65*(1-GRID!$B$69),0))</f>
        <v>129344</v>
      </c>
    </row>
    <row r="470" spans="1:24" ht="14.25" customHeight="1" x14ac:dyDescent="0.2">
      <c r="A470" s="117" t="s">
        <v>47</v>
      </c>
      <c r="B470" s="117">
        <v>5</v>
      </c>
      <c r="C470" s="138" cm="1">
        <f t="array" ref="C470">IF($I$2="Путешествия с детьми",
INDEX(GRID!$B$34:$BI$44,MATCH(C$7,GRID!$A$34:$A$44,0),MATCH(1,($U$2=GRID!$B$31:$BI$31)*(КАЛЕНДАРЬ!$BC8=GRID!$B$33:$BI$33), 0))*GRID!$B$65,
ROUNDUP(INDEX(GRID!$B$34:$BI$44,MATCH(C$7,GRID!$A$34:$A$44,0),MATCH(1,($U$2=GRID!$B$31:$BI$31)*(КАЛЕНДАРЬ!$BC8=GRID!$B$33:$BI$33),0))*GRID!$B$65*(1-GRID!$B$69),0))</f>
        <v>21672</v>
      </c>
      <c r="D470" s="47" cm="1">
        <f t="array" ref="D470">IF($I$2="Путешествия с детьми",
INDEX(GRID!$B$47:$BI$57,MATCH(C$7,GRID!$A$47:$A$57,0),MATCH(1,($U$2=GRID!$B$31:$BI$31)*(КАЛЕНДАРЬ!$BC8=GRID!$B$33:$BI$33), 0))*GRID!$B$65,
ROUNDUP(INDEX(GRID!$B$47:$BI$57,MATCH(C$7,GRID!$A$47:$A$57,0),MATCH(1,($U$2=GRID!$B$31:$BI$31)*(КАЛЕНДАРЬ!$BC8=GRID!$B$33:$BI$33),0))*GRID!$B$65*(1-GRID!$B$69),0))</f>
        <v>23908</v>
      </c>
      <c r="E470" s="47" cm="1">
        <f t="array" ref="E470">IF($I$2="Путешествия с детьми",
INDEX(GRID!$B$34:$BI$44,MATCH(E$7,GRID!$A$34:$A$44,0),MATCH(1,($U$2=GRID!$B$31:$BI$31)*(КАЛЕНДАРЬ!$BC8=GRID!$B$33:$BI$33), 0))*GRID!$B$65,
ROUNDUP(INDEX(GRID!$B$34:$BI$44,MATCH(E$7,GRID!$A$34:$A$44,0),MATCH(1,($U$2=GRID!$B$31:$BI$31)*(КАЛЕНДАРЬ!$BC8=GRID!$B$33:$BI$33),0))*GRID!$B$65*(1-GRID!$B$69),0))</f>
        <v>23392</v>
      </c>
      <c r="F470" s="47" cm="1">
        <f t="array" ref="F470">IF($I$2="Путешествия с детьми",
INDEX(GRID!$B$47:$BI$57,MATCH(E$7,GRID!$A$47:$A$57,0),MATCH(1,($U$2=GRID!$B$31:$BI$31)*(КАЛЕНДАРЬ!$BC8=GRID!$B$33:$BI$33), 0))*GRID!$B$65,
ROUNDUP(INDEX(GRID!$B$47:$BI$57,MATCH(E$7,GRID!$A$47:$A$57,0),MATCH(1,($U$2=GRID!$B$31:$BI$31)*(КАЛЕНДАРЬ!$BC8=GRID!$B$33:$BI$33),0))*GRID!$B$65*(1-GRID!$B$69),0))</f>
        <v>25628</v>
      </c>
      <c r="G470" s="47" cm="1">
        <f t="array" ref="G470">IF($I$2="Путешествия с детьми",
INDEX(GRID!$B$34:$BI$44,MATCH(G$7,GRID!$A$34:$A$44,0),MATCH(1,($U$2=GRID!$B$31:$BI$31)*(КАЛЕНДАРЬ!$BC8=GRID!$B$33:$BI$33), 0))*GRID!$B$65,
ROUNDUP(INDEX(GRID!$B$34:$BI$44,MATCH(G$7,GRID!$A$34:$A$44,0),MATCH(1,($U$2=GRID!$B$31:$BI$31)*(КАЛЕНДАРЬ!$BC8=GRID!$B$33:$BI$33),0))*GRID!$B$65*(1-GRID!$B$69),0))</f>
        <v>24338</v>
      </c>
      <c r="H470" s="47" cm="1">
        <f t="array" ref="H470">IF($I$2="Путешествия с детьми",
INDEX(GRID!$B$47:$BI$57,MATCH(G$7,GRID!$A$47:$A$57,0),MATCH(1,($U$2=GRID!$B$31:$BI$31)*(КАЛЕНДАРЬ!$BC8=GRID!$B$33:$BI$33), 0))*GRID!$B$65,
ROUNDUP(INDEX(GRID!$B$47:$BI$57,MATCH(G$7,GRID!$A$47:$A$57,0),MATCH(1,($U$2=GRID!$B$31:$BI$31)*(КАЛЕНДАРЬ!$BC8=GRID!$B$33:$BI$33),0))*GRID!$B$65*(1-GRID!$B$69),0))</f>
        <v>26574</v>
      </c>
      <c r="I470" s="47" cm="1">
        <f t="array" ref="I470">IF($I$2="Путешествия с детьми",
INDEX(GRID!$B$34:$BI$44,MATCH(I$7,GRID!$A$34:$A$44,0),MATCH(1,($U$2=GRID!$B$31:$BI$31)*(КАЛЕНДАРЬ!$BC8=GRID!$B$33:$BI$33), 0))*GRID!$B$65,
ROUNDUP(INDEX(GRID!$B$34:$BI$44,MATCH(I$7,GRID!$A$34:$A$44,0),MATCH(1,($U$2=GRID!$B$31:$BI$31)*(КАЛЕНДАРЬ!$BC8=GRID!$B$33:$BI$33),0))*GRID!$B$65*(1-GRID!$B$69),0))</f>
        <v>26058</v>
      </c>
      <c r="J470" s="47" cm="1">
        <f t="array" ref="J470">IF($I$2="Путешествия с детьми",
INDEX(GRID!$B$47:$BI$57,MATCH(I$7,GRID!$A$47:$A$57,0),MATCH(1,($U$2=GRID!$B$31:$BI$31)*(КАЛЕНДАРЬ!$BC8=GRID!$B$33:$BI$33), 0))*GRID!$B$65,
ROUNDUP(INDEX(GRID!$B$47:$BI$57,MATCH(I$7,GRID!$A$47:$A$57,0),MATCH(1,($U$2=GRID!$B$31:$BI$31)*(КАЛЕНДАРЬ!$BC8=GRID!$B$33:$BI$33),0))*GRID!$B$65*(1-GRID!$B$69),0))</f>
        <v>28294</v>
      </c>
      <c r="K470" s="47" cm="1">
        <f t="array" ref="K470">IF($I$2="Путешествия с детьми",
INDEX(GRID!$B$34:$BI$44,MATCH(K$7,GRID!$A$34:$A$44,0),MATCH(1,($U$2=GRID!$B$31:$BI$31)*(КАЛЕНДАРЬ!$BC8=GRID!$B$33:$BI$33), 0))*GRID!$B$65,
ROUNDUP(INDEX(GRID!$B$34:$BI$44,MATCH(K$7,GRID!$A$34:$A$44,0),MATCH(1,($U$2=GRID!$B$31:$BI$31)*(КАЛЕНДАРЬ!$BC8=GRID!$B$33:$BI$33),0))*GRID!$B$65*(1-GRID!$B$69),0))</f>
        <v>27004</v>
      </c>
      <c r="L470" s="47" cm="1">
        <f t="array" ref="L470">IF($I$2="Путешествия с детьми",
INDEX(GRID!$B$47:$BI$57,MATCH(K$7,GRID!$A$47:$A$57,0),MATCH(1,($U$2=GRID!$B$31:$BI$31)*(КАЛЕНДАРЬ!$BC8=GRID!$B$33:$BI$33), 0))*GRID!$B$65,
ROUNDUP(INDEX(GRID!$B$47:$BI$57,MATCH(K$7,GRID!$A$47:$A$57,0),MATCH(1,($U$2=GRID!$B$31:$BI$31)*(КАЛЕНДАРЬ!$BC8=GRID!$B$33:$BI$33),0))*GRID!$B$65*(1-GRID!$B$69),0))</f>
        <v>29240</v>
      </c>
      <c r="M470" s="47" cm="1">
        <f t="array" ref="M470">IF($I$2="Путешествия с детьми",
INDEX(GRID!$B$34:$BI$44,MATCH(M$7,GRID!$A$34:$A$44,0),MATCH(1,($U$2=GRID!$B$31:$BI$31)*(КАЛЕНДАРЬ!$BC8=GRID!$B$33:$BI$33), 0))*GRID!$B$65,
ROUNDUP(INDEX(GRID!$B$34:$BI$44,MATCH(M$7,GRID!$A$34:$A$44,0),MATCH(1,($U$2=GRID!$B$31:$BI$31)*(КАЛЕНДАРЬ!$BC8=GRID!$B$33:$BI$33),0))*GRID!$B$65*(1-GRID!$B$69),0))</f>
        <v>28724</v>
      </c>
      <c r="N470" s="47" cm="1">
        <f t="array" ref="N470">IF($I$2="Путешествия с детьми",
INDEX(GRID!$B$47:$BI$57,MATCH(M$7,GRID!$A$47:$A$57,0),MATCH(1,($U$2=GRID!$B$31:$BI$31)*(КАЛЕНДАРЬ!$BC8=GRID!$B$33:$BI$33), 0))*GRID!$B$65,
ROUNDUP(INDEX(GRID!$B$47:$BI$57,MATCH(M$7,GRID!$A$47:$A$57,0),MATCH(1,($U$2=GRID!$B$31:$BI$31)*(КАЛЕНДАРЬ!$BC8=GRID!$B$33:$BI$33),0))*GRID!$B$65*(1-GRID!$B$69),0))</f>
        <v>30960</v>
      </c>
      <c r="O470" s="47" cm="1">
        <f t="array" ref="O470">IF($I$2="Путешествия с детьми",
INDEX(GRID!$B$34:$BI$44,MATCH(O$7,GRID!$A$34:$A$44,0),MATCH(1,($U$2=GRID!$B$31:$BI$31)*(КАЛЕНДАРЬ!$BC8=GRID!$B$33:$BI$33), 0))*GRID!$B$65,
ROUNDUP(INDEX(GRID!$B$34:$BI$44,MATCH(O$7,GRID!$A$34:$A$44,0),MATCH(1,($U$2=GRID!$B$31:$BI$31)*(КАЛЕНДАРЬ!$BC8=GRID!$B$33:$BI$33),0))*GRID!$B$65*(1-GRID!$B$69),0))</f>
        <v>35174</v>
      </c>
      <c r="P470" s="47" cm="1">
        <f t="array" ref="P470">IF($I$2="Путешествия с детьми",
INDEX(GRID!$B$47:$BI$57,MATCH(O$7,GRID!$A$47:$A$57,0),MATCH(1,($U$2=GRID!$B$31:$BI$31)*(КАЛЕНДАРЬ!$BC8=GRID!$B$33:$BI$33), 0))*GRID!$B$65,
ROUNDUP(INDEX(GRID!$B$47:$BI$57,MATCH(O$7,GRID!$A$47:$A$57,0),MATCH(1,($U$2=GRID!$B$31:$BI$31)*(КАЛЕНДАРЬ!$BC8=GRID!$B$33:$BI$33),0))*GRID!$B$65*(1-GRID!$B$69),0))</f>
        <v>37410</v>
      </c>
      <c r="Q470" s="47" cm="1">
        <f t="array" ref="Q470">IF($I$2="Путешествия с детьми",
INDEX(GRID!$B$34:$BI$44,MATCH(Q$7,GRID!$A$34:$A$44,0),MATCH(1,($U$2=GRID!$B$31:$BI$31)*(КАЛЕНДАРЬ!$BC8=GRID!$B$33:$BI$33), 0))*GRID!$B$65,
ROUNDUP(INDEX(GRID!$B$34:$BI$44,MATCH(Q$7,GRID!$A$34:$A$44,0),MATCH(1,($U$2=GRID!$B$31:$BI$31)*(КАЛЕНДАРЬ!$BC8=GRID!$B$33:$BI$33),0))*GRID!$B$65*(1-GRID!$B$69),0))</f>
        <v>37066</v>
      </c>
      <c r="R470" s="47" cm="1">
        <f t="array" ref="R470">IF($I$2="Путешествия с детьми",
INDEX(GRID!$B$47:$BI$57,MATCH(Q$7,GRID!$A$47:$A$57,0),MATCH(1,($U$2=GRID!$B$31:$BI$31)*(КАЛЕНДАРЬ!$BC8=GRID!$B$33:$BI$33), 0))*GRID!$B$65,
ROUNDUP(INDEX(GRID!$B$47:$BI$57,MATCH(Q$7,GRID!$A$47:$A$57,0),MATCH(1,($U$2=GRID!$B$31:$BI$31)*(КАЛЕНДАРЬ!$BC8=GRID!$B$33:$BI$33),0))*GRID!$B$65*(1-GRID!$B$69),0))</f>
        <v>39302</v>
      </c>
      <c r="S470" s="47" cm="1">
        <f t="array" ref="S470">IF($I$2="Путешествия с детьми",
INDEX(GRID!$B$34:$BI$44,MATCH(S$7,GRID!$A$34:$A$44,0),MATCH(1,($U$2=GRID!$B$31:$BI$31)*(КАЛЕНДАРЬ!$BC8=GRID!$B$33:$BI$33), 0))*GRID!$B$65,
ROUNDUP(INDEX(GRID!$B$34:$BI$44,MATCH(S$7,GRID!$A$34:$A$44,0),MATCH(1,($U$2=GRID!$B$31:$BI$31)*(КАЛЕНДАРЬ!$BC8=GRID!$B$33:$BI$33),0))*GRID!$B$65*(1-GRID!$B$69),0))</f>
        <v>40334</v>
      </c>
      <c r="T470" s="47" cm="1">
        <f t="array" ref="T470">IF($I$2="Путешествия с детьми",
INDEX(GRID!$B$47:$BI$57,MATCH(S$7,GRID!$A$47:$A$57,0),MATCH(1,($U$2=GRID!$B$31:$BI$31)*(КАЛЕНДАРЬ!$BC8=GRID!$B$33:$BI$33), 0))*GRID!$B$65,
ROUNDUP(INDEX(GRID!$B$47:$BI$57,MATCH(S$7,GRID!$A$47:$A$57,0),MATCH(1,($U$2=GRID!$B$31:$BI$31)*(КАЛЕНДАРЬ!$BC8=GRID!$B$33:$BI$33),0))*GRID!$B$65*(1-GRID!$B$69),0))</f>
        <v>42570</v>
      </c>
      <c r="U470" s="47" cm="1">
        <f t="array" ref="U470">IF($I$2="Путешествия с детьми",
INDEX(GRID!$B$34:$BI$44,MATCH(U$7,GRID!$A$34:$A$44,0),MATCH(1,($U$2=GRID!$B$31:$BI$31)*(КАЛЕНДАРЬ!$BC8=GRID!$B$33:$BI$33), 0))*GRID!$B$65,
ROUNDUP(INDEX(GRID!$B$34:$BI$44,MATCH(U$7,GRID!$A$34:$A$44,0),MATCH(1,($U$2=GRID!$B$31:$BI$31)*(КАЛЕНДАРЬ!$BC8=GRID!$B$33:$BI$33),0))*GRID!$B$65*(1-GRID!$B$69),0))</f>
        <v>45838</v>
      </c>
      <c r="V470" s="47" cm="1">
        <f t="array" ref="V470">IF($I$2="Путешествия с детьми",
INDEX(GRID!$B$47:$BI$57,MATCH(U$7,GRID!$A$47:$A$57,0),MATCH(1,($U$2=GRID!$B$31:$BI$31)*(КАЛЕНДАРЬ!$BC8=GRID!$B$33:$BI$33), 0))*GRID!$B$65,
ROUNDUP(INDEX(GRID!$B$47:$BI$57,MATCH(U$7,GRID!$A$47:$A$57,0),MATCH(1,($U$2=GRID!$B$31:$BI$31)*(КАЛЕНДАРЬ!$BC8=GRID!$B$33:$BI$33),0))*GRID!$B$65*(1-GRID!$B$69),0))</f>
        <v>48074</v>
      </c>
      <c r="W470" s="47" cm="1">
        <f t="array" ref="W470">IF($I$2="Путешествия с детьми",
INDEX(GRID!$B$34:$BI$44,MATCH(W$7,GRID!$A$34:$A$44,0),MATCH(1,($U$2=GRID!$B$31:$BI$31)*(КАЛЕНДАРЬ!$BC8=GRID!$B$33:$BI$33), 0))*GRID!$B$65,
ROUNDUP(INDEX(GRID!$B$34:$BI$44,MATCH(W$7,GRID!$A$34:$A$44,0),MATCH(1,($U$2=GRID!$B$31:$BI$31)*(КАЛЕНДАРЬ!$BC8=GRID!$B$33:$BI$33),0))*GRID!$B$65*(1-GRID!$B$69),0))</f>
        <v>144308</v>
      </c>
      <c r="X470" s="47" cm="1">
        <f t="array" ref="X470">IF($I$2="Путешествия с детьми",
INDEX(GRID!$B$47:$BI$57,MATCH(W$7,GRID!$A$47:$A$57,0),MATCH(1,($U$2=GRID!$B$31:$BI$31)*(КАЛЕНДАРЬ!$BC8=GRID!$B$33:$BI$33), 0))*GRID!$B$65,
ROUNDUP(INDEX(GRID!$B$47:$BI$57,MATCH(W$7,GRID!$A$47:$A$57,0),MATCH(1,($U$2=GRID!$B$31:$BI$31)*(КАЛЕНДАРЬ!$BC8=GRID!$B$33:$BI$33),0))*GRID!$B$65*(1-GRID!$B$69),0))</f>
        <v>146544</v>
      </c>
    </row>
    <row r="471" spans="1:24" ht="14.25" customHeight="1" x14ac:dyDescent="0.2">
      <c r="A471" s="117" t="s">
        <v>48</v>
      </c>
      <c r="B471" s="117">
        <v>6</v>
      </c>
      <c r="C471" s="138" cm="1">
        <f t="array" ref="C471">IF($I$2="Путешествия с детьми",
INDEX(GRID!$B$34:$BI$44,MATCH(C$7,GRID!$A$34:$A$44,0),MATCH(1,($U$2=GRID!$B$31:$BI$31)*(КАЛЕНДАРЬ!$BC9=GRID!$B$33:$BI$33), 0))*GRID!$B$65,
ROUNDUP(INDEX(GRID!$B$34:$BI$44,MATCH(C$7,GRID!$A$34:$A$44,0),MATCH(1,($U$2=GRID!$B$31:$BI$31)*(КАЛЕНДАРЬ!$BC9=GRID!$B$33:$BI$33),0))*GRID!$B$65*(1-GRID!$B$69),0))</f>
        <v>21672</v>
      </c>
      <c r="D471" s="47" cm="1">
        <f t="array" ref="D471">IF($I$2="Путешествия с детьми",
INDEX(GRID!$B$47:$BI$57,MATCH(C$7,GRID!$A$47:$A$57,0),MATCH(1,($U$2=GRID!$B$31:$BI$31)*(КАЛЕНДАРЬ!$BC9=GRID!$B$33:$BI$33), 0))*GRID!$B$65,
ROUNDUP(INDEX(GRID!$B$47:$BI$57,MATCH(C$7,GRID!$A$47:$A$57,0),MATCH(1,($U$2=GRID!$B$31:$BI$31)*(КАЛЕНДАРЬ!$BC9=GRID!$B$33:$BI$33),0))*GRID!$B$65*(1-GRID!$B$69),0))</f>
        <v>23908</v>
      </c>
      <c r="E471" s="47" cm="1">
        <f t="array" ref="E471">IF($I$2="Путешествия с детьми",
INDEX(GRID!$B$34:$BI$44,MATCH(E$7,GRID!$A$34:$A$44,0),MATCH(1,($U$2=GRID!$B$31:$BI$31)*(КАЛЕНДАРЬ!$BC9=GRID!$B$33:$BI$33), 0))*GRID!$B$65,
ROUNDUP(INDEX(GRID!$B$34:$BI$44,MATCH(E$7,GRID!$A$34:$A$44,0),MATCH(1,($U$2=GRID!$B$31:$BI$31)*(КАЛЕНДАРЬ!$BC9=GRID!$B$33:$BI$33),0))*GRID!$B$65*(1-GRID!$B$69),0))</f>
        <v>23392</v>
      </c>
      <c r="F471" s="47" cm="1">
        <f t="array" ref="F471">IF($I$2="Путешествия с детьми",
INDEX(GRID!$B$47:$BI$57,MATCH(E$7,GRID!$A$47:$A$57,0),MATCH(1,($U$2=GRID!$B$31:$BI$31)*(КАЛЕНДАРЬ!$BC9=GRID!$B$33:$BI$33), 0))*GRID!$B$65,
ROUNDUP(INDEX(GRID!$B$47:$BI$57,MATCH(E$7,GRID!$A$47:$A$57,0),MATCH(1,($U$2=GRID!$B$31:$BI$31)*(КАЛЕНДАРЬ!$BC9=GRID!$B$33:$BI$33),0))*GRID!$B$65*(1-GRID!$B$69),0))</f>
        <v>25628</v>
      </c>
      <c r="G471" s="47" cm="1">
        <f t="array" ref="G471">IF($I$2="Путешествия с детьми",
INDEX(GRID!$B$34:$BI$44,MATCH(G$7,GRID!$A$34:$A$44,0),MATCH(1,($U$2=GRID!$B$31:$BI$31)*(КАЛЕНДАРЬ!$BC9=GRID!$B$33:$BI$33), 0))*GRID!$B$65,
ROUNDUP(INDEX(GRID!$B$34:$BI$44,MATCH(G$7,GRID!$A$34:$A$44,0),MATCH(1,($U$2=GRID!$B$31:$BI$31)*(КАЛЕНДАРЬ!$BC9=GRID!$B$33:$BI$33),0))*GRID!$B$65*(1-GRID!$B$69),0))</f>
        <v>24338</v>
      </c>
      <c r="H471" s="47" cm="1">
        <f t="array" ref="H471">IF($I$2="Путешествия с детьми",
INDEX(GRID!$B$47:$BI$57,MATCH(G$7,GRID!$A$47:$A$57,0),MATCH(1,($U$2=GRID!$B$31:$BI$31)*(КАЛЕНДАРЬ!$BC9=GRID!$B$33:$BI$33), 0))*GRID!$B$65,
ROUNDUP(INDEX(GRID!$B$47:$BI$57,MATCH(G$7,GRID!$A$47:$A$57,0),MATCH(1,($U$2=GRID!$B$31:$BI$31)*(КАЛЕНДАРЬ!$BC9=GRID!$B$33:$BI$33),0))*GRID!$B$65*(1-GRID!$B$69),0))</f>
        <v>26574</v>
      </c>
      <c r="I471" s="47" cm="1">
        <f t="array" ref="I471">IF($I$2="Путешествия с детьми",
INDEX(GRID!$B$34:$BI$44,MATCH(I$7,GRID!$A$34:$A$44,0),MATCH(1,($U$2=GRID!$B$31:$BI$31)*(КАЛЕНДАРЬ!$BC9=GRID!$B$33:$BI$33), 0))*GRID!$B$65,
ROUNDUP(INDEX(GRID!$B$34:$BI$44,MATCH(I$7,GRID!$A$34:$A$44,0),MATCH(1,($U$2=GRID!$B$31:$BI$31)*(КАЛЕНДАРЬ!$BC9=GRID!$B$33:$BI$33),0))*GRID!$B$65*(1-GRID!$B$69),0))</f>
        <v>26058</v>
      </c>
      <c r="J471" s="47" cm="1">
        <f t="array" ref="J471">IF($I$2="Путешествия с детьми",
INDEX(GRID!$B$47:$BI$57,MATCH(I$7,GRID!$A$47:$A$57,0),MATCH(1,($U$2=GRID!$B$31:$BI$31)*(КАЛЕНДАРЬ!$BC9=GRID!$B$33:$BI$33), 0))*GRID!$B$65,
ROUNDUP(INDEX(GRID!$B$47:$BI$57,MATCH(I$7,GRID!$A$47:$A$57,0),MATCH(1,($U$2=GRID!$B$31:$BI$31)*(КАЛЕНДАРЬ!$BC9=GRID!$B$33:$BI$33),0))*GRID!$B$65*(1-GRID!$B$69),0))</f>
        <v>28294</v>
      </c>
      <c r="K471" s="47" cm="1">
        <f t="array" ref="K471">IF($I$2="Путешествия с детьми",
INDEX(GRID!$B$34:$BI$44,MATCH(K$7,GRID!$A$34:$A$44,0),MATCH(1,($U$2=GRID!$B$31:$BI$31)*(КАЛЕНДАРЬ!$BC9=GRID!$B$33:$BI$33), 0))*GRID!$B$65,
ROUNDUP(INDEX(GRID!$B$34:$BI$44,MATCH(K$7,GRID!$A$34:$A$44,0),MATCH(1,($U$2=GRID!$B$31:$BI$31)*(КАЛЕНДАРЬ!$BC9=GRID!$B$33:$BI$33),0))*GRID!$B$65*(1-GRID!$B$69),0))</f>
        <v>27004</v>
      </c>
      <c r="L471" s="47" cm="1">
        <f t="array" ref="L471">IF($I$2="Путешествия с детьми",
INDEX(GRID!$B$47:$BI$57,MATCH(K$7,GRID!$A$47:$A$57,0),MATCH(1,($U$2=GRID!$B$31:$BI$31)*(КАЛЕНДАРЬ!$BC9=GRID!$B$33:$BI$33), 0))*GRID!$B$65,
ROUNDUP(INDEX(GRID!$B$47:$BI$57,MATCH(K$7,GRID!$A$47:$A$57,0),MATCH(1,($U$2=GRID!$B$31:$BI$31)*(КАЛЕНДАРЬ!$BC9=GRID!$B$33:$BI$33),0))*GRID!$B$65*(1-GRID!$B$69),0))</f>
        <v>29240</v>
      </c>
      <c r="M471" s="47" cm="1">
        <f t="array" ref="M471">IF($I$2="Путешествия с детьми",
INDEX(GRID!$B$34:$BI$44,MATCH(M$7,GRID!$A$34:$A$44,0),MATCH(1,($U$2=GRID!$B$31:$BI$31)*(КАЛЕНДАРЬ!$BC9=GRID!$B$33:$BI$33), 0))*GRID!$B$65,
ROUNDUP(INDEX(GRID!$B$34:$BI$44,MATCH(M$7,GRID!$A$34:$A$44,0),MATCH(1,($U$2=GRID!$B$31:$BI$31)*(КАЛЕНДАРЬ!$BC9=GRID!$B$33:$BI$33),0))*GRID!$B$65*(1-GRID!$B$69),0))</f>
        <v>28724</v>
      </c>
      <c r="N471" s="47" cm="1">
        <f t="array" ref="N471">IF($I$2="Путешествия с детьми",
INDEX(GRID!$B$47:$BI$57,MATCH(M$7,GRID!$A$47:$A$57,0),MATCH(1,($U$2=GRID!$B$31:$BI$31)*(КАЛЕНДАРЬ!$BC9=GRID!$B$33:$BI$33), 0))*GRID!$B$65,
ROUNDUP(INDEX(GRID!$B$47:$BI$57,MATCH(M$7,GRID!$A$47:$A$57,0),MATCH(1,($U$2=GRID!$B$31:$BI$31)*(КАЛЕНДАРЬ!$BC9=GRID!$B$33:$BI$33),0))*GRID!$B$65*(1-GRID!$B$69),0))</f>
        <v>30960</v>
      </c>
      <c r="O471" s="47" cm="1">
        <f t="array" ref="O471">IF($I$2="Путешествия с детьми",
INDEX(GRID!$B$34:$BI$44,MATCH(O$7,GRID!$A$34:$A$44,0),MATCH(1,($U$2=GRID!$B$31:$BI$31)*(КАЛЕНДАРЬ!$BC9=GRID!$B$33:$BI$33), 0))*GRID!$B$65,
ROUNDUP(INDEX(GRID!$B$34:$BI$44,MATCH(O$7,GRID!$A$34:$A$44,0),MATCH(1,($U$2=GRID!$B$31:$BI$31)*(КАЛЕНДАРЬ!$BC9=GRID!$B$33:$BI$33),0))*GRID!$B$65*(1-GRID!$B$69),0))</f>
        <v>35174</v>
      </c>
      <c r="P471" s="47" cm="1">
        <f t="array" ref="P471">IF($I$2="Путешествия с детьми",
INDEX(GRID!$B$47:$BI$57,MATCH(O$7,GRID!$A$47:$A$57,0),MATCH(1,($U$2=GRID!$B$31:$BI$31)*(КАЛЕНДАРЬ!$BC9=GRID!$B$33:$BI$33), 0))*GRID!$B$65,
ROUNDUP(INDEX(GRID!$B$47:$BI$57,MATCH(O$7,GRID!$A$47:$A$57,0),MATCH(1,($U$2=GRID!$B$31:$BI$31)*(КАЛЕНДАРЬ!$BC9=GRID!$B$33:$BI$33),0))*GRID!$B$65*(1-GRID!$B$69),0))</f>
        <v>37410</v>
      </c>
      <c r="Q471" s="47" cm="1">
        <f t="array" ref="Q471">IF($I$2="Путешествия с детьми",
INDEX(GRID!$B$34:$BI$44,MATCH(Q$7,GRID!$A$34:$A$44,0),MATCH(1,($U$2=GRID!$B$31:$BI$31)*(КАЛЕНДАРЬ!$BC9=GRID!$B$33:$BI$33), 0))*GRID!$B$65,
ROUNDUP(INDEX(GRID!$B$34:$BI$44,MATCH(Q$7,GRID!$A$34:$A$44,0),MATCH(1,($U$2=GRID!$B$31:$BI$31)*(КАЛЕНДАРЬ!$BC9=GRID!$B$33:$BI$33),0))*GRID!$B$65*(1-GRID!$B$69),0))</f>
        <v>37066</v>
      </c>
      <c r="R471" s="47" cm="1">
        <f t="array" ref="R471">IF($I$2="Путешествия с детьми",
INDEX(GRID!$B$47:$BI$57,MATCH(Q$7,GRID!$A$47:$A$57,0),MATCH(1,($U$2=GRID!$B$31:$BI$31)*(КАЛЕНДАРЬ!$BC9=GRID!$B$33:$BI$33), 0))*GRID!$B$65,
ROUNDUP(INDEX(GRID!$B$47:$BI$57,MATCH(Q$7,GRID!$A$47:$A$57,0),MATCH(1,($U$2=GRID!$B$31:$BI$31)*(КАЛЕНДАРЬ!$BC9=GRID!$B$33:$BI$33),0))*GRID!$B$65*(1-GRID!$B$69),0))</f>
        <v>39302</v>
      </c>
      <c r="S471" s="47" cm="1">
        <f t="array" ref="S471">IF($I$2="Путешествия с детьми",
INDEX(GRID!$B$34:$BI$44,MATCH(S$7,GRID!$A$34:$A$44,0),MATCH(1,($U$2=GRID!$B$31:$BI$31)*(КАЛЕНДАРЬ!$BC9=GRID!$B$33:$BI$33), 0))*GRID!$B$65,
ROUNDUP(INDEX(GRID!$B$34:$BI$44,MATCH(S$7,GRID!$A$34:$A$44,0),MATCH(1,($U$2=GRID!$B$31:$BI$31)*(КАЛЕНДАРЬ!$BC9=GRID!$B$33:$BI$33),0))*GRID!$B$65*(1-GRID!$B$69),0))</f>
        <v>40334</v>
      </c>
      <c r="T471" s="47" cm="1">
        <f t="array" ref="T471">IF($I$2="Путешествия с детьми",
INDEX(GRID!$B$47:$BI$57,MATCH(S$7,GRID!$A$47:$A$57,0),MATCH(1,($U$2=GRID!$B$31:$BI$31)*(КАЛЕНДАРЬ!$BC9=GRID!$B$33:$BI$33), 0))*GRID!$B$65,
ROUNDUP(INDEX(GRID!$B$47:$BI$57,MATCH(S$7,GRID!$A$47:$A$57,0),MATCH(1,($U$2=GRID!$B$31:$BI$31)*(КАЛЕНДАРЬ!$BC9=GRID!$B$33:$BI$33),0))*GRID!$B$65*(1-GRID!$B$69),0))</f>
        <v>42570</v>
      </c>
      <c r="U471" s="47" cm="1">
        <f t="array" ref="U471">IF($I$2="Путешествия с детьми",
INDEX(GRID!$B$34:$BI$44,MATCH(U$7,GRID!$A$34:$A$44,0),MATCH(1,($U$2=GRID!$B$31:$BI$31)*(КАЛЕНДАРЬ!$BC9=GRID!$B$33:$BI$33), 0))*GRID!$B$65,
ROUNDUP(INDEX(GRID!$B$34:$BI$44,MATCH(U$7,GRID!$A$34:$A$44,0),MATCH(1,($U$2=GRID!$B$31:$BI$31)*(КАЛЕНДАРЬ!$BC9=GRID!$B$33:$BI$33),0))*GRID!$B$65*(1-GRID!$B$69),0))</f>
        <v>45838</v>
      </c>
      <c r="V471" s="47" cm="1">
        <f t="array" ref="V471">IF($I$2="Путешествия с детьми",
INDEX(GRID!$B$47:$BI$57,MATCH(U$7,GRID!$A$47:$A$57,0),MATCH(1,($U$2=GRID!$B$31:$BI$31)*(КАЛЕНДАРЬ!$BC9=GRID!$B$33:$BI$33), 0))*GRID!$B$65,
ROUNDUP(INDEX(GRID!$B$47:$BI$57,MATCH(U$7,GRID!$A$47:$A$57,0),MATCH(1,($U$2=GRID!$B$31:$BI$31)*(КАЛЕНДАРЬ!$BC9=GRID!$B$33:$BI$33),0))*GRID!$B$65*(1-GRID!$B$69),0))</f>
        <v>48074</v>
      </c>
      <c r="W471" s="47" cm="1">
        <f t="array" ref="W471">IF($I$2="Путешествия с детьми",
INDEX(GRID!$B$34:$BI$44,MATCH(W$7,GRID!$A$34:$A$44,0),MATCH(1,($U$2=GRID!$B$31:$BI$31)*(КАЛЕНДАРЬ!$BC9=GRID!$B$33:$BI$33), 0))*GRID!$B$65,
ROUNDUP(INDEX(GRID!$B$34:$BI$44,MATCH(W$7,GRID!$A$34:$A$44,0),MATCH(1,($U$2=GRID!$B$31:$BI$31)*(КАЛЕНДАРЬ!$BC9=GRID!$B$33:$BI$33),0))*GRID!$B$65*(1-GRID!$B$69),0))</f>
        <v>144308</v>
      </c>
      <c r="X471" s="47" cm="1">
        <f t="array" ref="X471">IF($I$2="Путешествия с детьми",
INDEX(GRID!$B$47:$BI$57,MATCH(W$7,GRID!$A$47:$A$57,0),MATCH(1,($U$2=GRID!$B$31:$BI$31)*(КАЛЕНДАРЬ!$BC9=GRID!$B$33:$BI$33), 0))*GRID!$B$65,
ROUNDUP(INDEX(GRID!$B$47:$BI$57,MATCH(W$7,GRID!$A$47:$A$57,0),MATCH(1,($U$2=GRID!$B$31:$BI$31)*(КАЛЕНДАРЬ!$BC9=GRID!$B$33:$BI$33),0))*GRID!$B$65*(1-GRID!$B$69),0))</f>
        <v>146544</v>
      </c>
    </row>
    <row r="472" spans="1:24" ht="14.25" customHeight="1" x14ac:dyDescent="0.2">
      <c r="A472" s="117" t="s">
        <v>42</v>
      </c>
      <c r="B472" s="117">
        <v>7</v>
      </c>
      <c r="C472" s="138" cm="1">
        <f t="array" ref="C472">IF($I$2="Путешествия с детьми",
INDEX(GRID!$B$34:$BI$44,MATCH(C$7,GRID!$A$34:$A$44,0),MATCH(1,($U$2=GRID!$B$31:$BI$31)*(КАЛЕНДАРЬ!$BC10=GRID!$B$33:$BI$33), 0))*GRID!$B$65,
ROUNDUP(INDEX(GRID!$B$34:$BI$44,MATCH(C$7,GRID!$A$34:$A$44,0),MATCH(1,($U$2=GRID!$B$31:$BI$31)*(КАЛЕНДАРЬ!$BC10=GRID!$B$33:$BI$33),0))*GRID!$B$65*(1-GRID!$B$69),0))</f>
        <v>20640</v>
      </c>
      <c r="D472" s="47" cm="1">
        <f t="array" ref="D472">IF($I$2="Путешествия с детьми",
INDEX(GRID!$B$47:$BI$57,MATCH(C$7,GRID!$A$47:$A$57,0),MATCH(1,($U$2=GRID!$B$31:$BI$31)*(КАЛЕНДАРЬ!$BC10=GRID!$B$33:$BI$33), 0))*GRID!$B$65,
ROUNDUP(INDEX(GRID!$B$47:$BI$57,MATCH(C$7,GRID!$A$47:$A$57,0),MATCH(1,($U$2=GRID!$B$31:$BI$31)*(КАЛЕНДАРЬ!$BC10=GRID!$B$33:$BI$33),0))*GRID!$B$65*(1-GRID!$B$69),0))</f>
        <v>22876</v>
      </c>
      <c r="E472" s="47" cm="1">
        <f t="array" ref="E472">IF($I$2="Путешествия с детьми",
INDEX(GRID!$B$34:$BI$44,MATCH(E$7,GRID!$A$34:$A$44,0),MATCH(1,($U$2=GRID!$B$31:$BI$31)*(КАЛЕНДАРЬ!$BC10=GRID!$B$33:$BI$33), 0))*GRID!$B$65,
ROUNDUP(INDEX(GRID!$B$34:$BI$44,MATCH(E$7,GRID!$A$34:$A$44,0),MATCH(1,($U$2=GRID!$B$31:$BI$31)*(КАЛЕНДАРЬ!$BC10=GRID!$B$33:$BI$33),0))*GRID!$B$65*(1-GRID!$B$69),0))</f>
        <v>22274</v>
      </c>
      <c r="F472" s="47" cm="1">
        <f t="array" ref="F472">IF($I$2="Путешествия с детьми",
INDEX(GRID!$B$47:$BI$57,MATCH(E$7,GRID!$A$47:$A$57,0),MATCH(1,($U$2=GRID!$B$31:$BI$31)*(КАЛЕНДАРЬ!$BC10=GRID!$B$33:$BI$33), 0))*GRID!$B$65,
ROUNDUP(INDEX(GRID!$B$47:$BI$57,MATCH(E$7,GRID!$A$47:$A$57,0),MATCH(1,($U$2=GRID!$B$31:$BI$31)*(КАЛЕНДАРЬ!$BC10=GRID!$B$33:$BI$33),0))*GRID!$B$65*(1-GRID!$B$69),0))</f>
        <v>24510</v>
      </c>
      <c r="G472" s="47" cm="1">
        <f t="array" ref="G472">IF($I$2="Путешествия с детьми",
INDEX(GRID!$B$34:$BI$44,MATCH(G$7,GRID!$A$34:$A$44,0),MATCH(1,($U$2=GRID!$B$31:$BI$31)*(КАЛЕНДАРЬ!$BC10=GRID!$B$33:$BI$33), 0))*GRID!$B$65,
ROUNDUP(INDEX(GRID!$B$34:$BI$44,MATCH(G$7,GRID!$A$34:$A$44,0),MATCH(1,($U$2=GRID!$B$31:$BI$31)*(КАЛЕНДАРЬ!$BC10=GRID!$B$33:$BI$33),0))*GRID!$B$65*(1-GRID!$B$69),0))</f>
        <v>23220</v>
      </c>
      <c r="H472" s="47" cm="1">
        <f t="array" ref="H472">IF($I$2="Путешествия с детьми",
INDEX(GRID!$B$47:$BI$57,MATCH(G$7,GRID!$A$47:$A$57,0),MATCH(1,($U$2=GRID!$B$31:$BI$31)*(КАЛЕНДАРЬ!$BC10=GRID!$B$33:$BI$33), 0))*GRID!$B$65,
ROUNDUP(INDEX(GRID!$B$47:$BI$57,MATCH(G$7,GRID!$A$47:$A$57,0),MATCH(1,($U$2=GRID!$B$31:$BI$31)*(КАЛЕНДАРЬ!$BC10=GRID!$B$33:$BI$33),0))*GRID!$B$65*(1-GRID!$B$69),0))</f>
        <v>25456</v>
      </c>
      <c r="I472" s="47" cm="1">
        <f t="array" ref="I472">IF($I$2="Путешествия с детьми",
INDEX(GRID!$B$34:$BI$44,MATCH(I$7,GRID!$A$34:$A$44,0),MATCH(1,($U$2=GRID!$B$31:$BI$31)*(КАЛЕНДАРЬ!$BC10=GRID!$B$33:$BI$33), 0))*GRID!$B$65,
ROUNDUP(INDEX(GRID!$B$34:$BI$44,MATCH(I$7,GRID!$A$34:$A$44,0),MATCH(1,($U$2=GRID!$B$31:$BI$31)*(КАЛЕНДАРЬ!$BC10=GRID!$B$33:$BI$33),0))*GRID!$B$65*(1-GRID!$B$69),0))</f>
        <v>24854</v>
      </c>
      <c r="J472" s="47" cm="1">
        <f t="array" ref="J472">IF($I$2="Путешествия с детьми",
INDEX(GRID!$B$47:$BI$57,MATCH(I$7,GRID!$A$47:$A$57,0),MATCH(1,($U$2=GRID!$B$31:$BI$31)*(КАЛЕНДАРЬ!$BC10=GRID!$B$33:$BI$33), 0))*GRID!$B$65,
ROUNDUP(INDEX(GRID!$B$47:$BI$57,MATCH(I$7,GRID!$A$47:$A$57,0),MATCH(1,($U$2=GRID!$B$31:$BI$31)*(КАЛЕНДАРЬ!$BC10=GRID!$B$33:$BI$33),0))*GRID!$B$65*(1-GRID!$B$69),0))</f>
        <v>27090</v>
      </c>
      <c r="K472" s="47" cm="1">
        <f t="array" ref="K472">IF($I$2="Путешествия с детьми",
INDEX(GRID!$B$34:$BI$44,MATCH(K$7,GRID!$A$34:$A$44,0),MATCH(1,($U$2=GRID!$B$31:$BI$31)*(КАЛЕНДАРЬ!$BC10=GRID!$B$33:$BI$33), 0))*GRID!$B$65,
ROUNDUP(INDEX(GRID!$B$34:$BI$44,MATCH(K$7,GRID!$A$34:$A$44,0),MATCH(1,($U$2=GRID!$B$31:$BI$31)*(КАЛЕНДАРЬ!$BC10=GRID!$B$33:$BI$33),0))*GRID!$B$65*(1-GRID!$B$69),0))</f>
        <v>25800</v>
      </c>
      <c r="L472" s="47" cm="1">
        <f t="array" ref="L472">IF($I$2="Путешествия с детьми",
INDEX(GRID!$B$47:$BI$57,MATCH(K$7,GRID!$A$47:$A$57,0),MATCH(1,($U$2=GRID!$B$31:$BI$31)*(КАЛЕНДАРЬ!$BC10=GRID!$B$33:$BI$33), 0))*GRID!$B$65,
ROUNDUP(INDEX(GRID!$B$47:$BI$57,MATCH(K$7,GRID!$A$47:$A$57,0),MATCH(1,($U$2=GRID!$B$31:$BI$31)*(КАЛЕНДАРЬ!$BC10=GRID!$B$33:$BI$33),0))*GRID!$B$65*(1-GRID!$B$69),0))</f>
        <v>28036</v>
      </c>
      <c r="M472" s="47" cm="1">
        <f t="array" ref="M472">IF($I$2="Путешествия с детьми",
INDEX(GRID!$B$34:$BI$44,MATCH(M$7,GRID!$A$34:$A$44,0),MATCH(1,($U$2=GRID!$B$31:$BI$31)*(КАЛЕНДАРЬ!$BC10=GRID!$B$33:$BI$33), 0))*GRID!$B$65,
ROUNDUP(INDEX(GRID!$B$34:$BI$44,MATCH(M$7,GRID!$A$34:$A$44,0),MATCH(1,($U$2=GRID!$B$31:$BI$31)*(КАЛЕНДАРЬ!$BC10=GRID!$B$33:$BI$33),0))*GRID!$B$65*(1-GRID!$B$69),0))</f>
        <v>27434</v>
      </c>
      <c r="N472" s="47" cm="1">
        <f t="array" ref="N472">IF($I$2="Путешествия с детьми",
INDEX(GRID!$B$47:$BI$57,MATCH(M$7,GRID!$A$47:$A$57,0),MATCH(1,($U$2=GRID!$B$31:$BI$31)*(КАЛЕНДАРЬ!$BC10=GRID!$B$33:$BI$33), 0))*GRID!$B$65,
ROUNDUP(INDEX(GRID!$B$47:$BI$57,MATCH(M$7,GRID!$A$47:$A$57,0),MATCH(1,($U$2=GRID!$B$31:$BI$31)*(КАЛЕНДАРЬ!$BC10=GRID!$B$33:$BI$33),0))*GRID!$B$65*(1-GRID!$B$69),0))</f>
        <v>29670</v>
      </c>
      <c r="O472" s="47" cm="1">
        <f t="array" ref="O472">IF($I$2="Путешествия с детьми",
INDEX(GRID!$B$34:$BI$44,MATCH(O$7,GRID!$A$34:$A$44,0),MATCH(1,($U$2=GRID!$B$31:$BI$31)*(КАЛЕНДАРЬ!$BC10=GRID!$B$33:$BI$33), 0))*GRID!$B$65,
ROUNDUP(INDEX(GRID!$B$34:$BI$44,MATCH(O$7,GRID!$A$34:$A$44,0),MATCH(1,($U$2=GRID!$B$31:$BI$31)*(КАЛЕНДАРЬ!$BC10=GRID!$B$33:$BI$33),0))*GRID!$B$65*(1-GRID!$B$69),0))</f>
        <v>33712</v>
      </c>
      <c r="P472" s="47" cm="1">
        <f t="array" ref="P472">IF($I$2="Путешествия с детьми",
INDEX(GRID!$B$47:$BI$57,MATCH(O$7,GRID!$A$47:$A$57,0),MATCH(1,($U$2=GRID!$B$31:$BI$31)*(КАЛЕНДАРЬ!$BC10=GRID!$B$33:$BI$33), 0))*GRID!$B$65,
ROUNDUP(INDEX(GRID!$B$47:$BI$57,MATCH(O$7,GRID!$A$47:$A$57,0),MATCH(1,($U$2=GRID!$B$31:$BI$31)*(КАЛЕНДАРЬ!$BC10=GRID!$B$33:$BI$33),0))*GRID!$B$65*(1-GRID!$B$69),0))</f>
        <v>35948</v>
      </c>
      <c r="Q472" s="47" cm="1">
        <f t="array" ref="Q472">IF($I$2="Путешествия с детьми",
INDEX(GRID!$B$34:$BI$44,MATCH(Q$7,GRID!$A$34:$A$44,0),MATCH(1,($U$2=GRID!$B$31:$BI$31)*(КАЛЕНДАРЬ!$BC10=GRID!$B$33:$BI$33), 0))*GRID!$B$65,
ROUNDUP(INDEX(GRID!$B$34:$BI$44,MATCH(Q$7,GRID!$A$34:$A$44,0),MATCH(1,($U$2=GRID!$B$31:$BI$31)*(КАЛЕНДАРЬ!$BC10=GRID!$B$33:$BI$33),0))*GRID!$B$65*(1-GRID!$B$69),0))</f>
        <v>35518</v>
      </c>
      <c r="R472" s="47" cm="1">
        <f t="array" ref="R472">IF($I$2="Путешествия с детьми",
INDEX(GRID!$B$47:$BI$57,MATCH(Q$7,GRID!$A$47:$A$57,0),MATCH(1,($U$2=GRID!$B$31:$BI$31)*(КАЛЕНДАРЬ!$BC10=GRID!$B$33:$BI$33), 0))*GRID!$B$65,
ROUNDUP(INDEX(GRID!$B$47:$BI$57,MATCH(Q$7,GRID!$A$47:$A$57,0),MATCH(1,($U$2=GRID!$B$31:$BI$31)*(КАЛЕНДАРЬ!$BC10=GRID!$B$33:$BI$33),0))*GRID!$B$65*(1-GRID!$B$69),0))</f>
        <v>37754</v>
      </c>
      <c r="S472" s="47" cm="1">
        <f t="array" ref="S472">IF($I$2="Путешествия с детьми",
INDEX(GRID!$B$34:$BI$44,MATCH(S$7,GRID!$A$34:$A$44,0),MATCH(1,($U$2=GRID!$B$31:$BI$31)*(КАЛЕНДАРЬ!$BC10=GRID!$B$33:$BI$33), 0))*GRID!$B$65,
ROUNDUP(INDEX(GRID!$B$34:$BI$44,MATCH(S$7,GRID!$A$34:$A$44,0),MATCH(1,($U$2=GRID!$B$31:$BI$31)*(КАЛЕНДАРЬ!$BC10=GRID!$B$33:$BI$33),0))*GRID!$B$65*(1-GRID!$B$69),0))</f>
        <v>38700</v>
      </c>
      <c r="T472" s="47" cm="1">
        <f t="array" ref="T472">IF($I$2="Путешествия с детьми",
INDEX(GRID!$B$47:$BI$57,MATCH(S$7,GRID!$A$47:$A$57,0),MATCH(1,($U$2=GRID!$B$31:$BI$31)*(КАЛЕНДАРЬ!$BC10=GRID!$B$33:$BI$33), 0))*GRID!$B$65,
ROUNDUP(INDEX(GRID!$B$47:$BI$57,MATCH(S$7,GRID!$A$47:$A$57,0),MATCH(1,($U$2=GRID!$B$31:$BI$31)*(КАЛЕНДАРЬ!$BC10=GRID!$B$33:$BI$33),0))*GRID!$B$65*(1-GRID!$B$69),0))</f>
        <v>40936</v>
      </c>
      <c r="U472" s="47" cm="1">
        <f t="array" ref="U472">IF($I$2="Путешествия с детьми",
INDEX(GRID!$B$34:$BI$44,MATCH(U$7,GRID!$A$34:$A$44,0),MATCH(1,($U$2=GRID!$B$31:$BI$31)*(КАЛЕНДАРЬ!$BC10=GRID!$B$33:$BI$33), 0))*GRID!$B$65,
ROUNDUP(INDEX(GRID!$B$34:$BI$44,MATCH(U$7,GRID!$A$34:$A$44,0),MATCH(1,($U$2=GRID!$B$31:$BI$31)*(КАЛЕНДАРЬ!$BC10=GRID!$B$33:$BI$33),0))*GRID!$B$65*(1-GRID!$B$69),0))</f>
        <v>44118</v>
      </c>
      <c r="V472" s="47" cm="1">
        <f t="array" ref="V472">IF($I$2="Путешествия с детьми",
INDEX(GRID!$B$47:$BI$57,MATCH(U$7,GRID!$A$47:$A$57,0),MATCH(1,($U$2=GRID!$B$31:$BI$31)*(КАЛЕНДАРЬ!$BC10=GRID!$B$33:$BI$33), 0))*GRID!$B$65,
ROUNDUP(INDEX(GRID!$B$47:$BI$57,MATCH(U$7,GRID!$A$47:$A$57,0),MATCH(1,($U$2=GRID!$B$31:$BI$31)*(КАЛЕНДАРЬ!$BC10=GRID!$B$33:$BI$33),0))*GRID!$B$65*(1-GRID!$B$69),0))</f>
        <v>46354</v>
      </c>
      <c r="W472" s="47" cm="1">
        <f t="array" ref="W472">IF($I$2="Путешествия с детьми",
INDEX(GRID!$B$34:$BI$44,MATCH(W$7,GRID!$A$34:$A$44,0),MATCH(1,($U$2=GRID!$B$31:$BI$31)*(КАЛЕНДАРЬ!$BC10=GRID!$B$33:$BI$33), 0))*GRID!$B$65,
ROUNDUP(INDEX(GRID!$B$34:$BI$44,MATCH(W$7,GRID!$A$34:$A$44,0),MATCH(1,($U$2=GRID!$B$31:$BI$31)*(КАЛЕНДАРЬ!$BC10=GRID!$B$33:$BI$33),0))*GRID!$B$65*(1-GRID!$B$69),0))</f>
        <v>135364</v>
      </c>
      <c r="X472" s="47" cm="1">
        <f t="array" ref="X472">IF($I$2="Путешествия с детьми",
INDEX(GRID!$B$47:$BI$57,MATCH(W$7,GRID!$A$47:$A$57,0),MATCH(1,($U$2=GRID!$B$31:$BI$31)*(КАЛЕНДАРЬ!$BC10=GRID!$B$33:$BI$33), 0))*GRID!$B$65,
ROUNDUP(INDEX(GRID!$B$47:$BI$57,MATCH(W$7,GRID!$A$47:$A$57,0),MATCH(1,($U$2=GRID!$B$31:$BI$31)*(КАЛЕНДАРЬ!$BC10=GRID!$B$33:$BI$33),0))*GRID!$B$65*(1-GRID!$B$69),0))</f>
        <v>137600</v>
      </c>
    </row>
    <row r="473" spans="1:24" ht="14.25" customHeight="1" x14ac:dyDescent="0.2">
      <c r="A473" s="117" t="s">
        <v>43</v>
      </c>
      <c r="B473" s="117">
        <v>8</v>
      </c>
      <c r="C473" s="138" cm="1">
        <f t="array" ref="C473">IF($I$2="Путешествия с детьми",
INDEX(GRID!$B$34:$BI$44,MATCH(C$7,GRID!$A$34:$A$44,0),MATCH(1,($U$2=GRID!$B$31:$BI$31)*(КАЛЕНДАРЬ!$BC11=GRID!$B$33:$BI$33), 0))*GRID!$B$65,
ROUNDUP(INDEX(GRID!$B$34:$BI$44,MATCH(C$7,GRID!$A$34:$A$44,0),MATCH(1,($U$2=GRID!$B$31:$BI$31)*(КАЛЕНДАРЬ!$BC11=GRID!$B$33:$BI$33),0))*GRID!$B$65*(1-GRID!$B$69),0))</f>
        <v>20640</v>
      </c>
      <c r="D473" s="47" cm="1">
        <f t="array" ref="D473">IF($I$2="Путешествия с детьми",
INDEX(GRID!$B$47:$BI$57,MATCH(C$7,GRID!$A$47:$A$57,0),MATCH(1,($U$2=GRID!$B$31:$BI$31)*(КАЛЕНДАРЬ!$BC11=GRID!$B$33:$BI$33), 0))*GRID!$B$65,
ROUNDUP(INDEX(GRID!$B$47:$BI$57,MATCH(C$7,GRID!$A$47:$A$57,0),MATCH(1,($U$2=GRID!$B$31:$BI$31)*(КАЛЕНДАРЬ!$BC11=GRID!$B$33:$BI$33),0))*GRID!$B$65*(1-GRID!$B$69),0))</f>
        <v>22876</v>
      </c>
      <c r="E473" s="47" cm="1">
        <f t="array" ref="E473">IF($I$2="Путешествия с детьми",
INDEX(GRID!$B$34:$BI$44,MATCH(E$7,GRID!$A$34:$A$44,0),MATCH(1,($U$2=GRID!$B$31:$BI$31)*(КАЛЕНДАРЬ!$BC11=GRID!$B$33:$BI$33), 0))*GRID!$B$65,
ROUNDUP(INDEX(GRID!$B$34:$BI$44,MATCH(E$7,GRID!$A$34:$A$44,0),MATCH(1,($U$2=GRID!$B$31:$BI$31)*(КАЛЕНДАРЬ!$BC11=GRID!$B$33:$BI$33),0))*GRID!$B$65*(1-GRID!$B$69),0))</f>
        <v>22274</v>
      </c>
      <c r="F473" s="47" cm="1">
        <f t="array" ref="F473">IF($I$2="Путешествия с детьми",
INDEX(GRID!$B$47:$BI$57,MATCH(E$7,GRID!$A$47:$A$57,0),MATCH(1,($U$2=GRID!$B$31:$BI$31)*(КАЛЕНДАРЬ!$BC11=GRID!$B$33:$BI$33), 0))*GRID!$B$65,
ROUNDUP(INDEX(GRID!$B$47:$BI$57,MATCH(E$7,GRID!$A$47:$A$57,0),MATCH(1,($U$2=GRID!$B$31:$BI$31)*(КАЛЕНДАРЬ!$BC11=GRID!$B$33:$BI$33),0))*GRID!$B$65*(1-GRID!$B$69),0))</f>
        <v>24510</v>
      </c>
      <c r="G473" s="47" cm="1">
        <f t="array" ref="G473">IF($I$2="Путешествия с детьми",
INDEX(GRID!$B$34:$BI$44,MATCH(G$7,GRID!$A$34:$A$44,0),MATCH(1,($U$2=GRID!$B$31:$BI$31)*(КАЛЕНДАРЬ!$BC11=GRID!$B$33:$BI$33), 0))*GRID!$B$65,
ROUNDUP(INDEX(GRID!$B$34:$BI$44,MATCH(G$7,GRID!$A$34:$A$44,0),MATCH(1,($U$2=GRID!$B$31:$BI$31)*(КАЛЕНДАРЬ!$BC11=GRID!$B$33:$BI$33),0))*GRID!$B$65*(1-GRID!$B$69),0))</f>
        <v>23220</v>
      </c>
      <c r="H473" s="47" cm="1">
        <f t="array" ref="H473">IF($I$2="Путешествия с детьми",
INDEX(GRID!$B$47:$BI$57,MATCH(G$7,GRID!$A$47:$A$57,0),MATCH(1,($U$2=GRID!$B$31:$BI$31)*(КАЛЕНДАРЬ!$BC11=GRID!$B$33:$BI$33), 0))*GRID!$B$65,
ROUNDUP(INDEX(GRID!$B$47:$BI$57,MATCH(G$7,GRID!$A$47:$A$57,0),MATCH(1,($U$2=GRID!$B$31:$BI$31)*(КАЛЕНДАРЬ!$BC11=GRID!$B$33:$BI$33),0))*GRID!$B$65*(1-GRID!$B$69),0))</f>
        <v>25456</v>
      </c>
      <c r="I473" s="47" cm="1">
        <f t="array" ref="I473">IF($I$2="Путешествия с детьми",
INDEX(GRID!$B$34:$BI$44,MATCH(I$7,GRID!$A$34:$A$44,0),MATCH(1,($U$2=GRID!$B$31:$BI$31)*(КАЛЕНДАРЬ!$BC11=GRID!$B$33:$BI$33), 0))*GRID!$B$65,
ROUNDUP(INDEX(GRID!$B$34:$BI$44,MATCH(I$7,GRID!$A$34:$A$44,0),MATCH(1,($U$2=GRID!$B$31:$BI$31)*(КАЛЕНДАРЬ!$BC11=GRID!$B$33:$BI$33),0))*GRID!$B$65*(1-GRID!$B$69),0))</f>
        <v>24854</v>
      </c>
      <c r="J473" s="47" cm="1">
        <f t="array" ref="J473">IF($I$2="Путешествия с детьми",
INDEX(GRID!$B$47:$BI$57,MATCH(I$7,GRID!$A$47:$A$57,0),MATCH(1,($U$2=GRID!$B$31:$BI$31)*(КАЛЕНДАРЬ!$BC11=GRID!$B$33:$BI$33), 0))*GRID!$B$65,
ROUNDUP(INDEX(GRID!$B$47:$BI$57,MATCH(I$7,GRID!$A$47:$A$57,0),MATCH(1,($U$2=GRID!$B$31:$BI$31)*(КАЛЕНДАРЬ!$BC11=GRID!$B$33:$BI$33),0))*GRID!$B$65*(1-GRID!$B$69),0))</f>
        <v>27090</v>
      </c>
      <c r="K473" s="47" cm="1">
        <f t="array" ref="K473">IF($I$2="Путешествия с детьми",
INDEX(GRID!$B$34:$BI$44,MATCH(K$7,GRID!$A$34:$A$44,0),MATCH(1,($U$2=GRID!$B$31:$BI$31)*(КАЛЕНДАРЬ!$BC11=GRID!$B$33:$BI$33), 0))*GRID!$B$65,
ROUNDUP(INDEX(GRID!$B$34:$BI$44,MATCH(K$7,GRID!$A$34:$A$44,0),MATCH(1,($U$2=GRID!$B$31:$BI$31)*(КАЛЕНДАРЬ!$BC11=GRID!$B$33:$BI$33),0))*GRID!$B$65*(1-GRID!$B$69),0))</f>
        <v>25800</v>
      </c>
      <c r="L473" s="47" cm="1">
        <f t="array" ref="L473">IF($I$2="Путешествия с детьми",
INDEX(GRID!$B$47:$BI$57,MATCH(K$7,GRID!$A$47:$A$57,0),MATCH(1,($U$2=GRID!$B$31:$BI$31)*(КАЛЕНДАРЬ!$BC11=GRID!$B$33:$BI$33), 0))*GRID!$B$65,
ROUNDUP(INDEX(GRID!$B$47:$BI$57,MATCH(K$7,GRID!$A$47:$A$57,0),MATCH(1,($U$2=GRID!$B$31:$BI$31)*(КАЛЕНДАРЬ!$BC11=GRID!$B$33:$BI$33),0))*GRID!$B$65*(1-GRID!$B$69),0))</f>
        <v>28036</v>
      </c>
      <c r="M473" s="47" cm="1">
        <f t="array" ref="M473">IF($I$2="Путешествия с детьми",
INDEX(GRID!$B$34:$BI$44,MATCH(M$7,GRID!$A$34:$A$44,0),MATCH(1,($U$2=GRID!$B$31:$BI$31)*(КАЛЕНДАРЬ!$BC11=GRID!$B$33:$BI$33), 0))*GRID!$B$65,
ROUNDUP(INDEX(GRID!$B$34:$BI$44,MATCH(M$7,GRID!$A$34:$A$44,0),MATCH(1,($U$2=GRID!$B$31:$BI$31)*(КАЛЕНДАРЬ!$BC11=GRID!$B$33:$BI$33),0))*GRID!$B$65*(1-GRID!$B$69),0))</f>
        <v>27434</v>
      </c>
      <c r="N473" s="47" cm="1">
        <f t="array" ref="N473">IF($I$2="Путешествия с детьми",
INDEX(GRID!$B$47:$BI$57,MATCH(M$7,GRID!$A$47:$A$57,0),MATCH(1,($U$2=GRID!$B$31:$BI$31)*(КАЛЕНДАРЬ!$BC11=GRID!$B$33:$BI$33), 0))*GRID!$B$65,
ROUNDUP(INDEX(GRID!$B$47:$BI$57,MATCH(M$7,GRID!$A$47:$A$57,0),MATCH(1,($U$2=GRID!$B$31:$BI$31)*(КАЛЕНДАРЬ!$BC11=GRID!$B$33:$BI$33),0))*GRID!$B$65*(1-GRID!$B$69),0))</f>
        <v>29670</v>
      </c>
      <c r="O473" s="47" cm="1">
        <f t="array" ref="O473">IF($I$2="Путешествия с детьми",
INDEX(GRID!$B$34:$BI$44,MATCH(O$7,GRID!$A$34:$A$44,0),MATCH(1,($U$2=GRID!$B$31:$BI$31)*(КАЛЕНДАРЬ!$BC11=GRID!$B$33:$BI$33), 0))*GRID!$B$65,
ROUNDUP(INDEX(GRID!$B$34:$BI$44,MATCH(O$7,GRID!$A$34:$A$44,0),MATCH(1,($U$2=GRID!$B$31:$BI$31)*(КАЛЕНДАРЬ!$BC11=GRID!$B$33:$BI$33),0))*GRID!$B$65*(1-GRID!$B$69),0))</f>
        <v>33712</v>
      </c>
      <c r="P473" s="47" cm="1">
        <f t="array" ref="P473">IF($I$2="Путешествия с детьми",
INDEX(GRID!$B$47:$BI$57,MATCH(O$7,GRID!$A$47:$A$57,0),MATCH(1,($U$2=GRID!$B$31:$BI$31)*(КАЛЕНДАРЬ!$BC11=GRID!$B$33:$BI$33), 0))*GRID!$B$65,
ROUNDUP(INDEX(GRID!$B$47:$BI$57,MATCH(O$7,GRID!$A$47:$A$57,0),MATCH(1,($U$2=GRID!$B$31:$BI$31)*(КАЛЕНДАРЬ!$BC11=GRID!$B$33:$BI$33),0))*GRID!$B$65*(1-GRID!$B$69),0))</f>
        <v>35948</v>
      </c>
      <c r="Q473" s="47" cm="1">
        <f t="array" ref="Q473">IF($I$2="Путешествия с детьми",
INDEX(GRID!$B$34:$BI$44,MATCH(Q$7,GRID!$A$34:$A$44,0),MATCH(1,($U$2=GRID!$B$31:$BI$31)*(КАЛЕНДАРЬ!$BC11=GRID!$B$33:$BI$33), 0))*GRID!$B$65,
ROUNDUP(INDEX(GRID!$B$34:$BI$44,MATCH(Q$7,GRID!$A$34:$A$44,0),MATCH(1,($U$2=GRID!$B$31:$BI$31)*(КАЛЕНДАРЬ!$BC11=GRID!$B$33:$BI$33),0))*GRID!$B$65*(1-GRID!$B$69),0))</f>
        <v>35518</v>
      </c>
      <c r="R473" s="47" cm="1">
        <f t="array" ref="R473">IF($I$2="Путешествия с детьми",
INDEX(GRID!$B$47:$BI$57,MATCH(Q$7,GRID!$A$47:$A$57,0),MATCH(1,($U$2=GRID!$B$31:$BI$31)*(КАЛЕНДАРЬ!$BC11=GRID!$B$33:$BI$33), 0))*GRID!$B$65,
ROUNDUP(INDEX(GRID!$B$47:$BI$57,MATCH(Q$7,GRID!$A$47:$A$57,0),MATCH(1,($U$2=GRID!$B$31:$BI$31)*(КАЛЕНДАРЬ!$BC11=GRID!$B$33:$BI$33),0))*GRID!$B$65*(1-GRID!$B$69),0))</f>
        <v>37754</v>
      </c>
      <c r="S473" s="47" cm="1">
        <f t="array" ref="S473">IF($I$2="Путешествия с детьми",
INDEX(GRID!$B$34:$BI$44,MATCH(S$7,GRID!$A$34:$A$44,0),MATCH(1,($U$2=GRID!$B$31:$BI$31)*(КАЛЕНДАРЬ!$BC11=GRID!$B$33:$BI$33), 0))*GRID!$B$65,
ROUNDUP(INDEX(GRID!$B$34:$BI$44,MATCH(S$7,GRID!$A$34:$A$44,0),MATCH(1,($U$2=GRID!$B$31:$BI$31)*(КАЛЕНДАРЬ!$BC11=GRID!$B$33:$BI$33),0))*GRID!$B$65*(1-GRID!$B$69),0))</f>
        <v>38700</v>
      </c>
      <c r="T473" s="47" cm="1">
        <f t="array" ref="T473">IF($I$2="Путешествия с детьми",
INDEX(GRID!$B$47:$BI$57,MATCH(S$7,GRID!$A$47:$A$57,0),MATCH(1,($U$2=GRID!$B$31:$BI$31)*(КАЛЕНДАРЬ!$BC11=GRID!$B$33:$BI$33), 0))*GRID!$B$65,
ROUNDUP(INDEX(GRID!$B$47:$BI$57,MATCH(S$7,GRID!$A$47:$A$57,0),MATCH(1,($U$2=GRID!$B$31:$BI$31)*(КАЛЕНДАРЬ!$BC11=GRID!$B$33:$BI$33),0))*GRID!$B$65*(1-GRID!$B$69),0))</f>
        <v>40936</v>
      </c>
      <c r="U473" s="47" cm="1">
        <f t="array" ref="U473">IF($I$2="Путешествия с детьми",
INDEX(GRID!$B$34:$BI$44,MATCH(U$7,GRID!$A$34:$A$44,0),MATCH(1,($U$2=GRID!$B$31:$BI$31)*(КАЛЕНДАРЬ!$BC11=GRID!$B$33:$BI$33), 0))*GRID!$B$65,
ROUNDUP(INDEX(GRID!$B$34:$BI$44,MATCH(U$7,GRID!$A$34:$A$44,0),MATCH(1,($U$2=GRID!$B$31:$BI$31)*(КАЛЕНДАРЬ!$BC11=GRID!$B$33:$BI$33),0))*GRID!$B$65*(1-GRID!$B$69),0))</f>
        <v>44118</v>
      </c>
      <c r="V473" s="47" cm="1">
        <f t="array" ref="V473">IF($I$2="Путешествия с детьми",
INDEX(GRID!$B$47:$BI$57,MATCH(U$7,GRID!$A$47:$A$57,0),MATCH(1,($U$2=GRID!$B$31:$BI$31)*(КАЛЕНДАРЬ!$BC11=GRID!$B$33:$BI$33), 0))*GRID!$B$65,
ROUNDUP(INDEX(GRID!$B$47:$BI$57,MATCH(U$7,GRID!$A$47:$A$57,0),MATCH(1,($U$2=GRID!$B$31:$BI$31)*(КАЛЕНДАРЬ!$BC11=GRID!$B$33:$BI$33),0))*GRID!$B$65*(1-GRID!$B$69),0))</f>
        <v>46354</v>
      </c>
      <c r="W473" s="47" cm="1">
        <f t="array" ref="W473">IF($I$2="Путешествия с детьми",
INDEX(GRID!$B$34:$BI$44,MATCH(W$7,GRID!$A$34:$A$44,0),MATCH(1,($U$2=GRID!$B$31:$BI$31)*(КАЛЕНДАРЬ!$BC11=GRID!$B$33:$BI$33), 0))*GRID!$B$65,
ROUNDUP(INDEX(GRID!$B$34:$BI$44,MATCH(W$7,GRID!$A$34:$A$44,0),MATCH(1,($U$2=GRID!$B$31:$BI$31)*(КАЛЕНДАРЬ!$BC11=GRID!$B$33:$BI$33),0))*GRID!$B$65*(1-GRID!$B$69),0))</f>
        <v>135364</v>
      </c>
      <c r="X473" s="47" cm="1">
        <f t="array" ref="X473">IF($I$2="Путешествия с детьми",
INDEX(GRID!$B$47:$BI$57,MATCH(W$7,GRID!$A$47:$A$57,0),MATCH(1,($U$2=GRID!$B$31:$BI$31)*(КАЛЕНДАРЬ!$BC11=GRID!$B$33:$BI$33), 0))*GRID!$B$65,
ROUNDUP(INDEX(GRID!$B$47:$BI$57,MATCH(W$7,GRID!$A$47:$A$57,0),MATCH(1,($U$2=GRID!$B$31:$BI$31)*(КАЛЕНДАРЬ!$BC11=GRID!$B$33:$BI$33),0))*GRID!$B$65*(1-GRID!$B$69),0))</f>
        <v>137600</v>
      </c>
    </row>
    <row r="474" spans="1:24" ht="14.25" customHeight="1" x14ac:dyDescent="0.2">
      <c r="A474" s="117" t="s">
        <v>44</v>
      </c>
      <c r="B474" s="117">
        <v>9</v>
      </c>
      <c r="C474" s="138" cm="1">
        <f t="array" ref="C474">IF($I$2="Путешествия с детьми",
INDEX(GRID!$B$34:$BI$44,MATCH(C$7,GRID!$A$34:$A$44,0),MATCH(1,($U$2=GRID!$B$31:$BI$31)*(КАЛЕНДАРЬ!$BC12=GRID!$B$33:$BI$33), 0))*GRID!$B$65,
ROUNDUP(INDEX(GRID!$B$34:$BI$44,MATCH(C$7,GRID!$A$34:$A$44,0),MATCH(1,($U$2=GRID!$B$31:$BI$31)*(КАЛЕНДАРЬ!$BC12=GRID!$B$33:$BI$33),0))*GRID!$B$65*(1-GRID!$B$69),0))</f>
        <v>20640</v>
      </c>
      <c r="D474" s="47" cm="1">
        <f t="array" ref="D474">IF($I$2="Путешествия с детьми",
INDEX(GRID!$B$47:$BI$57,MATCH(C$7,GRID!$A$47:$A$57,0),MATCH(1,($U$2=GRID!$B$31:$BI$31)*(КАЛЕНДАРЬ!$BC12=GRID!$B$33:$BI$33), 0))*GRID!$B$65,
ROUNDUP(INDEX(GRID!$B$47:$BI$57,MATCH(C$7,GRID!$A$47:$A$57,0),MATCH(1,($U$2=GRID!$B$31:$BI$31)*(КАЛЕНДАРЬ!$BC12=GRID!$B$33:$BI$33),0))*GRID!$B$65*(1-GRID!$B$69),0))</f>
        <v>22876</v>
      </c>
      <c r="E474" s="47" cm="1">
        <f t="array" ref="E474">IF($I$2="Путешествия с детьми",
INDEX(GRID!$B$34:$BI$44,MATCH(E$7,GRID!$A$34:$A$44,0),MATCH(1,($U$2=GRID!$B$31:$BI$31)*(КАЛЕНДАРЬ!$BC12=GRID!$B$33:$BI$33), 0))*GRID!$B$65,
ROUNDUP(INDEX(GRID!$B$34:$BI$44,MATCH(E$7,GRID!$A$34:$A$44,0),MATCH(1,($U$2=GRID!$B$31:$BI$31)*(КАЛЕНДАРЬ!$BC12=GRID!$B$33:$BI$33),0))*GRID!$B$65*(1-GRID!$B$69),0))</f>
        <v>22274</v>
      </c>
      <c r="F474" s="47" cm="1">
        <f t="array" ref="F474">IF($I$2="Путешествия с детьми",
INDEX(GRID!$B$47:$BI$57,MATCH(E$7,GRID!$A$47:$A$57,0),MATCH(1,($U$2=GRID!$B$31:$BI$31)*(КАЛЕНДАРЬ!$BC12=GRID!$B$33:$BI$33), 0))*GRID!$B$65,
ROUNDUP(INDEX(GRID!$B$47:$BI$57,MATCH(E$7,GRID!$A$47:$A$57,0),MATCH(1,($U$2=GRID!$B$31:$BI$31)*(КАЛЕНДАРЬ!$BC12=GRID!$B$33:$BI$33),0))*GRID!$B$65*(1-GRID!$B$69),0))</f>
        <v>24510</v>
      </c>
      <c r="G474" s="47" cm="1">
        <f t="array" ref="G474">IF($I$2="Путешествия с детьми",
INDEX(GRID!$B$34:$BI$44,MATCH(G$7,GRID!$A$34:$A$44,0),MATCH(1,($U$2=GRID!$B$31:$BI$31)*(КАЛЕНДАРЬ!$BC12=GRID!$B$33:$BI$33), 0))*GRID!$B$65,
ROUNDUP(INDEX(GRID!$B$34:$BI$44,MATCH(G$7,GRID!$A$34:$A$44,0),MATCH(1,($U$2=GRID!$B$31:$BI$31)*(КАЛЕНДАРЬ!$BC12=GRID!$B$33:$BI$33),0))*GRID!$B$65*(1-GRID!$B$69),0))</f>
        <v>23220</v>
      </c>
      <c r="H474" s="47" cm="1">
        <f t="array" ref="H474">IF($I$2="Путешествия с детьми",
INDEX(GRID!$B$47:$BI$57,MATCH(G$7,GRID!$A$47:$A$57,0),MATCH(1,($U$2=GRID!$B$31:$BI$31)*(КАЛЕНДАРЬ!$BC12=GRID!$B$33:$BI$33), 0))*GRID!$B$65,
ROUNDUP(INDEX(GRID!$B$47:$BI$57,MATCH(G$7,GRID!$A$47:$A$57,0),MATCH(1,($U$2=GRID!$B$31:$BI$31)*(КАЛЕНДАРЬ!$BC12=GRID!$B$33:$BI$33),0))*GRID!$B$65*(1-GRID!$B$69),0))</f>
        <v>25456</v>
      </c>
      <c r="I474" s="47" cm="1">
        <f t="array" ref="I474">IF($I$2="Путешествия с детьми",
INDEX(GRID!$B$34:$BI$44,MATCH(I$7,GRID!$A$34:$A$44,0),MATCH(1,($U$2=GRID!$B$31:$BI$31)*(КАЛЕНДАРЬ!$BC12=GRID!$B$33:$BI$33), 0))*GRID!$B$65,
ROUNDUP(INDEX(GRID!$B$34:$BI$44,MATCH(I$7,GRID!$A$34:$A$44,0),MATCH(1,($U$2=GRID!$B$31:$BI$31)*(КАЛЕНДАРЬ!$BC12=GRID!$B$33:$BI$33),0))*GRID!$B$65*(1-GRID!$B$69),0))</f>
        <v>24854</v>
      </c>
      <c r="J474" s="47" cm="1">
        <f t="array" ref="J474">IF($I$2="Путешествия с детьми",
INDEX(GRID!$B$47:$BI$57,MATCH(I$7,GRID!$A$47:$A$57,0),MATCH(1,($U$2=GRID!$B$31:$BI$31)*(КАЛЕНДАРЬ!$BC12=GRID!$B$33:$BI$33), 0))*GRID!$B$65,
ROUNDUP(INDEX(GRID!$B$47:$BI$57,MATCH(I$7,GRID!$A$47:$A$57,0),MATCH(1,($U$2=GRID!$B$31:$BI$31)*(КАЛЕНДАРЬ!$BC12=GRID!$B$33:$BI$33),0))*GRID!$B$65*(1-GRID!$B$69),0))</f>
        <v>27090</v>
      </c>
      <c r="K474" s="47" cm="1">
        <f t="array" ref="K474">IF($I$2="Путешествия с детьми",
INDEX(GRID!$B$34:$BI$44,MATCH(K$7,GRID!$A$34:$A$44,0),MATCH(1,($U$2=GRID!$B$31:$BI$31)*(КАЛЕНДАРЬ!$BC12=GRID!$B$33:$BI$33), 0))*GRID!$B$65,
ROUNDUP(INDEX(GRID!$B$34:$BI$44,MATCH(K$7,GRID!$A$34:$A$44,0),MATCH(1,($U$2=GRID!$B$31:$BI$31)*(КАЛЕНДАРЬ!$BC12=GRID!$B$33:$BI$33),0))*GRID!$B$65*(1-GRID!$B$69),0))</f>
        <v>25800</v>
      </c>
      <c r="L474" s="47" cm="1">
        <f t="array" ref="L474">IF($I$2="Путешествия с детьми",
INDEX(GRID!$B$47:$BI$57,MATCH(K$7,GRID!$A$47:$A$57,0),MATCH(1,($U$2=GRID!$B$31:$BI$31)*(КАЛЕНДАРЬ!$BC12=GRID!$B$33:$BI$33), 0))*GRID!$B$65,
ROUNDUP(INDEX(GRID!$B$47:$BI$57,MATCH(K$7,GRID!$A$47:$A$57,0),MATCH(1,($U$2=GRID!$B$31:$BI$31)*(КАЛЕНДАРЬ!$BC12=GRID!$B$33:$BI$33),0))*GRID!$B$65*(1-GRID!$B$69),0))</f>
        <v>28036</v>
      </c>
      <c r="M474" s="47" cm="1">
        <f t="array" ref="M474">IF($I$2="Путешествия с детьми",
INDEX(GRID!$B$34:$BI$44,MATCH(M$7,GRID!$A$34:$A$44,0),MATCH(1,($U$2=GRID!$B$31:$BI$31)*(КАЛЕНДАРЬ!$BC12=GRID!$B$33:$BI$33), 0))*GRID!$B$65,
ROUNDUP(INDEX(GRID!$B$34:$BI$44,MATCH(M$7,GRID!$A$34:$A$44,0),MATCH(1,($U$2=GRID!$B$31:$BI$31)*(КАЛЕНДАРЬ!$BC12=GRID!$B$33:$BI$33),0))*GRID!$B$65*(1-GRID!$B$69),0))</f>
        <v>27434</v>
      </c>
      <c r="N474" s="47" cm="1">
        <f t="array" ref="N474">IF($I$2="Путешествия с детьми",
INDEX(GRID!$B$47:$BI$57,MATCH(M$7,GRID!$A$47:$A$57,0),MATCH(1,($U$2=GRID!$B$31:$BI$31)*(КАЛЕНДАРЬ!$BC12=GRID!$B$33:$BI$33), 0))*GRID!$B$65,
ROUNDUP(INDEX(GRID!$B$47:$BI$57,MATCH(M$7,GRID!$A$47:$A$57,0),MATCH(1,($U$2=GRID!$B$31:$BI$31)*(КАЛЕНДАРЬ!$BC12=GRID!$B$33:$BI$33),0))*GRID!$B$65*(1-GRID!$B$69),0))</f>
        <v>29670</v>
      </c>
      <c r="O474" s="47" cm="1">
        <f t="array" ref="O474">IF($I$2="Путешествия с детьми",
INDEX(GRID!$B$34:$BI$44,MATCH(O$7,GRID!$A$34:$A$44,0),MATCH(1,($U$2=GRID!$B$31:$BI$31)*(КАЛЕНДАРЬ!$BC12=GRID!$B$33:$BI$33), 0))*GRID!$B$65,
ROUNDUP(INDEX(GRID!$B$34:$BI$44,MATCH(O$7,GRID!$A$34:$A$44,0),MATCH(1,($U$2=GRID!$B$31:$BI$31)*(КАЛЕНДАРЬ!$BC12=GRID!$B$33:$BI$33),0))*GRID!$B$65*(1-GRID!$B$69),0))</f>
        <v>33712</v>
      </c>
      <c r="P474" s="47" cm="1">
        <f t="array" ref="P474">IF($I$2="Путешествия с детьми",
INDEX(GRID!$B$47:$BI$57,MATCH(O$7,GRID!$A$47:$A$57,0),MATCH(1,($U$2=GRID!$B$31:$BI$31)*(КАЛЕНДАРЬ!$BC12=GRID!$B$33:$BI$33), 0))*GRID!$B$65,
ROUNDUP(INDEX(GRID!$B$47:$BI$57,MATCH(O$7,GRID!$A$47:$A$57,0),MATCH(1,($U$2=GRID!$B$31:$BI$31)*(КАЛЕНДАРЬ!$BC12=GRID!$B$33:$BI$33),0))*GRID!$B$65*(1-GRID!$B$69),0))</f>
        <v>35948</v>
      </c>
      <c r="Q474" s="47" cm="1">
        <f t="array" ref="Q474">IF($I$2="Путешествия с детьми",
INDEX(GRID!$B$34:$BI$44,MATCH(Q$7,GRID!$A$34:$A$44,0),MATCH(1,($U$2=GRID!$B$31:$BI$31)*(КАЛЕНДАРЬ!$BC12=GRID!$B$33:$BI$33), 0))*GRID!$B$65,
ROUNDUP(INDEX(GRID!$B$34:$BI$44,MATCH(Q$7,GRID!$A$34:$A$44,0),MATCH(1,($U$2=GRID!$B$31:$BI$31)*(КАЛЕНДАРЬ!$BC12=GRID!$B$33:$BI$33),0))*GRID!$B$65*(1-GRID!$B$69),0))</f>
        <v>35518</v>
      </c>
      <c r="R474" s="47" cm="1">
        <f t="array" ref="R474">IF($I$2="Путешествия с детьми",
INDEX(GRID!$B$47:$BI$57,MATCH(Q$7,GRID!$A$47:$A$57,0),MATCH(1,($U$2=GRID!$B$31:$BI$31)*(КАЛЕНДАРЬ!$BC12=GRID!$B$33:$BI$33), 0))*GRID!$B$65,
ROUNDUP(INDEX(GRID!$B$47:$BI$57,MATCH(Q$7,GRID!$A$47:$A$57,0),MATCH(1,($U$2=GRID!$B$31:$BI$31)*(КАЛЕНДАРЬ!$BC12=GRID!$B$33:$BI$33),0))*GRID!$B$65*(1-GRID!$B$69),0))</f>
        <v>37754</v>
      </c>
      <c r="S474" s="47" cm="1">
        <f t="array" ref="S474">IF($I$2="Путешествия с детьми",
INDEX(GRID!$B$34:$BI$44,MATCH(S$7,GRID!$A$34:$A$44,0),MATCH(1,($U$2=GRID!$B$31:$BI$31)*(КАЛЕНДАРЬ!$BC12=GRID!$B$33:$BI$33), 0))*GRID!$B$65,
ROUNDUP(INDEX(GRID!$B$34:$BI$44,MATCH(S$7,GRID!$A$34:$A$44,0),MATCH(1,($U$2=GRID!$B$31:$BI$31)*(КАЛЕНДАРЬ!$BC12=GRID!$B$33:$BI$33),0))*GRID!$B$65*(1-GRID!$B$69),0))</f>
        <v>38700</v>
      </c>
      <c r="T474" s="47" cm="1">
        <f t="array" ref="T474">IF($I$2="Путешествия с детьми",
INDEX(GRID!$B$47:$BI$57,MATCH(S$7,GRID!$A$47:$A$57,0),MATCH(1,($U$2=GRID!$B$31:$BI$31)*(КАЛЕНДАРЬ!$BC12=GRID!$B$33:$BI$33), 0))*GRID!$B$65,
ROUNDUP(INDEX(GRID!$B$47:$BI$57,MATCH(S$7,GRID!$A$47:$A$57,0),MATCH(1,($U$2=GRID!$B$31:$BI$31)*(КАЛЕНДАРЬ!$BC12=GRID!$B$33:$BI$33),0))*GRID!$B$65*(1-GRID!$B$69),0))</f>
        <v>40936</v>
      </c>
      <c r="U474" s="47" cm="1">
        <f t="array" ref="U474">IF($I$2="Путешествия с детьми",
INDEX(GRID!$B$34:$BI$44,MATCH(U$7,GRID!$A$34:$A$44,0),MATCH(1,($U$2=GRID!$B$31:$BI$31)*(КАЛЕНДАРЬ!$BC12=GRID!$B$33:$BI$33), 0))*GRID!$B$65,
ROUNDUP(INDEX(GRID!$B$34:$BI$44,MATCH(U$7,GRID!$A$34:$A$44,0),MATCH(1,($U$2=GRID!$B$31:$BI$31)*(КАЛЕНДАРЬ!$BC12=GRID!$B$33:$BI$33),0))*GRID!$B$65*(1-GRID!$B$69),0))</f>
        <v>44118</v>
      </c>
      <c r="V474" s="47" cm="1">
        <f t="array" ref="V474">IF($I$2="Путешествия с детьми",
INDEX(GRID!$B$47:$BI$57,MATCH(U$7,GRID!$A$47:$A$57,0),MATCH(1,($U$2=GRID!$B$31:$BI$31)*(КАЛЕНДАРЬ!$BC12=GRID!$B$33:$BI$33), 0))*GRID!$B$65,
ROUNDUP(INDEX(GRID!$B$47:$BI$57,MATCH(U$7,GRID!$A$47:$A$57,0),MATCH(1,($U$2=GRID!$B$31:$BI$31)*(КАЛЕНДАРЬ!$BC12=GRID!$B$33:$BI$33),0))*GRID!$B$65*(1-GRID!$B$69),0))</f>
        <v>46354</v>
      </c>
      <c r="W474" s="47" cm="1">
        <f t="array" ref="W474">IF($I$2="Путешествия с детьми",
INDEX(GRID!$B$34:$BI$44,MATCH(W$7,GRID!$A$34:$A$44,0),MATCH(1,($U$2=GRID!$B$31:$BI$31)*(КАЛЕНДАРЬ!$BC12=GRID!$B$33:$BI$33), 0))*GRID!$B$65,
ROUNDUP(INDEX(GRID!$B$34:$BI$44,MATCH(W$7,GRID!$A$34:$A$44,0),MATCH(1,($U$2=GRID!$B$31:$BI$31)*(КАЛЕНДАРЬ!$BC12=GRID!$B$33:$BI$33),0))*GRID!$B$65*(1-GRID!$B$69),0))</f>
        <v>135364</v>
      </c>
      <c r="X474" s="47" cm="1">
        <f t="array" ref="X474">IF($I$2="Путешествия с детьми",
INDEX(GRID!$B$47:$BI$57,MATCH(W$7,GRID!$A$47:$A$57,0),MATCH(1,($U$2=GRID!$B$31:$BI$31)*(КАЛЕНДАРЬ!$BC12=GRID!$B$33:$BI$33), 0))*GRID!$B$65,
ROUNDUP(INDEX(GRID!$B$47:$BI$57,MATCH(W$7,GRID!$A$47:$A$57,0),MATCH(1,($U$2=GRID!$B$31:$BI$31)*(КАЛЕНДАРЬ!$BC12=GRID!$B$33:$BI$33),0))*GRID!$B$65*(1-GRID!$B$69),0))</f>
        <v>137600</v>
      </c>
    </row>
    <row r="475" spans="1:24" ht="14.25" customHeight="1" x14ac:dyDescent="0.2">
      <c r="A475" s="117" t="s">
        <v>45</v>
      </c>
      <c r="B475" s="117">
        <v>10</v>
      </c>
      <c r="C475" s="138" cm="1">
        <f t="array" ref="C475">IF($I$2="Путешествия с детьми",
INDEX(GRID!$B$34:$BI$44,MATCH(C$7,GRID!$A$34:$A$44,0),MATCH(1,($U$2=GRID!$B$31:$BI$31)*(КАЛЕНДАРЬ!$BC13=GRID!$B$33:$BI$33), 0))*GRID!$B$65,
ROUNDUP(INDEX(GRID!$B$34:$BI$44,MATCH(C$7,GRID!$A$34:$A$44,0),MATCH(1,($U$2=GRID!$B$31:$BI$31)*(КАЛЕНДАРЬ!$BC13=GRID!$B$33:$BI$33),0))*GRID!$B$65*(1-GRID!$B$69),0))</f>
        <v>20640</v>
      </c>
      <c r="D475" s="47" cm="1">
        <f t="array" ref="D475">IF($I$2="Путешествия с детьми",
INDEX(GRID!$B$47:$BI$57,MATCH(C$7,GRID!$A$47:$A$57,0),MATCH(1,($U$2=GRID!$B$31:$BI$31)*(КАЛЕНДАРЬ!$BC13=GRID!$B$33:$BI$33), 0))*GRID!$B$65,
ROUNDUP(INDEX(GRID!$B$47:$BI$57,MATCH(C$7,GRID!$A$47:$A$57,0),MATCH(1,($U$2=GRID!$B$31:$BI$31)*(КАЛЕНДАРЬ!$BC13=GRID!$B$33:$BI$33),0))*GRID!$B$65*(1-GRID!$B$69),0))</f>
        <v>22876</v>
      </c>
      <c r="E475" s="47" cm="1">
        <f t="array" ref="E475">IF($I$2="Путешествия с детьми",
INDEX(GRID!$B$34:$BI$44,MATCH(E$7,GRID!$A$34:$A$44,0),MATCH(1,($U$2=GRID!$B$31:$BI$31)*(КАЛЕНДАРЬ!$BC13=GRID!$B$33:$BI$33), 0))*GRID!$B$65,
ROUNDUP(INDEX(GRID!$B$34:$BI$44,MATCH(E$7,GRID!$A$34:$A$44,0),MATCH(1,($U$2=GRID!$B$31:$BI$31)*(КАЛЕНДАРЬ!$BC13=GRID!$B$33:$BI$33),0))*GRID!$B$65*(1-GRID!$B$69),0))</f>
        <v>22274</v>
      </c>
      <c r="F475" s="47" cm="1">
        <f t="array" ref="F475">IF($I$2="Путешествия с детьми",
INDEX(GRID!$B$47:$BI$57,MATCH(E$7,GRID!$A$47:$A$57,0),MATCH(1,($U$2=GRID!$B$31:$BI$31)*(КАЛЕНДАРЬ!$BC13=GRID!$B$33:$BI$33), 0))*GRID!$B$65,
ROUNDUP(INDEX(GRID!$B$47:$BI$57,MATCH(E$7,GRID!$A$47:$A$57,0),MATCH(1,($U$2=GRID!$B$31:$BI$31)*(КАЛЕНДАРЬ!$BC13=GRID!$B$33:$BI$33),0))*GRID!$B$65*(1-GRID!$B$69),0))</f>
        <v>24510</v>
      </c>
      <c r="G475" s="47" cm="1">
        <f t="array" ref="G475">IF($I$2="Путешествия с детьми",
INDEX(GRID!$B$34:$BI$44,MATCH(G$7,GRID!$A$34:$A$44,0),MATCH(1,($U$2=GRID!$B$31:$BI$31)*(КАЛЕНДАРЬ!$BC13=GRID!$B$33:$BI$33), 0))*GRID!$B$65,
ROUNDUP(INDEX(GRID!$B$34:$BI$44,MATCH(G$7,GRID!$A$34:$A$44,0),MATCH(1,($U$2=GRID!$B$31:$BI$31)*(КАЛЕНДАРЬ!$BC13=GRID!$B$33:$BI$33),0))*GRID!$B$65*(1-GRID!$B$69),0))</f>
        <v>23220</v>
      </c>
      <c r="H475" s="47" cm="1">
        <f t="array" ref="H475">IF($I$2="Путешествия с детьми",
INDEX(GRID!$B$47:$BI$57,MATCH(G$7,GRID!$A$47:$A$57,0),MATCH(1,($U$2=GRID!$B$31:$BI$31)*(КАЛЕНДАРЬ!$BC13=GRID!$B$33:$BI$33), 0))*GRID!$B$65,
ROUNDUP(INDEX(GRID!$B$47:$BI$57,MATCH(G$7,GRID!$A$47:$A$57,0),MATCH(1,($U$2=GRID!$B$31:$BI$31)*(КАЛЕНДАРЬ!$BC13=GRID!$B$33:$BI$33),0))*GRID!$B$65*(1-GRID!$B$69),0))</f>
        <v>25456</v>
      </c>
      <c r="I475" s="47" cm="1">
        <f t="array" ref="I475">IF($I$2="Путешествия с детьми",
INDEX(GRID!$B$34:$BI$44,MATCH(I$7,GRID!$A$34:$A$44,0),MATCH(1,($U$2=GRID!$B$31:$BI$31)*(КАЛЕНДАРЬ!$BC13=GRID!$B$33:$BI$33), 0))*GRID!$B$65,
ROUNDUP(INDEX(GRID!$B$34:$BI$44,MATCH(I$7,GRID!$A$34:$A$44,0),MATCH(1,($U$2=GRID!$B$31:$BI$31)*(КАЛЕНДАРЬ!$BC13=GRID!$B$33:$BI$33),0))*GRID!$B$65*(1-GRID!$B$69),0))</f>
        <v>24854</v>
      </c>
      <c r="J475" s="47" cm="1">
        <f t="array" ref="J475">IF($I$2="Путешествия с детьми",
INDEX(GRID!$B$47:$BI$57,MATCH(I$7,GRID!$A$47:$A$57,0),MATCH(1,($U$2=GRID!$B$31:$BI$31)*(КАЛЕНДАРЬ!$BC13=GRID!$B$33:$BI$33), 0))*GRID!$B$65,
ROUNDUP(INDEX(GRID!$B$47:$BI$57,MATCH(I$7,GRID!$A$47:$A$57,0),MATCH(1,($U$2=GRID!$B$31:$BI$31)*(КАЛЕНДАРЬ!$BC13=GRID!$B$33:$BI$33),0))*GRID!$B$65*(1-GRID!$B$69),0))</f>
        <v>27090</v>
      </c>
      <c r="K475" s="47" cm="1">
        <f t="array" ref="K475">IF($I$2="Путешествия с детьми",
INDEX(GRID!$B$34:$BI$44,MATCH(K$7,GRID!$A$34:$A$44,0),MATCH(1,($U$2=GRID!$B$31:$BI$31)*(КАЛЕНДАРЬ!$BC13=GRID!$B$33:$BI$33), 0))*GRID!$B$65,
ROUNDUP(INDEX(GRID!$B$34:$BI$44,MATCH(K$7,GRID!$A$34:$A$44,0),MATCH(1,($U$2=GRID!$B$31:$BI$31)*(КАЛЕНДАРЬ!$BC13=GRID!$B$33:$BI$33),0))*GRID!$B$65*(1-GRID!$B$69),0))</f>
        <v>25800</v>
      </c>
      <c r="L475" s="47" cm="1">
        <f t="array" ref="L475">IF($I$2="Путешествия с детьми",
INDEX(GRID!$B$47:$BI$57,MATCH(K$7,GRID!$A$47:$A$57,0),MATCH(1,($U$2=GRID!$B$31:$BI$31)*(КАЛЕНДАРЬ!$BC13=GRID!$B$33:$BI$33), 0))*GRID!$B$65,
ROUNDUP(INDEX(GRID!$B$47:$BI$57,MATCH(K$7,GRID!$A$47:$A$57,0),MATCH(1,($U$2=GRID!$B$31:$BI$31)*(КАЛЕНДАРЬ!$BC13=GRID!$B$33:$BI$33),0))*GRID!$B$65*(1-GRID!$B$69),0))</f>
        <v>28036</v>
      </c>
      <c r="M475" s="47" cm="1">
        <f t="array" ref="M475">IF($I$2="Путешествия с детьми",
INDEX(GRID!$B$34:$BI$44,MATCH(M$7,GRID!$A$34:$A$44,0),MATCH(1,($U$2=GRID!$B$31:$BI$31)*(КАЛЕНДАРЬ!$BC13=GRID!$B$33:$BI$33), 0))*GRID!$B$65,
ROUNDUP(INDEX(GRID!$B$34:$BI$44,MATCH(M$7,GRID!$A$34:$A$44,0),MATCH(1,($U$2=GRID!$B$31:$BI$31)*(КАЛЕНДАРЬ!$BC13=GRID!$B$33:$BI$33),0))*GRID!$B$65*(1-GRID!$B$69),0))</f>
        <v>27434</v>
      </c>
      <c r="N475" s="47" cm="1">
        <f t="array" ref="N475">IF($I$2="Путешествия с детьми",
INDEX(GRID!$B$47:$BI$57,MATCH(M$7,GRID!$A$47:$A$57,0),MATCH(1,($U$2=GRID!$B$31:$BI$31)*(КАЛЕНДАРЬ!$BC13=GRID!$B$33:$BI$33), 0))*GRID!$B$65,
ROUNDUP(INDEX(GRID!$B$47:$BI$57,MATCH(M$7,GRID!$A$47:$A$57,0),MATCH(1,($U$2=GRID!$B$31:$BI$31)*(КАЛЕНДАРЬ!$BC13=GRID!$B$33:$BI$33),0))*GRID!$B$65*(1-GRID!$B$69),0))</f>
        <v>29670</v>
      </c>
      <c r="O475" s="47" cm="1">
        <f t="array" ref="O475">IF($I$2="Путешествия с детьми",
INDEX(GRID!$B$34:$BI$44,MATCH(O$7,GRID!$A$34:$A$44,0),MATCH(1,($U$2=GRID!$B$31:$BI$31)*(КАЛЕНДАРЬ!$BC13=GRID!$B$33:$BI$33), 0))*GRID!$B$65,
ROUNDUP(INDEX(GRID!$B$34:$BI$44,MATCH(O$7,GRID!$A$34:$A$44,0),MATCH(1,($U$2=GRID!$B$31:$BI$31)*(КАЛЕНДАРЬ!$BC13=GRID!$B$33:$BI$33),0))*GRID!$B$65*(1-GRID!$B$69),0))</f>
        <v>33712</v>
      </c>
      <c r="P475" s="47" cm="1">
        <f t="array" ref="P475">IF($I$2="Путешествия с детьми",
INDEX(GRID!$B$47:$BI$57,MATCH(O$7,GRID!$A$47:$A$57,0),MATCH(1,($U$2=GRID!$B$31:$BI$31)*(КАЛЕНДАРЬ!$BC13=GRID!$B$33:$BI$33), 0))*GRID!$B$65,
ROUNDUP(INDEX(GRID!$B$47:$BI$57,MATCH(O$7,GRID!$A$47:$A$57,0),MATCH(1,($U$2=GRID!$B$31:$BI$31)*(КАЛЕНДАРЬ!$BC13=GRID!$B$33:$BI$33),0))*GRID!$B$65*(1-GRID!$B$69),0))</f>
        <v>35948</v>
      </c>
      <c r="Q475" s="47" cm="1">
        <f t="array" ref="Q475">IF($I$2="Путешествия с детьми",
INDEX(GRID!$B$34:$BI$44,MATCH(Q$7,GRID!$A$34:$A$44,0),MATCH(1,($U$2=GRID!$B$31:$BI$31)*(КАЛЕНДАРЬ!$BC13=GRID!$B$33:$BI$33), 0))*GRID!$B$65,
ROUNDUP(INDEX(GRID!$B$34:$BI$44,MATCH(Q$7,GRID!$A$34:$A$44,0),MATCH(1,($U$2=GRID!$B$31:$BI$31)*(КАЛЕНДАРЬ!$BC13=GRID!$B$33:$BI$33),0))*GRID!$B$65*(1-GRID!$B$69),0))</f>
        <v>35518</v>
      </c>
      <c r="R475" s="47" cm="1">
        <f t="array" ref="R475">IF($I$2="Путешествия с детьми",
INDEX(GRID!$B$47:$BI$57,MATCH(Q$7,GRID!$A$47:$A$57,0),MATCH(1,($U$2=GRID!$B$31:$BI$31)*(КАЛЕНДАРЬ!$BC13=GRID!$B$33:$BI$33), 0))*GRID!$B$65,
ROUNDUP(INDEX(GRID!$B$47:$BI$57,MATCH(Q$7,GRID!$A$47:$A$57,0),MATCH(1,($U$2=GRID!$B$31:$BI$31)*(КАЛЕНДАРЬ!$BC13=GRID!$B$33:$BI$33),0))*GRID!$B$65*(1-GRID!$B$69),0))</f>
        <v>37754</v>
      </c>
      <c r="S475" s="47" cm="1">
        <f t="array" ref="S475">IF($I$2="Путешествия с детьми",
INDEX(GRID!$B$34:$BI$44,MATCH(S$7,GRID!$A$34:$A$44,0),MATCH(1,($U$2=GRID!$B$31:$BI$31)*(КАЛЕНДАРЬ!$BC13=GRID!$B$33:$BI$33), 0))*GRID!$B$65,
ROUNDUP(INDEX(GRID!$B$34:$BI$44,MATCH(S$7,GRID!$A$34:$A$44,0),MATCH(1,($U$2=GRID!$B$31:$BI$31)*(КАЛЕНДАРЬ!$BC13=GRID!$B$33:$BI$33),0))*GRID!$B$65*(1-GRID!$B$69),0))</f>
        <v>38700</v>
      </c>
      <c r="T475" s="47" cm="1">
        <f t="array" ref="T475">IF($I$2="Путешествия с детьми",
INDEX(GRID!$B$47:$BI$57,MATCH(S$7,GRID!$A$47:$A$57,0),MATCH(1,($U$2=GRID!$B$31:$BI$31)*(КАЛЕНДАРЬ!$BC13=GRID!$B$33:$BI$33), 0))*GRID!$B$65,
ROUNDUP(INDEX(GRID!$B$47:$BI$57,MATCH(S$7,GRID!$A$47:$A$57,0),MATCH(1,($U$2=GRID!$B$31:$BI$31)*(КАЛЕНДАРЬ!$BC13=GRID!$B$33:$BI$33),0))*GRID!$B$65*(1-GRID!$B$69),0))</f>
        <v>40936</v>
      </c>
      <c r="U475" s="47" cm="1">
        <f t="array" ref="U475">IF($I$2="Путешествия с детьми",
INDEX(GRID!$B$34:$BI$44,MATCH(U$7,GRID!$A$34:$A$44,0),MATCH(1,($U$2=GRID!$B$31:$BI$31)*(КАЛЕНДАРЬ!$BC13=GRID!$B$33:$BI$33), 0))*GRID!$B$65,
ROUNDUP(INDEX(GRID!$B$34:$BI$44,MATCH(U$7,GRID!$A$34:$A$44,0),MATCH(1,($U$2=GRID!$B$31:$BI$31)*(КАЛЕНДАРЬ!$BC13=GRID!$B$33:$BI$33),0))*GRID!$B$65*(1-GRID!$B$69),0))</f>
        <v>44118</v>
      </c>
      <c r="V475" s="47" cm="1">
        <f t="array" ref="V475">IF($I$2="Путешествия с детьми",
INDEX(GRID!$B$47:$BI$57,MATCH(U$7,GRID!$A$47:$A$57,0),MATCH(1,($U$2=GRID!$B$31:$BI$31)*(КАЛЕНДАРЬ!$BC13=GRID!$B$33:$BI$33), 0))*GRID!$B$65,
ROUNDUP(INDEX(GRID!$B$47:$BI$57,MATCH(U$7,GRID!$A$47:$A$57,0),MATCH(1,($U$2=GRID!$B$31:$BI$31)*(КАЛЕНДАРЬ!$BC13=GRID!$B$33:$BI$33),0))*GRID!$B$65*(1-GRID!$B$69),0))</f>
        <v>46354</v>
      </c>
      <c r="W475" s="47" cm="1">
        <f t="array" ref="W475">IF($I$2="Путешествия с детьми",
INDEX(GRID!$B$34:$BI$44,MATCH(W$7,GRID!$A$34:$A$44,0),MATCH(1,($U$2=GRID!$B$31:$BI$31)*(КАЛЕНДАРЬ!$BC13=GRID!$B$33:$BI$33), 0))*GRID!$B$65,
ROUNDUP(INDEX(GRID!$B$34:$BI$44,MATCH(W$7,GRID!$A$34:$A$44,0),MATCH(1,($U$2=GRID!$B$31:$BI$31)*(КАЛЕНДАРЬ!$BC13=GRID!$B$33:$BI$33),0))*GRID!$B$65*(1-GRID!$B$69),0))</f>
        <v>135364</v>
      </c>
      <c r="X475" s="47" cm="1">
        <f t="array" ref="X475">IF($I$2="Путешествия с детьми",
INDEX(GRID!$B$47:$BI$57,MATCH(W$7,GRID!$A$47:$A$57,0),MATCH(1,($U$2=GRID!$B$31:$BI$31)*(КАЛЕНДАРЬ!$BC13=GRID!$B$33:$BI$33), 0))*GRID!$B$65,
ROUNDUP(INDEX(GRID!$B$47:$BI$57,MATCH(W$7,GRID!$A$47:$A$57,0),MATCH(1,($U$2=GRID!$B$31:$BI$31)*(КАЛЕНДАРЬ!$BC13=GRID!$B$33:$BI$33),0))*GRID!$B$65*(1-GRID!$B$69),0))</f>
        <v>137600</v>
      </c>
    </row>
    <row r="476" spans="1:24" ht="14.25" customHeight="1" x14ac:dyDescent="0.2">
      <c r="A476" s="117" t="s">
        <v>46</v>
      </c>
      <c r="B476" s="117">
        <v>11</v>
      </c>
      <c r="C476" s="138" cm="1">
        <f t="array" ref="C476">IF($I$2="Путешествия с детьми",
INDEX(GRID!$B$34:$BI$44,MATCH(C$7,GRID!$A$34:$A$44,0),MATCH(1,($U$2=GRID!$B$31:$BI$31)*(КАЛЕНДАРЬ!$BC14=GRID!$B$33:$BI$33), 0))*GRID!$B$65,
ROUNDUP(INDEX(GRID!$B$34:$BI$44,MATCH(C$7,GRID!$A$34:$A$44,0),MATCH(1,($U$2=GRID!$B$31:$BI$31)*(КАЛЕНДАРЬ!$BC14=GRID!$B$33:$BI$33),0))*GRID!$B$65*(1-GRID!$B$69),0))</f>
        <v>20640</v>
      </c>
      <c r="D476" s="47" cm="1">
        <f t="array" ref="D476">IF($I$2="Путешествия с детьми",
INDEX(GRID!$B$47:$BI$57,MATCH(C$7,GRID!$A$47:$A$57,0),MATCH(1,($U$2=GRID!$B$31:$BI$31)*(КАЛЕНДАРЬ!$BC14=GRID!$B$33:$BI$33), 0))*GRID!$B$65,
ROUNDUP(INDEX(GRID!$B$47:$BI$57,MATCH(C$7,GRID!$A$47:$A$57,0),MATCH(1,($U$2=GRID!$B$31:$BI$31)*(КАЛЕНДАРЬ!$BC14=GRID!$B$33:$BI$33),0))*GRID!$B$65*(1-GRID!$B$69),0))</f>
        <v>22876</v>
      </c>
      <c r="E476" s="47" cm="1">
        <f t="array" ref="E476">IF($I$2="Путешествия с детьми",
INDEX(GRID!$B$34:$BI$44,MATCH(E$7,GRID!$A$34:$A$44,0),MATCH(1,($U$2=GRID!$B$31:$BI$31)*(КАЛЕНДАРЬ!$BC14=GRID!$B$33:$BI$33), 0))*GRID!$B$65,
ROUNDUP(INDEX(GRID!$B$34:$BI$44,MATCH(E$7,GRID!$A$34:$A$44,0),MATCH(1,($U$2=GRID!$B$31:$BI$31)*(КАЛЕНДАРЬ!$BC14=GRID!$B$33:$BI$33),0))*GRID!$B$65*(1-GRID!$B$69),0))</f>
        <v>22274</v>
      </c>
      <c r="F476" s="47" cm="1">
        <f t="array" ref="F476">IF($I$2="Путешествия с детьми",
INDEX(GRID!$B$47:$BI$57,MATCH(E$7,GRID!$A$47:$A$57,0),MATCH(1,($U$2=GRID!$B$31:$BI$31)*(КАЛЕНДАРЬ!$BC14=GRID!$B$33:$BI$33), 0))*GRID!$B$65,
ROUNDUP(INDEX(GRID!$B$47:$BI$57,MATCH(E$7,GRID!$A$47:$A$57,0),MATCH(1,($U$2=GRID!$B$31:$BI$31)*(КАЛЕНДАРЬ!$BC14=GRID!$B$33:$BI$33),0))*GRID!$B$65*(1-GRID!$B$69),0))</f>
        <v>24510</v>
      </c>
      <c r="G476" s="47" cm="1">
        <f t="array" ref="G476">IF($I$2="Путешествия с детьми",
INDEX(GRID!$B$34:$BI$44,MATCH(G$7,GRID!$A$34:$A$44,0),MATCH(1,($U$2=GRID!$B$31:$BI$31)*(КАЛЕНДАРЬ!$BC14=GRID!$B$33:$BI$33), 0))*GRID!$B$65,
ROUNDUP(INDEX(GRID!$B$34:$BI$44,MATCH(G$7,GRID!$A$34:$A$44,0),MATCH(1,($U$2=GRID!$B$31:$BI$31)*(КАЛЕНДАРЬ!$BC14=GRID!$B$33:$BI$33),0))*GRID!$B$65*(1-GRID!$B$69),0))</f>
        <v>23220</v>
      </c>
      <c r="H476" s="47" cm="1">
        <f t="array" ref="H476">IF($I$2="Путешествия с детьми",
INDEX(GRID!$B$47:$BI$57,MATCH(G$7,GRID!$A$47:$A$57,0),MATCH(1,($U$2=GRID!$B$31:$BI$31)*(КАЛЕНДАРЬ!$BC14=GRID!$B$33:$BI$33), 0))*GRID!$B$65,
ROUNDUP(INDEX(GRID!$B$47:$BI$57,MATCH(G$7,GRID!$A$47:$A$57,0),MATCH(1,($U$2=GRID!$B$31:$BI$31)*(КАЛЕНДАРЬ!$BC14=GRID!$B$33:$BI$33),0))*GRID!$B$65*(1-GRID!$B$69),0))</f>
        <v>25456</v>
      </c>
      <c r="I476" s="47" cm="1">
        <f t="array" ref="I476">IF($I$2="Путешествия с детьми",
INDEX(GRID!$B$34:$BI$44,MATCH(I$7,GRID!$A$34:$A$44,0),MATCH(1,($U$2=GRID!$B$31:$BI$31)*(КАЛЕНДАРЬ!$BC14=GRID!$B$33:$BI$33), 0))*GRID!$B$65,
ROUNDUP(INDEX(GRID!$B$34:$BI$44,MATCH(I$7,GRID!$A$34:$A$44,0),MATCH(1,($U$2=GRID!$B$31:$BI$31)*(КАЛЕНДАРЬ!$BC14=GRID!$B$33:$BI$33),0))*GRID!$B$65*(1-GRID!$B$69),0))</f>
        <v>24854</v>
      </c>
      <c r="J476" s="47" cm="1">
        <f t="array" ref="J476">IF($I$2="Путешествия с детьми",
INDEX(GRID!$B$47:$BI$57,MATCH(I$7,GRID!$A$47:$A$57,0),MATCH(1,($U$2=GRID!$B$31:$BI$31)*(КАЛЕНДАРЬ!$BC14=GRID!$B$33:$BI$33), 0))*GRID!$B$65,
ROUNDUP(INDEX(GRID!$B$47:$BI$57,MATCH(I$7,GRID!$A$47:$A$57,0),MATCH(1,($U$2=GRID!$B$31:$BI$31)*(КАЛЕНДАРЬ!$BC14=GRID!$B$33:$BI$33),0))*GRID!$B$65*(1-GRID!$B$69),0))</f>
        <v>27090</v>
      </c>
      <c r="K476" s="47" cm="1">
        <f t="array" ref="K476">IF($I$2="Путешествия с детьми",
INDEX(GRID!$B$34:$BI$44,MATCH(K$7,GRID!$A$34:$A$44,0),MATCH(1,($U$2=GRID!$B$31:$BI$31)*(КАЛЕНДАРЬ!$BC14=GRID!$B$33:$BI$33), 0))*GRID!$B$65,
ROUNDUP(INDEX(GRID!$B$34:$BI$44,MATCH(K$7,GRID!$A$34:$A$44,0),MATCH(1,($U$2=GRID!$B$31:$BI$31)*(КАЛЕНДАРЬ!$BC14=GRID!$B$33:$BI$33),0))*GRID!$B$65*(1-GRID!$B$69),0))</f>
        <v>25800</v>
      </c>
      <c r="L476" s="47" cm="1">
        <f t="array" ref="L476">IF($I$2="Путешествия с детьми",
INDEX(GRID!$B$47:$BI$57,MATCH(K$7,GRID!$A$47:$A$57,0),MATCH(1,($U$2=GRID!$B$31:$BI$31)*(КАЛЕНДАРЬ!$BC14=GRID!$B$33:$BI$33), 0))*GRID!$B$65,
ROUNDUP(INDEX(GRID!$B$47:$BI$57,MATCH(K$7,GRID!$A$47:$A$57,0),MATCH(1,($U$2=GRID!$B$31:$BI$31)*(КАЛЕНДАРЬ!$BC14=GRID!$B$33:$BI$33),0))*GRID!$B$65*(1-GRID!$B$69),0))</f>
        <v>28036</v>
      </c>
      <c r="M476" s="47" cm="1">
        <f t="array" ref="M476">IF($I$2="Путешествия с детьми",
INDEX(GRID!$B$34:$BI$44,MATCH(M$7,GRID!$A$34:$A$44,0),MATCH(1,($U$2=GRID!$B$31:$BI$31)*(КАЛЕНДАРЬ!$BC14=GRID!$B$33:$BI$33), 0))*GRID!$B$65,
ROUNDUP(INDEX(GRID!$B$34:$BI$44,MATCH(M$7,GRID!$A$34:$A$44,0),MATCH(1,($U$2=GRID!$B$31:$BI$31)*(КАЛЕНДАРЬ!$BC14=GRID!$B$33:$BI$33),0))*GRID!$B$65*(1-GRID!$B$69),0))</f>
        <v>27434</v>
      </c>
      <c r="N476" s="47" cm="1">
        <f t="array" ref="N476">IF($I$2="Путешествия с детьми",
INDEX(GRID!$B$47:$BI$57,MATCH(M$7,GRID!$A$47:$A$57,0),MATCH(1,($U$2=GRID!$B$31:$BI$31)*(КАЛЕНДАРЬ!$BC14=GRID!$B$33:$BI$33), 0))*GRID!$B$65,
ROUNDUP(INDEX(GRID!$B$47:$BI$57,MATCH(M$7,GRID!$A$47:$A$57,0),MATCH(1,($U$2=GRID!$B$31:$BI$31)*(КАЛЕНДАРЬ!$BC14=GRID!$B$33:$BI$33),0))*GRID!$B$65*(1-GRID!$B$69),0))</f>
        <v>29670</v>
      </c>
      <c r="O476" s="47" cm="1">
        <f t="array" ref="O476">IF($I$2="Путешествия с детьми",
INDEX(GRID!$B$34:$BI$44,MATCH(O$7,GRID!$A$34:$A$44,0),MATCH(1,($U$2=GRID!$B$31:$BI$31)*(КАЛЕНДАРЬ!$BC14=GRID!$B$33:$BI$33), 0))*GRID!$B$65,
ROUNDUP(INDEX(GRID!$B$34:$BI$44,MATCH(O$7,GRID!$A$34:$A$44,0),MATCH(1,($U$2=GRID!$B$31:$BI$31)*(КАЛЕНДАРЬ!$BC14=GRID!$B$33:$BI$33),0))*GRID!$B$65*(1-GRID!$B$69),0))</f>
        <v>33712</v>
      </c>
      <c r="P476" s="47" cm="1">
        <f t="array" ref="P476">IF($I$2="Путешествия с детьми",
INDEX(GRID!$B$47:$BI$57,MATCH(O$7,GRID!$A$47:$A$57,0),MATCH(1,($U$2=GRID!$B$31:$BI$31)*(КАЛЕНДАРЬ!$BC14=GRID!$B$33:$BI$33), 0))*GRID!$B$65,
ROUNDUP(INDEX(GRID!$B$47:$BI$57,MATCH(O$7,GRID!$A$47:$A$57,0),MATCH(1,($U$2=GRID!$B$31:$BI$31)*(КАЛЕНДАРЬ!$BC14=GRID!$B$33:$BI$33),0))*GRID!$B$65*(1-GRID!$B$69),0))</f>
        <v>35948</v>
      </c>
      <c r="Q476" s="47" cm="1">
        <f t="array" ref="Q476">IF($I$2="Путешествия с детьми",
INDEX(GRID!$B$34:$BI$44,MATCH(Q$7,GRID!$A$34:$A$44,0),MATCH(1,($U$2=GRID!$B$31:$BI$31)*(КАЛЕНДАРЬ!$BC14=GRID!$B$33:$BI$33), 0))*GRID!$B$65,
ROUNDUP(INDEX(GRID!$B$34:$BI$44,MATCH(Q$7,GRID!$A$34:$A$44,0),MATCH(1,($U$2=GRID!$B$31:$BI$31)*(КАЛЕНДАРЬ!$BC14=GRID!$B$33:$BI$33),0))*GRID!$B$65*(1-GRID!$B$69),0))</f>
        <v>35518</v>
      </c>
      <c r="R476" s="47" cm="1">
        <f t="array" ref="R476">IF($I$2="Путешествия с детьми",
INDEX(GRID!$B$47:$BI$57,MATCH(Q$7,GRID!$A$47:$A$57,0),MATCH(1,($U$2=GRID!$B$31:$BI$31)*(КАЛЕНДАРЬ!$BC14=GRID!$B$33:$BI$33), 0))*GRID!$B$65,
ROUNDUP(INDEX(GRID!$B$47:$BI$57,MATCH(Q$7,GRID!$A$47:$A$57,0),MATCH(1,($U$2=GRID!$B$31:$BI$31)*(КАЛЕНДАРЬ!$BC14=GRID!$B$33:$BI$33),0))*GRID!$B$65*(1-GRID!$B$69),0))</f>
        <v>37754</v>
      </c>
      <c r="S476" s="47" cm="1">
        <f t="array" ref="S476">IF($I$2="Путешествия с детьми",
INDEX(GRID!$B$34:$BI$44,MATCH(S$7,GRID!$A$34:$A$44,0),MATCH(1,($U$2=GRID!$B$31:$BI$31)*(КАЛЕНДАРЬ!$BC14=GRID!$B$33:$BI$33), 0))*GRID!$B$65,
ROUNDUP(INDEX(GRID!$B$34:$BI$44,MATCH(S$7,GRID!$A$34:$A$44,0),MATCH(1,($U$2=GRID!$B$31:$BI$31)*(КАЛЕНДАРЬ!$BC14=GRID!$B$33:$BI$33),0))*GRID!$B$65*(1-GRID!$B$69),0))</f>
        <v>38700</v>
      </c>
      <c r="T476" s="47" cm="1">
        <f t="array" ref="T476">IF($I$2="Путешествия с детьми",
INDEX(GRID!$B$47:$BI$57,MATCH(S$7,GRID!$A$47:$A$57,0),MATCH(1,($U$2=GRID!$B$31:$BI$31)*(КАЛЕНДАРЬ!$BC14=GRID!$B$33:$BI$33), 0))*GRID!$B$65,
ROUNDUP(INDEX(GRID!$B$47:$BI$57,MATCH(S$7,GRID!$A$47:$A$57,0),MATCH(1,($U$2=GRID!$B$31:$BI$31)*(КАЛЕНДАРЬ!$BC14=GRID!$B$33:$BI$33),0))*GRID!$B$65*(1-GRID!$B$69),0))</f>
        <v>40936</v>
      </c>
      <c r="U476" s="47" cm="1">
        <f t="array" ref="U476">IF($I$2="Путешествия с детьми",
INDEX(GRID!$B$34:$BI$44,MATCH(U$7,GRID!$A$34:$A$44,0),MATCH(1,($U$2=GRID!$B$31:$BI$31)*(КАЛЕНДАРЬ!$BC14=GRID!$B$33:$BI$33), 0))*GRID!$B$65,
ROUNDUP(INDEX(GRID!$B$34:$BI$44,MATCH(U$7,GRID!$A$34:$A$44,0),MATCH(1,($U$2=GRID!$B$31:$BI$31)*(КАЛЕНДАРЬ!$BC14=GRID!$B$33:$BI$33),0))*GRID!$B$65*(1-GRID!$B$69),0))</f>
        <v>44118</v>
      </c>
      <c r="V476" s="47" cm="1">
        <f t="array" ref="V476">IF($I$2="Путешествия с детьми",
INDEX(GRID!$B$47:$BI$57,MATCH(U$7,GRID!$A$47:$A$57,0),MATCH(1,($U$2=GRID!$B$31:$BI$31)*(КАЛЕНДАРЬ!$BC14=GRID!$B$33:$BI$33), 0))*GRID!$B$65,
ROUNDUP(INDEX(GRID!$B$47:$BI$57,MATCH(U$7,GRID!$A$47:$A$57,0),MATCH(1,($U$2=GRID!$B$31:$BI$31)*(КАЛЕНДАРЬ!$BC14=GRID!$B$33:$BI$33),0))*GRID!$B$65*(1-GRID!$B$69),0))</f>
        <v>46354</v>
      </c>
      <c r="W476" s="47" cm="1">
        <f t="array" ref="W476">IF($I$2="Путешествия с детьми",
INDEX(GRID!$B$34:$BI$44,MATCH(W$7,GRID!$A$34:$A$44,0),MATCH(1,($U$2=GRID!$B$31:$BI$31)*(КАЛЕНДАРЬ!$BC14=GRID!$B$33:$BI$33), 0))*GRID!$B$65,
ROUNDUP(INDEX(GRID!$B$34:$BI$44,MATCH(W$7,GRID!$A$34:$A$44,0),MATCH(1,($U$2=GRID!$B$31:$BI$31)*(КАЛЕНДАРЬ!$BC14=GRID!$B$33:$BI$33),0))*GRID!$B$65*(1-GRID!$B$69),0))</f>
        <v>135364</v>
      </c>
      <c r="X476" s="47" cm="1">
        <f t="array" ref="X476">IF($I$2="Путешествия с детьми",
INDEX(GRID!$B$47:$BI$57,MATCH(W$7,GRID!$A$47:$A$57,0),MATCH(1,($U$2=GRID!$B$31:$BI$31)*(КАЛЕНДАРЬ!$BC14=GRID!$B$33:$BI$33), 0))*GRID!$B$65,
ROUNDUP(INDEX(GRID!$B$47:$BI$57,MATCH(W$7,GRID!$A$47:$A$57,0),MATCH(1,($U$2=GRID!$B$31:$BI$31)*(КАЛЕНДАРЬ!$BC14=GRID!$B$33:$BI$33),0))*GRID!$B$65*(1-GRID!$B$69),0))</f>
        <v>137600</v>
      </c>
    </row>
    <row r="477" spans="1:24" ht="14.25" customHeight="1" x14ac:dyDescent="0.2">
      <c r="A477" s="117" t="s">
        <v>47</v>
      </c>
      <c r="B477" s="117">
        <v>12</v>
      </c>
      <c r="C477" s="138" cm="1">
        <f t="array" ref="C477">IF($I$2="Путешествия с детьми",
INDEX(GRID!$B$34:$BI$44,MATCH(C$7,GRID!$A$34:$A$44,0),MATCH(1,($U$2=GRID!$B$31:$BI$31)*(КАЛЕНДАРЬ!$BC15=GRID!$B$33:$BI$33), 0))*GRID!$B$65,
ROUNDUP(INDEX(GRID!$B$34:$BI$44,MATCH(C$7,GRID!$A$34:$A$44,0),MATCH(1,($U$2=GRID!$B$31:$BI$31)*(КАЛЕНДАРЬ!$BC15=GRID!$B$33:$BI$33),0))*GRID!$B$65*(1-GRID!$B$69),0))</f>
        <v>20640</v>
      </c>
      <c r="D477" s="47" cm="1">
        <f t="array" ref="D477">IF($I$2="Путешествия с детьми",
INDEX(GRID!$B$47:$BI$57,MATCH(C$7,GRID!$A$47:$A$57,0),MATCH(1,($U$2=GRID!$B$31:$BI$31)*(КАЛЕНДАРЬ!$BC15=GRID!$B$33:$BI$33), 0))*GRID!$B$65,
ROUNDUP(INDEX(GRID!$B$47:$BI$57,MATCH(C$7,GRID!$A$47:$A$57,0),MATCH(1,($U$2=GRID!$B$31:$BI$31)*(КАЛЕНДАРЬ!$BC15=GRID!$B$33:$BI$33),0))*GRID!$B$65*(1-GRID!$B$69),0))</f>
        <v>22876</v>
      </c>
      <c r="E477" s="47" cm="1">
        <f t="array" ref="E477">IF($I$2="Путешествия с детьми",
INDEX(GRID!$B$34:$BI$44,MATCH(E$7,GRID!$A$34:$A$44,0),MATCH(1,($U$2=GRID!$B$31:$BI$31)*(КАЛЕНДАРЬ!$BC15=GRID!$B$33:$BI$33), 0))*GRID!$B$65,
ROUNDUP(INDEX(GRID!$B$34:$BI$44,MATCH(E$7,GRID!$A$34:$A$44,0),MATCH(1,($U$2=GRID!$B$31:$BI$31)*(КАЛЕНДАРЬ!$BC15=GRID!$B$33:$BI$33),0))*GRID!$B$65*(1-GRID!$B$69),0))</f>
        <v>22274</v>
      </c>
      <c r="F477" s="47" cm="1">
        <f t="array" ref="F477">IF($I$2="Путешествия с детьми",
INDEX(GRID!$B$47:$BI$57,MATCH(E$7,GRID!$A$47:$A$57,0),MATCH(1,($U$2=GRID!$B$31:$BI$31)*(КАЛЕНДАРЬ!$BC15=GRID!$B$33:$BI$33), 0))*GRID!$B$65,
ROUNDUP(INDEX(GRID!$B$47:$BI$57,MATCH(E$7,GRID!$A$47:$A$57,0),MATCH(1,($U$2=GRID!$B$31:$BI$31)*(КАЛЕНДАРЬ!$BC15=GRID!$B$33:$BI$33),0))*GRID!$B$65*(1-GRID!$B$69),0))</f>
        <v>24510</v>
      </c>
      <c r="G477" s="47" cm="1">
        <f t="array" ref="G477">IF($I$2="Путешествия с детьми",
INDEX(GRID!$B$34:$BI$44,MATCH(G$7,GRID!$A$34:$A$44,0),MATCH(1,($U$2=GRID!$B$31:$BI$31)*(КАЛЕНДАРЬ!$BC15=GRID!$B$33:$BI$33), 0))*GRID!$B$65,
ROUNDUP(INDEX(GRID!$B$34:$BI$44,MATCH(G$7,GRID!$A$34:$A$44,0),MATCH(1,($U$2=GRID!$B$31:$BI$31)*(КАЛЕНДАРЬ!$BC15=GRID!$B$33:$BI$33),0))*GRID!$B$65*(1-GRID!$B$69),0))</f>
        <v>23220</v>
      </c>
      <c r="H477" s="47" cm="1">
        <f t="array" ref="H477">IF($I$2="Путешествия с детьми",
INDEX(GRID!$B$47:$BI$57,MATCH(G$7,GRID!$A$47:$A$57,0),MATCH(1,($U$2=GRID!$B$31:$BI$31)*(КАЛЕНДАРЬ!$BC15=GRID!$B$33:$BI$33), 0))*GRID!$B$65,
ROUNDUP(INDEX(GRID!$B$47:$BI$57,MATCH(G$7,GRID!$A$47:$A$57,0),MATCH(1,($U$2=GRID!$B$31:$BI$31)*(КАЛЕНДАРЬ!$BC15=GRID!$B$33:$BI$33),0))*GRID!$B$65*(1-GRID!$B$69),0))</f>
        <v>25456</v>
      </c>
      <c r="I477" s="47" cm="1">
        <f t="array" ref="I477">IF($I$2="Путешествия с детьми",
INDEX(GRID!$B$34:$BI$44,MATCH(I$7,GRID!$A$34:$A$44,0),MATCH(1,($U$2=GRID!$B$31:$BI$31)*(КАЛЕНДАРЬ!$BC15=GRID!$B$33:$BI$33), 0))*GRID!$B$65,
ROUNDUP(INDEX(GRID!$B$34:$BI$44,MATCH(I$7,GRID!$A$34:$A$44,0),MATCH(1,($U$2=GRID!$B$31:$BI$31)*(КАЛЕНДАРЬ!$BC15=GRID!$B$33:$BI$33),0))*GRID!$B$65*(1-GRID!$B$69),0))</f>
        <v>24854</v>
      </c>
      <c r="J477" s="47" cm="1">
        <f t="array" ref="J477">IF($I$2="Путешествия с детьми",
INDEX(GRID!$B$47:$BI$57,MATCH(I$7,GRID!$A$47:$A$57,0),MATCH(1,($U$2=GRID!$B$31:$BI$31)*(КАЛЕНДАРЬ!$BC15=GRID!$B$33:$BI$33), 0))*GRID!$B$65,
ROUNDUP(INDEX(GRID!$B$47:$BI$57,MATCH(I$7,GRID!$A$47:$A$57,0),MATCH(1,($U$2=GRID!$B$31:$BI$31)*(КАЛЕНДАРЬ!$BC15=GRID!$B$33:$BI$33),0))*GRID!$B$65*(1-GRID!$B$69),0))</f>
        <v>27090</v>
      </c>
      <c r="K477" s="47" cm="1">
        <f t="array" ref="K477">IF($I$2="Путешествия с детьми",
INDEX(GRID!$B$34:$BI$44,MATCH(K$7,GRID!$A$34:$A$44,0),MATCH(1,($U$2=GRID!$B$31:$BI$31)*(КАЛЕНДАРЬ!$BC15=GRID!$B$33:$BI$33), 0))*GRID!$B$65,
ROUNDUP(INDEX(GRID!$B$34:$BI$44,MATCH(K$7,GRID!$A$34:$A$44,0),MATCH(1,($U$2=GRID!$B$31:$BI$31)*(КАЛЕНДАРЬ!$BC15=GRID!$B$33:$BI$33),0))*GRID!$B$65*(1-GRID!$B$69),0))</f>
        <v>25800</v>
      </c>
      <c r="L477" s="47" cm="1">
        <f t="array" ref="L477">IF($I$2="Путешествия с детьми",
INDEX(GRID!$B$47:$BI$57,MATCH(K$7,GRID!$A$47:$A$57,0),MATCH(1,($U$2=GRID!$B$31:$BI$31)*(КАЛЕНДАРЬ!$BC15=GRID!$B$33:$BI$33), 0))*GRID!$B$65,
ROUNDUP(INDEX(GRID!$B$47:$BI$57,MATCH(K$7,GRID!$A$47:$A$57,0),MATCH(1,($U$2=GRID!$B$31:$BI$31)*(КАЛЕНДАРЬ!$BC15=GRID!$B$33:$BI$33),0))*GRID!$B$65*(1-GRID!$B$69),0))</f>
        <v>28036</v>
      </c>
      <c r="M477" s="47" cm="1">
        <f t="array" ref="M477">IF($I$2="Путешествия с детьми",
INDEX(GRID!$B$34:$BI$44,MATCH(M$7,GRID!$A$34:$A$44,0),MATCH(1,($U$2=GRID!$B$31:$BI$31)*(КАЛЕНДАРЬ!$BC15=GRID!$B$33:$BI$33), 0))*GRID!$B$65,
ROUNDUP(INDEX(GRID!$B$34:$BI$44,MATCH(M$7,GRID!$A$34:$A$44,0),MATCH(1,($U$2=GRID!$B$31:$BI$31)*(КАЛЕНДАРЬ!$BC15=GRID!$B$33:$BI$33),0))*GRID!$B$65*(1-GRID!$B$69),0))</f>
        <v>27434</v>
      </c>
      <c r="N477" s="47" cm="1">
        <f t="array" ref="N477">IF($I$2="Путешествия с детьми",
INDEX(GRID!$B$47:$BI$57,MATCH(M$7,GRID!$A$47:$A$57,0),MATCH(1,($U$2=GRID!$B$31:$BI$31)*(КАЛЕНДАРЬ!$BC15=GRID!$B$33:$BI$33), 0))*GRID!$B$65,
ROUNDUP(INDEX(GRID!$B$47:$BI$57,MATCH(M$7,GRID!$A$47:$A$57,0),MATCH(1,($U$2=GRID!$B$31:$BI$31)*(КАЛЕНДАРЬ!$BC15=GRID!$B$33:$BI$33),0))*GRID!$B$65*(1-GRID!$B$69),0))</f>
        <v>29670</v>
      </c>
      <c r="O477" s="47" cm="1">
        <f t="array" ref="O477">IF($I$2="Путешествия с детьми",
INDEX(GRID!$B$34:$BI$44,MATCH(O$7,GRID!$A$34:$A$44,0),MATCH(1,($U$2=GRID!$B$31:$BI$31)*(КАЛЕНДАРЬ!$BC15=GRID!$B$33:$BI$33), 0))*GRID!$B$65,
ROUNDUP(INDEX(GRID!$B$34:$BI$44,MATCH(O$7,GRID!$A$34:$A$44,0),MATCH(1,($U$2=GRID!$B$31:$BI$31)*(КАЛЕНДАРЬ!$BC15=GRID!$B$33:$BI$33),0))*GRID!$B$65*(1-GRID!$B$69),0))</f>
        <v>33712</v>
      </c>
      <c r="P477" s="47" cm="1">
        <f t="array" ref="P477">IF($I$2="Путешествия с детьми",
INDEX(GRID!$B$47:$BI$57,MATCH(O$7,GRID!$A$47:$A$57,0),MATCH(1,($U$2=GRID!$B$31:$BI$31)*(КАЛЕНДАРЬ!$BC15=GRID!$B$33:$BI$33), 0))*GRID!$B$65,
ROUNDUP(INDEX(GRID!$B$47:$BI$57,MATCH(O$7,GRID!$A$47:$A$57,0),MATCH(1,($U$2=GRID!$B$31:$BI$31)*(КАЛЕНДАРЬ!$BC15=GRID!$B$33:$BI$33),0))*GRID!$B$65*(1-GRID!$B$69),0))</f>
        <v>35948</v>
      </c>
      <c r="Q477" s="47" cm="1">
        <f t="array" ref="Q477">IF($I$2="Путешествия с детьми",
INDEX(GRID!$B$34:$BI$44,MATCH(Q$7,GRID!$A$34:$A$44,0),MATCH(1,($U$2=GRID!$B$31:$BI$31)*(КАЛЕНДАРЬ!$BC15=GRID!$B$33:$BI$33), 0))*GRID!$B$65,
ROUNDUP(INDEX(GRID!$B$34:$BI$44,MATCH(Q$7,GRID!$A$34:$A$44,0),MATCH(1,($U$2=GRID!$B$31:$BI$31)*(КАЛЕНДАРЬ!$BC15=GRID!$B$33:$BI$33),0))*GRID!$B$65*(1-GRID!$B$69),0))</f>
        <v>35518</v>
      </c>
      <c r="R477" s="47" cm="1">
        <f t="array" ref="R477">IF($I$2="Путешествия с детьми",
INDEX(GRID!$B$47:$BI$57,MATCH(Q$7,GRID!$A$47:$A$57,0),MATCH(1,($U$2=GRID!$B$31:$BI$31)*(КАЛЕНДАРЬ!$BC15=GRID!$B$33:$BI$33), 0))*GRID!$B$65,
ROUNDUP(INDEX(GRID!$B$47:$BI$57,MATCH(Q$7,GRID!$A$47:$A$57,0),MATCH(1,($U$2=GRID!$B$31:$BI$31)*(КАЛЕНДАРЬ!$BC15=GRID!$B$33:$BI$33),0))*GRID!$B$65*(1-GRID!$B$69),0))</f>
        <v>37754</v>
      </c>
      <c r="S477" s="47" cm="1">
        <f t="array" ref="S477">IF($I$2="Путешествия с детьми",
INDEX(GRID!$B$34:$BI$44,MATCH(S$7,GRID!$A$34:$A$44,0),MATCH(1,($U$2=GRID!$B$31:$BI$31)*(КАЛЕНДАРЬ!$BC15=GRID!$B$33:$BI$33), 0))*GRID!$B$65,
ROUNDUP(INDEX(GRID!$B$34:$BI$44,MATCH(S$7,GRID!$A$34:$A$44,0),MATCH(1,($U$2=GRID!$B$31:$BI$31)*(КАЛЕНДАРЬ!$BC15=GRID!$B$33:$BI$33),0))*GRID!$B$65*(1-GRID!$B$69),0))</f>
        <v>38700</v>
      </c>
      <c r="T477" s="47" cm="1">
        <f t="array" ref="T477">IF($I$2="Путешествия с детьми",
INDEX(GRID!$B$47:$BI$57,MATCH(S$7,GRID!$A$47:$A$57,0),MATCH(1,($U$2=GRID!$B$31:$BI$31)*(КАЛЕНДАРЬ!$BC15=GRID!$B$33:$BI$33), 0))*GRID!$B$65,
ROUNDUP(INDEX(GRID!$B$47:$BI$57,MATCH(S$7,GRID!$A$47:$A$57,0),MATCH(1,($U$2=GRID!$B$31:$BI$31)*(КАЛЕНДАРЬ!$BC15=GRID!$B$33:$BI$33),0))*GRID!$B$65*(1-GRID!$B$69),0))</f>
        <v>40936</v>
      </c>
      <c r="U477" s="47" cm="1">
        <f t="array" ref="U477">IF($I$2="Путешествия с детьми",
INDEX(GRID!$B$34:$BI$44,MATCH(U$7,GRID!$A$34:$A$44,0),MATCH(1,($U$2=GRID!$B$31:$BI$31)*(КАЛЕНДАРЬ!$BC15=GRID!$B$33:$BI$33), 0))*GRID!$B$65,
ROUNDUP(INDEX(GRID!$B$34:$BI$44,MATCH(U$7,GRID!$A$34:$A$44,0),MATCH(1,($U$2=GRID!$B$31:$BI$31)*(КАЛЕНДАРЬ!$BC15=GRID!$B$33:$BI$33),0))*GRID!$B$65*(1-GRID!$B$69),0))</f>
        <v>44118</v>
      </c>
      <c r="V477" s="47" cm="1">
        <f t="array" ref="V477">IF($I$2="Путешествия с детьми",
INDEX(GRID!$B$47:$BI$57,MATCH(U$7,GRID!$A$47:$A$57,0),MATCH(1,($U$2=GRID!$B$31:$BI$31)*(КАЛЕНДАРЬ!$BC15=GRID!$B$33:$BI$33), 0))*GRID!$B$65,
ROUNDUP(INDEX(GRID!$B$47:$BI$57,MATCH(U$7,GRID!$A$47:$A$57,0),MATCH(1,($U$2=GRID!$B$31:$BI$31)*(КАЛЕНДАРЬ!$BC15=GRID!$B$33:$BI$33),0))*GRID!$B$65*(1-GRID!$B$69),0))</f>
        <v>46354</v>
      </c>
      <c r="W477" s="47" cm="1">
        <f t="array" ref="W477">IF($I$2="Путешествия с детьми",
INDEX(GRID!$B$34:$BI$44,MATCH(W$7,GRID!$A$34:$A$44,0),MATCH(1,($U$2=GRID!$B$31:$BI$31)*(КАЛЕНДАРЬ!$BC15=GRID!$B$33:$BI$33), 0))*GRID!$B$65,
ROUNDUP(INDEX(GRID!$B$34:$BI$44,MATCH(W$7,GRID!$A$34:$A$44,0),MATCH(1,($U$2=GRID!$B$31:$BI$31)*(КАЛЕНДАРЬ!$BC15=GRID!$B$33:$BI$33),0))*GRID!$B$65*(1-GRID!$B$69),0))</f>
        <v>135364</v>
      </c>
      <c r="X477" s="47" cm="1">
        <f t="array" ref="X477">IF($I$2="Путешествия с детьми",
INDEX(GRID!$B$47:$BI$57,MATCH(W$7,GRID!$A$47:$A$57,0),MATCH(1,($U$2=GRID!$B$31:$BI$31)*(КАЛЕНДАРЬ!$BC15=GRID!$B$33:$BI$33), 0))*GRID!$B$65,
ROUNDUP(INDEX(GRID!$B$47:$BI$57,MATCH(W$7,GRID!$A$47:$A$57,0),MATCH(1,($U$2=GRID!$B$31:$BI$31)*(КАЛЕНДАРЬ!$BC15=GRID!$B$33:$BI$33),0))*GRID!$B$65*(1-GRID!$B$69),0))</f>
        <v>137600</v>
      </c>
    </row>
    <row r="478" spans="1:24" ht="14.25" customHeight="1" x14ac:dyDescent="0.2">
      <c r="A478" s="117" t="s">
        <v>48</v>
      </c>
      <c r="B478" s="117">
        <v>13</v>
      </c>
      <c r="C478" s="138" cm="1">
        <f t="array" ref="C478">IF($I$2="Путешествия с детьми",
INDEX(GRID!$B$34:$BI$44,MATCH(C$7,GRID!$A$34:$A$44,0),MATCH(1,($U$2=GRID!$B$31:$BI$31)*(КАЛЕНДАРЬ!$BC16=GRID!$B$33:$BI$33), 0))*GRID!$B$65,
ROUNDUP(INDEX(GRID!$B$34:$BI$44,MATCH(C$7,GRID!$A$34:$A$44,0),MATCH(1,($U$2=GRID!$B$31:$BI$31)*(КАЛЕНДАРЬ!$BC16=GRID!$B$33:$BI$33),0))*GRID!$B$65*(1-GRID!$B$69),0))</f>
        <v>20640</v>
      </c>
      <c r="D478" s="47" cm="1">
        <f t="array" ref="D478">IF($I$2="Путешествия с детьми",
INDEX(GRID!$B$47:$BI$57,MATCH(C$7,GRID!$A$47:$A$57,0),MATCH(1,($U$2=GRID!$B$31:$BI$31)*(КАЛЕНДАРЬ!$BC16=GRID!$B$33:$BI$33), 0))*GRID!$B$65,
ROUNDUP(INDEX(GRID!$B$47:$BI$57,MATCH(C$7,GRID!$A$47:$A$57,0),MATCH(1,($U$2=GRID!$B$31:$BI$31)*(КАЛЕНДАРЬ!$BC16=GRID!$B$33:$BI$33),0))*GRID!$B$65*(1-GRID!$B$69),0))</f>
        <v>22876</v>
      </c>
      <c r="E478" s="47" cm="1">
        <f t="array" ref="E478">IF($I$2="Путешествия с детьми",
INDEX(GRID!$B$34:$BI$44,MATCH(E$7,GRID!$A$34:$A$44,0),MATCH(1,($U$2=GRID!$B$31:$BI$31)*(КАЛЕНДАРЬ!$BC16=GRID!$B$33:$BI$33), 0))*GRID!$B$65,
ROUNDUP(INDEX(GRID!$B$34:$BI$44,MATCH(E$7,GRID!$A$34:$A$44,0),MATCH(1,($U$2=GRID!$B$31:$BI$31)*(КАЛЕНДАРЬ!$BC16=GRID!$B$33:$BI$33),0))*GRID!$B$65*(1-GRID!$B$69),0))</f>
        <v>22274</v>
      </c>
      <c r="F478" s="47" cm="1">
        <f t="array" ref="F478">IF($I$2="Путешествия с детьми",
INDEX(GRID!$B$47:$BI$57,MATCH(E$7,GRID!$A$47:$A$57,0),MATCH(1,($U$2=GRID!$B$31:$BI$31)*(КАЛЕНДАРЬ!$BC16=GRID!$B$33:$BI$33), 0))*GRID!$B$65,
ROUNDUP(INDEX(GRID!$B$47:$BI$57,MATCH(E$7,GRID!$A$47:$A$57,0),MATCH(1,($U$2=GRID!$B$31:$BI$31)*(КАЛЕНДАРЬ!$BC16=GRID!$B$33:$BI$33),0))*GRID!$B$65*(1-GRID!$B$69),0))</f>
        <v>24510</v>
      </c>
      <c r="G478" s="47" cm="1">
        <f t="array" ref="G478">IF($I$2="Путешествия с детьми",
INDEX(GRID!$B$34:$BI$44,MATCH(G$7,GRID!$A$34:$A$44,0),MATCH(1,($U$2=GRID!$B$31:$BI$31)*(КАЛЕНДАРЬ!$BC16=GRID!$B$33:$BI$33), 0))*GRID!$B$65,
ROUNDUP(INDEX(GRID!$B$34:$BI$44,MATCH(G$7,GRID!$A$34:$A$44,0),MATCH(1,($U$2=GRID!$B$31:$BI$31)*(КАЛЕНДАРЬ!$BC16=GRID!$B$33:$BI$33),0))*GRID!$B$65*(1-GRID!$B$69),0))</f>
        <v>23220</v>
      </c>
      <c r="H478" s="47" cm="1">
        <f t="array" ref="H478">IF($I$2="Путешествия с детьми",
INDEX(GRID!$B$47:$BI$57,MATCH(G$7,GRID!$A$47:$A$57,0),MATCH(1,($U$2=GRID!$B$31:$BI$31)*(КАЛЕНДАРЬ!$BC16=GRID!$B$33:$BI$33), 0))*GRID!$B$65,
ROUNDUP(INDEX(GRID!$B$47:$BI$57,MATCH(G$7,GRID!$A$47:$A$57,0),MATCH(1,($U$2=GRID!$B$31:$BI$31)*(КАЛЕНДАРЬ!$BC16=GRID!$B$33:$BI$33),0))*GRID!$B$65*(1-GRID!$B$69),0))</f>
        <v>25456</v>
      </c>
      <c r="I478" s="47" cm="1">
        <f t="array" ref="I478">IF($I$2="Путешествия с детьми",
INDEX(GRID!$B$34:$BI$44,MATCH(I$7,GRID!$A$34:$A$44,0),MATCH(1,($U$2=GRID!$B$31:$BI$31)*(КАЛЕНДАРЬ!$BC16=GRID!$B$33:$BI$33), 0))*GRID!$B$65,
ROUNDUP(INDEX(GRID!$B$34:$BI$44,MATCH(I$7,GRID!$A$34:$A$44,0),MATCH(1,($U$2=GRID!$B$31:$BI$31)*(КАЛЕНДАРЬ!$BC16=GRID!$B$33:$BI$33),0))*GRID!$B$65*(1-GRID!$B$69),0))</f>
        <v>24854</v>
      </c>
      <c r="J478" s="47" cm="1">
        <f t="array" ref="J478">IF($I$2="Путешествия с детьми",
INDEX(GRID!$B$47:$BI$57,MATCH(I$7,GRID!$A$47:$A$57,0),MATCH(1,($U$2=GRID!$B$31:$BI$31)*(КАЛЕНДАРЬ!$BC16=GRID!$B$33:$BI$33), 0))*GRID!$B$65,
ROUNDUP(INDEX(GRID!$B$47:$BI$57,MATCH(I$7,GRID!$A$47:$A$57,0),MATCH(1,($U$2=GRID!$B$31:$BI$31)*(КАЛЕНДАРЬ!$BC16=GRID!$B$33:$BI$33),0))*GRID!$B$65*(1-GRID!$B$69),0))</f>
        <v>27090</v>
      </c>
      <c r="K478" s="47" cm="1">
        <f t="array" ref="K478">IF($I$2="Путешествия с детьми",
INDEX(GRID!$B$34:$BI$44,MATCH(K$7,GRID!$A$34:$A$44,0),MATCH(1,($U$2=GRID!$B$31:$BI$31)*(КАЛЕНДАРЬ!$BC16=GRID!$B$33:$BI$33), 0))*GRID!$B$65,
ROUNDUP(INDEX(GRID!$B$34:$BI$44,MATCH(K$7,GRID!$A$34:$A$44,0),MATCH(1,($U$2=GRID!$B$31:$BI$31)*(КАЛЕНДАРЬ!$BC16=GRID!$B$33:$BI$33),0))*GRID!$B$65*(1-GRID!$B$69),0))</f>
        <v>25800</v>
      </c>
      <c r="L478" s="47" cm="1">
        <f t="array" ref="L478">IF($I$2="Путешествия с детьми",
INDEX(GRID!$B$47:$BI$57,MATCH(K$7,GRID!$A$47:$A$57,0),MATCH(1,($U$2=GRID!$B$31:$BI$31)*(КАЛЕНДАРЬ!$BC16=GRID!$B$33:$BI$33), 0))*GRID!$B$65,
ROUNDUP(INDEX(GRID!$B$47:$BI$57,MATCH(K$7,GRID!$A$47:$A$57,0),MATCH(1,($U$2=GRID!$B$31:$BI$31)*(КАЛЕНДАРЬ!$BC16=GRID!$B$33:$BI$33),0))*GRID!$B$65*(1-GRID!$B$69),0))</f>
        <v>28036</v>
      </c>
      <c r="M478" s="47" cm="1">
        <f t="array" ref="M478">IF($I$2="Путешествия с детьми",
INDEX(GRID!$B$34:$BI$44,MATCH(M$7,GRID!$A$34:$A$44,0),MATCH(1,($U$2=GRID!$B$31:$BI$31)*(КАЛЕНДАРЬ!$BC16=GRID!$B$33:$BI$33), 0))*GRID!$B$65,
ROUNDUP(INDEX(GRID!$B$34:$BI$44,MATCH(M$7,GRID!$A$34:$A$44,0),MATCH(1,($U$2=GRID!$B$31:$BI$31)*(КАЛЕНДАРЬ!$BC16=GRID!$B$33:$BI$33),0))*GRID!$B$65*(1-GRID!$B$69),0))</f>
        <v>27434</v>
      </c>
      <c r="N478" s="47" cm="1">
        <f t="array" ref="N478">IF($I$2="Путешествия с детьми",
INDEX(GRID!$B$47:$BI$57,MATCH(M$7,GRID!$A$47:$A$57,0),MATCH(1,($U$2=GRID!$B$31:$BI$31)*(КАЛЕНДАРЬ!$BC16=GRID!$B$33:$BI$33), 0))*GRID!$B$65,
ROUNDUP(INDEX(GRID!$B$47:$BI$57,MATCH(M$7,GRID!$A$47:$A$57,0),MATCH(1,($U$2=GRID!$B$31:$BI$31)*(КАЛЕНДАРЬ!$BC16=GRID!$B$33:$BI$33),0))*GRID!$B$65*(1-GRID!$B$69),0))</f>
        <v>29670</v>
      </c>
      <c r="O478" s="47" cm="1">
        <f t="array" ref="O478">IF($I$2="Путешествия с детьми",
INDEX(GRID!$B$34:$BI$44,MATCH(O$7,GRID!$A$34:$A$44,0),MATCH(1,($U$2=GRID!$B$31:$BI$31)*(КАЛЕНДАРЬ!$BC16=GRID!$B$33:$BI$33), 0))*GRID!$B$65,
ROUNDUP(INDEX(GRID!$B$34:$BI$44,MATCH(O$7,GRID!$A$34:$A$44,0),MATCH(1,($U$2=GRID!$B$31:$BI$31)*(КАЛЕНДАРЬ!$BC16=GRID!$B$33:$BI$33),0))*GRID!$B$65*(1-GRID!$B$69),0))</f>
        <v>33712</v>
      </c>
      <c r="P478" s="47" cm="1">
        <f t="array" ref="P478">IF($I$2="Путешествия с детьми",
INDEX(GRID!$B$47:$BI$57,MATCH(O$7,GRID!$A$47:$A$57,0),MATCH(1,($U$2=GRID!$B$31:$BI$31)*(КАЛЕНДАРЬ!$BC16=GRID!$B$33:$BI$33), 0))*GRID!$B$65,
ROUNDUP(INDEX(GRID!$B$47:$BI$57,MATCH(O$7,GRID!$A$47:$A$57,0),MATCH(1,($U$2=GRID!$B$31:$BI$31)*(КАЛЕНДАРЬ!$BC16=GRID!$B$33:$BI$33),0))*GRID!$B$65*(1-GRID!$B$69),0))</f>
        <v>35948</v>
      </c>
      <c r="Q478" s="47" cm="1">
        <f t="array" ref="Q478">IF($I$2="Путешествия с детьми",
INDEX(GRID!$B$34:$BI$44,MATCH(Q$7,GRID!$A$34:$A$44,0),MATCH(1,($U$2=GRID!$B$31:$BI$31)*(КАЛЕНДАРЬ!$BC16=GRID!$B$33:$BI$33), 0))*GRID!$B$65,
ROUNDUP(INDEX(GRID!$B$34:$BI$44,MATCH(Q$7,GRID!$A$34:$A$44,0),MATCH(1,($U$2=GRID!$B$31:$BI$31)*(КАЛЕНДАРЬ!$BC16=GRID!$B$33:$BI$33),0))*GRID!$B$65*(1-GRID!$B$69),0))</f>
        <v>35518</v>
      </c>
      <c r="R478" s="47" cm="1">
        <f t="array" ref="R478">IF($I$2="Путешествия с детьми",
INDEX(GRID!$B$47:$BI$57,MATCH(Q$7,GRID!$A$47:$A$57,0),MATCH(1,($U$2=GRID!$B$31:$BI$31)*(КАЛЕНДАРЬ!$BC16=GRID!$B$33:$BI$33), 0))*GRID!$B$65,
ROUNDUP(INDEX(GRID!$B$47:$BI$57,MATCH(Q$7,GRID!$A$47:$A$57,0),MATCH(1,($U$2=GRID!$B$31:$BI$31)*(КАЛЕНДАРЬ!$BC16=GRID!$B$33:$BI$33),0))*GRID!$B$65*(1-GRID!$B$69),0))</f>
        <v>37754</v>
      </c>
      <c r="S478" s="47" cm="1">
        <f t="array" ref="S478">IF($I$2="Путешествия с детьми",
INDEX(GRID!$B$34:$BI$44,MATCH(S$7,GRID!$A$34:$A$44,0),MATCH(1,($U$2=GRID!$B$31:$BI$31)*(КАЛЕНДАРЬ!$BC16=GRID!$B$33:$BI$33), 0))*GRID!$B$65,
ROUNDUP(INDEX(GRID!$B$34:$BI$44,MATCH(S$7,GRID!$A$34:$A$44,0),MATCH(1,($U$2=GRID!$B$31:$BI$31)*(КАЛЕНДАРЬ!$BC16=GRID!$B$33:$BI$33),0))*GRID!$B$65*(1-GRID!$B$69),0))</f>
        <v>38700</v>
      </c>
      <c r="T478" s="47" cm="1">
        <f t="array" ref="T478">IF($I$2="Путешествия с детьми",
INDEX(GRID!$B$47:$BI$57,MATCH(S$7,GRID!$A$47:$A$57,0),MATCH(1,($U$2=GRID!$B$31:$BI$31)*(КАЛЕНДАРЬ!$BC16=GRID!$B$33:$BI$33), 0))*GRID!$B$65,
ROUNDUP(INDEX(GRID!$B$47:$BI$57,MATCH(S$7,GRID!$A$47:$A$57,0),MATCH(1,($U$2=GRID!$B$31:$BI$31)*(КАЛЕНДАРЬ!$BC16=GRID!$B$33:$BI$33),0))*GRID!$B$65*(1-GRID!$B$69),0))</f>
        <v>40936</v>
      </c>
      <c r="U478" s="47" cm="1">
        <f t="array" ref="U478">IF($I$2="Путешествия с детьми",
INDEX(GRID!$B$34:$BI$44,MATCH(U$7,GRID!$A$34:$A$44,0),MATCH(1,($U$2=GRID!$B$31:$BI$31)*(КАЛЕНДАРЬ!$BC16=GRID!$B$33:$BI$33), 0))*GRID!$B$65,
ROUNDUP(INDEX(GRID!$B$34:$BI$44,MATCH(U$7,GRID!$A$34:$A$44,0),MATCH(1,($U$2=GRID!$B$31:$BI$31)*(КАЛЕНДАРЬ!$BC16=GRID!$B$33:$BI$33),0))*GRID!$B$65*(1-GRID!$B$69),0))</f>
        <v>44118</v>
      </c>
      <c r="V478" s="47" cm="1">
        <f t="array" ref="V478">IF($I$2="Путешествия с детьми",
INDEX(GRID!$B$47:$BI$57,MATCH(U$7,GRID!$A$47:$A$57,0),MATCH(1,($U$2=GRID!$B$31:$BI$31)*(КАЛЕНДАРЬ!$BC16=GRID!$B$33:$BI$33), 0))*GRID!$B$65,
ROUNDUP(INDEX(GRID!$B$47:$BI$57,MATCH(U$7,GRID!$A$47:$A$57,0),MATCH(1,($U$2=GRID!$B$31:$BI$31)*(КАЛЕНДАРЬ!$BC16=GRID!$B$33:$BI$33),0))*GRID!$B$65*(1-GRID!$B$69),0))</f>
        <v>46354</v>
      </c>
      <c r="W478" s="47" cm="1">
        <f t="array" ref="W478">IF($I$2="Путешествия с детьми",
INDEX(GRID!$B$34:$BI$44,MATCH(W$7,GRID!$A$34:$A$44,0),MATCH(1,($U$2=GRID!$B$31:$BI$31)*(КАЛЕНДАРЬ!$BC16=GRID!$B$33:$BI$33), 0))*GRID!$B$65,
ROUNDUP(INDEX(GRID!$B$34:$BI$44,MATCH(W$7,GRID!$A$34:$A$44,0),MATCH(1,($U$2=GRID!$B$31:$BI$31)*(КАЛЕНДАРЬ!$BC16=GRID!$B$33:$BI$33),0))*GRID!$B$65*(1-GRID!$B$69),0))</f>
        <v>135364</v>
      </c>
      <c r="X478" s="47" cm="1">
        <f t="array" ref="X478">IF($I$2="Путешествия с детьми",
INDEX(GRID!$B$47:$BI$57,MATCH(W$7,GRID!$A$47:$A$57,0),MATCH(1,($U$2=GRID!$B$31:$BI$31)*(КАЛЕНДАРЬ!$BC16=GRID!$B$33:$BI$33), 0))*GRID!$B$65,
ROUNDUP(INDEX(GRID!$B$47:$BI$57,MATCH(W$7,GRID!$A$47:$A$57,0),MATCH(1,($U$2=GRID!$B$31:$BI$31)*(КАЛЕНДАРЬ!$BC16=GRID!$B$33:$BI$33),0))*GRID!$B$65*(1-GRID!$B$69),0))</f>
        <v>137600</v>
      </c>
    </row>
    <row r="479" spans="1:24" ht="14.25" customHeight="1" x14ac:dyDescent="0.2">
      <c r="A479" s="117" t="s">
        <v>42</v>
      </c>
      <c r="B479" s="117">
        <v>14</v>
      </c>
      <c r="C479" s="138" cm="1">
        <f t="array" ref="C479">IF($I$2="Путешествия с детьми",
INDEX(GRID!$B$34:$BI$44,MATCH(C$7,GRID!$A$34:$A$44,0),MATCH(1,($U$2=GRID!$B$31:$BI$31)*(КАЛЕНДАРЬ!$BC17=GRID!$B$33:$BI$33), 0))*GRID!$B$65,
ROUNDUP(INDEX(GRID!$B$34:$BI$44,MATCH(C$7,GRID!$A$34:$A$44,0),MATCH(1,($U$2=GRID!$B$31:$BI$31)*(КАЛЕНДАРЬ!$BC17=GRID!$B$33:$BI$33),0))*GRID!$B$65*(1-GRID!$B$69),0))</f>
        <v>20640</v>
      </c>
      <c r="D479" s="47" cm="1">
        <f t="array" ref="D479">IF($I$2="Путешествия с детьми",
INDEX(GRID!$B$47:$BI$57,MATCH(C$7,GRID!$A$47:$A$57,0),MATCH(1,($U$2=GRID!$B$31:$BI$31)*(КАЛЕНДАРЬ!$BC17=GRID!$B$33:$BI$33), 0))*GRID!$B$65,
ROUNDUP(INDEX(GRID!$B$47:$BI$57,MATCH(C$7,GRID!$A$47:$A$57,0),MATCH(1,($U$2=GRID!$B$31:$BI$31)*(КАЛЕНДАРЬ!$BC17=GRID!$B$33:$BI$33),0))*GRID!$B$65*(1-GRID!$B$69),0))</f>
        <v>22876</v>
      </c>
      <c r="E479" s="47" cm="1">
        <f t="array" ref="E479">IF($I$2="Путешествия с детьми",
INDEX(GRID!$B$34:$BI$44,MATCH(E$7,GRID!$A$34:$A$44,0),MATCH(1,($U$2=GRID!$B$31:$BI$31)*(КАЛЕНДАРЬ!$BC17=GRID!$B$33:$BI$33), 0))*GRID!$B$65,
ROUNDUP(INDEX(GRID!$B$34:$BI$44,MATCH(E$7,GRID!$A$34:$A$44,0),MATCH(1,($U$2=GRID!$B$31:$BI$31)*(КАЛЕНДАРЬ!$BC17=GRID!$B$33:$BI$33),0))*GRID!$B$65*(1-GRID!$B$69),0))</f>
        <v>22274</v>
      </c>
      <c r="F479" s="47" cm="1">
        <f t="array" ref="F479">IF($I$2="Путешествия с детьми",
INDEX(GRID!$B$47:$BI$57,MATCH(E$7,GRID!$A$47:$A$57,0),MATCH(1,($U$2=GRID!$B$31:$BI$31)*(КАЛЕНДАРЬ!$BC17=GRID!$B$33:$BI$33), 0))*GRID!$B$65,
ROUNDUP(INDEX(GRID!$B$47:$BI$57,MATCH(E$7,GRID!$A$47:$A$57,0),MATCH(1,($U$2=GRID!$B$31:$BI$31)*(КАЛЕНДАРЬ!$BC17=GRID!$B$33:$BI$33),0))*GRID!$B$65*(1-GRID!$B$69),0))</f>
        <v>24510</v>
      </c>
      <c r="G479" s="47" cm="1">
        <f t="array" ref="G479">IF($I$2="Путешествия с детьми",
INDEX(GRID!$B$34:$BI$44,MATCH(G$7,GRID!$A$34:$A$44,0),MATCH(1,($U$2=GRID!$B$31:$BI$31)*(КАЛЕНДАРЬ!$BC17=GRID!$B$33:$BI$33), 0))*GRID!$B$65,
ROUNDUP(INDEX(GRID!$B$34:$BI$44,MATCH(G$7,GRID!$A$34:$A$44,0),MATCH(1,($U$2=GRID!$B$31:$BI$31)*(КАЛЕНДАРЬ!$BC17=GRID!$B$33:$BI$33),0))*GRID!$B$65*(1-GRID!$B$69),0))</f>
        <v>23220</v>
      </c>
      <c r="H479" s="47" cm="1">
        <f t="array" ref="H479">IF($I$2="Путешествия с детьми",
INDEX(GRID!$B$47:$BI$57,MATCH(G$7,GRID!$A$47:$A$57,0),MATCH(1,($U$2=GRID!$B$31:$BI$31)*(КАЛЕНДАРЬ!$BC17=GRID!$B$33:$BI$33), 0))*GRID!$B$65,
ROUNDUP(INDEX(GRID!$B$47:$BI$57,MATCH(G$7,GRID!$A$47:$A$57,0),MATCH(1,($U$2=GRID!$B$31:$BI$31)*(КАЛЕНДАРЬ!$BC17=GRID!$B$33:$BI$33),0))*GRID!$B$65*(1-GRID!$B$69),0))</f>
        <v>25456</v>
      </c>
      <c r="I479" s="47" cm="1">
        <f t="array" ref="I479">IF($I$2="Путешествия с детьми",
INDEX(GRID!$B$34:$BI$44,MATCH(I$7,GRID!$A$34:$A$44,0),MATCH(1,($U$2=GRID!$B$31:$BI$31)*(КАЛЕНДАРЬ!$BC17=GRID!$B$33:$BI$33), 0))*GRID!$B$65,
ROUNDUP(INDEX(GRID!$B$34:$BI$44,MATCH(I$7,GRID!$A$34:$A$44,0),MATCH(1,($U$2=GRID!$B$31:$BI$31)*(КАЛЕНДАРЬ!$BC17=GRID!$B$33:$BI$33),0))*GRID!$B$65*(1-GRID!$B$69),0))</f>
        <v>24854</v>
      </c>
      <c r="J479" s="47" cm="1">
        <f t="array" ref="J479">IF($I$2="Путешествия с детьми",
INDEX(GRID!$B$47:$BI$57,MATCH(I$7,GRID!$A$47:$A$57,0),MATCH(1,($U$2=GRID!$B$31:$BI$31)*(КАЛЕНДАРЬ!$BC17=GRID!$B$33:$BI$33), 0))*GRID!$B$65,
ROUNDUP(INDEX(GRID!$B$47:$BI$57,MATCH(I$7,GRID!$A$47:$A$57,0),MATCH(1,($U$2=GRID!$B$31:$BI$31)*(КАЛЕНДАРЬ!$BC17=GRID!$B$33:$BI$33),0))*GRID!$B$65*(1-GRID!$B$69),0))</f>
        <v>27090</v>
      </c>
      <c r="K479" s="47" cm="1">
        <f t="array" ref="K479">IF($I$2="Путешествия с детьми",
INDEX(GRID!$B$34:$BI$44,MATCH(K$7,GRID!$A$34:$A$44,0),MATCH(1,($U$2=GRID!$B$31:$BI$31)*(КАЛЕНДАРЬ!$BC17=GRID!$B$33:$BI$33), 0))*GRID!$B$65,
ROUNDUP(INDEX(GRID!$B$34:$BI$44,MATCH(K$7,GRID!$A$34:$A$44,0),MATCH(1,($U$2=GRID!$B$31:$BI$31)*(КАЛЕНДАРЬ!$BC17=GRID!$B$33:$BI$33),0))*GRID!$B$65*(1-GRID!$B$69),0))</f>
        <v>25800</v>
      </c>
      <c r="L479" s="47" cm="1">
        <f t="array" ref="L479">IF($I$2="Путешествия с детьми",
INDEX(GRID!$B$47:$BI$57,MATCH(K$7,GRID!$A$47:$A$57,0),MATCH(1,($U$2=GRID!$B$31:$BI$31)*(КАЛЕНДАРЬ!$BC17=GRID!$B$33:$BI$33), 0))*GRID!$B$65,
ROUNDUP(INDEX(GRID!$B$47:$BI$57,MATCH(K$7,GRID!$A$47:$A$57,0),MATCH(1,($U$2=GRID!$B$31:$BI$31)*(КАЛЕНДАРЬ!$BC17=GRID!$B$33:$BI$33),0))*GRID!$B$65*(1-GRID!$B$69),0))</f>
        <v>28036</v>
      </c>
      <c r="M479" s="47" cm="1">
        <f t="array" ref="M479">IF($I$2="Путешествия с детьми",
INDEX(GRID!$B$34:$BI$44,MATCH(M$7,GRID!$A$34:$A$44,0),MATCH(1,($U$2=GRID!$B$31:$BI$31)*(КАЛЕНДАРЬ!$BC17=GRID!$B$33:$BI$33), 0))*GRID!$B$65,
ROUNDUP(INDEX(GRID!$B$34:$BI$44,MATCH(M$7,GRID!$A$34:$A$44,0),MATCH(1,($U$2=GRID!$B$31:$BI$31)*(КАЛЕНДАРЬ!$BC17=GRID!$B$33:$BI$33),0))*GRID!$B$65*(1-GRID!$B$69),0))</f>
        <v>27434</v>
      </c>
      <c r="N479" s="47" cm="1">
        <f t="array" ref="N479">IF($I$2="Путешествия с детьми",
INDEX(GRID!$B$47:$BI$57,MATCH(M$7,GRID!$A$47:$A$57,0),MATCH(1,($U$2=GRID!$B$31:$BI$31)*(КАЛЕНДАРЬ!$BC17=GRID!$B$33:$BI$33), 0))*GRID!$B$65,
ROUNDUP(INDEX(GRID!$B$47:$BI$57,MATCH(M$7,GRID!$A$47:$A$57,0),MATCH(1,($U$2=GRID!$B$31:$BI$31)*(КАЛЕНДАРЬ!$BC17=GRID!$B$33:$BI$33),0))*GRID!$B$65*(1-GRID!$B$69),0))</f>
        <v>29670</v>
      </c>
      <c r="O479" s="47" cm="1">
        <f t="array" ref="O479">IF($I$2="Путешествия с детьми",
INDEX(GRID!$B$34:$BI$44,MATCH(O$7,GRID!$A$34:$A$44,0),MATCH(1,($U$2=GRID!$B$31:$BI$31)*(КАЛЕНДАРЬ!$BC17=GRID!$B$33:$BI$33), 0))*GRID!$B$65,
ROUNDUP(INDEX(GRID!$B$34:$BI$44,MATCH(O$7,GRID!$A$34:$A$44,0),MATCH(1,($U$2=GRID!$B$31:$BI$31)*(КАЛЕНДАРЬ!$BC17=GRID!$B$33:$BI$33),0))*GRID!$B$65*(1-GRID!$B$69),0))</f>
        <v>33712</v>
      </c>
      <c r="P479" s="47" cm="1">
        <f t="array" ref="P479">IF($I$2="Путешествия с детьми",
INDEX(GRID!$B$47:$BI$57,MATCH(O$7,GRID!$A$47:$A$57,0),MATCH(1,($U$2=GRID!$B$31:$BI$31)*(КАЛЕНДАРЬ!$BC17=GRID!$B$33:$BI$33), 0))*GRID!$B$65,
ROUNDUP(INDEX(GRID!$B$47:$BI$57,MATCH(O$7,GRID!$A$47:$A$57,0),MATCH(1,($U$2=GRID!$B$31:$BI$31)*(КАЛЕНДАРЬ!$BC17=GRID!$B$33:$BI$33),0))*GRID!$B$65*(1-GRID!$B$69),0))</f>
        <v>35948</v>
      </c>
      <c r="Q479" s="47" cm="1">
        <f t="array" ref="Q479">IF($I$2="Путешествия с детьми",
INDEX(GRID!$B$34:$BI$44,MATCH(Q$7,GRID!$A$34:$A$44,0),MATCH(1,($U$2=GRID!$B$31:$BI$31)*(КАЛЕНДАРЬ!$BC17=GRID!$B$33:$BI$33), 0))*GRID!$B$65,
ROUNDUP(INDEX(GRID!$B$34:$BI$44,MATCH(Q$7,GRID!$A$34:$A$44,0),MATCH(1,($U$2=GRID!$B$31:$BI$31)*(КАЛЕНДАРЬ!$BC17=GRID!$B$33:$BI$33),0))*GRID!$B$65*(1-GRID!$B$69),0))</f>
        <v>35518</v>
      </c>
      <c r="R479" s="47" cm="1">
        <f t="array" ref="R479">IF($I$2="Путешествия с детьми",
INDEX(GRID!$B$47:$BI$57,MATCH(Q$7,GRID!$A$47:$A$57,0),MATCH(1,($U$2=GRID!$B$31:$BI$31)*(КАЛЕНДАРЬ!$BC17=GRID!$B$33:$BI$33), 0))*GRID!$B$65,
ROUNDUP(INDEX(GRID!$B$47:$BI$57,MATCH(Q$7,GRID!$A$47:$A$57,0),MATCH(1,($U$2=GRID!$B$31:$BI$31)*(КАЛЕНДАРЬ!$BC17=GRID!$B$33:$BI$33),0))*GRID!$B$65*(1-GRID!$B$69),0))</f>
        <v>37754</v>
      </c>
      <c r="S479" s="47" cm="1">
        <f t="array" ref="S479">IF($I$2="Путешествия с детьми",
INDEX(GRID!$B$34:$BI$44,MATCH(S$7,GRID!$A$34:$A$44,0),MATCH(1,($U$2=GRID!$B$31:$BI$31)*(КАЛЕНДАРЬ!$BC17=GRID!$B$33:$BI$33), 0))*GRID!$B$65,
ROUNDUP(INDEX(GRID!$B$34:$BI$44,MATCH(S$7,GRID!$A$34:$A$44,0),MATCH(1,($U$2=GRID!$B$31:$BI$31)*(КАЛЕНДАРЬ!$BC17=GRID!$B$33:$BI$33),0))*GRID!$B$65*(1-GRID!$B$69),0))</f>
        <v>38700</v>
      </c>
      <c r="T479" s="47" cm="1">
        <f t="array" ref="T479">IF($I$2="Путешествия с детьми",
INDEX(GRID!$B$47:$BI$57,MATCH(S$7,GRID!$A$47:$A$57,0),MATCH(1,($U$2=GRID!$B$31:$BI$31)*(КАЛЕНДАРЬ!$BC17=GRID!$B$33:$BI$33), 0))*GRID!$B$65,
ROUNDUP(INDEX(GRID!$B$47:$BI$57,MATCH(S$7,GRID!$A$47:$A$57,0),MATCH(1,($U$2=GRID!$B$31:$BI$31)*(КАЛЕНДАРЬ!$BC17=GRID!$B$33:$BI$33),0))*GRID!$B$65*(1-GRID!$B$69),0))</f>
        <v>40936</v>
      </c>
      <c r="U479" s="47" cm="1">
        <f t="array" ref="U479">IF($I$2="Путешествия с детьми",
INDEX(GRID!$B$34:$BI$44,MATCH(U$7,GRID!$A$34:$A$44,0),MATCH(1,($U$2=GRID!$B$31:$BI$31)*(КАЛЕНДАРЬ!$BC17=GRID!$B$33:$BI$33), 0))*GRID!$B$65,
ROUNDUP(INDEX(GRID!$B$34:$BI$44,MATCH(U$7,GRID!$A$34:$A$44,0),MATCH(1,($U$2=GRID!$B$31:$BI$31)*(КАЛЕНДАРЬ!$BC17=GRID!$B$33:$BI$33),0))*GRID!$B$65*(1-GRID!$B$69),0))</f>
        <v>44118</v>
      </c>
      <c r="V479" s="47" cm="1">
        <f t="array" ref="V479">IF($I$2="Путешествия с детьми",
INDEX(GRID!$B$47:$BI$57,MATCH(U$7,GRID!$A$47:$A$57,0),MATCH(1,($U$2=GRID!$B$31:$BI$31)*(КАЛЕНДАРЬ!$BC17=GRID!$B$33:$BI$33), 0))*GRID!$B$65,
ROUNDUP(INDEX(GRID!$B$47:$BI$57,MATCH(U$7,GRID!$A$47:$A$57,0),MATCH(1,($U$2=GRID!$B$31:$BI$31)*(КАЛЕНДАРЬ!$BC17=GRID!$B$33:$BI$33),0))*GRID!$B$65*(1-GRID!$B$69),0))</f>
        <v>46354</v>
      </c>
      <c r="W479" s="47" cm="1">
        <f t="array" ref="W479">IF($I$2="Путешествия с детьми",
INDEX(GRID!$B$34:$BI$44,MATCH(W$7,GRID!$A$34:$A$44,0),MATCH(1,($U$2=GRID!$B$31:$BI$31)*(КАЛЕНДАРЬ!$BC17=GRID!$B$33:$BI$33), 0))*GRID!$B$65,
ROUNDUP(INDEX(GRID!$B$34:$BI$44,MATCH(W$7,GRID!$A$34:$A$44,0),MATCH(1,($U$2=GRID!$B$31:$BI$31)*(КАЛЕНДАРЬ!$BC17=GRID!$B$33:$BI$33),0))*GRID!$B$65*(1-GRID!$B$69),0))</f>
        <v>135364</v>
      </c>
      <c r="X479" s="47" cm="1">
        <f t="array" ref="X479">IF($I$2="Путешествия с детьми",
INDEX(GRID!$B$47:$BI$57,MATCH(W$7,GRID!$A$47:$A$57,0),MATCH(1,($U$2=GRID!$B$31:$BI$31)*(КАЛЕНДАРЬ!$BC17=GRID!$B$33:$BI$33), 0))*GRID!$B$65,
ROUNDUP(INDEX(GRID!$B$47:$BI$57,MATCH(W$7,GRID!$A$47:$A$57,0),MATCH(1,($U$2=GRID!$B$31:$BI$31)*(КАЛЕНДАРЬ!$BC17=GRID!$B$33:$BI$33),0))*GRID!$B$65*(1-GRID!$B$69),0))</f>
        <v>137600</v>
      </c>
    </row>
    <row r="480" spans="1:24" ht="14.25" customHeight="1" x14ac:dyDescent="0.2">
      <c r="A480" s="117" t="s">
        <v>43</v>
      </c>
      <c r="B480" s="117">
        <v>15</v>
      </c>
      <c r="C480" s="138" cm="1">
        <f t="array" ref="C480">IF($I$2="Путешествия с детьми",
INDEX(GRID!$B$34:$BI$44,MATCH(C$7,GRID!$A$34:$A$44,0),MATCH(1,($U$2=GRID!$B$31:$BI$31)*(КАЛЕНДАРЬ!$BC18=GRID!$B$33:$BI$33), 0))*GRID!$B$65,
ROUNDUP(INDEX(GRID!$B$34:$BI$44,MATCH(C$7,GRID!$A$34:$A$44,0),MATCH(1,($U$2=GRID!$B$31:$BI$31)*(КАЛЕНДАРЬ!$BC18=GRID!$B$33:$BI$33),0))*GRID!$B$65*(1-GRID!$B$69),0))</f>
        <v>20640</v>
      </c>
      <c r="D480" s="47" cm="1">
        <f t="array" ref="D480">IF($I$2="Путешествия с детьми",
INDEX(GRID!$B$47:$BI$57,MATCH(C$7,GRID!$A$47:$A$57,0),MATCH(1,($U$2=GRID!$B$31:$BI$31)*(КАЛЕНДАРЬ!$BC18=GRID!$B$33:$BI$33), 0))*GRID!$B$65,
ROUNDUP(INDEX(GRID!$B$47:$BI$57,MATCH(C$7,GRID!$A$47:$A$57,0),MATCH(1,($U$2=GRID!$B$31:$BI$31)*(КАЛЕНДАРЬ!$BC18=GRID!$B$33:$BI$33),0))*GRID!$B$65*(1-GRID!$B$69),0))</f>
        <v>22876</v>
      </c>
      <c r="E480" s="47" cm="1">
        <f t="array" ref="E480">IF($I$2="Путешествия с детьми",
INDEX(GRID!$B$34:$BI$44,MATCH(E$7,GRID!$A$34:$A$44,0),MATCH(1,($U$2=GRID!$B$31:$BI$31)*(КАЛЕНДАРЬ!$BC18=GRID!$B$33:$BI$33), 0))*GRID!$B$65,
ROUNDUP(INDEX(GRID!$B$34:$BI$44,MATCH(E$7,GRID!$A$34:$A$44,0),MATCH(1,($U$2=GRID!$B$31:$BI$31)*(КАЛЕНДАРЬ!$BC18=GRID!$B$33:$BI$33),0))*GRID!$B$65*(1-GRID!$B$69),0))</f>
        <v>22274</v>
      </c>
      <c r="F480" s="47" cm="1">
        <f t="array" ref="F480">IF($I$2="Путешествия с детьми",
INDEX(GRID!$B$47:$BI$57,MATCH(E$7,GRID!$A$47:$A$57,0),MATCH(1,($U$2=GRID!$B$31:$BI$31)*(КАЛЕНДАРЬ!$BC18=GRID!$B$33:$BI$33), 0))*GRID!$B$65,
ROUNDUP(INDEX(GRID!$B$47:$BI$57,MATCH(E$7,GRID!$A$47:$A$57,0),MATCH(1,($U$2=GRID!$B$31:$BI$31)*(КАЛЕНДАРЬ!$BC18=GRID!$B$33:$BI$33),0))*GRID!$B$65*(1-GRID!$B$69),0))</f>
        <v>24510</v>
      </c>
      <c r="G480" s="47" cm="1">
        <f t="array" ref="G480">IF($I$2="Путешествия с детьми",
INDEX(GRID!$B$34:$BI$44,MATCH(G$7,GRID!$A$34:$A$44,0),MATCH(1,($U$2=GRID!$B$31:$BI$31)*(КАЛЕНДАРЬ!$BC18=GRID!$B$33:$BI$33), 0))*GRID!$B$65,
ROUNDUP(INDEX(GRID!$B$34:$BI$44,MATCH(G$7,GRID!$A$34:$A$44,0),MATCH(1,($U$2=GRID!$B$31:$BI$31)*(КАЛЕНДАРЬ!$BC18=GRID!$B$33:$BI$33),0))*GRID!$B$65*(1-GRID!$B$69),0))</f>
        <v>23220</v>
      </c>
      <c r="H480" s="47" cm="1">
        <f t="array" ref="H480">IF($I$2="Путешествия с детьми",
INDEX(GRID!$B$47:$BI$57,MATCH(G$7,GRID!$A$47:$A$57,0),MATCH(1,($U$2=GRID!$B$31:$BI$31)*(КАЛЕНДАРЬ!$BC18=GRID!$B$33:$BI$33), 0))*GRID!$B$65,
ROUNDUP(INDEX(GRID!$B$47:$BI$57,MATCH(G$7,GRID!$A$47:$A$57,0),MATCH(1,($U$2=GRID!$B$31:$BI$31)*(КАЛЕНДАРЬ!$BC18=GRID!$B$33:$BI$33),0))*GRID!$B$65*(1-GRID!$B$69),0))</f>
        <v>25456</v>
      </c>
      <c r="I480" s="47" cm="1">
        <f t="array" ref="I480">IF($I$2="Путешествия с детьми",
INDEX(GRID!$B$34:$BI$44,MATCH(I$7,GRID!$A$34:$A$44,0),MATCH(1,($U$2=GRID!$B$31:$BI$31)*(КАЛЕНДАРЬ!$BC18=GRID!$B$33:$BI$33), 0))*GRID!$B$65,
ROUNDUP(INDEX(GRID!$B$34:$BI$44,MATCH(I$7,GRID!$A$34:$A$44,0),MATCH(1,($U$2=GRID!$B$31:$BI$31)*(КАЛЕНДАРЬ!$BC18=GRID!$B$33:$BI$33),0))*GRID!$B$65*(1-GRID!$B$69),0))</f>
        <v>24854</v>
      </c>
      <c r="J480" s="47" cm="1">
        <f t="array" ref="J480">IF($I$2="Путешествия с детьми",
INDEX(GRID!$B$47:$BI$57,MATCH(I$7,GRID!$A$47:$A$57,0),MATCH(1,($U$2=GRID!$B$31:$BI$31)*(КАЛЕНДАРЬ!$BC18=GRID!$B$33:$BI$33), 0))*GRID!$B$65,
ROUNDUP(INDEX(GRID!$B$47:$BI$57,MATCH(I$7,GRID!$A$47:$A$57,0),MATCH(1,($U$2=GRID!$B$31:$BI$31)*(КАЛЕНДАРЬ!$BC18=GRID!$B$33:$BI$33),0))*GRID!$B$65*(1-GRID!$B$69),0))</f>
        <v>27090</v>
      </c>
      <c r="K480" s="47" cm="1">
        <f t="array" ref="K480">IF($I$2="Путешествия с детьми",
INDEX(GRID!$B$34:$BI$44,MATCH(K$7,GRID!$A$34:$A$44,0),MATCH(1,($U$2=GRID!$B$31:$BI$31)*(КАЛЕНДАРЬ!$BC18=GRID!$B$33:$BI$33), 0))*GRID!$B$65,
ROUNDUP(INDEX(GRID!$B$34:$BI$44,MATCH(K$7,GRID!$A$34:$A$44,0),MATCH(1,($U$2=GRID!$B$31:$BI$31)*(КАЛЕНДАРЬ!$BC18=GRID!$B$33:$BI$33),0))*GRID!$B$65*(1-GRID!$B$69),0))</f>
        <v>25800</v>
      </c>
      <c r="L480" s="47" cm="1">
        <f t="array" ref="L480">IF($I$2="Путешествия с детьми",
INDEX(GRID!$B$47:$BI$57,MATCH(K$7,GRID!$A$47:$A$57,0),MATCH(1,($U$2=GRID!$B$31:$BI$31)*(КАЛЕНДАРЬ!$BC18=GRID!$B$33:$BI$33), 0))*GRID!$B$65,
ROUNDUP(INDEX(GRID!$B$47:$BI$57,MATCH(K$7,GRID!$A$47:$A$57,0),MATCH(1,($U$2=GRID!$B$31:$BI$31)*(КАЛЕНДАРЬ!$BC18=GRID!$B$33:$BI$33),0))*GRID!$B$65*(1-GRID!$B$69),0))</f>
        <v>28036</v>
      </c>
      <c r="M480" s="47" cm="1">
        <f t="array" ref="M480">IF($I$2="Путешествия с детьми",
INDEX(GRID!$B$34:$BI$44,MATCH(M$7,GRID!$A$34:$A$44,0),MATCH(1,($U$2=GRID!$B$31:$BI$31)*(КАЛЕНДАРЬ!$BC18=GRID!$B$33:$BI$33), 0))*GRID!$B$65,
ROUNDUP(INDEX(GRID!$B$34:$BI$44,MATCH(M$7,GRID!$A$34:$A$44,0),MATCH(1,($U$2=GRID!$B$31:$BI$31)*(КАЛЕНДАРЬ!$BC18=GRID!$B$33:$BI$33),0))*GRID!$B$65*(1-GRID!$B$69),0))</f>
        <v>27434</v>
      </c>
      <c r="N480" s="47" cm="1">
        <f t="array" ref="N480">IF($I$2="Путешествия с детьми",
INDEX(GRID!$B$47:$BI$57,MATCH(M$7,GRID!$A$47:$A$57,0),MATCH(1,($U$2=GRID!$B$31:$BI$31)*(КАЛЕНДАРЬ!$BC18=GRID!$B$33:$BI$33), 0))*GRID!$B$65,
ROUNDUP(INDEX(GRID!$B$47:$BI$57,MATCH(M$7,GRID!$A$47:$A$57,0),MATCH(1,($U$2=GRID!$B$31:$BI$31)*(КАЛЕНДАРЬ!$BC18=GRID!$B$33:$BI$33),0))*GRID!$B$65*(1-GRID!$B$69),0))</f>
        <v>29670</v>
      </c>
      <c r="O480" s="47" cm="1">
        <f t="array" ref="O480">IF($I$2="Путешествия с детьми",
INDEX(GRID!$B$34:$BI$44,MATCH(O$7,GRID!$A$34:$A$44,0),MATCH(1,($U$2=GRID!$B$31:$BI$31)*(КАЛЕНДАРЬ!$BC18=GRID!$B$33:$BI$33), 0))*GRID!$B$65,
ROUNDUP(INDEX(GRID!$B$34:$BI$44,MATCH(O$7,GRID!$A$34:$A$44,0),MATCH(1,($U$2=GRID!$B$31:$BI$31)*(КАЛЕНДАРЬ!$BC18=GRID!$B$33:$BI$33),0))*GRID!$B$65*(1-GRID!$B$69),0))</f>
        <v>33712</v>
      </c>
      <c r="P480" s="47" cm="1">
        <f t="array" ref="P480">IF($I$2="Путешествия с детьми",
INDEX(GRID!$B$47:$BI$57,MATCH(O$7,GRID!$A$47:$A$57,0),MATCH(1,($U$2=GRID!$B$31:$BI$31)*(КАЛЕНДАРЬ!$BC18=GRID!$B$33:$BI$33), 0))*GRID!$B$65,
ROUNDUP(INDEX(GRID!$B$47:$BI$57,MATCH(O$7,GRID!$A$47:$A$57,0),MATCH(1,($U$2=GRID!$B$31:$BI$31)*(КАЛЕНДАРЬ!$BC18=GRID!$B$33:$BI$33),0))*GRID!$B$65*(1-GRID!$B$69),0))</f>
        <v>35948</v>
      </c>
      <c r="Q480" s="47" cm="1">
        <f t="array" ref="Q480">IF($I$2="Путешествия с детьми",
INDEX(GRID!$B$34:$BI$44,MATCH(Q$7,GRID!$A$34:$A$44,0),MATCH(1,($U$2=GRID!$B$31:$BI$31)*(КАЛЕНДАРЬ!$BC18=GRID!$B$33:$BI$33), 0))*GRID!$B$65,
ROUNDUP(INDEX(GRID!$B$34:$BI$44,MATCH(Q$7,GRID!$A$34:$A$44,0),MATCH(1,($U$2=GRID!$B$31:$BI$31)*(КАЛЕНДАРЬ!$BC18=GRID!$B$33:$BI$33),0))*GRID!$B$65*(1-GRID!$B$69),0))</f>
        <v>35518</v>
      </c>
      <c r="R480" s="47" cm="1">
        <f t="array" ref="R480">IF($I$2="Путешествия с детьми",
INDEX(GRID!$B$47:$BI$57,MATCH(Q$7,GRID!$A$47:$A$57,0),MATCH(1,($U$2=GRID!$B$31:$BI$31)*(КАЛЕНДАРЬ!$BC18=GRID!$B$33:$BI$33), 0))*GRID!$B$65,
ROUNDUP(INDEX(GRID!$B$47:$BI$57,MATCH(Q$7,GRID!$A$47:$A$57,0),MATCH(1,($U$2=GRID!$B$31:$BI$31)*(КАЛЕНДАРЬ!$BC18=GRID!$B$33:$BI$33),0))*GRID!$B$65*(1-GRID!$B$69),0))</f>
        <v>37754</v>
      </c>
      <c r="S480" s="47" cm="1">
        <f t="array" ref="S480">IF($I$2="Путешествия с детьми",
INDEX(GRID!$B$34:$BI$44,MATCH(S$7,GRID!$A$34:$A$44,0),MATCH(1,($U$2=GRID!$B$31:$BI$31)*(КАЛЕНДАРЬ!$BC18=GRID!$B$33:$BI$33), 0))*GRID!$B$65,
ROUNDUP(INDEX(GRID!$B$34:$BI$44,MATCH(S$7,GRID!$A$34:$A$44,0),MATCH(1,($U$2=GRID!$B$31:$BI$31)*(КАЛЕНДАРЬ!$BC18=GRID!$B$33:$BI$33),0))*GRID!$B$65*(1-GRID!$B$69),0))</f>
        <v>38700</v>
      </c>
      <c r="T480" s="47" cm="1">
        <f t="array" ref="T480">IF($I$2="Путешествия с детьми",
INDEX(GRID!$B$47:$BI$57,MATCH(S$7,GRID!$A$47:$A$57,0),MATCH(1,($U$2=GRID!$B$31:$BI$31)*(КАЛЕНДАРЬ!$BC18=GRID!$B$33:$BI$33), 0))*GRID!$B$65,
ROUNDUP(INDEX(GRID!$B$47:$BI$57,MATCH(S$7,GRID!$A$47:$A$57,0),MATCH(1,($U$2=GRID!$B$31:$BI$31)*(КАЛЕНДАРЬ!$BC18=GRID!$B$33:$BI$33),0))*GRID!$B$65*(1-GRID!$B$69),0))</f>
        <v>40936</v>
      </c>
      <c r="U480" s="47" cm="1">
        <f t="array" ref="U480">IF($I$2="Путешествия с детьми",
INDEX(GRID!$B$34:$BI$44,MATCH(U$7,GRID!$A$34:$A$44,0),MATCH(1,($U$2=GRID!$B$31:$BI$31)*(КАЛЕНДАРЬ!$BC18=GRID!$B$33:$BI$33), 0))*GRID!$B$65,
ROUNDUP(INDEX(GRID!$B$34:$BI$44,MATCH(U$7,GRID!$A$34:$A$44,0),MATCH(1,($U$2=GRID!$B$31:$BI$31)*(КАЛЕНДАРЬ!$BC18=GRID!$B$33:$BI$33),0))*GRID!$B$65*(1-GRID!$B$69),0))</f>
        <v>44118</v>
      </c>
      <c r="V480" s="47" cm="1">
        <f t="array" ref="V480">IF($I$2="Путешествия с детьми",
INDEX(GRID!$B$47:$BI$57,MATCH(U$7,GRID!$A$47:$A$57,0),MATCH(1,($U$2=GRID!$B$31:$BI$31)*(КАЛЕНДАРЬ!$BC18=GRID!$B$33:$BI$33), 0))*GRID!$B$65,
ROUNDUP(INDEX(GRID!$B$47:$BI$57,MATCH(U$7,GRID!$A$47:$A$57,0),MATCH(1,($U$2=GRID!$B$31:$BI$31)*(КАЛЕНДАРЬ!$BC18=GRID!$B$33:$BI$33),0))*GRID!$B$65*(1-GRID!$B$69),0))</f>
        <v>46354</v>
      </c>
      <c r="W480" s="47" cm="1">
        <f t="array" ref="W480">IF($I$2="Путешествия с детьми",
INDEX(GRID!$B$34:$BI$44,MATCH(W$7,GRID!$A$34:$A$44,0),MATCH(1,($U$2=GRID!$B$31:$BI$31)*(КАЛЕНДАРЬ!$BC18=GRID!$B$33:$BI$33), 0))*GRID!$B$65,
ROUNDUP(INDEX(GRID!$B$34:$BI$44,MATCH(W$7,GRID!$A$34:$A$44,0),MATCH(1,($U$2=GRID!$B$31:$BI$31)*(КАЛЕНДАРЬ!$BC18=GRID!$B$33:$BI$33),0))*GRID!$B$65*(1-GRID!$B$69),0))</f>
        <v>135364</v>
      </c>
      <c r="X480" s="47" cm="1">
        <f t="array" ref="X480">IF($I$2="Путешествия с детьми",
INDEX(GRID!$B$47:$BI$57,MATCH(W$7,GRID!$A$47:$A$57,0),MATCH(1,($U$2=GRID!$B$31:$BI$31)*(КАЛЕНДАРЬ!$BC18=GRID!$B$33:$BI$33), 0))*GRID!$B$65,
ROUNDUP(INDEX(GRID!$B$47:$BI$57,MATCH(W$7,GRID!$A$47:$A$57,0),MATCH(1,($U$2=GRID!$B$31:$BI$31)*(КАЛЕНДАРЬ!$BC18=GRID!$B$33:$BI$33),0))*GRID!$B$65*(1-GRID!$B$69),0))</f>
        <v>137600</v>
      </c>
    </row>
    <row r="481" spans="1:24" ht="14.25" customHeight="1" x14ac:dyDescent="0.2">
      <c r="A481" s="117" t="s">
        <v>44</v>
      </c>
      <c r="B481" s="117">
        <v>16</v>
      </c>
      <c r="C481" s="138" cm="1">
        <f t="array" ref="C481">IF($I$2="Путешествия с детьми",
INDEX(GRID!$B$34:$BI$44,MATCH(C$7,GRID!$A$34:$A$44,0),MATCH(1,($U$2=GRID!$B$31:$BI$31)*(КАЛЕНДАРЬ!$BC19=GRID!$B$33:$BI$33), 0))*GRID!$B$65,
ROUNDUP(INDEX(GRID!$B$34:$BI$44,MATCH(C$7,GRID!$A$34:$A$44,0),MATCH(1,($U$2=GRID!$B$31:$BI$31)*(КАЛЕНДАРЬ!$BC19=GRID!$B$33:$BI$33),0))*GRID!$B$65*(1-GRID!$B$69),0))</f>
        <v>20640</v>
      </c>
      <c r="D481" s="47" cm="1">
        <f t="array" ref="D481">IF($I$2="Путешествия с детьми",
INDEX(GRID!$B$47:$BI$57,MATCH(C$7,GRID!$A$47:$A$57,0),MATCH(1,($U$2=GRID!$B$31:$BI$31)*(КАЛЕНДАРЬ!$BC19=GRID!$B$33:$BI$33), 0))*GRID!$B$65,
ROUNDUP(INDEX(GRID!$B$47:$BI$57,MATCH(C$7,GRID!$A$47:$A$57,0),MATCH(1,($U$2=GRID!$B$31:$BI$31)*(КАЛЕНДАРЬ!$BC19=GRID!$B$33:$BI$33),0))*GRID!$B$65*(1-GRID!$B$69),0))</f>
        <v>22876</v>
      </c>
      <c r="E481" s="47" cm="1">
        <f t="array" ref="E481">IF($I$2="Путешествия с детьми",
INDEX(GRID!$B$34:$BI$44,MATCH(E$7,GRID!$A$34:$A$44,0),MATCH(1,($U$2=GRID!$B$31:$BI$31)*(КАЛЕНДАРЬ!$BC19=GRID!$B$33:$BI$33), 0))*GRID!$B$65,
ROUNDUP(INDEX(GRID!$B$34:$BI$44,MATCH(E$7,GRID!$A$34:$A$44,0),MATCH(1,($U$2=GRID!$B$31:$BI$31)*(КАЛЕНДАРЬ!$BC19=GRID!$B$33:$BI$33),0))*GRID!$B$65*(1-GRID!$B$69),0))</f>
        <v>22274</v>
      </c>
      <c r="F481" s="47" cm="1">
        <f t="array" ref="F481">IF($I$2="Путешествия с детьми",
INDEX(GRID!$B$47:$BI$57,MATCH(E$7,GRID!$A$47:$A$57,0),MATCH(1,($U$2=GRID!$B$31:$BI$31)*(КАЛЕНДАРЬ!$BC19=GRID!$B$33:$BI$33), 0))*GRID!$B$65,
ROUNDUP(INDEX(GRID!$B$47:$BI$57,MATCH(E$7,GRID!$A$47:$A$57,0),MATCH(1,($U$2=GRID!$B$31:$BI$31)*(КАЛЕНДАРЬ!$BC19=GRID!$B$33:$BI$33),0))*GRID!$B$65*(1-GRID!$B$69),0))</f>
        <v>24510</v>
      </c>
      <c r="G481" s="47" cm="1">
        <f t="array" ref="G481">IF($I$2="Путешествия с детьми",
INDEX(GRID!$B$34:$BI$44,MATCH(G$7,GRID!$A$34:$A$44,0),MATCH(1,($U$2=GRID!$B$31:$BI$31)*(КАЛЕНДАРЬ!$BC19=GRID!$B$33:$BI$33), 0))*GRID!$B$65,
ROUNDUP(INDEX(GRID!$B$34:$BI$44,MATCH(G$7,GRID!$A$34:$A$44,0),MATCH(1,($U$2=GRID!$B$31:$BI$31)*(КАЛЕНДАРЬ!$BC19=GRID!$B$33:$BI$33),0))*GRID!$B$65*(1-GRID!$B$69),0))</f>
        <v>23220</v>
      </c>
      <c r="H481" s="47" cm="1">
        <f t="array" ref="H481">IF($I$2="Путешествия с детьми",
INDEX(GRID!$B$47:$BI$57,MATCH(G$7,GRID!$A$47:$A$57,0),MATCH(1,($U$2=GRID!$B$31:$BI$31)*(КАЛЕНДАРЬ!$BC19=GRID!$B$33:$BI$33), 0))*GRID!$B$65,
ROUNDUP(INDEX(GRID!$B$47:$BI$57,MATCH(G$7,GRID!$A$47:$A$57,0),MATCH(1,($U$2=GRID!$B$31:$BI$31)*(КАЛЕНДАРЬ!$BC19=GRID!$B$33:$BI$33),0))*GRID!$B$65*(1-GRID!$B$69),0))</f>
        <v>25456</v>
      </c>
      <c r="I481" s="47" cm="1">
        <f t="array" ref="I481">IF($I$2="Путешествия с детьми",
INDEX(GRID!$B$34:$BI$44,MATCH(I$7,GRID!$A$34:$A$44,0),MATCH(1,($U$2=GRID!$B$31:$BI$31)*(КАЛЕНДАРЬ!$BC19=GRID!$B$33:$BI$33), 0))*GRID!$B$65,
ROUNDUP(INDEX(GRID!$B$34:$BI$44,MATCH(I$7,GRID!$A$34:$A$44,0),MATCH(1,($U$2=GRID!$B$31:$BI$31)*(КАЛЕНДАРЬ!$BC19=GRID!$B$33:$BI$33),0))*GRID!$B$65*(1-GRID!$B$69),0))</f>
        <v>24854</v>
      </c>
      <c r="J481" s="47" cm="1">
        <f t="array" ref="J481">IF($I$2="Путешествия с детьми",
INDEX(GRID!$B$47:$BI$57,MATCH(I$7,GRID!$A$47:$A$57,0),MATCH(1,($U$2=GRID!$B$31:$BI$31)*(КАЛЕНДАРЬ!$BC19=GRID!$B$33:$BI$33), 0))*GRID!$B$65,
ROUNDUP(INDEX(GRID!$B$47:$BI$57,MATCH(I$7,GRID!$A$47:$A$57,0),MATCH(1,($U$2=GRID!$B$31:$BI$31)*(КАЛЕНДАРЬ!$BC19=GRID!$B$33:$BI$33),0))*GRID!$B$65*(1-GRID!$B$69),0))</f>
        <v>27090</v>
      </c>
      <c r="K481" s="47" cm="1">
        <f t="array" ref="K481">IF($I$2="Путешествия с детьми",
INDEX(GRID!$B$34:$BI$44,MATCH(K$7,GRID!$A$34:$A$44,0),MATCH(1,($U$2=GRID!$B$31:$BI$31)*(КАЛЕНДАРЬ!$BC19=GRID!$B$33:$BI$33), 0))*GRID!$B$65,
ROUNDUP(INDEX(GRID!$B$34:$BI$44,MATCH(K$7,GRID!$A$34:$A$44,0),MATCH(1,($U$2=GRID!$B$31:$BI$31)*(КАЛЕНДАРЬ!$BC19=GRID!$B$33:$BI$33),0))*GRID!$B$65*(1-GRID!$B$69),0))</f>
        <v>25800</v>
      </c>
      <c r="L481" s="47" cm="1">
        <f t="array" ref="L481">IF($I$2="Путешествия с детьми",
INDEX(GRID!$B$47:$BI$57,MATCH(K$7,GRID!$A$47:$A$57,0),MATCH(1,($U$2=GRID!$B$31:$BI$31)*(КАЛЕНДАРЬ!$BC19=GRID!$B$33:$BI$33), 0))*GRID!$B$65,
ROUNDUP(INDEX(GRID!$B$47:$BI$57,MATCH(K$7,GRID!$A$47:$A$57,0),MATCH(1,($U$2=GRID!$B$31:$BI$31)*(КАЛЕНДАРЬ!$BC19=GRID!$B$33:$BI$33),0))*GRID!$B$65*(1-GRID!$B$69),0))</f>
        <v>28036</v>
      </c>
      <c r="M481" s="47" cm="1">
        <f t="array" ref="M481">IF($I$2="Путешествия с детьми",
INDEX(GRID!$B$34:$BI$44,MATCH(M$7,GRID!$A$34:$A$44,0),MATCH(1,($U$2=GRID!$B$31:$BI$31)*(КАЛЕНДАРЬ!$BC19=GRID!$B$33:$BI$33), 0))*GRID!$B$65,
ROUNDUP(INDEX(GRID!$B$34:$BI$44,MATCH(M$7,GRID!$A$34:$A$44,0),MATCH(1,($U$2=GRID!$B$31:$BI$31)*(КАЛЕНДАРЬ!$BC19=GRID!$B$33:$BI$33),0))*GRID!$B$65*(1-GRID!$B$69),0))</f>
        <v>27434</v>
      </c>
      <c r="N481" s="47" cm="1">
        <f t="array" ref="N481">IF($I$2="Путешествия с детьми",
INDEX(GRID!$B$47:$BI$57,MATCH(M$7,GRID!$A$47:$A$57,0),MATCH(1,($U$2=GRID!$B$31:$BI$31)*(КАЛЕНДАРЬ!$BC19=GRID!$B$33:$BI$33), 0))*GRID!$B$65,
ROUNDUP(INDEX(GRID!$B$47:$BI$57,MATCH(M$7,GRID!$A$47:$A$57,0),MATCH(1,($U$2=GRID!$B$31:$BI$31)*(КАЛЕНДАРЬ!$BC19=GRID!$B$33:$BI$33),0))*GRID!$B$65*(1-GRID!$B$69),0))</f>
        <v>29670</v>
      </c>
      <c r="O481" s="47" cm="1">
        <f t="array" ref="O481">IF($I$2="Путешествия с детьми",
INDEX(GRID!$B$34:$BI$44,MATCH(O$7,GRID!$A$34:$A$44,0),MATCH(1,($U$2=GRID!$B$31:$BI$31)*(КАЛЕНДАРЬ!$BC19=GRID!$B$33:$BI$33), 0))*GRID!$B$65,
ROUNDUP(INDEX(GRID!$B$34:$BI$44,MATCH(O$7,GRID!$A$34:$A$44,0),MATCH(1,($U$2=GRID!$B$31:$BI$31)*(КАЛЕНДАРЬ!$BC19=GRID!$B$33:$BI$33),0))*GRID!$B$65*(1-GRID!$B$69),0))</f>
        <v>33712</v>
      </c>
      <c r="P481" s="47" cm="1">
        <f t="array" ref="P481">IF($I$2="Путешествия с детьми",
INDEX(GRID!$B$47:$BI$57,MATCH(O$7,GRID!$A$47:$A$57,0),MATCH(1,($U$2=GRID!$B$31:$BI$31)*(КАЛЕНДАРЬ!$BC19=GRID!$B$33:$BI$33), 0))*GRID!$B$65,
ROUNDUP(INDEX(GRID!$B$47:$BI$57,MATCH(O$7,GRID!$A$47:$A$57,0),MATCH(1,($U$2=GRID!$B$31:$BI$31)*(КАЛЕНДАРЬ!$BC19=GRID!$B$33:$BI$33),0))*GRID!$B$65*(1-GRID!$B$69),0))</f>
        <v>35948</v>
      </c>
      <c r="Q481" s="47" cm="1">
        <f t="array" ref="Q481">IF($I$2="Путешествия с детьми",
INDEX(GRID!$B$34:$BI$44,MATCH(Q$7,GRID!$A$34:$A$44,0),MATCH(1,($U$2=GRID!$B$31:$BI$31)*(КАЛЕНДАРЬ!$BC19=GRID!$B$33:$BI$33), 0))*GRID!$B$65,
ROUNDUP(INDEX(GRID!$B$34:$BI$44,MATCH(Q$7,GRID!$A$34:$A$44,0),MATCH(1,($U$2=GRID!$B$31:$BI$31)*(КАЛЕНДАРЬ!$BC19=GRID!$B$33:$BI$33),0))*GRID!$B$65*(1-GRID!$B$69),0))</f>
        <v>35518</v>
      </c>
      <c r="R481" s="47" cm="1">
        <f t="array" ref="R481">IF($I$2="Путешествия с детьми",
INDEX(GRID!$B$47:$BI$57,MATCH(Q$7,GRID!$A$47:$A$57,0),MATCH(1,($U$2=GRID!$B$31:$BI$31)*(КАЛЕНДАРЬ!$BC19=GRID!$B$33:$BI$33), 0))*GRID!$B$65,
ROUNDUP(INDEX(GRID!$B$47:$BI$57,MATCH(Q$7,GRID!$A$47:$A$57,0),MATCH(1,($U$2=GRID!$B$31:$BI$31)*(КАЛЕНДАРЬ!$BC19=GRID!$B$33:$BI$33),0))*GRID!$B$65*(1-GRID!$B$69),0))</f>
        <v>37754</v>
      </c>
      <c r="S481" s="47" cm="1">
        <f t="array" ref="S481">IF($I$2="Путешествия с детьми",
INDEX(GRID!$B$34:$BI$44,MATCH(S$7,GRID!$A$34:$A$44,0),MATCH(1,($U$2=GRID!$B$31:$BI$31)*(КАЛЕНДАРЬ!$BC19=GRID!$B$33:$BI$33), 0))*GRID!$B$65,
ROUNDUP(INDEX(GRID!$B$34:$BI$44,MATCH(S$7,GRID!$A$34:$A$44,0),MATCH(1,($U$2=GRID!$B$31:$BI$31)*(КАЛЕНДАРЬ!$BC19=GRID!$B$33:$BI$33),0))*GRID!$B$65*(1-GRID!$B$69),0))</f>
        <v>38700</v>
      </c>
      <c r="T481" s="47" cm="1">
        <f t="array" ref="T481">IF($I$2="Путешествия с детьми",
INDEX(GRID!$B$47:$BI$57,MATCH(S$7,GRID!$A$47:$A$57,0),MATCH(1,($U$2=GRID!$B$31:$BI$31)*(КАЛЕНДАРЬ!$BC19=GRID!$B$33:$BI$33), 0))*GRID!$B$65,
ROUNDUP(INDEX(GRID!$B$47:$BI$57,MATCH(S$7,GRID!$A$47:$A$57,0),MATCH(1,($U$2=GRID!$B$31:$BI$31)*(КАЛЕНДАРЬ!$BC19=GRID!$B$33:$BI$33),0))*GRID!$B$65*(1-GRID!$B$69),0))</f>
        <v>40936</v>
      </c>
      <c r="U481" s="47" cm="1">
        <f t="array" ref="U481">IF($I$2="Путешествия с детьми",
INDEX(GRID!$B$34:$BI$44,MATCH(U$7,GRID!$A$34:$A$44,0),MATCH(1,($U$2=GRID!$B$31:$BI$31)*(КАЛЕНДАРЬ!$BC19=GRID!$B$33:$BI$33), 0))*GRID!$B$65,
ROUNDUP(INDEX(GRID!$B$34:$BI$44,MATCH(U$7,GRID!$A$34:$A$44,0),MATCH(1,($U$2=GRID!$B$31:$BI$31)*(КАЛЕНДАРЬ!$BC19=GRID!$B$33:$BI$33),0))*GRID!$B$65*(1-GRID!$B$69),0))</f>
        <v>44118</v>
      </c>
      <c r="V481" s="47" cm="1">
        <f t="array" ref="V481">IF($I$2="Путешествия с детьми",
INDEX(GRID!$B$47:$BI$57,MATCH(U$7,GRID!$A$47:$A$57,0),MATCH(1,($U$2=GRID!$B$31:$BI$31)*(КАЛЕНДАРЬ!$BC19=GRID!$B$33:$BI$33), 0))*GRID!$B$65,
ROUNDUP(INDEX(GRID!$B$47:$BI$57,MATCH(U$7,GRID!$A$47:$A$57,0),MATCH(1,($U$2=GRID!$B$31:$BI$31)*(КАЛЕНДАРЬ!$BC19=GRID!$B$33:$BI$33),0))*GRID!$B$65*(1-GRID!$B$69),0))</f>
        <v>46354</v>
      </c>
      <c r="W481" s="47" cm="1">
        <f t="array" ref="W481">IF($I$2="Путешествия с детьми",
INDEX(GRID!$B$34:$BI$44,MATCH(W$7,GRID!$A$34:$A$44,0),MATCH(1,($U$2=GRID!$B$31:$BI$31)*(КАЛЕНДАРЬ!$BC19=GRID!$B$33:$BI$33), 0))*GRID!$B$65,
ROUNDUP(INDEX(GRID!$B$34:$BI$44,MATCH(W$7,GRID!$A$34:$A$44,0),MATCH(1,($U$2=GRID!$B$31:$BI$31)*(КАЛЕНДАРЬ!$BC19=GRID!$B$33:$BI$33),0))*GRID!$B$65*(1-GRID!$B$69),0))</f>
        <v>135364</v>
      </c>
      <c r="X481" s="47" cm="1">
        <f t="array" ref="X481">IF($I$2="Путешествия с детьми",
INDEX(GRID!$B$47:$BI$57,MATCH(W$7,GRID!$A$47:$A$57,0),MATCH(1,($U$2=GRID!$B$31:$BI$31)*(КАЛЕНДАРЬ!$BC19=GRID!$B$33:$BI$33), 0))*GRID!$B$65,
ROUNDUP(INDEX(GRID!$B$47:$BI$57,MATCH(W$7,GRID!$A$47:$A$57,0),MATCH(1,($U$2=GRID!$B$31:$BI$31)*(КАЛЕНДАРЬ!$BC19=GRID!$B$33:$BI$33),0))*GRID!$B$65*(1-GRID!$B$69),0))</f>
        <v>137600</v>
      </c>
    </row>
    <row r="482" spans="1:24" ht="14.25" customHeight="1" x14ac:dyDescent="0.2">
      <c r="A482" s="117" t="s">
        <v>45</v>
      </c>
      <c r="B482" s="117">
        <v>17</v>
      </c>
      <c r="C482" s="138" cm="1">
        <f t="array" ref="C482">IF($I$2="Путешествия с детьми",
INDEX(GRID!$B$34:$BI$44,MATCH(C$7,GRID!$A$34:$A$44,0),MATCH(1,($U$2=GRID!$B$31:$BI$31)*(КАЛЕНДАРЬ!$BC20=GRID!$B$33:$BI$33), 0))*GRID!$B$65,
ROUNDUP(INDEX(GRID!$B$34:$BI$44,MATCH(C$7,GRID!$A$34:$A$44,0),MATCH(1,($U$2=GRID!$B$31:$BI$31)*(КАЛЕНДАРЬ!$BC20=GRID!$B$33:$BI$33),0))*GRID!$B$65*(1-GRID!$B$69),0))</f>
        <v>20640</v>
      </c>
      <c r="D482" s="47" cm="1">
        <f t="array" ref="D482">IF($I$2="Путешествия с детьми",
INDEX(GRID!$B$47:$BI$57,MATCH(C$7,GRID!$A$47:$A$57,0),MATCH(1,($U$2=GRID!$B$31:$BI$31)*(КАЛЕНДАРЬ!$BC20=GRID!$B$33:$BI$33), 0))*GRID!$B$65,
ROUNDUP(INDEX(GRID!$B$47:$BI$57,MATCH(C$7,GRID!$A$47:$A$57,0),MATCH(1,($U$2=GRID!$B$31:$BI$31)*(КАЛЕНДАРЬ!$BC20=GRID!$B$33:$BI$33),0))*GRID!$B$65*(1-GRID!$B$69),0))</f>
        <v>22876</v>
      </c>
      <c r="E482" s="47" cm="1">
        <f t="array" ref="E482">IF($I$2="Путешествия с детьми",
INDEX(GRID!$B$34:$BI$44,MATCH(E$7,GRID!$A$34:$A$44,0),MATCH(1,($U$2=GRID!$B$31:$BI$31)*(КАЛЕНДАРЬ!$BC20=GRID!$B$33:$BI$33), 0))*GRID!$B$65,
ROUNDUP(INDEX(GRID!$B$34:$BI$44,MATCH(E$7,GRID!$A$34:$A$44,0),MATCH(1,($U$2=GRID!$B$31:$BI$31)*(КАЛЕНДАРЬ!$BC20=GRID!$B$33:$BI$33),0))*GRID!$B$65*(1-GRID!$B$69),0))</f>
        <v>22274</v>
      </c>
      <c r="F482" s="47" cm="1">
        <f t="array" ref="F482">IF($I$2="Путешествия с детьми",
INDEX(GRID!$B$47:$BI$57,MATCH(E$7,GRID!$A$47:$A$57,0),MATCH(1,($U$2=GRID!$B$31:$BI$31)*(КАЛЕНДАРЬ!$BC20=GRID!$B$33:$BI$33), 0))*GRID!$B$65,
ROUNDUP(INDEX(GRID!$B$47:$BI$57,MATCH(E$7,GRID!$A$47:$A$57,0),MATCH(1,($U$2=GRID!$B$31:$BI$31)*(КАЛЕНДАРЬ!$BC20=GRID!$B$33:$BI$33),0))*GRID!$B$65*(1-GRID!$B$69),0))</f>
        <v>24510</v>
      </c>
      <c r="G482" s="47" cm="1">
        <f t="array" ref="G482">IF($I$2="Путешествия с детьми",
INDEX(GRID!$B$34:$BI$44,MATCH(G$7,GRID!$A$34:$A$44,0),MATCH(1,($U$2=GRID!$B$31:$BI$31)*(КАЛЕНДАРЬ!$BC20=GRID!$B$33:$BI$33), 0))*GRID!$B$65,
ROUNDUP(INDEX(GRID!$B$34:$BI$44,MATCH(G$7,GRID!$A$34:$A$44,0),MATCH(1,($U$2=GRID!$B$31:$BI$31)*(КАЛЕНДАРЬ!$BC20=GRID!$B$33:$BI$33),0))*GRID!$B$65*(1-GRID!$B$69),0))</f>
        <v>23220</v>
      </c>
      <c r="H482" s="47" cm="1">
        <f t="array" ref="H482">IF($I$2="Путешествия с детьми",
INDEX(GRID!$B$47:$BI$57,MATCH(G$7,GRID!$A$47:$A$57,0),MATCH(1,($U$2=GRID!$B$31:$BI$31)*(КАЛЕНДАРЬ!$BC20=GRID!$B$33:$BI$33), 0))*GRID!$B$65,
ROUNDUP(INDEX(GRID!$B$47:$BI$57,MATCH(G$7,GRID!$A$47:$A$57,0),MATCH(1,($U$2=GRID!$B$31:$BI$31)*(КАЛЕНДАРЬ!$BC20=GRID!$B$33:$BI$33),0))*GRID!$B$65*(1-GRID!$B$69),0))</f>
        <v>25456</v>
      </c>
      <c r="I482" s="47" cm="1">
        <f t="array" ref="I482">IF($I$2="Путешествия с детьми",
INDEX(GRID!$B$34:$BI$44,MATCH(I$7,GRID!$A$34:$A$44,0),MATCH(1,($U$2=GRID!$B$31:$BI$31)*(КАЛЕНДАРЬ!$BC20=GRID!$B$33:$BI$33), 0))*GRID!$B$65,
ROUNDUP(INDEX(GRID!$B$34:$BI$44,MATCH(I$7,GRID!$A$34:$A$44,0),MATCH(1,($U$2=GRID!$B$31:$BI$31)*(КАЛЕНДАРЬ!$BC20=GRID!$B$33:$BI$33),0))*GRID!$B$65*(1-GRID!$B$69),0))</f>
        <v>24854</v>
      </c>
      <c r="J482" s="47" cm="1">
        <f t="array" ref="J482">IF($I$2="Путешествия с детьми",
INDEX(GRID!$B$47:$BI$57,MATCH(I$7,GRID!$A$47:$A$57,0),MATCH(1,($U$2=GRID!$B$31:$BI$31)*(КАЛЕНДАРЬ!$BC20=GRID!$B$33:$BI$33), 0))*GRID!$B$65,
ROUNDUP(INDEX(GRID!$B$47:$BI$57,MATCH(I$7,GRID!$A$47:$A$57,0),MATCH(1,($U$2=GRID!$B$31:$BI$31)*(КАЛЕНДАРЬ!$BC20=GRID!$B$33:$BI$33),0))*GRID!$B$65*(1-GRID!$B$69),0))</f>
        <v>27090</v>
      </c>
      <c r="K482" s="47" cm="1">
        <f t="array" ref="K482">IF($I$2="Путешествия с детьми",
INDEX(GRID!$B$34:$BI$44,MATCH(K$7,GRID!$A$34:$A$44,0),MATCH(1,($U$2=GRID!$B$31:$BI$31)*(КАЛЕНДАРЬ!$BC20=GRID!$B$33:$BI$33), 0))*GRID!$B$65,
ROUNDUP(INDEX(GRID!$B$34:$BI$44,MATCH(K$7,GRID!$A$34:$A$44,0),MATCH(1,($U$2=GRID!$B$31:$BI$31)*(КАЛЕНДАРЬ!$BC20=GRID!$B$33:$BI$33),0))*GRID!$B$65*(1-GRID!$B$69),0))</f>
        <v>25800</v>
      </c>
      <c r="L482" s="47" cm="1">
        <f t="array" ref="L482">IF($I$2="Путешествия с детьми",
INDEX(GRID!$B$47:$BI$57,MATCH(K$7,GRID!$A$47:$A$57,0),MATCH(1,($U$2=GRID!$B$31:$BI$31)*(КАЛЕНДАРЬ!$BC20=GRID!$B$33:$BI$33), 0))*GRID!$B$65,
ROUNDUP(INDEX(GRID!$B$47:$BI$57,MATCH(K$7,GRID!$A$47:$A$57,0),MATCH(1,($U$2=GRID!$B$31:$BI$31)*(КАЛЕНДАРЬ!$BC20=GRID!$B$33:$BI$33),0))*GRID!$B$65*(1-GRID!$B$69),0))</f>
        <v>28036</v>
      </c>
      <c r="M482" s="47" cm="1">
        <f t="array" ref="M482">IF($I$2="Путешествия с детьми",
INDEX(GRID!$B$34:$BI$44,MATCH(M$7,GRID!$A$34:$A$44,0),MATCH(1,($U$2=GRID!$B$31:$BI$31)*(КАЛЕНДАРЬ!$BC20=GRID!$B$33:$BI$33), 0))*GRID!$B$65,
ROUNDUP(INDEX(GRID!$B$34:$BI$44,MATCH(M$7,GRID!$A$34:$A$44,0),MATCH(1,($U$2=GRID!$B$31:$BI$31)*(КАЛЕНДАРЬ!$BC20=GRID!$B$33:$BI$33),0))*GRID!$B$65*(1-GRID!$B$69),0))</f>
        <v>27434</v>
      </c>
      <c r="N482" s="47" cm="1">
        <f t="array" ref="N482">IF($I$2="Путешествия с детьми",
INDEX(GRID!$B$47:$BI$57,MATCH(M$7,GRID!$A$47:$A$57,0),MATCH(1,($U$2=GRID!$B$31:$BI$31)*(КАЛЕНДАРЬ!$BC20=GRID!$B$33:$BI$33), 0))*GRID!$B$65,
ROUNDUP(INDEX(GRID!$B$47:$BI$57,MATCH(M$7,GRID!$A$47:$A$57,0),MATCH(1,($U$2=GRID!$B$31:$BI$31)*(КАЛЕНДАРЬ!$BC20=GRID!$B$33:$BI$33),0))*GRID!$B$65*(1-GRID!$B$69),0))</f>
        <v>29670</v>
      </c>
      <c r="O482" s="47" cm="1">
        <f t="array" ref="O482">IF($I$2="Путешествия с детьми",
INDEX(GRID!$B$34:$BI$44,MATCH(O$7,GRID!$A$34:$A$44,0),MATCH(1,($U$2=GRID!$B$31:$BI$31)*(КАЛЕНДАРЬ!$BC20=GRID!$B$33:$BI$33), 0))*GRID!$B$65,
ROUNDUP(INDEX(GRID!$B$34:$BI$44,MATCH(O$7,GRID!$A$34:$A$44,0),MATCH(1,($U$2=GRID!$B$31:$BI$31)*(КАЛЕНДАРЬ!$BC20=GRID!$B$33:$BI$33),0))*GRID!$B$65*(1-GRID!$B$69),0))</f>
        <v>33712</v>
      </c>
      <c r="P482" s="47" cm="1">
        <f t="array" ref="P482">IF($I$2="Путешествия с детьми",
INDEX(GRID!$B$47:$BI$57,MATCH(O$7,GRID!$A$47:$A$57,0),MATCH(1,($U$2=GRID!$B$31:$BI$31)*(КАЛЕНДАРЬ!$BC20=GRID!$B$33:$BI$33), 0))*GRID!$B$65,
ROUNDUP(INDEX(GRID!$B$47:$BI$57,MATCH(O$7,GRID!$A$47:$A$57,0),MATCH(1,($U$2=GRID!$B$31:$BI$31)*(КАЛЕНДАРЬ!$BC20=GRID!$B$33:$BI$33),0))*GRID!$B$65*(1-GRID!$B$69),0))</f>
        <v>35948</v>
      </c>
      <c r="Q482" s="47" cm="1">
        <f t="array" ref="Q482">IF($I$2="Путешествия с детьми",
INDEX(GRID!$B$34:$BI$44,MATCH(Q$7,GRID!$A$34:$A$44,0),MATCH(1,($U$2=GRID!$B$31:$BI$31)*(КАЛЕНДАРЬ!$BC20=GRID!$B$33:$BI$33), 0))*GRID!$B$65,
ROUNDUP(INDEX(GRID!$B$34:$BI$44,MATCH(Q$7,GRID!$A$34:$A$44,0),MATCH(1,($U$2=GRID!$B$31:$BI$31)*(КАЛЕНДАРЬ!$BC20=GRID!$B$33:$BI$33),0))*GRID!$B$65*(1-GRID!$B$69),0))</f>
        <v>35518</v>
      </c>
      <c r="R482" s="47" cm="1">
        <f t="array" ref="R482">IF($I$2="Путешествия с детьми",
INDEX(GRID!$B$47:$BI$57,MATCH(Q$7,GRID!$A$47:$A$57,0),MATCH(1,($U$2=GRID!$B$31:$BI$31)*(КАЛЕНДАРЬ!$BC20=GRID!$B$33:$BI$33), 0))*GRID!$B$65,
ROUNDUP(INDEX(GRID!$B$47:$BI$57,MATCH(Q$7,GRID!$A$47:$A$57,0),MATCH(1,($U$2=GRID!$B$31:$BI$31)*(КАЛЕНДАРЬ!$BC20=GRID!$B$33:$BI$33),0))*GRID!$B$65*(1-GRID!$B$69),0))</f>
        <v>37754</v>
      </c>
      <c r="S482" s="47" cm="1">
        <f t="array" ref="S482">IF($I$2="Путешествия с детьми",
INDEX(GRID!$B$34:$BI$44,MATCH(S$7,GRID!$A$34:$A$44,0),MATCH(1,($U$2=GRID!$B$31:$BI$31)*(КАЛЕНДАРЬ!$BC20=GRID!$B$33:$BI$33), 0))*GRID!$B$65,
ROUNDUP(INDEX(GRID!$B$34:$BI$44,MATCH(S$7,GRID!$A$34:$A$44,0),MATCH(1,($U$2=GRID!$B$31:$BI$31)*(КАЛЕНДАРЬ!$BC20=GRID!$B$33:$BI$33),0))*GRID!$B$65*(1-GRID!$B$69),0))</f>
        <v>38700</v>
      </c>
      <c r="T482" s="47" cm="1">
        <f t="array" ref="T482">IF($I$2="Путешествия с детьми",
INDEX(GRID!$B$47:$BI$57,MATCH(S$7,GRID!$A$47:$A$57,0),MATCH(1,($U$2=GRID!$B$31:$BI$31)*(КАЛЕНДАРЬ!$BC20=GRID!$B$33:$BI$33), 0))*GRID!$B$65,
ROUNDUP(INDEX(GRID!$B$47:$BI$57,MATCH(S$7,GRID!$A$47:$A$57,0),MATCH(1,($U$2=GRID!$B$31:$BI$31)*(КАЛЕНДАРЬ!$BC20=GRID!$B$33:$BI$33),0))*GRID!$B$65*(1-GRID!$B$69),0))</f>
        <v>40936</v>
      </c>
      <c r="U482" s="47" cm="1">
        <f t="array" ref="U482">IF($I$2="Путешествия с детьми",
INDEX(GRID!$B$34:$BI$44,MATCH(U$7,GRID!$A$34:$A$44,0),MATCH(1,($U$2=GRID!$B$31:$BI$31)*(КАЛЕНДАРЬ!$BC20=GRID!$B$33:$BI$33), 0))*GRID!$B$65,
ROUNDUP(INDEX(GRID!$B$34:$BI$44,MATCH(U$7,GRID!$A$34:$A$44,0),MATCH(1,($U$2=GRID!$B$31:$BI$31)*(КАЛЕНДАРЬ!$BC20=GRID!$B$33:$BI$33),0))*GRID!$B$65*(1-GRID!$B$69),0))</f>
        <v>44118</v>
      </c>
      <c r="V482" s="47" cm="1">
        <f t="array" ref="V482">IF($I$2="Путешествия с детьми",
INDEX(GRID!$B$47:$BI$57,MATCH(U$7,GRID!$A$47:$A$57,0),MATCH(1,($U$2=GRID!$B$31:$BI$31)*(КАЛЕНДАРЬ!$BC20=GRID!$B$33:$BI$33), 0))*GRID!$B$65,
ROUNDUP(INDEX(GRID!$B$47:$BI$57,MATCH(U$7,GRID!$A$47:$A$57,0),MATCH(1,($U$2=GRID!$B$31:$BI$31)*(КАЛЕНДАРЬ!$BC20=GRID!$B$33:$BI$33),0))*GRID!$B$65*(1-GRID!$B$69),0))</f>
        <v>46354</v>
      </c>
      <c r="W482" s="47" cm="1">
        <f t="array" ref="W482">IF($I$2="Путешествия с детьми",
INDEX(GRID!$B$34:$BI$44,MATCH(W$7,GRID!$A$34:$A$44,0),MATCH(1,($U$2=GRID!$B$31:$BI$31)*(КАЛЕНДАРЬ!$BC20=GRID!$B$33:$BI$33), 0))*GRID!$B$65,
ROUNDUP(INDEX(GRID!$B$34:$BI$44,MATCH(W$7,GRID!$A$34:$A$44,0),MATCH(1,($U$2=GRID!$B$31:$BI$31)*(КАЛЕНДАРЬ!$BC20=GRID!$B$33:$BI$33),0))*GRID!$B$65*(1-GRID!$B$69),0))</f>
        <v>135364</v>
      </c>
      <c r="X482" s="47" cm="1">
        <f t="array" ref="X482">IF($I$2="Путешествия с детьми",
INDEX(GRID!$B$47:$BI$57,MATCH(W$7,GRID!$A$47:$A$57,0),MATCH(1,($U$2=GRID!$B$31:$BI$31)*(КАЛЕНДАРЬ!$BC20=GRID!$B$33:$BI$33), 0))*GRID!$B$65,
ROUNDUP(INDEX(GRID!$B$47:$BI$57,MATCH(W$7,GRID!$A$47:$A$57,0),MATCH(1,($U$2=GRID!$B$31:$BI$31)*(КАЛЕНДАРЬ!$BC20=GRID!$B$33:$BI$33),0))*GRID!$B$65*(1-GRID!$B$69),0))</f>
        <v>137600</v>
      </c>
    </row>
    <row r="483" spans="1:24" ht="14.25" customHeight="1" x14ac:dyDescent="0.2">
      <c r="A483" s="117" t="s">
        <v>46</v>
      </c>
      <c r="B483" s="117">
        <v>18</v>
      </c>
      <c r="C483" s="138" cm="1">
        <f t="array" ref="C483">IF($I$2="Путешествия с детьми",
INDEX(GRID!$B$34:$BI$44,MATCH(C$7,GRID!$A$34:$A$44,0),MATCH(1,($U$2=GRID!$B$31:$BI$31)*(КАЛЕНДАРЬ!$BC21=GRID!$B$33:$BI$33), 0))*GRID!$B$65,
ROUNDUP(INDEX(GRID!$B$34:$BI$44,MATCH(C$7,GRID!$A$34:$A$44,0),MATCH(1,($U$2=GRID!$B$31:$BI$31)*(КАЛЕНДАРЬ!$BC21=GRID!$B$33:$BI$33),0))*GRID!$B$65*(1-GRID!$B$69),0))</f>
        <v>20640</v>
      </c>
      <c r="D483" s="47" cm="1">
        <f t="array" ref="D483">IF($I$2="Путешествия с детьми",
INDEX(GRID!$B$47:$BI$57,MATCH(C$7,GRID!$A$47:$A$57,0),MATCH(1,($U$2=GRID!$B$31:$BI$31)*(КАЛЕНДАРЬ!$BC21=GRID!$B$33:$BI$33), 0))*GRID!$B$65,
ROUNDUP(INDEX(GRID!$B$47:$BI$57,MATCH(C$7,GRID!$A$47:$A$57,0),MATCH(1,($U$2=GRID!$B$31:$BI$31)*(КАЛЕНДАРЬ!$BC21=GRID!$B$33:$BI$33),0))*GRID!$B$65*(1-GRID!$B$69),0))</f>
        <v>22876</v>
      </c>
      <c r="E483" s="47" cm="1">
        <f t="array" ref="E483">IF($I$2="Путешествия с детьми",
INDEX(GRID!$B$34:$BI$44,MATCH(E$7,GRID!$A$34:$A$44,0),MATCH(1,($U$2=GRID!$B$31:$BI$31)*(КАЛЕНДАРЬ!$BC21=GRID!$B$33:$BI$33), 0))*GRID!$B$65,
ROUNDUP(INDEX(GRID!$B$34:$BI$44,MATCH(E$7,GRID!$A$34:$A$44,0),MATCH(1,($U$2=GRID!$B$31:$BI$31)*(КАЛЕНДАРЬ!$BC21=GRID!$B$33:$BI$33),0))*GRID!$B$65*(1-GRID!$B$69),0))</f>
        <v>22274</v>
      </c>
      <c r="F483" s="47" cm="1">
        <f t="array" ref="F483">IF($I$2="Путешествия с детьми",
INDEX(GRID!$B$47:$BI$57,MATCH(E$7,GRID!$A$47:$A$57,0),MATCH(1,($U$2=GRID!$B$31:$BI$31)*(КАЛЕНДАРЬ!$BC21=GRID!$B$33:$BI$33), 0))*GRID!$B$65,
ROUNDUP(INDEX(GRID!$B$47:$BI$57,MATCH(E$7,GRID!$A$47:$A$57,0),MATCH(1,($U$2=GRID!$B$31:$BI$31)*(КАЛЕНДАРЬ!$BC21=GRID!$B$33:$BI$33),0))*GRID!$B$65*(1-GRID!$B$69),0))</f>
        <v>24510</v>
      </c>
      <c r="G483" s="47" cm="1">
        <f t="array" ref="G483">IF($I$2="Путешествия с детьми",
INDEX(GRID!$B$34:$BI$44,MATCH(G$7,GRID!$A$34:$A$44,0),MATCH(1,($U$2=GRID!$B$31:$BI$31)*(КАЛЕНДАРЬ!$BC21=GRID!$B$33:$BI$33), 0))*GRID!$B$65,
ROUNDUP(INDEX(GRID!$B$34:$BI$44,MATCH(G$7,GRID!$A$34:$A$44,0),MATCH(1,($U$2=GRID!$B$31:$BI$31)*(КАЛЕНДАРЬ!$BC21=GRID!$B$33:$BI$33),0))*GRID!$B$65*(1-GRID!$B$69),0))</f>
        <v>23220</v>
      </c>
      <c r="H483" s="47" cm="1">
        <f t="array" ref="H483">IF($I$2="Путешествия с детьми",
INDEX(GRID!$B$47:$BI$57,MATCH(G$7,GRID!$A$47:$A$57,0),MATCH(1,($U$2=GRID!$B$31:$BI$31)*(КАЛЕНДАРЬ!$BC21=GRID!$B$33:$BI$33), 0))*GRID!$B$65,
ROUNDUP(INDEX(GRID!$B$47:$BI$57,MATCH(G$7,GRID!$A$47:$A$57,0),MATCH(1,($U$2=GRID!$B$31:$BI$31)*(КАЛЕНДАРЬ!$BC21=GRID!$B$33:$BI$33),0))*GRID!$B$65*(1-GRID!$B$69),0))</f>
        <v>25456</v>
      </c>
      <c r="I483" s="47" cm="1">
        <f t="array" ref="I483">IF($I$2="Путешествия с детьми",
INDEX(GRID!$B$34:$BI$44,MATCH(I$7,GRID!$A$34:$A$44,0),MATCH(1,($U$2=GRID!$B$31:$BI$31)*(КАЛЕНДАРЬ!$BC21=GRID!$B$33:$BI$33), 0))*GRID!$B$65,
ROUNDUP(INDEX(GRID!$B$34:$BI$44,MATCH(I$7,GRID!$A$34:$A$44,0),MATCH(1,($U$2=GRID!$B$31:$BI$31)*(КАЛЕНДАРЬ!$BC21=GRID!$B$33:$BI$33),0))*GRID!$B$65*(1-GRID!$B$69),0))</f>
        <v>24854</v>
      </c>
      <c r="J483" s="47" cm="1">
        <f t="array" ref="J483">IF($I$2="Путешествия с детьми",
INDEX(GRID!$B$47:$BI$57,MATCH(I$7,GRID!$A$47:$A$57,0),MATCH(1,($U$2=GRID!$B$31:$BI$31)*(КАЛЕНДАРЬ!$BC21=GRID!$B$33:$BI$33), 0))*GRID!$B$65,
ROUNDUP(INDEX(GRID!$B$47:$BI$57,MATCH(I$7,GRID!$A$47:$A$57,0),MATCH(1,($U$2=GRID!$B$31:$BI$31)*(КАЛЕНДАРЬ!$BC21=GRID!$B$33:$BI$33),0))*GRID!$B$65*(1-GRID!$B$69),0))</f>
        <v>27090</v>
      </c>
      <c r="K483" s="47" cm="1">
        <f t="array" ref="K483">IF($I$2="Путешествия с детьми",
INDEX(GRID!$B$34:$BI$44,MATCH(K$7,GRID!$A$34:$A$44,0),MATCH(1,($U$2=GRID!$B$31:$BI$31)*(КАЛЕНДАРЬ!$BC21=GRID!$B$33:$BI$33), 0))*GRID!$B$65,
ROUNDUP(INDEX(GRID!$B$34:$BI$44,MATCH(K$7,GRID!$A$34:$A$44,0),MATCH(1,($U$2=GRID!$B$31:$BI$31)*(КАЛЕНДАРЬ!$BC21=GRID!$B$33:$BI$33),0))*GRID!$B$65*(1-GRID!$B$69),0))</f>
        <v>25800</v>
      </c>
      <c r="L483" s="47" cm="1">
        <f t="array" ref="L483">IF($I$2="Путешествия с детьми",
INDEX(GRID!$B$47:$BI$57,MATCH(K$7,GRID!$A$47:$A$57,0),MATCH(1,($U$2=GRID!$B$31:$BI$31)*(КАЛЕНДАРЬ!$BC21=GRID!$B$33:$BI$33), 0))*GRID!$B$65,
ROUNDUP(INDEX(GRID!$B$47:$BI$57,MATCH(K$7,GRID!$A$47:$A$57,0),MATCH(1,($U$2=GRID!$B$31:$BI$31)*(КАЛЕНДАРЬ!$BC21=GRID!$B$33:$BI$33),0))*GRID!$B$65*(1-GRID!$B$69),0))</f>
        <v>28036</v>
      </c>
      <c r="M483" s="47" cm="1">
        <f t="array" ref="M483">IF($I$2="Путешествия с детьми",
INDEX(GRID!$B$34:$BI$44,MATCH(M$7,GRID!$A$34:$A$44,0),MATCH(1,($U$2=GRID!$B$31:$BI$31)*(КАЛЕНДАРЬ!$BC21=GRID!$B$33:$BI$33), 0))*GRID!$B$65,
ROUNDUP(INDEX(GRID!$B$34:$BI$44,MATCH(M$7,GRID!$A$34:$A$44,0),MATCH(1,($U$2=GRID!$B$31:$BI$31)*(КАЛЕНДАРЬ!$BC21=GRID!$B$33:$BI$33),0))*GRID!$B$65*(1-GRID!$B$69),0))</f>
        <v>27434</v>
      </c>
      <c r="N483" s="47" cm="1">
        <f t="array" ref="N483">IF($I$2="Путешествия с детьми",
INDEX(GRID!$B$47:$BI$57,MATCH(M$7,GRID!$A$47:$A$57,0),MATCH(1,($U$2=GRID!$B$31:$BI$31)*(КАЛЕНДАРЬ!$BC21=GRID!$B$33:$BI$33), 0))*GRID!$B$65,
ROUNDUP(INDEX(GRID!$B$47:$BI$57,MATCH(M$7,GRID!$A$47:$A$57,0),MATCH(1,($U$2=GRID!$B$31:$BI$31)*(КАЛЕНДАРЬ!$BC21=GRID!$B$33:$BI$33),0))*GRID!$B$65*(1-GRID!$B$69),0))</f>
        <v>29670</v>
      </c>
      <c r="O483" s="47" cm="1">
        <f t="array" ref="O483">IF($I$2="Путешествия с детьми",
INDEX(GRID!$B$34:$BI$44,MATCH(O$7,GRID!$A$34:$A$44,0),MATCH(1,($U$2=GRID!$B$31:$BI$31)*(КАЛЕНДАРЬ!$BC21=GRID!$B$33:$BI$33), 0))*GRID!$B$65,
ROUNDUP(INDEX(GRID!$B$34:$BI$44,MATCH(O$7,GRID!$A$34:$A$44,0),MATCH(1,($U$2=GRID!$B$31:$BI$31)*(КАЛЕНДАРЬ!$BC21=GRID!$B$33:$BI$33),0))*GRID!$B$65*(1-GRID!$B$69),0))</f>
        <v>33712</v>
      </c>
      <c r="P483" s="47" cm="1">
        <f t="array" ref="P483">IF($I$2="Путешествия с детьми",
INDEX(GRID!$B$47:$BI$57,MATCH(O$7,GRID!$A$47:$A$57,0),MATCH(1,($U$2=GRID!$B$31:$BI$31)*(КАЛЕНДАРЬ!$BC21=GRID!$B$33:$BI$33), 0))*GRID!$B$65,
ROUNDUP(INDEX(GRID!$B$47:$BI$57,MATCH(O$7,GRID!$A$47:$A$57,0),MATCH(1,($U$2=GRID!$B$31:$BI$31)*(КАЛЕНДАРЬ!$BC21=GRID!$B$33:$BI$33),0))*GRID!$B$65*(1-GRID!$B$69),0))</f>
        <v>35948</v>
      </c>
      <c r="Q483" s="47" cm="1">
        <f t="array" ref="Q483">IF($I$2="Путешествия с детьми",
INDEX(GRID!$B$34:$BI$44,MATCH(Q$7,GRID!$A$34:$A$44,0),MATCH(1,($U$2=GRID!$B$31:$BI$31)*(КАЛЕНДАРЬ!$BC21=GRID!$B$33:$BI$33), 0))*GRID!$B$65,
ROUNDUP(INDEX(GRID!$B$34:$BI$44,MATCH(Q$7,GRID!$A$34:$A$44,0),MATCH(1,($U$2=GRID!$B$31:$BI$31)*(КАЛЕНДАРЬ!$BC21=GRID!$B$33:$BI$33),0))*GRID!$B$65*(1-GRID!$B$69),0))</f>
        <v>35518</v>
      </c>
      <c r="R483" s="47" cm="1">
        <f t="array" ref="R483">IF($I$2="Путешествия с детьми",
INDEX(GRID!$B$47:$BI$57,MATCH(Q$7,GRID!$A$47:$A$57,0),MATCH(1,($U$2=GRID!$B$31:$BI$31)*(КАЛЕНДАРЬ!$BC21=GRID!$B$33:$BI$33), 0))*GRID!$B$65,
ROUNDUP(INDEX(GRID!$B$47:$BI$57,MATCH(Q$7,GRID!$A$47:$A$57,0),MATCH(1,($U$2=GRID!$B$31:$BI$31)*(КАЛЕНДАРЬ!$BC21=GRID!$B$33:$BI$33),0))*GRID!$B$65*(1-GRID!$B$69),0))</f>
        <v>37754</v>
      </c>
      <c r="S483" s="47" cm="1">
        <f t="array" ref="S483">IF($I$2="Путешествия с детьми",
INDEX(GRID!$B$34:$BI$44,MATCH(S$7,GRID!$A$34:$A$44,0),MATCH(1,($U$2=GRID!$B$31:$BI$31)*(КАЛЕНДАРЬ!$BC21=GRID!$B$33:$BI$33), 0))*GRID!$B$65,
ROUNDUP(INDEX(GRID!$B$34:$BI$44,MATCH(S$7,GRID!$A$34:$A$44,0),MATCH(1,($U$2=GRID!$B$31:$BI$31)*(КАЛЕНДАРЬ!$BC21=GRID!$B$33:$BI$33),0))*GRID!$B$65*(1-GRID!$B$69),0))</f>
        <v>38700</v>
      </c>
      <c r="T483" s="47" cm="1">
        <f t="array" ref="T483">IF($I$2="Путешествия с детьми",
INDEX(GRID!$B$47:$BI$57,MATCH(S$7,GRID!$A$47:$A$57,0),MATCH(1,($U$2=GRID!$B$31:$BI$31)*(КАЛЕНДАРЬ!$BC21=GRID!$B$33:$BI$33), 0))*GRID!$B$65,
ROUNDUP(INDEX(GRID!$B$47:$BI$57,MATCH(S$7,GRID!$A$47:$A$57,0),MATCH(1,($U$2=GRID!$B$31:$BI$31)*(КАЛЕНДАРЬ!$BC21=GRID!$B$33:$BI$33),0))*GRID!$B$65*(1-GRID!$B$69),0))</f>
        <v>40936</v>
      </c>
      <c r="U483" s="47" cm="1">
        <f t="array" ref="U483">IF($I$2="Путешествия с детьми",
INDEX(GRID!$B$34:$BI$44,MATCH(U$7,GRID!$A$34:$A$44,0),MATCH(1,($U$2=GRID!$B$31:$BI$31)*(КАЛЕНДАРЬ!$BC21=GRID!$B$33:$BI$33), 0))*GRID!$B$65,
ROUNDUP(INDEX(GRID!$B$34:$BI$44,MATCH(U$7,GRID!$A$34:$A$44,0),MATCH(1,($U$2=GRID!$B$31:$BI$31)*(КАЛЕНДАРЬ!$BC21=GRID!$B$33:$BI$33),0))*GRID!$B$65*(1-GRID!$B$69),0))</f>
        <v>44118</v>
      </c>
      <c r="V483" s="47" cm="1">
        <f t="array" ref="V483">IF($I$2="Путешествия с детьми",
INDEX(GRID!$B$47:$BI$57,MATCH(U$7,GRID!$A$47:$A$57,0),MATCH(1,($U$2=GRID!$B$31:$BI$31)*(КАЛЕНДАРЬ!$BC21=GRID!$B$33:$BI$33), 0))*GRID!$B$65,
ROUNDUP(INDEX(GRID!$B$47:$BI$57,MATCH(U$7,GRID!$A$47:$A$57,0),MATCH(1,($U$2=GRID!$B$31:$BI$31)*(КАЛЕНДАРЬ!$BC21=GRID!$B$33:$BI$33),0))*GRID!$B$65*(1-GRID!$B$69),0))</f>
        <v>46354</v>
      </c>
      <c r="W483" s="47" cm="1">
        <f t="array" ref="W483">IF($I$2="Путешествия с детьми",
INDEX(GRID!$B$34:$BI$44,MATCH(W$7,GRID!$A$34:$A$44,0),MATCH(1,($U$2=GRID!$B$31:$BI$31)*(КАЛЕНДАРЬ!$BC21=GRID!$B$33:$BI$33), 0))*GRID!$B$65,
ROUNDUP(INDEX(GRID!$B$34:$BI$44,MATCH(W$7,GRID!$A$34:$A$44,0),MATCH(1,($U$2=GRID!$B$31:$BI$31)*(КАЛЕНДАРЬ!$BC21=GRID!$B$33:$BI$33),0))*GRID!$B$65*(1-GRID!$B$69),0))</f>
        <v>135364</v>
      </c>
      <c r="X483" s="47" cm="1">
        <f t="array" ref="X483">IF($I$2="Путешествия с детьми",
INDEX(GRID!$B$47:$BI$57,MATCH(W$7,GRID!$A$47:$A$57,0),MATCH(1,($U$2=GRID!$B$31:$BI$31)*(КАЛЕНДАРЬ!$BC21=GRID!$B$33:$BI$33), 0))*GRID!$B$65,
ROUNDUP(INDEX(GRID!$B$47:$BI$57,MATCH(W$7,GRID!$A$47:$A$57,0),MATCH(1,($U$2=GRID!$B$31:$BI$31)*(КАЛЕНДАРЬ!$BC21=GRID!$B$33:$BI$33),0))*GRID!$B$65*(1-GRID!$B$69),0))</f>
        <v>137600</v>
      </c>
    </row>
    <row r="484" spans="1:24" ht="14.25" customHeight="1" x14ac:dyDescent="0.2">
      <c r="A484" s="117" t="s">
        <v>47</v>
      </c>
      <c r="B484" s="117">
        <v>19</v>
      </c>
      <c r="C484" s="138" cm="1">
        <f t="array" ref="C484">IF($I$2="Путешествия с детьми",
INDEX(GRID!$B$34:$BI$44,MATCH(C$7,GRID!$A$34:$A$44,0),MATCH(1,($U$2=GRID!$B$31:$BI$31)*(КАЛЕНДАРЬ!$BC22=GRID!$B$33:$BI$33), 0))*GRID!$B$65,
ROUNDUP(INDEX(GRID!$B$34:$BI$44,MATCH(C$7,GRID!$A$34:$A$44,0),MATCH(1,($U$2=GRID!$B$31:$BI$31)*(КАЛЕНДАРЬ!$BC22=GRID!$B$33:$BI$33),0))*GRID!$B$65*(1-GRID!$B$69),0))</f>
        <v>20640</v>
      </c>
      <c r="D484" s="47" cm="1">
        <f t="array" ref="D484">IF($I$2="Путешествия с детьми",
INDEX(GRID!$B$47:$BI$57,MATCH(C$7,GRID!$A$47:$A$57,0),MATCH(1,($U$2=GRID!$B$31:$BI$31)*(КАЛЕНДАРЬ!$BC22=GRID!$B$33:$BI$33), 0))*GRID!$B$65,
ROUNDUP(INDEX(GRID!$B$47:$BI$57,MATCH(C$7,GRID!$A$47:$A$57,0),MATCH(1,($U$2=GRID!$B$31:$BI$31)*(КАЛЕНДАРЬ!$BC22=GRID!$B$33:$BI$33),0))*GRID!$B$65*(1-GRID!$B$69),0))</f>
        <v>22876</v>
      </c>
      <c r="E484" s="47" cm="1">
        <f t="array" ref="E484">IF($I$2="Путешествия с детьми",
INDEX(GRID!$B$34:$BI$44,MATCH(E$7,GRID!$A$34:$A$44,0),MATCH(1,($U$2=GRID!$B$31:$BI$31)*(КАЛЕНДАРЬ!$BC22=GRID!$B$33:$BI$33), 0))*GRID!$B$65,
ROUNDUP(INDEX(GRID!$B$34:$BI$44,MATCH(E$7,GRID!$A$34:$A$44,0),MATCH(1,($U$2=GRID!$B$31:$BI$31)*(КАЛЕНДАРЬ!$BC22=GRID!$B$33:$BI$33),0))*GRID!$B$65*(1-GRID!$B$69),0))</f>
        <v>22274</v>
      </c>
      <c r="F484" s="47" cm="1">
        <f t="array" ref="F484">IF($I$2="Путешествия с детьми",
INDEX(GRID!$B$47:$BI$57,MATCH(E$7,GRID!$A$47:$A$57,0),MATCH(1,($U$2=GRID!$B$31:$BI$31)*(КАЛЕНДАРЬ!$BC22=GRID!$B$33:$BI$33), 0))*GRID!$B$65,
ROUNDUP(INDEX(GRID!$B$47:$BI$57,MATCH(E$7,GRID!$A$47:$A$57,0),MATCH(1,($U$2=GRID!$B$31:$BI$31)*(КАЛЕНДАРЬ!$BC22=GRID!$B$33:$BI$33),0))*GRID!$B$65*(1-GRID!$B$69),0))</f>
        <v>24510</v>
      </c>
      <c r="G484" s="47" cm="1">
        <f t="array" ref="G484">IF($I$2="Путешествия с детьми",
INDEX(GRID!$B$34:$BI$44,MATCH(G$7,GRID!$A$34:$A$44,0),MATCH(1,($U$2=GRID!$B$31:$BI$31)*(КАЛЕНДАРЬ!$BC22=GRID!$B$33:$BI$33), 0))*GRID!$B$65,
ROUNDUP(INDEX(GRID!$B$34:$BI$44,MATCH(G$7,GRID!$A$34:$A$44,0),MATCH(1,($U$2=GRID!$B$31:$BI$31)*(КАЛЕНДАРЬ!$BC22=GRID!$B$33:$BI$33),0))*GRID!$B$65*(1-GRID!$B$69),0))</f>
        <v>23220</v>
      </c>
      <c r="H484" s="47" cm="1">
        <f t="array" ref="H484">IF($I$2="Путешествия с детьми",
INDEX(GRID!$B$47:$BI$57,MATCH(G$7,GRID!$A$47:$A$57,0),MATCH(1,($U$2=GRID!$B$31:$BI$31)*(КАЛЕНДАРЬ!$BC22=GRID!$B$33:$BI$33), 0))*GRID!$B$65,
ROUNDUP(INDEX(GRID!$B$47:$BI$57,MATCH(G$7,GRID!$A$47:$A$57,0),MATCH(1,($U$2=GRID!$B$31:$BI$31)*(КАЛЕНДАРЬ!$BC22=GRID!$B$33:$BI$33),0))*GRID!$B$65*(1-GRID!$B$69),0))</f>
        <v>25456</v>
      </c>
      <c r="I484" s="47" cm="1">
        <f t="array" ref="I484">IF($I$2="Путешествия с детьми",
INDEX(GRID!$B$34:$BI$44,MATCH(I$7,GRID!$A$34:$A$44,0),MATCH(1,($U$2=GRID!$B$31:$BI$31)*(КАЛЕНДАРЬ!$BC22=GRID!$B$33:$BI$33), 0))*GRID!$B$65,
ROUNDUP(INDEX(GRID!$B$34:$BI$44,MATCH(I$7,GRID!$A$34:$A$44,0),MATCH(1,($U$2=GRID!$B$31:$BI$31)*(КАЛЕНДАРЬ!$BC22=GRID!$B$33:$BI$33),0))*GRID!$B$65*(1-GRID!$B$69),0))</f>
        <v>24854</v>
      </c>
      <c r="J484" s="47" cm="1">
        <f t="array" ref="J484">IF($I$2="Путешествия с детьми",
INDEX(GRID!$B$47:$BI$57,MATCH(I$7,GRID!$A$47:$A$57,0),MATCH(1,($U$2=GRID!$B$31:$BI$31)*(КАЛЕНДАРЬ!$BC22=GRID!$B$33:$BI$33), 0))*GRID!$B$65,
ROUNDUP(INDEX(GRID!$B$47:$BI$57,MATCH(I$7,GRID!$A$47:$A$57,0),MATCH(1,($U$2=GRID!$B$31:$BI$31)*(КАЛЕНДАРЬ!$BC22=GRID!$B$33:$BI$33),0))*GRID!$B$65*(1-GRID!$B$69),0))</f>
        <v>27090</v>
      </c>
      <c r="K484" s="47" cm="1">
        <f t="array" ref="K484">IF($I$2="Путешествия с детьми",
INDEX(GRID!$B$34:$BI$44,MATCH(K$7,GRID!$A$34:$A$44,0),MATCH(1,($U$2=GRID!$B$31:$BI$31)*(КАЛЕНДАРЬ!$BC22=GRID!$B$33:$BI$33), 0))*GRID!$B$65,
ROUNDUP(INDEX(GRID!$B$34:$BI$44,MATCH(K$7,GRID!$A$34:$A$44,0),MATCH(1,($U$2=GRID!$B$31:$BI$31)*(КАЛЕНДАРЬ!$BC22=GRID!$B$33:$BI$33),0))*GRID!$B$65*(1-GRID!$B$69),0))</f>
        <v>25800</v>
      </c>
      <c r="L484" s="47" cm="1">
        <f t="array" ref="L484">IF($I$2="Путешествия с детьми",
INDEX(GRID!$B$47:$BI$57,MATCH(K$7,GRID!$A$47:$A$57,0),MATCH(1,($U$2=GRID!$B$31:$BI$31)*(КАЛЕНДАРЬ!$BC22=GRID!$B$33:$BI$33), 0))*GRID!$B$65,
ROUNDUP(INDEX(GRID!$B$47:$BI$57,MATCH(K$7,GRID!$A$47:$A$57,0),MATCH(1,($U$2=GRID!$B$31:$BI$31)*(КАЛЕНДАРЬ!$BC22=GRID!$B$33:$BI$33),0))*GRID!$B$65*(1-GRID!$B$69),0))</f>
        <v>28036</v>
      </c>
      <c r="M484" s="47" cm="1">
        <f t="array" ref="M484">IF($I$2="Путешествия с детьми",
INDEX(GRID!$B$34:$BI$44,MATCH(M$7,GRID!$A$34:$A$44,0),MATCH(1,($U$2=GRID!$B$31:$BI$31)*(КАЛЕНДАРЬ!$BC22=GRID!$B$33:$BI$33), 0))*GRID!$B$65,
ROUNDUP(INDEX(GRID!$B$34:$BI$44,MATCH(M$7,GRID!$A$34:$A$44,0),MATCH(1,($U$2=GRID!$B$31:$BI$31)*(КАЛЕНДАРЬ!$BC22=GRID!$B$33:$BI$33),0))*GRID!$B$65*(1-GRID!$B$69),0))</f>
        <v>27434</v>
      </c>
      <c r="N484" s="47" cm="1">
        <f t="array" ref="N484">IF($I$2="Путешествия с детьми",
INDEX(GRID!$B$47:$BI$57,MATCH(M$7,GRID!$A$47:$A$57,0),MATCH(1,($U$2=GRID!$B$31:$BI$31)*(КАЛЕНДАРЬ!$BC22=GRID!$B$33:$BI$33), 0))*GRID!$B$65,
ROUNDUP(INDEX(GRID!$B$47:$BI$57,MATCH(M$7,GRID!$A$47:$A$57,0),MATCH(1,($U$2=GRID!$B$31:$BI$31)*(КАЛЕНДАРЬ!$BC22=GRID!$B$33:$BI$33),0))*GRID!$B$65*(1-GRID!$B$69),0))</f>
        <v>29670</v>
      </c>
      <c r="O484" s="47" cm="1">
        <f t="array" ref="O484">IF($I$2="Путешествия с детьми",
INDEX(GRID!$B$34:$BI$44,MATCH(O$7,GRID!$A$34:$A$44,0),MATCH(1,($U$2=GRID!$B$31:$BI$31)*(КАЛЕНДАРЬ!$BC22=GRID!$B$33:$BI$33), 0))*GRID!$B$65,
ROUNDUP(INDEX(GRID!$B$34:$BI$44,MATCH(O$7,GRID!$A$34:$A$44,0),MATCH(1,($U$2=GRID!$B$31:$BI$31)*(КАЛЕНДАРЬ!$BC22=GRID!$B$33:$BI$33),0))*GRID!$B$65*(1-GRID!$B$69),0))</f>
        <v>33712</v>
      </c>
      <c r="P484" s="47" cm="1">
        <f t="array" ref="P484">IF($I$2="Путешествия с детьми",
INDEX(GRID!$B$47:$BI$57,MATCH(O$7,GRID!$A$47:$A$57,0),MATCH(1,($U$2=GRID!$B$31:$BI$31)*(КАЛЕНДАРЬ!$BC22=GRID!$B$33:$BI$33), 0))*GRID!$B$65,
ROUNDUP(INDEX(GRID!$B$47:$BI$57,MATCH(O$7,GRID!$A$47:$A$57,0),MATCH(1,($U$2=GRID!$B$31:$BI$31)*(КАЛЕНДАРЬ!$BC22=GRID!$B$33:$BI$33),0))*GRID!$B$65*(1-GRID!$B$69),0))</f>
        <v>35948</v>
      </c>
      <c r="Q484" s="47" cm="1">
        <f t="array" ref="Q484">IF($I$2="Путешествия с детьми",
INDEX(GRID!$B$34:$BI$44,MATCH(Q$7,GRID!$A$34:$A$44,0),MATCH(1,($U$2=GRID!$B$31:$BI$31)*(КАЛЕНДАРЬ!$BC22=GRID!$B$33:$BI$33), 0))*GRID!$B$65,
ROUNDUP(INDEX(GRID!$B$34:$BI$44,MATCH(Q$7,GRID!$A$34:$A$44,0),MATCH(1,($U$2=GRID!$B$31:$BI$31)*(КАЛЕНДАРЬ!$BC22=GRID!$B$33:$BI$33),0))*GRID!$B$65*(1-GRID!$B$69),0))</f>
        <v>35518</v>
      </c>
      <c r="R484" s="47" cm="1">
        <f t="array" ref="R484">IF($I$2="Путешествия с детьми",
INDEX(GRID!$B$47:$BI$57,MATCH(Q$7,GRID!$A$47:$A$57,0),MATCH(1,($U$2=GRID!$B$31:$BI$31)*(КАЛЕНДАРЬ!$BC22=GRID!$B$33:$BI$33), 0))*GRID!$B$65,
ROUNDUP(INDEX(GRID!$B$47:$BI$57,MATCH(Q$7,GRID!$A$47:$A$57,0),MATCH(1,($U$2=GRID!$B$31:$BI$31)*(КАЛЕНДАРЬ!$BC22=GRID!$B$33:$BI$33),0))*GRID!$B$65*(1-GRID!$B$69),0))</f>
        <v>37754</v>
      </c>
      <c r="S484" s="47" cm="1">
        <f t="array" ref="S484">IF($I$2="Путешествия с детьми",
INDEX(GRID!$B$34:$BI$44,MATCH(S$7,GRID!$A$34:$A$44,0),MATCH(1,($U$2=GRID!$B$31:$BI$31)*(КАЛЕНДАРЬ!$BC22=GRID!$B$33:$BI$33), 0))*GRID!$B$65,
ROUNDUP(INDEX(GRID!$B$34:$BI$44,MATCH(S$7,GRID!$A$34:$A$44,0),MATCH(1,($U$2=GRID!$B$31:$BI$31)*(КАЛЕНДАРЬ!$BC22=GRID!$B$33:$BI$33),0))*GRID!$B$65*(1-GRID!$B$69),0))</f>
        <v>38700</v>
      </c>
      <c r="T484" s="47" cm="1">
        <f t="array" ref="T484">IF($I$2="Путешествия с детьми",
INDEX(GRID!$B$47:$BI$57,MATCH(S$7,GRID!$A$47:$A$57,0),MATCH(1,($U$2=GRID!$B$31:$BI$31)*(КАЛЕНДАРЬ!$BC22=GRID!$B$33:$BI$33), 0))*GRID!$B$65,
ROUNDUP(INDEX(GRID!$B$47:$BI$57,MATCH(S$7,GRID!$A$47:$A$57,0),MATCH(1,($U$2=GRID!$B$31:$BI$31)*(КАЛЕНДАРЬ!$BC22=GRID!$B$33:$BI$33),0))*GRID!$B$65*(1-GRID!$B$69),0))</f>
        <v>40936</v>
      </c>
      <c r="U484" s="47" cm="1">
        <f t="array" ref="U484">IF($I$2="Путешествия с детьми",
INDEX(GRID!$B$34:$BI$44,MATCH(U$7,GRID!$A$34:$A$44,0),MATCH(1,($U$2=GRID!$B$31:$BI$31)*(КАЛЕНДАРЬ!$BC22=GRID!$B$33:$BI$33), 0))*GRID!$B$65,
ROUNDUP(INDEX(GRID!$B$34:$BI$44,MATCH(U$7,GRID!$A$34:$A$44,0),MATCH(1,($U$2=GRID!$B$31:$BI$31)*(КАЛЕНДАРЬ!$BC22=GRID!$B$33:$BI$33),0))*GRID!$B$65*(1-GRID!$B$69),0))</f>
        <v>44118</v>
      </c>
      <c r="V484" s="47" cm="1">
        <f t="array" ref="V484">IF($I$2="Путешествия с детьми",
INDEX(GRID!$B$47:$BI$57,MATCH(U$7,GRID!$A$47:$A$57,0),MATCH(1,($U$2=GRID!$B$31:$BI$31)*(КАЛЕНДАРЬ!$BC22=GRID!$B$33:$BI$33), 0))*GRID!$B$65,
ROUNDUP(INDEX(GRID!$B$47:$BI$57,MATCH(U$7,GRID!$A$47:$A$57,0),MATCH(1,($U$2=GRID!$B$31:$BI$31)*(КАЛЕНДАРЬ!$BC22=GRID!$B$33:$BI$33),0))*GRID!$B$65*(1-GRID!$B$69),0))</f>
        <v>46354</v>
      </c>
      <c r="W484" s="47" cm="1">
        <f t="array" ref="W484">IF($I$2="Путешествия с детьми",
INDEX(GRID!$B$34:$BI$44,MATCH(W$7,GRID!$A$34:$A$44,0),MATCH(1,($U$2=GRID!$B$31:$BI$31)*(КАЛЕНДАРЬ!$BC22=GRID!$B$33:$BI$33), 0))*GRID!$B$65,
ROUNDUP(INDEX(GRID!$B$34:$BI$44,MATCH(W$7,GRID!$A$34:$A$44,0),MATCH(1,($U$2=GRID!$B$31:$BI$31)*(КАЛЕНДАРЬ!$BC22=GRID!$B$33:$BI$33),0))*GRID!$B$65*(1-GRID!$B$69),0))</f>
        <v>135364</v>
      </c>
      <c r="X484" s="47" cm="1">
        <f t="array" ref="X484">IF($I$2="Путешествия с детьми",
INDEX(GRID!$B$47:$BI$57,MATCH(W$7,GRID!$A$47:$A$57,0),MATCH(1,($U$2=GRID!$B$31:$BI$31)*(КАЛЕНДАРЬ!$BC22=GRID!$B$33:$BI$33), 0))*GRID!$B$65,
ROUNDUP(INDEX(GRID!$B$47:$BI$57,MATCH(W$7,GRID!$A$47:$A$57,0),MATCH(1,($U$2=GRID!$B$31:$BI$31)*(КАЛЕНДАРЬ!$BC22=GRID!$B$33:$BI$33),0))*GRID!$B$65*(1-GRID!$B$69),0))</f>
        <v>137600</v>
      </c>
    </row>
    <row r="485" spans="1:24" ht="14.25" customHeight="1" x14ac:dyDescent="0.2">
      <c r="A485" s="117" t="s">
        <v>48</v>
      </c>
      <c r="B485" s="117">
        <v>20</v>
      </c>
      <c r="C485" s="138" cm="1">
        <f t="array" ref="C485">IF($I$2="Путешествия с детьми",
INDEX(GRID!$B$34:$BI$44,MATCH(C$7,GRID!$A$34:$A$44,0),MATCH(1,($U$2=GRID!$B$31:$BI$31)*(КАЛЕНДАРЬ!$BC23=GRID!$B$33:$BI$33), 0))*GRID!$B$65,
ROUNDUP(INDEX(GRID!$B$34:$BI$44,MATCH(C$7,GRID!$A$34:$A$44,0),MATCH(1,($U$2=GRID!$B$31:$BI$31)*(КАЛЕНДАРЬ!$BC23=GRID!$B$33:$BI$33),0))*GRID!$B$65*(1-GRID!$B$69),0))</f>
        <v>20640</v>
      </c>
      <c r="D485" s="47" cm="1">
        <f t="array" ref="D485">IF($I$2="Путешествия с детьми",
INDEX(GRID!$B$47:$BI$57,MATCH(C$7,GRID!$A$47:$A$57,0),MATCH(1,($U$2=GRID!$B$31:$BI$31)*(КАЛЕНДАРЬ!$BC23=GRID!$B$33:$BI$33), 0))*GRID!$B$65,
ROUNDUP(INDEX(GRID!$B$47:$BI$57,MATCH(C$7,GRID!$A$47:$A$57,0),MATCH(1,($U$2=GRID!$B$31:$BI$31)*(КАЛЕНДАРЬ!$BC23=GRID!$B$33:$BI$33),0))*GRID!$B$65*(1-GRID!$B$69),0))</f>
        <v>22876</v>
      </c>
      <c r="E485" s="47" cm="1">
        <f t="array" ref="E485">IF($I$2="Путешествия с детьми",
INDEX(GRID!$B$34:$BI$44,MATCH(E$7,GRID!$A$34:$A$44,0),MATCH(1,($U$2=GRID!$B$31:$BI$31)*(КАЛЕНДАРЬ!$BC23=GRID!$B$33:$BI$33), 0))*GRID!$B$65,
ROUNDUP(INDEX(GRID!$B$34:$BI$44,MATCH(E$7,GRID!$A$34:$A$44,0),MATCH(1,($U$2=GRID!$B$31:$BI$31)*(КАЛЕНДАРЬ!$BC23=GRID!$B$33:$BI$33),0))*GRID!$B$65*(1-GRID!$B$69),0))</f>
        <v>22274</v>
      </c>
      <c r="F485" s="47" cm="1">
        <f t="array" ref="F485">IF($I$2="Путешествия с детьми",
INDEX(GRID!$B$47:$BI$57,MATCH(E$7,GRID!$A$47:$A$57,0),MATCH(1,($U$2=GRID!$B$31:$BI$31)*(КАЛЕНДАРЬ!$BC23=GRID!$B$33:$BI$33), 0))*GRID!$B$65,
ROUNDUP(INDEX(GRID!$B$47:$BI$57,MATCH(E$7,GRID!$A$47:$A$57,0),MATCH(1,($U$2=GRID!$B$31:$BI$31)*(КАЛЕНДАРЬ!$BC23=GRID!$B$33:$BI$33),0))*GRID!$B$65*(1-GRID!$B$69),0))</f>
        <v>24510</v>
      </c>
      <c r="G485" s="47" cm="1">
        <f t="array" ref="G485">IF($I$2="Путешествия с детьми",
INDEX(GRID!$B$34:$BI$44,MATCH(G$7,GRID!$A$34:$A$44,0),MATCH(1,($U$2=GRID!$B$31:$BI$31)*(КАЛЕНДАРЬ!$BC23=GRID!$B$33:$BI$33), 0))*GRID!$B$65,
ROUNDUP(INDEX(GRID!$B$34:$BI$44,MATCH(G$7,GRID!$A$34:$A$44,0),MATCH(1,($U$2=GRID!$B$31:$BI$31)*(КАЛЕНДАРЬ!$BC23=GRID!$B$33:$BI$33),0))*GRID!$B$65*(1-GRID!$B$69),0))</f>
        <v>23220</v>
      </c>
      <c r="H485" s="47" cm="1">
        <f t="array" ref="H485">IF($I$2="Путешествия с детьми",
INDEX(GRID!$B$47:$BI$57,MATCH(G$7,GRID!$A$47:$A$57,0),MATCH(1,($U$2=GRID!$B$31:$BI$31)*(КАЛЕНДАРЬ!$BC23=GRID!$B$33:$BI$33), 0))*GRID!$B$65,
ROUNDUP(INDEX(GRID!$B$47:$BI$57,MATCH(G$7,GRID!$A$47:$A$57,0),MATCH(1,($U$2=GRID!$B$31:$BI$31)*(КАЛЕНДАРЬ!$BC23=GRID!$B$33:$BI$33),0))*GRID!$B$65*(1-GRID!$B$69),0))</f>
        <v>25456</v>
      </c>
      <c r="I485" s="47" cm="1">
        <f t="array" ref="I485">IF($I$2="Путешествия с детьми",
INDEX(GRID!$B$34:$BI$44,MATCH(I$7,GRID!$A$34:$A$44,0),MATCH(1,($U$2=GRID!$B$31:$BI$31)*(КАЛЕНДАРЬ!$BC23=GRID!$B$33:$BI$33), 0))*GRID!$B$65,
ROUNDUP(INDEX(GRID!$B$34:$BI$44,MATCH(I$7,GRID!$A$34:$A$44,0),MATCH(1,($U$2=GRID!$B$31:$BI$31)*(КАЛЕНДАРЬ!$BC23=GRID!$B$33:$BI$33),0))*GRID!$B$65*(1-GRID!$B$69),0))</f>
        <v>24854</v>
      </c>
      <c r="J485" s="47" cm="1">
        <f t="array" ref="J485">IF($I$2="Путешествия с детьми",
INDEX(GRID!$B$47:$BI$57,MATCH(I$7,GRID!$A$47:$A$57,0),MATCH(1,($U$2=GRID!$B$31:$BI$31)*(КАЛЕНДАРЬ!$BC23=GRID!$B$33:$BI$33), 0))*GRID!$B$65,
ROUNDUP(INDEX(GRID!$B$47:$BI$57,MATCH(I$7,GRID!$A$47:$A$57,0),MATCH(1,($U$2=GRID!$B$31:$BI$31)*(КАЛЕНДАРЬ!$BC23=GRID!$B$33:$BI$33),0))*GRID!$B$65*(1-GRID!$B$69),0))</f>
        <v>27090</v>
      </c>
      <c r="K485" s="47" cm="1">
        <f t="array" ref="K485">IF($I$2="Путешествия с детьми",
INDEX(GRID!$B$34:$BI$44,MATCH(K$7,GRID!$A$34:$A$44,0),MATCH(1,($U$2=GRID!$B$31:$BI$31)*(КАЛЕНДАРЬ!$BC23=GRID!$B$33:$BI$33), 0))*GRID!$B$65,
ROUNDUP(INDEX(GRID!$B$34:$BI$44,MATCH(K$7,GRID!$A$34:$A$44,0),MATCH(1,($U$2=GRID!$B$31:$BI$31)*(КАЛЕНДАРЬ!$BC23=GRID!$B$33:$BI$33),0))*GRID!$B$65*(1-GRID!$B$69),0))</f>
        <v>25800</v>
      </c>
      <c r="L485" s="47" cm="1">
        <f t="array" ref="L485">IF($I$2="Путешествия с детьми",
INDEX(GRID!$B$47:$BI$57,MATCH(K$7,GRID!$A$47:$A$57,0),MATCH(1,($U$2=GRID!$B$31:$BI$31)*(КАЛЕНДАРЬ!$BC23=GRID!$B$33:$BI$33), 0))*GRID!$B$65,
ROUNDUP(INDEX(GRID!$B$47:$BI$57,MATCH(K$7,GRID!$A$47:$A$57,0),MATCH(1,($U$2=GRID!$B$31:$BI$31)*(КАЛЕНДАРЬ!$BC23=GRID!$B$33:$BI$33),0))*GRID!$B$65*(1-GRID!$B$69),0))</f>
        <v>28036</v>
      </c>
      <c r="M485" s="47" cm="1">
        <f t="array" ref="M485">IF($I$2="Путешествия с детьми",
INDEX(GRID!$B$34:$BI$44,MATCH(M$7,GRID!$A$34:$A$44,0),MATCH(1,($U$2=GRID!$B$31:$BI$31)*(КАЛЕНДАРЬ!$BC23=GRID!$B$33:$BI$33), 0))*GRID!$B$65,
ROUNDUP(INDEX(GRID!$B$34:$BI$44,MATCH(M$7,GRID!$A$34:$A$44,0),MATCH(1,($U$2=GRID!$B$31:$BI$31)*(КАЛЕНДАРЬ!$BC23=GRID!$B$33:$BI$33),0))*GRID!$B$65*(1-GRID!$B$69),0))</f>
        <v>27434</v>
      </c>
      <c r="N485" s="47" cm="1">
        <f t="array" ref="N485">IF($I$2="Путешествия с детьми",
INDEX(GRID!$B$47:$BI$57,MATCH(M$7,GRID!$A$47:$A$57,0),MATCH(1,($U$2=GRID!$B$31:$BI$31)*(КАЛЕНДАРЬ!$BC23=GRID!$B$33:$BI$33), 0))*GRID!$B$65,
ROUNDUP(INDEX(GRID!$B$47:$BI$57,MATCH(M$7,GRID!$A$47:$A$57,0),MATCH(1,($U$2=GRID!$B$31:$BI$31)*(КАЛЕНДАРЬ!$BC23=GRID!$B$33:$BI$33),0))*GRID!$B$65*(1-GRID!$B$69),0))</f>
        <v>29670</v>
      </c>
      <c r="O485" s="47" cm="1">
        <f t="array" ref="O485">IF($I$2="Путешествия с детьми",
INDEX(GRID!$B$34:$BI$44,MATCH(O$7,GRID!$A$34:$A$44,0),MATCH(1,($U$2=GRID!$B$31:$BI$31)*(КАЛЕНДАРЬ!$BC23=GRID!$B$33:$BI$33), 0))*GRID!$B$65,
ROUNDUP(INDEX(GRID!$B$34:$BI$44,MATCH(O$7,GRID!$A$34:$A$44,0),MATCH(1,($U$2=GRID!$B$31:$BI$31)*(КАЛЕНДАРЬ!$BC23=GRID!$B$33:$BI$33),0))*GRID!$B$65*(1-GRID!$B$69),0))</f>
        <v>33712</v>
      </c>
      <c r="P485" s="47" cm="1">
        <f t="array" ref="P485">IF($I$2="Путешествия с детьми",
INDEX(GRID!$B$47:$BI$57,MATCH(O$7,GRID!$A$47:$A$57,0),MATCH(1,($U$2=GRID!$B$31:$BI$31)*(КАЛЕНДАРЬ!$BC23=GRID!$B$33:$BI$33), 0))*GRID!$B$65,
ROUNDUP(INDEX(GRID!$B$47:$BI$57,MATCH(O$7,GRID!$A$47:$A$57,0),MATCH(1,($U$2=GRID!$B$31:$BI$31)*(КАЛЕНДАРЬ!$BC23=GRID!$B$33:$BI$33),0))*GRID!$B$65*(1-GRID!$B$69),0))</f>
        <v>35948</v>
      </c>
      <c r="Q485" s="47" cm="1">
        <f t="array" ref="Q485">IF($I$2="Путешествия с детьми",
INDEX(GRID!$B$34:$BI$44,MATCH(Q$7,GRID!$A$34:$A$44,0),MATCH(1,($U$2=GRID!$B$31:$BI$31)*(КАЛЕНДАРЬ!$BC23=GRID!$B$33:$BI$33), 0))*GRID!$B$65,
ROUNDUP(INDEX(GRID!$B$34:$BI$44,MATCH(Q$7,GRID!$A$34:$A$44,0),MATCH(1,($U$2=GRID!$B$31:$BI$31)*(КАЛЕНДАРЬ!$BC23=GRID!$B$33:$BI$33),0))*GRID!$B$65*(1-GRID!$B$69),0))</f>
        <v>35518</v>
      </c>
      <c r="R485" s="47" cm="1">
        <f t="array" ref="R485">IF($I$2="Путешествия с детьми",
INDEX(GRID!$B$47:$BI$57,MATCH(Q$7,GRID!$A$47:$A$57,0),MATCH(1,($U$2=GRID!$B$31:$BI$31)*(КАЛЕНДАРЬ!$BC23=GRID!$B$33:$BI$33), 0))*GRID!$B$65,
ROUNDUP(INDEX(GRID!$B$47:$BI$57,MATCH(Q$7,GRID!$A$47:$A$57,0),MATCH(1,($U$2=GRID!$B$31:$BI$31)*(КАЛЕНДАРЬ!$BC23=GRID!$B$33:$BI$33),0))*GRID!$B$65*(1-GRID!$B$69),0))</f>
        <v>37754</v>
      </c>
      <c r="S485" s="47" cm="1">
        <f t="array" ref="S485">IF($I$2="Путешествия с детьми",
INDEX(GRID!$B$34:$BI$44,MATCH(S$7,GRID!$A$34:$A$44,0),MATCH(1,($U$2=GRID!$B$31:$BI$31)*(КАЛЕНДАРЬ!$BC23=GRID!$B$33:$BI$33), 0))*GRID!$B$65,
ROUNDUP(INDEX(GRID!$B$34:$BI$44,MATCH(S$7,GRID!$A$34:$A$44,0),MATCH(1,($U$2=GRID!$B$31:$BI$31)*(КАЛЕНДАРЬ!$BC23=GRID!$B$33:$BI$33),0))*GRID!$B$65*(1-GRID!$B$69),0))</f>
        <v>38700</v>
      </c>
      <c r="T485" s="47" cm="1">
        <f t="array" ref="T485">IF($I$2="Путешествия с детьми",
INDEX(GRID!$B$47:$BI$57,MATCH(S$7,GRID!$A$47:$A$57,0),MATCH(1,($U$2=GRID!$B$31:$BI$31)*(КАЛЕНДАРЬ!$BC23=GRID!$B$33:$BI$33), 0))*GRID!$B$65,
ROUNDUP(INDEX(GRID!$B$47:$BI$57,MATCH(S$7,GRID!$A$47:$A$57,0),MATCH(1,($U$2=GRID!$B$31:$BI$31)*(КАЛЕНДАРЬ!$BC23=GRID!$B$33:$BI$33),0))*GRID!$B$65*(1-GRID!$B$69),0))</f>
        <v>40936</v>
      </c>
      <c r="U485" s="47" cm="1">
        <f t="array" ref="U485">IF($I$2="Путешествия с детьми",
INDEX(GRID!$B$34:$BI$44,MATCH(U$7,GRID!$A$34:$A$44,0),MATCH(1,($U$2=GRID!$B$31:$BI$31)*(КАЛЕНДАРЬ!$BC23=GRID!$B$33:$BI$33), 0))*GRID!$B$65,
ROUNDUP(INDEX(GRID!$B$34:$BI$44,MATCH(U$7,GRID!$A$34:$A$44,0),MATCH(1,($U$2=GRID!$B$31:$BI$31)*(КАЛЕНДАРЬ!$BC23=GRID!$B$33:$BI$33),0))*GRID!$B$65*(1-GRID!$B$69),0))</f>
        <v>44118</v>
      </c>
      <c r="V485" s="47" cm="1">
        <f t="array" ref="V485">IF($I$2="Путешествия с детьми",
INDEX(GRID!$B$47:$BI$57,MATCH(U$7,GRID!$A$47:$A$57,0),MATCH(1,($U$2=GRID!$B$31:$BI$31)*(КАЛЕНДАРЬ!$BC23=GRID!$B$33:$BI$33), 0))*GRID!$B$65,
ROUNDUP(INDEX(GRID!$B$47:$BI$57,MATCH(U$7,GRID!$A$47:$A$57,0),MATCH(1,($U$2=GRID!$B$31:$BI$31)*(КАЛЕНДАРЬ!$BC23=GRID!$B$33:$BI$33),0))*GRID!$B$65*(1-GRID!$B$69),0))</f>
        <v>46354</v>
      </c>
      <c r="W485" s="47" cm="1">
        <f t="array" ref="W485">IF($I$2="Путешествия с детьми",
INDEX(GRID!$B$34:$BI$44,MATCH(W$7,GRID!$A$34:$A$44,0),MATCH(1,($U$2=GRID!$B$31:$BI$31)*(КАЛЕНДАРЬ!$BC23=GRID!$B$33:$BI$33), 0))*GRID!$B$65,
ROUNDUP(INDEX(GRID!$B$34:$BI$44,MATCH(W$7,GRID!$A$34:$A$44,0),MATCH(1,($U$2=GRID!$B$31:$BI$31)*(КАЛЕНДАРЬ!$BC23=GRID!$B$33:$BI$33),0))*GRID!$B$65*(1-GRID!$B$69),0))</f>
        <v>135364</v>
      </c>
      <c r="X485" s="47" cm="1">
        <f t="array" ref="X485">IF($I$2="Путешествия с детьми",
INDEX(GRID!$B$47:$BI$57,MATCH(W$7,GRID!$A$47:$A$57,0),MATCH(1,($U$2=GRID!$B$31:$BI$31)*(КАЛЕНДАРЬ!$BC23=GRID!$B$33:$BI$33), 0))*GRID!$B$65,
ROUNDUP(INDEX(GRID!$B$47:$BI$57,MATCH(W$7,GRID!$A$47:$A$57,0),MATCH(1,($U$2=GRID!$B$31:$BI$31)*(КАЛЕНДАРЬ!$BC23=GRID!$B$33:$BI$33),0))*GRID!$B$65*(1-GRID!$B$69),0))</f>
        <v>137600</v>
      </c>
    </row>
    <row r="486" spans="1:24" ht="14.25" customHeight="1" x14ac:dyDescent="0.2">
      <c r="A486" s="117" t="s">
        <v>42</v>
      </c>
      <c r="B486" s="117">
        <v>21</v>
      </c>
      <c r="C486" s="138" cm="1">
        <f t="array" ref="C486">IF($I$2="Путешествия с детьми",
INDEX(GRID!$B$34:$BI$44,MATCH(C$7,GRID!$A$34:$A$44,0),MATCH(1,($U$2=GRID!$B$31:$BI$31)*(КАЛЕНДАРЬ!$BC24=GRID!$B$33:$BI$33), 0))*GRID!$B$65,
ROUNDUP(INDEX(GRID!$B$34:$BI$44,MATCH(C$7,GRID!$A$34:$A$44,0),MATCH(1,($U$2=GRID!$B$31:$BI$31)*(КАЛЕНДАРЬ!$BC24=GRID!$B$33:$BI$33),0))*GRID!$B$65*(1-GRID!$B$69),0))</f>
        <v>20640</v>
      </c>
      <c r="D486" s="47" cm="1">
        <f t="array" ref="D486">IF($I$2="Путешествия с детьми",
INDEX(GRID!$B$47:$BI$57,MATCH(C$7,GRID!$A$47:$A$57,0),MATCH(1,($U$2=GRID!$B$31:$BI$31)*(КАЛЕНДАРЬ!$BC24=GRID!$B$33:$BI$33), 0))*GRID!$B$65,
ROUNDUP(INDEX(GRID!$B$47:$BI$57,MATCH(C$7,GRID!$A$47:$A$57,0),MATCH(1,($U$2=GRID!$B$31:$BI$31)*(КАЛЕНДАРЬ!$BC24=GRID!$B$33:$BI$33),0))*GRID!$B$65*(1-GRID!$B$69),0))</f>
        <v>22876</v>
      </c>
      <c r="E486" s="47" cm="1">
        <f t="array" ref="E486">IF($I$2="Путешествия с детьми",
INDEX(GRID!$B$34:$BI$44,MATCH(E$7,GRID!$A$34:$A$44,0),MATCH(1,($U$2=GRID!$B$31:$BI$31)*(КАЛЕНДАРЬ!$BC24=GRID!$B$33:$BI$33), 0))*GRID!$B$65,
ROUNDUP(INDEX(GRID!$B$34:$BI$44,MATCH(E$7,GRID!$A$34:$A$44,0),MATCH(1,($U$2=GRID!$B$31:$BI$31)*(КАЛЕНДАРЬ!$BC24=GRID!$B$33:$BI$33),0))*GRID!$B$65*(1-GRID!$B$69),0))</f>
        <v>22274</v>
      </c>
      <c r="F486" s="47" cm="1">
        <f t="array" ref="F486">IF($I$2="Путешествия с детьми",
INDEX(GRID!$B$47:$BI$57,MATCH(E$7,GRID!$A$47:$A$57,0),MATCH(1,($U$2=GRID!$B$31:$BI$31)*(КАЛЕНДАРЬ!$BC24=GRID!$B$33:$BI$33), 0))*GRID!$B$65,
ROUNDUP(INDEX(GRID!$B$47:$BI$57,MATCH(E$7,GRID!$A$47:$A$57,0),MATCH(1,($U$2=GRID!$B$31:$BI$31)*(КАЛЕНДАРЬ!$BC24=GRID!$B$33:$BI$33),0))*GRID!$B$65*(1-GRID!$B$69),0))</f>
        <v>24510</v>
      </c>
      <c r="G486" s="47" cm="1">
        <f t="array" ref="G486">IF($I$2="Путешествия с детьми",
INDEX(GRID!$B$34:$BI$44,MATCH(G$7,GRID!$A$34:$A$44,0),MATCH(1,($U$2=GRID!$B$31:$BI$31)*(КАЛЕНДАРЬ!$BC24=GRID!$B$33:$BI$33), 0))*GRID!$B$65,
ROUNDUP(INDEX(GRID!$B$34:$BI$44,MATCH(G$7,GRID!$A$34:$A$44,0),MATCH(1,($U$2=GRID!$B$31:$BI$31)*(КАЛЕНДАРЬ!$BC24=GRID!$B$33:$BI$33),0))*GRID!$B$65*(1-GRID!$B$69),0))</f>
        <v>23220</v>
      </c>
      <c r="H486" s="47" cm="1">
        <f t="array" ref="H486">IF($I$2="Путешествия с детьми",
INDEX(GRID!$B$47:$BI$57,MATCH(G$7,GRID!$A$47:$A$57,0),MATCH(1,($U$2=GRID!$B$31:$BI$31)*(КАЛЕНДАРЬ!$BC24=GRID!$B$33:$BI$33), 0))*GRID!$B$65,
ROUNDUP(INDEX(GRID!$B$47:$BI$57,MATCH(G$7,GRID!$A$47:$A$57,0),MATCH(1,($U$2=GRID!$B$31:$BI$31)*(КАЛЕНДАРЬ!$BC24=GRID!$B$33:$BI$33),0))*GRID!$B$65*(1-GRID!$B$69),0))</f>
        <v>25456</v>
      </c>
      <c r="I486" s="47" cm="1">
        <f t="array" ref="I486">IF($I$2="Путешествия с детьми",
INDEX(GRID!$B$34:$BI$44,MATCH(I$7,GRID!$A$34:$A$44,0),MATCH(1,($U$2=GRID!$B$31:$BI$31)*(КАЛЕНДАРЬ!$BC24=GRID!$B$33:$BI$33), 0))*GRID!$B$65,
ROUNDUP(INDEX(GRID!$B$34:$BI$44,MATCH(I$7,GRID!$A$34:$A$44,0),MATCH(1,($U$2=GRID!$B$31:$BI$31)*(КАЛЕНДАРЬ!$BC24=GRID!$B$33:$BI$33),0))*GRID!$B$65*(1-GRID!$B$69),0))</f>
        <v>24854</v>
      </c>
      <c r="J486" s="47" cm="1">
        <f t="array" ref="J486">IF($I$2="Путешествия с детьми",
INDEX(GRID!$B$47:$BI$57,MATCH(I$7,GRID!$A$47:$A$57,0),MATCH(1,($U$2=GRID!$B$31:$BI$31)*(КАЛЕНДАРЬ!$BC24=GRID!$B$33:$BI$33), 0))*GRID!$B$65,
ROUNDUP(INDEX(GRID!$B$47:$BI$57,MATCH(I$7,GRID!$A$47:$A$57,0),MATCH(1,($U$2=GRID!$B$31:$BI$31)*(КАЛЕНДАРЬ!$BC24=GRID!$B$33:$BI$33),0))*GRID!$B$65*(1-GRID!$B$69),0))</f>
        <v>27090</v>
      </c>
      <c r="K486" s="47" cm="1">
        <f t="array" ref="K486">IF($I$2="Путешествия с детьми",
INDEX(GRID!$B$34:$BI$44,MATCH(K$7,GRID!$A$34:$A$44,0),MATCH(1,($U$2=GRID!$B$31:$BI$31)*(КАЛЕНДАРЬ!$BC24=GRID!$B$33:$BI$33), 0))*GRID!$B$65,
ROUNDUP(INDEX(GRID!$B$34:$BI$44,MATCH(K$7,GRID!$A$34:$A$44,0),MATCH(1,($U$2=GRID!$B$31:$BI$31)*(КАЛЕНДАРЬ!$BC24=GRID!$B$33:$BI$33),0))*GRID!$B$65*(1-GRID!$B$69),0))</f>
        <v>25800</v>
      </c>
      <c r="L486" s="47" cm="1">
        <f t="array" ref="L486">IF($I$2="Путешествия с детьми",
INDEX(GRID!$B$47:$BI$57,MATCH(K$7,GRID!$A$47:$A$57,0),MATCH(1,($U$2=GRID!$B$31:$BI$31)*(КАЛЕНДАРЬ!$BC24=GRID!$B$33:$BI$33), 0))*GRID!$B$65,
ROUNDUP(INDEX(GRID!$B$47:$BI$57,MATCH(K$7,GRID!$A$47:$A$57,0),MATCH(1,($U$2=GRID!$B$31:$BI$31)*(КАЛЕНДАРЬ!$BC24=GRID!$B$33:$BI$33),0))*GRID!$B$65*(1-GRID!$B$69),0))</f>
        <v>28036</v>
      </c>
      <c r="M486" s="47" cm="1">
        <f t="array" ref="M486">IF($I$2="Путешествия с детьми",
INDEX(GRID!$B$34:$BI$44,MATCH(M$7,GRID!$A$34:$A$44,0),MATCH(1,($U$2=GRID!$B$31:$BI$31)*(КАЛЕНДАРЬ!$BC24=GRID!$B$33:$BI$33), 0))*GRID!$B$65,
ROUNDUP(INDEX(GRID!$B$34:$BI$44,MATCH(M$7,GRID!$A$34:$A$44,0),MATCH(1,($U$2=GRID!$B$31:$BI$31)*(КАЛЕНДАРЬ!$BC24=GRID!$B$33:$BI$33),0))*GRID!$B$65*(1-GRID!$B$69),0))</f>
        <v>27434</v>
      </c>
      <c r="N486" s="47" cm="1">
        <f t="array" ref="N486">IF($I$2="Путешествия с детьми",
INDEX(GRID!$B$47:$BI$57,MATCH(M$7,GRID!$A$47:$A$57,0),MATCH(1,($U$2=GRID!$B$31:$BI$31)*(КАЛЕНДАРЬ!$BC24=GRID!$B$33:$BI$33), 0))*GRID!$B$65,
ROUNDUP(INDEX(GRID!$B$47:$BI$57,MATCH(M$7,GRID!$A$47:$A$57,0),MATCH(1,($U$2=GRID!$B$31:$BI$31)*(КАЛЕНДАРЬ!$BC24=GRID!$B$33:$BI$33),0))*GRID!$B$65*(1-GRID!$B$69),0))</f>
        <v>29670</v>
      </c>
      <c r="O486" s="47" cm="1">
        <f t="array" ref="O486">IF($I$2="Путешествия с детьми",
INDEX(GRID!$B$34:$BI$44,MATCH(O$7,GRID!$A$34:$A$44,0),MATCH(1,($U$2=GRID!$B$31:$BI$31)*(КАЛЕНДАРЬ!$BC24=GRID!$B$33:$BI$33), 0))*GRID!$B$65,
ROUNDUP(INDEX(GRID!$B$34:$BI$44,MATCH(O$7,GRID!$A$34:$A$44,0),MATCH(1,($U$2=GRID!$B$31:$BI$31)*(КАЛЕНДАРЬ!$BC24=GRID!$B$33:$BI$33),0))*GRID!$B$65*(1-GRID!$B$69),0))</f>
        <v>33712</v>
      </c>
      <c r="P486" s="47" cm="1">
        <f t="array" ref="P486">IF($I$2="Путешествия с детьми",
INDEX(GRID!$B$47:$BI$57,MATCH(O$7,GRID!$A$47:$A$57,0),MATCH(1,($U$2=GRID!$B$31:$BI$31)*(КАЛЕНДАРЬ!$BC24=GRID!$B$33:$BI$33), 0))*GRID!$B$65,
ROUNDUP(INDEX(GRID!$B$47:$BI$57,MATCH(O$7,GRID!$A$47:$A$57,0),MATCH(1,($U$2=GRID!$B$31:$BI$31)*(КАЛЕНДАРЬ!$BC24=GRID!$B$33:$BI$33),0))*GRID!$B$65*(1-GRID!$B$69),0))</f>
        <v>35948</v>
      </c>
      <c r="Q486" s="47" cm="1">
        <f t="array" ref="Q486">IF($I$2="Путешествия с детьми",
INDEX(GRID!$B$34:$BI$44,MATCH(Q$7,GRID!$A$34:$A$44,0),MATCH(1,($U$2=GRID!$B$31:$BI$31)*(КАЛЕНДАРЬ!$BC24=GRID!$B$33:$BI$33), 0))*GRID!$B$65,
ROUNDUP(INDEX(GRID!$B$34:$BI$44,MATCH(Q$7,GRID!$A$34:$A$44,0),MATCH(1,($U$2=GRID!$B$31:$BI$31)*(КАЛЕНДАРЬ!$BC24=GRID!$B$33:$BI$33),0))*GRID!$B$65*(1-GRID!$B$69),0))</f>
        <v>35518</v>
      </c>
      <c r="R486" s="47" cm="1">
        <f t="array" ref="R486">IF($I$2="Путешествия с детьми",
INDEX(GRID!$B$47:$BI$57,MATCH(Q$7,GRID!$A$47:$A$57,0),MATCH(1,($U$2=GRID!$B$31:$BI$31)*(КАЛЕНДАРЬ!$BC24=GRID!$B$33:$BI$33), 0))*GRID!$B$65,
ROUNDUP(INDEX(GRID!$B$47:$BI$57,MATCH(Q$7,GRID!$A$47:$A$57,0),MATCH(1,($U$2=GRID!$B$31:$BI$31)*(КАЛЕНДАРЬ!$BC24=GRID!$B$33:$BI$33),0))*GRID!$B$65*(1-GRID!$B$69),0))</f>
        <v>37754</v>
      </c>
      <c r="S486" s="47" cm="1">
        <f t="array" ref="S486">IF($I$2="Путешествия с детьми",
INDEX(GRID!$B$34:$BI$44,MATCH(S$7,GRID!$A$34:$A$44,0),MATCH(1,($U$2=GRID!$B$31:$BI$31)*(КАЛЕНДАРЬ!$BC24=GRID!$B$33:$BI$33), 0))*GRID!$B$65,
ROUNDUP(INDEX(GRID!$B$34:$BI$44,MATCH(S$7,GRID!$A$34:$A$44,0),MATCH(1,($U$2=GRID!$B$31:$BI$31)*(КАЛЕНДАРЬ!$BC24=GRID!$B$33:$BI$33),0))*GRID!$B$65*(1-GRID!$B$69),0))</f>
        <v>38700</v>
      </c>
      <c r="T486" s="47" cm="1">
        <f t="array" ref="T486">IF($I$2="Путешествия с детьми",
INDEX(GRID!$B$47:$BI$57,MATCH(S$7,GRID!$A$47:$A$57,0),MATCH(1,($U$2=GRID!$B$31:$BI$31)*(КАЛЕНДАРЬ!$BC24=GRID!$B$33:$BI$33), 0))*GRID!$B$65,
ROUNDUP(INDEX(GRID!$B$47:$BI$57,MATCH(S$7,GRID!$A$47:$A$57,0),MATCH(1,($U$2=GRID!$B$31:$BI$31)*(КАЛЕНДАРЬ!$BC24=GRID!$B$33:$BI$33),0))*GRID!$B$65*(1-GRID!$B$69),0))</f>
        <v>40936</v>
      </c>
      <c r="U486" s="47" cm="1">
        <f t="array" ref="U486">IF($I$2="Путешествия с детьми",
INDEX(GRID!$B$34:$BI$44,MATCH(U$7,GRID!$A$34:$A$44,0),MATCH(1,($U$2=GRID!$B$31:$BI$31)*(КАЛЕНДАРЬ!$BC24=GRID!$B$33:$BI$33), 0))*GRID!$B$65,
ROUNDUP(INDEX(GRID!$B$34:$BI$44,MATCH(U$7,GRID!$A$34:$A$44,0),MATCH(1,($U$2=GRID!$B$31:$BI$31)*(КАЛЕНДАРЬ!$BC24=GRID!$B$33:$BI$33),0))*GRID!$B$65*(1-GRID!$B$69),0))</f>
        <v>44118</v>
      </c>
      <c r="V486" s="47" cm="1">
        <f t="array" ref="V486">IF($I$2="Путешествия с детьми",
INDEX(GRID!$B$47:$BI$57,MATCH(U$7,GRID!$A$47:$A$57,0),MATCH(1,($U$2=GRID!$B$31:$BI$31)*(КАЛЕНДАРЬ!$BC24=GRID!$B$33:$BI$33), 0))*GRID!$B$65,
ROUNDUP(INDEX(GRID!$B$47:$BI$57,MATCH(U$7,GRID!$A$47:$A$57,0),MATCH(1,($U$2=GRID!$B$31:$BI$31)*(КАЛЕНДАРЬ!$BC24=GRID!$B$33:$BI$33),0))*GRID!$B$65*(1-GRID!$B$69),0))</f>
        <v>46354</v>
      </c>
      <c r="W486" s="47" cm="1">
        <f t="array" ref="W486">IF($I$2="Путешествия с детьми",
INDEX(GRID!$B$34:$BI$44,MATCH(W$7,GRID!$A$34:$A$44,0),MATCH(1,($U$2=GRID!$B$31:$BI$31)*(КАЛЕНДАРЬ!$BC24=GRID!$B$33:$BI$33), 0))*GRID!$B$65,
ROUNDUP(INDEX(GRID!$B$34:$BI$44,MATCH(W$7,GRID!$A$34:$A$44,0),MATCH(1,($U$2=GRID!$B$31:$BI$31)*(КАЛЕНДАРЬ!$BC24=GRID!$B$33:$BI$33),0))*GRID!$B$65*(1-GRID!$B$69),0))</f>
        <v>135364</v>
      </c>
      <c r="X486" s="47" cm="1">
        <f t="array" ref="X486">IF($I$2="Путешествия с детьми",
INDEX(GRID!$B$47:$BI$57,MATCH(W$7,GRID!$A$47:$A$57,0),MATCH(1,($U$2=GRID!$B$31:$BI$31)*(КАЛЕНДАРЬ!$BC24=GRID!$B$33:$BI$33), 0))*GRID!$B$65,
ROUNDUP(INDEX(GRID!$B$47:$BI$57,MATCH(W$7,GRID!$A$47:$A$57,0),MATCH(1,($U$2=GRID!$B$31:$BI$31)*(КАЛЕНДАРЬ!$BC24=GRID!$B$33:$BI$33),0))*GRID!$B$65*(1-GRID!$B$69),0))</f>
        <v>137600</v>
      </c>
    </row>
    <row r="487" spans="1:24" ht="14.25" customHeight="1" x14ac:dyDescent="0.2">
      <c r="A487" s="117" t="s">
        <v>43</v>
      </c>
      <c r="B487" s="117">
        <v>22</v>
      </c>
      <c r="C487" s="138" cm="1">
        <f t="array" ref="C487">IF($I$2="Путешествия с детьми",
INDEX(GRID!$B$34:$BI$44,MATCH(C$7,GRID!$A$34:$A$44,0),MATCH(1,($U$2=GRID!$B$31:$BI$31)*(КАЛЕНДАРЬ!$BC25=GRID!$B$33:$BI$33), 0))*GRID!$B$65,
ROUNDUP(INDEX(GRID!$B$34:$BI$44,MATCH(C$7,GRID!$A$34:$A$44,0),MATCH(1,($U$2=GRID!$B$31:$BI$31)*(КАЛЕНДАРЬ!$BC25=GRID!$B$33:$BI$33),0))*GRID!$B$65*(1-GRID!$B$69),0))</f>
        <v>20640</v>
      </c>
      <c r="D487" s="47" cm="1">
        <f t="array" ref="D487">IF($I$2="Путешествия с детьми",
INDEX(GRID!$B$47:$BI$57,MATCH(C$7,GRID!$A$47:$A$57,0),MATCH(1,($U$2=GRID!$B$31:$BI$31)*(КАЛЕНДАРЬ!$BC25=GRID!$B$33:$BI$33), 0))*GRID!$B$65,
ROUNDUP(INDEX(GRID!$B$47:$BI$57,MATCH(C$7,GRID!$A$47:$A$57,0),MATCH(1,($U$2=GRID!$B$31:$BI$31)*(КАЛЕНДАРЬ!$BC25=GRID!$B$33:$BI$33),0))*GRID!$B$65*(1-GRID!$B$69),0))</f>
        <v>22876</v>
      </c>
      <c r="E487" s="47" cm="1">
        <f t="array" ref="E487">IF($I$2="Путешествия с детьми",
INDEX(GRID!$B$34:$BI$44,MATCH(E$7,GRID!$A$34:$A$44,0),MATCH(1,($U$2=GRID!$B$31:$BI$31)*(КАЛЕНДАРЬ!$BC25=GRID!$B$33:$BI$33), 0))*GRID!$B$65,
ROUNDUP(INDEX(GRID!$B$34:$BI$44,MATCH(E$7,GRID!$A$34:$A$44,0),MATCH(1,($U$2=GRID!$B$31:$BI$31)*(КАЛЕНДАРЬ!$BC25=GRID!$B$33:$BI$33),0))*GRID!$B$65*(1-GRID!$B$69),0))</f>
        <v>22274</v>
      </c>
      <c r="F487" s="47" cm="1">
        <f t="array" ref="F487">IF($I$2="Путешествия с детьми",
INDEX(GRID!$B$47:$BI$57,MATCH(E$7,GRID!$A$47:$A$57,0),MATCH(1,($U$2=GRID!$B$31:$BI$31)*(КАЛЕНДАРЬ!$BC25=GRID!$B$33:$BI$33), 0))*GRID!$B$65,
ROUNDUP(INDEX(GRID!$B$47:$BI$57,MATCH(E$7,GRID!$A$47:$A$57,0),MATCH(1,($U$2=GRID!$B$31:$BI$31)*(КАЛЕНДАРЬ!$BC25=GRID!$B$33:$BI$33),0))*GRID!$B$65*(1-GRID!$B$69),0))</f>
        <v>24510</v>
      </c>
      <c r="G487" s="47" cm="1">
        <f t="array" ref="G487">IF($I$2="Путешествия с детьми",
INDEX(GRID!$B$34:$BI$44,MATCH(G$7,GRID!$A$34:$A$44,0),MATCH(1,($U$2=GRID!$B$31:$BI$31)*(КАЛЕНДАРЬ!$BC25=GRID!$B$33:$BI$33), 0))*GRID!$B$65,
ROUNDUP(INDEX(GRID!$B$34:$BI$44,MATCH(G$7,GRID!$A$34:$A$44,0),MATCH(1,($U$2=GRID!$B$31:$BI$31)*(КАЛЕНДАРЬ!$BC25=GRID!$B$33:$BI$33),0))*GRID!$B$65*(1-GRID!$B$69),0))</f>
        <v>23220</v>
      </c>
      <c r="H487" s="47" cm="1">
        <f t="array" ref="H487">IF($I$2="Путешествия с детьми",
INDEX(GRID!$B$47:$BI$57,MATCH(G$7,GRID!$A$47:$A$57,0),MATCH(1,($U$2=GRID!$B$31:$BI$31)*(КАЛЕНДАРЬ!$BC25=GRID!$B$33:$BI$33), 0))*GRID!$B$65,
ROUNDUP(INDEX(GRID!$B$47:$BI$57,MATCH(G$7,GRID!$A$47:$A$57,0),MATCH(1,($U$2=GRID!$B$31:$BI$31)*(КАЛЕНДАРЬ!$BC25=GRID!$B$33:$BI$33),0))*GRID!$B$65*(1-GRID!$B$69),0))</f>
        <v>25456</v>
      </c>
      <c r="I487" s="47" cm="1">
        <f t="array" ref="I487">IF($I$2="Путешествия с детьми",
INDEX(GRID!$B$34:$BI$44,MATCH(I$7,GRID!$A$34:$A$44,0),MATCH(1,($U$2=GRID!$B$31:$BI$31)*(КАЛЕНДАРЬ!$BC25=GRID!$B$33:$BI$33), 0))*GRID!$B$65,
ROUNDUP(INDEX(GRID!$B$34:$BI$44,MATCH(I$7,GRID!$A$34:$A$44,0),MATCH(1,($U$2=GRID!$B$31:$BI$31)*(КАЛЕНДАРЬ!$BC25=GRID!$B$33:$BI$33),0))*GRID!$B$65*(1-GRID!$B$69),0))</f>
        <v>24854</v>
      </c>
      <c r="J487" s="47" cm="1">
        <f t="array" ref="J487">IF($I$2="Путешествия с детьми",
INDEX(GRID!$B$47:$BI$57,MATCH(I$7,GRID!$A$47:$A$57,0),MATCH(1,($U$2=GRID!$B$31:$BI$31)*(КАЛЕНДАРЬ!$BC25=GRID!$B$33:$BI$33), 0))*GRID!$B$65,
ROUNDUP(INDEX(GRID!$B$47:$BI$57,MATCH(I$7,GRID!$A$47:$A$57,0),MATCH(1,($U$2=GRID!$B$31:$BI$31)*(КАЛЕНДАРЬ!$BC25=GRID!$B$33:$BI$33),0))*GRID!$B$65*(1-GRID!$B$69),0))</f>
        <v>27090</v>
      </c>
      <c r="K487" s="47" cm="1">
        <f t="array" ref="K487">IF($I$2="Путешествия с детьми",
INDEX(GRID!$B$34:$BI$44,MATCH(K$7,GRID!$A$34:$A$44,0),MATCH(1,($U$2=GRID!$B$31:$BI$31)*(КАЛЕНДАРЬ!$BC25=GRID!$B$33:$BI$33), 0))*GRID!$B$65,
ROUNDUP(INDEX(GRID!$B$34:$BI$44,MATCH(K$7,GRID!$A$34:$A$44,0),MATCH(1,($U$2=GRID!$B$31:$BI$31)*(КАЛЕНДАРЬ!$BC25=GRID!$B$33:$BI$33),0))*GRID!$B$65*(1-GRID!$B$69),0))</f>
        <v>25800</v>
      </c>
      <c r="L487" s="47" cm="1">
        <f t="array" ref="L487">IF($I$2="Путешествия с детьми",
INDEX(GRID!$B$47:$BI$57,MATCH(K$7,GRID!$A$47:$A$57,0),MATCH(1,($U$2=GRID!$B$31:$BI$31)*(КАЛЕНДАРЬ!$BC25=GRID!$B$33:$BI$33), 0))*GRID!$B$65,
ROUNDUP(INDEX(GRID!$B$47:$BI$57,MATCH(K$7,GRID!$A$47:$A$57,0),MATCH(1,($U$2=GRID!$B$31:$BI$31)*(КАЛЕНДАРЬ!$BC25=GRID!$B$33:$BI$33),0))*GRID!$B$65*(1-GRID!$B$69),0))</f>
        <v>28036</v>
      </c>
      <c r="M487" s="47" cm="1">
        <f t="array" ref="M487">IF($I$2="Путешествия с детьми",
INDEX(GRID!$B$34:$BI$44,MATCH(M$7,GRID!$A$34:$A$44,0),MATCH(1,($U$2=GRID!$B$31:$BI$31)*(КАЛЕНДАРЬ!$BC25=GRID!$B$33:$BI$33), 0))*GRID!$B$65,
ROUNDUP(INDEX(GRID!$B$34:$BI$44,MATCH(M$7,GRID!$A$34:$A$44,0),MATCH(1,($U$2=GRID!$B$31:$BI$31)*(КАЛЕНДАРЬ!$BC25=GRID!$B$33:$BI$33),0))*GRID!$B$65*(1-GRID!$B$69),0))</f>
        <v>27434</v>
      </c>
      <c r="N487" s="47" cm="1">
        <f t="array" ref="N487">IF($I$2="Путешествия с детьми",
INDEX(GRID!$B$47:$BI$57,MATCH(M$7,GRID!$A$47:$A$57,0),MATCH(1,($U$2=GRID!$B$31:$BI$31)*(КАЛЕНДАРЬ!$BC25=GRID!$B$33:$BI$33), 0))*GRID!$B$65,
ROUNDUP(INDEX(GRID!$B$47:$BI$57,MATCH(M$7,GRID!$A$47:$A$57,0),MATCH(1,($U$2=GRID!$B$31:$BI$31)*(КАЛЕНДАРЬ!$BC25=GRID!$B$33:$BI$33),0))*GRID!$B$65*(1-GRID!$B$69),0))</f>
        <v>29670</v>
      </c>
      <c r="O487" s="47" cm="1">
        <f t="array" ref="O487">IF($I$2="Путешествия с детьми",
INDEX(GRID!$B$34:$BI$44,MATCH(O$7,GRID!$A$34:$A$44,0),MATCH(1,($U$2=GRID!$B$31:$BI$31)*(КАЛЕНДАРЬ!$BC25=GRID!$B$33:$BI$33), 0))*GRID!$B$65,
ROUNDUP(INDEX(GRID!$B$34:$BI$44,MATCH(O$7,GRID!$A$34:$A$44,0),MATCH(1,($U$2=GRID!$B$31:$BI$31)*(КАЛЕНДАРЬ!$BC25=GRID!$B$33:$BI$33),0))*GRID!$B$65*(1-GRID!$B$69),0))</f>
        <v>33712</v>
      </c>
      <c r="P487" s="47" cm="1">
        <f t="array" ref="P487">IF($I$2="Путешествия с детьми",
INDEX(GRID!$B$47:$BI$57,MATCH(O$7,GRID!$A$47:$A$57,0),MATCH(1,($U$2=GRID!$B$31:$BI$31)*(КАЛЕНДАРЬ!$BC25=GRID!$B$33:$BI$33), 0))*GRID!$B$65,
ROUNDUP(INDEX(GRID!$B$47:$BI$57,MATCH(O$7,GRID!$A$47:$A$57,0),MATCH(1,($U$2=GRID!$B$31:$BI$31)*(КАЛЕНДАРЬ!$BC25=GRID!$B$33:$BI$33),0))*GRID!$B$65*(1-GRID!$B$69),0))</f>
        <v>35948</v>
      </c>
      <c r="Q487" s="47" cm="1">
        <f t="array" ref="Q487">IF($I$2="Путешествия с детьми",
INDEX(GRID!$B$34:$BI$44,MATCH(Q$7,GRID!$A$34:$A$44,0),MATCH(1,($U$2=GRID!$B$31:$BI$31)*(КАЛЕНДАРЬ!$BC25=GRID!$B$33:$BI$33), 0))*GRID!$B$65,
ROUNDUP(INDEX(GRID!$B$34:$BI$44,MATCH(Q$7,GRID!$A$34:$A$44,0),MATCH(1,($U$2=GRID!$B$31:$BI$31)*(КАЛЕНДАРЬ!$BC25=GRID!$B$33:$BI$33),0))*GRID!$B$65*(1-GRID!$B$69),0))</f>
        <v>35518</v>
      </c>
      <c r="R487" s="47" cm="1">
        <f t="array" ref="R487">IF($I$2="Путешествия с детьми",
INDEX(GRID!$B$47:$BI$57,MATCH(Q$7,GRID!$A$47:$A$57,0),MATCH(1,($U$2=GRID!$B$31:$BI$31)*(КАЛЕНДАРЬ!$BC25=GRID!$B$33:$BI$33), 0))*GRID!$B$65,
ROUNDUP(INDEX(GRID!$B$47:$BI$57,MATCH(Q$7,GRID!$A$47:$A$57,0),MATCH(1,($U$2=GRID!$B$31:$BI$31)*(КАЛЕНДАРЬ!$BC25=GRID!$B$33:$BI$33),0))*GRID!$B$65*(1-GRID!$B$69),0))</f>
        <v>37754</v>
      </c>
      <c r="S487" s="47" cm="1">
        <f t="array" ref="S487">IF($I$2="Путешествия с детьми",
INDEX(GRID!$B$34:$BI$44,MATCH(S$7,GRID!$A$34:$A$44,0),MATCH(1,($U$2=GRID!$B$31:$BI$31)*(КАЛЕНДАРЬ!$BC25=GRID!$B$33:$BI$33), 0))*GRID!$B$65,
ROUNDUP(INDEX(GRID!$B$34:$BI$44,MATCH(S$7,GRID!$A$34:$A$44,0),MATCH(1,($U$2=GRID!$B$31:$BI$31)*(КАЛЕНДАРЬ!$BC25=GRID!$B$33:$BI$33),0))*GRID!$B$65*(1-GRID!$B$69),0))</f>
        <v>38700</v>
      </c>
      <c r="T487" s="47" cm="1">
        <f t="array" ref="T487">IF($I$2="Путешествия с детьми",
INDEX(GRID!$B$47:$BI$57,MATCH(S$7,GRID!$A$47:$A$57,0),MATCH(1,($U$2=GRID!$B$31:$BI$31)*(КАЛЕНДАРЬ!$BC25=GRID!$B$33:$BI$33), 0))*GRID!$B$65,
ROUNDUP(INDEX(GRID!$B$47:$BI$57,MATCH(S$7,GRID!$A$47:$A$57,0),MATCH(1,($U$2=GRID!$B$31:$BI$31)*(КАЛЕНДАРЬ!$BC25=GRID!$B$33:$BI$33),0))*GRID!$B$65*(1-GRID!$B$69),0))</f>
        <v>40936</v>
      </c>
      <c r="U487" s="47" cm="1">
        <f t="array" ref="U487">IF($I$2="Путешествия с детьми",
INDEX(GRID!$B$34:$BI$44,MATCH(U$7,GRID!$A$34:$A$44,0),MATCH(1,($U$2=GRID!$B$31:$BI$31)*(КАЛЕНДАРЬ!$BC25=GRID!$B$33:$BI$33), 0))*GRID!$B$65,
ROUNDUP(INDEX(GRID!$B$34:$BI$44,MATCH(U$7,GRID!$A$34:$A$44,0),MATCH(1,($U$2=GRID!$B$31:$BI$31)*(КАЛЕНДАРЬ!$BC25=GRID!$B$33:$BI$33),0))*GRID!$B$65*(1-GRID!$B$69),0))</f>
        <v>44118</v>
      </c>
      <c r="V487" s="47" cm="1">
        <f t="array" ref="V487">IF($I$2="Путешествия с детьми",
INDEX(GRID!$B$47:$BI$57,MATCH(U$7,GRID!$A$47:$A$57,0),MATCH(1,($U$2=GRID!$B$31:$BI$31)*(КАЛЕНДАРЬ!$BC25=GRID!$B$33:$BI$33), 0))*GRID!$B$65,
ROUNDUP(INDEX(GRID!$B$47:$BI$57,MATCH(U$7,GRID!$A$47:$A$57,0),MATCH(1,($U$2=GRID!$B$31:$BI$31)*(КАЛЕНДАРЬ!$BC25=GRID!$B$33:$BI$33),0))*GRID!$B$65*(1-GRID!$B$69),0))</f>
        <v>46354</v>
      </c>
      <c r="W487" s="47" cm="1">
        <f t="array" ref="W487">IF($I$2="Путешествия с детьми",
INDEX(GRID!$B$34:$BI$44,MATCH(W$7,GRID!$A$34:$A$44,0),MATCH(1,($U$2=GRID!$B$31:$BI$31)*(КАЛЕНДАРЬ!$BC25=GRID!$B$33:$BI$33), 0))*GRID!$B$65,
ROUNDUP(INDEX(GRID!$B$34:$BI$44,MATCH(W$7,GRID!$A$34:$A$44,0),MATCH(1,($U$2=GRID!$B$31:$BI$31)*(КАЛЕНДАРЬ!$BC25=GRID!$B$33:$BI$33),0))*GRID!$B$65*(1-GRID!$B$69),0))</f>
        <v>135364</v>
      </c>
      <c r="X487" s="47" cm="1">
        <f t="array" ref="X487">IF($I$2="Путешествия с детьми",
INDEX(GRID!$B$47:$BI$57,MATCH(W$7,GRID!$A$47:$A$57,0),MATCH(1,($U$2=GRID!$B$31:$BI$31)*(КАЛЕНДАРЬ!$BC25=GRID!$B$33:$BI$33), 0))*GRID!$B$65,
ROUNDUP(INDEX(GRID!$B$47:$BI$57,MATCH(W$7,GRID!$A$47:$A$57,0),MATCH(1,($U$2=GRID!$B$31:$BI$31)*(КАЛЕНДАРЬ!$BC25=GRID!$B$33:$BI$33),0))*GRID!$B$65*(1-GRID!$B$69),0))</f>
        <v>137600</v>
      </c>
    </row>
    <row r="488" spans="1:24" ht="14.25" customHeight="1" x14ac:dyDescent="0.2">
      <c r="A488" s="117" t="s">
        <v>44</v>
      </c>
      <c r="B488" s="117">
        <v>23</v>
      </c>
      <c r="C488" s="138" cm="1">
        <f t="array" ref="C488">IF($I$2="Путешествия с детьми",
INDEX(GRID!$B$34:$BI$44,MATCH(C$7,GRID!$A$34:$A$44,0),MATCH(1,($U$2=GRID!$B$31:$BI$31)*(КАЛЕНДАРЬ!$BC26=GRID!$B$33:$BI$33), 0))*GRID!$B$65,
ROUNDUP(INDEX(GRID!$B$34:$BI$44,MATCH(C$7,GRID!$A$34:$A$44,0),MATCH(1,($U$2=GRID!$B$31:$BI$31)*(КАЛЕНДАРЬ!$BC26=GRID!$B$33:$BI$33),0))*GRID!$B$65*(1-GRID!$B$69),0))</f>
        <v>20640</v>
      </c>
      <c r="D488" s="47" cm="1">
        <f t="array" ref="D488">IF($I$2="Путешествия с детьми",
INDEX(GRID!$B$47:$BI$57,MATCH(C$7,GRID!$A$47:$A$57,0),MATCH(1,($U$2=GRID!$B$31:$BI$31)*(КАЛЕНДАРЬ!$BC26=GRID!$B$33:$BI$33), 0))*GRID!$B$65,
ROUNDUP(INDEX(GRID!$B$47:$BI$57,MATCH(C$7,GRID!$A$47:$A$57,0),MATCH(1,($U$2=GRID!$B$31:$BI$31)*(КАЛЕНДАРЬ!$BC26=GRID!$B$33:$BI$33),0))*GRID!$B$65*(1-GRID!$B$69),0))</f>
        <v>22876</v>
      </c>
      <c r="E488" s="47" cm="1">
        <f t="array" ref="E488">IF($I$2="Путешествия с детьми",
INDEX(GRID!$B$34:$BI$44,MATCH(E$7,GRID!$A$34:$A$44,0),MATCH(1,($U$2=GRID!$B$31:$BI$31)*(КАЛЕНДАРЬ!$BC26=GRID!$B$33:$BI$33), 0))*GRID!$B$65,
ROUNDUP(INDEX(GRID!$B$34:$BI$44,MATCH(E$7,GRID!$A$34:$A$44,0),MATCH(1,($U$2=GRID!$B$31:$BI$31)*(КАЛЕНДАРЬ!$BC26=GRID!$B$33:$BI$33),0))*GRID!$B$65*(1-GRID!$B$69),0))</f>
        <v>22274</v>
      </c>
      <c r="F488" s="47" cm="1">
        <f t="array" ref="F488">IF($I$2="Путешествия с детьми",
INDEX(GRID!$B$47:$BI$57,MATCH(E$7,GRID!$A$47:$A$57,0),MATCH(1,($U$2=GRID!$B$31:$BI$31)*(КАЛЕНДАРЬ!$BC26=GRID!$B$33:$BI$33), 0))*GRID!$B$65,
ROUNDUP(INDEX(GRID!$B$47:$BI$57,MATCH(E$7,GRID!$A$47:$A$57,0),MATCH(1,($U$2=GRID!$B$31:$BI$31)*(КАЛЕНДАРЬ!$BC26=GRID!$B$33:$BI$33),0))*GRID!$B$65*(1-GRID!$B$69),0))</f>
        <v>24510</v>
      </c>
      <c r="G488" s="47" cm="1">
        <f t="array" ref="G488">IF($I$2="Путешествия с детьми",
INDEX(GRID!$B$34:$BI$44,MATCH(G$7,GRID!$A$34:$A$44,0),MATCH(1,($U$2=GRID!$B$31:$BI$31)*(КАЛЕНДАРЬ!$BC26=GRID!$B$33:$BI$33), 0))*GRID!$B$65,
ROUNDUP(INDEX(GRID!$B$34:$BI$44,MATCH(G$7,GRID!$A$34:$A$44,0),MATCH(1,($U$2=GRID!$B$31:$BI$31)*(КАЛЕНДАРЬ!$BC26=GRID!$B$33:$BI$33),0))*GRID!$B$65*(1-GRID!$B$69),0))</f>
        <v>23220</v>
      </c>
      <c r="H488" s="47" cm="1">
        <f t="array" ref="H488">IF($I$2="Путешествия с детьми",
INDEX(GRID!$B$47:$BI$57,MATCH(G$7,GRID!$A$47:$A$57,0),MATCH(1,($U$2=GRID!$B$31:$BI$31)*(КАЛЕНДАРЬ!$BC26=GRID!$B$33:$BI$33), 0))*GRID!$B$65,
ROUNDUP(INDEX(GRID!$B$47:$BI$57,MATCH(G$7,GRID!$A$47:$A$57,0),MATCH(1,($U$2=GRID!$B$31:$BI$31)*(КАЛЕНДАРЬ!$BC26=GRID!$B$33:$BI$33),0))*GRID!$B$65*(1-GRID!$B$69),0))</f>
        <v>25456</v>
      </c>
      <c r="I488" s="47" cm="1">
        <f t="array" ref="I488">IF($I$2="Путешествия с детьми",
INDEX(GRID!$B$34:$BI$44,MATCH(I$7,GRID!$A$34:$A$44,0),MATCH(1,($U$2=GRID!$B$31:$BI$31)*(КАЛЕНДАРЬ!$BC26=GRID!$B$33:$BI$33), 0))*GRID!$B$65,
ROUNDUP(INDEX(GRID!$B$34:$BI$44,MATCH(I$7,GRID!$A$34:$A$44,0),MATCH(1,($U$2=GRID!$B$31:$BI$31)*(КАЛЕНДАРЬ!$BC26=GRID!$B$33:$BI$33),0))*GRID!$B$65*(1-GRID!$B$69),0))</f>
        <v>24854</v>
      </c>
      <c r="J488" s="47" cm="1">
        <f t="array" ref="J488">IF($I$2="Путешествия с детьми",
INDEX(GRID!$B$47:$BI$57,MATCH(I$7,GRID!$A$47:$A$57,0),MATCH(1,($U$2=GRID!$B$31:$BI$31)*(КАЛЕНДАРЬ!$BC26=GRID!$B$33:$BI$33), 0))*GRID!$B$65,
ROUNDUP(INDEX(GRID!$B$47:$BI$57,MATCH(I$7,GRID!$A$47:$A$57,0),MATCH(1,($U$2=GRID!$B$31:$BI$31)*(КАЛЕНДАРЬ!$BC26=GRID!$B$33:$BI$33),0))*GRID!$B$65*(1-GRID!$B$69),0))</f>
        <v>27090</v>
      </c>
      <c r="K488" s="47" cm="1">
        <f t="array" ref="K488">IF($I$2="Путешествия с детьми",
INDEX(GRID!$B$34:$BI$44,MATCH(K$7,GRID!$A$34:$A$44,0),MATCH(1,($U$2=GRID!$B$31:$BI$31)*(КАЛЕНДАРЬ!$BC26=GRID!$B$33:$BI$33), 0))*GRID!$B$65,
ROUNDUP(INDEX(GRID!$B$34:$BI$44,MATCH(K$7,GRID!$A$34:$A$44,0),MATCH(1,($U$2=GRID!$B$31:$BI$31)*(КАЛЕНДАРЬ!$BC26=GRID!$B$33:$BI$33),0))*GRID!$B$65*(1-GRID!$B$69),0))</f>
        <v>25800</v>
      </c>
      <c r="L488" s="47" cm="1">
        <f t="array" ref="L488">IF($I$2="Путешествия с детьми",
INDEX(GRID!$B$47:$BI$57,MATCH(K$7,GRID!$A$47:$A$57,0),MATCH(1,($U$2=GRID!$B$31:$BI$31)*(КАЛЕНДАРЬ!$BC26=GRID!$B$33:$BI$33), 0))*GRID!$B$65,
ROUNDUP(INDEX(GRID!$B$47:$BI$57,MATCH(K$7,GRID!$A$47:$A$57,0),MATCH(1,($U$2=GRID!$B$31:$BI$31)*(КАЛЕНДАРЬ!$BC26=GRID!$B$33:$BI$33),0))*GRID!$B$65*(1-GRID!$B$69),0))</f>
        <v>28036</v>
      </c>
      <c r="M488" s="47" cm="1">
        <f t="array" ref="M488">IF($I$2="Путешествия с детьми",
INDEX(GRID!$B$34:$BI$44,MATCH(M$7,GRID!$A$34:$A$44,0),MATCH(1,($U$2=GRID!$B$31:$BI$31)*(КАЛЕНДАРЬ!$BC26=GRID!$B$33:$BI$33), 0))*GRID!$B$65,
ROUNDUP(INDEX(GRID!$B$34:$BI$44,MATCH(M$7,GRID!$A$34:$A$44,0),MATCH(1,($U$2=GRID!$B$31:$BI$31)*(КАЛЕНДАРЬ!$BC26=GRID!$B$33:$BI$33),0))*GRID!$B$65*(1-GRID!$B$69),0))</f>
        <v>27434</v>
      </c>
      <c r="N488" s="47" cm="1">
        <f t="array" ref="N488">IF($I$2="Путешествия с детьми",
INDEX(GRID!$B$47:$BI$57,MATCH(M$7,GRID!$A$47:$A$57,0),MATCH(1,($U$2=GRID!$B$31:$BI$31)*(КАЛЕНДАРЬ!$BC26=GRID!$B$33:$BI$33), 0))*GRID!$B$65,
ROUNDUP(INDEX(GRID!$B$47:$BI$57,MATCH(M$7,GRID!$A$47:$A$57,0),MATCH(1,($U$2=GRID!$B$31:$BI$31)*(КАЛЕНДАРЬ!$BC26=GRID!$B$33:$BI$33),0))*GRID!$B$65*(1-GRID!$B$69),0))</f>
        <v>29670</v>
      </c>
      <c r="O488" s="47" cm="1">
        <f t="array" ref="O488">IF($I$2="Путешествия с детьми",
INDEX(GRID!$B$34:$BI$44,MATCH(O$7,GRID!$A$34:$A$44,0),MATCH(1,($U$2=GRID!$B$31:$BI$31)*(КАЛЕНДАРЬ!$BC26=GRID!$B$33:$BI$33), 0))*GRID!$B$65,
ROUNDUP(INDEX(GRID!$B$34:$BI$44,MATCH(O$7,GRID!$A$34:$A$44,0),MATCH(1,($U$2=GRID!$B$31:$BI$31)*(КАЛЕНДАРЬ!$BC26=GRID!$B$33:$BI$33),0))*GRID!$B$65*(1-GRID!$B$69),0))</f>
        <v>33712</v>
      </c>
      <c r="P488" s="47" cm="1">
        <f t="array" ref="P488">IF($I$2="Путешествия с детьми",
INDEX(GRID!$B$47:$BI$57,MATCH(O$7,GRID!$A$47:$A$57,0),MATCH(1,($U$2=GRID!$B$31:$BI$31)*(КАЛЕНДАРЬ!$BC26=GRID!$B$33:$BI$33), 0))*GRID!$B$65,
ROUNDUP(INDEX(GRID!$B$47:$BI$57,MATCH(O$7,GRID!$A$47:$A$57,0),MATCH(1,($U$2=GRID!$B$31:$BI$31)*(КАЛЕНДАРЬ!$BC26=GRID!$B$33:$BI$33),0))*GRID!$B$65*(1-GRID!$B$69),0))</f>
        <v>35948</v>
      </c>
      <c r="Q488" s="47" cm="1">
        <f t="array" ref="Q488">IF($I$2="Путешествия с детьми",
INDEX(GRID!$B$34:$BI$44,MATCH(Q$7,GRID!$A$34:$A$44,0),MATCH(1,($U$2=GRID!$B$31:$BI$31)*(КАЛЕНДАРЬ!$BC26=GRID!$B$33:$BI$33), 0))*GRID!$B$65,
ROUNDUP(INDEX(GRID!$B$34:$BI$44,MATCH(Q$7,GRID!$A$34:$A$44,0),MATCH(1,($U$2=GRID!$B$31:$BI$31)*(КАЛЕНДАРЬ!$BC26=GRID!$B$33:$BI$33),0))*GRID!$B$65*(1-GRID!$B$69),0))</f>
        <v>35518</v>
      </c>
      <c r="R488" s="47" cm="1">
        <f t="array" ref="R488">IF($I$2="Путешествия с детьми",
INDEX(GRID!$B$47:$BI$57,MATCH(Q$7,GRID!$A$47:$A$57,0),MATCH(1,($U$2=GRID!$B$31:$BI$31)*(КАЛЕНДАРЬ!$BC26=GRID!$B$33:$BI$33), 0))*GRID!$B$65,
ROUNDUP(INDEX(GRID!$B$47:$BI$57,MATCH(Q$7,GRID!$A$47:$A$57,0),MATCH(1,($U$2=GRID!$B$31:$BI$31)*(КАЛЕНДАРЬ!$BC26=GRID!$B$33:$BI$33),0))*GRID!$B$65*(1-GRID!$B$69),0))</f>
        <v>37754</v>
      </c>
      <c r="S488" s="47" cm="1">
        <f t="array" ref="S488">IF($I$2="Путешествия с детьми",
INDEX(GRID!$B$34:$BI$44,MATCH(S$7,GRID!$A$34:$A$44,0),MATCH(1,($U$2=GRID!$B$31:$BI$31)*(КАЛЕНДАРЬ!$BC26=GRID!$B$33:$BI$33), 0))*GRID!$B$65,
ROUNDUP(INDEX(GRID!$B$34:$BI$44,MATCH(S$7,GRID!$A$34:$A$44,0),MATCH(1,($U$2=GRID!$B$31:$BI$31)*(КАЛЕНДАРЬ!$BC26=GRID!$B$33:$BI$33),0))*GRID!$B$65*(1-GRID!$B$69),0))</f>
        <v>38700</v>
      </c>
      <c r="T488" s="47" cm="1">
        <f t="array" ref="T488">IF($I$2="Путешествия с детьми",
INDEX(GRID!$B$47:$BI$57,MATCH(S$7,GRID!$A$47:$A$57,0),MATCH(1,($U$2=GRID!$B$31:$BI$31)*(КАЛЕНДАРЬ!$BC26=GRID!$B$33:$BI$33), 0))*GRID!$B$65,
ROUNDUP(INDEX(GRID!$B$47:$BI$57,MATCH(S$7,GRID!$A$47:$A$57,0),MATCH(1,($U$2=GRID!$B$31:$BI$31)*(КАЛЕНДАРЬ!$BC26=GRID!$B$33:$BI$33),0))*GRID!$B$65*(1-GRID!$B$69),0))</f>
        <v>40936</v>
      </c>
      <c r="U488" s="47" cm="1">
        <f t="array" ref="U488">IF($I$2="Путешествия с детьми",
INDEX(GRID!$B$34:$BI$44,MATCH(U$7,GRID!$A$34:$A$44,0),MATCH(1,($U$2=GRID!$B$31:$BI$31)*(КАЛЕНДАРЬ!$BC26=GRID!$B$33:$BI$33), 0))*GRID!$B$65,
ROUNDUP(INDEX(GRID!$B$34:$BI$44,MATCH(U$7,GRID!$A$34:$A$44,0),MATCH(1,($U$2=GRID!$B$31:$BI$31)*(КАЛЕНДАРЬ!$BC26=GRID!$B$33:$BI$33),0))*GRID!$B$65*(1-GRID!$B$69),0))</f>
        <v>44118</v>
      </c>
      <c r="V488" s="47" cm="1">
        <f t="array" ref="V488">IF($I$2="Путешествия с детьми",
INDEX(GRID!$B$47:$BI$57,MATCH(U$7,GRID!$A$47:$A$57,0),MATCH(1,($U$2=GRID!$B$31:$BI$31)*(КАЛЕНДАРЬ!$BC26=GRID!$B$33:$BI$33), 0))*GRID!$B$65,
ROUNDUP(INDEX(GRID!$B$47:$BI$57,MATCH(U$7,GRID!$A$47:$A$57,0),MATCH(1,($U$2=GRID!$B$31:$BI$31)*(КАЛЕНДАРЬ!$BC26=GRID!$B$33:$BI$33),0))*GRID!$B$65*(1-GRID!$B$69),0))</f>
        <v>46354</v>
      </c>
      <c r="W488" s="47" cm="1">
        <f t="array" ref="W488">IF($I$2="Путешествия с детьми",
INDEX(GRID!$B$34:$BI$44,MATCH(W$7,GRID!$A$34:$A$44,0),MATCH(1,($U$2=GRID!$B$31:$BI$31)*(КАЛЕНДАРЬ!$BC26=GRID!$B$33:$BI$33), 0))*GRID!$B$65,
ROUNDUP(INDEX(GRID!$B$34:$BI$44,MATCH(W$7,GRID!$A$34:$A$44,0),MATCH(1,($U$2=GRID!$B$31:$BI$31)*(КАЛЕНДАРЬ!$BC26=GRID!$B$33:$BI$33),0))*GRID!$B$65*(1-GRID!$B$69),0))</f>
        <v>135364</v>
      </c>
      <c r="X488" s="47" cm="1">
        <f t="array" ref="X488">IF($I$2="Путешествия с детьми",
INDEX(GRID!$B$47:$BI$57,MATCH(W$7,GRID!$A$47:$A$57,0),MATCH(1,($U$2=GRID!$B$31:$BI$31)*(КАЛЕНДАРЬ!$BC26=GRID!$B$33:$BI$33), 0))*GRID!$B$65,
ROUNDUP(INDEX(GRID!$B$47:$BI$57,MATCH(W$7,GRID!$A$47:$A$57,0),MATCH(1,($U$2=GRID!$B$31:$BI$31)*(КАЛЕНДАРЬ!$BC26=GRID!$B$33:$BI$33),0))*GRID!$B$65*(1-GRID!$B$69),0))</f>
        <v>137600</v>
      </c>
    </row>
    <row r="489" spans="1:24" ht="14.25" customHeight="1" x14ac:dyDescent="0.2">
      <c r="A489" s="117" t="s">
        <v>45</v>
      </c>
      <c r="B489" s="117">
        <v>24</v>
      </c>
      <c r="C489" s="138" cm="1">
        <f t="array" ref="C489">IF($I$2="Путешествия с детьми",
INDEX(GRID!$B$34:$BI$44,MATCH(C$7,GRID!$A$34:$A$44,0),MATCH(1,($U$2=GRID!$B$31:$BI$31)*(КАЛЕНДАРЬ!$BC27=GRID!$B$33:$BI$33), 0))*GRID!$B$65,
ROUNDUP(INDEX(GRID!$B$34:$BI$44,MATCH(C$7,GRID!$A$34:$A$44,0),MATCH(1,($U$2=GRID!$B$31:$BI$31)*(КАЛЕНДАРЬ!$BC27=GRID!$B$33:$BI$33),0))*GRID!$B$65*(1-GRID!$B$69),0))</f>
        <v>20640</v>
      </c>
      <c r="D489" s="47" cm="1">
        <f t="array" ref="D489">IF($I$2="Путешествия с детьми",
INDEX(GRID!$B$47:$BI$57,MATCH(C$7,GRID!$A$47:$A$57,0),MATCH(1,($U$2=GRID!$B$31:$BI$31)*(КАЛЕНДАРЬ!$BC27=GRID!$B$33:$BI$33), 0))*GRID!$B$65,
ROUNDUP(INDEX(GRID!$B$47:$BI$57,MATCH(C$7,GRID!$A$47:$A$57,0),MATCH(1,($U$2=GRID!$B$31:$BI$31)*(КАЛЕНДАРЬ!$BC27=GRID!$B$33:$BI$33),0))*GRID!$B$65*(1-GRID!$B$69),0))</f>
        <v>22876</v>
      </c>
      <c r="E489" s="47" cm="1">
        <f t="array" ref="E489">IF($I$2="Путешествия с детьми",
INDEX(GRID!$B$34:$BI$44,MATCH(E$7,GRID!$A$34:$A$44,0),MATCH(1,($U$2=GRID!$B$31:$BI$31)*(КАЛЕНДАРЬ!$BC27=GRID!$B$33:$BI$33), 0))*GRID!$B$65,
ROUNDUP(INDEX(GRID!$B$34:$BI$44,MATCH(E$7,GRID!$A$34:$A$44,0),MATCH(1,($U$2=GRID!$B$31:$BI$31)*(КАЛЕНДАРЬ!$BC27=GRID!$B$33:$BI$33),0))*GRID!$B$65*(1-GRID!$B$69),0))</f>
        <v>22274</v>
      </c>
      <c r="F489" s="47" cm="1">
        <f t="array" ref="F489">IF($I$2="Путешествия с детьми",
INDEX(GRID!$B$47:$BI$57,MATCH(E$7,GRID!$A$47:$A$57,0),MATCH(1,($U$2=GRID!$B$31:$BI$31)*(КАЛЕНДАРЬ!$BC27=GRID!$B$33:$BI$33), 0))*GRID!$B$65,
ROUNDUP(INDEX(GRID!$B$47:$BI$57,MATCH(E$7,GRID!$A$47:$A$57,0),MATCH(1,($U$2=GRID!$B$31:$BI$31)*(КАЛЕНДАРЬ!$BC27=GRID!$B$33:$BI$33),0))*GRID!$B$65*(1-GRID!$B$69),0))</f>
        <v>24510</v>
      </c>
      <c r="G489" s="47" cm="1">
        <f t="array" ref="G489">IF($I$2="Путешествия с детьми",
INDEX(GRID!$B$34:$BI$44,MATCH(G$7,GRID!$A$34:$A$44,0),MATCH(1,($U$2=GRID!$B$31:$BI$31)*(КАЛЕНДАРЬ!$BC27=GRID!$B$33:$BI$33), 0))*GRID!$B$65,
ROUNDUP(INDEX(GRID!$B$34:$BI$44,MATCH(G$7,GRID!$A$34:$A$44,0),MATCH(1,($U$2=GRID!$B$31:$BI$31)*(КАЛЕНДАРЬ!$BC27=GRID!$B$33:$BI$33),0))*GRID!$B$65*(1-GRID!$B$69),0))</f>
        <v>23220</v>
      </c>
      <c r="H489" s="47" cm="1">
        <f t="array" ref="H489">IF($I$2="Путешествия с детьми",
INDEX(GRID!$B$47:$BI$57,MATCH(G$7,GRID!$A$47:$A$57,0),MATCH(1,($U$2=GRID!$B$31:$BI$31)*(КАЛЕНДАРЬ!$BC27=GRID!$B$33:$BI$33), 0))*GRID!$B$65,
ROUNDUP(INDEX(GRID!$B$47:$BI$57,MATCH(G$7,GRID!$A$47:$A$57,0),MATCH(1,($U$2=GRID!$B$31:$BI$31)*(КАЛЕНДАРЬ!$BC27=GRID!$B$33:$BI$33),0))*GRID!$B$65*(1-GRID!$B$69),0))</f>
        <v>25456</v>
      </c>
      <c r="I489" s="47" cm="1">
        <f t="array" ref="I489">IF($I$2="Путешествия с детьми",
INDEX(GRID!$B$34:$BI$44,MATCH(I$7,GRID!$A$34:$A$44,0),MATCH(1,($U$2=GRID!$B$31:$BI$31)*(КАЛЕНДАРЬ!$BC27=GRID!$B$33:$BI$33), 0))*GRID!$B$65,
ROUNDUP(INDEX(GRID!$B$34:$BI$44,MATCH(I$7,GRID!$A$34:$A$44,0),MATCH(1,($U$2=GRID!$B$31:$BI$31)*(КАЛЕНДАРЬ!$BC27=GRID!$B$33:$BI$33),0))*GRID!$B$65*(1-GRID!$B$69),0))</f>
        <v>24854</v>
      </c>
      <c r="J489" s="47" cm="1">
        <f t="array" ref="J489">IF($I$2="Путешествия с детьми",
INDEX(GRID!$B$47:$BI$57,MATCH(I$7,GRID!$A$47:$A$57,0),MATCH(1,($U$2=GRID!$B$31:$BI$31)*(КАЛЕНДАРЬ!$BC27=GRID!$B$33:$BI$33), 0))*GRID!$B$65,
ROUNDUP(INDEX(GRID!$B$47:$BI$57,MATCH(I$7,GRID!$A$47:$A$57,0),MATCH(1,($U$2=GRID!$B$31:$BI$31)*(КАЛЕНДАРЬ!$BC27=GRID!$B$33:$BI$33),0))*GRID!$B$65*(1-GRID!$B$69),0))</f>
        <v>27090</v>
      </c>
      <c r="K489" s="47" cm="1">
        <f t="array" ref="K489">IF($I$2="Путешествия с детьми",
INDEX(GRID!$B$34:$BI$44,MATCH(K$7,GRID!$A$34:$A$44,0),MATCH(1,($U$2=GRID!$B$31:$BI$31)*(КАЛЕНДАРЬ!$BC27=GRID!$B$33:$BI$33), 0))*GRID!$B$65,
ROUNDUP(INDEX(GRID!$B$34:$BI$44,MATCH(K$7,GRID!$A$34:$A$44,0),MATCH(1,($U$2=GRID!$B$31:$BI$31)*(КАЛЕНДАРЬ!$BC27=GRID!$B$33:$BI$33),0))*GRID!$B$65*(1-GRID!$B$69),0))</f>
        <v>25800</v>
      </c>
      <c r="L489" s="47" cm="1">
        <f t="array" ref="L489">IF($I$2="Путешествия с детьми",
INDEX(GRID!$B$47:$BI$57,MATCH(K$7,GRID!$A$47:$A$57,0),MATCH(1,($U$2=GRID!$B$31:$BI$31)*(КАЛЕНДАРЬ!$BC27=GRID!$B$33:$BI$33), 0))*GRID!$B$65,
ROUNDUP(INDEX(GRID!$B$47:$BI$57,MATCH(K$7,GRID!$A$47:$A$57,0),MATCH(1,($U$2=GRID!$B$31:$BI$31)*(КАЛЕНДАРЬ!$BC27=GRID!$B$33:$BI$33),0))*GRID!$B$65*(1-GRID!$B$69),0))</f>
        <v>28036</v>
      </c>
      <c r="M489" s="47" cm="1">
        <f t="array" ref="M489">IF($I$2="Путешествия с детьми",
INDEX(GRID!$B$34:$BI$44,MATCH(M$7,GRID!$A$34:$A$44,0),MATCH(1,($U$2=GRID!$B$31:$BI$31)*(КАЛЕНДАРЬ!$BC27=GRID!$B$33:$BI$33), 0))*GRID!$B$65,
ROUNDUP(INDEX(GRID!$B$34:$BI$44,MATCH(M$7,GRID!$A$34:$A$44,0),MATCH(1,($U$2=GRID!$B$31:$BI$31)*(КАЛЕНДАРЬ!$BC27=GRID!$B$33:$BI$33),0))*GRID!$B$65*(1-GRID!$B$69),0))</f>
        <v>27434</v>
      </c>
      <c r="N489" s="47" cm="1">
        <f t="array" ref="N489">IF($I$2="Путешествия с детьми",
INDEX(GRID!$B$47:$BI$57,MATCH(M$7,GRID!$A$47:$A$57,0),MATCH(1,($U$2=GRID!$B$31:$BI$31)*(КАЛЕНДАРЬ!$BC27=GRID!$B$33:$BI$33), 0))*GRID!$B$65,
ROUNDUP(INDEX(GRID!$B$47:$BI$57,MATCH(M$7,GRID!$A$47:$A$57,0),MATCH(1,($U$2=GRID!$B$31:$BI$31)*(КАЛЕНДАРЬ!$BC27=GRID!$B$33:$BI$33),0))*GRID!$B$65*(1-GRID!$B$69),0))</f>
        <v>29670</v>
      </c>
      <c r="O489" s="47" cm="1">
        <f t="array" ref="O489">IF($I$2="Путешествия с детьми",
INDEX(GRID!$B$34:$BI$44,MATCH(O$7,GRID!$A$34:$A$44,0),MATCH(1,($U$2=GRID!$B$31:$BI$31)*(КАЛЕНДАРЬ!$BC27=GRID!$B$33:$BI$33), 0))*GRID!$B$65,
ROUNDUP(INDEX(GRID!$B$34:$BI$44,MATCH(O$7,GRID!$A$34:$A$44,0),MATCH(1,($U$2=GRID!$B$31:$BI$31)*(КАЛЕНДАРЬ!$BC27=GRID!$B$33:$BI$33),0))*GRID!$B$65*(1-GRID!$B$69),0))</f>
        <v>33712</v>
      </c>
      <c r="P489" s="47" cm="1">
        <f t="array" ref="P489">IF($I$2="Путешествия с детьми",
INDEX(GRID!$B$47:$BI$57,MATCH(O$7,GRID!$A$47:$A$57,0),MATCH(1,($U$2=GRID!$B$31:$BI$31)*(КАЛЕНДАРЬ!$BC27=GRID!$B$33:$BI$33), 0))*GRID!$B$65,
ROUNDUP(INDEX(GRID!$B$47:$BI$57,MATCH(O$7,GRID!$A$47:$A$57,0),MATCH(1,($U$2=GRID!$B$31:$BI$31)*(КАЛЕНДАРЬ!$BC27=GRID!$B$33:$BI$33),0))*GRID!$B$65*(1-GRID!$B$69),0))</f>
        <v>35948</v>
      </c>
      <c r="Q489" s="47" cm="1">
        <f t="array" ref="Q489">IF($I$2="Путешествия с детьми",
INDEX(GRID!$B$34:$BI$44,MATCH(Q$7,GRID!$A$34:$A$44,0),MATCH(1,($U$2=GRID!$B$31:$BI$31)*(КАЛЕНДАРЬ!$BC27=GRID!$B$33:$BI$33), 0))*GRID!$B$65,
ROUNDUP(INDEX(GRID!$B$34:$BI$44,MATCH(Q$7,GRID!$A$34:$A$44,0),MATCH(1,($U$2=GRID!$B$31:$BI$31)*(КАЛЕНДАРЬ!$BC27=GRID!$B$33:$BI$33),0))*GRID!$B$65*(1-GRID!$B$69),0))</f>
        <v>35518</v>
      </c>
      <c r="R489" s="47" cm="1">
        <f t="array" ref="R489">IF($I$2="Путешествия с детьми",
INDEX(GRID!$B$47:$BI$57,MATCH(Q$7,GRID!$A$47:$A$57,0),MATCH(1,($U$2=GRID!$B$31:$BI$31)*(КАЛЕНДАРЬ!$BC27=GRID!$B$33:$BI$33), 0))*GRID!$B$65,
ROUNDUP(INDEX(GRID!$B$47:$BI$57,MATCH(Q$7,GRID!$A$47:$A$57,0),MATCH(1,($U$2=GRID!$B$31:$BI$31)*(КАЛЕНДАРЬ!$BC27=GRID!$B$33:$BI$33),0))*GRID!$B$65*(1-GRID!$B$69),0))</f>
        <v>37754</v>
      </c>
      <c r="S489" s="47" cm="1">
        <f t="array" ref="S489">IF($I$2="Путешествия с детьми",
INDEX(GRID!$B$34:$BI$44,MATCH(S$7,GRID!$A$34:$A$44,0),MATCH(1,($U$2=GRID!$B$31:$BI$31)*(КАЛЕНДАРЬ!$BC27=GRID!$B$33:$BI$33), 0))*GRID!$B$65,
ROUNDUP(INDEX(GRID!$B$34:$BI$44,MATCH(S$7,GRID!$A$34:$A$44,0),MATCH(1,($U$2=GRID!$B$31:$BI$31)*(КАЛЕНДАРЬ!$BC27=GRID!$B$33:$BI$33),0))*GRID!$B$65*(1-GRID!$B$69),0))</f>
        <v>38700</v>
      </c>
      <c r="T489" s="47" cm="1">
        <f t="array" ref="T489">IF($I$2="Путешествия с детьми",
INDEX(GRID!$B$47:$BI$57,MATCH(S$7,GRID!$A$47:$A$57,0),MATCH(1,($U$2=GRID!$B$31:$BI$31)*(КАЛЕНДАРЬ!$BC27=GRID!$B$33:$BI$33), 0))*GRID!$B$65,
ROUNDUP(INDEX(GRID!$B$47:$BI$57,MATCH(S$7,GRID!$A$47:$A$57,0),MATCH(1,($U$2=GRID!$B$31:$BI$31)*(КАЛЕНДАРЬ!$BC27=GRID!$B$33:$BI$33),0))*GRID!$B$65*(1-GRID!$B$69),0))</f>
        <v>40936</v>
      </c>
      <c r="U489" s="47" cm="1">
        <f t="array" ref="U489">IF($I$2="Путешествия с детьми",
INDEX(GRID!$B$34:$BI$44,MATCH(U$7,GRID!$A$34:$A$44,0),MATCH(1,($U$2=GRID!$B$31:$BI$31)*(КАЛЕНДАРЬ!$BC27=GRID!$B$33:$BI$33), 0))*GRID!$B$65,
ROUNDUP(INDEX(GRID!$B$34:$BI$44,MATCH(U$7,GRID!$A$34:$A$44,0),MATCH(1,($U$2=GRID!$B$31:$BI$31)*(КАЛЕНДАРЬ!$BC27=GRID!$B$33:$BI$33),0))*GRID!$B$65*(1-GRID!$B$69),0))</f>
        <v>44118</v>
      </c>
      <c r="V489" s="47" cm="1">
        <f t="array" ref="V489">IF($I$2="Путешествия с детьми",
INDEX(GRID!$B$47:$BI$57,MATCH(U$7,GRID!$A$47:$A$57,0),MATCH(1,($U$2=GRID!$B$31:$BI$31)*(КАЛЕНДАРЬ!$BC27=GRID!$B$33:$BI$33), 0))*GRID!$B$65,
ROUNDUP(INDEX(GRID!$B$47:$BI$57,MATCH(U$7,GRID!$A$47:$A$57,0),MATCH(1,($U$2=GRID!$B$31:$BI$31)*(КАЛЕНДАРЬ!$BC27=GRID!$B$33:$BI$33),0))*GRID!$B$65*(1-GRID!$B$69),0))</f>
        <v>46354</v>
      </c>
      <c r="W489" s="47" cm="1">
        <f t="array" ref="W489">IF($I$2="Путешествия с детьми",
INDEX(GRID!$B$34:$BI$44,MATCH(W$7,GRID!$A$34:$A$44,0),MATCH(1,($U$2=GRID!$B$31:$BI$31)*(КАЛЕНДАРЬ!$BC27=GRID!$B$33:$BI$33), 0))*GRID!$B$65,
ROUNDUP(INDEX(GRID!$B$34:$BI$44,MATCH(W$7,GRID!$A$34:$A$44,0),MATCH(1,($U$2=GRID!$B$31:$BI$31)*(КАЛЕНДАРЬ!$BC27=GRID!$B$33:$BI$33),0))*GRID!$B$65*(1-GRID!$B$69),0))</f>
        <v>135364</v>
      </c>
      <c r="X489" s="47" cm="1">
        <f t="array" ref="X489">IF($I$2="Путешествия с детьми",
INDEX(GRID!$B$47:$BI$57,MATCH(W$7,GRID!$A$47:$A$57,0),MATCH(1,($U$2=GRID!$B$31:$BI$31)*(КАЛЕНДАРЬ!$BC27=GRID!$B$33:$BI$33), 0))*GRID!$B$65,
ROUNDUP(INDEX(GRID!$B$47:$BI$57,MATCH(W$7,GRID!$A$47:$A$57,0),MATCH(1,($U$2=GRID!$B$31:$BI$31)*(КАЛЕНДАРЬ!$BC27=GRID!$B$33:$BI$33),0))*GRID!$B$65*(1-GRID!$B$69),0))</f>
        <v>137600</v>
      </c>
    </row>
    <row r="490" spans="1:24" ht="14.25" customHeight="1" x14ac:dyDescent="0.2">
      <c r="A490" s="117" t="s">
        <v>46</v>
      </c>
      <c r="B490" s="117">
        <v>25</v>
      </c>
      <c r="C490" s="138" cm="1">
        <f t="array" ref="C490">IF($I$2="Путешествия с детьми",
INDEX(GRID!$B$34:$BI$44,MATCH(C$7,GRID!$A$34:$A$44,0),MATCH(1,($U$2=GRID!$B$31:$BI$31)*(КАЛЕНДАРЬ!$BC28=GRID!$B$33:$BI$33), 0))*GRID!$B$65,
ROUNDUP(INDEX(GRID!$B$34:$BI$44,MATCH(C$7,GRID!$A$34:$A$44,0),MATCH(1,($U$2=GRID!$B$31:$BI$31)*(КАЛЕНДАРЬ!$BC28=GRID!$B$33:$BI$33),0))*GRID!$B$65*(1-GRID!$B$69),0))</f>
        <v>20640</v>
      </c>
      <c r="D490" s="47" cm="1">
        <f t="array" ref="D490">IF($I$2="Путешествия с детьми",
INDEX(GRID!$B$47:$BI$57,MATCH(C$7,GRID!$A$47:$A$57,0),MATCH(1,($U$2=GRID!$B$31:$BI$31)*(КАЛЕНДАРЬ!$BC28=GRID!$B$33:$BI$33), 0))*GRID!$B$65,
ROUNDUP(INDEX(GRID!$B$47:$BI$57,MATCH(C$7,GRID!$A$47:$A$57,0),MATCH(1,($U$2=GRID!$B$31:$BI$31)*(КАЛЕНДАРЬ!$BC28=GRID!$B$33:$BI$33),0))*GRID!$B$65*(1-GRID!$B$69),0))</f>
        <v>22876</v>
      </c>
      <c r="E490" s="47" cm="1">
        <f t="array" ref="E490">IF($I$2="Путешествия с детьми",
INDEX(GRID!$B$34:$BI$44,MATCH(E$7,GRID!$A$34:$A$44,0),MATCH(1,($U$2=GRID!$B$31:$BI$31)*(КАЛЕНДАРЬ!$BC28=GRID!$B$33:$BI$33), 0))*GRID!$B$65,
ROUNDUP(INDEX(GRID!$B$34:$BI$44,MATCH(E$7,GRID!$A$34:$A$44,0),MATCH(1,($U$2=GRID!$B$31:$BI$31)*(КАЛЕНДАРЬ!$BC28=GRID!$B$33:$BI$33),0))*GRID!$B$65*(1-GRID!$B$69),0))</f>
        <v>22274</v>
      </c>
      <c r="F490" s="47" cm="1">
        <f t="array" ref="F490">IF($I$2="Путешествия с детьми",
INDEX(GRID!$B$47:$BI$57,MATCH(E$7,GRID!$A$47:$A$57,0),MATCH(1,($U$2=GRID!$B$31:$BI$31)*(КАЛЕНДАРЬ!$BC28=GRID!$B$33:$BI$33), 0))*GRID!$B$65,
ROUNDUP(INDEX(GRID!$B$47:$BI$57,MATCH(E$7,GRID!$A$47:$A$57,0),MATCH(1,($U$2=GRID!$B$31:$BI$31)*(КАЛЕНДАРЬ!$BC28=GRID!$B$33:$BI$33),0))*GRID!$B$65*(1-GRID!$B$69),0))</f>
        <v>24510</v>
      </c>
      <c r="G490" s="47" cm="1">
        <f t="array" ref="G490">IF($I$2="Путешествия с детьми",
INDEX(GRID!$B$34:$BI$44,MATCH(G$7,GRID!$A$34:$A$44,0),MATCH(1,($U$2=GRID!$B$31:$BI$31)*(КАЛЕНДАРЬ!$BC28=GRID!$B$33:$BI$33), 0))*GRID!$B$65,
ROUNDUP(INDEX(GRID!$B$34:$BI$44,MATCH(G$7,GRID!$A$34:$A$44,0),MATCH(1,($U$2=GRID!$B$31:$BI$31)*(КАЛЕНДАРЬ!$BC28=GRID!$B$33:$BI$33),0))*GRID!$B$65*(1-GRID!$B$69),0))</f>
        <v>23220</v>
      </c>
      <c r="H490" s="47" cm="1">
        <f t="array" ref="H490">IF($I$2="Путешествия с детьми",
INDEX(GRID!$B$47:$BI$57,MATCH(G$7,GRID!$A$47:$A$57,0),MATCH(1,($U$2=GRID!$B$31:$BI$31)*(КАЛЕНДАРЬ!$BC28=GRID!$B$33:$BI$33), 0))*GRID!$B$65,
ROUNDUP(INDEX(GRID!$B$47:$BI$57,MATCH(G$7,GRID!$A$47:$A$57,0),MATCH(1,($U$2=GRID!$B$31:$BI$31)*(КАЛЕНДАРЬ!$BC28=GRID!$B$33:$BI$33),0))*GRID!$B$65*(1-GRID!$B$69),0))</f>
        <v>25456</v>
      </c>
      <c r="I490" s="47" cm="1">
        <f t="array" ref="I490">IF($I$2="Путешествия с детьми",
INDEX(GRID!$B$34:$BI$44,MATCH(I$7,GRID!$A$34:$A$44,0),MATCH(1,($U$2=GRID!$B$31:$BI$31)*(КАЛЕНДАРЬ!$BC28=GRID!$B$33:$BI$33), 0))*GRID!$B$65,
ROUNDUP(INDEX(GRID!$B$34:$BI$44,MATCH(I$7,GRID!$A$34:$A$44,0),MATCH(1,($U$2=GRID!$B$31:$BI$31)*(КАЛЕНДАРЬ!$BC28=GRID!$B$33:$BI$33),0))*GRID!$B$65*(1-GRID!$B$69),0))</f>
        <v>24854</v>
      </c>
      <c r="J490" s="47" cm="1">
        <f t="array" ref="J490">IF($I$2="Путешествия с детьми",
INDEX(GRID!$B$47:$BI$57,MATCH(I$7,GRID!$A$47:$A$57,0),MATCH(1,($U$2=GRID!$B$31:$BI$31)*(КАЛЕНДАРЬ!$BC28=GRID!$B$33:$BI$33), 0))*GRID!$B$65,
ROUNDUP(INDEX(GRID!$B$47:$BI$57,MATCH(I$7,GRID!$A$47:$A$57,0),MATCH(1,($U$2=GRID!$B$31:$BI$31)*(КАЛЕНДАРЬ!$BC28=GRID!$B$33:$BI$33),0))*GRID!$B$65*(1-GRID!$B$69),0))</f>
        <v>27090</v>
      </c>
      <c r="K490" s="47" cm="1">
        <f t="array" ref="K490">IF($I$2="Путешествия с детьми",
INDEX(GRID!$B$34:$BI$44,MATCH(K$7,GRID!$A$34:$A$44,0),MATCH(1,($U$2=GRID!$B$31:$BI$31)*(КАЛЕНДАРЬ!$BC28=GRID!$B$33:$BI$33), 0))*GRID!$B$65,
ROUNDUP(INDEX(GRID!$B$34:$BI$44,MATCH(K$7,GRID!$A$34:$A$44,0),MATCH(1,($U$2=GRID!$B$31:$BI$31)*(КАЛЕНДАРЬ!$BC28=GRID!$B$33:$BI$33),0))*GRID!$B$65*(1-GRID!$B$69),0))</f>
        <v>25800</v>
      </c>
      <c r="L490" s="47" cm="1">
        <f t="array" ref="L490">IF($I$2="Путешествия с детьми",
INDEX(GRID!$B$47:$BI$57,MATCH(K$7,GRID!$A$47:$A$57,0),MATCH(1,($U$2=GRID!$B$31:$BI$31)*(КАЛЕНДАРЬ!$BC28=GRID!$B$33:$BI$33), 0))*GRID!$B$65,
ROUNDUP(INDEX(GRID!$B$47:$BI$57,MATCH(K$7,GRID!$A$47:$A$57,0),MATCH(1,($U$2=GRID!$B$31:$BI$31)*(КАЛЕНДАРЬ!$BC28=GRID!$B$33:$BI$33),0))*GRID!$B$65*(1-GRID!$B$69),0))</f>
        <v>28036</v>
      </c>
      <c r="M490" s="47" cm="1">
        <f t="array" ref="M490">IF($I$2="Путешествия с детьми",
INDEX(GRID!$B$34:$BI$44,MATCH(M$7,GRID!$A$34:$A$44,0),MATCH(1,($U$2=GRID!$B$31:$BI$31)*(КАЛЕНДАРЬ!$BC28=GRID!$B$33:$BI$33), 0))*GRID!$B$65,
ROUNDUP(INDEX(GRID!$B$34:$BI$44,MATCH(M$7,GRID!$A$34:$A$44,0),MATCH(1,($U$2=GRID!$B$31:$BI$31)*(КАЛЕНДАРЬ!$BC28=GRID!$B$33:$BI$33),0))*GRID!$B$65*(1-GRID!$B$69),0))</f>
        <v>27434</v>
      </c>
      <c r="N490" s="47" cm="1">
        <f t="array" ref="N490">IF($I$2="Путешествия с детьми",
INDEX(GRID!$B$47:$BI$57,MATCH(M$7,GRID!$A$47:$A$57,0),MATCH(1,($U$2=GRID!$B$31:$BI$31)*(КАЛЕНДАРЬ!$BC28=GRID!$B$33:$BI$33), 0))*GRID!$B$65,
ROUNDUP(INDEX(GRID!$B$47:$BI$57,MATCH(M$7,GRID!$A$47:$A$57,0),MATCH(1,($U$2=GRID!$B$31:$BI$31)*(КАЛЕНДАРЬ!$BC28=GRID!$B$33:$BI$33),0))*GRID!$B$65*(1-GRID!$B$69),0))</f>
        <v>29670</v>
      </c>
      <c r="O490" s="47" cm="1">
        <f t="array" ref="O490">IF($I$2="Путешествия с детьми",
INDEX(GRID!$B$34:$BI$44,MATCH(O$7,GRID!$A$34:$A$44,0),MATCH(1,($U$2=GRID!$B$31:$BI$31)*(КАЛЕНДАРЬ!$BC28=GRID!$B$33:$BI$33), 0))*GRID!$B$65,
ROUNDUP(INDEX(GRID!$B$34:$BI$44,MATCH(O$7,GRID!$A$34:$A$44,0),MATCH(1,($U$2=GRID!$B$31:$BI$31)*(КАЛЕНДАРЬ!$BC28=GRID!$B$33:$BI$33),0))*GRID!$B$65*(1-GRID!$B$69),0))</f>
        <v>33712</v>
      </c>
      <c r="P490" s="47" cm="1">
        <f t="array" ref="P490">IF($I$2="Путешествия с детьми",
INDEX(GRID!$B$47:$BI$57,MATCH(O$7,GRID!$A$47:$A$57,0),MATCH(1,($U$2=GRID!$B$31:$BI$31)*(КАЛЕНДАРЬ!$BC28=GRID!$B$33:$BI$33), 0))*GRID!$B$65,
ROUNDUP(INDEX(GRID!$B$47:$BI$57,MATCH(O$7,GRID!$A$47:$A$57,0),MATCH(1,($U$2=GRID!$B$31:$BI$31)*(КАЛЕНДАРЬ!$BC28=GRID!$B$33:$BI$33),0))*GRID!$B$65*(1-GRID!$B$69),0))</f>
        <v>35948</v>
      </c>
      <c r="Q490" s="47" cm="1">
        <f t="array" ref="Q490">IF($I$2="Путешествия с детьми",
INDEX(GRID!$B$34:$BI$44,MATCH(Q$7,GRID!$A$34:$A$44,0),MATCH(1,($U$2=GRID!$B$31:$BI$31)*(КАЛЕНДАРЬ!$BC28=GRID!$B$33:$BI$33), 0))*GRID!$B$65,
ROUNDUP(INDEX(GRID!$B$34:$BI$44,MATCH(Q$7,GRID!$A$34:$A$44,0),MATCH(1,($U$2=GRID!$B$31:$BI$31)*(КАЛЕНДАРЬ!$BC28=GRID!$B$33:$BI$33),0))*GRID!$B$65*(1-GRID!$B$69),0))</f>
        <v>35518</v>
      </c>
      <c r="R490" s="47" cm="1">
        <f t="array" ref="R490">IF($I$2="Путешествия с детьми",
INDEX(GRID!$B$47:$BI$57,MATCH(Q$7,GRID!$A$47:$A$57,0),MATCH(1,($U$2=GRID!$B$31:$BI$31)*(КАЛЕНДАРЬ!$BC28=GRID!$B$33:$BI$33), 0))*GRID!$B$65,
ROUNDUP(INDEX(GRID!$B$47:$BI$57,MATCH(Q$7,GRID!$A$47:$A$57,0),MATCH(1,($U$2=GRID!$B$31:$BI$31)*(КАЛЕНДАРЬ!$BC28=GRID!$B$33:$BI$33),0))*GRID!$B$65*(1-GRID!$B$69),0))</f>
        <v>37754</v>
      </c>
      <c r="S490" s="47" cm="1">
        <f t="array" ref="S490">IF($I$2="Путешествия с детьми",
INDEX(GRID!$B$34:$BI$44,MATCH(S$7,GRID!$A$34:$A$44,0),MATCH(1,($U$2=GRID!$B$31:$BI$31)*(КАЛЕНДАРЬ!$BC28=GRID!$B$33:$BI$33), 0))*GRID!$B$65,
ROUNDUP(INDEX(GRID!$B$34:$BI$44,MATCH(S$7,GRID!$A$34:$A$44,0),MATCH(1,($U$2=GRID!$B$31:$BI$31)*(КАЛЕНДАРЬ!$BC28=GRID!$B$33:$BI$33),0))*GRID!$B$65*(1-GRID!$B$69),0))</f>
        <v>38700</v>
      </c>
      <c r="T490" s="47" cm="1">
        <f t="array" ref="T490">IF($I$2="Путешествия с детьми",
INDEX(GRID!$B$47:$BI$57,MATCH(S$7,GRID!$A$47:$A$57,0),MATCH(1,($U$2=GRID!$B$31:$BI$31)*(КАЛЕНДАРЬ!$BC28=GRID!$B$33:$BI$33), 0))*GRID!$B$65,
ROUNDUP(INDEX(GRID!$B$47:$BI$57,MATCH(S$7,GRID!$A$47:$A$57,0),MATCH(1,($U$2=GRID!$B$31:$BI$31)*(КАЛЕНДАРЬ!$BC28=GRID!$B$33:$BI$33),0))*GRID!$B$65*(1-GRID!$B$69),0))</f>
        <v>40936</v>
      </c>
      <c r="U490" s="47" cm="1">
        <f t="array" ref="U490">IF($I$2="Путешествия с детьми",
INDEX(GRID!$B$34:$BI$44,MATCH(U$7,GRID!$A$34:$A$44,0),MATCH(1,($U$2=GRID!$B$31:$BI$31)*(КАЛЕНДАРЬ!$BC28=GRID!$B$33:$BI$33), 0))*GRID!$B$65,
ROUNDUP(INDEX(GRID!$B$34:$BI$44,MATCH(U$7,GRID!$A$34:$A$44,0),MATCH(1,($U$2=GRID!$B$31:$BI$31)*(КАЛЕНДАРЬ!$BC28=GRID!$B$33:$BI$33),0))*GRID!$B$65*(1-GRID!$B$69),0))</f>
        <v>44118</v>
      </c>
      <c r="V490" s="47" cm="1">
        <f t="array" ref="V490">IF($I$2="Путешествия с детьми",
INDEX(GRID!$B$47:$BI$57,MATCH(U$7,GRID!$A$47:$A$57,0),MATCH(1,($U$2=GRID!$B$31:$BI$31)*(КАЛЕНДАРЬ!$BC28=GRID!$B$33:$BI$33), 0))*GRID!$B$65,
ROUNDUP(INDEX(GRID!$B$47:$BI$57,MATCH(U$7,GRID!$A$47:$A$57,0),MATCH(1,($U$2=GRID!$B$31:$BI$31)*(КАЛЕНДАРЬ!$BC28=GRID!$B$33:$BI$33),0))*GRID!$B$65*(1-GRID!$B$69),0))</f>
        <v>46354</v>
      </c>
      <c r="W490" s="47" cm="1">
        <f t="array" ref="W490">IF($I$2="Путешествия с детьми",
INDEX(GRID!$B$34:$BI$44,MATCH(W$7,GRID!$A$34:$A$44,0),MATCH(1,($U$2=GRID!$B$31:$BI$31)*(КАЛЕНДАРЬ!$BC28=GRID!$B$33:$BI$33), 0))*GRID!$B$65,
ROUNDUP(INDEX(GRID!$B$34:$BI$44,MATCH(W$7,GRID!$A$34:$A$44,0),MATCH(1,($U$2=GRID!$B$31:$BI$31)*(КАЛЕНДАРЬ!$BC28=GRID!$B$33:$BI$33),0))*GRID!$B$65*(1-GRID!$B$69),0))</f>
        <v>135364</v>
      </c>
      <c r="X490" s="47" cm="1">
        <f t="array" ref="X490">IF($I$2="Путешествия с детьми",
INDEX(GRID!$B$47:$BI$57,MATCH(W$7,GRID!$A$47:$A$57,0),MATCH(1,($U$2=GRID!$B$31:$BI$31)*(КАЛЕНДАРЬ!$BC28=GRID!$B$33:$BI$33), 0))*GRID!$B$65,
ROUNDUP(INDEX(GRID!$B$47:$BI$57,MATCH(W$7,GRID!$A$47:$A$57,0),MATCH(1,($U$2=GRID!$B$31:$BI$31)*(КАЛЕНДАРЬ!$BC28=GRID!$B$33:$BI$33),0))*GRID!$B$65*(1-GRID!$B$69),0))</f>
        <v>137600</v>
      </c>
    </row>
    <row r="491" spans="1:24" ht="14.25" customHeight="1" x14ac:dyDescent="0.2">
      <c r="A491" s="117" t="s">
        <v>47</v>
      </c>
      <c r="B491" s="117">
        <v>26</v>
      </c>
      <c r="C491" s="138" cm="1">
        <f t="array" ref="C491">IF($I$2="Путешествия с детьми",
INDEX(GRID!$B$34:$BI$44,MATCH(C$7,GRID!$A$34:$A$44,0),MATCH(1,($U$2=GRID!$B$31:$BI$31)*(КАЛЕНДАРЬ!$BC29=GRID!$B$33:$BI$33), 0))*GRID!$B$65,
ROUNDUP(INDEX(GRID!$B$34:$BI$44,MATCH(C$7,GRID!$A$34:$A$44,0),MATCH(1,($U$2=GRID!$B$31:$BI$31)*(КАЛЕНДАРЬ!$BC29=GRID!$B$33:$BI$33),0))*GRID!$B$65*(1-GRID!$B$69),0))</f>
        <v>20640</v>
      </c>
      <c r="D491" s="47" cm="1">
        <f t="array" ref="D491">IF($I$2="Путешествия с детьми",
INDEX(GRID!$B$47:$BI$57,MATCH(C$7,GRID!$A$47:$A$57,0),MATCH(1,($U$2=GRID!$B$31:$BI$31)*(КАЛЕНДАРЬ!$BC29=GRID!$B$33:$BI$33), 0))*GRID!$B$65,
ROUNDUP(INDEX(GRID!$B$47:$BI$57,MATCH(C$7,GRID!$A$47:$A$57,0),MATCH(1,($U$2=GRID!$B$31:$BI$31)*(КАЛЕНДАРЬ!$BC29=GRID!$B$33:$BI$33),0))*GRID!$B$65*(1-GRID!$B$69),0))</f>
        <v>22876</v>
      </c>
      <c r="E491" s="47" cm="1">
        <f t="array" ref="E491">IF($I$2="Путешествия с детьми",
INDEX(GRID!$B$34:$BI$44,MATCH(E$7,GRID!$A$34:$A$44,0),MATCH(1,($U$2=GRID!$B$31:$BI$31)*(КАЛЕНДАРЬ!$BC29=GRID!$B$33:$BI$33), 0))*GRID!$B$65,
ROUNDUP(INDEX(GRID!$B$34:$BI$44,MATCH(E$7,GRID!$A$34:$A$44,0),MATCH(1,($U$2=GRID!$B$31:$BI$31)*(КАЛЕНДАРЬ!$BC29=GRID!$B$33:$BI$33),0))*GRID!$B$65*(1-GRID!$B$69),0))</f>
        <v>22274</v>
      </c>
      <c r="F491" s="47" cm="1">
        <f t="array" ref="F491">IF($I$2="Путешествия с детьми",
INDEX(GRID!$B$47:$BI$57,MATCH(E$7,GRID!$A$47:$A$57,0),MATCH(1,($U$2=GRID!$B$31:$BI$31)*(КАЛЕНДАРЬ!$BC29=GRID!$B$33:$BI$33), 0))*GRID!$B$65,
ROUNDUP(INDEX(GRID!$B$47:$BI$57,MATCH(E$7,GRID!$A$47:$A$57,0),MATCH(1,($U$2=GRID!$B$31:$BI$31)*(КАЛЕНДАРЬ!$BC29=GRID!$B$33:$BI$33),0))*GRID!$B$65*(1-GRID!$B$69),0))</f>
        <v>24510</v>
      </c>
      <c r="G491" s="47" cm="1">
        <f t="array" ref="G491">IF($I$2="Путешествия с детьми",
INDEX(GRID!$B$34:$BI$44,MATCH(G$7,GRID!$A$34:$A$44,0),MATCH(1,($U$2=GRID!$B$31:$BI$31)*(КАЛЕНДАРЬ!$BC29=GRID!$B$33:$BI$33), 0))*GRID!$B$65,
ROUNDUP(INDEX(GRID!$B$34:$BI$44,MATCH(G$7,GRID!$A$34:$A$44,0),MATCH(1,($U$2=GRID!$B$31:$BI$31)*(КАЛЕНДАРЬ!$BC29=GRID!$B$33:$BI$33),0))*GRID!$B$65*(1-GRID!$B$69),0))</f>
        <v>23220</v>
      </c>
      <c r="H491" s="47" cm="1">
        <f t="array" ref="H491">IF($I$2="Путешествия с детьми",
INDEX(GRID!$B$47:$BI$57,MATCH(G$7,GRID!$A$47:$A$57,0),MATCH(1,($U$2=GRID!$B$31:$BI$31)*(КАЛЕНДАРЬ!$BC29=GRID!$B$33:$BI$33), 0))*GRID!$B$65,
ROUNDUP(INDEX(GRID!$B$47:$BI$57,MATCH(G$7,GRID!$A$47:$A$57,0),MATCH(1,($U$2=GRID!$B$31:$BI$31)*(КАЛЕНДАРЬ!$BC29=GRID!$B$33:$BI$33),0))*GRID!$B$65*(1-GRID!$B$69),0))</f>
        <v>25456</v>
      </c>
      <c r="I491" s="47" cm="1">
        <f t="array" ref="I491">IF($I$2="Путешествия с детьми",
INDEX(GRID!$B$34:$BI$44,MATCH(I$7,GRID!$A$34:$A$44,0),MATCH(1,($U$2=GRID!$B$31:$BI$31)*(КАЛЕНДАРЬ!$BC29=GRID!$B$33:$BI$33), 0))*GRID!$B$65,
ROUNDUP(INDEX(GRID!$B$34:$BI$44,MATCH(I$7,GRID!$A$34:$A$44,0),MATCH(1,($U$2=GRID!$B$31:$BI$31)*(КАЛЕНДАРЬ!$BC29=GRID!$B$33:$BI$33),0))*GRID!$B$65*(1-GRID!$B$69),0))</f>
        <v>24854</v>
      </c>
      <c r="J491" s="47" cm="1">
        <f t="array" ref="J491">IF($I$2="Путешествия с детьми",
INDEX(GRID!$B$47:$BI$57,MATCH(I$7,GRID!$A$47:$A$57,0),MATCH(1,($U$2=GRID!$B$31:$BI$31)*(КАЛЕНДАРЬ!$BC29=GRID!$B$33:$BI$33), 0))*GRID!$B$65,
ROUNDUP(INDEX(GRID!$B$47:$BI$57,MATCH(I$7,GRID!$A$47:$A$57,0),MATCH(1,($U$2=GRID!$B$31:$BI$31)*(КАЛЕНДАРЬ!$BC29=GRID!$B$33:$BI$33),0))*GRID!$B$65*(1-GRID!$B$69),0))</f>
        <v>27090</v>
      </c>
      <c r="K491" s="47" cm="1">
        <f t="array" ref="K491">IF($I$2="Путешествия с детьми",
INDEX(GRID!$B$34:$BI$44,MATCH(K$7,GRID!$A$34:$A$44,0),MATCH(1,($U$2=GRID!$B$31:$BI$31)*(КАЛЕНДАРЬ!$BC29=GRID!$B$33:$BI$33), 0))*GRID!$B$65,
ROUNDUP(INDEX(GRID!$B$34:$BI$44,MATCH(K$7,GRID!$A$34:$A$44,0),MATCH(1,($U$2=GRID!$B$31:$BI$31)*(КАЛЕНДАРЬ!$BC29=GRID!$B$33:$BI$33),0))*GRID!$B$65*(1-GRID!$B$69),0))</f>
        <v>25800</v>
      </c>
      <c r="L491" s="47" cm="1">
        <f t="array" ref="L491">IF($I$2="Путешествия с детьми",
INDEX(GRID!$B$47:$BI$57,MATCH(K$7,GRID!$A$47:$A$57,0),MATCH(1,($U$2=GRID!$B$31:$BI$31)*(КАЛЕНДАРЬ!$BC29=GRID!$B$33:$BI$33), 0))*GRID!$B$65,
ROUNDUP(INDEX(GRID!$B$47:$BI$57,MATCH(K$7,GRID!$A$47:$A$57,0),MATCH(1,($U$2=GRID!$B$31:$BI$31)*(КАЛЕНДАРЬ!$BC29=GRID!$B$33:$BI$33),0))*GRID!$B$65*(1-GRID!$B$69),0))</f>
        <v>28036</v>
      </c>
      <c r="M491" s="47" cm="1">
        <f t="array" ref="M491">IF($I$2="Путешествия с детьми",
INDEX(GRID!$B$34:$BI$44,MATCH(M$7,GRID!$A$34:$A$44,0),MATCH(1,($U$2=GRID!$B$31:$BI$31)*(КАЛЕНДАРЬ!$BC29=GRID!$B$33:$BI$33), 0))*GRID!$B$65,
ROUNDUP(INDEX(GRID!$B$34:$BI$44,MATCH(M$7,GRID!$A$34:$A$44,0),MATCH(1,($U$2=GRID!$B$31:$BI$31)*(КАЛЕНДАРЬ!$BC29=GRID!$B$33:$BI$33),0))*GRID!$B$65*(1-GRID!$B$69),0))</f>
        <v>27434</v>
      </c>
      <c r="N491" s="47" cm="1">
        <f t="array" ref="N491">IF($I$2="Путешествия с детьми",
INDEX(GRID!$B$47:$BI$57,MATCH(M$7,GRID!$A$47:$A$57,0),MATCH(1,($U$2=GRID!$B$31:$BI$31)*(КАЛЕНДАРЬ!$BC29=GRID!$B$33:$BI$33), 0))*GRID!$B$65,
ROUNDUP(INDEX(GRID!$B$47:$BI$57,MATCH(M$7,GRID!$A$47:$A$57,0),MATCH(1,($U$2=GRID!$B$31:$BI$31)*(КАЛЕНДАРЬ!$BC29=GRID!$B$33:$BI$33),0))*GRID!$B$65*(1-GRID!$B$69),0))</f>
        <v>29670</v>
      </c>
      <c r="O491" s="47" cm="1">
        <f t="array" ref="O491">IF($I$2="Путешествия с детьми",
INDEX(GRID!$B$34:$BI$44,MATCH(O$7,GRID!$A$34:$A$44,0),MATCH(1,($U$2=GRID!$B$31:$BI$31)*(КАЛЕНДАРЬ!$BC29=GRID!$B$33:$BI$33), 0))*GRID!$B$65,
ROUNDUP(INDEX(GRID!$B$34:$BI$44,MATCH(O$7,GRID!$A$34:$A$44,0),MATCH(1,($U$2=GRID!$B$31:$BI$31)*(КАЛЕНДАРЬ!$BC29=GRID!$B$33:$BI$33),0))*GRID!$B$65*(1-GRID!$B$69),0))</f>
        <v>33712</v>
      </c>
      <c r="P491" s="47" cm="1">
        <f t="array" ref="P491">IF($I$2="Путешествия с детьми",
INDEX(GRID!$B$47:$BI$57,MATCH(O$7,GRID!$A$47:$A$57,0),MATCH(1,($U$2=GRID!$B$31:$BI$31)*(КАЛЕНДАРЬ!$BC29=GRID!$B$33:$BI$33), 0))*GRID!$B$65,
ROUNDUP(INDEX(GRID!$B$47:$BI$57,MATCH(O$7,GRID!$A$47:$A$57,0),MATCH(1,($U$2=GRID!$B$31:$BI$31)*(КАЛЕНДАРЬ!$BC29=GRID!$B$33:$BI$33),0))*GRID!$B$65*(1-GRID!$B$69),0))</f>
        <v>35948</v>
      </c>
      <c r="Q491" s="47" cm="1">
        <f t="array" ref="Q491">IF($I$2="Путешествия с детьми",
INDEX(GRID!$B$34:$BI$44,MATCH(Q$7,GRID!$A$34:$A$44,0),MATCH(1,($U$2=GRID!$B$31:$BI$31)*(КАЛЕНДАРЬ!$BC29=GRID!$B$33:$BI$33), 0))*GRID!$B$65,
ROUNDUP(INDEX(GRID!$B$34:$BI$44,MATCH(Q$7,GRID!$A$34:$A$44,0),MATCH(1,($U$2=GRID!$B$31:$BI$31)*(КАЛЕНДАРЬ!$BC29=GRID!$B$33:$BI$33),0))*GRID!$B$65*(1-GRID!$B$69),0))</f>
        <v>35518</v>
      </c>
      <c r="R491" s="47" cm="1">
        <f t="array" ref="R491">IF($I$2="Путешествия с детьми",
INDEX(GRID!$B$47:$BI$57,MATCH(Q$7,GRID!$A$47:$A$57,0),MATCH(1,($U$2=GRID!$B$31:$BI$31)*(КАЛЕНДАРЬ!$BC29=GRID!$B$33:$BI$33), 0))*GRID!$B$65,
ROUNDUP(INDEX(GRID!$B$47:$BI$57,MATCH(Q$7,GRID!$A$47:$A$57,0),MATCH(1,($U$2=GRID!$B$31:$BI$31)*(КАЛЕНДАРЬ!$BC29=GRID!$B$33:$BI$33),0))*GRID!$B$65*(1-GRID!$B$69),0))</f>
        <v>37754</v>
      </c>
      <c r="S491" s="47" cm="1">
        <f t="array" ref="S491">IF($I$2="Путешествия с детьми",
INDEX(GRID!$B$34:$BI$44,MATCH(S$7,GRID!$A$34:$A$44,0),MATCH(1,($U$2=GRID!$B$31:$BI$31)*(КАЛЕНДАРЬ!$BC29=GRID!$B$33:$BI$33), 0))*GRID!$B$65,
ROUNDUP(INDEX(GRID!$B$34:$BI$44,MATCH(S$7,GRID!$A$34:$A$44,0),MATCH(1,($U$2=GRID!$B$31:$BI$31)*(КАЛЕНДАРЬ!$BC29=GRID!$B$33:$BI$33),0))*GRID!$B$65*(1-GRID!$B$69),0))</f>
        <v>38700</v>
      </c>
      <c r="T491" s="47" cm="1">
        <f t="array" ref="T491">IF($I$2="Путешествия с детьми",
INDEX(GRID!$B$47:$BI$57,MATCH(S$7,GRID!$A$47:$A$57,0),MATCH(1,($U$2=GRID!$B$31:$BI$31)*(КАЛЕНДАРЬ!$BC29=GRID!$B$33:$BI$33), 0))*GRID!$B$65,
ROUNDUP(INDEX(GRID!$B$47:$BI$57,MATCH(S$7,GRID!$A$47:$A$57,0),MATCH(1,($U$2=GRID!$B$31:$BI$31)*(КАЛЕНДАРЬ!$BC29=GRID!$B$33:$BI$33),0))*GRID!$B$65*(1-GRID!$B$69),0))</f>
        <v>40936</v>
      </c>
      <c r="U491" s="47" cm="1">
        <f t="array" ref="U491">IF($I$2="Путешествия с детьми",
INDEX(GRID!$B$34:$BI$44,MATCH(U$7,GRID!$A$34:$A$44,0),MATCH(1,($U$2=GRID!$B$31:$BI$31)*(КАЛЕНДАРЬ!$BC29=GRID!$B$33:$BI$33), 0))*GRID!$B$65,
ROUNDUP(INDEX(GRID!$B$34:$BI$44,MATCH(U$7,GRID!$A$34:$A$44,0),MATCH(1,($U$2=GRID!$B$31:$BI$31)*(КАЛЕНДАРЬ!$BC29=GRID!$B$33:$BI$33),0))*GRID!$B$65*(1-GRID!$B$69),0))</f>
        <v>44118</v>
      </c>
      <c r="V491" s="47" cm="1">
        <f t="array" ref="V491">IF($I$2="Путешествия с детьми",
INDEX(GRID!$B$47:$BI$57,MATCH(U$7,GRID!$A$47:$A$57,0),MATCH(1,($U$2=GRID!$B$31:$BI$31)*(КАЛЕНДАРЬ!$BC29=GRID!$B$33:$BI$33), 0))*GRID!$B$65,
ROUNDUP(INDEX(GRID!$B$47:$BI$57,MATCH(U$7,GRID!$A$47:$A$57,0),MATCH(1,($U$2=GRID!$B$31:$BI$31)*(КАЛЕНДАРЬ!$BC29=GRID!$B$33:$BI$33),0))*GRID!$B$65*(1-GRID!$B$69),0))</f>
        <v>46354</v>
      </c>
      <c r="W491" s="47" cm="1">
        <f t="array" ref="W491">IF($I$2="Путешествия с детьми",
INDEX(GRID!$B$34:$BI$44,MATCH(W$7,GRID!$A$34:$A$44,0),MATCH(1,($U$2=GRID!$B$31:$BI$31)*(КАЛЕНДАРЬ!$BC29=GRID!$B$33:$BI$33), 0))*GRID!$B$65,
ROUNDUP(INDEX(GRID!$B$34:$BI$44,MATCH(W$7,GRID!$A$34:$A$44,0),MATCH(1,($U$2=GRID!$B$31:$BI$31)*(КАЛЕНДАРЬ!$BC29=GRID!$B$33:$BI$33),0))*GRID!$B$65*(1-GRID!$B$69),0))</f>
        <v>135364</v>
      </c>
      <c r="X491" s="47" cm="1">
        <f t="array" ref="X491">IF($I$2="Путешествия с детьми",
INDEX(GRID!$B$47:$BI$57,MATCH(W$7,GRID!$A$47:$A$57,0),MATCH(1,($U$2=GRID!$B$31:$BI$31)*(КАЛЕНДАРЬ!$BC29=GRID!$B$33:$BI$33), 0))*GRID!$B$65,
ROUNDUP(INDEX(GRID!$B$47:$BI$57,MATCH(W$7,GRID!$A$47:$A$57,0),MATCH(1,($U$2=GRID!$B$31:$BI$31)*(КАЛЕНДАРЬ!$BC29=GRID!$B$33:$BI$33),0))*GRID!$B$65*(1-GRID!$B$69),0))</f>
        <v>137600</v>
      </c>
    </row>
    <row r="492" spans="1:24" ht="14.25" customHeight="1" x14ac:dyDescent="0.2">
      <c r="A492" s="117" t="s">
        <v>48</v>
      </c>
      <c r="B492" s="117">
        <v>27</v>
      </c>
      <c r="C492" s="138" cm="1">
        <f t="array" ref="C492">IF($I$2="Путешествия с детьми",
INDEX(GRID!$B$34:$BI$44,MATCH(C$7,GRID!$A$34:$A$44,0),MATCH(1,($U$2=GRID!$B$31:$BI$31)*(КАЛЕНДАРЬ!$BC30=GRID!$B$33:$BI$33), 0))*GRID!$B$65,
ROUNDUP(INDEX(GRID!$B$34:$BI$44,MATCH(C$7,GRID!$A$34:$A$44,0),MATCH(1,($U$2=GRID!$B$31:$BI$31)*(КАЛЕНДАРЬ!$BC30=GRID!$B$33:$BI$33),0))*GRID!$B$65*(1-GRID!$B$69),0))</f>
        <v>20640</v>
      </c>
      <c r="D492" s="47" cm="1">
        <f t="array" ref="D492">IF($I$2="Путешествия с детьми",
INDEX(GRID!$B$47:$BI$57,MATCH(C$7,GRID!$A$47:$A$57,0),MATCH(1,($U$2=GRID!$B$31:$BI$31)*(КАЛЕНДАРЬ!$BC30=GRID!$B$33:$BI$33), 0))*GRID!$B$65,
ROUNDUP(INDEX(GRID!$B$47:$BI$57,MATCH(C$7,GRID!$A$47:$A$57,0),MATCH(1,($U$2=GRID!$B$31:$BI$31)*(КАЛЕНДАРЬ!$BC30=GRID!$B$33:$BI$33),0))*GRID!$B$65*(1-GRID!$B$69),0))</f>
        <v>22876</v>
      </c>
      <c r="E492" s="47" cm="1">
        <f t="array" ref="E492">IF($I$2="Путешествия с детьми",
INDEX(GRID!$B$34:$BI$44,MATCH(E$7,GRID!$A$34:$A$44,0),MATCH(1,($U$2=GRID!$B$31:$BI$31)*(КАЛЕНДАРЬ!$BC30=GRID!$B$33:$BI$33), 0))*GRID!$B$65,
ROUNDUP(INDEX(GRID!$B$34:$BI$44,MATCH(E$7,GRID!$A$34:$A$44,0),MATCH(1,($U$2=GRID!$B$31:$BI$31)*(КАЛЕНДАРЬ!$BC30=GRID!$B$33:$BI$33),0))*GRID!$B$65*(1-GRID!$B$69),0))</f>
        <v>22274</v>
      </c>
      <c r="F492" s="47" cm="1">
        <f t="array" ref="F492">IF($I$2="Путешествия с детьми",
INDEX(GRID!$B$47:$BI$57,MATCH(E$7,GRID!$A$47:$A$57,0),MATCH(1,($U$2=GRID!$B$31:$BI$31)*(КАЛЕНДАРЬ!$BC30=GRID!$B$33:$BI$33), 0))*GRID!$B$65,
ROUNDUP(INDEX(GRID!$B$47:$BI$57,MATCH(E$7,GRID!$A$47:$A$57,0),MATCH(1,($U$2=GRID!$B$31:$BI$31)*(КАЛЕНДАРЬ!$BC30=GRID!$B$33:$BI$33),0))*GRID!$B$65*(1-GRID!$B$69),0))</f>
        <v>24510</v>
      </c>
      <c r="G492" s="47" cm="1">
        <f t="array" ref="G492">IF($I$2="Путешествия с детьми",
INDEX(GRID!$B$34:$BI$44,MATCH(G$7,GRID!$A$34:$A$44,0),MATCH(1,($U$2=GRID!$B$31:$BI$31)*(КАЛЕНДАРЬ!$BC30=GRID!$B$33:$BI$33), 0))*GRID!$B$65,
ROUNDUP(INDEX(GRID!$B$34:$BI$44,MATCH(G$7,GRID!$A$34:$A$44,0),MATCH(1,($U$2=GRID!$B$31:$BI$31)*(КАЛЕНДАРЬ!$BC30=GRID!$B$33:$BI$33),0))*GRID!$B$65*(1-GRID!$B$69),0))</f>
        <v>23220</v>
      </c>
      <c r="H492" s="47" cm="1">
        <f t="array" ref="H492">IF($I$2="Путешествия с детьми",
INDEX(GRID!$B$47:$BI$57,MATCH(G$7,GRID!$A$47:$A$57,0),MATCH(1,($U$2=GRID!$B$31:$BI$31)*(КАЛЕНДАРЬ!$BC30=GRID!$B$33:$BI$33), 0))*GRID!$B$65,
ROUNDUP(INDEX(GRID!$B$47:$BI$57,MATCH(G$7,GRID!$A$47:$A$57,0),MATCH(1,($U$2=GRID!$B$31:$BI$31)*(КАЛЕНДАРЬ!$BC30=GRID!$B$33:$BI$33),0))*GRID!$B$65*(1-GRID!$B$69),0))</f>
        <v>25456</v>
      </c>
      <c r="I492" s="47" cm="1">
        <f t="array" ref="I492">IF($I$2="Путешествия с детьми",
INDEX(GRID!$B$34:$BI$44,MATCH(I$7,GRID!$A$34:$A$44,0),MATCH(1,($U$2=GRID!$B$31:$BI$31)*(КАЛЕНДАРЬ!$BC30=GRID!$B$33:$BI$33), 0))*GRID!$B$65,
ROUNDUP(INDEX(GRID!$B$34:$BI$44,MATCH(I$7,GRID!$A$34:$A$44,0),MATCH(1,($U$2=GRID!$B$31:$BI$31)*(КАЛЕНДАРЬ!$BC30=GRID!$B$33:$BI$33),0))*GRID!$B$65*(1-GRID!$B$69),0))</f>
        <v>24854</v>
      </c>
      <c r="J492" s="47" cm="1">
        <f t="array" ref="J492">IF($I$2="Путешествия с детьми",
INDEX(GRID!$B$47:$BI$57,MATCH(I$7,GRID!$A$47:$A$57,0),MATCH(1,($U$2=GRID!$B$31:$BI$31)*(КАЛЕНДАРЬ!$BC30=GRID!$B$33:$BI$33), 0))*GRID!$B$65,
ROUNDUP(INDEX(GRID!$B$47:$BI$57,MATCH(I$7,GRID!$A$47:$A$57,0),MATCH(1,($U$2=GRID!$B$31:$BI$31)*(КАЛЕНДАРЬ!$BC30=GRID!$B$33:$BI$33),0))*GRID!$B$65*(1-GRID!$B$69),0))</f>
        <v>27090</v>
      </c>
      <c r="K492" s="47" cm="1">
        <f t="array" ref="K492">IF($I$2="Путешествия с детьми",
INDEX(GRID!$B$34:$BI$44,MATCH(K$7,GRID!$A$34:$A$44,0),MATCH(1,($U$2=GRID!$B$31:$BI$31)*(КАЛЕНДАРЬ!$BC30=GRID!$B$33:$BI$33), 0))*GRID!$B$65,
ROUNDUP(INDEX(GRID!$B$34:$BI$44,MATCH(K$7,GRID!$A$34:$A$44,0),MATCH(1,($U$2=GRID!$B$31:$BI$31)*(КАЛЕНДАРЬ!$BC30=GRID!$B$33:$BI$33),0))*GRID!$B$65*(1-GRID!$B$69),0))</f>
        <v>25800</v>
      </c>
      <c r="L492" s="47" cm="1">
        <f t="array" ref="L492">IF($I$2="Путешествия с детьми",
INDEX(GRID!$B$47:$BI$57,MATCH(K$7,GRID!$A$47:$A$57,0),MATCH(1,($U$2=GRID!$B$31:$BI$31)*(КАЛЕНДАРЬ!$BC30=GRID!$B$33:$BI$33), 0))*GRID!$B$65,
ROUNDUP(INDEX(GRID!$B$47:$BI$57,MATCH(K$7,GRID!$A$47:$A$57,0),MATCH(1,($U$2=GRID!$B$31:$BI$31)*(КАЛЕНДАРЬ!$BC30=GRID!$B$33:$BI$33),0))*GRID!$B$65*(1-GRID!$B$69),0))</f>
        <v>28036</v>
      </c>
      <c r="M492" s="47" cm="1">
        <f t="array" ref="M492">IF($I$2="Путешествия с детьми",
INDEX(GRID!$B$34:$BI$44,MATCH(M$7,GRID!$A$34:$A$44,0),MATCH(1,($U$2=GRID!$B$31:$BI$31)*(КАЛЕНДАРЬ!$BC30=GRID!$B$33:$BI$33), 0))*GRID!$B$65,
ROUNDUP(INDEX(GRID!$B$34:$BI$44,MATCH(M$7,GRID!$A$34:$A$44,0),MATCH(1,($U$2=GRID!$B$31:$BI$31)*(КАЛЕНДАРЬ!$BC30=GRID!$B$33:$BI$33),0))*GRID!$B$65*(1-GRID!$B$69),0))</f>
        <v>27434</v>
      </c>
      <c r="N492" s="47" cm="1">
        <f t="array" ref="N492">IF($I$2="Путешествия с детьми",
INDEX(GRID!$B$47:$BI$57,MATCH(M$7,GRID!$A$47:$A$57,0),MATCH(1,($U$2=GRID!$B$31:$BI$31)*(КАЛЕНДАРЬ!$BC30=GRID!$B$33:$BI$33), 0))*GRID!$B$65,
ROUNDUP(INDEX(GRID!$B$47:$BI$57,MATCH(M$7,GRID!$A$47:$A$57,0),MATCH(1,($U$2=GRID!$B$31:$BI$31)*(КАЛЕНДАРЬ!$BC30=GRID!$B$33:$BI$33),0))*GRID!$B$65*(1-GRID!$B$69),0))</f>
        <v>29670</v>
      </c>
      <c r="O492" s="47" cm="1">
        <f t="array" ref="O492">IF($I$2="Путешествия с детьми",
INDEX(GRID!$B$34:$BI$44,MATCH(O$7,GRID!$A$34:$A$44,0),MATCH(1,($U$2=GRID!$B$31:$BI$31)*(КАЛЕНДАРЬ!$BC30=GRID!$B$33:$BI$33), 0))*GRID!$B$65,
ROUNDUP(INDEX(GRID!$B$34:$BI$44,MATCH(O$7,GRID!$A$34:$A$44,0),MATCH(1,($U$2=GRID!$B$31:$BI$31)*(КАЛЕНДАРЬ!$BC30=GRID!$B$33:$BI$33),0))*GRID!$B$65*(1-GRID!$B$69),0))</f>
        <v>33712</v>
      </c>
      <c r="P492" s="47" cm="1">
        <f t="array" ref="P492">IF($I$2="Путешествия с детьми",
INDEX(GRID!$B$47:$BI$57,MATCH(O$7,GRID!$A$47:$A$57,0),MATCH(1,($U$2=GRID!$B$31:$BI$31)*(КАЛЕНДАРЬ!$BC30=GRID!$B$33:$BI$33), 0))*GRID!$B$65,
ROUNDUP(INDEX(GRID!$B$47:$BI$57,MATCH(O$7,GRID!$A$47:$A$57,0),MATCH(1,($U$2=GRID!$B$31:$BI$31)*(КАЛЕНДАРЬ!$BC30=GRID!$B$33:$BI$33),0))*GRID!$B$65*(1-GRID!$B$69),0))</f>
        <v>35948</v>
      </c>
      <c r="Q492" s="47" cm="1">
        <f t="array" ref="Q492">IF($I$2="Путешествия с детьми",
INDEX(GRID!$B$34:$BI$44,MATCH(Q$7,GRID!$A$34:$A$44,0),MATCH(1,($U$2=GRID!$B$31:$BI$31)*(КАЛЕНДАРЬ!$BC30=GRID!$B$33:$BI$33), 0))*GRID!$B$65,
ROUNDUP(INDEX(GRID!$B$34:$BI$44,MATCH(Q$7,GRID!$A$34:$A$44,0),MATCH(1,($U$2=GRID!$B$31:$BI$31)*(КАЛЕНДАРЬ!$BC30=GRID!$B$33:$BI$33),0))*GRID!$B$65*(1-GRID!$B$69),0))</f>
        <v>35518</v>
      </c>
      <c r="R492" s="47" cm="1">
        <f t="array" ref="R492">IF($I$2="Путешествия с детьми",
INDEX(GRID!$B$47:$BI$57,MATCH(Q$7,GRID!$A$47:$A$57,0),MATCH(1,($U$2=GRID!$B$31:$BI$31)*(КАЛЕНДАРЬ!$BC30=GRID!$B$33:$BI$33), 0))*GRID!$B$65,
ROUNDUP(INDEX(GRID!$B$47:$BI$57,MATCH(Q$7,GRID!$A$47:$A$57,0),MATCH(1,($U$2=GRID!$B$31:$BI$31)*(КАЛЕНДАРЬ!$BC30=GRID!$B$33:$BI$33),0))*GRID!$B$65*(1-GRID!$B$69),0))</f>
        <v>37754</v>
      </c>
      <c r="S492" s="47" cm="1">
        <f t="array" ref="S492">IF($I$2="Путешествия с детьми",
INDEX(GRID!$B$34:$BI$44,MATCH(S$7,GRID!$A$34:$A$44,0),MATCH(1,($U$2=GRID!$B$31:$BI$31)*(КАЛЕНДАРЬ!$BC30=GRID!$B$33:$BI$33), 0))*GRID!$B$65,
ROUNDUP(INDEX(GRID!$B$34:$BI$44,MATCH(S$7,GRID!$A$34:$A$44,0),MATCH(1,($U$2=GRID!$B$31:$BI$31)*(КАЛЕНДАРЬ!$BC30=GRID!$B$33:$BI$33),0))*GRID!$B$65*(1-GRID!$B$69),0))</f>
        <v>38700</v>
      </c>
      <c r="T492" s="47" cm="1">
        <f t="array" ref="T492">IF($I$2="Путешествия с детьми",
INDEX(GRID!$B$47:$BI$57,MATCH(S$7,GRID!$A$47:$A$57,0),MATCH(1,($U$2=GRID!$B$31:$BI$31)*(КАЛЕНДАРЬ!$BC30=GRID!$B$33:$BI$33), 0))*GRID!$B$65,
ROUNDUP(INDEX(GRID!$B$47:$BI$57,MATCH(S$7,GRID!$A$47:$A$57,0),MATCH(1,($U$2=GRID!$B$31:$BI$31)*(КАЛЕНДАРЬ!$BC30=GRID!$B$33:$BI$33),0))*GRID!$B$65*(1-GRID!$B$69),0))</f>
        <v>40936</v>
      </c>
      <c r="U492" s="47" cm="1">
        <f t="array" ref="U492">IF($I$2="Путешествия с детьми",
INDEX(GRID!$B$34:$BI$44,MATCH(U$7,GRID!$A$34:$A$44,0),MATCH(1,($U$2=GRID!$B$31:$BI$31)*(КАЛЕНДАРЬ!$BC30=GRID!$B$33:$BI$33), 0))*GRID!$B$65,
ROUNDUP(INDEX(GRID!$B$34:$BI$44,MATCH(U$7,GRID!$A$34:$A$44,0),MATCH(1,($U$2=GRID!$B$31:$BI$31)*(КАЛЕНДАРЬ!$BC30=GRID!$B$33:$BI$33),0))*GRID!$B$65*(1-GRID!$B$69),0))</f>
        <v>44118</v>
      </c>
      <c r="V492" s="47" cm="1">
        <f t="array" ref="V492">IF($I$2="Путешествия с детьми",
INDEX(GRID!$B$47:$BI$57,MATCH(U$7,GRID!$A$47:$A$57,0),MATCH(1,($U$2=GRID!$B$31:$BI$31)*(КАЛЕНДАРЬ!$BC30=GRID!$B$33:$BI$33), 0))*GRID!$B$65,
ROUNDUP(INDEX(GRID!$B$47:$BI$57,MATCH(U$7,GRID!$A$47:$A$57,0),MATCH(1,($U$2=GRID!$B$31:$BI$31)*(КАЛЕНДАРЬ!$BC30=GRID!$B$33:$BI$33),0))*GRID!$B$65*(1-GRID!$B$69),0))</f>
        <v>46354</v>
      </c>
      <c r="W492" s="47" cm="1">
        <f t="array" ref="W492">IF($I$2="Путешествия с детьми",
INDEX(GRID!$B$34:$BI$44,MATCH(W$7,GRID!$A$34:$A$44,0),MATCH(1,($U$2=GRID!$B$31:$BI$31)*(КАЛЕНДАРЬ!$BC30=GRID!$B$33:$BI$33), 0))*GRID!$B$65,
ROUNDUP(INDEX(GRID!$B$34:$BI$44,MATCH(W$7,GRID!$A$34:$A$44,0),MATCH(1,($U$2=GRID!$B$31:$BI$31)*(КАЛЕНДАРЬ!$BC30=GRID!$B$33:$BI$33),0))*GRID!$B$65*(1-GRID!$B$69),0))</f>
        <v>135364</v>
      </c>
      <c r="X492" s="47" cm="1">
        <f t="array" ref="X492">IF($I$2="Путешествия с детьми",
INDEX(GRID!$B$47:$BI$57,MATCH(W$7,GRID!$A$47:$A$57,0),MATCH(1,($U$2=GRID!$B$31:$BI$31)*(КАЛЕНДАРЬ!$BC30=GRID!$B$33:$BI$33), 0))*GRID!$B$65,
ROUNDUP(INDEX(GRID!$B$47:$BI$57,MATCH(W$7,GRID!$A$47:$A$57,0),MATCH(1,($U$2=GRID!$B$31:$BI$31)*(КАЛЕНДАРЬ!$BC30=GRID!$B$33:$BI$33),0))*GRID!$B$65*(1-GRID!$B$69),0))</f>
        <v>137600</v>
      </c>
    </row>
    <row r="493" spans="1:24" ht="14.25" customHeight="1" x14ac:dyDescent="0.2">
      <c r="A493" s="117" t="s">
        <v>42</v>
      </c>
      <c r="B493" s="117">
        <v>28</v>
      </c>
      <c r="C493" s="138" cm="1">
        <f t="array" ref="C493">IF($I$2="Путешествия с детьми",
INDEX(GRID!$B$34:$BI$44,MATCH(C$7,GRID!$A$34:$A$44,0),MATCH(1,($U$2=GRID!$B$31:$BI$31)*(КАЛЕНДАРЬ!$BC31=GRID!$B$33:$BI$33), 0))*GRID!$B$65,
ROUNDUP(INDEX(GRID!$B$34:$BI$44,MATCH(C$7,GRID!$A$34:$A$44,0),MATCH(1,($U$2=GRID!$B$31:$BI$31)*(КАЛЕНДАРЬ!$BC31=GRID!$B$33:$BI$33),0))*GRID!$B$65*(1-GRID!$B$69),0))</f>
        <v>20640</v>
      </c>
      <c r="D493" s="47" cm="1">
        <f t="array" ref="D493">IF($I$2="Путешествия с детьми",
INDEX(GRID!$B$47:$BI$57,MATCH(C$7,GRID!$A$47:$A$57,0),MATCH(1,($U$2=GRID!$B$31:$BI$31)*(КАЛЕНДАРЬ!$BC31=GRID!$B$33:$BI$33), 0))*GRID!$B$65,
ROUNDUP(INDEX(GRID!$B$47:$BI$57,MATCH(C$7,GRID!$A$47:$A$57,0),MATCH(1,($U$2=GRID!$B$31:$BI$31)*(КАЛЕНДАРЬ!$BC31=GRID!$B$33:$BI$33),0))*GRID!$B$65*(1-GRID!$B$69),0))</f>
        <v>22876</v>
      </c>
      <c r="E493" s="47" cm="1">
        <f t="array" ref="E493">IF($I$2="Путешествия с детьми",
INDEX(GRID!$B$34:$BI$44,MATCH(E$7,GRID!$A$34:$A$44,0),MATCH(1,($U$2=GRID!$B$31:$BI$31)*(КАЛЕНДАРЬ!$BC31=GRID!$B$33:$BI$33), 0))*GRID!$B$65,
ROUNDUP(INDEX(GRID!$B$34:$BI$44,MATCH(E$7,GRID!$A$34:$A$44,0),MATCH(1,($U$2=GRID!$B$31:$BI$31)*(КАЛЕНДАРЬ!$BC31=GRID!$B$33:$BI$33),0))*GRID!$B$65*(1-GRID!$B$69),0))</f>
        <v>22274</v>
      </c>
      <c r="F493" s="47" cm="1">
        <f t="array" ref="F493">IF($I$2="Путешествия с детьми",
INDEX(GRID!$B$47:$BI$57,MATCH(E$7,GRID!$A$47:$A$57,0),MATCH(1,($U$2=GRID!$B$31:$BI$31)*(КАЛЕНДАРЬ!$BC31=GRID!$B$33:$BI$33), 0))*GRID!$B$65,
ROUNDUP(INDEX(GRID!$B$47:$BI$57,MATCH(E$7,GRID!$A$47:$A$57,0),MATCH(1,($U$2=GRID!$B$31:$BI$31)*(КАЛЕНДАРЬ!$BC31=GRID!$B$33:$BI$33),0))*GRID!$B$65*(1-GRID!$B$69),0))</f>
        <v>24510</v>
      </c>
      <c r="G493" s="47" cm="1">
        <f t="array" ref="G493">IF($I$2="Путешествия с детьми",
INDEX(GRID!$B$34:$BI$44,MATCH(G$7,GRID!$A$34:$A$44,0),MATCH(1,($U$2=GRID!$B$31:$BI$31)*(КАЛЕНДАРЬ!$BC31=GRID!$B$33:$BI$33), 0))*GRID!$B$65,
ROUNDUP(INDEX(GRID!$B$34:$BI$44,MATCH(G$7,GRID!$A$34:$A$44,0),MATCH(1,($U$2=GRID!$B$31:$BI$31)*(КАЛЕНДАРЬ!$BC31=GRID!$B$33:$BI$33),0))*GRID!$B$65*(1-GRID!$B$69),0))</f>
        <v>23220</v>
      </c>
      <c r="H493" s="47" cm="1">
        <f t="array" ref="H493">IF($I$2="Путешествия с детьми",
INDEX(GRID!$B$47:$BI$57,MATCH(G$7,GRID!$A$47:$A$57,0),MATCH(1,($U$2=GRID!$B$31:$BI$31)*(КАЛЕНДАРЬ!$BC31=GRID!$B$33:$BI$33), 0))*GRID!$B$65,
ROUNDUP(INDEX(GRID!$B$47:$BI$57,MATCH(G$7,GRID!$A$47:$A$57,0),MATCH(1,($U$2=GRID!$B$31:$BI$31)*(КАЛЕНДАРЬ!$BC31=GRID!$B$33:$BI$33),0))*GRID!$B$65*(1-GRID!$B$69),0))</f>
        <v>25456</v>
      </c>
      <c r="I493" s="47" cm="1">
        <f t="array" ref="I493">IF($I$2="Путешествия с детьми",
INDEX(GRID!$B$34:$BI$44,MATCH(I$7,GRID!$A$34:$A$44,0),MATCH(1,($U$2=GRID!$B$31:$BI$31)*(КАЛЕНДАРЬ!$BC31=GRID!$B$33:$BI$33), 0))*GRID!$B$65,
ROUNDUP(INDEX(GRID!$B$34:$BI$44,MATCH(I$7,GRID!$A$34:$A$44,0),MATCH(1,($U$2=GRID!$B$31:$BI$31)*(КАЛЕНДАРЬ!$BC31=GRID!$B$33:$BI$33),0))*GRID!$B$65*(1-GRID!$B$69),0))</f>
        <v>24854</v>
      </c>
      <c r="J493" s="47" cm="1">
        <f t="array" ref="J493">IF($I$2="Путешествия с детьми",
INDEX(GRID!$B$47:$BI$57,MATCH(I$7,GRID!$A$47:$A$57,0),MATCH(1,($U$2=GRID!$B$31:$BI$31)*(КАЛЕНДАРЬ!$BC31=GRID!$B$33:$BI$33), 0))*GRID!$B$65,
ROUNDUP(INDEX(GRID!$B$47:$BI$57,MATCH(I$7,GRID!$A$47:$A$57,0),MATCH(1,($U$2=GRID!$B$31:$BI$31)*(КАЛЕНДАРЬ!$BC31=GRID!$B$33:$BI$33),0))*GRID!$B$65*(1-GRID!$B$69),0))</f>
        <v>27090</v>
      </c>
      <c r="K493" s="47" cm="1">
        <f t="array" ref="K493">IF($I$2="Путешествия с детьми",
INDEX(GRID!$B$34:$BI$44,MATCH(K$7,GRID!$A$34:$A$44,0),MATCH(1,($U$2=GRID!$B$31:$BI$31)*(КАЛЕНДАРЬ!$BC31=GRID!$B$33:$BI$33), 0))*GRID!$B$65,
ROUNDUP(INDEX(GRID!$B$34:$BI$44,MATCH(K$7,GRID!$A$34:$A$44,0),MATCH(1,($U$2=GRID!$B$31:$BI$31)*(КАЛЕНДАРЬ!$BC31=GRID!$B$33:$BI$33),0))*GRID!$B$65*(1-GRID!$B$69),0))</f>
        <v>25800</v>
      </c>
      <c r="L493" s="47" cm="1">
        <f t="array" ref="L493">IF($I$2="Путешествия с детьми",
INDEX(GRID!$B$47:$BI$57,MATCH(K$7,GRID!$A$47:$A$57,0),MATCH(1,($U$2=GRID!$B$31:$BI$31)*(КАЛЕНДАРЬ!$BC31=GRID!$B$33:$BI$33), 0))*GRID!$B$65,
ROUNDUP(INDEX(GRID!$B$47:$BI$57,MATCH(K$7,GRID!$A$47:$A$57,0),MATCH(1,($U$2=GRID!$B$31:$BI$31)*(КАЛЕНДАРЬ!$BC31=GRID!$B$33:$BI$33),0))*GRID!$B$65*(1-GRID!$B$69),0))</f>
        <v>28036</v>
      </c>
      <c r="M493" s="47" cm="1">
        <f t="array" ref="M493">IF($I$2="Путешествия с детьми",
INDEX(GRID!$B$34:$BI$44,MATCH(M$7,GRID!$A$34:$A$44,0),MATCH(1,($U$2=GRID!$B$31:$BI$31)*(КАЛЕНДАРЬ!$BC31=GRID!$B$33:$BI$33), 0))*GRID!$B$65,
ROUNDUP(INDEX(GRID!$B$34:$BI$44,MATCH(M$7,GRID!$A$34:$A$44,0),MATCH(1,($U$2=GRID!$B$31:$BI$31)*(КАЛЕНДАРЬ!$BC31=GRID!$B$33:$BI$33),0))*GRID!$B$65*(1-GRID!$B$69),0))</f>
        <v>27434</v>
      </c>
      <c r="N493" s="47" cm="1">
        <f t="array" ref="N493">IF($I$2="Путешествия с детьми",
INDEX(GRID!$B$47:$BI$57,MATCH(M$7,GRID!$A$47:$A$57,0),MATCH(1,($U$2=GRID!$B$31:$BI$31)*(КАЛЕНДАРЬ!$BC31=GRID!$B$33:$BI$33), 0))*GRID!$B$65,
ROUNDUP(INDEX(GRID!$B$47:$BI$57,MATCH(M$7,GRID!$A$47:$A$57,0),MATCH(1,($U$2=GRID!$B$31:$BI$31)*(КАЛЕНДАРЬ!$BC31=GRID!$B$33:$BI$33),0))*GRID!$B$65*(1-GRID!$B$69),0))</f>
        <v>29670</v>
      </c>
      <c r="O493" s="47" cm="1">
        <f t="array" ref="O493">IF($I$2="Путешествия с детьми",
INDEX(GRID!$B$34:$BI$44,MATCH(O$7,GRID!$A$34:$A$44,0),MATCH(1,($U$2=GRID!$B$31:$BI$31)*(КАЛЕНДАРЬ!$BC31=GRID!$B$33:$BI$33), 0))*GRID!$B$65,
ROUNDUP(INDEX(GRID!$B$34:$BI$44,MATCH(O$7,GRID!$A$34:$A$44,0),MATCH(1,($U$2=GRID!$B$31:$BI$31)*(КАЛЕНДАРЬ!$BC31=GRID!$B$33:$BI$33),0))*GRID!$B$65*(1-GRID!$B$69),0))</f>
        <v>33712</v>
      </c>
      <c r="P493" s="47" cm="1">
        <f t="array" ref="P493">IF($I$2="Путешествия с детьми",
INDEX(GRID!$B$47:$BI$57,MATCH(O$7,GRID!$A$47:$A$57,0),MATCH(1,($U$2=GRID!$B$31:$BI$31)*(КАЛЕНДАРЬ!$BC31=GRID!$B$33:$BI$33), 0))*GRID!$B$65,
ROUNDUP(INDEX(GRID!$B$47:$BI$57,MATCH(O$7,GRID!$A$47:$A$57,0),MATCH(1,($U$2=GRID!$B$31:$BI$31)*(КАЛЕНДАРЬ!$BC31=GRID!$B$33:$BI$33),0))*GRID!$B$65*(1-GRID!$B$69),0))</f>
        <v>35948</v>
      </c>
      <c r="Q493" s="47" cm="1">
        <f t="array" ref="Q493">IF($I$2="Путешествия с детьми",
INDEX(GRID!$B$34:$BI$44,MATCH(Q$7,GRID!$A$34:$A$44,0),MATCH(1,($U$2=GRID!$B$31:$BI$31)*(КАЛЕНДАРЬ!$BC31=GRID!$B$33:$BI$33), 0))*GRID!$B$65,
ROUNDUP(INDEX(GRID!$B$34:$BI$44,MATCH(Q$7,GRID!$A$34:$A$44,0),MATCH(1,($U$2=GRID!$B$31:$BI$31)*(КАЛЕНДАРЬ!$BC31=GRID!$B$33:$BI$33),0))*GRID!$B$65*(1-GRID!$B$69),0))</f>
        <v>35518</v>
      </c>
      <c r="R493" s="47" cm="1">
        <f t="array" ref="R493">IF($I$2="Путешествия с детьми",
INDEX(GRID!$B$47:$BI$57,MATCH(Q$7,GRID!$A$47:$A$57,0),MATCH(1,($U$2=GRID!$B$31:$BI$31)*(КАЛЕНДАРЬ!$BC31=GRID!$B$33:$BI$33), 0))*GRID!$B$65,
ROUNDUP(INDEX(GRID!$B$47:$BI$57,MATCH(Q$7,GRID!$A$47:$A$57,0),MATCH(1,($U$2=GRID!$B$31:$BI$31)*(КАЛЕНДАРЬ!$BC31=GRID!$B$33:$BI$33),0))*GRID!$B$65*(1-GRID!$B$69),0))</f>
        <v>37754</v>
      </c>
      <c r="S493" s="47" cm="1">
        <f t="array" ref="S493">IF($I$2="Путешествия с детьми",
INDEX(GRID!$B$34:$BI$44,MATCH(S$7,GRID!$A$34:$A$44,0),MATCH(1,($U$2=GRID!$B$31:$BI$31)*(КАЛЕНДАРЬ!$BC31=GRID!$B$33:$BI$33), 0))*GRID!$B$65,
ROUNDUP(INDEX(GRID!$B$34:$BI$44,MATCH(S$7,GRID!$A$34:$A$44,0),MATCH(1,($U$2=GRID!$B$31:$BI$31)*(КАЛЕНДАРЬ!$BC31=GRID!$B$33:$BI$33),0))*GRID!$B$65*(1-GRID!$B$69),0))</f>
        <v>38700</v>
      </c>
      <c r="T493" s="47" cm="1">
        <f t="array" ref="T493">IF($I$2="Путешествия с детьми",
INDEX(GRID!$B$47:$BI$57,MATCH(S$7,GRID!$A$47:$A$57,0),MATCH(1,($U$2=GRID!$B$31:$BI$31)*(КАЛЕНДАРЬ!$BC31=GRID!$B$33:$BI$33), 0))*GRID!$B$65,
ROUNDUP(INDEX(GRID!$B$47:$BI$57,MATCH(S$7,GRID!$A$47:$A$57,0),MATCH(1,($U$2=GRID!$B$31:$BI$31)*(КАЛЕНДАРЬ!$BC31=GRID!$B$33:$BI$33),0))*GRID!$B$65*(1-GRID!$B$69),0))</f>
        <v>40936</v>
      </c>
      <c r="U493" s="47" cm="1">
        <f t="array" ref="U493">IF($I$2="Путешествия с детьми",
INDEX(GRID!$B$34:$BI$44,MATCH(U$7,GRID!$A$34:$A$44,0),MATCH(1,($U$2=GRID!$B$31:$BI$31)*(КАЛЕНДАРЬ!$BC31=GRID!$B$33:$BI$33), 0))*GRID!$B$65,
ROUNDUP(INDEX(GRID!$B$34:$BI$44,MATCH(U$7,GRID!$A$34:$A$44,0),MATCH(1,($U$2=GRID!$B$31:$BI$31)*(КАЛЕНДАРЬ!$BC31=GRID!$B$33:$BI$33),0))*GRID!$B$65*(1-GRID!$B$69),0))</f>
        <v>44118</v>
      </c>
      <c r="V493" s="47" cm="1">
        <f t="array" ref="V493">IF($I$2="Путешествия с детьми",
INDEX(GRID!$B$47:$BI$57,MATCH(U$7,GRID!$A$47:$A$57,0),MATCH(1,($U$2=GRID!$B$31:$BI$31)*(КАЛЕНДАРЬ!$BC31=GRID!$B$33:$BI$33), 0))*GRID!$B$65,
ROUNDUP(INDEX(GRID!$B$47:$BI$57,MATCH(U$7,GRID!$A$47:$A$57,0),MATCH(1,($U$2=GRID!$B$31:$BI$31)*(КАЛЕНДАРЬ!$BC31=GRID!$B$33:$BI$33),0))*GRID!$B$65*(1-GRID!$B$69),0))</f>
        <v>46354</v>
      </c>
      <c r="W493" s="47" cm="1">
        <f t="array" ref="W493">IF($I$2="Путешествия с детьми",
INDEX(GRID!$B$34:$BI$44,MATCH(W$7,GRID!$A$34:$A$44,0),MATCH(1,($U$2=GRID!$B$31:$BI$31)*(КАЛЕНДАРЬ!$BC31=GRID!$B$33:$BI$33), 0))*GRID!$B$65,
ROUNDUP(INDEX(GRID!$B$34:$BI$44,MATCH(W$7,GRID!$A$34:$A$44,0),MATCH(1,($U$2=GRID!$B$31:$BI$31)*(КАЛЕНДАРЬ!$BC31=GRID!$B$33:$BI$33),0))*GRID!$B$65*(1-GRID!$B$69),0))</f>
        <v>135364</v>
      </c>
      <c r="X493" s="47" cm="1">
        <f t="array" ref="X493">IF($I$2="Путешествия с детьми",
INDEX(GRID!$B$47:$BI$57,MATCH(W$7,GRID!$A$47:$A$57,0),MATCH(1,($U$2=GRID!$B$31:$BI$31)*(КАЛЕНДАРЬ!$BC31=GRID!$B$33:$BI$33), 0))*GRID!$B$65,
ROUNDUP(INDEX(GRID!$B$47:$BI$57,MATCH(W$7,GRID!$A$47:$A$57,0),MATCH(1,($U$2=GRID!$B$31:$BI$31)*(КАЛЕНДАРЬ!$BC31=GRID!$B$33:$BI$33),0))*GRID!$B$65*(1-GRID!$B$69),0))</f>
        <v>137600</v>
      </c>
    </row>
    <row r="494" spans="1:24" ht="14.25" customHeight="1" x14ac:dyDescent="0.2">
      <c r="A494" s="117" t="s">
        <v>43</v>
      </c>
      <c r="B494" s="117">
        <v>29</v>
      </c>
      <c r="C494" s="138" cm="1">
        <f t="array" ref="C494">IF($I$2="Путешествия с детьми",
INDEX(GRID!$B$34:$BI$44,MATCH(C$7,GRID!$A$34:$A$44,0),MATCH(1,($U$2=GRID!$B$31:$BI$31)*(КАЛЕНДАРЬ!$BC32=GRID!$B$33:$BI$33), 0))*GRID!$B$65,
ROUNDUP(INDEX(GRID!$B$34:$BI$44,MATCH(C$7,GRID!$A$34:$A$44,0),MATCH(1,($U$2=GRID!$B$31:$BI$31)*(КАЛЕНДАРЬ!$BC32=GRID!$B$33:$BI$33),0))*GRID!$B$65*(1-GRID!$B$69),0))</f>
        <v>20640</v>
      </c>
      <c r="D494" s="47" cm="1">
        <f t="array" ref="D494">IF($I$2="Путешествия с детьми",
INDEX(GRID!$B$47:$BI$57,MATCH(C$7,GRID!$A$47:$A$57,0),MATCH(1,($U$2=GRID!$B$31:$BI$31)*(КАЛЕНДАРЬ!$BC32=GRID!$B$33:$BI$33), 0))*GRID!$B$65,
ROUNDUP(INDEX(GRID!$B$47:$BI$57,MATCH(C$7,GRID!$A$47:$A$57,0),MATCH(1,($U$2=GRID!$B$31:$BI$31)*(КАЛЕНДАРЬ!$BC32=GRID!$B$33:$BI$33),0))*GRID!$B$65*(1-GRID!$B$69),0))</f>
        <v>22876</v>
      </c>
      <c r="E494" s="47" cm="1">
        <f t="array" ref="E494">IF($I$2="Путешествия с детьми",
INDEX(GRID!$B$34:$BI$44,MATCH(E$7,GRID!$A$34:$A$44,0),MATCH(1,($U$2=GRID!$B$31:$BI$31)*(КАЛЕНДАРЬ!$BC32=GRID!$B$33:$BI$33), 0))*GRID!$B$65,
ROUNDUP(INDEX(GRID!$B$34:$BI$44,MATCH(E$7,GRID!$A$34:$A$44,0),MATCH(1,($U$2=GRID!$B$31:$BI$31)*(КАЛЕНДАРЬ!$BC32=GRID!$B$33:$BI$33),0))*GRID!$B$65*(1-GRID!$B$69),0))</f>
        <v>22274</v>
      </c>
      <c r="F494" s="47" cm="1">
        <f t="array" ref="F494">IF($I$2="Путешествия с детьми",
INDEX(GRID!$B$47:$BI$57,MATCH(E$7,GRID!$A$47:$A$57,0),MATCH(1,($U$2=GRID!$B$31:$BI$31)*(КАЛЕНДАРЬ!$BC32=GRID!$B$33:$BI$33), 0))*GRID!$B$65,
ROUNDUP(INDEX(GRID!$B$47:$BI$57,MATCH(E$7,GRID!$A$47:$A$57,0),MATCH(1,($U$2=GRID!$B$31:$BI$31)*(КАЛЕНДАРЬ!$BC32=GRID!$B$33:$BI$33),0))*GRID!$B$65*(1-GRID!$B$69),0))</f>
        <v>24510</v>
      </c>
      <c r="G494" s="47" cm="1">
        <f t="array" ref="G494">IF($I$2="Путешествия с детьми",
INDEX(GRID!$B$34:$BI$44,MATCH(G$7,GRID!$A$34:$A$44,0),MATCH(1,($U$2=GRID!$B$31:$BI$31)*(КАЛЕНДАРЬ!$BC32=GRID!$B$33:$BI$33), 0))*GRID!$B$65,
ROUNDUP(INDEX(GRID!$B$34:$BI$44,MATCH(G$7,GRID!$A$34:$A$44,0),MATCH(1,($U$2=GRID!$B$31:$BI$31)*(КАЛЕНДАРЬ!$BC32=GRID!$B$33:$BI$33),0))*GRID!$B$65*(1-GRID!$B$69),0))</f>
        <v>23220</v>
      </c>
      <c r="H494" s="47" cm="1">
        <f t="array" ref="H494">IF($I$2="Путешествия с детьми",
INDEX(GRID!$B$47:$BI$57,MATCH(G$7,GRID!$A$47:$A$57,0),MATCH(1,($U$2=GRID!$B$31:$BI$31)*(КАЛЕНДАРЬ!$BC32=GRID!$B$33:$BI$33), 0))*GRID!$B$65,
ROUNDUP(INDEX(GRID!$B$47:$BI$57,MATCH(G$7,GRID!$A$47:$A$57,0),MATCH(1,($U$2=GRID!$B$31:$BI$31)*(КАЛЕНДАРЬ!$BC32=GRID!$B$33:$BI$33),0))*GRID!$B$65*(1-GRID!$B$69),0))</f>
        <v>25456</v>
      </c>
      <c r="I494" s="47" cm="1">
        <f t="array" ref="I494">IF($I$2="Путешествия с детьми",
INDEX(GRID!$B$34:$BI$44,MATCH(I$7,GRID!$A$34:$A$44,0),MATCH(1,($U$2=GRID!$B$31:$BI$31)*(КАЛЕНДАРЬ!$BC32=GRID!$B$33:$BI$33), 0))*GRID!$B$65,
ROUNDUP(INDEX(GRID!$B$34:$BI$44,MATCH(I$7,GRID!$A$34:$A$44,0),MATCH(1,($U$2=GRID!$B$31:$BI$31)*(КАЛЕНДАРЬ!$BC32=GRID!$B$33:$BI$33),0))*GRID!$B$65*(1-GRID!$B$69),0))</f>
        <v>24854</v>
      </c>
      <c r="J494" s="47" cm="1">
        <f t="array" ref="J494">IF($I$2="Путешествия с детьми",
INDEX(GRID!$B$47:$BI$57,MATCH(I$7,GRID!$A$47:$A$57,0),MATCH(1,($U$2=GRID!$B$31:$BI$31)*(КАЛЕНДАРЬ!$BC32=GRID!$B$33:$BI$33), 0))*GRID!$B$65,
ROUNDUP(INDEX(GRID!$B$47:$BI$57,MATCH(I$7,GRID!$A$47:$A$57,0),MATCH(1,($U$2=GRID!$B$31:$BI$31)*(КАЛЕНДАРЬ!$BC32=GRID!$B$33:$BI$33),0))*GRID!$B$65*(1-GRID!$B$69),0))</f>
        <v>27090</v>
      </c>
      <c r="K494" s="47" cm="1">
        <f t="array" ref="K494">IF($I$2="Путешествия с детьми",
INDEX(GRID!$B$34:$BI$44,MATCH(K$7,GRID!$A$34:$A$44,0),MATCH(1,($U$2=GRID!$B$31:$BI$31)*(КАЛЕНДАРЬ!$BC32=GRID!$B$33:$BI$33), 0))*GRID!$B$65,
ROUNDUP(INDEX(GRID!$B$34:$BI$44,MATCH(K$7,GRID!$A$34:$A$44,0),MATCH(1,($U$2=GRID!$B$31:$BI$31)*(КАЛЕНДАРЬ!$BC32=GRID!$B$33:$BI$33),0))*GRID!$B$65*(1-GRID!$B$69),0))</f>
        <v>25800</v>
      </c>
      <c r="L494" s="47" cm="1">
        <f t="array" ref="L494">IF($I$2="Путешествия с детьми",
INDEX(GRID!$B$47:$BI$57,MATCH(K$7,GRID!$A$47:$A$57,0),MATCH(1,($U$2=GRID!$B$31:$BI$31)*(КАЛЕНДАРЬ!$BC32=GRID!$B$33:$BI$33), 0))*GRID!$B$65,
ROUNDUP(INDEX(GRID!$B$47:$BI$57,MATCH(K$7,GRID!$A$47:$A$57,0),MATCH(1,($U$2=GRID!$B$31:$BI$31)*(КАЛЕНДАРЬ!$BC32=GRID!$B$33:$BI$33),0))*GRID!$B$65*(1-GRID!$B$69),0))</f>
        <v>28036</v>
      </c>
      <c r="M494" s="47" cm="1">
        <f t="array" ref="M494">IF($I$2="Путешествия с детьми",
INDEX(GRID!$B$34:$BI$44,MATCH(M$7,GRID!$A$34:$A$44,0),MATCH(1,($U$2=GRID!$B$31:$BI$31)*(КАЛЕНДАРЬ!$BC32=GRID!$B$33:$BI$33), 0))*GRID!$B$65,
ROUNDUP(INDEX(GRID!$B$34:$BI$44,MATCH(M$7,GRID!$A$34:$A$44,0),MATCH(1,($U$2=GRID!$B$31:$BI$31)*(КАЛЕНДАРЬ!$BC32=GRID!$B$33:$BI$33),0))*GRID!$B$65*(1-GRID!$B$69),0))</f>
        <v>27434</v>
      </c>
      <c r="N494" s="47" cm="1">
        <f t="array" ref="N494">IF($I$2="Путешествия с детьми",
INDEX(GRID!$B$47:$BI$57,MATCH(M$7,GRID!$A$47:$A$57,0),MATCH(1,($U$2=GRID!$B$31:$BI$31)*(КАЛЕНДАРЬ!$BC32=GRID!$B$33:$BI$33), 0))*GRID!$B$65,
ROUNDUP(INDEX(GRID!$B$47:$BI$57,MATCH(M$7,GRID!$A$47:$A$57,0),MATCH(1,($U$2=GRID!$B$31:$BI$31)*(КАЛЕНДАРЬ!$BC32=GRID!$B$33:$BI$33),0))*GRID!$B$65*(1-GRID!$B$69),0))</f>
        <v>29670</v>
      </c>
      <c r="O494" s="47" cm="1">
        <f t="array" ref="O494">IF($I$2="Путешествия с детьми",
INDEX(GRID!$B$34:$BI$44,MATCH(O$7,GRID!$A$34:$A$44,0),MATCH(1,($U$2=GRID!$B$31:$BI$31)*(КАЛЕНДАРЬ!$BC32=GRID!$B$33:$BI$33), 0))*GRID!$B$65,
ROUNDUP(INDEX(GRID!$B$34:$BI$44,MATCH(O$7,GRID!$A$34:$A$44,0),MATCH(1,($U$2=GRID!$B$31:$BI$31)*(КАЛЕНДАРЬ!$BC32=GRID!$B$33:$BI$33),0))*GRID!$B$65*(1-GRID!$B$69),0))</f>
        <v>33712</v>
      </c>
      <c r="P494" s="47" cm="1">
        <f t="array" ref="P494">IF($I$2="Путешествия с детьми",
INDEX(GRID!$B$47:$BI$57,MATCH(O$7,GRID!$A$47:$A$57,0),MATCH(1,($U$2=GRID!$B$31:$BI$31)*(КАЛЕНДАРЬ!$BC32=GRID!$B$33:$BI$33), 0))*GRID!$B$65,
ROUNDUP(INDEX(GRID!$B$47:$BI$57,MATCH(O$7,GRID!$A$47:$A$57,0),MATCH(1,($U$2=GRID!$B$31:$BI$31)*(КАЛЕНДАРЬ!$BC32=GRID!$B$33:$BI$33),0))*GRID!$B$65*(1-GRID!$B$69),0))</f>
        <v>35948</v>
      </c>
      <c r="Q494" s="47" cm="1">
        <f t="array" ref="Q494">IF($I$2="Путешествия с детьми",
INDEX(GRID!$B$34:$BI$44,MATCH(Q$7,GRID!$A$34:$A$44,0),MATCH(1,($U$2=GRID!$B$31:$BI$31)*(КАЛЕНДАРЬ!$BC32=GRID!$B$33:$BI$33), 0))*GRID!$B$65,
ROUNDUP(INDEX(GRID!$B$34:$BI$44,MATCH(Q$7,GRID!$A$34:$A$44,0),MATCH(1,($U$2=GRID!$B$31:$BI$31)*(КАЛЕНДАРЬ!$BC32=GRID!$B$33:$BI$33),0))*GRID!$B$65*(1-GRID!$B$69),0))</f>
        <v>35518</v>
      </c>
      <c r="R494" s="47" cm="1">
        <f t="array" ref="R494">IF($I$2="Путешествия с детьми",
INDEX(GRID!$B$47:$BI$57,MATCH(Q$7,GRID!$A$47:$A$57,0),MATCH(1,($U$2=GRID!$B$31:$BI$31)*(КАЛЕНДАРЬ!$BC32=GRID!$B$33:$BI$33), 0))*GRID!$B$65,
ROUNDUP(INDEX(GRID!$B$47:$BI$57,MATCH(Q$7,GRID!$A$47:$A$57,0),MATCH(1,($U$2=GRID!$B$31:$BI$31)*(КАЛЕНДАРЬ!$BC32=GRID!$B$33:$BI$33),0))*GRID!$B$65*(1-GRID!$B$69),0))</f>
        <v>37754</v>
      </c>
      <c r="S494" s="47" cm="1">
        <f t="array" ref="S494">IF($I$2="Путешествия с детьми",
INDEX(GRID!$B$34:$BI$44,MATCH(S$7,GRID!$A$34:$A$44,0),MATCH(1,($U$2=GRID!$B$31:$BI$31)*(КАЛЕНДАРЬ!$BC32=GRID!$B$33:$BI$33), 0))*GRID!$B$65,
ROUNDUP(INDEX(GRID!$B$34:$BI$44,MATCH(S$7,GRID!$A$34:$A$44,0),MATCH(1,($U$2=GRID!$B$31:$BI$31)*(КАЛЕНДАРЬ!$BC32=GRID!$B$33:$BI$33),0))*GRID!$B$65*(1-GRID!$B$69),0))</f>
        <v>38700</v>
      </c>
      <c r="T494" s="47" cm="1">
        <f t="array" ref="T494">IF($I$2="Путешествия с детьми",
INDEX(GRID!$B$47:$BI$57,MATCH(S$7,GRID!$A$47:$A$57,0),MATCH(1,($U$2=GRID!$B$31:$BI$31)*(КАЛЕНДАРЬ!$BC32=GRID!$B$33:$BI$33), 0))*GRID!$B$65,
ROUNDUP(INDEX(GRID!$B$47:$BI$57,MATCH(S$7,GRID!$A$47:$A$57,0),MATCH(1,($U$2=GRID!$B$31:$BI$31)*(КАЛЕНДАРЬ!$BC32=GRID!$B$33:$BI$33),0))*GRID!$B$65*(1-GRID!$B$69),0))</f>
        <v>40936</v>
      </c>
      <c r="U494" s="47" cm="1">
        <f t="array" ref="U494">IF($I$2="Путешествия с детьми",
INDEX(GRID!$B$34:$BI$44,MATCH(U$7,GRID!$A$34:$A$44,0),MATCH(1,($U$2=GRID!$B$31:$BI$31)*(КАЛЕНДАРЬ!$BC32=GRID!$B$33:$BI$33), 0))*GRID!$B$65,
ROUNDUP(INDEX(GRID!$B$34:$BI$44,MATCH(U$7,GRID!$A$34:$A$44,0),MATCH(1,($U$2=GRID!$B$31:$BI$31)*(КАЛЕНДАРЬ!$BC32=GRID!$B$33:$BI$33),0))*GRID!$B$65*(1-GRID!$B$69),0))</f>
        <v>44118</v>
      </c>
      <c r="V494" s="47" cm="1">
        <f t="array" ref="V494">IF($I$2="Путешествия с детьми",
INDEX(GRID!$B$47:$BI$57,MATCH(U$7,GRID!$A$47:$A$57,0),MATCH(1,($U$2=GRID!$B$31:$BI$31)*(КАЛЕНДАРЬ!$BC32=GRID!$B$33:$BI$33), 0))*GRID!$B$65,
ROUNDUP(INDEX(GRID!$B$47:$BI$57,MATCH(U$7,GRID!$A$47:$A$57,0),MATCH(1,($U$2=GRID!$B$31:$BI$31)*(КАЛЕНДАРЬ!$BC32=GRID!$B$33:$BI$33),0))*GRID!$B$65*(1-GRID!$B$69),0))</f>
        <v>46354</v>
      </c>
      <c r="W494" s="47" cm="1">
        <f t="array" ref="W494">IF($I$2="Путешествия с детьми",
INDEX(GRID!$B$34:$BI$44,MATCH(W$7,GRID!$A$34:$A$44,0),MATCH(1,($U$2=GRID!$B$31:$BI$31)*(КАЛЕНДАРЬ!$BC32=GRID!$B$33:$BI$33), 0))*GRID!$B$65,
ROUNDUP(INDEX(GRID!$B$34:$BI$44,MATCH(W$7,GRID!$A$34:$A$44,0),MATCH(1,($U$2=GRID!$B$31:$BI$31)*(КАЛЕНДАРЬ!$BC32=GRID!$B$33:$BI$33),0))*GRID!$B$65*(1-GRID!$B$69),0))</f>
        <v>135364</v>
      </c>
      <c r="X494" s="47" cm="1">
        <f t="array" ref="X494">IF($I$2="Путешествия с детьми",
INDEX(GRID!$B$47:$BI$57,MATCH(W$7,GRID!$A$47:$A$57,0),MATCH(1,($U$2=GRID!$B$31:$BI$31)*(КАЛЕНДАРЬ!$BC32=GRID!$B$33:$BI$33), 0))*GRID!$B$65,
ROUNDUP(INDEX(GRID!$B$47:$BI$57,MATCH(W$7,GRID!$A$47:$A$57,0),MATCH(1,($U$2=GRID!$B$31:$BI$31)*(КАЛЕНДАРЬ!$BC32=GRID!$B$33:$BI$33),0))*GRID!$B$65*(1-GRID!$B$69),0))</f>
        <v>137600</v>
      </c>
    </row>
    <row r="495" spans="1:24" ht="14.25" customHeight="1" x14ac:dyDescent="0.2">
      <c r="A495" s="117" t="s">
        <v>44</v>
      </c>
      <c r="B495" s="117">
        <v>30</v>
      </c>
      <c r="C495" s="138" cm="1">
        <f t="array" ref="C495">IF($I$2="Путешествия с детьми",
INDEX(GRID!$B$34:$BI$44,MATCH(C$7,GRID!$A$34:$A$44,0),MATCH(1,($U$2=GRID!$B$31:$BI$31)*(КАЛЕНДАРЬ!$BC33=GRID!$B$33:$BI$33), 0))*GRID!$B$65,
ROUNDUP(INDEX(GRID!$B$34:$BI$44,MATCH(C$7,GRID!$A$34:$A$44,0),MATCH(1,($U$2=GRID!$B$31:$BI$31)*(КАЛЕНДАРЬ!$BC33=GRID!$B$33:$BI$33),0))*GRID!$B$65*(1-GRID!$B$69),0))</f>
        <v>20640</v>
      </c>
      <c r="D495" s="47" cm="1">
        <f t="array" ref="D495">IF($I$2="Путешествия с детьми",
INDEX(GRID!$B$47:$BI$57,MATCH(C$7,GRID!$A$47:$A$57,0),MATCH(1,($U$2=GRID!$B$31:$BI$31)*(КАЛЕНДАРЬ!$BC33=GRID!$B$33:$BI$33), 0))*GRID!$B$65,
ROUNDUP(INDEX(GRID!$B$47:$BI$57,MATCH(C$7,GRID!$A$47:$A$57,0),MATCH(1,($U$2=GRID!$B$31:$BI$31)*(КАЛЕНДАРЬ!$BC33=GRID!$B$33:$BI$33),0))*GRID!$B$65*(1-GRID!$B$69),0))</f>
        <v>22876</v>
      </c>
      <c r="E495" s="47" cm="1">
        <f t="array" ref="E495">IF($I$2="Путешествия с детьми",
INDEX(GRID!$B$34:$BI$44,MATCH(E$7,GRID!$A$34:$A$44,0),MATCH(1,($U$2=GRID!$B$31:$BI$31)*(КАЛЕНДАРЬ!$BC33=GRID!$B$33:$BI$33), 0))*GRID!$B$65,
ROUNDUP(INDEX(GRID!$B$34:$BI$44,MATCH(E$7,GRID!$A$34:$A$44,0),MATCH(1,($U$2=GRID!$B$31:$BI$31)*(КАЛЕНДАРЬ!$BC33=GRID!$B$33:$BI$33),0))*GRID!$B$65*(1-GRID!$B$69),0))</f>
        <v>22274</v>
      </c>
      <c r="F495" s="47" cm="1">
        <f t="array" ref="F495">IF($I$2="Путешествия с детьми",
INDEX(GRID!$B$47:$BI$57,MATCH(E$7,GRID!$A$47:$A$57,0),MATCH(1,($U$2=GRID!$B$31:$BI$31)*(КАЛЕНДАРЬ!$BC33=GRID!$B$33:$BI$33), 0))*GRID!$B$65,
ROUNDUP(INDEX(GRID!$B$47:$BI$57,MATCH(E$7,GRID!$A$47:$A$57,0),MATCH(1,($U$2=GRID!$B$31:$BI$31)*(КАЛЕНДАРЬ!$BC33=GRID!$B$33:$BI$33),0))*GRID!$B$65*(1-GRID!$B$69),0))</f>
        <v>24510</v>
      </c>
      <c r="G495" s="47" cm="1">
        <f t="array" ref="G495">IF($I$2="Путешествия с детьми",
INDEX(GRID!$B$34:$BI$44,MATCH(G$7,GRID!$A$34:$A$44,0),MATCH(1,($U$2=GRID!$B$31:$BI$31)*(КАЛЕНДАРЬ!$BC33=GRID!$B$33:$BI$33), 0))*GRID!$B$65,
ROUNDUP(INDEX(GRID!$B$34:$BI$44,MATCH(G$7,GRID!$A$34:$A$44,0),MATCH(1,($U$2=GRID!$B$31:$BI$31)*(КАЛЕНДАРЬ!$BC33=GRID!$B$33:$BI$33),0))*GRID!$B$65*(1-GRID!$B$69),0))</f>
        <v>23220</v>
      </c>
      <c r="H495" s="47" cm="1">
        <f t="array" ref="H495">IF($I$2="Путешествия с детьми",
INDEX(GRID!$B$47:$BI$57,MATCH(G$7,GRID!$A$47:$A$57,0),MATCH(1,($U$2=GRID!$B$31:$BI$31)*(КАЛЕНДАРЬ!$BC33=GRID!$B$33:$BI$33), 0))*GRID!$B$65,
ROUNDUP(INDEX(GRID!$B$47:$BI$57,MATCH(G$7,GRID!$A$47:$A$57,0),MATCH(1,($U$2=GRID!$B$31:$BI$31)*(КАЛЕНДАРЬ!$BC33=GRID!$B$33:$BI$33),0))*GRID!$B$65*(1-GRID!$B$69),0))</f>
        <v>25456</v>
      </c>
      <c r="I495" s="47" cm="1">
        <f t="array" ref="I495">IF($I$2="Путешествия с детьми",
INDEX(GRID!$B$34:$BI$44,MATCH(I$7,GRID!$A$34:$A$44,0),MATCH(1,($U$2=GRID!$B$31:$BI$31)*(КАЛЕНДАРЬ!$BC33=GRID!$B$33:$BI$33), 0))*GRID!$B$65,
ROUNDUP(INDEX(GRID!$B$34:$BI$44,MATCH(I$7,GRID!$A$34:$A$44,0),MATCH(1,($U$2=GRID!$B$31:$BI$31)*(КАЛЕНДАРЬ!$BC33=GRID!$B$33:$BI$33),0))*GRID!$B$65*(1-GRID!$B$69),0))</f>
        <v>24854</v>
      </c>
      <c r="J495" s="47" cm="1">
        <f t="array" ref="J495">IF($I$2="Путешествия с детьми",
INDEX(GRID!$B$47:$BI$57,MATCH(I$7,GRID!$A$47:$A$57,0),MATCH(1,($U$2=GRID!$B$31:$BI$31)*(КАЛЕНДАРЬ!$BC33=GRID!$B$33:$BI$33), 0))*GRID!$B$65,
ROUNDUP(INDEX(GRID!$B$47:$BI$57,MATCH(I$7,GRID!$A$47:$A$57,0),MATCH(1,($U$2=GRID!$B$31:$BI$31)*(КАЛЕНДАРЬ!$BC33=GRID!$B$33:$BI$33),0))*GRID!$B$65*(1-GRID!$B$69),0))</f>
        <v>27090</v>
      </c>
      <c r="K495" s="47" cm="1">
        <f t="array" ref="K495">IF($I$2="Путешествия с детьми",
INDEX(GRID!$B$34:$BI$44,MATCH(K$7,GRID!$A$34:$A$44,0),MATCH(1,($U$2=GRID!$B$31:$BI$31)*(КАЛЕНДАРЬ!$BC33=GRID!$B$33:$BI$33), 0))*GRID!$B$65,
ROUNDUP(INDEX(GRID!$B$34:$BI$44,MATCH(K$7,GRID!$A$34:$A$44,0),MATCH(1,($U$2=GRID!$B$31:$BI$31)*(КАЛЕНДАРЬ!$BC33=GRID!$B$33:$BI$33),0))*GRID!$B$65*(1-GRID!$B$69),0))</f>
        <v>25800</v>
      </c>
      <c r="L495" s="47" cm="1">
        <f t="array" ref="L495">IF($I$2="Путешествия с детьми",
INDEX(GRID!$B$47:$BI$57,MATCH(K$7,GRID!$A$47:$A$57,0),MATCH(1,($U$2=GRID!$B$31:$BI$31)*(КАЛЕНДАРЬ!$BC33=GRID!$B$33:$BI$33), 0))*GRID!$B$65,
ROUNDUP(INDEX(GRID!$B$47:$BI$57,MATCH(K$7,GRID!$A$47:$A$57,0),MATCH(1,($U$2=GRID!$B$31:$BI$31)*(КАЛЕНДАРЬ!$BC33=GRID!$B$33:$BI$33),0))*GRID!$B$65*(1-GRID!$B$69),0))</f>
        <v>28036</v>
      </c>
      <c r="M495" s="47" cm="1">
        <f t="array" ref="M495">IF($I$2="Путешествия с детьми",
INDEX(GRID!$B$34:$BI$44,MATCH(M$7,GRID!$A$34:$A$44,0),MATCH(1,($U$2=GRID!$B$31:$BI$31)*(КАЛЕНДАРЬ!$BC33=GRID!$B$33:$BI$33), 0))*GRID!$B$65,
ROUNDUP(INDEX(GRID!$B$34:$BI$44,MATCH(M$7,GRID!$A$34:$A$44,0),MATCH(1,($U$2=GRID!$B$31:$BI$31)*(КАЛЕНДАРЬ!$BC33=GRID!$B$33:$BI$33),0))*GRID!$B$65*(1-GRID!$B$69),0))</f>
        <v>27434</v>
      </c>
      <c r="N495" s="47" cm="1">
        <f t="array" ref="N495">IF($I$2="Путешествия с детьми",
INDEX(GRID!$B$47:$BI$57,MATCH(M$7,GRID!$A$47:$A$57,0),MATCH(1,($U$2=GRID!$B$31:$BI$31)*(КАЛЕНДАРЬ!$BC33=GRID!$B$33:$BI$33), 0))*GRID!$B$65,
ROUNDUP(INDEX(GRID!$B$47:$BI$57,MATCH(M$7,GRID!$A$47:$A$57,0),MATCH(1,($U$2=GRID!$B$31:$BI$31)*(КАЛЕНДАРЬ!$BC33=GRID!$B$33:$BI$33),0))*GRID!$B$65*(1-GRID!$B$69),0))</f>
        <v>29670</v>
      </c>
      <c r="O495" s="47" cm="1">
        <f t="array" ref="O495">IF($I$2="Путешествия с детьми",
INDEX(GRID!$B$34:$BI$44,MATCH(O$7,GRID!$A$34:$A$44,0),MATCH(1,($U$2=GRID!$B$31:$BI$31)*(КАЛЕНДАРЬ!$BC33=GRID!$B$33:$BI$33), 0))*GRID!$B$65,
ROUNDUP(INDEX(GRID!$B$34:$BI$44,MATCH(O$7,GRID!$A$34:$A$44,0),MATCH(1,($U$2=GRID!$B$31:$BI$31)*(КАЛЕНДАРЬ!$BC33=GRID!$B$33:$BI$33),0))*GRID!$B$65*(1-GRID!$B$69),0))</f>
        <v>33712</v>
      </c>
      <c r="P495" s="47" cm="1">
        <f t="array" ref="P495">IF($I$2="Путешествия с детьми",
INDEX(GRID!$B$47:$BI$57,MATCH(O$7,GRID!$A$47:$A$57,0),MATCH(1,($U$2=GRID!$B$31:$BI$31)*(КАЛЕНДАРЬ!$BC33=GRID!$B$33:$BI$33), 0))*GRID!$B$65,
ROUNDUP(INDEX(GRID!$B$47:$BI$57,MATCH(O$7,GRID!$A$47:$A$57,0),MATCH(1,($U$2=GRID!$B$31:$BI$31)*(КАЛЕНДАРЬ!$BC33=GRID!$B$33:$BI$33),0))*GRID!$B$65*(1-GRID!$B$69),0))</f>
        <v>35948</v>
      </c>
      <c r="Q495" s="47" cm="1">
        <f t="array" ref="Q495">IF($I$2="Путешествия с детьми",
INDEX(GRID!$B$34:$BI$44,MATCH(Q$7,GRID!$A$34:$A$44,0),MATCH(1,($U$2=GRID!$B$31:$BI$31)*(КАЛЕНДАРЬ!$BC33=GRID!$B$33:$BI$33), 0))*GRID!$B$65,
ROUNDUP(INDEX(GRID!$B$34:$BI$44,MATCH(Q$7,GRID!$A$34:$A$44,0),MATCH(1,($U$2=GRID!$B$31:$BI$31)*(КАЛЕНДАРЬ!$BC33=GRID!$B$33:$BI$33),0))*GRID!$B$65*(1-GRID!$B$69),0))</f>
        <v>35518</v>
      </c>
      <c r="R495" s="47" cm="1">
        <f t="array" ref="R495">IF($I$2="Путешествия с детьми",
INDEX(GRID!$B$47:$BI$57,MATCH(Q$7,GRID!$A$47:$A$57,0),MATCH(1,($U$2=GRID!$B$31:$BI$31)*(КАЛЕНДАРЬ!$BC33=GRID!$B$33:$BI$33), 0))*GRID!$B$65,
ROUNDUP(INDEX(GRID!$B$47:$BI$57,MATCH(Q$7,GRID!$A$47:$A$57,0),MATCH(1,($U$2=GRID!$B$31:$BI$31)*(КАЛЕНДАРЬ!$BC33=GRID!$B$33:$BI$33),0))*GRID!$B$65*(1-GRID!$B$69),0))</f>
        <v>37754</v>
      </c>
      <c r="S495" s="47" cm="1">
        <f t="array" ref="S495">IF($I$2="Путешествия с детьми",
INDEX(GRID!$B$34:$BI$44,MATCH(S$7,GRID!$A$34:$A$44,0),MATCH(1,($U$2=GRID!$B$31:$BI$31)*(КАЛЕНДАРЬ!$BC33=GRID!$B$33:$BI$33), 0))*GRID!$B$65,
ROUNDUP(INDEX(GRID!$B$34:$BI$44,MATCH(S$7,GRID!$A$34:$A$44,0),MATCH(1,($U$2=GRID!$B$31:$BI$31)*(КАЛЕНДАРЬ!$BC33=GRID!$B$33:$BI$33),0))*GRID!$B$65*(1-GRID!$B$69),0))</f>
        <v>38700</v>
      </c>
      <c r="T495" s="47" cm="1">
        <f t="array" ref="T495">IF($I$2="Путешествия с детьми",
INDEX(GRID!$B$47:$BI$57,MATCH(S$7,GRID!$A$47:$A$57,0),MATCH(1,($U$2=GRID!$B$31:$BI$31)*(КАЛЕНДАРЬ!$BC33=GRID!$B$33:$BI$33), 0))*GRID!$B$65,
ROUNDUP(INDEX(GRID!$B$47:$BI$57,MATCH(S$7,GRID!$A$47:$A$57,0),MATCH(1,($U$2=GRID!$B$31:$BI$31)*(КАЛЕНДАРЬ!$BC33=GRID!$B$33:$BI$33),0))*GRID!$B$65*(1-GRID!$B$69),0))</f>
        <v>40936</v>
      </c>
      <c r="U495" s="47" cm="1">
        <f t="array" ref="U495">IF($I$2="Путешествия с детьми",
INDEX(GRID!$B$34:$BI$44,MATCH(U$7,GRID!$A$34:$A$44,0),MATCH(1,($U$2=GRID!$B$31:$BI$31)*(КАЛЕНДАРЬ!$BC33=GRID!$B$33:$BI$33), 0))*GRID!$B$65,
ROUNDUP(INDEX(GRID!$B$34:$BI$44,MATCH(U$7,GRID!$A$34:$A$44,0),MATCH(1,($U$2=GRID!$B$31:$BI$31)*(КАЛЕНДАРЬ!$BC33=GRID!$B$33:$BI$33),0))*GRID!$B$65*(1-GRID!$B$69),0))</f>
        <v>44118</v>
      </c>
      <c r="V495" s="47" cm="1">
        <f t="array" ref="V495">IF($I$2="Путешествия с детьми",
INDEX(GRID!$B$47:$BI$57,MATCH(U$7,GRID!$A$47:$A$57,0),MATCH(1,($U$2=GRID!$B$31:$BI$31)*(КАЛЕНДАРЬ!$BC33=GRID!$B$33:$BI$33), 0))*GRID!$B$65,
ROUNDUP(INDEX(GRID!$B$47:$BI$57,MATCH(U$7,GRID!$A$47:$A$57,0),MATCH(1,($U$2=GRID!$B$31:$BI$31)*(КАЛЕНДАРЬ!$BC33=GRID!$B$33:$BI$33),0))*GRID!$B$65*(1-GRID!$B$69),0))</f>
        <v>46354</v>
      </c>
      <c r="W495" s="47" cm="1">
        <f t="array" ref="W495">IF($I$2="Путешествия с детьми",
INDEX(GRID!$B$34:$BI$44,MATCH(W$7,GRID!$A$34:$A$44,0),MATCH(1,($U$2=GRID!$B$31:$BI$31)*(КАЛЕНДАРЬ!$BC33=GRID!$B$33:$BI$33), 0))*GRID!$B$65,
ROUNDUP(INDEX(GRID!$B$34:$BI$44,MATCH(W$7,GRID!$A$34:$A$44,0),MATCH(1,($U$2=GRID!$B$31:$BI$31)*(КАЛЕНДАРЬ!$BC33=GRID!$B$33:$BI$33),0))*GRID!$B$65*(1-GRID!$B$69),0))</f>
        <v>135364</v>
      </c>
      <c r="X495" s="47" cm="1">
        <f t="array" ref="X495">IF($I$2="Путешествия с детьми",
INDEX(GRID!$B$47:$BI$57,MATCH(W$7,GRID!$A$47:$A$57,0),MATCH(1,($U$2=GRID!$B$31:$BI$31)*(КАЛЕНДАРЬ!$BC33=GRID!$B$33:$BI$33), 0))*GRID!$B$65,
ROUNDUP(INDEX(GRID!$B$47:$BI$57,MATCH(W$7,GRID!$A$47:$A$57,0),MATCH(1,($U$2=GRID!$B$31:$BI$31)*(КАЛЕНДАРЬ!$BC33=GRID!$B$33:$BI$33),0))*GRID!$B$65*(1-GRID!$B$69),0))</f>
        <v>137600</v>
      </c>
    </row>
    <row r="496" spans="1:24" ht="16.5" customHeight="1" x14ac:dyDescent="0.2">
      <c r="A496" s="125"/>
      <c r="B496" s="125"/>
      <c r="C496" s="12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</row>
    <row r="497" spans="1:24" ht="16.5" customHeight="1" x14ac:dyDescent="0.2">
      <c r="A497" s="210" t="s">
        <v>38</v>
      </c>
      <c r="B497" s="210"/>
      <c r="C497" s="210"/>
      <c r="D497" s="210"/>
      <c r="E497" s="210"/>
      <c r="F497" s="210"/>
      <c r="G497" s="210"/>
      <c r="H497" s="210"/>
      <c r="I497" s="210"/>
      <c r="J497" s="210"/>
      <c r="K497" s="210"/>
      <c r="L497" s="210"/>
      <c r="M497" s="210"/>
      <c r="N497" s="210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</row>
    <row r="498" spans="1:24" ht="16.5" customHeight="1" x14ac:dyDescent="0.2">
      <c r="A498" s="211" t="s">
        <v>143</v>
      </c>
      <c r="B498" s="212"/>
      <c r="C498" s="212"/>
      <c r="D498" s="212"/>
      <c r="E498" s="212"/>
      <c r="F498" s="212"/>
      <c r="G498" s="212"/>
      <c r="H498" s="212"/>
      <c r="I498" s="212"/>
      <c r="J498" s="212"/>
      <c r="K498" s="212"/>
      <c r="L498" s="212"/>
      <c r="M498" s="212"/>
      <c r="N498" s="212"/>
      <c r="O498" s="212"/>
      <c r="P498" s="212"/>
      <c r="Q498" s="212"/>
      <c r="R498" s="212"/>
      <c r="S498" s="212"/>
      <c r="T498" s="212"/>
      <c r="U498" s="212"/>
      <c r="V498" s="212"/>
      <c r="W498" s="212"/>
      <c r="X498" s="212"/>
    </row>
    <row r="499" spans="1:24" ht="44.25" customHeight="1" x14ac:dyDescent="0.2">
      <c r="A499" s="213" t="s">
        <v>39</v>
      </c>
      <c r="B499" s="214"/>
      <c r="C499" s="217" t="s">
        <v>85</v>
      </c>
      <c r="D499" s="218"/>
      <c r="E499" s="219" t="s">
        <v>86</v>
      </c>
      <c r="F499" s="220"/>
      <c r="G499" s="221" t="s">
        <v>186</v>
      </c>
      <c r="H499" s="222"/>
      <c r="I499" s="223" t="s">
        <v>187</v>
      </c>
      <c r="J499" s="224"/>
      <c r="K499" s="225" t="s">
        <v>88</v>
      </c>
      <c r="L499" s="225"/>
      <c r="M499" s="226" t="s">
        <v>89</v>
      </c>
      <c r="N499" s="227"/>
      <c r="O499" s="250" t="s">
        <v>94</v>
      </c>
      <c r="P499" s="250"/>
      <c r="Q499" s="230" t="s">
        <v>188</v>
      </c>
      <c r="R499" s="230"/>
      <c r="S499" s="231" t="s">
        <v>189</v>
      </c>
      <c r="T499" s="231"/>
      <c r="U499" s="232" t="s">
        <v>91</v>
      </c>
      <c r="V499" s="233"/>
      <c r="W499" s="234" t="s">
        <v>96</v>
      </c>
      <c r="X499" s="235"/>
    </row>
    <row r="500" spans="1:24" ht="16.5" customHeight="1" x14ac:dyDescent="0.2">
      <c r="A500" s="215"/>
      <c r="B500" s="216"/>
      <c r="C500" s="67" t="s">
        <v>40</v>
      </c>
      <c r="D500" s="45" t="s">
        <v>41</v>
      </c>
      <c r="E500" s="45" t="s">
        <v>40</v>
      </c>
      <c r="F500" s="45" t="s">
        <v>41</v>
      </c>
      <c r="G500" s="45" t="s">
        <v>40</v>
      </c>
      <c r="H500" s="45" t="s">
        <v>41</v>
      </c>
      <c r="I500" s="45" t="s">
        <v>40</v>
      </c>
      <c r="J500" s="45" t="s">
        <v>41</v>
      </c>
      <c r="K500" s="45" t="s">
        <v>40</v>
      </c>
      <c r="L500" s="45" t="s">
        <v>41</v>
      </c>
      <c r="M500" s="45" t="s">
        <v>40</v>
      </c>
      <c r="N500" s="45" t="s">
        <v>41</v>
      </c>
      <c r="O500" s="45" t="s">
        <v>40</v>
      </c>
      <c r="P500" s="45" t="s">
        <v>41</v>
      </c>
      <c r="Q500" s="45" t="s">
        <v>40</v>
      </c>
      <c r="R500" s="45" t="s">
        <v>41</v>
      </c>
      <c r="S500" s="45" t="s">
        <v>40</v>
      </c>
      <c r="T500" s="45" t="s">
        <v>41</v>
      </c>
      <c r="U500" s="45" t="s">
        <v>40</v>
      </c>
      <c r="V500" s="45" t="s">
        <v>41</v>
      </c>
      <c r="W500" s="45" t="s">
        <v>40</v>
      </c>
      <c r="X500" s="45" t="s">
        <v>41</v>
      </c>
    </row>
    <row r="501" spans="1:24" ht="12.75" customHeight="1" x14ac:dyDescent="0.2">
      <c r="A501" s="117" t="s">
        <v>45</v>
      </c>
      <c r="B501" s="117">
        <v>1</v>
      </c>
      <c r="C501" s="138" cm="1">
        <f t="array" ref="C501">IF($I$2="Путешествия с детьми",
INDEX(GRID!$B$34:$BI$44,MATCH(C$7,GRID!$A$34:$A$44,0),MATCH(1,($U$2=GRID!$B$31:$BI$31)*(КАЛЕНДАРЬ!$BF4=GRID!$B$33:$BI$33), 0))*GRID!$B$65,
ROUNDUP(INDEX(GRID!$B$34:$BI$44,MATCH(C$7,GRID!$A$34:$A$44,0),MATCH(1,($U$2=GRID!$B$31:$BI$31)*(КАЛЕНДАРЬ!$BF4=GRID!$B$33:$BI$33),0))*GRID!$B$65*(1-GRID!$B$69),0))</f>
        <v>20640</v>
      </c>
      <c r="D501" s="47" cm="1">
        <f t="array" ref="D501">IF($I$2="Путешествия с детьми",
INDEX(GRID!$B$47:$BI$57,MATCH(C$7,GRID!$A$47:$A$57,0),MATCH(1,($U$2=GRID!$B$31:$BI$31)*(КАЛЕНДАРЬ!$BF4=GRID!$B$33:$BI$33), 0))*GRID!$B$65,
ROUNDUP(INDEX(GRID!$B$47:$BI$57,MATCH(C$7,GRID!$A$47:$A$57,0),MATCH(1,($U$2=GRID!$B$31:$BI$31)*(КАЛЕНДАРЬ!$BF4=GRID!$B$33:$BI$33),0))*GRID!$B$65*(1-GRID!$B$69),0))</f>
        <v>22876</v>
      </c>
      <c r="E501" s="47" cm="1">
        <f t="array" ref="E501">IF($I$2="Путешествия с детьми",
INDEX(GRID!$B$34:$BI$44,MATCH(E$7,GRID!$A$34:$A$44,0),MATCH(1,($U$2=GRID!$B$31:$BI$31)*(КАЛЕНДАРЬ!$BF4=GRID!$B$33:$BI$33), 0))*GRID!$B$65,
ROUNDUP(INDEX(GRID!$B$34:$BI$44,MATCH(E$7,GRID!$A$34:$A$44,0),MATCH(1,($U$2=GRID!$B$31:$BI$31)*(КАЛЕНДАРЬ!$BF4=GRID!$B$33:$BI$33),0))*GRID!$B$65*(1-GRID!$B$69),0))</f>
        <v>22274</v>
      </c>
      <c r="F501" s="47" cm="1">
        <f t="array" ref="F501">IF($I$2="Путешествия с детьми",
INDEX(GRID!$B$47:$BI$57,MATCH(E$7,GRID!$A$47:$A$57,0),MATCH(1,($U$2=GRID!$B$31:$BI$31)*(КАЛЕНДАРЬ!$BF4=GRID!$B$33:$BI$33), 0))*GRID!$B$65,
ROUNDUP(INDEX(GRID!$B$47:$BI$57,MATCH(E$7,GRID!$A$47:$A$57,0),MATCH(1,($U$2=GRID!$B$31:$BI$31)*(КАЛЕНДАРЬ!$BF4=GRID!$B$33:$BI$33),0))*GRID!$B$65*(1-GRID!$B$69),0))</f>
        <v>24510</v>
      </c>
      <c r="G501" s="47" cm="1">
        <f t="array" ref="G501">IF($I$2="Путешествия с детьми",
INDEX(GRID!$B$34:$BI$44,MATCH(G$7,GRID!$A$34:$A$44,0),MATCH(1,($U$2=GRID!$B$31:$BI$31)*(КАЛЕНДАРЬ!$BF4=GRID!$B$33:$BI$33), 0))*GRID!$B$65,
ROUNDUP(INDEX(GRID!$B$34:$BI$44,MATCH(G$7,GRID!$A$34:$A$44,0),MATCH(1,($U$2=GRID!$B$31:$BI$31)*(КАЛЕНДАРЬ!$BF4=GRID!$B$33:$BI$33),0))*GRID!$B$65*(1-GRID!$B$69),0))</f>
        <v>23220</v>
      </c>
      <c r="H501" s="47" cm="1">
        <f t="array" ref="H501">IF($I$2="Путешествия с детьми",
INDEX(GRID!$B$47:$BI$57,MATCH(G$7,GRID!$A$47:$A$57,0),MATCH(1,($U$2=GRID!$B$31:$BI$31)*(КАЛЕНДАРЬ!$BF4=GRID!$B$33:$BI$33), 0))*GRID!$B$65,
ROUNDUP(INDEX(GRID!$B$47:$BI$57,MATCH(G$7,GRID!$A$47:$A$57,0),MATCH(1,($U$2=GRID!$B$31:$BI$31)*(КАЛЕНДАРЬ!$BF4=GRID!$B$33:$BI$33),0))*GRID!$B$65*(1-GRID!$B$69),0))</f>
        <v>25456</v>
      </c>
      <c r="I501" s="47" cm="1">
        <f t="array" ref="I501">IF($I$2="Путешествия с детьми",
INDEX(GRID!$B$34:$BI$44,MATCH(I$7,GRID!$A$34:$A$44,0),MATCH(1,($U$2=GRID!$B$31:$BI$31)*(КАЛЕНДАРЬ!$BF4=GRID!$B$33:$BI$33), 0))*GRID!$B$65,
ROUNDUP(INDEX(GRID!$B$34:$BI$44,MATCH(I$7,GRID!$A$34:$A$44,0),MATCH(1,($U$2=GRID!$B$31:$BI$31)*(КАЛЕНДАРЬ!$BF4=GRID!$B$33:$BI$33),0))*GRID!$B$65*(1-GRID!$B$69),0))</f>
        <v>24854</v>
      </c>
      <c r="J501" s="47" cm="1">
        <f t="array" ref="J501">IF($I$2="Путешествия с детьми",
INDEX(GRID!$B$47:$BI$57,MATCH(I$7,GRID!$A$47:$A$57,0),MATCH(1,($U$2=GRID!$B$31:$BI$31)*(КАЛЕНДАРЬ!$BF4=GRID!$B$33:$BI$33), 0))*GRID!$B$65,
ROUNDUP(INDEX(GRID!$B$47:$BI$57,MATCH(I$7,GRID!$A$47:$A$57,0),MATCH(1,($U$2=GRID!$B$31:$BI$31)*(КАЛЕНДАРЬ!$BF4=GRID!$B$33:$BI$33),0))*GRID!$B$65*(1-GRID!$B$69),0))</f>
        <v>27090</v>
      </c>
      <c r="K501" s="47" cm="1">
        <f t="array" ref="K501">IF($I$2="Путешествия с детьми",
INDEX(GRID!$B$34:$BI$44,MATCH(K$7,GRID!$A$34:$A$44,0),MATCH(1,($U$2=GRID!$B$31:$BI$31)*(КАЛЕНДАРЬ!$BF4=GRID!$B$33:$BI$33), 0))*GRID!$B$65,
ROUNDUP(INDEX(GRID!$B$34:$BI$44,MATCH(K$7,GRID!$A$34:$A$44,0),MATCH(1,($U$2=GRID!$B$31:$BI$31)*(КАЛЕНДАРЬ!$BF4=GRID!$B$33:$BI$33),0))*GRID!$B$65*(1-GRID!$B$69),0))</f>
        <v>25800</v>
      </c>
      <c r="L501" s="47" cm="1">
        <f t="array" ref="L501">IF($I$2="Путешествия с детьми",
INDEX(GRID!$B$47:$BI$57,MATCH(K$7,GRID!$A$47:$A$57,0),MATCH(1,($U$2=GRID!$B$31:$BI$31)*(КАЛЕНДАРЬ!$BF4=GRID!$B$33:$BI$33), 0))*GRID!$B$65,
ROUNDUP(INDEX(GRID!$B$47:$BI$57,MATCH(K$7,GRID!$A$47:$A$57,0),MATCH(1,($U$2=GRID!$B$31:$BI$31)*(КАЛЕНДАРЬ!$BF4=GRID!$B$33:$BI$33),0))*GRID!$B$65*(1-GRID!$B$69),0))</f>
        <v>28036</v>
      </c>
      <c r="M501" s="47" cm="1">
        <f t="array" ref="M501">IF($I$2="Путешествия с детьми",
INDEX(GRID!$B$34:$BI$44,MATCH(M$7,GRID!$A$34:$A$44,0),MATCH(1,($U$2=GRID!$B$31:$BI$31)*(КАЛЕНДАРЬ!$BF4=GRID!$B$33:$BI$33), 0))*GRID!$B$65,
ROUNDUP(INDEX(GRID!$B$34:$BI$44,MATCH(M$7,GRID!$A$34:$A$44,0),MATCH(1,($U$2=GRID!$B$31:$BI$31)*(КАЛЕНДАРЬ!$BF4=GRID!$B$33:$BI$33),0))*GRID!$B$65*(1-GRID!$B$69),0))</f>
        <v>27434</v>
      </c>
      <c r="N501" s="47" cm="1">
        <f t="array" ref="N501">IF($I$2="Путешествия с детьми",
INDEX(GRID!$B$47:$BI$57,MATCH(M$7,GRID!$A$47:$A$57,0),MATCH(1,($U$2=GRID!$B$31:$BI$31)*(КАЛЕНДАРЬ!$BF4=GRID!$B$33:$BI$33), 0))*GRID!$B$65,
ROUNDUP(INDEX(GRID!$B$47:$BI$57,MATCH(M$7,GRID!$A$47:$A$57,0),MATCH(1,($U$2=GRID!$B$31:$BI$31)*(КАЛЕНДАРЬ!$BF4=GRID!$B$33:$BI$33),0))*GRID!$B$65*(1-GRID!$B$69),0))</f>
        <v>29670</v>
      </c>
      <c r="O501" s="47" cm="1">
        <f t="array" ref="O501">IF($I$2="Путешествия с детьми",
INDEX(GRID!$B$34:$BI$44,MATCH(O$7,GRID!$A$34:$A$44,0),MATCH(1,($U$2=GRID!$B$31:$BI$31)*(КАЛЕНДАРЬ!$BF4=GRID!$B$33:$BI$33), 0))*GRID!$B$65,
ROUNDUP(INDEX(GRID!$B$34:$BI$44,MATCH(O$7,GRID!$A$34:$A$44,0),MATCH(1,($U$2=GRID!$B$31:$BI$31)*(КАЛЕНДАРЬ!$BF4=GRID!$B$33:$BI$33),0))*GRID!$B$65*(1-GRID!$B$69),0))</f>
        <v>33712</v>
      </c>
      <c r="P501" s="47" cm="1">
        <f t="array" ref="P501">IF($I$2="Путешествия с детьми",
INDEX(GRID!$B$47:$BI$57,MATCH(O$7,GRID!$A$47:$A$57,0),MATCH(1,($U$2=GRID!$B$31:$BI$31)*(КАЛЕНДАРЬ!$BF4=GRID!$B$33:$BI$33), 0))*GRID!$B$65,
ROUNDUP(INDEX(GRID!$B$47:$BI$57,MATCH(O$7,GRID!$A$47:$A$57,0),MATCH(1,($U$2=GRID!$B$31:$BI$31)*(КАЛЕНДАРЬ!$BF4=GRID!$B$33:$BI$33),0))*GRID!$B$65*(1-GRID!$B$69),0))</f>
        <v>35948</v>
      </c>
      <c r="Q501" s="47" cm="1">
        <f t="array" ref="Q501">IF($I$2="Путешествия с детьми",
INDEX(GRID!$B$34:$BI$44,MATCH(Q$7,GRID!$A$34:$A$44,0),MATCH(1,($U$2=GRID!$B$31:$BI$31)*(КАЛЕНДАРЬ!$BF4=GRID!$B$33:$BI$33), 0))*GRID!$B$65,
ROUNDUP(INDEX(GRID!$B$34:$BI$44,MATCH(Q$7,GRID!$A$34:$A$44,0),MATCH(1,($U$2=GRID!$B$31:$BI$31)*(КАЛЕНДАРЬ!$BF4=GRID!$B$33:$BI$33),0))*GRID!$B$65*(1-GRID!$B$69),0))</f>
        <v>35518</v>
      </c>
      <c r="R501" s="47" cm="1">
        <f t="array" ref="R501">IF($I$2="Путешествия с детьми",
INDEX(GRID!$B$47:$BI$57,MATCH(Q$7,GRID!$A$47:$A$57,0),MATCH(1,($U$2=GRID!$B$31:$BI$31)*(КАЛЕНДАРЬ!$BF4=GRID!$B$33:$BI$33), 0))*GRID!$B$65,
ROUNDUP(INDEX(GRID!$B$47:$BI$57,MATCH(Q$7,GRID!$A$47:$A$57,0),MATCH(1,($U$2=GRID!$B$31:$BI$31)*(КАЛЕНДАРЬ!$BF4=GRID!$B$33:$BI$33),0))*GRID!$B$65*(1-GRID!$B$69),0))</f>
        <v>37754</v>
      </c>
      <c r="S501" s="47" cm="1">
        <f t="array" ref="S501">IF($I$2="Путешествия с детьми",
INDEX(GRID!$B$34:$BI$44,MATCH(S$7,GRID!$A$34:$A$44,0),MATCH(1,($U$2=GRID!$B$31:$BI$31)*(КАЛЕНДАРЬ!$BF4=GRID!$B$33:$BI$33), 0))*GRID!$B$65,
ROUNDUP(INDEX(GRID!$B$34:$BI$44,MATCH(S$7,GRID!$A$34:$A$44,0),MATCH(1,($U$2=GRID!$B$31:$BI$31)*(КАЛЕНДАРЬ!$BF4=GRID!$B$33:$BI$33),0))*GRID!$B$65*(1-GRID!$B$69),0))</f>
        <v>38700</v>
      </c>
      <c r="T501" s="47" cm="1">
        <f t="array" ref="T501">IF($I$2="Путешествия с детьми",
INDEX(GRID!$B$47:$BI$57,MATCH(S$7,GRID!$A$47:$A$57,0),MATCH(1,($U$2=GRID!$B$31:$BI$31)*(КАЛЕНДАРЬ!$BF4=GRID!$B$33:$BI$33), 0))*GRID!$B$65,
ROUNDUP(INDEX(GRID!$B$47:$BI$57,MATCH(S$7,GRID!$A$47:$A$57,0),MATCH(1,($U$2=GRID!$B$31:$BI$31)*(КАЛЕНДАРЬ!$BF4=GRID!$B$33:$BI$33),0))*GRID!$B$65*(1-GRID!$B$69),0))</f>
        <v>40936</v>
      </c>
      <c r="U501" s="47" cm="1">
        <f t="array" ref="U501">IF($I$2="Путешествия с детьми",
INDEX(GRID!$B$34:$BI$44,MATCH(U$7,GRID!$A$34:$A$44,0),MATCH(1,($U$2=GRID!$B$31:$BI$31)*(КАЛЕНДАРЬ!$BF4=GRID!$B$33:$BI$33), 0))*GRID!$B$65,
ROUNDUP(INDEX(GRID!$B$34:$BI$44,MATCH(U$7,GRID!$A$34:$A$44,0),MATCH(1,($U$2=GRID!$B$31:$BI$31)*(КАЛЕНДАРЬ!$BF4=GRID!$B$33:$BI$33),0))*GRID!$B$65*(1-GRID!$B$69),0))</f>
        <v>44118</v>
      </c>
      <c r="V501" s="47" cm="1">
        <f t="array" ref="V501">IF($I$2="Путешествия с детьми",
INDEX(GRID!$B$47:$BI$57,MATCH(U$7,GRID!$A$47:$A$57,0),MATCH(1,($U$2=GRID!$B$31:$BI$31)*(КАЛЕНДАРЬ!$BF4=GRID!$B$33:$BI$33), 0))*GRID!$B$65,
ROUNDUP(INDEX(GRID!$B$47:$BI$57,MATCH(U$7,GRID!$A$47:$A$57,0),MATCH(1,($U$2=GRID!$B$31:$BI$31)*(КАЛЕНДАРЬ!$BF4=GRID!$B$33:$BI$33),0))*GRID!$B$65*(1-GRID!$B$69),0))</f>
        <v>46354</v>
      </c>
      <c r="W501" s="47" cm="1">
        <f t="array" ref="W501">IF($I$2="Путешествия с детьми",
INDEX(GRID!$B$34:$BI$44,MATCH(W$7,GRID!$A$34:$A$44,0),MATCH(1,($U$2=GRID!$B$31:$BI$31)*(КАЛЕНДАРЬ!$BF4=GRID!$B$33:$BI$33), 0))*GRID!$B$65,
ROUNDUP(INDEX(GRID!$B$34:$BI$44,MATCH(W$7,GRID!$A$34:$A$44,0),MATCH(1,($U$2=GRID!$B$31:$BI$31)*(КАЛЕНДАРЬ!$BF4=GRID!$B$33:$BI$33),0))*GRID!$B$65*(1-GRID!$B$69),0))</f>
        <v>135364</v>
      </c>
      <c r="X501" s="47" cm="1">
        <f t="array" ref="X501">IF($I$2="Путешествия с детьми",
INDEX(GRID!$B$47:$BI$57,MATCH(W$7,GRID!$A$47:$A$57,0),MATCH(1,($U$2=GRID!$B$31:$BI$31)*(КАЛЕНДАРЬ!$BF4=GRID!$B$33:$BI$33), 0))*GRID!$B$65,
ROUNDUP(INDEX(GRID!$B$47:$BI$57,MATCH(W$7,GRID!$A$47:$A$57,0),MATCH(1,($U$2=GRID!$B$31:$BI$31)*(КАЛЕНДАРЬ!$BF4=GRID!$B$33:$BI$33),0))*GRID!$B$65*(1-GRID!$B$69),0))</f>
        <v>137600</v>
      </c>
    </row>
    <row r="502" spans="1:24" ht="12.75" customHeight="1" x14ac:dyDescent="0.2">
      <c r="A502" s="117" t="s">
        <v>46</v>
      </c>
      <c r="B502" s="117">
        <v>2</v>
      </c>
      <c r="C502" s="138" cm="1">
        <f t="array" ref="C502">IF($I$2="Путешествия с детьми",
INDEX(GRID!$B$34:$BI$44,MATCH(C$7,GRID!$A$34:$A$44,0),MATCH(1,($U$2=GRID!$B$31:$BI$31)*(КАЛЕНДАРЬ!$BF5=GRID!$B$33:$BI$33), 0))*GRID!$B$65,
ROUNDUP(INDEX(GRID!$B$34:$BI$44,MATCH(C$7,GRID!$A$34:$A$44,0),MATCH(1,($U$2=GRID!$B$31:$BI$31)*(КАЛЕНДАРЬ!$BF5=GRID!$B$33:$BI$33),0))*GRID!$B$65*(1-GRID!$B$69),0))</f>
        <v>20640</v>
      </c>
      <c r="D502" s="47" cm="1">
        <f t="array" ref="D502">IF($I$2="Путешествия с детьми",
INDEX(GRID!$B$47:$BI$57,MATCH(C$7,GRID!$A$47:$A$57,0),MATCH(1,($U$2=GRID!$B$31:$BI$31)*(КАЛЕНДАРЬ!$BF5=GRID!$B$33:$BI$33), 0))*GRID!$B$65,
ROUNDUP(INDEX(GRID!$B$47:$BI$57,MATCH(C$7,GRID!$A$47:$A$57,0),MATCH(1,($U$2=GRID!$B$31:$BI$31)*(КАЛЕНДАРЬ!$BF5=GRID!$B$33:$BI$33),0))*GRID!$B$65*(1-GRID!$B$69),0))</f>
        <v>22876</v>
      </c>
      <c r="E502" s="47" cm="1">
        <f t="array" ref="E502">IF($I$2="Путешествия с детьми",
INDEX(GRID!$B$34:$BI$44,MATCH(E$7,GRID!$A$34:$A$44,0),MATCH(1,($U$2=GRID!$B$31:$BI$31)*(КАЛЕНДАРЬ!$BF5=GRID!$B$33:$BI$33), 0))*GRID!$B$65,
ROUNDUP(INDEX(GRID!$B$34:$BI$44,MATCH(E$7,GRID!$A$34:$A$44,0),MATCH(1,($U$2=GRID!$B$31:$BI$31)*(КАЛЕНДАРЬ!$BF5=GRID!$B$33:$BI$33),0))*GRID!$B$65*(1-GRID!$B$69),0))</f>
        <v>22274</v>
      </c>
      <c r="F502" s="47" cm="1">
        <f t="array" ref="F502">IF($I$2="Путешествия с детьми",
INDEX(GRID!$B$47:$BI$57,MATCH(E$7,GRID!$A$47:$A$57,0),MATCH(1,($U$2=GRID!$B$31:$BI$31)*(КАЛЕНДАРЬ!$BF5=GRID!$B$33:$BI$33), 0))*GRID!$B$65,
ROUNDUP(INDEX(GRID!$B$47:$BI$57,MATCH(E$7,GRID!$A$47:$A$57,0),MATCH(1,($U$2=GRID!$B$31:$BI$31)*(КАЛЕНДАРЬ!$BF5=GRID!$B$33:$BI$33),0))*GRID!$B$65*(1-GRID!$B$69),0))</f>
        <v>24510</v>
      </c>
      <c r="G502" s="47" cm="1">
        <f t="array" ref="G502">IF($I$2="Путешествия с детьми",
INDEX(GRID!$B$34:$BI$44,MATCH(G$7,GRID!$A$34:$A$44,0),MATCH(1,($U$2=GRID!$B$31:$BI$31)*(КАЛЕНДАРЬ!$BF5=GRID!$B$33:$BI$33), 0))*GRID!$B$65,
ROUNDUP(INDEX(GRID!$B$34:$BI$44,MATCH(G$7,GRID!$A$34:$A$44,0),MATCH(1,($U$2=GRID!$B$31:$BI$31)*(КАЛЕНДАРЬ!$BF5=GRID!$B$33:$BI$33),0))*GRID!$B$65*(1-GRID!$B$69),0))</f>
        <v>23220</v>
      </c>
      <c r="H502" s="47" cm="1">
        <f t="array" ref="H502">IF($I$2="Путешествия с детьми",
INDEX(GRID!$B$47:$BI$57,MATCH(G$7,GRID!$A$47:$A$57,0),MATCH(1,($U$2=GRID!$B$31:$BI$31)*(КАЛЕНДАРЬ!$BF5=GRID!$B$33:$BI$33), 0))*GRID!$B$65,
ROUNDUP(INDEX(GRID!$B$47:$BI$57,MATCH(G$7,GRID!$A$47:$A$57,0),MATCH(1,($U$2=GRID!$B$31:$BI$31)*(КАЛЕНДАРЬ!$BF5=GRID!$B$33:$BI$33),0))*GRID!$B$65*(1-GRID!$B$69),0))</f>
        <v>25456</v>
      </c>
      <c r="I502" s="47" cm="1">
        <f t="array" ref="I502">IF($I$2="Путешествия с детьми",
INDEX(GRID!$B$34:$BI$44,MATCH(I$7,GRID!$A$34:$A$44,0),MATCH(1,($U$2=GRID!$B$31:$BI$31)*(КАЛЕНДАРЬ!$BF5=GRID!$B$33:$BI$33), 0))*GRID!$B$65,
ROUNDUP(INDEX(GRID!$B$34:$BI$44,MATCH(I$7,GRID!$A$34:$A$44,0),MATCH(1,($U$2=GRID!$B$31:$BI$31)*(КАЛЕНДАРЬ!$BF5=GRID!$B$33:$BI$33),0))*GRID!$B$65*(1-GRID!$B$69),0))</f>
        <v>24854</v>
      </c>
      <c r="J502" s="47" cm="1">
        <f t="array" ref="J502">IF($I$2="Путешествия с детьми",
INDEX(GRID!$B$47:$BI$57,MATCH(I$7,GRID!$A$47:$A$57,0),MATCH(1,($U$2=GRID!$B$31:$BI$31)*(КАЛЕНДАРЬ!$BF5=GRID!$B$33:$BI$33), 0))*GRID!$B$65,
ROUNDUP(INDEX(GRID!$B$47:$BI$57,MATCH(I$7,GRID!$A$47:$A$57,0),MATCH(1,($U$2=GRID!$B$31:$BI$31)*(КАЛЕНДАРЬ!$BF5=GRID!$B$33:$BI$33),0))*GRID!$B$65*(1-GRID!$B$69),0))</f>
        <v>27090</v>
      </c>
      <c r="K502" s="47" cm="1">
        <f t="array" ref="K502">IF($I$2="Путешествия с детьми",
INDEX(GRID!$B$34:$BI$44,MATCH(K$7,GRID!$A$34:$A$44,0),MATCH(1,($U$2=GRID!$B$31:$BI$31)*(КАЛЕНДАРЬ!$BF5=GRID!$B$33:$BI$33), 0))*GRID!$B$65,
ROUNDUP(INDEX(GRID!$B$34:$BI$44,MATCH(K$7,GRID!$A$34:$A$44,0),MATCH(1,($U$2=GRID!$B$31:$BI$31)*(КАЛЕНДАРЬ!$BF5=GRID!$B$33:$BI$33),0))*GRID!$B$65*(1-GRID!$B$69),0))</f>
        <v>25800</v>
      </c>
      <c r="L502" s="47" cm="1">
        <f t="array" ref="L502">IF($I$2="Путешествия с детьми",
INDEX(GRID!$B$47:$BI$57,MATCH(K$7,GRID!$A$47:$A$57,0),MATCH(1,($U$2=GRID!$B$31:$BI$31)*(КАЛЕНДАРЬ!$BF5=GRID!$B$33:$BI$33), 0))*GRID!$B$65,
ROUNDUP(INDEX(GRID!$B$47:$BI$57,MATCH(K$7,GRID!$A$47:$A$57,0),MATCH(1,($U$2=GRID!$B$31:$BI$31)*(КАЛЕНДАРЬ!$BF5=GRID!$B$33:$BI$33),0))*GRID!$B$65*(1-GRID!$B$69),0))</f>
        <v>28036</v>
      </c>
      <c r="M502" s="47" cm="1">
        <f t="array" ref="M502">IF($I$2="Путешествия с детьми",
INDEX(GRID!$B$34:$BI$44,MATCH(M$7,GRID!$A$34:$A$44,0),MATCH(1,($U$2=GRID!$B$31:$BI$31)*(КАЛЕНДАРЬ!$BF5=GRID!$B$33:$BI$33), 0))*GRID!$B$65,
ROUNDUP(INDEX(GRID!$B$34:$BI$44,MATCH(M$7,GRID!$A$34:$A$44,0),MATCH(1,($U$2=GRID!$B$31:$BI$31)*(КАЛЕНДАРЬ!$BF5=GRID!$B$33:$BI$33),0))*GRID!$B$65*(1-GRID!$B$69),0))</f>
        <v>27434</v>
      </c>
      <c r="N502" s="47" cm="1">
        <f t="array" ref="N502">IF($I$2="Путешествия с детьми",
INDEX(GRID!$B$47:$BI$57,MATCH(M$7,GRID!$A$47:$A$57,0),MATCH(1,($U$2=GRID!$B$31:$BI$31)*(КАЛЕНДАРЬ!$BF5=GRID!$B$33:$BI$33), 0))*GRID!$B$65,
ROUNDUP(INDEX(GRID!$B$47:$BI$57,MATCH(M$7,GRID!$A$47:$A$57,0),MATCH(1,($U$2=GRID!$B$31:$BI$31)*(КАЛЕНДАРЬ!$BF5=GRID!$B$33:$BI$33),0))*GRID!$B$65*(1-GRID!$B$69),0))</f>
        <v>29670</v>
      </c>
      <c r="O502" s="47" cm="1">
        <f t="array" ref="O502">IF($I$2="Путешествия с детьми",
INDEX(GRID!$B$34:$BI$44,MATCH(O$7,GRID!$A$34:$A$44,0),MATCH(1,($U$2=GRID!$B$31:$BI$31)*(КАЛЕНДАРЬ!$BF5=GRID!$B$33:$BI$33), 0))*GRID!$B$65,
ROUNDUP(INDEX(GRID!$B$34:$BI$44,MATCH(O$7,GRID!$A$34:$A$44,0),MATCH(1,($U$2=GRID!$B$31:$BI$31)*(КАЛЕНДАРЬ!$BF5=GRID!$B$33:$BI$33),0))*GRID!$B$65*(1-GRID!$B$69),0))</f>
        <v>33712</v>
      </c>
      <c r="P502" s="47" cm="1">
        <f t="array" ref="P502">IF($I$2="Путешествия с детьми",
INDEX(GRID!$B$47:$BI$57,MATCH(O$7,GRID!$A$47:$A$57,0),MATCH(1,($U$2=GRID!$B$31:$BI$31)*(КАЛЕНДАРЬ!$BF5=GRID!$B$33:$BI$33), 0))*GRID!$B$65,
ROUNDUP(INDEX(GRID!$B$47:$BI$57,MATCH(O$7,GRID!$A$47:$A$57,0),MATCH(1,($U$2=GRID!$B$31:$BI$31)*(КАЛЕНДАРЬ!$BF5=GRID!$B$33:$BI$33),0))*GRID!$B$65*(1-GRID!$B$69),0))</f>
        <v>35948</v>
      </c>
      <c r="Q502" s="47" cm="1">
        <f t="array" ref="Q502">IF($I$2="Путешествия с детьми",
INDEX(GRID!$B$34:$BI$44,MATCH(Q$7,GRID!$A$34:$A$44,0),MATCH(1,($U$2=GRID!$B$31:$BI$31)*(КАЛЕНДАРЬ!$BF5=GRID!$B$33:$BI$33), 0))*GRID!$B$65,
ROUNDUP(INDEX(GRID!$B$34:$BI$44,MATCH(Q$7,GRID!$A$34:$A$44,0),MATCH(1,($U$2=GRID!$B$31:$BI$31)*(КАЛЕНДАРЬ!$BF5=GRID!$B$33:$BI$33),0))*GRID!$B$65*(1-GRID!$B$69),0))</f>
        <v>35518</v>
      </c>
      <c r="R502" s="47" cm="1">
        <f t="array" ref="R502">IF($I$2="Путешествия с детьми",
INDEX(GRID!$B$47:$BI$57,MATCH(Q$7,GRID!$A$47:$A$57,0),MATCH(1,($U$2=GRID!$B$31:$BI$31)*(КАЛЕНДАРЬ!$BF5=GRID!$B$33:$BI$33), 0))*GRID!$B$65,
ROUNDUP(INDEX(GRID!$B$47:$BI$57,MATCH(Q$7,GRID!$A$47:$A$57,0),MATCH(1,($U$2=GRID!$B$31:$BI$31)*(КАЛЕНДАРЬ!$BF5=GRID!$B$33:$BI$33),0))*GRID!$B$65*(1-GRID!$B$69),0))</f>
        <v>37754</v>
      </c>
      <c r="S502" s="47" cm="1">
        <f t="array" ref="S502">IF($I$2="Путешествия с детьми",
INDEX(GRID!$B$34:$BI$44,MATCH(S$7,GRID!$A$34:$A$44,0),MATCH(1,($U$2=GRID!$B$31:$BI$31)*(КАЛЕНДАРЬ!$BF5=GRID!$B$33:$BI$33), 0))*GRID!$B$65,
ROUNDUP(INDEX(GRID!$B$34:$BI$44,MATCH(S$7,GRID!$A$34:$A$44,0),MATCH(1,($U$2=GRID!$B$31:$BI$31)*(КАЛЕНДАРЬ!$BF5=GRID!$B$33:$BI$33),0))*GRID!$B$65*(1-GRID!$B$69),0))</f>
        <v>38700</v>
      </c>
      <c r="T502" s="47" cm="1">
        <f t="array" ref="T502">IF($I$2="Путешествия с детьми",
INDEX(GRID!$B$47:$BI$57,MATCH(S$7,GRID!$A$47:$A$57,0),MATCH(1,($U$2=GRID!$B$31:$BI$31)*(КАЛЕНДАРЬ!$BF5=GRID!$B$33:$BI$33), 0))*GRID!$B$65,
ROUNDUP(INDEX(GRID!$B$47:$BI$57,MATCH(S$7,GRID!$A$47:$A$57,0),MATCH(1,($U$2=GRID!$B$31:$BI$31)*(КАЛЕНДАРЬ!$BF5=GRID!$B$33:$BI$33),0))*GRID!$B$65*(1-GRID!$B$69),0))</f>
        <v>40936</v>
      </c>
      <c r="U502" s="47" cm="1">
        <f t="array" ref="U502">IF($I$2="Путешествия с детьми",
INDEX(GRID!$B$34:$BI$44,MATCH(U$7,GRID!$A$34:$A$44,0),MATCH(1,($U$2=GRID!$B$31:$BI$31)*(КАЛЕНДАРЬ!$BF5=GRID!$B$33:$BI$33), 0))*GRID!$B$65,
ROUNDUP(INDEX(GRID!$B$34:$BI$44,MATCH(U$7,GRID!$A$34:$A$44,0),MATCH(1,($U$2=GRID!$B$31:$BI$31)*(КАЛЕНДАРЬ!$BF5=GRID!$B$33:$BI$33),0))*GRID!$B$65*(1-GRID!$B$69),0))</f>
        <v>44118</v>
      </c>
      <c r="V502" s="47" cm="1">
        <f t="array" ref="V502">IF($I$2="Путешествия с детьми",
INDEX(GRID!$B$47:$BI$57,MATCH(U$7,GRID!$A$47:$A$57,0),MATCH(1,($U$2=GRID!$B$31:$BI$31)*(КАЛЕНДАРЬ!$BF5=GRID!$B$33:$BI$33), 0))*GRID!$B$65,
ROUNDUP(INDEX(GRID!$B$47:$BI$57,MATCH(U$7,GRID!$A$47:$A$57,0),MATCH(1,($U$2=GRID!$B$31:$BI$31)*(КАЛЕНДАРЬ!$BF5=GRID!$B$33:$BI$33),0))*GRID!$B$65*(1-GRID!$B$69),0))</f>
        <v>46354</v>
      </c>
      <c r="W502" s="47" cm="1">
        <f t="array" ref="W502">IF($I$2="Путешествия с детьми",
INDEX(GRID!$B$34:$BI$44,MATCH(W$7,GRID!$A$34:$A$44,0),MATCH(1,($U$2=GRID!$B$31:$BI$31)*(КАЛЕНДАРЬ!$BF5=GRID!$B$33:$BI$33), 0))*GRID!$B$65,
ROUNDUP(INDEX(GRID!$B$34:$BI$44,MATCH(W$7,GRID!$A$34:$A$44,0),MATCH(1,($U$2=GRID!$B$31:$BI$31)*(КАЛЕНДАРЬ!$BF5=GRID!$B$33:$BI$33),0))*GRID!$B$65*(1-GRID!$B$69),0))</f>
        <v>135364</v>
      </c>
      <c r="X502" s="47" cm="1">
        <f t="array" ref="X502">IF($I$2="Путешествия с детьми",
INDEX(GRID!$B$47:$BI$57,MATCH(W$7,GRID!$A$47:$A$57,0),MATCH(1,($U$2=GRID!$B$31:$BI$31)*(КАЛЕНДАРЬ!$BF5=GRID!$B$33:$BI$33), 0))*GRID!$B$65,
ROUNDUP(INDEX(GRID!$B$47:$BI$57,MATCH(W$7,GRID!$A$47:$A$57,0),MATCH(1,($U$2=GRID!$B$31:$BI$31)*(КАЛЕНДАРЬ!$BF5=GRID!$B$33:$BI$33),0))*GRID!$B$65*(1-GRID!$B$69),0))</f>
        <v>137600</v>
      </c>
    </row>
    <row r="503" spans="1:24" ht="12.75" customHeight="1" x14ac:dyDescent="0.2">
      <c r="A503" s="117" t="s">
        <v>47</v>
      </c>
      <c r="B503" s="117">
        <v>3</v>
      </c>
      <c r="C503" s="138" cm="1">
        <f t="array" ref="C503">IF($I$2="Путешествия с детьми",
INDEX(GRID!$B$34:$BI$44,MATCH(C$7,GRID!$A$34:$A$44,0),MATCH(1,($U$2=GRID!$B$31:$BI$31)*(КАЛЕНДАРЬ!$BF6=GRID!$B$33:$BI$33), 0))*GRID!$B$65,
ROUNDUP(INDEX(GRID!$B$34:$BI$44,MATCH(C$7,GRID!$A$34:$A$44,0),MATCH(1,($U$2=GRID!$B$31:$BI$31)*(КАЛЕНДАРЬ!$BF6=GRID!$B$33:$BI$33),0))*GRID!$B$65*(1-GRID!$B$69),0))</f>
        <v>20640</v>
      </c>
      <c r="D503" s="47" cm="1">
        <f t="array" ref="D503">IF($I$2="Путешествия с детьми",
INDEX(GRID!$B$47:$BI$57,MATCH(C$7,GRID!$A$47:$A$57,0),MATCH(1,($U$2=GRID!$B$31:$BI$31)*(КАЛЕНДАРЬ!$BF6=GRID!$B$33:$BI$33), 0))*GRID!$B$65,
ROUNDUP(INDEX(GRID!$B$47:$BI$57,MATCH(C$7,GRID!$A$47:$A$57,0),MATCH(1,($U$2=GRID!$B$31:$BI$31)*(КАЛЕНДАРЬ!$BF6=GRID!$B$33:$BI$33),0))*GRID!$B$65*(1-GRID!$B$69),0))</f>
        <v>22876</v>
      </c>
      <c r="E503" s="47" cm="1">
        <f t="array" ref="E503">IF($I$2="Путешествия с детьми",
INDEX(GRID!$B$34:$BI$44,MATCH(E$7,GRID!$A$34:$A$44,0),MATCH(1,($U$2=GRID!$B$31:$BI$31)*(КАЛЕНДАРЬ!$BF6=GRID!$B$33:$BI$33), 0))*GRID!$B$65,
ROUNDUP(INDEX(GRID!$B$34:$BI$44,MATCH(E$7,GRID!$A$34:$A$44,0),MATCH(1,($U$2=GRID!$B$31:$BI$31)*(КАЛЕНДАРЬ!$BF6=GRID!$B$33:$BI$33),0))*GRID!$B$65*(1-GRID!$B$69),0))</f>
        <v>22274</v>
      </c>
      <c r="F503" s="47" cm="1">
        <f t="array" ref="F503">IF($I$2="Путешествия с детьми",
INDEX(GRID!$B$47:$BI$57,MATCH(E$7,GRID!$A$47:$A$57,0),MATCH(1,($U$2=GRID!$B$31:$BI$31)*(КАЛЕНДАРЬ!$BF6=GRID!$B$33:$BI$33), 0))*GRID!$B$65,
ROUNDUP(INDEX(GRID!$B$47:$BI$57,MATCH(E$7,GRID!$A$47:$A$57,0),MATCH(1,($U$2=GRID!$B$31:$BI$31)*(КАЛЕНДАРЬ!$BF6=GRID!$B$33:$BI$33),0))*GRID!$B$65*(1-GRID!$B$69),0))</f>
        <v>24510</v>
      </c>
      <c r="G503" s="47" cm="1">
        <f t="array" ref="G503">IF($I$2="Путешествия с детьми",
INDEX(GRID!$B$34:$BI$44,MATCH(G$7,GRID!$A$34:$A$44,0),MATCH(1,($U$2=GRID!$B$31:$BI$31)*(КАЛЕНДАРЬ!$BF6=GRID!$B$33:$BI$33), 0))*GRID!$B$65,
ROUNDUP(INDEX(GRID!$B$34:$BI$44,MATCH(G$7,GRID!$A$34:$A$44,0),MATCH(1,($U$2=GRID!$B$31:$BI$31)*(КАЛЕНДАРЬ!$BF6=GRID!$B$33:$BI$33),0))*GRID!$B$65*(1-GRID!$B$69),0))</f>
        <v>23220</v>
      </c>
      <c r="H503" s="47" cm="1">
        <f t="array" ref="H503">IF($I$2="Путешествия с детьми",
INDEX(GRID!$B$47:$BI$57,MATCH(G$7,GRID!$A$47:$A$57,0),MATCH(1,($U$2=GRID!$B$31:$BI$31)*(КАЛЕНДАРЬ!$BF6=GRID!$B$33:$BI$33), 0))*GRID!$B$65,
ROUNDUP(INDEX(GRID!$B$47:$BI$57,MATCH(G$7,GRID!$A$47:$A$57,0),MATCH(1,($U$2=GRID!$B$31:$BI$31)*(КАЛЕНДАРЬ!$BF6=GRID!$B$33:$BI$33),0))*GRID!$B$65*(1-GRID!$B$69),0))</f>
        <v>25456</v>
      </c>
      <c r="I503" s="47" cm="1">
        <f t="array" ref="I503">IF($I$2="Путешествия с детьми",
INDEX(GRID!$B$34:$BI$44,MATCH(I$7,GRID!$A$34:$A$44,0),MATCH(1,($U$2=GRID!$B$31:$BI$31)*(КАЛЕНДАРЬ!$BF6=GRID!$B$33:$BI$33), 0))*GRID!$B$65,
ROUNDUP(INDEX(GRID!$B$34:$BI$44,MATCH(I$7,GRID!$A$34:$A$44,0),MATCH(1,($U$2=GRID!$B$31:$BI$31)*(КАЛЕНДАРЬ!$BF6=GRID!$B$33:$BI$33),0))*GRID!$B$65*(1-GRID!$B$69),0))</f>
        <v>24854</v>
      </c>
      <c r="J503" s="47" cm="1">
        <f t="array" ref="J503">IF($I$2="Путешествия с детьми",
INDEX(GRID!$B$47:$BI$57,MATCH(I$7,GRID!$A$47:$A$57,0),MATCH(1,($U$2=GRID!$B$31:$BI$31)*(КАЛЕНДАРЬ!$BF6=GRID!$B$33:$BI$33), 0))*GRID!$B$65,
ROUNDUP(INDEX(GRID!$B$47:$BI$57,MATCH(I$7,GRID!$A$47:$A$57,0),MATCH(1,($U$2=GRID!$B$31:$BI$31)*(КАЛЕНДАРЬ!$BF6=GRID!$B$33:$BI$33),0))*GRID!$B$65*(1-GRID!$B$69),0))</f>
        <v>27090</v>
      </c>
      <c r="K503" s="47" cm="1">
        <f t="array" ref="K503">IF($I$2="Путешествия с детьми",
INDEX(GRID!$B$34:$BI$44,MATCH(K$7,GRID!$A$34:$A$44,0),MATCH(1,($U$2=GRID!$B$31:$BI$31)*(КАЛЕНДАРЬ!$BF6=GRID!$B$33:$BI$33), 0))*GRID!$B$65,
ROUNDUP(INDEX(GRID!$B$34:$BI$44,MATCH(K$7,GRID!$A$34:$A$44,0),MATCH(1,($U$2=GRID!$B$31:$BI$31)*(КАЛЕНДАРЬ!$BF6=GRID!$B$33:$BI$33),0))*GRID!$B$65*(1-GRID!$B$69),0))</f>
        <v>25800</v>
      </c>
      <c r="L503" s="47" cm="1">
        <f t="array" ref="L503">IF($I$2="Путешествия с детьми",
INDEX(GRID!$B$47:$BI$57,MATCH(K$7,GRID!$A$47:$A$57,0),MATCH(1,($U$2=GRID!$B$31:$BI$31)*(КАЛЕНДАРЬ!$BF6=GRID!$B$33:$BI$33), 0))*GRID!$B$65,
ROUNDUP(INDEX(GRID!$B$47:$BI$57,MATCH(K$7,GRID!$A$47:$A$57,0),MATCH(1,($U$2=GRID!$B$31:$BI$31)*(КАЛЕНДАРЬ!$BF6=GRID!$B$33:$BI$33),0))*GRID!$B$65*(1-GRID!$B$69),0))</f>
        <v>28036</v>
      </c>
      <c r="M503" s="47" cm="1">
        <f t="array" ref="M503">IF($I$2="Путешествия с детьми",
INDEX(GRID!$B$34:$BI$44,MATCH(M$7,GRID!$A$34:$A$44,0),MATCH(1,($U$2=GRID!$B$31:$BI$31)*(КАЛЕНДАРЬ!$BF6=GRID!$B$33:$BI$33), 0))*GRID!$B$65,
ROUNDUP(INDEX(GRID!$B$34:$BI$44,MATCH(M$7,GRID!$A$34:$A$44,0),MATCH(1,($U$2=GRID!$B$31:$BI$31)*(КАЛЕНДАРЬ!$BF6=GRID!$B$33:$BI$33),0))*GRID!$B$65*(1-GRID!$B$69),0))</f>
        <v>27434</v>
      </c>
      <c r="N503" s="47" cm="1">
        <f t="array" ref="N503">IF($I$2="Путешествия с детьми",
INDEX(GRID!$B$47:$BI$57,MATCH(M$7,GRID!$A$47:$A$57,0),MATCH(1,($U$2=GRID!$B$31:$BI$31)*(КАЛЕНДАРЬ!$BF6=GRID!$B$33:$BI$33), 0))*GRID!$B$65,
ROUNDUP(INDEX(GRID!$B$47:$BI$57,MATCH(M$7,GRID!$A$47:$A$57,0),MATCH(1,($U$2=GRID!$B$31:$BI$31)*(КАЛЕНДАРЬ!$BF6=GRID!$B$33:$BI$33),0))*GRID!$B$65*(1-GRID!$B$69),0))</f>
        <v>29670</v>
      </c>
      <c r="O503" s="47" cm="1">
        <f t="array" ref="O503">IF($I$2="Путешествия с детьми",
INDEX(GRID!$B$34:$BI$44,MATCH(O$7,GRID!$A$34:$A$44,0),MATCH(1,($U$2=GRID!$B$31:$BI$31)*(КАЛЕНДАРЬ!$BF6=GRID!$B$33:$BI$33), 0))*GRID!$B$65,
ROUNDUP(INDEX(GRID!$B$34:$BI$44,MATCH(O$7,GRID!$A$34:$A$44,0),MATCH(1,($U$2=GRID!$B$31:$BI$31)*(КАЛЕНДАРЬ!$BF6=GRID!$B$33:$BI$33),0))*GRID!$B$65*(1-GRID!$B$69),0))</f>
        <v>33712</v>
      </c>
      <c r="P503" s="47" cm="1">
        <f t="array" ref="P503">IF($I$2="Путешествия с детьми",
INDEX(GRID!$B$47:$BI$57,MATCH(O$7,GRID!$A$47:$A$57,0),MATCH(1,($U$2=GRID!$B$31:$BI$31)*(КАЛЕНДАРЬ!$BF6=GRID!$B$33:$BI$33), 0))*GRID!$B$65,
ROUNDUP(INDEX(GRID!$B$47:$BI$57,MATCH(O$7,GRID!$A$47:$A$57,0),MATCH(1,($U$2=GRID!$B$31:$BI$31)*(КАЛЕНДАРЬ!$BF6=GRID!$B$33:$BI$33),0))*GRID!$B$65*(1-GRID!$B$69),0))</f>
        <v>35948</v>
      </c>
      <c r="Q503" s="47" cm="1">
        <f t="array" ref="Q503">IF($I$2="Путешествия с детьми",
INDEX(GRID!$B$34:$BI$44,MATCH(Q$7,GRID!$A$34:$A$44,0),MATCH(1,($U$2=GRID!$B$31:$BI$31)*(КАЛЕНДАРЬ!$BF6=GRID!$B$33:$BI$33), 0))*GRID!$B$65,
ROUNDUP(INDEX(GRID!$B$34:$BI$44,MATCH(Q$7,GRID!$A$34:$A$44,0),MATCH(1,($U$2=GRID!$B$31:$BI$31)*(КАЛЕНДАРЬ!$BF6=GRID!$B$33:$BI$33),0))*GRID!$B$65*(1-GRID!$B$69),0))</f>
        <v>35518</v>
      </c>
      <c r="R503" s="47" cm="1">
        <f t="array" ref="R503">IF($I$2="Путешествия с детьми",
INDEX(GRID!$B$47:$BI$57,MATCH(Q$7,GRID!$A$47:$A$57,0),MATCH(1,($U$2=GRID!$B$31:$BI$31)*(КАЛЕНДАРЬ!$BF6=GRID!$B$33:$BI$33), 0))*GRID!$B$65,
ROUNDUP(INDEX(GRID!$B$47:$BI$57,MATCH(Q$7,GRID!$A$47:$A$57,0),MATCH(1,($U$2=GRID!$B$31:$BI$31)*(КАЛЕНДАРЬ!$BF6=GRID!$B$33:$BI$33),0))*GRID!$B$65*(1-GRID!$B$69),0))</f>
        <v>37754</v>
      </c>
      <c r="S503" s="47" cm="1">
        <f t="array" ref="S503">IF($I$2="Путешествия с детьми",
INDEX(GRID!$B$34:$BI$44,MATCH(S$7,GRID!$A$34:$A$44,0),MATCH(1,($U$2=GRID!$B$31:$BI$31)*(КАЛЕНДАРЬ!$BF6=GRID!$B$33:$BI$33), 0))*GRID!$B$65,
ROUNDUP(INDEX(GRID!$B$34:$BI$44,MATCH(S$7,GRID!$A$34:$A$44,0),MATCH(1,($U$2=GRID!$B$31:$BI$31)*(КАЛЕНДАРЬ!$BF6=GRID!$B$33:$BI$33),0))*GRID!$B$65*(1-GRID!$B$69),0))</f>
        <v>38700</v>
      </c>
      <c r="T503" s="47" cm="1">
        <f t="array" ref="T503">IF($I$2="Путешествия с детьми",
INDEX(GRID!$B$47:$BI$57,MATCH(S$7,GRID!$A$47:$A$57,0),MATCH(1,($U$2=GRID!$B$31:$BI$31)*(КАЛЕНДАРЬ!$BF6=GRID!$B$33:$BI$33), 0))*GRID!$B$65,
ROUNDUP(INDEX(GRID!$B$47:$BI$57,MATCH(S$7,GRID!$A$47:$A$57,0),MATCH(1,($U$2=GRID!$B$31:$BI$31)*(КАЛЕНДАРЬ!$BF6=GRID!$B$33:$BI$33),0))*GRID!$B$65*(1-GRID!$B$69),0))</f>
        <v>40936</v>
      </c>
      <c r="U503" s="47" cm="1">
        <f t="array" ref="U503">IF($I$2="Путешествия с детьми",
INDEX(GRID!$B$34:$BI$44,MATCH(U$7,GRID!$A$34:$A$44,0),MATCH(1,($U$2=GRID!$B$31:$BI$31)*(КАЛЕНДАРЬ!$BF6=GRID!$B$33:$BI$33), 0))*GRID!$B$65,
ROUNDUP(INDEX(GRID!$B$34:$BI$44,MATCH(U$7,GRID!$A$34:$A$44,0),MATCH(1,($U$2=GRID!$B$31:$BI$31)*(КАЛЕНДАРЬ!$BF6=GRID!$B$33:$BI$33),0))*GRID!$B$65*(1-GRID!$B$69),0))</f>
        <v>44118</v>
      </c>
      <c r="V503" s="47" cm="1">
        <f t="array" ref="V503">IF($I$2="Путешествия с детьми",
INDEX(GRID!$B$47:$BI$57,MATCH(U$7,GRID!$A$47:$A$57,0),MATCH(1,($U$2=GRID!$B$31:$BI$31)*(КАЛЕНДАРЬ!$BF6=GRID!$B$33:$BI$33), 0))*GRID!$B$65,
ROUNDUP(INDEX(GRID!$B$47:$BI$57,MATCH(U$7,GRID!$A$47:$A$57,0),MATCH(1,($U$2=GRID!$B$31:$BI$31)*(КАЛЕНДАРЬ!$BF6=GRID!$B$33:$BI$33),0))*GRID!$B$65*(1-GRID!$B$69),0))</f>
        <v>46354</v>
      </c>
      <c r="W503" s="47" cm="1">
        <f t="array" ref="W503">IF($I$2="Путешествия с детьми",
INDEX(GRID!$B$34:$BI$44,MATCH(W$7,GRID!$A$34:$A$44,0),MATCH(1,($U$2=GRID!$B$31:$BI$31)*(КАЛЕНДАРЬ!$BF6=GRID!$B$33:$BI$33), 0))*GRID!$B$65,
ROUNDUP(INDEX(GRID!$B$34:$BI$44,MATCH(W$7,GRID!$A$34:$A$44,0),MATCH(1,($U$2=GRID!$B$31:$BI$31)*(КАЛЕНДАРЬ!$BF6=GRID!$B$33:$BI$33),0))*GRID!$B$65*(1-GRID!$B$69),0))</f>
        <v>135364</v>
      </c>
      <c r="X503" s="47" cm="1">
        <f t="array" ref="X503">IF($I$2="Путешествия с детьми",
INDEX(GRID!$B$47:$BI$57,MATCH(W$7,GRID!$A$47:$A$57,0),MATCH(1,($U$2=GRID!$B$31:$BI$31)*(КАЛЕНДАРЬ!$BF6=GRID!$B$33:$BI$33), 0))*GRID!$B$65,
ROUNDUP(INDEX(GRID!$B$47:$BI$57,MATCH(W$7,GRID!$A$47:$A$57,0),MATCH(1,($U$2=GRID!$B$31:$BI$31)*(КАЛЕНДАРЬ!$BF6=GRID!$B$33:$BI$33),0))*GRID!$B$65*(1-GRID!$B$69),0))</f>
        <v>137600</v>
      </c>
    </row>
    <row r="504" spans="1:24" ht="12.75" customHeight="1" x14ac:dyDescent="0.2">
      <c r="A504" s="117" t="s">
        <v>48</v>
      </c>
      <c r="B504" s="117">
        <v>4</v>
      </c>
      <c r="C504" s="138" cm="1">
        <f t="array" ref="C504">IF($I$2="Путешествия с детьми",
INDEX(GRID!$B$34:$BI$44,MATCH(C$7,GRID!$A$34:$A$44,0),MATCH(1,($U$2=GRID!$B$31:$BI$31)*(КАЛЕНДАРЬ!$BF7=GRID!$B$33:$BI$33), 0))*GRID!$B$65,
ROUNDUP(INDEX(GRID!$B$34:$BI$44,MATCH(C$7,GRID!$A$34:$A$44,0),MATCH(1,($U$2=GRID!$B$31:$BI$31)*(КАЛЕНДАРЬ!$BF7=GRID!$B$33:$BI$33),0))*GRID!$B$65*(1-GRID!$B$69),0))</f>
        <v>20640</v>
      </c>
      <c r="D504" s="47" cm="1">
        <f t="array" ref="D504">IF($I$2="Путешествия с детьми",
INDEX(GRID!$B$47:$BI$57,MATCH(C$7,GRID!$A$47:$A$57,0),MATCH(1,($U$2=GRID!$B$31:$BI$31)*(КАЛЕНДАРЬ!$BF7=GRID!$B$33:$BI$33), 0))*GRID!$B$65,
ROUNDUP(INDEX(GRID!$B$47:$BI$57,MATCH(C$7,GRID!$A$47:$A$57,0),MATCH(1,($U$2=GRID!$B$31:$BI$31)*(КАЛЕНДАРЬ!$BF7=GRID!$B$33:$BI$33),0))*GRID!$B$65*(1-GRID!$B$69),0))</f>
        <v>22876</v>
      </c>
      <c r="E504" s="47" cm="1">
        <f t="array" ref="E504">IF($I$2="Путешествия с детьми",
INDEX(GRID!$B$34:$BI$44,MATCH(E$7,GRID!$A$34:$A$44,0),MATCH(1,($U$2=GRID!$B$31:$BI$31)*(КАЛЕНДАРЬ!$BF7=GRID!$B$33:$BI$33), 0))*GRID!$B$65,
ROUNDUP(INDEX(GRID!$B$34:$BI$44,MATCH(E$7,GRID!$A$34:$A$44,0),MATCH(1,($U$2=GRID!$B$31:$BI$31)*(КАЛЕНДАРЬ!$BF7=GRID!$B$33:$BI$33),0))*GRID!$B$65*(1-GRID!$B$69),0))</f>
        <v>22274</v>
      </c>
      <c r="F504" s="47" cm="1">
        <f t="array" ref="F504">IF($I$2="Путешествия с детьми",
INDEX(GRID!$B$47:$BI$57,MATCH(E$7,GRID!$A$47:$A$57,0),MATCH(1,($U$2=GRID!$B$31:$BI$31)*(КАЛЕНДАРЬ!$BF7=GRID!$B$33:$BI$33), 0))*GRID!$B$65,
ROUNDUP(INDEX(GRID!$B$47:$BI$57,MATCH(E$7,GRID!$A$47:$A$57,0),MATCH(1,($U$2=GRID!$B$31:$BI$31)*(КАЛЕНДАРЬ!$BF7=GRID!$B$33:$BI$33),0))*GRID!$B$65*(1-GRID!$B$69),0))</f>
        <v>24510</v>
      </c>
      <c r="G504" s="47" cm="1">
        <f t="array" ref="G504">IF($I$2="Путешествия с детьми",
INDEX(GRID!$B$34:$BI$44,MATCH(G$7,GRID!$A$34:$A$44,0),MATCH(1,($U$2=GRID!$B$31:$BI$31)*(КАЛЕНДАРЬ!$BF7=GRID!$B$33:$BI$33), 0))*GRID!$B$65,
ROUNDUP(INDEX(GRID!$B$34:$BI$44,MATCH(G$7,GRID!$A$34:$A$44,0),MATCH(1,($U$2=GRID!$B$31:$BI$31)*(КАЛЕНДАРЬ!$BF7=GRID!$B$33:$BI$33),0))*GRID!$B$65*(1-GRID!$B$69),0))</f>
        <v>23220</v>
      </c>
      <c r="H504" s="47" cm="1">
        <f t="array" ref="H504">IF($I$2="Путешествия с детьми",
INDEX(GRID!$B$47:$BI$57,MATCH(G$7,GRID!$A$47:$A$57,0),MATCH(1,($U$2=GRID!$B$31:$BI$31)*(КАЛЕНДАРЬ!$BF7=GRID!$B$33:$BI$33), 0))*GRID!$B$65,
ROUNDUP(INDEX(GRID!$B$47:$BI$57,MATCH(G$7,GRID!$A$47:$A$57,0),MATCH(1,($U$2=GRID!$B$31:$BI$31)*(КАЛЕНДАРЬ!$BF7=GRID!$B$33:$BI$33),0))*GRID!$B$65*(1-GRID!$B$69),0))</f>
        <v>25456</v>
      </c>
      <c r="I504" s="47" cm="1">
        <f t="array" ref="I504">IF($I$2="Путешествия с детьми",
INDEX(GRID!$B$34:$BI$44,MATCH(I$7,GRID!$A$34:$A$44,0),MATCH(1,($U$2=GRID!$B$31:$BI$31)*(КАЛЕНДАРЬ!$BF7=GRID!$B$33:$BI$33), 0))*GRID!$B$65,
ROUNDUP(INDEX(GRID!$B$34:$BI$44,MATCH(I$7,GRID!$A$34:$A$44,0),MATCH(1,($U$2=GRID!$B$31:$BI$31)*(КАЛЕНДАРЬ!$BF7=GRID!$B$33:$BI$33),0))*GRID!$B$65*(1-GRID!$B$69),0))</f>
        <v>24854</v>
      </c>
      <c r="J504" s="47" cm="1">
        <f t="array" ref="J504">IF($I$2="Путешествия с детьми",
INDEX(GRID!$B$47:$BI$57,MATCH(I$7,GRID!$A$47:$A$57,0),MATCH(1,($U$2=GRID!$B$31:$BI$31)*(КАЛЕНДАРЬ!$BF7=GRID!$B$33:$BI$33), 0))*GRID!$B$65,
ROUNDUP(INDEX(GRID!$B$47:$BI$57,MATCH(I$7,GRID!$A$47:$A$57,0),MATCH(1,($U$2=GRID!$B$31:$BI$31)*(КАЛЕНДАРЬ!$BF7=GRID!$B$33:$BI$33),0))*GRID!$B$65*(1-GRID!$B$69),0))</f>
        <v>27090</v>
      </c>
      <c r="K504" s="47" cm="1">
        <f t="array" ref="K504">IF($I$2="Путешествия с детьми",
INDEX(GRID!$B$34:$BI$44,MATCH(K$7,GRID!$A$34:$A$44,0),MATCH(1,($U$2=GRID!$B$31:$BI$31)*(КАЛЕНДАРЬ!$BF7=GRID!$B$33:$BI$33), 0))*GRID!$B$65,
ROUNDUP(INDEX(GRID!$B$34:$BI$44,MATCH(K$7,GRID!$A$34:$A$44,0),MATCH(1,($U$2=GRID!$B$31:$BI$31)*(КАЛЕНДАРЬ!$BF7=GRID!$B$33:$BI$33),0))*GRID!$B$65*(1-GRID!$B$69),0))</f>
        <v>25800</v>
      </c>
      <c r="L504" s="47" cm="1">
        <f t="array" ref="L504">IF($I$2="Путешествия с детьми",
INDEX(GRID!$B$47:$BI$57,MATCH(K$7,GRID!$A$47:$A$57,0),MATCH(1,($U$2=GRID!$B$31:$BI$31)*(КАЛЕНДАРЬ!$BF7=GRID!$B$33:$BI$33), 0))*GRID!$B$65,
ROUNDUP(INDEX(GRID!$B$47:$BI$57,MATCH(K$7,GRID!$A$47:$A$57,0),MATCH(1,($U$2=GRID!$B$31:$BI$31)*(КАЛЕНДАРЬ!$BF7=GRID!$B$33:$BI$33),0))*GRID!$B$65*(1-GRID!$B$69),0))</f>
        <v>28036</v>
      </c>
      <c r="M504" s="47" cm="1">
        <f t="array" ref="M504">IF($I$2="Путешествия с детьми",
INDEX(GRID!$B$34:$BI$44,MATCH(M$7,GRID!$A$34:$A$44,0),MATCH(1,($U$2=GRID!$B$31:$BI$31)*(КАЛЕНДАРЬ!$BF7=GRID!$B$33:$BI$33), 0))*GRID!$B$65,
ROUNDUP(INDEX(GRID!$B$34:$BI$44,MATCH(M$7,GRID!$A$34:$A$44,0),MATCH(1,($U$2=GRID!$B$31:$BI$31)*(КАЛЕНДАРЬ!$BF7=GRID!$B$33:$BI$33),0))*GRID!$B$65*(1-GRID!$B$69),0))</f>
        <v>27434</v>
      </c>
      <c r="N504" s="47" cm="1">
        <f t="array" ref="N504">IF($I$2="Путешествия с детьми",
INDEX(GRID!$B$47:$BI$57,MATCH(M$7,GRID!$A$47:$A$57,0),MATCH(1,($U$2=GRID!$B$31:$BI$31)*(КАЛЕНДАРЬ!$BF7=GRID!$B$33:$BI$33), 0))*GRID!$B$65,
ROUNDUP(INDEX(GRID!$B$47:$BI$57,MATCH(M$7,GRID!$A$47:$A$57,0),MATCH(1,($U$2=GRID!$B$31:$BI$31)*(КАЛЕНДАРЬ!$BF7=GRID!$B$33:$BI$33),0))*GRID!$B$65*(1-GRID!$B$69),0))</f>
        <v>29670</v>
      </c>
      <c r="O504" s="47" cm="1">
        <f t="array" ref="O504">IF($I$2="Путешествия с детьми",
INDEX(GRID!$B$34:$BI$44,MATCH(O$7,GRID!$A$34:$A$44,0),MATCH(1,($U$2=GRID!$B$31:$BI$31)*(КАЛЕНДАРЬ!$BF7=GRID!$B$33:$BI$33), 0))*GRID!$B$65,
ROUNDUP(INDEX(GRID!$B$34:$BI$44,MATCH(O$7,GRID!$A$34:$A$44,0),MATCH(1,($U$2=GRID!$B$31:$BI$31)*(КАЛЕНДАРЬ!$BF7=GRID!$B$33:$BI$33),0))*GRID!$B$65*(1-GRID!$B$69),0))</f>
        <v>33712</v>
      </c>
      <c r="P504" s="47" cm="1">
        <f t="array" ref="P504">IF($I$2="Путешествия с детьми",
INDEX(GRID!$B$47:$BI$57,MATCH(O$7,GRID!$A$47:$A$57,0),MATCH(1,($U$2=GRID!$B$31:$BI$31)*(КАЛЕНДАРЬ!$BF7=GRID!$B$33:$BI$33), 0))*GRID!$B$65,
ROUNDUP(INDEX(GRID!$B$47:$BI$57,MATCH(O$7,GRID!$A$47:$A$57,0),MATCH(1,($U$2=GRID!$B$31:$BI$31)*(КАЛЕНДАРЬ!$BF7=GRID!$B$33:$BI$33),0))*GRID!$B$65*(1-GRID!$B$69),0))</f>
        <v>35948</v>
      </c>
      <c r="Q504" s="47" cm="1">
        <f t="array" ref="Q504">IF($I$2="Путешествия с детьми",
INDEX(GRID!$B$34:$BI$44,MATCH(Q$7,GRID!$A$34:$A$44,0),MATCH(1,($U$2=GRID!$B$31:$BI$31)*(КАЛЕНДАРЬ!$BF7=GRID!$B$33:$BI$33), 0))*GRID!$B$65,
ROUNDUP(INDEX(GRID!$B$34:$BI$44,MATCH(Q$7,GRID!$A$34:$A$44,0),MATCH(1,($U$2=GRID!$B$31:$BI$31)*(КАЛЕНДАРЬ!$BF7=GRID!$B$33:$BI$33),0))*GRID!$B$65*(1-GRID!$B$69),0))</f>
        <v>35518</v>
      </c>
      <c r="R504" s="47" cm="1">
        <f t="array" ref="R504">IF($I$2="Путешествия с детьми",
INDEX(GRID!$B$47:$BI$57,MATCH(Q$7,GRID!$A$47:$A$57,0),MATCH(1,($U$2=GRID!$B$31:$BI$31)*(КАЛЕНДАРЬ!$BF7=GRID!$B$33:$BI$33), 0))*GRID!$B$65,
ROUNDUP(INDEX(GRID!$B$47:$BI$57,MATCH(Q$7,GRID!$A$47:$A$57,0),MATCH(1,($U$2=GRID!$B$31:$BI$31)*(КАЛЕНДАРЬ!$BF7=GRID!$B$33:$BI$33),0))*GRID!$B$65*(1-GRID!$B$69),0))</f>
        <v>37754</v>
      </c>
      <c r="S504" s="47" cm="1">
        <f t="array" ref="S504">IF($I$2="Путешествия с детьми",
INDEX(GRID!$B$34:$BI$44,MATCH(S$7,GRID!$A$34:$A$44,0),MATCH(1,($U$2=GRID!$B$31:$BI$31)*(КАЛЕНДАРЬ!$BF7=GRID!$B$33:$BI$33), 0))*GRID!$B$65,
ROUNDUP(INDEX(GRID!$B$34:$BI$44,MATCH(S$7,GRID!$A$34:$A$44,0),MATCH(1,($U$2=GRID!$B$31:$BI$31)*(КАЛЕНДАРЬ!$BF7=GRID!$B$33:$BI$33),0))*GRID!$B$65*(1-GRID!$B$69),0))</f>
        <v>38700</v>
      </c>
      <c r="T504" s="47" cm="1">
        <f t="array" ref="T504">IF($I$2="Путешествия с детьми",
INDEX(GRID!$B$47:$BI$57,MATCH(S$7,GRID!$A$47:$A$57,0),MATCH(1,($U$2=GRID!$B$31:$BI$31)*(КАЛЕНДАРЬ!$BF7=GRID!$B$33:$BI$33), 0))*GRID!$B$65,
ROUNDUP(INDEX(GRID!$B$47:$BI$57,MATCH(S$7,GRID!$A$47:$A$57,0),MATCH(1,($U$2=GRID!$B$31:$BI$31)*(КАЛЕНДАРЬ!$BF7=GRID!$B$33:$BI$33),0))*GRID!$B$65*(1-GRID!$B$69),0))</f>
        <v>40936</v>
      </c>
      <c r="U504" s="47" cm="1">
        <f t="array" ref="U504">IF($I$2="Путешествия с детьми",
INDEX(GRID!$B$34:$BI$44,MATCH(U$7,GRID!$A$34:$A$44,0),MATCH(1,($U$2=GRID!$B$31:$BI$31)*(КАЛЕНДАРЬ!$BF7=GRID!$B$33:$BI$33), 0))*GRID!$B$65,
ROUNDUP(INDEX(GRID!$B$34:$BI$44,MATCH(U$7,GRID!$A$34:$A$44,0),MATCH(1,($U$2=GRID!$B$31:$BI$31)*(КАЛЕНДАРЬ!$BF7=GRID!$B$33:$BI$33),0))*GRID!$B$65*(1-GRID!$B$69),0))</f>
        <v>44118</v>
      </c>
      <c r="V504" s="47" cm="1">
        <f t="array" ref="V504">IF($I$2="Путешествия с детьми",
INDEX(GRID!$B$47:$BI$57,MATCH(U$7,GRID!$A$47:$A$57,0),MATCH(1,($U$2=GRID!$B$31:$BI$31)*(КАЛЕНДАРЬ!$BF7=GRID!$B$33:$BI$33), 0))*GRID!$B$65,
ROUNDUP(INDEX(GRID!$B$47:$BI$57,MATCH(U$7,GRID!$A$47:$A$57,0),MATCH(1,($U$2=GRID!$B$31:$BI$31)*(КАЛЕНДАРЬ!$BF7=GRID!$B$33:$BI$33),0))*GRID!$B$65*(1-GRID!$B$69),0))</f>
        <v>46354</v>
      </c>
      <c r="W504" s="47" cm="1">
        <f t="array" ref="W504">IF($I$2="Путешествия с детьми",
INDEX(GRID!$B$34:$BI$44,MATCH(W$7,GRID!$A$34:$A$44,0),MATCH(1,($U$2=GRID!$B$31:$BI$31)*(КАЛЕНДАРЬ!$BF7=GRID!$B$33:$BI$33), 0))*GRID!$B$65,
ROUNDUP(INDEX(GRID!$B$34:$BI$44,MATCH(W$7,GRID!$A$34:$A$44,0),MATCH(1,($U$2=GRID!$B$31:$BI$31)*(КАЛЕНДАРЬ!$BF7=GRID!$B$33:$BI$33),0))*GRID!$B$65*(1-GRID!$B$69),0))</f>
        <v>135364</v>
      </c>
      <c r="X504" s="47" cm="1">
        <f t="array" ref="X504">IF($I$2="Путешествия с детьми",
INDEX(GRID!$B$47:$BI$57,MATCH(W$7,GRID!$A$47:$A$57,0),MATCH(1,($U$2=GRID!$B$31:$BI$31)*(КАЛЕНДАРЬ!$BF7=GRID!$B$33:$BI$33), 0))*GRID!$B$65,
ROUNDUP(INDEX(GRID!$B$47:$BI$57,MATCH(W$7,GRID!$A$47:$A$57,0),MATCH(1,($U$2=GRID!$B$31:$BI$31)*(КАЛЕНДАРЬ!$BF7=GRID!$B$33:$BI$33),0))*GRID!$B$65*(1-GRID!$B$69),0))</f>
        <v>137600</v>
      </c>
    </row>
    <row r="505" spans="1:24" ht="12.75" customHeight="1" x14ac:dyDescent="0.2">
      <c r="A505" s="117" t="s">
        <v>42</v>
      </c>
      <c r="B505" s="117">
        <v>5</v>
      </c>
      <c r="C505" s="138" cm="1">
        <f t="array" ref="C505">IF($I$2="Путешествия с детьми",
INDEX(GRID!$B$34:$BI$44,MATCH(C$7,GRID!$A$34:$A$44,0),MATCH(1,($U$2=GRID!$B$31:$BI$31)*(КАЛЕНДАРЬ!$BF8=GRID!$B$33:$BI$33), 0))*GRID!$B$65,
ROUNDUP(INDEX(GRID!$B$34:$BI$44,MATCH(C$7,GRID!$A$34:$A$44,0),MATCH(1,($U$2=GRID!$B$31:$BI$31)*(КАЛЕНДАРЬ!$BF8=GRID!$B$33:$BI$33),0))*GRID!$B$65*(1-GRID!$B$69),0))</f>
        <v>20640</v>
      </c>
      <c r="D505" s="47" cm="1">
        <f t="array" ref="D505">IF($I$2="Путешествия с детьми",
INDEX(GRID!$B$47:$BI$57,MATCH(C$7,GRID!$A$47:$A$57,0),MATCH(1,($U$2=GRID!$B$31:$BI$31)*(КАЛЕНДАРЬ!$BF8=GRID!$B$33:$BI$33), 0))*GRID!$B$65,
ROUNDUP(INDEX(GRID!$B$47:$BI$57,MATCH(C$7,GRID!$A$47:$A$57,0),MATCH(1,($U$2=GRID!$B$31:$BI$31)*(КАЛЕНДАРЬ!$BF8=GRID!$B$33:$BI$33),0))*GRID!$B$65*(1-GRID!$B$69),0))</f>
        <v>22876</v>
      </c>
      <c r="E505" s="47" cm="1">
        <f t="array" ref="E505">IF($I$2="Путешествия с детьми",
INDEX(GRID!$B$34:$BI$44,MATCH(E$7,GRID!$A$34:$A$44,0),MATCH(1,($U$2=GRID!$B$31:$BI$31)*(КАЛЕНДАРЬ!$BF8=GRID!$B$33:$BI$33), 0))*GRID!$B$65,
ROUNDUP(INDEX(GRID!$B$34:$BI$44,MATCH(E$7,GRID!$A$34:$A$44,0),MATCH(1,($U$2=GRID!$B$31:$BI$31)*(КАЛЕНДАРЬ!$BF8=GRID!$B$33:$BI$33),0))*GRID!$B$65*(1-GRID!$B$69),0))</f>
        <v>22274</v>
      </c>
      <c r="F505" s="47" cm="1">
        <f t="array" ref="F505">IF($I$2="Путешествия с детьми",
INDEX(GRID!$B$47:$BI$57,MATCH(E$7,GRID!$A$47:$A$57,0),MATCH(1,($U$2=GRID!$B$31:$BI$31)*(КАЛЕНДАРЬ!$BF8=GRID!$B$33:$BI$33), 0))*GRID!$B$65,
ROUNDUP(INDEX(GRID!$B$47:$BI$57,MATCH(E$7,GRID!$A$47:$A$57,0),MATCH(1,($U$2=GRID!$B$31:$BI$31)*(КАЛЕНДАРЬ!$BF8=GRID!$B$33:$BI$33),0))*GRID!$B$65*(1-GRID!$B$69),0))</f>
        <v>24510</v>
      </c>
      <c r="G505" s="47" cm="1">
        <f t="array" ref="G505">IF($I$2="Путешествия с детьми",
INDEX(GRID!$B$34:$BI$44,MATCH(G$7,GRID!$A$34:$A$44,0),MATCH(1,($U$2=GRID!$B$31:$BI$31)*(КАЛЕНДАРЬ!$BF8=GRID!$B$33:$BI$33), 0))*GRID!$B$65,
ROUNDUP(INDEX(GRID!$B$34:$BI$44,MATCH(G$7,GRID!$A$34:$A$44,0),MATCH(1,($U$2=GRID!$B$31:$BI$31)*(КАЛЕНДАРЬ!$BF8=GRID!$B$33:$BI$33),0))*GRID!$B$65*(1-GRID!$B$69),0))</f>
        <v>23220</v>
      </c>
      <c r="H505" s="47" cm="1">
        <f t="array" ref="H505">IF($I$2="Путешествия с детьми",
INDEX(GRID!$B$47:$BI$57,MATCH(G$7,GRID!$A$47:$A$57,0),MATCH(1,($U$2=GRID!$B$31:$BI$31)*(КАЛЕНДАРЬ!$BF8=GRID!$B$33:$BI$33), 0))*GRID!$B$65,
ROUNDUP(INDEX(GRID!$B$47:$BI$57,MATCH(G$7,GRID!$A$47:$A$57,0),MATCH(1,($U$2=GRID!$B$31:$BI$31)*(КАЛЕНДАРЬ!$BF8=GRID!$B$33:$BI$33),0))*GRID!$B$65*(1-GRID!$B$69),0))</f>
        <v>25456</v>
      </c>
      <c r="I505" s="47" cm="1">
        <f t="array" ref="I505">IF($I$2="Путешествия с детьми",
INDEX(GRID!$B$34:$BI$44,MATCH(I$7,GRID!$A$34:$A$44,0),MATCH(1,($U$2=GRID!$B$31:$BI$31)*(КАЛЕНДАРЬ!$BF8=GRID!$B$33:$BI$33), 0))*GRID!$B$65,
ROUNDUP(INDEX(GRID!$B$34:$BI$44,MATCH(I$7,GRID!$A$34:$A$44,0),MATCH(1,($U$2=GRID!$B$31:$BI$31)*(КАЛЕНДАРЬ!$BF8=GRID!$B$33:$BI$33),0))*GRID!$B$65*(1-GRID!$B$69),0))</f>
        <v>24854</v>
      </c>
      <c r="J505" s="47" cm="1">
        <f t="array" ref="J505">IF($I$2="Путешествия с детьми",
INDEX(GRID!$B$47:$BI$57,MATCH(I$7,GRID!$A$47:$A$57,0),MATCH(1,($U$2=GRID!$B$31:$BI$31)*(КАЛЕНДАРЬ!$BF8=GRID!$B$33:$BI$33), 0))*GRID!$B$65,
ROUNDUP(INDEX(GRID!$B$47:$BI$57,MATCH(I$7,GRID!$A$47:$A$57,0),MATCH(1,($U$2=GRID!$B$31:$BI$31)*(КАЛЕНДАРЬ!$BF8=GRID!$B$33:$BI$33),0))*GRID!$B$65*(1-GRID!$B$69),0))</f>
        <v>27090</v>
      </c>
      <c r="K505" s="47" cm="1">
        <f t="array" ref="K505">IF($I$2="Путешествия с детьми",
INDEX(GRID!$B$34:$BI$44,MATCH(K$7,GRID!$A$34:$A$44,0),MATCH(1,($U$2=GRID!$B$31:$BI$31)*(КАЛЕНДАРЬ!$BF8=GRID!$B$33:$BI$33), 0))*GRID!$B$65,
ROUNDUP(INDEX(GRID!$B$34:$BI$44,MATCH(K$7,GRID!$A$34:$A$44,0),MATCH(1,($U$2=GRID!$B$31:$BI$31)*(КАЛЕНДАРЬ!$BF8=GRID!$B$33:$BI$33),0))*GRID!$B$65*(1-GRID!$B$69),0))</f>
        <v>25800</v>
      </c>
      <c r="L505" s="47" cm="1">
        <f t="array" ref="L505">IF($I$2="Путешествия с детьми",
INDEX(GRID!$B$47:$BI$57,MATCH(K$7,GRID!$A$47:$A$57,0),MATCH(1,($U$2=GRID!$B$31:$BI$31)*(КАЛЕНДАРЬ!$BF8=GRID!$B$33:$BI$33), 0))*GRID!$B$65,
ROUNDUP(INDEX(GRID!$B$47:$BI$57,MATCH(K$7,GRID!$A$47:$A$57,0),MATCH(1,($U$2=GRID!$B$31:$BI$31)*(КАЛЕНДАРЬ!$BF8=GRID!$B$33:$BI$33),0))*GRID!$B$65*(1-GRID!$B$69),0))</f>
        <v>28036</v>
      </c>
      <c r="M505" s="47" cm="1">
        <f t="array" ref="M505">IF($I$2="Путешествия с детьми",
INDEX(GRID!$B$34:$BI$44,MATCH(M$7,GRID!$A$34:$A$44,0),MATCH(1,($U$2=GRID!$B$31:$BI$31)*(КАЛЕНДАРЬ!$BF8=GRID!$B$33:$BI$33), 0))*GRID!$B$65,
ROUNDUP(INDEX(GRID!$B$34:$BI$44,MATCH(M$7,GRID!$A$34:$A$44,0),MATCH(1,($U$2=GRID!$B$31:$BI$31)*(КАЛЕНДАРЬ!$BF8=GRID!$B$33:$BI$33),0))*GRID!$B$65*(1-GRID!$B$69),0))</f>
        <v>27434</v>
      </c>
      <c r="N505" s="47" cm="1">
        <f t="array" ref="N505">IF($I$2="Путешествия с детьми",
INDEX(GRID!$B$47:$BI$57,MATCH(M$7,GRID!$A$47:$A$57,0),MATCH(1,($U$2=GRID!$B$31:$BI$31)*(КАЛЕНДАРЬ!$BF8=GRID!$B$33:$BI$33), 0))*GRID!$B$65,
ROUNDUP(INDEX(GRID!$B$47:$BI$57,MATCH(M$7,GRID!$A$47:$A$57,0),MATCH(1,($U$2=GRID!$B$31:$BI$31)*(КАЛЕНДАРЬ!$BF8=GRID!$B$33:$BI$33),0))*GRID!$B$65*(1-GRID!$B$69),0))</f>
        <v>29670</v>
      </c>
      <c r="O505" s="47" cm="1">
        <f t="array" ref="O505">IF($I$2="Путешествия с детьми",
INDEX(GRID!$B$34:$BI$44,MATCH(O$7,GRID!$A$34:$A$44,0),MATCH(1,($U$2=GRID!$B$31:$BI$31)*(КАЛЕНДАРЬ!$BF8=GRID!$B$33:$BI$33), 0))*GRID!$B$65,
ROUNDUP(INDEX(GRID!$B$34:$BI$44,MATCH(O$7,GRID!$A$34:$A$44,0),MATCH(1,($U$2=GRID!$B$31:$BI$31)*(КАЛЕНДАРЬ!$BF8=GRID!$B$33:$BI$33),0))*GRID!$B$65*(1-GRID!$B$69),0))</f>
        <v>33712</v>
      </c>
      <c r="P505" s="47" cm="1">
        <f t="array" ref="P505">IF($I$2="Путешествия с детьми",
INDEX(GRID!$B$47:$BI$57,MATCH(O$7,GRID!$A$47:$A$57,0),MATCH(1,($U$2=GRID!$B$31:$BI$31)*(КАЛЕНДАРЬ!$BF8=GRID!$B$33:$BI$33), 0))*GRID!$B$65,
ROUNDUP(INDEX(GRID!$B$47:$BI$57,MATCH(O$7,GRID!$A$47:$A$57,0),MATCH(1,($U$2=GRID!$B$31:$BI$31)*(КАЛЕНДАРЬ!$BF8=GRID!$B$33:$BI$33),0))*GRID!$B$65*(1-GRID!$B$69),0))</f>
        <v>35948</v>
      </c>
      <c r="Q505" s="47" cm="1">
        <f t="array" ref="Q505">IF($I$2="Путешествия с детьми",
INDEX(GRID!$B$34:$BI$44,MATCH(Q$7,GRID!$A$34:$A$44,0),MATCH(1,($U$2=GRID!$B$31:$BI$31)*(КАЛЕНДАРЬ!$BF8=GRID!$B$33:$BI$33), 0))*GRID!$B$65,
ROUNDUP(INDEX(GRID!$B$34:$BI$44,MATCH(Q$7,GRID!$A$34:$A$44,0),MATCH(1,($U$2=GRID!$B$31:$BI$31)*(КАЛЕНДАРЬ!$BF8=GRID!$B$33:$BI$33),0))*GRID!$B$65*(1-GRID!$B$69),0))</f>
        <v>35518</v>
      </c>
      <c r="R505" s="47" cm="1">
        <f t="array" ref="R505">IF($I$2="Путешествия с детьми",
INDEX(GRID!$B$47:$BI$57,MATCH(Q$7,GRID!$A$47:$A$57,0),MATCH(1,($U$2=GRID!$B$31:$BI$31)*(КАЛЕНДАРЬ!$BF8=GRID!$B$33:$BI$33), 0))*GRID!$B$65,
ROUNDUP(INDEX(GRID!$B$47:$BI$57,MATCH(Q$7,GRID!$A$47:$A$57,0),MATCH(1,($U$2=GRID!$B$31:$BI$31)*(КАЛЕНДАРЬ!$BF8=GRID!$B$33:$BI$33),0))*GRID!$B$65*(1-GRID!$B$69),0))</f>
        <v>37754</v>
      </c>
      <c r="S505" s="47" cm="1">
        <f t="array" ref="S505">IF($I$2="Путешествия с детьми",
INDEX(GRID!$B$34:$BI$44,MATCH(S$7,GRID!$A$34:$A$44,0),MATCH(1,($U$2=GRID!$B$31:$BI$31)*(КАЛЕНДАРЬ!$BF8=GRID!$B$33:$BI$33), 0))*GRID!$B$65,
ROUNDUP(INDEX(GRID!$B$34:$BI$44,MATCH(S$7,GRID!$A$34:$A$44,0),MATCH(1,($U$2=GRID!$B$31:$BI$31)*(КАЛЕНДАРЬ!$BF8=GRID!$B$33:$BI$33),0))*GRID!$B$65*(1-GRID!$B$69),0))</f>
        <v>38700</v>
      </c>
      <c r="T505" s="47" cm="1">
        <f t="array" ref="T505">IF($I$2="Путешествия с детьми",
INDEX(GRID!$B$47:$BI$57,MATCH(S$7,GRID!$A$47:$A$57,0),MATCH(1,($U$2=GRID!$B$31:$BI$31)*(КАЛЕНДАРЬ!$BF8=GRID!$B$33:$BI$33), 0))*GRID!$B$65,
ROUNDUP(INDEX(GRID!$B$47:$BI$57,MATCH(S$7,GRID!$A$47:$A$57,0),MATCH(1,($U$2=GRID!$B$31:$BI$31)*(КАЛЕНДАРЬ!$BF8=GRID!$B$33:$BI$33),0))*GRID!$B$65*(1-GRID!$B$69),0))</f>
        <v>40936</v>
      </c>
      <c r="U505" s="47" cm="1">
        <f t="array" ref="U505">IF($I$2="Путешествия с детьми",
INDEX(GRID!$B$34:$BI$44,MATCH(U$7,GRID!$A$34:$A$44,0),MATCH(1,($U$2=GRID!$B$31:$BI$31)*(КАЛЕНДАРЬ!$BF8=GRID!$B$33:$BI$33), 0))*GRID!$B$65,
ROUNDUP(INDEX(GRID!$B$34:$BI$44,MATCH(U$7,GRID!$A$34:$A$44,0),MATCH(1,($U$2=GRID!$B$31:$BI$31)*(КАЛЕНДАРЬ!$BF8=GRID!$B$33:$BI$33),0))*GRID!$B$65*(1-GRID!$B$69),0))</f>
        <v>44118</v>
      </c>
      <c r="V505" s="47" cm="1">
        <f t="array" ref="V505">IF($I$2="Путешествия с детьми",
INDEX(GRID!$B$47:$BI$57,MATCH(U$7,GRID!$A$47:$A$57,0),MATCH(1,($U$2=GRID!$B$31:$BI$31)*(КАЛЕНДАРЬ!$BF8=GRID!$B$33:$BI$33), 0))*GRID!$B$65,
ROUNDUP(INDEX(GRID!$B$47:$BI$57,MATCH(U$7,GRID!$A$47:$A$57,0),MATCH(1,($U$2=GRID!$B$31:$BI$31)*(КАЛЕНДАРЬ!$BF8=GRID!$B$33:$BI$33),0))*GRID!$B$65*(1-GRID!$B$69),0))</f>
        <v>46354</v>
      </c>
      <c r="W505" s="47" cm="1">
        <f t="array" ref="W505">IF($I$2="Путешествия с детьми",
INDEX(GRID!$B$34:$BI$44,MATCH(W$7,GRID!$A$34:$A$44,0),MATCH(1,($U$2=GRID!$B$31:$BI$31)*(КАЛЕНДАРЬ!$BF8=GRID!$B$33:$BI$33), 0))*GRID!$B$65,
ROUNDUP(INDEX(GRID!$B$34:$BI$44,MATCH(W$7,GRID!$A$34:$A$44,0),MATCH(1,($U$2=GRID!$B$31:$BI$31)*(КАЛЕНДАРЬ!$BF8=GRID!$B$33:$BI$33),0))*GRID!$B$65*(1-GRID!$B$69),0))</f>
        <v>135364</v>
      </c>
      <c r="X505" s="47" cm="1">
        <f t="array" ref="X505">IF($I$2="Путешествия с детьми",
INDEX(GRID!$B$47:$BI$57,MATCH(W$7,GRID!$A$47:$A$57,0),MATCH(1,($U$2=GRID!$B$31:$BI$31)*(КАЛЕНДАРЬ!$BF8=GRID!$B$33:$BI$33), 0))*GRID!$B$65,
ROUNDUP(INDEX(GRID!$B$47:$BI$57,MATCH(W$7,GRID!$A$47:$A$57,0),MATCH(1,($U$2=GRID!$B$31:$BI$31)*(КАЛЕНДАРЬ!$BF8=GRID!$B$33:$BI$33),0))*GRID!$B$65*(1-GRID!$B$69),0))</f>
        <v>137600</v>
      </c>
    </row>
    <row r="506" spans="1:24" ht="12.75" customHeight="1" x14ac:dyDescent="0.2">
      <c r="A506" s="117" t="s">
        <v>43</v>
      </c>
      <c r="B506" s="117">
        <v>6</v>
      </c>
      <c r="C506" s="138" cm="1">
        <f t="array" ref="C506">IF($I$2="Путешествия с детьми",
INDEX(GRID!$B$34:$BI$44,MATCH(C$7,GRID!$A$34:$A$44,0),MATCH(1,($U$2=GRID!$B$31:$BI$31)*(КАЛЕНДАРЬ!$BF9=GRID!$B$33:$BI$33), 0))*GRID!$B$65,
ROUNDUP(INDEX(GRID!$B$34:$BI$44,MATCH(C$7,GRID!$A$34:$A$44,0),MATCH(1,($U$2=GRID!$B$31:$BI$31)*(КАЛЕНДАРЬ!$BF9=GRID!$B$33:$BI$33),0))*GRID!$B$65*(1-GRID!$B$69),0))</f>
        <v>20640</v>
      </c>
      <c r="D506" s="47" cm="1">
        <f t="array" ref="D506">IF($I$2="Путешествия с детьми",
INDEX(GRID!$B$47:$BI$57,MATCH(C$7,GRID!$A$47:$A$57,0),MATCH(1,($U$2=GRID!$B$31:$BI$31)*(КАЛЕНДАРЬ!$BF9=GRID!$B$33:$BI$33), 0))*GRID!$B$65,
ROUNDUP(INDEX(GRID!$B$47:$BI$57,MATCH(C$7,GRID!$A$47:$A$57,0),MATCH(1,($U$2=GRID!$B$31:$BI$31)*(КАЛЕНДАРЬ!$BF9=GRID!$B$33:$BI$33),0))*GRID!$B$65*(1-GRID!$B$69),0))</f>
        <v>22876</v>
      </c>
      <c r="E506" s="47" cm="1">
        <f t="array" ref="E506">IF($I$2="Путешествия с детьми",
INDEX(GRID!$B$34:$BI$44,MATCH(E$7,GRID!$A$34:$A$44,0),MATCH(1,($U$2=GRID!$B$31:$BI$31)*(КАЛЕНДАРЬ!$BF9=GRID!$B$33:$BI$33), 0))*GRID!$B$65,
ROUNDUP(INDEX(GRID!$B$34:$BI$44,MATCH(E$7,GRID!$A$34:$A$44,0),MATCH(1,($U$2=GRID!$B$31:$BI$31)*(КАЛЕНДАРЬ!$BF9=GRID!$B$33:$BI$33),0))*GRID!$B$65*(1-GRID!$B$69),0))</f>
        <v>22274</v>
      </c>
      <c r="F506" s="47" cm="1">
        <f t="array" ref="F506">IF($I$2="Путешествия с детьми",
INDEX(GRID!$B$47:$BI$57,MATCH(E$7,GRID!$A$47:$A$57,0),MATCH(1,($U$2=GRID!$B$31:$BI$31)*(КАЛЕНДАРЬ!$BF9=GRID!$B$33:$BI$33), 0))*GRID!$B$65,
ROUNDUP(INDEX(GRID!$B$47:$BI$57,MATCH(E$7,GRID!$A$47:$A$57,0),MATCH(1,($U$2=GRID!$B$31:$BI$31)*(КАЛЕНДАРЬ!$BF9=GRID!$B$33:$BI$33),0))*GRID!$B$65*(1-GRID!$B$69),0))</f>
        <v>24510</v>
      </c>
      <c r="G506" s="47" cm="1">
        <f t="array" ref="G506">IF($I$2="Путешествия с детьми",
INDEX(GRID!$B$34:$BI$44,MATCH(G$7,GRID!$A$34:$A$44,0),MATCH(1,($U$2=GRID!$B$31:$BI$31)*(КАЛЕНДАРЬ!$BF9=GRID!$B$33:$BI$33), 0))*GRID!$B$65,
ROUNDUP(INDEX(GRID!$B$34:$BI$44,MATCH(G$7,GRID!$A$34:$A$44,0),MATCH(1,($U$2=GRID!$B$31:$BI$31)*(КАЛЕНДАРЬ!$BF9=GRID!$B$33:$BI$33),0))*GRID!$B$65*(1-GRID!$B$69),0))</f>
        <v>23220</v>
      </c>
      <c r="H506" s="47" cm="1">
        <f t="array" ref="H506">IF($I$2="Путешествия с детьми",
INDEX(GRID!$B$47:$BI$57,MATCH(G$7,GRID!$A$47:$A$57,0),MATCH(1,($U$2=GRID!$B$31:$BI$31)*(КАЛЕНДАРЬ!$BF9=GRID!$B$33:$BI$33), 0))*GRID!$B$65,
ROUNDUP(INDEX(GRID!$B$47:$BI$57,MATCH(G$7,GRID!$A$47:$A$57,0),MATCH(1,($U$2=GRID!$B$31:$BI$31)*(КАЛЕНДАРЬ!$BF9=GRID!$B$33:$BI$33),0))*GRID!$B$65*(1-GRID!$B$69),0))</f>
        <v>25456</v>
      </c>
      <c r="I506" s="47" cm="1">
        <f t="array" ref="I506">IF($I$2="Путешествия с детьми",
INDEX(GRID!$B$34:$BI$44,MATCH(I$7,GRID!$A$34:$A$44,0),MATCH(1,($U$2=GRID!$B$31:$BI$31)*(КАЛЕНДАРЬ!$BF9=GRID!$B$33:$BI$33), 0))*GRID!$B$65,
ROUNDUP(INDEX(GRID!$B$34:$BI$44,MATCH(I$7,GRID!$A$34:$A$44,0),MATCH(1,($U$2=GRID!$B$31:$BI$31)*(КАЛЕНДАРЬ!$BF9=GRID!$B$33:$BI$33),0))*GRID!$B$65*(1-GRID!$B$69),0))</f>
        <v>24854</v>
      </c>
      <c r="J506" s="47" cm="1">
        <f t="array" ref="J506">IF($I$2="Путешествия с детьми",
INDEX(GRID!$B$47:$BI$57,MATCH(I$7,GRID!$A$47:$A$57,0),MATCH(1,($U$2=GRID!$B$31:$BI$31)*(КАЛЕНДАРЬ!$BF9=GRID!$B$33:$BI$33), 0))*GRID!$B$65,
ROUNDUP(INDEX(GRID!$B$47:$BI$57,MATCH(I$7,GRID!$A$47:$A$57,0),MATCH(1,($U$2=GRID!$B$31:$BI$31)*(КАЛЕНДАРЬ!$BF9=GRID!$B$33:$BI$33),0))*GRID!$B$65*(1-GRID!$B$69),0))</f>
        <v>27090</v>
      </c>
      <c r="K506" s="47" cm="1">
        <f t="array" ref="K506">IF($I$2="Путешествия с детьми",
INDEX(GRID!$B$34:$BI$44,MATCH(K$7,GRID!$A$34:$A$44,0),MATCH(1,($U$2=GRID!$B$31:$BI$31)*(КАЛЕНДАРЬ!$BF9=GRID!$B$33:$BI$33), 0))*GRID!$B$65,
ROUNDUP(INDEX(GRID!$B$34:$BI$44,MATCH(K$7,GRID!$A$34:$A$44,0),MATCH(1,($U$2=GRID!$B$31:$BI$31)*(КАЛЕНДАРЬ!$BF9=GRID!$B$33:$BI$33),0))*GRID!$B$65*(1-GRID!$B$69),0))</f>
        <v>25800</v>
      </c>
      <c r="L506" s="47" cm="1">
        <f t="array" ref="L506">IF($I$2="Путешествия с детьми",
INDEX(GRID!$B$47:$BI$57,MATCH(K$7,GRID!$A$47:$A$57,0),MATCH(1,($U$2=GRID!$B$31:$BI$31)*(КАЛЕНДАРЬ!$BF9=GRID!$B$33:$BI$33), 0))*GRID!$B$65,
ROUNDUP(INDEX(GRID!$B$47:$BI$57,MATCH(K$7,GRID!$A$47:$A$57,0),MATCH(1,($U$2=GRID!$B$31:$BI$31)*(КАЛЕНДАРЬ!$BF9=GRID!$B$33:$BI$33),0))*GRID!$B$65*(1-GRID!$B$69),0))</f>
        <v>28036</v>
      </c>
      <c r="M506" s="47" cm="1">
        <f t="array" ref="M506">IF($I$2="Путешествия с детьми",
INDEX(GRID!$B$34:$BI$44,MATCH(M$7,GRID!$A$34:$A$44,0),MATCH(1,($U$2=GRID!$B$31:$BI$31)*(КАЛЕНДАРЬ!$BF9=GRID!$B$33:$BI$33), 0))*GRID!$B$65,
ROUNDUP(INDEX(GRID!$B$34:$BI$44,MATCH(M$7,GRID!$A$34:$A$44,0),MATCH(1,($U$2=GRID!$B$31:$BI$31)*(КАЛЕНДАРЬ!$BF9=GRID!$B$33:$BI$33),0))*GRID!$B$65*(1-GRID!$B$69),0))</f>
        <v>27434</v>
      </c>
      <c r="N506" s="47" cm="1">
        <f t="array" ref="N506">IF($I$2="Путешествия с детьми",
INDEX(GRID!$B$47:$BI$57,MATCH(M$7,GRID!$A$47:$A$57,0),MATCH(1,($U$2=GRID!$B$31:$BI$31)*(КАЛЕНДАРЬ!$BF9=GRID!$B$33:$BI$33), 0))*GRID!$B$65,
ROUNDUP(INDEX(GRID!$B$47:$BI$57,MATCH(M$7,GRID!$A$47:$A$57,0),MATCH(1,($U$2=GRID!$B$31:$BI$31)*(КАЛЕНДАРЬ!$BF9=GRID!$B$33:$BI$33),0))*GRID!$B$65*(1-GRID!$B$69),0))</f>
        <v>29670</v>
      </c>
      <c r="O506" s="47" cm="1">
        <f t="array" ref="O506">IF($I$2="Путешествия с детьми",
INDEX(GRID!$B$34:$BI$44,MATCH(O$7,GRID!$A$34:$A$44,0),MATCH(1,($U$2=GRID!$B$31:$BI$31)*(КАЛЕНДАРЬ!$BF9=GRID!$B$33:$BI$33), 0))*GRID!$B$65,
ROUNDUP(INDEX(GRID!$B$34:$BI$44,MATCH(O$7,GRID!$A$34:$A$44,0),MATCH(1,($U$2=GRID!$B$31:$BI$31)*(КАЛЕНДАРЬ!$BF9=GRID!$B$33:$BI$33),0))*GRID!$B$65*(1-GRID!$B$69),0))</f>
        <v>33712</v>
      </c>
      <c r="P506" s="47" cm="1">
        <f t="array" ref="P506">IF($I$2="Путешествия с детьми",
INDEX(GRID!$B$47:$BI$57,MATCH(O$7,GRID!$A$47:$A$57,0),MATCH(1,($U$2=GRID!$B$31:$BI$31)*(КАЛЕНДАРЬ!$BF9=GRID!$B$33:$BI$33), 0))*GRID!$B$65,
ROUNDUP(INDEX(GRID!$B$47:$BI$57,MATCH(O$7,GRID!$A$47:$A$57,0),MATCH(1,($U$2=GRID!$B$31:$BI$31)*(КАЛЕНДАРЬ!$BF9=GRID!$B$33:$BI$33),0))*GRID!$B$65*(1-GRID!$B$69),0))</f>
        <v>35948</v>
      </c>
      <c r="Q506" s="47" cm="1">
        <f t="array" ref="Q506">IF($I$2="Путешествия с детьми",
INDEX(GRID!$B$34:$BI$44,MATCH(Q$7,GRID!$A$34:$A$44,0),MATCH(1,($U$2=GRID!$B$31:$BI$31)*(КАЛЕНДАРЬ!$BF9=GRID!$B$33:$BI$33), 0))*GRID!$B$65,
ROUNDUP(INDEX(GRID!$B$34:$BI$44,MATCH(Q$7,GRID!$A$34:$A$44,0),MATCH(1,($U$2=GRID!$B$31:$BI$31)*(КАЛЕНДАРЬ!$BF9=GRID!$B$33:$BI$33),0))*GRID!$B$65*(1-GRID!$B$69),0))</f>
        <v>35518</v>
      </c>
      <c r="R506" s="47" cm="1">
        <f t="array" ref="R506">IF($I$2="Путешествия с детьми",
INDEX(GRID!$B$47:$BI$57,MATCH(Q$7,GRID!$A$47:$A$57,0),MATCH(1,($U$2=GRID!$B$31:$BI$31)*(КАЛЕНДАРЬ!$BF9=GRID!$B$33:$BI$33), 0))*GRID!$B$65,
ROUNDUP(INDEX(GRID!$B$47:$BI$57,MATCH(Q$7,GRID!$A$47:$A$57,0),MATCH(1,($U$2=GRID!$B$31:$BI$31)*(КАЛЕНДАРЬ!$BF9=GRID!$B$33:$BI$33),0))*GRID!$B$65*(1-GRID!$B$69),0))</f>
        <v>37754</v>
      </c>
      <c r="S506" s="47" cm="1">
        <f t="array" ref="S506">IF($I$2="Путешествия с детьми",
INDEX(GRID!$B$34:$BI$44,MATCH(S$7,GRID!$A$34:$A$44,0),MATCH(1,($U$2=GRID!$B$31:$BI$31)*(КАЛЕНДАРЬ!$BF9=GRID!$B$33:$BI$33), 0))*GRID!$B$65,
ROUNDUP(INDEX(GRID!$B$34:$BI$44,MATCH(S$7,GRID!$A$34:$A$44,0),MATCH(1,($U$2=GRID!$B$31:$BI$31)*(КАЛЕНДАРЬ!$BF9=GRID!$B$33:$BI$33),0))*GRID!$B$65*(1-GRID!$B$69),0))</f>
        <v>38700</v>
      </c>
      <c r="T506" s="47" cm="1">
        <f t="array" ref="T506">IF($I$2="Путешествия с детьми",
INDEX(GRID!$B$47:$BI$57,MATCH(S$7,GRID!$A$47:$A$57,0),MATCH(1,($U$2=GRID!$B$31:$BI$31)*(КАЛЕНДАРЬ!$BF9=GRID!$B$33:$BI$33), 0))*GRID!$B$65,
ROUNDUP(INDEX(GRID!$B$47:$BI$57,MATCH(S$7,GRID!$A$47:$A$57,0),MATCH(1,($U$2=GRID!$B$31:$BI$31)*(КАЛЕНДАРЬ!$BF9=GRID!$B$33:$BI$33),0))*GRID!$B$65*(1-GRID!$B$69),0))</f>
        <v>40936</v>
      </c>
      <c r="U506" s="47" cm="1">
        <f t="array" ref="U506">IF($I$2="Путешествия с детьми",
INDEX(GRID!$B$34:$BI$44,MATCH(U$7,GRID!$A$34:$A$44,0),MATCH(1,($U$2=GRID!$B$31:$BI$31)*(КАЛЕНДАРЬ!$BF9=GRID!$B$33:$BI$33), 0))*GRID!$B$65,
ROUNDUP(INDEX(GRID!$B$34:$BI$44,MATCH(U$7,GRID!$A$34:$A$44,0),MATCH(1,($U$2=GRID!$B$31:$BI$31)*(КАЛЕНДАРЬ!$BF9=GRID!$B$33:$BI$33),0))*GRID!$B$65*(1-GRID!$B$69),0))</f>
        <v>44118</v>
      </c>
      <c r="V506" s="47" cm="1">
        <f t="array" ref="V506">IF($I$2="Путешествия с детьми",
INDEX(GRID!$B$47:$BI$57,MATCH(U$7,GRID!$A$47:$A$57,0),MATCH(1,($U$2=GRID!$B$31:$BI$31)*(КАЛЕНДАРЬ!$BF9=GRID!$B$33:$BI$33), 0))*GRID!$B$65,
ROUNDUP(INDEX(GRID!$B$47:$BI$57,MATCH(U$7,GRID!$A$47:$A$57,0),MATCH(1,($U$2=GRID!$B$31:$BI$31)*(КАЛЕНДАРЬ!$BF9=GRID!$B$33:$BI$33),0))*GRID!$B$65*(1-GRID!$B$69),0))</f>
        <v>46354</v>
      </c>
      <c r="W506" s="47" cm="1">
        <f t="array" ref="W506">IF($I$2="Путешествия с детьми",
INDEX(GRID!$B$34:$BI$44,MATCH(W$7,GRID!$A$34:$A$44,0),MATCH(1,($U$2=GRID!$B$31:$BI$31)*(КАЛЕНДАРЬ!$BF9=GRID!$B$33:$BI$33), 0))*GRID!$B$65,
ROUNDUP(INDEX(GRID!$B$34:$BI$44,MATCH(W$7,GRID!$A$34:$A$44,0),MATCH(1,($U$2=GRID!$B$31:$BI$31)*(КАЛЕНДАРЬ!$BF9=GRID!$B$33:$BI$33),0))*GRID!$B$65*(1-GRID!$B$69),0))</f>
        <v>135364</v>
      </c>
      <c r="X506" s="47" cm="1">
        <f t="array" ref="X506">IF($I$2="Путешествия с детьми",
INDEX(GRID!$B$47:$BI$57,MATCH(W$7,GRID!$A$47:$A$57,0),MATCH(1,($U$2=GRID!$B$31:$BI$31)*(КАЛЕНДАРЬ!$BF9=GRID!$B$33:$BI$33), 0))*GRID!$B$65,
ROUNDUP(INDEX(GRID!$B$47:$BI$57,MATCH(W$7,GRID!$A$47:$A$57,0),MATCH(1,($U$2=GRID!$B$31:$BI$31)*(КАЛЕНДАРЬ!$BF9=GRID!$B$33:$BI$33),0))*GRID!$B$65*(1-GRID!$B$69),0))</f>
        <v>137600</v>
      </c>
    </row>
    <row r="507" spans="1:24" ht="12.75" customHeight="1" x14ac:dyDescent="0.2">
      <c r="A507" s="117" t="s">
        <v>44</v>
      </c>
      <c r="B507" s="117">
        <v>7</v>
      </c>
      <c r="C507" s="138" cm="1">
        <f t="array" ref="C507">IF($I$2="Путешествия с детьми",
INDEX(GRID!$B$34:$BI$44,MATCH(C$7,GRID!$A$34:$A$44,0),MATCH(1,($U$2=GRID!$B$31:$BI$31)*(КАЛЕНДАРЬ!$BF10=GRID!$B$33:$BI$33), 0))*GRID!$B$65,
ROUNDUP(INDEX(GRID!$B$34:$BI$44,MATCH(C$7,GRID!$A$34:$A$44,0),MATCH(1,($U$2=GRID!$B$31:$BI$31)*(КАЛЕНДАРЬ!$BF10=GRID!$B$33:$BI$33),0))*GRID!$B$65*(1-GRID!$B$69),0))</f>
        <v>20640</v>
      </c>
      <c r="D507" s="47" cm="1">
        <f t="array" ref="D507">IF($I$2="Путешествия с детьми",
INDEX(GRID!$B$47:$BI$57,MATCH(C$7,GRID!$A$47:$A$57,0),MATCH(1,($U$2=GRID!$B$31:$BI$31)*(КАЛЕНДАРЬ!$BF10=GRID!$B$33:$BI$33), 0))*GRID!$B$65,
ROUNDUP(INDEX(GRID!$B$47:$BI$57,MATCH(C$7,GRID!$A$47:$A$57,0),MATCH(1,($U$2=GRID!$B$31:$BI$31)*(КАЛЕНДАРЬ!$BF10=GRID!$B$33:$BI$33),0))*GRID!$B$65*(1-GRID!$B$69),0))</f>
        <v>22876</v>
      </c>
      <c r="E507" s="47" cm="1">
        <f t="array" ref="E507">IF($I$2="Путешествия с детьми",
INDEX(GRID!$B$34:$BI$44,MATCH(E$7,GRID!$A$34:$A$44,0),MATCH(1,($U$2=GRID!$B$31:$BI$31)*(КАЛЕНДАРЬ!$BF10=GRID!$B$33:$BI$33), 0))*GRID!$B$65,
ROUNDUP(INDEX(GRID!$B$34:$BI$44,MATCH(E$7,GRID!$A$34:$A$44,0),MATCH(1,($U$2=GRID!$B$31:$BI$31)*(КАЛЕНДАРЬ!$BF10=GRID!$B$33:$BI$33),0))*GRID!$B$65*(1-GRID!$B$69),0))</f>
        <v>22274</v>
      </c>
      <c r="F507" s="47" cm="1">
        <f t="array" ref="F507">IF($I$2="Путешествия с детьми",
INDEX(GRID!$B$47:$BI$57,MATCH(E$7,GRID!$A$47:$A$57,0),MATCH(1,($U$2=GRID!$B$31:$BI$31)*(КАЛЕНДАРЬ!$BF10=GRID!$B$33:$BI$33), 0))*GRID!$B$65,
ROUNDUP(INDEX(GRID!$B$47:$BI$57,MATCH(E$7,GRID!$A$47:$A$57,0),MATCH(1,($U$2=GRID!$B$31:$BI$31)*(КАЛЕНДАРЬ!$BF10=GRID!$B$33:$BI$33),0))*GRID!$B$65*(1-GRID!$B$69),0))</f>
        <v>24510</v>
      </c>
      <c r="G507" s="47" cm="1">
        <f t="array" ref="G507">IF($I$2="Путешествия с детьми",
INDEX(GRID!$B$34:$BI$44,MATCH(G$7,GRID!$A$34:$A$44,0),MATCH(1,($U$2=GRID!$B$31:$BI$31)*(КАЛЕНДАРЬ!$BF10=GRID!$B$33:$BI$33), 0))*GRID!$B$65,
ROUNDUP(INDEX(GRID!$B$34:$BI$44,MATCH(G$7,GRID!$A$34:$A$44,0),MATCH(1,($U$2=GRID!$B$31:$BI$31)*(КАЛЕНДАРЬ!$BF10=GRID!$B$33:$BI$33),0))*GRID!$B$65*(1-GRID!$B$69),0))</f>
        <v>23220</v>
      </c>
      <c r="H507" s="47" cm="1">
        <f t="array" ref="H507">IF($I$2="Путешествия с детьми",
INDEX(GRID!$B$47:$BI$57,MATCH(G$7,GRID!$A$47:$A$57,0),MATCH(1,($U$2=GRID!$B$31:$BI$31)*(КАЛЕНДАРЬ!$BF10=GRID!$B$33:$BI$33), 0))*GRID!$B$65,
ROUNDUP(INDEX(GRID!$B$47:$BI$57,MATCH(G$7,GRID!$A$47:$A$57,0),MATCH(1,($U$2=GRID!$B$31:$BI$31)*(КАЛЕНДАРЬ!$BF10=GRID!$B$33:$BI$33),0))*GRID!$B$65*(1-GRID!$B$69),0))</f>
        <v>25456</v>
      </c>
      <c r="I507" s="47" cm="1">
        <f t="array" ref="I507">IF($I$2="Путешествия с детьми",
INDEX(GRID!$B$34:$BI$44,MATCH(I$7,GRID!$A$34:$A$44,0),MATCH(1,($U$2=GRID!$B$31:$BI$31)*(КАЛЕНДАРЬ!$BF10=GRID!$B$33:$BI$33), 0))*GRID!$B$65,
ROUNDUP(INDEX(GRID!$B$34:$BI$44,MATCH(I$7,GRID!$A$34:$A$44,0),MATCH(1,($U$2=GRID!$B$31:$BI$31)*(КАЛЕНДАРЬ!$BF10=GRID!$B$33:$BI$33),0))*GRID!$B$65*(1-GRID!$B$69),0))</f>
        <v>24854</v>
      </c>
      <c r="J507" s="47" cm="1">
        <f t="array" ref="J507">IF($I$2="Путешествия с детьми",
INDEX(GRID!$B$47:$BI$57,MATCH(I$7,GRID!$A$47:$A$57,0),MATCH(1,($U$2=GRID!$B$31:$BI$31)*(КАЛЕНДАРЬ!$BF10=GRID!$B$33:$BI$33), 0))*GRID!$B$65,
ROUNDUP(INDEX(GRID!$B$47:$BI$57,MATCH(I$7,GRID!$A$47:$A$57,0),MATCH(1,($U$2=GRID!$B$31:$BI$31)*(КАЛЕНДАРЬ!$BF10=GRID!$B$33:$BI$33),0))*GRID!$B$65*(1-GRID!$B$69),0))</f>
        <v>27090</v>
      </c>
      <c r="K507" s="47" cm="1">
        <f t="array" ref="K507">IF($I$2="Путешествия с детьми",
INDEX(GRID!$B$34:$BI$44,MATCH(K$7,GRID!$A$34:$A$44,0),MATCH(1,($U$2=GRID!$B$31:$BI$31)*(КАЛЕНДАРЬ!$BF10=GRID!$B$33:$BI$33), 0))*GRID!$B$65,
ROUNDUP(INDEX(GRID!$B$34:$BI$44,MATCH(K$7,GRID!$A$34:$A$44,0),MATCH(1,($U$2=GRID!$B$31:$BI$31)*(КАЛЕНДАРЬ!$BF10=GRID!$B$33:$BI$33),0))*GRID!$B$65*(1-GRID!$B$69),0))</f>
        <v>25800</v>
      </c>
      <c r="L507" s="47" cm="1">
        <f t="array" ref="L507">IF($I$2="Путешествия с детьми",
INDEX(GRID!$B$47:$BI$57,MATCH(K$7,GRID!$A$47:$A$57,0),MATCH(1,($U$2=GRID!$B$31:$BI$31)*(КАЛЕНДАРЬ!$BF10=GRID!$B$33:$BI$33), 0))*GRID!$B$65,
ROUNDUP(INDEX(GRID!$B$47:$BI$57,MATCH(K$7,GRID!$A$47:$A$57,0),MATCH(1,($U$2=GRID!$B$31:$BI$31)*(КАЛЕНДАРЬ!$BF10=GRID!$B$33:$BI$33),0))*GRID!$B$65*(1-GRID!$B$69),0))</f>
        <v>28036</v>
      </c>
      <c r="M507" s="47" cm="1">
        <f t="array" ref="M507">IF($I$2="Путешествия с детьми",
INDEX(GRID!$B$34:$BI$44,MATCH(M$7,GRID!$A$34:$A$44,0),MATCH(1,($U$2=GRID!$B$31:$BI$31)*(КАЛЕНДАРЬ!$BF10=GRID!$B$33:$BI$33), 0))*GRID!$B$65,
ROUNDUP(INDEX(GRID!$B$34:$BI$44,MATCH(M$7,GRID!$A$34:$A$44,0),MATCH(1,($U$2=GRID!$B$31:$BI$31)*(КАЛЕНДАРЬ!$BF10=GRID!$B$33:$BI$33),0))*GRID!$B$65*(1-GRID!$B$69),0))</f>
        <v>27434</v>
      </c>
      <c r="N507" s="47" cm="1">
        <f t="array" ref="N507">IF($I$2="Путешествия с детьми",
INDEX(GRID!$B$47:$BI$57,MATCH(M$7,GRID!$A$47:$A$57,0),MATCH(1,($U$2=GRID!$B$31:$BI$31)*(КАЛЕНДАРЬ!$BF10=GRID!$B$33:$BI$33), 0))*GRID!$B$65,
ROUNDUP(INDEX(GRID!$B$47:$BI$57,MATCH(M$7,GRID!$A$47:$A$57,0),MATCH(1,($U$2=GRID!$B$31:$BI$31)*(КАЛЕНДАРЬ!$BF10=GRID!$B$33:$BI$33),0))*GRID!$B$65*(1-GRID!$B$69),0))</f>
        <v>29670</v>
      </c>
      <c r="O507" s="47" cm="1">
        <f t="array" ref="O507">IF($I$2="Путешествия с детьми",
INDEX(GRID!$B$34:$BI$44,MATCH(O$7,GRID!$A$34:$A$44,0),MATCH(1,($U$2=GRID!$B$31:$BI$31)*(КАЛЕНДАРЬ!$BF10=GRID!$B$33:$BI$33), 0))*GRID!$B$65,
ROUNDUP(INDEX(GRID!$B$34:$BI$44,MATCH(O$7,GRID!$A$34:$A$44,0),MATCH(1,($U$2=GRID!$B$31:$BI$31)*(КАЛЕНДАРЬ!$BF10=GRID!$B$33:$BI$33),0))*GRID!$B$65*(1-GRID!$B$69),0))</f>
        <v>33712</v>
      </c>
      <c r="P507" s="47" cm="1">
        <f t="array" ref="P507">IF($I$2="Путешествия с детьми",
INDEX(GRID!$B$47:$BI$57,MATCH(O$7,GRID!$A$47:$A$57,0),MATCH(1,($U$2=GRID!$B$31:$BI$31)*(КАЛЕНДАРЬ!$BF10=GRID!$B$33:$BI$33), 0))*GRID!$B$65,
ROUNDUP(INDEX(GRID!$B$47:$BI$57,MATCH(O$7,GRID!$A$47:$A$57,0),MATCH(1,($U$2=GRID!$B$31:$BI$31)*(КАЛЕНДАРЬ!$BF10=GRID!$B$33:$BI$33),0))*GRID!$B$65*(1-GRID!$B$69),0))</f>
        <v>35948</v>
      </c>
      <c r="Q507" s="47" cm="1">
        <f t="array" ref="Q507">IF($I$2="Путешествия с детьми",
INDEX(GRID!$B$34:$BI$44,MATCH(Q$7,GRID!$A$34:$A$44,0),MATCH(1,($U$2=GRID!$B$31:$BI$31)*(КАЛЕНДАРЬ!$BF10=GRID!$B$33:$BI$33), 0))*GRID!$B$65,
ROUNDUP(INDEX(GRID!$B$34:$BI$44,MATCH(Q$7,GRID!$A$34:$A$44,0),MATCH(1,($U$2=GRID!$B$31:$BI$31)*(КАЛЕНДАРЬ!$BF10=GRID!$B$33:$BI$33),0))*GRID!$B$65*(1-GRID!$B$69),0))</f>
        <v>35518</v>
      </c>
      <c r="R507" s="47" cm="1">
        <f t="array" ref="R507">IF($I$2="Путешествия с детьми",
INDEX(GRID!$B$47:$BI$57,MATCH(Q$7,GRID!$A$47:$A$57,0),MATCH(1,($U$2=GRID!$B$31:$BI$31)*(КАЛЕНДАРЬ!$BF10=GRID!$B$33:$BI$33), 0))*GRID!$B$65,
ROUNDUP(INDEX(GRID!$B$47:$BI$57,MATCH(Q$7,GRID!$A$47:$A$57,0),MATCH(1,($U$2=GRID!$B$31:$BI$31)*(КАЛЕНДАРЬ!$BF10=GRID!$B$33:$BI$33),0))*GRID!$B$65*(1-GRID!$B$69),0))</f>
        <v>37754</v>
      </c>
      <c r="S507" s="47" cm="1">
        <f t="array" ref="S507">IF($I$2="Путешествия с детьми",
INDEX(GRID!$B$34:$BI$44,MATCH(S$7,GRID!$A$34:$A$44,0),MATCH(1,($U$2=GRID!$B$31:$BI$31)*(КАЛЕНДАРЬ!$BF10=GRID!$B$33:$BI$33), 0))*GRID!$B$65,
ROUNDUP(INDEX(GRID!$B$34:$BI$44,MATCH(S$7,GRID!$A$34:$A$44,0),MATCH(1,($U$2=GRID!$B$31:$BI$31)*(КАЛЕНДАРЬ!$BF10=GRID!$B$33:$BI$33),0))*GRID!$B$65*(1-GRID!$B$69),0))</f>
        <v>38700</v>
      </c>
      <c r="T507" s="47" cm="1">
        <f t="array" ref="T507">IF($I$2="Путешествия с детьми",
INDEX(GRID!$B$47:$BI$57,MATCH(S$7,GRID!$A$47:$A$57,0),MATCH(1,($U$2=GRID!$B$31:$BI$31)*(КАЛЕНДАРЬ!$BF10=GRID!$B$33:$BI$33), 0))*GRID!$B$65,
ROUNDUP(INDEX(GRID!$B$47:$BI$57,MATCH(S$7,GRID!$A$47:$A$57,0),MATCH(1,($U$2=GRID!$B$31:$BI$31)*(КАЛЕНДАРЬ!$BF10=GRID!$B$33:$BI$33),0))*GRID!$B$65*(1-GRID!$B$69),0))</f>
        <v>40936</v>
      </c>
      <c r="U507" s="47" cm="1">
        <f t="array" ref="U507">IF($I$2="Путешествия с детьми",
INDEX(GRID!$B$34:$BI$44,MATCH(U$7,GRID!$A$34:$A$44,0),MATCH(1,($U$2=GRID!$B$31:$BI$31)*(КАЛЕНДАРЬ!$BF10=GRID!$B$33:$BI$33), 0))*GRID!$B$65,
ROUNDUP(INDEX(GRID!$B$34:$BI$44,MATCH(U$7,GRID!$A$34:$A$44,0),MATCH(1,($U$2=GRID!$B$31:$BI$31)*(КАЛЕНДАРЬ!$BF10=GRID!$B$33:$BI$33),0))*GRID!$B$65*(1-GRID!$B$69),0))</f>
        <v>44118</v>
      </c>
      <c r="V507" s="47" cm="1">
        <f t="array" ref="V507">IF($I$2="Путешествия с детьми",
INDEX(GRID!$B$47:$BI$57,MATCH(U$7,GRID!$A$47:$A$57,0),MATCH(1,($U$2=GRID!$B$31:$BI$31)*(КАЛЕНДАРЬ!$BF10=GRID!$B$33:$BI$33), 0))*GRID!$B$65,
ROUNDUP(INDEX(GRID!$B$47:$BI$57,MATCH(U$7,GRID!$A$47:$A$57,0),MATCH(1,($U$2=GRID!$B$31:$BI$31)*(КАЛЕНДАРЬ!$BF10=GRID!$B$33:$BI$33),0))*GRID!$B$65*(1-GRID!$B$69),0))</f>
        <v>46354</v>
      </c>
      <c r="W507" s="47" cm="1">
        <f t="array" ref="W507">IF($I$2="Путешествия с детьми",
INDEX(GRID!$B$34:$BI$44,MATCH(W$7,GRID!$A$34:$A$44,0),MATCH(1,($U$2=GRID!$B$31:$BI$31)*(КАЛЕНДАРЬ!$BF10=GRID!$B$33:$BI$33), 0))*GRID!$B$65,
ROUNDUP(INDEX(GRID!$B$34:$BI$44,MATCH(W$7,GRID!$A$34:$A$44,0),MATCH(1,($U$2=GRID!$B$31:$BI$31)*(КАЛЕНДАРЬ!$BF10=GRID!$B$33:$BI$33),0))*GRID!$B$65*(1-GRID!$B$69),0))</f>
        <v>135364</v>
      </c>
      <c r="X507" s="47" cm="1">
        <f t="array" ref="X507">IF($I$2="Путешествия с детьми",
INDEX(GRID!$B$47:$BI$57,MATCH(W$7,GRID!$A$47:$A$57,0),MATCH(1,($U$2=GRID!$B$31:$BI$31)*(КАЛЕНДАРЬ!$BF10=GRID!$B$33:$BI$33), 0))*GRID!$B$65,
ROUNDUP(INDEX(GRID!$B$47:$BI$57,MATCH(W$7,GRID!$A$47:$A$57,0),MATCH(1,($U$2=GRID!$B$31:$BI$31)*(КАЛЕНДАРЬ!$BF10=GRID!$B$33:$BI$33),0))*GRID!$B$65*(1-GRID!$B$69),0))</f>
        <v>137600</v>
      </c>
    </row>
    <row r="508" spans="1:24" ht="12.75" customHeight="1" x14ac:dyDescent="0.2">
      <c r="A508" s="117" t="s">
        <v>45</v>
      </c>
      <c r="B508" s="117">
        <v>8</v>
      </c>
      <c r="C508" s="138" cm="1">
        <f t="array" ref="C508">IF($I$2="Путешествия с детьми",
INDEX(GRID!$B$34:$BI$44,MATCH(C$7,GRID!$A$34:$A$44,0),MATCH(1,($U$2=GRID!$B$31:$BI$31)*(КАЛЕНДАРЬ!$BF11=GRID!$B$33:$BI$33), 0))*GRID!$B$65,
ROUNDUP(INDEX(GRID!$B$34:$BI$44,MATCH(C$7,GRID!$A$34:$A$44,0),MATCH(1,($U$2=GRID!$B$31:$BI$31)*(КАЛЕНДАРЬ!$BF11=GRID!$B$33:$BI$33),0))*GRID!$B$65*(1-GRID!$B$69),0))</f>
        <v>20640</v>
      </c>
      <c r="D508" s="47" cm="1">
        <f t="array" ref="D508">IF($I$2="Путешествия с детьми",
INDEX(GRID!$B$47:$BI$57,MATCH(C$7,GRID!$A$47:$A$57,0),MATCH(1,($U$2=GRID!$B$31:$BI$31)*(КАЛЕНДАРЬ!$BF11=GRID!$B$33:$BI$33), 0))*GRID!$B$65,
ROUNDUP(INDEX(GRID!$B$47:$BI$57,MATCH(C$7,GRID!$A$47:$A$57,0),MATCH(1,($U$2=GRID!$B$31:$BI$31)*(КАЛЕНДАРЬ!$BF11=GRID!$B$33:$BI$33),0))*GRID!$B$65*(1-GRID!$B$69),0))</f>
        <v>22876</v>
      </c>
      <c r="E508" s="47" cm="1">
        <f t="array" ref="E508">IF($I$2="Путешествия с детьми",
INDEX(GRID!$B$34:$BI$44,MATCH(E$7,GRID!$A$34:$A$44,0),MATCH(1,($U$2=GRID!$B$31:$BI$31)*(КАЛЕНДАРЬ!$BF11=GRID!$B$33:$BI$33), 0))*GRID!$B$65,
ROUNDUP(INDEX(GRID!$B$34:$BI$44,MATCH(E$7,GRID!$A$34:$A$44,0),MATCH(1,($U$2=GRID!$B$31:$BI$31)*(КАЛЕНДАРЬ!$BF11=GRID!$B$33:$BI$33),0))*GRID!$B$65*(1-GRID!$B$69),0))</f>
        <v>22274</v>
      </c>
      <c r="F508" s="47" cm="1">
        <f t="array" ref="F508">IF($I$2="Путешествия с детьми",
INDEX(GRID!$B$47:$BI$57,MATCH(E$7,GRID!$A$47:$A$57,0),MATCH(1,($U$2=GRID!$B$31:$BI$31)*(КАЛЕНДАРЬ!$BF11=GRID!$B$33:$BI$33), 0))*GRID!$B$65,
ROUNDUP(INDEX(GRID!$B$47:$BI$57,MATCH(E$7,GRID!$A$47:$A$57,0),MATCH(1,($U$2=GRID!$B$31:$BI$31)*(КАЛЕНДАРЬ!$BF11=GRID!$B$33:$BI$33),0))*GRID!$B$65*(1-GRID!$B$69),0))</f>
        <v>24510</v>
      </c>
      <c r="G508" s="47" cm="1">
        <f t="array" ref="G508">IF($I$2="Путешествия с детьми",
INDEX(GRID!$B$34:$BI$44,MATCH(G$7,GRID!$A$34:$A$44,0),MATCH(1,($U$2=GRID!$B$31:$BI$31)*(КАЛЕНДАРЬ!$BF11=GRID!$B$33:$BI$33), 0))*GRID!$B$65,
ROUNDUP(INDEX(GRID!$B$34:$BI$44,MATCH(G$7,GRID!$A$34:$A$44,0),MATCH(1,($U$2=GRID!$B$31:$BI$31)*(КАЛЕНДАРЬ!$BF11=GRID!$B$33:$BI$33),0))*GRID!$B$65*(1-GRID!$B$69),0))</f>
        <v>23220</v>
      </c>
      <c r="H508" s="47" cm="1">
        <f t="array" ref="H508">IF($I$2="Путешествия с детьми",
INDEX(GRID!$B$47:$BI$57,MATCH(G$7,GRID!$A$47:$A$57,0),MATCH(1,($U$2=GRID!$B$31:$BI$31)*(КАЛЕНДАРЬ!$BF11=GRID!$B$33:$BI$33), 0))*GRID!$B$65,
ROUNDUP(INDEX(GRID!$B$47:$BI$57,MATCH(G$7,GRID!$A$47:$A$57,0),MATCH(1,($U$2=GRID!$B$31:$BI$31)*(КАЛЕНДАРЬ!$BF11=GRID!$B$33:$BI$33),0))*GRID!$B$65*(1-GRID!$B$69),0))</f>
        <v>25456</v>
      </c>
      <c r="I508" s="47" cm="1">
        <f t="array" ref="I508">IF($I$2="Путешествия с детьми",
INDEX(GRID!$B$34:$BI$44,MATCH(I$7,GRID!$A$34:$A$44,0),MATCH(1,($U$2=GRID!$B$31:$BI$31)*(КАЛЕНДАРЬ!$BF11=GRID!$B$33:$BI$33), 0))*GRID!$B$65,
ROUNDUP(INDEX(GRID!$B$34:$BI$44,MATCH(I$7,GRID!$A$34:$A$44,0),MATCH(1,($U$2=GRID!$B$31:$BI$31)*(КАЛЕНДАРЬ!$BF11=GRID!$B$33:$BI$33),0))*GRID!$B$65*(1-GRID!$B$69),0))</f>
        <v>24854</v>
      </c>
      <c r="J508" s="47" cm="1">
        <f t="array" ref="J508">IF($I$2="Путешествия с детьми",
INDEX(GRID!$B$47:$BI$57,MATCH(I$7,GRID!$A$47:$A$57,0),MATCH(1,($U$2=GRID!$B$31:$BI$31)*(КАЛЕНДАРЬ!$BF11=GRID!$B$33:$BI$33), 0))*GRID!$B$65,
ROUNDUP(INDEX(GRID!$B$47:$BI$57,MATCH(I$7,GRID!$A$47:$A$57,0),MATCH(1,($U$2=GRID!$B$31:$BI$31)*(КАЛЕНДАРЬ!$BF11=GRID!$B$33:$BI$33),0))*GRID!$B$65*(1-GRID!$B$69),0))</f>
        <v>27090</v>
      </c>
      <c r="K508" s="47" cm="1">
        <f t="array" ref="K508">IF($I$2="Путешествия с детьми",
INDEX(GRID!$B$34:$BI$44,MATCH(K$7,GRID!$A$34:$A$44,0),MATCH(1,($U$2=GRID!$B$31:$BI$31)*(КАЛЕНДАРЬ!$BF11=GRID!$B$33:$BI$33), 0))*GRID!$B$65,
ROUNDUP(INDEX(GRID!$B$34:$BI$44,MATCH(K$7,GRID!$A$34:$A$44,0),MATCH(1,($U$2=GRID!$B$31:$BI$31)*(КАЛЕНДАРЬ!$BF11=GRID!$B$33:$BI$33),0))*GRID!$B$65*(1-GRID!$B$69),0))</f>
        <v>25800</v>
      </c>
      <c r="L508" s="47" cm="1">
        <f t="array" ref="L508">IF($I$2="Путешествия с детьми",
INDEX(GRID!$B$47:$BI$57,MATCH(K$7,GRID!$A$47:$A$57,0),MATCH(1,($U$2=GRID!$B$31:$BI$31)*(КАЛЕНДАРЬ!$BF11=GRID!$B$33:$BI$33), 0))*GRID!$B$65,
ROUNDUP(INDEX(GRID!$B$47:$BI$57,MATCH(K$7,GRID!$A$47:$A$57,0),MATCH(1,($U$2=GRID!$B$31:$BI$31)*(КАЛЕНДАРЬ!$BF11=GRID!$B$33:$BI$33),0))*GRID!$B$65*(1-GRID!$B$69),0))</f>
        <v>28036</v>
      </c>
      <c r="M508" s="47" cm="1">
        <f t="array" ref="M508">IF($I$2="Путешествия с детьми",
INDEX(GRID!$B$34:$BI$44,MATCH(M$7,GRID!$A$34:$A$44,0),MATCH(1,($U$2=GRID!$B$31:$BI$31)*(КАЛЕНДАРЬ!$BF11=GRID!$B$33:$BI$33), 0))*GRID!$B$65,
ROUNDUP(INDEX(GRID!$B$34:$BI$44,MATCH(M$7,GRID!$A$34:$A$44,0),MATCH(1,($U$2=GRID!$B$31:$BI$31)*(КАЛЕНДАРЬ!$BF11=GRID!$B$33:$BI$33),0))*GRID!$B$65*(1-GRID!$B$69),0))</f>
        <v>27434</v>
      </c>
      <c r="N508" s="47" cm="1">
        <f t="array" ref="N508">IF($I$2="Путешествия с детьми",
INDEX(GRID!$B$47:$BI$57,MATCH(M$7,GRID!$A$47:$A$57,0),MATCH(1,($U$2=GRID!$B$31:$BI$31)*(КАЛЕНДАРЬ!$BF11=GRID!$B$33:$BI$33), 0))*GRID!$B$65,
ROUNDUP(INDEX(GRID!$B$47:$BI$57,MATCH(M$7,GRID!$A$47:$A$57,0),MATCH(1,($U$2=GRID!$B$31:$BI$31)*(КАЛЕНДАРЬ!$BF11=GRID!$B$33:$BI$33),0))*GRID!$B$65*(1-GRID!$B$69),0))</f>
        <v>29670</v>
      </c>
      <c r="O508" s="47" cm="1">
        <f t="array" ref="O508">IF($I$2="Путешествия с детьми",
INDEX(GRID!$B$34:$BI$44,MATCH(O$7,GRID!$A$34:$A$44,0),MATCH(1,($U$2=GRID!$B$31:$BI$31)*(КАЛЕНДАРЬ!$BF11=GRID!$B$33:$BI$33), 0))*GRID!$B$65,
ROUNDUP(INDEX(GRID!$B$34:$BI$44,MATCH(O$7,GRID!$A$34:$A$44,0),MATCH(1,($U$2=GRID!$B$31:$BI$31)*(КАЛЕНДАРЬ!$BF11=GRID!$B$33:$BI$33),0))*GRID!$B$65*(1-GRID!$B$69),0))</f>
        <v>33712</v>
      </c>
      <c r="P508" s="47" cm="1">
        <f t="array" ref="P508">IF($I$2="Путешествия с детьми",
INDEX(GRID!$B$47:$BI$57,MATCH(O$7,GRID!$A$47:$A$57,0),MATCH(1,($U$2=GRID!$B$31:$BI$31)*(КАЛЕНДАРЬ!$BF11=GRID!$B$33:$BI$33), 0))*GRID!$B$65,
ROUNDUP(INDEX(GRID!$B$47:$BI$57,MATCH(O$7,GRID!$A$47:$A$57,0),MATCH(1,($U$2=GRID!$B$31:$BI$31)*(КАЛЕНДАРЬ!$BF11=GRID!$B$33:$BI$33),0))*GRID!$B$65*(1-GRID!$B$69),0))</f>
        <v>35948</v>
      </c>
      <c r="Q508" s="47" cm="1">
        <f t="array" ref="Q508">IF($I$2="Путешествия с детьми",
INDEX(GRID!$B$34:$BI$44,MATCH(Q$7,GRID!$A$34:$A$44,0),MATCH(1,($U$2=GRID!$B$31:$BI$31)*(КАЛЕНДАРЬ!$BF11=GRID!$B$33:$BI$33), 0))*GRID!$B$65,
ROUNDUP(INDEX(GRID!$B$34:$BI$44,MATCH(Q$7,GRID!$A$34:$A$44,0),MATCH(1,($U$2=GRID!$B$31:$BI$31)*(КАЛЕНДАРЬ!$BF11=GRID!$B$33:$BI$33),0))*GRID!$B$65*(1-GRID!$B$69),0))</f>
        <v>35518</v>
      </c>
      <c r="R508" s="47" cm="1">
        <f t="array" ref="R508">IF($I$2="Путешествия с детьми",
INDEX(GRID!$B$47:$BI$57,MATCH(Q$7,GRID!$A$47:$A$57,0),MATCH(1,($U$2=GRID!$B$31:$BI$31)*(КАЛЕНДАРЬ!$BF11=GRID!$B$33:$BI$33), 0))*GRID!$B$65,
ROUNDUP(INDEX(GRID!$B$47:$BI$57,MATCH(Q$7,GRID!$A$47:$A$57,0),MATCH(1,($U$2=GRID!$B$31:$BI$31)*(КАЛЕНДАРЬ!$BF11=GRID!$B$33:$BI$33),0))*GRID!$B$65*(1-GRID!$B$69),0))</f>
        <v>37754</v>
      </c>
      <c r="S508" s="47" cm="1">
        <f t="array" ref="S508">IF($I$2="Путешествия с детьми",
INDEX(GRID!$B$34:$BI$44,MATCH(S$7,GRID!$A$34:$A$44,0),MATCH(1,($U$2=GRID!$B$31:$BI$31)*(КАЛЕНДАРЬ!$BF11=GRID!$B$33:$BI$33), 0))*GRID!$B$65,
ROUNDUP(INDEX(GRID!$B$34:$BI$44,MATCH(S$7,GRID!$A$34:$A$44,0),MATCH(1,($U$2=GRID!$B$31:$BI$31)*(КАЛЕНДАРЬ!$BF11=GRID!$B$33:$BI$33),0))*GRID!$B$65*(1-GRID!$B$69),0))</f>
        <v>38700</v>
      </c>
      <c r="T508" s="47" cm="1">
        <f t="array" ref="T508">IF($I$2="Путешествия с детьми",
INDEX(GRID!$B$47:$BI$57,MATCH(S$7,GRID!$A$47:$A$57,0),MATCH(1,($U$2=GRID!$B$31:$BI$31)*(КАЛЕНДАРЬ!$BF11=GRID!$B$33:$BI$33), 0))*GRID!$B$65,
ROUNDUP(INDEX(GRID!$B$47:$BI$57,MATCH(S$7,GRID!$A$47:$A$57,0),MATCH(1,($U$2=GRID!$B$31:$BI$31)*(КАЛЕНДАРЬ!$BF11=GRID!$B$33:$BI$33),0))*GRID!$B$65*(1-GRID!$B$69),0))</f>
        <v>40936</v>
      </c>
      <c r="U508" s="47" cm="1">
        <f t="array" ref="U508">IF($I$2="Путешествия с детьми",
INDEX(GRID!$B$34:$BI$44,MATCH(U$7,GRID!$A$34:$A$44,0),MATCH(1,($U$2=GRID!$B$31:$BI$31)*(КАЛЕНДАРЬ!$BF11=GRID!$B$33:$BI$33), 0))*GRID!$B$65,
ROUNDUP(INDEX(GRID!$B$34:$BI$44,MATCH(U$7,GRID!$A$34:$A$44,0),MATCH(1,($U$2=GRID!$B$31:$BI$31)*(КАЛЕНДАРЬ!$BF11=GRID!$B$33:$BI$33),0))*GRID!$B$65*(1-GRID!$B$69),0))</f>
        <v>44118</v>
      </c>
      <c r="V508" s="47" cm="1">
        <f t="array" ref="V508">IF($I$2="Путешествия с детьми",
INDEX(GRID!$B$47:$BI$57,MATCH(U$7,GRID!$A$47:$A$57,0),MATCH(1,($U$2=GRID!$B$31:$BI$31)*(КАЛЕНДАРЬ!$BF11=GRID!$B$33:$BI$33), 0))*GRID!$B$65,
ROUNDUP(INDEX(GRID!$B$47:$BI$57,MATCH(U$7,GRID!$A$47:$A$57,0),MATCH(1,($U$2=GRID!$B$31:$BI$31)*(КАЛЕНДАРЬ!$BF11=GRID!$B$33:$BI$33),0))*GRID!$B$65*(1-GRID!$B$69),0))</f>
        <v>46354</v>
      </c>
      <c r="W508" s="47" cm="1">
        <f t="array" ref="W508">IF($I$2="Путешествия с детьми",
INDEX(GRID!$B$34:$BI$44,MATCH(W$7,GRID!$A$34:$A$44,0),MATCH(1,($U$2=GRID!$B$31:$BI$31)*(КАЛЕНДАРЬ!$BF11=GRID!$B$33:$BI$33), 0))*GRID!$B$65,
ROUNDUP(INDEX(GRID!$B$34:$BI$44,MATCH(W$7,GRID!$A$34:$A$44,0),MATCH(1,($U$2=GRID!$B$31:$BI$31)*(КАЛЕНДАРЬ!$BF11=GRID!$B$33:$BI$33),0))*GRID!$B$65*(1-GRID!$B$69),0))</f>
        <v>135364</v>
      </c>
      <c r="X508" s="47" cm="1">
        <f t="array" ref="X508">IF($I$2="Путешествия с детьми",
INDEX(GRID!$B$47:$BI$57,MATCH(W$7,GRID!$A$47:$A$57,0),MATCH(1,($U$2=GRID!$B$31:$BI$31)*(КАЛЕНДАРЬ!$BF11=GRID!$B$33:$BI$33), 0))*GRID!$B$65,
ROUNDUP(INDEX(GRID!$B$47:$BI$57,MATCH(W$7,GRID!$A$47:$A$57,0),MATCH(1,($U$2=GRID!$B$31:$BI$31)*(КАЛЕНДАРЬ!$BF11=GRID!$B$33:$BI$33),0))*GRID!$B$65*(1-GRID!$B$69),0))</f>
        <v>137600</v>
      </c>
    </row>
    <row r="509" spans="1:24" ht="12.75" customHeight="1" x14ac:dyDescent="0.2">
      <c r="A509" s="117" t="s">
        <v>46</v>
      </c>
      <c r="B509" s="117">
        <v>9</v>
      </c>
      <c r="C509" s="138" cm="1">
        <f t="array" ref="C509">IF($I$2="Путешествия с детьми",
INDEX(GRID!$B$34:$BI$44,MATCH(C$7,GRID!$A$34:$A$44,0),MATCH(1,($U$2=GRID!$B$31:$BI$31)*(КАЛЕНДАРЬ!$BF12=GRID!$B$33:$BI$33), 0))*GRID!$B$65,
ROUNDUP(INDEX(GRID!$B$34:$BI$44,MATCH(C$7,GRID!$A$34:$A$44,0),MATCH(1,($U$2=GRID!$B$31:$BI$31)*(КАЛЕНДАРЬ!$BF12=GRID!$B$33:$BI$33),0))*GRID!$B$65*(1-GRID!$B$69),0))</f>
        <v>20640</v>
      </c>
      <c r="D509" s="47" cm="1">
        <f t="array" ref="D509">IF($I$2="Путешествия с детьми",
INDEX(GRID!$B$47:$BI$57,MATCH(C$7,GRID!$A$47:$A$57,0),MATCH(1,($U$2=GRID!$B$31:$BI$31)*(КАЛЕНДАРЬ!$BF12=GRID!$B$33:$BI$33), 0))*GRID!$B$65,
ROUNDUP(INDEX(GRID!$B$47:$BI$57,MATCH(C$7,GRID!$A$47:$A$57,0),MATCH(1,($U$2=GRID!$B$31:$BI$31)*(КАЛЕНДАРЬ!$BF12=GRID!$B$33:$BI$33),0))*GRID!$B$65*(1-GRID!$B$69),0))</f>
        <v>22876</v>
      </c>
      <c r="E509" s="47" cm="1">
        <f t="array" ref="E509">IF($I$2="Путешествия с детьми",
INDEX(GRID!$B$34:$BI$44,MATCH(E$7,GRID!$A$34:$A$44,0),MATCH(1,($U$2=GRID!$B$31:$BI$31)*(КАЛЕНДАРЬ!$BF12=GRID!$B$33:$BI$33), 0))*GRID!$B$65,
ROUNDUP(INDEX(GRID!$B$34:$BI$44,MATCH(E$7,GRID!$A$34:$A$44,0),MATCH(1,($U$2=GRID!$B$31:$BI$31)*(КАЛЕНДАРЬ!$BF12=GRID!$B$33:$BI$33),0))*GRID!$B$65*(1-GRID!$B$69),0))</f>
        <v>22274</v>
      </c>
      <c r="F509" s="47" cm="1">
        <f t="array" ref="F509">IF($I$2="Путешествия с детьми",
INDEX(GRID!$B$47:$BI$57,MATCH(E$7,GRID!$A$47:$A$57,0),MATCH(1,($U$2=GRID!$B$31:$BI$31)*(КАЛЕНДАРЬ!$BF12=GRID!$B$33:$BI$33), 0))*GRID!$B$65,
ROUNDUP(INDEX(GRID!$B$47:$BI$57,MATCH(E$7,GRID!$A$47:$A$57,0),MATCH(1,($U$2=GRID!$B$31:$BI$31)*(КАЛЕНДАРЬ!$BF12=GRID!$B$33:$BI$33),0))*GRID!$B$65*(1-GRID!$B$69),0))</f>
        <v>24510</v>
      </c>
      <c r="G509" s="47" cm="1">
        <f t="array" ref="G509">IF($I$2="Путешествия с детьми",
INDEX(GRID!$B$34:$BI$44,MATCH(G$7,GRID!$A$34:$A$44,0),MATCH(1,($U$2=GRID!$B$31:$BI$31)*(КАЛЕНДАРЬ!$BF12=GRID!$B$33:$BI$33), 0))*GRID!$B$65,
ROUNDUP(INDEX(GRID!$B$34:$BI$44,MATCH(G$7,GRID!$A$34:$A$44,0),MATCH(1,($U$2=GRID!$B$31:$BI$31)*(КАЛЕНДАРЬ!$BF12=GRID!$B$33:$BI$33),0))*GRID!$B$65*(1-GRID!$B$69),0))</f>
        <v>23220</v>
      </c>
      <c r="H509" s="47" cm="1">
        <f t="array" ref="H509">IF($I$2="Путешествия с детьми",
INDEX(GRID!$B$47:$BI$57,MATCH(G$7,GRID!$A$47:$A$57,0),MATCH(1,($U$2=GRID!$B$31:$BI$31)*(КАЛЕНДАРЬ!$BF12=GRID!$B$33:$BI$33), 0))*GRID!$B$65,
ROUNDUP(INDEX(GRID!$B$47:$BI$57,MATCH(G$7,GRID!$A$47:$A$57,0),MATCH(1,($U$2=GRID!$B$31:$BI$31)*(КАЛЕНДАРЬ!$BF12=GRID!$B$33:$BI$33),0))*GRID!$B$65*(1-GRID!$B$69),0))</f>
        <v>25456</v>
      </c>
      <c r="I509" s="47" cm="1">
        <f t="array" ref="I509">IF($I$2="Путешествия с детьми",
INDEX(GRID!$B$34:$BI$44,MATCH(I$7,GRID!$A$34:$A$44,0),MATCH(1,($U$2=GRID!$B$31:$BI$31)*(КАЛЕНДАРЬ!$BF12=GRID!$B$33:$BI$33), 0))*GRID!$B$65,
ROUNDUP(INDEX(GRID!$B$34:$BI$44,MATCH(I$7,GRID!$A$34:$A$44,0),MATCH(1,($U$2=GRID!$B$31:$BI$31)*(КАЛЕНДАРЬ!$BF12=GRID!$B$33:$BI$33),0))*GRID!$B$65*(1-GRID!$B$69),0))</f>
        <v>24854</v>
      </c>
      <c r="J509" s="47" cm="1">
        <f t="array" ref="J509">IF($I$2="Путешествия с детьми",
INDEX(GRID!$B$47:$BI$57,MATCH(I$7,GRID!$A$47:$A$57,0),MATCH(1,($U$2=GRID!$B$31:$BI$31)*(КАЛЕНДАРЬ!$BF12=GRID!$B$33:$BI$33), 0))*GRID!$B$65,
ROUNDUP(INDEX(GRID!$B$47:$BI$57,MATCH(I$7,GRID!$A$47:$A$57,0),MATCH(1,($U$2=GRID!$B$31:$BI$31)*(КАЛЕНДАРЬ!$BF12=GRID!$B$33:$BI$33),0))*GRID!$B$65*(1-GRID!$B$69),0))</f>
        <v>27090</v>
      </c>
      <c r="K509" s="47" cm="1">
        <f t="array" ref="K509">IF($I$2="Путешествия с детьми",
INDEX(GRID!$B$34:$BI$44,MATCH(K$7,GRID!$A$34:$A$44,0),MATCH(1,($U$2=GRID!$B$31:$BI$31)*(КАЛЕНДАРЬ!$BF12=GRID!$B$33:$BI$33), 0))*GRID!$B$65,
ROUNDUP(INDEX(GRID!$B$34:$BI$44,MATCH(K$7,GRID!$A$34:$A$44,0),MATCH(1,($U$2=GRID!$B$31:$BI$31)*(КАЛЕНДАРЬ!$BF12=GRID!$B$33:$BI$33),0))*GRID!$B$65*(1-GRID!$B$69),0))</f>
        <v>25800</v>
      </c>
      <c r="L509" s="47" cm="1">
        <f t="array" ref="L509">IF($I$2="Путешествия с детьми",
INDEX(GRID!$B$47:$BI$57,MATCH(K$7,GRID!$A$47:$A$57,0),MATCH(1,($U$2=GRID!$B$31:$BI$31)*(КАЛЕНДАРЬ!$BF12=GRID!$B$33:$BI$33), 0))*GRID!$B$65,
ROUNDUP(INDEX(GRID!$B$47:$BI$57,MATCH(K$7,GRID!$A$47:$A$57,0),MATCH(1,($U$2=GRID!$B$31:$BI$31)*(КАЛЕНДАРЬ!$BF12=GRID!$B$33:$BI$33),0))*GRID!$B$65*(1-GRID!$B$69),0))</f>
        <v>28036</v>
      </c>
      <c r="M509" s="47" cm="1">
        <f t="array" ref="M509">IF($I$2="Путешествия с детьми",
INDEX(GRID!$B$34:$BI$44,MATCH(M$7,GRID!$A$34:$A$44,0),MATCH(1,($U$2=GRID!$B$31:$BI$31)*(КАЛЕНДАРЬ!$BF12=GRID!$B$33:$BI$33), 0))*GRID!$B$65,
ROUNDUP(INDEX(GRID!$B$34:$BI$44,MATCH(M$7,GRID!$A$34:$A$44,0),MATCH(1,($U$2=GRID!$B$31:$BI$31)*(КАЛЕНДАРЬ!$BF12=GRID!$B$33:$BI$33),0))*GRID!$B$65*(1-GRID!$B$69),0))</f>
        <v>27434</v>
      </c>
      <c r="N509" s="47" cm="1">
        <f t="array" ref="N509">IF($I$2="Путешествия с детьми",
INDEX(GRID!$B$47:$BI$57,MATCH(M$7,GRID!$A$47:$A$57,0),MATCH(1,($U$2=GRID!$B$31:$BI$31)*(КАЛЕНДАРЬ!$BF12=GRID!$B$33:$BI$33), 0))*GRID!$B$65,
ROUNDUP(INDEX(GRID!$B$47:$BI$57,MATCH(M$7,GRID!$A$47:$A$57,0),MATCH(1,($U$2=GRID!$B$31:$BI$31)*(КАЛЕНДАРЬ!$BF12=GRID!$B$33:$BI$33),0))*GRID!$B$65*(1-GRID!$B$69),0))</f>
        <v>29670</v>
      </c>
      <c r="O509" s="47" cm="1">
        <f t="array" ref="O509">IF($I$2="Путешествия с детьми",
INDEX(GRID!$B$34:$BI$44,MATCH(O$7,GRID!$A$34:$A$44,0),MATCH(1,($U$2=GRID!$B$31:$BI$31)*(КАЛЕНДАРЬ!$BF12=GRID!$B$33:$BI$33), 0))*GRID!$B$65,
ROUNDUP(INDEX(GRID!$B$34:$BI$44,MATCH(O$7,GRID!$A$34:$A$44,0),MATCH(1,($U$2=GRID!$B$31:$BI$31)*(КАЛЕНДАРЬ!$BF12=GRID!$B$33:$BI$33),0))*GRID!$B$65*(1-GRID!$B$69),0))</f>
        <v>33712</v>
      </c>
      <c r="P509" s="47" cm="1">
        <f t="array" ref="P509">IF($I$2="Путешествия с детьми",
INDEX(GRID!$B$47:$BI$57,MATCH(O$7,GRID!$A$47:$A$57,0),MATCH(1,($U$2=GRID!$B$31:$BI$31)*(КАЛЕНДАРЬ!$BF12=GRID!$B$33:$BI$33), 0))*GRID!$B$65,
ROUNDUP(INDEX(GRID!$B$47:$BI$57,MATCH(O$7,GRID!$A$47:$A$57,0),MATCH(1,($U$2=GRID!$B$31:$BI$31)*(КАЛЕНДАРЬ!$BF12=GRID!$B$33:$BI$33),0))*GRID!$B$65*(1-GRID!$B$69),0))</f>
        <v>35948</v>
      </c>
      <c r="Q509" s="47" cm="1">
        <f t="array" ref="Q509">IF($I$2="Путешествия с детьми",
INDEX(GRID!$B$34:$BI$44,MATCH(Q$7,GRID!$A$34:$A$44,0),MATCH(1,($U$2=GRID!$B$31:$BI$31)*(КАЛЕНДАРЬ!$BF12=GRID!$B$33:$BI$33), 0))*GRID!$B$65,
ROUNDUP(INDEX(GRID!$B$34:$BI$44,MATCH(Q$7,GRID!$A$34:$A$44,0),MATCH(1,($U$2=GRID!$B$31:$BI$31)*(КАЛЕНДАРЬ!$BF12=GRID!$B$33:$BI$33),0))*GRID!$B$65*(1-GRID!$B$69),0))</f>
        <v>35518</v>
      </c>
      <c r="R509" s="47" cm="1">
        <f t="array" ref="R509">IF($I$2="Путешествия с детьми",
INDEX(GRID!$B$47:$BI$57,MATCH(Q$7,GRID!$A$47:$A$57,0),MATCH(1,($U$2=GRID!$B$31:$BI$31)*(КАЛЕНДАРЬ!$BF12=GRID!$B$33:$BI$33), 0))*GRID!$B$65,
ROUNDUP(INDEX(GRID!$B$47:$BI$57,MATCH(Q$7,GRID!$A$47:$A$57,0),MATCH(1,($U$2=GRID!$B$31:$BI$31)*(КАЛЕНДАРЬ!$BF12=GRID!$B$33:$BI$33),0))*GRID!$B$65*(1-GRID!$B$69),0))</f>
        <v>37754</v>
      </c>
      <c r="S509" s="47" cm="1">
        <f t="array" ref="S509">IF($I$2="Путешествия с детьми",
INDEX(GRID!$B$34:$BI$44,MATCH(S$7,GRID!$A$34:$A$44,0),MATCH(1,($U$2=GRID!$B$31:$BI$31)*(КАЛЕНДАРЬ!$BF12=GRID!$B$33:$BI$33), 0))*GRID!$B$65,
ROUNDUP(INDEX(GRID!$B$34:$BI$44,MATCH(S$7,GRID!$A$34:$A$44,0),MATCH(1,($U$2=GRID!$B$31:$BI$31)*(КАЛЕНДАРЬ!$BF12=GRID!$B$33:$BI$33),0))*GRID!$B$65*(1-GRID!$B$69),0))</f>
        <v>38700</v>
      </c>
      <c r="T509" s="47" cm="1">
        <f t="array" ref="T509">IF($I$2="Путешествия с детьми",
INDEX(GRID!$B$47:$BI$57,MATCH(S$7,GRID!$A$47:$A$57,0),MATCH(1,($U$2=GRID!$B$31:$BI$31)*(КАЛЕНДАРЬ!$BF12=GRID!$B$33:$BI$33), 0))*GRID!$B$65,
ROUNDUP(INDEX(GRID!$B$47:$BI$57,MATCH(S$7,GRID!$A$47:$A$57,0),MATCH(1,($U$2=GRID!$B$31:$BI$31)*(КАЛЕНДАРЬ!$BF12=GRID!$B$33:$BI$33),0))*GRID!$B$65*(1-GRID!$B$69),0))</f>
        <v>40936</v>
      </c>
      <c r="U509" s="47" cm="1">
        <f t="array" ref="U509">IF($I$2="Путешествия с детьми",
INDEX(GRID!$B$34:$BI$44,MATCH(U$7,GRID!$A$34:$A$44,0),MATCH(1,($U$2=GRID!$B$31:$BI$31)*(КАЛЕНДАРЬ!$BF12=GRID!$B$33:$BI$33), 0))*GRID!$B$65,
ROUNDUP(INDEX(GRID!$B$34:$BI$44,MATCH(U$7,GRID!$A$34:$A$44,0),MATCH(1,($U$2=GRID!$B$31:$BI$31)*(КАЛЕНДАРЬ!$BF12=GRID!$B$33:$BI$33),0))*GRID!$B$65*(1-GRID!$B$69),0))</f>
        <v>44118</v>
      </c>
      <c r="V509" s="47" cm="1">
        <f t="array" ref="V509">IF($I$2="Путешествия с детьми",
INDEX(GRID!$B$47:$BI$57,MATCH(U$7,GRID!$A$47:$A$57,0),MATCH(1,($U$2=GRID!$B$31:$BI$31)*(КАЛЕНДАРЬ!$BF12=GRID!$B$33:$BI$33), 0))*GRID!$B$65,
ROUNDUP(INDEX(GRID!$B$47:$BI$57,MATCH(U$7,GRID!$A$47:$A$57,0),MATCH(1,($U$2=GRID!$B$31:$BI$31)*(КАЛЕНДАРЬ!$BF12=GRID!$B$33:$BI$33),0))*GRID!$B$65*(1-GRID!$B$69),0))</f>
        <v>46354</v>
      </c>
      <c r="W509" s="47" cm="1">
        <f t="array" ref="W509">IF($I$2="Путешествия с детьми",
INDEX(GRID!$B$34:$BI$44,MATCH(W$7,GRID!$A$34:$A$44,0),MATCH(1,($U$2=GRID!$B$31:$BI$31)*(КАЛЕНДАРЬ!$BF12=GRID!$B$33:$BI$33), 0))*GRID!$B$65,
ROUNDUP(INDEX(GRID!$B$34:$BI$44,MATCH(W$7,GRID!$A$34:$A$44,0),MATCH(1,($U$2=GRID!$B$31:$BI$31)*(КАЛЕНДАРЬ!$BF12=GRID!$B$33:$BI$33),0))*GRID!$B$65*(1-GRID!$B$69),0))</f>
        <v>135364</v>
      </c>
      <c r="X509" s="47" cm="1">
        <f t="array" ref="X509">IF($I$2="Путешествия с детьми",
INDEX(GRID!$B$47:$BI$57,MATCH(W$7,GRID!$A$47:$A$57,0),MATCH(1,($U$2=GRID!$B$31:$BI$31)*(КАЛЕНДАРЬ!$BF12=GRID!$B$33:$BI$33), 0))*GRID!$B$65,
ROUNDUP(INDEX(GRID!$B$47:$BI$57,MATCH(W$7,GRID!$A$47:$A$57,0),MATCH(1,($U$2=GRID!$B$31:$BI$31)*(КАЛЕНДАРЬ!$BF12=GRID!$B$33:$BI$33),0))*GRID!$B$65*(1-GRID!$B$69),0))</f>
        <v>137600</v>
      </c>
    </row>
    <row r="510" spans="1:24" ht="12.75" customHeight="1" x14ac:dyDescent="0.2">
      <c r="A510" s="117" t="s">
        <v>47</v>
      </c>
      <c r="B510" s="117">
        <v>10</v>
      </c>
      <c r="C510" s="138" cm="1">
        <f t="array" ref="C510">IF($I$2="Путешествия с детьми",
INDEX(GRID!$B$34:$BI$44,MATCH(C$7,GRID!$A$34:$A$44,0),MATCH(1,($U$2=GRID!$B$31:$BI$31)*(КАЛЕНДАРЬ!$BF13=GRID!$B$33:$BI$33), 0))*GRID!$B$65,
ROUNDUP(INDEX(GRID!$B$34:$BI$44,MATCH(C$7,GRID!$A$34:$A$44,0),MATCH(1,($U$2=GRID!$B$31:$BI$31)*(КАЛЕНДАРЬ!$BF13=GRID!$B$33:$BI$33),0))*GRID!$B$65*(1-GRID!$B$69),0))</f>
        <v>20640</v>
      </c>
      <c r="D510" s="47" cm="1">
        <f t="array" ref="D510">IF($I$2="Путешествия с детьми",
INDEX(GRID!$B$47:$BI$57,MATCH(C$7,GRID!$A$47:$A$57,0),MATCH(1,($U$2=GRID!$B$31:$BI$31)*(КАЛЕНДАРЬ!$BF13=GRID!$B$33:$BI$33), 0))*GRID!$B$65,
ROUNDUP(INDEX(GRID!$B$47:$BI$57,MATCH(C$7,GRID!$A$47:$A$57,0),MATCH(1,($U$2=GRID!$B$31:$BI$31)*(КАЛЕНДАРЬ!$BF13=GRID!$B$33:$BI$33),0))*GRID!$B$65*(1-GRID!$B$69),0))</f>
        <v>22876</v>
      </c>
      <c r="E510" s="47" cm="1">
        <f t="array" ref="E510">IF($I$2="Путешествия с детьми",
INDEX(GRID!$B$34:$BI$44,MATCH(E$7,GRID!$A$34:$A$44,0),MATCH(1,($U$2=GRID!$B$31:$BI$31)*(КАЛЕНДАРЬ!$BF13=GRID!$B$33:$BI$33), 0))*GRID!$B$65,
ROUNDUP(INDEX(GRID!$B$34:$BI$44,MATCH(E$7,GRID!$A$34:$A$44,0),MATCH(1,($U$2=GRID!$B$31:$BI$31)*(КАЛЕНДАРЬ!$BF13=GRID!$B$33:$BI$33),0))*GRID!$B$65*(1-GRID!$B$69),0))</f>
        <v>22274</v>
      </c>
      <c r="F510" s="47" cm="1">
        <f t="array" ref="F510">IF($I$2="Путешествия с детьми",
INDEX(GRID!$B$47:$BI$57,MATCH(E$7,GRID!$A$47:$A$57,0),MATCH(1,($U$2=GRID!$B$31:$BI$31)*(КАЛЕНДАРЬ!$BF13=GRID!$B$33:$BI$33), 0))*GRID!$B$65,
ROUNDUP(INDEX(GRID!$B$47:$BI$57,MATCH(E$7,GRID!$A$47:$A$57,0),MATCH(1,($U$2=GRID!$B$31:$BI$31)*(КАЛЕНДАРЬ!$BF13=GRID!$B$33:$BI$33),0))*GRID!$B$65*(1-GRID!$B$69),0))</f>
        <v>24510</v>
      </c>
      <c r="G510" s="47" cm="1">
        <f t="array" ref="G510">IF($I$2="Путешествия с детьми",
INDEX(GRID!$B$34:$BI$44,MATCH(G$7,GRID!$A$34:$A$44,0),MATCH(1,($U$2=GRID!$B$31:$BI$31)*(КАЛЕНДАРЬ!$BF13=GRID!$B$33:$BI$33), 0))*GRID!$B$65,
ROUNDUP(INDEX(GRID!$B$34:$BI$44,MATCH(G$7,GRID!$A$34:$A$44,0),MATCH(1,($U$2=GRID!$B$31:$BI$31)*(КАЛЕНДАРЬ!$BF13=GRID!$B$33:$BI$33),0))*GRID!$B$65*(1-GRID!$B$69),0))</f>
        <v>23220</v>
      </c>
      <c r="H510" s="47" cm="1">
        <f t="array" ref="H510">IF($I$2="Путешествия с детьми",
INDEX(GRID!$B$47:$BI$57,MATCH(G$7,GRID!$A$47:$A$57,0),MATCH(1,($U$2=GRID!$B$31:$BI$31)*(КАЛЕНДАРЬ!$BF13=GRID!$B$33:$BI$33), 0))*GRID!$B$65,
ROUNDUP(INDEX(GRID!$B$47:$BI$57,MATCH(G$7,GRID!$A$47:$A$57,0),MATCH(1,($U$2=GRID!$B$31:$BI$31)*(КАЛЕНДАРЬ!$BF13=GRID!$B$33:$BI$33),0))*GRID!$B$65*(1-GRID!$B$69),0))</f>
        <v>25456</v>
      </c>
      <c r="I510" s="47" cm="1">
        <f t="array" ref="I510">IF($I$2="Путешествия с детьми",
INDEX(GRID!$B$34:$BI$44,MATCH(I$7,GRID!$A$34:$A$44,0),MATCH(1,($U$2=GRID!$B$31:$BI$31)*(КАЛЕНДАРЬ!$BF13=GRID!$B$33:$BI$33), 0))*GRID!$B$65,
ROUNDUP(INDEX(GRID!$B$34:$BI$44,MATCH(I$7,GRID!$A$34:$A$44,0),MATCH(1,($U$2=GRID!$B$31:$BI$31)*(КАЛЕНДАРЬ!$BF13=GRID!$B$33:$BI$33),0))*GRID!$B$65*(1-GRID!$B$69),0))</f>
        <v>24854</v>
      </c>
      <c r="J510" s="47" cm="1">
        <f t="array" ref="J510">IF($I$2="Путешествия с детьми",
INDEX(GRID!$B$47:$BI$57,MATCH(I$7,GRID!$A$47:$A$57,0),MATCH(1,($U$2=GRID!$B$31:$BI$31)*(КАЛЕНДАРЬ!$BF13=GRID!$B$33:$BI$33), 0))*GRID!$B$65,
ROUNDUP(INDEX(GRID!$B$47:$BI$57,MATCH(I$7,GRID!$A$47:$A$57,0),MATCH(1,($U$2=GRID!$B$31:$BI$31)*(КАЛЕНДАРЬ!$BF13=GRID!$B$33:$BI$33),0))*GRID!$B$65*(1-GRID!$B$69),0))</f>
        <v>27090</v>
      </c>
      <c r="K510" s="47" cm="1">
        <f t="array" ref="K510">IF($I$2="Путешествия с детьми",
INDEX(GRID!$B$34:$BI$44,MATCH(K$7,GRID!$A$34:$A$44,0),MATCH(1,($U$2=GRID!$B$31:$BI$31)*(КАЛЕНДАРЬ!$BF13=GRID!$B$33:$BI$33), 0))*GRID!$B$65,
ROUNDUP(INDEX(GRID!$B$34:$BI$44,MATCH(K$7,GRID!$A$34:$A$44,0),MATCH(1,($U$2=GRID!$B$31:$BI$31)*(КАЛЕНДАРЬ!$BF13=GRID!$B$33:$BI$33),0))*GRID!$B$65*(1-GRID!$B$69),0))</f>
        <v>25800</v>
      </c>
      <c r="L510" s="47" cm="1">
        <f t="array" ref="L510">IF($I$2="Путешествия с детьми",
INDEX(GRID!$B$47:$BI$57,MATCH(K$7,GRID!$A$47:$A$57,0),MATCH(1,($U$2=GRID!$B$31:$BI$31)*(КАЛЕНДАРЬ!$BF13=GRID!$B$33:$BI$33), 0))*GRID!$B$65,
ROUNDUP(INDEX(GRID!$B$47:$BI$57,MATCH(K$7,GRID!$A$47:$A$57,0),MATCH(1,($U$2=GRID!$B$31:$BI$31)*(КАЛЕНДАРЬ!$BF13=GRID!$B$33:$BI$33),0))*GRID!$B$65*(1-GRID!$B$69),0))</f>
        <v>28036</v>
      </c>
      <c r="M510" s="47" cm="1">
        <f t="array" ref="M510">IF($I$2="Путешествия с детьми",
INDEX(GRID!$B$34:$BI$44,MATCH(M$7,GRID!$A$34:$A$44,0),MATCH(1,($U$2=GRID!$B$31:$BI$31)*(КАЛЕНДАРЬ!$BF13=GRID!$B$33:$BI$33), 0))*GRID!$B$65,
ROUNDUP(INDEX(GRID!$B$34:$BI$44,MATCH(M$7,GRID!$A$34:$A$44,0),MATCH(1,($U$2=GRID!$B$31:$BI$31)*(КАЛЕНДАРЬ!$BF13=GRID!$B$33:$BI$33),0))*GRID!$B$65*(1-GRID!$B$69),0))</f>
        <v>27434</v>
      </c>
      <c r="N510" s="47" cm="1">
        <f t="array" ref="N510">IF($I$2="Путешествия с детьми",
INDEX(GRID!$B$47:$BI$57,MATCH(M$7,GRID!$A$47:$A$57,0),MATCH(1,($U$2=GRID!$B$31:$BI$31)*(КАЛЕНДАРЬ!$BF13=GRID!$B$33:$BI$33), 0))*GRID!$B$65,
ROUNDUP(INDEX(GRID!$B$47:$BI$57,MATCH(M$7,GRID!$A$47:$A$57,0),MATCH(1,($U$2=GRID!$B$31:$BI$31)*(КАЛЕНДАРЬ!$BF13=GRID!$B$33:$BI$33),0))*GRID!$B$65*(1-GRID!$B$69),0))</f>
        <v>29670</v>
      </c>
      <c r="O510" s="47" cm="1">
        <f t="array" ref="O510">IF($I$2="Путешествия с детьми",
INDEX(GRID!$B$34:$BI$44,MATCH(O$7,GRID!$A$34:$A$44,0),MATCH(1,($U$2=GRID!$B$31:$BI$31)*(КАЛЕНДАРЬ!$BF13=GRID!$B$33:$BI$33), 0))*GRID!$B$65,
ROUNDUP(INDEX(GRID!$B$34:$BI$44,MATCH(O$7,GRID!$A$34:$A$44,0),MATCH(1,($U$2=GRID!$B$31:$BI$31)*(КАЛЕНДАРЬ!$BF13=GRID!$B$33:$BI$33),0))*GRID!$B$65*(1-GRID!$B$69),0))</f>
        <v>33712</v>
      </c>
      <c r="P510" s="47" cm="1">
        <f t="array" ref="P510">IF($I$2="Путешествия с детьми",
INDEX(GRID!$B$47:$BI$57,MATCH(O$7,GRID!$A$47:$A$57,0),MATCH(1,($U$2=GRID!$B$31:$BI$31)*(КАЛЕНДАРЬ!$BF13=GRID!$B$33:$BI$33), 0))*GRID!$B$65,
ROUNDUP(INDEX(GRID!$B$47:$BI$57,MATCH(O$7,GRID!$A$47:$A$57,0),MATCH(1,($U$2=GRID!$B$31:$BI$31)*(КАЛЕНДАРЬ!$BF13=GRID!$B$33:$BI$33),0))*GRID!$B$65*(1-GRID!$B$69),0))</f>
        <v>35948</v>
      </c>
      <c r="Q510" s="47" cm="1">
        <f t="array" ref="Q510">IF($I$2="Путешествия с детьми",
INDEX(GRID!$B$34:$BI$44,MATCH(Q$7,GRID!$A$34:$A$44,0),MATCH(1,($U$2=GRID!$B$31:$BI$31)*(КАЛЕНДАРЬ!$BF13=GRID!$B$33:$BI$33), 0))*GRID!$B$65,
ROUNDUP(INDEX(GRID!$B$34:$BI$44,MATCH(Q$7,GRID!$A$34:$A$44,0),MATCH(1,($U$2=GRID!$B$31:$BI$31)*(КАЛЕНДАРЬ!$BF13=GRID!$B$33:$BI$33),0))*GRID!$B$65*(1-GRID!$B$69),0))</f>
        <v>35518</v>
      </c>
      <c r="R510" s="47" cm="1">
        <f t="array" ref="R510">IF($I$2="Путешествия с детьми",
INDEX(GRID!$B$47:$BI$57,MATCH(Q$7,GRID!$A$47:$A$57,0),MATCH(1,($U$2=GRID!$B$31:$BI$31)*(КАЛЕНДАРЬ!$BF13=GRID!$B$33:$BI$33), 0))*GRID!$B$65,
ROUNDUP(INDEX(GRID!$B$47:$BI$57,MATCH(Q$7,GRID!$A$47:$A$57,0),MATCH(1,($U$2=GRID!$B$31:$BI$31)*(КАЛЕНДАРЬ!$BF13=GRID!$B$33:$BI$33),0))*GRID!$B$65*(1-GRID!$B$69),0))</f>
        <v>37754</v>
      </c>
      <c r="S510" s="47" cm="1">
        <f t="array" ref="S510">IF($I$2="Путешествия с детьми",
INDEX(GRID!$B$34:$BI$44,MATCH(S$7,GRID!$A$34:$A$44,0),MATCH(1,($U$2=GRID!$B$31:$BI$31)*(КАЛЕНДАРЬ!$BF13=GRID!$B$33:$BI$33), 0))*GRID!$B$65,
ROUNDUP(INDEX(GRID!$B$34:$BI$44,MATCH(S$7,GRID!$A$34:$A$44,0),MATCH(1,($U$2=GRID!$B$31:$BI$31)*(КАЛЕНДАРЬ!$BF13=GRID!$B$33:$BI$33),0))*GRID!$B$65*(1-GRID!$B$69),0))</f>
        <v>38700</v>
      </c>
      <c r="T510" s="47" cm="1">
        <f t="array" ref="T510">IF($I$2="Путешествия с детьми",
INDEX(GRID!$B$47:$BI$57,MATCH(S$7,GRID!$A$47:$A$57,0),MATCH(1,($U$2=GRID!$B$31:$BI$31)*(КАЛЕНДАРЬ!$BF13=GRID!$B$33:$BI$33), 0))*GRID!$B$65,
ROUNDUP(INDEX(GRID!$B$47:$BI$57,MATCH(S$7,GRID!$A$47:$A$57,0),MATCH(1,($U$2=GRID!$B$31:$BI$31)*(КАЛЕНДАРЬ!$BF13=GRID!$B$33:$BI$33),0))*GRID!$B$65*(1-GRID!$B$69),0))</f>
        <v>40936</v>
      </c>
      <c r="U510" s="47" cm="1">
        <f t="array" ref="U510">IF($I$2="Путешествия с детьми",
INDEX(GRID!$B$34:$BI$44,MATCH(U$7,GRID!$A$34:$A$44,0),MATCH(1,($U$2=GRID!$B$31:$BI$31)*(КАЛЕНДАРЬ!$BF13=GRID!$B$33:$BI$33), 0))*GRID!$B$65,
ROUNDUP(INDEX(GRID!$B$34:$BI$44,MATCH(U$7,GRID!$A$34:$A$44,0),MATCH(1,($U$2=GRID!$B$31:$BI$31)*(КАЛЕНДАРЬ!$BF13=GRID!$B$33:$BI$33),0))*GRID!$B$65*(1-GRID!$B$69),0))</f>
        <v>44118</v>
      </c>
      <c r="V510" s="47" cm="1">
        <f t="array" ref="V510">IF($I$2="Путешествия с детьми",
INDEX(GRID!$B$47:$BI$57,MATCH(U$7,GRID!$A$47:$A$57,0),MATCH(1,($U$2=GRID!$B$31:$BI$31)*(КАЛЕНДАРЬ!$BF13=GRID!$B$33:$BI$33), 0))*GRID!$B$65,
ROUNDUP(INDEX(GRID!$B$47:$BI$57,MATCH(U$7,GRID!$A$47:$A$57,0),MATCH(1,($U$2=GRID!$B$31:$BI$31)*(КАЛЕНДАРЬ!$BF13=GRID!$B$33:$BI$33),0))*GRID!$B$65*(1-GRID!$B$69),0))</f>
        <v>46354</v>
      </c>
      <c r="W510" s="47" cm="1">
        <f t="array" ref="W510">IF($I$2="Путешествия с детьми",
INDEX(GRID!$B$34:$BI$44,MATCH(W$7,GRID!$A$34:$A$44,0),MATCH(1,($U$2=GRID!$B$31:$BI$31)*(КАЛЕНДАРЬ!$BF13=GRID!$B$33:$BI$33), 0))*GRID!$B$65,
ROUNDUP(INDEX(GRID!$B$34:$BI$44,MATCH(W$7,GRID!$A$34:$A$44,0),MATCH(1,($U$2=GRID!$B$31:$BI$31)*(КАЛЕНДАРЬ!$BF13=GRID!$B$33:$BI$33),0))*GRID!$B$65*(1-GRID!$B$69),0))</f>
        <v>135364</v>
      </c>
      <c r="X510" s="47" cm="1">
        <f t="array" ref="X510">IF($I$2="Путешествия с детьми",
INDEX(GRID!$B$47:$BI$57,MATCH(W$7,GRID!$A$47:$A$57,0),MATCH(1,($U$2=GRID!$B$31:$BI$31)*(КАЛЕНДАРЬ!$BF13=GRID!$B$33:$BI$33), 0))*GRID!$B$65,
ROUNDUP(INDEX(GRID!$B$47:$BI$57,MATCH(W$7,GRID!$A$47:$A$57,0),MATCH(1,($U$2=GRID!$B$31:$BI$31)*(КАЛЕНДАРЬ!$BF13=GRID!$B$33:$BI$33),0))*GRID!$B$65*(1-GRID!$B$69),0))</f>
        <v>137600</v>
      </c>
    </row>
    <row r="511" spans="1:24" ht="12.75" customHeight="1" x14ac:dyDescent="0.2">
      <c r="A511" s="117" t="s">
        <v>48</v>
      </c>
      <c r="B511" s="117">
        <v>11</v>
      </c>
      <c r="C511" s="138" cm="1">
        <f t="array" ref="C511">IF($I$2="Путешествия с детьми",
INDEX(GRID!$B$34:$BI$44,MATCH(C$7,GRID!$A$34:$A$44,0),MATCH(1,($U$2=GRID!$B$31:$BI$31)*(КАЛЕНДАРЬ!$BF14=GRID!$B$33:$BI$33), 0))*GRID!$B$65,
ROUNDUP(INDEX(GRID!$B$34:$BI$44,MATCH(C$7,GRID!$A$34:$A$44,0),MATCH(1,($U$2=GRID!$B$31:$BI$31)*(КАЛЕНДАРЬ!$BF14=GRID!$B$33:$BI$33),0))*GRID!$B$65*(1-GRID!$B$69),0))</f>
        <v>20640</v>
      </c>
      <c r="D511" s="47" cm="1">
        <f t="array" ref="D511">IF($I$2="Путешествия с детьми",
INDEX(GRID!$B$47:$BI$57,MATCH(C$7,GRID!$A$47:$A$57,0),MATCH(1,($U$2=GRID!$B$31:$BI$31)*(КАЛЕНДАРЬ!$BF14=GRID!$B$33:$BI$33), 0))*GRID!$B$65,
ROUNDUP(INDEX(GRID!$B$47:$BI$57,MATCH(C$7,GRID!$A$47:$A$57,0),MATCH(1,($U$2=GRID!$B$31:$BI$31)*(КАЛЕНДАРЬ!$BF14=GRID!$B$33:$BI$33),0))*GRID!$B$65*(1-GRID!$B$69),0))</f>
        <v>22876</v>
      </c>
      <c r="E511" s="47" cm="1">
        <f t="array" ref="E511">IF($I$2="Путешествия с детьми",
INDEX(GRID!$B$34:$BI$44,MATCH(E$7,GRID!$A$34:$A$44,0),MATCH(1,($U$2=GRID!$B$31:$BI$31)*(КАЛЕНДАРЬ!$BF14=GRID!$B$33:$BI$33), 0))*GRID!$B$65,
ROUNDUP(INDEX(GRID!$B$34:$BI$44,MATCH(E$7,GRID!$A$34:$A$44,0),MATCH(1,($U$2=GRID!$B$31:$BI$31)*(КАЛЕНДАРЬ!$BF14=GRID!$B$33:$BI$33),0))*GRID!$B$65*(1-GRID!$B$69),0))</f>
        <v>22274</v>
      </c>
      <c r="F511" s="47" cm="1">
        <f t="array" ref="F511">IF($I$2="Путешествия с детьми",
INDEX(GRID!$B$47:$BI$57,MATCH(E$7,GRID!$A$47:$A$57,0),MATCH(1,($U$2=GRID!$B$31:$BI$31)*(КАЛЕНДАРЬ!$BF14=GRID!$B$33:$BI$33), 0))*GRID!$B$65,
ROUNDUP(INDEX(GRID!$B$47:$BI$57,MATCH(E$7,GRID!$A$47:$A$57,0),MATCH(1,($U$2=GRID!$B$31:$BI$31)*(КАЛЕНДАРЬ!$BF14=GRID!$B$33:$BI$33),0))*GRID!$B$65*(1-GRID!$B$69),0))</f>
        <v>24510</v>
      </c>
      <c r="G511" s="47" cm="1">
        <f t="array" ref="G511">IF($I$2="Путешествия с детьми",
INDEX(GRID!$B$34:$BI$44,MATCH(G$7,GRID!$A$34:$A$44,0),MATCH(1,($U$2=GRID!$B$31:$BI$31)*(КАЛЕНДАРЬ!$BF14=GRID!$B$33:$BI$33), 0))*GRID!$B$65,
ROUNDUP(INDEX(GRID!$B$34:$BI$44,MATCH(G$7,GRID!$A$34:$A$44,0),MATCH(1,($U$2=GRID!$B$31:$BI$31)*(КАЛЕНДАРЬ!$BF14=GRID!$B$33:$BI$33),0))*GRID!$B$65*(1-GRID!$B$69),0))</f>
        <v>23220</v>
      </c>
      <c r="H511" s="47" cm="1">
        <f t="array" ref="H511">IF($I$2="Путешествия с детьми",
INDEX(GRID!$B$47:$BI$57,MATCH(G$7,GRID!$A$47:$A$57,0),MATCH(1,($U$2=GRID!$B$31:$BI$31)*(КАЛЕНДАРЬ!$BF14=GRID!$B$33:$BI$33), 0))*GRID!$B$65,
ROUNDUP(INDEX(GRID!$B$47:$BI$57,MATCH(G$7,GRID!$A$47:$A$57,0),MATCH(1,($U$2=GRID!$B$31:$BI$31)*(КАЛЕНДАРЬ!$BF14=GRID!$B$33:$BI$33),0))*GRID!$B$65*(1-GRID!$B$69),0))</f>
        <v>25456</v>
      </c>
      <c r="I511" s="47" cm="1">
        <f t="array" ref="I511">IF($I$2="Путешествия с детьми",
INDEX(GRID!$B$34:$BI$44,MATCH(I$7,GRID!$A$34:$A$44,0),MATCH(1,($U$2=GRID!$B$31:$BI$31)*(КАЛЕНДАРЬ!$BF14=GRID!$B$33:$BI$33), 0))*GRID!$B$65,
ROUNDUP(INDEX(GRID!$B$34:$BI$44,MATCH(I$7,GRID!$A$34:$A$44,0),MATCH(1,($U$2=GRID!$B$31:$BI$31)*(КАЛЕНДАРЬ!$BF14=GRID!$B$33:$BI$33),0))*GRID!$B$65*(1-GRID!$B$69),0))</f>
        <v>24854</v>
      </c>
      <c r="J511" s="47" cm="1">
        <f t="array" ref="J511">IF($I$2="Путешествия с детьми",
INDEX(GRID!$B$47:$BI$57,MATCH(I$7,GRID!$A$47:$A$57,0),MATCH(1,($U$2=GRID!$B$31:$BI$31)*(КАЛЕНДАРЬ!$BF14=GRID!$B$33:$BI$33), 0))*GRID!$B$65,
ROUNDUP(INDEX(GRID!$B$47:$BI$57,MATCH(I$7,GRID!$A$47:$A$57,0),MATCH(1,($U$2=GRID!$B$31:$BI$31)*(КАЛЕНДАРЬ!$BF14=GRID!$B$33:$BI$33),0))*GRID!$B$65*(1-GRID!$B$69),0))</f>
        <v>27090</v>
      </c>
      <c r="K511" s="47" cm="1">
        <f t="array" ref="K511">IF($I$2="Путешествия с детьми",
INDEX(GRID!$B$34:$BI$44,MATCH(K$7,GRID!$A$34:$A$44,0),MATCH(1,($U$2=GRID!$B$31:$BI$31)*(КАЛЕНДАРЬ!$BF14=GRID!$B$33:$BI$33), 0))*GRID!$B$65,
ROUNDUP(INDEX(GRID!$B$34:$BI$44,MATCH(K$7,GRID!$A$34:$A$44,0),MATCH(1,($U$2=GRID!$B$31:$BI$31)*(КАЛЕНДАРЬ!$BF14=GRID!$B$33:$BI$33),0))*GRID!$B$65*(1-GRID!$B$69),0))</f>
        <v>25800</v>
      </c>
      <c r="L511" s="47" cm="1">
        <f t="array" ref="L511">IF($I$2="Путешествия с детьми",
INDEX(GRID!$B$47:$BI$57,MATCH(K$7,GRID!$A$47:$A$57,0),MATCH(1,($U$2=GRID!$B$31:$BI$31)*(КАЛЕНДАРЬ!$BF14=GRID!$B$33:$BI$33), 0))*GRID!$B$65,
ROUNDUP(INDEX(GRID!$B$47:$BI$57,MATCH(K$7,GRID!$A$47:$A$57,0),MATCH(1,($U$2=GRID!$B$31:$BI$31)*(КАЛЕНДАРЬ!$BF14=GRID!$B$33:$BI$33),0))*GRID!$B$65*(1-GRID!$B$69),0))</f>
        <v>28036</v>
      </c>
      <c r="M511" s="47" cm="1">
        <f t="array" ref="M511">IF($I$2="Путешествия с детьми",
INDEX(GRID!$B$34:$BI$44,MATCH(M$7,GRID!$A$34:$A$44,0),MATCH(1,($U$2=GRID!$B$31:$BI$31)*(КАЛЕНДАРЬ!$BF14=GRID!$B$33:$BI$33), 0))*GRID!$B$65,
ROUNDUP(INDEX(GRID!$B$34:$BI$44,MATCH(M$7,GRID!$A$34:$A$44,0),MATCH(1,($U$2=GRID!$B$31:$BI$31)*(КАЛЕНДАРЬ!$BF14=GRID!$B$33:$BI$33),0))*GRID!$B$65*(1-GRID!$B$69),0))</f>
        <v>27434</v>
      </c>
      <c r="N511" s="47" cm="1">
        <f t="array" ref="N511">IF($I$2="Путешествия с детьми",
INDEX(GRID!$B$47:$BI$57,MATCH(M$7,GRID!$A$47:$A$57,0),MATCH(1,($U$2=GRID!$B$31:$BI$31)*(КАЛЕНДАРЬ!$BF14=GRID!$B$33:$BI$33), 0))*GRID!$B$65,
ROUNDUP(INDEX(GRID!$B$47:$BI$57,MATCH(M$7,GRID!$A$47:$A$57,0),MATCH(1,($U$2=GRID!$B$31:$BI$31)*(КАЛЕНДАРЬ!$BF14=GRID!$B$33:$BI$33),0))*GRID!$B$65*(1-GRID!$B$69),0))</f>
        <v>29670</v>
      </c>
      <c r="O511" s="47" cm="1">
        <f t="array" ref="O511">IF($I$2="Путешествия с детьми",
INDEX(GRID!$B$34:$BI$44,MATCH(O$7,GRID!$A$34:$A$44,0),MATCH(1,($U$2=GRID!$B$31:$BI$31)*(КАЛЕНДАРЬ!$BF14=GRID!$B$33:$BI$33), 0))*GRID!$B$65,
ROUNDUP(INDEX(GRID!$B$34:$BI$44,MATCH(O$7,GRID!$A$34:$A$44,0),MATCH(1,($U$2=GRID!$B$31:$BI$31)*(КАЛЕНДАРЬ!$BF14=GRID!$B$33:$BI$33),0))*GRID!$B$65*(1-GRID!$B$69),0))</f>
        <v>33712</v>
      </c>
      <c r="P511" s="47" cm="1">
        <f t="array" ref="P511">IF($I$2="Путешествия с детьми",
INDEX(GRID!$B$47:$BI$57,MATCH(O$7,GRID!$A$47:$A$57,0),MATCH(1,($U$2=GRID!$B$31:$BI$31)*(КАЛЕНДАРЬ!$BF14=GRID!$B$33:$BI$33), 0))*GRID!$B$65,
ROUNDUP(INDEX(GRID!$B$47:$BI$57,MATCH(O$7,GRID!$A$47:$A$57,0),MATCH(1,($U$2=GRID!$B$31:$BI$31)*(КАЛЕНДАРЬ!$BF14=GRID!$B$33:$BI$33),0))*GRID!$B$65*(1-GRID!$B$69),0))</f>
        <v>35948</v>
      </c>
      <c r="Q511" s="47" cm="1">
        <f t="array" ref="Q511">IF($I$2="Путешествия с детьми",
INDEX(GRID!$B$34:$BI$44,MATCH(Q$7,GRID!$A$34:$A$44,0),MATCH(1,($U$2=GRID!$B$31:$BI$31)*(КАЛЕНДАРЬ!$BF14=GRID!$B$33:$BI$33), 0))*GRID!$B$65,
ROUNDUP(INDEX(GRID!$B$34:$BI$44,MATCH(Q$7,GRID!$A$34:$A$44,0),MATCH(1,($U$2=GRID!$B$31:$BI$31)*(КАЛЕНДАРЬ!$BF14=GRID!$B$33:$BI$33),0))*GRID!$B$65*(1-GRID!$B$69),0))</f>
        <v>35518</v>
      </c>
      <c r="R511" s="47" cm="1">
        <f t="array" ref="R511">IF($I$2="Путешествия с детьми",
INDEX(GRID!$B$47:$BI$57,MATCH(Q$7,GRID!$A$47:$A$57,0),MATCH(1,($U$2=GRID!$B$31:$BI$31)*(КАЛЕНДАРЬ!$BF14=GRID!$B$33:$BI$33), 0))*GRID!$B$65,
ROUNDUP(INDEX(GRID!$B$47:$BI$57,MATCH(Q$7,GRID!$A$47:$A$57,0),MATCH(1,($U$2=GRID!$B$31:$BI$31)*(КАЛЕНДАРЬ!$BF14=GRID!$B$33:$BI$33),0))*GRID!$B$65*(1-GRID!$B$69),0))</f>
        <v>37754</v>
      </c>
      <c r="S511" s="47" cm="1">
        <f t="array" ref="S511">IF($I$2="Путешествия с детьми",
INDEX(GRID!$B$34:$BI$44,MATCH(S$7,GRID!$A$34:$A$44,0),MATCH(1,($U$2=GRID!$B$31:$BI$31)*(КАЛЕНДАРЬ!$BF14=GRID!$B$33:$BI$33), 0))*GRID!$B$65,
ROUNDUP(INDEX(GRID!$B$34:$BI$44,MATCH(S$7,GRID!$A$34:$A$44,0),MATCH(1,($U$2=GRID!$B$31:$BI$31)*(КАЛЕНДАРЬ!$BF14=GRID!$B$33:$BI$33),0))*GRID!$B$65*(1-GRID!$B$69),0))</f>
        <v>38700</v>
      </c>
      <c r="T511" s="47" cm="1">
        <f t="array" ref="T511">IF($I$2="Путешествия с детьми",
INDEX(GRID!$B$47:$BI$57,MATCH(S$7,GRID!$A$47:$A$57,0),MATCH(1,($U$2=GRID!$B$31:$BI$31)*(КАЛЕНДАРЬ!$BF14=GRID!$B$33:$BI$33), 0))*GRID!$B$65,
ROUNDUP(INDEX(GRID!$B$47:$BI$57,MATCH(S$7,GRID!$A$47:$A$57,0),MATCH(1,($U$2=GRID!$B$31:$BI$31)*(КАЛЕНДАРЬ!$BF14=GRID!$B$33:$BI$33),0))*GRID!$B$65*(1-GRID!$B$69),0))</f>
        <v>40936</v>
      </c>
      <c r="U511" s="47" cm="1">
        <f t="array" ref="U511">IF($I$2="Путешествия с детьми",
INDEX(GRID!$B$34:$BI$44,MATCH(U$7,GRID!$A$34:$A$44,0),MATCH(1,($U$2=GRID!$B$31:$BI$31)*(КАЛЕНДАРЬ!$BF14=GRID!$B$33:$BI$33), 0))*GRID!$B$65,
ROUNDUP(INDEX(GRID!$B$34:$BI$44,MATCH(U$7,GRID!$A$34:$A$44,0),MATCH(1,($U$2=GRID!$B$31:$BI$31)*(КАЛЕНДАРЬ!$BF14=GRID!$B$33:$BI$33),0))*GRID!$B$65*(1-GRID!$B$69),0))</f>
        <v>44118</v>
      </c>
      <c r="V511" s="47" cm="1">
        <f t="array" ref="V511">IF($I$2="Путешествия с детьми",
INDEX(GRID!$B$47:$BI$57,MATCH(U$7,GRID!$A$47:$A$57,0),MATCH(1,($U$2=GRID!$B$31:$BI$31)*(КАЛЕНДАРЬ!$BF14=GRID!$B$33:$BI$33), 0))*GRID!$B$65,
ROUNDUP(INDEX(GRID!$B$47:$BI$57,MATCH(U$7,GRID!$A$47:$A$57,0),MATCH(1,($U$2=GRID!$B$31:$BI$31)*(КАЛЕНДАРЬ!$BF14=GRID!$B$33:$BI$33),0))*GRID!$B$65*(1-GRID!$B$69),0))</f>
        <v>46354</v>
      </c>
      <c r="W511" s="47" cm="1">
        <f t="array" ref="W511">IF($I$2="Путешествия с детьми",
INDEX(GRID!$B$34:$BI$44,MATCH(W$7,GRID!$A$34:$A$44,0),MATCH(1,($U$2=GRID!$B$31:$BI$31)*(КАЛЕНДАРЬ!$BF14=GRID!$B$33:$BI$33), 0))*GRID!$B$65,
ROUNDUP(INDEX(GRID!$B$34:$BI$44,MATCH(W$7,GRID!$A$34:$A$44,0),MATCH(1,($U$2=GRID!$B$31:$BI$31)*(КАЛЕНДАРЬ!$BF14=GRID!$B$33:$BI$33),0))*GRID!$B$65*(1-GRID!$B$69),0))</f>
        <v>135364</v>
      </c>
      <c r="X511" s="47" cm="1">
        <f t="array" ref="X511">IF($I$2="Путешествия с детьми",
INDEX(GRID!$B$47:$BI$57,MATCH(W$7,GRID!$A$47:$A$57,0),MATCH(1,($U$2=GRID!$B$31:$BI$31)*(КАЛЕНДАРЬ!$BF14=GRID!$B$33:$BI$33), 0))*GRID!$B$65,
ROUNDUP(INDEX(GRID!$B$47:$BI$57,MATCH(W$7,GRID!$A$47:$A$57,0),MATCH(1,($U$2=GRID!$B$31:$BI$31)*(КАЛЕНДАРЬ!$BF14=GRID!$B$33:$BI$33),0))*GRID!$B$65*(1-GRID!$B$69),0))</f>
        <v>137600</v>
      </c>
    </row>
    <row r="512" spans="1:24" ht="12.75" customHeight="1" x14ac:dyDescent="0.2">
      <c r="A512" s="117" t="s">
        <v>42</v>
      </c>
      <c r="B512" s="117">
        <v>12</v>
      </c>
      <c r="C512" s="138" cm="1">
        <f t="array" ref="C512">IF($I$2="Путешествия с детьми",
INDEX(GRID!$B$34:$BI$44,MATCH(C$7,GRID!$A$34:$A$44,0),MATCH(1,($U$2=GRID!$B$31:$BI$31)*(КАЛЕНДАРЬ!$BF15=GRID!$B$33:$BI$33), 0))*GRID!$B$65,
ROUNDUP(INDEX(GRID!$B$34:$BI$44,MATCH(C$7,GRID!$A$34:$A$44,0),MATCH(1,($U$2=GRID!$B$31:$BI$31)*(КАЛЕНДАРЬ!$BF15=GRID!$B$33:$BI$33),0))*GRID!$B$65*(1-GRID!$B$69),0))</f>
        <v>20640</v>
      </c>
      <c r="D512" s="47" cm="1">
        <f t="array" ref="D512">IF($I$2="Путешествия с детьми",
INDEX(GRID!$B$47:$BI$57,MATCH(C$7,GRID!$A$47:$A$57,0),MATCH(1,($U$2=GRID!$B$31:$BI$31)*(КАЛЕНДАРЬ!$BF15=GRID!$B$33:$BI$33), 0))*GRID!$B$65,
ROUNDUP(INDEX(GRID!$B$47:$BI$57,MATCH(C$7,GRID!$A$47:$A$57,0),MATCH(1,($U$2=GRID!$B$31:$BI$31)*(КАЛЕНДАРЬ!$BF15=GRID!$B$33:$BI$33),0))*GRID!$B$65*(1-GRID!$B$69),0))</f>
        <v>22876</v>
      </c>
      <c r="E512" s="47" cm="1">
        <f t="array" ref="E512">IF($I$2="Путешествия с детьми",
INDEX(GRID!$B$34:$BI$44,MATCH(E$7,GRID!$A$34:$A$44,0),MATCH(1,($U$2=GRID!$B$31:$BI$31)*(КАЛЕНДАРЬ!$BF15=GRID!$B$33:$BI$33), 0))*GRID!$B$65,
ROUNDUP(INDEX(GRID!$B$34:$BI$44,MATCH(E$7,GRID!$A$34:$A$44,0),MATCH(1,($U$2=GRID!$B$31:$BI$31)*(КАЛЕНДАРЬ!$BF15=GRID!$B$33:$BI$33),0))*GRID!$B$65*(1-GRID!$B$69),0))</f>
        <v>22274</v>
      </c>
      <c r="F512" s="47" cm="1">
        <f t="array" ref="F512">IF($I$2="Путешествия с детьми",
INDEX(GRID!$B$47:$BI$57,MATCH(E$7,GRID!$A$47:$A$57,0),MATCH(1,($U$2=GRID!$B$31:$BI$31)*(КАЛЕНДАРЬ!$BF15=GRID!$B$33:$BI$33), 0))*GRID!$B$65,
ROUNDUP(INDEX(GRID!$B$47:$BI$57,MATCH(E$7,GRID!$A$47:$A$57,0),MATCH(1,($U$2=GRID!$B$31:$BI$31)*(КАЛЕНДАРЬ!$BF15=GRID!$B$33:$BI$33),0))*GRID!$B$65*(1-GRID!$B$69),0))</f>
        <v>24510</v>
      </c>
      <c r="G512" s="47" cm="1">
        <f t="array" ref="G512">IF($I$2="Путешествия с детьми",
INDEX(GRID!$B$34:$BI$44,MATCH(G$7,GRID!$A$34:$A$44,0),MATCH(1,($U$2=GRID!$B$31:$BI$31)*(КАЛЕНДАРЬ!$BF15=GRID!$B$33:$BI$33), 0))*GRID!$B$65,
ROUNDUP(INDEX(GRID!$B$34:$BI$44,MATCH(G$7,GRID!$A$34:$A$44,0),MATCH(1,($U$2=GRID!$B$31:$BI$31)*(КАЛЕНДАРЬ!$BF15=GRID!$B$33:$BI$33),0))*GRID!$B$65*(1-GRID!$B$69),0))</f>
        <v>23220</v>
      </c>
      <c r="H512" s="47" cm="1">
        <f t="array" ref="H512">IF($I$2="Путешествия с детьми",
INDEX(GRID!$B$47:$BI$57,MATCH(G$7,GRID!$A$47:$A$57,0),MATCH(1,($U$2=GRID!$B$31:$BI$31)*(КАЛЕНДАРЬ!$BF15=GRID!$B$33:$BI$33), 0))*GRID!$B$65,
ROUNDUP(INDEX(GRID!$B$47:$BI$57,MATCH(G$7,GRID!$A$47:$A$57,0),MATCH(1,($U$2=GRID!$B$31:$BI$31)*(КАЛЕНДАРЬ!$BF15=GRID!$B$33:$BI$33),0))*GRID!$B$65*(1-GRID!$B$69),0))</f>
        <v>25456</v>
      </c>
      <c r="I512" s="47" cm="1">
        <f t="array" ref="I512">IF($I$2="Путешествия с детьми",
INDEX(GRID!$B$34:$BI$44,MATCH(I$7,GRID!$A$34:$A$44,0),MATCH(1,($U$2=GRID!$B$31:$BI$31)*(КАЛЕНДАРЬ!$BF15=GRID!$B$33:$BI$33), 0))*GRID!$B$65,
ROUNDUP(INDEX(GRID!$B$34:$BI$44,MATCH(I$7,GRID!$A$34:$A$44,0),MATCH(1,($U$2=GRID!$B$31:$BI$31)*(КАЛЕНДАРЬ!$BF15=GRID!$B$33:$BI$33),0))*GRID!$B$65*(1-GRID!$B$69),0))</f>
        <v>24854</v>
      </c>
      <c r="J512" s="47" cm="1">
        <f t="array" ref="J512">IF($I$2="Путешествия с детьми",
INDEX(GRID!$B$47:$BI$57,MATCH(I$7,GRID!$A$47:$A$57,0),MATCH(1,($U$2=GRID!$B$31:$BI$31)*(КАЛЕНДАРЬ!$BF15=GRID!$B$33:$BI$33), 0))*GRID!$B$65,
ROUNDUP(INDEX(GRID!$B$47:$BI$57,MATCH(I$7,GRID!$A$47:$A$57,0),MATCH(1,($U$2=GRID!$B$31:$BI$31)*(КАЛЕНДАРЬ!$BF15=GRID!$B$33:$BI$33),0))*GRID!$B$65*(1-GRID!$B$69),0))</f>
        <v>27090</v>
      </c>
      <c r="K512" s="47" cm="1">
        <f t="array" ref="K512">IF($I$2="Путешествия с детьми",
INDEX(GRID!$B$34:$BI$44,MATCH(K$7,GRID!$A$34:$A$44,0),MATCH(1,($U$2=GRID!$B$31:$BI$31)*(КАЛЕНДАРЬ!$BF15=GRID!$B$33:$BI$33), 0))*GRID!$B$65,
ROUNDUP(INDEX(GRID!$B$34:$BI$44,MATCH(K$7,GRID!$A$34:$A$44,0),MATCH(1,($U$2=GRID!$B$31:$BI$31)*(КАЛЕНДАРЬ!$BF15=GRID!$B$33:$BI$33),0))*GRID!$B$65*(1-GRID!$B$69),0))</f>
        <v>25800</v>
      </c>
      <c r="L512" s="47" cm="1">
        <f t="array" ref="L512">IF($I$2="Путешествия с детьми",
INDEX(GRID!$B$47:$BI$57,MATCH(K$7,GRID!$A$47:$A$57,0),MATCH(1,($U$2=GRID!$B$31:$BI$31)*(КАЛЕНДАРЬ!$BF15=GRID!$B$33:$BI$33), 0))*GRID!$B$65,
ROUNDUP(INDEX(GRID!$B$47:$BI$57,MATCH(K$7,GRID!$A$47:$A$57,0),MATCH(1,($U$2=GRID!$B$31:$BI$31)*(КАЛЕНДАРЬ!$BF15=GRID!$B$33:$BI$33),0))*GRID!$B$65*(1-GRID!$B$69),0))</f>
        <v>28036</v>
      </c>
      <c r="M512" s="47" cm="1">
        <f t="array" ref="M512">IF($I$2="Путешествия с детьми",
INDEX(GRID!$B$34:$BI$44,MATCH(M$7,GRID!$A$34:$A$44,0),MATCH(1,($U$2=GRID!$B$31:$BI$31)*(КАЛЕНДАРЬ!$BF15=GRID!$B$33:$BI$33), 0))*GRID!$B$65,
ROUNDUP(INDEX(GRID!$B$34:$BI$44,MATCH(M$7,GRID!$A$34:$A$44,0),MATCH(1,($U$2=GRID!$B$31:$BI$31)*(КАЛЕНДАРЬ!$BF15=GRID!$B$33:$BI$33),0))*GRID!$B$65*(1-GRID!$B$69),0))</f>
        <v>27434</v>
      </c>
      <c r="N512" s="47" cm="1">
        <f t="array" ref="N512">IF($I$2="Путешествия с детьми",
INDEX(GRID!$B$47:$BI$57,MATCH(M$7,GRID!$A$47:$A$57,0),MATCH(1,($U$2=GRID!$B$31:$BI$31)*(КАЛЕНДАРЬ!$BF15=GRID!$B$33:$BI$33), 0))*GRID!$B$65,
ROUNDUP(INDEX(GRID!$B$47:$BI$57,MATCH(M$7,GRID!$A$47:$A$57,0),MATCH(1,($U$2=GRID!$B$31:$BI$31)*(КАЛЕНДАРЬ!$BF15=GRID!$B$33:$BI$33),0))*GRID!$B$65*(1-GRID!$B$69),0))</f>
        <v>29670</v>
      </c>
      <c r="O512" s="47" cm="1">
        <f t="array" ref="O512">IF($I$2="Путешествия с детьми",
INDEX(GRID!$B$34:$BI$44,MATCH(O$7,GRID!$A$34:$A$44,0),MATCH(1,($U$2=GRID!$B$31:$BI$31)*(КАЛЕНДАРЬ!$BF15=GRID!$B$33:$BI$33), 0))*GRID!$B$65,
ROUNDUP(INDEX(GRID!$B$34:$BI$44,MATCH(O$7,GRID!$A$34:$A$44,0),MATCH(1,($U$2=GRID!$B$31:$BI$31)*(КАЛЕНДАРЬ!$BF15=GRID!$B$33:$BI$33),0))*GRID!$B$65*(1-GRID!$B$69),0))</f>
        <v>33712</v>
      </c>
      <c r="P512" s="47" cm="1">
        <f t="array" ref="P512">IF($I$2="Путешествия с детьми",
INDEX(GRID!$B$47:$BI$57,MATCH(O$7,GRID!$A$47:$A$57,0),MATCH(1,($U$2=GRID!$B$31:$BI$31)*(КАЛЕНДАРЬ!$BF15=GRID!$B$33:$BI$33), 0))*GRID!$B$65,
ROUNDUP(INDEX(GRID!$B$47:$BI$57,MATCH(O$7,GRID!$A$47:$A$57,0),MATCH(1,($U$2=GRID!$B$31:$BI$31)*(КАЛЕНДАРЬ!$BF15=GRID!$B$33:$BI$33),0))*GRID!$B$65*(1-GRID!$B$69),0))</f>
        <v>35948</v>
      </c>
      <c r="Q512" s="47" cm="1">
        <f t="array" ref="Q512">IF($I$2="Путешествия с детьми",
INDEX(GRID!$B$34:$BI$44,MATCH(Q$7,GRID!$A$34:$A$44,0),MATCH(1,($U$2=GRID!$B$31:$BI$31)*(КАЛЕНДАРЬ!$BF15=GRID!$B$33:$BI$33), 0))*GRID!$B$65,
ROUNDUP(INDEX(GRID!$B$34:$BI$44,MATCH(Q$7,GRID!$A$34:$A$44,0),MATCH(1,($U$2=GRID!$B$31:$BI$31)*(КАЛЕНДАРЬ!$BF15=GRID!$B$33:$BI$33),0))*GRID!$B$65*(1-GRID!$B$69),0))</f>
        <v>35518</v>
      </c>
      <c r="R512" s="47" cm="1">
        <f t="array" ref="R512">IF($I$2="Путешествия с детьми",
INDEX(GRID!$B$47:$BI$57,MATCH(Q$7,GRID!$A$47:$A$57,0),MATCH(1,($U$2=GRID!$B$31:$BI$31)*(КАЛЕНДАРЬ!$BF15=GRID!$B$33:$BI$33), 0))*GRID!$B$65,
ROUNDUP(INDEX(GRID!$B$47:$BI$57,MATCH(Q$7,GRID!$A$47:$A$57,0),MATCH(1,($U$2=GRID!$B$31:$BI$31)*(КАЛЕНДАРЬ!$BF15=GRID!$B$33:$BI$33),0))*GRID!$B$65*(1-GRID!$B$69),0))</f>
        <v>37754</v>
      </c>
      <c r="S512" s="47" cm="1">
        <f t="array" ref="S512">IF($I$2="Путешествия с детьми",
INDEX(GRID!$B$34:$BI$44,MATCH(S$7,GRID!$A$34:$A$44,0),MATCH(1,($U$2=GRID!$B$31:$BI$31)*(КАЛЕНДАРЬ!$BF15=GRID!$B$33:$BI$33), 0))*GRID!$B$65,
ROUNDUP(INDEX(GRID!$B$34:$BI$44,MATCH(S$7,GRID!$A$34:$A$44,0),MATCH(1,($U$2=GRID!$B$31:$BI$31)*(КАЛЕНДАРЬ!$BF15=GRID!$B$33:$BI$33),0))*GRID!$B$65*(1-GRID!$B$69),0))</f>
        <v>38700</v>
      </c>
      <c r="T512" s="47" cm="1">
        <f t="array" ref="T512">IF($I$2="Путешествия с детьми",
INDEX(GRID!$B$47:$BI$57,MATCH(S$7,GRID!$A$47:$A$57,0),MATCH(1,($U$2=GRID!$B$31:$BI$31)*(КАЛЕНДАРЬ!$BF15=GRID!$B$33:$BI$33), 0))*GRID!$B$65,
ROUNDUP(INDEX(GRID!$B$47:$BI$57,MATCH(S$7,GRID!$A$47:$A$57,0),MATCH(1,($U$2=GRID!$B$31:$BI$31)*(КАЛЕНДАРЬ!$BF15=GRID!$B$33:$BI$33),0))*GRID!$B$65*(1-GRID!$B$69),0))</f>
        <v>40936</v>
      </c>
      <c r="U512" s="47" cm="1">
        <f t="array" ref="U512">IF($I$2="Путешествия с детьми",
INDEX(GRID!$B$34:$BI$44,MATCH(U$7,GRID!$A$34:$A$44,0),MATCH(1,($U$2=GRID!$B$31:$BI$31)*(КАЛЕНДАРЬ!$BF15=GRID!$B$33:$BI$33), 0))*GRID!$B$65,
ROUNDUP(INDEX(GRID!$B$34:$BI$44,MATCH(U$7,GRID!$A$34:$A$44,0),MATCH(1,($U$2=GRID!$B$31:$BI$31)*(КАЛЕНДАРЬ!$BF15=GRID!$B$33:$BI$33),0))*GRID!$B$65*(1-GRID!$B$69),0))</f>
        <v>44118</v>
      </c>
      <c r="V512" s="47" cm="1">
        <f t="array" ref="V512">IF($I$2="Путешествия с детьми",
INDEX(GRID!$B$47:$BI$57,MATCH(U$7,GRID!$A$47:$A$57,0),MATCH(1,($U$2=GRID!$B$31:$BI$31)*(КАЛЕНДАРЬ!$BF15=GRID!$B$33:$BI$33), 0))*GRID!$B$65,
ROUNDUP(INDEX(GRID!$B$47:$BI$57,MATCH(U$7,GRID!$A$47:$A$57,0),MATCH(1,($U$2=GRID!$B$31:$BI$31)*(КАЛЕНДАРЬ!$BF15=GRID!$B$33:$BI$33),0))*GRID!$B$65*(1-GRID!$B$69),0))</f>
        <v>46354</v>
      </c>
      <c r="W512" s="47" cm="1">
        <f t="array" ref="W512">IF($I$2="Путешествия с детьми",
INDEX(GRID!$B$34:$BI$44,MATCH(W$7,GRID!$A$34:$A$44,0),MATCH(1,($U$2=GRID!$B$31:$BI$31)*(КАЛЕНДАРЬ!$BF15=GRID!$B$33:$BI$33), 0))*GRID!$B$65,
ROUNDUP(INDEX(GRID!$B$34:$BI$44,MATCH(W$7,GRID!$A$34:$A$44,0),MATCH(1,($U$2=GRID!$B$31:$BI$31)*(КАЛЕНДАРЬ!$BF15=GRID!$B$33:$BI$33),0))*GRID!$B$65*(1-GRID!$B$69),0))</f>
        <v>135364</v>
      </c>
      <c r="X512" s="47" cm="1">
        <f t="array" ref="X512">IF($I$2="Путешествия с детьми",
INDEX(GRID!$B$47:$BI$57,MATCH(W$7,GRID!$A$47:$A$57,0),MATCH(1,($U$2=GRID!$B$31:$BI$31)*(КАЛЕНДАРЬ!$BF15=GRID!$B$33:$BI$33), 0))*GRID!$B$65,
ROUNDUP(INDEX(GRID!$B$47:$BI$57,MATCH(W$7,GRID!$A$47:$A$57,0),MATCH(1,($U$2=GRID!$B$31:$BI$31)*(КАЛЕНДАРЬ!$BF15=GRID!$B$33:$BI$33),0))*GRID!$B$65*(1-GRID!$B$69),0))</f>
        <v>137600</v>
      </c>
    </row>
    <row r="513" spans="1:24" ht="12.75" customHeight="1" x14ac:dyDescent="0.2">
      <c r="A513" s="117" t="s">
        <v>43</v>
      </c>
      <c r="B513" s="117">
        <v>13</v>
      </c>
      <c r="C513" s="138" cm="1">
        <f t="array" ref="C513">IF($I$2="Путешествия с детьми",
INDEX(GRID!$B$34:$BI$44,MATCH(C$7,GRID!$A$34:$A$44,0),MATCH(1,($U$2=GRID!$B$31:$BI$31)*(КАЛЕНДАРЬ!$BF16=GRID!$B$33:$BI$33), 0))*GRID!$B$65,
ROUNDUP(INDEX(GRID!$B$34:$BI$44,MATCH(C$7,GRID!$A$34:$A$44,0),MATCH(1,($U$2=GRID!$B$31:$BI$31)*(КАЛЕНДАРЬ!$BF16=GRID!$B$33:$BI$33),0))*GRID!$B$65*(1-GRID!$B$69),0))</f>
        <v>20640</v>
      </c>
      <c r="D513" s="47" cm="1">
        <f t="array" ref="D513">IF($I$2="Путешествия с детьми",
INDEX(GRID!$B$47:$BI$57,MATCH(C$7,GRID!$A$47:$A$57,0),MATCH(1,($U$2=GRID!$B$31:$BI$31)*(КАЛЕНДАРЬ!$BF16=GRID!$B$33:$BI$33), 0))*GRID!$B$65,
ROUNDUP(INDEX(GRID!$B$47:$BI$57,MATCH(C$7,GRID!$A$47:$A$57,0),MATCH(1,($U$2=GRID!$B$31:$BI$31)*(КАЛЕНДАРЬ!$BF16=GRID!$B$33:$BI$33),0))*GRID!$B$65*(1-GRID!$B$69),0))</f>
        <v>22876</v>
      </c>
      <c r="E513" s="47" cm="1">
        <f t="array" ref="E513">IF($I$2="Путешествия с детьми",
INDEX(GRID!$B$34:$BI$44,MATCH(E$7,GRID!$A$34:$A$44,0),MATCH(1,($U$2=GRID!$B$31:$BI$31)*(КАЛЕНДАРЬ!$BF16=GRID!$B$33:$BI$33), 0))*GRID!$B$65,
ROUNDUP(INDEX(GRID!$B$34:$BI$44,MATCH(E$7,GRID!$A$34:$A$44,0),MATCH(1,($U$2=GRID!$B$31:$BI$31)*(КАЛЕНДАРЬ!$BF16=GRID!$B$33:$BI$33),0))*GRID!$B$65*(1-GRID!$B$69),0))</f>
        <v>22274</v>
      </c>
      <c r="F513" s="47" cm="1">
        <f t="array" ref="F513">IF($I$2="Путешествия с детьми",
INDEX(GRID!$B$47:$BI$57,MATCH(E$7,GRID!$A$47:$A$57,0),MATCH(1,($U$2=GRID!$B$31:$BI$31)*(КАЛЕНДАРЬ!$BF16=GRID!$B$33:$BI$33), 0))*GRID!$B$65,
ROUNDUP(INDEX(GRID!$B$47:$BI$57,MATCH(E$7,GRID!$A$47:$A$57,0),MATCH(1,($U$2=GRID!$B$31:$BI$31)*(КАЛЕНДАРЬ!$BF16=GRID!$B$33:$BI$33),0))*GRID!$B$65*(1-GRID!$B$69),0))</f>
        <v>24510</v>
      </c>
      <c r="G513" s="47" cm="1">
        <f t="array" ref="G513">IF($I$2="Путешествия с детьми",
INDEX(GRID!$B$34:$BI$44,MATCH(G$7,GRID!$A$34:$A$44,0),MATCH(1,($U$2=GRID!$B$31:$BI$31)*(КАЛЕНДАРЬ!$BF16=GRID!$B$33:$BI$33), 0))*GRID!$B$65,
ROUNDUP(INDEX(GRID!$B$34:$BI$44,MATCH(G$7,GRID!$A$34:$A$44,0),MATCH(1,($U$2=GRID!$B$31:$BI$31)*(КАЛЕНДАРЬ!$BF16=GRID!$B$33:$BI$33),0))*GRID!$B$65*(1-GRID!$B$69),0))</f>
        <v>23220</v>
      </c>
      <c r="H513" s="47" cm="1">
        <f t="array" ref="H513">IF($I$2="Путешествия с детьми",
INDEX(GRID!$B$47:$BI$57,MATCH(G$7,GRID!$A$47:$A$57,0),MATCH(1,($U$2=GRID!$B$31:$BI$31)*(КАЛЕНДАРЬ!$BF16=GRID!$B$33:$BI$33), 0))*GRID!$B$65,
ROUNDUP(INDEX(GRID!$B$47:$BI$57,MATCH(G$7,GRID!$A$47:$A$57,0),MATCH(1,($U$2=GRID!$B$31:$BI$31)*(КАЛЕНДАРЬ!$BF16=GRID!$B$33:$BI$33),0))*GRID!$B$65*(1-GRID!$B$69),0))</f>
        <v>25456</v>
      </c>
      <c r="I513" s="47" cm="1">
        <f t="array" ref="I513">IF($I$2="Путешествия с детьми",
INDEX(GRID!$B$34:$BI$44,MATCH(I$7,GRID!$A$34:$A$44,0),MATCH(1,($U$2=GRID!$B$31:$BI$31)*(КАЛЕНДАРЬ!$BF16=GRID!$B$33:$BI$33), 0))*GRID!$B$65,
ROUNDUP(INDEX(GRID!$B$34:$BI$44,MATCH(I$7,GRID!$A$34:$A$44,0),MATCH(1,($U$2=GRID!$B$31:$BI$31)*(КАЛЕНДАРЬ!$BF16=GRID!$B$33:$BI$33),0))*GRID!$B$65*(1-GRID!$B$69),0))</f>
        <v>24854</v>
      </c>
      <c r="J513" s="47" cm="1">
        <f t="array" ref="J513">IF($I$2="Путешествия с детьми",
INDEX(GRID!$B$47:$BI$57,MATCH(I$7,GRID!$A$47:$A$57,0),MATCH(1,($U$2=GRID!$B$31:$BI$31)*(КАЛЕНДАРЬ!$BF16=GRID!$B$33:$BI$33), 0))*GRID!$B$65,
ROUNDUP(INDEX(GRID!$B$47:$BI$57,MATCH(I$7,GRID!$A$47:$A$57,0),MATCH(1,($U$2=GRID!$B$31:$BI$31)*(КАЛЕНДАРЬ!$BF16=GRID!$B$33:$BI$33),0))*GRID!$B$65*(1-GRID!$B$69),0))</f>
        <v>27090</v>
      </c>
      <c r="K513" s="47" cm="1">
        <f t="array" ref="K513">IF($I$2="Путешествия с детьми",
INDEX(GRID!$B$34:$BI$44,MATCH(K$7,GRID!$A$34:$A$44,0),MATCH(1,($U$2=GRID!$B$31:$BI$31)*(КАЛЕНДАРЬ!$BF16=GRID!$B$33:$BI$33), 0))*GRID!$B$65,
ROUNDUP(INDEX(GRID!$B$34:$BI$44,MATCH(K$7,GRID!$A$34:$A$44,0),MATCH(1,($U$2=GRID!$B$31:$BI$31)*(КАЛЕНДАРЬ!$BF16=GRID!$B$33:$BI$33),0))*GRID!$B$65*(1-GRID!$B$69),0))</f>
        <v>25800</v>
      </c>
      <c r="L513" s="47" cm="1">
        <f t="array" ref="L513">IF($I$2="Путешествия с детьми",
INDEX(GRID!$B$47:$BI$57,MATCH(K$7,GRID!$A$47:$A$57,0),MATCH(1,($U$2=GRID!$B$31:$BI$31)*(КАЛЕНДАРЬ!$BF16=GRID!$B$33:$BI$33), 0))*GRID!$B$65,
ROUNDUP(INDEX(GRID!$B$47:$BI$57,MATCH(K$7,GRID!$A$47:$A$57,0),MATCH(1,($U$2=GRID!$B$31:$BI$31)*(КАЛЕНДАРЬ!$BF16=GRID!$B$33:$BI$33),0))*GRID!$B$65*(1-GRID!$B$69),0))</f>
        <v>28036</v>
      </c>
      <c r="M513" s="47" cm="1">
        <f t="array" ref="M513">IF($I$2="Путешествия с детьми",
INDEX(GRID!$B$34:$BI$44,MATCH(M$7,GRID!$A$34:$A$44,0),MATCH(1,($U$2=GRID!$B$31:$BI$31)*(КАЛЕНДАРЬ!$BF16=GRID!$B$33:$BI$33), 0))*GRID!$B$65,
ROUNDUP(INDEX(GRID!$B$34:$BI$44,MATCH(M$7,GRID!$A$34:$A$44,0),MATCH(1,($U$2=GRID!$B$31:$BI$31)*(КАЛЕНДАРЬ!$BF16=GRID!$B$33:$BI$33),0))*GRID!$B$65*(1-GRID!$B$69),0))</f>
        <v>27434</v>
      </c>
      <c r="N513" s="47" cm="1">
        <f t="array" ref="N513">IF($I$2="Путешествия с детьми",
INDEX(GRID!$B$47:$BI$57,MATCH(M$7,GRID!$A$47:$A$57,0),MATCH(1,($U$2=GRID!$B$31:$BI$31)*(КАЛЕНДАРЬ!$BF16=GRID!$B$33:$BI$33), 0))*GRID!$B$65,
ROUNDUP(INDEX(GRID!$B$47:$BI$57,MATCH(M$7,GRID!$A$47:$A$57,0),MATCH(1,($U$2=GRID!$B$31:$BI$31)*(КАЛЕНДАРЬ!$BF16=GRID!$B$33:$BI$33),0))*GRID!$B$65*(1-GRID!$B$69),0))</f>
        <v>29670</v>
      </c>
      <c r="O513" s="47" cm="1">
        <f t="array" ref="O513">IF($I$2="Путешествия с детьми",
INDEX(GRID!$B$34:$BI$44,MATCH(O$7,GRID!$A$34:$A$44,0),MATCH(1,($U$2=GRID!$B$31:$BI$31)*(КАЛЕНДАРЬ!$BF16=GRID!$B$33:$BI$33), 0))*GRID!$B$65,
ROUNDUP(INDEX(GRID!$B$34:$BI$44,MATCH(O$7,GRID!$A$34:$A$44,0),MATCH(1,($U$2=GRID!$B$31:$BI$31)*(КАЛЕНДАРЬ!$BF16=GRID!$B$33:$BI$33),0))*GRID!$B$65*(1-GRID!$B$69),0))</f>
        <v>33712</v>
      </c>
      <c r="P513" s="47" cm="1">
        <f t="array" ref="P513">IF($I$2="Путешествия с детьми",
INDEX(GRID!$B$47:$BI$57,MATCH(O$7,GRID!$A$47:$A$57,0),MATCH(1,($U$2=GRID!$B$31:$BI$31)*(КАЛЕНДАРЬ!$BF16=GRID!$B$33:$BI$33), 0))*GRID!$B$65,
ROUNDUP(INDEX(GRID!$B$47:$BI$57,MATCH(O$7,GRID!$A$47:$A$57,0),MATCH(1,($U$2=GRID!$B$31:$BI$31)*(КАЛЕНДАРЬ!$BF16=GRID!$B$33:$BI$33),0))*GRID!$B$65*(1-GRID!$B$69),0))</f>
        <v>35948</v>
      </c>
      <c r="Q513" s="47" cm="1">
        <f t="array" ref="Q513">IF($I$2="Путешествия с детьми",
INDEX(GRID!$B$34:$BI$44,MATCH(Q$7,GRID!$A$34:$A$44,0),MATCH(1,($U$2=GRID!$B$31:$BI$31)*(КАЛЕНДАРЬ!$BF16=GRID!$B$33:$BI$33), 0))*GRID!$B$65,
ROUNDUP(INDEX(GRID!$B$34:$BI$44,MATCH(Q$7,GRID!$A$34:$A$44,0),MATCH(1,($U$2=GRID!$B$31:$BI$31)*(КАЛЕНДАРЬ!$BF16=GRID!$B$33:$BI$33),0))*GRID!$B$65*(1-GRID!$B$69),0))</f>
        <v>35518</v>
      </c>
      <c r="R513" s="47" cm="1">
        <f t="array" ref="R513">IF($I$2="Путешествия с детьми",
INDEX(GRID!$B$47:$BI$57,MATCH(Q$7,GRID!$A$47:$A$57,0),MATCH(1,($U$2=GRID!$B$31:$BI$31)*(КАЛЕНДАРЬ!$BF16=GRID!$B$33:$BI$33), 0))*GRID!$B$65,
ROUNDUP(INDEX(GRID!$B$47:$BI$57,MATCH(Q$7,GRID!$A$47:$A$57,0),MATCH(1,($U$2=GRID!$B$31:$BI$31)*(КАЛЕНДАРЬ!$BF16=GRID!$B$33:$BI$33),0))*GRID!$B$65*(1-GRID!$B$69),0))</f>
        <v>37754</v>
      </c>
      <c r="S513" s="47" cm="1">
        <f t="array" ref="S513">IF($I$2="Путешествия с детьми",
INDEX(GRID!$B$34:$BI$44,MATCH(S$7,GRID!$A$34:$A$44,0),MATCH(1,($U$2=GRID!$B$31:$BI$31)*(КАЛЕНДАРЬ!$BF16=GRID!$B$33:$BI$33), 0))*GRID!$B$65,
ROUNDUP(INDEX(GRID!$B$34:$BI$44,MATCH(S$7,GRID!$A$34:$A$44,0),MATCH(1,($U$2=GRID!$B$31:$BI$31)*(КАЛЕНДАРЬ!$BF16=GRID!$B$33:$BI$33),0))*GRID!$B$65*(1-GRID!$B$69),0))</f>
        <v>38700</v>
      </c>
      <c r="T513" s="47" cm="1">
        <f t="array" ref="T513">IF($I$2="Путешествия с детьми",
INDEX(GRID!$B$47:$BI$57,MATCH(S$7,GRID!$A$47:$A$57,0),MATCH(1,($U$2=GRID!$B$31:$BI$31)*(КАЛЕНДАРЬ!$BF16=GRID!$B$33:$BI$33), 0))*GRID!$B$65,
ROUNDUP(INDEX(GRID!$B$47:$BI$57,MATCH(S$7,GRID!$A$47:$A$57,0),MATCH(1,($U$2=GRID!$B$31:$BI$31)*(КАЛЕНДАРЬ!$BF16=GRID!$B$33:$BI$33),0))*GRID!$B$65*(1-GRID!$B$69),0))</f>
        <v>40936</v>
      </c>
      <c r="U513" s="47" cm="1">
        <f t="array" ref="U513">IF($I$2="Путешествия с детьми",
INDEX(GRID!$B$34:$BI$44,MATCH(U$7,GRID!$A$34:$A$44,0),MATCH(1,($U$2=GRID!$B$31:$BI$31)*(КАЛЕНДАРЬ!$BF16=GRID!$B$33:$BI$33), 0))*GRID!$B$65,
ROUNDUP(INDEX(GRID!$B$34:$BI$44,MATCH(U$7,GRID!$A$34:$A$44,0),MATCH(1,($U$2=GRID!$B$31:$BI$31)*(КАЛЕНДАРЬ!$BF16=GRID!$B$33:$BI$33),0))*GRID!$B$65*(1-GRID!$B$69),0))</f>
        <v>44118</v>
      </c>
      <c r="V513" s="47" cm="1">
        <f t="array" ref="V513">IF($I$2="Путешествия с детьми",
INDEX(GRID!$B$47:$BI$57,MATCH(U$7,GRID!$A$47:$A$57,0),MATCH(1,($U$2=GRID!$B$31:$BI$31)*(КАЛЕНДАРЬ!$BF16=GRID!$B$33:$BI$33), 0))*GRID!$B$65,
ROUNDUP(INDEX(GRID!$B$47:$BI$57,MATCH(U$7,GRID!$A$47:$A$57,0),MATCH(1,($U$2=GRID!$B$31:$BI$31)*(КАЛЕНДАРЬ!$BF16=GRID!$B$33:$BI$33),0))*GRID!$B$65*(1-GRID!$B$69),0))</f>
        <v>46354</v>
      </c>
      <c r="W513" s="47" cm="1">
        <f t="array" ref="W513">IF($I$2="Путешествия с детьми",
INDEX(GRID!$B$34:$BI$44,MATCH(W$7,GRID!$A$34:$A$44,0),MATCH(1,($U$2=GRID!$B$31:$BI$31)*(КАЛЕНДАРЬ!$BF16=GRID!$B$33:$BI$33), 0))*GRID!$B$65,
ROUNDUP(INDEX(GRID!$B$34:$BI$44,MATCH(W$7,GRID!$A$34:$A$44,0),MATCH(1,($U$2=GRID!$B$31:$BI$31)*(КАЛЕНДАРЬ!$BF16=GRID!$B$33:$BI$33),0))*GRID!$B$65*(1-GRID!$B$69),0))</f>
        <v>135364</v>
      </c>
      <c r="X513" s="47" cm="1">
        <f t="array" ref="X513">IF($I$2="Путешествия с детьми",
INDEX(GRID!$B$47:$BI$57,MATCH(W$7,GRID!$A$47:$A$57,0),MATCH(1,($U$2=GRID!$B$31:$BI$31)*(КАЛЕНДАРЬ!$BF16=GRID!$B$33:$BI$33), 0))*GRID!$B$65,
ROUNDUP(INDEX(GRID!$B$47:$BI$57,MATCH(W$7,GRID!$A$47:$A$57,0),MATCH(1,($U$2=GRID!$B$31:$BI$31)*(КАЛЕНДАРЬ!$BF16=GRID!$B$33:$BI$33),0))*GRID!$B$65*(1-GRID!$B$69),0))</f>
        <v>137600</v>
      </c>
    </row>
    <row r="514" spans="1:24" ht="12.75" customHeight="1" x14ac:dyDescent="0.2">
      <c r="A514" s="117" t="s">
        <v>44</v>
      </c>
      <c r="B514" s="117">
        <v>14</v>
      </c>
      <c r="C514" s="138" cm="1">
        <f t="array" ref="C514">IF($I$2="Путешествия с детьми",
INDEX(GRID!$B$34:$BI$44,MATCH(C$7,GRID!$A$34:$A$44,0),MATCH(1,($U$2=GRID!$B$31:$BI$31)*(КАЛЕНДАРЬ!$BF17=GRID!$B$33:$BI$33), 0))*GRID!$B$65,
ROUNDUP(INDEX(GRID!$B$34:$BI$44,MATCH(C$7,GRID!$A$34:$A$44,0),MATCH(1,($U$2=GRID!$B$31:$BI$31)*(КАЛЕНДАРЬ!$BF17=GRID!$B$33:$BI$33),0))*GRID!$B$65*(1-GRID!$B$69),0))</f>
        <v>20640</v>
      </c>
      <c r="D514" s="47" cm="1">
        <f t="array" ref="D514">IF($I$2="Путешествия с детьми",
INDEX(GRID!$B$47:$BI$57,MATCH(C$7,GRID!$A$47:$A$57,0),MATCH(1,($U$2=GRID!$B$31:$BI$31)*(КАЛЕНДАРЬ!$BF17=GRID!$B$33:$BI$33), 0))*GRID!$B$65,
ROUNDUP(INDEX(GRID!$B$47:$BI$57,MATCH(C$7,GRID!$A$47:$A$57,0),MATCH(1,($U$2=GRID!$B$31:$BI$31)*(КАЛЕНДАРЬ!$BF17=GRID!$B$33:$BI$33),0))*GRID!$B$65*(1-GRID!$B$69),0))</f>
        <v>22876</v>
      </c>
      <c r="E514" s="47" cm="1">
        <f t="array" ref="E514">IF($I$2="Путешествия с детьми",
INDEX(GRID!$B$34:$BI$44,MATCH(E$7,GRID!$A$34:$A$44,0),MATCH(1,($U$2=GRID!$B$31:$BI$31)*(КАЛЕНДАРЬ!$BF17=GRID!$B$33:$BI$33), 0))*GRID!$B$65,
ROUNDUP(INDEX(GRID!$B$34:$BI$44,MATCH(E$7,GRID!$A$34:$A$44,0),MATCH(1,($U$2=GRID!$B$31:$BI$31)*(КАЛЕНДАРЬ!$BF17=GRID!$B$33:$BI$33),0))*GRID!$B$65*(1-GRID!$B$69),0))</f>
        <v>22274</v>
      </c>
      <c r="F514" s="47" cm="1">
        <f t="array" ref="F514">IF($I$2="Путешествия с детьми",
INDEX(GRID!$B$47:$BI$57,MATCH(E$7,GRID!$A$47:$A$57,0),MATCH(1,($U$2=GRID!$B$31:$BI$31)*(КАЛЕНДАРЬ!$BF17=GRID!$B$33:$BI$33), 0))*GRID!$B$65,
ROUNDUP(INDEX(GRID!$B$47:$BI$57,MATCH(E$7,GRID!$A$47:$A$57,0),MATCH(1,($U$2=GRID!$B$31:$BI$31)*(КАЛЕНДАРЬ!$BF17=GRID!$B$33:$BI$33),0))*GRID!$B$65*(1-GRID!$B$69),0))</f>
        <v>24510</v>
      </c>
      <c r="G514" s="47" cm="1">
        <f t="array" ref="G514">IF($I$2="Путешествия с детьми",
INDEX(GRID!$B$34:$BI$44,MATCH(G$7,GRID!$A$34:$A$44,0),MATCH(1,($U$2=GRID!$B$31:$BI$31)*(КАЛЕНДАРЬ!$BF17=GRID!$B$33:$BI$33), 0))*GRID!$B$65,
ROUNDUP(INDEX(GRID!$B$34:$BI$44,MATCH(G$7,GRID!$A$34:$A$44,0),MATCH(1,($U$2=GRID!$B$31:$BI$31)*(КАЛЕНДАРЬ!$BF17=GRID!$B$33:$BI$33),0))*GRID!$B$65*(1-GRID!$B$69),0))</f>
        <v>23220</v>
      </c>
      <c r="H514" s="47" cm="1">
        <f t="array" ref="H514">IF($I$2="Путешествия с детьми",
INDEX(GRID!$B$47:$BI$57,MATCH(G$7,GRID!$A$47:$A$57,0),MATCH(1,($U$2=GRID!$B$31:$BI$31)*(КАЛЕНДАРЬ!$BF17=GRID!$B$33:$BI$33), 0))*GRID!$B$65,
ROUNDUP(INDEX(GRID!$B$47:$BI$57,MATCH(G$7,GRID!$A$47:$A$57,0),MATCH(1,($U$2=GRID!$B$31:$BI$31)*(КАЛЕНДАРЬ!$BF17=GRID!$B$33:$BI$33),0))*GRID!$B$65*(1-GRID!$B$69),0))</f>
        <v>25456</v>
      </c>
      <c r="I514" s="47" cm="1">
        <f t="array" ref="I514">IF($I$2="Путешествия с детьми",
INDEX(GRID!$B$34:$BI$44,MATCH(I$7,GRID!$A$34:$A$44,0),MATCH(1,($U$2=GRID!$B$31:$BI$31)*(КАЛЕНДАРЬ!$BF17=GRID!$B$33:$BI$33), 0))*GRID!$B$65,
ROUNDUP(INDEX(GRID!$B$34:$BI$44,MATCH(I$7,GRID!$A$34:$A$44,0),MATCH(1,($U$2=GRID!$B$31:$BI$31)*(КАЛЕНДАРЬ!$BF17=GRID!$B$33:$BI$33),0))*GRID!$B$65*(1-GRID!$B$69),0))</f>
        <v>24854</v>
      </c>
      <c r="J514" s="47" cm="1">
        <f t="array" ref="J514">IF($I$2="Путешествия с детьми",
INDEX(GRID!$B$47:$BI$57,MATCH(I$7,GRID!$A$47:$A$57,0),MATCH(1,($U$2=GRID!$B$31:$BI$31)*(КАЛЕНДАРЬ!$BF17=GRID!$B$33:$BI$33), 0))*GRID!$B$65,
ROUNDUP(INDEX(GRID!$B$47:$BI$57,MATCH(I$7,GRID!$A$47:$A$57,0),MATCH(1,($U$2=GRID!$B$31:$BI$31)*(КАЛЕНДАРЬ!$BF17=GRID!$B$33:$BI$33),0))*GRID!$B$65*(1-GRID!$B$69),0))</f>
        <v>27090</v>
      </c>
      <c r="K514" s="47" cm="1">
        <f t="array" ref="K514">IF($I$2="Путешествия с детьми",
INDEX(GRID!$B$34:$BI$44,MATCH(K$7,GRID!$A$34:$A$44,0),MATCH(1,($U$2=GRID!$B$31:$BI$31)*(КАЛЕНДАРЬ!$BF17=GRID!$B$33:$BI$33), 0))*GRID!$B$65,
ROUNDUP(INDEX(GRID!$B$34:$BI$44,MATCH(K$7,GRID!$A$34:$A$44,0),MATCH(1,($U$2=GRID!$B$31:$BI$31)*(КАЛЕНДАРЬ!$BF17=GRID!$B$33:$BI$33),0))*GRID!$B$65*(1-GRID!$B$69),0))</f>
        <v>25800</v>
      </c>
      <c r="L514" s="47" cm="1">
        <f t="array" ref="L514">IF($I$2="Путешествия с детьми",
INDEX(GRID!$B$47:$BI$57,MATCH(K$7,GRID!$A$47:$A$57,0),MATCH(1,($U$2=GRID!$B$31:$BI$31)*(КАЛЕНДАРЬ!$BF17=GRID!$B$33:$BI$33), 0))*GRID!$B$65,
ROUNDUP(INDEX(GRID!$B$47:$BI$57,MATCH(K$7,GRID!$A$47:$A$57,0),MATCH(1,($U$2=GRID!$B$31:$BI$31)*(КАЛЕНДАРЬ!$BF17=GRID!$B$33:$BI$33),0))*GRID!$B$65*(1-GRID!$B$69),0))</f>
        <v>28036</v>
      </c>
      <c r="M514" s="47" cm="1">
        <f t="array" ref="M514">IF($I$2="Путешествия с детьми",
INDEX(GRID!$B$34:$BI$44,MATCH(M$7,GRID!$A$34:$A$44,0),MATCH(1,($U$2=GRID!$B$31:$BI$31)*(КАЛЕНДАРЬ!$BF17=GRID!$B$33:$BI$33), 0))*GRID!$B$65,
ROUNDUP(INDEX(GRID!$B$34:$BI$44,MATCH(M$7,GRID!$A$34:$A$44,0),MATCH(1,($U$2=GRID!$B$31:$BI$31)*(КАЛЕНДАРЬ!$BF17=GRID!$B$33:$BI$33),0))*GRID!$B$65*(1-GRID!$B$69),0))</f>
        <v>27434</v>
      </c>
      <c r="N514" s="47" cm="1">
        <f t="array" ref="N514">IF($I$2="Путешествия с детьми",
INDEX(GRID!$B$47:$BI$57,MATCH(M$7,GRID!$A$47:$A$57,0),MATCH(1,($U$2=GRID!$B$31:$BI$31)*(КАЛЕНДАРЬ!$BF17=GRID!$B$33:$BI$33), 0))*GRID!$B$65,
ROUNDUP(INDEX(GRID!$B$47:$BI$57,MATCH(M$7,GRID!$A$47:$A$57,0),MATCH(1,($U$2=GRID!$B$31:$BI$31)*(КАЛЕНДАРЬ!$BF17=GRID!$B$33:$BI$33),0))*GRID!$B$65*(1-GRID!$B$69),0))</f>
        <v>29670</v>
      </c>
      <c r="O514" s="47" cm="1">
        <f t="array" ref="O514">IF($I$2="Путешествия с детьми",
INDEX(GRID!$B$34:$BI$44,MATCH(O$7,GRID!$A$34:$A$44,0),MATCH(1,($U$2=GRID!$B$31:$BI$31)*(КАЛЕНДАРЬ!$BF17=GRID!$B$33:$BI$33), 0))*GRID!$B$65,
ROUNDUP(INDEX(GRID!$B$34:$BI$44,MATCH(O$7,GRID!$A$34:$A$44,0),MATCH(1,($U$2=GRID!$B$31:$BI$31)*(КАЛЕНДАРЬ!$BF17=GRID!$B$33:$BI$33),0))*GRID!$B$65*(1-GRID!$B$69),0))</f>
        <v>33712</v>
      </c>
      <c r="P514" s="47" cm="1">
        <f t="array" ref="P514">IF($I$2="Путешествия с детьми",
INDEX(GRID!$B$47:$BI$57,MATCH(O$7,GRID!$A$47:$A$57,0),MATCH(1,($U$2=GRID!$B$31:$BI$31)*(КАЛЕНДАРЬ!$BF17=GRID!$B$33:$BI$33), 0))*GRID!$B$65,
ROUNDUP(INDEX(GRID!$B$47:$BI$57,MATCH(O$7,GRID!$A$47:$A$57,0),MATCH(1,($U$2=GRID!$B$31:$BI$31)*(КАЛЕНДАРЬ!$BF17=GRID!$B$33:$BI$33),0))*GRID!$B$65*(1-GRID!$B$69),0))</f>
        <v>35948</v>
      </c>
      <c r="Q514" s="47" cm="1">
        <f t="array" ref="Q514">IF($I$2="Путешествия с детьми",
INDEX(GRID!$B$34:$BI$44,MATCH(Q$7,GRID!$A$34:$A$44,0),MATCH(1,($U$2=GRID!$B$31:$BI$31)*(КАЛЕНДАРЬ!$BF17=GRID!$B$33:$BI$33), 0))*GRID!$B$65,
ROUNDUP(INDEX(GRID!$B$34:$BI$44,MATCH(Q$7,GRID!$A$34:$A$44,0),MATCH(1,($U$2=GRID!$B$31:$BI$31)*(КАЛЕНДАРЬ!$BF17=GRID!$B$33:$BI$33),0))*GRID!$B$65*(1-GRID!$B$69),0))</f>
        <v>35518</v>
      </c>
      <c r="R514" s="47" cm="1">
        <f t="array" ref="R514">IF($I$2="Путешествия с детьми",
INDEX(GRID!$B$47:$BI$57,MATCH(Q$7,GRID!$A$47:$A$57,0),MATCH(1,($U$2=GRID!$B$31:$BI$31)*(КАЛЕНДАРЬ!$BF17=GRID!$B$33:$BI$33), 0))*GRID!$B$65,
ROUNDUP(INDEX(GRID!$B$47:$BI$57,MATCH(Q$7,GRID!$A$47:$A$57,0),MATCH(1,($U$2=GRID!$B$31:$BI$31)*(КАЛЕНДАРЬ!$BF17=GRID!$B$33:$BI$33),0))*GRID!$B$65*(1-GRID!$B$69),0))</f>
        <v>37754</v>
      </c>
      <c r="S514" s="47" cm="1">
        <f t="array" ref="S514">IF($I$2="Путешествия с детьми",
INDEX(GRID!$B$34:$BI$44,MATCH(S$7,GRID!$A$34:$A$44,0),MATCH(1,($U$2=GRID!$B$31:$BI$31)*(КАЛЕНДАРЬ!$BF17=GRID!$B$33:$BI$33), 0))*GRID!$B$65,
ROUNDUP(INDEX(GRID!$B$34:$BI$44,MATCH(S$7,GRID!$A$34:$A$44,0),MATCH(1,($U$2=GRID!$B$31:$BI$31)*(КАЛЕНДАРЬ!$BF17=GRID!$B$33:$BI$33),0))*GRID!$B$65*(1-GRID!$B$69),0))</f>
        <v>38700</v>
      </c>
      <c r="T514" s="47" cm="1">
        <f t="array" ref="T514">IF($I$2="Путешествия с детьми",
INDEX(GRID!$B$47:$BI$57,MATCH(S$7,GRID!$A$47:$A$57,0),MATCH(1,($U$2=GRID!$B$31:$BI$31)*(КАЛЕНДАРЬ!$BF17=GRID!$B$33:$BI$33), 0))*GRID!$B$65,
ROUNDUP(INDEX(GRID!$B$47:$BI$57,MATCH(S$7,GRID!$A$47:$A$57,0),MATCH(1,($U$2=GRID!$B$31:$BI$31)*(КАЛЕНДАРЬ!$BF17=GRID!$B$33:$BI$33),0))*GRID!$B$65*(1-GRID!$B$69),0))</f>
        <v>40936</v>
      </c>
      <c r="U514" s="47" cm="1">
        <f t="array" ref="U514">IF($I$2="Путешествия с детьми",
INDEX(GRID!$B$34:$BI$44,MATCH(U$7,GRID!$A$34:$A$44,0),MATCH(1,($U$2=GRID!$B$31:$BI$31)*(КАЛЕНДАРЬ!$BF17=GRID!$B$33:$BI$33), 0))*GRID!$B$65,
ROUNDUP(INDEX(GRID!$B$34:$BI$44,MATCH(U$7,GRID!$A$34:$A$44,0),MATCH(1,($U$2=GRID!$B$31:$BI$31)*(КАЛЕНДАРЬ!$BF17=GRID!$B$33:$BI$33),0))*GRID!$B$65*(1-GRID!$B$69),0))</f>
        <v>44118</v>
      </c>
      <c r="V514" s="47" cm="1">
        <f t="array" ref="V514">IF($I$2="Путешествия с детьми",
INDEX(GRID!$B$47:$BI$57,MATCH(U$7,GRID!$A$47:$A$57,0),MATCH(1,($U$2=GRID!$B$31:$BI$31)*(КАЛЕНДАРЬ!$BF17=GRID!$B$33:$BI$33), 0))*GRID!$B$65,
ROUNDUP(INDEX(GRID!$B$47:$BI$57,MATCH(U$7,GRID!$A$47:$A$57,0),MATCH(1,($U$2=GRID!$B$31:$BI$31)*(КАЛЕНДАРЬ!$BF17=GRID!$B$33:$BI$33),0))*GRID!$B$65*(1-GRID!$B$69),0))</f>
        <v>46354</v>
      </c>
      <c r="W514" s="47" cm="1">
        <f t="array" ref="W514">IF($I$2="Путешествия с детьми",
INDEX(GRID!$B$34:$BI$44,MATCH(W$7,GRID!$A$34:$A$44,0),MATCH(1,($U$2=GRID!$B$31:$BI$31)*(КАЛЕНДАРЬ!$BF17=GRID!$B$33:$BI$33), 0))*GRID!$B$65,
ROUNDUP(INDEX(GRID!$B$34:$BI$44,MATCH(W$7,GRID!$A$34:$A$44,0),MATCH(1,($U$2=GRID!$B$31:$BI$31)*(КАЛЕНДАРЬ!$BF17=GRID!$B$33:$BI$33),0))*GRID!$B$65*(1-GRID!$B$69),0))</f>
        <v>135364</v>
      </c>
      <c r="X514" s="47" cm="1">
        <f t="array" ref="X514">IF($I$2="Путешествия с детьми",
INDEX(GRID!$B$47:$BI$57,MATCH(W$7,GRID!$A$47:$A$57,0),MATCH(1,($U$2=GRID!$B$31:$BI$31)*(КАЛЕНДАРЬ!$BF17=GRID!$B$33:$BI$33), 0))*GRID!$B$65,
ROUNDUP(INDEX(GRID!$B$47:$BI$57,MATCH(W$7,GRID!$A$47:$A$57,0),MATCH(1,($U$2=GRID!$B$31:$BI$31)*(КАЛЕНДАРЬ!$BF17=GRID!$B$33:$BI$33),0))*GRID!$B$65*(1-GRID!$B$69),0))</f>
        <v>137600</v>
      </c>
    </row>
    <row r="515" spans="1:24" ht="12.75" customHeight="1" x14ac:dyDescent="0.2">
      <c r="A515" s="117" t="s">
        <v>45</v>
      </c>
      <c r="B515" s="117">
        <v>15</v>
      </c>
      <c r="C515" s="138" cm="1">
        <f t="array" ref="C515">IF($I$2="Путешествия с детьми",
INDEX(GRID!$B$34:$BI$44,MATCH(C$7,GRID!$A$34:$A$44,0),MATCH(1,($U$2=GRID!$B$31:$BI$31)*(КАЛЕНДАРЬ!$BF18=GRID!$B$33:$BI$33), 0))*GRID!$B$65,
ROUNDUP(INDEX(GRID!$B$34:$BI$44,MATCH(C$7,GRID!$A$34:$A$44,0),MATCH(1,($U$2=GRID!$B$31:$BI$31)*(КАЛЕНДАРЬ!$BF18=GRID!$B$33:$BI$33),0))*GRID!$B$65*(1-GRID!$B$69),0))</f>
        <v>20640</v>
      </c>
      <c r="D515" s="47" cm="1">
        <f t="array" ref="D515">IF($I$2="Путешествия с детьми",
INDEX(GRID!$B$47:$BI$57,MATCH(C$7,GRID!$A$47:$A$57,0),MATCH(1,($U$2=GRID!$B$31:$BI$31)*(КАЛЕНДАРЬ!$BF18=GRID!$B$33:$BI$33), 0))*GRID!$B$65,
ROUNDUP(INDEX(GRID!$B$47:$BI$57,MATCH(C$7,GRID!$A$47:$A$57,0),MATCH(1,($U$2=GRID!$B$31:$BI$31)*(КАЛЕНДАРЬ!$BF18=GRID!$B$33:$BI$33),0))*GRID!$B$65*(1-GRID!$B$69),0))</f>
        <v>22876</v>
      </c>
      <c r="E515" s="47" cm="1">
        <f t="array" ref="E515">IF($I$2="Путешествия с детьми",
INDEX(GRID!$B$34:$BI$44,MATCH(E$7,GRID!$A$34:$A$44,0),MATCH(1,($U$2=GRID!$B$31:$BI$31)*(КАЛЕНДАРЬ!$BF18=GRID!$B$33:$BI$33), 0))*GRID!$B$65,
ROUNDUP(INDEX(GRID!$B$34:$BI$44,MATCH(E$7,GRID!$A$34:$A$44,0),MATCH(1,($U$2=GRID!$B$31:$BI$31)*(КАЛЕНДАРЬ!$BF18=GRID!$B$33:$BI$33),0))*GRID!$B$65*(1-GRID!$B$69),0))</f>
        <v>22274</v>
      </c>
      <c r="F515" s="47" cm="1">
        <f t="array" ref="F515">IF($I$2="Путешествия с детьми",
INDEX(GRID!$B$47:$BI$57,MATCH(E$7,GRID!$A$47:$A$57,0),MATCH(1,($U$2=GRID!$B$31:$BI$31)*(КАЛЕНДАРЬ!$BF18=GRID!$B$33:$BI$33), 0))*GRID!$B$65,
ROUNDUP(INDEX(GRID!$B$47:$BI$57,MATCH(E$7,GRID!$A$47:$A$57,0),MATCH(1,($U$2=GRID!$B$31:$BI$31)*(КАЛЕНДАРЬ!$BF18=GRID!$B$33:$BI$33),0))*GRID!$B$65*(1-GRID!$B$69),0))</f>
        <v>24510</v>
      </c>
      <c r="G515" s="47" cm="1">
        <f t="array" ref="G515">IF($I$2="Путешествия с детьми",
INDEX(GRID!$B$34:$BI$44,MATCH(G$7,GRID!$A$34:$A$44,0),MATCH(1,($U$2=GRID!$B$31:$BI$31)*(КАЛЕНДАРЬ!$BF18=GRID!$B$33:$BI$33), 0))*GRID!$B$65,
ROUNDUP(INDEX(GRID!$B$34:$BI$44,MATCH(G$7,GRID!$A$34:$A$44,0),MATCH(1,($U$2=GRID!$B$31:$BI$31)*(КАЛЕНДАРЬ!$BF18=GRID!$B$33:$BI$33),0))*GRID!$B$65*(1-GRID!$B$69),0))</f>
        <v>23220</v>
      </c>
      <c r="H515" s="47" cm="1">
        <f t="array" ref="H515">IF($I$2="Путешествия с детьми",
INDEX(GRID!$B$47:$BI$57,MATCH(G$7,GRID!$A$47:$A$57,0),MATCH(1,($U$2=GRID!$B$31:$BI$31)*(КАЛЕНДАРЬ!$BF18=GRID!$B$33:$BI$33), 0))*GRID!$B$65,
ROUNDUP(INDEX(GRID!$B$47:$BI$57,MATCH(G$7,GRID!$A$47:$A$57,0),MATCH(1,($U$2=GRID!$B$31:$BI$31)*(КАЛЕНДАРЬ!$BF18=GRID!$B$33:$BI$33),0))*GRID!$B$65*(1-GRID!$B$69),0))</f>
        <v>25456</v>
      </c>
      <c r="I515" s="47" cm="1">
        <f t="array" ref="I515">IF($I$2="Путешествия с детьми",
INDEX(GRID!$B$34:$BI$44,MATCH(I$7,GRID!$A$34:$A$44,0),MATCH(1,($U$2=GRID!$B$31:$BI$31)*(КАЛЕНДАРЬ!$BF18=GRID!$B$33:$BI$33), 0))*GRID!$B$65,
ROUNDUP(INDEX(GRID!$B$34:$BI$44,MATCH(I$7,GRID!$A$34:$A$44,0),MATCH(1,($U$2=GRID!$B$31:$BI$31)*(КАЛЕНДАРЬ!$BF18=GRID!$B$33:$BI$33),0))*GRID!$B$65*(1-GRID!$B$69),0))</f>
        <v>24854</v>
      </c>
      <c r="J515" s="47" cm="1">
        <f t="array" ref="J515">IF($I$2="Путешествия с детьми",
INDEX(GRID!$B$47:$BI$57,MATCH(I$7,GRID!$A$47:$A$57,0),MATCH(1,($U$2=GRID!$B$31:$BI$31)*(КАЛЕНДАРЬ!$BF18=GRID!$B$33:$BI$33), 0))*GRID!$B$65,
ROUNDUP(INDEX(GRID!$B$47:$BI$57,MATCH(I$7,GRID!$A$47:$A$57,0),MATCH(1,($U$2=GRID!$B$31:$BI$31)*(КАЛЕНДАРЬ!$BF18=GRID!$B$33:$BI$33),0))*GRID!$B$65*(1-GRID!$B$69),0))</f>
        <v>27090</v>
      </c>
      <c r="K515" s="47" cm="1">
        <f t="array" ref="K515">IF($I$2="Путешествия с детьми",
INDEX(GRID!$B$34:$BI$44,MATCH(K$7,GRID!$A$34:$A$44,0),MATCH(1,($U$2=GRID!$B$31:$BI$31)*(КАЛЕНДАРЬ!$BF18=GRID!$B$33:$BI$33), 0))*GRID!$B$65,
ROUNDUP(INDEX(GRID!$B$34:$BI$44,MATCH(K$7,GRID!$A$34:$A$44,0),MATCH(1,($U$2=GRID!$B$31:$BI$31)*(КАЛЕНДАРЬ!$BF18=GRID!$B$33:$BI$33),0))*GRID!$B$65*(1-GRID!$B$69),0))</f>
        <v>25800</v>
      </c>
      <c r="L515" s="47" cm="1">
        <f t="array" ref="L515">IF($I$2="Путешествия с детьми",
INDEX(GRID!$B$47:$BI$57,MATCH(K$7,GRID!$A$47:$A$57,0),MATCH(1,($U$2=GRID!$B$31:$BI$31)*(КАЛЕНДАРЬ!$BF18=GRID!$B$33:$BI$33), 0))*GRID!$B$65,
ROUNDUP(INDEX(GRID!$B$47:$BI$57,MATCH(K$7,GRID!$A$47:$A$57,0),MATCH(1,($U$2=GRID!$B$31:$BI$31)*(КАЛЕНДАРЬ!$BF18=GRID!$B$33:$BI$33),0))*GRID!$B$65*(1-GRID!$B$69),0))</f>
        <v>28036</v>
      </c>
      <c r="M515" s="47" cm="1">
        <f t="array" ref="M515">IF($I$2="Путешествия с детьми",
INDEX(GRID!$B$34:$BI$44,MATCH(M$7,GRID!$A$34:$A$44,0),MATCH(1,($U$2=GRID!$B$31:$BI$31)*(КАЛЕНДАРЬ!$BF18=GRID!$B$33:$BI$33), 0))*GRID!$B$65,
ROUNDUP(INDEX(GRID!$B$34:$BI$44,MATCH(M$7,GRID!$A$34:$A$44,0),MATCH(1,($U$2=GRID!$B$31:$BI$31)*(КАЛЕНДАРЬ!$BF18=GRID!$B$33:$BI$33),0))*GRID!$B$65*(1-GRID!$B$69),0))</f>
        <v>27434</v>
      </c>
      <c r="N515" s="47" cm="1">
        <f t="array" ref="N515">IF($I$2="Путешествия с детьми",
INDEX(GRID!$B$47:$BI$57,MATCH(M$7,GRID!$A$47:$A$57,0),MATCH(1,($U$2=GRID!$B$31:$BI$31)*(КАЛЕНДАРЬ!$BF18=GRID!$B$33:$BI$33), 0))*GRID!$B$65,
ROUNDUP(INDEX(GRID!$B$47:$BI$57,MATCH(M$7,GRID!$A$47:$A$57,0),MATCH(1,($U$2=GRID!$B$31:$BI$31)*(КАЛЕНДАРЬ!$BF18=GRID!$B$33:$BI$33),0))*GRID!$B$65*(1-GRID!$B$69),0))</f>
        <v>29670</v>
      </c>
      <c r="O515" s="47" cm="1">
        <f t="array" ref="O515">IF($I$2="Путешествия с детьми",
INDEX(GRID!$B$34:$BI$44,MATCH(O$7,GRID!$A$34:$A$44,0),MATCH(1,($U$2=GRID!$B$31:$BI$31)*(КАЛЕНДАРЬ!$BF18=GRID!$B$33:$BI$33), 0))*GRID!$B$65,
ROUNDUP(INDEX(GRID!$B$34:$BI$44,MATCH(O$7,GRID!$A$34:$A$44,0),MATCH(1,($U$2=GRID!$B$31:$BI$31)*(КАЛЕНДАРЬ!$BF18=GRID!$B$33:$BI$33),0))*GRID!$B$65*(1-GRID!$B$69),0))</f>
        <v>33712</v>
      </c>
      <c r="P515" s="47" cm="1">
        <f t="array" ref="P515">IF($I$2="Путешествия с детьми",
INDEX(GRID!$B$47:$BI$57,MATCH(O$7,GRID!$A$47:$A$57,0),MATCH(1,($U$2=GRID!$B$31:$BI$31)*(КАЛЕНДАРЬ!$BF18=GRID!$B$33:$BI$33), 0))*GRID!$B$65,
ROUNDUP(INDEX(GRID!$B$47:$BI$57,MATCH(O$7,GRID!$A$47:$A$57,0),MATCH(1,($U$2=GRID!$B$31:$BI$31)*(КАЛЕНДАРЬ!$BF18=GRID!$B$33:$BI$33),0))*GRID!$B$65*(1-GRID!$B$69),0))</f>
        <v>35948</v>
      </c>
      <c r="Q515" s="47" cm="1">
        <f t="array" ref="Q515">IF($I$2="Путешествия с детьми",
INDEX(GRID!$B$34:$BI$44,MATCH(Q$7,GRID!$A$34:$A$44,0),MATCH(1,($U$2=GRID!$B$31:$BI$31)*(КАЛЕНДАРЬ!$BF18=GRID!$B$33:$BI$33), 0))*GRID!$B$65,
ROUNDUP(INDEX(GRID!$B$34:$BI$44,MATCH(Q$7,GRID!$A$34:$A$44,0),MATCH(1,($U$2=GRID!$B$31:$BI$31)*(КАЛЕНДАРЬ!$BF18=GRID!$B$33:$BI$33),0))*GRID!$B$65*(1-GRID!$B$69),0))</f>
        <v>35518</v>
      </c>
      <c r="R515" s="47" cm="1">
        <f t="array" ref="R515">IF($I$2="Путешествия с детьми",
INDEX(GRID!$B$47:$BI$57,MATCH(Q$7,GRID!$A$47:$A$57,0),MATCH(1,($U$2=GRID!$B$31:$BI$31)*(КАЛЕНДАРЬ!$BF18=GRID!$B$33:$BI$33), 0))*GRID!$B$65,
ROUNDUP(INDEX(GRID!$B$47:$BI$57,MATCH(Q$7,GRID!$A$47:$A$57,0),MATCH(1,($U$2=GRID!$B$31:$BI$31)*(КАЛЕНДАРЬ!$BF18=GRID!$B$33:$BI$33),0))*GRID!$B$65*(1-GRID!$B$69),0))</f>
        <v>37754</v>
      </c>
      <c r="S515" s="47" cm="1">
        <f t="array" ref="S515">IF($I$2="Путешествия с детьми",
INDEX(GRID!$B$34:$BI$44,MATCH(S$7,GRID!$A$34:$A$44,0),MATCH(1,($U$2=GRID!$B$31:$BI$31)*(КАЛЕНДАРЬ!$BF18=GRID!$B$33:$BI$33), 0))*GRID!$B$65,
ROUNDUP(INDEX(GRID!$B$34:$BI$44,MATCH(S$7,GRID!$A$34:$A$44,0),MATCH(1,($U$2=GRID!$B$31:$BI$31)*(КАЛЕНДАРЬ!$BF18=GRID!$B$33:$BI$33),0))*GRID!$B$65*(1-GRID!$B$69),0))</f>
        <v>38700</v>
      </c>
      <c r="T515" s="47" cm="1">
        <f t="array" ref="T515">IF($I$2="Путешествия с детьми",
INDEX(GRID!$B$47:$BI$57,MATCH(S$7,GRID!$A$47:$A$57,0),MATCH(1,($U$2=GRID!$B$31:$BI$31)*(КАЛЕНДАРЬ!$BF18=GRID!$B$33:$BI$33), 0))*GRID!$B$65,
ROUNDUP(INDEX(GRID!$B$47:$BI$57,MATCH(S$7,GRID!$A$47:$A$57,0),MATCH(1,($U$2=GRID!$B$31:$BI$31)*(КАЛЕНДАРЬ!$BF18=GRID!$B$33:$BI$33),0))*GRID!$B$65*(1-GRID!$B$69),0))</f>
        <v>40936</v>
      </c>
      <c r="U515" s="47" cm="1">
        <f t="array" ref="U515">IF($I$2="Путешествия с детьми",
INDEX(GRID!$B$34:$BI$44,MATCH(U$7,GRID!$A$34:$A$44,0),MATCH(1,($U$2=GRID!$B$31:$BI$31)*(КАЛЕНДАРЬ!$BF18=GRID!$B$33:$BI$33), 0))*GRID!$B$65,
ROUNDUP(INDEX(GRID!$B$34:$BI$44,MATCH(U$7,GRID!$A$34:$A$44,0),MATCH(1,($U$2=GRID!$B$31:$BI$31)*(КАЛЕНДАРЬ!$BF18=GRID!$B$33:$BI$33),0))*GRID!$B$65*(1-GRID!$B$69),0))</f>
        <v>44118</v>
      </c>
      <c r="V515" s="47" cm="1">
        <f t="array" ref="V515">IF($I$2="Путешествия с детьми",
INDEX(GRID!$B$47:$BI$57,MATCH(U$7,GRID!$A$47:$A$57,0),MATCH(1,($U$2=GRID!$B$31:$BI$31)*(КАЛЕНДАРЬ!$BF18=GRID!$B$33:$BI$33), 0))*GRID!$B$65,
ROUNDUP(INDEX(GRID!$B$47:$BI$57,MATCH(U$7,GRID!$A$47:$A$57,0),MATCH(1,($U$2=GRID!$B$31:$BI$31)*(КАЛЕНДАРЬ!$BF18=GRID!$B$33:$BI$33),0))*GRID!$B$65*(1-GRID!$B$69),0))</f>
        <v>46354</v>
      </c>
      <c r="W515" s="47" cm="1">
        <f t="array" ref="W515">IF($I$2="Путешествия с детьми",
INDEX(GRID!$B$34:$BI$44,MATCH(W$7,GRID!$A$34:$A$44,0),MATCH(1,($U$2=GRID!$B$31:$BI$31)*(КАЛЕНДАРЬ!$BF18=GRID!$B$33:$BI$33), 0))*GRID!$B$65,
ROUNDUP(INDEX(GRID!$B$34:$BI$44,MATCH(W$7,GRID!$A$34:$A$44,0),MATCH(1,($U$2=GRID!$B$31:$BI$31)*(КАЛЕНДАРЬ!$BF18=GRID!$B$33:$BI$33),0))*GRID!$B$65*(1-GRID!$B$69),0))</f>
        <v>135364</v>
      </c>
      <c r="X515" s="47" cm="1">
        <f t="array" ref="X515">IF($I$2="Путешествия с детьми",
INDEX(GRID!$B$47:$BI$57,MATCH(W$7,GRID!$A$47:$A$57,0),MATCH(1,($U$2=GRID!$B$31:$BI$31)*(КАЛЕНДАРЬ!$BF18=GRID!$B$33:$BI$33), 0))*GRID!$B$65,
ROUNDUP(INDEX(GRID!$B$47:$BI$57,MATCH(W$7,GRID!$A$47:$A$57,0),MATCH(1,($U$2=GRID!$B$31:$BI$31)*(КАЛЕНДАРЬ!$BF18=GRID!$B$33:$BI$33),0))*GRID!$B$65*(1-GRID!$B$69),0))</f>
        <v>137600</v>
      </c>
    </row>
    <row r="516" spans="1:24" ht="12.75" customHeight="1" x14ac:dyDescent="0.2">
      <c r="A516" s="117" t="s">
        <v>46</v>
      </c>
      <c r="B516" s="117">
        <v>16</v>
      </c>
      <c r="C516" s="138" cm="1">
        <f t="array" ref="C516">IF($I$2="Путешествия с детьми",
INDEX(GRID!$B$34:$BI$44,MATCH(C$7,GRID!$A$34:$A$44,0),MATCH(1,($U$2=GRID!$B$31:$BI$31)*(КАЛЕНДАРЬ!$BF19=GRID!$B$33:$BI$33), 0))*GRID!$B$65,
ROUNDUP(INDEX(GRID!$B$34:$BI$44,MATCH(C$7,GRID!$A$34:$A$44,0),MATCH(1,($U$2=GRID!$B$31:$BI$31)*(КАЛЕНДАРЬ!$BF19=GRID!$B$33:$BI$33),0))*GRID!$B$65*(1-GRID!$B$69),0))</f>
        <v>20640</v>
      </c>
      <c r="D516" s="47" cm="1">
        <f t="array" ref="D516">IF($I$2="Путешествия с детьми",
INDEX(GRID!$B$47:$BI$57,MATCH(C$7,GRID!$A$47:$A$57,0),MATCH(1,($U$2=GRID!$B$31:$BI$31)*(КАЛЕНДАРЬ!$BF19=GRID!$B$33:$BI$33), 0))*GRID!$B$65,
ROUNDUP(INDEX(GRID!$B$47:$BI$57,MATCH(C$7,GRID!$A$47:$A$57,0),MATCH(1,($U$2=GRID!$B$31:$BI$31)*(КАЛЕНДАРЬ!$BF19=GRID!$B$33:$BI$33),0))*GRID!$B$65*(1-GRID!$B$69),0))</f>
        <v>22876</v>
      </c>
      <c r="E516" s="47" cm="1">
        <f t="array" ref="E516">IF($I$2="Путешествия с детьми",
INDEX(GRID!$B$34:$BI$44,MATCH(E$7,GRID!$A$34:$A$44,0),MATCH(1,($U$2=GRID!$B$31:$BI$31)*(КАЛЕНДАРЬ!$BF19=GRID!$B$33:$BI$33), 0))*GRID!$B$65,
ROUNDUP(INDEX(GRID!$B$34:$BI$44,MATCH(E$7,GRID!$A$34:$A$44,0),MATCH(1,($U$2=GRID!$B$31:$BI$31)*(КАЛЕНДАРЬ!$BF19=GRID!$B$33:$BI$33),0))*GRID!$B$65*(1-GRID!$B$69),0))</f>
        <v>22274</v>
      </c>
      <c r="F516" s="47" cm="1">
        <f t="array" ref="F516">IF($I$2="Путешествия с детьми",
INDEX(GRID!$B$47:$BI$57,MATCH(E$7,GRID!$A$47:$A$57,0),MATCH(1,($U$2=GRID!$B$31:$BI$31)*(КАЛЕНДАРЬ!$BF19=GRID!$B$33:$BI$33), 0))*GRID!$B$65,
ROUNDUP(INDEX(GRID!$B$47:$BI$57,MATCH(E$7,GRID!$A$47:$A$57,0),MATCH(1,($U$2=GRID!$B$31:$BI$31)*(КАЛЕНДАРЬ!$BF19=GRID!$B$33:$BI$33),0))*GRID!$B$65*(1-GRID!$B$69),0))</f>
        <v>24510</v>
      </c>
      <c r="G516" s="47" cm="1">
        <f t="array" ref="G516">IF($I$2="Путешествия с детьми",
INDEX(GRID!$B$34:$BI$44,MATCH(G$7,GRID!$A$34:$A$44,0),MATCH(1,($U$2=GRID!$B$31:$BI$31)*(КАЛЕНДАРЬ!$BF19=GRID!$B$33:$BI$33), 0))*GRID!$B$65,
ROUNDUP(INDEX(GRID!$B$34:$BI$44,MATCH(G$7,GRID!$A$34:$A$44,0),MATCH(1,($U$2=GRID!$B$31:$BI$31)*(КАЛЕНДАРЬ!$BF19=GRID!$B$33:$BI$33),0))*GRID!$B$65*(1-GRID!$B$69),0))</f>
        <v>23220</v>
      </c>
      <c r="H516" s="47" cm="1">
        <f t="array" ref="H516">IF($I$2="Путешествия с детьми",
INDEX(GRID!$B$47:$BI$57,MATCH(G$7,GRID!$A$47:$A$57,0),MATCH(1,($U$2=GRID!$B$31:$BI$31)*(КАЛЕНДАРЬ!$BF19=GRID!$B$33:$BI$33), 0))*GRID!$B$65,
ROUNDUP(INDEX(GRID!$B$47:$BI$57,MATCH(G$7,GRID!$A$47:$A$57,0),MATCH(1,($U$2=GRID!$B$31:$BI$31)*(КАЛЕНДАРЬ!$BF19=GRID!$B$33:$BI$33),0))*GRID!$B$65*(1-GRID!$B$69),0))</f>
        <v>25456</v>
      </c>
      <c r="I516" s="47" cm="1">
        <f t="array" ref="I516">IF($I$2="Путешествия с детьми",
INDEX(GRID!$B$34:$BI$44,MATCH(I$7,GRID!$A$34:$A$44,0),MATCH(1,($U$2=GRID!$B$31:$BI$31)*(КАЛЕНДАРЬ!$BF19=GRID!$B$33:$BI$33), 0))*GRID!$B$65,
ROUNDUP(INDEX(GRID!$B$34:$BI$44,MATCH(I$7,GRID!$A$34:$A$44,0),MATCH(1,($U$2=GRID!$B$31:$BI$31)*(КАЛЕНДАРЬ!$BF19=GRID!$B$33:$BI$33),0))*GRID!$B$65*(1-GRID!$B$69),0))</f>
        <v>24854</v>
      </c>
      <c r="J516" s="47" cm="1">
        <f t="array" ref="J516">IF($I$2="Путешествия с детьми",
INDEX(GRID!$B$47:$BI$57,MATCH(I$7,GRID!$A$47:$A$57,0),MATCH(1,($U$2=GRID!$B$31:$BI$31)*(КАЛЕНДАРЬ!$BF19=GRID!$B$33:$BI$33), 0))*GRID!$B$65,
ROUNDUP(INDEX(GRID!$B$47:$BI$57,MATCH(I$7,GRID!$A$47:$A$57,0),MATCH(1,($U$2=GRID!$B$31:$BI$31)*(КАЛЕНДАРЬ!$BF19=GRID!$B$33:$BI$33),0))*GRID!$B$65*(1-GRID!$B$69),0))</f>
        <v>27090</v>
      </c>
      <c r="K516" s="47" cm="1">
        <f t="array" ref="K516">IF($I$2="Путешествия с детьми",
INDEX(GRID!$B$34:$BI$44,MATCH(K$7,GRID!$A$34:$A$44,0),MATCH(1,($U$2=GRID!$B$31:$BI$31)*(КАЛЕНДАРЬ!$BF19=GRID!$B$33:$BI$33), 0))*GRID!$B$65,
ROUNDUP(INDEX(GRID!$B$34:$BI$44,MATCH(K$7,GRID!$A$34:$A$44,0),MATCH(1,($U$2=GRID!$B$31:$BI$31)*(КАЛЕНДАРЬ!$BF19=GRID!$B$33:$BI$33),0))*GRID!$B$65*(1-GRID!$B$69),0))</f>
        <v>25800</v>
      </c>
      <c r="L516" s="47" cm="1">
        <f t="array" ref="L516">IF($I$2="Путешествия с детьми",
INDEX(GRID!$B$47:$BI$57,MATCH(K$7,GRID!$A$47:$A$57,0),MATCH(1,($U$2=GRID!$B$31:$BI$31)*(КАЛЕНДАРЬ!$BF19=GRID!$B$33:$BI$33), 0))*GRID!$B$65,
ROUNDUP(INDEX(GRID!$B$47:$BI$57,MATCH(K$7,GRID!$A$47:$A$57,0),MATCH(1,($U$2=GRID!$B$31:$BI$31)*(КАЛЕНДАРЬ!$BF19=GRID!$B$33:$BI$33),0))*GRID!$B$65*(1-GRID!$B$69),0))</f>
        <v>28036</v>
      </c>
      <c r="M516" s="47" cm="1">
        <f t="array" ref="M516">IF($I$2="Путешествия с детьми",
INDEX(GRID!$B$34:$BI$44,MATCH(M$7,GRID!$A$34:$A$44,0),MATCH(1,($U$2=GRID!$B$31:$BI$31)*(КАЛЕНДАРЬ!$BF19=GRID!$B$33:$BI$33), 0))*GRID!$B$65,
ROUNDUP(INDEX(GRID!$B$34:$BI$44,MATCH(M$7,GRID!$A$34:$A$44,0),MATCH(1,($U$2=GRID!$B$31:$BI$31)*(КАЛЕНДАРЬ!$BF19=GRID!$B$33:$BI$33),0))*GRID!$B$65*(1-GRID!$B$69),0))</f>
        <v>27434</v>
      </c>
      <c r="N516" s="47" cm="1">
        <f t="array" ref="N516">IF($I$2="Путешествия с детьми",
INDEX(GRID!$B$47:$BI$57,MATCH(M$7,GRID!$A$47:$A$57,0),MATCH(1,($U$2=GRID!$B$31:$BI$31)*(КАЛЕНДАРЬ!$BF19=GRID!$B$33:$BI$33), 0))*GRID!$B$65,
ROUNDUP(INDEX(GRID!$B$47:$BI$57,MATCH(M$7,GRID!$A$47:$A$57,0),MATCH(1,($U$2=GRID!$B$31:$BI$31)*(КАЛЕНДАРЬ!$BF19=GRID!$B$33:$BI$33),0))*GRID!$B$65*(1-GRID!$B$69),0))</f>
        <v>29670</v>
      </c>
      <c r="O516" s="47" cm="1">
        <f t="array" ref="O516">IF($I$2="Путешествия с детьми",
INDEX(GRID!$B$34:$BI$44,MATCH(O$7,GRID!$A$34:$A$44,0),MATCH(1,($U$2=GRID!$B$31:$BI$31)*(КАЛЕНДАРЬ!$BF19=GRID!$B$33:$BI$33), 0))*GRID!$B$65,
ROUNDUP(INDEX(GRID!$B$34:$BI$44,MATCH(O$7,GRID!$A$34:$A$44,0),MATCH(1,($U$2=GRID!$B$31:$BI$31)*(КАЛЕНДАРЬ!$BF19=GRID!$B$33:$BI$33),0))*GRID!$B$65*(1-GRID!$B$69),0))</f>
        <v>33712</v>
      </c>
      <c r="P516" s="47" cm="1">
        <f t="array" ref="P516">IF($I$2="Путешествия с детьми",
INDEX(GRID!$B$47:$BI$57,MATCH(O$7,GRID!$A$47:$A$57,0),MATCH(1,($U$2=GRID!$B$31:$BI$31)*(КАЛЕНДАРЬ!$BF19=GRID!$B$33:$BI$33), 0))*GRID!$B$65,
ROUNDUP(INDEX(GRID!$B$47:$BI$57,MATCH(O$7,GRID!$A$47:$A$57,0),MATCH(1,($U$2=GRID!$B$31:$BI$31)*(КАЛЕНДАРЬ!$BF19=GRID!$B$33:$BI$33),0))*GRID!$B$65*(1-GRID!$B$69),0))</f>
        <v>35948</v>
      </c>
      <c r="Q516" s="47" cm="1">
        <f t="array" ref="Q516">IF($I$2="Путешествия с детьми",
INDEX(GRID!$B$34:$BI$44,MATCH(Q$7,GRID!$A$34:$A$44,0),MATCH(1,($U$2=GRID!$B$31:$BI$31)*(КАЛЕНДАРЬ!$BF19=GRID!$B$33:$BI$33), 0))*GRID!$B$65,
ROUNDUP(INDEX(GRID!$B$34:$BI$44,MATCH(Q$7,GRID!$A$34:$A$44,0),MATCH(1,($U$2=GRID!$B$31:$BI$31)*(КАЛЕНДАРЬ!$BF19=GRID!$B$33:$BI$33),0))*GRID!$B$65*(1-GRID!$B$69),0))</f>
        <v>35518</v>
      </c>
      <c r="R516" s="47" cm="1">
        <f t="array" ref="R516">IF($I$2="Путешествия с детьми",
INDEX(GRID!$B$47:$BI$57,MATCH(Q$7,GRID!$A$47:$A$57,0),MATCH(1,($U$2=GRID!$B$31:$BI$31)*(КАЛЕНДАРЬ!$BF19=GRID!$B$33:$BI$33), 0))*GRID!$B$65,
ROUNDUP(INDEX(GRID!$B$47:$BI$57,MATCH(Q$7,GRID!$A$47:$A$57,0),MATCH(1,($U$2=GRID!$B$31:$BI$31)*(КАЛЕНДАРЬ!$BF19=GRID!$B$33:$BI$33),0))*GRID!$B$65*(1-GRID!$B$69),0))</f>
        <v>37754</v>
      </c>
      <c r="S516" s="47" cm="1">
        <f t="array" ref="S516">IF($I$2="Путешествия с детьми",
INDEX(GRID!$B$34:$BI$44,MATCH(S$7,GRID!$A$34:$A$44,0),MATCH(1,($U$2=GRID!$B$31:$BI$31)*(КАЛЕНДАРЬ!$BF19=GRID!$B$33:$BI$33), 0))*GRID!$B$65,
ROUNDUP(INDEX(GRID!$B$34:$BI$44,MATCH(S$7,GRID!$A$34:$A$44,0),MATCH(1,($U$2=GRID!$B$31:$BI$31)*(КАЛЕНДАРЬ!$BF19=GRID!$B$33:$BI$33),0))*GRID!$B$65*(1-GRID!$B$69),0))</f>
        <v>38700</v>
      </c>
      <c r="T516" s="47" cm="1">
        <f t="array" ref="T516">IF($I$2="Путешествия с детьми",
INDEX(GRID!$B$47:$BI$57,MATCH(S$7,GRID!$A$47:$A$57,0),MATCH(1,($U$2=GRID!$B$31:$BI$31)*(КАЛЕНДАРЬ!$BF19=GRID!$B$33:$BI$33), 0))*GRID!$B$65,
ROUNDUP(INDEX(GRID!$B$47:$BI$57,MATCH(S$7,GRID!$A$47:$A$57,0),MATCH(1,($U$2=GRID!$B$31:$BI$31)*(КАЛЕНДАРЬ!$BF19=GRID!$B$33:$BI$33),0))*GRID!$B$65*(1-GRID!$B$69),0))</f>
        <v>40936</v>
      </c>
      <c r="U516" s="47" cm="1">
        <f t="array" ref="U516">IF($I$2="Путешествия с детьми",
INDEX(GRID!$B$34:$BI$44,MATCH(U$7,GRID!$A$34:$A$44,0),MATCH(1,($U$2=GRID!$B$31:$BI$31)*(КАЛЕНДАРЬ!$BF19=GRID!$B$33:$BI$33), 0))*GRID!$B$65,
ROUNDUP(INDEX(GRID!$B$34:$BI$44,MATCH(U$7,GRID!$A$34:$A$44,0),MATCH(1,($U$2=GRID!$B$31:$BI$31)*(КАЛЕНДАРЬ!$BF19=GRID!$B$33:$BI$33),0))*GRID!$B$65*(1-GRID!$B$69),0))</f>
        <v>44118</v>
      </c>
      <c r="V516" s="47" cm="1">
        <f t="array" ref="V516">IF($I$2="Путешествия с детьми",
INDEX(GRID!$B$47:$BI$57,MATCH(U$7,GRID!$A$47:$A$57,0),MATCH(1,($U$2=GRID!$B$31:$BI$31)*(КАЛЕНДАРЬ!$BF19=GRID!$B$33:$BI$33), 0))*GRID!$B$65,
ROUNDUP(INDEX(GRID!$B$47:$BI$57,MATCH(U$7,GRID!$A$47:$A$57,0),MATCH(1,($U$2=GRID!$B$31:$BI$31)*(КАЛЕНДАРЬ!$BF19=GRID!$B$33:$BI$33),0))*GRID!$B$65*(1-GRID!$B$69),0))</f>
        <v>46354</v>
      </c>
      <c r="W516" s="47" cm="1">
        <f t="array" ref="W516">IF($I$2="Путешествия с детьми",
INDEX(GRID!$B$34:$BI$44,MATCH(W$7,GRID!$A$34:$A$44,0),MATCH(1,($U$2=GRID!$B$31:$BI$31)*(КАЛЕНДАРЬ!$BF19=GRID!$B$33:$BI$33), 0))*GRID!$B$65,
ROUNDUP(INDEX(GRID!$B$34:$BI$44,MATCH(W$7,GRID!$A$34:$A$44,0),MATCH(1,($U$2=GRID!$B$31:$BI$31)*(КАЛЕНДАРЬ!$BF19=GRID!$B$33:$BI$33),0))*GRID!$B$65*(1-GRID!$B$69),0))</f>
        <v>135364</v>
      </c>
      <c r="X516" s="47" cm="1">
        <f t="array" ref="X516">IF($I$2="Путешествия с детьми",
INDEX(GRID!$B$47:$BI$57,MATCH(W$7,GRID!$A$47:$A$57,0),MATCH(1,($U$2=GRID!$B$31:$BI$31)*(КАЛЕНДАРЬ!$BF19=GRID!$B$33:$BI$33), 0))*GRID!$B$65,
ROUNDUP(INDEX(GRID!$B$47:$BI$57,MATCH(W$7,GRID!$A$47:$A$57,0),MATCH(1,($U$2=GRID!$B$31:$BI$31)*(КАЛЕНДАРЬ!$BF19=GRID!$B$33:$BI$33),0))*GRID!$B$65*(1-GRID!$B$69),0))</f>
        <v>137600</v>
      </c>
    </row>
    <row r="517" spans="1:24" ht="12.75" customHeight="1" x14ac:dyDescent="0.2">
      <c r="A517" s="117" t="s">
        <v>47</v>
      </c>
      <c r="B517" s="117">
        <v>17</v>
      </c>
      <c r="C517" s="138" cm="1">
        <f t="array" ref="C517">IF($I$2="Путешествия с детьми",
INDEX(GRID!$B$34:$BI$44,MATCH(C$7,GRID!$A$34:$A$44,0),MATCH(1,($U$2=GRID!$B$31:$BI$31)*(КАЛЕНДАРЬ!$BF20=GRID!$B$33:$BI$33), 0))*GRID!$B$65,
ROUNDUP(INDEX(GRID!$B$34:$BI$44,MATCH(C$7,GRID!$A$34:$A$44,0),MATCH(1,($U$2=GRID!$B$31:$BI$31)*(КАЛЕНДАРЬ!$BF20=GRID!$B$33:$BI$33),0))*GRID!$B$65*(1-GRID!$B$69),0))</f>
        <v>20640</v>
      </c>
      <c r="D517" s="47" cm="1">
        <f t="array" ref="D517">IF($I$2="Путешествия с детьми",
INDEX(GRID!$B$47:$BI$57,MATCH(C$7,GRID!$A$47:$A$57,0),MATCH(1,($U$2=GRID!$B$31:$BI$31)*(КАЛЕНДАРЬ!$BF20=GRID!$B$33:$BI$33), 0))*GRID!$B$65,
ROUNDUP(INDEX(GRID!$B$47:$BI$57,MATCH(C$7,GRID!$A$47:$A$57,0),MATCH(1,($U$2=GRID!$B$31:$BI$31)*(КАЛЕНДАРЬ!$BF20=GRID!$B$33:$BI$33),0))*GRID!$B$65*(1-GRID!$B$69),0))</f>
        <v>22876</v>
      </c>
      <c r="E517" s="47" cm="1">
        <f t="array" ref="E517">IF($I$2="Путешествия с детьми",
INDEX(GRID!$B$34:$BI$44,MATCH(E$7,GRID!$A$34:$A$44,0),MATCH(1,($U$2=GRID!$B$31:$BI$31)*(КАЛЕНДАРЬ!$BF20=GRID!$B$33:$BI$33), 0))*GRID!$B$65,
ROUNDUP(INDEX(GRID!$B$34:$BI$44,MATCH(E$7,GRID!$A$34:$A$44,0),MATCH(1,($U$2=GRID!$B$31:$BI$31)*(КАЛЕНДАРЬ!$BF20=GRID!$B$33:$BI$33),0))*GRID!$B$65*(1-GRID!$B$69),0))</f>
        <v>22274</v>
      </c>
      <c r="F517" s="47" cm="1">
        <f t="array" ref="F517">IF($I$2="Путешествия с детьми",
INDEX(GRID!$B$47:$BI$57,MATCH(E$7,GRID!$A$47:$A$57,0),MATCH(1,($U$2=GRID!$B$31:$BI$31)*(КАЛЕНДАРЬ!$BF20=GRID!$B$33:$BI$33), 0))*GRID!$B$65,
ROUNDUP(INDEX(GRID!$B$47:$BI$57,MATCH(E$7,GRID!$A$47:$A$57,0),MATCH(1,($U$2=GRID!$B$31:$BI$31)*(КАЛЕНДАРЬ!$BF20=GRID!$B$33:$BI$33),0))*GRID!$B$65*(1-GRID!$B$69),0))</f>
        <v>24510</v>
      </c>
      <c r="G517" s="47" cm="1">
        <f t="array" ref="G517">IF($I$2="Путешествия с детьми",
INDEX(GRID!$B$34:$BI$44,MATCH(G$7,GRID!$A$34:$A$44,0),MATCH(1,($U$2=GRID!$B$31:$BI$31)*(КАЛЕНДАРЬ!$BF20=GRID!$B$33:$BI$33), 0))*GRID!$B$65,
ROUNDUP(INDEX(GRID!$B$34:$BI$44,MATCH(G$7,GRID!$A$34:$A$44,0),MATCH(1,($U$2=GRID!$B$31:$BI$31)*(КАЛЕНДАРЬ!$BF20=GRID!$B$33:$BI$33),0))*GRID!$B$65*(1-GRID!$B$69),0))</f>
        <v>23220</v>
      </c>
      <c r="H517" s="47" cm="1">
        <f t="array" ref="H517">IF($I$2="Путешествия с детьми",
INDEX(GRID!$B$47:$BI$57,MATCH(G$7,GRID!$A$47:$A$57,0),MATCH(1,($U$2=GRID!$B$31:$BI$31)*(КАЛЕНДАРЬ!$BF20=GRID!$B$33:$BI$33), 0))*GRID!$B$65,
ROUNDUP(INDEX(GRID!$B$47:$BI$57,MATCH(G$7,GRID!$A$47:$A$57,0),MATCH(1,($U$2=GRID!$B$31:$BI$31)*(КАЛЕНДАРЬ!$BF20=GRID!$B$33:$BI$33),0))*GRID!$B$65*(1-GRID!$B$69),0))</f>
        <v>25456</v>
      </c>
      <c r="I517" s="47" cm="1">
        <f t="array" ref="I517">IF($I$2="Путешествия с детьми",
INDEX(GRID!$B$34:$BI$44,MATCH(I$7,GRID!$A$34:$A$44,0),MATCH(1,($U$2=GRID!$B$31:$BI$31)*(КАЛЕНДАРЬ!$BF20=GRID!$B$33:$BI$33), 0))*GRID!$B$65,
ROUNDUP(INDEX(GRID!$B$34:$BI$44,MATCH(I$7,GRID!$A$34:$A$44,0),MATCH(1,($U$2=GRID!$B$31:$BI$31)*(КАЛЕНДАРЬ!$BF20=GRID!$B$33:$BI$33),0))*GRID!$B$65*(1-GRID!$B$69),0))</f>
        <v>24854</v>
      </c>
      <c r="J517" s="47" cm="1">
        <f t="array" ref="J517">IF($I$2="Путешествия с детьми",
INDEX(GRID!$B$47:$BI$57,MATCH(I$7,GRID!$A$47:$A$57,0),MATCH(1,($U$2=GRID!$B$31:$BI$31)*(КАЛЕНДАРЬ!$BF20=GRID!$B$33:$BI$33), 0))*GRID!$B$65,
ROUNDUP(INDEX(GRID!$B$47:$BI$57,MATCH(I$7,GRID!$A$47:$A$57,0),MATCH(1,($U$2=GRID!$B$31:$BI$31)*(КАЛЕНДАРЬ!$BF20=GRID!$B$33:$BI$33),0))*GRID!$B$65*(1-GRID!$B$69),0))</f>
        <v>27090</v>
      </c>
      <c r="K517" s="47" cm="1">
        <f t="array" ref="K517">IF($I$2="Путешествия с детьми",
INDEX(GRID!$B$34:$BI$44,MATCH(K$7,GRID!$A$34:$A$44,0),MATCH(1,($U$2=GRID!$B$31:$BI$31)*(КАЛЕНДАРЬ!$BF20=GRID!$B$33:$BI$33), 0))*GRID!$B$65,
ROUNDUP(INDEX(GRID!$B$34:$BI$44,MATCH(K$7,GRID!$A$34:$A$44,0),MATCH(1,($U$2=GRID!$B$31:$BI$31)*(КАЛЕНДАРЬ!$BF20=GRID!$B$33:$BI$33),0))*GRID!$B$65*(1-GRID!$B$69),0))</f>
        <v>25800</v>
      </c>
      <c r="L517" s="47" cm="1">
        <f t="array" ref="L517">IF($I$2="Путешествия с детьми",
INDEX(GRID!$B$47:$BI$57,MATCH(K$7,GRID!$A$47:$A$57,0),MATCH(1,($U$2=GRID!$B$31:$BI$31)*(КАЛЕНДАРЬ!$BF20=GRID!$B$33:$BI$33), 0))*GRID!$B$65,
ROUNDUP(INDEX(GRID!$B$47:$BI$57,MATCH(K$7,GRID!$A$47:$A$57,0),MATCH(1,($U$2=GRID!$B$31:$BI$31)*(КАЛЕНДАРЬ!$BF20=GRID!$B$33:$BI$33),0))*GRID!$B$65*(1-GRID!$B$69),0))</f>
        <v>28036</v>
      </c>
      <c r="M517" s="47" cm="1">
        <f t="array" ref="M517">IF($I$2="Путешествия с детьми",
INDEX(GRID!$B$34:$BI$44,MATCH(M$7,GRID!$A$34:$A$44,0),MATCH(1,($U$2=GRID!$B$31:$BI$31)*(КАЛЕНДАРЬ!$BF20=GRID!$B$33:$BI$33), 0))*GRID!$B$65,
ROUNDUP(INDEX(GRID!$B$34:$BI$44,MATCH(M$7,GRID!$A$34:$A$44,0),MATCH(1,($U$2=GRID!$B$31:$BI$31)*(КАЛЕНДАРЬ!$BF20=GRID!$B$33:$BI$33),0))*GRID!$B$65*(1-GRID!$B$69),0))</f>
        <v>27434</v>
      </c>
      <c r="N517" s="47" cm="1">
        <f t="array" ref="N517">IF($I$2="Путешествия с детьми",
INDEX(GRID!$B$47:$BI$57,MATCH(M$7,GRID!$A$47:$A$57,0),MATCH(1,($U$2=GRID!$B$31:$BI$31)*(КАЛЕНДАРЬ!$BF20=GRID!$B$33:$BI$33), 0))*GRID!$B$65,
ROUNDUP(INDEX(GRID!$B$47:$BI$57,MATCH(M$7,GRID!$A$47:$A$57,0),MATCH(1,($U$2=GRID!$B$31:$BI$31)*(КАЛЕНДАРЬ!$BF20=GRID!$B$33:$BI$33),0))*GRID!$B$65*(1-GRID!$B$69),0))</f>
        <v>29670</v>
      </c>
      <c r="O517" s="47" cm="1">
        <f t="array" ref="O517">IF($I$2="Путешествия с детьми",
INDEX(GRID!$B$34:$BI$44,MATCH(O$7,GRID!$A$34:$A$44,0),MATCH(1,($U$2=GRID!$B$31:$BI$31)*(КАЛЕНДАРЬ!$BF20=GRID!$B$33:$BI$33), 0))*GRID!$B$65,
ROUNDUP(INDEX(GRID!$B$34:$BI$44,MATCH(O$7,GRID!$A$34:$A$44,0),MATCH(1,($U$2=GRID!$B$31:$BI$31)*(КАЛЕНДАРЬ!$BF20=GRID!$B$33:$BI$33),0))*GRID!$B$65*(1-GRID!$B$69),0))</f>
        <v>33712</v>
      </c>
      <c r="P517" s="47" cm="1">
        <f t="array" ref="P517">IF($I$2="Путешествия с детьми",
INDEX(GRID!$B$47:$BI$57,MATCH(O$7,GRID!$A$47:$A$57,0),MATCH(1,($U$2=GRID!$B$31:$BI$31)*(КАЛЕНДАРЬ!$BF20=GRID!$B$33:$BI$33), 0))*GRID!$B$65,
ROUNDUP(INDEX(GRID!$B$47:$BI$57,MATCH(O$7,GRID!$A$47:$A$57,0),MATCH(1,($U$2=GRID!$B$31:$BI$31)*(КАЛЕНДАРЬ!$BF20=GRID!$B$33:$BI$33),0))*GRID!$B$65*(1-GRID!$B$69),0))</f>
        <v>35948</v>
      </c>
      <c r="Q517" s="47" cm="1">
        <f t="array" ref="Q517">IF($I$2="Путешествия с детьми",
INDEX(GRID!$B$34:$BI$44,MATCH(Q$7,GRID!$A$34:$A$44,0),MATCH(1,($U$2=GRID!$B$31:$BI$31)*(КАЛЕНДАРЬ!$BF20=GRID!$B$33:$BI$33), 0))*GRID!$B$65,
ROUNDUP(INDEX(GRID!$B$34:$BI$44,MATCH(Q$7,GRID!$A$34:$A$44,0),MATCH(1,($U$2=GRID!$B$31:$BI$31)*(КАЛЕНДАРЬ!$BF20=GRID!$B$33:$BI$33),0))*GRID!$B$65*(1-GRID!$B$69),0))</f>
        <v>35518</v>
      </c>
      <c r="R517" s="47" cm="1">
        <f t="array" ref="R517">IF($I$2="Путешествия с детьми",
INDEX(GRID!$B$47:$BI$57,MATCH(Q$7,GRID!$A$47:$A$57,0),MATCH(1,($U$2=GRID!$B$31:$BI$31)*(КАЛЕНДАРЬ!$BF20=GRID!$B$33:$BI$33), 0))*GRID!$B$65,
ROUNDUP(INDEX(GRID!$B$47:$BI$57,MATCH(Q$7,GRID!$A$47:$A$57,0),MATCH(1,($U$2=GRID!$B$31:$BI$31)*(КАЛЕНДАРЬ!$BF20=GRID!$B$33:$BI$33),0))*GRID!$B$65*(1-GRID!$B$69),0))</f>
        <v>37754</v>
      </c>
      <c r="S517" s="47" cm="1">
        <f t="array" ref="S517">IF($I$2="Путешествия с детьми",
INDEX(GRID!$B$34:$BI$44,MATCH(S$7,GRID!$A$34:$A$44,0),MATCH(1,($U$2=GRID!$B$31:$BI$31)*(КАЛЕНДАРЬ!$BF20=GRID!$B$33:$BI$33), 0))*GRID!$B$65,
ROUNDUP(INDEX(GRID!$B$34:$BI$44,MATCH(S$7,GRID!$A$34:$A$44,0),MATCH(1,($U$2=GRID!$B$31:$BI$31)*(КАЛЕНДАРЬ!$BF20=GRID!$B$33:$BI$33),0))*GRID!$B$65*(1-GRID!$B$69),0))</f>
        <v>38700</v>
      </c>
      <c r="T517" s="47" cm="1">
        <f t="array" ref="T517">IF($I$2="Путешествия с детьми",
INDEX(GRID!$B$47:$BI$57,MATCH(S$7,GRID!$A$47:$A$57,0),MATCH(1,($U$2=GRID!$B$31:$BI$31)*(КАЛЕНДАРЬ!$BF20=GRID!$B$33:$BI$33), 0))*GRID!$B$65,
ROUNDUP(INDEX(GRID!$B$47:$BI$57,MATCH(S$7,GRID!$A$47:$A$57,0),MATCH(1,($U$2=GRID!$B$31:$BI$31)*(КАЛЕНДАРЬ!$BF20=GRID!$B$33:$BI$33),0))*GRID!$B$65*(1-GRID!$B$69),0))</f>
        <v>40936</v>
      </c>
      <c r="U517" s="47" cm="1">
        <f t="array" ref="U517">IF($I$2="Путешествия с детьми",
INDEX(GRID!$B$34:$BI$44,MATCH(U$7,GRID!$A$34:$A$44,0),MATCH(1,($U$2=GRID!$B$31:$BI$31)*(КАЛЕНДАРЬ!$BF20=GRID!$B$33:$BI$33), 0))*GRID!$B$65,
ROUNDUP(INDEX(GRID!$B$34:$BI$44,MATCH(U$7,GRID!$A$34:$A$44,0),MATCH(1,($U$2=GRID!$B$31:$BI$31)*(КАЛЕНДАРЬ!$BF20=GRID!$B$33:$BI$33),0))*GRID!$B$65*(1-GRID!$B$69),0))</f>
        <v>44118</v>
      </c>
      <c r="V517" s="47" cm="1">
        <f t="array" ref="V517">IF($I$2="Путешествия с детьми",
INDEX(GRID!$B$47:$BI$57,MATCH(U$7,GRID!$A$47:$A$57,0),MATCH(1,($U$2=GRID!$B$31:$BI$31)*(КАЛЕНДАРЬ!$BF20=GRID!$B$33:$BI$33), 0))*GRID!$B$65,
ROUNDUP(INDEX(GRID!$B$47:$BI$57,MATCH(U$7,GRID!$A$47:$A$57,0),MATCH(1,($U$2=GRID!$B$31:$BI$31)*(КАЛЕНДАРЬ!$BF20=GRID!$B$33:$BI$33),0))*GRID!$B$65*(1-GRID!$B$69),0))</f>
        <v>46354</v>
      </c>
      <c r="W517" s="47" cm="1">
        <f t="array" ref="W517">IF($I$2="Путешествия с детьми",
INDEX(GRID!$B$34:$BI$44,MATCH(W$7,GRID!$A$34:$A$44,0),MATCH(1,($U$2=GRID!$B$31:$BI$31)*(КАЛЕНДАРЬ!$BF20=GRID!$B$33:$BI$33), 0))*GRID!$B$65,
ROUNDUP(INDEX(GRID!$B$34:$BI$44,MATCH(W$7,GRID!$A$34:$A$44,0),MATCH(1,($U$2=GRID!$B$31:$BI$31)*(КАЛЕНДАРЬ!$BF20=GRID!$B$33:$BI$33),0))*GRID!$B$65*(1-GRID!$B$69),0))</f>
        <v>135364</v>
      </c>
      <c r="X517" s="47" cm="1">
        <f t="array" ref="X517">IF($I$2="Путешествия с детьми",
INDEX(GRID!$B$47:$BI$57,MATCH(W$7,GRID!$A$47:$A$57,0),MATCH(1,($U$2=GRID!$B$31:$BI$31)*(КАЛЕНДАРЬ!$BF20=GRID!$B$33:$BI$33), 0))*GRID!$B$65,
ROUNDUP(INDEX(GRID!$B$47:$BI$57,MATCH(W$7,GRID!$A$47:$A$57,0),MATCH(1,($U$2=GRID!$B$31:$BI$31)*(КАЛЕНДАРЬ!$BF20=GRID!$B$33:$BI$33),0))*GRID!$B$65*(1-GRID!$B$69),0))</f>
        <v>137600</v>
      </c>
    </row>
    <row r="518" spans="1:24" ht="12.75" customHeight="1" x14ac:dyDescent="0.2">
      <c r="A518" s="117" t="s">
        <v>48</v>
      </c>
      <c r="B518" s="117">
        <v>18</v>
      </c>
      <c r="C518" s="138" cm="1">
        <f t="array" ref="C518">IF($I$2="Путешествия с детьми",
INDEX(GRID!$B$34:$BI$44,MATCH(C$7,GRID!$A$34:$A$44,0),MATCH(1,($U$2=GRID!$B$31:$BI$31)*(КАЛЕНДАРЬ!$BF21=GRID!$B$33:$BI$33), 0))*GRID!$B$65,
ROUNDUP(INDEX(GRID!$B$34:$BI$44,MATCH(C$7,GRID!$A$34:$A$44,0),MATCH(1,($U$2=GRID!$B$31:$BI$31)*(КАЛЕНДАРЬ!$BF21=GRID!$B$33:$BI$33),0))*GRID!$B$65*(1-GRID!$B$69),0))</f>
        <v>20640</v>
      </c>
      <c r="D518" s="47" cm="1">
        <f t="array" ref="D518">IF($I$2="Путешествия с детьми",
INDEX(GRID!$B$47:$BI$57,MATCH(C$7,GRID!$A$47:$A$57,0),MATCH(1,($U$2=GRID!$B$31:$BI$31)*(КАЛЕНДАРЬ!$BF21=GRID!$B$33:$BI$33), 0))*GRID!$B$65,
ROUNDUP(INDEX(GRID!$B$47:$BI$57,MATCH(C$7,GRID!$A$47:$A$57,0),MATCH(1,($U$2=GRID!$B$31:$BI$31)*(КАЛЕНДАРЬ!$BF21=GRID!$B$33:$BI$33),0))*GRID!$B$65*(1-GRID!$B$69),0))</f>
        <v>22876</v>
      </c>
      <c r="E518" s="47" cm="1">
        <f t="array" ref="E518">IF($I$2="Путешествия с детьми",
INDEX(GRID!$B$34:$BI$44,MATCH(E$7,GRID!$A$34:$A$44,0),MATCH(1,($U$2=GRID!$B$31:$BI$31)*(КАЛЕНДАРЬ!$BF21=GRID!$B$33:$BI$33), 0))*GRID!$B$65,
ROUNDUP(INDEX(GRID!$B$34:$BI$44,MATCH(E$7,GRID!$A$34:$A$44,0),MATCH(1,($U$2=GRID!$B$31:$BI$31)*(КАЛЕНДАРЬ!$BF21=GRID!$B$33:$BI$33),0))*GRID!$B$65*(1-GRID!$B$69),0))</f>
        <v>22274</v>
      </c>
      <c r="F518" s="47" cm="1">
        <f t="array" ref="F518">IF($I$2="Путешествия с детьми",
INDEX(GRID!$B$47:$BI$57,MATCH(E$7,GRID!$A$47:$A$57,0),MATCH(1,($U$2=GRID!$B$31:$BI$31)*(КАЛЕНДАРЬ!$BF21=GRID!$B$33:$BI$33), 0))*GRID!$B$65,
ROUNDUP(INDEX(GRID!$B$47:$BI$57,MATCH(E$7,GRID!$A$47:$A$57,0),MATCH(1,($U$2=GRID!$B$31:$BI$31)*(КАЛЕНДАРЬ!$BF21=GRID!$B$33:$BI$33),0))*GRID!$B$65*(1-GRID!$B$69),0))</f>
        <v>24510</v>
      </c>
      <c r="G518" s="47" cm="1">
        <f t="array" ref="G518">IF($I$2="Путешествия с детьми",
INDEX(GRID!$B$34:$BI$44,MATCH(G$7,GRID!$A$34:$A$44,0),MATCH(1,($U$2=GRID!$B$31:$BI$31)*(КАЛЕНДАРЬ!$BF21=GRID!$B$33:$BI$33), 0))*GRID!$B$65,
ROUNDUP(INDEX(GRID!$B$34:$BI$44,MATCH(G$7,GRID!$A$34:$A$44,0),MATCH(1,($U$2=GRID!$B$31:$BI$31)*(КАЛЕНДАРЬ!$BF21=GRID!$B$33:$BI$33),0))*GRID!$B$65*(1-GRID!$B$69),0))</f>
        <v>23220</v>
      </c>
      <c r="H518" s="47" cm="1">
        <f t="array" ref="H518">IF($I$2="Путешествия с детьми",
INDEX(GRID!$B$47:$BI$57,MATCH(G$7,GRID!$A$47:$A$57,0),MATCH(1,($U$2=GRID!$B$31:$BI$31)*(КАЛЕНДАРЬ!$BF21=GRID!$B$33:$BI$33), 0))*GRID!$B$65,
ROUNDUP(INDEX(GRID!$B$47:$BI$57,MATCH(G$7,GRID!$A$47:$A$57,0),MATCH(1,($U$2=GRID!$B$31:$BI$31)*(КАЛЕНДАРЬ!$BF21=GRID!$B$33:$BI$33),0))*GRID!$B$65*(1-GRID!$B$69),0))</f>
        <v>25456</v>
      </c>
      <c r="I518" s="47" cm="1">
        <f t="array" ref="I518">IF($I$2="Путешествия с детьми",
INDEX(GRID!$B$34:$BI$44,MATCH(I$7,GRID!$A$34:$A$44,0),MATCH(1,($U$2=GRID!$B$31:$BI$31)*(КАЛЕНДАРЬ!$BF21=GRID!$B$33:$BI$33), 0))*GRID!$B$65,
ROUNDUP(INDEX(GRID!$B$34:$BI$44,MATCH(I$7,GRID!$A$34:$A$44,0),MATCH(1,($U$2=GRID!$B$31:$BI$31)*(КАЛЕНДАРЬ!$BF21=GRID!$B$33:$BI$33),0))*GRID!$B$65*(1-GRID!$B$69),0))</f>
        <v>24854</v>
      </c>
      <c r="J518" s="47" cm="1">
        <f t="array" ref="J518">IF($I$2="Путешествия с детьми",
INDEX(GRID!$B$47:$BI$57,MATCH(I$7,GRID!$A$47:$A$57,0),MATCH(1,($U$2=GRID!$B$31:$BI$31)*(КАЛЕНДАРЬ!$BF21=GRID!$B$33:$BI$33), 0))*GRID!$B$65,
ROUNDUP(INDEX(GRID!$B$47:$BI$57,MATCH(I$7,GRID!$A$47:$A$57,0),MATCH(1,($U$2=GRID!$B$31:$BI$31)*(КАЛЕНДАРЬ!$BF21=GRID!$B$33:$BI$33),0))*GRID!$B$65*(1-GRID!$B$69),0))</f>
        <v>27090</v>
      </c>
      <c r="K518" s="47" cm="1">
        <f t="array" ref="K518">IF($I$2="Путешествия с детьми",
INDEX(GRID!$B$34:$BI$44,MATCH(K$7,GRID!$A$34:$A$44,0),MATCH(1,($U$2=GRID!$B$31:$BI$31)*(КАЛЕНДАРЬ!$BF21=GRID!$B$33:$BI$33), 0))*GRID!$B$65,
ROUNDUP(INDEX(GRID!$B$34:$BI$44,MATCH(K$7,GRID!$A$34:$A$44,0),MATCH(1,($U$2=GRID!$B$31:$BI$31)*(КАЛЕНДАРЬ!$BF21=GRID!$B$33:$BI$33),0))*GRID!$B$65*(1-GRID!$B$69),0))</f>
        <v>25800</v>
      </c>
      <c r="L518" s="47" cm="1">
        <f t="array" ref="L518">IF($I$2="Путешествия с детьми",
INDEX(GRID!$B$47:$BI$57,MATCH(K$7,GRID!$A$47:$A$57,0),MATCH(1,($U$2=GRID!$B$31:$BI$31)*(КАЛЕНДАРЬ!$BF21=GRID!$B$33:$BI$33), 0))*GRID!$B$65,
ROUNDUP(INDEX(GRID!$B$47:$BI$57,MATCH(K$7,GRID!$A$47:$A$57,0),MATCH(1,($U$2=GRID!$B$31:$BI$31)*(КАЛЕНДАРЬ!$BF21=GRID!$B$33:$BI$33),0))*GRID!$B$65*(1-GRID!$B$69),0))</f>
        <v>28036</v>
      </c>
      <c r="M518" s="47" cm="1">
        <f t="array" ref="M518">IF($I$2="Путешествия с детьми",
INDEX(GRID!$B$34:$BI$44,MATCH(M$7,GRID!$A$34:$A$44,0),MATCH(1,($U$2=GRID!$B$31:$BI$31)*(КАЛЕНДАРЬ!$BF21=GRID!$B$33:$BI$33), 0))*GRID!$B$65,
ROUNDUP(INDEX(GRID!$B$34:$BI$44,MATCH(M$7,GRID!$A$34:$A$44,0),MATCH(1,($U$2=GRID!$B$31:$BI$31)*(КАЛЕНДАРЬ!$BF21=GRID!$B$33:$BI$33),0))*GRID!$B$65*(1-GRID!$B$69),0))</f>
        <v>27434</v>
      </c>
      <c r="N518" s="47" cm="1">
        <f t="array" ref="N518">IF($I$2="Путешествия с детьми",
INDEX(GRID!$B$47:$BI$57,MATCH(M$7,GRID!$A$47:$A$57,0),MATCH(1,($U$2=GRID!$B$31:$BI$31)*(КАЛЕНДАРЬ!$BF21=GRID!$B$33:$BI$33), 0))*GRID!$B$65,
ROUNDUP(INDEX(GRID!$B$47:$BI$57,MATCH(M$7,GRID!$A$47:$A$57,0),MATCH(1,($U$2=GRID!$B$31:$BI$31)*(КАЛЕНДАРЬ!$BF21=GRID!$B$33:$BI$33),0))*GRID!$B$65*(1-GRID!$B$69),0))</f>
        <v>29670</v>
      </c>
      <c r="O518" s="47" cm="1">
        <f t="array" ref="O518">IF($I$2="Путешествия с детьми",
INDEX(GRID!$B$34:$BI$44,MATCH(O$7,GRID!$A$34:$A$44,0),MATCH(1,($U$2=GRID!$B$31:$BI$31)*(КАЛЕНДАРЬ!$BF21=GRID!$B$33:$BI$33), 0))*GRID!$B$65,
ROUNDUP(INDEX(GRID!$B$34:$BI$44,MATCH(O$7,GRID!$A$34:$A$44,0),MATCH(1,($U$2=GRID!$B$31:$BI$31)*(КАЛЕНДАРЬ!$BF21=GRID!$B$33:$BI$33),0))*GRID!$B$65*(1-GRID!$B$69),0))</f>
        <v>33712</v>
      </c>
      <c r="P518" s="47" cm="1">
        <f t="array" ref="P518">IF($I$2="Путешествия с детьми",
INDEX(GRID!$B$47:$BI$57,MATCH(O$7,GRID!$A$47:$A$57,0),MATCH(1,($U$2=GRID!$B$31:$BI$31)*(КАЛЕНДАРЬ!$BF21=GRID!$B$33:$BI$33), 0))*GRID!$B$65,
ROUNDUP(INDEX(GRID!$B$47:$BI$57,MATCH(O$7,GRID!$A$47:$A$57,0),MATCH(1,($U$2=GRID!$B$31:$BI$31)*(КАЛЕНДАРЬ!$BF21=GRID!$B$33:$BI$33),0))*GRID!$B$65*(1-GRID!$B$69),0))</f>
        <v>35948</v>
      </c>
      <c r="Q518" s="47" cm="1">
        <f t="array" ref="Q518">IF($I$2="Путешествия с детьми",
INDEX(GRID!$B$34:$BI$44,MATCH(Q$7,GRID!$A$34:$A$44,0),MATCH(1,($U$2=GRID!$B$31:$BI$31)*(КАЛЕНДАРЬ!$BF21=GRID!$B$33:$BI$33), 0))*GRID!$B$65,
ROUNDUP(INDEX(GRID!$B$34:$BI$44,MATCH(Q$7,GRID!$A$34:$A$44,0),MATCH(1,($U$2=GRID!$B$31:$BI$31)*(КАЛЕНДАРЬ!$BF21=GRID!$B$33:$BI$33),0))*GRID!$B$65*(1-GRID!$B$69),0))</f>
        <v>35518</v>
      </c>
      <c r="R518" s="47" cm="1">
        <f t="array" ref="R518">IF($I$2="Путешествия с детьми",
INDEX(GRID!$B$47:$BI$57,MATCH(Q$7,GRID!$A$47:$A$57,0),MATCH(1,($U$2=GRID!$B$31:$BI$31)*(КАЛЕНДАРЬ!$BF21=GRID!$B$33:$BI$33), 0))*GRID!$B$65,
ROUNDUP(INDEX(GRID!$B$47:$BI$57,MATCH(Q$7,GRID!$A$47:$A$57,0),MATCH(1,($U$2=GRID!$B$31:$BI$31)*(КАЛЕНДАРЬ!$BF21=GRID!$B$33:$BI$33),0))*GRID!$B$65*(1-GRID!$B$69),0))</f>
        <v>37754</v>
      </c>
      <c r="S518" s="47" cm="1">
        <f t="array" ref="S518">IF($I$2="Путешествия с детьми",
INDEX(GRID!$B$34:$BI$44,MATCH(S$7,GRID!$A$34:$A$44,0),MATCH(1,($U$2=GRID!$B$31:$BI$31)*(КАЛЕНДАРЬ!$BF21=GRID!$B$33:$BI$33), 0))*GRID!$B$65,
ROUNDUP(INDEX(GRID!$B$34:$BI$44,MATCH(S$7,GRID!$A$34:$A$44,0),MATCH(1,($U$2=GRID!$B$31:$BI$31)*(КАЛЕНДАРЬ!$BF21=GRID!$B$33:$BI$33),0))*GRID!$B$65*(1-GRID!$B$69),0))</f>
        <v>38700</v>
      </c>
      <c r="T518" s="47" cm="1">
        <f t="array" ref="T518">IF($I$2="Путешествия с детьми",
INDEX(GRID!$B$47:$BI$57,MATCH(S$7,GRID!$A$47:$A$57,0),MATCH(1,($U$2=GRID!$B$31:$BI$31)*(КАЛЕНДАРЬ!$BF21=GRID!$B$33:$BI$33), 0))*GRID!$B$65,
ROUNDUP(INDEX(GRID!$B$47:$BI$57,MATCH(S$7,GRID!$A$47:$A$57,0),MATCH(1,($U$2=GRID!$B$31:$BI$31)*(КАЛЕНДАРЬ!$BF21=GRID!$B$33:$BI$33),0))*GRID!$B$65*(1-GRID!$B$69),0))</f>
        <v>40936</v>
      </c>
      <c r="U518" s="47" cm="1">
        <f t="array" ref="U518">IF($I$2="Путешествия с детьми",
INDEX(GRID!$B$34:$BI$44,MATCH(U$7,GRID!$A$34:$A$44,0),MATCH(1,($U$2=GRID!$B$31:$BI$31)*(КАЛЕНДАРЬ!$BF21=GRID!$B$33:$BI$33), 0))*GRID!$B$65,
ROUNDUP(INDEX(GRID!$B$34:$BI$44,MATCH(U$7,GRID!$A$34:$A$44,0),MATCH(1,($U$2=GRID!$B$31:$BI$31)*(КАЛЕНДАРЬ!$BF21=GRID!$B$33:$BI$33),0))*GRID!$B$65*(1-GRID!$B$69),0))</f>
        <v>44118</v>
      </c>
      <c r="V518" s="47" cm="1">
        <f t="array" ref="V518">IF($I$2="Путешествия с детьми",
INDEX(GRID!$B$47:$BI$57,MATCH(U$7,GRID!$A$47:$A$57,0),MATCH(1,($U$2=GRID!$B$31:$BI$31)*(КАЛЕНДАРЬ!$BF21=GRID!$B$33:$BI$33), 0))*GRID!$B$65,
ROUNDUP(INDEX(GRID!$B$47:$BI$57,MATCH(U$7,GRID!$A$47:$A$57,0),MATCH(1,($U$2=GRID!$B$31:$BI$31)*(КАЛЕНДАРЬ!$BF21=GRID!$B$33:$BI$33),0))*GRID!$B$65*(1-GRID!$B$69),0))</f>
        <v>46354</v>
      </c>
      <c r="W518" s="47" cm="1">
        <f t="array" ref="W518">IF($I$2="Путешествия с детьми",
INDEX(GRID!$B$34:$BI$44,MATCH(W$7,GRID!$A$34:$A$44,0),MATCH(1,($U$2=GRID!$B$31:$BI$31)*(КАЛЕНДАРЬ!$BF21=GRID!$B$33:$BI$33), 0))*GRID!$B$65,
ROUNDUP(INDEX(GRID!$B$34:$BI$44,MATCH(W$7,GRID!$A$34:$A$44,0),MATCH(1,($U$2=GRID!$B$31:$BI$31)*(КАЛЕНДАРЬ!$BF21=GRID!$B$33:$BI$33),0))*GRID!$B$65*(1-GRID!$B$69),0))</f>
        <v>135364</v>
      </c>
      <c r="X518" s="47" cm="1">
        <f t="array" ref="X518">IF($I$2="Путешествия с детьми",
INDEX(GRID!$B$47:$BI$57,MATCH(W$7,GRID!$A$47:$A$57,0),MATCH(1,($U$2=GRID!$B$31:$BI$31)*(КАЛЕНДАРЬ!$BF21=GRID!$B$33:$BI$33), 0))*GRID!$B$65,
ROUNDUP(INDEX(GRID!$B$47:$BI$57,MATCH(W$7,GRID!$A$47:$A$57,0),MATCH(1,($U$2=GRID!$B$31:$BI$31)*(КАЛЕНДАРЬ!$BF21=GRID!$B$33:$BI$33),0))*GRID!$B$65*(1-GRID!$B$69),0))</f>
        <v>137600</v>
      </c>
    </row>
    <row r="519" spans="1:24" ht="12.75" customHeight="1" x14ac:dyDescent="0.2">
      <c r="A519" s="117" t="s">
        <v>42</v>
      </c>
      <c r="B519" s="117">
        <v>19</v>
      </c>
      <c r="C519" s="138" cm="1">
        <f t="array" ref="C519">IF($I$2="Путешествия с детьми",
INDEX(GRID!$B$34:$BI$44,MATCH(C$7,GRID!$A$34:$A$44,0),MATCH(1,($U$2=GRID!$B$31:$BI$31)*(КАЛЕНДАРЬ!$BF22=GRID!$B$33:$BI$33), 0))*GRID!$B$65,
ROUNDUP(INDEX(GRID!$B$34:$BI$44,MATCH(C$7,GRID!$A$34:$A$44,0),MATCH(1,($U$2=GRID!$B$31:$BI$31)*(КАЛЕНДАРЬ!$BF22=GRID!$B$33:$BI$33),0))*GRID!$B$65*(1-GRID!$B$69),0))</f>
        <v>20640</v>
      </c>
      <c r="D519" s="47" cm="1">
        <f t="array" ref="D519">IF($I$2="Путешествия с детьми",
INDEX(GRID!$B$47:$BI$57,MATCH(C$7,GRID!$A$47:$A$57,0),MATCH(1,($U$2=GRID!$B$31:$BI$31)*(КАЛЕНДАРЬ!$BF22=GRID!$B$33:$BI$33), 0))*GRID!$B$65,
ROUNDUP(INDEX(GRID!$B$47:$BI$57,MATCH(C$7,GRID!$A$47:$A$57,0),MATCH(1,($U$2=GRID!$B$31:$BI$31)*(КАЛЕНДАРЬ!$BF22=GRID!$B$33:$BI$33),0))*GRID!$B$65*(1-GRID!$B$69),0))</f>
        <v>22876</v>
      </c>
      <c r="E519" s="47" cm="1">
        <f t="array" ref="E519">IF($I$2="Путешествия с детьми",
INDEX(GRID!$B$34:$BI$44,MATCH(E$7,GRID!$A$34:$A$44,0),MATCH(1,($U$2=GRID!$B$31:$BI$31)*(КАЛЕНДАРЬ!$BF22=GRID!$B$33:$BI$33), 0))*GRID!$B$65,
ROUNDUP(INDEX(GRID!$B$34:$BI$44,MATCH(E$7,GRID!$A$34:$A$44,0),MATCH(1,($U$2=GRID!$B$31:$BI$31)*(КАЛЕНДАРЬ!$BF22=GRID!$B$33:$BI$33),0))*GRID!$B$65*(1-GRID!$B$69),0))</f>
        <v>22274</v>
      </c>
      <c r="F519" s="47" cm="1">
        <f t="array" ref="F519">IF($I$2="Путешествия с детьми",
INDEX(GRID!$B$47:$BI$57,MATCH(E$7,GRID!$A$47:$A$57,0),MATCH(1,($U$2=GRID!$B$31:$BI$31)*(КАЛЕНДАРЬ!$BF22=GRID!$B$33:$BI$33), 0))*GRID!$B$65,
ROUNDUP(INDEX(GRID!$B$47:$BI$57,MATCH(E$7,GRID!$A$47:$A$57,0),MATCH(1,($U$2=GRID!$B$31:$BI$31)*(КАЛЕНДАРЬ!$BF22=GRID!$B$33:$BI$33),0))*GRID!$B$65*(1-GRID!$B$69),0))</f>
        <v>24510</v>
      </c>
      <c r="G519" s="47" cm="1">
        <f t="array" ref="G519">IF($I$2="Путешествия с детьми",
INDEX(GRID!$B$34:$BI$44,MATCH(G$7,GRID!$A$34:$A$44,0),MATCH(1,($U$2=GRID!$B$31:$BI$31)*(КАЛЕНДАРЬ!$BF22=GRID!$B$33:$BI$33), 0))*GRID!$B$65,
ROUNDUP(INDEX(GRID!$B$34:$BI$44,MATCH(G$7,GRID!$A$34:$A$44,0),MATCH(1,($U$2=GRID!$B$31:$BI$31)*(КАЛЕНДАРЬ!$BF22=GRID!$B$33:$BI$33),0))*GRID!$B$65*(1-GRID!$B$69),0))</f>
        <v>23220</v>
      </c>
      <c r="H519" s="47" cm="1">
        <f t="array" ref="H519">IF($I$2="Путешествия с детьми",
INDEX(GRID!$B$47:$BI$57,MATCH(G$7,GRID!$A$47:$A$57,0),MATCH(1,($U$2=GRID!$B$31:$BI$31)*(КАЛЕНДАРЬ!$BF22=GRID!$B$33:$BI$33), 0))*GRID!$B$65,
ROUNDUP(INDEX(GRID!$B$47:$BI$57,MATCH(G$7,GRID!$A$47:$A$57,0),MATCH(1,($U$2=GRID!$B$31:$BI$31)*(КАЛЕНДАРЬ!$BF22=GRID!$B$33:$BI$33),0))*GRID!$B$65*(1-GRID!$B$69),0))</f>
        <v>25456</v>
      </c>
      <c r="I519" s="47" cm="1">
        <f t="array" ref="I519">IF($I$2="Путешествия с детьми",
INDEX(GRID!$B$34:$BI$44,MATCH(I$7,GRID!$A$34:$A$44,0),MATCH(1,($U$2=GRID!$B$31:$BI$31)*(КАЛЕНДАРЬ!$BF22=GRID!$B$33:$BI$33), 0))*GRID!$B$65,
ROUNDUP(INDEX(GRID!$B$34:$BI$44,MATCH(I$7,GRID!$A$34:$A$44,0),MATCH(1,($U$2=GRID!$B$31:$BI$31)*(КАЛЕНДАРЬ!$BF22=GRID!$B$33:$BI$33),0))*GRID!$B$65*(1-GRID!$B$69),0))</f>
        <v>24854</v>
      </c>
      <c r="J519" s="47" cm="1">
        <f t="array" ref="J519">IF($I$2="Путешествия с детьми",
INDEX(GRID!$B$47:$BI$57,MATCH(I$7,GRID!$A$47:$A$57,0),MATCH(1,($U$2=GRID!$B$31:$BI$31)*(КАЛЕНДАРЬ!$BF22=GRID!$B$33:$BI$33), 0))*GRID!$B$65,
ROUNDUP(INDEX(GRID!$B$47:$BI$57,MATCH(I$7,GRID!$A$47:$A$57,0),MATCH(1,($U$2=GRID!$B$31:$BI$31)*(КАЛЕНДАРЬ!$BF22=GRID!$B$33:$BI$33),0))*GRID!$B$65*(1-GRID!$B$69),0))</f>
        <v>27090</v>
      </c>
      <c r="K519" s="47" cm="1">
        <f t="array" ref="K519">IF($I$2="Путешествия с детьми",
INDEX(GRID!$B$34:$BI$44,MATCH(K$7,GRID!$A$34:$A$44,0),MATCH(1,($U$2=GRID!$B$31:$BI$31)*(КАЛЕНДАРЬ!$BF22=GRID!$B$33:$BI$33), 0))*GRID!$B$65,
ROUNDUP(INDEX(GRID!$B$34:$BI$44,MATCH(K$7,GRID!$A$34:$A$44,0),MATCH(1,($U$2=GRID!$B$31:$BI$31)*(КАЛЕНДАРЬ!$BF22=GRID!$B$33:$BI$33),0))*GRID!$B$65*(1-GRID!$B$69),0))</f>
        <v>25800</v>
      </c>
      <c r="L519" s="47" cm="1">
        <f t="array" ref="L519">IF($I$2="Путешествия с детьми",
INDEX(GRID!$B$47:$BI$57,MATCH(K$7,GRID!$A$47:$A$57,0),MATCH(1,($U$2=GRID!$B$31:$BI$31)*(КАЛЕНДАРЬ!$BF22=GRID!$B$33:$BI$33), 0))*GRID!$B$65,
ROUNDUP(INDEX(GRID!$B$47:$BI$57,MATCH(K$7,GRID!$A$47:$A$57,0),MATCH(1,($U$2=GRID!$B$31:$BI$31)*(КАЛЕНДАРЬ!$BF22=GRID!$B$33:$BI$33),0))*GRID!$B$65*(1-GRID!$B$69),0))</f>
        <v>28036</v>
      </c>
      <c r="M519" s="47" cm="1">
        <f t="array" ref="M519">IF($I$2="Путешествия с детьми",
INDEX(GRID!$B$34:$BI$44,MATCH(M$7,GRID!$A$34:$A$44,0),MATCH(1,($U$2=GRID!$B$31:$BI$31)*(КАЛЕНДАРЬ!$BF22=GRID!$B$33:$BI$33), 0))*GRID!$B$65,
ROUNDUP(INDEX(GRID!$B$34:$BI$44,MATCH(M$7,GRID!$A$34:$A$44,0),MATCH(1,($U$2=GRID!$B$31:$BI$31)*(КАЛЕНДАРЬ!$BF22=GRID!$B$33:$BI$33),0))*GRID!$B$65*(1-GRID!$B$69),0))</f>
        <v>27434</v>
      </c>
      <c r="N519" s="47" cm="1">
        <f t="array" ref="N519">IF($I$2="Путешествия с детьми",
INDEX(GRID!$B$47:$BI$57,MATCH(M$7,GRID!$A$47:$A$57,0),MATCH(1,($U$2=GRID!$B$31:$BI$31)*(КАЛЕНДАРЬ!$BF22=GRID!$B$33:$BI$33), 0))*GRID!$B$65,
ROUNDUP(INDEX(GRID!$B$47:$BI$57,MATCH(M$7,GRID!$A$47:$A$57,0),MATCH(1,($U$2=GRID!$B$31:$BI$31)*(КАЛЕНДАРЬ!$BF22=GRID!$B$33:$BI$33),0))*GRID!$B$65*(1-GRID!$B$69),0))</f>
        <v>29670</v>
      </c>
      <c r="O519" s="47" cm="1">
        <f t="array" ref="O519">IF($I$2="Путешествия с детьми",
INDEX(GRID!$B$34:$BI$44,MATCH(O$7,GRID!$A$34:$A$44,0),MATCH(1,($U$2=GRID!$B$31:$BI$31)*(КАЛЕНДАРЬ!$BF22=GRID!$B$33:$BI$33), 0))*GRID!$B$65,
ROUNDUP(INDEX(GRID!$B$34:$BI$44,MATCH(O$7,GRID!$A$34:$A$44,0),MATCH(1,($U$2=GRID!$B$31:$BI$31)*(КАЛЕНДАРЬ!$BF22=GRID!$B$33:$BI$33),0))*GRID!$B$65*(1-GRID!$B$69),0))</f>
        <v>33712</v>
      </c>
      <c r="P519" s="47" cm="1">
        <f t="array" ref="P519">IF($I$2="Путешествия с детьми",
INDEX(GRID!$B$47:$BI$57,MATCH(O$7,GRID!$A$47:$A$57,0),MATCH(1,($U$2=GRID!$B$31:$BI$31)*(КАЛЕНДАРЬ!$BF22=GRID!$B$33:$BI$33), 0))*GRID!$B$65,
ROUNDUP(INDEX(GRID!$B$47:$BI$57,MATCH(O$7,GRID!$A$47:$A$57,0),MATCH(1,($U$2=GRID!$B$31:$BI$31)*(КАЛЕНДАРЬ!$BF22=GRID!$B$33:$BI$33),0))*GRID!$B$65*(1-GRID!$B$69),0))</f>
        <v>35948</v>
      </c>
      <c r="Q519" s="47" cm="1">
        <f t="array" ref="Q519">IF($I$2="Путешествия с детьми",
INDEX(GRID!$B$34:$BI$44,MATCH(Q$7,GRID!$A$34:$A$44,0),MATCH(1,($U$2=GRID!$B$31:$BI$31)*(КАЛЕНДАРЬ!$BF22=GRID!$B$33:$BI$33), 0))*GRID!$B$65,
ROUNDUP(INDEX(GRID!$B$34:$BI$44,MATCH(Q$7,GRID!$A$34:$A$44,0),MATCH(1,($U$2=GRID!$B$31:$BI$31)*(КАЛЕНДАРЬ!$BF22=GRID!$B$33:$BI$33),0))*GRID!$B$65*(1-GRID!$B$69),0))</f>
        <v>35518</v>
      </c>
      <c r="R519" s="47" cm="1">
        <f t="array" ref="R519">IF($I$2="Путешествия с детьми",
INDEX(GRID!$B$47:$BI$57,MATCH(Q$7,GRID!$A$47:$A$57,0),MATCH(1,($U$2=GRID!$B$31:$BI$31)*(КАЛЕНДАРЬ!$BF22=GRID!$B$33:$BI$33), 0))*GRID!$B$65,
ROUNDUP(INDEX(GRID!$B$47:$BI$57,MATCH(Q$7,GRID!$A$47:$A$57,0),MATCH(1,($U$2=GRID!$B$31:$BI$31)*(КАЛЕНДАРЬ!$BF22=GRID!$B$33:$BI$33),0))*GRID!$B$65*(1-GRID!$B$69),0))</f>
        <v>37754</v>
      </c>
      <c r="S519" s="47" cm="1">
        <f t="array" ref="S519">IF($I$2="Путешествия с детьми",
INDEX(GRID!$B$34:$BI$44,MATCH(S$7,GRID!$A$34:$A$44,0),MATCH(1,($U$2=GRID!$B$31:$BI$31)*(КАЛЕНДАРЬ!$BF22=GRID!$B$33:$BI$33), 0))*GRID!$B$65,
ROUNDUP(INDEX(GRID!$B$34:$BI$44,MATCH(S$7,GRID!$A$34:$A$44,0),MATCH(1,($U$2=GRID!$B$31:$BI$31)*(КАЛЕНДАРЬ!$BF22=GRID!$B$33:$BI$33),0))*GRID!$B$65*(1-GRID!$B$69),0))</f>
        <v>38700</v>
      </c>
      <c r="T519" s="47" cm="1">
        <f t="array" ref="T519">IF($I$2="Путешествия с детьми",
INDEX(GRID!$B$47:$BI$57,MATCH(S$7,GRID!$A$47:$A$57,0),MATCH(1,($U$2=GRID!$B$31:$BI$31)*(КАЛЕНДАРЬ!$BF22=GRID!$B$33:$BI$33), 0))*GRID!$B$65,
ROUNDUP(INDEX(GRID!$B$47:$BI$57,MATCH(S$7,GRID!$A$47:$A$57,0),MATCH(1,($U$2=GRID!$B$31:$BI$31)*(КАЛЕНДАРЬ!$BF22=GRID!$B$33:$BI$33),0))*GRID!$B$65*(1-GRID!$B$69),0))</f>
        <v>40936</v>
      </c>
      <c r="U519" s="47" cm="1">
        <f t="array" ref="U519">IF($I$2="Путешествия с детьми",
INDEX(GRID!$B$34:$BI$44,MATCH(U$7,GRID!$A$34:$A$44,0),MATCH(1,($U$2=GRID!$B$31:$BI$31)*(КАЛЕНДАРЬ!$BF22=GRID!$B$33:$BI$33), 0))*GRID!$B$65,
ROUNDUP(INDEX(GRID!$B$34:$BI$44,MATCH(U$7,GRID!$A$34:$A$44,0),MATCH(1,($U$2=GRID!$B$31:$BI$31)*(КАЛЕНДАРЬ!$BF22=GRID!$B$33:$BI$33),0))*GRID!$B$65*(1-GRID!$B$69),0))</f>
        <v>44118</v>
      </c>
      <c r="V519" s="47" cm="1">
        <f t="array" ref="V519">IF($I$2="Путешествия с детьми",
INDEX(GRID!$B$47:$BI$57,MATCH(U$7,GRID!$A$47:$A$57,0),MATCH(1,($U$2=GRID!$B$31:$BI$31)*(КАЛЕНДАРЬ!$BF22=GRID!$B$33:$BI$33), 0))*GRID!$B$65,
ROUNDUP(INDEX(GRID!$B$47:$BI$57,MATCH(U$7,GRID!$A$47:$A$57,0),MATCH(1,($U$2=GRID!$B$31:$BI$31)*(КАЛЕНДАРЬ!$BF22=GRID!$B$33:$BI$33),0))*GRID!$B$65*(1-GRID!$B$69),0))</f>
        <v>46354</v>
      </c>
      <c r="W519" s="47" cm="1">
        <f t="array" ref="W519">IF($I$2="Путешествия с детьми",
INDEX(GRID!$B$34:$BI$44,MATCH(W$7,GRID!$A$34:$A$44,0),MATCH(1,($U$2=GRID!$B$31:$BI$31)*(КАЛЕНДАРЬ!$BF22=GRID!$B$33:$BI$33), 0))*GRID!$B$65,
ROUNDUP(INDEX(GRID!$B$34:$BI$44,MATCH(W$7,GRID!$A$34:$A$44,0),MATCH(1,($U$2=GRID!$B$31:$BI$31)*(КАЛЕНДАРЬ!$BF22=GRID!$B$33:$BI$33),0))*GRID!$B$65*(1-GRID!$B$69),0))</f>
        <v>135364</v>
      </c>
      <c r="X519" s="47" cm="1">
        <f t="array" ref="X519">IF($I$2="Путешествия с детьми",
INDEX(GRID!$B$47:$BI$57,MATCH(W$7,GRID!$A$47:$A$57,0),MATCH(1,($U$2=GRID!$B$31:$BI$31)*(КАЛЕНДАРЬ!$BF22=GRID!$B$33:$BI$33), 0))*GRID!$B$65,
ROUNDUP(INDEX(GRID!$B$47:$BI$57,MATCH(W$7,GRID!$A$47:$A$57,0),MATCH(1,($U$2=GRID!$B$31:$BI$31)*(КАЛЕНДАРЬ!$BF22=GRID!$B$33:$BI$33),0))*GRID!$B$65*(1-GRID!$B$69),0))</f>
        <v>137600</v>
      </c>
    </row>
    <row r="520" spans="1:24" ht="12.75" customHeight="1" x14ac:dyDescent="0.2">
      <c r="A520" s="117" t="s">
        <v>43</v>
      </c>
      <c r="B520" s="117">
        <v>20</v>
      </c>
      <c r="C520" s="138" cm="1">
        <f t="array" ref="C520">IF($I$2="Путешествия с детьми",
INDEX(GRID!$B$34:$BI$44,MATCH(C$7,GRID!$A$34:$A$44,0),MATCH(1,($U$2=GRID!$B$31:$BI$31)*(КАЛЕНДАРЬ!$BF23=GRID!$B$33:$BI$33), 0))*GRID!$B$65,
ROUNDUP(INDEX(GRID!$B$34:$BI$44,MATCH(C$7,GRID!$A$34:$A$44,0),MATCH(1,($U$2=GRID!$B$31:$BI$31)*(КАЛЕНДАРЬ!$BF23=GRID!$B$33:$BI$33),0))*GRID!$B$65*(1-GRID!$B$69),0))</f>
        <v>20640</v>
      </c>
      <c r="D520" s="47" cm="1">
        <f t="array" ref="D520">IF($I$2="Путешествия с детьми",
INDEX(GRID!$B$47:$BI$57,MATCH(C$7,GRID!$A$47:$A$57,0),MATCH(1,($U$2=GRID!$B$31:$BI$31)*(КАЛЕНДАРЬ!$BF23=GRID!$B$33:$BI$33), 0))*GRID!$B$65,
ROUNDUP(INDEX(GRID!$B$47:$BI$57,MATCH(C$7,GRID!$A$47:$A$57,0),MATCH(1,($U$2=GRID!$B$31:$BI$31)*(КАЛЕНДАРЬ!$BF23=GRID!$B$33:$BI$33),0))*GRID!$B$65*(1-GRID!$B$69),0))</f>
        <v>22876</v>
      </c>
      <c r="E520" s="47" cm="1">
        <f t="array" ref="E520">IF($I$2="Путешествия с детьми",
INDEX(GRID!$B$34:$BI$44,MATCH(E$7,GRID!$A$34:$A$44,0),MATCH(1,($U$2=GRID!$B$31:$BI$31)*(КАЛЕНДАРЬ!$BF23=GRID!$B$33:$BI$33), 0))*GRID!$B$65,
ROUNDUP(INDEX(GRID!$B$34:$BI$44,MATCH(E$7,GRID!$A$34:$A$44,0),MATCH(1,($U$2=GRID!$B$31:$BI$31)*(КАЛЕНДАРЬ!$BF23=GRID!$B$33:$BI$33),0))*GRID!$B$65*(1-GRID!$B$69),0))</f>
        <v>22274</v>
      </c>
      <c r="F520" s="47" cm="1">
        <f t="array" ref="F520">IF($I$2="Путешествия с детьми",
INDEX(GRID!$B$47:$BI$57,MATCH(E$7,GRID!$A$47:$A$57,0),MATCH(1,($U$2=GRID!$B$31:$BI$31)*(КАЛЕНДАРЬ!$BF23=GRID!$B$33:$BI$33), 0))*GRID!$B$65,
ROUNDUP(INDEX(GRID!$B$47:$BI$57,MATCH(E$7,GRID!$A$47:$A$57,0),MATCH(1,($U$2=GRID!$B$31:$BI$31)*(КАЛЕНДАРЬ!$BF23=GRID!$B$33:$BI$33),0))*GRID!$B$65*(1-GRID!$B$69),0))</f>
        <v>24510</v>
      </c>
      <c r="G520" s="47" cm="1">
        <f t="array" ref="G520">IF($I$2="Путешествия с детьми",
INDEX(GRID!$B$34:$BI$44,MATCH(G$7,GRID!$A$34:$A$44,0),MATCH(1,($U$2=GRID!$B$31:$BI$31)*(КАЛЕНДАРЬ!$BF23=GRID!$B$33:$BI$33), 0))*GRID!$B$65,
ROUNDUP(INDEX(GRID!$B$34:$BI$44,MATCH(G$7,GRID!$A$34:$A$44,0),MATCH(1,($U$2=GRID!$B$31:$BI$31)*(КАЛЕНДАРЬ!$BF23=GRID!$B$33:$BI$33),0))*GRID!$B$65*(1-GRID!$B$69),0))</f>
        <v>23220</v>
      </c>
      <c r="H520" s="47" cm="1">
        <f t="array" ref="H520">IF($I$2="Путешествия с детьми",
INDEX(GRID!$B$47:$BI$57,MATCH(G$7,GRID!$A$47:$A$57,0),MATCH(1,($U$2=GRID!$B$31:$BI$31)*(КАЛЕНДАРЬ!$BF23=GRID!$B$33:$BI$33), 0))*GRID!$B$65,
ROUNDUP(INDEX(GRID!$B$47:$BI$57,MATCH(G$7,GRID!$A$47:$A$57,0),MATCH(1,($U$2=GRID!$B$31:$BI$31)*(КАЛЕНДАРЬ!$BF23=GRID!$B$33:$BI$33),0))*GRID!$B$65*(1-GRID!$B$69),0))</f>
        <v>25456</v>
      </c>
      <c r="I520" s="47" cm="1">
        <f t="array" ref="I520">IF($I$2="Путешествия с детьми",
INDEX(GRID!$B$34:$BI$44,MATCH(I$7,GRID!$A$34:$A$44,0),MATCH(1,($U$2=GRID!$B$31:$BI$31)*(КАЛЕНДАРЬ!$BF23=GRID!$B$33:$BI$33), 0))*GRID!$B$65,
ROUNDUP(INDEX(GRID!$B$34:$BI$44,MATCH(I$7,GRID!$A$34:$A$44,0),MATCH(1,($U$2=GRID!$B$31:$BI$31)*(КАЛЕНДАРЬ!$BF23=GRID!$B$33:$BI$33),0))*GRID!$B$65*(1-GRID!$B$69),0))</f>
        <v>24854</v>
      </c>
      <c r="J520" s="47" cm="1">
        <f t="array" ref="J520">IF($I$2="Путешествия с детьми",
INDEX(GRID!$B$47:$BI$57,MATCH(I$7,GRID!$A$47:$A$57,0),MATCH(1,($U$2=GRID!$B$31:$BI$31)*(КАЛЕНДАРЬ!$BF23=GRID!$B$33:$BI$33), 0))*GRID!$B$65,
ROUNDUP(INDEX(GRID!$B$47:$BI$57,MATCH(I$7,GRID!$A$47:$A$57,0),MATCH(1,($U$2=GRID!$B$31:$BI$31)*(КАЛЕНДАРЬ!$BF23=GRID!$B$33:$BI$33),0))*GRID!$B$65*(1-GRID!$B$69),0))</f>
        <v>27090</v>
      </c>
      <c r="K520" s="47" cm="1">
        <f t="array" ref="K520">IF($I$2="Путешествия с детьми",
INDEX(GRID!$B$34:$BI$44,MATCH(K$7,GRID!$A$34:$A$44,0),MATCH(1,($U$2=GRID!$B$31:$BI$31)*(КАЛЕНДАРЬ!$BF23=GRID!$B$33:$BI$33), 0))*GRID!$B$65,
ROUNDUP(INDEX(GRID!$B$34:$BI$44,MATCH(K$7,GRID!$A$34:$A$44,0),MATCH(1,($U$2=GRID!$B$31:$BI$31)*(КАЛЕНДАРЬ!$BF23=GRID!$B$33:$BI$33),0))*GRID!$B$65*(1-GRID!$B$69),0))</f>
        <v>25800</v>
      </c>
      <c r="L520" s="47" cm="1">
        <f t="array" ref="L520">IF($I$2="Путешествия с детьми",
INDEX(GRID!$B$47:$BI$57,MATCH(K$7,GRID!$A$47:$A$57,0),MATCH(1,($U$2=GRID!$B$31:$BI$31)*(КАЛЕНДАРЬ!$BF23=GRID!$B$33:$BI$33), 0))*GRID!$B$65,
ROUNDUP(INDEX(GRID!$B$47:$BI$57,MATCH(K$7,GRID!$A$47:$A$57,0),MATCH(1,($U$2=GRID!$B$31:$BI$31)*(КАЛЕНДАРЬ!$BF23=GRID!$B$33:$BI$33),0))*GRID!$B$65*(1-GRID!$B$69),0))</f>
        <v>28036</v>
      </c>
      <c r="M520" s="47" cm="1">
        <f t="array" ref="M520">IF($I$2="Путешествия с детьми",
INDEX(GRID!$B$34:$BI$44,MATCH(M$7,GRID!$A$34:$A$44,0),MATCH(1,($U$2=GRID!$B$31:$BI$31)*(КАЛЕНДАРЬ!$BF23=GRID!$B$33:$BI$33), 0))*GRID!$B$65,
ROUNDUP(INDEX(GRID!$B$34:$BI$44,MATCH(M$7,GRID!$A$34:$A$44,0),MATCH(1,($U$2=GRID!$B$31:$BI$31)*(КАЛЕНДАРЬ!$BF23=GRID!$B$33:$BI$33),0))*GRID!$B$65*(1-GRID!$B$69),0))</f>
        <v>27434</v>
      </c>
      <c r="N520" s="47" cm="1">
        <f t="array" ref="N520">IF($I$2="Путешествия с детьми",
INDEX(GRID!$B$47:$BI$57,MATCH(M$7,GRID!$A$47:$A$57,0),MATCH(1,($U$2=GRID!$B$31:$BI$31)*(КАЛЕНДАРЬ!$BF23=GRID!$B$33:$BI$33), 0))*GRID!$B$65,
ROUNDUP(INDEX(GRID!$B$47:$BI$57,MATCH(M$7,GRID!$A$47:$A$57,0),MATCH(1,($U$2=GRID!$B$31:$BI$31)*(КАЛЕНДАРЬ!$BF23=GRID!$B$33:$BI$33),0))*GRID!$B$65*(1-GRID!$B$69),0))</f>
        <v>29670</v>
      </c>
      <c r="O520" s="47" cm="1">
        <f t="array" ref="O520">IF($I$2="Путешествия с детьми",
INDEX(GRID!$B$34:$BI$44,MATCH(O$7,GRID!$A$34:$A$44,0),MATCH(1,($U$2=GRID!$B$31:$BI$31)*(КАЛЕНДАРЬ!$BF23=GRID!$B$33:$BI$33), 0))*GRID!$B$65,
ROUNDUP(INDEX(GRID!$B$34:$BI$44,MATCH(O$7,GRID!$A$34:$A$44,0),MATCH(1,($U$2=GRID!$B$31:$BI$31)*(КАЛЕНДАРЬ!$BF23=GRID!$B$33:$BI$33),0))*GRID!$B$65*(1-GRID!$B$69),0))</f>
        <v>33712</v>
      </c>
      <c r="P520" s="47" cm="1">
        <f t="array" ref="P520">IF($I$2="Путешествия с детьми",
INDEX(GRID!$B$47:$BI$57,MATCH(O$7,GRID!$A$47:$A$57,0),MATCH(1,($U$2=GRID!$B$31:$BI$31)*(КАЛЕНДАРЬ!$BF23=GRID!$B$33:$BI$33), 0))*GRID!$B$65,
ROUNDUP(INDEX(GRID!$B$47:$BI$57,MATCH(O$7,GRID!$A$47:$A$57,0),MATCH(1,($U$2=GRID!$B$31:$BI$31)*(КАЛЕНДАРЬ!$BF23=GRID!$B$33:$BI$33),0))*GRID!$B$65*(1-GRID!$B$69),0))</f>
        <v>35948</v>
      </c>
      <c r="Q520" s="47" cm="1">
        <f t="array" ref="Q520">IF($I$2="Путешествия с детьми",
INDEX(GRID!$B$34:$BI$44,MATCH(Q$7,GRID!$A$34:$A$44,0),MATCH(1,($U$2=GRID!$B$31:$BI$31)*(КАЛЕНДАРЬ!$BF23=GRID!$B$33:$BI$33), 0))*GRID!$B$65,
ROUNDUP(INDEX(GRID!$B$34:$BI$44,MATCH(Q$7,GRID!$A$34:$A$44,0),MATCH(1,($U$2=GRID!$B$31:$BI$31)*(КАЛЕНДАРЬ!$BF23=GRID!$B$33:$BI$33),0))*GRID!$B$65*(1-GRID!$B$69),0))</f>
        <v>35518</v>
      </c>
      <c r="R520" s="47" cm="1">
        <f t="array" ref="R520">IF($I$2="Путешествия с детьми",
INDEX(GRID!$B$47:$BI$57,MATCH(Q$7,GRID!$A$47:$A$57,0),MATCH(1,($U$2=GRID!$B$31:$BI$31)*(КАЛЕНДАРЬ!$BF23=GRID!$B$33:$BI$33), 0))*GRID!$B$65,
ROUNDUP(INDEX(GRID!$B$47:$BI$57,MATCH(Q$7,GRID!$A$47:$A$57,0),MATCH(1,($U$2=GRID!$B$31:$BI$31)*(КАЛЕНДАРЬ!$BF23=GRID!$B$33:$BI$33),0))*GRID!$B$65*(1-GRID!$B$69),0))</f>
        <v>37754</v>
      </c>
      <c r="S520" s="47" cm="1">
        <f t="array" ref="S520">IF($I$2="Путешествия с детьми",
INDEX(GRID!$B$34:$BI$44,MATCH(S$7,GRID!$A$34:$A$44,0),MATCH(1,($U$2=GRID!$B$31:$BI$31)*(КАЛЕНДАРЬ!$BF23=GRID!$B$33:$BI$33), 0))*GRID!$B$65,
ROUNDUP(INDEX(GRID!$B$34:$BI$44,MATCH(S$7,GRID!$A$34:$A$44,0),MATCH(1,($U$2=GRID!$B$31:$BI$31)*(КАЛЕНДАРЬ!$BF23=GRID!$B$33:$BI$33),0))*GRID!$B$65*(1-GRID!$B$69),0))</f>
        <v>38700</v>
      </c>
      <c r="T520" s="47" cm="1">
        <f t="array" ref="T520">IF($I$2="Путешествия с детьми",
INDEX(GRID!$B$47:$BI$57,MATCH(S$7,GRID!$A$47:$A$57,0),MATCH(1,($U$2=GRID!$B$31:$BI$31)*(КАЛЕНДАРЬ!$BF23=GRID!$B$33:$BI$33), 0))*GRID!$B$65,
ROUNDUP(INDEX(GRID!$B$47:$BI$57,MATCH(S$7,GRID!$A$47:$A$57,0),MATCH(1,($U$2=GRID!$B$31:$BI$31)*(КАЛЕНДАРЬ!$BF23=GRID!$B$33:$BI$33),0))*GRID!$B$65*(1-GRID!$B$69),0))</f>
        <v>40936</v>
      </c>
      <c r="U520" s="47" cm="1">
        <f t="array" ref="U520">IF($I$2="Путешествия с детьми",
INDEX(GRID!$B$34:$BI$44,MATCH(U$7,GRID!$A$34:$A$44,0),MATCH(1,($U$2=GRID!$B$31:$BI$31)*(КАЛЕНДАРЬ!$BF23=GRID!$B$33:$BI$33), 0))*GRID!$B$65,
ROUNDUP(INDEX(GRID!$B$34:$BI$44,MATCH(U$7,GRID!$A$34:$A$44,0),MATCH(1,($U$2=GRID!$B$31:$BI$31)*(КАЛЕНДАРЬ!$BF23=GRID!$B$33:$BI$33),0))*GRID!$B$65*(1-GRID!$B$69),0))</f>
        <v>44118</v>
      </c>
      <c r="V520" s="47" cm="1">
        <f t="array" ref="V520">IF($I$2="Путешествия с детьми",
INDEX(GRID!$B$47:$BI$57,MATCH(U$7,GRID!$A$47:$A$57,0),MATCH(1,($U$2=GRID!$B$31:$BI$31)*(КАЛЕНДАРЬ!$BF23=GRID!$B$33:$BI$33), 0))*GRID!$B$65,
ROUNDUP(INDEX(GRID!$B$47:$BI$57,MATCH(U$7,GRID!$A$47:$A$57,0),MATCH(1,($U$2=GRID!$B$31:$BI$31)*(КАЛЕНДАРЬ!$BF23=GRID!$B$33:$BI$33),0))*GRID!$B$65*(1-GRID!$B$69),0))</f>
        <v>46354</v>
      </c>
      <c r="W520" s="47" cm="1">
        <f t="array" ref="W520">IF($I$2="Путешествия с детьми",
INDEX(GRID!$B$34:$BI$44,MATCH(W$7,GRID!$A$34:$A$44,0),MATCH(1,($U$2=GRID!$B$31:$BI$31)*(КАЛЕНДАРЬ!$BF23=GRID!$B$33:$BI$33), 0))*GRID!$B$65,
ROUNDUP(INDEX(GRID!$B$34:$BI$44,MATCH(W$7,GRID!$A$34:$A$44,0),MATCH(1,($U$2=GRID!$B$31:$BI$31)*(КАЛЕНДАРЬ!$BF23=GRID!$B$33:$BI$33),0))*GRID!$B$65*(1-GRID!$B$69),0))</f>
        <v>135364</v>
      </c>
      <c r="X520" s="47" cm="1">
        <f t="array" ref="X520">IF($I$2="Путешествия с детьми",
INDEX(GRID!$B$47:$BI$57,MATCH(W$7,GRID!$A$47:$A$57,0),MATCH(1,($U$2=GRID!$B$31:$BI$31)*(КАЛЕНДАРЬ!$BF23=GRID!$B$33:$BI$33), 0))*GRID!$B$65,
ROUNDUP(INDEX(GRID!$B$47:$BI$57,MATCH(W$7,GRID!$A$47:$A$57,0),MATCH(1,($U$2=GRID!$B$31:$BI$31)*(КАЛЕНДАРЬ!$BF23=GRID!$B$33:$BI$33),0))*GRID!$B$65*(1-GRID!$B$69),0))</f>
        <v>137600</v>
      </c>
    </row>
    <row r="521" spans="1:24" ht="12.75" customHeight="1" x14ac:dyDescent="0.2">
      <c r="A521" s="117" t="s">
        <v>44</v>
      </c>
      <c r="B521" s="117">
        <v>21</v>
      </c>
      <c r="C521" s="138" cm="1">
        <f t="array" ref="C521">IF($I$2="Путешествия с детьми",
INDEX(GRID!$B$34:$BI$44,MATCH(C$7,GRID!$A$34:$A$44,0),MATCH(1,($U$2=GRID!$B$31:$BI$31)*(КАЛЕНДАРЬ!$BF24=GRID!$B$33:$BI$33), 0))*GRID!$B$65,
ROUNDUP(INDEX(GRID!$B$34:$BI$44,MATCH(C$7,GRID!$A$34:$A$44,0),MATCH(1,($U$2=GRID!$B$31:$BI$31)*(КАЛЕНДАРЬ!$BF24=GRID!$B$33:$BI$33),0))*GRID!$B$65*(1-GRID!$B$69),0))</f>
        <v>20640</v>
      </c>
      <c r="D521" s="47" cm="1">
        <f t="array" ref="D521">IF($I$2="Путешествия с детьми",
INDEX(GRID!$B$47:$BI$57,MATCH(C$7,GRID!$A$47:$A$57,0),MATCH(1,($U$2=GRID!$B$31:$BI$31)*(КАЛЕНДАРЬ!$BF24=GRID!$B$33:$BI$33), 0))*GRID!$B$65,
ROUNDUP(INDEX(GRID!$B$47:$BI$57,MATCH(C$7,GRID!$A$47:$A$57,0),MATCH(1,($U$2=GRID!$B$31:$BI$31)*(КАЛЕНДАРЬ!$BF24=GRID!$B$33:$BI$33),0))*GRID!$B$65*(1-GRID!$B$69),0))</f>
        <v>22876</v>
      </c>
      <c r="E521" s="47" cm="1">
        <f t="array" ref="E521">IF($I$2="Путешествия с детьми",
INDEX(GRID!$B$34:$BI$44,MATCH(E$7,GRID!$A$34:$A$44,0),MATCH(1,($U$2=GRID!$B$31:$BI$31)*(КАЛЕНДАРЬ!$BF24=GRID!$B$33:$BI$33), 0))*GRID!$B$65,
ROUNDUP(INDEX(GRID!$B$34:$BI$44,MATCH(E$7,GRID!$A$34:$A$44,0),MATCH(1,($U$2=GRID!$B$31:$BI$31)*(КАЛЕНДАРЬ!$BF24=GRID!$B$33:$BI$33),0))*GRID!$B$65*(1-GRID!$B$69),0))</f>
        <v>22274</v>
      </c>
      <c r="F521" s="47" cm="1">
        <f t="array" ref="F521">IF($I$2="Путешествия с детьми",
INDEX(GRID!$B$47:$BI$57,MATCH(E$7,GRID!$A$47:$A$57,0),MATCH(1,($U$2=GRID!$B$31:$BI$31)*(КАЛЕНДАРЬ!$BF24=GRID!$B$33:$BI$33), 0))*GRID!$B$65,
ROUNDUP(INDEX(GRID!$B$47:$BI$57,MATCH(E$7,GRID!$A$47:$A$57,0),MATCH(1,($U$2=GRID!$B$31:$BI$31)*(КАЛЕНДАРЬ!$BF24=GRID!$B$33:$BI$33),0))*GRID!$B$65*(1-GRID!$B$69),0))</f>
        <v>24510</v>
      </c>
      <c r="G521" s="47" cm="1">
        <f t="array" ref="G521">IF($I$2="Путешествия с детьми",
INDEX(GRID!$B$34:$BI$44,MATCH(G$7,GRID!$A$34:$A$44,0),MATCH(1,($U$2=GRID!$B$31:$BI$31)*(КАЛЕНДАРЬ!$BF24=GRID!$B$33:$BI$33), 0))*GRID!$B$65,
ROUNDUP(INDEX(GRID!$B$34:$BI$44,MATCH(G$7,GRID!$A$34:$A$44,0),MATCH(1,($U$2=GRID!$B$31:$BI$31)*(КАЛЕНДАРЬ!$BF24=GRID!$B$33:$BI$33),0))*GRID!$B$65*(1-GRID!$B$69),0))</f>
        <v>23220</v>
      </c>
      <c r="H521" s="47" cm="1">
        <f t="array" ref="H521">IF($I$2="Путешествия с детьми",
INDEX(GRID!$B$47:$BI$57,MATCH(G$7,GRID!$A$47:$A$57,0),MATCH(1,($U$2=GRID!$B$31:$BI$31)*(КАЛЕНДАРЬ!$BF24=GRID!$B$33:$BI$33), 0))*GRID!$B$65,
ROUNDUP(INDEX(GRID!$B$47:$BI$57,MATCH(G$7,GRID!$A$47:$A$57,0),MATCH(1,($U$2=GRID!$B$31:$BI$31)*(КАЛЕНДАРЬ!$BF24=GRID!$B$33:$BI$33),0))*GRID!$B$65*(1-GRID!$B$69),0))</f>
        <v>25456</v>
      </c>
      <c r="I521" s="47" cm="1">
        <f t="array" ref="I521">IF($I$2="Путешествия с детьми",
INDEX(GRID!$B$34:$BI$44,MATCH(I$7,GRID!$A$34:$A$44,0),MATCH(1,($U$2=GRID!$B$31:$BI$31)*(КАЛЕНДАРЬ!$BF24=GRID!$B$33:$BI$33), 0))*GRID!$B$65,
ROUNDUP(INDEX(GRID!$B$34:$BI$44,MATCH(I$7,GRID!$A$34:$A$44,0),MATCH(1,($U$2=GRID!$B$31:$BI$31)*(КАЛЕНДАРЬ!$BF24=GRID!$B$33:$BI$33),0))*GRID!$B$65*(1-GRID!$B$69),0))</f>
        <v>24854</v>
      </c>
      <c r="J521" s="47" cm="1">
        <f t="array" ref="J521">IF($I$2="Путешествия с детьми",
INDEX(GRID!$B$47:$BI$57,MATCH(I$7,GRID!$A$47:$A$57,0),MATCH(1,($U$2=GRID!$B$31:$BI$31)*(КАЛЕНДАРЬ!$BF24=GRID!$B$33:$BI$33), 0))*GRID!$B$65,
ROUNDUP(INDEX(GRID!$B$47:$BI$57,MATCH(I$7,GRID!$A$47:$A$57,0),MATCH(1,($U$2=GRID!$B$31:$BI$31)*(КАЛЕНДАРЬ!$BF24=GRID!$B$33:$BI$33),0))*GRID!$B$65*(1-GRID!$B$69),0))</f>
        <v>27090</v>
      </c>
      <c r="K521" s="47" cm="1">
        <f t="array" ref="K521">IF($I$2="Путешествия с детьми",
INDEX(GRID!$B$34:$BI$44,MATCH(K$7,GRID!$A$34:$A$44,0),MATCH(1,($U$2=GRID!$B$31:$BI$31)*(КАЛЕНДАРЬ!$BF24=GRID!$B$33:$BI$33), 0))*GRID!$B$65,
ROUNDUP(INDEX(GRID!$B$34:$BI$44,MATCH(K$7,GRID!$A$34:$A$44,0),MATCH(1,($U$2=GRID!$B$31:$BI$31)*(КАЛЕНДАРЬ!$BF24=GRID!$B$33:$BI$33),0))*GRID!$B$65*(1-GRID!$B$69),0))</f>
        <v>25800</v>
      </c>
      <c r="L521" s="47" cm="1">
        <f t="array" ref="L521">IF($I$2="Путешествия с детьми",
INDEX(GRID!$B$47:$BI$57,MATCH(K$7,GRID!$A$47:$A$57,0),MATCH(1,($U$2=GRID!$B$31:$BI$31)*(КАЛЕНДАРЬ!$BF24=GRID!$B$33:$BI$33), 0))*GRID!$B$65,
ROUNDUP(INDEX(GRID!$B$47:$BI$57,MATCH(K$7,GRID!$A$47:$A$57,0),MATCH(1,($U$2=GRID!$B$31:$BI$31)*(КАЛЕНДАРЬ!$BF24=GRID!$B$33:$BI$33),0))*GRID!$B$65*(1-GRID!$B$69),0))</f>
        <v>28036</v>
      </c>
      <c r="M521" s="47" cm="1">
        <f t="array" ref="M521">IF($I$2="Путешествия с детьми",
INDEX(GRID!$B$34:$BI$44,MATCH(M$7,GRID!$A$34:$A$44,0),MATCH(1,($U$2=GRID!$B$31:$BI$31)*(КАЛЕНДАРЬ!$BF24=GRID!$B$33:$BI$33), 0))*GRID!$B$65,
ROUNDUP(INDEX(GRID!$B$34:$BI$44,MATCH(M$7,GRID!$A$34:$A$44,0),MATCH(1,($U$2=GRID!$B$31:$BI$31)*(КАЛЕНДАРЬ!$BF24=GRID!$B$33:$BI$33),0))*GRID!$B$65*(1-GRID!$B$69),0))</f>
        <v>27434</v>
      </c>
      <c r="N521" s="47" cm="1">
        <f t="array" ref="N521">IF($I$2="Путешествия с детьми",
INDEX(GRID!$B$47:$BI$57,MATCH(M$7,GRID!$A$47:$A$57,0),MATCH(1,($U$2=GRID!$B$31:$BI$31)*(КАЛЕНДАРЬ!$BF24=GRID!$B$33:$BI$33), 0))*GRID!$B$65,
ROUNDUP(INDEX(GRID!$B$47:$BI$57,MATCH(M$7,GRID!$A$47:$A$57,0),MATCH(1,($U$2=GRID!$B$31:$BI$31)*(КАЛЕНДАРЬ!$BF24=GRID!$B$33:$BI$33),0))*GRID!$B$65*(1-GRID!$B$69),0))</f>
        <v>29670</v>
      </c>
      <c r="O521" s="47" cm="1">
        <f t="array" ref="O521">IF($I$2="Путешествия с детьми",
INDEX(GRID!$B$34:$BI$44,MATCH(O$7,GRID!$A$34:$A$44,0),MATCH(1,($U$2=GRID!$B$31:$BI$31)*(КАЛЕНДАРЬ!$BF24=GRID!$B$33:$BI$33), 0))*GRID!$B$65,
ROUNDUP(INDEX(GRID!$B$34:$BI$44,MATCH(O$7,GRID!$A$34:$A$44,0),MATCH(1,($U$2=GRID!$B$31:$BI$31)*(КАЛЕНДАРЬ!$BF24=GRID!$B$33:$BI$33),0))*GRID!$B$65*(1-GRID!$B$69),0))</f>
        <v>33712</v>
      </c>
      <c r="P521" s="47" cm="1">
        <f t="array" ref="P521">IF($I$2="Путешествия с детьми",
INDEX(GRID!$B$47:$BI$57,MATCH(O$7,GRID!$A$47:$A$57,0),MATCH(1,($U$2=GRID!$B$31:$BI$31)*(КАЛЕНДАРЬ!$BF24=GRID!$B$33:$BI$33), 0))*GRID!$B$65,
ROUNDUP(INDEX(GRID!$B$47:$BI$57,MATCH(O$7,GRID!$A$47:$A$57,0),MATCH(1,($U$2=GRID!$B$31:$BI$31)*(КАЛЕНДАРЬ!$BF24=GRID!$B$33:$BI$33),0))*GRID!$B$65*(1-GRID!$B$69),0))</f>
        <v>35948</v>
      </c>
      <c r="Q521" s="47" cm="1">
        <f t="array" ref="Q521">IF($I$2="Путешествия с детьми",
INDEX(GRID!$B$34:$BI$44,MATCH(Q$7,GRID!$A$34:$A$44,0),MATCH(1,($U$2=GRID!$B$31:$BI$31)*(КАЛЕНДАРЬ!$BF24=GRID!$B$33:$BI$33), 0))*GRID!$B$65,
ROUNDUP(INDEX(GRID!$B$34:$BI$44,MATCH(Q$7,GRID!$A$34:$A$44,0),MATCH(1,($U$2=GRID!$B$31:$BI$31)*(КАЛЕНДАРЬ!$BF24=GRID!$B$33:$BI$33),0))*GRID!$B$65*(1-GRID!$B$69),0))</f>
        <v>35518</v>
      </c>
      <c r="R521" s="47" cm="1">
        <f t="array" ref="R521">IF($I$2="Путешествия с детьми",
INDEX(GRID!$B$47:$BI$57,MATCH(Q$7,GRID!$A$47:$A$57,0),MATCH(1,($U$2=GRID!$B$31:$BI$31)*(КАЛЕНДАРЬ!$BF24=GRID!$B$33:$BI$33), 0))*GRID!$B$65,
ROUNDUP(INDEX(GRID!$B$47:$BI$57,MATCH(Q$7,GRID!$A$47:$A$57,0),MATCH(1,($U$2=GRID!$B$31:$BI$31)*(КАЛЕНДАРЬ!$BF24=GRID!$B$33:$BI$33),0))*GRID!$B$65*(1-GRID!$B$69),0))</f>
        <v>37754</v>
      </c>
      <c r="S521" s="47" cm="1">
        <f t="array" ref="S521">IF($I$2="Путешествия с детьми",
INDEX(GRID!$B$34:$BI$44,MATCH(S$7,GRID!$A$34:$A$44,0),MATCH(1,($U$2=GRID!$B$31:$BI$31)*(КАЛЕНДАРЬ!$BF24=GRID!$B$33:$BI$33), 0))*GRID!$B$65,
ROUNDUP(INDEX(GRID!$B$34:$BI$44,MATCH(S$7,GRID!$A$34:$A$44,0),MATCH(1,($U$2=GRID!$B$31:$BI$31)*(КАЛЕНДАРЬ!$BF24=GRID!$B$33:$BI$33),0))*GRID!$B$65*(1-GRID!$B$69),0))</f>
        <v>38700</v>
      </c>
      <c r="T521" s="47" cm="1">
        <f t="array" ref="T521">IF($I$2="Путешествия с детьми",
INDEX(GRID!$B$47:$BI$57,MATCH(S$7,GRID!$A$47:$A$57,0),MATCH(1,($U$2=GRID!$B$31:$BI$31)*(КАЛЕНДАРЬ!$BF24=GRID!$B$33:$BI$33), 0))*GRID!$B$65,
ROUNDUP(INDEX(GRID!$B$47:$BI$57,MATCH(S$7,GRID!$A$47:$A$57,0),MATCH(1,($U$2=GRID!$B$31:$BI$31)*(КАЛЕНДАРЬ!$BF24=GRID!$B$33:$BI$33),0))*GRID!$B$65*(1-GRID!$B$69),0))</f>
        <v>40936</v>
      </c>
      <c r="U521" s="47" cm="1">
        <f t="array" ref="U521">IF($I$2="Путешествия с детьми",
INDEX(GRID!$B$34:$BI$44,MATCH(U$7,GRID!$A$34:$A$44,0),MATCH(1,($U$2=GRID!$B$31:$BI$31)*(КАЛЕНДАРЬ!$BF24=GRID!$B$33:$BI$33), 0))*GRID!$B$65,
ROUNDUP(INDEX(GRID!$B$34:$BI$44,MATCH(U$7,GRID!$A$34:$A$44,0),MATCH(1,($U$2=GRID!$B$31:$BI$31)*(КАЛЕНДАРЬ!$BF24=GRID!$B$33:$BI$33),0))*GRID!$B$65*(1-GRID!$B$69),0))</f>
        <v>44118</v>
      </c>
      <c r="V521" s="47" cm="1">
        <f t="array" ref="V521">IF($I$2="Путешествия с детьми",
INDEX(GRID!$B$47:$BI$57,MATCH(U$7,GRID!$A$47:$A$57,0),MATCH(1,($U$2=GRID!$B$31:$BI$31)*(КАЛЕНДАРЬ!$BF24=GRID!$B$33:$BI$33), 0))*GRID!$B$65,
ROUNDUP(INDEX(GRID!$B$47:$BI$57,MATCH(U$7,GRID!$A$47:$A$57,0),MATCH(1,($U$2=GRID!$B$31:$BI$31)*(КАЛЕНДАРЬ!$BF24=GRID!$B$33:$BI$33),0))*GRID!$B$65*(1-GRID!$B$69),0))</f>
        <v>46354</v>
      </c>
      <c r="W521" s="47" cm="1">
        <f t="array" ref="W521">IF($I$2="Путешествия с детьми",
INDEX(GRID!$B$34:$BI$44,MATCH(W$7,GRID!$A$34:$A$44,0),MATCH(1,($U$2=GRID!$B$31:$BI$31)*(КАЛЕНДАРЬ!$BF24=GRID!$B$33:$BI$33), 0))*GRID!$B$65,
ROUNDUP(INDEX(GRID!$B$34:$BI$44,MATCH(W$7,GRID!$A$34:$A$44,0),MATCH(1,($U$2=GRID!$B$31:$BI$31)*(КАЛЕНДАРЬ!$BF24=GRID!$B$33:$BI$33),0))*GRID!$B$65*(1-GRID!$B$69),0))</f>
        <v>135364</v>
      </c>
      <c r="X521" s="47" cm="1">
        <f t="array" ref="X521">IF($I$2="Путешествия с детьми",
INDEX(GRID!$B$47:$BI$57,MATCH(W$7,GRID!$A$47:$A$57,0),MATCH(1,($U$2=GRID!$B$31:$BI$31)*(КАЛЕНДАРЬ!$BF24=GRID!$B$33:$BI$33), 0))*GRID!$B$65,
ROUNDUP(INDEX(GRID!$B$47:$BI$57,MATCH(W$7,GRID!$A$47:$A$57,0),MATCH(1,($U$2=GRID!$B$31:$BI$31)*(КАЛЕНДАРЬ!$BF24=GRID!$B$33:$BI$33),0))*GRID!$B$65*(1-GRID!$B$69),0))</f>
        <v>137600</v>
      </c>
    </row>
    <row r="522" spans="1:24" ht="12.75" customHeight="1" x14ac:dyDescent="0.2">
      <c r="A522" s="117" t="s">
        <v>45</v>
      </c>
      <c r="B522" s="117">
        <v>22</v>
      </c>
      <c r="C522" s="138" cm="1">
        <f t="array" ref="C522">IF($I$2="Путешествия с детьми",
INDEX(GRID!$B$34:$BI$44,MATCH(C$7,GRID!$A$34:$A$44,0),MATCH(1,($U$2=GRID!$B$31:$BI$31)*(КАЛЕНДАРЬ!$BF25=GRID!$B$33:$BI$33), 0))*GRID!$B$65,
ROUNDUP(INDEX(GRID!$B$34:$BI$44,MATCH(C$7,GRID!$A$34:$A$44,0),MATCH(1,($U$2=GRID!$B$31:$BI$31)*(КАЛЕНДАРЬ!$BF25=GRID!$B$33:$BI$33),0))*GRID!$B$65*(1-GRID!$B$69),0))</f>
        <v>20640</v>
      </c>
      <c r="D522" s="47" cm="1">
        <f t="array" ref="D522">IF($I$2="Путешествия с детьми",
INDEX(GRID!$B$47:$BI$57,MATCH(C$7,GRID!$A$47:$A$57,0),MATCH(1,($U$2=GRID!$B$31:$BI$31)*(КАЛЕНДАРЬ!$BF25=GRID!$B$33:$BI$33), 0))*GRID!$B$65,
ROUNDUP(INDEX(GRID!$B$47:$BI$57,MATCH(C$7,GRID!$A$47:$A$57,0),MATCH(1,($U$2=GRID!$B$31:$BI$31)*(КАЛЕНДАРЬ!$BF25=GRID!$B$33:$BI$33),0))*GRID!$B$65*(1-GRID!$B$69),0))</f>
        <v>22876</v>
      </c>
      <c r="E522" s="47" cm="1">
        <f t="array" ref="E522">IF($I$2="Путешествия с детьми",
INDEX(GRID!$B$34:$BI$44,MATCH(E$7,GRID!$A$34:$A$44,0),MATCH(1,($U$2=GRID!$B$31:$BI$31)*(КАЛЕНДАРЬ!$BF25=GRID!$B$33:$BI$33), 0))*GRID!$B$65,
ROUNDUP(INDEX(GRID!$B$34:$BI$44,MATCH(E$7,GRID!$A$34:$A$44,0),MATCH(1,($U$2=GRID!$B$31:$BI$31)*(КАЛЕНДАРЬ!$BF25=GRID!$B$33:$BI$33),0))*GRID!$B$65*(1-GRID!$B$69),0))</f>
        <v>22274</v>
      </c>
      <c r="F522" s="47" cm="1">
        <f t="array" ref="F522">IF($I$2="Путешествия с детьми",
INDEX(GRID!$B$47:$BI$57,MATCH(E$7,GRID!$A$47:$A$57,0),MATCH(1,($U$2=GRID!$B$31:$BI$31)*(КАЛЕНДАРЬ!$BF25=GRID!$B$33:$BI$33), 0))*GRID!$B$65,
ROUNDUP(INDEX(GRID!$B$47:$BI$57,MATCH(E$7,GRID!$A$47:$A$57,0),MATCH(1,($U$2=GRID!$B$31:$BI$31)*(КАЛЕНДАРЬ!$BF25=GRID!$B$33:$BI$33),0))*GRID!$B$65*(1-GRID!$B$69),0))</f>
        <v>24510</v>
      </c>
      <c r="G522" s="47" cm="1">
        <f t="array" ref="G522">IF($I$2="Путешествия с детьми",
INDEX(GRID!$B$34:$BI$44,MATCH(G$7,GRID!$A$34:$A$44,0),MATCH(1,($U$2=GRID!$B$31:$BI$31)*(КАЛЕНДАРЬ!$BF25=GRID!$B$33:$BI$33), 0))*GRID!$B$65,
ROUNDUP(INDEX(GRID!$B$34:$BI$44,MATCH(G$7,GRID!$A$34:$A$44,0),MATCH(1,($U$2=GRID!$B$31:$BI$31)*(КАЛЕНДАРЬ!$BF25=GRID!$B$33:$BI$33),0))*GRID!$B$65*(1-GRID!$B$69),0))</f>
        <v>23220</v>
      </c>
      <c r="H522" s="47" cm="1">
        <f t="array" ref="H522">IF($I$2="Путешествия с детьми",
INDEX(GRID!$B$47:$BI$57,MATCH(G$7,GRID!$A$47:$A$57,0),MATCH(1,($U$2=GRID!$B$31:$BI$31)*(КАЛЕНДАРЬ!$BF25=GRID!$B$33:$BI$33), 0))*GRID!$B$65,
ROUNDUP(INDEX(GRID!$B$47:$BI$57,MATCH(G$7,GRID!$A$47:$A$57,0),MATCH(1,($U$2=GRID!$B$31:$BI$31)*(КАЛЕНДАРЬ!$BF25=GRID!$B$33:$BI$33),0))*GRID!$B$65*(1-GRID!$B$69),0))</f>
        <v>25456</v>
      </c>
      <c r="I522" s="47" cm="1">
        <f t="array" ref="I522">IF($I$2="Путешествия с детьми",
INDEX(GRID!$B$34:$BI$44,MATCH(I$7,GRID!$A$34:$A$44,0),MATCH(1,($U$2=GRID!$B$31:$BI$31)*(КАЛЕНДАРЬ!$BF25=GRID!$B$33:$BI$33), 0))*GRID!$B$65,
ROUNDUP(INDEX(GRID!$B$34:$BI$44,MATCH(I$7,GRID!$A$34:$A$44,0),MATCH(1,($U$2=GRID!$B$31:$BI$31)*(КАЛЕНДАРЬ!$BF25=GRID!$B$33:$BI$33),0))*GRID!$B$65*(1-GRID!$B$69),0))</f>
        <v>24854</v>
      </c>
      <c r="J522" s="47" cm="1">
        <f t="array" ref="J522">IF($I$2="Путешествия с детьми",
INDEX(GRID!$B$47:$BI$57,MATCH(I$7,GRID!$A$47:$A$57,0),MATCH(1,($U$2=GRID!$B$31:$BI$31)*(КАЛЕНДАРЬ!$BF25=GRID!$B$33:$BI$33), 0))*GRID!$B$65,
ROUNDUP(INDEX(GRID!$B$47:$BI$57,MATCH(I$7,GRID!$A$47:$A$57,0),MATCH(1,($U$2=GRID!$B$31:$BI$31)*(КАЛЕНДАРЬ!$BF25=GRID!$B$33:$BI$33),0))*GRID!$B$65*(1-GRID!$B$69),0))</f>
        <v>27090</v>
      </c>
      <c r="K522" s="47" cm="1">
        <f t="array" ref="K522">IF($I$2="Путешествия с детьми",
INDEX(GRID!$B$34:$BI$44,MATCH(K$7,GRID!$A$34:$A$44,0),MATCH(1,($U$2=GRID!$B$31:$BI$31)*(КАЛЕНДАРЬ!$BF25=GRID!$B$33:$BI$33), 0))*GRID!$B$65,
ROUNDUP(INDEX(GRID!$B$34:$BI$44,MATCH(K$7,GRID!$A$34:$A$44,0),MATCH(1,($U$2=GRID!$B$31:$BI$31)*(КАЛЕНДАРЬ!$BF25=GRID!$B$33:$BI$33),0))*GRID!$B$65*(1-GRID!$B$69),0))</f>
        <v>25800</v>
      </c>
      <c r="L522" s="47" cm="1">
        <f t="array" ref="L522">IF($I$2="Путешествия с детьми",
INDEX(GRID!$B$47:$BI$57,MATCH(K$7,GRID!$A$47:$A$57,0),MATCH(1,($U$2=GRID!$B$31:$BI$31)*(КАЛЕНДАРЬ!$BF25=GRID!$B$33:$BI$33), 0))*GRID!$B$65,
ROUNDUP(INDEX(GRID!$B$47:$BI$57,MATCH(K$7,GRID!$A$47:$A$57,0),MATCH(1,($U$2=GRID!$B$31:$BI$31)*(КАЛЕНДАРЬ!$BF25=GRID!$B$33:$BI$33),0))*GRID!$B$65*(1-GRID!$B$69),0))</f>
        <v>28036</v>
      </c>
      <c r="M522" s="47" cm="1">
        <f t="array" ref="M522">IF($I$2="Путешествия с детьми",
INDEX(GRID!$B$34:$BI$44,MATCH(M$7,GRID!$A$34:$A$44,0),MATCH(1,($U$2=GRID!$B$31:$BI$31)*(КАЛЕНДАРЬ!$BF25=GRID!$B$33:$BI$33), 0))*GRID!$B$65,
ROUNDUP(INDEX(GRID!$B$34:$BI$44,MATCH(M$7,GRID!$A$34:$A$44,0),MATCH(1,($U$2=GRID!$B$31:$BI$31)*(КАЛЕНДАРЬ!$BF25=GRID!$B$33:$BI$33),0))*GRID!$B$65*(1-GRID!$B$69),0))</f>
        <v>27434</v>
      </c>
      <c r="N522" s="47" cm="1">
        <f t="array" ref="N522">IF($I$2="Путешествия с детьми",
INDEX(GRID!$B$47:$BI$57,MATCH(M$7,GRID!$A$47:$A$57,0),MATCH(1,($U$2=GRID!$B$31:$BI$31)*(КАЛЕНДАРЬ!$BF25=GRID!$B$33:$BI$33), 0))*GRID!$B$65,
ROUNDUP(INDEX(GRID!$B$47:$BI$57,MATCH(M$7,GRID!$A$47:$A$57,0),MATCH(1,($U$2=GRID!$B$31:$BI$31)*(КАЛЕНДАРЬ!$BF25=GRID!$B$33:$BI$33),0))*GRID!$B$65*(1-GRID!$B$69),0))</f>
        <v>29670</v>
      </c>
      <c r="O522" s="47" cm="1">
        <f t="array" ref="O522">IF($I$2="Путешествия с детьми",
INDEX(GRID!$B$34:$BI$44,MATCH(O$7,GRID!$A$34:$A$44,0),MATCH(1,($U$2=GRID!$B$31:$BI$31)*(КАЛЕНДАРЬ!$BF25=GRID!$B$33:$BI$33), 0))*GRID!$B$65,
ROUNDUP(INDEX(GRID!$B$34:$BI$44,MATCH(O$7,GRID!$A$34:$A$44,0),MATCH(1,($U$2=GRID!$B$31:$BI$31)*(КАЛЕНДАРЬ!$BF25=GRID!$B$33:$BI$33),0))*GRID!$B$65*(1-GRID!$B$69),0))</f>
        <v>33712</v>
      </c>
      <c r="P522" s="47" cm="1">
        <f t="array" ref="P522">IF($I$2="Путешествия с детьми",
INDEX(GRID!$B$47:$BI$57,MATCH(O$7,GRID!$A$47:$A$57,0),MATCH(1,($U$2=GRID!$B$31:$BI$31)*(КАЛЕНДАРЬ!$BF25=GRID!$B$33:$BI$33), 0))*GRID!$B$65,
ROUNDUP(INDEX(GRID!$B$47:$BI$57,MATCH(O$7,GRID!$A$47:$A$57,0),MATCH(1,($U$2=GRID!$B$31:$BI$31)*(КАЛЕНДАРЬ!$BF25=GRID!$B$33:$BI$33),0))*GRID!$B$65*(1-GRID!$B$69),0))</f>
        <v>35948</v>
      </c>
      <c r="Q522" s="47" cm="1">
        <f t="array" ref="Q522">IF($I$2="Путешествия с детьми",
INDEX(GRID!$B$34:$BI$44,MATCH(Q$7,GRID!$A$34:$A$44,0),MATCH(1,($U$2=GRID!$B$31:$BI$31)*(КАЛЕНДАРЬ!$BF25=GRID!$B$33:$BI$33), 0))*GRID!$B$65,
ROUNDUP(INDEX(GRID!$B$34:$BI$44,MATCH(Q$7,GRID!$A$34:$A$44,0),MATCH(1,($U$2=GRID!$B$31:$BI$31)*(КАЛЕНДАРЬ!$BF25=GRID!$B$33:$BI$33),0))*GRID!$B$65*(1-GRID!$B$69),0))</f>
        <v>35518</v>
      </c>
      <c r="R522" s="47" cm="1">
        <f t="array" ref="R522">IF($I$2="Путешествия с детьми",
INDEX(GRID!$B$47:$BI$57,MATCH(Q$7,GRID!$A$47:$A$57,0),MATCH(1,($U$2=GRID!$B$31:$BI$31)*(КАЛЕНДАРЬ!$BF25=GRID!$B$33:$BI$33), 0))*GRID!$B$65,
ROUNDUP(INDEX(GRID!$B$47:$BI$57,MATCH(Q$7,GRID!$A$47:$A$57,0),MATCH(1,($U$2=GRID!$B$31:$BI$31)*(КАЛЕНДАРЬ!$BF25=GRID!$B$33:$BI$33),0))*GRID!$B$65*(1-GRID!$B$69),0))</f>
        <v>37754</v>
      </c>
      <c r="S522" s="47" cm="1">
        <f t="array" ref="S522">IF($I$2="Путешествия с детьми",
INDEX(GRID!$B$34:$BI$44,MATCH(S$7,GRID!$A$34:$A$44,0),MATCH(1,($U$2=GRID!$B$31:$BI$31)*(КАЛЕНДАРЬ!$BF25=GRID!$B$33:$BI$33), 0))*GRID!$B$65,
ROUNDUP(INDEX(GRID!$B$34:$BI$44,MATCH(S$7,GRID!$A$34:$A$44,0),MATCH(1,($U$2=GRID!$B$31:$BI$31)*(КАЛЕНДАРЬ!$BF25=GRID!$B$33:$BI$33),0))*GRID!$B$65*(1-GRID!$B$69),0))</f>
        <v>38700</v>
      </c>
      <c r="T522" s="47" cm="1">
        <f t="array" ref="T522">IF($I$2="Путешествия с детьми",
INDEX(GRID!$B$47:$BI$57,MATCH(S$7,GRID!$A$47:$A$57,0),MATCH(1,($U$2=GRID!$B$31:$BI$31)*(КАЛЕНДАРЬ!$BF25=GRID!$B$33:$BI$33), 0))*GRID!$B$65,
ROUNDUP(INDEX(GRID!$B$47:$BI$57,MATCH(S$7,GRID!$A$47:$A$57,0),MATCH(1,($U$2=GRID!$B$31:$BI$31)*(КАЛЕНДАРЬ!$BF25=GRID!$B$33:$BI$33),0))*GRID!$B$65*(1-GRID!$B$69),0))</f>
        <v>40936</v>
      </c>
      <c r="U522" s="47" cm="1">
        <f t="array" ref="U522">IF($I$2="Путешествия с детьми",
INDEX(GRID!$B$34:$BI$44,MATCH(U$7,GRID!$A$34:$A$44,0),MATCH(1,($U$2=GRID!$B$31:$BI$31)*(КАЛЕНДАРЬ!$BF25=GRID!$B$33:$BI$33), 0))*GRID!$B$65,
ROUNDUP(INDEX(GRID!$B$34:$BI$44,MATCH(U$7,GRID!$A$34:$A$44,0),MATCH(1,($U$2=GRID!$B$31:$BI$31)*(КАЛЕНДАРЬ!$BF25=GRID!$B$33:$BI$33),0))*GRID!$B$65*(1-GRID!$B$69),0))</f>
        <v>44118</v>
      </c>
      <c r="V522" s="47" cm="1">
        <f t="array" ref="V522">IF($I$2="Путешествия с детьми",
INDEX(GRID!$B$47:$BI$57,MATCH(U$7,GRID!$A$47:$A$57,0),MATCH(1,($U$2=GRID!$B$31:$BI$31)*(КАЛЕНДАРЬ!$BF25=GRID!$B$33:$BI$33), 0))*GRID!$B$65,
ROUNDUP(INDEX(GRID!$B$47:$BI$57,MATCH(U$7,GRID!$A$47:$A$57,0),MATCH(1,($U$2=GRID!$B$31:$BI$31)*(КАЛЕНДАРЬ!$BF25=GRID!$B$33:$BI$33),0))*GRID!$B$65*(1-GRID!$B$69),0))</f>
        <v>46354</v>
      </c>
      <c r="W522" s="47" cm="1">
        <f t="array" ref="W522">IF($I$2="Путешествия с детьми",
INDEX(GRID!$B$34:$BI$44,MATCH(W$7,GRID!$A$34:$A$44,0),MATCH(1,($U$2=GRID!$B$31:$BI$31)*(КАЛЕНДАРЬ!$BF25=GRID!$B$33:$BI$33), 0))*GRID!$B$65,
ROUNDUP(INDEX(GRID!$B$34:$BI$44,MATCH(W$7,GRID!$A$34:$A$44,0),MATCH(1,($U$2=GRID!$B$31:$BI$31)*(КАЛЕНДАРЬ!$BF25=GRID!$B$33:$BI$33),0))*GRID!$B$65*(1-GRID!$B$69),0))</f>
        <v>135364</v>
      </c>
      <c r="X522" s="47" cm="1">
        <f t="array" ref="X522">IF($I$2="Путешествия с детьми",
INDEX(GRID!$B$47:$BI$57,MATCH(W$7,GRID!$A$47:$A$57,0),MATCH(1,($U$2=GRID!$B$31:$BI$31)*(КАЛЕНДАРЬ!$BF25=GRID!$B$33:$BI$33), 0))*GRID!$B$65,
ROUNDUP(INDEX(GRID!$B$47:$BI$57,MATCH(W$7,GRID!$A$47:$A$57,0),MATCH(1,($U$2=GRID!$B$31:$BI$31)*(КАЛЕНДАРЬ!$BF25=GRID!$B$33:$BI$33),0))*GRID!$B$65*(1-GRID!$B$69),0))</f>
        <v>137600</v>
      </c>
    </row>
    <row r="523" spans="1:24" ht="12.75" customHeight="1" x14ac:dyDescent="0.2">
      <c r="A523" s="117" t="s">
        <v>46</v>
      </c>
      <c r="B523" s="117">
        <v>23</v>
      </c>
      <c r="C523" s="138" cm="1">
        <f t="array" ref="C523">IF($I$2="Путешествия с детьми",
INDEX(GRID!$B$34:$BI$44,MATCH(C$7,GRID!$A$34:$A$44,0),MATCH(1,($U$2=GRID!$B$31:$BI$31)*(КАЛЕНДАРЬ!$BF26=GRID!$B$33:$BI$33), 0))*GRID!$B$65,
ROUNDUP(INDEX(GRID!$B$34:$BI$44,MATCH(C$7,GRID!$A$34:$A$44,0),MATCH(1,($U$2=GRID!$B$31:$BI$31)*(КАЛЕНДАРЬ!$BF26=GRID!$B$33:$BI$33),0))*GRID!$B$65*(1-GRID!$B$69),0))</f>
        <v>20640</v>
      </c>
      <c r="D523" s="47" cm="1">
        <f t="array" ref="D523">IF($I$2="Путешествия с детьми",
INDEX(GRID!$B$47:$BI$57,MATCH(C$7,GRID!$A$47:$A$57,0),MATCH(1,($U$2=GRID!$B$31:$BI$31)*(КАЛЕНДАРЬ!$BF26=GRID!$B$33:$BI$33), 0))*GRID!$B$65,
ROUNDUP(INDEX(GRID!$B$47:$BI$57,MATCH(C$7,GRID!$A$47:$A$57,0),MATCH(1,($U$2=GRID!$B$31:$BI$31)*(КАЛЕНДАРЬ!$BF26=GRID!$B$33:$BI$33),0))*GRID!$B$65*(1-GRID!$B$69),0))</f>
        <v>22876</v>
      </c>
      <c r="E523" s="47" cm="1">
        <f t="array" ref="E523">IF($I$2="Путешествия с детьми",
INDEX(GRID!$B$34:$BI$44,MATCH(E$7,GRID!$A$34:$A$44,0),MATCH(1,($U$2=GRID!$B$31:$BI$31)*(КАЛЕНДАРЬ!$BF26=GRID!$B$33:$BI$33), 0))*GRID!$B$65,
ROUNDUP(INDEX(GRID!$B$34:$BI$44,MATCH(E$7,GRID!$A$34:$A$44,0),MATCH(1,($U$2=GRID!$B$31:$BI$31)*(КАЛЕНДАРЬ!$BF26=GRID!$B$33:$BI$33),0))*GRID!$B$65*(1-GRID!$B$69),0))</f>
        <v>22274</v>
      </c>
      <c r="F523" s="47" cm="1">
        <f t="array" ref="F523">IF($I$2="Путешествия с детьми",
INDEX(GRID!$B$47:$BI$57,MATCH(E$7,GRID!$A$47:$A$57,0),MATCH(1,($U$2=GRID!$B$31:$BI$31)*(КАЛЕНДАРЬ!$BF26=GRID!$B$33:$BI$33), 0))*GRID!$B$65,
ROUNDUP(INDEX(GRID!$B$47:$BI$57,MATCH(E$7,GRID!$A$47:$A$57,0),MATCH(1,($U$2=GRID!$B$31:$BI$31)*(КАЛЕНДАРЬ!$BF26=GRID!$B$33:$BI$33),0))*GRID!$B$65*(1-GRID!$B$69),0))</f>
        <v>24510</v>
      </c>
      <c r="G523" s="47" cm="1">
        <f t="array" ref="G523">IF($I$2="Путешествия с детьми",
INDEX(GRID!$B$34:$BI$44,MATCH(G$7,GRID!$A$34:$A$44,0),MATCH(1,($U$2=GRID!$B$31:$BI$31)*(КАЛЕНДАРЬ!$BF26=GRID!$B$33:$BI$33), 0))*GRID!$B$65,
ROUNDUP(INDEX(GRID!$B$34:$BI$44,MATCH(G$7,GRID!$A$34:$A$44,0),MATCH(1,($U$2=GRID!$B$31:$BI$31)*(КАЛЕНДАРЬ!$BF26=GRID!$B$33:$BI$33),0))*GRID!$B$65*(1-GRID!$B$69),0))</f>
        <v>23220</v>
      </c>
      <c r="H523" s="47" cm="1">
        <f t="array" ref="H523">IF($I$2="Путешествия с детьми",
INDEX(GRID!$B$47:$BI$57,MATCH(G$7,GRID!$A$47:$A$57,0),MATCH(1,($U$2=GRID!$B$31:$BI$31)*(КАЛЕНДАРЬ!$BF26=GRID!$B$33:$BI$33), 0))*GRID!$B$65,
ROUNDUP(INDEX(GRID!$B$47:$BI$57,MATCH(G$7,GRID!$A$47:$A$57,0),MATCH(1,($U$2=GRID!$B$31:$BI$31)*(КАЛЕНДАРЬ!$BF26=GRID!$B$33:$BI$33),0))*GRID!$B$65*(1-GRID!$B$69),0))</f>
        <v>25456</v>
      </c>
      <c r="I523" s="47" cm="1">
        <f t="array" ref="I523">IF($I$2="Путешествия с детьми",
INDEX(GRID!$B$34:$BI$44,MATCH(I$7,GRID!$A$34:$A$44,0),MATCH(1,($U$2=GRID!$B$31:$BI$31)*(КАЛЕНДАРЬ!$BF26=GRID!$B$33:$BI$33), 0))*GRID!$B$65,
ROUNDUP(INDEX(GRID!$B$34:$BI$44,MATCH(I$7,GRID!$A$34:$A$44,0),MATCH(1,($U$2=GRID!$B$31:$BI$31)*(КАЛЕНДАРЬ!$BF26=GRID!$B$33:$BI$33),0))*GRID!$B$65*(1-GRID!$B$69),0))</f>
        <v>24854</v>
      </c>
      <c r="J523" s="47" cm="1">
        <f t="array" ref="J523">IF($I$2="Путешествия с детьми",
INDEX(GRID!$B$47:$BI$57,MATCH(I$7,GRID!$A$47:$A$57,0),MATCH(1,($U$2=GRID!$B$31:$BI$31)*(КАЛЕНДАРЬ!$BF26=GRID!$B$33:$BI$33), 0))*GRID!$B$65,
ROUNDUP(INDEX(GRID!$B$47:$BI$57,MATCH(I$7,GRID!$A$47:$A$57,0),MATCH(1,($U$2=GRID!$B$31:$BI$31)*(КАЛЕНДАРЬ!$BF26=GRID!$B$33:$BI$33),0))*GRID!$B$65*(1-GRID!$B$69),0))</f>
        <v>27090</v>
      </c>
      <c r="K523" s="47" cm="1">
        <f t="array" ref="K523">IF($I$2="Путешествия с детьми",
INDEX(GRID!$B$34:$BI$44,MATCH(K$7,GRID!$A$34:$A$44,0),MATCH(1,($U$2=GRID!$B$31:$BI$31)*(КАЛЕНДАРЬ!$BF26=GRID!$B$33:$BI$33), 0))*GRID!$B$65,
ROUNDUP(INDEX(GRID!$B$34:$BI$44,MATCH(K$7,GRID!$A$34:$A$44,0),MATCH(1,($U$2=GRID!$B$31:$BI$31)*(КАЛЕНДАРЬ!$BF26=GRID!$B$33:$BI$33),0))*GRID!$B$65*(1-GRID!$B$69),0))</f>
        <v>25800</v>
      </c>
      <c r="L523" s="47" cm="1">
        <f t="array" ref="L523">IF($I$2="Путешествия с детьми",
INDEX(GRID!$B$47:$BI$57,MATCH(K$7,GRID!$A$47:$A$57,0),MATCH(1,($U$2=GRID!$B$31:$BI$31)*(КАЛЕНДАРЬ!$BF26=GRID!$B$33:$BI$33), 0))*GRID!$B$65,
ROUNDUP(INDEX(GRID!$B$47:$BI$57,MATCH(K$7,GRID!$A$47:$A$57,0),MATCH(1,($U$2=GRID!$B$31:$BI$31)*(КАЛЕНДАРЬ!$BF26=GRID!$B$33:$BI$33),0))*GRID!$B$65*(1-GRID!$B$69),0))</f>
        <v>28036</v>
      </c>
      <c r="M523" s="47" cm="1">
        <f t="array" ref="M523">IF($I$2="Путешествия с детьми",
INDEX(GRID!$B$34:$BI$44,MATCH(M$7,GRID!$A$34:$A$44,0),MATCH(1,($U$2=GRID!$B$31:$BI$31)*(КАЛЕНДАРЬ!$BF26=GRID!$B$33:$BI$33), 0))*GRID!$B$65,
ROUNDUP(INDEX(GRID!$B$34:$BI$44,MATCH(M$7,GRID!$A$34:$A$44,0),MATCH(1,($U$2=GRID!$B$31:$BI$31)*(КАЛЕНДАРЬ!$BF26=GRID!$B$33:$BI$33),0))*GRID!$B$65*(1-GRID!$B$69),0))</f>
        <v>27434</v>
      </c>
      <c r="N523" s="47" cm="1">
        <f t="array" ref="N523">IF($I$2="Путешествия с детьми",
INDEX(GRID!$B$47:$BI$57,MATCH(M$7,GRID!$A$47:$A$57,0),MATCH(1,($U$2=GRID!$B$31:$BI$31)*(КАЛЕНДАРЬ!$BF26=GRID!$B$33:$BI$33), 0))*GRID!$B$65,
ROUNDUP(INDEX(GRID!$B$47:$BI$57,MATCH(M$7,GRID!$A$47:$A$57,0),MATCH(1,($U$2=GRID!$B$31:$BI$31)*(КАЛЕНДАРЬ!$BF26=GRID!$B$33:$BI$33),0))*GRID!$B$65*(1-GRID!$B$69),0))</f>
        <v>29670</v>
      </c>
      <c r="O523" s="47" cm="1">
        <f t="array" ref="O523">IF($I$2="Путешествия с детьми",
INDEX(GRID!$B$34:$BI$44,MATCH(O$7,GRID!$A$34:$A$44,0),MATCH(1,($U$2=GRID!$B$31:$BI$31)*(КАЛЕНДАРЬ!$BF26=GRID!$B$33:$BI$33), 0))*GRID!$B$65,
ROUNDUP(INDEX(GRID!$B$34:$BI$44,MATCH(O$7,GRID!$A$34:$A$44,0),MATCH(1,($U$2=GRID!$B$31:$BI$31)*(КАЛЕНДАРЬ!$BF26=GRID!$B$33:$BI$33),0))*GRID!$B$65*(1-GRID!$B$69),0))</f>
        <v>33712</v>
      </c>
      <c r="P523" s="47" cm="1">
        <f t="array" ref="P523">IF($I$2="Путешествия с детьми",
INDEX(GRID!$B$47:$BI$57,MATCH(O$7,GRID!$A$47:$A$57,0),MATCH(1,($U$2=GRID!$B$31:$BI$31)*(КАЛЕНДАРЬ!$BF26=GRID!$B$33:$BI$33), 0))*GRID!$B$65,
ROUNDUP(INDEX(GRID!$B$47:$BI$57,MATCH(O$7,GRID!$A$47:$A$57,0),MATCH(1,($U$2=GRID!$B$31:$BI$31)*(КАЛЕНДАРЬ!$BF26=GRID!$B$33:$BI$33),0))*GRID!$B$65*(1-GRID!$B$69),0))</f>
        <v>35948</v>
      </c>
      <c r="Q523" s="47" cm="1">
        <f t="array" ref="Q523">IF($I$2="Путешествия с детьми",
INDEX(GRID!$B$34:$BI$44,MATCH(Q$7,GRID!$A$34:$A$44,0),MATCH(1,($U$2=GRID!$B$31:$BI$31)*(КАЛЕНДАРЬ!$BF26=GRID!$B$33:$BI$33), 0))*GRID!$B$65,
ROUNDUP(INDEX(GRID!$B$34:$BI$44,MATCH(Q$7,GRID!$A$34:$A$44,0),MATCH(1,($U$2=GRID!$B$31:$BI$31)*(КАЛЕНДАРЬ!$BF26=GRID!$B$33:$BI$33),0))*GRID!$B$65*(1-GRID!$B$69),0))</f>
        <v>35518</v>
      </c>
      <c r="R523" s="47" cm="1">
        <f t="array" ref="R523">IF($I$2="Путешествия с детьми",
INDEX(GRID!$B$47:$BI$57,MATCH(Q$7,GRID!$A$47:$A$57,0),MATCH(1,($U$2=GRID!$B$31:$BI$31)*(КАЛЕНДАРЬ!$BF26=GRID!$B$33:$BI$33), 0))*GRID!$B$65,
ROUNDUP(INDEX(GRID!$B$47:$BI$57,MATCH(Q$7,GRID!$A$47:$A$57,0),MATCH(1,($U$2=GRID!$B$31:$BI$31)*(КАЛЕНДАРЬ!$BF26=GRID!$B$33:$BI$33),0))*GRID!$B$65*(1-GRID!$B$69),0))</f>
        <v>37754</v>
      </c>
      <c r="S523" s="47" cm="1">
        <f t="array" ref="S523">IF($I$2="Путешествия с детьми",
INDEX(GRID!$B$34:$BI$44,MATCH(S$7,GRID!$A$34:$A$44,0),MATCH(1,($U$2=GRID!$B$31:$BI$31)*(КАЛЕНДАРЬ!$BF26=GRID!$B$33:$BI$33), 0))*GRID!$B$65,
ROUNDUP(INDEX(GRID!$B$34:$BI$44,MATCH(S$7,GRID!$A$34:$A$44,0),MATCH(1,($U$2=GRID!$B$31:$BI$31)*(КАЛЕНДАРЬ!$BF26=GRID!$B$33:$BI$33),0))*GRID!$B$65*(1-GRID!$B$69),0))</f>
        <v>38700</v>
      </c>
      <c r="T523" s="47" cm="1">
        <f t="array" ref="T523">IF($I$2="Путешествия с детьми",
INDEX(GRID!$B$47:$BI$57,MATCH(S$7,GRID!$A$47:$A$57,0),MATCH(1,($U$2=GRID!$B$31:$BI$31)*(КАЛЕНДАРЬ!$BF26=GRID!$B$33:$BI$33), 0))*GRID!$B$65,
ROUNDUP(INDEX(GRID!$B$47:$BI$57,MATCH(S$7,GRID!$A$47:$A$57,0),MATCH(1,($U$2=GRID!$B$31:$BI$31)*(КАЛЕНДАРЬ!$BF26=GRID!$B$33:$BI$33),0))*GRID!$B$65*(1-GRID!$B$69),0))</f>
        <v>40936</v>
      </c>
      <c r="U523" s="47" cm="1">
        <f t="array" ref="U523">IF($I$2="Путешествия с детьми",
INDEX(GRID!$B$34:$BI$44,MATCH(U$7,GRID!$A$34:$A$44,0),MATCH(1,($U$2=GRID!$B$31:$BI$31)*(КАЛЕНДАРЬ!$BF26=GRID!$B$33:$BI$33), 0))*GRID!$B$65,
ROUNDUP(INDEX(GRID!$B$34:$BI$44,MATCH(U$7,GRID!$A$34:$A$44,0),MATCH(1,($U$2=GRID!$B$31:$BI$31)*(КАЛЕНДАРЬ!$BF26=GRID!$B$33:$BI$33),0))*GRID!$B$65*(1-GRID!$B$69),0))</f>
        <v>44118</v>
      </c>
      <c r="V523" s="47" cm="1">
        <f t="array" ref="V523">IF($I$2="Путешествия с детьми",
INDEX(GRID!$B$47:$BI$57,MATCH(U$7,GRID!$A$47:$A$57,0),MATCH(1,($U$2=GRID!$B$31:$BI$31)*(КАЛЕНДАРЬ!$BF26=GRID!$B$33:$BI$33), 0))*GRID!$B$65,
ROUNDUP(INDEX(GRID!$B$47:$BI$57,MATCH(U$7,GRID!$A$47:$A$57,0),MATCH(1,($U$2=GRID!$B$31:$BI$31)*(КАЛЕНДАРЬ!$BF26=GRID!$B$33:$BI$33),0))*GRID!$B$65*(1-GRID!$B$69),0))</f>
        <v>46354</v>
      </c>
      <c r="W523" s="47" cm="1">
        <f t="array" ref="W523">IF($I$2="Путешествия с детьми",
INDEX(GRID!$B$34:$BI$44,MATCH(W$7,GRID!$A$34:$A$44,0),MATCH(1,($U$2=GRID!$B$31:$BI$31)*(КАЛЕНДАРЬ!$BF26=GRID!$B$33:$BI$33), 0))*GRID!$B$65,
ROUNDUP(INDEX(GRID!$B$34:$BI$44,MATCH(W$7,GRID!$A$34:$A$44,0),MATCH(1,($U$2=GRID!$B$31:$BI$31)*(КАЛЕНДАРЬ!$BF26=GRID!$B$33:$BI$33),0))*GRID!$B$65*(1-GRID!$B$69),0))</f>
        <v>135364</v>
      </c>
      <c r="X523" s="47" cm="1">
        <f t="array" ref="X523">IF($I$2="Путешествия с детьми",
INDEX(GRID!$B$47:$BI$57,MATCH(W$7,GRID!$A$47:$A$57,0),MATCH(1,($U$2=GRID!$B$31:$BI$31)*(КАЛЕНДАРЬ!$BF26=GRID!$B$33:$BI$33), 0))*GRID!$B$65,
ROUNDUP(INDEX(GRID!$B$47:$BI$57,MATCH(W$7,GRID!$A$47:$A$57,0),MATCH(1,($U$2=GRID!$B$31:$BI$31)*(КАЛЕНДАРЬ!$BF26=GRID!$B$33:$BI$33),0))*GRID!$B$65*(1-GRID!$B$69),0))</f>
        <v>137600</v>
      </c>
    </row>
    <row r="524" spans="1:24" ht="12.75" customHeight="1" x14ac:dyDescent="0.2">
      <c r="A524" s="117" t="s">
        <v>47</v>
      </c>
      <c r="B524" s="117">
        <v>24</v>
      </c>
      <c r="C524" s="138" cm="1">
        <f t="array" ref="C524">IF($I$2="Путешествия с детьми",
INDEX(GRID!$B$34:$BI$44,MATCH(C$7,GRID!$A$34:$A$44,0),MATCH(1,($U$2=GRID!$B$31:$BI$31)*(КАЛЕНДАРЬ!$BF27=GRID!$B$33:$BI$33), 0))*GRID!$B$65,
ROUNDUP(INDEX(GRID!$B$34:$BI$44,MATCH(C$7,GRID!$A$34:$A$44,0),MATCH(1,($U$2=GRID!$B$31:$BI$31)*(КАЛЕНДАРЬ!$BF27=GRID!$B$33:$BI$33),0))*GRID!$B$65*(1-GRID!$B$69),0))</f>
        <v>20640</v>
      </c>
      <c r="D524" s="47" cm="1">
        <f t="array" ref="D524">IF($I$2="Путешествия с детьми",
INDEX(GRID!$B$47:$BI$57,MATCH(C$7,GRID!$A$47:$A$57,0),MATCH(1,($U$2=GRID!$B$31:$BI$31)*(КАЛЕНДАРЬ!$BF27=GRID!$B$33:$BI$33), 0))*GRID!$B$65,
ROUNDUP(INDEX(GRID!$B$47:$BI$57,MATCH(C$7,GRID!$A$47:$A$57,0),MATCH(1,($U$2=GRID!$B$31:$BI$31)*(КАЛЕНДАРЬ!$BF27=GRID!$B$33:$BI$33),0))*GRID!$B$65*(1-GRID!$B$69),0))</f>
        <v>22876</v>
      </c>
      <c r="E524" s="47" cm="1">
        <f t="array" ref="E524">IF($I$2="Путешествия с детьми",
INDEX(GRID!$B$34:$BI$44,MATCH(E$7,GRID!$A$34:$A$44,0),MATCH(1,($U$2=GRID!$B$31:$BI$31)*(КАЛЕНДАРЬ!$BF27=GRID!$B$33:$BI$33), 0))*GRID!$B$65,
ROUNDUP(INDEX(GRID!$B$34:$BI$44,MATCH(E$7,GRID!$A$34:$A$44,0),MATCH(1,($U$2=GRID!$B$31:$BI$31)*(КАЛЕНДАРЬ!$BF27=GRID!$B$33:$BI$33),0))*GRID!$B$65*(1-GRID!$B$69),0))</f>
        <v>22274</v>
      </c>
      <c r="F524" s="47" cm="1">
        <f t="array" ref="F524">IF($I$2="Путешествия с детьми",
INDEX(GRID!$B$47:$BI$57,MATCH(E$7,GRID!$A$47:$A$57,0),MATCH(1,($U$2=GRID!$B$31:$BI$31)*(КАЛЕНДАРЬ!$BF27=GRID!$B$33:$BI$33), 0))*GRID!$B$65,
ROUNDUP(INDEX(GRID!$B$47:$BI$57,MATCH(E$7,GRID!$A$47:$A$57,0),MATCH(1,($U$2=GRID!$B$31:$BI$31)*(КАЛЕНДАРЬ!$BF27=GRID!$B$33:$BI$33),0))*GRID!$B$65*(1-GRID!$B$69),0))</f>
        <v>24510</v>
      </c>
      <c r="G524" s="47" cm="1">
        <f t="array" ref="G524">IF($I$2="Путешествия с детьми",
INDEX(GRID!$B$34:$BI$44,MATCH(G$7,GRID!$A$34:$A$44,0),MATCH(1,($U$2=GRID!$B$31:$BI$31)*(КАЛЕНДАРЬ!$BF27=GRID!$B$33:$BI$33), 0))*GRID!$B$65,
ROUNDUP(INDEX(GRID!$B$34:$BI$44,MATCH(G$7,GRID!$A$34:$A$44,0),MATCH(1,($U$2=GRID!$B$31:$BI$31)*(КАЛЕНДАРЬ!$BF27=GRID!$B$33:$BI$33),0))*GRID!$B$65*(1-GRID!$B$69),0))</f>
        <v>23220</v>
      </c>
      <c r="H524" s="47" cm="1">
        <f t="array" ref="H524">IF($I$2="Путешествия с детьми",
INDEX(GRID!$B$47:$BI$57,MATCH(G$7,GRID!$A$47:$A$57,0),MATCH(1,($U$2=GRID!$B$31:$BI$31)*(КАЛЕНДАРЬ!$BF27=GRID!$B$33:$BI$33), 0))*GRID!$B$65,
ROUNDUP(INDEX(GRID!$B$47:$BI$57,MATCH(G$7,GRID!$A$47:$A$57,0),MATCH(1,($U$2=GRID!$B$31:$BI$31)*(КАЛЕНДАРЬ!$BF27=GRID!$B$33:$BI$33),0))*GRID!$B$65*(1-GRID!$B$69),0))</f>
        <v>25456</v>
      </c>
      <c r="I524" s="47" cm="1">
        <f t="array" ref="I524">IF($I$2="Путешествия с детьми",
INDEX(GRID!$B$34:$BI$44,MATCH(I$7,GRID!$A$34:$A$44,0),MATCH(1,($U$2=GRID!$B$31:$BI$31)*(КАЛЕНДАРЬ!$BF27=GRID!$B$33:$BI$33), 0))*GRID!$B$65,
ROUNDUP(INDEX(GRID!$B$34:$BI$44,MATCH(I$7,GRID!$A$34:$A$44,0),MATCH(1,($U$2=GRID!$B$31:$BI$31)*(КАЛЕНДАРЬ!$BF27=GRID!$B$33:$BI$33),0))*GRID!$B$65*(1-GRID!$B$69),0))</f>
        <v>24854</v>
      </c>
      <c r="J524" s="47" cm="1">
        <f t="array" ref="J524">IF($I$2="Путешествия с детьми",
INDEX(GRID!$B$47:$BI$57,MATCH(I$7,GRID!$A$47:$A$57,0),MATCH(1,($U$2=GRID!$B$31:$BI$31)*(КАЛЕНДАРЬ!$BF27=GRID!$B$33:$BI$33), 0))*GRID!$B$65,
ROUNDUP(INDEX(GRID!$B$47:$BI$57,MATCH(I$7,GRID!$A$47:$A$57,0),MATCH(1,($U$2=GRID!$B$31:$BI$31)*(КАЛЕНДАРЬ!$BF27=GRID!$B$33:$BI$33),0))*GRID!$B$65*(1-GRID!$B$69),0))</f>
        <v>27090</v>
      </c>
      <c r="K524" s="47" cm="1">
        <f t="array" ref="K524">IF($I$2="Путешествия с детьми",
INDEX(GRID!$B$34:$BI$44,MATCH(K$7,GRID!$A$34:$A$44,0),MATCH(1,($U$2=GRID!$B$31:$BI$31)*(КАЛЕНДАРЬ!$BF27=GRID!$B$33:$BI$33), 0))*GRID!$B$65,
ROUNDUP(INDEX(GRID!$B$34:$BI$44,MATCH(K$7,GRID!$A$34:$A$44,0),MATCH(1,($U$2=GRID!$B$31:$BI$31)*(КАЛЕНДАРЬ!$BF27=GRID!$B$33:$BI$33),0))*GRID!$B$65*(1-GRID!$B$69),0))</f>
        <v>25800</v>
      </c>
      <c r="L524" s="47" cm="1">
        <f t="array" ref="L524">IF($I$2="Путешествия с детьми",
INDEX(GRID!$B$47:$BI$57,MATCH(K$7,GRID!$A$47:$A$57,0),MATCH(1,($U$2=GRID!$B$31:$BI$31)*(КАЛЕНДАРЬ!$BF27=GRID!$B$33:$BI$33), 0))*GRID!$B$65,
ROUNDUP(INDEX(GRID!$B$47:$BI$57,MATCH(K$7,GRID!$A$47:$A$57,0),MATCH(1,($U$2=GRID!$B$31:$BI$31)*(КАЛЕНДАРЬ!$BF27=GRID!$B$33:$BI$33),0))*GRID!$B$65*(1-GRID!$B$69),0))</f>
        <v>28036</v>
      </c>
      <c r="M524" s="47" cm="1">
        <f t="array" ref="M524">IF($I$2="Путешествия с детьми",
INDEX(GRID!$B$34:$BI$44,MATCH(M$7,GRID!$A$34:$A$44,0),MATCH(1,($U$2=GRID!$B$31:$BI$31)*(КАЛЕНДАРЬ!$BF27=GRID!$B$33:$BI$33), 0))*GRID!$B$65,
ROUNDUP(INDEX(GRID!$B$34:$BI$44,MATCH(M$7,GRID!$A$34:$A$44,0),MATCH(1,($U$2=GRID!$B$31:$BI$31)*(КАЛЕНДАРЬ!$BF27=GRID!$B$33:$BI$33),0))*GRID!$B$65*(1-GRID!$B$69),0))</f>
        <v>27434</v>
      </c>
      <c r="N524" s="47" cm="1">
        <f t="array" ref="N524">IF($I$2="Путешествия с детьми",
INDEX(GRID!$B$47:$BI$57,MATCH(M$7,GRID!$A$47:$A$57,0),MATCH(1,($U$2=GRID!$B$31:$BI$31)*(КАЛЕНДАРЬ!$BF27=GRID!$B$33:$BI$33), 0))*GRID!$B$65,
ROUNDUP(INDEX(GRID!$B$47:$BI$57,MATCH(M$7,GRID!$A$47:$A$57,0),MATCH(1,($U$2=GRID!$B$31:$BI$31)*(КАЛЕНДАРЬ!$BF27=GRID!$B$33:$BI$33),0))*GRID!$B$65*(1-GRID!$B$69),0))</f>
        <v>29670</v>
      </c>
      <c r="O524" s="47" cm="1">
        <f t="array" ref="O524">IF($I$2="Путешествия с детьми",
INDEX(GRID!$B$34:$BI$44,MATCH(O$7,GRID!$A$34:$A$44,0),MATCH(1,($U$2=GRID!$B$31:$BI$31)*(КАЛЕНДАРЬ!$BF27=GRID!$B$33:$BI$33), 0))*GRID!$B$65,
ROUNDUP(INDEX(GRID!$B$34:$BI$44,MATCH(O$7,GRID!$A$34:$A$44,0),MATCH(1,($U$2=GRID!$B$31:$BI$31)*(КАЛЕНДАРЬ!$BF27=GRID!$B$33:$BI$33),0))*GRID!$B$65*(1-GRID!$B$69),0))</f>
        <v>33712</v>
      </c>
      <c r="P524" s="47" cm="1">
        <f t="array" ref="P524">IF($I$2="Путешествия с детьми",
INDEX(GRID!$B$47:$BI$57,MATCH(O$7,GRID!$A$47:$A$57,0),MATCH(1,($U$2=GRID!$B$31:$BI$31)*(КАЛЕНДАРЬ!$BF27=GRID!$B$33:$BI$33), 0))*GRID!$B$65,
ROUNDUP(INDEX(GRID!$B$47:$BI$57,MATCH(O$7,GRID!$A$47:$A$57,0),MATCH(1,($U$2=GRID!$B$31:$BI$31)*(КАЛЕНДАРЬ!$BF27=GRID!$B$33:$BI$33),0))*GRID!$B$65*(1-GRID!$B$69),0))</f>
        <v>35948</v>
      </c>
      <c r="Q524" s="47" cm="1">
        <f t="array" ref="Q524">IF($I$2="Путешествия с детьми",
INDEX(GRID!$B$34:$BI$44,MATCH(Q$7,GRID!$A$34:$A$44,0),MATCH(1,($U$2=GRID!$B$31:$BI$31)*(КАЛЕНДАРЬ!$BF27=GRID!$B$33:$BI$33), 0))*GRID!$B$65,
ROUNDUP(INDEX(GRID!$B$34:$BI$44,MATCH(Q$7,GRID!$A$34:$A$44,0),MATCH(1,($U$2=GRID!$B$31:$BI$31)*(КАЛЕНДАРЬ!$BF27=GRID!$B$33:$BI$33),0))*GRID!$B$65*(1-GRID!$B$69),0))</f>
        <v>35518</v>
      </c>
      <c r="R524" s="47" cm="1">
        <f t="array" ref="R524">IF($I$2="Путешествия с детьми",
INDEX(GRID!$B$47:$BI$57,MATCH(Q$7,GRID!$A$47:$A$57,0),MATCH(1,($U$2=GRID!$B$31:$BI$31)*(КАЛЕНДАРЬ!$BF27=GRID!$B$33:$BI$33), 0))*GRID!$B$65,
ROUNDUP(INDEX(GRID!$B$47:$BI$57,MATCH(Q$7,GRID!$A$47:$A$57,0),MATCH(1,($U$2=GRID!$B$31:$BI$31)*(КАЛЕНДАРЬ!$BF27=GRID!$B$33:$BI$33),0))*GRID!$B$65*(1-GRID!$B$69),0))</f>
        <v>37754</v>
      </c>
      <c r="S524" s="47" cm="1">
        <f t="array" ref="S524">IF($I$2="Путешествия с детьми",
INDEX(GRID!$B$34:$BI$44,MATCH(S$7,GRID!$A$34:$A$44,0),MATCH(1,($U$2=GRID!$B$31:$BI$31)*(КАЛЕНДАРЬ!$BF27=GRID!$B$33:$BI$33), 0))*GRID!$B$65,
ROUNDUP(INDEX(GRID!$B$34:$BI$44,MATCH(S$7,GRID!$A$34:$A$44,0),MATCH(1,($U$2=GRID!$B$31:$BI$31)*(КАЛЕНДАРЬ!$BF27=GRID!$B$33:$BI$33),0))*GRID!$B$65*(1-GRID!$B$69),0))</f>
        <v>38700</v>
      </c>
      <c r="T524" s="47" cm="1">
        <f t="array" ref="T524">IF($I$2="Путешествия с детьми",
INDEX(GRID!$B$47:$BI$57,MATCH(S$7,GRID!$A$47:$A$57,0),MATCH(1,($U$2=GRID!$B$31:$BI$31)*(КАЛЕНДАРЬ!$BF27=GRID!$B$33:$BI$33), 0))*GRID!$B$65,
ROUNDUP(INDEX(GRID!$B$47:$BI$57,MATCH(S$7,GRID!$A$47:$A$57,0),MATCH(1,($U$2=GRID!$B$31:$BI$31)*(КАЛЕНДАРЬ!$BF27=GRID!$B$33:$BI$33),0))*GRID!$B$65*(1-GRID!$B$69),0))</f>
        <v>40936</v>
      </c>
      <c r="U524" s="47" cm="1">
        <f t="array" ref="U524">IF($I$2="Путешествия с детьми",
INDEX(GRID!$B$34:$BI$44,MATCH(U$7,GRID!$A$34:$A$44,0),MATCH(1,($U$2=GRID!$B$31:$BI$31)*(КАЛЕНДАРЬ!$BF27=GRID!$B$33:$BI$33), 0))*GRID!$B$65,
ROUNDUP(INDEX(GRID!$B$34:$BI$44,MATCH(U$7,GRID!$A$34:$A$44,0),MATCH(1,($U$2=GRID!$B$31:$BI$31)*(КАЛЕНДАРЬ!$BF27=GRID!$B$33:$BI$33),0))*GRID!$B$65*(1-GRID!$B$69),0))</f>
        <v>44118</v>
      </c>
      <c r="V524" s="47" cm="1">
        <f t="array" ref="V524">IF($I$2="Путешествия с детьми",
INDEX(GRID!$B$47:$BI$57,MATCH(U$7,GRID!$A$47:$A$57,0),MATCH(1,($U$2=GRID!$B$31:$BI$31)*(КАЛЕНДАРЬ!$BF27=GRID!$B$33:$BI$33), 0))*GRID!$B$65,
ROUNDUP(INDEX(GRID!$B$47:$BI$57,MATCH(U$7,GRID!$A$47:$A$57,0),MATCH(1,($U$2=GRID!$B$31:$BI$31)*(КАЛЕНДАРЬ!$BF27=GRID!$B$33:$BI$33),0))*GRID!$B$65*(1-GRID!$B$69),0))</f>
        <v>46354</v>
      </c>
      <c r="W524" s="47" cm="1">
        <f t="array" ref="W524">IF($I$2="Путешествия с детьми",
INDEX(GRID!$B$34:$BI$44,MATCH(W$7,GRID!$A$34:$A$44,0),MATCH(1,($U$2=GRID!$B$31:$BI$31)*(КАЛЕНДАРЬ!$BF27=GRID!$B$33:$BI$33), 0))*GRID!$B$65,
ROUNDUP(INDEX(GRID!$B$34:$BI$44,MATCH(W$7,GRID!$A$34:$A$44,0),MATCH(1,($U$2=GRID!$B$31:$BI$31)*(КАЛЕНДАРЬ!$BF27=GRID!$B$33:$BI$33),0))*GRID!$B$65*(1-GRID!$B$69),0))</f>
        <v>135364</v>
      </c>
      <c r="X524" s="47" cm="1">
        <f t="array" ref="X524">IF($I$2="Путешествия с детьми",
INDEX(GRID!$B$47:$BI$57,MATCH(W$7,GRID!$A$47:$A$57,0),MATCH(1,($U$2=GRID!$B$31:$BI$31)*(КАЛЕНДАРЬ!$BF27=GRID!$B$33:$BI$33), 0))*GRID!$B$65,
ROUNDUP(INDEX(GRID!$B$47:$BI$57,MATCH(W$7,GRID!$A$47:$A$57,0),MATCH(1,($U$2=GRID!$B$31:$BI$31)*(КАЛЕНДАРЬ!$BF27=GRID!$B$33:$BI$33),0))*GRID!$B$65*(1-GRID!$B$69),0))</f>
        <v>137600</v>
      </c>
    </row>
    <row r="525" spans="1:24" ht="12.75" customHeight="1" x14ac:dyDescent="0.2">
      <c r="A525" s="117" t="s">
        <v>48</v>
      </c>
      <c r="B525" s="117">
        <v>25</v>
      </c>
      <c r="C525" s="138" cm="1">
        <f t="array" ref="C525">IF($I$2="Путешествия с детьми",
INDEX(GRID!$B$34:$BI$44,MATCH(C$7,GRID!$A$34:$A$44,0),MATCH(1,($U$2=GRID!$B$31:$BI$31)*(КАЛЕНДАРЬ!$BF28=GRID!$B$33:$BI$33), 0))*GRID!$B$65,
ROUNDUP(INDEX(GRID!$B$34:$BI$44,MATCH(C$7,GRID!$A$34:$A$44,0),MATCH(1,($U$2=GRID!$B$31:$BI$31)*(КАЛЕНДАРЬ!$BF28=GRID!$B$33:$BI$33),0))*GRID!$B$65*(1-GRID!$B$69),0))</f>
        <v>20640</v>
      </c>
      <c r="D525" s="47" cm="1">
        <f t="array" ref="D525">IF($I$2="Путешествия с детьми",
INDEX(GRID!$B$47:$BI$57,MATCH(C$7,GRID!$A$47:$A$57,0),MATCH(1,($U$2=GRID!$B$31:$BI$31)*(КАЛЕНДАРЬ!$BF28=GRID!$B$33:$BI$33), 0))*GRID!$B$65,
ROUNDUP(INDEX(GRID!$B$47:$BI$57,MATCH(C$7,GRID!$A$47:$A$57,0),MATCH(1,($U$2=GRID!$B$31:$BI$31)*(КАЛЕНДАРЬ!$BF28=GRID!$B$33:$BI$33),0))*GRID!$B$65*(1-GRID!$B$69),0))</f>
        <v>22876</v>
      </c>
      <c r="E525" s="47" cm="1">
        <f t="array" ref="E525">IF($I$2="Путешествия с детьми",
INDEX(GRID!$B$34:$BI$44,MATCH(E$7,GRID!$A$34:$A$44,0),MATCH(1,($U$2=GRID!$B$31:$BI$31)*(КАЛЕНДАРЬ!$BF28=GRID!$B$33:$BI$33), 0))*GRID!$B$65,
ROUNDUP(INDEX(GRID!$B$34:$BI$44,MATCH(E$7,GRID!$A$34:$A$44,0),MATCH(1,($U$2=GRID!$B$31:$BI$31)*(КАЛЕНДАРЬ!$BF28=GRID!$B$33:$BI$33),0))*GRID!$B$65*(1-GRID!$B$69),0))</f>
        <v>22274</v>
      </c>
      <c r="F525" s="47" cm="1">
        <f t="array" ref="F525">IF($I$2="Путешествия с детьми",
INDEX(GRID!$B$47:$BI$57,MATCH(E$7,GRID!$A$47:$A$57,0),MATCH(1,($U$2=GRID!$B$31:$BI$31)*(КАЛЕНДАРЬ!$BF28=GRID!$B$33:$BI$33), 0))*GRID!$B$65,
ROUNDUP(INDEX(GRID!$B$47:$BI$57,MATCH(E$7,GRID!$A$47:$A$57,0),MATCH(1,($U$2=GRID!$B$31:$BI$31)*(КАЛЕНДАРЬ!$BF28=GRID!$B$33:$BI$33),0))*GRID!$B$65*(1-GRID!$B$69),0))</f>
        <v>24510</v>
      </c>
      <c r="G525" s="47" cm="1">
        <f t="array" ref="G525">IF($I$2="Путешествия с детьми",
INDEX(GRID!$B$34:$BI$44,MATCH(G$7,GRID!$A$34:$A$44,0),MATCH(1,($U$2=GRID!$B$31:$BI$31)*(КАЛЕНДАРЬ!$BF28=GRID!$B$33:$BI$33), 0))*GRID!$B$65,
ROUNDUP(INDEX(GRID!$B$34:$BI$44,MATCH(G$7,GRID!$A$34:$A$44,0),MATCH(1,($U$2=GRID!$B$31:$BI$31)*(КАЛЕНДАРЬ!$BF28=GRID!$B$33:$BI$33),0))*GRID!$B$65*(1-GRID!$B$69),0))</f>
        <v>23220</v>
      </c>
      <c r="H525" s="47" cm="1">
        <f t="array" ref="H525">IF($I$2="Путешествия с детьми",
INDEX(GRID!$B$47:$BI$57,MATCH(G$7,GRID!$A$47:$A$57,0),MATCH(1,($U$2=GRID!$B$31:$BI$31)*(КАЛЕНДАРЬ!$BF28=GRID!$B$33:$BI$33), 0))*GRID!$B$65,
ROUNDUP(INDEX(GRID!$B$47:$BI$57,MATCH(G$7,GRID!$A$47:$A$57,0),MATCH(1,($U$2=GRID!$B$31:$BI$31)*(КАЛЕНДАРЬ!$BF28=GRID!$B$33:$BI$33),0))*GRID!$B$65*(1-GRID!$B$69),0))</f>
        <v>25456</v>
      </c>
      <c r="I525" s="47" cm="1">
        <f t="array" ref="I525">IF($I$2="Путешествия с детьми",
INDEX(GRID!$B$34:$BI$44,MATCH(I$7,GRID!$A$34:$A$44,0),MATCH(1,($U$2=GRID!$B$31:$BI$31)*(КАЛЕНДАРЬ!$BF28=GRID!$B$33:$BI$33), 0))*GRID!$B$65,
ROUNDUP(INDEX(GRID!$B$34:$BI$44,MATCH(I$7,GRID!$A$34:$A$44,0),MATCH(1,($U$2=GRID!$B$31:$BI$31)*(КАЛЕНДАРЬ!$BF28=GRID!$B$33:$BI$33),0))*GRID!$B$65*(1-GRID!$B$69),0))</f>
        <v>24854</v>
      </c>
      <c r="J525" s="47" cm="1">
        <f t="array" ref="J525">IF($I$2="Путешествия с детьми",
INDEX(GRID!$B$47:$BI$57,MATCH(I$7,GRID!$A$47:$A$57,0),MATCH(1,($U$2=GRID!$B$31:$BI$31)*(КАЛЕНДАРЬ!$BF28=GRID!$B$33:$BI$33), 0))*GRID!$B$65,
ROUNDUP(INDEX(GRID!$B$47:$BI$57,MATCH(I$7,GRID!$A$47:$A$57,0),MATCH(1,($U$2=GRID!$B$31:$BI$31)*(КАЛЕНДАРЬ!$BF28=GRID!$B$33:$BI$33),0))*GRID!$B$65*(1-GRID!$B$69),0))</f>
        <v>27090</v>
      </c>
      <c r="K525" s="47" cm="1">
        <f t="array" ref="K525">IF($I$2="Путешествия с детьми",
INDEX(GRID!$B$34:$BI$44,MATCH(K$7,GRID!$A$34:$A$44,0),MATCH(1,($U$2=GRID!$B$31:$BI$31)*(КАЛЕНДАРЬ!$BF28=GRID!$B$33:$BI$33), 0))*GRID!$B$65,
ROUNDUP(INDEX(GRID!$B$34:$BI$44,MATCH(K$7,GRID!$A$34:$A$44,0),MATCH(1,($U$2=GRID!$B$31:$BI$31)*(КАЛЕНДАРЬ!$BF28=GRID!$B$33:$BI$33),0))*GRID!$B$65*(1-GRID!$B$69),0))</f>
        <v>25800</v>
      </c>
      <c r="L525" s="47" cm="1">
        <f t="array" ref="L525">IF($I$2="Путешествия с детьми",
INDEX(GRID!$B$47:$BI$57,MATCH(K$7,GRID!$A$47:$A$57,0),MATCH(1,($U$2=GRID!$B$31:$BI$31)*(КАЛЕНДАРЬ!$BF28=GRID!$B$33:$BI$33), 0))*GRID!$B$65,
ROUNDUP(INDEX(GRID!$B$47:$BI$57,MATCH(K$7,GRID!$A$47:$A$57,0),MATCH(1,($U$2=GRID!$B$31:$BI$31)*(КАЛЕНДАРЬ!$BF28=GRID!$B$33:$BI$33),0))*GRID!$B$65*(1-GRID!$B$69),0))</f>
        <v>28036</v>
      </c>
      <c r="M525" s="47" cm="1">
        <f t="array" ref="M525">IF($I$2="Путешествия с детьми",
INDEX(GRID!$B$34:$BI$44,MATCH(M$7,GRID!$A$34:$A$44,0),MATCH(1,($U$2=GRID!$B$31:$BI$31)*(КАЛЕНДАРЬ!$BF28=GRID!$B$33:$BI$33), 0))*GRID!$B$65,
ROUNDUP(INDEX(GRID!$B$34:$BI$44,MATCH(M$7,GRID!$A$34:$A$44,0),MATCH(1,($U$2=GRID!$B$31:$BI$31)*(КАЛЕНДАРЬ!$BF28=GRID!$B$33:$BI$33),0))*GRID!$B$65*(1-GRID!$B$69),0))</f>
        <v>27434</v>
      </c>
      <c r="N525" s="47" cm="1">
        <f t="array" ref="N525">IF($I$2="Путешествия с детьми",
INDEX(GRID!$B$47:$BI$57,MATCH(M$7,GRID!$A$47:$A$57,0),MATCH(1,($U$2=GRID!$B$31:$BI$31)*(КАЛЕНДАРЬ!$BF28=GRID!$B$33:$BI$33), 0))*GRID!$B$65,
ROUNDUP(INDEX(GRID!$B$47:$BI$57,MATCH(M$7,GRID!$A$47:$A$57,0),MATCH(1,($U$2=GRID!$B$31:$BI$31)*(КАЛЕНДАРЬ!$BF28=GRID!$B$33:$BI$33),0))*GRID!$B$65*(1-GRID!$B$69),0))</f>
        <v>29670</v>
      </c>
      <c r="O525" s="47" cm="1">
        <f t="array" ref="O525">IF($I$2="Путешествия с детьми",
INDEX(GRID!$B$34:$BI$44,MATCH(O$7,GRID!$A$34:$A$44,0),MATCH(1,($U$2=GRID!$B$31:$BI$31)*(КАЛЕНДАРЬ!$BF28=GRID!$B$33:$BI$33), 0))*GRID!$B$65,
ROUNDUP(INDEX(GRID!$B$34:$BI$44,MATCH(O$7,GRID!$A$34:$A$44,0),MATCH(1,($U$2=GRID!$B$31:$BI$31)*(КАЛЕНДАРЬ!$BF28=GRID!$B$33:$BI$33),0))*GRID!$B$65*(1-GRID!$B$69),0))</f>
        <v>33712</v>
      </c>
      <c r="P525" s="47" cm="1">
        <f t="array" ref="P525">IF($I$2="Путешествия с детьми",
INDEX(GRID!$B$47:$BI$57,MATCH(O$7,GRID!$A$47:$A$57,0),MATCH(1,($U$2=GRID!$B$31:$BI$31)*(КАЛЕНДАРЬ!$BF28=GRID!$B$33:$BI$33), 0))*GRID!$B$65,
ROUNDUP(INDEX(GRID!$B$47:$BI$57,MATCH(O$7,GRID!$A$47:$A$57,0),MATCH(1,($U$2=GRID!$B$31:$BI$31)*(КАЛЕНДАРЬ!$BF28=GRID!$B$33:$BI$33),0))*GRID!$B$65*(1-GRID!$B$69),0))</f>
        <v>35948</v>
      </c>
      <c r="Q525" s="47" cm="1">
        <f t="array" ref="Q525">IF($I$2="Путешествия с детьми",
INDEX(GRID!$B$34:$BI$44,MATCH(Q$7,GRID!$A$34:$A$44,0),MATCH(1,($U$2=GRID!$B$31:$BI$31)*(КАЛЕНДАРЬ!$BF28=GRID!$B$33:$BI$33), 0))*GRID!$B$65,
ROUNDUP(INDEX(GRID!$B$34:$BI$44,MATCH(Q$7,GRID!$A$34:$A$44,0),MATCH(1,($U$2=GRID!$B$31:$BI$31)*(КАЛЕНДАРЬ!$BF28=GRID!$B$33:$BI$33),0))*GRID!$B$65*(1-GRID!$B$69),0))</f>
        <v>35518</v>
      </c>
      <c r="R525" s="47" cm="1">
        <f t="array" ref="R525">IF($I$2="Путешествия с детьми",
INDEX(GRID!$B$47:$BI$57,MATCH(Q$7,GRID!$A$47:$A$57,0),MATCH(1,($U$2=GRID!$B$31:$BI$31)*(КАЛЕНДАРЬ!$BF28=GRID!$B$33:$BI$33), 0))*GRID!$B$65,
ROUNDUP(INDEX(GRID!$B$47:$BI$57,MATCH(Q$7,GRID!$A$47:$A$57,0),MATCH(1,($U$2=GRID!$B$31:$BI$31)*(КАЛЕНДАРЬ!$BF28=GRID!$B$33:$BI$33),0))*GRID!$B$65*(1-GRID!$B$69),0))</f>
        <v>37754</v>
      </c>
      <c r="S525" s="47" cm="1">
        <f t="array" ref="S525">IF($I$2="Путешествия с детьми",
INDEX(GRID!$B$34:$BI$44,MATCH(S$7,GRID!$A$34:$A$44,0),MATCH(1,($U$2=GRID!$B$31:$BI$31)*(КАЛЕНДАРЬ!$BF28=GRID!$B$33:$BI$33), 0))*GRID!$B$65,
ROUNDUP(INDEX(GRID!$B$34:$BI$44,MATCH(S$7,GRID!$A$34:$A$44,0),MATCH(1,($U$2=GRID!$B$31:$BI$31)*(КАЛЕНДАРЬ!$BF28=GRID!$B$33:$BI$33),0))*GRID!$B$65*(1-GRID!$B$69),0))</f>
        <v>38700</v>
      </c>
      <c r="T525" s="47" cm="1">
        <f t="array" ref="T525">IF($I$2="Путешествия с детьми",
INDEX(GRID!$B$47:$BI$57,MATCH(S$7,GRID!$A$47:$A$57,0),MATCH(1,($U$2=GRID!$B$31:$BI$31)*(КАЛЕНДАРЬ!$BF28=GRID!$B$33:$BI$33), 0))*GRID!$B$65,
ROUNDUP(INDEX(GRID!$B$47:$BI$57,MATCH(S$7,GRID!$A$47:$A$57,0),MATCH(1,($U$2=GRID!$B$31:$BI$31)*(КАЛЕНДАРЬ!$BF28=GRID!$B$33:$BI$33),0))*GRID!$B$65*(1-GRID!$B$69),0))</f>
        <v>40936</v>
      </c>
      <c r="U525" s="47" cm="1">
        <f t="array" ref="U525">IF($I$2="Путешествия с детьми",
INDEX(GRID!$B$34:$BI$44,MATCH(U$7,GRID!$A$34:$A$44,0),MATCH(1,($U$2=GRID!$B$31:$BI$31)*(КАЛЕНДАРЬ!$BF28=GRID!$B$33:$BI$33), 0))*GRID!$B$65,
ROUNDUP(INDEX(GRID!$B$34:$BI$44,MATCH(U$7,GRID!$A$34:$A$44,0),MATCH(1,($U$2=GRID!$B$31:$BI$31)*(КАЛЕНДАРЬ!$BF28=GRID!$B$33:$BI$33),0))*GRID!$B$65*(1-GRID!$B$69),0))</f>
        <v>44118</v>
      </c>
      <c r="V525" s="47" cm="1">
        <f t="array" ref="V525">IF($I$2="Путешествия с детьми",
INDEX(GRID!$B$47:$BI$57,MATCH(U$7,GRID!$A$47:$A$57,0),MATCH(1,($U$2=GRID!$B$31:$BI$31)*(КАЛЕНДАРЬ!$BF28=GRID!$B$33:$BI$33), 0))*GRID!$B$65,
ROUNDUP(INDEX(GRID!$B$47:$BI$57,MATCH(U$7,GRID!$A$47:$A$57,0),MATCH(1,($U$2=GRID!$B$31:$BI$31)*(КАЛЕНДАРЬ!$BF28=GRID!$B$33:$BI$33),0))*GRID!$B$65*(1-GRID!$B$69),0))</f>
        <v>46354</v>
      </c>
      <c r="W525" s="47" cm="1">
        <f t="array" ref="W525">IF($I$2="Путешествия с детьми",
INDEX(GRID!$B$34:$BI$44,MATCH(W$7,GRID!$A$34:$A$44,0),MATCH(1,($U$2=GRID!$B$31:$BI$31)*(КАЛЕНДАРЬ!$BF28=GRID!$B$33:$BI$33), 0))*GRID!$B$65,
ROUNDUP(INDEX(GRID!$B$34:$BI$44,MATCH(W$7,GRID!$A$34:$A$44,0),MATCH(1,($U$2=GRID!$B$31:$BI$31)*(КАЛЕНДАРЬ!$BF28=GRID!$B$33:$BI$33),0))*GRID!$B$65*(1-GRID!$B$69),0))</f>
        <v>135364</v>
      </c>
      <c r="X525" s="47" cm="1">
        <f t="array" ref="X525">IF($I$2="Путешествия с детьми",
INDEX(GRID!$B$47:$BI$57,MATCH(W$7,GRID!$A$47:$A$57,0),MATCH(1,($U$2=GRID!$B$31:$BI$31)*(КАЛЕНДАРЬ!$BF28=GRID!$B$33:$BI$33), 0))*GRID!$B$65,
ROUNDUP(INDEX(GRID!$B$47:$BI$57,MATCH(W$7,GRID!$A$47:$A$57,0),MATCH(1,($U$2=GRID!$B$31:$BI$31)*(КАЛЕНДАРЬ!$BF28=GRID!$B$33:$BI$33),0))*GRID!$B$65*(1-GRID!$B$69),0))</f>
        <v>137600</v>
      </c>
    </row>
    <row r="526" spans="1:24" ht="12.75" customHeight="1" x14ac:dyDescent="0.2">
      <c r="A526" s="117" t="s">
        <v>42</v>
      </c>
      <c r="B526" s="117">
        <v>26</v>
      </c>
      <c r="C526" s="138" cm="1">
        <f t="array" ref="C526">IF($I$2="Путешествия с детьми",
INDEX(GRID!$B$34:$BI$44,MATCH(C$7,GRID!$A$34:$A$44,0),MATCH(1,($U$2=GRID!$B$31:$BI$31)*(КАЛЕНДАРЬ!$BF29=GRID!$B$33:$BI$33), 0))*GRID!$B$65,
ROUNDUP(INDEX(GRID!$B$34:$BI$44,MATCH(C$7,GRID!$A$34:$A$44,0),MATCH(1,($U$2=GRID!$B$31:$BI$31)*(КАЛЕНДАРЬ!$BF29=GRID!$B$33:$BI$33),0))*GRID!$B$65*(1-GRID!$B$69),0))</f>
        <v>20640</v>
      </c>
      <c r="D526" s="47" cm="1">
        <f t="array" ref="D526">IF($I$2="Путешествия с детьми",
INDEX(GRID!$B$47:$BI$57,MATCH(C$7,GRID!$A$47:$A$57,0),MATCH(1,($U$2=GRID!$B$31:$BI$31)*(КАЛЕНДАРЬ!$BF29=GRID!$B$33:$BI$33), 0))*GRID!$B$65,
ROUNDUP(INDEX(GRID!$B$47:$BI$57,MATCH(C$7,GRID!$A$47:$A$57,0),MATCH(1,($U$2=GRID!$B$31:$BI$31)*(КАЛЕНДАРЬ!$BF29=GRID!$B$33:$BI$33),0))*GRID!$B$65*(1-GRID!$B$69),0))</f>
        <v>22876</v>
      </c>
      <c r="E526" s="47" cm="1">
        <f t="array" ref="E526">IF($I$2="Путешествия с детьми",
INDEX(GRID!$B$34:$BI$44,MATCH(E$7,GRID!$A$34:$A$44,0),MATCH(1,($U$2=GRID!$B$31:$BI$31)*(КАЛЕНДАРЬ!$BF29=GRID!$B$33:$BI$33), 0))*GRID!$B$65,
ROUNDUP(INDEX(GRID!$B$34:$BI$44,MATCH(E$7,GRID!$A$34:$A$44,0),MATCH(1,($U$2=GRID!$B$31:$BI$31)*(КАЛЕНДАРЬ!$BF29=GRID!$B$33:$BI$33),0))*GRID!$B$65*(1-GRID!$B$69),0))</f>
        <v>22274</v>
      </c>
      <c r="F526" s="47" cm="1">
        <f t="array" ref="F526">IF($I$2="Путешествия с детьми",
INDEX(GRID!$B$47:$BI$57,MATCH(E$7,GRID!$A$47:$A$57,0),MATCH(1,($U$2=GRID!$B$31:$BI$31)*(КАЛЕНДАРЬ!$BF29=GRID!$B$33:$BI$33), 0))*GRID!$B$65,
ROUNDUP(INDEX(GRID!$B$47:$BI$57,MATCH(E$7,GRID!$A$47:$A$57,0),MATCH(1,($U$2=GRID!$B$31:$BI$31)*(КАЛЕНДАРЬ!$BF29=GRID!$B$33:$BI$33),0))*GRID!$B$65*(1-GRID!$B$69),0))</f>
        <v>24510</v>
      </c>
      <c r="G526" s="47" cm="1">
        <f t="array" ref="G526">IF($I$2="Путешествия с детьми",
INDEX(GRID!$B$34:$BI$44,MATCH(G$7,GRID!$A$34:$A$44,0),MATCH(1,($U$2=GRID!$B$31:$BI$31)*(КАЛЕНДАРЬ!$BF29=GRID!$B$33:$BI$33), 0))*GRID!$B$65,
ROUNDUP(INDEX(GRID!$B$34:$BI$44,MATCH(G$7,GRID!$A$34:$A$44,0),MATCH(1,($U$2=GRID!$B$31:$BI$31)*(КАЛЕНДАРЬ!$BF29=GRID!$B$33:$BI$33),0))*GRID!$B$65*(1-GRID!$B$69),0))</f>
        <v>23220</v>
      </c>
      <c r="H526" s="47" cm="1">
        <f t="array" ref="H526">IF($I$2="Путешествия с детьми",
INDEX(GRID!$B$47:$BI$57,MATCH(G$7,GRID!$A$47:$A$57,0),MATCH(1,($U$2=GRID!$B$31:$BI$31)*(КАЛЕНДАРЬ!$BF29=GRID!$B$33:$BI$33), 0))*GRID!$B$65,
ROUNDUP(INDEX(GRID!$B$47:$BI$57,MATCH(G$7,GRID!$A$47:$A$57,0),MATCH(1,($U$2=GRID!$B$31:$BI$31)*(КАЛЕНДАРЬ!$BF29=GRID!$B$33:$BI$33),0))*GRID!$B$65*(1-GRID!$B$69),0))</f>
        <v>25456</v>
      </c>
      <c r="I526" s="47" cm="1">
        <f t="array" ref="I526">IF($I$2="Путешествия с детьми",
INDEX(GRID!$B$34:$BI$44,MATCH(I$7,GRID!$A$34:$A$44,0),MATCH(1,($U$2=GRID!$B$31:$BI$31)*(КАЛЕНДАРЬ!$BF29=GRID!$B$33:$BI$33), 0))*GRID!$B$65,
ROUNDUP(INDEX(GRID!$B$34:$BI$44,MATCH(I$7,GRID!$A$34:$A$44,0),MATCH(1,($U$2=GRID!$B$31:$BI$31)*(КАЛЕНДАРЬ!$BF29=GRID!$B$33:$BI$33),0))*GRID!$B$65*(1-GRID!$B$69),0))</f>
        <v>24854</v>
      </c>
      <c r="J526" s="47" cm="1">
        <f t="array" ref="J526">IF($I$2="Путешествия с детьми",
INDEX(GRID!$B$47:$BI$57,MATCH(I$7,GRID!$A$47:$A$57,0),MATCH(1,($U$2=GRID!$B$31:$BI$31)*(КАЛЕНДАРЬ!$BF29=GRID!$B$33:$BI$33), 0))*GRID!$B$65,
ROUNDUP(INDEX(GRID!$B$47:$BI$57,MATCH(I$7,GRID!$A$47:$A$57,0),MATCH(1,($U$2=GRID!$B$31:$BI$31)*(КАЛЕНДАРЬ!$BF29=GRID!$B$33:$BI$33),0))*GRID!$B$65*(1-GRID!$B$69),0))</f>
        <v>27090</v>
      </c>
      <c r="K526" s="47" cm="1">
        <f t="array" ref="K526">IF($I$2="Путешествия с детьми",
INDEX(GRID!$B$34:$BI$44,MATCH(K$7,GRID!$A$34:$A$44,0),MATCH(1,($U$2=GRID!$B$31:$BI$31)*(КАЛЕНДАРЬ!$BF29=GRID!$B$33:$BI$33), 0))*GRID!$B$65,
ROUNDUP(INDEX(GRID!$B$34:$BI$44,MATCH(K$7,GRID!$A$34:$A$44,0),MATCH(1,($U$2=GRID!$B$31:$BI$31)*(КАЛЕНДАРЬ!$BF29=GRID!$B$33:$BI$33),0))*GRID!$B$65*(1-GRID!$B$69),0))</f>
        <v>25800</v>
      </c>
      <c r="L526" s="47" cm="1">
        <f t="array" ref="L526">IF($I$2="Путешествия с детьми",
INDEX(GRID!$B$47:$BI$57,MATCH(K$7,GRID!$A$47:$A$57,0),MATCH(1,($U$2=GRID!$B$31:$BI$31)*(КАЛЕНДАРЬ!$BF29=GRID!$B$33:$BI$33), 0))*GRID!$B$65,
ROUNDUP(INDEX(GRID!$B$47:$BI$57,MATCH(K$7,GRID!$A$47:$A$57,0),MATCH(1,($U$2=GRID!$B$31:$BI$31)*(КАЛЕНДАРЬ!$BF29=GRID!$B$33:$BI$33),0))*GRID!$B$65*(1-GRID!$B$69),0))</f>
        <v>28036</v>
      </c>
      <c r="M526" s="47" cm="1">
        <f t="array" ref="M526">IF($I$2="Путешествия с детьми",
INDEX(GRID!$B$34:$BI$44,MATCH(M$7,GRID!$A$34:$A$44,0),MATCH(1,($U$2=GRID!$B$31:$BI$31)*(КАЛЕНДАРЬ!$BF29=GRID!$B$33:$BI$33), 0))*GRID!$B$65,
ROUNDUP(INDEX(GRID!$B$34:$BI$44,MATCH(M$7,GRID!$A$34:$A$44,0),MATCH(1,($U$2=GRID!$B$31:$BI$31)*(КАЛЕНДАРЬ!$BF29=GRID!$B$33:$BI$33),0))*GRID!$B$65*(1-GRID!$B$69),0))</f>
        <v>27434</v>
      </c>
      <c r="N526" s="47" cm="1">
        <f t="array" ref="N526">IF($I$2="Путешествия с детьми",
INDEX(GRID!$B$47:$BI$57,MATCH(M$7,GRID!$A$47:$A$57,0),MATCH(1,($U$2=GRID!$B$31:$BI$31)*(КАЛЕНДАРЬ!$BF29=GRID!$B$33:$BI$33), 0))*GRID!$B$65,
ROUNDUP(INDEX(GRID!$B$47:$BI$57,MATCH(M$7,GRID!$A$47:$A$57,0),MATCH(1,($U$2=GRID!$B$31:$BI$31)*(КАЛЕНДАРЬ!$BF29=GRID!$B$33:$BI$33),0))*GRID!$B$65*(1-GRID!$B$69),0))</f>
        <v>29670</v>
      </c>
      <c r="O526" s="47" cm="1">
        <f t="array" ref="O526">IF($I$2="Путешествия с детьми",
INDEX(GRID!$B$34:$BI$44,MATCH(O$7,GRID!$A$34:$A$44,0),MATCH(1,($U$2=GRID!$B$31:$BI$31)*(КАЛЕНДАРЬ!$BF29=GRID!$B$33:$BI$33), 0))*GRID!$B$65,
ROUNDUP(INDEX(GRID!$B$34:$BI$44,MATCH(O$7,GRID!$A$34:$A$44,0),MATCH(1,($U$2=GRID!$B$31:$BI$31)*(КАЛЕНДАРЬ!$BF29=GRID!$B$33:$BI$33),0))*GRID!$B$65*(1-GRID!$B$69),0))</f>
        <v>33712</v>
      </c>
      <c r="P526" s="47" cm="1">
        <f t="array" ref="P526">IF($I$2="Путешествия с детьми",
INDEX(GRID!$B$47:$BI$57,MATCH(O$7,GRID!$A$47:$A$57,0),MATCH(1,($U$2=GRID!$B$31:$BI$31)*(КАЛЕНДАРЬ!$BF29=GRID!$B$33:$BI$33), 0))*GRID!$B$65,
ROUNDUP(INDEX(GRID!$B$47:$BI$57,MATCH(O$7,GRID!$A$47:$A$57,0),MATCH(1,($U$2=GRID!$B$31:$BI$31)*(КАЛЕНДАРЬ!$BF29=GRID!$B$33:$BI$33),0))*GRID!$B$65*(1-GRID!$B$69),0))</f>
        <v>35948</v>
      </c>
      <c r="Q526" s="47" cm="1">
        <f t="array" ref="Q526">IF($I$2="Путешествия с детьми",
INDEX(GRID!$B$34:$BI$44,MATCH(Q$7,GRID!$A$34:$A$44,0),MATCH(1,($U$2=GRID!$B$31:$BI$31)*(КАЛЕНДАРЬ!$BF29=GRID!$B$33:$BI$33), 0))*GRID!$B$65,
ROUNDUP(INDEX(GRID!$B$34:$BI$44,MATCH(Q$7,GRID!$A$34:$A$44,0),MATCH(1,($U$2=GRID!$B$31:$BI$31)*(КАЛЕНДАРЬ!$BF29=GRID!$B$33:$BI$33),0))*GRID!$B$65*(1-GRID!$B$69),0))</f>
        <v>35518</v>
      </c>
      <c r="R526" s="47" cm="1">
        <f t="array" ref="R526">IF($I$2="Путешествия с детьми",
INDEX(GRID!$B$47:$BI$57,MATCH(Q$7,GRID!$A$47:$A$57,0),MATCH(1,($U$2=GRID!$B$31:$BI$31)*(КАЛЕНДАРЬ!$BF29=GRID!$B$33:$BI$33), 0))*GRID!$B$65,
ROUNDUP(INDEX(GRID!$B$47:$BI$57,MATCH(Q$7,GRID!$A$47:$A$57,0),MATCH(1,($U$2=GRID!$B$31:$BI$31)*(КАЛЕНДАРЬ!$BF29=GRID!$B$33:$BI$33),0))*GRID!$B$65*(1-GRID!$B$69),0))</f>
        <v>37754</v>
      </c>
      <c r="S526" s="47" cm="1">
        <f t="array" ref="S526">IF($I$2="Путешествия с детьми",
INDEX(GRID!$B$34:$BI$44,MATCH(S$7,GRID!$A$34:$A$44,0),MATCH(1,($U$2=GRID!$B$31:$BI$31)*(КАЛЕНДАРЬ!$BF29=GRID!$B$33:$BI$33), 0))*GRID!$B$65,
ROUNDUP(INDEX(GRID!$B$34:$BI$44,MATCH(S$7,GRID!$A$34:$A$44,0),MATCH(1,($U$2=GRID!$B$31:$BI$31)*(КАЛЕНДАРЬ!$BF29=GRID!$B$33:$BI$33),0))*GRID!$B$65*(1-GRID!$B$69),0))</f>
        <v>38700</v>
      </c>
      <c r="T526" s="47" cm="1">
        <f t="array" ref="T526">IF($I$2="Путешествия с детьми",
INDEX(GRID!$B$47:$BI$57,MATCH(S$7,GRID!$A$47:$A$57,0),MATCH(1,($U$2=GRID!$B$31:$BI$31)*(КАЛЕНДАРЬ!$BF29=GRID!$B$33:$BI$33), 0))*GRID!$B$65,
ROUNDUP(INDEX(GRID!$B$47:$BI$57,MATCH(S$7,GRID!$A$47:$A$57,0),MATCH(1,($U$2=GRID!$B$31:$BI$31)*(КАЛЕНДАРЬ!$BF29=GRID!$B$33:$BI$33),0))*GRID!$B$65*(1-GRID!$B$69),0))</f>
        <v>40936</v>
      </c>
      <c r="U526" s="47" cm="1">
        <f t="array" ref="U526">IF($I$2="Путешествия с детьми",
INDEX(GRID!$B$34:$BI$44,MATCH(U$7,GRID!$A$34:$A$44,0),MATCH(1,($U$2=GRID!$B$31:$BI$31)*(КАЛЕНДАРЬ!$BF29=GRID!$B$33:$BI$33), 0))*GRID!$B$65,
ROUNDUP(INDEX(GRID!$B$34:$BI$44,MATCH(U$7,GRID!$A$34:$A$44,0),MATCH(1,($U$2=GRID!$B$31:$BI$31)*(КАЛЕНДАРЬ!$BF29=GRID!$B$33:$BI$33),0))*GRID!$B$65*(1-GRID!$B$69),0))</f>
        <v>44118</v>
      </c>
      <c r="V526" s="47" cm="1">
        <f t="array" ref="V526">IF($I$2="Путешествия с детьми",
INDEX(GRID!$B$47:$BI$57,MATCH(U$7,GRID!$A$47:$A$57,0),MATCH(1,($U$2=GRID!$B$31:$BI$31)*(КАЛЕНДАРЬ!$BF29=GRID!$B$33:$BI$33), 0))*GRID!$B$65,
ROUNDUP(INDEX(GRID!$B$47:$BI$57,MATCH(U$7,GRID!$A$47:$A$57,0),MATCH(1,($U$2=GRID!$B$31:$BI$31)*(КАЛЕНДАРЬ!$BF29=GRID!$B$33:$BI$33),0))*GRID!$B$65*(1-GRID!$B$69),0))</f>
        <v>46354</v>
      </c>
      <c r="W526" s="47" cm="1">
        <f t="array" ref="W526">IF($I$2="Путешествия с детьми",
INDEX(GRID!$B$34:$BI$44,MATCH(W$7,GRID!$A$34:$A$44,0),MATCH(1,($U$2=GRID!$B$31:$BI$31)*(КАЛЕНДАРЬ!$BF29=GRID!$B$33:$BI$33), 0))*GRID!$B$65,
ROUNDUP(INDEX(GRID!$B$34:$BI$44,MATCH(W$7,GRID!$A$34:$A$44,0),MATCH(1,($U$2=GRID!$B$31:$BI$31)*(КАЛЕНДАРЬ!$BF29=GRID!$B$33:$BI$33),0))*GRID!$B$65*(1-GRID!$B$69),0))</f>
        <v>135364</v>
      </c>
      <c r="X526" s="47" cm="1">
        <f t="array" ref="X526">IF($I$2="Путешествия с детьми",
INDEX(GRID!$B$47:$BI$57,MATCH(W$7,GRID!$A$47:$A$57,0),MATCH(1,($U$2=GRID!$B$31:$BI$31)*(КАЛЕНДАРЬ!$BF29=GRID!$B$33:$BI$33), 0))*GRID!$B$65,
ROUNDUP(INDEX(GRID!$B$47:$BI$57,MATCH(W$7,GRID!$A$47:$A$57,0),MATCH(1,($U$2=GRID!$B$31:$BI$31)*(КАЛЕНДАРЬ!$BF29=GRID!$B$33:$BI$33),0))*GRID!$B$65*(1-GRID!$B$69),0))</f>
        <v>137600</v>
      </c>
    </row>
    <row r="527" spans="1:24" ht="12.75" customHeight="1" x14ac:dyDescent="0.2">
      <c r="A527" s="117" t="s">
        <v>43</v>
      </c>
      <c r="B527" s="117">
        <v>27</v>
      </c>
      <c r="C527" s="138" cm="1">
        <f t="array" ref="C527">IF($I$2="Путешествия с детьми",
INDEX(GRID!$B$34:$BI$44,MATCH(C$7,GRID!$A$34:$A$44,0),MATCH(1,($U$2=GRID!$B$31:$BI$31)*(КАЛЕНДАРЬ!$BF30=GRID!$B$33:$BI$33), 0))*GRID!$B$65,
ROUNDUP(INDEX(GRID!$B$34:$BI$44,MATCH(C$7,GRID!$A$34:$A$44,0),MATCH(1,($U$2=GRID!$B$31:$BI$31)*(КАЛЕНДАРЬ!$BF30=GRID!$B$33:$BI$33),0))*GRID!$B$65*(1-GRID!$B$69),0))</f>
        <v>20640</v>
      </c>
      <c r="D527" s="47" cm="1">
        <f t="array" ref="D527">IF($I$2="Путешествия с детьми",
INDEX(GRID!$B$47:$BI$57,MATCH(C$7,GRID!$A$47:$A$57,0),MATCH(1,($U$2=GRID!$B$31:$BI$31)*(КАЛЕНДАРЬ!$BF30=GRID!$B$33:$BI$33), 0))*GRID!$B$65,
ROUNDUP(INDEX(GRID!$B$47:$BI$57,MATCH(C$7,GRID!$A$47:$A$57,0),MATCH(1,($U$2=GRID!$B$31:$BI$31)*(КАЛЕНДАРЬ!$BF30=GRID!$B$33:$BI$33),0))*GRID!$B$65*(1-GRID!$B$69),0))</f>
        <v>22876</v>
      </c>
      <c r="E527" s="47" cm="1">
        <f t="array" ref="E527">IF($I$2="Путешествия с детьми",
INDEX(GRID!$B$34:$BI$44,MATCH(E$7,GRID!$A$34:$A$44,0),MATCH(1,($U$2=GRID!$B$31:$BI$31)*(КАЛЕНДАРЬ!$BF30=GRID!$B$33:$BI$33), 0))*GRID!$B$65,
ROUNDUP(INDEX(GRID!$B$34:$BI$44,MATCH(E$7,GRID!$A$34:$A$44,0),MATCH(1,($U$2=GRID!$B$31:$BI$31)*(КАЛЕНДАРЬ!$BF30=GRID!$B$33:$BI$33),0))*GRID!$B$65*(1-GRID!$B$69),0))</f>
        <v>22274</v>
      </c>
      <c r="F527" s="47" cm="1">
        <f t="array" ref="F527">IF($I$2="Путешествия с детьми",
INDEX(GRID!$B$47:$BI$57,MATCH(E$7,GRID!$A$47:$A$57,0),MATCH(1,($U$2=GRID!$B$31:$BI$31)*(КАЛЕНДАРЬ!$BF30=GRID!$B$33:$BI$33), 0))*GRID!$B$65,
ROUNDUP(INDEX(GRID!$B$47:$BI$57,MATCH(E$7,GRID!$A$47:$A$57,0),MATCH(1,($U$2=GRID!$B$31:$BI$31)*(КАЛЕНДАРЬ!$BF30=GRID!$B$33:$BI$33),0))*GRID!$B$65*(1-GRID!$B$69),0))</f>
        <v>24510</v>
      </c>
      <c r="G527" s="47" cm="1">
        <f t="array" ref="G527">IF($I$2="Путешествия с детьми",
INDEX(GRID!$B$34:$BI$44,MATCH(G$7,GRID!$A$34:$A$44,0),MATCH(1,($U$2=GRID!$B$31:$BI$31)*(КАЛЕНДАРЬ!$BF30=GRID!$B$33:$BI$33), 0))*GRID!$B$65,
ROUNDUP(INDEX(GRID!$B$34:$BI$44,MATCH(G$7,GRID!$A$34:$A$44,0),MATCH(1,($U$2=GRID!$B$31:$BI$31)*(КАЛЕНДАРЬ!$BF30=GRID!$B$33:$BI$33),0))*GRID!$B$65*(1-GRID!$B$69),0))</f>
        <v>23220</v>
      </c>
      <c r="H527" s="47" cm="1">
        <f t="array" ref="H527">IF($I$2="Путешествия с детьми",
INDEX(GRID!$B$47:$BI$57,MATCH(G$7,GRID!$A$47:$A$57,0),MATCH(1,($U$2=GRID!$B$31:$BI$31)*(КАЛЕНДАРЬ!$BF30=GRID!$B$33:$BI$33), 0))*GRID!$B$65,
ROUNDUP(INDEX(GRID!$B$47:$BI$57,MATCH(G$7,GRID!$A$47:$A$57,0),MATCH(1,($U$2=GRID!$B$31:$BI$31)*(КАЛЕНДАРЬ!$BF30=GRID!$B$33:$BI$33),0))*GRID!$B$65*(1-GRID!$B$69),0))</f>
        <v>25456</v>
      </c>
      <c r="I527" s="47" cm="1">
        <f t="array" ref="I527">IF($I$2="Путешествия с детьми",
INDEX(GRID!$B$34:$BI$44,MATCH(I$7,GRID!$A$34:$A$44,0),MATCH(1,($U$2=GRID!$B$31:$BI$31)*(КАЛЕНДАРЬ!$BF30=GRID!$B$33:$BI$33), 0))*GRID!$B$65,
ROUNDUP(INDEX(GRID!$B$34:$BI$44,MATCH(I$7,GRID!$A$34:$A$44,0),MATCH(1,($U$2=GRID!$B$31:$BI$31)*(КАЛЕНДАРЬ!$BF30=GRID!$B$33:$BI$33),0))*GRID!$B$65*(1-GRID!$B$69),0))</f>
        <v>24854</v>
      </c>
      <c r="J527" s="47" cm="1">
        <f t="array" ref="J527">IF($I$2="Путешествия с детьми",
INDEX(GRID!$B$47:$BI$57,MATCH(I$7,GRID!$A$47:$A$57,0),MATCH(1,($U$2=GRID!$B$31:$BI$31)*(КАЛЕНДАРЬ!$BF30=GRID!$B$33:$BI$33), 0))*GRID!$B$65,
ROUNDUP(INDEX(GRID!$B$47:$BI$57,MATCH(I$7,GRID!$A$47:$A$57,0),MATCH(1,($U$2=GRID!$B$31:$BI$31)*(КАЛЕНДАРЬ!$BF30=GRID!$B$33:$BI$33),0))*GRID!$B$65*(1-GRID!$B$69),0))</f>
        <v>27090</v>
      </c>
      <c r="K527" s="47" cm="1">
        <f t="array" ref="K527">IF($I$2="Путешествия с детьми",
INDEX(GRID!$B$34:$BI$44,MATCH(K$7,GRID!$A$34:$A$44,0),MATCH(1,($U$2=GRID!$B$31:$BI$31)*(КАЛЕНДАРЬ!$BF30=GRID!$B$33:$BI$33), 0))*GRID!$B$65,
ROUNDUP(INDEX(GRID!$B$34:$BI$44,MATCH(K$7,GRID!$A$34:$A$44,0),MATCH(1,($U$2=GRID!$B$31:$BI$31)*(КАЛЕНДАРЬ!$BF30=GRID!$B$33:$BI$33),0))*GRID!$B$65*(1-GRID!$B$69),0))</f>
        <v>25800</v>
      </c>
      <c r="L527" s="47" cm="1">
        <f t="array" ref="L527">IF($I$2="Путешествия с детьми",
INDEX(GRID!$B$47:$BI$57,MATCH(K$7,GRID!$A$47:$A$57,0),MATCH(1,($U$2=GRID!$B$31:$BI$31)*(КАЛЕНДАРЬ!$BF30=GRID!$B$33:$BI$33), 0))*GRID!$B$65,
ROUNDUP(INDEX(GRID!$B$47:$BI$57,MATCH(K$7,GRID!$A$47:$A$57,0),MATCH(1,($U$2=GRID!$B$31:$BI$31)*(КАЛЕНДАРЬ!$BF30=GRID!$B$33:$BI$33),0))*GRID!$B$65*(1-GRID!$B$69),0))</f>
        <v>28036</v>
      </c>
      <c r="M527" s="47" cm="1">
        <f t="array" ref="M527">IF($I$2="Путешествия с детьми",
INDEX(GRID!$B$34:$BI$44,MATCH(M$7,GRID!$A$34:$A$44,0),MATCH(1,($U$2=GRID!$B$31:$BI$31)*(КАЛЕНДАРЬ!$BF30=GRID!$B$33:$BI$33), 0))*GRID!$B$65,
ROUNDUP(INDEX(GRID!$B$34:$BI$44,MATCH(M$7,GRID!$A$34:$A$44,0),MATCH(1,($U$2=GRID!$B$31:$BI$31)*(КАЛЕНДАРЬ!$BF30=GRID!$B$33:$BI$33),0))*GRID!$B$65*(1-GRID!$B$69),0))</f>
        <v>27434</v>
      </c>
      <c r="N527" s="47" cm="1">
        <f t="array" ref="N527">IF($I$2="Путешествия с детьми",
INDEX(GRID!$B$47:$BI$57,MATCH(M$7,GRID!$A$47:$A$57,0),MATCH(1,($U$2=GRID!$B$31:$BI$31)*(КАЛЕНДАРЬ!$BF30=GRID!$B$33:$BI$33), 0))*GRID!$B$65,
ROUNDUP(INDEX(GRID!$B$47:$BI$57,MATCH(M$7,GRID!$A$47:$A$57,0),MATCH(1,($U$2=GRID!$B$31:$BI$31)*(КАЛЕНДАРЬ!$BF30=GRID!$B$33:$BI$33),0))*GRID!$B$65*(1-GRID!$B$69),0))</f>
        <v>29670</v>
      </c>
      <c r="O527" s="47" cm="1">
        <f t="array" ref="O527">IF($I$2="Путешествия с детьми",
INDEX(GRID!$B$34:$BI$44,MATCH(O$7,GRID!$A$34:$A$44,0),MATCH(1,($U$2=GRID!$B$31:$BI$31)*(КАЛЕНДАРЬ!$BF30=GRID!$B$33:$BI$33), 0))*GRID!$B$65,
ROUNDUP(INDEX(GRID!$B$34:$BI$44,MATCH(O$7,GRID!$A$34:$A$44,0),MATCH(1,($U$2=GRID!$B$31:$BI$31)*(КАЛЕНДАРЬ!$BF30=GRID!$B$33:$BI$33),0))*GRID!$B$65*(1-GRID!$B$69),0))</f>
        <v>33712</v>
      </c>
      <c r="P527" s="47" cm="1">
        <f t="array" ref="P527">IF($I$2="Путешествия с детьми",
INDEX(GRID!$B$47:$BI$57,MATCH(O$7,GRID!$A$47:$A$57,0),MATCH(1,($U$2=GRID!$B$31:$BI$31)*(КАЛЕНДАРЬ!$BF30=GRID!$B$33:$BI$33), 0))*GRID!$B$65,
ROUNDUP(INDEX(GRID!$B$47:$BI$57,MATCH(O$7,GRID!$A$47:$A$57,0),MATCH(1,($U$2=GRID!$B$31:$BI$31)*(КАЛЕНДАРЬ!$BF30=GRID!$B$33:$BI$33),0))*GRID!$B$65*(1-GRID!$B$69),0))</f>
        <v>35948</v>
      </c>
      <c r="Q527" s="47" cm="1">
        <f t="array" ref="Q527">IF($I$2="Путешествия с детьми",
INDEX(GRID!$B$34:$BI$44,MATCH(Q$7,GRID!$A$34:$A$44,0),MATCH(1,($U$2=GRID!$B$31:$BI$31)*(КАЛЕНДАРЬ!$BF30=GRID!$B$33:$BI$33), 0))*GRID!$B$65,
ROUNDUP(INDEX(GRID!$B$34:$BI$44,MATCH(Q$7,GRID!$A$34:$A$44,0),MATCH(1,($U$2=GRID!$B$31:$BI$31)*(КАЛЕНДАРЬ!$BF30=GRID!$B$33:$BI$33),0))*GRID!$B$65*(1-GRID!$B$69),0))</f>
        <v>35518</v>
      </c>
      <c r="R527" s="47" cm="1">
        <f t="array" ref="R527">IF($I$2="Путешествия с детьми",
INDEX(GRID!$B$47:$BI$57,MATCH(Q$7,GRID!$A$47:$A$57,0),MATCH(1,($U$2=GRID!$B$31:$BI$31)*(КАЛЕНДАРЬ!$BF30=GRID!$B$33:$BI$33), 0))*GRID!$B$65,
ROUNDUP(INDEX(GRID!$B$47:$BI$57,MATCH(Q$7,GRID!$A$47:$A$57,0),MATCH(1,($U$2=GRID!$B$31:$BI$31)*(КАЛЕНДАРЬ!$BF30=GRID!$B$33:$BI$33),0))*GRID!$B$65*(1-GRID!$B$69),0))</f>
        <v>37754</v>
      </c>
      <c r="S527" s="47" cm="1">
        <f t="array" ref="S527">IF($I$2="Путешествия с детьми",
INDEX(GRID!$B$34:$BI$44,MATCH(S$7,GRID!$A$34:$A$44,0),MATCH(1,($U$2=GRID!$B$31:$BI$31)*(КАЛЕНДАРЬ!$BF30=GRID!$B$33:$BI$33), 0))*GRID!$B$65,
ROUNDUP(INDEX(GRID!$B$34:$BI$44,MATCH(S$7,GRID!$A$34:$A$44,0),MATCH(1,($U$2=GRID!$B$31:$BI$31)*(КАЛЕНДАРЬ!$BF30=GRID!$B$33:$BI$33),0))*GRID!$B$65*(1-GRID!$B$69),0))</f>
        <v>38700</v>
      </c>
      <c r="T527" s="47" cm="1">
        <f t="array" ref="T527">IF($I$2="Путешествия с детьми",
INDEX(GRID!$B$47:$BI$57,MATCH(S$7,GRID!$A$47:$A$57,0),MATCH(1,($U$2=GRID!$B$31:$BI$31)*(КАЛЕНДАРЬ!$BF30=GRID!$B$33:$BI$33), 0))*GRID!$B$65,
ROUNDUP(INDEX(GRID!$B$47:$BI$57,MATCH(S$7,GRID!$A$47:$A$57,0),MATCH(1,($U$2=GRID!$B$31:$BI$31)*(КАЛЕНДАРЬ!$BF30=GRID!$B$33:$BI$33),0))*GRID!$B$65*(1-GRID!$B$69),0))</f>
        <v>40936</v>
      </c>
      <c r="U527" s="47" cm="1">
        <f t="array" ref="U527">IF($I$2="Путешествия с детьми",
INDEX(GRID!$B$34:$BI$44,MATCH(U$7,GRID!$A$34:$A$44,0),MATCH(1,($U$2=GRID!$B$31:$BI$31)*(КАЛЕНДАРЬ!$BF30=GRID!$B$33:$BI$33), 0))*GRID!$B$65,
ROUNDUP(INDEX(GRID!$B$34:$BI$44,MATCH(U$7,GRID!$A$34:$A$44,0),MATCH(1,($U$2=GRID!$B$31:$BI$31)*(КАЛЕНДАРЬ!$BF30=GRID!$B$33:$BI$33),0))*GRID!$B$65*(1-GRID!$B$69),0))</f>
        <v>44118</v>
      </c>
      <c r="V527" s="47" cm="1">
        <f t="array" ref="V527">IF($I$2="Путешествия с детьми",
INDEX(GRID!$B$47:$BI$57,MATCH(U$7,GRID!$A$47:$A$57,0),MATCH(1,($U$2=GRID!$B$31:$BI$31)*(КАЛЕНДАРЬ!$BF30=GRID!$B$33:$BI$33), 0))*GRID!$B$65,
ROUNDUP(INDEX(GRID!$B$47:$BI$57,MATCH(U$7,GRID!$A$47:$A$57,0),MATCH(1,($U$2=GRID!$B$31:$BI$31)*(КАЛЕНДАРЬ!$BF30=GRID!$B$33:$BI$33),0))*GRID!$B$65*(1-GRID!$B$69),0))</f>
        <v>46354</v>
      </c>
      <c r="W527" s="47" cm="1">
        <f t="array" ref="W527">IF($I$2="Путешествия с детьми",
INDEX(GRID!$B$34:$BI$44,MATCH(W$7,GRID!$A$34:$A$44,0),MATCH(1,($U$2=GRID!$B$31:$BI$31)*(КАЛЕНДАРЬ!$BF30=GRID!$B$33:$BI$33), 0))*GRID!$B$65,
ROUNDUP(INDEX(GRID!$B$34:$BI$44,MATCH(W$7,GRID!$A$34:$A$44,0),MATCH(1,($U$2=GRID!$B$31:$BI$31)*(КАЛЕНДАРЬ!$BF30=GRID!$B$33:$BI$33),0))*GRID!$B$65*(1-GRID!$B$69),0))</f>
        <v>135364</v>
      </c>
      <c r="X527" s="47" cm="1">
        <f t="array" ref="X527">IF($I$2="Путешествия с детьми",
INDEX(GRID!$B$47:$BI$57,MATCH(W$7,GRID!$A$47:$A$57,0),MATCH(1,($U$2=GRID!$B$31:$BI$31)*(КАЛЕНДАРЬ!$BF30=GRID!$B$33:$BI$33), 0))*GRID!$B$65,
ROUNDUP(INDEX(GRID!$B$47:$BI$57,MATCH(W$7,GRID!$A$47:$A$57,0),MATCH(1,($U$2=GRID!$B$31:$BI$31)*(КАЛЕНДАРЬ!$BF30=GRID!$B$33:$BI$33),0))*GRID!$B$65*(1-GRID!$B$69),0))</f>
        <v>137600</v>
      </c>
    </row>
    <row r="528" spans="1:24" ht="12.75" customHeight="1" x14ac:dyDescent="0.2">
      <c r="A528" s="117" t="s">
        <v>44</v>
      </c>
      <c r="B528" s="117">
        <v>28</v>
      </c>
      <c r="C528" s="138" cm="1">
        <f t="array" ref="C528">IF($I$2="Путешествия с детьми",
INDEX(GRID!$B$34:$BI$44,MATCH(C$7,GRID!$A$34:$A$44,0),MATCH(1,($U$2=GRID!$B$31:$BI$31)*(КАЛЕНДАРЬ!$BF31=GRID!$B$33:$BI$33), 0))*GRID!$B$65,
ROUNDUP(INDEX(GRID!$B$34:$BI$44,MATCH(C$7,GRID!$A$34:$A$44,0),MATCH(1,($U$2=GRID!$B$31:$BI$31)*(КАЛЕНДАРЬ!$BF31=GRID!$B$33:$BI$33),0))*GRID!$B$65*(1-GRID!$B$69),0))</f>
        <v>20640</v>
      </c>
      <c r="D528" s="47" cm="1">
        <f t="array" ref="D528">IF($I$2="Путешествия с детьми",
INDEX(GRID!$B$47:$BI$57,MATCH(C$7,GRID!$A$47:$A$57,0),MATCH(1,($U$2=GRID!$B$31:$BI$31)*(КАЛЕНДАРЬ!$BF31=GRID!$B$33:$BI$33), 0))*GRID!$B$65,
ROUNDUP(INDEX(GRID!$B$47:$BI$57,MATCH(C$7,GRID!$A$47:$A$57,0),MATCH(1,($U$2=GRID!$B$31:$BI$31)*(КАЛЕНДАРЬ!$BF31=GRID!$B$33:$BI$33),0))*GRID!$B$65*(1-GRID!$B$69),0))</f>
        <v>22876</v>
      </c>
      <c r="E528" s="47" cm="1">
        <f t="array" ref="E528">IF($I$2="Путешествия с детьми",
INDEX(GRID!$B$34:$BI$44,MATCH(E$7,GRID!$A$34:$A$44,0),MATCH(1,($U$2=GRID!$B$31:$BI$31)*(КАЛЕНДАРЬ!$BF31=GRID!$B$33:$BI$33), 0))*GRID!$B$65,
ROUNDUP(INDEX(GRID!$B$34:$BI$44,MATCH(E$7,GRID!$A$34:$A$44,0),MATCH(1,($U$2=GRID!$B$31:$BI$31)*(КАЛЕНДАРЬ!$BF31=GRID!$B$33:$BI$33),0))*GRID!$B$65*(1-GRID!$B$69),0))</f>
        <v>22274</v>
      </c>
      <c r="F528" s="47" cm="1">
        <f t="array" ref="F528">IF($I$2="Путешествия с детьми",
INDEX(GRID!$B$47:$BI$57,MATCH(E$7,GRID!$A$47:$A$57,0),MATCH(1,($U$2=GRID!$B$31:$BI$31)*(КАЛЕНДАРЬ!$BF31=GRID!$B$33:$BI$33), 0))*GRID!$B$65,
ROUNDUP(INDEX(GRID!$B$47:$BI$57,MATCH(E$7,GRID!$A$47:$A$57,0),MATCH(1,($U$2=GRID!$B$31:$BI$31)*(КАЛЕНДАРЬ!$BF31=GRID!$B$33:$BI$33),0))*GRID!$B$65*(1-GRID!$B$69),0))</f>
        <v>24510</v>
      </c>
      <c r="G528" s="47" cm="1">
        <f t="array" ref="G528">IF($I$2="Путешествия с детьми",
INDEX(GRID!$B$34:$BI$44,MATCH(G$7,GRID!$A$34:$A$44,0),MATCH(1,($U$2=GRID!$B$31:$BI$31)*(КАЛЕНДАРЬ!$BF31=GRID!$B$33:$BI$33), 0))*GRID!$B$65,
ROUNDUP(INDEX(GRID!$B$34:$BI$44,MATCH(G$7,GRID!$A$34:$A$44,0),MATCH(1,($U$2=GRID!$B$31:$BI$31)*(КАЛЕНДАРЬ!$BF31=GRID!$B$33:$BI$33),0))*GRID!$B$65*(1-GRID!$B$69),0))</f>
        <v>23220</v>
      </c>
      <c r="H528" s="47" cm="1">
        <f t="array" ref="H528">IF($I$2="Путешествия с детьми",
INDEX(GRID!$B$47:$BI$57,MATCH(G$7,GRID!$A$47:$A$57,0),MATCH(1,($U$2=GRID!$B$31:$BI$31)*(КАЛЕНДАРЬ!$BF31=GRID!$B$33:$BI$33), 0))*GRID!$B$65,
ROUNDUP(INDEX(GRID!$B$47:$BI$57,MATCH(G$7,GRID!$A$47:$A$57,0),MATCH(1,($U$2=GRID!$B$31:$BI$31)*(КАЛЕНДАРЬ!$BF31=GRID!$B$33:$BI$33),0))*GRID!$B$65*(1-GRID!$B$69),0))</f>
        <v>25456</v>
      </c>
      <c r="I528" s="47" cm="1">
        <f t="array" ref="I528">IF($I$2="Путешествия с детьми",
INDEX(GRID!$B$34:$BI$44,MATCH(I$7,GRID!$A$34:$A$44,0),MATCH(1,($U$2=GRID!$B$31:$BI$31)*(КАЛЕНДАРЬ!$BF31=GRID!$B$33:$BI$33), 0))*GRID!$B$65,
ROUNDUP(INDEX(GRID!$B$34:$BI$44,MATCH(I$7,GRID!$A$34:$A$44,0),MATCH(1,($U$2=GRID!$B$31:$BI$31)*(КАЛЕНДАРЬ!$BF31=GRID!$B$33:$BI$33),0))*GRID!$B$65*(1-GRID!$B$69),0))</f>
        <v>24854</v>
      </c>
      <c r="J528" s="47" cm="1">
        <f t="array" ref="J528">IF($I$2="Путешествия с детьми",
INDEX(GRID!$B$47:$BI$57,MATCH(I$7,GRID!$A$47:$A$57,0),MATCH(1,($U$2=GRID!$B$31:$BI$31)*(КАЛЕНДАРЬ!$BF31=GRID!$B$33:$BI$33), 0))*GRID!$B$65,
ROUNDUP(INDEX(GRID!$B$47:$BI$57,MATCH(I$7,GRID!$A$47:$A$57,0),MATCH(1,($U$2=GRID!$B$31:$BI$31)*(КАЛЕНДАРЬ!$BF31=GRID!$B$33:$BI$33),0))*GRID!$B$65*(1-GRID!$B$69),0))</f>
        <v>27090</v>
      </c>
      <c r="K528" s="47" cm="1">
        <f t="array" ref="K528">IF($I$2="Путешествия с детьми",
INDEX(GRID!$B$34:$BI$44,MATCH(K$7,GRID!$A$34:$A$44,0),MATCH(1,($U$2=GRID!$B$31:$BI$31)*(КАЛЕНДАРЬ!$BF31=GRID!$B$33:$BI$33), 0))*GRID!$B$65,
ROUNDUP(INDEX(GRID!$B$34:$BI$44,MATCH(K$7,GRID!$A$34:$A$44,0),MATCH(1,($U$2=GRID!$B$31:$BI$31)*(КАЛЕНДАРЬ!$BF31=GRID!$B$33:$BI$33),0))*GRID!$B$65*(1-GRID!$B$69),0))</f>
        <v>25800</v>
      </c>
      <c r="L528" s="47" cm="1">
        <f t="array" ref="L528">IF($I$2="Путешествия с детьми",
INDEX(GRID!$B$47:$BI$57,MATCH(K$7,GRID!$A$47:$A$57,0),MATCH(1,($U$2=GRID!$B$31:$BI$31)*(КАЛЕНДАРЬ!$BF31=GRID!$B$33:$BI$33), 0))*GRID!$B$65,
ROUNDUP(INDEX(GRID!$B$47:$BI$57,MATCH(K$7,GRID!$A$47:$A$57,0),MATCH(1,($U$2=GRID!$B$31:$BI$31)*(КАЛЕНДАРЬ!$BF31=GRID!$B$33:$BI$33),0))*GRID!$B$65*(1-GRID!$B$69),0))</f>
        <v>28036</v>
      </c>
      <c r="M528" s="47" cm="1">
        <f t="array" ref="M528">IF($I$2="Путешествия с детьми",
INDEX(GRID!$B$34:$BI$44,MATCH(M$7,GRID!$A$34:$A$44,0),MATCH(1,($U$2=GRID!$B$31:$BI$31)*(КАЛЕНДАРЬ!$BF31=GRID!$B$33:$BI$33), 0))*GRID!$B$65,
ROUNDUP(INDEX(GRID!$B$34:$BI$44,MATCH(M$7,GRID!$A$34:$A$44,0),MATCH(1,($U$2=GRID!$B$31:$BI$31)*(КАЛЕНДАРЬ!$BF31=GRID!$B$33:$BI$33),0))*GRID!$B$65*(1-GRID!$B$69),0))</f>
        <v>27434</v>
      </c>
      <c r="N528" s="47" cm="1">
        <f t="array" ref="N528">IF($I$2="Путешествия с детьми",
INDEX(GRID!$B$47:$BI$57,MATCH(M$7,GRID!$A$47:$A$57,0),MATCH(1,($U$2=GRID!$B$31:$BI$31)*(КАЛЕНДАРЬ!$BF31=GRID!$B$33:$BI$33), 0))*GRID!$B$65,
ROUNDUP(INDEX(GRID!$B$47:$BI$57,MATCH(M$7,GRID!$A$47:$A$57,0),MATCH(1,($U$2=GRID!$B$31:$BI$31)*(КАЛЕНДАРЬ!$BF31=GRID!$B$33:$BI$33),0))*GRID!$B$65*(1-GRID!$B$69),0))</f>
        <v>29670</v>
      </c>
      <c r="O528" s="47" cm="1">
        <f t="array" ref="O528">IF($I$2="Путешествия с детьми",
INDEX(GRID!$B$34:$BI$44,MATCH(O$7,GRID!$A$34:$A$44,0),MATCH(1,($U$2=GRID!$B$31:$BI$31)*(КАЛЕНДАРЬ!$BF31=GRID!$B$33:$BI$33), 0))*GRID!$B$65,
ROUNDUP(INDEX(GRID!$B$34:$BI$44,MATCH(O$7,GRID!$A$34:$A$44,0),MATCH(1,($U$2=GRID!$B$31:$BI$31)*(КАЛЕНДАРЬ!$BF31=GRID!$B$33:$BI$33),0))*GRID!$B$65*(1-GRID!$B$69),0))</f>
        <v>33712</v>
      </c>
      <c r="P528" s="47" cm="1">
        <f t="array" ref="P528">IF($I$2="Путешествия с детьми",
INDEX(GRID!$B$47:$BI$57,MATCH(O$7,GRID!$A$47:$A$57,0),MATCH(1,($U$2=GRID!$B$31:$BI$31)*(КАЛЕНДАРЬ!$BF31=GRID!$B$33:$BI$33), 0))*GRID!$B$65,
ROUNDUP(INDEX(GRID!$B$47:$BI$57,MATCH(O$7,GRID!$A$47:$A$57,0),MATCH(1,($U$2=GRID!$B$31:$BI$31)*(КАЛЕНДАРЬ!$BF31=GRID!$B$33:$BI$33),0))*GRID!$B$65*(1-GRID!$B$69),0))</f>
        <v>35948</v>
      </c>
      <c r="Q528" s="47" cm="1">
        <f t="array" ref="Q528">IF($I$2="Путешествия с детьми",
INDEX(GRID!$B$34:$BI$44,MATCH(Q$7,GRID!$A$34:$A$44,0),MATCH(1,($U$2=GRID!$B$31:$BI$31)*(КАЛЕНДАРЬ!$BF31=GRID!$B$33:$BI$33), 0))*GRID!$B$65,
ROUNDUP(INDEX(GRID!$B$34:$BI$44,MATCH(Q$7,GRID!$A$34:$A$44,0),MATCH(1,($U$2=GRID!$B$31:$BI$31)*(КАЛЕНДАРЬ!$BF31=GRID!$B$33:$BI$33),0))*GRID!$B$65*(1-GRID!$B$69),0))</f>
        <v>35518</v>
      </c>
      <c r="R528" s="47" cm="1">
        <f t="array" ref="R528">IF($I$2="Путешествия с детьми",
INDEX(GRID!$B$47:$BI$57,MATCH(Q$7,GRID!$A$47:$A$57,0),MATCH(1,($U$2=GRID!$B$31:$BI$31)*(КАЛЕНДАРЬ!$BF31=GRID!$B$33:$BI$33), 0))*GRID!$B$65,
ROUNDUP(INDEX(GRID!$B$47:$BI$57,MATCH(Q$7,GRID!$A$47:$A$57,0),MATCH(1,($U$2=GRID!$B$31:$BI$31)*(КАЛЕНДАРЬ!$BF31=GRID!$B$33:$BI$33),0))*GRID!$B$65*(1-GRID!$B$69),0))</f>
        <v>37754</v>
      </c>
      <c r="S528" s="47" cm="1">
        <f t="array" ref="S528">IF($I$2="Путешествия с детьми",
INDEX(GRID!$B$34:$BI$44,MATCH(S$7,GRID!$A$34:$A$44,0),MATCH(1,($U$2=GRID!$B$31:$BI$31)*(КАЛЕНДАРЬ!$BF31=GRID!$B$33:$BI$33), 0))*GRID!$B$65,
ROUNDUP(INDEX(GRID!$B$34:$BI$44,MATCH(S$7,GRID!$A$34:$A$44,0),MATCH(1,($U$2=GRID!$B$31:$BI$31)*(КАЛЕНДАРЬ!$BF31=GRID!$B$33:$BI$33),0))*GRID!$B$65*(1-GRID!$B$69),0))</f>
        <v>38700</v>
      </c>
      <c r="T528" s="47" cm="1">
        <f t="array" ref="T528">IF($I$2="Путешествия с детьми",
INDEX(GRID!$B$47:$BI$57,MATCH(S$7,GRID!$A$47:$A$57,0),MATCH(1,($U$2=GRID!$B$31:$BI$31)*(КАЛЕНДАРЬ!$BF31=GRID!$B$33:$BI$33), 0))*GRID!$B$65,
ROUNDUP(INDEX(GRID!$B$47:$BI$57,MATCH(S$7,GRID!$A$47:$A$57,0),MATCH(1,($U$2=GRID!$B$31:$BI$31)*(КАЛЕНДАРЬ!$BF31=GRID!$B$33:$BI$33),0))*GRID!$B$65*(1-GRID!$B$69),0))</f>
        <v>40936</v>
      </c>
      <c r="U528" s="47" cm="1">
        <f t="array" ref="U528">IF($I$2="Путешествия с детьми",
INDEX(GRID!$B$34:$BI$44,MATCH(U$7,GRID!$A$34:$A$44,0),MATCH(1,($U$2=GRID!$B$31:$BI$31)*(КАЛЕНДАРЬ!$BF31=GRID!$B$33:$BI$33), 0))*GRID!$B$65,
ROUNDUP(INDEX(GRID!$B$34:$BI$44,MATCH(U$7,GRID!$A$34:$A$44,0),MATCH(1,($U$2=GRID!$B$31:$BI$31)*(КАЛЕНДАРЬ!$BF31=GRID!$B$33:$BI$33),0))*GRID!$B$65*(1-GRID!$B$69),0))</f>
        <v>44118</v>
      </c>
      <c r="V528" s="47" cm="1">
        <f t="array" ref="V528">IF($I$2="Путешествия с детьми",
INDEX(GRID!$B$47:$BI$57,MATCH(U$7,GRID!$A$47:$A$57,0),MATCH(1,($U$2=GRID!$B$31:$BI$31)*(КАЛЕНДАРЬ!$BF31=GRID!$B$33:$BI$33), 0))*GRID!$B$65,
ROUNDUP(INDEX(GRID!$B$47:$BI$57,MATCH(U$7,GRID!$A$47:$A$57,0),MATCH(1,($U$2=GRID!$B$31:$BI$31)*(КАЛЕНДАРЬ!$BF31=GRID!$B$33:$BI$33),0))*GRID!$B$65*(1-GRID!$B$69),0))</f>
        <v>46354</v>
      </c>
      <c r="W528" s="47" cm="1">
        <f t="array" ref="W528">IF($I$2="Путешествия с детьми",
INDEX(GRID!$B$34:$BI$44,MATCH(W$7,GRID!$A$34:$A$44,0),MATCH(1,($U$2=GRID!$B$31:$BI$31)*(КАЛЕНДАРЬ!$BF31=GRID!$B$33:$BI$33), 0))*GRID!$B$65,
ROUNDUP(INDEX(GRID!$B$34:$BI$44,MATCH(W$7,GRID!$A$34:$A$44,0),MATCH(1,($U$2=GRID!$B$31:$BI$31)*(КАЛЕНДАРЬ!$BF31=GRID!$B$33:$BI$33),0))*GRID!$B$65*(1-GRID!$B$69),0))</f>
        <v>135364</v>
      </c>
      <c r="X528" s="47" cm="1">
        <f t="array" ref="X528">IF($I$2="Путешествия с детьми",
INDEX(GRID!$B$47:$BI$57,MATCH(W$7,GRID!$A$47:$A$57,0),MATCH(1,($U$2=GRID!$B$31:$BI$31)*(КАЛЕНДАРЬ!$BF31=GRID!$B$33:$BI$33), 0))*GRID!$B$65,
ROUNDUP(INDEX(GRID!$B$47:$BI$57,MATCH(W$7,GRID!$A$47:$A$57,0),MATCH(1,($U$2=GRID!$B$31:$BI$31)*(КАЛЕНДАРЬ!$BF31=GRID!$B$33:$BI$33),0))*GRID!$B$65*(1-GRID!$B$69),0))</f>
        <v>137600</v>
      </c>
    </row>
    <row r="529" spans="1:24" ht="12.75" customHeight="1" x14ac:dyDescent="0.2">
      <c r="A529" s="117" t="s">
        <v>45</v>
      </c>
      <c r="B529" s="117">
        <v>29</v>
      </c>
      <c r="C529" s="138" cm="1">
        <f t="array" ref="C529">IF($I$2="Путешествия с детьми",
INDEX(GRID!$B$34:$BI$44,MATCH(C$7,GRID!$A$34:$A$44,0),MATCH(1,($U$2=GRID!$B$31:$BI$31)*(КАЛЕНДАРЬ!$BF32=GRID!$B$33:$BI$33), 0))*GRID!$B$65,
ROUNDUP(INDEX(GRID!$B$34:$BI$44,MATCH(C$7,GRID!$A$34:$A$44,0),MATCH(1,($U$2=GRID!$B$31:$BI$31)*(КАЛЕНДАРЬ!$BF32=GRID!$B$33:$BI$33),0))*GRID!$B$65*(1-GRID!$B$69),0))</f>
        <v>20640</v>
      </c>
      <c r="D529" s="47" cm="1">
        <f t="array" ref="D529">IF($I$2="Путешествия с детьми",
INDEX(GRID!$B$47:$BI$57,MATCH(C$7,GRID!$A$47:$A$57,0),MATCH(1,($U$2=GRID!$B$31:$BI$31)*(КАЛЕНДАРЬ!$BF32=GRID!$B$33:$BI$33), 0))*GRID!$B$65,
ROUNDUP(INDEX(GRID!$B$47:$BI$57,MATCH(C$7,GRID!$A$47:$A$57,0),MATCH(1,($U$2=GRID!$B$31:$BI$31)*(КАЛЕНДАРЬ!$BF32=GRID!$B$33:$BI$33),0))*GRID!$B$65*(1-GRID!$B$69),0))</f>
        <v>22876</v>
      </c>
      <c r="E529" s="47" cm="1">
        <f t="array" ref="E529">IF($I$2="Путешествия с детьми",
INDEX(GRID!$B$34:$BI$44,MATCH(E$7,GRID!$A$34:$A$44,0),MATCH(1,($U$2=GRID!$B$31:$BI$31)*(КАЛЕНДАРЬ!$BF32=GRID!$B$33:$BI$33), 0))*GRID!$B$65,
ROUNDUP(INDEX(GRID!$B$34:$BI$44,MATCH(E$7,GRID!$A$34:$A$44,0),MATCH(1,($U$2=GRID!$B$31:$BI$31)*(КАЛЕНДАРЬ!$BF32=GRID!$B$33:$BI$33),0))*GRID!$B$65*(1-GRID!$B$69),0))</f>
        <v>22274</v>
      </c>
      <c r="F529" s="47" cm="1">
        <f t="array" ref="F529">IF($I$2="Путешествия с детьми",
INDEX(GRID!$B$47:$BI$57,MATCH(E$7,GRID!$A$47:$A$57,0),MATCH(1,($U$2=GRID!$B$31:$BI$31)*(КАЛЕНДАРЬ!$BF32=GRID!$B$33:$BI$33), 0))*GRID!$B$65,
ROUNDUP(INDEX(GRID!$B$47:$BI$57,MATCH(E$7,GRID!$A$47:$A$57,0),MATCH(1,($U$2=GRID!$B$31:$BI$31)*(КАЛЕНДАРЬ!$BF32=GRID!$B$33:$BI$33),0))*GRID!$B$65*(1-GRID!$B$69),0))</f>
        <v>24510</v>
      </c>
      <c r="G529" s="47" cm="1">
        <f t="array" ref="G529">IF($I$2="Путешествия с детьми",
INDEX(GRID!$B$34:$BI$44,MATCH(G$7,GRID!$A$34:$A$44,0),MATCH(1,($U$2=GRID!$B$31:$BI$31)*(КАЛЕНДАРЬ!$BF32=GRID!$B$33:$BI$33), 0))*GRID!$B$65,
ROUNDUP(INDEX(GRID!$B$34:$BI$44,MATCH(G$7,GRID!$A$34:$A$44,0),MATCH(1,($U$2=GRID!$B$31:$BI$31)*(КАЛЕНДАРЬ!$BF32=GRID!$B$33:$BI$33),0))*GRID!$B$65*(1-GRID!$B$69),0))</f>
        <v>23220</v>
      </c>
      <c r="H529" s="47" cm="1">
        <f t="array" ref="H529">IF($I$2="Путешествия с детьми",
INDEX(GRID!$B$47:$BI$57,MATCH(G$7,GRID!$A$47:$A$57,0),MATCH(1,($U$2=GRID!$B$31:$BI$31)*(КАЛЕНДАРЬ!$BF32=GRID!$B$33:$BI$33), 0))*GRID!$B$65,
ROUNDUP(INDEX(GRID!$B$47:$BI$57,MATCH(G$7,GRID!$A$47:$A$57,0),MATCH(1,($U$2=GRID!$B$31:$BI$31)*(КАЛЕНДАРЬ!$BF32=GRID!$B$33:$BI$33),0))*GRID!$B$65*(1-GRID!$B$69),0))</f>
        <v>25456</v>
      </c>
      <c r="I529" s="47" cm="1">
        <f t="array" ref="I529">IF($I$2="Путешествия с детьми",
INDEX(GRID!$B$34:$BI$44,MATCH(I$7,GRID!$A$34:$A$44,0),MATCH(1,($U$2=GRID!$B$31:$BI$31)*(КАЛЕНДАРЬ!$BF32=GRID!$B$33:$BI$33), 0))*GRID!$B$65,
ROUNDUP(INDEX(GRID!$B$34:$BI$44,MATCH(I$7,GRID!$A$34:$A$44,0),MATCH(1,($U$2=GRID!$B$31:$BI$31)*(КАЛЕНДАРЬ!$BF32=GRID!$B$33:$BI$33),0))*GRID!$B$65*(1-GRID!$B$69),0))</f>
        <v>24854</v>
      </c>
      <c r="J529" s="47" cm="1">
        <f t="array" ref="J529">IF($I$2="Путешествия с детьми",
INDEX(GRID!$B$47:$BI$57,MATCH(I$7,GRID!$A$47:$A$57,0),MATCH(1,($U$2=GRID!$B$31:$BI$31)*(КАЛЕНДАРЬ!$BF32=GRID!$B$33:$BI$33), 0))*GRID!$B$65,
ROUNDUP(INDEX(GRID!$B$47:$BI$57,MATCH(I$7,GRID!$A$47:$A$57,0),MATCH(1,($U$2=GRID!$B$31:$BI$31)*(КАЛЕНДАРЬ!$BF32=GRID!$B$33:$BI$33),0))*GRID!$B$65*(1-GRID!$B$69),0))</f>
        <v>27090</v>
      </c>
      <c r="K529" s="47" cm="1">
        <f t="array" ref="K529">IF($I$2="Путешествия с детьми",
INDEX(GRID!$B$34:$BI$44,MATCH(K$7,GRID!$A$34:$A$44,0),MATCH(1,($U$2=GRID!$B$31:$BI$31)*(КАЛЕНДАРЬ!$BF32=GRID!$B$33:$BI$33), 0))*GRID!$B$65,
ROUNDUP(INDEX(GRID!$B$34:$BI$44,MATCH(K$7,GRID!$A$34:$A$44,0),MATCH(1,($U$2=GRID!$B$31:$BI$31)*(КАЛЕНДАРЬ!$BF32=GRID!$B$33:$BI$33),0))*GRID!$B$65*(1-GRID!$B$69),0))</f>
        <v>25800</v>
      </c>
      <c r="L529" s="47" cm="1">
        <f t="array" ref="L529">IF($I$2="Путешествия с детьми",
INDEX(GRID!$B$47:$BI$57,MATCH(K$7,GRID!$A$47:$A$57,0),MATCH(1,($U$2=GRID!$B$31:$BI$31)*(КАЛЕНДАРЬ!$BF32=GRID!$B$33:$BI$33), 0))*GRID!$B$65,
ROUNDUP(INDEX(GRID!$B$47:$BI$57,MATCH(K$7,GRID!$A$47:$A$57,0),MATCH(1,($U$2=GRID!$B$31:$BI$31)*(КАЛЕНДАРЬ!$BF32=GRID!$B$33:$BI$33),0))*GRID!$B$65*(1-GRID!$B$69),0))</f>
        <v>28036</v>
      </c>
      <c r="M529" s="47" cm="1">
        <f t="array" ref="M529">IF($I$2="Путешествия с детьми",
INDEX(GRID!$B$34:$BI$44,MATCH(M$7,GRID!$A$34:$A$44,0),MATCH(1,($U$2=GRID!$B$31:$BI$31)*(КАЛЕНДАРЬ!$BF32=GRID!$B$33:$BI$33), 0))*GRID!$B$65,
ROUNDUP(INDEX(GRID!$B$34:$BI$44,MATCH(M$7,GRID!$A$34:$A$44,0),MATCH(1,($U$2=GRID!$B$31:$BI$31)*(КАЛЕНДАРЬ!$BF32=GRID!$B$33:$BI$33),0))*GRID!$B$65*(1-GRID!$B$69),0))</f>
        <v>27434</v>
      </c>
      <c r="N529" s="47" cm="1">
        <f t="array" ref="N529">IF($I$2="Путешествия с детьми",
INDEX(GRID!$B$47:$BI$57,MATCH(M$7,GRID!$A$47:$A$57,0),MATCH(1,($U$2=GRID!$B$31:$BI$31)*(КАЛЕНДАРЬ!$BF32=GRID!$B$33:$BI$33), 0))*GRID!$B$65,
ROUNDUP(INDEX(GRID!$B$47:$BI$57,MATCH(M$7,GRID!$A$47:$A$57,0),MATCH(1,($U$2=GRID!$B$31:$BI$31)*(КАЛЕНДАРЬ!$BF32=GRID!$B$33:$BI$33),0))*GRID!$B$65*(1-GRID!$B$69),0))</f>
        <v>29670</v>
      </c>
      <c r="O529" s="47" cm="1">
        <f t="array" ref="O529">IF($I$2="Путешествия с детьми",
INDEX(GRID!$B$34:$BI$44,MATCH(O$7,GRID!$A$34:$A$44,0),MATCH(1,($U$2=GRID!$B$31:$BI$31)*(КАЛЕНДАРЬ!$BF32=GRID!$B$33:$BI$33), 0))*GRID!$B$65,
ROUNDUP(INDEX(GRID!$B$34:$BI$44,MATCH(O$7,GRID!$A$34:$A$44,0),MATCH(1,($U$2=GRID!$B$31:$BI$31)*(КАЛЕНДАРЬ!$BF32=GRID!$B$33:$BI$33),0))*GRID!$B$65*(1-GRID!$B$69),0))</f>
        <v>33712</v>
      </c>
      <c r="P529" s="47" cm="1">
        <f t="array" ref="P529">IF($I$2="Путешествия с детьми",
INDEX(GRID!$B$47:$BI$57,MATCH(O$7,GRID!$A$47:$A$57,0),MATCH(1,($U$2=GRID!$B$31:$BI$31)*(КАЛЕНДАРЬ!$BF32=GRID!$B$33:$BI$33), 0))*GRID!$B$65,
ROUNDUP(INDEX(GRID!$B$47:$BI$57,MATCH(O$7,GRID!$A$47:$A$57,0),MATCH(1,($U$2=GRID!$B$31:$BI$31)*(КАЛЕНДАРЬ!$BF32=GRID!$B$33:$BI$33),0))*GRID!$B$65*(1-GRID!$B$69),0))</f>
        <v>35948</v>
      </c>
      <c r="Q529" s="47" cm="1">
        <f t="array" ref="Q529">IF($I$2="Путешествия с детьми",
INDEX(GRID!$B$34:$BI$44,MATCH(Q$7,GRID!$A$34:$A$44,0),MATCH(1,($U$2=GRID!$B$31:$BI$31)*(КАЛЕНДАРЬ!$BF32=GRID!$B$33:$BI$33), 0))*GRID!$B$65,
ROUNDUP(INDEX(GRID!$B$34:$BI$44,MATCH(Q$7,GRID!$A$34:$A$44,0),MATCH(1,($U$2=GRID!$B$31:$BI$31)*(КАЛЕНДАРЬ!$BF32=GRID!$B$33:$BI$33),0))*GRID!$B$65*(1-GRID!$B$69),0))</f>
        <v>35518</v>
      </c>
      <c r="R529" s="47" cm="1">
        <f t="array" ref="R529">IF($I$2="Путешествия с детьми",
INDEX(GRID!$B$47:$BI$57,MATCH(Q$7,GRID!$A$47:$A$57,0),MATCH(1,($U$2=GRID!$B$31:$BI$31)*(КАЛЕНДАРЬ!$BF32=GRID!$B$33:$BI$33), 0))*GRID!$B$65,
ROUNDUP(INDEX(GRID!$B$47:$BI$57,MATCH(Q$7,GRID!$A$47:$A$57,0),MATCH(1,($U$2=GRID!$B$31:$BI$31)*(КАЛЕНДАРЬ!$BF32=GRID!$B$33:$BI$33),0))*GRID!$B$65*(1-GRID!$B$69),0))</f>
        <v>37754</v>
      </c>
      <c r="S529" s="47" cm="1">
        <f t="array" ref="S529">IF($I$2="Путешествия с детьми",
INDEX(GRID!$B$34:$BI$44,MATCH(S$7,GRID!$A$34:$A$44,0),MATCH(1,($U$2=GRID!$B$31:$BI$31)*(КАЛЕНДАРЬ!$BF32=GRID!$B$33:$BI$33), 0))*GRID!$B$65,
ROUNDUP(INDEX(GRID!$B$34:$BI$44,MATCH(S$7,GRID!$A$34:$A$44,0),MATCH(1,($U$2=GRID!$B$31:$BI$31)*(КАЛЕНДАРЬ!$BF32=GRID!$B$33:$BI$33),0))*GRID!$B$65*(1-GRID!$B$69),0))</f>
        <v>38700</v>
      </c>
      <c r="T529" s="47" cm="1">
        <f t="array" ref="T529">IF($I$2="Путешествия с детьми",
INDEX(GRID!$B$47:$BI$57,MATCH(S$7,GRID!$A$47:$A$57,0),MATCH(1,($U$2=GRID!$B$31:$BI$31)*(КАЛЕНДАРЬ!$BF32=GRID!$B$33:$BI$33), 0))*GRID!$B$65,
ROUNDUP(INDEX(GRID!$B$47:$BI$57,MATCH(S$7,GRID!$A$47:$A$57,0),MATCH(1,($U$2=GRID!$B$31:$BI$31)*(КАЛЕНДАРЬ!$BF32=GRID!$B$33:$BI$33),0))*GRID!$B$65*(1-GRID!$B$69),0))</f>
        <v>40936</v>
      </c>
      <c r="U529" s="47" cm="1">
        <f t="array" ref="U529">IF($I$2="Путешествия с детьми",
INDEX(GRID!$B$34:$BI$44,MATCH(U$7,GRID!$A$34:$A$44,0),MATCH(1,($U$2=GRID!$B$31:$BI$31)*(КАЛЕНДАРЬ!$BF32=GRID!$B$33:$BI$33), 0))*GRID!$B$65,
ROUNDUP(INDEX(GRID!$B$34:$BI$44,MATCH(U$7,GRID!$A$34:$A$44,0),MATCH(1,($U$2=GRID!$B$31:$BI$31)*(КАЛЕНДАРЬ!$BF32=GRID!$B$33:$BI$33),0))*GRID!$B$65*(1-GRID!$B$69),0))</f>
        <v>44118</v>
      </c>
      <c r="V529" s="47" cm="1">
        <f t="array" ref="V529">IF($I$2="Путешествия с детьми",
INDEX(GRID!$B$47:$BI$57,MATCH(U$7,GRID!$A$47:$A$57,0),MATCH(1,($U$2=GRID!$B$31:$BI$31)*(КАЛЕНДАРЬ!$BF32=GRID!$B$33:$BI$33), 0))*GRID!$B$65,
ROUNDUP(INDEX(GRID!$B$47:$BI$57,MATCH(U$7,GRID!$A$47:$A$57,0),MATCH(1,($U$2=GRID!$B$31:$BI$31)*(КАЛЕНДАРЬ!$BF32=GRID!$B$33:$BI$33),0))*GRID!$B$65*(1-GRID!$B$69),0))</f>
        <v>46354</v>
      </c>
      <c r="W529" s="47" cm="1">
        <f t="array" ref="W529">IF($I$2="Путешествия с детьми",
INDEX(GRID!$B$34:$BI$44,MATCH(W$7,GRID!$A$34:$A$44,0),MATCH(1,($U$2=GRID!$B$31:$BI$31)*(КАЛЕНДАРЬ!$BF32=GRID!$B$33:$BI$33), 0))*GRID!$B$65,
ROUNDUP(INDEX(GRID!$B$34:$BI$44,MATCH(W$7,GRID!$A$34:$A$44,0),MATCH(1,($U$2=GRID!$B$31:$BI$31)*(КАЛЕНДАРЬ!$BF32=GRID!$B$33:$BI$33),0))*GRID!$B$65*(1-GRID!$B$69),0))</f>
        <v>135364</v>
      </c>
      <c r="X529" s="47" cm="1">
        <f t="array" ref="X529">IF($I$2="Путешествия с детьми",
INDEX(GRID!$B$47:$BI$57,MATCH(W$7,GRID!$A$47:$A$57,0),MATCH(1,($U$2=GRID!$B$31:$BI$31)*(КАЛЕНДАРЬ!$BF32=GRID!$B$33:$BI$33), 0))*GRID!$B$65,
ROUNDUP(INDEX(GRID!$B$47:$BI$57,MATCH(W$7,GRID!$A$47:$A$57,0),MATCH(1,($U$2=GRID!$B$31:$BI$31)*(КАЛЕНДАРЬ!$BF32=GRID!$B$33:$BI$33),0))*GRID!$B$65*(1-GRID!$B$69),0))</f>
        <v>137600</v>
      </c>
    </row>
    <row r="530" spans="1:24" ht="12.75" customHeight="1" x14ac:dyDescent="0.2">
      <c r="A530" s="117" t="s">
        <v>46</v>
      </c>
      <c r="B530" s="117">
        <v>30</v>
      </c>
      <c r="C530" s="138" cm="1">
        <f t="array" ref="C530">IF($I$2="Путешествия с детьми",
INDEX(GRID!$B$34:$BI$44,MATCH(C$7,GRID!$A$34:$A$44,0),MATCH(1,($U$2=GRID!$B$31:$BI$31)*(КАЛЕНДАРЬ!$BF33=GRID!$B$33:$BI$33), 0))*GRID!$B$65,
ROUNDUP(INDEX(GRID!$B$34:$BI$44,MATCH(C$7,GRID!$A$34:$A$44,0),MATCH(1,($U$2=GRID!$B$31:$BI$31)*(КАЛЕНДАРЬ!$BF33=GRID!$B$33:$BI$33),0))*GRID!$B$65*(1-GRID!$B$69),0))</f>
        <v>20640</v>
      </c>
      <c r="D530" s="47" cm="1">
        <f t="array" ref="D530">IF($I$2="Путешествия с детьми",
INDEX(GRID!$B$47:$BI$57,MATCH(C$7,GRID!$A$47:$A$57,0),MATCH(1,($U$2=GRID!$B$31:$BI$31)*(КАЛЕНДАРЬ!$BF33=GRID!$B$33:$BI$33), 0))*GRID!$B$65,
ROUNDUP(INDEX(GRID!$B$47:$BI$57,MATCH(C$7,GRID!$A$47:$A$57,0),MATCH(1,($U$2=GRID!$B$31:$BI$31)*(КАЛЕНДАРЬ!$BF33=GRID!$B$33:$BI$33),0))*GRID!$B$65*(1-GRID!$B$69),0))</f>
        <v>22876</v>
      </c>
      <c r="E530" s="47" cm="1">
        <f t="array" ref="E530">IF($I$2="Путешествия с детьми",
INDEX(GRID!$B$34:$BI$44,MATCH(E$7,GRID!$A$34:$A$44,0),MATCH(1,($U$2=GRID!$B$31:$BI$31)*(КАЛЕНДАРЬ!$BF33=GRID!$B$33:$BI$33), 0))*GRID!$B$65,
ROUNDUP(INDEX(GRID!$B$34:$BI$44,MATCH(E$7,GRID!$A$34:$A$44,0),MATCH(1,($U$2=GRID!$B$31:$BI$31)*(КАЛЕНДАРЬ!$BF33=GRID!$B$33:$BI$33),0))*GRID!$B$65*(1-GRID!$B$69),0))</f>
        <v>22274</v>
      </c>
      <c r="F530" s="47" cm="1">
        <f t="array" ref="F530">IF($I$2="Путешествия с детьми",
INDEX(GRID!$B$47:$BI$57,MATCH(E$7,GRID!$A$47:$A$57,0),MATCH(1,($U$2=GRID!$B$31:$BI$31)*(КАЛЕНДАРЬ!$BF33=GRID!$B$33:$BI$33), 0))*GRID!$B$65,
ROUNDUP(INDEX(GRID!$B$47:$BI$57,MATCH(E$7,GRID!$A$47:$A$57,0),MATCH(1,($U$2=GRID!$B$31:$BI$31)*(КАЛЕНДАРЬ!$BF33=GRID!$B$33:$BI$33),0))*GRID!$B$65*(1-GRID!$B$69),0))</f>
        <v>24510</v>
      </c>
      <c r="G530" s="47" cm="1">
        <f t="array" ref="G530">IF($I$2="Путешествия с детьми",
INDEX(GRID!$B$34:$BI$44,MATCH(G$7,GRID!$A$34:$A$44,0),MATCH(1,($U$2=GRID!$B$31:$BI$31)*(КАЛЕНДАРЬ!$BF33=GRID!$B$33:$BI$33), 0))*GRID!$B$65,
ROUNDUP(INDEX(GRID!$B$34:$BI$44,MATCH(G$7,GRID!$A$34:$A$44,0),MATCH(1,($U$2=GRID!$B$31:$BI$31)*(КАЛЕНДАРЬ!$BF33=GRID!$B$33:$BI$33),0))*GRID!$B$65*(1-GRID!$B$69),0))</f>
        <v>23220</v>
      </c>
      <c r="H530" s="47" cm="1">
        <f t="array" ref="H530">IF($I$2="Путешествия с детьми",
INDEX(GRID!$B$47:$BI$57,MATCH(G$7,GRID!$A$47:$A$57,0),MATCH(1,($U$2=GRID!$B$31:$BI$31)*(КАЛЕНДАРЬ!$BF33=GRID!$B$33:$BI$33), 0))*GRID!$B$65,
ROUNDUP(INDEX(GRID!$B$47:$BI$57,MATCH(G$7,GRID!$A$47:$A$57,0),MATCH(1,($U$2=GRID!$B$31:$BI$31)*(КАЛЕНДАРЬ!$BF33=GRID!$B$33:$BI$33),0))*GRID!$B$65*(1-GRID!$B$69),0))</f>
        <v>25456</v>
      </c>
      <c r="I530" s="47" cm="1">
        <f t="array" ref="I530">IF($I$2="Путешествия с детьми",
INDEX(GRID!$B$34:$BI$44,MATCH(I$7,GRID!$A$34:$A$44,0),MATCH(1,($U$2=GRID!$B$31:$BI$31)*(КАЛЕНДАРЬ!$BF33=GRID!$B$33:$BI$33), 0))*GRID!$B$65,
ROUNDUP(INDEX(GRID!$B$34:$BI$44,MATCH(I$7,GRID!$A$34:$A$44,0),MATCH(1,($U$2=GRID!$B$31:$BI$31)*(КАЛЕНДАРЬ!$BF33=GRID!$B$33:$BI$33),0))*GRID!$B$65*(1-GRID!$B$69),0))</f>
        <v>24854</v>
      </c>
      <c r="J530" s="47" cm="1">
        <f t="array" ref="J530">IF($I$2="Путешествия с детьми",
INDEX(GRID!$B$47:$BI$57,MATCH(I$7,GRID!$A$47:$A$57,0),MATCH(1,($U$2=GRID!$B$31:$BI$31)*(КАЛЕНДАРЬ!$BF33=GRID!$B$33:$BI$33), 0))*GRID!$B$65,
ROUNDUP(INDEX(GRID!$B$47:$BI$57,MATCH(I$7,GRID!$A$47:$A$57,0),MATCH(1,($U$2=GRID!$B$31:$BI$31)*(КАЛЕНДАРЬ!$BF33=GRID!$B$33:$BI$33),0))*GRID!$B$65*(1-GRID!$B$69),0))</f>
        <v>27090</v>
      </c>
      <c r="K530" s="47" cm="1">
        <f t="array" ref="K530">IF($I$2="Путешествия с детьми",
INDEX(GRID!$B$34:$BI$44,MATCH(K$7,GRID!$A$34:$A$44,0),MATCH(1,($U$2=GRID!$B$31:$BI$31)*(КАЛЕНДАРЬ!$BF33=GRID!$B$33:$BI$33), 0))*GRID!$B$65,
ROUNDUP(INDEX(GRID!$B$34:$BI$44,MATCH(K$7,GRID!$A$34:$A$44,0),MATCH(1,($U$2=GRID!$B$31:$BI$31)*(КАЛЕНДАРЬ!$BF33=GRID!$B$33:$BI$33),0))*GRID!$B$65*(1-GRID!$B$69),0))</f>
        <v>25800</v>
      </c>
      <c r="L530" s="47" cm="1">
        <f t="array" ref="L530">IF($I$2="Путешествия с детьми",
INDEX(GRID!$B$47:$BI$57,MATCH(K$7,GRID!$A$47:$A$57,0),MATCH(1,($U$2=GRID!$B$31:$BI$31)*(КАЛЕНДАРЬ!$BF33=GRID!$B$33:$BI$33), 0))*GRID!$B$65,
ROUNDUP(INDEX(GRID!$B$47:$BI$57,MATCH(K$7,GRID!$A$47:$A$57,0),MATCH(1,($U$2=GRID!$B$31:$BI$31)*(КАЛЕНДАРЬ!$BF33=GRID!$B$33:$BI$33),0))*GRID!$B$65*(1-GRID!$B$69),0))</f>
        <v>28036</v>
      </c>
      <c r="M530" s="47" cm="1">
        <f t="array" ref="M530">IF($I$2="Путешествия с детьми",
INDEX(GRID!$B$34:$BI$44,MATCH(M$7,GRID!$A$34:$A$44,0),MATCH(1,($U$2=GRID!$B$31:$BI$31)*(КАЛЕНДАРЬ!$BF33=GRID!$B$33:$BI$33), 0))*GRID!$B$65,
ROUNDUP(INDEX(GRID!$B$34:$BI$44,MATCH(M$7,GRID!$A$34:$A$44,0),MATCH(1,($U$2=GRID!$B$31:$BI$31)*(КАЛЕНДАРЬ!$BF33=GRID!$B$33:$BI$33),0))*GRID!$B$65*(1-GRID!$B$69),0))</f>
        <v>27434</v>
      </c>
      <c r="N530" s="47" cm="1">
        <f t="array" ref="N530">IF($I$2="Путешествия с детьми",
INDEX(GRID!$B$47:$BI$57,MATCH(M$7,GRID!$A$47:$A$57,0),MATCH(1,($U$2=GRID!$B$31:$BI$31)*(КАЛЕНДАРЬ!$BF33=GRID!$B$33:$BI$33), 0))*GRID!$B$65,
ROUNDUP(INDEX(GRID!$B$47:$BI$57,MATCH(M$7,GRID!$A$47:$A$57,0),MATCH(1,($U$2=GRID!$B$31:$BI$31)*(КАЛЕНДАРЬ!$BF33=GRID!$B$33:$BI$33),0))*GRID!$B$65*(1-GRID!$B$69),0))</f>
        <v>29670</v>
      </c>
      <c r="O530" s="47" cm="1">
        <f t="array" ref="O530">IF($I$2="Путешествия с детьми",
INDEX(GRID!$B$34:$BI$44,MATCH(O$7,GRID!$A$34:$A$44,0),MATCH(1,($U$2=GRID!$B$31:$BI$31)*(КАЛЕНДАРЬ!$BF33=GRID!$B$33:$BI$33), 0))*GRID!$B$65,
ROUNDUP(INDEX(GRID!$B$34:$BI$44,MATCH(O$7,GRID!$A$34:$A$44,0),MATCH(1,($U$2=GRID!$B$31:$BI$31)*(КАЛЕНДАРЬ!$BF33=GRID!$B$33:$BI$33),0))*GRID!$B$65*(1-GRID!$B$69),0))</f>
        <v>33712</v>
      </c>
      <c r="P530" s="47" cm="1">
        <f t="array" ref="P530">IF($I$2="Путешествия с детьми",
INDEX(GRID!$B$47:$BI$57,MATCH(O$7,GRID!$A$47:$A$57,0),MATCH(1,($U$2=GRID!$B$31:$BI$31)*(КАЛЕНДАРЬ!$BF33=GRID!$B$33:$BI$33), 0))*GRID!$B$65,
ROUNDUP(INDEX(GRID!$B$47:$BI$57,MATCH(O$7,GRID!$A$47:$A$57,0),MATCH(1,($U$2=GRID!$B$31:$BI$31)*(КАЛЕНДАРЬ!$BF33=GRID!$B$33:$BI$33),0))*GRID!$B$65*(1-GRID!$B$69),0))</f>
        <v>35948</v>
      </c>
      <c r="Q530" s="47" cm="1">
        <f t="array" ref="Q530">IF($I$2="Путешествия с детьми",
INDEX(GRID!$B$34:$BI$44,MATCH(Q$7,GRID!$A$34:$A$44,0),MATCH(1,($U$2=GRID!$B$31:$BI$31)*(КАЛЕНДАРЬ!$BF33=GRID!$B$33:$BI$33), 0))*GRID!$B$65,
ROUNDUP(INDEX(GRID!$B$34:$BI$44,MATCH(Q$7,GRID!$A$34:$A$44,0),MATCH(1,($U$2=GRID!$B$31:$BI$31)*(КАЛЕНДАРЬ!$BF33=GRID!$B$33:$BI$33),0))*GRID!$B$65*(1-GRID!$B$69),0))</f>
        <v>35518</v>
      </c>
      <c r="R530" s="47" cm="1">
        <f t="array" ref="R530">IF($I$2="Путешествия с детьми",
INDEX(GRID!$B$47:$BI$57,MATCH(Q$7,GRID!$A$47:$A$57,0),MATCH(1,($U$2=GRID!$B$31:$BI$31)*(КАЛЕНДАРЬ!$BF33=GRID!$B$33:$BI$33), 0))*GRID!$B$65,
ROUNDUP(INDEX(GRID!$B$47:$BI$57,MATCH(Q$7,GRID!$A$47:$A$57,0),MATCH(1,($U$2=GRID!$B$31:$BI$31)*(КАЛЕНДАРЬ!$BF33=GRID!$B$33:$BI$33),0))*GRID!$B$65*(1-GRID!$B$69),0))</f>
        <v>37754</v>
      </c>
      <c r="S530" s="47" cm="1">
        <f t="array" ref="S530">IF($I$2="Путешествия с детьми",
INDEX(GRID!$B$34:$BI$44,MATCH(S$7,GRID!$A$34:$A$44,0),MATCH(1,($U$2=GRID!$B$31:$BI$31)*(КАЛЕНДАРЬ!$BF33=GRID!$B$33:$BI$33), 0))*GRID!$B$65,
ROUNDUP(INDEX(GRID!$B$34:$BI$44,MATCH(S$7,GRID!$A$34:$A$44,0),MATCH(1,($U$2=GRID!$B$31:$BI$31)*(КАЛЕНДАРЬ!$BF33=GRID!$B$33:$BI$33),0))*GRID!$B$65*(1-GRID!$B$69),0))</f>
        <v>38700</v>
      </c>
      <c r="T530" s="47" cm="1">
        <f t="array" ref="T530">IF($I$2="Путешествия с детьми",
INDEX(GRID!$B$47:$BI$57,MATCH(S$7,GRID!$A$47:$A$57,0),MATCH(1,($U$2=GRID!$B$31:$BI$31)*(КАЛЕНДАРЬ!$BF33=GRID!$B$33:$BI$33), 0))*GRID!$B$65,
ROUNDUP(INDEX(GRID!$B$47:$BI$57,MATCH(S$7,GRID!$A$47:$A$57,0),MATCH(1,($U$2=GRID!$B$31:$BI$31)*(КАЛЕНДАРЬ!$BF33=GRID!$B$33:$BI$33),0))*GRID!$B$65*(1-GRID!$B$69),0))</f>
        <v>40936</v>
      </c>
      <c r="U530" s="47" cm="1">
        <f t="array" ref="U530">IF($I$2="Путешествия с детьми",
INDEX(GRID!$B$34:$BI$44,MATCH(U$7,GRID!$A$34:$A$44,0),MATCH(1,($U$2=GRID!$B$31:$BI$31)*(КАЛЕНДАРЬ!$BF33=GRID!$B$33:$BI$33), 0))*GRID!$B$65,
ROUNDUP(INDEX(GRID!$B$34:$BI$44,MATCH(U$7,GRID!$A$34:$A$44,0),MATCH(1,($U$2=GRID!$B$31:$BI$31)*(КАЛЕНДАРЬ!$BF33=GRID!$B$33:$BI$33),0))*GRID!$B$65*(1-GRID!$B$69),0))</f>
        <v>44118</v>
      </c>
      <c r="V530" s="47" cm="1">
        <f t="array" ref="V530">IF($I$2="Путешествия с детьми",
INDEX(GRID!$B$47:$BI$57,MATCH(U$7,GRID!$A$47:$A$57,0),MATCH(1,($U$2=GRID!$B$31:$BI$31)*(КАЛЕНДАРЬ!$BF33=GRID!$B$33:$BI$33), 0))*GRID!$B$65,
ROUNDUP(INDEX(GRID!$B$47:$BI$57,MATCH(U$7,GRID!$A$47:$A$57,0),MATCH(1,($U$2=GRID!$B$31:$BI$31)*(КАЛЕНДАРЬ!$BF33=GRID!$B$33:$BI$33),0))*GRID!$B$65*(1-GRID!$B$69),0))</f>
        <v>46354</v>
      </c>
      <c r="W530" s="47" cm="1">
        <f t="array" ref="W530">IF($I$2="Путешествия с детьми",
INDEX(GRID!$B$34:$BI$44,MATCH(W$7,GRID!$A$34:$A$44,0),MATCH(1,($U$2=GRID!$B$31:$BI$31)*(КАЛЕНДАРЬ!$BF33=GRID!$B$33:$BI$33), 0))*GRID!$B$65,
ROUNDUP(INDEX(GRID!$B$34:$BI$44,MATCH(W$7,GRID!$A$34:$A$44,0),MATCH(1,($U$2=GRID!$B$31:$BI$31)*(КАЛЕНДАРЬ!$BF33=GRID!$B$33:$BI$33),0))*GRID!$B$65*(1-GRID!$B$69),0))</f>
        <v>135364</v>
      </c>
      <c r="X530" s="47" cm="1">
        <f t="array" ref="X530">IF($I$2="Путешествия с детьми",
INDEX(GRID!$B$47:$BI$57,MATCH(W$7,GRID!$A$47:$A$57,0),MATCH(1,($U$2=GRID!$B$31:$BI$31)*(КАЛЕНДАРЬ!$BF33=GRID!$B$33:$BI$33), 0))*GRID!$B$65,
ROUNDUP(INDEX(GRID!$B$47:$BI$57,MATCH(W$7,GRID!$A$47:$A$57,0),MATCH(1,($U$2=GRID!$B$31:$BI$31)*(КАЛЕНДАРЬ!$BF33=GRID!$B$33:$BI$33),0))*GRID!$B$65*(1-GRID!$B$69),0))</f>
        <v>137600</v>
      </c>
    </row>
    <row r="531" spans="1:24" ht="12.75" customHeight="1" x14ac:dyDescent="0.2">
      <c r="A531" s="117" t="s">
        <v>47</v>
      </c>
      <c r="B531" s="117">
        <v>31</v>
      </c>
      <c r="C531" s="138" cm="1">
        <f t="array" ref="C531">IF($I$2="Путешествия с детьми",
INDEX(GRID!$B$34:$BI$44,MATCH(C$7,GRID!$A$34:$A$44,0),MATCH(1,($U$2=GRID!$B$31:$BI$31)*(КАЛЕНДАРЬ!$BF34=GRID!$B$33:$BI$33), 0))*GRID!$B$65,
ROUNDUP(INDEX(GRID!$B$34:$BI$44,MATCH(C$7,GRID!$A$34:$A$44,0),MATCH(1,($U$2=GRID!$B$31:$BI$31)*(КАЛЕНДАРЬ!$BF34=GRID!$B$33:$BI$33),0))*GRID!$B$65*(1-GRID!$B$69),0))</f>
        <v>20640</v>
      </c>
      <c r="D531" s="47" cm="1">
        <f t="array" ref="D531">IF($I$2="Путешествия с детьми",
INDEX(GRID!$B$47:$BI$57,MATCH(C$7,GRID!$A$47:$A$57,0),MATCH(1,($U$2=GRID!$B$31:$BI$31)*(КАЛЕНДАРЬ!$BF34=GRID!$B$33:$BI$33), 0))*GRID!$B$65,
ROUNDUP(INDEX(GRID!$B$47:$BI$57,MATCH(C$7,GRID!$A$47:$A$57,0),MATCH(1,($U$2=GRID!$B$31:$BI$31)*(КАЛЕНДАРЬ!$BF34=GRID!$B$33:$BI$33),0))*GRID!$B$65*(1-GRID!$B$69),0))</f>
        <v>22876</v>
      </c>
      <c r="E531" s="47" cm="1">
        <f t="array" ref="E531">IF($I$2="Путешествия с детьми",
INDEX(GRID!$B$34:$BI$44,MATCH(E$7,GRID!$A$34:$A$44,0),MATCH(1,($U$2=GRID!$B$31:$BI$31)*(КАЛЕНДАРЬ!$BF34=GRID!$B$33:$BI$33), 0))*GRID!$B$65,
ROUNDUP(INDEX(GRID!$B$34:$BI$44,MATCH(E$7,GRID!$A$34:$A$44,0),MATCH(1,($U$2=GRID!$B$31:$BI$31)*(КАЛЕНДАРЬ!$BF34=GRID!$B$33:$BI$33),0))*GRID!$B$65*(1-GRID!$B$69),0))</f>
        <v>22274</v>
      </c>
      <c r="F531" s="47" cm="1">
        <f t="array" ref="F531">IF($I$2="Путешествия с детьми",
INDEX(GRID!$B$47:$BI$57,MATCH(E$7,GRID!$A$47:$A$57,0),MATCH(1,($U$2=GRID!$B$31:$BI$31)*(КАЛЕНДАРЬ!$BF34=GRID!$B$33:$BI$33), 0))*GRID!$B$65,
ROUNDUP(INDEX(GRID!$B$47:$BI$57,MATCH(E$7,GRID!$A$47:$A$57,0),MATCH(1,($U$2=GRID!$B$31:$BI$31)*(КАЛЕНДАРЬ!$BF34=GRID!$B$33:$BI$33),0))*GRID!$B$65*(1-GRID!$B$69),0))</f>
        <v>24510</v>
      </c>
      <c r="G531" s="47" cm="1">
        <f t="array" ref="G531">IF($I$2="Путешествия с детьми",
INDEX(GRID!$B$34:$BI$44,MATCH(G$7,GRID!$A$34:$A$44,0),MATCH(1,($U$2=GRID!$B$31:$BI$31)*(КАЛЕНДАРЬ!$BF34=GRID!$B$33:$BI$33), 0))*GRID!$B$65,
ROUNDUP(INDEX(GRID!$B$34:$BI$44,MATCH(G$7,GRID!$A$34:$A$44,0),MATCH(1,($U$2=GRID!$B$31:$BI$31)*(КАЛЕНДАРЬ!$BF34=GRID!$B$33:$BI$33),0))*GRID!$B$65*(1-GRID!$B$69),0))</f>
        <v>23220</v>
      </c>
      <c r="H531" s="47" cm="1">
        <f t="array" ref="H531">IF($I$2="Путешествия с детьми",
INDEX(GRID!$B$47:$BI$57,MATCH(G$7,GRID!$A$47:$A$57,0),MATCH(1,($U$2=GRID!$B$31:$BI$31)*(КАЛЕНДАРЬ!$BF34=GRID!$B$33:$BI$33), 0))*GRID!$B$65,
ROUNDUP(INDEX(GRID!$B$47:$BI$57,MATCH(G$7,GRID!$A$47:$A$57,0),MATCH(1,($U$2=GRID!$B$31:$BI$31)*(КАЛЕНДАРЬ!$BF34=GRID!$B$33:$BI$33),0))*GRID!$B$65*(1-GRID!$B$69),0))</f>
        <v>25456</v>
      </c>
      <c r="I531" s="47" cm="1">
        <f t="array" ref="I531">IF($I$2="Путешествия с детьми",
INDEX(GRID!$B$34:$BI$44,MATCH(I$7,GRID!$A$34:$A$44,0),MATCH(1,($U$2=GRID!$B$31:$BI$31)*(КАЛЕНДАРЬ!$BF34=GRID!$B$33:$BI$33), 0))*GRID!$B$65,
ROUNDUP(INDEX(GRID!$B$34:$BI$44,MATCH(I$7,GRID!$A$34:$A$44,0),MATCH(1,($U$2=GRID!$B$31:$BI$31)*(КАЛЕНДАРЬ!$BF34=GRID!$B$33:$BI$33),0))*GRID!$B$65*(1-GRID!$B$69),0))</f>
        <v>24854</v>
      </c>
      <c r="J531" s="47" cm="1">
        <f t="array" ref="J531">IF($I$2="Путешествия с детьми",
INDEX(GRID!$B$47:$BI$57,MATCH(I$7,GRID!$A$47:$A$57,0),MATCH(1,($U$2=GRID!$B$31:$BI$31)*(КАЛЕНДАРЬ!$BF34=GRID!$B$33:$BI$33), 0))*GRID!$B$65,
ROUNDUP(INDEX(GRID!$B$47:$BI$57,MATCH(I$7,GRID!$A$47:$A$57,0),MATCH(1,($U$2=GRID!$B$31:$BI$31)*(КАЛЕНДАРЬ!$BF34=GRID!$B$33:$BI$33),0))*GRID!$B$65*(1-GRID!$B$69),0))</f>
        <v>27090</v>
      </c>
      <c r="K531" s="47" cm="1">
        <f t="array" ref="K531">IF($I$2="Путешествия с детьми",
INDEX(GRID!$B$34:$BI$44,MATCH(K$7,GRID!$A$34:$A$44,0),MATCH(1,($U$2=GRID!$B$31:$BI$31)*(КАЛЕНДАРЬ!$BF34=GRID!$B$33:$BI$33), 0))*GRID!$B$65,
ROUNDUP(INDEX(GRID!$B$34:$BI$44,MATCH(K$7,GRID!$A$34:$A$44,0),MATCH(1,($U$2=GRID!$B$31:$BI$31)*(КАЛЕНДАРЬ!$BF34=GRID!$B$33:$BI$33),0))*GRID!$B$65*(1-GRID!$B$69),0))</f>
        <v>25800</v>
      </c>
      <c r="L531" s="47" cm="1">
        <f t="array" ref="L531">IF($I$2="Путешествия с детьми",
INDEX(GRID!$B$47:$BI$57,MATCH(K$7,GRID!$A$47:$A$57,0),MATCH(1,($U$2=GRID!$B$31:$BI$31)*(КАЛЕНДАРЬ!$BF34=GRID!$B$33:$BI$33), 0))*GRID!$B$65,
ROUNDUP(INDEX(GRID!$B$47:$BI$57,MATCH(K$7,GRID!$A$47:$A$57,0),MATCH(1,($U$2=GRID!$B$31:$BI$31)*(КАЛЕНДАРЬ!$BF34=GRID!$B$33:$BI$33),0))*GRID!$B$65*(1-GRID!$B$69),0))</f>
        <v>28036</v>
      </c>
      <c r="M531" s="47" cm="1">
        <f t="array" ref="M531">IF($I$2="Путешествия с детьми",
INDEX(GRID!$B$34:$BI$44,MATCH(M$7,GRID!$A$34:$A$44,0),MATCH(1,($U$2=GRID!$B$31:$BI$31)*(КАЛЕНДАРЬ!$BF34=GRID!$B$33:$BI$33), 0))*GRID!$B$65,
ROUNDUP(INDEX(GRID!$B$34:$BI$44,MATCH(M$7,GRID!$A$34:$A$44,0),MATCH(1,($U$2=GRID!$B$31:$BI$31)*(КАЛЕНДАРЬ!$BF34=GRID!$B$33:$BI$33),0))*GRID!$B$65*(1-GRID!$B$69),0))</f>
        <v>27434</v>
      </c>
      <c r="N531" s="47" cm="1">
        <f t="array" ref="N531">IF($I$2="Путешествия с детьми",
INDEX(GRID!$B$47:$BI$57,MATCH(M$7,GRID!$A$47:$A$57,0),MATCH(1,($U$2=GRID!$B$31:$BI$31)*(КАЛЕНДАРЬ!$BF34=GRID!$B$33:$BI$33), 0))*GRID!$B$65,
ROUNDUP(INDEX(GRID!$B$47:$BI$57,MATCH(M$7,GRID!$A$47:$A$57,0),MATCH(1,($U$2=GRID!$B$31:$BI$31)*(КАЛЕНДАРЬ!$BF34=GRID!$B$33:$BI$33),0))*GRID!$B$65*(1-GRID!$B$69),0))</f>
        <v>29670</v>
      </c>
      <c r="O531" s="47" cm="1">
        <f t="array" ref="O531">IF($I$2="Путешествия с детьми",
INDEX(GRID!$B$34:$BI$44,MATCH(O$7,GRID!$A$34:$A$44,0),MATCH(1,($U$2=GRID!$B$31:$BI$31)*(КАЛЕНДАРЬ!$BF34=GRID!$B$33:$BI$33), 0))*GRID!$B$65,
ROUNDUP(INDEX(GRID!$B$34:$BI$44,MATCH(O$7,GRID!$A$34:$A$44,0),MATCH(1,($U$2=GRID!$B$31:$BI$31)*(КАЛЕНДАРЬ!$BF34=GRID!$B$33:$BI$33),0))*GRID!$B$65*(1-GRID!$B$69),0))</f>
        <v>33712</v>
      </c>
      <c r="P531" s="47" cm="1">
        <f t="array" ref="P531">IF($I$2="Путешествия с детьми",
INDEX(GRID!$B$47:$BI$57,MATCH(O$7,GRID!$A$47:$A$57,0),MATCH(1,($U$2=GRID!$B$31:$BI$31)*(КАЛЕНДАРЬ!$BF34=GRID!$B$33:$BI$33), 0))*GRID!$B$65,
ROUNDUP(INDEX(GRID!$B$47:$BI$57,MATCH(O$7,GRID!$A$47:$A$57,0),MATCH(1,($U$2=GRID!$B$31:$BI$31)*(КАЛЕНДАРЬ!$BF34=GRID!$B$33:$BI$33),0))*GRID!$B$65*(1-GRID!$B$69),0))</f>
        <v>35948</v>
      </c>
      <c r="Q531" s="47" cm="1">
        <f t="array" ref="Q531">IF($I$2="Путешествия с детьми",
INDEX(GRID!$B$34:$BI$44,MATCH(Q$7,GRID!$A$34:$A$44,0),MATCH(1,($U$2=GRID!$B$31:$BI$31)*(КАЛЕНДАРЬ!$BF34=GRID!$B$33:$BI$33), 0))*GRID!$B$65,
ROUNDUP(INDEX(GRID!$B$34:$BI$44,MATCH(Q$7,GRID!$A$34:$A$44,0),MATCH(1,($U$2=GRID!$B$31:$BI$31)*(КАЛЕНДАРЬ!$BF34=GRID!$B$33:$BI$33),0))*GRID!$B$65*(1-GRID!$B$69),0))</f>
        <v>35518</v>
      </c>
      <c r="R531" s="47" cm="1">
        <f t="array" ref="R531">IF($I$2="Путешествия с детьми",
INDEX(GRID!$B$47:$BI$57,MATCH(Q$7,GRID!$A$47:$A$57,0),MATCH(1,($U$2=GRID!$B$31:$BI$31)*(КАЛЕНДАРЬ!$BF34=GRID!$B$33:$BI$33), 0))*GRID!$B$65,
ROUNDUP(INDEX(GRID!$B$47:$BI$57,MATCH(Q$7,GRID!$A$47:$A$57,0),MATCH(1,($U$2=GRID!$B$31:$BI$31)*(КАЛЕНДАРЬ!$BF34=GRID!$B$33:$BI$33),0))*GRID!$B$65*(1-GRID!$B$69),0))</f>
        <v>37754</v>
      </c>
      <c r="S531" s="47" cm="1">
        <f t="array" ref="S531">IF($I$2="Путешествия с детьми",
INDEX(GRID!$B$34:$BI$44,MATCH(S$7,GRID!$A$34:$A$44,0),MATCH(1,($U$2=GRID!$B$31:$BI$31)*(КАЛЕНДАРЬ!$BF34=GRID!$B$33:$BI$33), 0))*GRID!$B$65,
ROUNDUP(INDEX(GRID!$B$34:$BI$44,MATCH(S$7,GRID!$A$34:$A$44,0),MATCH(1,($U$2=GRID!$B$31:$BI$31)*(КАЛЕНДАРЬ!$BF34=GRID!$B$33:$BI$33),0))*GRID!$B$65*(1-GRID!$B$69),0))</f>
        <v>38700</v>
      </c>
      <c r="T531" s="47" cm="1">
        <f t="array" ref="T531">IF($I$2="Путешествия с детьми",
INDEX(GRID!$B$47:$BI$57,MATCH(S$7,GRID!$A$47:$A$57,0),MATCH(1,($U$2=GRID!$B$31:$BI$31)*(КАЛЕНДАРЬ!$BF34=GRID!$B$33:$BI$33), 0))*GRID!$B$65,
ROUNDUP(INDEX(GRID!$B$47:$BI$57,MATCH(S$7,GRID!$A$47:$A$57,0),MATCH(1,($U$2=GRID!$B$31:$BI$31)*(КАЛЕНДАРЬ!$BF34=GRID!$B$33:$BI$33),0))*GRID!$B$65*(1-GRID!$B$69),0))</f>
        <v>40936</v>
      </c>
      <c r="U531" s="47" cm="1">
        <f t="array" ref="U531">IF($I$2="Путешествия с детьми",
INDEX(GRID!$B$34:$BI$44,MATCH(U$7,GRID!$A$34:$A$44,0),MATCH(1,($U$2=GRID!$B$31:$BI$31)*(КАЛЕНДАРЬ!$BF34=GRID!$B$33:$BI$33), 0))*GRID!$B$65,
ROUNDUP(INDEX(GRID!$B$34:$BI$44,MATCH(U$7,GRID!$A$34:$A$44,0),MATCH(1,($U$2=GRID!$B$31:$BI$31)*(КАЛЕНДАРЬ!$BF34=GRID!$B$33:$BI$33),0))*GRID!$B$65*(1-GRID!$B$69),0))</f>
        <v>44118</v>
      </c>
      <c r="V531" s="47" cm="1">
        <f t="array" ref="V531">IF($I$2="Путешествия с детьми",
INDEX(GRID!$B$47:$BI$57,MATCH(U$7,GRID!$A$47:$A$57,0),MATCH(1,($U$2=GRID!$B$31:$BI$31)*(КАЛЕНДАРЬ!$BF34=GRID!$B$33:$BI$33), 0))*GRID!$B$65,
ROUNDUP(INDEX(GRID!$B$47:$BI$57,MATCH(U$7,GRID!$A$47:$A$57,0),MATCH(1,($U$2=GRID!$B$31:$BI$31)*(КАЛЕНДАРЬ!$BF34=GRID!$B$33:$BI$33),0))*GRID!$B$65*(1-GRID!$B$69),0))</f>
        <v>46354</v>
      </c>
      <c r="W531" s="47" cm="1">
        <f t="array" ref="W531">IF($I$2="Путешествия с детьми",
INDEX(GRID!$B$34:$BI$44,MATCH(W$7,GRID!$A$34:$A$44,0),MATCH(1,($U$2=GRID!$B$31:$BI$31)*(КАЛЕНДАРЬ!$BF34=GRID!$B$33:$BI$33), 0))*GRID!$B$65,
ROUNDUP(INDEX(GRID!$B$34:$BI$44,MATCH(W$7,GRID!$A$34:$A$44,0),MATCH(1,($U$2=GRID!$B$31:$BI$31)*(КАЛЕНДАРЬ!$BF34=GRID!$B$33:$BI$33),0))*GRID!$B$65*(1-GRID!$B$69),0))</f>
        <v>135364</v>
      </c>
      <c r="X531" s="47" cm="1">
        <f t="array" ref="X531">IF($I$2="Путешествия с детьми",
INDEX(GRID!$B$47:$BI$57,MATCH(W$7,GRID!$A$47:$A$57,0),MATCH(1,($U$2=GRID!$B$31:$BI$31)*(КАЛЕНДАРЬ!$BF34=GRID!$B$33:$BI$33), 0))*GRID!$B$65,
ROUNDUP(INDEX(GRID!$B$47:$BI$57,MATCH(W$7,GRID!$A$47:$A$57,0),MATCH(1,($U$2=GRID!$B$31:$BI$31)*(КАЛЕНДАРЬ!$BF34=GRID!$B$33:$BI$33),0))*GRID!$B$65*(1-GRID!$B$69),0))</f>
        <v>137600</v>
      </c>
    </row>
    <row r="532" spans="1:24" ht="16.5" customHeight="1" x14ac:dyDescent="0.2">
      <c r="A532" s="125"/>
      <c r="B532" s="126"/>
      <c r="C532" s="125"/>
      <c r="D532" s="7"/>
      <c r="E532" s="7"/>
      <c r="F532" s="7"/>
      <c r="G532" s="6"/>
      <c r="H532" s="7"/>
      <c r="I532" s="7"/>
      <c r="J532" s="7"/>
      <c r="K532" s="6"/>
      <c r="L532" s="7"/>
      <c r="M532" s="7"/>
      <c r="N532" s="7"/>
      <c r="O532" s="6"/>
      <c r="P532" s="7"/>
      <c r="Q532" s="6"/>
      <c r="R532" s="7"/>
      <c r="S532" s="7"/>
      <c r="T532" s="6"/>
      <c r="U532" s="7"/>
      <c r="V532" s="7"/>
      <c r="W532" s="7"/>
      <c r="X532" s="7"/>
    </row>
    <row r="533" spans="1:24" ht="16.5" customHeight="1" x14ac:dyDescent="0.2">
      <c r="A533" s="210" t="s">
        <v>38</v>
      </c>
      <c r="B533" s="210"/>
      <c r="C533" s="210"/>
      <c r="D533" s="210"/>
      <c r="E533" s="210"/>
      <c r="F533" s="210"/>
      <c r="G533" s="210"/>
      <c r="H533" s="210"/>
      <c r="I533" s="210"/>
      <c r="J533" s="210"/>
      <c r="K533" s="210"/>
      <c r="L533" s="210"/>
      <c r="M533" s="210"/>
      <c r="N533" s="210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</row>
    <row r="534" spans="1:24" ht="16.5" customHeight="1" x14ac:dyDescent="0.2">
      <c r="A534" s="211" t="s">
        <v>144</v>
      </c>
      <c r="B534" s="212"/>
      <c r="C534" s="212"/>
      <c r="D534" s="212"/>
      <c r="E534" s="212"/>
      <c r="F534" s="212"/>
      <c r="G534" s="212"/>
      <c r="H534" s="212"/>
      <c r="I534" s="212"/>
      <c r="J534" s="212"/>
      <c r="K534" s="212"/>
      <c r="L534" s="212"/>
      <c r="M534" s="212"/>
      <c r="N534" s="212"/>
      <c r="O534" s="212"/>
      <c r="P534" s="212"/>
      <c r="Q534" s="212"/>
      <c r="R534" s="212"/>
      <c r="S534" s="212"/>
      <c r="T534" s="212"/>
      <c r="U534" s="212"/>
      <c r="V534" s="212"/>
      <c r="W534" s="212"/>
      <c r="X534" s="212"/>
    </row>
    <row r="535" spans="1:24" ht="38.25" customHeight="1" x14ac:dyDescent="0.2">
      <c r="A535" s="213" t="s">
        <v>39</v>
      </c>
      <c r="B535" s="214"/>
      <c r="C535" s="217" t="s">
        <v>85</v>
      </c>
      <c r="D535" s="218"/>
      <c r="E535" s="219" t="s">
        <v>86</v>
      </c>
      <c r="F535" s="220"/>
      <c r="G535" s="221" t="s">
        <v>186</v>
      </c>
      <c r="H535" s="222"/>
      <c r="I535" s="223" t="s">
        <v>187</v>
      </c>
      <c r="J535" s="224"/>
      <c r="K535" s="225" t="s">
        <v>88</v>
      </c>
      <c r="L535" s="225"/>
      <c r="M535" s="226" t="s">
        <v>89</v>
      </c>
      <c r="N535" s="227"/>
      <c r="O535" s="250" t="s">
        <v>94</v>
      </c>
      <c r="P535" s="250"/>
      <c r="Q535" s="230" t="s">
        <v>188</v>
      </c>
      <c r="R535" s="230"/>
      <c r="S535" s="231" t="s">
        <v>189</v>
      </c>
      <c r="T535" s="231"/>
      <c r="U535" s="232" t="s">
        <v>91</v>
      </c>
      <c r="V535" s="233"/>
      <c r="W535" s="234" t="s">
        <v>96</v>
      </c>
      <c r="X535" s="235"/>
    </row>
    <row r="536" spans="1:24" ht="16.5" customHeight="1" x14ac:dyDescent="0.2">
      <c r="A536" s="215"/>
      <c r="B536" s="216"/>
      <c r="C536" s="67" t="s">
        <v>40</v>
      </c>
      <c r="D536" s="45" t="s">
        <v>41</v>
      </c>
      <c r="E536" s="45" t="s">
        <v>40</v>
      </c>
      <c r="F536" s="45" t="s">
        <v>41</v>
      </c>
      <c r="G536" s="45" t="s">
        <v>40</v>
      </c>
      <c r="H536" s="45" t="s">
        <v>41</v>
      </c>
      <c r="I536" s="45" t="s">
        <v>40</v>
      </c>
      <c r="J536" s="45" t="s">
        <v>41</v>
      </c>
      <c r="K536" s="45" t="s">
        <v>40</v>
      </c>
      <c r="L536" s="45" t="s">
        <v>41</v>
      </c>
      <c r="M536" s="45" t="s">
        <v>40</v>
      </c>
      <c r="N536" s="45" t="s">
        <v>41</v>
      </c>
      <c r="O536" s="45" t="s">
        <v>40</v>
      </c>
      <c r="P536" s="45" t="s">
        <v>41</v>
      </c>
      <c r="Q536" s="45" t="s">
        <v>40</v>
      </c>
      <c r="R536" s="45" t="s">
        <v>41</v>
      </c>
      <c r="S536" s="45" t="s">
        <v>40</v>
      </c>
      <c r="T536" s="45" t="s">
        <v>41</v>
      </c>
      <c r="U536" s="45" t="s">
        <v>40</v>
      </c>
      <c r="V536" s="45" t="s">
        <v>41</v>
      </c>
      <c r="W536" s="45" t="s">
        <v>40</v>
      </c>
      <c r="X536" s="45" t="s">
        <v>41</v>
      </c>
    </row>
    <row r="537" spans="1:24" ht="13.5" customHeight="1" x14ac:dyDescent="0.2">
      <c r="A537" s="117" t="s">
        <v>48</v>
      </c>
      <c r="B537" s="117">
        <v>1</v>
      </c>
      <c r="C537" s="138" cm="1">
        <f t="array" ref="C537">IF($I$2="Путешествия с детьми",
INDEX(GRID!$B$34:$BI$44,MATCH(C$7,GRID!$A$34:$A$44,0),MATCH(1,($U$2=GRID!$B$31:$BI$31)*(КАЛЕНДАРЬ!$BI4=GRID!$B$33:$BI$33), 0))*GRID!$B$65,
ROUNDUP(INDEX(GRID!$B$34:$BI$44,MATCH(C$7,GRID!$A$34:$A$44,0),MATCH(1,($U$2=GRID!$B$31:$BI$31)*(КАЛЕНДАРЬ!$BI4=GRID!$B$33:$BI$33),0))*GRID!$B$65*(1-GRID!$B$69),0))</f>
        <v>22704</v>
      </c>
      <c r="D537" s="47" cm="1">
        <f t="array" ref="D537">IF($I$2="Путешествия с детьми",
INDEX(GRID!$B$47:$BI$57,MATCH(C$7,GRID!$A$47:$A$57,0),MATCH(1,($U$2=GRID!$B$31:$BI$31)*(КАЛЕНДАРЬ!$BI4=GRID!$B$33:$BI$33), 0))*GRID!$B$65,
ROUNDUP(INDEX(GRID!$B$47:$BI$57,MATCH(C$7,GRID!$A$47:$A$57,0),MATCH(1,($U$2=GRID!$B$31:$BI$31)*(КАЛЕНДАРЬ!$BI4=GRID!$B$33:$BI$33),0))*GRID!$B$65*(1-GRID!$B$69),0))</f>
        <v>24940</v>
      </c>
      <c r="E537" s="47" cm="1">
        <f t="array" ref="E537">IF($I$2="Путешествия с детьми",
INDEX(GRID!$B$34:$BI$44,MATCH(E$7,GRID!$A$34:$A$44,0),MATCH(1,($U$2=GRID!$B$31:$BI$31)*(КАЛЕНДАРЬ!$BI4=GRID!$B$33:$BI$33), 0))*GRID!$B$65,
ROUNDUP(INDEX(GRID!$B$34:$BI$44,MATCH(E$7,GRID!$A$34:$A$44,0),MATCH(1,($U$2=GRID!$B$31:$BI$31)*(КАЛЕНДАРЬ!$BI4=GRID!$B$33:$BI$33),0))*GRID!$B$65*(1-GRID!$B$69),0))</f>
        <v>24424</v>
      </c>
      <c r="F537" s="47" cm="1">
        <f t="array" ref="F537">IF($I$2="Путешествия с детьми",
INDEX(GRID!$B$47:$BI$57,MATCH(E$7,GRID!$A$47:$A$57,0),MATCH(1,($U$2=GRID!$B$31:$BI$31)*(КАЛЕНДАРЬ!$BI4=GRID!$B$33:$BI$33), 0))*GRID!$B$65,
ROUNDUP(INDEX(GRID!$B$47:$BI$57,MATCH(E$7,GRID!$A$47:$A$57,0),MATCH(1,($U$2=GRID!$B$31:$BI$31)*(КАЛЕНДАРЬ!$BI4=GRID!$B$33:$BI$33),0))*GRID!$B$65*(1-GRID!$B$69),0))</f>
        <v>26660</v>
      </c>
      <c r="G537" s="47" cm="1">
        <f t="array" ref="G537">IF($I$2="Путешествия с детьми",
INDEX(GRID!$B$34:$BI$44,MATCH(G$7,GRID!$A$34:$A$44,0),MATCH(1,($U$2=GRID!$B$31:$BI$31)*(КАЛЕНДАРЬ!$BI4=GRID!$B$33:$BI$33), 0))*GRID!$B$65,
ROUNDUP(INDEX(GRID!$B$34:$BI$44,MATCH(G$7,GRID!$A$34:$A$44,0),MATCH(1,($U$2=GRID!$B$31:$BI$31)*(КАЛЕНДАРЬ!$BI4=GRID!$B$33:$BI$33),0))*GRID!$B$65*(1-GRID!$B$69),0))</f>
        <v>25370</v>
      </c>
      <c r="H537" s="47" cm="1">
        <f t="array" ref="H537">IF($I$2="Путешествия с детьми",
INDEX(GRID!$B$47:$BI$57,MATCH(G$7,GRID!$A$47:$A$57,0),MATCH(1,($U$2=GRID!$B$31:$BI$31)*(КАЛЕНДАРЬ!$BI4=GRID!$B$33:$BI$33), 0))*GRID!$B$65,
ROUNDUP(INDEX(GRID!$B$47:$BI$57,MATCH(G$7,GRID!$A$47:$A$57,0),MATCH(1,($U$2=GRID!$B$31:$BI$31)*(КАЛЕНДАРЬ!$BI4=GRID!$B$33:$BI$33),0))*GRID!$B$65*(1-GRID!$B$69),0))</f>
        <v>27606</v>
      </c>
      <c r="I537" s="47" cm="1">
        <f t="array" ref="I537">IF($I$2="Путешествия с детьми",
INDEX(GRID!$B$34:$BI$44,MATCH(I$7,GRID!$A$34:$A$44,0),MATCH(1,($U$2=GRID!$B$31:$BI$31)*(КАЛЕНДАРЬ!$BI4=GRID!$B$33:$BI$33), 0))*GRID!$B$65,
ROUNDUP(INDEX(GRID!$B$34:$BI$44,MATCH(I$7,GRID!$A$34:$A$44,0),MATCH(1,($U$2=GRID!$B$31:$BI$31)*(КАЛЕНДАРЬ!$BI4=GRID!$B$33:$BI$33),0))*GRID!$B$65*(1-GRID!$B$69),0))</f>
        <v>27090</v>
      </c>
      <c r="J537" s="47" cm="1">
        <f t="array" ref="J537">IF($I$2="Путешествия с детьми",
INDEX(GRID!$B$47:$BI$57,MATCH(I$7,GRID!$A$47:$A$57,0),MATCH(1,($U$2=GRID!$B$31:$BI$31)*(КАЛЕНДАРЬ!$BI4=GRID!$B$33:$BI$33), 0))*GRID!$B$65,
ROUNDUP(INDEX(GRID!$B$47:$BI$57,MATCH(I$7,GRID!$A$47:$A$57,0),MATCH(1,($U$2=GRID!$B$31:$BI$31)*(КАЛЕНДАРЬ!$BI4=GRID!$B$33:$BI$33),0))*GRID!$B$65*(1-GRID!$B$69),0))</f>
        <v>29326</v>
      </c>
      <c r="K537" s="47" cm="1">
        <f t="array" ref="K537">IF($I$2="Путешествия с детьми",
INDEX(GRID!$B$34:$BI$44,MATCH(K$7,GRID!$A$34:$A$44,0),MATCH(1,($U$2=GRID!$B$31:$BI$31)*(КАЛЕНДАРЬ!$BI4=GRID!$B$33:$BI$33), 0))*GRID!$B$65,
ROUNDUP(INDEX(GRID!$B$34:$BI$44,MATCH(K$7,GRID!$A$34:$A$44,0),MATCH(1,($U$2=GRID!$B$31:$BI$31)*(КАЛЕНДАРЬ!$BI4=GRID!$B$33:$BI$33),0))*GRID!$B$65*(1-GRID!$B$69),0))</f>
        <v>28036</v>
      </c>
      <c r="L537" s="47" cm="1">
        <f t="array" ref="L537">IF($I$2="Путешествия с детьми",
INDEX(GRID!$B$47:$BI$57,MATCH(K$7,GRID!$A$47:$A$57,0),MATCH(1,($U$2=GRID!$B$31:$BI$31)*(КАЛЕНДАРЬ!$BI4=GRID!$B$33:$BI$33), 0))*GRID!$B$65,
ROUNDUP(INDEX(GRID!$B$47:$BI$57,MATCH(K$7,GRID!$A$47:$A$57,0),MATCH(1,($U$2=GRID!$B$31:$BI$31)*(КАЛЕНДАРЬ!$BI4=GRID!$B$33:$BI$33),0))*GRID!$B$65*(1-GRID!$B$69),0))</f>
        <v>30272</v>
      </c>
      <c r="M537" s="47" cm="1">
        <f t="array" ref="M537">IF($I$2="Путешествия с детьми",
INDEX(GRID!$B$34:$BI$44,MATCH(M$7,GRID!$A$34:$A$44,0),MATCH(1,($U$2=GRID!$B$31:$BI$31)*(КАЛЕНДАРЬ!$BI4=GRID!$B$33:$BI$33), 0))*GRID!$B$65,
ROUNDUP(INDEX(GRID!$B$34:$BI$44,MATCH(M$7,GRID!$A$34:$A$44,0),MATCH(1,($U$2=GRID!$B$31:$BI$31)*(КАЛЕНДАРЬ!$BI4=GRID!$B$33:$BI$33),0))*GRID!$B$65*(1-GRID!$B$69),0))</f>
        <v>29756</v>
      </c>
      <c r="N537" s="47" cm="1">
        <f t="array" ref="N537">IF($I$2="Путешествия с детьми",
INDEX(GRID!$B$47:$BI$57,MATCH(M$7,GRID!$A$47:$A$57,0),MATCH(1,($U$2=GRID!$B$31:$BI$31)*(КАЛЕНДАРЬ!$BI4=GRID!$B$33:$BI$33), 0))*GRID!$B$65,
ROUNDUP(INDEX(GRID!$B$47:$BI$57,MATCH(M$7,GRID!$A$47:$A$57,0),MATCH(1,($U$2=GRID!$B$31:$BI$31)*(КАЛЕНДАРЬ!$BI4=GRID!$B$33:$BI$33),0))*GRID!$B$65*(1-GRID!$B$69),0))</f>
        <v>31992</v>
      </c>
      <c r="O537" s="47" cm="1">
        <f t="array" ref="O537">IF($I$2="Путешествия с детьми",
INDEX(GRID!$B$34:$BI$44,MATCH(O$7,GRID!$A$34:$A$44,0),MATCH(1,($U$2=GRID!$B$31:$BI$31)*(КАЛЕНДАРЬ!$BI4=GRID!$B$33:$BI$33), 0))*GRID!$B$65,
ROUNDUP(INDEX(GRID!$B$34:$BI$44,MATCH(O$7,GRID!$A$34:$A$44,0),MATCH(1,($U$2=GRID!$B$31:$BI$31)*(КАЛЕНДАРЬ!$BI4=GRID!$B$33:$BI$33),0))*GRID!$B$65*(1-GRID!$B$69),0))</f>
        <v>36292</v>
      </c>
      <c r="P537" s="47" cm="1">
        <f t="array" ref="P537">IF($I$2="Путешествия с детьми",
INDEX(GRID!$B$47:$BI$57,MATCH(O$7,GRID!$A$47:$A$57,0),MATCH(1,($U$2=GRID!$B$31:$BI$31)*(КАЛЕНДАРЬ!$BI4=GRID!$B$33:$BI$33), 0))*GRID!$B$65,
ROUNDUP(INDEX(GRID!$B$47:$BI$57,MATCH(O$7,GRID!$A$47:$A$57,0),MATCH(1,($U$2=GRID!$B$31:$BI$31)*(КАЛЕНДАРЬ!$BI4=GRID!$B$33:$BI$33),0))*GRID!$B$65*(1-GRID!$B$69),0))</f>
        <v>38528</v>
      </c>
      <c r="Q537" s="47" cm="1">
        <f t="array" ref="Q537">IF($I$2="Путешествия с детьми",
INDEX(GRID!$B$34:$BI$44,MATCH(Q$7,GRID!$A$34:$A$44,0),MATCH(1,($U$2=GRID!$B$31:$BI$31)*(КАЛЕНДАРЬ!$BI4=GRID!$B$33:$BI$33), 0))*GRID!$B$65,
ROUNDUP(INDEX(GRID!$B$34:$BI$44,MATCH(Q$7,GRID!$A$34:$A$44,0),MATCH(1,($U$2=GRID!$B$31:$BI$31)*(КАЛЕНДАРЬ!$BI4=GRID!$B$33:$BI$33),0))*GRID!$B$65*(1-GRID!$B$69),0))</f>
        <v>38184</v>
      </c>
      <c r="R537" s="47" cm="1">
        <f t="array" ref="R537">IF($I$2="Путешествия с детьми",
INDEX(GRID!$B$47:$BI$57,MATCH(Q$7,GRID!$A$47:$A$57,0),MATCH(1,($U$2=GRID!$B$31:$BI$31)*(КАЛЕНДАРЬ!$BI4=GRID!$B$33:$BI$33), 0))*GRID!$B$65,
ROUNDUP(INDEX(GRID!$B$47:$BI$57,MATCH(Q$7,GRID!$A$47:$A$57,0),MATCH(1,($U$2=GRID!$B$31:$BI$31)*(КАЛЕНДАРЬ!$BI4=GRID!$B$33:$BI$33),0))*GRID!$B$65*(1-GRID!$B$69),0))</f>
        <v>40420</v>
      </c>
      <c r="S537" s="47" cm="1">
        <f t="array" ref="S537">IF($I$2="Путешествия с детьми",
INDEX(GRID!$B$34:$BI$44,MATCH(S$7,GRID!$A$34:$A$44,0),MATCH(1,($U$2=GRID!$B$31:$BI$31)*(КАЛЕНДАРЬ!$BI4=GRID!$B$33:$BI$33), 0))*GRID!$B$65,
ROUNDUP(INDEX(GRID!$B$34:$BI$44,MATCH(S$7,GRID!$A$34:$A$44,0),MATCH(1,($U$2=GRID!$B$31:$BI$31)*(КАЛЕНДАРЬ!$BI4=GRID!$B$33:$BI$33),0))*GRID!$B$65*(1-GRID!$B$69),0))</f>
        <v>41452</v>
      </c>
      <c r="T537" s="47" cm="1">
        <f t="array" ref="T537">IF($I$2="Путешествия с детьми",
INDEX(GRID!$B$47:$BI$57,MATCH(S$7,GRID!$A$47:$A$57,0),MATCH(1,($U$2=GRID!$B$31:$BI$31)*(КАЛЕНДАРЬ!$BI4=GRID!$B$33:$BI$33), 0))*GRID!$B$65,
ROUNDUP(INDEX(GRID!$B$47:$BI$57,MATCH(S$7,GRID!$A$47:$A$57,0),MATCH(1,($U$2=GRID!$B$31:$BI$31)*(КАЛЕНДАРЬ!$BI4=GRID!$B$33:$BI$33),0))*GRID!$B$65*(1-GRID!$B$69),0))</f>
        <v>43688</v>
      </c>
      <c r="U537" s="47" cm="1">
        <f t="array" ref="U537">IF($I$2="Путешествия с детьми",
INDEX(GRID!$B$34:$BI$44,MATCH(U$7,GRID!$A$34:$A$44,0),MATCH(1,($U$2=GRID!$B$31:$BI$31)*(КАЛЕНДАРЬ!$BI4=GRID!$B$33:$BI$33), 0))*GRID!$B$65,
ROUNDUP(INDEX(GRID!$B$34:$BI$44,MATCH(U$7,GRID!$A$34:$A$44,0),MATCH(1,($U$2=GRID!$B$31:$BI$31)*(КАЛЕНДАРЬ!$BI4=GRID!$B$33:$BI$33),0))*GRID!$B$65*(1-GRID!$B$69),0))</f>
        <v>47042</v>
      </c>
      <c r="V537" s="47" cm="1">
        <f t="array" ref="V537">IF($I$2="Путешествия с детьми",
INDEX(GRID!$B$47:$BI$57,MATCH(U$7,GRID!$A$47:$A$57,0),MATCH(1,($U$2=GRID!$B$31:$BI$31)*(КАЛЕНДАРЬ!$BI4=GRID!$B$33:$BI$33), 0))*GRID!$B$65,
ROUNDUP(INDEX(GRID!$B$47:$BI$57,MATCH(U$7,GRID!$A$47:$A$57,0),MATCH(1,($U$2=GRID!$B$31:$BI$31)*(КАЛЕНДАРЬ!$BI4=GRID!$B$33:$BI$33),0))*GRID!$B$65*(1-GRID!$B$69),0))</f>
        <v>49278</v>
      </c>
      <c r="W537" s="47" cm="1">
        <f t="array" ref="W537">IF($I$2="Путешествия с детьми",
INDEX(GRID!$B$34:$BI$44,MATCH(W$7,GRID!$A$34:$A$44,0),MATCH(1,($U$2=GRID!$B$31:$BI$31)*(КАЛЕНДАРЬ!$BI4=GRID!$B$33:$BI$33), 0))*GRID!$B$65,
ROUNDUP(INDEX(GRID!$B$34:$BI$44,MATCH(W$7,GRID!$A$34:$A$44,0),MATCH(1,($U$2=GRID!$B$31:$BI$31)*(КАЛЕНДАРЬ!$BI4=GRID!$B$33:$BI$33),0))*GRID!$B$65*(1-GRID!$B$69),0))</f>
        <v>152994</v>
      </c>
      <c r="X537" s="47" cm="1">
        <f t="array" ref="X537">IF($I$2="Путешествия с детьми",
INDEX(GRID!$B$47:$BI$57,MATCH(W$7,GRID!$A$47:$A$57,0),MATCH(1,($U$2=GRID!$B$31:$BI$31)*(КАЛЕНДАРЬ!$BI4=GRID!$B$33:$BI$33), 0))*GRID!$B$65,
ROUNDUP(INDEX(GRID!$B$47:$BI$57,MATCH(W$7,GRID!$A$47:$A$57,0),MATCH(1,($U$2=GRID!$B$31:$BI$31)*(КАЛЕНДАРЬ!$BI4=GRID!$B$33:$BI$33),0))*GRID!$B$65*(1-GRID!$B$69),0))</f>
        <v>155230</v>
      </c>
    </row>
    <row r="538" spans="1:24" ht="13.5" customHeight="1" x14ac:dyDescent="0.2">
      <c r="A538" s="117" t="s">
        <v>42</v>
      </c>
      <c r="B538" s="117">
        <v>2</v>
      </c>
      <c r="C538" s="138" cm="1">
        <f t="array" ref="C538">IF($I$2="Путешествия с детьми",
INDEX(GRID!$B$34:$BI$44,MATCH(C$7,GRID!$A$34:$A$44,0),MATCH(1,($U$2=GRID!$B$31:$BI$31)*(КАЛЕНДАРЬ!$BI5=GRID!$B$33:$BI$33), 0))*GRID!$B$65,
ROUNDUP(INDEX(GRID!$B$34:$BI$44,MATCH(C$7,GRID!$A$34:$A$44,0),MATCH(1,($U$2=GRID!$B$31:$BI$31)*(КАЛЕНДАРЬ!$BI5=GRID!$B$33:$BI$33),0))*GRID!$B$65*(1-GRID!$B$69),0))</f>
        <v>22704</v>
      </c>
      <c r="D538" s="47" cm="1">
        <f t="array" ref="D538">IF($I$2="Путешествия с детьми",
INDEX(GRID!$B$47:$BI$57,MATCH(C$7,GRID!$A$47:$A$57,0),MATCH(1,($U$2=GRID!$B$31:$BI$31)*(КАЛЕНДАРЬ!$BI5=GRID!$B$33:$BI$33), 0))*GRID!$B$65,
ROUNDUP(INDEX(GRID!$B$47:$BI$57,MATCH(C$7,GRID!$A$47:$A$57,0),MATCH(1,($U$2=GRID!$B$31:$BI$31)*(КАЛЕНДАРЬ!$BI5=GRID!$B$33:$BI$33),0))*GRID!$B$65*(1-GRID!$B$69),0))</f>
        <v>24940</v>
      </c>
      <c r="E538" s="47" cm="1">
        <f t="array" ref="E538">IF($I$2="Путешествия с детьми",
INDEX(GRID!$B$34:$BI$44,MATCH(E$7,GRID!$A$34:$A$44,0),MATCH(1,($U$2=GRID!$B$31:$BI$31)*(КАЛЕНДАРЬ!$BI5=GRID!$B$33:$BI$33), 0))*GRID!$B$65,
ROUNDUP(INDEX(GRID!$B$34:$BI$44,MATCH(E$7,GRID!$A$34:$A$44,0),MATCH(1,($U$2=GRID!$B$31:$BI$31)*(КАЛЕНДАРЬ!$BI5=GRID!$B$33:$BI$33),0))*GRID!$B$65*(1-GRID!$B$69),0))</f>
        <v>24424</v>
      </c>
      <c r="F538" s="47" cm="1">
        <f t="array" ref="F538">IF($I$2="Путешествия с детьми",
INDEX(GRID!$B$47:$BI$57,MATCH(E$7,GRID!$A$47:$A$57,0),MATCH(1,($U$2=GRID!$B$31:$BI$31)*(КАЛЕНДАРЬ!$BI5=GRID!$B$33:$BI$33), 0))*GRID!$B$65,
ROUNDUP(INDEX(GRID!$B$47:$BI$57,MATCH(E$7,GRID!$A$47:$A$57,0),MATCH(1,($U$2=GRID!$B$31:$BI$31)*(КАЛЕНДАРЬ!$BI5=GRID!$B$33:$BI$33),0))*GRID!$B$65*(1-GRID!$B$69),0))</f>
        <v>26660</v>
      </c>
      <c r="G538" s="47" cm="1">
        <f t="array" ref="G538">IF($I$2="Путешествия с детьми",
INDEX(GRID!$B$34:$BI$44,MATCH(G$7,GRID!$A$34:$A$44,0),MATCH(1,($U$2=GRID!$B$31:$BI$31)*(КАЛЕНДАРЬ!$BI5=GRID!$B$33:$BI$33), 0))*GRID!$B$65,
ROUNDUP(INDEX(GRID!$B$34:$BI$44,MATCH(G$7,GRID!$A$34:$A$44,0),MATCH(1,($U$2=GRID!$B$31:$BI$31)*(КАЛЕНДАРЬ!$BI5=GRID!$B$33:$BI$33),0))*GRID!$B$65*(1-GRID!$B$69),0))</f>
        <v>25370</v>
      </c>
      <c r="H538" s="47" cm="1">
        <f t="array" ref="H538">IF($I$2="Путешествия с детьми",
INDEX(GRID!$B$47:$BI$57,MATCH(G$7,GRID!$A$47:$A$57,0),MATCH(1,($U$2=GRID!$B$31:$BI$31)*(КАЛЕНДАРЬ!$BI5=GRID!$B$33:$BI$33), 0))*GRID!$B$65,
ROUNDUP(INDEX(GRID!$B$47:$BI$57,MATCH(G$7,GRID!$A$47:$A$57,0),MATCH(1,($U$2=GRID!$B$31:$BI$31)*(КАЛЕНДАРЬ!$BI5=GRID!$B$33:$BI$33),0))*GRID!$B$65*(1-GRID!$B$69),0))</f>
        <v>27606</v>
      </c>
      <c r="I538" s="47" cm="1">
        <f t="array" ref="I538">IF($I$2="Путешествия с детьми",
INDEX(GRID!$B$34:$BI$44,MATCH(I$7,GRID!$A$34:$A$44,0),MATCH(1,($U$2=GRID!$B$31:$BI$31)*(КАЛЕНДАРЬ!$BI5=GRID!$B$33:$BI$33), 0))*GRID!$B$65,
ROUNDUP(INDEX(GRID!$B$34:$BI$44,MATCH(I$7,GRID!$A$34:$A$44,0),MATCH(1,($U$2=GRID!$B$31:$BI$31)*(КАЛЕНДАРЬ!$BI5=GRID!$B$33:$BI$33),0))*GRID!$B$65*(1-GRID!$B$69),0))</f>
        <v>27090</v>
      </c>
      <c r="J538" s="47" cm="1">
        <f t="array" ref="J538">IF($I$2="Путешествия с детьми",
INDEX(GRID!$B$47:$BI$57,MATCH(I$7,GRID!$A$47:$A$57,0),MATCH(1,($U$2=GRID!$B$31:$BI$31)*(КАЛЕНДАРЬ!$BI5=GRID!$B$33:$BI$33), 0))*GRID!$B$65,
ROUNDUP(INDEX(GRID!$B$47:$BI$57,MATCH(I$7,GRID!$A$47:$A$57,0),MATCH(1,($U$2=GRID!$B$31:$BI$31)*(КАЛЕНДАРЬ!$BI5=GRID!$B$33:$BI$33),0))*GRID!$B$65*(1-GRID!$B$69),0))</f>
        <v>29326</v>
      </c>
      <c r="K538" s="47" cm="1">
        <f t="array" ref="K538">IF($I$2="Путешествия с детьми",
INDEX(GRID!$B$34:$BI$44,MATCH(K$7,GRID!$A$34:$A$44,0),MATCH(1,($U$2=GRID!$B$31:$BI$31)*(КАЛЕНДАРЬ!$BI5=GRID!$B$33:$BI$33), 0))*GRID!$B$65,
ROUNDUP(INDEX(GRID!$B$34:$BI$44,MATCH(K$7,GRID!$A$34:$A$44,0),MATCH(1,($U$2=GRID!$B$31:$BI$31)*(КАЛЕНДАРЬ!$BI5=GRID!$B$33:$BI$33),0))*GRID!$B$65*(1-GRID!$B$69),0))</f>
        <v>28036</v>
      </c>
      <c r="L538" s="47" cm="1">
        <f t="array" ref="L538">IF($I$2="Путешествия с детьми",
INDEX(GRID!$B$47:$BI$57,MATCH(K$7,GRID!$A$47:$A$57,0),MATCH(1,($U$2=GRID!$B$31:$BI$31)*(КАЛЕНДАРЬ!$BI5=GRID!$B$33:$BI$33), 0))*GRID!$B$65,
ROUNDUP(INDEX(GRID!$B$47:$BI$57,MATCH(K$7,GRID!$A$47:$A$57,0),MATCH(1,($U$2=GRID!$B$31:$BI$31)*(КАЛЕНДАРЬ!$BI5=GRID!$B$33:$BI$33),0))*GRID!$B$65*(1-GRID!$B$69),0))</f>
        <v>30272</v>
      </c>
      <c r="M538" s="47" cm="1">
        <f t="array" ref="M538">IF($I$2="Путешествия с детьми",
INDEX(GRID!$B$34:$BI$44,MATCH(M$7,GRID!$A$34:$A$44,0),MATCH(1,($U$2=GRID!$B$31:$BI$31)*(КАЛЕНДАРЬ!$BI5=GRID!$B$33:$BI$33), 0))*GRID!$B$65,
ROUNDUP(INDEX(GRID!$B$34:$BI$44,MATCH(M$7,GRID!$A$34:$A$44,0),MATCH(1,($U$2=GRID!$B$31:$BI$31)*(КАЛЕНДАРЬ!$BI5=GRID!$B$33:$BI$33),0))*GRID!$B$65*(1-GRID!$B$69),0))</f>
        <v>29756</v>
      </c>
      <c r="N538" s="47" cm="1">
        <f t="array" ref="N538">IF($I$2="Путешествия с детьми",
INDEX(GRID!$B$47:$BI$57,MATCH(M$7,GRID!$A$47:$A$57,0),MATCH(1,($U$2=GRID!$B$31:$BI$31)*(КАЛЕНДАРЬ!$BI5=GRID!$B$33:$BI$33), 0))*GRID!$B$65,
ROUNDUP(INDEX(GRID!$B$47:$BI$57,MATCH(M$7,GRID!$A$47:$A$57,0),MATCH(1,($U$2=GRID!$B$31:$BI$31)*(КАЛЕНДАРЬ!$BI5=GRID!$B$33:$BI$33),0))*GRID!$B$65*(1-GRID!$B$69),0))</f>
        <v>31992</v>
      </c>
      <c r="O538" s="47" cm="1">
        <f t="array" ref="O538">IF($I$2="Путешествия с детьми",
INDEX(GRID!$B$34:$BI$44,MATCH(O$7,GRID!$A$34:$A$44,0),MATCH(1,($U$2=GRID!$B$31:$BI$31)*(КАЛЕНДАРЬ!$BI5=GRID!$B$33:$BI$33), 0))*GRID!$B$65,
ROUNDUP(INDEX(GRID!$B$34:$BI$44,MATCH(O$7,GRID!$A$34:$A$44,0),MATCH(1,($U$2=GRID!$B$31:$BI$31)*(КАЛЕНДАРЬ!$BI5=GRID!$B$33:$BI$33),0))*GRID!$B$65*(1-GRID!$B$69),0))</f>
        <v>36292</v>
      </c>
      <c r="P538" s="47" cm="1">
        <f t="array" ref="P538">IF($I$2="Путешествия с детьми",
INDEX(GRID!$B$47:$BI$57,MATCH(O$7,GRID!$A$47:$A$57,0),MATCH(1,($U$2=GRID!$B$31:$BI$31)*(КАЛЕНДАРЬ!$BI5=GRID!$B$33:$BI$33), 0))*GRID!$B$65,
ROUNDUP(INDEX(GRID!$B$47:$BI$57,MATCH(O$7,GRID!$A$47:$A$57,0),MATCH(1,($U$2=GRID!$B$31:$BI$31)*(КАЛЕНДАРЬ!$BI5=GRID!$B$33:$BI$33),0))*GRID!$B$65*(1-GRID!$B$69),0))</f>
        <v>38528</v>
      </c>
      <c r="Q538" s="47" cm="1">
        <f t="array" ref="Q538">IF($I$2="Путешествия с детьми",
INDEX(GRID!$B$34:$BI$44,MATCH(Q$7,GRID!$A$34:$A$44,0),MATCH(1,($U$2=GRID!$B$31:$BI$31)*(КАЛЕНДАРЬ!$BI5=GRID!$B$33:$BI$33), 0))*GRID!$B$65,
ROUNDUP(INDEX(GRID!$B$34:$BI$44,MATCH(Q$7,GRID!$A$34:$A$44,0),MATCH(1,($U$2=GRID!$B$31:$BI$31)*(КАЛЕНДАРЬ!$BI5=GRID!$B$33:$BI$33),0))*GRID!$B$65*(1-GRID!$B$69),0))</f>
        <v>38184</v>
      </c>
      <c r="R538" s="47" cm="1">
        <f t="array" ref="R538">IF($I$2="Путешествия с детьми",
INDEX(GRID!$B$47:$BI$57,MATCH(Q$7,GRID!$A$47:$A$57,0),MATCH(1,($U$2=GRID!$B$31:$BI$31)*(КАЛЕНДАРЬ!$BI5=GRID!$B$33:$BI$33), 0))*GRID!$B$65,
ROUNDUP(INDEX(GRID!$B$47:$BI$57,MATCH(Q$7,GRID!$A$47:$A$57,0),MATCH(1,($U$2=GRID!$B$31:$BI$31)*(КАЛЕНДАРЬ!$BI5=GRID!$B$33:$BI$33),0))*GRID!$B$65*(1-GRID!$B$69),0))</f>
        <v>40420</v>
      </c>
      <c r="S538" s="47" cm="1">
        <f t="array" ref="S538">IF($I$2="Путешествия с детьми",
INDEX(GRID!$B$34:$BI$44,MATCH(S$7,GRID!$A$34:$A$44,0),MATCH(1,($U$2=GRID!$B$31:$BI$31)*(КАЛЕНДАРЬ!$BI5=GRID!$B$33:$BI$33), 0))*GRID!$B$65,
ROUNDUP(INDEX(GRID!$B$34:$BI$44,MATCH(S$7,GRID!$A$34:$A$44,0),MATCH(1,($U$2=GRID!$B$31:$BI$31)*(КАЛЕНДАРЬ!$BI5=GRID!$B$33:$BI$33),0))*GRID!$B$65*(1-GRID!$B$69),0))</f>
        <v>41452</v>
      </c>
      <c r="T538" s="47" cm="1">
        <f t="array" ref="T538">IF($I$2="Путешествия с детьми",
INDEX(GRID!$B$47:$BI$57,MATCH(S$7,GRID!$A$47:$A$57,0),MATCH(1,($U$2=GRID!$B$31:$BI$31)*(КАЛЕНДАРЬ!$BI5=GRID!$B$33:$BI$33), 0))*GRID!$B$65,
ROUNDUP(INDEX(GRID!$B$47:$BI$57,MATCH(S$7,GRID!$A$47:$A$57,0),MATCH(1,($U$2=GRID!$B$31:$BI$31)*(КАЛЕНДАРЬ!$BI5=GRID!$B$33:$BI$33),0))*GRID!$B$65*(1-GRID!$B$69),0))</f>
        <v>43688</v>
      </c>
      <c r="U538" s="47" cm="1">
        <f t="array" ref="U538">IF($I$2="Путешествия с детьми",
INDEX(GRID!$B$34:$BI$44,MATCH(U$7,GRID!$A$34:$A$44,0),MATCH(1,($U$2=GRID!$B$31:$BI$31)*(КАЛЕНДАРЬ!$BI5=GRID!$B$33:$BI$33), 0))*GRID!$B$65,
ROUNDUP(INDEX(GRID!$B$34:$BI$44,MATCH(U$7,GRID!$A$34:$A$44,0),MATCH(1,($U$2=GRID!$B$31:$BI$31)*(КАЛЕНДАРЬ!$BI5=GRID!$B$33:$BI$33),0))*GRID!$B$65*(1-GRID!$B$69),0))</f>
        <v>47042</v>
      </c>
      <c r="V538" s="47" cm="1">
        <f t="array" ref="V538">IF($I$2="Путешествия с детьми",
INDEX(GRID!$B$47:$BI$57,MATCH(U$7,GRID!$A$47:$A$57,0),MATCH(1,($U$2=GRID!$B$31:$BI$31)*(КАЛЕНДАРЬ!$BI5=GRID!$B$33:$BI$33), 0))*GRID!$B$65,
ROUNDUP(INDEX(GRID!$B$47:$BI$57,MATCH(U$7,GRID!$A$47:$A$57,0),MATCH(1,($U$2=GRID!$B$31:$BI$31)*(КАЛЕНДАРЬ!$BI5=GRID!$B$33:$BI$33),0))*GRID!$B$65*(1-GRID!$B$69),0))</f>
        <v>49278</v>
      </c>
      <c r="W538" s="47" cm="1">
        <f t="array" ref="W538">IF($I$2="Путешествия с детьми",
INDEX(GRID!$B$34:$BI$44,MATCH(W$7,GRID!$A$34:$A$44,0),MATCH(1,($U$2=GRID!$B$31:$BI$31)*(КАЛЕНДАРЬ!$BI5=GRID!$B$33:$BI$33), 0))*GRID!$B$65,
ROUNDUP(INDEX(GRID!$B$34:$BI$44,MATCH(W$7,GRID!$A$34:$A$44,0),MATCH(1,($U$2=GRID!$B$31:$BI$31)*(КАЛЕНДАРЬ!$BI5=GRID!$B$33:$BI$33),0))*GRID!$B$65*(1-GRID!$B$69),0))</f>
        <v>152994</v>
      </c>
      <c r="X538" s="47" cm="1">
        <f t="array" ref="X538">IF($I$2="Путешествия с детьми",
INDEX(GRID!$B$47:$BI$57,MATCH(W$7,GRID!$A$47:$A$57,0),MATCH(1,($U$2=GRID!$B$31:$BI$31)*(КАЛЕНДАРЬ!$BI5=GRID!$B$33:$BI$33), 0))*GRID!$B$65,
ROUNDUP(INDEX(GRID!$B$47:$BI$57,MATCH(W$7,GRID!$A$47:$A$57,0),MATCH(1,($U$2=GRID!$B$31:$BI$31)*(КАЛЕНДАРЬ!$BI5=GRID!$B$33:$BI$33),0))*GRID!$B$65*(1-GRID!$B$69),0))</f>
        <v>155230</v>
      </c>
    </row>
    <row r="539" spans="1:24" ht="13.5" customHeight="1" x14ac:dyDescent="0.2">
      <c r="A539" s="117" t="s">
        <v>43</v>
      </c>
      <c r="B539" s="117">
        <v>3</v>
      </c>
      <c r="C539" s="138" cm="1">
        <f t="array" ref="C539">IF($I$2="Путешествия с детьми",
INDEX(GRID!$B$34:$BI$44,MATCH(C$7,GRID!$A$34:$A$44,0),MATCH(1,($U$2=GRID!$B$31:$BI$31)*(КАЛЕНДАРЬ!$BI6=GRID!$B$33:$BI$33), 0))*GRID!$B$65,
ROUNDUP(INDEX(GRID!$B$34:$BI$44,MATCH(C$7,GRID!$A$34:$A$44,0),MATCH(1,($U$2=GRID!$B$31:$BI$31)*(КАЛЕНДАРЬ!$BI6=GRID!$B$33:$BI$33),0))*GRID!$B$65*(1-GRID!$B$69),0))</f>
        <v>22704</v>
      </c>
      <c r="D539" s="47" cm="1">
        <f t="array" ref="D539">IF($I$2="Путешествия с детьми",
INDEX(GRID!$B$47:$BI$57,MATCH(C$7,GRID!$A$47:$A$57,0),MATCH(1,($U$2=GRID!$B$31:$BI$31)*(КАЛЕНДАРЬ!$BI6=GRID!$B$33:$BI$33), 0))*GRID!$B$65,
ROUNDUP(INDEX(GRID!$B$47:$BI$57,MATCH(C$7,GRID!$A$47:$A$57,0),MATCH(1,($U$2=GRID!$B$31:$BI$31)*(КАЛЕНДАРЬ!$BI6=GRID!$B$33:$BI$33),0))*GRID!$B$65*(1-GRID!$B$69),0))</f>
        <v>24940</v>
      </c>
      <c r="E539" s="47" cm="1">
        <f t="array" ref="E539">IF($I$2="Путешествия с детьми",
INDEX(GRID!$B$34:$BI$44,MATCH(E$7,GRID!$A$34:$A$44,0),MATCH(1,($U$2=GRID!$B$31:$BI$31)*(КАЛЕНДАРЬ!$BI6=GRID!$B$33:$BI$33), 0))*GRID!$B$65,
ROUNDUP(INDEX(GRID!$B$34:$BI$44,MATCH(E$7,GRID!$A$34:$A$44,0),MATCH(1,($U$2=GRID!$B$31:$BI$31)*(КАЛЕНДАРЬ!$BI6=GRID!$B$33:$BI$33),0))*GRID!$B$65*(1-GRID!$B$69),0))</f>
        <v>24424</v>
      </c>
      <c r="F539" s="47" cm="1">
        <f t="array" ref="F539">IF($I$2="Путешествия с детьми",
INDEX(GRID!$B$47:$BI$57,MATCH(E$7,GRID!$A$47:$A$57,0),MATCH(1,($U$2=GRID!$B$31:$BI$31)*(КАЛЕНДАРЬ!$BI6=GRID!$B$33:$BI$33), 0))*GRID!$B$65,
ROUNDUP(INDEX(GRID!$B$47:$BI$57,MATCH(E$7,GRID!$A$47:$A$57,0),MATCH(1,($U$2=GRID!$B$31:$BI$31)*(КАЛЕНДАРЬ!$BI6=GRID!$B$33:$BI$33),0))*GRID!$B$65*(1-GRID!$B$69),0))</f>
        <v>26660</v>
      </c>
      <c r="G539" s="47" cm="1">
        <f t="array" ref="G539">IF($I$2="Путешествия с детьми",
INDEX(GRID!$B$34:$BI$44,MATCH(G$7,GRID!$A$34:$A$44,0),MATCH(1,($U$2=GRID!$B$31:$BI$31)*(КАЛЕНДАРЬ!$BI6=GRID!$B$33:$BI$33), 0))*GRID!$B$65,
ROUNDUP(INDEX(GRID!$B$34:$BI$44,MATCH(G$7,GRID!$A$34:$A$44,0),MATCH(1,($U$2=GRID!$B$31:$BI$31)*(КАЛЕНДАРЬ!$BI6=GRID!$B$33:$BI$33),0))*GRID!$B$65*(1-GRID!$B$69),0))</f>
        <v>25370</v>
      </c>
      <c r="H539" s="47" cm="1">
        <f t="array" ref="H539">IF($I$2="Путешествия с детьми",
INDEX(GRID!$B$47:$BI$57,MATCH(G$7,GRID!$A$47:$A$57,0),MATCH(1,($U$2=GRID!$B$31:$BI$31)*(КАЛЕНДАРЬ!$BI6=GRID!$B$33:$BI$33), 0))*GRID!$B$65,
ROUNDUP(INDEX(GRID!$B$47:$BI$57,MATCH(G$7,GRID!$A$47:$A$57,0),MATCH(1,($U$2=GRID!$B$31:$BI$31)*(КАЛЕНДАРЬ!$BI6=GRID!$B$33:$BI$33),0))*GRID!$B$65*(1-GRID!$B$69),0))</f>
        <v>27606</v>
      </c>
      <c r="I539" s="47" cm="1">
        <f t="array" ref="I539">IF($I$2="Путешествия с детьми",
INDEX(GRID!$B$34:$BI$44,MATCH(I$7,GRID!$A$34:$A$44,0),MATCH(1,($U$2=GRID!$B$31:$BI$31)*(КАЛЕНДАРЬ!$BI6=GRID!$B$33:$BI$33), 0))*GRID!$B$65,
ROUNDUP(INDEX(GRID!$B$34:$BI$44,MATCH(I$7,GRID!$A$34:$A$44,0),MATCH(1,($U$2=GRID!$B$31:$BI$31)*(КАЛЕНДАРЬ!$BI6=GRID!$B$33:$BI$33),0))*GRID!$B$65*(1-GRID!$B$69),0))</f>
        <v>27090</v>
      </c>
      <c r="J539" s="47" cm="1">
        <f t="array" ref="J539">IF($I$2="Путешествия с детьми",
INDEX(GRID!$B$47:$BI$57,MATCH(I$7,GRID!$A$47:$A$57,0),MATCH(1,($U$2=GRID!$B$31:$BI$31)*(КАЛЕНДАРЬ!$BI6=GRID!$B$33:$BI$33), 0))*GRID!$B$65,
ROUNDUP(INDEX(GRID!$B$47:$BI$57,MATCH(I$7,GRID!$A$47:$A$57,0),MATCH(1,($U$2=GRID!$B$31:$BI$31)*(КАЛЕНДАРЬ!$BI6=GRID!$B$33:$BI$33),0))*GRID!$B$65*(1-GRID!$B$69),0))</f>
        <v>29326</v>
      </c>
      <c r="K539" s="47" cm="1">
        <f t="array" ref="K539">IF($I$2="Путешествия с детьми",
INDEX(GRID!$B$34:$BI$44,MATCH(K$7,GRID!$A$34:$A$44,0),MATCH(1,($U$2=GRID!$B$31:$BI$31)*(КАЛЕНДАРЬ!$BI6=GRID!$B$33:$BI$33), 0))*GRID!$B$65,
ROUNDUP(INDEX(GRID!$B$34:$BI$44,MATCH(K$7,GRID!$A$34:$A$44,0),MATCH(1,($U$2=GRID!$B$31:$BI$31)*(КАЛЕНДАРЬ!$BI6=GRID!$B$33:$BI$33),0))*GRID!$B$65*(1-GRID!$B$69),0))</f>
        <v>28036</v>
      </c>
      <c r="L539" s="47" cm="1">
        <f t="array" ref="L539">IF($I$2="Путешествия с детьми",
INDEX(GRID!$B$47:$BI$57,MATCH(K$7,GRID!$A$47:$A$57,0),MATCH(1,($U$2=GRID!$B$31:$BI$31)*(КАЛЕНДАРЬ!$BI6=GRID!$B$33:$BI$33), 0))*GRID!$B$65,
ROUNDUP(INDEX(GRID!$B$47:$BI$57,MATCH(K$7,GRID!$A$47:$A$57,0),MATCH(1,($U$2=GRID!$B$31:$BI$31)*(КАЛЕНДАРЬ!$BI6=GRID!$B$33:$BI$33),0))*GRID!$B$65*(1-GRID!$B$69),0))</f>
        <v>30272</v>
      </c>
      <c r="M539" s="47" cm="1">
        <f t="array" ref="M539">IF($I$2="Путешествия с детьми",
INDEX(GRID!$B$34:$BI$44,MATCH(M$7,GRID!$A$34:$A$44,0),MATCH(1,($U$2=GRID!$B$31:$BI$31)*(КАЛЕНДАРЬ!$BI6=GRID!$B$33:$BI$33), 0))*GRID!$B$65,
ROUNDUP(INDEX(GRID!$B$34:$BI$44,MATCH(M$7,GRID!$A$34:$A$44,0),MATCH(1,($U$2=GRID!$B$31:$BI$31)*(КАЛЕНДАРЬ!$BI6=GRID!$B$33:$BI$33),0))*GRID!$B$65*(1-GRID!$B$69),0))</f>
        <v>29756</v>
      </c>
      <c r="N539" s="47" cm="1">
        <f t="array" ref="N539">IF($I$2="Путешествия с детьми",
INDEX(GRID!$B$47:$BI$57,MATCH(M$7,GRID!$A$47:$A$57,0),MATCH(1,($U$2=GRID!$B$31:$BI$31)*(КАЛЕНДАРЬ!$BI6=GRID!$B$33:$BI$33), 0))*GRID!$B$65,
ROUNDUP(INDEX(GRID!$B$47:$BI$57,MATCH(M$7,GRID!$A$47:$A$57,0),MATCH(1,($U$2=GRID!$B$31:$BI$31)*(КАЛЕНДАРЬ!$BI6=GRID!$B$33:$BI$33),0))*GRID!$B$65*(1-GRID!$B$69),0))</f>
        <v>31992</v>
      </c>
      <c r="O539" s="47" cm="1">
        <f t="array" ref="O539">IF($I$2="Путешествия с детьми",
INDEX(GRID!$B$34:$BI$44,MATCH(O$7,GRID!$A$34:$A$44,0),MATCH(1,($U$2=GRID!$B$31:$BI$31)*(КАЛЕНДАРЬ!$BI6=GRID!$B$33:$BI$33), 0))*GRID!$B$65,
ROUNDUP(INDEX(GRID!$B$34:$BI$44,MATCH(O$7,GRID!$A$34:$A$44,0),MATCH(1,($U$2=GRID!$B$31:$BI$31)*(КАЛЕНДАРЬ!$BI6=GRID!$B$33:$BI$33),0))*GRID!$B$65*(1-GRID!$B$69),0))</f>
        <v>36292</v>
      </c>
      <c r="P539" s="47" cm="1">
        <f t="array" ref="P539">IF($I$2="Путешествия с детьми",
INDEX(GRID!$B$47:$BI$57,MATCH(O$7,GRID!$A$47:$A$57,0),MATCH(1,($U$2=GRID!$B$31:$BI$31)*(КАЛЕНДАРЬ!$BI6=GRID!$B$33:$BI$33), 0))*GRID!$B$65,
ROUNDUP(INDEX(GRID!$B$47:$BI$57,MATCH(O$7,GRID!$A$47:$A$57,0),MATCH(1,($U$2=GRID!$B$31:$BI$31)*(КАЛЕНДАРЬ!$BI6=GRID!$B$33:$BI$33),0))*GRID!$B$65*(1-GRID!$B$69),0))</f>
        <v>38528</v>
      </c>
      <c r="Q539" s="47" cm="1">
        <f t="array" ref="Q539">IF($I$2="Путешествия с детьми",
INDEX(GRID!$B$34:$BI$44,MATCH(Q$7,GRID!$A$34:$A$44,0),MATCH(1,($U$2=GRID!$B$31:$BI$31)*(КАЛЕНДАРЬ!$BI6=GRID!$B$33:$BI$33), 0))*GRID!$B$65,
ROUNDUP(INDEX(GRID!$B$34:$BI$44,MATCH(Q$7,GRID!$A$34:$A$44,0),MATCH(1,($U$2=GRID!$B$31:$BI$31)*(КАЛЕНДАРЬ!$BI6=GRID!$B$33:$BI$33),0))*GRID!$B$65*(1-GRID!$B$69),0))</f>
        <v>38184</v>
      </c>
      <c r="R539" s="47" cm="1">
        <f t="array" ref="R539">IF($I$2="Путешествия с детьми",
INDEX(GRID!$B$47:$BI$57,MATCH(Q$7,GRID!$A$47:$A$57,0),MATCH(1,($U$2=GRID!$B$31:$BI$31)*(КАЛЕНДАРЬ!$BI6=GRID!$B$33:$BI$33), 0))*GRID!$B$65,
ROUNDUP(INDEX(GRID!$B$47:$BI$57,MATCH(Q$7,GRID!$A$47:$A$57,0),MATCH(1,($U$2=GRID!$B$31:$BI$31)*(КАЛЕНДАРЬ!$BI6=GRID!$B$33:$BI$33),0))*GRID!$B$65*(1-GRID!$B$69),0))</f>
        <v>40420</v>
      </c>
      <c r="S539" s="47" cm="1">
        <f t="array" ref="S539">IF($I$2="Путешествия с детьми",
INDEX(GRID!$B$34:$BI$44,MATCH(S$7,GRID!$A$34:$A$44,0),MATCH(1,($U$2=GRID!$B$31:$BI$31)*(КАЛЕНДАРЬ!$BI6=GRID!$B$33:$BI$33), 0))*GRID!$B$65,
ROUNDUP(INDEX(GRID!$B$34:$BI$44,MATCH(S$7,GRID!$A$34:$A$44,0),MATCH(1,($U$2=GRID!$B$31:$BI$31)*(КАЛЕНДАРЬ!$BI6=GRID!$B$33:$BI$33),0))*GRID!$B$65*(1-GRID!$B$69),0))</f>
        <v>41452</v>
      </c>
      <c r="T539" s="47" cm="1">
        <f t="array" ref="T539">IF($I$2="Путешествия с детьми",
INDEX(GRID!$B$47:$BI$57,MATCH(S$7,GRID!$A$47:$A$57,0),MATCH(1,($U$2=GRID!$B$31:$BI$31)*(КАЛЕНДАРЬ!$BI6=GRID!$B$33:$BI$33), 0))*GRID!$B$65,
ROUNDUP(INDEX(GRID!$B$47:$BI$57,MATCH(S$7,GRID!$A$47:$A$57,0),MATCH(1,($U$2=GRID!$B$31:$BI$31)*(КАЛЕНДАРЬ!$BI6=GRID!$B$33:$BI$33),0))*GRID!$B$65*(1-GRID!$B$69),0))</f>
        <v>43688</v>
      </c>
      <c r="U539" s="47" cm="1">
        <f t="array" ref="U539">IF($I$2="Путешествия с детьми",
INDEX(GRID!$B$34:$BI$44,MATCH(U$7,GRID!$A$34:$A$44,0),MATCH(1,($U$2=GRID!$B$31:$BI$31)*(КАЛЕНДАРЬ!$BI6=GRID!$B$33:$BI$33), 0))*GRID!$B$65,
ROUNDUP(INDEX(GRID!$B$34:$BI$44,MATCH(U$7,GRID!$A$34:$A$44,0),MATCH(1,($U$2=GRID!$B$31:$BI$31)*(КАЛЕНДАРЬ!$BI6=GRID!$B$33:$BI$33),0))*GRID!$B$65*(1-GRID!$B$69),0))</f>
        <v>47042</v>
      </c>
      <c r="V539" s="47" cm="1">
        <f t="array" ref="V539">IF($I$2="Путешествия с детьми",
INDEX(GRID!$B$47:$BI$57,MATCH(U$7,GRID!$A$47:$A$57,0),MATCH(1,($U$2=GRID!$B$31:$BI$31)*(КАЛЕНДАРЬ!$BI6=GRID!$B$33:$BI$33), 0))*GRID!$B$65,
ROUNDUP(INDEX(GRID!$B$47:$BI$57,MATCH(U$7,GRID!$A$47:$A$57,0),MATCH(1,($U$2=GRID!$B$31:$BI$31)*(КАЛЕНДАРЬ!$BI6=GRID!$B$33:$BI$33),0))*GRID!$B$65*(1-GRID!$B$69),0))</f>
        <v>49278</v>
      </c>
      <c r="W539" s="47" cm="1">
        <f t="array" ref="W539">IF($I$2="Путешествия с детьми",
INDEX(GRID!$B$34:$BI$44,MATCH(W$7,GRID!$A$34:$A$44,0),MATCH(1,($U$2=GRID!$B$31:$BI$31)*(КАЛЕНДАРЬ!$BI6=GRID!$B$33:$BI$33), 0))*GRID!$B$65,
ROUNDUP(INDEX(GRID!$B$34:$BI$44,MATCH(W$7,GRID!$A$34:$A$44,0),MATCH(1,($U$2=GRID!$B$31:$BI$31)*(КАЛЕНДАРЬ!$BI6=GRID!$B$33:$BI$33),0))*GRID!$B$65*(1-GRID!$B$69),0))</f>
        <v>152994</v>
      </c>
      <c r="X539" s="47" cm="1">
        <f t="array" ref="X539">IF($I$2="Путешествия с детьми",
INDEX(GRID!$B$47:$BI$57,MATCH(W$7,GRID!$A$47:$A$57,0),MATCH(1,($U$2=GRID!$B$31:$BI$31)*(КАЛЕНДАРЬ!$BI6=GRID!$B$33:$BI$33), 0))*GRID!$B$65,
ROUNDUP(INDEX(GRID!$B$47:$BI$57,MATCH(W$7,GRID!$A$47:$A$57,0),MATCH(1,($U$2=GRID!$B$31:$BI$31)*(КАЛЕНДАРЬ!$BI6=GRID!$B$33:$BI$33),0))*GRID!$B$65*(1-GRID!$B$69),0))</f>
        <v>155230</v>
      </c>
    </row>
    <row r="540" spans="1:24" ht="13.5" customHeight="1" x14ac:dyDescent="0.2">
      <c r="A540" s="117" t="s">
        <v>44</v>
      </c>
      <c r="B540" s="117">
        <v>4</v>
      </c>
      <c r="C540" s="138" cm="1">
        <f t="array" ref="C540">IF($I$2="Путешествия с детьми",
INDEX(GRID!$B$34:$BI$44,MATCH(C$7,GRID!$A$34:$A$44,0),MATCH(1,($U$2=GRID!$B$31:$BI$31)*(КАЛЕНДАРЬ!$BI7=GRID!$B$33:$BI$33), 0))*GRID!$B$65,
ROUNDUP(INDEX(GRID!$B$34:$BI$44,MATCH(C$7,GRID!$A$34:$A$44,0),MATCH(1,($U$2=GRID!$B$31:$BI$31)*(КАЛЕНДАРЬ!$BI7=GRID!$B$33:$BI$33),0))*GRID!$B$65*(1-GRID!$B$69),0))</f>
        <v>22704</v>
      </c>
      <c r="D540" s="47" cm="1">
        <f t="array" ref="D540">IF($I$2="Путешествия с детьми",
INDEX(GRID!$B$47:$BI$57,MATCH(C$7,GRID!$A$47:$A$57,0),MATCH(1,($U$2=GRID!$B$31:$BI$31)*(КАЛЕНДАРЬ!$BI7=GRID!$B$33:$BI$33), 0))*GRID!$B$65,
ROUNDUP(INDEX(GRID!$B$47:$BI$57,MATCH(C$7,GRID!$A$47:$A$57,0),MATCH(1,($U$2=GRID!$B$31:$BI$31)*(КАЛЕНДАРЬ!$BI7=GRID!$B$33:$BI$33),0))*GRID!$B$65*(1-GRID!$B$69),0))</f>
        <v>24940</v>
      </c>
      <c r="E540" s="47" cm="1">
        <f t="array" ref="E540">IF($I$2="Путешествия с детьми",
INDEX(GRID!$B$34:$BI$44,MATCH(E$7,GRID!$A$34:$A$44,0),MATCH(1,($U$2=GRID!$B$31:$BI$31)*(КАЛЕНДАРЬ!$BI7=GRID!$B$33:$BI$33), 0))*GRID!$B$65,
ROUNDUP(INDEX(GRID!$B$34:$BI$44,MATCH(E$7,GRID!$A$34:$A$44,0),MATCH(1,($U$2=GRID!$B$31:$BI$31)*(КАЛЕНДАРЬ!$BI7=GRID!$B$33:$BI$33),0))*GRID!$B$65*(1-GRID!$B$69),0))</f>
        <v>24424</v>
      </c>
      <c r="F540" s="47" cm="1">
        <f t="array" ref="F540">IF($I$2="Путешествия с детьми",
INDEX(GRID!$B$47:$BI$57,MATCH(E$7,GRID!$A$47:$A$57,0),MATCH(1,($U$2=GRID!$B$31:$BI$31)*(КАЛЕНДАРЬ!$BI7=GRID!$B$33:$BI$33), 0))*GRID!$B$65,
ROUNDUP(INDEX(GRID!$B$47:$BI$57,MATCH(E$7,GRID!$A$47:$A$57,0),MATCH(1,($U$2=GRID!$B$31:$BI$31)*(КАЛЕНДАРЬ!$BI7=GRID!$B$33:$BI$33),0))*GRID!$B$65*(1-GRID!$B$69),0))</f>
        <v>26660</v>
      </c>
      <c r="G540" s="47" cm="1">
        <f t="array" ref="G540">IF($I$2="Путешествия с детьми",
INDEX(GRID!$B$34:$BI$44,MATCH(G$7,GRID!$A$34:$A$44,0),MATCH(1,($U$2=GRID!$B$31:$BI$31)*(КАЛЕНДАРЬ!$BI7=GRID!$B$33:$BI$33), 0))*GRID!$B$65,
ROUNDUP(INDEX(GRID!$B$34:$BI$44,MATCH(G$7,GRID!$A$34:$A$44,0),MATCH(1,($U$2=GRID!$B$31:$BI$31)*(КАЛЕНДАРЬ!$BI7=GRID!$B$33:$BI$33),0))*GRID!$B$65*(1-GRID!$B$69),0))</f>
        <v>25370</v>
      </c>
      <c r="H540" s="47" cm="1">
        <f t="array" ref="H540">IF($I$2="Путешествия с детьми",
INDEX(GRID!$B$47:$BI$57,MATCH(G$7,GRID!$A$47:$A$57,0),MATCH(1,($U$2=GRID!$B$31:$BI$31)*(КАЛЕНДАРЬ!$BI7=GRID!$B$33:$BI$33), 0))*GRID!$B$65,
ROUNDUP(INDEX(GRID!$B$47:$BI$57,MATCH(G$7,GRID!$A$47:$A$57,0),MATCH(1,($U$2=GRID!$B$31:$BI$31)*(КАЛЕНДАРЬ!$BI7=GRID!$B$33:$BI$33),0))*GRID!$B$65*(1-GRID!$B$69),0))</f>
        <v>27606</v>
      </c>
      <c r="I540" s="47" cm="1">
        <f t="array" ref="I540">IF($I$2="Путешествия с детьми",
INDEX(GRID!$B$34:$BI$44,MATCH(I$7,GRID!$A$34:$A$44,0),MATCH(1,($U$2=GRID!$B$31:$BI$31)*(КАЛЕНДАРЬ!$BI7=GRID!$B$33:$BI$33), 0))*GRID!$B$65,
ROUNDUP(INDEX(GRID!$B$34:$BI$44,MATCH(I$7,GRID!$A$34:$A$44,0),MATCH(1,($U$2=GRID!$B$31:$BI$31)*(КАЛЕНДАРЬ!$BI7=GRID!$B$33:$BI$33),0))*GRID!$B$65*(1-GRID!$B$69),0))</f>
        <v>27090</v>
      </c>
      <c r="J540" s="47" cm="1">
        <f t="array" ref="J540">IF($I$2="Путешествия с детьми",
INDEX(GRID!$B$47:$BI$57,MATCH(I$7,GRID!$A$47:$A$57,0),MATCH(1,($U$2=GRID!$B$31:$BI$31)*(КАЛЕНДАРЬ!$BI7=GRID!$B$33:$BI$33), 0))*GRID!$B$65,
ROUNDUP(INDEX(GRID!$B$47:$BI$57,MATCH(I$7,GRID!$A$47:$A$57,0),MATCH(1,($U$2=GRID!$B$31:$BI$31)*(КАЛЕНДАРЬ!$BI7=GRID!$B$33:$BI$33),0))*GRID!$B$65*(1-GRID!$B$69),0))</f>
        <v>29326</v>
      </c>
      <c r="K540" s="47" cm="1">
        <f t="array" ref="K540">IF($I$2="Путешествия с детьми",
INDEX(GRID!$B$34:$BI$44,MATCH(K$7,GRID!$A$34:$A$44,0),MATCH(1,($U$2=GRID!$B$31:$BI$31)*(КАЛЕНДАРЬ!$BI7=GRID!$B$33:$BI$33), 0))*GRID!$B$65,
ROUNDUP(INDEX(GRID!$B$34:$BI$44,MATCH(K$7,GRID!$A$34:$A$44,0),MATCH(1,($U$2=GRID!$B$31:$BI$31)*(КАЛЕНДАРЬ!$BI7=GRID!$B$33:$BI$33),0))*GRID!$B$65*(1-GRID!$B$69),0))</f>
        <v>28036</v>
      </c>
      <c r="L540" s="47" cm="1">
        <f t="array" ref="L540">IF($I$2="Путешествия с детьми",
INDEX(GRID!$B$47:$BI$57,MATCH(K$7,GRID!$A$47:$A$57,0),MATCH(1,($U$2=GRID!$B$31:$BI$31)*(КАЛЕНДАРЬ!$BI7=GRID!$B$33:$BI$33), 0))*GRID!$B$65,
ROUNDUP(INDEX(GRID!$B$47:$BI$57,MATCH(K$7,GRID!$A$47:$A$57,0),MATCH(1,($U$2=GRID!$B$31:$BI$31)*(КАЛЕНДАРЬ!$BI7=GRID!$B$33:$BI$33),0))*GRID!$B$65*(1-GRID!$B$69),0))</f>
        <v>30272</v>
      </c>
      <c r="M540" s="47" cm="1">
        <f t="array" ref="M540">IF($I$2="Путешествия с детьми",
INDEX(GRID!$B$34:$BI$44,MATCH(M$7,GRID!$A$34:$A$44,0),MATCH(1,($U$2=GRID!$B$31:$BI$31)*(КАЛЕНДАРЬ!$BI7=GRID!$B$33:$BI$33), 0))*GRID!$B$65,
ROUNDUP(INDEX(GRID!$B$34:$BI$44,MATCH(M$7,GRID!$A$34:$A$44,0),MATCH(1,($U$2=GRID!$B$31:$BI$31)*(КАЛЕНДАРЬ!$BI7=GRID!$B$33:$BI$33),0))*GRID!$B$65*(1-GRID!$B$69),0))</f>
        <v>29756</v>
      </c>
      <c r="N540" s="47" cm="1">
        <f t="array" ref="N540">IF($I$2="Путешествия с детьми",
INDEX(GRID!$B$47:$BI$57,MATCH(M$7,GRID!$A$47:$A$57,0),MATCH(1,($U$2=GRID!$B$31:$BI$31)*(КАЛЕНДАРЬ!$BI7=GRID!$B$33:$BI$33), 0))*GRID!$B$65,
ROUNDUP(INDEX(GRID!$B$47:$BI$57,MATCH(M$7,GRID!$A$47:$A$57,0),MATCH(1,($U$2=GRID!$B$31:$BI$31)*(КАЛЕНДАРЬ!$BI7=GRID!$B$33:$BI$33),0))*GRID!$B$65*(1-GRID!$B$69),0))</f>
        <v>31992</v>
      </c>
      <c r="O540" s="47" cm="1">
        <f t="array" ref="O540">IF($I$2="Путешествия с детьми",
INDEX(GRID!$B$34:$BI$44,MATCH(O$7,GRID!$A$34:$A$44,0),MATCH(1,($U$2=GRID!$B$31:$BI$31)*(КАЛЕНДАРЬ!$BI7=GRID!$B$33:$BI$33), 0))*GRID!$B$65,
ROUNDUP(INDEX(GRID!$B$34:$BI$44,MATCH(O$7,GRID!$A$34:$A$44,0),MATCH(1,($U$2=GRID!$B$31:$BI$31)*(КАЛЕНДАРЬ!$BI7=GRID!$B$33:$BI$33),0))*GRID!$B$65*(1-GRID!$B$69),0))</f>
        <v>36292</v>
      </c>
      <c r="P540" s="47" cm="1">
        <f t="array" ref="P540">IF($I$2="Путешествия с детьми",
INDEX(GRID!$B$47:$BI$57,MATCH(O$7,GRID!$A$47:$A$57,0),MATCH(1,($U$2=GRID!$B$31:$BI$31)*(КАЛЕНДАРЬ!$BI7=GRID!$B$33:$BI$33), 0))*GRID!$B$65,
ROUNDUP(INDEX(GRID!$B$47:$BI$57,MATCH(O$7,GRID!$A$47:$A$57,0),MATCH(1,($U$2=GRID!$B$31:$BI$31)*(КАЛЕНДАРЬ!$BI7=GRID!$B$33:$BI$33),0))*GRID!$B$65*(1-GRID!$B$69),0))</f>
        <v>38528</v>
      </c>
      <c r="Q540" s="47" cm="1">
        <f t="array" ref="Q540">IF($I$2="Путешествия с детьми",
INDEX(GRID!$B$34:$BI$44,MATCH(Q$7,GRID!$A$34:$A$44,0),MATCH(1,($U$2=GRID!$B$31:$BI$31)*(КАЛЕНДАРЬ!$BI7=GRID!$B$33:$BI$33), 0))*GRID!$B$65,
ROUNDUP(INDEX(GRID!$B$34:$BI$44,MATCH(Q$7,GRID!$A$34:$A$44,0),MATCH(1,($U$2=GRID!$B$31:$BI$31)*(КАЛЕНДАРЬ!$BI7=GRID!$B$33:$BI$33),0))*GRID!$B$65*(1-GRID!$B$69),0))</f>
        <v>38184</v>
      </c>
      <c r="R540" s="47" cm="1">
        <f t="array" ref="R540">IF($I$2="Путешествия с детьми",
INDEX(GRID!$B$47:$BI$57,MATCH(Q$7,GRID!$A$47:$A$57,0),MATCH(1,($U$2=GRID!$B$31:$BI$31)*(КАЛЕНДАРЬ!$BI7=GRID!$B$33:$BI$33), 0))*GRID!$B$65,
ROUNDUP(INDEX(GRID!$B$47:$BI$57,MATCH(Q$7,GRID!$A$47:$A$57,0),MATCH(1,($U$2=GRID!$B$31:$BI$31)*(КАЛЕНДАРЬ!$BI7=GRID!$B$33:$BI$33),0))*GRID!$B$65*(1-GRID!$B$69),0))</f>
        <v>40420</v>
      </c>
      <c r="S540" s="47" cm="1">
        <f t="array" ref="S540">IF($I$2="Путешествия с детьми",
INDEX(GRID!$B$34:$BI$44,MATCH(S$7,GRID!$A$34:$A$44,0),MATCH(1,($U$2=GRID!$B$31:$BI$31)*(КАЛЕНДАРЬ!$BI7=GRID!$B$33:$BI$33), 0))*GRID!$B$65,
ROUNDUP(INDEX(GRID!$B$34:$BI$44,MATCH(S$7,GRID!$A$34:$A$44,0),MATCH(1,($U$2=GRID!$B$31:$BI$31)*(КАЛЕНДАРЬ!$BI7=GRID!$B$33:$BI$33),0))*GRID!$B$65*(1-GRID!$B$69),0))</f>
        <v>41452</v>
      </c>
      <c r="T540" s="47" cm="1">
        <f t="array" ref="T540">IF($I$2="Путешествия с детьми",
INDEX(GRID!$B$47:$BI$57,MATCH(S$7,GRID!$A$47:$A$57,0),MATCH(1,($U$2=GRID!$B$31:$BI$31)*(КАЛЕНДАРЬ!$BI7=GRID!$B$33:$BI$33), 0))*GRID!$B$65,
ROUNDUP(INDEX(GRID!$B$47:$BI$57,MATCH(S$7,GRID!$A$47:$A$57,0),MATCH(1,($U$2=GRID!$B$31:$BI$31)*(КАЛЕНДАРЬ!$BI7=GRID!$B$33:$BI$33),0))*GRID!$B$65*(1-GRID!$B$69),0))</f>
        <v>43688</v>
      </c>
      <c r="U540" s="47" cm="1">
        <f t="array" ref="U540">IF($I$2="Путешествия с детьми",
INDEX(GRID!$B$34:$BI$44,MATCH(U$7,GRID!$A$34:$A$44,0),MATCH(1,($U$2=GRID!$B$31:$BI$31)*(КАЛЕНДАРЬ!$BI7=GRID!$B$33:$BI$33), 0))*GRID!$B$65,
ROUNDUP(INDEX(GRID!$B$34:$BI$44,MATCH(U$7,GRID!$A$34:$A$44,0),MATCH(1,($U$2=GRID!$B$31:$BI$31)*(КАЛЕНДАРЬ!$BI7=GRID!$B$33:$BI$33),0))*GRID!$B$65*(1-GRID!$B$69),0))</f>
        <v>47042</v>
      </c>
      <c r="V540" s="47" cm="1">
        <f t="array" ref="V540">IF($I$2="Путешествия с детьми",
INDEX(GRID!$B$47:$BI$57,MATCH(U$7,GRID!$A$47:$A$57,0),MATCH(1,($U$2=GRID!$B$31:$BI$31)*(КАЛЕНДАРЬ!$BI7=GRID!$B$33:$BI$33), 0))*GRID!$B$65,
ROUNDUP(INDEX(GRID!$B$47:$BI$57,MATCH(U$7,GRID!$A$47:$A$57,0),MATCH(1,($U$2=GRID!$B$31:$BI$31)*(КАЛЕНДАРЬ!$BI7=GRID!$B$33:$BI$33),0))*GRID!$B$65*(1-GRID!$B$69),0))</f>
        <v>49278</v>
      </c>
      <c r="W540" s="47" cm="1">
        <f t="array" ref="W540">IF($I$2="Путешествия с детьми",
INDEX(GRID!$B$34:$BI$44,MATCH(W$7,GRID!$A$34:$A$44,0),MATCH(1,($U$2=GRID!$B$31:$BI$31)*(КАЛЕНДАРЬ!$BI7=GRID!$B$33:$BI$33), 0))*GRID!$B$65,
ROUNDUP(INDEX(GRID!$B$34:$BI$44,MATCH(W$7,GRID!$A$34:$A$44,0),MATCH(1,($U$2=GRID!$B$31:$BI$31)*(КАЛЕНДАРЬ!$BI7=GRID!$B$33:$BI$33),0))*GRID!$B$65*(1-GRID!$B$69),0))</f>
        <v>152994</v>
      </c>
      <c r="X540" s="47" cm="1">
        <f t="array" ref="X540">IF($I$2="Путешествия с детьми",
INDEX(GRID!$B$47:$BI$57,MATCH(W$7,GRID!$A$47:$A$57,0),MATCH(1,($U$2=GRID!$B$31:$BI$31)*(КАЛЕНДАРЬ!$BI7=GRID!$B$33:$BI$33), 0))*GRID!$B$65,
ROUNDUP(INDEX(GRID!$B$47:$BI$57,MATCH(W$7,GRID!$A$47:$A$57,0),MATCH(1,($U$2=GRID!$B$31:$BI$31)*(КАЛЕНДАРЬ!$BI7=GRID!$B$33:$BI$33),0))*GRID!$B$65*(1-GRID!$B$69),0))</f>
        <v>155230</v>
      </c>
    </row>
    <row r="541" spans="1:24" ht="13.5" customHeight="1" x14ac:dyDescent="0.2">
      <c r="A541" s="117" t="s">
        <v>45</v>
      </c>
      <c r="B541" s="117">
        <v>5</v>
      </c>
      <c r="C541" s="138" cm="1">
        <f t="array" ref="C541">IF($I$2="Путешествия с детьми",
INDEX(GRID!$B$34:$BI$44,MATCH(C$7,GRID!$A$34:$A$44,0),MATCH(1,($U$2=GRID!$B$31:$BI$31)*(КАЛЕНДАРЬ!$BI8=GRID!$B$33:$BI$33), 0))*GRID!$B$65,
ROUNDUP(INDEX(GRID!$B$34:$BI$44,MATCH(C$7,GRID!$A$34:$A$44,0),MATCH(1,($U$2=GRID!$B$31:$BI$31)*(КАЛЕНДАРЬ!$BI8=GRID!$B$33:$BI$33),0))*GRID!$B$65*(1-GRID!$B$69),0))</f>
        <v>22704</v>
      </c>
      <c r="D541" s="47" cm="1">
        <f t="array" ref="D541">IF($I$2="Путешествия с детьми",
INDEX(GRID!$B$47:$BI$57,MATCH(C$7,GRID!$A$47:$A$57,0),MATCH(1,($U$2=GRID!$B$31:$BI$31)*(КАЛЕНДАРЬ!$BI8=GRID!$B$33:$BI$33), 0))*GRID!$B$65,
ROUNDUP(INDEX(GRID!$B$47:$BI$57,MATCH(C$7,GRID!$A$47:$A$57,0),MATCH(1,($U$2=GRID!$B$31:$BI$31)*(КАЛЕНДАРЬ!$BI8=GRID!$B$33:$BI$33),0))*GRID!$B$65*(1-GRID!$B$69),0))</f>
        <v>24940</v>
      </c>
      <c r="E541" s="47" cm="1">
        <f t="array" ref="E541">IF($I$2="Путешествия с детьми",
INDEX(GRID!$B$34:$BI$44,MATCH(E$7,GRID!$A$34:$A$44,0),MATCH(1,($U$2=GRID!$B$31:$BI$31)*(КАЛЕНДАРЬ!$BI8=GRID!$B$33:$BI$33), 0))*GRID!$B$65,
ROUNDUP(INDEX(GRID!$B$34:$BI$44,MATCH(E$7,GRID!$A$34:$A$44,0),MATCH(1,($U$2=GRID!$B$31:$BI$31)*(КАЛЕНДАРЬ!$BI8=GRID!$B$33:$BI$33),0))*GRID!$B$65*(1-GRID!$B$69),0))</f>
        <v>24424</v>
      </c>
      <c r="F541" s="47" cm="1">
        <f t="array" ref="F541">IF($I$2="Путешествия с детьми",
INDEX(GRID!$B$47:$BI$57,MATCH(E$7,GRID!$A$47:$A$57,0),MATCH(1,($U$2=GRID!$B$31:$BI$31)*(КАЛЕНДАРЬ!$BI8=GRID!$B$33:$BI$33), 0))*GRID!$B$65,
ROUNDUP(INDEX(GRID!$B$47:$BI$57,MATCH(E$7,GRID!$A$47:$A$57,0),MATCH(1,($U$2=GRID!$B$31:$BI$31)*(КАЛЕНДАРЬ!$BI8=GRID!$B$33:$BI$33),0))*GRID!$B$65*(1-GRID!$B$69),0))</f>
        <v>26660</v>
      </c>
      <c r="G541" s="47" cm="1">
        <f t="array" ref="G541">IF($I$2="Путешествия с детьми",
INDEX(GRID!$B$34:$BI$44,MATCH(G$7,GRID!$A$34:$A$44,0),MATCH(1,($U$2=GRID!$B$31:$BI$31)*(КАЛЕНДАРЬ!$BI8=GRID!$B$33:$BI$33), 0))*GRID!$B$65,
ROUNDUP(INDEX(GRID!$B$34:$BI$44,MATCH(G$7,GRID!$A$34:$A$44,0),MATCH(1,($U$2=GRID!$B$31:$BI$31)*(КАЛЕНДАРЬ!$BI8=GRID!$B$33:$BI$33),0))*GRID!$B$65*(1-GRID!$B$69),0))</f>
        <v>25370</v>
      </c>
      <c r="H541" s="47" cm="1">
        <f t="array" ref="H541">IF($I$2="Путешествия с детьми",
INDEX(GRID!$B$47:$BI$57,MATCH(G$7,GRID!$A$47:$A$57,0),MATCH(1,($U$2=GRID!$B$31:$BI$31)*(КАЛЕНДАРЬ!$BI8=GRID!$B$33:$BI$33), 0))*GRID!$B$65,
ROUNDUP(INDEX(GRID!$B$47:$BI$57,MATCH(G$7,GRID!$A$47:$A$57,0),MATCH(1,($U$2=GRID!$B$31:$BI$31)*(КАЛЕНДАРЬ!$BI8=GRID!$B$33:$BI$33),0))*GRID!$B$65*(1-GRID!$B$69),0))</f>
        <v>27606</v>
      </c>
      <c r="I541" s="47" cm="1">
        <f t="array" ref="I541">IF($I$2="Путешествия с детьми",
INDEX(GRID!$B$34:$BI$44,MATCH(I$7,GRID!$A$34:$A$44,0),MATCH(1,($U$2=GRID!$B$31:$BI$31)*(КАЛЕНДАРЬ!$BI8=GRID!$B$33:$BI$33), 0))*GRID!$B$65,
ROUNDUP(INDEX(GRID!$B$34:$BI$44,MATCH(I$7,GRID!$A$34:$A$44,0),MATCH(1,($U$2=GRID!$B$31:$BI$31)*(КАЛЕНДАРЬ!$BI8=GRID!$B$33:$BI$33),0))*GRID!$B$65*(1-GRID!$B$69),0))</f>
        <v>27090</v>
      </c>
      <c r="J541" s="47" cm="1">
        <f t="array" ref="J541">IF($I$2="Путешествия с детьми",
INDEX(GRID!$B$47:$BI$57,MATCH(I$7,GRID!$A$47:$A$57,0),MATCH(1,($U$2=GRID!$B$31:$BI$31)*(КАЛЕНДАРЬ!$BI8=GRID!$B$33:$BI$33), 0))*GRID!$B$65,
ROUNDUP(INDEX(GRID!$B$47:$BI$57,MATCH(I$7,GRID!$A$47:$A$57,0),MATCH(1,($U$2=GRID!$B$31:$BI$31)*(КАЛЕНДАРЬ!$BI8=GRID!$B$33:$BI$33),0))*GRID!$B$65*(1-GRID!$B$69),0))</f>
        <v>29326</v>
      </c>
      <c r="K541" s="47" cm="1">
        <f t="array" ref="K541">IF($I$2="Путешествия с детьми",
INDEX(GRID!$B$34:$BI$44,MATCH(K$7,GRID!$A$34:$A$44,0),MATCH(1,($U$2=GRID!$B$31:$BI$31)*(КАЛЕНДАРЬ!$BI8=GRID!$B$33:$BI$33), 0))*GRID!$B$65,
ROUNDUP(INDEX(GRID!$B$34:$BI$44,MATCH(K$7,GRID!$A$34:$A$44,0),MATCH(1,($U$2=GRID!$B$31:$BI$31)*(КАЛЕНДАРЬ!$BI8=GRID!$B$33:$BI$33),0))*GRID!$B$65*(1-GRID!$B$69),0))</f>
        <v>28036</v>
      </c>
      <c r="L541" s="47" cm="1">
        <f t="array" ref="L541">IF($I$2="Путешествия с детьми",
INDEX(GRID!$B$47:$BI$57,MATCH(K$7,GRID!$A$47:$A$57,0),MATCH(1,($U$2=GRID!$B$31:$BI$31)*(КАЛЕНДАРЬ!$BI8=GRID!$B$33:$BI$33), 0))*GRID!$B$65,
ROUNDUP(INDEX(GRID!$B$47:$BI$57,MATCH(K$7,GRID!$A$47:$A$57,0),MATCH(1,($U$2=GRID!$B$31:$BI$31)*(КАЛЕНДАРЬ!$BI8=GRID!$B$33:$BI$33),0))*GRID!$B$65*(1-GRID!$B$69),0))</f>
        <v>30272</v>
      </c>
      <c r="M541" s="47" cm="1">
        <f t="array" ref="M541">IF($I$2="Путешествия с детьми",
INDEX(GRID!$B$34:$BI$44,MATCH(M$7,GRID!$A$34:$A$44,0),MATCH(1,($U$2=GRID!$B$31:$BI$31)*(КАЛЕНДАРЬ!$BI8=GRID!$B$33:$BI$33), 0))*GRID!$B$65,
ROUNDUP(INDEX(GRID!$B$34:$BI$44,MATCH(M$7,GRID!$A$34:$A$44,0),MATCH(1,($U$2=GRID!$B$31:$BI$31)*(КАЛЕНДАРЬ!$BI8=GRID!$B$33:$BI$33),0))*GRID!$B$65*(1-GRID!$B$69),0))</f>
        <v>29756</v>
      </c>
      <c r="N541" s="47" cm="1">
        <f t="array" ref="N541">IF($I$2="Путешествия с детьми",
INDEX(GRID!$B$47:$BI$57,MATCH(M$7,GRID!$A$47:$A$57,0),MATCH(1,($U$2=GRID!$B$31:$BI$31)*(КАЛЕНДАРЬ!$BI8=GRID!$B$33:$BI$33), 0))*GRID!$B$65,
ROUNDUP(INDEX(GRID!$B$47:$BI$57,MATCH(M$7,GRID!$A$47:$A$57,0),MATCH(1,($U$2=GRID!$B$31:$BI$31)*(КАЛЕНДАРЬ!$BI8=GRID!$B$33:$BI$33),0))*GRID!$B$65*(1-GRID!$B$69),0))</f>
        <v>31992</v>
      </c>
      <c r="O541" s="47" cm="1">
        <f t="array" ref="O541">IF($I$2="Путешествия с детьми",
INDEX(GRID!$B$34:$BI$44,MATCH(O$7,GRID!$A$34:$A$44,0),MATCH(1,($U$2=GRID!$B$31:$BI$31)*(КАЛЕНДАРЬ!$BI8=GRID!$B$33:$BI$33), 0))*GRID!$B$65,
ROUNDUP(INDEX(GRID!$B$34:$BI$44,MATCH(O$7,GRID!$A$34:$A$44,0),MATCH(1,($U$2=GRID!$B$31:$BI$31)*(КАЛЕНДАРЬ!$BI8=GRID!$B$33:$BI$33),0))*GRID!$B$65*(1-GRID!$B$69),0))</f>
        <v>36292</v>
      </c>
      <c r="P541" s="47" cm="1">
        <f t="array" ref="P541">IF($I$2="Путешествия с детьми",
INDEX(GRID!$B$47:$BI$57,MATCH(O$7,GRID!$A$47:$A$57,0),MATCH(1,($U$2=GRID!$B$31:$BI$31)*(КАЛЕНДАРЬ!$BI8=GRID!$B$33:$BI$33), 0))*GRID!$B$65,
ROUNDUP(INDEX(GRID!$B$47:$BI$57,MATCH(O$7,GRID!$A$47:$A$57,0),MATCH(1,($U$2=GRID!$B$31:$BI$31)*(КАЛЕНДАРЬ!$BI8=GRID!$B$33:$BI$33),0))*GRID!$B$65*(1-GRID!$B$69),0))</f>
        <v>38528</v>
      </c>
      <c r="Q541" s="47" cm="1">
        <f t="array" ref="Q541">IF($I$2="Путешествия с детьми",
INDEX(GRID!$B$34:$BI$44,MATCH(Q$7,GRID!$A$34:$A$44,0),MATCH(1,($U$2=GRID!$B$31:$BI$31)*(КАЛЕНДАРЬ!$BI8=GRID!$B$33:$BI$33), 0))*GRID!$B$65,
ROUNDUP(INDEX(GRID!$B$34:$BI$44,MATCH(Q$7,GRID!$A$34:$A$44,0),MATCH(1,($U$2=GRID!$B$31:$BI$31)*(КАЛЕНДАРЬ!$BI8=GRID!$B$33:$BI$33),0))*GRID!$B$65*(1-GRID!$B$69),0))</f>
        <v>38184</v>
      </c>
      <c r="R541" s="47" cm="1">
        <f t="array" ref="R541">IF($I$2="Путешествия с детьми",
INDEX(GRID!$B$47:$BI$57,MATCH(Q$7,GRID!$A$47:$A$57,0),MATCH(1,($U$2=GRID!$B$31:$BI$31)*(КАЛЕНДАРЬ!$BI8=GRID!$B$33:$BI$33), 0))*GRID!$B$65,
ROUNDUP(INDEX(GRID!$B$47:$BI$57,MATCH(Q$7,GRID!$A$47:$A$57,0),MATCH(1,($U$2=GRID!$B$31:$BI$31)*(КАЛЕНДАРЬ!$BI8=GRID!$B$33:$BI$33),0))*GRID!$B$65*(1-GRID!$B$69),0))</f>
        <v>40420</v>
      </c>
      <c r="S541" s="47" cm="1">
        <f t="array" ref="S541">IF($I$2="Путешествия с детьми",
INDEX(GRID!$B$34:$BI$44,MATCH(S$7,GRID!$A$34:$A$44,0),MATCH(1,($U$2=GRID!$B$31:$BI$31)*(КАЛЕНДАРЬ!$BI8=GRID!$B$33:$BI$33), 0))*GRID!$B$65,
ROUNDUP(INDEX(GRID!$B$34:$BI$44,MATCH(S$7,GRID!$A$34:$A$44,0),MATCH(1,($U$2=GRID!$B$31:$BI$31)*(КАЛЕНДАРЬ!$BI8=GRID!$B$33:$BI$33),0))*GRID!$B$65*(1-GRID!$B$69),0))</f>
        <v>41452</v>
      </c>
      <c r="T541" s="47" cm="1">
        <f t="array" ref="T541">IF($I$2="Путешествия с детьми",
INDEX(GRID!$B$47:$BI$57,MATCH(S$7,GRID!$A$47:$A$57,0),MATCH(1,($U$2=GRID!$B$31:$BI$31)*(КАЛЕНДАРЬ!$BI8=GRID!$B$33:$BI$33), 0))*GRID!$B$65,
ROUNDUP(INDEX(GRID!$B$47:$BI$57,MATCH(S$7,GRID!$A$47:$A$57,0),MATCH(1,($U$2=GRID!$B$31:$BI$31)*(КАЛЕНДАРЬ!$BI8=GRID!$B$33:$BI$33),0))*GRID!$B$65*(1-GRID!$B$69),0))</f>
        <v>43688</v>
      </c>
      <c r="U541" s="47" cm="1">
        <f t="array" ref="U541">IF($I$2="Путешествия с детьми",
INDEX(GRID!$B$34:$BI$44,MATCH(U$7,GRID!$A$34:$A$44,0),MATCH(1,($U$2=GRID!$B$31:$BI$31)*(КАЛЕНДАРЬ!$BI8=GRID!$B$33:$BI$33), 0))*GRID!$B$65,
ROUNDUP(INDEX(GRID!$B$34:$BI$44,MATCH(U$7,GRID!$A$34:$A$44,0),MATCH(1,($U$2=GRID!$B$31:$BI$31)*(КАЛЕНДАРЬ!$BI8=GRID!$B$33:$BI$33),0))*GRID!$B$65*(1-GRID!$B$69),0))</f>
        <v>47042</v>
      </c>
      <c r="V541" s="47" cm="1">
        <f t="array" ref="V541">IF($I$2="Путешествия с детьми",
INDEX(GRID!$B$47:$BI$57,MATCH(U$7,GRID!$A$47:$A$57,0),MATCH(1,($U$2=GRID!$B$31:$BI$31)*(КАЛЕНДАРЬ!$BI8=GRID!$B$33:$BI$33), 0))*GRID!$B$65,
ROUNDUP(INDEX(GRID!$B$47:$BI$57,MATCH(U$7,GRID!$A$47:$A$57,0),MATCH(1,($U$2=GRID!$B$31:$BI$31)*(КАЛЕНДАРЬ!$BI8=GRID!$B$33:$BI$33),0))*GRID!$B$65*(1-GRID!$B$69),0))</f>
        <v>49278</v>
      </c>
      <c r="W541" s="47" cm="1">
        <f t="array" ref="W541">IF($I$2="Путешествия с детьми",
INDEX(GRID!$B$34:$BI$44,MATCH(W$7,GRID!$A$34:$A$44,0),MATCH(1,($U$2=GRID!$B$31:$BI$31)*(КАЛЕНДАРЬ!$BI8=GRID!$B$33:$BI$33), 0))*GRID!$B$65,
ROUNDUP(INDEX(GRID!$B$34:$BI$44,MATCH(W$7,GRID!$A$34:$A$44,0),MATCH(1,($U$2=GRID!$B$31:$BI$31)*(КАЛЕНДАРЬ!$BI8=GRID!$B$33:$BI$33),0))*GRID!$B$65*(1-GRID!$B$69),0))</f>
        <v>152994</v>
      </c>
      <c r="X541" s="47" cm="1">
        <f t="array" ref="X541">IF($I$2="Путешествия с детьми",
INDEX(GRID!$B$47:$BI$57,MATCH(W$7,GRID!$A$47:$A$57,0),MATCH(1,($U$2=GRID!$B$31:$BI$31)*(КАЛЕНДАРЬ!$BI8=GRID!$B$33:$BI$33), 0))*GRID!$B$65,
ROUNDUP(INDEX(GRID!$B$47:$BI$57,MATCH(W$7,GRID!$A$47:$A$57,0),MATCH(1,($U$2=GRID!$B$31:$BI$31)*(КАЛЕНДАРЬ!$BI8=GRID!$B$33:$BI$33),0))*GRID!$B$65*(1-GRID!$B$69),0))</f>
        <v>155230</v>
      </c>
    </row>
    <row r="542" spans="1:24" ht="13.5" customHeight="1" x14ac:dyDescent="0.2">
      <c r="A542" s="117" t="s">
        <v>46</v>
      </c>
      <c r="B542" s="117">
        <v>6</v>
      </c>
      <c r="C542" s="138" cm="1">
        <f t="array" ref="C542">IF($I$2="Путешествия с детьми",
INDEX(GRID!$B$34:$BI$44,MATCH(C$7,GRID!$A$34:$A$44,0),MATCH(1,($U$2=GRID!$B$31:$BI$31)*(КАЛЕНДАРЬ!$BI9=GRID!$B$33:$BI$33), 0))*GRID!$B$65,
ROUNDUP(INDEX(GRID!$B$34:$BI$44,MATCH(C$7,GRID!$A$34:$A$44,0),MATCH(1,($U$2=GRID!$B$31:$BI$31)*(КАЛЕНДАРЬ!$BI9=GRID!$B$33:$BI$33),0))*GRID!$B$65*(1-GRID!$B$69),0))</f>
        <v>22704</v>
      </c>
      <c r="D542" s="47" cm="1">
        <f t="array" ref="D542">IF($I$2="Путешествия с детьми",
INDEX(GRID!$B$47:$BI$57,MATCH(C$7,GRID!$A$47:$A$57,0),MATCH(1,($U$2=GRID!$B$31:$BI$31)*(КАЛЕНДАРЬ!$BI9=GRID!$B$33:$BI$33), 0))*GRID!$B$65,
ROUNDUP(INDEX(GRID!$B$47:$BI$57,MATCH(C$7,GRID!$A$47:$A$57,0),MATCH(1,($U$2=GRID!$B$31:$BI$31)*(КАЛЕНДАРЬ!$BI9=GRID!$B$33:$BI$33),0))*GRID!$B$65*(1-GRID!$B$69),0))</f>
        <v>24940</v>
      </c>
      <c r="E542" s="47" cm="1">
        <f t="array" ref="E542">IF($I$2="Путешествия с детьми",
INDEX(GRID!$B$34:$BI$44,MATCH(E$7,GRID!$A$34:$A$44,0),MATCH(1,($U$2=GRID!$B$31:$BI$31)*(КАЛЕНДАРЬ!$BI9=GRID!$B$33:$BI$33), 0))*GRID!$B$65,
ROUNDUP(INDEX(GRID!$B$34:$BI$44,MATCH(E$7,GRID!$A$34:$A$44,0),MATCH(1,($U$2=GRID!$B$31:$BI$31)*(КАЛЕНДАРЬ!$BI9=GRID!$B$33:$BI$33),0))*GRID!$B$65*(1-GRID!$B$69),0))</f>
        <v>24424</v>
      </c>
      <c r="F542" s="47" cm="1">
        <f t="array" ref="F542">IF($I$2="Путешествия с детьми",
INDEX(GRID!$B$47:$BI$57,MATCH(E$7,GRID!$A$47:$A$57,0),MATCH(1,($U$2=GRID!$B$31:$BI$31)*(КАЛЕНДАРЬ!$BI9=GRID!$B$33:$BI$33), 0))*GRID!$B$65,
ROUNDUP(INDEX(GRID!$B$47:$BI$57,MATCH(E$7,GRID!$A$47:$A$57,0),MATCH(1,($U$2=GRID!$B$31:$BI$31)*(КАЛЕНДАРЬ!$BI9=GRID!$B$33:$BI$33),0))*GRID!$B$65*(1-GRID!$B$69),0))</f>
        <v>26660</v>
      </c>
      <c r="G542" s="47" cm="1">
        <f t="array" ref="G542">IF($I$2="Путешествия с детьми",
INDEX(GRID!$B$34:$BI$44,MATCH(G$7,GRID!$A$34:$A$44,0),MATCH(1,($U$2=GRID!$B$31:$BI$31)*(КАЛЕНДАРЬ!$BI9=GRID!$B$33:$BI$33), 0))*GRID!$B$65,
ROUNDUP(INDEX(GRID!$B$34:$BI$44,MATCH(G$7,GRID!$A$34:$A$44,0),MATCH(1,($U$2=GRID!$B$31:$BI$31)*(КАЛЕНДАРЬ!$BI9=GRID!$B$33:$BI$33),0))*GRID!$B$65*(1-GRID!$B$69),0))</f>
        <v>25370</v>
      </c>
      <c r="H542" s="47" cm="1">
        <f t="array" ref="H542">IF($I$2="Путешествия с детьми",
INDEX(GRID!$B$47:$BI$57,MATCH(G$7,GRID!$A$47:$A$57,0),MATCH(1,($U$2=GRID!$B$31:$BI$31)*(КАЛЕНДАРЬ!$BI9=GRID!$B$33:$BI$33), 0))*GRID!$B$65,
ROUNDUP(INDEX(GRID!$B$47:$BI$57,MATCH(G$7,GRID!$A$47:$A$57,0),MATCH(1,($U$2=GRID!$B$31:$BI$31)*(КАЛЕНДАРЬ!$BI9=GRID!$B$33:$BI$33),0))*GRID!$B$65*(1-GRID!$B$69),0))</f>
        <v>27606</v>
      </c>
      <c r="I542" s="47" cm="1">
        <f t="array" ref="I542">IF($I$2="Путешествия с детьми",
INDEX(GRID!$B$34:$BI$44,MATCH(I$7,GRID!$A$34:$A$44,0),MATCH(1,($U$2=GRID!$B$31:$BI$31)*(КАЛЕНДАРЬ!$BI9=GRID!$B$33:$BI$33), 0))*GRID!$B$65,
ROUNDUP(INDEX(GRID!$B$34:$BI$44,MATCH(I$7,GRID!$A$34:$A$44,0),MATCH(1,($U$2=GRID!$B$31:$BI$31)*(КАЛЕНДАРЬ!$BI9=GRID!$B$33:$BI$33),0))*GRID!$B$65*(1-GRID!$B$69),0))</f>
        <v>27090</v>
      </c>
      <c r="J542" s="47" cm="1">
        <f t="array" ref="J542">IF($I$2="Путешествия с детьми",
INDEX(GRID!$B$47:$BI$57,MATCH(I$7,GRID!$A$47:$A$57,0),MATCH(1,($U$2=GRID!$B$31:$BI$31)*(КАЛЕНДАРЬ!$BI9=GRID!$B$33:$BI$33), 0))*GRID!$B$65,
ROUNDUP(INDEX(GRID!$B$47:$BI$57,MATCH(I$7,GRID!$A$47:$A$57,0),MATCH(1,($U$2=GRID!$B$31:$BI$31)*(КАЛЕНДАРЬ!$BI9=GRID!$B$33:$BI$33),0))*GRID!$B$65*(1-GRID!$B$69),0))</f>
        <v>29326</v>
      </c>
      <c r="K542" s="47" cm="1">
        <f t="array" ref="K542">IF($I$2="Путешествия с детьми",
INDEX(GRID!$B$34:$BI$44,MATCH(K$7,GRID!$A$34:$A$44,0),MATCH(1,($U$2=GRID!$B$31:$BI$31)*(КАЛЕНДАРЬ!$BI9=GRID!$B$33:$BI$33), 0))*GRID!$B$65,
ROUNDUP(INDEX(GRID!$B$34:$BI$44,MATCH(K$7,GRID!$A$34:$A$44,0),MATCH(1,($U$2=GRID!$B$31:$BI$31)*(КАЛЕНДАРЬ!$BI9=GRID!$B$33:$BI$33),0))*GRID!$B$65*(1-GRID!$B$69),0))</f>
        <v>28036</v>
      </c>
      <c r="L542" s="47" cm="1">
        <f t="array" ref="L542">IF($I$2="Путешествия с детьми",
INDEX(GRID!$B$47:$BI$57,MATCH(K$7,GRID!$A$47:$A$57,0),MATCH(1,($U$2=GRID!$B$31:$BI$31)*(КАЛЕНДАРЬ!$BI9=GRID!$B$33:$BI$33), 0))*GRID!$B$65,
ROUNDUP(INDEX(GRID!$B$47:$BI$57,MATCH(K$7,GRID!$A$47:$A$57,0),MATCH(1,($U$2=GRID!$B$31:$BI$31)*(КАЛЕНДАРЬ!$BI9=GRID!$B$33:$BI$33),0))*GRID!$B$65*(1-GRID!$B$69),0))</f>
        <v>30272</v>
      </c>
      <c r="M542" s="47" cm="1">
        <f t="array" ref="M542">IF($I$2="Путешествия с детьми",
INDEX(GRID!$B$34:$BI$44,MATCH(M$7,GRID!$A$34:$A$44,0),MATCH(1,($U$2=GRID!$B$31:$BI$31)*(КАЛЕНДАРЬ!$BI9=GRID!$B$33:$BI$33), 0))*GRID!$B$65,
ROUNDUP(INDEX(GRID!$B$34:$BI$44,MATCH(M$7,GRID!$A$34:$A$44,0),MATCH(1,($U$2=GRID!$B$31:$BI$31)*(КАЛЕНДАРЬ!$BI9=GRID!$B$33:$BI$33),0))*GRID!$B$65*(1-GRID!$B$69),0))</f>
        <v>29756</v>
      </c>
      <c r="N542" s="47" cm="1">
        <f t="array" ref="N542">IF($I$2="Путешествия с детьми",
INDEX(GRID!$B$47:$BI$57,MATCH(M$7,GRID!$A$47:$A$57,0),MATCH(1,($U$2=GRID!$B$31:$BI$31)*(КАЛЕНДАРЬ!$BI9=GRID!$B$33:$BI$33), 0))*GRID!$B$65,
ROUNDUP(INDEX(GRID!$B$47:$BI$57,MATCH(M$7,GRID!$A$47:$A$57,0),MATCH(1,($U$2=GRID!$B$31:$BI$31)*(КАЛЕНДАРЬ!$BI9=GRID!$B$33:$BI$33),0))*GRID!$B$65*(1-GRID!$B$69),0))</f>
        <v>31992</v>
      </c>
      <c r="O542" s="47" cm="1">
        <f t="array" ref="O542">IF($I$2="Путешествия с детьми",
INDEX(GRID!$B$34:$BI$44,MATCH(O$7,GRID!$A$34:$A$44,0),MATCH(1,($U$2=GRID!$B$31:$BI$31)*(КАЛЕНДАРЬ!$BI9=GRID!$B$33:$BI$33), 0))*GRID!$B$65,
ROUNDUP(INDEX(GRID!$B$34:$BI$44,MATCH(O$7,GRID!$A$34:$A$44,0),MATCH(1,($U$2=GRID!$B$31:$BI$31)*(КАЛЕНДАРЬ!$BI9=GRID!$B$33:$BI$33),0))*GRID!$B$65*(1-GRID!$B$69),0))</f>
        <v>36292</v>
      </c>
      <c r="P542" s="47" cm="1">
        <f t="array" ref="P542">IF($I$2="Путешествия с детьми",
INDEX(GRID!$B$47:$BI$57,MATCH(O$7,GRID!$A$47:$A$57,0),MATCH(1,($U$2=GRID!$B$31:$BI$31)*(КАЛЕНДАРЬ!$BI9=GRID!$B$33:$BI$33), 0))*GRID!$B$65,
ROUNDUP(INDEX(GRID!$B$47:$BI$57,MATCH(O$7,GRID!$A$47:$A$57,0),MATCH(1,($U$2=GRID!$B$31:$BI$31)*(КАЛЕНДАРЬ!$BI9=GRID!$B$33:$BI$33),0))*GRID!$B$65*(1-GRID!$B$69),0))</f>
        <v>38528</v>
      </c>
      <c r="Q542" s="47" cm="1">
        <f t="array" ref="Q542">IF($I$2="Путешествия с детьми",
INDEX(GRID!$B$34:$BI$44,MATCH(Q$7,GRID!$A$34:$A$44,0),MATCH(1,($U$2=GRID!$B$31:$BI$31)*(КАЛЕНДАРЬ!$BI9=GRID!$B$33:$BI$33), 0))*GRID!$B$65,
ROUNDUP(INDEX(GRID!$B$34:$BI$44,MATCH(Q$7,GRID!$A$34:$A$44,0),MATCH(1,($U$2=GRID!$B$31:$BI$31)*(КАЛЕНДАРЬ!$BI9=GRID!$B$33:$BI$33),0))*GRID!$B$65*(1-GRID!$B$69),0))</f>
        <v>38184</v>
      </c>
      <c r="R542" s="47" cm="1">
        <f t="array" ref="R542">IF($I$2="Путешествия с детьми",
INDEX(GRID!$B$47:$BI$57,MATCH(Q$7,GRID!$A$47:$A$57,0),MATCH(1,($U$2=GRID!$B$31:$BI$31)*(КАЛЕНДАРЬ!$BI9=GRID!$B$33:$BI$33), 0))*GRID!$B$65,
ROUNDUP(INDEX(GRID!$B$47:$BI$57,MATCH(Q$7,GRID!$A$47:$A$57,0),MATCH(1,($U$2=GRID!$B$31:$BI$31)*(КАЛЕНДАРЬ!$BI9=GRID!$B$33:$BI$33),0))*GRID!$B$65*(1-GRID!$B$69),0))</f>
        <v>40420</v>
      </c>
      <c r="S542" s="47" cm="1">
        <f t="array" ref="S542">IF($I$2="Путешествия с детьми",
INDEX(GRID!$B$34:$BI$44,MATCH(S$7,GRID!$A$34:$A$44,0),MATCH(1,($U$2=GRID!$B$31:$BI$31)*(КАЛЕНДАРЬ!$BI9=GRID!$B$33:$BI$33), 0))*GRID!$B$65,
ROUNDUP(INDEX(GRID!$B$34:$BI$44,MATCH(S$7,GRID!$A$34:$A$44,0),MATCH(1,($U$2=GRID!$B$31:$BI$31)*(КАЛЕНДАРЬ!$BI9=GRID!$B$33:$BI$33),0))*GRID!$B$65*(1-GRID!$B$69),0))</f>
        <v>41452</v>
      </c>
      <c r="T542" s="47" cm="1">
        <f t="array" ref="T542">IF($I$2="Путешествия с детьми",
INDEX(GRID!$B$47:$BI$57,MATCH(S$7,GRID!$A$47:$A$57,0),MATCH(1,($U$2=GRID!$B$31:$BI$31)*(КАЛЕНДАРЬ!$BI9=GRID!$B$33:$BI$33), 0))*GRID!$B$65,
ROUNDUP(INDEX(GRID!$B$47:$BI$57,MATCH(S$7,GRID!$A$47:$A$57,0),MATCH(1,($U$2=GRID!$B$31:$BI$31)*(КАЛЕНДАРЬ!$BI9=GRID!$B$33:$BI$33),0))*GRID!$B$65*(1-GRID!$B$69),0))</f>
        <v>43688</v>
      </c>
      <c r="U542" s="47" cm="1">
        <f t="array" ref="U542">IF($I$2="Путешествия с детьми",
INDEX(GRID!$B$34:$BI$44,MATCH(U$7,GRID!$A$34:$A$44,0),MATCH(1,($U$2=GRID!$B$31:$BI$31)*(КАЛЕНДАРЬ!$BI9=GRID!$B$33:$BI$33), 0))*GRID!$B$65,
ROUNDUP(INDEX(GRID!$B$34:$BI$44,MATCH(U$7,GRID!$A$34:$A$44,0),MATCH(1,($U$2=GRID!$B$31:$BI$31)*(КАЛЕНДАРЬ!$BI9=GRID!$B$33:$BI$33),0))*GRID!$B$65*(1-GRID!$B$69),0))</f>
        <v>47042</v>
      </c>
      <c r="V542" s="47" cm="1">
        <f t="array" ref="V542">IF($I$2="Путешествия с детьми",
INDEX(GRID!$B$47:$BI$57,MATCH(U$7,GRID!$A$47:$A$57,0),MATCH(1,($U$2=GRID!$B$31:$BI$31)*(КАЛЕНДАРЬ!$BI9=GRID!$B$33:$BI$33), 0))*GRID!$B$65,
ROUNDUP(INDEX(GRID!$B$47:$BI$57,MATCH(U$7,GRID!$A$47:$A$57,0),MATCH(1,($U$2=GRID!$B$31:$BI$31)*(КАЛЕНДАРЬ!$BI9=GRID!$B$33:$BI$33),0))*GRID!$B$65*(1-GRID!$B$69),0))</f>
        <v>49278</v>
      </c>
      <c r="W542" s="47" cm="1">
        <f t="array" ref="W542">IF($I$2="Путешествия с детьми",
INDEX(GRID!$B$34:$BI$44,MATCH(W$7,GRID!$A$34:$A$44,0),MATCH(1,($U$2=GRID!$B$31:$BI$31)*(КАЛЕНДАРЬ!$BI9=GRID!$B$33:$BI$33), 0))*GRID!$B$65,
ROUNDUP(INDEX(GRID!$B$34:$BI$44,MATCH(W$7,GRID!$A$34:$A$44,0),MATCH(1,($U$2=GRID!$B$31:$BI$31)*(КАЛЕНДАРЬ!$BI9=GRID!$B$33:$BI$33),0))*GRID!$B$65*(1-GRID!$B$69),0))</f>
        <v>152994</v>
      </c>
      <c r="X542" s="47" cm="1">
        <f t="array" ref="X542">IF($I$2="Путешествия с детьми",
INDEX(GRID!$B$47:$BI$57,MATCH(W$7,GRID!$A$47:$A$57,0),MATCH(1,($U$2=GRID!$B$31:$BI$31)*(КАЛЕНДАРЬ!$BI9=GRID!$B$33:$BI$33), 0))*GRID!$B$65,
ROUNDUP(INDEX(GRID!$B$47:$BI$57,MATCH(W$7,GRID!$A$47:$A$57,0),MATCH(1,($U$2=GRID!$B$31:$BI$31)*(КАЛЕНДАРЬ!$BI9=GRID!$B$33:$BI$33),0))*GRID!$B$65*(1-GRID!$B$69),0))</f>
        <v>155230</v>
      </c>
    </row>
    <row r="543" spans="1:24" ht="13.5" customHeight="1" x14ac:dyDescent="0.2">
      <c r="A543" s="117" t="s">
        <v>47</v>
      </c>
      <c r="B543" s="117">
        <v>7</v>
      </c>
      <c r="C543" s="138" cm="1">
        <f t="array" ref="C543">IF($I$2="Путешествия с детьми",
INDEX(GRID!$B$34:$BI$44,MATCH(C$7,GRID!$A$34:$A$44,0),MATCH(1,($U$2=GRID!$B$31:$BI$31)*(КАЛЕНДАРЬ!$BI10=GRID!$B$33:$BI$33), 0))*GRID!$B$65,
ROUNDUP(INDEX(GRID!$B$34:$BI$44,MATCH(C$7,GRID!$A$34:$A$44,0),MATCH(1,($U$2=GRID!$B$31:$BI$31)*(КАЛЕНДАРЬ!$BI10=GRID!$B$33:$BI$33),0))*GRID!$B$65*(1-GRID!$B$69),0))</f>
        <v>22704</v>
      </c>
      <c r="D543" s="47" cm="1">
        <f t="array" ref="D543">IF($I$2="Путешествия с детьми",
INDEX(GRID!$B$47:$BI$57,MATCH(C$7,GRID!$A$47:$A$57,0),MATCH(1,($U$2=GRID!$B$31:$BI$31)*(КАЛЕНДАРЬ!$BI10=GRID!$B$33:$BI$33), 0))*GRID!$B$65,
ROUNDUP(INDEX(GRID!$B$47:$BI$57,MATCH(C$7,GRID!$A$47:$A$57,0),MATCH(1,($U$2=GRID!$B$31:$BI$31)*(КАЛЕНДАРЬ!$BI10=GRID!$B$33:$BI$33),0))*GRID!$B$65*(1-GRID!$B$69),0))</f>
        <v>24940</v>
      </c>
      <c r="E543" s="47" cm="1">
        <f t="array" ref="E543">IF($I$2="Путешествия с детьми",
INDEX(GRID!$B$34:$BI$44,MATCH(E$7,GRID!$A$34:$A$44,0),MATCH(1,($U$2=GRID!$B$31:$BI$31)*(КАЛЕНДАРЬ!$BI10=GRID!$B$33:$BI$33), 0))*GRID!$B$65,
ROUNDUP(INDEX(GRID!$B$34:$BI$44,MATCH(E$7,GRID!$A$34:$A$44,0),MATCH(1,($U$2=GRID!$B$31:$BI$31)*(КАЛЕНДАРЬ!$BI10=GRID!$B$33:$BI$33),0))*GRID!$B$65*(1-GRID!$B$69),0))</f>
        <v>24424</v>
      </c>
      <c r="F543" s="47" cm="1">
        <f t="array" ref="F543">IF($I$2="Путешествия с детьми",
INDEX(GRID!$B$47:$BI$57,MATCH(E$7,GRID!$A$47:$A$57,0),MATCH(1,($U$2=GRID!$B$31:$BI$31)*(КАЛЕНДАРЬ!$BI10=GRID!$B$33:$BI$33), 0))*GRID!$B$65,
ROUNDUP(INDEX(GRID!$B$47:$BI$57,MATCH(E$7,GRID!$A$47:$A$57,0),MATCH(1,($U$2=GRID!$B$31:$BI$31)*(КАЛЕНДАРЬ!$BI10=GRID!$B$33:$BI$33),0))*GRID!$B$65*(1-GRID!$B$69),0))</f>
        <v>26660</v>
      </c>
      <c r="G543" s="47" cm="1">
        <f t="array" ref="G543">IF($I$2="Путешествия с детьми",
INDEX(GRID!$B$34:$BI$44,MATCH(G$7,GRID!$A$34:$A$44,0),MATCH(1,($U$2=GRID!$B$31:$BI$31)*(КАЛЕНДАРЬ!$BI10=GRID!$B$33:$BI$33), 0))*GRID!$B$65,
ROUNDUP(INDEX(GRID!$B$34:$BI$44,MATCH(G$7,GRID!$A$34:$A$44,0),MATCH(1,($U$2=GRID!$B$31:$BI$31)*(КАЛЕНДАРЬ!$BI10=GRID!$B$33:$BI$33),0))*GRID!$B$65*(1-GRID!$B$69),0))</f>
        <v>25370</v>
      </c>
      <c r="H543" s="47" cm="1">
        <f t="array" ref="H543">IF($I$2="Путешествия с детьми",
INDEX(GRID!$B$47:$BI$57,MATCH(G$7,GRID!$A$47:$A$57,0),MATCH(1,($U$2=GRID!$B$31:$BI$31)*(КАЛЕНДАРЬ!$BI10=GRID!$B$33:$BI$33), 0))*GRID!$B$65,
ROUNDUP(INDEX(GRID!$B$47:$BI$57,MATCH(G$7,GRID!$A$47:$A$57,0),MATCH(1,($U$2=GRID!$B$31:$BI$31)*(КАЛЕНДАРЬ!$BI10=GRID!$B$33:$BI$33),0))*GRID!$B$65*(1-GRID!$B$69),0))</f>
        <v>27606</v>
      </c>
      <c r="I543" s="47" cm="1">
        <f t="array" ref="I543">IF($I$2="Путешествия с детьми",
INDEX(GRID!$B$34:$BI$44,MATCH(I$7,GRID!$A$34:$A$44,0),MATCH(1,($U$2=GRID!$B$31:$BI$31)*(КАЛЕНДАРЬ!$BI10=GRID!$B$33:$BI$33), 0))*GRID!$B$65,
ROUNDUP(INDEX(GRID!$B$34:$BI$44,MATCH(I$7,GRID!$A$34:$A$44,0),MATCH(1,($U$2=GRID!$B$31:$BI$31)*(КАЛЕНДАРЬ!$BI10=GRID!$B$33:$BI$33),0))*GRID!$B$65*(1-GRID!$B$69),0))</f>
        <v>27090</v>
      </c>
      <c r="J543" s="47" cm="1">
        <f t="array" ref="J543">IF($I$2="Путешествия с детьми",
INDEX(GRID!$B$47:$BI$57,MATCH(I$7,GRID!$A$47:$A$57,0),MATCH(1,($U$2=GRID!$B$31:$BI$31)*(КАЛЕНДАРЬ!$BI10=GRID!$B$33:$BI$33), 0))*GRID!$B$65,
ROUNDUP(INDEX(GRID!$B$47:$BI$57,MATCH(I$7,GRID!$A$47:$A$57,0),MATCH(1,($U$2=GRID!$B$31:$BI$31)*(КАЛЕНДАРЬ!$BI10=GRID!$B$33:$BI$33),0))*GRID!$B$65*(1-GRID!$B$69),0))</f>
        <v>29326</v>
      </c>
      <c r="K543" s="47" cm="1">
        <f t="array" ref="K543">IF($I$2="Путешествия с детьми",
INDEX(GRID!$B$34:$BI$44,MATCH(K$7,GRID!$A$34:$A$44,0),MATCH(1,($U$2=GRID!$B$31:$BI$31)*(КАЛЕНДАРЬ!$BI10=GRID!$B$33:$BI$33), 0))*GRID!$B$65,
ROUNDUP(INDEX(GRID!$B$34:$BI$44,MATCH(K$7,GRID!$A$34:$A$44,0),MATCH(1,($U$2=GRID!$B$31:$BI$31)*(КАЛЕНДАРЬ!$BI10=GRID!$B$33:$BI$33),0))*GRID!$B$65*(1-GRID!$B$69),0))</f>
        <v>28036</v>
      </c>
      <c r="L543" s="47" cm="1">
        <f t="array" ref="L543">IF($I$2="Путешествия с детьми",
INDEX(GRID!$B$47:$BI$57,MATCH(K$7,GRID!$A$47:$A$57,0),MATCH(1,($U$2=GRID!$B$31:$BI$31)*(КАЛЕНДАРЬ!$BI10=GRID!$B$33:$BI$33), 0))*GRID!$B$65,
ROUNDUP(INDEX(GRID!$B$47:$BI$57,MATCH(K$7,GRID!$A$47:$A$57,0),MATCH(1,($U$2=GRID!$B$31:$BI$31)*(КАЛЕНДАРЬ!$BI10=GRID!$B$33:$BI$33),0))*GRID!$B$65*(1-GRID!$B$69),0))</f>
        <v>30272</v>
      </c>
      <c r="M543" s="47" cm="1">
        <f t="array" ref="M543">IF($I$2="Путешествия с детьми",
INDEX(GRID!$B$34:$BI$44,MATCH(M$7,GRID!$A$34:$A$44,0),MATCH(1,($U$2=GRID!$B$31:$BI$31)*(КАЛЕНДАРЬ!$BI10=GRID!$B$33:$BI$33), 0))*GRID!$B$65,
ROUNDUP(INDEX(GRID!$B$34:$BI$44,MATCH(M$7,GRID!$A$34:$A$44,0),MATCH(1,($U$2=GRID!$B$31:$BI$31)*(КАЛЕНДАРЬ!$BI10=GRID!$B$33:$BI$33),0))*GRID!$B$65*(1-GRID!$B$69),0))</f>
        <v>29756</v>
      </c>
      <c r="N543" s="47" cm="1">
        <f t="array" ref="N543">IF($I$2="Путешествия с детьми",
INDEX(GRID!$B$47:$BI$57,MATCH(M$7,GRID!$A$47:$A$57,0),MATCH(1,($U$2=GRID!$B$31:$BI$31)*(КАЛЕНДАРЬ!$BI10=GRID!$B$33:$BI$33), 0))*GRID!$B$65,
ROUNDUP(INDEX(GRID!$B$47:$BI$57,MATCH(M$7,GRID!$A$47:$A$57,0),MATCH(1,($U$2=GRID!$B$31:$BI$31)*(КАЛЕНДАРЬ!$BI10=GRID!$B$33:$BI$33),0))*GRID!$B$65*(1-GRID!$B$69),0))</f>
        <v>31992</v>
      </c>
      <c r="O543" s="47" cm="1">
        <f t="array" ref="O543">IF($I$2="Путешествия с детьми",
INDEX(GRID!$B$34:$BI$44,MATCH(O$7,GRID!$A$34:$A$44,0),MATCH(1,($U$2=GRID!$B$31:$BI$31)*(КАЛЕНДАРЬ!$BI10=GRID!$B$33:$BI$33), 0))*GRID!$B$65,
ROUNDUP(INDEX(GRID!$B$34:$BI$44,MATCH(O$7,GRID!$A$34:$A$44,0),MATCH(1,($U$2=GRID!$B$31:$BI$31)*(КАЛЕНДАРЬ!$BI10=GRID!$B$33:$BI$33),0))*GRID!$B$65*(1-GRID!$B$69),0))</f>
        <v>36292</v>
      </c>
      <c r="P543" s="47" cm="1">
        <f t="array" ref="P543">IF($I$2="Путешествия с детьми",
INDEX(GRID!$B$47:$BI$57,MATCH(O$7,GRID!$A$47:$A$57,0),MATCH(1,($U$2=GRID!$B$31:$BI$31)*(КАЛЕНДАРЬ!$BI10=GRID!$B$33:$BI$33), 0))*GRID!$B$65,
ROUNDUP(INDEX(GRID!$B$47:$BI$57,MATCH(O$7,GRID!$A$47:$A$57,0),MATCH(1,($U$2=GRID!$B$31:$BI$31)*(КАЛЕНДАРЬ!$BI10=GRID!$B$33:$BI$33),0))*GRID!$B$65*(1-GRID!$B$69),0))</f>
        <v>38528</v>
      </c>
      <c r="Q543" s="47" cm="1">
        <f t="array" ref="Q543">IF($I$2="Путешествия с детьми",
INDEX(GRID!$B$34:$BI$44,MATCH(Q$7,GRID!$A$34:$A$44,0),MATCH(1,($U$2=GRID!$B$31:$BI$31)*(КАЛЕНДАРЬ!$BI10=GRID!$B$33:$BI$33), 0))*GRID!$B$65,
ROUNDUP(INDEX(GRID!$B$34:$BI$44,MATCH(Q$7,GRID!$A$34:$A$44,0),MATCH(1,($U$2=GRID!$B$31:$BI$31)*(КАЛЕНДАРЬ!$BI10=GRID!$B$33:$BI$33),0))*GRID!$B$65*(1-GRID!$B$69),0))</f>
        <v>38184</v>
      </c>
      <c r="R543" s="47" cm="1">
        <f t="array" ref="R543">IF($I$2="Путешествия с детьми",
INDEX(GRID!$B$47:$BI$57,MATCH(Q$7,GRID!$A$47:$A$57,0),MATCH(1,($U$2=GRID!$B$31:$BI$31)*(КАЛЕНДАРЬ!$BI10=GRID!$B$33:$BI$33), 0))*GRID!$B$65,
ROUNDUP(INDEX(GRID!$B$47:$BI$57,MATCH(Q$7,GRID!$A$47:$A$57,0),MATCH(1,($U$2=GRID!$B$31:$BI$31)*(КАЛЕНДАРЬ!$BI10=GRID!$B$33:$BI$33),0))*GRID!$B$65*(1-GRID!$B$69),0))</f>
        <v>40420</v>
      </c>
      <c r="S543" s="47" cm="1">
        <f t="array" ref="S543">IF($I$2="Путешествия с детьми",
INDEX(GRID!$B$34:$BI$44,MATCH(S$7,GRID!$A$34:$A$44,0),MATCH(1,($U$2=GRID!$B$31:$BI$31)*(КАЛЕНДАРЬ!$BI10=GRID!$B$33:$BI$33), 0))*GRID!$B$65,
ROUNDUP(INDEX(GRID!$B$34:$BI$44,MATCH(S$7,GRID!$A$34:$A$44,0),MATCH(1,($U$2=GRID!$B$31:$BI$31)*(КАЛЕНДАРЬ!$BI10=GRID!$B$33:$BI$33),0))*GRID!$B$65*(1-GRID!$B$69),0))</f>
        <v>41452</v>
      </c>
      <c r="T543" s="47" cm="1">
        <f t="array" ref="T543">IF($I$2="Путешествия с детьми",
INDEX(GRID!$B$47:$BI$57,MATCH(S$7,GRID!$A$47:$A$57,0),MATCH(1,($U$2=GRID!$B$31:$BI$31)*(КАЛЕНДАРЬ!$BI10=GRID!$B$33:$BI$33), 0))*GRID!$B$65,
ROUNDUP(INDEX(GRID!$B$47:$BI$57,MATCH(S$7,GRID!$A$47:$A$57,0),MATCH(1,($U$2=GRID!$B$31:$BI$31)*(КАЛЕНДАРЬ!$BI10=GRID!$B$33:$BI$33),0))*GRID!$B$65*(1-GRID!$B$69),0))</f>
        <v>43688</v>
      </c>
      <c r="U543" s="47" cm="1">
        <f t="array" ref="U543">IF($I$2="Путешествия с детьми",
INDEX(GRID!$B$34:$BI$44,MATCH(U$7,GRID!$A$34:$A$44,0),MATCH(1,($U$2=GRID!$B$31:$BI$31)*(КАЛЕНДАРЬ!$BI10=GRID!$B$33:$BI$33), 0))*GRID!$B$65,
ROUNDUP(INDEX(GRID!$B$34:$BI$44,MATCH(U$7,GRID!$A$34:$A$44,0),MATCH(1,($U$2=GRID!$B$31:$BI$31)*(КАЛЕНДАРЬ!$BI10=GRID!$B$33:$BI$33),0))*GRID!$B$65*(1-GRID!$B$69),0))</f>
        <v>47042</v>
      </c>
      <c r="V543" s="47" cm="1">
        <f t="array" ref="V543">IF($I$2="Путешествия с детьми",
INDEX(GRID!$B$47:$BI$57,MATCH(U$7,GRID!$A$47:$A$57,0),MATCH(1,($U$2=GRID!$B$31:$BI$31)*(КАЛЕНДАРЬ!$BI10=GRID!$B$33:$BI$33), 0))*GRID!$B$65,
ROUNDUP(INDEX(GRID!$B$47:$BI$57,MATCH(U$7,GRID!$A$47:$A$57,0),MATCH(1,($U$2=GRID!$B$31:$BI$31)*(КАЛЕНДАРЬ!$BI10=GRID!$B$33:$BI$33),0))*GRID!$B$65*(1-GRID!$B$69),0))</f>
        <v>49278</v>
      </c>
      <c r="W543" s="47" cm="1">
        <f t="array" ref="W543">IF($I$2="Путешествия с детьми",
INDEX(GRID!$B$34:$BI$44,MATCH(W$7,GRID!$A$34:$A$44,0),MATCH(1,($U$2=GRID!$B$31:$BI$31)*(КАЛЕНДАРЬ!$BI10=GRID!$B$33:$BI$33), 0))*GRID!$B$65,
ROUNDUP(INDEX(GRID!$B$34:$BI$44,MATCH(W$7,GRID!$A$34:$A$44,0),MATCH(1,($U$2=GRID!$B$31:$BI$31)*(КАЛЕНДАРЬ!$BI10=GRID!$B$33:$BI$33),0))*GRID!$B$65*(1-GRID!$B$69),0))</f>
        <v>152994</v>
      </c>
      <c r="X543" s="47" cm="1">
        <f t="array" ref="X543">IF($I$2="Путешествия с детьми",
INDEX(GRID!$B$47:$BI$57,MATCH(W$7,GRID!$A$47:$A$57,0),MATCH(1,($U$2=GRID!$B$31:$BI$31)*(КАЛЕНДАРЬ!$BI10=GRID!$B$33:$BI$33), 0))*GRID!$B$65,
ROUNDUP(INDEX(GRID!$B$47:$BI$57,MATCH(W$7,GRID!$A$47:$A$57,0),MATCH(1,($U$2=GRID!$B$31:$BI$31)*(КАЛЕНДАРЬ!$BI10=GRID!$B$33:$BI$33),0))*GRID!$B$65*(1-GRID!$B$69),0))</f>
        <v>155230</v>
      </c>
    </row>
    <row r="544" spans="1:24" ht="13.5" customHeight="1" x14ac:dyDescent="0.2">
      <c r="A544" s="117" t="s">
        <v>48</v>
      </c>
      <c r="B544" s="117">
        <v>8</v>
      </c>
      <c r="C544" s="138" cm="1">
        <f t="array" ref="C544">IF($I$2="Путешествия с детьми",
INDEX(GRID!$B$34:$BI$44,MATCH(C$7,GRID!$A$34:$A$44,0),MATCH(1,($U$2=GRID!$B$31:$BI$31)*(КАЛЕНДАРЬ!$BI11=GRID!$B$33:$BI$33), 0))*GRID!$B$65,
ROUNDUP(INDEX(GRID!$B$34:$BI$44,MATCH(C$7,GRID!$A$34:$A$44,0),MATCH(1,($U$2=GRID!$B$31:$BI$31)*(КАЛЕНДАРЬ!$BI11=GRID!$B$33:$BI$33),0))*GRID!$B$65*(1-GRID!$B$69),0))</f>
        <v>22704</v>
      </c>
      <c r="D544" s="47" cm="1">
        <f t="array" ref="D544">IF($I$2="Путешествия с детьми",
INDEX(GRID!$B$47:$BI$57,MATCH(C$7,GRID!$A$47:$A$57,0),MATCH(1,($U$2=GRID!$B$31:$BI$31)*(КАЛЕНДАРЬ!$BI11=GRID!$B$33:$BI$33), 0))*GRID!$B$65,
ROUNDUP(INDEX(GRID!$B$47:$BI$57,MATCH(C$7,GRID!$A$47:$A$57,0),MATCH(1,($U$2=GRID!$B$31:$BI$31)*(КАЛЕНДАРЬ!$BI11=GRID!$B$33:$BI$33),0))*GRID!$B$65*(1-GRID!$B$69),0))</f>
        <v>24940</v>
      </c>
      <c r="E544" s="47" cm="1">
        <f t="array" ref="E544">IF($I$2="Путешествия с детьми",
INDEX(GRID!$B$34:$BI$44,MATCH(E$7,GRID!$A$34:$A$44,0),MATCH(1,($U$2=GRID!$B$31:$BI$31)*(КАЛЕНДАРЬ!$BI11=GRID!$B$33:$BI$33), 0))*GRID!$B$65,
ROUNDUP(INDEX(GRID!$B$34:$BI$44,MATCH(E$7,GRID!$A$34:$A$44,0),MATCH(1,($U$2=GRID!$B$31:$BI$31)*(КАЛЕНДАРЬ!$BI11=GRID!$B$33:$BI$33),0))*GRID!$B$65*(1-GRID!$B$69),0))</f>
        <v>24424</v>
      </c>
      <c r="F544" s="47" cm="1">
        <f t="array" ref="F544">IF($I$2="Путешествия с детьми",
INDEX(GRID!$B$47:$BI$57,MATCH(E$7,GRID!$A$47:$A$57,0),MATCH(1,($U$2=GRID!$B$31:$BI$31)*(КАЛЕНДАРЬ!$BI11=GRID!$B$33:$BI$33), 0))*GRID!$B$65,
ROUNDUP(INDEX(GRID!$B$47:$BI$57,MATCH(E$7,GRID!$A$47:$A$57,0),MATCH(1,($U$2=GRID!$B$31:$BI$31)*(КАЛЕНДАРЬ!$BI11=GRID!$B$33:$BI$33),0))*GRID!$B$65*(1-GRID!$B$69),0))</f>
        <v>26660</v>
      </c>
      <c r="G544" s="47" cm="1">
        <f t="array" ref="G544">IF($I$2="Путешествия с детьми",
INDEX(GRID!$B$34:$BI$44,MATCH(G$7,GRID!$A$34:$A$44,0),MATCH(1,($U$2=GRID!$B$31:$BI$31)*(КАЛЕНДАРЬ!$BI11=GRID!$B$33:$BI$33), 0))*GRID!$B$65,
ROUNDUP(INDEX(GRID!$B$34:$BI$44,MATCH(G$7,GRID!$A$34:$A$44,0),MATCH(1,($U$2=GRID!$B$31:$BI$31)*(КАЛЕНДАРЬ!$BI11=GRID!$B$33:$BI$33),0))*GRID!$B$65*(1-GRID!$B$69),0))</f>
        <v>25370</v>
      </c>
      <c r="H544" s="47" cm="1">
        <f t="array" ref="H544">IF($I$2="Путешествия с детьми",
INDEX(GRID!$B$47:$BI$57,MATCH(G$7,GRID!$A$47:$A$57,0),MATCH(1,($U$2=GRID!$B$31:$BI$31)*(КАЛЕНДАРЬ!$BI11=GRID!$B$33:$BI$33), 0))*GRID!$B$65,
ROUNDUP(INDEX(GRID!$B$47:$BI$57,MATCH(G$7,GRID!$A$47:$A$57,0),MATCH(1,($U$2=GRID!$B$31:$BI$31)*(КАЛЕНДАРЬ!$BI11=GRID!$B$33:$BI$33),0))*GRID!$B$65*(1-GRID!$B$69),0))</f>
        <v>27606</v>
      </c>
      <c r="I544" s="47" cm="1">
        <f t="array" ref="I544">IF($I$2="Путешествия с детьми",
INDEX(GRID!$B$34:$BI$44,MATCH(I$7,GRID!$A$34:$A$44,0),MATCH(1,($U$2=GRID!$B$31:$BI$31)*(КАЛЕНДАРЬ!$BI11=GRID!$B$33:$BI$33), 0))*GRID!$B$65,
ROUNDUP(INDEX(GRID!$B$34:$BI$44,MATCH(I$7,GRID!$A$34:$A$44,0),MATCH(1,($U$2=GRID!$B$31:$BI$31)*(КАЛЕНДАРЬ!$BI11=GRID!$B$33:$BI$33),0))*GRID!$B$65*(1-GRID!$B$69),0))</f>
        <v>27090</v>
      </c>
      <c r="J544" s="47" cm="1">
        <f t="array" ref="J544">IF($I$2="Путешествия с детьми",
INDEX(GRID!$B$47:$BI$57,MATCH(I$7,GRID!$A$47:$A$57,0),MATCH(1,($U$2=GRID!$B$31:$BI$31)*(КАЛЕНДАРЬ!$BI11=GRID!$B$33:$BI$33), 0))*GRID!$B$65,
ROUNDUP(INDEX(GRID!$B$47:$BI$57,MATCH(I$7,GRID!$A$47:$A$57,0),MATCH(1,($U$2=GRID!$B$31:$BI$31)*(КАЛЕНДАРЬ!$BI11=GRID!$B$33:$BI$33),0))*GRID!$B$65*(1-GRID!$B$69),0))</f>
        <v>29326</v>
      </c>
      <c r="K544" s="47" cm="1">
        <f t="array" ref="K544">IF($I$2="Путешествия с детьми",
INDEX(GRID!$B$34:$BI$44,MATCH(K$7,GRID!$A$34:$A$44,0),MATCH(1,($U$2=GRID!$B$31:$BI$31)*(КАЛЕНДАРЬ!$BI11=GRID!$B$33:$BI$33), 0))*GRID!$B$65,
ROUNDUP(INDEX(GRID!$B$34:$BI$44,MATCH(K$7,GRID!$A$34:$A$44,0),MATCH(1,($U$2=GRID!$B$31:$BI$31)*(КАЛЕНДАРЬ!$BI11=GRID!$B$33:$BI$33),0))*GRID!$B$65*(1-GRID!$B$69),0))</f>
        <v>28036</v>
      </c>
      <c r="L544" s="47" cm="1">
        <f t="array" ref="L544">IF($I$2="Путешествия с детьми",
INDEX(GRID!$B$47:$BI$57,MATCH(K$7,GRID!$A$47:$A$57,0),MATCH(1,($U$2=GRID!$B$31:$BI$31)*(КАЛЕНДАРЬ!$BI11=GRID!$B$33:$BI$33), 0))*GRID!$B$65,
ROUNDUP(INDEX(GRID!$B$47:$BI$57,MATCH(K$7,GRID!$A$47:$A$57,0),MATCH(1,($U$2=GRID!$B$31:$BI$31)*(КАЛЕНДАРЬ!$BI11=GRID!$B$33:$BI$33),0))*GRID!$B$65*(1-GRID!$B$69),0))</f>
        <v>30272</v>
      </c>
      <c r="M544" s="47" cm="1">
        <f t="array" ref="M544">IF($I$2="Путешествия с детьми",
INDEX(GRID!$B$34:$BI$44,MATCH(M$7,GRID!$A$34:$A$44,0),MATCH(1,($U$2=GRID!$B$31:$BI$31)*(КАЛЕНДАРЬ!$BI11=GRID!$B$33:$BI$33), 0))*GRID!$B$65,
ROUNDUP(INDEX(GRID!$B$34:$BI$44,MATCH(M$7,GRID!$A$34:$A$44,0),MATCH(1,($U$2=GRID!$B$31:$BI$31)*(КАЛЕНДАРЬ!$BI11=GRID!$B$33:$BI$33),0))*GRID!$B$65*(1-GRID!$B$69),0))</f>
        <v>29756</v>
      </c>
      <c r="N544" s="47" cm="1">
        <f t="array" ref="N544">IF($I$2="Путешествия с детьми",
INDEX(GRID!$B$47:$BI$57,MATCH(M$7,GRID!$A$47:$A$57,0),MATCH(1,($U$2=GRID!$B$31:$BI$31)*(КАЛЕНДАРЬ!$BI11=GRID!$B$33:$BI$33), 0))*GRID!$B$65,
ROUNDUP(INDEX(GRID!$B$47:$BI$57,MATCH(M$7,GRID!$A$47:$A$57,0),MATCH(1,($U$2=GRID!$B$31:$BI$31)*(КАЛЕНДАРЬ!$BI11=GRID!$B$33:$BI$33),0))*GRID!$B$65*(1-GRID!$B$69),0))</f>
        <v>31992</v>
      </c>
      <c r="O544" s="47" cm="1">
        <f t="array" ref="O544">IF($I$2="Путешествия с детьми",
INDEX(GRID!$B$34:$BI$44,MATCH(O$7,GRID!$A$34:$A$44,0),MATCH(1,($U$2=GRID!$B$31:$BI$31)*(КАЛЕНДАРЬ!$BI11=GRID!$B$33:$BI$33), 0))*GRID!$B$65,
ROUNDUP(INDEX(GRID!$B$34:$BI$44,MATCH(O$7,GRID!$A$34:$A$44,0),MATCH(1,($U$2=GRID!$B$31:$BI$31)*(КАЛЕНДАРЬ!$BI11=GRID!$B$33:$BI$33),0))*GRID!$B$65*(1-GRID!$B$69),0))</f>
        <v>36292</v>
      </c>
      <c r="P544" s="47" cm="1">
        <f t="array" ref="P544">IF($I$2="Путешествия с детьми",
INDEX(GRID!$B$47:$BI$57,MATCH(O$7,GRID!$A$47:$A$57,0),MATCH(1,($U$2=GRID!$B$31:$BI$31)*(КАЛЕНДАРЬ!$BI11=GRID!$B$33:$BI$33), 0))*GRID!$B$65,
ROUNDUP(INDEX(GRID!$B$47:$BI$57,MATCH(O$7,GRID!$A$47:$A$57,0),MATCH(1,($U$2=GRID!$B$31:$BI$31)*(КАЛЕНДАРЬ!$BI11=GRID!$B$33:$BI$33),0))*GRID!$B$65*(1-GRID!$B$69),0))</f>
        <v>38528</v>
      </c>
      <c r="Q544" s="47" cm="1">
        <f t="array" ref="Q544">IF($I$2="Путешествия с детьми",
INDEX(GRID!$B$34:$BI$44,MATCH(Q$7,GRID!$A$34:$A$44,0),MATCH(1,($U$2=GRID!$B$31:$BI$31)*(КАЛЕНДАРЬ!$BI11=GRID!$B$33:$BI$33), 0))*GRID!$B$65,
ROUNDUP(INDEX(GRID!$B$34:$BI$44,MATCH(Q$7,GRID!$A$34:$A$44,0),MATCH(1,($U$2=GRID!$B$31:$BI$31)*(КАЛЕНДАРЬ!$BI11=GRID!$B$33:$BI$33),0))*GRID!$B$65*(1-GRID!$B$69),0))</f>
        <v>38184</v>
      </c>
      <c r="R544" s="47" cm="1">
        <f t="array" ref="R544">IF($I$2="Путешествия с детьми",
INDEX(GRID!$B$47:$BI$57,MATCH(Q$7,GRID!$A$47:$A$57,0),MATCH(1,($U$2=GRID!$B$31:$BI$31)*(КАЛЕНДАРЬ!$BI11=GRID!$B$33:$BI$33), 0))*GRID!$B$65,
ROUNDUP(INDEX(GRID!$B$47:$BI$57,MATCH(Q$7,GRID!$A$47:$A$57,0),MATCH(1,($U$2=GRID!$B$31:$BI$31)*(КАЛЕНДАРЬ!$BI11=GRID!$B$33:$BI$33),0))*GRID!$B$65*(1-GRID!$B$69),0))</f>
        <v>40420</v>
      </c>
      <c r="S544" s="47" cm="1">
        <f t="array" ref="S544">IF($I$2="Путешествия с детьми",
INDEX(GRID!$B$34:$BI$44,MATCH(S$7,GRID!$A$34:$A$44,0),MATCH(1,($U$2=GRID!$B$31:$BI$31)*(КАЛЕНДАРЬ!$BI11=GRID!$B$33:$BI$33), 0))*GRID!$B$65,
ROUNDUP(INDEX(GRID!$B$34:$BI$44,MATCH(S$7,GRID!$A$34:$A$44,0),MATCH(1,($U$2=GRID!$B$31:$BI$31)*(КАЛЕНДАРЬ!$BI11=GRID!$B$33:$BI$33),0))*GRID!$B$65*(1-GRID!$B$69),0))</f>
        <v>41452</v>
      </c>
      <c r="T544" s="47" cm="1">
        <f t="array" ref="T544">IF($I$2="Путешествия с детьми",
INDEX(GRID!$B$47:$BI$57,MATCH(S$7,GRID!$A$47:$A$57,0),MATCH(1,($U$2=GRID!$B$31:$BI$31)*(КАЛЕНДАРЬ!$BI11=GRID!$B$33:$BI$33), 0))*GRID!$B$65,
ROUNDUP(INDEX(GRID!$B$47:$BI$57,MATCH(S$7,GRID!$A$47:$A$57,0),MATCH(1,($U$2=GRID!$B$31:$BI$31)*(КАЛЕНДАРЬ!$BI11=GRID!$B$33:$BI$33),0))*GRID!$B$65*(1-GRID!$B$69),0))</f>
        <v>43688</v>
      </c>
      <c r="U544" s="47" cm="1">
        <f t="array" ref="U544">IF($I$2="Путешествия с детьми",
INDEX(GRID!$B$34:$BI$44,MATCH(U$7,GRID!$A$34:$A$44,0),MATCH(1,($U$2=GRID!$B$31:$BI$31)*(КАЛЕНДАРЬ!$BI11=GRID!$B$33:$BI$33), 0))*GRID!$B$65,
ROUNDUP(INDEX(GRID!$B$34:$BI$44,MATCH(U$7,GRID!$A$34:$A$44,0),MATCH(1,($U$2=GRID!$B$31:$BI$31)*(КАЛЕНДАРЬ!$BI11=GRID!$B$33:$BI$33),0))*GRID!$B$65*(1-GRID!$B$69),0))</f>
        <v>47042</v>
      </c>
      <c r="V544" s="47" cm="1">
        <f t="array" ref="V544">IF($I$2="Путешествия с детьми",
INDEX(GRID!$B$47:$BI$57,MATCH(U$7,GRID!$A$47:$A$57,0),MATCH(1,($U$2=GRID!$B$31:$BI$31)*(КАЛЕНДАРЬ!$BI11=GRID!$B$33:$BI$33), 0))*GRID!$B$65,
ROUNDUP(INDEX(GRID!$B$47:$BI$57,MATCH(U$7,GRID!$A$47:$A$57,0),MATCH(1,($U$2=GRID!$B$31:$BI$31)*(КАЛЕНДАРЬ!$BI11=GRID!$B$33:$BI$33),0))*GRID!$B$65*(1-GRID!$B$69),0))</f>
        <v>49278</v>
      </c>
      <c r="W544" s="47" cm="1">
        <f t="array" ref="W544">IF($I$2="Путешествия с детьми",
INDEX(GRID!$B$34:$BI$44,MATCH(W$7,GRID!$A$34:$A$44,0),MATCH(1,($U$2=GRID!$B$31:$BI$31)*(КАЛЕНДАРЬ!$BI11=GRID!$B$33:$BI$33), 0))*GRID!$B$65,
ROUNDUP(INDEX(GRID!$B$34:$BI$44,MATCH(W$7,GRID!$A$34:$A$44,0),MATCH(1,($U$2=GRID!$B$31:$BI$31)*(КАЛЕНДАРЬ!$BI11=GRID!$B$33:$BI$33),0))*GRID!$B$65*(1-GRID!$B$69),0))</f>
        <v>152994</v>
      </c>
      <c r="X544" s="47" cm="1">
        <f t="array" ref="X544">IF($I$2="Путешествия с детьми",
INDEX(GRID!$B$47:$BI$57,MATCH(W$7,GRID!$A$47:$A$57,0),MATCH(1,($U$2=GRID!$B$31:$BI$31)*(КАЛЕНДАРЬ!$BI11=GRID!$B$33:$BI$33), 0))*GRID!$B$65,
ROUNDUP(INDEX(GRID!$B$47:$BI$57,MATCH(W$7,GRID!$A$47:$A$57,0),MATCH(1,($U$2=GRID!$B$31:$BI$31)*(КАЛЕНДАРЬ!$BI11=GRID!$B$33:$BI$33),0))*GRID!$B$65*(1-GRID!$B$69),0))</f>
        <v>155230</v>
      </c>
    </row>
    <row r="545" spans="1:24" ht="13.5" customHeight="1" x14ac:dyDescent="0.2">
      <c r="A545" s="117" t="s">
        <v>42</v>
      </c>
      <c r="B545" s="117">
        <v>9</v>
      </c>
      <c r="C545" s="138" cm="1">
        <f t="array" ref="C545">IF($I$2="Путешествия с детьми",
INDEX(GRID!$B$34:$BI$44,MATCH(C$7,GRID!$A$34:$A$44,0),MATCH(1,($U$2=GRID!$B$31:$BI$31)*(КАЛЕНДАРЬ!$BI12=GRID!$B$33:$BI$33), 0))*GRID!$B$65,
ROUNDUP(INDEX(GRID!$B$34:$BI$44,MATCH(C$7,GRID!$A$34:$A$44,0),MATCH(1,($U$2=GRID!$B$31:$BI$31)*(КАЛЕНДАРЬ!$BI12=GRID!$B$33:$BI$33),0))*GRID!$B$65*(1-GRID!$B$69),0))</f>
        <v>21672</v>
      </c>
      <c r="D545" s="47" cm="1">
        <f t="array" ref="D545">IF($I$2="Путешествия с детьми",
INDEX(GRID!$B$47:$BI$57,MATCH(C$7,GRID!$A$47:$A$57,0),MATCH(1,($U$2=GRID!$B$31:$BI$31)*(КАЛЕНДАРЬ!$BI12=GRID!$B$33:$BI$33), 0))*GRID!$B$65,
ROUNDUP(INDEX(GRID!$B$47:$BI$57,MATCH(C$7,GRID!$A$47:$A$57,0),MATCH(1,($U$2=GRID!$B$31:$BI$31)*(КАЛЕНДАРЬ!$BI12=GRID!$B$33:$BI$33),0))*GRID!$B$65*(1-GRID!$B$69),0))</f>
        <v>23908</v>
      </c>
      <c r="E545" s="47" cm="1">
        <f t="array" ref="E545">IF($I$2="Путешествия с детьми",
INDEX(GRID!$B$34:$BI$44,MATCH(E$7,GRID!$A$34:$A$44,0),MATCH(1,($U$2=GRID!$B$31:$BI$31)*(КАЛЕНДАРЬ!$BI12=GRID!$B$33:$BI$33), 0))*GRID!$B$65,
ROUNDUP(INDEX(GRID!$B$34:$BI$44,MATCH(E$7,GRID!$A$34:$A$44,0),MATCH(1,($U$2=GRID!$B$31:$BI$31)*(КАЛЕНДАРЬ!$BI12=GRID!$B$33:$BI$33),0))*GRID!$B$65*(1-GRID!$B$69),0))</f>
        <v>23392</v>
      </c>
      <c r="F545" s="47" cm="1">
        <f t="array" ref="F545">IF($I$2="Путешествия с детьми",
INDEX(GRID!$B$47:$BI$57,MATCH(E$7,GRID!$A$47:$A$57,0),MATCH(1,($U$2=GRID!$B$31:$BI$31)*(КАЛЕНДАРЬ!$BI12=GRID!$B$33:$BI$33), 0))*GRID!$B$65,
ROUNDUP(INDEX(GRID!$B$47:$BI$57,MATCH(E$7,GRID!$A$47:$A$57,0),MATCH(1,($U$2=GRID!$B$31:$BI$31)*(КАЛЕНДАРЬ!$BI12=GRID!$B$33:$BI$33),0))*GRID!$B$65*(1-GRID!$B$69),0))</f>
        <v>25628</v>
      </c>
      <c r="G545" s="47" cm="1">
        <f t="array" ref="G545">IF($I$2="Путешествия с детьми",
INDEX(GRID!$B$34:$BI$44,MATCH(G$7,GRID!$A$34:$A$44,0),MATCH(1,($U$2=GRID!$B$31:$BI$31)*(КАЛЕНДАРЬ!$BI12=GRID!$B$33:$BI$33), 0))*GRID!$B$65,
ROUNDUP(INDEX(GRID!$B$34:$BI$44,MATCH(G$7,GRID!$A$34:$A$44,0),MATCH(1,($U$2=GRID!$B$31:$BI$31)*(КАЛЕНДАРЬ!$BI12=GRID!$B$33:$BI$33),0))*GRID!$B$65*(1-GRID!$B$69),0))</f>
        <v>24338</v>
      </c>
      <c r="H545" s="47" cm="1">
        <f t="array" ref="H545">IF($I$2="Путешествия с детьми",
INDEX(GRID!$B$47:$BI$57,MATCH(G$7,GRID!$A$47:$A$57,0),MATCH(1,($U$2=GRID!$B$31:$BI$31)*(КАЛЕНДАРЬ!$BI12=GRID!$B$33:$BI$33), 0))*GRID!$B$65,
ROUNDUP(INDEX(GRID!$B$47:$BI$57,MATCH(G$7,GRID!$A$47:$A$57,0),MATCH(1,($U$2=GRID!$B$31:$BI$31)*(КАЛЕНДАРЬ!$BI12=GRID!$B$33:$BI$33),0))*GRID!$B$65*(1-GRID!$B$69),0))</f>
        <v>26574</v>
      </c>
      <c r="I545" s="47" cm="1">
        <f t="array" ref="I545">IF($I$2="Путешествия с детьми",
INDEX(GRID!$B$34:$BI$44,MATCH(I$7,GRID!$A$34:$A$44,0),MATCH(1,($U$2=GRID!$B$31:$BI$31)*(КАЛЕНДАРЬ!$BI12=GRID!$B$33:$BI$33), 0))*GRID!$B$65,
ROUNDUP(INDEX(GRID!$B$34:$BI$44,MATCH(I$7,GRID!$A$34:$A$44,0),MATCH(1,($U$2=GRID!$B$31:$BI$31)*(КАЛЕНДАРЬ!$BI12=GRID!$B$33:$BI$33),0))*GRID!$B$65*(1-GRID!$B$69),0))</f>
        <v>26058</v>
      </c>
      <c r="J545" s="47" cm="1">
        <f t="array" ref="J545">IF($I$2="Путешествия с детьми",
INDEX(GRID!$B$47:$BI$57,MATCH(I$7,GRID!$A$47:$A$57,0),MATCH(1,($U$2=GRID!$B$31:$BI$31)*(КАЛЕНДАРЬ!$BI12=GRID!$B$33:$BI$33), 0))*GRID!$B$65,
ROUNDUP(INDEX(GRID!$B$47:$BI$57,MATCH(I$7,GRID!$A$47:$A$57,0),MATCH(1,($U$2=GRID!$B$31:$BI$31)*(КАЛЕНДАРЬ!$BI12=GRID!$B$33:$BI$33),0))*GRID!$B$65*(1-GRID!$B$69),0))</f>
        <v>28294</v>
      </c>
      <c r="K545" s="47" cm="1">
        <f t="array" ref="K545">IF($I$2="Путешествия с детьми",
INDEX(GRID!$B$34:$BI$44,MATCH(K$7,GRID!$A$34:$A$44,0),MATCH(1,($U$2=GRID!$B$31:$BI$31)*(КАЛЕНДАРЬ!$BI12=GRID!$B$33:$BI$33), 0))*GRID!$B$65,
ROUNDUP(INDEX(GRID!$B$34:$BI$44,MATCH(K$7,GRID!$A$34:$A$44,0),MATCH(1,($U$2=GRID!$B$31:$BI$31)*(КАЛЕНДАРЬ!$BI12=GRID!$B$33:$BI$33),0))*GRID!$B$65*(1-GRID!$B$69),0))</f>
        <v>27004</v>
      </c>
      <c r="L545" s="47" cm="1">
        <f t="array" ref="L545">IF($I$2="Путешествия с детьми",
INDEX(GRID!$B$47:$BI$57,MATCH(K$7,GRID!$A$47:$A$57,0),MATCH(1,($U$2=GRID!$B$31:$BI$31)*(КАЛЕНДАРЬ!$BI12=GRID!$B$33:$BI$33), 0))*GRID!$B$65,
ROUNDUP(INDEX(GRID!$B$47:$BI$57,MATCH(K$7,GRID!$A$47:$A$57,0),MATCH(1,($U$2=GRID!$B$31:$BI$31)*(КАЛЕНДАРЬ!$BI12=GRID!$B$33:$BI$33),0))*GRID!$B$65*(1-GRID!$B$69),0))</f>
        <v>29240</v>
      </c>
      <c r="M545" s="47" cm="1">
        <f t="array" ref="M545">IF($I$2="Путешествия с детьми",
INDEX(GRID!$B$34:$BI$44,MATCH(M$7,GRID!$A$34:$A$44,0),MATCH(1,($U$2=GRID!$B$31:$BI$31)*(КАЛЕНДАРЬ!$BI12=GRID!$B$33:$BI$33), 0))*GRID!$B$65,
ROUNDUP(INDEX(GRID!$B$34:$BI$44,MATCH(M$7,GRID!$A$34:$A$44,0),MATCH(1,($U$2=GRID!$B$31:$BI$31)*(КАЛЕНДАРЬ!$BI12=GRID!$B$33:$BI$33),0))*GRID!$B$65*(1-GRID!$B$69),0))</f>
        <v>28724</v>
      </c>
      <c r="N545" s="47" cm="1">
        <f t="array" ref="N545">IF($I$2="Путешествия с детьми",
INDEX(GRID!$B$47:$BI$57,MATCH(M$7,GRID!$A$47:$A$57,0),MATCH(1,($U$2=GRID!$B$31:$BI$31)*(КАЛЕНДАРЬ!$BI12=GRID!$B$33:$BI$33), 0))*GRID!$B$65,
ROUNDUP(INDEX(GRID!$B$47:$BI$57,MATCH(M$7,GRID!$A$47:$A$57,0),MATCH(1,($U$2=GRID!$B$31:$BI$31)*(КАЛЕНДАРЬ!$BI12=GRID!$B$33:$BI$33),0))*GRID!$B$65*(1-GRID!$B$69),0))</f>
        <v>30960</v>
      </c>
      <c r="O545" s="47" cm="1">
        <f t="array" ref="O545">IF($I$2="Путешествия с детьми",
INDEX(GRID!$B$34:$BI$44,MATCH(O$7,GRID!$A$34:$A$44,0),MATCH(1,($U$2=GRID!$B$31:$BI$31)*(КАЛЕНДАРЬ!$BI12=GRID!$B$33:$BI$33), 0))*GRID!$B$65,
ROUNDUP(INDEX(GRID!$B$34:$BI$44,MATCH(O$7,GRID!$A$34:$A$44,0),MATCH(1,($U$2=GRID!$B$31:$BI$31)*(КАЛЕНДАРЬ!$BI12=GRID!$B$33:$BI$33),0))*GRID!$B$65*(1-GRID!$B$69),0))</f>
        <v>35174</v>
      </c>
      <c r="P545" s="47" cm="1">
        <f t="array" ref="P545">IF($I$2="Путешествия с детьми",
INDEX(GRID!$B$47:$BI$57,MATCH(O$7,GRID!$A$47:$A$57,0),MATCH(1,($U$2=GRID!$B$31:$BI$31)*(КАЛЕНДАРЬ!$BI12=GRID!$B$33:$BI$33), 0))*GRID!$B$65,
ROUNDUP(INDEX(GRID!$B$47:$BI$57,MATCH(O$7,GRID!$A$47:$A$57,0),MATCH(1,($U$2=GRID!$B$31:$BI$31)*(КАЛЕНДАРЬ!$BI12=GRID!$B$33:$BI$33),0))*GRID!$B$65*(1-GRID!$B$69),0))</f>
        <v>37410</v>
      </c>
      <c r="Q545" s="47" cm="1">
        <f t="array" ref="Q545">IF($I$2="Путешествия с детьми",
INDEX(GRID!$B$34:$BI$44,MATCH(Q$7,GRID!$A$34:$A$44,0),MATCH(1,($U$2=GRID!$B$31:$BI$31)*(КАЛЕНДАРЬ!$BI12=GRID!$B$33:$BI$33), 0))*GRID!$B$65,
ROUNDUP(INDEX(GRID!$B$34:$BI$44,MATCH(Q$7,GRID!$A$34:$A$44,0),MATCH(1,($U$2=GRID!$B$31:$BI$31)*(КАЛЕНДАРЬ!$BI12=GRID!$B$33:$BI$33),0))*GRID!$B$65*(1-GRID!$B$69),0))</f>
        <v>37066</v>
      </c>
      <c r="R545" s="47" cm="1">
        <f t="array" ref="R545">IF($I$2="Путешествия с детьми",
INDEX(GRID!$B$47:$BI$57,MATCH(Q$7,GRID!$A$47:$A$57,0),MATCH(1,($U$2=GRID!$B$31:$BI$31)*(КАЛЕНДАРЬ!$BI12=GRID!$B$33:$BI$33), 0))*GRID!$B$65,
ROUNDUP(INDEX(GRID!$B$47:$BI$57,MATCH(Q$7,GRID!$A$47:$A$57,0),MATCH(1,($U$2=GRID!$B$31:$BI$31)*(КАЛЕНДАРЬ!$BI12=GRID!$B$33:$BI$33),0))*GRID!$B$65*(1-GRID!$B$69),0))</f>
        <v>39302</v>
      </c>
      <c r="S545" s="47" cm="1">
        <f t="array" ref="S545">IF($I$2="Путешествия с детьми",
INDEX(GRID!$B$34:$BI$44,MATCH(S$7,GRID!$A$34:$A$44,0),MATCH(1,($U$2=GRID!$B$31:$BI$31)*(КАЛЕНДАРЬ!$BI12=GRID!$B$33:$BI$33), 0))*GRID!$B$65,
ROUNDUP(INDEX(GRID!$B$34:$BI$44,MATCH(S$7,GRID!$A$34:$A$44,0),MATCH(1,($U$2=GRID!$B$31:$BI$31)*(КАЛЕНДАРЬ!$BI12=GRID!$B$33:$BI$33),0))*GRID!$B$65*(1-GRID!$B$69),0))</f>
        <v>40334</v>
      </c>
      <c r="T545" s="47" cm="1">
        <f t="array" ref="T545">IF($I$2="Путешествия с детьми",
INDEX(GRID!$B$47:$BI$57,MATCH(S$7,GRID!$A$47:$A$57,0),MATCH(1,($U$2=GRID!$B$31:$BI$31)*(КАЛЕНДАРЬ!$BI12=GRID!$B$33:$BI$33), 0))*GRID!$B$65,
ROUNDUP(INDEX(GRID!$B$47:$BI$57,MATCH(S$7,GRID!$A$47:$A$57,0),MATCH(1,($U$2=GRID!$B$31:$BI$31)*(КАЛЕНДАРЬ!$BI12=GRID!$B$33:$BI$33),0))*GRID!$B$65*(1-GRID!$B$69),0))</f>
        <v>42570</v>
      </c>
      <c r="U545" s="47" cm="1">
        <f t="array" ref="U545">IF($I$2="Путешествия с детьми",
INDEX(GRID!$B$34:$BI$44,MATCH(U$7,GRID!$A$34:$A$44,0),MATCH(1,($U$2=GRID!$B$31:$BI$31)*(КАЛЕНДАРЬ!$BI12=GRID!$B$33:$BI$33), 0))*GRID!$B$65,
ROUNDUP(INDEX(GRID!$B$34:$BI$44,MATCH(U$7,GRID!$A$34:$A$44,0),MATCH(1,($U$2=GRID!$B$31:$BI$31)*(КАЛЕНДАРЬ!$BI12=GRID!$B$33:$BI$33),0))*GRID!$B$65*(1-GRID!$B$69),0))</f>
        <v>45838</v>
      </c>
      <c r="V545" s="47" cm="1">
        <f t="array" ref="V545">IF($I$2="Путешествия с детьми",
INDEX(GRID!$B$47:$BI$57,MATCH(U$7,GRID!$A$47:$A$57,0),MATCH(1,($U$2=GRID!$B$31:$BI$31)*(КАЛЕНДАРЬ!$BI12=GRID!$B$33:$BI$33), 0))*GRID!$B$65,
ROUNDUP(INDEX(GRID!$B$47:$BI$57,MATCH(U$7,GRID!$A$47:$A$57,0),MATCH(1,($U$2=GRID!$B$31:$BI$31)*(КАЛЕНДАРЬ!$BI12=GRID!$B$33:$BI$33),0))*GRID!$B$65*(1-GRID!$B$69),0))</f>
        <v>48074</v>
      </c>
      <c r="W545" s="47" cm="1">
        <f t="array" ref="W545">IF($I$2="Путешествия с детьми",
INDEX(GRID!$B$34:$BI$44,MATCH(W$7,GRID!$A$34:$A$44,0),MATCH(1,($U$2=GRID!$B$31:$BI$31)*(КАЛЕНДАРЬ!$BI12=GRID!$B$33:$BI$33), 0))*GRID!$B$65,
ROUNDUP(INDEX(GRID!$B$34:$BI$44,MATCH(W$7,GRID!$A$34:$A$44,0),MATCH(1,($U$2=GRID!$B$31:$BI$31)*(КАЛЕНДАРЬ!$BI12=GRID!$B$33:$BI$33),0))*GRID!$B$65*(1-GRID!$B$69),0))</f>
        <v>144308</v>
      </c>
      <c r="X545" s="47" cm="1">
        <f t="array" ref="X545">IF($I$2="Путешествия с детьми",
INDEX(GRID!$B$47:$BI$57,MATCH(W$7,GRID!$A$47:$A$57,0),MATCH(1,($U$2=GRID!$B$31:$BI$31)*(КАЛЕНДАРЬ!$BI12=GRID!$B$33:$BI$33), 0))*GRID!$B$65,
ROUNDUP(INDEX(GRID!$B$47:$BI$57,MATCH(W$7,GRID!$A$47:$A$57,0),MATCH(1,($U$2=GRID!$B$31:$BI$31)*(КАЛЕНДАРЬ!$BI12=GRID!$B$33:$BI$33),0))*GRID!$B$65*(1-GRID!$B$69),0))</f>
        <v>146544</v>
      </c>
    </row>
    <row r="546" spans="1:24" ht="13.5" customHeight="1" x14ac:dyDescent="0.2">
      <c r="A546" s="117" t="s">
        <v>43</v>
      </c>
      <c r="B546" s="117">
        <v>10</v>
      </c>
      <c r="C546" s="138" cm="1">
        <f t="array" ref="C546">IF($I$2="Путешествия с детьми",
INDEX(GRID!$B$34:$BI$44,MATCH(C$7,GRID!$A$34:$A$44,0),MATCH(1,($U$2=GRID!$B$31:$BI$31)*(КАЛЕНДАРЬ!$BI13=GRID!$B$33:$BI$33), 0))*GRID!$B$65,
ROUNDUP(INDEX(GRID!$B$34:$BI$44,MATCH(C$7,GRID!$A$34:$A$44,0),MATCH(1,($U$2=GRID!$B$31:$BI$31)*(КАЛЕНДАРЬ!$BI13=GRID!$B$33:$BI$33),0))*GRID!$B$65*(1-GRID!$B$69),0))</f>
        <v>21672</v>
      </c>
      <c r="D546" s="47" cm="1">
        <f t="array" ref="D546">IF($I$2="Путешествия с детьми",
INDEX(GRID!$B$47:$BI$57,MATCH(C$7,GRID!$A$47:$A$57,0),MATCH(1,($U$2=GRID!$B$31:$BI$31)*(КАЛЕНДАРЬ!$BI13=GRID!$B$33:$BI$33), 0))*GRID!$B$65,
ROUNDUP(INDEX(GRID!$B$47:$BI$57,MATCH(C$7,GRID!$A$47:$A$57,0),MATCH(1,($U$2=GRID!$B$31:$BI$31)*(КАЛЕНДАРЬ!$BI13=GRID!$B$33:$BI$33),0))*GRID!$B$65*(1-GRID!$B$69),0))</f>
        <v>23908</v>
      </c>
      <c r="E546" s="47" cm="1">
        <f t="array" ref="E546">IF($I$2="Путешествия с детьми",
INDEX(GRID!$B$34:$BI$44,MATCH(E$7,GRID!$A$34:$A$44,0),MATCH(1,($U$2=GRID!$B$31:$BI$31)*(КАЛЕНДАРЬ!$BI13=GRID!$B$33:$BI$33), 0))*GRID!$B$65,
ROUNDUP(INDEX(GRID!$B$34:$BI$44,MATCH(E$7,GRID!$A$34:$A$44,0),MATCH(1,($U$2=GRID!$B$31:$BI$31)*(КАЛЕНДАРЬ!$BI13=GRID!$B$33:$BI$33),0))*GRID!$B$65*(1-GRID!$B$69),0))</f>
        <v>23392</v>
      </c>
      <c r="F546" s="47" cm="1">
        <f t="array" ref="F546">IF($I$2="Путешествия с детьми",
INDEX(GRID!$B$47:$BI$57,MATCH(E$7,GRID!$A$47:$A$57,0),MATCH(1,($U$2=GRID!$B$31:$BI$31)*(КАЛЕНДАРЬ!$BI13=GRID!$B$33:$BI$33), 0))*GRID!$B$65,
ROUNDUP(INDEX(GRID!$B$47:$BI$57,MATCH(E$7,GRID!$A$47:$A$57,0),MATCH(1,($U$2=GRID!$B$31:$BI$31)*(КАЛЕНДАРЬ!$BI13=GRID!$B$33:$BI$33),0))*GRID!$B$65*(1-GRID!$B$69),0))</f>
        <v>25628</v>
      </c>
      <c r="G546" s="47" cm="1">
        <f t="array" ref="G546">IF($I$2="Путешествия с детьми",
INDEX(GRID!$B$34:$BI$44,MATCH(G$7,GRID!$A$34:$A$44,0),MATCH(1,($U$2=GRID!$B$31:$BI$31)*(КАЛЕНДАРЬ!$BI13=GRID!$B$33:$BI$33), 0))*GRID!$B$65,
ROUNDUP(INDEX(GRID!$B$34:$BI$44,MATCH(G$7,GRID!$A$34:$A$44,0),MATCH(1,($U$2=GRID!$B$31:$BI$31)*(КАЛЕНДАРЬ!$BI13=GRID!$B$33:$BI$33),0))*GRID!$B$65*(1-GRID!$B$69),0))</f>
        <v>24338</v>
      </c>
      <c r="H546" s="47" cm="1">
        <f t="array" ref="H546">IF($I$2="Путешествия с детьми",
INDEX(GRID!$B$47:$BI$57,MATCH(G$7,GRID!$A$47:$A$57,0),MATCH(1,($U$2=GRID!$B$31:$BI$31)*(КАЛЕНДАРЬ!$BI13=GRID!$B$33:$BI$33), 0))*GRID!$B$65,
ROUNDUP(INDEX(GRID!$B$47:$BI$57,MATCH(G$7,GRID!$A$47:$A$57,0),MATCH(1,($U$2=GRID!$B$31:$BI$31)*(КАЛЕНДАРЬ!$BI13=GRID!$B$33:$BI$33),0))*GRID!$B$65*(1-GRID!$B$69),0))</f>
        <v>26574</v>
      </c>
      <c r="I546" s="47" cm="1">
        <f t="array" ref="I546">IF($I$2="Путешествия с детьми",
INDEX(GRID!$B$34:$BI$44,MATCH(I$7,GRID!$A$34:$A$44,0),MATCH(1,($U$2=GRID!$B$31:$BI$31)*(КАЛЕНДАРЬ!$BI13=GRID!$B$33:$BI$33), 0))*GRID!$B$65,
ROUNDUP(INDEX(GRID!$B$34:$BI$44,MATCH(I$7,GRID!$A$34:$A$44,0),MATCH(1,($U$2=GRID!$B$31:$BI$31)*(КАЛЕНДАРЬ!$BI13=GRID!$B$33:$BI$33),0))*GRID!$B$65*(1-GRID!$B$69),0))</f>
        <v>26058</v>
      </c>
      <c r="J546" s="47" cm="1">
        <f t="array" ref="J546">IF($I$2="Путешествия с детьми",
INDEX(GRID!$B$47:$BI$57,MATCH(I$7,GRID!$A$47:$A$57,0),MATCH(1,($U$2=GRID!$B$31:$BI$31)*(КАЛЕНДАРЬ!$BI13=GRID!$B$33:$BI$33), 0))*GRID!$B$65,
ROUNDUP(INDEX(GRID!$B$47:$BI$57,MATCH(I$7,GRID!$A$47:$A$57,0),MATCH(1,($U$2=GRID!$B$31:$BI$31)*(КАЛЕНДАРЬ!$BI13=GRID!$B$33:$BI$33),0))*GRID!$B$65*(1-GRID!$B$69),0))</f>
        <v>28294</v>
      </c>
      <c r="K546" s="47" cm="1">
        <f t="array" ref="K546">IF($I$2="Путешествия с детьми",
INDEX(GRID!$B$34:$BI$44,MATCH(K$7,GRID!$A$34:$A$44,0),MATCH(1,($U$2=GRID!$B$31:$BI$31)*(КАЛЕНДАРЬ!$BI13=GRID!$B$33:$BI$33), 0))*GRID!$B$65,
ROUNDUP(INDEX(GRID!$B$34:$BI$44,MATCH(K$7,GRID!$A$34:$A$44,0),MATCH(1,($U$2=GRID!$B$31:$BI$31)*(КАЛЕНДАРЬ!$BI13=GRID!$B$33:$BI$33),0))*GRID!$B$65*(1-GRID!$B$69),0))</f>
        <v>27004</v>
      </c>
      <c r="L546" s="47" cm="1">
        <f t="array" ref="L546">IF($I$2="Путешествия с детьми",
INDEX(GRID!$B$47:$BI$57,MATCH(K$7,GRID!$A$47:$A$57,0),MATCH(1,($U$2=GRID!$B$31:$BI$31)*(КАЛЕНДАРЬ!$BI13=GRID!$B$33:$BI$33), 0))*GRID!$B$65,
ROUNDUP(INDEX(GRID!$B$47:$BI$57,MATCH(K$7,GRID!$A$47:$A$57,0),MATCH(1,($U$2=GRID!$B$31:$BI$31)*(КАЛЕНДАРЬ!$BI13=GRID!$B$33:$BI$33),0))*GRID!$B$65*(1-GRID!$B$69),0))</f>
        <v>29240</v>
      </c>
      <c r="M546" s="47" cm="1">
        <f t="array" ref="M546">IF($I$2="Путешествия с детьми",
INDEX(GRID!$B$34:$BI$44,MATCH(M$7,GRID!$A$34:$A$44,0),MATCH(1,($U$2=GRID!$B$31:$BI$31)*(КАЛЕНДАРЬ!$BI13=GRID!$B$33:$BI$33), 0))*GRID!$B$65,
ROUNDUP(INDEX(GRID!$B$34:$BI$44,MATCH(M$7,GRID!$A$34:$A$44,0),MATCH(1,($U$2=GRID!$B$31:$BI$31)*(КАЛЕНДАРЬ!$BI13=GRID!$B$33:$BI$33),0))*GRID!$B$65*(1-GRID!$B$69),0))</f>
        <v>28724</v>
      </c>
      <c r="N546" s="47" cm="1">
        <f t="array" ref="N546">IF($I$2="Путешествия с детьми",
INDEX(GRID!$B$47:$BI$57,MATCH(M$7,GRID!$A$47:$A$57,0),MATCH(1,($U$2=GRID!$B$31:$BI$31)*(КАЛЕНДАРЬ!$BI13=GRID!$B$33:$BI$33), 0))*GRID!$B$65,
ROUNDUP(INDEX(GRID!$B$47:$BI$57,MATCH(M$7,GRID!$A$47:$A$57,0),MATCH(1,($U$2=GRID!$B$31:$BI$31)*(КАЛЕНДАРЬ!$BI13=GRID!$B$33:$BI$33),0))*GRID!$B$65*(1-GRID!$B$69),0))</f>
        <v>30960</v>
      </c>
      <c r="O546" s="47" cm="1">
        <f t="array" ref="O546">IF($I$2="Путешествия с детьми",
INDEX(GRID!$B$34:$BI$44,MATCH(O$7,GRID!$A$34:$A$44,0),MATCH(1,($U$2=GRID!$B$31:$BI$31)*(КАЛЕНДАРЬ!$BI13=GRID!$B$33:$BI$33), 0))*GRID!$B$65,
ROUNDUP(INDEX(GRID!$B$34:$BI$44,MATCH(O$7,GRID!$A$34:$A$44,0),MATCH(1,($U$2=GRID!$B$31:$BI$31)*(КАЛЕНДАРЬ!$BI13=GRID!$B$33:$BI$33),0))*GRID!$B$65*(1-GRID!$B$69),0))</f>
        <v>35174</v>
      </c>
      <c r="P546" s="47" cm="1">
        <f t="array" ref="P546">IF($I$2="Путешествия с детьми",
INDEX(GRID!$B$47:$BI$57,MATCH(O$7,GRID!$A$47:$A$57,0),MATCH(1,($U$2=GRID!$B$31:$BI$31)*(КАЛЕНДАРЬ!$BI13=GRID!$B$33:$BI$33), 0))*GRID!$B$65,
ROUNDUP(INDEX(GRID!$B$47:$BI$57,MATCH(O$7,GRID!$A$47:$A$57,0),MATCH(1,($U$2=GRID!$B$31:$BI$31)*(КАЛЕНДАРЬ!$BI13=GRID!$B$33:$BI$33),0))*GRID!$B$65*(1-GRID!$B$69),0))</f>
        <v>37410</v>
      </c>
      <c r="Q546" s="47" cm="1">
        <f t="array" ref="Q546">IF($I$2="Путешествия с детьми",
INDEX(GRID!$B$34:$BI$44,MATCH(Q$7,GRID!$A$34:$A$44,0),MATCH(1,($U$2=GRID!$B$31:$BI$31)*(КАЛЕНДАРЬ!$BI13=GRID!$B$33:$BI$33), 0))*GRID!$B$65,
ROUNDUP(INDEX(GRID!$B$34:$BI$44,MATCH(Q$7,GRID!$A$34:$A$44,0),MATCH(1,($U$2=GRID!$B$31:$BI$31)*(КАЛЕНДАРЬ!$BI13=GRID!$B$33:$BI$33),0))*GRID!$B$65*(1-GRID!$B$69),0))</f>
        <v>37066</v>
      </c>
      <c r="R546" s="47" cm="1">
        <f t="array" ref="R546">IF($I$2="Путешествия с детьми",
INDEX(GRID!$B$47:$BI$57,MATCH(Q$7,GRID!$A$47:$A$57,0),MATCH(1,($U$2=GRID!$B$31:$BI$31)*(КАЛЕНДАРЬ!$BI13=GRID!$B$33:$BI$33), 0))*GRID!$B$65,
ROUNDUP(INDEX(GRID!$B$47:$BI$57,MATCH(Q$7,GRID!$A$47:$A$57,0),MATCH(1,($U$2=GRID!$B$31:$BI$31)*(КАЛЕНДАРЬ!$BI13=GRID!$B$33:$BI$33),0))*GRID!$B$65*(1-GRID!$B$69),0))</f>
        <v>39302</v>
      </c>
      <c r="S546" s="47" cm="1">
        <f t="array" ref="S546">IF($I$2="Путешествия с детьми",
INDEX(GRID!$B$34:$BI$44,MATCH(S$7,GRID!$A$34:$A$44,0),MATCH(1,($U$2=GRID!$B$31:$BI$31)*(КАЛЕНДАРЬ!$BI13=GRID!$B$33:$BI$33), 0))*GRID!$B$65,
ROUNDUP(INDEX(GRID!$B$34:$BI$44,MATCH(S$7,GRID!$A$34:$A$44,0),MATCH(1,($U$2=GRID!$B$31:$BI$31)*(КАЛЕНДАРЬ!$BI13=GRID!$B$33:$BI$33),0))*GRID!$B$65*(1-GRID!$B$69),0))</f>
        <v>40334</v>
      </c>
      <c r="T546" s="47" cm="1">
        <f t="array" ref="T546">IF($I$2="Путешествия с детьми",
INDEX(GRID!$B$47:$BI$57,MATCH(S$7,GRID!$A$47:$A$57,0),MATCH(1,($U$2=GRID!$B$31:$BI$31)*(КАЛЕНДАРЬ!$BI13=GRID!$B$33:$BI$33), 0))*GRID!$B$65,
ROUNDUP(INDEX(GRID!$B$47:$BI$57,MATCH(S$7,GRID!$A$47:$A$57,0),MATCH(1,($U$2=GRID!$B$31:$BI$31)*(КАЛЕНДАРЬ!$BI13=GRID!$B$33:$BI$33),0))*GRID!$B$65*(1-GRID!$B$69),0))</f>
        <v>42570</v>
      </c>
      <c r="U546" s="47" cm="1">
        <f t="array" ref="U546">IF($I$2="Путешествия с детьми",
INDEX(GRID!$B$34:$BI$44,MATCH(U$7,GRID!$A$34:$A$44,0),MATCH(1,($U$2=GRID!$B$31:$BI$31)*(КАЛЕНДАРЬ!$BI13=GRID!$B$33:$BI$33), 0))*GRID!$B$65,
ROUNDUP(INDEX(GRID!$B$34:$BI$44,MATCH(U$7,GRID!$A$34:$A$44,0),MATCH(1,($U$2=GRID!$B$31:$BI$31)*(КАЛЕНДАРЬ!$BI13=GRID!$B$33:$BI$33),0))*GRID!$B$65*(1-GRID!$B$69),0))</f>
        <v>45838</v>
      </c>
      <c r="V546" s="47" cm="1">
        <f t="array" ref="V546">IF($I$2="Путешествия с детьми",
INDEX(GRID!$B$47:$BI$57,MATCH(U$7,GRID!$A$47:$A$57,0),MATCH(1,($U$2=GRID!$B$31:$BI$31)*(КАЛЕНДАРЬ!$BI13=GRID!$B$33:$BI$33), 0))*GRID!$B$65,
ROUNDUP(INDEX(GRID!$B$47:$BI$57,MATCH(U$7,GRID!$A$47:$A$57,0),MATCH(1,($U$2=GRID!$B$31:$BI$31)*(КАЛЕНДАРЬ!$BI13=GRID!$B$33:$BI$33),0))*GRID!$B$65*(1-GRID!$B$69),0))</f>
        <v>48074</v>
      </c>
      <c r="W546" s="47" cm="1">
        <f t="array" ref="W546">IF($I$2="Путешествия с детьми",
INDEX(GRID!$B$34:$BI$44,MATCH(W$7,GRID!$A$34:$A$44,0),MATCH(1,($U$2=GRID!$B$31:$BI$31)*(КАЛЕНДАРЬ!$BI13=GRID!$B$33:$BI$33), 0))*GRID!$B$65,
ROUNDUP(INDEX(GRID!$B$34:$BI$44,MATCH(W$7,GRID!$A$34:$A$44,0),MATCH(1,($U$2=GRID!$B$31:$BI$31)*(КАЛЕНДАРЬ!$BI13=GRID!$B$33:$BI$33),0))*GRID!$B$65*(1-GRID!$B$69),0))</f>
        <v>144308</v>
      </c>
      <c r="X546" s="47" cm="1">
        <f t="array" ref="X546">IF($I$2="Путешествия с детьми",
INDEX(GRID!$B$47:$BI$57,MATCH(W$7,GRID!$A$47:$A$57,0),MATCH(1,($U$2=GRID!$B$31:$BI$31)*(КАЛЕНДАРЬ!$BI13=GRID!$B$33:$BI$33), 0))*GRID!$B$65,
ROUNDUP(INDEX(GRID!$B$47:$BI$57,MATCH(W$7,GRID!$A$47:$A$57,0),MATCH(1,($U$2=GRID!$B$31:$BI$31)*(КАЛЕНДАРЬ!$BI13=GRID!$B$33:$BI$33),0))*GRID!$B$65*(1-GRID!$B$69),0))</f>
        <v>146544</v>
      </c>
    </row>
    <row r="547" spans="1:24" ht="13.5" customHeight="1" x14ac:dyDescent="0.2">
      <c r="A547" s="117" t="s">
        <v>44</v>
      </c>
      <c r="B547" s="117">
        <v>11</v>
      </c>
      <c r="C547" s="138" cm="1">
        <f t="array" ref="C547">IF($I$2="Путешествия с детьми",
INDEX(GRID!$B$34:$BI$44,MATCH(C$7,GRID!$A$34:$A$44,0),MATCH(1,($U$2=GRID!$B$31:$BI$31)*(КАЛЕНДАРЬ!$BI14=GRID!$B$33:$BI$33), 0))*GRID!$B$65,
ROUNDUP(INDEX(GRID!$B$34:$BI$44,MATCH(C$7,GRID!$A$34:$A$44,0),MATCH(1,($U$2=GRID!$B$31:$BI$31)*(КАЛЕНДАРЬ!$BI14=GRID!$B$33:$BI$33),0))*GRID!$B$65*(1-GRID!$B$69),0))</f>
        <v>21672</v>
      </c>
      <c r="D547" s="47" cm="1">
        <f t="array" ref="D547">IF($I$2="Путешествия с детьми",
INDEX(GRID!$B$47:$BI$57,MATCH(C$7,GRID!$A$47:$A$57,0),MATCH(1,($U$2=GRID!$B$31:$BI$31)*(КАЛЕНДАРЬ!$BI14=GRID!$B$33:$BI$33), 0))*GRID!$B$65,
ROUNDUP(INDEX(GRID!$B$47:$BI$57,MATCH(C$7,GRID!$A$47:$A$57,0),MATCH(1,($U$2=GRID!$B$31:$BI$31)*(КАЛЕНДАРЬ!$BI14=GRID!$B$33:$BI$33),0))*GRID!$B$65*(1-GRID!$B$69),0))</f>
        <v>23908</v>
      </c>
      <c r="E547" s="47" cm="1">
        <f t="array" ref="E547">IF($I$2="Путешествия с детьми",
INDEX(GRID!$B$34:$BI$44,MATCH(E$7,GRID!$A$34:$A$44,0),MATCH(1,($U$2=GRID!$B$31:$BI$31)*(КАЛЕНДАРЬ!$BI14=GRID!$B$33:$BI$33), 0))*GRID!$B$65,
ROUNDUP(INDEX(GRID!$B$34:$BI$44,MATCH(E$7,GRID!$A$34:$A$44,0),MATCH(1,($U$2=GRID!$B$31:$BI$31)*(КАЛЕНДАРЬ!$BI14=GRID!$B$33:$BI$33),0))*GRID!$B$65*(1-GRID!$B$69),0))</f>
        <v>23392</v>
      </c>
      <c r="F547" s="47" cm="1">
        <f t="array" ref="F547">IF($I$2="Путешествия с детьми",
INDEX(GRID!$B$47:$BI$57,MATCH(E$7,GRID!$A$47:$A$57,0),MATCH(1,($U$2=GRID!$B$31:$BI$31)*(КАЛЕНДАРЬ!$BI14=GRID!$B$33:$BI$33), 0))*GRID!$B$65,
ROUNDUP(INDEX(GRID!$B$47:$BI$57,MATCH(E$7,GRID!$A$47:$A$57,0),MATCH(1,($U$2=GRID!$B$31:$BI$31)*(КАЛЕНДАРЬ!$BI14=GRID!$B$33:$BI$33),0))*GRID!$B$65*(1-GRID!$B$69),0))</f>
        <v>25628</v>
      </c>
      <c r="G547" s="47" cm="1">
        <f t="array" ref="G547">IF($I$2="Путешествия с детьми",
INDEX(GRID!$B$34:$BI$44,MATCH(G$7,GRID!$A$34:$A$44,0),MATCH(1,($U$2=GRID!$B$31:$BI$31)*(КАЛЕНДАРЬ!$BI14=GRID!$B$33:$BI$33), 0))*GRID!$B$65,
ROUNDUP(INDEX(GRID!$B$34:$BI$44,MATCH(G$7,GRID!$A$34:$A$44,0),MATCH(1,($U$2=GRID!$B$31:$BI$31)*(КАЛЕНДАРЬ!$BI14=GRID!$B$33:$BI$33),0))*GRID!$B$65*(1-GRID!$B$69),0))</f>
        <v>24338</v>
      </c>
      <c r="H547" s="47" cm="1">
        <f t="array" ref="H547">IF($I$2="Путешествия с детьми",
INDEX(GRID!$B$47:$BI$57,MATCH(G$7,GRID!$A$47:$A$57,0),MATCH(1,($U$2=GRID!$B$31:$BI$31)*(КАЛЕНДАРЬ!$BI14=GRID!$B$33:$BI$33), 0))*GRID!$B$65,
ROUNDUP(INDEX(GRID!$B$47:$BI$57,MATCH(G$7,GRID!$A$47:$A$57,0),MATCH(1,($U$2=GRID!$B$31:$BI$31)*(КАЛЕНДАРЬ!$BI14=GRID!$B$33:$BI$33),0))*GRID!$B$65*(1-GRID!$B$69),0))</f>
        <v>26574</v>
      </c>
      <c r="I547" s="47" cm="1">
        <f t="array" ref="I547">IF($I$2="Путешествия с детьми",
INDEX(GRID!$B$34:$BI$44,MATCH(I$7,GRID!$A$34:$A$44,0),MATCH(1,($U$2=GRID!$B$31:$BI$31)*(КАЛЕНДАРЬ!$BI14=GRID!$B$33:$BI$33), 0))*GRID!$B$65,
ROUNDUP(INDEX(GRID!$B$34:$BI$44,MATCH(I$7,GRID!$A$34:$A$44,0),MATCH(1,($U$2=GRID!$B$31:$BI$31)*(КАЛЕНДАРЬ!$BI14=GRID!$B$33:$BI$33),0))*GRID!$B$65*(1-GRID!$B$69),0))</f>
        <v>26058</v>
      </c>
      <c r="J547" s="47" cm="1">
        <f t="array" ref="J547">IF($I$2="Путешествия с детьми",
INDEX(GRID!$B$47:$BI$57,MATCH(I$7,GRID!$A$47:$A$57,0),MATCH(1,($U$2=GRID!$B$31:$BI$31)*(КАЛЕНДАРЬ!$BI14=GRID!$B$33:$BI$33), 0))*GRID!$B$65,
ROUNDUP(INDEX(GRID!$B$47:$BI$57,MATCH(I$7,GRID!$A$47:$A$57,0),MATCH(1,($U$2=GRID!$B$31:$BI$31)*(КАЛЕНДАРЬ!$BI14=GRID!$B$33:$BI$33),0))*GRID!$B$65*(1-GRID!$B$69),0))</f>
        <v>28294</v>
      </c>
      <c r="K547" s="47" cm="1">
        <f t="array" ref="K547">IF($I$2="Путешествия с детьми",
INDEX(GRID!$B$34:$BI$44,MATCH(K$7,GRID!$A$34:$A$44,0),MATCH(1,($U$2=GRID!$B$31:$BI$31)*(КАЛЕНДАРЬ!$BI14=GRID!$B$33:$BI$33), 0))*GRID!$B$65,
ROUNDUP(INDEX(GRID!$B$34:$BI$44,MATCH(K$7,GRID!$A$34:$A$44,0),MATCH(1,($U$2=GRID!$B$31:$BI$31)*(КАЛЕНДАРЬ!$BI14=GRID!$B$33:$BI$33),0))*GRID!$B$65*(1-GRID!$B$69),0))</f>
        <v>27004</v>
      </c>
      <c r="L547" s="47" cm="1">
        <f t="array" ref="L547">IF($I$2="Путешествия с детьми",
INDEX(GRID!$B$47:$BI$57,MATCH(K$7,GRID!$A$47:$A$57,0),MATCH(1,($U$2=GRID!$B$31:$BI$31)*(КАЛЕНДАРЬ!$BI14=GRID!$B$33:$BI$33), 0))*GRID!$B$65,
ROUNDUP(INDEX(GRID!$B$47:$BI$57,MATCH(K$7,GRID!$A$47:$A$57,0),MATCH(1,($U$2=GRID!$B$31:$BI$31)*(КАЛЕНДАРЬ!$BI14=GRID!$B$33:$BI$33),0))*GRID!$B$65*(1-GRID!$B$69),0))</f>
        <v>29240</v>
      </c>
      <c r="M547" s="47" cm="1">
        <f t="array" ref="M547">IF($I$2="Путешествия с детьми",
INDEX(GRID!$B$34:$BI$44,MATCH(M$7,GRID!$A$34:$A$44,0),MATCH(1,($U$2=GRID!$B$31:$BI$31)*(КАЛЕНДАРЬ!$BI14=GRID!$B$33:$BI$33), 0))*GRID!$B$65,
ROUNDUP(INDEX(GRID!$B$34:$BI$44,MATCH(M$7,GRID!$A$34:$A$44,0),MATCH(1,($U$2=GRID!$B$31:$BI$31)*(КАЛЕНДАРЬ!$BI14=GRID!$B$33:$BI$33),0))*GRID!$B$65*(1-GRID!$B$69),0))</f>
        <v>28724</v>
      </c>
      <c r="N547" s="47" cm="1">
        <f t="array" ref="N547">IF($I$2="Путешествия с детьми",
INDEX(GRID!$B$47:$BI$57,MATCH(M$7,GRID!$A$47:$A$57,0),MATCH(1,($U$2=GRID!$B$31:$BI$31)*(КАЛЕНДАРЬ!$BI14=GRID!$B$33:$BI$33), 0))*GRID!$B$65,
ROUNDUP(INDEX(GRID!$B$47:$BI$57,MATCH(M$7,GRID!$A$47:$A$57,0),MATCH(1,($U$2=GRID!$B$31:$BI$31)*(КАЛЕНДАРЬ!$BI14=GRID!$B$33:$BI$33),0))*GRID!$B$65*(1-GRID!$B$69),0))</f>
        <v>30960</v>
      </c>
      <c r="O547" s="47" cm="1">
        <f t="array" ref="O547">IF($I$2="Путешествия с детьми",
INDEX(GRID!$B$34:$BI$44,MATCH(O$7,GRID!$A$34:$A$44,0),MATCH(1,($U$2=GRID!$B$31:$BI$31)*(КАЛЕНДАРЬ!$BI14=GRID!$B$33:$BI$33), 0))*GRID!$B$65,
ROUNDUP(INDEX(GRID!$B$34:$BI$44,MATCH(O$7,GRID!$A$34:$A$44,0),MATCH(1,($U$2=GRID!$B$31:$BI$31)*(КАЛЕНДАРЬ!$BI14=GRID!$B$33:$BI$33),0))*GRID!$B$65*(1-GRID!$B$69),0))</f>
        <v>35174</v>
      </c>
      <c r="P547" s="47" cm="1">
        <f t="array" ref="P547">IF($I$2="Путешествия с детьми",
INDEX(GRID!$B$47:$BI$57,MATCH(O$7,GRID!$A$47:$A$57,0),MATCH(1,($U$2=GRID!$B$31:$BI$31)*(КАЛЕНДАРЬ!$BI14=GRID!$B$33:$BI$33), 0))*GRID!$B$65,
ROUNDUP(INDEX(GRID!$B$47:$BI$57,MATCH(O$7,GRID!$A$47:$A$57,0),MATCH(1,($U$2=GRID!$B$31:$BI$31)*(КАЛЕНДАРЬ!$BI14=GRID!$B$33:$BI$33),0))*GRID!$B$65*(1-GRID!$B$69),0))</f>
        <v>37410</v>
      </c>
      <c r="Q547" s="47" cm="1">
        <f t="array" ref="Q547">IF($I$2="Путешествия с детьми",
INDEX(GRID!$B$34:$BI$44,MATCH(Q$7,GRID!$A$34:$A$44,0),MATCH(1,($U$2=GRID!$B$31:$BI$31)*(КАЛЕНДАРЬ!$BI14=GRID!$B$33:$BI$33), 0))*GRID!$B$65,
ROUNDUP(INDEX(GRID!$B$34:$BI$44,MATCH(Q$7,GRID!$A$34:$A$44,0),MATCH(1,($U$2=GRID!$B$31:$BI$31)*(КАЛЕНДАРЬ!$BI14=GRID!$B$33:$BI$33),0))*GRID!$B$65*(1-GRID!$B$69),0))</f>
        <v>37066</v>
      </c>
      <c r="R547" s="47" cm="1">
        <f t="array" ref="R547">IF($I$2="Путешествия с детьми",
INDEX(GRID!$B$47:$BI$57,MATCH(Q$7,GRID!$A$47:$A$57,0),MATCH(1,($U$2=GRID!$B$31:$BI$31)*(КАЛЕНДАРЬ!$BI14=GRID!$B$33:$BI$33), 0))*GRID!$B$65,
ROUNDUP(INDEX(GRID!$B$47:$BI$57,MATCH(Q$7,GRID!$A$47:$A$57,0),MATCH(1,($U$2=GRID!$B$31:$BI$31)*(КАЛЕНДАРЬ!$BI14=GRID!$B$33:$BI$33),0))*GRID!$B$65*(1-GRID!$B$69),0))</f>
        <v>39302</v>
      </c>
      <c r="S547" s="47" cm="1">
        <f t="array" ref="S547">IF($I$2="Путешествия с детьми",
INDEX(GRID!$B$34:$BI$44,MATCH(S$7,GRID!$A$34:$A$44,0),MATCH(1,($U$2=GRID!$B$31:$BI$31)*(КАЛЕНДАРЬ!$BI14=GRID!$B$33:$BI$33), 0))*GRID!$B$65,
ROUNDUP(INDEX(GRID!$B$34:$BI$44,MATCH(S$7,GRID!$A$34:$A$44,0),MATCH(1,($U$2=GRID!$B$31:$BI$31)*(КАЛЕНДАРЬ!$BI14=GRID!$B$33:$BI$33),0))*GRID!$B$65*(1-GRID!$B$69),0))</f>
        <v>40334</v>
      </c>
      <c r="T547" s="47" cm="1">
        <f t="array" ref="T547">IF($I$2="Путешествия с детьми",
INDEX(GRID!$B$47:$BI$57,MATCH(S$7,GRID!$A$47:$A$57,0),MATCH(1,($U$2=GRID!$B$31:$BI$31)*(КАЛЕНДАРЬ!$BI14=GRID!$B$33:$BI$33), 0))*GRID!$B$65,
ROUNDUP(INDEX(GRID!$B$47:$BI$57,MATCH(S$7,GRID!$A$47:$A$57,0),MATCH(1,($U$2=GRID!$B$31:$BI$31)*(КАЛЕНДАРЬ!$BI14=GRID!$B$33:$BI$33),0))*GRID!$B$65*(1-GRID!$B$69),0))</f>
        <v>42570</v>
      </c>
      <c r="U547" s="47" cm="1">
        <f t="array" ref="U547">IF($I$2="Путешествия с детьми",
INDEX(GRID!$B$34:$BI$44,MATCH(U$7,GRID!$A$34:$A$44,0),MATCH(1,($U$2=GRID!$B$31:$BI$31)*(КАЛЕНДАРЬ!$BI14=GRID!$B$33:$BI$33), 0))*GRID!$B$65,
ROUNDUP(INDEX(GRID!$B$34:$BI$44,MATCH(U$7,GRID!$A$34:$A$44,0),MATCH(1,($U$2=GRID!$B$31:$BI$31)*(КАЛЕНДАРЬ!$BI14=GRID!$B$33:$BI$33),0))*GRID!$B$65*(1-GRID!$B$69),0))</f>
        <v>45838</v>
      </c>
      <c r="V547" s="47" cm="1">
        <f t="array" ref="V547">IF($I$2="Путешествия с детьми",
INDEX(GRID!$B$47:$BI$57,MATCH(U$7,GRID!$A$47:$A$57,0),MATCH(1,($U$2=GRID!$B$31:$BI$31)*(КАЛЕНДАРЬ!$BI14=GRID!$B$33:$BI$33), 0))*GRID!$B$65,
ROUNDUP(INDEX(GRID!$B$47:$BI$57,MATCH(U$7,GRID!$A$47:$A$57,0),MATCH(1,($U$2=GRID!$B$31:$BI$31)*(КАЛЕНДАРЬ!$BI14=GRID!$B$33:$BI$33),0))*GRID!$B$65*(1-GRID!$B$69),0))</f>
        <v>48074</v>
      </c>
      <c r="W547" s="47" cm="1">
        <f t="array" ref="W547">IF($I$2="Путешествия с детьми",
INDEX(GRID!$B$34:$BI$44,MATCH(W$7,GRID!$A$34:$A$44,0),MATCH(1,($U$2=GRID!$B$31:$BI$31)*(КАЛЕНДАРЬ!$BI14=GRID!$B$33:$BI$33), 0))*GRID!$B$65,
ROUNDUP(INDEX(GRID!$B$34:$BI$44,MATCH(W$7,GRID!$A$34:$A$44,0),MATCH(1,($U$2=GRID!$B$31:$BI$31)*(КАЛЕНДАРЬ!$BI14=GRID!$B$33:$BI$33),0))*GRID!$B$65*(1-GRID!$B$69),0))</f>
        <v>144308</v>
      </c>
      <c r="X547" s="47" cm="1">
        <f t="array" ref="X547">IF($I$2="Путешествия с детьми",
INDEX(GRID!$B$47:$BI$57,MATCH(W$7,GRID!$A$47:$A$57,0),MATCH(1,($U$2=GRID!$B$31:$BI$31)*(КАЛЕНДАРЬ!$BI14=GRID!$B$33:$BI$33), 0))*GRID!$B$65,
ROUNDUP(INDEX(GRID!$B$47:$BI$57,MATCH(W$7,GRID!$A$47:$A$57,0),MATCH(1,($U$2=GRID!$B$31:$BI$31)*(КАЛЕНДАРЬ!$BI14=GRID!$B$33:$BI$33),0))*GRID!$B$65*(1-GRID!$B$69),0))</f>
        <v>146544</v>
      </c>
    </row>
    <row r="548" spans="1:24" ht="13.5" customHeight="1" x14ac:dyDescent="0.2">
      <c r="A548" s="117" t="s">
        <v>45</v>
      </c>
      <c r="B548" s="117">
        <v>12</v>
      </c>
      <c r="C548" s="138" cm="1">
        <f t="array" ref="C548">IF($I$2="Путешествия с детьми",
INDEX(GRID!$B$34:$BI$44,MATCH(C$7,GRID!$A$34:$A$44,0),MATCH(1,($U$2=GRID!$B$31:$BI$31)*(КАЛЕНДАРЬ!$BI15=GRID!$B$33:$BI$33), 0))*GRID!$B$65,
ROUNDUP(INDEX(GRID!$B$34:$BI$44,MATCH(C$7,GRID!$A$34:$A$44,0),MATCH(1,($U$2=GRID!$B$31:$BI$31)*(КАЛЕНДАРЬ!$BI15=GRID!$B$33:$BI$33),0))*GRID!$B$65*(1-GRID!$B$69),0))</f>
        <v>21672</v>
      </c>
      <c r="D548" s="47" cm="1">
        <f t="array" ref="D548">IF($I$2="Путешествия с детьми",
INDEX(GRID!$B$47:$BI$57,MATCH(C$7,GRID!$A$47:$A$57,0),MATCH(1,($U$2=GRID!$B$31:$BI$31)*(КАЛЕНДАРЬ!$BI15=GRID!$B$33:$BI$33), 0))*GRID!$B$65,
ROUNDUP(INDEX(GRID!$B$47:$BI$57,MATCH(C$7,GRID!$A$47:$A$57,0),MATCH(1,($U$2=GRID!$B$31:$BI$31)*(КАЛЕНДАРЬ!$BI15=GRID!$B$33:$BI$33),0))*GRID!$B$65*(1-GRID!$B$69),0))</f>
        <v>23908</v>
      </c>
      <c r="E548" s="47" cm="1">
        <f t="array" ref="E548">IF($I$2="Путешествия с детьми",
INDEX(GRID!$B$34:$BI$44,MATCH(E$7,GRID!$A$34:$A$44,0),MATCH(1,($U$2=GRID!$B$31:$BI$31)*(КАЛЕНДАРЬ!$BI15=GRID!$B$33:$BI$33), 0))*GRID!$B$65,
ROUNDUP(INDEX(GRID!$B$34:$BI$44,MATCH(E$7,GRID!$A$34:$A$44,0),MATCH(1,($U$2=GRID!$B$31:$BI$31)*(КАЛЕНДАРЬ!$BI15=GRID!$B$33:$BI$33),0))*GRID!$B$65*(1-GRID!$B$69),0))</f>
        <v>23392</v>
      </c>
      <c r="F548" s="47" cm="1">
        <f t="array" ref="F548">IF($I$2="Путешествия с детьми",
INDEX(GRID!$B$47:$BI$57,MATCH(E$7,GRID!$A$47:$A$57,0),MATCH(1,($U$2=GRID!$B$31:$BI$31)*(КАЛЕНДАРЬ!$BI15=GRID!$B$33:$BI$33), 0))*GRID!$B$65,
ROUNDUP(INDEX(GRID!$B$47:$BI$57,MATCH(E$7,GRID!$A$47:$A$57,0),MATCH(1,($U$2=GRID!$B$31:$BI$31)*(КАЛЕНДАРЬ!$BI15=GRID!$B$33:$BI$33),0))*GRID!$B$65*(1-GRID!$B$69),0))</f>
        <v>25628</v>
      </c>
      <c r="G548" s="47" cm="1">
        <f t="array" ref="G548">IF($I$2="Путешествия с детьми",
INDEX(GRID!$B$34:$BI$44,MATCH(G$7,GRID!$A$34:$A$44,0),MATCH(1,($U$2=GRID!$B$31:$BI$31)*(КАЛЕНДАРЬ!$BI15=GRID!$B$33:$BI$33), 0))*GRID!$B$65,
ROUNDUP(INDEX(GRID!$B$34:$BI$44,MATCH(G$7,GRID!$A$34:$A$44,0),MATCH(1,($U$2=GRID!$B$31:$BI$31)*(КАЛЕНДАРЬ!$BI15=GRID!$B$33:$BI$33),0))*GRID!$B$65*(1-GRID!$B$69),0))</f>
        <v>24338</v>
      </c>
      <c r="H548" s="47" cm="1">
        <f t="array" ref="H548">IF($I$2="Путешествия с детьми",
INDEX(GRID!$B$47:$BI$57,MATCH(G$7,GRID!$A$47:$A$57,0),MATCH(1,($U$2=GRID!$B$31:$BI$31)*(КАЛЕНДАРЬ!$BI15=GRID!$B$33:$BI$33), 0))*GRID!$B$65,
ROUNDUP(INDEX(GRID!$B$47:$BI$57,MATCH(G$7,GRID!$A$47:$A$57,0),MATCH(1,($U$2=GRID!$B$31:$BI$31)*(КАЛЕНДАРЬ!$BI15=GRID!$B$33:$BI$33),0))*GRID!$B$65*(1-GRID!$B$69),0))</f>
        <v>26574</v>
      </c>
      <c r="I548" s="47" cm="1">
        <f t="array" ref="I548">IF($I$2="Путешествия с детьми",
INDEX(GRID!$B$34:$BI$44,MATCH(I$7,GRID!$A$34:$A$44,0),MATCH(1,($U$2=GRID!$B$31:$BI$31)*(КАЛЕНДАРЬ!$BI15=GRID!$B$33:$BI$33), 0))*GRID!$B$65,
ROUNDUP(INDEX(GRID!$B$34:$BI$44,MATCH(I$7,GRID!$A$34:$A$44,0),MATCH(1,($U$2=GRID!$B$31:$BI$31)*(КАЛЕНДАРЬ!$BI15=GRID!$B$33:$BI$33),0))*GRID!$B$65*(1-GRID!$B$69),0))</f>
        <v>26058</v>
      </c>
      <c r="J548" s="47" cm="1">
        <f t="array" ref="J548">IF($I$2="Путешествия с детьми",
INDEX(GRID!$B$47:$BI$57,MATCH(I$7,GRID!$A$47:$A$57,0),MATCH(1,($U$2=GRID!$B$31:$BI$31)*(КАЛЕНДАРЬ!$BI15=GRID!$B$33:$BI$33), 0))*GRID!$B$65,
ROUNDUP(INDEX(GRID!$B$47:$BI$57,MATCH(I$7,GRID!$A$47:$A$57,0),MATCH(1,($U$2=GRID!$B$31:$BI$31)*(КАЛЕНДАРЬ!$BI15=GRID!$B$33:$BI$33),0))*GRID!$B$65*(1-GRID!$B$69),0))</f>
        <v>28294</v>
      </c>
      <c r="K548" s="47" cm="1">
        <f t="array" ref="K548">IF($I$2="Путешествия с детьми",
INDEX(GRID!$B$34:$BI$44,MATCH(K$7,GRID!$A$34:$A$44,0),MATCH(1,($U$2=GRID!$B$31:$BI$31)*(КАЛЕНДАРЬ!$BI15=GRID!$B$33:$BI$33), 0))*GRID!$B$65,
ROUNDUP(INDEX(GRID!$B$34:$BI$44,MATCH(K$7,GRID!$A$34:$A$44,0),MATCH(1,($U$2=GRID!$B$31:$BI$31)*(КАЛЕНДАРЬ!$BI15=GRID!$B$33:$BI$33),0))*GRID!$B$65*(1-GRID!$B$69),0))</f>
        <v>27004</v>
      </c>
      <c r="L548" s="47" cm="1">
        <f t="array" ref="L548">IF($I$2="Путешествия с детьми",
INDEX(GRID!$B$47:$BI$57,MATCH(K$7,GRID!$A$47:$A$57,0),MATCH(1,($U$2=GRID!$B$31:$BI$31)*(КАЛЕНДАРЬ!$BI15=GRID!$B$33:$BI$33), 0))*GRID!$B$65,
ROUNDUP(INDEX(GRID!$B$47:$BI$57,MATCH(K$7,GRID!$A$47:$A$57,0),MATCH(1,($U$2=GRID!$B$31:$BI$31)*(КАЛЕНДАРЬ!$BI15=GRID!$B$33:$BI$33),0))*GRID!$B$65*(1-GRID!$B$69),0))</f>
        <v>29240</v>
      </c>
      <c r="M548" s="47" cm="1">
        <f t="array" ref="M548">IF($I$2="Путешествия с детьми",
INDEX(GRID!$B$34:$BI$44,MATCH(M$7,GRID!$A$34:$A$44,0),MATCH(1,($U$2=GRID!$B$31:$BI$31)*(КАЛЕНДАРЬ!$BI15=GRID!$B$33:$BI$33), 0))*GRID!$B$65,
ROUNDUP(INDEX(GRID!$B$34:$BI$44,MATCH(M$7,GRID!$A$34:$A$44,0),MATCH(1,($U$2=GRID!$B$31:$BI$31)*(КАЛЕНДАРЬ!$BI15=GRID!$B$33:$BI$33),0))*GRID!$B$65*(1-GRID!$B$69),0))</f>
        <v>28724</v>
      </c>
      <c r="N548" s="47" cm="1">
        <f t="array" ref="N548">IF($I$2="Путешествия с детьми",
INDEX(GRID!$B$47:$BI$57,MATCH(M$7,GRID!$A$47:$A$57,0),MATCH(1,($U$2=GRID!$B$31:$BI$31)*(КАЛЕНДАРЬ!$BI15=GRID!$B$33:$BI$33), 0))*GRID!$B$65,
ROUNDUP(INDEX(GRID!$B$47:$BI$57,MATCH(M$7,GRID!$A$47:$A$57,0),MATCH(1,($U$2=GRID!$B$31:$BI$31)*(КАЛЕНДАРЬ!$BI15=GRID!$B$33:$BI$33),0))*GRID!$B$65*(1-GRID!$B$69),0))</f>
        <v>30960</v>
      </c>
      <c r="O548" s="47" cm="1">
        <f t="array" ref="O548">IF($I$2="Путешествия с детьми",
INDEX(GRID!$B$34:$BI$44,MATCH(O$7,GRID!$A$34:$A$44,0),MATCH(1,($U$2=GRID!$B$31:$BI$31)*(КАЛЕНДАРЬ!$BI15=GRID!$B$33:$BI$33), 0))*GRID!$B$65,
ROUNDUP(INDEX(GRID!$B$34:$BI$44,MATCH(O$7,GRID!$A$34:$A$44,0),MATCH(1,($U$2=GRID!$B$31:$BI$31)*(КАЛЕНДАРЬ!$BI15=GRID!$B$33:$BI$33),0))*GRID!$B$65*(1-GRID!$B$69),0))</f>
        <v>35174</v>
      </c>
      <c r="P548" s="47" cm="1">
        <f t="array" ref="P548">IF($I$2="Путешествия с детьми",
INDEX(GRID!$B$47:$BI$57,MATCH(O$7,GRID!$A$47:$A$57,0),MATCH(1,($U$2=GRID!$B$31:$BI$31)*(КАЛЕНДАРЬ!$BI15=GRID!$B$33:$BI$33), 0))*GRID!$B$65,
ROUNDUP(INDEX(GRID!$B$47:$BI$57,MATCH(O$7,GRID!$A$47:$A$57,0),MATCH(1,($U$2=GRID!$B$31:$BI$31)*(КАЛЕНДАРЬ!$BI15=GRID!$B$33:$BI$33),0))*GRID!$B$65*(1-GRID!$B$69),0))</f>
        <v>37410</v>
      </c>
      <c r="Q548" s="47" cm="1">
        <f t="array" ref="Q548">IF($I$2="Путешествия с детьми",
INDEX(GRID!$B$34:$BI$44,MATCH(Q$7,GRID!$A$34:$A$44,0),MATCH(1,($U$2=GRID!$B$31:$BI$31)*(КАЛЕНДАРЬ!$BI15=GRID!$B$33:$BI$33), 0))*GRID!$B$65,
ROUNDUP(INDEX(GRID!$B$34:$BI$44,MATCH(Q$7,GRID!$A$34:$A$44,0),MATCH(1,($U$2=GRID!$B$31:$BI$31)*(КАЛЕНДАРЬ!$BI15=GRID!$B$33:$BI$33),0))*GRID!$B$65*(1-GRID!$B$69),0))</f>
        <v>37066</v>
      </c>
      <c r="R548" s="47" cm="1">
        <f t="array" ref="R548">IF($I$2="Путешествия с детьми",
INDEX(GRID!$B$47:$BI$57,MATCH(Q$7,GRID!$A$47:$A$57,0),MATCH(1,($U$2=GRID!$B$31:$BI$31)*(КАЛЕНДАРЬ!$BI15=GRID!$B$33:$BI$33), 0))*GRID!$B$65,
ROUNDUP(INDEX(GRID!$B$47:$BI$57,MATCH(Q$7,GRID!$A$47:$A$57,0),MATCH(1,($U$2=GRID!$B$31:$BI$31)*(КАЛЕНДАРЬ!$BI15=GRID!$B$33:$BI$33),0))*GRID!$B$65*(1-GRID!$B$69),0))</f>
        <v>39302</v>
      </c>
      <c r="S548" s="47" cm="1">
        <f t="array" ref="S548">IF($I$2="Путешествия с детьми",
INDEX(GRID!$B$34:$BI$44,MATCH(S$7,GRID!$A$34:$A$44,0),MATCH(1,($U$2=GRID!$B$31:$BI$31)*(КАЛЕНДАРЬ!$BI15=GRID!$B$33:$BI$33), 0))*GRID!$B$65,
ROUNDUP(INDEX(GRID!$B$34:$BI$44,MATCH(S$7,GRID!$A$34:$A$44,0),MATCH(1,($U$2=GRID!$B$31:$BI$31)*(КАЛЕНДАРЬ!$BI15=GRID!$B$33:$BI$33),0))*GRID!$B$65*(1-GRID!$B$69),0))</f>
        <v>40334</v>
      </c>
      <c r="T548" s="47" cm="1">
        <f t="array" ref="T548">IF($I$2="Путешествия с детьми",
INDEX(GRID!$B$47:$BI$57,MATCH(S$7,GRID!$A$47:$A$57,0),MATCH(1,($U$2=GRID!$B$31:$BI$31)*(КАЛЕНДАРЬ!$BI15=GRID!$B$33:$BI$33), 0))*GRID!$B$65,
ROUNDUP(INDEX(GRID!$B$47:$BI$57,MATCH(S$7,GRID!$A$47:$A$57,0),MATCH(1,($U$2=GRID!$B$31:$BI$31)*(КАЛЕНДАРЬ!$BI15=GRID!$B$33:$BI$33),0))*GRID!$B$65*(1-GRID!$B$69),0))</f>
        <v>42570</v>
      </c>
      <c r="U548" s="47" cm="1">
        <f t="array" ref="U548">IF($I$2="Путешествия с детьми",
INDEX(GRID!$B$34:$BI$44,MATCH(U$7,GRID!$A$34:$A$44,0),MATCH(1,($U$2=GRID!$B$31:$BI$31)*(КАЛЕНДАРЬ!$BI15=GRID!$B$33:$BI$33), 0))*GRID!$B$65,
ROUNDUP(INDEX(GRID!$B$34:$BI$44,MATCH(U$7,GRID!$A$34:$A$44,0),MATCH(1,($U$2=GRID!$B$31:$BI$31)*(КАЛЕНДАРЬ!$BI15=GRID!$B$33:$BI$33),0))*GRID!$B$65*(1-GRID!$B$69),0))</f>
        <v>45838</v>
      </c>
      <c r="V548" s="47" cm="1">
        <f t="array" ref="V548">IF($I$2="Путешествия с детьми",
INDEX(GRID!$B$47:$BI$57,MATCH(U$7,GRID!$A$47:$A$57,0),MATCH(1,($U$2=GRID!$B$31:$BI$31)*(КАЛЕНДАРЬ!$BI15=GRID!$B$33:$BI$33), 0))*GRID!$B$65,
ROUNDUP(INDEX(GRID!$B$47:$BI$57,MATCH(U$7,GRID!$A$47:$A$57,0),MATCH(1,($U$2=GRID!$B$31:$BI$31)*(КАЛЕНДАРЬ!$BI15=GRID!$B$33:$BI$33),0))*GRID!$B$65*(1-GRID!$B$69),0))</f>
        <v>48074</v>
      </c>
      <c r="W548" s="47" cm="1">
        <f t="array" ref="W548">IF($I$2="Путешествия с детьми",
INDEX(GRID!$B$34:$BI$44,MATCH(W$7,GRID!$A$34:$A$44,0),MATCH(1,($U$2=GRID!$B$31:$BI$31)*(КАЛЕНДАРЬ!$BI15=GRID!$B$33:$BI$33), 0))*GRID!$B$65,
ROUNDUP(INDEX(GRID!$B$34:$BI$44,MATCH(W$7,GRID!$A$34:$A$44,0),MATCH(1,($U$2=GRID!$B$31:$BI$31)*(КАЛЕНДАРЬ!$BI15=GRID!$B$33:$BI$33),0))*GRID!$B$65*(1-GRID!$B$69),0))</f>
        <v>144308</v>
      </c>
      <c r="X548" s="47" cm="1">
        <f t="array" ref="X548">IF($I$2="Путешествия с детьми",
INDEX(GRID!$B$47:$BI$57,MATCH(W$7,GRID!$A$47:$A$57,0),MATCH(1,($U$2=GRID!$B$31:$BI$31)*(КАЛЕНДАРЬ!$BI15=GRID!$B$33:$BI$33), 0))*GRID!$B$65,
ROUNDUP(INDEX(GRID!$B$47:$BI$57,MATCH(W$7,GRID!$A$47:$A$57,0),MATCH(1,($U$2=GRID!$B$31:$BI$31)*(КАЛЕНДАРЬ!$BI15=GRID!$B$33:$BI$33),0))*GRID!$B$65*(1-GRID!$B$69),0))</f>
        <v>146544</v>
      </c>
    </row>
    <row r="549" spans="1:24" ht="13.5" customHeight="1" x14ac:dyDescent="0.2">
      <c r="A549" s="117" t="s">
        <v>46</v>
      </c>
      <c r="B549" s="117">
        <v>13</v>
      </c>
      <c r="C549" s="138" cm="1">
        <f t="array" ref="C549">IF($I$2="Путешествия с детьми",
INDEX(GRID!$B$34:$BI$44,MATCH(C$7,GRID!$A$34:$A$44,0),MATCH(1,($U$2=GRID!$B$31:$BI$31)*(КАЛЕНДАРЬ!$BI16=GRID!$B$33:$BI$33), 0))*GRID!$B$65,
ROUNDUP(INDEX(GRID!$B$34:$BI$44,MATCH(C$7,GRID!$A$34:$A$44,0),MATCH(1,($U$2=GRID!$B$31:$BI$31)*(КАЛЕНДАРЬ!$BI16=GRID!$B$33:$BI$33),0))*GRID!$B$65*(1-GRID!$B$69),0))</f>
        <v>21672</v>
      </c>
      <c r="D549" s="47" cm="1">
        <f t="array" ref="D549">IF($I$2="Путешествия с детьми",
INDEX(GRID!$B$47:$BI$57,MATCH(C$7,GRID!$A$47:$A$57,0),MATCH(1,($U$2=GRID!$B$31:$BI$31)*(КАЛЕНДАРЬ!$BI16=GRID!$B$33:$BI$33), 0))*GRID!$B$65,
ROUNDUP(INDEX(GRID!$B$47:$BI$57,MATCH(C$7,GRID!$A$47:$A$57,0),MATCH(1,($U$2=GRID!$B$31:$BI$31)*(КАЛЕНДАРЬ!$BI16=GRID!$B$33:$BI$33),0))*GRID!$B$65*(1-GRID!$B$69),0))</f>
        <v>23908</v>
      </c>
      <c r="E549" s="47" cm="1">
        <f t="array" ref="E549">IF($I$2="Путешествия с детьми",
INDEX(GRID!$B$34:$BI$44,MATCH(E$7,GRID!$A$34:$A$44,0),MATCH(1,($U$2=GRID!$B$31:$BI$31)*(КАЛЕНДАРЬ!$BI16=GRID!$B$33:$BI$33), 0))*GRID!$B$65,
ROUNDUP(INDEX(GRID!$B$34:$BI$44,MATCH(E$7,GRID!$A$34:$A$44,0),MATCH(1,($U$2=GRID!$B$31:$BI$31)*(КАЛЕНДАРЬ!$BI16=GRID!$B$33:$BI$33),0))*GRID!$B$65*(1-GRID!$B$69),0))</f>
        <v>23392</v>
      </c>
      <c r="F549" s="47" cm="1">
        <f t="array" ref="F549">IF($I$2="Путешествия с детьми",
INDEX(GRID!$B$47:$BI$57,MATCH(E$7,GRID!$A$47:$A$57,0),MATCH(1,($U$2=GRID!$B$31:$BI$31)*(КАЛЕНДАРЬ!$BI16=GRID!$B$33:$BI$33), 0))*GRID!$B$65,
ROUNDUP(INDEX(GRID!$B$47:$BI$57,MATCH(E$7,GRID!$A$47:$A$57,0),MATCH(1,($U$2=GRID!$B$31:$BI$31)*(КАЛЕНДАРЬ!$BI16=GRID!$B$33:$BI$33),0))*GRID!$B$65*(1-GRID!$B$69),0))</f>
        <v>25628</v>
      </c>
      <c r="G549" s="47" cm="1">
        <f t="array" ref="G549">IF($I$2="Путешествия с детьми",
INDEX(GRID!$B$34:$BI$44,MATCH(G$7,GRID!$A$34:$A$44,0),MATCH(1,($U$2=GRID!$B$31:$BI$31)*(КАЛЕНДАРЬ!$BI16=GRID!$B$33:$BI$33), 0))*GRID!$B$65,
ROUNDUP(INDEX(GRID!$B$34:$BI$44,MATCH(G$7,GRID!$A$34:$A$44,0),MATCH(1,($U$2=GRID!$B$31:$BI$31)*(КАЛЕНДАРЬ!$BI16=GRID!$B$33:$BI$33),0))*GRID!$B$65*(1-GRID!$B$69),0))</f>
        <v>24338</v>
      </c>
      <c r="H549" s="47" cm="1">
        <f t="array" ref="H549">IF($I$2="Путешествия с детьми",
INDEX(GRID!$B$47:$BI$57,MATCH(G$7,GRID!$A$47:$A$57,0),MATCH(1,($U$2=GRID!$B$31:$BI$31)*(КАЛЕНДАРЬ!$BI16=GRID!$B$33:$BI$33), 0))*GRID!$B$65,
ROUNDUP(INDEX(GRID!$B$47:$BI$57,MATCH(G$7,GRID!$A$47:$A$57,0),MATCH(1,($U$2=GRID!$B$31:$BI$31)*(КАЛЕНДАРЬ!$BI16=GRID!$B$33:$BI$33),0))*GRID!$B$65*(1-GRID!$B$69),0))</f>
        <v>26574</v>
      </c>
      <c r="I549" s="47" cm="1">
        <f t="array" ref="I549">IF($I$2="Путешествия с детьми",
INDEX(GRID!$B$34:$BI$44,MATCH(I$7,GRID!$A$34:$A$44,0),MATCH(1,($U$2=GRID!$B$31:$BI$31)*(КАЛЕНДАРЬ!$BI16=GRID!$B$33:$BI$33), 0))*GRID!$B$65,
ROUNDUP(INDEX(GRID!$B$34:$BI$44,MATCH(I$7,GRID!$A$34:$A$44,0),MATCH(1,($U$2=GRID!$B$31:$BI$31)*(КАЛЕНДАРЬ!$BI16=GRID!$B$33:$BI$33),0))*GRID!$B$65*(1-GRID!$B$69),0))</f>
        <v>26058</v>
      </c>
      <c r="J549" s="47" cm="1">
        <f t="array" ref="J549">IF($I$2="Путешествия с детьми",
INDEX(GRID!$B$47:$BI$57,MATCH(I$7,GRID!$A$47:$A$57,0),MATCH(1,($U$2=GRID!$B$31:$BI$31)*(КАЛЕНДАРЬ!$BI16=GRID!$B$33:$BI$33), 0))*GRID!$B$65,
ROUNDUP(INDEX(GRID!$B$47:$BI$57,MATCH(I$7,GRID!$A$47:$A$57,0),MATCH(1,($U$2=GRID!$B$31:$BI$31)*(КАЛЕНДАРЬ!$BI16=GRID!$B$33:$BI$33),0))*GRID!$B$65*(1-GRID!$B$69),0))</f>
        <v>28294</v>
      </c>
      <c r="K549" s="47" cm="1">
        <f t="array" ref="K549">IF($I$2="Путешествия с детьми",
INDEX(GRID!$B$34:$BI$44,MATCH(K$7,GRID!$A$34:$A$44,0),MATCH(1,($U$2=GRID!$B$31:$BI$31)*(КАЛЕНДАРЬ!$BI16=GRID!$B$33:$BI$33), 0))*GRID!$B$65,
ROUNDUP(INDEX(GRID!$B$34:$BI$44,MATCH(K$7,GRID!$A$34:$A$44,0),MATCH(1,($U$2=GRID!$B$31:$BI$31)*(КАЛЕНДАРЬ!$BI16=GRID!$B$33:$BI$33),0))*GRID!$B$65*(1-GRID!$B$69),0))</f>
        <v>27004</v>
      </c>
      <c r="L549" s="47" cm="1">
        <f t="array" ref="L549">IF($I$2="Путешествия с детьми",
INDEX(GRID!$B$47:$BI$57,MATCH(K$7,GRID!$A$47:$A$57,0),MATCH(1,($U$2=GRID!$B$31:$BI$31)*(КАЛЕНДАРЬ!$BI16=GRID!$B$33:$BI$33), 0))*GRID!$B$65,
ROUNDUP(INDEX(GRID!$B$47:$BI$57,MATCH(K$7,GRID!$A$47:$A$57,0),MATCH(1,($U$2=GRID!$B$31:$BI$31)*(КАЛЕНДАРЬ!$BI16=GRID!$B$33:$BI$33),0))*GRID!$B$65*(1-GRID!$B$69),0))</f>
        <v>29240</v>
      </c>
      <c r="M549" s="47" cm="1">
        <f t="array" ref="M549">IF($I$2="Путешествия с детьми",
INDEX(GRID!$B$34:$BI$44,MATCH(M$7,GRID!$A$34:$A$44,0),MATCH(1,($U$2=GRID!$B$31:$BI$31)*(КАЛЕНДАРЬ!$BI16=GRID!$B$33:$BI$33), 0))*GRID!$B$65,
ROUNDUP(INDEX(GRID!$B$34:$BI$44,MATCH(M$7,GRID!$A$34:$A$44,0),MATCH(1,($U$2=GRID!$B$31:$BI$31)*(КАЛЕНДАРЬ!$BI16=GRID!$B$33:$BI$33),0))*GRID!$B$65*(1-GRID!$B$69),0))</f>
        <v>28724</v>
      </c>
      <c r="N549" s="47" cm="1">
        <f t="array" ref="N549">IF($I$2="Путешествия с детьми",
INDEX(GRID!$B$47:$BI$57,MATCH(M$7,GRID!$A$47:$A$57,0),MATCH(1,($U$2=GRID!$B$31:$BI$31)*(КАЛЕНДАРЬ!$BI16=GRID!$B$33:$BI$33), 0))*GRID!$B$65,
ROUNDUP(INDEX(GRID!$B$47:$BI$57,MATCH(M$7,GRID!$A$47:$A$57,0),MATCH(1,($U$2=GRID!$B$31:$BI$31)*(КАЛЕНДАРЬ!$BI16=GRID!$B$33:$BI$33),0))*GRID!$B$65*(1-GRID!$B$69),0))</f>
        <v>30960</v>
      </c>
      <c r="O549" s="47" cm="1">
        <f t="array" ref="O549">IF($I$2="Путешествия с детьми",
INDEX(GRID!$B$34:$BI$44,MATCH(O$7,GRID!$A$34:$A$44,0),MATCH(1,($U$2=GRID!$B$31:$BI$31)*(КАЛЕНДАРЬ!$BI16=GRID!$B$33:$BI$33), 0))*GRID!$B$65,
ROUNDUP(INDEX(GRID!$B$34:$BI$44,MATCH(O$7,GRID!$A$34:$A$44,0),MATCH(1,($U$2=GRID!$B$31:$BI$31)*(КАЛЕНДАРЬ!$BI16=GRID!$B$33:$BI$33),0))*GRID!$B$65*(1-GRID!$B$69),0))</f>
        <v>35174</v>
      </c>
      <c r="P549" s="47" cm="1">
        <f t="array" ref="P549">IF($I$2="Путешествия с детьми",
INDEX(GRID!$B$47:$BI$57,MATCH(O$7,GRID!$A$47:$A$57,0),MATCH(1,($U$2=GRID!$B$31:$BI$31)*(КАЛЕНДАРЬ!$BI16=GRID!$B$33:$BI$33), 0))*GRID!$B$65,
ROUNDUP(INDEX(GRID!$B$47:$BI$57,MATCH(O$7,GRID!$A$47:$A$57,0),MATCH(1,($U$2=GRID!$B$31:$BI$31)*(КАЛЕНДАРЬ!$BI16=GRID!$B$33:$BI$33),0))*GRID!$B$65*(1-GRID!$B$69),0))</f>
        <v>37410</v>
      </c>
      <c r="Q549" s="47" cm="1">
        <f t="array" ref="Q549">IF($I$2="Путешествия с детьми",
INDEX(GRID!$B$34:$BI$44,MATCH(Q$7,GRID!$A$34:$A$44,0),MATCH(1,($U$2=GRID!$B$31:$BI$31)*(КАЛЕНДАРЬ!$BI16=GRID!$B$33:$BI$33), 0))*GRID!$B$65,
ROUNDUP(INDEX(GRID!$B$34:$BI$44,MATCH(Q$7,GRID!$A$34:$A$44,0),MATCH(1,($U$2=GRID!$B$31:$BI$31)*(КАЛЕНДАРЬ!$BI16=GRID!$B$33:$BI$33),0))*GRID!$B$65*(1-GRID!$B$69),0))</f>
        <v>37066</v>
      </c>
      <c r="R549" s="47" cm="1">
        <f t="array" ref="R549">IF($I$2="Путешествия с детьми",
INDEX(GRID!$B$47:$BI$57,MATCH(Q$7,GRID!$A$47:$A$57,0),MATCH(1,($U$2=GRID!$B$31:$BI$31)*(КАЛЕНДАРЬ!$BI16=GRID!$B$33:$BI$33), 0))*GRID!$B$65,
ROUNDUP(INDEX(GRID!$B$47:$BI$57,MATCH(Q$7,GRID!$A$47:$A$57,0),MATCH(1,($U$2=GRID!$B$31:$BI$31)*(КАЛЕНДАРЬ!$BI16=GRID!$B$33:$BI$33),0))*GRID!$B$65*(1-GRID!$B$69),0))</f>
        <v>39302</v>
      </c>
      <c r="S549" s="47" cm="1">
        <f t="array" ref="S549">IF($I$2="Путешествия с детьми",
INDEX(GRID!$B$34:$BI$44,MATCH(S$7,GRID!$A$34:$A$44,0),MATCH(1,($U$2=GRID!$B$31:$BI$31)*(КАЛЕНДАРЬ!$BI16=GRID!$B$33:$BI$33), 0))*GRID!$B$65,
ROUNDUP(INDEX(GRID!$B$34:$BI$44,MATCH(S$7,GRID!$A$34:$A$44,0),MATCH(1,($U$2=GRID!$B$31:$BI$31)*(КАЛЕНДАРЬ!$BI16=GRID!$B$33:$BI$33),0))*GRID!$B$65*(1-GRID!$B$69),0))</f>
        <v>40334</v>
      </c>
      <c r="T549" s="47" cm="1">
        <f t="array" ref="T549">IF($I$2="Путешествия с детьми",
INDEX(GRID!$B$47:$BI$57,MATCH(S$7,GRID!$A$47:$A$57,0),MATCH(1,($U$2=GRID!$B$31:$BI$31)*(КАЛЕНДАРЬ!$BI16=GRID!$B$33:$BI$33), 0))*GRID!$B$65,
ROUNDUP(INDEX(GRID!$B$47:$BI$57,MATCH(S$7,GRID!$A$47:$A$57,0),MATCH(1,($U$2=GRID!$B$31:$BI$31)*(КАЛЕНДАРЬ!$BI16=GRID!$B$33:$BI$33),0))*GRID!$B$65*(1-GRID!$B$69),0))</f>
        <v>42570</v>
      </c>
      <c r="U549" s="47" cm="1">
        <f t="array" ref="U549">IF($I$2="Путешествия с детьми",
INDEX(GRID!$B$34:$BI$44,MATCH(U$7,GRID!$A$34:$A$44,0),MATCH(1,($U$2=GRID!$B$31:$BI$31)*(КАЛЕНДАРЬ!$BI16=GRID!$B$33:$BI$33), 0))*GRID!$B$65,
ROUNDUP(INDEX(GRID!$B$34:$BI$44,MATCH(U$7,GRID!$A$34:$A$44,0),MATCH(1,($U$2=GRID!$B$31:$BI$31)*(КАЛЕНДАРЬ!$BI16=GRID!$B$33:$BI$33),0))*GRID!$B$65*(1-GRID!$B$69),0))</f>
        <v>45838</v>
      </c>
      <c r="V549" s="47" cm="1">
        <f t="array" ref="V549">IF($I$2="Путешествия с детьми",
INDEX(GRID!$B$47:$BI$57,MATCH(U$7,GRID!$A$47:$A$57,0),MATCH(1,($U$2=GRID!$B$31:$BI$31)*(КАЛЕНДАРЬ!$BI16=GRID!$B$33:$BI$33), 0))*GRID!$B$65,
ROUNDUP(INDEX(GRID!$B$47:$BI$57,MATCH(U$7,GRID!$A$47:$A$57,0),MATCH(1,($U$2=GRID!$B$31:$BI$31)*(КАЛЕНДАРЬ!$BI16=GRID!$B$33:$BI$33),0))*GRID!$B$65*(1-GRID!$B$69),0))</f>
        <v>48074</v>
      </c>
      <c r="W549" s="47" cm="1">
        <f t="array" ref="W549">IF($I$2="Путешествия с детьми",
INDEX(GRID!$B$34:$BI$44,MATCH(W$7,GRID!$A$34:$A$44,0),MATCH(1,($U$2=GRID!$B$31:$BI$31)*(КАЛЕНДАРЬ!$BI16=GRID!$B$33:$BI$33), 0))*GRID!$B$65,
ROUNDUP(INDEX(GRID!$B$34:$BI$44,MATCH(W$7,GRID!$A$34:$A$44,0),MATCH(1,($U$2=GRID!$B$31:$BI$31)*(КАЛЕНДАРЬ!$BI16=GRID!$B$33:$BI$33),0))*GRID!$B$65*(1-GRID!$B$69),0))</f>
        <v>144308</v>
      </c>
      <c r="X549" s="47" cm="1">
        <f t="array" ref="X549">IF($I$2="Путешествия с детьми",
INDEX(GRID!$B$47:$BI$57,MATCH(W$7,GRID!$A$47:$A$57,0),MATCH(1,($U$2=GRID!$B$31:$BI$31)*(КАЛЕНДАРЬ!$BI16=GRID!$B$33:$BI$33), 0))*GRID!$B$65,
ROUNDUP(INDEX(GRID!$B$47:$BI$57,MATCH(W$7,GRID!$A$47:$A$57,0),MATCH(1,($U$2=GRID!$B$31:$BI$31)*(КАЛЕНДАРЬ!$BI16=GRID!$B$33:$BI$33),0))*GRID!$B$65*(1-GRID!$B$69),0))</f>
        <v>146544</v>
      </c>
    </row>
    <row r="550" spans="1:24" ht="13.5" customHeight="1" x14ac:dyDescent="0.2">
      <c r="A550" s="117" t="s">
        <v>47</v>
      </c>
      <c r="B550" s="117">
        <v>14</v>
      </c>
      <c r="C550" s="138" cm="1">
        <f t="array" ref="C550">IF($I$2="Путешествия с детьми",
INDEX(GRID!$B$34:$BI$44,MATCH(C$7,GRID!$A$34:$A$44,0),MATCH(1,($U$2=GRID!$B$31:$BI$31)*(КАЛЕНДАРЬ!$BI17=GRID!$B$33:$BI$33), 0))*GRID!$B$65,
ROUNDUP(INDEX(GRID!$B$34:$BI$44,MATCH(C$7,GRID!$A$34:$A$44,0),MATCH(1,($U$2=GRID!$B$31:$BI$31)*(КАЛЕНДАРЬ!$BI17=GRID!$B$33:$BI$33),0))*GRID!$B$65*(1-GRID!$B$69),0))</f>
        <v>21672</v>
      </c>
      <c r="D550" s="47" cm="1">
        <f t="array" ref="D550">IF($I$2="Путешествия с детьми",
INDEX(GRID!$B$47:$BI$57,MATCH(C$7,GRID!$A$47:$A$57,0),MATCH(1,($U$2=GRID!$B$31:$BI$31)*(КАЛЕНДАРЬ!$BI17=GRID!$B$33:$BI$33), 0))*GRID!$B$65,
ROUNDUP(INDEX(GRID!$B$47:$BI$57,MATCH(C$7,GRID!$A$47:$A$57,0),MATCH(1,($U$2=GRID!$B$31:$BI$31)*(КАЛЕНДАРЬ!$BI17=GRID!$B$33:$BI$33),0))*GRID!$B$65*(1-GRID!$B$69),0))</f>
        <v>23908</v>
      </c>
      <c r="E550" s="47" cm="1">
        <f t="array" ref="E550">IF($I$2="Путешествия с детьми",
INDEX(GRID!$B$34:$BI$44,MATCH(E$7,GRID!$A$34:$A$44,0),MATCH(1,($U$2=GRID!$B$31:$BI$31)*(КАЛЕНДАРЬ!$BI17=GRID!$B$33:$BI$33), 0))*GRID!$B$65,
ROUNDUP(INDEX(GRID!$B$34:$BI$44,MATCH(E$7,GRID!$A$34:$A$44,0),MATCH(1,($U$2=GRID!$B$31:$BI$31)*(КАЛЕНДАРЬ!$BI17=GRID!$B$33:$BI$33),0))*GRID!$B$65*(1-GRID!$B$69),0))</f>
        <v>23392</v>
      </c>
      <c r="F550" s="47" cm="1">
        <f t="array" ref="F550">IF($I$2="Путешествия с детьми",
INDEX(GRID!$B$47:$BI$57,MATCH(E$7,GRID!$A$47:$A$57,0),MATCH(1,($U$2=GRID!$B$31:$BI$31)*(КАЛЕНДАРЬ!$BI17=GRID!$B$33:$BI$33), 0))*GRID!$B$65,
ROUNDUP(INDEX(GRID!$B$47:$BI$57,MATCH(E$7,GRID!$A$47:$A$57,0),MATCH(1,($U$2=GRID!$B$31:$BI$31)*(КАЛЕНДАРЬ!$BI17=GRID!$B$33:$BI$33),0))*GRID!$B$65*(1-GRID!$B$69),0))</f>
        <v>25628</v>
      </c>
      <c r="G550" s="47" cm="1">
        <f t="array" ref="G550">IF($I$2="Путешествия с детьми",
INDEX(GRID!$B$34:$BI$44,MATCH(G$7,GRID!$A$34:$A$44,0),MATCH(1,($U$2=GRID!$B$31:$BI$31)*(КАЛЕНДАРЬ!$BI17=GRID!$B$33:$BI$33), 0))*GRID!$B$65,
ROUNDUP(INDEX(GRID!$B$34:$BI$44,MATCH(G$7,GRID!$A$34:$A$44,0),MATCH(1,($U$2=GRID!$B$31:$BI$31)*(КАЛЕНДАРЬ!$BI17=GRID!$B$33:$BI$33),0))*GRID!$B$65*(1-GRID!$B$69),0))</f>
        <v>24338</v>
      </c>
      <c r="H550" s="47" cm="1">
        <f t="array" ref="H550">IF($I$2="Путешествия с детьми",
INDEX(GRID!$B$47:$BI$57,MATCH(G$7,GRID!$A$47:$A$57,0),MATCH(1,($U$2=GRID!$B$31:$BI$31)*(КАЛЕНДАРЬ!$BI17=GRID!$B$33:$BI$33), 0))*GRID!$B$65,
ROUNDUP(INDEX(GRID!$B$47:$BI$57,MATCH(G$7,GRID!$A$47:$A$57,0),MATCH(1,($U$2=GRID!$B$31:$BI$31)*(КАЛЕНДАРЬ!$BI17=GRID!$B$33:$BI$33),0))*GRID!$B$65*(1-GRID!$B$69),0))</f>
        <v>26574</v>
      </c>
      <c r="I550" s="47" cm="1">
        <f t="array" ref="I550">IF($I$2="Путешествия с детьми",
INDEX(GRID!$B$34:$BI$44,MATCH(I$7,GRID!$A$34:$A$44,0),MATCH(1,($U$2=GRID!$B$31:$BI$31)*(КАЛЕНДАРЬ!$BI17=GRID!$B$33:$BI$33), 0))*GRID!$B$65,
ROUNDUP(INDEX(GRID!$B$34:$BI$44,MATCH(I$7,GRID!$A$34:$A$44,0),MATCH(1,($U$2=GRID!$B$31:$BI$31)*(КАЛЕНДАРЬ!$BI17=GRID!$B$33:$BI$33),0))*GRID!$B$65*(1-GRID!$B$69),0))</f>
        <v>26058</v>
      </c>
      <c r="J550" s="47" cm="1">
        <f t="array" ref="J550">IF($I$2="Путешествия с детьми",
INDEX(GRID!$B$47:$BI$57,MATCH(I$7,GRID!$A$47:$A$57,0),MATCH(1,($U$2=GRID!$B$31:$BI$31)*(КАЛЕНДАРЬ!$BI17=GRID!$B$33:$BI$33), 0))*GRID!$B$65,
ROUNDUP(INDEX(GRID!$B$47:$BI$57,MATCH(I$7,GRID!$A$47:$A$57,0),MATCH(1,($U$2=GRID!$B$31:$BI$31)*(КАЛЕНДАРЬ!$BI17=GRID!$B$33:$BI$33),0))*GRID!$B$65*(1-GRID!$B$69),0))</f>
        <v>28294</v>
      </c>
      <c r="K550" s="47" cm="1">
        <f t="array" ref="K550">IF($I$2="Путешествия с детьми",
INDEX(GRID!$B$34:$BI$44,MATCH(K$7,GRID!$A$34:$A$44,0),MATCH(1,($U$2=GRID!$B$31:$BI$31)*(КАЛЕНДАРЬ!$BI17=GRID!$B$33:$BI$33), 0))*GRID!$B$65,
ROUNDUP(INDEX(GRID!$B$34:$BI$44,MATCH(K$7,GRID!$A$34:$A$44,0),MATCH(1,($U$2=GRID!$B$31:$BI$31)*(КАЛЕНДАРЬ!$BI17=GRID!$B$33:$BI$33),0))*GRID!$B$65*(1-GRID!$B$69),0))</f>
        <v>27004</v>
      </c>
      <c r="L550" s="47" cm="1">
        <f t="array" ref="L550">IF($I$2="Путешествия с детьми",
INDEX(GRID!$B$47:$BI$57,MATCH(K$7,GRID!$A$47:$A$57,0),MATCH(1,($U$2=GRID!$B$31:$BI$31)*(КАЛЕНДАРЬ!$BI17=GRID!$B$33:$BI$33), 0))*GRID!$B$65,
ROUNDUP(INDEX(GRID!$B$47:$BI$57,MATCH(K$7,GRID!$A$47:$A$57,0),MATCH(1,($U$2=GRID!$B$31:$BI$31)*(КАЛЕНДАРЬ!$BI17=GRID!$B$33:$BI$33),0))*GRID!$B$65*(1-GRID!$B$69),0))</f>
        <v>29240</v>
      </c>
      <c r="M550" s="47" cm="1">
        <f t="array" ref="M550">IF($I$2="Путешествия с детьми",
INDEX(GRID!$B$34:$BI$44,MATCH(M$7,GRID!$A$34:$A$44,0),MATCH(1,($U$2=GRID!$B$31:$BI$31)*(КАЛЕНДАРЬ!$BI17=GRID!$B$33:$BI$33), 0))*GRID!$B$65,
ROUNDUP(INDEX(GRID!$B$34:$BI$44,MATCH(M$7,GRID!$A$34:$A$44,0),MATCH(1,($U$2=GRID!$B$31:$BI$31)*(КАЛЕНДАРЬ!$BI17=GRID!$B$33:$BI$33),0))*GRID!$B$65*(1-GRID!$B$69),0))</f>
        <v>28724</v>
      </c>
      <c r="N550" s="47" cm="1">
        <f t="array" ref="N550">IF($I$2="Путешествия с детьми",
INDEX(GRID!$B$47:$BI$57,MATCH(M$7,GRID!$A$47:$A$57,0),MATCH(1,($U$2=GRID!$B$31:$BI$31)*(КАЛЕНДАРЬ!$BI17=GRID!$B$33:$BI$33), 0))*GRID!$B$65,
ROUNDUP(INDEX(GRID!$B$47:$BI$57,MATCH(M$7,GRID!$A$47:$A$57,0),MATCH(1,($U$2=GRID!$B$31:$BI$31)*(КАЛЕНДАРЬ!$BI17=GRID!$B$33:$BI$33),0))*GRID!$B$65*(1-GRID!$B$69),0))</f>
        <v>30960</v>
      </c>
      <c r="O550" s="47" cm="1">
        <f t="array" ref="O550">IF($I$2="Путешествия с детьми",
INDEX(GRID!$B$34:$BI$44,MATCH(O$7,GRID!$A$34:$A$44,0),MATCH(1,($U$2=GRID!$B$31:$BI$31)*(КАЛЕНДАРЬ!$BI17=GRID!$B$33:$BI$33), 0))*GRID!$B$65,
ROUNDUP(INDEX(GRID!$B$34:$BI$44,MATCH(O$7,GRID!$A$34:$A$44,0),MATCH(1,($U$2=GRID!$B$31:$BI$31)*(КАЛЕНДАРЬ!$BI17=GRID!$B$33:$BI$33),0))*GRID!$B$65*(1-GRID!$B$69),0))</f>
        <v>35174</v>
      </c>
      <c r="P550" s="47" cm="1">
        <f t="array" ref="P550">IF($I$2="Путешествия с детьми",
INDEX(GRID!$B$47:$BI$57,MATCH(O$7,GRID!$A$47:$A$57,0),MATCH(1,($U$2=GRID!$B$31:$BI$31)*(КАЛЕНДАРЬ!$BI17=GRID!$B$33:$BI$33), 0))*GRID!$B$65,
ROUNDUP(INDEX(GRID!$B$47:$BI$57,MATCH(O$7,GRID!$A$47:$A$57,0),MATCH(1,($U$2=GRID!$B$31:$BI$31)*(КАЛЕНДАРЬ!$BI17=GRID!$B$33:$BI$33),0))*GRID!$B$65*(1-GRID!$B$69),0))</f>
        <v>37410</v>
      </c>
      <c r="Q550" s="47" cm="1">
        <f t="array" ref="Q550">IF($I$2="Путешествия с детьми",
INDEX(GRID!$B$34:$BI$44,MATCH(Q$7,GRID!$A$34:$A$44,0),MATCH(1,($U$2=GRID!$B$31:$BI$31)*(КАЛЕНДАРЬ!$BI17=GRID!$B$33:$BI$33), 0))*GRID!$B$65,
ROUNDUP(INDEX(GRID!$B$34:$BI$44,MATCH(Q$7,GRID!$A$34:$A$44,0),MATCH(1,($U$2=GRID!$B$31:$BI$31)*(КАЛЕНДАРЬ!$BI17=GRID!$B$33:$BI$33),0))*GRID!$B$65*(1-GRID!$B$69),0))</f>
        <v>37066</v>
      </c>
      <c r="R550" s="47" cm="1">
        <f t="array" ref="R550">IF($I$2="Путешествия с детьми",
INDEX(GRID!$B$47:$BI$57,MATCH(Q$7,GRID!$A$47:$A$57,0),MATCH(1,($U$2=GRID!$B$31:$BI$31)*(КАЛЕНДАРЬ!$BI17=GRID!$B$33:$BI$33), 0))*GRID!$B$65,
ROUNDUP(INDEX(GRID!$B$47:$BI$57,MATCH(Q$7,GRID!$A$47:$A$57,0),MATCH(1,($U$2=GRID!$B$31:$BI$31)*(КАЛЕНДАРЬ!$BI17=GRID!$B$33:$BI$33),0))*GRID!$B$65*(1-GRID!$B$69),0))</f>
        <v>39302</v>
      </c>
      <c r="S550" s="47" cm="1">
        <f t="array" ref="S550">IF($I$2="Путешествия с детьми",
INDEX(GRID!$B$34:$BI$44,MATCH(S$7,GRID!$A$34:$A$44,0),MATCH(1,($U$2=GRID!$B$31:$BI$31)*(КАЛЕНДАРЬ!$BI17=GRID!$B$33:$BI$33), 0))*GRID!$B$65,
ROUNDUP(INDEX(GRID!$B$34:$BI$44,MATCH(S$7,GRID!$A$34:$A$44,0),MATCH(1,($U$2=GRID!$B$31:$BI$31)*(КАЛЕНДАРЬ!$BI17=GRID!$B$33:$BI$33),0))*GRID!$B$65*(1-GRID!$B$69),0))</f>
        <v>40334</v>
      </c>
      <c r="T550" s="47" cm="1">
        <f t="array" ref="T550">IF($I$2="Путешествия с детьми",
INDEX(GRID!$B$47:$BI$57,MATCH(S$7,GRID!$A$47:$A$57,0),MATCH(1,($U$2=GRID!$B$31:$BI$31)*(КАЛЕНДАРЬ!$BI17=GRID!$B$33:$BI$33), 0))*GRID!$B$65,
ROUNDUP(INDEX(GRID!$B$47:$BI$57,MATCH(S$7,GRID!$A$47:$A$57,0),MATCH(1,($U$2=GRID!$B$31:$BI$31)*(КАЛЕНДАРЬ!$BI17=GRID!$B$33:$BI$33),0))*GRID!$B$65*(1-GRID!$B$69),0))</f>
        <v>42570</v>
      </c>
      <c r="U550" s="47" cm="1">
        <f t="array" ref="U550">IF($I$2="Путешествия с детьми",
INDEX(GRID!$B$34:$BI$44,MATCH(U$7,GRID!$A$34:$A$44,0),MATCH(1,($U$2=GRID!$B$31:$BI$31)*(КАЛЕНДАРЬ!$BI17=GRID!$B$33:$BI$33), 0))*GRID!$B$65,
ROUNDUP(INDEX(GRID!$B$34:$BI$44,MATCH(U$7,GRID!$A$34:$A$44,0),MATCH(1,($U$2=GRID!$B$31:$BI$31)*(КАЛЕНДАРЬ!$BI17=GRID!$B$33:$BI$33),0))*GRID!$B$65*(1-GRID!$B$69),0))</f>
        <v>45838</v>
      </c>
      <c r="V550" s="47" cm="1">
        <f t="array" ref="V550">IF($I$2="Путешествия с детьми",
INDEX(GRID!$B$47:$BI$57,MATCH(U$7,GRID!$A$47:$A$57,0),MATCH(1,($U$2=GRID!$B$31:$BI$31)*(КАЛЕНДАРЬ!$BI17=GRID!$B$33:$BI$33), 0))*GRID!$B$65,
ROUNDUP(INDEX(GRID!$B$47:$BI$57,MATCH(U$7,GRID!$A$47:$A$57,0),MATCH(1,($U$2=GRID!$B$31:$BI$31)*(КАЛЕНДАРЬ!$BI17=GRID!$B$33:$BI$33),0))*GRID!$B$65*(1-GRID!$B$69),0))</f>
        <v>48074</v>
      </c>
      <c r="W550" s="47" cm="1">
        <f t="array" ref="W550">IF($I$2="Путешествия с детьми",
INDEX(GRID!$B$34:$BI$44,MATCH(W$7,GRID!$A$34:$A$44,0),MATCH(1,($U$2=GRID!$B$31:$BI$31)*(КАЛЕНДАРЬ!$BI17=GRID!$B$33:$BI$33), 0))*GRID!$B$65,
ROUNDUP(INDEX(GRID!$B$34:$BI$44,MATCH(W$7,GRID!$A$34:$A$44,0),MATCH(1,($U$2=GRID!$B$31:$BI$31)*(КАЛЕНДАРЬ!$BI17=GRID!$B$33:$BI$33),0))*GRID!$B$65*(1-GRID!$B$69),0))</f>
        <v>144308</v>
      </c>
      <c r="X550" s="47" cm="1">
        <f t="array" ref="X550">IF($I$2="Путешествия с детьми",
INDEX(GRID!$B$47:$BI$57,MATCH(W$7,GRID!$A$47:$A$57,0),MATCH(1,($U$2=GRID!$B$31:$BI$31)*(КАЛЕНДАРЬ!$BI17=GRID!$B$33:$BI$33), 0))*GRID!$B$65,
ROUNDUP(INDEX(GRID!$B$47:$BI$57,MATCH(W$7,GRID!$A$47:$A$57,0),MATCH(1,($U$2=GRID!$B$31:$BI$31)*(КАЛЕНДАРЬ!$BI17=GRID!$B$33:$BI$33),0))*GRID!$B$65*(1-GRID!$B$69),0))</f>
        <v>146544</v>
      </c>
    </row>
    <row r="551" spans="1:24" ht="13.5" customHeight="1" x14ac:dyDescent="0.2">
      <c r="A551" s="117" t="s">
        <v>48</v>
      </c>
      <c r="B551" s="117">
        <v>15</v>
      </c>
      <c r="C551" s="138" cm="1">
        <f t="array" ref="C551">IF($I$2="Путешествия с детьми",
INDEX(GRID!$B$34:$BI$44,MATCH(C$7,GRID!$A$34:$A$44,0),MATCH(1,($U$2=GRID!$B$31:$BI$31)*(КАЛЕНДАРЬ!$BI18=GRID!$B$33:$BI$33), 0))*GRID!$B$65,
ROUNDUP(INDEX(GRID!$B$34:$BI$44,MATCH(C$7,GRID!$A$34:$A$44,0),MATCH(1,($U$2=GRID!$B$31:$BI$31)*(КАЛЕНДАРЬ!$BI18=GRID!$B$33:$BI$33),0))*GRID!$B$65*(1-GRID!$B$69),0))</f>
        <v>21672</v>
      </c>
      <c r="D551" s="47" cm="1">
        <f t="array" ref="D551">IF($I$2="Путешествия с детьми",
INDEX(GRID!$B$47:$BI$57,MATCH(C$7,GRID!$A$47:$A$57,0),MATCH(1,($U$2=GRID!$B$31:$BI$31)*(КАЛЕНДАРЬ!$BI18=GRID!$B$33:$BI$33), 0))*GRID!$B$65,
ROUNDUP(INDEX(GRID!$B$47:$BI$57,MATCH(C$7,GRID!$A$47:$A$57,0),MATCH(1,($U$2=GRID!$B$31:$BI$31)*(КАЛЕНДАРЬ!$BI18=GRID!$B$33:$BI$33),0))*GRID!$B$65*(1-GRID!$B$69),0))</f>
        <v>23908</v>
      </c>
      <c r="E551" s="47" cm="1">
        <f t="array" ref="E551">IF($I$2="Путешествия с детьми",
INDEX(GRID!$B$34:$BI$44,MATCH(E$7,GRID!$A$34:$A$44,0),MATCH(1,($U$2=GRID!$B$31:$BI$31)*(КАЛЕНДАРЬ!$BI18=GRID!$B$33:$BI$33), 0))*GRID!$B$65,
ROUNDUP(INDEX(GRID!$B$34:$BI$44,MATCH(E$7,GRID!$A$34:$A$44,0),MATCH(1,($U$2=GRID!$B$31:$BI$31)*(КАЛЕНДАРЬ!$BI18=GRID!$B$33:$BI$33),0))*GRID!$B$65*(1-GRID!$B$69),0))</f>
        <v>23392</v>
      </c>
      <c r="F551" s="47" cm="1">
        <f t="array" ref="F551">IF($I$2="Путешествия с детьми",
INDEX(GRID!$B$47:$BI$57,MATCH(E$7,GRID!$A$47:$A$57,0),MATCH(1,($U$2=GRID!$B$31:$BI$31)*(КАЛЕНДАРЬ!$BI18=GRID!$B$33:$BI$33), 0))*GRID!$B$65,
ROUNDUP(INDEX(GRID!$B$47:$BI$57,MATCH(E$7,GRID!$A$47:$A$57,0),MATCH(1,($U$2=GRID!$B$31:$BI$31)*(КАЛЕНДАРЬ!$BI18=GRID!$B$33:$BI$33),0))*GRID!$B$65*(1-GRID!$B$69),0))</f>
        <v>25628</v>
      </c>
      <c r="G551" s="47" cm="1">
        <f t="array" ref="G551">IF($I$2="Путешествия с детьми",
INDEX(GRID!$B$34:$BI$44,MATCH(G$7,GRID!$A$34:$A$44,0),MATCH(1,($U$2=GRID!$B$31:$BI$31)*(КАЛЕНДАРЬ!$BI18=GRID!$B$33:$BI$33), 0))*GRID!$B$65,
ROUNDUP(INDEX(GRID!$B$34:$BI$44,MATCH(G$7,GRID!$A$34:$A$44,0),MATCH(1,($U$2=GRID!$B$31:$BI$31)*(КАЛЕНДАРЬ!$BI18=GRID!$B$33:$BI$33),0))*GRID!$B$65*(1-GRID!$B$69),0))</f>
        <v>24338</v>
      </c>
      <c r="H551" s="47" cm="1">
        <f t="array" ref="H551">IF($I$2="Путешествия с детьми",
INDEX(GRID!$B$47:$BI$57,MATCH(G$7,GRID!$A$47:$A$57,0),MATCH(1,($U$2=GRID!$B$31:$BI$31)*(КАЛЕНДАРЬ!$BI18=GRID!$B$33:$BI$33), 0))*GRID!$B$65,
ROUNDUP(INDEX(GRID!$B$47:$BI$57,MATCH(G$7,GRID!$A$47:$A$57,0),MATCH(1,($U$2=GRID!$B$31:$BI$31)*(КАЛЕНДАРЬ!$BI18=GRID!$B$33:$BI$33),0))*GRID!$B$65*(1-GRID!$B$69),0))</f>
        <v>26574</v>
      </c>
      <c r="I551" s="47" cm="1">
        <f t="array" ref="I551">IF($I$2="Путешествия с детьми",
INDEX(GRID!$B$34:$BI$44,MATCH(I$7,GRID!$A$34:$A$44,0),MATCH(1,($U$2=GRID!$B$31:$BI$31)*(КАЛЕНДАРЬ!$BI18=GRID!$B$33:$BI$33), 0))*GRID!$B$65,
ROUNDUP(INDEX(GRID!$B$34:$BI$44,MATCH(I$7,GRID!$A$34:$A$44,0),MATCH(1,($U$2=GRID!$B$31:$BI$31)*(КАЛЕНДАРЬ!$BI18=GRID!$B$33:$BI$33),0))*GRID!$B$65*(1-GRID!$B$69),0))</f>
        <v>26058</v>
      </c>
      <c r="J551" s="47" cm="1">
        <f t="array" ref="J551">IF($I$2="Путешествия с детьми",
INDEX(GRID!$B$47:$BI$57,MATCH(I$7,GRID!$A$47:$A$57,0),MATCH(1,($U$2=GRID!$B$31:$BI$31)*(КАЛЕНДАРЬ!$BI18=GRID!$B$33:$BI$33), 0))*GRID!$B$65,
ROUNDUP(INDEX(GRID!$B$47:$BI$57,MATCH(I$7,GRID!$A$47:$A$57,0),MATCH(1,($U$2=GRID!$B$31:$BI$31)*(КАЛЕНДАРЬ!$BI18=GRID!$B$33:$BI$33),0))*GRID!$B$65*(1-GRID!$B$69),0))</f>
        <v>28294</v>
      </c>
      <c r="K551" s="47" cm="1">
        <f t="array" ref="K551">IF($I$2="Путешествия с детьми",
INDEX(GRID!$B$34:$BI$44,MATCH(K$7,GRID!$A$34:$A$44,0),MATCH(1,($U$2=GRID!$B$31:$BI$31)*(КАЛЕНДАРЬ!$BI18=GRID!$B$33:$BI$33), 0))*GRID!$B$65,
ROUNDUP(INDEX(GRID!$B$34:$BI$44,MATCH(K$7,GRID!$A$34:$A$44,0),MATCH(1,($U$2=GRID!$B$31:$BI$31)*(КАЛЕНДАРЬ!$BI18=GRID!$B$33:$BI$33),0))*GRID!$B$65*(1-GRID!$B$69),0))</f>
        <v>27004</v>
      </c>
      <c r="L551" s="47" cm="1">
        <f t="array" ref="L551">IF($I$2="Путешествия с детьми",
INDEX(GRID!$B$47:$BI$57,MATCH(K$7,GRID!$A$47:$A$57,0),MATCH(1,($U$2=GRID!$B$31:$BI$31)*(КАЛЕНДАРЬ!$BI18=GRID!$B$33:$BI$33), 0))*GRID!$B$65,
ROUNDUP(INDEX(GRID!$B$47:$BI$57,MATCH(K$7,GRID!$A$47:$A$57,0),MATCH(1,($U$2=GRID!$B$31:$BI$31)*(КАЛЕНДАРЬ!$BI18=GRID!$B$33:$BI$33),0))*GRID!$B$65*(1-GRID!$B$69),0))</f>
        <v>29240</v>
      </c>
      <c r="M551" s="47" cm="1">
        <f t="array" ref="M551">IF($I$2="Путешествия с детьми",
INDEX(GRID!$B$34:$BI$44,MATCH(M$7,GRID!$A$34:$A$44,0),MATCH(1,($U$2=GRID!$B$31:$BI$31)*(КАЛЕНДАРЬ!$BI18=GRID!$B$33:$BI$33), 0))*GRID!$B$65,
ROUNDUP(INDEX(GRID!$B$34:$BI$44,MATCH(M$7,GRID!$A$34:$A$44,0),MATCH(1,($U$2=GRID!$B$31:$BI$31)*(КАЛЕНДАРЬ!$BI18=GRID!$B$33:$BI$33),0))*GRID!$B$65*(1-GRID!$B$69),0))</f>
        <v>28724</v>
      </c>
      <c r="N551" s="47" cm="1">
        <f t="array" ref="N551">IF($I$2="Путешествия с детьми",
INDEX(GRID!$B$47:$BI$57,MATCH(M$7,GRID!$A$47:$A$57,0),MATCH(1,($U$2=GRID!$B$31:$BI$31)*(КАЛЕНДАРЬ!$BI18=GRID!$B$33:$BI$33), 0))*GRID!$B$65,
ROUNDUP(INDEX(GRID!$B$47:$BI$57,MATCH(M$7,GRID!$A$47:$A$57,0),MATCH(1,($U$2=GRID!$B$31:$BI$31)*(КАЛЕНДАРЬ!$BI18=GRID!$B$33:$BI$33),0))*GRID!$B$65*(1-GRID!$B$69),0))</f>
        <v>30960</v>
      </c>
      <c r="O551" s="47" cm="1">
        <f t="array" ref="O551">IF($I$2="Путешествия с детьми",
INDEX(GRID!$B$34:$BI$44,MATCH(O$7,GRID!$A$34:$A$44,0),MATCH(1,($U$2=GRID!$B$31:$BI$31)*(КАЛЕНДАРЬ!$BI18=GRID!$B$33:$BI$33), 0))*GRID!$B$65,
ROUNDUP(INDEX(GRID!$B$34:$BI$44,MATCH(O$7,GRID!$A$34:$A$44,0),MATCH(1,($U$2=GRID!$B$31:$BI$31)*(КАЛЕНДАРЬ!$BI18=GRID!$B$33:$BI$33),0))*GRID!$B$65*(1-GRID!$B$69),0))</f>
        <v>35174</v>
      </c>
      <c r="P551" s="47" cm="1">
        <f t="array" ref="P551">IF($I$2="Путешествия с детьми",
INDEX(GRID!$B$47:$BI$57,MATCH(O$7,GRID!$A$47:$A$57,0),MATCH(1,($U$2=GRID!$B$31:$BI$31)*(КАЛЕНДАРЬ!$BI18=GRID!$B$33:$BI$33), 0))*GRID!$B$65,
ROUNDUP(INDEX(GRID!$B$47:$BI$57,MATCH(O$7,GRID!$A$47:$A$57,0),MATCH(1,($U$2=GRID!$B$31:$BI$31)*(КАЛЕНДАРЬ!$BI18=GRID!$B$33:$BI$33),0))*GRID!$B$65*(1-GRID!$B$69),0))</f>
        <v>37410</v>
      </c>
      <c r="Q551" s="47" cm="1">
        <f t="array" ref="Q551">IF($I$2="Путешествия с детьми",
INDEX(GRID!$B$34:$BI$44,MATCH(Q$7,GRID!$A$34:$A$44,0),MATCH(1,($U$2=GRID!$B$31:$BI$31)*(КАЛЕНДАРЬ!$BI18=GRID!$B$33:$BI$33), 0))*GRID!$B$65,
ROUNDUP(INDEX(GRID!$B$34:$BI$44,MATCH(Q$7,GRID!$A$34:$A$44,0),MATCH(1,($U$2=GRID!$B$31:$BI$31)*(КАЛЕНДАРЬ!$BI18=GRID!$B$33:$BI$33),0))*GRID!$B$65*(1-GRID!$B$69),0))</f>
        <v>37066</v>
      </c>
      <c r="R551" s="47" cm="1">
        <f t="array" ref="R551">IF($I$2="Путешествия с детьми",
INDEX(GRID!$B$47:$BI$57,MATCH(Q$7,GRID!$A$47:$A$57,0),MATCH(1,($U$2=GRID!$B$31:$BI$31)*(КАЛЕНДАРЬ!$BI18=GRID!$B$33:$BI$33), 0))*GRID!$B$65,
ROUNDUP(INDEX(GRID!$B$47:$BI$57,MATCH(Q$7,GRID!$A$47:$A$57,0),MATCH(1,($U$2=GRID!$B$31:$BI$31)*(КАЛЕНДАРЬ!$BI18=GRID!$B$33:$BI$33),0))*GRID!$B$65*(1-GRID!$B$69),0))</f>
        <v>39302</v>
      </c>
      <c r="S551" s="47" cm="1">
        <f t="array" ref="S551">IF($I$2="Путешествия с детьми",
INDEX(GRID!$B$34:$BI$44,MATCH(S$7,GRID!$A$34:$A$44,0),MATCH(1,($U$2=GRID!$B$31:$BI$31)*(КАЛЕНДАРЬ!$BI18=GRID!$B$33:$BI$33), 0))*GRID!$B$65,
ROUNDUP(INDEX(GRID!$B$34:$BI$44,MATCH(S$7,GRID!$A$34:$A$44,0),MATCH(1,($U$2=GRID!$B$31:$BI$31)*(КАЛЕНДАРЬ!$BI18=GRID!$B$33:$BI$33),0))*GRID!$B$65*(1-GRID!$B$69),0))</f>
        <v>40334</v>
      </c>
      <c r="T551" s="47" cm="1">
        <f t="array" ref="T551">IF($I$2="Путешествия с детьми",
INDEX(GRID!$B$47:$BI$57,MATCH(S$7,GRID!$A$47:$A$57,0),MATCH(1,($U$2=GRID!$B$31:$BI$31)*(КАЛЕНДАРЬ!$BI18=GRID!$B$33:$BI$33), 0))*GRID!$B$65,
ROUNDUP(INDEX(GRID!$B$47:$BI$57,MATCH(S$7,GRID!$A$47:$A$57,0),MATCH(1,($U$2=GRID!$B$31:$BI$31)*(КАЛЕНДАРЬ!$BI18=GRID!$B$33:$BI$33),0))*GRID!$B$65*(1-GRID!$B$69),0))</f>
        <v>42570</v>
      </c>
      <c r="U551" s="47" cm="1">
        <f t="array" ref="U551">IF($I$2="Путешествия с детьми",
INDEX(GRID!$B$34:$BI$44,MATCH(U$7,GRID!$A$34:$A$44,0),MATCH(1,($U$2=GRID!$B$31:$BI$31)*(КАЛЕНДАРЬ!$BI18=GRID!$B$33:$BI$33), 0))*GRID!$B$65,
ROUNDUP(INDEX(GRID!$B$34:$BI$44,MATCH(U$7,GRID!$A$34:$A$44,0),MATCH(1,($U$2=GRID!$B$31:$BI$31)*(КАЛЕНДАРЬ!$BI18=GRID!$B$33:$BI$33),0))*GRID!$B$65*(1-GRID!$B$69),0))</f>
        <v>45838</v>
      </c>
      <c r="V551" s="47" cm="1">
        <f t="array" ref="V551">IF($I$2="Путешествия с детьми",
INDEX(GRID!$B$47:$BI$57,MATCH(U$7,GRID!$A$47:$A$57,0),MATCH(1,($U$2=GRID!$B$31:$BI$31)*(КАЛЕНДАРЬ!$BI18=GRID!$B$33:$BI$33), 0))*GRID!$B$65,
ROUNDUP(INDEX(GRID!$B$47:$BI$57,MATCH(U$7,GRID!$A$47:$A$57,0),MATCH(1,($U$2=GRID!$B$31:$BI$31)*(КАЛЕНДАРЬ!$BI18=GRID!$B$33:$BI$33),0))*GRID!$B$65*(1-GRID!$B$69),0))</f>
        <v>48074</v>
      </c>
      <c r="W551" s="47" cm="1">
        <f t="array" ref="W551">IF($I$2="Путешествия с детьми",
INDEX(GRID!$B$34:$BI$44,MATCH(W$7,GRID!$A$34:$A$44,0),MATCH(1,($U$2=GRID!$B$31:$BI$31)*(КАЛЕНДАРЬ!$BI18=GRID!$B$33:$BI$33), 0))*GRID!$B$65,
ROUNDUP(INDEX(GRID!$B$34:$BI$44,MATCH(W$7,GRID!$A$34:$A$44,0),MATCH(1,($U$2=GRID!$B$31:$BI$31)*(КАЛЕНДАРЬ!$BI18=GRID!$B$33:$BI$33),0))*GRID!$B$65*(1-GRID!$B$69),0))</f>
        <v>144308</v>
      </c>
      <c r="X551" s="47" cm="1">
        <f t="array" ref="X551">IF($I$2="Путешествия с детьми",
INDEX(GRID!$B$47:$BI$57,MATCH(W$7,GRID!$A$47:$A$57,0),MATCH(1,($U$2=GRID!$B$31:$BI$31)*(КАЛЕНДАРЬ!$BI18=GRID!$B$33:$BI$33), 0))*GRID!$B$65,
ROUNDUP(INDEX(GRID!$B$47:$BI$57,MATCH(W$7,GRID!$A$47:$A$57,0),MATCH(1,($U$2=GRID!$B$31:$BI$31)*(КАЛЕНДАРЬ!$BI18=GRID!$B$33:$BI$33),0))*GRID!$B$65*(1-GRID!$B$69),0))</f>
        <v>146544</v>
      </c>
    </row>
    <row r="552" spans="1:24" ht="13.5" customHeight="1" x14ac:dyDescent="0.2">
      <c r="A552" s="117" t="s">
        <v>42</v>
      </c>
      <c r="B552" s="117">
        <v>16</v>
      </c>
      <c r="C552" s="138" cm="1">
        <f t="array" ref="C552">IF($I$2="Путешествия с детьми",
INDEX(GRID!$B$34:$BI$44,MATCH(C$7,GRID!$A$34:$A$44,0),MATCH(1,($U$2=GRID!$B$31:$BI$31)*(КАЛЕНДАРЬ!$BI19=GRID!$B$33:$BI$33), 0))*GRID!$B$65,
ROUNDUP(INDEX(GRID!$B$34:$BI$44,MATCH(C$7,GRID!$A$34:$A$44,0),MATCH(1,($U$2=GRID!$B$31:$BI$31)*(КАЛЕНДАРЬ!$BI19=GRID!$B$33:$BI$33),0))*GRID!$B$65*(1-GRID!$B$69),0))</f>
        <v>21672</v>
      </c>
      <c r="D552" s="47" cm="1">
        <f t="array" ref="D552">IF($I$2="Путешествия с детьми",
INDEX(GRID!$B$47:$BI$57,MATCH(C$7,GRID!$A$47:$A$57,0),MATCH(1,($U$2=GRID!$B$31:$BI$31)*(КАЛЕНДАРЬ!$BI19=GRID!$B$33:$BI$33), 0))*GRID!$B$65,
ROUNDUP(INDEX(GRID!$B$47:$BI$57,MATCH(C$7,GRID!$A$47:$A$57,0),MATCH(1,($U$2=GRID!$B$31:$BI$31)*(КАЛЕНДАРЬ!$BI19=GRID!$B$33:$BI$33),0))*GRID!$B$65*(1-GRID!$B$69),0))</f>
        <v>23908</v>
      </c>
      <c r="E552" s="47" cm="1">
        <f t="array" ref="E552">IF($I$2="Путешествия с детьми",
INDEX(GRID!$B$34:$BI$44,MATCH(E$7,GRID!$A$34:$A$44,0),MATCH(1,($U$2=GRID!$B$31:$BI$31)*(КАЛЕНДАРЬ!$BI19=GRID!$B$33:$BI$33), 0))*GRID!$B$65,
ROUNDUP(INDEX(GRID!$B$34:$BI$44,MATCH(E$7,GRID!$A$34:$A$44,0),MATCH(1,($U$2=GRID!$B$31:$BI$31)*(КАЛЕНДАРЬ!$BI19=GRID!$B$33:$BI$33),0))*GRID!$B$65*(1-GRID!$B$69),0))</f>
        <v>23392</v>
      </c>
      <c r="F552" s="47" cm="1">
        <f t="array" ref="F552">IF($I$2="Путешествия с детьми",
INDEX(GRID!$B$47:$BI$57,MATCH(E$7,GRID!$A$47:$A$57,0),MATCH(1,($U$2=GRID!$B$31:$BI$31)*(КАЛЕНДАРЬ!$BI19=GRID!$B$33:$BI$33), 0))*GRID!$B$65,
ROUNDUP(INDEX(GRID!$B$47:$BI$57,MATCH(E$7,GRID!$A$47:$A$57,0),MATCH(1,($U$2=GRID!$B$31:$BI$31)*(КАЛЕНДАРЬ!$BI19=GRID!$B$33:$BI$33),0))*GRID!$B$65*(1-GRID!$B$69),0))</f>
        <v>25628</v>
      </c>
      <c r="G552" s="47" cm="1">
        <f t="array" ref="G552">IF($I$2="Путешествия с детьми",
INDEX(GRID!$B$34:$BI$44,MATCH(G$7,GRID!$A$34:$A$44,0),MATCH(1,($U$2=GRID!$B$31:$BI$31)*(КАЛЕНДАРЬ!$BI19=GRID!$B$33:$BI$33), 0))*GRID!$B$65,
ROUNDUP(INDEX(GRID!$B$34:$BI$44,MATCH(G$7,GRID!$A$34:$A$44,0),MATCH(1,($U$2=GRID!$B$31:$BI$31)*(КАЛЕНДАРЬ!$BI19=GRID!$B$33:$BI$33),0))*GRID!$B$65*(1-GRID!$B$69),0))</f>
        <v>24338</v>
      </c>
      <c r="H552" s="47" cm="1">
        <f t="array" ref="H552">IF($I$2="Путешествия с детьми",
INDEX(GRID!$B$47:$BI$57,MATCH(G$7,GRID!$A$47:$A$57,0),MATCH(1,($U$2=GRID!$B$31:$BI$31)*(КАЛЕНДАРЬ!$BI19=GRID!$B$33:$BI$33), 0))*GRID!$B$65,
ROUNDUP(INDEX(GRID!$B$47:$BI$57,MATCH(G$7,GRID!$A$47:$A$57,0),MATCH(1,($U$2=GRID!$B$31:$BI$31)*(КАЛЕНДАРЬ!$BI19=GRID!$B$33:$BI$33),0))*GRID!$B$65*(1-GRID!$B$69),0))</f>
        <v>26574</v>
      </c>
      <c r="I552" s="47" cm="1">
        <f t="array" ref="I552">IF($I$2="Путешествия с детьми",
INDEX(GRID!$B$34:$BI$44,MATCH(I$7,GRID!$A$34:$A$44,0),MATCH(1,($U$2=GRID!$B$31:$BI$31)*(КАЛЕНДАРЬ!$BI19=GRID!$B$33:$BI$33), 0))*GRID!$B$65,
ROUNDUP(INDEX(GRID!$B$34:$BI$44,MATCH(I$7,GRID!$A$34:$A$44,0),MATCH(1,($U$2=GRID!$B$31:$BI$31)*(КАЛЕНДАРЬ!$BI19=GRID!$B$33:$BI$33),0))*GRID!$B$65*(1-GRID!$B$69),0))</f>
        <v>26058</v>
      </c>
      <c r="J552" s="47" cm="1">
        <f t="array" ref="J552">IF($I$2="Путешествия с детьми",
INDEX(GRID!$B$47:$BI$57,MATCH(I$7,GRID!$A$47:$A$57,0),MATCH(1,($U$2=GRID!$B$31:$BI$31)*(КАЛЕНДАРЬ!$BI19=GRID!$B$33:$BI$33), 0))*GRID!$B$65,
ROUNDUP(INDEX(GRID!$B$47:$BI$57,MATCH(I$7,GRID!$A$47:$A$57,0),MATCH(1,($U$2=GRID!$B$31:$BI$31)*(КАЛЕНДАРЬ!$BI19=GRID!$B$33:$BI$33),0))*GRID!$B$65*(1-GRID!$B$69),0))</f>
        <v>28294</v>
      </c>
      <c r="K552" s="47" cm="1">
        <f t="array" ref="K552">IF($I$2="Путешествия с детьми",
INDEX(GRID!$B$34:$BI$44,MATCH(K$7,GRID!$A$34:$A$44,0),MATCH(1,($U$2=GRID!$B$31:$BI$31)*(КАЛЕНДАРЬ!$BI19=GRID!$B$33:$BI$33), 0))*GRID!$B$65,
ROUNDUP(INDEX(GRID!$B$34:$BI$44,MATCH(K$7,GRID!$A$34:$A$44,0),MATCH(1,($U$2=GRID!$B$31:$BI$31)*(КАЛЕНДАРЬ!$BI19=GRID!$B$33:$BI$33),0))*GRID!$B$65*(1-GRID!$B$69),0))</f>
        <v>27004</v>
      </c>
      <c r="L552" s="47" cm="1">
        <f t="array" ref="L552">IF($I$2="Путешествия с детьми",
INDEX(GRID!$B$47:$BI$57,MATCH(K$7,GRID!$A$47:$A$57,0),MATCH(1,($U$2=GRID!$B$31:$BI$31)*(КАЛЕНДАРЬ!$BI19=GRID!$B$33:$BI$33), 0))*GRID!$B$65,
ROUNDUP(INDEX(GRID!$B$47:$BI$57,MATCH(K$7,GRID!$A$47:$A$57,0),MATCH(1,($U$2=GRID!$B$31:$BI$31)*(КАЛЕНДАРЬ!$BI19=GRID!$B$33:$BI$33),0))*GRID!$B$65*(1-GRID!$B$69),0))</f>
        <v>29240</v>
      </c>
      <c r="M552" s="47" cm="1">
        <f t="array" ref="M552">IF($I$2="Путешествия с детьми",
INDEX(GRID!$B$34:$BI$44,MATCH(M$7,GRID!$A$34:$A$44,0),MATCH(1,($U$2=GRID!$B$31:$BI$31)*(КАЛЕНДАРЬ!$BI19=GRID!$B$33:$BI$33), 0))*GRID!$B$65,
ROUNDUP(INDEX(GRID!$B$34:$BI$44,MATCH(M$7,GRID!$A$34:$A$44,0),MATCH(1,($U$2=GRID!$B$31:$BI$31)*(КАЛЕНДАРЬ!$BI19=GRID!$B$33:$BI$33),0))*GRID!$B$65*(1-GRID!$B$69),0))</f>
        <v>28724</v>
      </c>
      <c r="N552" s="47" cm="1">
        <f t="array" ref="N552">IF($I$2="Путешествия с детьми",
INDEX(GRID!$B$47:$BI$57,MATCH(M$7,GRID!$A$47:$A$57,0),MATCH(1,($U$2=GRID!$B$31:$BI$31)*(КАЛЕНДАРЬ!$BI19=GRID!$B$33:$BI$33), 0))*GRID!$B$65,
ROUNDUP(INDEX(GRID!$B$47:$BI$57,MATCH(M$7,GRID!$A$47:$A$57,0),MATCH(1,($U$2=GRID!$B$31:$BI$31)*(КАЛЕНДАРЬ!$BI19=GRID!$B$33:$BI$33),0))*GRID!$B$65*(1-GRID!$B$69),0))</f>
        <v>30960</v>
      </c>
      <c r="O552" s="47" cm="1">
        <f t="array" ref="O552">IF($I$2="Путешествия с детьми",
INDEX(GRID!$B$34:$BI$44,MATCH(O$7,GRID!$A$34:$A$44,0),MATCH(1,($U$2=GRID!$B$31:$BI$31)*(КАЛЕНДАРЬ!$BI19=GRID!$B$33:$BI$33), 0))*GRID!$B$65,
ROUNDUP(INDEX(GRID!$B$34:$BI$44,MATCH(O$7,GRID!$A$34:$A$44,0),MATCH(1,($U$2=GRID!$B$31:$BI$31)*(КАЛЕНДАРЬ!$BI19=GRID!$B$33:$BI$33),0))*GRID!$B$65*(1-GRID!$B$69),0))</f>
        <v>35174</v>
      </c>
      <c r="P552" s="47" cm="1">
        <f t="array" ref="P552">IF($I$2="Путешествия с детьми",
INDEX(GRID!$B$47:$BI$57,MATCH(O$7,GRID!$A$47:$A$57,0),MATCH(1,($U$2=GRID!$B$31:$BI$31)*(КАЛЕНДАРЬ!$BI19=GRID!$B$33:$BI$33), 0))*GRID!$B$65,
ROUNDUP(INDEX(GRID!$B$47:$BI$57,MATCH(O$7,GRID!$A$47:$A$57,0),MATCH(1,($U$2=GRID!$B$31:$BI$31)*(КАЛЕНДАРЬ!$BI19=GRID!$B$33:$BI$33),0))*GRID!$B$65*(1-GRID!$B$69),0))</f>
        <v>37410</v>
      </c>
      <c r="Q552" s="47" cm="1">
        <f t="array" ref="Q552">IF($I$2="Путешествия с детьми",
INDEX(GRID!$B$34:$BI$44,MATCH(Q$7,GRID!$A$34:$A$44,0),MATCH(1,($U$2=GRID!$B$31:$BI$31)*(КАЛЕНДАРЬ!$BI19=GRID!$B$33:$BI$33), 0))*GRID!$B$65,
ROUNDUP(INDEX(GRID!$B$34:$BI$44,MATCH(Q$7,GRID!$A$34:$A$44,0),MATCH(1,($U$2=GRID!$B$31:$BI$31)*(КАЛЕНДАРЬ!$BI19=GRID!$B$33:$BI$33),0))*GRID!$B$65*(1-GRID!$B$69),0))</f>
        <v>37066</v>
      </c>
      <c r="R552" s="47" cm="1">
        <f t="array" ref="R552">IF($I$2="Путешествия с детьми",
INDEX(GRID!$B$47:$BI$57,MATCH(Q$7,GRID!$A$47:$A$57,0),MATCH(1,($U$2=GRID!$B$31:$BI$31)*(КАЛЕНДАРЬ!$BI19=GRID!$B$33:$BI$33), 0))*GRID!$B$65,
ROUNDUP(INDEX(GRID!$B$47:$BI$57,MATCH(Q$7,GRID!$A$47:$A$57,0),MATCH(1,($U$2=GRID!$B$31:$BI$31)*(КАЛЕНДАРЬ!$BI19=GRID!$B$33:$BI$33),0))*GRID!$B$65*(1-GRID!$B$69),0))</f>
        <v>39302</v>
      </c>
      <c r="S552" s="47" cm="1">
        <f t="array" ref="S552">IF($I$2="Путешествия с детьми",
INDEX(GRID!$B$34:$BI$44,MATCH(S$7,GRID!$A$34:$A$44,0),MATCH(1,($U$2=GRID!$B$31:$BI$31)*(КАЛЕНДАРЬ!$BI19=GRID!$B$33:$BI$33), 0))*GRID!$B$65,
ROUNDUP(INDEX(GRID!$B$34:$BI$44,MATCH(S$7,GRID!$A$34:$A$44,0),MATCH(1,($U$2=GRID!$B$31:$BI$31)*(КАЛЕНДАРЬ!$BI19=GRID!$B$33:$BI$33),0))*GRID!$B$65*(1-GRID!$B$69),0))</f>
        <v>40334</v>
      </c>
      <c r="T552" s="47" cm="1">
        <f t="array" ref="T552">IF($I$2="Путешествия с детьми",
INDEX(GRID!$B$47:$BI$57,MATCH(S$7,GRID!$A$47:$A$57,0),MATCH(1,($U$2=GRID!$B$31:$BI$31)*(КАЛЕНДАРЬ!$BI19=GRID!$B$33:$BI$33), 0))*GRID!$B$65,
ROUNDUP(INDEX(GRID!$B$47:$BI$57,MATCH(S$7,GRID!$A$47:$A$57,0),MATCH(1,($U$2=GRID!$B$31:$BI$31)*(КАЛЕНДАРЬ!$BI19=GRID!$B$33:$BI$33),0))*GRID!$B$65*(1-GRID!$B$69),0))</f>
        <v>42570</v>
      </c>
      <c r="U552" s="47" cm="1">
        <f t="array" ref="U552">IF($I$2="Путешествия с детьми",
INDEX(GRID!$B$34:$BI$44,MATCH(U$7,GRID!$A$34:$A$44,0),MATCH(1,($U$2=GRID!$B$31:$BI$31)*(КАЛЕНДАРЬ!$BI19=GRID!$B$33:$BI$33), 0))*GRID!$B$65,
ROUNDUP(INDEX(GRID!$B$34:$BI$44,MATCH(U$7,GRID!$A$34:$A$44,0),MATCH(1,($U$2=GRID!$B$31:$BI$31)*(КАЛЕНДАРЬ!$BI19=GRID!$B$33:$BI$33),0))*GRID!$B$65*(1-GRID!$B$69),0))</f>
        <v>45838</v>
      </c>
      <c r="V552" s="47" cm="1">
        <f t="array" ref="V552">IF($I$2="Путешествия с детьми",
INDEX(GRID!$B$47:$BI$57,MATCH(U$7,GRID!$A$47:$A$57,0),MATCH(1,($U$2=GRID!$B$31:$BI$31)*(КАЛЕНДАРЬ!$BI19=GRID!$B$33:$BI$33), 0))*GRID!$B$65,
ROUNDUP(INDEX(GRID!$B$47:$BI$57,MATCH(U$7,GRID!$A$47:$A$57,0),MATCH(1,($U$2=GRID!$B$31:$BI$31)*(КАЛЕНДАРЬ!$BI19=GRID!$B$33:$BI$33),0))*GRID!$B$65*(1-GRID!$B$69),0))</f>
        <v>48074</v>
      </c>
      <c r="W552" s="47" cm="1">
        <f t="array" ref="W552">IF($I$2="Путешествия с детьми",
INDEX(GRID!$B$34:$BI$44,MATCH(W$7,GRID!$A$34:$A$44,0),MATCH(1,($U$2=GRID!$B$31:$BI$31)*(КАЛЕНДАРЬ!$BI19=GRID!$B$33:$BI$33), 0))*GRID!$B$65,
ROUNDUP(INDEX(GRID!$B$34:$BI$44,MATCH(W$7,GRID!$A$34:$A$44,0),MATCH(1,($U$2=GRID!$B$31:$BI$31)*(КАЛЕНДАРЬ!$BI19=GRID!$B$33:$BI$33),0))*GRID!$B$65*(1-GRID!$B$69),0))</f>
        <v>144308</v>
      </c>
      <c r="X552" s="47" cm="1">
        <f t="array" ref="X552">IF($I$2="Путешествия с детьми",
INDEX(GRID!$B$47:$BI$57,MATCH(W$7,GRID!$A$47:$A$57,0),MATCH(1,($U$2=GRID!$B$31:$BI$31)*(КАЛЕНДАРЬ!$BI19=GRID!$B$33:$BI$33), 0))*GRID!$B$65,
ROUNDUP(INDEX(GRID!$B$47:$BI$57,MATCH(W$7,GRID!$A$47:$A$57,0),MATCH(1,($U$2=GRID!$B$31:$BI$31)*(КАЛЕНДАРЬ!$BI19=GRID!$B$33:$BI$33),0))*GRID!$B$65*(1-GRID!$B$69),0))</f>
        <v>146544</v>
      </c>
    </row>
    <row r="553" spans="1:24" ht="13.5" customHeight="1" x14ac:dyDescent="0.2">
      <c r="A553" s="117" t="s">
        <v>43</v>
      </c>
      <c r="B553" s="117">
        <v>17</v>
      </c>
      <c r="C553" s="138" cm="1">
        <f t="array" ref="C553">IF($I$2="Путешествия с детьми",
INDEX(GRID!$B$34:$BI$44,MATCH(C$7,GRID!$A$34:$A$44,0),MATCH(1,($U$2=GRID!$B$31:$BI$31)*(КАЛЕНДАРЬ!$BI20=GRID!$B$33:$BI$33), 0))*GRID!$B$65,
ROUNDUP(INDEX(GRID!$B$34:$BI$44,MATCH(C$7,GRID!$A$34:$A$44,0),MATCH(1,($U$2=GRID!$B$31:$BI$31)*(КАЛЕНДАРЬ!$BI20=GRID!$B$33:$BI$33),0))*GRID!$B$65*(1-GRID!$B$69),0))</f>
        <v>21672</v>
      </c>
      <c r="D553" s="47" cm="1">
        <f t="array" ref="D553">IF($I$2="Путешествия с детьми",
INDEX(GRID!$B$47:$BI$57,MATCH(C$7,GRID!$A$47:$A$57,0),MATCH(1,($U$2=GRID!$B$31:$BI$31)*(КАЛЕНДАРЬ!$BI20=GRID!$B$33:$BI$33), 0))*GRID!$B$65,
ROUNDUP(INDEX(GRID!$B$47:$BI$57,MATCH(C$7,GRID!$A$47:$A$57,0),MATCH(1,($U$2=GRID!$B$31:$BI$31)*(КАЛЕНДАРЬ!$BI20=GRID!$B$33:$BI$33),0))*GRID!$B$65*(1-GRID!$B$69),0))</f>
        <v>23908</v>
      </c>
      <c r="E553" s="47" cm="1">
        <f t="array" ref="E553">IF($I$2="Путешествия с детьми",
INDEX(GRID!$B$34:$BI$44,MATCH(E$7,GRID!$A$34:$A$44,0),MATCH(1,($U$2=GRID!$B$31:$BI$31)*(КАЛЕНДАРЬ!$BI20=GRID!$B$33:$BI$33), 0))*GRID!$B$65,
ROUNDUP(INDEX(GRID!$B$34:$BI$44,MATCH(E$7,GRID!$A$34:$A$44,0),MATCH(1,($U$2=GRID!$B$31:$BI$31)*(КАЛЕНДАРЬ!$BI20=GRID!$B$33:$BI$33),0))*GRID!$B$65*(1-GRID!$B$69),0))</f>
        <v>23392</v>
      </c>
      <c r="F553" s="47" cm="1">
        <f t="array" ref="F553">IF($I$2="Путешествия с детьми",
INDEX(GRID!$B$47:$BI$57,MATCH(E$7,GRID!$A$47:$A$57,0),MATCH(1,($U$2=GRID!$B$31:$BI$31)*(КАЛЕНДАРЬ!$BI20=GRID!$B$33:$BI$33), 0))*GRID!$B$65,
ROUNDUP(INDEX(GRID!$B$47:$BI$57,MATCH(E$7,GRID!$A$47:$A$57,0),MATCH(1,($U$2=GRID!$B$31:$BI$31)*(КАЛЕНДАРЬ!$BI20=GRID!$B$33:$BI$33),0))*GRID!$B$65*(1-GRID!$B$69),0))</f>
        <v>25628</v>
      </c>
      <c r="G553" s="47" cm="1">
        <f t="array" ref="G553">IF($I$2="Путешествия с детьми",
INDEX(GRID!$B$34:$BI$44,MATCH(G$7,GRID!$A$34:$A$44,0),MATCH(1,($U$2=GRID!$B$31:$BI$31)*(КАЛЕНДАРЬ!$BI20=GRID!$B$33:$BI$33), 0))*GRID!$B$65,
ROUNDUP(INDEX(GRID!$B$34:$BI$44,MATCH(G$7,GRID!$A$34:$A$44,0),MATCH(1,($U$2=GRID!$B$31:$BI$31)*(КАЛЕНДАРЬ!$BI20=GRID!$B$33:$BI$33),0))*GRID!$B$65*(1-GRID!$B$69),0))</f>
        <v>24338</v>
      </c>
      <c r="H553" s="47" cm="1">
        <f t="array" ref="H553">IF($I$2="Путешествия с детьми",
INDEX(GRID!$B$47:$BI$57,MATCH(G$7,GRID!$A$47:$A$57,0),MATCH(1,($U$2=GRID!$B$31:$BI$31)*(КАЛЕНДАРЬ!$BI20=GRID!$B$33:$BI$33), 0))*GRID!$B$65,
ROUNDUP(INDEX(GRID!$B$47:$BI$57,MATCH(G$7,GRID!$A$47:$A$57,0),MATCH(1,($U$2=GRID!$B$31:$BI$31)*(КАЛЕНДАРЬ!$BI20=GRID!$B$33:$BI$33),0))*GRID!$B$65*(1-GRID!$B$69),0))</f>
        <v>26574</v>
      </c>
      <c r="I553" s="47" cm="1">
        <f t="array" ref="I553">IF($I$2="Путешествия с детьми",
INDEX(GRID!$B$34:$BI$44,MATCH(I$7,GRID!$A$34:$A$44,0),MATCH(1,($U$2=GRID!$B$31:$BI$31)*(КАЛЕНДАРЬ!$BI20=GRID!$B$33:$BI$33), 0))*GRID!$B$65,
ROUNDUP(INDEX(GRID!$B$34:$BI$44,MATCH(I$7,GRID!$A$34:$A$44,0),MATCH(1,($U$2=GRID!$B$31:$BI$31)*(КАЛЕНДАРЬ!$BI20=GRID!$B$33:$BI$33),0))*GRID!$B$65*(1-GRID!$B$69),0))</f>
        <v>26058</v>
      </c>
      <c r="J553" s="47" cm="1">
        <f t="array" ref="J553">IF($I$2="Путешествия с детьми",
INDEX(GRID!$B$47:$BI$57,MATCH(I$7,GRID!$A$47:$A$57,0),MATCH(1,($U$2=GRID!$B$31:$BI$31)*(КАЛЕНДАРЬ!$BI20=GRID!$B$33:$BI$33), 0))*GRID!$B$65,
ROUNDUP(INDEX(GRID!$B$47:$BI$57,MATCH(I$7,GRID!$A$47:$A$57,0),MATCH(1,($U$2=GRID!$B$31:$BI$31)*(КАЛЕНДАРЬ!$BI20=GRID!$B$33:$BI$33),0))*GRID!$B$65*(1-GRID!$B$69),0))</f>
        <v>28294</v>
      </c>
      <c r="K553" s="47" cm="1">
        <f t="array" ref="K553">IF($I$2="Путешествия с детьми",
INDEX(GRID!$B$34:$BI$44,MATCH(K$7,GRID!$A$34:$A$44,0),MATCH(1,($U$2=GRID!$B$31:$BI$31)*(КАЛЕНДАРЬ!$BI20=GRID!$B$33:$BI$33), 0))*GRID!$B$65,
ROUNDUP(INDEX(GRID!$B$34:$BI$44,MATCH(K$7,GRID!$A$34:$A$44,0),MATCH(1,($U$2=GRID!$B$31:$BI$31)*(КАЛЕНДАРЬ!$BI20=GRID!$B$33:$BI$33),0))*GRID!$B$65*(1-GRID!$B$69),0))</f>
        <v>27004</v>
      </c>
      <c r="L553" s="47" cm="1">
        <f t="array" ref="L553">IF($I$2="Путешествия с детьми",
INDEX(GRID!$B$47:$BI$57,MATCH(K$7,GRID!$A$47:$A$57,0),MATCH(1,($U$2=GRID!$B$31:$BI$31)*(КАЛЕНДАРЬ!$BI20=GRID!$B$33:$BI$33), 0))*GRID!$B$65,
ROUNDUP(INDEX(GRID!$B$47:$BI$57,MATCH(K$7,GRID!$A$47:$A$57,0),MATCH(1,($U$2=GRID!$B$31:$BI$31)*(КАЛЕНДАРЬ!$BI20=GRID!$B$33:$BI$33),0))*GRID!$B$65*(1-GRID!$B$69),0))</f>
        <v>29240</v>
      </c>
      <c r="M553" s="47" cm="1">
        <f t="array" ref="M553">IF($I$2="Путешествия с детьми",
INDEX(GRID!$B$34:$BI$44,MATCH(M$7,GRID!$A$34:$A$44,0),MATCH(1,($U$2=GRID!$B$31:$BI$31)*(КАЛЕНДАРЬ!$BI20=GRID!$B$33:$BI$33), 0))*GRID!$B$65,
ROUNDUP(INDEX(GRID!$B$34:$BI$44,MATCH(M$7,GRID!$A$34:$A$44,0),MATCH(1,($U$2=GRID!$B$31:$BI$31)*(КАЛЕНДАРЬ!$BI20=GRID!$B$33:$BI$33),0))*GRID!$B$65*(1-GRID!$B$69),0))</f>
        <v>28724</v>
      </c>
      <c r="N553" s="47" cm="1">
        <f t="array" ref="N553">IF($I$2="Путешествия с детьми",
INDEX(GRID!$B$47:$BI$57,MATCH(M$7,GRID!$A$47:$A$57,0),MATCH(1,($U$2=GRID!$B$31:$BI$31)*(КАЛЕНДАРЬ!$BI20=GRID!$B$33:$BI$33), 0))*GRID!$B$65,
ROUNDUP(INDEX(GRID!$B$47:$BI$57,MATCH(M$7,GRID!$A$47:$A$57,0),MATCH(1,($U$2=GRID!$B$31:$BI$31)*(КАЛЕНДАРЬ!$BI20=GRID!$B$33:$BI$33),0))*GRID!$B$65*(1-GRID!$B$69),0))</f>
        <v>30960</v>
      </c>
      <c r="O553" s="47" cm="1">
        <f t="array" ref="O553">IF($I$2="Путешествия с детьми",
INDEX(GRID!$B$34:$BI$44,MATCH(O$7,GRID!$A$34:$A$44,0),MATCH(1,($U$2=GRID!$B$31:$BI$31)*(КАЛЕНДАРЬ!$BI20=GRID!$B$33:$BI$33), 0))*GRID!$B$65,
ROUNDUP(INDEX(GRID!$B$34:$BI$44,MATCH(O$7,GRID!$A$34:$A$44,0),MATCH(1,($U$2=GRID!$B$31:$BI$31)*(КАЛЕНДАРЬ!$BI20=GRID!$B$33:$BI$33),0))*GRID!$B$65*(1-GRID!$B$69),0))</f>
        <v>35174</v>
      </c>
      <c r="P553" s="47" cm="1">
        <f t="array" ref="P553">IF($I$2="Путешествия с детьми",
INDEX(GRID!$B$47:$BI$57,MATCH(O$7,GRID!$A$47:$A$57,0),MATCH(1,($U$2=GRID!$B$31:$BI$31)*(КАЛЕНДАРЬ!$BI20=GRID!$B$33:$BI$33), 0))*GRID!$B$65,
ROUNDUP(INDEX(GRID!$B$47:$BI$57,MATCH(O$7,GRID!$A$47:$A$57,0),MATCH(1,($U$2=GRID!$B$31:$BI$31)*(КАЛЕНДАРЬ!$BI20=GRID!$B$33:$BI$33),0))*GRID!$B$65*(1-GRID!$B$69),0))</f>
        <v>37410</v>
      </c>
      <c r="Q553" s="47" cm="1">
        <f t="array" ref="Q553">IF($I$2="Путешествия с детьми",
INDEX(GRID!$B$34:$BI$44,MATCH(Q$7,GRID!$A$34:$A$44,0),MATCH(1,($U$2=GRID!$B$31:$BI$31)*(КАЛЕНДАРЬ!$BI20=GRID!$B$33:$BI$33), 0))*GRID!$B$65,
ROUNDUP(INDEX(GRID!$B$34:$BI$44,MATCH(Q$7,GRID!$A$34:$A$44,0),MATCH(1,($U$2=GRID!$B$31:$BI$31)*(КАЛЕНДАРЬ!$BI20=GRID!$B$33:$BI$33),0))*GRID!$B$65*(1-GRID!$B$69),0))</f>
        <v>37066</v>
      </c>
      <c r="R553" s="47" cm="1">
        <f t="array" ref="R553">IF($I$2="Путешествия с детьми",
INDEX(GRID!$B$47:$BI$57,MATCH(Q$7,GRID!$A$47:$A$57,0),MATCH(1,($U$2=GRID!$B$31:$BI$31)*(КАЛЕНДАРЬ!$BI20=GRID!$B$33:$BI$33), 0))*GRID!$B$65,
ROUNDUP(INDEX(GRID!$B$47:$BI$57,MATCH(Q$7,GRID!$A$47:$A$57,0),MATCH(1,($U$2=GRID!$B$31:$BI$31)*(КАЛЕНДАРЬ!$BI20=GRID!$B$33:$BI$33),0))*GRID!$B$65*(1-GRID!$B$69),0))</f>
        <v>39302</v>
      </c>
      <c r="S553" s="47" cm="1">
        <f t="array" ref="S553">IF($I$2="Путешествия с детьми",
INDEX(GRID!$B$34:$BI$44,MATCH(S$7,GRID!$A$34:$A$44,0),MATCH(1,($U$2=GRID!$B$31:$BI$31)*(КАЛЕНДАРЬ!$BI20=GRID!$B$33:$BI$33), 0))*GRID!$B$65,
ROUNDUP(INDEX(GRID!$B$34:$BI$44,MATCH(S$7,GRID!$A$34:$A$44,0),MATCH(1,($U$2=GRID!$B$31:$BI$31)*(КАЛЕНДАРЬ!$BI20=GRID!$B$33:$BI$33),0))*GRID!$B$65*(1-GRID!$B$69),0))</f>
        <v>40334</v>
      </c>
      <c r="T553" s="47" cm="1">
        <f t="array" ref="T553">IF($I$2="Путешествия с детьми",
INDEX(GRID!$B$47:$BI$57,MATCH(S$7,GRID!$A$47:$A$57,0),MATCH(1,($U$2=GRID!$B$31:$BI$31)*(КАЛЕНДАРЬ!$BI20=GRID!$B$33:$BI$33), 0))*GRID!$B$65,
ROUNDUP(INDEX(GRID!$B$47:$BI$57,MATCH(S$7,GRID!$A$47:$A$57,0),MATCH(1,($U$2=GRID!$B$31:$BI$31)*(КАЛЕНДАРЬ!$BI20=GRID!$B$33:$BI$33),0))*GRID!$B$65*(1-GRID!$B$69),0))</f>
        <v>42570</v>
      </c>
      <c r="U553" s="47" cm="1">
        <f t="array" ref="U553">IF($I$2="Путешествия с детьми",
INDEX(GRID!$B$34:$BI$44,MATCH(U$7,GRID!$A$34:$A$44,0),MATCH(1,($U$2=GRID!$B$31:$BI$31)*(КАЛЕНДАРЬ!$BI20=GRID!$B$33:$BI$33), 0))*GRID!$B$65,
ROUNDUP(INDEX(GRID!$B$34:$BI$44,MATCH(U$7,GRID!$A$34:$A$44,0),MATCH(1,($U$2=GRID!$B$31:$BI$31)*(КАЛЕНДАРЬ!$BI20=GRID!$B$33:$BI$33),0))*GRID!$B$65*(1-GRID!$B$69),0))</f>
        <v>45838</v>
      </c>
      <c r="V553" s="47" cm="1">
        <f t="array" ref="V553">IF($I$2="Путешествия с детьми",
INDEX(GRID!$B$47:$BI$57,MATCH(U$7,GRID!$A$47:$A$57,0),MATCH(1,($U$2=GRID!$B$31:$BI$31)*(КАЛЕНДАРЬ!$BI20=GRID!$B$33:$BI$33), 0))*GRID!$B$65,
ROUNDUP(INDEX(GRID!$B$47:$BI$57,MATCH(U$7,GRID!$A$47:$A$57,0),MATCH(1,($U$2=GRID!$B$31:$BI$31)*(КАЛЕНДАРЬ!$BI20=GRID!$B$33:$BI$33),0))*GRID!$B$65*(1-GRID!$B$69),0))</f>
        <v>48074</v>
      </c>
      <c r="W553" s="47" cm="1">
        <f t="array" ref="W553">IF($I$2="Путешествия с детьми",
INDEX(GRID!$B$34:$BI$44,MATCH(W$7,GRID!$A$34:$A$44,0),MATCH(1,($U$2=GRID!$B$31:$BI$31)*(КАЛЕНДАРЬ!$BI20=GRID!$B$33:$BI$33), 0))*GRID!$B$65,
ROUNDUP(INDEX(GRID!$B$34:$BI$44,MATCH(W$7,GRID!$A$34:$A$44,0),MATCH(1,($U$2=GRID!$B$31:$BI$31)*(КАЛЕНДАРЬ!$BI20=GRID!$B$33:$BI$33),0))*GRID!$B$65*(1-GRID!$B$69),0))</f>
        <v>144308</v>
      </c>
      <c r="X553" s="47" cm="1">
        <f t="array" ref="X553">IF($I$2="Путешествия с детьми",
INDEX(GRID!$B$47:$BI$57,MATCH(W$7,GRID!$A$47:$A$57,0),MATCH(1,($U$2=GRID!$B$31:$BI$31)*(КАЛЕНДАРЬ!$BI20=GRID!$B$33:$BI$33), 0))*GRID!$B$65,
ROUNDUP(INDEX(GRID!$B$47:$BI$57,MATCH(W$7,GRID!$A$47:$A$57,0),MATCH(1,($U$2=GRID!$B$31:$BI$31)*(КАЛЕНДАРЬ!$BI20=GRID!$B$33:$BI$33),0))*GRID!$B$65*(1-GRID!$B$69),0))</f>
        <v>146544</v>
      </c>
    </row>
    <row r="554" spans="1:24" ht="13.5" customHeight="1" x14ac:dyDescent="0.2">
      <c r="A554" s="117" t="s">
        <v>44</v>
      </c>
      <c r="B554" s="117">
        <v>18</v>
      </c>
      <c r="C554" s="138" cm="1">
        <f t="array" ref="C554">IF($I$2="Путешествия с детьми",
INDEX(GRID!$B$34:$BI$44,MATCH(C$7,GRID!$A$34:$A$44,0),MATCH(1,($U$2=GRID!$B$31:$BI$31)*(КАЛЕНДАРЬ!$BI21=GRID!$B$33:$BI$33), 0))*GRID!$B$65,
ROUNDUP(INDEX(GRID!$B$34:$BI$44,MATCH(C$7,GRID!$A$34:$A$44,0),MATCH(1,($U$2=GRID!$B$31:$BI$31)*(КАЛЕНДАРЬ!$BI21=GRID!$B$33:$BI$33),0))*GRID!$B$65*(1-GRID!$B$69),0))</f>
        <v>21672</v>
      </c>
      <c r="D554" s="47" cm="1">
        <f t="array" ref="D554">IF($I$2="Путешествия с детьми",
INDEX(GRID!$B$47:$BI$57,MATCH(C$7,GRID!$A$47:$A$57,0),MATCH(1,($U$2=GRID!$B$31:$BI$31)*(КАЛЕНДАРЬ!$BI21=GRID!$B$33:$BI$33), 0))*GRID!$B$65,
ROUNDUP(INDEX(GRID!$B$47:$BI$57,MATCH(C$7,GRID!$A$47:$A$57,0),MATCH(1,($U$2=GRID!$B$31:$BI$31)*(КАЛЕНДАРЬ!$BI21=GRID!$B$33:$BI$33),0))*GRID!$B$65*(1-GRID!$B$69),0))</f>
        <v>23908</v>
      </c>
      <c r="E554" s="47" cm="1">
        <f t="array" ref="E554">IF($I$2="Путешествия с детьми",
INDEX(GRID!$B$34:$BI$44,MATCH(E$7,GRID!$A$34:$A$44,0),MATCH(1,($U$2=GRID!$B$31:$BI$31)*(КАЛЕНДАРЬ!$BI21=GRID!$B$33:$BI$33), 0))*GRID!$B$65,
ROUNDUP(INDEX(GRID!$B$34:$BI$44,MATCH(E$7,GRID!$A$34:$A$44,0),MATCH(1,($U$2=GRID!$B$31:$BI$31)*(КАЛЕНДАРЬ!$BI21=GRID!$B$33:$BI$33),0))*GRID!$B$65*(1-GRID!$B$69),0))</f>
        <v>23392</v>
      </c>
      <c r="F554" s="47" cm="1">
        <f t="array" ref="F554">IF($I$2="Путешествия с детьми",
INDEX(GRID!$B$47:$BI$57,MATCH(E$7,GRID!$A$47:$A$57,0),MATCH(1,($U$2=GRID!$B$31:$BI$31)*(КАЛЕНДАРЬ!$BI21=GRID!$B$33:$BI$33), 0))*GRID!$B$65,
ROUNDUP(INDEX(GRID!$B$47:$BI$57,MATCH(E$7,GRID!$A$47:$A$57,0),MATCH(1,($U$2=GRID!$B$31:$BI$31)*(КАЛЕНДАРЬ!$BI21=GRID!$B$33:$BI$33),0))*GRID!$B$65*(1-GRID!$B$69),0))</f>
        <v>25628</v>
      </c>
      <c r="G554" s="47" cm="1">
        <f t="array" ref="G554">IF($I$2="Путешествия с детьми",
INDEX(GRID!$B$34:$BI$44,MATCH(G$7,GRID!$A$34:$A$44,0),MATCH(1,($U$2=GRID!$B$31:$BI$31)*(КАЛЕНДАРЬ!$BI21=GRID!$B$33:$BI$33), 0))*GRID!$B$65,
ROUNDUP(INDEX(GRID!$B$34:$BI$44,MATCH(G$7,GRID!$A$34:$A$44,0),MATCH(1,($U$2=GRID!$B$31:$BI$31)*(КАЛЕНДАРЬ!$BI21=GRID!$B$33:$BI$33),0))*GRID!$B$65*(1-GRID!$B$69),0))</f>
        <v>24338</v>
      </c>
      <c r="H554" s="47" cm="1">
        <f t="array" ref="H554">IF($I$2="Путешествия с детьми",
INDEX(GRID!$B$47:$BI$57,MATCH(G$7,GRID!$A$47:$A$57,0),MATCH(1,($U$2=GRID!$B$31:$BI$31)*(КАЛЕНДАРЬ!$BI21=GRID!$B$33:$BI$33), 0))*GRID!$B$65,
ROUNDUP(INDEX(GRID!$B$47:$BI$57,MATCH(G$7,GRID!$A$47:$A$57,0),MATCH(1,($U$2=GRID!$B$31:$BI$31)*(КАЛЕНДАРЬ!$BI21=GRID!$B$33:$BI$33),0))*GRID!$B$65*(1-GRID!$B$69),0))</f>
        <v>26574</v>
      </c>
      <c r="I554" s="47" cm="1">
        <f t="array" ref="I554">IF($I$2="Путешествия с детьми",
INDEX(GRID!$B$34:$BI$44,MATCH(I$7,GRID!$A$34:$A$44,0),MATCH(1,($U$2=GRID!$B$31:$BI$31)*(КАЛЕНДАРЬ!$BI21=GRID!$B$33:$BI$33), 0))*GRID!$B$65,
ROUNDUP(INDEX(GRID!$B$34:$BI$44,MATCH(I$7,GRID!$A$34:$A$44,0),MATCH(1,($U$2=GRID!$B$31:$BI$31)*(КАЛЕНДАРЬ!$BI21=GRID!$B$33:$BI$33),0))*GRID!$B$65*(1-GRID!$B$69),0))</f>
        <v>26058</v>
      </c>
      <c r="J554" s="47" cm="1">
        <f t="array" ref="J554">IF($I$2="Путешествия с детьми",
INDEX(GRID!$B$47:$BI$57,MATCH(I$7,GRID!$A$47:$A$57,0),MATCH(1,($U$2=GRID!$B$31:$BI$31)*(КАЛЕНДАРЬ!$BI21=GRID!$B$33:$BI$33), 0))*GRID!$B$65,
ROUNDUP(INDEX(GRID!$B$47:$BI$57,MATCH(I$7,GRID!$A$47:$A$57,0),MATCH(1,($U$2=GRID!$B$31:$BI$31)*(КАЛЕНДАРЬ!$BI21=GRID!$B$33:$BI$33),0))*GRID!$B$65*(1-GRID!$B$69),0))</f>
        <v>28294</v>
      </c>
      <c r="K554" s="47" cm="1">
        <f t="array" ref="K554">IF($I$2="Путешествия с детьми",
INDEX(GRID!$B$34:$BI$44,MATCH(K$7,GRID!$A$34:$A$44,0),MATCH(1,($U$2=GRID!$B$31:$BI$31)*(КАЛЕНДАРЬ!$BI21=GRID!$B$33:$BI$33), 0))*GRID!$B$65,
ROUNDUP(INDEX(GRID!$B$34:$BI$44,MATCH(K$7,GRID!$A$34:$A$44,0),MATCH(1,($U$2=GRID!$B$31:$BI$31)*(КАЛЕНДАРЬ!$BI21=GRID!$B$33:$BI$33),0))*GRID!$B$65*(1-GRID!$B$69),0))</f>
        <v>27004</v>
      </c>
      <c r="L554" s="47" cm="1">
        <f t="array" ref="L554">IF($I$2="Путешествия с детьми",
INDEX(GRID!$B$47:$BI$57,MATCH(K$7,GRID!$A$47:$A$57,0),MATCH(1,($U$2=GRID!$B$31:$BI$31)*(КАЛЕНДАРЬ!$BI21=GRID!$B$33:$BI$33), 0))*GRID!$B$65,
ROUNDUP(INDEX(GRID!$B$47:$BI$57,MATCH(K$7,GRID!$A$47:$A$57,0),MATCH(1,($U$2=GRID!$B$31:$BI$31)*(КАЛЕНДАРЬ!$BI21=GRID!$B$33:$BI$33),0))*GRID!$B$65*(1-GRID!$B$69),0))</f>
        <v>29240</v>
      </c>
      <c r="M554" s="47" cm="1">
        <f t="array" ref="M554">IF($I$2="Путешествия с детьми",
INDEX(GRID!$B$34:$BI$44,MATCH(M$7,GRID!$A$34:$A$44,0),MATCH(1,($U$2=GRID!$B$31:$BI$31)*(КАЛЕНДАРЬ!$BI21=GRID!$B$33:$BI$33), 0))*GRID!$B$65,
ROUNDUP(INDEX(GRID!$B$34:$BI$44,MATCH(M$7,GRID!$A$34:$A$44,0),MATCH(1,($U$2=GRID!$B$31:$BI$31)*(КАЛЕНДАРЬ!$BI21=GRID!$B$33:$BI$33),0))*GRID!$B$65*(1-GRID!$B$69),0))</f>
        <v>28724</v>
      </c>
      <c r="N554" s="47" cm="1">
        <f t="array" ref="N554">IF($I$2="Путешествия с детьми",
INDEX(GRID!$B$47:$BI$57,MATCH(M$7,GRID!$A$47:$A$57,0),MATCH(1,($U$2=GRID!$B$31:$BI$31)*(КАЛЕНДАРЬ!$BI21=GRID!$B$33:$BI$33), 0))*GRID!$B$65,
ROUNDUP(INDEX(GRID!$B$47:$BI$57,MATCH(M$7,GRID!$A$47:$A$57,0),MATCH(1,($U$2=GRID!$B$31:$BI$31)*(КАЛЕНДАРЬ!$BI21=GRID!$B$33:$BI$33),0))*GRID!$B$65*(1-GRID!$B$69),0))</f>
        <v>30960</v>
      </c>
      <c r="O554" s="47" cm="1">
        <f t="array" ref="O554">IF($I$2="Путешествия с детьми",
INDEX(GRID!$B$34:$BI$44,MATCH(O$7,GRID!$A$34:$A$44,0),MATCH(1,($U$2=GRID!$B$31:$BI$31)*(КАЛЕНДАРЬ!$BI21=GRID!$B$33:$BI$33), 0))*GRID!$B$65,
ROUNDUP(INDEX(GRID!$B$34:$BI$44,MATCH(O$7,GRID!$A$34:$A$44,0),MATCH(1,($U$2=GRID!$B$31:$BI$31)*(КАЛЕНДАРЬ!$BI21=GRID!$B$33:$BI$33),0))*GRID!$B$65*(1-GRID!$B$69),0))</f>
        <v>35174</v>
      </c>
      <c r="P554" s="47" cm="1">
        <f t="array" ref="P554">IF($I$2="Путешествия с детьми",
INDEX(GRID!$B$47:$BI$57,MATCH(O$7,GRID!$A$47:$A$57,0),MATCH(1,($U$2=GRID!$B$31:$BI$31)*(КАЛЕНДАРЬ!$BI21=GRID!$B$33:$BI$33), 0))*GRID!$B$65,
ROUNDUP(INDEX(GRID!$B$47:$BI$57,MATCH(O$7,GRID!$A$47:$A$57,0),MATCH(1,($U$2=GRID!$B$31:$BI$31)*(КАЛЕНДАРЬ!$BI21=GRID!$B$33:$BI$33),0))*GRID!$B$65*(1-GRID!$B$69),0))</f>
        <v>37410</v>
      </c>
      <c r="Q554" s="47" cm="1">
        <f t="array" ref="Q554">IF($I$2="Путешествия с детьми",
INDEX(GRID!$B$34:$BI$44,MATCH(Q$7,GRID!$A$34:$A$44,0),MATCH(1,($U$2=GRID!$B$31:$BI$31)*(КАЛЕНДАРЬ!$BI21=GRID!$B$33:$BI$33), 0))*GRID!$B$65,
ROUNDUP(INDEX(GRID!$B$34:$BI$44,MATCH(Q$7,GRID!$A$34:$A$44,0),MATCH(1,($U$2=GRID!$B$31:$BI$31)*(КАЛЕНДАРЬ!$BI21=GRID!$B$33:$BI$33),0))*GRID!$B$65*(1-GRID!$B$69),0))</f>
        <v>37066</v>
      </c>
      <c r="R554" s="47" cm="1">
        <f t="array" ref="R554">IF($I$2="Путешествия с детьми",
INDEX(GRID!$B$47:$BI$57,MATCH(Q$7,GRID!$A$47:$A$57,0),MATCH(1,($U$2=GRID!$B$31:$BI$31)*(КАЛЕНДАРЬ!$BI21=GRID!$B$33:$BI$33), 0))*GRID!$B$65,
ROUNDUP(INDEX(GRID!$B$47:$BI$57,MATCH(Q$7,GRID!$A$47:$A$57,0),MATCH(1,($U$2=GRID!$B$31:$BI$31)*(КАЛЕНДАРЬ!$BI21=GRID!$B$33:$BI$33),0))*GRID!$B$65*(1-GRID!$B$69),0))</f>
        <v>39302</v>
      </c>
      <c r="S554" s="47" cm="1">
        <f t="array" ref="S554">IF($I$2="Путешествия с детьми",
INDEX(GRID!$B$34:$BI$44,MATCH(S$7,GRID!$A$34:$A$44,0),MATCH(1,($U$2=GRID!$B$31:$BI$31)*(КАЛЕНДАРЬ!$BI21=GRID!$B$33:$BI$33), 0))*GRID!$B$65,
ROUNDUP(INDEX(GRID!$B$34:$BI$44,MATCH(S$7,GRID!$A$34:$A$44,0),MATCH(1,($U$2=GRID!$B$31:$BI$31)*(КАЛЕНДАРЬ!$BI21=GRID!$B$33:$BI$33),0))*GRID!$B$65*(1-GRID!$B$69),0))</f>
        <v>40334</v>
      </c>
      <c r="T554" s="47" cm="1">
        <f t="array" ref="T554">IF($I$2="Путешествия с детьми",
INDEX(GRID!$B$47:$BI$57,MATCH(S$7,GRID!$A$47:$A$57,0),MATCH(1,($U$2=GRID!$B$31:$BI$31)*(КАЛЕНДАРЬ!$BI21=GRID!$B$33:$BI$33), 0))*GRID!$B$65,
ROUNDUP(INDEX(GRID!$B$47:$BI$57,MATCH(S$7,GRID!$A$47:$A$57,0),MATCH(1,($U$2=GRID!$B$31:$BI$31)*(КАЛЕНДАРЬ!$BI21=GRID!$B$33:$BI$33),0))*GRID!$B$65*(1-GRID!$B$69),0))</f>
        <v>42570</v>
      </c>
      <c r="U554" s="47" cm="1">
        <f t="array" ref="U554">IF($I$2="Путешествия с детьми",
INDEX(GRID!$B$34:$BI$44,MATCH(U$7,GRID!$A$34:$A$44,0),MATCH(1,($U$2=GRID!$B$31:$BI$31)*(КАЛЕНДАРЬ!$BI21=GRID!$B$33:$BI$33), 0))*GRID!$B$65,
ROUNDUP(INDEX(GRID!$B$34:$BI$44,MATCH(U$7,GRID!$A$34:$A$44,0),MATCH(1,($U$2=GRID!$B$31:$BI$31)*(КАЛЕНДАРЬ!$BI21=GRID!$B$33:$BI$33),0))*GRID!$B$65*(1-GRID!$B$69),0))</f>
        <v>45838</v>
      </c>
      <c r="V554" s="47" cm="1">
        <f t="array" ref="V554">IF($I$2="Путешествия с детьми",
INDEX(GRID!$B$47:$BI$57,MATCH(U$7,GRID!$A$47:$A$57,0),MATCH(1,($U$2=GRID!$B$31:$BI$31)*(КАЛЕНДАРЬ!$BI21=GRID!$B$33:$BI$33), 0))*GRID!$B$65,
ROUNDUP(INDEX(GRID!$B$47:$BI$57,MATCH(U$7,GRID!$A$47:$A$57,0),MATCH(1,($U$2=GRID!$B$31:$BI$31)*(КАЛЕНДАРЬ!$BI21=GRID!$B$33:$BI$33),0))*GRID!$B$65*(1-GRID!$B$69),0))</f>
        <v>48074</v>
      </c>
      <c r="W554" s="47" cm="1">
        <f t="array" ref="W554">IF($I$2="Путешествия с детьми",
INDEX(GRID!$B$34:$BI$44,MATCH(W$7,GRID!$A$34:$A$44,0),MATCH(1,($U$2=GRID!$B$31:$BI$31)*(КАЛЕНДАРЬ!$BI21=GRID!$B$33:$BI$33), 0))*GRID!$B$65,
ROUNDUP(INDEX(GRID!$B$34:$BI$44,MATCH(W$7,GRID!$A$34:$A$44,0),MATCH(1,($U$2=GRID!$B$31:$BI$31)*(КАЛЕНДАРЬ!$BI21=GRID!$B$33:$BI$33),0))*GRID!$B$65*(1-GRID!$B$69),0))</f>
        <v>144308</v>
      </c>
      <c r="X554" s="47" cm="1">
        <f t="array" ref="X554">IF($I$2="Путешествия с детьми",
INDEX(GRID!$B$47:$BI$57,MATCH(W$7,GRID!$A$47:$A$57,0),MATCH(1,($U$2=GRID!$B$31:$BI$31)*(КАЛЕНДАРЬ!$BI21=GRID!$B$33:$BI$33), 0))*GRID!$B$65,
ROUNDUP(INDEX(GRID!$B$47:$BI$57,MATCH(W$7,GRID!$A$47:$A$57,0),MATCH(1,($U$2=GRID!$B$31:$BI$31)*(КАЛЕНДАРЬ!$BI21=GRID!$B$33:$BI$33),0))*GRID!$B$65*(1-GRID!$B$69),0))</f>
        <v>146544</v>
      </c>
    </row>
    <row r="555" spans="1:24" ht="13.5" customHeight="1" x14ac:dyDescent="0.2">
      <c r="A555" s="117" t="s">
        <v>45</v>
      </c>
      <c r="B555" s="117">
        <v>19</v>
      </c>
      <c r="C555" s="138" cm="1">
        <f t="array" ref="C555">IF($I$2="Путешествия с детьми",
INDEX(GRID!$B$34:$BI$44,MATCH(C$7,GRID!$A$34:$A$44,0),MATCH(1,($U$2=GRID!$B$31:$BI$31)*(КАЛЕНДАРЬ!$BI22=GRID!$B$33:$BI$33), 0))*GRID!$B$65,
ROUNDUP(INDEX(GRID!$B$34:$BI$44,MATCH(C$7,GRID!$A$34:$A$44,0),MATCH(1,($U$2=GRID!$B$31:$BI$31)*(КАЛЕНДАРЬ!$BI22=GRID!$B$33:$BI$33),0))*GRID!$B$65*(1-GRID!$B$69),0))</f>
        <v>21672</v>
      </c>
      <c r="D555" s="47" cm="1">
        <f t="array" ref="D555">IF($I$2="Путешествия с детьми",
INDEX(GRID!$B$47:$BI$57,MATCH(C$7,GRID!$A$47:$A$57,0),MATCH(1,($U$2=GRID!$B$31:$BI$31)*(КАЛЕНДАРЬ!$BI22=GRID!$B$33:$BI$33), 0))*GRID!$B$65,
ROUNDUP(INDEX(GRID!$B$47:$BI$57,MATCH(C$7,GRID!$A$47:$A$57,0),MATCH(1,($U$2=GRID!$B$31:$BI$31)*(КАЛЕНДАРЬ!$BI22=GRID!$B$33:$BI$33),0))*GRID!$B$65*(1-GRID!$B$69),0))</f>
        <v>23908</v>
      </c>
      <c r="E555" s="47" cm="1">
        <f t="array" ref="E555">IF($I$2="Путешествия с детьми",
INDEX(GRID!$B$34:$BI$44,MATCH(E$7,GRID!$A$34:$A$44,0),MATCH(1,($U$2=GRID!$B$31:$BI$31)*(КАЛЕНДАРЬ!$BI22=GRID!$B$33:$BI$33), 0))*GRID!$B$65,
ROUNDUP(INDEX(GRID!$B$34:$BI$44,MATCH(E$7,GRID!$A$34:$A$44,0),MATCH(1,($U$2=GRID!$B$31:$BI$31)*(КАЛЕНДАРЬ!$BI22=GRID!$B$33:$BI$33),0))*GRID!$B$65*(1-GRID!$B$69),0))</f>
        <v>23392</v>
      </c>
      <c r="F555" s="47" cm="1">
        <f t="array" ref="F555">IF($I$2="Путешествия с детьми",
INDEX(GRID!$B$47:$BI$57,MATCH(E$7,GRID!$A$47:$A$57,0),MATCH(1,($U$2=GRID!$B$31:$BI$31)*(КАЛЕНДАРЬ!$BI22=GRID!$B$33:$BI$33), 0))*GRID!$B$65,
ROUNDUP(INDEX(GRID!$B$47:$BI$57,MATCH(E$7,GRID!$A$47:$A$57,0),MATCH(1,($U$2=GRID!$B$31:$BI$31)*(КАЛЕНДАРЬ!$BI22=GRID!$B$33:$BI$33),0))*GRID!$B$65*(1-GRID!$B$69),0))</f>
        <v>25628</v>
      </c>
      <c r="G555" s="47" cm="1">
        <f t="array" ref="G555">IF($I$2="Путешествия с детьми",
INDEX(GRID!$B$34:$BI$44,MATCH(G$7,GRID!$A$34:$A$44,0),MATCH(1,($U$2=GRID!$B$31:$BI$31)*(КАЛЕНДАРЬ!$BI22=GRID!$B$33:$BI$33), 0))*GRID!$B$65,
ROUNDUP(INDEX(GRID!$B$34:$BI$44,MATCH(G$7,GRID!$A$34:$A$44,0),MATCH(1,($U$2=GRID!$B$31:$BI$31)*(КАЛЕНДАРЬ!$BI22=GRID!$B$33:$BI$33),0))*GRID!$B$65*(1-GRID!$B$69),0))</f>
        <v>24338</v>
      </c>
      <c r="H555" s="47" cm="1">
        <f t="array" ref="H555">IF($I$2="Путешествия с детьми",
INDEX(GRID!$B$47:$BI$57,MATCH(G$7,GRID!$A$47:$A$57,0),MATCH(1,($U$2=GRID!$B$31:$BI$31)*(КАЛЕНДАРЬ!$BI22=GRID!$B$33:$BI$33), 0))*GRID!$B$65,
ROUNDUP(INDEX(GRID!$B$47:$BI$57,MATCH(G$7,GRID!$A$47:$A$57,0),MATCH(1,($U$2=GRID!$B$31:$BI$31)*(КАЛЕНДАРЬ!$BI22=GRID!$B$33:$BI$33),0))*GRID!$B$65*(1-GRID!$B$69),0))</f>
        <v>26574</v>
      </c>
      <c r="I555" s="47" cm="1">
        <f t="array" ref="I555">IF($I$2="Путешествия с детьми",
INDEX(GRID!$B$34:$BI$44,MATCH(I$7,GRID!$A$34:$A$44,0),MATCH(1,($U$2=GRID!$B$31:$BI$31)*(КАЛЕНДАРЬ!$BI22=GRID!$B$33:$BI$33), 0))*GRID!$B$65,
ROUNDUP(INDEX(GRID!$B$34:$BI$44,MATCH(I$7,GRID!$A$34:$A$44,0),MATCH(1,($U$2=GRID!$B$31:$BI$31)*(КАЛЕНДАРЬ!$BI22=GRID!$B$33:$BI$33),0))*GRID!$B$65*(1-GRID!$B$69),0))</f>
        <v>26058</v>
      </c>
      <c r="J555" s="47" cm="1">
        <f t="array" ref="J555">IF($I$2="Путешествия с детьми",
INDEX(GRID!$B$47:$BI$57,MATCH(I$7,GRID!$A$47:$A$57,0),MATCH(1,($U$2=GRID!$B$31:$BI$31)*(КАЛЕНДАРЬ!$BI22=GRID!$B$33:$BI$33), 0))*GRID!$B$65,
ROUNDUP(INDEX(GRID!$B$47:$BI$57,MATCH(I$7,GRID!$A$47:$A$57,0),MATCH(1,($U$2=GRID!$B$31:$BI$31)*(КАЛЕНДАРЬ!$BI22=GRID!$B$33:$BI$33),0))*GRID!$B$65*(1-GRID!$B$69),0))</f>
        <v>28294</v>
      </c>
      <c r="K555" s="47" cm="1">
        <f t="array" ref="K555">IF($I$2="Путешествия с детьми",
INDEX(GRID!$B$34:$BI$44,MATCH(K$7,GRID!$A$34:$A$44,0),MATCH(1,($U$2=GRID!$B$31:$BI$31)*(КАЛЕНДАРЬ!$BI22=GRID!$B$33:$BI$33), 0))*GRID!$B$65,
ROUNDUP(INDEX(GRID!$B$34:$BI$44,MATCH(K$7,GRID!$A$34:$A$44,0),MATCH(1,($U$2=GRID!$B$31:$BI$31)*(КАЛЕНДАРЬ!$BI22=GRID!$B$33:$BI$33),0))*GRID!$B$65*(1-GRID!$B$69),0))</f>
        <v>27004</v>
      </c>
      <c r="L555" s="47" cm="1">
        <f t="array" ref="L555">IF($I$2="Путешествия с детьми",
INDEX(GRID!$B$47:$BI$57,MATCH(K$7,GRID!$A$47:$A$57,0),MATCH(1,($U$2=GRID!$B$31:$BI$31)*(КАЛЕНДАРЬ!$BI22=GRID!$B$33:$BI$33), 0))*GRID!$B$65,
ROUNDUP(INDEX(GRID!$B$47:$BI$57,MATCH(K$7,GRID!$A$47:$A$57,0),MATCH(1,($U$2=GRID!$B$31:$BI$31)*(КАЛЕНДАРЬ!$BI22=GRID!$B$33:$BI$33),0))*GRID!$B$65*(1-GRID!$B$69),0))</f>
        <v>29240</v>
      </c>
      <c r="M555" s="47" cm="1">
        <f t="array" ref="M555">IF($I$2="Путешествия с детьми",
INDEX(GRID!$B$34:$BI$44,MATCH(M$7,GRID!$A$34:$A$44,0),MATCH(1,($U$2=GRID!$B$31:$BI$31)*(КАЛЕНДАРЬ!$BI22=GRID!$B$33:$BI$33), 0))*GRID!$B$65,
ROUNDUP(INDEX(GRID!$B$34:$BI$44,MATCH(M$7,GRID!$A$34:$A$44,0),MATCH(1,($U$2=GRID!$B$31:$BI$31)*(КАЛЕНДАРЬ!$BI22=GRID!$B$33:$BI$33),0))*GRID!$B$65*(1-GRID!$B$69),0))</f>
        <v>28724</v>
      </c>
      <c r="N555" s="47" cm="1">
        <f t="array" ref="N555">IF($I$2="Путешествия с детьми",
INDEX(GRID!$B$47:$BI$57,MATCH(M$7,GRID!$A$47:$A$57,0),MATCH(1,($U$2=GRID!$B$31:$BI$31)*(КАЛЕНДАРЬ!$BI22=GRID!$B$33:$BI$33), 0))*GRID!$B$65,
ROUNDUP(INDEX(GRID!$B$47:$BI$57,MATCH(M$7,GRID!$A$47:$A$57,0),MATCH(1,($U$2=GRID!$B$31:$BI$31)*(КАЛЕНДАРЬ!$BI22=GRID!$B$33:$BI$33),0))*GRID!$B$65*(1-GRID!$B$69),0))</f>
        <v>30960</v>
      </c>
      <c r="O555" s="47" cm="1">
        <f t="array" ref="O555">IF($I$2="Путешествия с детьми",
INDEX(GRID!$B$34:$BI$44,MATCH(O$7,GRID!$A$34:$A$44,0),MATCH(1,($U$2=GRID!$B$31:$BI$31)*(КАЛЕНДАРЬ!$BI22=GRID!$B$33:$BI$33), 0))*GRID!$B$65,
ROUNDUP(INDEX(GRID!$B$34:$BI$44,MATCH(O$7,GRID!$A$34:$A$44,0),MATCH(1,($U$2=GRID!$B$31:$BI$31)*(КАЛЕНДАРЬ!$BI22=GRID!$B$33:$BI$33),0))*GRID!$B$65*(1-GRID!$B$69),0))</f>
        <v>35174</v>
      </c>
      <c r="P555" s="47" cm="1">
        <f t="array" ref="P555">IF($I$2="Путешествия с детьми",
INDEX(GRID!$B$47:$BI$57,MATCH(O$7,GRID!$A$47:$A$57,0),MATCH(1,($U$2=GRID!$B$31:$BI$31)*(КАЛЕНДАРЬ!$BI22=GRID!$B$33:$BI$33), 0))*GRID!$B$65,
ROUNDUP(INDEX(GRID!$B$47:$BI$57,MATCH(O$7,GRID!$A$47:$A$57,0),MATCH(1,($U$2=GRID!$B$31:$BI$31)*(КАЛЕНДАРЬ!$BI22=GRID!$B$33:$BI$33),0))*GRID!$B$65*(1-GRID!$B$69),0))</f>
        <v>37410</v>
      </c>
      <c r="Q555" s="47" cm="1">
        <f t="array" ref="Q555">IF($I$2="Путешествия с детьми",
INDEX(GRID!$B$34:$BI$44,MATCH(Q$7,GRID!$A$34:$A$44,0),MATCH(1,($U$2=GRID!$B$31:$BI$31)*(КАЛЕНДАРЬ!$BI22=GRID!$B$33:$BI$33), 0))*GRID!$B$65,
ROUNDUP(INDEX(GRID!$B$34:$BI$44,MATCH(Q$7,GRID!$A$34:$A$44,0),MATCH(1,($U$2=GRID!$B$31:$BI$31)*(КАЛЕНДАРЬ!$BI22=GRID!$B$33:$BI$33),0))*GRID!$B$65*(1-GRID!$B$69),0))</f>
        <v>37066</v>
      </c>
      <c r="R555" s="47" cm="1">
        <f t="array" ref="R555">IF($I$2="Путешествия с детьми",
INDEX(GRID!$B$47:$BI$57,MATCH(Q$7,GRID!$A$47:$A$57,0),MATCH(1,($U$2=GRID!$B$31:$BI$31)*(КАЛЕНДАРЬ!$BI22=GRID!$B$33:$BI$33), 0))*GRID!$B$65,
ROUNDUP(INDEX(GRID!$B$47:$BI$57,MATCH(Q$7,GRID!$A$47:$A$57,0),MATCH(1,($U$2=GRID!$B$31:$BI$31)*(КАЛЕНДАРЬ!$BI22=GRID!$B$33:$BI$33),0))*GRID!$B$65*(1-GRID!$B$69),0))</f>
        <v>39302</v>
      </c>
      <c r="S555" s="47" cm="1">
        <f t="array" ref="S555">IF($I$2="Путешествия с детьми",
INDEX(GRID!$B$34:$BI$44,MATCH(S$7,GRID!$A$34:$A$44,0),MATCH(1,($U$2=GRID!$B$31:$BI$31)*(КАЛЕНДАРЬ!$BI22=GRID!$B$33:$BI$33), 0))*GRID!$B$65,
ROUNDUP(INDEX(GRID!$B$34:$BI$44,MATCH(S$7,GRID!$A$34:$A$44,0),MATCH(1,($U$2=GRID!$B$31:$BI$31)*(КАЛЕНДАРЬ!$BI22=GRID!$B$33:$BI$33),0))*GRID!$B$65*(1-GRID!$B$69),0))</f>
        <v>40334</v>
      </c>
      <c r="T555" s="47" cm="1">
        <f t="array" ref="T555">IF($I$2="Путешествия с детьми",
INDEX(GRID!$B$47:$BI$57,MATCH(S$7,GRID!$A$47:$A$57,0),MATCH(1,($U$2=GRID!$B$31:$BI$31)*(КАЛЕНДАРЬ!$BI22=GRID!$B$33:$BI$33), 0))*GRID!$B$65,
ROUNDUP(INDEX(GRID!$B$47:$BI$57,MATCH(S$7,GRID!$A$47:$A$57,0),MATCH(1,($U$2=GRID!$B$31:$BI$31)*(КАЛЕНДАРЬ!$BI22=GRID!$B$33:$BI$33),0))*GRID!$B$65*(1-GRID!$B$69),0))</f>
        <v>42570</v>
      </c>
      <c r="U555" s="47" cm="1">
        <f t="array" ref="U555">IF($I$2="Путешествия с детьми",
INDEX(GRID!$B$34:$BI$44,MATCH(U$7,GRID!$A$34:$A$44,0),MATCH(1,($U$2=GRID!$B$31:$BI$31)*(КАЛЕНДАРЬ!$BI22=GRID!$B$33:$BI$33), 0))*GRID!$B$65,
ROUNDUP(INDEX(GRID!$B$34:$BI$44,MATCH(U$7,GRID!$A$34:$A$44,0),MATCH(1,($U$2=GRID!$B$31:$BI$31)*(КАЛЕНДАРЬ!$BI22=GRID!$B$33:$BI$33),0))*GRID!$B$65*(1-GRID!$B$69),0))</f>
        <v>45838</v>
      </c>
      <c r="V555" s="47" cm="1">
        <f t="array" ref="V555">IF($I$2="Путешествия с детьми",
INDEX(GRID!$B$47:$BI$57,MATCH(U$7,GRID!$A$47:$A$57,0),MATCH(1,($U$2=GRID!$B$31:$BI$31)*(КАЛЕНДАРЬ!$BI22=GRID!$B$33:$BI$33), 0))*GRID!$B$65,
ROUNDUP(INDEX(GRID!$B$47:$BI$57,MATCH(U$7,GRID!$A$47:$A$57,0),MATCH(1,($U$2=GRID!$B$31:$BI$31)*(КАЛЕНДАРЬ!$BI22=GRID!$B$33:$BI$33),0))*GRID!$B$65*(1-GRID!$B$69),0))</f>
        <v>48074</v>
      </c>
      <c r="W555" s="47" cm="1">
        <f t="array" ref="W555">IF($I$2="Путешествия с детьми",
INDEX(GRID!$B$34:$BI$44,MATCH(W$7,GRID!$A$34:$A$44,0),MATCH(1,($U$2=GRID!$B$31:$BI$31)*(КАЛЕНДАРЬ!$BI22=GRID!$B$33:$BI$33), 0))*GRID!$B$65,
ROUNDUP(INDEX(GRID!$B$34:$BI$44,MATCH(W$7,GRID!$A$34:$A$44,0),MATCH(1,($U$2=GRID!$B$31:$BI$31)*(КАЛЕНДАРЬ!$BI22=GRID!$B$33:$BI$33),0))*GRID!$B$65*(1-GRID!$B$69),0))</f>
        <v>144308</v>
      </c>
      <c r="X555" s="47" cm="1">
        <f t="array" ref="X555">IF($I$2="Путешествия с детьми",
INDEX(GRID!$B$47:$BI$57,MATCH(W$7,GRID!$A$47:$A$57,0),MATCH(1,($U$2=GRID!$B$31:$BI$31)*(КАЛЕНДАРЬ!$BI22=GRID!$B$33:$BI$33), 0))*GRID!$B$65,
ROUNDUP(INDEX(GRID!$B$47:$BI$57,MATCH(W$7,GRID!$A$47:$A$57,0),MATCH(1,($U$2=GRID!$B$31:$BI$31)*(КАЛЕНДАРЬ!$BI22=GRID!$B$33:$BI$33),0))*GRID!$B$65*(1-GRID!$B$69),0))</f>
        <v>146544</v>
      </c>
    </row>
    <row r="556" spans="1:24" ht="13.5" customHeight="1" x14ac:dyDescent="0.2">
      <c r="A556" s="117" t="s">
        <v>46</v>
      </c>
      <c r="B556" s="117">
        <v>20</v>
      </c>
      <c r="C556" s="138" cm="1">
        <f t="array" ref="C556">IF($I$2="Путешествия с детьми",
INDEX(GRID!$B$34:$BI$44,MATCH(C$7,GRID!$A$34:$A$44,0),MATCH(1,($U$2=GRID!$B$31:$BI$31)*(КАЛЕНДАРЬ!$BI23=GRID!$B$33:$BI$33), 0))*GRID!$B$65,
ROUNDUP(INDEX(GRID!$B$34:$BI$44,MATCH(C$7,GRID!$A$34:$A$44,0),MATCH(1,($U$2=GRID!$B$31:$BI$31)*(КАЛЕНДАРЬ!$BI23=GRID!$B$33:$BI$33),0))*GRID!$B$65*(1-GRID!$B$69),0))</f>
        <v>21672</v>
      </c>
      <c r="D556" s="47" cm="1">
        <f t="array" ref="D556">IF($I$2="Путешествия с детьми",
INDEX(GRID!$B$47:$BI$57,MATCH(C$7,GRID!$A$47:$A$57,0),MATCH(1,($U$2=GRID!$B$31:$BI$31)*(КАЛЕНДАРЬ!$BI23=GRID!$B$33:$BI$33), 0))*GRID!$B$65,
ROUNDUP(INDEX(GRID!$B$47:$BI$57,MATCH(C$7,GRID!$A$47:$A$57,0),MATCH(1,($U$2=GRID!$B$31:$BI$31)*(КАЛЕНДАРЬ!$BI23=GRID!$B$33:$BI$33),0))*GRID!$B$65*(1-GRID!$B$69),0))</f>
        <v>23908</v>
      </c>
      <c r="E556" s="47" cm="1">
        <f t="array" ref="E556">IF($I$2="Путешествия с детьми",
INDEX(GRID!$B$34:$BI$44,MATCH(E$7,GRID!$A$34:$A$44,0),MATCH(1,($U$2=GRID!$B$31:$BI$31)*(КАЛЕНДАРЬ!$BI23=GRID!$B$33:$BI$33), 0))*GRID!$B$65,
ROUNDUP(INDEX(GRID!$B$34:$BI$44,MATCH(E$7,GRID!$A$34:$A$44,0),MATCH(1,($U$2=GRID!$B$31:$BI$31)*(КАЛЕНДАРЬ!$BI23=GRID!$B$33:$BI$33),0))*GRID!$B$65*(1-GRID!$B$69),0))</f>
        <v>23392</v>
      </c>
      <c r="F556" s="47" cm="1">
        <f t="array" ref="F556">IF($I$2="Путешествия с детьми",
INDEX(GRID!$B$47:$BI$57,MATCH(E$7,GRID!$A$47:$A$57,0),MATCH(1,($U$2=GRID!$B$31:$BI$31)*(КАЛЕНДАРЬ!$BI23=GRID!$B$33:$BI$33), 0))*GRID!$B$65,
ROUNDUP(INDEX(GRID!$B$47:$BI$57,MATCH(E$7,GRID!$A$47:$A$57,0),MATCH(1,($U$2=GRID!$B$31:$BI$31)*(КАЛЕНДАРЬ!$BI23=GRID!$B$33:$BI$33),0))*GRID!$B$65*(1-GRID!$B$69),0))</f>
        <v>25628</v>
      </c>
      <c r="G556" s="47" cm="1">
        <f t="array" ref="G556">IF($I$2="Путешествия с детьми",
INDEX(GRID!$B$34:$BI$44,MATCH(G$7,GRID!$A$34:$A$44,0),MATCH(1,($U$2=GRID!$B$31:$BI$31)*(КАЛЕНДАРЬ!$BI23=GRID!$B$33:$BI$33), 0))*GRID!$B$65,
ROUNDUP(INDEX(GRID!$B$34:$BI$44,MATCH(G$7,GRID!$A$34:$A$44,0),MATCH(1,($U$2=GRID!$B$31:$BI$31)*(КАЛЕНДАРЬ!$BI23=GRID!$B$33:$BI$33),0))*GRID!$B$65*(1-GRID!$B$69),0))</f>
        <v>24338</v>
      </c>
      <c r="H556" s="47" cm="1">
        <f t="array" ref="H556">IF($I$2="Путешествия с детьми",
INDEX(GRID!$B$47:$BI$57,MATCH(G$7,GRID!$A$47:$A$57,0),MATCH(1,($U$2=GRID!$B$31:$BI$31)*(КАЛЕНДАРЬ!$BI23=GRID!$B$33:$BI$33), 0))*GRID!$B$65,
ROUNDUP(INDEX(GRID!$B$47:$BI$57,MATCH(G$7,GRID!$A$47:$A$57,0),MATCH(1,($U$2=GRID!$B$31:$BI$31)*(КАЛЕНДАРЬ!$BI23=GRID!$B$33:$BI$33),0))*GRID!$B$65*(1-GRID!$B$69),0))</f>
        <v>26574</v>
      </c>
      <c r="I556" s="47" cm="1">
        <f t="array" ref="I556">IF($I$2="Путешествия с детьми",
INDEX(GRID!$B$34:$BI$44,MATCH(I$7,GRID!$A$34:$A$44,0),MATCH(1,($U$2=GRID!$B$31:$BI$31)*(КАЛЕНДАРЬ!$BI23=GRID!$B$33:$BI$33), 0))*GRID!$B$65,
ROUNDUP(INDEX(GRID!$B$34:$BI$44,MATCH(I$7,GRID!$A$34:$A$44,0),MATCH(1,($U$2=GRID!$B$31:$BI$31)*(КАЛЕНДАРЬ!$BI23=GRID!$B$33:$BI$33),0))*GRID!$B$65*(1-GRID!$B$69),0))</f>
        <v>26058</v>
      </c>
      <c r="J556" s="47" cm="1">
        <f t="array" ref="J556">IF($I$2="Путешествия с детьми",
INDEX(GRID!$B$47:$BI$57,MATCH(I$7,GRID!$A$47:$A$57,0),MATCH(1,($U$2=GRID!$B$31:$BI$31)*(КАЛЕНДАРЬ!$BI23=GRID!$B$33:$BI$33), 0))*GRID!$B$65,
ROUNDUP(INDEX(GRID!$B$47:$BI$57,MATCH(I$7,GRID!$A$47:$A$57,0),MATCH(1,($U$2=GRID!$B$31:$BI$31)*(КАЛЕНДАРЬ!$BI23=GRID!$B$33:$BI$33),0))*GRID!$B$65*(1-GRID!$B$69),0))</f>
        <v>28294</v>
      </c>
      <c r="K556" s="47" cm="1">
        <f t="array" ref="K556">IF($I$2="Путешествия с детьми",
INDEX(GRID!$B$34:$BI$44,MATCH(K$7,GRID!$A$34:$A$44,0),MATCH(1,($U$2=GRID!$B$31:$BI$31)*(КАЛЕНДАРЬ!$BI23=GRID!$B$33:$BI$33), 0))*GRID!$B$65,
ROUNDUP(INDEX(GRID!$B$34:$BI$44,MATCH(K$7,GRID!$A$34:$A$44,0),MATCH(1,($U$2=GRID!$B$31:$BI$31)*(КАЛЕНДАРЬ!$BI23=GRID!$B$33:$BI$33),0))*GRID!$B$65*(1-GRID!$B$69),0))</f>
        <v>27004</v>
      </c>
      <c r="L556" s="47" cm="1">
        <f t="array" ref="L556">IF($I$2="Путешествия с детьми",
INDEX(GRID!$B$47:$BI$57,MATCH(K$7,GRID!$A$47:$A$57,0),MATCH(1,($U$2=GRID!$B$31:$BI$31)*(КАЛЕНДАРЬ!$BI23=GRID!$B$33:$BI$33), 0))*GRID!$B$65,
ROUNDUP(INDEX(GRID!$B$47:$BI$57,MATCH(K$7,GRID!$A$47:$A$57,0),MATCH(1,($U$2=GRID!$B$31:$BI$31)*(КАЛЕНДАРЬ!$BI23=GRID!$B$33:$BI$33),0))*GRID!$B$65*(1-GRID!$B$69),0))</f>
        <v>29240</v>
      </c>
      <c r="M556" s="47" cm="1">
        <f t="array" ref="M556">IF($I$2="Путешествия с детьми",
INDEX(GRID!$B$34:$BI$44,MATCH(M$7,GRID!$A$34:$A$44,0),MATCH(1,($U$2=GRID!$B$31:$BI$31)*(КАЛЕНДАРЬ!$BI23=GRID!$B$33:$BI$33), 0))*GRID!$B$65,
ROUNDUP(INDEX(GRID!$B$34:$BI$44,MATCH(M$7,GRID!$A$34:$A$44,0),MATCH(1,($U$2=GRID!$B$31:$BI$31)*(КАЛЕНДАРЬ!$BI23=GRID!$B$33:$BI$33),0))*GRID!$B$65*(1-GRID!$B$69),0))</f>
        <v>28724</v>
      </c>
      <c r="N556" s="47" cm="1">
        <f t="array" ref="N556">IF($I$2="Путешествия с детьми",
INDEX(GRID!$B$47:$BI$57,MATCH(M$7,GRID!$A$47:$A$57,0),MATCH(1,($U$2=GRID!$B$31:$BI$31)*(КАЛЕНДАРЬ!$BI23=GRID!$B$33:$BI$33), 0))*GRID!$B$65,
ROUNDUP(INDEX(GRID!$B$47:$BI$57,MATCH(M$7,GRID!$A$47:$A$57,0),MATCH(1,($U$2=GRID!$B$31:$BI$31)*(КАЛЕНДАРЬ!$BI23=GRID!$B$33:$BI$33),0))*GRID!$B$65*(1-GRID!$B$69),0))</f>
        <v>30960</v>
      </c>
      <c r="O556" s="47" cm="1">
        <f t="array" ref="O556">IF($I$2="Путешествия с детьми",
INDEX(GRID!$B$34:$BI$44,MATCH(O$7,GRID!$A$34:$A$44,0),MATCH(1,($U$2=GRID!$B$31:$BI$31)*(КАЛЕНДАРЬ!$BI23=GRID!$B$33:$BI$33), 0))*GRID!$B$65,
ROUNDUP(INDEX(GRID!$B$34:$BI$44,MATCH(O$7,GRID!$A$34:$A$44,0),MATCH(1,($U$2=GRID!$B$31:$BI$31)*(КАЛЕНДАРЬ!$BI23=GRID!$B$33:$BI$33),0))*GRID!$B$65*(1-GRID!$B$69),0))</f>
        <v>35174</v>
      </c>
      <c r="P556" s="47" cm="1">
        <f t="array" ref="P556">IF($I$2="Путешествия с детьми",
INDEX(GRID!$B$47:$BI$57,MATCH(O$7,GRID!$A$47:$A$57,0),MATCH(1,($U$2=GRID!$B$31:$BI$31)*(КАЛЕНДАРЬ!$BI23=GRID!$B$33:$BI$33), 0))*GRID!$B$65,
ROUNDUP(INDEX(GRID!$B$47:$BI$57,MATCH(O$7,GRID!$A$47:$A$57,0),MATCH(1,($U$2=GRID!$B$31:$BI$31)*(КАЛЕНДАРЬ!$BI23=GRID!$B$33:$BI$33),0))*GRID!$B$65*(1-GRID!$B$69),0))</f>
        <v>37410</v>
      </c>
      <c r="Q556" s="47" cm="1">
        <f t="array" ref="Q556">IF($I$2="Путешествия с детьми",
INDEX(GRID!$B$34:$BI$44,MATCH(Q$7,GRID!$A$34:$A$44,0),MATCH(1,($U$2=GRID!$B$31:$BI$31)*(КАЛЕНДАРЬ!$BI23=GRID!$B$33:$BI$33), 0))*GRID!$B$65,
ROUNDUP(INDEX(GRID!$B$34:$BI$44,MATCH(Q$7,GRID!$A$34:$A$44,0),MATCH(1,($U$2=GRID!$B$31:$BI$31)*(КАЛЕНДАРЬ!$BI23=GRID!$B$33:$BI$33),0))*GRID!$B$65*(1-GRID!$B$69),0))</f>
        <v>37066</v>
      </c>
      <c r="R556" s="47" cm="1">
        <f t="array" ref="R556">IF($I$2="Путешествия с детьми",
INDEX(GRID!$B$47:$BI$57,MATCH(Q$7,GRID!$A$47:$A$57,0),MATCH(1,($U$2=GRID!$B$31:$BI$31)*(КАЛЕНДАРЬ!$BI23=GRID!$B$33:$BI$33), 0))*GRID!$B$65,
ROUNDUP(INDEX(GRID!$B$47:$BI$57,MATCH(Q$7,GRID!$A$47:$A$57,0),MATCH(1,($U$2=GRID!$B$31:$BI$31)*(КАЛЕНДАРЬ!$BI23=GRID!$B$33:$BI$33),0))*GRID!$B$65*(1-GRID!$B$69),0))</f>
        <v>39302</v>
      </c>
      <c r="S556" s="47" cm="1">
        <f t="array" ref="S556">IF($I$2="Путешествия с детьми",
INDEX(GRID!$B$34:$BI$44,MATCH(S$7,GRID!$A$34:$A$44,0),MATCH(1,($U$2=GRID!$B$31:$BI$31)*(КАЛЕНДАРЬ!$BI23=GRID!$B$33:$BI$33), 0))*GRID!$B$65,
ROUNDUP(INDEX(GRID!$B$34:$BI$44,MATCH(S$7,GRID!$A$34:$A$44,0),MATCH(1,($U$2=GRID!$B$31:$BI$31)*(КАЛЕНДАРЬ!$BI23=GRID!$B$33:$BI$33),0))*GRID!$B$65*(1-GRID!$B$69),0))</f>
        <v>40334</v>
      </c>
      <c r="T556" s="47" cm="1">
        <f t="array" ref="T556">IF($I$2="Путешествия с детьми",
INDEX(GRID!$B$47:$BI$57,MATCH(S$7,GRID!$A$47:$A$57,0),MATCH(1,($U$2=GRID!$B$31:$BI$31)*(КАЛЕНДАРЬ!$BI23=GRID!$B$33:$BI$33), 0))*GRID!$B$65,
ROUNDUP(INDEX(GRID!$B$47:$BI$57,MATCH(S$7,GRID!$A$47:$A$57,0),MATCH(1,($U$2=GRID!$B$31:$BI$31)*(КАЛЕНДАРЬ!$BI23=GRID!$B$33:$BI$33),0))*GRID!$B$65*(1-GRID!$B$69),0))</f>
        <v>42570</v>
      </c>
      <c r="U556" s="47" cm="1">
        <f t="array" ref="U556">IF($I$2="Путешествия с детьми",
INDEX(GRID!$B$34:$BI$44,MATCH(U$7,GRID!$A$34:$A$44,0),MATCH(1,($U$2=GRID!$B$31:$BI$31)*(КАЛЕНДАРЬ!$BI23=GRID!$B$33:$BI$33), 0))*GRID!$B$65,
ROUNDUP(INDEX(GRID!$B$34:$BI$44,MATCH(U$7,GRID!$A$34:$A$44,0),MATCH(1,($U$2=GRID!$B$31:$BI$31)*(КАЛЕНДАРЬ!$BI23=GRID!$B$33:$BI$33),0))*GRID!$B$65*(1-GRID!$B$69),0))</f>
        <v>45838</v>
      </c>
      <c r="V556" s="47" cm="1">
        <f t="array" ref="V556">IF($I$2="Путешествия с детьми",
INDEX(GRID!$B$47:$BI$57,MATCH(U$7,GRID!$A$47:$A$57,0),MATCH(1,($U$2=GRID!$B$31:$BI$31)*(КАЛЕНДАРЬ!$BI23=GRID!$B$33:$BI$33), 0))*GRID!$B$65,
ROUNDUP(INDEX(GRID!$B$47:$BI$57,MATCH(U$7,GRID!$A$47:$A$57,0),MATCH(1,($U$2=GRID!$B$31:$BI$31)*(КАЛЕНДАРЬ!$BI23=GRID!$B$33:$BI$33),0))*GRID!$B$65*(1-GRID!$B$69),0))</f>
        <v>48074</v>
      </c>
      <c r="W556" s="47" cm="1">
        <f t="array" ref="W556">IF($I$2="Путешествия с детьми",
INDEX(GRID!$B$34:$BI$44,MATCH(W$7,GRID!$A$34:$A$44,0),MATCH(1,($U$2=GRID!$B$31:$BI$31)*(КАЛЕНДАРЬ!$BI23=GRID!$B$33:$BI$33), 0))*GRID!$B$65,
ROUNDUP(INDEX(GRID!$B$34:$BI$44,MATCH(W$7,GRID!$A$34:$A$44,0),MATCH(1,($U$2=GRID!$B$31:$BI$31)*(КАЛЕНДАРЬ!$BI23=GRID!$B$33:$BI$33),0))*GRID!$B$65*(1-GRID!$B$69),0))</f>
        <v>144308</v>
      </c>
      <c r="X556" s="47" cm="1">
        <f t="array" ref="X556">IF($I$2="Путешествия с детьми",
INDEX(GRID!$B$47:$BI$57,MATCH(W$7,GRID!$A$47:$A$57,0),MATCH(1,($U$2=GRID!$B$31:$BI$31)*(КАЛЕНДАРЬ!$BI23=GRID!$B$33:$BI$33), 0))*GRID!$B$65,
ROUNDUP(INDEX(GRID!$B$47:$BI$57,MATCH(W$7,GRID!$A$47:$A$57,0),MATCH(1,($U$2=GRID!$B$31:$BI$31)*(КАЛЕНДАРЬ!$BI23=GRID!$B$33:$BI$33),0))*GRID!$B$65*(1-GRID!$B$69),0))</f>
        <v>146544</v>
      </c>
    </row>
    <row r="557" spans="1:24" ht="13.5" customHeight="1" x14ac:dyDescent="0.2">
      <c r="A557" s="117" t="s">
        <v>47</v>
      </c>
      <c r="B557" s="117">
        <v>21</v>
      </c>
      <c r="C557" s="138" cm="1">
        <f t="array" ref="C557">IF($I$2="Путешествия с детьми",
INDEX(GRID!$B$34:$BI$44,MATCH(C$7,GRID!$A$34:$A$44,0),MATCH(1,($U$2=GRID!$B$31:$BI$31)*(КАЛЕНДАРЬ!$BI24=GRID!$B$33:$BI$33), 0))*GRID!$B$65,
ROUNDUP(INDEX(GRID!$B$34:$BI$44,MATCH(C$7,GRID!$A$34:$A$44,0),MATCH(1,($U$2=GRID!$B$31:$BI$31)*(КАЛЕНДАРЬ!$BI24=GRID!$B$33:$BI$33),0))*GRID!$B$65*(1-GRID!$B$69),0))</f>
        <v>21672</v>
      </c>
      <c r="D557" s="47" cm="1">
        <f t="array" ref="D557">IF($I$2="Путешествия с детьми",
INDEX(GRID!$B$47:$BI$57,MATCH(C$7,GRID!$A$47:$A$57,0),MATCH(1,($U$2=GRID!$B$31:$BI$31)*(КАЛЕНДАРЬ!$BI24=GRID!$B$33:$BI$33), 0))*GRID!$B$65,
ROUNDUP(INDEX(GRID!$B$47:$BI$57,MATCH(C$7,GRID!$A$47:$A$57,0),MATCH(1,($U$2=GRID!$B$31:$BI$31)*(КАЛЕНДАРЬ!$BI24=GRID!$B$33:$BI$33),0))*GRID!$B$65*(1-GRID!$B$69),0))</f>
        <v>23908</v>
      </c>
      <c r="E557" s="47" cm="1">
        <f t="array" ref="E557">IF($I$2="Путешествия с детьми",
INDEX(GRID!$B$34:$BI$44,MATCH(E$7,GRID!$A$34:$A$44,0),MATCH(1,($U$2=GRID!$B$31:$BI$31)*(КАЛЕНДАРЬ!$BI24=GRID!$B$33:$BI$33), 0))*GRID!$B$65,
ROUNDUP(INDEX(GRID!$B$34:$BI$44,MATCH(E$7,GRID!$A$34:$A$44,0),MATCH(1,($U$2=GRID!$B$31:$BI$31)*(КАЛЕНДАРЬ!$BI24=GRID!$B$33:$BI$33),0))*GRID!$B$65*(1-GRID!$B$69),0))</f>
        <v>23392</v>
      </c>
      <c r="F557" s="47" cm="1">
        <f t="array" ref="F557">IF($I$2="Путешествия с детьми",
INDEX(GRID!$B$47:$BI$57,MATCH(E$7,GRID!$A$47:$A$57,0),MATCH(1,($U$2=GRID!$B$31:$BI$31)*(КАЛЕНДАРЬ!$BI24=GRID!$B$33:$BI$33), 0))*GRID!$B$65,
ROUNDUP(INDEX(GRID!$B$47:$BI$57,MATCH(E$7,GRID!$A$47:$A$57,0),MATCH(1,($U$2=GRID!$B$31:$BI$31)*(КАЛЕНДАРЬ!$BI24=GRID!$B$33:$BI$33),0))*GRID!$B$65*(1-GRID!$B$69),0))</f>
        <v>25628</v>
      </c>
      <c r="G557" s="47" cm="1">
        <f t="array" ref="G557">IF($I$2="Путешествия с детьми",
INDEX(GRID!$B$34:$BI$44,MATCH(G$7,GRID!$A$34:$A$44,0),MATCH(1,($U$2=GRID!$B$31:$BI$31)*(КАЛЕНДАРЬ!$BI24=GRID!$B$33:$BI$33), 0))*GRID!$B$65,
ROUNDUP(INDEX(GRID!$B$34:$BI$44,MATCH(G$7,GRID!$A$34:$A$44,0),MATCH(1,($U$2=GRID!$B$31:$BI$31)*(КАЛЕНДАРЬ!$BI24=GRID!$B$33:$BI$33),0))*GRID!$B$65*(1-GRID!$B$69),0))</f>
        <v>24338</v>
      </c>
      <c r="H557" s="47" cm="1">
        <f t="array" ref="H557">IF($I$2="Путешествия с детьми",
INDEX(GRID!$B$47:$BI$57,MATCH(G$7,GRID!$A$47:$A$57,0),MATCH(1,($U$2=GRID!$B$31:$BI$31)*(КАЛЕНДАРЬ!$BI24=GRID!$B$33:$BI$33), 0))*GRID!$B$65,
ROUNDUP(INDEX(GRID!$B$47:$BI$57,MATCH(G$7,GRID!$A$47:$A$57,0),MATCH(1,($U$2=GRID!$B$31:$BI$31)*(КАЛЕНДАРЬ!$BI24=GRID!$B$33:$BI$33),0))*GRID!$B$65*(1-GRID!$B$69),0))</f>
        <v>26574</v>
      </c>
      <c r="I557" s="47" cm="1">
        <f t="array" ref="I557">IF($I$2="Путешествия с детьми",
INDEX(GRID!$B$34:$BI$44,MATCH(I$7,GRID!$A$34:$A$44,0),MATCH(1,($U$2=GRID!$B$31:$BI$31)*(КАЛЕНДАРЬ!$BI24=GRID!$B$33:$BI$33), 0))*GRID!$B$65,
ROUNDUP(INDEX(GRID!$B$34:$BI$44,MATCH(I$7,GRID!$A$34:$A$44,0),MATCH(1,($U$2=GRID!$B$31:$BI$31)*(КАЛЕНДАРЬ!$BI24=GRID!$B$33:$BI$33),0))*GRID!$B$65*(1-GRID!$B$69),0))</f>
        <v>26058</v>
      </c>
      <c r="J557" s="47" cm="1">
        <f t="array" ref="J557">IF($I$2="Путешествия с детьми",
INDEX(GRID!$B$47:$BI$57,MATCH(I$7,GRID!$A$47:$A$57,0),MATCH(1,($U$2=GRID!$B$31:$BI$31)*(КАЛЕНДАРЬ!$BI24=GRID!$B$33:$BI$33), 0))*GRID!$B$65,
ROUNDUP(INDEX(GRID!$B$47:$BI$57,MATCH(I$7,GRID!$A$47:$A$57,0),MATCH(1,($U$2=GRID!$B$31:$BI$31)*(КАЛЕНДАРЬ!$BI24=GRID!$B$33:$BI$33),0))*GRID!$B$65*(1-GRID!$B$69),0))</f>
        <v>28294</v>
      </c>
      <c r="K557" s="47" cm="1">
        <f t="array" ref="K557">IF($I$2="Путешествия с детьми",
INDEX(GRID!$B$34:$BI$44,MATCH(K$7,GRID!$A$34:$A$44,0),MATCH(1,($U$2=GRID!$B$31:$BI$31)*(КАЛЕНДАРЬ!$BI24=GRID!$B$33:$BI$33), 0))*GRID!$B$65,
ROUNDUP(INDEX(GRID!$B$34:$BI$44,MATCH(K$7,GRID!$A$34:$A$44,0),MATCH(1,($U$2=GRID!$B$31:$BI$31)*(КАЛЕНДАРЬ!$BI24=GRID!$B$33:$BI$33),0))*GRID!$B$65*(1-GRID!$B$69),0))</f>
        <v>27004</v>
      </c>
      <c r="L557" s="47" cm="1">
        <f t="array" ref="L557">IF($I$2="Путешествия с детьми",
INDEX(GRID!$B$47:$BI$57,MATCH(K$7,GRID!$A$47:$A$57,0),MATCH(1,($U$2=GRID!$B$31:$BI$31)*(КАЛЕНДАРЬ!$BI24=GRID!$B$33:$BI$33), 0))*GRID!$B$65,
ROUNDUP(INDEX(GRID!$B$47:$BI$57,MATCH(K$7,GRID!$A$47:$A$57,0),MATCH(1,($U$2=GRID!$B$31:$BI$31)*(КАЛЕНДАРЬ!$BI24=GRID!$B$33:$BI$33),0))*GRID!$B$65*(1-GRID!$B$69),0))</f>
        <v>29240</v>
      </c>
      <c r="M557" s="47" cm="1">
        <f t="array" ref="M557">IF($I$2="Путешествия с детьми",
INDEX(GRID!$B$34:$BI$44,MATCH(M$7,GRID!$A$34:$A$44,0),MATCH(1,($U$2=GRID!$B$31:$BI$31)*(КАЛЕНДАРЬ!$BI24=GRID!$B$33:$BI$33), 0))*GRID!$B$65,
ROUNDUP(INDEX(GRID!$B$34:$BI$44,MATCH(M$7,GRID!$A$34:$A$44,0),MATCH(1,($U$2=GRID!$B$31:$BI$31)*(КАЛЕНДАРЬ!$BI24=GRID!$B$33:$BI$33),0))*GRID!$B$65*(1-GRID!$B$69),0))</f>
        <v>28724</v>
      </c>
      <c r="N557" s="47" cm="1">
        <f t="array" ref="N557">IF($I$2="Путешествия с детьми",
INDEX(GRID!$B$47:$BI$57,MATCH(M$7,GRID!$A$47:$A$57,0),MATCH(1,($U$2=GRID!$B$31:$BI$31)*(КАЛЕНДАРЬ!$BI24=GRID!$B$33:$BI$33), 0))*GRID!$B$65,
ROUNDUP(INDEX(GRID!$B$47:$BI$57,MATCH(M$7,GRID!$A$47:$A$57,0),MATCH(1,($U$2=GRID!$B$31:$BI$31)*(КАЛЕНДАРЬ!$BI24=GRID!$B$33:$BI$33),0))*GRID!$B$65*(1-GRID!$B$69),0))</f>
        <v>30960</v>
      </c>
      <c r="O557" s="47" cm="1">
        <f t="array" ref="O557">IF($I$2="Путешествия с детьми",
INDEX(GRID!$B$34:$BI$44,MATCH(O$7,GRID!$A$34:$A$44,0),MATCH(1,($U$2=GRID!$B$31:$BI$31)*(КАЛЕНДАРЬ!$BI24=GRID!$B$33:$BI$33), 0))*GRID!$B$65,
ROUNDUP(INDEX(GRID!$B$34:$BI$44,MATCH(O$7,GRID!$A$34:$A$44,0),MATCH(1,($U$2=GRID!$B$31:$BI$31)*(КАЛЕНДАРЬ!$BI24=GRID!$B$33:$BI$33),0))*GRID!$B$65*(1-GRID!$B$69),0))</f>
        <v>35174</v>
      </c>
      <c r="P557" s="47" cm="1">
        <f t="array" ref="P557">IF($I$2="Путешествия с детьми",
INDEX(GRID!$B$47:$BI$57,MATCH(O$7,GRID!$A$47:$A$57,0),MATCH(1,($U$2=GRID!$B$31:$BI$31)*(КАЛЕНДАРЬ!$BI24=GRID!$B$33:$BI$33), 0))*GRID!$B$65,
ROUNDUP(INDEX(GRID!$B$47:$BI$57,MATCH(O$7,GRID!$A$47:$A$57,0),MATCH(1,($U$2=GRID!$B$31:$BI$31)*(КАЛЕНДАРЬ!$BI24=GRID!$B$33:$BI$33),0))*GRID!$B$65*(1-GRID!$B$69),0))</f>
        <v>37410</v>
      </c>
      <c r="Q557" s="47" cm="1">
        <f t="array" ref="Q557">IF($I$2="Путешествия с детьми",
INDEX(GRID!$B$34:$BI$44,MATCH(Q$7,GRID!$A$34:$A$44,0),MATCH(1,($U$2=GRID!$B$31:$BI$31)*(КАЛЕНДАРЬ!$BI24=GRID!$B$33:$BI$33), 0))*GRID!$B$65,
ROUNDUP(INDEX(GRID!$B$34:$BI$44,MATCH(Q$7,GRID!$A$34:$A$44,0),MATCH(1,($U$2=GRID!$B$31:$BI$31)*(КАЛЕНДАРЬ!$BI24=GRID!$B$33:$BI$33),0))*GRID!$B$65*(1-GRID!$B$69),0))</f>
        <v>37066</v>
      </c>
      <c r="R557" s="47" cm="1">
        <f t="array" ref="R557">IF($I$2="Путешествия с детьми",
INDEX(GRID!$B$47:$BI$57,MATCH(Q$7,GRID!$A$47:$A$57,0),MATCH(1,($U$2=GRID!$B$31:$BI$31)*(КАЛЕНДАРЬ!$BI24=GRID!$B$33:$BI$33), 0))*GRID!$B$65,
ROUNDUP(INDEX(GRID!$B$47:$BI$57,MATCH(Q$7,GRID!$A$47:$A$57,0),MATCH(1,($U$2=GRID!$B$31:$BI$31)*(КАЛЕНДАРЬ!$BI24=GRID!$B$33:$BI$33),0))*GRID!$B$65*(1-GRID!$B$69),0))</f>
        <v>39302</v>
      </c>
      <c r="S557" s="47" cm="1">
        <f t="array" ref="S557">IF($I$2="Путешествия с детьми",
INDEX(GRID!$B$34:$BI$44,MATCH(S$7,GRID!$A$34:$A$44,0),MATCH(1,($U$2=GRID!$B$31:$BI$31)*(КАЛЕНДАРЬ!$BI24=GRID!$B$33:$BI$33), 0))*GRID!$B$65,
ROUNDUP(INDEX(GRID!$B$34:$BI$44,MATCH(S$7,GRID!$A$34:$A$44,0),MATCH(1,($U$2=GRID!$B$31:$BI$31)*(КАЛЕНДАРЬ!$BI24=GRID!$B$33:$BI$33),0))*GRID!$B$65*(1-GRID!$B$69),0))</f>
        <v>40334</v>
      </c>
      <c r="T557" s="47" cm="1">
        <f t="array" ref="T557">IF($I$2="Путешествия с детьми",
INDEX(GRID!$B$47:$BI$57,MATCH(S$7,GRID!$A$47:$A$57,0),MATCH(1,($U$2=GRID!$B$31:$BI$31)*(КАЛЕНДАРЬ!$BI24=GRID!$B$33:$BI$33), 0))*GRID!$B$65,
ROUNDUP(INDEX(GRID!$B$47:$BI$57,MATCH(S$7,GRID!$A$47:$A$57,0),MATCH(1,($U$2=GRID!$B$31:$BI$31)*(КАЛЕНДАРЬ!$BI24=GRID!$B$33:$BI$33),0))*GRID!$B$65*(1-GRID!$B$69),0))</f>
        <v>42570</v>
      </c>
      <c r="U557" s="47" cm="1">
        <f t="array" ref="U557">IF($I$2="Путешествия с детьми",
INDEX(GRID!$B$34:$BI$44,MATCH(U$7,GRID!$A$34:$A$44,0),MATCH(1,($U$2=GRID!$B$31:$BI$31)*(КАЛЕНДАРЬ!$BI24=GRID!$B$33:$BI$33), 0))*GRID!$B$65,
ROUNDUP(INDEX(GRID!$B$34:$BI$44,MATCH(U$7,GRID!$A$34:$A$44,0),MATCH(1,($U$2=GRID!$B$31:$BI$31)*(КАЛЕНДАРЬ!$BI24=GRID!$B$33:$BI$33),0))*GRID!$B$65*(1-GRID!$B$69),0))</f>
        <v>45838</v>
      </c>
      <c r="V557" s="47" cm="1">
        <f t="array" ref="V557">IF($I$2="Путешествия с детьми",
INDEX(GRID!$B$47:$BI$57,MATCH(U$7,GRID!$A$47:$A$57,0),MATCH(1,($U$2=GRID!$B$31:$BI$31)*(КАЛЕНДАРЬ!$BI24=GRID!$B$33:$BI$33), 0))*GRID!$B$65,
ROUNDUP(INDEX(GRID!$B$47:$BI$57,MATCH(U$7,GRID!$A$47:$A$57,0),MATCH(1,($U$2=GRID!$B$31:$BI$31)*(КАЛЕНДАРЬ!$BI24=GRID!$B$33:$BI$33),0))*GRID!$B$65*(1-GRID!$B$69),0))</f>
        <v>48074</v>
      </c>
      <c r="W557" s="47" cm="1">
        <f t="array" ref="W557">IF($I$2="Путешествия с детьми",
INDEX(GRID!$B$34:$BI$44,MATCH(W$7,GRID!$A$34:$A$44,0),MATCH(1,($U$2=GRID!$B$31:$BI$31)*(КАЛЕНДАРЬ!$BI24=GRID!$B$33:$BI$33), 0))*GRID!$B$65,
ROUNDUP(INDEX(GRID!$B$34:$BI$44,MATCH(W$7,GRID!$A$34:$A$44,0),MATCH(1,($U$2=GRID!$B$31:$BI$31)*(КАЛЕНДАРЬ!$BI24=GRID!$B$33:$BI$33),0))*GRID!$B$65*(1-GRID!$B$69),0))</f>
        <v>144308</v>
      </c>
      <c r="X557" s="47" cm="1">
        <f t="array" ref="X557">IF($I$2="Путешествия с детьми",
INDEX(GRID!$B$47:$BI$57,MATCH(W$7,GRID!$A$47:$A$57,0),MATCH(1,($U$2=GRID!$B$31:$BI$31)*(КАЛЕНДАРЬ!$BI24=GRID!$B$33:$BI$33), 0))*GRID!$B$65,
ROUNDUP(INDEX(GRID!$B$47:$BI$57,MATCH(W$7,GRID!$A$47:$A$57,0),MATCH(1,($U$2=GRID!$B$31:$BI$31)*(КАЛЕНДАРЬ!$BI24=GRID!$B$33:$BI$33),0))*GRID!$B$65*(1-GRID!$B$69),0))</f>
        <v>146544</v>
      </c>
    </row>
    <row r="558" spans="1:24" ht="13.5" customHeight="1" x14ac:dyDescent="0.2">
      <c r="A558" s="117" t="s">
        <v>48</v>
      </c>
      <c r="B558" s="117">
        <v>22</v>
      </c>
      <c r="C558" s="138" cm="1">
        <f t="array" ref="C558">IF($I$2="Путешествия с детьми",
INDEX(GRID!$B$34:$BI$44,MATCH(C$7,GRID!$A$34:$A$44,0),MATCH(1,($U$2=GRID!$B$31:$BI$31)*(КАЛЕНДАРЬ!$BI25=GRID!$B$33:$BI$33), 0))*GRID!$B$65,
ROUNDUP(INDEX(GRID!$B$34:$BI$44,MATCH(C$7,GRID!$A$34:$A$44,0),MATCH(1,($U$2=GRID!$B$31:$BI$31)*(КАЛЕНДАРЬ!$BI25=GRID!$B$33:$BI$33),0))*GRID!$B$65*(1-GRID!$B$69),0))</f>
        <v>21672</v>
      </c>
      <c r="D558" s="47" cm="1">
        <f t="array" ref="D558">IF($I$2="Путешествия с детьми",
INDEX(GRID!$B$47:$BI$57,MATCH(C$7,GRID!$A$47:$A$57,0),MATCH(1,($U$2=GRID!$B$31:$BI$31)*(КАЛЕНДАРЬ!$BI25=GRID!$B$33:$BI$33), 0))*GRID!$B$65,
ROUNDUP(INDEX(GRID!$B$47:$BI$57,MATCH(C$7,GRID!$A$47:$A$57,0),MATCH(1,($U$2=GRID!$B$31:$BI$31)*(КАЛЕНДАРЬ!$BI25=GRID!$B$33:$BI$33),0))*GRID!$B$65*(1-GRID!$B$69),0))</f>
        <v>23908</v>
      </c>
      <c r="E558" s="47" cm="1">
        <f t="array" ref="E558">IF($I$2="Путешествия с детьми",
INDEX(GRID!$B$34:$BI$44,MATCH(E$7,GRID!$A$34:$A$44,0),MATCH(1,($U$2=GRID!$B$31:$BI$31)*(КАЛЕНДАРЬ!$BI25=GRID!$B$33:$BI$33), 0))*GRID!$B$65,
ROUNDUP(INDEX(GRID!$B$34:$BI$44,MATCH(E$7,GRID!$A$34:$A$44,0),MATCH(1,($U$2=GRID!$B$31:$BI$31)*(КАЛЕНДАРЬ!$BI25=GRID!$B$33:$BI$33),0))*GRID!$B$65*(1-GRID!$B$69),0))</f>
        <v>23392</v>
      </c>
      <c r="F558" s="47" cm="1">
        <f t="array" ref="F558">IF($I$2="Путешествия с детьми",
INDEX(GRID!$B$47:$BI$57,MATCH(E$7,GRID!$A$47:$A$57,0),MATCH(1,($U$2=GRID!$B$31:$BI$31)*(КАЛЕНДАРЬ!$BI25=GRID!$B$33:$BI$33), 0))*GRID!$B$65,
ROUNDUP(INDEX(GRID!$B$47:$BI$57,MATCH(E$7,GRID!$A$47:$A$57,0),MATCH(1,($U$2=GRID!$B$31:$BI$31)*(КАЛЕНДАРЬ!$BI25=GRID!$B$33:$BI$33),0))*GRID!$B$65*(1-GRID!$B$69),0))</f>
        <v>25628</v>
      </c>
      <c r="G558" s="47" cm="1">
        <f t="array" ref="G558">IF($I$2="Путешествия с детьми",
INDEX(GRID!$B$34:$BI$44,MATCH(G$7,GRID!$A$34:$A$44,0),MATCH(1,($U$2=GRID!$B$31:$BI$31)*(КАЛЕНДАРЬ!$BI25=GRID!$B$33:$BI$33), 0))*GRID!$B$65,
ROUNDUP(INDEX(GRID!$B$34:$BI$44,MATCH(G$7,GRID!$A$34:$A$44,0),MATCH(1,($U$2=GRID!$B$31:$BI$31)*(КАЛЕНДАРЬ!$BI25=GRID!$B$33:$BI$33),0))*GRID!$B$65*(1-GRID!$B$69),0))</f>
        <v>24338</v>
      </c>
      <c r="H558" s="47" cm="1">
        <f t="array" ref="H558">IF($I$2="Путешествия с детьми",
INDEX(GRID!$B$47:$BI$57,MATCH(G$7,GRID!$A$47:$A$57,0),MATCH(1,($U$2=GRID!$B$31:$BI$31)*(КАЛЕНДАРЬ!$BI25=GRID!$B$33:$BI$33), 0))*GRID!$B$65,
ROUNDUP(INDEX(GRID!$B$47:$BI$57,MATCH(G$7,GRID!$A$47:$A$57,0),MATCH(1,($U$2=GRID!$B$31:$BI$31)*(КАЛЕНДАРЬ!$BI25=GRID!$B$33:$BI$33),0))*GRID!$B$65*(1-GRID!$B$69),0))</f>
        <v>26574</v>
      </c>
      <c r="I558" s="47" cm="1">
        <f t="array" ref="I558">IF($I$2="Путешествия с детьми",
INDEX(GRID!$B$34:$BI$44,MATCH(I$7,GRID!$A$34:$A$44,0),MATCH(1,($U$2=GRID!$B$31:$BI$31)*(КАЛЕНДАРЬ!$BI25=GRID!$B$33:$BI$33), 0))*GRID!$B$65,
ROUNDUP(INDEX(GRID!$B$34:$BI$44,MATCH(I$7,GRID!$A$34:$A$44,0),MATCH(1,($U$2=GRID!$B$31:$BI$31)*(КАЛЕНДАРЬ!$BI25=GRID!$B$33:$BI$33),0))*GRID!$B$65*(1-GRID!$B$69),0))</f>
        <v>26058</v>
      </c>
      <c r="J558" s="47" cm="1">
        <f t="array" ref="J558">IF($I$2="Путешествия с детьми",
INDEX(GRID!$B$47:$BI$57,MATCH(I$7,GRID!$A$47:$A$57,0),MATCH(1,($U$2=GRID!$B$31:$BI$31)*(КАЛЕНДАРЬ!$BI25=GRID!$B$33:$BI$33), 0))*GRID!$B$65,
ROUNDUP(INDEX(GRID!$B$47:$BI$57,MATCH(I$7,GRID!$A$47:$A$57,0),MATCH(1,($U$2=GRID!$B$31:$BI$31)*(КАЛЕНДАРЬ!$BI25=GRID!$B$33:$BI$33),0))*GRID!$B$65*(1-GRID!$B$69),0))</f>
        <v>28294</v>
      </c>
      <c r="K558" s="47" cm="1">
        <f t="array" ref="K558">IF($I$2="Путешествия с детьми",
INDEX(GRID!$B$34:$BI$44,MATCH(K$7,GRID!$A$34:$A$44,0),MATCH(1,($U$2=GRID!$B$31:$BI$31)*(КАЛЕНДАРЬ!$BI25=GRID!$B$33:$BI$33), 0))*GRID!$B$65,
ROUNDUP(INDEX(GRID!$B$34:$BI$44,MATCH(K$7,GRID!$A$34:$A$44,0),MATCH(1,($U$2=GRID!$B$31:$BI$31)*(КАЛЕНДАРЬ!$BI25=GRID!$B$33:$BI$33),0))*GRID!$B$65*(1-GRID!$B$69),0))</f>
        <v>27004</v>
      </c>
      <c r="L558" s="47" cm="1">
        <f t="array" ref="L558">IF($I$2="Путешествия с детьми",
INDEX(GRID!$B$47:$BI$57,MATCH(K$7,GRID!$A$47:$A$57,0),MATCH(1,($U$2=GRID!$B$31:$BI$31)*(КАЛЕНДАРЬ!$BI25=GRID!$B$33:$BI$33), 0))*GRID!$B$65,
ROUNDUP(INDEX(GRID!$B$47:$BI$57,MATCH(K$7,GRID!$A$47:$A$57,0),MATCH(1,($U$2=GRID!$B$31:$BI$31)*(КАЛЕНДАРЬ!$BI25=GRID!$B$33:$BI$33),0))*GRID!$B$65*(1-GRID!$B$69),0))</f>
        <v>29240</v>
      </c>
      <c r="M558" s="47" cm="1">
        <f t="array" ref="M558">IF($I$2="Путешествия с детьми",
INDEX(GRID!$B$34:$BI$44,MATCH(M$7,GRID!$A$34:$A$44,0),MATCH(1,($U$2=GRID!$B$31:$BI$31)*(КАЛЕНДАРЬ!$BI25=GRID!$B$33:$BI$33), 0))*GRID!$B$65,
ROUNDUP(INDEX(GRID!$B$34:$BI$44,MATCH(M$7,GRID!$A$34:$A$44,0),MATCH(1,($U$2=GRID!$B$31:$BI$31)*(КАЛЕНДАРЬ!$BI25=GRID!$B$33:$BI$33),0))*GRID!$B$65*(1-GRID!$B$69),0))</f>
        <v>28724</v>
      </c>
      <c r="N558" s="47" cm="1">
        <f t="array" ref="N558">IF($I$2="Путешествия с детьми",
INDEX(GRID!$B$47:$BI$57,MATCH(M$7,GRID!$A$47:$A$57,0),MATCH(1,($U$2=GRID!$B$31:$BI$31)*(КАЛЕНДАРЬ!$BI25=GRID!$B$33:$BI$33), 0))*GRID!$B$65,
ROUNDUP(INDEX(GRID!$B$47:$BI$57,MATCH(M$7,GRID!$A$47:$A$57,0),MATCH(1,($U$2=GRID!$B$31:$BI$31)*(КАЛЕНДАРЬ!$BI25=GRID!$B$33:$BI$33),0))*GRID!$B$65*(1-GRID!$B$69),0))</f>
        <v>30960</v>
      </c>
      <c r="O558" s="47" cm="1">
        <f t="array" ref="O558">IF($I$2="Путешествия с детьми",
INDEX(GRID!$B$34:$BI$44,MATCH(O$7,GRID!$A$34:$A$44,0),MATCH(1,($U$2=GRID!$B$31:$BI$31)*(КАЛЕНДАРЬ!$BI25=GRID!$B$33:$BI$33), 0))*GRID!$B$65,
ROUNDUP(INDEX(GRID!$B$34:$BI$44,MATCH(O$7,GRID!$A$34:$A$44,0),MATCH(1,($U$2=GRID!$B$31:$BI$31)*(КАЛЕНДАРЬ!$BI25=GRID!$B$33:$BI$33),0))*GRID!$B$65*(1-GRID!$B$69),0))</f>
        <v>35174</v>
      </c>
      <c r="P558" s="47" cm="1">
        <f t="array" ref="P558">IF($I$2="Путешествия с детьми",
INDEX(GRID!$B$47:$BI$57,MATCH(O$7,GRID!$A$47:$A$57,0),MATCH(1,($U$2=GRID!$B$31:$BI$31)*(КАЛЕНДАРЬ!$BI25=GRID!$B$33:$BI$33), 0))*GRID!$B$65,
ROUNDUP(INDEX(GRID!$B$47:$BI$57,MATCH(O$7,GRID!$A$47:$A$57,0),MATCH(1,($U$2=GRID!$B$31:$BI$31)*(КАЛЕНДАРЬ!$BI25=GRID!$B$33:$BI$33),0))*GRID!$B$65*(1-GRID!$B$69),0))</f>
        <v>37410</v>
      </c>
      <c r="Q558" s="47" cm="1">
        <f t="array" ref="Q558">IF($I$2="Путешествия с детьми",
INDEX(GRID!$B$34:$BI$44,MATCH(Q$7,GRID!$A$34:$A$44,0),MATCH(1,($U$2=GRID!$B$31:$BI$31)*(КАЛЕНДАРЬ!$BI25=GRID!$B$33:$BI$33), 0))*GRID!$B$65,
ROUNDUP(INDEX(GRID!$B$34:$BI$44,MATCH(Q$7,GRID!$A$34:$A$44,0),MATCH(1,($U$2=GRID!$B$31:$BI$31)*(КАЛЕНДАРЬ!$BI25=GRID!$B$33:$BI$33),0))*GRID!$B$65*(1-GRID!$B$69),0))</f>
        <v>37066</v>
      </c>
      <c r="R558" s="47" cm="1">
        <f t="array" ref="R558">IF($I$2="Путешествия с детьми",
INDEX(GRID!$B$47:$BI$57,MATCH(Q$7,GRID!$A$47:$A$57,0),MATCH(1,($U$2=GRID!$B$31:$BI$31)*(КАЛЕНДАРЬ!$BI25=GRID!$B$33:$BI$33), 0))*GRID!$B$65,
ROUNDUP(INDEX(GRID!$B$47:$BI$57,MATCH(Q$7,GRID!$A$47:$A$57,0),MATCH(1,($U$2=GRID!$B$31:$BI$31)*(КАЛЕНДАРЬ!$BI25=GRID!$B$33:$BI$33),0))*GRID!$B$65*(1-GRID!$B$69),0))</f>
        <v>39302</v>
      </c>
      <c r="S558" s="47" cm="1">
        <f t="array" ref="S558">IF($I$2="Путешествия с детьми",
INDEX(GRID!$B$34:$BI$44,MATCH(S$7,GRID!$A$34:$A$44,0),MATCH(1,($U$2=GRID!$B$31:$BI$31)*(КАЛЕНДАРЬ!$BI25=GRID!$B$33:$BI$33), 0))*GRID!$B$65,
ROUNDUP(INDEX(GRID!$B$34:$BI$44,MATCH(S$7,GRID!$A$34:$A$44,0),MATCH(1,($U$2=GRID!$B$31:$BI$31)*(КАЛЕНДАРЬ!$BI25=GRID!$B$33:$BI$33),0))*GRID!$B$65*(1-GRID!$B$69),0))</f>
        <v>40334</v>
      </c>
      <c r="T558" s="47" cm="1">
        <f t="array" ref="T558">IF($I$2="Путешествия с детьми",
INDEX(GRID!$B$47:$BI$57,MATCH(S$7,GRID!$A$47:$A$57,0),MATCH(1,($U$2=GRID!$B$31:$BI$31)*(КАЛЕНДАРЬ!$BI25=GRID!$B$33:$BI$33), 0))*GRID!$B$65,
ROUNDUP(INDEX(GRID!$B$47:$BI$57,MATCH(S$7,GRID!$A$47:$A$57,0),MATCH(1,($U$2=GRID!$B$31:$BI$31)*(КАЛЕНДАРЬ!$BI25=GRID!$B$33:$BI$33),0))*GRID!$B$65*(1-GRID!$B$69),0))</f>
        <v>42570</v>
      </c>
      <c r="U558" s="47" cm="1">
        <f t="array" ref="U558">IF($I$2="Путешествия с детьми",
INDEX(GRID!$B$34:$BI$44,MATCH(U$7,GRID!$A$34:$A$44,0),MATCH(1,($U$2=GRID!$B$31:$BI$31)*(КАЛЕНДАРЬ!$BI25=GRID!$B$33:$BI$33), 0))*GRID!$B$65,
ROUNDUP(INDEX(GRID!$B$34:$BI$44,MATCH(U$7,GRID!$A$34:$A$44,0),MATCH(1,($U$2=GRID!$B$31:$BI$31)*(КАЛЕНДАРЬ!$BI25=GRID!$B$33:$BI$33),0))*GRID!$B$65*(1-GRID!$B$69),0))</f>
        <v>45838</v>
      </c>
      <c r="V558" s="47" cm="1">
        <f t="array" ref="V558">IF($I$2="Путешествия с детьми",
INDEX(GRID!$B$47:$BI$57,MATCH(U$7,GRID!$A$47:$A$57,0),MATCH(1,($U$2=GRID!$B$31:$BI$31)*(КАЛЕНДАРЬ!$BI25=GRID!$B$33:$BI$33), 0))*GRID!$B$65,
ROUNDUP(INDEX(GRID!$B$47:$BI$57,MATCH(U$7,GRID!$A$47:$A$57,0),MATCH(1,($U$2=GRID!$B$31:$BI$31)*(КАЛЕНДАРЬ!$BI25=GRID!$B$33:$BI$33),0))*GRID!$B$65*(1-GRID!$B$69),0))</f>
        <v>48074</v>
      </c>
      <c r="W558" s="47" cm="1">
        <f t="array" ref="W558">IF($I$2="Путешествия с детьми",
INDEX(GRID!$B$34:$BI$44,MATCH(W$7,GRID!$A$34:$A$44,0),MATCH(1,($U$2=GRID!$B$31:$BI$31)*(КАЛЕНДАРЬ!$BI25=GRID!$B$33:$BI$33), 0))*GRID!$B$65,
ROUNDUP(INDEX(GRID!$B$34:$BI$44,MATCH(W$7,GRID!$A$34:$A$44,0),MATCH(1,($U$2=GRID!$B$31:$BI$31)*(КАЛЕНДАРЬ!$BI25=GRID!$B$33:$BI$33),0))*GRID!$B$65*(1-GRID!$B$69),0))</f>
        <v>144308</v>
      </c>
      <c r="X558" s="47" cm="1">
        <f t="array" ref="X558">IF($I$2="Путешествия с детьми",
INDEX(GRID!$B$47:$BI$57,MATCH(W$7,GRID!$A$47:$A$57,0),MATCH(1,($U$2=GRID!$B$31:$BI$31)*(КАЛЕНДАРЬ!$BI25=GRID!$B$33:$BI$33), 0))*GRID!$B$65,
ROUNDUP(INDEX(GRID!$B$47:$BI$57,MATCH(W$7,GRID!$A$47:$A$57,0),MATCH(1,($U$2=GRID!$B$31:$BI$31)*(КАЛЕНДАРЬ!$BI25=GRID!$B$33:$BI$33),0))*GRID!$B$65*(1-GRID!$B$69),0))</f>
        <v>146544</v>
      </c>
    </row>
    <row r="559" spans="1:24" ht="13.5" customHeight="1" x14ac:dyDescent="0.2">
      <c r="A559" s="117" t="s">
        <v>42</v>
      </c>
      <c r="B559" s="117">
        <v>23</v>
      </c>
      <c r="C559" s="138" cm="1">
        <f t="array" ref="C559">IF($I$2="Путешествия с детьми",
INDEX(GRID!$B$34:$BI$44,MATCH(C$7,GRID!$A$34:$A$44,0),MATCH(1,($U$2=GRID!$B$31:$BI$31)*(КАЛЕНДАРЬ!$BI26=GRID!$B$33:$BI$33), 0))*GRID!$B$65,
ROUNDUP(INDEX(GRID!$B$34:$BI$44,MATCH(C$7,GRID!$A$34:$A$44,0),MATCH(1,($U$2=GRID!$B$31:$BI$31)*(КАЛЕНДАРЬ!$BI26=GRID!$B$33:$BI$33),0))*GRID!$B$65*(1-GRID!$B$69),0))</f>
        <v>21672</v>
      </c>
      <c r="D559" s="47" cm="1">
        <f t="array" ref="D559">IF($I$2="Путешествия с детьми",
INDEX(GRID!$B$47:$BI$57,MATCH(C$7,GRID!$A$47:$A$57,0),MATCH(1,($U$2=GRID!$B$31:$BI$31)*(КАЛЕНДАРЬ!$BI26=GRID!$B$33:$BI$33), 0))*GRID!$B$65,
ROUNDUP(INDEX(GRID!$B$47:$BI$57,MATCH(C$7,GRID!$A$47:$A$57,0),MATCH(1,($U$2=GRID!$B$31:$BI$31)*(КАЛЕНДАРЬ!$BI26=GRID!$B$33:$BI$33),0))*GRID!$B$65*(1-GRID!$B$69),0))</f>
        <v>23908</v>
      </c>
      <c r="E559" s="47" cm="1">
        <f t="array" ref="E559">IF($I$2="Путешествия с детьми",
INDEX(GRID!$B$34:$BI$44,MATCH(E$7,GRID!$A$34:$A$44,0),MATCH(1,($U$2=GRID!$B$31:$BI$31)*(КАЛЕНДАРЬ!$BI26=GRID!$B$33:$BI$33), 0))*GRID!$B$65,
ROUNDUP(INDEX(GRID!$B$34:$BI$44,MATCH(E$7,GRID!$A$34:$A$44,0),MATCH(1,($U$2=GRID!$B$31:$BI$31)*(КАЛЕНДАРЬ!$BI26=GRID!$B$33:$BI$33),0))*GRID!$B$65*(1-GRID!$B$69),0))</f>
        <v>23392</v>
      </c>
      <c r="F559" s="47" cm="1">
        <f t="array" ref="F559">IF($I$2="Путешествия с детьми",
INDEX(GRID!$B$47:$BI$57,MATCH(E$7,GRID!$A$47:$A$57,0),MATCH(1,($U$2=GRID!$B$31:$BI$31)*(КАЛЕНДАРЬ!$BI26=GRID!$B$33:$BI$33), 0))*GRID!$B$65,
ROUNDUP(INDEX(GRID!$B$47:$BI$57,MATCH(E$7,GRID!$A$47:$A$57,0),MATCH(1,($U$2=GRID!$B$31:$BI$31)*(КАЛЕНДАРЬ!$BI26=GRID!$B$33:$BI$33),0))*GRID!$B$65*(1-GRID!$B$69),0))</f>
        <v>25628</v>
      </c>
      <c r="G559" s="47" cm="1">
        <f t="array" ref="G559">IF($I$2="Путешествия с детьми",
INDEX(GRID!$B$34:$BI$44,MATCH(G$7,GRID!$A$34:$A$44,0),MATCH(1,($U$2=GRID!$B$31:$BI$31)*(КАЛЕНДАРЬ!$BI26=GRID!$B$33:$BI$33), 0))*GRID!$B$65,
ROUNDUP(INDEX(GRID!$B$34:$BI$44,MATCH(G$7,GRID!$A$34:$A$44,0),MATCH(1,($U$2=GRID!$B$31:$BI$31)*(КАЛЕНДАРЬ!$BI26=GRID!$B$33:$BI$33),0))*GRID!$B$65*(1-GRID!$B$69),0))</f>
        <v>24338</v>
      </c>
      <c r="H559" s="47" cm="1">
        <f t="array" ref="H559">IF($I$2="Путешествия с детьми",
INDEX(GRID!$B$47:$BI$57,MATCH(G$7,GRID!$A$47:$A$57,0),MATCH(1,($U$2=GRID!$B$31:$BI$31)*(КАЛЕНДАРЬ!$BI26=GRID!$B$33:$BI$33), 0))*GRID!$B$65,
ROUNDUP(INDEX(GRID!$B$47:$BI$57,MATCH(G$7,GRID!$A$47:$A$57,0),MATCH(1,($U$2=GRID!$B$31:$BI$31)*(КАЛЕНДАРЬ!$BI26=GRID!$B$33:$BI$33),0))*GRID!$B$65*(1-GRID!$B$69),0))</f>
        <v>26574</v>
      </c>
      <c r="I559" s="47" cm="1">
        <f t="array" ref="I559">IF($I$2="Путешествия с детьми",
INDEX(GRID!$B$34:$BI$44,MATCH(I$7,GRID!$A$34:$A$44,0),MATCH(1,($U$2=GRID!$B$31:$BI$31)*(КАЛЕНДАРЬ!$BI26=GRID!$B$33:$BI$33), 0))*GRID!$B$65,
ROUNDUP(INDEX(GRID!$B$34:$BI$44,MATCH(I$7,GRID!$A$34:$A$44,0),MATCH(1,($U$2=GRID!$B$31:$BI$31)*(КАЛЕНДАРЬ!$BI26=GRID!$B$33:$BI$33),0))*GRID!$B$65*(1-GRID!$B$69),0))</f>
        <v>26058</v>
      </c>
      <c r="J559" s="47" cm="1">
        <f t="array" ref="J559">IF($I$2="Путешествия с детьми",
INDEX(GRID!$B$47:$BI$57,MATCH(I$7,GRID!$A$47:$A$57,0),MATCH(1,($U$2=GRID!$B$31:$BI$31)*(КАЛЕНДАРЬ!$BI26=GRID!$B$33:$BI$33), 0))*GRID!$B$65,
ROUNDUP(INDEX(GRID!$B$47:$BI$57,MATCH(I$7,GRID!$A$47:$A$57,0),MATCH(1,($U$2=GRID!$B$31:$BI$31)*(КАЛЕНДАРЬ!$BI26=GRID!$B$33:$BI$33),0))*GRID!$B$65*(1-GRID!$B$69),0))</f>
        <v>28294</v>
      </c>
      <c r="K559" s="47" cm="1">
        <f t="array" ref="K559">IF($I$2="Путешествия с детьми",
INDEX(GRID!$B$34:$BI$44,MATCH(K$7,GRID!$A$34:$A$44,0),MATCH(1,($U$2=GRID!$B$31:$BI$31)*(КАЛЕНДАРЬ!$BI26=GRID!$B$33:$BI$33), 0))*GRID!$B$65,
ROUNDUP(INDEX(GRID!$B$34:$BI$44,MATCH(K$7,GRID!$A$34:$A$44,0),MATCH(1,($U$2=GRID!$B$31:$BI$31)*(КАЛЕНДАРЬ!$BI26=GRID!$B$33:$BI$33),0))*GRID!$B$65*(1-GRID!$B$69),0))</f>
        <v>27004</v>
      </c>
      <c r="L559" s="47" cm="1">
        <f t="array" ref="L559">IF($I$2="Путешествия с детьми",
INDEX(GRID!$B$47:$BI$57,MATCH(K$7,GRID!$A$47:$A$57,0),MATCH(1,($U$2=GRID!$B$31:$BI$31)*(КАЛЕНДАРЬ!$BI26=GRID!$B$33:$BI$33), 0))*GRID!$B$65,
ROUNDUP(INDEX(GRID!$B$47:$BI$57,MATCH(K$7,GRID!$A$47:$A$57,0),MATCH(1,($U$2=GRID!$B$31:$BI$31)*(КАЛЕНДАРЬ!$BI26=GRID!$B$33:$BI$33),0))*GRID!$B$65*(1-GRID!$B$69),0))</f>
        <v>29240</v>
      </c>
      <c r="M559" s="47" cm="1">
        <f t="array" ref="M559">IF($I$2="Путешествия с детьми",
INDEX(GRID!$B$34:$BI$44,MATCH(M$7,GRID!$A$34:$A$44,0),MATCH(1,($U$2=GRID!$B$31:$BI$31)*(КАЛЕНДАРЬ!$BI26=GRID!$B$33:$BI$33), 0))*GRID!$B$65,
ROUNDUP(INDEX(GRID!$B$34:$BI$44,MATCH(M$7,GRID!$A$34:$A$44,0),MATCH(1,($U$2=GRID!$B$31:$BI$31)*(КАЛЕНДАРЬ!$BI26=GRID!$B$33:$BI$33),0))*GRID!$B$65*(1-GRID!$B$69),0))</f>
        <v>28724</v>
      </c>
      <c r="N559" s="47" cm="1">
        <f t="array" ref="N559">IF($I$2="Путешествия с детьми",
INDEX(GRID!$B$47:$BI$57,MATCH(M$7,GRID!$A$47:$A$57,0),MATCH(1,($U$2=GRID!$B$31:$BI$31)*(КАЛЕНДАРЬ!$BI26=GRID!$B$33:$BI$33), 0))*GRID!$B$65,
ROUNDUP(INDEX(GRID!$B$47:$BI$57,MATCH(M$7,GRID!$A$47:$A$57,0),MATCH(1,($U$2=GRID!$B$31:$BI$31)*(КАЛЕНДАРЬ!$BI26=GRID!$B$33:$BI$33),0))*GRID!$B$65*(1-GRID!$B$69),0))</f>
        <v>30960</v>
      </c>
      <c r="O559" s="47" cm="1">
        <f t="array" ref="O559">IF($I$2="Путешествия с детьми",
INDEX(GRID!$B$34:$BI$44,MATCH(O$7,GRID!$A$34:$A$44,0),MATCH(1,($U$2=GRID!$B$31:$BI$31)*(КАЛЕНДАРЬ!$BI26=GRID!$B$33:$BI$33), 0))*GRID!$B$65,
ROUNDUP(INDEX(GRID!$B$34:$BI$44,MATCH(O$7,GRID!$A$34:$A$44,0),MATCH(1,($U$2=GRID!$B$31:$BI$31)*(КАЛЕНДАРЬ!$BI26=GRID!$B$33:$BI$33),0))*GRID!$B$65*(1-GRID!$B$69),0))</f>
        <v>35174</v>
      </c>
      <c r="P559" s="47" cm="1">
        <f t="array" ref="P559">IF($I$2="Путешествия с детьми",
INDEX(GRID!$B$47:$BI$57,MATCH(O$7,GRID!$A$47:$A$57,0),MATCH(1,($U$2=GRID!$B$31:$BI$31)*(КАЛЕНДАРЬ!$BI26=GRID!$B$33:$BI$33), 0))*GRID!$B$65,
ROUNDUP(INDEX(GRID!$B$47:$BI$57,MATCH(O$7,GRID!$A$47:$A$57,0),MATCH(1,($U$2=GRID!$B$31:$BI$31)*(КАЛЕНДАРЬ!$BI26=GRID!$B$33:$BI$33),0))*GRID!$B$65*(1-GRID!$B$69),0))</f>
        <v>37410</v>
      </c>
      <c r="Q559" s="47" cm="1">
        <f t="array" ref="Q559">IF($I$2="Путешествия с детьми",
INDEX(GRID!$B$34:$BI$44,MATCH(Q$7,GRID!$A$34:$A$44,0),MATCH(1,($U$2=GRID!$B$31:$BI$31)*(КАЛЕНДАРЬ!$BI26=GRID!$B$33:$BI$33), 0))*GRID!$B$65,
ROUNDUP(INDEX(GRID!$B$34:$BI$44,MATCH(Q$7,GRID!$A$34:$A$44,0),MATCH(1,($U$2=GRID!$B$31:$BI$31)*(КАЛЕНДАРЬ!$BI26=GRID!$B$33:$BI$33),0))*GRID!$B$65*(1-GRID!$B$69),0))</f>
        <v>37066</v>
      </c>
      <c r="R559" s="47" cm="1">
        <f t="array" ref="R559">IF($I$2="Путешествия с детьми",
INDEX(GRID!$B$47:$BI$57,MATCH(Q$7,GRID!$A$47:$A$57,0),MATCH(1,($U$2=GRID!$B$31:$BI$31)*(КАЛЕНДАРЬ!$BI26=GRID!$B$33:$BI$33), 0))*GRID!$B$65,
ROUNDUP(INDEX(GRID!$B$47:$BI$57,MATCH(Q$7,GRID!$A$47:$A$57,0),MATCH(1,($U$2=GRID!$B$31:$BI$31)*(КАЛЕНДАРЬ!$BI26=GRID!$B$33:$BI$33),0))*GRID!$B$65*(1-GRID!$B$69),0))</f>
        <v>39302</v>
      </c>
      <c r="S559" s="47" cm="1">
        <f t="array" ref="S559">IF($I$2="Путешествия с детьми",
INDEX(GRID!$B$34:$BI$44,MATCH(S$7,GRID!$A$34:$A$44,0),MATCH(1,($U$2=GRID!$B$31:$BI$31)*(КАЛЕНДАРЬ!$BI26=GRID!$B$33:$BI$33), 0))*GRID!$B$65,
ROUNDUP(INDEX(GRID!$B$34:$BI$44,MATCH(S$7,GRID!$A$34:$A$44,0),MATCH(1,($U$2=GRID!$B$31:$BI$31)*(КАЛЕНДАРЬ!$BI26=GRID!$B$33:$BI$33),0))*GRID!$B$65*(1-GRID!$B$69),0))</f>
        <v>40334</v>
      </c>
      <c r="T559" s="47" cm="1">
        <f t="array" ref="T559">IF($I$2="Путешествия с детьми",
INDEX(GRID!$B$47:$BI$57,MATCH(S$7,GRID!$A$47:$A$57,0),MATCH(1,($U$2=GRID!$B$31:$BI$31)*(КАЛЕНДАРЬ!$BI26=GRID!$B$33:$BI$33), 0))*GRID!$B$65,
ROUNDUP(INDEX(GRID!$B$47:$BI$57,MATCH(S$7,GRID!$A$47:$A$57,0),MATCH(1,($U$2=GRID!$B$31:$BI$31)*(КАЛЕНДАРЬ!$BI26=GRID!$B$33:$BI$33),0))*GRID!$B$65*(1-GRID!$B$69),0))</f>
        <v>42570</v>
      </c>
      <c r="U559" s="47" cm="1">
        <f t="array" ref="U559">IF($I$2="Путешествия с детьми",
INDEX(GRID!$B$34:$BI$44,MATCH(U$7,GRID!$A$34:$A$44,0),MATCH(1,($U$2=GRID!$B$31:$BI$31)*(КАЛЕНДАРЬ!$BI26=GRID!$B$33:$BI$33), 0))*GRID!$B$65,
ROUNDUP(INDEX(GRID!$B$34:$BI$44,MATCH(U$7,GRID!$A$34:$A$44,0),MATCH(1,($U$2=GRID!$B$31:$BI$31)*(КАЛЕНДАРЬ!$BI26=GRID!$B$33:$BI$33),0))*GRID!$B$65*(1-GRID!$B$69),0))</f>
        <v>45838</v>
      </c>
      <c r="V559" s="47" cm="1">
        <f t="array" ref="V559">IF($I$2="Путешествия с детьми",
INDEX(GRID!$B$47:$BI$57,MATCH(U$7,GRID!$A$47:$A$57,0),MATCH(1,($U$2=GRID!$B$31:$BI$31)*(КАЛЕНДАРЬ!$BI26=GRID!$B$33:$BI$33), 0))*GRID!$B$65,
ROUNDUP(INDEX(GRID!$B$47:$BI$57,MATCH(U$7,GRID!$A$47:$A$57,0),MATCH(1,($U$2=GRID!$B$31:$BI$31)*(КАЛЕНДАРЬ!$BI26=GRID!$B$33:$BI$33),0))*GRID!$B$65*(1-GRID!$B$69),0))</f>
        <v>48074</v>
      </c>
      <c r="W559" s="47" cm="1">
        <f t="array" ref="W559">IF($I$2="Путешествия с детьми",
INDEX(GRID!$B$34:$BI$44,MATCH(W$7,GRID!$A$34:$A$44,0),MATCH(1,($U$2=GRID!$B$31:$BI$31)*(КАЛЕНДАРЬ!$BI26=GRID!$B$33:$BI$33), 0))*GRID!$B$65,
ROUNDUP(INDEX(GRID!$B$34:$BI$44,MATCH(W$7,GRID!$A$34:$A$44,0),MATCH(1,($U$2=GRID!$B$31:$BI$31)*(КАЛЕНДАРЬ!$BI26=GRID!$B$33:$BI$33),0))*GRID!$B$65*(1-GRID!$B$69),0))</f>
        <v>144308</v>
      </c>
      <c r="X559" s="47" cm="1">
        <f t="array" ref="X559">IF($I$2="Путешествия с детьми",
INDEX(GRID!$B$47:$BI$57,MATCH(W$7,GRID!$A$47:$A$57,0),MATCH(1,($U$2=GRID!$B$31:$BI$31)*(КАЛЕНДАРЬ!$BI26=GRID!$B$33:$BI$33), 0))*GRID!$B$65,
ROUNDUP(INDEX(GRID!$B$47:$BI$57,MATCH(W$7,GRID!$A$47:$A$57,0),MATCH(1,($U$2=GRID!$B$31:$BI$31)*(КАЛЕНДАРЬ!$BI26=GRID!$B$33:$BI$33),0))*GRID!$B$65*(1-GRID!$B$69),0))</f>
        <v>146544</v>
      </c>
    </row>
    <row r="560" spans="1:24" ht="13.5" customHeight="1" x14ac:dyDescent="0.2">
      <c r="A560" s="117" t="s">
        <v>43</v>
      </c>
      <c r="B560" s="117">
        <v>24</v>
      </c>
      <c r="C560" s="138" cm="1">
        <f t="array" ref="C560">IF($I$2="Путешествия с детьми",
INDEX(GRID!$B$34:$BI$44,MATCH(C$7,GRID!$A$34:$A$44,0),MATCH(1,($U$2=GRID!$B$31:$BI$31)*(КАЛЕНДАРЬ!$BI27=GRID!$B$33:$BI$33), 0))*GRID!$B$65,
ROUNDUP(INDEX(GRID!$B$34:$BI$44,MATCH(C$7,GRID!$A$34:$A$44,0),MATCH(1,($U$2=GRID!$B$31:$BI$31)*(КАЛЕНДАРЬ!$BI27=GRID!$B$33:$BI$33),0))*GRID!$B$65*(1-GRID!$B$69),0))</f>
        <v>21672</v>
      </c>
      <c r="D560" s="47" cm="1">
        <f t="array" ref="D560">IF($I$2="Путешествия с детьми",
INDEX(GRID!$B$47:$BI$57,MATCH(C$7,GRID!$A$47:$A$57,0),MATCH(1,($U$2=GRID!$B$31:$BI$31)*(КАЛЕНДАРЬ!$BI27=GRID!$B$33:$BI$33), 0))*GRID!$B$65,
ROUNDUP(INDEX(GRID!$B$47:$BI$57,MATCH(C$7,GRID!$A$47:$A$57,0),MATCH(1,($U$2=GRID!$B$31:$BI$31)*(КАЛЕНДАРЬ!$BI27=GRID!$B$33:$BI$33),0))*GRID!$B$65*(1-GRID!$B$69),0))</f>
        <v>23908</v>
      </c>
      <c r="E560" s="47" cm="1">
        <f t="array" ref="E560">IF($I$2="Путешествия с детьми",
INDEX(GRID!$B$34:$BI$44,MATCH(E$7,GRID!$A$34:$A$44,0),MATCH(1,($U$2=GRID!$B$31:$BI$31)*(КАЛЕНДАРЬ!$BI27=GRID!$B$33:$BI$33), 0))*GRID!$B$65,
ROUNDUP(INDEX(GRID!$B$34:$BI$44,MATCH(E$7,GRID!$A$34:$A$44,0),MATCH(1,($U$2=GRID!$B$31:$BI$31)*(КАЛЕНДАРЬ!$BI27=GRID!$B$33:$BI$33),0))*GRID!$B$65*(1-GRID!$B$69),0))</f>
        <v>23392</v>
      </c>
      <c r="F560" s="47" cm="1">
        <f t="array" ref="F560">IF($I$2="Путешествия с детьми",
INDEX(GRID!$B$47:$BI$57,MATCH(E$7,GRID!$A$47:$A$57,0),MATCH(1,($U$2=GRID!$B$31:$BI$31)*(КАЛЕНДАРЬ!$BI27=GRID!$B$33:$BI$33), 0))*GRID!$B$65,
ROUNDUP(INDEX(GRID!$B$47:$BI$57,MATCH(E$7,GRID!$A$47:$A$57,0),MATCH(1,($U$2=GRID!$B$31:$BI$31)*(КАЛЕНДАРЬ!$BI27=GRID!$B$33:$BI$33),0))*GRID!$B$65*(1-GRID!$B$69),0))</f>
        <v>25628</v>
      </c>
      <c r="G560" s="47" cm="1">
        <f t="array" ref="G560">IF($I$2="Путешествия с детьми",
INDEX(GRID!$B$34:$BI$44,MATCH(G$7,GRID!$A$34:$A$44,0),MATCH(1,($U$2=GRID!$B$31:$BI$31)*(КАЛЕНДАРЬ!$BI27=GRID!$B$33:$BI$33), 0))*GRID!$B$65,
ROUNDUP(INDEX(GRID!$B$34:$BI$44,MATCH(G$7,GRID!$A$34:$A$44,0),MATCH(1,($U$2=GRID!$B$31:$BI$31)*(КАЛЕНДАРЬ!$BI27=GRID!$B$33:$BI$33),0))*GRID!$B$65*(1-GRID!$B$69),0))</f>
        <v>24338</v>
      </c>
      <c r="H560" s="47" cm="1">
        <f t="array" ref="H560">IF($I$2="Путешествия с детьми",
INDEX(GRID!$B$47:$BI$57,MATCH(G$7,GRID!$A$47:$A$57,0),MATCH(1,($U$2=GRID!$B$31:$BI$31)*(КАЛЕНДАРЬ!$BI27=GRID!$B$33:$BI$33), 0))*GRID!$B$65,
ROUNDUP(INDEX(GRID!$B$47:$BI$57,MATCH(G$7,GRID!$A$47:$A$57,0),MATCH(1,($U$2=GRID!$B$31:$BI$31)*(КАЛЕНДАРЬ!$BI27=GRID!$B$33:$BI$33),0))*GRID!$B$65*(1-GRID!$B$69),0))</f>
        <v>26574</v>
      </c>
      <c r="I560" s="47" cm="1">
        <f t="array" ref="I560">IF($I$2="Путешествия с детьми",
INDEX(GRID!$B$34:$BI$44,MATCH(I$7,GRID!$A$34:$A$44,0),MATCH(1,($U$2=GRID!$B$31:$BI$31)*(КАЛЕНДАРЬ!$BI27=GRID!$B$33:$BI$33), 0))*GRID!$B$65,
ROUNDUP(INDEX(GRID!$B$34:$BI$44,MATCH(I$7,GRID!$A$34:$A$44,0),MATCH(1,($U$2=GRID!$B$31:$BI$31)*(КАЛЕНДАРЬ!$BI27=GRID!$B$33:$BI$33),0))*GRID!$B$65*(1-GRID!$B$69),0))</f>
        <v>26058</v>
      </c>
      <c r="J560" s="47" cm="1">
        <f t="array" ref="J560">IF($I$2="Путешествия с детьми",
INDEX(GRID!$B$47:$BI$57,MATCH(I$7,GRID!$A$47:$A$57,0),MATCH(1,($U$2=GRID!$B$31:$BI$31)*(КАЛЕНДАРЬ!$BI27=GRID!$B$33:$BI$33), 0))*GRID!$B$65,
ROUNDUP(INDEX(GRID!$B$47:$BI$57,MATCH(I$7,GRID!$A$47:$A$57,0),MATCH(1,($U$2=GRID!$B$31:$BI$31)*(КАЛЕНДАРЬ!$BI27=GRID!$B$33:$BI$33),0))*GRID!$B$65*(1-GRID!$B$69),0))</f>
        <v>28294</v>
      </c>
      <c r="K560" s="47" cm="1">
        <f t="array" ref="K560">IF($I$2="Путешествия с детьми",
INDEX(GRID!$B$34:$BI$44,MATCH(K$7,GRID!$A$34:$A$44,0),MATCH(1,($U$2=GRID!$B$31:$BI$31)*(КАЛЕНДАРЬ!$BI27=GRID!$B$33:$BI$33), 0))*GRID!$B$65,
ROUNDUP(INDEX(GRID!$B$34:$BI$44,MATCH(K$7,GRID!$A$34:$A$44,0),MATCH(1,($U$2=GRID!$B$31:$BI$31)*(КАЛЕНДАРЬ!$BI27=GRID!$B$33:$BI$33),0))*GRID!$B$65*(1-GRID!$B$69),0))</f>
        <v>27004</v>
      </c>
      <c r="L560" s="47" cm="1">
        <f t="array" ref="L560">IF($I$2="Путешествия с детьми",
INDEX(GRID!$B$47:$BI$57,MATCH(K$7,GRID!$A$47:$A$57,0),MATCH(1,($U$2=GRID!$B$31:$BI$31)*(КАЛЕНДАРЬ!$BI27=GRID!$B$33:$BI$33), 0))*GRID!$B$65,
ROUNDUP(INDEX(GRID!$B$47:$BI$57,MATCH(K$7,GRID!$A$47:$A$57,0),MATCH(1,($U$2=GRID!$B$31:$BI$31)*(КАЛЕНДАРЬ!$BI27=GRID!$B$33:$BI$33),0))*GRID!$B$65*(1-GRID!$B$69),0))</f>
        <v>29240</v>
      </c>
      <c r="M560" s="47" cm="1">
        <f t="array" ref="M560">IF($I$2="Путешествия с детьми",
INDEX(GRID!$B$34:$BI$44,MATCH(M$7,GRID!$A$34:$A$44,0),MATCH(1,($U$2=GRID!$B$31:$BI$31)*(КАЛЕНДАРЬ!$BI27=GRID!$B$33:$BI$33), 0))*GRID!$B$65,
ROUNDUP(INDEX(GRID!$B$34:$BI$44,MATCH(M$7,GRID!$A$34:$A$44,0),MATCH(1,($U$2=GRID!$B$31:$BI$31)*(КАЛЕНДАРЬ!$BI27=GRID!$B$33:$BI$33),0))*GRID!$B$65*(1-GRID!$B$69),0))</f>
        <v>28724</v>
      </c>
      <c r="N560" s="47" cm="1">
        <f t="array" ref="N560">IF($I$2="Путешествия с детьми",
INDEX(GRID!$B$47:$BI$57,MATCH(M$7,GRID!$A$47:$A$57,0),MATCH(1,($U$2=GRID!$B$31:$BI$31)*(КАЛЕНДАРЬ!$BI27=GRID!$B$33:$BI$33), 0))*GRID!$B$65,
ROUNDUP(INDEX(GRID!$B$47:$BI$57,MATCH(M$7,GRID!$A$47:$A$57,0),MATCH(1,($U$2=GRID!$B$31:$BI$31)*(КАЛЕНДАРЬ!$BI27=GRID!$B$33:$BI$33),0))*GRID!$B$65*(1-GRID!$B$69),0))</f>
        <v>30960</v>
      </c>
      <c r="O560" s="47" cm="1">
        <f t="array" ref="O560">IF($I$2="Путешествия с детьми",
INDEX(GRID!$B$34:$BI$44,MATCH(O$7,GRID!$A$34:$A$44,0),MATCH(1,($U$2=GRID!$B$31:$BI$31)*(КАЛЕНДАРЬ!$BI27=GRID!$B$33:$BI$33), 0))*GRID!$B$65,
ROUNDUP(INDEX(GRID!$B$34:$BI$44,MATCH(O$7,GRID!$A$34:$A$44,0),MATCH(1,($U$2=GRID!$B$31:$BI$31)*(КАЛЕНДАРЬ!$BI27=GRID!$B$33:$BI$33),0))*GRID!$B$65*(1-GRID!$B$69),0))</f>
        <v>35174</v>
      </c>
      <c r="P560" s="47" cm="1">
        <f t="array" ref="P560">IF($I$2="Путешествия с детьми",
INDEX(GRID!$B$47:$BI$57,MATCH(O$7,GRID!$A$47:$A$57,0),MATCH(1,($U$2=GRID!$B$31:$BI$31)*(КАЛЕНДАРЬ!$BI27=GRID!$B$33:$BI$33), 0))*GRID!$B$65,
ROUNDUP(INDEX(GRID!$B$47:$BI$57,MATCH(O$7,GRID!$A$47:$A$57,0),MATCH(1,($U$2=GRID!$B$31:$BI$31)*(КАЛЕНДАРЬ!$BI27=GRID!$B$33:$BI$33),0))*GRID!$B$65*(1-GRID!$B$69),0))</f>
        <v>37410</v>
      </c>
      <c r="Q560" s="47" cm="1">
        <f t="array" ref="Q560">IF($I$2="Путешествия с детьми",
INDEX(GRID!$B$34:$BI$44,MATCH(Q$7,GRID!$A$34:$A$44,0),MATCH(1,($U$2=GRID!$B$31:$BI$31)*(КАЛЕНДАРЬ!$BI27=GRID!$B$33:$BI$33), 0))*GRID!$B$65,
ROUNDUP(INDEX(GRID!$B$34:$BI$44,MATCH(Q$7,GRID!$A$34:$A$44,0),MATCH(1,($U$2=GRID!$B$31:$BI$31)*(КАЛЕНДАРЬ!$BI27=GRID!$B$33:$BI$33),0))*GRID!$B$65*(1-GRID!$B$69),0))</f>
        <v>37066</v>
      </c>
      <c r="R560" s="47" cm="1">
        <f t="array" ref="R560">IF($I$2="Путешествия с детьми",
INDEX(GRID!$B$47:$BI$57,MATCH(Q$7,GRID!$A$47:$A$57,0),MATCH(1,($U$2=GRID!$B$31:$BI$31)*(КАЛЕНДАРЬ!$BI27=GRID!$B$33:$BI$33), 0))*GRID!$B$65,
ROUNDUP(INDEX(GRID!$B$47:$BI$57,MATCH(Q$7,GRID!$A$47:$A$57,0),MATCH(1,($U$2=GRID!$B$31:$BI$31)*(КАЛЕНДАРЬ!$BI27=GRID!$B$33:$BI$33),0))*GRID!$B$65*(1-GRID!$B$69),0))</f>
        <v>39302</v>
      </c>
      <c r="S560" s="47" cm="1">
        <f t="array" ref="S560">IF($I$2="Путешествия с детьми",
INDEX(GRID!$B$34:$BI$44,MATCH(S$7,GRID!$A$34:$A$44,0),MATCH(1,($U$2=GRID!$B$31:$BI$31)*(КАЛЕНДАРЬ!$BI27=GRID!$B$33:$BI$33), 0))*GRID!$B$65,
ROUNDUP(INDEX(GRID!$B$34:$BI$44,MATCH(S$7,GRID!$A$34:$A$44,0),MATCH(1,($U$2=GRID!$B$31:$BI$31)*(КАЛЕНДАРЬ!$BI27=GRID!$B$33:$BI$33),0))*GRID!$B$65*(1-GRID!$B$69),0))</f>
        <v>40334</v>
      </c>
      <c r="T560" s="47" cm="1">
        <f t="array" ref="T560">IF($I$2="Путешествия с детьми",
INDEX(GRID!$B$47:$BI$57,MATCH(S$7,GRID!$A$47:$A$57,0),MATCH(1,($U$2=GRID!$B$31:$BI$31)*(КАЛЕНДАРЬ!$BI27=GRID!$B$33:$BI$33), 0))*GRID!$B$65,
ROUNDUP(INDEX(GRID!$B$47:$BI$57,MATCH(S$7,GRID!$A$47:$A$57,0),MATCH(1,($U$2=GRID!$B$31:$BI$31)*(КАЛЕНДАРЬ!$BI27=GRID!$B$33:$BI$33),0))*GRID!$B$65*(1-GRID!$B$69),0))</f>
        <v>42570</v>
      </c>
      <c r="U560" s="47" cm="1">
        <f t="array" ref="U560">IF($I$2="Путешествия с детьми",
INDEX(GRID!$B$34:$BI$44,MATCH(U$7,GRID!$A$34:$A$44,0),MATCH(1,($U$2=GRID!$B$31:$BI$31)*(КАЛЕНДАРЬ!$BI27=GRID!$B$33:$BI$33), 0))*GRID!$B$65,
ROUNDUP(INDEX(GRID!$B$34:$BI$44,MATCH(U$7,GRID!$A$34:$A$44,0),MATCH(1,($U$2=GRID!$B$31:$BI$31)*(КАЛЕНДАРЬ!$BI27=GRID!$B$33:$BI$33),0))*GRID!$B$65*(1-GRID!$B$69),0))</f>
        <v>45838</v>
      </c>
      <c r="V560" s="47" cm="1">
        <f t="array" ref="V560">IF($I$2="Путешествия с детьми",
INDEX(GRID!$B$47:$BI$57,MATCH(U$7,GRID!$A$47:$A$57,0),MATCH(1,($U$2=GRID!$B$31:$BI$31)*(КАЛЕНДАРЬ!$BI27=GRID!$B$33:$BI$33), 0))*GRID!$B$65,
ROUNDUP(INDEX(GRID!$B$47:$BI$57,MATCH(U$7,GRID!$A$47:$A$57,0),MATCH(1,($U$2=GRID!$B$31:$BI$31)*(КАЛЕНДАРЬ!$BI27=GRID!$B$33:$BI$33),0))*GRID!$B$65*(1-GRID!$B$69),0))</f>
        <v>48074</v>
      </c>
      <c r="W560" s="47" cm="1">
        <f t="array" ref="W560">IF($I$2="Путешествия с детьми",
INDEX(GRID!$B$34:$BI$44,MATCH(W$7,GRID!$A$34:$A$44,0),MATCH(1,($U$2=GRID!$B$31:$BI$31)*(КАЛЕНДАРЬ!$BI27=GRID!$B$33:$BI$33), 0))*GRID!$B$65,
ROUNDUP(INDEX(GRID!$B$34:$BI$44,MATCH(W$7,GRID!$A$34:$A$44,0),MATCH(1,($U$2=GRID!$B$31:$BI$31)*(КАЛЕНДАРЬ!$BI27=GRID!$B$33:$BI$33),0))*GRID!$B$65*(1-GRID!$B$69),0))</f>
        <v>144308</v>
      </c>
      <c r="X560" s="47" cm="1">
        <f t="array" ref="X560">IF($I$2="Путешествия с детьми",
INDEX(GRID!$B$47:$BI$57,MATCH(W$7,GRID!$A$47:$A$57,0),MATCH(1,($U$2=GRID!$B$31:$BI$31)*(КАЛЕНДАРЬ!$BI27=GRID!$B$33:$BI$33), 0))*GRID!$B$65,
ROUNDUP(INDEX(GRID!$B$47:$BI$57,MATCH(W$7,GRID!$A$47:$A$57,0),MATCH(1,($U$2=GRID!$B$31:$BI$31)*(КАЛЕНДАРЬ!$BI27=GRID!$B$33:$BI$33),0))*GRID!$B$65*(1-GRID!$B$69),0))</f>
        <v>146544</v>
      </c>
    </row>
    <row r="561" spans="1:25" ht="13.5" customHeight="1" x14ac:dyDescent="0.2">
      <c r="A561" s="117" t="s">
        <v>44</v>
      </c>
      <c r="B561" s="117">
        <v>25</v>
      </c>
      <c r="C561" s="138" cm="1">
        <f t="array" ref="C561">IF($I$2="Путешествия с детьми",
INDEX(GRID!$B$34:$BI$44,MATCH(C$7,GRID!$A$34:$A$44,0),MATCH(1,($U$2=GRID!$B$31:$BI$31)*(КАЛЕНДАРЬ!$BI28=GRID!$B$33:$BI$33), 0))*GRID!$B$65,
ROUNDUP(INDEX(GRID!$B$34:$BI$44,MATCH(C$7,GRID!$A$34:$A$44,0),MATCH(1,($U$2=GRID!$B$31:$BI$31)*(КАЛЕНДАРЬ!$BI28=GRID!$B$33:$BI$33),0))*GRID!$B$65*(1-GRID!$B$69),0))</f>
        <v>21672</v>
      </c>
      <c r="D561" s="47" cm="1">
        <f t="array" ref="D561">IF($I$2="Путешествия с детьми",
INDEX(GRID!$B$47:$BI$57,MATCH(C$7,GRID!$A$47:$A$57,0),MATCH(1,($U$2=GRID!$B$31:$BI$31)*(КАЛЕНДАРЬ!$BI28=GRID!$B$33:$BI$33), 0))*GRID!$B$65,
ROUNDUP(INDEX(GRID!$B$47:$BI$57,MATCH(C$7,GRID!$A$47:$A$57,0),MATCH(1,($U$2=GRID!$B$31:$BI$31)*(КАЛЕНДАРЬ!$BI28=GRID!$B$33:$BI$33),0))*GRID!$B$65*(1-GRID!$B$69),0))</f>
        <v>23908</v>
      </c>
      <c r="E561" s="47" cm="1">
        <f t="array" ref="E561">IF($I$2="Путешествия с детьми",
INDEX(GRID!$B$34:$BI$44,MATCH(E$7,GRID!$A$34:$A$44,0),MATCH(1,($U$2=GRID!$B$31:$BI$31)*(КАЛЕНДАРЬ!$BI28=GRID!$B$33:$BI$33), 0))*GRID!$B$65,
ROUNDUP(INDEX(GRID!$B$34:$BI$44,MATCH(E$7,GRID!$A$34:$A$44,0),MATCH(1,($U$2=GRID!$B$31:$BI$31)*(КАЛЕНДАРЬ!$BI28=GRID!$B$33:$BI$33),0))*GRID!$B$65*(1-GRID!$B$69),0))</f>
        <v>23392</v>
      </c>
      <c r="F561" s="47" cm="1">
        <f t="array" ref="F561">IF($I$2="Путешествия с детьми",
INDEX(GRID!$B$47:$BI$57,MATCH(E$7,GRID!$A$47:$A$57,0),MATCH(1,($U$2=GRID!$B$31:$BI$31)*(КАЛЕНДАРЬ!$BI28=GRID!$B$33:$BI$33), 0))*GRID!$B$65,
ROUNDUP(INDEX(GRID!$B$47:$BI$57,MATCH(E$7,GRID!$A$47:$A$57,0),MATCH(1,($U$2=GRID!$B$31:$BI$31)*(КАЛЕНДАРЬ!$BI28=GRID!$B$33:$BI$33),0))*GRID!$B$65*(1-GRID!$B$69),0))</f>
        <v>25628</v>
      </c>
      <c r="G561" s="47" cm="1">
        <f t="array" ref="G561">IF($I$2="Путешествия с детьми",
INDEX(GRID!$B$34:$BI$44,MATCH(G$7,GRID!$A$34:$A$44,0),MATCH(1,($U$2=GRID!$B$31:$BI$31)*(КАЛЕНДАРЬ!$BI28=GRID!$B$33:$BI$33), 0))*GRID!$B$65,
ROUNDUP(INDEX(GRID!$B$34:$BI$44,MATCH(G$7,GRID!$A$34:$A$44,0),MATCH(1,($U$2=GRID!$B$31:$BI$31)*(КАЛЕНДАРЬ!$BI28=GRID!$B$33:$BI$33),0))*GRID!$B$65*(1-GRID!$B$69),0))</f>
        <v>24338</v>
      </c>
      <c r="H561" s="47" cm="1">
        <f t="array" ref="H561">IF($I$2="Путешествия с детьми",
INDEX(GRID!$B$47:$BI$57,MATCH(G$7,GRID!$A$47:$A$57,0),MATCH(1,($U$2=GRID!$B$31:$BI$31)*(КАЛЕНДАРЬ!$BI28=GRID!$B$33:$BI$33), 0))*GRID!$B$65,
ROUNDUP(INDEX(GRID!$B$47:$BI$57,MATCH(G$7,GRID!$A$47:$A$57,0),MATCH(1,($U$2=GRID!$B$31:$BI$31)*(КАЛЕНДАРЬ!$BI28=GRID!$B$33:$BI$33),0))*GRID!$B$65*(1-GRID!$B$69),0))</f>
        <v>26574</v>
      </c>
      <c r="I561" s="47" cm="1">
        <f t="array" ref="I561">IF($I$2="Путешествия с детьми",
INDEX(GRID!$B$34:$BI$44,MATCH(I$7,GRID!$A$34:$A$44,0),MATCH(1,($U$2=GRID!$B$31:$BI$31)*(КАЛЕНДАРЬ!$BI28=GRID!$B$33:$BI$33), 0))*GRID!$B$65,
ROUNDUP(INDEX(GRID!$B$34:$BI$44,MATCH(I$7,GRID!$A$34:$A$44,0),MATCH(1,($U$2=GRID!$B$31:$BI$31)*(КАЛЕНДАРЬ!$BI28=GRID!$B$33:$BI$33),0))*GRID!$B$65*(1-GRID!$B$69),0))</f>
        <v>26058</v>
      </c>
      <c r="J561" s="47" cm="1">
        <f t="array" ref="J561">IF($I$2="Путешествия с детьми",
INDEX(GRID!$B$47:$BI$57,MATCH(I$7,GRID!$A$47:$A$57,0),MATCH(1,($U$2=GRID!$B$31:$BI$31)*(КАЛЕНДАРЬ!$BI28=GRID!$B$33:$BI$33), 0))*GRID!$B$65,
ROUNDUP(INDEX(GRID!$B$47:$BI$57,MATCH(I$7,GRID!$A$47:$A$57,0),MATCH(1,($U$2=GRID!$B$31:$BI$31)*(КАЛЕНДАРЬ!$BI28=GRID!$B$33:$BI$33),0))*GRID!$B$65*(1-GRID!$B$69),0))</f>
        <v>28294</v>
      </c>
      <c r="K561" s="47" cm="1">
        <f t="array" ref="K561">IF($I$2="Путешествия с детьми",
INDEX(GRID!$B$34:$BI$44,MATCH(K$7,GRID!$A$34:$A$44,0),MATCH(1,($U$2=GRID!$B$31:$BI$31)*(КАЛЕНДАРЬ!$BI28=GRID!$B$33:$BI$33), 0))*GRID!$B$65,
ROUNDUP(INDEX(GRID!$B$34:$BI$44,MATCH(K$7,GRID!$A$34:$A$44,0),MATCH(1,($U$2=GRID!$B$31:$BI$31)*(КАЛЕНДАРЬ!$BI28=GRID!$B$33:$BI$33),0))*GRID!$B$65*(1-GRID!$B$69),0))</f>
        <v>27004</v>
      </c>
      <c r="L561" s="47" cm="1">
        <f t="array" ref="L561">IF($I$2="Путешествия с детьми",
INDEX(GRID!$B$47:$BI$57,MATCH(K$7,GRID!$A$47:$A$57,0),MATCH(1,($U$2=GRID!$B$31:$BI$31)*(КАЛЕНДАРЬ!$BI28=GRID!$B$33:$BI$33), 0))*GRID!$B$65,
ROUNDUP(INDEX(GRID!$B$47:$BI$57,MATCH(K$7,GRID!$A$47:$A$57,0),MATCH(1,($U$2=GRID!$B$31:$BI$31)*(КАЛЕНДАРЬ!$BI28=GRID!$B$33:$BI$33),0))*GRID!$B$65*(1-GRID!$B$69),0))</f>
        <v>29240</v>
      </c>
      <c r="M561" s="47" cm="1">
        <f t="array" ref="M561">IF($I$2="Путешествия с детьми",
INDEX(GRID!$B$34:$BI$44,MATCH(M$7,GRID!$A$34:$A$44,0),MATCH(1,($U$2=GRID!$B$31:$BI$31)*(КАЛЕНДАРЬ!$BI28=GRID!$B$33:$BI$33), 0))*GRID!$B$65,
ROUNDUP(INDEX(GRID!$B$34:$BI$44,MATCH(M$7,GRID!$A$34:$A$44,0),MATCH(1,($U$2=GRID!$B$31:$BI$31)*(КАЛЕНДАРЬ!$BI28=GRID!$B$33:$BI$33),0))*GRID!$B$65*(1-GRID!$B$69),0))</f>
        <v>28724</v>
      </c>
      <c r="N561" s="47" cm="1">
        <f t="array" ref="N561">IF($I$2="Путешествия с детьми",
INDEX(GRID!$B$47:$BI$57,MATCH(M$7,GRID!$A$47:$A$57,0),MATCH(1,($U$2=GRID!$B$31:$BI$31)*(КАЛЕНДАРЬ!$BI28=GRID!$B$33:$BI$33), 0))*GRID!$B$65,
ROUNDUP(INDEX(GRID!$B$47:$BI$57,MATCH(M$7,GRID!$A$47:$A$57,0),MATCH(1,($U$2=GRID!$B$31:$BI$31)*(КАЛЕНДАРЬ!$BI28=GRID!$B$33:$BI$33),0))*GRID!$B$65*(1-GRID!$B$69),0))</f>
        <v>30960</v>
      </c>
      <c r="O561" s="47" cm="1">
        <f t="array" ref="O561">IF($I$2="Путешествия с детьми",
INDEX(GRID!$B$34:$BI$44,MATCH(O$7,GRID!$A$34:$A$44,0),MATCH(1,($U$2=GRID!$B$31:$BI$31)*(КАЛЕНДАРЬ!$BI28=GRID!$B$33:$BI$33), 0))*GRID!$B$65,
ROUNDUP(INDEX(GRID!$B$34:$BI$44,MATCH(O$7,GRID!$A$34:$A$44,0),MATCH(1,($U$2=GRID!$B$31:$BI$31)*(КАЛЕНДАРЬ!$BI28=GRID!$B$33:$BI$33),0))*GRID!$B$65*(1-GRID!$B$69),0))</f>
        <v>35174</v>
      </c>
      <c r="P561" s="47" cm="1">
        <f t="array" ref="P561">IF($I$2="Путешествия с детьми",
INDEX(GRID!$B$47:$BI$57,MATCH(O$7,GRID!$A$47:$A$57,0),MATCH(1,($U$2=GRID!$B$31:$BI$31)*(КАЛЕНДАРЬ!$BI28=GRID!$B$33:$BI$33), 0))*GRID!$B$65,
ROUNDUP(INDEX(GRID!$B$47:$BI$57,MATCH(O$7,GRID!$A$47:$A$57,0),MATCH(1,($U$2=GRID!$B$31:$BI$31)*(КАЛЕНДАРЬ!$BI28=GRID!$B$33:$BI$33),0))*GRID!$B$65*(1-GRID!$B$69),0))</f>
        <v>37410</v>
      </c>
      <c r="Q561" s="47" cm="1">
        <f t="array" ref="Q561">IF($I$2="Путешествия с детьми",
INDEX(GRID!$B$34:$BI$44,MATCH(Q$7,GRID!$A$34:$A$44,0),MATCH(1,($U$2=GRID!$B$31:$BI$31)*(КАЛЕНДАРЬ!$BI28=GRID!$B$33:$BI$33), 0))*GRID!$B$65,
ROUNDUP(INDEX(GRID!$B$34:$BI$44,MATCH(Q$7,GRID!$A$34:$A$44,0),MATCH(1,($U$2=GRID!$B$31:$BI$31)*(КАЛЕНДАРЬ!$BI28=GRID!$B$33:$BI$33),0))*GRID!$B$65*(1-GRID!$B$69),0))</f>
        <v>37066</v>
      </c>
      <c r="R561" s="47" cm="1">
        <f t="array" ref="R561">IF($I$2="Путешествия с детьми",
INDEX(GRID!$B$47:$BI$57,MATCH(Q$7,GRID!$A$47:$A$57,0),MATCH(1,($U$2=GRID!$B$31:$BI$31)*(КАЛЕНДАРЬ!$BI28=GRID!$B$33:$BI$33), 0))*GRID!$B$65,
ROUNDUP(INDEX(GRID!$B$47:$BI$57,MATCH(Q$7,GRID!$A$47:$A$57,0),MATCH(1,($U$2=GRID!$B$31:$BI$31)*(КАЛЕНДАРЬ!$BI28=GRID!$B$33:$BI$33),0))*GRID!$B$65*(1-GRID!$B$69),0))</f>
        <v>39302</v>
      </c>
      <c r="S561" s="47" cm="1">
        <f t="array" ref="S561">IF($I$2="Путешествия с детьми",
INDEX(GRID!$B$34:$BI$44,MATCH(S$7,GRID!$A$34:$A$44,0),MATCH(1,($U$2=GRID!$B$31:$BI$31)*(КАЛЕНДАРЬ!$BI28=GRID!$B$33:$BI$33), 0))*GRID!$B$65,
ROUNDUP(INDEX(GRID!$B$34:$BI$44,MATCH(S$7,GRID!$A$34:$A$44,0),MATCH(1,($U$2=GRID!$B$31:$BI$31)*(КАЛЕНДАРЬ!$BI28=GRID!$B$33:$BI$33),0))*GRID!$B$65*(1-GRID!$B$69),0))</f>
        <v>40334</v>
      </c>
      <c r="T561" s="47" cm="1">
        <f t="array" ref="T561">IF($I$2="Путешествия с детьми",
INDEX(GRID!$B$47:$BI$57,MATCH(S$7,GRID!$A$47:$A$57,0),MATCH(1,($U$2=GRID!$B$31:$BI$31)*(КАЛЕНДАРЬ!$BI28=GRID!$B$33:$BI$33), 0))*GRID!$B$65,
ROUNDUP(INDEX(GRID!$B$47:$BI$57,MATCH(S$7,GRID!$A$47:$A$57,0),MATCH(1,($U$2=GRID!$B$31:$BI$31)*(КАЛЕНДАРЬ!$BI28=GRID!$B$33:$BI$33),0))*GRID!$B$65*(1-GRID!$B$69),0))</f>
        <v>42570</v>
      </c>
      <c r="U561" s="47" cm="1">
        <f t="array" ref="U561">IF($I$2="Путешествия с детьми",
INDEX(GRID!$B$34:$BI$44,MATCH(U$7,GRID!$A$34:$A$44,0),MATCH(1,($U$2=GRID!$B$31:$BI$31)*(КАЛЕНДАРЬ!$BI28=GRID!$B$33:$BI$33), 0))*GRID!$B$65,
ROUNDUP(INDEX(GRID!$B$34:$BI$44,MATCH(U$7,GRID!$A$34:$A$44,0),MATCH(1,($U$2=GRID!$B$31:$BI$31)*(КАЛЕНДАРЬ!$BI28=GRID!$B$33:$BI$33),0))*GRID!$B$65*(1-GRID!$B$69),0))</f>
        <v>45838</v>
      </c>
      <c r="V561" s="47" cm="1">
        <f t="array" ref="V561">IF($I$2="Путешествия с детьми",
INDEX(GRID!$B$47:$BI$57,MATCH(U$7,GRID!$A$47:$A$57,0),MATCH(1,($U$2=GRID!$B$31:$BI$31)*(КАЛЕНДАРЬ!$BI28=GRID!$B$33:$BI$33), 0))*GRID!$B$65,
ROUNDUP(INDEX(GRID!$B$47:$BI$57,MATCH(U$7,GRID!$A$47:$A$57,0),MATCH(1,($U$2=GRID!$B$31:$BI$31)*(КАЛЕНДАРЬ!$BI28=GRID!$B$33:$BI$33),0))*GRID!$B$65*(1-GRID!$B$69),0))</f>
        <v>48074</v>
      </c>
      <c r="W561" s="47" cm="1">
        <f t="array" ref="W561">IF($I$2="Путешествия с детьми",
INDEX(GRID!$B$34:$BI$44,MATCH(W$7,GRID!$A$34:$A$44,0),MATCH(1,($U$2=GRID!$B$31:$BI$31)*(КАЛЕНДАРЬ!$BI28=GRID!$B$33:$BI$33), 0))*GRID!$B$65,
ROUNDUP(INDEX(GRID!$B$34:$BI$44,MATCH(W$7,GRID!$A$34:$A$44,0),MATCH(1,($U$2=GRID!$B$31:$BI$31)*(КАЛЕНДАРЬ!$BI28=GRID!$B$33:$BI$33),0))*GRID!$B$65*(1-GRID!$B$69),0))</f>
        <v>144308</v>
      </c>
      <c r="X561" s="47" cm="1">
        <f t="array" ref="X561">IF($I$2="Путешествия с детьми",
INDEX(GRID!$B$47:$BI$57,MATCH(W$7,GRID!$A$47:$A$57,0),MATCH(1,($U$2=GRID!$B$31:$BI$31)*(КАЛЕНДАРЬ!$BI28=GRID!$B$33:$BI$33), 0))*GRID!$B$65,
ROUNDUP(INDEX(GRID!$B$47:$BI$57,MATCH(W$7,GRID!$A$47:$A$57,0),MATCH(1,($U$2=GRID!$B$31:$BI$31)*(КАЛЕНДАРЬ!$BI28=GRID!$B$33:$BI$33),0))*GRID!$B$65*(1-GRID!$B$69),0))</f>
        <v>146544</v>
      </c>
    </row>
    <row r="562" spans="1:25" ht="13.5" customHeight="1" x14ac:dyDescent="0.2">
      <c r="A562" s="117" t="s">
        <v>45</v>
      </c>
      <c r="B562" s="117">
        <v>26</v>
      </c>
      <c r="C562" s="138" cm="1">
        <f t="array" ref="C562">IF($I$2="Путешествия с детьми",
INDEX(GRID!$B$34:$BI$44,MATCH(C$7,GRID!$A$34:$A$44,0),MATCH(1,($U$2=GRID!$B$31:$BI$31)*(КАЛЕНДАРЬ!$BI29=GRID!$B$33:$BI$33), 0))*GRID!$B$65,
ROUNDUP(INDEX(GRID!$B$34:$BI$44,MATCH(C$7,GRID!$A$34:$A$44,0),MATCH(1,($U$2=GRID!$B$31:$BI$31)*(КАЛЕНДАРЬ!$BI29=GRID!$B$33:$BI$33),0))*GRID!$B$65*(1-GRID!$B$69),0))</f>
        <v>21672</v>
      </c>
      <c r="D562" s="47" cm="1">
        <f t="array" ref="D562">IF($I$2="Путешествия с детьми",
INDEX(GRID!$B$47:$BI$57,MATCH(C$7,GRID!$A$47:$A$57,0),MATCH(1,($U$2=GRID!$B$31:$BI$31)*(КАЛЕНДАРЬ!$BI29=GRID!$B$33:$BI$33), 0))*GRID!$B$65,
ROUNDUP(INDEX(GRID!$B$47:$BI$57,MATCH(C$7,GRID!$A$47:$A$57,0),MATCH(1,($U$2=GRID!$B$31:$BI$31)*(КАЛЕНДАРЬ!$BI29=GRID!$B$33:$BI$33),0))*GRID!$B$65*(1-GRID!$B$69),0))</f>
        <v>23908</v>
      </c>
      <c r="E562" s="47" cm="1">
        <f t="array" ref="E562">IF($I$2="Путешествия с детьми",
INDEX(GRID!$B$34:$BI$44,MATCH(E$7,GRID!$A$34:$A$44,0),MATCH(1,($U$2=GRID!$B$31:$BI$31)*(КАЛЕНДАРЬ!$BI29=GRID!$B$33:$BI$33), 0))*GRID!$B$65,
ROUNDUP(INDEX(GRID!$B$34:$BI$44,MATCH(E$7,GRID!$A$34:$A$44,0),MATCH(1,($U$2=GRID!$B$31:$BI$31)*(КАЛЕНДАРЬ!$BI29=GRID!$B$33:$BI$33),0))*GRID!$B$65*(1-GRID!$B$69),0))</f>
        <v>23392</v>
      </c>
      <c r="F562" s="47" cm="1">
        <f t="array" ref="F562">IF($I$2="Путешествия с детьми",
INDEX(GRID!$B$47:$BI$57,MATCH(E$7,GRID!$A$47:$A$57,0),MATCH(1,($U$2=GRID!$B$31:$BI$31)*(КАЛЕНДАРЬ!$BI29=GRID!$B$33:$BI$33), 0))*GRID!$B$65,
ROUNDUP(INDEX(GRID!$B$47:$BI$57,MATCH(E$7,GRID!$A$47:$A$57,0),MATCH(1,($U$2=GRID!$B$31:$BI$31)*(КАЛЕНДАРЬ!$BI29=GRID!$B$33:$BI$33),0))*GRID!$B$65*(1-GRID!$B$69),0))</f>
        <v>25628</v>
      </c>
      <c r="G562" s="47" cm="1">
        <f t="array" ref="G562">IF($I$2="Путешествия с детьми",
INDEX(GRID!$B$34:$BI$44,MATCH(G$7,GRID!$A$34:$A$44,0),MATCH(1,($U$2=GRID!$B$31:$BI$31)*(КАЛЕНДАРЬ!$BI29=GRID!$B$33:$BI$33), 0))*GRID!$B$65,
ROUNDUP(INDEX(GRID!$B$34:$BI$44,MATCH(G$7,GRID!$A$34:$A$44,0),MATCH(1,($U$2=GRID!$B$31:$BI$31)*(КАЛЕНДАРЬ!$BI29=GRID!$B$33:$BI$33),0))*GRID!$B$65*(1-GRID!$B$69),0))</f>
        <v>24338</v>
      </c>
      <c r="H562" s="47" cm="1">
        <f t="array" ref="H562">IF($I$2="Путешествия с детьми",
INDEX(GRID!$B$47:$BI$57,MATCH(G$7,GRID!$A$47:$A$57,0),MATCH(1,($U$2=GRID!$B$31:$BI$31)*(КАЛЕНДАРЬ!$BI29=GRID!$B$33:$BI$33), 0))*GRID!$B$65,
ROUNDUP(INDEX(GRID!$B$47:$BI$57,MATCH(G$7,GRID!$A$47:$A$57,0),MATCH(1,($U$2=GRID!$B$31:$BI$31)*(КАЛЕНДАРЬ!$BI29=GRID!$B$33:$BI$33),0))*GRID!$B$65*(1-GRID!$B$69),0))</f>
        <v>26574</v>
      </c>
      <c r="I562" s="47" cm="1">
        <f t="array" ref="I562">IF($I$2="Путешествия с детьми",
INDEX(GRID!$B$34:$BI$44,MATCH(I$7,GRID!$A$34:$A$44,0),MATCH(1,($U$2=GRID!$B$31:$BI$31)*(КАЛЕНДАРЬ!$BI29=GRID!$B$33:$BI$33), 0))*GRID!$B$65,
ROUNDUP(INDEX(GRID!$B$34:$BI$44,MATCH(I$7,GRID!$A$34:$A$44,0),MATCH(1,($U$2=GRID!$B$31:$BI$31)*(КАЛЕНДАРЬ!$BI29=GRID!$B$33:$BI$33),0))*GRID!$B$65*(1-GRID!$B$69),0))</f>
        <v>26058</v>
      </c>
      <c r="J562" s="47" cm="1">
        <f t="array" ref="J562">IF($I$2="Путешествия с детьми",
INDEX(GRID!$B$47:$BI$57,MATCH(I$7,GRID!$A$47:$A$57,0),MATCH(1,($U$2=GRID!$B$31:$BI$31)*(КАЛЕНДАРЬ!$BI29=GRID!$B$33:$BI$33), 0))*GRID!$B$65,
ROUNDUP(INDEX(GRID!$B$47:$BI$57,MATCH(I$7,GRID!$A$47:$A$57,0),MATCH(1,($U$2=GRID!$B$31:$BI$31)*(КАЛЕНДАРЬ!$BI29=GRID!$B$33:$BI$33),0))*GRID!$B$65*(1-GRID!$B$69),0))</f>
        <v>28294</v>
      </c>
      <c r="K562" s="47" cm="1">
        <f t="array" ref="K562">IF($I$2="Путешествия с детьми",
INDEX(GRID!$B$34:$BI$44,MATCH(K$7,GRID!$A$34:$A$44,0),MATCH(1,($U$2=GRID!$B$31:$BI$31)*(КАЛЕНДАРЬ!$BI29=GRID!$B$33:$BI$33), 0))*GRID!$B$65,
ROUNDUP(INDEX(GRID!$B$34:$BI$44,MATCH(K$7,GRID!$A$34:$A$44,0),MATCH(1,($U$2=GRID!$B$31:$BI$31)*(КАЛЕНДАРЬ!$BI29=GRID!$B$33:$BI$33),0))*GRID!$B$65*(1-GRID!$B$69),0))</f>
        <v>27004</v>
      </c>
      <c r="L562" s="47" cm="1">
        <f t="array" ref="L562">IF($I$2="Путешествия с детьми",
INDEX(GRID!$B$47:$BI$57,MATCH(K$7,GRID!$A$47:$A$57,0),MATCH(1,($U$2=GRID!$B$31:$BI$31)*(КАЛЕНДАРЬ!$BI29=GRID!$B$33:$BI$33), 0))*GRID!$B$65,
ROUNDUP(INDEX(GRID!$B$47:$BI$57,MATCH(K$7,GRID!$A$47:$A$57,0),MATCH(1,($U$2=GRID!$B$31:$BI$31)*(КАЛЕНДАРЬ!$BI29=GRID!$B$33:$BI$33),0))*GRID!$B$65*(1-GRID!$B$69),0))</f>
        <v>29240</v>
      </c>
      <c r="M562" s="47" cm="1">
        <f t="array" ref="M562">IF($I$2="Путешествия с детьми",
INDEX(GRID!$B$34:$BI$44,MATCH(M$7,GRID!$A$34:$A$44,0),MATCH(1,($U$2=GRID!$B$31:$BI$31)*(КАЛЕНДАРЬ!$BI29=GRID!$B$33:$BI$33), 0))*GRID!$B$65,
ROUNDUP(INDEX(GRID!$B$34:$BI$44,MATCH(M$7,GRID!$A$34:$A$44,0),MATCH(1,($U$2=GRID!$B$31:$BI$31)*(КАЛЕНДАРЬ!$BI29=GRID!$B$33:$BI$33),0))*GRID!$B$65*(1-GRID!$B$69),0))</f>
        <v>28724</v>
      </c>
      <c r="N562" s="47" cm="1">
        <f t="array" ref="N562">IF($I$2="Путешествия с детьми",
INDEX(GRID!$B$47:$BI$57,MATCH(M$7,GRID!$A$47:$A$57,0),MATCH(1,($U$2=GRID!$B$31:$BI$31)*(КАЛЕНДАРЬ!$BI29=GRID!$B$33:$BI$33), 0))*GRID!$B$65,
ROUNDUP(INDEX(GRID!$B$47:$BI$57,MATCH(M$7,GRID!$A$47:$A$57,0),MATCH(1,($U$2=GRID!$B$31:$BI$31)*(КАЛЕНДАРЬ!$BI29=GRID!$B$33:$BI$33),0))*GRID!$B$65*(1-GRID!$B$69),0))</f>
        <v>30960</v>
      </c>
      <c r="O562" s="47" cm="1">
        <f t="array" ref="O562">IF($I$2="Путешествия с детьми",
INDEX(GRID!$B$34:$BI$44,MATCH(O$7,GRID!$A$34:$A$44,0),MATCH(1,($U$2=GRID!$B$31:$BI$31)*(КАЛЕНДАРЬ!$BI29=GRID!$B$33:$BI$33), 0))*GRID!$B$65,
ROUNDUP(INDEX(GRID!$B$34:$BI$44,MATCH(O$7,GRID!$A$34:$A$44,0),MATCH(1,($U$2=GRID!$B$31:$BI$31)*(КАЛЕНДАРЬ!$BI29=GRID!$B$33:$BI$33),0))*GRID!$B$65*(1-GRID!$B$69),0))</f>
        <v>35174</v>
      </c>
      <c r="P562" s="47" cm="1">
        <f t="array" ref="P562">IF($I$2="Путешествия с детьми",
INDEX(GRID!$B$47:$BI$57,MATCH(O$7,GRID!$A$47:$A$57,0),MATCH(1,($U$2=GRID!$B$31:$BI$31)*(КАЛЕНДАРЬ!$BI29=GRID!$B$33:$BI$33), 0))*GRID!$B$65,
ROUNDUP(INDEX(GRID!$B$47:$BI$57,MATCH(O$7,GRID!$A$47:$A$57,0),MATCH(1,($U$2=GRID!$B$31:$BI$31)*(КАЛЕНДАРЬ!$BI29=GRID!$B$33:$BI$33),0))*GRID!$B$65*(1-GRID!$B$69),0))</f>
        <v>37410</v>
      </c>
      <c r="Q562" s="47" cm="1">
        <f t="array" ref="Q562">IF($I$2="Путешествия с детьми",
INDEX(GRID!$B$34:$BI$44,MATCH(Q$7,GRID!$A$34:$A$44,0),MATCH(1,($U$2=GRID!$B$31:$BI$31)*(КАЛЕНДАРЬ!$BI29=GRID!$B$33:$BI$33), 0))*GRID!$B$65,
ROUNDUP(INDEX(GRID!$B$34:$BI$44,MATCH(Q$7,GRID!$A$34:$A$44,0),MATCH(1,($U$2=GRID!$B$31:$BI$31)*(КАЛЕНДАРЬ!$BI29=GRID!$B$33:$BI$33),0))*GRID!$B$65*(1-GRID!$B$69),0))</f>
        <v>37066</v>
      </c>
      <c r="R562" s="47" cm="1">
        <f t="array" ref="R562">IF($I$2="Путешествия с детьми",
INDEX(GRID!$B$47:$BI$57,MATCH(Q$7,GRID!$A$47:$A$57,0),MATCH(1,($U$2=GRID!$B$31:$BI$31)*(КАЛЕНДАРЬ!$BI29=GRID!$B$33:$BI$33), 0))*GRID!$B$65,
ROUNDUP(INDEX(GRID!$B$47:$BI$57,MATCH(Q$7,GRID!$A$47:$A$57,0),MATCH(1,($U$2=GRID!$B$31:$BI$31)*(КАЛЕНДАРЬ!$BI29=GRID!$B$33:$BI$33),0))*GRID!$B$65*(1-GRID!$B$69),0))</f>
        <v>39302</v>
      </c>
      <c r="S562" s="47" cm="1">
        <f t="array" ref="S562">IF($I$2="Путешествия с детьми",
INDEX(GRID!$B$34:$BI$44,MATCH(S$7,GRID!$A$34:$A$44,0),MATCH(1,($U$2=GRID!$B$31:$BI$31)*(КАЛЕНДАРЬ!$BI29=GRID!$B$33:$BI$33), 0))*GRID!$B$65,
ROUNDUP(INDEX(GRID!$B$34:$BI$44,MATCH(S$7,GRID!$A$34:$A$44,0),MATCH(1,($U$2=GRID!$B$31:$BI$31)*(КАЛЕНДАРЬ!$BI29=GRID!$B$33:$BI$33),0))*GRID!$B$65*(1-GRID!$B$69),0))</f>
        <v>40334</v>
      </c>
      <c r="T562" s="47" cm="1">
        <f t="array" ref="T562">IF($I$2="Путешествия с детьми",
INDEX(GRID!$B$47:$BI$57,MATCH(S$7,GRID!$A$47:$A$57,0),MATCH(1,($U$2=GRID!$B$31:$BI$31)*(КАЛЕНДАРЬ!$BI29=GRID!$B$33:$BI$33), 0))*GRID!$B$65,
ROUNDUP(INDEX(GRID!$B$47:$BI$57,MATCH(S$7,GRID!$A$47:$A$57,0),MATCH(1,($U$2=GRID!$B$31:$BI$31)*(КАЛЕНДАРЬ!$BI29=GRID!$B$33:$BI$33),0))*GRID!$B$65*(1-GRID!$B$69),0))</f>
        <v>42570</v>
      </c>
      <c r="U562" s="47" cm="1">
        <f t="array" ref="U562">IF($I$2="Путешествия с детьми",
INDEX(GRID!$B$34:$BI$44,MATCH(U$7,GRID!$A$34:$A$44,0),MATCH(1,($U$2=GRID!$B$31:$BI$31)*(КАЛЕНДАРЬ!$BI29=GRID!$B$33:$BI$33), 0))*GRID!$B$65,
ROUNDUP(INDEX(GRID!$B$34:$BI$44,MATCH(U$7,GRID!$A$34:$A$44,0),MATCH(1,($U$2=GRID!$B$31:$BI$31)*(КАЛЕНДАРЬ!$BI29=GRID!$B$33:$BI$33),0))*GRID!$B$65*(1-GRID!$B$69),0))</f>
        <v>45838</v>
      </c>
      <c r="V562" s="47" cm="1">
        <f t="array" ref="V562">IF($I$2="Путешествия с детьми",
INDEX(GRID!$B$47:$BI$57,MATCH(U$7,GRID!$A$47:$A$57,0),MATCH(1,($U$2=GRID!$B$31:$BI$31)*(КАЛЕНДАРЬ!$BI29=GRID!$B$33:$BI$33), 0))*GRID!$B$65,
ROUNDUP(INDEX(GRID!$B$47:$BI$57,MATCH(U$7,GRID!$A$47:$A$57,0),MATCH(1,($U$2=GRID!$B$31:$BI$31)*(КАЛЕНДАРЬ!$BI29=GRID!$B$33:$BI$33),0))*GRID!$B$65*(1-GRID!$B$69),0))</f>
        <v>48074</v>
      </c>
      <c r="W562" s="47" cm="1">
        <f t="array" ref="W562">IF($I$2="Путешествия с детьми",
INDEX(GRID!$B$34:$BI$44,MATCH(W$7,GRID!$A$34:$A$44,0),MATCH(1,($U$2=GRID!$B$31:$BI$31)*(КАЛЕНДАРЬ!$BI29=GRID!$B$33:$BI$33), 0))*GRID!$B$65,
ROUNDUP(INDEX(GRID!$B$34:$BI$44,MATCH(W$7,GRID!$A$34:$A$44,0),MATCH(1,($U$2=GRID!$B$31:$BI$31)*(КАЛЕНДАРЬ!$BI29=GRID!$B$33:$BI$33),0))*GRID!$B$65*(1-GRID!$B$69),0))</f>
        <v>144308</v>
      </c>
      <c r="X562" s="47" cm="1">
        <f t="array" ref="X562">IF($I$2="Путешествия с детьми",
INDEX(GRID!$B$47:$BI$57,MATCH(W$7,GRID!$A$47:$A$57,0),MATCH(1,($U$2=GRID!$B$31:$BI$31)*(КАЛЕНДАРЬ!$BI29=GRID!$B$33:$BI$33), 0))*GRID!$B$65,
ROUNDUP(INDEX(GRID!$B$47:$BI$57,MATCH(W$7,GRID!$A$47:$A$57,0),MATCH(1,($U$2=GRID!$B$31:$BI$31)*(КАЛЕНДАРЬ!$BI29=GRID!$B$33:$BI$33),0))*GRID!$B$65*(1-GRID!$B$69),0))</f>
        <v>146544</v>
      </c>
    </row>
    <row r="563" spans="1:25" ht="13.5" customHeight="1" x14ac:dyDescent="0.2">
      <c r="A563" s="117" t="s">
        <v>46</v>
      </c>
      <c r="B563" s="117">
        <v>27</v>
      </c>
      <c r="C563" s="138" cm="1">
        <f t="array" ref="C563">IF($I$2="Путешествия с детьми",
INDEX(GRID!$B$34:$BI$44,MATCH(C$7,GRID!$A$34:$A$44,0),MATCH(1,($U$2=GRID!$B$31:$BI$31)*(КАЛЕНДАРЬ!$BI30=GRID!$B$33:$BI$33), 0))*GRID!$B$65,
ROUNDUP(INDEX(GRID!$B$34:$BI$44,MATCH(C$7,GRID!$A$34:$A$44,0),MATCH(1,($U$2=GRID!$B$31:$BI$31)*(КАЛЕНДАРЬ!$BI30=GRID!$B$33:$BI$33),0))*GRID!$B$65*(1-GRID!$B$69),0))</f>
        <v>21672</v>
      </c>
      <c r="D563" s="47" cm="1">
        <f t="array" ref="D563">IF($I$2="Путешествия с детьми",
INDEX(GRID!$B$47:$BI$57,MATCH(C$7,GRID!$A$47:$A$57,0),MATCH(1,($U$2=GRID!$B$31:$BI$31)*(КАЛЕНДАРЬ!$BI30=GRID!$B$33:$BI$33), 0))*GRID!$B$65,
ROUNDUP(INDEX(GRID!$B$47:$BI$57,MATCH(C$7,GRID!$A$47:$A$57,0),MATCH(1,($U$2=GRID!$B$31:$BI$31)*(КАЛЕНДАРЬ!$BI30=GRID!$B$33:$BI$33),0))*GRID!$B$65*(1-GRID!$B$69),0))</f>
        <v>23908</v>
      </c>
      <c r="E563" s="47" cm="1">
        <f t="array" ref="E563">IF($I$2="Путешествия с детьми",
INDEX(GRID!$B$34:$BI$44,MATCH(E$7,GRID!$A$34:$A$44,0),MATCH(1,($U$2=GRID!$B$31:$BI$31)*(КАЛЕНДАРЬ!$BI30=GRID!$B$33:$BI$33), 0))*GRID!$B$65,
ROUNDUP(INDEX(GRID!$B$34:$BI$44,MATCH(E$7,GRID!$A$34:$A$44,0),MATCH(1,($U$2=GRID!$B$31:$BI$31)*(КАЛЕНДАРЬ!$BI30=GRID!$B$33:$BI$33),0))*GRID!$B$65*(1-GRID!$B$69),0))</f>
        <v>23392</v>
      </c>
      <c r="F563" s="47" cm="1">
        <f t="array" ref="F563">IF($I$2="Путешествия с детьми",
INDEX(GRID!$B$47:$BI$57,MATCH(E$7,GRID!$A$47:$A$57,0),MATCH(1,($U$2=GRID!$B$31:$BI$31)*(КАЛЕНДАРЬ!$BI30=GRID!$B$33:$BI$33), 0))*GRID!$B$65,
ROUNDUP(INDEX(GRID!$B$47:$BI$57,MATCH(E$7,GRID!$A$47:$A$57,0),MATCH(1,($U$2=GRID!$B$31:$BI$31)*(КАЛЕНДАРЬ!$BI30=GRID!$B$33:$BI$33),0))*GRID!$B$65*(1-GRID!$B$69),0))</f>
        <v>25628</v>
      </c>
      <c r="G563" s="47" cm="1">
        <f t="array" ref="G563">IF($I$2="Путешествия с детьми",
INDEX(GRID!$B$34:$BI$44,MATCH(G$7,GRID!$A$34:$A$44,0),MATCH(1,($U$2=GRID!$B$31:$BI$31)*(КАЛЕНДАРЬ!$BI30=GRID!$B$33:$BI$33), 0))*GRID!$B$65,
ROUNDUP(INDEX(GRID!$B$34:$BI$44,MATCH(G$7,GRID!$A$34:$A$44,0),MATCH(1,($U$2=GRID!$B$31:$BI$31)*(КАЛЕНДАРЬ!$BI30=GRID!$B$33:$BI$33),0))*GRID!$B$65*(1-GRID!$B$69),0))</f>
        <v>24338</v>
      </c>
      <c r="H563" s="47" cm="1">
        <f t="array" ref="H563">IF($I$2="Путешествия с детьми",
INDEX(GRID!$B$47:$BI$57,MATCH(G$7,GRID!$A$47:$A$57,0),MATCH(1,($U$2=GRID!$B$31:$BI$31)*(КАЛЕНДАРЬ!$BI30=GRID!$B$33:$BI$33), 0))*GRID!$B$65,
ROUNDUP(INDEX(GRID!$B$47:$BI$57,MATCH(G$7,GRID!$A$47:$A$57,0),MATCH(1,($U$2=GRID!$B$31:$BI$31)*(КАЛЕНДАРЬ!$BI30=GRID!$B$33:$BI$33),0))*GRID!$B$65*(1-GRID!$B$69),0))</f>
        <v>26574</v>
      </c>
      <c r="I563" s="47" cm="1">
        <f t="array" ref="I563">IF($I$2="Путешествия с детьми",
INDEX(GRID!$B$34:$BI$44,MATCH(I$7,GRID!$A$34:$A$44,0),MATCH(1,($U$2=GRID!$B$31:$BI$31)*(КАЛЕНДАРЬ!$BI30=GRID!$B$33:$BI$33), 0))*GRID!$B$65,
ROUNDUP(INDEX(GRID!$B$34:$BI$44,MATCH(I$7,GRID!$A$34:$A$44,0),MATCH(1,($U$2=GRID!$B$31:$BI$31)*(КАЛЕНДАРЬ!$BI30=GRID!$B$33:$BI$33),0))*GRID!$B$65*(1-GRID!$B$69),0))</f>
        <v>26058</v>
      </c>
      <c r="J563" s="47" cm="1">
        <f t="array" ref="J563">IF($I$2="Путешествия с детьми",
INDEX(GRID!$B$47:$BI$57,MATCH(I$7,GRID!$A$47:$A$57,0),MATCH(1,($U$2=GRID!$B$31:$BI$31)*(КАЛЕНДАРЬ!$BI30=GRID!$B$33:$BI$33), 0))*GRID!$B$65,
ROUNDUP(INDEX(GRID!$B$47:$BI$57,MATCH(I$7,GRID!$A$47:$A$57,0),MATCH(1,($U$2=GRID!$B$31:$BI$31)*(КАЛЕНДАРЬ!$BI30=GRID!$B$33:$BI$33),0))*GRID!$B$65*(1-GRID!$B$69),0))</f>
        <v>28294</v>
      </c>
      <c r="K563" s="47" cm="1">
        <f t="array" ref="K563">IF($I$2="Путешествия с детьми",
INDEX(GRID!$B$34:$BI$44,MATCH(K$7,GRID!$A$34:$A$44,0),MATCH(1,($U$2=GRID!$B$31:$BI$31)*(КАЛЕНДАРЬ!$BI30=GRID!$B$33:$BI$33), 0))*GRID!$B$65,
ROUNDUP(INDEX(GRID!$B$34:$BI$44,MATCH(K$7,GRID!$A$34:$A$44,0),MATCH(1,($U$2=GRID!$B$31:$BI$31)*(КАЛЕНДАРЬ!$BI30=GRID!$B$33:$BI$33),0))*GRID!$B$65*(1-GRID!$B$69),0))</f>
        <v>27004</v>
      </c>
      <c r="L563" s="47" cm="1">
        <f t="array" ref="L563">IF($I$2="Путешествия с детьми",
INDEX(GRID!$B$47:$BI$57,MATCH(K$7,GRID!$A$47:$A$57,0),MATCH(1,($U$2=GRID!$B$31:$BI$31)*(КАЛЕНДАРЬ!$BI30=GRID!$B$33:$BI$33), 0))*GRID!$B$65,
ROUNDUP(INDEX(GRID!$B$47:$BI$57,MATCH(K$7,GRID!$A$47:$A$57,0),MATCH(1,($U$2=GRID!$B$31:$BI$31)*(КАЛЕНДАРЬ!$BI30=GRID!$B$33:$BI$33),0))*GRID!$B$65*(1-GRID!$B$69),0))</f>
        <v>29240</v>
      </c>
      <c r="M563" s="47" cm="1">
        <f t="array" ref="M563">IF($I$2="Путешествия с детьми",
INDEX(GRID!$B$34:$BI$44,MATCH(M$7,GRID!$A$34:$A$44,0),MATCH(1,($U$2=GRID!$B$31:$BI$31)*(КАЛЕНДАРЬ!$BI30=GRID!$B$33:$BI$33), 0))*GRID!$B$65,
ROUNDUP(INDEX(GRID!$B$34:$BI$44,MATCH(M$7,GRID!$A$34:$A$44,0),MATCH(1,($U$2=GRID!$B$31:$BI$31)*(КАЛЕНДАРЬ!$BI30=GRID!$B$33:$BI$33),0))*GRID!$B$65*(1-GRID!$B$69),0))</f>
        <v>28724</v>
      </c>
      <c r="N563" s="47" cm="1">
        <f t="array" ref="N563">IF($I$2="Путешествия с детьми",
INDEX(GRID!$B$47:$BI$57,MATCH(M$7,GRID!$A$47:$A$57,0),MATCH(1,($U$2=GRID!$B$31:$BI$31)*(КАЛЕНДАРЬ!$BI30=GRID!$B$33:$BI$33), 0))*GRID!$B$65,
ROUNDUP(INDEX(GRID!$B$47:$BI$57,MATCH(M$7,GRID!$A$47:$A$57,0),MATCH(1,($U$2=GRID!$B$31:$BI$31)*(КАЛЕНДАРЬ!$BI30=GRID!$B$33:$BI$33),0))*GRID!$B$65*(1-GRID!$B$69),0))</f>
        <v>30960</v>
      </c>
      <c r="O563" s="47" cm="1">
        <f t="array" ref="O563">IF($I$2="Путешествия с детьми",
INDEX(GRID!$B$34:$BI$44,MATCH(O$7,GRID!$A$34:$A$44,0),MATCH(1,($U$2=GRID!$B$31:$BI$31)*(КАЛЕНДАРЬ!$BI30=GRID!$B$33:$BI$33), 0))*GRID!$B$65,
ROUNDUP(INDEX(GRID!$B$34:$BI$44,MATCH(O$7,GRID!$A$34:$A$44,0),MATCH(1,($U$2=GRID!$B$31:$BI$31)*(КАЛЕНДАРЬ!$BI30=GRID!$B$33:$BI$33),0))*GRID!$B$65*(1-GRID!$B$69),0))</f>
        <v>35174</v>
      </c>
      <c r="P563" s="47" cm="1">
        <f t="array" ref="P563">IF($I$2="Путешествия с детьми",
INDEX(GRID!$B$47:$BI$57,MATCH(O$7,GRID!$A$47:$A$57,0),MATCH(1,($U$2=GRID!$B$31:$BI$31)*(КАЛЕНДАРЬ!$BI30=GRID!$B$33:$BI$33), 0))*GRID!$B$65,
ROUNDUP(INDEX(GRID!$B$47:$BI$57,MATCH(O$7,GRID!$A$47:$A$57,0),MATCH(1,($U$2=GRID!$B$31:$BI$31)*(КАЛЕНДАРЬ!$BI30=GRID!$B$33:$BI$33),0))*GRID!$B$65*(1-GRID!$B$69),0))</f>
        <v>37410</v>
      </c>
      <c r="Q563" s="47" cm="1">
        <f t="array" ref="Q563">IF($I$2="Путешествия с детьми",
INDEX(GRID!$B$34:$BI$44,MATCH(Q$7,GRID!$A$34:$A$44,0),MATCH(1,($U$2=GRID!$B$31:$BI$31)*(КАЛЕНДАРЬ!$BI30=GRID!$B$33:$BI$33), 0))*GRID!$B$65,
ROUNDUP(INDEX(GRID!$B$34:$BI$44,MATCH(Q$7,GRID!$A$34:$A$44,0),MATCH(1,($U$2=GRID!$B$31:$BI$31)*(КАЛЕНДАРЬ!$BI30=GRID!$B$33:$BI$33),0))*GRID!$B$65*(1-GRID!$B$69),0))</f>
        <v>37066</v>
      </c>
      <c r="R563" s="47" cm="1">
        <f t="array" ref="R563">IF($I$2="Путешествия с детьми",
INDEX(GRID!$B$47:$BI$57,MATCH(Q$7,GRID!$A$47:$A$57,0),MATCH(1,($U$2=GRID!$B$31:$BI$31)*(КАЛЕНДАРЬ!$BI30=GRID!$B$33:$BI$33), 0))*GRID!$B$65,
ROUNDUP(INDEX(GRID!$B$47:$BI$57,MATCH(Q$7,GRID!$A$47:$A$57,0),MATCH(1,($U$2=GRID!$B$31:$BI$31)*(КАЛЕНДАРЬ!$BI30=GRID!$B$33:$BI$33),0))*GRID!$B$65*(1-GRID!$B$69),0))</f>
        <v>39302</v>
      </c>
      <c r="S563" s="47" cm="1">
        <f t="array" ref="S563">IF($I$2="Путешествия с детьми",
INDEX(GRID!$B$34:$BI$44,MATCH(S$7,GRID!$A$34:$A$44,0),MATCH(1,($U$2=GRID!$B$31:$BI$31)*(КАЛЕНДАРЬ!$BI30=GRID!$B$33:$BI$33), 0))*GRID!$B$65,
ROUNDUP(INDEX(GRID!$B$34:$BI$44,MATCH(S$7,GRID!$A$34:$A$44,0),MATCH(1,($U$2=GRID!$B$31:$BI$31)*(КАЛЕНДАРЬ!$BI30=GRID!$B$33:$BI$33),0))*GRID!$B$65*(1-GRID!$B$69),0))</f>
        <v>40334</v>
      </c>
      <c r="T563" s="47" cm="1">
        <f t="array" ref="T563">IF($I$2="Путешествия с детьми",
INDEX(GRID!$B$47:$BI$57,MATCH(S$7,GRID!$A$47:$A$57,0),MATCH(1,($U$2=GRID!$B$31:$BI$31)*(КАЛЕНДАРЬ!$BI30=GRID!$B$33:$BI$33), 0))*GRID!$B$65,
ROUNDUP(INDEX(GRID!$B$47:$BI$57,MATCH(S$7,GRID!$A$47:$A$57,0),MATCH(1,($U$2=GRID!$B$31:$BI$31)*(КАЛЕНДАРЬ!$BI30=GRID!$B$33:$BI$33),0))*GRID!$B$65*(1-GRID!$B$69),0))</f>
        <v>42570</v>
      </c>
      <c r="U563" s="47" cm="1">
        <f t="array" ref="U563">IF($I$2="Путешествия с детьми",
INDEX(GRID!$B$34:$BI$44,MATCH(U$7,GRID!$A$34:$A$44,0),MATCH(1,($U$2=GRID!$B$31:$BI$31)*(КАЛЕНДАРЬ!$BI30=GRID!$B$33:$BI$33), 0))*GRID!$B$65,
ROUNDUP(INDEX(GRID!$B$34:$BI$44,MATCH(U$7,GRID!$A$34:$A$44,0),MATCH(1,($U$2=GRID!$B$31:$BI$31)*(КАЛЕНДАРЬ!$BI30=GRID!$B$33:$BI$33),0))*GRID!$B$65*(1-GRID!$B$69),0))</f>
        <v>45838</v>
      </c>
      <c r="V563" s="47" cm="1">
        <f t="array" ref="V563">IF($I$2="Путешествия с детьми",
INDEX(GRID!$B$47:$BI$57,MATCH(U$7,GRID!$A$47:$A$57,0),MATCH(1,($U$2=GRID!$B$31:$BI$31)*(КАЛЕНДАРЬ!$BI30=GRID!$B$33:$BI$33), 0))*GRID!$B$65,
ROUNDUP(INDEX(GRID!$B$47:$BI$57,MATCH(U$7,GRID!$A$47:$A$57,0),MATCH(1,($U$2=GRID!$B$31:$BI$31)*(КАЛЕНДАРЬ!$BI30=GRID!$B$33:$BI$33),0))*GRID!$B$65*(1-GRID!$B$69),0))</f>
        <v>48074</v>
      </c>
      <c r="W563" s="47" cm="1">
        <f t="array" ref="W563">IF($I$2="Путешествия с детьми",
INDEX(GRID!$B$34:$BI$44,MATCH(W$7,GRID!$A$34:$A$44,0),MATCH(1,($U$2=GRID!$B$31:$BI$31)*(КАЛЕНДАРЬ!$BI30=GRID!$B$33:$BI$33), 0))*GRID!$B$65,
ROUNDUP(INDEX(GRID!$B$34:$BI$44,MATCH(W$7,GRID!$A$34:$A$44,0),MATCH(1,($U$2=GRID!$B$31:$BI$31)*(КАЛЕНДАРЬ!$BI30=GRID!$B$33:$BI$33),0))*GRID!$B$65*(1-GRID!$B$69),0))</f>
        <v>144308</v>
      </c>
      <c r="X563" s="47" cm="1">
        <f t="array" ref="X563">IF($I$2="Путешествия с детьми",
INDEX(GRID!$B$47:$BI$57,MATCH(W$7,GRID!$A$47:$A$57,0),MATCH(1,($U$2=GRID!$B$31:$BI$31)*(КАЛЕНДАРЬ!$BI30=GRID!$B$33:$BI$33), 0))*GRID!$B$65,
ROUNDUP(INDEX(GRID!$B$47:$BI$57,MATCH(W$7,GRID!$A$47:$A$57,0),MATCH(1,($U$2=GRID!$B$31:$BI$31)*(КАЛЕНДАРЬ!$BI30=GRID!$B$33:$BI$33),0))*GRID!$B$65*(1-GRID!$B$69),0))</f>
        <v>146544</v>
      </c>
    </row>
    <row r="564" spans="1:25" ht="13.5" customHeight="1" x14ac:dyDescent="0.2">
      <c r="A564" s="117" t="s">
        <v>47</v>
      </c>
      <c r="B564" s="117">
        <v>28</v>
      </c>
      <c r="C564" s="138" cm="1">
        <f t="array" ref="C564">IF($I$2="Путешествия с детьми",
INDEX(GRID!$B$34:$BI$44,MATCH(C$7,GRID!$A$34:$A$44,0),MATCH(1,($U$2=GRID!$B$31:$BI$31)*(КАЛЕНДАРЬ!$BI31=GRID!$B$33:$BI$33), 0))*GRID!$B$65,
ROUNDUP(INDEX(GRID!$B$34:$BI$44,MATCH(C$7,GRID!$A$34:$A$44,0),MATCH(1,($U$2=GRID!$B$31:$BI$31)*(КАЛЕНДАРЬ!$BI31=GRID!$B$33:$BI$33),0))*GRID!$B$65*(1-GRID!$B$69),0))</f>
        <v>21672</v>
      </c>
      <c r="D564" s="47" cm="1">
        <f t="array" ref="D564">IF($I$2="Путешествия с детьми",
INDEX(GRID!$B$47:$BI$57,MATCH(C$7,GRID!$A$47:$A$57,0),MATCH(1,($U$2=GRID!$B$31:$BI$31)*(КАЛЕНДАРЬ!$BI31=GRID!$B$33:$BI$33), 0))*GRID!$B$65,
ROUNDUP(INDEX(GRID!$B$47:$BI$57,MATCH(C$7,GRID!$A$47:$A$57,0),MATCH(1,($U$2=GRID!$B$31:$BI$31)*(КАЛЕНДАРЬ!$BI31=GRID!$B$33:$BI$33),0))*GRID!$B$65*(1-GRID!$B$69),0))</f>
        <v>23908</v>
      </c>
      <c r="E564" s="47" cm="1">
        <f t="array" ref="E564">IF($I$2="Путешествия с детьми",
INDEX(GRID!$B$34:$BI$44,MATCH(E$7,GRID!$A$34:$A$44,0),MATCH(1,($U$2=GRID!$B$31:$BI$31)*(КАЛЕНДАРЬ!$BI31=GRID!$B$33:$BI$33), 0))*GRID!$B$65,
ROUNDUP(INDEX(GRID!$B$34:$BI$44,MATCH(E$7,GRID!$A$34:$A$44,0),MATCH(1,($U$2=GRID!$B$31:$BI$31)*(КАЛЕНДАРЬ!$BI31=GRID!$B$33:$BI$33),0))*GRID!$B$65*(1-GRID!$B$69),0))</f>
        <v>23392</v>
      </c>
      <c r="F564" s="47" cm="1">
        <f t="array" ref="F564">IF($I$2="Путешествия с детьми",
INDEX(GRID!$B$47:$BI$57,MATCH(E$7,GRID!$A$47:$A$57,0),MATCH(1,($U$2=GRID!$B$31:$BI$31)*(КАЛЕНДАРЬ!$BI31=GRID!$B$33:$BI$33), 0))*GRID!$B$65,
ROUNDUP(INDEX(GRID!$B$47:$BI$57,MATCH(E$7,GRID!$A$47:$A$57,0),MATCH(1,($U$2=GRID!$B$31:$BI$31)*(КАЛЕНДАРЬ!$BI31=GRID!$B$33:$BI$33),0))*GRID!$B$65*(1-GRID!$B$69),0))</f>
        <v>25628</v>
      </c>
      <c r="G564" s="47" cm="1">
        <f t="array" ref="G564">IF($I$2="Путешествия с детьми",
INDEX(GRID!$B$34:$BI$44,MATCH(G$7,GRID!$A$34:$A$44,0),MATCH(1,($U$2=GRID!$B$31:$BI$31)*(КАЛЕНДАРЬ!$BI31=GRID!$B$33:$BI$33), 0))*GRID!$B$65,
ROUNDUP(INDEX(GRID!$B$34:$BI$44,MATCH(G$7,GRID!$A$34:$A$44,0),MATCH(1,($U$2=GRID!$B$31:$BI$31)*(КАЛЕНДАРЬ!$BI31=GRID!$B$33:$BI$33),0))*GRID!$B$65*(1-GRID!$B$69),0))</f>
        <v>24338</v>
      </c>
      <c r="H564" s="47" cm="1">
        <f t="array" ref="H564">IF($I$2="Путешествия с детьми",
INDEX(GRID!$B$47:$BI$57,MATCH(G$7,GRID!$A$47:$A$57,0),MATCH(1,($U$2=GRID!$B$31:$BI$31)*(КАЛЕНДАРЬ!$BI31=GRID!$B$33:$BI$33), 0))*GRID!$B$65,
ROUNDUP(INDEX(GRID!$B$47:$BI$57,MATCH(G$7,GRID!$A$47:$A$57,0),MATCH(1,($U$2=GRID!$B$31:$BI$31)*(КАЛЕНДАРЬ!$BI31=GRID!$B$33:$BI$33),0))*GRID!$B$65*(1-GRID!$B$69),0))</f>
        <v>26574</v>
      </c>
      <c r="I564" s="47" cm="1">
        <f t="array" ref="I564">IF($I$2="Путешествия с детьми",
INDEX(GRID!$B$34:$BI$44,MATCH(I$7,GRID!$A$34:$A$44,0),MATCH(1,($U$2=GRID!$B$31:$BI$31)*(КАЛЕНДАРЬ!$BI31=GRID!$B$33:$BI$33), 0))*GRID!$B$65,
ROUNDUP(INDEX(GRID!$B$34:$BI$44,MATCH(I$7,GRID!$A$34:$A$44,0),MATCH(1,($U$2=GRID!$B$31:$BI$31)*(КАЛЕНДАРЬ!$BI31=GRID!$B$33:$BI$33),0))*GRID!$B$65*(1-GRID!$B$69),0))</f>
        <v>26058</v>
      </c>
      <c r="J564" s="47" cm="1">
        <f t="array" ref="J564">IF($I$2="Путешествия с детьми",
INDEX(GRID!$B$47:$BI$57,MATCH(I$7,GRID!$A$47:$A$57,0),MATCH(1,($U$2=GRID!$B$31:$BI$31)*(КАЛЕНДАРЬ!$BI31=GRID!$B$33:$BI$33), 0))*GRID!$B$65,
ROUNDUP(INDEX(GRID!$B$47:$BI$57,MATCH(I$7,GRID!$A$47:$A$57,0),MATCH(1,($U$2=GRID!$B$31:$BI$31)*(КАЛЕНДАРЬ!$BI31=GRID!$B$33:$BI$33),0))*GRID!$B$65*(1-GRID!$B$69),0))</f>
        <v>28294</v>
      </c>
      <c r="K564" s="47" cm="1">
        <f t="array" ref="K564">IF($I$2="Путешествия с детьми",
INDEX(GRID!$B$34:$BI$44,MATCH(K$7,GRID!$A$34:$A$44,0),MATCH(1,($U$2=GRID!$B$31:$BI$31)*(КАЛЕНДАРЬ!$BI31=GRID!$B$33:$BI$33), 0))*GRID!$B$65,
ROUNDUP(INDEX(GRID!$B$34:$BI$44,MATCH(K$7,GRID!$A$34:$A$44,0),MATCH(1,($U$2=GRID!$B$31:$BI$31)*(КАЛЕНДАРЬ!$BI31=GRID!$B$33:$BI$33),0))*GRID!$B$65*(1-GRID!$B$69),0))</f>
        <v>27004</v>
      </c>
      <c r="L564" s="47" cm="1">
        <f t="array" ref="L564">IF($I$2="Путешествия с детьми",
INDEX(GRID!$B$47:$BI$57,MATCH(K$7,GRID!$A$47:$A$57,0),MATCH(1,($U$2=GRID!$B$31:$BI$31)*(КАЛЕНДАРЬ!$BI31=GRID!$B$33:$BI$33), 0))*GRID!$B$65,
ROUNDUP(INDEX(GRID!$B$47:$BI$57,MATCH(K$7,GRID!$A$47:$A$57,0),MATCH(1,($U$2=GRID!$B$31:$BI$31)*(КАЛЕНДАРЬ!$BI31=GRID!$B$33:$BI$33),0))*GRID!$B$65*(1-GRID!$B$69),0))</f>
        <v>29240</v>
      </c>
      <c r="M564" s="47" cm="1">
        <f t="array" ref="M564">IF($I$2="Путешествия с детьми",
INDEX(GRID!$B$34:$BI$44,MATCH(M$7,GRID!$A$34:$A$44,0),MATCH(1,($U$2=GRID!$B$31:$BI$31)*(КАЛЕНДАРЬ!$BI31=GRID!$B$33:$BI$33), 0))*GRID!$B$65,
ROUNDUP(INDEX(GRID!$B$34:$BI$44,MATCH(M$7,GRID!$A$34:$A$44,0),MATCH(1,($U$2=GRID!$B$31:$BI$31)*(КАЛЕНДАРЬ!$BI31=GRID!$B$33:$BI$33),0))*GRID!$B$65*(1-GRID!$B$69),0))</f>
        <v>28724</v>
      </c>
      <c r="N564" s="47" cm="1">
        <f t="array" ref="N564">IF($I$2="Путешествия с детьми",
INDEX(GRID!$B$47:$BI$57,MATCH(M$7,GRID!$A$47:$A$57,0),MATCH(1,($U$2=GRID!$B$31:$BI$31)*(КАЛЕНДАРЬ!$BI31=GRID!$B$33:$BI$33), 0))*GRID!$B$65,
ROUNDUP(INDEX(GRID!$B$47:$BI$57,MATCH(M$7,GRID!$A$47:$A$57,0),MATCH(1,($U$2=GRID!$B$31:$BI$31)*(КАЛЕНДАРЬ!$BI31=GRID!$B$33:$BI$33),0))*GRID!$B$65*(1-GRID!$B$69),0))</f>
        <v>30960</v>
      </c>
      <c r="O564" s="47" cm="1">
        <f t="array" ref="O564">IF($I$2="Путешествия с детьми",
INDEX(GRID!$B$34:$BI$44,MATCH(O$7,GRID!$A$34:$A$44,0),MATCH(1,($U$2=GRID!$B$31:$BI$31)*(КАЛЕНДАРЬ!$BI31=GRID!$B$33:$BI$33), 0))*GRID!$B$65,
ROUNDUP(INDEX(GRID!$B$34:$BI$44,MATCH(O$7,GRID!$A$34:$A$44,0),MATCH(1,($U$2=GRID!$B$31:$BI$31)*(КАЛЕНДАРЬ!$BI31=GRID!$B$33:$BI$33),0))*GRID!$B$65*(1-GRID!$B$69),0))</f>
        <v>35174</v>
      </c>
      <c r="P564" s="47" cm="1">
        <f t="array" ref="P564">IF($I$2="Путешествия с детьми",
INDEX(GRID!$B$47:$BI$57,MATCH(O$7,GRID!$A$47:$A$57,0),MATCH(1,($U$2=GRID!$B$31:$BI$31)*(КАЛЕНДАРЬ!$BI31=GRID!$B$33:$BI$33), 0))*GRID!$B$65,
ROUNDUP(INDEX(GRID!$B$47:$BI$57,MATCH(O$7,GRID!$A$47:$A$57,0),MATCH(1,($U$2=GRID!$B$31:$BI$31)*(КАЛЕНДАРЬ!$BI31=GRID!$B$33:$BI$33),0))*GRID!$B$65*(1-GRID!$B$69),0))</f>
        <v>37410</v>
      </c>
      <c r="Q564" s="47" cm="1">
        <f t="array" ref="Q564">IF($I$2="Путешествия с детьми",
INDEX(GRID!$B$34:$BI$44,MATCH(Q$7,GRID!$A$34:$A$44,0),MATCH(1,($U$2=GRID!$B$31:$BI$31)*(КАЛЕНДАРЬ!$BI31=GRID!$B$33:$BI$33), 0))*GRID!$B$65,
ROUNDUP(INDEX(GRID!$B$34:$BI$44,MATCH(Q$7,GRID!$A$34:$A$44,0),MATCH(1,($U$2=GRID!$B$31:$BI$31)*(КАЛЕНДАРЬ!$BI31=GRID!$B$33:$BI$33),0))*GRID!$B$65*(1-GRID!$B$69),0))</f>
        <v>37066</v>
      </c>
      <c r="R564" s="47" cm="1">
        <f t="array" ref="R564">IF($I$2="Путешествия с детьми",
INDEX(GRID!$B$47:$BI$57,MATCH(Q$7,GRID!$A$47:$A$57,0),MATCH(1,($U$2=GRID!$B$31:$BI$31)*(КАЛЕНДАРЬ!$BI31=GRID!$B$33:$BI$33), 0))*GRID!$B$65,
ROUNDUP(INDEX(GRID!$B$47:$BI$57,MATCH(Q$7,GRID!$A$47:$A$57,0),MATCH(1,($U$2=GRID!$B$31:$BI$31)*(КАЛЕНДАРЬ!$BI31=GRID!$B$33:$BI$33),0))*GRID!$B$65*(1-GRID!$B$69),0))</f>
        <v>39302</v>
      </c>
      <c r="S564" s="47" cm="1">
        <f t="array" ref="S564">IF($I$2="Путешествия с детьми",
INDEX(GRID!$B$34:$BI$44,MATCH(S$7,GRID!$A$34:$A$44,0),MATCH(1,($U$2=GRID!$B$31:$BI$31)*(КАЛЕНДАРЬ!$BI31=GRID!$B$33:$BI$33), 0))*GRID!$B$65,
ROUNDUP(INDEX(GRID!$B$34:$BI$44,MATCH(S$7,GRID!$A$34:$A$44,0),MATCH(1,($U$2=GRID!$B$31:$BI$31)*(КАЛЕНДАРЬ!$BI31=GRID!$B$33:$BI$33),0))*GRID!$B$65*(1-GRID!$B$69),0))</f>
        <v>40334</v>
      </c>
      <c r="T564" s="47" cm="1">
        <f t="array" ref="T564">IF($I$2="Путешествия с детьми",
INDEX(GRID!$B$47:$BI$57,MATCH(S$7,GRID!$A$47:$A$57,0),MATCH(1,($U$2=GRID!$B$31:$BI$31)*(КАЛЕНДАРЬ!$BI31=GRID!$B$33:$BI$33), 0))*GRID!$B$65,
ROUNDUP(INDEX(GRID!$B$47:$BI$57,MATCH(S$7,GRID!$A$47:$A$57,0),MATCH(1,($U$2=GRID!$B$31:$BI$31)*(КАЛЕНДАРЬ!$BI31=GRID!$B$33:$BI$33),0))*GRID!$B$65*(1-GRID!$B$69),0))</f>
        <v>42570</v>
      </c>
      <c r="U564" s="47" cm="1">
        <f t="array" ref="U564">IF($I$2="Путешествия с детьми",
INDEX(GRID!$B$34:$BI$44,MATCH(U$7,GRID!$A$34:$A$44,0),MATCH(1,($U$2=GRID!$B$31:$BI$31)*(КАЛЕНДАРЬ!$BI31=GRID!$B$33:$BI$33), 0))*GRID!$B$65,
ROUNDUP(INDEX(GRID!$B$34:$BI$44,MATCH(U$7,GRID!$A$34:$A$44,0),MATCH(1,($U$2=GRID!$B$31:$BI$31)*(КАЛЕНДАРЬ!$BI31=GRID!$B$33:$BI$33),0))*GRID!$B$65*(1-GRID!$B$69),0))</f>
        <v>45838</v>
      </c>
      <c r="V564" s="47" cm="1">
        <f t="array" ref="V564">IF($I$2="Путешествия с детьми",
INDEX(GRID!$B$47:$BI$57,MATCH(U$7,GRID!$A$47:$A$57,0),MATCH(1,($U$2=GRID!$B$31:$BI$31)*(КАЛЕНДАРЬ!$BI31=GRID!$B$33:$BI$33), 0))*GRID!$B$65,
ROUNDUP(INDEX(GRID!$B$47:$BI$57,MATCH(U$7,GRID!$A$47:$A$57,0),MATCH(1,($U$2=GRID!$B$31:$BI$31)*(КАЛЕНДАРЬ!$BI31=GRID!$B$33:$BI$33),0))*GRID!$B$65*(1-GRID!$B$69),0))</f>
        <v>48074</v>
      </c>
      <c r="W564" s="47" cm="1">
        <f t="array" ref="W564">IF($I$2="Путешествия с детьми",
INDEX(GRID!$B$34:$BI$44,MATCH(W$7,GRID!$A$34:$A$44,0),MATCH(1,($U$2=GRID!$B$31:$BI$31)*(КАЛЕНДАРЬ!$BI31=GRID!$B$33:$BI$33), 0))*GRID!$B$65,
ROUNDUP(INDEX(GRID!$B$34:$BI$44,MATCH(W$7,GRID!$A$34:$A$44,0),MATCH(1,($U$2=GRID!$B$31:$BI$31)*(КАЛЕНДАРЬ!$BI31=GRID!$B$33:$BI$33),0))*GRID!$B$65*(1-GRID!$B$69),0))</f>
        <v>144308</v>
      </c>
      <c r="X564" s="47" cm="1">
        <f t="array" ref="X564">IF($I$2="Путешествия с детьми",
INDEX(GRID!$B$47:$BI$57,MATCH(W$7,GRID!$A$47:$A$57,0),MATCH(1,($U$2=GRID!$B$31:$BI$31)*(КАЛЕНДАРЬ!$BI31=GRID!$B$33:$BI$33), 0))*GRID!$B$65,
ROUNDUP(INDEX(GRID!$B$47:$BI$57,MATCH(W$7,GRID!$A$47:$A$57,0),MATCH(1,($U$2=GRID!$B$31:$BI$31)*(КАЛЕНДАРЬ!$BI31=GRID!$B$33:$BI$33),0))*GRID!$B$65*(1-GRID!$B$69),0))</f>
        <v>146544</v>
      </c>
    </row>
    <row r="565" spans="1:25" ht="13.5" customHeight="1" x14ac:dyDescent="0.2">
      <c r="A565" s="117" t="s">
        <v>48</v>
      </c>
      <c r="B565" s="117">
        <v>29</v>
      </c>
      <c r="C565" s="138" cm="1">
        <f t="array" ref="C565">IF($I$2="Путешествия с детьми",
INDEX(GRID!$B$34:$BI$44,MATCH(C$7,GRID!$A$34:$A$44,0),MATCH(1,($U$2=GRID!$B$31:$BI$31)*(КАЛЕНДАРЬ!$BI32=GRID!$B$33:$BI$33), 0))*GRID!$B$65,
ROUNDUP(INDEX(GRID!$B$34:$BI$44,MATCH(C$7,GRID!$A$34:$A$44,0),MATCH(1,($U$2=GRID!$B$31:$BI$31)*(КАЛЕНДАРЬ!$BI32=GRID!$B$33:$BI$33),0))*GRID!$B$65*(1-GRID!$B$69),0))</f>
        <v>21672</v>
      </c>
      <c r="D565" s="47" cm="1">
        <f t="array" ref="D565">IF($I$2="Путешествия с детьми",
INDEX(GRID!$B$47:$BI$57,MATCH(C$7,GRID!$A$47:$A$57,0),MATCH(1,($U$2=GRID!$B$31:$BI$31)*(КАЛЕНДАРЬ!$BI32=GRID!$B$33:$BI$33), 0))*GRID!$B$65,
ROUNDUP(INDEX(GRID!$B$47:$BI$57,MATCH(C$7,GRID!$A$47:$A$57,0),MATCH(1,($U$2=GRID!$B$31:$BI$31)*(КАЛЕНДАРЬ!$BI32=GRID!$B$33:$BI$33),0))*GRID!$B$65*(1-GRID!$B$69),0))</f>
        <v>23908</v>
      </c>
      <c r="E565" s="47" cm="1">
        <f t="array" ref="E565">IF($I$2="Путешествия с детьми",
INDEX(GRID!$B$34:$BI$44,MATCH(E$7,GRID!$A$34:$A$44,0),MATCH(1,($U$2=GRID!$B$31:$BI$31)*(КАЛЕНДАРЬ!$BI32=GRID!$B$33:$BI$33), 0))*GRID!$B$65,
ROUNDUP(INDEX(GRID!$B$34:$BI$44,MATCH(E$7,GRID!$A$34:$A$44,0),MATCH(1,($U$2=GRID!$B$31:$BI$31)*(КАЛЕНДАРЬ!$BI32=GRID!$B$33:$BI$33),0))*GRID!$B$65*(1-GRID!$B$69),0))</f>
        <v>23392</v>
      </c>
      <c r="F565" s="47" cm="1">
        <f t="array" ref="F565">IF($I$2="Путешествия с детьми",
INDEX(GRID!$B$47:$BI$57,MATCH(E$7,GRID!$A$47:$A$57,0),MATCH(1,($U$2=GRID!$B$31:$BI$31)*(КАЛЕНДАРЬ!$BI32=GRID!$B$33:$BI$33), 0))*GRID!$B$65,
ROUNDUP(INDEX(GRID!$B$47:$BI$57,MATCH(E$7,GRID!$A$47:$A$57,0),MATCH(1,($U$2=GRID!$B$31:$BI$31)*(КАЛЕНДАРЬ!$BI32=GRID!$B$33:$BI$33),0))*GRID!$B$65*(1-GRID!$B$69),0))</f>
        <v>25628</v>
      </c>
      <c r="G565" s="47" cm="1">
        <f t="array" ref="G565">IF($I$2="Путешествия с детьми",
INDEX(GRID!$B$34:$BI$44,MATCH(G$7,GRID!$A$34:$A$44,0),MATCH(1,($U$2=GRID!$B$31:$BI$31)*(КАЛЕНДАРЬ!$BI32=GRID!$B$33:$BI$33), 0))*GRID!$B$65,
ROUNDUP(INDEX(GRID!$B$34:$BI$44,MATCH(G$7,GRID!$A$34:$A$44,0),MATCH(1,($U$2=GRID!$B$31:$BI$31)*(КАЛЕНДАРЬ!$BI32=GRID!$B$33:$BI$33),0))*GRID!$B$65*(1-GRID!$B$69),0))</f>
        <v>24338</v>
      </c>
      <c r="H565" s="47" cm="1">
        <f t="array" ref="H565">IF($I$2="Путешествия с детьми",
INDEX(GRID!$B$47:$BI$57,MATCH(G$7,GRID!$A$47:$A$57,0),MATCH(1,($U$2=GRID!$B$31:$BI$31)*(КАЛЕНДАРЬ!$BI32=GRID!$B$33:$BI$33), 0))*GRID!$B$65,
ROUNDUP(INDEX(GRID!$B$47:$BI$57,MATCH(G$7,GRID!$A$47:$A$57,0),MATCH(1,($U$2=GRID!$B$31:$BI$31)*(КАЛЕНДАРЬ!$BI32=GRID!$B$33:$BI$33),0))*GRID!$B$65*(1-GRID!$B$69),0))</f>
        <v>26574</v>
      </c>
      <c r="I565" s="47" cm="1">
        <f t="array" ref="I565">IF($I$2="Путешествия с детьми",
INDEX(GRID!$B$34:$BI$44,MATCH(I$7,GRID!$A$34:$A$44,0),MATCH(1,($U$2=GRID!$B$31:$BI$31)*(КАЛЕНДАРЬ!$BI32=GRID!$B$33:$BI$33), 0))*GRID!$B$65,
ROUNDUP(INDEX(GRID!$B$34:$BI$44,MATCH(I$7,GRID!$A$34:$A$44,0),MATCH(1,($U$2=GRID!$B$31:$BI$31)*(КАЛЕНДАРЬ!$BI32=GRID!$B$33:$BI$33),0))*GRID!$B$65*(1-GRID!$B$69),0))</f>
        <v>26058</v>
      </c>
      <c r="J565" s="47" cm="1">
        <f t="array" ref="J565">IF($I$2="Путешествия с детьми",
INDEX(GRID!$B$47:$BI$57,MATCH(I$7,GRID!$A$47:$A$57,0),MATCH(1,($U$2=GRID!$B$31:$BI$31)*(КАЛЕНДАРЬ!$BI32=GRID!$B$33:$BI$33), 0))*GRID!$B$65,
ROUNDUP(INDEX(GRID!$B$47:$BI$57,MATCH(I$7,GRID!$A$47:$A$57,0),MATCH(1,($U$2=GRID!$B$31:$BI$31)*(КАЛЕНДАРЬ!$BI32=GRID!$B$33:$BI$33),0))*GRID!$B$65*(1-GRID!$B$69),0))</f>
        <v>28294</v>
      </c>
      <c r="K565" s="47" cm="1">
        <f t="array" ref="K565">IF($I$2="Путешествия с детьми",
INDEX(GRID!$B$34:$BI$44,MATCH(K$7,GRID!$A$34:$A$44,0),MATCH(1,($U$2=GRID!$B$31:$BI$31)*(КАЛЕНДАРЬ!$BI32=GRID!$B$33:$BI$33), 0))*GRID!$B$65,
ROUNDUP(INDEX(GRID!$B$34:$BI$44,MATCH(K$7,GRID!$A$34:$A$44,0),MATCH(1,($U$2=GRID!$B$31:$BI$31)*(КАЛЕНДАРЬ!$BI32=GRID!$B$33:$BI$33),0))*GRID!$B$65*(1-GRID!$B$69),0))</f>
        <v>27004</v>
      </c>
      <c r="L565" s="47" cm="1">
        <f t="array" ref="L565">IF($I$2="Путешествия с детьми",
INDEX(GRID!$B$47:$BI$57,MATCH(K$7,GRID!$A$47:$A$57,0),MATCH(1,($U$2=GRID!$B$31:$BI$31)*(КАЛЕНДАРЬ!$BI32=GRID!$B$33:$BI$33), 0))*GRID!$B$65,
ROUNDUP(INDEX(GRID!$B$47:$BI$57,MATCH(K$7,GRID!$A$47:$A$57,0),MATCH(1,($U$2=GRID!$B$31:$BI$31)*(КАЛЕНДАРЬ!$BI32=GRID!$B$33:$BI$33),0))*GRID!$B$65*(1-GRID!$B$69),0))</f>
        <v>29240</v>
      </c>
      <c r="M565" s="47" cm="1">
        <f t="array" ref="M565">IF($I$2="Путешествия с детьми",
INDEX(GRID!$B$34:$BI$44,MATCH(M$7,GRID!$A$34:$A$44,0),MATCH(1,($U$2=GRID!$B$31:$BI$31)*(КАЛЕНДАРЬ!$BI32=GRID!$B$33:$BI$33), 0))*GRID!$B$65,
ROUNDUP(INDEX(GRID!$B$34:$BI$44,MATCH(M$7,GRID!$A$34:$A$44,0),MATCH(1,($U$2=GRID!$B$31:$BI$31)*(КАЛЕНДАРЬ!$BI32=GRID!$B$33:$BI$33),0))*GRID!$B$65*(1-GRID!$B$69),0))</f>
        <v>28724</v>
      </c>
      <c r="N565" s="47" cm="1">
        <f t="array" ref="N565">IF($I$2="Путешествия с детьми",
INDEX(GRID!$B$47:$BI$57,MATCH(M$7,GRID!$A$47:$A$57,0),MATCH(1,($U$2=GRID!$B$31:$BI$31)*(КАЛЕНДАРЬ!$BI32=GRID!$B$33:$BI$33), 0))*GRID!$B$65,
ROUNDUP(INDEX(GRID!$B$47:$BI$57,MATCH(M$7,GRID!$A$47:$A$57,0),MATCH(1,($U$2=GRID!$B$31:$BI$31)*(КАЛЕНДАРЬ!$BI32=GRID!$B$33:$BI$33),0))*GRID!$B$65*(1-GRID!$B$69),0))</f>
        <v>30960</v>
      </c>
      <c r="O565" s="47" cm="1">
        <f t="array" ref="O565">IF($I$2="Путешествия с детьми",
INDEX(GRID!$B$34:$BI$44,MATCH(O$7,GRID!$A$34:$A$44,0),MATCH(1,($U$2=GRID!$B$31:$BI$31)*(КАЛЕНДАРЬ!$BI32=GRID!$B$33:$BI$33), 0))*GRID!$B$65,
ROUNDUP(INDEX(GRID!$B$34:$BI$44,MATCH(O$7,GRID!$A$34:$A$44,0),MATCH(1,($U$2=GRID!$B$31:$BI$31)*(КАЛЕНДАРЬ!$BI32=GRID!$B$33:$BI$33),0))*GRID!$B$65*(1-GRID!$B$69),0))</f>
        <v>35174</v>
      </c>
      <c r="P565" s="47" cm="1">
        <f t="array" ref="P565">IF($I$2="Путешествия с детьми",
INDEX(GRID!$B$47:$BI$57,MATCH(O$7,GRID!$A$47:$A$57,0),MATCH(1,($U$2=GRID!$B$31:$BI$31)*(КАЛЕНДАРЬ!$BI32=GRID!$B$33:$BI$33), 0))*GRID!$B$65,
ROUNDUP(INDEX(GRID!$B$47:$BI$57,MATCH(O$7,GRID!$A$47:$A$57,0),MATCH(1,($U$2=GRID!$B$31:$BI$31)*(КАЛЕНДАРЬ!$BI32=GRID!$B$33:$BI$33),0))*GRID!$B$65*(1-GRID!$B$69),0))</f>
        <v>37410</v>
      </c>
      <c r="Q565" s="47" cm="1">
        <f t="array" ref="Q565">IF($I$2="Путешествия с детьми",
INDEX(GRID!$B$34:$BI$44,MATCH(Q$7,GRID!$A$34:$A$44,0),MATCH(1,($U$2=GRID!$B$31:$BI$31)*(КАЛЕНДАРЬ!$BI32=GRID!$B$33:$BI$33), 0))*GRID!$B$65,
ROUNDUP(INDEX(GRID!$B$34:$BI$44,MATCH(Q$7,GRID!$A$34:$A$44,0),MATCH(1,($U$2=GRID!$B$31:$BI$31)*(КАЛЕНДАРЬ!$BI32=GRID!$B$33:$BI$33),0))*GRID!$B$65*(1-GRID!$B$69),0))</f>
        <v>37066</v>
      </c>
      <c r="R565" s="47" cm="1">
        <f t="array" ref="R565">IF($I$2="Путешествия с детьми",
INDEX(GRID!$B$47:$BI$57,MATCH(Q$7,GRID!$A$47:$A$57,0),MATCH(1,($U$2=GRID!$B$31:$BI$31)*(КАЛЕНДАРЬ!$BI32=GRID!$B$33:$BI$33), 0))*GRID!$B$65,
ROUNDUP(INDEX(GRID!$B$47:$BI$57,MATCH(Q$7,GRID!$A$47:$A$57,0),MATCH(1,($U$2=GRID!$B$31:$BI$31)*(КАЛЕНДАРЬ!$BI32=GRID!$B$33:$BI$33),0))*GRID!$B$65*(1-GRID!$B$69),0))</f>
        <v>39302</v>
      </c>
      <c r="S565" s="47" cm="1">
        <f t="array" ref="S565">IF($I$2="Путешествия с детьми",
INDEX(GRID!$B$34:$BI$44,MATCH(S$7,GRID!$A$34:$A$44,0),MATCH(1,($U$2=GRID!$B$31:$BI$31)*(КАЛЕНДАРЬ!$BI32=GRID!$B$33:$BI$33), 0))*GRID!$B$65,
ROUNDUP(INDEX(GRID!$B$34:$BI$44,MATCH(S$7,GRID!$A$34:$A$44,0),MATCH(1,($U$2=GRID!$B$31:$BI$31)*(КАЛЕНДАРЬ!$BI32=GRID!$B$33:$BI$33),0))*GRID!$B$65*(1-GRID!$B$69),0))</f>
        <v>40334</v>
      </c>
      <c r="T565" s="47" cm="1">
        <f t="array" ref="T565">IF($I$2="Путешествия с детьми",
INDEX(GRID!$B$47:$BI$57,MATCH(S$7,GRID!$A$47:$A$57,0),MATCH(1,($U$2=GRID!$B$31:$BI$31)*(КАЛЕНДАРЬ!$BI32=GRID!$B$33:$BI$33), 0))*GRID!$B$65,
ROUNDUP(INDEX(GRID!$B$47:$BI$57,MATCH(S$7,GRID!$A$47:$A$57,0),MATCH(1,($U$2=GRID!$B$31:$BI$31)*(КАЛЕНДАРЬ!$BI32=GRID!$B$33:$BI$33),0))*GRID!$B$65*(1-GRID!$B$69),0))</f>
        <v>42570</v>
      </c>
      <c r="U565" s="47" cm="1">
        <f t="array" ref="U565">IF($I$2="Путешествия с детьми",
INDEX(GRID!$B$34:$BI$44,MATCH(U$7,GRID!$A$34:$A$44,0),MATCH(1,($U$2=GRID!$B$31:$BI$31)*(КАЛЕНДАРЬ!$BI32=GRID!$B$33:$BI$33), 0))*GRID!$B$65,
ROUNDUP(INDEX(GRID!$B$34:$BI$44,MATCH(U$7,GRID!$A$34:$A$44,0),MATCH(1,($U$2=GRID!$B$31:$BI$31)*(КАЛЕНДАРЬ!$BI32=GRID!$B$33:$BI$33),0))*GRID!$B$65*(1-GRID!$B$69),0))</f>
        <v>45838</v>
      </c>
      <c r="V565" s="47" cm="1">
        <f t="array" ref="V565">IF($I$2="Путешествия с детьми",
INDEX(GRID!$B$47:$BI$57,MATCH(U$7,GRID!$A$47:$A$57,0),MATCH(1,($U$2=GRID!$B$31:$BI$31)*(КАЛЕНДАРЬ!$BI32=GRID!$B$33:$BI$33), 0))*GRID!$B$65,
ROUNDUP(INDEX(GRID!$B$47:$BI$57,MATCH(U$7,GRID!$A$47:$A$57,0),MATCH(1,($U$2=GRID!$B$31:$BI$31)*(КАЛЕНДАРЬ!$BI32=GRID!$B$33:$BI$33),0))*GRID!$B$65*(1-GRID!$B$69),0))</f>
        <v>48074</v>
      </c>
      <c r="W565" s="47" cm="1">
        <f t="array" ref="W565">IF($I$2="Путешествия с детьми",
INDEX(GRID!$B$34:$BI$44,MATCH(W$7,GRID!$A$34:$A$44,0),MATCH(1,($U$2=GRID!$B$31:$BI$31)*(КАЛЕНДАРЬ!$BI32=GRID!$B$33:$BI$33), 0))*GRID!$B$65,
ROUNDUP(INDEX(GRID!$B$34:$BI$44,MATCH(W$7,GRID!$A$34:$A$44,0),MATCH(1,($U$2=GRID!$B$31:$BI$31)*(КАЛЕНДАРЬ!$BI32=GRID!$B$33:$BI$33),0))*GRID!$B$65*(1-GRID!$B$69),0))</f>
        <v>144308</v>
      </c>
      <c r="X565" s="47" cm="1">
        <f t="array" ref="X565">IF($I$2="Путешествия с детьми",
INDEX(GRID!$B$47:$BI$57,MATCH(W$7,GRID!$A$47:$A$57,0),MATCH(1,($U$2=GRID!$B$31:$BI$31)*(КАЛЕНДАРЬ!$BI32=GRID!$B$33:$BI$33), 0))*GRID!$B$65,
ROUNDUP(INDEX(GRID!$B$47:$BI$57,MATCH(W$7,GRID!$A$47:$A$57,0),MATCH(1,($U$2=GRID!$B$31:$BI$31)*(КАЛЕНДАРЬ!$BI32=GRID!$B$33:$BI$33),0))*GRID!$B$65*(1-GRID!$B$69),0))</f>
        <v>146544</v>
      </c>
    </row>
    <row r="566" spans="1:25" ht="13.5" customHeight="1" x14ac:dyDescent="0.2">
      <c r="A566" s="117" t="s">
        <v>42</v>
      </c>
      <c r="B566" s="117">
        <v>30</v>
      </c>
      <c r="C566" s="138" cm="1">
        <f t="array" ref="C566">IF($I$2="Путешествия с детьми",
INDEX(GRID!$B$34:$BI$44,MATCH(C$7,GRID!$A$34:$A$44,0),MATCH(1,($U$2=GRID!$B$31:$BI$31)*(КАЛЕНДАРЬ!$BI33=GRID!$B$33:$BI$33), 0))*GRID!$B$65,
ROUNDUP(INDEX(GRID!$B$34:$BI$44,MATCH(C$7,GRID!$A$34:$A$44,0),MATCH(1,($U$2=GRID!$B$31:$BI$31)*(КАЛЕНДАРЬ!$BI33=GRID!$B$33:$BI$33),0))*GRID!$B$65*(1-GRID!$B$69),0))</f>
        <v>21672</v>
      </c>
      <c r="D566" s="47" cm="1">
        <f t="array" ref="D566">IF($I$2="Путешествия с детьми",
INDEX(GRID!$B$47:$BI$57,MATCH(C$7,GRID!$A$47:$A$57,0),MATCH(1,($U$2=GRID!$B$31:$BI$31)*(КАЛЕНДАРЬ!$BI33=GRID!$B$33:$BI$33), 0))*GRID!$B$65,
ROUNDUP(INDEX(GRID!$B$47:$BI$57,MATCH(C$7,GRID!$A$47:$A$57,0),MATCH(1,($U$2=GRID!$B$31:$BI$31)*(КАЛЕНДАРЬ!$BI33=GRID!$B$33:$BI$33),0))*GRID!$B$65*(1-GRID!$B$69),0))</f>
        <v>23908</v>
      </c>
      <c r="E566" s="47" cm="1">
        <f t="array" ref="E566">IF($I$2="Путешествия с детьми",
INDEX(GRID!$B$34:$BI$44,MATCH(E$7,GRID!$A$34:$A$44,0),MATCH(1,($U$2=GRID!$B$31:$BI$31)*(КАЛЕНДАРЬ!$BI33=GRID!$B$33:$BI$33), 0))*GRID!$B$65,
ROUNDUP(INDEX(GRID!$B$34:$BI$44,MATCH(E$7,GRID!$A$34:$A$44,0),MATCH(1,($U$2=GRID!$B$31:$BI$31)*(КАЛЕНДАРЬ!$BI33=GRID!$B$33:$BI$33),0))*GRID!$B$65*(1-GRID!$B$69),0))</f>
        <v>23392</v>
      </c>
      <c r="F566" s="47" cm="1">
        <f t="array" ref="F566">IF($I$2="Путешествия с детьми",
INDEX(GRID!$B$47:$BI$57,MATCH(E$7,GRID!$A$47:$A$57,0),MATCH(1,($U$2=GRID!$B$31:$BI$31)*(КАЛЕНДАРЬ!$BI33=GRID!$B$33:$BI$33), 0))*GRID!$B$65,
ROUNDUP(INDEX(GRID!$B$47:$BI$57,MATCH(E$7,GRID!$A$47:$A$57,0),MATCH(1,($U$2=GRID!$B$31:$BI$31)*(КАЛЕНДАРЬ!$BI33=GRID!$B$33:$BI$33),0))*GRID!$B$65*(1-GRID!$B$69),0))</f>
        <v>25628</v>
      </c>
      <c r="G566" s="47" cm="1">
        <f t="array" ref="G566">IF($I$2="Путешествия с детьми",
INDEX(GRID!$B$34:$BI$44,MATCH(G$7,GRID!$A$34:$A$44,0),MATCH(1,($U$2=GRID!$B$31:$BI$31)*(КАЛЕНДАРЬ!$BI33=GRID!$B$33:$BI$33), 0))*GRID!$B$65,
ROUNDUP(INDEX(GRID!$B$34:$BI$44,MATCH(G$7,GRID!$A$34:$A$44,0),MATCH(1,($U$2=GRID!$B$31:$BI$31)*(КАЛЕНДАРЬ!$BI33=GRID!$B$33:$BI$33),0))*GRID!$B$65*(1-GRID!$B$69),0))</f>
        <v>24338</v>
      </c>
      <c r="H566" s="47" cm="1">
        <f t="array" ref="H566">IF($I$2="Путешествия с детьми",
INDEX(GRID!$B$47:$BI$57,MATCH(G$7,GRID!$A$47:$A$57,0),MATCH(1,($U$2=GRID!$B$31:$BI$31)*(КАЛЕНДАРЬ!$BI33=GRID!$B$33:$BI$33), 0))*GRID!$B$65,
ROUNDUP(INDEX(GRID!$B$47:$BI$57,MATCH(G$7,GRID!$A$47:$A$57,0),MATCH(1,($U$2=GRID!$B$31:$BI$31)*(КАЛЕНДАРЬ!$BI33=GRID!$B$33:$BI$33),0))*GRID!$B$65*(1-GRID!$B$69),0))</f>
        <v>26574</v>
      </c>
      <c r="I566" s="47" cm="1">
        <f t="array" ref="I566">IF($I$2="Путешествия с детьми",
INDEX(GRID!$B$34:$BI$44,MATCH(I$7,GRID!$A$34:$A$44,0),MATCH(1,($U$2=GRID!$B$31:$BI$31)*(КАЛЕНДАРЬ!$BI33=GRID!$B$33:$BI$33), 0))*GRID!$B$65,
ROUNDUP(INDEX(GRID!$B$34:$BI$44,MATCH(I$7,GRID!$A$34:$A$44,0),MATCH(1,($U$2=GRID!$B$31:$BI$31)*(КАЛЕНДАРЬ!$BI33=GRID!$B$33:$BI$33),0))*GRID!$B$65*(1-GRID!$B$69),0))</f>
        <v>26058</v>
      </c>
      <c r="J566" s="47" cm="1">
        <f t="array" ref="J566">IF($I$2="Путешествия с детьми",
INDEX(GRID!$B$47:$BI$57,MATCH(I$7,GRID!$A$47:$A$57,0),MATCH(1,($U$2=GRID!$B$31:$BI$31)*(КАЛЕНДАРЬ!$BI33=GRID!$B$33:$BI$33), 0))*GRID!$B$65,
ROUNDUP(INDEX(GRID!$B$47:$BI$57,MATCH(I$7,GRID!$A$47:$A$57,0),MATCH(1,($U$2=GRID!$B$31:$BI$31)*(КАЛЕНДАРЬ!$BI33=GRID!$B$33:$BI$33),0))*GRID!$B$65*(1-GRID!$B$69),0))</f>
        <v>28294</v>
      </c>
      <c r="K566" s="47" cm="1">
        <f t="array" ref="K566">IF($I$2="Путешествия с детьми",
INDEX(GRID!$B$34:$BI$44,MATCH(K$7,GRID!$A$34:$A$44,0),MATCH(1,($U$2=GRID!$B$31:$BI$31)*(КАЛЕНДАРЬ!$BI33=GRID!$B$33:$BI$33), 0))*GRID!$B$65,
ROUNDUP(INDEX(GRID!$B$34:$BI$44,MATCH(K$7,GRID!$A$34:$A$44,0),MATCH(1,($U$2=GRID!$B$31:$BI$31)*(КАЛЕНДАРЬ!$BI33=GRID!$B$33:$BI$33),0))*GRID!$B$65*(1-GRID!$B$69),0))</f>
        <v>27004</v>
      </c>
      <c r="L566" s="47" cm="1">
        <f t="array" ref="L566">IF($I$2="Путешествия с детьми",
INDEX(GRID!$B$47:$BI$57,MATCH(K$7,GRID!$A$47:$A$57,0),MATCH(1,($U$2=GRID!$B$31:$BI$31)*(КАЛЕНДАРЬ!$BI33=GRID!$B$33:$BI$33), 0))*GRID!$B$65,
ROUNDUP(INDEX(GRID!$B$47:$BI$57,MATCH(K$7,GRID!$A$47:$A$57,0),MATCH(1,($U$2=GRID!$B$31:$BI$31)*(КАЛЕНДАРЬ!$BI33=GRID!$B$33:$BI$33),0))*GRID!$B$65*(1-GRID!$B$69),0))</f>
        <v>29240</v>
      </c>
      <c r="M566" s="47" cm="1">
        <f t="array" ref="M566">IF($I$2="Путешествия с детьми",
INDEX(GRID!$B$34:$BI$44,MATCH(M$7,GRID!$A$34:$A$44,0),MATCH(1,($U$2=GRID!$B$31:$BI$31)*(КАЛЕНДАРЬ!$BI33=GRID!$B$33:$BI$33), 0))*GRID!$B$65,
ROUNDUP(INDEX(GRID!$B$34:$BI$44,MATCH(M$7,GRID!$A$34:$A$44,0),MATCH(1,($U$2=GRID!$B$31:$BI$31)*(КАЛЕНДАРЬ!$BI33=GRID!$B$33:$BI$33),0))*GRID!$B$65*(1-GRID!$B$69),0))</f>
        <v>28724</v>
      </c>
      <c r="N566" s="47" cm="1">
        <f t="array" ref="N566">IF($I$2="Путешествия с детьми",
INDEX(GRID!$B$47:$BI$57,MATCH(M$7,GRID!$A$47:$A$57,0),MATCH(1,($U$2=GRID!$B$31:$BI$31)*(КАЛЕНДАРЬ!$BI33=GRID!$B$33:$BI$33), 0))*GRID!$B$65,
ROUNDUP(INDEX(GRID!$B$47:$BI$57,MATCH(M$7,GRID!$A$47:$A$57,0),MATCH(1,($U$2=GRID!$B$31:$BI$31)*(КАЛЕНДАРЬ!$BI33=GRID!$B$33:$BI$33),0))*GRID!$B$65*(1-GRID!$B$69),0))</f>
        <v>30960</v>
      </c>
      <c r="O566" s="47" cm="1">
        <f t="array" ref="O566">IF($I$2="Путешествия с детьми",
INDEX(GRID!$B$34:$BI$44,MATCH(O$7,GRID!$A$34:$A$44,0),MATCH(1,($U$2=GRID!$B$31:$BI$31)*(КАЛЕНДАРЬ!$BI33=GRID!$B$33:$BI$33), 0))*GRID!$B$65,
ROUNDUP(INDEX(GRID!$B$34:$BI$44,MATCH(O$7,GRID!$A$34:$A$44,0),MATCH(1,($U$2=GRID!$B$31:$BI$31)*(КАЛЕНДАРЬ!$BI33=GRID!$B$33:$BI$33),0))*GRID!$B$65*(1-GRID!$B$69),0))</f>
        <v>35174</v>
      </c>
      <c r="P566" s="47" cm="1">
        <f t="array" ref="P566">IF($I$2="Путешествия с детьми",
INDEX(GRID!$B$47:$BI$57,MATCH(O$7,GRID!$A$47:$A$57,0),MATCH(1,($U$2=GRID!$B$31:$BI$31)*(КАЛЕНДАРЬ!$BI33=GRID!$B$33:$BI$33), 0))*GRID!$B$65,
ROUNDUP(INDEX(GRID!$B$47:$BI$57,MATCH(O$7,GRID!$A$47:$A$57,0),MATCH(1,($U$2=GRID!$B$31:$BI$31)*(КАЛЕНДАРЬ!$BI33=GRID!$B$33:$BI$33),0))*GRID!$B$65*(1-GRID!$B$69),0))</f>
        <v>37410</v>
      </c>
      <c r="Q566" s="47" cm="1">
        <f t="array" ref="Q566">IF($I$2="Путешествия с детьми",
INDEX(GRID!$B$34:$BI$44,MATCH(Q$7,GRID!$A$34:$A$44,0),MATCH(1,($U$2=GRID!$B$31:$BI$31)*(КАЛЕНДАРЬ!$BI33=GRID!$B$33:$BI$33), 0))*GRID!$B$65,
ROUNDUP(INDEX(GRID!$B$34:$BI$44,MATCH(Q$7,GRID!$A$34:$A$44,0),MATCH(1,($U$2=GRID!$B$31:$BI$31)*(КАЛЕНДАРЬ!$BI33=GRID!$B$33:$BI$33),0))*GRID!$B$65*(1-GRID!$B$69),0))</f>
        <v>37066</v>
      </c>
      <c r="R566" s="47" cm="1">
        <f t="array" ref="R566">IF($I$2="Путешествия с детьми",
INDEX(GRID!$B$47:$BI$57,MATCH(Q$7,GRID!$A$47:$A$57,0),MATCH(1,($U$2=GRID!$B$31:$BI$31)*(КАЛЕНДАРЬ!$BI33=GRID!$B$33:$BI$33), 0))*GRID!$B$65,
ROUNDUP(INDEX(GRID!$B$47:$BI$57,MATCH(Q$7,GRID!$A$47:$A$57,0),MATCH(1,($U$2=GRID!$B$31:$BI$31)*(КАЛЕНДАРЬ!$BI33=GRID!$B$33:$BI$33),0))*GRID!$B$65*(1-GRID!$B$69),0))</f>
        <v>39302</v>
      </c>
      <c r="S566" s="47" cm="1">
        <f t="array" ref="S566">IF($I$2="Путешествия с детьми",
INDEX(GRID!$B$34:$BI$44,MATCH(S$7,GRID!$A$34:$A$44,0),MATCH(1,($U$2=GRID!$B$31:$BI$31)*(КАЛЕНДАРЬ!$BI33=GRID!$B$33:$BI$33), 0))*GRID!$B$65,
ROUNDUP(INDEX(GRID!$B$34:$BI$44,MATCH(S$7,GRID!$A$34:$A$44,0),MATCH(1,($U$2=GRID!$B$31:$BI$31)*(КАЛЕНДАРЬ!$BI33=GRID!$B$33:$BI$33),0))*GRID!$B$65*(1-GRID!$B$69),0))</f>
        <v>40334</v>
      </c>
      <c r="T566" s="47" cm="1">
        <f t="array" ref="T566">IF($I$2="Путешествия с детьми",
INDEX(GRID!$B$47:$BI$57,MATCH(S$7,GRID!$A$47:$A$57,0),MATCH(1,($U$2=GRID!$B$31:$BI$31)*(КАЛЕНДАРЬ!$BI33=GRID!$B$33:$BI$33), 0))*GRID!$B$65,
ROUNDUP(INDEX(GRID!$B$47:$BI$57,MATCH(S$7,GRID!$A$47:$A$57,0),MATCH(1,($U$2=GRID!$B$31:$BI$31)*(КАЛЕНДАРЬ!$BI33=GRID!$B$33:$BI$33),0))*GRID!$B$65*(1-GRID!$B$69),0))</f>
        <v>42570</v>
      </c>
      <c r="U566" s="47" cm="1">
        <f t="array" ref="U566">IF($I$2="Путешествия с детьми",
INDEX(GRID!$B$34:$BI$44,MATCH(U$7,GRID!$A$34:$A$44,0),MATCH(1,($U$2=GRID!$B$31:$BI$31)*(КАЛЕНДАРЬ!$BI33=GRID!$B$33:$BI$33), 0))*GRID!$B$65,
ROUNDUP(INDEX(GRID!$B$34:$BI$44,MATCH(U$7,GRID!$A$34:$A$44,0),MATCH(1,($U$2=GRID!$B$31:$BI$31)*(КАЛЕНДАРЬ!$BI33=GRID!$B$33:$BI$33),0))*GRID!$B$65*(1-GRID!$B$69),0))</f>
        <v>45838</v>
      </c>
      <c r="V566" s="47" cm="1">
        <f t="array" ref="V566">IF($I$2="Путешествия с детьми",
INDEX(GRID!$B$47:$BI$57,MATCH(U$7,GRID!$A$47:$A$57,0),MATCH(1,($U$2=GRID!$B$31:$BI$31)*(КАЛЕНДАРЬ!$BI33=GRID!$B$33:$BI$33), 0))*GRID!$B$65,
ROUNDUP(INDEX(GRID!$B$47:$BI$57,MATCH(U$7,GRID!$A$47:$A$57,0),MATCH(1,($U$2=GRID!$B$31:$BI$31)*(КАЛЕНДАРЬ!$BI33=GRID!$B$33:$BI$33),0))*GRID!$B$65*(1-GRID!$B$69),0))</f>
        <v>48074</v>
      </c>
      <c r="W566" s="47" cm="1">
        <f t="array" ref="W566">IF($I$2="Путешествия с детьми",
INDEX(GRID!$B$34:$BI$44,MATCH(W$7,GRID!$A$34:$A$44,0),MATCH(1,($U$2=GRID!$B$31:$BI$31)*(КАЛЕНДАРЬ!$BI33=GRID!$B$33:$BI$33), 0))*GRID!$B$65,
ROUNDUP(INDEX(GRID!$B$34:$BI$44,MATCH(W$7,GRID!$A$34:$A$44,0),MATCH(1,($U$2=GRID!$B$31:$BI$31)*(КАЛЕНДАРЬ!$BI33=GRID!$B$33:$BI$33),0))*GRID!$B$65*(1-GRID!$B$69),0))</f>
        <v>144308</v>
      </c>
      <c r="X566" s="47" cm="1">
        <f t="array" ref="X566">IF($I$2="Путешествия с детьми",
INDEX(GRID!$B$47:$BI$57,MATCH(W$7,GRID!$A$47:$A$57,0),MATCH(1,($U$2=GRID!$B$31:$BI$31)*(КАЛЕНДАРЬ!$BI33=GRID!$B$33:$BI$33), 0))*GRID!$B$65,
ROUNDUP(INDEX(GRID!$B$47:$BI$57,MATCH(W$7,GRID!$A$47:$A$57,0),MATCH(1,($U$2=GRID!$B$31:$BI$31)*(КАЛЕНДАРЬ!$BI33=GRID!$B$33:$BI$33),0))*GRID!$B$65*(1-GRID!$B$69),0))</f>
        <v>146544</v>
      </c>
    </row>
    <row r="567" spans="1:25" s="201" customFormat="1" ht="13.5" customHeight="1" x14ac:dyDescent="0.2">
      <c r="A567" s="117" t="s">
        <v>43</v>
      </c>
      <c r="B567" s="117">
        <v>31</v>
      </c>
      <c r="C567" s="134"/>
      <c r="D567" s="134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</row>
    <row r="568" spans="1:25" s="201" customFormat="1" ht="13.5" customHeight="1" x14ac:dyDescent="0.2">
      <c r="A568" s="210" t="s">
        <v>38</v>
      </c>
      <c r="B568" s="210"/>
      <c r="C568" s="210"/>
      <c r="D568" s="210"/>
      <c r="E568" s="210"/>
      <c r="F568" s="210"/>
      <c r="G568" s="210"/>
      <c r="H568" s="210"/>
      <c r="I568" s="210"/>
      <c r="J568" s="210"/>
      <c r="K568" s="210"/>
      <c r="L568" s="210"/>
      <c r="M568" s="210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</row>
    <row r="569" spans="1:25" s="201" customFormat="1" ht="13.5" customHeight="1" x14ac:dyDescent="0.2">
      <c r="A569" s="211" t="s">
        <v>144</v>
      </c>
      <c r="B569" s="212"/>
      <c r="C569" s="212"/>
      <c r="D569" s="212"/>
      <c r="E569" s="212"/>
      <c r="F569" s="212"/>
      <c r="G569" s="212"/>
      <c r="H569" s="212"/>
      <c r="I569" s="212"/>
      <c r="J569" s="212"/>
      <c r="K569" s="212"/>
      <c r="L569" s="212"/>
      <c r="M569" s="212"/>
      <c r="N569" s="212"/>
      <c r="O569" s="212"/>
      <c r="P569" s="212"/>
      <c r="Q569" s="212"/>
      <c r="R569" s="212"/>
      <c r="S569" s="212"/>
      <c r="T569" s="212"/>
      <c r="U569" s="212"/>
      <c r="V569" s="212"/>
      <c r="W569" s="212"/>
      <c r="X569" s="212"/>
    </row>
    <row r="570" spans="1:25" s="201" customFormat="1" ht="13.5" customHeight="1" x14ac:dyDescent="0.2">
      <c r="A570" s="213" t="s">
        <v>39</v>
      </c>
      <c r="B570" s="214"/>
      <c r="C570" s="217" t="s">
        <v>85</v>
      </c>
      <c r="D570" s="218"/>
      <c r="E570" s="219" t="s">
        <v>86</v>
      </c>
      <c r="F570" s="220"/>
      <c r="G570" s="221" t="s">
        <v>186</v>
      </c>
      <c r="H570" s="222"/>
      <c r="I570" s="223" t="s">
        <v>187</v>
      </c>
      <c r="J570" s="224"/>
      <c r="K570" s="225" t="s">
        <v>88</v>
      </c>
      <c r="L570" s="225"/>
      <c r="M570" s="226" t="s">
        <v>89</v>
      </c>
      <c r="N570" s="227"/>
      <c r="O570" s="250" t="s">
        <v>94</v>
      </c>
      <c r="P570" s="250"/>
      <c r="Q570" s="230" t="s">
        <v>188</v>
      </c>
      <c r="R570" s="230"/>
      <c r="S570" s="231" t="s">
        <v>189</v>
      </c>
      <c r="T570" s="231"/>
      <c r="U570" s="232" t="s">
        <v>91</v>
      </c>
      <c r="V570" s="233"/>
      <c r="W570" s="234" t="s">
        <v>96</v>
      </c>
      <c r="X570" s="235"/>
    </row>
    <row r="571" spans="1:25" s="201" customFormat="1" ht="13.5" customHeight="1" x14ac:dyDescent="0.2">
      <c r="A571" s="215"/>
      <c r="B571" s="216"/>
      <c r="C571" s="67" t="s">
        <v>40</v>
      </c>
      <c r="D571" s="45" t="s">
        <v>41</v>
      </c>
      <c r="E571" s="45" t="s">
        <v>40</v>
      </c>
      <c r="F571" s="45" t="s">
        <v>41</v>
      </c>
      <c r="G571" s="45" t="s">
        <v>40</v>
      </c>
      <c r="H571" s="45" t="s">
        <v>41</v>
      </c>
      <c r="I571" s="45" t="s">
        <v>40</v>
      </c>
      <c r="J571" s="45" t="s">
        <v>41</v>
      </c>
      <c r="K571" s="45" t="s">
        <v>40</v>
      </c>
      <c r="L571" s="45" t="s">
        <v>41</v>
      </c>
      <c r="M571" s="45" t="s">
        <v>40</v>
      </c>
      <c r="N571" s="45" t="s">
        <v>41</v>
      </c>
      <c r="O571" s="45" t="s">
        <v>40</v>
      </c>
      <c r="P571" s="45" t="s">
        <v>41</v>
      </c>
      <c r="Q571" s="45" t="s">
        <v>40</v>
      </c>
      <c r="R571" s="45" t="s">
        <v>41</v>
      </c>
      <c r="S571" s="45" t="s">
        <v>40</v>
      </c>
      <c r="T571" s="45" t="s">
        <v>41</v>
      </c>
      <c r="U571" s="45" t="s">
        <v>40</v>
      </c>
      <c r="V571" s="45" t="s">
        <v>41</v>
      </c>
      <c r="W571" s="45" t="s">
        <v>40</v>
      </c>
      <c r="X571" s="45" t="s">
        <v>41</v>
      </c>
    </row>
    <row r="572" spans="1:25" s="201" customFormat="1" ht="13.5" customHeight="1" x14ac:dyDescent="0.2">
      <c r="A572" s="117" t="s">
        <v>44</v>
      </c>
      <c r="B572" s="117">
        <v>1</v>
      </c>
      <c r="C572" s="138" cm="1">
        <f t="array" ref="C572">IF($I$2="Путешествия с детьми",
INDEX(GRID!$B$34:$BI$44,MATCH(C$7,GRID!$A$34:$A$44,0),MATCH(1,($U$2=GRID!$B$31:$BI$31)*(КАЛЕНДАРЬ!$BL4=GRID!$B$33:$BI$33), 0))*GRID!$B$65,
ROUNDUP(INDEX(GRID!$B$34:$BI$44,MATCH(C$7,GRID!$A$34:$A$44,0),MATCH(1,($U$2=GRID!$B$31:$BI$31)*(КАЛЕНДАРЬ!$BL4=GRID!$B$33:$BI$33),0))*GRID!$B$65*(1-GRID!$B$69),0))</f>
        <v>21672</v>
      </c>
      <c r="D572" s="47" cm="1">
        <f t="array" ref="D572">IF($I$2="Путешествия с детьми",
INDEX(GRID!$B$47:$BI$57,MATCH(C$7,GRID!$A$47:$A$57,0),MATCH(1,($U$2=GRID!$B$31:$BI$31)*(КАЛЕНДАРЬ!$BL4=GRID!$B$33:$BI$33), 0))*GRID!$B$65,
ROUNDUP(INDEX(GRID!$B$47:$BI$57,MATCH(C$7,GRID!$A$47:$A$57,0),MATCH(1,($U$2=GRID!$B$31:$BI$31)*(КАЛЕНДАРЬ!$BL4=GRID!$B$33:$BI$33),0))*GRID!$B$65*(1-GRID!$B$69),0))</f>
        <v>23908</v>
      </c>
      <c r="E572" s="47" cm="1">
        <f t="array" ref="E572">IF($I$2="Путешествия с детьми",
INDEX(GRID!$B$34:$BI$44,MATCH(E$7,GRID!$A$34:$A$44,0),MATCH(1,($U$2=GRID!$B$31:$BI$31)*(КАЛЕНДАРЬ!$BL4=GRID!$B$33:$BI$33), 0))*GRID!$B$65,
ROUNDUP(INDEX(GRID!$B$34:$BI$44,MATCH(E$7,GRID!$A$34:$A$44,0),MATCH(1,($U$2=GRID!$B$31:$BI$31)*(КАЛЕНДАРЬ!$BL4=GRID!$B$33:$BI$33),0))*GRID!$B$65*(1-GRID!$B$69),0))</f>
        <v>23392</v>
      </c>
      <c r="F572" s="47" cm="1">
        <f t="array" ref="F572">IF($I$2="Путешествия с детьми",
INDEX(GRID!$B$47:$BI$57,MATCH(E$7,GRID!$A$47:$A$57,0),MATCH(1,($U$2=GRID!$B$31:$BI$31)*(КАЛЕНДАРЬ!$BL4=GRID!$B$33:$BI$33), 0))*GRID!$B$65,
ROUNDUP(INDEX(GRID!$B$47:$BI$57,MATCH(E$7,GRID!$A$47:$A$57,0),MATCH(1,($U$2=GRID!$B$31:$BI$31)*(КАЛЕНДАРЬ!$BL4=GRID!$B$33:$BI$33),0))*GRID!$B$65*(1-GRID!$B$69),0))</f>
        <v>25628</v>
      </c>
      <c r="G572" s="47" cm="1">
        <f t="array" ref="G572">IF($I$2="Путешествия с детьми",
INDEX(GRID!$B$34:$BI$44,MATCH(G$7,GRID!$A$34:$A$44,0),MATCH(1,($U$2=GRID!$B$31:$BI$31)*(КАЛЕНДАРЬ!$BL4=GRID!$B$33:$BI$33), 0))*GRID!$B$65,
ROUNDUP(INDEX(GRID!$B$34:$BI$44,MATCH(G$7,GRID!$A$34:$A$44,0),MATCH(1,($U$2=GRID!$B$31:$BI$31)*(КАЛЕНДАРЬ!$BL4=GRID!$B$33:$BI$33),0))*GRID!$B$65*(1-GRID!$B$69),0))</f>
        <v>24338</v>
      </c>
      <c r="H572" s="47" cm="1">
        <f t="array" ref="H572">IF($I$2="Путешествия с детьми",
INDEX(GRID!$B$47:$BI$57,MATCH(G$7,GRID!$A$47:$A$57,0),MATCH(1,($U$2=GRID!$B$31:$BI$31)*(КАЛЕНДАРЬ!$BL4=GRID!$B$33:$BI$33), 0))*GRID!$B$65,
ROUNDUP(INDEX(GRID!$B$47:$BI$57,MATCH(G$7,GRID!$A$47:$A$57,0),MATCH(1,($U$2=GRID!$B$31:$BI$31)*(КАЛЕНДАРЬ!$BL4=GRID!$B$33:$BI$33),0))*GRID!$B$65*(1-GRID!$B$69),0))</f>
        <v>26574</v>
      </c>
      <c r="I572" s="47" cm="1">
        <f t="array" ref="I572">IF($I$2="Путешествия с детьми",
INDEX(GRID!$B$34:$BI$44,MATCH(I$7,GRID!$A$34:$A$44,0),MATCH(1,($U$2=GRID!$B$31:$BI$31)*(КАЛЕНДАРЬ!$BL4=GRID!$B$33:$BI$33), 0))*GRID!$B$65,
ROUNDUP(INDEX(GRID!$B$34:$BI$44,MATCH(I$7,GRID!$A$34:$A$44,0),MATCH(1,($U$2=GRID!$B$31:$BI$31)*(КАЛЕНДАРЬ!$BL4=GRID!$B$33:$BI$33),0))*GRID!$B$65*(1-GRID!$B$69),0))</f>
        <v>26058</v>
      </c>
      <c r="J572" s="47" cm="1">
        <f t="array" ref="J572">IF($I$2="Путешествия с детьми",
INDEX(GRID!$B$47:$BI$57,MATCH(I$7,GRID!$A$47:$A$57,0),MATCH(1,($U$2=GRID!$B$31:$BI$31)*(КАЛЕНДАРЬ!$BL4=GRID!$B$33:$BI$33), 0))*GRID!$B$65,
ROUNDUP(INDEX(GRID!$B$47:$BI$57,MATCH(I$7,GRID!$A$47:$A$57,0),MATCH(1,($U$2=GRID!$B$31:$BI$31)*(КАЛЕНДАРЬ!$BL4=GRID!$B$33:$BI$33),0))*GRID!$B$65*(1-GRID!$B$69),0))</f>
        <v>28294</v>
      </c>
      <c r="K572" s="47" cm="1">
        <f t="array" ref="K572">IF($I$2="Путешествия с детьми",
INDEX(GRID!$B$34:$BI$44,MATCH(K$7,GRID!$A$34:$A$44,0),MATCH(1,($U$2=GRID!$B$31:$BI$31)*(КАЛЕНДАРЬ!$BL4=GRID!$B$33:$BI$33), 0))*GRID!$B$65,
ROUNDUP(INDEX(GRID!$B$34:$BI$44,MATCH(K$7,GRID!$A$34:$A$44,0),MATCH(1,($U$2=GRID!$B$31:$BI$31)*(КАЛЕНДАРЬ!$BL4=GRID!$B$33:$BI$33),0))*GRID!$B$65*(1-GRID!$B$69),0))</f>
        <v>27004</v>
      </c>
      <c r="L572" s="47" cm="1">
        <f t="array" ref="L572">IF($I$2="Путешествия с детьми",
INDEX(GRID!$B$47:$BI$57,MATCH(K$7,GRID!$A$47:$A$57,0),MATCH(1,($U$2=GRID!$B$31:$BI$31)*(КАЛЕНДАРЬ!$BL4=GRID!$B$33:$BI$33), 0))*GRID!$B$65,
ROUNDUP(INDEX(GRID!$B$47:$BI$57,MATCH(K$7,GRID!$A$47:$A$57,0),MATCH(1,($U$2=GRID!$B$31:$BI$31)*(КАЛЕНДАРЬ!$BL4=GRID!$B$33:$BI$33),0))*GRID!$B$65*(1-GRID!$B$69),0))</f>
        <v>29240</v>
      </c>
      <c r="M572" s="47" cm="1">
        <f t="array" ref="M572">IF($I$2="Путешествия с детьми",
INDEX(GRID!$B$34:$BI$44,MATCH(M$7,GRID!$A$34:$A$44,0),MATCH(1,($U$2=GRID!$B$31:$BI$31)*(КАЛЕНДАРЬ!$BL4=GRID!$B$33:$BI$33), 0))*GRID!$B$65,
ROUNDUP(INDEX(GRID!$B$34:$BI$44,MATCH(M$7,GRID!$A$34:$A$44,0),MATCH(1,($U$2=GRID!$B$31:$BI$31)*(КАЛЕНДАРЬ!$BL4=GRID!$B$33:$BI$33),0))*GRID!$B$65*(1-GRID!$B$69),0))</f>
        <v>28724</v>
      </c>
      <c r="N572" s="47" cm="1">
        <f t="array" ref="N572">IF($I$2="Путешествия с детьми",
INDEX(GRID!$B$47:$BI$57,MATCH(M$7,GRID!$A$47:$A$57,0),MATCH(1,($U$2=GRID!$B$31:$BI$31)*(КАЛЕНДАРЬ!$BL4=GRID!$B$33:$BI$33), 0))*GRID!$B$65,
ROUNDUP(INDEX(GRID!$B$47:$BI$57,MATCH(M$7,GRID!$A$47:$A$57,0),MATCH(1,($U$2=GRID!$B$31:$BI$31)*(КАЛЕНДАРЬ!$BL4=GRID!$B$33:$BI$33),0))*GRID!$B$65*(1-GRID!$B$69),0))</f>
        <v>30960</v>
      </c>
      <c r="O572" s="47" cm="1">
        <f t="array" ref="O572">IF($I$2="Путешествия с детьми",
INDEX(GRID!$B$34:$BI$44,MATCH(O$7,GRID!$A$34:$A$44,0),MATCH(1,($U$2=GRID!$B$31:$BI$31)*(КАЛЕНДАРЬ!$BL4=GRID!$B$33:$BI$33), 0))*GRID!$B$65,
ROUNDUP(INDEX(GRID!$B$34:$BI$44,MATCH(O$7,GRID!$A$34:$A$44,0),MATCH(1,($U$2=GRID!$B$31:$BI$31)*(КАЛЕНДАРЬ!$BL4=GRID!$B$33:$BI$33),0))*GRID!$B$65*(1-GRID!$B$69),0))</f>
        <v>35174</v>
      </c>
      <c r="P572" s="47" cm="1">
        <f t="array" ref="P572">IF($I$2="Путешествия с детьми",
INDEX(GRID!$B$47:$BI$57,MATCH(O$7,GRID!$A$47:$A$57,0),MATCH(1,($U$2=GRID!$B$31:$BI$31)*(КАЛЕНДАРЬ!$BL4=GRID!$B$33:$BI$33), 0))*GRID!$B$65,
ROUNDUP(INDEX(GRID!$B$47:$BI$57,MATCH(O$7,GRID!$A$47:$A$57,0),MATCH(1,($U$2=GRID!$B$31:$BI$31)*(КАЛЕНДАРЬ!$BL4=GRID!$B$33:$BI$33),0))*GRID!$B$65*(1-GRID!$B$69),0))</f>
        <v>37410</v>
      </c>
      <c r="Q572" s="47" cm="1">
        <f t="array" ref="Q572">IF($I$2="Путешествия с детьми",
INDEX(GRID!$B$34:$BI$44,MATCH(Q$7,GRID!$A$34:$A$44,0),MATCH(1,($U$2=GRID!$B$31:$BI$31)*(КАЛЕНДАРЬ!$BL4=GRID!$B$33:$BI$33), 0))*GRID!$B$65,
ROUNDUP(INDEX(GRID!$B$34:$BI$44,MATCH(Q$7,GRID!$A$34:$A$44,0),MATCH(1,($U$2=GRID!$B$31:$BI$31)*(КАЛЕНДАРЬ!$BL4=GRID!$B$33:$BI$33),0))*GRID!$B$65*(1-GRID!$B$69),0))</f>
        <v>37066</v>
      </c>
      <c r="R572" s="47" cm="1">
        <f t="array" ref="R572">IF($I$2="Путешествия с детьми",
INDEX(GRID!$B$47:$BI$57,MATCH(Q$7,GRID!$A$47:$A$57,0),MATCH(1,($U$2=GRID!$B$31:$BI$31)*(КАЛЕНДАРЬ!$BL4=GRID!$B$33:$BI$33), 0))*GRID!$B$65,
ROUNDUP(INDEX(GRID!$B$47:$BI$57,MATCH(Q$7,GRID!$A$47:$A$57,0),MATCH(1,($U$2=GRID!$B$31:$BI$31)*(КАЛЕНДАРЬ!$BL4=GRID!$B$33:$BI$33),0))*GRID!$B$65*(1-GRID!$B$69),0))</f>
        <v>39302</v>
      </c>
      <c r="S572" s="47" cm="1">
        <f t="array" ref="S572">IF($I$2="Путешествия с детьми",
INDEX(GRID!$B$34:$BI$44,MATCH(S$7,GRID!$A$34:$A$44,0),MATCH(1,($U$2=GRID!$B$31:$BI$31)*(КАЛЕНДАРЬ!$BL4=GRID!$B$33:$BI$33), 0))*GRID!$B$65,
ROUNDUP(INDEX(GRID!$B$34:$BI$44,MATCH(S$7,GRID!$A$34:$A$44,0),MATCH(1,($U$2=GRID!$B$31:$BI$31)*(КАЛЕНДАРЬ!$BL4=GRID!$B$33:$BI$33),0))*GRID!$B$65*(1-GRID!$B$69),0))</f>
        <v>40334</v>
      </c>
      <c r="T572" s="47" cm="1">
        <f t="array" ref="T572">IF($I$2="Путешествия с детьми",
INDEX(GRID!$B$47:$BI$57,MATCH(S$7,GRID!$A$47:$A$57,0),MATCH(1,($U$2=GRID!$B$31:$BI$31)*(КАЛЕНДАРЬ!$BL4=GRID!$B$33:$BI$33), 0))*GRID!$B$65,
ROUNDUP(INDEX(GRID!$B$47:$BI$57,MATCH(S$7,GRID!$A$47:$A$57,0),MATCH(1,($U$2=GRID!$B$31:$BI$31)*(КАЛЕНДАРЬ!$BL4=GRID!$B$33:$BI$33),0))*GRID!$B$65*(1-GRID!$B$69),0))</f>
        <v>42570</v>
      </c>
      <c r="U572" s="47" cm="1">
        <f t="array" ref="U572">IF($I$2="Путешествия с детьми",
INDEX(GRID!$B$34:$BI$44,MATCH(U$7,GRID!$A$34:$A$44,0),MATCH(1,($U$2=GRID!$B$31:$BI$31)*(КАЛЕНДАРЬ!$BL4=GRID!$B$33:$BI$33), 0))*GRID!$B$65,
ROUNDUP(INDEX(GRID!$B$34:$BI$44,MATCH(U$7,GRID!$A$34:$A$44,0),MATCH(1,($U$2=GRID!$B$31:$BI$31)*(КАЛЕНДАРЬ!$BL4=GRID!$B$33:$BI$33),0))*GRID!$B$65*(1-GRID!$B$69),0))</f>
        <v>45838</v>
      </c>
      <c r="V572" s="47" cm="1">
        <f t="array" ref="V572">IF($I$2="Путешествия с детьми",
INDEX(GRID!$B$47:$BI$57,MATCH(U$7,GRID!$A$47:$A$57,0),MATCH(1,($U$2=GRID!$B$31:$BI$31)*(КАЛЕНДАРЬ!$BL4=GRID!$B$33:$BI$33), 0))*GRID!$B$65,
ROUNDUP(INDEX(GRID!$B$47:$BI$57,MATCH(U$7,GRID!$A$47:$A$57,0),MATCH(1,($U$2=GRID!$B$31:$BI$31)*(КАЛЕНДАРЬ!$BL4=GRID!$B$33:$BI$33),0))*GRID!$B$65*(1-GRID!$B$69),0))</f>
        <v>48074</v>
      </c>
      <c r="W572" s="47" cm="1">
        <f t="array" ref="W572">IF($I$2="Путешествия с детьми",
INDEX(GRID!$B$34:$BI$44,MATCH(W$7,GRID!$A$34:$A$44,0),MATCH(1,($U$2=GRID!$B$31:$BI$31)*(КАЛЕНДАРЬ!$BL4=GRID!$B$33:$BI$33), 0))*GRID!$B$65,
ROUNDUP(INDEX(GRID!$B$34:$BI$44,MATCH(W$7,GRID!$A$34:$A$44,0),MATCH(1,($U$2=GRID!$B$31:$BI$31)*(КАЛЕНДАРЬ!$BL4=GRID!$B$33:$BI$33),0))*GRID!$B$65*(1-GRID!$B$69),0))</f>
        <v>144308</v>
      </c>
      <c r="X572" s="47" cm="1">
        <f t="array" ref="X572">IF($I$2="Путешествия с детьми",
INDEX(GRID!$B$47:$BI$57,MATCH(W$7,GRID!$A$47:$A$57,0),MATCH(1,($U$2=GRID!$B$31:$BI$31)*(КАЛЕНДАРЬ!$BL4=GRID!$B$33:$BI$33), 0))*GRID!$B$65,
ROUNDUP(INDEX(GRID!$B$47:$BI$57,MATCH(W$7,GRID!$A$47:$A$57,0),MATCH(1,($U$2=GRID!$B$31:$BI$31)*(КАЛЕНДАРЬ!$BL4=GRID!$B$33:$BI$33),0))*GRID!$B$65*(1-GRID!$B$69),0))</f>
        <v>146544</v>
      </c>
    </row>
    <row r="573" spans="1:25" s="201" customFormat="1" ht="13.5" customHeight="1" x14ac:dyDescent="0.2">
      <c r="A573" s="117" t="s">
        <v>45</v>
      </c>
      <c r="B573" s="117">
        <v>2</v>
      </c>
      <c r="C573" s="138" cm="1">
        <f t="array" ref="C573">IF($I$2="Путешествия с детьми",
INDEX(GRID!$B$34:$BI$44,MATCH(C$7,GRID!$A$34:$A$44,0),MATCH(1,($U$2=GRID!$B$31:$BI$31)*(КАЛЕНДАРЬ!$BL5=GRID!$B$33:$BI$33), 0))*GRID!$B$65,
ROUNDUP(INDEX(GRID!$B$34:$BI$44,MATCH(C$7,GRID!$A$34:$A$44,0),MATCH(1,($U$2=GRID!$B$31:$BI$31)*(КАЛЕНДАРЬ!$BL5=GRID!$B$33:$BI$33),0))*GRID!$B$65*(1-GRID!$B$69),0))</f>
        <v>21672</v>
      </c>
      <c r="D573" s="47" cm="1">
        <f t="array" ref="D573">IF($I$2="Путешествия с детьми",
INDEX(GRID!$B$47:$BI$57,MATCH(C$7,GRID!$A$47:$A$57,0),MATCH(1,($U$2=GRID!$B$31:$BI$31)*(КАЛЕНДАРЬ!$BL5=GRID!$B$33:$BI$33), 0))*GRID!$B$65,
ROUNDUP(INDEX(GRID!$B$47:$BI$57,MATCH(C$7,GRID!$A$47:$A$57,0),MATCH(1,($U$2=GRID!$B$31:$BI$31)*(КАЛЕНДАРЬ!$BL5=GRID!$B$33:$BI$33),0))*GRID!$B$65*(1-GRID!$B$69),0))</f>
        <v>23908</v>
      </c>
      <c r="E573" s="47" cm="1">
        <f t="array" ref="E573">IF($I$2="Путешествия с детьми",
INDEX(GRID!$B$34:$BI$44,MATCH(E$7,GRID!$A$34:$A$44,0),MATCH(1,($U$2=GRID!$B$31:$BI$31)*(КАЛЕНДАРЬ!$BL5=GRID!$B$33:$BI$33), 0))*GRID!$B$65,
ROUNDUP(INDEX(GRID!$B$34:$BI$44,MATCH(E$7,GRID!$A$34:$A$44,0),MATCH(1,($U$2=GRID!$B$31:$BI$31)*(КАЛЕНДАРЬ!$BL5=GRID!$B$33:$BI$33),0))*GRID!$B$65*(1-GRID!$B$69),0))</f>
        <v>23392</v>
      </c>
      <c r="F573" s="47" cm="1">
        <f t="array" ref="F573">IF($I$2="Путешествия с детьми",
INDEX(GRID!$B$47:$BI$57,MATCH(E$7,GRID!$A$47:$A$57,0),MATCH(1,($U$2=GRID!$B$31:$BI$31)*(КАЛЕНДАРЬ!$BL5=GRID!$B$33:$BI$33), 0))*GRID!$B$65,
ROUNDUP(INDEX(GRID!$B$47:$BI$57,MATCH(E$7,GRID!$A$47:$A$57,0),MATCH(1,($U$2=GRID!$B$31:$BI$31)*(КАЛЕНДАРЬ!$BL5=GRID!$B$33:$BI$33),0))*GRID!$B$65*(1-GRID!$B$69),0))</f>
        <v>25628</v>
      </c>
      <c r="G573" s="47" cm="1">
        <f t="array" ref="G573">IF($I$2="Путешествия с детьми",
INDEX(GRID!$B$34:$BI$44,MATCH(G$7,GRID!$A$34:$A$44,0),MATCH(1,($U$2=GRID!$B$31:$BI$31)*(КАЛЕНДАРЬ!$BL5=GRID!$B$33:$BI$33), 0))*GRID!$B$65,
ROUNDUP(INDEX(GRID!$B$34:$BI$44,MATCH(G$7,GRID!$A$34:$A$44,0),MATCH(1,($U$2=GRID!$B$31:$BI$31)*(КАЛЕНДАРЬ!$BL5=GRID!$B$33:$BI$33),0))*GRID!$B$65*(1-GRID!$B$69),0))</f>
        <v>24338</v>
      </c>
      <c r="H573" s="47" cm="1">
        <f t="array" ref="H573">IF($I$2="Путешествия с детьми",
INDEX(GRID!$B$47:$BI$57,MATCH(G$7,GRID!$A$47:$A$57,0),MATCH(1,($U$2=GRID!$B$31:$BI$31)*(КАЛЕНДАРЬ!$BL5=GRID!$B$33:$BI$33), 0))*GRID!$B$65,
ROUNDUP(INDEX(GRID!$B$47:$BI$57,MATCH(G$7,GRID!$A$47:$A$57,0),MATCH(1,($U$2=GRID!$B$31:$BI$31)*(КАЛЕНДАРЬ!$BL5=GRID!$B$33:$BI$33),0))*GRID!$B$65*(1-GRID!$B$69),0))</f>
        <v>26574</v>
      </c>
      <c r="I573" s="47" cm="1">
        <f t="array" ref="I573">IF($I$2="Путешествия с детьми",
INDEX(GRID!$B$34:$BI$44,MATCH(I$7,GRID!$A$34:$A$44,0),MATCH(1,($U$2=GRID!$B$31:$BI$31)*(КАЛЕНДАРЬ!$BL5=GRID!$B$33:$BI$33), 0))*GRID!$B$65,
ROUNDUP(INDEX(GRID!$B$34:$BI$44,MATCH(I$7,GRID!$A$34:$A$44,0),MATCH(1,($U$2=GRID!$B$31:$BI$31)*(КАЛЕНДАРЬ!$BL5=GRID!$B$33:$BI$33),0))*GRID!$B$65*(1-GRID!$B$69),0))</f>
        <v>26058</v>
      </c>
      <c r="J573" s="47" cm="1">
        <f t="array" ref="J573">IF($I$2="Путешествия с детьми",
INDEX(GRID!$B$47:$BI$57,MATCH(I$7,GRID!$A$47:$A$57,0),MATCH(1,($U$2=GRID!$B$31:$BI$31)*(КАЛЕНДАРЬ!$BL5=GRID!$B$33:$BI$33), 0))*GRID!$B$65,
ROUNDUP(INDEX(GRID!$B$47:$BI$57,MATCH(I$7,GRID!$A$47:$A$57,0),MATCH(1,($U$2=GRID!$B$31:$BI$31)*(КАЛЕНДАРЬ!$BL5=GRID!$B$33:$BI$33),0))*GRID!$B$65*(1-GRID!$B$69),0))</f>
        <v>28294</v>
      </c>
      <c r="K573" s="47" cm="1">
        <f t="array" ref="K573">IF($I$2="Путешествия с детьми",
INDEX(GRID!$B$34:$BI$44,MATCH(K$7,GRID!$A$34:$A$44,0),MATCH(1,($U$2=GRID!$B$31:$BI$31)*(КАЛЕНДАРЬ!$BL5=GRID!$B$33:$BI$33), 0))*GRID!$B$65,
ROUNDUP(INDEX(GRID!$B$34:$BI$44,MATCH(K$7,GRID!$A$34:$A$44,0),MATCH(1,($U$2=GRID!$B$31:$BI$31)*(КАЛЕНДАРЬ!$BL5=GRID!$B$33:$BI$33),0))*GRID!$B$65*(1-GRID!$B$69),0))</f>
        <v>27004</v>
      </c>
      <c r="L573" s="47" cm="1">
        <f t="array" ref="L573">IF($I$2="Путешествия с детьми",
INDEX(GRID!$B$47:$BI$57,MATCH(K$7,GRID!$A$47:$A$57,0),MATCH(1,($U$2=GRID!$B$31:$BI$31)*(КАЛЕНДАРЬ!$BL5=GRID!$B$33:$BI$33), 0))*GRID!$B$65,
ROUNDUP(INDEX(GRID!$B$47:$BI$57,MATCH(K$7,GRID!$A$47:$A$57,0),MATCH(1,($U$2=GRID!$B$31:$BI$31)*(КАЛЕНДАРЬ!$BL5=GRID!$B$33:$BI$33),0))*GRID!$B$65*(1-GRID!$B$69),0))</f>
        <v>29240</v>
      </c>
      <c r="M573" s="47" cm="1">
        <f t="array" ref="M573">IF($I$2="Путешествия с детьми",
INDEX(GRID!$B$34:$BI$44,MATCH(M$7,GRID!$A$34:$A$44,0),MATCH(1,($U$2=GRID!$B$31:$BI$31)*(КАЛЕНДАРЬ!$BL5=GRID!$B$33:$BI$33), 0))*GRID!$B$65,
ROUNDUP(INDEX(GRID!$B$34:$BI$44,MATCH(M$7,GRID!$A$34:$A$44,0),MATCH(1,($U$2=GRID!$B$31:$BI$31)*(КАЛЕНДАРЬ!$BL5=GRID!$B$33:$BI$33),0))*GRID!$B$65*(1-GRID!$B$69),0))</f>
        <v>28724</v>
      </c>
      <c r="N573" s="47" cm="1">
        <f t="array" ref="N573">IF($I$2="Путешествия с детьми",
INDEX(GRID!$B$47:$BI$57,MATCH(M$7,GRID!$A$47:$A$57,0),MATCH(1,($U$2=GRID!$B$31:$BI$31)*(КАЛЕНДАРЬ!$BL5=GRID!$B$33:$BI$33), 0))*GRID!$B$65,
ROUNDUP(INDEX(GRID!$B$47:$BI$57,MATCH(M$7,GRID!$A$47:$A$57,0),MATCH(1,($U$2=GRID!$B$31:$BI$31)*(КАЛЕНДАРЬ!$BL5=GRID!$B$33:$BI$33),0))*GRID!$B$65*(1-GRID!$B$69),0))</f>
        <v>30960</v>
      </c>
      <c r="O573" s="47" cm="1">
        <f t="array" ref="O573">IF($I$2="Путешествия с детьми",
INDEX(GRID!$B$34:$BI$44,MATCH(O$7,GRID!$A$34:$A$44,0),MATCH(1,($U$2=GRID!$B$31:$BI$31)*(КАЛЕНДАРЬ!$BL5=GRID!$B$33:$BI$33), 0))*GRID!$B$65,
ROUNDUP(INDEX(GRID!$B$34:$BI$44,MATCH(O$7,GRID!$A$34:$A$44,0),MATCH(1,($U$2=GRID!$B$31:$BI$31)*(КАЛЕНДАРЬ!$BL5=GRID!$B$33:$BI$33),0))*GRID!$B$65*(1-GRID!$B$69),0))</f>
        <v>35174</v>
      </c>
      <c r="P573" s="47" cm="1">
        <f t="array" ref="P573">IF($I$2="Путешествия с детьми",
INDEX(GRID!$B$47:$BI$57,MATCH(O$7,GRID!$A$47:$A$57,0),MATCH(1,($U$2=GRID!$B$31:$BI$31)*(КАЛЕНДАРЬ!$BL5=GRID!$B$33:$BI$33), 0))*GRID!$B$65,
ROUNDUP(INDEX(GRID!$B$47:$BI$57,MATCH(O$7,GRID!$A$47:$A$57,0),MATCH(1,($U$2=GRID!$B$31:$BI$31)*(КАЛЕНДАРЬ!$BL5=GRID!$B$33:$BI$33),0))*GRID!$B$65*(1-GRID!$B$69),0))</f>
        <v>37410</v>
      </c>
      <c r="Q573" s="47" cm="1">
        <f t="array" ref="Q573">IF($I$2="Путешествия с детьми",
INDEX(GRID!$B$34:$BI$44,MATCH(Q$7,GRID!$A$34:$A$44,0),MATCH(1,($U$2=GRID!$B$31:$BI$31)*(КАЛЕНДАРЬ!$BL5=GRID!$B$33:$BI$33), 0))*GRID!$B$65,
ROUNDUP(INDEX(GRID!$B$34:$BI$44,MATCH(Q$7,GRID!$A$34:$A$44,0),MATCH(1,($U$2=GRID!$B$31:$BI$31)*(КАЛЕНДАРЬ!$BL5=GRID!$B$33:$BI$33),0))*GRID!$B$65*(1-GRID!$B$69),0))</f>
        <v>37066</v>
      </c>
      <c r="R573" s="47" cm="1">
        <f t="array" ref="R573">IF($I$2="Путешествия с детьми",
INDEX(GRID!$B$47:$BI$57,MATCH(Q$7,GRID!$A$47:$A$57,0),MATCH(1,($U$2=GRID!$B$31:$BI$31)*(КАЛЕНДАРЬ!$BL5=GRID!$B$33:$BI$33), 0))*GRID!$B$65,
ROUNDUP(INDEX(GRID!$B$47:$BI$57,MATCH(Q$7,GRID!$A$47:$A$57,0),MATCH(1,($U$2=GRID!$B$31:$BI$31)*(КАЛЕНДАРЬ!$BL5=GRID!$B$33:$BI$33),0))*GRID!$B$65*(1-GRID!$B$69),0))</f>
        <v>39302</v>
      </c>
      <c r="S573" s="47" cm="1">
        <f t="array" ref="S573">IF($I$2="Путешествия с детьми",
INDEX(GRID!$B$34:$BI$44,MATCH(S$7,GRID!$A$34:$A$44,0),MATCH(1,($U$2=GRID!$B$31:$BI$31)*(КАЛЕНДАРЬ!$BL5=GRID!$B$33:$BI$33), 0))*GRID!$B$65,
ROUNDUP(INDEX(GRID!$B$34:$BI$44,MATCH(S$7,GRID!$A$34:$A$44,0),MATCH(1,($U$2=GRID!$B$31:$BI$31)*(КАЛЕНДАРЬ!$BL5=GRID!$B$33:$BI$33),0))*GRID!$B$65*(1-GRID!$B$69),0))</f>
        <v>40334</v>
      </c>
      <c r="T573" s="47" cm="1">
        <f t="array" ref="T573">IF($I$2="Путешествия с детьми",
INDEX(GRID!$B$47:$BI$57,MATCH(S$7,GRID!$A$47:$A$57,0),MATCH(1,($U$2=GRID!$B$31:$BI$31)*(КАЛЕНДАРЬ!$BL5=GRID!$B$33:$BI$33), 0))*GRID!$B$65,
ROUNDUP(INDEX(GRID!$B$47:$BI$57,MATCH(S$7,GRID!$A$47:$A$57,0),MATCH(1,($U$2=GRID!$B$31:$BI$31)*(КАЛЕНДАРЬ!$BL5=GRID!$B$33:$BI$33),0))*GRID!$B$65*(1-GRID!$B$69),0))</f>
        <v>42570</v>
      </c>
      <c r="U573" s="47" cm="1">
        <f t="array" ref="U573">IF($I$2="Путешествия с детьми",
INDEX(GRID!$B$34:$BI$44,MATCH(U$7,GRID!$A$34:$A$44,0),MATCH(1,($U$2=GRID!$B$31:$BI$31)*(КАЛЕНДАРЬ!$BL5=GRID!$B$33:$BI$33), 0))*GRID!$B$65,
ROUNDUP(INDEX(GRID!$B$34:$BI$44,MATCH(U$7,GRID!$A$34:$A$44,0),MATCH(1,($U$2=GRID!$B$31:$BI$31)*(КАЛЕНДАРЬ!$BL5=GRID!$B$33:$BI$33),0))*GRID!$B$65*(1-GRID!$B$69),0))</f>
        <v>45838</v>
      </c>
      <c r="V573" s="47" cm="1">
        <f t="array" ref="V573">IF($I$2="Путешествия с детьми",
INDEX(GRID!$B$47:$BI$57,MATCH(U$7,GRID!$A$47:$A$57,0),MATCH(1,($U$2=GRID!$B$31:$BI$31)*(КАЛЕНДАРЬ!$BL5=GRID!$B$33:$BI$33), 0))*GRID!$B$65,
ROUNDUP(INDEX(GRID!$B$47:$BI$57,MATCH(U$7,GRID!$A$47:$A$57,0),MATCH(1,($U$2=GRID!$B$31:$BI$31)*(КАЛЕНДАРЬ!$BL5=GRID!$B$33:$BI$33),0))*GRID!$B$65*(1-GRID!$B$69),0))</f>
        <v>48074</v>
      </c>
      <c r="W573" s="47" cm="1">
        <f t="array" ref="W573">IF($I$2="Путешествия с детьми",
INDEX(GRID!$B$34:$BI$44,MATCH(W$7,GRID!$A$34:$A$44,0),MATCH(1,($U$2=GRID!$B$31:$BI$31)*(КАЛЕНДАРЬ!$BL5=GRID!$B$33:$BI$33), 0))*GRID!$B$65,
ROUNDUP(INDEX(GRID!$B$34:$BI$44,MATCH(W$7,GRID!$A$34:$A$44,0),MATCH(1,($U$2=GRID!$B$31:$BI$31)*(КАЛЕНДАРЬ!$BL5=GRID!$B$33:$BI$33),0))*GRID!$B$65*(1-GRID!$B$69),0))</f>
        <v>144308</v>
      </c>
      <c r="X573" s="47" cm="1">
        <f t="array" ref="X573">IF($I$2="Путешествия с детьми",
INDEX(GRID!$B$47:$BI$57,MATCH(W$7,GRID!$A$47:$A$57,0),MATCH(1,($U$2=GRID!$B$31:$BI$31)*(КАЛЕНДАРЬ!$BL5=GRID!$B$33:$BI$33), 0))*GRID!$B$65,
ROUNDUP(INDEX(GRID!$B$47:$BI$57,MATCH(W$7,GRID!$A$47:$A$57,0),MATCH(1,($U$2=GRID!$B$31:$BI$31)*(КАЛЕНДАРЬ!$BL5=GRID!$B$33:$BI$33),0))*GRID!$B$65*(1-GRID!$B$69),0))</f>
        <v>146544</v>
      </c>
    </row>
    <row r="574" spans="1:25" s="201" customFormat="1" ht="13.5" customHeight="1" x14ac:dyDescent="0.2">
      <c r="A574" s="117" t="s">
        <v>46</v>
      </c>
      <c r="B574" s="117">
        <v>3</v>
      </c>
      <c r="C574" s="138" cm="1">
        <f t="array" ref="C574">IF($I$2="Путешествия с детьми",
INDEX(GRID!$B$34:$BI$44,MATCH(C$7,GRID!$A$34:$A$44,0),MATCH(1,($U$2=GRID!$B$31:$BI$31)*(КАЛЕНДАРЬ!$BL6=GRID!$B$33:$BI$33), 0))*GRID!$B$65,
ROUNDUP(INDEX(GRID!$B$34:$BI$44,MATCH(C$7,GRID!$A$34:$A$44,0),MATCH(1,($U$2=GRID!$B$31:$BI$31)*(КАЛЕНДАРЬ!$BL6=GRID!$B$33:$BI$33),0))*GRID!$B$65*(1-GRID!$B$69),0))</f>
        <v>21672</v>
      </c>
      <c r="D574" s="47" cm="1">
        <f t="array" ref="D574">IF($I$2="Путешествия с детьми",
INDEX(GRID!$B$47:$BI$57,MATCH(C$7,GRID!$A$47:$A$57,0),MATCH(1,($U$2=GRID!$B$31:$BI$31)*(КАЛЕНДАРЬ!$BL6=GRID!$B$33:$BI$33), 0))*GRID!$B$65,
ROUNDUP(INDEX(GRID!$B$47:$BI$57,MATCH(C$7,GRID!$A$47:$A$57,0),MATCH(1,($U$2=GRID!$B$31:$BI$31)*(КАЛЕНДАРЬ!$BL6=GRID!$B$33:$BI$33),0))*GRID!$B$65*(1-GRID!$B$69),0))</f>
        <v>23908</v>
      </c>
      <c r="E574" s="47" cm="1">
        <f t="array" ref="E574">IF($I$2="Путешествия с детьми",
INDEX(GRID!$B$34:$BI$44,MATCH(E$7,GRID!$A$34:$A$44,0),MATCH(1,($U$2=GRID!$B$31:$BI$31)*(КАЛЕНДАРЬ!$BL6=GRID!$B$33:$BI$33), 0))*GRID!$B$65,
ROUNDUP(INDEX(GRID!$B$34:$BI$44,MATCH(E$7,GRID!$A$34:$A$44,0),MATCH(1,($U$2=GRID!$B$31:$BI$31)*(КАЛЕНДАРЬ!$BL6=GRID!$B$33:$BI$33),0))*GRID!$B$65*(1-GRID!$B$69),0))</f>
        <v>23392</v>
      </c>
      <c r="F574" s="47" cm="1">
        <f t="array" ref="F574">IF($I$2="Путешествия с детьми",
INDEX(GRID!$B$47:$BI$57,MATCH(E$7,GRID!$A$47:$A$57,0),MATCH(1,($U$2=GRID!$B$31:$BI$31)*(КАЛЕНДАРЬ!$BL6=GRID!$B$33:$BI$33), 0))*GRID!$B$65,
ROUNDUP(INDEX(GRID!$B$47:$BI$57,MATCH(E$7,GRID!$A$47:$A$57,0),MATCH(1,($U$2=GRID!$B$31:$BI$31)*(КАЛЕНДАРЬ!$BL6=GRID!$B$33:$BI$33),0))*GRID!$B$65*(1-GRID!$B$69),0))</f>
        <v>25628</v>
      </c>
      <c r="G574" s="47" cm="1">
        <f t="array" ref="G574">IF($I$2="Путешествия с детьми",
INDEX(GRID!$B$34:$BI$44,MATCH(G$7,GRID!$A$34:$A$44,0),MATCH(1,($U$2=GRID!$B$31:$BI$31)*(КАЛЕНДАРЬ!$BL6=GRID!$B$33:$BI$33), 0))*GRID!$B$65,
ROUNDUP(INDEX(GRID!$B$34:$BI$44,MATCH(G$7,GRID!$A$34:$A$44,0),MATCH(1,($U$2=GRID!$B$31:$BI$31)*(КАЛЕНДАРЬ!$BL6=GRID!$B$33:$BI$33),0))*GRID!$B$65*(1-GRID!$B$69),0))</f>
        <v>24338</v>
      </c>
      <c r="H574" s="47" cm="1">
        <f t="array" ref="H574">IF($I$2="Путешествия с детьми",
INDEX(GRID!$B$47:$BI$57,MATCH(G$7,GRID!$A$47:$A$57,0),MATCH(1,($U$2=GRID!$B$31:$BI$31)*(КАЛЕНДАРЬ!$BL6=GRID!$B$33:$BI$33), 0))*GRID!$B$65,
ROUNDUP(INDEX(GRID!$B$47:$BI$57,MATCH(G$7,GRID!$A$47:$A$57,0),MATCH(1,($U$2=GRID!$B$31:$BI$31)*(КАЛЕНДАРЬ!$BL6=GRID!$B$33:$BI$33),0))*GRID!$B$65*(1-GRID!$B$69),0))</f>
        <v>26574</v>
      </c>
      <c r="I574" s="47" cm="1">
        <f t="array" ref="I574">IF($I$2="Путешествия с детьми",
INDEX(GRID!$B$34:$BI$44,MATCH(I$7,GRID!$A$34:$A$44,0),MATCH(1,($U$2=GRID!$B$31:$BI$31)*(КАЛЕНДАРЬ!$BL6=GRID!$B$33:$BI$33), 0))*GRID!$B$65,
ROUNDUP(INDEX(GRID!$B$34:$BI$44,MATCH(I$7,GRID!$A$34:$A$44,0),MATCH(1,($U$2=GRID!$B$31:$BI$31)*(КАЛЕНДАРЬ!$BL6=GRID!$B$33:$BI$33),0))*GRID!$B$65*(1-GRID!$B$69),0))</f>
        <v>26058</v>
      </c>
      <c r="J574" s="47" cm="1">
        <f t="array" ref="J574">IF($I$2="Путешествия с детьми",
INDEX(GRID!$B$47:$BI$57,MATCH(I$7,GRID!$A$47:$A$57,0),MATCH(1,($U$2=GRID!$B$31:$BI$31)*(КАЛЕНДАРЬ!$BL6=GRID!$B$33:$BI$33), 0))*GRID!$B$65,
ROUNDUP(INDEX(GRID!$B$47:$BI$57,MATCH(I$7,GRID!$A$47:$A$57,0),MATCH(1,($U$2=GRID!$B$31:$BI$31)*(КАЛЕНДАРЬ!$BL6=GRID!$B$33:$BI$33),0))*GRID!$B$65*(1-GRID!$B$69),0))</f>
        <v>28294</v>
      </c>
      <c r="K574" s="47" cm="1">
        <f t="array" ref="K574">IF($I$2="Путешествия с детьми",
INDEX(GRID!$B$34:$BI$44,MATCH(K$7,GRID!$A$34:$A$44,0),MATCH(1,($U$2=GRID!$B$31:$BI$31)*(КАЛЕНДАРЬ!$BL6=GRID!$B$33:$BI$33), 0))*GRID!$B$65,
ROUNDUP(INDEX(GRID!$B$34:$BI$44,MATCH(K$7,GRID!$A$34:$A$44,0),MATCH(1,($U$2=GRID!$B$31:$BI$31)*(КАЛЕНДАРЬ!$BL6=GRID!$B$33:$BI$33),0))*GRID!$B$65*(1-GRID!$B$69),0))</f>
        <v>27004</v>
      </c>
      <c r="L574" s="47" cm="1">
        <f t="array" ref="L574">IF($I$2="Путешествия с детьми",
INDEX(GRID!$B$47:$BI$57,MATCH(K$7,GRID!$A$47:$A$57,0),MATCH(1,($U$2=GRID!$B$31:$BI$31)*(КАЛЕНДАРЬ!$BL6=GRID!$B$33:$BI$33), 0))*GRID!$B$65,
ROUNDUP(INDEX(GRID!$B$47:$BI$57,MATCH(K$7,GRID!$A$47:$A$57,0),MATCH(1,($U$2=GRID!$B$31:$BI$31)*(КАЛЕНДАРЬ!$BL6=GRID!$B$33:$BI$33),0))*GRID!$B$65*(1-GRID!$B$69),0))</f>
        <v>29240</v>
      </c>
      <c r="M574" s="47" cm="1">
        <f t="array" ref="M574">IF($I$2="Путешествия с детьми",
INDEX(GRID!$B$34:$BI$44,MATCH(M$7,GRID!$A$34:$A$44,0),MATCH(1,($U$2=GRID!$B$31:$BI$31)*(КАЛЕНДАРЬ!$BL6=GRID!$B$33:$BI$33), 0))*GRID!$B$65,
ROUNDUP(INDEX(GRID!$B$34:$BI$44,MATCH(M$7,GRID!$A$34:$A$44,0),MATCH(1,($U$2=GRID!$B$31:$BI$31)*(КАЛЕНДАРЬ!$BL6=GRID!$B$33:$BI$33),0))*GRID!$B$65*(1-GRID!$B$69),0))</f>
        <v>28724</v>
      </c>
      <c r="N574" s="47" cm="1">
        <f t="array" ref="N574">IF($I$2="Путешествия с детьми",
INDEX(GRID!$B$47:$BI$57,MATCH(M$7,GRID!$A$47:$A$57,0),MATCH(1,($U$2=GRID!$B$31:$BI$31)*(КАЛЕНДАРЬ!$BL6=GRID!$B$33:$BI$33), 0))*GRID!$B$65,
ROUNDUP(INDEX(GRID!$B$47:$BI$57,MATCH(M$7,GRID!$A$47:$A$57,0),MATCH(1,($U$2=GRID!$B$31:$BI$31)*(КАЛЕНДАРЬ!$BL6=GRID!$B$33:$BI$33),0))*GRID!$B$65*(1-GRID!$B$69),0))</f>
        <v>30960</v>
      </c>
      <c r="O574" s="47" cm="1">
        <f t="array" ref="O574">IF($I$2="Путешествия с детьми",
INDEX(GRID!$B$34:$BI$44,MATCH(O$7,GRID!$A$34:$A$44,0),MATCH(1,($U$2=GRID!$B$31:$BI$31)*(КАЛЕНДАРЬ!$BL6=GRID!$B$33:$BI$33), 0))*GRID!$B$65,
ROUNDUP(INDEX(GRID!$B$34:$BI$44,MATCH(O$7,GRID!$A$34:$A$44,0),MATCH(1,($U$2=GRID!$B$31:$BI$31)*(КАЛЕНДАРЬ!$BL6=GRID!$B$33:$BI$33),0))*GRID!$B$65*(1-GRID!$B$69),0))</f>
        <v>35174</v>
      </c>
      <c r="P574" s="47" cm="1">
        <f t="array" ref="P574">IF($I$2="Путешествия с детьми",
INDEX(GRID!$B$47:$BI$57,MATCH(O$7,GRID!$A$47:$A$57,0),MATCH(1,($U$2=GRID!$B$31:$BI$31)*(КАЛЕНДАРЬ!$BL6=GRID!$B$33:$BI$33), 0))*GRID!$B$65,
ROUNDUP(INDEX(GRID!$B$47:$BI$57,MATCH(O$7,GRID!$A$47:$A$57,0),MATCH(1,($U$2=GRID!$B$31:$BI$31)*(КАЛЕНДАРЬ!$BL6=GRID!$B$33:$BI$33),0))*GRID!$B$65*(1-GRID!$B$69),0))</f>
        <v>37410</v>
      </c>
      <c r="Q574" s="47" cm="1">
        <f t="array" ref="Q574">IF($I$2="Путешествия с детьми",
INDEX(GRID!$B$34:$BI$44,MATCH(Q$7,GRID!$A$34:$A$44,0),MATCH(1,($U$2=GRID!$B$31:$BI$31)*(КАЛЕНДАРЬ!$BL6=GRID!$B$33:$BI$33), 0))*GRID!$B$65,
ROUNDUP(INDEX(GRID!$B$34:$BI$44,MATCH(Q$7,GRID!$A$34:$A$44,0),MATCH(1,($U$2=GRID!$B$31:$BI$31)*(КАЛЕНДАРЬ!$BL6=GRID!$B$33:$BI$33),0))*GRID!$B$65*(1-GRID!$B$69),0))</f>
        <v>37066</v>
      </c>
      <c r="R574" s="47" cm="1">
        <f t="array" ref="R574">IF($I$2="Путешествия с детьми",
INDEX(GRID!$B$47:$BI$57,MATCH(Q$7,GRID!$A$47:$A$57,0),MATCH(1,($U$2=GRID!$B$31:$BI$31)*(КАЛЕНДАРЬ!$BL6=GRID!$B$33:$BI$33), 0))*GRID!$B$65,
ROUNDUP(INDEX(GRID!$B$47:$BI$57,MATCH(Q$7,GRID!$A$47:$A$57,0),MATCH(1,($U$2=GRID!$B$31:$BI$31)*(КАЛЕНДАРЬ!$BL6=GRID!$B$33:$BI$33),0))*GRID!$B$65*(1-GRID!$B$69),0))</f>
        <v>39302</v>
      </c>
      <c r="S574" s="47" cm="1">
        <f t="array" ref="S574">IF($I$2="Путешествия с детьми",
INDEX(GRID!$B$34:$BI$44,MATCH(S$7,GRID!$A$34:$A$44,0),MATCH(1,($U$2=GRID!$B$31:$BI$31)*(КАЛЕНДАРЬ!$BL6=GRID!$B$33:$BI$33), 0))*GRID!$B$65,
ROUNDUP(INDEX(GRID!$B$34:$BI$44,MATCH(S$7,GRID!$A$34:$A$44,0),MATCH(1,($U$2=GRID!$B$31:$BI$31)*(КАЛЕНДАРЬ!$BL6=GRID!$B$33:$BI$33),0))*GRID!$B$65*(1-GRID!$B$69),0))</f>
        <v>40334</v>
      </c>
      <c r="T574" s="47" cm="1">
        <f t="array" ref="T574">IF($I$2="Путешествия с детьми",
INDEX(GRID!$B$47:$BI$57,MATCH(S$7,GRID!$A$47:$A$57,0),MATCH(1,($U$2=GRID!$B$31:$BI$31)*(КАЛЕНДАРЬ!$BL6=GRID!$B$33:$BI$33), 0))*GRID!$B$65,
ROUNDUP(INDEX(GRID!$B$47:$BI$57,MATCH(S$7,GRID!$A$47:$A$57,0),MATCH(1,($U$2=GRID!$B$31:$BI$31)*(КАЛЕНДАРЬ!$BL6=GRID!$B$33:$BI$33),0))*GRID!$B$65*(1-GRID!$B$69),0))</f>
        <v>42570</v>
      </c>
      <c r="U574" s="47" cm="1">
        <f t="array" ref="U574">IF($I$2="Путешествия с детьми",
INDEX(GRID!$B$34:$BI$44,MATCH(U$7,GRID!$A$34:$A$44,0),MATCH(1,($U$2=GRID!$B$31:$BI$31)*(КАЛЕНДАРЬ!$BL6=GRID!$B$33:$BI$33), 0))*GRID!$B$65,
ROUNDUP(INDEX(GRID!$B$34:$BI$44,MATCH(U$7,GRID!$A$34:$A$44,0),MATCH(1,($U$2=GRID!$B$31:$BI$31)*(КАЛЕНДАРЬ!$BL6=GRID!$B$33:$BI$33),0))*GRID!$B$65*(1-GRID!$B$69),0))</f>
        <v>45838</v>
      </c>
      <c r="V574" s="47" cm="1">
        <f t="array" ref="V574">IF($I$2="Путешествия с детьми",
INDEX(GRID!$B$47:$BI$57,MATCH(U$7,GRID!$A$47:$A$57,0),MATCH(1,($U$2=GRID!$B$31:$BI$31)*(КАЛЕНДАРЬ!$BL6=GRID!$B$33:$BI$33), 0))*GRID!$B$65,
ROUNDUP(INDEX(GRID!$B$47:$BI$57,MATCH(U$7,GRID!$A$47:$A$57,0),MATCH(1,($U$2=GRID!$B$31:$BI$31)*(КАЛЕНДАРЬ!$BL6=GRID!$B$33:$BI$33),0))*GRID!$B$65*(1-GRID!$B$69),0))</f>
        <v>48074</v>
      </c>
      <c r="W574" s="47" cm="1">
        <f t="array" ref="W574">IF($I$2="Путешествия с детьми",
INDEX(GRID!$B$34:$BI$44,MATCH(W$7,GRID!$A$34:$A$44,0),MATCH(1,($U$2=GRID!$B$31:$BI$31)*(КАЛЕНДАРЬ!$BL6=GRID!$B$33:$BI$33), 0))*GRID!$B$65,
ROUNDUP(INDEX(GRID!$B$34:$BI$44,MATCH(W$7,GRID!$A$34:$A$44,0),MATCH(1,($U$2=GRID!$B$31:$BI$31)*(КАЛЕНДАРЬ!$BL6=GRID!$B$33:$BI$33),0))*GRID!$B$65*(1-GRID!$B$69),0))</f>
        <v>144308</v>
      </c>
      <c r="X574" s="47" cm="1">
        <f t="array" ref="X574">IF($I$2="Путешествия с детьми",
INDEX(GRID!$B$47:$BI$57,MATCH(W$7,GRID!$A$47:$A$57,0),MATCH(1,($U$2=GRID!$B$31:$BI$31)*(КАЛЕНДАРЬ!$BL6=GRID!$B$33:$BI$33), 0))*GRID!$B$65,
ROUNDUP(INDEX(GRID!$B$47:$BI$57,MATCH(W$7,GRID!$A$47:$A$57,0),MATCH(1,($U$2=GRID!$B$31:$BI$31)*(КАЛЕНДАРЬ!$BL6=GRID!$B$33:$BI$33),0))*GRID!$B$65*(1-GRID!$B$69),0))</f>
        <v>146544</v>
      </c>
    </row>
    <row r="575" spans="1:25" s="201" customFormat="1" ht="13.5" customHeight="1" x14ac:dyDescent="0.2">
      <c r="A575" s="117" t="s">
        <v>47</v>
      </c>
      <c r="B575" s="117">
        <v>4</v>
      </c>
      <c r="C575" s="138" cm="1">
        <f t="array" ref="C575">IF($I$2="Путешествия с детьми",
INDEX(GRID!$B$34:$BI$44,MATCH(C$7,GRID!$A$34:$A$44,0),MATCH(1,($U$2=GRID!$B$31:$BI$31)*(КАЛЕНДАРЬ!$BL7=GRID!$B$33:$BI$33), 0))*GRID!$B$65,
ROUNDUP(INDEX(GRID!$B$34:$BI$44,MATCH(C$7,GRID!$A$34:$A$44,0),MATCH(1,($U$2=GRID!$B$31:$BI$31)*(КАЛЕНДАРЬ!$BL7=GRID!$B$33:$BI$33),0))*GRID!$B$65*(1-GRID!$B$69),0))</f>
        <v>21672</v>
      </c>
      <c r="D575" s="47" cm="1">
        <f t="array" ref="D575">IF($I$2="Путешествия с детьми",
INDEX(GRID!$B$47:$BI$57,MATCH(C$7,GRID!$A$47:$A$57,0),MATCH(1,($U$2=GRID!$B$31:$BI$31)*(КАЛЕНДАРЬ!$BL7=GRID!$B$33:$BI$33), 0))*GRID!$B$65,
ROUNDUP(INDEX(GRID!$B$47:$BI$57,MATCH(C$7,GRID!$A$47:$A$57,0),MATCH(1,($U$2=GRID!$B$31:$BI$31)*(КАЛЕНДАРЬ!$BL7=GRID!$B$33:$BI$33),0))*GRID!$B$65*(1-GRID!$B$69),0))</f>
        <v>23908</v>
      </c>
      <c r="E575" s="47" cm="1">
        <f t="array" ref="E575">IF($I$2="Путешествия с детьми",
INDEX(GRID!$B$34:$BI$44,MATCH(E$7,GRID!$A$34:$A$44,0),MATCH(1,($U$2=GRID!$B$31:$BI$31)*(КАЛЕНДАРЬ!$BL7=GRID!$B$33:$BI$33), 0))*GRID!$B$65,
ROUNDUP(INDEX(GRID!$B$34:$BI$44,MATCH(E$7,GRID!$A$34:$A$44,0),MATCH(1,($U$2=GRID!$B$31:$BI$31)*(КАЛЕНДАРЬ!$BL7=GRID!$B$33:$BI$33),0))*GRID!$B$65*(1-GRID!$B$69),0))</f>
        <v>23392</v>
      </c>
      <c r="F575" s="47" cm="1">
        <f t="array" ref="F575">IF($I$2="Путешествия с детьми",
INDEX(GRID!$B$47:$BI$57,MATCH(E$7,GRID!$A$47:$A$57,0),MATCH(1,($U$2=GRID!$B$31:$BI$31)*(КАЛЕНДАРЬ!$BL7=GRID!$B$33:$BI$33), 0))*GRID!$B$65,
ROUNDUP(INDEX(GRID!$B$47:$BI$57,MATCH(E$7,GRID!$A$47:$A$57,0),MATCH(1,($U$2=GRID!$B$31:$BI$31)*(КАЛЕНДАРЬ!$BL7=GRID!$B$33:$BI$33),0))*GRID!$B$65*(1-GRID!$B$69),0))</f>
        <v>25628</v>
      </c>
      <c r="G575" s="47" cm="1">
        <f t="array" ref="G575">IF($I$2="Путешествия с детьми",
INDEX(GRID!$B$34:$BI$44,MATCH(G$7,GRID!$A$34:$A$44,0),MATCH(1,($U$2=GRID!$B$31:$BI$31)*(КАЛЕНДАРЬ!$BL7=GRID!$B$33:$BI$33), 0))*GRID!$B$65,
ROUNDUP(INDEX(GRID!$B$34:$BI$44,MATCH(G$7,GRID!$A$34:$A$44,0),MATCH(1,($U$2=GRID!$B$31:$BI$31)*(КАЛЕНДАРЬ!$BL7=GRID!$B$33:$BI$33),0))*GRID!$B$65*(1-GRID!$B$69),0))</f>
        <v>24338</v>
      </c>
      <c r="H575" s="47" cm="1">
        <f t="array" ref="H575">IF($I$2="Путешествия с детьми",
INDEX(GRID!$B$47:$BI$57,MATCH(G$7,GRID!$A$47:$A$57,0),MATCH(1,($U$2=GRID!$B$31:$BI$31)*(КАЛЕНДАРЬ!$BL7=GRID!$B$33:$BI$33), 0))*GRID!$B$65,
ROUNDUP(INDEX(GRID!$B$47:$BI$57,MATCH(G$7,GRID!$A$47:$A$57,0),MATCH(1,($U$2=GRID!$B$31:$BI$31)*(КАЛЕНДАРЬ!$BL7=GRID!$B$33:$BI$33),0))*GRID!$B$65*(1-GRID!$B$69),0))</f>
        <v>26574</v>
      </c>
      <c r="I575" s="47" cm="1">
        <f t="array" ref="I575">IF($I$2="Путешествия с детьми",
INDEX(GRID!$B$34:$BI$44,MATCH(I$7,GRID!$A$34:$A$44,0),MATCH(1,($U$2=GRID!$B$31:$BI$31)*(КАЛЕНДАРЬ!$BL7=GRID!$B$33:$BI$33), 0))*GRID!$B$65,
ROUNDUP(INDEX(GRID!$B$34:$BI$44,MATCH(I$7,GRID!$A$34:$A$44,0),MATCH(1,($U$2=GRID!$B$31:$BI$31)*(КАЛЕНДАРЬ!$BL7=GRID!$B$33:$BI$33),0))*GRID!$B$65*(1-GRID!$B$69),0))</f>
        <v>26058</v>
      </c>
      <c r="J575" s="47" cm="1">
        <f t="array" ref="J575">IF($I$2="Путешествия с детьми",
INDEX(GRID!$B$47:$BI$57,MATCH(I$7,GRID!$A$47:$A$57,0),MATCH(1,($U$2=GRID!$B$31:$BI$31)*(КАЛЕНДАРЬ!$BL7=GRID!$B$33:$BI$33), 0))*GRID!$B$65,
ROUNDUP(INDEX(GRID!$B$47:$BI$57,MATCH(I$7,GRID!$A$47:$A$57,0),MATCH(1,($U$2=GRID!$B$31:$BI$31)*(КАЛЕНДАРЬ!$BL7=GRID!$B$33:$BI$33),0))*GRID!$B$65*(1-GRID!$B$69),0))</f>
        <v>28294</v>
      </c>
      <c r="K575" s="47" cm="1">
        <f t="array" ref="K575">IF($I$2="Путешествия с детьми",
INDEX(GRID!$B$34:$BI$44,MATCH(K$7,GRID!$A$34:$A$44,0),MATCH(1,($U$2=GRID!$B$31:$BI$31)*(КАЛЕНДАРЬ!$BL7=GRID!$B$33:$BI$33), 0))*GRID!$B$65,
ROUNDUP(INDEX(GRID!$B$34:$BI$44,MATCH(K$7,GRID!$A$34:$A$44,0),MATCH(1,($U$2=GRID!$B$31:$BI$31)*(КАЛЕНДАРЬ!$BL7=GRID!$B$33:$BI$33),0))*GRID!$B$65*(1-GRID!$B$69),0))</f>
        <v>27004</v>
      </c>
      <c r="L575" s="47" cm="1">
        <f t="array" ref="L575">IF($I$2="Путешествия с детьми",
INDEX(GRID!$B$47:$BI$57,MATCH(K$7,GRID!$A$47:$A$57,0),MATCH(1,($U$2=GRID!$B$31:$BI$31)*(КАЛЕНДАРЬ!$BL7=GRID!$B$33:$BI$33), 0))*GRID!$B$65,
ROUNDUP(INDEX(GRID!$B$47:$BI$57,MATCH(K$7,GRID!$A$47:$A$57,0),MATCH(1,($U$2=GRID!$B$31:$BI$31)*(КАЛЕНДАРЬ!$BL7=GRID!$B$33:$BI$33),0))*GRID!$B$65*(1-GRID!$B$69),0))</f>
        <v>29240</v>
      </c>
      <c r="M575" s="47" cm="1">
        <f t="array" ref="M575">IF($I$2="Путешествия с детьми",
INDEX(GRID!$B$34:$BI$44,MATCH(M$7,GRID!$A$34:$A$44,0),MATCH(1,($U$2=GRID!$B$31:$BI$31)*(КАЛЕНДАРЬ!$BL7=GRID!$B$33:$BI$33), 0))*GRID!$B$65,
ROUNDUP(INDEX(GRID!$B$34:$BI$44,MATCH(M$7,GRID!$A$34:$A$44,0),MATCH(1,($U$2=GRID!$B$31:$BI$31)*(КАЛЕНДАРЬ!$BL7=GRID!$B$33:$BI$33),0))*GRID!$B$65*(1-GRID!$B$69),0))</f>
        <v>28724</v>
      </c>
      <c r="N575" s="47" cm="1">
        <f t="array" ref="N575">IF($I$2="Путешествия с детьми",
INDEX(GRID!$B$47:$BI$57,MATCH(M$7,GRID!$A$47:$A$57,0),MATCH(1,($U$2=GRID!$B$31:$BI$31)*(КАЛЕНДАРЬ!$BL7=GRID!$B$33:$BI$33), 0))*GRID!$B$65,
ROUNDUP(INDEX(GRID!$B$47:$BI$57,MATCH(M$7,GRID!$A$47:$A$57,0),MATCH(1,($U$2=GRID!$B$31:$BI$31)*(КАЛЕНДАРЬ!$BL7=GRID!$B$33:$BI$33),0))*GRID!$B$65*(1-GRID!$B$69),0))</f>
        <v>30960</v>
      </c>
      <c r="O575" s="47" cm="1">
        <f t="array" ref="O575">IF($I$2="Путешествия с детьми",
INDEX(GRID!$B$34:$BI$44,MATCH(O$7,GRID!$A$34:$A$44,0),MATCH(1,($U$2=GRID!$B$31:$BI$31)*(КАЛЕНДАРЬ!$BL7=GRID!$B$33:$BI$33), 0))*GRID!$B$65,
ROUNDUP(INDEX(GRID!$B$34:$BI$44,MATCH(O$7,GRID!$A$34:$A$44,0),MATCH(1,($U$2=GRID!$B$31:$BI$31)*(КАЛЕНДАРЬ!$BL7=GRID!$B$33:$BI$33),0))*GRID!$B$65*(1-GRID!$B$69),0))</f>
        <v>35174</v>
      </c>
      <c r="P575" s="47" cm="1">
        <f t="array" ref="P575">IF($I$2="Путешествия с детьми",
INDEX(GRID!$B$47:$BI$57,MATCH(O$7,GRID!$A$47:$A$57,0),MATCH(1,($U$2=GRID!$B$31:$BI$31)*(КАЛЕНДАРЬ!$BL7=GRID!$B$33:$BI$33), 0))*GRID!$B$65,
ROUNDUP(INDEX(GRID!$B$47:$BI$57,MATCH(O$7,GRID!$A$47:$A$57,0),MATCH(1,($U$2=GRID!$B$31:$BI$31)*(КАЛЕНДАРЬ!$BL7=GRID!$B$33:$BI$33),0))*GRID!$B$65*(1-GRID!$B$69),0))</f>
        <v>37410</v>
      </c>
      <c r="Q575" s="47" cm="1">
        <f t="array" ref="Q575">IF($I$2="Путешествия с детьми",
INDEX(GRID!$B$34:$BI$44,MATCH(Q$7,GRID!$A$34:$A$44,0),MATCH(1,($U$2=GRID!$B$31:$BI$31)*(КАЛЕНДАРЬ!$BL7=GRID!$B$33:$BI$33), 0))*GRID!$B$65,
ROUNDUP(INDEX(GRID!$B$34:$BI$44,MATCH(Q$7,GRID!$A$34:$A$44,0),MATCH(1,($U$2=GRID!$B$31:$BI$31)*(КАЛЕНДАРЬ!$BL7=GRID!$B$33:$BI$33),0))*GRID!$B$65*(1-GRID!$B$69),0))</f>
        <v>37066</v>
      </c>
      <c r="R575" s="47" cm="1">
        <f t="array" ref="R575">IF($I$2="Путешествия с детьми",
INDEX(GRID!$B$47:$BI$57,MATCH(Q$7,GRID!$A$47:$A$57,0),MATCH(1,($U$2=GRID!$B$31:$BI$31)*(КАЛЕНДАРЬ!$BL7=GRID!$B$33:$BI$33), 0))*GRID!$B$65,
ROUNDUP(INDEX(GRID!$B$47:$BI$57,MATCH(Q$7,GRID!$A$47:$A$57,0),MATCH(1,($U$2=GRID!$B$31:$BI$31)*(КАЛЕНДАРЬ!$BL7=GRID!$B$33:$BI$33),0))*GRID!$B$65*(1-GRID!$B$69),0))</f>
        <v>39302</v>
      </c>
      <c r="S575" s="47" cm="1">
        <f t="array" ref="S575">IF($I$2="Путешествия с детьми",
INDEX(GRID!$B$34:$BI$44,MATCH(S$7,GRID!$A$34:$A$44,0),MATCH(1,($U$2=GRID!$B$31:$BI$31)*(КАЛЕНДАРЬ!$BL7=GRID!$B$33:$BI$33), 0))*GRID!$B$65,
ROUNDUP(INDEX(GRID!$B$34:$BI$44,MATCH(S$7,GRID!$A$34:$A$44,0),MATCH(1,($U$2=GRID!$B$31:$BI$31)*(КАЛЕНДАРЬ!$BL7=GRID!$B$33:$BI$33),0))*GRID!$B$65*(1-GRID!$B$69),0))</f>
        <v>40334</v>
      </c>
      <c r="T575" s="47" cm="1">
        <f t="array" ref="T575">IF($I$2="Путешествия с детьми",
INDEX(GRID!$B$47:$BI$57,MATCH(S$7,GRID!$A$47:$A$57,0),MATCH(1,($U$2=GRID!$B$31:$BI$31)*(КАЛЕНДАРЬ!$BL7=GRID!$B$33:$BI$33), 0))*GRID!$B$65,
ROUNDUP(INDEX(GRID!$B$47:$BI$57,MATCH(S$7,GRID!$A$47:$A$57,0),MATCH(1,($U$2=GRID!$B$31:$BI$31)*(КАЛЕНДАРЬ!$BL7=GRID!$B$33:$BI$33),0))*GRID!$B$65*(1-GRID!$B$69),0))</f>
        <v>42570</v>
      </c>
      <c r="U575" s="47" cm="1">
        <f t="array" ref="U575">IF($I$2="Путешествия с детьми",
INDEX(GRID!$B$34:$BI$44,MATCH(U$7,GRID!$A$34:$A$44,0),MATCH(1,($U$2=GRID!$B$31:$BI$31)*(КАЛЕНДАРЬ!$BL7=GRID!$B$33:$BI$33), 0))*GRID!$B$65,
ROUNDUP(INDEX(GRID!$B$34:$BI$44,MATCH(U$7,GRID!$A$34:$A$44,0),MATCH(1,($U$2=GRID!$B$31:$BI$31)*(КАЛЕНДАРЬ!$BL7=GRID!$B$33:$BI$33),0))*GRID!$B$65*(1-GRID!$B$69),0))</f>
        <v>45838</v>
      </c>
      <c r="V575" s="47" cm="1">
        <f t="array" ref="V575">IF($I$2="Путешествия с детьми",
INDEX(GRID!$B$47:$BI$57,MATCH(U$7,GRID!$A$47:$A$57,0),MATCH(1,($U$2=GRID!$B$31:$BI$31)*(КАЛЕНДАРЬ!$BL7=GRID!$B$33:$BI$33), 0))*GRID!$B$65,
ROUNDUP(INDEX(GRID!$B$47:$BI$57,MATCH(U$7,GRID!$A$47:$A$57,0),MATCH(1,($U$2=GRID!$B$31:$BI$31)*(КАЛЕНДАРЬ!$BL7=GRID!$B$33:$BI$33),0))*GRID!$B$65*(1-GRID!$B$69),0))</f>
        <v>48074</v>
      </c>
      <c r="W575" s="47" cm="1">
        <f t="array" ref="W575">IF($I$2="Путешествия с детьми",
INDEX(GRID!$B$34:$BI$44,MATCH(W$7,GRID!$A$34:$A$44,0),MATCH(1,($U$2=GRID!$B$31:$BI$31)*(КАЛЕНДАРЬ!$BL7=GRID!$B$33:$BI$33), 0))*GRID!$B$65,
ROUNDUP(INDEX(GRID!$B$34:$BI$44,MATCH(W$7,GRID!$A$34:$A$44,0),MATCH(1,($U$2=GRID!$B$31:$BI$31)*(КАЛЕНДАРЬ!$BL7=GRID!$B$33:$BI$33),0))*GRID!$B$65*(1-GRID!$B$69),0))</f>
        <v>144308</v>
      </c>
      <c r="X575" s="47" cm="1">
        <f t="array" ref="X575">IF($I$2="Путешествия с детьми",
INDEX(GRID!$B$47:$BI$57,MATCH(W$7,GRID!$A$47:$A$57,0),MATCH(1,($U$2=GRID!$B$31:$BI$31)*(КАЛЕНДАРЬ!$BL7=GRID!$B$33:$BI$33), 0))*GRID!$B$65,
ROUNDUP(INDEX(GRID!$B$47:$BI$57,MATCH(W$7,GRID!$A$47:$A$57,0),MATCH(1,($U$2=GRID!$B$31:$BI$31)*(КАЛЕНДАРЬ!$BL7=GRID!$B$33:$BI$33),0))*GRID!$B$65*(1-GRID!$B$69),0))</f>
        <v>146544</v>
      </c>
    </row>
    <row r="576" spans="1:25" s="201" customFormat="1" ht="13.5" customHeight="1" x14ac:dyDescent="0.2">
      <c r="A576" s="117" t="s">
        <v>48</v>
      </c>
      <c r="B576" s="117">
        <v>5</v>
      </c>
      <c r="C576" s="138" cm="1">
        <f t="array" ref="C576">IF($I$2="Путешествия с детьми",
INDEX(GRID!$B$34:$BI$44,MATCH(C$7,GRID!$A$34:$A$44,0),MATCH(1,($U$2=GRID!$B$31:$BI$31)*(КАЛЕНДАРЬ!$BL8=GRID!$B$33:$BI$33), 0))*GRID!$B$65,
ROUNDUP(INDEX(GRID!$B$34:$BI$44,MATCH(C$7,GRID!$A$34:$A$44,0),MATCH(1,($U$2=GRID!$B$31:$BI$31)*(КАЛЕНДАРЬ!$BL8=GRID!$B$33:$BI$33),0))*GRID!$B$65*(1-GRID!$B$69),0))</f>
        <v>21672</v>
      </c>
      <c r="D576" s="47" cm="1">
        <f t="array" ref="D576">IF($I$2="Путешествия с детьми",
INDEX(GRID!$B$47:$BI$57,MATCH(C$7,GRID!$A$47:$A$57,0),MATCH(1,($U$2=GRID!$B$31:$BI$31)*(КАЛЕНДАРЬ!$BL8=GRID!$B$33:$BI$33), 0))*GRID!$B$65,
ROUNDUP(INDEX(GRID!$B$47:$BI$57,MATCH(C$7,GRID!$A$47:$A$57,0),MATCH(1,($U$2=GRID!$B$31:$BI$31)*(КАЛЕНДАРЬ!$BL8=GRID!$B$33:$BI$33),0))*GRID!$B$65*(1-GRID!$B$69),0))</f>
        <v>23908</v>
      </c>
      <c r="E576" s="47" cm="1">
        <f t="array" ref="E576">IF($I$2="Путешествия с детьми",
INDEX(GRID!$B$34:$BI$44,MATCH(E$7,GRID!$A$34:$A$44,0),MATCH(1,($U$2=GRID!$B$31:$BI$31)*(КАЛЕНДАРЬ!$BL8=GRID!$B$33:$BI$33), 0))*GRID!$B$65,
ROUNDUP(INDEX(GRID!$B$34:$BI$44,MATCH(E$7,GRID!$A$34:$A$44,0),MATCH(1,($U$2=GRID!$B$31:$BI$31)*(КАЛЕНДАРЬ!$BL8=GRID!$B$33:$BI$33),0))*GRID!$B$65*(1-GRID!$B$69),0))</f>
        <v>23392</v>
      </c>
      <c r="F576" s="47" cm="1">
        <f t="array" ref="F576">IF($I$2="Путешествия с детьми",
INDEX(GRID!$B$47:$BI$57,MATCH(E$7,GRID!$A$47:$A$57,0),MATCH(1,($U$2=GRID!$B$31:$BI$31)*(КАЛЕНДАРЬ!$BL8=GRID!$B$33:$BI$33), 0))*GRID!$B$65,
ROUNDUP(INDEX(GRID!$B$47:$BI$57,MATCH(E$7,GRID!$A$47:$A$57,0),MATCH(1,($U$2=GRID!$B$31:$BI$31)*(КАЛЕНДАРЬ!$BL8=GRID!$B$33:$BI$33),0))*GRID!$B$65*(1-GRID!$B$69),0))</f>
        <v>25628</v>
      </c>
      <c r="G576" s="47" cm="1">
        <f t="array" ref="G576">IF($I$2="Путешествия с детьми",
INDEX(GRID!$B$34:$BI$44,MATCH(G$7,GRID!$A$34:$A$44,0),MATCH(1,($U$2=GRID!$B$31:$BI$31)*(КАЛЕНДАРЬ!$BL8=GRID!$B$33:$BI$33), 0))*GRID!$B$65,
ROUNDUP(INDEX(GRID!$B$34:$BI$44,MATCH(G$7,GRID!$A$34:$A$44,0),MATCH(1,($U$2=GRID!$B$31:$BI$31)*(КАЛЕНДАРЬ!$BL8=GRID!$B$33:$BI$33),0))*GRID!$B$65*(1-GRID!$B$69),0))</f>
        <v>24338</v>
      </c>
      <c r="H576" s="47" cm="1">
        <f t="array" ref="H576">IF($I$2="Путешествия с детьми",
INDEX(GRID!$B$47:$BI$57,MATCH(G$7,GRID!$A$47:$A$57,0),MATCH(1,($U$2=GRID!$B$31:$BI$31)*(КАЛЕНДАРЬ!$BL8=GRID!$B$33:$BI$33), 0))*GRID!$B$65,
ROUNDUP(INDEX(GRID!$B$47:$BI$57,MATCH(G$7,GRID!$A$47:$A$57,0),MATCH(1,($U$2=GRID!$B$31:$BI$31)*(КАЛЕНДАРЬ!$BL8=GRID!$B$33:$BI$33),0))*GRID!$B$65*(1-GRID!$B$69),0))</f>
        <v>26574</v>
      </c>
      <c r="I576" s="47" cm="1">
        <f t="array" ref="I576">IF($I$2="Путешествия с детьми",
INDEX(GRID!$B$34:$BI$44,MATCH(I$7,GRID!$A$34:$A$44,0),MATCH(1,($U$2=GRID!$B$31:$BI$31)*(КАЛЕНДАРЬ!$BL8=GRID!$B$33:$BI$33), 0))*GRID!$B$65,
ROUNDUP(INDEX(GRID!$B$34:$BI$44,MATCH(I$7,GRID!$A$34:$A$44,0),MATCH(1,($U$2=GRID!$B$31:$BI$31)*(КАЛЕНДАРЬ!$BL8=GRID!$B$33:$BI$33),0))*GRID!$B$65*(1-GRID!$B$69),0))</f>
        <v>26058</v>
      </c>
      <c r="J576" s="47" cm="1">
        <f t="array" ref="J576">IF($I$2="Путешествия с детьми",
INDEX(GRID!$B$47:$BI$57,MATCH(I$7,GRID!$A$47:$A$57,0),MATCH(1,($U$2=GRID!$B$31:$BI$31)*(КАЛЕНДАРЬ!$BL8=GRID!$B$33:$BI$33), 0))*GRID!$B$65,
ROUNDUP(INDEX(GRID!$B$47:$BI$57,MATCH(I$7,GRID!$A$47:$A$57,0),MATCH(1,($U$2=GRID!$B$31:$BI$31)*(КАЛЕНДАРЬ!$BL8=GRID!$B$33:$BI$33),0))*GRID!$B$65*(1-GRID!$B$69),0))</f>
        <v>28294</v>
      </c>
      <c r="K576" s="47" cm="1">
        <f t="array" ref="K576">IF($I$2="Путешествия с детьми",
INDEX(GRID!$B$34:$BI$44,MATCH(K$7,GRID!$A$34:$A$44,0),MATCH(1,($U$2=GRID!$B$31:$BI$31)*(КАЛЕНДАРЬ!$BL8=GRID!$B$33:$BI$33), 0))*GRID!$B$65,
ROUNDUP(INDEX(GRID!$B$34:$BI$44,MATCH(K$7,GRID!$A$34:$A$44,0),MATCH(1,($U$2=GRID!$B$31:$BI$31)*(КАЛЕНДАРЬ!$BL8=GRID!$B$33:$BI$33),0))*GRID!$B$65*(1-GRID!$B$69),0))</f>
        <v>27004</v>
      </c>
      <c r="L576" s="47" cm="1">
        <f t="array" ref="L576">IF($I$2="Путешествия с детьми",
INDEX(GRID!$B$47:$BI$57,MATCH(K$7,GRID!$A$47:$A$57,0),MATCH(1,($U$2=GRID!$B$31:$BI$31)*(КАЛЕНДАРЬ!$BL8=GRID!$B$33:$BI$33), 0))*GRID!$B$65,
ROUNDUP(INDEX(GRID!$B$47:$BI$57,MATCH(K$7,GRID!$A$47:$A$57,0),MATCH(1,($U$2=GRID!$B$31:$BI$31)*(КАЛЕНДАРЬ!$BL8=GRID!$B$33:$BI$33),0))*GRID!$B$65*(1-GRID!$B$69),0))</f>
        <v>29240</v>
      </c>
      <c r="M576" s="47" cm="1">
        <f t="array" ref="M576">IF($I$2="Путешествия с детьми",
INDEX(GRID!$B$34:$BI$44,MATCH(M$7,GRID!$A$34:$A$44,0),MATCH(1,($U$2=GRID!$B$31:$BI$31)*(КАЛЕНДАРЬ!$BL8=GRID!$B$33:$BI$33), 0))*GRID!$B$65,
ROUNDUP(INDEX(GRID!$B$34:$BI$44,MATCH(M$7,GRID!$A$34:$A$44,0),MATCH(1,($U$2=GRID!$B$31:$BI$31)*(КАЛЕНДАРЬ!$BL8=GRID!$B$33:$BI$33),0))*GRID!$B$65*(1-GRID!$B$69),0))</f>
        <v>28724</v>
      </c>
      <c r="N576" s="47" cm="1">
        <f t="array" ref="N576">IF($I$2="Путешествия с детьми",
INDEX(GRID!$B$47:$BI$57,MATCH(M$7,GRID!$A$47:$A$57,0),MATCH(1,($U$2=GRID!$B$31:$BI$31)*(КАЛЕНДАРЬ!$BL8=GRID!$B$33:$BI$33), 0))*GRID!$B$65,
ROUNDUP(INDEX(GRID!$B$47:$BI$57,MATCH(M$7,GRID!$A$47:$A$57,0),MATCH(1,($U$2=GRID!$B$31:$BI$31)*(КАЛЕНДАРЬ!$BL8=GRID!$B$33:$BI$33),0))*GRID!$B$65*(1-GRID!$B$69),0))</f>
        <v>30960</v>
      </c>
      <c r="O576" s="47" cm="1">
        <f t="array" ref="O576">IF($I$2="Путешествия с детьми",
INDEX(GRID!$B$34:$BI$44,MATCH(O$7,GRID!$A$34:$A$44,0),MATCH(1,($U$2=GRID!$B$31:$BI$31)*(КАЛЕНДАРЬ!$BL8=GRID!$B$33:$BI$33), 0))*GRID!$B$65,
ROUNDUP(INDEX(GRID!$B$34:$BI$44,MATCH(O$7,GRID!$A$34:$A$44,0),MATCH(1,($U$2=GRID!$B$31:$BI$31)*(КАЛЕНДАРЬ!$BL8=GRID!$B$33:$BI$33),0))*GRID!$B$65*(1-GRID!$B$69),0))</f>
        <v>35174</v>
      </c>
      <c r="P576" s="47" cm="1">
        <f t="array" ref="P576">IF($I$2="Путешествия с детьми",
INDEX(GRID!$B$47:$BI$57,MATCH(O$7,GRID!$A$47:$A$57,0),MATCH(1,($U$2=GRID!$B$31:$BI$31)*(КАЛЕНДАРЬ!$BL8=GRID!$B$33:$BI$33), 0))*GRID!$B$65,
ROUNDUP(INDEX(GRID!$B$47:$BI$57,MATCH(O$7,GRID!$A$47:$A$57,0),MATCH(1,($U$2=GRID!$B$31:$BI$31)*(КАЛЕНДАРЬ!$BL8=GRID!$B$33:$BI$33),0))*GRID!$B$65*(1-GRID!$B$69),0))</f>
        <v>37410</v>
      </c>
      <c r="Q576" s="47" cm="1">
        <f t="array" ref="Q576">IF($I$2="Путешествия с детьми",
INDEX(GRID!$B$34:$BI$44,MATCH(Q$7,GRID!$A$34:$A$44,0),MATCH(1,($U$2=GRID!$B$31:$BI$31)*(КАЛЕНДАРЬ!$BL8=GRID!$B$33:$BI$33), 0))*GRID!$B$65,
ROUNDUP(INDEX(GRID!$B$34:$BI$44,MATCH(Q$7,GRID!$A$34:$A$44,0),MATCH(1,($U$2=GRID!$B$31:$BI$31)*(КАЛЕНДАРЬ!$BL8=GRID!$B$33:$BI$33),0))*GRID!$B$65*(1-GRID!$B$69),0))</f>
        <v>37066</v>
      </c>
      <c r="R576" s="47" cm="1">
        <f t="array" ref="R576">IF($I$2="Путешествия с детьми",
INDEX(GRID!$B$47:$BI$57,MATCH(Q$7,GRID!$A$47:$A$57,0),MATCH(1,($U$2=GRID!$B$31:$BI$31)*(КАЛЕНДАРЬ!$BL8=GRID!$B$33:$BI$33), 0))*GRID!$B$65,
ROUNDUP(INDEX(GRID!$B$47:$BI$57,MATCH(Q$7,GRID!$A$47:$A$57,0),MATCH(1,($U$2=GRID!$B$31:$BI$31)*(КАЛЕНДАРЬ!$BL8=GRID!$B$33:$BI$33),0))*GRID!$B$65*(1-GRID!$B$69),0))</f>
        <v>39302</v>
      </c>
      <c r="S576" s="47" cm="1">
        <f t="array" ref="S576">IF($I$2="Путешествия с детьми",
INDEX(GRID!$B$34:$BI$44,MATCH(S$7,GRID!$A$34:$A$44,0),MATCH(1,($U$2=GRID!$B$31:$BI$31)*(КАЛЕНДАРЬ!$BL8=GRID!$B$33:$BI$33), 0))*GRID!$B$65,
ROUNDUP(INDEX(GRID!$B$34:$BI$44,MATCH(S$7,GRID!$A$34:$A$44,0),MATCH(1,($U$2=GRID!$B$31:$BI$31)*(КАЛЕНДАРЬ!$BL8=GRID!$B$33:$BI$33),0))*GRID!$B$65*(1-GRID!$B$69),0))</f>
        <v>40334</v>
      </c>
      <c r="T576" s="47" cm="1">
        <f t="array" ref="T576">IF($I$2="Путешествия с детьми",
INDEX(GRID!$B$47:$BI$57,MATCH(S$7,GRID!$A$47:$A$57,0),MATCH(1,($U$2=GRID!$B$31:$BI$31)*(КАЛЕНДАРЬ!$BL8=GRID!$B$33:$BI$33), 0))*GRID!$B$65,
ROUNDUP(INDEX(GRID!$B$47:$BI$57,MATCH(S$7,GRID!$A$47:$A$57,0),MATCH(1,($U$2=GRID!$B$31:$BI$31)*(КАЛЕНДАРЬ!$BL8=GRID!$B$33:$BI$33),0))*GRID!$B$65*(1-GRID!$B$69),0))</f>
        <v>42570</v>
      </c>
      <c r="U576" s="47" cm="1">
        <f t="array" ref="U576">IF($I$2="Путешествия с детьми",
INDEX(GRID!$B$34:$BI$44,MATCH(U$7,GRID!$A$34:$A$44,0),MATCH(1,($U$2=GRID!$B$31:$BI$31)*(КАЛЕНДАРЬ!$BL8=GRID!$B$33:$BI$33), 0))*GRID!$B$65,
ROUNDUP(INDEX(GRID!$B$34:$BI$44,MATCH(U$7,GRID!$A$34:$A$44,0),MATCH(1,($U$2=GRID!$B$31:$BI$31)*(КАЛЕНДАРЬ!$BL8=GRID!$B$33:$BI$33),0))*GRID!$B$65*(1-GRID!$B$69),0))</f>
        <v>45838</v>
      </c>
      <c r="V576" s="47" cm="1">
        <f t="array" ref="V576">IF($I$2="Путешествия с детьми",
INDEX(GRID!$B$47:$BI$57,MATCH(U$7,GRID!$A$47:$A$57,0),MATCH(1,($U$2=GRID!$B$31:$BI$31)*(КАЛЕНДАРЬ!$BL8=GRID!$B$33:$BI$33), 0))*GRID!$B$65,
ROUNDUP(INDEX(GRID!$B$47:$BI$57,MATCH(U$7,GRID!$A$47:$A$57,0),MATCH(1,($U$2=GRID!$B$31:$BI$31)*(КАЛЕНДАРЬ!$BL8=GRID!$B$33:$BI$33),0))*GRID!$B$65*(1-GRID!$B$69),0))</f>
        <v>48074</v>
      </c>
      <c r="W576" s="47" cm="1">
        <f t="array" ref="W576">IF($I$2="Путешествия с детьми",
INDEX(GRID!$B$34:$BI$44,MATCH(W$7,GRID!$A$34:$A$44,0),MATCH(1,($U$2=GRID!$B$31:$BI$31)*(КАЛЕНДАРЬ!$BL8=GRID!$B$33:$BI$33), 0))*GRID!$B$65,
ROUNDUP(INDEX(GRID!$B$34:$BI$44,MATCH(W$7,GRID!$A$34:$A$44,0),MATCH(1,($U$2=GRID!$B$31:$BI$31)*(КАЛЕНДАРЬ!$BL8=GRID!$B$33:$BI$33),0))*GRID!$B$65*(1-GRID!$B$69),0))</f>
        <v>144308</v>
      </c>
      <c r="X576" s="47" cm="1">
        <f t="array" ref="X576">IF($I$2="Путешествия с детьми",
INDEX(GRID!$B$47:$BI$57,MATCH(W$7,GRID!$A$47:$A$57,0),MATCH(1,($U$2=GRID!$B$31:$BI$31)*(КАЛЕНДАРЬ!$BL8=GRID!$B$33:$BI$33), 0))*GRID!$B$65,
ROUNDUP(INDEX(GRID!$B$47:$BI$57,MATCH(W$7,GRID!$A$47:$A$57,0),MATCH(1,($U$2=GRID!$B$31:$BI$31)*(КАЛЕНДАРЬ!$BL8=GRID!$B$33:$BI$33),0))*GRID!$B$65*(1-GRID!$B$69),0))</f>
        <v>146544</v>
      </c>
    </row>
    <row r="577" spans="1:24" s="201" customFormat="1" ht="13.5" customHeight="1" x14ac:dyDescent="0.2">
      <c r="A577" s="117" t="s">
        <v>42</v>
      </c>
      <c r="B577" s="117">
        <v>6</v>
      </c>
      <c r="C577" s="138" cm="1">
        <f t="array" ref="C577">IF($I$2="Путешествия с детьми",
INDEX(GRID!$B$34:$BI$44,MATCH(C$7,GRID!$A$34:$A$44,0),MATCH(1,($U$2=GRID!$B$31:$BI$31)*(КАЛЕНДАРЬ!$BL9=GRID!$B$33:$BI$33), 0))*GRID!$B$65,
ROUNDUP(INDEX(GRID!$B$34:$BI$44,MATCH(C$7,GRID!$A$34:$A$44,0),MATCH(1,($U$2=GRID!$B$31:$BI$31)*(КАЛЕНДАРЬ!$BL9=GRID!$B$33:$BI$33),0))*GRID!$B$65*(1-GRID!$B$69),0))</f>
        <v>22704</v>
      </c>
      <c r="D577" s="47" cm="1">
        <f t="array" ref="D577">IF($I$2="Путешествия с детьми",
INDEX(GRID!$B$47:$BI$57,MATCH(C$7,GRID!$A$47:$A$57,0),MATCH(1,($U$2=GRID!$B$31:$BI$31)*(КАЛЕНДАРЬ!$BL9=GRID!$B$33:$BI$33), 0))*GRID!$B$65,
ROUNDUP(INDEX(GRID!$B$47:$BI$57,MATCH(C$7,GRID!$A$47:$A$57,0),MATCH(1,($U$2=GRID!$B$31:$BI$31)*(КАЛЕНДАРЬ!$BL9=GRID!$B$33:$BI$33),0))*GRID!$B$65*(1-GRID!$B$69),0))</f>
        <v>24940</v>
      </c>
      <c r="E577" s="47" cm="1">
        <f t="array" ref="E577">IF($I$2="Путешествия с детьми",
INDEX(GRID!$B$34:$BI$44,MATCH(E$7,GRID!$A$34:$A$44,0),MATCH(1,($U$2=GRID!$B$31:$BI$31)*(КАЛЕНДАРЬ!$BL9=GRID!$B$33:$BI$33), 0))*GRID!$B$65,
ROUNDUP(INDEX(GRID!$B$34:$BI$44,MATCH(E$7,GRID!$A$34:$A$44,0),MATCH(1,($U$2=GRID!$B$31:$BI$31)*(КАЛЕНДАРЬ!$BL9=GRID!$B$33:$BI$33),0))*GRID!$B$65*(1-GRID!$B$69),0))</f>
        <v>24424</v>
      </c>
      <c r="F577" s="47" cm="1">
        <f t="array" ref="F577">IF($I$2="Путешествия с детьми",
INDEX(GRID!$B$47:$BI$57,MATCH(E$7,GRID!$A$47:$A$57,0),MATCH(1,($U$2=GRID!$B$31:$BI$31)*(КАЛЕНДАРЬ!$BL9=GRID!$B$33:$BI$33), 0))*GRID!$B$65,
ROUNDUP(INDEX(GRID!$B$47:$BI$57,MATCH(E$7,GRID!$A$47:$A$57,0),MATCH(1,($U$2=GRID!$B$31:$BI$31)*(КАЛЕНДАРЬ!$BL9=GRID!$B$33:$BI$33),0))*GRID!$B$65*(1-GRID!$B$69),0))</f>
        <v>26660</v>
      </c>
      <c r="G577" s="47" cm="1">
        <f t="array" ref="G577">IF($I$2="Путешествия с детьми",
INDEX(GRID!$B$34:$BI$44,MATCH(G$7,GRID!$A$34:$A$44,0),MATCH(1,($U$2=GRID!$B$31:$BI$31)*(КАЛЕНДАРЬ!$BL9=GRID!$B$33:$BI$33), 0))*GRID!$B$65,
ROUNDUP(INDEX(GRID!$B$34:$BI$44,MATCH(G$7,GRID!$A$34:$A$44,0),MATCH(1,($U$2=GRID!$B$31:$BI$31)*(КАЛЕНДАРЬ!$BL9=GRID!$B$33:$BI$33),0))*GRID!$B$65*(1-GRID!$B$69),0))</f>
        <v>25370</v>
      </c>
      <c r="H577" s="47" cm="1">
        <f t="array" ref="H577">IF($I$2="Путешествия с детьми",
INDEX(GRID!$B$47:$BI$57,MATCH(G$7,GRID!$A$47:$A$57,0),MATCH(1,($U$2=GRID!$B$31:$BI$31)*(КАЛЕНДАРЬ!$BL9=GRID!$B$33:$BI$33), 0))*GRID!$B$65,
ROUNDUP(INDEX(GRID!$B$47:$BI$57,MATCH(G$7,GRID!$A$47:$A$57,0),MATCH(1,($U$2=GRID!$B$31:$BI$31)*(КАЛЕНДАРЬ!$BL9=GRID!$B$33:$BI$33),0))*GRID!$B$65*(1-GRID!$B$69),0))</f>
        <v>27606</v>
      </c>
      <c r="I577" s="47" cm="1">
        <f t="array" ref="I577">IF($I$2="Путешествия с детьми",
INDEX(GRID!$B$34:$BI$44,MATCH(I$7,GRID!$A$34:$A$44,0),MATCH(1,($U$2=GRID!$B$31:$BI$31)*(КАЛЕНДАРЬ!$BL9=GRID!$B$33:$BI$33), 0))*GRID!$B$65,
ROUNDUP(INDEX(GRID!$B$34:$BI$44,MATCH(I$7,GRID!$A$34:$A$44,0),MATCH(1,($U$2=GRID!$B$31:$BI$31)*(КАЛЕНДАРЬ!$BL9=GRID!$B$33:$BI$33),0))*GRID!$B$65*(1-GRID!$B$69),0))</f>
        <v>27090</v>
      </c>
      <c r="J577" s="47" cm="1">
        <f t="array" ref="J577">IF($I$2="Путешествия с детьми",
INDEX(GRID!$B$47:$BI$57,MATCH(I$7,GRID!$A$47:$A$57,0),MATCH(1,($U$2=GRID!$B$31:$BI$31)*(КАЛЕНДАРЬ!$BL9=GRID!$B$33:$BI$33), 0))*GRID!$B$65,
ROUNDUP(INDEX(GRID!$B$47:$BI$57,MATCH(I$7,GRID!$A$47:$A$57,0),MATCH(1,($U$2=GRID!$B$31:$BI$31)*(КАЛЕНДАРЬ!$BL9=GRID!$B$33:$BI$33),0))*GRID!$B$65*(1-GRID!$B$69),0))</f>
        <v>29326</v>
      </c>
      <c r="K577" s="47" cm="1">
        <f t="array" ref="K577">IF($I$2="Путешествия с детьми",
INDEX(GRID!$B$34:$BI$44,MATCH(K$7,GRID!$A$34:$A$44,0),MATCH(1,($U$2=GRID!$B$31:$BI$31)*(КАЛЕНДАРЬ!$BL9=GRID!$B$33:$BI$33), 0))*GRID!$B$65,
ROUNDUP(INDEX(GRID!$B$34:$BI$44,MATCH(K$7,GRID!$A$34:$A$44,0),MATCH(1,($U$2=GRID!$B$31:$BI$31)*(КАЛЕНДАРЬ!$BL9=GRID!$B$33:$BI$33),0))*GRID!$B$65*(1-GRID!$B$69),0))</f>
        <v>28036</v>
      </c>
      <c r="L577" s="47" cm="1">
        <f t="array" ref="L577">IF($I$2="Путешествия с детьми",
INDEX(GRID!$B$47:$BI$57,MATCH(K$7,GRID!$A$47:$A$57,0),MATCH(1,($U$2=GRID!$B$31:$BI$31)*(КАЛЕНДАРЬ!$BL9=GRID!$B$33:$BI$33), 0))*GRID!$B$65,
ROUNDUP(INDEX(GRID!$B$47:$BI$57,MATCH(K$7,GRID!$A$47:$A$57,0),MATCH(1,($U$2=GRID!$B$31:$BI$31)*(КАЛЕНДАРЬ!$BL9=GRID!$B$33:$BI$33),0))*GRID!$B$65*(1-GRID!$B$69),0))</f>
        <v>30272</v>
      </c>
      <c r="M577" s="47" cm="1">
        <f t="array" ref="M577">IF($I$2="Путешествия с детьми",
INDEX(GRID!$B$34:$BI$44,MATCH(M$7,GRID!$A$34:$A$44,0),MATCH(1,($U$2=GRID!$B$31:$BI$31)*(КАЛЕНДАРЬ!$BL9=GRID!$B$33:$BI$33), 0))*GRID!$B$65,
ROUNDUP(INDEX(GRID!$B$34:$BI$44,MATCH(M$7,GRID!$A$34:$A$44,0),MATCH(1,($U$2=GRID!$B$31:$BI$31)*(КАЛЕНДАРЬ!$BL9=GRID!$B$33:$BI$33),0))*GRID!$B$65*(1-GRID!$B$69),0))</f>
        <v>29756</v>
      </c>
      <c r="N577" s="47" cm="1">
        <f t="array" ref="N577">IF($I$2="Путешествия с детьми",
INDEX(GRID!$B$47:$BI$57,MATCH(M$7,GRID!$A$47:$A$57,0),MATCH(1,($U$2=GRID!$B$31:$BI$31)*(КАЛЕНДАРЬ!$BL9=GRID!$B$33:$BI$33), 0))*GRID!$B$65,
ROUNDUP(INDEX(GRID!$B$47:$BI$57,MATCH(M$7,GRID!$A$47:$A$57,0),MATCH(1,($U$2=GRID!$B$31:$BI$31)*(КАЛЕНДАРЬ!$BL9=GRID!$B$33:$BI$33),0))*GRID!$B$65*(1-GRID!$B$69),0))</f>
        <v>31992</v>
      </c>
      <c r="O577" s="47" cm="1">
        <f t="array" ref="O577">IF($I$2="Путешествия с детьми",
INDEX(GRID!$B$34:$BI$44,MATCH(O$7,GRID!$A$34:$A$44,0),MATCH(1,($U$2=GRID!$B$31:$BI$31)*(КАЛЕНДАРЬ!$BL9=GRID!$B$33:$BI$33), 0))*GRID!$B$65,
ROUNDUP(INDEX(GRID!$B$34:$BI$44,MATCH(O$7,GRID!$A$34:$A$44,0),MATCH(1,($U$2=GRID!$B$31:$BI$31)*(КАЛЕНДАРЬ!$BL9=GRID!$B$33:$BI$33),0))*GRID!$B$65*(1-GRID!$B$69),0))</f>
        <v>36292</v>
      </c>
      <c r="P577" s="47" cm="1">
        <f t="array" ref="P577">IF($I$2="Путешествия с детьми",
INDEX(GRID!$B$47:$BI$57,MATCH(O$7,GRID!$A$47:$A$57,0),MATCH(1,($U$2=GRID!$B$31:$BI$31)*(КАЛЕНДАРЬ!$BL9=GRID!$B$33:$BI$33), 0))*GRID!$B$65,
ROUNDUP(INDEX(GRID!$B$47:$BI$57,MATCH(O$7,GRID!$A$47:$A$57,0),MATCH(1,($U$2=GRID!$B$31:$BI$31)*(КАЛЕНДАРЬ!$BL9=GRID!$B$33:$BI$33),0))*GRID!$B$65*(1-GRID!$B$69),0))</f>
        <v>38528</v>
      </c>
      <c r="Q577" s="47" cm="1">
        <f t="array" ref="Q577">IF($I$2="Путешествия с детьми",
INDEX(GRID!$B$34:$BI$44,MATCH(Q$7,GRID!$A$34:$A$44,0),MATCH(1,($U$2=GRID!$B$31:$BI$31)*(КАЛЕНДАРЬ!$BL9=GRID!$B$33:$BI$33), 0))*GRID!$B$65,
ROUNDUP(INDEX(GRID!$B$34:$BI$44,MATCH(Q$7,GRID!$A$34:$A$44,0),MATCH(1,($U$2=GRID!$B$31:$BI$31)*(КАЛЕНДАРЬ!$BL9=GRID!$B$33:$BI$33),0))*GRID!$B$65*(1-GRID!$B$69),0))</f>
        <v>38184</v>
      </c>
      <c r="R577" s="47" cm="1">
        <f t="array" ref="R577">IF($I$2="Путешествия с детьми",
INDEX(GRID!$B$47:$BI$57,MATCH(Q$7,GRID!$A$47:$A$57,0),MATCH(1,($U$2=GRID!$B$31:$BI$31)*(КАЛЕНДАРЬ!$BL9=GRID!$B$33:$BI$33), 0))*GRID!$B$65,
ROUNDUP(INDEX(GRID!$B$47:$BI$57,MATCH(Q$7,GRID!$A$47:$A$57,0),MATCH(1,($U$2=GRID!$B$31:$BI$31)*(КАЛЕНДАРЬ!$BL9=GRID!$B$33:$BI$33),0))*GRID!$B$65*(1-GRID!$B$69),0))</f>
        <v>40420</v>
      </c>
      <c r="S577" s="47" cm="1">
        <f t="array" ref="S577">IF($I$2="Путешествия с детьми",
INDEX(GRID!$B$34:$BI$44,MATCH(S$7,GRID!$A$34:$A$44,0),MATCH(1,($U$2=GRID!$B$31:$BI$31)*(КАЛЕНДАРЬ!$BL9=GRID!$B$33:$BI$33), 0))*GRID!$B$65,
ROUNDUP(INDEX(GRID!$B$34:$BI$44,MATCH(S$7,GRID!$A$34:$A$44,0),MATCH(1,($U$2=GRID!$B$31:$BI$31)*(КАЛЕНДАРЬ!$BL9=GRID!$B$33:$BI$33),0))*GRID!$B$65*(1-GRID!$B$69),0))</f>
        <v>41452</v>
      </c>
      <c r="T577" s="47" cm="1">
        <f t="array" ref="T577">IF($I$2="Путешествия с детьми",
INDEX(GRID!$B$47:$BI$57,MATCH(S$7,GRID!$A$47:$A$57,0),MATCH(1,($U$2=GRID!$B$31:$BI$31)*(КАЛЕНДАРЬ!$BL9=GRID!$B$33:$BI$33), 0))*GRID!$B$65,
ROUNDUP(INDEX(GRID!$B$47:$BI$57,MATCH(S$7,GRID!$A$47:$A$57,0),MATCH(1,($U$2=GRID!$B$31:$BI$31)*(КАЛЕНДАРЬ!$BL9=GRID!$B$33:$BI$33),0))*GRID!$B$65*(1-GRID!$B$69),0))</f>
        <v>43688</v>
      </c>
      <c r="U577" s="47" cm="1">
        <f t="array" ref="U577">IF($I$2="Путешествия с детьми",
INDEX(GRID!$B$34:$BI$44,MATCH(U$7,GRID!$A$34:$A$44,0),MATCH(1,($U$2=GRID!$B$31:$BI$31)*(КАЛЕНДАРЬ!$BL9=GRID!$B$33:$BI$33), 0))*GRID!$B$65,
ROUNDUP(INDEX(GRID!$B$34:$BI$44,MATCH(U$7,GRID!$A$34:$A$44,0),MATCH(1,($U$2=GRID!$B$31:$BI$31)*(КАЛЕНДАРЬ!$BL9=GRID!$B$33:$BI$33),0))*GRID!$B$65*(1-GRID!$B$69),0))</f>
        <v>47042</v>
      </c>
      <c r="V577" s="47" cm="1">
        <f t="array" ref="V577">IF($I$2="Путешествия с детьми",
INDEX(GRID!$B$47:$BI$57,MATCH(U$7,GRID!$A$47:$A$57,0),MATCH(1,($U$2=GRID!$B$31:$BI$31)*(КАЛЕНДАРЬ!$BL9=GRID!$B$33:$BI$33), 0))*GRID!$B$65,
ROUNDUP(INDEX(GRID!$B$47:$BI$57,MATCH(U$7,GRID!$A$47:$A$57,0),MATCH(1,($U$2=GRID!$B$31:$BI$31)*(КАЛЕНДАРЬ!$BL9=GRID!$B$33:$BI$33),0))*GRID!$B$65*(1-GRID!$B$69),0))</f>
        <v>49278</v>
      </c>
      <c r="W577" s="47" cm="1">
        <f t="array" ref="W577">IF($I$2="Путешествия с детьми",
INDEX(GRID!$B$34:$BI$44,MATCH(W$7,GRID!$A$34:$A$44,0),MATCH(1,($U$2=GRID!$B$31:$BI$31)*(КАЛЕНДАРЬ!$BL9=GRID!$B$33:$BI$33), 0))*GRID!$B$65,
ROUNDUP(INDEX(GRID!$B$34:$BI$44,MATCH(W$7,GRID!$A$34:$A$44,0),MATCH(1,($U$2=GRID!$B$31:$BI$31)*(КАЛЕНДАРЬ!$BL9=GRID!$B$33:$BI$33),0))*GRID!$B$65*(1-GRID!$B$69),0))</f>
        <v>152994</v>
      </c>
      <c r="X577" s="47" cm="1">
        <f t="array" ref="X577">IF($I$2="Путешествия с детьми",
INDEX(GRID!$B$47:$BI$57,MATCH(W$7,GRID!$A$47:$A$57,0),MATCH(1,($U$2=GRID!$B$31:$BI$31)*(КАЛЕНДАРЬ!$BL9=GRID!$B$33:$BI$33), 0))*GRID!$B$65,
ROUNDUP(INDEX(GRID!$B$47:$BI$57,MATCH(W$7,GRID!$A$47:$A$57,0),MATCH(1,($U$2=GRID!$B$31:$BI$31)*(КАЛЕНДАРЬ!$BL9=GRID!$B$33:$BI$33),0))*GRID!$B$65*(1-GRID!$B$69),0))</f>
        <v>155230</v>
      </c>
    </row>
    <row r="578" spans="1:24" s="201" customFormat="1" ht="13.5" customHeight="1" x14ac:dyDescent="0.2">
      <c r="A578" s="117" t="s">
        <v>43</v>
      </c>
      <c r="B578" s="117">
        <v>7</v>
      </c>
      <c r="C578" s="138" cm="1">
        <f t="array" ref="C578">IF($I$2="Путешествия с детьми",
INDEX(GRID!$B$34:$BI$44,MATCH(C$7,GRID!$A$34:$A$44,0),MATCH(1,($U$2=GRID!$B$31:$BI$31)*(КАЛЕНДАРЬ!$BL10=GRID!$B$33:$BI$33), 0))*GRID!$B$65,
ROUNDUP(INDEX(GRID!$B$34:$BI$44,MATCH(C$7,GRID!$A$34:$A$44,0),MATCH(1,($U$2=GRID!$B$31:$BI$31)*(КАЛЕНДАРЬ!$BL10=GRID!$B$33:$BI$33),0))*GRID!$B$65*(1-GRID!$B$69),0))</f>
        <v>22704</v>
      </c>
      <c r="D578" s="47" cm="1">
        <f t="array" ref="D578">IF($I$2="Путешествия с детьми",
INDEX(GRID!$B$47:$BI$57,MATCH(C$7,GRID!$A$47:$A$57,0),MATCH(1,($U$2=GRID!$B$31:$BI$31)*(КАЛЕНДАРЬ!$BL10=GRID!$B$33:$BI$33), 0))*GRID!$B$65,
ROUNDUP(INDEX(GRID!$B$47:$BI$57,MATCH(C$7,GRID!$A$47:$A$57,0),MATCH(1,($U$2=GRID!$B$31:$BI$31)*(КАЛЕНДАРЬ!$BL10=GRID!$B$33:$BI$33),0))*GRID!$B$65*(1-GRID!$B$69),0))</f>
        <v>24940</v>
      </c>
      <c r="E578" s="47" cm="1">
        <f t="array" ref="E578">IF($I$2="Путешествия с детьми",
INDEX(GRID!$B$34:$BI$44,MATCH(E$7,GRID!$A$34:$A$44,0),MATCH(1,($U$2=GRID!$B$31:$BI$31)*(КАЛЕНДАРЬ!$BL10=GRID!$B$33:$BI$33), 0))*GRID!$B$65,
ROUNDUP(INDEX(GRID!$B$34:$BI$44,MATCH(E$7,GRID!$A$34:$A$44,0),MATCH(1,($U$2=GRID!$B$31:$BI$31)*(КАЛЕНДАРЬ!$BL10=GRID!$B$33:$BI$33),0))*GRID!$B$65*(1-GRID!$B$69),0))</f>
        <v>24424</v>
      </c>
      <c r="F578" s="47" cm="1">
        <f t="array" ref="F578">IF($I$2="Путешествия с детьми",
INDEX(GRID!$B$47:$BI$57,MATCH(E$7,GRID!$A$47:$A$57,0),MATCH(1,($U$2=GRID!$B$31:$BI$31)*(КАЛЕНДАРЬ!$BL10=GRID!$B$33:$BI$33), 0))*GRID!$B$65,
ROUNDUP(INDEX(GRID!$B$47:$BI$57,MATCH(E$7,GRID!$A$47:$A$57,0),MATCH(1,($U$2=GRID!$B$31:$BI$31)*(КАЛЕНДАРЬ!$BL10=GRID!$B$33:$BI$33),0))*GRID!$B$65*(1-GRID!$B$69),0))</f>
        <v>26660</v>
      </c>
      <c r="G578" s="47" cm="1">
        <f t="array" ref="G578">IF($I$2="Путешествия с детьми",
INDEX(GRID!$B$34:$BI$44,MATCH(G$7,GRID!$A$34:$A$44,0),MATCH(1,($U$2=GRID!$B$31:$BI$31)*(КАЛЕНДАРЬ!$BL10=GRID!$B$33:$BI$33), 0))*GRID!$B$65,
ROUNDUP(INDEX(GRID!$B$34:$BI$44,MATCH(G$7,GRID!$A$34:$A$44,0),MATCH(1,($U$2=GRID!$B$31:$BI$31)*(КАЛЕНДАРЬ!$BL10=GRID!$B$33:$BI$33),0))*GRID!$B$65*(1-GRID!$B$69),0))</f>
        <v>25370</v>
      </c>
      <c r="H578" s="47" cm="1">
        <f t="array" ref="H578">IF($I$2="Путешествия с детьми",
INDEX(GRID!$B$47:$BI$57,MATCH(G$7,GRID!$A$47:$A$57,0),MATCH(1,($U$2=GRID!$B$31:$BI$31)*(КАЛЕНДАРЬ!$BL10=GRID!$B$33:$BI$33), 0))*GRID!$B$65,
ROUNDUP(INDEX(GRID!$B$47:$BI$57,MATCH(G$7,GRID!$A$47:$A$57,0),MATCH(1,($U$2=GRID!$B$31:$BI$31)*(КАЛЕНДАРЬ!$BL10=GRID!$B$33:$BI$33),0))*GRID!$B$65*(1-GRID!$B$69),0))</f>
        <v>27606</v>
      </c>
      <c r="I578" s="47" cm="1">
        <f t="array" ref="I578">IF($I$2="Путешествия с детьми",
INDEX(GRID!$B$34:$BI$44,MATCH(I$7,GRID!$A$34:$A$44,0),MATCH(1,($U$2=GRID!$B$31:$BI$31)*(КАЛЕНДАРЬ!$BL10=GRID!$B$33:$BI$33), 0))*GRID!$B$65,
ROUNDUP(INDEX(GRID!$B$34:$BI$44,MATCH(I$7,GRID!$A$34:$A$44,0),MATCH(1,($U$2=GRID!$B$31:$BI$31)*(КАЛЕНДАРЬ!$BL10=GRID!$B$33:$BI$33),0))*GRID!$B$65*(1-GRID!$B$69),0))</f>
        <v>27090</v>
      </c>
      <c r="J578" s="47" cm="1">
        <f t="array" ref="J578">IF($I$2="Путешествия с детьми",
INDEX(GRID!$B$47:$BI$57,MATCH(I$7,GRID!$A$47:$A$57,0),MATCH(1,($U$2=GRID!$B$31:$BI$31)*(КАЛЕНДАРЬ!$BL10=GRID!$B$33:$BI$33), 0))*GRID!$B$65,
ROUNDUP(INDEX(GRID!$B$47:$BI$57,MATCH(I$7,GRID!$A$47:$A$57,0),MATCH(1,($U$2=GRID!$B$31:$BI$31)*(КАЛЕНДАРЬ!$BL10=GRID!$B$33:$BI$33),0))*GRID!$B$65*(1-GRID!$B$69),0))</f>
        <v>29326</v>
      </c>
      <c r="K578" s="47" cm="1">
        <f t="array" ref="K578">IF($I$2="Путешествия с детьми",
INDEX(GRID!$B$34:$BI$44,MATCH(K$7,GRID!$A$34:$A$44,0),MATCH(1,($U$2=GRID!$B$31:$BI$31)*(КАЛЕНДАРЬ!$BL10=GRID!$B$33:$BI$33), 0))*GRID!$B$65,
ROUNDUP(INDEX(GRID!$B$34:$BI$44,MATCH(K$7,GRID!$A$34:$A$44,0),MATCH(1,($U$2=GRID!$B$31:$BI$31)*(КАЛЕНДАРЬ!$BL10=GRID!$B$33:$BI$33),0))*GRID!$B$65*(1-GRID!$B$69),0))</f>
        <v>28036</v>
      </c>
      <c r="L578" s="47" cm="1">
        <f t="array" ref="L578">IF($I$2="Путешествия с детьми",
INDEX(GRID!$B$47:$BI$57,MATCH(K$7,GRID!$A$47:$A$57,0),MATCH(1,($U$2=GRID!$B$31:$BI$31)*(КАЛЕНДАРЬ!$BL10=GRID!$B$33:$BI$33), 0))*GRID!$B$65,
ROUNDUP(INDEX(GRID!$B$47:$BI$57,MATCH(K$7,GRID!$A$47:$A$57,0),MATCH(1,($U$2=GRID!$B$31:$BI$31)*(КАЛЕНДАРЬ!$BL10=GRID!$B$33:$BI$33),0))*GRID!$B$65*(1-GRID!$B$69),0))</f>
        <v>30272</v>
      </c>
      <c r="M578" s="47" cm="1">
        <f t="array" ref="M578">IF($I$2="Путешествия с детьми",
INDEX(GRID!$B$34:$BI$44,MATCH(M$7,GRID!$A$34:$A$44,0),MATCH(1,($U$2=GRID!$B$31:$BI$31)*(КАЛЕНДАРЬ!$BL10=GRID!$B$33:$BI$33), 0))*GRID!$B$65,
ROUNDUP(INDEX(GRID!$B$34:$BI$44,MATCH(M$7,GRID!$A$34:$A$44,0),MATCH(1,($U$2=GRID!$B$31:$BI$31)*(КАЛЕНДАРЬ!$BL10=GRID!$B$33:$BI$33),0))*GRID!$B$65*(1-GRID!$B$69),0))</f>
        <v>29756</v>
      </c>
      <c r="N578" s="47" cm="1">
        <f t="array" ref="N578">IF($I$2="Путешествия с детьми",
INDEX(GRID!$B$47:$BI$57,MATCH(M$7,GRID!$A$47:$A$57,0),MATCH(1,($U$2=GRID!$B$31:$BI$31)*(КАЛЕНДАРЬ!$BL10=GRID!$B$33:$BI$33), 0))*GRID!$B$65,
ROUNDUP(INDEX(GRID!$B$47:$BI$57,MATCH(M$7,GRID!$A$47:$A$57,0),MATCH(1,($U$2=GRID!$B$31:$BI$31)*(КАЛЕНДАРЬ!$BL10=GRID!$B$33:$BI$33),0))*GRID!$B$65*(1-GRID!$B$69),0))</f>
        <v>31992</v>
      </c>
      <c r="O578" s="47" cm="1">
        <f t="array" ref="O578">IF($I$2="Путешествия с детьми",
INDEX(GRID!$B$34:$BI$44,MATCH(O$7,GRID!$A$34:$A$44,0),MATCH(1,($U$2=GRID!$B$31:$BI$31)*(КАЛЕНДАРЬ!$BL10=GRID!$B$33:$BI$33), 0))*GRID!$B$65,
ROUNDUP(INDEX(GRID!$B$34:$BI$44,MATCH(O$7,GRID!$A$34:$A$44,0),MATCH(1,($U$2=GRID!$B$31:$BI$31)*(КАЛЕНДАРЬ!$BL10=GRID!$B$33:$BI$33),0))*GRID!$B$65*(1-GRID!$B$69),0))</f>
        <v>36292</v>
      </c>
      <c r="P578" s="47" cm="1">
        <f t="array" ref="P578">IF($I$2="Путешествия с детьми",
INDEX(GRID!$B$47:$BI$57,MATCH(O$7,GRID!$A$47:$A$57,0),MATCH(1,($U$2=GRID!$B$31:$BI$31)*(КАЛЕНДАРЬ!$BL10=GRID!$B$33:$BI$33), 0))*GRID!$B$65,
ROUNDUP(INDEX(GRID!$B$47:$BI$57,MATCH(O$7,GRID!$A$47:$A$57,0),MATCH(1,($U$2=GRID!$B$31:$BI$31)*(КАЛЕНДАРЬ!$BL10=GRID!$B$33:$BI$33),0))*GRID!$B$65*(1-GRID!$B$69),0))</f>
        <v>38528</v>
      </c>
      <c r="Q578" s="47" cm="1">
        <f t="array" ref="Q578">IF($I$2="Путешествия с детьми",
INDEX(GRID!$B$34:$BI$44,MATCH(Q$7,GRID!$A$34:$A$44,0),MATCH(1,($U$2=GRID!$B$31:$BI$31)*(КАЛЕНДАРЬ!$BL10=GRID!$B$33:$BI$33), 0))*GRID!$B$65,
ROUNDUP(INDEX(GRID!$B$34:$BI$44,MATCH(Q$7,GRID!$A$34:$A$44,0),MATCH(1,($U$2=GRID!$B$31:$BI$31)*(КАЛЕНДАРЬ!$BL10=GRID!$B$33:$BI$33),0))*GRID!$B$65*(1-GRID!$B$69),0))</f>
        <v>38184</v>
      </c>
      <c r="R578" s="47" cm="1">
        <f t="array" ref="R578">IF($I$2="Путешествия с детьми",
INDEX(GRID!$B$47:$BI$57,MATCH(Q$7,GRID!$A$47:$A$57,0),MATCH(1,($U$2=GRID!$B$31:$BI$31)*(КАЛЕНДАРЬ!$BL10=GRID!$B$33:$BI$33), 0))*GRID!$B$65,
ROUNDUP(INDEX(GRID!$B$47:$BI$57,MATCH(Q$7,GRID!$A$47:$A$57,0),MATCH(1,($U$2=GRID!$B$31:$BI$31)*(КАЛЕНДАРЬ!$BL10=GRID!$B$33:$BI$33),0))*GRID!$B$65*(1-GRID!$B$69),0))</f>
        <v>40420</v>
      </c>
      <c r="S578" s="47" cm="1">
        <f t="array" ref="S578">IF($I$2="Путешествия с детьми",
INDEX(GRID!$B$34:$BI$44,MATCH(S$7,GRID!$A$34:$A$44,0),MATCH(1,($U$2=GRID!$B$31:$BI$31)*(КАЛЕНДАРЬ!$BL10=GRID!$B$33:$BI$33), 0))*GRID!$B$65,
ROUNDUP(INDEX(GRID!$B$34:$BI$44,MATCH(S$7,GRID!$A$34:$A$44,0),MATCH(1,($U$2=GRID!$B$31:$BI$31)*(КАЛЕНДАРЬ!$BL10=GRID!$B$33:$BI$33),0))*GRID!$B$65*(1-GRID!$B$69),0))</f>
        <v>41452</v>
      </c>
      <c r="T578" s="47" cm="1">
        <f t="array" ref="T578">IF($I$2="Путешествия с детьми",
INDEX(GRID!$B$47:$BI$57,MATCH(S$7,GRID!$A$47:$A$57,0),MATCH(1,($U$2=GRID!$B$31:$BI$31)*(КАЛЕНДАРЬ!$BL10=GRID!$B$33:$BI$33), 0))*GRID!$B$65,
ROUNDUP(INDEX(GRID!$B$47:$BI$57,MATCH(S$7,GRID!$A$47:$A$57,0),MATCH(1,($U$2=GRID!$B$31:$BI$31)*(КАЛЕНДАРЬ!$BL10=GRID!$B$33:$BI$33),0))*GRID!$B$65*(1-GRID!$B$69),0))</f>
        <v>43688</v>
      </c>
      <c r="U578" s="47" cm="1">
        <f t="array" ref="U578">IF($I$2="Путешествия с детьми",
INDEX(GRID!$B$34:$BI$44,MATCH(U$7,GRID!$A$34:$A$44,0),MATCH(1,($U$2=GRID!$B$31:$BI$31)*(КАЛЕНДАРЬ!$BL10=GRID!$B$33:$BI$33), 0))*GRID!$B$65,
ROUNDUP(INDEX(GRID!$B$34:$BI$44,MATCH(U$7,GRID!$A$34:$A$44,0),MATCH(1,($U$2=GRID!$B$31:$BI$31)*(КАЛЕНДАРЬ!$BL10=GRID!$B$33:$BI$33),0))*GRID!$B$65*(1-GRID!$B$69),0))</f>
        <v>47042</v>
      </c>
      <c r="V578" s="47" cm="1">
        <f t="array" ref="V578">IF($I$2="Путешествия с детьми",
INDEX(GRID!$B$47:$BI$57,MATCH(U$7,GRID!$A$47:$A$57,0),MATCH(1,($U$2=GRID!$B$31:$BI$31)*(КАЛЕНДАРЬ!$BL10=GRID!$B$33:$BI$33), 0))*GRID!$B$65,
ROUNDUP(INDEX(GRID!$B$47:$BI$57,MATCH(U$7,GRID!$A$47:$A$57,0),MATCH(1,($U$2=GRID!$B$31:$BI$31)*(КАЛЕНДАРЬ!$BL10=GRID!$B$33:$BI$33),0))*GRID!$B$65*(1-GRID!$B$69),0))</f>
        <v>49278</v>
      </c>
      <c r="W578" s="47" cm="1">
        <f t="array" ref="W578">IF($I$2="Путешествия с детьми",
INDEX(GRID!$B$34:$BI$44,MATCH(W$7,GRID!$A$34:$A$44,0),MATCH(1,($U$2=GRID!$B$31:$BI$31)*(КАЛЕНДАРЬ!$BL10=GRID!$B$33:$BI$33), 0))*GRID!$B$65,
ROUNDUP(INDEX(GRID!$B$34:$BI$44,MATCH(W$7,GRID!$A$34:$A$44,0),MATCH(1,($U$2=GRID!$B$31:$BI$31)*(КАЛЕНДАРЬ!$BL10=GRID!$B$33:$BI$33),0))*GRID!$B$65*(1-GRID!$B$69),0))</f>
        <v>152994</v>
      </c>
      <c r="X578" s="47" cm="1">
        <f t="array" ref="X578">IF($I$2="Путешествия с детьми",
INDEX(GRID!$B$47:$BI$57,MATCH(W$7,GRID!$A$47:$A$57,0),MATCH(1,($U$2=GRID!$B$31:$BI$31)*(КАЛЕНДАРЬ!$BL10=GRID!$B$33:$BI$33), 0))*GRID!$B$65,
ROUNDUP(INDEX(GRID!$B$47:$BI$57,MATCH(W$7,GRID!$A$47:$A$57,0),MATCH(1,($U$2=GRID!$B$31:$BI$31)*(КАЛЕНДАРЬ!$BL10=GRID!$B$33:$BI$33),0))*GRID!$B$65*(1-GRID!$B$69),0))</f>
        <v>155230</v>
      </c>
    </row>
    <row r="579" spans="1:24" s="201" customFormat="1" ht="13.5" customHeight="1" x14ac:dyDescent="0.2">
      <c r="A579" s="117" t="s">
        <v>44</v>
      </c>
      <c r="B579" s="117">
        <v>8</v>
      </c>
      <c r="C579" s="138" cm="1">
        <f t="array" ref="C579">IF($I$2="Путешествия с детьми",
INDEX(GRID!$B$34:$BI$44,MATCH(C$7,GRID!$A$34:$A$44,0),MATCH(1,($U$2=GRID!$B$31:$BI$31)*(КАЛЕНДАРЬ!$BL11=GRID!$B$33:$BI$33), 0))*GRID!$B$65,
ROUNDUP(INDEX(GRID!$B$34:$BI$44,MATCH(C$7,GRID!$A$34:$A$44,0),MATCH(1,($U$2=GRID!$B$31:$BI$31)*(КАЛЕНДАРЬ!$BL11=GRID!$B$33:$BI$33),0))*GRID!$B$65*(1-GRID!$B$69),0))</f>
        <v>22704</v>
      </c>
      <c r="D579" s="47" cm="1">
        <f t="array" ref="D579">IF($I$2="Путешествия с детьми",
INDEX(GRID!$B$47:$BI$57,MATCH(C$7,GRID!$A$47:$A$57,0),MATCH(1,($U$2=GRID!$B$31:$BI$31)*(КАЛЕНДАРЬ!$BL11=GRID!$B$33:$BI$33), 0))*GRID!$B$65,
ROUNDUP(INDEX(GRID!$B$47:$BI$57,MATCH(C$7,GRID!$A$47:$A$57,0),MATCH(1,($U$2=GRID!$B$31:$BI$31)*(КАЛЕНДАРЬ!$BL11=GRID!$B$33:$BI$33),0))*GRID!$B$65*(1-GRID!$B$69),0))</f>
        <v>24940</v>
      </c>
      <c r="E579" s="47" cm="1">
        <f t="array" ref="E579">IF($I$2="Путешествия с детьми",
INDEX(GRID!$B$34:$BI$44,MATCH(E$7,GRID!$A$34:$A$44,0),MATCH(1,($U$2=GRID!$B$31:$BI$31)*(КАЛЕНДАРЬ!$BL11=GRID!$B$33:$BI$33), 0))*GRID!$B$65,
ROUNDUP(INDEX(GRID!$B$34:$BI$44,MATCH(E$7,GRID!$A$34:$A$44,0),MATCH(1,($U$2=GRID!$B$31:$BI$31)*(КАЛЕНДАРЬ!$BL11=GRID!$B$33:$BI$33),0))*GRID!$B$65*(1-GRID!$B$69),0))</f>
        <v>24424</v>
      </c>
      <c r="F579" s="47" cm="1">
        <f t="array" ref="F579">IF($I$2="Путешествия с детьми",
INDEX(GRID!$B$47:$BI$57,MATCH(E$7,GRID!$A$47:$A$57,0),MATCH(1,($U$2=GRID!$B$31:$BI$31)*(КАЛЕНДАРЬ!$BL11=GRID!$B$33:$BI$33), 0))*GRID!$B$65,
ROUNDUP(INDEX(GRID!$B$47:$BI$57,MATCH(E$7,GRID!$A$47:$A$57,0),MATCH(1,($U$2=GRID!$B$31:$BI$31)*(КАЛЕНДАРЬ!$BL11=GRID!$B$33:$BI$33),0))*GRID!$B$65*(1-GRID!$B$69),0))</f>
        <v>26660</v>
      </c>
      <c r="G579" s="47" cm="1">
        <f t="array" ref="G579">IF($I$2="Путешествия с детьми",
INDEX(GRID!$B$34:$BI$44,MATCH(G$7,GRID!$A$34:$A$44,0),MATCH(1,($U$2=GRID!$B$31:$BI$31)*(КАЛЕНДАРЬ!$BL11=GRID!$B$33:$BI$33), 0))*GRID!$B$65,
ROUNDUP(INDEX(GRID!$B$34:$BI$44,MATCH(G$7,GRID!$A$34:$A$44,0),MATCH(1,($U$2=GRID!$B$31:$BI$31)*(КАЛЕНДАРЬ!$BL11=GRID!$B$33:$BI$33),0))*GRID!$B$65*(1-GRID!$B$69),0))</f>
        <v>25370</v>
      </c>
      <c r="H579" s="47" cm="1">
        <f t="array" ref="H579">IF($I$2="Путешествия с детьми",
INDEX(GRID!$B$47:$BI$57,MATCH(G$7,GRID!$A$47:$A$57,0),MATCH(1,($U$2=GRID!$B$31:$BI$31)*(КАЛЕНДАРЬ!$BL11=GRID!$B$33:$BI$33), 0))*GRID!$B$65,
ROUNDUP(INDEX(GRID!$B$47:$BI$57,MATCH(G$7,GRID!$A$47:$A$57,0),MATCH(1,($U$2=GRID!$B$31:$BI$31)*(КАЛЕНДАРЬ!$BL11=GRID!$B$33:$BI$33),0))*GRID!$B$65*(1-GRID!$B$69),0))</f>
        <v>27606</v>
      </c>
      <c r="I579" s="47" cm="1">
        <f t="array" ref="I579">IF($I$2="Путешествия с детьми",
INDEX(GRID!$B$34:$BI$44,MATCH(I$7,GRID!$A$34:$A$44,0),MATCH(1,($U$2=GRID!$B$31:$BI$31)*(КАЛЕНДАРЬ!$BL11=GRID!$B$33:$BI$33), 0))*GRID!$B$65,
ROUNDUP(INDEX(GRID!$B$34:$BI$44,MATCH(I$7,GRID!$A$34:$A$44,0),MATCH(1,($U$2=GRID!$B$31:$BI$31)*(КАЛЕНДАРЬ!$BL11=GRID!$B$33:$BI$33),0))*GRID!$B$65*(1-GRID!$B$69),0))</f>
        <v>27090</v>
      </c>
      <c r="J579" s="47" cm="1">
        <f t="array" ref="J579">IF($I$2="Путешествия с детьми",
INDEX(GRID!$B$47:$BI$57,MATCH(I$7,GRID!$A$47:$A$57,0),MATCH(1,($U$2=GRID!$B$31:$BI$31)*(КАЛЕНДАРЬ!$BL11=GRID!$B$33:$BI$33), 0))*GRID!$B$65,
ROUNDUP(INDEX(GRID!$B$47:$BI$57,MATCH(I$7,GRID!$A$47:$A$57,0),MATCH(1,($U$2=GRID!$B$31:$BI$31)*(КАЛЕНДАРЬ!$BL11=GRID!$B$33:$BI$33),0))*GRID!$B$65*(1-GRID!$B$69),0))</f>
        <v>29326</v>
      </c>
      <c r="K579" s="47" cm="1">
        <f t="array" ref="K579">IF($I$2="Путешествия с детьми",
INDEX(GRID!$B$34:$BI$44,MATCH(K$7,GRID!$A$34:$A$44,0),MATCH(1,($U$2=GRID!$B$31:$BI$31)*(КАЛЕНДАРЬ!$BL11=GRID!$B$33:$BI$33), 0))*GRID!$B$65,
ROUNDUP(INDEX(GRID!$B$34:$BI$44,MATCH(K$7,GRID!$A$34:$A$44,0),MATCH(1,($U$2=GRID!$B$31:$BI$31)*(КАЛЕНДАРЬ!$BL11=GRID!$B$33:$BI$33),0))*GRID!$B$65*(1-GRID!$B$69),0))</f>
        <v>28036</v>
      </c>
      <c r="L579" s="47" cm="1">
        <f t="array" ref="L579">IF($I$2="Путешествия с детьми",
INDEX(GRID!$B$47:$BI$57,MATCH(K$7,GRID!$A$47:$A$57,0),MATCH(1,($U$2=GRID!$B$31:$BI$31)*(КАЛЕНДАРЬ!$BL11=GRID!$B$33:$BI$33), 0))*GRID!$B$65,
ROUNDUP(INDEX(GRID!$B$47:$BI$57,MATCH(K$7,GRID!$A$47:$A$57,0),MATCH(1,($U$2=GRID!$B$31:$BI$31)*(КАЛЕНДАРЬ!$BL11=GRID!$B$33:$BI$33),0))*GRID!$B$65*(1-GRID!$B$69),0))</f>
        <v>30272</v>
      </c>
      <c r="M579" s="47" cm="1">
        <f t="array" ref="M579">IF($I$2="Путешествия с детьми",
INDEX(GRID!$B$34:$BI$44,MATCH(M$7,GRID!$A$34:$A$44,0),MATCH(1,($U$2=GRID!$B$31:$BI$31)*(КАЛЕНДАРЬ!$BL11=GRID!$B$33:$BI$33), 0))*GRID!$B$65,
ROUNDUP(INDEX(GRID!$B$34:$BI$44,MATCH(M$7,GRID!$A$34:$A$44,0),MATCH(1,($U$2=GRID!$B$31:$BI$31)*(КАЛЕНДАРЬ!$BL11=GRID!$B$33:$BI$33),0))*GRID!$B$65*(1-GRID!$B$69),0))</f>
        <v>29756</v>
      </c>
      <c r="N579" s="47" cm="1">
        <f t="array" ref="N579">IF($I$2="Путешествия с детьми",
INDEX(GRID!$B$47:$BI$57,MATCH(M$7,GRID!$A$47:$A$57,0),MATCH(1,($U$2=GRID!$B$31:$BI$31)*(КАЛЕНДАРЬ!$BL11=GRID!$B$33:$BI$33), 0))*GRID!$B$65,
ROUNDUP(INDEX(GRID!$B$47:$BI$57,MATCH(M$7,GRID!$A$47:$A$57,0),MATCH(1,($U$2=GRID!$B$31:$BI$31)*(КАЛЕНДАРЬ!$BL11=GRID!$B$33:$BI$33),0))*GRID!$B$65*(1-GRID!$B$69),0))</f>
        <v>31992</v>
      </c>
      <c r="O579" s="47" cm="1">
        <f t="array" ref="O579">IF($I$2="Путешествия с детьми",
INDEX(GRID!$B$34:$BI$44,MATCH(O$7,GRID!$A$34:$A$44,0),MATCH(1,($U$2=GRID!$B$31:$BI$31)*(КАЛЕНДАРЬ!$BL11=GRID!$B$33:$BI$33), 0))*GRID!$B$65,
ROUNDUP(INDEX(GRID!$B$34:$BI$44,MATCH(O$7,GRID!$A$34:$A$44,0),MATCH(1,($U$2=GRID!$B$31:$BI$31)*(КАЛЕНДАРЬ!$BL11=GRID!$B$33:$BI$33),0))*GRID!$B$65*(1-GRID!$B$69),0))</f>
        <v>36292</v>
      </c>
      <c r="P579" s="47" cm="1">
        <f t="array" ref="P579">IF($I$2="Путешествия с детьми",
INDEX(GRID!$B$47:$BI$57,MATCH(O$7,GRID!$A$47:$A$57,0),MATCH(1,($U$2=GRID!$B$31:$BI$31)*(КАЛЕНДАРЬ!$BL11=GRID!$B$33:$BI$33), 0))*GRID!$B$65,
ROUNDUP(INDEX(GRID!$B$47:$BI$57,MATCH(O$7,GRID!$A$47:$A$57,0),MATCH(1,($U$2=GRID!$B$31:$BI$31)*(КАЛЕНДАРЬ!$BL11=GRID!$B$33:$BI$33),0))*GRID!$B$65*(1-GRID!$B$69),0))</f>
        <v>38528</v>
      </c>
      <c r="Q579" s="47" cm="1">
        <f t="array" ref="Q579">IF($I$2="Путешествия с детьми",
INDEX(GRID!$B$34:$BI$44,MATCH(Q$7,GRID!$A$34:$A$44,0),MATCH(1,($U$2=GRID!$B$31:$BI$31)*(КАЛЕНДАРЬ!$BL11=GRID!$B$33:$BI$33), 0))*GRID!$B$65,
ROUNDUP(INDEX(GRID!$B$34:$BI$44,MATCH(Q$7,GRID!$A$34:$A$44,0),MATCH(1,($U$2=GRID!$B$31:$BI$31)*(КАЛЕНДАРЬ!$BL11=GRID!$B$33:$BI$33),0))*GRID!$B$65*(1-GRID!$B$69),0))</f>
        <v>38184</v>
      </c>
      <c r="R579" s="47" cm="1">
        <f t="array" ref="R579">IF($I$2="Путешествия с детьми",
INDEX(GRID!$B$47:$BI$57,MATCH(Q$7,GRID!$A$47:$A$57,0),MATCH(1,($U$2=GRID!$B$31:$BI$31)*(КАЛЕНДАРЬ!$BL11=GRID!$B$33:$BI$33), 0))*GRID!$B$65,
ROUNDUP(INDEX(GRID!$B$47:$BI$57,MATCH(Q$7,GRID!$A$47:$A$57,0),MATCH(1,($U$2=GRID!$B$31:$BI$31)*(КАЛЕНДАРЬ!$BL11=GRID!$B$33:$BI$33),0))*GRID!$B$65*(1-GRID!$B$69),0))</f>
        <v>40420</v>
      </c>
      <c r="S579" s="47" cm="1">
        <f t="array" ref="S579">IF($I$2="Путешествия с детьми",
INDEX(GRID!$B$34:$BI$44,MATCH(S$7,GRID!$A$34:$A$44,0),MATCH(1,($U$2=GRID!$B$31:$BI$31)*(КАЛЕНДАРЬ!$BL11=GRID!$B$33:$BI$33), 0))*GRID!$B$65,
ROUNDUP(INDEX(GRID!$B$34:$BI$44,MATCH(S$7,GRID!$A$34:$A$44,0),MATCH(1,($U$2=GRID!$B$31:$BI$31)*(КАЛЕНДАРЬ!$BL11=GRID!$B$33:$BI$33),0))*GRID!$B$65*(1-GRID!$B$69),0))</f>
        <v>41452</v>
      </c>
      <c r="T579" s="47" cm="1">
        <f t="array" ref="T579">IF($I$2="Путешествия с детьми",
INDEX(GRID!$B$47:$BI$57,MATCH(S$7,GRID!$A$47:$A$57,0),MATCH(1,($U$2=GRID!$B$31:$BI$31)*(КАЛЕНДАРЬ!$BL11=GRID!$B$33:$BI$33), 0))*GRID!$B$65,
ROUNDUP(INDEX(GRID!$B$47:$BI$57,MATCH(S$7,GRID!$A$47:$A$57,0),MATCH(1,($U$2=GRID!$B$31:$BI$31)*(КАЛЕНДАРЬ!$BL11=GRID!$B$33:$BI$33),0))*GRID!$B$65*(1-GRID!$B$69),0))</f>
        <v>43688</v>
      </c>
      <c r="U579" s="47" cm="1">
        <f t="array" ref="U579">IF($I$2="Путешествия с детьми",
INDEX(GRID!$B$34:$BI$44,MATCH(U$7,GRID!$A$34:$A$44,0),MATCH(1,($U$2=GRID!$B$31:$BI$31)*(КАЛЕНДАРЬ!$BL11=GRID!$B$33:$BI$33), 0))*GRID!$B$65,
ROUNDUP(INDEX(GRID!$B$34:$BI$44,MATCH(U$7,GRID!$A$34:$A$44,0),MATCH(1,($U$2=GRID!$B$31:$BI$31)*(КАЛЕНДАРЬ!$BL11=GRID!$B$33:$BI$33),0))*GRID!$B$65*(1-GRID!$B$69),0))</f>
        <v>47042</v>
      </c>
      <c r="V579" s="47" cm="1">
        <f t="array" ref="V579">IF($I$2="Путешествия с детьми",
INDEX(GRID!$B$47:$BI$57,MATCH(U$7,GRID!$A$47:$A$57,0),MATCH(1,($U$2=GRID!$B$31:$BI$31)*(КАЛЕНДАРЬ!$BL11=GRID!$B$33:$BI$33), 0))*GRID!$B$65,
ROUNDUP(INDEX(GRID!$B$47:$BI$57,MATCH(U$7,GRID!$A$47:$A$57,0),MATCH(1,($U$2=GRID!$B$31:$BI$31)*(КАЛЕНДАРЬ!$BL11=GRID!$B$33:$BI$33),0))*GRID!$B$65*(1-GRID!$B$69),0))</f>
        <v>49278</v>
      </c>
      <c r="W579" s="47" cm="1">
        <f t="array" ref="W579">IF($I$2="Путешествия с детьми",
INDEX(GRID!$B$34:$BI$44,MATCH(W$7,GRID!$A$34:$A$44,0),MATCH(1,($U$2=GRID!$B$31:$BI$31)*(КАЛЕНДАРЬ!$BL11=GRID!$B$33:$BI$33), 0))*GRID!$B$65,
ROUNDUP(INDEX(GRID!$B$34:$BI$44,MATCH(W$7,GRID!$A$34:$A$44,0),MATCH(1,($U$2=GRID!$B$31:$BI$31)*(КАЛЕНДАРЬ!$BL11=GRID!$B$33:$BI$33),0))*GRID!$B$65*(1-GRID!$B$69),0))</f>
        <v>152994</v>
      </c>
      <c r="X579" s="47" cm="1">
        <f t="array" ref="X579">IF($I$2="Путешествия с детьми",
INDEX(GRID!$B$47:$BI$57,MATCH(W$7,GRID!$A$47:$A$57,0),MATCH(1,($U$2=GRID!$B$31:$BI$31)*(КАЛЕНДАРЬ!$BL11=GRID!$B$33:$BI$33), 0))*GRID!$B$65,
ROUNDUP(INDEX(GRID!$B$47:$BI$57,MATCH(W$7,GRID!$A$47:$A$57,0),MATCH(1,($U$2=GRID!$B$31:$BI$31)*(КАЛЕНДАРЬ!$BL11=GRID!$B$33:$BI$33),0))*GRID!$B$65*(1-GRID!$B$69),0))</f>
        <v>155230</v>
      </c>
    </row>
    <row r="580" spans="1:24" s="201" customFormat="1" ht="13.5" customHeight="1" x14ac:dyDescent="0.2">
      <c r="A580" s="117" t="s">
        <v>45</v>
      </c>
      <c r="B580" s="117">
        <v>9</v>
      </c>
      <c r="C580" s="138" cm="1">
        <f t="array" ref="C580">IF($I$2="Путешествия с детьми",
INDEX(GRID!$B$34:$BI$44,MATCH(C$7,GRID!$A$34:$A$44,0),MATCH(1,($U$2=GRID!$B$31:$BI$31)*(КАЛЕНДАРЬ!$BL12=GRID!$B$33:$BI$33), 0))*GRID!$B$65,
ROUNDUP(INDEX(GRID!$B$34:$BI$44,MATCH(C$7,GRID!$A$34:$A$44,0),MATCH(1,($U$2=GRID!$B$31:$BI$31)*(КАЛЕНДАРЬ!$BL12=GRID!$B$33:$BI$33),0))*GRID!$B$65*(1-GRID!$B$69),0))</f>
        <v>22704</v>
      </c>
      <c r="D580" s="47" cm="1">
        <f t="array" ref="D580">IF($I$2="Путешествия с детьми",
INDEX(GRID!$B$47:$BI$57,MATCH(C$7,GRID!$A$47:$A$57,0),MATCH(1,($U$2=GRID!$B$31:$BI$31)*(КАЛЕНДАРЬ!$BL12=GRID!$B$33:$BI$33), 0))*GRID!$B$65,
ROUNDUP(INDEX(GRID!$B$47:$BI$57,MATCH(C$7,GRID!$A$47:$A$57,0),MATCH(1,($U$2=GRID!$B$31:$BI$31)*(КАЛЕНДАРЬ!$BL12=GRID!$B$33:$BI$33),0))*GRID!$B$65*(1-GRID!$B$69),0))</f>
        <v>24940</v>
      </c>
      <c r="E580" s="47" cm="1">
        <f t="array" ref="E580">IF($I$2="Путешествия с детьми",
INDEX(GRID!$B$34:$BI$44,MATCH(E$7,GRID!$A$34:$A$44,0),MATCH(1,($U$2=GRID!$B$31:$BI$31)*(КАЛЕНДАРЬ!$BL12=GRID!$B$33:$BI$33), 0))*GRID!$B$65,
ROUNDUP(INDEX(GRID!$B$34:$BI$44,MATCH(E$7,GRID!$A$34:$A$44,0),MATCH(1,($U$2=GRID!$B$31:$BI$31)*(КАЛЕНДАРЬ!$BL12=GRID!$B$33:$BI$33),0))*GRID!$B$65*(1-GRID!$B$69),0))</f>
        <v>24424</v>
      </c>
      <c r="F580" s="47" cm="1">
        <f t="array" ref="F580">IF($I$2="Путешествия с детьми",
INDEX(GRID!$B$47:$BI$57,MATCH(E$7,GRID!$A$47:$A$57,0),MATCH(1,($U$2=GRID!$B$31:$BI$31)*(КАЛЕНДАРЬ!$BL12=GRID!$B$33:$BI$33), 0))*GRID!$B$65,
ROUNDUP(INDEX(GRID!$B$47:$BI$57,MATCH(E$7,GRID!$A$47:$A$57,0),MATCH(1,($U$2=GRID!$B$31:$BI$31)*(КАЛЕНДАРЬ!$BL12=GRID!$B$33:$BI$33),0))*GRID!$B$65*(1-GRID!$B$69),0))</f>
        <v>26660</v>
      </c>
      <c r="G580" s="47" cm="1">
        <f t="array" ref="G580">IF($I$2="Путешествия с детьми",
INDEX(GRID!$B$34:$BI$44,MATCH(G$7,GRID!$A$34:$A$44,0),MATCH(1,($U$2=GRID!$B$31:$BI$31)*(КАЛЕНДАРЬ!$BL12=GRID!$B$33:$BI$33), 0))*GRID!$B$65,
ROUNDUP(INDEX(GRID!$B$34:$BI$44,MATCH(G$7,GRID!$A$34:$A$44,0),MATCH(1,($U$2=GRID!$B$31:$BI$31)*(КАЛЕНДАРЬ!$BL12=GRID!$B$33:$BI$33),0))*GRID!$B$65*(1-GRID!$B$69),0))</f>
        <v>25370</v>
      </c>
      <c r="H580" s="47" cm="1">
        <f t="array" ref="H580">IF($I$2="Путешествия с детьми",
INDEX(GRID!$B$47:$BI$57,MATCH(G$7,GRID!$A$47:$A$57,0),MATCH(1,($U$2=GRID!$B$31:$BI$31)*(КАЛЕНДАРЬ!$BL12=GRID!$B$33:$BI$33), 0))*GRID!$B$65,
ROUNDUP(INDEX(GRID!$B$47:$BI$57,MATCH(G$7,GRID!$A$47:$A$57,0),MATCH(1,($U$2=GRID!$B$31:$BI$31)*(КАЛЕНДАРЬ!$BL12=GRID!$B$33:$BI$33),0))*GRID!$B$65*(1-GRID!$B$69),0))</f>
        <v>27606</v>
      </c>
      <c r="I580" s="47" cm="1">
        <f t="array" ref="I580">IF($I$2="Путешествия с детьми",
INDEX(GRID!$B$34:$BI$44,MATCH(I$7,GRID!$A$34:$A$44,0),MATCH(1,($U$2=GRID!$B$31:$BI$31)*(КАЛЕНДАРЬ!$BL12=GRID!$B$33:$BI$33), 0))*GRID!$B$65,
ROUNDUP(INDEX(GRID!$B$34:$BI$44,MATCH(I$7,GRID!$A$34:$A$44,0),MATCH(1,($U$2=GRID!$B$31:$BI$31)*(КАЛЕНДАРЬ!$BL12=GRID!$B$33:$BI$33),0))*GRID!$B$65*(1-GRID!$B$69),0))</f>
        <v>27090</v>
      </c>
      <c r="J580" s="47" cm="1">
        <f t="array" ref="J580">IF($I$2="Путешествия с детьми",
INDEX(GRID!$B$47:$BI$57,MATCH(I$7,GRID!$A$47:$A$57,0),MATCH(1,($U$2=GRID!$B$31:$BI$31)*(КАЛЕНДАРЬ!$BL12=GRID!$B$33:$BI$33), 0))*GRID!$B$65,
ROUNDUP(INDEX(GRID!$B$47:$BI$57,MATCH(I$7,GRID!$A$47:$A$57,0),MATCH(1,($U$2=GRID!$B$31:$BI$31)*(КАЛЕНДАРЬ!$BL12=GRID!$B$33:$BI$33),0))*GRID!$B$65*(1-GRID!$B$69),0))</f>
        <v>29326</v>
      </c>
      <c r="K580" s="47" cm="1">
        <f t="array" ref="K580">IF($I$2="Путешествия с детьми",
INDEX(GRID!$B$34:$BI$44,MATCH(K$7,GRID!$A$34:$A$44,0),MATCH(1,($U$2=GRID!$B$31:$BI$31)*(КАЛЕНДАРЬ!$BL12=GRID!$B$33:$BI$33), 0))*GRID!$B$65,
ROUNDUP(INDEX(GRID!$B$34:$BI$44,MATCH(K$7,GRID!$A$34:$A$44,0),MATCH(1,($U$2=GRID!$B$31:$BI$31)*(КАЛЕНДАРЬ!$BL12=GRID!$B$33:$BI$33),0))*GRID!$B$65*(1-GRID!$B$69),0))</f>
        <v>28036</v>
      </c>
      <c r="L580" s="47" cm="1">
        <f t="array" ref="L580">IF($I$2="Путешествия с детьми",
INDEX(GRID!$B$47:$BI$57,MATCH(K$7,GRID!$A$47:$A$57,0),MATCH(1,($U$2=GRID!$B$31:$BI$31)*(КАЛЕНДАРЬ!$BL12=GRID!$B$33:$BI$33), 0))*GRID!$B$65,
ROUNDUP(INDEX(GRID!$B$47:$BI$57,MATCH(K$7,GRID!$A$47:$A$57,0),MATCH(1,($U$2=GRID!$B$31:$BI$31)*(КАЛЕНДАРЬ!$BL12=GRID!$B$33:$BI$33),0))*GRID!$B$65*(1-GRID!$B$69),0))</f>
        <v>30272</v>
      </c>
      <c r="M580" s="47" cm="1">
        <f t="array" ref="M580">IF($I$2="Путешествия с детьми",
INDEX(GRID!$B$34:$BI$44,MATCH(M$7,GRID!$A$34:$A$44,0),MATCH(1,($U$2=GRID!$B$31:$BI$31)*(КАЛЕНДАРЬ!$BL12=GRID!$B$33:$BI$33), 0))*GRID!$B$65,
ROUNDUP(INDEX(GRID!$B$34:$BI$44,MATCH(M$7,GRID!$A$34:$A$44,0),MATCH(1,($U$2=GRID!$B$31:$BI$31)*(КАЛЕНДАРЬ!$BL12=GRID!$B$33:$BI$33),0))*GRID!$B$65*(1-GRID!$B$69),0))</f>
        <v>29756</v>
      </c>
      <c r="N580" s="47" cm="1">
        <f t="array" ref="N580">IF($I$2="Путешествия с детьми",
INDEX(GRID!$B$47:$BI$57,MATCH(M$7,GRID!$A$47:$A$57,0),MATCH(1,($U$2=GRID!$B$31:$BI$31)*(КАЛЕНДАРЬ!$BL12=GRID!$B$33:$BI$33), 0))*GRID!$B$65,
ROUNDUP(INDEX(GRID!$B$47:$BI$57,MATCH(M$7,GRID!$A$47:$A$57,0),MATCH(1,($U$2=GRID!$B$31:$BI$31)*(КАЛЕНДАРЬ!$BL12=GRID!$B$33:$BI$33),0))*GRID!$B$65*(1-GRID!$B$69),0))</f>
        <v>31992</v>
      </c>
      <c r="O580" s="47" cm="1">
        <f t="array" ref="O580">IF($I$2="Путешествия с детьми",
INDEX(GRID!$B$34:$BI$44,MATCH(O$7,GRID!$A$34:$A$44,0),MATCH(1,($U$2=GRID!$B$31:$BI$31)*(КАЛЕНДАРЬ!$BL12=GRID!$B$33:$BI$33), 0))*GRID!$B$65,
ROUNDUP(INDEX(GRID!$B$34:$BI$44,MATCH(O$7,GRID!$A$34:$A$44,0),MATCH(1,($U$2=GRID!$B$31:$BI$31)*(КАЛЕНДАРЬ!$BL12=GRID!$B$33:$BI$33),0))*GRID!$B$65*(1-GRID!$B$69),0))</f>
        <v>36292</v>
      </c>
      <c r="P580" s="47" cm="1">
        <f t="array" ref="P580">IF($I$2="Путешествия с детьми",
INDEX(GRID!$B$47:$BI$57,MATCH(O$7,GRID!$A$47:$A$57,0),MATCH(1,($U$2=GRID!$B$31:$BI$31)*(КАЛЕНДАРЬ!$BL12=GRID!$B$33:$BI$33), 0))*GRID!$B$65,
ROUNDUP(INDEX(GRID!$B$47:$BI$57,MATCH(O$7,GRID!$A$47:$A$57,0),MATCH(1,($U$2=GRID!$B$31:$BI$31)*(КАЛЕНДАРЬ!$BL12=GRID!$B$33:$BI$33),0))*GRID!$B$65*(1-GRID!$B$69),0))</f>
        <v>38528</v>
      </c>
      <c r="Q580" s="47" cm="1">
        <f t="array" ref="Q580">IF($I$2="Путешествия с детьми",
INDEX(GRID!$B$34:$BI$44,MATCH(Q$7,GRID!$A$34:$A$44,0),MATCH(1,($U$2=GRID!$B$31:$BI$31)*(КАЛЕНДАРЬ!$BL12=GRID!$B$33:$BI$33), 0))*GRID!$B$65,
ROUNDUP(INDEX(GRID!$B$34:$BI$44,MATCH(Q$7,GRID!$A$34:$A$44,0),MATCH(1,($U$2=GRID!$B$31:$BI$31)*(КАЛЕНДАРЬ!$BL12=GRID!$B$33:$BI$33),0))*GRID!$B$65*(1-GRID!$B$69),0))</f>
        <v>38184</v>
      </c>
      <c r="R580" s="47" cm="1">
        <f t="array" ref="R580">IF($I$2="Путешествия с детьми",
INDEX(GRID!$B$47:$BI$57,MATCH(Q$7,GRID!$A$47:$A$57,0),MATCH(1,($U$2=GRID!$B$31:$BI$31)*(КАЛЕНДАРЬ!$BL12=GRID!$B$33:$BI$33), 0))*GRID!$B$65,
ROUNDUP(INDEX(GRID!$B$47:$BI$57,MATCH(Q$7,GRID!$A$47:$A$57,0),MATCH(1,($U$2=GRID!$B$31:$BI$31)*(КАЛЕНДАРЬ!$BL12=GRID!$B$33:$BI$33),0))*GRID!$B$65*(1-GRID!$B$69),0))</f>
        <v>40420</v>
      </c>
      <c r="S580" s="47" cm="1">
        <f t="array" ref="S580">IF($I$2="Путешествия с детьми",
INDEX(GRID!$B$34:$BI$44,MATCH(S$7,GRID!$A$34:$A$44,0),MATCH(1,($U$2=GRID!$B$31:$BI$31)*(КАЛЕНДАРЬ!$BL12=GRID!$B$33:$BI$33), 0))*GRID!$B$65,
ROUNDUP(INDEX(GRID!$B$34:$BI$44,MATCH(S$7,GRID!$A$34:$A$44,0),MATCH(1,($U$2=GRID!$B$31:$BI$31)*(КАЛЕНДАРЬ!$BL12=GRID!$B$33:$BI$33),0))*GRID!$B$65*(1-GRID!$B$69),0))</f>
        <v>41452</v>
      </c>
      <c r="T580" s="47" cm="1">
        <f t="array" ref="T580">IF($I$2="Путешествия с детьми",
INDEX(GRID!$B$47:$BI$57,MATCH(S$7,GRID!$A$47:$A$57,0),MATCH(1,($U$2=GRID!$B$31:$BI$31)*(КАЛЕНДАРЬ!$BL12=GRID!$B$33:$BI$33), 0))*GRID!$B$65,
ROUNDUP(INDEX(GRID!$B$47:$BI$57,MATCH(S$7,GRID!$A$47:$A$57,0),MATCH(1,($U$2=GRID!$B$31:$BI$31)*(КАЛЕНДАРЬ!$BL12=GRID!$B$33:$BI$33),0))*GRID!$B$65*(1-GRID!$B$69),0))</f>
        <v>43688</v>
      </c>
      <c r="U580" s="47" cm="1">
        <f t="array" ref="U580">IF($I$2="Путешествия с детьми",
INDEX(GRID!$B$34:$BI$44,MATCH(U$7,GRID!$A$34:$A$44,0),MATCH(1,($U$2=GRID!$B$31:$BI$31)*(КАЛЕНДАРЬ!$BL12=GRID!$B$33:$BI$33), 0))*GRID!$B$65,
ROUNDUP(INDEX(GRID!$B$34:$BI$44,MATCH(U$7,GRID!$A$34:$A$44,0),MATCH(1,($U$2=GRID!$B$31:$BI$31)*(КАЛЕНДАРЬ!$BL12=GRID!$B$33:$BI$33),0))*GRID!$B$65*(1-GRID!$B$69),0))</f>
        <v>47042</v>
      </c>
      <c r="V580" s="47" cm="1">
        <f t="array" ref="V580">IF($I$2="Путешествия с детьми",
INDEX(GRID!$B$47:$BI$57,MATCH(U$7,GRID!$A$47:$A$57,0),MATCH(1,($U$2=GRID!$B$31:$BI$31)*(КАЛЕНДАРЬ!$BL12=GRID!$B$33:$BI$33), 0))*GRID!$B$65,
ROUNDUP(INDEX(GRID!$B$47:$BI$57,MATCH(U$7,GRID!$A$47:$A$57,0),MATCH(1,($U$2=GRID!$B$31:$BI$31)*(КАЛЕНДАРЬ!$BL12=GRID!$B$33:$BI$33),0))*GRID!$B$65*(1-GRID!$B$69),0))</f>
        <v>49278</v>
      </c>
      <c r="W580" s="47" cm="1">
        <f t="array" ref="W580">IF($I$2="Путешествия с детьми",
INDEX(GRID!$B$34:$BI$44,MATCH(W$7,GRID!$A$34:$A$44,0),MATCH(1,($U$2=GRID!$B$31:$BI$31)*(КАЛЕНДАРЬ!$BL12=GRID!$B$33:$BI$33), 0))*GRID!$B$65,
ROUNDUP(INDEX(GRID!$B$34:$BI$44,MATCH(W$7,GRID!$A$34:$A$44,0),MATCH(1,($U$2=GRID!$B$31:$BI$31)*(КАЛЕНДАРЬ!$BL12=GRID!$B$33:$BI$33),0))*GRID!$B$65*(1-GRID!$B$69),0))</f>
        <v>152994</v>
      </c>
      <c r="X580" s="47" cm="1">
        <f t="array" ref="X580">IF($I$2="Путешествия с детьми",
INDEX(GRID!$B$47:$BI$57,MATCH(W$7,GRID!$A$47:$A$57,0),MATCH(1,($U$2=GRID!$B$31:$BI$31)*(КАЛЕНДАРЬ!$BL12=GRID!$B$33:$BI$33), 0))*GRID!$B$65,
ROUNDUP(INDEX(GRID!$B$47:$BI$57,MATCH(W$7,GRID!$A$47:$A$57,0),MATCH(1,($U$2=GRID!$B$31:$BI$31)*(КАЛЕНДАРЬ!$BL12=GRID!$B$33:$BI$33),0))*GRID!$B$65*(1-GRID!$B$69),0))</f>
        <v>155230</v>
      </c>
    </row>
    <row r="581" spans="1:24" s="201" customFormat="1" ht="13.5" customHeight="1" x14ac:dyDescent="0.2">
      <c r="A581" s="117" t="s">
        <v>46</v>
      </c>
      <c r="B581" s="117">
        <v>10</v>
      </c>
      <c r="C581" s="138" cm="1">
        <f t="array" ref="C581">IF($I$2="Путешествия с детьми",
INDEX(GRID!$B$34:$BI$44,MATCH(C$7,GRID!$A$34:$A$44,0),MATCH(1,($U$2=GRID!$B$31:$BI$31)*(КАЛЕНДАРЬ!$BL13=GRID!$B$33:$BI$33), 0))*GRID!$B$65,
ROUNDUP(INDEX(GRID!$B$34:$BI$44,MATCH(C$7,GRID!$A$34:$A$44,0),MATCH(1,($U$2=GRID!$B$31:$BI$31)*(КАЛЕНДАРЬ!$BL13=GRID!$B$33:$BI$33),0))*GRID!$B$65*(1-GRID!$B$69),0))</f>
        <v>22704</v>
      </c>
      <c r="D581" s="47" cm="1">
        <f t="array" ref="D581">IF($I$2="Путешествия с детьми",
INDEX(GRID!$B$47:$BI$57,MATCH(C$7,GRID!$A$47:$A$57,0),MATCH(1,($U$2=GRID!$B$31:$BI$31)*(КАЛЕНДАРЬ!$BL13=GRID!$B$33:$BI$33), 0))*GRID!$B$65,
ROUNDUP(INDEX(GRID!$B$47:$BI$57,MATCH(C$7,GRID!$A$47:$A$57,0),MATCH(1,($U$2=GRID!$B$31:$BI$31)*(КАЛЕНДАРЬ!$BL13=GRID!$B$33:$BI$33),0))*GRID!$B$65*(1-GRID!$B$69),0))</f>
        <v>24940</v>
      </c>
      <c r="E581" s="47" cm="1">
        <f t="array" ref="E581">IF($I$2="Путешествия с детьми",
INDEX(GRID!$B$34:$BI$44,MATCH(E$7,GRID!$A$34:$A$44,0),MATCH(1,($U$2=GRID!$B$31:$BI$31)*(КАЛЕНДАРЬ!$BL13=GRID!$B$33:$BI$33), 0))*GRID!$B$65,
ROUNDUP(INDEX(GRID!$B$34:$BI$44,MATCH(E$7,GRID!$A$34:$A$44,0),MATCH(1,($U$2=GRID!$B$31:$BI$31)*(КАЛЕНДАРЬ!$BL13=GRID!$B$33:$BI$33),0))*GRID!$B$65*(1-GRID!$B$69),0))</f>
        <v>24424</v>
      </c>
      <c r="F581" s="47" cm="1">
        <f t="array" ref="F581">IF($I$2="Путешествия с детьми",
INDEX(GRID!$B$47:$BI$57,MATCH(E$7,GRID!$A$47:$A$57,0),MATCH(1,($U$2=GRID!$B$31:$BI$31)*(КАЛЕНДАРЬ!$BL13=GRID!$B$33:$BI$33), 0))*GRID!$B$65,
ROUNDUP(INDEX(GRID!$B$47:$BI$57,MATCH(E$7,GRID!$A$47:$A$57,0),MATCH(1,($U$2=GRID!$B$31:$BI$31)*(КАЛЕНДАРЬ!$BL13=GRID!$B$33:$BI$33),0))*GRID!$B$65*(1-GRID!$B$69),0))</f>
        <v>26660</v>
      </c>
      <c r="G581" s="47" cm="1">
        <f t="array" ref="G581">IF($I$2="Путешествия с детьми",
INDEX(GRID!$B$34:$BI$44,MATCH(G$7,GRID!$A$34:$A$44,0),MATCH(1,($U$2=GRID!$B$31:$BI$31)*(КАЛЕНДАРЬ!$BL13=GRID!$B$33:$BI$33), 0))*GRID!$B$65,
ROUNDUP(INDEX(GRID!$B$34:$BI$44,MATCH(G$7,GRID!$A$34:$A$44,0),MATCH(1,($U$2=GRID!$B$31:$BI$31)*(КАЛЕНДАРЬ!$BL13=GRID!$B$33:$BI$33),0))*GRID!$B$65*(1-GRID!$B$69),0))</f>
        <v>25370</v>
      </c>
      <c r="H581" s="47" cm="1">
        <f t="array" ref="H581">IF($I$2="Путешествия с детьми",
INDEX(GRID!$B$47:$BI$57,MATCH(G$7,GRID!$A$47:$A$57,0),MATCH(1,($U$2=GRID!$B$31:$BI$31)*(КАЛЕНДАРЬ!$BL13=GRID!$B$33:$BI$33), 0))*GRID!$B$65,
ROUNDUP(INDEX(GRID!$B$47:$BI$57,MATCH(G$7,GRID!$A$47:$A$57,0),MATCH(1,($U$2=GRID!$B$31:$BI$31)*(КАЛЕНДАРЬ!$BL13=GRID!$B$33:$BI$33),0))*GRID!$B$65*(1-GRID!$B$69),0))</f>
        <v>27606</v>
      </c>
      <c r="I581" s="47" cm="1">
        <f t="array" ref="I581">IF($I$2="Путешествия с детьми",
INDEX(GRID!$B$34:$BI$44,MATCH(I$7,GRID!$A$34:$A$44,0),MATCH(1,($U$2=GRID!$B$31:$BI$31)*(КАЛЕНДАРЬ!$BL13=GRID!$B$33:$BI$33), 0))*GRID!$B$65,
ROUNDUP(INDEX(GRID!$B$34:$BI$44,MATCH(I$7,GRID!$A$34:$A$44,0),MATCH(1,($U$2=GRID!$B$31:$BI$31)*(КАЛЕНДАРЬ!$BL13=GRID!$B$33:$BI$33),0))*GRID!$B$65*(1-GRID!$B$69),0))</f>
        <v>27090</v>
      </c>
      <c r="J581" s="47" cm="1">
        <f t="array" ref="J581">IF($I$2="Путешествия с детьми",
INDEX(GRID!$B$47:$BI$57,MATCH(I$7,GRID!$A$47:$A$57,0),MATCH(1,($U$2=GRID!$B$31:$BI$31)*(КАЛЕНДАРЬ!$BL13=GRID!$B$33:$BI$33), 0))*GRID!$B$65,
ROUNDUP(INDEX(GRID!$B$47:$BI$57,MATCH(I$7,GRID!$A$47:$A$57,0),MATCH(1,($U$2=GRID!$B$31:$BI$31)*(КАЛЕНДАРЬ!$BL13=GRID!$B$33:$BI$33),0))*GRID!$B$65*(1-GRID!$B$69),0))</f>
        <v>29326</v>
      </c>
      <c r="K581" s="47" cm="1">
        <f t="array" ref="K581">IF($I$2="Путешествия с детьми",
INDEX(GRID!$B$34:$BI$44,MATCH(K$7,GRID!$A$34:$A$44,0),MATCH(1,($U$2=GRID!$B$31:$BI$31)*(КАЛЕНДАРЬ!$BL13=GRID!$B$33:$BI$33), 0))*GRID!$B$65,
ROUNDUP(INDEX(GRID!$B$34:$BI$44,MATCH(K$7,GRID!$A$34:$A$44,0),MATCH(1,($U$2=GRID!$B$31:$BI$31)*(КАЛЕНДАРЬ!$BL13=GRID!$B$33:$BI$33),0))*GRID!$B$65*(1-GRID!$B$69),0))</f>
        <v>28036</v>
      </c>
      <c r="L581" s="47" cm="1">
        <f t="array" ref="L581">IF($I$2="Путешествия с детьми",
INDEX(GRID!$B$47:$BI$57,MATCH(K$7,GRID!$A$47:$A$57,0),MATCH(1,($U$2=GRID!$B$31:$BI$31)*(КАЛЕНДАРЬ!$BL13=GRID!$B$33:$BI$33), 0))*GRID!$B$65,
ROUNDUP(INDEX(GRID!$B$47:$BI$57,MATCH(K$7,GRID!$A$47:$A$57,0),MATCH(1,($U$2=GRID!$B$31:$BI$31)*(КАЛЕНДАРЬ!$BL13=GRID!$B$33:$BI$33),0))*GRID!$B$65*(1-GRID!$B$69),0))</f>
        <v>30272</v>
      </c>
      <c r="M581" s="47" cm="1">
        <f t="array" ref="M581">IF($I$2="Путешествия с детьми",
INDEX(GRID!$B$34:$BI$44,MATCH(M$7,GRID!$A$34:$A$44,0),MATCH(1,($U$2=GRID!$B$31:$BI$31)*(КАЛЕНДАРЬ!$BL13=GRID!$B$33:$BI$33), 0))*GRID!$B$65,
ROUNDUP(INDEX(GRID!$B$34:$BI$44,MATCH(M$7,GRID!$A$34:$A$44,0),MATCH(1,($U$2=GRID!$B$31:$BI$31)*(КАЛЕНДАРЬ!$BL13=GRID!$B$33:$BI$33),0))*GRID!$B$65*(1-GRID!$B$69),0))</f>
        <v>29756</v>
      </c>
      <c r="N581" s="47" cm="1">
        <f t="array" ref="N581">IF($I$2="Путешествия с детьми",
INDEX(GRID!$B$47:$BI$57,MATCH(M$7,GRID!$A$47:$A$57,0),MATCH(1,($U$2=GRID!$B$31:$BI$31)*(КАЛЕНДАРЬ!$BL13=GRID!$B$33:$BI$33), 0))*GRID!$B$65,
ROUNDUP(INDEX(GRID!$B$47:$BI$57,MATCH(M$7,GRID!$A$47:$A$57,0),MATCH(1,($U$2=GRID!$B$31:$BI$31)*(КАЛЕНДАРЬ!$BL13=GRID!$B$33:$BI$33),0))*GRID!$B$65*(1-GRID!$B$69),0))</f>
        <v>31992</v>
      </c>
      <c r="O581" s="47" cm="1">
        <f t="array" ref="O581">IF($I$2="Путешествия с детьми",
INDEX(GRID!$B$34:$BI$44,MATCH(O$7,GRID!$A$34:$A$44,0),MATCH(1,($U$2=GRID!$B$31:$BI$31)*(КАЛЕНДАРЬ!$BL13=GRID!$B$33:$BI$33), 0))*GRID!$B$65,
ROUNDUP(INDEX(GRID!$B$34:$BI$44,MATCH(O$7,GRID!$A$34:$A$44,0),MATCH(1,($U$2=GRID!$B$31:$BI$31)*(КАЛЕНДАРЬ!$BL13=GRID!$B$33:$BI$33),0))*GRID!$B$65*(1-GRID!$B$69),0))</f>
        <v>36292</v>
      </c>
      <c r="P581" s="47" cm="1">
        <f t="array" ref="P581">IF($I$2="Путешествия с детьми",
INDEX(GRID!$B$47:$BI$57,MATCH(O$7,GRID!$A$47:$A$57,0),MATCH(1,($U$2=GRID!$B$31:$BI$31)*(КАЛЕНДАРЬ!$BL13=GRID!$B$33:$BI$33), 0))*GRID!$B$65,
ROUNDUP(INDEX(GRID!$B$47:$BI$57,MATCH(O$7,GRID!$A$47:$A$57,0),MATCH(1,($U$2=GRID!$B$31:$BI$31)*(КАЛЕНДАРЬ!$BL13=GRID!$B$33:$BI$33),0))*GRID!$B$65*(1-GRID!$B$69),0))</f>
        <v>38528</v>
      </c>
      <c r="Q581" s="47" cm="1">
        <f t="array" ref="Q581">IF($I$2="Путешествия с детьми",
INDEX(GRID!$B$34:$BI$44,MATCH(Q$7,GRID!$A$34:$A$44,0),MATCH(1,($U$2=GRID!$B$31:$BI$31)*(КАЛЕНДАРЬ!$BL13=GRID!$B$33:$BI$33), 0))*GRID!$B$65,
ROUNDUP(INDEX(GRID!$B$34:$BI$44,MATCH(Q$7,GRID!$A$34:$A$44,0),MATCH(1,($U$2=GRID!$B$31:$BI$31)*(КАЛЕНДАРЬ!$BL13=GRID!$B$33:$BI$33),0))*GRID!$B$65*(1-GRID!$B$69),0))</f>
        <v>38184</v>
      </c>
      <c r="R581" s="47" cm="1">
        <f t="array" ref="R581">IF($I$2="Путешествия с детьми",
INDEX(GRID!$B$47:$BI$57,MATCH(Q$7,GRID!$A$47:$A$57,0),MATCH(1,($U$2=GRID!$B$31:$BI$31)*(КАЛЕНДАРЬ!$BL13=GRID!$B$33:$BI$33), 0))*GRID!$B$65,
ROUNDUP(INDEX(GRID!$B$47:$BI$57,MATCH(Q$7,GRID!$A$47:$A$57,0),MATCH(1,($U$2=GRID!$B$31:$BI$31)*(КАЛЕНДАРЬ!$BL13=GRID!$B$33:$BI$33),0))*GRID!$B$65*(1-GRID!$B$69),0))</f>
        <v>40420</v>
      </c>
      <c r="S581" s="47" cm="1">
        <f t="array" ref="S581">IF($I$2="Путешествия с детьми",
INDEX(GRID!$B$34:$BI$44,MATCH(S$7,GRID!$A$34:$A$44,0),MATCH(1,($U$2=GRID!$B$31:$BI$31)*(КАЛЕНДАРЬ!$BL13=GRID!$B$33:$BI$33), 0))*GRID!$B$65,
ROUNDUP(INDEX(GRID!$B$34:$BI$44,MATCH(S$7,GRID!$A$34:$A$44,0),MATCH(1,($U$2=GRID!$B$31:$BI$31)*(КАЛЕНДАРЬ!$BL13=GRID!$B$33:$BI$33),0))*GRID!$B$65*(1-GRID!$B$69),0))</f>
        <v>41452</v>
      </c>
      <c r="T581" s="47" cm="1">
        <f t="array" ref="T581">IF($I$2="Путешествия с детьми",
INDEX(GRID!$B$47:$BI$57,MATCH(S$7,GRID!$A$47:$A$57,0),MATCH(1,($U$2=GRID!$B$31:$BI$31)*(КАЛЕНДАРЬ!$BL13=GRID!$B$33:$BI$33), 0))*GRID!$B$65,
ROUNDUP(INDEX(GRID!$B$47:$BI$57,MATCH(S$7,GRID!$A$47:$A$57,0),MATCH(1,($U$2=GRID!$B$31:$BI$31)*(КАЛЕНДАРЬ!$BL13=GRID!$B$33:$BI$33),0))*GRID!$B$65*(1-GRID!$B$69),0))</f>
        <v>43688</v>
      </c>
      <c r="U581" s="47" cm="1">
        <f t="array" ref="U581">IF($I$2="Путешествия с детьми",
INDEX(GRID!$B$34:$BI$44,MATCH(U$7,GRID!$A$34:$A$44,0),MATCH(1,($U$2=GRID!$B$31:$BI$31)*(КАЛЕНДАРЬ!$BL13=GRID!$B$33:$BI$33), 0))*GRID!$B$65,
ROUNDUP(INDEX(GRID!$B$34:$BI$44,MATCH(U$7,GRID!$A$34:$A$44,0),MATCH(1,($U$2=GRID!$B$31:$BI$31)*(КАЛЕНДАРЬ!$BL13=GRID!$B$33:$BI$33),0))*GRID!$B$65*(1-GRID!$B$69),0))</f>
        <v>47042</v>
      </c>
      <c r="V581" s="47" cm="1">
        <f t="array" ref="V581">IF($I$2="Путешествия с детьми",
INDEX(GRID!$B$47:$BI$57,MATCH(U$7,GRID!$A$47:$A$57,0),MATCH(1,($U$2=GRID!$B$31:$BI$31)*(КАЛЕНДАРЬ!$BL13=GRID!$B$33:$BI$33), 0))*GRID!$B$65,
ROUNDUP(INDEX(GRID!$B$47:$BI$57,MATCH(U$7,GRID!$A$47:$A$57,0),MATCH(1,($U$2=GRID!$B$31:$BI$31)*(КАЛЕНДАРЬ!$BL13=GRID!$B$33:$BI$33),0))*GRID!$B$65*(1-GRID!$B$69),0))</f>
        <v>49278</v>
      </c>
      <c r="W581" s="47" cm="1">
        <f t="array" ref="W581">IF($I$2="Путешествия с детьми",
INDEX(GRID!$B$34:$BI$44,MATCH(W$7,GRID!$A$34:$A$44,0),MATCH(1,($U$2=GRID!$B$31:$BI$31)*(КАЛЕНДАРЬ!$BL13=GRID!$B$33:$BI$33), 0))*GRID!$B$65,
ROUNDUP(INDEX(GRID!$B$34:$BI$44,MATCH(W$7,GRID!$A$34:$A$44,0),MATCH(1,($U$2=GRID!$B$31:$BI$31)*(КАЛЕНДАРЬ!$BL13=GRID!$B$33:$BI$33),0))*GRID!$B$65*(1-GRID!$B$69),0))</f>
        <v>152994</v>
      </c>
      <c r="X581" s="47" cm="1">
        <f t="array" ref="X581">IF($I$2="Путешествия с детьми",
INDEX(GRID!$B$47:$BI$57,MATCH(W$7,GRID!$A$47:$A$57,0),MATCH(1,($U$2=GRID!$B$31:$BI$31)*(КАЛЕНДАРЬ!$BL13=GRID!$B$33:$BI$33), 0))*GRID!$B$65,
ROUNDUP(INDEX(GRID!$B$47:$BI$57,MATCH(W$7,GRID!$A$47:$A$57,0),MATCH(1,($U$2=GRID!$B$31:$BI$31)*(КАЛЕНДАРЬ!$BL13=GRID!$B$33:$BI$33),0))*GRID!$B$65*(1-GRID!$B$69),0))</f>
        <v>155230</v>
      </c>
    </row>
    <row r="582" spans="1:24" s="201" customFormat="1" ht="13.5" customHeight="1" x14ac:dyDescent="0.2">
      <c r="A582" s="117" t="s">
        <v>47</v>
      </c>
      <c r="B582" s="117">
        <v>11</v>
      </c>
      <c r="C582" s="138" cm="1">
        <f t="array" ref="C582">IF($I$2="Путешествия с детьми",
INDEX(GRID!$B$34:$BI$44,MATCH(C$7,GRID!$A$34:$A$44,0),MATCH(1,($U$2=GRID!$B$31:$BI$31)*(КАЛЕНДАРЬ!$BL14=GRID!$B$33:$BI$33), 0))*GRID!$B$65,
ROUNDUP(INDEX(GRID!$B$34:$BI$44,MATCH(C$7,GRID!$A$34:$A$44,0),MATCH(1,($U$2=GRID!$B$31:$BI$31)*(КАЛЕНДАРЬ!$BL14=GRID!$B$33:$BI$33),0))*GRID!$B$65*(1-GRID!$B$69),0))</f>
        <v>21672</v>
      </c>
      <c r="D582" s="47" cm="1">
        <f t="array" ref="D582">IF($I$2="Путешествия с детьми",
INDEX(GRID!$B$47:$BI$57,MATCH(C$7,GRID!$A$47:$A$57,0),MATCH(1,($U$2=GRID!$B$31:$BI$31)*(КАЛЕНДАРЬ!$BL14=GRID!$B$33:$BI$33), 0))*GRID!$B$65,
ROUNDUP(INDEX(GRID!$B$47:$BI$57,MATCH(C$7,GRID!$A$47:$A$57,0),MATCH(1,($U$2=GRID!$B$31:$BI$31)*(КАЛЕНДАРЬ!$BL14=GRID!$B$33:$BI$33),0))*GRID!$B$65*(1-GRID!$B$69),0))</f>
        <v>23908</v>
      </c>
      <c r="E582" s="47" cm="1">
        <f t="array" ref="E582">IF($I$2="Путешествия с детьми",
INDEX(GRID!$B$34:$BI$44,MATCH(E$7,GRID!$A$34:$A$44,0),MATCH(1,($U$2=GRID!$B$31:$BI$31)*(КАЛЕНДАРЬ!$BL14=GRID!$B$33:$BI$33), 0))*GRID!$B$65,
ROUNDUP(INDEX(GRID!$B$34:$BI$44,MATCH(E$7,GRID!$A$34:$A$44,0),MATCH(1,($U$2=GRID!$B$31:$BI$31)*(КАЛЕНДАРЬ!$BL14=GRID!$B$33:$BI$33),0))*GRID!$B$65*(1-GRID!$B$69),0))</f>
        <v>23392</v>
      </c>
      <c r="F582" s="47" cm="1">
        <f t="array" ref="F582">IF($I$2="Путешествия с детьми",
INDEX(GRID!$B$47:$BI$57,MATCH(E$7,GRID!$A$47:$A$57,0),MATCH(1,($U$2=GRID!$B$31:$BI$31)*(КАЛЕНДАРЬ!$BL14=GRID!$B$33:$BI$33), 0))*GRID!$B$65,
ROUNDUP(INDEX(GRID!$B$47:$BI$57,MATCH(E$7,GRID!$A$47:$A$57,0),MATCH(1,($U$2=GRID!$B$31:$BI$31)*(КАЛЕНДАРЬ!$BL14=GRID!$B$33:$BI$33),0))*GRID!$B$65*(1-GRID!$B$69),0))</f>
        <v>25628</v>
      </c>
      <c r="G582" s="47" cm="1">
        <f t="array" ref="G582">IF($I$2="Путешествия с детьми",
INDEX(GRID!$B$34:$BI$44,MATCH(G$7,GRID!$A$34:$A$44,0),MATCH(1,($U$2=GRID!$B$31:$BI$31)*(КАЛЕНДАРЬ!$BL14=GRID!$B$33:$BI$33), 0))*GRID!$B$65,
ROUNDUP(INDEX(GRID!$B$34:$BI$44,MATCH(G$7,GRID!$A$34:$A$44,0),MATCH(1,($U$2=GRID!$B$31:$BI$31)*(КАЛЕНДАРЬ!$BL14=GRID!$B$33:$BI$33),0))*GRID!$B$65*(1-GRID!$B$69),0))</f>
        <v>24338</v>
      </c>
      <c r="H582" s="47" cm="1">
        <f t="array" ref="H582">IF($I$2="Путешествия с детьми",
INDEX(GRID!$B$47:$BI$57,MATCH(G$7,GRID!$A$47:$A$57,0),MATCH(1,($U$2=GRID!$B$31:$BI$31)*(КАЛЕНДАРЬ!$BL14=GRID!$B$33:$BI$33), 0))*GRID!$B$65,
ROUNDUP(INDEX(GRID!$B$47:$BI$57,MATCH(G$7,GRID!$A$47:$A$57,0),MATCH(1,($U$2=GRID!$B$31:$BI$31)*(КАЛЕНДАРЬ!$BL14=GRID!$B$33:$BI$33),0))*GRID!$B$65*(1-GRID!$B$69),0))</f>
        <v>26574</v>
      </c>
      <c r="I582" s="47" cm="1">
        <f t="array" ref="I582">IF($I$2="Путешествия с детьми",
INDEX(GRID!$B$34:$BI$44,MATCH(I$7,GRID!$A$34:$A$44,0),MATCH(1,($U$2=GRID!$B$31:$BI$31)*(КАЛЕНДАРЬ!$BL14=GRID!$B$33:$BI$33), 0))*GRID!$B$65,
ROUNDUP(INDEX(GRID!$B$34:$BI$44,MATCH(I$7,GRID!$A$34:$A$44,0),MATCH(1,($U$2=GRID!$B$31:$BI$31)*(КАЛЕНДАРЬ!$BL14=GRID!$B$33:$BI$33),0))*GRID!$B$65*(1-GRID!$B$69),0))</f>
        <v>26058</v>
      </c>
      <c r="J582" s="47" cm="1">
        <f t="array" ref="J582">IF($I$2="Путешествия с детьми",
INDEX(GRID!$B$47:$BI$57,MATCH(I$7,GRID!$A$47:$A$57,0),MATCH(1,($U$2=GRID!$B$31:$BI$31)*(КАЛЕНДАРЬ!$BL14=GRID!$B$33:$BI$33), 0))*GRID!$B$65,
ROUNDUP(INDEX(GRID!$B$47:$BI$57,MATCH(I$7,GRID!$A$47:$A$57,0),MATCH(1,($U$2=GRID!$B$31:$BI$31)*(КАЛЕНДАРЬ!$BL14=GRID!$B$33:$BI$33),0))*GRID!$B$65*(1-GRID!$B$69),0))</f>
        <v>28294</v>
      </c>
      <c r="K582" s="47" cm="1">
        <f t="array" ref="K582">IF($I$2="Путешествия с детьми",
INDEX(GRID!$B$34:$BI$44,MATCH(K$7,GRID!$A$34:$A$44,0),MATCH(1,($U$2=GRID!$B$31:$BI$31)*(КАЛЕНДАРЬ!$BL14=GRID!$B$33:$BI$33), 0))*GRID!$B$65,
ROUNDUP(INDEX(GRID!$B$34:$BI$44,MATCH(K$7,GRID!$A$34:$A$44,0),MATCH(1,($U$2=GRID!$B$31:$BI$31)*(КАЛЕНДАРЬ!$BL14=GRID!$B$33:$BI$33),0))*GRID!$B$65*(1-GRID!$B$69),0))</f>
        <v>27004</v>
      </c>
      <c r="L582" s="47" cm="1">
        <f t="array" ref="L582">IF($I$2="Путешествия с детьми",
INDEX(GRID!$B$47:$BI$57,MATCH(K$7,GRID!$A$47:$A$57,0),MATCH(1,($U$2=GRID!$B$31:$BI$31)*(КАЛЕНДАРЬ!$BL14=GRID!$B$33:$BI$33), 0))*GRID!$B$65,
ROUNDUP(INDEX(GRID!$B$47:$BI$57,MATCH(K$7,GRID!$A$47:$A$57,0),MATCH(1,($U$2=GRID!$B$31:$BI$31)*(КАЛЕНДАРЬ!$BL14=GRID!$B$33:$BI$33),0))*GRID!$B$65*(1-GRID!$B$69),0))</f>
        <v>29240</v>
      </c>
      <c r="M582" s="47" cm="1">
        <f t="array" ref="M582">IF($I$2="Путешествия с детьми",
INDEX(GRID!$B$34:$BI$44,MATCH(M$7,GRID!$A$34:$A$44,0),MATCH(1,($U$2=GRID!$B$31:$BI$31)*(КАЛЕНДАРЬ!$BL14=GRID!$B$33:$BI$33), 0))*GRID!$B$65,
ROUNDUP(INDEX(GRID!$B$34:$BI$44,MATCH(M$7,GRID!$A$34:$A$44,0),MATCH(1,($U$2=GRID!$B$31:$BI$31)*(КАЛЕНДАРЬ!$BL14=GRID!$B$33:$BI$33),0))*GRID!$B$65*(1-GRID!$B$69),0))</f>
        <v>28724</v>
      </c>
      <c r="N582" s="47" cm="1">
        <f t="array" ref="N582">IF($I$2="Путешествия с детьми",
INDEX(GRID!$B$47:$BI$57,MATCH(M$7,GRID!$A$47:$A$57,0),MATCH(1,($U$2=GRID!$B$31:$BI$31)*(КАЛЕНДАРЬ!$BL14=GRID!$B$33:$BI$33), 0))*GRID!$B$65,
ROUNDUP(INDEX(GRID!$B$47:$BI$57,MATCH(M$7,GRID!$A$47:$A$57,0),MATCH(1,($U$2=GRID!$B$31:$BI$31)*(КАЛЕНДАРЬ!$BL14=GRID!$B$33:$BI$33),0))*GRID!$B$65*(1-GRID!$B$69),0))</f>
        <v>30960</v>
      </c>
      <c r="O582" s="47" cm="1">
        <f t="array" ref="O582">IF($I$2="Путешествия с детьми",
INDEX(GRID!$B$34:$BI$44,MATCH(O$7,GRID!$A$34:$A$44,0),MATCH(1,($U$2=GRID!$B$31:$BI$31)*(КАЛЕНДАРЬ!$BL14=GRID!$B$33:$BI$33), 0))*GRID!$B$65,
ROUNDUP(INDEX(GRID!$B$34:$BI$44,MATCH(O$7,GRID!$A$34:$A$44,0),MATCH(1,($U$2=GRID!$B$31:$BI$31)*(КАЛЕНДАРЬ!$BL14=GRID!$B$33:$BI$33),0))*GRID!$B$65*(1-GRID!$B$69),0))</f>
        <v>35174</v>
      </c>
      <c r="P582" s="47" cm="1">
        <f t="array" ref="P582">IF($I$2="Путешествия с детьми",
INDEX(GRID!$B$47:$BI$57,MATCH(O$7,GRID!$A$47:$A$57,0),MATCH(1,($U$2=GRID!$B$31:$BI$31)*(КАЛЕНДАРЬ!$BL14=GRID!$B$33:$BI$33), 0))*GRID!$B$65,
ROUNDUP(INDEX(GRID!$B$47:$BI$57,MATCH(O$7,GRID!$A$47:$A$57,0),MATCH(1,($U$2=GRID!$B$31:$BI$31)*(КАЛЕНДАРЬ!$BL14=GRID!$B$33:$BI$33),0))*GRID!$B$65*(1-GRID!$B$69),0))</f>
        <v>37410</v>
      </c>
      <c r="Q582" s="47" cm="1">
        <f t="array" ref="Q582">IF($I$2="Путешествия с детьми",
INDEX(GRID!$B$34:$BI$44,MATCH(Q$7,GRID!$A$34:$A$44,0),MATCH(1,($U$2=GRID!$B$31:$BI$31)*(КАЛЕНДАРЬ!$BL14=GRID!$B$33:$BI$33), 0))*GRID!$B$65,
ROUNDUP(INDEX(GRID!$B$34:$BI$44,MATCH(Q$7,GRID!$A$34:$A$44,0),MATCH(1,($U$2=GRID!$B$31:$BI$31)*(КАЛЕНДАРЬ!$BL14=GRID!$B$33:$BI$33),0))*GRID!$B$65*(1-GRID!$B$69),0))</f>
        <v>37066</v>
      </c>
      <c r="R582" s="47" cm="1">
        <f t="array" ref="R582">IF($I$2="Путешествия с детьми",
INDEX(GRID!$B$47:$BI$57,MATCH(Q$7,GRID!$A$47:$A$57,0),MATCH(1,($U$2=GRID!$B$31:$BI$31)*(КАЛЕНДАРЬ!$BL14=GRID!$B$33:$BI$33), 0))*GRID!$B$65,
ROUNDUP(INDEX(GRID!$B$47:$BI$57,MATCH(Q$7,GRID!$A$47:$A$57,0),MATCH(1,($U$2=GRID!$B$31:$BI$31)*(КАЛЕНДАРЬ!$BL14=GRID!$B$33:$BI$33),0))*GRID!$B$65*(1-GRID!$B$69),0))</f>
        <v>39302</v>
      </c>
      <c r="S582" s="47" cm="1">
        <f t="array" ref="S582">IF($I$2="Путешествия с детьми",
INDEX(GRID!$B$34:$BI$44,MATCH(S$7,GRID!$A$34:$A$44,0),MATCH(1,($U$2=GRID!$B$31:$BI$31)*(КАЛЕНДАРЬ!$BL14=GRID!$B$33:$BI$33), 0))*GRID!$B$65,
ROUNDUP(INDEX(GRID!$B$34:$BI$44,MATCH(S$7,GRID!$A$34:$A$44,0),MATCH(1,($U$2=GRID!$B$31:$BI$31)*(КАЛЕНДАРЬ!$BL14=GRID!$B$33:$BI$33),0))*GRID!$B$65*(1-GRID!$B$69),0))</f>
        <v>40334</v>
      </c>
      <c r="T582" s="47" cm="1">
        <f t="array" ref="T582">IF($I$2="Путешествия с детьми",
INDEX(GRID!$B$47:$BI$57,MATCH(S$7,GRID!$A$47:$A$57,0),MATCH(1,($U$2=GRID!$B$31:$BI$31)*(КАЛЕНДАРЬ!$BL14=GRID!$B$33:$BI$33), 0))*GRID!$B$65,
ROUNDUP(INDEX(GRID!$B$47:$BI$57,MATCH(S$7,GRID!$A$47:$A$57,0),MATCH(1,($U$2=GRID!$B$31:$BI$31)*(КАЛЕНДАРЬ!$BL14=GRID!$B$33:$BI$33),0))*GRID!$B$65*(1-GRID!$B$69),0))</f>
        <v>42570</v>
      </c>
      <c r="U582" s="47" cm="1">
        <f t="array" ref="U582">IF($I$2="Путешествия с детьми",
INDEX(GRID!$B$34:$BI$44,MATCH(U$7,GRID!$A$34:$A$44,0),MATCH(1,($U$2=GRID!$B$31:$BI$31)*(КАЛЕНДАРЬ!$BL14=GRID!$B$33:$BI$33), 0))*GRID!$B$65,
ROUNDUP(INDEX(GRID!$B$34:$BI$44,MATCH(U$7,GRID!$A$34:$A$44,0),MATCH(1,($U$2=GRID!$B$31:$BI$31)*(КАЛЕНДАРЬ!$BL14=GRID!$B$33:$BI$33),0))*GRID!$B$65*(1-GRID!$B$69),0))</f>
        <v>45838</v>
      </c>
      <c r="V582" s="47" cm="1">
        <f t="array" ref="V582">IF($I$2="Путешествия с детьми",
INDEX(GRID!$B$47:$BI$57,MATCH(U$7,GRID!$A$47:$A$57,0),MATCH(1,($U$2=GRID!$B$31:$BI$31)*(КАЛЕНДАРЬ!$BL14=GRID!$B$33:$BI$33), 0))*GRID!$B$65,
ROUNDUP(INDEX(GRID!$B$47:$BI$57,MATCH(U$7,GRID!$A$47:$A$57,0),MATCH(1,($U$2=GRID!$B$31:$BI$31)*(КАЛЕНДАРЬ!$BL14=GRID!$B$33:$BI$33),0))*GRID!$B$65*(1-GRID!$B$69),0))</f>
        <v>48074</v>
      </c>
      <c r="W582" s="47" cm="1">
        <f t="array" ref="W582">IF($I$2="Путешествия с детьми",
INDEX(GRID!$B$34:$BI$44,MATCH(W$7,GRID!$A$34:$A$44,0),MATCH(1,($U$2=GRID!$B$31:$BI$31)*(КАЛЕНДАРЬ!$BL14=GRID!$B$33:$BI$33), 0))*GRID!$B$65,
ROUNDUP(INDEX(GRID!$B$34:$BI$44,MATCH(W$7,GRID!$A$34:$A$44,0),MATCH(1,($U$2=GRID!$B$31:$BI$31)*(КАЛЕНДАРЬ!$BL14=GRID!$B$33:$BI$33),0))*GRID!$B$65*(1-GRID!$B$69),0))</f>
        <v>144308</v>
      </c>
      <c r="X582" s="47" cm="1">
        <f t="array" ref="X582">IF($I$2="Путешествия с детьми",
INDEX(GRID!$B$47:$BI$57,MATCH(W$7,GRID!$A$47:$A$57,0),MATCH(1,($U$2=GRID!$B$31:$BI$31)*(КАЛЕНДАРЬ!$BL14=GRID!$B$33:$BI$33), 0))*GRID!$B$65,
ROUNDUP(INDEX(GRID!$B$47:$BI$57,MATCH(W$7,GRID!$A$47:$A$57,0),MATCH(1,($U$2=GRID!$B$31:$BI$31)*(КАЛЕНДАРЬ!$BL14=GRID!$B$33:$BI$33),0))*GRID!$B$65*(1-GRID!$B$69),0))</f>
        <v>146544</v>
      </c>
    </row>
    <row r="583" spans="1:24" s="201" customFormat="1" ht="13.5" customHeight="1" x14ac:dyDescent="0.2">
      <c r="A583" s="117" t="s">
        <v>48</v>
      </c>
      <c r="B583" s="117">
        <v>12</v>
      </c>
      <c r="C583" s="138" cm="1">
        <f t="array" ref="C583">IF($I$2="Путешествия с детьми",
INDEX(GRID!$B$34:$BI$44,MATCH(C$7,GRID!$A$34:$A$44,0),MATCH(1,($U$2=GRID!$B$31:$BI$31)*(КАЛЕНДАРЬ!$BL15=GRID!$B$33:$BI$33), 0))*GRID!$B$65,
ROUNDUP(INDEX(GRID!$B$34:$BI$44,MATCH(C$7,GRID!$A$34:$A$44,0),MATCH(1,($U$2=GRID!$B$31:$BI$31)*(КАЛЕНДАРЬ!$BL15=GRID!$B$33:$BI$33),0))*GRID!$B$65*(1-GRID!$B$69),0))</f>
        <v>21672</v>
      </c>
      <c r="D583" s="47" cm="1">
        <f t="array" ref="D583">IF($I$2="Путешествия с детьми",
INDEX(GRID!$B$47:$BI$57,MATCH(C$7,GRID!$A$47:$A$57,0),MATCH(1,($U$2=GRID!$B$31:$BI$31)*(КАЛЕНДАРЬ!$BL15=GRID!$B$33:$BI$33), 0))*GRID!$B$65,
ROUNDUP(INDEX(GRID!$B$47:$BI$57,MATCH(C$7,GRID!$A$47:$A$57,0),MATCH(1,($U$2=GRID!$B$31:$BI$31)*(КАЛЕНДАРЬ!$BL15=GRID!$B$33:$BI$33),0))*GRID!$B$65*(1-GRID!$B$69),0))</f>
        <v>23908</v>
      </c>
      <c r="E583" s="47" cm="1">
        <f t="array" ref="E583">IF($I$2="Путешествия с детьми",
INDEX(GRID!$B$34:$BI$44,MATCH(E$7,GRID!$A$34:$A$44,0),MATCH(1,($U$2=GRID!$B$31:$BI$31)*(КАЛЕНДАРЬ!$BL15=GRID!$B$33:$BI$33), 0))*GRID!$B$65,
ROUNDUP(INDEX(GRID!$B$34:$BI$44,MATCH(E$7,GRID!$A$34:$A$44,0),MATCH(1,($U$2=GRID!$B$31:$BI$31)*(КАЛЕНДАРЬ!$BL15=GRID!$B$33:$BI$33),0))*GRID!$B$65*(1-GRID!$B$69),0))</f>
        <v>23392</v>
      </c>
      <c r="F583" s="47" cm="1">
        <f t="array" ref="F583">IF($I$2="Путешествия с детьми",
INDEX(GRID!$B$47:$BI$57,MATCH(E$7,GRID!$A$47:$A$57,0),MATCH(1,($U$2=GRID!$B$31:$BI$31)*(КАЛЕНДАРЬ!$BL15=GRID!$B$33:$BI$33), 0))*GRID!$B$65,
ROUNDUP(INDEX(GRID!$B$47:$BI$57,MATCH(E$7,GRID!$A$47:$A$57,0),MATCH(1,($U$2=GRID!$B$31:$BI$31)*(КАЛЕНДАРЬ!$BL15=GRID!$B$33:$BI$33),0))*GRID!$B$65*(1-GRID!$B$69),0))</f>
        <v>25628</v>
      </c>
      <c r="G583" s="47" cm="1">
        <f t="array" ref="G583">IF($I$2="Путешествия с детьми",
INDEX(GRID!$B$34:$BI$44,MATCH(G$7,GRID!$A$34:$A$44,0),MATCH(1,($U$2=GRID!$B$31:$BI$31)*(КАЛЕНДАРЬ!$BL15=GRID!$B$33:$BI$33), 0))*GRID!$B$65,
ROUNDUP(INDEX(GRID!$B$34:$BI$44,MATCH(G$7,GRID!$A$34:$A$44,0),MATCH(1,($U$2=GRID!$B$31:$BI$31)*(КАЛЕНДАРЬ!$BL15=GRID!$B$33:$BI$33),0))*GRID!$B$65*(1-GRID!$B$69),0))</f>
        <v>24338</v>
      </c>
      <c r="H583" s="47" cm="1">
        <f t="array" ref="H583">IF($I$2="Путешествия с детьми",
INDEX(GRID!$B$47:$BI$57,MATCH(G$7,GRID!$A$47:$A$57,0),MATCH(1,($U$2=GRID!$B$31:$BI$31)*(КАЛЕНДАРЬ!$BL15=GRID!$B$33:$BI$33), 0))*GRID!$B$65,
ROUNDUP(INDEX(GRID!$B$47:$BI$57,MATCH(G$7,GRID!$A$47:$A$57,0),MATCH(1,($U$2=GRID!$B$31:$BI$31)*(КАЛЕНДАРЬ!$BL15=GRID!$B$33:$BI$33),0))*GRID!$B$65*(1-GRID!$B$69),0))</f>
        <v>26574</v>
      </c>
      <c r="I583" s="47" cm="1">
        <f t="array" ref="I583">IF($I$2="Путешествия с детьми",
INDEX(GRID!$B$34:$BI$44,MATCH(I$7,GRID!$A$34:$A$44,0),MATCH(1,($U$2=GRID!$B$31:$BI$31)*(КАЛЕНДАРЬ!$BL15=GRID!$B$33:$BI$33), 0))*GRID!$B$65,
ROUNDUP(INDEX(GRID!$B$34:$BI$44,MATCH(I$7,GRID!$A$34:$A$44,0),MATCH(1,($U$2=GRID!$B$31:$BI$31)*(КАЛЕНДАРЬ!$BL15=GRID!$B$33:$BI$33),0))*GRID!$B$65*(1-GRID!$B$69),0))</f>
        <v>26058</v>
      </c>
      <c r="J583" s="47" cm="1">
        <f t="array" ref="J583">IF($I$2="Путешествия с детьми",
INDEX(GRID!$B$47:$BI$57,MATCH(I$7,GRID!$A$47:$A$57,0),MATCH(1,($U$2=GRID!$B$31:$BI$31)*(КАЛЕНДАРЬ!$BL15=GRID!$B$33:$BI$33), 0))*GRID!$B$65,
ROUNDUP(INDEX(GRID!$B$47:$BI$57,MATCH(I$7,GRID!$A$47:$A$57,0),MATCH(1,($U$2=GRID!$B$31:$BI$31)*(КАЛЕНДАРЬ!$BL15=GRID!$B$33:$BI$33),0))*GRID!$B$65*(1-GRID!$B$69),0))</f>
        <v>28294</v>
      </c>
      <c r="K583" s="47" cm="1">
        <f t="array" ref="K583">IF($I$2="Путешествия с детьми",
INDEX(GRID!$B$34:$BI$44,MATCH(K$7,GRID!$A$34:$A$44,0),MATCH(1,($U$2=GRID!$B$31:$BI$31)*(КАЛЕНДАРЬ!$BL15=GRID!$B$33:$BI$33), 0))*GRID!$B$65,
ROUNDUP(INDEX(GRID!$B$34:$BI$44,MATCH(K$7,GRID!$A$34:$A$44,0),MATCH(1,($U$2=GRID!$B$31:$BI$31)*(КАЛЕНДАРЬ!$BL15=GRID!$B$33:$BI$33),0))*GRID!$B$65*(1-GRID!$B$69),0))</f>
        <v>27004</v>
      </c>
      <c r="L583" s="47" cm="1">
        <f t="array" ref="L583">IF($I$2="Путешествия с детьми",
INDEX(GRID!$B$47:$BI$57,MATCH(K$7,GRID!$A$47:$A$57,0),MATCH(1,($U$2=GRID!$B$31:$BI$31)*(КАЛЕНДАРЬ!$BL15=GRID!$B$33:$BI$33), 0))*GRID!$B$65,
ROUNDUP(INDEX(GRID!$B$47:$BI$57,MATCH(K$7,GRID!$A$47:$A$57,0),MATCH(1,($U$2=GRID!$B$31:$BI$31)*(КАЛЕНДАРЬ!$BL15=GRID!$B$33:$BI$33),0))*GRID!$B$65*(1-GRID!$B$69),0))</f>
        <v>29240</v>
      </c>
      <c r="M583" s="47" cm="1">
        <f t="array" ref="M583">IF($I$2="Путешествия с детьми",
INDEX(GRID!$B$34:$BI$44,MATCH(M$7,GRID!$A$34:$A$44,0),MATCH(1,($U$2=GRID!$B$31:$BI$31)*(КАЛЕНДАРЬ!$BL15=GRID!$B$33:$BI$33), 0))*GRID!$B$65,
ROUNDUP(INDEX(GRID!$B$34:$BI$44,MATCH(M$7,GRID!$A$34:$A$44,0),MATCH(1,($U$2=GRID!$B$31:$BI$31)*(КАЛЕНДАРЬ!$BL15=GRID!$B$33:$BI$33),0))*GRID!$B$65*(1-GRID!$B$69),0))</f>
        <v>28724</v>
      </c>
      <c r="N583" s="47" cm="1">
        <f t="array" ref="N583">IF($I$2="Путешествия с детьми",
INDEX(GRID!$B$47:$BI$57,MATCH(M$7,GRID!$A$47:$A$57,0),MATCH(1,($U$2=GRID!$B$31:$BI$31)*(КАЛЕНДАРЬ!$BL15=GRID!$B$33:$BI$33), 0))*GRID!$B$65,
ROUNDUP(INDEX(GRID!$B$47:$BI$57,MATCH(M$7,GRID!$A$47:$A$57,0),MATCH(1,($U$2=GRID!$B$31:$BI$31)*(КАЛЕНДАРЬ!$BL15=GRID!$B$33:$BI$33),0))*GRID!$B$65*(1-GRID!$B$69),0))</f>
        <v>30960</v>
      </c>
      <c r="O583" s="47" cm="1">
        <f t="array" ref="O583">IF($I$2="Путешествия с детьми",
INDEX(GRID!$B$34:$BI$44,MATCH(O$7,GRID!$A$34:$A$44,0),MATCH(1,($U$2=GRID!$B$31:$BI$31)*(КАЛЕНДАРЬ!$BL15=GRID!$B$33:$BI$33), 0))*GRID!$B$65,
ROUNDUP(INDEX(GRID!$B$34:$BI$44,MATCH(O$7,GRID!$A$34:$A$44,0),MATCH(1,($U$2=GRID!$B$31:$BI$31)*(КАЛЕНДАРЬ!$BL15=GRID!$B$33:$BI$33),0))*GRID!$B$65*(1-GRID!$B$69),0))</f>
        <v>35174</v>
      </c>
      <c r="P583" s="47" cm="1">
        <f t="array" ref="P583">IF($I$2="Путешествия с детьми",
INDEX(GRID!$B$47:$BI$57,MATCH(O$7,GRID!$A$47:$A$57,0),MATCH(1,($U$2=GRID!$B$31:$BI$31)*(КАЛЕНДАРЬ!$BL15=GRID!$B$33:$BI$33), 0))*GRID!$B$65,
ROUNDUP(INDEX(GRID!$B$47:$BI$57,MATCH(O$7,GRID!$A$47:$A$57,0),MATCH(1,($U$2=GRID!$B$31:$BI$31)*(КАЛЕНДАРЬ!$BL15=GRID!$B$33:$BI$33),0))*GRID!$B$65*(1-GRID!$B$69),0))</f>
        <v>37410</v>
      </c>
      <c r="Q583" s="47" cm="1">
        <f t="array" ref="Q583">IF($I$2="Путешествия с детьми",
INDEX(GRID!$B$34:$BI$44,MATCH(Q$7,GRID!$A$34:$A$44,0),MATCH(1,($U$2=GRID!$B$31:$BI$31)*(КАЛЕНДАРЬ!$BL15=GRID!$B$33:$BI$33), 0))*GRID!$B$65,
ROUNDUP(INDEX(GRID!$B$34:$BI$44,MATCH(Q$7,GRID!$A$34:$A$44,0),MATCH(1,($U$2=GRID!$B$31:$BI$31)*(КАЛЕНДАРЬ!$BL15=GRID!$B$33:$BI$33),0))*GRID!$B$65*(1-GRID!$B$69),0))</f>
        <v>37066</v>
      </c>
      <c r="R583" s="47" cm="1">
        <f t="array" ref="R583">IF($I$2="Путешествия с детьми",
INDEX(GRID!$B$47:$BI$57,MATCH(Q$7,GRID!$A$47:$A$57,0),MATCH(1,($U$2=GRID!$B$31:$BI$31)*(КАЛЕНДАРЬ!$BL15=GRID!$B$33:$BI$33), 0))*GRID!$B$65,
ROUNDUP(INDEX(GRID!$B$47:$BI$57,MATCH(Q$7,GRID!$A$47:$A$57,0),MATCH(1,($U$2=GRID!$B$31:$BI$31)*(КАЛЕНДАРЬ!$BL15=GRID!$B$33:$BI$33),0))*GRID!$B$65*(1-GRID!$B$69),0))</f>
        <v>39302</v>
      </c>
      <c r="S583" s="47" cm="1">
        <f t="array" ref="S583">IF($I$2="Путешествия с детьми",
INDEX(GRID!$B$34:$BI$44,MATCH(S$7,GRID!$A$34:$A$44,0),MATCH(1,($U$2=GRID!$B$31:$BI$31)*(КАЛЕНДАРЬ!$BL15=GRID!$B$33:$BI$33), 0))*GRID!$B$65,
ROUNDUP(INDEX(GRID!$B$34:$BI$44,MATCH(S$7,GRID!$A$34:$A$44,0),MATCH(1,($U$2=GRID!$B$31:$BI$31)*(КАЛЕНДАРЬ!$BL15=GRID!$B$33:$BI$33),0))*GRID!$B$65*(1-GRID!$B$69),0))</f>
        <v>40334</v>
      </c>
      <c r="T583" s="47" cm="1">
        <f t="array" ref="T583">IF($I$2="Путешествия с детьми",
INDEX(GRID!$B$47:$BI$57,MATCH(S$7,GRID!$A$47:$A$57,0),MATCH(1,($U$2=GRID!$B$31:$BI$31)*(КАЛЕНДАРЬ!$BL15=GRID!$B$33:$BI$33), 0))*GRID!$B$65,
ROUNDUP(INDEX(GRID!$B$47:$BI$57,MATCH(S$7,GRID!$A$47:$A$57,0),MATCH(1,($U$2=GRID!$B$31:$BI$31)*(КАЛЕНДАРЬ!$BL15=GRID!$B$33:$BI$33),0))*GRID!$B$65*(1-GRID!$B$69),0))</f>
        <v>42570</v>
      </c>
      <c r="U583" s="47" cm="1">
        <f t="array" ref="U583">IF($I$2="Путешествия с детьми",
INDEX(GRID!$B$34:$BI$44,MATCH(U$7,GRID!$A$34:$A$44,0),MATCH(1,($U$2=GRID!$B$31:$BI$31)*(КАЛЕНДАРЬ!$BL15=GRID!$B$33:$BI$33), 0))*GRID!$B$65,
ROUNDUP(INDEX(GRID!$B$34:$BI$44,MATCH(U$7,GRID!$A$34:$A$44,0),MATCH(1,($U$2=GRID!$B$31:$BI$31)*(КАЛЕНДАРЬ!$BL15=GRID!$B$33:$BI$33),0))*GRID!$B$65*(1-GRID!$B$69),0))</f>
        <v>45838</v>
      </c>
      <c r="V583" s="47" cm="1">
        <f t="array" ref="V583">IF($I$2="Путешествия с детьми",
INDEX(GRID!$B$47:$BI$57,MATCH(U$7,GRID!$A$47:$A$57,0),MATCH(1,($U$2=GRID!$B$31:$BI$31)*(КАЛЕНДАРЬ!$BL15=GRID!$B$33:$BI$33), 0))*GRID!$B$65,
ROUNDUP(INDEX(GRID!$B$47:$BI$57,MATCH(U$7,GRID!$A$47:$A$57,0),MATCH(1,($U$2=GRID!$B$31:$BI$31)*(КАЛЕНДАРЬ!$BL15=GRID!$B$33:$BI$33),0))*GRID!$B$65*(1-GRID!$B$69),0))</f>
        <v>48074</v>
      </c>
      <c r="W583" s="47" cm="1">
        <f t="array" ref="W583">IF($I$2="Путешествия с детьми",
INDEX(GRID!$B$34:$BI$44,MATCH(W$7,GRID!$A$34:$A$44,0),MATCH(1,($U$2=GRID!$B$31:$BI$31)*(КАЛЕНДАРЬ!$BL15=GRID!$B$33:$BI$33), 0))*GRID!$B$65,
ROUNDUP(INDEX(GRID!$B$34:$BI$44,MATCH(W$7,GRID!$A$34:$A$44,0),MATCH(1,($U$2=GRID!$B$31:$BI$31)*(КАЛЕНДАРЬ!$BL15=GRID!$B$33:$BI$33),0))*GRID!$B$65*(1-GRID!$B$69),0))</f>
        <v>144308</v>
      </c>
      <c r="X583" s="47" cm="1">
        <f t="array" ref="X583">IF($I$2="Путешествия с детьми",
INDEX(GRID!$B$47:$BI$57,MATCH(W$7,GRID!$A$47:$A$57,0),MATCH(1,($U$2=GRID!$B$31:$BI$31)*(КАЛЕНДАРЬ!$BL15=GRID!$B$33:$BI$33), 0))*GRID!$B$65,
ROUNDUP(INDEX(GRID!$B$47:$BI$57,MATCH(W$7,GRID!$A$47:$A$57,0),MATCH(1,($U$2=GRID!$B$31:$BI$31)*(КАЛЕНДАРЬ!$BL15=GRID!$B$33:$BI$33),0))*GRID!$B$65*(1-GRID!$B$69),0))</f>
        <v>146544</v>
      </c>
    </row>
    <row r="584" spans="1:24" s="201" customFormat="1" ht="13.5" customHeight="1" x14ac:dyDescent="0.2">
      <c r="A584" s="117" t="s">
        <v>42</v>
      </c>
      <c r="B584" s="117">
        <v>13</v>
      </c>
      <c r="C584" s="138" cm="1">
        <f t="array" ref="C584">IF($I$2="Путешествия с детьми",
INDEX(GRID!$B$34:$BI$44,MATCH(C$7,GRID!$A$34:$A$44,0),MATCH(1,($U$2=GRID!$B$31:$BI$31)*(КАЛЕНДАРЬ!$BL16=GRID!$B$33:$BI$33), 0))*GRID!$B$65,
ROUNDUP(INDEX(GRID!$B$34:$BI$44,MATCH(C$7,GRID!$A$34:$A$44,0),MATCH(1,($U$2=GRID!$B$31:$BI$31)*(КАЛЕНДАРЬ!$BL16=GRID!$B$33:$BI$33),0))*GRID!$B$65*(1-GRID!$B$69),0))</f>
        <v>22704</v>
      </c>
      <c r="D584" s="47" cm="1">
        <f t="array" ref="D584">IF($I$2="Путешествия с детьми",
INDEX(GRID!$B$47:$BI$57,MATCH(C$7,GRID!$A$47:$A$57,0),MATCH(1,($U$2=GRID!$B$31:$BI$31)*(КАЛЕНДАРЬ!$BL16=GRID!$B$33:$BI$33), 0))*GRID!$B$65,
ROUNDUP(INDEX(GRID!$B$47:$BI$57,MATCH(C$7,GRID!$A$47:$A$57,0),MATCH(1,($U$2=GRID!$B$31:$BI$31)*(КАЛЕНДАРЬ!$BL16=GRID!$B$33:$BI$33),0))*GRID!$B$65*(1-GRID!$B$69),0))</f>
        <v>24940</v>
      </c>
      <c r="E584" s="47" cm="1">
        <f t="array" ref="E584">IF($I$2="Путешествия с детьми",
INDEX(GRID!$B$34:$BI$44,MATCH(E$7,GRID!$A$34:$A$44,0),MATCH(1,($U$2=GRID!$B$31:$BI$31)*(КАЛЕНДАРЬ!$BL16=GRID!$B$33:$BI$33), 0))*GRID!$B$65,
ROUNDUP(INDEX(GRID!$B$34:$BI$44,MATCH(E$7,GRID!$A$34:$A$44,0),MATCH(1,($U$2=GRID!$B$31:$BI$31)*(КАЛЕНДАРЬ!$BL16=GRID!$B$33:$BI$33),0))*GRID!$B$65*(1-GRID!$B$69),0))</f>
        <v>24424</v>
      </c>
      <c r="F584" s="47" cm="1">
        <f t="array" ref="F584">IF($I$2="Путешествия с детьми",
INDEX(GRID!$B$47:$BI$57,MATCH(E$7,GRID!$A$47:$A$57,0),MATCH(1,($U$2=GRID!$B$31:$BI$31)*(КАЛЕНДАРЬ!$BL16=GRID!$B$33:$BI$33), 0))*GRID!$B$65,
ROUNDUP(INDEX(GRID!$B$47:$BI$57,MATCH(E$7,GRID!$A$47:$A$57,0),MATCH(1,($U$2=GRID!$B$31:$BI$31)*(КАЛЕНДАРЬ!$BL16=GRID!$B$33:$BI$33),0))*GRID!$B$65*(1-GRID!$B$69),0))</f>
        <v>26660</v>
      </c>
      <c r="G584" s="47" cm="1">
        <f t="array" ref="G584">IF($I$2="Путешествия с детьми",
INDEX(GRID!$B$34:$BI$44,MATCH(G$7,GRID!$A$34:$A$44,0),MATCH(1,($U$2=GRID!$B$31:$BI$31)*(КАЛЕНДАРЬ!$BL16=GRID!$B$33:$BI$33), 0))*GRID!$B$65,
ROUNDUP(INDEX(GRID!$B$34:$BI$44,MATCH(G$7,GRID!$A$34:$A$44,0),MATCH(1,($U$2=GRID!$B$31:$BI$31)*(КАЛЕНДАРЬ!$BL16=GRID!$B$33:$BI$33),0))*GRID!$B$65*(1-GRID!$B$69),0))</f>
        <v>25370</v>
      </c>
      <c r="H584" s="47" cm="1">
        <f t="array" ref="H584">IF($I$2="Путешествия с детьми",
INDEX(GRID!$B$47:$BI$57,MATCH(G$7,GRID!$A$47:$A$57,0),MATCH(1,($U$2=GRID!$B$31:$BI$31)*(КАЛЕНДАРЬ!$BL16=GRID!$B$33:$BI$33), 0))*GRID!$B$65,
ROUNDUP(INDEX(GRID!$B$47:$BI$57,MATCH(G$7,GRID!$A$47:$A$57,0),MATCH(1,($U$2=GRID!$B$31:$BI$31)*(КАЛЕНДАРЬ!$BL16=GRID!$B$33:$BI$33),0))*GRID!$B$65*(1-GRID!$B$69),0))</f>
        <v>27606</v>
      </c>
      <c r="I584" s="47" cm="1">
        <f t="array" ref="I584">IF($I$2="Путешествия с детьми",
INDEX(GRID!$B$34:$BI$44,MATCH(I$7,GRID!$A$34:$A$44,0),MATCH(1,($U$2=GRID!$B$31:$BI$31)*(КАЛЕНДАРЬ!$BL16=GRID!$B$33:$BI$33), 0))*GRID!$B$65,
ROUNDUP(INDEX(GRID!$B$34:$BI$44,MATCH(I$7,GRID!$A$34:$A$44,0),MATCH(1,($U$2=GRID!$B$31:$BI$31)*(КАЛЕНДАРЬ!$BL16=GRID!$B$33:$BI$33),0))*GRID!$B$65*(1-GRID!$B$69),0))</f>
        <v>27090</v>
      </c>
      <c r="J584" s="47" cm="1">
        <f t="array" ref="J584">IF($I$2="Путешествия с детьми",
INDEX(GRID!$B$47:$BI$57,MATCH(I$7,GRID!$A$47:$A$57,0),MATCH(1,($U$2=GRID!$B$31:$BI$31)*(КАЛЕНДАРЬ!$BL16=GRID!$B$33:$BI$33), 0))*GRID!$B$65,
ROUNDUP(INDEX(GRID!$B$47:$BI$57,MATCH(I$7,GRID!$A$47:$A$57,0),MATCH(1,($U$2=GRID!$B$31:$BI$31)*(КАЛЕНДАРЬ!$BL16=GRID!$B$33:$BI$33),0))*GRID!$B$65*(1-GRID!$B$69),0))</f>
        <v>29326</v>
      </c>
      <c r="K584" s="47" cm="1">
        <f t="array" ref="K584">IF($I$2="Путешествия с детьми",
INDEX(GRID!$B$34:$BI$44,MATCH(K$7,GRID!$A$34:$A$44,0),MATCH(1,($U$2=GRID!$B$31:$BI$31)*(КАЛЕНДАРЬ!$BL16=GRID!$B$33:$BI$33), 0))*GRID!$B$65,
ROUNDUP(INDEX(GRID!$B$34:$BI$44,MATCH(K$7,GRID!$A$34:$A$44,0),MATCH(1,($U$2=GRID!$B$31:$BI$31)*(КАЛЕНДАРЬ!$BL16=GRID!$B$33:$BI$33),0))*GRID!$B$65*(1-GRID!$B$69),0))</f>
        <v>28036</v>
      </c>
      <c r="L584" s="47" cm="1">
        <f t="array" ref="L584">IF($I$2="Путешествия с детьми",
INDEX(GRID!$B$47:$BI$57,MATCH(K$7,GRID!$A$47:$A$57,0),MATCH(1,($U$2=GRID!$B$31:$BI$31)*(КАЛЕНДАРЬ!$BL16=GRID!$B$33:$BI$33), 0))*GRID!$B$65,
ROUNDUP(INDEX(GRID!$B$47:$BI$57,MATCH(K$7,GRID!$A$47:$A$57,0),MATCH(1,($U$2=GRID!$B$31:$BI$31)*(КАЛЕНДАРЬ!$BL16=GRID!$B$33:$BI$33),0))*GRID!$B$65*(1-GRID!$B$69),0))</f>
        <v>30272</v>
      </c>
      <c r="M584" s="47" cm="1">
        <f t="array" ref="M584">IF($I$2="Путешествия с детьми",
INDEX(GRID!$B$34:$BI$44,MATCH(M$7,GRID!$A$34:$A$44,0),MATCH(1,($U$2=GRID!$B$31:$BI$31)*(КАЛЕНДАРЬ!$BL16=GRID!$B$33:$BI$33), 0))*GRID!$B$65,
ROUNDUP(INDEX(GRID!$B$34:$BI$44,MATCH(M$7,GRID!$A$34:$A$44,0),MATCH(1,($U$2=GRID!$B$31:$BI$31)*(КАЛЕНДАРЬ!$BL16=GRID!$B$33:$BI$33),0))*GRID!$B$65*(1-GRID!$B$69),0))</f>
        <v>29756</v>
      </c>
      <c r="N584" s="47" cm="1">
        <f t="array" ref="N584">IF($I$2="Путешествия с детьми",
INDEX(GRID!$B$47:$BI$57,MATCH(M$7,GRID!$A$47:$A$57,0),MATCH(1,($U$2=GRID!$B$31:$BI$31)*(КАЛЕНДАРЬ!$BL16=GRID!$B$33:$BI$33), 0))*GRID!$B$65,
ROUNDUP(INDEX(GRID!$B$47:$BI$57,MATCH(M$7,GRID!$A$47:$A$57,0),MATCH(1,($U$2=GRID!$B$31:$BI$31)*(КАЛЕНДАРЬ!$BL16=GRID!$B$33:$BI$33),0))*GRID!$B$65*(1-GRID!$B$69),0))</f>
        <v>31992</v>
      </c>
      <c r="O584" s="47" cm="1">
        <f t="array" ref="O584">IF($I$2="Путешествия с детьми",
INDEX(GRID!$B$34:$BI$44,MATCH(O$7,GRID!$A$34:$A$44,0),MATCH(1,($U$2=GRID!$B$31:$BI$31)*(КАЛЕНДАРЬ!$BL16=GRID!$B$33:$BI$33), 0))*GRID!$B$65,
ROUNDUP(INDEX(GRID!$B$34:$BI$44,MATCH(O$7,GRID!$A$34:$A$44,0),MATCH(1,($U$2=GRID!$B$31:$BI$31)*(КАЛЕНДАРЬ!$BL16=GRID!$B$33:$BI$33),0))*GRID!$B$65*(1-GRID!$B$69),0))</f>
        <v>36292</v>
      </c>
      <c r="P584" s="47" cm="1">
        <f t="array" ref="P584">IF($I$2="Путешествия с детьми",
INDEX(GRID!$B$47:$BI$57,MATCH(O$7,GRID!$A$47:$A$57,0),MATCH(1,($U$2=GRID!$B$31:$BI$31)*(КАЛЕНДАРЬ!$BL16=GRID!$B$33:$BI$33), 0))*GRID!$B$65,
ROUNDUP(INDEX(GRID!$B$47:$BI$57,MATCH(O$7,GRID!$A$47:$A$57,0),MATCH(1,($U$2=GRID!$B$31:$BI$31)*(КАЛЕНДАРЬ!$BL16=GRID!$B$33:$BI$33),0))*GRID!$B$65*(1-GRID!$B$69),0))</f>
        <v>38528</v>
      </c>
      <c r="Q584" s="47" cm="1">
        <f t="array" ref="Q584">IF($I$2="Путешествия с детьми",
INDEX(GRID!$B$34:$BI$44,MATCH(Q$7,GRID!$A$34:$A$44,0),MATCH(1,($U$2=GRID!$B$31:$BI$31)*(КАЛЕНДАРЬ!$BL16=GRID!$B$33:$BI$33), 0))*GRID!$B$65,
ROUNDUP(INDEX(GRID!$B$34:$BI$44,MATCH(Q$7,GRID!$A$34:$A$44,0),MATCH(1,($U$2=GRID!$B$31:$BI$31)*(КАЛЕНДАРЬ!$BL16=GRID!$B$33:$BI$33),0))*GRID!$B$65*(1-GRID!$B$69),0))</f>
        <v>38184</v>
      </c>
      <c r="R584" s="47" cm="1">
        <f t="array" ref="R584">IF($I$2="Путешествия с детьми",
INDEX(GRID!$B$47:$BI$57,MATCH(Q$7,GRID!$A$47:$A$57,0),MATCH(1,($U$2=GRID!$B$31:$BI$31)*(КАЛЕНДАРЬ!$BL16=GRID!$B$33:$BI$33), 0))*GRID!$B$65,
ROUNDUP(INDEX(GRID!$B$47:$BI$57,MATCH(Q$7,GRID!$A$47:$A$57,0),MATCH(1,($U$2=GRID!$B$31:$BI$31)*(КАЛЕНДАРЬ!$BL16=GRID!$B$33:$BI$33),0))*GRID!$B$65*(1-GRID!$B$69),0))</f>
        <v>40420</v>
      </c>
      <c r="S584" s="47" cm="1">
        <f t="array" ref="S584">IF($I$2="Путешествия с детьми",
INDEX(GRID!$B$34:$BI$44,MATCH(S$7,GRID!$A$34:$A$44,0),MATCH(1,($U$2=GRID!$B$31:$BI$31)*(КАЛЕНДАРЬ!$BL16=GRID!$B$33:$BI$33), 0))*GRID!$B$65,
ROUNDUP(INDEX(GRID!$B$34:$BI$44,MATCH(S$7,GRID!$A$34:$A$44,0),MATCH(1,($U$2=GRID!$B$31:$BI$31)*(КАЛЕНДАРЬ!$BL16=GRID!$B$33:$BI$33),0))*GRID!$B$65*(1-GRID!$B$69),0))</f>
        <v>41452</v>
      </c>
      <c r="T584" s="47" cm="1">
        <f t="array" ref="T584">IF($I$2="Путешествия с детьми",
INDEX(GRID!$B$47:$BI$57,MATCH(S$7,GRID!$A$47:$A$57,0),MATCH(1,($U$2=GRID!$B$31:$BI$31)*(КАЛЕНДАРЬ!$BL16=GRID!$B$33:$BI$33), 0))*GRID!$B$65,
ROUNDUP(INDEX(GRID!$B$47:$BI$57,MATCH(S$7,GRID!$A$47:$A$57,0),MATCH(1,($U$2=GRID!$B$31:$BI$31)*(КАЛЕНДАРЬ!$BL16=GRID!$B$33:$BI$33),0))*GRID!$B$65*(1-GRID!$B$69),0))</f>
        <v>43688</v>
      </c>
      <c r="U584" s="47" cm="1">
        <f t="array" ref="U584">IF($I$2="Путешествия с детьми",
INDEX(GRID!$B$34:$BI$44,MATCH(U$7,GRID!$A$34:$A$44,0),MATCH(1,($U$2=GRID!$B$31:$BI$31)*(КАЛЕНДАРЬ!$BL16=GRID!$B$33:$BI$33), 0))*GRID!$B$65,
ROUNDUP(INDEX(GRID!$B$34:$BI$44,MATCH(U$7,GRID!$A$34:$A$44,0),MATCH(1,($U$2=GRID!$B$31:$BI$31)*(КАЛЕНДАРЬ!$BL16=GRID!$B$33:$BI$33),0))*GRID!$B$65*(1-GRID!$B$69),0))</f>
        <v>47042</v>
      </c>
      <c r="V584" s="47" cm="1">
        <f t="array" ref="V584">IF($I$2="Путешествия с детьми",
INDEX(GRID!$B$47:$BI$57,MATCH(U$7,GRID!$A$47:$A$57,0),MATCH(1,($U$2=GRID!$B$31:$BI$31)*(КАЛЕНДАРЬ!$BL16=GRID!$B$33:$BI$33), 0))*GRID!$B$65,
ROUNDUP(INDEX(GRID!$B$47:$BI$57,MATCH(U$7,GRID!$A$47:$A$57,0),MATCH(1,($U$2=GRID!$B$31:$BI$31)*(КАЛЕНДАРЬ!$BL16=GRID!$B$33:$BI$33),0))*GRID!$B$65*(1-GRID!$B$69),0))</f>
        <v>49278</v>
      </c>
      <c r="W584" s="47" cm="1">
        <f t="array" ref="W584">IF($I$2="Путешествия с детьми",
INDEX(GRID!$B$34:$BI$44,MATCH(W$7,GRID!$A$34:$A$44,0),MATCH(1,($U$2=GRID!$B$31:$BI$31)*(КАЛЕНДАРЬ!$BL16=GRID!$B$33:$BI$33), 0))*GRID!$B$65,
ROUNDUP(INDEX(GRID!$B$34:$BI$44,MATCH(W$7,GRID!$A$34:$A$44,0),MATCH(1,($U$2=GRID!$B$31:$BI$31)*(КАЛЕНДАРЬ!$BL16=GRID!$B$33:$BI$33),0))*GRID!$B$65*(1-GRID!$B$69),0))</f>
        <v>152994</v>
      </c>
      <c r="X584" s="47" cm="1">
        <f t="array" ref="X584">IF($I$2="Путешествия с детьми",
INDEX(GRID!$B$47:$BI$57,MATCH(W$7,GRID!$A$47:$A$57,0),MATCH(1,($U$2=GRID!$B$31:$BI$31)*(КАЛЕНДАРЬ!$BL16=GRID!$B$33:$BI$33), 0))*GRID!$B$65,
ROUNDUP(INDEX(GRID!$B$47:$BI$57,MATCH(W$7,GRID!$A$47:$A$57,0),MATCH(1,($U$2=GRID!$B$31:$BI$31)*(КАЛЕНДАРЬ!$BL16=GRID!$B$33:$BI$33),0))*GRID!$B$65*(1-GRID!$B$69),0))</f>
        <v>155230</v>
      </c>
    </row>
    <row r="585" spans="1:24" s="201" customFormat="1" ht="13.5" customHeight="1" x14ac:dyDescent="0.2">
      <c r="A585" s="117" t="s">
        <v>43</v>
      </c>
      <c r="B585" s="117">
        <v>14</v>
      </c>
      <c r="C585" s="138" cm="1">
        <f t="array" ref="C585">IF($I$2="Путешествия с детьми",
INDEX(GRID!$B$34:$BI$44,MATCH(C$7,GRID!$A$34:$A$44,0),MATCH(1,($U$2=GRID!$B$31:$BI$31)*(КАЛЕНДАРЬ!$BL17=GRID!$B$33:$BI$33), 0))*GRID!$B$65,
ROUNDUP(INDEX(GRID!$B$34:$BI$44,MATCH(C$7,GRID!$A$34:$A$44,0),MATCH(1,($U$2=GRID!$B$31:$BI$31)*(КАЛЕНДАРЬ!$BL17=GRID!$B$33:$BI$33),0))*GRID!$B$65*(1-GRID!$B$69),0))</f>
        <v>22704</v>
      </c>
      <c r="D585" s="47" cm="1">
        <f t="array" ref="D585">IF($I$2="Путешествия с детьми",
INDEX(GRID!$B$47:$BI$57,MATCH(C$7,GRID!$A$47:$A$57,0),MATCH(1,($U$2=GRID!$B$31:$BI$31)*(КАЛЕНДАРЬ!$BL17=GRID!$B$33:$BI$33), 0))*GRID!$B$65,
ROUNDUP(INDEX(GRID!$B$47:$BI$57,MATCH(C$7,GRID!$A$47:$A$57,0),MATCH(1,($U$2=GRID!$B$31:$BI$31)*(КАЛЕНДАРЬ!$BL17=GRID!$B$33:$BI$33),0))*GRID!$B$65*(1-GRID!$B$69),0))</f>
        <v>24940</v>
      </c>
      <c r="E585" s="47" cm="1">
        <f t="array" ref="E585">IF($I$2="Путешествия с детьми",
INDEX(GRID!$B$34:$BI$44,MATCH(E$7,GRID!$A$34:$A$44,0),MATCH(1,($U$2=GRID!$B$31:$BI$31)*(КАЛЕНДАРЬ!$BL17=GRID!$B$33:$BI$33), 0))*GRID!$B$65,
ROUNDUP(INDEX(GRID!$B$34:$BI$44,MATCH(E$7,GRID!$A$34:$A$44,0),MATCH(1,($U$2=GRID!$B$31:$BI$31)*(КАЛЕНДАРЬ!$BL17=GRID!$B$33:$BI$33),0))*GRID!$B$65*(1-GRID!$B$69),0))</f>
        <v>24424</v>
      </c>
      <c r="F585" s="47" cm="1">
        <f t="array" ref="F585">IF($I$2="Путешествия с детьми",
INDEX(GRID!$B$47:$BI$57,MATCH(E$7,GRID!$A$47:$A$57,0),MATCH(1,($U$2=GRID!$B$31:$BI$31)*(КАЛЕНДАРЬ!$BL17=GRID!$B$33:$BI$33), 0))*GRID!$B$65,
ROUNDUP(INDEX(GRID!$B$47:$BI$57,MATCH(E$7,GRID!$A$47:$A$57,0),MATCH(1,($U$2=GRID!$B$31:$BI$31)*(КАЛЕНДАРЬ!$BL17=GRID!$B$33:$BI$33),0))*GRID!$B$65*(1-GRID!$B$69),0))</f>
        <v>26660</v>
      </c>
      <c r="G585" s="47" cm="1">
        <f t="array" ref="G585">IF($I$2="Путешествия с детьми",
INDEX(GRID!$B$34:$BI$44,MATCH(G$7,GRID!$A$34:$A$44,0),MATCH(1,($U$2=GRID!$B$31:$BI$31)*(КАЛЕНДАРЬ!$BL17=GRID!$B$33:$BI$33), 0))*GRID!$B$65,
ROUNDUP(INDEX(GRID!$B$34:$BI$44,MATCH(G$7,GRID!$A$34:$A$44,0),MATCH(1,($U$2=GRID!$B$31:$BI$31)*(КАЛЕНДАРЬ!$BL17=GRID!$B$33:$BI$33),0))*GRID!$B$65*(1-GRID!$B$69),0))</f>
        <v>25370</v>
      </c>
      <c r="H585" s="47" cm="1">
        <f t="array" ref="H585">IF($I$2="Путешествия с детьми",
INDEX(GRID!$B$47:$BI$57,MATCH(G$7,GRID!$A$47:$A$57,0),MATCH(1,($U$2=GRID!$B$31:$BI$31)*(КАЛЕНДАРЬ!$BL17=GRID!$B$33:$BI$33), 0))*GRID!$B$65,
ROUNDUP(INDEX(GRID!$B$47:$BI$57,MATCH(G$7,GRID!$A$47:$A$57,0),MATCH(1,($U$2=GRID!$B$31:$BI$31)*(КАЛЕНДАРЬ!$BL17=GRID!$B$33:$BI$33),0))*GRID!$B$65*(1-GRID!$B$69),0))</f>
        <v>27606</v>
      </c>
      <c r="I585" s="47" cm="1">
        <f t="array" ref="I585">IF($I$2="Путешествия с детьми",
INDEX(GRID!$B$34:$BI$44,MATCH(I$7,GRID!$A$34:$A$44,0),MATCH(1,($U$2=GRID!$B$31:$BI$31)*(КАЛЕНДАРЬ!$BL17=GRID!$B$33:$BI$33), 0))*GRID!$B$65,
ROUNDUP(INDEX(GRID!$B$34:$BI$44,MATCH(I$7,GRID!$A$34:$A$44,0),MATCH(1,($U$2=GRID!$B$31:$BI$31)*(КАЛЕНДАРЬ!$BL17=GRID!$B$33:$BI$33),0))*GRID!$B$65*(1-GRID!$B$69),0))</f>
        <v>27090</v>
      </c>
      <c r="J585" s="47" cm="1">
        <f t="array" ref="J585">IF($I$2="Путешествия с детьми",
INDEX(GRID!$B$47:$BI$57,MATCH(I$7,GRID!$A$47:$A$57,0),MATCH(1,($U$2=GRID!$B$31:$BI$31)*(КАЛЕНДАРЬ!$BL17=GRID!$B$33:$BI$33), 0))*GRID!$B$65,
ROUNDUP(INDEX(GRID!$B$47:$BI$57,MATCH(I$7,GRID!$A$47:$A$57,0),MATCH(1,($U$2=GRID!$B$31:$BI$31)*(КАЛЕНДАРЬ!$BL17=GRID!$B$33:$BI$33),0))*GRID!$B$65*(1-GRID!$B$69),0))</f>
        <v>29326</v>
      </c>
      <c r="K585" s="47" cm="1">
        <f t="array" ref="K585">IF($I$2="Путешествия с детьми",
INDEX(GRID!$B$34:$BI$44,MATCH(K$7,GRID!$A$34:$A$44,0),MATCH(1,($U$2=GRID!$B$31:$BI$31)*(КАЛЕНДАРЬ!$BL17=GRID!$B$33:$BI$33), 0))*GRID!$B$65,
ROUNDUP(INDEX(GRID!$B$34:$BI$44,MATCH(K$7,GRID!$A$34:$A$44,0),MATCH(1,($U$2=GRID!$B$31:$BI$31)*(КАЛЕНДАРЬ!$BL17=GRID!$B$33:$BI$33),0))*GRID!$B$65*(1-GRID!$B$69),0))</f>
        <v>28036</v>
      </c>
      <c r="L585" s="47" cm="1">
        <f t="array" ref="L585">IF($I$2="Путешествия с детьми",
INDEX(GRID!$B$47:$BI$57,MATCH(K$7,GRID!$A$47:$A$57,0),MATCH(1,($U$2=GRID!$B$31:$BI$31)*(КАЛЕНДАРЬ!$BL17=GRID!$B$33:$BI$33), 0))*GRID!$B$65,
ROUNDUP(INDEX(GRID!$B$47:$BI$57,MATCH(K$7,GRID!$A$47:$A$57,0),MATCH(1,($U$2=GRID!$B$31:$BI$31)*(КАЛЕНДАРЬ!$BL17=GRID!$B$33:$BI$33),0))*GRID!$B$65*(1-GRID!$B$69),0))</f>
        <v>30272</v>
      </c>
      <c r="M585" s="47" cm="1">
        <f t="array" ref="M585">IF($I$2="Путешествия с детьми",
INDEX(GRID!$B$34:$BI$44,MATCH(M$7,GRID!$A$34:$A$44,0),MATCH(1,($U$2=GRID!$B$31:$BI$31)*(КАЛЕНДАРЬ!$BL17=GRID!$B$33:$BI$33), 0))*GRID!$B$65,
ROUNDUP(INDEX(GRID!$B$34:$BI$44,MATCH(M$7,GRID!$A$34:$A$44,0),MATCH(1,($U$2=GRID!$B$31:$BI$31)*(КАЛЕНДАРЬ!$BL17=GRID!$B$33:$BI$33),0))*GRID!$B$65*(1-GRID!$B$69),0))</f>
        <v>29756</v>
      </c>
      <c r="N585" s="47" cm="1">
        <f t="array" ref="N585">IF($I$2="Путешествия с детьми",
INDEX(GRID!$B$47:$BI$57,MATCH(M$7,GRID!$A$47:$A$57,0),MATCH(1,($U$2=GRID!$B$31:$BI$31)*(КАЛЕНДАРЬ!$BL17=GRID!$B$33:$BI$33), 0))*GRID!$B$65,
ROUNDUP(INDEX(GRID!$B$47:$BI$57,MATCH(M$7,GRID!$A$47:$A$57,0),MATCH(1,($U$2=GRID!$B$31:$BI$31)*(КАЛЕНДАРЬ!$BL17=GRID!$B$33:$BI$33),0))*GRID!$B$65*(1-GRID!$B$69),0))</f>
        <v>31992</v>
      </c>
      <c r="O585" s="47" cm="1">
        <f t="array" ref="O585">IF($I$2="Путешествия с детьми",
INDEX(GRID!$B$34:$BI$44,MATCH(O$7,GRID!$A$34:$A$44,0),MATCH(1,($U$2=GRID!$B$31:$BI$31)*(КАЛЕНДАРЬ!$BL17=GRID!$B$33:$BI$33), 0))*GRID!$B$65,
ROUNDUP(INDEX(GRID!$B$34:$BI$44,MATCH(O$7,GRID!$A$34:$A$44,0),MATCH(1,($U$2=GRID!$B$31:$BI$31)*(КАЛЕНДАРЬ!$BL17=GRID!$B$33:$BI$33),0))*GRID!$B$65*(1-GRID!$B$69),0))</f>
        <v>36292</v>
      </c>
      <c r="P585" s="47" cm="1">
        <f t="array" ref="P585">IF($I$2="Путешествия с детьми",
INDEX(GRID!$B$47:$BI$57,MATCH(O$7,GRID!$A$47:$A$57,0),MATCH(1,($U$2=GRID!$B$31:$BI$31)*(КАЛЕНДАРЬ!$BL17=GRID!$B$33:$BI$33), 0))*GRID!$B$65,
ROUNDUP(INDEX(GRID!$B$47:$BI$57,MATCH(O$7,GRID!$A$47:$A$57,0),MATCH(1,($U$2=GRID!$B$31:$BI$31)*(КАЛЕНДАРЬ!$BL17=GRID!$B$33:$BI$33),0))*GRID!$B$65*(1-GRID!$B$69),0))</f>
        <v>38528</v>
      </c>
      <c r="Q585" s="47" cm="1">
        <f t="array" ref="Q585">IF($I$2="Путешествия с детьми",
INDEX(GRID!$B$34:$BI$44,MATCH(Q$7,GRID!$A$34:$A$44,0),MATCH(1,($U$2=GRID!$B$31:$BI$31)*(КАЛЕНДАРЬ!$BL17=GRID!$B$33:$BI$33), 0))*GRID!$B$65,
ROUNDUP(INDEX(GRID!$B$34:$BI$44,MATCH(Q$7,GRID!$A$34:$A$44,0),MATCH(1,($U$2=GRID!$B$31:$BI$31)*(КАЛЕНДАРЬ!$BL17=GRID!$B$33:$BI$33),0))*GRID!$B$65*(1-GRID!$B$69),0))</f>
        <v>38184</v>
      </c>
      <c r="R585" s="47" cm="1">
        <f t="array" ref="R585">IF($I$2="Путешествия с детьми",
INDEX(GRID!$B$47:$BI$57,MATCH(Q$7,GRID!$A$47:$A$57,0),MATCH(1,($U$2=GRID!$B$31:$BI$31)*(КАЛЕНДАРЬ!$BL17=GRID!$B$33:$BI$33), 0))*GRID!$B$65,
ROUNDUP(INDEX(GRID!$B$47:$BI$57,MATCH(Q$7,GRID!$A$47:$A$57,0),MATCH(1,($U$2=GRID!$B$31:$BI$31)*(КАЛЕНДАРЬ!$BL17=GRID!$B$33:$BI$33),0))*GRID!$B$65*(1-GRID!$B$69),0))</f>
        <v>40420</v>
      </c>
      <c r="S585" s="47" cm="1">
        <f t="array" ref="S585">IF($I$2="Путешествия с детьми",
INDEX(GRID!$B$34:$BI$44,MATCH(S$7,GRID!$A$34:$A$44,0),MATCH(1,($U$2=GRID!$B$31:$BI$31)*(КАЛЕНДАРЬ!$BL17=GRID!$B$33:$BI$33), 0))*GRID!$B$65,
ROUNDUP(INDEX(GRID!$B$34:$BI$44,MATCH(S$7,GRID!$A$34:$A$44,0),MATCH(1,($U$2=GRID!$B$31:$BI$31)*(КАЛЕНДАРЬ!$BL17=GRID!$B$33:$BI$33),0))*GRID!$B$65*(1-GRID!$B$69),0))</f>
        <v>41452</v>
      </c>
      <c r="T585" s="47" cm="1">
        <f t="array" ref="T585">IF($I$2="Путешествия с детьми",
INDEX(GRID!$B$47:$BI$57,MATCH(S$7,GRID!$A$47:$A$57,0),MATCH(1,($U$2=GRID!$B$31:$BI$31)*(КАЛЕНДАРЬ!$BL17=GRID!$B$33:$BI$33), 0))*GRID!$B$65,
ROUNDUP(INDEX(GRID!$B$47:$BI$57,MATCH(S$7,GRID!$A$47:$A$57,0),MATCH(1,($U$2=GRID!$B$31:$BI$31)*(КАЛЕНДАРЬ!$BL17=GRID!$B$33:$BI$33),0))*GRID!$B$65*(1-GRID!$B$69),0))</f>
        <v>43688</v>
      </c>
      <c r="U585" s="47" cm="1">
        <f t="array" ref="U585">IF($I$2="Путешествия с детьми",
INDEX(GRID!$B$34:$BI$44,MATCH(U$7,GRID!$A$34:$A$44,0),MATCH(1,($U$2=GRID!$B$31:$BI$31)*(КАЛЕНДАРЬ!$BL17=GRID!$B$33:$BI$33), 0))*GRID!$B$65,
ROUNDUP(INDEX(GRID!$B$34:$BI$44,MATCH(U$7,GRID!$A$34:$A$44,0),MATCH(1,($U$2=GRID!$B$31:$BI$31)*(КАЛЕНДАРЬ!$BL17=GRID!$B$33:$BI$33),0))*GRID!$B$65*(1-GRID!$B$69),0))</f>
        <v>47042</v>
      </c>
      <c r="V585" s="47" cm="1">
        <f t="array" ref="V585">IF($I$2="Путешествия с детьми",
INDEX(GRID!$B$47:$BI$57,MATCH(U$7,GRID!$A$47:$A$57,0),MATCH(1,($U$2=GRID!$B$31:$BI$31)*(КАЛЕНДАРЬ!$BL17=GRID!$B$33:$BI$33), 0))*GRID!$B$65,
ROUNDUP(INDEX(GRID!$B$47:$BI$57,MATCH(U$7,GRID!$A$47:$A$57,0),MATCH(1,($U$2=GRID!$B$31:$BI$31)*(КАЛЕНДАРЬ!$BL17=GRID!$B$33:$BI$33),0))*GRID!$B$65*(1-GRID!$B$69),0))</f>
        <v>49278</v>
      </c>
      <c r="W585" s="47" cm="1">
        <f t="array" ref="W585">IF($I$2="Путешествия с детьми",
INDEX(GRID!$B$34:$BI$44,MATCH(W$7,GRID!$A$34:$A$44,0),MATCH(1,($U$2=GRID!$B$31:$BI$31)*(КАЛЕНДАРЬ!$BL17=GRID!$B$33:$BI$33), 0))*GRID!$B$65,
ROUNDUP(INDEX(GRID!$B$34:$BI$44,MATCH(W$7,GRID!$A$34:$A$44,0),MATCH(1,($U$2=GRID!$B$31:$BI$31)*(КАЛЕНДАРЬ!$BL17=GRID!$B$33:$BI$33),0))*GRID!$B$65*(1-GRID!$B$69),0))</f>
        <v>152994</v>
      </c>
      <c r="X585" s="47" cm="1">
        <f t="array" ref="X585">IF($I$2="Путешествия с детьми",
INDEX(GRID!$B$47:$BI$57,MATCH(W$7,GRID!$A$47:$A$57,0),MATCH(1,($U$2=GRID!$B$31:$BI$31)*(КАЛЕНДАРЬ!$BL17=GRID!$B$33:$BI$33), 0))*GRID!$B$65,
ROUNDUP(INDEX(GRID!$B$47:$BI$57,MATCH(W$7,GRID!$A$47:$A$57,0),MATCH(1,($U$2=GRID!$B$31:$BI$31)*(КАЛЕНДАРЬ!$BL17=GRID!$B$33:$BI$33),0))*GRID!$B$65*(1-GRID!$B$69),0))</f>
        <v>155230</v>
      </c>
    </row>
    <row r="586" spans="1:24" s="201" customFormat="1" ht="13.5" customHeight="1" x14ac:dyDescent="0.2">
      <c r="A586" s="117" t="s">
        <v>44</v>
      </c>
      <c r="B586" s="117">
        <v>15</v>
      </c>
      <c r="C586" s="138" cm="1">
        <f t="array" ref="C586">IF($I$2="Путешествия с детьми",
INDEX(GRID!$B$34:$BI$44,MATCH(C$7,GRID!$A$34:$A$44,0),MATCH(1,($U$2=GRID!$B$31:$BI$31)*(КАЛЕНДАРЬ!$BL18=GRID!$B$33:$BI$33), 0))*GRID!$B$65,
ROUNDUP(INDEX(GRID!$B$34:$BI$44,MATCH(C$7,GRID!$A$34:$A$44,0),MATCH(1,($U$2=GRID!$B$31:$BI$31)*(КАЛЕНДАРЬ!$BL18=GRID!$B$33:$BI$33),0))*GRID!$B$65*(1-GRID!$B$69),0))</f>
        <v>22704</v>
      </c>
      <c r="D586" s="47" cm="1">
        <f t="array" ref="D586">IF($I$2="Путешествия с детьми",
INDEX(GRID!$B$47:$BI$57,MATCH(C$7,GRID!$A$47:$A$57,0),MATCH(1,($U$2=GRID!$B$31:$BI$31)*(КАЛЕНДАРЬ!$BL18=GRID!$B$33:$BI$33), 0))*GRID!$B$65,
ROUNDUP(INDEX(GRID!$B$47:$BI$57,MATCH(C$7,GRID!$A$47:$A$57,0),MATCH(1,($U$2=GRID!$B$31:$BI$31)*(КАЛЕНДАРЬ!$BL18=GRID!$B$33:$BI$33),0))*GRID!$B$65*(1-GRID!$B$69),0))</f>
        <v>24940</v>
      </c>
      <c r="E586" s="47" cm="1">
        <f t="array" ref="E586">IF($I$2="Путешествия с детьми",
INDEX(GRID!$B$34:$BI$44,MATCH(E$7,GRID!$A$34:$A$44,0),MATCH(1,($U$2=GRID!$B$31:$BI$31)*(КАЛЕНДАРЬ!$BL18=GRID!$B$33:$BI$33), 0))*GRID!$B$65,
ROUNDUP(INDEX(GRID!$B$34:$BI$44,MATCH(E$7,GRID!$A$34:$A$44,0),MATCH(1,($U$2=GRID!$B$31:$BI$31)*(КАЛЕНДАРЬ!$BL18=GRID!$B$33:$BI$33),0))*GRID!$B$65*(1-GRID!$B$69),0))</f>
        <v>24424</v>
      </c>
      <c r="F586" s="47" cm="1">
        <f t="array" ref="F586">IF($I$2="Путешествия с детьми",
INDEX(GRID!$B$47:$BI$57,MATCH(E$7,GRID!$A$47:$A$57,0),MATCH(1,($U$2=GRID!$B$31:$BI$31)*(КАЛЕНДАРЬ!$BL18=GRID!$B$33:$BI$33), 0))*GRID!$B$65,
ROUNDUP(INDEX(GRID!$B$47:$BI$57,MATCH(E$7,GRID!$A$47:$A$57,0),MATCH(1,($U$2=GRID!$B$31:$BI$31)*(КАЛЕНДАРЬ!$BL18=GRID!$B$33:$BI$33),0))*GRID!$B$65*(1-GRID!$B$69),0))</f>
        <v>26660</v>
      </c>
      <c r="G586" s="47" cm="1">
        <f t="array" ref="G586">IF($I$2="Путешествия с детьми",
INDEX(GRID!$B$34:$BI$44,MATCH(G$7,GRID!$A$34:$A$44,0),MATCH(1,($U$2=GRID!$B$31:$BI$31)*(КАЛЕНДАРЬ!$BL18=GRID!$B$33:$BI$33), 0))*GRID!$B$65,
ROUNDUP(INDEX(GRID!$B$34:$BI$44,MATCH(G$7,GRID!$A$34:$A$44,0),MATCH(1,($U$2=GRID!$B$31:$BI$31)*(КАЛЕНДАРЬ!$BL18=GRID!$B$33:$BI$33),0))*GRID!$B$65*(1-GRID!$B$69),0))</f>
        <v>25370</v>
      </c>
      <c r="H586" s="47" cm="1">
        <f t="array" ref="H586">IF($I$2="Путешествия с детьми",
INDEX(GRID!$B$47:$BI$57,MATCH(G$7,GRID!$A$47:$A$57,0),MATCH(1,($U$2=GRID!$B$31:$BI$31)*(КАЛЕНДАРЬ!$BL18=GRID!$B$33:$BI$33), 0))*GRID!$B$65,
ROUNDUP(INDEX(GRID!$B$47:$BI$57,MATCH(G$7,GRID!$A$47:$A$57,0),MATCH(1,($U$2=GRID!$B$31:$BI$31)*(КАЛЕНДАРЬ!$BL18=GRID!$B$33:$BI$33),0))*GRID!$B$65*(1-GRID!$B$69),0))</f>
        <v>27606</v>
      </c>
      <c r="I586" s="47" cm="1">
        <f t="array" ref="I586">IF($I$2="Путешествия с детьми",
INDEX(GRID!$B$34:$BI$44,MATCH(I$7,GRID!$A$34:$A$44,0),MATCH(1,($U$2=GRID!$B$31:$BI$31)*(КАЛЕНДАРЬ!$BL18=GRID!$B$33:$BI$33), 0))*GRID!$B$65,
ROUNDUP(INDEX(GRID!$B$34:$BI$44,MATCH(I$7,GRID!$A$34:$A$44,0),MATCH(1,($U$2=GRID!$B$31:$BI$31)*(КАЛЕНДАРЬ!$BL18=GRID!$B$33:$BI$33),0))*GRID!$B$65*(1-GRID!$B$69),0))</f>
        <v>27090</v>
      </c>
      <c r="J586" s="47" cm="1">
        <f t="array" ref="J586">IF($I$2="Путешествия с детьми",
INDEX(GRID!$B$47:$BI$57,MATCH(I$7,GRID!$A$47:$A$57,0),MATCH(1,($U$2=GRID!$B$31:$BI$31)*(КАЛЕНДАРЬ!$BL18=GRID!$B$33:$BI$33), 0))*GRID!$B$65,
ROUNDUP(INDEX(GRID!$B$47:$BI$57,MATCH(I$7,GRID!$A$47:$A$57,0),MATCH(1,($U$2=GRID!$B$31:$BI$31)*(КАЛЕНДАРЬ!$BL18=GRID!$B$33:$BI$33),0))*GRID!$B$65*(1-GRID!$B$69),0))</f>
        <v>29326</v>
      </c>
      <c r="K586" s="47" cm="1">
        <f t="array" ref="K586">IF($I$2="Путешествия с детьми",
INDEX(GRID!$B$34:$BI$44,MATCH(K$7,GRID!$A$34:$A$44,0),MATCH(1,($U$2=GRID!$B$31:$BI$31)*(КАЛЕНДАРЬ!$BL18=GRID!$B$33:$BI$33), 0))*GRID!$B$65,
ROUNDUP(INDEX(GRID!$B$34:$BI$44,MATCH(K$7,GRID!$A$34:$A$44,0),MATCH(1,($U$2=GRID!$B$31:$BI$31)*(КАЛЕНДАРЬ!$BL18=GRID!$B$33:$BI$33),0))*GRID!$B$65*(1-GRID!$B$69),0))</f>
        <v>28036</v>
      </c>
      <c r="L586" s="47" cm="1">
        <f t="array" ref="L586">IF($I$2="Путешествия с детьми",
INDEX(GRID!$B$47:$BI$57,MATCH(K$7,GRID!$A$47:$A$57,0),MATCH(1,($U$2=GRID!$B$31:$BI$31)*(КАЛЕНДАРЬ!$BL18=GRID!$B$33:$BI$33), 0))*GRID!$B$65,
ROUNDUP(INDEX(GRID!$B$47:$BI$57,MATCH(K$7,GRID!$A$47:$A$57,0),MATCH(1,($U$2=GRID!$B$31:$BI$31)*(КАЛЕНДАРЬ!$BL18=GRID!$B$33:$BI$33),0))*GRID!$B$65*(1-GRID!$B$69),0))</f>
        <v>30272</v>
      </c>
      <c r="M586" s="47" cm="1">
        <f t="array" ref="M586">IF($I$2="Путешествия с детьми",
INDEX(GRID!$B$34:$BI$44,MATCH(M$7,GRID!$A$34:$A$44,0),MATCH(1,($U$2=GRID!$B$31:$BI$31)*(КАЛЕНДАРЬ!$BL18=GRID!$B$33:$BI$33), 0))*GRID!$B$65,
ROUNDUP(INDEX(GRID!$B$34:$BI$44,MATCH(M$7,GRID!$A$34:$A$44,0),MATCH(1,($U$2=GRID!$B$31:$BI$31)*(КАЛЕНДАРЬ!$BL18=GRID!$B$33:$BI$33),0))*GRID!$B$65*(1-GRID!$B$69),0))</f>
        <v>29756</v>
      </c>
      <c r="N586" s="47" cm="1">
        <f t="array" ref="N586">IF($I$2="Путешествия с детьми",
INDEX(GRID!$B$47:$BI$57,MATCH(M$7,GRID!$A$47:$A$57,0),MATCH(1,($U$2=GRID!$B$31:$BI$31)*(КАЛЕНДАРЬ!$BL18=GRID!$B$33:$BI$33), 0))*GRID!$B$65,
ROUNDUP(INDEX(GRID!$B$47:$BI$57,MATCH(M$7,GRID!$A$47:$A$57,0),MATCH(1,($U$2=GRID!$B$31:$BI$31)*(КАЛЕНДАРЬ!$BL18=GRID!$B$33:$BI$33),0))*GRID!$B$65*(1-GRID!$B$69),0))</f>
        <v>31992</v>
      </c>
      <c r="O586" s="47" cm="1">
        <f t="array" ref="O586">IF($I$2="Путешествия с детьми",
INDEX(GRID!$B$34:$BI$44,MATCH(O$7,GRID!$A$34:$A$44,0),MATCH(1,($U$2=GRID!$B$31:$BI$31)*(КАЛЕНДАРЬ!$BL18=GRID!$B$33:$BI$33), 0))*GRID!$B$65,
ROUNDUP(INDEX(GRID!$B$34:$BI$44,MATCH(O$7,GRID!$A$34:$A$44,0),MATCH(1,($U$2=GRID!$B$31:$BI$31)*(КАЛЕНДАРЬ!$BL18=GRID!$B$33:$BI$33),0))*GRID!$B$65*(1-GRID!$B$69),0))</f>
        <v>36292</v>
      </c>
      <c r="P586" s="47" cm="1">
        <f t="array" ref="P586">IF($I$2="Путешествия с детьми",
INDEX(GRID!$B$47:$BI$57,MATCH(O$7,GRID!$A$47:$A$57,0),MATCH(1,($U$2=GRID!$B$31:$BI$31)*(КАЛЕНДАРЬ!$BL18=GRID!$B$33:$BI$33), 0))*GRID!$B$65,
ROUNDUP(INDEX(GRID!$B$47:$BI$57,MATCH(O$7,GRID!$A$47:$A$57,0),MATCH(1,($U$2=GRID!$B$31:$BI$31)*(КАЛЕНДАРЬ!$BL18=GRID!$B$33:$BI$33),0))*GRID!$B$65*(1-GRID!$B$69),0))</f>
        <v>38528</v>
      </c>
      <c r="Q586" s="47" cm="1">
        <f t="array" ref="Q586">IF($I$2="Путешествия с детьми",
INDEX(GRID!$B$34:$BI$44,MATCH(Q$7,GRID!$A$34:$A$44,0),MATCH(1,($U$2=GRID!$B$31:$BI$31)*(КАЛЕНДАРЬ!$BL18=GRID!$B$33:$BI$33), 0))*GRID!$B$65,
ROUNDUP(INDEX(GRID!$B$34:$BI$44,MATCH(Q$7,GRID!$A$34:$A$44,0),MATCH(1,($U$2=GRID!$B$31:$BI$31)*(КАЛЕНДАРЬ!$BL18=GRID!$B$33:$BI$33),0))*GRID!$B$65*(1-GRID!$B$69),0))</f>
        <v>38184</v>
      </c>
      <c r="R586" s="47" cm="1">
        <f t="array" ref="R586">IF($I$2="Путешествия с детьми",
INDEX(GRID!$B$47:$BI$57,MATCH(Q$7,GRID!$A$47:$A$57,0),MATCH(1,($U$2=GRID!$B$31:$BI$31)*(КАЛЕНДАРЬ!$BL18=GRID!$B$33:$BI$33), 0))*GRID!$B$65,
ROUNDUP(INDEX(GRID!$B$47:$BI$57,MATCH(Q$7,GRID!$A$47:$A$57,0),MATCH(1,($U$2=GRID!$B$31:$BI$31)*(КАЛЕНДАРЬ!$BL18=GRID!$B$33:$BI$33),0))*GRID!$B$65*(1-GRID!$B$69),0))</f>
        <v>40420</v>
      </c>
      <c r="S586" s="47" cm="1">
        <f t="array" ref="S586">IF($I$2="Путешествия с детьми",
INDEX(GRID!$B$34:$BI$44,MATCH(S$7,GRID!$A$34:$A$44,0),MATCH(1,($U$2=GRID!$B$31:$BI$31)*(КАЛЕНДАРЬ!$BL18=GRID!$B$33:$BI$33), 0))*GRID!$B$65,
ROUNDUP(INDEX(GRID!$B$34:$BI$44,MATCH(S$7,GRID!$A$34:$A$44,0),MATCH(1,($U$2=GRID!$B$31:$BI$31)*(КАЛЕНДАРЬ!$BL18=GRID!$B$33:$BI$33),0))*GRID!$B$65*(1-GRID!$B$69),0))</f>
        <v>41452</v>
      </c>
      <c r="T586" s="47" cm="1">
        <f t="array" ref="T586">IF($I$2="Путешествия с детьми",
INDEX(GRID!$B$47:$BI$57,MATCH(S$7,GRID!$A$47:$A$57,0),MATCH(1,($U$2=GRID!$B$31:$BI$31)*(КАЛЕНДАРЬ!$BL18=GRID!$B$33:$BI$33), 0))*GRID!$B$65,
ROUNDUP(INDEX(GRID!$B$47:$BI$57,MATCH(S$7,GRID!$A$47:$A$57,0),MATCH(1,($U$2=GRID!$B$31:$BI$31)*(КАЛЕНДАРЬ!$BL18=GRID!$B$33:$BI$33),0))*GRID!$B$65*(1-GRID!$B$69),0))</f>
        <v>43688</v>
      </c>
      <c r="U586" s="47" cm="1">
        <f t="array" ref="U586">IF($I$2="Путешествия с детьми",
INDEX(GRID!$B$34:$BI$44,MATCH(U$7,GRID!$A$34:$A$44,0),MATCH(1,($U$2=GRID!$B$31:$BI$31)*(КАЛЕНДАРЬ!$BL18=GRID!$B$33:$BI$33), 0))*GRID!$B$65,
ROUNDUP(INDEX(GRID!$B$34:$BI$44,MATCH(U$7,GRID!$A$34:$A$44,0),MATCH(1,($U$2=GRID!$B$31:$BI$31)*(КАЛЕНДАРЬ!$BL18=GRID!$B$33:$BI$33),0))*GRID!$B$65*(1-GRID!$B$69),0))</f>
        <v>47042</v>
      </c>
      <c r="V586" s="47" cm="1">
        <f t="array" ref="V586">IF($I$2="Путешествия с детьми",
INDEX(GRID!$B$47:$BI$57,MATCH(U$7,GRID!$A$47:$A$57,0),MATCH(1,($U$2=GRID!$B$31:$BI$31)*(КАЛЕНДАРЬ!$BL18=GRID!$B$33:$BI$33), 0))*GRID!$B$65,
ROUNDUP(INDEX(GRID!$B$47:$BI$57,MATCH(U$7,GRID!$A$47:$A$57,0),MATCH(1,($U$2=GRID!$B$31:$BI$31)*(КАЛЕНДАРЬ!$BL18=GRID!$B$33:$BI$33),0))*GRID!$B$65*(1-GRID!$B$69),0))</f>
        <v>49278</v>
      </c>
      <c r="W586" s="47" cm="1">
        <f t="array" ref="W586">IF($I$2="Путешествия с детьми",
INDEX(GRID!$B$34:$BI$44,MATCH(W$7,GRID!$A$34:$A$44,0),MATCH(1,($U$2=GRID!$B$31:$BI$31)*(КАЛЕНДАРЬ!$BL18=GRID!$B$33:$BI$33), 0))*GRID!$B$65,
ROUNDUP(INDEX(GRID!$B$34:$BI$44,MATCH(W$7,GRID!$A$34:$A$44,0),MATCH(1,($U$2=GRID!$B$31:$BI$31)*(КАЛЕНДАРЬ!$BL18=GRID!$B$33:$BI$33),0))*GRID!$B$65*(1-GRID!$B$69),0))</f>
        <v>152994</v>
      </c>
      <c r="X586" s="47" cm="1">
        <f t="array" ref="X586">IF($I$2="Путешествия с детьми",
INDEX(GRID!$B$47:$BI$57,MATCH(W$7,GRID!$A$47:$A$57,0),MATCH(1,($U$2=GRID!$B$31:$BI$31)*(КАЛЕНДАРЬ!$BL18=GRID!$B$33:$BI$33), 0))*GRID!$B$65,
ROUNDUP(INDEX(GRID!$B$47:$BI$57,MATCH(W$7,GRID!$A$47:$A$57,0),MATCH(1,($U$2=GRID!$B$31:$BI$31)*(КАЛЕНДАРЬ!$BL18=GRID!$B$33:$BI$33),0))*GRID!$B$65*(1-GRID!$B$69),0))</f>
        <v>155230</v>
      </c>
    </row>
    <row r="587" spans="1:24" s="201" customFormat="1" ht="13.5" customHeight="1" x14ac:dyDescent="0.2">
      <c r="A587" s="117" t="s">
        <v>45</v>
      </c>
      <c r="B587" s="117">
        <v>16</v>
      </c>
      <c r="C587" s="138" cm="1">
        <f t="array" ref="C587">IF($I$2="Путешествия с детьми",
INDEX(GRID!$B$34:$BI$44,MATCH(C$7,GRID!$A$34:$A$44,0),MATCH(1,($U$2=GRID!$B$31:$BI$31)*(КАЛЕНДАРЬ!$BL19=GRID!$B$33:$BI$33), 0))*GRID!$B$65,
ROUNDUP(INDEX(GRID!$B$34:$BI$44,MATCH(C$7,GRID!$A$34:$A$44,0),MATCH(1,($U$2=GRID!$B$31:$BI$31)*(КАЛЕНДАРЬ!$BL19=GRID!$B$33:$BI$33),0))*GRID!$B$65*(1-GRID!$B$69),0))</f>
        <v>22704</v>
      </c>
      <c r="D587" s="47" cm="1">
        <f t="array" ref="D587">IF($I$2="Путешествия с детьми",
INDEX(GRID!$B$47:$BI$57,MATCH(C$7,GRID!$A$47:$A$57,0),MATCH(1,($U$2=GRID!$B$31:$BI$31)*(КАЛЕНДАРЬ!$BL19=GRID!$B$33:$BI$33), 0))*GRID!$B$65,
ROUNDUP(INDEX(GRID!$B$47:$BI$57,MATCH(C$7,GRID!$A$47:$A$57,0),MATCH(1,($U$2=GRID!$B$31:$BI$31)*(КАЛЕНДАРЬ!$BL19=GRID!$B$33:$BI$33),0))*GRID!$B$65*(1-GRID!$B$69),0))</f>
        <v>24940</v>
      </c>
      <c r="E587" s="47" cm="1">
        <f t="array" ref="E587">IF($I$2="Путешествия с детьми",
INDEX(GRID!$B$34:$BI$44,MATCH(E$7,GRID!$A$34:$A$44,0),MATCH(1,($U$2=GRID!$B$31:$BI$31)*(КАЛЕНДАРЬ!$BL19=GRID!$B$33:$BI$33), 0))*GRID!$B$65,
ROUNDUP(INDEX(GRID!$B$34:$BI$44,MATCH(E$7,GRID!$A$34:$A$44,0),MATCH(1,($U$2=GRID!$B$31:$BI$31)*(КАЛЕНДАРЬ!$BL19=GRID!$B$33:$BI$33),0))*GRID!$B$65*(1-GRID!$B$69),0))</f>
        <v>24424</v>
      </c>
      <c r="F587" s="47" cm="1">
        <f t="array" ref="F587">IF($I$2="Путешествия с детьми",
INDEX(GRID!$B$47:$BI$57,MATCH(E$7,GRID!$A$47:$A$57,0),MATCH(1,($U$2=GRID!$B$31:$BI$31)*(КАЛЕНДАРЬ!$BL19=GRID!$B$33:$BI$33), 0))*GRID!$B$65,
ROUNDUP(INDEX(GRID!$B$47:$BI$57,MATCH(E$7,GRID!$A$47:$A$57,0),MATCH(1,($U$2=GRID!$B$31:$BI$31)*(КАЛЕНДАРЬ!$BL19=GRID!$B$33:$BI$33),0))*GRID!$B$65*(1-GRID!$B$69),0))</f>
        <v>26660</v>
      </c>
      <c r="G587" s="47" cm="1">
        <f t="array" ref="G587">IF($I$2="Путешествия с детьми",
INDEX(GRID!$B$34:$BI$44,MATCH(G$7,GRID!$A$34:$A$44,0),MATCH(1,($U$2=GRID!$B$31:$BI$31)*(КАЛЕНДАРЬ!$BL19=GRID!$B$33:$BI$33), 0))*GRID!$B$65,
ROUNDUP(INDEX(GRID!$B$34:$BI$44,MATCH(G$7,GRID!$A$34:$A$44,0),MATCH(1,($U$2=GRID!$B$31:$BI$31)*(КАЛЕНДАРЬ!$BL19=GRID!$B$33:$BI$33),0))*GRID!$B$65*(1-GRID!$B$69),0))</f>
        <v>25370</v>
      </c>
      <c r="H587" s="47" cm="1">
        <f t="array" ref="H587">IF($I$2="Путешествия с детьми",
INDEX(GRID!$B$47:$BI$57,MATCH(G$7,GRID!$A$47:$A$57,0),MATCH(1,($U$2=GRID!$B$31:$BI$31)*(КАЛЕНДАРЬ!$BL19=GRID!$B$33:$BI$33), 0))*GRID!$B$65,
ROUNDUP(INDEX(GRID!$B$47:$BI$57,MATCH(G$7,GRID!$A$47:$A$57,0),MATCH(1,($U$2=GRID!$B$31:$BI$31)*(КАЛЕНДАРЬ!$BL19=GRID!$B$33:$BI$33),0))*GRID!$B$65*(1-GRID!$B$69),0))</f>
        <v>27606</v>
      </c>
      <c r="I587" s="47" cm="1">
        <f t="array" ref="I587">IF($I$2="Путешествия с детьми",
INDEX(GRID!$B$34:$BI$44,MATCH(I$7,GRID!$A$34:$A$44,0),MATCH(1,($U$2=GRID!$B$31:$BI$31)*(КАЛЕНДАРЬ!$BL19=GRID!$B$33:$BI$33), 0))*GRID!$B$65,
ROUNDUP(INDEX(GRID!$B$34:$BI$44,MATCH(I$7,GRID!$A$34:$A$44,0),MATCH(1,($U$2=GRID!$B$31:$BI$31)*(КАЛЕНДАРЬ!$BL19=GRID!$B$33:$BI$33),0))*GRID!$B$65*(1-GRID!$B$69),0))</f>
        <v>27090</v>
      </c>
      <c r="J587" s="47" cm="1">
        <f t="array" ref="J587">IF($I$2="Путешествия с детьми",
INDEX(GRID!$B$47:$BI$57,MATCH(I$7,GRID!$A$47:$A$57,0),MATCH(1,($U$2=GRID!$B$31:$BI$31)*(КАЛЕНДАРЬ!$BL19=GRID!$B$33:$BI$33), 0))*GRID!$B$65,
ROUNDUP(INDEX(GRID!$B$47:$BI$57,MATCH(I$7,GRID!$A$47:$A$57,0),MATCH(1,($U$2=GRID!$B$31:$BI$31)*(КАЛЕНДАРЬ!$BL19=GRID!$B$33:$BI$33),0))*GRID!$B$65*(1-GRID!$B$69),0))</f>
        <v>29326</v>
      </c>
      <c r="K587" s="47" cm="1">
        <f t="array" ref="K587">IF($I$2="Путешествия с детьми",
INDEX(GRID!$B$34:$BI$44,MATCH(K$7,GRID!$A$34:$A$44,0),MATCH(1,($U$2=GRID!$B$31:$BI$31)*(КАЛЕНДАРЬ!$BL19=GRID!$B$33:$BI$33), 0))*GRID!$B$65,
ROUNDUP(INDEX(GRID!$B$34:$BI$44,MATCH(K$7,GRID!$A$34:$A$44,0),MATCH(1,($U$2=GRID!$B$31:$BI$31)*(КАЛЕНДАРЬ!$BL19=GRID!$B$33:$BI$33),0))*GRID!$B$65*(1-GRID!$B$69),0))</f>
        <v>28036</v>
      </c>
      <c r="L587" s="47" cm="1">
        <f t="array" ref="L587">IF($I$2="Путешествия с детьми",
INDEX(GRID!$B$47:$BI$57,MATCH(K$7,GRID!$A$47:$A$57,0),MATCH(1,($U$2=GRID!$B$31:$BI$31)*(КАЛЕНДАРЬ!$BL19=GRID!$B$33:$BI$33), 0))*GRID!$B$65,
ROUNDUP(INDEX(GRID!$B$47:$BI$57,MATCH(K$7,GRID!$A$47:$A$57,0),MATCH(1,($U$2=GRID!$B$31:$BI$31)*(КАЛЕНДАРЬ!$BL19=GRID!$B$33:$BI$33),0))*GRID!$B$65*(1-GRID!$B$69),0))</f>
        <v>30272</v>
      </c>
      <c r="M587" s="47" cm="1">
        <f t="array" ref="M587">IF($I$2="Путешествия с детьми",
INDEX(GRID!$B$34:$BI$44,MATCH(M$7,GRID!$A$34:$A$44,0),MATCH(1,($U$2=GRID!$B$31:$BI$31)*(КАЛЕНДАРЬ!$BL19=GRID!$B$33:$BI$33), 0))*GRID!$B$65,
ROUNDUP(INDEX(GRID!$B$34:$BI$44,MATCH(M$7,GRID!$A$34:$A$44,0),MATCH(1,($U$2=GRID!$B$31:$BI$31)*(КАЛЕНДАРЬ!$BL19=GRID!$B$33:$BI$33),0))*GRID!$B$65*(1-GRID!$B$69),0))</f>
        <v>29756</v>
      </c>
      <c r="N587" s="47" cm="1">
        <f t="array" ref="N587">IF($I$2="Путешествия с детьми",
INDEX(GRID!$B$47:$BI$57,MATCH(M$7,GRID!$A$47:$A$57,0),MATCH(1,($U$2=GRID!$B$31:$BI$31)*(КАЛЕНДАРЬ!$BL19=GRID!$B$33:$BI$33), 0))*GRID!$B$65,
ROUNDUP(INDEX(GRID!$B$47:$BI$57,MATCH(M$7,GRID!$A$47:$A$57,0),MATCH(1,($U$2=GRID!$B$31:$BI$31)*(КАЛЕНДАРЬ!$BL19=GRID!$B$33:$BI$33),0))*GRID!$B$65*(1-GRID!$B$69),0))</f>
        <v>31992</v>
      </c>
      <c r="O587" s="47" cm="1">
        <f t="array" ref="O587">IF($I$2="Путешествия с детьми",
INDEX(GRID!$B$34:$BI$44,MATCH(O$7,GRID!$A$34:$A$44,0),MATCH(1,($U$2=GRID!$B$31:$BI$31)*(КАЛЕНДАРЬ!$BL19=GRID!$B$33:$BI$33), 0))*GRID!$B$65,
ROUNDUP(INDEX(GRID!$B$34:$BI$44,MATCH(O$7,GRID!$A$34:$A$44,0),MATCH(1,($U$2=GRID!$B$31:$BI$31)*(КАЛЕНДАРЬ!$BL19=GRID!$B$33:$BI$33),0))*GRID!$B$65*(1-GRID!$B$69),0))</f>
        <v>36292</v>
      </c>
      <c r="P587" s="47" cm="1">
        <f t="array" ref="P587">IF($I$2="Путешествия с детьми",
INDEX(GRID!$B$47:$BI$57,MATCH(O$7,GRID!$A$47:$A$57,0),MATCH(1,($U$2=GRID!$B$31:$BI$31)*(КАЛЕНДАРЬ!$BL19=GRID!$B$33:$BI$33), 0))*GRID!$B$65,
ROUNDUP(INDEX(GRID!$B$47:$BI$57,MATCH(O$7,GRID!$A$47:$A$57,0),MATCH(1,($U$2=GRID!$B$31:$BI$31)*(КАЛЕНДАРЬ!$BL19=GRID!$B$33:$BI$33),0))*GRID!$B$65*(1-GRID!$B$69),0))</f>
        <v>38528</v>
      </c>
      <c r="Q587" s="47" cm="1">
        <f t="array" ref="Q587">IF($I$2="Путешествия с детьми",
INDEX(GRID!$B$34:$BI$44,MATCH(Q$7,GRID!$A$34:$A$44,0),MATCH(1,($U$2=GRID!$B$31:$BI$31)*(КАЛЕНДАРЬ!$BL19=GRID!$B$33:$BI$33), 0))*GRID!$B$65,
ROUNDUP(INDEX(GRID!$B$34:$BI$44,MATCH(Q$7,GRID!$A$34:$A$44,0),MATCH(1,($U$2=GRID!$B$31:$BI$31)*(КАЛЕНДАРЬ!$BL19=GRID!$B$33:$BI$33),0))*GRID!$B$65*(1-GRID!$B$69),0))</f>
        <v>38184</v>
      </c>
      <c r="R587" s="47" cm="1">
        <f t="array" ref="R587">IF($I$2="Путешествия с детьми",
INDEX(GRID!$B$47:$BI$57,MATCH(Q$7,GRID!$A$47:$A$57,0),MATCH(1,($U$2=GRID!$B$31:$BI$31)*(КАЛЕНДАРЬ!$BL19=GRID!$B$33:$BI$33), 0))*GRID!$B$65,
ROUNDUP(INDEX(GRID!$B$47:$BI$57,MATCH(Q$7,GRID!$A$47:$A$57,0),MATCH(1,($U$2=GRID!$B$31:$BI$31)*(КАЛЕНДАРЬ!$BL19=GRID!$B$33:$BI$33),0))*GRID!$B$65*(1-GRID!$B$69),0))</f>
        <v>40420</v>
      </c>
      <c r="S587" s="47" cm="1">
        <f t="array" ref="S587">IF($I$2="Путешествия с детьми",
INDEX(GRID!$B$34:$BI$44,MATCH(S$7,GRID!$A$34:$A$44,0),MATCH(1,($U$2=GRID!$B$31:$BI$31)*(КАЛЕНДАРЬ!$BL19=GRID!$B$33:$BI$33), 0))*GRID!$B$65,
ROUNDUP(INDEX(GRID!$B$34:$BI$44,MATCH(S$7,GRID!$A$34:$A$44,0),MATCH(1,($U$2=GRID!$B$31:$BI$31)*(КАЛЕНДАРЬ!$BL19=GRID!$B$33:$BI$33),0))*GRID!$B$65*(1-GRID!$B$69),0))</f>
        <v>41452</v>
      </c>
      <c r="T587" s="47" cm="1">
        <f t="array" ref="T587">IF($I$2="Путешествия с детьми",
INDEX(GRID!$B$47:$BI$57,MATCH(S$7,GRID!$A$47:$A$57,0),MATCH(1,($U$2=GRID!$B$31:$BI$31)*(КАЛЕНДАРЬ!$BL19=GRID!$B$33:$BI$33), 0))*GRID!$B$65,
ROUNDUP(INDEX(GRID!$B$47:$BI$57,MATCH(S$7,GRID!$A$47:$A$57,0),MATCH(1,($U$2=GRID!$B$31:$BI$31)*(КАЛЕНДАРЬ!$BL19=GRID!$B$33:$BI$33),0))*GRID!$B$65*(1-GRID!$B$69),0))</f>
        <v>43688</v>
      </c>
      <c r="U587" s="47" cm="1">
        <f t="array" ref="U587">IF($I$2="Путешествия с детьми",
INDEX(GRID!$B$34:$BI$44,MATCH(U$7,GRID!$A$34:$A$44,0),MATCH(1,($U$2=GRID!$B$31:$BI$31)*(КАЛЕНДАРЬ!$BL19=GRID!$B$33:$BI$33), 0))*GRID!$B$65,
ROUNDUP(INDEX(GRID!$B$34:$BI$44,MATCH(U$7,GRID!$A$34:$A$44,0),MATCH(1,($U$2=GRID!$B$31:$BI$31)*(КАЛЕНДАРЬ!$BL19=GRID!$B$33:$BI$33),0))*GRID!$B$65*(1-GRID!$B$69),0))</f>
        <v>47042</v>
      </c>
      <c r="V587" s="47" cm="1">
        <f t="array" ref="V587">IF($I$2="Путешествия с детьми",
INDEX(GRID!$B$47:$BI$57,MATCH(U$7,GRID!$A$47:$A$57,0),MATCH(1,($U$2=GRID!$B$31:$BI$31)*(КАЛЕНДАРЬ!$BL19=GRID!$B$33:$BI$33), 0))*GRID!$B$65,
ROUNDUP(INDEX(GRID!$B$47:$BI$57,MATCH(U$7,GRID!$A$47:$A$57,0),MATCH(1,($U$2=GRID!$B$31:$BI$31)*(КАЛЕНДАРЬ!$BL19=GRID!$B$33:$BI$33),0))*GRID!$B$65*(1-GRID!$B$69),0))</f>
        <v>49278</v>
      </c>
      <c r="W587" s="47" cm="1">
        <f t="array" ref="W587">IF($I$2="Путешествия с детьми",
INDEX(GRID!$B$34:$BI$44,MATCH(W$7,GRID!$A$34:$A$44,0),MATCH(1,($U$2=GRID!$B$31:$BI$31)*(КАЛЕНДАРЬ!$BL19=GRID!$B$33:$BI$33), 0))*GRID!$B$65,
ROUNDUP(INDEX(GRID!$B$34:$BI$44,MATCH(W$7,GRID!$A$34:$A$44,0),MATCH(1,($U$2=GRID!$B$31:$BI$31)*(КАЛЕНДАРЬ!$BL19=GRID!$B$33:$BI$33),0))*GRID!$B$65*(1-GRID!$B$69),0))</f>
        <v>152994</v>
      </c>
      <c r="X587" s="47" cm="1">
        <f t="array" ref="X587">IF($I$2="Путешествия с детьми",
INDEX(GRID!$B$47:$BI$57,MATCH(W$7,GRID!$A$47:$A$57,0),MATCH(1,($U$2=GRID!$B$31:$BI$31)*(КАЛЕНДАРЬ!$BL19=GRID!$B$33:$BI$33), 0))*GRID!$B$65,
ROUNDUP(INDEX(GRID!$B$47:$BI$57,MATCH(W$7,GRID!$A$47:$A$57,0),MATCH(1,($U$2=GRID!$B$31:$BI$31)*(КАЛЕНДАРЬ!$BL19=GRID!$B$33:$BI$33),0))*GRID!$B$65*(1-GRID!$B$69),0))</f>
        <v>155230</v>
      </c>
    </row>
    <row r="588" spans="1:24" s="201" customFormat="1" ht="13.5" customHeight="1" x14ac:dyDescent="0.2">
      <c r="A588" s="117" t="s">
        <v>46</v>
      </c>
      <c r="B588" s="117">
        <v>17</v>
      </c>
      <c r="C588" s="138" cm="1">
        <f t="array" ref="C588">IF($I$2="Путешествия с детьми",
INDEX(GRID!$B$34:$BI$44,MATCH(C$7,GRID!$A$34:$A$44,0),MATCH(1,($U$2=GRID!$B$31:$BI$31)*(КАЛЕНДАРЬ!$BL20=GRID!$B$33:$BI$33), 0))*GRID!$B$65,
ROUNDUP(INDEX(GRID!$B$34:$BI$44,MATCH(C$7,GRID!$A$34:$A$44,0),MATCH(1,($U$2=GRID!$B$31:$BI$31)*(КАЛЕНДАРЬ!$BL20=GRID!$B$33:$BI$33),0))*GRID!$B$65*(1-GRID!$B$69),0))</f>
        <v>22704</v>
      </c>
      <c r="D588" s="47" cm="1">
        <f t="array" ref="D588">IF($I$2="Путешествия с детьми",
INDEX(GRID!$B$47:$BI$57,MATCH(C$7,GRID!$A$47:$A$57,0),MATCH(1,($U$2=GRID!$B$31:$BI$31)*(КАЛЕНДАРЬ!$BL20=GRID!$B$33:$BI$33), 0))*GRID!$B$65,
ROUNDUP(INDEX(GRID!$B$47:$BI$57,MATCH(C$7,GRID!$A$47:$A$57,0),MATCH(1,($U$2=GRID!$B$31:$BI$31)*(КАЛЕНДАРЬ!$BL20=GRID!$B$33:$BI$33),0))*GRID!$B$65*(1-GRID!$B$69),0))</f>
        <v>24940</v>
      </c>
      <c r="E588" s="47" cm="1">
        <f t="array" ref="E588">IF($I$2="Путешествия с детьми",
INDEX(GRID!$B$34:$BI$44,MATCH(E$7,GRID!$A$34:$A$44,0),MATCH(1,($U$2=GRID!$B$31:$BI$31)*(КАЛЕНДАРЬ!$BL20=GRID!$B$33:$BI$33), 0))*GRID!$B$65,
ROUNDUP(INDEX(GRID!$B$34:$BI$44,MATCH(E$7,GRID!$A$34:$A$44,0),MATCH(1,($U$2=GRID!$B$31:$BI$31)*(КАЛЕНДАРЬ!$BL20=GRID!$B$33:$BI$33),0))*GRID!$B$65*(1-GRID!$B$69),0))</f>
        <v>24424</v>
      </c>
      <c r="F588" s="47" cm="1">
        <f t="array" ref="F588">IF($I$2="Путешествия с детьми",
INDEX(GRID!$B$47:$BI$57,MATCH(E$7,GRID!$A$47:$A$57,0),MATCH(1,($U$2=GRID!$B$31:$BI$31)*(КАЛЕНДАРЬ!$BL20=GRID!$B$33:$BI$33), 0))*GRID!$B$65,
ROUNDUP(INDEX(GRID!$B$47:$BI$57,MATCH(E$7,GRID!$A$47:$A$57,0),MATCH(1,($U$2=GRID!$B$31:$BI$31)*(КАЛЕНДАРЬ!$BL20=GRID!$B$33:$BI$33),0))*GRID!$B$65*(1-GRID!$B$69),0))</f>
        <v>26660</v>
      </c>
      <c r="G588" s="47" cm="1">
        <f t="array" ref="G588">IF($I$2="Путешествия с детьми",
INDEX(GRID!$B$34:$BI$44,MATCH(G$7,GRID!$A$34:$A$44,0),MATCH(1,($U$2=GRID!$B$31:$BI$31)*(КАЛЕНДАРЬ!$BL20=GRID!$B$33:$BI$33), 0))*GRID!$B$65,
ROUNDUP(INDEX(GRID!$B$34:$BI$44,MATCH(G$7,GRID!$A$34:$A$44,0),MATCH(1,($U$2=GRID!$B$31:$BI$31)*(КАЛЕНДАРЬ!$BL20=GRID!$B$33:$BI$33),0))*GRID!$B$65*(1-GRID!$B$69),0))</f>
        <v>25370</v>
      </c>
      <c r="H588" s="47" cm="1">
        <f t="array" ref="H588">IF($I$2="Путешествия с детьми",
INDEX(GRID!$B$47:$BI$57,MATCH(G$7,GRID!$A$47:$A$57,0),MATCH(1,($U$2=GRID!$B$31:$BI$31)*(КАЛЕНДАРЬ!$BL20=GRID!$B$33:$BI$33), 0))*GRID!$B$65,
ROUNDUP(INDEX(GRID!$B$47:$BI$57,MATCH(G$7,GRID!$A$47:$A$57,0),MATCH(1,($U$2=GRID!$B$31:$BI$31)*(КАЛЕНДАРЬ!$BL20=GRID!$B$33:$BI$33),0))*GRID!$B$65*(1-GRID!$B$69),0))</f>
        <v>27606</v>
      </c>
      <c r="I588" s="47" cm="1">
        <f t="array" ref="I588">IF($I$2="Путешествия с детьми",
INDEX(GRID!$B$34:$BI$44,MATCH(I$7,GRID!$A$34:$A$44,0),MATCH(1,($U$2=GRID!$B$31:$BI$31)*(КАЛЕНДАРЬ!$BL20=GRID!$B$33:$BI$33), 0))*GRID!$B$65,
ROUNDUP(INDEX(GRID!$B$34:$BI$44,MATCH(I$7,GRID!$A$34:$A$44,0),MATCH(1,($U$2=GRID!$B$31:$BI$31)*(КАЛЕНДАРЬ!$BL20=GRID!$B$33:$BI$33),0))*GRID!$B$65*(1-GRID!$B$69),0))</f>
        <v>27090</v>
      </c>
      <c r="J588" s="47" cm="1">
        <f t="array" ref="J588">IF($I$2="Путешествия с детьми",
INDEX(GRID!$B$47:$BI$57,MATCH(I$7,GRID!$A$47:$A$57,0),MATCH(1,($U$2=GRID!$B$31:$BI$31)*(КАЛЕНДАРЬ!$BL20=GRID!$B$33:$BI$33), 0))*GRID!$B$65,
ROUNDUP(INDEX(GRID!$B$47:$BI$57,MATCH(I$7,GRID!$A$47:$A$57,0),MATCH(1,($U$2=GRID!$B$31:$BI$31)*(КАЛЕНДАРЬ!$BL20=GRID!$B$33:$BI$33),0))*GRID!$B$65*(1-GRID!$B$69),0))</f>
        <v>29326</v>
      </c>
      <c r="K588" s="47" cm="1">
        <f t="array" ref="K588">IF($I$2="Путешествия с детьми",
INDEX(GRID!$B$34:$BI$44,MATCH(K$7,GRID!$A$34:$A$44,0),MATCH(1,($U$2=GRID!$B$31:$BI$31)*(КАЛЕНДАРЬ!$BL20=GRID!$B$33:$BI$33), 0))*GRID!$B$65,
ROUNDUP(INDEX(GRID!$B$34:$BI$44,MATCH(K$7,GRID!$A$34:$A$44,0),MATCH(1,($U$2=GRID!$B$31:$BI$31)*(КАЛЕНДАРЬ!$BL20=GRID!$B$33:$BI$33),0))*GRID!$B$65*(1-GRID!$B$69),0))</f>
        <v>28036</v>
      </c>
      <c r="L588" s="47" cm="1">
        <f t="array" ref="L588">IF($I$2="Путешествия с детьми",
INDEX(GRID!$B$47:$BI$57,MATCH(K$7,GRID!$A$47:$A$57,0),MATCH(1,($U$2=GRID!$B$31:$BI$31)*(КАЛЕНДАРЬ!$BL20=GRID!$B$33:$BI$33), 0))*GRID!$B$65,
ROUNDUP(INDEX(GRID!$B$47:$BI$57,MATCH(K$7,GRID!$A$47:$A$57,0),MATCH(1,($U$2=GRID!$B$31:$BI$31)*(КАЛЕНДАРЬ!$BL20=GRID!$B$33:$BI$33),0))*GRID!$B$65*(1-GRID!$B$69),0))</f>
        <v>30272</v>
      </c>
      <c r="M588" s="47" cm="1">
        <f t="array" ref="M588">IF($I$2="Путешествия с детьми",
INDEX(GRID!$B$34:$BI$44,MATCH(M$7,GRID!$A$34:$A$44,0),MATCH(1,($U$2=GRID!$B$31:$BI$31)*(КАЛЕНДАРЬ!$BL20=GRID!$B$33:$BI$33), 0))*GRID!$B$65,
ROUNDUP(INDEX(GRID!$B$34:$BI$44,MATCH(M$7,GRID!$A$34:$A$44,0),MATCH(1,($U$2=GRID!$B$31:$BI$31)*(КАЛЕНДАРЬ!$BL20=GRID!$B$33:$BI$33),0))*GRID!$B$65*(1-GRID!$B$69),0))</f>
        <v>29756</v>
      </c>
      <c r="N588" s="47" cm="1">
        <f t="array" ref="N588">IF($I$2="Путешествия с детьми",
INDEX(GRID!$B$47:$BI$57,MATCH(M$7,GRID!$A$47:$A$57,0),MATCH(1,($U$2=GRID!$B$31:$BI$31)*(КАЛЕНДАРЬ!$BL20=GRID!$B$33:$BI$33), 0))*GRID!$B$65,
ROUNDUP(INDEX(GRID!$B$47:$BI$57,MATCH(M$7,GRID!$A$47:$A$57,0),MATCH(1,($U$2=GRID!$B$31:$BI$31)*(КАЛЕНДАРЬ!$BL20=GRID!$B$33:$BI$33),0))*GRID!$B$65*(1-GRID!$B$69),0))</f>
        <v>31992</v>
      </c>
      <c r="O588" s="47" cm="1">
        <f t="array" ref="O588">IF($I$2="Путешествия с детьми",
INDEX(GRID!$B$34:$BI$44,MATCH(O$7,GRID!$A$34:$A$44,0),MATCH(1,($U$2=GRID!$B$31:$BI$31)*(КАЛЕНДАРЬ!$BL20=GRID!$B$33:$BI$33), 0))*GRID!$B$65,
ROUNDUP(INDEX(GRID!$B$34:$BI$44,MATCH(O$7,GRID!$A$34:$A$44,0),MATCH(1,($U$2=GRID!$B$31:$BI$31)*(КАЛЕНДАРЬ!$BL20=GRID!$B$33:$BI$33),0))*GRID!$B$65*(1-GRID!$B$69),0))</f>
        <v>36292</v>
      </c>
      <c r="P588" s="47" cm="1">
        <f t="array" ref="P588">IF($I$2="Путешествия с детьми",
INDEX(GRID!$B$47:$BI$57,MATCH(O$7,GRID!$A$47:$A$57,0),MATCH(1,($U$2=GRID!$B$31:$BI$31)*(КАЛЕНДАРЬ!$BL20=GRID!$B$33:$BI$33), 0))*GRID!$B$65,
ROUNDUP(INDEX(GRID!$B$47:$BI$57,MATCH(O$7,GRID!$A$47:$A$57,0),MATCH(1,($U$2=GRID!$B$31:$BI$31)*(КАЛЕНДАРЬ!$BL20=GRID!$B$33:$BI$33),0))*GRID!$B$65*(1-GRID!$B$69),0))</f>
        <v>38528</v>
      </c>
      <c r="Q588" s="47" cm="1">
        <f t="array" ref="Q588">IF($I$2="Путешествия с детьми",
INDEX(GRID!$B$34:$BI$44,MATCH(Q$7,GRID!$A$34:$A$44,0),MATCH(1,($U$2=GRID!$B$31:$BI$31)*(КАЛЕНДАРЬ!$BL20=GRID!$B$33:$BI$33), 0))*GRID!$B$65,
ROUNDUP(INDEX(GRID!$B$34:$BI$44,MATCH(Q$7,GRID!$A$34:$A$44,0),MATCH(1,($U$2=GRID!$B$31:$BI$31)*(КАЛЕНДАРЬ!$BL20=GRID!$B$33:$BI$33),0))*GRID!$B$65*(1-GRID!$B$69),0))</f>
        <v>38184</v>
      </c>
      <c r="R588" s="47" cm="1">
        <f t="array" ref="R588">IF($I$2="Путешествия с детьми",
INDEX(GRID!$B$47:$BI$57,MATCH(Q$7,GRID!$A$47:$A$57,0),MATCH(1,($U$2=GRID!$B$31:$BI$31)*(КАЛЕНДАРЬ!$BL20=GRID!$B$33:$BI$33), 0))*GRID!$B$65,
ROUNDUP(INDEX(GRID!$B$47:$BI$57,MATCH(Q$7,GRID!$A$47:$A$57,0),MATCH(1,($U$2=GRID!$B$31:$BI$31)*(КАЛЕНДАРЬ!$BL20=GRID!$B$33:$BI$33),0))*GRID!$B$65*(1-GRID!$B$69),0))</f>
        <v>40420</v>
      </c>
      <c r="S588" s="47" cm="1">
        <f t="array" ref="S588">IF($I$2="Путешествия с детьми",
INDEX(GRID!$B$34:$BI$44,MATCH(S$7,GRID!$A$34:$A$44,0),MATCH(1,($U$2=GRID!$B$31:$BI$31)*(КАЛЕНДАРЬ!$BL20=GRID!$B$33:$BI$33), 0))*GRID!$B$65,
ROUNDUP(INDEX(GRID!$B$34:$BI$44,MATCH(S$7,GRID!$A$34:$A$44,0),MATCH(1,($U$2=GRID!$B$31:$BI$31)*(КАЛЕНДАРЬ!$BL20=GRID!$B$33:$BI$33),0))*GRID!$B$65*(1-GRID!$B$69),0))</f>
        <v>41452</v>
      </c>
      <c r="T588" s="47" cm="1">
        <f t="array" ref="T588">IF($I$2="Путешествия с детьми",
INDEX(GRID!$B$47:$BI$57,MATCH(S$7,GRID!$A$47:$A$57,0),MATCH(1,($U$2=GRID!$B$31:$BI$31)*(КАЛЕНДАРЬ!$BL20=GRID!$B$33:$BI$33), 0))*GRID!$B$65,
ROUNDUP(INDEX(GRID!$B$47:$BI$57,MATCH(S$7,GRID!$A$47:$A$57,0),MATCH(1,($U$2=GRID!$B$31:$BI$31)*(КАЛЕНДАРЬ!$BL20=GRID!$B$33:$BI$33),0))*GRID!$B$65*(1-GRID!$B$69),0))</f>
        <v>43688</v>
      </c>
      <c r="U588" s="47" cm="1">
        <f t="array" ref="U588">IF($I$2="Путешествия с детьми",
INDEX(GRID!$B$34:$BI$44,MATCH(U$7,GRID!$A$34:$A$44,0),MATCH(1,($U$2=GRID!$B$31:$BI$31)*(КАЛЕНДАРЬ!$BL20=GRID!$B$33:$BI$33), 0))*GRID!$B$65,
ROUNDUP(INDEX(GRID!$B$34:$BI$44,MATCH(U$7,GRID!$A$34:$A$44,0),MATCH(1,($U$2=GRID!$B$31:$BI$31)*(КАЛЕНДАРЬ!$BL20=GRID!$B$33:$BI$33),0))*GRID!$B$65*(1-GRID!$B$69),0))</f>
        <v>47042</v>
      </c>
      <c r="V588" s="47" cm="1">
        <f t="array" ref="V588">IF($I$2="Путешествия с детьми",
INDEX(GRID!$B$47:$BI$57,MATCH(U$7,GRID!$A$47:$A$57,0),MATCH(1,($U$2=GRID!$B$31:$BI$31)*(КАЛЕНДАРЬ!$BL20=GRID!$B$33:$BI$33), 0))*GRID!$B$65,
ROUNDUP(INDEX(GRID!$B$47:$BI$57,MATCH(U$7,GRID!$A$47:$A$57,0),MATCH(1,($U$2=GRID!$B$31:$BI$31)*(КАЛЕНДАРЬ!$BL20=GRID!$B$33:$BI$33),0))*GRID!$B$65*(1-GRID!$B$69),0))</f>
        <v>49278</v>
      </c>
      <c r="W588" s="47" cm="1">
        <f t="array" ref="W588">IF($I$2="Путешествия с детьми",
INDEX(GRID!$B$34:$BI$44,MATCH(W$7,GRID!$A$34:$A$44,0),MATCH(1,($U$2=GRID!$B$31:$BI$31)*(КАЛЕНДАРЬ!$BL20=GRID!$B$33:$BI$33), 0))*GRID!$B$65,
ROUNDUP(INDEX(GRID!$B$34:$BI$44,MATCH(W$7,GRID!$A$34:$A$44,0),MATCH(1,($U$2=GRID!$B$31:$BI$31)*(КАЛЕНДАРЬ!$BL20=GRID!$B$33:$BI$33),0))*GRID!$B$65*(1-GRID!$B$69),0))</f>
        <v>152994</v>
      </c>
      <c r="X588" s="47" cm="1">
        <f t="array" ref="X588">IF($I$2="Путешествия с детьми",
INDEX(GRID!$B$47:$BI$57,MATCH(W$7,GRID!$A$47:$A$57,0),MATCH(1,($U$2=GRID!$B$31:$BI$31)*(КАЛЕНДАРЬ!$BL20=GRID!$B$33:$BI$33), 0))*GRID!$B$65,
ROUNDUP(INDEX(GRID!$B$47:$BI$57,MATCH(W$7,GRID!$A$47:$A$57,0),MATCH(1,($U$2=GRID!$B$31:$BI$31)*(КАЛЕНДАРЬ!$BL20=GRID!$B$33:$BI$33),0))*GRID!$B$65*(1-GRID!$B$69),0))</f>
        <v>155230</v>
      </c>
    </row>
    <row r="589" spans="1:24" s="201" customFormat="1" ht="13.5" customHeight="1" x14ac:dyDescent="0.2">
      <c r="A589" s="117" t="s">
        <v>47</v>
      </c>
      <c r="B589" s="117">
        <v>18</v>
      </c>
      <c r="C589" s="138" cm="1">
        <f t="array" ref="C589">IF($I$2="Путешествия с детьми",
INDEX(GRID!$B$34:$BI$44,MATCH(C$7,GRID!$A$34:$A$44,0),MATCH(1,($U$2=GRID!$B$31:$BI$31)*(КАЛЕНДАРЬ!$BL21=GRID!$B$33:$BI$33), 0))*GRID!$B$65,
ROUNDUP(INDEX(GRID!$B$34:$BI$44,MATCH(C$7,GRID!$A$34:$A$44,0),MATCH(1,($U$2=GRID!$B$31:$BI$31)*(КАЛЕНДАРЬ!$BL21=GRID!$B$33:$BI$33),0))*GRID!$B$65*(1-GRID!$B$69),0))</f>
        <v>21672</v>
      </c>
      <c r="D589" s="47" cm="1">
        <f t="array" ref="D589">IF($I$2="Путешествия с детьми",
INDEX(GRID!$B$47:$BI$57,MATCH(C$7,GRID!$A$47:$A$57,0),MATCH(1,($U$2=GRID!$B$31:$BI$31)*(КАЛЕНДАРЬ!$BL21=GRID!$B$33:$BI$33), 0))*GRID!$B$65,
ROUNDUP(INDEX(GRID!$B$47:$BI$57,MATCH(C$7,GRID!$A$47:$A$57,0),MATCH(1,($U$2=GRID!$B$31:$BI$31)*(КАЛЕНДАРЬ!$BL21=GRID!$B$33:$BI$33),0))*GRID!$B$65*(1-GRID!$B$69),0))</f>
        <v>23908</v>
      </c>
      <c r="E589" s="47" cm="1">
        <f t="array" ref="E589">IF($I$2="Путешествия с детьми",
INDEX(GRID!$B$34:$BI$44,MATCH(E$7,GRID!$A$34:$A$44,0),MATCH(1,($U$2=GRID!$B$31:$BI$31)*(КАЛЕНДАРЬ!$BL21=GRID!$B$33:$BI$33), 0))*GRID!$B$65,
ROUNDUP(INDEX(GRID!$B$34:$BI$44,MATCH(E$7,GRID!$A$34:$A$44,0),MATCH(1,($U$2=GRID!$B$31:$BI$31)*(КАЛЕНДАРЬ!$BL21=GRID!$B$33:$BI$33),0))*GRID!$B$65*(1-GRID!$B$69),0))</f>
        <v>23392</v>
      </c>
      <c r="F589" s="47" cm="1">
        <f t="array" ref="F589">IF($I$2="Путешествия с детьми",
INDEX(GRID!$B$47:$BI$57,MATCH(E$7,GRID!$A$47:$A$57,0),MATCH(1,($U$2=GRID!$B$31:$BI$31)*(КАЛЕНДАРЬ!$BL21=GRID!$B$33:$BI$33), 0))*GRID!$B$65,
ROUNDUP(INDEX(GRID!$B$47:$BI$57,MATCH(E$7,GRID!$A$47:$A$57,0),MATCH(1,($U$2=GRID!$B$31:$BI$31)*(КАЛЕНДАРЬ!$BL21=GRID!$B$33:$BI$33),0))*GRID!$B$65*(1-GRID!$B$69),0))</f>
        <v>25628</v>
      </c>
      <c r="G589" s="47" cm="1">
        <f t="array" ref="G589">IF($I$2="Путешествия с детьми",
INDEX(GRID!$B$34:$BI$44,MATCH(G$7,GRID!$A$34:$A$44,0),MATCH(1,($U$2=GRID!$B$31:$BI$31)*(КАЛЕНДАРЬ!$BL21=GRID!$B$33:$BI$33), 0))*GRID!$B$65,
ROUNDUP(INDEX(GRID!$B$34:$BI$44,MATCH(G$7,GRID!$A$34:$A$44,0),MATCH(1,($U$2=GRID!$B$31:$BI$31)*(КАЛЕНДАРЬ!$BL21=GRID!$B$33:$BI$33),0))*GRID!$B$65*(1-GRID!$B$69),0))</f>
        <v>24338</v>
      </c>
      <c r="H589" s="47" cm="1">
        <f t="array" ref="H589">IF($I$2="Путешествия с детьми",
INDEX(GRID!$B$47:$BI$57,MATCH(G$7,GRID!$A$47:$A$57,0),MATCH(1,($U$2=GRID!$B$31:$BI$31)*(КАЛЕНДАРЬ!$BL21=GRID!$B$33:$BI$33), 0))*GRID!$B$65,
ROUNDUP(INDEX(GRID!$B$47:$BI$57,MATCH(G$7,GRID!$A$47:$A$57,0),MATCH(1,($U$2=GRID!$B$31:$BI$31)*(КАЛЕНДАРЬ!$BL21=GRID!$B$33:$BI$33),0))*GRID!$B$65*(1-GRID!$B$69),0))</f>
        <v>26574</v>
      </c>
      <c r="I589" s="47" cm="1">
        <f t="array" ref="I589">IF($I$2="Путешествия с детьми",
INDEX(GRID!$B$34:$BI$44,MATCH(I$7,GRID!$A$34:$A$44,0),MATCH(1,($U$2=GRID!$B$31:$BI$31)*(КАЛЕНДАРЬ!$BL21=GRID!$B$33:$BI$33), 0))*GRID!$B$65,
ROUNDUP(INDEX(GRID!$B$34:$BI$44,MATCH(I$7,GRID!$A$34:$A$44,0),MATCH(1,($U$2=GRID!$B$31:$BI$31)*(КАЛЕНДАРЬ!$BL21=GRID!$B$33:$BI$33),0))*GRID!$B$65*(1-GRID!$B$69),0))</f>
        <v>26058</v>
      </c>
      <c r="J589" s="47" cm="1">
        <f t="array" ref="J589">IF($I$2="Путешествия с детьми",
INDEX(GRID!$B$47:$BI$57,MATCH(I$7,GRID!$A$47:$A$57,0),MATCH(1,($U$2=GRID!$B$31:$BI$31)*(КАЛЕНДАРЬ!$BL21=GRID!$B$33:$BI$33), 0))*GRID!$B$65,
ROUNDUP(INDEX(GRID!$B$47:$BI$57,MATCH(I$7,GRID!$A$47:$A$57,0),MATCH(1,($U$2=GRID!$B$31:$BI$31)*(КАЛЕНДАРЬ!$BL21=GRID!$B$33:$BI$33),0))*GRID!$B$65*(1-GRID!$B$69),0))</f>
        <v>28294</v>
      </c>
      <c r="K589" s="47" cm="1">
        <f t="array" ref="K589">IF($I$2="Путешествия с детьми",
INDEX(GRID!$B$34:$BI$44,MATCH(K$7,GRID!$A$34:$A$44,0),MATCH(1,($U$2=GRID!$B$31:$BI$31)*(КАЛЕНДАРЬ!$BL21=GRID!$B$33:$BI$33), 0))*GRID!$B$65,
ROUNDUP(INDEX(GRID!$B$34:$BI$44,MATCH(K$7,GRID!$A$34:$A$44,0),MATCH(1,($U$2=GRID!$B$31:$BI$31)*(КАЛЕНДАРЬ!$BL21=GRID!$B$33:$BI$33),0))*GRID!$B$65*(1-GRID!$B$69),0))</f>
        <v>27004</v>
      </c>
      <c r="L589" s="47" cm="1">
        <f t="array" ref="L589">IF($I$2="Путешествия с детьми",
INDEX(GRID!$B$47:$BI$57,MATCH(K$7,GRID!$A$47:$A$57,0),MATCH(1,($U$2=GRID!$B$31:$BI$31)*(КАЛЕНДАРЬ!$BL21=GRID!$B$33:$BI$33), 0))*GRID!$B$65,
ROUNDUP(INDEX(GRID!$B$47:$BI$57,MATCH(K$7,GRID!$A$47:$A$57,0),MATCH(1,($U$2=GRID!$B$31:$BI$31)*(КАЛЕНДАРЬ!$BL21=GRID!$B$33:$BI$33),0))*GRID!$B$65*(1-GRID!$B$69),0))</f>
        <v>29240</v>
      </c>
      <c r="M589" s="47" cm="1">
        <f t="array" ref="M589">IF($I$2="Путешествия с детьми",
INDEX(GRID!$B$34:$BI$44,MATCH(M$7,GRID!$A$34:$A$44,0),MATCH(1,($U$2=GRID!$B$31:$BI$31)*(КАЛЕНДАРЬ!$BL21=GRID!$B$33:$BI$33), 0))*GRID!$B$65,
ROUNDUP(INDEX(GRID!$B$34:$BI$44,MATCH(M$7,GRID!$A$34:$A$44,0),MATCH(1,($U$2=GRID!$B$31:$BI$31)*(КАЛЕНДАРЬ!$BL21=GRID!$B$33:$BI$33),0))*GRID!$B$65*(1-GRID!$B$69),0))</f>
        <v>28724</v>
      </c>
      <c r="N589" s="47" cm="1">
        <f t="array" ref="N589">IF($I$2="Путешествия с детьми",
INDEX(GRID!$B$47:$BI$57,MATCH(M$7,GRID!$A$47:$A$57,0),MATCH(1,($U$2=GRID!$B$31:$BI$31)*(КАЛЕНДАРЬ!$BL21=GRID!$B$33:$BI$33), 0))*GRID!$B$65,
ROUNDUP(INDEX(GRID!$B$47:$BI$57,MATCH(M$7,GRID!$A$47:$A$57,0),MATCH(1,($U$2=GRID!$B$31:$BI$31)*(КАЛЕНДАРЬ!$BL21=GRID!$B$33:$BI$33),0))*GRID!$B$65*(1-GRID!$B$69),0))</f>
        <v>30960</v>
      </c>
      <c r="O589" s="47" cm="1">
        <f t="array" ref="O589">IF($I$2="Путешествия с детьми",
INDEX(GRID!$B$34:$BI$44,MATCH(O$7,GRID!$A$34:$A$44,0),MATCH(1,($U$2=GRID!$B$31:$BI$31)*(КАЛЕНДАРЬ!$BL21=GRID!$B$33:$BI$33), 0))*GRID!$B$65,
ROUNDUP(INDEX(GRID!$B$34:$BI$44,MATCH(O$7,GRID!$A$34:$A$44,0),MATCH(1,($U$2=GRID!$B$31:$BI$31)*(КАЛЕНДАРЬ!$BL21=GRID!$B$33:$BI$33),0))*GRID!$B$65*(1-GRID!$B$69),0))</f>
        <v>35174</v>
      </c>
      <c r="P589" s="47" cm="1">
        <f t="array" ref="P589">IF($I$2="Путешествия с детьми",
INDEX(GRID!$B$47:$BI$57,MATCH(O$7,GRID!$A$47:$A$57,0),MATCH(1,($U$2=GRID!$B$31:$BI$31)*(КАЛЕНДАРЬ!$BL21=GRID!$B$33:$BI$33), 0))*GRID!$B$65,
ROUNDUP(INDEX(GRID!$B$47:$BI$57,MATCH(O$7,GRID!$A$47:$A$57,0),MATCH(1,($U$2=GRID!$B$31:$BI$31)*(КАЛЕНДАРЬ!$BL21=GRID!$B$33:$BI$33),0))*GRID!$B$65*(1-GRID!$B$69),0))</f>
        <v>37410</v>
      </c>
      <c r="Q589" s="47" cm="1">
        <f t="array" ref="Q589">IF($I$2="Путешествия с детьми",
INDEX(GRID!$B$34:$BI$44,MATCH(Q$7,GRID!$A$34:$A$44,0),MATCH(1,($U$2=GRID!$B$31:$BI$31)*(КАЛЕНДАРЬ!$BL21=GRID!$B$33:$BI$33), 0))*GRID!$B$65,
ROUNDUP(INDEX(GRID!$B$34:$BI$44,MATCH(Q$7,GRID!$A$34:$A$44,0),MATCH(1,($U$2=GRID!$B$31:$BI$31)*(КАЛЕНДАРЬ!$BL21=GRID!$B$33:$BI$33),0))*GRID!$B$65*(1-GRID!$B$69),0))</f>
        <v>37066</v>
      </c>
      <c r="R589" s="47" cm="1">
        <f t="array" ref="R589">IF($I$2="Путешествия с детьми",
INDEX(GRID!$B$47:$BI$57,MATCH(Q$7,GRID!$A$47:$A$57,0),MATCH(1,($U$2=GRID!$B$31:$BI$31)*(КАЛЕНДАРЬ!$BL21=GRID!$B$33:$BI$33), 0))*GRID!$B$65,
ROUNDUP(INDEX(GRID!$B$47:$BI$57,MATCH(Q$7,GRID!$A$47:$A$57,0),MATCH(1,($U$2=GRID!$B$31:$BI$31)*(КАЛЕНДАРЬ!$BL21=GRID!$B$33:$BI$33),0))*GRID!$B$65*(1-GRID!$B$69),0))</f>
        <v>39302</v>
      </c>
      <c r="S589" s="47" cm="1">
        <f t="array" ref="S589">IF($I$2="Путешествия с детьми",
INDEX(GRID!$B$34:$BI$44,MATCH(S$7,GRID!$A$34:$A$44,0),MATCH(1,($U$2=GRID!$B$31:$BI$31)*(КАЛЕНДАРЬ!$BL21=GRID!$B$33:$BI$33), 0))*GRID!$B$65,
ROUNDUP(INDEX(GRID!$B$34:$BI$44,MATCH(S$7,GRID!$A$34:$A$44,0),MATCH(1,($U$2=GRID!$B$31:$BI$31)*(КАЛЕНДАРЬ!$BL21=GRID!$B$33:$BI$33),0))*GRID!$B$65*(1-GRID!$B$69),0))</f>
        <v>40334</v>
      </c>
      <c r="T589" s="47" cm="1">
        <f t="array" ref="T589">IF($I$2="Путешествия с детьми",
INDEX(GRID!$B$47:$BI$57,MATCH(S$7,GRID!$A$47:$A$57,0),MATCH(1,($U$2=GRID!$B$31:$BI$31)*(КАЛЕНДАРЬ!$BL21=GRID!$B$33:$BI$33), 0))*GRID!$B$65,
ROUNDUP(INDEX(GRID!$B$47:$BI$57,MATCH(S$7,GRID!$A$47:$A$57,0),MATCH(1,($U$2=GRID!$B$31:$BI$31)*(КАЛЕНДАРЬ!$BL21=GRID!$B$33:$BI$33),0))*GRID!$B$65*(1-GRID!$B$69),0))</f>
        <v>42570</v>
      </c>
      <c r="U589" s="47" cm="1">
        <f t="array" ref="U589">IF($I$2="Путешествия с детьми",
INDEX(GRID!$B$34:$BI$44,MATCH(U$7,GRID!$A$34:$A$44,0),MATCH(1,($U$2=GRID!$B$31:$BI$31)*(КАЛЕНДАРЬ!$BL21=GRID!$B$33:$BI$33), 0))*GRID!$B$65,
ROUNDUP(INDEX(GRID!$B$34:$BI$44,MATCH(U$7,GRID!$A$34:$A$44,0),MATCH(1,($U$2=GRID!$B$31:$BI$31)*(КАЛЕНДАРЬ!$BL21=GRID!$B$33:$BI$33),0))*GRID!$B$65*(1-GRID!$B$69),0))</f>
        <v>45838</v>
      </c>
      <c r="V589" s="47" cm="1">
        <f t="array" ref="V589">IF($I$2="Путешествия с детьми",
INDEX(GRID!$B$47:$BI$57,MATCH(U$7,GRID!$A$47:$A$57,0),MATCH(1,($U$2=GRID!$B$31:$BI$31)*(КАЛЕНДАРЬ!$BL21=GRID!$B$33:$BI$33), 0))*GRID!$B$65,
ROUNDUP(INDEX(GRID!$B$47:$BI$57,MATCH(U$7,GRID!$A$47:$A$57,0),MATCH(1,($U$2=GRID!$B$31:$BI$31)*(КАЛЕНДАРЬ!$BL21=GRID!$B$33:$BI$33),0))*GRID!$B$65*(1-GRID!$B$69),0))</f>
        <v>48074</v>
      </c>
      <c r="W589" s="47" cm="1">
        <f t="array" ref="W589">IF($I$2="Путешествия с детьми",
INDEX(GRID!$B$34:$BI$44,MATCH(W$7,GRID!$A$34:$A$44,0),MATCH(1,($U$2=GRID!$B$31:$BI$31)*(КАЛЕНДАРЬ!$BL21=GRID!$B$33:$BI$33), 0))*GRID!$B$65,
ROUNDUP(INDEX(GRID!$B$34:$BI$44,MATCH(W$7,GRID!$A$34:$A$44,0),MATCH(1,($U$2=GRID!$B$31:$BI$31)*(КАЛЕНДАРЬ!$BL21=GRID!$B$33:$BI$33),0))*GRID!$B$65*(1-GRID!$B$69),0))</f>
        <v>144308</v>
      </c>
      <c r="X589" s="47" cm="1">
        <f t="array" ref="X589">IF($I$2="Путешествия с детьми",
INDEX(GRID!$B$47:$BI$57,MATCH(W$7,GRID!$A$47:$A$57,0),MATCH(1,($U$2=GRID!$B$31:$BI$31)*(КАЛЕНДАРЬ!$BL21=GRID!$B$33:$BI$33), 0))*GRID!$B$65,
ROUNDUP(INDEX(GRID!$B$47:$BI$57,MATCH(W$7,GRID!$A$47:$A$57,0),MATCH(1,($U$2=GRID!$B$31:$BI$31)*(КАЛЕНДАРЬ!$BL21=GRID!$B$33:$BI$33),0))*GRID!$B$65*(1-GRID!$B$69),0))</f>
        <v>146544</v>
      </c>
    </row>
    <row r="590" spans="1:24" s="201" customFormat="1" ht="13.5" customHeight="1" x14ac:dyDescent="0.2">
      <c r="A590" s="117" t="s">
        <v>48</v>
      </c>
      <c r="B590" s="117">
        <v>19</v>
      </c>
      <c r="C590" s="138" cm="1">
        <f t="array" ref="C590">IF($I$2="Путешествия с детьми",
INDEX(GRID!$B$34:$BI$44,MATCH(C$7,GRID!$A$34:$A$44,0),MATCH(1,($U$2=GRID!$B$31:$BI$31)*(КАЛЕНДАРЬ!$BL22=GRID!$B$33:$BI$33), 0))*GRID!$B$65,
ROUNDUP(INDEX(GRID!$B$34:$BI$44,MATCH(C$7,GRID!$A$34:$A$44,0),MATCH(1,($U$2=GRID!$B$31:$BI$31)*(КАЛЕНДАРЬ!$BL22=GRID!$B$33:$BI$33),0))*GRID!$B$65*(1-GRID!$B$69),0))</f>
        <v>21672</v>
      </c>
      <c r="D590" s="47" cm="1">
        <f t="array" ref="D590">IF($I$2="Путешествия с детьми",
INDEX(GRID!$B$47:$BI$57,MATCH(C$7,GRID!$A$47:$A$57,0),MATCH(1,($U$2=GRID!$B$31:$BI$31)*(КАЛЕНДАРЬ!$BL22=GRID!$B$33:$BI$33), 0))*GRID!$B$65,
ROUNDUP(INDEX(GRID!$B$47:$BI$57,MATCH(C$7,GRID!$A$47:$A$57,0),MATCH(1,($U$2=GRID!$B$31:$BI$31)*(КАЛЕНДАРЬ!$BL22=GRID!$B$33:$BI$33),0))*GRID!$B$65*(1-GRID!$B$69),0))</f>
        <v>23908</v>
      </c>
      <c r="E590" s="47" cm="1">
        <f t="array" ref="E590">IF($I$2="Путешествия с детьми",
INDEX(GRID!$B$34:$BI$44,MATCH(E$7,GRID!$A$34:$A$44,0),MATCH(1,($U$2=GRID!$B$31:$BI$31)*(КАЛЕНДАРЬ!$BL22=GRID!$B$33:$BI$33), 0))*GRID!$B$65,
ROUNDUP(INDEX(GRID!$B$34:$BI$44,MATCH(E$7,GRID!$A$34:$A$44,0),MATCH(1,($U$2=GRID!$B$31:$BI$31)*(КАЛЕНДАРЬ!$BL22=GRID!$B$33:$BI$33),0))*GRID!$B$65*(1-GRID!$B$69),0))</f>
        <v>23392</v>
      </c>
      <c r="F590" s="47" cm="1">
        <f t="array" ref="F590">IF($I$2="Путешествия с детьми",
INDEX(GRID!$B$47:$BI$57,MATCH(E$7,GRID!$A$47:$A$57,0),MATCH(1,($U$2=GRID!$B$31:$BI$31)*(КАЛЕНДАРЬ!$BL22=GRID!$B$33:$BI$33), 0))*GRID!$B$65,
ROUNDUP(INDEX(GRID!$B$47:$BI$57,MATCH(E$7,GRID!$A$47:$A$57,0),MATCH(1,($U$2=GRID!$B$31:$BI$31)*(КАЛЕНДАРЬ!$BL22=GRID!$B$33:$BI$33),0))*GRID!$B$65*(1-GRID!$B$69),0))</f>
        <v>25628</v>
      </c>
      <c r="G590" s="47" cm="1">
        <f t="array" ref="G590">IF($I$2="Путешествия с детьми",
INDEX(GRID!$B$34:$BI$44,MATCH(G$7,GRID!$A$34:$A$44,0),MATCH(1,($U$2=GRID!$B$31:$BI$31)*(КАЛЕНДАРЬ!$BL22=GRID!$B$33:$BI$33), 0))*GRID!$B$65,
ROUNDUP(INDEX(GRID!$B$34:$BI$44,MATCH(G$7,GRID!$A$34:$A$44,0),MATCH(1,($U$2=GRID!$B$31:$BI$31)*(КАЛЕНДАРЬ!$BL22=GRID!$B$33:$BI$33),0))*GRID!$B$65*(1-GRID!$B$69),0))</f>
        <v>24338</v>
      </c>
      <c r="H590" s="47" cm="1">
        <f t="array" ref="H590">IF($I$2="Путешествия с детьми",
INDEX(GRID!$B$47:$BI$57,MATCH(G$7,GRID!$A$47:$A$57,0),MATCH(1,($U$2=GRID!$B$31:$BI$31)*(КАЛЕНДАРЬ!$BL22=GRID!$B$33:$BI$33), 0))*GRID!$B$65,
ROUNDUP(INDEX(GRID!$B$47:$BI$57,MATCH(G$7,GRID!$A$47:$A$57,0),MATCH(1,($U$2=GRID!$B$31:$BI$31)*(КАЛЕНДАРЬ!$BL22=GRID!$B$33:$BI$33),0))*GRID!$B$65*(1-GRID!$B$69),0))</f>
        <v>26574</v>
      </c>
      <c r="I590" s="47" cm="1">
        <f t="array" ref="I590">IF($I$2="Путешествия с детьми",
INDEX(GRID!$B$34:$BI$44,MATCH(I$7,GRID!$A$34:$A$44,0),MATCH(1,($U$2=GRID!$B$31:$BI$31)*(КАЛЕНДАРЬ!$BL22=GRID!$B$33:$BI$33), 0))*GRID!$B$65,
ROUNDUP(INDEX(GRID!$B$34:$BI$44,MATCH(I$7,GRID!$A$34:$A$44,0),MATCH(1,($U$2=GRID!$B$31:$BI$31)*(КАЛЕНДАРЬ!$BL22=GRID!$B$33:$BI$33),0))*GRID!$B$65*(1-GRID!$B$69),0))</f>
        <v>26058</v>
      </c>
      <c r="J590" s="47" cm="1">
        <f t="array" ref="J590">IF($I$2="Путешествия с детьми",
INDEX(GRID!$B$47:$BI$57,MATCH(I$7,GRID!$A$47:$A$57,0),MATCH(1,($U$2=GRID!$B$31:$BI$31)*(КАЛЕНДАРЬ!$BL22=GRID!$B$33:$BI$33), 0))*GRID!$B$65,
ROUNDUP(INDEX(GRID!$B$47:$BI$57,MATCH(I$7,GRID!$A$47:$A$57,0),MATCH(1,($U$2=GRID!$B$31:$BI$31)*(КАЛЕНДАРЬ!$BL22=GRID!$B$33:$BI$33),0))*GRID!$B$65*(1-GRID!$B$69),0))</f>
        <v>28294</v>
      </c>
      <c r="K590" s="47" cm="1">
        <f t="array" ref="K590">IF($I$2="Путешествия с детьми",
INDEX(GRID!$B$34:$BI$44,MATCH(K$7,GRID!$A$34:$A$44,0),MATCH(1,($U$2=GRID!$B$31:$BI$31)*(КАЛЕНДАРЬ!$BL22=GRID!$B$33:$BI$33), 0))*GRID!$B$65,
ROUNDUP(INDEX(GRID!$B$34:$BI$44,MATCH(K$7,GRID!$A$34:$A$44,0),MATCH(1,($U$2=GRID!$B$31:$BI$31)*(КАЛЕНДАРЬ!$BL22=GRID!$B$33:$BI$33),0))*GRID!$B$65*(1-GRID!$B$69),0))</f>
        <v>27004</v>
      </c>
      <c r="L590" s="47" cm="1">
        <f t="array" ref="L590">IF($I$2="Путешествия с детьми",
INDEX(GRID!$B$47:$BI$57,MATCH(K$7,GRID!$A$47:$A$57,0),MATCH(1,($U$2=GRID!$B$31:$BI$31)*(КАЛЕНДАРЬ!$BL22=GRID!$B$33:$BI$33), 0))*GRID!$B$65,
ROUNDUP(INDEX(GRID!$B$47:$BI$57,MATCH(K$7,GRID!$A$47:$A$57,0),MATCH(1,($U$2=GRID!$B$31:$BI$31)*(КАЛЕНДАРЬ!$BL22=GRID!$B$33:$BI$33),0))*GRID!$B$65*(1-GRID!$B$69),0))</f>
        <v>29240</v>
      </c>
      <c r="M590" s="47" cm="1">
        <f t="array" ref="M590">IF($I$2="Путешествия с детьми",
INDEX(GRID!$B$34:$BI$44,MATCH(M$7,GRID!$A$34:$A$44,0),MATCH(1,($U$2=GRID!$B$31:$BI$31)*(КАЛЕНДАРЬ!$BL22=GRID!$B$33:$BI$33), 0))*GRID!$B$65,
ROUNDUP(INDEX(GRID!$B$34:$BI$44,MATCH(M$7,GRID!$A$34:$A$44,0),MATCH(1,($U$2=GRID!$B$31:$BI$31)*(КАЛЕНДАРЬ!$BL22=GRID!$B$33:$BI$33),0))*GRID!$B$65*(1-GRID!$B$69),0))</f>
        <v>28724</v>
      </c>
      <c r="N590" s="47" cm="1">
        <f t="array" ref="N590">IF($I$2="Путешествия с детьми",
INDEX(GRID!$B$47:$BI$57,MATCH(M$7,GRID!$A$47:$A$57,0),MATCH(1,($U$2=GRID!$B$31:$BI$31)*(КАЛЕНДАРЬ!$BL22=GRID!$B$33:$BI$33), 0))*GRID!$B$65,
ROUNDUP(INDEX(GRID!$B$47:$BI$57,MATCH(M$7,GRID!$A$47:$A$57,0),MATCH(1,($U$2=GRID!$B$31:$BI$31)*(КАЛЕНДАРЬ!$BL22=GRID!$B$33:$BI$33),0))*GRID!$B$65*(1-GRID!$B$69),0))</f>
        <v>30960</v>
      </c>
      <c r="O590" s="47" cm="1">
        <f t="array" ref="O590">IF($I$2="Путешествия с детьми",
INDEX(GRID!$B$34:$BI$44,MATCH(O$7,GRID!$A$34:$A$44,0),MATCH(1,($U$2=GRID!$B$31:$BI$31)*(КАЛЕНДАРЬ!$BL22=GRID!$B$33:$BI$33), 0))*GRID!$B$65,
ROUNDUP(INDEX(GRID!$B$34:$BI$44,MATCH(O$7,GRID!$A$34:$A$44,0),MATCH(1,($U$2=GRID!$B$31:$BI$31)*(КАЛЕНДАРЬ!$BL22=GRID!$B$33:$BI$33),0))*GRID!$B$65*(1-GRID!$B$69),0))</f>
        <v>35174</v>
      </c>
      <c r="P590" s="47" cm="1">
        <f t="array" ref="P590">IF($I$2="Путешествия с детьми",
INDEX(GRID!$B$47:$BI$57,MATCH(O$7,GRID!$A$47:$A$57,0),MATCH(1,($U$2=GRID!$B$31:$BI$31)*(КАЛЕНДАРЬ!$BL22=GRID!$B$33:$BI$33), 0))*GRID!$B$65,
ROUNDUP(INDEX(GRID!$B$47:$BI$57,MATCH(O$7,GRID!$A$47:$A$57,0),MATCH(1,($U$2=GRID!$B$31:$BI$31)*(КАЛЕНДАРЬ!$BL22=GRID!$B$33:$BI$33),0))*GRID!$B$65*(1-GRID!$B$69),0))</f>
        <v>37410</v>
      </c>
      <c r="Q590" s="47" cm="1">
        <f t="array" ref="Q590">IF($I$2="Путешествия с детьми",
INDEX(GRID!$B$34:$BI$44,MATCH(Q$7,GRID!$A$34:$A$44,0),MATCH(1,($U$2=GRID!$B$31:$BI$31)*(КАЛЕНДАРЬ!$BL22=GRID!$B$33:$BI$33), 0))*GRID!$B$65,
ROUNDUP(INDEX(GRID!$B$34:$BI$44,MATCH(Q$7,GRID!$A$34:$A$44,0),MATCH(1,($U$2=GRID!$B$31:$BI$31)*(КАЛЕНДАРЬ!$BL22=GRID!$B$33:$BI$33),0))*GRID!$B$65*(1-GRID!$B$69),0))</f>
        <v>37066</v>
      </c>
      <c r="R590" s="47" cm="1">
        <f t="array" ref="R590">IF($I$2="Путешествия с детьми",
INDEX(GRID!$B$47:$BI$57,MATCH(Q$7,GRID!$A$47:$A$57,0),MATCH(1,($U$2=GRID!$B$31:$BI$31)*(КАЛЕНДАРЬ!$BL22=GRID!$B$33:$BI$33), 0))*GRID!$B$65,
ROUNDUP(INDEX(GRID!$B$47:$BI$57,MATCH(Q$7,GRID!$A$47:$A$57,0),MATCH(1,($U$2=GRID!$B$31:$BI$31)*(КАЛЕНДАРЬ!$BL22=GRID!$B$33:$BI$33),0))*GRID!$B$65*(1-GRID!$B$69),0))</f>
        <v>39302</v>
      </c>
      <c r="S590" s="47" cm="1">
        <f t="array" ref="S590">IF($I$2="Путешествия с детьми",
INDEX(GRID!$B$34:$BI$44,MATCH(S$7,GRID!$A$34:$A$44,0),MATCH(1,($U$2=GRID!$B$31:$BI$31)*(КАЛЕНДАРЬ!$BL22=GRID!$B$33:$BI$33), 0))*GRID!$B$65,
ROUNDUP(INDEX(GRID!$B$34:$BI$44,MATCH(S$7,GRID!$A$34:$A$44,0),MATCH(1,($U$2=GRID!$B$31:$BI$31)*(КАЛЕНДАРЬ!$BL22=GRID!$B$33:$BI$33),0))*GRID!$B$65*(1-GRID!$B$69),0))</f>
        <v>40334</v>
      </c>
      <c r="T590" s="47" cm="1">
        <f t="array" ref="T590">IF($I$2="Путешествия с детьми",
INDEX(GRID!$B$47:$BI$57,MATCH(S$7,GRID!$A$47:$A$57,0),MATCH(1,($U$2=GRID!$B$31:$BI$31)*(КАЛЕНДАРЬ!$BL22=GRID!$B$33:$BI$33), 0))*GRID!$B$65,
ROUNDUP(INDEX(GRID!$B$47:$BI$57,MATCH(S$7,GRID!$A$47:$A$57,0),MATCH(1,($U$2=GRID!$B$31:$BI$31)*(КАЛЕНДАРЬ!$BL22=GRID!$B$33:$BI$33),0))*GRID!$B$65*(1-GRID!$B$69),0))</f>
        <v>42570</v>
      </c>
      <c r="U590" s="47" cm="1">
        <f t="array" ref="U590">IF($I$2="Путешествия с детьми",
INDEX(GRID!$B$34:$BI$44,MATCH(U$7,GRID!$A$34:$A$44,0),MATCH(1,($U$2=GRID!$B$31:$BI$31)*(КАЛЕНДАРЬ!$BL22=GRID!$B$33:$BI$33), 0))*GRID!$B$65,
ROUNDUP(INDEX(GRID!$B$34:$BI$44,MATCH(U$7,GRID!$A$34:$A$44,0),MATCH(1,($U$2=GRID!$B$31:$BI$31)*(КАЛЕНДАРЬ!$BL22=GRID!$B$33:$BI$33),0))*GRID!$B$65*(1-GRID!$B$69),0))</f>
        <v>45838</v>
      </c>
      <c r="V590" s="47" cm="1">
        <f t="array" ref="V590">IF($I$2="Путешествия с детьми",
INDEX(GRID!$B$47:$BI$57,MATCH(U$7,GRID!$A$47:$A$57,0),MATCH(1,($U$2=GRID!$B$31:$BI$31)*(КАЛЕНДАРЬ!$BL22=GRID!$B$33:$BI$33), 0))*GRID!$B$65,
ROUNDUP(INDEX(GRID!$B$47:$BI$57,MATCH(U$7,GRID!$A$47:$A$57,0),MATCH(1,($U$2=GRID!$B$31:$BI$31)*(КАЛЕНДАРЬ!$BL22=GRID!$B$33:$BI$33),0))*GRID!$B$65*(1-GRID!$B$69),0))</f>
        <v>48074</v>
      </c>
      <c r="W590" s="47" cm="1">
        <f t="array" ref="W590">IF($I$2="Путешествия с детьми",
INDEX(GRID!$B$34:$BI$44,MATCH(W$7,GRID!$A$34:$A$44,0),MATCH(1,($U$2=GRID!$B$31:$BI$31)*(КАЛЕНДАРЬ!$BL22=GRID!$B$33:$BI$33), 0))*GRID!$B$65,
ROUNDUP(INDEX(GRID!$B$34:$BI$44,MATCH(W$7,GRID!$A$34:$A$44,0),MATCH(1,($U$2=GRID!$B$31:$BI$31)*(КАЛЕНДАРЬ!$BL22=GRID!$B$33:$BI$33),0))*GRID!$B$65*(1-GRID!$B$69),0))</f>
        <v>144308</v>
      </c>
      <c r="X590" s="47" cm="1">
        <f t="array" ref="X590">IF($I$2="Путешествия с детьми",
INDEX(GRID!$B$47:$BI$57,MATCH(W$7,GRID!$A$47:$A$57,0),MATCH(1,($U$2=GRID!$B$31:$BI$31)*(КАЛЕНДАРЬ!$BL22=GRID!$B$33:$BI$33), 0))*GRID!$B$65,
ROUNDUP(INDEX(GRID!$B$47:$BI$57,MATCH(W$7,GRID!$A$47:$A$57,0),MATCH(1,($U$2=GRID!$B$31:$BI$31)*(КАЛЕНДАРЬ!$BL22=GRID!$B$33:$BI$33),0))*GRID!$B$65*(1-GRID!$B$69),0))</f>
        <v>146544</v>
      </c>
    </row>
    <row r="591" spans="1:24" s="201" customFormat="1" ht="13.5" customHeight="1" x14ac:dyDescent="0.2">
      <c r="A591" s="117" t="s">
        <v>42</v>
      </c>
      <c r="B591" s="117">
        <v>20</v>
      </c>
      <c r="C591" s="138" cm="1">
        <f t="array" ref="C591">IF($I$2="Путешествия с детьми",
INDEX(GRID!$B$34:$BI$44,MATCH(C$7,GRID!$A$34:$A$44,0),MATCH(1,($U$2=GRID!$B$31:$BI$31)*(КАЛЕНДАРЬ!$BL23=GRID!$B$33:$BI$33), 0))*GRID!$B$65,
ROUNDUP(INDEX(GRID!$B$34:$BI$44,MATCH(C$7,GRID!$A$34:$A$44,0),MATCH(1,($U$2=GRID!$B$31:$BI$31)*(КАЛЕНДАРЬ!$BL23=GRID!$B$33:$BI$33),0))*GRID!$B$65*(1-GRID!$B$69),0))</f>
        <v>22704</v>
      </c>
      <c r="D591" s="47" cm="1">
        <f t="array" ref="D591">IF($I$2="Путешествия с детьми",
INDEX(GRID!$B$47:$BI$57,MATCH(C$7,GRID!$A$47:$A$57,0),MATCH(1,($U$2=GRID!$B$31:$BI$31)*(КАЛЕНДАРЬ!$BL23=GRID!$B$33:$BI$33), 0))*GRID!$B$65,
ROUNDUP(INDEX(GRID!$B$47:$BI$57,MATCH(C$7,GRID!$A$47:$A$57,0),MATCH(1,($U$2=GRID!$B$31:$BI$31)*(КАЛЕНДАРЬ!$BL23=GRID!$B$33:$BI$33),0))*GRID!$B$65*(1-GRID!$B$69),0))</f>
        <v>24940</v>
      </c>
      <c r="E591" s="47" cm="1">
        <f t="array" ref="E591">IF($I$2="Путешествия с детьми",
INDEX(GRID!$B$34:$BI$44,MATCH(E$7,GRID!$A$34:$A$44,0),MATCH(1,($U$2=GRID!$B$31:$BI$31)*(КАЛЕНДАРЬ!$BL23=GRID!$B$33:$BI$33), 0))*GRID!$B$65,
ROUNDUP(INDEX(GRID!$B$34:$BI$44,MATCH(E$7,GRID!$A$34:$A$44,0),MATCH(1,($U$2=GRID!$B$31:$BI$31)*(КАЛЕНДАРЬ!$BL23=GRID!$B$33:$BI$33),0))*GRID!$B$65*(1-GRID!$B$69),0))</f>
        <v>24424</v>
      </c>
      <c r="F591" s="47" cm="1">
        <f t="array" ref="F591">IF($I$2="Путешествия с детьми",
INDEX(GRID!$B$47:$BI$57,MATCH(E$7,GRID!$A$47:$A$57,0),MATCH(1,($U$2=GRID!$B$31:$BI$31)*(КАЛЕНДАРЬ!$BL23=GRID!$B$33:$BI$33), 0))*GRID!$B$65,
ROUNDUP(INDEX(GRID!$B$47:$BI$57,MATCH(E$7,GRID!$A$47:$A$57,0),MATCH(1,($U$2=GRID!$B$31:$BI$31)*(КАЛЕНДАРЬ!$BL23=GRID!$B$33:$BI$33),0))*GRID!$B$65*(1-GRID!$B$69),0))</f>
        <v>26660</v>
      </c>
      <c r="G591" s="47" cm="1">
        <f t="array" ref="G591">IF($I$2="Путешествия с детьми",
INDEX(GRID!$B$34:$BI$44,MATCH(G$7,GRID!$A$34:$A$44,0),MATCH(1,($U$2=GRID!$B$31:$BI$31)*(КАЛЕНДАРЬ!$BL23=GRID!$B$33:$BI$33), 0))*GRID!$B$65,
ROUNDUP(INDEX(GRID!$B$34:$BI$44,MATCH(G$7,GRID!$A$34:$A$44,0),MATCH(1,($U$2=GRID!$B$31:$BI$31)*(КАЛЕНДАРЬ!$BL23=GRID!$B$33:$BI$33),0))*GRID!$B$65*(1-GRID!$B$69),0))</f>
        <v>25370</v>
      </c>
      <c r="H591" s="47" cm="1">
        <f t="array" ref="H591">IF($I$2="Путешествия с детьми",
INDEX(GRID!$B$47:$BI$57,MATCH(G$7,GRID!$A$47:$A$57,0),MATCH(1,($U$2=GRID!$B$31:$BI$31)*(КАЛЕНДАРЬ!$BL23=GRID!$B$33:$BI$33), 0))*GRID!$B$65,
ROUNDUP(INDEX(GRID!$B$47:$BI$57,MATCH(G$7,GRID!$A$47:$A$57,0),MATCH(1,($U$2=GRID!$B$31:$BI$31)*(КАЛЕНДАРЬ!$BL23=GRID!$B$33:$BI$33),0))*GRID!$B$65*(1-GRID!$B$69),0))</f>
        <v>27606</v>
      </c>
      <c r="I591" s="47" cm="1">
        <f t="array" ref="I591">IF($I$2="Путешествия с детьми",
INDEX(GRID!$B$34:$BI$44,MATCH(I$7,GRID!$A$34:$A$44,0),MATCH(1,($U$2=GRID!$B$31:$BI$31)*(КАЛЕНДАРЬ!$BL23=GRID!$B$33:$BI$33), 0))*GRID!$B$65,
ROUNDUP(INDEX(GRID!$B$34:$BI$44,MATCH(I$7,GRID!$A$34:$A$44,0),MATCH(1,($U$2=GRID!$B$31:$BI$31)*(КАЛЕНДАРЬ!$BL23=GRID!$B$33:$BI$33),0))*GRID!$B$65*(1-GRID!$B$69),0))</f>
        <v>27090</v>
      </c>
      <c r="J591" s="47" cm="1">
        <f t="array" ref="J591">IF($I$2="Путешествия с детьми",
INDEX(GRID!$B$47:$BI$57,MATCH(I$7,GRID!$A$47:$A$57,0),MATCH(1,($U$2=GRID!$B$31:$BI$31)*(КАЛЕНДАРЬ!$BL23=GRID!$B$33:$BI$33), 0))*GRID!$B$65,
ROUNDUP(INDEX(GRID!$B$47:$BI$57,MATCH(I$7,GRID!$A$47:$A$57,0),MATCH(1,($U$2=GRID!$B$31:$BI$31)*(КАЛЕНДАРЬ!$BL23=GRID!$B$33:$BI$33),0))*GRID!$B$65*(1-GRID!$B$69),0))</f>
        <v>29326</v>
      </c>
      <c r="K591" s="47" cm="1">
        <f t="array" ref="K591">IF($I$2="Путешествия с детьми",
INDEX(GRID!$B$34:$BI$44,MATCH(K$7,GRID!$A$34:$A$44,0),MATCH(1,($U$2=GRID!$B$31:$BI$31)*(КАЛЕНДАРЬ!$BL23=GRID!$B$33:$BI$33), 0))*GRID!$B$65,
ROUNDUP(INDEX(GRID!$B$34:$BI$44,MATCH(K$7,GRID!$A$34:$A$44,0),MATCH(1,($U$2=GRID!$B$31:$BI$31)*(КАЛЕНДАРЬ!$BL23=GRID!$B$33:$BI$33),0))*GRID!$B$65*(1-GRID!$B$69),0))</f>
        <v>28036</v>
      </c>
      <c r="L591" s="47" cm="1">
        <f t="array" ref="L591">IF($I$2="Путешествия с детьми",
INDEX(GRID!$B$47:$BI$57,MATCH(K$7,GRID!$A$47:$A$57,0),MATCH(1,($U$2=GRID!$B$31:$BI$31)*(КАЛЕНДАРЬ!$BL23=GRID!$B$33:$BI$33), 0))*GRID!$B$65,
ROUNDUP(INDEX(GRID!$B$47:$BI$57,MATCH(K$7,GRID!$A$47:$A$57,0),MATCH(1,($U$2=GRID!$B$31:$BI$31)*(КАЛЕНДАРЬ!$BL23=GRID!$B$33:$BI$33),0))*GRID!$B$65*(1-GRID!$B$69),0))</f>
        <v>30272</v>
      </c>
      <c r="M591" s="47" cm="1">
        <f t="array" ref="M591">IF($I$2="Путешествия с детьми",
INDEX(GRID!$B$34:$BI$44,MATCH(M$7,GRID!$A$34:$A$44,0),MATCH(1,($U$2=GRID!$B$31:$BI$31)*(КАЛЕНДАРЬ!$BL23=GRID!$B$33:$BI$33), 0))*GRID!$B$65,
ROUNDUP(INDEX(GRID!$B$34:$BI$44,MATCH(M$7,GRID!$A$34:$A$44,0),MATCH(1,($U$2=GRID!$B$31:$BI$31)*(КАЛЕНДАРЬ!$BL23=GRID!$B$33:$BI$33),0))*GRID!$B$65*(1-GRID!$B$69),0))</f>
        <v>29756</v>
      </c>
      <c r="N591" s="47" cm="1">
        <f t="array" ref="N591">IF($I$2="Путешествия с детьми",
INDEX(GRID!$B$47:$BI$57,MATCH(M$7,GRID!$A$47:$A$57,0),MATCH(1,($U$2=GRID!$B$31:$BI$31)*(КАЛЕНДАРЬ!$BL23=GRID!$B$33:$BI$33), 0))*GRID!$B$65,
ROUNDUP(INDEX(GRID!$B$47:$BI$57,MATCH(M$7,GRID!$A$47:$A$57,0),MATCH(1,($U$2=GRID!$B$31:$BI$31)*(КАЛЕНДАРЬ!$BL23=GRID!$B$33:$BI$33),0))*GRID!$B$65*(1-GRID!$B$69),0))</f>
        <v>31992</v>
      </c>
      <c r="O591" s="47" cm="1">
        <f t="array" ref="O591">IF($I$2="Путешествия с детьми",
INDEX(GRID!$B$34:$BI$44,MATCH(O$7,GRID!$A$34:$A$44,0),MATCH(1,($U$2=GRID!$B$31:$BI$31)*(КАЛЕНДАРЬ!$BL23=GRID!$B$33:$BI$33), 0))*GRID!$B$65,
ROUNDUP(INDEX(GRID!$B$34:$BI$44,MATCH(O$7,GRID!$A$34:$A$44,0),MATCH(1,($U$2=GRID!$B$31:$BI$31)*(КАЛЕНДАРЬ!$BL23=GRID!$B$33:$BI$33),0))*GRID!$B$65*(1-GRID!$B$69),0))</f>
        <v>36292</v>
      </c>
      <c r="P591" s="47" cm="1">
        <f t="array" ref="P591">IF($I$2="Путешествия с детьми",
INDEX(GRID!$B$47:$BI$57,MATCH(O$7,GRID!$A$47:$A$57,0),MATCH(1,($U$2=GRID!$B$31:$BI$31)*(КАЛЕНДАРЬ!$BL23=GRID!$B$33:$BI$33), 0))*GRID!$B$65,
ROUNDUP(INDEX(GRID!$B$47:$BI$57,MATCH(O$7,GRID!$A$47:$A$57,0),MATCH(1,($U$2=GRID!$B$31:$BI$31)*(КАЛЕНДАРЬ!$BL23=GRID!$B$33:$BI$33),0))*GRID!$B$65*(1-GRID!$B$69),0))</f>
        <v>38528</v>
      </c>
      <c r="Q591" s="47" cm="1">
        <f t="array" ref="Q591">IF($I$2="Путешествия с детьми",
INDEX(GRID!$B$34:$BI$44,MATCH(Q$7,GRID!$A$34:$A$44,0),MATCH(1,($U$2=GRID!$B$31:$BI$31)*(КАЛЕНДАРЬ!$BL23=GRID!$B$33:$BI$33), 0))*GRID!$B$65,
ROUNDUP(INDEX(GRID!$B$34:$BI$44,MATCH(Q$7,GRID!$A$34:$A$44,0),MATCH(1,($U$2=GRID!$B$31:$BI$31)*(КАЛЕНДАРЬ!$BL23=GRID!$B$33:$BI$33),0))*GRID!$B$65*(1-GRID!$B$69),0))</f>
        <v>38184</v>
      </c>
      <c r="R591" s="47" cm="1">
        <f t="array" ref="R591">IF($I$2="Путешествия с детьми",
INDEX(GRID!$B$47:$BI$57,MATCH(Q$7,GRID!$A$47:$A$57,0),MATCH(1,($U$2=GRID!$B$31:$BI$31)*(КАЛЕНДАРЬ!$BL23=GRID!$B$33:$BI$33), 0))*GRID!$B$65,
ROUNDUP(INDEX(GRID!$B$47:$BI$57,MATCH(Q$7,GRID!$A$47:$A$57,0),MATCH(1,($U$2=GRID!$B$31:$BI$31)*(КАЛЕНДАРЬ!$BL23=GRID!$B$33:$BI$33),0))*GRID!$B$65*(1-GRID!$B$69),0))</f>
        <v>40420</v>
      </c>
      <c r="S591" s="47" cm="1">
        <f t="array" ref="S591">IF($I$2="Путешествия с детьми",
INDEX(GRID!$B$34:$BI$44,MATCH(S$7,GRID!$A$34:$A$44,0),MATCH(1,($U$2=GRID!$B$31:$BI$31)*(КАЛЕНДАРЬ!$BL23=GRID!$B$33:$BI$33), 0))*GRID!$B$65,
ROUNDUP(INDEX(GRID!$B$34:$BI$44,MATCH(S$7,GRID!$A$34:$A$44,0),MATCH(1,($U$2=GRID!$B$31:$BI$31)*(КАЛЕНДАРЬ!$BL23=GRID!$B$33:$BI$33),0))*GRID!$B$65*(1-GRID!$B$69),0))</f>
        <v>41452</v>
      </c>
      <c r="T591" s="47" cm="1">
        <f t="array" ref="T591">IF($I$2="Путешествия с детьми",
INDEX(GRID!$B$47:$BI$57,MATCH(S$7,GRID!$A$47:$A$57,0),MATCH(1,($U$2=GRID!$B$31:$BI$31)*(КАЛЕНДАРЬ!$BL23=GRID!$B$33:$BI$33), 0))*GRID!$B$65,
ROUNDUP(INDEX(GRID!$B$47:$BI$57,MATCH(S$7,GRID!$A$47:$A$57,0),MATCH(1,($U$2=GRID!$B$31:$BI$31)*(КАЛЕНДАРЬ!$BL23=GRID!$B$33:$BI$33),0))*GRID!$B$65*(1-GRID!$B$69),0))</f>
        <v>43688</v>
      </c>
      <c r="U591" s="47" cm="1">
        <f t="array" ref="U591">IF($I$2="Путешествия с детьми",
INDEX(GRID!$B$34:$BI$44,MATCH(U$7,GRID!$A$34:$A$44,0),MATCH(1,($U$2=GRID!$B$31:$BI$31)*(КАЛЕНДАРЬ!$BL23=GRID!$B$33:$BI$33), 0))*GRID!$B$65,
ROUNDUP(INDEX(GRID!$B$34:$BI$44,MATCH(U$7,GRID!$A$34:$A$44,0),MATCH(1,($U$2=GRID!$B$31:$BI$31)*(КАЛЕНДАРЬ!$BL23=GRID!$B$33:$BI$33),0))*GRID!$B$65*(1-GRID!$B$69),0))</f>
        <v>47042</v>
      </c>
      <c r="V591" s="47" cm="1">
        <f t="array" ref="V591">IF($I$2="Путешествия с детьми",
INDEX(GRID!$B$47:$BI$57,MATCH(U$7,GRID!$A$47:$A$57,0),MATCH(1,($U$2=GRID!$B$31:$BI$31)*(КАЛЕНДАРЬ!$BL23=GRID!$B$33:$BI$33), 0))*GRID!$B$65,
ROUNDUP(INDEX(GRID!$B$47:$BI$57,MATCH(U$7,GRID!$A$47:$A$57,0),MATCH(1,($U$2=GRID!$B$31:$BI$31)*(КАЛЕНДАРЬ!$BL23=GRID!$B$33:$BI$33),0))*GRID!$B$65*(1-GRID!$B$69),0))</f>
        <v>49278</v>
      </c>
      <c r="W591" s="47" cm="1">
        <f t="array" ref="W591">IF($I$2="Путешествия с детьми",
INDEX(GRID!$B$34:$BI$44,MATCH(W$7,GRID!$A$34:$A$44,0),MATCH(1,($U$2=GRID!$B$31:$BI$31)*(КАЛЕНДАРЬ!$BL23=GRID!$B$33:$BI$33), 0))*GRID!$B$65,
ROUNDUP(INDEX(GRID!$B$34:$BI$44,MATCH(W$7,GRID!$A$34:$A$44,0),MATCH(1,($U$2=GRID!$B$31:$BI$31)*(КАЛЕНДАРЬ!$BL23=GRID!$B$33:$BI$33),0))*GRID!$B$65*(1-GRID!$B$69),0))</f>
        <v>152994</v>
      </c>
      <c r="X591" s="47" cm="1">
        <f t="array" ref="X591">IF($I$2="Путешествия с детьми",
INDEX(GRID!$B$47:$BI$57,MATCH(W$7,GRID!$A$47:$A$57,0),MATCH(1,($U$2=GRID!$B$31:$BI$31)*(КАЛЕНДАРЬ!$BL23=GRID!$B$33:$BI$33), 0))*GRID!$B$65,
ROUNDUP(INDEX(GRID!$B$47:$BI$57,MATCH(W$7,GRID!$A$47:$A$57,0),MATCH(1,($U$2=GRID!$B$31:$BI$31)*(КАЛЕНДАРЬ!$BL23=GRID!$B$33:$BI$33),0))*GRID!$B$65*(1-GRID!$B$69),0))</f>
        <v>155230</v>
      </c>
    </row>
    <row r="592" spans="1:24" s="201" customFormat="1" ht="13.5" customHeight="1" x14ac:dyDescent="0.2">
      <c r="A592" s="117" t="s">
        <v>43</v>
      </c>
      <c r="B592" s="117">
        <v>21</v>
      </c>
      <c r="C592" s="138" cm="1">
        <f t="array" ref="C592">IF($I$2="Путешествия с детьми",
INDEX(GRID!$B$34:$BI$44,MATCH(C$7,GRID!$A$34:$A$44,0),MATCH(1,($U$2=GRID!$B$31:$BI$31)*(КАЛЕНДАРЬ!$BL24=GRID!$B$33:$BI$33), 0))*GRID!$B$65,
ROUNDUP(INDEX(GRID!$B$34:$BI$44,MATCH(C$7,GRID!$A$34:$A$44,0),MATCH(1,($U$2=GRID!$B$31:$BI$31)*(КАЛЕНДАРЬ!$BL24=GRID!$B$33:$BI$33),0))*GRID!$B$65*(1-GRID!$B$69),0))</f>
        <v>22704</v>
      </c>
      <c r="D592" s="47" cm="1">
        <f t="array" ref="D592">IF($I$2="Путешествия с детьми",
INDEX(GRID!$B$47:$BI$57,MATCH(C$7,GRID!$A$47:$A$57,0),MATCH(1,($U$2=GRID!$B$31:$BI$31)*(КАЛЕНДАРЬ!$BL24=GRID!$B$33:$BI$33), 0))*GRID!$B$65,
ROUNDUP(INDEX(GRID!$B$47:$BI$57,MATCH(C$7,GRID!$A$47:$A$57,0),MATCH(1,($U$2=GRID!$B$31:$BI$31)*(КАЛЕНДАРЬ!$BL24=GRID!$B$33:$BI$33),0))*GRID!$B$65*(1-GRID!$B$69),0))</f>
        <v>24940</v>
      </c>
      <c r="E592" s="47" cm="1">
        <f t="array" ref="E592">IF($I$2="Путешествия с детьми",
INDEX(GRID!$B$34:$BI$44,MATCH(E$7,GRID!$A$34:$A$44,0),MATCH(1,($U$2=GRID!$B$31:$BI$31)*(КАЛЕНДАРЬ!$BL24=GRID!$B$33:$BI$33), 0))*GRID!$B$65,
ROUNDUP(INDEX(GRID!$B$34:$BI$44,MATCH(E$7,GRID!$A$34:$A$44,0),MATCH(1,($U$2=GRID!$B$31:$BI$31)*(КАЛЕНДАРЬ!$BL24=GRID!$B$33:$BI$33),0))*GRID!$B$65*(1-GRID!$B$69),0))</f>
        <v>24424</v>
      </c>
      <c r="F592" s="47" cm="1">
        <f t="array" ref="F592">IF($I$2="Путешествия с детьми",
INDEX(GRID!$B$47:$BI$57,MATCH(E$7,GRID!$A$47:$A$57,0),MATCH(1,($U$2=GRID!$B$31:$BI$31)*(КАЛЕНДАРЬ!$BL24=GRID!$B$33:$BI$33), 0))*GRID!$B$65,
ROUNDUP(INDEX(GRID!$B$47:$BI$57,MATCH(E$7,GRID!$A$47:$A$57,0),MATCH(1,($U$2=GRID!$B$31:$BI$31)*(КАЛЕНДАРЬ!$BL24=GRID!$B$33:$BI$33),0))*GRID!$B$65*(1-GRID!$B$69),0))</f>
        <v>26660</v>
      </c>
      <c r="G592" s="47" cm="1">
        <f t="array" ref="G592">IF($I$2="Путешествия с детьми",
INDEX(GRID!$B$34:$BI$44,MATCH(G$7,GRID!$A$34:$A$44,0),MATCH(1,($U$2=GRID!$B$31:$BI$31)*(КАЛЕНДАРЬ!$BL24=GRID!$B$33:$BI$33), 0))*GRID!$B$65,
ROUNDUP(INDEX(GRID!$B$34:$BI$44,MATCH(G$7,GRID!$A$34:$A$44,0),MATCH(1,($U$2=GRID!$B$31:$BI$31)*(КАЛЕНДАРЬ!$BL24=GRID!$B$33:$BI$33),0))*GRID!$B$65*(1-GRID!$B$69),0))</f>
        <v>25370</v>
      </c>
      <c r="H592" s="47" cm="1">
        <f t="array" ref="H592">IF($I$2="Путешествия с детьми",
INDEX(GRID!$B$47:$BI$57,MATCH(G$7,GRID!$A$47:$A$57,0),MATCH(1,($U$2=GRID!$B$31:$BI$31)*(КАЛЕНДАРЬ!$BL24=GRID!$B$33:$BI$33), 0))*GRID!$B$65,
ROUNDUP(INDEX(GRID!$B$47:$BI$57,MATCH(G$7,GRID!$A$47:$A$57,0),MATCH(1,($U$2=GRID!$B$31:$BI$31)*(КАЛЕНДАРЬ!$BL24=GRID!$B$33:$BI$33),0))*GRID!$B$65*(1-GRID!$B$69),0))</f>
        <v>27606</v>
      </c>
      <c r="I592" s="47" cm="1">
        <f t="array" ref="I592">IF($I$2="Путешествия с детьми",
INDEX(GRID!$B$34:$BI$44,MATCH(I$7,GRID!$A$34:$A$44,0),MATCH(1,($U$2=GRID!$B$31:$BI$31)*(КАЛЕНДАРЬ!$BL24=GRID!$B$33:$BI$33), 0))*GRID!$B$65,
ROUNDUP(INDEX(GRID!$B$34:$BI$44,MATCH(I$7,GRID!$A$34:$A$44,0),MATCH(1,($U$2=GRID!$B$31:$BI$31)*(КАЛЕНДАРЬ!$BL24=GRID!$B$33:$BI$33),0))*GRID!$B$65*(1-GRID!$B$69),0))</f>
        <v>27090</v>
      </c>
      <c r="J592" s="47" cm="1">
        <f t="array" ref="J592">IF($I$2="Путешествия с детьми",
INDEX(GRID!$B$47:$BI$57,MATCH(I$7,GRID!$A$47:$A$57,0),MATCH(1,($U$2=GRID!$B$31:$BI$31)*(КАЛЕНДАРЬ!$BL24=GRID!$B$33:$BI$33), 0))*GRID!$B$65,
ROUNDUP(INDEX(GRID!$B$47:$BI$57,MATCH(I$7,GRID!$A$47:$A$57,0),MATCH(1,($U$2=GRID!$B$31:$BI$31)*(КАЛЕНДАРЬ!$BL24=GRID!$B$33:$BI$33),0))*GRID!$B$65*(1-GRID!$B$69),0))</f>
        <v>29326</v>
      </c>
      <c r="K592" s="47" cm="1">
        <f t="array" ref="K592">IF($I$2="Путешествия с детьми",
INDEX(GRID!$B$34:$BI$44,MATCH(K$7,GRID!$A$34:$A$44,0),MATCH(1,($U$2=GRID!$B$31:$BI$31)*(КАЛЕНДАРЬ!$BL24=GRID!$B$33:$BI$33), 0))*GRID!$B$65,
ROUNDUP(INDEX(GRID!$B$34:$BI$44,MATCH(K$7,GRID!$A$34:$A$44,0),MATCH(1,($U$2=GRID!$B$31:$BI$31)*(КАЛЕНДАРЬ!$BL24=GRID!$B$33:$BI$33),0))*GRID!$B$65*(1-GRID!$B$69),0))</f>
        <v>28036</v>
      </c>
      <c r="L592" s="47" cm="1">
        <f t="array" ref="L592">IF($I$2="Путешествия с детьми",
INDEX(GRID!$B$47:$BI$57,MATCH(K$7,GRID!$A$47:$A$57,0),MATCH(1,($U$2=GRID!$B$31:$BI$31)*(КАЛЕНДАРЬ!$BL24=GRID!$B$33:$BI$33), 0))*GRID!$B$65,
ROUNDUP(INDEX(GRID!$B$47:$BI$57,MATCH(K$7,GRID!$A$47:$A$57,0),MATCH(1,($U$2=GRID!$B$31:$BI$31)*(КАЛЕНДАРЬ!$BL24=GRID!$B$33:$BI$33),0))*GRID!$B$65*(1-GRID!$B$69),0))</f>
        <v>30272</v>
      </c>
      <c r="M592" s="47" cm="1">
        <f t="array" ref="M592">IF($I$2="Путешествия с детьми",
INDEX(GRID!$B$34:$BI$44,MATCH(M$7,GRID!$A$34:$A$44,0),MATCH(1,($U$2=GRID!$B$31:$BI$31)*(КАЛЕНДАРЬ!$BL24=GRID!$B$33:$BI$33), 0))*GRID!$B$65,
ROUNDUP(INDEX(GRID!$B$34:$BI$44,MATCH(M$7,GRID!$A$34:$A$44,0),MATCH(1,($U$2=GRID!$B$31:$BI$31)*(КАЛЕНДАРЬ!$BL24=GRID!$B$33:$BI$33),0))*GRID!$B$65*(1-GRID!$B$69),0))</f>
        <v>29756</v>
      </c>
      <c r="N592" s="47" cm="1">
        <f t="array" ref="N592">IF($I$2="Путешествия с детьми",
INDEX(GRID!$B$47:$BI$57,MATCH(M$7,GRID!$A$47:$A$57,0),MATCH(1,($U$2=GRID!$B$31:$BI$31)*(КАЛЕНДАРЬ!$BL24=GRID!$B$33:$BI$33), 0))*GRID!$B$65,
ROUNDUP(INDEX(GRID!$B$47:$BI$57,MATCH(M$7,GRID!$A$47:$A$57,0),MATCH(1,($U$2=GRID!$B$31:$BI$31)*(КАЛЕНДАРЬ!$BL24=GRID!$B$33:$BI$33),0))*GRID!$B$65*(1-GRID!$B$69),0))</f>
        <v>31992</v>
      </c>
      <c r="O592" s="47" cm="1">
        <f t="array" ref="O592">IF($I$2="Путешествия с детьми",
INDEX(GRID!$B$34:$BI$44,MATCH(O$7,GRID!$A$34:$A$44,0),MATCH(1,($U$2=GRID!$B$31:$BI$31)*(КАЛЕНДАРЬ!$BL24=GRID!$B$33:$BI$33), 0))*GRID!$B$65,
ROUNDUP(INDEX(GRID!$B$34:$BI$44,MATCH(O$7,GRID!$A$34:$A$44,0),MATCH(1,($U$2=GRID!$B$31:$BI$31)*(КАЛЕНДАРЬ!$BL24=GRID!$B$33:$BI$33),0))*GRID!$B$65*(1-GRID!$B$69),0))</f>
        <v>36292</v>
      </c>
      <c r="P592" s="47" cm="1">
        <f t="array" ref="P592">IF($I$2="Путешествия с детьми",
INDEX(GRID!$B$47:$BI$57,MATCH(O$7,GRID!$A$47:$A$57,0),MATCH(1,($U$2=GRID!$B$31:$BI$31)*(КАЛЕНДАРЬ!$BL24=GRID!$B$33:$BI$33), 0))*GRID!$B$65,
ROUNDUP(INDEX(GRID!$B$47:$BI$57,MATCH(O$7,GRID!$A$47:$A$57,0),MATCH(1,($U$2=GRID!$B$31:$BI$31)*(КАЛЕНДАРЬ!$BL24=GRID!$B$33:$BI$33),0))*GRID!$B$65*(1-GRID!$B$69),0))</f>
        <v>38528</v>
      </c>
      <c r="Q592" s="47" cm="1">
        <f t="array" ref="Q592">IF($I$2="Путешествия с детьми",
INDEX(GRID!$B$34:$BI$44,MATCH(Q$7,GRID!$A$34:$A$44,0),MATCH(1,($U$2=GRID!$B$31:$BI$31)*(КАЛЕНДАРЬ!$BL24=GRID!$B$33:$BI$33), 0))*GRID!$B$65,
ROUNDUP(INDEX(GRID!$B$34:$BI$44,MATCH(Q$7,GRID!$A$34:$A$44,0),MATCH(1,($U$2=GRID!$B$31:$BI$31)*(КАЛЕНДАРЬ!$BL24=GRID!$B$33:$BI$33),0))*GRID!$B$65*(1-GRID!$B$69),0))</f>
        <v>38184</v>
      </c>
      <c r="R592" s="47" cm="1">
        <f t="array" ref="R592">IF($I$2="Путешествия с детьми",
INDEX(GRID!$B$47:$BI$57,MATCH(Q$7,GRID!$A$47:$A$57,0),MATCH(1,($U$2=GRID!$B$31:$BI$31)*(КАЛЕНДАРЬ!$BL24=GRID!$B$33:$BI$33), 0))*GRID!$B$65,
ROUNDUP(INDEX(GRID!$B$47:$BI$57,MATCH(Q$7,GRID!$A$47:$A$57,0),MATCH(1,($U$2=GRID!$B$31:$BI$31)*(КАЛЕНДАРЬ!$BL24=GRID!$B$33:$BI$33),0))*GRID!$B$65*(1-GRID!$B$69),0))</f>
        <v>40420</v>
      </c>
      <c r="S592" s="47" cm="1">
        <f t="array" ref="S592">IF($I$2="Путешествия с детьми",
INDEX(GRID!$B$34:$BI$44,MATCH(S$7,GRID!$A$34:$A$44,0),MATCH(1,($U$2=GRID!$B$31:$BI$31)*(КАЛЕНДАРЬ!$BL24=GRID!$B$33:$BI$33), 0))*GRID!$B$65,
ROUNDUP(INDEX(GRID!$B$34:$BI$44,MATCH(S$7,GRID!$A$34:$A$44,0),MATCH(1,($U$2=GRID!$B$31:$BI$31)*(КАЛЕНДАРЬ!$BL24=GRID!$B$33:$BI$33),0))*GRID!$B$65*(1-GRID!$B$69),0))</f>
        <v>41452</v>
      </c>
      <c r="T592" s="47" cm="1">
        <f t="array" ref="T592">IF($I$2="Путешествия с детьми",
INDEX(GRID!$B$47:$BI$57,MATCH(S$7,GRID!$A$47:$A$57,0),MATCH(1,($U$2=GRID!$B$31:$BI$31)*(КАЛЕНДАРЬ!$BL24=GRID!$B$33:$BI$33), 0))*GRID!$B$65,
ROUNDUP(INDEX(GRID!$B$47:$BI$57,MATCH(S$7,GRID!$A$47:$A$57,0),MATCH(1,($U$2=GRID!$B$31:$BI$31)*(КАЛЕНДАРЬ!$BL24=GRID!$B$33:$BI$33),0))*GRID!$B$65*(1-GRID!$B$69),0))</f>
        <v>43688</v>
      </c>
      <c r="U592" s="47" cm="1">
        <f t="array" ref="U592">IF($I$2="Путешествия с детьми",
INDEX(GRID!$B$34:$BI$44,MATCH(U$7,GRID!$A$34:$A$44,0),MATCH(1,($U$2=GRID!$B$31:$BI$31)*(КАЛЕНДАРЬ!$BL24=GRID!$B$33:$BI$33), 0))*GRID!$B$65,
ROUNDUP(INDEX(GRID!$B$34:$BI$44,MATCH(U$7,GRID!$A$34:$A$44,0),MATCH(1,($U$2=GRID!$B$31:$BI$31)*(КАЛЕНДАРЬ!$BL24=GRID!$B$33:$BI$33),0))*GRID!$B$65*(1-GRID!$B$69),0))</f>
        <v>47042</v>
      </c>
      <c r="V592" s="47" cm="1">
        <f t="array" ref="V592">IF($I$2="Путешествия с детьми",
INDEX(GRID!$B$47:$BI$57,MATCH(U$7,GRID!$A$47:$A$57,0),MATCH(1,($U$2=GRID!$B$31:$BI$31)*(КАЛЕНДАРЬ!$BL24=GRID!$B$33:$BI$33), 0))*GRID!$B$65,
ROUNDUP(INDEX(GRID!$B$47:$BI$57,MATCH(U$7,GRID!$A$47:$A$57,0),MATCH(1,($U$2=GRID!$B$31:$BI$31)*(КАЛЕНДАРЬ!$BL24=GRID!$B$33:$BI$33),0))*GRID!$B$65*(1-GRID!$B$69),0))</f>
        <v>49278</v>
      </c>
      <c r="W592" s="47" cm="1">
        <f t="array" ref="W592">IF($I$2="Путешествия с детьми",
INDEX(GRID!$B$34:$BI$44,MATCH(W$7,GRID!$A$34:$A$44,0),MATCH(1,($U$2=GRID!$B$31:$BI$31)*(КАЛЕНДАРЬ!$BL24=GRID!$B$33:$BI$33), 0))*GRID!$B$65,
ROUNDUP(INDEX(GRID!$B$34:$BI$44,MATCH(W$7,GRID!$A$34:$A$44,0),MATCH(1,($U$2=GRID!$B$31:$BI$31)*(КАЛЕНДАРЬ!$BL24=GRID!$B$33:$BI$33),0))*GRID!$B$65*(1-GRID!$B$69),0))</f>
        <v>152994</v>
      </c>
      <c r="X592" s="47" cm="1">
        <f t="array" ref="X592">IF($I$2="Путешествия с детьми",
INDEX(GRID!$B$47:$BI$57,MATCH(W$7,GRID!$A$47:$A$57,0),MATCH(1,($U$2=GRID!$B$31:$BI$31)*(КАЛЕНДАРЬ!$BL24=GRID!$B$33:$BI$33), 0))*GRID!$B$65,
ROUNDUP(INDEX(GRID!$B$47:$BI$57,MATCH(W$7,GRID!$A$47:$A$57,0),MATCH(1,($U$2=GRID!$B$31:$BI$31)*(КАЛЕНДАРЬ!$BL24=GRID!$B$33:$BI$33),0))*GRID!$B$65*(1-GRID!$B$69),0))</f>
        <v>155230</v>
      </c>
    </row>
    <row r="593" spans="1:24" s="201" customFormat="1" ht="13.5" customHeight="1" x14ac:dyDescent="0.2">
      <c r="A593" s="117" t="s">
        <v>44</v>
      </c>
      <c r="B593" s="117">
        <v>22</v>
      </c>
      <c r="C593" s="138" cm="1">
        <f t="array" ref="C593">IF($I$2="Путешествия с детьми",
INDEX(GRID!$B$34:$BI$44,MATCH(C$7,GRID!$A$34:$A$44,0),MATCH(1,($U$2=GRID!$B$31:$BI$31)*(КАЛЕНДАРЬ!$BL25=GRID!$B$33:$BI$33), 0))*GRID!$B$65,
ROUNDUP(INDEX(GRID!$B$34:$BI$44,MATCH(C$7,GRID!$A$34:$A$44,0),MATCH(1,($U$2=GRID!$B$31:$BI$31)*(КАЛЕНДАРЬ!$BL25=GRID!$B$33:$BI$33),0))*GRID!$B$65*(1-GRID!$B$69),0))</f>
        <v>22704</v>
      </c>
      <c r="D593" s="47" cm="1">
        <f t="array" ref="D593">IF($I$2="Путешествия с детьми",
INDEX(GRID!$B$47:$BI$57,MATCH(C$7,GRID!$A$47:$A$57,0),MATCH(1,($U$2=GRID!$B$31:$BI$31)*(КАЛЕНДАРЬ!$BL25=GRID!$B$33:$BI$33), 0))*GRID!$B$65,
ROUNDUP(INDEX(GRID!$B$47:$BI$57,MATCH(C$7,GRID!$A$47:$A$57,0),MATCH(1,($U$2=GRID!$B$31:$BI$31)*(КАЛЕНДАРЬ!$BL25=GRID!$B$33:$BI$33),0))*GRID!$B$65*(1-GRID!$B$69),0))</f>
        <v>24940</v>
      </c>
      <c r="E593" s="47" cm="1">
        <f t="array" ref="E593">IF($I$2="Путешествия с детьми",
INDEX(GRID!$B$34:$BI$44,MATCH(E$7,GRID!$A$34:$A$44,0),MATCH(1,($U$2=GRID!$B$31:$BI$31)*(КАЛЕНДАРЬ!$BL25=GRID!$B$33:$BI$33), 0))*GRID!$B$65,
ROUNDUP(INDEX(GRID!$B$34:$BI$44,MATCH(E$7,GRID!$A$34:$A$44,0),MATCH(1,($U$2=GRID!$B$31:$BI$31)*(КАЛЕНДАРЬ!$BL25=GRID!$B$33:$BI$33),0))*GRID!$B$65*(1-GRID!$B$69),0))</f>
        <v>24424</v>
      </c>
      <c r="F593" s="47" cm="1">
        <f t="array" ref="F593">IF($I$2="Путешествия с детьми",
INDEX(GRID!$B$47:$BI$57,MATCH(E$7,GRID!$A$47:$A$57,0),MATCH(1,($U$2=GRID!$B$31:$BI$31)*(КАЛЕНДАРЬ!$BL25=GRID!$B$33:$BI$33), 0))*GRID!$B$65,
ROUNDUP(INDEX(GRID!$B$47:$BI$57,MATCH(E$7,GRID!$A$47:$A$57,0),MATCH(1,($U$2=GRID!$B$31:$BI$31)*(КАЛЕНДАРЬ!$BL25=GRID!$B$33:$BI$33),0))*GRID!$B$65*(1-GRID!$B$69),0))</f>
        <v>26660</v>
      </c>
      <c r="G593" s="47" cm="1">
        <f t="array" ref="G593">IF($I$2="Путешествия с детьми",
INDEX(GRID!$B$34:$BI$44,MATCH(G$7,GRID!$A$34:$A$44,0),MATCH(1,($U$2=GRID!$B$31:$BI$31)*(КАЛЕНДАРЬ!$BL25=GRID!$B$33:$BI$33), 0))*GRID!$B$65,
ROUNDUP(INDEX(GRID!$B$34:$BI$44,MATCH(G$7,GRID!$A$34:$A$44,0),MATCH(1,($U$2=GRID!$B$31:$BI$31)*(КАЛЕНДАРЬ!$BL25=GRID!$B$33:$BI$33),0))*GRID!$B$65*(1-GRID!$B$69),0))</f>
        <v>25370</v>
      </c>
      <c r="H593" s="47" cm="1">
        <f t="array" ref="H593">IF($I$2="Путешествия с детьми",
INDEX(GRID!$B$47:$BI$57,MATCH(G$7,GRID!$A$47:$A$57,0),MATCH(1,($U$2=GRID!$B$31:$BI$31)*(КАЛЕНДАРЬ!$BL25=GRID!$B$33:$BI$33), 0))*GRID!$B$65,
ROUNDUP(INDEX(GRID!$B$47:$BI$57,MATCH(G$7,GRID!$A$47:$A$57,0),MATCH(1,($U$2=GRID!$B$31:$BI$31)*(КАЛЕНДАРЬ!$BL25=GRID!$B$33:$BI$33),0))*GRID!$B$65*(1-GRID!$B$69),0))</f>
        <v>27606</v>
      </c>
      <c r="I593" s="47" cm="1">
        <f t="array" ref="I593">IF($I$2="Путешествия с детьми",
INDEX(GRID!$B$34:$BI$44,MATCH(I$7,GRID!$A$34:$A$44,0),MATCH(1,($U$2=GRID!$B$31:$BI$31)*(КАЛЕНДАРЬ!$BL25=GRID!$B$33:$BI$33), 0))*GRID!$B$65,
ROUNDUP(INDEX(GRID!$B$34:$BI$44,MATCH(I$7,GRID!$A$34:$A$44,0),MATCH(1,($U$2=GRID!$B$31:$BI$31)*(КАЛЕНДАРЬ!$BL25=GRID!$B$33:$BI$33),0))*GRID!$B$65*(1-GRID!$B$69),0))</f>
        <v>27090</v>
      </c>
      <c r="J593" s="47" cm="1">
        <f t="array" ref="J593">IF($I$2="Путешествия с детьми",
INDEX(GRID!$B$47:$BI$57,MATCH(I$7,GRID!$A$47:$A$57,0),MATCH(1,($U$2=GRID!$B$31:$BI$31)*(КАЛЕНДАРЬ!$BL25=GRID!$B$33:$BI$33), 0))*GRID!$B$65,
ROUNDUP(INDEX(GRID!$B$47:$BI$57,MATCH(I$7,GRID!$A$47:$A$57,0),MATCH(1,($U$2=GRID!$B$31:$BI$31)*(КАЛЕНДАРЬ!$BL25=GRID!$B$33:$BI$33),0))*GRID!$B$65*(1-GRID!$B$69),0))</f>
        <v>29326</v>
      </c>
      <c r="K593" s="47" cm="1">
        <f t="array" ref="K593">IF($I$2="Путешествия с детьми",
INDEX(GRID!$B$34:$BI$44,MATCH(K$7,GRID!$A$34:$A$44,0),MATCH(1,($U$2=GRID!$B$31:$BI$31)*(КАЛЕНДАРЬ!$BL25=GRID!$B$33:$BI$33), 0))*GRID!$B$65,
ROUNDUP(INDEX(GRID!$B$34:$BI$44,MATCH(K$7,GRID!$A$34:$A$44,0),MATCH(1,($U$2=GRID!$B$31:$BI$31)*(КАЛЕНДАРЬ!$BL25=GRID!$B$33:$BI$33),0))*GRID!$B$65*(1-GRID!$B$69),0))</f>
        <v>28036</v>
      </c>
      <c r="L593" s="47" cm="1">
        <f t="array" ref="L593">IF($I$2="Путешествия с детьми",
INDEX(GRID!$B$47:$BI$57,MATCH(K$7,GRID!$A$47:$A$57,0),MATCH(1,($U$2=GRID!$B$31:$BI$31)*(КАЛЕНДАРЬ!$BL25=GRID!$B$33:$BI$33), 0))*GRID!$B$65,
ROUNDUP(INDEX(GRID!$B$47:$BI$57,MATCH(K$7,GRID!$A$47:$A$57,0),MATCH(1,($U$2=GRID!$B$31:$BI$31)*(КАЛЕНДАРЬ!$BL25=GRID!$B$33:$BI$33),0))*GRID!$B$65*(1-GRID!$B$69),0))</f>
        <v>30272</v>
      </c>
      <c r="M593" s="47" cm="1">
        <f t="array" ref="M593">IF($I$2="Путешествия с детьми",
INDEX(GRID!$B$34:$BI$44,MATCH(M$7,GRID!$A$34:$A$44,0),MATCH(1,($U$2=GRID!$B$31:$BI$31)*(КАЛЕНДАРЬ!$BL25=GRID!$B$33:$BI$33), 0))*GRID!$B$65,
ROUNDUP(INDEX(GRID!$B$34:$BI$44,MATCH(M$7,GRID!$A$34:$A$44,0),MATCH(1,($U$2=GRID!$B$31:$BI$31)*(КАЛЕНДАРЬ!$BL25=GRID!$B$33:$BI$33),0))*GRID!$B$65*(1-GRID!$B$69),0))</f>
        <v>29756</v>
      </c>
      <c r="N593" s="47" cm="1">
        <f t="array" ref="N593">IF($I$2="Путешествия с детьми",
INDEX(GRID!$B$47:$BI$57,MATCH(M$7,GRID!$A$47:$A$57,0),MATCH(1,($U$2=GRID!$B$31:$BI$31)*(КАЛЕНДАРЬ!$BL25=GRID!$B$33:$BI$33), 0))*GRID!$B$65,
ROUNDUP(INDEX(GRID!$B$47:$BI$57,MATCH(M$7,GRID!$A$47:$A$57,0),MATCH(1,($U$2=GRID!$B$31:$BI$31)*(КАЛЕНДАРЬ!$BL25=GRID!$B$33:$BI$33),0))*GRID!$B$65*(1-GRID!$B$69),0))</f>
        <v>31992</v>
      </c>
      <c r="O593" s="47" cm="1">
        <f t="array" ref="O593">IF($I$2="Путешествия с детьми",
INDEX(GRID!$B$34:$BI$44,MATCH(O$7,GRID!$A$34:$A$44,0),MATCH(1,($U$2=GRID!$B$31:$BI$31)*(КАЛЕНДАРЬ!$BL25=GRID!$B$33:$BI$33), 0))*GRID!$B$65,
ROUNDUP(INDEX(GRID!$B$34:$BI$44,MATCH(O$7,GRID!$A$34:$A$44,0),MATCH(1,($U$2=GRID!$B$31:$BI$31)*(КАЛЕНДАРЬ!$BL25=GRID!$B$33:$BI$33),0))*GRID!$B$65*(1-GRID!$B$69),0))</f>
        <v>36292</v>
      </c>
      <c r="P593" s="47" cm="1">
        <f t="array" ref="P593">IF($I$2="Путешествия с детьми",
INDEX(GRID!$B$47:$BI$57,MATCH(O$7,GRID!$A$47:$A$57,0),MATCH(1,($U$2=GRID!$B$31:$BI$31)*(КАЛЕНДАРЬ!$BL25=GRID!$B$33:$BI$33), 0))*GRID!$B$65,
ROUNDUP(INDEX(GRID!$B$47:$BI$57,MATCH(O$7,GRID!$A$47:$A$57,0),MATCH(1,($U$2=GRID!$B$31:$BI$31)*(КАЛЕНДАРЬ!$BL25=GRID!$B$33:$BI$33),0))*GRID!$B$65*(1-GRID!$B$69),0))</f>
        <v>38528</v>
      </c>
      <c r="Q593" s="47" cm="1">
        <f t="array" ref="Q593">IF($I$2="Путешествия с детьми",
INDEX(GRID!$B$34:$BI$44,MATCH(Q$7,GRID!$A$34:$A$44,0),MATCH(1,($U$2=GRID!$B$31:$BI$31)*(КАЛЕНДАРЬ!$BL25=GRID!$B$33:$BI$33), 0))*GRID!$B$65,
ROUNDUP(INDEX(GRID!$B$34:$BI$44,MATCH(Q$7,GRID!$A$34:$A$44,0),MATCH(1,($U$2=GRID!$B$31:$BI$31)*(КАЛЕНДАРЬ!$BL25=GRID!$B$33:$BI$33),0))*GRID!$B$65*(1-GRID!$B$69),0))</f>
        <v>38184</v>
      </c>
      <c r="R593" s="47" cm="1">
        <f t="array" ref="R593">IF($I$2="Путешествия с детьми",
INDEX(GRID!$B$47:$BI$57,MATCH(Q$7,GRID!$A$47:$A$57,0),MATCH(1,($U$2=GRID!$B$31:$BI$31)*(КАЛЕНДАРЬ!$BL25=GRID!$B$33:$BI$33), 0))*GRID!$B$65,
ROUNDUP(INDEX(GRID!$B$47:$BI$57,MATCH(Q$7,GRID!$A$47:$A$57,0),MATCH(1,($U$2=GRID!$B$31:$BI$31)*(КАЛЕНДАРЬ!$BL25=GRID!$B$33:$BI$33),0))*GRID!$B$65*(1-GRID!$B$69),0))</f>
        <v>40420</v>
      </c>
      <c r="S593" s="47" cm="1">
        <f t="array" ref="S593">IF($I$2="Путешествия с детьми",
INDEX(GRID!$B$34:$BI$44,MATCH(S$7,GRID!$A$34:$A$44,0),MATCH(1,($U$2=GRID!$B$31:$BI$31)*(КАЛЕНДАРЬ!$BL25=GRID!$B$33:$BI$33), 0))*GRID!$B$65,
ROUNDUP(INDEX(GRID!$B$34:$BI$44,MATCH(S$7,GRID!$A$34:$A$44,0),MATCH(1,($U$2=GRID!$B$31:$BI$31)*(КАЛЕНДАРЬ!$BL25=GRID!$B$33:$BI$33),0))*GRID!$B$65*(1-GRID!$B$69),0))</f>
        <v>41452</v>
      </c>
      <c r="T593" s="47" cm="1">
        <f t="array" ref="T593">IF($I$2="Путешествия с детьми",
INDEX(GRID!$B$47:$BI$57,MATCH(S$7,GRID!$A$47:$A$57,0),MATCH(1,($U$2=GRID!$B$31:$BI$31)*(КАЛЕНДАРЬ!$BL25=GRID!$B$33:$BI$33), 0))*GRID!$B$65,
ROUNDUP(INDEX(GRID!$B$47:$BI$57,MATCH(S$7,GRID!$A$47:$A$57,0),MATCH(1,($U$2=GRID!$B$31:$BI$31)*(КАЛЕНДАРЬ!$BL25=GRID!$B$33:$BI$33),0))*GRID!$B$65*(1-GRID!$B$69),0))</f>
        <v>43688</v>
      </c>
      <c r="U593" s="47" cm="1">
        <f t="array" ref="U593">IF($I$2="Путешествия с детьми",
INDEX(GRID!$B$34:$BI$44,MATCH(U$7,GRID!$A$34:$A$44,0),MATCH(1,($U$2=GRID!$B$31:$BI$31)*(КАЛЕНДАРЬ!$BL25=GRID!$B$33:$BI$33), 0))*GRID!$B$65,
ROUNDUP(INDEX(GRID!$B$34:$BI$44,MATCH(U$7,GRID!$A$34:$A$44,0),MATCH(1,($U$2=GRID!$B$31:$BI$31)*(КАЛЕНДАРЬ!$BL25=GRID!$B$33:$BI$33),0))*GRID!$B$65*(1-GRID!$B$69),0))</f>
        <v>47042</v>
      </c>
      <c r="V593" s="47" cm="1">
        <f t="array" ref="V593">IF($I$2="Путешествия с детьми",
INDEX(GRID!$B$47:$BI$57,MATCH(U$7,GRID!$A$47:$A$57,0),MATCH(1,($U$2=GRID!$B$31:$BI$31)*(КАЛЕНДАРЬ!$BL25=GRID!$B$33:$BI$33), 0))*GRID!$B$65,
ROUNDUP(INDEX(GRID!$B$47:$BI$57,MATCH(U$7,GRID!$A$47:$A$57,0),MATCH(1,($U$2=GRID!$B$31:$BI$31)*(КАЛЕНДАРЬ!$BL25=GRID!$B$33:$BI$33),0))*GRID!$B$65*(1-GRID!$B$69),0))</f>
        <v>49278</v>
      </c>
      <c r="W593" s="47" cm="1">
        <f t="array" ref="W593">IF($I$2="Путешествия с детьми",
INDEX(GRID!$B$34:$BI$44,MATCH(W$7,GRID!$A$34:$A$44,0),MATCH(1,($U$2=GRID!$B$31:$BI$31)*(КАЛЕНДАРЬ!$BL25=GRID!$B$33:$BI$33), 0))*GRID!$B$65,
ROUNDUP(INDEX(GRID!$B$34:$BI$44,MATCH(W$7,GRID!$A$34:$A$44,0),MATCH(1,($U$2=GRID!$B$31:$BI$31)*(КАЛЕНДАРЬ!$BL25=GRID!$B$33:$BI$33),0))*GRID!$B$65*(1-GRID!$B$69),0))</f>
        <v>152994</v>
      </c>
      <c r="X593" s="47" cm="1">
        <f t="array" ref="X593">IF($I$2="Путешествия с детьми",
INDEX(GRID!$B$47:$BI$57,MATCH(W$7,GRID!$A$47:$A$57,0),MATCH(1,($U$2=GRID!$B$31:$BI$31)*(КАЛЕНДАРЬ!$BL25=GRID!$B$33:$BI$33), 0))*GRID!$B$65,
ROUNDUP(INDEX(GRID!$B$47:$BI$57,MATCH(W$7,GRID!$A$47:$A$57,0),MATCH(1,($U$2=GRID!$B$31:$BI$31)*(КАЛЕНДАРЬ!$BL25=GRID!$B$33:$BI$33),0))*GRID!$B$65*(1-GRID!$B$69),0))</f>
        <v>155230</v>
      </c>
    </row>
    <row r="594" spans="1:24" s="201" customFormat="1" ht="13.5" customHeight="1" x14ac:dyDescent="0.2">
      <c r="A594" s="117" t="s">
        <v>45</v>
      </c>
      <c r="B594" s="117">
        <v>23</v>
      </c>
      <c r="C594" s="138" cm="1">
        <f t="array" ref="C594">IF($I$2="Путешествия с детьми",
INDEX(GRID!$B$34:$BI$44,MATCH(C$7,GRID!$A$34:$A$44,0),MATCH(1,($U$2=GRID!$B$31:$BI$31)*(КАЛЕНДАРЬ!$BL26=GRID!$B$33:$BI$33), 0))*GRID!$B$65,
ROUNDUP(INDEX(GRID!$B$34:$BI$44,MATCH(C$7,GRID!$A$34:$A$44,0),MATCH(1,($U$2=GRID!$B$31:$BI$31)*(КАЛЕНДАРЬ!$BL26=GRID!$B$33:$BI$33),0))*GRID!$B$65*(1-GRID!$B$69),0))</f>
        <v>22704</v>
      </c>
      <c r="D594" s="47" cm="1">
        <f t="array" ref="D594">IF($I$2="Путешествия с детьми",
INDEX(GRID!$B$47:$BI$57,MATCH(C$7,GRID!$A$47:$A$57,0),MATCH(1,($U$2=GRID!$B$31:$BI$31)*(КАЛЕНДАРЬ!$BL26=GRID!$B$33:$BI$33), 0))*GRID!$B$65,
ROUNDUP(INDEX(GRID!$B$47:$BI$57,MATCH(C$7,GRID!$A$47:$A$57,0),MATCH(1,($U$2=GRID!$B$31:$BI$31)*(КАЛЕНДАРЬ!$BL26=GRID!$B$33:$BI$33),0))*GRID!$B$65*(1-GRID!$B$69),0))</f>
        <v>24940</v>
      </c>
      <c r="E594" s="47" cm="1">
        <f t="array" ref="E594">IF($I$2="Путешествия с детьми",
INDEX(GRID!$B$34:$BI$44,MATCH(E$7,GRID!$A$34:$A$44,0),MATCH(1,($U$2=GRID!$B$31:$BI$31)*(КАЛЕНДАРЬ!$BL26=GRID!$B$33:$BI$33), 0))*GRID!$B$65,
ROUNDUP(INDEX(GRID!$B$34:$BI$44,MATCH(E$7,GRID!$A$34:$A$44,0),MATCH(1,($U$2=GRID!$B$31:$BI$31)*(КАЛЕНДАРЬ!$BL26=GRID!$B$33:$BI$33),0))*GRID!$B$65*(1-GRID!$B$69),0))</f>
        <v>24424</v>
      </c>
      <c r="F594" s="47" cm="1">
        <f t="array" ref="F594">IF($I$2="Путешествия с детьми",
INDEX(GRID!$B$47:$BI$57,MATCH(E$7,GRID!$A$47:$A$57,0),MATCH(1,($U$2=GRID!$B$31:$BI$31)*(КАЛЕНДАРЬ!$BL26=GRID!$B$33:$BI$33), 0))*GRID!$B$65,
ROUNDUP(INDEX(GRID!$B$47:$BI$57,MATCH(E$7,GRID!$A$47:$A$57,0),MATCH(1,($U$2=GRID!$B$31:$BI$31)*(КАЛЕНДАРЬ!$BL26=GRID!$B$33:$BI$33),0))*GRID!$B$65*(1-GRID!$B$69),0))</f>
        <v>26660</v>
      </c>
      <c r="G594" s="47" cm="1">
        <f t="array" ref="G594">IF($I$2="Путешествия с детьми",
INDEX(GRID!$B$34:$BI$44,MATCH(G$7,GRID!$A$34:$A$44,0),MATCH(1,($U$2=GRID!$B$31:$BI$31)*(КАЛЕНДАРЬ!$BL26=GRID!$B$33:$BI$33), 0))*GRID!$B$65,
ROUNDUP(INDEX(GRID!$B$34:$BI$44,MATCH(G$7,GRID!$A$34:$A$44,0),MATCH(1,($U$2=GRID!$B$31:$BI$31)*(КАЛЕНДАРЬ!$BL26=GRID!$B$33:$BI$33),0))*GRID!$B$65*(1-GRID!$B$69),0))</f>
        <v>25370</v>
      </c>
      <c r="H594" s="47" cm="1">
        <f t="array" ref="H594">IF($I$2="Путешествия с детьми",
INDEX(GRID!$B$47:$BI$57,MATCH(G$7,GRID!$A$47:$A$57,0),MATCH(1,($U$2=GRID!$B$31:$BI$31)*(КАЛЕНДАРЬ!$BL26=GRID!$B$33:$BI$33), 0))*GRID!$B$65,
ROUNDUP(INDEX(GRID!$B$47:$BI$57,MATCH(G$7,GRID!$A$47:$A$57,0),MATCH(1,($U$2=GRID!$B$31:$BI$31)*(КАЛЕНДАРЬ!$BL26=GRID!$B$33:$BI$33),0))*GRID!$B$65*(1-GRID!$B$69),0))</f>
        <v>27606</v>
      </c>
      <c r="I594" s="47" cm="1">
        <f t="array" ref="I594">IF($I$2="Путешествия с детьми",
INDEX(GRID!$B$34:$BI$44,MATCH(I$7,GRID!$A$34:$A$44,0),MATCH(1,($U$2=GRID!$B$31:$BI$31)*(КАЛЕНДАРЬ!$BL26=GRID!$B$33:$BI$33), 0))*GRID!$B$65,
ROUNDUP(INDEX(GRID!$B$34:$BI$44,MATCH(I$7,GRID!$A$34:$A$44,0),MATCH(1,($U$2=GRID!$B$31:$BI$31)*(КАЛЕНДАРЬ!$BL26=GRID!$B$33:$BI$33),0))*GRID!$B$65*(1-GRID!$B$69),0))</f>
        <v>27090</v>
      </c>
      <c r="J594" s="47" cm="1">
        <f t="array" ref="J594">IF($I$2="Путешествия с детьми",
INDEX(GRID!$B$47:$BI$57,MATCH(I$7,GRID!$A$47:$A$57,0),MATCH(1,($U$2=GRID!$B$31:$BI$31)*(КАЛЕНДАРЬ!$BL26=GRID!$B$33:$BI$33), 0))*GRID!$B$65,
ROUNDUP(INDEX(GRID!$B$47:$BI$57,MATCH(I$7,GRID!$A$47:$A$57,0),MATCH(1,($U$2=GRID!$B$31:$BI$31)*(КАЛЕНДАРЬ!$BL26=GRID!$B$33:$BI$33),0))*GRID!$B$65*(1-GRID!$B$69),0))</f>
        <v>29326</v>
      </c>
      <c r="K594" s="47" cm="1">
        <f t="array" ref="K594">IF($I$2="Путешествия с детьми",
INDEX(GRID!$B$34:$BI$44,MATCH(K$7,GRID!$A$34:$A$44,0),MATCH(1,($U$2=GRID!$B$31:$BI$31)*(КАЛЕНДАРЬ!$BL26=GRID!$B$33:$BI$33), 0))*GRID!$B$65,
ROUNDUP(INDEX(GRID!$B$34:$BI$44,MATCH(K$7,GRID!$A$34:$A$44,0),MATCH(1,($U$2=GRID!$B$31:$BI$31)*(КАЛЕНДАРЬ!$BL26=GRID!$B$33:$BI$33),0))*GRID!$B$65*(1-GRID!$B$69),0))</f>
        <v>28036</v>
      </c>
      <c r="L594" s="47" cm="1">
        <f t="array" ref="L594">IF($I$2="Путешествия с детьми",
INDEX(GRID!$B$47:$BI$57,MATCH(K$7,GRID!$A$47:$A$57,0),MATCH(1,($U$2=GRID!$B$31:$BI$31)*(КАЛЕНДАРЬ!$BL26=GRID!$B$33:$BI$33), 0))*GRID!$B$65,
ROUNDUP(INDEX(GRID!$B$47:$BI$57,MATCH(K$7,GRID!$A$47:$A$57,0),MATCH(1,($U$2=GRID!$B$31:$BI$31)*(КАЛЕНДАРЬ!$BL26=GRID!$B$33:$BI$33),0))*GRID!$B$65*(1-GRID!$B$69),0))</f>
        <v>30272</v>
      </c>
      <c r="M594" s="47" cm="1">
        <f t="array" ref="M594">IF($I$2="Путешествия с детьми",
INDEX(GRID!$B$34:$BI$44,MATCH(M$7,GRID!$A$34:$A$44,0),MATCH(1,($U$2=GRID!$B$31:$BI$31)*(КАЛЕНДАРЬ!$BL26=GRID!$B$33:$BI$33), 0))*GRID!$B$65,
ROUNDUP(INDEX(GRID!$B$34:$BI$44,MATCH(M$7,GRID!$A$34:$A$44,0),MATCH(1,($U$2=GRID!$B$31:$BI$31)*(КАЛЕНДАРЬ!$BL26=GRID!$B$33:$BI$33),0))*GRID!$B$65*(1-GRID!$B$69),0))</f>
        <v>29756</v>
      </c>
      <c r="N594" s="47" cm="1">
        <f t="array" ref="N594">IF($I$2="Путешествия с детьми",
INDEX(GRID!$B$47:$BI$57,MATCH(M$7,GRID!$A$47:$A$57,0),MATCH(1,($U$2=GRID!$B$31:$BI$31)*(КАЛЕНДАРЬ!$BL26=GRID!$B$33:$BI$33), 0))*GRID!$B$65,
ROUNDUP(INDEX(GRID!$B$47:$BI$57,MATCH(M$7,GRID!$A$47:$A$57,0),MATCH(1,($U$2=GRID!$B$31:$BI$31)*(КАЛЕНДАРЬ!$BL26=GRID!$B$33:$BI$33),0))*GRID!$B$65*(1-GRID!$B$69),0))</f>
        <v>31992</v>
      </c>
      <c r="O594" s="47" cm="1">
        <f t="array" ref="O594">IF($I$2="Путешествия с детьми",
INDEX(GRID!$B$34:$BI$44,MATCH(O$7,GRID!$A$34:$A$44,0),MATCH(1,($U$2=GRID!$B$31:$BI$31)*(КАЛЕНДАРЬ!$BL26=GRID!$B$33:$BI$33), 0))*GRID!$B$65,
ROUNDUP(INDEX(GRID!$B$34:$BI$44,MATCH(O$7,GRID!$A$34:$A$44,0),MATCH(1,($U$2=GRID!$B$31:$BI$31)*(КАЛЕНДАРЬ!$BL26=GRID!$B$33:$BI$33),0))*GRID!$B$65*(1-GRID!$B$69),0))</f>
        <v>36292</v>
      </c>
      <c r="P594" s="47" cm="1">
        <f t="array" ref="P594">IF($I$2="Путешествия с детьми",
INDEX(GRID!$B$47:$BI$57,MATCH(O$7,GRID!$A$47:$A$57,0),MATCH(1,($U$2=GRID!$B$31:$BI$31)*(КАЛЕНДАРЬ!$BL26=GRID!$B$33:$BI$33), 0))*GRID!$B$65,
ROUNDUP(INDEX(GRID!$B$47:$BI$57,MATCH(O$7,GRID!$A$47:$A$57,0),MATCH(1,($U$2=GRID!$B$31:$BI$31)*(КАЛЕНДАРЬ!$BL26=GRID!$B$33:$BI$33),0))*GRID!$B$65*(1-GRID!$B$69),0))</f>
        <v>38528</v>
      </c>
      <c r="Q594" s="47" cm="1">
        <f t="array" ref="Q594">IF($I$2="Путешествия с детьми",
INDEX(GRID!$B$34:$BI$44,MATCH(Q$7,GRID!$A$34:$A$44,0),MATCH(1,($U$2=GRID!$B$31:$BI$31)*(КАЛЕНДАРЬ!$BL26=GRID!$B$33:$BI$33), 0))*GRID!$B$65,
ROUNDUP(INDEX(GRID!$B$34:$BI$44,MATCH(Q$7,GRID!$A$34:$A$44,0),MATCH(1,($U$2=GRID!$B$31:$BI$31)*(КАЛЕНДАРЬ!$BL26=GRID!$B$33:$BI$33),0))*GRID!$B$65*(1-GRID!$B$69),0))</f>
        <v>38184</v>
      </c>
      <c r="R594" s="47" cm="1">
        <f t="array" ref="R594">IF($I$2="Путешествия с детьми",
INDEX(GRID!$B$47:$BI$57,MATCH(Q$7,GRID!$A$47:$A$57,0),MATCH(1,($U$2=GRID!$B$31:$BI$31)*(КАЛЕНДАРЬ!$BL26=GRID!$B$33:$BI$33), 0))*GRID!$B$65,
ROUNDUP(INDEX(GRID!$B$47:$BI$57,MATCH(Q$7,GRID!$A$47:$A$57,0),MATCH(1,($U$2=GRID!$B$31:$BI$31)*(КАЛЕНДАРЬ!$BL26=GRID!$B$33:$BI$33),0))*GRID!$B$65*(1-GRID!$B$69),0))</f>
        <v>40420</v>
      </c>
      <c r="S594" s="47" cm="1">
        <f t="array" ref="S594">IF($I$2="Путешествия с детьми",
INDEX(GRID!$B$34:$BI$44,MATCH(S$7,GRID!$A$34:$A$44,0),MATCH(1,($U$2=GRID!$B$31:$BI$31)*(КАЛЕНДАРЬ!$BL26=GRID!$B$33:$BI$33), 0))*GRID!$B$65,
ROUNDUP(INDEX(GRID!$B$34:$BI$44,MATCH(S$7,GRID!$A$34:$A$44,0),MATCH(1,($U$2=GRID!$B$31:$BI$31)*(КАЛЕНДАРЬ!$BL26=GRID!$B$33:$BI$33),0))*GRID!$B$65*(1-GRID!$B$69),0))</f>
        <v>41452</v>
      </c>
      <c r="T594" s="47" cm="1">
        <f t="array" ref="T594">IF($I$2="Путешествия с детьми",
INDEX(GRID!$B$47:$BI$57,MATCH(S$7,GRID!$A$47:$A$57,0),MATCH(1,($U$2=GRID!$B$31:$BI$31)*(КАЛЕНДАРЬ!$BL26=GRID!$B$33:$BI$33), 0))*GRID!$B$65,
ROUNDUP(INDEX(GRID!$B$47:$BI$57,MATCH(S$7,GRID!$A$47:$A$57,0),MATCH(1,($U$2=GRID!$B$31:$BI$31)*(КАЛЕНДАРЬ!$BL26=GRID!$B$33:$BI$33),0))*GRID!$B$65*(1-GRID!$B$69),0))</f>
        <v>43688</v>
      </c>
      <c r="U594" s="47" cm="1">
        <f t="array" ref="U594">IF($I$2="Путешествия с детьми",
INDEX(GRID!$B$34:$BI$44,MATCH(U$7,GRID!$A$34:$A$44,0),MATCH(1,($U$2=GRID!$B$31:$BI$31)*(КАЛЕНДАРЬ!$BL26=GRID!$B$33:$BI$33), 0))*GRID!$B$65,
ROUNDUP(INDEX(GRID!$B$34:$BI$44,MATCH(U$7,GRID!$A$34:$A$44,0),MATCH(1,($U$2=GRID!$B$31:$BI$31)*(КАЛЕНДАРЬ!$BL26=GRID!$B$33:$BI$33),0))*GRID!$B$65*(1-GRID!$B$69),0))</f>
        <v>47042</v>
      </c>
      <c r="V594" s="47" cm="1">
        <f t="array" ref="V594">IF($I$2="Путешествия с детьми",
INDEX(GRID!$B$47:$BI$57,MATCH(U$7,GRID!$A$47:$A$57,0),MATCH(1,($U$2=GRID!$B$31:$BI$31)*(КАЛЕНДАРЬ!$BL26=GRID!$B$33:$BI$33), 0))*GRID!$B$65,
ROUNDUP(INDEX(GRID!$B$47:$BI$57,MATCH(U$7,GRID!$A$47:$A$57,0),MATCH(1,($U$2=GRID!$B$31:$BI$31)*(КАЛЕНДАРЬ!$BL26=GRID!$B$33:$BI$33),0))*GRID!$B$65*(1-GRID!$B$69),0))</f>
        <v>49278</v>
      </c>
      <c r="W594" s="47" cm="1">
        <f t="array" ref="W594">IF($I$2="Путешествия с детьми",
INDEX(GRID!$B$34:$BI$44,MATCH(W$7,GRID!$A$34:$A$44,0),MATCH(1,($U$2=GRID!$B$31:$BI$31)*(КАЛЕНДАРЬ!$BL26=GRID!$B$33:$BI$33), 0))*GRID!$B$65,
ROUNDUP(INDEX(GRID!$B$34:$BI$44,MATCH(W$7,GRID!$A$34:$A$44,0),MATCH(1,($U$2=GRID!$B$31:$BI$31)*(КАЛЕНДАРЬ!$BL26=GRID!$B$33:$BI$33),0))*GRID!$B$65*(1-GRID!$B$69),0))</f>
        <v>152994</v>
      </c>
      <c r="X594" s="47" cm="1">
        <f t="array" ref="X594">IF($I$2="Путешествия с детьми",
INDEX(GRID!$B$47:$BI$57,MATCH(W$7,GRID!$A$47:$A$57,0),MATCH(1,($U$2=GRID!$B$31:$BI$31)*(КАЛЕНДАРЬ!$BL26=GRID!$B$33:$BI$33), 0))*GRID!$B$65,
ROUNDUP(INDEX(GRID!$B$47:$BI$57,MATCH(W$7,GRID!$A$47:$A$57,0),MATCH(1,($U$2=GRID!$B$31:$BI$31)*(КАЛЕНДАРЬ!$BL26=GRID!$B$33:$BI$33),0))*GRID!$B$65*(1-GRID!$B$69),0))</f>
        <v>155230</v>
      </c>
    </row>
    <row r="595" spans="1:24" s="201" customFormat="1" ht="13.5" customHeight="1" x14ac:dyDescent="0.2">
      <c r="A595" s="117" t="s">
        <v>46</v>
      </c>
      <c r="B595" s="117">
        <v>24</v>
      </c>
      <c r="C595" s="138" cm="1">
        <f t="array" ref="C595">IF($I$2="Путешествия с детьми",
INDEX(GRID!$B$34:$BI$44,MATCH(C$7,GRID!$A$34:$A$44,0),MATCH(1,($U$2=GRID!$B$31:$BI$31)*(КАЛЕНДАРЬ!$BL27=GRID!$B$33:$BI$33), 0))*GRID!$B$65,
ROUNDUP(INDEX(GRID!$B$34:$BI$44,MATCH(C$7,GRID!$A$34:$A$44,0),MATCH(1,($U$2=GRID!$B$31:$BI$31)*(КАЛЕНДАРЬ!$BL27=GRID!$B$33:$BI$33),0))*GRID!$B$65*(1-GRID!$B$69),0))</f>
        <v>22704</v>
      </c>
      <c r="D595" s="47" cm="1">
        <f t="array" ref="D595">IF($I$2="Путешествия с детьми",
INDEX(GRID!$B$47:$BI$57,MATCH(C$7,GRID!$A$47:$A$57,0),MATCH(1,($U$2=GRID!$B$31:$BI$31)*(КАЛЕНДАРЬ!$BL27=GRID!$B$33:$BI$33), 0))*GRID!$B$65,
ROUNDUP(INDEX(GRID!$B$47:$BI$57,MATCH(C$7,GRID!$A$47:$A$57,0),MATCH(1,($U$2=GRID!$B$31:$BI$31)*(КАЛЕНДАРЬ!$BL27=GRID!$B$33:$BI$33),0))*GRID!$B$65*(1-GRID!$B$69),0))</f>
        <v>24940</v>
      </c>
      <c r="E595" s="47" cm="1">
        <f t="array" ref="E595">IF($I$2="Путешествия с детьми",
INDEX(GRID!$B$34:$BI$44,MATCH(E$7,GRID!$A$34:$A$44,0),MATCH(1,($U$2=GRID!$B$31:$BI$31)*(КАЛЕНДАРЬ!$BL27=GRID!$B$33:$BI$33), 0))*GRID!$B$65,
ROUNDUP(INDEX(GRID!$B$34:$BI$44,MATCH(E$7,GRID!$A$34:$A$44,0),MATCH(1,($U$2=GRID!$B$31:$BI$31)*(КАЛЕНДАРЬ!$BL27=GRID!$B$33:$BI$33),0))*GRID!$B$65*(1-GRID!$B$69),0))</f>
        <v>24424</v>
      </c>
      <c r="F595" s="47" cm="1">
        <f t="array" ref="F595">IF($I$2="Путешествия с детьми",
INDEX(GRID!$B$47:$BI$57,MATCH(E$7,GRID!$A$47:$A$57,0),MATCH(1,($U$2=GRID!$B$31:$BI$31)*(КАЛЕНДАРЬ!$BL27=GRID!$B$33:$BI$33), 0))*GRID!$B$65,
ROUNDUP(INDEX(GRID!$B$47:$BI$57,MATCH(E$7,GRID!$A$47:$A$57,0),MATCH(1,($U$2=GRID!$B$31:$BI$31)*(КАЛЕНДАРЬ!$BL27=GRID!$B$33:$BI$33),0))*GRID!$B$65*(1-GRID!$B$69),0))</f>
        <v>26660</v>
      </c>
      <c r="G595" s="47" cm="1">
        <f t="array" ref="G595">IF($I$2="Путешествия с детьми",
INDEX(GRID!$B$34:$BI$44,MATCH(G$7,GRID!$A$34:$A$44,0),MATCH(1,($U$2=GRID!$B$31:$BI$31)*(КАЛЕНДАРЬ!$BL27=GRID!$B$33:$BI$33), 0))*GRID!$B$65,
ROUNDUP(INDEX(GRID!$B$34:$BI$44,MATCH(G$7,GRID!$A$34:$A$44,0),MATCH(1,($U$2=GRID!$B$31:$BI$31)*(КАЛЕНДАРЬ!$BL27=GRID!$B$33:$BI$33),0))*GRID!$B$65*(1-GRID!$B$69),0))</f>
        <v>25370</v>
      </c>
      <c r="H595" s="47" cm="1">
        <f t="array" ref="H595">IF($I$2="Путешествия с детьми",
INDEX(GRID!$B$47:$BI$57,MATCH(G$7,GRID!$A$47:$A$57,0),MATCH(1,($U$2=GRID!$B$31:$BI$31)*(КАЛЕНДАРЬ!$BL27=GRID!$B$33:$BI$33), 0))*GRID!$B$65,
ROUNDUP(INDEX(GRID!$B$47:$BI$57,MATCH(G$7,GRID!$A$47:$A$57,0),MATCH(1,($U$2=GRID!$B$31:$BI$31)*(КАЛЕНДАРЬ!$BL27=GRID!$B$33:$BI$33),0))*GRID!$B$65*(1-GRID!$B$69),0))</f>
        <v>27606</v>
      </c>
      <c r="I595" s="47" cm="1">
        <f t="array" ref="I595">IF($I$2="Путешествия с детьми",
INDEX(GRID!$B$34:$BI$44,MATCH(I$7,GRID!$A$34:$A$44,0),MATCH(1,($U$2=GRID!$B$31:$BI$31)*(КАЛЕНДАРЬ!$BL27=GRID!$B$33:$BI$33), 0))*GRID!$B$65,
ROUNDUP(INDEX(GRID!$B$34:$BI$44,MATCH(I$7,GRID!$A$34:$A$44,0),MATCH(1,($U$2=GRID!$B$31:$BI$31)*(КАЛЕНДАРЬ!$BL27=GRID!$B$33:$BI$33),0))*GRID!$B$65*(1-GRID!$B$69),0))</f>
        <v>27090</v>
      </c>
      <c r="J595" s="47" cm="1">
        <f t="array" ref="J595">IF($I$2="Путешествия с детьми",
INDEX(GRID!$B$47:$BI$57,MATCH(I$7,GRID!$A$47:$A$57,0),MATCH(1,($U$2=GRID!$B$31:$BI$31)*(КАЛЕНДАРЬ!$BL27=GRID!$B$33:$BI$33), 0))*GRID!$B$65,
ROUNDUP(INDEX(GRID!$B$47:$BI$57,MATCH(I$7,GRID!$A$47:$A$57,0),MATCH(1,($U$2=GRID!$B$31:$BI$31)*(КАЛЕНДАРЬ!$BL27=GRID!$B$33:$BI$33),0))*GRID!$B$65*(1-GRID!$B$69),0))</f>
        <v>29326</v>
      </c>
      <c r="K595" s="47" cm="1">
        <f t="array" ref="K595">IF($I$2="Путешествия с детьми",
INDEX(GRID!$B$34:$BI$44,MATCH(K$7,GRID!$A$34:$A$44,0),MATCH(1,($U$2=GRID!$B$31:$BI$31)*(КАЛЕНДАРЬ!$BL27=GRID!$B$33:$BI$33), 0))*GRID!$B$65,
ROUNDUP(INDEX(GRID!$B$34:$BI$44,MATCH(K$7,GRID!$A$34:$A$44,0),MATCH(1,($U$2=GRID!$B$31:$BI$31)*(КАЛЕНДАРЬ!$BL27=GRID!$B$33:$BI$33),0))*GRID!$B$65*(1-GRID!$B$69),0))</f>
        <v>28036</v>
      </c>
      <c r="L595" s="47" cm="1">
        <f t="array" ref="L595">IF($I$2="Путешествия с детьми",
INDEX(GRID!$B$47:$BI$57,MATCH(K$7,GRID!$A$47:$A$57,0),MATCH(1,($U$2=GRID!$B$31:$BI$31)*(КАЛЕНДАРЬ!$BL27=GRID!$B$33:$BI$33), 0))*GRID!$B$65,
ROUNDUP(INDEX(GRID!$B$47:$BI$57,MATCH(K$7,GRID!$A$47:$A$57,0),MATCH(1,($U$2=GRID!$B$31:$BI$31)*(КАЛЕНДАРЬ!$BL27=GRID!$B$33:$BI$33),0))*GRID!$B$65*(1-GRID!$B$69),0))</f>
        <v>30272</v>
      </c>
      <c r="M595" s="47" cm="1">
        <f t="array" ref="M595">IF($I$2="Путешествия с детьми",
INDEX(GRID!$B$34:$BI$44,MATCH(M$7,GRID!$A$34:$A$44,0),MATCH(1,($U$2=GRID!$B$31:$BI$31)*(КАЛЕНДАРЬ!$BL27=GRID!$B$33:$BI$33), 0))*GRID!$B$65,
ROUNDUP(INDEX(GRID!$B$34:$BI$44,MATCH(M$7,GRID!$A$34:$A$44,0),MATCH(1,($U$2=GRID!$B$31:$BI$31)*(КАЛЕНДАРЬ!$BL27=GRID!$B$33:$BI$33),0))*GRID!$B$65*(1-GRID!$B$69),0))</f>
        <v>29756</v>
      </c>
      <c r="N595" s="47" cm="1">
        <f t="array" ref="N595">IF($I$2="Путешествия с детьми",
INDEX(GRID!$B$47:$BI$57,MATCH(M$7,GRID!$A$47:$A$57,0),MATCH(1,($U$2=GRID!$B$31:$BI$31)*(КАЛЕНДАРЬ!$BL27=GRID!$B$33:$BI$33), 0))*GRID!$B$65,
ROUNDUP(INDEX(GRID!$B$47:$BI$57,MATCH(M$7,GRID!$A$47:$A$57,0),MATCH(1,($U$2=GRID!$B$31:$BI$31)*(КАЛЕНДАРЬ!$BL27=GRID!$B$33:$BI$33),0))*GRID!$B$65*(1-GRID!$B$69),0))</f>
        <v>31992</v>
      </c>
      <c r="O595" s="47" cm="1">
        <f t="array" ref="O595">IF($I$2="Путешествия с детьми",
INDEX(GRID!$B$34:$BI$44,MATCH(O$7,GRID!$A$34:$A$44,0),MATCH(1,($U$2=GRID!$B$31:$BI$31)*(КАЛЕНДАРЬ!$BL27=GRID!$B$33:$BI$33), 0))*GRID!$B$65,
ROUNDUP(INDEX(GRID!$B$34:$BI$44,MATCH(O$7,GRID!$A$34:$A$44,0),MATCH(1,($U$2=GRID!$B$31:$BI$31)*(КАЛЕНДАРЬ!$BL27=GRID!$B$33:$BI$33),0))*GRID!$B$65*(1-GRID!$B$69),0))</f>
        <v>36292</v>
      </c>
      <c r="P595" s="47" cm="1">
        <f t="array" ref="P595">IF($I$2="Путешествия с детьми",
INDEX(GRID!$B$47:$BI$57,MATCH(O$7,GRID!$A$47:$A$57,0),MATCH(1,($U$2=GRID!$B$31:$BI$31)*(КАЛЕНДАРЬ!$BL27=GRID!$B$33:$BI$33), 0))*GRID!$B$65,
ROUNDUP(INDEX(GRID!$B$47:$BI$57,MATCH(O$7,GRID!$A$47:$A$57,0),MATCH(1,($U$2=GRID!$B$31:$BI$31)*(КАЛЕНДАРЬ!$BL27=GRID!$B$33:$BI$33),0))*GRID!$B$65*(1-GRID!$B$69),0))</f>
        <v>38528</v>
      </c>
      <c r="Q595" s="47" cm="1">
        <f t="array" ref="Q595">IF($I$2="Путешествия с детьми",
INDEX(GRID!$B$34:$BI$44,MATCH(Q$7,GRID!$A$34:$A$44,0),MATCH(1,($U$2=GRID!$B$31:$BI$31)*(КАЛЕНДАРЬ!$BL27=GRID!$B$33:$BI$33), 0))*GRID!$B$65,
ROUNDUP(INDEX(GRID!$B$34:$BI$44,MATCH(Q$7,GRID!$A$34:$A$44,0),MATCH(1,($U$2=GRID!$B$31:$BI$31)*(КАЛЕНДАРЬ!$BL27=GRID!$B$33:$BI$33),0))*GRID!$B$65*(1-GRID!$B$69),0))</f>
        <v>38184</v>
      </c>
      <c r="R595" s="47" cm="1">
        <f t="array" ref="R595">IF($I$2="Путешествия с детьми",
INDEX(GRID!$B$47:$BI$57,MATCH(Q$7,GRID!$A$47:$A$57,0),MATCH(1,($U$2=GRID!$B$31:$BI$31)*(КАЛЕНДАРЬ!$BL27=GRID!$B$33:$BI$33), 0))*GRID!$B$65,
ROUNDUP(INDEX(GRID!$B$47:$BI$57,MATCH(Q$7,GRID!$A$47:$A$57,0),MATCH(1,($U$2=GRID!$B$31:$BI$31)*(КАЛЕНДАРЬ!$BL27=GRID!$B$33:$BI$33),0))*GRID!$B$65*(1-GRID!$B$69),0))</f>
        <v>40420</v>
      </c>
      <c r="S595" s="47" cm="1">
        <f t="array" ref="S595">IF($I$2="Путешествия с детьми",
INDEX(GRID!$B$34:$BI$44,MATCH(S$7,GRID!$A$34:$A$44,0),MATCH(1,($U$2=GRID!$B$31:$BI$31)*(КАЛЕНДАРЬ!$BL27=GRID!$B$33:$BI$33), 0))*GRID!$B$65,
ROUNDUP(INDEX(GRID!$B$34:$BI$44,MATCH(S$7,GRID!$A$34:$A$44,0),MATCH(1,($U$2=GRID!$B$31:$BI$31)*(КАЛЕНДАРЬ!$BL27=GRID!$B$33:$BI$33),0))*GRID!$B$65*(1-GRID!$B$69),0))</f>
        <v>41452</v>
      </c>
      <c r="T595" s="47" cm="1">
        <f t="array" ref="T595">IF($I$2="Путешествия с детьми",
INDEX(GRID!$B$47:$BI$57,MATCH(S$7,GRID!$A$47:$A$57,0),MATCH(1,($U$2=GRID!$B$31:$BI$31)*(КАЛЕНДАРЬ!$BL27=GRID!$B$33:$BI$33), 0))*GRID!$B$65,
ROUNDUP(INDEX(GRID!$B$47:$BI$57,MATCH(S$7,GRID!$A$47:$A$57,0),MATCH(1,($U$2=GRID!$B$31:$BI$31)*(КАЛЕНДАРЬ!$BL27=GRID!$B$33:$BI$33),0))*GRID!$B$65*(1-GRID!$B$69),0))</f>
        <v>43688</v>
      </c>
      <c r="U595" s="47" cm="1">
        <f t="array" ref="U595">IF($I$2="Путешествия с детьми",
INDEX(GRID!$B$34:$BI$44,MATCH(U$7,GRID!$A$34:$A$44,0),MATCH(1,($U$2=GRID!$B$31:$BI$31)*(КАЛЕНДАРЬ!$BL27=GRID!$B$33:$BI$33), 0))*GRID!$B$65,
ROUNDUP(INDEX(GRID!$B$34:$BI$44,MATCH(U$7,GRID!$A$34:$A$44,0),MATCH(1,($U$2=GRID!$B$31:$BI$31)*(КАЛЕНДАРЬ!$BL27=GRID!$B$33:$BI$33),0))*GRID!$B$65*(1-GRID!$B$69),0))</f>
        <v>47042</v>
      </c>
      <c r="V595" s="47" cm="1">
        <f t="array" ref="V595">IF($I$2="Путешествия с детьми",
INDEX(GRID!$B$47:$BI$57,MATCH(U$7,GRID!$A$47:$A$57,0),MATCH(1,($U$2=GRID!$B$31:$BI$31)*(КАЛЕНДАРЬ!$BL27=GRID!$B$33:$BI$33), 0))*GRID!$B$65,
ROUNDUP(INDEX(GRID!$B$47:$BI$57,MATCH(U$7,GRID!$A$47:$A$57,0),MATCH(1,($U$2=GRID!$B$31:$BI$31)*(КАЛЕНДАРЬ!$BL27=GRID!$B$33:$BI$33),0))*GRID!$B$65*(1-GRID!$B$69),0))</f>
        <v>49278</v>
      </c>
      <c r="W595" s="47" cm="1">
        <f t="array" ref="W595">IF($I$2="Путешествия с детьми",
INDEX(GRID!$B$34:$BI$44,MATCH(W$7,GRID!$A$34:$A$44,0),MATCH(1,($U$2=GRID!$B$31:$BI$31)*(КАЛЕНДАРЬ!$BL27=GRID!$B$33:$BI$33), 0))*GRID!$B$65,
ROUNDUP(INDEX(GRID!$B$34:$BI$44,MATCH(W$7,GRID!$A$34:$A$44,0),MATCH(1,($U$2=GRID!$B$31:$BI$31)*(КАЛЕНДАРЬ!$BL27=GRID!$B$33:$BI$33),0))*GRID!$B$65*(1-GRID!$B$69),0))</f>
        <v>152994</v>
      </c>
      <c r="X595" s="47" cm="1">
        <f t="array" ref="X595">IF($I$2="Путешествия с детьми",
INDEX(GRID!$B$47:$BI$57,MATCH(W$7,GRID!$A$47:$A$57,0),MATCH(1,($U$2=GRID!$B$31:$BI$31)*(КАЛЕНДАРЬ!$BL27=GRID!$B$33:$BI$33), 0))*GRID!$B$65,
ROUNDUP(INDEX(GRID!$B$47:$BI$57,MATCH(W$7,GRID!$A$47:$A$57,0),MATCH(1,($U$2=GRID!$B$31:$BI$31)*(КАЛЕНДАРЬ!$BL27=GRID!$B$33:$BI$33),0))*GRID!$B$65*(1-GRID!$B$69),0))</f>
        <v>155230</v>
      </c>
    </row>
    <row r="596" spans="1:24" s="201" customFormat="1" ht="13.5" customHeight="1" x14ac:dyDescent="0.2">
      <c r="A596" s="117" t="s">
        <v>47</v>
      </c>
      <c r="B596" s="117">
        <v>25</v>
      </c>
      <c r="C596" s="138" cm="1">
        <f t="array" ref="C596">IF($I$2="Путешествия с детьми",
INDEX(GRID!$B$34:$BI$44,MATCH(C$7,GRID!$A$34:$A$44,0),MATCH(1,($U$2=GRID!$B$31:$BI$31)*(КАЛЕНДАРЬ!$BL28=GRID!$B$33:$BI$33), 0))*GRID!$B$65,
ROUNDUP(INDEX(GRID!$B$34:$BI$44,MATCH(C$7,GRID!$A$34:$A$44,0),MATCH(1,($U$2=GRID!$B$31:$BI$31)*(КАЛЕНДАРЬ!$BL28=GRID!$B$33:$BI$33),0))*GRID!$B$65*(1-GRID!$B$69),0))</f>
        <v>19608</v>
      </c>
      <c r="D596" s="47" cm="1">
        <f t="array" ref="D596">IF($I$2="Путешествия с детьми",
INDEX(GRID!$B$47:$BI$57,MATCH(C$7,GRID!$A$47:$A$57,0),MATCH(1,($U$2=GRID!$B$31:$BI$31)*(КАЛЕНДАРЬ!$BL28=GRID!$B$33:$BI$33), 0))*GRID!$B$65,
ROUNDUP(INDEX(GRID!$B$47:$BI$57,MATCH(C$7,GRID!$A$47:$A$57,0),MATCH(1,($U$2=GRID!$B$31:$BI$31)*(КАЛЕНДАРЬ!$BL28=GRID!$B$33:$BI$33),0))*GRID!$B$65*(1-GRID!$B$69),0))</f>
        <v>21844</v>
      </c>
      <c r="E596" s="47" cm="1">
        <f t="array" ref="E596">IF($I$2="Путешествия с детьми",
INDEX(GRID!$B$34:$BI$44,MATCH(E$7,GRID!$A$34:$A$44,0),MATCH(1,($U$2=GRID!$B$31:$BI$31)*(КАЛЕНДАРЬ!$BL28=GRID!$B$33:$BI$33), 0))*GRID!$B$65,
ROUNDUP(INDEX(GRID!$B$34:$BI$44,MATCH(E$7,GRID!$A$34:$A$44,0),MATCH(1,($U$2=GRID!$B$31:$BI$31)*(КАЛЕНДАРЬ!$BL28=GRID!$B$33:$BI$33),0))*GRID!$B$65*(1-GRID!$B$69),0))</f>
        <v>21242</v>
      </c>
      <c r="F596" s="47" cm="1">
        <f t="array" ref="F596">IF($I$2="Путешествия с детьми",
INDEX(GRID!$B$47:$BI$57,MATCH(E$7,GRID!$A$47:$A$57,0),MATCH(1,($U$2=GRID!$B$31:$BI$31)*(КАЛЕНДАРЬ!$BL28=GRID!$B$33:$BI$33), 0))*GRID!$B$65,
ROUNDUP(INDEX(GRID!$B$47:$BI$57,MATCH(E$7,GRID!$A$47:$A$57,0),MATCH(1,($U$2=GRID!$B$31:$BI$31)*(КАЛЕНДАРЬ!$BL28=GRID!$B$33:$BI$33),0))*GRID!$B$65*(1-GRID!$B$69),0))</f>
        <v>23478</v>
      </c>
      <c r="G596" s="47" cm="1">
        <f t="array" ref="G596">IF($I$2="Путешествия с детьми",
INDEX(GRID!$B$34:$BI$44,MATCH(G$7,GRID!$A$34:$A$44,0),MATCH(1,($U$2=GRID!$B$31:$BI$31)*(КАЛЕНДАРЬ!$BL28=GRID!$B$33:$BI$33), 0))*GRID!$B$65,
ROUNDUP(INDEX(GRID!$B$34:$BI$44,MATCH(G$7,GRID!$A$34:$A$44,0),MATCH(1,($U$2=GRID!$B$31:$BI$31)*(КАЛЕНДАРЬ!$BL28=GRID!$B$33:$BI$33),0))*GRID!$B$65*(1-GRID!$B$69),0))</f>
        <v>22188</v>
      </c>
      <c r="H596" s="47" cm="1">
        <f t="array" ref="H596">IF($I$2="Путешествия с детьми",
INDEX(GRID!$B$47:$BI$57,MATCH(G$7,GRID!$A$47:$A$57,0),MATCH(1,($U$2=GRID!$B$31:$BI$31)*(КАЛЕНДАРЬ!$BL28=GRID!$B$33:$BI$33), 0))*GRID!$B$65,
ROUNDUP(INDEX(GRID!$B$47:$BI$57,MATCH(G$7,GRID!$A$47:$A$57,0),MATCH(1,($U$2=GRID!$B$31:$BI$31)*(КАЛЕНДАРЬ!$BL28=GRID!$B$33:$BI$33),0))*GRID!$B$65*(1-GRID!$B$69),0))</f>
        <v>24424</v>
      </c>
      <c r="I596" s="47" cm="1">
        <f t="array" ref="I596">IF($I$2="Путешествия с детьми",
INDEX(GRID!$B$34:$BI$44,MATCH(I$7,GRID!$A$34:$A$44,0),MATCH(1,($U$2=GRID!$B$31:$BI$31)*(КАЛЕНДАРЬ!$BL28=GRID!$B$33:$BI$33), 0))*GRID!$B$65,
ROUNDUP(INDEX(GRID!$B$34:$BI$44,MATCH(I$7,GRID!$A$34:$A$44,0),MATCH(1,($U$2=GRID!$B$31:$BI$31)*(КАЛЕНДАРЬ!$BL28=GRID!$B$33:$BI$33),0))*GRID!$B$65*(1-GRID!$B$69),0))</f>
        <v>23822</v>
      </c>
      <c r="J596" s="47" cm="1">
        <f t="array" ref="J596">IF($I$2="Путешествия с детьми",
INDEX(GRID!$B$47:$BI$57,MATCH(I$7,GRID!$A$47:$A$57,0),MATCH(1,($U$2=GRID!$B$31:$BI$31)*(КАЛЕНДАРЬ!$BL28=GRID!$B$33:$BI$33), 0))*GRID!$B$65,
ROUNDUP(INDEX(GRID!$B$47:$BI$57,MATCH(I$7,GRID!$A$47:$A$57,0),MATCH(1,($U$2=GRID!$B$31:$BI$31)*(КАЛЕНДАРЬ!$BL28=GRID!$B$33:$BI$33),0))*GRID!$B$65*(1-GRID!$B$69),0))</f>
        <v>26058</v>
      </c>
      <c r="K596" s="47" cm="1">
        <f t="array" ref="K596">IF($I$2="Путешествия с детьми",
INDEX(GRID!$B$34:$BI$44,MATCH(K$7,GRID!$A$34:$A$44,0),MATCH(1,($U$2=GRID!$B$31:$BI$31)*(КАЛЕНДАРЬ!$BL28=GRID!$B$33:$BI$33), 0))*GRID!$B$65,
ROUNDUP(INDEX(GRID!$B$34:$BI$44,MATCH(K$7,GRID!$A$34:$A$44,0),MATCH(1,($U$2=GRID!$B$31:$BI$31)*(КАЛЕНДАРЬ!$BL28=GRID!$B$33:$BI$33),0))*GRID!$B$65*(1-GRID!$B$69),0))</f>
        <v>24768</v>
      </c>
      <c r="L596" s="47" cm="1">
        <f t="array" ref="L596">IF($I$2="Путешествия с детьми",
INDEX(GRID!$B$47:$BI$57,MATCH(K$7,GRID!$A$47:$A$57,0),MATCH(1,($U$2=GRID!$B$31:$BI$31)*(КАЛЕНДАРЬ!$BL28=GRID!$B$33:$BI$33), 0))*GRID!$B$65,
ROUNDUP(INDEX(GRID!$B$47:$BI$57,MATCH(K$7,GRID!$A$47:$A$57,0),MATCH(1,($U$2=GRID!$B$31:$BI$31)*(КАЛЕНДАРЬ!$BL28=GRID!$B$33:$BI$33),0))*GRID!$B$65*(1-GRID!$B$69),0))</f>
        <v>27004</v>
      </c>
      <c r="M596" s="47" cm="1">
        <f t="array" ref="M596">IF($I$2="Путешествия с детьми",
INDEX(GRID!$B$34:$BI$44,MATCH(M$7,GRID!$A$34:$A$44,0),MATCH(1,($U$2=GRID!$B$31:$BI$31)*(КАЛЕНДАРЬ!$BL28=GRID!$B$33:$BI$33), 0))*GRID!$B$65,
ROUNDUP(INDEX(GRID!$B$34:$BI$44,MATCH(M$7,GRID!$A$34:$A$44,0),MATCH(1,($U$2=GRID!$B$31:$BI$31)*(КАЛЕНДАРЬ!$BL28=GRID!$B$33:$BI$33),0))*GRID!$B$65*(1-GRID!$B$69),0))</f>
        <v>26402</v>
      </c>
      <c r="N596" s="47" cm="1">
        <f t="array" ref="N596">IF($I$2="Путешествия с детьми",
INDEX(GRID!$B$47:$BI$57,MATCH(M$7,GRID!$A$47:$A$57,0),MATCH(1,($U$2=GRID!$B$31:$BI$31)*(КАЛЕНДАРЬ!$BL28=GRID!$B$33:$BI$33), 0))*GRID!$B$65,
ROUNDUP(INDEX(GRID!$B$47:$BI$57,MATCH(M$7,GRID!$A$47:$A$57,0),MATCH(1,($U$2=GRID!$B$31:$BI$31)*(КАЛЕНДАРЬ!$BL28=GRID!$B$33:$BI$33),0))*GRID!$B$65*(1-GRID!$B$69),0))</f>
        <v>28638</v>
      </c>
      <c r="O596" s="47" cm="1">
        <f t="array" ref="O596">IF($I$2="Путешествия с детьми",
INDEX(GRID!$B$34:$BI$44,MATCH(O$7,GRID!$A$34:$A$44,0),MATCH(1,($U$2=GRID!$B$31:$BI$31)*(КАЛЕНДАРЬ!$BL28=GRID!$B$33:$BI$33), 0))*GRID!$B$65,
ROUNDUP(INDEX(GRID!$B$34:$BI$44,MATCH(O$7,GRID!$A$34:$A$44,0),MATCH(1,($U$2=GRID!$B$31:$BI$31)*(КАЛЕНДАРЬ!$BL28=GRID!$B$33:$BI$33),0))*GRID!$B$65*(1-GRID!$B$69),0))</f>
        <v>32594</v>
      </c>
      <c r="P596" s="47" cm="1">
        <f t="array" ref="P596">IF($I$2="Путешествия с детьми",
INDEX(GRID!$B$47:$BI$57,MATCH(O$7,GRID!$A$47:$A$57,0),MATCH(1,($U$2=GRID!$B$31:$BI$31)*(КАЛЕНДАРЬ!$BL28=GRID!$B$33:$BI$33), 0))*GRID!$B$65,
ROUNDUP(INDEX(GRID!$B$47:$BI$57,MATCH(O$7,GRID!$A$47:$A$57,0),MATCH(1,($U$2=GRID!$B$31:$BI$31)*(КАЛЕНДАРЬ!$BL28=GRID!$B$33:$BI$33),0))*GRID!$B$65*(1-GRID!$B$69),0))</f>
        <v>34830</v>
      </c>
      <c r="Q596" s="47" cm="1">
        <f t="array" ref="Q596">IF($I$2="Путешествия с детьми",
INDEX(GRID!$B$34:$BI$44,MATCH(Q$7,GRID!$A$34:$A$44,0),MATCH(1,($U$2=GRID!$B$31:$BI$31)*(КАЛЕНДАРЬ!$BL28=GRID!$B$33:$BI$33), 0))*GRID!$B$65,
ROUNDUP(INDEX(GRID!$B$34:$BI$44,MATCH(Q$7,GRID!$A$34:$A$44,0),MATCH(1,($U$2=GRID!$B$31:$BI$31)*(КАЛЕНДАРЬ!$BL28=GRID!$B$33:$BI$33),0))*GRID!$B$65*(1-GRID!$B$69),0))</f>
        <v>34400</v>
      </c>
      <c r="R596" s="47" cm="1">
        <f t="array" ref="R596">IF($I$2="Путешествия с детьми",
INDEX(GRID!$B$47:$BI$57,MATCH(Q$7,GRID!$A$47:$A$57,0),MATCH(1,($U$2=GRID!$B$31:$BI$31)*(КАЛЕНДАРЬ!$BL28=GRID!$B$33:$BI$33), 0))*GRID!$B$65,
ROUNDUP(INDEX(GRID!$B$47:$BI$57,MATCH(Q$7,GRID!$A$47:$A$57,0),MATCH(1,($U$2=GRID!$B$31:$BI$31)*(КАЛЕНДАРЬ!$BL28=GRID!$B$33:$BI$33),0))*GRID!$B$65*(1-GRID!$B$69),0))</f>
        <v>36636</v>
      </c>
      <c r="S596" s="47" cm="1">
        <f t="array" ref="S596">IF($I$2="Путешествия с детьми",
INDEX(GRID!$B$34:$BI$44,MATCH(S$7,GRID!$A$34:$A$44,0),MATCH(1,($U$2=GRID!$B$31:$BI$31)*(КАЛЕНДАРЬ!$BL28=GRID!$B$33:$BI$33), 0))*GRID!$B$65,
ROUNDUP(INDEX(GRID!$B$34:$BI$44,MATCH(S$7,GRID!$A$34:$A$44,0),MATCH(1,($U$2=GRID!$B$31:$BI$31)*(КАЛЕНДАРЬ!$BL28=GRID!$B$33:$BI$33),0))*GRID!$B$65*(1-GRID!$B$69),0))</f>
        <v>37496</v>
      </c>
      <c r="T596" s="47" cm="1">
        <f t="array" ref="T596">IF($I$2="Путешествия с детьми",
INDEX(GRID!$B$47:$BI$57,MATCH(S$7,GRID!$A$47:$A$57,0),MATCH(1,($U$2=GRID!$B$31:$BI$31)*(КАЛЕНДАРЬ!$BL28=GRID!$B$33:$BI$33), 0))*GRID!$B$65,
ROUNDUP(INDEX(GRID!$B$47:$BI$57,MATCH(S$7,GRID!$A$47:$A$57,0),MATCH(1,($U$2=GRID!$B$31:$BI$31)*(КАЛЕНДАРЬ!$BL28=GRID!$B$33:$BI$33),0))*GRID!$B$65*(1-GRID!$B$69),0))</f>
        <v>39732</v>
      </c>
      <c r="U596" s="47" cm="1">
        <f t="array" ref="U596">IF($I$2="Путешествия с детьми",
INDEX(GRID!$B$34:$BI$44,MATCH(U$7,GRID!$A$34:$A$44,0),MATCH(1,($U$2=GRID!$B$31:$BI$31)*(КАЛЕНДАРЬ!$BL28=GRID!$B$33:$BI$33), 0))*GRID!$B$65,
ROUNDUP(INDEX(GRID!$B$34:$BI$44,MATCH(U$7,GRID!$A$34:$A$44,0),MATCH(1,($U$2=GRID!$B$31:$BI$31)*(КАЛЕНДАРЬ!$BL28=GRID!$B$33:$BI$33),0))*GRID!$B$65*(1-GRID!$B$69),0))</f>
        <v>42828</v>
      </c>
      <c r="V596" s="47" cm="1">
        <f t="array" ref="V596">IF($I$2="Путешествия с детьми",
INDEX(GRID!$B$47:$BI$57,MATCH(U$7,GRID!$A$47:$A$57,0),MATCH(1,($U$2=GRID!$B$31:$BI$31)*(КАЛЕНДАРЬ!$BL28=GRID!$B$33:$BI$33), 0))*GRID!$B$65,
ROUNDUP(INDEX(GRID!$B$47:$BI$57,MATCH(U$7,GRID!$A$47:$A$57,0),MATCH(1,($U$2=GRID!$B$31:$BI$31)*(КАЛЕНДАРЬ!$BL28=GRID!$B$33:$BI$33),0))*GRID!$B$65*(1-GRID!$B$69),0))</f>
        <v>45064</v>
      </c>
      <c r="W596" s="47" cm="1">
        <f t="array" ref="W596">IF($I$2="Путешествия с детьми",
INDEX(GRID!$B$34:$BI$44,MATCH(W$7,GRID!$A$34:$A$44,0),MATCH(1,($U$2=GRID!$B$31:$BI$31)*(КАЛЕНДАРЬ!$BL28=GRID!$B$33:$BI$33), 0))*GRID!$B$65,
ROUNDUP(INDEX(GRID!$B$34:$BI$44,MATCH(W$7,GRID!$A$34:$A$44,0),MATCH(1,($U$2=GRID!$B$31:$BI$31)*(КАЛЕНДАРЬ!$BL28=GRID!$B$33:$BI$33),0))*GRID!$B$65*(1-GRID!$B$69),0))</f>
        <v>127108</v>
      </c>
      <c r="X596" s="47" cm="1">
        <f t="array" ref="X596">IF($I$2="Путешествия с детьми",
INDEX(GRID!$B$47:$BI$57,MATCH(W$7,GRID!$A$47:$A$57,0),MATCH(1,($U$2=GRID!$B$31:$BI$31)*(КАЛЕНДАРЬ!$BL28=GRID!$B$33:$BI$33), 0))*GRID!$B$65,
ROUNDUP(INDEX(GRID!$B$47:$BI$57,MATCH(W$7,GRID!$A$47:$A$57,0),MATCH(1,($U$2=GRID!$B$31:$BI$31)*(КАЛЕНДАРЬ!$BL28=GRID!$B$33:$BI$33),0))*GRID!$B$65*(1-GRID!$B$69),0))</f>
        <v>129344</v>
      </c>
    </row>
    <row r="597" spans="1:24" s="201" customFormat="1" ht="13.5" customHeight="1" x14ac:dyDescent="0.2">
      <c r="A597" s="117" t="s">
        <v>48</v>
      </c>
      <c r="B597" s="117">
        <v>26</v>
      </c>
      <c r="C597" s="138" cm="1">
        <f t="array" ref="C597">IF($I$2="Путешествия с детьми",
INDEX(GRID!$B$34:$BI$44,MATCH(C$7,GRID!$A$34:$A$44,0),MATCH(1,($U$2=GRID!$B$31:$BI$31)*(КАЛЕНДАРЬ!$BL29=GRID!$B$33:$BI$33), 0))*GRID!$B$65,
ROUNDUP(INDEX(GRID!$B$34:$BI$44,MATCH(C$7,GRID!$A$34:$A$44,0),MATCH(1,($U$2=GRID!$B$31:$BI$31)*(КАЛЕНДАРЬ!$BL29=GRID!$B$33:$BI$33),0))*GRID!$B$65*(1-GRID!$B$69),0))</f>
        <v>19608</v>
      </c>
      <c r="D597" s="47" cm="1">
        <f t="array" ref="D597">IF($I$2="Путешествия с детьми",
INDEX(GRID!$B$47:$BI$57,MATCH(C$7,GRID!$A$47:$A$57,0),MATCH(1,($U$2=GRID!$B$31:$BI$31)*(КАЛЕНДАРЬ!$BL29=GRID!$B$33:$BI$33), 0))*GRID!$B$65,
ROUNDUP(INDEX(GRID!$B$47:$BI$57,MATCH(C$7,GRID!$A$47:$A$57,0),MATCH(1,($U$2=GRID!$B$31:$BI$31)*(КАЛЕНДАРЬ!$BL29=GRID!$B$33:$BI$33),0))*GRID!$B$65*(1-GRID!$B$69),0))</f>
        <v>21844</v>
      </c>
      <c r="E597" s="47" cm="1">
        <f t="array" ref="E597">IF($I$2="Путешествия с детьми",
INDEX(GRID!$B$34:$BI$44,MATCH(E$7,GRID!$A$34:$A$44,0),MATCH(1,($U$2=GRID!$B$31:$BI$31)*(КАЛЕНДАРЬ!$BL29=GRID!$B$33:$BI$33), 0))*GRID!$B$65,
ROUNDUP(INDEX(GRID!$B$34:$BI$44,MATCH(E$7,GRID!$A$34:$A$44,0),MATCH(1,($U$2=GRID!$B$31:$BI$31)*(КАЛЕНДАРЬ!$BL29=GRID!$B$33:$BI$33),0))*GRID!$B$65*(1-GRID!$B$69),0))</f>
        <v>21242</v>
      </c>
      <c r="F597" s="47" cm="1">
        <f t="array" ref="F597">IF($I$2="Путешествия с детьми",
INDEX(GRID!$B$47:$BI$57,MATCH(E$7,GRID!$A$47:$A$57,0),MATCH(1,($U$2=GRID!$B$31:$BI$31)*(КАЛЕНДАРЬ!$BL29=GRID!$B$33:$BI$33), 0))*GRID!$B$65,
ROUNDUP(INDEX(GRID!$B$47:$BI$57,MATCH(E$7,GRID!$A$47:$A$57,0),MATCH(1,($U$2=GRID!$B$31:$BI$31)*(КАЛЕНДАРЬ!$BL29=GRID!$B$33:$BI$33),0))*GRID!$B$65*(1-GRID!$B$69),0))</f>
        <v>23478</v>
      </c>
      <c r="G597" s="47" cm="1">
        <f t="array" ref="G597">IF($I$2="Путешествия с детьми",
INDEX(GRID!$B$34:$BI$44,MATCH(G$7,GRID!$A$34:$A$44,0),MATCH(1,($U$2=GRID!$B$31:$BI$31)*(КАЛЕНДАРЬ!$BL29=GRID!$B$33:$BI$33), 0))*GRID!$B$65,
ROUNDUP(INDEX(GRID!$B$34:$BI$44,MATCH(G$7,GRID!$A$34:$A$44,0),MATCH(1,($U$2=GRID!$B$31:$BI$31)*(КАЛЕНДАРЬ!$BL29=GRID!$B$33:$BI$33),0))*GRID!$B$65*(1-GRID!$B$69),0))</f>
        <v>22188</v>
      </c>
      <c r="H597" s="47" cm="1">
        <f t="array" ref="H597">IF($I$2="Путешествия с детьми",
INDEX(GRID!$B$47:$BI$57,MATCH(G$7,GRID!$A$47:$A$57,0),MATCH(1,($U$2=GRID!$B$31:$BI$31)*(КАЛЕНДАРЬ!$BL29=GRID!$B$33:$BI$33), 0))*GRID!$B$65,
ROUNDUP(INDEX(GRID!$B$47:$BI$57,MATCH(G$7,GRID!$A$47:$A$57,0),MATCH(1,($U$2=GRID!$B$31:$BI$31)*(КАЛЕНДАРЬ!$BL29=GRID!$B$33:$BI$33),0))*GRID!$B$65*(1-GRID!$B$69),0))</f>
        <v>24424</v>
      </c>
      <c r="I597" s="47" cm="1">
        <f t="array" ref="I597">IF($I$2="Путешествия с детьми",
INDEX(GRID!$B$34:$BI$44,MATCH(I$7,GRID!$A$34:$A$44,0),MATCH(1,($U$2=GRID!$B$31:$BI$31)*(КАЛЕНДАРЬ!$BL29=GRID!$B$33:$BI$33), 0))*GRID!$B$65,
ROUNDUP(INDEX(GRID!$B$34:$BI$44,MATCH(I$7,GRID!$A$34:$A$44,0),MATCH(1,($U$2=GRID!$B$31:$BI$31)*(КАЛЕНДАРЬ!$BL29=GRID!$B$33:$BI$33),0))*GRID!$B$65*(1-GRID!$B$69),0))</f>
        <v>23822</v>
      </c>
      <c r="J597" s="47" cm="1">
        <f t="array" ref="J597">IF($I$2="Путешествия с детьми",
INDEX(GRID!$B$47:$BI$57,MATCH(I$7,GRID!$A$47:$A$57,0),MATCH(1,($U$2=GRID!$B$31:$BI$31)*(КАЛЕНДАРЬ!$BL29=GRID!$B$33:$BI$33), 0))*GRID!$B$65,
ROUNDUP(INDEX(GRID!$B$47:$BI$57,MATCH(I$7,GRID!$A$47:$A$57,0),MATCH(1,($U$2=GRID!$B$31:$BI$31)*(КАЛЕНДАРЬ!$BL29=GRID!$B$33:$BI$33),0))*GRID!$B$65*(1-GRID!$B$69),0))</f>
        <v>26058</v>
      </c>
      <c r="K597" s="47" cm="1">
        <f t="array" ref="K597">IF($I$2="Путешествия с детьми",
INDEX(GRID!$B$34:$BI$44,MATCH(K$7,GRID!$A$34:$A$44,0),MATCH(1,($U$2=GRID!$B$31:$BI$31)*(КАЛЕНДАРЬ!$BL29=GRID!$B$33:$BI$33), 0))*GRID!$B$65,
ROUNDUP(INDEX(GRID!$B$34:$BI$44,MATCH(K$7,GRID!$A$34:$A$44,0),MATCH(1,($U$2=GRID!$B$31:$BI$31)*(КАЛЕНДАРЬ!$BL29=GRID!$B$33:$BI$33),0))*GRID!$B$65*(1-GRID!$B$69),0))</f>
        <v>24768</v>
      </c>
      <c r="L597" s="47" cm="1">
        <f t="array" ref="L597">IF($I$2="Путешествия с детьми",
INDEX(GRID!$B$47:$BI$57,MATCH(K$7,GRID!$A$47:$A$57,0),MATCH(1,($U$2=GRID!$B$31:$BI$31)*(КАЛЕНДАРЬ!$BL29=GRID!$B$33:$BI$33), 0))*GRID!$B$65,
ROUNDUP(INDEX(GRID!$B$47:$BI$57,MATCH(K$7,GRID!$A$47:$A$57,0),MATCH(1,($U$2=GRID!$B$31:$BI$31)*(КАЛЕНДАРЬ!$BL29=GRID!$B$33:$BI$33),0))*GRID!$B$65*(1-GRID!$B$69),0))</f>
        <v>27004</v>
      </c>
      <c r="M597" s="47" cm="1">
        <f t="array" ref="M597">IF($I$2="Путешествия с детьми",
INDEX(GRID!$B$34:$BI$44,MATCH(M$7,GRID!$A$34:$A$44,0),MATCH(1,($U$2=GRID!$B$31:$BI$31)*(КАЛЕНДАРЬ!$BL29=GRID!$B$33:$BI$33), 0))*GRID!$B$65,
ROUNDUP(INDEX(GRID!$B$34:$BI$44,MATCH(M$7,GRID!$A$34:$A$44,0),MATCH(1,($U$2=GRID!$B$31:$BI$31)*(КАЛЕНДАРЬ!$BL29=GRID!$B$33:$BI$33),0))*GRID!$B$65*(1-GRID!$B$69),0))</f>
        <v>26402</v>
      </c>
      <c r="N597" s="47" cm="1">
        <f t="array" ref="N597">IF($I$2="Путешествия с детьми",
INDEX(GRID!$B$47:$BI$57,MATCH(M$7,GRID!$A$47:$A$57,0),MATCH(1,($U$2=GRID!$B$31:$BI$31)*(КАЛЕНДАРЬ!$BL29=GRID!$B$33:$BI$33), 0))*GRID!$B$65,
ROUNDUP(INDEX(GRID!$B$47:$BI$57,MATCH(M$7,GRID!$A$47:$A$57,0),MATCH(1,($U$2=GRID!$B$31:$BI$31)*(КАЛЕНДАРЬ!$BL29=GRID!$B$33:$BI$33),0))*GRID!$B$65*(1-GRID!$B$69),0))</f>
        <v>28638</v>
      </c>
      <c r="O597" s="47" cm="1">
        <f t="array" ref="O597">IF($I$2="Путешествия с детьми",
INDEX(GRID!$B$34:$BI$44,MATCH(O$7,GRID!$A$34:$A$44,0),MATCH(1,($U$2=GRID!$B$31:$BI$31)*(КАЛЕНДАРЬ!$BL29=GRID!$B$33:$BI$33), 0))*GRID!$B$65,
ROUNDUP(INDEX(GRID!$B$34:$BI$44,MATCH(O$7,GRID!$A$34:$A$44,0),MATCH(1,($U$2=GRID!$B$31:$BI$31)*(КАЛЕНДАРЬ!$BL29=GRID!$B$33:$BI$33),0))*GRID!$B$65*(1-GRID!$B$69),0))</f>
        <v>32594</v>
      </c>
      <c r="P597" s="47" cm="1">
        <f t="array" ref="P597">IF($I$2="Путешествия с детьми",
INDEX(GRID!$B$47:$BI$57,MATCH(O$7,GRID!$A$47:$A$57,0),MATCH(1,($U$2=GRID!$B$31:$BI$31)*(КАЛЕНДАРЬ!$BL29=GRID!$B$33:$BI$33), 0))*GRID!$B$65,
ROUNDUP(INDEX(GRID!$B$47:$BI$57,MATCH(O$7,GRID!$A$47:$A$57,0),MATCH(1,($U$2=GRID!$B$31:$BI$31)*(КАЛЕНДАРЬ!$BL29=GRID!$B$33:$BI$33),0))*GRID!$B$65*(1-GRID!$B$69),0))</f>
        <v>34830</v>
      </c>
      <c r="Q597" s="47" cm="1">
        <f t="array" ref="Q597">IF($I$2="Путешествия с детьми",
INDEX(GRID!$B$34:$BI$44,MATCH(Q$7,GRID!$A$34:$A$44,0),MATCH(1,($U$2=GRID!$B$31:$BI$31)*(КАЛЕНДАРЬ!$BL29=GRID!$B$33:$BI$33), 0))*GRID!$B$65,
ROUNDUP(INDEX(GRID!$B$34:$BI$44,MATCH(Q$7,GRID!$A$34:$A$44,0),MATCH(1,($U$2=GRID!$B$31:$BI$31)*(КАЛЕНДАРЬ!$BL29=GRID!$B$33:$BI$33),0))*GRID!$B$65*(1-GRID!$B$69),0))</f>
        <v>34400</v>
      </c>
      <c r="R597" s="47" cm="1">
        <f t="array" ref="R597">IF($I$2="Путешествия с детьми",
INDEX(GRID!$B$47:$BI$57,MATCH(Q$7,GRID!$A$47:$A$57,0),MATCH(1,($U$2=GRID!$B$31:$BI$31)*(КАЛЕНДАРЬ!$BL29=GRID!$B$33:$BI$33), 0))*GRID!$B$65,
ROUNDUP(INDEX(GRID!$B$47:$BI$57,MATCH(Q$7,GRID!$A$47:$A$57,0),MATCH(1,($U$2=GRID!$B$31:$BI$31)*(КАЛЕНДАРЬ!$BL29=GRID!$B$33:$BI$33),0))*GRID!$B$65*(1-GRID!$B$69),0))</f>
        <v>36636</v>
      </c>
      <c r="S597" s="47" cm="1">
        <f t="array" ref="S597">IF($I$2="Путешествия с детьми",
INDEX(GRID!$B$34:$BI$44,MATCH(S$7,GRID!$A$34:$A$44,0),MATCH(1,($U$2=GRID!$B$31:$BI$31)*(КАЛЕНДАРЬ!$BL29=GRID!$B$33:$BI$33), 0))*GRID!$B$65,
ROUNDUP(INDEX(GRID!$B$34:$BI$44,MATCH(S$7,GRID!$A$34:$A$44,0),MATCH(1,($U$2=GRID!$B$31:$BI$31)*(КАЛЕНДАРЬ!$BL29=GRID!$B$33:$BI$33),0))*GRID!$B$65*(1-GRID!$B$69),0))</f>
        <v>37496</v>
      </c>
      <c r="T597" s="47" cm="1">
        <f t="array" ref="T597">IF($I$2="Путешествия с детьми",
INDEX(GRID!$B$47:$BI$57,MATCH(S$7,GRID!$A$47:$A$57,0),MATCH(1,($U$2=GRID!$B$31:$BI$31)*(КАЛЕНДАРЬ!$BL29=GRID!$B$33:$BI$33), 0))*GRID!$B$65,
ROUNDUP(INDEX(GRID!$B$47:$BI$57,MATCH(S$7,GRID!$A$47:$A$57,0),MATCH(1,($U$2=GRID!$B$31:$BI$31)*(КАЛЕНДАРЬ!$BL29=GRID!$B$33:$BI$33),0))*GRID!$B$65*(1-GRID!$B$69),0))</f>
        <v>39732</v>
      </c>
      <c r="U597" s="47" cm="1">
        <f t="array" ref="U597">IF($I$2="Путешествия с детьми",
INDEX(GRID!$B$34:$BI$44,MATCH(U$7,GRID!$A$34:$A$44,0),MATCH(1,($U$2=GRID!$B$31:$BI$31)*(КАЛЕНДАРЬ!$BL29=GRID!$B$33:$BI$33), 0))*GRID!$B$65,
ROUNDUP(INDEX(GRID!$B$34:$BI$44,MATCH(U$7,GRID!$A$34:$A$44,0),MATCH(1,($U$2=GRID!$B$31:$BI$31)*(КАЛЕНДАРЬ!$BL29=GRID!$B$33:$BI$33),0))*GRID!$B$65*(1-GRID!$B$69),0))</f>
        <v>42828</v>
      </c>
      <c r="V597" s="47" cm="1">
        <f t="array" ref="V597">IF($I$2="Путешествия с детьми",
INDEX(GRID!$B$47:$BI$57,MATCH(U$7,GRID!$A$47:$A$57,0),MATCH(1,($U$2=GRID!$B$31:$BI$31)*(КАЛЕНДАРЬ!$BL29=GRID!$B$33:$BI$33), 0))*GRID!$B$65,
ROUNDUP(INDEX(GRID!$B$47:$BI$57,MATCH(U$7,GRID!$A$47:$A$57,0),MATCH(1,($U$2=GRID!$B$31:$BI$31)*(КАЛЕНДАРЬ!$BL29=GRID!$B$33:$BI$33),0))*GRID!$B$65*(1-GRID!$B$69),0))</f>
        <v>45064</v>
      </c>
      <c r="W597" s="47" cm="1">
        <f t="array" ref="W597">IF($I$2="Путешествия с детьми",
INDEX(GRID!$B$34:$BI$44,MATCH(W$7,GRID!$A$34:$A$44,0),MATCH(1,($U$2=GRID!$B$31:$BI$31)*(КАЛЕНДАРЬ!$BL29=GRID!$B$33:$BI$33), 0))*GRID!$B$65,
ROUNDUP(INDEX(GRID!$B$34:$BI$44,MATCH(W$7,GRID!$A$34:$A$44,0),MATCH(1,($U$2=GRID!$B$31:$BI$31)*(КАЛЕНДАРЬ!$BL29=GRID!$B$33:$BI$33),0))*GRID!$B$65*(1-GRID!$B$69),0))</f>
        <v>127108</v>
      </c>
      <c r="X597" s="47" cm="1">
        <f t="array" ref="X597">IF($I$2="Путешествия с детьми",
INDEX(GRID!$B$47:$BI$57,MATCH(W$7,GRID!$A$47:$A$57,0),MATCH(1,($U$2=GRID!$B$31:$BI$31)*(КАЛЕНДАРЬ!$BL29=GRID!$B$33:$BI$33), 0))*GRID!$B$65,
ROUNDUP(INDEX(GRID!$B$47:$BI$57,MATCH(W$7,GRID!$A$47:$A$57,0),MATCH(1,($U$2=GRID!$B$31:$BI$31)*(КАЛЕНДАРЬ!$BL29=GRID!$B$33:$BI$33),0))*GRID!$B$65*(1-GRID!$B$69),0))</f>
        <v>129344</v>
      </c>
    </row>
    <row r="598" spans="1:24" s="201" customFormat="1" ht="13.5" customHeight="1" x14ac:dyDescent="0.2">
      <c r="A598" s="117" t="s">
        <v>42</v>
      </c>
      <c r="B598" s="117">
        <v>27</v>
      </c>
      <c r="C598" s="138" cm="1">
        <f t="array" ref="C598">IF($I$2="Путешествия с детьми",
INDEX(GRID!$B$34:$BI$44,MATCH(C$7,GRID!$A$34:$A$44,0),MATCH(1,($U$2=GRID!$B$31:$BI$31)*(КАЛЕНДАРЬ!$BL30=GRID!$B$33:$BI$33), 0))*GRID!$B$65,
ROUNDUP(INDEX(GRID!$B$34:$BI$44,MATCH(C$7,GRID!$A$34:$A$44,0),MATCH(1,($U$2=GRID!$B$31:$BI$31)*(КАЛЕНДАРЬ!$BL30=GRID!$B$33:$BI$33),0))*GRID!$B$65*(1-GRID!$B$69),0))</f>
        <v>17544</v>
      </c>
      <c r="D598" s="47" cm="1">
        <f t="array" ref="D598">IF($I$2="Путешествия с детьми",
INDEX(GRID!$B$47:$BI$57,MATCH(C$7,GRID!$A$47:$A$57,0),MATCH(1,($U$2=GRID!$B$31:$BI$31)*(КАЛЕНДАРЬ!$BL30=GRID!$B$33:$BI$33), 0))*GRID!$B$65,
ROUNDUP(INDEX(GRID!$B$47:$BI$57,MATCH(C$7,GRID!$A$47:$A$57,0),MATCH(1,($U$2=GRID!$B$31:$BI$31)*(КАЛЕНДАРЬ!$BL30=GRID!$B$33:$BI$33),0))*GRID!$B$65*(1-GRID!$B$69),0))</f>
        <v>19780</v>
      </c>
      <c r="E598" s="47" cm="1">
        <f t="array" ref="E598">IF($I$2="Путешествия с детьми",
INDEX(GRID!$B$34:$BI$44,MATCH(E$7,GRID!$A$34:$A$44,0),MATCH(1,($U$2=GRID!$B$31:$BI$31)*(КАЛЕНДАРЬ!$BL30=GRID!$B$33:$BI$33), 0))*GRID!$B$65,
ROUNDUP(INDEX(GRID!$B$34:$BI$44,MATCH(E$7,GRID!$A$34:$A$44,0),MATCH(1,($U$2=GRID!$B$31:$BI$31)*(КАЛЕНДАРЬ!$BL30=GRID!$B$33:$BI$33),0))*GRID!$B$65*(1-GRID!$B$69),0))</f>
        <v>19092</v>
      </c>
      <c r="F598" s="47" cm="1">
        <f t="array" ref="F598">IF($I$2="Путешествия с детьми",
INDEX(GRID!$B$47:$BI$57,MATCH(E$7,GRID!$A$47:$A$57,0),MATCH(1,($U$2=GRID!$B$31:$BI$31)*(КАЛЕНДАРЬ!$BL30=GRID!$B$33:$BI$33), 0))*GRID!$B$65,
ROUNDUP(INDEX(GRID!$B$47:$BI$57,MATCH(E$7,GRID!$A$47:$A$57,0),MATCH(1,($U$2=GRID!$B$31:$BI$31)*(КАЛЕНДАРЬ!$BL30=GRID!$B$33:$BI$33),0))*GRID!$B$65*(1-GRID!$B$69),0))</f>
        <v>21328</v>
      </c>
      <c r="G598" s="47" cm="1">
        <f t="array" ref="G598">IF($I$2="Путешествия с детьми",
INDEX(GRID!$B$34:$BI$44,MATCH(G$7,GRID!$A$34:$A$44,0),MATCH(1,($U$2=GRID!$B$31:$BI$31)*(КАЛЕНДАРЬ!$BL30=GRID!$B$33:$BI$33), 0))*GRID!$B$65,
ROUNDUP(INDEX(GRID!$B$34:$BI$44,MATCH(G$7,GRID!$A$34:$A$44,0),MATCH(1,($U$2=GRID!$B$31:$BI$31)*(КАЛЕНДАРЬ!$BL30=GRID!$B$33:$BI$33),0))*GRID!$B$65*(1-GRID!$B$69),0))</f>
        <v>19952</v>
      </c>
      <c r="H598" s="47" cm="1">
        <f t="array" ref="H598">IF($I$2="Путешествия с детьми",
INDEX(GRID!$B$47:$BI$57,MATCH(G$7,GRID!$A$47:$A$57,0),MATCH(1,($U$2=GRID!$B$31:$BI$31)*(КАЛЕНДАРЬ!$BL30=GRID!$B$33:$BI$33), 0))*GRID!$B$65,
ROUNDUP(INDEX(GRID!$B$47:$BI$57,MATCH(G$7,GRID!$A$47:$A$57,0),MATCH(1,($U$2=GRID!$B$31:$BI$31)*(КАЛЕНДАРЬ!$BL30=GRID!$B$33:$BI$33),0))*GRID!$B$65*(1-GRID!$B$69),0))</f>
        <v>22188</v>
      </c>
      <c r="I598" s="47" cm="1">
        <f t="array" ref="I598">IF($I$2="Путешествия с детьми",
INDEX(GRID!$B$34:$BI$44,MATCH(I$7,GRID!$A$34:$A$44,0),MATCH(1,($U$2=GRID!$B$31:$BI$31)*(КАЛЕНДАРЬ!$BL30=GRID!$B$33:$BI$33), 0))*GRID!$B$65,
ROUNDUP(INDEX(GRID!$B$34:$BI$44,MATCH(I$7,GRID!$A$34:$A$44,0),MATCH(1,($U$2=GRID!$B$31:$BI$31)*(КАЛЕНДАРЬ!$BL30=GRID!$B$33:$BI$33),0))*GRID!$B$65*(1-GRID!$B$69),0))</f>
        <v>21500</v>
      </c>
      <c r="J598" s="47" cm="1">
        <f t="array" ref="J598">IF($I$2="Путешествия с детьми",
INDEX(GRID!$B$47:$BI$57,MATCH(I$7,GRID!$A$47:$A$57,0),MATCH(1,($U$2=GRID!$B$31:$BI$31)*(КАЛЕНДАРЬ!$BL30=GRID!$B$33:$BI$33), 0))*GRID!$B$65,
ROUNDUP(INDEX(GRID!$B$47:$BI$57,MATCH(I$7,GRID!$A$47:$A$57,0),MATCH(1,($U$2=GRID!$B$31:$BI$31)*(КАЛЕНДАРЬ!$BL30=GRID!$B$33:$BI$33),0))*GRID!$B$65*(1-GRID!$B$69),0))</f>
        <v>23736</v>
      </c>
      <c r="K598" s="47" cm="1">
        <f t="array" ref="K598">IF($I$2="Путешествия с детьми",
INDEX(GRID!$B$34:$BI$44,MATCH(K$7,GRID!$A$34:$A$44,0),MATCH(1,($U$2=GRID!$B$31:$BI$31)*(КАЛЕНДАРЬ!$BL30=GRID!$B$33:$BI$33), 0))*GRID!$B$65,
ROUNDUP(INDEX(GRID!$B$34:$BI$44,MATCH(K$7,GRID!$A$34:$A$44,0),MATCH(1,($U$2=GRID!$B$31:$BI$31)*(КАЛЕНДАРЬ!$BL30=GRID!$B$33:$BI$33),0))*GRID!$B$65*(1-GRID!$B$69),0))</f>
        <v>22360</v>
      </c>
      <c r="L598" s="47" cm="1">
        <f t="array" ref="L598">IF($I$2="Путешествия с детьми",
INDEX(GRID!$B$47:$BI$57,MATCH(K$7,GRID!$A$47:$A$57,0),MATCH(1,($U$2=GRID!$B$31:$BI$31)*(КАЛЕНДАРЬ!$BL30=GRID!$B$33:$BI$33), 0))*GRID!$B$65,
ROUNDUP(INDEX(GRID!$B$47:$BI$57,MATCH(K$7,GRID!$A$47:$A$57,0),MATCH(1,($U$2=GRID!$B$31:$BI$31)*(КАЛЕНДАРЬ!$BL30=GRID!$B$33:$BI$33),0))*GRID!$B$65*(1-GRID!$B$69),0))</f>
        <v>24596</v>
      </c>
      <c r="M598" s="47" cm="1">
        <f t="array" ref="M598">IF($I$2="Путешествия с детьми",
INDEX(GRID!$B$34:$BI$44,MATCH(M$7,GRID!$A$34:$A$44,0),MATCH(1,($U$2=GRID!$B$31:$BI$31)*(КАЛЕНДАРЬ!$BL30=GRID!$B$33:$BI$33), 0))*GRID!$B$65,
ROUNDUP(INDEX(GRID!$B$34:$BI$44,MATCH(M$7,GRID!$A$34:$A$44,0),MATCH(1,($U$2=GRID!$B$31:$BI$31)*(КАЛЕНДАРЬ!$BL30=GRID!$B$33:$BI$33),0))*GRID!$B$65*(1-GRID!$B$69),0))</f>
        <v>23908</v>
      </c>
      <c r="N598" s="47" cm="1">
        <f t="array" ref="N598">IF($I$2="Путешествия с детьми",
INDEX(GRID!$B$47:$BI$57,MATCH(M$7,GRID!$A$47:$A$57,0),MATCH(1,($U$2=GRID!$B$31:$BI$31)*(КАЛЕНДАРЬ!$BL30=GRID!$B$33:$BI$33), 0))*GRID!$B$65,
ROUNDUP(INDEX(GRID!$B$47:$BI$57,MATCH(M$7,GRID!$A$47:$A$57,0),MATCH(1,($U$2=GRID!$B$31:$BI$31)*(КАЛЕНДАРЬ!$BL30=GRID!$B$33:$BI$33),0))*GRID!$B$65*(1-GRID!$B$69),0))</f>
        <v>26144</v>
      </c>
      <c r="O598" s="47" cm="1">
        <f t="array" ref="O598">IF($I$2="Путешествия с детьми",
INDEX(GRID!$B$34:$BI$44,MATCH(O$7,GRID!$A$34:$A$44,0),MATCH(1,($U$2=GRID!$B$31:$BI$31)*(КАЛЕНДАРЬ!$BL30=GRID!$B$33:$BI$33), 0))*GRID!$B$65,
ROUNDUP(INDEX(GRID!$B$34:$BI$44,MATCH(O$7,GRID!$A$34:$A$44,0),MATCH(1,($U$2=GRID!$B$31:$BI$31)*(КАЛЕНДАРЬ!$BL30=GRID!$B$33:$BI$33),0))*GRID!$B$65*(1-GRID!$B$69),0))</f>
        <v>29842</v>
      </c>
      <c r="P598" s="47" cm="1">
        <f t="array" ref="P598">IF($I$2="Путешествия с детьми",
INDEX(GRID!$B$47:$BI$57,MATCH(O$7,GRID!$A$47:$A$57,0),MATCH(1,($U$2=GRID!$B$31:$BI$31)*(КАЛЕНДАРЬ!$BL30=GRID!$B$33:$BI$33), 0))*GRID!$B$65,
ROUNDUP(INDEX(GRID!$B$47:$BI$57,MATCH(O$7,GRID!$A$47:$A$57,0),MATCH(1,($U$2=GRID!$B$31:$BI$31)*(КАЛЕНДАРЬ!$BL30=GRID!$B$33:$BI$33),0))*GRID!$B$65*(1-GRID!$B$69),0))</f>
        <v>32078</v>
      </c>
      <c r="Q598" s="47" cm="1">
        <f t="array" ref="Q598">IF($I$2="Путешествия с детьми",
INDEX(GRID!$B$34:$BI$44,MATCH(Q$7,GRID!$A$34:$A$44,0),MATCH(1,($U$2=GRID!$B$31:$BI$31)*(КАЛЕНДАРЬ!$BL30=GRID!$B$33:$BI$33), 0))*GRID!$B$65,
ROUNDUP(INDEX(GRID!$B$34:$BI$44,MATCH(Q$7,GRID!$A$34:$A$44,0),MATCH(1,($U$2=GRID!$B$31:$BI$31)*(КАЛЕНДАРЬ!$BL30=GRID!$B$33:$BI$33),0))*GRID!$B$65*(1-GRID!$B$69),0))</f>
        <v>31562</v>
      </c>
      <c r="R598" s="47" cm="1">
        <f t="array" ref="R598">IF($I$2="Путешествия с детьми",
INDEX(GRID!$B$47:$BI$57,MATCH(Q$7,GRID!$A$47:$A$57,0),MATCH(1,($U$2=GRID!$B$31:$BI$31)*(КАЛЕНДАРЬ!$BL30=GRID!$B$33:$BI$33), 0))*GRID!$B$65,
ROUNDUP(INDEX(GRID!$B$47:$BI$57,MATCH(Q$7,GRID!$A$47:$A$57,0),MATCH(1,($U$2=GRID!$B$31:$BI$31)*(КАЛЕНДАРЬ!$BL30=GRID!$B$33:$BI$33),0))*GRID!$B$65*(1-GRID!$B$69),0))</f>
        <v>33798</v>
      </c>
      <c r="S598" s="47" cm="1">
        <f t="array" ref="S598">IF($I$2="Путешествия с детьми",
INDEX(GRID!$B$34:$BI$44,MATCH(S$7,GRID!$A$34:$A$44,0),MATCH(1,($U$2=GRID!$B$31:$BI$31)*(КАЛЕНДАРЬ!$BL30=GRID!$B$33:$BI$33), 0))*GRID!$B$65,
ROUNDUP(INDEX(GRID!$B$34:$BI$44,MATCH(S$7,GRID!$A$34:$A$44,0),MATCH(1,($U$2=GRID!$B$31:$BI$31)*(КАЛЕНДАРЬ!$BL30=GRID!$B$33:$BI$33),0))*GRID!$B$65*(1-GRID!$B$69),0))</f>
        <v>34572</v>
      </c>
      <c r="T598" s="47" cm="1">
        <f t="array" ref="T598">IF($I$2="Путешествия с детьми",
INDEX(GRID!$B$47:$BI$57,MATCH(S$7,GRID!$A$47:$A$57,0),MATCH(1,($U$2=GRID!$B$31:$BI$31)*(КАЛЕНДАРЬ!$BL30=GRID!$B$33:$BI$33), 0))*GRID!$B$65,
ROUNDUP(INDEX(GRID!$B$47:$BI$57,MATCH(S$7,GRID!$A$47:$A$57,0),MATCH(1,($U$2=GRID!$B$31:$BI$31)*(КАЛЕНДАРЬ!$BL30=GRID!$B$33:$BI$33),0))*GRID!$B$65*(1-GRID!$B$69),0))</f>
        <v>36808</v>
      </c>
      <c r="U598" s="47" cm="1">
        <f t="array" ref="U598">IF($I$2="Путешествия с детьми",
INDEX(GRID!$B$34:$BI$44,MATCH(U$7,GRID!$A$34:$A$44,0),MATCH(1,($U$2=GRID!$B$31:$BI$31)*(КАЛЕНДАРЬ!$BL30=GRID!$B$33:$BI$33), 0))*GRID!$B$65,
ROUNDUP(INDEX(GRID!$B$34:$BI$44,MATCH(U$7,GRID!$A$34:$A$44,0),MATCH(1,($U$2=GRID!$B$31:$BI$31)*(КАЛЕНДАРЬ!$BL30=GRID!$B$33:$BI$33),0))*GRID!$B$65*(1-GRID!$B$69),0))</f>
        <v>39646</v>
      </c>
      <c r="V598" s="47" cm="1">
        <f t="array" ref="V598">IF($I$2="Путешествия с детьми",
INDEX(GRID!$B$47:$BI$57,MATCH(U$7,GRID!$A$47:$A$57,0),MATCH(1,($U$2=GRID!$B$31:$BI$31)*(КАЛЕНДАРЬ!$BL30=GRID!$B$33:$BI$33), 0))*GRID!$B$65,
ROUNDUP(INDEX(GRID!$B$47:$BI$57,MATCH(U$7,GRID!$A$47:$A$57,0),MATCH(1,($U$2=GRID!$B$31:$BI$31)*(КАЛЕНДАРЬ!$BL30=GRID!$B$33:$BI$33),0))*GRID!$B$65*(1-GRID!$B$69),0))</f>
        <v>41882</v>
      </c>
      <c r="W598" s="47" cm="1">
        <f t="array" ref="W598">IF($I$2="Путешествия с детьми",
INDEX(GRID!$B$34:$BI$44,MATCH(W$7,GRID!$A$34:$A$44,0),MATCH(1,($U$2=GRID!$B$31:$BI$31)*(КАЛЕНДАРЬ!$BL30=GRID!$B$33:$BI$33), 0))*GRID!$B$65,
ROUNDUP(INDEX(GRID!$B$34:$BI$44,MATCH(W$7,GRID!$A$34:$A$44,0),MATCH(1,($U$2=GRID!$B$31:$BI$31)*(КАЛЕНДАРЬ!$BL30=GRID!$B$33:$BI$33),0))*GRID!$B$65*(1-GRID!$B$69),0))</f>
        <v>115498</v>
      </c>
      <c r="X598" s="47" cm="1">
        <f t="array" ref="X598">IF($I$2="Путешествия с детьми",
INDEX(GRID!$B$47:$BI$57,MATCH(W$7,GRID!$A$47:$A$57,0),MATCH(1,($U$2=GRID!$B$31:$BI$31)*(КАЛЕНДАРЬ!$BL30=GRID!$B$33:$BI$33), 0))*GRID!$B$65,
ROUNDUP(INDEX(GRID!$B$47:$BI$57,MATCH(W$7,GRID!$A$47:$A$57,0),MATCH(1,($U$2=GRID!$B$31:$BI$31)*(КАЛЕНДАРЬ!$BL30=GRID!$B$33:$BI$33),0))*GRID!$B$65*(1-GRID!$B$69),0))</f>
        <v>117734</v>
      </c>
    </row>
    <row r="599" spans="1:24" s="201" customFormat="1" ht="13.5" customHeight="1" x14ac:dyDescent="0.2">
      <c r="A599" s="117" t="s">
        <v>43</v>
      </c>
      <c r="B599" s="117">
        <v>28</v>
      </c>
      <c r="C599" s="138" cm="1">
        <f t="array" ref="C599">IF($I$2="Путешествия с детьми",
INDEX(GRID!$B$34:$BI$44,MATCH(C$7,GRID!$A$34:$A$44,0),MATCH(1,($U$2=GRID!$B$31:$BI$31)*(КАЛЕНДАРЬ!$BL31=GRID!$B$33:$BI$33), 0))*GRID!$B$65,
ROUNDUP(INDEX(GRID!$B$34:$BI$44,MATCH(C$7,GRID!$A$34:$A$44,0),MATCH(1,($U$2=GRID!$B$31:$BI$31)*(КАЛЕНДАРЬ!$BL31=GRID!$B$33:$BI$33),0))*GRID!$B$65*(1-GRID!$B$69),0))</f>
        <v>17544</v>
      </c>
      <c r="D599" s="47" cm="1">
        <f t="array" ref="D599">IF($I$2="Путешествия с детьми",
INDEX(GRID!$B$47:$BI$57,MATCH(C$7,GRID!$A$47:$A$57,0),MATCH(1,($U$2=GRID!$B$31:$BI$31)*(КАЛЕНДАРЬ!$BL31=GRID!$B$33:$BI$33), 0))*GRID!$B$65,
ROUNDUP(INDEX(GRID!$B$47:$BI$57,MATCH(C$7,GRID!$A$47:$A$57,0),MATCH(1,($U$2=GRID!$B$31:$BI$31)*(КАЛЕНДАРЬ!$BL31=GRID!$B$33:$BI$33),0))*GRID!$B$65*(1-GRID!$B$69),0))</f>
        <v>19780</v>
      </c>
      <c r="E599" s="47" cm="1">
        <f t="array" ref="E599">IF($I$2="Путешествия с детьми",
INDEX(GRID!$B$34:$BI$44,MATCH(E$7,GRID!$A$34:$A$44,0),MATCH(1,($U$2=GRID!$B$31:$BI$31)*(КАЛЕНДАРЬ!$BL31=GRID!$B$33:$BI$33), 0))*GRID!$B$65,
ROUNDUP(INDEX(GRID!$B$34:$BI$44,MATCH(E$7,GRID!$A$34:$A$44,0),MATCH(1,($U$2=GRID!$B$31:$BI$31)*(КАЛЕНДАРЬ!$BL31=GRID!$B$33:$BI$33),0))*GRID!$B$65*(1-GRID!$B$69),0))</f>
        <v>19092</v>
      </c>
      <c r="F599" s="47" cm="1">
        <f t="array" ref="F599">IF($I$2="Путешествия с детьми",
INDEX(GRID!$B$47:$BI$57,MATCH(E$7,GRID!$A$47:$A$57,0),MATCH(1,($U$2=GRID!$B$31:$BI$31)*(КАЛЕНДАРЬ!$BL31=GRID!$B$33:$BI$33), 0))*GRID!$B$65,
ROUNDUP(INDEX(GRID!$B$47:$BI$57,MATCH(E$7,GRID!$A$47:$A$57,0),MATCH(1,($U$2=GRID!$B$31:$BI$31)*(КАЛЕНДАРЬ!$BL31=GRID!$B$33:$BI$33),0))*GRID!$B$65*(1-GRID!$B$69),0))</f>
        <v>21328</v>
      </c>
      <c r="G599" s="47" cm="1">
        <f t="array" ref="G599">IF($I$2="Путешествия с детьми",
INDEX(GRID!$B$34:$BI$44,MATCH(G$7,GRID!$A$34:$A$44,0),MATCH(1,($U$2=GRID!$B$31:$BI$31)*(КАЛЕНДАРЬ!$BL31=GRID!$B$33:$BI$33), 0))*GRID!$B$65,
ROUNDUP(INDEX(GRID!$B$34:$BI$44,MATCH(G$7,GRID!$A$34:$A$44,0),MATCH(1,($U$2=GRID!$B$31:$BI$31)*(КАЛЕНДАРЬ!$BL31=GRID!$B$33:$BI$33),0))*GRID!$B$65*(1-GRID!$B$69),0))</f>
        <v>19952</v>
      </c>
      <c r="H599" s="47" cm="1">
        <f t="array" ref="H599">IF($I$2="Путешествия с детьми",
INDEX(GRID!$B$47:$BI$57,MATCH(G$7,GRID!$A$47:$A$57,0),MATCH(1,($U$2=GRID!$B$31:$BI$31)*(КАЛЕНДАРЬ!$BL31=GRID!$B$33:$BI$33), 0))*GRID!$B$65,
ROUNDUP(INDEX(GRID!$B$47:$BI$57,MATCH(G$7,GRID!$A$47:$A$57,0),MATCH(1,($U$2=GRID!$B$31:$BI$31)*(КАЛЕНДАРЬ!$BL31=GRID!$B$33:$BI$33),0))*GRID!$B$65*(1-GRID!$B$69),0))</f>
        <v>22188</v>
      </c>
      <c r="I599" s="47" cm="1">
        <f t="array" ref="I599">IF($I$2="Путешествия с детьми",
INDEX(GRID!$B$34:$BI$44,MATCH(I$7,GRID!$A$34:$A$44,0),MATCH(1,($U$2=GRID!$B$31:$BI$31)*(КАЛЕНДАРЬ!$BL31=GRID!$B$33:$BI$33), 0))*GRID!$B$65,
ROUNDUP(INDEX(GRID!$B$34:$BI$44,MATCH(I$7,GRID!$A$34:$A$44,0),MATCH(1,($U$2=GRID!$B$31:$BI$31)*(КАЛЕНДАРЬ!$BL31=GRID!$B$33:$BI$33),0))*GRID!$B$65*(1-GRID!$B$69),0))</f>
        <v>21500</v>
      </c>
      <c r="J599" s="47" cm="1">
        <f t="array" ref="J599">IF($I$2="Путешествия с детьми",
INDEX(GRID!$B$47:$BI$57,MATCH(I$7,GRID!$A$47:$A$57,0),MATCH(1,($U$2=GRID!$B$31:$BI$31)*(КАЛЕНДАРЬ!$BL31=GRID!$B$33:$BI$33), 0))*GRID!$B$65,
ROUNDUP(INDEX(GRID!$B$47:$BI$57,MATCH(I$7,GRID!$A$47:$A$57,0),MATCH(1,($U$2=GRID!$B$31:$BI$31)*(КАЛЕНДАРЬ!$BL31=GRID!$B$33:$BI$33),0))*GRID!$B$65*(1-GRID!$B$69),0))</f>
        <v>23736</v>
      </c>
      <c r="K599" s="47" cm="1">
        <f t="array" ref="K599">IF($I$2="Путешествия с детьми",
INDEX(GRID!$B$34:$BI$44,MATCH(K$7,GRID!$A$34:$A$44,0),MATCH(1,($U$2=GRID!$B$31:$BI$31)*(КАЛЕНДАРЬ!$BL31=GRID!$B$33:$BI$33), 0))*GRID!$B$65,
ROUNDUP(INDEX(GRID!$B$34:$BI$44,MATCH(K$7,GRID!$A$34:$A$44,0),MATCH(1,($U$2=GRID!$B$31:$BI$31)*(КАЛЕНДАРЬ!$BL31=GRID!$B$33:$BI$33),0))*GRID!$B$65*(1-GRID!$B$69),0))</f>
        <v>22360</v>
      </c>
      <c r="L599" s="47" cm="1">
        <f t="array" ref="L599">IF($I$2="Путешествия с детьми",
INDEX(GRID!$B$47:$BI$57,MATCH(K$7,GRID!$A$47:$A$57,0),MATCH(1,($U$2=GRID!$B$31:$BI$31)*(КАЛЕНДАРЬ!$BL31=GRID!$B$33:$BI$33), 0))*GRID!$B$65,
ROUNDUP(INDEX(GRID!$B$47:$BI$57,MATCH(K$7,GRID!$A$47:$A$57,0),MATCH(1,($U$2=GRID!$B$31:$BI$31)*(КАЛЕНДАРЬ!$BL31=GRID!$B$33:$BI$33),0))*GRID!$B$65*(1-GRID!$B$69),0))</f>
        <v>24596</v>
      </c>
      <c r="M599" s="47" cm="1">
        <f t="array" ref="M599">IF($I$2="Путешествия с детьми",
INDEX(GRID!$B$34:$BI$44,MATCH(M$7,GRID!$A$34:$A$44,0),MATCH(1,($U$2=GRID!$B$31:$BI$31)*(КАЛЕНДАРЬ!$BL31=GRID!$B$33:$BI$33), 0))*GRID!$B$65,
ROUNDUP(INDEX(GRID!$B$34:$BI$44,MATCH(M$7,GRID!$A$34:$A$44,0),MATCH(1,($U$2=GRID!$B$31:$BI$31)*(КАЛЕНДАРЬ!$BL31=GRID!$B$33:$BI$33),0))*GRID!$B$65*(1-GRID!$B$69),0))</f>
        <v>23908</v>
      </c>
      <c r="N599" s="47" cm="1">
        <f t="array" ref="N599">IF($I$2="Путешествия с детьми",
INDEX(GRID!$B$47:$BI$57,MATCH(M$7,GRID!$A$47:$A$57,0),MATCH(1,($U$2=GRID!$B$31:$BI$31)*(КАЛЕНДАРЬ!$BL31=GRID!$B$33:$BI$33), 0))*GRID!$B$65,
ROUNDUP(INDEX(GRID!$B$47:$BI$57,MATCH(M$7,GRID!$A$47:$A$57,0),MATCH(1,($U$2=GRID!$B$31:$BI$31)*(КАЛЕНДАРЬ!$BL31=GRID!$B$33:$BI$33),0))*GRID!$B$65*(1-GRID!$B$69),0))</f>
        <v>26144</v>
      </c>
      <c r="O599" s="47" cm="1">
        <f t="array" ref="O599">IF($I$2="Путешествия с детьми",
INDEX(GRID!$B$34:$BI$44,MATCH(O$7,GRID!$A$34:$A$44,0),MATCH(1,($U$2=GRID!$B$31:$BI$31)*(КАЛЕНДАРЬ!$BL31=GRID!$B$33:$BI$33), 0))*GRID!$B$65,
ROUNDUP(INDEX(GRID!$B$34:$BI$44,MATCH(O$7,GRID!$A$34:$A$44,0),MATCH(1,($U$2=GRID!$B$31:$BI$31)*(КАЛЕНДАРЬ!$BL31=GRID!$B$33:$BI$33),0))*GRID!$B$65*(1-GRID!$B$69),0))</f>
        <v>29842</v>
      </c>
      <c r="P599" s="47" cm="1">
        <f t="array" ref="P599">IF($I$2="Путешествия с детьми",
INDEX(GRID!$B$47:$BI$57,MATCH(O$7,GRID!$A$47:$A$57,0),MATCH(1,($U$2=GRID!$B$31:$BI$31)*(КАЛЕНДАРЬ!$BL31=GRID!$B$33:$BI$33), 0))*GRID!$B$65,
ROUNDUP(INDEX(GRID!$B$47:$BI$57,MATCH(O$7,GRID!$A$47:$A$57,0),MATCH(1,($U$2=GRID!$B$31:$BI$31)*(КАЛЕНДАРЬ!$BL31=GRID!$B$33:$BI$33),0))*GRID!$B$65*(1-GRID!$B$69),0))</f>
        <v>32078</v>
      </c>
      <c r="Q599" s="47" cm="1">
        <f t="array" ref="Q599">IF($I$2="Путешествия с детьми",
INDEX(GRID!$B$34:$BI$44,MATCH(Q$7,GRID!$A$34:$A$44,0),MATCH(1,($U$2=GRID!$B$31:$BI$31)*(КАЛЕНДАРЬ!$BL31=GRID!$B$33:$BI$33), 0))*GRID!$B$65,
ROUNDUP(INDEX(GRID!$B$34:$BI$44,MATCH(Q$7,GRID!$A$34:$A$44,0),MATCH(1,($U$2=GRID!$B$31:$BI$31)*(КАЛЕНДАРЬ!$BL31=GRID!$B$33:$BI$33),0))*GRID!$B$65*(1-GRID!$B$69),0))</f>
        <v>31562</v>
      </c>
      <c r="R599" s="47" cm="1">
        <f t="array" ref="R599">IF($I$2="Путешествия с детьми",
INDEX(GRID!$B$47:$BI$57,MATCH(Q$7,GRID!$A$47:$A$57,0),MATCH(1,($U$2=GRID!$B$31:$BI$31)*(КАЛЕНДАРЬ!$BL31=GRID!$B$33:$BI$33), 0))*GRID!$B$65,
ROUNDUP(INDEX(GRID!$B$47:$BI$57,MATCH(Q$7,GRID!$A$47:$A$57,0),MATCH(1,($U$2=GRID!$B$31:$BI$31)*(КАЛЕНДАРЬ!$BL31=GRID!$B$33:$BI$33),0))*GRID!$B$65*(1-GRID!$B$69),0))</f>
        <v>33798</v>
      </c>
      <c r="S599" s="47" cm="1">
        <f t="array" ref="S599">IF($I$2="Путешествия с детьми",
INDEX(GRID!$B$34:$BI$44,MATCH(S$7,GRID!$A$34:$A$44,0),MATCH(1,($U$2=GRID!$B$31:$BI$31)*(КАЛЕНДАРЬ!$BL31=GRID!$B$33:$BI$33), 0))*GRID!$B$65,
ROUNDUP(INDEX(GRID!$B$34:$BI$44,MATCH(S$7,GRID!$A$34:$A$44,0),MATCH(1,($U$2=GRID!$B$31:$BI$31)*(КАЛЕНДАРЬ!$BL31=GRID!$B$33:$BI$33),0))*GRID!$B$65*(1-GRID!$B$69),0))</f>
        <v>34572</v>
      </c>
      <c r="T599" s="47" cm="1">
        <f t="array" ref="T599">IF($I$2="Путешествия с детьми",
INDEX(GRID!$B$47:$BI$57,MATCH(S$7,GRID!$A$47:$A$57,0),MATCH(1,($U$2=GRID!$B$31:$BI$31)*(КАЛЕНДАРЬ!$BL31=GRID!$B$33:$BI$33), 0))*GRID!$B$65,
ROUNDUP(INDEX(GRID!$B$47:$BI$57,MATCH(S$7,GRID!$A$47:$A$57,0),MATCH(1,($U$2=GRID!$B$31:$BI$31)*(КАЛЕНДАРЬ!$BL31=GRID!$B$33:$BI$33),0))*GRID!$B$65*(1-GRID!$B$69),0))</f>
        <v>36808</v>
      </c>
      <c r="U599" s="47" cm="1">
        <f t="array" ref="U599">IF($I$2="Путешествия с детьми",
INDEX(GRID!$B$34:$BI$44,MATCH(U$7,GRID!$A$34:$A$44,0),MATCH(1,($U$2=GRID!$B$31:$BI$31)*(КАЛЕНДАРЬ!$BL31=GRID!$B$33:$BI$33), 0))*GRID!$B$65,
ROUNDUP(INDEX(GRID!$B$34:$BI$44,MATCH(U$7,GRID!$A$34:$A$44,0),MATCH(1,($U$2=GRID!$B$31:$BI$31)*(КАЛЕНДАРЬ!$BL31=GRID!$B$33:$BI$33),0))*GRID!$B$65*(1-GRID!$B$69),0))</f>
        <v>39646</v>
      </c>
      <c r="V599" s="47" cm="1">
        <f t="array" ref="V599">IF($I$2="Путешествия с детьми",
INDEX(GRID!$B$47:$BI$57,MATCH(U$7,GRID!$A$47:$A$57,0),MATCH(1,($U$2=GRID!$B$31:$BI$31)*(КАЛЕНДАРЬ!$BL31=GRID!$B$33:$BI$33), 0))*GRID!$B$65,
ROUNDUP(INDEX(GRID!$B$47:$BI$57,MATCH(U$7,GRID!$A$47:$A$57,0),MATCH(1,($U$2=GRID!$B$31:$BI$31)*(КАЛЕНДАРЬ!$BL31=GRID!$B$33:$BI$33),0))*GRID!$B$65*(1-GRID!$B$69),0))</f>
        <v>41882</v>
      </c>
      <c r="W599" s="47" cm="1">
        <f t="array" ref="W599">IF($I$2="Путешествия с детьми",
INDEX(GRID!$B$34:$BI$44,MATCH(W$7,GRID!$A$34:$A$44,0),MATCH(1,($U$2=GRID!$B$31:$BI$31)*(КАЛЕНДАРЬ!$BL31=GRID!$B$33:$BI$33), 0))*GRID!$B$65,
ROUNDUP(INDEX(GRID!$B$34:$BI$44,MATCH(W$7,GRID!$A$34:$A$44,0),MATCH(1,($U$2=GRID!$B$31:$BI$31)*(КАЛЕНДАРЬ!$BL31=GRID!$B$33:$BI$33),0))*GRID!$B$65*(1-GRID!$B$69),0))</f>
        <v>115498</v>
      </c>
      <c r="X599" s="47" cm="1">
        <f t="array" ref="X599">IF($I$2="Путешествия с детьми",
INDEX(GRID!$B$47:$BI$57,MATCH(W$7,GRID!$A$47:$A$57,0),MATCH(1,($U$2=GRID!$B$31:$BI$31)*(КАЛЕНДАРЬ!$BL31=GRID!$B$33:$BI$33), 0))*GRID!$B$65,
ROUNDUP(INDEX(GRID!$B$47:$BI$57,MATCH(W$7,GRID!$A$47:$A$57,0),MATCH(1,($U$2=GRID!$B$31:$BI$31)*(КАЛЕНДАРЬ!$BL31=GRID!$B$33:$BI$33),0))*GRID!$B$65*(1-GRID!$B$69),0))</f>
        <v>117734</v>
      </c>
    </row>
    <row r="600" spans="1:24" s="201" customFormat="1" ht="13.5" customHeight="1" x14ac:dyDescent="0.2">
      <c r="A600" s="117" t="s">
        <v>44</v>
      </c>
      <c r="B600" s="117">
        <v>29</v>
      </c>
      <c r="C600" s="138" cm="1">
        <f t="array" ref="C600">IF($I$2="Путешествия с детьми",
INDEX(GRID!$B$34:$BI$44,MATCH(C$7,GRID!$A$34:$A$44,0),MATCH(1,($U$2=GRID!$B$31:$BI$31)*(КАЛЕНДАРЬ!$BL32=GRID!$B$33:$BI$33), 0))*GRID!$B$65,
ROUNDUP(INDEX(GRID!$B$34:$BI$44,MATCH(C$7,GRID!$A$34:$A$44,0),MATCH(1,($U$2=GRID!$B$31:$BI$31)*(КАЛЕНДАРЬ!$BL32=GRID!$B$33:$BI$33),0))*GRID!$B$65*(1-GRID!$B$69),0))</f>
        <v>17544</v>
      </c>
      <c r="D600" s="47" cm="1">
        <f t="array" ref="D600">IF($I$2="Путешествия с детьми",
INDEX(GRID!$B$47:$BI$57,MATCH(C$7,GRID!$A$47:$A$57,0),MATCH(1,($U$2=GRID!$B$31:$BI$31)*(КАЛЕНДАРЬ!$BL32=GRID!$B$33:$BI$33), 0))*GRID!$B$65,
ROUNDUP(INDEX(GRID!$B$47:$BI$57,MATCH(C$7,GRID!$A$47:$A$57,0),MATCH(1,($U$2=GRID!$B$31:$BI$31)*(КАЛЕНДАРЬ!$BL32=GRID!$B$33:$BI$33),0))*GRID!$B$65*(1-GRID!$B$69),0))</f>
        <v>19780</v>
      </c>
      <c r="E600" s="47" cm="1">
        <f t="array" ref="E600">IF($I$2="Путешествия с детьми",
INDEX(GRID!$B$34:$BI$44,MATCH(E$7,GRID!$A$34:$A$44,0),MATCH(1,($U$2=GRID!$B$31:$BI$31)*(КАЛЕНДАРЬ!$BL32=GRID!$B$33:$BI$33), 0))*GRID!$B$65,
ROUNDUP(INDEX(GRID!$B$34:$BI$44,MATCH(E$7,GRID!$A$34:$A$44,0),MATCH(1,($U$2=GRID!$B$31:$BI$31)*(КАЛЕНДАРЬ!$BL32=GRID!$B$33:$BI$33),0))*GRID!$B$65*(1-GRID!$B$69),0))</f>
        <v>19092</v>
      </c>
      <c r="F600" s="47" cm="1">
        <f t="array" ref="F600">IF($I$2="Путешествия с детьми",
INDEX(GRID!$B$47:$BI$57,MATCH(E$7,GRID!$A$47:$A$57,0),MATCH(1,($U$2=GRID!$B$31:$BI$31)*(КАЛЕНДАРЬ!$BL32=GRID!$B$33:$BI$33), 0))*GRID!$B$65,
ROUNDUP(INDEX(GRID!$B$47:$BI$57,MATCH(E$7,GRID!$A$47:$A$57,0),MATCH(1,($U$2=GRID!$B$31:$BI$31)*(КАЛЕНДАРЬ!$BL32=GRID!$B$33:$BI$33),0))*GRID!$B$65*(1-GRID!$B$69),0))</f>
        <v>21328</v>
      </c>
      <c r="G600" s="47" cm="1">
        <f t="array" ref="G600">IF($I$2="Путешествия с детьми",
INDEX(GRID!$B$34:$BI$44,MATCH(G$7,GRID!$A$34:$A$44,0),MATCH(1,($U$2=GRID!$B$31:$BI$31)*(КАЛЕНДАРЬ!$BL32=GRID!$B$33:$BI$33), 0))*GRID!$B$65,
ROUNDUP(INDEX(GRID!$B$34:$BI$44,MATCH(G$7,GRID!$A$34:$A$44,0),MATCH(1,($U$2=GRID!$B$31:$BI$31)*(КАЛЕНДАРЬ!$BL32=GRID!$B$33:$BI$33),0))*GRID!$B$65*(1-GRID!$B$69),0))</f>
        <v>19952</v>
      </c>
      <c r="H600" s="47" cm="1">
        <f t="array" ref="H600">IF($I$2="Путешествия с детьми",
INDEX(GRID!$B$47:$BI$57,MATCH(G$7,GRID!$A$47:$A$57,0),MATCH(1,($U$2=GRID!$B$31:$BI$31)*(КАЛЕНДАРЬ!$BL32=GRID!$B$33:$BI$33), 0))*GRID!$B$65,
ROUNDUP(INDEX(GRID!$B$47:$BI$57,MATCH(G$7,GRID!$A$47:$A$57,0),MATCH(1,($U$2=GRID!$B$31:$BI$31)*(КАЛЕНДАРЬ!$BL32=GRID!$B$33:$BI$33),0))*GRID!$B$65*(1-GRID!$B$69),0))</f>
        <v>22188</v>
      </c>
      <c r="I600" s="47" cm="1">
        <f t="array" ref="I600">IF($I$2="Путешествия с детьми",
INDEX(GRID!$B$34:$BI$44,MATCH(I$7,GRID!$A$34:$A$44,0),MATCH(1,($U$2=GRID!$B$31:$BI$31)*(КАЛЕНДАРЬ!$BL32=GRID!$B$33:$BI$33), 0))*GRID!$B$65,
ROUNDUP(INDEX(GRID!$B$34:$BI$44,MATCH(I$7,GRID!$A$34:$A$44,0),MATCH(1,($U$2=GRID!$B$31:$BI$31)*(КАЛЕНДАРЬ!$BL32=GRID!$B$33:$BI$33),0))*GRID!$B$65*(1-GRID!$B$69),0))</f>
        <v>21500</v>
      </c>
      <c r="J600" s="47" cm="1">
        <f t="array" ref="J600">IF($I$2="Путешествия с детьми",
INDEX(GRID!$B$47:$BI$57,MATCH(I$7,GRID!$A$47:$A$57,0),MATCH(1,($U$2=GRID!$B$31:$BI$31)*(КАЛЕНДАРЬ!$BL32=GRID!$B$33:$BI$33), 0))*GRID!$B$65,
ROUNDUP(INDEX(GRID!$B$47:$BI$57,MATCH(I$7,GRID!$A$47:$A$57,0),MATCH(1,($U$2=GRID!$B$31:$BI$31)*(КАЛЕНДАРЬ!$BL32=GRID!$B$33:$BI$33),0))*GRID!$B$65*(1-GRID!$B$69),0))</f>
        <v>23736</v>
      </c>
      <c r="K600" s="47" cm="1">
        <f t="array" ref="K600">IF($I$2="Путешествия с детьми",
INDEX(GRID!$B$34:$BI$44,MATCH(K$7,GRID!$A$34:$A$44,0),MATCH(1,($U$2=GRID!$B$31:$BI$31)*(КАЛЕНДАРЬ!$BL32=GRID!$B$33:$BI$33), 0))*GRID!$B$65,
ROUNDUP(INDEX(GRID!$B$34:$BI$44,MATCH(K$7,GRID!$A$34:$A$44,0),MATCH(1,($U$2=GRID!$B$31:$BI$31)*(КАЛЕНДАРЬ!$BL32=GRID!$B$33:$BI$33),0))*GRID!$B$65*(1-GRID!$B$69),0))</f>
        <v>22360</v>
      </c>
      <c r="L600" s="47" cm="1">
        <f t="array" ref="L600">IF($I$2="Путешествия с детьми",
INDEX(GRID!$B$47:$BI$57,MATCH(K$7,GRID!$A$47:$A$57,0),MATCH(1,($U$2=GRID!$B$31:$BI$31)*(КАЛЕНДАРЬ!$BL32=GRID!$B$33:$BI$33), 0))*GRID!$B$65,
ROUNDUP(INDEX(GRID!$B$47:$BI$57,MATCH(K$7,GRID!$A$47:$A$57,0),MATCH(1,($U$2=GRID!$B$31:$BI$31)*(КАЛЕНДАРЬ!$BL32=GRID!$B$33:$BI$33),0))*GRID!$B$65*(1-GRID!$B$69),0))</f>
        <v>24596</v>
      </c>
      <c r="M600" s="47" cm="1">
        <f t="array" ref="M600">IF($I$2="Путешествия с детьми",
INDEX(GRID!$B$34:$BI$44,MATCH(M$7,GRID!$A$34:$A$44,0),MATCH(1,($U$2=GRID!$B$31:$BI$31)*(КАЛЕНДАРЬ!$BL32=GRID!$B$33:$BI$33), 0))*GRID!$B$65,
ROUNDUP(INDEX(GRID!$B$34:$BI$44,MATCH(M$7,GRID!$A$34:$A$44,0),MATCH(1,($U$2=GRID!$B$31:$BI$31)*(КАЛЕНДАРЬ!$BL32=GRID!$B$33:$BI$33),0))*GRID!$B$65*(1-GRID!$B$69),0))</f>
        <v>23908</v>
      </c>
      <c r="N600" s="47" cm="1">
        <f t="array" ref="N600">IF($I$2="Путешествия с детьми",
INDEX(GRID!$B$47:$BI$57,MATCH(M$7,GRID!$A$47:$A$57,0),MATCH(1,($U$2=GRID!$B$31:$BI$31)*(КАЛЕНДАРЬ!$BL32=GRID!$B$33:$BI$33), 0))*GRID!$B$65,
ROUNDUP(INDEX(GRID!$B$47:$BI$57,MATCH(M$7,GRID!$A$47:$A$57,0),MATCH(1,($U$2=GRID!$B$31:$BI$31)*(КАЛЕНДАРЬ!$BL32=GRID!$B$33:$BI$33),0))*GRID!$B$65*(1-GRID!$B$69),0))</f>
        <v>26144</v>
      </c>
      <c r="O600" s="47" cm="1">
        <f t="array" ref="O600">IF($I$2="Путешествия с детьми",
INDEX(GRID!$B$34:$BI$44,MATCH(O$7,GRID!$A$34:$A$44,0),MATCH(1,($U$2=GRID!$B$31:$BI$31)*(КАЛЕНДАРЬ!$BL32=GRID!$B$33:$BI$33), 0))*GRID!$B$65,
ROUNDUP(INDEX(GRID!$B$34:$BI$44,MATCH(O$7,GRID!$A$34:$A$44,0),MATCH(1,($U$2=GRID!$B$31:$BI$31)*(КАЛЕНДАРЬ!$BL32=GRID!$B$33:$BI$33),0))*GRID!$B$65*(1-GRID!$B$69),0))</f>
        <v>29842</v>
      </c>
      <c r="P600" s="47" cm="1">
        <f t="array" ref="P600">IF($I$2="Путешествия с детьми",
INDEX(GRID!$B$47:$BI$57,MATCH(O$7,GRID!$A$47:$A$57,0),MATCH(1,($U$2=GRID!$B$31:$BI$31)*(КАЛЕНДАРЬ!$BL32=GRID!$B$33:$BI$33), 0))*GRID!$B$65,
ROUNDUP(INDEX(GRID!$B$47:$BI$57,MATCH(O$7,GRID!$A$47:$A$57,0),MATCH(1,($U$2=GRID!$B$31:$BI$31)*(КАЛЕНДАРЬ!$BL32=GRID!$B$33:$BI$33),0))*GRID!$B$65*(1-GRID!$B$69),0))</f>
        <v>32078</v>
      </c>
      <c r="Q600" s="47" cm="1">
        <f t="array" ref="Q600">IF($I$2="Путешествия с детьми",
INDEX(GRID!$B$34:$BI$44,MATCH(Q$7,GRID!$A$34:$A$44,0),MATCH(1,($U$2=GRID!$B$31:$BI$31)*(КАЛЕНДАРЬ!$BL32=GRID!$B$33:$BI$33), 0))*GRID!$B$65,
ROUNDUP(INDEX(GRID!$B$34:$BI$44,MATCH(Q$7,GRID!$A$34:$A$44,0),MATCH(1,($U$2=GRID!$B$31:$BI$31)*(КАЛЕНДАРЬ!$BL32=GRID!$B$33:$BI$33),0))*GRID!$B$65*(1-GRID!$B$69),0))</f>
        <v>31562</v>
      </c>
      <c r="R600" s="47" cm="1">
        <f t="array" ref="R600">IF($I$2="Путешествия с детьми",
INDEX(GRID!$B$47:$BI$57,MATCH(Q$7,GRID!$A$47:$A$57,0),MATCH(1,($U$2=GRID!$B$31:$BI$31)*(КАЛЕНДАРЬ!$BL32=GRID!$B$33:$BI$33), 0))*GRID!$B$65,
ROUNDUP(INDEX(GRID!$B$47:$BI$57,MATCH(Q$7,GRID!$A$47:$A$57,0),MATCH(1,($U$2=GRID!$B$31:$BI$31)*(КАЛЕНДАРЬ!$BL32=GRID!$B$33:$BI$33),0))*GRID!$B$65*(1-GRID!$B$69),0))</f>
        <v>33798</v>
      </c>
      <c r="S600" s="47" cm="1">
        <f t="array" ref="S600">IF($I$2="Путешествия с детьми",
INDEX(GRID!$B$34:$BI$44,MATCH(S$7,GRID!$A$34:$A$44,0),MATCH(1,($U$2=GRID!$B$31:$BI$31)*(КАЛЕНДАРЬ!$BL32=GRID!$B$33:$BI$33), 0))*GRID!$B$65,
ROUNDUP(INDEX(GRID!$B$34:$BI$44,MATCH(S$7,GRID!$A$34:$A$44,0),MATCH(1,($U$2=GRID!$B$31:$BI$31)*(КАЛЕНДАРЬ!$BL32=GRID!$B$33:$BI$33),0))*GRID!$B$65*(1-GRID!$B$69),0))</f>
        <v>34572</v>
      </c>
      <c r="T600" s="47" cm="1">
        <f t="array" ref="T600">IF($I$2="Путешествия с детьми",
INDEX(GRID!$B$47:$BI$57,MATCH(S$7,GRID!$A$47:$A$57,0),MATCH(1,($U$2=GRID!$B$31:$BI$31)*(КАЛЕНДАРЬ!$BL32=GRID!$B$33:$BI$33), 0))*GRID!$B$65,
ROUNDUP(INDEX(GRID!$B$47:$BI$57,MATCH(S$7,GRID!$A$47:$A$57,0),MATCH(1,($U$2=GRID!$B$31:$BI$31)*(КАЛЕНДАРЬ!$BL32=GRID!$B$33:$BI$33),0))*GRID!$B$65*(1-GRID!$B$69),0))</f>
        <v>36808</v>
      </c>
      <c r="U600" s="47" cm="1">
        <f t="array" ref="U600">IF($I$2="Путешествия с детьми",
INDEX(GRID!$B$34:$BI$44,MATCH(U$7,GRID!$A$34:$A$44,0),MATCH(1,($U$2=GRID!$B$31:$BI$31)*(КАЛЕНДАРЬ!$BL32=GRID!$B$33:$BI$33), 0))*GRID!$B$65,
ROUNDUP(INDEX(GRID!$B$34:$BI$44,MATCH(U$7,GRID!$A$34:$A$44,0),MATCH(1,($U$2=GRID!$B$31:$BI$31)*(КАЛЕНДАРЬ!$BL32=GRID!$B$33:$BI$33),0))*GRID!$B$65*(1-GRID!$B$69),0))</f>
        <v>39646</v>
      </c>
      <c r="V600" s="47" cm="1">
        <f t="array" ref="V600">IF($I$2="Путешествия с детьми",
INDEX(GRID!$B$47:$BI$57,MATCH(U$7,GRID!$A$47:$A$57,0),MATCH(1,($U$2=GRID!$B$31:$BI$31)*(КАЛЕНДАРЬ!$BL32=GRID!$B$33:$BI$33), 0))*GRID!$B$65,
ROUNDUP(INDEX(GRID!$B$47:$BI$57,MATCH(U$7,GRID!$A$47:$A$57,0),MATCH(1,($U$2=GRID!$B$31:$BI$31)*(КАЛЕНДАРЬ!$BL32=GRID!$B$33:$BI$33),0))*GRID!$B$65*(1-GRID!$B$69),0))</f>
        <v>41882</v>
      </c>
      <c r="W600" s="47" cm="1">
        <f t="array" ref="W600">IF($I$2="Путешествия с детьми",
INDEX(GRID!$B$34:$BI$44,MATCH(W$7,GRID!$A$34:$A$44,0),MATCH(1,($U$2=GRID!$B$31:$BI$31)*(КАЛЕНДАРЬ!$BL32=GRID!$B$33:$BI$33), 0))*GRID!$B$65,
ROUNDUP(INDEX(GRID!$B$34:$BI$44,MATCH(W$7,GRID!$A$34:$A$44,0),MATCH(1,($U$2=GRID!$B$31:$BI$31)*(КАЛЕНДАРЬ!$BL32=GRID!$B$33:$BI$33),0))*GRID!$B$65*(1-GRID!$B$69),0))</f>
        <v>115498</v>
      </c>
      <c r="X600" s="47" cm="1">
        <f t="array" ref="X600">IF($I$2="Путешествия с детьми",
INDEX(GRID!$B$47:$BI$57,MATCH(W$7,GRID!$A$47:$A$57,0),MATCH(1,($U$2=GRID!$B$31:$BI$31)*(КАЛЕНДАРЬ!$BL32=GRID!$B$33:$BI$33), 0))*GRID!$B$65,
ROUNDUP(INDEX(GRID!$B$47:$BI$57,MATCH(W$7,GRID!$A$47:$A$57,0),MATCH(1,($U$2=GRID!$B$31:$BI$31)*(КАЛЕНДАРЬ!$BL32=GRID!$B$33:$BI$33),0))*GRID!$B$65*(1-GRID!$B$69),0))</f>
        <v>117734</v>
      </c>
    </row>
    <row r="601" spans="1:24" s="201" customFormat="1" ht="13.5" customHeight="1" x14ac:dyDescent="0.2">
      <c r="A601" s="117" t="s">
        <v>45</v>
      </c>
      <c r="B601" s="117">
        <v>30</v>
      </c>
      <c r="C601" s="138" cm="1">
        <f t="array" ref="C601">IF($I$2="Путешествия с детьми",
INDEX(GRID!$B$34:$BI$44,MATCH(C$7,GRID!$A$34:$A$44,0),MATCH(1,($U$2=GRID!$B$31:$BI$31)*(КАЛЕНДАРЬ!$BL33=GRID!$B$33:$BI$33), 0))*GRID!$B$65,
ROUNDUP(INDEX(GRID!$B$34:$BI$44,MATCH(C$7,GRID!$A$34:$A$44,0),MATCH(1,($U$2=GRID!$B$31:$BI$31)*(КАЛЕНДАРЬ!$BL33=GRID!$B$33:$BI$33),0))*GRID!$B$65*(1-GRID!$B$69),0))</f>
        <v>17544</v>
      </c>
      <c r="D601" s="47" cm="1">
        <f t="array" ref="D601">IF($I$2="Путешествия с детьми",
INDEX(GRID!$B$47:$BI$57,MATCH(C$7,GRID!$A$47:$A$57,0),MATCH(1,($U$2=GRID!$B$31:$BI$31)*(КАЛЕНДАРЬ!$BL33=GRID!$B$33:$BI$33), 0))*GRID!$B$65,
ROUNDUP(INDEX(GRID!$B$47:$BI$57,MATCH(C$7,GRID!$A$47:$A$57,0),MATCH(1,($U$2=GRID!$B$31:$BI$31)*(КАЛЕНДАРЬ!$BL33=GRID!$B$33:$BI$33),0))*GRID!$B$65*(1-GRID!$B$69),0))</f>
        <v>19780</v>
      </c>
      <c r="E601" s="47" cm="1">
        <f t="array" ref="E601">IF($I$2="Путешествия с детьми",
INDEX(GRID!$B$34:$BI$44,MATCH(E$7,GRID!$A$34:$A$44,0),MATCH(1,($U$2=GRID!$B$31:$BI$31)*(КАЛЕНДАРЬ!$BL33=GRID!$B$33:$BI$33), 0))*GRID!$B$65,
ROUNDUP(INDEX(GRID!$B$34:$BI$44,MATCH(E$7,GRID!$A$34:$A$44,0),MATCH(1,($U$2=GRID!$B$31:$BI$31)*(КАЛЕНДАРЬ!$BL33=GRID!$B$33:$BI$33),0))*GRID!$B$65*(1-GRID!$B$69),0))</f>
        <v>19092</v>
      </c>
      <c r="F601" s="47" cm="1">
        <f t="array" ref="F601">IF($I$2="Путешествия с детьми",
INDEX(GRID!$B$47:$BI$57,MATCH(E$7,GRID!$A$47:$A$57,0),MATCH(1,($U$2=GRID!$B$31:$BI$31)*(КАЛЕНДАРЬ!$BL33=GRID!$B$33:$BI$33), 0))*GRID!$B$65,
ROUNDUP(INDEX(GRID!$B$47:$BI$57,MATCH(E$7,GRID!$A$47:$A$57,0),MATCH(1,($U$2=GRID!$B$31:$BI$31)*(КАЛЕНДАРЬ!$BL33=GRID!$B$33:$BI$33),0))*GRID!$B$65*(1-GRID!$B$69),0))</f>
        <v>21328</v>
      </c>
      <c r="G601" s="47" cm="1">
        <f t="array" ref="G601">IF($I$2="Путешествия с детьми",
INDEX(GRID!$B$34:$BI$44,MATCH(G$7,GRID!$A$34:$A$44,0),MATCH(1,($U$2=GRID!$B$31:$BI$31)*(КАЛЕНДАРЬ!$BL33=GRID!$B$33:$BI$33), 0))*GRID!$B$65,
ROUNDUP(INDEX(GRID!$B$34:$BI$44,MATCH(G$7,GRID!$A$34:$A$44,0),MATCH(1,($U$2=GRID!$B$31:$BI$31)*(КАЛЕНДАРЬ!$BL33=GRID!$B$33:$BI$33),0))*GRID!$B$65*(1-GRID!$B$69),0))</f>
        <v>19952</v>
      </c>
      <c r="H601" s="47" cm="1">
        <f t="array" ref="H601">IF($I$2="Путешествия с детьми",
INDEX(GRID!$B$47:$BI$57,MATCH(G$7,GRID!$A$47:$A$57,0),MATCH(1,($U$2=GRID!$B$31:$BI$31)*(КАЛЕНДАРЬ!$BL33=GRID!$B$33:$BI$33), 0))*GRID!$B$65,
ROUNDUP(INDEX(GRID!$B$47:$BI$57,MATCH(G$7,GRID!$A$47:$A$57,0),MATCH(1,($U$2=GRID!$B$31:$BI$31)*(КАЛЕНДАРЬ!$BL33=GRID!$B$33:$BI$33),0))*GRID!$B$65*(1-GRID!$B$69),0))</f>
        <v>22188</v>
      </c>
      <c r="I601" s="47" cm="1">
        <f t="array" ref="I601">IF($I$2="Путешествия с детьми",
INDEX(GRID!$B$34:$BI$44,MATCH(I$7,GRID!$A$34:$A$44,0),MATCH(1,($U$2=GRID!$B$31:$BI$31)*(КАЛЕНДАРЬ!$BL33=GRID!$B$33:$BI$33), 0))*GRID!$B$65,
ROUNDUP(INDEX(GRID!$B$34:$BI$44,MATCH(I$7,GRID!$A$34:$A$44,0),MATCH(1,($U$2=GRID!$B$31:$BI$31)*(КАЛЕНДАРЬ!$BL33=GRID!$B$33:$BI$33),0))*GRID!$B$65*(1-GRID!$B$69),0))</f>
        <v>21500</v>
      </c>
      <c r="J601" s="47" cm="1">
        <f t="array" ref="J601">IF($I$2="Путешествия с детьми",
INDEX(GRID!$B$47:$BI$57,MATCH(I$7,GRID!$A$47:$A$57,0),MATCH(1,($U$2=GRID!$B$31:$BI$31)*(КАЛЕНДАРЬ!$BL33=GRID!$B$33:$BI$33), 0))*GRID!$B$65,
ROUNDUP(INDEX(GRID!$B$47:$BI$57,MATCH(I$7,GRID!$A$47:$A$57,0),MATCH(1,($U$2=GRID!$B$31:$BI$31)*(КАЛЕНДАРЬ!$BL33=GRID!$B$33:$BI$33),0))*GRID!$B$65*(1-GRID!$B$69),0))</f>
        <v>23736</v>
      </c>
      <c r="K601" s="47" cm="1">
        <f t="array" ref="K601">IF($I$2="Путешествия с детьми",
INDEX(GRID!$B$34:$BI$44,MATCH(K$7,GRID!$A$34:$A$44,0),MATCH(1,($U$2=GRID!$B$31:$BI$31)*(КАЛЕНДАРЬ!$BL33=GRID!$B$33:$BI$33), 0))*GRID!$B$65,
ROUNDUP(INDEX(GRID!$B$34:$BI$44,MATCH(K$7,GRID!$A$34:$A$44,0),MATCH(1,($U$2=GRID!$B$31:$BI$31)*(КАЛЕНДАРЬ!$BL33=GRID!$B$33:$BI$33),0))*GRID!$B$65*(1-GRID!$B$69),0))</f>
        <v>22360</v>
      </c>
      <c r="L601" s="47" cm="1">
        <f t="array" ref="L601">IF($I$2="Путешествия с детьми",
INDEX(GRID!$B$47:$BI$57,MATCH(K$7,GRID!$A$47:$A$57,0),MATCH(1,($U$2=GRID!$B$31:$BI$31)*(КАЛЕНДАРЬ!$BL33=GRID!$B$33:$BI$33), 0))*GRID!$B$65,
ROUNDUP(INDEX(GRID!$B$47:$BI$57,MATCH(K$7,GRID!$A$47:$A$57,0),MATCH(1,($U$2=GRID!$B$31:$BI$31)*(КАЛЕНДАРЬ!$BL33=GRID!$B$33:$BI$33),0))*GRID!$B$65*(1-GRID!$B$69),0))</f>
        <v>24596</v>
      </c>
      <c r="M601" s="47" cm="1">
        <f t="array" ref="M601">IF($I$2="Путешествия с детьми",
INDEX(GRID!$B$34:$BI$44,MATCH(M$7,GRID!$A$34:$A$44,0),MATCH(1,($U$2=GRID!$B$31:$BI$31)*(КАЛЕНДАРЬ!$BL33=GRID!$B$33:$BI$33), 0))*GRID!$B$65,
ROUNDUP(INDEX(GRID!$B$34:$BI$44,MATCH(M$7,GRID!$A$34:$A$44,0),MATCH(1,($U$2=GRID!$B$31:$BI$31)*(КАЛЕНДАРЬ!$BL33=GRID!$B$33:$BI$33),0))*GRID!$B$65*(1-GRID!$B$69),0))</f>
        <v>23908</v>
      </c>
      <c r="N601" s="47" cm="1">
        <f t="array" ref="N601">IF($I$2="Путешествия с детьми",
INDEX(GRID!$B$47:$BI$57,MATCH(M$7,GRID!$A$47:$A$57,0),MATCH(1,($U$2=GRID!$B$31:$BI$31)*(КАЛЕНДАРЬ!$BL33=GRID!$B$33:$BI$33), 0))*GRID!$B$65,
ROUNDUP(INDEX(GRID!$B$47:$BI$57,MATCH(M$7,GRID!$A$47:$A$57,0),MATCH(1,($U$2=GRID!$B$31:$BI$31)*(КАЛЕНДАРЬ!$BL33=GRID!$B$33:$BI$33),0))*GRID!$B$65*(1-GRID!$B$69),0))</f>
        <v>26144</v>
      </c>
      <c r="O601" s="47" cm="1">
        <f t="array" ref="O601">IF($I$2="Путешествия с детьми",
INDEX(GRID!$B$34:$BI$44,MATCH(O$7,GRID!$A$34:$A$44,0),MATCH(1,($U$2=GRID!$B$31:$BI$31)*(КАЛЕНДАРЬ!$BL33=GRID!$B$33:$BI$33), 0))*GRID!$B$65,
ROUNDUP(INDEX(GRID!$B$34:$BI$44,MATCH(O$7,GRID!$A$34:$A$44,0),MATCH(1,($U$2=GRID!$B$31:$BI$31)*(КАЛЕНДАРЬ!$BL33=GRID!$B$33:$BI$33),0))*GRID!$B$65*(1-GRID!$B$69),0))</f>
        <v>29842</v>
      </c>
      <c r="P601" s="47" cm="1">
        <f t="array" ref="P601">IF($I$2="Путешествия с детьми",
INDEX(GRID!$B$47:$BI$57,MATCH(O$7,GRID!$A$47:$A$57,0),MATCH(1,($U$2=GRID!$B$31:$BI$31)*(КАЛЕНДАРЬ!$BL33=GRID!$B$33:$BI$33), 0))*GRID!$B$65,
ROUNDUP(INDEX(GRID!$B$47:$BI$57,MATCH(O$7,GRID!$A$47:$A$57,0),MATCH(1,($U$2=GRID!$B$31:$BI$31)*(КАЛЕНДАРЬ!$BL33=GRID!$B$33:$BI$33),0))*GRID!$B$65*(1-GRID!$B$69),0))</f>
        <v>32078</v>
      </c>
      <c r="Q601" s="47" cm="1">
        <f t="array" ref="Q601">IF($I$2="Путешествия с детьми",
INDEX(GRID!$B$34:$BI$44,MATCH(Q$7,GRID!$A$34:$A$44,0),MATCH(1,($U$2=GRID!$B$31:$BI$31)*(КАЛЕНДАРЬ!$BL33=GRID!$B$33:$BI$33), 0))*GRID!$B$65,
ROUNDUP(INDEX(GRID!$B$34:$BI$44,MATCH(Q$7,GRID!$A$34:$A$44,0),MATCH(1,($U$2=GRID!$B$31:$BI$31)*(КАЛЕНДАРЬ!$BL33=GRID!$B$33:$BI$33),0))*GRID!$B$65*(1-GRID!$B$69),0))</f>
        <v>31562</v>
      </c>
      <c r="R601" s="47" cm="1">
        <f t="array" ref="R601">IF($I$2="Путешествия с детьми",
INDEX(GRID!$B$47:$BI$57,MATCH(Q$7,GRID!$A$47:$A$57,0),MATCH(1,($U$2=GRID!$B$31:$BI$31)*(КАЛЕНДАРЬ!$BL33=GRID!$B$33:$BI$33), 0))*GRID!$B$65,
ROUNDUP(INDEX(GRID!$B$47:$BI$57,MATCH(Q$7,GRID!$A$47:$A$57,0),MATCH(1,($U$2=GRID!$B$31:$BI$31)*(КАЛЕНДАРЬ!$BL33=GRID!$B$33:$BI$33),0))*GRID!$B$65*(1-GRID!$B$69),0))</f>
        <v>33798</v>
      </c>
      <c r="S601" s="47" cm="1">
        <f t="array" ref="S601">IF($I$2="Путешествия с детьми",
INDEX(GRID!$B$34:$BI$44,MATCH(S$7,GRID!$A$34:$A$44,0),MATCH(1,($U$2=GRID!$B$31:$BI$31)*(КАЛЕНДАРЬ!$BL33=GRID!$B$33:$BI$33), 0))*GRID!$B$65,
ROUNDUP(INDEX(GRID!$B$34:$BI$44,MATCH(S$7,GRID!$A$34:$A$44,0),MATCH(1,($U$2=GRID!$B$31:$BI$31)*(КАЛЕНДАРЬ!$BL33=GRID!$B$33:$BI$33),0))*GRID!$B$65*(1-GRID!$B$69),0))</f>
        <v>34572</v>
      </c>
      <c r="T601" s="47" cm="1">
        <f t="array" ref="T601">IF($I$2="Путешествия с детьми",
INDEX(GRID!$B$47:$BI$57,MATCH(S$7,GRID!$A$47:$A$57,0),MATCH(1,($U$2=GRID!$B$31:$BI$31)*(КАЛЕНДАРЬ!$BL33=GRID!$B$33:$BI$33), 0))*GRID!$B$65,
ROUNDUP(INDEX(GRID!$B$47:$BI$57,MATCH(S$7,GRID!$A$47:$A$57,0),MATCH(1,($U$2=GRID!$B$31:$BI$31)*(КАЛЕНДАРЬ!$BL33=GRID!$B$33:$BI$33),0))*GRID!$B$65*(1-GRID!$B$69),0))</f>
        <v>36808</v>
      </c>
      <c r="U601" s="47" cm="1">
        <f t="array" ref="U601">IF($I$2="Путешествия с детьми",
INDEX(GRID!$B$34:$BI$44,MATCH(U$7,GRID!$A$34:$A$44,0),MATCH(1,($U$2=GRID!$B$31:$BI$31)*(КАЛЕНДАРЬ!$BL33=GRID!$B$33:$BI$33), 0))*GRID!$B$65,
ROUNDUP(INDEX(GRID!$B$34:$BI$44,MATCH(U$7,GRID!$A$34:$A$44,0),MATCH(1,($U$2=GRID!$B$31:$BI$31)*(КАЛЕНДАРЬ!$BL33=GRID!$B$33:$BI$33),0))*GRID!$B$65*(1-GRID!$B$69),0))</f>
        <v>39646</v>
      </c>
      <c r="V601" s="47" cm="1">
        <f t="array" ref="V601">IF($I$2="Путешествия с детьми",
INDEX(GRID!$B$47:$BI$57,MATCH(U$7,GRID!$A$47:$A$57,0),MATCH(1,($U$2=GRID!$B$31:$BI$31)*(КАЛЕНДАРЬ!$BL33=GRID!$B$33:$BI$33), 0))*GRID!$B$65,
ROUNDUP(INDEX(GRID!$B$47:$BI$57,MATCH(U$7,GRID!$A$47:$A$57,0),MATCH(1,($U$2=GRID!$B$31:$BI$31)*(КАЛЕНДАРЬ!$BL33=GRID!$B$33:$BI$33),0))*GRID!$B$65*(1-GRID!$B$69),0))</f>
        <v>41882</v>
      </c>
      <c r="W601" s="47" cm="1">
        <f t="array" ref="W601">IF($I$2="Путешествия с детьми",
INDEX(GRID!$B$34:$BI$44,MATCH(W$7,GRID!$A$34:$A$44,0),MATCH(1,($U$2=GRID!$B$31:$BI$31)*(КАЛЕНДАРЬ!$BL33=GRID!$B$33:$BI$33), 0))*GRID!$B$65,
ROUNDUP(INDEX(GRID!$B$34:$BI$44,MATCH(W$7,GRID!$A$34:$A$44,0),MATCH(1,($U$2=GRID!$B$31:$BI$31)*(КАЛЕНДАРЬ!$BL33=GRID!$B$33:$BI$33),0))*GRID!$B$65*(1-GRID!$B$69),0))</f>
        <v>115498</v>
      </c>
      <c r="X601" s="47" cm="1">
        <f t="array" ref="X601">IF($I$2="Путешествия с детьми",
INDEX(GRID!$B$47:$BI$57,MATCH(W$7,GRID!$A$47:$A$57,0),MATCH(1,($U$2=GRID!$B$31:$BI$31)*(КАЛЕНДАРЬ!$BL33=GRID!$B$33:$BI$33), 0))*GRID!$B$65,
ROUNDUP(INDEX(GRID!$B$47:$BI$57,MATCH(W$7,GRID!$A$47:$A$57,0),MATCH(1,($U$2=GRID!$B$31:$BI$31)*(КАЛЕНДАРЬ!$BL33=GRID!$B$33:$BI$33),0))*GRID!$B$65*(1-GRID!$B$69),0))</f>
        <v>117734</v>
      </c>
    </row>
    <row r="602" spans="1:24" ht="15" x14ac:dyDescent="0.25">
      <c r="A602" s="127"/>
      <c r="B602" s="127"/>
      <c r="C602" s="171"/>
      <c r="D602" s="53"/>
      <c r="E602" s="53"/>
      <c r="F602" s="53"/>
      <c r="G602" s="53"/>
      <c r="H602" s="53"/>
      <c r="I602" s="53"/>
    </row>
    <row r="603" spans="1:24" ht="53.25" customHeight="1" x14ac:dyDescent="0.25">
      <c r="A603" s="276" t="s">
        <v>150</v>
      </c>
      <c r="B603" s="276"/>
      <c r="C603" s="276"/>
      <c r="D603" s="53"/>
      <c r="E603" s="53"/>
      <c r="F603" s="37"/>
      <c r="G603" s="37"/>
      <c r="H603" s="277" t="s">
        <v>172</v>
      </c>
      <c r="I603" s="277"/>
      <c r="J603" s="277"/>
      <c r="K603" s="277"/>
      <c r="L603" s="277"/>
      <c r="M603" s="277"/>
      <c r="N603" s="277"/>
      <c r="O603" s="278" t="s">
        <v>147</v>
      </c>
      <c r="P603" s="278"/>
      <c r="Q603" s="278"/>
      <c r="R603" s="278"/>
      <c r="S603" s="278"/>
      <c r="T603" s="278"/>
    </row>
    <row r="604" spans="1:24" ht="24.75" customHeight="1" x14ac:dyDescent="0.25">
      <c r="A604" s="128" t="s">
        <v>63</v>
      </c>
      <c r="B604" s="279" t="s">
        <v>92</v>
      </c>
      <c r="C604" s="279"/>
      <c r="D604" s="53"/>
      <c r="E604" s="53"/>
      <c r="F604" s="22"/>
      <c r="G604" s="22"/>
      <c r="H604" s="277"/>
      <c r="I604" s="277"/>
      <c r="J604" s="277"/>
      <c r="K604" s="277"/>
      <c r="L604" s="277"/>
      <c r="M604" s="277"/>
      <c r="N604" s="277"/>
      <c r="O604" s="278"/>
      <c r="P604" s="278"/>
      <c r="Q604" s="278"/>
      <c r="R604" s="278"/>
      <c r="S604" s="278"/>
      <c r="T604" s="278"/>
    </row>
    <row r="605" spans="1:24" ht="29.25" customHeight="1" x14ac:dyDescent="0.25">
      <c r="A605" s="203" t="s">
        <v>66</v>
      </c>
      <c r="B605" s="203" t="s">
        <v>67</v>
      </c>
      <c r="C605" s="175" t="s">
        <v>68</v>
      </c>
      <c r="D605" s="53"/>
      <c r="E605" s="176"/>
      <c r="F605" s="176"/>
      <c r="G605" s="176"/>
      <c r="H605" s="277"/>
      <c r="I605" s="277"/>
      <c r="J605" s="277"/>
      <c r="K605" s="277"/>
      <c r="L605" s="277"/>
      <c r="M605" s="277"/>
      <c r="N605" s="277"/>
      <c r="O605" s="278"/>
      <c r="P605" s="278"/>
      <c r="Q605" s="278"/>
      <c r="R605" s="278"/>
      <c r="S605" s="278"/>
      <c r="T605" s="278"/>
    </row>
    <row r="606" spans="1:24" ht="29.25" customHeight="1" x14ac:dyDescent="0.25">
      <c r="A606" s="116" t="s">
        <v>69</v>
      </c>
      <c r="B606" s="116">
        <f>ROUNDUP(IF($I$2="Путешествия с детьми",GRID!H92,GRID!H92-GRID!H92*GRID!$B$69),0)</f>
        <v>2236</v>
      </c>
      <c r="C606" s="116">
        <f>ROUNDUP(IF($I$2="Путешествия с детьми",GRID!I92,GRID!I92-GRID!I92*GRID!$B$69),0)</f>
        <v>4816</v>
      </c>
      <c r="D606" s="53"/>
      <c r="E606" s="16"/>
      <c r="F606" s="16"/>
      <c r="G606" s="16"/>
      <c r="H606" s="277"/>
      <c r="I606" s="277"/>
      <c r="J606" s="277"/>
      <c r="K606" s="277"/>
      <c r="L606" s="277"/>
      <c r="M606" s="277"/>
      <c r="N606" s="277"/>
      <c r="O606" s="278"/>
      <c r="P606" s="278"/>
      <c r="Q606" s="278"/>
      <c r="R606" s="278"/>
      <c r="S606" s="278"/>
      <c r="T606" s="278"/>
    </row>
    <row r="607" spans="1:24" ht="12.75" customHeight="1" x14ac:dyDescent="0.2">
      <c r="H607" s="277"/>
      <c r="I607" s="277"/>
      <c r="J607" s="277"/>
      <c r="K607" s="277"/>
      <c r="L607" s="277"/>
      <c r="M607" s="277"/>
      <c r="N607" s="277"/>
      <c r="O607" s="278"/>
      <c r="P607" s="278"/>
      <c r="Q607" s="278"/>
      <c r="R607" s="278"/>
      <c r="S607" s="278"/>
      <c r="T607" s="278"/>
    </row>
    <row r="608" spans="1:24" ht="15" x14ac:dyDescent="0.2">
      <c r="H608" s="277"/>
      <c r="I608" s="277"/>
      <c r="J608" s="277"/>
      <c r="K608" s="277"/>
      <c r="L608" s="277"/>
      <c r="M608" s="277"/>
      <c r="N608" s="277"/>
      <c r="O608" s="54"/>
      <c r="P608" s="54"/>
    </row>
    <row r="609" spans="1:16" ht="15" x14ac:dyDescent="0.2">
      <c r="H609" s="277"/>
      <c r="I609" s="277"/>
      <c r="J609" s="277"/>
      <c r="K609" s="277"/>
      <c r="L609" s="277"/>
      <c r="M609" s="277"/>
      <c r="N609" s="277"/>
      <c r="O609" s="54"/>
      <c r="P609" s="54"/>
    </row>
    <row r="610" spans="1:16" ht="15" x14ac:dyDescent="0.2">
      <c r="H610" s="277"/>
      <c r="I610" s="277"/>
      <c r="J610" s="277"/>
      <c r="K610" s="277"/>
      <c r="L610" s="277"/>
      <c r="M610" s="277"/>
      <c r="N610" s="277"/>
      <c r="O610" s="54"/>
      <c r="P610" s="54"/>
    </row>
    <row r="611" spans="1:16" ht="15" x14ac:dyDescent="0.2">
      <c r="H611" s="277"/>
      <c r="I611" s="277"/>
      <c r="J611" s="277"/>
      <c r="K611" s="277"/>
      <c r="L611" s="277"/>
      <c r="M611" s="277"/>
      <c r="N611" s="277"/>
      <c r="O611" s="54"/>
      <c r="P611" s="54"/>
    </row>
    <row r="612" spans="1:16" ht="15" x14ac:dyDescent="0.2">
      <c r="A612" s="172"/>
      <c r="B612" s="173"/>
      <c r="H612" s="100"/>
      <c r="I612" s="100"/>
      <c r="J612" s="100"/>
      <c r="K612" s="100"/>
      <c r="L612" s="41"/>
      <c r="M612" s="54"/>
      <c r="N612" s="54"/>
      <c r="O612" s="54"/>
      <c r="P612" s="54"/>
    </row>
    <row r="613" spans="1:16" ht="15" x14ac:dyDescent="0.2">
      <c r="H613" s="100"/>
      <c r="I613" s="100"/>
      <c r="J613" s="100"/>
      <c r="K613" s="100"/>
      <c r="L613" s="41"/>
      <c r="M613" s="54"/>
      <c r="N613" s="54"/>
      <c r="O613" s="54"/>
      <c r="P613" s="54"/>
    </row>
    <row r="614" spans="1:16" x14ac:dyDescent="0.2">
      <c r="H614" s="100"/>
      <c r="I614" s="100"/>
      <c r="J614" s="100"/>
      <c r="K614" s="100"/>
    </row>
    <row r="615" spans="1:16" x14ac:dyDescent="0.2">
      <c r="H615" s="100"/>
      <c r="I615" s="100"/>
      <c r="J615" s="100"/>
      <c r="K615" s="100"/>
    </row>
    <row r="616" spans="1:16" ht="15" x14ac:dyDescent="0.2">
      <c r="H616" s="54"/>
      <c r="I616" s="54"/>
      <c r="J616" s="54"/>
      <c r="K616" s="54"/>
    </row>
    <row r="617" spans="1:16" ht="15" x14ac:dyDescent="0.2">
      <c r="H617" s="54"/>
      <c r="I617" s="54"/>
      <c r="J617" s="54"/>
      <c r="K617" s="54"/>
    </row>
    <row r="618" spans="1:16" ht="15" x14ac:dyDescent="0.2">
      <c r="H618" s="54"/>
      <c r="I618" s="54"/>
      <c r="J618" s="54"/>
      <c r="K618" s="54"/>
    </row>
    <row r="619" spans="1:16" ht="15" x14ac:dyDescent="0.2">
      <c r="H619" s="54"/>
      <c r="I619" s="54"/>
      <c r="J619" s="54"/>
      <c r="K619" s="54"/>
    </row>
  </sheetData>
  <mergeCells count="260">
    <mergeCell ref="A603:C603"/>
    <mergeCell ref="H603:N611"/>
    <mergeCell ref="O603:T607"/>
    <mergeCell ref="B604:C604"/>
    <mergeCell ref="M535:N535"/>
    <mergeCell ref="O535:P535"/>
    <mergeCell ref="Q535:R535"/>
    <mergeCell ref="S535:T535"/>
    <mergeCell ref="U535:V535"/>
    <mergeCell ref="A568:X568"/>
    <mergeCell ref="A569:X569"/>
    <mergeCell ref="A570:B571"/>
    <mergeCell ref="C570:D570"/>
    <mergeCell ref="E570:F570"/>
    <mergeCell ref="G570:H570"/>
    <mergeCell ref="I570:J570"/>
    <mergeCell ref="K570:L570"/>
    <mergeCell ref="M570:N570"/>
    <mergeCell ref="O570:P570"/>
    <mergeCell ref="Q570:R570"/>
    <mergeCell ref="S570:T570"/>
    <mergeCell ref="U570:V570"/>
    <mergeCell ref="W570:X570"/>
    <mergeCell ref="W535:X535"/>
    <mergeCell ref="A535:B536"/>
    <mergeCell ref="C535:D535"/>
    <mergeCell ref="E535:F535"/>
    <mergeCell ref="G535:H535"/>
    <mergeCell ref="I535:J535"/>
    <mergeCell ref="K535:L535"/>
    <mergeCell ref="Q499:R499"/>
    <mergeCell ref="S499:T499"/>
    <mergeCell ref="U499:V499"/>
    <mergeCell ref="W499:X499"/>
    <mergeCell ref="A533:X533"/>
    <mergeCell ref="A534:X534"/>
    <mergeCell ref="A497:X497"/>
    <mergeCell ref="A498:X498"/>
    <mergeCell ref="A499:B500"/>
    <mergeCell ref="C499:D499"/>
    <mergeCell ref="E499:F499"/>
    <mergeCell ref="G499:H499"/>
    <mergeCell ref="I499:J499"/>
    <mergeCell ref="K499:L499"/>
    <mergeCell ref="M499:N499"/>
    <mergeCell ref="O499:P499"/>
    <mergeCell ref="M464:N464"/>
    <mergeCell ref="O464:P464"/>
    <mergeCell ref="Q464:R464"/>
    <mergeCell ref="S464:T464"/>
    <mergeCell ref="U464:V464"/>
    <mergeCell ref="W464:X464"/>
    <mergeCell ref="A464:B465"/>
    <mergeCell ref="C464:D464"/>
    <mergeCell ref="E464:F464"/>
    <mergeCell ref="G464:H464"/>
    <mergeCell ref="I464:J464"/>
    <mergeCell ref="K464:L464"/>
    <mergeCell ref="Q428:R428"/>
    <mergeCell ref="S428:T428"/>
    <mergeCell ref="U428:V428"/>
    <mergeCell ref="W428:X428"/>
    <mergeCell ref="A462:X462"/>
    <mergeCell ref="A463:X463"/>
    <mergeCell ref="A426:X426"/>
    <mergeCell ref="A427:X427"/>
    <mergeCell ref="A428:B429"/>
    <mergeCell ref="C428:D428"/>
    <mergeCell ref="E428:F428"/>
    <mergeCell ref="G428:H428"/>
    <mergeCell ref="I428:J428"/>
    <mergeCell ref="K428:L428"/>
    <mergeCell ref="M428:N428"/>
    <mergeCell ref="O428:P428"/>
    <mergeCell ref="M393:N393"/>
    <mergeCell ref="O393:P393"/>
    <mergeCell ref="Q393:R393"/>
    <mergeCell ref="S393:T393"/>
    <mergeCell ref="U393:V393"/>
    <mergeCell ref="W393:X393"/>
    <mergeCell ref="A393:B394"/>
    <mergeCell ref="C393:D393"/>
    <mergeCell ref="E393:F393"/>
    <mergeCell ref="G393:H393"/>
    <mergeCell ref="I393:J393"/>
    <mergeCell ref="K393:L393"/>
    <mergeCell ref="Q357:R357"/>
    <mergeCell ref="S357:T357"/>
    <mergeCell ref="U357:V357"/>
    <mergeCell ref="W357:X357"/>
    <mergeCell ref="A391:X391"/>
    <mergeCell ref="A392:X392"/>
    <mergeCell ref="A355:X355"/>
    <mergeCell ref="A356:X356"/>
    <mergeCell ref="A357:B358"/>
    <mergeCell ref="C357:D357"/>
    <mergeCell ref="E357:F357"/>
    <mergeCell ref="G357:H357"/>
    <mergeCell ref="I357:J357"/>
    <mergeCell ref="K357:L357"/>
    <mergeCell ref="M357:N357"/>
    <mergeCell ref="O357:P357"/>
    <mergeCell ref="M321:N321"/>
    <mergeCell ref="O321:P321"/>
    <mergeCell ref="Q321:R321"/>
    <mergeCell ref="S321:T321"/>
    <mergeCell ref="U321:V321"/>
    <mergeCell ref="W321:X321"/>
    <mergeCell ref="A321:B322"/>
    <mergeCell ref="C321:D321"/>
    <mergeCell ref="E321:F321"/>
    <mergeCell ref="G321:H321"/>
    <mergeCell ref="I321:J321"/>
    <mergeCell ref="K321:L321"/>
    <mergeCell ref="Q284:R284"/>
    <mergeCell ref="S284:T284"/>
    <mergeCell ref="U284:V284"/>
    <mergeCell ref="W284:X284"/>
    <mergeCell ref="A319:X319"/>
    <mergeCell ref="A320:X320"/>
    <mergeCell ref="A282:X282"/>
    <mergeCell ref="A283:X283"/>
    <mergeCell ref="A284:B285"/>
    <mergeCell ref="C284:D284"/>
    <mergeCell ref="E284:F284"/>
    <mergeCell ref="G284:H284"/>
    <mergeCell ref="I284:J284"/>
    <mergeCell ref="K284:L284"/>
    <mergeCell ref="M284:N284"/>
    <mergeCell ref="O284:P284"/>
    <mergeCell ref="M249:N249"/>
    <mergeCell ref="O249:P249"/>
    <mergeCell ref="Q249:R249"/>
    <mergeCell ref="S249:T249"/>
    <mergeCell ref="U249:V249"/>
    <mergeCell ref="W249:X249"/>
    <mergeCell ref="A249:B250"/>
    <mergeCell ref="C249:D249"/>
    <mergeCell ref="E249:F249"/>
    <mergeCell ref="G249:H249"/>
    <mergeCell ref="I249:J249"/>
    <mergeCell ref="K249:L249"/>
    <mergeCell ref="Q213:R213"/>
    <mergeCell ref="S213:T213"/>
    <mergeCell ref="U213:V213"/>
    <mergeCell ref="W213:X213"/>
    <mergeCell ref="A247:X247"/>
    <mergeCell ref="A248:X248"/>
    <mergeCell ref="A211:X211"/>
    <mergeCell ref="A212:X212"/>
    <mergeCell ref="A213:B214"/>
    <mergeCell ref="C213:D213"/>
    <mergeCell ref="E213:F213"/>
    <mergeCell ref="G213:H213"/>
    <mergeCell ref="I213:J213"/>
    <mergeCell ref="K213:L213"/>
    <mergeCell ref="M213:N213"/>
    <mergeCell ref="O213:P213"/>
    <mergeCell ref="M178:N178"/>
    <mergeCell ref="O178:P178"/>
    <mergeCell ref="Q178:R178"/>
    <mergeCell ref="S178:T178"/>
    <mergeCell ref="U178:V178"/>
    <mergeCell ref="W178:X178"/>
    <mergeCell ref="A178:B179"/>
    <mergeCell ref="C178:D178"/>
    <mergeCell ref="E178:F178"/>
    <mergeCell ref="G178:H178"/>
    <mergeCell ref="I178:J178"/>
    <mergeCell ref="K178:L178"/>
    <mergeCell ref="Q142:R142"/>
    <mergeCell ref="S142:T142"/>
    <mergeCell ref="U142:V142"/>
    <mergeCell ref="W142:X142"/>
    <mergeCell ref="A176:X176"/>
    <mergeCell ref="A177:X177"/>
    <mergeCell ref="A140:X140"/>
    <mergeCell ref="A141:X141"/>
    <mergeCell ref="A142:B143"/>
    <mergeCell ref="C142:D142"/>
    <mergeCell ref="E142:F142"/>
    <mergeCell ref="G142:H142"/>
    <mergeCell ref="I142:J142"/>
    <mergeCell ref="K142:L142"/>
    <mergeCell ref="M142:N142"/>
    <mergeCell ref="O142:P142"/>
    <mergeCell ref="M106:N106"/>
    <mergeCell ref="O106:P106"/>
    <mergeCell ref="Q106:R106"/>
    <mergeCell ref="S106:T106"/>
    <mergeCell ref="U106:V106"/>
    <mergeCell ref="W106:X106"/>
    <mergeCell ref="A106:B107"/>
    <mergeCell ref="C106:D106"/>
    <mergeCell ref="E106:F106"/>
    <mergeCell ref="G106:H106"/>
    <mergeCell ref="I106:J106"/>
    <mergeCell ref="K106:L106"/>
    <mergeCell ref="Q71:R71"/>
    <mergeCell ref="S71:T71"/>
    <mergeCell ref="U71:V71"/>
    <mergeCell ref="W71:X71"/>
    <mergeCell ref="A104:X104"/>
    <mergeCell ref="A105:X105"/>
    <mergeCell ref="A69:X69"/>
    <mergeCell ref="A70:X70"/>
    <mergeCell ref="A71:B72"/>
    <mergeCell ref="C71:D71"/>
    <mergeCell ref="E71:F71"/>
    <mergeCell ref="G71:H71"/>
    <mergeCell ref="I71:J71"/>
    <mergeCell ref="K71:L71"/>
    <mergeCell ref="M71:N71"/>
    <mergeCell ref="O71:P71"/>
    <mergeCell ref="M35:N35"/>
    <mergeCell ref="O35:P35"/>
    <mergeCell ref="Q35:R35"/>
    <mergeCell ref="S35:T35"/>
    <mergeCell ref="U35:V35"/>
    <mergeCell ref="W35:X35"/>
    <mergeCell ref="A35:B36"/>
    <mergeCell ref="C35:D35"/>
    <mergeCell ref="E35:F35"/>
    <mergeCell ref="G35:H35"/>
    <mergeCell ref="I35:J35"/>
    <mergeCell ref="K35:L35"/>
    <mergeCell ref="Q24:R24"/>
    <mergeCell ref="S24:T24"/>
    <mergeCell ref="U24:V24"/>
    <mergeCell ref="W24:X24"/>
    <mergeCell ref="A33:X33"/>
    <mergeCell ref="A34:X34"/>
    <mergeCell ref="A22:X22"/>
    <mergeCell ref="A23:X23"/>
    <mergeCell ref="A24:B25"/>
    <mergeCell ref="C24:D24"/>
    <mergeCell ref="E24:F24"/>
    <mergeCell ref="G24:H24"/>
    <mergeCell ref="I24:J24"/>
    <mergeCell ref="K24:L24"/>
    <mergeCell ref="M24:N24"/>
    <mergeCell ref="O24:P24"/>
    <mergeCell ref="B2:F3"/>
    <mergeCell ref="I2:N3"/>
    <mergeCell ref="Q2:T3"/>
    <mergeCell ref="U2:Y3"/>
    <mergeCell ref="A5:X5"/>
    <mergeCell ref="A6:X6"/>
    <mergeCell ref="M7:N7"/>
    <mergeCell ref="O7:P7"/>
    <mergeCell ref="Q7:R7"/>
    <mergeCell ref="S7:T7"/>
    <mergeCell ref="U7:V7"/>
    <mergeCell ref="W7:X7"/>
    <mergeCell ref="A7:B8"/>
    <mergeCell ref="C7:D7"/>
    <mergeCell ref="E7:F7"/>
    <mergeCell ref="G7:H7"/>
    <mergeCell ref="I7:J7"/>
    <mergeCell ref="K7:L7"/>
  </mergeCells>
  <conditionalFormatting sqref="C256">
    <cfRule type="colorScale" priority="46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6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7:C280">
    <cfRule type="colorScale" priority="46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6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N20">
    <cfRule type="colorScale" priority="5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6:N31">
    <cfRule type="colorScale" priority="5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7:N67">
    <cfRule type="colorScale" priority="4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3:N102">
    <cfRule type="colorScale" priority="4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8:N138">
    <cfRule type="colorScale" priority="4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4:N174">
    <cfRule type="colorScale" priority="4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0:N210">
    <cfRule type="colorScale" priority="5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5:N245">
    <cfRule type="colorScale" priority="4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46:N246">
    <cfRule type="colorScale" priority="5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1:N255">
    <cfRule type="colorScale" priority="4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14:N316">
    <cfRule type="colorScale" priority="4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86:X313">
    <cfRule type="colorScale" priority="45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5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56:X280">
    <cfRule type="colorScale" priority="46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6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N3">
    <cfRule type="cellIs" dxfId="3838" priority="505" operator="equal">
      <formula>10%</formula>
    </cfRule>
    <cfRule type="cellIs" dxfId="3837" priority="506" operator="equal">
      <formula>0.12</formula>
    </cfRule>
    <cfRule type="cellIs" dxfId="3836" priority="507" operator="equal">
      <formula>0.14</formula>
    </cfRule>
    <cfRule type="cellIs" dxfId="3835" priority="508" operator="equal">
      <formula>0.15</formula>
    </cfRule>
    <cfRule type="cellIs" dxfId="3834" priority="509" operator="equal">
      <formula>0.16</formula>
    </cfRule>
    <cfRule type="cellIs" dxfId="3833" priority="510" operator="equal">
      <formula>"Открытый тариф"</formula>
    </cfRule>
  </conditionalFormatting>
  <conditionalFormatting sqref="U2">
    <cfRule type="cellIs" dxfId="3832" priority="493" operator="equal">
      <formula>10%</formula>
    </cfRule>
    <cfRule type="cellIs" dxfId="3831" priority="494" operator="equal">
      <formula>0.12</formula>
    </cfRule>
    <cfRule type="cellIs" dxfId="3830" priority="495" operator="equal">
      <formula>0.14</formula>
    </cfRule>
    <cfRule type="cellIs" dxfId="3829" priority="496" operator="equal">
      <formula>0.15</formula>
    </cfRule>
    <cfRule type="cellIs" dxfId="3828" priority="497" operator="equal">
      <formula>0.16</formula>
    </cfRule>
    <cfRule type="cellIs" dxfId="3827" priority="498" operator="equal">
      <formula>"Открытый тариф"</formula>
    </cfRule>
  </conditionalFormatting>
  <conditionalFormatting sqref="U26:U31 W26:W31 S26:S31 Q26:Q31 O26:O31">
    <cfRule type="colorScale" priority="5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6:V31 X26:X31 T26:T31 R26:R31 P26:P31">
    <cfRule type="colorScale" priority="5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7:V67 X37:X67 T37:T67 R37:R67 P37:P67">
    <cfRule type="colorScale" priority="4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73:V102 X73:X102 T73:T102 R73:R102 P73:P102">
    <cfRule type="colorScale" priority="4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08:V138 X108:X138 T108:T138 R108:R138 P108:P138">
    <cfRule type="colorScale" priority="4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44:V174 X144:X174 T144:T174 R144:R174 P144:P174">
    <cfRule type="colorScale" priority="4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80:V210 X180:X210 T180:T210 R180:R210 P180:P210">
    <cfRule type="colorScale" priority="5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14:V316 X314:X316 T314:T316 R314:R316 P314:P316">
    <cfRule type="colorScale" priority="4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:W20 U9:U20 S9:S20 Q9:Q20 O9:O20">
    <cfRule type="colorScale" priority="4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37:W67 U37:U67 S37:S67 Q37:Q67 O37:O67">
    <cfRule type="colorScale" priority="4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73:W102 U73:U102 S73:S102 Q73:Q102 O73:O102">
    <cfRule type="colorScale" priority="4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108:W138 U108:U138 S108:S138 Q108:Q138 O108:O138">
    <cfRule type="colorScale" priority="4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144:W174 U144:U174 S144:S174 Q144:Q174 O144:O174">
    <cfRule type="colorScale" priority="4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180:W210 U180:U210 S180:S210 Q180:Q210 O180:O210">
    <cfRule type="colorScale" priority="5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215:W245 U215:U245 S215:S245 Q215:Q245 O215:O245">
    <cfRule type="colorScale" priority="4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246 U246 S246 Q246 O246">
    <cfRule type="colorScale" priority="5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251:W255 U251:U255 S251:S255 Q251:Q255 O251:O255">
    <cfRule type="colorScale" priority="4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314:W316 U314:U316 S314:S316 Q314:Q316 O314:O316">
    <cfRule type="colorScale" priority="4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9:X20 V9:V20 T9:T20 R9:R20 P9:P20">
    <cfRule type="colorScale" priority="4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15:X245 V215:V245 T215:T245 R215:R245 P215:P245">
    <cfRule type="colorScale" priority="4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46 X246 T246 R246 P246">
    <cfRule type="colorScale" priority="5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51:X255 V251:V255 T251:T255 R251:R255 P251:P255">
    <cfRule type="colorScale" priority="4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23:E342">
    <cfRule type="colorScale" priority="4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23:F342">
    <cfRule type="colorScale" priority="4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23:F342">
    <cfRule type="colorScale" priority="4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23:F342">
    <cfRule type="colorScale" priority="4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23:F342">
    <cfRule type="colorScale" priority="4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23:G342">
    <cfRule type="colorScale" priority="4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23:H342">
    <cfRule type="colorScale" priority="4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23:H342">
    <cfRule type="colorScale" priority="4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23:H342">
    <cfRule type="colorScale" priority="4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23:H342">
    <cfRule type="colorScale" priority="4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23:I342">
    <cfRule type="colorScale" priority="4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23:J342">
    <cfRule type="colorScale" priority="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323:J342">
    <cfRule type="colorScale" priority="4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323:J342">
    <cfRule type="colorScale" priority="4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23:J342">
    <cfRule type="colorScale" priority="4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23:K342">
    <cfRule type="colorScale" priority="4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23:L342">
    <cfRule type="colorScale" priority="4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23:L342">
    <cfRule type="colorScale" priority="4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23:L342">
    <cfRule type="colorScale" priority="4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23:L342">
    <cfRule type="colorScale" priority="4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23:M342">
    <cfRule type="colorScale" priority="4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23:N342">
    <cfRule type="colorScale" priority="4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323:N342">
    <cfRule type="colorScale" priority="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323:N342">
    <cfRule type="colorScale" priority="4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23:N342">
    <cfRule type="colorScale" priority="4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23:O342">
    <cfRule type="colorScale" priority="4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23:P342">
    <cfRule type="colorScale" priority="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323:P342">
    <cfRule type="colorScale" priority="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323:P342">
    <cfRule type="colorScale" priority="4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23:P342">
    <cfRule type="colorScale" priority="4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23:Q342">
    <cfRule type="colorScale" priority="4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23:R342">
    <cfRule type="colorScale" priority="4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323:R342">
    <cfRule type="colorScale" priority="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323:R342">
    <cfRule type="colorScale" priority="4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23:R342">
    <cfRule type="colorScale" priority="4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23:S342">
    <cfRule type="colorScale" priority="4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23:T342">
    <cfRule type="colorScale" priority="4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323:T342">
    <cfRule type="colorScale" priority="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323:T342">
    <cfRule type="colorScale" priority="4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23:T342">
    <cfRule type="colorScale" priority="4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323:U342">
    <cfRule type="colorScale" priority="4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23:V342">
    <cfRule type="colorScale" priority="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323:V342">
    <cfRule type="colorScale" priority="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323:V342">
    <cfRule type="colorScale" priority="4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23:V342">
    <cfRule type="colorScale" priority="4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323:W342">
    <cfRule type="colorScale" priority="4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23:X342">
    <cfRule type="colorScale" priority="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323:X342">
    <cfRule type="colorScale" priority="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323:X342">
    <cfRule type="colorScale" priority="4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23:X342">
    <cfRule type="colorScale" priority="4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3:C342">
    <cfRule type="colorScale" priority="5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43:X353">
    <cfRule type="colorScale" priority="52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2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23:D342">
    <cfRule type="colorScale" priority="5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23:D342">
    <cfRule type="colorScale" priority="5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9:E389">
    <cfRule type="colorScale" priority="4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59:F389">
    <cfRule type="colorScale" priority="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59:F389">
    <cfRule type="colorScale" priority="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59:F389">
    <cfRule type="colorScale" priority="4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59:F389">
    <cfRule type="colorScale" priority="4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59:G389">
    <cfRule type="colorScale" priority="3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59:H389">
    <cfRule type="colorScale" priority="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59:H389">
    <cfRule type="colorScale" priority="3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59:H389">
    <cfRule type="colorScale" priority="3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59:H389">
    <cfRule type="colorScale" priority="3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59:I389">
    <cfRule type="colorScale" priority="3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59:J389">
    <cfRule type="colorScale" priority="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359:J389">
    <cfRule type="colorScale" priority="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359:J389">
    <cfRule type="colorScale" priority="3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59:J389">
    <cfRule type="colorScale" priority="3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59:K389">
    <cfRule type="colorScale" priority="3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59:L389">
    <cfRule type="colorScale" priority="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59:L389">
    <cfRule type="colorScale" priority="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59:L389">
    <cfRule type="colorScale" priority="3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59:L389">
    <cfRule type="colorScale" priority="3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59:M389">
    <cfRule type="colorScale" priority="3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59:N389">
    <cfRule type="colorScale" priority="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359:N389">
    <cfRule type="colorScale" priority="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359:N389">
    <cfRule type="colorScale" priority="3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59:N389">
    <cfRule type="colorScale" priority="3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59:O389">
    <cfRule type="colorScale" priority="3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59:P389">
    <cfRule type="colorScale" priority="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359:P389">
    <cfRule type="colorScale" priority="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359:P389">
    <cfRule type="colorScale" priority="3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59:P389">
    <cfRule type="colorScale" priority="3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59:Q389">
    <cfRule type="colorScale" priority="3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59:R389">
    <cfRule type="colorScale" priority="3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359:R389">
    <cfRule type="colorScale" priority="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359:R389">
    <cfRule type="colorScale" priority="3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59:R389">
    <cfRule type="colorScale" priority="3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59:S389">
    <cfRule type="colorScale" priority="3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59:T389">
    <cfRule type="colorScale" priority="3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359:T389">
    <cfRule type="colorScale" priority="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359:T389">
    <cfRule type="colorScale" priority="3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59:T389">
    <cfRule type="colorScale" priority="3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359:U389">
    <cfRule type="colorScale" priority="3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59:V389">
    <cfRule type="colorScale" priority="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359:V389">
    <cfRule type="colorScale" priority="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359:V389">
    <cfRule type="colorScale" priority="3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59:V389">
    <cfRule type="colorScale" priority="3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359:W389">
    <cfRule type="colorScale" priority="3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59:X389">
    <cfRule type="colorScale" priority="3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359:X389">
    <cfRule type="colorScale" priority="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359:X389">
    <cfRule type="colorScale" priority="3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59:X389">
    <cfRule type="colorScale" priority="3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9:C389">
    <cfRule type="colorScale" priority="4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59:D389">
    <cfRule type="colorScale" priority="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59:D389">
    <cfRule type="colorScale" priority="4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5:E424">
    <cfRule type="colorScale" priority="3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95:F424">
    <cfRule type="colorScale" priority="3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95:F424">
    <cfRule type="colorScale" priority="3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95:F424">
    <cfRule type="colorScale" priority="3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95:F424">
    <cfRule type="colorScale" priority="3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95:G424">
    <cfRule type="colorScale" priority="3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95:H424">
    <cfRule type="colorScale" priority="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95:H424">
    <cfRule type="colorScale" priority="3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95:H424">
    <cfRule type="colorScale" priority="3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95:H424">
    <cfRule type="colorScale" priority="3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95:I424">
    <cfRule type="colorScale" priority="3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95:J424">
    <cfRule type="colorScale" priority="3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395:J424">
    <cfRule type="colorScale" priority="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395:J424">
    <cfRule type="colorScale" priority="3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95:J424">
    <cfRule type="colorScale" priority="3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95:K424">
    <cfRule type="colorScale" priority="3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95:L424">
    <cfRule type="colorScale" priority="3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95:L424">
    <cfRule type="colorScale" priority="3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95:L424">
    <cfRule type="colorScale" priority="3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95:L424">
    <cfRule type="colorScale" priority="3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95:M424">
    <cfRule type="colorScale" priority="3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95:N424">
    <cfRule type="colorScale" priority="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395:N424">
    <cfRule type="colorScale" priority="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395:N424">
    <cfRule type="colorScale" priority="3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95:N424">
    <cfRule type="colorScale" priority="3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95:O424">
    <cfRule type="colorScale" priority="3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95:P424">
    <cfRule type="colorScale" priority="3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395:P424">
    <cfRule type="colorScale" priority="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395:P424">
    <cfRule type="colorScale" priority="3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95:P424">
    <cfRule type="colorScale" priority="3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95:Q424">
    <cfRule type="colorScale" priority="3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95:R424">
    <cfRule type="colorScale" priority="3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395:R424">
    <cfRule type="colorScale" priority="3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395:R424">
    <cfRule type="colorScale" priority="3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95:R424">
    <cfRule type="colorScale" priority="3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95:S424">
    <cfRule type="colorScale" priority="3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95:T424">
    <cfRule type="colorScale" priority="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395:T424">
    <cfRule type="colorScale" priority="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395:T424">
    <cfRule type="colorScale" priority="3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95:T424">
    <cfRule type="colorScale" priority="3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395:U424">
    <cfRule type="colorScale" priority="3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95:V424">
    <cfRule type="colorScale" priority="3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395:V424">
    <cfRule type="colorScale" priority="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395:V424">
    <cfRule type="colorScale" priority="3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95:V424">
    <cfRule type="colorScale" priority="3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395:W424">
    <cfRule type="colorScale" priority="3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95:X424">
    <cfRule type="colorScale" priority="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395:X424">
    <cfRule type="colorScale" priority="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395:X424">
    <cfRule type="colorScale" priority="3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95:X424">
    <cfRule type="colorScale" priority="3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5:C424">
    <cfRule type="colorScale" priority="3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95:D424">
    <cfRule type="colorScale" priority="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95:D424">
    <cfRule type="colorScale" priority="3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30:E460">
    <cfRule type="colorScale" priority="2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30:F460">
    <cfRule type="colorScale" priority="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30:F460">
    <cfRule type="colorScale" priority="2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30:F460">
    <cfRule type="colorScale" priority="2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30:F460">
    <cfRule type="colorScale" priority="2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30:G460">
    <cfRule type="colorScale" priority="2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30:H460">
    <cfRule type="colorScale" priority="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30:H460">
    <cfRule type="colorScale" priority="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30:H460">
    <cfRule type="colorScale" priority="2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30:H460">
    <cfRule type="colorScale" priority="2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30:I460">
    <cfRule type="colorScale" priority="2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30:J460">
    <cfRule type="colorScale" priority="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430:J460">
    <cfRule type="colorScale" priority="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430:J460">
    <cfRule type="colorScale" priority="2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30:J460">
    <cfRule type="colorScale" priority="2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30:K460">
    <cfRule type="colorScale" priority="2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30:L460">
    <cfRule type="colorScale" priority="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30:L460">
    <cfRule type="colorScale" priority="2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30:L460">
    <cfRule type="colorScale" priority="2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30:L460">
    <cfRule type="colorScale" priority="2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30:M460">
    <cfRule type="colorScale" priority="2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30:N460">
    <cfRule type="colorScale" priority="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430:N460">
    <cfRule type="colorScale" priority="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430:N460">
    <cfRule type="colorScale" priority="2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30:N460">
    <cfRule type="colorScale" priority="2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30:O460">
    <cfRule type="colorScale" priority="2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30:P460">
    <cfRule type="colorScale" priority="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430:P460">
    <cfRule type="colorScale" priority="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430:P460">
    <cfRule type="colorScale" priority="2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30:P460">
    <cfRule type="colorScale" priority="2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30:Q460">
    <cfRule type="colorScale" priority="2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30:R460">
    <cfRule type="colorScale" priority="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430:R460">
    <cfRule type="colorScale" priority="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430:R460">
    <cfRule type="colorScale" priority="2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30:R460">
    <cfRule type="colorScale" priority="2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30:S460">
    <cfRule type="colorScale" priority="2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430:T460">
    <cfRule type="colorScale" priority="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430:T460">
    <cfRule type="colorScale" priority="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430:T460">
    <cfRule type="colorScale" priority="2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430:T460">
    <cfRule type="colorScale" priority="2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430:U460">
    <cfRule type="colorScale" priority="2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430:V460">
    <cfRule type="colorScale" priority="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430:V460">
    <cfRule type="colorScale" priority="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430:V460">
    <cfRule type="colorScale" priority="2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430:V460">
    <cfRule type="colorScale" priority="2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430:W460">
    <cfRule type="colorScale" priority="2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30:X460">
    <cfRule type="colorScale" priority="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430:X460">
    <cfRule type="colorScale" priority="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430:X460">
    <cfRule type="colorScale" priority="2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30:X460">
    <cfRule type="colorScale" priority="2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30:C460">
    <cfRule type="colorScale" priority="2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30:D460">
    <cfRule type="colorScale" priority="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30:D460">
    <cfRule type="colorScale" priority="3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66:E495">
    <cfRule type="colorScale" priority="2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66:F495">
    <cfRule type="colorScale" priority="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66:F495">
    <cfRule type="colorScale" priority="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66:F495">
    <cfRule type="colorScale" priority="2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66:F495">
    <cfRule type="colorScale" priority="2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66:G495">
    <cfRule type="colorScale" priority="2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66:H495">
    <cfRule type="colorScale" priority="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66:H495">
    <cfRule type="colorScale" priority="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66:H495">
    <cfRule type="colorScale" priority="2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66:H495">
    <cfRule type="colorScale" priority="2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66:I495">
    <cfRule type="colorScale" priority="2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66:J495">
    <cfRule type="colorScale" priority="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466:J495">
    <cfRule type="colorScale" priority="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466:J495">
    <cfRule type="colorScale" priority="2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66:J495">
    <cfRule type="colorScale" priority="2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66:K495">
    <cfRule type="colorScale" priority="2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66:L495">
    <cfRule type="colorScale" priority="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66:L495">
    <cfRule type="colorScale" priority="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66:L495">
    <cfRule type="colorScale" priority="2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66:L495">
    <cfRule type="colorScale" priority="2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66:M495">
    <cfRule type="colorScale" priority="2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66:N495">
    <cfRule type="colorScale" priority="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466:N495">
    <cfRule type="colorScale" priority="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466:N495">
    <cfRule type="colorScale" priority="2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66:N495">
    <cfRule type="colorScale" priority="2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66:O495">
    <cfRule type="colorScale" priority="2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66:P495">
    <cfRule type="colorScale" priority="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466:P495">
    <cfRule type="colorScale" priority="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466:P495">
    <cfRule type="colorScale" priority="2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66:P495">
    <cfRule type="colorScale" priority="2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66:Q495">
    <cfRule type="colorScale" priority="2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66:R495">
    <cfRule type="colorScale" priority="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466:R495">
    <cfRule type="colorScale" priority="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466:R495">
    <cfRule type="colorScale" priority="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66:R495">
    <cfRule type="colorScale" priority="2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66:S495">
    <cfRule type="colorScale" priority="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466:T495">
    <cfRule type="colorScale" priority="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466:T495">
    <cfRule type="colorScale" priority="2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466:T495">
    <cfRule type="colorScale" priority="2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466:T495">
    <cfRule type="colorScale" priority="2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466:U495">
    <cfRule type="colorScale" priority="2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466:V495">
    <cfRule type="colorScale" priority="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466:V495">
    <cfRule type="colorScale" priority="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466:V495">
    <cfRule type="colorScale" priority="2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466:V495">
    <cfRule type="colorScale" priority="2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466:W495">
    <cfRule type="colorScale" priority="2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66:X495">
    <cfRule type="colorScale" priority="1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466:X495">
    <cfRule type="colorScale" priority="1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466:X495">
    <cfRule type="colorScale" priority="1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66:X495">
    <cfRule type="colorScale" priority="1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66:C495">
    <cfRule type="colorScale" priority="2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66:D495">
    <cfRule type="colorScale" priority="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66:D495">
    <cfRule type="colorScale" priority="2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01:E531">
    <cfRule type="colorScale" priority="1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01:F531">
    <cfRule type="colorScale" priority="1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501:F531">
    <cfRule type="colorScale" priority="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501:F531">
    <cfRule type="colorScale" priority="1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01:F531">
    <cfRule type="colorScale" priority="1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01:G531">
    <cfRule type="colorScale" priority="1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01:H531">
    <cfRule type="colorScale" priority="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01:H531">
    <cfRule type="colorScale" priority="1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01:H531">
    <cfRule type="colorScale" priority="1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01:H531">
    <cfRule type="colorScale" priority="1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501:I531">
    <cfRule type="colorScale" priority="1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501:J531">
    <cfRule type="colorScale" priority="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01:J531">
    <cfRule type="colorScale" priority="1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01:J531">
    <cfRule type="colorScale" priority="1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501:J531">
    <cfRule type="colorScale" priority="1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01:K531">
    <cfRule type="colorScale" priority="1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501:L531">
    <cfRule type="colorScale" priority="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01:L531">
    <cfRule type="colorScale" priority="1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01:L531">
    <cfRule type="colorScale" priority="1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501:L531">
    <cfRule type="colorScale" priority="1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501:M531">
    <cfRule type="colorScale" priority="1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01:N531">
    <cfRule type="colorScale" priority="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501:N531">
    <cfRule type="colorScale" priority="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501:N531">
    <cfRule type="colorScale" priority="1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01:N531">
    <cfRule type="colorScale" priority="1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01:O531">
    <cfRule type="colorScale" priority="1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01:P531">
    <cfRule type="colorScale" priority="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501:P531">
    <cfRule type="colorScale" priority="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501:P531">
    <cfRule type="colorScale" priority="1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01:P531">
    <cfRule type="colorScale" priority="1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01:Q531">
    <cfRule type="colorScale" priority="1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01:R531">
    <cfRule type="colorScale" priority="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501:R531">
    <cfRule type="colorScale" priority="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501:R531">
    <cfRule type="colorScale" priority="1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01:R531">
    <cfRule type="colorScale" priority="1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01:S531">
    <cfRule type="colorScale" priority="1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01:T531">
    <cfRule type="colorScale" priority="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501:T531">
    <cfRule type="colorScale" priority="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501:T531">
    <cfRule type="colorScale" priority="1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01:T531">
    <cfRule type="colorScale" priority="1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01:U531">
    <cfRule type="colorScale" priority="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01:V531">
    <cfRule type="colorScale" priority="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501:V531">
    <cfRule type="colorScale" priority="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501:V531">
    <cfRule type="colorScale" priority="1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01:V531"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01:W531">
    <cfRule type="colorScale" priority="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501:X531">
    <cfRule type="colorScale" priority="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501:X531">
    <cfRule type="colorScale" priority="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501:X531">
    <cfRule type="colorScale" priority="1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501:X531">
    <cfRule type="colorScale" priority="1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01:C531">
    <cfRule type="colorScale" priority="1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501:D531">
    <cfRule type="colorScale" priority="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01:D531">
    <cfRule type="colorScale" priority="1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37:E566">
    <cfRule type="colorScale" priority="96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37:F566">
    <cfRule type="colorScale" priority="96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537:F566">
    <cfRule type="colorScale" priority="96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37:G566">
    <cfRule type="colorScale" priority="96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37:H566">
    <cfRule type="colorScale" priority="96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37:H566">
    <cfRule type="colorScale" priority="96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537:I566">
    <cfRule type="colorScale" priority="96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537:J566">
    <cfRule type="colorScale" priority="96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37:J566">
    <cfRule type="colorScale" priority="96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37:K566">
    <cfRule type="colorScale" priority="96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537:L566">
    <cfRule type="colorScale" priority="96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37:L566">
    <cfRule type="colorScale" priority="96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537:M566">
    <cfRule type="colorScale" priority="96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37:N566">
    <cfRule type="colorScale" priority="96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537:N566">
    <cfRule type="colorScale" priority="96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37:O566">
    <cfRule type="colorScale" priority="96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37:P566">
    <cfRule type="colorScale" priority="96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537:P566">
    <cfRule type="colorScale" priority="96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37:Q566">
    <cfRule type="colorScale" priority="96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37:R566">
    <cfRule type="colorScale" priority="96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537:R566">
    <cfRule type="colorScale" priority="96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37:S566">
    <cfRule type="colorScale" priority="96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37:T566">
    <cfRule type="colorScale" priority="96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537:T566">
    <cfRule type="colorScale" priority="96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37:U566">
    <cfRule type="colorScale" priority="96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37:V566">
    <cfRule type="colorScale" priority="9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537:V566">
    <cfRule type="colorScale" priority="96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37:W566">
    <cfRule type="colorScale" priority="96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537:X566">
    <cfRule type="colorScale" priority="9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537:X566">
    <cfRule type="colorScale" priority="96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37:C566">
    <cfRule type="colorScale" priority="96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537:D566">
    <cfRule type="colorScale" priority="9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37:D566">
    <cfRule type="colorScale" priority="96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72:E60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72:F60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572:F60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72:G60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72:H601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72:H60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572:I60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572:J601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72:J601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72:K601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572:L601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72:L601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572:M601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72:N601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572:N601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72:O601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72:P601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572:P601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72:Q601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72:R601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572:R601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72:S601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72:T601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572:T601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72:U601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72:V601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572:V601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72:W601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572:X601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572:X601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72:C601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572:D601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72:D601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60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4B675A9-6D12-404C-ABFB-B4AB3C669AD6}">
          <x14:formula1>
            <xm:f>КАЛЕНДАРЬ!$D$49:$D$50</xm:f>
          </x14:formula1>
          <xm:sqref>I2:N3</xm:sqref>
        </x14:dataValidation>
        <x14:dataValidation type="list" allowBlank="1" showInputMessage="1" showErrorMessage="1" xr:uid="{2AC3C783-D0EE-4AC8-941D-3684AF698FF3}">
          <x14:formula1>
            <xm:f>КАЛЕНДАРЬ!$D$39</xm:f>
          </x14:formula1>
          <xm:sqref>U2:Y3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A0575-BC91-48C9-82BB-F103FB7D218E}">
  <sheetPr>
    <tabColor rgb="FFFFC000"/>
    <pageSetUpPr fitToPage="1"/>
  </sheetPr>
  <dimension ref="A1:Q84"/>
  <sheetViews>
    <sheetView showGridLines="0" topLeftCell="A68" zoomScale="80" zoomScaleNormal="80" workbookViewId="0">
      <selection activeCell="R1" sqref="R1:AM1048576"/>
    </sheetView>
  </sheetViews>
  <sheetFormatPr defaultRowHeight="12.75" x14ac:dyDescent="0.2"/>
  <cols>
    <col min="1" max="1" width="8.7109375" style="129" customWidth="1"/>
    <col min="2" max="2" width="8.7109375" style="131" customWidth="1"/>
    <col min="3" max="6" width="8.7109375" style="123" customWidth="1"/>
    <col min="7" max="7" width="8.7109375" style="158" customWidth="1"/>
    <col min="8" max="10" width="8.7109375" style="123" customWidth="1"/>
    <col min="11" max="11" width="8.7109375" style="158" customWidth="1"/>
    <col min="12" max="14" width="8.7109375" style="123" customWidth="1"/>
    <col min="15" max="15" width="7.7109375" style="123" customWidth="1"/>
    <col min="16" max="16" width="3.85546875" style="123" customWidth="1"/>
    <col min="17" max="17" width="6.140625" style="123" customWidth="1"/>
    <col min="18" max="18" width="3.85546875" style="194" customWidth="1"/>
    <col min="19" max="19" width="6.140625" style="194" customWidth="1"/>
    <col min="20" max="20" width="7.7109375" style="194" customWidth="1"/>
    <col min="21" max="21" width="3.85546875" style="194" customWidth="1"/>
    <col min="22" max="22" width="6.140625" style="194" customWidth="1"/>
    <col min="23" max="23" width="7.7109375" style="194" customWidth="1"/>
    <col min="24" max="24" width="3.85546875" style="194" customWidth="1"/>
    <col min="25" max="25" width="6.140625" style="194" customWidth="1"/>
    <col min="26" max="26" width="7.7109375" style="194" customWidth="1"/>
    <col min="27" max="161" width="9.140625" style="194"/>
    <col min="162" max="162" width="2.85546875" style="194" customWidth="1"/>
    <col min="163" max="163" width="3.7109375" style="194" customWidth="1"/>
    <col min="164" max="164" width="9.140625" style="194"/>
    <col min="165" max="165" width="2.85546875" style="194" customWidth="1"/>
    <col min="166" max="166" width="3.7109375" style="194" customWidth="1"/>
    <col min="167" max="167" width="9.140625" style="194"/>
    <col min="168" max="168" width="2.85546875" style="194" customWidth="1"/>
    <col min="169" max="169" width="3.7109375" style="194" customWidth="1"/>
    <col min="170" max="170" width="9.140625" style="194"/>
    <col min="171" max="171" width="2.85546875" style="194" customWidth="1"/>
    <col min="172" max="172" width="3.85546875" style="194" customWidth="1"/>
    <col min="173" max="173" width="9.140625" style="194"/>
    <col min="174" max="174" width="2.85546875" style="194" customWidth="1"/>
    <col min="175" max="175" width="3.85546875" style="194" customWidth="1"/>
    <col min="176" max="176" width="9.140625" style="194"/>
    <col min="177" max="177" width="2.85546875" style="194" customWidth="1"/>
    <col min="178" max="178" width="3.42578125" style="194" customWidth="1"/>
    <col min="179" max="179" width="9.140625" style="194"/>
    <col min="180" max="180" width="2.85546875" style="194" customWidth="1"/>
    <col min="181" max="181" width="3.28515625" style="194" customWidth="1"/>
    <col min="182" max="182" width="9.140625" style="194"/>
    <col min="183" max="183" width="2.85546875" style="194" customWidth="1"/>
    <col min="184" max="184" width="3.140625" style="194" customWidth="1"/>
    <col min="185" max="185" width="9.140625" style="194"/>
    <col min="186" max="186" width="2.85546875" style="194" customWidth="1"/>
    <col min="187" max="187" width="3.140625" style="194" customWidth="1"/>
    <col min="188" max="188" width="9.140625" style="194"/>
    <col min="189" max="189" width="2.85546875" style="194" customWidth="1"/>
    <col min="190" max="190" width="3.140625" style="194" customWidth="1"/>
    <col min="191" max="191" width="9.140625" style="194"/>
    <col min="192" max="192" width="2.85546875" style="194" customWidth="1"/>
    <col min="193" max="193" width="3.28515625" style="194" customWidth="1"/>
    <col min="194" max="194" width="9.140625" style="194"/>
    <col min="195" max="195" width="3.5703125" style="194" customWidth="1"/>
    <col min="196" max="196" width="3.7109375" style="194" customWidth="1"/>
    <col min="197" max="198" width="9.140625" style="194"/>
    <col min="199" max="199" width="35.140625" style="194" customWidth="1"/>
    <col min="200" max="417" width="9.140625" style="194"/>
    <col min="418" max="418" width="2.85546875" style="194" customWidth="1"/>
    <col min="419" max="419" width="3.7109375" style="194" customWidth="1"/>
    <col min="420" max="420" width="9.140625" style="194"/>
    <col min="421" max="421" width="2.85546875" style="194" customWidth="1"/>
    <col min="422" max="422" width="3.7109375" style="194" customWidth="1"/>
    <col min="423" max="423" width="9.140625" style="194"/>
    <col min="424" max="424" width="2.85546875" style="194" customWidth="1"/>
    <col min="425" max="425" width="3.7109375" style="194" customWidth="1"/>
    <col min="426" max="426" width="9.140625" style="194"/>
    <col min="427" max="427" width="2.85546875" style="194" customWidth="1"/>
    <col min="428" max="428" width="3.85546875" style="194" customWidth="1"/>
    <col min="429" max="429" width="9.140625" style="194"/>
    <col min="430" max="430" width="2.85546875" style="194" customWidth="1"/>
    <col min="431" max="431" width="3.85546875" style="194" customWidth="1"/>
    <col min="432" max="432" width="9.140625" style="194"/>
    <col min="433" max="433" width="2.85546875" style="194" customWidth="1"/>
    <col min="434" max="434" width="3.42578125" style="194" customWidth="1"/>
    <col min="435" max="435" width="9.140625" style="194"/>
    <col min="436" max="436" width="2.85546875" style="194" customWidth="1"/>
    <col min="437" max="437" width="3.28515625" style="194" customWidth="1"/>
    <col min="438" max="438" width="9.140625" style="194"/>
    <col min="439" max="439" width="2.85546875" style="194" customWidth="1"/>
    <col min="440" max="440" width="3.140625" style="194" customWidth="1"/>
    <col min="441" max="441" width="9.140625" style="194"/>
    <col min="442" max="442" width="2.85546875" style="194" customWidth="1"/>
    <col min="443" max="443" width="3.140625" style="194" customWidth="1"/>
    <col min="444" max="444" width="9.140625" style="194"/>
    <col min="445" max="445" width="2.85546875" style="194" customWidth="1"/>
    <col min="446" max="446" width="3.140625" style="194" customWidth="1"/>
    <col min="447" max="447" width="9.140625" style="194"/>
    <col min="448" max="448" width="2.85546875" style="194" customWidth="1"/>
    <col min="449" max="449" width="3.28515625" style="194" customWidth="1"/>
    <col min="450" max="450" width="9.140625" style="194"/>
    <col min="451" max="451" width="3.5703125" style="194" customWidth="1"/>
    <col min="452" max="452" width="3.7109375" style="194" customWidth="1"/>
    <col min="453" max="454" width="9.140625" style="194"/>
    <col min="455" max="455" width="35.140625" style="194" customWidth="1"/>
    <col min="456" max="673" width="9.140625" style="194"/>
    <col min="674" max="674" width="2.85546875" style="194" customWidth="1"/>
    <col min="675" max="675" width="3.7109375" style="194" customWidth="1"/>
    <col min="676" max="676" width="9.140625" style="194"/>
    <col min="677" max="677" width="2.85546875" style="194" customWidth="1"/>
    <col min="678" max="678" width="3.7109375" style="194" customWidth="1"/>
    <col min="679" max="679" width="9.140625" style="194"/>
    <col min="680" max="680" width="2.85546875" style="194" customWidth="1"/>
    <col min="681" max="681" width="3.7109375" style="194" customWidth="1"/>
    <col min="682" max="682" width="9.140625" style="194"/>
    <col min="683" max="683" width="2.85546875" style="194" customWidth="1"/>
    <col min="684" max="684" width="3.85546875" style="194" customWidth="1"/>
    <col min="685" max="685" width="9.140625" style="194"/>
    <col min="686" max="686" width="2.85546875" style="194" customWidth="1"/>
    <col min="687" max="687" width="3.85546875" style="194" customWidth="1"/>
    <col min="688" max="688" width="9.140625" style="194"/>
    <col min="689" max="689" width="2.85546875" style="194" customWidth="1"/>
    <col min="690" max="690" width="3.42578125" style="194" customWidth="1"/>
    <col min="691" max="691" width="9.140625" style="194"/>
    <col min="692" max="692" width="2.85546875" style="194" customWidth="1"/>
    <col min="693" max="693" width="3.28515625" style="194" customWidth="1"/>
    <col min="694" max="694" width="9.140625" style="194"/>
    <col min="695" max="695" width="2.85546875" style="194" customWidth="1"/>
    <col min="696" max="696" width="3.140625" style="194" customWidth="1"/>
    <col min="697" max="697" width="9.140625" style="194"/>
    <col min="698" max="698" width="2.85546875" style="194" customWidth="1"/>
    <col min="699" max="699" width="3.140625" style="194" customWidth="1"/>
    <col min="700" max="700" width="9.140625" style="194"/>
    <col min="701" max="701" width="2.85546875" style="194" customWidth="1"/>
    <col min="702" max="702" width="3.140625" style="194" customWidth="1"/>
    <col min="703" max="703" width="9.140625" style="194"/>
    <col min="704" max="704" width="2.85546875" style="194" customWidth="1"/>
    <col min="705" max="705" width="3.28515625" style="194" customWidth="1"/>
    <col min="706" max="706" width="9.140625" style="194"/>
    <col min="707" max="707" width="3.5703125" style="194" customWidth="1"/>
    <col min="708" max="708" width="3.7109375" style="194" customWidth="1"/>
    <col min="709" max="710" width="9.140625" style="194"/>
    <col min="711" max="711" width="35.140625" style="194" customWidth="1"/>
    <col min="712" max="929" width="9.140625" style="194"/>
    <col min="930" max="930" width="2.85546875" style="194" customWidth="1"/>
    <col min="931" max="931" width="3.7109375" style="194" customWidth="1"/>
    <col min="932" max="932" width="9.140625" style="194"/>
    <col min="933" max="933" width="2.85546875" style="194" customWidth="1"/>
    <col min="934" max="934" width="3.7109375" style="194" customWidth="1"/>
    <col min="935" max="935" width="9.140625" style="194"/>
    <col min="936" max="936" width="2.85546875" style="194" customWidth="1"/>
    <col min="937" max="937" width="3.7109375" style="194" customWidth="1"/>
    <col min="938" max="938" width="9.140625" style="194"/>
    <col min="939" max="939" width="2.85546875" style="194" customWidth="1"/>
    <col min="940" max="940" width="3.85546875" style="194" customWidth="1"/>
    <col min="941" max="941" width="9.140625" style="194"/>
    <col min="942" max="942" width="2.85546875" style="194" customWidth="1"/>
    <col min="943" max="943" width="3.85546875" style="194" customWidth="1"/>
    <col min="944" max="944" width="9.140625" style="194"/>
    <col min="945" max="945" width="2.85546875" style="194" customWidth="1"/>
    <col min="946" max="946" width="3.42578125" style="194" customWidth="1"/>
    <col min="947" max="947" width="9.140625" style="194"/>
    <col min="948" max="948" width="2.85546875" style="194" customWidth="1"/>
    <col min="949" max="949" width="3.28515625" style="194" customWidth="1"/>
    <col min="950" max="950" width="9.140625" style="194"/>
    <col min="951" max="951" width="2.85546875" style="194" customWidth="1"/>
    <col min="952" max="952" width="3.140625" style="194" customWidth="1"/>
    <col min="953" max="953" width="9.140625" style="194"/>
    <col min="954" max="954" width="2.85546875" style="194" customWidth="1"/>
    <col min="955" max="955" width="3.140625" style="194" customWidth="1"/>
    <col min="956" max="956" width="9.140625" style="194"/>
    <col min="957" max="957" width="2.85546875" style="194" customWidth="1"/>
    <col min="958" max="958" width="3.140625" style="194" customWidth="1"/>
    <col min="959" max="959" width="9.140625" style="194"/>
    <col min="960" max="960" width="2.85546875" style="194" customWidth="1"/>
    <col min="961" max="961" width="3.28515625" style="194" customWidth="1"/>
    <col min="962" max="962" width="9.140625" style="194"/>
    <col min="963" max="963" width="3.5703125" style="194" customWidth="1"/>
    <col min="964" max="964" width="3.7109375" style="194" customWidth="1"/>
    <col min="965" max="966" width="9.140625" style="194"/>
    <col min="967" max="967" width="35.140625" style="194" customWidth="1"/>
    <col min="968" max="1185" width="9.140625" style="194"/>
    <col min="1186" max="1186" width="2.85546875" style="194" customWidth="1"/>
    <col min="1187" max="1187" width="3.7109375" style="194" customWidth="1"/>
    <col min="1188" max="1188" width="9.140625" style="194"/>
    <col min="1189" max="1189" width="2.85546875" style="194" customWidth="1"/>
    <col min="1190" max="1190" width="3.7109375" style="194" customWidth="1"/>
    <col min="1191" max="1191" width="9.140625" style="194"/>
    <col min="1192" max="1192" width="2.85546875" style="194" customWidth="1"/>
    <col min="1193" max="1193" width="3.7109375" style="194" customWidth="1"/>
    <col min="1194" max="1194" width="9.140625" style="194"/>
    <col min="1195" max="1195" width="2.85546875" style="194" customWidth="1"/>
    <col min="1196" max="1196" width="3.85546875" style="194" customWidth="1"/>
    <col min="1197" max="1197" width="9.140625" style="194"/>
    <col min="1198" max="1198" width="2.85546875" style="194" customWidth="1"/>
    <col min="1199" max="1199" width="3.85546875" style="194" customWidth="1"/>
    <col min="1200" max="1200" width="9.140625" style="194"/>
    <col min="1201" max="1201" width="2.85546875" style="194" customWidth="1"/>
    <col min="1202" max="1202" width="3.42578125" style="194" customWidth="1"/>
    <col min="1203" max="1203" width="9.140625" style="194"/>
    <col min="1204" max="1204" width="2.85546875" style="194" customWidth="1"/>
    <col min="1205" max="1205" width="3.28515625" style="194" customWidth="1"/>
    <col min="1206" max="1206" width="9.140625" style="194"/>
    <col min="1207" max="1207" width="2.85546875" style="194" customWidth="1"/>
    <col min="1208" max="1208" width="3.140625" style="194" customWidth="1"/>
    <col min="1209" max="1209" width="9.140625" style="194"/>
    <col min="1210" max="1210" width="2.85546875" style="194" customWidth="1"/>
    <col min="1211" max="1211" width="3.140625" style="194" customWidth="1"/>
    <col min="1212" max="1212" width="9.140625" style="194"/>
    <col min="1213" max="1213" width="2.85546875" style="194" customWidth="1"/>
    <col min="1214" max="1214" width="3.140625" style="194" customWidth="1"/>
    <col min="1215" max="1215" width="9.140625" style="194"/>
    <col min="1216" max="1216" width="2.85546875" style="194" customWidth="1"/>
    <col min="1217" max="1217" width="3.28515625" style="194" customWidth="1"/>
    <col min="1218" max="1218" width="9.140625" style="194"/>
    <col min="1219" max="1219" width="3.5703125" style="194" customWidth="1"/>
    <col min="1220" max="1220" width="3.7109375" style="194" customWidth="1"/>
    <col min="1221" max="1222" width="9.140625" style="194"/>
    <col min="1223" max="1223" width="35.140625" style="194" customWidth="1"/>
    <col min="1224" max="1441" width="9.140625" style="194"/>
    <col min="1442" max="1442" width="2.85546875" style="194" customWidth="1"/>
    <col min="1443" max="1443" width="3.7109375" style="194" customWidth="1"/>
    <col min="1444" max="1444" width="9.140625" style="194"/>
    <col min="1445" max="1445" width="2.85546875" style="194" customWidth="1"/>
    <col min="1446" max="1446" width="3.7109375" style="194" customWidth="1"/>
    <col min="1447" max="1447" width="9.140625" style="194"/>
    <col min="1448" max="1448" width="2.85546875" style="194" customWidth="1"/>
    <col min="1449" max="1449" width="3.7109375" style="194" customWidth="1"/>
    <col min="1450" max="1450" width="9.140625" style="194"/>
    <col min="1451" max="1451" width="2.85546875" style="194" customWidth="1"/>
    <col min="1452" max="1452" width="3.85546875" style="194" customWidth="1"/>
    <col min="1453" max="1453" width="9.140625" style="194"/>
    <col min="1454" max="1454" width="2.85546875" style="194" customWidth="1"/>
    <col min="1455" max="1455" width="3.85546875" style="194" customWidth="1"/>
    <col min="1456" max="1456" width="9.140625" style="194"/>
    <col min="1457" max="1457" width="2.85546875" style="194" customWidth="1"/>
    <col min="1458" max="1458" width="3.42578125" style="194" customWidth="1"/>
    <col min="1459" max="1459" width="9.140625" style="194"/>
    <col min="1460" max="1460" width="2.85546875" style="194" customWidth="1"/>
    <col min="1461" max="1461" width="3.28515625" style="194" customWidth="1"/>
    <col min="1462" max="1462" width="9.140625" style="194"/>
    <col min="1463" max="1463" width="2.85546875" style="194" customWidth="1"/>
    <col min="1464" max="1464" width="3.140625" style="194" customWidth="1"/>
    <col min="1465" max="1465" width="9.140625" style="194"/>
    <col min="1466" max="1466" width="2.85546875" style="194" customWidth="1"/>
    <col min="1467" max="1467" width="3.140625" style="194" customWidth="1"/>
    <col min="1468" max="1468" width="9.140625" style="194"/>
    <col min="1469" max="1469" width="2.85546875" style="194" customWidth="1"/>
    <col min="1470" max="1470" width="3.140625" style="194" customWidth="1"/>
    <col min="1471" max="1471" width="9.140625" style="194"/>
    <col min="1472" max="1472" width="2.85546875" style="194" customWidth="1"/>
    <col min="1473" max="1473" width="3.28515625" style="194" customWidth="1"/>
    <col min="1474" max="1474" width="9.140625" style="194"/>
    <col min="1475" max="1475" width="3.5703125" style="194" customWidth="1"/>
    <col min="1476" max="1476" width="3.7109375" style="194" customWidth="1"/>
    <col min="1477" max="1478" width="9.140625" style="194"/>
    <col min="1479" max="1479" width="35.140625" style="194" customWidth="1"/>
    <col min="1480" max="1697" width="9.140625" style="194"/>
    <col min="1698" max="1698" width="2.85546875" style="194" customWidth="1"/>
    <col min="1699" max="1699" width="3.7109375" style="194" customWidth="1"/>
    <col min="1700" max="1700" width="9.140625" style="194"/>
    <col min="1701" max="1701" width="2.85546875" style="194" customWidth="1"/>
    <col min="1702" max="1702" width="3.7109375" style="194" customWidth="1"/>
    <col min="1703" max="1703" width="9.140625" style="194"/>
    <col min="1704" max="1704" width="2.85546875" style="194" customWidth="1"/>
    <col min="1705" max="1705" width="3.7109375" style="194" customWidth="1"/>
    <col min="1706" max="1706" width="9.140625" style="194"/>
    <col min="1707" max="1707" width="2.85546875" style="194" customWidth="1"/>
    <col min="1708" max="1708" width="3.85546875" style="194" customWidth="1"/>
    <col min="1709" max="1709" width="9.140625" style="194"/>
    <col min="1710" max="1710" width="2.85546875" style="194" customWidth="1"/>
    <col min="1711" max="1711" width="3.85546875" style="194" customWidth="1"/>
    <col min="1712" max="1712" width="9.140625" style="194"/>
    <col min="1713" max="1713" width="2.85546875" style="194" customWidth="1"/>
    <col min="1714" max="1714" width="3.42578125" style="194" customWidth="1"/>
    <col min="1715" max="1715" width="9.140625" style="194"/>
    <col min="1716" max="1716" width="2.85546875" style="194" customWidth="1"/>
    <col min="1717" max="1717" width="3.28515625" style="194" customWidth="1"/>
    <col min="1718" max="1718" width="9.140625" style="194"/>
    <col min="1719" max="1719" width="2.85546875" style="194" customWidth="1"/>
    <col min="1720" max="1720" width="3.140625" style="194" customWidth="1"/>
    <col min="1721" max="1721" width="9.140625" style="194"/>
    <col min="1722" max="1722" width="2.85546875" style="194" customWidth="1"/>
    <col min="1723" max="1723" width="3.140625" style="194" customWidth="1"/>
    <col min="1724" max="1724" width="9.140625" style="194"/>
    <col min="1725" max="1725" width="2.85546875" style="194" customWidth="1"/>
    <col min="1726" max="1726" width="3.140625" style="194" customWidth="1"/>
    <col min="1727" max="1727" width="9.140625" style="194"/>
    <col min="1728" max="1728" width="2.85546875" style="194" customWidth="1"/>
    <col min="1729" max="1729" width="3.28515625" style="194" customWidth="1"/>
    <col min="1730" max="1730" width="9.140625" style="194"/>
    <col min="1731" max="1731" width="3.5703125" style="194" customWidth="1"/>
    <col min="1732" max="1732" width="3.7109375" style="194" customWidth="1"/>
    <col min="1733" max="1734" width="9.140625" style="194"/>
    <col min="1735" max="1735" width="35.140625" style="194" customWidth="1"/>
    <col min="1736" max="1953" width="9.140625" style="194"/>
    <col min="1954" max="1954" width="2.85546875" style="194" customWidth="1"/>
    <col min="1955" max="1955" width="3.7109375" style="194" customWidth="1"/>
    <col min="1956" max="1956" width="9.140625" style="194"/>
    <col min="1957" max="1957" width="2.85546875" style="194" customWidth="1"/>
    <col min="1958" max="1958" width="3.7109375" style="194" customWidth="1"/>
    <col min="1959" max="1959" width="9.140625" style="194"/>
    <col min="1960" max="1960" width="2.85546875" style="194" customWidth="1"/>
    <col min="1961" max="1961" width="3.7109375" style="194" customWidth="1"/>
    <col min="1962" max="1962" width="9.140625" style="194"/>
    <col min="1963" max="1963" width="2.85546875" style="194" customWidth="1"/>
    <col min="1964" max="1964" width="3.85546875" style="194" customWidth="1"/>
    <col min="1965" max="1965" width="9.140625" style="194"/>
    <col min="1966" max="1966" width="2.85546875" style="194" customWidth="1"/>
    <col min="1967" max="1967" width="3.85546875" style="194" customWidth="1"/>
    <col min="1968" max="1968" width="9.140625" style="194"/>
    <col min="1969" max="1969" width="2.85546875" style="194" customWidth="1"/>
    <col min="1970" max="1970" width="3.42578125" style="194" customWidth="1"/>
    <col min="1971" max="1971" width="9.140625" style="194"/>
    <col min="1972" max="1972" width="2.85546875" style="194" customWidth="1"/>
    <col min="1973" max="1973" width="3.28515625" style="194" customWidth="1"/>
    <col min="1974" max="1974" width="9.140625" style="194"/>
    <col min="1975" max="1975" width="2.85546875" style="194" customWidth="1"/>
    <col min="1976" max="1976" width="3.140625" style="194" customWidth="1"/>
    <col min="1977" max="1977" width="9.140625" style="194"/>
    <col min="1978" max="1978" width="2.85546875" style="194" customWidth="1"/>
    <col min="1979" max="1979" width="3.140625" style="194" customWidth="1"/>
    <col min="1980" max="1980" width="9.140625" style="194"/>
    <col min="1981" max="1981" width="2.85546875" style="194" customWidth="1"/>
    <col min="1982" max="1982" width="3.140625" style="194" customWidth="1"/>
    <col min="1983" max="1983" width="9.140625" style="194"/>
    <col min="1984" max="1984" width="2.85546875" style="194" customWidth="1"/>
    <col min="1985" max="1985" width="3.28515625" style="194" customWidth="1"/>
    <col min="1986" max="1986" width="9.140625" style="194"/>
    <col min="1987" max="1987" width="3.5703125" style="194" customWidth="1"/>
    <col min="1988" max="1988" width="3.7109375" style="194" customWidth="1"/>
    <col min="1989" max="1990" width="9.140625" style="194"/>
    <col min="1991" max="1991" width="35.140625" style="194" customWidth="1"/>
    <col min="1992" max="2209" width="9.140625" style="194"/>
    <col min="2210" max="2210" width="2.85546875" style="194" customWidth="1"/>
    <col min="2211" max="2211" width="3.7109375" style="194" customWidth="1"/>
    <col min="2212" max="2212" width="9.140625" style="194"/>
    <col min="2213" max="2213" width="2.85546875" style="194" customWidth="1"/>
    <col min="2214" max="2214" width="3.7109375" style="194" customWidth="1"/>
    <col min="2215" max="2215" width="9.140625" style="194"/>
    <col min="2216" max="2216" width="2.85546875" style="194" customWidth="1"/>
    <col min="2217" max="2217" width="3.7109375" style="194" customWidth="1"/>
    <col min="2218" max="2218" width="9.140625" style="194"/>
    <col min="2219" max="2219" width="2.85546875" style="194" customWidth="1"/>
    <col min="2220" max="2220" width="3.85546875" style="194" customWidth="1"/>
    <col min="2221" max="2221" width="9.140625" style="194"/>
    <col min="2222" max="2222" width="2.85546875" style="194" customWidth="1"/>
    <col min="2223" max="2223" width="3.85546875" style="194" customWidth="1"/>
    <col min="2224" max="2224" width="9.140625" style="194"/>
    <col min="2225" max="2225" width="2.85546875" style="194" customWidth="1"/>
    <col min="2226" max="2226" width="3.42578125" style="194" customWidth="1"/>
    <col min="2227" max="2227" width="9.140625" style="194"/>
    <col min="2228" max="2228" width="2.85546875" style="194" customWidth="1"/>
    <col min="2229" max="2229" width="3.28515625" style="194" customWidth="1"/>
    <col min="2230" max="2230" width="9.140625" style="194"/>
    <col min="2231" max="2231" width="2.85546875" style="194" customWidth="1"/>
    <col min="2232" max="2232" width="3.140625" style="194" customWidth="1"/>
    <col min="2233" max="2233" width="9.140625" style="194"/>
    <col min="2234" max="2234" width="2.85546875" style="194" customWidth="1"/>
    <col min="2235" max="2235" width="3.140625" style="194" customWidth="1"/>
    <col min="2236" max="2236" width="9.140625" style="194"/>
    <col min="2237" max="2237" width="2.85546875" style="194" customWidth="1"/>
    <col min="2238" max="2238" width="3.140625" style="194" customWidth="1"/>
    <col min="2239" max="2239" width="9.140625" style="194"/>
    <col min="2240" max="2240" width="2.85546875" style="194" customWidth="1"/>
    <col min="2241" max="2241" width="3.28515625" style="194" customWidth="1"/>
    <col min="2242" max="2242" width="9.140625" style="194"/>
    <col min="2243" max="2243" width="3.5703125" style="194" customWidth="1"/>
    <col min="2244" max="2244" width="3.7109375" style="194" customWidth="1"/>
    <col min="2245" max="2246" width="9.140625" style="194"/>
    <col min="2247" max="2247" width="35.140625" style="194" customWidth="1"/>
    <col min="2248" max="2465" width="9.140625" style="194"/>
    <col min="2466" max="2466" width="2.85546875" style="194" customWidth="1"/>
    <col min="2467" max="2467" width="3.7109375" style="194" customWidth="1"/>
    <col min="2468" max="2468" width="9.140625" style="194"/>
    <col min="2469" max="2469" width="2.85546875" style="194" customWidth="1"/>
    <col min="2470" max="2470" width="3.7109375" style="194" customWidth="1"/>
    <col min="2471" max="2471" width="9.140625" style="194"/>
    <col min="2472" max="2472" width="2.85546875" style="194" customWidth="1"/>
    <col min="2473" max="2473" width="3.7109375" style="194" customWidth="1"/>
    <col min="2474" max="2474" width="9.140625" style="194"/>
    <col min="2475" max="2475" width="2.85546875" style="194" customWidth="1"/>
    <col min="2476" max="2476" width="3.85546875" style="194" customWidth="1"/>
    <col min="2477" max="2477" width="9.140625" style="194"/>
    <col min="2478" max="2478" width="2.85546875" style="194" customWidth="1"/>
    <col min="2479" max="2479" width="3.85546875" style="194" customWidth="1"/>
    <col min="2480" max="2480" width="9.140625" style="194"/>
    <col min="2481" max="2481" width="2.85546875" style="194" customWidth="1"/>
    <col min="2482" max="2482" width="3.42578125" style="194" customWidth="1"/>
    <col min="2483" max="2483" width="9.140625" style="194"/>
    <col min="2484" max="2484" width="2.85546875" style="194" customWidth="1"/>
    <col min="2485" max="2485" width="3.28515625" style="194" customWidth="1"/>
    <col min="2486" max="2486" width="9.140625" style="194"/>
    <col min="2487" max="2487" width="2.85546875" style="194" customWidth="1"/>
    <col min="2488" max="2488" width="3.140625" style="194" customWidth="1"/>
    <col min="2489" max="2489" width="9.140625" style="194"/>
    <col min="2490" max="2490" width="2.85546875" style="194" customWidth="1"/>
    <col min="2491" max="2491" width="3.140625" style="194" customWidth="1"/>
    <col min="2492" max="2492" width="9.140625" style="194"/>
    <col min="2493" max="2493" width="2.85546875" style="194" customWidth="1"/>
    <col min="2494" max="2494" width="3.140625" style="194" customWidth="1"/>
    <col min="2495" max="2495" width="9.140625" style="194"/>
    <col min="2496" max="2496" width="2.85546875" style="194" customWidth="1"/>
    <col min="2497" max="2497" width="3.28515625" style="194" customWidth="1"/>
    <col min="2498" max="2498" width="9.140625" style="194"/>
    <col min="2499" max="2499" width="3.5703125" style="194" customWidth="1"/>
    <col min="2500" max="2500" width="3.7109375" style="194" customWidth="1"/>
    <col min="2501" max="2502" width="9.140625" style="194"/>
    <col min="2503" max="2503" width="35.140625" style="194" customWidth="1"/>
    <col min="2504" max="2721" width="9.140625" style="194"/>
    <col min="2722" max="2722" width="2.85546875" style="194" customWidth="1"/>
    <col min="2723" max="2723" width="3.7109375" style="194" customWidth="1"/>
    <col min="2724" max="2724" width="9.140625" style="194"/>
    <col min="2725" max="2725" width="2.85546875" style="194" customWidth="1"/>
    <col min="2726" max="2726" width="3.7109375" style="194" customWidth="1"/>
    <col min="2727" max="2727" width="9.140625" style="194"/>
    <col min="2728" max="2728" width="2.85546875" style="194" customWidth="1"/>
    <col min="2729" max="2729" width="3.7109375" style="194" customWidth="1"/>
    <col min="2730" max="2730" width="9.140625" style="194"/>
    <col min="2731" max="2731" width="2.85546875" style="194" customWidth="1"/>
    <col min="2732" max="2732" width="3.85546875" style="194" customWidth="1"/>
    <col min="2733" max="2733" width="9.140625" style="194"/>
    <col min="2734" max="2734" width="2.85546875" style="194" customWidth="1"/>
    <col min="2735" max="2735" width="3.85546875" style="194" customWidth="1"/>
    <col min="2736" max="2736" width="9.140625" style="194"/>
    <col min="2737" max="2737" width="2.85546875" style="194" customWidth="1"/>
    <col min="2738" max="2738" width="3.42578125" style="194" customWidth="1"/>
    <col min="2739" max="2739" width="9.140625" style="194"/>
    <col min="2740" max="2740" width="2.85546875" style="194" customWidth="1"/>
    <col min="2741" max="2741" width="3.28515625" style="194" customWidth="1"/>
    <col min="2742" max="2742" width="9.140625" style="194"/>
    <col min="2743" max="2743" width="2.85546875" style="194" customWidth="1"/>
    <col min="2744" max="2744" width="3.140625" style="194" customWidth="1"/>
    <col min="2745" max="2745" width="9.140625" style="194"/>
    <col min="2746" max="2746" width="2.85546875" style="194" customWidth="1"/>
    <col min="2747" max="2747" width="3.140625" style="194" customWidth="1"/>
    <col min="2748" max="2748" width="9.140625" style="194"/>
    <col min="2749" max="2749" width="2.85546875" style="194" customWidth="1"/>
    <col min="2750" max="2750" width="3.140625" style="194" customWidth="1"/>
    <col min="2751" max="2751" width="9.140625" style="194"/>
    <col min="2752" max="2752" width="2.85546875" style="194" customWidth="1"/>
    <col min="2753" max="2753" width="3.28515625" style="194" customWidth="1"/>
    <col min="2754" max="2754" width="9.140625" style="194"/>
    <col min="2755" max="2755" width="3.5703125" style="194" customWidth="1"/>
    <col min="2756" max="2756" width="3.7109375" style="194" customWidth="1"/>
    <col min="2757" max="2758" width="9.140625" style="194"/>
    <col min="2759" max="2759" width="35.140625" style="194" customWidth="1"/>
    <col min="2760" max="2977" width="9.140625" style="194"/>
    <col min="2978" max="2978" width="2.85546875" style="194" customWidth="1"/>
    <col min="2979" max="2979" width="3.7109375" style="194" customWidth="1"/>
    <col min="2980" max="2980" width="9.140625" style="194"/>
    <col min="2981" max="2981" width="2.85546875" style="194" customWidth="1"/>
    <col min="2982" max="2982" width="3.7109375" style="194" customWidth="1"/>
    <col min="2983" max="2983" width="9.140625" style="194"/>
    <col min="2984" max="2984" width="2.85546875" style="194" customWidth="1"/>
    <col min="2985" max="2985" width="3.7109375" style="194" customWidth="1"/>
    <col min="2986" max="2986" width="9.140625" style="194"/>
    <col min="2987" max="2987" width="2.85546875" style="194" customWidth="1"/>
    <col min="2988" max="2988" width="3.85546875" style="194" customWidth="1"/>
    <col min="2989" max="2989" width="9.140625" style="194"/>
    <col min="2990" max="2990" width="2.85546875" style="194" customWidth="1"/>
    <col min="2991" max="2991" width="3.85546875" style="194" customWidth="1"/>
    <col min="2992" max="2992" width="9.140625" style="194"/>
    <col min="2993" max="2993" width="2.85546875" style="194" customWidth="1"/>
    <col min="2994" max="2994" width="3.42578125" style="194" customWidth="1"/>
    <col min="2995" max="2995" width="9.140625" style="194"/>
    <col min="2996" max="2996" width="2.85546875" style="194" customWidth="1"/>
    <col min="2997" max="2997" width="3.28515625" style="194" customWidth="1"/>
    <col min="2998" max="2998" width="9.140625" style="194"/>
    <col min="2999" max="2999" width="2.85546875" style="194" customWidth="1"/>
    <col min="3000" max="3000" width="3.140625" style="194" customWidth="1"/>
    <col min="3001" max="3001" width="9.140625" style="194"/>
    <col min="3002" max="3002" width="2.85546875" style="194" customWidth="1"/>
    <col min="3003" max="3003" width="3.140625" style="194" customWidth="1"/>
    <col min="3004" max="3004" width="9.140625" style="194"/>
    <col min="3005" max="3005" width="2.85546875" style="194" customWidth="1"/>
    <col min="3006" max="3006" width="3.140625" style="194" customWidth="1"/>
    <col min="3007" max="3007" width="9.140625" style="194"/>
    <col min="3008" max="3008" width="2.85546875" style="194" customWidth="1"/>
    <col min="3009" max="3009" width="3.28515625" style="194" customWidth="1"/>
    <col min="3010" max="3010" width="9.140625" style="194"/>
    <col min="3011" max="3011" width="3.5703125" style="194" customWidth="1"/>
    <col min="3012" max="3012" width="3.7109375" style="194" customWidth="1"/>
    <col min="3013" max="3014" width="9.140625" style="194"/>
    <col min="3015" max="3015" width="35.140625" style="194" customWidth="1"/>
    <col min="3016" max="3233" width="9.140625" style="194"/>
    <col min="3234" max="3234" width="2.85546875" style="194" customWidth="1"/>
    <col min="3235" max="3235" width="3.7109375" style="194" customWidth="1"/>
    <col min="3236" max="3236" width="9.140625" style="194"/>
    <col min="3237" max="3237" width="2.85546875" style="194" customWidth="1"/>
    <col min="3238" max="3238" width="3.7109375" style="194" customWidth="1"/>
    <col min="3239" max="3239" width="9.140625" style="194"/>
    <col min="3240" max="3240" width="2.85546875" style="194" customWidth="1"/>
    <col min="3241" max="3241" width="3.7109375" style="194" customWidth="1"/>
    <col min="3242" max="3242" width="9.140625" style="194"/>
    <col min="3243" max="3243" width="2.85546875" style="194" customWidth="1"/>
    <col min="3244" max="3244" width="3.85546875" style="194" customWidth="1"/>
    <col min="3245" max="3245" width="9.140625" style="194"/>
    <col min="3246" max="3246" width="2.85546875" style="194" customWidth="1"/>
    <col min="3247" max="3247" width="3.85546875" style="194" customWidth="1"/>
    <col min="3248" max="3248" width="9.140625" style="194"/>
    <col min="3249" max="3249" width="2.85546875" style="194" customWidth="1"/>
    <col min="3250" max="3250" width="3.42578125" style="194" customWidth="1"/>
    <col min="3251" max="3251" width="9.140625" style="194"/>
    <col min="3252" max="3252" width="2.85546875" style="194" customWidth="1"/>
    <col min="3253" max="3253" width="3.28515625" style="194" customWidth="1"/>
    <col min="3254" max="3254" width="9.140625" style="194"/>
    <col min="3255" max="3255" width="2.85546875" style="194" customWidth="1"/>
    <col min="3256" max="3256" width="3.140625" style="194" customWidth="1"/>
    <col min="3257" max="3257" width="9.140625" style="194"/>
    <col min="3258" max="3258" width="2.85546875" style="194" customWidth="1"/>
    <col min="3259" max="3259" width="3.140625" style="194" customWidth="1"/>
    <col min="3260" max="3260" width="9.140625" style="194"/>
    <col min="3261" max="3261" width="2.85546875" style="194" customWidth="1"/>
    <col min="3262" max="3262" width="3.140625" style="194" customWidth="1"/>
    <col min="3263" max="3263" width="9.140625" style="194"/>
    <col min="3264" max="3264" width="2.85546875" style="194" customWidth="1"/>
    <col min="3265" max="3265" width="3.28515625" style="194" customWidth="1"/>
    <col min="3266" max="3266" width="9.140625" style="194"/>
    <col min="3267" max="3267" width="3.5703125" style="194" customWidth="1"/>
    <col min="3268" max="3268" width="3.7109375" style="194" customWidth="1"/>
    <col min="3269" max="3270" width="9.140625" style="194"/>
    <col min="3271" max="3271" width="35.140625" style="194" customWidth="1"/>
    <col min="3272" max="3489" width="9.140625" style="194"/>
    <col min="3490" max="3490" width="2.85546875" style="194" customWidth="1"/>
    <col min="3491" max="3491" width="3.7109375" style="194" customWidth="1"/>
    <col min="3492" max="3492" width="9.140625" style="194"/>
    <col min="3493" max="3493" width="2.85546875" style="194" customWidth="1"/>
    <col min="3494" max="3494" width="3.7109375" style="194" customWidth="1"/>
    <col min="3495" max="3495" width="9.140625" style="194"/>
    <col min="3496" max="3496" width="2.85546875" style="194" customWidth="1"/>
    <col min="3497" max="3497" width="3.7109375" style="194" customWidth="1"/>
    <col min="3498" max="3498" width="9.140625" style="194"/>
    <col min="3499" max="3499" width="2.85546875" style="194" customWidth="1"/>
    <col min="3500" max="3500" width="3.85546875" style="194" customWidth="1"/>
    <col min="3501" max="3501" width="9.140625" style="194"/>
    <col min="3502" max="3502" width="2.85546875" style="194" customWidth="1"/>
    <col min="3503" max="3503" width="3.85546875" style="194" customWidth="1"/>
    <col min="3504" max="3504" width="9.140625" style="194"/>
    <col min="3505" max="3505" width="2.85546875" style="194" customWidth="1"/>
    <col min="3506" max="3506" width="3.42578125" style="194" customWidth="1"/>
    <col min="3507" max="3507" width="9.140625" style="194"/>
    <col min="3508" max="3508" width="2.85546875" style="194" customWidth="1"/>
    <col min="3509" max="3509" width="3.28515625" style="194" customWidth="1"/>
    <col min="3510" max="3510" width="9.140625" style="194"/>
    <col min="3511" max="3511" width="2.85546875" style="194" customWidth="1"/>
    <col min="3512" max="3512" width="3.140625" style="194" customWidth="1"/>
    <col min="3513" max="3513" width="9.140625" style="194"/>
    <col min="3514" max="3514" width="2.85546875" style="194" customWidth="1"/>
    <col min="3515" max="3515" width="3.140625" style="194" customWidth="1"/>
    <col min="3516" max="3516" width="9.140625" style="194"/>
    <col min="3517" max="3517" width="2.85546875" style="194" customWidth="1"/>
    <col min="3518" max="3518" width="3.140625" style="194" customWidth="1"/>
    <col min="3519" max="3519" width="9.140625" style="194"/>
    <col min="3520" max="3520" width="2.85546875" style="194" customWidth="1"/>
    <col min="3521" max="3521" width="3.28515625" style="194" customWidth="1"/>
    <col min="3522" max="3522" width="9.140625" style="194"/>
    <col min="3523" max="3523" width="3.5703125" style="194" customWidth="1"/>
    <col min="3524" max="3524" width="3.7109375" style="194" customWidth="1"/>
    <col min="3525" max="3526" width="9.140625" style="194"/>
    <col min="3527" max="3527" width="35.140625" style="194" customWidth="1"/>
    <col min="3528" max="3745" width="9.140625" style="194"/>
    <col min="3746" max="3746" width="2.85546875" style="194" customWidth="1"/>
    <col min="3747" max="3747" width="3.7109375" style="194" customWidth="1"/>
    <col min="3748" max="3748" width="9.140625" style="194"/>
    <col min="3749" max="3749" width="2.85546875" style="194" customWidth="1"/>
    <col min="3750" max="3750" width="3.7109375" style="194" customWidth="1"/>
    <col min="3751" max="3751" width="9.140625" style="194"/>
    <col min="3752" max="3752" width="2.85546875" style="194" customWidth="1"/>
    <col min="3753" max="3753" width="3.7109375" style="194" customWidth="1"/>
    <col min="3754" max="3754" width="9.140625" style="194"/>
    <col min="3755" max="3755" width="2.85546875" style="194" customWidth="1"/>
    <col min="3756" max="3756" width="3.85546875" style="194" customWidth="1"/>
    <col min="3757" max="3757" width="9.140625" style="194"/>
    <col min="3758" max="3758" width="2.85546875" style="194" customWidth="1"/>
    <col min="3759" max="3759" width="3.85546875" style="194" customWidth="1"/>
    <col min="3760" max="3760" width="9.140625" style="194"/>
    <col min="3761" max="3761" width="2.85546875" style="194" customWidth="1"/>
    <col min="3762" max="3762" width="3.42578125" style="194" customWidth="1"/>
    <col min="3763" max="3763" width="9.140625" style="194"/>
    <col min="3764" max="3764" width="2.85546875" style="194" customWidth="1"/>
    <col min="3765" max="3765" width="3.28515625" style="194" customWidth="1"/>
    <col min="3766" max="3766" width="9.140625" style="194"/>
    <col min="3767" max="3767" width="2.85546875" style="194" customWidth="1"/>
    <col min="3768" max="3768" width="3.140625" style="194" customWidth="1"/>
    <col min="3769" max="3769" width="9.140625" style="194"/>
    <col min="3770" max="3770" width="2.85546875" style="194" customWidth="1"/>
    <col min="3771" max="3771" width="3.140625" style="194" customWidth="1"/>
    <col min="3772" max="3772" width="9.140625" style="194"/>
    <col min="3773" max="3773" width="2.85546875" style="194" customWidth="1"/>
    <col min="3774" max="3774" width="3.140625" style="194" customWidth="1"/>
    <col min="3775" max="3775" width="9.140625" style="194"/>
    <col min="3776" max="3776" width="2.85546875" style="194" customWidth="1"/>
    <col min="3777" max="3777" width="3.28515625" style="194" customWidth="1"/>
    <col min="3778" max="3778" width="9.140625" style="194"/>
    <col min="3779" max="3779" width="3.5703125" style="194" customWidth="1"/>
    <col min="3780" max="3780" width="3.7109375" style="194" customWidth="1"/>
    <col min="3781" max="3782" width="9.140625" style="194"/>
    <col min="3783" max="3783" width="35.140625" style="194" customWidth="1"/>
    <col min="3784" max="4001" width="9.140625" style="194"/>
    <col min="4002" max="4002" width="2.85546875" style="194" customWidth="1"/>
    <col min="4003" max="4003" width="3.7109375" style="194" customWidth="1"/>
    <col min="4004" max="4004" width="9.140625" style="194"/>
    <col min="4005" max="4005" width="2.85546875" style="194" customWidth="1"/>
    <col min="4006" max="4006" width="3.7109375" style="194" customWidth="1"/>
    <col min="4007" max="4007" width="9.140625" style="194"/>
    <col min="4008" max="4008" width="2.85546875" style="194" customWidth="1"/>
    <col min="4009" max="4009" width="3.7109375" style="194" customWidth="1"/>
    <col min="4010" max="4010" width="9.140625" style="194"/>
    <col min="4011" max="4011" width="2.85546875" style="194" customWidth="1"/>
    <col min="4012" max="4012" width="3.85546875" style="194" customWidth="1"/>
    <col min="4013" max="4013" width="9.140625" style="194"/>
    <col min="4014" max="4014" width="2.85546875" style="194" customWidth="1"/>
    <col min="4015" max="4015" width="3.85546875" style="194" customWidth="1"/>
    <col min="4016" max="4016" width="9.140625" style="194"/>
    <col min="4017" max="4017" width="2.85546875" style="194" customWidth="1"/>
    <col min="4018" max="4018" width="3.42578125" style="194" customWidth="1"/>
    <col min="4019" max="4019" width="9.140625" style="194"/>
    <col min="4020" max="4020" width="2.85546875" style="194" customWidth="1"/>
    <col min="4021" max="4021" width="3.28515625" style="194" customWidth="1"/>
    <col min="4022" max="4022" width="9.140625" style="194"/>
    <col min="4023" max="4023" width="2.85546875" style="194" customWidth="1"/>
    <col min="4024" max="4024" width="3.140625" style="194" customWidth="1"/>
    <col min="4025" max="4025" width="9.140625" style="194"/>
    <col min="4026" max="4026" width="2.85546875" style="194" customWidth="1"/>
    <col min="4027" max="4027" width="3.140625" style="194" customWidth="1"/>
    <col min="4028" max="4028" width="9.140625" style="194"/>
    <col min="4029" max="4029" width="2.85546875" style="194" customWidth="1"/>
    <col min="4030" max="4030" width="3.140625" style="194" customWidth="1"/>
    <col min="4031" max="4031" width="9.140625" style="194"/>
    <col min="4032" max="4032" width="2.85546875" style="194" customWidth="1"/>
    <col min="4033" max="4033" width="3.28515625" style="194" customWidth="1"/>
    <col min="4034" max="4034" width="9.140625" style="194"/>
    <col min="4035" max="4035" width="3.5703125" style="194" customWidth="1"/>
    <col min="4036" max="4036" width="3.7109375" style="194" customWidth="1"/>
    <col min="4037" max="4038" width="9.140625" style="194"/>
    <col min="4039" max="4039" width="35.140625" style="194" customWidth="1"/>
    <col min="4040" max="4257" width="9.140625" style="194"/>
    <col min="4258" max="4258" width="2.85546875" style="194" customWidth="1"/>
    <col min="4259" max="4259" width="3.7109375" style="194" customWidth="1"/>
    <col min="4260" max="4260" width="9.140625" style="194"/>
    <col min="4261" max="4261" width="2.85546875" style="194" customWidth="1"/>
    <col min="4262" max="4262" width="3.7109375" style="194" customWidth="1"/>
    <col min="4263" max="4263" width="9.140625" style="194"/>
    <col min="4264" max="4264" width="2.85546875" style="194" customWidth="1"/>
    <col min="4265" max="4265" width="3.7109375" style="194" customWidth="1"/>
    <col min="4266" max="4266" width="9.140625" style="194"/>
    <col min="4267" max="4267" width="2.85546875" style="194" customWidth="1"/>
    <col min="4268" max="4268" width="3.85546875" style="194" customWidth="1"/>
    <col min="4269" max="4269" width="9.140625" style="194"/>
    <col min="4270" max="4270" width="2.85546875" style="194" customWidth="1"/>
    <col min="4271" max="4271" width="3.85546875" style="194" customWidth="1"/>
    <col min="4272" max="4272" width="9.140625" style="194"/>
    <col min="4273" max="4273" width="2.85546875" style="194" customWidth="1"/>
    <col min="4274" max="4274" width="3.42578125" style="194" customWidth="1"/>
    <col min="4275" max="4275" width="9.140625" style="194"/>
    <col min="4276" max="4276" width="2.85546875" style="194" customWidth="1"/>
    <col min="4277" max="4277" width="3.28515625" style="194" customWidth="1"/>
    <col min="4278" max="4278" width="9.140625" style="194"/>
    <col min="4279" max="4279" width="2.85546875" style="194" customWidth="1"/>
    <col min="4280" max="4280" width="3.140625" style="194" customWidth="1"/>
    <col min="4281" max="4281" width="9.140625" style="194"/>
    <col min="4282" max="4282" width="2.85546875" style="194" customWidth="1"/>
    <col min="4283" max="4283" width="3.140625" style="194" customWidth="1"/>
    <col min="4284" max="4284" width="9.140625" style="194"/>
    <col min="4285" max="4285" width="2.85546875" style="194" customWidth="1"/>
    <col min="4286" max="4286" width="3.140625" style="194" customWidth="1"/>
    <col min="4287" max="4287" width="9.140625" style="194"/>
    <col min="4288" max="4288" width="2.85546875" style="194" customWidth="1"/>
    <col min="4289" max="4289" width="3.28515625" style="194" customWidth="1"/>
    <col min="4290" max="4290" width="9.140625" style="194"/>
    <col min="4291" max="4291" width="3.5703125" style="194" customWidth="1"/>
    <col min="4292" max="4292" width="3.7109375" style="194" customWidth="1"/>
    <col min="4293" max="4294" width="9.140625" style="194"/>
    <col min="4295" max="4295" width="35.140625" style="194" customWidth="1"/>
    <col min="4296" max="4513" width="9.140625" style="194"/>
    <col min="4514" max="4514" width="2.85546875" style="194" customWidth="1"/>
    <col min="4515" max="4515" width="3.7109375" style="194" customWidth="1"/>
    <col min="4516" max="4516" width="9.140625" style="194"/>
    <col min="4517" max="4517" width="2.85546875" style="194" customWidth="1"/>
    <col min="4518" max="4518" width="3.7109375" style="194" customWidth="1"/>
    <col min="4519" max="4519" width="9.140625" style="194"/>
    <col min="4520" max="4520" width="2.85546875" style="194" customWidth="1"/>
    <col min="4521" max="4521" width="3.7109375" style="194" customWidth="1"/>
    <col min="4522" max="4522" width="9.140625" style="194"/>
    <col min="4523" max="4523" width="2.85546875" style="194" customWidth="1"/>
    <col min="4524" max="4524" width="3.85546875" style="194" customWidth="1"/>
    <col min="4525" max="4525" width="9.140625" style="194"/>
    <col min="4526" max="4526" width="2.85546875" style="194" customWidth="1"/>
    <col min="4527" max="4527" width="3.85546875" style="194" customWidth="1"/>
    <col min="4528" max="4528" width="9.140625" style="194"/>
    <col min="4529" max="4529" width="2.85546875" style="194" customWidth="1"/>
    <col min="4530" max="4530" width="3.42578125" style="194" customWidth="1"/>
    <col min="4531" max="4531" width="9.140625" style="194"/>
    <col min="4532" max="4532" width="2.85546875" style="194" customWidth="1"/>
    <col min="4533" max="4533" width="3.28515625" style="194" customWidth="1"/>
    <col min="4534" max="4534" width="9.140625" style="194"/>
    <col min="4535" max="4535" width="2.85546875" style="194" customWidth="1"/>
    <col min="4536" max="4536" width="3.140625" style="194" customWidth="1"/>
    <col min="4537" max="4537" width="9.140625" style="194"/>
    <col min="4538" max="4538" width="2.85546875" style="194" customWidth="1"/>
    <col min="4539" max="4539" width="3.140625" style="194" customWidth="1"/>
    <col min="4540" max="4540" width="9.140625" style="194"/>
    <col min="4541" max="4541" width="2.85546875" style="194" customWidth="1"/>
    <col min="4542" max="4542" width="3.140625" style="194" customWidth="1"/>
    <col min="4543" max="4543" width="9.140625" style="194"/>
    <col min="4544" max="4544" width="2.85546875" style="194" customWidth="1"/>
    <col min="4545" max="4545" width="3.28515625" style="194" customWidth="1"/>
    <col min="4546" max="4546" width="9.140625" style="194"/>
    <col min="4547" max="4547" width="3.5703125" style="194" customWidth="1"/>
    <col min="4548" max="4548" width="3.7109375" style="194" customWidth="1"/>
    <col min="4549" max="4550" width="9.140625" style="194"/>
    <col min="4551" max="4551" width="35.140625" style="194" customWidth="1"/>
    <col min="4552" max="4769" width="9.140625" style="194"/>
    <col min="4770" max="4770" width="2.85546875" style="194" customWidth="1"/>
    <col min="4771" max="4771" width="3.7109375" style="194" customWidth="1"/>
    <col min="4772" max="4772" width="9.140625" style="194"/>
    <col min="4773" max="4773" width="2.85546875" style="194" customWidth="1"/>
    <col min="4774" max="4774" width="3.7109375" style="194" customWidth="1"/>
    <col min="4775" max="4775" width="9.140625" style="194"/>
    <col min="4776" max="4776" width="2.85546875" style="194" customWidth="1"/>
    <col min="4777" max="4777" width="3.7109375" style="194" customWidth="1"/>
    <col min="4778" max="4778" width="9.140625" style="194"/>
    <col min="4779" max="4779" width="2.85546875" style="194" customWidth="1"/>
    <col min="4780" max="4780" width="3.85546875" style="194" customWidth="1"/>
    <col min="4781" max="4781" width="9.140625" style="194"/>
    <col min="4782" max="4782" width="2.85546875" style="194" customWidth="1"/>
    <col min="4783" max="4783" width="3.85546875" style="194" customWidth="1"/>
    <col min="4784" max="4784" width="9.140625" style="194"/>
    <col min="4785" max="4785" width="2.85546875" style="194" customWidth="1"/>
    <col min="4786" max="4786" width="3.42578125" style="194" customWidth="1"/>
    <col min="4787" max="4787" width="9.140625" style="194"/>
    <col min="4788" max="4788" width="2.85546875" style="194" customWidth="1"/>
    <col min="4789" max="4789" width="3.28515625" style="194" customWidth="1"/>
    <col min="4790" max="4790" width="9.140625" style="194"/>
    <col min="4791" max="4791" width="2.85546875" style="194" customWidth="1"/>
    <col min="4792" max="4792" width="3.140625" style="194" customWidth="1"/>
    <col min="4793" max="4793" width="9.140625" style="194"/>
    <col min="4794" max="4794" width="2.85546875" style="194" customWidth="1"/>
    <col min="4795" max="4795" width="3.140625" style="194" customWidth="1"/>
    <col min="4796" max="4796" width="9.140625" style="194"/>
    <col min="4797" max="4797" width="2.85546875" style="194" customWidth="1"/>
    <col min="4798" max="4798" width="3.140625" style="194" customWidth="1"/>
    <col min="4799" max="4799" width="9.140625" style="194"/>
    <col min="4800" max="4800" width="2.85546875" style="194" customWidth="1"/>
    <col min="4801" max="4801" width="3.28515625" style="194" customWidth="1"/>
    <col min="4802" max="4802" width="9.140625" style="194"/>
    <col min="4803" max="4803" width="3.5703125" style="194" customWidth="1"/>
    <col min="4804" max="4804" width="3.7109375" style="194" customWidth="1"/>
    <col min="4805" max="4806" width="9.140625" style="194"/>
    <col min="4807" max="4807" width="35.140625" style="194" customWidth="1"/>
    <col min="4808" max="5025" width="9.140625" style="194"/>
    <col min="5026" max="5026" width="2.85546875" style="194" customWidth="1"/>
    <col min="5027" max="5027" width="3.7109375" style="194" customWidth="1"/>
    <col min="5028" max="5028" width="9.140625" style="194"/>
    <col min="5029" max="5029" width="2.85546875" style="194" customWidth="1"/>
    <col min="5030" max="5030" width="3.7109375" style="194" customWidth="1"/>
    <col min="5031" max="5031" width="9.140625" style="194"/>
    <col min="5032" max="5032" width="2.85546875" style="194" customWidth="1"/>
    <col min="5033" max="5033" width="3.7109375" style="194" customWidth="1"/>
    <col min="5034" max="5034" width="9.140625" style="194"/>
    <col min="5035" max="5035" width="2.85546875" style="194" customWidth="1"/>
    <col min="5036" max="5036" width="3.85546875" style="194" customWidth="1"/>
    <col min="5037" max="5037" width="9.140625" style="194"/>
    <col min="5038" max="5038" width="2.85546875" style="194" customWidth="1"/>
    <col min="5039" max="5039" width="3.85546875" style="194" customWidth="1"/>
    <col min="5040" max="5040" width="9.140625" style="194"/>
    <col min="5041" max="5041" width="2.85546875" style="194" customWidth="1"/>
    <col min="5042" max="5042" width="3.42578125" style="194" customWidth="1"/>
    <col min="5043" max="5043" width="9.140625" style="194"/>
    <col min="5044" max="5044" width="2.85546875" style="194" customWidth="1"/>
    <col min="5045" max="5045" width="3.28515625" style="194" customWidth="1"/>
    <col min="5046" max="5046" width="9.140625" style="194"/>
    <col min="5047" max="5047" width="2.85546875" style="194" customWidth="1"/>
    <col min="5048" max="5048" width="3.140625" style="194" customWidth="1"/>
    <col min="5049" max="5049" width="9.140625" style="194"/>
    <col min="5050" max="5050" width="2.85546875" style="194" customWidth="1"/>
    <col min="5051" max="5051" width="3.140625" style="194" customWidth="1"/>
    <col min="5052" max="5052" width="9.140625" style="194"/>
    <col min="5053" max="5053" width="2.85546875" style="194" customWidth="1"/>
    <col min="5054" max="5054" width="3.140625" style="194" customWidth="1"/>
    <col min="5055" max="5055" width="9.140625" style="194"/>
    <col min="5056" max="5056" width="2.85546875" style="194" customWidth="1"/>
    <col min="5057" max="5057" width="3.28515625" style="194" customWidth="1"/>
    <col min="5058" max="5058" width="9.140625" style="194"/>
    <col min="5059" max="5059" width="3.5703125" style="194" customWidth="1"/>
    <col min="5060" max="5060" width="3.7109375" style="194" customWidth="1"/>
    <col min="5061" max="5062" width="9.140625" style="194"/>
    <col min="5063" max="5063" width="35.140625" style="194" customWidth="1"/>
    <col min="5064" max="5281" width="9.140625" style="194"/>
    <col min="5282" max="5282" width="2.85546875" style="194" customWidth="1"/>
    <col min="5283" max="5283" width="3.7109375" style="194" customWidth="1"/>
    <col min="5284" max="5284" width="9.140625" style="194"/>
    <col min="5285" max="5285" width="2.85546875" style="194" customWidth="1"/>
    <col min="5286" max="5286" width="3.7109375" style="194" customWidth="1"/>
    <col min="5287" max="5287" width="9.140625" style="194"/>
    <col min="5288" max="5288" width="2.85546875" style="194" customWidth="1"/>
    <col min="5289" max="5289" width="3.7109375" style="194" customWidth="1"/>
    <col min="5290" max="5290" width="9.140625" style="194"/>
    <col min="5291" max="5291" width="2.85546875" style="194" customWidth="1"/>
    <col min="5292" max="5292" width="3.85546875" style="194" customWidth="1"/>
    <col min="5293" max="5293" width="9.140625" style="194"/>
    <col min="5294" max="5294" width="2.85546875" style="194" customWidth="1"/>
    <col min="5295" max="5295" width="3.85546875" style="194" customWidth="1"/>
    <col min="5296" max="5296" width="9.140625" style="194"/>
    <col min="5297" max="5297" width="2.85546875" style="194" customWidth="1"/>
    <col min="5298" max="5298" width="3.42578125" style="194" customWidth="1"/>
    <col min="5299" max="5299" width="9.140625" style="194"/>
    <col min="5300" max="5300" width="2.85546875" style="194" customWidth="1"/>
    <col min="5301" max="5301" width="3.28515625" style="194" customWidth="1"/>
    <col min="5302" max="5302" width="9.140625" style="194"/>
    <col min="5303" max="5303" width="2.85546875" style="194" customWidth="1"/>
    <col min="5304" max="5304" width="3.140625" style="194" customWidth="1"/>
    <col min="5305" max="5305" width="9.140625" style="194"/>
    <col min="5306" max="5306" width="2.85546875" style="194" customWidth="1"/>
    <col min="5307" max="5307" width="3.140625" style="194" customWidth="1"/>
    <col min="5308" max="5308" width="9.140625" style="194"/>
    <col min="5309" max="5309" width="2.85546875" style="194" customWidth="1"/>
    <col min="5310" max="5310" width="3.140625" style="194" customWidth="1"/>
    <col min="5311" max="5311" width="9.140625" style="194"/>
    <col min="5312" max="5312" width="2.85546875" style="194" customWidth="1"/>
    <col min="5313" max="5313" width="3.28515625" style="194" customWidth="1"/>
    <col min="5314" max="5314" width="9.140625" style="194"/>
    <col min="5315" max="5315" width="3.5703125" style="194" customWidth="1"/>
    <col min="5316" max="5316" width="3.7109375" style="194" customWidth="1"/>
    <col min="5317" max="5318" width="9.140625" style="194"/>
    <col min="5319" max="5319" width="35.140625" style="194" customWidth="1"/>
    <col min="5320" max="5537" width="9.140625" style="194"/>
    <col min="5538" max="5538" width="2.85546875" style="194" customWidth="1"/>
    <col min="5539" max="5539" width="3.7109375" style="194" customWidth="1"/>
    <col min="5540" max="5540" width="9.140625" style="194"/>
    <col min="5541" max="5541" width="2.85546875" style="194" customWidth="1"/>
    <col min="5542" max="5542" width="3.7109375" style="194" customWidth="1"/>
    <col min="5543" max="5543" width="9.140625" style="194"/>
    <col min="5544" max="5544" width="2.85546875" style="194" customWidth="1"/>
    <col min="5545" max="5545" width="3.7109375" style="194" customWidth="1"/>
    <col min="5546" max="5546" width="9.140625" style="194"/>
    <col min="5547" max="5547" width="2.85546875" style="194" customWidth="1"/>
    <col min="5548" max="5548" width="3.85546875" style="194" customWidth="1"/>
    <col min="5549" max="5549" width="9.140625" style="194"/>
    <col min="5550" max="5550" width="2.85546875" style="194" customWidth="1"/>
    <col min="5551" max="5551" width="3.85546875" style="194" customWidth="1"/>
    <col min="5552" max="5552" width="9.140625" style="194"/>
    <col min="5553" max="5553" width="2.85546875" style="194" customWidth="1"/>
    <col min="5554" max="5554" width="3.42578125" style="194" customWidth="1"/>
    <col min="5555" max="5555" width="9.140625" style="194"/>
    <col min="5556" max="5556" width="2.85546875" style="194" customWidth="1"/>
    <col min="5557" max="5557" width="3.28515625" style="194" customWidth="1"/>
    <col min="5558" max="5558" width="9.140625" style="194"/>
    <col min="5559" max="5559" width="2.85546875" style="194" customWidth="1"/>
    <col min="5560" max="5560" width="3.140625" style="194" customWidth="1"/>
    <col min="5561" max="5561" width="9.140625" style="194"/>
    <col min="5562" max="5562" width="2.85546875" style="194" customWidth="1"/>
    <col min="5563" max="5563" width="3.140625" style="194" customWidth="1"/>
    <col min="5564" max="5564" width="9.140625" style="194"/>
    <col min="5565" max="5565" width="2.85546875" style="194" customWidth="1"/>
    <col min="5566" max="5566" width="3.140625" style="194" customWidth="1"/>
    <col min="5567" max="5567" width="9.140625" style="194"/>
    <col min="5568" max="5568" width="2.85546875" style="194" customWidth="1"/>
    <col min="5569" max="5569" width="3.28515625" style="194" customWidth="1"/>
    <col min="5570" max="5570" width="9.140625" style="194"/>
    <col min="5571" max="5571" width="3.5703125" style="194" customWidth="1"/>
    <col min="5572" max="5572" width="3.7109375" style="194" customWidth="1"/>
    <col min="5573" max="5574" width="9.140625" style="194"/>
    <col min="5575" max="5575" width="35.140625" style="194" customWidth="1"/>
    <col min="5576" max="5793" width="9.140625" style="194"/>
    <col min="5794" max="5794" width="2.85546875" style="194" customWidth="1"/>
    <col min="5795" max="5795" width="3.7109375" style="194" customWidth="1"/>
    <col min="5796" max="5796" width="9.140625" style="194"/>
    <col min="5797" max="5797" width="2.85546875" style="194" customWidth="1"/>
    <col min="5798" max="5798" width="3.7109375" style="194" customWidth="1"/>
    <col min="5799" max="5799" width="9.140625" style="194"/>
    <col min="5800" max="5800" width="2.85546875" style="194" customWidth="1"/>
    <col min="5801" max="5801" width="3.7109375" style="194" customWidth="1"/>
    <col min="5802" max="5802" width="9.140625" style="194"/>
    <col min="5803" max="5803" width="2.85546875" style="194" customWidth="1"/>
    <col min="5804" max="5804" width="3.85546875" style="194" customWidth="1"/>
    <col min="5805" max="5805" width="9.140625" style="194"/>
    <col min="5806" max="5806" width="2.85546875" style="194" customWidth="1"/>
    <col min="5807" max="5807" width="3.85546875" style="194" customWidth="1"/>
    <col min="5808" max="5808" width="9.140625" style="194"/>
    <col min="5809" max="5809" width="2.85546875" style="194" customWidth="1"/>
    <col min="5810" max="5810" width="3.42578125" style="194" customWidth="1"/>
    <col min="5811" max="5811" width="9.140625" style="194"/>
    <col min="5812" max="5812" width="2.85546875" style="194" customWidth="1"/>
    <col min="5813" max="5813" width="3.28515625" style="194" customWidth="1"/>
    <col min="5814" max="5814" width="9.140625" style="194"/>
    <col min="5815" max="5815" width="2.85546875" style="194" customWidth="1"/>
    <col min="5816" max="5816" width="3.140625" style="194" customWidth="1"/>
    <col min="5817" max="5817" width="9.140625" style="194"/>
    <col min="5818" max="5818" width="2.85546875" style="194" customWidth="1"/>
    <col min="5819" max="5819" width="3.140625" style="194" customWidth="1"/>
    <col min="5820" max="5820" width="9.140625" style="194"/>
    <col min="5821" max="5821" width="2.85546875" style="194" customWidth="1"/>
    <col min="5822" max="5822" width="3.140625" style="194" customWidth="1"/>
    <col min="5823" max="5823" width="9.140625" style="194"/>
    <col min="5824" max="5824" width="2.85546875" style="194" customWidth="1"/>
    <col min="5825" max="5825" width="3.28515625" style="194" customWidth="1"/>
    <col min="5826" max="5826" width="9.140625" style="194"/>
    <col min="5827" max="5827" width="3.5703125" style="194" customWidth="1"/>
    <col min="5828" max="5828" width="3.7109375" style="194" customWidth="1"/>
    <col min="5829" max="5830" width="9.140625" style="194"/>
    <col min="5831" max="5831" width="35.140625" style="194" customWidth="1"/>
    <col min="5832" max="6049" width="9.140625" style="194"/>
    <col min="6050" max="6050" width="2.85546875" style="194" customWidth="1"/>
    <col min="6051" max="6051" width="3.7109375" style="194" customWidth="1"/>
    <col min="6052" max="6052" width="9.140625" style="194"/>
    <col min="6053" max="6053" width="2.85546875" style="194" customWidth="1"/>
    <col min="6054" max="6054" width="3.7109375" style="194" customWidth="1"/>
    <col min="6055" max="6055" width="9.140625" style="194"/>
    <col min="6056" max="6056" width="2.85546875" style="194" customWidth="1"/>
    <col min="6057" max="6057" width="3.7109375" style="194" customWidth="1"/>
    <col min="6058" max="6058" width="9.140625" style="194"/>
    <col min="6059" max="6059" width="2.85546875" style="194" customWidth="1"/>
    <col min="6060" max="6060" width="3.85546875" style="194" customWidth="1"/>
    <col min="6061" max="6061" width="9.140625" style="194"/>
    <col min="6062" max="6062" width="2.85546875" style="194" customWidth="1"/>
    <col min="6063" max="6063" width="3.85546875" style="194" customWidth="1"/>
    <col min="6064" max="6064" width="9.140625" style="194"/>
    <col min="6065" max="6065" width="2.85546875" style="194" customWidth="1"/>
    <col min="6066" max="6066" width="3.42578125" style="194" customWidth="1"/>
    <col min="6067" max="6067" width="9.140625" style="194"/>
    <col min="6068" max="6068" width="2.85546875" style="194" customWidth="1"/>
    <col min="6069" max="6069" width="3.28515625" style="194" customWidth="1"/>
    <col min="6070" max="6070" width="9.140625" style="194"/>
    <col min="6071" max="6071" width="2.85546875" style="194" customWidth="1"/>
    <col min="6072" max="6072" width="3.140625" style="194" customWidth="1"/>
    <col min="6073" max="6073" width="9.140625" style="194"/>
    <col min="6074" max="6074" width="2.85546875" style="194" customWidth="1"/>
    <col min="6075" max="6075" width="3.140625" style="194" customWidth="1"/>
    <col min="6076" max="6076" width="9.140625" style="194"/>
    <col min="6077" max="6077" width="2.85546875" style="194" customWidth="1"/>
    <col min="6078" max="6078" width="3.140625" style="194" customWidth="1"/>
    <col min="6079" max="6079" width="9.140625" style="194"/>
    <col min="6080" max="6080" width="2.85546875" style="194" customWidth="1"/>
    <col min="6081" max="6081" width="3.28515625" style="194" customWidth="1"/>
    <col min="6082" max="6082" width="9.140625" style="194"/>
    <col min="6083" max="6083" width="3.5703125" style="194" customWidth="1"/>
    <col min="6084" max="6084" width="3.7109375" style="194" customWidth="1"/>
    <col min="6085" max="6086" width="9.140625" style="194"/>
    <col min="6087" max="6087" width="35.140625" style="194" customWidth="1"/>
    <col min="6088" max="6305" width="9.140625" style="194"/>
    <col min="6306" max="6306" width="2.85546875" style="194" customWidth="1"/>
    <col min="6307" max="6307" width="3.7109375" style="194" customWidth="1"/>
    <col min="6308" max="6308" width="9.140625" style="194"/>
    <col min="6309" max="6309" width="2.85546875" style="194" customWidth="1"/>
    <col min="6310" max="6310" width="3.7109375" style="194" customWidth="1"/>
    <col min="6311" max="6311" width="9.140625" style="194"/>
    <col min="6312" max="6312" width="2.85546875" style="194" customWidth="1"/>
    <col min="6313" max="6313" width="3.7109375" style="194" customWidth="1"/>
    <col min="6314" max="6314" width="9.140625" style="194"/>
    <col min="6315" max="6315" width="2.85546875" style="194" customWidth="1"/>
    <col min="6316" max="6316" width="3.85546875" style="194" customWidth="1"/>
    <col min="6317" max="6317" width="9.140625" style="194"/>
    <col min="6318" max="6318" width="2.85546875" style="194" customWidth="1"/>
    <col min="6319" max="6319" width="3.85546875" style="194" customWidth="1"/>
    <col min="6320" max="6320" width="9.140625" style="194"/>
    <col min="6321" max="6321" width="2.85546875" style="194" customWidth="1"/>
    <col min="6322" max="6322" width="3.42578125" style="194" customWidth="1"/>
    <col min="6323" max="6323" width="9.140625" style="194"/>
    <col min="6324" max="6324" width="2.85546875" style="194" customWidth="1"/>
    <col min="6325" max="6325" width="3.28515625" style="194" customWidth="1"/>
    <col min="6326" max="6326" width="9.140625" style="194"/>
    <col min="6327" max="6327" width="2.85546875" style="194" customWidth="1"/>
    <col min="6328" max="6328" width="3.140625" style="194" customWidth="1"/>
    <col min="6329" max="6329" width="9.140625" style="194"/>
    <col min="6330" max="6330" width="2.85546875" style="194" customWidth="1"/>
    <col min="6331" max="6331" width="3.140625" style="194" customWidth="1"/>
    <col min="6332" max="6332" width="9.140625" style="194"/>
    <col min="6333" max="6333" width="2.85546875" style="194" customWidth="1"/>
    <col min="6334" max="6334" width="3.140625" style="194" customWidth="1"/>
    <col min="6335" max="6335" width="9.140625" style="194"/>
    <col min="6336" max="6336" width="2.85546875" style="194" customWidth="1"/>
    <col min="6337" max="6337" width="3.28515625" style="194" customWidth="1"/>
    <col min="6338" max="6338" width="9.140625" style="194"/>
    <col min="6339" max="6339" width="3.5703125" style="194" customWidth="1"/>
    <col min="6340" max="6340" width="3.7109375" style="194" customWidth="1"/>
    <col min="6341" max="6342" width="9.140625" style="194"/>
    <col min="6343" max="6343" width="35.140625" style="194" customWidth="1"/>
    <col min="6344" max="6561" width="9.140625" style="194"/>
    <col min="6562" max="6562" width="2.85546875" style="194" customWidth="1"/>
    <col min="6563" max="6563" width="3.7109375" style="194" customWidth="1"/>
    <col min="6564" max="6564" width="9.140625" style="194"/>
    <col min="6565" max="6565" width="2.85546875" style="194" customWidth="1"/>
    <col min="6566" max="6566" width="3.7109375" style="194" customWidth="1"/>
    <col min="6567" max="6567" width="9.140625" style="194"/>
    <col min="6568" max="6568" width="2.85546875" style="194" customWidth="1"/>
    <col min="6569" max="6569" width="3.7109375" style="194" customWidth="1"/>
    <col min="6570" max="6570" width="9.140625" style="194"/>
    <col min="6571" max="6571" width="2.85546875" style="194" customWidth="1"/>
    <col min="6572" max="6572" width="3.85546875" style="194" customWidth="1"/>
    <col min="6573" max="6573" width="9.140625" style="194"/>
    <col min="6574" max="6574" width="2.85546875" style="194" customWidth="1"/>
    <col min="6575" max="6575" width="3.85546875" style="194" customWidth="1"/>
    <col min="6576" max="6576" width="9.140625" style="194"/>
    <col min="6577" max="6577" width="2.85546875" style="194" customWidth="1"/>
    <col min="6578" max="6578" width="3.42578125" style="194" customWidth="1"/>
    <col min="6579" max="6579" width="9.140625" style="194"/>
    <col min="6580" max="6580" width="2.85546875" style="194" customWidth="1"/>
    <col min="6581" max="6581" width="3.28515625" style="194" customWidth="1"/>
    <col min="6582" max="6582" width="9.140625" style="194"/>
    <col min="6583" max="6583" width="2.85546875" style="194" customWidth="1"/>
    <col min="6584" max="6584" width="3.140625" style="194" customWidth="1"/>
    <col min="6585" max="6585" width="9.140625" style="194"/>
    <col min="6586" max="6586" width="2.85546875" style="194" customWidth="1"/>
    <col min="6587" max="6587" width="3.140625" style="194" customWidth="1"/>
    <col min="6588" max="6588" width="9.140625" style="194"/>
    <col min="6589" max="6589" width="2.85546875" style="194" customWidth="1"/>
    <col min="6590" max="6590" width="3.140625" style="194" customWidth="1"/>
    <col min="6591" max="6591" width="9.140625" style="194"/>
    <col min="6592" max="6592" width="2.85546875" style="194" customWidth="1"/>
    <col min="6593" max="6593" width="3.28515625" style="194" customWidth="1"/>
    <col min="6594" max="6594" width="9.140625" style="194"/>
    <col min="6595" max="6595" width="3.5703125" style="194" customWidth="1"/>
    <col min="6596" max="6596" width="3.7109375" style="194" customWidth="1"/>
    <col min="6597" max="6598" width="9.140625" style="194"/>
    <col min="6599" max="6599" width="35.140625" style="194" customWidth="1"/>
    <col min="6600" max="6817" width="9.140625" style="194"/>
    <col min="6818" max="6818" width="2.85546875" style="194" customWidth="1"/>
    <col min="6819" max="6819" width="3.7109375" style="194" customWidth="1"/>
    <col min="6820" max="6820" width="9.140625" style="194"/>
    <col min="6821" max="6821" width="2.85546875" style="194" customWidth="1"/>
    <col min="6822" max="6822" width="3.7109375" style="194" customWidth="1"/>
    <col min="6823" max="6823" width="9.140625" style="194"/>
    <col min="6824" max="6824" width="2.85546875" style="194" customWidth="1"/>
    <col min="6825" max="6825" width="3.7109375" style="194" customWidth="1"/>
    <col min="6826" max="6826" width="9.140625" style="194"/>
    <col min="6827" max="6827" width="2.85546875" style="194" customWidth="1"/>
    <col min="6828" max="6828" width="3.85546875" style="194" customWidth="1"/>
    <col min="6829" max="6829" width="9.140625" style="194"/>
    <col min="6830" max="6830" width="2.85546875" style="194" customWidth="1"/>
    <col min="6831" max="6831" width="3.85546875" style="194" customWidth="1"/>
    <col min="6832" max="6832" width="9.140625" style="194"/>
    <col min="6833" max="6833" width="2.85546875" style="194" customWidth="1"/>
    <col min="6834" max="6834" width="3.42578125" style="194" customWidth="1"/>
    <col min="6835" max="6835" width="9.140625" style="194"/>
    <col min="6836" max="6836" width="2.85546875" style="194" customWidth="1"/>
    <col min="6837" max="6837" width="3.28515625" style="194" customWidth="1"/>
    <col min="6838" max="6838" width="9.140625" style="194"/>
    <col min="6839" max="6839" width="2.85546875" style="194" customWidth="1"/>
    <col min="6840" max="6840" width="3.140625" style="194" customWidth="1"/>
    <col min="6841" max="6841" width="9.140625" style="194"/>
    <col min="6842" max="6842" width="2.85546875" style="194" customWidth="1"/>
    <col min="6843" max="6843" width="3.140625" style="194" customWidth="1"/>
    <col min="6844" max="6844" width="9.140625" style="194"/>
    <col min="6845" max="6845" width="2.85546875" style="194" customWidth="1"/>
    <col min="6846" max="6846" width="3.140625" style="194" customWidth="1"/>
    <col min="6847" max="6847" width="9.140625" style="194"/>
    <col min="6848" max="6848" width="2.85546875" style="194" customWidth="1"/>
    <col min="6849" max="6849" width="3.28515625" style="194" customWidth="1"/>
    <col min="6850" max="6850" width="9.140625" style="194"/>
    <col min="6851" max="6851" width="3.5703125" style="194" customWidth="1"/>
    <col min="6852" max="6852" width="3.7109375" style="194" customWidth="1"/>
    <col min="6853" max="6854" width="9.140625" style="194"/>
    <col min="6855" max="6855" width="35.140625" style="194" customWidth="1"/>
    <col min="6856" max="7073" width="9.140625" style="194"/>
    <col min="7074" max="7074" width="2.85546875" style="194" customWidth="1"/>
    <col min="7075" max="7075" width="3.7109375" style="194" customWidth="1"/>
    <col min="7076" max="7076" width="9.140625" style="194"/>
    <col min="7077" max="7077" width="2.85546875" style="194" customWidth="1"/>
    <col min="7078" max="7078" width="3.7109375" style="194" customWidth="1"/>
    <col min="7079" max="7079" width="9.140625" style="194"/>
    <col min="7080" max="7080" width="2.85546875" style="194" customWidth="1"/>
    <col min="7081" max="7081" width="3.7109375" style="194" customWidth="1"/>
    <col min="7082" max="7082" width="9.140625" style="194"/>
    <col min="7083" max="7083" width="2.85546875" style="194" customWidth="1"/>
    <col min="7084" max="7084" width="3.85546875" style="194" customWidth="1"/>
    <col min="7085" max="7085" width="9.140625" style="194"/>
    <col min="7086" max="7086" width="2.85546875" style="194" customWidth="1"/>
    <col min="7087" max="7087" width="3.85546875" style="194" customWidth="1"/>
    <col min="7088" max="7088" width="9.140625" style="194"/>
    <col min="7089" max="7089" width="2.85546875" style="194" customWidth="1"/>
    <col min="7090" max="7090" width="3.42578125" style="194" customWidth="1"/>
    <col min="7091" max="7091" width="9.140625" style="194"/>
    <col min="7092" max="7092" width="2.85546875" style="194" customWidth="1"/>
    <col min="7093" max="7093" width="3.28515625" style="194" customWidth="1"/>
    <col min="7094" max="7094" width="9.140625" style="194"/>
    <col min="7095" max="7095" width="2.85546875" style="194" customWidth="1"/>
    <col min="7096" max="7096" width="3.140625" style="194" customWidth="1"/>
    <col min="7097" max="7097" width="9.140625" style="194"/>
    <col min="7098" max="7098" width="2.85546875" style="194" customWidth="1"/>
    <col min="7099" max="7099" width="3.140625" style="194" customWidth="1"/>
    <col min="7100" max="7100" width="9.140625" style="194"/>
    <col min="7101" max="7101" width="2.85546875" style="194" customWidth="1"/>
    <col min="7102" max="7102" width="3.140625" style="194" customWidth="1"/>
    <col min="7103" max="7103" width="9.140625" style="194"/>
    <col min="7104" max="7104" width="2.85546875" style="194" customWidth="1"/>
    <col min="7105" max="7105" width="3.28515625" style="194" customWidth="1"/>
    <col min="7106" max="7106" width="9.140625" style="194"/>
    <col min="7107" max="7107" width="3.5703125" style="194" customWidth="1"/>
    <col min="7108" max="7108" width="3.7109375" style="194" customWidth="1"/>
    <col min="7109" max="7110" width="9.140625" style="194"/>
    <col min="7111" max="7111" width="35.140625" style="194" customWidth="1"/>
    <col min="7112" max="7329" width="9.140625" style="194"/>
    <col min="7330" max="7330" width="2.85546875" style="194" customWidth="1"/>
    <col min="7331" max="7331" width="3.7109375" style="194" customWidth="1"/>
    <col min="7332" max="7332" width="9.140625" style="194"/>
    <col min="7333" max="7333" width="2.85546875" style="194" customWidth="1"/>
    <col min="7334" max="7334" width="3.7109375" style="194" customWidth="1"/>
    <col min="7335" max="7335" width="9.140625" style="194"/>
    <col min="7336" max="7336" width="2.85546875" style="194" customWidth="1"/>
    <col min="7337" max="7337" width="3.7109375" style="194" customWidth="1"/>
    <col min="7338" max="7338" width="9.140625" style="194"/>
    <col min="7339" max="7339" width="2.85546875" style="194" customWidth="1"/>
    <col min="7340" max="7340" width="3.85546875" style="194" customWidth="1"/>
    <col min="7341" max="7341" width="9.140625" style="194"/>
    <col min="7342" max="7342" width="2.85546875" style="194" customWidth="1"/>
    <col min="7343" max="7343" width="3.85546875" style="194" customWidth="1"/>
    <col min="7344" max="7344" width="9.140625" style="194"/>
    <col min="7345" max="7345" width="2.85546875" style="194" customWidth="1"/>
    <col min="7346" max="7346" width="3.42578125" style="194" customWidth="1"/>
    <col min="7347" max="7347" width="9.140625" style="194"/>
    <col min="7348" max="7348" width="2.85546875" style="194" customWidth="1"/>
    <col min="7349" max="7349" width="3.28515625" style="194" customWidth="1"/>
    <col min="7350" max="7350" width="9.140625" style="194"/>
    <col min="7351" max="7351" width="2.85546875" style="194" customWidth="1"/>
    <col min="7352" max="7352" width="3.140625" style="194" customWidth="1"/>
    <col min="7353" max="7353" width="9.140625" style="194"/>
    <col min="7354" max="7354" width="2.85546875" style="194" customWidth="1"/>
    <col min="7355" max="7355" width="3.140625" style="194" customWidth="1"/>
    <col min="7356" max="7356" width="9.140625" style="194"/>
    <col min="7357" max="7357" width="2.85546875" style="194" customWidth="1"/>
    <col min="7358" max="7358" width="3.140625" style="194" customWidth="1"/>
    <col min="7359" max="7359" width="9.140625" style="194"/>
    <col min="7360" max="7360" width="2.85546875" style="194" customWidth="1"/>
    <col min="7361" max="7361" width="3.28515625" style="194" customWidth="1"/>
    <col min="7362" max="7362" width="9.140625" style="194"/>
    <col min="7363" max="7363" width="3.5703125" style="194" customWidth="1"/>
    <col min="7364" max="7364" width="3.7109375" style="194" customWidth="1"/>
    <col min="7365" max="7366" width="9.140625" style="194"/>
    <col min="7367" max="7367" width="35.140625" style="194" customWidth="1"/>
    <col min="7368" max="7585" width="9.140625" style="194"/>
    <col min="7586" max="7586" width="2.85546875" style="194" customWidth="1"/>
    <col min="7587" max="7587" width="3.7109375" style="194" customWidth="1"/>
    <col min="7588" max="7588" width="9.140625" style="194"/>
    <col min="7589" max="7589" width="2.85546875" style="194" customWidth="1"/>
    <col min="7590" max="7590" width="3.7109375" style="194" customWidth="1"/>
    <col min="7591" max="7591" width="9.140625" style="194"/>
    <col min="7592" max="7592" width="2.85546875" style="194" customWidth="1"/>
    <col min="7593" max="7593" width="3.7109375" style="194" customWidth="1"/>
    <col min="7594" max="7594" width="9.140625" style="194"/>
    <col min="7595" max="7595" width="2.85546875" style="194" customWidth="1"/>
    <col min="7596" max="7596" width="3.85546875" style="194" customWidth="1"/>
    <col min="7597" max="7597" width="9.140625" style="194"/>
    <col min="7598" max="7598" width="2.85546875" style="194" customWidth="1"/>
    <col min="7599" max="7599" width="3.85546875" style="194" customWidth="1"/>
    <col min="7600" max="7600" width="9.140625" style="194"/>
    <col min="7601" max="7601" width="2.85546875" style="194" customWidth="1"/>
    <col min="7602" max="7602" width="3.42578125" style="194" customWidth="1"/>
    <col min="7603" max="7603" width="9.140625" style="194"/>
    <col min="7604" max="7604" width="2.85546875" style="194" customWidth="1"/>
    <col min="7605" max="7605" width="3.28515625" style="194" customWidth="1"/>
    <col min="7606" max="7606" width="9.140625" style="194"/>
    <col min="7607" max="7607" width="2.85546875" style="194" customWidth="1"/>
    <col min="7608" max="7608" width="3.140625" style="194" customWidth="1"/>
    <col min="7609" max="7609" width="9.140625" style="194"/>
    <col min="7610" max="7610" width="2.85546875" style="194" customWidth="1"/>
    <col min="7611" max="7611" width="3.140625" style="194" customWidth="1"/>
    <col min="7612" max="7612" width="9.140625" style="194"/>
    <col min="7613" max="7613" width="2.85546875" style="194" customWidth="1"/>
    <col min="7614" max="7614" width="3.140625" style="194" customWidth="1"/>
    <col min="7615" max="7615" width="9.140625" style="194"/>
    <col min="7616" max="7616" width="2.85546875" style="194" customWidth="1"/>
    <col min="7617" max="7617" width="3.28515625" style="194" customWidth="1"/>
    <col min="7618" max="7618" width="9.140625" style="194"/>
    <col min="7619" max="7619" width="3.5703125" style="194" customWidth="1"/>
    <col min="7620" max="7620" width="3.7109375" style="194" customWidth="1"/>
    <col min="7621" max="7622" width="9.140625" style="194"/>
    <col min="7623" max="7623" width="35.140625" style="194" customWidth="1"/>
    <col min="7624" max="7841" width="9.140625" style="194"/>
    <col min="7842" max="7842" width="2.85546875" style="194" customWidth="1"/>
    <col min="7843" max="7843" width="3.7109375" style="194" customWidth="1"/>
    <col min="7844" max="7844" width="9.140625" style="194"/>
    <col min="7845" max="7845" width="2.85546875" style="194" customWidth="1"/>
    <col min="7846" max="7846" width="3.7109375" style="194" customWidth="1"/>
    <col min="7847" max="7847" width="9.140625" style="194"/>
    <col min="7848" max="7848" width="2.85546875" style="194" customWidth="1"/>
    <col min="7849" max="7849" width="3.7109375" style="194" customWidth="1"/>
    <col min="7850" max="7850" width="9.140625" style="194"/>
    <col min="7851" max="7851" width="2.85546875" style="194" customWidth="1"/>
    <col min="7852" max="7852" width="3.85546875" style="194" customWidth="1"/>
    <col min="7853" max="7853" width="9.140625" style="194"/>
    <col min="7854" max="7854" width="2.85546875" style="194" customWidth="1"/>
    <col min="7855" max="7855" width="3.85546875" style="194" customWidth="1"/>
    <col min="7856" max="7856" width="9.140625" style="194"/>
    <col min="7857" max="7857" width="2.85546875" style="194" customWidth="1"/>
    <col min="7858" max="7858" width="3.42578125" style="194" customWidth="1"/>
    <col min="7859" max="7859" width="9.140625" style="194"/>
    <col min="7860" max="7860" width="2.85546875" style="194" customWidth="1"/>
    <col min="7861" max="7861" width="3.28515625" style="194" customWidth="1"/>
    <col min="7862" max="7862" width="9.140625" style="194"/>
    <col min="7863" max="7863" width="2.85546875" style="194" customWidth="1"/>
    <col min="7864" max="7864" width="3.140625" style="194" customWidth="1"/>
    <col min="7865" max="7865" width="9.140625" style="194"/>
    <col min="7866" max="7866" width="2.85546875" style="194" customWidth="1"/>
    <col min="7867" max="7867" width="3.140625" style="194" customWidth="1"/>
    <col min="7868" max="7868" width="9.140625" style="194"/>
    <col min="7869" max="7869" width="2.85546875" style="194" customWidth="1"/>
    <col min="7870" max="7870" width="3.140625" style="194" customWidth="1"/>
    <col min="7871" max="7871" width="9.140625" style="194"/>
    <col min="7872" max="7872" width="2.85546875" style="194" customWidth="1"/>
    <col min="7873" max="7873" width="3.28515625" style="194" customWidth="1"/>
    <col min="7874" max="7874" width="9.140625" style="194"/>
    <col min="7875" max="7875" width="3.5703125" style="194" customWidth="1"/>
    <col min="7876" max="7876" width="3.7109375" style="194" customWidth="1"/>
    <col min="7877" max="7878" width="9.140625" style="194"/>
    <col min="7879" max="7879" width="35.140625" style="194" customWidth="1"/>
    <col min="7880" max="8097" width="9.140625" style="194"/>
    <col min="8098" max="8098" width="2.85546875" style="194" customWidth="1"/>
    <col min="8099" max="8099" width="3.7109375" style="194" customWidth="1"/>
    <col min="8100" max="8100" width="9.140625" style="194"/>
    <col min="8101" max="8101" width="2.85546875" style="194" customWidth="1"/>
    <col min="8102" max="8102" width="3.7109375" style="194" customWidth="1"/>
    <col min="8103" max="8103" width="9.140625" style="194"/>
    <col min="8104" max="8104" width="2.85546875" style="194" customWidth="1"/>
    <col min="8105" max="8105" width="3.7109375" style="194" customWidth="1"/>
    <col min="8106" max="8106" width="9.140625" style="194"/>
    <col min="8107" max="8107" width="2.85546875" style="194" customWidth="1"/>
    <col min="8108" max="8108" width="3.85546875" style="194" customWidth="1"/>
    <col min="8109" max="8109" width="9.140625" style="194"/>
    <col min="8110" max="8110" width="2.85546875" style="194" customWidth="1"/>
    <col min="8111" max="8111" width="3.85546875" style="194" customWidth="1"/>
    <col min="8112" max="8112" width="9.140625" style="194"/>
    <col min="8113" max="8113" width="2.85546875" style="194" customWidth="1"/>
    <col min="8114" max="8114" width="3.42578125" style="194" customWidth="1"/>
    <col min="8115" max="8115" width="9.140625" style="194"/>
    <col min="8116" max="8116" width="2.85546875" style="194" customWidth="1"/>
    <col min="8117" max="8117" width="3.28515625" style="194" customWidth="1"/>
    <col min="8118" max="8118" width="9.140625" style="194"/>
    <col min="8119" max="8119" width="2.85546875" style="194" customWidth="1"/>
    <col min="8120" max="8120" width="3.140625" style="194" customWidth="1"/>
    <col min="8121" max="8121" width="9.140625" style="194"/>
    <col min="8122" max="8122" width="2.85546875" style="194" customWidth="1"/>
    <col min="8123" max="8123" width="3.140625" style="194" customWidth="1"/>
    <col min="8124" max="8124" width="9.140625" style="194"/>
    <col min="8125" max="8125" width="2.85546875" style="194" customWidth="1"/>
    <col min="8126" max="8126" width="3.140625" style="194" customWidth="1"/>
    <col min="8127" max="8127" width="9.140625" style="194"/>
    <col min="8128" max="8128" width="2.85546875" style="194" customWidth="1"/>
    <col min="8129" max="8129" width="3.28515625" style="194" customWidth="1"/>
    <col min="8130" max="8130" width="9.140625" style="194"/>
    <col min="8131" max="8131" width="3.5703125" style="194" customWidth="1"/>
    <col min="8132" max="8132" width="3.7109375" style="194" customWidth="1"/>
    <col min="8133" max="8134" width="9.140625" style="194"/>
    <col min="8135" max="8135" width="35.140625" style="194" customWidth="1"/>
    <col min="8136" max="8353" width="9.140625" style="194"/>
    <col min="8354" max="8354" width="2.85546875" style="194" customWidth="1"/>
    <col min="8355" max="8355" width="3.7109375" style="194" customWidth="1"/>
    <col min="8356" max="8356" width="9.140625" style="194"/>
    <col min="8357" max="8357" width="2.85546875" style="194" customWidth="1"/>
    <col min="8358" max="8358" width="3.7109375" style="194" customWidth="1"/>
    <col min="8359" max="8359" width="9.140625" style="194"/>
    <col min="8360" max="8360" width="2.85546875" style="194" customWidth="1"/>
    <col min="8361" max="8361" width="3.7109375" style="194" customWidth="1"/>
    <col min="8362" max="8362" width="9.140625" style="194"/>
    <col min="8363" max="8363" width="2.85546875" style="194" customWidth="1"/>
    <col min="8364" max="8364" width="3.85546875" style="194" customWidth="1"/>
    <col min="8365" max="8365" width="9.140625" style="194"/>
    <col min="8366" max="8366" width="2.85546875" style="194" customWidth="1"/>
    <col min="8367" max="8367" width="3.85546875" style="194" customWidth="1"/>
    <col min="8368" max="8368" width="9.140625" style="194"/>
    <col min="8369" max="8369" width="2.85546875" style="194" customWidth="1"/>
    <col min="8370" max="8370" width="3.42578125" style="194" customWidth="1"/>
    <col min="8371" max="8371" width="9.140625" style="194"/>
    <col min="8372" max="8372" width="2.85546875" style="194" customWidth="1"/>
    <col min="8373" max="8373" width="3.28515625" style="194" customWidth="1"/>
    <col min="8374" max="8374" width="9.140625" style="194"/>
    <col min="8375" max="8375" width="2.85546875" style="194" customWidth="1"/>
    <col min="8376" max="8376" width="3.140625" style="194" customWidth="1"/>
    <col min="8377" max="8377" width="9.140625" style="194"/>
    <col min="8378" max="8378" width="2.85546875" style="194" customWidth="1"/>
    <col min="8379" max="8379" width="3.140625" style="194" customWidth="1"/>
    <col min="8380" max="8380" width="9.140625" style="194"/>
    <col min="8381" max="8381" width="2.85546875" style="194" customWidth="1"/>
    <col min="8382" max="8382" width="3.140625" style="194" customWidth="1"/>
    <col min="8383" max="8383" width="9.140625" style="194"/>
    <col min="8384" max="8384" width="2.85546875" style="194" customWidth="1"/>
    <col min="8385" max="8385" width="3.28515625" style="194" customWidth="1"/>
    <col min="8386" max="8386" width="9.140625" style="194"/>
    <col min="8387" max="8387" width="3.5703125" style="194" customWidth="1"/>
    <col min="8388" max="8388" width="3.7109375" style="194" customWidth="1"/>
    <col min="8389" max="8390" width="9.140625" style="194"/>
    <col min="8391" max="8391" width="35.140625" style="194" customWidth="1"/>
    <col min="8392" max="8609" width="9.140625" style="194"/>
    <col min="8610" max="8610" width="2.85546875" style="194" customWidth="1"/>
    <col min="8611" max="8611" width="3.7109375" style="194" customWidth="1"/>
    <col min="8612" max="8612" width="9.140625" style="194"/>
    <col min="8613" max="8613" width="2.85546875" style="194" customWidth="1"/>
    <col min="8614" max="8614" width="3.7109375" style="194" customWidth="1"/>
    <col min="8615" max="8615" width="9.140625" style="194"/>
    <col min="8616" max="8616" width="2.85546875" style="194" customWidth="1"/>
    <col min="8617" max="8617" width="3.7109375" style="194" customWidth="1"/>
    <col min="8618" max="8618" width="9.140625" style="194"/>
    <col min="8619" max="8619" width="2.85546875" style="194" customWidth="1"/>
    <col min="8620" max="8620" width="3.85546875" style="194" customWidth="1"/>
    <col min="8621" max="8621" width="9.140625" style="194"/>
    <col min="8622" max="8622" width="2.85546875" style="194" customWidth="1"/>
    <col min="8623" max="8623" width="3.85546875" style="194" customWidth="1"/>
    <col min="8624" max="8624" width="9.140625" style="194"/>
    <col min="8625" max="8625" width="2.85546875" style="194" customWidth="1"/>
    <col min="8626" max="8626" width="3.42578125" style="194" customWidth="1"/>
    <col min="8627" max="8627" width="9.140625" style="194"/>
    <col min="8628" max="8628" width="2.85546875" style="194" customWidth="1"/>
    <col min="8629" max="8629" width="3.28515625" style="194" customWidth="1"/>
    <col min="8630" max="8630" width="9.140625" style="194"/>
    <col min="8631" max="8631" width="2.85546875" style="194" customWidth="1"/>
    <col min="8632" max="8632" width="3.140625" style="194" customWidth="1"/>
    <col min="8633" max="8633" width="9.140625" style="194"/>
    <col min="8634" max="8634" width="2.85546875" style="194" customWidth="1"/>
    <col min="8635" max="8635" width="3.140625" style="194" customWidth="1"/>
    <col min="8636" max="8636" width="9.140625" style="194"/>
    <col min="8637" max="8637" width="2.85546875" style="194" customWidth="1"/>
    <col min="8638" max="8638" width="3.140625" style="194" customWidth="1"/>
    <col min="8639" max="8639" width="9.140625" style="194"/>
    <col min="8640" max="8640" width="2.85546875" style="194" customWidth="1"/>
    <col min="8641" max="8641" width="3.28515625" style="194" customWidth="1"/>
    <col min="8642" max="8642" width="9.140625" style="194"/>
    <col min="8643" max="8643" width="3.5703125" style="194" customWidth="1"/>
    <col min="8644" max="8644" width="3.7109375" style="194" customWidth="1"/>
    <col min="8645" max="8646" width="9.140625" style="194"/>
    <col min="8647" max="8647" width="35.140625" style="194" customWidth="1"/>
    <col min="8648" max="8865" width="9.140625" style="194"/>
    <col min="8866" max="8866" width="2.85546875" style="194" customWidth="1"/>
    <col min="8867" max="8867" width="3.7109375" style="194" customWidth="1"/>
    <col min="8868" max="8868" width="9.140625" style="194"/>
    <col min="8869" max="8869" width="2.85546875" style="194" customWidth="1"/>
    <col min="8870" max="8870" width="3.7109375" style="194" customWidth="1"/>
    <col min="8871" max="8871" width="9.140625" style="194"/>
    <col min="8872" max="8872" width="2.85546875" style="194" customWidth="1"/>
    <col min="8873" max="8873" width="3.7109375" style="194" customWidth="1"/>
    <col min="8874" max="8874" width="9.140625" style="194"/>
    <col min="8875" max="8875" width="2.85546875" style="194" customWidth="1"/>
    <col min="8876" max="8876" width="3.85546875" style="194" customWidth="1"/>
    <col min="8877" max="8877" width="9.140625" style="194"/>
    <col min="8878" max="8878" width="2.85546875" style="194" customWidth="1"/>
    <col min="8879" max="8879" width="3.85546875" style="194" customWidth="1"/>
    <col min="8880" max="8880" width="9.140625" style="194"/>
    <col min="8881" max="8881" width="2.85546875" style="194" customWidth="1"/>
    <col min="8882" max="8882" width="3.42578125" style="194" customWidth="1"/>
    <col min="8883" max="8883" width="9.140625" style="194"/>
    <col min="8884" max="8884" width="2.85546875" style="194" customWidth="1"/>
    <col min="8885" max="8885" width="3.28515625" style="194" customWidth="1"/>
    <col min="8886" max="8886" width="9.140625" style="194"/>
    <col min="8887" max="8887" width="2.85546875" style="194" customWidth="1"/>
    <col min="8888" max="8888" width="3.140625" style="194" customWidth="1"/>
    <col min="8889" max="8889" width="9.140625" style="194"/>
    <col min="8890" max="8890" width="2.85546875" style="194" customWidth="1"/>
    <col min="8891" max="8891" width="3.140625" style="194" customWidth="1"/>
    <col min="8892" max="8892" width="9.140625" style="194"/>
    <col min="8893" max="8893" width="2.85546875" style="194" customWidth="1"/>
    <col min="8894" max="8894" width="3.140625" style="194" customWidth="1"/>
    <col min="8895" max="8895" width="9.140625" style="194"/>
    <col min="8896" max="8896" width="2.85546875" style="194" customWidth="1"/>
    <col min="8897" max="8897" width="3.28515625" style="194" customWidth="1"/>
    <col min="8898" max="8898" width="9.140625" style="194"/>
    <col min="8899" max="8899" width="3.5703125" style="194" customWidth="1"/>
    <col min="8900" max="8900" width="3.7109375" style="194" customWidth="1"/>
    <col min="8901" max="8902" width="9.140625" style="194"/>
    <col min="8903" max="8903" width="35.140625" style="194" customWidth="1"/>
    <col min="8904" max="9121" width="9.140625" style="194"/>
    <col min="9122" max="9122" width="2.85546875" style="194" customWidth="1"/>
    <col min="9123" max="9123" width="3.7109375" style="194" customWidth="1"/>
    <col min="9124" max="9124" width="9.140625" style="194"/>
    <col min="9125" max="9125" width="2.85546875" style="194" customWidth="1"/>
    <col min="9126" max="9126" width="3.7109375" style="194" customWidth="1"/>
    <col min="9127" max="9127" width="9.140625" style="194"/>
    <col min="9128" max="9128" width="2.85546875" style="194" customWidth="1"/>
    <col min="9129" max="9129" width="3.7109375" style="194" customWidth="1"/>
    <col min="9130" max="9130" width="9.140625" style="194"/>
    <col min="9131" max="9131" width="2.85546875" style="194" customWidth="1"/>
    <col min="9132" max="9132" width="3.85546875" style="194" customWidth="1"/>
    <col min="9133" max="9133" width="9.140625" style="194"/>
    <col min="9134" max="9134" width="2.85546875" style="194" customWidth="1"/>
    <col min="9135" max="9135" width="3.85546875" style="194" customWidth="1"/>
    <col min="9136" max="9136" width="9.140625" style="194"/>
    <col min="9137" max="9137" width="2.85546875" style="194" customWidth="1"/>
    <col min="9138" max="9138" width="3.42578125" style="194" customWidth="1"/>
    <col min="9139" max="9139" width="9.140625" style="194"/>
    <col min="9140" max="9140" width="2.85546875" style="194" customWidth="1"/>
    <col min="9141" max="9141" width="3.28515625" style="194" customWidth="1"/>
    <col min="9142" max="9142" width="9.140625" style="194"/>
    <col min="9143" max="9143" width="2.85546875" style="194" customWidth="1"/>
    <col min="9144" max="9144" width="3.140625" style="194" customWidth="1"/>
    <col min="9145" max="9145" width="9.140625" style="194"/>
    <col min="9146" max="9146" width="2.85546875" style="194" customWidth="1"/>
    <col min="9147" max="9147" width="3.140625" style="194" customWidth="1"/>
    <col min="9148" max="9148" width="9.140625" style="194"/>
    <col min="9149" max="9149" width="2.85546875" style="194" customWidth="1"/>
    <col min="9150" max="9150" width="3.140625" style="194" customWidth="1"/>
    <col min="9151" max="9151" width="9.140625" style="194"/>
    <col min="9152" max="9152" width="2.85546875" style="194" customWidth="1"/>
    <col min="9153" max="9153" width="3.28515625" style="194" customWidth="1"/>
    <col min="9154" max="9154" width="9.140625" style="194"/>
    <col min="9155" max="9155" width="3.5703125" style="194" customWidth="1"/>
    <col min="9156" max="9156" width="3.7109375" style="194" customWidth="1"/>
    <col min="9157" max="9158" width="9.140625" style="194"/>
    <col min="9159" max="9159" width="35.140625" style="194" customWidth="1"/>
    <col min="9160" max="9377" width="9.140625" style="194"/>
    <col min="9378" max="9378" width="2.85546875" style="194" customWidth="1"/>
    <col min="9379" max="9379" width="3.7109375" style="194" customWidth="1"/>
    <col min="9380" max="9380" width="9.140625" style="194"/>
    <col min="9381" max="9381" width="2.85546875" style="194" customWidth="1"/>
    <col min="9382" max="9382" width="3.7109375" style="194" customWidth="1"/>
    <col min="9383" max="9383" width="9.140625" style="194"/>
    <col min="9384" max="9384" width="2.85546875" style="194" customWidth="1"/>
    <col min="9385" max="9385" width="3.7109375" style="194" customWidth="1"/>
    <col min="9386" max="9386" width="9.140625" style="194"/>
    <col min="9387" max="9387" width="2.85546875" style="194" customWidth="1"/>
    <col min="9388" max="9388" width="3.85546875" style="194" customWidth="1"/>
    <col min="9389" max="9389" width="9.140625" style="194"/>
    <col min="9390" max="9390" width="2.85546875" style="194" customWidth="1"/>
    <col min="9391" max="9391" width="3.85546875" style="194" customWidth="1"/>
    <col min="9392" max="9392" width="9.140625" style="194"/>
    <col min="9393" max="9393" width="2.85546875" style="194" customWidth="1"/>
    <col min="9394" max="9394" width="3.42578125" style="194" customWidth="1"/>
    <col min="9395" max="9395" width="9.140625" style="194"/>
    <col min="9396" max="9396" width="2.85546875" style="194" customWidth="1"/>
    <col min="9397" max="9397" width="3.28515625" style="194" customWidth="1"/>
    <col min="9398" max="9398" width="9.140625" style="194"/>
    <col min="9399" max="9399" width="2.85546875" style="194" customWidth="1"/>
    <col min="9400" max="9400" width="3.140625" style="194" customWidth="1"/>
    <col min="9401" max="9401" width="9.140625" style="194"/>
    <col min="9402" max="9402" width="2.85546875" style="194" customWidth="1"/>
    <col min="9403" max="9403" width="3.140625" style="194" customWidth="1"/>
    <col min="9404" max="9404" width="9.140625" style="194"/>
    <col min="9405" max="9405" width="2.85546875" style="194" customWidth="1"/>
    <col min="9406" max="9406" width="3.140625" style="194" customWidth="1"/>
    <col min="9407" max="9407" width="9.140625" style="194"/>
    <col min="9408" max="9408" width="2.85546875" style="194" customWidth="1"/>
    <col min="9409" max="9409" width="3.28515625" style="194" customWidth="1"/>
    <col min="9410" max="9410" width="9.140625" style="194"/>
    <col min="9411" max="9411" width="3.5703125" style="194" customWidth="1"/>
    <col min="9412" max="9412" width="3.7109375" style="194" customWidth="1"/>
    <col min="9413" max="9414" width="9.140625" style="194"/>
    <col min="9415" max="9415" width="35.140625" style="194" customWidth="1"/>
    <col min="9416" max="9633" width="9.140625" style="194"/>
    <col min="9634" max="9634" width="2.85546875" style="194" customWidth="1"/>
    <col min="9635" max="9635" width="3.7109375" style="194" customWidth="1"/>
    <col min="9636" max="9636" width="9.140625" style="194"/>
    <col min="9637" max="9637" width="2.85546875" style="194" customWidth="1"/>
    <col min="9638" max="9638" width="3.7109375" style="194" customWidth="1"/>
    <col min="9639" max="9639" width="9.140625" style="194"/>
    <col min="9640" max="9640" width="2.85546875" style="194" customWidth="1"/>
    <col min="9641" max="9641" width="3.7109375" style="194" customWidth="1"/>
    <col min="9642" max="9642" width="9.140625" style="194"/>
    <col min="9643" max="9643" width="2.85546875" style="194" customWidth="1"/>
    <col min="9644" max="9644" width="3.85546875" style="194" customWidth="1"/>
    <col min="9645" max="9645" width="9.140625" style="194"/>
    <col min="9646" max="9646" width="2.85546875" style="194" customWidth="1"/>
    <col min="9647" max="9647" width="3.85546875" style="194" customWidth="1"/>
    <col min="9648" max="9648" width="9.140625" style="194"/>
    <col min="9649" max="9649" width="2.85546875" style="194" customWidth="1"/>
    <col min="9650" max="9650" width="3.42578125" style="194" customWidth="1"/>
    <col min="9651" max="9651" width="9.140625" style="194"/>
    <col min="9652" max="9652" width="2.85546875" style="194" customWidth="1"/>
    <col min="9653" max="9653" width="3.28515625" style="194" customWidth="1"/>
    <col min="9654" max="9654" width="9.140625" style="194"/>
    <col min="9655" max="9655" width="2.85546875" style="194" customWidth="1"/>
    <col min="9656" max="9656" width="3.140625" style="194" customWidth="1"/>
    <col min="9657" max="9657" width="9.140625" style="194"/>
    <col min="9658" max="9658" width="2.85546875" style="194" customWidth="1"/>
    <col min="9659" max="9659" width="3.140625" style="194" customWidth="1"/>
    <col min="9660" max="9660" width="9.140625" style="194"/>
    <col min="9661" max="9661" width="2.85546875" style="194" customWidth="1"/>
    <col min="9662" max="9662" width="3.140625" style="194" customWidth="1"/>
    <col min="9663" max="9663" width="9.140625" style="194"/>
    <col min="9664" max="9664" width="2.85546875" style="194" customWidth="1"/>
    <col min="9665" max="9665" width="3.28515625" style="194" customWidth="1"/>
    <col min="9666" max="9666" width="9.140625" style="194"/>
    <col min="9667" max="9667" width="3.5703125" style="194" customWidth="1"/>
    <col min="9668" max="9668" width="3.7109375" style="194" customWidth="1"/>
    <col min="9669" max="9670" width="9.140625" style="194"/>
    <col min="9671" max="9671" width="35.140625" style="194" customWidth="1"/>
    <col min="9672" max="9889" width="9.140625" style="194"/>
    <col min="9890" max="9890" width="2.85546875" style="194" customWidth="1"/>
    <col min="9891" max="9891" width="3.7109375" style="194" customWidth="1"/>
    <col min="9892" max="9892" width="9.140625" style="194"/>
    <col min="9893" max="9893" width="2.85546875" style="194" customWidth="1"/>
    <col min="9894" max="9894" width="3.7109375" style="194" customWidth="1"/>
    <col min="9895" max="9895" width="9.140625" style="194"/>
    <col min="9896" max="9896" width="2.85546875" style="194" customWidth="1"/>
    <col min="9897" max="9897" width="3.7109375" style="194" customWidth="1"/>
    <col min="9898" max="9898" width="9.140625" style="194"/>
    <col min="9899" max="9899" width="2.85546875" style="194" customWidth="1"/>
    <col min="9900" max="9900" width="3.85546875" style="194" customWidth="1"/>
    <col min="9901" max="9901" width="9.140625" style="194"/>
    <col min="9902" max="9902" width="2.85546875" style="194" customWidth="1"/>
    <col min="9903" max="9903" width="3.85546875" style="194" customWidth="1"/>
    <col min="9904" max="9904" width="9.140625" style="194"/>
    <col min="9905" max="9905" width="2.85546875" style="194" customWidth="1"/>
    <col min="9906" max="9906" width="3.42578125" style="194" customWidth="1"/>
    <col min="9907" max="9907" width="9.140625" style="194"/>
    <col min="9908" max="9908" width="2.85546875" style="194" customWidth="1"/>
    <col min="9909" max="9909" width="3.28515625" style="194" customWidth="1"/>
    <col min="9910" max="9910" width="9.140625" style="194"/>
    <col min="9911" max="9911" width="2.85546875" style="194" customWidth="1"/>
    <col min="9912" max="9912" width="3.140625" style="194" customWidth="1"/>
    <col min="9913" max="9913" width="9.140625" style="194"/>
    <col min="9914" max="9914" width="2.85546875" style="194" customWidth="1"/>
    <col min="9915" max="9915" width="3.140625" style="194" customWidth="1"/>
    <col min="9916" max="9916" width="9.140625" style="194"/>
    <col min="9917" max="9917" width="2.85546875" style="194" customWidth="1"/>
    <col min="9918" max="9918" width="3.140625" style="194" customWidth="1"/>
    <col min="9919" max="9919" width="9.140625" style="194"/>
    <col min="9920" max="9920" width="2.85546875" style="194" customWidth="1"/>
    <col min="9921" max="9921" width="3.28515625" style="194" customWidth="1"/>
    <col min="9922" max="9922" width="9.140625" style="194"/>
    <col min="9923" max="9923" width="3.5703125" style="194" customWidth="1"/>
    <col min="9924" max="9924" width="3.7109375" style="194" customWidth="1"/>
    <col min="9925" max="9926" width="9.140625" style="194"/>
    <col min="9927" max="9927" width="35.140625" style="194" customWidth="1"/>
    <col min="9928" max="10145" width="9.140625" style="194"/>
    <col min="10146" max="10146" width="2.85546875" style="194" customWidth="1"/>
    <col min="10147" max="10147" width="3.7109375" style="194" customWidth="1"/>
    <col min="10148" max="10148" width="9.140625" style="194"/>
    <col min="10149" max="10149" width="2.85546875" style="194" customWidth="1"/>
    <col min="10150" max="10150" width="3.7109375" style="194" customWidth="1"/>
    <col min="10151" max="10151" width="9.140625" style="194"/>
    <col min="10152" max="10152" width="2.85546875" style="194" customWidth="1"/>
    <col min="10153" max="10153" width="3.7109375" style="194" customWidth="1"/>
    <col min="10154" max="10154" width="9.140625" style="194"/>
    <col min="10155" max="10155" width="2.85546875" style="194" customWidth="1"/>
    <col min="10156" max="10156" width="3.85546875" style="194" customWidth="1"/>
    <col min="10157" max="10157" width="9.140625" style="194"/>
    <col min="10158" max="10158" width="2.85546875" style="194" customWidth="1"/>
    <col min="10159" max="10159" width="3.85546875" style="194" customWidth="1"/>
    <col min="10160" max="10160" width="9.140625" style="194"/>
    <col min="10161" max="10161" width="2.85546875" style="194" customWidth="1"/>
    <col min="10162" max="10162" width="3.42578125" style="194" customWidth="1"/>
    <col min="10163" max="10163" width="9.140625" style="194"/>
    <col min="10164" max="10164" width="2.85546875" style="194" customWidth="1"/>
    <col min="10165" max="10165" width="3.28515625" style="194" customWidth="1"/>
    <col min="10166" max="10166" width="9.140625" style="194"/>
    <col min="10167" max="10167" width="2.85546875" style="194" customWidth="1"/>
    <col min="10168" max="10168" width="3.140625" style="194" customWidth="1"/>
    <col min="10169" max="10169" width="9.140625" style="194"/>
    <col min="10170" max="10170" width="2.85546875" style="194" customWidth="1"/>
    <col min="10171" max="10171" width="3.140625" style="194" customWidth="1"/>
    <col min="10172" max="10172" width="9.140625" style="194"/>
    <col min="10173" max="10173" width="2.85546875" style="194" customWidth="1"/>
    <col min="10174" max="10174" width="3.140625" style="194" customWidth="1"/>
    <col min="10175" max="10175" width="9.140625" style="194"/>
    <col min="10176" max="10176" width="2.85546875" style="194" customWidth="1"/>
    <col min="10177" max="10177" width="3.28515625" style="194" customWidth="1"/>
    <col min="10178" max="10178" width="9.140625" style="194"/>
    <col min="10179" max="10179" width="3.5703125" style="194" customWidth="1"/>
    <col min="10180" max="10180" width="3.7109375" style="194" customWidth="1"/>
    <col min="10181" max="10182" width="9.140625" style="194"/>
    <col min="10183" max="10183" width="35.140625" style="194" customWidth="1"/>
    <col min="10184" max="10401" width="9.140625" style="194"/>
    <col min="10402" max="10402" width="2.85546875" style="194" customWidth="1"/>
    <col min="10403" max="10403" width="3.7109375" style="194" customWidth="1"/>
    <col min="10404" max="10404" width="9.140625" style="194"/>
    <col min="10405" max="10405" width="2.85546875" style="194" customWidth="1"/>
    <col min="10406" max="10406" width="3.7109375" style="194" customWidth="1"/>
    <col min="10407" max="10407" width="9.140625" style="194"/>
    <col min="10408" max="10408" width="2.85546875" style="194" customWidth="1"/>
    <col min="10409" max="10409" width="3.7109375" style="194" customWidth="1"/>
    <col min="10410" max="10410" width="9.140625" style="194"/>
    <col min="10411" max="10411" width="2.85546875" style="194" customWidth="1"/>
    <col min="10412" max="10412" width="3.85546875" style="194" customWidth="1"/>
    <col min="10413" max="10413" width="9.140625" style="194"/>
    <col min="10414" max="10414" width="2.85546875" style="194" customWidth="1"/>
    <col min="10415" max="10415" width="3.85546875" style="194" customWidth="1"/>
    <col min="10416" max="10416" width="9.140625" style="194"/>
    <col min="10417" max="10417" width="2.85546875" style="194" customWidth="1"/>
    <col min="10418" max="10418" width="3.42578125" style="194" customWidth="1"/>
    <col min="10419" max="10419" width="9.140625" style="194"/>
    <col min="10420" max="10420" width="2.85546875" style="194" customWidth="1"/>
    <col min="10421" max="10421" width="3.28515625" style="194" customWidth="1"/>
    <col min="10422" max="10422" width="9.140625" style="194"/>
    <col min="10423" max="10423" width="2.85546875" style="194" customWidth="1"/>
    <col min="10424" max="10424" width="3.140625" style="194" customWidth="1"/>
    <col min="10425" max="10425" width="9.140625" style="194"/>
    <col min="10426" max="10426" width="2.85546875" style="194" customWidth="1"/>
    <col min="10427" max="10427" width="3.140625" style="194" customWidth="1"/>
    <col min="10428" max="10428" width="9.140625" style="194"/>
    <col min="10429" max="10429" width="2.85546875" style="194" customWidth="1"/>
    <col min="10430" max="10430" width="3.140625" style="194" customWidth="1"/>
    <col min="10431" max="10431" width="9.140625" style="194"/>
    <col min="10432" max="10432" width="2.85546875" style="194" customWidth="1"/>
    <col min="10433" max="10433" width="3.28515625" style="194" customWidth="1"/>
    <col min="10434" max="10434" width="9.140625" style="194"/>
    <col min="10435" max="10435" width="3.5703125" style="194" customWidth="1"/>
    <col min="10436" max="10436" width="3.7109375" style="194" customWidth="1"/>
    <col min="10437" max="10438" width="9.140625" style="194"/>
    <col min="10439" max="10439" width="35.140625" style="194" customWidth="1"/>
    <col min="10440" max="10657" width="9.140625" style="194"/>
    <col min="10658" max="10658" width="2.85546875" style="194" customWidth="1"/>
    <col min="10659" max="10659" width="3.7109375" style="194" customWidth="1"/>
    <col min="10660" max="10660" width="9.140625" style="194"/>
    <col min="10661" max="10661" width="2.85546875" style="194" customWidth="1"/>
    <col min="10662" max="10662" width="3.7109375" style="194" customWidth="1"/>
    <col min="10663" max="10663" width="9.140625" style="194"/>
    <col min="10664" max="10664" width="2.85546875" style="194" customWidth="1"/>
    <col min="10665" max="10665" width="3.7109375" style="194" customWidth="1"/>
    <col min="10666" max="10666" width="9.140625" style="194"/>
    <col min="10667" max="10667" width="2.85546875" style="194" customWidth="1"/>
    <col min="10668" max="10668" width="3.85546875" style="194" customWidth="1"/>
    <col min="10669" max="10669" width="9.140625" style="194"/>
    <col min="10670" max="10670" width="2.85546875" style="194" customWidth="1"/>
    <col min="10671" max="10671" width="3.85546875" style="194" customWidth="1"/>
    <col min="10672" max="10672" width="9.140625" style="194"/>
    <col min="10673" max="10673" width="2.85546875" style="194" customWidth="1"/>
    <col min="10674" max="10674" width="3.42578125" style="194" customWidth="1"/>
    <col min="10675" max="10675" width="9.140625" style="194"/>
    <col min="10676" max="10676" width="2.85546875" style="194" customWidth="1"/>
    <col min="10677" max="10677" width="3.28515625" style="194" customWidth="1"/>
    <col min="10678" max="10678" width="9.140625" style="194"/>
    <col min="10679" max="10679" width="2.85546875" style="194" customWidth="1"/>
    <col min="10680" max="10680" width="3.140625" style="194" customWidth="1"/>
    <col min="10681" max="10681" width="9.140625" style="194"/>
    <col min="10682" max="10682" width="2.85546875" style="194" customWidth="1"/>
    <col min="10683" max="10683" width="3.140625" style="194" customWidth="1"/>
    <col min="10684" max="10684" width="9.140625" style="194"/>
    <col min="10685" max="10685" width="2.85546875" style="194" customWidth="1"/>
    <col min="10686" max="10686" width="3.140625" style="194" customWidth="1"/>
    <col min="10687" max="10687" width="9.140625" style="194"/>
    <col min="10688" max="10688" width="2.85546875" style="194" customWidth="1"/>
    <col min="10689" max="10689" width="3.28515625" style="194" customWidth="1"/>
    <col min="10690" max="10690" width="9.140625" style="194"/>
    <col min="10691" max="10691" width="3.5703125" style="194" customWidth="1"/>
    <col min="10692" max="10692" width="3.7109375" style="194" customWidth="1"/>
    <col min="10693" max="10694" width="9.140625" style="194"/>
    <col min="10695" max="10695" width="35.140625" style="194" customWidth="1"/>
    <col min="10696" max="10913" width="9.140625" style="194"/>
    <col min="10914" max="10914" width="2.85546875" style="194" customWidth="1"/>
    <col min="10915" max="10915" width="3.7109375" style="194" customWidth="1"/>
    <col min="10916" max="10916" width="9.140625" style="194"/>
    <col min="10917" max="10917" width="2.85546875" style="194" customWidth="1"/>
    <col min="10918" max="10918" width="3.7109375" style="194" customWidth="1"/>
    <col min="10919" max="10919" width="9.140625" style="194"/>
    <col min="10920" max="10920" width="2.85546875" style="194" customWidth="1"/>
    <col min="10921" max="10921" width="3.7109375" style="194" customWidth="1"/>
    <col min="10922" max="10922" width="9.140625" style="194"/>
    <col min="10923" max="10923" width="2.85546875" style="194" customWidth="1"/>
    <col min="10924" max="10924" width="3.85546875" style="194" customWidth="1"/>
    <col min="10925" max="10925" width="9.140625" style="194"/>
    <col min="10926" max="10926" width="2.85546875" style="194" customWidth="1"/>
    <col min="10927" max="10927" width="3.85546875" style="194" customWidth="1"/>
    <col min="10928" max="10928" width="9.140625" style="194"/>
    <col min="10929" max="10929" width="2.85546875" style="194" customWidth="1"/>
    <col min="10930" max="10930" width="3.42578125" style="194" customWidth="1"/>
    <col min="10931" max="10931" width="9.140625" style="194"/>
    <col min="10932" max="10932" width="2.85546875" style="194" customWidth="1"/>
    <col min="10933" max="10933" width="3.28515625" style="194" customWidth="1"/>
    <col min="10934" max="10934" width="9.140625" style="194"/>
    <col min="10935" max="10935" width="2.85546875" style="194" customWidth="1"/>
    <col min="10936" max="10936" width="3.140625" style="194" customWidth="1"/>
    <col min="10937" max="10937" width="9.140625" style="194"/>
    <col min="10938" max="10938" width="2.85546875" style="194" customWidth="1"/>
    <col min="10939" max="10939" width="3.140625" style="194" customWidth="1"/>
    <col min="10940" max="10940" width="9.140625" style="194"/>
    <col min="10941" max="10941" width="2.85546875" style="194" customWidth="1"/>
    <col min="10942" max="10942" width="3.140625" style="194" customWidth="1"/>
    <col min="10943" max="10943" width="9.140625" style="194"/>
    <col min="10944" max="10944" width="2.85546875" style="194" customWidth="1"/>
    <col min="10945" max="10945" width="3.28515625" style="194" customWidth="1"/>
    <col min="10946" max="10946" width="9.140625" style="194"/>
    <col min="10947" max="10947" width="3.5703125" style="194" customWidth="1"/>
    <col min="10948" max="10948" width="3.7109375" style="194" customWidth="1"/>
    <col min="10949" max="10950" width="9.140625" style="194"/>
    <col min="10951" max="10951" width="35.140625" style="194" customWidth="1"/>
    <col min="10952" max="11169" width="9.140625" style="194"/>
    <col min="11170" max="11170" width="2.85546875" style="194" customWidth="1"/>
    <col min="11171" max="11171" width="3.7109375" style="194" customWidth="1"/>
    <col min="11172" max="11172" width="9.140625" style="194"/>
    <col min="11173" max="11173" width="2.85546875" style="194" customWidth="1"/>
    <col min="11174" max="11174" width="3.7109375" style="194" customWidth="1"/>
    <col min="11175" max="11175" width="9.140625" style="194"/>
    <col min="11176" max="11176" width="2.85546875" style="194" customWidth="1"/>
    <col min="11177" max="11177" width="3.7109375" style="194" customWidth="1"/>
    <col min="11178" max="11178" width="9.140625" style="194"/>
    <col min="11179" max="11179" width="2.85546875" style="194" customWidth="1"/>
    <col min="11180" max="11180" width="3.85546875" style="194" customWidth="1"/>
    <col min="11181" max="11181" width="9.140625" style="194"/>
    <col min="11182" max="11182" width="2.85546875" style="194" customWidth="1"/>
    <col min="11183" max="11183" width="3.85546875" style="194" customWidth="1"/>
    <col min="11184" max="11184" width="9.140625" style="194"/>
    <col min="11185" max="11185" width="2.85546875" style="194" customWidth="1"/>
    <col min="11186" max="11186" width="3.42578125" style="194" customWidth="1"/>
    <col min="11187" max="11187" width="9.140625" style="194"/>
    <col min="11188" max="11188" width="2.85546875" style="194" customWidth="1"/>
    <col min="11189" max="11189" width="3.28515625" style="194" customWidth="1"/>
    <col min="11190" max="11190" width="9.140625" style="194"/>
    <col min="11191" max="11191" width="2.85546875" style="194" customWidth="1"/>
    <col min="11192" max="11192" width="3.140625" style="194" customWidth="1"/>
    <col min="11193" max="11193" width="9.140625" style="194"/>
    <col min="11194" max="11194" width="2.85546875" style="194" customWidth="1"/>
    <col min="11195" max="11195" width="3.140625" style="194" customWidth="1"/>
    <col min="11196" max="11196" width="9.140625" style="194"/>
    <col min="11197" max="11197" width="2.85546875" style="194" customWidth="1"/>
    <col min="11198" max="11198" width="3.140625" style="194" customWidth="1"/>
    <col min="11199" max="11199" width="9.140625" style="194"/>
    <col min="11200" max="11200" width="2.85546875" style="194" customWidth="1"/>
    <col min="11201" max="11201" width="3.28515625" style="194" customWidth="1"/>
    <col min="11202" max="11202" width="9.140625" style="194"/>
    <col min="11203" max="11203" width="3.5703125" style="194" customWidth="1"/>
    <col min="11204" max="11204" width="3.7109375" style="194" customWidth="1"/>
    <col min="11205" max="11206" width="9.140625" style="194"/>
    <col min="11207" max="11207" width="35.140625" style="194" customWidth="1"/>
    <col min="11208" max="11425" width="9.140625" style="194"/>
    <col min="11426" max="11426" width="2.85546875" style="194" customWidth="1"/>
    <col min="11427" max="11427" width="3.7109375" style="194" customWidth="1"/>
    <col min="11428" max="11428" width="9.140625" style="194"/>
    <col min="11429" max="11429" width="2.85546875" style="194" customWidth="1"/>
    <col min="11430" max="11430" width="3.7109375" style="194" customWidth="1"/>
    <col min="11431" max="11431" width="9.140625" style="194"/>
    <col min="11432" max="11432" width="2.85546875" style="194" customWidth="1"/>
    <col min="11433" max="11433" width="3.7109375" style="194" customWidth="1"/>
    <col min="11434" max="11434" width="9.140625" style="194"/>
    <col min="11435" max="11435" width="2.85546875" style="194" customWidth="1"/>
    <col min="11436" max="11436" width="3.85546875" style="194" customWidth="1"/>
    <col min="11437" max="11437" width="9.140625" style="194"/>
    <col min="11438" max="11438" width="2.85546875" style="194" customWidth="1"/>
    <col min="11439" max="11439" width="3.85546875" style="194" customWidth="1"/>
    <col min="11440" max="11440" width="9.140625" style="194"/>
    <col min="11441" max="11441" width="2.85546875" style="194" customWidth="1"/>
    <col min="11442" max="11442" width="3.42578125" style="194" customWidth="1"/>
    <col min="11443" max="11443" width="9.140625" style="194"/>
    <col min="11444" max="11444" width="2.85546875" style="194" customWidth="1"/>
    <col min="11445" max="11445" width="3.28515625" style="194" customWidth="1"/>
    <col min="11446" max="11446" width="9.140625" style="194"/>
    <col min="11447" max="11447" width="2.85546875" style="194" customWidth="1"/>
    <col min="11448" max="11448" width="3.140625" style="194" customWidth="1"/>
    <col min="11449" max="11449" width="9.140625" style="194"/>
    <col min="11450" max="11450" width="2.85546875" style="194" customWidth="1"/>
    <col min="11451" max="11451" width="3.140625" style="194" customWidth="1"/>
    <col min="11452" max="11452" width="9.140625" style="194"/>
    <col min="11453" max="11453" width="2.85546875" style="194" customWidth="1"/>
    <col min="11454" max="11454" width="3.140625" style="194" customWidth="1"/>
    <col min="11455" max="11455" width="9.140625" style="194"/>
    <col min="11456" max="11456" width="2.85546875" style="194" customWidth="1"/>
    <col min="11457" max="11457" width="3.28515625" style="194" customWidth="1"/>
    <col min="11458" max="11458" width="9.140625" style="194"/>
    <col min="11459" max="11459" width="3.5703125" style="194" customWidth="1"/>
    <col min="11460" max="11460" width="3.7109375" style="194" customWidth="1"/>
    <col min="11461" max="11462" width="9.140625" style="194"/>
    <col min="11463" max="11463" width="35.140625" style="194" customWidth="1"/>
    <col min="11464" max="11681" width="9.140625" style="194"/>
    <col min="11682" max="11682" width="2.85546875" style="194" customWidth="1"/>
    <col min="11683" max="11683" width="3.7109375" style="194" customWidth="1"/>
    <col min="11684" max="11684" width="9.140625" style="194"/>
    <col min="11685" max="11685" width="2.85546875" style="194" customWidth="1"/>
    <col min="11686" max="11686" width="3.7109375" style="194" customWidth="1"/>
    <col min="11687" max="11687" width="9.140625" style="194"/>
    <col min="11688" max="11688" width="2.85546875" style="194" customWidth="1"/>
    <col min="11689" max="11689" width="3.7109375" style="194" customWidth="1"/>
    <col min="11690" max="11690" width="9.140625" style="194"/>
    <col min="11691" max="11691" width="2.85546875" style="194" customWidth="1"/>
    <col min="11692" max="11692" width="3.85546875" style="194" customWidth="1"/>
    <col min="11693" max="11693" width="9.140625" style="194"/>
    <col min="11694" max="11694" width="2.85546875" style="194" customWidth="1"/>
    <col min="11695" max="11695" width="3.85546875" style="194" customWidth="1"/>
    <col min="11696" max="11696" width="9.140625" style="194"/>
    <col min="11697" max="11697" width="2.85546875" style="194" customWidth="1"/>
    <col min="11698" max="11698" width="3.42578125" style="194" customWidth="1"/>
    <col min="11699" max="11699" width="9.140625" style="194"/>
    <col min="11700" max="11700" width="2.85546875" style="194" customWidth="1"/>
    <col min="11701" max="11701" width="3.28515625" style="194" customWidth="1"/>
    <col min="11702" max="11702" width="9.140625" style="194"/>
    <col min="11703" max="11703" width="2.85546875" style="194" customWidth="1"/>
    <col min="11704" max="11704" width="3.140625" style="194" customWidth="1"/>
    <col min="11705" max="11705" width="9.140625" style="194"/>
    <col min="11706" max="11706" width="2.85546875" style="194" customWidth="1"/>
    <col min="11707" max="11707" width="3.140625" style="194" customWidth="1"/>
    <col min="11708" max="11708" width="9.140625" style="194"/>
    <col min="11709" max="11709" width="2.85546875" style="194" customWidth="1"/>
    <col min="11710" max="11710" width="3.140625" style="194" customWidth="1"/>
    <col min="11711" max="11711" width="9.140625" style="194"/>
    <col min="11712" max="11712" width="2.85546875" style="194" customWidth="1"/>
    <col min="11713" max="11713" width="3.28515625" style="194" customWidth="1"/>
    <col min="11714" max="11714" width="9.140625" style="194"/>
    <col min="11715" max="11715" width="3.5703125" style="194" customWidth="1"/>
    <col min="11716" max="11716" width="3.7109375" style="194" customWidth="1"/>
    <col min="11717" max="11718" width="9.140625" style="194"/>
    <col min="11719" max="11719" width="35.140625" style="194" customWidth="1"/>
    <col min="11720" max="11937" width="9.140625" style="194"/>
    <col min="11938" max="11938" width="2.85546875" style="194" customWidth="1"/>
    <col min="11939" max="11939" width="3.7109375" style="194" customWidth="1"/>
    <col min="11940" max="11940" width="9.140625" style="194"/>
    <col min="11941" max="11941" width="2.85546875" style="194" customWidth="1"/>
    <col min="11942" max="11942" width="3.7109375" style="194" customWidth="1"/>
    <col min="11943" max="11943" width="9.140625" style="194"/>
    <col min="11944" max="11944" width="2.85546875" style="194" customWidth="1"/>
    <col min="11945" max="11945" width="3.7109375" style="194" customWidth="1"/>
    <col min="11946" max="11946" width="9.140625" style="194"/>
    <col min="11947" max="11947" width="2.85546875" style="194" customWidth="1"/>
    <col min="11948" max="11948" width="3.85546875" style="194" customWidth="1"/>
    <col min="11949" max="11949" width="9.140625" style="194"/>
    <col min="11950" max="11950" width="2.85546875" style="194" customWidth="1"/>
    <col min="11951" max="11951" width="3.85546875" style="194" customWidth="1"/>
    <col min="11952" max="11952" width="9.140625" style="194"/>
    <col min="11953" max="11953" width="2.85546875" style="194" customWidth="1"/>
    <col min="11954" max="11954" width="3.42578125" style="194" customWidth="1"/>
    <col min="11955" max="11955" width="9.140625" style="194"/>
    <col min="11956" max="11956" width="2.85546875" style="194" customWidth="1"/>
    <col min="11957" max="11957" width="3.28515625" style="194" customWidth="1"/>
    <col min="11958" max="11958" width="9.140625" style="194"/>
    <col min="11959" max="11959" width="2.85546875" style="194" customWidth="1"/>
    <col min="11960" max="11960" width="3.140625" style="194" customWidth="1"/>
    <col min="11961" max="11961" width="9.140625" style="194"/>
    <col min="11962" max="11962" width="2.85546875" style="194" customWidth="1"/>
    <col min="11963" max="11963" width="3.140625" style="194" customWidth="1"/>
    <col min="11964" max="11964" width="9.140625" style="194"/>
    <col min="11965" max="11965" width="2.85546875" style="194" customWidth="1"/>
    <col min="11966" max="11966" width="3.140625" style="194" customWidth="1"/>
    <col min="11967" max="11967" width="9.140625" style="194"/>
    <col min="11968" max="11968" width="2.85546875" style="194" customWidth="1"/>
    <col min="11969" max="11969" width="3.28515625" style="194" customWidth="1"/>
    <col min="11970" max="11970" width="9.140625" style="194"/>
    <col min="11971" max="11971" width="3.5703125" style="194" customWidth="1"/>
    <col min="11972" max="11972" width="3.7109375" style="194" customWidth="1"/>
    <col min="11973" max="11974" width="9.140625" style="194"/>
    <col min="11975" max="11975" width="35.140625" style="194" customWidth="1"/>
    <col min="11976" max="12193" width="9.140625" style="194"/>
    <col min="12194" max="12194" width="2.85546875" style="194" customWidth="1"/>
    <col min="12195" max="12195" width="3.7109375" style="194" customWidth="1"/>
    <col min="12196" max="12196" width="9.140625" style="194"/>
    <col min="12197" max="12197" width="2.85546875" style="194" customWidth="1"/>
    <col min="12198" max="12198" width="3.7109375" style="194" customWidth="1"/>
    <col min="12199" max="12199" width="9.140625" style="194"/>
    <col min="12200" max="12200" width="2.85546875" style="194" customWidth="1"/>
    <col min="12201" max="12201" width="3.7109375" style="194" customWidth="1"/>
    <col min="12202" max="12202" width="9.140625" style="194"/>
    <col min="12203" max="12203" width="2.85546875" style="194" customWidth="1"/>
    <col min="12204" max="12204" width="3.85546875" style="194" customWidth="1"/>
    <col min="12205" max="12205" width="9.140625" style="194"/>
    <col min="12206" max="12206" width="2.85546875" style="194" customWidth="1"/>
    <col min="12207" max="12207" width="3.85546875" style="194" customWidth="1"/>
    <col min="12208" max="12208" width="9.140625" style="194"/>
    <col min="12209" max="12209" width="2.85546875" style="194" customWidth="1"/>
    <col min="12210" max="12210" width="3.42578125" style="194" customWidth="1"/>
    <col min="12211" max="12211" width="9.140625" style="194"/>
    <col min="12212" max="12212" width="2.85546875" style="194" customWidth="1"/>
    <col min="12213" max="12213" width="3.28515625" style="194" customWidth="1"/>
    <col min="12214" max="12214" width="9.140625" style="194"/>
    <col min="12215" max="12215" width="2.85546875" style="194" customWidth="1"/>
    <col min="12216" max="12216" width="3.140625" style="194" customWidth="1"/>
    <col min="12217" max="12217" width="9.140625" style="194"/>
    <col min="12218" max="12218" width="2.85546875" style="194" customWidth="1"/>
    <col min="12219" max="12219" width="3.140625" style="194" customWidth="1"/>
    <col min="12220" max="12220" width="9.140625" style="194"/>
    <col min="12221" max="12221" width="2.85546875" style="194" customWidth="1"/>
    <col min="12222" max="12222" width="3.140625" style="194" customWidth="1"/>
    <col min="12223" max="12223" width="9.140625" style="194"/>
    <col min="12224" max="12224" width="2.85546875" style="194" customWidth="1"/>
    <col min="12225" max="12225" width="3.28515625" style="194" customWidth="1"/>
    <col min="12226" max="12226" width="9.140625" style="194"/>
    <col min="12227" max="12227" width="3.5703125" style="194" customWidth="1"/>
    <col min="12228" max="12228" width="3.7109375" style="194" customWidth="1"/>
    <col min="12229" max="12230" width="9.140625" style="194"/>
    <col min="12231" max="12231" width="35.140625" style="194" customWidth="1"/>
    <col min="12232" max="12449" width="9.140625" style="194"/>
    <col min="12450" max="12450" width="2.85546875" style="194" customWidth="1"/>
    <col min="12451" max="12451" width="3.7109375" style="194" customWidth="1"/>
    <col min="12452" max="12452" width="9.140625" style="194"/>
    <col min="12453" max="12453" width="2.85546875" style="194" customWidth="1"/>
    <col min="12454" max="12454" width="3.7109375" style="194" customWidth="1"/>
    <col min="12455" max="12455" width="9.140625" style="194"/>
    <col min="12456" max="12456" width="2.85546875" style="194" customWidth="1"/>
    <col min="12457" max="12457" width="3.7109375" style="194" customWidth="1"/>
    <col min="12458" max="12458" width="9.140625" style="194"/>
    <col min="12459" max="12459" width="2.85546875" style="194" customWidth="1"/>
    <col min="12460" max="12460" width="3.85546875" style="194" customWidth="1"/>
    <col min="12461" max="12461" width="9.140625" style="194"/>
    <col min="12462" max="12462" width="2.85546875" style="194" customWidth="1"/>
    <col min="12463" max="12463" width="3.85546875" style="194" customWidth="1"/>
    <col min="12464" max="12464" width="9.140625" style="194"/>
    <col min="12465" max="12465" width="2.85546875" style="194" customWidth="1"/>
    <col min="12466" max="12466" width="3.42578125" style="194" customWidth="1"/>
    <col min="12467" max="12467" width="9.140625" style="194"/>
    <col min="12468" max="12468" width="2.85546875" style="194" customWidth="1"/>
    <col min="12469" max="12469" width="3.28515625" style="194" customWidth="1"/>
    <col min="12470" max="12470" width="9.140625" style="194"/>
    <col min="12471" max="12471" width="2.85546875" style="194" customWidth="1"/>
    <col min="12472" max="12472" width="3.140625" style="194" customWidth="1"/>
    <col min="12473" max="12473" width="9.140625" style="194"/>
    <col min="12474" max="12474" width="2.85546875" style="194" customWidth="1"/>
    <col min="12475" max="12475" width="3.140625" style="194" customWidth="1"/>
    <col min="12476" max="12476" width="9.140625" style="194"/>
    <col min="12477" max="12477" width="2.85546875" style="194" customWidth="1"/>
    <col min="12478" max="12478" width="3.140625" style="194" customWidth="1"/>
    <col min="12479" max="12479" width="9.140625" style="194"/>
    <col min="12480" max="12480" width="2.85546875" style="194" customWidth="1"/>
    <col min="12481" max="12481" width="3.28515625" style="194" customWidth="1"/>
    <col min="12482" max="12482" width="9.140625" style="194"/>
    <col min="12483" max="12483" width="3.5703125" style="194" customWidth="1"/>
    <col min="12484" max="12484" width="3.7109375" style="194" customWidth="1"/>
    <col min="12485" max="12486" width="9.140625" style="194"/>
    <col min="12487" max="12487" width="35.140625" style="194" customWidth="1"/>
    <col min="12488" max="12705" width="9.140625" style="194"/>
    <col min="12706" max="12706" width="2.85546875" style="194" customWidth="1"/>
    <col min="12707" max="12707" width="3.7109375" style="194" customWidth="1"/>
    <col min="12708" max="12708" width="9.140625" style="194"/>
    <col min="12709" max="12709" width="2.85546875" style="194" customWidth="1"/>
    <col min="12710" max="12710" width="3.7109375" style="194" customWidth="1"/>
    <col min="12711" max="12711" width="9.140625" style="194"/>
    <col min="12712" max="12712" width="2.85546875" style="194" customWidth="1"/>
    <col min="12713" max="12713" width="3.7109375" style="194" customWidth="1"/>
    <col min="12714" max="12714" width="9.140625" style="194"/>
    <col min="12715" max="12715" width="2.85546875" style="194" customWidth="1"/>
    <col min="12716" max="12716" width="3.85546875" style="194" customWidth="1"/>
    <col min="12717" max="12717" width="9.140625" style="194"/>
    <col min="12718" max="12718" width="2.85546875" style="194" customWidth="1"/>
    <col min="12719" max="12719" width="3.85546875" style="194" customWidth="1"/>
    <col min="12720" max="12720" width="9.140625" style="194"/>
    <col min="12721" max="12721" width="2.85546875" style="194" customWidth="1"/>
    <col min="12722" max="12722" width="3.42578125" style="194" customWidth="1"/>
    <col min="12723" max="12723" width="9.140625" style="194"/>
    <col min="12724" max="12724" width="2.85546875" style="194" customWidth="1"/>
    <col min="12725" max="12725" width="3.28515625" style="194" customWidth="1"/>
    <col min="12726" max="12726" width="9.140625" style="194"/>
    <col min="12727" max="12727" width="2.85546875" style="194" customWidth="1"/>
    <col min="12728" max="12728" width="3.140625" style="194" customWidth="1"/>
    <col min="12729" max="12729" width="9.140625" style="194"/>
    <col min="12730" max="12730" width="2.85546875" style="194" customWidth="1"/>
    <col min="12731" max="12731" width="3.140625" style="194" customWidth="1"/>
    <col min="12732" max="12732" width="9.140625" style="194"/>
    <col min="12733" max="12733" width="2.85546875" style="194" customWidth="1"/>
    <col min="12734" max="12734" width="3.140625" style="194" customWidth="1"/>
    <col min="12735" max="12735" width="9.140625" style="194"/>
    <col min="12736" max="12736" width="2.85546875" style="194" customWidth="1"/>
    <col min="12737" max="12737" width="3.28515625" style="194" customWidth="1"/>
    <col min="12738" max="12738" width="9.140625" style="194"/>
    <col min="12739" max="12739" width="3.5703125" style="194" customWidth="1"/>
    <col min="12740" max="12740" width="3.7109375" style="194" customWidth="1"/>
    <col min="12741" max="12742" width="9.140625" style="194"/>
    <col min="12743" max="12743" width="35.140625" style="194" customWidth="1"/>
    <col min="12744" max="12961" width="9.140625" style="194"/>
    <col min="12962" max="12962" width="2.85546875" style="194" customWidth="1"/>
    <col min="12963" max="12963" width="3.7109375" style="194" customWidth="1"/>
    <col min="12964" max="12964" width="9.140625" style="194"/>
    <col min="12965" max="12965" width="2.85546875" style="194" customWidth="1"/>
    <col min="12966" max="12966" width="3.7109375" style="194" customWidth="1"/>
    <col min="12967" max="12967" width="9.140625" style="194"/>
    <col min="12968" max="12968" width="2.85546875" style="194" customWidth="1"/>
    <col min="12969" max="12969" width="3.7109375" style="194" customWidth="1"/>
    <col min="12970" max="12970" width="9.140625" style="194"/>
    <col min="12971" max="12971" width="2.85546875" style="194" customWidth="1"/>
    <col min="12972" max="12972" width="3.85546875" style="194" customWidth="1"/>
    <col min="12973" max="12973" width="9.140625" style="194"/>
    <col min="12974" max="12974" width="2.85546875" style="194" customWidth="1"/>
    <col min="12975" max="12975" width="3.85546875" style="194" customWidth="1"/>
    <col min="12976" max="12976" width="9.140625" style="194"/>
    <col min="12977" max="12977" width="2.85546875" style="194" customWidth="1"/>
    <col min="12978" max="12978" width="3.42578125" style="194" customWidth="1"/>
    <col min="12979" max="12979" width="9.140625" style="194"/>
    <col min="12980" max="12980" width="2.85546875" style="194" customWidth="1"/>
    <col min="12981" max="12981" width="3.28515625" style="194" customWidth="1"/>
    <col min="12982" max="12982" width="9.140625" style="194"/>
    <col min="12983" max="12983" width="2.85546875" style="194" customWidth="1"/>
    <col min="12984" max="12984" width="3.140625" style="194" customWidth="1"/>
    <col min="12985" max="12985" width="9.140625" style="194"/>
    <col min="12986" max="12986" width="2.85546875" style="194" customWidth="1"/>
    <col min="12987" max="12987" width="3.140625" style="194" customWidth="1"/>
    <col min="12988" max="12988" width="9.140625" style="194"/>
    <col min="12989" max="12989" width="2.85546875" style="194" customWidth="1"/>
    <col min="12990" max="12990" width="3.140625" style="194" customWidth="1"/>
    <col min="12991" max="12991" width="9.140625" style="194"/>
    <col min="12992" max="12992" width="2.85546875" style="194" customWidth="1"/>
    <col min="12993" max="12993" width="3.28515625" style="194" customWidth="1"/>
    <col min="12994" max="12994" width="9.140625" style="194"/>
    <col min="12995" max="12995" width="3.5703125" style="194" customWidth="1"/>
    <col min="12996" max="12996" width="3.7109375" style="194" customWidth="1"/>
    <col min="12997" max="12998" width="9.140625" style="194"/>
    <col min="12999" max="12999" width="35.140625" style="194" customWidth="1"/>
    <col min="13000" max="13217" width="9.140625" style="194"/>
    <col min="13218" max="13218" width="2.85546875" style="194" customWidth="1"/>
    <col min="13219" max="13219" width="3.7109375" style="194" customWidth="1"/>
    <col min="13220" max="13220" width="9.140625" style="194"/>
    <col min="13221" max="13221" width="2.85546875" style="194" customWidth="1"/>
    <col min="13222" max="13222" width="3.7109375" style="194" customWidth="1"/>
    <col min="13223" max="13223" width="9.140625" style="194"/>
    <col min="13224" max="13224" width="2.85546875" style="194" customWidth="1"/>
    <col min="13225" max="13225" width="3.7109375" style="194" customWidth="1"/>
    <col min="13226" max="13226" width="9.140625" style="194"/>
    <col min="13227" max="13227" width="2.85546875" style="194" customWidth="1"/>
    <col min="13228" max="13228" width="3.85546875" style="194" customWidth="1"/>
    <col min="13229" max="13229" width="9.140625" style="194"/>
    <col min="13230" max="13230" width="2.85546875" style="194" customWidth="1"/>
    <col min="13231" max="13231" width="3.85546875" style="194" customWidth="1"/>
    <col min="13232" max="13232" width="9.140625" style="194"/>
    <col min="13233" max="13233" width="2.85546875" style="194" customWidth="1"/>
    <col min="13234" max="13234" width="3.42578125" style="194" customWidth="1"/>
    <col min="13235" max="13235" width="9.140625" style="194"/>
    <col min="13236" max="13236" width="2.85546875" style="194" customWidth="1"/>
    <col min="13237" max="13237" width="3.28515625" style="194" customWidth="1"/>
    <col min="13238" max="13238" width="9.140625" style="194"/>
    <col min="13239" max="13239" width="2.85546875" style="194" customWidth="1"/>
    <col min="13240" max="13240" width="3.140625" style="194" customWidth="1"/>
    <col min="13241" max="13241" width="9.140625" style="194"/>
    <col min="13242" max="13242" width="2.85546875" style="194" customWidth="1"/>
    <col min="13243" max="13243" width="3.140625" style="194" customWidth="1"/>
    <col min="13244" max="13244" width="9.140625" style="194"/>
    <col min="13245" max="13245" width="2.85546875" style="194" customWidth="1"/>
    <col min="13246" max="13246" width="3.140625" style="194" customWidth="1"/>
    <col min="13247" max="13247" width="9.140625" style="194"/>
    <col min="13248" max="13248" width="2.85546875" style="194" customWidth="1"/>
    <col min="13249" max="13249" width="3.28515625" style="194" customWidth="1"/>
    <col min="13250" max="13250" width="9.140625" style="194"/>
    <col min="13251" max="13251" width="3.5703125" style="194" customWidth="1"/>
    <col min="13252" max="13252" width="3.7109375" style="194" customWidth="1"/>
    <col min="13253" max="13254" width="9.140625" style="194"/>
    <col min="13255" max="13255" width="35.140625" style="194" customWidth="1"/>
    <col min="13256" max="13473" width="9.140625" style="194"/>
    <col min="13474" max="13474" width="2.85546875" style="194" customWidth="1"/>
    <col min="13475" max="13475" width="3.7109375" style="194" customWidth="1"/>
    <col min="13476" max="13476" width="9.140625" style="194"/>
    <col min="13477" max="13477" width="2.85546875" style="194" customWidth="1"/>
    <col min="13478" max="13478" width="3.7109375" style="194" customWidth="1"/>
    <col min="13479" max="13479" width="9.140625" style="194"/>
    <col min="13480" max="13480" width="2.85546875" style="194" customWidth="1"/>
    <col min="13481" max="13481" width="3.7109375" style="194" customWidth="1"/>
    <col min="13482" max="13482" width="9.140625" style="194"/>
    <col min="13483" max="13483" width="2.85546875" style="194" customWidth="1"/>
    <col min="13484" max="13484" width="3.85546875" style="194" customWidth="1"/>
    <col min="13485" max="13485" width="9.140625" style="194"/>
    <col min="13486" max="13486" width="2.85546875" style="194" customWidth="1"/>
    <col min="13487" max="13487" width="3.85546875" style="194" customWidth="1"/>
    <col min="13488" max="13488" width="9.140625" style="194"/>
    <col min="13489" max="13489" width="2.85546875" style="194" customWidth="1"/>
    <col min="13490" max="13490" width="3.42578125" style="194" customWidth="1"/>
    <col min="13491" max="13491" width="9.140625" style="194"/>
    <col min="13492" max="13492" width="2.85546875" style="194" customWidth="1"/>
    <col min="13493" max="13493" width="3.28515625" style="194" customWidth="1"/>
    <col min="13494" max="13494" width="9.140625" style="194"/>
    <col min="13495" max="13495" width="2.85546875" style="194" customWidth="1"/>
    <col min="13496" max="13496" width="3.140625" style="194" customWidth="1"/>
    <col min="13497" max="13497" width="9.140625" style="194"/>
    <col min="13498" max="13498" width="2.85546875" style="194" customWidth="1"/>
    <col min="13499" max="13499" width="3.140625" style="194" customWidth="1"/>
    <col min="13500" max="13500" width="9.140625" style="194"/>
    <col min="13501" max="13501" width="2.85546875" style="194" customWidth="1"/>
    <col min="13502" max="13502" width="3.140625" style="194" customWidth="1"/>
    <col min="13503" max="13503" width="9.140625" style="194"/>
    <col min="13504" max="13504" width="2.85546875" style="194" customWidth="1"/>
    <col min="13505" max="13505" width="3.28515625" style="194" customWidth="1"/>
    <col min="13506" max="13506" width="9.140625" style="194"/>
    <col min="13507" max="13507" width="3.5703125" style="194" customWidth="1"/>
    <col min="13508" max="13508" width="3.7109375" style="194" customWidth="1"/>
    <col min="13509" max="13510" width="9.140625" style="194"/>
    <col min="13511" max="13511" width="35.140625" style="194" customWidth="1"/>
    <col min="13512" max="13729" width="9.140625" style="194"/>
    <col min="13730" max="13730" width="2.85546875" style="194" customWidth="1"/>
    <col min="13731" max="13731" width="3.7109375" style="194" customWidth="1"/>
    <col min="13732" max="13732" width="9.140625" style="194"/>
    <col min="13733" max="13733" width="2.85546875" style="194" customWidth="1"/>
    <col min="13734" max="13734" width="3.7109375" style="194" customWidth="1"/>
    <col min="13735" max="13735" width="9.140625" style="194"/>
    <col min="13736" max="13736" width="2.85546875" style="194" customWidth="1"/>
    <col min="13737" max="13737" width="3.7109375" style="194" customWidth="1"/>
    <col min="13738" max="13738" width="9.140625" style="194"/>
    <col min="13739" max="13739" width="2.85546875" style="194" customWidth="1"/>
    <col min="13740" max="13740" width="3.85546875" style="194" customWidth="1"/>
    <col min="13741" max="13741" width="9.140625" style="194"/>
    <col min="13742" max="13742" width="2.85546875" style="194" customWidth="1"/>
    <col min="13743" max="13743" width="3.85546875" style="194" customWidth="1"/>
    <col min="13744" max="13744" width="9.140625" style="194"/>
    <col min="13745" max="13745" width="2.85546875" style="194" customWidth="1"/>
    <col min="13746" max="13746" width="3.42578125" style="194" customWidth="1"/>
    <col min="13747" max="13747" width="9.140625" style="194"/>
    <col min="13748" max="13748" width="2.85546875" style="194" customWidth="1"/>
    <col min="13749" max="13749" width="3.28515625" style="194" customWidth="1"/>
    <col min="13750" max="13750" width="9.140625" style="194"/>
    <col min="13751" max="13751" width="2.85546875" style="194" customWidth="1"/>
    <col min="13752" max="13752" width="3.140625" style="194" customWidth="1"/>
    <col min="13753" max="13753" width="9.140625" style="194"/>
    <col min="13754" max="13754" width="2.85546875" style="194" customWidth="1"/>
    <col min="13755" max="13755" width="3.140625" style="194" customWidth="1"/>
    <col min="13756" max="13756" width="9.140625" style="194"/>
    <col min="13757" max="13757" width="2.85546875" style="194" customWidth="1"/>
    <col min="13758" max="13758" width="3.140625" style="194" customWidth="1"/>
    <col min="13759" max="13759" width="9.140625" style="194"/>
    <col min="13760" max="13760" width="2.85546875" style="194" customWidth="1"/>
    <col min="13761" max="13761" width="3.28515625" style="194" customWidth="1"/>
    <col min="13762" max="13762" width="9.140625" style="194"/>
    <col min="13763" max="13763" width="3.5703125" style="194" customWidth="1"/>
    <col min="13764" max="13764" width="3.7109375" style="194" customWidth="1"/>
    <col min="13765" max="13766" width="9.140625" style="194"/>
    <col min="13767" max="13767" width="35.140625" style="194" customWidth="1"/>
    <col min="13768" max="13985" width="9.140625" style="194"/>
    <col min="13986" max="13986" width="2.85546875" style="194" customWidth="1"/>
    <col min="13987" max="13987" width="3.7109375" style="194" customWidth="1"/>
    <col min="13988" max="13988" width="9.140625" style="194"/>
    <col min="13989" max="13989" width="2.85546875" style="194" customWidth="1"/>
    <col min="13990" max="13990" width="3.7109375" style="194" customWidth="1"/>
    <col min="13991" max="13991" width="9.140625" style="194"/>
    <col min="13992" max="13992" width="2.85546875" style="194" customWidth="1"/>
    <col min="13993" max="13993" width="3.7109375" style="194" customWidth="1"/>
    <col min="13994" max="13994" width="9.140625" style="194"/>
    <col min="13995" max="13995" width="2.85546875" style="194" customWidth="1"/>
    <col min="13996" max="13996" width="3.85546875" style="194" customWidth="1"/>
    <col min="13997" max="13997" width="9.140625" style="194"/>
    <col min="13998" max="13998" width="2.85546875" style="194" customWidth="1"/>
    <col min="13999" max="13999" width="3.85546875" style="194" customWidth="1"/>
    <col min="14000" max="14000" width="9.140625" style="194"/>
    <col min="14001" max="14001" width="2.85546875" style="194" customWidth="1"/>
    <col min="14002" max="14002" width="3.42578125" style="194" customWidth="1"/>
    <col min="14003" max="14003" width="9.140625" style="194"/>
    <col min="14004" max="14004" width="2.85546875" style="194" customWidth="1"/>
    <col min="14005" max="14005" width="3.28515625" style="194" customWidth="1"/>
    <col min="14006" max="14006" width="9.140625" style="194"/>
    <col min="14007" max="14007" width="2.85546875" style="194" customWidth="1"/>
    <col min="14008" max="14008" width="3.140625" style="194" customWidth="1"/>
    <col min="14009" max="14009" width="9.140625" style="194"/>
    <col min="14010" max="14010" width="2.85546875" style="194" customWidth="1"/>
    <col min="14011" max="14011" width="3.140625" style="194" customWidth="1"/>
    <col min="14012" max="14012" width="9.140625" style="194"/>
    <col min="14013" max="14013" width="2.85546875" style="194" customWidth="1"/>
    <col min="14014" max="14014" width="3.140625" style="194" customWidth="1"/>
    <col min="14015" max="14015" width="9.140625" style="194"/>
    <col min="14016" max="14016" width="2.85546875" style="194" customWidth="1"/>
    <col min="14017" max="14017" width="3.28515625" style="194" customWidth="1"/>
    <col min="14018" max="14018" width="9.140625" style="194"/>
    <col min="14019" max="14019" width="3.5703125" style="194" customWidth="1"/>
    <col min="14020" max="14020" width="3.7109375" style="194" customWidth="1"/>
    <col min="14021" max="14022" width="9.140625" style="194"/>
    <col min="14023" max="14023" width="35.140625" style="194" customWidth="1"/>
    <col min="14024" max="14241" width="9.140625" style="194"/>
    <col min="14242" max="14242" width="2.85546875" style="194" customWidth="1"/>
    <col min="14243" max="14243" width="3.7109375" style="194" customWidth="1"/>
    <col min="14244" max="14244" width="9.140625" style="194"/>
    <col min="14245" max="14245" width="2.85546875" style="194" customWidth="1"/>
    <col min="14246" max="14246" width="3.7109375" style="194" customWidth="1"/>
    <col min="14247" max="14247" width="9.140625" style="194"/>
    <col min="14248" max="14248" width="2.85546875" style="194" customWidth="1"/>
    <col min="14249" max="14249" width="3.7109375" style="194" customWidth="1"/>
    <col min="14250" max="14250" width="9.140625" style="194"/>
    <col min="14251" max="14251" width="2.85546875" style="194" customWidth="1"/>
    <col min="14252" max="14252" width="3.85546875" style="194" customWidth="1"/>
    <col min="14253" max="14253" width="9.140625" style="194"/>
    <col min="14254" max="14254" width="2.85546875" style="194" customWidth="1"/>
    <col min="14255" max="14255" width="3.85546875" style="194" customWidth="1"/>
    <col min="14256" max="14256" width="9.140625" style="194"/>
    <col min="14257" max="14257" width="2.85546875" style="194" customWidth="1"/>
    <col min="14258" max="14258" width="3.42578125" style="194" customWidth="1"/>
    <col min="14259" max="14259" width="9.140625" style="194"/>
    <col min="14260" max="14260" width="2.85546875" style="194" customWidth="1"/>
    <col min="14261" max="14261" width="3.28515625" style="194" customWidth="1"/>
    <col min="14262" max="14262" width="9.140625" style="194"/>
    <col min="14263" max="14263" width="2.85546875" style="194" customWidth="1"/>
    <col min="14264" max="14264" width="3.140625" style="194" customWidth="1"/>
    <col min="14265" max="14265" width="9.140625" style="194"/>
    <col min="14266" max="14266" width="2.85546875" style="194" customWidth="1"/>
    <col min="14267" max="14267" width="3.140625" style="194" customWidth="1"/>
    <col min="14268" max="14268" width="9.140625" style="194"/>
    <col min="14269" max="14269" width="2.85546875" style="194" customWidth="1"/>
    <col min="14270" max="14270" width="3.140625" style="194" customWidth="1"/>
    <col min="14271" max="14271" width="9.140625" style="194"/>
    <col min="14272" max="14272" width="2.85546875" style="194" customWidth="1"/>
    <col min="14273" max="14273" width="3.28515625" style="194" customWidth="1"/>
    <col min="14274" max="14274" width="9.140625" style="194"/>
    <col min="14275" max="14275" width="3.5703125" style="194" customWidth="1"/>
    <col min="14276" max="14276" width="3.7109375" style="194" customWidth="1"/>
    <col min="14277" max="14278" width="9.140625" style="194"/>
    <col min="14279" max="14279" width="35.140625" style="194" customWidth="1"/>
    <col min="14280" max="14497" width="9.140625" style="194"/>
    <col min="14498" max="14498" width="2.85546875" style="194" customWidth="1"/>
    <col min="14499" max="14499" width="3.7109375" style="194" customWidth="1"/>
    <col min="14500" max="14500" width="9.140625" style="194"/>
    <col min="14501" max="14501" width="2.85546875" style="194" customWidth="1"/>
    <col min="14502" max="14502" width="3.7109375" style="194" customWidth="1"/>
    <col min="14503" max="14503" width="9.140625" style="194"/>
    <col min="14504" max="14504" width="2.85546875" style="194" customWidth="1"/>
    <col min="14505" max="14505" width="3.7109375" style="194" customWidth="1"/>
    <col min="14506" max="14506" width="9.140625" style="194"/>
    <col min="14507" max="14507" width="2.85546875" style="194" customWidth="1"/>
    <col min="14508" max="14508" width="3.85546875" style="194" customWidth="1"/>
    <col min="14509" max="14509" width="9.140625" style="194"/>
    <col min="14510" max="14510" width="2.85546875" style="194" customWidth="1"/>
    <col min="14511" max="14511" width="3.85546875" style="194" customWidth="1"/>
    <col min="14512" max="14512" width="9.140625" style="194"/>
    <col min="14513" max="14513" width="2.85546875" style="194" customWidth="1"/>
    <col min="14514" max="14514" width="3.42578125" style="194" customWidth="1"/>
    <col min="14515" max="14515" width="9.140625" style="194"/>
    <col min="14516" max="14516" width="2.85546875" style="194" customWidth="1"/>
    <col min="14517" max="14517" width="3.28515625" style="194" customWidth="1"/>
    <col min="14518" max="14518" width="9.140625" style="194"/>
    <col min="14519" max="14519" width="2.85546875" style="194" customWidth="1"/>
    <col min="14520" max="14520" width="3.140625" style="194" customWidth="1"/>
    <col min="14521" max="14521" width="9.140625" style="194"/>
    <col min="14522" max="14522" width="2.85546875" style="194" customWidth="1"/>
    <col min="14523" max="14523" width="3.140625" style="194" customWidth="1"/>
    <col min="14524" max="14524" width="9.140625" style="194"/>
    <col min="14525" max="14525" width="2.85546875" style="194" customWidth="1"/>
    <col min="14526" max="14526" width="3.140625" style="194" customWidth="1"/>
    <col min="14527" max="14527" width="9.140625" style="194"/>
    <col min="14528" max="14528" width="2.85546875" style="194" customWidth="1"/>
    <col min="14529" max="14529" width="3.28515625" style="194" customWidth="1"/>
    <col min="14530" max="14530" width="9.140625" style="194"/>
    <col min="14531" max="14531" width="3.5703125" style="194" customWidth="1"/>
    <col min="14532" max="14532" width="3.7109375" style="194" customWidth="1"/>
    <col min="14533" max="14534" width="9.140625" style="194"/>
    <col min="14535" max="14535" width="35.140625" style="194" customWidth="1"/>
    <col min="14536" max="14753" width="9.140625" style="194"/>
    <col min="14754" max="14754" width="2.85546875" style="194" customWidth="1"/>
    <col min="14755" max="14755" width="3.7109375" style="194" customWidth="1"/>
    <col min="14756" max="14756" width="9.140625" style="194"/>
    <col min="14757" max="14757" width="2.85546875" style="194" customWidth="1"/>
    <col min="14758" max="14758" width="3.7109375" style="194" customWidth="1"/>
    <col min="14759" max="14759" width="9.140625" style="194"/>
    <col min="14760" max="14760" width="2.85546875" style="194" customWidth="1"/>
    <col min="14761" max="14761" width="3.7109375" style="194" customWidth="1"/>
    <col min="14762" max="14762" width="9.140625" style="194"/>
    <col min="14763" max="14763" width="2.85546875" style="194" customWidth="1"/>
    <col min="14764" max="14764" width="3.85546875" style="194" customWidth="1"/>
    <col min="14765" max="14765" width="9.140625" style="194"/>
    <col min="14766" max="14766" width="2.85546875" style="194" customWidth="1"/>
    <col min="14767" max="14767" width="3.85546875" style="194" customWidth="1"/>
    <col min="14768" max="14768" width="9.140625" style="194"/>
    <col min="14769" max="14769" width="2.85546875" style="194" customWidth="1"/>
    <col min="14770" max="14770" width="3.42578125" style="194" customWidth="1"/>
    <col min="14771" max="14771" width="9.140625" style="194"/>
    <col min="14772" max="14772" width="2.85546875" style="194" customWidth="1"/>
    <col min="14773" max="14773" width="3.28515625" style="194" customWidth="1"/>
    <col min="14774" max="14774" width="9.140625" style="194"/>
    <col min="14775" max="14775" width="2.85546875" style="194" customWidth="1"/>
    <col min="14776" max="14776" width="3.140625" style="194" customWidth="1"/>
    <col min="14777" max="14777" width="9.140625" style="194"/>
    <col min="14778" max="14778" width="2.85546875" style="194" customWidth="1"/>
    <col min="14779" max="14779" width="3.140625" style="194" customWidth="1"/>
    <col min="14780" max="14780" width="9.140625" style="194"/>
    <col min="14781" max="14781" width="2.85546875" style="194" customWidth="1"/>
    <col min="14782" max="14782" width="3.140625" style="194" customWidth="1"/>
    <col min="14783" max="14783" width="9.140625" style="194"/>
    <col min="14784" max="14784" width="2.85546875" style="194" customWidth="1"/>
    <col min="14785" max="14785" width="3.28515625" style="194" customWidth="1"/>
    <col min="14786" max="14786" width="9.140625" style="194"/>
    <col min="14787" max="14787" width="3.5703125" style="194" customWidth="1"/>
    <col min="14788" max="14788" width="3.7109375" style="194" customWidth="1"/>
    <col min="14789" max="14790" width="9.140625" style="194"/>
    <col min="14791" max="14791" width="35.140625" style="194" customWidth="1"/>
    <col min="14792" max="15009" width="9.140625" style="194"/>
    <col min="15010" max="15010" width="2.85546875" style="194" customWidth="1"/>
    <col min="15011" max="15011" width="3.7109375" style="194" customWidth="1"/>
    <col min="15012" max="15012" width="9.140625" style="194"/>
    <col min="15013" max="15013" width="2.85546875" style="194" customWidth="1"/>
    <col min="15014" max="15014" width="3.7109375" style="194" customWidth="1"/>
    <col min="15015" max="15015" width="9.140625" style="194"/>
    <col min="15016" max="15016" width="2.85546875" style="194" customWidth="1"/>
    <col min="15017" max="15017" width="3.7109375" style="194" customWidth="1"/>
    <col min="15018" max="15018" width="9.140625" style="194"/>
    <col min="15019" max="15019" width="2.85546875" style="194" customWidth="1"/>
    <col min="15020" max="15020" width="3.85546875" style="194" customWidth="1"/>
    <col min="15021" max="15021" width="9.140625" style="194"/>
    <col min="15022" max="15022" width="2.85546875" style="194" customWidth="1"/>
    <col min="15023" max="15023" width="3.85546875" style="194" customWidth="1"/>
    <col min="15024" max="15024" width="9.140625" style="194"/>
    <col min="15025" max="15025" width="2.85546875" style="194" customWidth="1"/>
    <col min="15026" max="15026" width="3.42578125" style="194" customWidth="1"/>
    <col min="15027" max="15027" width="9.140625" style="194"/>
    <col min="15028" max="15028" width="2.85546875" style="194" customWidth="1"/>
    <col min="15029" max="15029" width="3.28515625" style="194" customWidth="1"/>
    <col min="15030" max="15030" width="9.140625" style="194"/>
    <col min="15031" max="15031" width="2.85546875" style="194" customWidth="1"/>
    <col min="15032" max="15032" width="3.140625" style="194" customWidth="1"/>
    <col min="15033" max="15033" width="9.140625" style="194"/>
    <col min="15034" max="15034" width="2.85546875" style="194" customWidth="1"/>
    <col min="15035" max="15035" width="3.140625" style="194" customWidth="1"/>
    <col min="15036" max="15036" width="9.140625" style="194"/>
    <col min="15037" max="15037" width="2.85546875" style="194" customWidth="1"/>
    <col min="15038" max="15038" width="3.140625" style="194" customWidth="1"/>
    <col min="15039" max="15039" width="9.140625" style="194"/>
    <col min="15040" max="15040" width="2.85546875" style="194" customWidth="1"/>
    <col min="15041" max="15041" width="3.28515625" style="194" customWidth="1"/>
    <col min="15042" max="15042" width="9.140625" style="194"/>
    <col min="15043" max="15043" width="3.5703125" style="194" customWidth="1"/>
    <col min="15044" max="15044" width="3.7109375" style="194" customWidth="1"/>
    <col min="15045" max="15046" width="9.140625" style="194"/>
    <col min="15047" max="15047" width="35.140625" style="194" customWidth="1"/>
    <col min="15048" max="15265" width="9.140625" style="194"/>
    <col min="15266" max="15266" width="2.85546875" style="194" customWidth="1"/>
    <col min="15267" max="15267" width="3.7109375" style="194" customWidth="1"/>
    <col min="15268" max="15268" width="9.140625" style="194"/>
    <col min="15269" max="15269" width="2.85546875" style="194" customWidth="1"/>
    <col min="15270" max="15270" width="3.7109375" style="194" customWidth="1"/>
    <col min="15271" max="15271" width="9.140625" style="194"/>
    <col min="15272" max="15272" width="2.85546875" style="194" customWidth="1"/>
    <col min="15273" max="15273" width="3.7109375" style="194" customWidth="1"/>
    <col min="15274" max="15274" width="9.140625" style="194"/>
    <col min="15275" max="15275" width="2.85546875" style="194" customWidth="1"/>
    <col min="15276" max="15276" width="3.85546875" style="194" customWidth="1"/>
    <col min="15277" max="15277" width="9.140625" style="194"/>
    <col min="15278" max="15278" width="2.85546875" style="194" customWidth="1"/>
    <col min="15279" max="15279" width="3.85546875" style="194" customWidth="1"/>
    <col min="15280" max="15280" width="9.140625" style="194"/>
    <col min="15281" max="15281" width="2.85546875" style="194" customWidth="1"/>
    <col min="15282" max="15282" width="3.42578125" style="194" customWidth="1"/>
    <col min="15283" max="15283" width="9.140625" style="194"/>
    <col min="15284" max="15284" width="2.85546875" style="194" customWidth="1"/>
    <col min="15285" max="15285" width="3.28515625" style="194" customWidth="1"/>
    <col min="15286" max="15286" width="9.140625" style="194"/>
    <col min="15287" max="15287" width="2.85546875" style="194" customWidth="1"/>
    <col min="15288" max="15288" width="3.140625" style="194" customWidth="1"/>
    <col min="15289" max="15289" width="9.140625" style="194"/>
    <col min="15290" max="15290" width="2.85546875" style="194" customWidth="1"/>
    <col min="15291" max="15291" width="3.140625" style="194" customWidth="1"/>
    <col min="15292" max="15292" width="9.140625" style="194"/>
    <col min="15293" max="15293" width="2.85546875" style="194" customWidth="1"/>
    <col min="15294" max="15294" width="3.140625" style="194" customWidth="1"/>
    <col min="15295" max="15295" width="9.140625" style="194"/>
    <col min="15296" max="15296" width="2.85546875" style="194" customWidth="1"/>
    <col min="15297" max="15297" width="3.28515625" style="194" customWidth="1"/>
    <col min="15298" max="15298" width="9.140625" style="194"/>
    <col min="15299" max="15299" width="3.5703125" style="194" customWidth="1"/>
    <col min="15300" max="15300" width="3.7109375" style="194" customWidth="1"/>
    <col min="15301" max="15302" width="9.140625" style="194"/>
    <col min="15303" max="15303" width="35.140625" style="194" customWidth="1"/>
    <col min="15304" max="15521" width="9.140625" style="194"/>
    <col min="15522" max="15522" width="2.85546875" style="194" customWidth="1"/>
    <col min="15523" max="15523" width="3.7109375" style="194" customWidth="1"/>
    <col min="15524" max="15524" width="9.140625" style="194"/>
    <col min="15525" max="15525" width="2.85546875" style="194" customWidth="1"/>
    <col min="15526" max="15526" width="3.7109375" style="194" customWidth="1"/>
    <col min="15527" max="15527" width="9.140625" style="194"/>
    <col min="15528" max="15528" width="2.85546875" style="194" customWidth="1"/>
    <col min="15529" max="15529" width="3.7109375" style="194" customWidth="1"/>
    <col min="15530" max="15530" width="9.140625" style="194"/>
    <col min="15531" max="15531" width="2.85546875" style="194" customWidth="1"/>
    <col min="15532" max="15532" width="3.85546875" style="194" customWidth="1"/>
    <col min="15533" max="15533" width="9.140625" style="194"/>
    <col min="15534" max="15534" width="2.85546875" style="194" customWidth="1"/>
    <col min="15535" max="15535" width="3.85546875" style="194" customWidth="1"/>
    <col min="15536" max="15536" width="9.140625" style="194"/>
    <col min="15537" max="15537" width="2.85546875" style="194" customWidth="1"/>
    <col min="15538" max="15538" width="3.42578125" style="194" customWidth="1"/>
    <col min="15539" max="15539" width="9.140625" style="194"/>
    <col min="15540" max="15540" width="2.85546875" style="194" customWidth="1"/>
    <col min="15541" max="15541" width="3.28515625" style="194" customWidth="1"/>
    <col min="15542" max="15542" width="9.140625" style="194"/>
    <col min="15543" max="15543" width="2.85546875" style="194" customWidth="1"/>
    <col min="15544" max="15544" width="3.140625" style="194" customWidth="1"/>
    <col min="15545" max="15545" width="9.140625" style="194"/>
    <col min="15546" max="15546" width="2.85546875" style="194" customWidth="1"/>
    <col min="15547" max="15547" width="3.140625" style="194" customWidth="1"/>
    <col min="15548" max="15548" width="9.140625" style="194"/>
    <col min="15549" max="15549" width="2.85546875" style="194" customWidth="1"/>
    <col min="15550" max="15550" width="3.140625" style="194" customWidth="1"/>
    <col min="15551" max="15551" width="9.140625" style="194"/>
    <col min="15552" max="15552" width="2.85546875" style="194" customWidth="1"/>
    <col min="15553" max="15553" width="3.28515625" style="194" customWidth="1"/>
    <col min="15554" max="15554" width="9.140625" style="194"/>
    <col min="15555" max="15555" width="3.5703125" style="194" customWidth="1"/>
    <col min="15556" max="15556" width="3.7109375" style="194" customWidth="1"/>
    <col min="15557" max="15558" width="9.140625" style="194"/>
    <col min="15559" max="15559" width="35.140625" style="194" customWidth="1"/>
    <col min="15560" max="15777" width="9.140625" style="194"/>
    <col min="15778" max="15778" width="2.85546875" style="194" customWidth="1"/>
    <col min="15779" max="15779" width="3.7109375" style="194" customWidth="1"/>
    <col min="15780" max="15780" width="9.140625" style="194"/>
    <col min="15781" max="15781" width="2.85546875" style="194" customWidth="1"/>
    <col min="15782" max="15782" width="3.7109375" style="194" customWidth="1"/>
    <col min="15783" max="15783" width="9.140625" style="194"/>
    <col min="15784" max="15784" width="2.85546875" style="194" customWidth="1"/>
    <col min="15785" max="15785" width="3.7109375" style="194" customWidth="1"/>
    <col min="15786" max="15786" width="9.140625" style="194"/>
    <col min="15787" max="15787" width="2.85546875" style="194" customWidth="1"/>
    <col min="15788" max="15788" width="3.85546875" style="194" customWidth="1"/>
    <col min="15789" max="15789" width="9.140625" style="194"/>
    <col min="15790" max="15790" width="2.85546875" style="194" customWidth="1"/>
    <col min="15791" max="15791" width="3.85546875" style="194" customWidth="1"/>
    <col min="15792" max="15792" width="9.140625" style="194"/>
    <col min="15793" max="15793" width="2.85546875" style="194" customWidth="1"/>
    <col min="15794" max="15794" width="3.42578125" style="194" customWidth="1"/>
    <col min="15795" max="15795" width="9.140625" style="194"/>
    <col min="15796" max="15796" width="2.85546875" style="194" customWidth="1"/>
    <col min="15797" max="15797" width="3.28515625" style="194" customWidth="1"/>
    <col min="15798" max="15798" width="9.140625" style="194"/>
    <col min="15799" max="15799" width="2.85546875" style="194" customWidth="1"/>
    <col min="15800" max="15800" width="3.140625" style="194" customWidth="1"/>
    <col min="15801" max="15801" width="9.140625" style="194"/>
    <col min="15802" max="15802" width="2.85546875" style="194" customWidth="1"/>
    <col min="15803" max="15803" width="3.140625" style="194" customWidth="1"/>
    <col min="15804" max="15804" width="9.140625" style="194"/>
    <col min="15805" max="15805" width="2.85546875" style="194" customWidth="1"/>
    <col min="15806" max="15806" width="3.140625" style="194" customWidth="1"/>
    <col min="15807" max="15807" width="9.140625" style="194"/>
    <col min="15808" max="15808" width="2.85546875" style="194" customWidth="1"/>
    <col min="15809" max="15809" width="3.28515625" style="194" customWidth="1"/>
    <col min="15810" max="15810" width="9.140625" style="194"/>
    <col min="15811" max="15811" width="3.5703125" style="194" customWidth="1"/>
    <col min="15812" max="15812" width="3.7109375" style="194" customWidth="1"/>
    <col min="15813" max="15814" width="9.140625" style="194"/>
    <col min="15815" max="15815" width="35.140625" style="194" customWidth="1"/>
    <col min="15816" max="16033" width="9.140625" style="194"/>
    <col min="16034" max="16034" width="2.85546875" style="194" customWidth="1"/>
    <col min="16035" max="16035" width="3.7109375" style="194" customWidth="1"/>
    <col min="16036" max="16036" width="9.140625" style="194"/>
    <col min="16037" max="16037" width="2.85546875" style="194" customWidth="1"/>
    <col min="16038" max="16038" width="3.7109375" style="194" customWidth="1"/>
    <col min="16039" max="16039" width="9.140625" style="194"/>
    <col min="16040" max="16040" width="2.85546875" style="194" customWidth="1"/>
    <col min="16041" max="16041" width="3.7109375" style="194" customWidth="1"/>
    <col min="16042" max="16042" width="9.140625" style="194"/>
    <col min="16043" max="16043" width="2.85546875" style="194" customWidth="1"/>
    <col min="16044" max="16044" width="3.85546875" style="194" customWidth="1"/>
    <col min="16045" max="16045" width="9.140625" style="194"/>
    <col min="16046" max="16046" width="2.85546875" style="194" customWidth="1"/>
    <col min="16047" max="16047" width="3.85546875" style="194" customWidth="1"/>
    <col min="16048" max="16048" width="9.140625" style="194"/>
    <col min="16049" max="16049" width="2.85546875" style="194" customWidth="1"/>
    <col min="16050" max="16050" width="3.42578125" style="194" customWidth="1"/>
    <col min="16051" max="16051" width="9.140625" style="194"/>
    <col min="16052" max="16052" width="2.85546875" style="194" customWidth="1"/>
    <col min="16053" max="16053" width="3.28515625" style="194" customWidth="1"/>
    <col min="16054" max="16054" width="9.140625" style="194"/>
    <col min="16055" max="16055" width="2.85546875" style="194" customWidth="1"/>
    <col min="16056" max="16056" width="3.140625" style="194" customWidth="1"/>
    <col min="16057" max="16057" width="9.140625" style="194"/>
    <col min="16058" max="16058" width="2.85546875" style="194" customWidth="1"/>
    <col min="16059" max="16059" width="3.140625" style="194" customWidth="1"/>
    <col min="16060" max="16060" width="9.140625" style="194"/>
    <col min="16061" max="16061" width="2.85546875" style="194" customWidth="1"/>
    <col min="16062" max="16062" width="3.140625" style="194" customWidth="1"/>
    <col min="16063" max="16063" width="9.140625" style="194"/>
    <col min="16064" max="16064" width="2.85546875" style="194" customWidth="1"/>
    <col min="16065" max="16065" width="3.28515625" style="194" customWidth="1"/>
    <col min="16066" max="16066" width="9.140625" style="194"/>
    <col min="16067" max="16067" width="3.5703125" style="194" customWidth="1"/>
    <col min="16068" max="16068" width="3.7109375" style="194" customWidth="1"/>
    <col min="16069" max="16070" width="9.140625" style="194"/>
    <col min="16071" max="16071" width="35.140625" style="194" customWidth="1"/>
    <col min="16072" max="16384" width="9.140625" style="194"/>
  </cols>
  <sheetData>
    <row r="1" spans="1:14" ht="13.5" thickBot="1" x14ac:dyDescent="0.25"/>
    <row r="2" spans="1:14" ht="12.75" customHeight="1" x14ac:dyDescent="0.2">
      <c r="D2" s="280" t="s">
        <v>180</v>
      </c>
      <c r="E2" s="281"/>
      <c r="F2" s="281"/>
      <c r="G2" s="281"/>
      <c r="H2" s="281"/>
      <c r="I2" s="281"/>
      <c r="J2" s="281"/>
      <c r="K2" s="282"/>
    </row>
    <row r="3" spans="1:14" ht="12.75" customHeight="1" thickBot="1" x14ac:dyDescent="0.25">
      <c r="D3" s="283"/>
      <c r="E3" s="284"/>
      <c r="F3" s="284"/>
      <c r="G3" s="284"/>
      <c r="H3" s="284"/>
      <c r="I3" s="284"/>
      <c r="J3" s="284"/>
      <c r="K3" s="285"/>
    </row>
    <row r="4" spans="1:14" x14ac:dyDescent="0.2">
      <c r="A4" s="124"/>
      <c r="B4" s="124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</row>
    <row r="5" spans="1:14" x14ac:dyDescent="0.2">
      <c r="A5" s="286" t="s">
        <v>109</v>
      </c>
      <c r="B5" s="286"/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</row>
    <row r="6" spans="1:14" x14ac:dyDescent="0.2">
      <c r="A6" s="287" t="s">
        <v>139</v>
      </c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</row>
    <row r="7" spans="1:14" ht="58.5" customHeight="1" x14ac:dyDescent="0.2">
      <c r="A7" s="213" t="s">
        <v>39</v>
      </c>
      <c r="B7" s="214"/>
      <c r="C7" s="217" t="s">
        <v>85</v>
      </c>
      <c r="D7" s="218"/>
      <c r="E7" s="219" t="s">
        <v>86</v>
      </c>
      <c r="F7" s="220"/>
      <c r="G7" s="221" t="s">
        <v>186</v>
      </c>
      <c r="H7" s="222"/>
      <c r="I7" s="223" t="s">
        <v>187</v>
      </c>
      <c r="J7" s="224"/>
      <c r="K7" s="225" t="s">
        <v>88</v>
      </c>
      <c r="L7" s="225"/>
      <c r="M7" s="226" t="s">
        <v>89</v>
      </c>
      <c r="N7" s="227"/>
    </row>
    <row r="8" spans="1:14" x14ac:dyDescent="0.2">
      <c r="A8" s="215"/>
      <c r="B8" s="216"/>
      <c r="C8" s="67" t="s">
        <v>40</v>
      </c>
      <c r="D8" s="67" t="s">
        <v>41</v>
      </c>
      <c r="E8" s="67" t="s">
        <v>40</v>
      </c>
      <c r="F8" s="67" t="s">
        <v>41</v>
      </c>
      <c r="G8" s="67" t="s">
        <v>40</v>
      </c>
      <c r="H8" s="67" t="s">
        <v>41</v>
      </c>
      <c r="I8" s="67" t="s">
        <v>40</v>
      </c>
      <c r="J8" s="67" t="s">
        <v>41</v>
      </c>
      <c r="K8" s="67" t="s">
        <v>40</v>
      </c>
      <c r="L8" s="67" t="s">
        <v>41</v>
      </c>
      <c r="M8" s="67" t="s">
        <v>40</v>
      </c>
      <c r="N8" s="67" t="s">
        <v>41</v>
      </c>
    </row>
    <row r="9" spans="1:14" hidden="1" x14ac:dyDescent="0.2">
      <c r="A9" s="208" t="s">
        <v>42</v>
      </c>
      <c r="B9" s="208">
        <v>1</v>
      </c>
      <c r="C9" s="209">
        <v>11600</v>
      </c>
      <c r="D9" s="59">
        <v>12600</v>
      </c>
      <c r="E9" s="59">
        <v>11600</v>
      </c>
      <c r="F9" s="59">
        <v>12600</v>
      </c>
      <c r="G9" s="59">
        <v>11600</v>
      </c>
      <c r="H9" s="59">
        <v>12600</v>
      </c>
      <c r="I9" s="59">
        <v>11600</v>
      </c>
      <c r="J9" s="59">
        <v>12600</v>
      </c>
      <c r="K9" s="59">
        <v>11600</v>
      </c>
      <c r="L9" s="59">
        <v>12600</v>
      </c>
      <c r="M9" s="59">
        <v>11600</v>
      </c>
      <c r="N9" s="59">
        <v>12600</v>
      </c>
    </row>
    <row r="10" spans="1:14" hidden="1" x14ac:dyDescent="0.2">
      <c r="A10" s="208" t="s">
        <v>43</v>
      </c>
      <c r="B10" s="208">
        <v>2</v>
      </c>
      <c r="C10" s="209">
        <v>11600</v>
      </c>
      <c r="D10" s="59">
        <v>12600</v>
      </c>
      <c r="E10" s="59">
        <v>11600</v>
      </c>
      <c r="F10" s="59">
        <v>12600</v>
      </c>
      <c r="G10" s="59">
        <v>11600</v>
      </c>
      <c r="H10" s="59">
        <v>12600</v>
      </c>
      <c r="I10" s="59">
        <v>11600</v>
      </c>
      <c r="J10" s="59">
        <v>12600</v>
      </c>
      <c r="K10" s="59">
        <v>11600</v>
      </c>
      <c r="L10" s="59">
        <v>12600</v>
      </c>
      <c r="M10" s="59">
        <v>11600</v>
      </c>
      <c r="N10" s="59">
        <v>12600</v>
      </c>
    </row>
    <row r="11" spans="1:14" hidden="1" x14ac:dyDescent="0.2">
      <c r="A11" s="208" t="s">
        <v>44</v>
      </c>
      <c r="B11" s="208">
        <v>3</v>
      </c>
      <c r="C11" s="209">
        <v>11600</v>
      </c>
      <c r="D11" s="59">
        <v>12600</v>
      </c>
      <c r="E11" s="59">
        <v>11600</v>
      </c>
      <c r="F11" s="59">
        <v>12600</v>
      </c>
      <c r="G11" s="59">
        <v>11600</v>
      </c>
      <c r="H11" s="59">
        <v>12600</v>
      </c>
      <c r="I11" s="59">
        <v>11600</v>
      </c>
      <c r="J11" s="59">
        <v>12600</v>
      </c>
      <c r="K11" s="59">
        <v>11600</v>
      </c>
      <c r="L11" s="59">
        <v>12600</v>
      </c>
      <c r="M11" s="59">
        <v>11600</v>
      </c>
      <c r="N11" s="59">
        <v>12600</v>
      </c>
    </row>
    <row r="12" spans="1:14" hidden="1" x14ac:dyDescent="0.2">
      <c r="A12" s="208" t="s">
        <v>45</v>
      </c>
      <c r="B12" s="208">
        <v>4</v>
      </c>
      <c r="C12" s="209">
        <v>11600</v>
      </c>
      <c r="D12" s="59">
        <v>12600</v>
      </c>
      <c r="E12" s="59">
        <v>11600</v>
      </c>
      <c r="F12" s="59">
        <v>12600</v>
      </c>
      <c r="G12" s="59">
        <v>11600</v>
      </c>
      <c r="H12" s="59">
        <v>12600</v>
      </c>
      <c r="I12" s="59">
        <v>11600</v>
      </c>
      <c r="J12" s="59">
        <v>12600</v>
      </c>
      <c r="K12" s="59">
        <v>11600</v>
      </c>
      <c r="L12" s="59">
        <v>12600</v>
      </c>
      <c r="M12" s="59">
        <v>11600</v>
      </c>
      <c r="N12" s="59">
        <v>12600</v>
      </c>
    </row>
    <row r="13" spans="1:14" hidden="1" x14ac:dyDescent="0.2">
      <c r="A13" s="208" t="s">
        <v>46</v>
      </c>
      <c r="B13" s="208">
        <v>5</v>
      </c>
      <c r="C13" s="209">
        <v>11600</v>
      </c>
      <c r="D13" s="59">
        <v>12600</v>
      </c>
      <c r="E13" s="59">
        <v>11600</v>
      </c>
      <c r="F13" s="59">
        <v>12600</v>
      </c>
      <c r="G13" s="59">
        <v>11600</v>
      </c>
      <c r="H13" s="59">
        <v>12600</v>
      </c>
      <c r="I13" s="59">
        <v>11600</v>
      </c>
      <c r="J13" s="59">
        <v>12600</v>
      </c>
      <c r="K13" s="59">
        <v>11600</v>
      </c>
      <c r="L13" s="59">
        <v>12600</v>
      </c>
      <c r="M13" s="59">
        <v>11600</v>
      </c>
      <c r="N13" s="59">
        <v>12600</v>
      </c>
    </row>
    <row r="14" spans="1:14" hidden="1" x14ac:dyDescent="0.2">
      <c r="A14" s="208" t="s">
        <v>47</v>
      </c>
      <c r="B14" s="208">
        <v>6</v>
      </c>
      <c r="C14" s="209">
        <v>11600</v>
      </c>
      <c r="D14" s="59">
        <v>12600</v>
      </c>
      <c r="E14" s="59">
        <v>11600</v>
      </c>
      <c r="F14" s="59">
        <v>12600</v>
      </c>
      <c r="G14" s="59">
        <v>11600</v>
      </c>
      <c r="H14" s="59">
        <v>12600</v>
      </c>
      <c r="I14" s="59">
        <v>11600</v>
      </c>
      <c r="J14" s="59">
        <v>12600</v>
      </c>
      <c r="K14" s="59">
        <v>11600</v>
      </c>
      <c r="L14" s="59">
        <v>12600</v>
      </c>
      <c r="M14" s="59">
        <v>11600</v>
      </c>
      <c r="N14" s="59">
        <v>12600</v>
      </c>
    </row>
    <row r="15" spans="1:14" hidden="1" x14ac:dyDescent="0.2">
      <c r="A15" s="208" t="s">
        <v>48</v>
      </c>
      <c r="B15" s="208">
        <v>7</v>
      </c>
      <c r="C15" s="209">
        <v>12700</v>
      </c>
      <c r="D15" s="59">
        <v>13700</v>
      </c>
      <c r="E15" s="59">
        <v>12700</v>
      </c>
      <c r="F15" s="59">
        <v>13700</v>
      </c>
      <c r="G15" s="59">
        <v>12700</v>
      </c>
      <c r="H15" s="59">
        <v>13700</v>
      </c>
      <c r="I15" s="59">
        <v>12700</v>
      </c>
      <c r="J15" s="59">
        <v>13700</v>
      </c>
      <c r="K15" s="59">
        <v>12700</v>
      </c>
      <c r="L15" s="59">
        <v>13700</v>
      </c>
      <c r="M15" s="59">
        <v>12700</v>
      </c>
      <c r="N15" s="59">
        <v>13700</v>
      </c>
    </row>
    <row r="16" spans="1:14" hidden="1" x14ac:dyDescent="0.2">
      <c r="A16" s="208" t="s">
        <v>42</v>
      </c>
      <c r="B16" s="208">
        <v>8</v>
      </c>
      <c r="C16" s="209">
        <v>12700</v>
      </c>
      <c r="D16" s="59">
        <v>13700</v>
      </c>
      <c r="E16" s="59">
        <v>12700</v>
      </c>
      <c r="F16" s="59">
        <v>13700</v>
      </c>
      <c r="G16" s="59">
        <v>12700</v>
      </c>
      <c r="H16" s="59">
        <v>13700</v>
      </c>
      <c r="I16" s="59">
        <v>12700</v>
      </c>
      <c r="J16" s="59">
        <v>13700</v>
      </c>
      <c r="K16" s="59">
        <v>12700</v>
      </c>
      <c r="L16" s="59">
        <v>13700</v>
      </c>
      <c r="M16" s="59">
        <v>12700</v>
      </c>
      <c r="N16" s="59">
        <v>13700</v>
      </c>
    </row>
    <row r="17" spans="1:14" hidden="1" x14ac:dyDescent="0.2">
      <c r="A17" s="208" t="s">
        <v>43</v>
      </c>
      <c r="B17" s="208">
        <v>9</v>
      </c>
      <c r="C17" s="209">
        <v>12700</v>
      </c>
      <c r="D17" s="59">
        <v>13700</v>
      </c>
      <c r="E17" s="59">
        <v>12700</v>
      </c>
      <c r="F17" s="59">
        <v>13700</v>
      </c>
      <c r="G17" s="59">
        <v>12700</v>
      </c>
      <c r="H17" s="59">
        <v>13700</v>
      </c>
      <c r="I17" s="59">
        <v>12700</v>
      </c>
      <c r="J17" s="59">
        <v>13700</v>
      </c>
      <c r="K17" s="59">
        <v>12700</v>
      </c>
      <c r="L17" s="59">
        <v>13700</v>
      </c>
      <c r="M17" s="59">
        <v>12700</v>
      </c>
      <c r="N17" s="59">
        <v>13700</v>
      </c>
    </row>
    <row r="18" spans="1:14" hidden="1" x14ac:dyDescent="0.2">
      <c r="A18" s="208" t="s">
        <v>44</v>
      </c>
      <c r="B18" s="208">
        <v>10</v>
      </c>
      <c r="C18" s="209">
        <v>12700</v>
      </c>
      <c r="D18" s="59">
        <v>13700</v>
      </c>
      <c r="E18" s="59">
        <v>12700</v>
      </c>
      <c r="F18" s="59">
        <v>13700</v>
      </c>
      <c r="G18" s="59">
        <v>12700</v>
      </c>
      <c r="H18" s="59">
        <v>13700</v>
      </c>
      <c r="I18" s="59">
        <v>12700</v>
      </c>
      <c r="J18" s="59">
        <v>13700</v>
      </c>
      <c r="K18" s="59">
        <v>12700</v>
      </c>
      <c r="L18" s="59">
        <v>13700</v>
      </c>
      <c r="M18" s="59">
        <v>12700</v>
      </c>
      <c r="N18" s="59">
        <v>13700</v>
      </c>
    </row>
    <row r="19" spans="1:14" hidden="1" x14ac:dyDescent="0.2">
      <c r="A19" s="208" t="s">
        <v>45</v>
      </c>
      <c r="B19" s="208">
        <v>11</v>
      </c>
      <c r="C19" s="209">
        <v>12700</v>
      </c>
      <c r="D19" s="59">
        <v>13700</v>
      </c>
      <c r="E19" s="59">
        <v>12700</v>
      </c>
      <c r="F19" s="59">
        <v>13700</v>
      </c>
      <c r="G19" s="59">
        <v>12700</v>
      </c>
      <c r="H19" s="59">
        <v>13700</v>
      </c>
      <c r="I19" s="59">
        <v>12700</v>
      </c>
      <c r="J19" s="59">
        <v>13700</v>
      </c>
      <c r="K19" s="59">
        <v>12700</v>
      </c>
      <c r="L19" s="59">
        <v>13700</v>
      </c>
      <c r="M19" s="59">
        <v>12700</v>
      </c>
      <c r="N19" s="59">
        <v>13700</v>
      </c>
    </row>
    <row r="20" spans="1:14" hidden="1" x14ac:dyDescent="0.2">
      <c r="A20" s="208" t="s">
        <v>46</v>
      </c>
      <c r="B20" s="208">
        <v>12</v>
      </c>
      <c r="C20" s="209">
        <v>12700</v>
      </c>
      <c r="D20" s="59">
        <v>13700</v>
      </c>
      <c r="E20" s="59">
        <v>12700</v>
      </c>
      <c r="F20" s="59">
        <v>13700</v>
      </c>
      <c r="G20" s="59">
        <v>12700</v>
      </c>
      <c r="H20" s="59">
        <v>13700</v>
      </c>
      <c r="I20" s="59">
        <v>12700</v>
      </c>
      <c r="J20" s="59">
        <v>13700</v>
      </c>
      <c r="K20" s="59">
        <v>12700</v>
      </c>
      <c r="L20" s="59">
        <v>13700</v>
      </c>
      <c r="M20" s="59">
        <v>12700</v>
      </c>
      <c r="N20" s="59">
        <v>13700</v>
      </c>
    </row>
    <row r="21" spans="1:14" hidden="1" x14ac:dyDescent="0.2">
      <c r="A21" s="208" t="s">
        <v>47</v>
      </c>
      <c r="B21" s="208">
        <v>13</v>
      </c>
      <c r="C21" s="209">
        <v>12700</v>
      </c>
      <c r="D21" s="59">
        <v>13700</v>
      </c>
      <c r="E21" s="59">
        <v>12700</v>
      </c>
      <c r="F21" s="59">
        <v>13700</v>
      </c>
      <c r="G21" s="59">
        <v>12700</v>
      </c>
      <c r="H21" s="59">
        <v>13700</v>
      </c>
      <c r="I21" s="59">
        <v>12700</v>
      </c>
      <c r="J21" s="59">
        <v>13700</v>
      </c>
      <c r="K21" s="59">
        <v>12700</v>
      </c>
      <c r="L21" s="59">
        <v>13700</v>
      </c>
      <c r="M21" s="59">
        <v>12700</v>
      </c>
      <c r="N21" s="59">
        <v>13700</v>
      </c>
    </row>
    <row r="22" spans="1:14" hidden="1" x14ac:dyDescent="0.2">
      <c r="A22" s="208" t="s">
        <v>48</v>
      </c>
      <c r="B22" s="208">
        <v>14</v>
      </c>
      <c r="C22" s="209">
        <v>11600</v>
      </c>
      <c r="D22" s="59">
        <v>12600</v>
      </c>
      <c r="E22" s="59">
        <v>11600</v>
      </c>
      <c r="F22" s="59">
        <v>12600</v>
      </c>
      <c r="G22" s="59">
        <v>11600</v>
      </c>
      <c r="H22" s="59">
        <v>12600</v>
      </c>
      <c r="I22" s="59">
        <v>11600</v>
      </c>
      <c r="J22" s="59">
        <v>12600</v>
      </c>
      <c r="K22" s="59">
        <v>11600</v>
      </c>
      <c r="L22" s="59">
        <v>12600</v>
      </c>
      <c r="M22" s="59">
        <v>11600</v>
      </c>
      <c r="N22" s="59">
        <v>12600</v>
      </c>
    </row>
    <row r="23" spans="1:14" hidden="1" x14ac:dyDescent="0.2">
      <c r="A23" s="208" t="s">
        <v>42</v>
      </c>
      <c r="B23" s="208">
        <v>15</v>
      </c>
      <c r="C23" s="209">
        <v>11600</v>
      </c>
      <c r="D23" s="59">
        <v>12600</v>
      </c>
      <c r="E23" s="59">
        <v>11600</v>
      </c>
      <c r="F23" s="59">
        <v>12600</v>
      </c>
      <c r="G23" s="59">
        <v>11600</v>
      </c>
      <c r="H23" s="59">
        <v>12600</v>
      </c>
      <c r="I23" s="59">
        <v>11600</v>
      </c>
      <c r="J23" s="59">
        <v>12600</v>
      </c>
      <c r="K23" s="59">
        <v>11600</v>
      </c>
      <c r="L23" s="59">
        <v>12600</v>
      </c>
      <c r="M23" s="59">
        <v>11600</v>
      </c>
      <c r="N23" s="59">
        <v>12600</v>
      </c>
    </row>
    <row r="24" spans="1:14" hidden="1" x14ac:dyDescent="0.2">
      <c r="A24" s="208" t="s">
        <v>43</v>
      </c>
      <c r="B24" s="208">
        <v>16</v>
      </c>
      <c r="C24" s="209">
        <v>11600</v>
      </c>
      <c r="D24" s="59">
        <v>12600</v>
      </c>
      <c r="E24" s="59">
        <v>11600</v>
      </c>
      <c r="F24" s="59">
        <v>12600</v>
      </c>
      <c r="G24" s="59">
        <v>11600</v>
      </c>
      <c r="H24" s="59">
        <v>12600</v>
      </c>
      <c r="I24" s="59">
        <v>11600</v>
      </c>
      <c r="J24" s="59">
        <v>12600</v>
      </c>
      <c r="K24" s="59">
        <v>11600</v>
      </c>
      <c r="L24" s="59">
        <v>12600</v>
      </c>
      <c r="M24" s="59">
        <v>11600</v>
      </c>
      <c r="N24" s="59">
        <v>12600</v>
      </c>
    </row>
    <row r="25" spans="1:14" hidden="1" x14ac:dyDescent="0.2">
      <c r="A25" s="208" t="s">
        <v>44</v>
      </c>
      <c r="B25" s="208">
        <v>17</v>
      </c>
      <c r="C25" s="209">
        <v>11600</v>
      </c>
      <c r="D25" s="59">
        <v>12600</v>
      </c>
      <c r="E25" s="59">
        <v>11600</v>
      </c>
      <c r="F25" s="59">
        <v>12600</v>
      </c>
      <c r="G25" s="59">
        <v>11600</v>
      </c>
      <c r="H25" s="59">
        <v>12600</v>
      </c>
      <c r="I25" s="59">
        <v>11600</v>
      </c>
      <c r="J25" s="59">
        <v>12600</v>
      </c>
      <c r="K25" s="59">
        <v>11600</v>
      </c>
      <c r="L25" s="59">
        <v>12600</v>
      </c>
      <c r="M25" s="59">
        <v>11600</v>
      </c>
      <c r="N25" s="59">
        <v>12600</v>
      </c>
    </row>
    <row r="26" spans="1:14" hidden="1" x14ac:dyDescent="0.2">
      <c r="A26" s="208" t="s">
        <v>45</v>
      </c>
      <c r="B26" s="208">
        <v>18</v>
      </c>
      <c r="C26" s="209">
        <v>11600</v>
      </c>
      <c r="D26" s="59">
        <v>12600</v>
      </c>
      <c r="E26" s="59">
        <v>11600</v>
      </c>
      <c r="F26" s="59">
        <v>12600</v>
      </c>
      <c r="G26" s="59">
        <v>11600</v>
      </c>
      <c r="H26" s="59">
        <v>12600</v>
      </c>
      <c r="I26" s="59">
        <v>11600</v>
      </c>
      <c r="J26" s="59">
        <v>12600</v>
      </c>
      <c r="K26" s="59">
        <v>11600</v>
      </c>
      <c r="L26" s="59">
        <v>12600</v>
      </c>
      <c r="M26" s="59">
        <v>11600</v>
      </c>
      <c r="N26" s="59">
        <v>12600</v>
      </c>
    </row>
    <row r="27" spans="1:14" hidden="1" x14ac:dyDescent="0.2">
      <c r="A27" s="208" t="s">
        <v>46</v>
      </c>
      <c r="B27" s="208">
        <v>19</v>
      </c>
      <c r="C27" s="209">
        <v>11600</v>
      </c>
      <c r="D27" s="59">
        <v>12600</v>
      </c>
      <c r="E27" s="59">
        <v>11600</v>
      </c>
      <c r="F27" s="59">
        <v>12600</v>
      </c>
      <c r="G27" s="59">
        <v>11600</v>
      </c>
      <c r="H27" s="59">
        <v>12600</v>
      </c>
      <c r="I27" s="59">
        <v>11600</v>
      </c>
      <c r="J27" s="59">
        <v>12600</v>
      </c>
      <c r="K27" s="59">
        <v>11600</v>
      </c>
      <c r="L27" s="59">
        <v>12600</v>
      </c>
      <c r="M27" s="59">
        <v>11600</v>
      </c>
      <c r="N27" s="59">
        <v>12600</v>
      </c>
    </row>
    <row r="28" spans="1:14" hidden="1" x14ac:dyDescent="0.2">
      <c r="A28" s="208" t="s">
        <v>47</v>
      </c>
      <c r="B28" s="208">
        <v>20</v>
      </c>
      <c r="C28" s="209">
        <v>11600</v>
      </c>
      <c r="D28" s="59">
        <v>12600</v>
      </c>
      <c r="E28" s="59">
        <v>11600</v>
      </c>
      <c r="F28" s="59">
        <v>12600</v>
      </c>
      <c r="G28" s="59">
        <v>11600</v>
      </c>
      <c r="H28" s="59">
        <v>12600</v>
      </c>
      <c r="I28" s="59">
        <v>11600</v>
      </c>
      <c r="J28" s="59">
        <v>12600</v>
      </c>
      <c r="K28" s="59">
        <v>11600</v>
      </c>
      <c r="L28" s="59">
        <v>12600</v>
      </c>
      <c r="M28" s="59">
        <v>11600</v>
      </c>
      <c r="N28" s="59">
        <v>12600</v>
      </c>
    </row>
    <row r="29" spans="1:14" hidden="1" x14ac:dyDescent="0.2">
      <c r="A29" s="208" t="s">
        <v>48</v>
      </c>
      <c r="B29" s="208">
        <v>21</v>
      </c>
      <c r="C29" s="209">
        <v>11600</v>
      </c>
      <c r="D29" s="59">
        <v>12600</v>
      </c>
      <c r="E29" s="59">
        <v>11600</v>
      </c>
      <c r="F29" s="59">
        <v>12600</v>
      </c>
      <c r="G29" s="59">
        <v>11600</v>
      </c>
      <c r="H29" s="59">
        <v>12600</v>
      </c>
      <c r="I29" s="59">
        <v>11600</v>
      </c>
      <c r="J29" s="59">
        <v>12600</v>
      </c>
      <c r="K29" s="59">
        <v>11600</v>
      </c>
      <c r="L29" s="59">
        <v>12600</v>
      </c>
      <c r="M29" s="59">
        <v>11600</v>
      </c>
      <c r="N29" s="59">
        <v>12600</v>
      </c>
    </row>
    <row r="30" spans="1:14" hidden="1" x14ac:dyDescent="0.2">
      <c r="A30" s="208" t="s">
        <v>42</v>
      </c>
      <c r="B30" s="208">
        <v>22</v>
      </c>
      <c r="C30" s="209">
        <v>11600</v>
      </c>
      <c r="D30" s="59">
        <v>12600</v>
      </c>
      <c r="E30" s="59">
        <v>11600</v>
      </c>
      <c r="F30" s="59">
        <v>12600</v>
      </c>
      <c r="G30" s="59">
        <v>11600</v>
      </c>
      <c r="H30" s="59">
        <v>12600</v>
      </c>
      <c r="I30" s="59">
        <v>11600</v>
      </c>
      <c r="J30" s="59">
        <v>12600</v>
      </c>
      <c r="K30" s="59">
        <v>11600</v>
      </c>
      <c r="L30" s="59">
        <v>12600</v>
      </c>
      <c r="M30" s="59">
        <v>11600</v>
      </c>
      <c r="N30" s="59">
        <v>12600</v>
      </c>
    </row>
    <row r="31" spans="1:14" hidden="1" x14ac:dyDescent="0.2">
      <c r="A31" s="208" t="s">
        <v>43</v>
      </c>
      <c r="B31" s="208">
        <v>23</v>
      </c>
      <c r="C31" s="209">
        <v>11600</v>
      </c>
      <c r="D31" s="59">
        <v>12600</v>
      </c>
      <c r="E31" s="59">
        <v>11600</v>
      </c>
      <c r="F31" s="59">
        <v>12600</v>
      </c>
      <c r="G31" s="59">
        <v>11600</v>
      </c>
      <c r="H31" s="59">
        <v>12600</v>
      </c>
      <c r="I31" s="59">
        <v>11600</v>
      </c>
      <c r="J31" s="59">
        <v>12600</v>
      </c>
      <c r="K31" s="59">
        <v>11600</v>
      </c>
      <c r="L31" s="59">
        <v>12600</v>
      </c>
      <c r="M31" s="59">
        <v>11600</v>
      </c>
      <c r="N31" s="59">
        <v>12600</v>
      </c>
    </row>
    <row r="32" spans="1:14" hidden="1" x14ac:dyDescent="0.2">
      <c r="A32" s="208" t="s">
        <v>44</v>
      </c>
      <c r="B32" s="208">
        <v>24</v>
      </c>
      <c r="C32" s="209">
        <v>11600</v>
      </c>
      <c r="D32" s="59">
        <v>12600</v>
      </c>
      <c r="E32" s="59">
        <v>11600</v>
      </c>
      <c r="F32" s="59">
        <v>12600</v>
      </c>
      <c r="G32" s="59">
        <v>11600</v>
      </c>
      <c r="H32" s="59">
        <v>12600</v>
      </c>
      <c r="I32" s="59">
        <v>11600</v>
      </c>
      <c r="J32" s="59">
        <v>12600</v>
      </c>
      <c r="K32" s="59">
        <v>11600</v>
      </c>
      <c r="L32" s="59">
        <v>12600</v>
      </c>
      <c r="M32" s="59">
        <v>11600</v>
      </c>
      <c r="N32" s="59">
        <v>12600</v>
      </c>
    </row>
    <row r="33" spans="1:17" hidden="1" x14ac:dyDescent="0.2">
      <c r="A33" s="208" t="s">
        <v>45</v>
      </c>
      <c r="B33" s="208">
        <v>25</v>
      </c>
      <c r="C33" s="209">
        <v>11600</v>
      </c>
      <c r="D33" s="59">
        <v>12600</v>
      </c>
      <c r="E33" s="59">
        <v>11600</v>
      </c>
      <c r="F33" s="59">
        <v>12600</v>
      </c>
      <c r="G33" s="59">
        <v>11600</v>
      </c>
      <c r="H33" s="59">
        <v>12600</v>
      </c>
      <c r="I33" s="59">
        <v>11600</v>
      </c>
      <c r="J33" s="59">
        <v>12600</v>
      </c>
      <c r="K33" s="59">
        <v>11600</v>
      </c>
      <c r="L33" s="59">
        <v>12600</v>
      </c>
      <c r="M33" s="59">
        <v>11600</v>
      </c>
      <c r="N33" s="59">
        <v>12600</v>
      </c>
    </row>
    <row r="34" spans="1:17" hidden="1" x14ac:dyDescent="0.2">
      <c r="A34" s="208" t="s">
        <v>46</v>
      </c>
      <c r="B34" s="208">
        <v>26</v>
      </c>
      <c r="C34" s="209">
        <v>14600</v>
      </c>
      <c r="D34" s="59">
        <v>15700</v>
      </c>
      <c r="E34" s="59">
        <v>16400</v>
      </c>
      <c r="F34" s="59">
        <v>17500</v>
      </c>
      <c r="G34" s="59">
        <v>14600</v>
      </c>
      <c r="H34" s="59">
        <v>15700</v>
      </c>
      <c r="I34" s="59">
        <v>16400</v>
      </c>
      <c r="J34" s="59">
        <v>17500</v>
      </c>
      <c r="K34" s="59">
        <v>14600</v>
      </c>
      <c r="L34" s="59">
        <v>15700</v>
      </c>
      <c r="M34" s="59">
        <v>16400</v>
      </c>
      <c r="N34" s="59">
        <v>17500</v>
      </c>
    </row>
    <row r="35" spans="1:17" hidden="1" x14ac:dyDescent="0.2">
      <c r="A35" s="208" t="s">
        <v>47</v>
      </c>
      <c r="B35" s="208">
        <v>27</v>
      </c>
      <c r="C35" s="209">
        <v>14600</v>
      </c>
      <c r="D35" s="59">
        <v>15700</v>
      </c>
      <c r="E35" s="59">
        <v>16400</v>
      </c>
      <c r="F35" s="59">
        <v>17500</v>
      </c>
      <c r="G35" s="59">
        <v>14600</v>
      </c>
      <c r="H35" s="59">
        <v>15700</v>
      </c>
      <c r="I35" s="59">
        <v>16400</v>
      </c>
      <c r="J35" s="59">
        <v>17500</v>
      </c>
      <c r="K35" s="59">
        <v>14600</v>
      </c>
      <c r="L35" s="59">
        <v>15700</v>
      </c>
      <c r="M35" s="59">
        <v>16400</v>
      </c>
      <c r="N35" s="59">
        <v>17500</v>
      </c>
    </row>
    <row r="36" spans="1:17" hidden="1" x14ac:dyDescent="0.2">
      <c r="A36" s="208" t="s">
        <v>48</v>
      </c>
      <c r="B36" s="208">
        <v>28</v>
      </c>
      <c r="C36" s="209">
        <v>14600</v>
      </c>
      <c r="D36" s="59">
        <v>15700</v>
      </c>
      <c r="E36" s="59">
        <v>16400</v>
      </c>
      <c r="F36" s="59">
        <v>17500</v>
      </c>
      <c r="G36" s="59">
        <v>14600</v>
      </c>
      <c r="H36" s="59">
        <v>15700</v>
      </c>
      <c r="I36" s="59">
        <v>16400</v>
      </c>
      <c r="J36" s="59">
        <v>17500</v>
      </c>
      <c r="K36" s="59">
        <v>14600</v>
      </c>
      <c r="L36" s="59">
        <v>15700</v>
      </c>
      <c r="M36" s="59">
        <v>16400</v>
      </c>
      <c r="N36" s="59">
        <v>17500</v>
      </c>
    </row>
    <row r="37" spans="1:17" hidden="1" x14ac:dyDescent="0.2">
      <c r="A37" s="208" t="s">
        <v>42</v>
      </c>
      <c r="B37" s="208">
        <v>29</v>
      </c>
      <c r="C37" s="209">
        <v>14600</v>
      </c>
      <c r="D37" s="59">
        <v>15700</v>
      </c>
      <c r="E37" s="59">
        <v>16400</v>
      </c>
      <c r="F37" s="59">
        <v>17500</v>
      </c>
      <c r="G37" s="59">
        <v>14600</v>
      </c>
      <c r="H37" s="59">
        <v>15700</v>
      </c>
      <c r="I37" s="59">
        <v>16400</v>
      </c>
      <c r="J37" s="59">
        <v>17500</v>
      </c>
      <c r="K37" s="59">
        <v>14600</v>
      </c>
      <c r="L37" s="59">
        <v>15700</v>
      </c>
      <c r="M37" s="59">
        <v>16400</v>
      </c>
      <c r="N37" s="59">
        <v>17500</v>
      </c>
    </row>
    <row r="38" spans="1:17" x14ac:dyDescent="0.2">
      <c r="A38" s="208" t="s">
        <v>43</v>
      </c>
      <c r="B38" s="208">
        <v>30</v>
      </c>
      <c r="C38" s="209">
        <v>14600</v>
      </c>
      <c r="D38" s="59">
        <v>15700</v>
      </c>
      <c r="E38" s="59">
        <v>16400</v>
      </c>
      <c r="F38" s="59">
        <v>17500</v>
      </c>
      <c r="G38" s="59">
        <v>14600</v>
      </c>
      <c r="H38" s="59">
        <v>15700</v>
      </c>
      <c r="I38" s="59">
        <v>16400</v>
      </c>
      <c r="J38" s="59">
        <v>17500</v>
      </c>
      <c r="K38" s="59">
        <v>14600</v>
      </c>
      <c r="L38" s="59">
        <v>15700</v>
      </c>
      <c r="M38" s="59">
        <v>16400</v>
      </c>
      <c r="N38" s="59">
        <v>17500</v>
      </c>
    </row>
    <row r="39" spans="1:17" x14ac:dyDescent="0.2">
      <c r="A39" s="208" t="s">
        <v>44</v>
      </c>
      <c r="B39" s="208">
        <v>31</v>
      </c>
      <c r="C39" s="209">
        <v>14600</v>
      </c>
      <c r="D39" s="59">
        <v>15700</v>
      </c>
      <c r="E39" s="59">
        <v>16400</v>
      </c>
      <c r="F39" s="59">
        <v>17500</v>
      </c>
      <c r="G39" s="59">
        <v>14600</v>
      </c>
      <c r="H39" s="59">
        <v>15700</v>
      </c>
      <c r="I39" s="59">
        <v>16400</v>
      </c>
      <c r="J39" s="59">
        <v>17500</v>
      </c>
      <c r="K39" s="59">
        <v>14600</v>
      </c>
      <c r="L39" s="59">
        <v>15700</v>
      </c>
      <c r="M39" s="59">
        <v>16400</v>
      </c>
      <c r="N39" s="59">
        <v>17500</v>
      </c>
    </row>
    <row r="40" spans="1:17" s="204" customFormat="1" x14ac:dyDescent="0.2">
      <c r="A40" s="134"/>
      <c r="B40" s="134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23"/>
      <c r="P40" s="123"/>
      <c r="Q40" s="123"/>
    </row>
    <row r="41" spans="1:17" s="204" customFormat="1" x14ac:dyDescent="0.2">
      <c r="A41" s="286" t="s">
        <v>109</v>
      </c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123"/>
      <c r="P41" s="123"/>
      <c r="Q41" s="123"/>
    </row>
    <row r="42" spans="1:17" s="204" customFormat="1" x14ac:dyDescent="0.2">
      <c r="A42" s="287" t="s">
        <v>140</v>
      </c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123"/>
      <c r="P42" s="123"/>
      <c r="Q42" s="123"/>
    </row>
    <row r="43" spans="1:17" s="204" customFormat="1" ht="45.75" customHeight="1" x14ac:dyDescent="0.2">
      <c r="A43" s="213" t="s">
        <v>39</v>
      </c>
      <c r="B43" s="214"/>
      <c r="C43" s="217" t="s">
        <v>85</v>
      </c>
      <c r="D43" s="218"/>
      <c r="E43" s="219" t="s">
        <v>86</v>
      </c>
      <c r="F43" s="220"/>
      <c r="G43" s="221" t="s">
        <v>186</v>
      </c>
      <c r="H43" s="222"/>
      <c r="I43" s="223" t="s">
        <v>187</v>
      </c>
      <c r="J43" s="224"/>
      <c r="K43" s="225" t="s">
        <v>88</v>
      </c>
      <c r="L43" s="225"/>
      <c r="M43" s="226" t="s">
        <v>89</v>
      </c>
      <c r="N43" s="227"/>
      <c r="O43" s="123"/>
      <c r="P43" s="123"/>
      <c r="Q43" s="123"/>
    </row>
    <row r="44" spans="1:17" s="204" customFormat="1" x14ac:dyDescent="0.2">
      <c r="A44" s="215"/>
      <c r="B44" s="216"/>
      <c r="C44" s="67" t="s">
        <v>40</v>
      </c>
      <c r="D44" s="67" t="s">
        <v>41</v>
      </c>
      <c r="E44" s="67" t="s">
        <v>40</v>
      </c>
      <c r="F44" s="67" t="s">
        <v>41</v>
      </c>
      <c r="G44" s="67" t="s">
        <v>40</v>
      </c>
      <c r="H44" s="67" t="s">
        <v>41</v>
      </c>
      <c r="I44" s="67" t="s">
        <v>40</v>
      </c>
      <c r="J44" s="67" t="s">
        <v>41</v>
      </c>
      <c r="K44" s="67" t="s">
        <v>40</v>
      </c>
      <c r="L44" s="67" t="s">
        <v>41</v>
      </c>
      <c r="M44" s="67" t="s">
        <v>40</v>
      </c>
      <c r="N44" s="67" t="s">
        <v>41</v>
      </c>
      <c r="O44" s="123"/>
      <c r="P44" s="123"/>
      <c r="Q44" s="123"/>
    </row>
    <row r="45" spans="1:17" s="204" customFormat="1" x14ac:dyDescent="0.2">
      <c r="A45" s="208" t="s">
        <v>45</v>
      </c>
      <c r="B45" s="208">
        <v>1</v>
      </c>
      <c r="C45" s="59">
        <v>14600</v>
      </c>
      <c r="D45" s="59">
        <v>15700</v>
      </c>
      <c r="E45" s="59">
        <v>16400</v>
      </c>
      <c r="F45" s="59">
        <v>17500</v>
      </c>
      <c r="G45" s="59">
        <v>14600</v>
      </c>
      <c r="H45" s="59">
        <v>15700</v>
      </c>
      <c r="I45" s="59">
        <v>16400</v>
      </c>
      <c r="J45" s="59">
        <v>17500</v>
      </c>
      <c r="K45" s="59">
        <v>14600</v>
      </c>
      <c r="L45" s="59">
        <v>15700</v>
      </c>
      <c r="M45" s="59">
        <v>16400</v>
      </c>
      <c r="N45" s="59">
        <v>17500</v>
      </c>
      <c r="O45" s="123"/>
      <c r="P45" s="123"/>
      <c r="Q45" s="123"/>
    </row>
    <row r="46" spans="1:17" s="204" customFormat="1" x14ac:dyDescent="0.2">
      <c r="A46" s="208" t="s">
        <v>46</v>
      </c>
      <c r="B46" s="208">
        <v>2</v>
      </c>
      <c r="C46" s="59">
        <v>14600</v>
      </c>
      <c r="D46" s="59">
        <v>15700</v>
      </c>
      <c r="E46" s="59">
        <v>16400</v>
      </c>
      <c r="F46" s="59">
        <v>17500</v>
      </c>
      <c r="G46" s="59">
        <v>14600</v>
      </c>
      <c r="H46" s="59">
        <v>15700</v>
      </c>
      <c r="I46" s="59">
        <v>16400</v>
      </c>
      <c r="J46" s="59">
        <v>17500</v>
      </c>
      <c r="K46" s="59">
        <v>14600</v>
      </c>
      <c r="L46" s="59">
        <v>15700</v>
      </c>
      <c r="M46" s="59">
        <v>16400</v>
      </c>
      <c r="N46" s="59">
        <v>17500</v>
      </c>
      <c r="O46" s="123"/>
      <c r="P46" s="123"/>
      <c r="Q46" s="123"/>
    </row>
    <row r="47" spans="1:17" s="204" customFormat="1" x14ac:dyDescent="0.2">
      <c r="A47" s="208" t="s">
        <v>47</v>
      </c>
      <c r="B47" s="208">
        <v>3</v>
      </c>
      <c r="C47" s="59">
        <v>14600</v>
      </c>
      <c r="D47" s="59">
        <v>15700</v>
      </c>
      <c r="E47" s="59">
        <v>16400</v>
      </c>
      <c r="F47" s="59">
        <v>17500</v>
      </c>
      <c r="G47" s="59">
        <v>14600</v>
      </c>
      <c r="H47" s="59">
        <v>15700</v>
      </c>
      <c r="I47" s="59">
        <v>16400</v>
      </c>
      <c r="J47" s="59">
        <v>17500</v>
      </c>
      <c r="K47" s="59">
        <v>14600</v>
      </c>
      <c r="L47" s="59">
        <v>15700</v>
      </c>
      <c r="M47" s="59">
        <v>16400</v>
      </c>
      <c r="N47" s="59">
        <v>17500</v>
      </c>
      <c r="O47" s="123"/>
      <c r="P47" s="123"/>
      <c r="Q47" s="123"/>
    </row>
    <row r="48" spans="1:17" s="204" customFormat="1" x14ac:dyDescent="0.2">
      <c r="A48" s="208" t="s">
        <v>48</v>
      </c>
      <c r="B48" s="208">
        <v>4</v>
      </c>
      <c r="C48" s="59">
        <v>14600</v>
      </c>
      <c r="D48" s="59">
        <v>15700</v>
      </c>
      <c r="E48" s="59">
        <v>16400</v>
      </c>
      <c r="F48" s="59">
        <v>17500</v>
      </c>
      <c r="G48" s="59">
        <v>14600</v>
      </c>
      <c r="H48" s="59">
        <v>15700</v>
      </c>
      <c r="I48" s="59">
        <v>16400</v>
      </c>
      <c r="J48" s="59">
        <v>17500</v>
      </c>
      <c r="K48" s="59">
        <v>14600</v>
      </c>
      <c r="L48" s="59">
        <v>15700</v>
      </c>
      <c r="M48" s="59">
        <v>16400</v>
      </c>
      <c r="N48" s="59">
        <v>17500</v>
      </c>
      <c r="O48" s="123"/>
      <c r="P48" s="123"/>
      <c r="Q48" s="123"/>
    </row>
    <row r="49" spans="1:17" s="204" customFormat="1" x14ac:dyDescent="0.2">
      <c r="A49" s="208" t="s">
        <v>42</v>
      </c>
      <c r="B49" s="208">
        <v>5</v>
      </c>
      <c r="C49" s="59">
        <v>13000</v>
      </c>
      <c r="D49" s="59">
        <v>14100</v>
      </c>
      <c r="E49" s="59">
        <v>14700</v>
      </c>
      <c r="F49" s="59">
        <v>15800</v>
      </c>
      <c r="G49" s="59">
        <v>13000</v>
      </c>
      <c r="H49" s="59">
        <v>14100</v>
      </c>
      <c r="I49" s="59">
        <v>14700</v>
      </c>
      <c r="J49" s="59">
        <v>15800</v>
      </c>
      <c r="K49" s="59">
        <v>13000</v>
      </c>
      <c r="L49" s="59">
        <v>14100</v>
      </c>
      <c r="M49" s="59">
        <v>14700</v>
      </c>
      <c r="N49" s="59">
        <v>15800</v>
      </c>
      <c r="O49" s="123"/>
      <c r="P49" s="123"/>
      <c r="Q49" s="123"/>
    </row>
    <row r="50" spans="1:17" s="204" customFormat="1" x14ac:dyDescent="0.2">
      <c r="A50" s="208" t="s">
        <v>43</v>
      </c>
      <c r="B50" s="208">
        <v>6</v>
      </c>
      <c r="C50" s="59">
        <v>13000</v>
      </c>
      <c r="D50" s="59">
        <v>14100</v>
      </c>
      <c r="E50" s="59">
        <v>14700</v>
      </c>
      <c r="F50" s="59">
        <v>15800</v>
      </c>
      <c r="G50" s="59">
        <v>13000</v>
      </c>
      <c r="H50" s="59">
        <v>14100</v>
      </c>
      <c r="I50" s="59">
        <v>14700</v>
      </c>
      <c r="J50" s="59">
        <v>15800</v>
      </c>
      <c r="K50" s="59">
        <v>13000</v>
      </c>
      <c r="L50" s="59">
        <v>14100</v>
      </c>
      <c r="M50" s="59">
        <v>14700</v>
      </c>
      <c r="N50" s="59">
        <v>15800</v>
      </c>
      <c r="O50" s="123"/>
      <c r="P50" s="123"/>
      <c r="Q50" s="123"/>
    </row>
    <row r="51" spans="1:17" s="204" customFormat="1" x14ac:dyDescent="0.2">
      <c r="A51" s="208" t="s">
        <v>44</v>
      </c>
      <c r="B51" s="208">
        <v>7</v>
      </c>
      <c r="C51" s="59">
        <v>13000</v>
      </c>
      <c r="D51" s="59">
        <v>14100</v>
      </c>
      <c r="E51" s="59">
        <v>14700</v>
      </c>
      <c r="F51" s="59">
        <v>15800</v>
      </c>
      <c r="G51" s="59">
        <v>13000</v>
      </c>
      <c r="H51" s="59">
        <v>14100</v>
      </c>
      <c r="I51" s="59">
        <v>14700</v>
      </c>
      <c r="J51" s="59">
        <v>15800</v>
      </c>
      <c r="K51" s="59">
        <v>13000</v>
      </c>
      <c r="L51" s="59">
        <v>14100</v>
      </c>
      <c r="M51" s="59">
        <v>14700</v>
      </c>
      <c r="N51" s="59">
        <v>15800</v>
      </c>
      <c r="O51" s="123"/>
      <c r="P51" s="123"/>
      <c r="Q51" s="123"/>
    </row>
    <row r="52" spans="1:17" s="204" customFormat="1" x14ac:dyDescent="0.2">
      <c r="A52" s="208" t="s">
        <v>45</v>
      </c>
      <c r="B52" s="208">
        <v>8</v>
      </c>
      <c r="C52" s="59">
        <v>13000</v>
      </c>
      <c r="D52" s="59">
        <v>14100</v>
      </c>
      <c r="E52" s="59">
        <v>14700</v>
      </c>
      <c r="F52" s="59">
        <v>15800</v>
      </c>
      <c r="G52" s="59">
        <v>13000</v>
      </c>
      <c r="H52" s="59">
        <v>14100</v>
      </c>
      <c r="I52" s="59">
        <v>14700</v>
      </c>
      <c r="J52" s="59">
        <v>15800</v>
      </c>
      <c r="K52" s="59">
        <v>13000</v>
      </c>
      <c r="L52" s="59">
        <v>14100</v>
      </c>
      <c r="M52" s="59">
        <v>14700</v>
      </c>
      <c r="N52" s="59">
        <v>15800</v>
      </c>
      <c r="O52" s="123"/>
      <c r="P52" s="123"/>
      <c r="Q52" s="123"/>
    </row>
    <row r="53" spans="1:17" s="204" customFormat="1" x14ac:dyDescent="0.2">
      <c r="A53" s="208" t="s">
        <v>46</v>
      </c>
      <c r="B53" s="208">
        <v>9</v>
      </c>
      <c r="C53" s="59">
        <v>13000</v>
      </c>
      <c r="D53" s="59">
        <v>14100</v>
      </c>
      <c r="E53" s="59">
        <v>14700</v>
      </c>
      <c r="F53" s="59">
        <v>15800</v>
      </c>
      <c r="G53" s="59">
        <v>13000</v>
      </c>
      <c r="H53" s="59">
        <v>14100</v>
      </c>
      <c r="I53" s="59">
        <v>14700</v>
      </c>
      <c r="J53" s="59">
        <v>15800</v>
      </c>
      <c r="K53" s="59">
        <v>13000</v>
      </c>
      <c r="L53" s="59">
        <v>14100</v>
      </c>
      <c r="M53" s="59">
        <v>14700</v>
      </c>
      <c r="N53" s="59">
        <v>15800</v>
      </c>
      <c r="O53" s="123"/>
      <c r="P53" s="123"/>
      <c r="Q53" s="123"/>
    </row>
    <row r="54" spans="1:17" s="204" customFormat="1" x14ac:dyDescent="0.2">
      <c r="A54" s="208" t="s">
        <v>47</v>
      </c>
      <c r="B54" s="208">
        <v>10</v>
      </c>
      <c r="C54" s="59">
        <v>13000</v>
      </c>
      <c r="D54" s="59">
        <v>14100</v>
      </c>
      <c r="E54" s="59">
        <v>14700</v>
      </c>
      <c r="F54" s="59">
        <v>15800</v>
      </c>
      <c r="G54" s="59">
        <v>13000</v>
      </c>
      <c r="H54" s="59">
        <v>14100</v>
      </c>
      <c r="I54" s="59">
        <v>14700</v>
      </c>
      <c r="J54" s="59">
        <v>15800</v>
      </c>
      <c r="K54" s="59">
        <v>13000</v>
      </c>
      <c r="L54" s="59">
        <v>14100</v>
      </c>
      <c r="M54" s="59">
        <v>14700</v>
      </c>
      <c r="N54" s="59">
        <v>15800</v>
      </c>
      <c r="O54" s="123"/>
      <c r="P54" s="123"/>
      <c r="Q54" s="123"/>
    </row>
    <row r="55" spans="1:17" s="204" customFormat="1" x14ac:dyDescent="0.2">
      <c r="A55" s="208" t="s">
        <v>48</v>
      </c>
      <c r="B55" s="208">
        <v>11</v>
      </c>
      <c r="C55" s="59">
        <v>13000</v>
      </c>
      <c r="D55" s="59">
        <v>14100</v>
      </c>
      <c r="E55" s="59">
        <v>14700</v>
      </c>
      <c r="F55" s="59">
        <v>15800</v>
      </c>
      <c r="G55" s="59">
        <v>13000</v>
      </c>
      <c r="H55" s="59">
        <v>14100</v>
      </c>
      <c r="I55" s="59">
        <v>14700</v>
      </c>
      <c r="J55" s="59">
        <v>15800</v>
      </c>
      <c r="K55" s="59">
        <v>13000</v>
      </c>
      <c r="L55" s="59">
        <v>14100</v>
      </c>
      <c r="M55" s="59">
        <v>14700</v>
      </c>
      <c r="N55" s="59">
        <v>15800</v>
      </c>
      <c r="O55" s="123"/>
      <c r="P55" s="123"/>
      <c r="Q55" s="123"/>
    </row>
    <row r="56" spans="1:17" s="204" customFormat="1" x14ac:dyDescent="0.2">
      <c r="A56" s="155" t="s">
        <v>42</v>
      </c>
      <c r="B56" s="155">
        <v>12</v>
      </c>
      <c r="C56" s="59">
        <v>10500</v>
      </c>
      <c r="D56" s="59">
        <v>11600</v>
      </c>
      <c r="E56" s="59">
        <v>11800</v>
      </c>
      <c r="F56" s="59">
        <v>12900</v>
      </c>
      <c r="G56" s="59">
        <v>10500</v>
      </c>
      <c r="H56" s="59">
        <v>11600</v>
      </c>
      <c r="I56" s="59">
        <v>11800</v>
      </c>
      <c r="J56" s="59">
        <v>12900</v>
      </c>
      <c r="K56" s="59">
        <v>10500</v>
      </c>
      <c r="L56" s="59">
        <v>11600</v>
      </c>
      <c r="M56" s="59">
        <v>11800</v>
      </c>
      <c r="N56" s="59">
        <v>12900</v>
      </c>
      <c r="O56" s="123"/>
      <c r="P56" s="123"/>
      <c r="Q56" s="123"/>
    </row>
    <row r="57" spans="1:17" s="204" customFormat="1" x14ac:dyDescent="0.2">
      <c r="A57" s="155" t="s">
        <v>43</v>
      </c>
      <c r="B57" s="155">
        <v>13</v>
      </c>
      <c r="C57" s="59">
        <v>10500</v>
      </c>
      <c r="D57" s="59">
        <v>11600</v>
      </c>
      <c r="E57" s="59">
        <v>11800</v>
      </c>
      <c r="F57" s="59">
        <v>12900</v>
      </c>
      <c r="G57" s="59">
        <v>10500</v>
      </c>
      <c r="H57" s="59">
        <v>11600</v>
      </c>
      <c r="I57" s="59">
        <v>11800</v>
      </c>
      <c r="J57" s="59">
        <v>12900</v>
      </c>
      <c r="K57" s="59">
        <v>10500</v>
      </c>
      <c r="L57" s="59">
        <v>11600</v>
      </c>
      <c r="M57" s="59">
        <v>11800</v>
      </c>
      <c r="N57" s="59">
        <v>12900</v>
      </c>
      <c r="O57" s="123"/>
      <c r="P57" s="123"/>
      <c r="Q57" s="123"/>
    </row>
    <row r="58" spans="1:17" s="204" customFormat="1" x14ac:dyDescent="0.2">
      <c r="A58" s="155" t="s">
        <v>44</v>
      </c>
      <c r="B58" s="155">
        <v>14</v>
      </c>
      <c r="C58" s="59">
        <v>10500</v>
      </c>
      <c r="D58" s="59">
        <v>11600</v>
      </c>
      <c r="E58" s="59">
        <v>11800</v>
      </c>
      <c r="F58" s="59">
        <v>12900</v>
      </c>
      <c r="G58" s="59">
        <v>10500</v>
      </c>
      <c r="H58" s="59">
        <v>11600</v>
      </c>
      <c r="I58" s="59">
        <v>11800</v>
      </c>
      <c r="J58" s="59">
        <v>12900</v>
      </c>
      <c r="K58" s="59">
        <v>10500</v>
      </c>
      <c r="L58" s="59">
        <v>11600</v>
      </c>
      <c r="M58" s="59">
        <v>11800</v>
      </c>
      <c r="N58" s="59">
        <v>12900</v>
      </c>
      <c r="O58" s="123"/>
      <c r="P58" s="123"/>
      <c r="Q58" s="123"/>
    </row>
    <row r="59" spans="1:17" s="204" customFormat="1" x14ac:dyDescent="0.2">
      <c r="A59" s="155" t="s">
        <v>45</v>
      </c>
      <c r="B59" s="155">
        <v>15</v>
      </c>
      <c r="C59" s="59">
        <v>10500</v>
      </c>
      <c r="D59" s="59">
        <v>11600</v>
      </c>
      <c r="E59" s="59">
        <v>11800</v>
      </c>
      <c r="F59" s="59">
        <v>12900</v>
      </c>
      <c r="G59" s="59">
        <v>10500</v>
      </c>
      <c r="H59" s="59">
        <v>11600</v>
      </c>
      <c r="I59" s="59">
        <v>11800</v>
      </c>
      <c r="J59" s="59">
        <v>12900</v>
      </c>
      <c r="K59" s="59">
        <v>10500</v>
      </c>
      <c r="L59" s="59">
        <v>11600</v>
      </c>
      <c r="M59" s="59">
        <v>11800</v>
      </c>
      <c r="N59" s="59">
        <v>12900</v>
      </c>
      <c r="O59" s="123"/>
      <c r="P59" s="123"/>
      <c r="Q59" s="123"/>
    </row>
    <row r="60" spans="1:17" s="204" customFormat="1" x14ac:dyDescent="0.2">
      <c r="A60" s="155" t="s">
        <v>46</v>
      </c>
      <c r="B60" s="155">
        <v>16</v>
      </c>
      <c r="C60" s="59">
        <v>10500</v>
      </c>
      <c r="D60" s="59">
        <v>11600</v>
      </c>
      <c r="E60" s="59">
        <v>11800</v>
      </c>
      <c r="F60" s="59">
        <v>12900</v>
      </c>
      <c r="G60" s="59">
        <v>10500</v>
      </c>
      <c r="H60" s="59">
        <v>11600</v>
      </c>
      <c r="I60" s="59">
        <v>11800</v>
      </c>
      <c r="J60" s="59">
        <v>12900</v>
      </c>
      <c r="K60" s="59">
        <v>10500</v>
      </c>
      <c r="L60" s="59">
        <v>11600</v>
      </c>
      <c r="M60" s="59">
        <v>11800</v>
      </c>
      <c r="N60" s="59">
        <v>12900</v>
      </c>
      <c r="O60" s="123"/>
      <c r="P60" s="123"/>
      <c r="Q60" s="123"/>
    </row>
    <row r="61" spans="1:17" s="204" customFormat="1" x14ac:dyDescent="0.2">
      <c r="A61" s="155" t="s">
        <v>47</v>
      </c>
      <c r="B61" s="155">
        <v>17</v>
      </c>
      <c r="C61" s="59">
        <v>12800</v>
      </c>
      <c r="D61" s="59">
        <v>13900</v>
      </c>
      <c r="E61" s="59">
        <v>14500</v>
      </c>
      <c r="F61" s="59">
        <v>15600</v>
      </c>
      <c r="G61" s="59">
        <v>12800</v>
      </c>
      <c r="H61" s="59">
        <v>13900</v>
      </c>
      <c r="I61" s="59">
        <v>14500</v>
      </c>
      <c r="J61" s="59">
        <v>15600</v>
      </c>
      <c r="K61" s="59">
        <v>12800</v>
      </c>
      <c r="L61" s="59">
        <v>13900</v>
      </c>
      <c r="M61" s="59">
        <v>14500</v>
      </c>
      <c r="N61" s="59">
        <v>15600</v>
      </c>
      <c r="O61" s="123"/>
      <c r="P61" s="123"/>
      <c r="Q61" s="123"/>
    </row>
    <row r="62" spans="1:17" s="204" customFormat="1" x14ac:dyDescent="0.2">
      <c r="A62" s="155" t="s">
        <v>48</v>
      </c>
      <c r="B62" s="155">
        <v>18</v>
      </c>
      <c r="C62" s="59">
        <v>12800</v>
      </c>
      <c r="D62" s="59">
        <v>13900</v>
      </c>
      <c r="E62" s="59">
        <v>14500</v>
      </c>
      <c r="F62" s="59">
        <v>15600</v>
      </c>
      <c r="G62" s="59">
        <v>12800</v>
      </c>
      <c r="H62" s="59">
        <v>13900</v>
      </c>
      <c r="I62" s="59">
        <v>14500</v>
      </c>
      <c r="J62" s="59">
        <v>15600</v>
      </c>
      <c r="K62" s="59">
        <v>12800</v>
      </c>
      <c r="L62" s="59">
        <v>13900</v>
      </c>
      <c r="M62" s="59">
        <v>14500</v>
      </c>
      <c r="N62" s="59">
        <v>15600</v>
      </c>
      <c r="O62" s="123"/>
      <c r="P62" s="123"/>
      <c r="Q62" s="123"/>
    </row>
    <row r="63" spans="1:17" s="204" customFormat="1" x14ac:dyDescent="0.2">
      <c r="A63" s="155" t="s">
        <v>42</v>
      </c>
      <c r="B63" s="155">
        <v>19</v>
      </c>
      <c r="C63" s="59">
        <v>10500</v>
      </c>
      <c r="D63" s="59">
        <v>11600</v>
      </c>
      <c r="E63" s="59">
        <v>11800</v>
      </c>
      <c r="F63" s="59">
        <v>12900</v>
      </c>
      <c r="G63" s="59">
        <v>10500</v>
      </c>
      <c r="H63" s="59">
        <v>11600</v>
      </c>
      <c r="I63" s="59">
        <v>11800</v>
      </c>
      <c r="J63" s="59">
        <v>12900</v>
      </c>
      <c r="K63" s="59">
        <v>10500</v>
      </c>
      <c r="L63" s="59">
        <v>11600</v>
      </c>
      <c r="M63" s="59">
        <v>11800</v>
      </c>
      <c r="N63" s="59">
        <v>12900</v>
      </c>
      <c r="O63" s="123"/>
      <c r="P63" s="123"/>
      <c r="Q63" s="123"/>
    </row>
    <row r="64" spans="1:17" s="204" customFormat="1" x14ac:dyDescent="0.2">
      <c r="A64" s="155" t="s">
        <v>43</v>
      </c>
      <c r="B64" s="155">
        <v>20</v>
      </c>
      <c r="C64" s="59">
        <v>10500</v>
      </c>
      <c r="D64" s="59">
        <v>11600</v>
      </c>
      <c r="E64" s="59">
        <v>11800</v>
      </c>
      <c r="F64" s="59">
        <v>12900</v>
      </c>
      <c r="G64" s="59">
        <v>10500</v>
      </c>
      <c r="H64" s="59">
        <v>11600</v>
      </c>
      <c r="I64" s="59">
        <v>11800</v>
      </c>
      <c r="J64" s="59">
        <v>12900</v>
      </c>
      <c r="K64" s="59">
        <v>10500</v>
      </c>
      <c r="L64" s="59">
        <v>11600</v>
      </c>
      <c r="M64" s="59">
        <v>11800</v>
      </c>
      <c r="N64" s="59">
        <v>12900</v>
      </c>
      <c r="O64" s="123"/>
      <c r="P64" s="123"/>
      <c r="Q64" s="123"/>
    </row>
    <row r="65" spans="1:17" s="204" customFormat="1" x14ac:dyDescent="0.2">
      <c r="A65" s="155" t="s">
        <v>44</v>
      </c>
      <c r="B65" s="155">
        <v>21</v>
      </c>
      <c r="C65" s="59">
        <v>10500</v>
      </c>
      <c r="D65" s="59">
        <v>11600</v>
      </c>
      <c r="E65" s="59">
        <v>11800</v>
      </c>
      <c r="F65" s="59">
        <v>12900</v>
      </c>
      <c r="G65" s="59">
        <v>10500</v>
      </c>
      <c r="H65" s="59">
        <v>11600</v>
      </c>
      <c r="I65" s="59">
        <v>11800</v>
      </c>
      <c r="J65" s="59">
        <v>12900</v>
      </c>
      <c r="K65" s="59">
        <v>10500</v>
      </c>
      <c r="L65" s="59">
        <v>11600</v>
      </c>
      <c r="M65" s="59">
        <v>11800</v>
      </c>
      <c r="N65" s="59">
        <v>12900</v>
      </c>
      <c r="O65" s="123"/>
      <c r="P65" s="123"/>
      <c r="Q65" s="123"/>
    </row>
    <row r="66" spans="1:17" s="204" customFormat="1" x14ac:dyDescent="0.2">
      <c r="A66" s="208" t="s">
        <v>45</v>
      </c>
      <c r="B66" s="208">
        <v>22</v>
      </c>
      <c r="C66" s="59">
        <v>13000</v>
      </c>
      <c r="D66" s="59">
        <v>14100</v>
      </c>
      <c r="E66" s="59">
        <v>14700</v>
      </c>
      <c r="F66" s="59">
        <v>15800</v>
      </c>
      <c r="G66" s="59">
        <v>13000</v>
      </c>
      <c r="H66" s="59">
        <v>14100</v>
      </c>
      <c r="I66" s="59">
        <v>14700</v>
      </c>
      <c r="J66" s="59">
        <v>15800</v>
      </c>
      <c r="K66" s="59">
        <v>13000</v>
      </c>
      <c r="L66" s="59">
        <v>14100</v>
      </c>
      <c r="M66" s="59">
        <v>14700</v>
      </c>
      <c r="N66" s="59">
        <v>15800</v>
      </c>
      <c r="O66" s="123"/>
      <c r="P66" s="123"/>
      <c r="Q66" s="123"/>
    </row>
    <row r="67" spans="1:17" s="204" customFormat="1" x14ac:dyDescent="0.2">
      <c r="A67" s="208" t="s">
        <v>46</v>
      </c>
      <c r="B67" s="208">
        <v>23</v>
      </c>
      <c r="C67" s="59">
        <v>13000</v>
      </c>
      <c r="D67" s="59">
        <v>14100</v>
      </c>
      <c r="E67" s="59">
        <v>14700</v>
      </c>
      <c r="F67" s="59">
        <v>15800</v>
      </c>
      <c r="G67" s="59">
        <v>13000</v>
      </c>
      <c r="H67" s="59">
        <v>14100</v>
      </c>
      <c r="I67" s="59">
        <v>14700</v>
      </c>
      <c r="J67" s="59">
        <v>15800</v>
      </c>
      <c r="K67" s="59">
        <v>13000</v>
      </c>
      <c r="L67" s="59">
        <v>14100</v>
      </c>
      <c r="M67" s="59">
        <v>14700</v>
      </c>
      <c r="N67" s="59">
        <v>15800</v>
      </c>
      <c r="O67" s="123"/>
      <c r="P67" s="123"/>
      <c r="Q67" s="123"/>
    </row>
    <row r="68" spans="1:17" s="204" customFormat="1" x14ac:dyDescent="0.2">
      <c r="A68" s="208" t="s">
        <v>47</v>
      </c>
      <c r="B68" s="208">
        <v>24</v>
      </c>
      <c r="C68" s="59">
        <v>14600</v>
      </c>
      <c r="D68" s="59">
        <v>15700</v>
      </c>
      <c r="E68" s="59">
        <v>16400</v>
      </c>
      <c r="F68" s="59">
        <v>17500</v>
      </c>
      <c r="G68" s="59">
        <v>14600</v>
      </c>
      <c r="H68" s="59">
        <v>15700</v>
      </c>
      <c r="I68" s="59">
        <v>16400</v>
      </c>
      <c r="J68" s="59">
        <v>17500</v>
      </c>
      <c r="K68" s="59">
        <v>14600</v>
      </c>
      <c r="L68" s="59">
        <v>15700</v>
      </c>
      <c r="M68" s="59">
        <v>16400</v>
      </c>
      <c r="N68" s="59">
        <v>17500</v>
      </c>
      <c r="O68" s="123"/>
      <c r="P68" s="123"/>
      <c r="Q68" s="123"/>
    </row>
    <row r="69" spans="1:17" s="204" customFormat="1" x14ac:dyDescent="0.2">
      <c r="A69" s="208" t="s">
        <v>48</v>
      </c>
      <c r="B69" s="208">
        <v>25</v>
      </c>
      <c r="C69" s="59">
        <v>14600</v>
      </c>
      <c r="D69" s="59">
        <v>15700</v>
      </c>
      <c r="E69" s="59">
        <v>16400</v>
      </c>
      <c r="F69" s="59">
        <v>17500</v>
      </c>
      <c r="G69" s="59">
        <v>14600</v>
      </c>
      <c r="H69" s="59">
        <v>15700</v>
      </c>
      <c r="I69" s="59">
        <v>16400</v>
      </c>
      <c r="J69" s="59">
        <v>17500</v>
      </c>
      <c r="K69" s="59">
        <v>14600</v>
      </c>
      <c r="L69" s="59">
        <v>15700</v>
      </c>
      <c r="M69" s="59">
        <v>16400</v>
      </c>
      <c r="N69" s="59">
        <v>17500</v>
      </c>
      <c r="O69" s="123"/>
      <c r="P69" s="123"/>
      <c r="Q69" s="123"/>
    </row>
    <row r="70" spans="1:17" s="204" customFormat="1" x14ac:dyDescent="0.2">
      <c r="A70" s="208" t="s">
        <v>42</v>
      </c>
      <c r="B70" s="208">
        <v>26</v>
      </c>
      <c r="C70" s="59">
        <v>14600</v>
      </c>
      <c r="D70" s="59">
        <v>15700</v>
      </c>
      <c r="E70" s="59">
        <v>16400</v>
      </c>
      <c r="F70" s="59">
        <v>17500</v>
      </c>
      <c r="G70" s="59">
        <v>14600</v>
      </c>
      <c r="H70" s="59">
        <v>15700</v>
      </c>
      <c r="I70" s="59">
        <v>16400</v>
      </c>
      <c r="J70" s="59">
        <v>17500</v>
      </c>
      <c r="K70" s="59">
        <v>14600</v>
      </c>
      <c r="L70" s="59">
        <v>15700</v>
      </c>
      <c r="M70" s="59">
        <v>16400</v>
      </c>
      <c r="N70" s="59">
        <v>17500</v>
      </c>
      <c r="O70" s="123"/>
      <c r="P70" s="123"/>
      <c r="Q70" s="123"/>
    </row>
    <row r="71" spans="1:17" s="204" customFormat="1" x14ac:dyDescent="0.2">
      <c r="A71" s="208" t="s">
        <v>43</v>
      </c>
      <c r="B71" s="208">
        <v>27</v>
      </c>
      <c r="C71" s="59">
        <v>14600</v>
      </c>
      <c r="D71" s="59">
        <v>15700</v>
      </c>
      <c r="E71" s="59">
        <v>16400</v>
      </c>
      <c r="F71" s="59">
        <v>17500</v>
      </c>
      <c r="G71" s="59">
        <v>14600</v>
      </c>
      <c r="H71" s="59">
        <v>15700</v>
      </c>
      <c r="I71" s="59">
        <v>16400</v>
      </c>
      <c r="J71" s="59">
        <v>17500</v>
      </c>
      <c r="K71" s="59">
        <v>14600</v>
      </c>
      <c r="L71" s="59">
        <v>15700</v>
      </c>
      <c r="M71" s="59">
        <v>16400</v>
      </c>
      <c r="N71" s="59">
        <v>17500</v>
      </c>
      <c r="O71" s="123"/>
      <c r="P71" s="123"/>
      <c r="Q71" s="123"/>
    </row>
    <row r="72" spans="1:17" s="204" customFormat="1" x14ac:dyDescent="0.2">
      <c r="A72" s="208" t="s">
        <v>44</v>
      </c>
      <c r="B72" s="208">
        <v>28</v>
      </c>
      <c r="C72" s="59">
        <v>14600</v>
      </c>
      <c r="D72" s="59">
        <v>15700</v>
      </c>
      <c r="E72" s="59">
        <v>16400</v>
      </c>
      <c r="F72" s="59">
        <v>17500</v>
      </c>
      <c r="G72" s="59">
        <v>14600</v>
      </c>
      <c r="H72" s="59">
        <v>15700</v>
      </c>
      <c r="I72" s="59">
        <v>16400</v>
      </c>
      <c r="J72" s="59">
        <v>17500</v>
      </c>
      <c r="K72" s="59">
        <v>14600</v>
      </c>
      <c r="L72" s="59">
        <v>15700</v>
      </c>
      <c r="M72" s="59">
        <v>16400</v>
      </c>
      <c r="N72" s="59">
        <v>17500</v>
      </c>
      <c r="O72" s="123"/>
      <c r="P72" s="123"/>
      <c r="Q72" s="123"/>
    </row>
    <row r="73" spans="1:17" s="204" customFormat="1" x14ac:dyDescent="0.2">
      <c r="A73" s="208" t="s">
        <v>45</v>
      </c>
      <c r="B73" s="208">
        <v>29</v>
      </c>
      <c r="C73" s="59">
        <v>14600</v>
      </c>
      <c r="D73" s="59">
        <v>15700</v>
      </c>
      <c r="E73" s="59">
        <v>16400</v>
      </c>
      <c r="F73" s="59">
        <v>17500</v>
      </c>
      <c r="G73" s="59">
        <v>14600</v>
      </c>
      <c r="H73" s="59">
        <v>15700</v>
      </c>
      <c r="I73" s="59">
        <v>16400</v>
      </c>
      <c r="J73" s="59">
        <v>17500</v>
      </c>
      <c r="K73" s="59">
        <v>14600</v>
      </c>
      <c r="L73" s="59">
        <v>15700</v>
      </c>
      <c r="M73" s="59">
        <v>16400</v>
      </c>
      <c r="N73" s="59">
        <v>17500</v>
      </c>
      <c r="O73" s="123"/>
      <c r="P73" s="123"/>
      <c r="Q73" s="123"/>
    </row>
    <row r="74" spans="1:17" s="204" customFormat="1" x14ac:dyDescent="0.2">
      <c r="A74" s="208" t="s">
        <v>46</v>
      </c>
      <c r="B74" s="208">
        <v>30</v>
      </c>
      <c r="C74" s="59">
        <v>14600</v>
      </c>
      <c r="D74" s="59">
        <v>15700</v>
      </c>
      <c r="E74" s="59">
        <v>16400</v>
      </c>
      <c r="F74" s="59">
        <v>17500</v>
      </c>
      <c r="G74" s="59">
        <v>14600</v>
      </c>
      <c r="H74" s="59">
        <v>15700</v>
      </c>
      <c r="I74" s="59">
        <v>16400</v>
      </c>
      <c r="J74" s="59">
        <v>17500</v>
      </c>
      <c r="K74" s="59">
        <v>14600</v>
      </c>
      <c r="L74" s="59">
        <v>15700</v>
      </c>
      <c r="M74" s="59">
        <v>16400</v>
      </c>
      <c r="N74" s="59">
        <v>17500</v>
      </c>
      <c r="O74" s="123"/>
      <c r="P74" s="123"/>
      <c r="Q74" s="123"/>
    </row>
    <row r="75" spans="1:17" ht="12.75" customHeight="1" x14ac:dyDescent="0.25">
      <c r="A75" s="118"/>
      <c r="B75" s="119"/>
      <c r="D75" s="195"/>
      <c r="E75" s="195"/>
      <c r="F75" s="195"/>
      <c r="G75" s="195"/>
      <c r="H75" s="195"/>
      <c r="I75" s="195"/>
      <c r="J75" s="195"/>
      <c r="K75" s="195"/>
      <c r="L75" s="158"/>
      <c r="M75" s="196"/>
      <c r="N75" s="196"/>
    </row>
    <row r="76" spans="1:17" ht="39.75" customHeight="1" x14ac:dyDescent="0.25">
      <c r="A76" s="276" t="s">
        <v>150</v>
      </c>
      <c r="B76" s="276"/>
      <c r="C76" s="276"/>
      <c r="D76" s="195"/>
      <c r="E76" s="289" t="s">
        <v>162</v>
      </c>
      <c r="F76" s="289"/>
      <c r="G76" s="289"/>
      <c r="H76" s="289"/>
      <c r="I76" s="289"/>
      <c r="J76" s="290" t="s">
        <v>146</v>
      </c>
      <c r="K76" s="290"/>
      <c r="L76" s="290"/>
      <c r="M76" s="290"/>
      <c r="N76" s="290"/>
    </row>
    <row r="77" spans="1:17" x14ac:dyDescent="0.2">
      <c r="A77" s="207" t="s">
        <v>63</v>
      </c>
      <c r="B77" s="279" t="s">
        <v>64</v>
      </c>
      <c r="C77" s="279"/>
      <c r="E77" s="142"/>
      <c r="F77" s="142"/>
      <c r="G77" s="142"/>
      <c r="H77" s="142"/>
      <c r="I77" s="142"/>
      <c r="J77" s="290"/>
      <c r="K77" s="290"/>
      <c r="L77" s="290"/>
      <c r="M77" s="290"/>
      <c r="N77" s="290"/>
    </row>
    <row r="78" spans="1:17" ht="22.5" x14ac:dyDescent="0.2">
      <c r="A78" s="207" t="s">
        <v>66</v>
      </c>
      <c r="B78" s="207" t="s">
        <v>67</v>
      </c>
      <c r="C78" s="207" t="s">
        <v>68</v>
      </c>
      <c r="E78" s="142"/>
      <c r="F78" s="142"/>
      <c r="G78" s="142"/>
      <c r="H78" s="142"/>
      <c r="I78" s="142"/>
      <c r="J78" s="290"/>
      <c r="K78" s="290"/>
      <c r="L78" s="290"/>
      <c r="M78" s="290"/>
      <c r="N78" s="290"/>
    </row>
    <row r="79" spans="1:17" s="123" customFormat="1" ht="22.5" x14ac:dyDescent="0.2">
      <c r="A79" s="116" t="s">
        <v>69</v>
      </c>
      <c r="B79" s="116">
        <v>2100</v>
      </c>
      <c r="C79" s="116">
        <v>4200</v>
      </c>
      <c r="E79" s="142"/>
      <c r="F79" s="142"/>
      <c r="G79" s="142"/>
      <c r="H79" s="142"/>
      <c r="I79" s="142"/>
      <c r="J79" s="290"/>
      <c r="K79" s="290"/>
      <c r="L79" s="290"/>
      <c r="M79" s="290"/>
      <c r="N79" s="290"/>
    </row>
    <row r="80" spans="1:17" ht="12.75" customHeight="1" x14ac:dyDescent="0.25">
      <c r="E80" s="195"/>
      <c r="F80" s="195"/>
      <c r="G80" s="195"/>
      <c r="H80" s="195"/>
      <c r="I80" s="195"/>
      <c r="J80" s="290"/>
      <c r="K80" s="290"/>
      <c r="L80" s="290"/>
      <c r="M80" s="290"/>
      <c r="N80" s="290"/>
    </row>
    <row r="81" spans="8:14" ht="12.75" customHeight="1" x14ac:dyDescent="0.2">
      <c r="J81" s="125"/>
      <c r="K81" s="126"/>
      <c r="M81" s="198"/>
      <c r="N81" s="198"/>
    </row>
    <row r="82" spans="8:14" ht="12.75" customHeight="1" x14ac:dyDescent="0.2">
      <c r="J82" s="125"/>
      <c r="K82" s="126"/>
      <c r="M82" s="198"/>
      <c r="N82" s="198"/>
    </row>
    <row r="83" spans="8:14" ht="15" x14ac:dyDescent="0.2">
      <c r="H83" s="158"/>
      <c r="K83" s="123"/>
      <c r="L83" s="158"/>
      <c r="M83" s="197"/>
      <c r="N83" s="197"/>
    </row>
    <row r="84" spans="8:14" ht="15" x14ac:dyDescent="0.2">
      <c r="H84" s="158"/>
      <c r="K84" s="123"/>
      <c r="L84" s="158"/>
      <c r="M84" s="197"/>
      <c r="N84" s="197"/>
    </row>
  </sheetData>
  <mergeCells count="23">
    <mergeCell ref="A42:N42"/>
    <mergeCell ref="A43:B44"/>
    <mergeCell ref="C43:D43"/>
    <mergeCell ref="E43:F43"/>
    <mergeCell ref="G43:H43"/>
    <mergeCell ref="I43:J43"/>
    <mergeCell ref="K43:L43"/>
    <mergeCell ref="M43:N43"/>
    <mergeCell ref="A41:N41"/>
    <mergeCell ref="A76:C76"/>
    <mergeCell ref="E76:I76"/>
    <mergeCell ref="J76:N80"/>
    <mergeCell ref="B77:C77"/>
    <mergeCell ref="D2:K3"/>
    <mergeCell ref="K7:L7"/>
    <mergeCell ref="A5:N5"/>
    <mergeCell ref="A6:N6"/>
    <mergeCell ref="A7:B8"/>
    <mergeCell ref="C7:D7"/>
    <mergeCell ref="E7:F7"/>
    <mergeCell ref="G7:H7"/>
    <mergeCell ref="I7:J7"/>
    <mergeCell ref="M7:N7"/>
  </mergeCells>
  <phoneticPr fontId="19" type="noConversion"/>
  <conditionalFormatting sqref="C4:N4">
    <cfRule type="colorScale" priority="2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N33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N33">
    <cfRule type="cellIs" dxfId="3826" priority="18" operator="equal">
      <formula>"X"</formula>
    </cfRule>
  </conditionalFormatting>
  <conditionalFormatting sqref="C40:N40">
    <cfRule type="colorScale" priority="967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968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96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4:N39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5:N7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5:N74">
    <cfRule type="cellIs" dxfId="3825" priority="1" operator="equal">
      <formula>"X"</formula>
    </cfRule>
  </conditionalFormatting>
  <pageMargins left="0.7" right="0.7" top="0.75" bottom="0.75" header="0.3" footer="0.3"/>
  <pageSetup paperSize="9" scale="48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8DDC0-CC83-4A24-BB0E-7A70E696F4AC}">
  <sheetPr>
    <tabColor rgb="FFFFC000"/>
    <pageSetUpPr fitToPage="1"/>
  </sheetPr>
  <dimension ref="A1:S84"/>
  <sheetViews>
    <sheetView showGridLines="0" topLeftCell="A56" zoomScale="80" zoomScaleNormal="80" workbookViewId="0">
      <selection activeCell="Z61" sqref="Z60:Z61"/>
    </sheetView>
  </sheetViews>
  <sheetFormatPr defaultRowHeight="12.75" x14ac:dyDescent="0.2"/>
  <cols>
    <col min="1" max="1" width="8.7109375" style="129" customWidth="1"/>
    <col min="2" max="2" width="8.7109375" style="131" customWidth="1"/>
    <col min="3" max="6" width="8.7109375" style="123" customWidth="1"/>
    <col min="7" max="7" width="8.7109375" style="158" customWidth="1"/>
    <col min="8" max="10" width="8.7109375" style="123" customWidth="1"/>
    <col min="11" max="11" width="8.7109375" style="158" customWidth="1"/>
    <col min="12" max="14" width="8.7109375" style="123" customWidth="1"/>
    <col min="15" max="15" width="7.7109375" style="123" customWidth="1"/>
    <col min="16" max="16" width="3.85546875" style="123" customWidth="1"/>
    <col min="17" max="18" width="6.140625" style="123" customWidth="1"/>
    <col min="19" max="19" width="7.7109375" style="123" customWidth="1"/>
    <col min="20" max="20" width="3.85546875" style="144" customWidth="1"/>
    <col min="21" max="21" width="6.140625" style="144" customWidth="1"/>
    <col min="22" max="22" width="7.7109375" style="144" customWidth="1"/>
    <col min="23" max="23" width="3.85546875" style="144" customWidth="1"/>
    <col min="24" max="24" width="6.140625" style="144" customWidth="1"/>
    <col min="25" max="25" width="7.7109375" style="144" customWidth="1"/>
    <col min="26" max="26" width="3.85546875" style="144" customWidth="1"/>
    <col min="27" max="27" width="6.140625" style="144" customWidth="1"/>
    <col min="28" max="28" width="7.7109375" style="144" customWidth="1"/>
    <col min="29" max="163" width="9.140625" style="144"/>
    <col min="164" max="164" width="2.85546875" style="144" customWidth="1"/>
    <col min="165" max="165" width="3.7109375" style="144" customWidth="1"/>
    <col min="166" max="166" width="9.140625" style="144"/>
    <col min="167" max="167" width="2.85546875" style="144" customWidth="1"/>
    <col min="168" max="168" width="3.7109375" style="144" customWidth="1"/>
    <col min="169" max="169" width="9.140625" style="144"/>
    <col min="170" max="170" width="2.85546875" style="144" customWidth="1"/>
    <col min="171" max="171" width="3.7109375" style="144" customWidth="1"/>
    <col min="172" max="172" width="9.140625" style="144"/>
    <col min="173" max="173" width="2.85546875" style="144" customWidth="1"/>
    <col min="174" max="174" width="3.85546875" style="144" customWidth="1"/>
    <col min="175" max="175" width="9.140625" style="144"/>
    <col min="176" max="176" width="2.85546875" style="144" customWidth="1"/>
    <col min="177" max="177" width="3.85546875" style="144" customWidth="1"/>
    <col min="178" max="178" width="9.140625" style="144"/>
    <col min="179" max="179" width="2.85546875" style="144" customWidth="1"/>
    <col min="180" max="180" width="3.42578125" style="144" customWidth="1"/>
    <col min="181" max="181" width="9.140625" style="144"/>
    <col min="182" max="182" width="2.85546875" style="144" customWidth="1"/>
    <col min="183" max="183" width="3.28515625" style="144" customWidth="1"/>
    <col min="184" max="184" width="9.140625" style="144"/>
    <col min="185" max="185" width="2.85546875" style="144" customWidth="1"/>
    <col min="186" max="186" width="3.140625" style="144" customWidth="1"/>
    <col min="187" max="187" width="9.140625" style="144"/>
    <col min="188" max="188" width="2.85546875" style="144" customWidth="1"/>
    <col min="189" max="189" width="3.140625" style="144" customWidth="1"/>
    <col min="190" max="190" width="9.140625" style="144"/>
    <col min="191" max="191" width="2.85546875" style="144" customWidth="1"/>
    <col min="192" max="192" width="3.140625" style="144" customWidth="1"/>
    <col min="193" max="193" width="9.140625" style="144"/>
    <col min="194" max="194" width="2.85546875" style="144" customWidth="1"/>
    <col min="195" max="195" width="3.28515625" style="144" customWidth="1"/>
    <col min="196" max="196" width="9.140625" style="144"/>
    <col min="197" max="197" width="3.5703125" style="144" customWidth="1"/>
    <col min="198" max="198" width="3.7109375" style="144" customWidth="1"/>
    <col min="199" max="200" width="9.140625" style="144"/>
    <col min="201" max="201" width="35.140625" style="144" customWidth="1"/>
    <col min="202" max="419" width="9.140625" style="144"/>
    <col min="420" max="420" width="2.85546875" style="144" customWidth="1"/>
    <col min="421" max="421" width="3.7109375" style="144" customWidth="1"/>
    <col min="422" max="422" width="9.140625" style="144"/>
    <col min="423" max="423" width="2.85546875" style="144" customWidth="1"/>
    <col min="424" max="424" width="3.7109375" style="144" customWidth="1"/>
    <col min="425" max="425" width="9.140625" style="144"/>
    <col min="426" max="426" width="2.85546875" style="144" customWidth="1"/>
    <col min="427" max="427" width="3.7109375" style="144" customWidth="1"/>
    <col min="428" max="428" width="9.140625" style="144"/>
    <col min="429" max="429" width="2.85546875" style="144" customWidth="1"/>
    <col min="430" max="430" width="3.85546875" style="144" customWidth="1"/>
    <col min="431" max="431" width="9.140625" style="144"/>
    <col min="432" max="432" width="2.85546875" style="144" customWidth="1"/>
    <col min="433" max="433" width="3.85546875" style="144" customWidth="1"/>
    <col min="434" max="434" width="9.140625" style="144"/>
    <col min="435" max="435" width="2.85546875" style="144" customWidth="1"/>
    <col min="436" max="436" width="3.42578125" style="144" customWidth="1"/>
    <col min="437" max="437" width="9.140625" style="144"/>
    <col min="438" max="438" width="2.85546875" style="144" customWidth="1"/>
    <col min="439" max="439" width="3.28515625" style="144" customWidth="1"/>
    <col min="440" max="440" width="9.140625" style="144"/>
    <col min="441" max="441" width="2.85546875" style="144" customWidth="1"/>
    <col min="442" max="442" width="3.140625" style="144" customWidth="1"/>
    <col min="443" max="443" width="9.140625" style="144"/>
    <col min="444" max="444" width="2.85546875" style="144" customWidth="1"/>
    <col min="445" max="445" width="3.140625" style="144" customWidth="1"/>
    <col min="446" max="446" width="9.140625" style="144"/>
    <col min="447" max="447" width="2.85546875" style="144" customWidth="1"/>
    <col min="448" max="448" width="3.140625" style="144" customWidth="1"/>
    <col min="449" max="449" width="9.140625" style="144"/>
    <col min="450" max="450" width="2.85546875" style="144" customWidth="1"/>
    <col min="451" max="451" width="3.28515625" style="144" customWidth="1"/>
    <col min="452" max="452" width="9.140625" style="144"/>
    <col min="453" max="453" width="3.5703125" style="144" customWidth="1"/>
    <col min="454" max="454" width="3.7109375" style="144" customWidth="1"/>
    <col min="455" max="456" width="9.140625" style="144"/>
    <col min="457" max="457" width="35.140625" style="144" customWidth="1"/>
    <col min="458" max="675" width="9.140625" style="144"/>
    <col min="676" max="676" width="2.85546875" style="144" customWidth="1"/>
    <col min="677" max="677" width="3.7109375" style="144" customWidth="1"/>
    <col min="678" max="678" width="9.140625" style="144"/>
    <col min="679" max="679" width="2.85546875" style="144" customWidth="1"/>
    <col min="680" max="680" width="3.7109375" style="144" customWidth="1"/>
    <col min="681" max="681" width="9.140625" style="144"/>
    <col min="682" max="682" width="2.85546875" style="144" customWidth="1"/>
    <col min="683" max="683" width="3.7109375" style="144" customWidth="1"/>
    <col min="684" max="684" width="9.140625" style="144"/>
    <col min="685" max="685" width="2.85546875" style="144" customWidth="1"/>
    <col min="686" max="686" width="3.85546875" style="144" customWidth="1"/>
    <col min="687" max="687" width="9.140625" style="144"/>
    <col min="688" max="688" width="2.85546875" style="144" customWidth="1"/>
    <col min="689" max="689" width="3.85546875" style="144" customWidth="1"/>
    <col min="690" max="690" width="9.140625" style="144"/>
    <col min="691" max="691" width="2.85546875" style="144" customWidth="1"/>
    <col min="692" max="692" width="3.42578125" style="144" customWidth="1"/>
    <col min="693" max="693" width="9.140625" style="144"/>
    <col min="694" max="694" width="2.85546875" style="144" customWidth="1"/>
    <col min="695" max="695" width="3.28515625" style="144" customWidth="1"/>
    <col min="696" max="696" width="9.140625" style="144"/>
    <col min="697" max="697" width="2.85546875" style="144" customWidth="1"/>
    <col min="698" max="698" width="3.140625" style="144" customWidth="1"/>
    <col min="699" max="699" width="9.140625" style="144"/>
    <col min="700" max="700" width="2.85546875" style="144" customWidth="1"/>
    <col min="701" max="701" width="3.140625" style="144" customWidth="1"/>
    <col min="702" max="702" width="9.140625" style="144"/>
    <col min="703" max="703" width="2.85546875" style="144" customWidth="1"/>
    <col min="704" max="704" width="3.140625" style="144" customWidth="1"/>
    <col min="705" max="705" width="9.140625" style="144"/>
    <col min="706" max="706" width="2.85546875" style="144" customWidth="1"/>
    <col min="707" max="707" width="3.28515625" style="144" customWidth="1"/>
    <col min="708" max="708" width="9.140625" style="144"/>
    <col min="709" max="709" width="3.5703125" style="144" customWidth="1"/>
    <col min="710" max="710" width="3.7109375" style="144" customWidth="1"/>
    <col min="711" max="712" width="9.140625" style="144"/>
    <col min="713" max="713" width="35.140625" style="144" customWidth="1"/>
    <col min="714" max="931" width="9.140625" style="144"/>
    <col min="932" max="932" width="2.85546875" style="144" customWidth="1"/>
    <col min="933" max="933" width="3.7109375" style="144" customWidth="1"/>
    <col min="934" max="934" width="9.140625" style="144"/>
    <col min="935" max="935" width="2.85546875" style="144" customWidth="1"/>
    <col min="936" max="936" width="3.7109375" style="144" customWidth="1"/>
    <col min="937" max="937" width="9.140625" style="144"/>
    <col min="938" max="938" width="2.85546875" style="144" customWidth="1"/>
    <col min="939" max="939" width="3.7109375" style="144" customWidth="1"/>
    <col min="940" max="940" width="9.140625" style="144"/>
    <col min="941" max="941" width="2.85546875" style="144" customWidth="1"/>
    <col min="942" max="942" width="3.85546875" style="144" customWidth="1"/>
    <col min="943" max="943" width="9.140625" style="144"/>
    <col min="944" max="944" width="2.85546875" style="144" customWidth="1"/>
    <col min="945" max="945" width="3.85546875" style="144" customWidth="1"/>
    <col min="946" max="946" width="9.140625" style="144"/>
    <col min="947" max="947" width="2.85546875" style="144" customWidth="1"/>
    <col min="948" max="948" width="3.42578125" style="144" customWidth="1"/>
    <col min="949" max="949" width="9.140625" style="144"/>
    <col min="950" max="950" width="2.85546875" style="144" customWidth="1"/>
    <col min="951" max="951" width="3.28515625" style="144" customWidth="1"/>
    <col min="952" max="952" width="9.140625" style="144"/>
    <col min="953" max="953" width="2.85546875" style="144" customWidth="1"/>
    <col min="954" max="954" width="3.140625" style="144" customWidth="1"/>
    <col min="955" max="955" width="9.140625" style="144"/>
    <col min="956" max="956" width="2.85546875" style="144" customWidth="1"/>
    <col min="957" max="957" width="3.140625" style="144" customWidth="1"/>
    <col min="958" max="958" width="9.140625" style="144"/>
    <col min="959" max="959" width="2.85546875" style="144" customWidth="1"/>
    <col min="960" max="960" width="3.140625" style="144" customWidth="1"/>
    <col min="961" max="961" width="9.140625" style="144"/>
    <col min="962" max="962" width="2.85546875" style="144" customWidth="1"/>
    <col min="963" max="963" width="3.28515625" style="144" customWidth="1"/>
    <col min="964" max="964" width="9.140625" style="144"/>
    <col min="965" max="965" width="3.5703125" style="144" customWidth="1"/>
    <col min="966" max="966" width="3.7109375" style="144" customWidth="1"/>
    <col min="967" max="968" width="9.140625" style="144"/>
    <col min="969" max="969" width="35.140625" style="144" customWidth="1"/>
    <col min="970" max="1187" width="9.140625" style="144"/>
    <col min="1188" max="1188" width="2.85546875" style="144" customWidth="1"/>
    <col min="1189" max="1189" width="3.7109375" style="144" customWidth="1"/>
    <col min="1190" max="1190" width="9.140625" style="144"/>
    <col min="1191" max="1191" width="2.85546875" style="144" customWidth="1"/>
    <col min="1192" max="1192" width="3.7109375" style="144" customWidth="1"/>
    <col min="1193" max="1193" width="9.140625" style="144"/>
    <col min="1194" max="1194" width="2.85546875" style="144" customWidth="1"/>
    <col min="1195" max="1195" width="3.7109375" style="144" customWidth="1"/>
    <col min="1196" max="1196" width="9.140625" style="144"/>
    <col min="1197" max="1197" width="2.85546875" style="144" customWidth="1"/>
    <col min="1198" max="1198" width="3.85546875" style="144" customWidth="1"/>
    <col min="1199" max="1199" width="9.140625" style="144"/>
    <col min="1200" max="1200" width="2.85546875" style="144" customWidth="1"/>
    <col min="1201" max="1201" width="3.85546875" style="144" customWidth="1"/>
    <col min="1202" max="1202" width="9.140625" style="144"/>
    <col min="1203" max="1203" width="2.85546875" style="144" customWidth="1"/>
    <col min="1204" max="1204" width="3.42578125" style="144" customWidth="1"/>
    <col min="1205" max="1205" width="9.140625" style="144"/>
    <col min="1206" max="1206" width="2.85546875" style="144" customWidth="1"/>
    <col min="1207" max="1207" width="3.28515625" style="144" customWidth="1"/>
    <col min="1208" max="1208" width="9.140625" style="144"/>
    <col min="1209" max="1209" width="2.85546875" style="144" customWidth="1"/>
    <col min="1210" max="1210" width="3.140625" style="144" customWidth="1"/>
    <col min="1211" max="1211" width="9.140625" style="144"/>
    <col min="1212" max="1212" width="2.85546875" style="144" customWidth="1"/>
    <col min="1213" max="1213" width="3.140625" style="144" customWidth="1"/>
    <col min="1214" max="1214" width="9.140625" style="144"/>
    <col min="1215" max="1215" width="2.85546875" style="144" customWidth="1"/>
    <col min="1216" max="1216" width="3.140625" style="144" customWidth="1"/>
    <col min="1217" max="1217" width="9.140625" style="144"/>
    <col min="1218" max="1218" width="2.85546875" style="144" customWidth="1"/>
    <col min="1219" max="1219" width="3.28515625" style="144" customWidth="1"/>
    <col min="1220" max="1220" width="9.140625" style="144"/>
    <col min="1221" max="1221" width="3.5703125" style="144" customWidth="1"/>
    <col min="1222" max="1222" width="3.7109375" style="144" customWidth="1"/>
    <col min="1223" max="1224" width="9.140625" style="144"/>
    <col min="1225" max="1225" width="35.140625" style="144" customWidth="1"/>
    <col min="1226" max="1443" width="9.140625" style="144"/>
    <col min="1444" max="1444" width="2.85546875" style="144" customWidth="1"/>
    <col min="1445" max="1445" width="3.7109375" style="144" customWidth="1"/>
    <col min="1446" max="1446" width="9.140625" style="144"/>
    <col min="1447" max="1447" width="2.85546875" style="144" customWidth="1"/>
    <col min="1448" max="1448" width="3.7109375" style="144" customWidth="1"/>
    <col min="1449" max="1449" width="9.140625" style="144"/>
    <col min="1450" max="1450" width="2.85546875" style="144" customWidth="1"/>
    <col min="1451" max="1451" width="3.7109375" style="144" customWidth="1"/>
    <col min="1452" max="1452" width="9.140625" style="144"/>
    <col min="1453" max="1453" width="2.85546875" style="144" customWidth="1"/>
    <col min="1454" max="1454" width="3.85546875" style="144" customWidth="1"/>
    <col min="1455" max="1455" width="9.140625" style="144"/>
    <col min="1456" max="1456" width="2.85546875" style="144" customWidth="1"/>
    <col min="1457" max="1457" width="3.85546875" style="144" customWidth="1"/>
    <col min="1458" max="1458" width="9.140625" style="144"/>
    <col min="1459" max="1459" width="2.85546875" style="144" customWidth="1"/>
    <col min="1460" max="1460" width="3.42578125" style="144" customWidth="1"/>
    <col min="1461" max="1461" width="9.140625" style="144"/>
    <col min="1462" max="1462" width="2.85546875" style="144" customWidth="1"/>
    <col min="1463" max="1463" width="3.28515625" style="144" customWidth="1"/>
    <col min="1464" max="1464" width="9.140625" style="144"/>
    <col min="1465" max="1465" width="2.85546875" style="144" customWidth="1"/>
    <col min="1466" max="1466" width="3.140625" style="144" customWidth="1"/>
    <col min="1467" max="1467" width="9.140625" style="144"/>
    <col min="1468" max="1468" width="2.85546875" style="144" customWidth="1"/>
    <col min="1469" max="1469" width="3.140625" style="144" customWidth="1"/>
    <col min="1470" max="1470" width="9.140625" style="144"/>
    <col min="1471" max="1471" width="2.85546875" style="144" customWidth="1"/>
    <col min="1472" max="1472" width="3.140625" style="144" customWidth="1"/>
    <col min="1473" max="1473" width="9.140625" style="144"/>
    <col min="1474" max="1474" width="2.85546875" style="144" customWidth="1"/>
    <col min="1475" max="1475" width="3.28515625" style="144" customWidth="1"/>
    <col min="1476" max="1476" width="9.140625" style="144"/>
    <col min="1477" max="1477" width="3.5703125" style="144" customWidth="1"/>
    <col min="1478" max="1478" width="3.7109375" style="144" customWidth="1"/>
    <col min="1479" max="1480" width="9.140625" style="144"/>
    <col min="1481" max="1481" width="35.140625" style="144" customWidth="1"/>
    <col min="1482" max="1699" width="9.140625" style="144"/>
    <col min="1700" max="1700" width="2.85546875" style="144" customWidth="1"/>
    <col min="1701" max="1701" width="3.7109375" style="144" customWidth="1"/>
    <col min="1702" max="1702" width="9.140625" style="144"/>
    <col min="1703" max="1703" width="2.85546875" style="144" customWidth="1"/>
    <col min="1704" max="1704" width="3.7109375" style="144" customWidth="1"/>
    <col min="1705" max="1705" width="9.140625" style="144"/>
    <col min="1706" max="1706" width="2.85546875" style="144" customWidth="1"/>
    <col min="1707" max="1707" width="3.7109375" style="144" customWidth="1"/>
    <col min="1708" max="1708" width="9.140625" style="144"/>
    <col min="1709" max="1709" width="2.85546875" style="144" customWidth="1"/>
    <col min="1710" max="1710" width="3.85546875" style="144" customWidth="1"/>
    <col min="1711" max="1711" width="9.140625" style="144"/>
    <col min="1712" max="1712" width="2.85546875" style="144" customWidth="1"/>
    <col min="1713" max="1713" width="3.85546875" style="144" customWidth="1"/>
    <col min="1714" max="1714" width="9.140625" style="144"/>
    <col min="1715" max="1715" width="2.85546875" style="144" customWidth="1"/>
    <col min="1716" max="1716" width="3.42578125" style="144" customWidth="1"/>
    <col min="1717" max="1717" width="9.140625" style="144"/>
    <col min="1718" max="1718" width="2.85546875" style="144" customWidth="1"/>
    <col min="1719" max="1719" width="3.28515625" style="144" customWidth="1"/>
    <col min="1720" max="1720" width="9.140625" style="144"/>
    <col min="1721" max="1721" width="2.85546875" style="144" customWidth="1"/>
    <col min="1722" max="1722" width="3.140625" style="144" customWidth="1"/>
    <col min="1723" max="1723" width="9.140625" style="144"/>
    <col min="1724" max="1724" width="2.85546875" style="144" customWidth="1"/>
    <col min="1725" max="1725" width="3.140625" style="144" customWidth="1"/>
    <col min="1726" max="1726" width="9.140625" style="144"/>
    <col min="1727" max="1727" width="2.85546875" style="144" customWidth="1"/>
    <col min="1728" max="1728" width="3.140625" style="144" customWidth="1"/>
    <col min="1729" max="1729" width="9.140625" style="144"/>
    <col min="1730" max="1730" width="2.85546875" style="144" customWidth="1"/>
    <col min="1731" max="1731" width="3.28515625" style="144" customWidth="1"/>
    <col min="1732" max="1732" width="9.140625" style="144"/>
    <col min="1733" max="1733" width="3.5703125" style="144" customWidth="1"/>
    <col min="1734" max="1734" width="3.7109375" style="144" customWidth="1"/>
    <col min="1735" max="1736" width="9.140625" style="144"/>
    <col min="1737" max="1737" width="35.140625" style="144" customWidth="1"/>
    <col min="1738" max="1955" width="9.140625" style="144"/>
    <col min="1956" max="1956" width="2.85546875" style="144" customWidth="1"/>
    <col min="1957" max="1957" width="3.7109375" style="144" customWidth="1"/>
    <col min="1958" max="1958" width="9.140625" style="144"/>
    <col min="1959" max="1959" width="2.85546875" style="144" customWidth="1"/>
    <col min="1960" max="1960" width="3.7109375" style="144" customWidth="1"/>
    <col min="1961" max="1961" width="9.140625" style="144"/>
    <col min="1962" max="1962" width="2.85546875" style="144" customWidth="1"/>
    <col min="1963" max="1963" width="3.7109375" style="144" customWidth="1"/>
    <col min="1964" max="1964" width="9.140625" style="144"/>
    <col min="1965" max="1965" width="2.85546875" style="144" customWidth="1"/>
    <col min="1966" max="1966" width="3.85546875" style="144" customWidth="1"/>
    <col min="1967" max="1967" width="9.140625" style="144"/>
    <col min="1968" max="1968" width="2.85546875" style="144" customWidth="1"/>
    <col min="1969" max="1969" width="3.85546875" style="144" customWidth="1"/>
    <col min="1970" max="1970" width="9.140625" style="144"/>
    <col min="1971" max="1971" width="2.85546875" style="144" customWidth="1"/>
    <col min="1972" max="1972" width="3.42578125" style="144" customWidth="1"/>
    <col min="1973" max="1973" width="9.140625" style="144"/>
    <col min="1974" max="1974" width="2.85546875" style="144" customWidth="1"/>
    <col min="1975" max="1975" width="3.28515625" style="144" customWidth="1"/>
    <col min="1976" max="1976" width="9.140625" style="144"/>
    <col min="1977" max="1977" width="2.85546875" style="144" customWidth="1"/>
    <col min="1978" max="1978" width="3.140625" style="144" customWidth="1"/>
    <col min="1979" max="1979" width="9.140625" style="144"/>
    <col min="1980" max="1980" width="2.85546875" style="144" customWidth="1"/>
    <col min="1981" max="1981" width="3.140625" style="144" customWidth="1"/>
    <col min="1982" max="1982" width="9.140625" style="144"/>
    <col min="1983" max="1983" width="2.85546875" style="144" customWidth="1"/>
    <col min="1984" max="1984" width="3.140625" style="144" customWidth="1"/>
    <col min="1985" max="1985" width="9.140625" style="144"/>
    <col min="1986" max="1986" width="2.85546875" style="144" customWidth="1"/>
    <col min="1987" max="1987" width="3.28515625" style="144" customWidth="1"/>
    <col min="1988" max="1988" width="9.140625" style="144"/>
    <col min="1989" max="1989" width="3.5703125" style="144" customWidth="1"/>
    <col min="1990" max="1990" width="3.7109375" style="144" customWidth="1"/>
    <col min="1991" max="1992" width="9.140625" style="144"/>
    <col min="1993" max="1993" width="35.140625" style="144" customWidth="1"/>
    <col min="1994" max="2211" width="9.140625" style="144"/>
    <col min="2212" max="2212" width="2.85546875" style="144" customWidth="1"/>
    <col min="2213" max="2213" width="3.7109375" style="144" customWidth="1"/>
    <col min="2214" max="2214" width="9.140625" style="144"/>
    <col min="2215" max="2215" width="2.85546875" style="144" customWidth="1"/>
    <col min="2216" max="2216" width="3.7109375" style="144" customWidth="1"/>
    <col min="2217" max="2217" width="9.140625" style="144"/>
    <col min="2218" max="2218" width="2.85546875" style="144" customWidth="1"/>
    <col min="2219" max="2219" width="3.7109375" style="144" customWidth="1"/>
    <col min="2220" max="2220" width="9.140625" style="144"/>
    <col min="2221" max="2221" width="2.85546875" style="144" customWidth="1"/>
    <col min="2222" max="2222" width="3.85546875" style="144" customWidth="1"/>
    <col min="2223" max="2223" width="9.140625" style="144"/>
    <col min="2224" max="2224" width="2.85546875" style="144" customWidth="1"/>
    <col min="2225" max="2225" width="3.85546875" style="144" customWidth="1"/>
    <col min="2226" max="2226" width="9.140625" style="144"/>
    <col min="2227" max="2227" width="2.85546875" style="144" customWidth="1"/>
    <col min="2228" max="2228" width="3.42578125" style="144" customWidth="1"/>
    <col min="2229" max="2229" width="9.140625" style="144"/>
    <col min="2230" max="2230" width="2.85546875" style="144" customWidth="1"/>
    <col min="2231" max="2231" width="3.28515625" style="144" customWidth="1"/>
    <col min="2232" max="2232" width="9.140625" style="144"/>
    <col min="2233" max="2233" width="2.85546875" style="144" customWidth="1"/>
    <col min="2234" max="2234" width="3.140625" style="144" customWidth="1"/>
    <col min="2235" max="2235" width="9.140625" style="144"/>
    <col min="2236" max="2236" width="2.85546875" style="144" customWidth="1"/>
    <col min="2237" max="2237" width="3.140625" style="144" customWidth="1"/>
    <col min="2238" max="2238" width="9.140625" style="144"/>
    <col min="2239" max="2239" width="2.85546875" style="144" customWidth="1"/>
    <col min="2240" max="2240" width="3.140625" style="144" customWidth="1"/>
    <col min="2241" max="2241" width="9.140625" style="144"/>
    <col min="2242" max="2242" width="2.85546875" style="144" customWidth="1"/>
    <col min="2243" max="2243" width="3.28515625" style="144" customWidth="1"/>
    <col min="2244" max="2244" width="9.140625" style="144"/>
    <col min="2245" max="2245" width="3.5703125" style="144" customWidth="1"/>
    <col min="2246" max="2246" width="3.7109375" style="144" customWidth="1"/>
    <col min="2247" max="2248" width="9.140625" style="144"/>
    <col min="2249" max="2249" width="35.140625" style="144" customWidth="1"/>
    <col min="2250" max="2467" width="9.140625" style="144"/>
    <col min="2468" max="2468" width="2.85546875" style="144" customWidth="1"/>
    <col min="2469" max="2469" width="3.7109375" style="144" customWidth="1"/>
    <col min="2470" max="2470" width="9.140625" style="144"/>
    <col min="2471" max="2471" width="2.85546875" style="144" customWidth="1"/>
    <col min="2472" max="2472" width="3.7109375" style="144" customWidth="1"/>
    <col min="2473" max="2473" width="9.140625" style="144"/>
    <col min="2474" max="2474" width="2.85546875" style="144" customWidth="1"/>
    <col min="2475" max="2475" width="3.7109375" style="144" customWidth="1"/>
    <col min="2476" max="2476" width="9.140625" style="144"/>
    <col min="2477" max="2477" width="2.85546875" style="144" customWidth="1"/>
    <col min="2478" max="2478" width="3.85546875" style="144" customWidth="1"/>
    <col min="2479" max="2479" width="9.140625" style="144"/>
    <col min="2480" max="2480" width="2.85546875" style="144" customWidth="1"/>
    <col min="2481" max="2481" width="3.85546875" style="144" customWidth="1"/>
    <col min="2482" max="2482" width="9.140625" style="144"/>
    <col min="2483" max="2483" width="2.85546875" style="144" customWidth="1"/>
    <col min="2484" max="2484" width="3.42578125" style="144" customWidth="1"/>
    <col min="2485" max="2485" width="9.140625" style="144"/>
    <col min="2486" max="2486" width="2.85546875" style="144" customWidth="1"/>
    <col min="2487" max="2487" width="3.28515625" style="144" customWidth="1"/>
    <col min="2488" max="2488" width="9.140625" style="144"/>
    <col min="2489" max="2489" width="2.85546875" style="144" customWidth="1"/>
    <col min="2490" max="2490" width="3.140625" style="144" customWidth="1"/>
    <col min="2491" max="2491" width="9.140625" style="144"/>
    <col min="2492" max="2492" width="2.85546875" style="144" customWidth="1"/>
    <col min="2493" max="2493" width="3.140625" style="144" customWidth="1"/>
    <col min="2494" max="2494" width="9.140625" style="144"/>
    <col min="2495" max="2495" width="2.85546875" style="144" customWidth="1"/>
    <col min="2496" max="2496" width="3.140625" style="144" customWidth="1"/>
    <col min="2497" max="2497" width="9.140625" style="144"/>
    <col min="2498" max="2498" width="2.85546875" style="144" customWidth="1"/>
    <col min="2499" max="2499" width="3.28515625" style="144" customWidth="1"/>
    <col min="2500" max="2500" width="9.140625" style="144"/>
    <col min="2501" max="2501" width="3.5703125" style="144" customWidth="1"/>
    <col min="2502" max="2502" width="3.7109375" style="144" customWidth="1"/>
    <col min="2503" max="2504" width="9.140625" style="144"/>
    <col min="2505" max="2505" width="35.140625" style="144" customWidth="1"/>
    <col min="2506" max="2723" width="9.140625" style="144"/>
    <col min="2724" max="2724" width="2.85546875" style="144" customWidth="1"/>
    <col min="2725" max="2725" width="3.7109375" style="144" customWidth="1"/>
    <col min="2726" max="2726" width="9.140625" style="144"/>
    <col min="2727" max="2727" width="2.85546875" style="144" customWidth="1"/>
    <col min="2728" max="2728" width="3.7109375" style="144" customWidth="1"/>
    <col min="2729" max="2729" width="9.140625" style="144"/>
    <col min="2730" max="2730" width="2.85546875" style="144" customWidth="1"/>
    <col min="2731" max="2731" width="3.7109375" style="144" customWidth="1"/>
    <col min="2732" max="2732" width="9.140625" style="144"/>
    <col min="2733" max="2733" width="2.85546875" style="144" customWidth="1"/>
    <col min="2734" max="2734" width="3.85546875" style="144" customWidth="1"/>
    <col min="2735" max="2735" width="9.140625" style="144"/>
    <col min="2736" max="2736" width="2.85546875" style="144" customWidth="1"/>
    <col min="2737" max="2737" width="3.85546875" style="144" customWidth="1"/>
    <col min="2738" max="2738" width="9.140625" style="144"/>
    <col min="2739" max="2739" width="2.85546875" style="144" customWidth="1"/>
    <col min="2740" max="2740" width="3.42578125" style="144" customWidth="1"/>
    <col min="2741" max="2741" width="9.140625" style="144"/>
    <col min="2742" max="2742" width="2.85546875" style="144" customWidth="1"/>
    <col min="2743" max="2743" width="3.28515625" style="144" customWidth="1"/>
    <col min="2744" max="2744" width="9.140625" style="144"/>
    <col min="2745" max="2745" width="2.85546875" style="144" customWidth="1"/>
    <col min="2746" max="2746" width="3.140625" style="144" customWidth="1"/>
    <col min="2747" max="2747" width="9.140625" style="144"/>
    <col min="2748" max="2748" width="2.85546875" style="144" customWidth="1"/>
    <col min="2749" max="2749" width="3.140625" style="144" customWidth="1"/>
    <col min="2750" max="2750" width="9.140625" style="144"/>
    <col min="2751" max="2751" width="2.85546875" style="144" customWidth="1"/>
    <col min="2752" max="2752" width="3.140625" style="144" customWidth="1"/>
    <col min="2753" max="2753" width="9.140625" style="144"/>
    <col min="2754" max="2754" width="2.85546875" style="144" customWidth="1"/>
    <col min="2755" max="2755" width="3.28515625" style="144" customWidth="1"/>
    <col min="2756" max="2756" width="9.140625" style="144"/>
    <col min="2757" max="2757" width="3.5703125" style="144" customWidth="1"/>
    <col min="2758" max="2758" width="3.7109375" style="144" customWidth="1"/>
    <col min="2759" max="2760" width="9.140625" style="144"/>
    <col min="2761" max="2761" width="35.140625" style="144" customWidth="1"/>
    <col min="2762" max="2979" width="9.140625" style="144"/>
    <col min="2980" max="2980" width="2.85546875" style="144" customWidth="1"/>
    <col min="2981" max="2981" width="3.7109375" style="144" customWidth="1"/>
    <col min="2982" max="2982" width="9.140625" style="144"/>
    <col min="2983" max="2983" width="2.85546875" style="144" customWidth="1"/>
    <col min="2984" max="2984" width="3.7109375" style="144" customWidth="1"/>
    <col min="2985" max="2985" width="9.140625" style="144"/>
    <col min="2986" max="2986" width="2.85546875" style="144" customWidth="1"/>
    <col min="2987" max="2987" width="3.7109375" style="144" customWidth="1"/>
    <col min="2988" max="2988" width="9.140625" style="144"/>
    <col min="2989" max="2989" width="2.85546875" style="144" customWidth="1"/>
    <col min="2990" max="2990" width="3.85546875" style="144" customWidth="1"/>
    <col min="2991" max="2991" width="9.140625" style="144"/>
    <col min="2992" max="2992" width="2.85546875" style="144" customWidth="1"/>
    <col min="2993" max="2993" width="3.85546875" style="144" customWidth="1"/>
    <col min="2994" max="2994" width="9.140625" style="144"/>
    <col min="2995" max="2995" width="2.85546875" style="144" customWidth="1"/>
    <col min="2996" max="2996" width="3.42578125" style="144" customWidth="1"/>
    <col min="2997" max="2997" width="9.140625" style="144"/>
    <col min="2998" max="2998" width="2.85546875" style="144" customWidth="1"/>
    <col min="2999" max="2999" width="3.28515625" style="144" customWidth="1"/>
    <col min="3000" max="3000" width="9.140625" style="144"/>
    <col min="3001" max="3001" width="2.85546875" style="144" customWidth="1"/>
    <col min="3002" max="3002" width="3.140625" style="144" customWidth="1"/>
    <col min="3003" max="3003" width="9.140625" style="144"/>
    <col min="3004" max="3004" width="2.85546875" style="144" customWidth="1"/>
    <col min="3005" max="3005" width="3.140625" style="144" customWidth="1"/>
    <col min="3006" max="3006" width="9.140625" style="144"/>
    <col min="3007" max="3007" width="2.85546875" style="144" customWidth="1"/>
    <col min="3008" max="3008" width="3.140625" style="144" customWidth="1"/>
    <col min="3009" max="3009" width="9.140625" style="144"/>
    <col min="3010" max="3010" width="2.85546875" style="144" customWidth="1"/>
    <col min="3011" max="3011" width="3.28515625" style="144" customWidth="1"/>
    <col min="3012" max="3012" width="9.140625" style="144"/>
    <col min="3013" max="3013" width="3.5703125" style="144" customWidth="1"/>
    <col min="3014" max="3014" width="3.7109375" style="144" customWidth="1"/>
    <col min="3015" max="3016" width="9.140625" style="144"/>
    <col min="3017" max="3017" width="35.140625" style="144" customWidth="1"/>
    <col min="3018" max="3235" width="9.140625" style="144"/>
    <col min="3236" max="3236" width="2.85546875" style="144" customWidth="1"/>
    <col min="3237" max="3237" width="3.7109375" style="144" customWidth="1"/>
    <col min="3238" max="3238" width="9.140625" style="144"/>
    <col min="3239" max="3239" width="2.85546875" style="144" customWidth="1"/>
    <col min="3240" max="3240" width="3.7109375" style="144" customWidth="1"/>
    <col min="3241" max="3241" width="9.140625" style="144"/>
    <col min="3242" max="3242" width="2.85546875" style="144" customWidth="1"/>
    <col min="3243" max="3243" width="3.7109375" style="144" customWidth="1"/>
    <col min="3244" max="3244" width="9.140625" style="144"/>
    <col min="3245" max="3245" width="2.85546875" style="144" customWidth="1"/>
    <col min="3246" max="3246" width="3.85546875" style="144" customWidth="1"/>
    <col min="3247" max="3247" width="9.140625" style="144"/>
    <col min="3248" max="3248" width="2.85546875" style="144" customWidth="1"/>
    <col min="3249" max="3249" width="3.85546875" style="144" customWidth="1"/>
    <col min="3250" max="3250" width="9.140625" style="144"/>
    <col min="3251" max="3251" width="2.85546875" style="144" customWidth="1"/>
    <col min="3252" max="3252" width="3.42578125" style="144" customWidth="1"/>
    <col min="3253" max="3253" width="9.140625" style="144"/>
    <col min="3254" max="3254" width="2.85546875" style="144" customWidth="1"/>
    <col min="3255" max="3255" width="3.28515625" style="144" customWidth="1"/>
    <col min="3256" max="3256" width="9.140625" style="144"/>
    <col min="3257" max="3257" width="2.85546875" style="144" customWidth="1"/>
    <col min="3258" max="3258" width="3.140625" style="144" customWidth="1"/>
    <col min="3259" max="3259" width="9.140625" style="144"/>
    <col min="3260" max="3260" width="2.85546875" style="144" customWidth="1"/>
    <col min="3261" max="3261" width="3.140625" style="144" customWidth="1"/>
    <col min="3262" max="3262" width="9.140625" style="144"/>
    <col min="3263" max="3263" width="2.85546875" style="144" customWidth="1"/>
    <col min="3264" max="3264" width="3.140625" style="144" customWidth="1"/>
    <col min="3265" max="3265" width="9.140625" style="144"/>
    <col min="3266" max="3266" width="2.85546875" style="144" customWidth="1"/>
    <col min="3267" max="3267" width="3.28515625" style="144" customWidth="1"/>
    <col min="3268" max="3268" width="9.140625" style="144"/>
    <col min="3269" max="3269" width="3.5703125" style="144" customWidth="1"/>
    <col min="3270" max="3270" width="3.7109375" style="144" customWidth="1"/>
    <col min="3271" max="3272" width="9.140625" style="144"/>
    <col min="3273" max="3273" width="35.140625" style="144" customWidth="1"/>
    <col min="3274" max="3491" width="9.140625" style="144"/>
    <col min="3492" max="3492" width="2.85546875" style="144" customWidth="1"/>
    <col min="3493" max="3493" width="3.7109375" style="144" customWidth="1"/>
    <col min="3494" max="3494" width="9.140625" style="144"/>
    <col min="3495" max="3495" width="2.85546875" style="144" customWidth="1"/>
    <col min="3496" max="3496" width="3.7109375" style="144" customWidth="1"/>
    <col min="3497" max="3497" width="9.140625" style="144"/>
    <col min="3498" max="3498" width="2.85546875" style="144" customWidth="1"/>
    <col min="3499" max="3499" width="3.7109375" style="144" customWidth="1"/>
    <col min="3500" max="3500" width="9.140625" style="144"/>
    <col min="3501" max="3501" width="2.85546875" style="144" customWidth="1"/>
    <col min="3502" max="3502" width="3.85546875" style="144" customWidth="1"/>
    <col min="3503" max="3503" width="9.140625" style="144"/>
    <col min="3504" max="3504" width="2.85546875" style="144" customWidth="1"/>
    <col min="3505" max="3505" width="3.85546875" style="144" customWidth="1"/>
    <col min="3506" max="3506" width="9.140625" style="144"/>
    <col min="3507" max="3507" width="2.85546875" style="144" customWidth="1"/>
    <col min="3508" max="3508" width="3.42578125" style="144" customWidth="1"/>
    <col min="3509" max="3509" width="9.140625" style="144"/>
    <col min="3510" max="3510" width="2.85546875" style="144" customWidth="1"/>
    <col min="3511" max="3511" width="3.28515625" style="144" customWidth="1"/>
    <col min="3512" max="3512" width="9.140625" style="144"/>
    <col min="3513" max="3513" width="2.85546875" style="144" customWidth="1"/>
    <col min="3514" max="3514" width="3.140625" style="144" customWidth="1"/>
    <col min="3515" max="3515" width="9.140625" style="144"/>
    <col min="3516" max="3516" width="2.85546875" style="144" customWidth="1"/>
    <col min="3517" max="3517" width="3.140625" style="144" customWidth="1"/>
    <col min="3518" max="3518" width="9.140625" style="144"/>
    <col min="3519" max="3519" width="2.85546875" style="144" customWidth="1"/>
    <col min="3520" max="3520" width="3.140625" style="144" customWidth="1"/>
    <col min="3521" max="3521" width="9.140625" style="144"/>
    <col min="3522" max="3522" width="2.85546875" style="144" customWidth="1"/>
    <col min="3523" max="3523" width="3.28515625" style="144" customWidth="1"/>
    <col min="3524" max="3524" width="9.140625" style="144"/>
    <col min="3525" max="3525" width="3.5703125" style="144" customWidth="1"/>
    <col min="3526" max="3526" width="3.7109375" style="144" customWidth="1"/>
    <col min="3527" max="3528" width="9.140625" style="144"/>
    <col min="3529" max="3529" width="35.140625" style="144" customWidth="1"/>
    <col min="3530" max="3747" width="9.140625" style="144"/>
    <col min="3748" max="3748" width="2.85546875" style="144" customWidth="1"/>
    <col min="3749" max="3749" width="3.7109375" style="144" customWidth="1"/>
    <col min="3750" max="3750" width="9.140625" style="144"/>
    <col min="3751" max="3751" width="2.85546875" style="144" customWidth="1"/>
    <col min="3752" max="3752" width="3.7109375" style="144" customWidth="1"/>
    <col min="3753" max="3753" width="9.140625" style="144"/>
    <col min="3754" max="3754" width="2.85546875" style="144" customWidth="1"/>
    <col min="3755" max="3755" width="3.7109375" style="144" customWidth="1"/>
    <col min="3756" max="3756" width="9.140625" style="144"/>
    <col min="3757" max="3757" width="2.85546875" style="144" customWidth="1"/>
    <col min="3758" max="3758" width="3.85546875" style="144" customWidth="1"/>
    <col min="3759" max="3759" width="9.140625" style="144"/>
    <col min="3760" max="3760" width="2.85546875" style="144" customWidth="1"/>
    <col min="3761" max="3761" width="3.85546875" style="144" customWidth="1"/>
    <col min="3762" max="3762" width="9.140625" style="144"/>
    <col min="3763" max="3763" width="2.85546875" style="144" customWidth="1"/>
    <col min="3764" max="3764" width="3.42578125" style="144" customWidth="1"/>
    <col min="3765" max="3765" width="9.140625" style="144"/>
    <col min="3766" max="3766" width="2.85546875" style="144" customWidth="1"/>
    <col min="3767" max="3767" width="3.28515625" style="144" customWidth="1"/>
    <col min="3768" max="3768" width="9.140625" style="144"/>
    <col min="3769" max="3769" width="2.85546875" style="144" customWidth="1"/>
    <col min="3770" max="3770" width="3.140625" style="144" customWidth="1"/>
    <col min="3771" max="3771" width="9.140625" style="144"/>
    <col min="3772" max="3772" width="2.85546875" style="144" customWidth="1"/>
    <col min="3773" max="3773" width="3.140625" style="144" customWidth="1"/>
    <col min="3774" max="3774" width="9.140625" style="144"/>
    <col min="3775" max="3775" width="2.85546875" style="144" customWidth="1"/>
    <col min="3776" max="3776" width="3.140625" style="144" customWidth="1"/>
    <col min="3777" max="3777" width="9.140625" style="144"/>
    <col min="3778" max="3778" width="2.85546875" style="144" customWidth="1"/>
    <col min="3779" max="3779" width="3.28515625" style="144" customWidth="1"/>
    <col min="3780" max="3780" width="9.140625" style="144"/>
    <col min="3781" max="3781" width="3.5703125" style="144" customWidth="1"/>
    <col min="3782" max="3782" width="3.7109375" style="144" customWidth="1"/>
    <col min="3783" max="3784" width="9.140625" style="144"/>
    <col min="3785" max="3785" width="35.140625" style="144" customWidth="1"/>
    <col min="3786" max="4003" width="9.140625" style="144"/>
    <col min="4004" max="4004" width="2.85546875" style="144" customWidth="1"/>
    <col min="4005" max="4005" width="3.7109375" style="144" customWidth="1"/>
    <col min="4006" max="4006" width="9.140625" style="144"/>
    <col min="4007" max="4007" width="2.85546875" style="144" customWidth="1"/>
    <col min="4008" max="4008" width="3.7109375" style="144" customWidth="1"/>
    <col min="4009" max="4009" width="9.140625" style="144"/>
    <col min="4010" max="4010" width="2.85546875" style="144" customWidth="1"/>
    <col min="4011" max="4011" width="3.7109375" style="144" customWidth="1"/>
    <col min="4012" max="4012" width="9.140625" style="144"/>
    <col min="4013" max="4013" width="2.85546875" style="144" customWidth="1"/>
    <col min="4014" max="4014" width="3.85546875" style="144" customWidth="1"/>
    <col min="4015" max="4015" width="9.140625" style="144"/>
    <col min="4016" max="4016" width="2.85546875" style="144" customWidth="1"/>
    <col min="4017" max="4017" width="3.85546875" style="144" customWidth="1"/>
    <col min="4018" max="4018" width="9.140625" style="144"/>
    <col min="4019" max="4019" width="2.85546875" style="144" customWidth="1"/>
    <col min="4020" max="4020" width="3.42578125" style="144" customWidth="1"/>
    <col min="4021" max="4021" width="9.140625" style="144"/>
    <col min="4022" max="4022" width="2.85546875" style="144" customWidth="1"/>
    <col min="4023" max="4023" width="3.28515625" style="144" customWidth="1"/>
    <col min="4024" max="4024" width="9.140625" style="144"/>
    <col min="4025" max="4025" width="2.85546875" style="144" customWidth="1"/>
    <col min="4026" max="4026" width="3.140625" style="144" customWidth="1"/>
    <col min="4027" max="4027" width="9.140625" style="144"/>
    <col min="4028" max="4028" width="2.85546875" style="144" customWidth="1"/>
    <col min="4029" max="4029" width="3.140625" style="144" customWidth="1"/>
    <col min="4030" max="4030" width="9.140625" style="144"/>
    <col min="4031" max="4031" width="2.85546875" style="144" customWidth="1"/>
    <col min="4032" max="4032" width="3.140625" style="144" customWidth="1"/>
    <col min="4033" max="4033" width="9.140625" style="144"/>
    <col min="4034" max="4034" width="2.85546875" style="144" customWidth="1"/>
    <col min="4035" max="4035" width="3.28515625" style="144" customWidth="1"/>
    <col min="4036" max="4036" width="9.140625" style="144"/>
    <col min="4037" max="4037" width="3.5703125" style="144" customWidth="1"/>
    <col min="4038" max="4038" width="3.7109375" style="144" customWidth="1"/>
    <col min="4039" max="4040" width="9.140625" style="144"/>
    <col min="4041" max="4041" width="35.140625" style="144" customWidth="1"/>
    <col min="4042" max="4259" width="9.140625" style="144"/>
    <col min="4260" max="4260" width="2.85546875" style="144" customWidth="1"/>
    <col min="4261" max="4261" width="3.7109375" style="144" customWidth="1"/>
    <col min="4262" max="4262" width="9.140625" style="144"/>
    <col min="4263" max="4263" width="2.85546875" style="144" customWidth="1"/>
    <col min="4264" max="4264" width="3.7109375" style="144" customWidth="1"/>
    <col min="4265" max="4265" width="9.140625" style="144"/>
    <col min="4266" max="4266" width="2.85546875" style="144" customWidth="1"/>
    <col min="4267" max="4267" width="3.7109375" style="144" customWidth="1"/>
    <col min="4268" max="4268" width="9.140625" style="144"/>
    <col min="4269" max="4269" width="2.85546875" style="144" customWidth="1"/>
    <col min="4270" max="4270" width="3.85546875" style="144" customWidth="1"/>
    <col min="4271" max="4271" width="9.140625" style="144"/>
    <col min="4272" max="4272" width="2.85546875" style="144" customWidth="1"/>
    <col min="4273" max="4273" width="3.85546875" style="144" customWidth="1"/>
    <col min="4274" max="4274" width="9.140625" style="144"/>
    <col min="4275" max="4275" width="2.85546875" style="144" customWidth="1"/>
    <col min="4276" max="4276" width="3.42578125" style="144" customWidth="1"/>
    <col min="4277" max="4277" width="9.140625" style="144"/>
    <col min="4278" max="4278" width="2.85546875" style="144" customWidth="1"/>
    <col min="4279" max="4279" width="3.28515625" style="144" customWidth="1"/>
    <col min="4280" max="4280" width="9.140625" style="144"/>
    <col min="4281" max="4281" width="2.85546875" style="144" customWidth="1"/>
    <col min="4282" max="4282" width="3.140625" style="144" customWidth="1"/>
    <col min="4283" max="4283" width="9.140625" style="144"/>
    <col min="4284" max="4284" width="2.85546875" style="144" customWidth="1"/>
    <col min="4285" max="4285" width="3.140625" style="144" customWidth="1"/>
    <col min="4286" max="4286" width="9.140625" style="144"/>
    <col min="4287" max="4287" width="2.85546875" style="144" customWidth="1"/>
    <col min="4288" max="4288" width="3.140625" style="144" customWidth="1"/>
    <col min="4289" max="4289" width="9.140625" style="144"/>
    <col min="4290" max="4290" width="2.85546875" style="144" customWidth="1"/>
    <col min="4291" max="4291" width="3.28515625" style="144" customWidth="1"/>
    <col min="4292" max="4292" width="9.140625" style="144"/>
    <col min="4293" max="4293" width="3.5703125" style="144" customWidth="1"/>
    <col min="4294" max="4294" width="3.7109375" style="144" customWidth="1"/>
    <col min="4295" max="4296" width="9.140625" style="144"/>
    <col min="4297" max="4297" width="35.140625" style="144" customWidth="1"/>
    <col min="4298" max="4515" width="9.140625" style="144"/>
    <col min="4516" max="4516" width="2.85546875" style="144" customWidth="1"/>
    <col min="4517" max="4517" width="3.7109375" style="144" customWidth="1"/>
    <col min="4518" max="4518" width="9.140625" style="144"/>
    <col min="4519" max="4519" width="2.85546875" style="144" customWidth="1"/>
    <col min="4520" max="4520" width="3.7109375" style="144" customWidth="1"/>
    <col min="4521" max="4521" width="9.140625" style="144"/>
    <col min="4522" max="4522" width="2.85546875" style="144" customWidth="1"/>
    <col min="4523" max="4523" width="3.7109375" style="144" customWidth="1"/>
    <col min="4524" max="4524" width="9.140625" style="144"/>
    <col min="4525" max="4525" width="2.85546875" style="144" customWidth="1"/>
    <col min="4526" max="4526" width="3.85546875" style="144" customWidth="1"/>
    <col min="4527" max="4527" width="9.140625" style="144"/>
    <col min="4528" max="4528" width="2.85546875" style="144" customWidth="1"/>
    <col min="4529" max="4529" width="3.85546875" style="144" customWidth="1"/>
    <col min="4530" max="4530" width="9.140625" style="144"/>
    <col min="4531" max="4531" width="2.85546875" style="144" customWidth="1"/>
    <col min="4532" max="4532" width="3.42578125" style="144" customWidth="1"/>
    <col min="4533" max="4533" width="9.140625" style="144"/>
    <col min="4534" max="4534" width="2.85546875" style="144" customWidth="1"/>
    <col min="4535" max="4535" width="3.28515625" style="144" customWidth="1"/>
    <col min="4536" max="4536" width="9.140625" style="144"/>
    <col min="4537" max="4537" width="2.85546875" style="144" customWidth="1"/>
    <col min="4538" max="4538" width="3.140625" style="144" customWidth="1"/>
    <col min="4539" max="4539" width="9.140625" style="144"/>
    <col min="4540" max="4540" width="2.85546875" style="144" customWidth="1"/>
    <col min="4541" max="4541" width="3.140625" style="144" customWidth="1"/>
    <col min="4542" max="4542" width="9.140625" style="144"/>
    <col min="4543" max="4543" width="2.85546875" style="144" customWidth="1"/>
    <col min="4544" max="4544" width="3.140625" style="144" customWidth="1"/>
    <col min="4545" max="4545" width="9.140625" style="144"/>
    <col min="4546" max="4546" width="2.85546875" style="144" customWidth="1"/>
    <col min="4547" max="4547" width="3.28515625" style="144" customWidth="1"/>
    <col min="4548" max="4548" width="9.140625" style="144"/>
    <col min="4549" max="4549" width="3.5703125" style="144" customWidth="1"/>
    <col min="4550" max="4550" width="3.7109375" style="144" customWidth="1"/>
    <col min="4551" max="4552" width="9.140625" style="144"/>
    <col min="4553" max="4553" width="35.140625" style="144" customWidth="1"/>
    <col min="4554" max="4771" width="9.140625" style="144"/>
    <col min="4772" max="4772" width="2.85546875" style="144" customWidth="1"/>
    <col min="4773" max="4773" width="3.7109375" style="144" customWidth="1"/>
    <col min="4774" max="4774" width="9.140625" style="144"/>
    <col min="4775" max="4775" width="2.85546875" style="144" customWidth="1"/>
    <col min="4776" max="4776" width="3.7109375" style="144" customWidth="1"/>
    <col min="4777" max="4777" width="9.140625" style="144"/>
    <col min="4778" max="4778" width="2.85546875" style="144" customWidth="1"/>
    <col min="4779" max="4779" width="3.7109375" style="144" customWidth="1"/>
    <col min="4780" max="4780" width="9.140625" style="144"/>
    <col min="4781" max="4781" width="2.85546875" style="144" customWidth="1"/>
    <col min="4782" max="4782" width="3.85546875" style="144" customWidth="1"/>
    <col min="4783" max="4783" width="9.140625" style="144"/>
    <col min="4784" max="4784" width="2.85546875" style="144" customWidth="1"/>
    <col min="4785" max="4785" width="3.85546875" style="144" customWidth="1"/>
    <col min="4786" max="4786" width="9.140625" style="144"/>
    <col min="4787" max="4787" width="2.85546875" style="144" customWidth="1"/>
    <col min="4788" max="4788" width="3.42578125" style="144" customWidth="1"/>
    <col min="4789" max="4789" width="9.140625" style="144"/>
    <col min="4790" max="4790" width="2.85546875" style="144" customWidth="1"/>
    <col min="4791" max="4791" width="3.28515625" style="144" customWidth="1"/>
    <col min="4792" max="4792" width="9.140625" style="144"/>
    <col min="4793" max="4793" width="2.85546875" style="144" customWidth="1"/>
    <col min="4794" max="4794" width="3.140625" style="144" customWidth="1"/>
    <col min="4795" max="4795" width="9.140625" style="144"/>
    <col min="4796" max="4796" width="2.85546875" style="144" customWidth="1"/>
    <col min="4797" max="4797" width="3.140625" style="144" customWidth="1"/>
    <col min="4798" max="4798" width="9.140625" style="144"/>
    <col min="4799" max="4799" width="2.85546875" style="144" customWidth="1"/>
    <col min="4800" max="4800" width="3.140625" style="144" customWidth="1"/>
    <col min="4801" max="4801" width="9.140625" style="144"/>
    <col min="4802" max="4802" width="2.85546875" style="144" customWidth="1"/>
    <col min="4803" max="4803" width="3.28515625" style="144" customWidth="1"/>
    <col min="4804" max="4804" width="9.140625" style="144"/>
    <col min="4805" max="4805" width="3.5703125" style="144" customWidth="1"/>
    <col min="4806" max="4806" width="3.7109375" style="144" customWidth="1"/>
    <col min="4807" max="4808" width="9.140625" style="144"/>
    <col min="4809" max="4809" width="35.140625" style="144" customWidth="1"/>
    <col min="4810" max="5027" width="9.140625" style="144"/>
    <col min="5028" max="5028" width="2.85546875" style="144" customWidth="1"/>
    <col min="5029" max="5029" width="3.7109375" style="144" customWidth="1"/>
    <col min="5030" max="5030" width="9.140625" style="144"/>
    <col min="5031" max="5031" width="2.85546875" style="144" customWidth="1"/>
    <col min="5032" max="5032" width="3.7109375" style="144" customWidth="1"/>
    <col min="5033" max="5033" width="9.140625" style="144"/>
    <col min="5034" max="5034" width="2.85546875" style="144" customWidth="1"/>
    <col min="5035" max="5035" width="3.7109375" style="144" customWidth="1"/>
    <col min="5036" max="5036" width="9.140625" style="144"/>
    <col min="5037" max="5037" width="2.85546875" style="144" customWidth="1"/>
    <col min="5038" max="5038" width="3.85546875" style="144" customWidth="1"/>
    <col min="5039" max="5039" width="9.140625" style="144"/>
    <col min="5040" max="5040" width="2.85546875" style="144" customWidth="1"/>
    <col min="5041" max="5041" width="3.85546875" style="144" customWidth="1"/>
    <col min="5042" max="5042" width="9.140625" style="144"/>
    <col min="5043" max="5043" width="2.85546875" style="144" customWidth="1"/>
    <col min="5044" max="5044" width="3.42578125" style="144" customWidth="1"/>
    <col min="5045" max="5045" width="9.140625" style="144"/>
    <col min="5046" max="5046" width="2.85546875" style="144" customWidth="1"/>
    <col min="5047" max="5047" width="3.28515625" style="144" customWidth="1"/>
    <col min="5048" max="5048" width="9.140625" style="144"/>
    <col min="5049" max="5049" width="2.85546875" style="144" customWidth="1"/>
    <col min="5050" max="5050" width="3.140625" style="144" customWidth="1"/>
    <col min="5051" max="5051" width="9.140625" style="144"/>
    <col min="5052" max="5052" width="2.85546875" style="144" customWidth="1"/>
    <col min="5053" max="5053" width="3.140625" style="144" customWidth="1"/>
    <col min="5054" max="5054" width="9.140625" style="144"/>
    <col min="5055" max="5055" width="2.85546875" style="144" customWidth="1"/>
    <col min="5056" max="5056" width="3.140625" style="144" customWidth="1"/>
    <col min="5057" max="5057" width="9.140625" style="144"/>
    <col min="5058" max="5058" width="2.85546875" style="144" customWidth="1"/>
    <col min="5059" max="5059" width="3.28515625" style="144" customWidth="1"/>
    <col min="5060" max="5060" width="9.140625" style="144"/>
    <col min="5061" max="5061" width="3.5703125" style="144" customWidth="1"/>
    <col min="5062" max="5062" width="3.7109375" style="144" customWidth="1"/>
    <col min="5063" max="5064" width="9.140625" style="144"/>
    <col min="5065" max="5065" width="35.140625" style="144" customWidth="1"/>
    <col min="5066" max="5283" width="9.140625" style="144"/>
    <col min="5284" max="5284" width="2.85546875" style="144" customWidth="1"/>
    <col min="5285" max="5285" width="3.7109375" style="144" customWidth="1"/>
    <col min="5286" max="5286" width="9.140625" style="144"/>
    <col min="5287" max="5287" width="2.85546875" style="144" customWidth="1"/>
    <col min="5288" max="5288" width="3.7109375" style="144" customWidth="1"/>
    <col min="5289" max="5289" width="9.140625" style="144"/>
    <col min="5290" max="5290" width="2.85546875" style="144" customWidth="1"/>
    <col min="5291" max="5291" width="3.7109375" style="144" customWidth="1"/>
    <col min="5292" max="5292" width="9.140625" style="144"/>
    <col min="5293" max="5293" width="2.85546875" style="144" customWidth="1"/>
    <col min="5294" max="5294" width="3.85546875" style="144" customWidth="1"/>
    <col min="5295" max="5295" width="9.140625" style="144"/>
    <col min="5296" max="5296" width="2.85546875" style="144" customWidth="1"/>
    <col min="5297" max="5297" width="3.85546875" style="144" customWidth="1"/>
    <col min="5298" max="5298" width="9.140625" style="144"/>
    <col min="5299" max="5299" width="2.85546875" style="144" customWidth="1"/>
    <col min="5300" max="5300" width="3.42578125" style="144" customWidth="1"/>
    <col min="5301" max="5301" width="9.140625" style="144"/>
    <col min="5302" max="5302" width="2.85546875" style="144" customWidth="1"/>
    <col min="5303" max="5303" width="3.28515625" style="144" customWidth="1"/>
    <col min="5304" max="5304" width="9.140625" style="144"/>
    <col min="5305" max="5305" width="2.85546875" style="144" customWidth="1"/>
    <col min="5306" max="5306" width="3.140625" style="144" customWidth="1"/>
    <col min="5307" max="5307" width="9.140625" style="144"/>
    <col min="5308" max="5308" width="2.85546875" style="144" customWidth="1"/>
    <col min="5309" max="5309" width="3.140625" style="144" customWidth="1"/>
    <col min="5310" max="5310" width="9.140625" style="144"/>
    <col min="5311" max="5311" width="2.85546875" style="144" customWidth="1"/>
    <col min="5312" max="5312" width="3.140625" style="144" customWidth="1"/>
    <col min="5313" max="5313" width="9.140625" style="144"/>
    <col min="5314" max="5314" width="2.85546875" style="144" customWidth="1"/>
    <col min="5315" max="5315" width="3.28515625" style="144" customWidth="1"/>
    <col min="5316" max="5316" width="9.140625" style="144"/>
    <col min="5317" max="5317" width="3.5703125" style="144" customWidth="1"/>
    <col min="5318" max="5318" width="3.7109375" style="144" customWidth="1"/>
    <col min="5319" max="5320" width="9.140625" style="144"/>
    <col min="5321" max="5321" width="35.140625" style="144" customWidth="1"/>
    <col min="5322" max="5539" width="9.140625" style="144"/>
    <col min="5540" max="5540" width="2.85546875" style="144" customWidth="1"/>
    <col min="5541" max="5541" width="3.7109375" style="144" customWidth="1"/>
    <col min="5542" max="5542" width="9.140625" style="144"/>
    <col min="5543" max="5543" width="2.85546875" style="144" customWidth="1"/>
    <col min="5544" max="5544" width="3.7109375" style="144" customWidth="1"/>
    <col min="5545" max="5545" width="9.140625" style="144"/>
    <col min="5546" max="5546" width="2.85546875" style="144" customWidth="1"/>
    <col min="5547" max="5547" width="3.7109375" style="144" customWidth="1"/>
    <col min="5548" max="5548" width="9.140625" style="144"/>
    <col min="5549" max="5549" width="2.85546875" style="144" customWidth="1"/>
    <col min="5550" max="5550" width="3.85546875" style="144" customWidth="1"/>
    <col min="5551" max="5551" width="9.140625" style="144"/>
    <col min="5552" max="5552" width="2.85546875" style="144" customWidth="1"/>
    <col min="5553" max="5553" width="3.85546875" style="144" customWidth="1"/>
    <col min="5554" max="5554" width="9.140625" style="144"/>
    <col min="5555" max="5555" width="2.85546875" style="144" customWidth="1"/>
    <col min="5556" max="5556" width="3.42578125" style="144" customWidth="1"/>
    <col min="5557" max="5557" width="9.140625" style="144"/>
    <col min="5558" max="5558" width="2.85546875" style="144" customWidth="1"/>
    <col min="5559" max="5559" width="3.28515625" style="144" customWidth="1"/>
    <col min="5560" max="5560" width="9.140625" style="144"/>
    <col min="5561" max="5561" width="2.85546875" style="144" customWidth="1"/>
    <col min="5562" max="5562" width="3.140625" style="144" customWidth="1"/>
    <col min="5563" max="5563" width="9.140625" style="144"/>
    <col min="5564" max="5564" width="2.85546875" style="144" customWidth="1"/>
    <col min="5565" max="5565" width="3.140625" style="144" customWidth="1"/>
    <col min="5566" max="5566" width="9.140625" style="144"/>
    <col min="5567" max="5567" width="2.85546875" style="144" customWidth="1"/>
    <col min="5568" max="5568" width="3.140625" style="144" customWidth="1"/>
    <col min="5569" max="5569" width="9.140625" style="144"/>
    <col min="5570" max="5570" width="2.85546875" style="144" customWidth="1"/>
    <col min="5571" max="5571" width="3.28515625" style="144" customWidth="1"/>
    <col min="5572" max="5572" width="9.140625" style="144"/>
    <col min="5573" max="5573" width="3.5703125" style="144" customWidth="1"/>
    <col min="5574" max="5574" width="3.7109375" style="144" customWidth="1"/>
    <col min="5575" max="5576" width="9.140625" style="144"/>
    <col min="5577" max="5577" width="35.140625" style="144" customWidth="1"/>
    <col min="5578" max="5795" width="9.140625" style="144"/>
    <col min="5796" max="5796" width="2.85546875" style="144" customWidth="1"/>
    <col min="5797" max="5797" width="3.7109375" style="144" customWidth="1"/>
    <col min="5798" max="5798" width="9.140625" style="144"/>
    <col min="5799" max="5799" width="2.85546875" style="144" customWidth="1"/>
    <col min="5800" max="5800" width="3.7109375" style="144" customWidth="1"/>
    <col min="5801" max="5801" width="9.140625" style="144"/>
    <col min="5802" max="5802" width="2.85546875" style="144" customWidth="1"/>
    <col min="5803" max="5803" width="3.7109375" style="144" customWidth="1"/>
    <col min="5804" max="5804" width="9.140625" style="144"/>
    <col min="5805" max="5805" width="2.85546875" style="144" customWidth="1"/>
    <col min="5806" max="5806" width="3.85546875" style="144" customWidth="1"/>
    <col min="5807" max="5807" width="9.140625" style="144"/>
    <col min="5808" max="5808" width="2.85546875" style="144" customWidth="1"/>
    <col min="5809" max="5809" width="3.85546875" style="144" customWidth="1"/>
    <col min="5810" max="5810" width="9.140625" style="144"/>
    <col min="5811" max="5811" width="2.85546875" style="144" customWidth="1"/>
    <col min="5812" max="5812" width="3.42578125" style="144" customWidth="1"/>
    <col min="5813" max="5813" width="9.140625" style="144"/>
    <col min="5814" max="5814" width="2.85546875" style="144" customWidth="1"/>
    <col min="5815" max="5815" width="3.28515625" style="144" customWidth="1"/>
    <col min="5816" max="5816" width="9.140625" style="144"/>
    <col min="5817" max="5817" width="2.85546875" style="144" customWidth="1"/>
    <col min="5818" max="5818" width="3.140625" style="144" customWidth="1"/>
    <col min="5819" max="5819" width="9.140625" style="144"/>
    <col min="5820" max="5820" width="2.85546875" style="144" customWidth="1"/>
    <col min="5821" max="5821" width="3.140625" style="144" customWidth="1"/>
    <col min="5822" max="5822" width="9.140625" style="144"/>
    <col min="5823" max="5823" width="2.85546875" style="144" customWidth="1"/>
    <col min="5824" max="5824" width="3.140625" style="144" customWidth="1"/>
    <col min="5825" max="5825" width="9.140625" style="144"/>
    <col min="5826" max="5826" width="2.85546875" style="144" customWidth="1"/>
    <col min="5827" max="5827" width="3.28515625" style="144" customWidth="1"/>
    <col min="5828" max="5828" width="9.140625" style="144"/>
    <col min="5829" max="5829" width="3.5703125" style="144" customWidth="1"/>
    <col min="5830" max="5830" width="3.7109375" style="144" customWidth="1"/>
    <col min="5831" max="5832" width="9.140625" style="144"/>
    <col min="5833" max="5833" width="35.140625" style="144" customWidth="1"/>
    <col min="5834" max="6051" width="9.140625" style="144"/>
    <col min="6052" max="6052" width="2.85546875" style="144" customWidth="1"/>
    <col min="6053" max="6053" width="3.7109375" style="144" customWidth="1"/>
    <col min="6054" max="6054" width="9.140625" style="144"/>
    <col min="6055" max="6055" width="2.85546875" style="144" customWidth="1"/>
    <col min="6056" max="6056" width="3.7109375" style="144" customWidth="1"/>
    <col min="6057" max="6057" width="9.140625" style="144"/>
    <col min="6058" max="6058" width="2.85546875" style="144" customWidth="1"/>
    <col min="6059" max="6059" width="3.7109375" style="144" customWidth="1"/>
    <col min="6060" max="6060" width="9.140625" style="144"/>
    <col min="6061" max="6061" width="2.85546875" style="144" customWidth="1"/>
    <col min="6062" max="6062" width="3.85546875" style="144" customWidth="1"/>
    <col min="6063" max="6063" width="9.140625" style="144"/>
    <col min="6064" max="6064" width="2.85546875" style="144" customWidth="1"/>
    <col min="6065" max="6065" width="3.85546875" style="144" customWidth="1"/>
    <col min="6066" max="6066" width="9.140625" style="144"/>
    <col min="6067" max="6067" width="2.85546875" style="144" customWidth="1"/>
    <col min="6068" max="6068" width="3.42578125" style="144" customWidth="1"/>
    <col min="6069" max="6069" width="9.140625" style="144"/>
    <col min="6070" max="6070" width="2.85546875" style="144" customWidth="1"/>
    <col min="6071" max="6071" width="3.28515625" style="144" customWidth="1"/>
    <col min="6072" max="6072" width="9.140625" style="144"/>
    <col min="6073" max="6073" width="2.85546875" style="144" customWidth="1"/>
    <col min="6074" max="6074" width="3.140625" style="144" customWidth="1"/>
    <col min="6075" max="6075" width="9.140625" style="144"/>
    <col min="6076" max="6076" width="2.85546875" style="144" customWidth="1"/>
    <col min="6077" max="6077" width="3.140625" style="144" customWidth="1"/>
    <col min="6078" max="6078" width="9.140625" style="144"/>
    <col min="6079" max="6079" width="2.85546875" style="144" customWidth="1"/>
    <col min="6080" max="6080" width="3.140625" style="144" customWidth="1"/>
    <col min="6081" max="6081" width="9.140625" style="144"/>
    <col min="6082" max="6082" width="2.85546875" style="144" customWidth="1"/>
    <col min="6083" max="6083" width="3.28515625" style="144" customWidth="1"/>
    <col min="6084" max="6084" width="9.140625" style="144"/>
    <col min="6085" max="6085" width="3.5703125" style="144" customWidth="1"/>
    <col min="6086" max="6086" width="3.7109375" style="144" customWidth="1"/>
    <col min="6087" max="6088" width="9.140625" style="144"/>
    <col min="6089" max="6089" width="35.140625" style="144" customWidth="1"/>
    <col min="6090" max="6307" width="9.140625" style="144"/>
    <col min="6308" max="6308" width="2.85546875" style="144" customWidth="1"/>
    <col min="6309" max="6309" width="3.7109375" style="144" customWidth="1"/>
    <col min="6310" max="6310" width="9.140625" style="144"/>
    <col min="6311" max="6311" width="2.85546875" style="144" customWidth="1"/>
    <col min="6312" max="6312" width="3.7109375" style="144" customWidth="1"/>
    <col min="6313" max="6313" width="9.140625" style="144"/>
    <col min="6314" max="6314" width="2.85546875" style="144" customWidth="1"/>
    <col min="6315" max="6315" width="3.7109375" style="144" customWidth="1"/>
    <col min="6316" max="6316" width="9.140625" style="144"/>
    <col min="6317" max="6317" width="2.85546875" style="144" customWidth="1"/>
    <col min="6318" max="6318" width="3.85546875" style="144" customWidth="1"/>
    <col min="6319" max="6319" width="9.140625" style="144"/>
    <col min="6320" max="6320" width="2.85546875" style="144" customWidth="1"/>
    <col min="6321" max="6321" width="3.85546875" style="144" customWidth="1"/>
    <col min="6322" max="6322" width="9.140625" style="144"/>
    <col min="6323" max="6323" width="2.85546875" style="144" customWidth="1"/>
    <col min="6324" max="6324" width="3.42578125" style="144" customWidth="1"/>
    <col min="6325" max="6325" width="9.140625" style="144"/>
    <col min="6326" max="6326" width="2.85546875" style="144" customWidth="1"/>
    <col min="6327" max="6327" width="3.28515625" style="144" customWidth="1"/>
    <col min="6328" max="6328" width="9.140625" style="144"/>
    <col min="6329" max="6329" width="2.85546875" style="144" customWidth="1"/>
    <col min="6330" max="6330" width="3.140625" style="144" customWidth="1"/>
    <col min="6331" max="6331" width="9.140625" style="144"/>
    <col min="6332" max="6332" width="2.85546875" style="144" customWidth="1"/>
    <col min="6333" max="6333" width="3.140625" style="144" customWidth="1"/>
    <col min="6334" max="6334" width="9.140625" style="144"/>
    <col min="6335" max="6335" width="2.85546875" style="144" customWidth="1"/>
    <col min="6336" max="6336" width="3.140625" style="144" customWidth="1"/>
    <col min="6337" max="6337" width="9.140625" style="144"/>
    <col min="6338" max="6338" width="2.85546875" style="144" customWidth="1"/>
    <col min="6339" max="6339" width="3.28515625" style="144" customWidth="1"/>
    <col min="6340" max="6340" width="9.140625" style="144"/>
    <col min="6341" max="6341" width="3.5703125" style="144" customWidth="1"/>
    <col min="6342" max="6342" width="3.7109375" style="144" customWidth="1"/>
    <col min="6343" max="6344" width="9.140625" style="144"/>
    <col min="6345" max="6345" width="35.140625" style="144" customWidth="1"/>
    <col min="6346" max="6563" width="9.140625" style="144"/>
    <col min="6564" max="6564" width="2.85546875" style="144" customWidth="1"/>
    <col min="6565" max="6565" width="3.7109375" style="144" customWidth="1"/>
    <col min="6566" max="6566" width="9.140625" style="144"/>
    <col min="6567" max="6567" width="2.85546875" style="144" customWidth="1"/>
    <col min="6568" max="6568" width="3.7109375" style="144" customWidth="1"/>
    <col min="6569" max="6569" width="9.140625" style="144"/>
    <col min="6570" max="6570" width="2.85546875" style="144" customWidth="1"/>
    <col min="6571" max="6571" width="3.7109375" style="144" customWidth="1"/>
    <col min="6572" max="6572" width="9.140625" style="144"/>
    <col min="6573" max="6573" width="2.85546875" style="144" customWidth="1"/>
    <col min="6574" max="6574" width="3.85546875" style="144" customWidth="1"/>
    <col min="6575" max="6575" width="9.140625" style="144"/>
    <col min="6576" max="6576" width="2.85546875" style="144" customWidth="1"/>
    <col min="6577" max="6577" width="3.85546875" style="144" customWidth="1"/>
    <col min="6578" max="6578" width="9.140625" style="144"/>
    <col min="6579" max="6579" width="2.85546875" style="144" customWidth="1"/>
    <col min="6580" max="6580" width="3.42578125" style="144" customWidth="1"/>
    <col min="6581" max="6581" width="9.140625" style="144"/>
    <col min="6582" max="6582" width="2.85546875" style="144" customWidth="1"/>
    <col min="6583" max="6583" width="3.28515625" style="144" customWidth="1"/>
    <col min="6584" max="6584" width="9.140625" style="144"/>
    <col min="6585" max="6585" width="2.85546875" style="144" customWidth="1"/>
    <col min="6586" max="6586" width="3.140625" style="144" customWidth="1"/>
    <col min="6587" max="6587" width="9.140625" style="144"/>
    <col min="6588" max="6588" width="2.85546875" style="144" customWidth="1"/>
    <col min="6589" max="6589" width="3.140625" style="144" customWidth="1"/>
    <col min="6590" max="6590" width="9.140625" style="144"/>
    <col min="6591" max="6591" width="2.85546875" style="144" customWidth="1"/>
    <col min="6592" max="6592" width="3.140625" style="144" customWidth="1"/>
    <col min="6593" max="6593" width="9.140625" style="144"/>
    <col min="6594" max="6594" width="2.85546875" style="144" customWidth="1"/>
    <col min="6595" max="6595" width="3.28515625" style="144" customWidth="1"/>
    <col min="6596" max="6596" width="9.140625" style="144"/>
    <col min="6597" max="6597" width="3.5703125" style="144" customWidth="1"/>
    <col min="6598" max="6598" width="3.7109375" style="144" customWidth="1"/>
    <col min="6599" max="6600" width="9.140625" style="144"/>
    <col min="6601" max="6601" width="35.140625" style="144" customWidth="1"/>
    <col min="6602" max="6819" width="9.140625" style="144"/>
    <col min="6820" max="6820" width="2.85546875" style="144" customWidth="1"/>
    <col min="6821" max="6821" width="3.7109375" style="144" customWidth="1"/>
    <col min="6822" max="6822" width="9.140625" style="144"/>
    <col min="6823" max="6823" width="2.85546875" style="144" customWidth="1"/>
    <col min="6824" max="6824" width="3.7109375" style="144" customWidth="1"/>
    <col min="6825" max="6825" width="9.140625" style="144"/>
    <col min="6826" max="6826" width="2.85546875" style="144" customWidth="1"/>
    <col min="6827" max="6827" width="3.7109375" style="144" customWidth="1"/>
    <col min="6828" max="6828" width="9.140625" style="144"/>
    <col min="6829" max="6829" width="2.85546875" style="144" customWidth="1"/>
    <col min="6830" max="6830" width="3.85546875" style="144" customWidth="1"/>
    <col min="6831" max="6831" width="9.140625" style="144"/>
    <col min="6832" max="6832" width="2.85546875" style="144" customWidth="1"/>
    <col min="6833" max="6833" width="3.85546875" style="144" customWidth="1"/>
    <col min="6834" max="6834" width="9.140625" style="144"/>
    <col min="6835" max="6835" width="2.85546875" style="144" customWidth="1"/>
    <col min="6836" max="6836" width="3.42578125" style="144" customWidth="1"/>
    <col min="6837" max="6837" width="9.140625" style="144"/>
    <col min="6838" max="6838" width="2.85546875" style="144" customWidth="1"/>
    <col min="6839" max="6839" width="3.28515625" style="144" customWidth="1"/>
    <col min="6840" max="6840" width="9.140625" style="144"/>
    <col min="6841" max="6841" width="2.85546875" style="144" customWidth="1"/>
    <col min="6842" max="6842" width="3.140625" style="144" customWidth="1"/>
    <col min="6843" max="6843" width="9.140625" style="144"/>
    <col min="6844" max="6844" width="2.85546875" style="144" customWidth="1"/>
    <col min="6845" max="6845" width="3.140625" style="144" customWidth="1"/>
    <col min="6846" max="6846" width="9.140625" style="144"/>
    <col min="6847" max="6847" width="2.85546875" style="144" customWidth="1"/>
    <col min="6848" max="6848" width="3.140625" style="144" customWidth="1"/>
    <col min="6849" max="6849" width="9.140625" style="144"/>
    <col min="6850" max="6850" width="2.85546875" style="144" customWidth="1"/>
    <col min="6851" max="6851" width="3.28515625" style="144" customWidth="1"/>
    <col min="6852" max="6852" width="9.140625" style="144"/>
    <col min="6853" max="6853" width="3.5703125" style="144" customWidth="1"/>
    <col min="6854" max="6854" width="3.7109375" style="144" customWidth="1"/>
    <col min="6855" max="6856" width="9.140625" style="144"/>
    <col min="6857" max="6857" width="35.140625" style="144" customWidth="1"/>
    <col min="6858" max="7075" width="9.140625" style="144"/>
    <col min="7076" max="7076" width="2.85546875" style="144" customWidth="1"/>
    <col min="7077" max="7077" width="3.7109375" style="144" customWidth="1"/>
    <col min="7078" max="7078" width="9.140625" style="144"/>
    <col min="7079" max="7079" width="2.85546875" style="144" customWidth="1"/>
    <col min="7080" max="7080" width="3.7109375" style="144" customWidth="1"/>
    <col min="7081" max="7081" width="9.140625" style="144"/>
    <col min="7082" max="7082" width="2.85546875" style="144" customWidth="1"/>
    <col min="7083" max="7083" width="3.7109375" style="144" customWidth="1"/>
    <col min="7084" max="7084" width="9.140625" style="144"/>
    <col min="7085" max="7085" width="2.85546875" style="144" customWidth="1"/>
    <col min="7086" max="7086" width="3.85546875" style="144" customWidth="1"/>
    <col min="7087" max="7087" width="9.140625" style="144"/>
    <col min="7088" max="7088" width="2.85546875" style="144" customWidth="1"/>
    <col min="7089" max="7089" width="3.85546875" style="144" customWidth="1"/>
    <col min="7090" max="7090" width="9.140625" style="144"/>
    <col min="7091" max="7091" width="2.85546875" style="144" customWidth="1"/>
    <col min="7092" max="7092" width="3.42578125" style="144" customWidth="1"/>
    <col min="7093" max="7093" width="9.140625" style="144"/>
    <col min="7094" max="7094" width="2.85546875" style="144" customWidth="1"/>
    <col min="7095" max="7095" width="3.28515625" style="144" customWidth="1"/>
    <col min="7096" max="7096" width="9.140625" style="144"/>
    <col min="7097" max="7097" width="2.85546875" style="144" customWidth="1"/>
    <col min="7098" max="7098" width="3.140625" style="144" customWidth="1"/>
    <col min="7099" max="7099" width="9.140625" style="144"/>
    <col min="7100" max="7100" width="2.85546875" style="144" customWidth="1"/>
    <col min="7101" max="7101" width="3.140625" style="144" customWidth="1"/>
    <col min="7102" max="7102" width="9.140625" style="144"/>
    <col min="7103" max="7103" width="2.85546875" style="144" customWidth="1"/>
    <col min="7104" max="7104" width="3.140625" style="144" customWidth="1"/>
    <col min="7105" max="7105" width="9.140625" style="144"/>
    <col min="7106" max="7106" width="2.85546875" style="144" customWidth="1"/>
    <col min="7107" max="7107" width="3.28515625" style="144" customWidth="1"/>
    <col min="7108" max="7108" width="9.140625" style="144"/>
    <col min="7109" max="7109" width="3.5703125" style="144" customWidth="1"/>
    <col min="7110" max="7110" width="3.7109375" style="144" customWidth="1"/>
    <col min="7111" max="7112" width="9.140625" style="144"/>
    <col min="7113" max="7113" width="35.140625" style="144" customWidth="1"/>
    <col min="7114" max="7331" width="9.140625" style="144"/>
    <col min="7332" max="7332" width="2.85546875" style="144" customWidth="1"/>
    <col min="7333" max="7333" width="3.7109375" style="144" customWidth="1"/>
    <col min="7334" max="7334" width="9.140625" style="144"/>
    <col min="7335" max="7335" width="2.85546875" style="144" customWidth="1"/>
    <col min="7336" max="7336" width="3.7109375" style="144" customWidth="1"/>
    <col min="7337" max="7337" width="9.140625" style="144"/>
    <col min="7338" max="7338" width="2.85546875" style="144" customWidth="1"/>
    <col min="7339" max="7339" width="3.7109375" style="144" customWidth="1"/>
    <col min="7340" max="7340" width="9.140625" style="144"/>
    <col min="7341" max="7341" width="2.85546875" style="144" customWidth="1"/>
    <col min="7342" max="7342" width="3.85546875" style="144" customWidth="1"/>
    <col min="7343" max="7343" width="9.140625" style="144"/>
    <col min="7344" max="7344" width="2.85546875" style="144" customWidth="1"/>
    <col min="7345" max="7345" width="3.85546875" style="144" customWidth="1"/>
    <col min="7346" max="7346" width="9.140625" style="144"/>
    <col min="7347" max="7347" width="2.85546875" style="144" customWidth="1"/>
    <col min="7348" max="7348" width="3.42578125" style="144" customWidth="1"/>
    <col min="7349" max="7349" width="9.140625" style="144"/>
    <col min="7350" max="7350" width="2.85546875" style="144" customWidth="1"/>
    <col min="7351" max="7351" width="3.28515625" style="144" customWidth="1"/>
    <col min="7352" max="7352" width="9.140625" style="144"/>
    <col min="7353" max="7353" width="2.85546875" style="144" customWidth="1"/>
    <col min="7354" max="7354" width="3.140625" style="144" customWidth="1"/>
    <col min="7355" max="7355" width="9.140625" style="144"/>
    <col min="7356" max="7356" width="2.85546875" style="144" customWidth="1"/>
    <col min="7357" max="7357" width="3.140625" style="144" customWidth="1"/>
    <col min="7358" max="7358" width="9.140625" style="144"/>
    <col min="7359" max="7359" width="2.85546875" style="144" customWidth="1"/>
    <col min="7360" max="7360" width="3.140625" style="144" customWidth="1"/>
    <col min="7361" max="7361" width="9.140625" style="144"/>
    <col min="7362" max="7362" width="2.85546875" style="144" customWidth="1"/>
    <col min="7363" max="7363" width="3.28515625" style="144" customWidth="1"/>
    <col min="7364" max="7364" width="9.140625" style="144"/>
    <col min="7365" max="7365" width="3.5703125" style="144" customWidth="1"/>
    <col min="7366" max="7366" width="3.7109375" style="144" customWidth="1"/>
    <col min="7367" max="7368" width="9.140625" style="144"/>
    <col min="7369" max="7369" width="35.140625" style="144" customWidth="1"/>
    <col min="7370" max="7587" width="9.140625" style="144"/>
    <col min="7588" max="7588" width="2.85546875" style="144" customWidth="1"/>
    <col min="7589" max="7589" width="3.7109375" style="144" customWidth="1"/>
    <col min="7590" max="7590" width="9.140625" style="144"/>
    <col min="7591" max="7591" width="2.85546875" style="144" customWidth="1"/>
    <col min="7592" max="7592" width="3.7109375" style="144" customWidth="1"/>
    <col min="7593" max="7593" width="9.140625" style="144"/>
    <col min="7594" max="7594" width="2.85546875" style="144" customWidth="1"/>
    <col min="7595" max="7595" width="3.7109375" style="144" customWidth="1"/>
    <col min="7596" max="7596" width="9.140625" style="144"/>
    <col min="7597" max="7597" width="2.85546875" style="144" customWidth="1"/>
    <col min="7598" max="7598" width="3.85546875" style="144" customWidth="1"/>
    <col min="7599" max="7599" width="9.140625" style="144"/>
    <col min="7600" max="7600" width="2.85546875" style="144" customWidth="1"/>
    <col min="7601" max="7601" width="3.85546875" style="144" customWidth="1"/>
    <col min="7602" max="7602" width="9.140625" style="144"/>
    <col min="7603" max="7603" width="2.85546875" style="144" customWidth="1"/>
    <col min="7604" max="7604" width="3.42578125" style="144" customWidth="1"/>
    <col min="7605" max="7605" width="9.140625" style="144"/>
    <col min="7606" max="7606" width="2.85546875" style="144" customWidth="1"/>
    <col min="7607" max="7607" width="3.28515625" style="144" customWidth="1"/>
    <col min="7608" max="7608" width="9.140625" style="144"/>
    <col min="7609" max="7609" width="2.85546875" style="144" customWidth="1"/>
    <col min="7610" max="7610" width="3.140625" style="144" customWidth="1"/>
    <col min="7611" max="7611" width="9.140625" style="144"/>
    <col min="7612" max="7612" width="2.85546875" style="144" customWidth="1"/>
    <col min="7613" max="7613" width="3.140625" style="144" customWidth="1"/>
    <col min="7614" max="7614" width="9.140625" style="144"/>
    <col min="7615" max="7615" width="2.85546875" style="144" customWidth="1"/>
    <col min="7616" max="7616" width="3.140625" style="144" customWidth="1"/>
    <col min="7617" max="7617" width="9.140625" style="144"/>
    <col min="7618" max="7618" width="2.85546875" style="144" customWidth="1"/>
    <col min="7619" max="7619" width="3.28515625" style="144" customWidth="1"/>
    <col min="7620" max="7620" width="9.140625" style="144"/>
    <col min="7621" max="7621" width="3.5703125" style="144" customWidth="1"/>
    <col min="7622" max="7622" width="3.7109375" style="144" customWidth="1"/>
    <col min="7623" max="7624" width="9.140625" style="144"/>
    <col min="7625" max="7625" width="35.140625" style="144" customWidth="1"/>
    <col min="7626" max="7843" width="9.140625" style="144"/>
    <col min="7844" max="7844" width="2.85546875" style="144" customWidth="1"/>
    <col min="7845" max="7845" width="3.7109375" style="144" customWidth="1"/>
    <col min="7846" max="7846" width="9.140625" style="144"/>
    <col min="7847" max="7847" width="2.85546875" style="144" customWidth="1"/>
    <col min="7848" max="7848" width="3.7109375" style="144" customWidth="1"/>
    <col min="7849" max="7849" width="9.140625" style="144"/>
    <col min="7850" max="7850" width="2.85546875" style="144" customWidth="1"/>
    <col min="7851" max="7851" width="3.7109375" style="144" customWidth="1"/>
    <col min="7852" max="7852" width="9.140625" style="144"/>
    <col min="7853" max="7853" width="2.85546875" style="144" customWidth="1"/>
    <col min="7854" max="7854" width="3.85546875" style="144" customWidth="1"/>
    <col min="7855" max="7855" width="9.140625" style="144"/>
    <col min="7856" max="7856" width="2.85546875" style="144" customWidth="1"/>
    <col min="7857" max="7857" width="3.85546875" style="144" customWidth="1"/>
    <col min="7858" max="7858" width="9.140625" style="144"/>
    <col min="7859" max="7859" width="2.85546875" style="144" customWidth="1"/>
    <col min="7860" max="7860" width="3.42578125" style="144" customWidth="1"/>
    <col min="7861" max="7861" width="9.140625" style="144"/>
    <col min="7862" max="7862" width="2.85546875" style="144" customWidth="1"/>
    <col min="7863" max="7863" width="3.28515625" style="144" customWidth="1"/>
    <col min="7864" max="7864" width="9.140625" style="144"/>
    <col min="7865" max="7865" width="2.85546875" style="144" customWidth="1"/>
    <col min="7866" max="7866" width="3.140625" style="144" customWidth="1"/>
    <col min="7867" max="7867" width="9.140625" style="144"/>
    <col min="7868" max="7868" width="2.85546875" style="144" customWidth="1"/>
    <col min="7869" max="7869" width="3.140625" style="144" customWidth="1"/>
    <col min="7870" max="7870" width="9.140625" style="144"/>
    <col min="7871" max="7871" width="2.85546875" style="144" customWidth="1"/>
    <col min="7872" max="7872" width="3.140625" style="144" customWidth="1"/>
    <col min="7873" max="7873" width="9.140625" style="144"/>
    <col min="7874" max="7874" width="2.85546875" style="144" customWidth="1"/>
    <col min="7875" max="7875" width="3.28515625" style="144" customWidth="1"/>
    <col min="7876" max="7876" width="9.140625" style="144"/>
    <col min="7877" max="7877" width="3.5703125" style="144" customWidth="1"/>
    <col min="7878" max="7878" width="3.7109375" style="144" customWidth="1"/>
    <col min="7879" max="7880" width="9.140625" style="144"/>
    <col min="7881" max="7881" width="35.140625" style="144" customWidth="1"/>
    <col min="7882" max="8099" width="9.140625" style="144"/>
    <col min="8100" max="8100" width="2.85546875" style="144" customWidth="1"/>
    <col min="8101" max="8101" width="3.7109375" style="144" customWidth="1"/>
    <col min="8102" max="8102" width="9.140625" style="144"/>
    <col min="8103" max="8103" width="2.85546875" style="144" customWidth="1"/>
    <col min="8104" max="8104" width="3.7109375" style="144" customWidth="1"/>
    <col min="8105" max="8105" width="9.140625" style="144"/>
    <col min="8106" max="8106" width="2.85546875" style="144" customWidth="1"/>
    <col min="8107" max="8107" width="3.7109375" style="144" customWidth="1"/>
    <col min="8108" max="8108" width="9.140625" style="144"/>
    <col min="8109" max="8109" width="2.85546875" style="144" customWidth="1"/>
    <col min="8110" max="8110" width="3.85546875" style="144" customWidth="1"/>
    <col min="8111" max="8111" width="9.140625" style="144"/>
    <col min="8112" max="8112" width="2.85546875" style="144" customWidth="1"/>
    <col min="8113" max="8113" width="3.85546875" style="144" customWidth="1"/>
    <col min="8114" max="8114" width="9.140625" style="144"/>
    <col min="8115" max="8115" width="2.85546875" style="144" customWidth="1"/>
    <col min="8116" max="8116" width="3.42578125" style="144" customWidth="1"/>
    <col min="8117" max="8117" width="9.140625" style="144"/>
    <col min="8118" max="8118" width="2.85546875" style="144" customWidth="1"/>
    <col min="8119" max="8119" width="3.28515625" style="144" customWidth="1"/>
    <col min="8120" max="8120" width="9.140625" style="144"/>
    <col min="8121" max="8121" width="2.85546875" style="144" customWidth="1"/>
    <col min="8122" max="8122" width="3.140625" style="144" customWidth="1"/>
    <col min="8123" max="8123" width="9.140625" style="144"/>
    <col min="8124" max="8124" width="2.85546875" style="144" customWidth="1"/>
    <col min="8125" max="8125" width="3.140625" style="144" customWidth="1"/>
    <col min="8126" max="8126" width="9.140625" style="144"/>
    <col min="8127" max="8127" width="2.85546875" style="144" customWidth="1"/>
    <col min="8128" max="8128" width="3.140625" style="144" customWidth="1"/>
    <col min="8129" max="8129" width="9.140625" style="144"/>
    <col min="8130" max="8130" width="2.85546875" style="144" customWidth="1"/>
    <col min="8131" max="8131" width="3.28515625" style="144" customWidth="1"/>
    <col min="8132" max="8132" width="9.140625" style="144"/>
    <col min="8133" max="8133" width="3.5703125" style="144" customWidth="1"/>
    <col min="8134" max="8134" width="3.7109375" style="144" customWidth="1"/>
    <col min="8135" max="8136" width="9.140625" style="144"/>
    <col min="8137" max="8137" width="35.140625" style="144" customWidth="1"/>
    <col min="8138" max="8355" width="9.140625" style="144"/>
    <col min="8356" max="8356" width="2.85546875" style="144" customWidth="1"/>
    <col min="8357" max="8357" width="3.7109375" style="144" customWidth="1"/>
    <col min="8358" max="8358" width="9.140625" style="144"/>
    <col min="8359" max="8359" width="2.85546875" style="144" customWidth="1"/>
    <col min="8360" max="8360" width="3.7109375" style="144" customWidth="1"/>
    <col min="8361" max="8361" width="9.140625" style="144"/>
    <col min="8362" max="8362" width="2.85546875" style="144" customWidth="1"/>
    <col min="8363" max="8363" width="3.7109375" style="144" customWidth="1"/>
    <col min="8364" max="8364" width="9.140625" style="144"/>
    <col min="8365" max="8365" width="2.85546875" style="144" customWidth="1"/>
    <col min="8366" max="8366" width="3.85546875" style="144" customWidth="1"/>
    <col min="8367" max="8367" width="9.140625" style="144"/>
    <col min="8368" max="8368" width="2.85546875" style="144" customWidth="1"/>
    <col min="8369" max="8369" width="3.85546875" style="144" customWidth="1"/>
    <col min="8370" max="8370" width="9.140625" style="144"/>
    <col min="8371" max="8371" width="2.85546875" style="144" customWidth="1"/>
    <col min="8372" max="8372" width="3.42578125" style="144" customWidth="1"/>
    <col min="8373" max="8373" width="9.140625" style="144"/>
    <col min="8374" max="8374" width="2.85546875" style="144" customWidth="1"/>
    <col min="8375" max="8375" width="3.28515625" style="144" customWidth="1"/>
    <col min="8376" max="8376" width="9.140625" style="144"/>
    <col min="8377" max="8377" width="2.85546875" style="144" customWidth="1"/>
    <col min="8378" max="8378" width="3.140625" style="144" customWidth="1"/>
    <col min="8379" max="8379" width="9.140625" style="144"/>
    <col min="8380" max="8380" width="2.85546875" style="144" customWidth="1"/>
    <col min="8381" max="8381" width="3.140625" style="144" customWidth="1"/>
    <col min="8382" max="8382" width="9.140625" style="144"/>
    <col min="8383" max="8383" width="2.85546875" style="144" customWidth="1"/>
    <col min="8384" max="8384" width="3.140625" style="144" customWidth="1"/>
    <col min="8385" max="8385" width="9.140625" style="144"/>
    <col min="8386" max="8386" width="2.85546875" style="144" customWidth="1"/>
    <col min="8387" max="8387" width="3.28515625" style="144" customWidth="1"/>
    <col min="8388" max="8388" width="9.140625" style="144"/>
    <col min="8389" max="8389" width="3.5703125" style="144" customWidth="1"/>
    <col min="8390" max="8390" width="3.7109375" style="144" customWidth="1"/>
    <col min="8391" max="8392" width="9.140625" style="144"/>
    <col min="8393" max="8393" width="35.140625" style="144" customWidth="1"/>
    <col min="8394" max="8611" width="9.140625" style="144"/>
    <col min="8612" max="8612" width="2.85546875" style="144" customWidth="1"/>
    <col min="8613" max="8613" width="3.7109375" style="144" customWidth="1"/>
    <col min="8614" max="8614" width="9.140625" style="144"/>
    <col min="8615" max="8615" width="2.85546875" style="144" customWidth="1"/>
    <col min="8616" max="8616" width="3.7109375" style="144" customWidth="1"/>
    <col min="8617" max="8617" width="9.140625" style="144"/>
    <col min="8618" max="8618" width="2.85546875" style="144" customWidth="1"/>
    <col min="8619" max="8619" width="3.7109375" style="144" customWidth="1"/>
    <col min="8620" max="8620" width="9.140625" style="144"/>
    <col min="8621" max="8621" width="2.85546875" style="144" customWidth="1"/>
    <col min="8622" max="8622" width="3.85546875" style="144" customWidth="1"/>
    <col min="8623" max="8623" width="9.140625" style="144"/>
    <col min="8624" max="8624" width="2.85546875" style="144" customWidth="1"/>
    <col min="8625" max="8625" width="3.85546875" style="144" customWidth="1"/>
    <col min="8626" max="8626" width="9.140625" style="144"/>
    <col min="8627" max="8627" width="2.85546875" style="144" customWidth="1"/>
    <col min="8628" max="8628" width="3.42578125" style="144" customWidth="1"/>
    <col min="8629" max="8629" width="9.140625" style="144"/>
    <col min="8630" max="8630" width="2.85546875" style="144" customWidth="1"/>
    <col min="8631" max="8631" width="3.28515625" style="144" customWidth="1"/>
    <col min="8632" max="8632" width="9.140625" style="144"/>
    <col min="8633" max="8633" width="2.85546875" style="144" customWidth="1"/>
    <col min="8634" max="8634" width="3.140625" style="144" customWidth="1"/>
    <col min="8635" max="8635" width="9.140625" style="144"/>
    <col min="8636" max="8636" width="2.85546875" style="144" customWidth="1"/>
    <col min="8637" max="8637" width="3.140625" style="144" customWidth="1"/>
    <col min="8638" max="8638" width="9.140625" style="144"/>
    <col min="8639" max="8639" width="2.85546875" style="144" customWidth="1"/>
    <col min="8640" max="8640" width="3.140625" style="144" customWidth="1"/>
    <col min="8641" max="8641" width="9.140625" style="144"/>
    <col min="8642" max="8642" width="2.85546875" style="144" customWidth="1"/>
    <col min="8643" max="8643" width="3.28515625" style="144" customWidth="1"/>
    <col min="8644" max="8644" width="9.140625" style="144"/>
    <col min="8645" max="8645" width="3.5703125" style="144" customWidth="1"/>
    <col min="8646" max="8646" width="3.7109375" style="144" customWidth="1"/>
    <col min="8647" max="8648" width="9.140625" style="144"/>
    <col min="8649" max="8649" width="35.140625" style="144" customWidth="1"/>
    <col min="8650" max="8867" width="9.140625" style="144"/>
    <col min="8868" max="8868" width="2.85546875" style="144" customWidth="1"/>
    <col min="8869" max="8869" width="3.7109375" style="144" customWidth="1"/>
    <col min="8870" max="8870" width="9.140625" style="144"/>
    <col min="8871" max="8871" width="2.85546875" style="144" customWidth="1"/>
    <col min="8872" max="8872" width="3.7109375" style="144" customWidth="1"/>
    <col min="8873" max="8873" width="9.140625" style="144"/>
    <col min="8874" max="8874" width="2.85546875" style="144" customWidth="1"/>
    <col min="8875" max="8875" width="3.7109375" style="144" customWidth="1"/>
    <col min="8876" max="8876" width="9.140625" style="144"/>
    <col min="8877" max="8877" width="2.85546875" style="144" customWidth="1"/>
    <col min="8878" max="8878" width="3.85546875" style="144" customWidth="1"/>
    <col min="8879" max="8879" width="9.140625" style="144"/>
    <col min="8880" max="8880" width="2.85546875" style="144" customWidth="1"/>
    <col min="8881" max="8881" width="3.85546875" style="144" customWidth="1"/>
    <col min="8882" max="8882" width="9.140625" style="144"/>
    <col min="8883" max="8883" width="2.85546875" style="144" customWidth="1"/>
    <col min="8884" max="8884" width="3.42578125" style="144" customWidth="1"/>
    <col min="8885" max="8885" width="9.140625" style="144"/>
    <col min="8886" max="8886" width="2.85546875" style="144" customWidth="1"/>
    <col min="8887" max="8887" width="3.28515625" style="144" customWidth="1"/>
    <col min="8888" max="8888" width="9.140625" style="144"/>
    <col min="8889" max="8889" width="2.85546875" style="144" customWidth="1"/>
    <col min="8890" max="8890" width="3.140625" style="144" customWidth="1"/>
    <col min="8891" max="8891" width="9.140625" style="144"/>
    <col min="8892" max="8892" width="2.85546875" style="144" customWidth="1"/>
    <col min="8893" max="8893" width="3.140625" style="144" customWidth="1"/>
    <col min="8894" max="8894" width="9.140625" style="144"/>
    <col min="8895" max="8895" width="2.85546875" style="144" customWidth="1"/>
    <col min="8896" max="8896" width="3.140625" style="144" customWidth="1"/>
    <col min="8897" max="8897" width="9.140625" style="144"/>
    <col min="8898" max="8898" width="2.85546875" style="144" customWidth="1"/>
    <col min="8899" max="8899" width="3.28515625" style="144" customWidth="1"/>
    <col min="8900" max="8900" width="9.140625" style="144"/>
    <col min="8901" max="8901" width="3.5703125" style="144" customWidth="1"/>
    <col min="8902" max="8902" width="3.7109375" style="144" customWidth="1"/>
    <col min="8903" max="8904" width="9.140625" style="144"/>
    <col min="8905" max="8905" width="35.140625" style="144" customWidth="1"/>
    <col min="8906" max="9123" width="9.140625" style="144"/>
    <col min="9124" max="9124" width="2.85546875" style="144" customWidth="1"/>
    <col min="9125" max="9125" width="3.7109375" style="144" customWidth="1"/>
    <col min="9126" max="9126" width="9.140625" style="144"/>
    <col min="9127" max="9127" width="2.85546875" style="144" customWidth="1"/>
    <col min="9128" max="9128" width="3.7109375" style="144" customWidth="1"/>
    <col min="9129" max="9129" width="9.140625" style="144"/>
    <col min="9130" max="9130" width="2.85546875" style="144" customWidth="1"/>
    <col min="9131" max="9131" width="3.7109375" style="144" customWidth="1"/>
    <col min="9132" max="9132" width="9.140625" style="144"/>
    <col min="9133" max="9133" width="2.85546875" style="144" customWidth="1"/>
    <col min="9134" max="9134" width="3.85546875" style="144" customWidth="1"/>
    <col min="9135" max="9135" width="9.140625" style="144"/>
    <col min="9136" max="9136" width="2.85546875" style="144" customWidth="1"/>
    <col min="9137" max="9137" width="3.85546875" style="144" customWidth="1"/>
    <col min="9138" max="9138" width="9.140625" style="144"/>
    <col min="9139" max="9139" width="2.85546875" style="144" customWidth="1"/>
    <col min="9140" max="9140" width="3.42578125" style="144" customWidth="1"/>
    <col min="9141" max="9141" width="9.140625" style="144"/>
    <col min="9142" max="9142" width="2.85546875" style="144" customWidth="1"/>
    <col min="9143" max="9143" width="3.28515625" style="144" customWidth="1"/>
    <col min="9144" max="9144" width="9.140625" style="144"/>
    <col min="9145" max="9145" width="2.85546875" style="144" customWidth="1"/>
    <col min="9146" max="9146" width="3.140625" style="144" customWidth="1"/>
    <col min="9147" max="9147" width="9.140625" style="144"/>
    <col min="9148" max="9148" width="2.85546875" style="144" customWidth="1"/>
    <col min="9149" max="9149" width="3.140625" style="144" customWidth="1"/>
    <col min="9150" max="9150" width="9.140625" style="144"/>
    <col min="9151" max="9151" width="2.85546875" style="144" customWidth="1"/>
    <col min="9152" max="9152" width="3.140625" style="144" customWidth="1"/>
    <col min="9153" max="9153" width="9.140625" style="144"/>
    <col min="9154" max="9154" width="2.85546875" style="144" customWidth="1"/>
    <col min="9155" max="9155" width="3.28515625" style="144" customWidth="1"/>
    <col min="9156" max="9156" width="9.140625" style="144"/>
    <col min="9157" max="9157" width="3.5703125" style="144" customWidth="1"/>
    <col min="9158" max="9158" width="3.7109375" style="144" customWidth="1"/>
    <col min="9159" max="9160" width="9.140625" style="144"/>
    <col min="9161" max="9161" width="35.140625" style="144" customWidth="1"/>
    <col min="9162" max="9379" width="9.140625" style="144"/>
    <col min="9380" max="9380" width="2.85546875" style="144" customWidth="1"/>
    <col min="9381" max="9381" width="3.7109375" style="144" customWidth="1"/>
    <col min="9382" max="9382" width="9.140625" style="144"/>
    <col min="9383" max="9383" width="2.85546875" style="144" customWidth="1"/>
    <col min="9384" max="9384" width="3.7109375" style="144" customWidth="1"/>
    <col min="9385" max="9385" width="9.140625" style="144"/>
    <col min="9386" max="9386" width="2.85546875" style="144" customWidth="1"/>
    <col min="9387" max="9387" width="3.7109375" style="144" customWidth="1"/>
    <col min="9388" max="9388" width="9.140625" style="144"/>
    <col min="9389" max="9389" width="2.85546875" style="144" customWidth="1"/>
    <col min="9390" max="9390" width="3.85546875" style="144" customWidth="1"/>
    <col min="9391" max="9391" width="9.140625" style="144"/>
    <col min="9392" max="9392" width="2.85546875" style="144" customWidth="1"/>
    <col min="9393" max="9393" width="3.85546875" style="144" customWidth="1"/>
    <col min="9394" max="9394" width="9.140625" style="144"/>
    <col min="9395" max="9395" width="2.85546875" style="144" customWidth="1"/>
    <col min="9396" max="9396" width="3.42578125" style="144" customWidth="1"/>
    <col min="9397" max="9397" width="9.140625" style="144"/>
    <col min="9398" max="9398" width="2.85546875" style="144" customWidth="1"/>
    <col min="9399" max="9399" width="3.28515625" style="144" customWidth="1"/>
    <col min="9400" max="9400" width="9.140625" style="144"/>
    <col min="9401" max="9401" width="2.85546875" style="144" customWidth="1"/>
    <col min="9402" max="9402" width="3.140625" style="144" customWidth="1"/>
    <col min="9403" max="9403" width="9.140625" style="144"/>
    <col min="9404" max="9404" width="2.85546875" style="144" customWidth="1"/>
    <col min="9405" max="9405" width="3.140625" style="144" customWidth="1"/>
    <col min="9406" max="9406" width="9.140625" style="144"/>
    <col min="9407" max="9407" width="2.85546875" style="144" customWidth="1"/>
    <col min="9408" max="9408" width="3.140625" style="144" customWidth="1"/>
    <col min="9409" max="9409" width="9.140625" style="144"/>
    <col min="9410" max="9410" width="2.85546875" style="144" customWidth="1"/>
    <col min="9411" max="9411" width="3.28515625" style="144" customWidth="1"/>
    <col min="9412" max="9412" width="9.140625" style="144"/>
    <col min="9413" max="9413" width="3.5703125" style="144" customWidth="1"/>
    <col min="9414" max="9414" width="3.7109375" style="144" customWidth="1"/>
    <col min="9415" max="9416" width="9.140625" style="144"/>
    <col min="9417" max="9417" width="35.140625" style="144" customWidth="1"/>
    <col min="9418" max="9635" width="9.140625" style="144"/>
    <col min="9636" max="9636" width="2.85546875" style="144" customWidth="1"/>
    <col min="9637" max="9637" width="3.7109375" style="144" customWidth="1"/>
    <col min="9638" max="9638" width="9.140625" style="144"/>
    <col min="9639" max="9639" width="2.85546875" style="144" customWidth="1"/>
    <col min="9640" max="9640" width="3.7109375" style="144" customWidth="1"/>
    <col min="9641" max="9641" width="9.140625" style="144"/>
    <col min="9642" max="9642" width="2.85546875" style="144" customWidth="1"/>
    <col min="9643" max="9643" width="3.7109375" style="144" customWidth="1"/>
    <col min="9644" max="9644" width="9.140625" style="144"/>
    <col min="9645" max="9645" width="2.85546875" style="144" customWidth="1"/>
    <col min="9646" max="9646" width="3.85546875" style="144" customWidth="1"/>
    <col min="9647" max="9647" width="9.140625" style="144"/>
    <col min="9648" max="9648" width="2.85546875" style="144" customWidth="1"/>
    <col min="9649" max="9649" width="3.85546875" style="144" customWidth="1"/>
    <col min="9650" max="9650" width="9.140625" style="144"/>
    <col min="9651" max="9651" width="2.85546875" style="144" customWidth="1"/>
    <col min="9652" max="9652" width="3.42578125" style="144" customWidth="1"/>
    <col min="9653" max="9653" width="9.140625" style="144"/>
    <col min="9654" max="9654" width="2.85546875" style="144" customWidth="1"/>
    <col min="9655" max="9655" width="3.28515625" style="144" customWidth="1"/>
    <col min="9656" max="9656" width="9.140625" style="144"/>
    <col min="9657" max="9657" width="2.85546875" style="144" customWidth="1"/>
    <col min="9658" max="9658" width="3.140625" style="144" customWidth="1"/>
    <col min="9659" max="9659" width="9.140625" style="144"/>
    <col min="9660" max="9660" width="2.85546875" style="144" customWidth="1"/>
    <col min="9661" max="9661" width="3.140625" style="144" customWidth="1"/>
    <col min="9662" max="9662" width="9.140625" style="144"/>
    <col min="9663" max="9663" width="2.85546875" style="144" customWidth="1"/>
    <col min="9664" max="9664" width="3.140625" style="144" customWidth="1"/>
    <col min="9665" max="9665" width="9.140625" style="144"/>
    <col min="9666" max="9666" width="2.85546875" style="144" customWidth="1"/>
    <col min="9667" max="9667" width="3.28515625" style="144" customWidth="1"/>
    <col min="9668" max="9668" width="9.140625" style="144"/>
    <col min="9669" max="9669" width="3.5703125" style="144" customWidth="1"/>
    <col min="9670" max="9670" width="3.7109375" style="144" customWidth="1"/>
    <col min="9671" max="9672" width="9.140625" style="144"/>
    <col min="9673" max="9673" width="35.140625" style="144" customWidth="1"/>
    <col min="9674" max="9891" width="9.140625" style="144"/>
    <col min="9892" max="9892" width="2.85546875" style="144" customWidth="1"/>
    <col min="9893" max="9893" width="3.7109375" style="144" customWidth="1"/>
    <col min="9894" max="9894" width="9.140625" style="144"/>
    <col min="9895" max="9895" width="2.85546875" style="144" customWidth="1"/>
    <col min="9896" max="9896" width="3.7109375" style="144" customWidth="1"/>
    <col min="9897" max="9897" width="9.140625" style="144"/>
    <col min="9898" max="9898" width="2.85546875" style="144" customWidth="1"/>
    <col min="9899" max="9899" width="3.7109375" style="144" customWidth="1"/>
    <col min="9900" max="9900" width="9.140625" style="144"/>
    <col min="9901" max="9901" width="2.85546875" style="144" customWidth="1"/>
    <col min="9902" max="9902" width="3.85546875" style="144" customWidth="1"/>
    <col min="9903" max="9903" width="9.140625" style="144"/>
    <col min="9904" max="9904" width="2.85546875" style="144" customWidth="1"/>
    <col min="9905" max="9905" width="3.85546875" style="144" customWidth="1"/>
    <col min="9906" max="9906" width="9.140625" style="144"/>
    <col min="9907" max="9907" width="2.85546875" style="144" customWidth="1"/>
    <col min="9908" max="9908" width="3.42578125" style="144" customWidth="1"/>
    <col min="9909" max="9909" width="9.140625" style="144"/>
    <col min="9910" max="9910" width="2.85546875" style="144" customWidth="1"/>
    <col min="9911" max="9911" width="3.28515625" style="144" customWidth="1"/>
    <col min="9912" max="9912" width="9.140625" style="144"/>
    <col min="9913" max="9913" width="2.85546875" style="144" customWidth="1"/>
    <col min="9914" max="9914" width="3.140625" style="144" customWidth="1"/>
    <col min="9915" max="9915" width="9.140625" style="144"/>
    <col min="9916" max="9916" width="2.85546875" style="144" customWidth="1"/>
    <col min="9917" max="9917" width="3.140625" style="144" customWidth="1"/>
    <col min="9918" max="9918" width="9.140625" style="144"/>
    <col min="9919" max="9919" width="2.85546875" style="144" customWidth="1"/>
    <col min="9920" max="9920" width="3.140625" style="144" customWidth="1"/>
    <col min="9921" max="9921" width="9.140625" style="144"/>
    <col min="9922" max="9922" width="2.85546875" style="144" customWidth="1"/>
    <col min="9923" max="9923" width="3.28515625" style="144" customWidth="1"/>
    <col min="9924" max="9924" width="9.140625" style="144"/>
    <col min="9925" max="9925" width="3.5703125" style="144" customWidth="1"/>
    <col min="9926" max="9926" width="3.7109375" style="144" customWidth="1"/>
    <col min="9927" max="9928" width="9.140625" style="144"/>
    <col min="9929" max="9929" width="35.140625" style="144" customWidth="1"/>
    <col min="9930" max="10147" width="9.140625" style="144"/>
    <col min="10148" max="10148" width="2.85546875" style="144" customWidth="1"/>
    <col min="10149" max="10149" width="3.7109375" style="144" customWidth="1"/>
    <col min="10150" max="10150" width="9.140625" style="144"/>
    <col min="10151" max="10151" width="2.85546875" style="144" customWidth="1"/>
    <col min="10152" max="10152" width="3.7109375" style="144" customWidth="1"/>
    <col min="10153" max="10153" width="9.140625" style="144"/>
    <col min="10154" max="10154" width="2.85546875" style="144" customWidth="1"/>
    <col min="10155" max="10155" width="3.7109375" style="144" customWidth="1"/>
    <col min="10156" max="10156" width="9.140625" style="144"/>
    <col min="10157" max="10157" width="2.85546875" style="144" customWidth="1"/>
    <col min="10158" max="10158" width="3.85546875" style="144" customWidth="1"/>
    <col min="10159" max="10159" width="9.140625" style="144"/>
    <col min="10160" max="10160" width="2.85546875" style="144" customWidth="1"/>
    <col min="10161" max="10161" width="3.85546875" style="144" customWidth="1"/>
    <col min="10162" max="10162" width="9.140625" style="144"/>
    <col min="10163" max="10163" width="2.85546875" style="144" customWidth="1"/>
    <col min="10164" max="10164" width="3.42578125" style="144" customWidth="1"/>
    <col min="10165" max="10165" width="9.140625" style="144"/>
    <col min="10166" max="10166" width="2.85546875" style="144" customWidth="1"/>
    <col min="10167" max="10167" width="3.28515625" style="144" customWidth="1"/>
    <col min="10168" max="10168" width="9.140625" style="144"/>
    <col min="10169" max="10169" width="2.85546875" style="144" customWidth="1"/>
    <col min="10170" max="10170" width="3.140625" style="144" customWidth="1"/>
    <col min="10171" max="10171" width="9.140625" style="144"/>
    <col min="10172" max="10172" width="2.85546875" style="144" customWidth="1"/>
    <col min="10173" max="10173" width="3.140625" style="144" customWidth="1"/>
    <col min="10174" max="10174" width="9.140625" style="144"/>
    <col min="10175" max="10175" width="2.85546875" style="144" customWidth="1"/>
    <col min="10176" max="10176" width="3.140625" style="144" customWidth="1"/>
    <col min="10177" max="10177" width="9.140625" style="144"/>
    <col min="10178" max="10178" width="2.85546875" style="144" customWidth="1"/>
    <col min="10179" max="10179" width="3.28515625" style="144" customWidth="1"/>
    <col min="10180" max="10180" width="9.140625" style="144"/>
    <col min="10181" max="10181" width="3.5703125" style="144" customWidth="1"/>
    <col min="10182" max="10182" width="3.7109375" style="144" customWidth="1"/>
    <col min="10183" max="10184" width="9.140625" style="144"/>
    <col min="10185" max="10185" width="35.140625" style="144" customWidth="1"/>
    <col min="10186" max="10403" width="9.140625" style="144"/>
    <col min="10404" max="10404" width="2.85546875" style="144" customWidth="1"/>
    <col min="10405" max="10405" width="3.7109375" style="144" customWidth="1"/>
    <col min="10406" max="10406" width="9.140625" style="144"/>
    <col min="10407" max="10407" width="2.85546875" style="144" customWidth="1"/>
    <col min="10408" max="10408" width="3.7109375" style="144" customWidth="1"/>
    <col min="10409" max="10409" width="9.140625" style="144"/>
    <col min="10410" max="10410" width="2.85546875" style="144" customWidth="1"/>
    <col min="10411" max="10411" width="3.7109375" style="144" customWidth="1"/>
    <col min="10412" max="10412" width="9.140625" style="144"/>
    <col min="10413" max="10413" width="2.85546875" style="144" customWidth="1"/>
    <col min="10414" max="10414" width="3.85546875" style="144" customWidth="1"/>
    <col min="10415" max="10415" width="9.140625" style="144"/>
    <col min="10416" max="10416" width="2.85546875" style="144" customWidth="1"/>
    <col min="10417" max="10417" width="3.85546875" style="144" customWidth="1"/>
    <col min="10418" max="10418" width="9.140625" style="144"/>
    <col min="10419" max="10419" width="2.85546875" style="144" customWidth="1"/>
    <col min="10420" max="10420" width="3.42578125" style="144" customWidth="1"/>
    <col min="10421" max="10421" width="9.140625" style="144"/>
    <col min="10422" max="10422" width="2.85546875" style="144" customWidth="1"/>
    <col min="10423" max="10423" width="3.28515625" style="144" customWidth="1"/>
    <col min="10424" max="10424" width="9.140625" style="144"/>
    <col min="10425" max="10425" width="2.85546875" style="144" customWidth="1"/>
    <col min="10426" max="10426" width="3.140625" style="144" customWidth="1"/>
    <col min="10427" max="10427" width="9.140625" style="144"/>
    <col min="10428" max="10428" width="2.85546875" style="144" customWidth="1"/>
    <col min="10429" max="10429" width="3.140625" style="144" customWidth="1"/>
    <col min="10430" max="10430" width="9.140625" style="144"/>
    <col min="10431" max="10431" width="2.85546875" style="144" customWidth="1"/>
    <col min="10432" max="10432" width="3.140625" style="144" customWidth="1"/>
    <col min="10433" max="10433" width="9.140625" style="144"/>
    <col min="10434" max="10434" width="2.85546875" style="144" customWidth="1"/>
    <col min="10435" max="10435" width="3.28515625" style="144" customWidth="1"/>
    <col min="10436" max="10436" width="9.140625" style="144"/>
    <col min="10437" max="10437" width="3.5703125" style="144" customWidth="1"/>
    <col min="10438" max="10438" width="3.7109375" style="144" customWidth="1"/>
    <col min="10439" max="10440" width="9.140625" style="144"/>
    <col min="10441" max="10441" width="35.140625" style="144" customWidth="1"/>
    <col min="10442" max="10659" width="9.140625" style="144"/>
    <col min="10660" max="10660" width="2.85546875" style="144" customWidth="1"/>
    <col min="10661" max="10661" width="3.7109375" style="144" customWidth="1"/>
    <col min="10662" max="10662" width="9.140625" style="144"/>
    <col min="10663" max="10663" width="2.85546875" style="144" customWidth="1"/>
    <col min="10664" max="10664" width="3.7109375" style="144" customWidth="1"/>
    <col min="10665" max="10665" width="9.140625" style="144"/>
    <col min="10666" max="10666" width="2.85546875" style="144" customWidth="1"/>
    <col min="10667" max="10667" width="3.7109375" style="144" customWidth="1"/>
    <col min="10668" max="10668" width="9.140625" style="144"/>
    <col min="10669" max="10669" width="2.85546875" style="144" customWidth="1"/>
    <col min="10670" max="10670" width="3.85546875" style="144" customWidth="1"/>
    <col min="10671" max="10671" width="9.140625" style="144"/>
    <col min="10672" max="10672" width="2.85546875" style="144" customWidth="1"/>
    <col min="10673" max="10673" width="3.85546875" style="144" customWidth="1"/>
    <col min="10674" max="10674" width="9.140625" style="144"/>
    <col min="10675" max="10675" width="2.85546875" style="144" customWidth="1"/>
    <col min="10676" max="10676" width="3.42578125" style="144" customWidth="1"/>
    <col min="10677" max="10677" width="9.140625" style="144"/>
    <col min="10678" max="10678" width="2.85546875" style="144" customWidth="1"/>
    <col min="10679" max="10679" width="3.28515625" style="144" customWidth="1"/>
    <col min="10680" max="10680" width="9.140625" style="144"/>
    <col min="10681" max="10681" width="2.85546875" style="144" customWidth="1"/>
    <col min="10682" max="10682" width="3.140625" style="144" customWidth="1"/>
    <col min="10683" max="10683" width="9.140625" style="144"/>
    <col min="10684" max="10684" width="2.85546875" style="144" customWidth="1"/>
    <col min="10685" max="10685" width="3.140625" style="144" customWidth="1"/>
    <col min="10686" max="10686" width="9.140625" style="144"/>
    <col min="10687" max="10687" width="2.85546875" style="144" customWidth="1"/>
    <col min="10688" max="10688" width="3.140625" style="144" customWidth="1"/>
    <col min="10689" max="10689" width="9.140625" style="144"/>
    <col min="10690" max="10690" width="2.85546875" style="144" customWidth="1"/>
    <col min="10691" max="10691" width="3.28515625" style="144" customWidth="1"/>
    <col min="10692" max="10692" width="9.140625" style="144"/>
    <col min="10693" max="10693" width="3.5703125" style="144" customWidth="1"/>
    <col min="10694" max="10694" width="3.7109375" style="144" customWidth="1"/>
    <col min="10695" max="10696" width="9.140625" style="144"/>
    <col min="10697" max="10697" width="35.140625" style="144" customWidth="1"/>
    <col min="10698" max="10915" width="9.140625" style="144"/>
    <col min="10916" max="10916" width="2.85546875" style="144" customWidth="1"/>
    <col min="10917" max="10917" width="3.7109375" style="144" customWidth="1"/>
    <col min="10918" max="10918" width="9.140625" style="144"/>
    <col min="10919" max="10919" width="2.85546875" style="144" customWidth="1"/>
    <col min="10920" max="10920" width="3.7109375" style="144" customWidth="1"/>
    <col min="10921" max="10921" width="9.140625" style="144"/>
    <col min="10922" max="10922" width="2.85546875" style="144" customWidth="1"/>
    <col min="10923" max="10923" width="3.7109375" style="144" customWidth="1"/>
    <col min="10924" max="10924" width="9.140625" style="144"/>
    <col min="10925" max="10925" width="2.85546875" style="144" customWidth="1"/>
    <col min="10926" max="10926" width="3.85546875" style="144" customWidth="1"/>
    <col min="10927" max="10927" width="9.140625" style="144"/>
    <col min="10928" max="10928" width="2.85546875" style="144" customWidth="1"/>
    <col min="10929" max="10929" width="3.85546875" style="144" customWidth="1"/>
    <col min="10930" max="10930" width="9.140625" style="144"/>
    <col min="10931" max="10931" width="2.85546875" style="144" customWidth="1"/>
    <col min="10932" max="10932" width="3.42578125" style="144" customWidth="1"/>
    <col min="10933" max="10933" width="9.140625" style="144"/>
    <col min="10934" max="10934" width="2.85546875" style="144" customWidth="1"/>
    <col min="10935" max="10935" width="3.28515625" style="144" customWidth="1"/>
    <col min="10936" max="10936" width="9.140625" style="144"/>
    <col min="10937" max="10937" width="2.85546875" style="144" customWidth="1"/>
    <col min="10938" max="10938" width="3.140625" style="144" customWidth="1"/>
    <col min="10939" max="10939" width="9.140625" style="144"/>
    <col min="10940" max="10940" width="2.85546875" style="144" customWidth="1"/>
    <col min="10941" max="10941" width="3.140625" style="144" customWidth="1"/>
    <col min="10942" max="10942" width="9.140625" style="144"/>
    <col min="10943" max="10943" width="2.85546875" style="144" customWidth="1"/>
    <col min="10944" max="10944" width="3.140625" style="144" customWidth="1"/>
    <col min="10945" max="10945" width="9.140625" style="144"/>
    <col min="10946" max="10946" width="2.85546875" style="144" customWidth="1"/>
    <col min="10947" max="10947" width="3.28515625" style="144" customWidth="1"/>
    <col min="10948" max="10948" width="9.140625" style="144"/>
    <col min="10949" max="10949" width="3.5703125" style="144" customWidth="1"/>
    <col min="10950" max="10950" width="3.7109375" style="144" customWidth="1"/>
    <col min="10951" max="10952" width="9.140625" style="144"/>
    <col min="10953" max="10953" width="35.140625" style="144" customWidth="1"/>
    <col min="10954" max="11171" width="9.140625" style="144"/>
    <col min="11172" max="11172" width="2.85546875" style="144" customWidth="1"/>
    <col min="11173" max="11173" width="3.7109375" style="144" customWidth="1"/>
    <col min="11174" max="11174" width="9.140625" style="144"/>
    <col min="11175" max="11175" width="2.85546875" style="144" customWidth="1"/>
    <col min="11176" max="11176" width="3.7109375" style="144" customWidth="1"/>
    <col min="11177" max="11177" width="9.140625" style="144"/>
    <col min="11178" max="11178" width="2.85546875" style="144" customWidth="1"/>
    <col min="11179" max="11179" width="3.7109375" style="144" customWidth="1"/>
    <col min="11180" max="11180" width="9.140625" style="144"/>
    <col min="11181" max="11181" width="2.85546875" style="144" customWidth="1"/>
    <col min="11182" max="11182" width="3.85546875" style="144" customWidth="1"/>
    <col min="11183" max="11183" width="9.140625" style="144"/>
    <col min="11184" max="11184" width="2.85546875" style="144" customWidth="1"/>
    <col min="11185" max="11185" width="3.85546875" style="144" customWidth="1"/>
    <col min="11186" max="11186" width="9.140625" style="144"/>
    <col min="11187" max="11187" width="2.85546875" style="144" customWidth="1"/>
    <col min="11188" max="11188" width="3.42578125" style="144" customWidth="1"/>
    <col min="11189" max="11189" width="9.140625" style="144"/>
    <col min="11190" max="11190" width="2.85546875" style="144" customWidth="1"/>
    <col min="11191" max="11191" width="3.28515625" style="144" customWidth="1"/>
    <col min="11192" max="11192" width="9.140625" style="144"/>
    <col min="11193" max="11193" width="2.85546875" style="144" customWidth="1"/>
    <col min="11194" max="11194" width="3.140625" style="144" customWidth="1"/>
    <col min="11195" max="11195" width="9.140625" style="144"/>
    <col min="11196" max="11196" width="2.85546875" style="144" customWidth="1"/>
    <col min="11197" max="11197" width="3.140625" style="144" customWidth="1"/>
    <col min="11198" max="11198" width="9.140625" style="144"/>
    <col min="11199" max="11199" width="2.85546875" style="144" customWidth="1"/>
    <col min="11200" max="11200" width="3.140625" style="144" customWidth="1"/>
    <col min="11201" max="11201" width="9.140625" style="144"/>
    <col min="11202" max="11202" width="2.85546875" style="144" customWidth="1"/>
    <col min="11203" max="11203" width="3.28515625" style="144" customWidth="1"/>
    <col min="11204" max="11204" width="9.140625" style="144"/>
    <col min="11205" max="11205" width="3.5703125" style="144" customWidth="1"/>
    <col min="11206" max="11206" width="3.7109375" style="144" customWidth="1"/>
    <col min="11207" max="11208" width="9.140625" style="144"/>
    <col min="11209" max="11209" width="35.140625" style="144" customWidth="1"/>
    <col min="11210" max="11427" width="9.140625" style="144"/>
    <col min="11428" max="11428" width="2.85546875" style="144" customWidth="1"/>
    <col min="11429" max="11429" width="3.7109375" style="144" customWidth="1"/>
    <col min="11430" max="11430" width="9.140625" style="144"/>
    <col min="11431" max="11431" width="2.85546875" style="144" customWidth="1"/>
    <col min="11432" max="11432" width="3.7109375" style="144" customWidth="1"/>
    <col min="11433" max="11433" width="9.140625" style="144"/>
    <col min="11434" max="11434" width="2.85546875" style="144" customWidth="1"/>
    <col min="11435" max="11435" width="3.7109375" style="144" customWidth="1"/>
    <col min="11436" max="11436" width="9.140625" style="144"/>
    <col min="11437" max="11437" width="2.85546875" style="144" customWidth="1"/>
    <col min="11438" max="11438" width="3.85546875" style="144" customWidth="1"/>
    <col min="11439" max="11439" width="9.140625" style="144"/>
    <col min="11440" max="11440" width="2.85546875" style="144" customWidth="1"/>
    <col min="11441" max="11441" width="3.85546875" style="144" customWidth="1"/>
    <col min="11442" max="11442" width="9.140625" style="144"/>
    <col min="11443" max="11443" width="2.85546875" style="144" customWidth="1"/>
    <col min="11444" max="11444" width="3.42578125" style="144" customWidth="1"/>
    <col min="11445" max="11445" width="9.140625" style="144"/>
    <col min="11446" max="11446" width="2.85546875" style="144" customWidth="1"/>
    <col min="11447" max="11447" width="3.28515625" style="144" customWidth="1"/>
    <col min="11448" max="11448" width="9.140625" style="144"/>
    <col min="11449" max="11449" width="2.85546875" style="144" customWidth="1"/>
    <col min="11450" max="11450" width="3.140625" style="144" customWidth="1"/>
    <col min="11451" max="11451" width="9.140625" style="144"/>
    <col min="11452" max="11452" width="2.85546875" style="144" customWidth="1"/>
    <col min="11453" max="11453" width="3.140625" style="144" customWidth="1"/>
    <col min="11454" max="11454" width="9.140625" style="144"/>
    <col min="11455" max="11455" width="2.85546875" style="144" customWidth="1"/>
    <col min="11456" max="11456" width="3.140625" style="144" customWidth="1"/>
    <col min="11457" max="11457" width="9.140625" style="144"/>
    <col min="11458" max="11458" width="2.85546875" style="144" customWidth="1"/>
    <col min="11459" max="11459" width="3.28515625" style="144" customWidth="1"/>
    <col min="11460" max="11460" width="9.140625" style="144"/>
    <col min="11461" max="11461" width="3.5703125" style="144" customWidth="1"/>
    <col min="11462" max="11462" width="3.7109375" style="144" customWidth="1"/>
    <col min="11463" max="11464" width="9.140625" style="144"/>
    <col min="11465" max="11465" width="35.140625" style="144" customWidth="1"/>
    <col min="11466" max="11683" width="9.140625" style="144"/>
    <col min="11684" max="11684" width="2.85546875" style="144" customWidth="1"/>
    <col min="11685" max="11685" width="3.7109375" style="144" customWidth="1"/>
    <col min="11686" max="11686" width="9.140625" style="144"/>
    <col min="11687" max="11687" width="2.85546875" style="144" customWidth="1"/>
    <col min="11688" max="11688" width="3.7109375" style="144" customWidth="1"/>
    <col min="11689" max="11689" width="9.140625" style="144"/>
    <col min="11690" max="11690" width="2.85546875" style="144" customWidth="1"/>
    <col min="11691" max="11691" width="3.7109375" style="144" customWidth="1"/>
    <col min="11692" max="11692" width="9.140625" style="144"/>
    <col min="11693" max="11693" width="2.85546875" style="144" customWidth="1"/>
    <col min="11694" max="11694" width="3.85546875" style="144" customWidth="1"/>
    <col min="11695" max="11695" width="9.140625" style="144"/>
    <col min="11696" max="11696" width="2.85546875" style="144" customWidth="1"/>
    <col min="11697" max="11697" width="3.85546875" style="144" customWidth="1"/>
    <col min="11698" max="11698" width="9.140625" style="144"/>
    <col min="11699" max="11699" width="2.85546875" style="144" customWidth="1"/>
    <col min="11700" max="11700" width="3.42578125" style="144" customWidth="1"/>
    <col min="11701" max="11701" width="9.140625" style="144"/>
    <col min="11702" max="11702" width="2.85546875" style="144" customWidth="1"/>
    <col min="11703" max="11703" width="3.28515625" style="144" customWidth="1"/>
    <col min="11704" max="11704" width="9.140625" style="144"/>
    <col min="11705" max="11705" width="2.85546875" style="144" customWidth="1"/>
    <col min="11706" max="11706" width="3.140625" style="144" customWidth="1"/>
    <col min="11707" max="11707" width="9.140625" style="144"/>
    <col min="11708" max="11708" width="2.85546875" style="144" customWidth="1"/>
    <col min="11709" max="11709" width="3.140625" style="144" customWidth="1"/>
    <col min="11710" max="11710" width="9.140625" style="144"/>
    <col min="11711" max="11711" width="2.85546875" style="144" customWidth="1"/>
    <col min="11712" max="11712" width="3.140625" style="144" customWidth="1"/>
    <col min="11713" max="11713" width="9.140625" style="144"/>
    <col min="11714" max="11714" width="2.85546875" style="144" customWidth="1"/>
    <col min="11715" max="11715" width="3.28515625" style="144" customWidth="1"/>
    <col min="11716" max="11716" width="9.140625" style="144"/>
    <col min="11717" max="11717" width="3.5703125" style="144" customWidth="1"/>
    <col min="11718" max="11718" width="3.7109375" style="144" customWidth="1"/>
    <col min="11719" max="11720" width="9.140625" style="144"/>
    <col min="11721" max="11721" width="35.140625" style="144" customWidth="1"/>
    <col min="11722" max="11939" width="9.140625" style="144"/>
    <col min="11940" max="11940" width="2.85546875" style="144" customWidth="1"/>
    <col min="11941" max="11941" width="3.7109375" style="144" customWidth="1"/>
    <col min="11942" max="11942" width="9.140625" style="144"/>
    <col min="11943" max="11943" width="2.85546875" style="144" customWidth="1"/>
    <col min="11944" max="11944" width="3.7109375" style="144" customWidth="1"/>
    <col min="11945" max="11945" width="9.140625" style="144"/>
    <col min="11946" max="11946" width="2.85546875" style="144" customWidth="1"/>
    <col min="11947" max="11947" width="3.7109375" style="144" customWidth="1"/>
    <col min="11948" max="11948" width="9.140625" style="144"/>
    <col min="11949" max="11949" width="2.85546875" style="144" customWidth="1"/>
    <col min="11950" max="11950" width="3.85546875" style="144" customWidth="1"/>
    <col min="11951" max="11951" width="9.140625" style="144"/>
    <col min="11952" max="11952" width="2.85546875" style="144" customWidth="1"/>
    <col min="11953" max="11953" width="3.85546875" style="144" customWidth="1"/>
    <col min="11954" max="11954" width="9.140625" style="144"/>
    <col min="11955" max="11955" width="2.85546875" style="144" customWidth="1"/>
    <col min="11956" max="11956" width="3.42578125" style="144" customWidth="1"/>
    <col min="11957" max="11957" width="9.140625" style="144"/>
    <col min="11958" max="11958" width="2.85546875" style="144" customWidth="1"/>
    <col min="11959" max="11959" width="3.28515625" style="144" customWidth="1"/>
    <col min="11960" max="11960" width="9.140625" style="144"/>
    <col min="11961" max="11961" width="2.85546875" style="144" customWidth="1"/>
    <col min="11962" max="11962" width="3.140625" style="144" customWidth="1"/>
    <col min="11963" max="11963" width="9.140625" style="144"/>
    <col min="11964" max="11964" width="2.85546875" style="144" customWidth="1"/>
    <col min="11965" max="11965" width="3.140625" style="144" customWidth="1"/>
    <col min="11966" max="11966" width="9.140625" style="144"/>
    <col min="11967" max="11967" width="2.85546875" style="144" customWidth="1"/>
    <col min="11968" max="11968" width="3.140625" style="144" customWidth="1"/>
    <col min="11969" max="11969" width="9.140625" style="144"/>
    <col min="11970" max="11970" width="2.85546875" style="144" customWidth="1"/>
    <col min="11971" max="11971" width="3.28515625" style="144" customWidth="1"/>
    <col min="11972" max="11972" width="9.140625" style="144"/>
    <col min="11973" max="11973" width="3.5703125" style="144" customWidth="1"/>
    <col min="11974" max="11974" width="3.7109375" style="144" customWidth="1"/>
    <col min="11975" max="11976" width="9.140625" style="144"/>
    <col min="11977" max="11977" width="35.140625" style="144" customWidth="1"/>
    <col min="11978" max="12195" width="9.140625" style="144"/>
    <col min="12196" max="12196" width="2.85546875" style="144" customWidth="1"/>
    <col min="12197" max="12197" width="3.7109375" style="144" customWidth="1"/>
    <col min="12198" max="12198" width="9.140625" style="144"/>
    <col min="12199" max="12199" width="2.85546875" style="144" customWidth="1"/>
    <col min="12200" max="12200" width="3.7109375" style="144" customWidth="1"/>
    <col min="12201" max="12201" width="9.140625" style="144"/>
    <col min="12202" max="12202" width="2.85546875" style="144" customWidth="1"/>
    <col min="12203" max="12203" width="3.7109375" style="144" customWidth="1"/>
    <col min="12204" max="12204" width="9.140625" style="144"/>
    <col min="12205" max="12205" width="2.85546875" style="144" customWidth="1"/>
    <col min="12206" max="12206" width="3.85546875" style="144" customWidth="1"/>
    <col min="12207" max="12207" width="9.140625" style="144"/>
    <col min="12208" max="12208" width="2.85546875" style="144" customWidth="1"/>
    <col min="12209" max="12209" width="3.85546875" style="144" customWidth="1"/>
    <col min="12210" max="12210" width="9.140625" style="144"/>
    <col min="12211" max="12211" width="2.85546875" style="144" customWidth="1"/>
    <col min="12212" max="12212" width="3.42578125" style="144" customWidth="1"/>
    <col min="12213" max="12213" width="9.140625" style="144"/>
    <col min="12214" max="12214" width="2.85546875" style="144" customWidth="1"/>
    <col min="12215" max="12215" width="3.28515625" style="144" customWidth="1"/>
    <col min="12216" max="12216" width="9.140625" style="144"/>
    <col min="12217" max="12217" width="2.85546875" style="144" customWidth="1"/>
    <col min="12218" max="12218" width="3.140625" style="144" customWidth="1"/>
    <col min="12219" max="12219" width="9.140625" style="144"/>
    <col min="12220" max="12220" width="2.85546875" style="144" customWidth="1"/>
    <col min="12221" max="12221" width="3.140625" style="144" customWidth="1"/>
    <col min="12222" max="12222" width="9.140625" style="144"/>
    <col min="12223" max="12223" width="2.85546875" style="144" customWidth="1"/>
    <col min="12224" max="12224" width="3.140625" style="144" customWidth="1"/>
    <col min="12225" max="12225" width="9.140625" style="144"/>
    <col min="12226" max="12226" width="2.85546875" style="144" customWidth="1"/>
    <col min="12227" max="12227" width="3.28515625" style="144" customWidth="1"/>
    <col min="12228" max="12228" width="9.140625" style="144"/>
    <col min="12229" max="12229" width="3.5703125" style="144" customWidth="1"/>
    <col min="12230" max="12230" width="3.7109375" style="144" customWidth="1"/>
    <col min="12231" max="12232" width="9.140625" style="144"/>
    <col min="12233" max="12233" width="35.140625" style="144" customWidth="1"/>
    <col min="12234" max="12451" width="9.140625" style="144"/>
    <col min="12452" max="12452" width="2.85546875" style="144" customWidth="1"/>
    <col min="12453" max="12453" width="3.7109375" style="144" customWidth="1"/>
    <col min="12454" max="12454" width="9.140625" style="144"/>
    <col min="12455" max="12455" width="2.85546875" style="144" customWidth="1"/>
    <col min="12456" max="12456" width="3.7109375" style="144" customWidth="1"/>
    <col min="12457" max="12457" width="9.140625" style="144"/>
    <col min="12458" max="12458" width="2.85546875" style="144" customWidth="1"/>
    <col min="12459" max="12459" width="3.7109375" style="144" customWidth="1"/>
    <col min="12460" max="12460" width="9.140625" style="144"/>
    <col min="12461" max="12461" width="2.85546875" style="144" customWidth="1"/>
    <col min="12462" max="12462" width="3.85546875" style="144" customWidth="1"/>
    <col min="12463" max="12463" width="9.140625" style="144"/>
    <col min="12464" max="12464" width="2.85546875" style="144" customWidth="1"/>
    <col min="12465" max="12465" width="3.85546875" style="144" customWidth="1"/>
    <col min="12466" max="12466" width="9.140625" style="144"/>
    <col min="12467" max="12467" width="2.85546875" style="144" customWidth="1"/>
    <col min="12468" max="12468" width="3.42578125" style="144" customWidth="1"/>
    <col min="12469" max="12469" width="9.140625" style="144"/>
    <col min="12470" max="12470" width="2.85546875" style="144" customWidth="1"/>
    <col min="12471" max="12471" width="3.28515625" style="144" customWidth="1"/>
    <col min="12472" max="12472" width="9.140625" style="144"/>
    <col min="12473" max="12473" width="2.85546875" style="144" customWidth="1"/>
    <col min="12474" max="12474" width="3.140625" style="144" customWidth="1"/>
    <col min="12475" max="12475" width="9.140625" style="144"/>
    <col min="12476" max="12476" width="2.85546875" style="144" customWidth="1"/>
    <col min="12477" max="12477" width="3.140625" style="144" customWidth="1"/>
    <col min="12478" max="12478" width="9.140625" style="144"/>
    <col min="12479" max="12479" width="2.85546875" style="144" customWidth="1"/>
    <col min="12480" max="12480" width="3.140625" style="144" customWidth="1"/>
    <col min="12481" max="12481" width="9.140625" style="144"/>
    <col min="12482" max="12482" width="2.85546875" style="144" customWidth="1"/>
    <col min="12483" max="12483" width="3.28515625" style="144" customWidth="1"/>
    <col min="12484" max="12484" width="9.140625" style="144"/>
    <col min="12485" max="12485" width="3.5703125" style="144" customWidth="1"/>
    <col min="12486" max="12486" width="3.7109375" style="144" customWidth="1"/>
    <col min="12487" max="12488" width="9.140625" style="144"/>
    <col min="12489" max="12489" width="35.140625" style="144" customWidth="1"/>
    <col min="12490" max="12707" width="9.140625" style="144"/>
    <col min="12708" max="12708" width="2.85546875" style="144" customWidth="1"/>
    <col min="12709" max="12709" width="3.7109375" style="144" customWidth="1"/>
    <col min="12710" max="12710" width="9.140625" style="144"/>
    <col min="12711" max="12711" width="2.85546875" style="144" customWidth="1"/>
    <col min="12712" max="12712" width="3.7109375" style="144" customWidth="1"/>
    <col min="12713" max="12713" width="9.140625" style="144"/>
    <col min="12714" max="12714" width="2.85546875" style="144" customWidth="1"/>
    <col min="12715" max="12715" width="3.7109375" style="144" customWidth="1"/>
    <col min="12716" max="12716" width="9.140625" style="144"/>
    <col min="12717" max="12717" width="2.85546875" style="144" customWidth="1"/>
    <col min="12718" max="12718" width="3.85546875" style="144" customWidth="1"/>
    <col min="12719" max="12719" width="9.140625" style="144"/>
    <col min="12720" max="12720" width="2.85546875" style="144" customWidth="1"/>
    <col min="12721" max="12721" width="3.85546875" style="144" customWidth="1"/>
    <col min="12722" max="12722" width="9.140625" style="144"/>
    <col min="12723" max="12723" width="2.85546875" style="144" customWidth="1"/>
    <col min="12724" max="12724" width="3.42578125" style="144" customWidth="1"/>
    <col min="12725" max="12725" width="9.140625" style="144"/>
    <col min="12726" max="12726" width="2.85546875" style="144" customWidth="1"/>
    <col min="12727" max="12727" width="3.28515625" style="144" customWidth="1"/>
    <col min="12728" max="12728" width="9.140625" style="144"/>
    <col min="12729" max="12729" width="2.85546875" style="144" customWidth="1"/>
    <col min="12730" max="12730" width="3.140625" style="144" customWidth="1"/>
    <col min="12731" max="12731" width="9.140625" style="144"/>
    <col min="12732" max="12732" width="2.85546875" style="144" customWidth="1"/>
    <col min="12733" max="12733" width="3.140625" style="144" customWidth="1"/>
    <col min="12734" max="12734" width="9.140625" style="144"/>
    <col min="12735" max="12735" width="2.85546875" style="144" customWidth="1"/>
    <col min="12736" max="12736" width="3.140625" style="144" customWidth="1"/>
    <col min="12737" max="12737" width="9.140625" style="144"/>
    <col min="12738" max="12738" width="2.85546875" style="144" customWidth="1"/>
    <col min="12739" max="12739" width="3.28515625" style="144" customWidth="1"/>
    <col min="12740" max="12740" width="9.140625" style="144"/>
    <col min="12741" max="12741" width="3.5703125" style="144" customWidth="1"/>
    <col min="12742" max="12742" width="3.7109375" style="144" customWidth="1"/>
    <col min="12743" max="12744" width="9.140625" style="144"/>
    <col min="12745" max="12745" width="35.140625" style="144" customWidth="1"/>
    <col min="12746" max="12963" width="9.140625" style="144"/>
    <col min="12964" max="12964" width="2.85546875" style="144" customWidth="1"/>
    <col min="12965" max="12965" width="3.7109375" style="144" customWidth="1"/>
    <col min="12966" max="12966" width="9.140625" style="144"/>
    <col min="12967" max="12967" width="2.85546875" style="144" customWidth="1"/>
    <col min="12968" max="12968" width="3.7109375" style="144" customWidth="1"/>
    <col min="12969" max="12969" width="9.140625" style="144"/>
    <col min="12970" max="12970" width="2.85546875" style="144" customWidth="1"/>
    <col min="12971" max="12971" width="3.7109375" style="144" customWidth="1"/>
    <col min="12972" max="12972" width="9.140625" style="144"/>
    <col min="12973" max="12973" width="2.85546875" style="144" customWidth="1"/>
    <col min="12974" max="12974" width="3.85546875" style="144" customWidth="1"/>
    <col min="12975" max="12975" width="9.140625" style="144"/>
    <col min="12976" max="12976" width="2.85546875" style="144" customWidth="1"/>
    <col min="12977" max="12977" width="3.85546875" style="144" customWidth="1"/>
    <col min="12978" max="12978" width="9.140625" style="144"/>
    <col min="12979" max="12979" width="2.85546875" style="144" customWidth="1"/>
    <col min="12980" max="12980" width="3.42578125" style="144" customWidth="1"/>
    <col min="12981" max="12981" width="9.140625" style="144"/>
    <col min="12982" max="12982" width="2.85546875" style="144" customWidth="1"/>
    <col min="12983" max="12983" width="3.28515625" style="144" customWidth="1"/>
    <col min="12984" max="12984" width="9.140625" style="144"/>
    <col min="12985" max="12985" width="2.85546875" style="144" customWidth="1"/>
    <col min="12986" max="12986" width="3.140625" style="144" customWidth="1"/>
    <col min="12987" max="12987" width="9.140625" style="144"/>
    <col min="12988" max="12988" width="2.85546875" style="144" customWidth="1"/>
    <col min="12989" max="12989" width="3.140625" style="144" customWidth="1"/>
    <col min="12990" max="12990" width="9.140625" style="144"/>
    <col min="12991" max="12991" width="2.85546875" style="144" customWidth="1"/>
    <col min="12992" max="12992" width="3.140625" style="144" customWidth="1"/>
    <col min="12993" max="12993" width="9.140625" style="144"/>
    <col min="12994" max="12994" width="2.85546875" style="144" customWidth="1"/>
    <col min="12995" max="12995" width="3.28515625" style="144" customWidth="1"/>
    <col min="12996" max="12996" width="9.140625" style="144"/>
    <col min="12997" max="12997" width="3.5703125" style="144" customWidth="1"/>
    <col min="12998" max="12998" width="3.7109375" style="144" customWidth="1"/>
    <col min="12999" max="13000" width="9.140625" style="144"/>
    <col min="13001" max="13001" width="35.140625" style="144" customWidth="1"/>
    <col min="13002" max="13219" width="9.140625" style="144"/>
    <col min="13220" max="13220" width="2.85546875" style="144" customWidth="1"/>
    <col min="13221" max="13221" width="3.7109375" style="144" customWidth="1"/>
    <col min="13222" max="13222" width="9.140625" style="144"/>
    <col min="13223" max="13223" width="2.85546875" style="144" customWidth="1"/>
    <col min="13224" max="13224" width="3.7109375" style="144" customWidth="1"/>
    <col min="13225" max="13225" width="9.140625" style="144"/>
    <col min="13226" max="13226" width="2.85546875" style="144" customWidth="1"/>
    <col min="13227" max="13227" width="3.7109375" style="144" customWidth="1"/>
    <col min="13228" max="13228" width="9.140625" style="144"/>
    <col min="13229" max="13229" width="2.85546875" style="144" customWidth="1"/>
    <col min="13230" max="13230" width="3.85546875" style="144" customWidth="1"/>
    <col min="13231" max="13231" width="9.140625" style="144"/>
    <col min="13232" max="13232" width="2.85546875" style="144" customWidth="1"/>
    <col min="13233" max="13233" width="3.85546875" style="144" customWidth="1"/>
    <col min="13234" max="13234" width="9.140625" style="144"/>
    <col min="13235" max="13235" width="2.85546875" style="144" customWidth="1"/>
    <col min="13236" max="13236" width="3.42578125" style="144" customWidth="1"/>
    <col min="13237" max="13237" width="9.140625" style="144"/>
    <col min="13238" max="13238" width="2.85546875" style="144" customWidth="1"/>
    <col min="13239" max="13239" width="3.28515625" style="144" customWidth="1"/>
    <col min="13240" max="13240" width="9.140625" style="144"/>
    <col min="13241" max="13241" width="2.85546875" style="144" customWidth="1"/>
    <col min="13242" max="13242" width="3.140625" style="144" customWidth="1"/>
    <col min="13243" max="13243" width="9.140625" style="144"/>
    <col min="13244" max="13244" width="2.85546875" style="144" customWidth="1"/>
    <col min="13245" max="13245" width="3.140625" style="144" customWidth="1"/>
    <col min="13246" max="13246" width="9.140625" style="144"/>
    <col min="13247" max="13247" width="2.85546875" style="144" customWidth="1"/>
    <col min="13248" max="13248" width="3.140625" style="144" customWidth="1"/>
    <col min="13249" max="13249" width="9.140625" style="144"/>
    <col min="13250" max="13250" width="2.85546875" style="144" customWidth="1"/>
    <col min="13251" max="13251" width="3.28515625" style="144" customWidth="1"/>
    <col min="13252" max="13252" width="9.140625" style="144"/>
    <col min="13253" max="13253" width="3.5703125" style="144" customWidth="1"/>
    <col min="13254" max="13254" width="3.7109375" style="144" customWidth="1"/>
    <col min="13255" max="13256" width="9.140625" style="144"/>
    <col min="13257" max="13257" width="35.140625" style="144" customWidth="1"/>
    <col min="13258" max="13475" width="9.140625" style="144"/>
    <col min="13476" max="13476" width="2.85546875" style="144" customWidth="1"/>
    <col min="13477" max="13477" width="3.7109375" style="144" customWidth="1"/>
    <col min="13478" max="13478" width="9.140625" style="144"/>
    <col min="13479" max="13479" width="2.85546875" style="144" customWidth="1"/>
    <col min="13480" max="13480" width="3.7109375" style="144" customWidth="1"/>
    <col min="13481" max="13481" width="9.140625" style="144"/>
    <col min="13482" max="13482" width="2.85546875" style="144" customWidth="1"/>
    <col min="13483" max="13483" width="3.7109375" style="144" customWidth="1"/>
    <col min="13484" max="13484" width="9.140625" style="144"/>
    <col min="13485" max="13485" width="2.85546875" style="144" customWidth="1"/>
    <col min="13486" max="13486" width="3.85546875" style="144" customWidth="1"/>
    <col min="13487" max="13487" width="9.140625" style="144"/>
    <col min="13488" max="13488" width="2.85546875" style="144" customWidth="1"/>
    <col min="13489" max="13489" width="3.85546875" style="144" customWidth="1"/>
    <col min="13490" max="13490" width="9.140625" style="144"/>
    <col min="13491" max="13491" width="2.85546875" style="144" customWidth="1"/>
    <col min="13492" max="13492" width="3.42578125" style="144" customWidth="1"/>
    <col min="13493" max="13493" width="9.140625" style="144"/>
    <col min="13494" max="13494" width="2.85546875" style="144" customWidth="1"/>
    <col min="13495" max="13495" width="3.28515625" style="144" customWidth="1"/>
    <col min="13496" max="13496" width="9.140625" style="144"/>
    <col min="13497" max="13497" width="2.85546875" style="144" customWidth="1"/>
    <col min="13498" max="13498" width="3.140625" style="144" customWidth="1"/>
    <col min="13499" max="13499" width="9.140625" style="144"/>
    <col min="13500" max="13500" width="2.85546875" style="144" customWidth="1"/>
    <col min="13501" max="13501" width="3.140625" style="144" customWidth="1"/>
    <col min="13502" max="13502" width="9.140625" style="144"/>
    <col min="13503" max="13503" width="2.85546875" style="144" customWidth="1"/>
    <col min="13504" max="13504" width="3.140625" style="144" customWidth="1"/>
    <col min="13505" max="13505" width="9.140625" style="144"/>
    <col min="13506" max="13506" width="2.85546875" style="144" customWidth="1"/>
    <col min="13507" max="13507" width="3.28515625" style="144" customWidth="1"/>
    <col min="13508" max="13508" width="9.140625" style="144"/>
    <col min="13509" max="13509" width="3.5703125" style="144" customWidth="1"/>
    <col min="13510" max="13510" width="3.7109375" style="144" customWidth="1"/>
    <col min="13511" max="13512" width="9.140625" style="144"/>
    <col min="13513" max="13513" width="35.140625" style="144" customWidth="1"/>
    <col min="13514" max="13731" width="9.140625" style="144"/>
    <col min="13732" max="13732" width="2.85546875" style="144" customWidth="1"/>
    <col min="13733" max="13733" width="3.7109375" style="144" customWidth="1"/>
    <col min="13734" max="13734" width="9.140625" style="144"/>
    <col min="13735" max="13735" width="2.85546875" style="144" customWidth="1"/>
    <col min="13736" max="13736" width="3.7109375" style="144" customWidth="1"/>
    <col min="13737" max="13737" width="9.140625" style="144"/>
    <col min="13738" max="13738" width="2.85546875" style="144" customWidth="1"/>
    <col min="13739" max="13739" width="3.7109375" style="144" customWidth="1"/>
    <col min="13740" max="13740" width="9.140625" style="144"/>
    <col min="13741" max="13741" width="2.85546875" style="144" customWidth="1"/>
    <col min="13742" max="13742" width="3.85546875" style="144" customWidth="1"/>
    <col min="13743" max="13743" width="9.140625" style="144"/>
    <col min="13744" max="13744" width="2.85546875" style="144" customWidth="1"/>
    <col min="13745" max="13745" width="3.85546875" style="144" customWidth="1"/>
    <col min="13746" max="13746" width="9.140625" style="144"/>
    <col min="13747" max="13747" width="2.85546875" style="144" customWidth="1"/>
    <col min="13748" max="13748" width="3.42578125" style="144" customWidth="1"/>
    <col min="13749" max="13749" width="9.140625" style="144"/>
    <col min="13750" max="13750" width="2.85546875" style="144" customWidth="1"/>
    <col min="13751" max="13751" width="3.28515625" style="144" customWidth="1"/>
    <col min="13752" max="13752" width="9.140625" style="144"/>
    <col min="13753" max="13753" width="2.85546875" style="144" customWidth="1"/>
    <col min="13754" max="13754" width="3.140625" style="144" customWidth="1"/>
    <col min="13755" max="13755" width="9.140625" style="144"/>
    <col min="13756" max="13756" width="2.85546875" style="144" customWidth="1"/>
    <col min="13757" max="13757" width="3.140625" style="144" customWidth="1"/>
    <col min="13758" max="13758" width="9.140625" style="144"/>
    <col min="13759" max="13759" width="2.85546875" style="144" customWidth="1"/>
    <col min="13760" max="13760" width="3.140625" style="144" customWidth="1"/>
    <col min="13761" max="13761" width="9.140625" style="144"/>
    <col min="13762" max="13762" width="2.85546875" style="144" customWidth="1"/>
    <col min="13763" max="13763" width="3.28515625" style="144" customWidth="1"/>
    <col min="13764" max="13764" width="9.140625" style="144"/>
    <col min="13765" max="13765" width="3.5703125" style="144" customWidth="1"/>
    <col min="13766" max="13766" width="3.7109375" style="144" customWidth="1"/>
    <col min="13767" max="13768" width="9.140625" style="144"/>
    <col min="13769" max="13769" width="35.140625" style="144" customWidth="1"/>
    <col min="13770" max="13987" width="9.140625" style="144"/>
    <col min="13988" max="13988" width="2.85546875" style="144" customWidth="1"/>
    <col min="13989" max="13989" width="3.7109375" style="144" customWidth="1"/>
    <col min="13990" max="13990" width="9.140625" style="144"/>
    <col min="13991" max="13991" width="2.85546875" style="144" customWidth="1"/>
    <col min="13992" max="13992" width="3.7109375" style="144" customWidth="1"/>
    <col min="13993" max="13993" width="9.140625" style="144"/>
    <col min="13994" max="13994" width="2.85546875" style="144" customWidth="1"/>
    <col min="13995" max="13995" width="3.7109375" style="144" customWidth="1"/>
    <col min="13996" max="13996" width="9.140625" style="144"/>
    <col min="13997" max="13997" width="2.85546875" style="144" customWidth="1"/>
    <col min="13998" max="13998" width="3.85546875" style="144" customWidth="1"/>
    <col min="13999" max="13999" width="9.140625" style="144"/>
    <col min="14000" max="14000" width="2.85546875" style="144" customWidth="1"/>
    <col min="14001" max="14001" width="3.85546875" style="144" customWidth="1"/>
    <col min="14002" max="14002" width="9.140625" style="144"/>
    <col min="14003" max="14003" width="2.85546875" style="144" customWidth="1"/>
    <col min="14004" max="14004" width="3.42578125" style="144" customWidth="1"/>
    <col min="14005" max="14005" width="9.140625" style="144"/>
    <col min="14006" max="14006" width="2.85546875" style="144" customWidth="1"/>
    <col min="14007" max="14007" width="3.28515625" style="144" customWidth="1"/>
    <col min="14008" max="14008" width="9.140625" style="144"/>
    <col min="14009" max="14009" width="2.85546875" style="144" customWidth="1"/>
    <col min="14010" max="14010" width="3.140625" style="144" customWidth="1"/>
    <col min="14011" max="14011" width="9.140625" style="144"/>
    <col min="14012" max="14012" width="2.85546875" style="144" customWidth="1"/>
    <col min="14013" max="14013" width="3.140625" style="144" customWidth="1"/>
    <col min="14014" max="14014" width="9.140625" style="144"/>
    <col min="14015" max="14015" width="2.85546875" style="144" customWidth="1"/>
    <col min="14016" max="14016" width="3.140625" style="144" customWidth="1"/>
    <col min="14017" max="14017" width="9.140625" style="144"/>
    <col min="14018" max="14018" width="2.85546875" style="144" customWidth="1"/>
    <col min="14019" max="14019" width="3.28515625" style="144" customWidth="1"/>
    <col min="14020" max="14020" width="9.140625" style="144"/>
    <col min="14021" max="14021" width="3.5703125" style="144" customWidth="1"/>
    <col min="14022" max="14022" width="3.7109375" style="144" customWidth="1"/>
    <col min="14023" max="14024" width="9.140625" style="144"/>
    <col min="14025" max="14025" width="35.140625" style="144" customWidth="1"/>
    <col min="14026" max="14243" width="9.140625" style="144"/>
    <col min="14244" max="14244" width="2.85546875" style="144" customWidth="1"/>
    <col min="14245" max="14245" width="3.7109375" style="144" customWidth="1"/>
    <col min="14246" max="14246" width="9.140625" style="144"/>
    <col min="14247" max="14247" width="2.85546875" style="144" customWidth="1"/>
    <col min="14248" max="14248" width="3.7109375" style="144" customWidth="1"/>
    <col min="14249" max="14249" width="9.140625" style="144"/>
    <col min="14250" max="14250" width="2.85546875" style="144" customWidth="1"/>
    <col min="14251" max="14251" width="3.7109375" style="144" customWidth="1"/>
    <col min="14252" max="14252" width="9.140625" style="144"/>
    <col min="14253" max="14253" width="2.85546875" style="144" customWidth="1"/>
    <col min="14254" max="14254" width="3.85546875" style="144" customWidth="1"/>
    <col min="14255" max="14255" width="9.140625" style="144"/>
    <col min="14256" max="14256" width="2.85546875" style="144" customWidth="1"/>
    <col min="14257" max="14257" width="3.85546875" style="144" customWidth="1"/>
    <col min="14258" max="14258" width="9.140625" style="144"/>
    <col min="14259" max="14259" width="2.85546875" style="144" customWidth="1"/>
    <col min="14260" max="14260" width="3.42578125" style="144" customWidth="1"/>
    <col min="14261" max="14261" width="9.140625" style="144"/>
    <col min="14262" max="14262" width="2.85546875" style="144" customWidth="1"/>
    <col min="14263" max="14263" width="3.28515625" style="144" customWidth="1"/>
    <col min="14264" max="14264" width="9.140625" style="144"/>
    <col min="14265" max="14265" width="2.85546875" style="144" customWidth="1"/>
    <col min="14266" max="14266" width="3.140625" style="144" customWidth="1"/>
    <col min="14267" max="14267" width="9.140625" style="144"/>
    <col min="14268" max="14268" width="2.85546875" style="144" customWidth="1"/>
    <col min="14269" max="14269" width="3.140625" style="144" customWidth="1"/>
    <col min="14270" max="14270" width="9.140625" style="144"/>
    <col min="14271" max="14271" width="2.85546875" style="144" customWidth="1"/>
    <col min="14272" max="14272" width="3.140625" style="144" customWidth="1"/>
    <col min="14273" max="14273" width="9.140625" style="144"/>
    <col min="14274" max="14274" width="2.85546875" style="144" customWidth="1"/>
    <col min="14275" max="14275" width="3.28515625" style="144" customWidth="1"/>
    <col min="14276" max="14276" width="9.140625" style="144"/>
    <col min="14277" max="14277" width="3.5703125" style="144" customWidth="1"/>
    <col min="14278" max="14278" width="3.7109375" style="144" customWidth="1"/>
    <col min="14279" max="14280" width="9.140625" style="144"/>
    <col min="14281" max="14281" width="35.140625" style="144" customWidth="1"/>
    <col min="14282" max="14499" width="9.140625" style="144"/>
    <col min="14500" max="14500" width="2.85546875" style="144" customWidth="1"/>
    <col min="14501" max="14501" width="3.7109375" style="144" customWidth="1"/>
    <col min="14502" max="14502" width="9.140625" style="144"/>
    <col min="14503" max="14503" width="2.85546875" style="144" customWidth="1"/>
    <col min="14504" max="14504" width="3.7109375" style="144" customWidth="1"/>
    <col min="14505" max="14505" width="9.140625" style="144"/>
    <col min="14506" max="14506" width="2.85546875" style="144" customWidth="1"/>
    <col min="14507" max="14507" width="3.7109375" style="144" customWidth="1"/>
    <col min="14508" max="14508" width="9.140625" style="144"/>
    <col min="14509" max="14509" width="2.85546875" style="144" customWidth="1"/>
    <col min="14510" max="14510" width="3.85546875" style="144" customWidth="1"/>
    <col min="14511" max="14511" width="9.140625" style="144"/>
    <col min="14512" max="14512" width="2.85546875" style="144" customWidth="1"/>
    <col min="14513" max="14513" width="3.85546875" style="144" customWidth="1"/>
    <col min="14514" max="14514" width="9.140625" style="144"/>
    <col min="14515" max="14515" width="2.85546875" style="144" customWidth="1"/>
    <col min="14516" max="14516" width="3.42578125" style="144" customWidth="1"/>
    <col min="14517" max="14517" width="9.140625" style="144"/>
    <col min="14518" max="14518" width="2.85546875" style="144" customWidth="1"/>
    <col min="14519" max="14519" width="3.28515625" style="144" customWidth="1"/>
    <col min="14520" max="14520" width="9.140625" style="144"/>
    <col min="14521" max="14521" width="2.85546875" style="144" customWidth="1"/>
    <col min="14522" max="14522" width="3.140625" style="144" customWidth="1"/>
    <col min="14523" max="14523" width="9.140625" style="144"/>
    <col min="14524" max="14524" width="2.85546875" style="144" customWidth="1"/>
    <col min="14525" max="14525" width="3.140625" style="144" customWidth="1"/>
    <col min="14526" max="14526" width="9.140625" style="144"/>
    <col min="14527" max="14527" width="2.85546875" style="144" customWidth="1"/>
    <col min="14528" max="14528" width="3.140625" style="144" customWidth="1"/>
    <col min="14529" max="14529" width="9.140625" style="144"/>
    <col min="14530" max="14530" width="2.85546875" style="144" customWidth="1"/>
    <col min="14531" max="14531" width="3.28515625" style="144" customWidth="1"/>
    <col min="14532" max="14532" width="9.140625" style="144"/>
    <col min="14533" max="14533" width="3.5703125" style="144" customWidth="1"/>
    <col min="14534" max="14534" width="3.7109375" style="144" customWidth="1"/>
    <col min="14535" max="14536" width="9.140625" style="144"/>
    <col min="14537" max="14537" width="35.140625" style="144" customWidth="1"/>
    <col min="14538" max="14755" width="9.140625" style="144"/>
    <col min="14756" max="14756" width="2.85546875" style="144" customWidth="1"/>
    <col min="14757" max="14757" width="3.7109375" style="144" customWidth="1"/>
    <col min="14758" max="14758" width="9.140625" style="144"/>
    <col min="14759" max="14759" width="2.85546875" style="144" customWidth="1"/>
    <col min="14760" max="14760" width="3.7109375" style="144" customWidth="1"/>
    <col min="14761" max="14761" width="9.140625" style="144"/>
    <col min="14762" max="14762" width="2.85546875" style="144" customWidth="1"/>
    <col min="14763" max="14763" width="3.7109375" style="144" customWidth="1"/>
    <col min="14764" max="14764" width="9.140625" style="144"/>
    <col min="14765" max="14765" width="2.85546875" style="144" customWidth="1"/>
    <col min="14766" max="14766" width="3.85546875" style="144" customWidth="1"/>
    <col min="14767" max="14767" width="9.140625" style="144"/>
    <col min="14768" max="14768" width="2.85546875" style="144" customWidth="1"/>
    <col min="14769" max="14769" width="3.85546875" style="144" customWidth="1"/>
    <col min="14770" max="14770" width="9.140625" style="144"/>
    <col min="14771" max="14771" width="2.85546875" style="144" customWidth="1"/>
    <col min="14772" max="14772" width="3.42578125" style="144" customWidth="1"/>
    <col min="14773" max="14773" width="9.140625" style="144"/>
    <col min="14774" max="14774" width="2.85546875" style="144" customWidth="1"/>
    <col min="14775" max="14775" width="3.28515625" style="144" customWidth="1"/>
    <col min="14776" max="14776" width="9.140625" style="144"/>
    <col min="14777" max="14777" width="2.85546875" style="144" customWidth="1"/>
    <col min="14778" max="14778" width="3.140625" style="144" customWidth="1"/>
    <col min="14779" max="14779" width="9.140625" style="144"/>
    <col min="14780" max="14780" width="2.85546875" style="144" customWidth="1"/>
    <col min="14781" max="14781" width="3.140625" style="144" customWidth="1"/>
    <col min="14782" max="14782" width="9.140625" style="144"/>
    <col min="14783" max="14783" width="2.85546875" style="144" customWidth="1"/>
    <col min="14784" max="14784" width="3.140625" style="144" customWidth="1"/>
    <col min="14785" max="14785" width="9.140625" style="144"/>
    <col min="14786" max="14786" width="2.85546875" style="144" customWidth="1"/>
    <col min="14787" max="14787" width="3.28515625" style="144" customWidth="1"/>
    <col min="14788" max="14788" width="9.140625" style="144"/>
    <col min="14789" max="14789" width="3.5703125" style="144" customWidth="1"/>
    <col min="14790" max="14790" width="3.7109375" style="144" customWidth="1"/>
    <col min="14791" max="14792" width="9.140625" style="144"/>
    <col min="14793" max="14793" width="35.140625" style="144" customWidth="1"/>
    <col min="14794" max="15011" width="9.140625" style="144"/>
    <col min="15012" max="15012" width="2.85546875" style="144" customWidth="1"/>
    <col min="15013" max="15013" width="3.7109375" style="144" customWidth="1"/>
    <col min="15014" max="15014" width="9.140625" style="144"/>
    <col min="15015" max="15015" width="2.85546875" style="144" customWidth="1"/>
    <col min="15016" max="15016" width="3.7109375" style="144" customWidth="1"/>
    <col min="15017" max="15017" width="9.140625" style="144"/>
    <col min="15018" max="15018" width="2.85546875" style="144" customWidth="1"/>
    <col min="15019" max="15019" width="3.7109375" style="144" customWidth="1"/>
    <col min="15020" max="15020" width="9.140625" style="144"/>
    <col min="15021" max="15021" width="2.85546875" style="144" customWidth="1"/>
    <col min="15022" max="15022" width="3.85546875" style="144" customWidth="1"/>
    <col min="15023" max="15023" width="9.140625" style="144"/>
    <col min="15024" max="15024" width="2.85546875" style="144" customWidth="1"/>
    <col min="15025" max="15025" width="3.85546875" style="144" customWidth="1"/>
    <col min="15026" max="15026" width="9.140625" style="144"/>
    <col min="15027" max="15027" width="2.85546875" style="144" customWidth="1"/>
    <col min="15028" max="15028" width="3.42578125" style="144" customWidth="1"/>
    <col min="15029" max="15029" width="9.140625" style="144"/>
    <col min="15030" max="15030" width="2.85546875" style="144" customWidth="1"/>
    <col min="15031" max="15031" width="3.28515625" style="144" customWidth="1"/>
    <col min="15032" max="15032" width="9.140625" style="144"/>
    <col min="15033" max="15033" width="2.85546875" style="144" customWidth="1"/>
    <col min="15034" max="15034" width="3.140625" style="144" customWidth="1"/>
    <col min="15035" max="15035" width="9.140625" style="144"/>
    <col min="15036" max="15036" width="2.85546875" style="144" customWidth="1"/>
    <col min="15037" max="15037" width="3.140625" style="144" customWidth="1"/>
    <col min="15038" max="15038" width="9.140625" style="144"/>
    <col min="15039" max="15039" width="2.85546875" style="144" customWidth="1"/>
    <col min="15040" max="15040" width="3.140625" style="144" customWidth="1"/>
    <col min="15041" max="15041" width="9.140625" style="144"/>
    <col min="15042" max="15042" width="2.85546875" style="144" customWidth="1"/>
    <col min="15043" max="15043" width="3.28515625" style="144" customWidth="1"/>
    <col min="15044" max="15044" width="9.140625" style="144"/>
    <col min="15045" max="15045" width="3.5703125" style="144" customWidth="1"/>
    <col min="15046" max="15046" width="3.7109375" style="144" customWidth="1"/>
    <col min="15047" max="15048" width="9.140625" style="144"/>
    <col min="15049" max="15049" width="35.140625" style="144" customWidth="1"/>
    <col min="15050" max="15267" width="9.140625" style="144"/>
    <col min="15268" max="15268" width="2.85546875" style="144" customWidth="1"/>
    <col min="15269" max="15269" width="3.7109375" style="144" customWidth="1"/>
    <col min="15270" max="15270" width="9.140625" style="144"/>
    <col min="15271" max="15271" width="2.85546875" style="144" customWidth="1"/>
    <col min="15272" max="15272" width="3.7109375" style="144" customWidth="1"/>
    <col min="15273" max="15273" width="9.140625" style="144"/>
    <col min="15274" max="15274" width="2.85546875" style="144" customWidth="1"/>
    <col min="15275" max="15275" width="3.7109375" style="144" customWidth="1"/>
    <col min="15276" max="15276" width="9.140625" style="144"/>
    <col min="15277" max="15277" width="2.85546875" style="144" customWidth="1"/>
    <col min="15278" max="15278" width="3.85546875" style="144" customWidth="1"/>
    <col min="15279" max="15279" width="9.140625" style="144"/>
    <col min="15280" max="15280" width="2.85546875" style="144" customWidth="1"/>
    <col min="15281" max="15281" width="3.85546875" style="144" customWidth="1"/>
    <col min="15282" max="15282" width="9.140625" style="144"/>
    <col min="15283" max="15283" width="2.85546875" style="144" customWidth="1"/>
    <col min="15284" max="15284" width="3.42578125" style="144" customWidth="1"/>
    <col min="15285" max="15285" width="9.140625" style="144"/>
    <col min="15286" max="15286" width="2.85546875" style="144" customWidth="1"/>
    <col min="15287" max="15287" width="3.28515625" style="144" customWidth="1"/>
    <col min="15288" max="15288" width="9.140625" style="144"/>
    <col min="15289" max="15289" width="2.85546875" style="144" customWidth="1"/>
    <col min="15290" max="15290" width="3.140625" style="144" customWidth="1"/>
    <col min="15291" max="15291" width="9.140625" style="144"/>
    <col min="15292" max="15292" width="2.85546875" style="144" customWidth="1"/>
    <col min="15293" max="15293" width="3.140625" style="144" customWidth="1"/>
    <col min="15294" max="15294" width="9.140625" style="144"/>
    <col min="15295" max="15295" width="2.85546875" style="144" customWidth="1"/>
    <col min="15296" max="15296" width="3.140625" style="144" customWidth="1"/>
    <col min="15297" max="15297" width="9.140625" style="144"/>
    <col min="15298" max="15298" width="2.85546875" style="144" customWidth="1"/>
    <col min="15299" max="15299" width="3.28515625" style="144" customWidth="1"/>
    <col min="15300" max="15300" width="9.140625" style="144"/>
    <col min="15301" max="15301" width="3.5703125" style="144" customWidth="1"/>
    <col min="15302" max="15302" width="3.7109375" style="144" customWidth="1"/>
    <col min="15303" max="15304" width="9.140625" style="144"/>
    <col min="15305" max="15305" width="35.140625" style="144" customWidth="1"/>
    <col min="15306" max="15523" width="9.140625" style="144"/>
    <col min="15524" max="15524" width="2.85546875" style="144" customWidth="1"/>
    <col min="15525" max="15525" width="3.7109375" style="144" customWidth="1"/>
    <col min="15526" max="15526" width="9.140625" style="144"/>
    <col min="15527" max="15527" width="2.85546875" style="144" customWidth="1"/>
    <col min="15528" max="15528" width="3.7109375" style="144" customWidth="1"/>
    <col min="15529" max="15529" width="9.140625" style="144"/>
    <col min="15530" max="15530" width="2.85546875" style="144" customWidth="1"/>
    <col min="15531" max="15531" width="3.7109375" style="144" customWidth="1"/>
    <col min="15532" max="15532" width="9.140625" style="144"/>
    <col min="15533" max="15533" width="2.85546875" style="144" customWidth="1"/>
    <col min="15534" max="15534" width="3.85546875" style="144" customWidth="1"/>
    <col min="15535" max="15535" width="9.140625" style="144"/>
    <col min="15536" max="15536" width="2.85546875" style="144" customWidth="1"/>
    <col min="15537" max="15537" width="3.85546875" style="144" customWidth="1"/>
    <col min="15538" max="15538" width="9.140625" style="144"/>
    <col min="15539" max="15539" width="2.85546875" style="144" customWidth="1"/>
    <col min="15540" max="15540" width="3.42578125" style="144" customWidth="1"/>
    <col min="15541" max="15541" width="9.140625" style="144"/>
    <col min="15542" max="15542" width="2.85546875" style="144" customWidth="1"/>
    <col min="15543" max="15543" width="3.28515625" style="144" customWidth="1"/>
    <col min="15544" max="15544" width="9.140625" style="144"/>
    <col min="15545" max="15545" width="2.85546875" style="144" customWidth="1"/>
    <col min="15546" max="15546" width="3.140625" style="144" customWidth="1"/>
    <col min="15547" max="15547" width="9.140625" style="144"/>
    <col min="15548" max="15548" width="2.85546875" style="144" customWidth="1"/>
    <col min="15549" max="15549" width="3.140625" style="144" customWidth="1"/>
    <col min="15550" max="15550" width="9.140625" style="144"/>
    <col min="15551" max="15551" width="2.85546875" style="144" customWidth="1"/>
    <col min="15552" max="15552" width="3.140625" style="144" customWidth="1"/>
    <col min="15553" max="15553" width="9.140625" style="144"/>
    <col min="15554" max="15554" width="2.85546875" style="144" customWidth="1"/>
    <col min="15555" max="15555" width="3.28515625" style="144" customWidth="1"/>
    <col min="15556" max="15556" width="9.140625" style="144"/>
    <col min="15557" max="15557" width="3.5703125" style="144" customWidth="1"/>
    <col min="15558" max="15558" width="3.7109375" style="144" customWidth="1"/>
    <col min="15559" max="15560" width="9.140625" style="144"/>
    <col min="15561" max="15561" width="35.140625" style="144" customWidth="1"/>
    <col min="15562" max="15779" width="9.140625" style="144"/>
    <col min="15780" max="15780" width="2.85546875" style="144" customWidth="1"/>
    <col min="15781" max="15781" width="3.7109375" style="144" customWidth="1"/>
    <col min="15782" max="15782" width="9.140625" style="144"/>
    <col min="15783" max="15783" width="2.85546875" style="144" customWidth="1"/>
    <col min="15784" max="15784" width="3.7109375" style="144" customWidth="1"/>
    <col min="15785" max="15785" width="9.140625" style="144"/>
    <col min="15786" max="15786" width="2.85546875" style="144" customWidth="1"/>
    <col min="15787" max="15787" width="3.7109375" style="144" customWidth="1"/>
    <col min="15788" max="15788" width="9.140625" style="144"/>
    <col min="15789" max="15789" width="2.85546875" style="144" customWidth="1"/>
    <col min="15790" max="15790" width="3.85546875" style="144" customWidth="1"/>
    <col min="15791" max="15791" width="9.140625" style="144"/>
    <col min="15792" max="15792" width="2.85546875" style="144" customWidth="1"/>
    <col min="15793" max="15793" width="3.85546875" style="144" customWidth="1"/>
    <col min="15794" max="15794" width="9.140625" style="144"/>
    <col min="15795" max="15795" width="2.85546875" style="144" customWidth="1"/>
    <col min="15796" max="15796" width="3.42578125" style="144" customWidth="1"/>
    <col min="15797" max="15797" width="9.140625" style="144"/>
    <col min="15798" max="15798" width="2.85546875" style="144" customWidth="1"/>
    <col min="15799" max="15799" width="3.28515625" style="144" customWidth="1"/>
    <col min="15800" max="15800" width="9.140625" style="144"/>
    <col min="15801" max="15801" width="2.85546875" style="144" customWidth="1"/>
    <col min="15802" max="15802" width="3.140625" style="144" customWidth="1"/>
    <col min="15803" max="15803" width="9.140625" style="144"/>
    <col min="15804" max="15804" width="2.85546875" style="144" customWidth="1"/>
    <col min="15805" max="15805" width="3.140625" style="144" customWidth="1"/>
    <col min="15806" max="15806" width="9.140625" style="144"/>
    <col min="15807" max="15807" width="2.85546875" style="144" customWidth="1"/>
    <col min="15808" max="15808" width="3.140625" style="144" customWidth="1"/>
    <col min="15809" max="15809" width="9.140625" style="144"/>
    <col min="15810" max="15810" width="2.85546875" style="144" customWidth="1"/>
    <col min="15811" max="15811" width="3.28515625" style="144" customWidth="1"/>
    <col min="15812" max="15812" width="9.140625" style="144"/>
    <col min="15813" max="15813" width="3.5703125" style="144" customWidth="1"/>
    <col min="15814" max="15814" width="3.7109375" style="144" customWidth="1"/>
    <col min="15815" max="15816" width="9.140625" style="144"/>
    <col min="15817" max="15817" width="35.140625" style="144" customWidth="1"/>
    <col min="15818" max="16035" width="9.140625" style="144"/>
    <col min="16036" max="16036" width="2.85546875" style="144" customWidth="1"/>
    <col min="16037" max="16037" width="3.7109375" style="144" customWidth="1"/>
    <col min="16038" max="16038" width="9.140625" style="144"/>
    <col min="16039" max="16039" width="2.85546875" style="144" customWidth="1"/>
    <col min="16040" max="16040" width="3.7109375" style="144" customWidth="1"/>
    <col min="16041" max="16041" width="9.140625" style="144"/>
    <col min="16042" max="16042" width="2.85546875" style="144" customWidth="1"/>
    <col min="16043" max="16043" width="3.7109375" style="144" customWidth="1"/>
    <col min="16044" max="16044" width="9.140625" style="144"/>
    <col min="16045" max="16045" width="2.85546875" style="144" customWidth="1"/>
    <col min="16046" max="16046" width="3.85546875" style="144" customWidth="1"/>
    <col min="16047" max="16047" width="9.140625" style="144"/>
    <col min="16048" max="16048" width="2.85546875" style="144" customWidth="1"/>
    <col min="16049" max="16049" width="3.85546875" style="144" customWidth="1"/>
    <col min="16050" max="16050" width="9.140625" style="144"/>
    <col min="16051" max="16051" width="2.85546875" style="144" customWidth="1"/>
    <col min="16052" max="16052" width="3.42578125" style="144" customWidth="1"/>
    <col min="16053" max="16053" width="9.140625" style="144"/>
    <col min="16054" max="16054" width="2.85546875" style="144" customWidth="1"/>
    <col min="16055" max="16055" width="3.28515625" style="144" customWidth="1"/>
    <col min="16056" max="16056" width="9.140625" style="144"/>
    <col min="16057" max="16057" width="2.85546875" style="144" customWidth="1"/>
    <col min="16058" max="16058" width="3.140625" style="144" customWidth="1"/>
    <col min="16059" max="16059" width="9.140625" style="144"/>
    <col min="16060" max="16060" width="2.85546875" style="144" customWidth="1"/>
    <col min="16061" max="16061" width="3.140625" style="144" customWidth="1"/>
    <col min="16062" max="16062" width="9.140625" style="144"/>
    <col min="16063" max="16063" width="2.85546875" style="144" customWidth="1"/>
    <col min="16064" max="16064" width="3.140625" style="144" customWidth="1"/>
    <col min="16065" max="16065" width="9.140625" style="144"/>
    <col min="16066" max="16066" width="2.85546875" style="144" customWidth="1"/>
    <col min="16067" max="16067" width="3.28515625" style="144" customWidth="1"/>
    <col min="16068" max="16068" width="9.140625" style="144"/>
    <col min="16069" max="16069" width="3.5703125" style="144" customWidth="1"/>
    <col min="16070" max="16070" width="3.7109375" style="144" customWidth="1"/>
    <col min="16071" max="16072" width="9.140625" style="144"/>
    <col min="16073" max="16073" width="35.140625" style="144" customWidth="1"/>
    <col min="16074" max="16384" width="9.140625" style="144"/>
  </cols>
  <sheetData>
    <row r="1" spans="1:19" s="159" customFormat="1" ht="13.5" thickBot="1" x14ac:dyDescent="0.25">
      <c r="A1" s="129"/>
      <c r="B1" s="131"/>
      <c r="C1" s="123"/>
      <c r="D1" s="123"/>
      <c r="E1" s="123"/>
      <c r="F1" s="123"/>
      <c r="G1" s="158"/>
      <c r="H1" s="123"/>
      <c r="I1" s="123"/>
      <c r="J1" s="123"/>
      <c r="K1" s="158"/>
      <c r="L1" s="123"/>
      <c r="M1" s="123"/>
      <c r="N1" s="123"/>
      <c r="O1" s="123"/>
      <c r="P1" s="123"/>
      <c r="Q1" s="123"/>
      <c r="R1" s="123"/>
      <c r="S1" s="123"/>
    </row>
    <row r="2" spans="1:19" ht="12.75" customHeight="1" x14ac:dyDescent="0.2">
      <c r="D2" s="280" t="s">
        <v>161</v>
      </c>
      <c r="E2" s="281"/>
      <c r="F2" s="281"/>
      <c r="G2" s="281"/>
      <c r="H2" s="281"/>
      <c r="I2" s="281"/>
      <c r="J2" s="281"/>
      <c r="K2" s="282"/>
    </row>
    <row r="3" spans="1:19" ht="12.75" customHeight="1" thickBot="1" x14ac:dyDescent="0.25">
      <c r="D3" s="283"/>
      <c r="E3" s="284"/>
      <c r="F3" s="284"/>
      <c r="G3" s="284"/>
      <c r="H3" s="284"/>
      <c r="I3" s="284"/>
      <c r="J3" s="284"/>
      <c r="K3" s="285"/>
    </row>
    <row r="4" spans="1:19" x14ac:dyDescent="0.2">
      <c r="A4" s="123"/>
      <c r="B4" s="123"/>
      <c r="G4" s="123"/>
      <c r="K4" s="123"/>
    </row>
    <row r="5" spans="1:19" x14ac:dyDescent="0.2">
      <c r="A5" s="286" t="s">
        <v>38</v>
      </c>
      <c r="B5" s="286"/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</row>
    <row r="6" spans="1:19" x14ac:dyDescent="0.2">
      <c r="A6" s="287" t="s">
        <v>139</v>
      </c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</row>
    <row r="7" spans="1:19" ht="58.5" customHeight="1" x14ac:dyDescent="0.2">
      <c r="A7" s="213" t="s">
        <v>39</v>
      </c>
      <c r="B7" s="214"/>
      <c r="C7" s="217" t="s">
        <v>85</v>
      </c>
      <c r="D7" s="218"/>
      <c r="E7" s="219" t="s">
        <v>86</v>
      </c>
      <c r="F7" s="220"/>
      <c r="G7" s="221" t="s">
        <v>186</v>
      </c>
      <c r="H7" s="222"/>
      <c r="I7" s="223" t="s">
        <v>187</v>
      </c>
      <c r="J7" s="224"/>
      <c r="K7" s="225" t="s">
        <v>88</v>
      </c>
      <c r="L7" s="225"/>
      <c r="M7" s="226" t="s">
        <v>89</v>
      </c>
      <c r="N7" s="227"/>
    </row>
    <row r="8" spans="1:19" x14ac:dyDescent="0.2">
      <c r="A8" s="215"/>
      <c r="B8" s="216"/>
      <c r="C8" s="67" t="s">
        <v>40</v>
      </c>
      <c r="D8" s="67" t="s">
        <v>41</v>
      </c>
      <c r="E8" s="67" t="s">
        <v>40</v>
      </c>
      <c r="F8" s="67" t="s">
        <v>41</v>
      </c>
      <c r="G8" s="67" t="s">
        <v>40</v>
      </c>
      <c r="H8" s="67" t="s">
        <v>41</v>
      </c>
      <c r="I8" s="67" t="s">
        <v>40</v>
      </c>
      <c r="J8" s="67" t="s">
        <v>41</v>
      </c>
      <c r="K8" s="67" t="s">
        <v>40</v>
      </c>
      <c r="L8" s="67" t="s">
        <v>41</v>
      </c>
      <c r="M8" s="67" t="s">
        <v>40</v>
      </c>
      <c r="N8" s="67" t="s">
        <v>41</v>
      </c>
    </row>
    <row r="9" spans="1:19" hidden="1" x14ac:dyDescent="0.2">
      <c r="A9" s="208" t="s">
        <v>42</v>
      </c>
      <c r="B9" s="208">
        <v>1</v>
      </c>
      <c r="C9" s="59">
        <v>13100</v>
      </c>
      <c r="D9" s="59">
        <v>15600</v>
      </c>
      <c r="E9" s="59">
        <v>13100</v>
      </c>
      <c r="F9" s="59">
        <v>15600</v>
      </c>
      <c r="G9" s="59">
        <v>13100</v>
      </c>
      <c r="H9" s="59">
        <v>15600</v>
      </c>
      <c r="I9" s="59">
        <v>13100</v>
      </c>
      <c r="J9" s="59">
        <v>15600</v>
      </c>
      <c r="K9" s="59">
        <v>13100</v>
      </c>
      <c r="L9" s="59">
        <v>15600</v>
      </c>
      <c r="M9" s="59">
        <v>13100</v>
      </c>
      <c r="N9" s="59">
        <v>15600</v>
      </c>
    </row>
    <row r="10" spans="1:19" hidden="1" x14ac:dyDescent="0.2">
      <c r="A10" s="208" t="s">
        <v>43</v>
      </c>
      <c r="B10" s="208">
        <v>2</v>
      </c>
      <c r="C10" s="59">
        <v>13100</v>
      </c>
      <c r="D10" s="59">
        <v>15600</v>
      </c>
      <c r="E10" s="59">
        <v>13100</v>
      </c>
      <c r="F10" s="59">
        <v>15600</v>
      </c>
      <c r="G10" s="59">
        <v>13100</v>
      </c>
      <c r="H10" s="59">
        <v>15600</v>
      </c>
      <c r="I10" s="59">
        <v>13100</v>
      </c>
      <c r="J10" s="59">
        <v>15600</v>
      </c>
      <c r="K10" s="59">
        <v>13100</v>
      </c>
      <c r="L10" s="59">
        <v>15600</v>
      </c>
      <c r="M10" s="59">
        <v>13100</v>
      </c>
      <c r="N10" s="59">
        <v>15600</v>
      </c>
    </row>
    <row r="11" spans="1:19" hidden="1" x14ac:dyDescent="0.2">
      <c r="A11" s="208" t="s">
        <v>44</v>
      </c>
      <c r="B11" s="208">
        <v>3</v>
      </c>
      <c r="C11" s="59">
        <v>13100</v>
      </c>
      <c r="D11" s="59">
        <v>15600</v>
      </c>
      <c r="E11" s="59">
        <v>13100</v>
      </c>
      <c r="F11" s="59">
        <v>15600</v>
      </c>
      <c r="G11" s="59">
        <v>13100</v>
      </c>
      <c r="H11" s="59">
        <v>15600</v>
      </c>
      <c r="I11" s="59">
        <v>13100</v>
      </c>
      <c r="J11" s="59">
        <v>15600</v>
      </c>
      <c r="K11" s="59">
        <v>13100</v>
      </c>
      <c r="L11" s="59">
        <v>15600</v>
      </c>
      <c r="M11" s="59">
        <v>13100</v>
      </c>
      <c r="N11" s="59">
        <v>15600</v>
      </c>
    </row>
    <row r="12" spans="1:19" hidden="1" x14ac:dyDescent="0.2">
      <c r="A12" s="208" t="s">
        <v>45</v>
      </c>
      <c r="B12" s="208">
        <v>4</v>
      </c>
      <c r="C12" s="59">
        <v>13100</v>
      </c>
      <c r="D12" s="59">
        <v>15600</v>
      </c>
      <c r="E12" s="59">
        <v>13100</v>
      </c>
      <c r="F12" s="59">
        <v>15600</v>
      </c>
      <c r="G12" s="59">
        <v>13100</v>
      </c>
      <c r="H12" s="59">
        <v>15600</v>
      </c>
      <c r="I12" s="59">
        <v>13100</v>
      </c>
      <c r="J12" s="59">
        <v>15600</v>
      </c>
      <c r="K12" s="59">
        <v>13100</v>
      </c>
      <c r="L12" s="59">
        <v>15600</v>
      </c>
      <c r="M12" s="59">
        <v>13100</v>
      </c>
      <c r="N12" s="59">
        <v>15600</v>
      </c>
    </row>
    <row r="13" spans="1:19" hidden="1" x14ac:dyDescent="0.2">
      <c r="A13" s="208" t="s">
        <v>46</v>
      </c>
      <c r="B13" s="208">
        <v>5</v>
      </c>
      <c r="C13" s="59">
        <v>13100</v>
      </c>
      <c r="D13" s="59">
        <v>15600</v>
      </c>
      <c r="E13" s="59">
        <v>13100</v>
      </c>
      <c r="F13" s="59">
        <v>15600</v>
      </c>
      <c r="G13" s="59">
        <v>13100</v>
      </c>
      <c r="H13" s="59">
        <v>15600</v>
      </c>
      <c r="I13" s="59">
        <v>13100</v>
      </c>
      <c r="J13" s="59">
        <v>15600</v>
      </c>
      <c r="K13" s="59">
        <v>13100</v>
      </c>
      <c r="L13" s="59">
        <v>15600</v>
      </c>
      <c r="M13" s="59">
        <v>13100</v>
      </c>
      <c r="N13" s="59">
        <v>15600</v>
      </c>
    </row>
    <row r="14" spans="1:19" hidden="1" x14ac:dyDescent="0.2">
      <c r="A14" s="208" t="s">
        <v>47</v>
      </c>
      <c r="B14" s="208">
        <v>6</v>
      </c>
      <c r="C14" s="59">
        <v>13100</v>
      </c>
      <c r="D14" s="59">
        <v>15600</v>
      </c>
      <c r="E14" s="59">
        <v>13100</v>
      </c>
      <c r="F14" s="59">
        <v>15600</v>
      </c>
      <c r="G14" s="59">
        <v>13100</v>
      </c>
      <c r="H14" s="59">
        <v>15600</v>
      </c>
      <c r="I14" s="59">
        <v>13100</v>
      </c>
      <c r="J14" s="59">
        <v>15600</v>
      </c>
      <c r="K14" s="59">
        <v>13100</v>
      </c>
      <c r="L14" s="59">
        <v>15600</v>
      </c>
      <c r="M14" s="59">
        <v>13100</v>
      </c>
      <c r="N14" s="59">
        <v>15600</v>
      </c>
    </row>
    <row r="15" spans="1:19" hidden="1" x14ac:dyDescent="0.2">
      <c r="A15" s="208" t="s">
        <v>48</v>
      </c>
      <c r="B15" s="208">
        <v>7</v>
      </c>
      <c r="C15" s="59">
        <v>14200</v>
      </c>
      <c r="D15" s="59">
        <v>16700</v>
      </c>
      <c r="E15" s="59">
        <v>14200</v>
      </c>
      <c r="F15" s="59">
        <v>16700</v>
      </c>
      <c r="G15" s="59">
        <v>14200</v>
      </c>
      <c r="H15" s="59">
        <v>16700</v>
      </c>
      <c r="I15" s="59">
        <v>14200</v>
      </c>
      <c r="J15" s="59">
        <v>16700</v>
      </c>
      <c r="K15" s="59">
        <v>14200</v>
      </c>
      <c r="L15" s="59">
        <v>16700</v>
      </c>
      <c r="M15" s="59">
        <v>14200</v>
      </c>
      <c r="N15" s="59">
        <v>16700</v>
      </c>
    </row>
    <row r="16" spans="1:19" hidden="1" x14ac:dyDescent="0.2">
      <c r="A16" s="208" t="s">
        <v>42</v>
      </c>
      <c r="B16" s="208">
        <v>8</v>
      </c>
      <c r="C16" s="59">
        <v>14200</v>
      </c>
      <c r="D16" s="59">
        <v>16700</v>
      </c>
      <c r="E16" s="59">
        <v>14200</v>
      </c>
      <c r="F16" s="59">
        <v>16700</v>
      </c>
      <c r="G16" s="59">
        <v>14200</v>
      </c>
      <c r="H16" s="59">
        <v>16700</v>
      </c>
      <c r="I16" s="59">
        <v>14200</v>
      </c>
      <c r="J16" s="59">
        <v>16700</v>
      </c>
      <c r="K16" s="59">
        <v>14200</v>
      </c>
      <c r="L16" s="59">
        <v>16700</v>
      </c>
      <c r="M16" s="59">
        <v>14200</v>
      </c>
      <c r="N16" s="59">
        <v>16700</v>
      </c>
    </row>
    <row r="17" spans="1:14" hidden="1" x14ac:dyDescent="0.2">
      <c r="A17" s="208" t="s">
        <v>43</v>
      </c>
      <c r="B17" s="208">
        <v>9</v>
      </c>
      <c r="C17" s="59">
        <v>14200</v>
      </c>
      <c r="D17" s="59">
        <v>16700</v>
      </c>
      <c r="E17" s="59">
        <v>14200</v>
      </c>
      <c r="F17" s="59">
        <v>16700</v>
      </c>
      <c r="G17" s="59">
        <v>14200</v>
      </c>
      <c r="H17" s="59">
        <v>16700</v>
      </c>
      <c r="I17" s="59">
        <v>14200</v>
      </c>
      <c r="J17" s="59">
        <v>16700</v>
      </c>
      <c r="K17" s="59">
        <v>14200</v>
      </c>
      <c r="L17" s="59">
        <v>16700</v>
      </c>
      <c r="M17" s="59">
        <v>14200</v>
      </c>
      <c r="N17" s="59">
        <v>16700</v>
      </c>
    </row>
    <row r="18" spans="1:14" hidden="1" x14ac:dyDescent="0.2">
      <c r="A18" s="208" t="s">
        <v>44</v>
      </c>
      <c r="B18" s="208">
        <v>10</v>
      </c>
      <c r="C18" s="59">
        <v>14200</v>
      </c>
      <c r="D18" s="59">
        <v>16700</v>
      </c>
      <c r="E18" s="59">
        <v>14200</v>
      </c>
      <c r="F18" s="59">
        <v>16700</v>
      </c>
      <c r="G18" s="59">
        <v>14200</v>
      </c>
      <c r="H18" s="59">
        <v>16700</v>
      </c>
      <c r="I18" s="59">
        <v>14200</v>
      </c>
      <c r="J18" s="59">
        <v>16700</v>
      </c>
      <c r="K18" s="59">
        <v>14200</v>
      </c>
      <c r="L18" s="59">
        <v>16700</v>
      </c>
      <c r="M18" s="59">
        <v>14200</v>
      </c>
      <c r="N18" s="59">
        <v>16700</v>
      </c>
    </row>
    <row r="19" spans="1:14" hidden="1" x14ac:dyDescent="0.2">
      <c r="A19" s="208" t="s">
        <v>45</v>
      </c>
      <c r="B19" s="208">
        <v>11</v>
      </c>
      <c r="C19" s="59">
        <v>14200</v>
      </c>
      <c r="D19" s="59">
        <v>16700</v>
      </c>
      <c r="E19" s="59">
        <v>14200</v>
      </c>
      <c r="F19" s="59">
        <v>16700</v>
      </c>
      <c r="G19" s="59">
        <v>14200</v>
      </c>
      <c r="H19" s="59">
        <v>16700</v>
      </c>
      <c r="I19" s="59">
        <v>14200</v>
      </c>
      <c r="J19" s="59">
        <v>16700</v>
      </c>
      <c r="K19" s="59">
        <v>14200</v>
      </c>
      <c r="L19" s="59">
        <v>16700</v>
      </c>
      <c r="M19" s="59">
        <v>14200</v>
      </c>
      <c r="N19" s="59">
        <v>16700</v>
      </c>
    </row>
    <row r="20" spans="1:14" hidden="1" x14ac:dyDescent="0.2">
      <c r="A20" s="208" t="s">
        <v>46</v>
      </c>
      <c r="B20" s="208">
        <v>12</v>
      </c>
      <c r="C20" s="59">
        <v>14200</v>
      </c>
      <c r="D20" s="59">
        <v>16700</v>
      </c>
      <c r="E20" s="59">
        <v>14200</v>
      </c>
      <c r="F20" s="59">
        <v>16700</v>
      </c>
      <c r="G20" s="59">
        <v>14200</v>
      </c>
      <c r="H20" s="59">
        <v>16700</v>
      </c>
      <c r="I20" s="59">
        <v>14200</v>
      </c>
      <c r="J20" s="59">
        <v>16700</v>
      </c>
      <c r="K20" s="59">
        <v>14200</v>
      </c>
      <c r="L20" s="59">
        <v>16700</v>
      </c>
      <c r="M20" s="59">
        <v>14200</v>
      </c>
      <c r="N20" s="59">
        <v>16700</v>
      </c>
    </row>
    <row r="21" spans="1:14" hidden="1" x14ac:dyDescent="0.2">
      <c r="A21" s="208" t="s">
        <v>47</v>
      </c>
      <c r="B21" s="208">
        <v>13</v>
      </c>
      <c r="C21" s="59">
        <v>14200</v>
      </c>
      <c r="D21" s="59">
        <v>16700</v>
      </c>
      <c r="E21" s="59">
        <v>14200</v>
      </c>
      <c r="F21" s="59">
        <v>16700</v>
      </c>
      <c r="G21" s="59">
        <v>14200</v>
      </c>
      <c r="H21" s="59">
        <v>16700</v>
      </c>
      <c r="I21" s="59">
        <v>14200</v>
      </c>
      <c r="J21" s="59">
        <v>16700</v>
      </c>
      <c r="K21" s="59">
        <v>14200</v>
      </c>
      <c r="L21" s="59">
        <v>16700</v>
      </c>
      <c r="M21" s="59">
        <v>14200</v>
      </c>
      <c r="N21" s="59">
        <v>16700</v>
      </c>
    </row>
    <row r="22" spans="1:14" hidden="1" x14ac:dyDescent="0.2">
      <c r="A22" s="208" t="s">
        <v>48</v>
      </c>
      <c r="B22" s="208">
        <v>14</v>
      </c>
      <c r="C22" s="59">
        <v>13100</v>
      </c>
      <c r="D22" s="59">
        <v>15600</v>
      </c>
      <c r="E22" s="59">
        <v>13100</v>
      </c>
      <c r="F22" s="59">
        <v>15600</v>
      </c>
      <c r="G22" s="59">
        <v>13100</v>
      </c>
      <c r="H22" s="59">
        <v>15600</v>
      </c>
      <c r="I22" s="59">
        <v>13100</v>
      </c>
      <c r="J22" s="59">
        <v>15600</v>
      </c>
      <c r="K22" s="59">
        <v>13100</v>
      </c>
      <c r="L22" s="59">
        <v>15600</v>
      </c>
      <c r="M22" s="59">
        <v>13100</v>
      </c>
      <c r="N22" s="59">
        <v>15600</v>
      </c>
    </row>
    <row r="23" spans="1:14" hidden="1" x14ac:dyDescent="0.2">
      <c r="A23" s="208" t="s">
        <v>42</v>
      </c>
      <c r="B23" s="208">
        <v>15</v>
      </c>
      <c r="C23" s="59">
        <v>13100</v>
      </c>
      <c r="D23" s="59">
        <v>15600</v>
      </c>
      <c r="E23" s="59">
        <v>13100</v>
      </c>
      <c r="F23" s="59">
        <v>15600</v>
      </c>
      <c r="G23" s="59">
        <v>13100</v>
      </c>
      <c r="H23" s="59">
        <v>15600</v>
      </c>
      <c r="I23" s="59">
        <v>13100</v>
      </c>
      <c r="J23" s="59">
        <v>15600</v>
      </c>
      <c r="K23" s="59">
        <v>13100</v>
      </c>
      <c r="L23" s="59">
        <v>15600</v>
      </c>
      <c r="M23" s="59">
        <v>13100</v>
      </c>
      <c r="N23" s="59">
        <v>15600</v>
      </c>
    </row>
    <row r="24" spans="1:14" hidden="1" x14ac:dyDescent="0.2">
      <c r="A24" s="208" t="s">
        <v>43</v>
      </c>
      <c r="B24" s="208">
        <v>16</v>
      </c>
      <c r="C24" s="59">
        <v>13100</v>
      </c>
      <c r="D24" s="59">
        <v>15600</v>
      </c>
      <c r="E24" s="59">
        <v>13100</v>
      </c>
      <c r="F24" s="59">
        <v>15600</v>
      </c>
      <c r="G24" s="59">
        <v>13100</v>
      </c>
      <c r="H24" s="59">
        <v>15600</v>
      </c>
      <c r="I24" s="59">
        <v>13100</v>
      </c>
      <c r="J24" s="59">
        <v>15600</v>
      </c>
      <c r="K24" s="59">
        <v>13100</v>
      </c>
      <c r="L24" s="59">
        <v>15600</v>
      </c>
      <c r="M24" s="59">
        <v>13100</v>
      </c>
      <c r="N24" s="59">
        <v>15600</v>
      </c>
    </row>
    <row r="25" spans="1:14" hidden="1" x14ac:dyDescent="0.2">
      <c r="A25" s="208" t="s">
        <v>44</v>
      </c>
      <c r="B25" s="208">
        <v>17</v>
      </c>
      <c r="C25" s="59">
        <v>13100</v>
      </c>
      <c r="D25" s="59">
        <v>15600</v>
      </c>
      <c r="E25" s="59">
        <v>13100</v>
      </c>
      <c r="F25" s="59">
        <v>15600</v>
      </c>
      <c r="G25" s="59">
        <v>13100</v>
      </c>
      <c r="H25" s="59">
        <v>15600</v>
      </c>
      <c r="I25" s="59">
        <v>13100</v>
      </c>
      <c r="J25" s="59">
        <v>15600</v>
      </c>
      <c r="K25" s="59">
        <v>13100</v>
      </c>
      <c r="L25" s="59">
        <v>15600</v>
      </c>
      <c r="M25" s="59">
        <v>13100</v>
      </c>
      <c r="N25" s="59">
        <v>15600</v>
      </c>
    </row>
    <row r="26" spans="1:14" hidden="1" x14ac:dyDescent="0.2">
      <c r="A26" s="208" t="s">
        <v>45</v>
      </c>
      <c r="B26" s="208">
        <v>18</v>
      </c>
      <c r="C26" s="59">
        <v>13100</v>
      </c>
      <c r="D26" s="59">
        <v>15600</v>
      </c>
      <c r="E26" s="59">
        <v>13100</v>
      </c>
      <c r="F26" s="59">
        <v>15600</v>
      </c>
      <c r="G26" s="59">
        <v>13100</v>
      </c>
      <c r="H26" s="59">
        <v>15600</v>
      </c>
      <c r="I26" s="59">
        <v>13100</v>
      </c>
      <c r="J26" s="59">
        <v>15600</v>
      </c>
      <c r="K26" s="59">
        <v>13100</v>
      </c>
      <c r="L26" s="59">
        <v>15600</v>
      </c>
      <c r="M26" s="59">
        <v>13100</v>
      </c>
      <c r="N26" s="59">
        <v>15600</v>
      </c>
    </row>
    <row r="27" spans="1:14" hidden="1" x14ac:dyDescent="0.2">
      <c r="A27" s="208" t="s">
        <v>46</v>
      </c>
      <c r="B27" s="208">
        <v>19</v>
      </c>
      <c r="C27" s="59">
        <v>13100</v>
      </c>
      <c r="D27" s="59">
        <v>15600</v>
      </c>
      <c r="E27" s="59">
        <v>13100</v>
      </c>
      <c r="F27" s="59">
        <v>15600</v>
      </c>
      <c r="G27" s="59">
        <v>13100</v>
      </c>
      <c r="H27" s="59">
        <v>15600</v>
      </c>
      <c r="I27" s="59">
        <v>13100</v>
      </c>
      <c r="J27" s="59">
        <v>15600</v>
      </c>
      <c r="K27" s="59">
        <v>13100</v>
      </c>
      <c r="L27" s="59">
        <v>15600</v>
      </c>
      <c r="M27" s="59">
        <v>13100</v>
      </c>
      <c r="N27" s="59">
        <v>15600</v>
      </c>
    </row>
    <row r="28" spans="1:14" hidden="1" x14ac:dyDescent="0.2">
      <c r="A28" s="208" t="s">
        <v>47</v>
      </c>
      <c r="B28" s="208">
        <v>20</v>
      </c>
      <c r="C28" s="59">
        <v>13100</v>
      </c>
      <c r="D28" s="59">
        <v>15600</v>
      </c>
      <c r="E28" s="59">
        <v>13100</v>
      </c>
      <c r="F28" s="59">
        <v>15600</v>
      </c>
      <c r="G28" s="59">
        <v>13100</v>
      </c>
      <c r="H28" s="59">
        <v>15600</v>
      </c>
      <c r="I28" s="59">
        <v>13100</v>
      </c>
      <c r="J28" s="59">
        <v>15600</v>
      </c>
      <c r="K28" s="59">
        <v>13100</v>
      </c>
      <c r="L28" s="59">
        <v>15600</v>
      </c>
      <c r="M28" s="59">
        <v>13100</v>
      </c>
      <c r="N28" s="59">
        <v>15600</v>
      </c>
    </row>
    <row r="29" spans="1:14" hidden="1" x14ac:dyDescent="0.2">
      <c r="A29" s="208" t="s">
        <v>48</v>
      </c>
      <c r="B29" s="208">
        <v>21</v>
      </c>
      <c r="C29" s="59">
        <v>13100</v>
      </c>
      <c r="D29" s="59">
        <v>15600</v>
      </c>
      <c r="E29" s="59">
        <v>13100</v>
      </c>
      <c r="F29" s="59">
        <v>15600</v>
      </c>
      <c r="G29" s="59">
        <v>13100</v>
      </c>
      <c r="H29" s="59">
        <v>15600</v>
      </c>
      <c r="I29" s="59">
        <v>13100</v>
      </c>
      <c r="J29" s="59">
        <v>15600</v>
      </c>
      <c r="K29" s="59">
        <v>13100</v>
      </c>
      <c r="L29" s="59">
        <v>15600</v>
      </c>
      <c r="M29" s="59">
        <v>13100</v>
      </c>
      <c r="N29" s="59">
        <v>15600</v>
      </c>
    </row>
    <row r="30" spans="1:14" hidden="1" x14ac:dyDescent="0.2">
      <c r="A30" s="208" t="s">
        <v>42</v>
      </c>
      <c r="B30" s="208">
        <v>22</v>
      </c>
      <c r="C30" s="59">
        <v>13100</v>
      </c>
      <c r="D30" s="59">
        <v>15600</v>
      </c>
      <c r="E30" s="59">
        <v>13100</v>
      </c>
      <c r="F30" s="59">
        <v>15600</v>
      </c>
      <c r="G30" s="59">
        <v>13100</v>
      </c>
      <c r="H30" s="59">
        <v>15600</v>
      </c>
      <c r="I30" s="59">
        <v>13100</v>
      </c>
      <c r="J30" s="59">
        <v>15600</v>
      </c>
      <c r="K30" s="59">
        <v>13100</v>
      </c>
      <c r="L30" s="59">
        <v>15600</v>
      </c>
      <c r="M30" s="59">
        <v>13100</v>
      </c>
      <c r="N30" s="59">
        <v>15600</v>
      </c>
    </row>
    <row r="31" spans="1:14" hidden="1" x14ac:dyDescent="0.2">
      <c r="A31" s="208" t="s">
        <v>43</v>
      </c>
      <c r="B31" s="208">
        <v>23</v>
      </c>
      <c r="C31" s="59">
        <v>13100</v>
      </c>
      <c r="D31" s="59">
        <v>15600</v>
      </c>
      <c r="E31" s="59">
        <v>13100</v>
      </c>
      <c r="F31" s="59">
        <v>15600</v>
      </c>
      <c r="G31" s="59">
        <v>13100</v>
      </c>
      <c r="H31" s="59">
        <v>15600</v>
      </c>
      <c r="I31" s="59">
        <v>13100</v>
      </c>
      <c r="J31" s="59">
        <v>15600</v>
      </c>
      <c r="K31" s="59">
        <v>13100</v>
      </c>
      <c r="L31" s="59">
        <v>15600</v>
      </c>
      <c r="M31" s="59">
        <v>13100</v>
      </c>
      <c r="N31" s="59">
        <v>15600</v>
      </c>
    </row>
    <row r="32" spans="1:14" hidden="1" x14ac:dyDescent="0.2">
      <c r="A32" s="208" t="s">
        <v>44</v>
      </c>
      <c r="B32" s="208">
        <v>24</v>
      </c>
      <c r="C32" s="59">
        <v>13100</v>
      </c>
      <c r="D32" s="59">
        <v>15600</v>
      </c>
      <c r="E32" s="59">
        <v>13100</v>
      </c>
      <c r="F32" s="59">
        <v>15600</v>
      </c>
      <c r="G32" s="59">
        <v>13100</v>
      </c>
      <c r="H32" s="59">
        <v>15600</v>
      </c>
      <c r="I32" s="59">
        <v>13100</v>
      </c>
      <c r="J32" s="59">
        <v>15600</v>
      </c>
      <c r="K32" s="59">
        <v>13100</v>
      </c>
      <c r="L32" s="59">
        <v>15600</v>
      </c>
      <c r="M32" s="59">
        <v>13100</v>
      </c>
      <c r="N32" s="59">
        <v>15600</v>
      </c>
    </row>
    <row r="33" spans="1:19" hidden="1" x14ac:dyDescent="0.2">
      <c r="A33" s="208" t="s">
        <v>45</v>
      </c>
      <c r="B33" s="208">
        <v>25</v>
      </c>
      <c r="C33" s="59">
        <v>13100</v>
      </c>
      <c r="D33" s="59">
        <v>15600</v>
      </c>
      <c r="E33" s="59">
        <v>13100</v>
      </c>
      <c r="F33" s="59">
        <v>15600</v>
      </c>
      <c r="G33" s="59">
        <v>13100</v>
      </c>
      <c r="H33" s="59">
        <v>15600</v>
      </c>
      <c r="I33" s="59">
        <v>13100</v>
      </c>
      <c r="J33" s="59">
        <v>15600</v>
      </c>
      <c r="K33" s="59">
        <v>13100</v>
      </c>
      <c r="L33" s="59">
        <v>15600</v>
      </c>
      <c r="M33" s="59">
        <v>13100</v>
      </c>
      <c r="N33" s="59">
        <v>15600</v>
      </c>
    </row>
    <row r="34" spans="1:19" hidden="1" x14ac:dyDescent="0.2">
      <c r="A34" s="208" t="s">
        <v>46</v>
      </c>
      <c r="B34" s="208">
        <v>26</v>
      </c>
      <c r="C34" s="59">
        <v>16100</v>
      </c>
      <c r="D34" s="59">
        <v>18700</v>
      </c>
      <c r="E34" s="59">
        <v>17900</v>
      </c>
      <c r="F34" s="59">
        <v>20500</v>
      </c>
      <c r="G34" s="59">
        <v>16100</v>
      </c>
      <c r="H34" s="59">
        <v>18700</v>
      </c>
      <c r="I34" s="59">
        <v>17900</v>
      </c>
      <c r="J34" s="59">
        <v>20500</v>
      </c>
      <c r="K34" s="59">
        <v>16100</v>
      </c>
      <c r="L34" s="59">
        <v>18700</v>
      </c>
      <c r="M34" s="59">
        <v>17900</v>
      </c>
      <c r="N34" s="59">
        <v>20500</v>
      </c>
    </row>
    <row r="35" spans="1:19" hidden="1" x14ac:dyDescent="0.2">
      <c r="A35" s="208" t="s">
        <v>47</v>
      </c>
      <c r="B35" s="208">
        <v>27</v>
      </c>
      <c r="C35" s="59">
        <v>16100</v>
      </c>
      <c r="D35" s="59">
        <v>18700</v>
      </c>
      <c r="E35" s="59">
        <v>17900</v>
      </c>
      <c r="F35" s="59">
        <v>20500</v>
      </c>
      <c r="G35" s="59">
        <v>16100</v>
      </c>
      <c r="H35" s="59">
        <v>18700</v>
      </c>
      <c r="I35" s="59">
        <v>17900</v>
      </c>
      <c r="J35" s="59">
        <v>20500</v>
      </c>
      <c r="K35" s="59">
        <v>16100</v>
      </c>
      <c r="L35" s="59">
        <v>18700</v>
      </c>
      <c r="M35" s="59">
        <v>17900</v>
      </c>
      <c r="N35" s="59">
        <v>20500</v>
      </c>
    </row>
    <row r="36" spans="1:19" hidden="1" x14ac:dyDescent="0.2">
      <c r="A36" s="208" t="s">
        <v>48</v>
      </c>
      <c r="B36" s="208">
        <v>28</v>
      </c>
      <c r="C36" s="59">
        <v>16100</v>
      </c>
      <c r="D36" s="59">
        <v>18700</v>
      </c>
      <c r="E36" s="59">
        <v>17900</v>
      </c>
      <c r="F36" s="59">
        <v>20500</v>
      </c>
      <c r="G36" s="59">
        <v>16100</v>
      </c>
      <c r="H36" s="59">
        <v>18700</v>
      </c>
      <c r="I36" s="59">
        <v>17900</v>
      </c>
      <c r="J36" s="59">
        <v>20500</v>
      </c>
      <c r="K36" s="59">
        <v>16100</v>
      </c>
      <c r="L36" s="59">
        <v>18700</v>
      </c>
      <c r="M36" s="59">
        <v>17900</v>
      </c>
      <c r="N36" s="59">
        <v>20500</v>
      </c>
    </row>
    <row r="37" spans="1:19" hidden="1" x14ac:dyDescent="0.2">
      <c r="A37" s="208" t="s">
        <v>42</v>
      </c>
      <c r="B37" s="208">
        <v>29</v>
      </c>
      <c r="C37" s="59">
        <v>16100</v>
      </c>
      <c r="D37" s="59">
        <v>18700</v>
      </c>
      <c r="E37" s="59">
        <v>17900</v>
      </c>
      <c r="F37" s="59">
        <v>20500</v>
      </c>
      <c r="G37" s="59">
        <v>16100</v>
      </c>
      <c r="H37" s="59">
        <v>18700</v>
      </c>
      <c r="I37" s="59">
        <v>17900</v>
      </c>
      <c r="J37" s="59">
        <v>20500</v>
      </c>
      <c r="K37" s="59">
        <v>16100</v>
      </c>
      <c r="L37" s="59">
        <v>18700</v>
      </c>
      <c r="M37" s="59">
        <v>17900</v>
      </c>
      <c r="N37" s="59">
        <v>20500</v>
      </c>
    </row>
    <row r="38" spans="1:19" x14ac:dyDescent="0.2">
      <c r="A38" s="208" t="s">
        <v>43</v>
      </c>
      <c r="B38" s="208">
        <v>30</v>
      </c>
      <c r="C38" s="59">
        <v>16100</v>
      </c>
      <c r="D38" s="59">
        <v>18700</v>
      </c>
      <c r="E38" s="59">
        <v>17900</v>
      </c>
      <c r="F38" s="59">
        <v>20500</v>
      </c>
      <c r="G38" s="59">
        <v>16100</v>
      </c>
      <c r="H38" s="59">
        <v>18700</v>
      </c>
      <c r="I38" s="59">
        <v>17900</v>
      </c>
      <c r="J38" s="59">
        <v>20500</v>
      </c>
      <c r="K38" s="59">
        <v>16100</v>
      </c>
      <c r="L38" s="59">
        <v>18700</v>
      </c>
      <c r="M38" s="59">
        <v>17900</v>
      </c>
      <c r="N38" s="59">
        <v>20500</v>
      </c>
    </row>
    <row r="39" spans="1:19" x14ac:dyDescent="0.2">
      <c r="A39" s="208" t="s">
        <v>44</v>
      </c>
      <c r="B39" s="208">
        <v>31</v>
      </c>
      <c r="C39" s="59">
        <v>16100</v>
      </c>
      <c r="D39" s="59">
        <v>18700</v>
      </c>
      <c r="E39" s="59">
        <v>17900</v>
      </c>
      <c r="F39" s="59">
        <v>20500</v>
      </c>
      <c r="G39" s="59">
        <v>16100</v>
      </c>
      <c r="H39" s="59">
        <v>18700</v>
      </c>
      <c r="I39" s="59">
        <v>17900</v>
      </c>
      <c r="J39" s="59">
        <v>20500</v>
      </c>
      <c r="K39" s="59">
        <v>16100</v>
      </c>
      <c r="L39" s="59">
        <v>18700</v>
      </c>
      <c r="M39" s="59">
        <v>17900</v>
      </c>
      <c r="N39" s="59">
        <v>20500</v>
      </c>
    </row>
    <row r="40" spans="1:19" s="204" customFormat="1" x14ac:dyDescent="0.2">
      <c r="A40" s="134"/>
      <c r="B40" s="134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23"/>
      <c r="P40" s="123"/>
      <c r="Q40" s="123"/>
      <c r="R40" s="123"/>
      <c r="S40" s="123"/>
    </row>
    <row r="41" spans="1:19" s="204" customFormat="1" x14ac:dyDescent="0.2">
      <c r="A41" s="286" t="s">
        <v>38</v>
      </c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123"/>
      <c r="P41" s="123"/>
      <c r="Q41" s="123"/>
      <c r="R41" s="123"/>
      <c r="S41" s="123"/>
    </row>
    <row r="42" spans="1:19" s="204" customFormat="1" x14ac:dyDescent="0.2">
      <c r="A42" s="287" t="s">
        <v>140</v>
      </c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123"/>
      <c r="P42" s="123"/>
      <c r="Q42" s="123"/>
      <c r="R42" s="123"/>
      <c r="S42" s="123"/>
    </row>
    <row r="43" spans="1:19" s="204" customFormat="1" ht="45.75" customHeight="1" x14ac:dyDescent="0.2">
      <c r="A43" s="213" t="s">
        <v>39</v>
      </c>
      <c r="B43" s="214"/>
      <c r="C43" s="217" t="s">
        <v>85</v>
      </c>
      <c r="D43" s="218"/>
      <c r="E43" s="219" t="s">
        <v>86</v>
      </c>
      <c r="F43" s="220"/>
      <c r="G43" s="221" t="s">
        <v>186</v>
      </c>
      <c r="H43" s="222"/>
      <c r="I43" s="223" t="s">
        <v>187</v>
      </c>
      <c r="J43" s="224"/>
      <c r="K43" s="225" t="s">
        <v>88</v>
      </c>
      <c r="L43" s="225"/>
      <c r="M43" s="226" t="s">
        <v>89</v>
      </c>
      <c r="N43" s="227"/>
      <c r="O43" s="123"/>
      <c r="P43" s="123"/>
      <c r="Q43" s="123"/>
      <c r="R43" s="123"/>
      <c r="S43" s="123"/>
    </row>
    <row r="44" spans="1:19" s="204" customFormat="1" x14ac:dyDescent="0.2">
      <c r="A44" s="215"/>
      <c r="B44" s="216"/>
      <c r="C44" s="67" t="s">
        <v>40</v>
      </c>
      <c r="D44" s="67" t="s">
        <v>41</v>
      </c>
      <c r="E44" s="67" t="s">
        <v>40</v>
      </c>
      <c r="F44" s="67" t="s">
        <v>41</v>
      </c>
      <c r="G44" s="67" t="s">
        <v>40</v>
      </c>
      <c r="H44" s="67" t="s">
        <v>41</v>
      </c>
      <c r="I44" s="67" t="s">
        <v>40</v>
      </c>
      <c r="J44" s="67" t="s">
        <v>41</v>
      </c>
      <c r="K44" s="67" t="s">
        <v>40</v>
      </c>
      <c r="L44" s="67" t="s">
        <v>41</v>
      </c>
      <c r="M44" s="67" t="s">
        <v>40</v>
      </c>
      <c r="N44" s="67" t="s">
        <v>41</v>
      </c>
      <c r="O44" s="123"/>
      <c r="P44" s="123"/>
      <c r="Q44" s="123"/>
      <c r="R44" s="123"/>
      <c r="S44" s="123"/>
    </row>
    <row r="45" spans="1:19" s="204" customFormat="1" x14ac:dyDescent="0.2">
      <c r="A45" s="208" t="s">
        <v>45</v>
      </c>
      <c r="B45" s="208">
        <v>1</v>
      </c>
      <c r="C45" s="59">
        <v>16100</v>
      </c>
      <c r="D45" s="59">
        <v>18700</v>
      </c>
      <c r="E45" s="59">
        <v>17900</v>
      </c>
      <c r="F45" s="59">
        <v>20500</v>
      </c>
      <c r="G45" s="59">
        <v>16100</v>
      </c>
      <c r="H45" s="59">
        <v>18700</v>
      </c>
      <c r="I45" s="59">
        <v>17900</v>
      </c>
      <c r="J45" s="59">
        <v>20500</v>
      </c>
      <c r="K45" s="59">
        <v>16100</v>
      </c>
      <c r="L45" s="59">
        <v>18700</v>
      </c>
      <c r="M45" s="59">
        <v>17900</v>
      </c>
      <c r="N45" s="59">
        <v>20500</v>
      </c>
      <c r="O45" s="123"/>
      <c r="P45" s="123"/>
      <c r="Q45" s="123"/>
      <c r="R45" s="123"/>
      <c r="S45" s="123"/>
    </row>
    <row r="46" spans="1:19" s="204" customFormat="1" x14ac:dyDescent="0.2">
      <c r="A46" s="208" t="s">
        <v>46</v>
      </c>
      <c r="B46" s="208">
        <v>2</v>
      </c>
      <c r="C46" s="59">
        <v>16100</v>
      </c>
      <c r="D46" s="59">
        <v>18700</v>
      </c>
      <c r="E46" s="59">
        <v>17900</v>
      </c>
      <c r="F46" s="59">
        <v>20500</v>
      </c>
      <c r="G46" s="59">
        <v>16100</v>
      </c>
      <c r="H46" s="59">
        <v>18700</v>
      </c>
      <c r="I46" s="59">
        <v>17900</v>
      </c>
      <c r="J46" s="59">
        <v>20500</v>
      </c>
      <c r="K46" s="59">
        <v>16100</v>
      </c>
      <c r="L46" s="59">
        <v>18700</v>
      </c>
      <c r="M46" s="59">
        <v>17900</v>
      </c>
      <c r="N46" s="59">
        <v>20500</v>
      </c>
      <c r="O46" s="123"/>
      <c r="P46" s="123"/>
      <c r="Q46" s="123"/>
      <c r="R46" s="123"/>
      <c r="S46" s="123"/>
    </row>
    <row r="47" spans="1:19" s="204" customFormat="1" x14ac:dyDescent="0.2">
      <c r="A47" s="208" t="s">
        <v>47</v>
      </c>
      <c r="B47" s="208">
        <v>3</v>
      </c>
      <c r="C47" s="59">
        <v>16100</v>
      </c>
      <c r="D47" s="59">
        <v>18700</v>
      </c>
      <c r="E47" s="59">
        <v>17900</v>
      </c>
      <c r="F47" s="59">
        <v>20500</v>
      </c>
      <c r="G47" s="59">
        <v>16100</v>
      </c>
      <c r="H47" s="59">
        <v>18700</v>
      </c>
      <c r="I47" s="59">
        <v>17900</v>
      </c>
      <c r="J47" s="59">
        <v>20500</v>
      </c>
      <c r="K47" s="59">
        <v>16100</v>
      </c>
      <c r="L47" s="59">
        <v>18700</v>
      </c>
      <c r="M47" s="59">
        <v>17900</v>
      </c>
      <c r="N47" s="59">
        <v>20500</v>
      </c>
      <c r="O47" s="123"/>
      <c r="P47" s="123"/>
      <c r="Q47" s="123"/>
      <c r="R47" s="123"/>
      <c r="S47" s="123"/>
    </row>
    <row r="48" spans="1:19" s="204" customFormat="1" x14ac:dyDescent="0.2">
      <c r="A48" s="208" t="s">
        <v>48</v>
      </c>
      <c r="B48" s="208">
        <v>4</v>
      </c>
      <c r="C48" s="59">
        <v>16100</v>
      </c>
      <c r="D48" s="59">
        <v>18700</v>
      </c>
      <c r="E48" s="59">
        <v>17900</v>
      </c>
      <c r="F48" s="59">
        <v>20500</v>
      </c>
      <c r="G48" s="59">
        <v>16100</v>
      </c>
      <c r="H48" s="59">
        <v>18700</v>
      </c>
      <c r="I48" s="59">
        <v>17900</v>
      </c>
      <c r="J48" s="59">
        <v>20500</v>
      </c>
      <c r="K48" s="59">
        <v>16100</v>
      </c>
      <c r="L48" s="59">
        <v>18700</v>
      </c>
      <c r="M48" s="59">
        <v>17900</v>
      </c>
      <c r="N48" s="59">
        <v>20500</v>
      </c>
      <c r="O48" s="123"/>
      <c r="P48" s="123"/>
      <c r="Q48" s="123"/>
      <c r="R48" s="123"/>
      <c r="S48" s="123"/>
    </row>
    <row r="49" spans="1:19" s="204" customFormat="1" x14ac:dyDescent="0.2">
      <c r="A49" s="208" t="s">
        <v>42</v>
      </c>
      <c r="B49" s="208">
        <v>5</v>
      </c>
      <c r="C49" s="59">
        <v>14500</v>
      </c>
      <c r="D49" s="59">
        <v>17100</v>
      </c>
      <c r="E49" s="59">
        <v>16200</v>
      </c>
      <c r="F49" s="59">
        <v>18800</v>
      </c>
      <c r="G49" s="59">
        <v>14500</v>
      </c>
      <c r="H49" s="59">
        <v>17100</v>
      </c>
      <c r="I49" s="59">
        <v>16200</v>
      </c>
      <c r="J49" s="59">
        <v>18800</v>
      </c>
      <c r="K49" s="59">
        <v>14500</v>
      </c>
      <c r="L49" s="59">
        <v>17100</v>
      </c>
      <c r="M49" s="59">
        <v>16200</v>
      </c>
      <c r="N49" s="59">
        <v>18800</v>
      </c>
      <c r="O49" s="123"/>
      <c r="P49" s="123"/>
      <c r="Q49" s="123"/>
      <c r="R49" s="123"/>
      <c r="S49" s="123"/>
    </row>
    <row r="50" spans="1:19" s="204" customFormat="1" x14ac:dyDescent="0.2">
      <c r="A50" s="208" t="s">
        <v>43</v>
      </c>
      <c r="B50" s="208">
        <v>6</v>
      </c>
      <c r="C50" s="59">
        <v>14500</v>
      </c>
      <c r="D50" s="59">
        <v>17100</v>
      </c>
      <c r="E50" s="59">
        <v>16200</v>
      </c>
      <c r="F50" s="59">
        <v>18800</v>
      </c>
      <c r="G50" s="59">
        <v>14500</v>
      </c>
      <c r="H50" s="59">
        <v>17100</v>
      </c>
      <c r="I50" s="59">
        <v>16200</v>
      </c>
      <c r="J50" s="59">
        <v>18800</v>
      </c>
      <c r="K50" s="59">
        <v>14500</v>
      </c>
      <c r="L50" s="59">
        <v>17100</v>
      </c>
      <c r="M50" s="59">
        <v>16200</v>
      </c>
      <c r="N50" s="59">
        <v>18800</v>
      </c>
      <c r="O50" s="123"/>
      <c r="P50" s="123"/>
      <c r="Q50" s="123"/>
      <c r="R50" s="123"/>
      <c r="S50" s="123"/>
    </row>
    <row r="51" spans="1:19" s="204" customFormat="1" x14ac:dyDescent="0.2">
      <c r="A51" s="208" t="s">
        <v>44</v>
      </c>
      <c r="B51" s="208">
        <v>7</v>
      </c>
      <c r="C51" s="59">
        <v>14500</v>
      </c>
      <c r="D51" s="59">
        <v>17100</v>
      </c>
      <c r="E51" s="59">
        <v>16200</v>
      </c>
      <c r="F51" s="59">
        <v>18800</v>
      </c>
      <c r="G51" s="59">
        <v>14500</v>
      </c>
      <c r="H51" s="59">
        <v>17100</v>
      </c>
      <c r="I51" s="59">
        <v>16200</v>
      </c>
      <c r="J51" s="59">
        <v>18800</v>
      </c>
      <c r="K51" s="59">
        <v>14500</v>
      </c>
      <c r="L51" s="59">
        <v>17100</v>
      </c>
      <c r="M51" s="59">
        <v>16200</v>
      </c>
      <c r="N51" s="59">
        <v>18800</v>
      </c>
      <c r="O51" s="123"/>
      <c r="P51" s="123"/>
      <c r="Q51" s="123"/>
      <c r="R51" s="123"/>
      <c r="S51" s="123"/>
    </row>
    <row r="52" spans="1:19" s="204" customFormat="1" x14ac:dyDescent="0.2">
      <c r="A52" s="208" t="s">
        <v>45</v>
      </c>
      <c r="B52" s="208">
        <v>8</v>
      </c>
      <c r="C52" s="59">
        <v>14500</v>
      </c>
      <c r="D52" s="59">
        <v>17100</v>
      </c>
      <c r="E52" s="59">
        <v>16200</v>
      </c>
      <c r="F52" s="59">
        <v>18800</v>
      </c>
      <c r="G52" s="59">
        <v>14500</v>
      </c>
      <c r="H52" s="59">
        <v>17100</v>
      </c>
      <c r="I52" s="59">
        <v>16200</v>
      </c>
      <c r="J52" s="59">
        <v>18800</v>
      </c>
      <c r="K52" s="59">
        <v>14500</v>
      </c>
      <c r="L52" s="59">
        <v>17100</v>
      </c>
      <c r="M52" s="59">
        <v>16200</v>
      </c>
      <c r="N52" s="59">
        <v>18800</v>
      </c>
      <c r="O52" s="123"/>
      <c r="P52" s="123"/>
      <c r="Q52" s="123"/>
      <c r="R52" s="123"/>
      <c r="S52" s="123"/>
    </row>
    <row r="53" spans="1:19" s="204" customFormat="1" x14ac:dyDescent="0.2">
      <c r="A53" s="208" t="s">
        <v>46</v>
      </c>
      <c r="B53" s="208">
        <v>9</v>
      </c>
      <c r="C53" s="59">
        <v>14500</v>
      </c>
      <c r="D53" s="59">
        <v>17100</v>
      </c>
      <c r="E53" s="59">
        <v>16200</v>
      </c>
      <c r="F53" s="59">
        <v>18800</v>
      </c>
      <c r="G53" s="59">
        <v>14500</v>
      </c>
      <c r="H53" s="59">
        <v>17100</v>
      </c>
      <c r="I53" s="59">
        <v>16200</v>
      </c>
      <c r="J53" s="59">
        <v>18800</v>
      </c>
      <c r="K53" s="59">
        <v>14500</v>
      </c>
      <c r="L53" s="59">
        <v>17100</v>
      </c>
      <c r="M53" s="59">
        <v>16200</v>
      </c>
      <c r="N53" s="59">
        <v>18800</v>
      </c>
      <c r="O53" s="123"/>
      <c r="P53" s="123"/>
      <c r="Q53" s="123"/>
      <c r="R53" s="123"/>
      <c r="S53" s="123"/>
    </row>
    <row r="54" spans="1:19" s="204" customFormat="1" x14ac:dyDescent="0.2">
      <c r="A54" s="208" t="s">
        <v>47</v>
      </c>
      <c r="B54" s="208">
        <v>10</v>
      </c>
      <c r="C54" s="59">
        <v>14500</v>
      </c>
      <c r="D54" s="59">
        <v>17100</v>
      </c>
      <c r="E54" s="59">
        <v>16200</v>
      </c>
      <c r="F54" s="59">
        <v>18800</v>
      </c>
      <c r="G54" s="59">
        <v>14500</v>
      </c>
      <c r="H54" s="59">
        <v>17100</v>
      </c>
      <c r="I54" s="59">
        <v>16200</v>
      </c>
      <c r="J54" s="59">
        <v>18800</v>
      </c>
      <c r="K54" s="59">
        <v>14500</v>
      </c>
      <c r="L54" s="59">
        <v>17100</v>
      </c>
      <c r="M54" s="59">
        <v>16200</v>
      </c>
      <c r="N54" s="59">
        <v>18800</v>
      </c>
      <c r="O54" s="123"/>
      <c r="P54" s="123"/>
      <c r="Q54" s="123"/>
      <c r="R54" s="123"/>
      <c r="S54" s="123"/>
    </row>
    <row r="55" spans="1:19" s="204" customFormat="1" x14ac:dyDescent="0.2">
      <c r="A55" s="208" t="s">
        <v>48</v>
      </c>
      <c r="B55" s="208">
        <v>11</v>
      </c>
      <c r="C55" s="59">
        <v>14500</v>
      </c>
      <c r="D55" s="59">
        <v>17100</v>
      </c>
      <c r="E55" s="59">
        <v>16200</v>
      </c>
      <c r="F55" s="59">
        <v>18800</v>
      </c>
      <c r="G55" s="59">
        <v>14500</v>
      </c>
      <c r="H55" s="59">
        <v>17100</v>
      </c>
      <c r="I55" s="59">
        <v>16200</v>
      </c>
      <c r="J55" s="59">
        <v>18800</v>
      </c>
      <c r="K55" s="59">
        <v>14500</v>
      </c>
      <c r="L55" s="59">
        <v>17100</v>
      </c>
      <c r="M55" s="59">
        <v>16200</v>
      </c>
      <c r="N55" s="59">
        <v>18800</v>
      </c>
      <c r="O55" s="123"/>
      <c r="P55" s="123"/>
      <c r="Q55" s="123"/>
      <c r="R55" s="123"/>
      <c r="S55" s="123"/>
    </row>
    <row r="56" spans="1:19" s="204" customFormat="1" x14ac:dyDescent="0.2">
      <c r="A56" s="155" t="s">
        <v>42</v>
      </c>
      <c r="B56" s="155">
        <v>12</v>
      </c>
      <c r="C56" s="59">
        <v>12000</v>
      </c>
      <c r="D56" s="59">
        <v>14600</v>
      </c>
      <c r="E56" s="59">
        <v>13300</v>
      </c>
      <c r="F56" s="59">
        <v>15900</v>
      </c>
      <c r="G56" s="59">
        <v>12000</v>
      </c>
      <c r="H56" s="59">
        <v>14600</v>
      </c>
      <c r="I56" s="59">
        <v>13300</v>
      </c>
      <c r="J56" s="59">
        <v>15900</v>
      </c>
      <c r="K56" s="59">
        <v>12000</v>
      </c>
      <c r="L56" s="59">
        <v>14600</v>
      </c>
      <c r="M56" s="59">
        <v>13300</v>
      </c>
      <c r="N56" s="59">
        <v>15900</v>
      </c>
      <c r="O56" s="123"/>
      <c r="P56" s="123"/>
      <c r="Q56" s="123"/>
      <c r="R56" s="123"/>
      <c r="S56" s="123"/>
    </row>
    <row r="57" spans="1:19" s="204" customFormat="1" x14ac:dyDescent="0.2">
      <c r="A57" s="155" t="s">
        <v>43</v>
      </c>
      <c r="B57" s="155">
        <v>13</v>
      </c>
      <c r="C57" s="59">
        <v>12000</v>
      </c>
      <c r="D57" s="59">
        <v>14600</v>
      </c>
      <c r="E57" s="59">
        <v>13300</v>
      </c>
      <c r="F57" s="59">
        <v>15900</v>
      </c>
      <c r="G57" s="59">
        <v>12000</v>
      </c>
      <c r="H57" s="59">
        <v>14600</v>
      </c>
      <c r="I57" s="59">
        <v>13300</v>
      </c>
      <c r="J57" s="59">
        <v>15900</v>
      </c>
      <c r="K57" s="59">
        <v>12000</v>
      </c>
      <c r="L57" s="59">
        <v>14600</v>
      </c>
      <c r="M57" s="59">
        <v>13300</v>
      </c>
      <c r="N57" s="59">
        <v>15900</v>
      </c>
      <c r="O57" s="123"/>
      <c r="P57" s="123"/>
      <c r="Q57" s="123"/>
      <c r="R57" s="123"/>
      <c r="S57" s="123"/>
    </row>
    <row r="58" spans="1:19" s="204" customFormat="1" x14ac:dyDescent="0.2">
      <c r="A58" s="155" t="s">
        <v>44</v>
      </c>
      <c r="B58" s="155">
        <v>14</v>
      </c>
      <c r="C58" s="59">
        <v>12000</v>
      </c>
      <c r="D58" s="59">
        <v>14600</v>
      </c>
      <c r="E58" s="59">
        <v>13300</v>
      </c>
      <c r="F58" s="59">
        <v>15900</v>
      </c>
      <c r="G58" s="59">
        <v>12000</v>
      </c>
      <c r="H58" s="59">
        <v>14600</v>
      </c>
      <c r="I58" s="59">
        <v>13300</v>
      </c>
      <c r="J58" s="59">
        <v>15900</v>
      </c>
      <c r="K58" s="59">
        <v>12000</v>
      </c>
      <c r="L58" s="59">
        <v>14600</v>
      </c>
      <c r="M58" s="59">
        <v>13300</v>
      </c>
      <c r="N58" s="59">
        <v>15900</v>
      </c>
      <c r="O58" s="123"/>
      <c r="P58" s="123"/>
      <c r="Q58" s="123"/>
      <c r="R58" s="123"/>
      <c r="S58" s="123"/>
    </row>
    <row r="59" spans="1:19" s="204" customFormat="1" x14ac:dyDescent="0.2">
      <c r="A59" s="155" t="s">
        <v>45</v>
      </c>
      <c r="B59" s="155">
        <v>15</v>
      </c>
      <c r="C59" s="59">
        <v>12000</v>
      </c>
      <c r="D59" s="59">
        <v>14600</v>
      </c>
      <c r="E59" s="59">
        <v>13300</v>
      </c>
      <c r="F59" s="59">
        <v>15900</v>
      </c>
      <c r="G59" s="59">
        <v>12000</v>
      </c>
      <c r="H59" s="59">
        <v>14600</v>
      </c>
      <c r="I59" s="59">
        <v>13300</v>
      </c>
      <c r="J59" s="59">
        <v>15900</v>
      </c>
      <c r="K59" s="59">
        <v>12000</v>
      </c>
      <c r="L59" s="59">
        <v>14600</v>
      </c>
      <c r="M59" s="59">
        <v>13300</v>
      </c>
      <c r="N59" s="59">
        <v>15900</v>
      </c>
      <c r="O59" s="123"/>
      <c r="P59" s="123"/>
      <c r="Q59" s="123"/>
      <c r="R59" s="123"/>
      <c r="S59" s="123"/>
    </row>
    <row r="60" spans="1:19" s="204" customFormat="1" x14ac:dyDescent="0.2">
      <c r="A60" s="155" t="s">
        <v>46</v>
      </c>
      <c r="B60" s="155">
        <v>16</v>
      </c>
      <c r="C60" s="59">
        <v>12000</v>
      </c>
      <c r="D60" s="59">
        <v>14600</v>
      </c>
      <c r="E60" s="59">
        <v>13300</v>
      </c>
      <c r="F60" s="59">
        <v>15900</v>
      </c>
      <c r="G60" s="59">
        <v>12000</v>
      </c>
      <c r="H60" s="59">
        <v>14600</v>
      </c>
      <c r="I60" s="59">
        <v>13300</v>
      </c>
      <c r="J60" s="59">
        <v>15900</v>
      </c>
      <c r="K60" s="59">
        <v>12000</v>
      </c>
      <c r="L60" s="59">
        <v>14600</v>
      </c>
      <c r="M60" s="59">
        <v>13300</v>
      </c>
      <c r="N60" s="59">
        <v>15900</v>
      </c>
      <c r="O60" s="123"/>
      <c r="P60" s="123"/>
      <c r="Q60" s="123"/>
      <c r="R60" s="123"/>
      <c r="S60" s="123"/>
    </row>
    <row r="61" spans="1:19" s="204" customFormat="1" x14ac:dyDescent="0.2">
      <c r="A61" s="155" t="s">
        <v>47</v>
      </c>
      <c r="B61" s="155">
        <v>17</v>
      </c>
      <c r="C61" s="59">
        <v>14300</v>
      </c>
      <c r="D61" s="59">
        <v>16900</v>
      </c>
      <c r="E61" s="59">
        <v>16000</v>
      </c>
      <c r="F61" s="59">
        <v>18600</v>
      </c>
      <c r="G61" s="59">
        <v>14300</v>
      </c>
      <c r="H61" s="59">
        <v>16900</v>
      </c>
      <c r="I61" s="59">
        <v>16000</v>
      </c>
      <c r="J61" s="59">
        <v>18600</v>
      </c>
      <c r="K61" s="59">
        <v>14300</v>
      </c>
      <c r="L61" s="59">
        <v>16900</v>
      </c>
      <c r="M61" s="59">
        <v>16000</v>
      </c>
      <c r="N61" s="59">
        <v>18600</v>
      </c>
      <c r="O61" s="123"/>
      <c r="P61" s="123"/>
      <c r="Q61" s="123"/>
      <c r="R61" s="123"/>
      <c r="S61" s="123"/>
    </row>
    <row r="62" spans="1:19" s="204" customFormat="1" x14ac:dyDescent="0.2">
      <c r="A62" s="155" t="s">
        <v>48</v>
      </c>
      <c r="B62" s="155">
        <v>18</v>
      </c>
      <c r="C62" s="59">
        <v>14300</v>
      </c>
      <c r="D62" s="59">
        <v>16900</v>
      </c>
      <c r="E62" s="59">
        <v>16000</v>
      </c>
      <c r="F62" s="59">
        <v>18600</v>
      </c>
      <c r="G62" s="59">
        <v>14300</v>
      </c>
      <c r="H62" s="59">
        <v>16900</v>
      </c>
      <c r="I62" s="59">
        <v>16000</v>
      </c>
      <c r="J62" s="59">
        <v>18600</v>
      </c>
      <c r="K62" s="59">
        <v>14300</v>
      </c>
      <c r="L62" s="59">
        <v>16900</v>
      </c>
      <c r="M62" s="59">
        <v>16000</v>
      </c>
      <c r="N62" s="59">
        <v>18600</v>
      </c>
      <c r="O62" s="123"/>
      <c r="P62" s="123"/>
      <c r="Q62" s="123"/>
      <c r="R62" s="123"/>
      <c r="S62" s="123"/>
    </row>
    <row r="63" spans="1:19" s="204" customFormat="1" x14ac:dyDescent="0.2">
      <c r="A63" s="155" t="s">
        <v>42</v>
      </c>
      <c r="B63" s="155">
        <v>19</v>
      </c>
      <c r="C63" s="59">
        <v>12000</v>
      </c>
      <c r="D63" s="59">
        <v>14600</v>
      </c>
      <c r="E63" s="59">
        <v>13300</v>
      </c>
      <c r="F63" s="59">
        <v>15900</v>
      </c>
      <c r="G63" s="59">
        <v>12000</v>
      </c>
      <c r="H63" s="59">
        <v>14600</v>
      </c>
      <c r="I63" s="59">
        <v>13300</v>
      </c>
      <c r="J63" s="59">
        <v>15900</v>
      </c>
      <c r="K63" s="59">
        <v>12000</v>
      </c>
      <c r="L63" s="59">
        <v>14600</v>
      </c>
      <c r="M63" s="59">
        <v>13300</v>
      </c>
      <c r="N63" s="59">
        <v>15900</v>
      </c>
      <c r="O63" s="123"/>
      <c r="P63" s="123"/>
      <c r="Q63" s="123"/>
      <c r="R63" s="123"/>
      <c r="S63" s="123"/>
    </row>
    <row r="64" spans="1:19" s="204" customFormat="1" x14ac:dyDescent="0.2">
      <c r="A64" s="155" t="s">
        <v>43</v>
      </c>
      <c r="B64" s="155">
        <v>20</v>
      </c>
      <c r="C64" s="59">
        <v>12000</v>
      </c>
      <c r="D64" s="59">
        <v>14600</v>
      </c>
      <c r="E64" s="59">
        <v>13300</v>
      </c>
      <c r="F64" s="59">
        <v>15900</v>
      </c>
      <c r="G64" s="59">
        <v>12000</v>
      </c>
      <c r="H64" s="59">
        <v>14600</v>
      </c>
      <c r="I64" s="59">
        <v>13300</v>
      </c>
      <c r="J64" s="59">
        <v>15900</v>
      </c>
      <c r="K64" s="59">
        <v>12000</v>
      </c>
      <c r="L64" s="59">
        <v>14600</v>
      </c>
      <c r="M64" s="59">
        <v>13300</v>
      </c>
      <c r="N64" s="59">
        <v>15900</v>
      </c>
      <c r="O64" s="123"/>
      <c r="P64" s="123"/>
      <c r="Q64" s="123"/>
      <c r="R64" s="123"/>
      <c r="S64" s="123"/>
    </row>
    <row r="65" spans="1:19" s="204" customFormat="1" x14ac:dyDescent="0.2">
      <c r="A65" s="155" t="s">
        <v>44</v>
      </c>
      <c r="B65" s="155">
        <v>21</v>
      </c>
      <c r="C65" s="59">
        <v>12000</v>
      </c>
      <c r="D65" s="59">
        <v>14600</v>
      </c>
      <c r="E65" s="59">
        <v>13300</v>
      </c>
      <c r="F65" s="59">
        <v>15900</v>
      </c>
      <c r="G65" s="59">
        <v>12000</v>
      </c>
      <c r="H65" s="59">
        <v>14600</v>
      </c>
      <c r="I65" s="59">
        <v>13300</v>
      </c>
      <c r="J65" s="59">
        <v>15900</v>
      </c>
      <c r="K65" s="59">
        <v>12000</v>
      </c>
      <c r="L65" s="59">
        <v>14600</v>
      </c>
      <c r="M65" s="59">
        <v>13300</v>
      </c>
      <c r="N65" s="59">
        <v>15900</v>
      </c>
      <c r="O65" s="123"/>
      <c r="P65" s="123"/>
      <c r="Q65" s="123"/>
      <c r="R65" s="123"/>
      <c r="S65" s="123"/>
    </row>
    <row r="66" spans="1:19" s="204" customFormat="1" x14ac:dyDescent="0.2">
      <c r="A66" s="208" t="s">
        <v>45</v>
      </c>
      <c r="B66" s="208">
        <v>22</v>
      </c>
      <c r="C66" s="59">
        <v>14500</v>
      </c>
      <c r="D66" s="59">
        <v>17100</v>
      </c>
      <c r="E66" s="59">
        <v>16200</v>
      </c>
      <c r="F66" s="59">
        <v>18800</v>
      </c>
      <c r="G66" s="59">
        <v>14500</v>
      </c>
      <c r="H66" s="59">
        <v>17100</v>
      </c>
      <c r="I66" s="59">
        <v>16200</v>
      </c>
      <c r="J66" s="59">
        <v>18800</v>
      </c>
      <c r="K66" s="59">
        <v>14500</v>
      </c>
      <c r="L66" s="59">
        <v>17100</v>
      </c>
      <c r="M66" s="59">
        <v>16200</v>
      </c>
      <c r="N66" s="59">
        <v>18800</v>
      </c>
      <c r="O66" s="123"/>
      <c r="P66" s="123"/>
      <c r="Q66" s="123"/>
      <c r="R66" s="123"/>
      <c r="S66" s="123"/>
    </row>
    <row r="67" spans="1:19" s="204" customFormat="1" x14ac:dyDescent="0.2">
      <c r="A67" s="208" t="s">
        <v>46</v>
      </c>
      <c r="B67" s="208">
        <v>23</v>
      </c>
      <c r="C67" s="59">
        <v>14500</v>
      </c>
      <c r="D67" s="59">
        <v>17100</v>
      </c>
      <c r="E67" s="59">
        <v>16200</v>
      </c>
      <c r="F67" s="59">
        <v>18800</v>
      </c>
      <c r="G67" s="59">
        <v>14500</v>
      </c>
      <c r="H67" s="59">
        <v>17100</v>
      </c>
      <c r="I67" s="59">
        <v>16200</v>
      </c>
      <c r="J67" s="59">
        <v>18800</v>
      </c>
      <c r="K67" s="59">
        <v>14500</v>
      </c>
      <c r="L67" s="59">
        <v>17100</v>
      </c>
      <c r="M67" s="59">
        <v>16200</v>
      </c>
      <c r="N67" s="59">
        <v>18800</v>
      </c>
      <c r="O67" s="123"/>
      <c r="P67" s="123"/>
      <c r="Q67" s="123"/>
      <c r="R67" s="123"/>
      <c r="S67" s="123"/>
    </row>
    <row r="68" spans="1:19" s="204" customFormat="1" x14ac:dyDescent="0.2">
      <c r="A68" s="208" t="s">
        <v>47</v>
      </c>
      <c r="B68" s="208">
        <v>24</v>
      </c>
      <c r="C68" s="59">
        <v>16100</v>
      </c>
      <c r="D68" s="59">
        <v>18700</v>
      </c>
      <c r="E68" s="59">
        <v>17900</v>
      </c>
      <c r="F68" s="59">
        <v>20500</v>
      </c>
      <c r="G68" s="59">
        <v>16100</v>
      </c>
      <c r="H68" s="59">
        <v>18700</v>
      </c>
      <c r="I68" s="59">
        <v>17900</v>
      </c>
      <c r="J68" s="59">
        <v>20500</v>
      </c>
      <c r="K68" s="59">
        <v>16100</v>
      </c>
      <c r="L68" s="59">
        <v>18700</v>
      </c>
      <c r="M68" s="59">
        <v>17900</v>
      </c>
      <c r="N68" s="59">
        <v>20500</v>
      </c>
      <c r="O68" s="123"/>
      <c r="P68" s="123"/>
      <c r="Q68" s="123"/>
      <c r="R68" s="123"/>
      <c r="S68" s="123"/>
    </row>
    <row r="69" spans="1:19" s="204" customFormat="1" x14ac:dyDescent="0.2">
      <c r="A69" s="208" t="s">
        <v>48</v>
      </c>
      <c r="B69" s="208">
        <v>25</v>
      </c>
      <c r="C69" s="59">
        <v>16100</v>
      </c>
      <c r="D69" s="59">
        <v>18700</v>
      </c>
      <c r="E69" s="59">
        <v>17900</v>
      </c>
      <c r="F69" s="59">
        <v>20500</v>
      </c>
      <c r="G69" s="59">
        <v>16100</v>
      </c>
      <c r="H69" s="59">
        <v>18700</v>
      </c>
      <c r="I69" s="59">
        <v>17900</v>
      </c>
      <c r="J69" s="59">
        <v>20500</v>
      </c>
      <c r="K69" s="59">
        <v>16100</v>
      </c>
      <c r="L69" s="59">
        <v>18700</v>
      </c>
      <c r="M69" s="59">
        <v>17900</v>
      </c>
      <c r="N69" s="59">
        <v>20500</v>
      </c>
      <c r="O69" s="123"/>
      <c r="P69" s="123"/>
      <c r="Q69" s="123"/>
      <c r="R69" s="123"/>
      <c r="S69" s="123"/>
    </row>
    <row r="70" spans="1:19" s="204" customFormat="1" x14ac:dyDescent="0.2">
      <c r="A70" s="208" t="s">
        <v>42</v>
      </c>
      <c r="B70" s="208">
        <v>26</v>
      </c>
      <c r="C70" s="59">
        <v>16100</v>
      </c>
      <c r="D70" s="59">
        <v>18700</v>
      </c>
      <c r="E70" s="59">
        <v>17900</v>
      </c>
      <c r="F70" s="59">
        <v>20500</v>
      </c>
      <c r="G70" s="59">
        <v>16100</v>
      </c>
      <c r="H70" s="59">
        <v>18700</v>
      </c>
      <c r="I70" s="59">
        <v>17900</v>
      </c>
      <c r="J70" s="59">
        <v>20500</v>
      </c>
      <c r="K70" s="59">
        <v>16100</v>
      </c>
      <c r="L70" s="59">
        <v>18700</v>
      </c>
      <c r="M70" s="59">
        <v>17900</v>
      </c>
      <c r="N70" s="59">
        <v>20500</v>
      </c>
      <c r="O70" s="123"/>
      <c r="P70" s="123"/>
      <c r="Q70" s="123"/>
      <c r="R70" s="123"/>
      <c r="S70" s="123"/>
    </row>
    <row r="71" spans="1:19" s="204" customFormat="1" x14ac:dyDescent="0.2">
      <c r="A71" s="208" t="s">
        <v>43</v>
      </c>
      <c r="B71" s="208">
        <v>27</v>
      </c>
      <c r="C71" s="59">
        <v>16100</v>
      </c>
      <c r="D71" s="59">
        <v>18700</v>
      </c>
      <c r="E71" s="59">
        <v>17900</v>
      </c>
      <c r="F71" s="59">
        <v>20500</v>
      </c>
      <c r="G71" s="59">
        <v>16100</v>
      </c>
      <c r="H71" s="59">
        <v>18700</v>
      </c>
      <c r="I71" s="59">
        <v>17900</v>
      </c>
      <c r="J71" s="59">
        <v>20500</v>
      </c>
      <c r="K71" s="59">
        <v>16100</v>
      </c>
      <c r="L71" s="59">
        <v>18700</v>
      </c>
      <c r="M71" s="59">
        <v>17900</v>
      </c>
      <c r="N71" s="59">
        <v>20500</v>
      </c>
      <c r="O71" s="123"/>
      <c r="P71" s="123"/>
      <c r="Q71" s="123"/>
      <c r="R71" s="123"/>
      <c r="S71" s="123"/>
    </row>
    <row r="72" spans="1:19" s="204" customFormat="1" x14ac:dyDescent="0.2">
      <c r="A72" s="208" t="s">
        <v>44</v>
      </c>
      <c r="B72" s="208">
        <v>28</v>
      </c>
      <c r="C72" s="59">
        <v>16100</v>
      </c>
      <c r="D72" s="59">
        <v>18700</v>
      </c>
      <c r="E72" s="59">
        <v>17900</v>
      </c>
      <c r="F72" s="59">
        <v>20500</v>
      </c>
      <c r="G72" s="59">
        <v>16100</v>
      </c>
      <c r="H72" s="59">
        <v>18700</v>
      </c>
      <c r="I72" s="59">
        <v>17900</v>
      </c>
      <c r="J72" s="59">
        <v>20500</v>
      </c>
      <c r="K72" s="59">
        <v>16100</v>
      </c>
      <c r="L72" s="59">
        <v>18700</v>
      </c>
      <c r="M72" s="59">
        <v>17900</v>
      </c>
      <c r="N72" s="59">
        <v>20500</v>
      </c>
      <c r="O72" s="123"/>
      <c r="P72" s="123"/>
      <c r="Q72" s="123"/>
      <c r="R72" s="123"/>
      <c r="S72" s="123"/>
    </row>
    <row r="73" spans="1:19" s="204" customFormat="1" x14ac:dyDescent="0.2">
      <c r="A73" s="208" t="s">
        <v>45</v>
      </c>
      <c r="B73" s="208">
        <v>29</v>
      </c>
      <c r="C73" s="59">
        <v>16100</v>
      </c>
      <c r="D73" s="59">
        <v>18700</v>
      </c>
      <c r="E73" s="59">
        <v>17900</v>
      </c>
      <c r="F73" s="59">
        <v>20500</v>
      </c>
      <c r="G73" s="59">
        <v>16100</v>
      </c>
      <c r="H73" s="59">
        <v>18700</v>
      </c>
      <c r="I73" s="59">
        <v>17900</v>
      </c>
      <c r="J73" s="59">
        <v>20500</v>
      </c>
      <c r="K73" s="59">
        <v>16100</v>
      </c>
      <c r="L73" s="59">
        <v>18700</v>
      </c>
      <c r="M73" s="59">
        <v>17900</v>
      </c>
      <c r="N73" s="59">
        <v>20500</v>
      </c>
      <c r="O73" s="123"/>
      <c r="P73" s="123"/>
      <c r="Q73" s="123"/>
      <c r="R73" s="123"/>
      <c r="S73" s="123"/>
    </row>
    <row r="74" spans="1:19" s="204" customFormat="1" x14ac:dyDescent="0.2">
      <c r="A74" s="208" t="s">
        <v>46</v>
      </c>
      <c r="B74" s="208">
        <v>30</v>
      </c>
      <c r="C74" s="59">
        <v>16100</v>
      </c>
      <c r="D74" s="59">
        <v>18700</v>
      </c>
      <c r="E74" s="59">
        <v>17900</v>
      </c>
      <c r="F74" s="59">
        <v>20500</v>
      </c>
      <c r="G74" s="59">
        <v>16100</v>
      </c>
      <c r="H74" s="59">
        <v>18700</v>
      </c>
      <c r="I74" s="59">
        <v>17900</v>
      </c>
      <c r="J74" s="59">
        <v>20500</v>
      </c>
      <c r="K74" s="59">
        <v>16100</v>
      </c>
      <c r="L74" s="59">
        <v>18700</v>
      </c>
      <c r="M74" s="59">
        <v>17900</v>
      </c>
      <c r="N74" s="59">
        <v>20500</v>
      </c>
      <c r="O74" s="123"/>
      <c r="P74" s="123"/>
      <c r="Q74" s="123"/>
      <c r="R74" s="123"/>
      <c r="S74" s="123"/>
    </row>
    <row r="75" spans="1:19" ht="12.75" customHeight="1" x14ac:dyDescent="0.25">
      <c r="A75" s="118"/>
      <c r="B75" s="119"/>
      <c r="D75" s="195"/>
      <c r="E75" s="195"/>
      <c r="F75" s="195"/>
      <c r="G75" s="195"/>
      <c r="H75" s="195"/>
      <c r="I75" s="195"/>
      <c r="J75" s="195"/>
      <c r="K75" s="195"/>
      <c r="L75" s="158"/>
      <c r="M75" s="196"/>
      <c r="N75" s="196"/>
    </row>
    <row r="76" spans="1:19" ht="39.75" customHeight="1" x14ac:dyDescent="0.25">
      <c r="A76" s="276" t="s">
        <v>150</v>
      </c>
      <c r="B76" s="276"/>
      <c r="C76" s="276"/>
      <c r="D76" s="195"/>
      <c r="E76" s="289" t="s">
        <v>162</v>
      </c>
      <c r="F76" s="289"/>
      <c r="G76" s="289"/>
      <c r="H76" s="289"/>
      <c r="I76" s="289"/>
      <c r="J76" s="290" t="s">
        <v>147</v>
      </c>
      <c r="K76" s="290"/>
      <c r="L76" s="290"/>
      <c r="M76" s="290"/>
      <c r="N76" s="290"/>
    </row>
    <row r="77" spans="1:19" x14ac:dyDescent="0.2">
      <c r="A77" s="207" t="s">
        <v>63</v>
      </c>
      <c r="B77" s="279" t="s">
        <v>64</v>
      </c>
      <c r="C77" s="279"/>
      <c r="E77" s="142"/>
      <c r="F77" s="142"/>
      <c r="G77" s="142"/>
      <c r="H77" s="142"/>
      <c r="I77" s="142"/>
      <c r="J77" s="290"/>
      <c r="K77" s="290"/>
      <c r="L77" s="290"/>
      <c r="M77" s="290"/>
      <c r="N77" s="290"/>
    </row>
    <row r="78" spans="1:19" ht="22.5" x14ac:dyDescent="0.2">
      <c r="A78" s="207" t="s">
        <v>66</v>
      </c>
      <c r="B78" s="207" t="s">
        <v>67</v>
      </c>
      <c r="C78" s="193" t="s">
        <v>68</v>
      </c>
      <c r="E78" s="142"/>
      <c r="F78" s="142"/>
      <c r="G78" s="142"/>
      <c r="H78" s="142"/>
      <c r="I78" s="142"/>
      <c r="J78" s="290"/>
      <c r="K78" s="290"/>
      <c r="L78" s="290"/>
      <c r="M78" s="290"/>
      <c r="N78" s="290"/>
    </row>
    <row r="79" spans="1:19" s="123" customFormat="1" ht="22.5" x14ac:dyDescent="0.2">
      <c r="A79" s="116" t="s">
        <v>69</v>
      </c>
      <c r="B79" s="116">
        <v>2600</v>
      </c>
      <c r="C79" s="116">
        <v>5200</v>
      </c>
      <c r="E79" s="142"/>
      <c r="F79" s="142"/>
      <c r="G79" s="142"/>
      <c r="H79" s="142"/>
      <c r="I79" s="142"/>
      <c r="J79" s="290"/>
      <c r="K79" s="290"/>
      <c r="L79" s="290"/>
      <c r="M79" s="290"/>
      <c r="N79" s="290"/>
    </row>
    <row r="80" spans="1:19" ht="12.75" customHeight="1" x14ac:dyDescent="0.25">
      <c r="E80" s="195"/>
      <c r="F80" s="195"/>
      <c r="G80" s="195"/>
      <c r="H80" s="195"/>
      <c r="I80" s="195"/>
      <c r="J80" s="290"/>
      <c r="K80" s="290"/>
      <c r="L80" s="290"/>
      <c r="M80" s="290"/>
      <c r="N80" s="290"/>
    </row>
    <row r="81" spans="8:14" ht="12.75" customHeight="1" x14ac:dyDescent="0.2">
      <c r="J81" s="125"/>
      <c r="K81" s="126"/>
      <c r="M81" s="198"/>
      <c r="N81" s="198"/>
    </row>
    <row r="82" spans="8:14" ht="12.75" customHeight="1" x14ac:dyDescent="0.2">
      <c r="J82" s="125"/>
      <c r="K82" s="126"/>
      <c r="M82" s="198"/>
      <c r="N82" s="198"/>
    </row>
    <row r="83" spans="8:14" ht="15" x14ac:dyDescent="0.2">
      <c r="H83" s="158"/>
      <c r="K83" s="123"/>
      <c r="L83" s="158"/>
      <c r="M83" s="197"/>
      <c r="N83" s="197"/>
    </row>
    <row r="84" spans="8:14" ht="15" x14ac:dyDescent="0.2">
      <c r="H84" s="158"/>
      <c r="K84" s="123"/>
      <c r="L84" s="158"/>
      <c r="M84" s="197"/>
      <c r="N84" s="197"/>
    </row>
  </sheetData>
  <mergeCells count="23">
    <mergeCell ref="D2:K3"/>
    <mergeCell ref="A42:N42"/>
    <mergeCell ref="B77:C77"/>
    <mergeCell ref="A43:B44"/>
    <mergeCell ref="A76:C76"/>
    <mergeCell ref="M7:N7"/>
    <mergeCell ref="C43:D43"/>
    <mergeCell ref="K43:L43"/>
    <mergeCell ref="M43:N43"/>
    <mergeCell ref="A5:N5"/>
    <mergeCell ref="A6:N6"/>
    <mergeCell ref="I7:J7"/>
    <mergeCell ref="K7:L7"/>
    <mergeCell ref="A7:B8"/>
    <mergeCell ref="C7:D7"/>
    <mergeCell ref="E7:F7"/>
    <mergeCell ref="G7:H7"/>
    <mergeCell ref="A41:N41"/>
    <mergeCell ref="E76:I76"/>
    <mergeCell ref="J76:N80"/>
    <mergeCell ref="E43:F43"/>
    <mergeCell ref="G43:H43"/>
    <mergeCell ref="I43:J43"/>
  </mergeCells>
  <conditionalFormatting sqref="C15:N16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:N21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N14 C22:N33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N33">
    <cfRule type="cellIs" dxfId="3824" priority="17" operator="equal">
      <formula>"X"</formula>
    </cfRule>
  </conditionalFormatting>
  <conditionalFormatting sqref="C40:N40">
    <cfRule type="colorScale" priority="967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968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96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4:N3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5:N7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32" fitToHeight="0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F9DF8-39AE-42C2-9946-71BE4AAB5921}">
  <sheetPr>
    <tabColor rgb="FFFFC000"/>
    <pageSetUpPr fitToPage="1"/>
  </sheetPr>
  <dimension ref="A1:AN497"/>
  <sheetViews>
    <sheetView showGridLines="0" zoomScale="80" zoomScaleNormal="80" workbookViewId="0">
      <pane ySplit="1" topLeftCell="A465" activePane="bottomLeft" state="frozen"/>
      <selection activeCell="M361" sqref="M361"/>
      <selection pane="bottomLeft" activeCell="AF413" sqref="AF413"/>
    </sheetView>
  </sheetViews>
  <sheetFormatPr defaultRowHeight="12.75" x14ac:dyDescent="0.2"/>
  <cols>
    <col min="1" max="1" width="8.7109375" style="118" customWidth="1"/>
    <col min="2" max="2" width="8.7109375" style="119" customWidth="1"/>
    <col min="3" max="6" width="8.7109375" style="177" customWidth="1"/>
    <col min="7" max="7" width="8.7109375" style="41" customWidth="1"/>
    <col min="8" max="8" width="9.5703125" style="177" customWidth="1"/>
    <col min="9" max="9" width="9" style="177" customWidth="1"/>
    <col min="10" max="10" width="8.7109375" style="177" customWidth="1"/>
    <col min="11" max="11" width="8.7109375" style="41" customWidth="1"/>
    <col min="12" max="14" width="8.7109375" style="177" customWidth="1"/>
    <col min="15" max="15" width="9.85546875" style="177" customWidth="1"/>
    <col min="16" max="16" width="9.28515625" style="41" customWidth="1"/>
    <col min="17" max="18" width="8.7109375" style="177" customWidth="1"/>
    <col min="19" max="19" width="9.85546875" style="177" customWidth="1"/>
    <col min="20" max="20" width="9.28515625" style="177" customWidth="1"/>
    <col min="21" max="24" width="8.7109375" style="177" customWidth="1"/>
    <col min="25" max="25" width="3.85546875" style="177" customWidth="1"/>
    <col min="26" max="26" width="6.140625" style="177" customWidth="1"/>
    <col min="27" max="27" width="7.7109375" style="177" customWidth="1"/>
    <col min="28" max="28" width="3.85546875" style="177" customWidth="1"/>
    <col min="29" max="29" width="6.140625" style="177" customWidth="1"/>
    <col min="30" max="30" width="7.7109375" style="177" customWidth="1"/>
    <col min="31" max="31" width="3.85546875" style="177" customWidth="1"/>
    <col min="32" max="32" width="6.140625" style="177" customWidth="1"/>
    <col min="33" max="33" width="7.7109375" style="177" customWidth="1"/>
    <col min="34" max="34" width="3.85546875" style="177" customWidth="1"/>
    <col min="35" max="35" width="6.140625" style="177" customWidth="1"/>
    <col min="36" max="36" width="7.7109375" style="177" customWidth="1"/>
    <col min="37" max="37" width="3.85546875" style="177" customWidth="1"/>
    <col min="38" max="38" width="8" style="177" customWidth="1"/>
    <col min="39" max="39" width="7.7109375" style="177" customWidth="1"/>
    <col min="40" max="40" width="3.85546875" style="177" customWidth="1"/>
    <col min="41" max="41" width="6.140625" style="177" customWidth="1"/>
    <col min="42" max="42" width="7.7109375" style="177" customWidth="1"/>
    <col min="43" max="43" width="3.85546875" style="177" customWidth="1"/>
    <col min="44" max="44" width="6.140625" style="177" customWidth="1"/>
    <col min="45" max="45" width="7.7109375" style="177" customWidth="1"/>
    <col min="46" max="46" width="3.85546875" style="177" customWidth="1"/>
    <col min="47" max="47" width="6.140625" style="177" customWidth="1"/>
    <col min="48" max="48" width="7.7109375" style="177" customWidth="1"/>
    <col min="49" max="49" width="3.85546875" style="177" customWidth="1"/>
    <col min="50" max="50" width="6.140625" style="177" customWidth="1"/>
    <col min="51" max="51" width="7.7109375" style="177" customWidth="1"/>
    <col min="52" max="52" width="3.85546875" style="177" customWidth="1"/>
    <col min="53" max="53" width="6.140625" style="177" customWidth="1"/>
    <col min="54" max="54" width="7.7109375" style="177" customWidth="1"/>
    <col min="55" max="55" width="3.85546875" style="177" customWidth="1"/>
    <col min="56" max="56" width="6.140625" style="177" customWidth="1"/>
    <col min="57" max="57" width="7.7109375" style="177" customWidth="1"/>
    <col min="58" max="58" width="3.85546875" style="177" customWidth="1"/>
    <col min="59" max="59" width="6.140625" style="177" customWidth="1"/>
    <col min="60" max="60" width="7.7109375" style="177" customWidth="1"/>
    <col min="61" max="195" width="9.140625" style="177"/>
    <col min="196" max="196" width="2.85546875" style="177" customWidth="1"/>
    <col min="197" max="197" width="3.7109375" style="177" customWidth="1"/>
    <col min="198" max="198" width="9.140625" style="177"/>
    <col min="199" max="199" width="2.85546875" style="177" customWidth="1"/>
    <col min="200" max="200" width="3.7109375" style="177" customWidth="1"/>
    <col min="201" max="201" width="9.140625" style="177"/>
    <col min="202" max="202" width="2.85546875" style="177" customWidth="1"/>
    <col min="203" max="203" width="3.7109375" style="177" customWidth="1"/>
    <col min="204" max="204" width="9.140625" style="177"/>
    <col min="205" max="205" width="2.85546875" style="177" customWidth="1"/>
    <col min="206" max="206" width="3.85546875" style="177" customWidth="1"/>
    <col min="207" max="207" width="9.140625" style="177"/>
    <col min="208" max="208" width="2.85546875" style="177" customWidth="1"/>
    <col min="209" max="209" width="3.85546875" style="177" customWidth="1"/>
    <col min="210" max="210" width="9.140625" style="177"/>
    <col min="211" max="211" width="2.85546875" style="177" customWidth="1"/>
    <col min="212" max="212" width="3.42578125" style="177" customWidth="1"/>
    <col min="213" max="213" width="9.140625" style="177"/>
    <col min="214" max="214" width="2.85546875" style="177" customWidth="1"/>
    <col min="215" max="215" width="3.28515625" style="177" customWidth="1"/>
    <col min="216" max="216" width="9.140625" style="177"/>
    <col min="217" max="217" width="2.85546875" style="177" customWidth="1"/>
    <col min="218" max="218" width="3.140625" style="177" customWidth="1"/>
    <col min="219" max="219" width="9.140625" style="177"/>
    <col min="220" max="220" width="2.85546875" style="177" customWidth="1"/>
    <col min="221" max="221" width="3.140625" style="177" customWidth="1"/>
    <col min="222" max="222" width="9.140625" style="177"/>
    <col min="223" max="223" width="2.85546875" style="177" customWidth="1"/>
    <col min="224" max="224" width="3.140625" style="177" customWidth="1"/>
    <col min="225" max="225" width="9.140625" style="177"/>
    <col min="226" max="226" width="2.85546875" style="177" customWidth="1"/>
    <col min="227" max="227" width="3.28515625" style="177" customWidth="1"/>
    <col min="228" max="228" width="9.140625" style="177"/>
    <col min="229" max="229" width="3.5703125" style="177" customWidth="1"/>
    <col min="230" max="230" width="3.7109375" style="177" customWidth="1"/>
    <col min="231" max="232" width="9.140625" style="177"/>
    <col min="233" max="233" width="35.140625" style="177" customWidth="1"/>
    <col min="234" max="451" width="9.140625" style="177"/>
    <col min="452" max="452" width="2.85546875" style="177" customWidth="1"/>
    <col min="453" max="453" width="3.7109375" style="177" customWidth="1"/>
    <col min="454" max="454" width="9.140625" style="177"/>
    <col min="455" max="455" width="2.85546875" style="177" customWidth="1"/>
    <col min="456" max="456" width="3.7109375" style="177" customWidth="1"/>
    <col min="457" max="457" width="9.140625" style="177"/>
    <col min="458" max="458" width="2.85546875" style="177" customWidth="1"/>
    <col min="459" max="459" width="3.7109375" style="177" customWidth="1"/>
    <col min="460" max="460" width="9.140625" style="177"/>
    <col min="461" max="461" width="2.85546875" style="177" customWidth="1"/>
    <col min="462" max="462" width="3.85546875" style="177" customWidth="1"/>
    <col min="463" max="463" width="9.140625" style="177"/>
    <col min="464" max="464" width="2.85546875" style="177" customWidth="1"/>
    <col min="465" max="465" width="3.85546875" style="177" customWidth="1"/>
    <col min="466" max="466" width="9.140625" style="177"/>
    <col min="467" max="467" width="2.85546875" style="177" customWidth="1"/>
    <col min="468" max="468" width="3.42578125" style="177" customWidth="1"/>
    <col min="469" max="469" width="9.140625" style="177"/>
    <col min="470" max="470" width="2.85546875" style="177" customWidth="1"/>
    <col min="471" max="471" width="3.28515625" style="177" customWidth="1"/>
    <col min="472" max="472" width="9.140625" style="177"/>
    <col min="473" max="473" width="2.85546875" style="177" customWidth="1"/>
    <col min="474" max="474" width="3.140625" style="177" customWidth="1"/>
    <col min="475" max="475" width="9.140625" style="177"/>
    <col min="476" max="476" width="2.85546875" style="177" customWidth="1"/>
    <col min="477" max="477" width="3.140625" style="177" customWidth="1"/>
    <col min="478" max="478" width="9.140625" style="177"/>
    <col min="479" max="479" width="2.85546875" style="177" customWidth="1"/>
    <col min="480" max="480" width="3.140625" style="177" customWidth="1"/>
    <col min="481" max="481" width="9.140625" style="177"/>
    <col min="482" max="482" width="2.85546875" style="177" customWidth="1"/>
    <col min="483" max="483" width="3.28515625" style="177" customWidth="1"/>
    <col min="484" max="484" width="9.140625" style="177"/>
    <col min="485" max="485" width="3.5703125" style="177" customWidth="1"/>
    <col min="486" max="486" width="3.7109375" style="177" customWidth="1"/>
    <col min="487" max="488" width="9.140625" style="177"/>
    <col min="489" max="489" width="35.140625" style="177" customWidth="1"/>
    <col min="490" max="707" width="9.140625" style="177"/>
    <col min="708" max="708" width="2.85546875" style="177" customWidth="1"/>
    <col min="709" max="709" width="3.7109375" style="177" customWidth="1"/>
    <col min="710" max="710" width="9.140625" style="177"/>
    <col min="711" max="711" width="2.85546875" style="177" customWidth="1"/>
    <col min="712" max="712" width="3.7109375" style="177" customWidth="1"/>
    <col min="713" max="713" width="9.140625" style="177"/>
    <col min="714" max="714" width="2.85546875" style="177" customWidth="1"/>
    <col min="715" max="715" width="3.7109375" style="177" customWidth="1"/>
    <col min="716" max="716" width="9.140625" style="177"/>
    <col min="717" max="717" width="2.85546875" style="177" customWidth="1"/>
    <col min="718" max="718" width="3.85546875" style="177" customWidth="1"/>
    <col min="719" max="719" width="9.140625" style="177"/>
    <col min="720" max="720" width="2.85546875" style="177" customWidth="1"/>
    <col min="721" max="721" width="3.85546875" style="177" customWidth="1"/>
    <col min="722" max="722" width="9.140625" style="177"/>
    <col min="723" max="723" width="2.85546875" style="177" customWidth="1"/>
    <col min="724" max="724" width="3.42578125" style="177" customWidth="1"/>
    <col min="725" max="725" width="9.140625" style="177"/>
    <col min="726" max="726" width="2.85546875" style="177" customWidth="1"/>
    <col min="727" max="727" width="3.28515625" style="177" customWidth="1"/>
    <col min="728" max="728" width="9.140625" style="177"/>
    <col min="729" max="729" width="2.85546875" style="177" customWidth="1"/>
    <col min="730" max="730" width="3.140625" style="177" customWidth="1"/>
    <col min="731" max="731" width="9.140625" style="177"/>
    <col min="732" max="732" width="2.85546875" style="177" customWidth="1"/>
    <col min="733" max="733" width="3.140625" style="177" customWidth="1"/>
    <col min="734" max="734" width="9.140625" style="177"/>
    <col min="735" max="735" width="2.85546875" style="177" customWidth="1"/>
    <col min="736" max="736" width="3.140625" style="177" customWidth="1"/>
    <col min="737" max="737" width="9.140625" style="177"/>
    <col min="738" max="738" width="2.85546875" style="177" customWidth="1"/>
    <col min="739" max="739" width="3.28515625" style="177" customWidth="1"/>
    <col min="740" max="740" width="9.140625" style="177"/>
    <col min="741" max="741" width="3.5703125" style="177" customWidth="1"/>
    <col min="742" max="742" width="3.7109375" style="177" customWidth="1"/>
    <col min="743" max="744" width="9.140625" style="177"/>
    <col min="745" max="745" width="35.140625" style="177" customWidth="1"/>
    <col min="746" max="963" width="9.140625" style="177"/>
    <col min="964" max="964" width="2.85546875" style="177" customWidth="1"/>
    <col min="965" max="965" width="3.7109375" style="177" customWidth="1"/>
    <col min="966" max="966" width="9.140625" style="177"/>
    <col min="967" max="967" width="2.85546875" style="177" customWidth="1"/>
    <col min="968" max="968" width="3.7109375" style="177" customWidth="1"/>
    <col min="969" max="969" width="9.140625" style="177"/>
    <col min="970" max="970" width="2.85546875" style="177" customWidth="1"/>
    <col min="971" max="971" width="3.7109375" style="177" customWidth="1"/>
    <col min="972" max="972" width="9.140625" style="177"/>
    <col min="973" max="973" width="2.85546875" style="177" customWidth="1"/>
    <col min="974" max="974" width="3.85546875" style="177" customWidth="1"/>
    <col min="975" max="975" width="9.140625" style="177"/>
    <col min="976" max="976" width="2.85546875" style="177" customWidth="1"/>
    <col min="977" max="977" width="3.85546875" style="177" customWidth="1"/>
    <col min="978" max="978" width="9.140625" style="177"/>
    <col min="979" max="979" width="2.85546875" style="177" customWidth="1"/>
    <col min="980" max="980" width="3.42578125" style="177" customWidth="1"/>
    <col min="981" max="981" width="9.140625" style="177"/>
    <col min="982" max="982" width="2.85546875" style="177" customWidth="1"/>
    <col min="983" max="983" width="3.28515625" style="177" customWidth="1"/>
    <col min="984" max="984" width="9.140625" style="177"/>
    <col min="985" max="985" width="2.85546875" style="177" customWidth="1"/>
    <col min="986" max="986" width="3.140625" style="177" customWidth="1"/>
    <col min="987" max="987" width="9.140625" style="177"/>
    <col min="988" max="988" width="2.85546875" style="177" customWidth="1"/>
    <col min="989" max="989" width="3.140625" style="177" customWidth="1"/>
    <col min="990" max="990" width="9.140625" style="177"/>
    <col min="991" max="991" width="2.85546875" style="177" customWidth="1"/>
    <col min="992" max="992" width="3.140625" style="177" customWidth="1"/>
    <col min="993" max="993" width="9.140625" style="177"/>
    <col min="994" max="994" width="2.85546875" style="177" customWidth="1"/>
    <col min="995" max="995" width="3.28515625" style="177" customWidth="1"/>
    <col min="996" max="996" width="9.140625" style="177"/>
    <col min="997" max="997" width="3.5703125" style="177" customWidth="1"/>
    <col min="998" max="998" width="3.7109375" style="177" customWidth="1"/>
    <col min="999" max="1000" width="9.140625" style="177"/>
    <col min="1001" max="1001" width="35.140625" style="177" customWidth="1"/>
    <col min="1002" max="1219" width="9.140625" style="177"/>
    <col min="1220" max="1220" width="2.85546875" style="177" customWidth="1"/>
    <col min="1221" max="1221" width="3.7109375" style="177" customWidth="1"/>
    <col min="1222" max="1222" width="9.140625" style="177"/>
    <col min="1223" max="1223" width="2.85546875" style="177" customWidth="1"/>
    <col min="1224" max="1224" width="3.7109375" style="177" customWidth="1"/>
    <col min="1225" max="1225" width="9.140625" style="177"/>
    <col min="1226" max="1226" width="2.85546875" style="177" customWidth="1"/>
    <col min="1227" max="1227" width="3.7109375" style="177" customWidth="1"/>
    <col min="1228" max="1228" width="9.140625" style="177"/>
    <col min="1229" max="1229" width="2.85546875" style="177" customWidth="1"/>
    <col min="1230" max="1230" width="3.85546875" style="177" customWidth="1"/>
    <col min="1231" max="1231" width="9.140625" style="177"/>
    <col min="1232" max="1232" width="2.85546875" style="177" customWidth="1"/>
    <col min="1233" max="1233" width="3.85546875" style="177" customWidth="1"/>
    <col min="1234" max="1234" width="9.140625" style="177"/>
    <col min="1235" max="1235" width="2.85546875" style="177" customWidth="1"/>
    <col min="1236" max="1236" width="3.42578125" style="177" customWidth="1"/>
    <col min="1237" max="1237" width="9.140625" style="177"/>
    <col min="1238" max="1238" width="2.85546875" style="177" customWidth="1"/>
    <col min="1239" max="1239" width="3.28515625" style="177" customWidth="1"/>
    <col min="1240" max="1240" width="9.140625" style="177"/>
    <col min="1241" max="1241" width="2.85546875" style="177" customWidth="1"/>
    <col min="1242" max="1242" width="3.140625" style="177" customWidth="1"/>
    <col min="1243" max="1243" width="9.140625" style="177"/>
    <col min="1244" max="1244" width="2.85546875" style="177" customWidth="1"/>
    <col min="1245" max="1245" width="3.140625" style="177" customWidth="1"/>
    <col min="1246" max="1246" width="9.140625" style="177"/>
    <col min="1247" max="1247" width="2.85546875" style="177" customWidth="1"/>
    <col min="1248" max="1248" width="3.140625" style="177" customWidth="1"/>
    <col min="1249" max="1249" width="9.140625" style="177"/>
    <col min="1250" max="1250" width="2.85546875" style="177" customWidth="1"/>
    <col min="1251" max="1251" width="3.28515625" style="177" customWidth="1"/>
    <col min="1252" max="1252" width="9.140625" style="177"/>
    <col min="1253" max="1253" width="3.5703125" style="177" customWidth="1"/>
    <col min="1254" max="1254" width="3.7109375" style="177" customWidth="1"/>
    <col min="1255" max="1256" width="9.140625" style="177"/>
    <col min="1257" max="1257" width="35.140625" style="177" customWidth="1"/>
    <col min="1258" max="1475" width="9.140625" style="177"/>
    <col min="1476" max="1476" width="2.85546875" style="177" customWidth="1"/>
    <col min="1477" max="1477" width="3.7109375" style="177" customWidth="1"/>
    <col min="1478" max="1478" width="9.140625" style="177"/>
    <col min="1479" max="1479" width="2.85546875" style="177" customWidth="1"/>
    <col min="1480" max="1480" width="3.7109375" style="177" customWidth="1"/>
    <col min="1481" max="1481" width="9.140625" style="177"/>
    <col min="1482" max="1482" width="2.85546875" style="177" customWidth="1"/>
    <col min="1483" max="1483" width="3.7109375" style="177" customWidth="1"/>
    <col min="1484" max="1484" width="9.140625" style="177"/>
    <col min="1485" max="1485" width="2.85546875" style="177" customWidth="1"/>
    <col min="1486" max="1486" width="3.85546875" style="177" customWidth="1"/>
    <col min="1487" max="1487" width="9.140625" style="177"/>
    <col min="1488" max="1488" width="2.85546875" style="177" customWidth="1"/>
    <col min="1489" max="1489" width="3.85546875" style="177" customWidth="1"/>
    <col min="1490" max="1490" width="9.140625" style="177"/>
    <col min="1491" max="1491" width="2.85546875" style="177" customWidth="1"/>
    <col min="1492" max="1492" width="3.42578125" style="177" customWidth="1"/>
    <col min="1493" max="1493" width="9.140625" style="177"/>
    <col min="1494" max="1494" width="2.85546875" style="177" customWidth="1"/>
    <col min="1495" max="1495" width="3.28515625" style="177" customWidth="1"/>
    <col min="1496" max="1496" width="9.140625" style="177"/>
    <col min="1497" max="1497" width="2.85546875" style="177" customWidth="1"/>
    <col min="1498" max="1498" width="3.140625" style="177" customWidth="1"/>
    <col min="1499" max="1499" width="9.140625" style="177"/>
    <col min="1500" max="1500" width="2.85546875" style="177" customWidth="1"/>
    <col min="1501" max="1501" width="3.140625" style="177" customWidth="1"/>
    <col min="1502" max="1502" width="9.140625" style="177"/>
    <col min="1503" max="1503" width="2.85546875" style="177" customWidth="1"/>
    <col min="1504" max="1504" width="3.140625" style="177" customWidth="1"/>
    <col min="1505" max="1505" width="9.140625" style="177"/>
    <col min="1506" max="1506" width="2.85546875" style="177" customWidth="1"/>
    <col min="1507" max="1507" width="3.28515625" style="177" customWidth="1"/>
    <col min="1508" max="1508" width="9.140625" style="177"/>
    <col min="1509" max="1509" width="3.5703125" style="177" customWidth="1"/>
    <col min="1510" max="1510" width="3.7109375" style="177" customWidth="1"/>
    <col min="1511" max="1512" width="9.140625" style="177"/>
    <col min="1513" max="1513" width="35.140625" style="177" customWidth="1"/>
    <col min="1514" max="1731" width="9.140625" style="177"/>
    <col min="1732" max="1732" width="2.85546875" style="177" customWidth="1"/>
    <col min="1733" max="1733" width="3.7109375" style="177" customWidth="1"/>
    <col min="1734" max="1734" width="9.140625" style="177"/>
    <col min="1735" max="1735" width="2.85546875" style="177" customWidth="1"/>
    <col min="1736" max="1736" width="3.7109375" style="177" customWidth="1"/>
    <col min="1737" max="1737" width="9.140625" style="177"/>
    <col min="1738" max="1738" width="2.85546875" style="177" customWidth="1"/>
    <col min="1739" max="1739" width="3.7109375" style="177" customWidth="1"/>
    <col min="1740" max="1740" width="9.140625" style="177"/>
    <col min="1741" max="1741" width="2.85546875" style="177" customWidth="1"/>
    <col min="1742" max="1742" width="3.85546875" style="177" customWidth="1"/>
    <col min="1743" max="1743" width="9.140625" style="177"/>
    <col min="1744" max="1744" width="2.85546875" style="177" customWidth="1"/>
    <col min="1745" max="1745" width="3.85546875" style="177" customWidth="1"/>
    <col min="1746" max="1746" width="9.140625" style="177"/>
    <col min="1747" max="1747" width="2.85546875" style="177" customWidth="1"/>
    <col min="1748" max="1748" width="3.42578125" style="177" customWidth="1"/>
    <col min="1749" max="1749" width="9.140625" style="177"/>
    <col min="1750" max="1750" width="2.85546875" style="177" customWidth="1"/>
    <col min="1751" max="1751" width="3.28515625" style="177" customWidth="1"/>
    <col min="1752" max="1752" width="9.140625" style="177"/>
    <col min="1753" max="1753" width="2.85546875" style="177" customWidth="1"/>
    <col min="1754" max="1754" width="3.140625" style="177" customWidth="1"/>
    <col min="1755" max="1755" width="9.140625" style="177"/>
    <col min="1756" max="1756" width="2.85546875" style="177" customWidth="1"/>
    <col min="1757" max="1757" width="3.140625" style="177" customWidth="1"/>
    <col min="1758" max="1758" width="9.140625" style="177"/>
    <col min="1759" max="1759" width="2.85546875" style="177" customWidth="1"/>
    <col min="1760" max="1760" width="3.140625" style="177" customWidth="1"/>
    <col min="1761" max="1761" width="9.140625" style="177"/>
    <col min="1762" max="1762" width="2.85546875" style="177" customWidth="1"/>
    <col min="1763" max="1763" width="3.28515625" style="177" customWidth="1"/>
    <col min="1764" max="1764" width="9.140625" style="177"/>
    <col min="1765" max="1765" width="3.5703125" style="177" customWidth="1"/>
    <col min="1766" max="1766" width="3.7109375" style="177" customWidth="1"/>
    <col min="1767" max="1768" width="9.140625" style="177"/>
    <col min="1769" max="1769" width="35.140625" style="177" customWidth="1"/>
    <col min="1770" max="1987" width="9.140625" style="177"/>
    <col min="1988" max="1988" width="2.85546875" style="177" customWidth="1"/>
    <col min="1989" max="1989" width="3.7109375" style="177" customWidth="1"/>
    <col min="1990" max="1990" width="9.140625" style="177"/>
    <col min="1991" max="1991" width="2.85546875" style="177" customWidth="1"/>
    <col min="1992" max="1992" width="3.7109375" style="177" customWidth="1"/>
    <col min="1993" max="1993" width="9.140625" style="177"/>
    <col min="1994" max="1994" width="2.85546875" style="177" customWidth="1"/>
    <col min="1995" max="1995" width="3.7109375" style="177" customWidth="1"/>
    <col min="1996" max="1996" width="9.140625" style="177"/>
    <col min="1997" max="1997" width="2.85546875" style="177" customWidth="1"/>
    <col min="1998" max="1998" width="3.85546875" style="177" customWidth="1"/>
    <col min="1999" max="1999" width="9.140625" style="177"/>
    <col min="2000" max="2000" width="2.85546875" style="177" customWidth="1"/>
    <col min="2001" max="2001" width="3.85546875" style="177" customWidth="1"/>
    <col min="2002" max="2002" width="9.140625" style="177"/>
    <col min="2003" max="2003" width="2.85546875" style="177" customWidth="1"/>
    <col min="2004" max="2004" width="3.42578125" style="177" customWidth="1"/>
    <col min="2005" max="2005" width="9.140625" style="177"/>
    <col min="2006" max="2006" width="2.85546875" style="177" customWidth="1"/>
    <col min="2007" max="2007" width="3.28515625" style="177" customWidth="1"/>
    <col min="2008" max="2008" width="9.140625" style="177"/>
    <col min="2009" max="2009" width="2.85546875" style="177" customWidth="1"/>
    <col min="2010" max="2010" width="3.140625" style="177" customWidth="1"/>
    <col min="2011" max="2011" width="9.140625" style="177"/>
    <col min="2012" max="2012" width="2.85546875" style="177" customWidth="1"/>
    <col min="2013" max="2013" width="3.140625" style="177" customWidth="1"/>
    <col min="2014" max="2014" width="9.140625" style="177"/>
    <col min="2015" max="2015" width="2.85546875" style="177" customWidth="1"/>
    <col min="2016" max="2016" width="3.140625" style="177" customWidth="1"/>
    <col min="2017" max="2017" width="9.140625" style="177"/>
    <col min="2018" max="2018" width="2.85546875" style="177" customWidth="1"/>
    <col min="2019" max="2019" width="3.28515625" style="177" customWidth="1"/>
    <col min="2020" max="2020" width="9.140625" style="177"/>
    <col min="2021" max="2021" width="3.5703125" style="177" customWidth="1"/>
    <col min="2022" max="2022" width="3.7109375" style="177" customWidth="1"/>
    <col min="2023" max="2024" width="9.140625" style="177"/>
    <col min="2025" max="2025" width="35.140625" style="177" customWidth="1"/>
    <col min="2026" max="2243" width="9.140625" style="177"/>
    <col min="2244" max="2244" width="2.85546875" style="177" customWidth="1"/>
    <col min="2245" max="2245" width="3.7109375" style="177" customWidth="1"/>
    <col min="2246" max="2246" width="9.140625" style="177"/>
    <col min="2247" max="2247" width="2.85546875" style="177" customWidth="1"/>
    <col min="2248" max="2248" width="3.7109375" style="177" customWidth="1"/>
    <col min="2249" max="2249" width="9.140625" style="177"/>
    <col min="2250" max="2250" width="2.85546875" style="177" customWidth="1"/>
    <col min="2251" max="2251" width="3.7109375" style="177" customWidth="1"/>
    <col min="2252" max="2252" width="9.140625" style="177"/>
    <col min="2253" max="2253" width="2.85546875" style="177" customWidth="1"/>
    <col min="2254" max="2254" width="3.85546875" style="177" customWidth="1"/>
    <col min="2255" max="2255" width="9.140625" style="177"/>
    <col min="2256" max="2256" width="2.85546875" style="177" customWidth="1"/>
    <col min="2257" max="2257" width="3.85546875" style="177" customWidth="1"/>
    <col min="2258" max="2258" width="9.140625" style="177"/>
    <col min="2259" max="2259" width="2.85546875" style="177" customWidth="1"/>
    <col min="2260" max="2260" width="3.42578125" style="177" customWidth="1"/>
    <col min="2261" max="2261" width="9.140625" style="177"/>
    <col min="2262" max="2262" width="2.85546875" style="177" customWidth="1"/>
    <col min="2263" max="2263" width="3.28515625" style="177" customWidth="1"/>
    <col min="2264" max="2264" width="9.140625" style="177"/>
    <col min="2265" max="2265" width="2.85546875" style="177" customWidth="1"/>
    <col min="2266" max="2266" width="3.140625" style="177" customWidth="1"/>
    <col min="2267" max="2267" width="9.140625" style="177"/>
    <col min="2268" max="2268" width="2.85546875" style="177" customWidth="1"/>
    <col min="2269" max="2269" width="3.140625" style="177" customWidth="1"/>
    <col min="2270" max="2270" width="9.140625" style="177"/>
    <col min="2271" max="2271" width="2.85546875" style="177" customWidth="1"/>
    <col min="2272" max="2272" width="3.140625" style="177" customWidth="1"/>
    <col min="2273" max="2273" width="9.140625" style="177"/>
    <col min="2274" max="2274" width="2.85546875" style="177" customWidth="1"/>
    <col min="2275" max="2275" width="3.28515625" style="177" customWidth="1"/>
    <col min="2276" max="2276" width="9.140625" style="177"/>
    <col min="2277" max="2277" width="3.5703125" style="177" customWidth="1"/>
    <col min="2278" max="2278" width="3.7109375" style="177" customWidth="1"/>
    <col min="2279" max="2280" width="9.140625" style="177"/>
    <col min="2281" max="2281" width="35.140625" style="177" customWidth="1"/>
    <col min="2282" max="2499" width="9.140625" style="177"/>
    <col min="2500" max="2500" width="2.85546875" style="177" customWidth="1"/>
    <col min="2501" max="2501" width="3.7109375" style="177" customWidth="1"/>
    <col min="2502" max="2502" width="9.140625" style="177"/>
    <col min="2503" max="2503" width="2.85546875" style="177" customWidth="1"/>
    <col min="2504" max="2504" width="3.7109375" style="177" customWidth="1"/>
    <col min="2505" max="2505" width="9.140625" style="177"/>
    <col min="2506" max="2506" width="2.85546875" style="177" customWidth="1"/>
    <col min="2507" max="2507" width="3.7109375" style="177" customWidth="1"/>
    <col min="2508" max="2508" width="9.140625" style="177"/>
    <col min="2509" max="2509" width="2.85546875" style="177" customWidth="1"/>
    <col min="2510" max="2510" width="3.85546875" style="177" customWidth="1"/>
    <col min="2511" max="2511" width="9.140625" style="177"/>
    <col min="2512" max="2512" width="2.85546875" style="177" customWidth="1"/>
    <col min="2513" max="2513" width="3.85546875" style="177" customWidth="1"/>
    <col min="2514" max="2514" width="9.140625" style="177"/>
    <col min="2515" max="2515" width="2.85546875" style="177" customWidth="1"/>
    <col min="2516" max="2516" width="3.42578125" style="177" customWidth="1"/>
    <col min="2517" max="2517" width="9.140625" style="177"/>
    <col min="2518" max="2518" width="2.85546875" style="177" customWidth="1"/>
    <col min="2519" max="2519" width="3.28515625" style="177" customWidth="1"/>
    <col min="2520" max="2520" width="9.140625" style="177"/>
    <col min="2521" max="2521" width="2.85546875" style="177" customWidth="1"/>
    <col min="2522" max="2522" width="3.140625" style="177" customWidth="1"/>
    <col min="2523" max="2523" width="9.140625" style="177"/>
    <col min="2524" max="2524" width="2.85546875" style="177" customWidth="1"/>
    <col min="2525" max="2525" width="3.140625" style="177" customWidth="1"/>
    <col min="2526" max="2526" width="9.140625" style="177"/>
    <col min="2527" max="2527" width="2.85546875" style="177" customWidth="1"/>
    <col min="2528" max="2528" width="3.140625" style="177" customWidth="1"/>
    <col min="2529" max="2529" width="9.140625" style="177"/>
    <col min="2530" max="2530" width="2.85546875" style="177" customWidth="1"/>
    <col min="2531" max="2531" width="3.28515625" style="177" customWidth="1"/>
    <col min="2532" max="2532" width="9.140625" style="177"/>
    <col min="2533" max="2533" width="3.5703125" style="177" customWidth="1"/>
    <col min="2534" max="2534" width="3.7109375" style="177" customWidth="1"/>
    <col min="2535" max="2536" width="9.140625" style="177"/>
    <col min="2537" max="2537" width="35.140625" style="177" customWidth="1"/>
    <col min="2538" max="2755" width="9.140625" style="177"/>
    <col min="2756" max="2756" width="2.85546875" style="177" customWidth="1"/>
    <col min="2757" max="2757" width="3.7109375" style="177" customWidth="1"/>
    <col min="2758" max="2758" width="9.140625" style="177"/>
    <col min="2759" max="2759" width="2.85546875" style="177" customWidth="1"/>
    <col min="2760" max="2760" width="3.7109375" style="177" customWidth="1"/>
    <col min="2761" max="2761" width="9.140625" style="177"/>
    <col min="2762" max="2762" width="2.85546875" style="177" customWidth="1"/>
    <col min="2763" max="2763" width="3.7109375" style="177" customWidth="1"/>
    <col min="2764" max="2764" width="9.140625" style="177"/>
    <col min="2765" max="2765" width="2.85546875" style="177" customWidth="1"/>
    <col min="2766" max="2766" width="3.85546875" style="177" customWidth="1"/>
    <col min="2767" max="2767" width="9.140625" style="177"/>
    <col min="2768" max="2768" width="2.85546875" style="177" customWidth="1"/>
    <col min="2769" max="2769" width="3.85546875" style="177" customWidth="1"/>
    <col min="2770" max="2770" width="9.140625" style="177"/>
    <col min="2771" max="2771" width="2.85546875" style="177" customWidth="1"/>
    <col min="2772" max="2772" width="3.42578125" style="177" customWidth="1"/>
    <col min="2773" max="2773" width="9.140625" style="177"/>
    <col min="2774" max="2774" width="2.85546875" style="177" customWidth="1"/>
    <col min="2775" max="2775" width="3.28515625" style="177" customWidth="1"/>
    <col min="2776" max="2776" width="9.140625" style="177"/>
    <col min="2777" max="2777" width="2.85546875" style="177" customWidth="1"/>
    <col min="2778" max="2778" width="3.140625" style="177" customWidth="1"/>
    <col min="2779" max="2779" width="9.140625" style="177"/>
    <col min="2780" max="2780" width="2.85546875" style="177" customWidth="1"/>
    <col min="2781" max="2781" width="3.140625" style="177" customWidth="1"/>
    <col min="2782" max="2782" width="9.140625" style="177"/>
    <col min="2783" max="2783" width="2.85546875" style="177" customWidth="1"/>
    <col min="2784" max="2784" width="3.140625" style="177" customWidth="1"/>
    <col min="2785" max="2785" width="9.140625" style="177"/>
    <col min="2786" max="2786" width="2.85546875" style="177" customWidth="1"/>
    <col min="2787" max="2787" width="3.28515625" style="177" customWidth="1"/>
    <col min="2788" max="2788" width="9.140625" style="177"/>
    <col min="2789" max="2789" width="3.5703125" style="177" customWidth="1"/>
    <col min="2790" max="2790" width="3.7109375" style="177" customWidth="1"/>
    <col min="2791" max="2792" width="9.140625" style="177"/>
    <col min="2793" max="2793" width="35.140625" style="177" customWidth="1"/>
    <col min="2794" max="3011" width="9.140625" style="177"/>
    <col min="3012" max="3012" width="2.85546875" style="177" customWidth="1"/>
    <col min="3013" max="3013" width="3.7109375" style="177" customWidth="1"/>
    <col min="3014" max="3014" width="9.140625" style="177"/>
    <col min="3015" max="3015" width="2.85546875" style="177" customWidth="1"/>
    <col min="3016" max="3016" width="3.7109375" style="177" customWidth="1"/>
    <col min="3017" max="3017" width="9.140625" style="177"/>
    <col min="3018" max="3018" width="2.85546875" style="177" customWidth="1"/>
    <col min="3019" max="3019" width="3.7109375" style="177" customWidth="1"/>
    <col min="3020" max="3020" width="9.140625" style="177"/>
    <col min="3021" max="3021" width="2.85546875" style="177" customWidth="1"/>
    <col min="3022" max="3022" width="3.85546875" style="177" customWidth="1"/>
    <col min="3023" max="3023" width="9.140625" style="177"/>
    <col min="3024" max="3024" width="2.85546875" style="177" customWidth="1"/>
    <col min="3025" max="3025" width="3.85546875" style="177" customWidth="1"/>
    <col min="3026" max="3026" width="9.140625" style="177"/>
    <col min="3027" max="3027" width="2.85546875" style="177" customWidth="1"/>
    <col min="3028" max="3028" width="3.42578125" style="177" customWidth="1"/>
    <col min="3029" max="3029" width="9.140625" style="177"/>
    <col min="3030" max="3030" width="2.85546875" style="177" customWidth="1"/>
    <col min="3031" max="3031" width="3.28515625" style="177" customWidth="1"/>
    <col min="3032" max="3032" width="9.140625" style="177"/>
    <col min="3033" max="3033" width="2.85546875" style="177" customWidth="1"/>
    <col min="3034" max="3034" width="3.140625" style="177" customWidth="1"/>
    <col min="3035" max="3035" width="9.140625" style="177"/>
    <col min="3036" max="3036" width="2.85546875" style="177" customWidth="1"/>
    <col min="3037" max="3037" width="3.140625" style="177" customWidth="1"/>
    <col min="3038" max="3038" width="9.140625" style="177"/>
    <col min="3039" max="3039" width="2.85546875" style="177" customWidth="1"/>
    <col min="3040" max="3040" width="3.140625" style="177" customWidth="1"/>
    <col min="3041" max="3041" width="9.140625" style="177"/>
    <col min="3042" max="3042" width="2.85546875" style="177" customWidth="1"/>
    <col min="3043" max="3043" width="3.28515625" style="177" customWidth="1"/>
    <col min="3044" max="3044" width="9.140625" style="177"/>
    <col min="3045" max="3045" width="3.5703125" style="177" customWidth="1"/>
    <col min="3046" max="3046" width="3.7109375" style="177" customWidth="1"/>
    <col min="3047" max="3048" width="9.140625" style="177"/>
    <col min="3049" max="3049" width="35.140625" style="177" customWidth="1"/>
    <col min="3050" max="3267" width="9.140625" style="177"/>
    <col min="3268" max="3268" width="2.85546875" style="177" customWidth="1"/>
    <col min="3269" max="3269" width="3.7109375" style="177" customWidth="1"/>
    <col min="3270" max="3270" width="9.140625" style="177"/>
    <col min="3271" max="3271" width="2.85546875" style="177" customWidth="1"/>
    <col min="3272" max="3272" width="3.7109375" style="177" customWidth="1"/>
    <col min="3273" max="3273" width="9.140625" style="177"/>
    <col min="3274" max="3274" width="2.85546875" style="177" customWidth="1"/>
    <col min="3275" max="3275" width="3.7109375" style="177" customWidth="1"/>
    <col min="3276" max="3276" width="9.140625" style="177"/>
    <col min="3277" max="3277" width="2.85546875" style="177" customWidth="1"/>
    <col min="3278" max="3278" width="3.85546875" style="177" customWidth="1"/>
    <col min="3279" max="3279" width="9.140625" style="177"/>
    <col min="3280" max="3280" width="2.85546875" style="177" customWidth="1"/>
    <col min="3281" max="3281" width="3.85546875" style="177" customWidth="1"/>
    <col min="3282" max="3282" width="9.140625" style="177"/>
    <col min="3283" max="3283" width="2.85546875" style="177" customWidth="1"/>
    <col min="3284" max="3284" width="3.42578125" style="177" customWidth="1"/>
    <col min="3285" max="3285" width="9.140625" style="177"/>
    <col min="3286" max="3286" width="2.85546875" style="177" customWidth="1"/>
    <col min="3287" max="3287" width="3.28515625" style="177" customWidth="1"/>
    <col min="3288" max="3288" width="9.140625" style="177"/>
    <col min="3289" max="3289" width="2.85546875" style="177" customWidth="1"/>
    <col min="3290" max="3290" width="3.140625" style="177" customWidth="1"/>
    <col min="3291" max="3291" width="9.140625" style="177"/>
    <col min="3292" max="3292" width="2.85546875" style="177" customWidth="1"/>
    <col min="3293" max="3293" width="3.140625" style="177" customWidth="1"/>
    <col min="3294" max="3294" width="9.140625" style="177"/>
    <col min="3295" max="3295" width="2.85546875" style="177" customWidth="1"/>
    <col min="3296" max="3296" width="3.140625" style="177" customWidth="1"/>
    <col min="3297" max="3297" width="9.140625" style="177"/>
    <col min="3298" max="3298" width="2.85546875" style="177" customWidth="1"/>
    <col min="3299" max="3299" width="3.28515625" style="177" customWidth="1"/>
    <col min="3300" max="3300" width="9.140625" style="177"/>
    <col min="3301" max="3301" width="3.5703125" style="177" customWidth="1"/>
    <col min="3302" max="3302" width="3.7109375" style="177" customWidth="1"/>
    <col min="3303" max="3304" width="9.140625" style="177"/>
    <col min="3305" max="3305" width="35.140625" style="177" customWidth="1"/>
    <col min="3306" max="3523" width="9.140625" style="177"/>
    <col min="3524" max="3524" width="2.85546875" style="177" customWidth="1"/>
    <col min="3525" max="3525" width="3.7109375" style="177" customWidth="1"/>
    <col min="3526" max="3526" width="9.140625" style="177"/>
    <col min="3527" max="3527" width="2.85546875" style="177" customWidth="1"/>
    <col min="3528" max="3528" width="3.7109375" style="177" customWidth="1"/>
    <col min="3529" max="3529" width="9.140625" style="177"/>
    <col min="3530" max="3530" width="2.85546875" style="177" customWidth="1"/>
    <col min="3531" max="3531" width="3.7109375" style="177" customWidth="1"/>
    <col min="3532" max="3532" width="9.140625" style="177"/>
    <col min="3533" max="3533" width="2.85546875" style="177" customWidth="1"/>
    <col min="3534" max="3534" width="3.85546875" style="177" customWidth="1"/>
    <col min="3535" max="3535" width="9.140625" style="177"/>
    <col min="3536" max="3536" width="2.85546875" style="177" customWidth="1"/>
    <col min="3537" max="3537" width="3.85546875" style="177" customWidth="1"/>
    <col min="3538" max="3538" width="9.140625" style="177"/>
    <col min="3539" max="3539" width="2.85546875" style="177" customWidth="1"/>
    <col min="3540" max="3540" width="3.42578125" style="177" customWidth="1"/>
    <col min="3541" max="3541" width="9.140625" style="177"/>
    <col min="3542" max="3542" width="2.85546875" style="177" customWidth="1"/>
    <col min="3543" max="3543" width="3.28515625" style="177" customWidth="1"/>
    <col min="3544" max="3544" width="9.140625" style="177"/>
    <col min="3545" max="3545" width="2.85546875" style="177" customWidth="1"/>
    <col min="3546" max="3546" width="3.140625" style="177" customWidth="1"/>
    <col min="3547" max="3547" width="9.140625" style="177"/>
    <col min="3548" max="3548" width="2.85546875" style="177" customWidth="1"/>
    <col min="3549" max="3549" width="3.140625" style="177" customWidth="1"/>
    <col min="3550" max="3550" width="9.140625" style="177"/>
    <col min="3551" max="3551" width="2.85546875" style="177" customWidth="1"/>
    <col min="3552" max="3552" width="3.140625" style="177" customWidth="1"/>
    <col min="3553" max="3553" width="9.140625" style="177"/>
    <col min="3554" max="3554" width="2.85546875" style="177" customWidth="1"/>
    <col min="3555" max="3555" width="3.28515625" style="177" customWidth="1"/>
    <col min="3556" max="3556" width="9.140625" style="177"/>
    <col min="3557" max="3557" width="3.5703125" style="177" customWidth="1"/>
    <col min="3558" max="3558" width="3.7109375" style="177" customWidth="1"/>
    <col min="3559" max="3560" width="9.140625" style="177"/>
    <col min="3561" max="3561" width="35.140625" style="177" customWidth="1"/>
    <col min="3562" max="3779" width="9.140625" style="177"/>
    <col min="3780" max="3780" width="2.85546875" style="177" customWidth="1"/>
    <col min="3781" max="3781" width="3.7109375" style="177" customWidth="1"/>
    <col min="3782" max="3782" width="9.140625" style="177"/>
    <col min="3783" max="3783" width="2.85546875" style="177" customWidth="1"/>
    <col min="3784" max="3784" width="3.7109375" style="177" customWidth="1"/>
    <col min="3785" max="3785" width="9.140625" style="177"/>
    <col min="3786" max="3786" width="2.85546875" style="177" customWidth="1"/>
    <col min="3787" max="3787" width="3.7109375" style="177" customWidth="1"/>
    <col min="3788" max="3788" width="9.140625" style="177"/>
    <col min="3789" max="3789" width="2.85546875" style="177" customWidth="1"/>
    <col min="3790" max="3790" width="3.85546875" style="177" customWidth="1"/>
    <col min="3791" max="3791" width="9.140625" style="177"/>
    <col min="3792" max="3792" width="2.85546875" style="177" customWidth="1"/>
    <col min="3793" max="3793" width="3.85546875" style="177" customWidth="1"/>
    <col min="3794" max="3794" width="9.140625" style="177"/>
    <col min="3795" max="3795" width="2.85546875" style="177" customWidth="1"/>
    <col min="3796" max="3796" width="3.42578125" style="177" customWidth="1"/>
    <col min="3797" max="3797" width="9.140625" style="177"/>
    <col min="3798" max="3798" width="2.85546875" style="177" customWidth="1"/>
    <col min="3799" max="3799" width="3.28515625" style="177" customWidth="1"/>
    <col min="3800" max="3800" width="9.140625" style="177"/>
    <col min="3801" max="3801" width="2.85546875" style="177" customWidth="1"/>
    <col min="3802" max="3802" width="3.140625" style="177" customWidth="1"/>
    <col min="3803" max="3803" width="9.140625" style="177"/>
    <col min="3804" max="3804" width="2.85546875" style="177" customWidth="1"/>
    <col min="3805" max="3805" width="3.140625" style="177" customWidth="1"/>
    <col min="3806" max="3806" width="9.140625" style="177"/>
    <col min="3807" max="3807" width="2.85546875" style="177" customWidth="1"/>
    <col min="3808" max="3808" width="3.140625" style="177" customWidth="1"/>
    <col min="3809" max="3809" width="9.140625" style="177"/>
    <col min="3810" max="3810" width="2.85546875" style="177" customWidth="1"/>
    <col min="3811" max="3811" width="3.28515625" style="177" customWidth="1"/>
    <col min="3812" max="3812" width="9.140625" style="177"/>
    <col min="3813" max="3813" width="3.5703125" style="177" customWidth="1"/>
    <col min="3814" max="3814" width="3.7109375" style="177" customWidth="1"/>
    <col min="3815" max="3816" width="9.140625" style="177"/>
    <col min="3817" max="3817" width="35.140625" style="177" customWidth="1"/>
    <col min="3818" max="4035" width="9.140625" style="177"/>
    <col min="4036" max="4036" width="2.85546875" style="177" customWidth="1"/>
    <col min="4037" max="4037" width="3.7109375" style="177" customWidth="1"/>
    <col min="4038" max="4038" width="9.140625" style="177"/>
    <col min="4039" max="4039" width="2.85546875" style="177" customWidth="1"/>
    <col min="4040" max="4040" width="3.7109375" style="177" customWidth="1"/>
    <col min="4041" max="4041" width="9.140625" style="177"/>
    <col min="4042" max="4042" width="2.85546875" style="177" customWidth="1"/>
    <col min="4043" max="4043" width="3.7109375" style="177" customWidth="1"/>
    <col min="4044" max="4044" width="9.140625" style="177"/>
    <col min="4045" max="4045" width="2.85546875" style="177" customWidth="1"/>
    <col min="4046" max="4046" width="3.85546875" style="177" customWidth="1"/>
    <col min="4047" max="4047" width="9.140625" style="177"/>
    <col min="4048" max="4048" width="2.85546875" style="177" customWidth="1"/>
    <col min="4049" max="4049" width="3.85546875" style="177" customWidth="1"/>
    <col min="4050" max="4050" width="9.140625" style="177"/>
    <col min="4051" max="4051" width="2.85546875" style="177" customWidth="1"/>
    <col min="4052" max="4052" width="3.42578125" style="177" customWidth="1"/>
    <col min="4053" max="4053" width="9.140625" style="177"/>
    <col min="4054" max="4054" width="2.85546875" style="177" customWidth="1"/>
    <col min="4055" max="4055" width="3.28515625" style="177" customWidth="1"/>
    <col min="4056" max="4056" width="9.140625" style="177"/>
    <col min="4057" max="4057" width="2.85546875" style="177" customWidth="1"/>
    <col min="4058" max="4058" width="3.140625" style="177" customWidth="1"/>
    <col min="4059" max="4059" width="9.140625" style="177"/>
    <col min="4060" max="4060" width="2.85546875" style="177" customWidth="1"/>
    <col min="4061" max="4061" width="3.140625" style="177" customWidth="1"/>
    <col min="4062" max="4062" width="9.140625" style="177"/>
    <col min="4063" max="4063" width="2.85546875" style="177" customWidth="1"/>
    <col min="4064" max="4064" width="3.140625" style="177" customWidth="1"/>
    <col min="4065" max="4065" width="9.140625" style="177"/>
    <col min="4066" max="4066" width="2.85546875" style="177" customWidth="1"/>
    <col min="4067" max="4067" width="3.28515625" style="177" customWidth="1"/>
    <col min="4068" max="4068" width="9.140625" style="177"/>
    <col min="4069" max="4069" width="3.5703125" style="177" customWidth="1"/>
    <col min="4070" max="4070" width="3.7109375" style="177" customWidth="1"/>
    <col min="4071" max="4072" width="9.140625" style="177"/>
    <col min="4073" max="4073" width="35.140625" style="177" customWidth="1"/>
    <col min="4074" max="4291" width="9.140625" style="177"/>
    <col min="4292" max="4292" width="2.85546875" style="177" customWidth="1"/>
    <col min="4293" max="4293" width="3.7109375" style="177" customWidth="1"/>
    <col min="4294" max="4294" width="9.140625" style="177"/>
    <col min="4295" max="4295" width="2.85546875" style="177" customWidth="1"/>
    <col min="4296" max="4296" width="3.7109375" style="177" customWidth="1"/>
    <col min="4297" max="4297" width="9.140625" style="177"/>
    <col min="4298" max="4298" width="2.85546875" style="177" customWidth="1"/>
    <col min="4299" max="4299" width="3.7109375" style="177" customWidth="1"/>
    <col min="4300" max="4300" width="9.140625" style="177"/>
    <col min="4301" max="4301" width="2.85546875" style="177" customWidth="1"/>
    <col min="4302" max="4302" width="3.85546875" style="177" customWidth="1"/>
    <col min="4303" max="4303" width="9.140625" style="177"/>
    <col min="4304" max="4304" width="2.85546875" style="177" customWidth="1"/>
    <col min="4305" max="4305" width="3.85546875" style="177" customWidth="1"/>
    <col min="4306" max="4306" width="9.140625" style="177"/>
    <col min="4307" max="4307" width="2.85546875" style="177" customWidth="1"/>
    <col min="4308" max="4308" width="3.42578125" style="177" customWidth="1"/>
    <col min="4309" max="4309" width="9.140625" style="177"/>
    <col min="4310" max="4310" width="2.85546875" style="177" customWidth="1"/>
    <col min="4311" max="4311" width="3.28515625" style="177" customWidth="1"/>
    <col min="4312" max="4312" width="9.140625" style="177"/>
    <col min="4313" max="4313" width="2.85546875" style="177" customWidth="1"/>
    <col min="4314" max="4314" width="3.140625" style="177" customWidth="1"/>
    <col min="4315" max="4315" width="9.140625" style="177"/>
    <col min="4316" max="4316" width="2.85546875" style="177" customWidth="1"/>
    <col min="4317" max="4317" width="3.140625" style="177" customWidth="1"/>
    <col min="4318" max="4318" width="9.140625" style="177"/>
    <col min="4319" max="4319" width="2.85546875" style="177" customWidth="1"/>
    <col min="4320" max="4320" width="3.140625" style="177" customWidth="1"/>
    <col min="4321" max="4321" width="9.140625" style="177"/>
    <col min="4322" max="4322" width="2.85546875" style="177" customWidth="1"/>
    <col min="4323" max="4323" width="3.28515625" style="177" customWidth="1"/>
    <col min="4324" max="4324" width="9.140625" style="177"/>
    <col min="4325" max="4325" width="3.5703125" style="177" customWidth="1"/>
    <col min="4326" max="4326" width="3.7109375" style="177" customWidth="1"/>
    <col min="4327" max="4328" width="9.140625" style="177"/>
    <col min="4329" max="4329" width="35.140625" style="177" customWidth="1"/>
    <col min="4330" max="4547" width="9.140625" style="177"/>
    <col min="4548" max="4548" width="2.85546875" style="177" customWidth="1"/>
    <col min="4549" max="4549" width="3.7109375" style="177" customWidth="1"/>
    <col min="4550" max="4550" width="9.140625" style="177"/>
    <col min="4551" max="4551" width="2.85546875" style="177" customWidth="1"/>
    <col min="4552" max="4552" width="3.7109375" style="177" customWidth="1"/>
    <col min="4553" max="4553" width="9.140625" style="177"/>
    <col min="4554" max="4554" width="2.85546875" style="177" customWidth="1"/>
    <col min="4555" max="4555" width="3.7109375" style="177" customWidth="1"/>
    <col min="4556" max="4556" width="9.140625" style="177"/>
    <col min="4557" max="4557" width="2.85546875" style="177" customWidth="1"/>
    <col min="4558" max="4558" width="3.85546875" style="177" customWidth="1"/>
    <col min="4559" max="4559" width="9.140625" style="177"/>
    <col min="4560" max="4560" width="2.85546875" style="177" customWidth="1"/>
    <col min="4561" max="4561" width="3.85546875" style="177" customWidth="1"/>
    <col min="4562" max="4562" width="9.140625" style="177"/>
    <col min="4563" max="4563" width="2.85546875" style="177" customWidth="1"/>
    <col min="4564" max="4564" width="3.42578125" style="177" customWidth="1"/>
    <col min="4565" max="4565" width="9.140625" style="177"/>
    <col min="4566" max="4566" width="2.85546875" style="177" customWidth="1"/>
    <col min="4567" max="4567" width="3.28515625" style="177" customWidth="1"/>
    <col min="4568" max="4568" width="9.140625" style="177"/>
    <col min="4569" max="4569" width="2.85546875" style="177" customWidth="1"/>
    <col min="4570" max="4570" width="3.140625" style="177" customWidth="1"/>
    <col min="4571" max="4571" width="9.140625" style="177"/>
    <col min="4572" max="4572" width="2.85546875" style="177" customWidth="1"/>
    <col min="4573" max="4573" width="3.140625" style="177" customWidth="1"/>
    <col min="4574" max="4574" width="9.140625" style="177"/>
    <col min="4575" max="4575" width="2.85546875" style="177" customWidth="1"/>
    <col min="4576" max="4576" width="3.140625" style="177" customWidth="1"/>
    <col min="4577" max="4577" width="9.140625" style="177"/>
    <col min="4578" max="4578" width="2.85546875" style="177" customWidth="1"/>
    <col min="4579" max="4579" width="3.28515625" style="177" customWidth="1"/>
    <col min="4580" max="4580" width="9.140625" style="177"/>
    <col min="4581" max="4581" width="3.5703125" style="177" customWidth="1"/>
    <col min="4582" max="4582" width="3.7109375" style="177" customWidth="1"/>
    <col min="4583" max="4584" width="9.140625" style="177"/>
    <col min="4585" max="4585" width="35.140625" style="177" customWidth="1"/>
    <col min="4586" max="4803" width="9.140625" style="177"/>
    <col min="4804" max="4804" width="2.85546875" style="177" customWidth="1"/>
    <col min="4805" max="4805" width="3.7109375" style="177" customWidth="1"/>
    <col min="4806" max="4806" width="9.140625" style="177"/>
    <col min="4807" max="4807" width="2.85546875" style="177" customWidth="1"/>
    <col min="4808" max="4808" width="3.7109375" style="177" customWidth="1"/>
    <col min="4809" max="4809" width="9.140625" style="177"/>
    <col min="4810" max="4810" width="2.85546875" style="177" customWidth="1"/>
    <col min="4811" max="4811" width="3.7109375" style="177" customWidth="1"/>
    <col min="4812" max="4812" width="9.140625" style="177"/>
    <col min="4813" max="4813" width="2.85546875" style="177" customWidth="1"/>
    <col min="4814" max="4814" width="3.85546875" style="177" customWidth="1"/>
    <col min="4815" max="4815" width="9.140625" style="177"/>
    <col min="4816" max="4816" width="2.85546875" style="177" customWidth="1"/>
    <col min="4817" max="4817" width="3.85546875" style="177" customWidth="1"/>
    <col min="4818" max="4818" width="9.140625" style="177"/>
    <col min="4819" max="4819" width="2.85546875" style="177" customWidth="1"/>
    <col min="4820" max="4820" width="3.42578125" style="177" customWidth="1"/>
    <col min="4821" max="4821" width="9.140625" style="177"/>
    <col min="4822" max="4822" width="2.85546875" style="177" customWidth="1"/>
    <col min="4823" max="4823" width="3.28515625" style="177" customWidth="1"/>
    <col min="4824" max="4824" width="9.140625" style="177"/>
    <col min="4825" max="4825" width="2.85546875" style="177" customWidth="1"/>
    <col min="4826" max="4826" width="3.140625" style="177" customWidth="1"/>
    <col min="4827" max="4827" width="9.140625" style="177"/>
    <col min="4828" max="4828" width="2.85546875" style="177" customWidth="1"/>
    <col min="4829" max="4829" width="3.140625" style="177" customWidth="1"/>
    <col min="4830" max="4830" width="9.140625" style="177"/>
    <col min="4831" max="4831" width="2.85546875" style="177" customWidth="1"/>
    <col min="4832" max="4832" width="3.140625" style="177" customWidth="1"/>
    <col min="4833" max="4833" width="9.140625" style="177"/>
    <col min="4834" max="4834" width="2.85546875" style="177" customWidth="1"/>
    <col min="4835" max="4835" width="3.28515625" style="177" customWidth="1"/>
    <col min="4836" max="4836" width="9.140625" style="177"/>
    <col min="4837" max="4837" width="3.5703125" style="177" customWidth="1"/>
    <col min="4838" max="4838" width="3.7109375" style="177" customWidth="1"/>
    <col min="4839" max="4840" width="9.140625" style="177"/>
    <col min="4841" max="4841" width="35.140625" style="177" customWidth="1"/>
    <col min="4842" max="5059" width="9.140625" style="177"/>
    <col min="5060" max="5060" width="2.85546875" style="177" customWidth="1"/>
    <col min="5061" max="5061" width="3.7109375" style="177" customWidth="1"/>
    <col min="5062" max="5062" width="9.140625" style="177"/>
    <col min="5063" max="5063" width="2.85546875" style="177" customWidth="1"/>
    <col min="5064" max="5064" width="3.7109375" style="177" customWidth="1"/>
    <col min="5065" max="5065" width="9.140625" style="177"/>
    <col min="5066" max="5066" width="2.85546875" style="177" customWidth="1"/>
    <col min="5067" max="5067" width="3.7109375" style="177" customWidth="1"/>
    <col min="5068" max="5068" width="9.140625" style="177"/>
    <col min="5069" max="5069" width="2.85546875" style="177" customWidth="1"/>
    <col min="5070" max="5070" width="3.85546875" style="177" customWidth="1"/>
    <col min="5071" max="5071" width="9.140625" style="177"/>
    <col min="5072" max="5072" width="2.85546875" style="177" customWidth="1"/>
    <col min="5073" max="5073" width="3.85546875" style="177" customWidth="1"/>
    <col min="5074" max="5074" width="9.140625" style="177"/>
    <col min="5075" max="5075" width="2.85546875" style="177" customWidth="1"/>
    <col min="5076" max="5076" width="3.42578125" style="177" customWidth="1"/>
    <col min="5077" max="5077" width="9.140625" style="177"/>
    <col min="5078" max="5078" width="2.85546875" style="177" customWidth="1"/>
    <col min="5079" max="5079" width="3.28515625" style="177" customWidth="1"/>
    <col min="5080" max="5080" width="9.140625" style="177"/>
    <col min="5081" max="5081" width="2.85546875" style="177" customWidth="1"/>
    <col min="5082" max="5082" width="3.140625" style="177" customWidth="1"/>
    <col min="5083" max="5083" width="9.140625" style="177"/>
    <col min="5084" max="5084" width="2.85546875" style="177" customWidth="1"/>
    <col min="5085" max="5085" width="3.140625" style="177" customWidth="1"/>
    <col min="5086" max="5086" width="9.140625" style="177"/>
    <col min="5087" max="5087" width="2.85546875" style="177" customWidth="1"/>
    <col min="5088" max="5088" width="3.140625" style="177" customWidth="1"/>
    <col min="5089" max="5089" width="9.140625" style="177"/>
    <col min="5090" max="5090" width="2.85546875" style="177" customWidth="1"/>
    <col min="5091" max="5091" width="3.28515625" style="177" customWidth="1"/>
    <col min="5092" max="5092" width="9.140625" style="177"/>
    <col min="5093" max="5093" width="3.5703125" style="177" customWidth="1"/>
    <col min="5094" max="5094" width="3.7109375" style="177" customWidth="1"/>
    <col min="5095" max="5096" width="9.140625" style="177"/>
    <col min="5097" max="5097" width="35.140625" style="177" customWidth="1"/>
    <col min="5098" max="5315" width="9.140625" style="177"/>
    <col min="5316" max="5316" width="2.85546875" style="177" customWidth="1"/>
    <col min="5317" max="5317" width="3.7109375" style="177" customWidth="1"/>
    <col min="5318" max="5318" width="9.140625" style="177"/>
    <col min="5319" max="5319" width="2.85546875" style="177" customWidth="1"/>
    <col min="5320" max="5320" width="3.7109375" style="177" customWidth="1"/>
    <col min="5321" max="5321" width="9.140625" style="177"/>
    <col min="5322" max="5322" width="2.85546875" style="177" customWidth="1"/>
    <col min="5323" max="5323" width="3.7109375" style="177" customWidth="1"/>
    <col min="5324" max="5324" width="9.140625" style="177"/>
    <col min="5325" max="5325" width="2.85546875" style="177" customWidth="1"/>
    <col min="5326" max="5326" width="3.85546875" style="177" customWidth="1"/>
    <col min="5327" max="5327" width="9.140625" style="177"/>
    <col min="5328" max="5328" width="2.85546875" style="177" customWidth="1"/>
    <col min="5329" max="5329" width="3.85546875" style="177" customWidth="1"/>
    <col min="5330" max="5330" width="9.140625" style="177"/>
    <col min="5331" max="5331" width="2.85546875" style="177" customWidth="1"/>
    <col min="5332" max="5332" width="3.42578125" style="177" customWidth="1"/>
    <col min="5333" max="5333" width="9.140625" style="177"/>
    <col min="5334" max="5334" width="2.85546875" style="177" customWidth="1"/>
    <col min="5335" max="5335" width="3.28515625" style="177" customWidth="1"/>
    <col min="5336" max="5336" width="9.140625" style="177"/>
    <col min="5337" max="5337" width="2.85546875" style="177" customWidth="1"/>
    <col min="5338" max="5338" width="3.140625" style="177" customWidth="1"/>
    <col min="5339" max="5339" width="9.140625" style="177"/>
    <col min="5340" max="5340" width="2.85546875" style="177" customWidth="1"/>
    <col min="5341" max="5341" width="3.140625" style="177" customWidth="1"/>
    <col min="5342" max="5342" width="9.140625" style="177"/>
    <col min="5343" max="5343" width="2.85546875" style="177" customWidth="1"/>
    <col min="5344" max="5344" width="3.140625" style="177" customWidth="1"/>
    <col min="5345" max="5345" width="9.140625" style="177"/>
    <col min="5346" max="5346" width="2.85546875" style="177" customWidth="1"/>
    <col min="5347" max="5347" width="3.28515625" style="177" customWidth="1"/>
    <col min="5348" max="5348" width="9.140625" style="177"/>
    <col min="5349" max="5349" width="3.5703125" style="177" customWidth="1"/>
    <col min="5350" max="5350" width="3.7109375" style="177" customWidth="1"/>
    <col min="5351" max="5352" width="9.140625" style="177"/>
    <col min="5353" max="5353" width="35.140625" style="177" customWidth="1"/>
    <col min="5354" max="5571" width="9.140625" style="177"/>
    <col min="5572" max="5572" width="2.85546875" style="177" customWidth="1"/>
    <col min="5573" max="5573" width="3.7109375" style="177" customWidth="1"/>
    <col min="5574" max="5574" width="9.140625" style="177"/>
    <col min="5575" max="5575" width="2.85546875" style="177" customWidth="1"/>
    <col min="5576" max="5576" width="3.7109375" style="177" customWidth="1"/>
    <col min="5577" max="5577" width="9.140625" style="177"/>
    <col min="5578" max="5578" width="2.85546875" style="177" customWidth="1"/>
    <col min="5579" max="5579" width="3.7109375" style="177" customWidth="1"/>
    <col min="5580" max="5580" width="9.140625" style="177"/>
    <col min="5581" max="5581" width="2.85546875" style="177" customWidth="1"/>
    <col min="5582" max="5582" width="3.85546875" style="177" customWidth="1"/>
    <col min="5583" max="5583" width="9.140625" style="177"/>
    <col min="5584" max="5584" width="2.85546875" style="177" customWidth="1"/>
    <col min="5585" max="5585" width="3.85546875" style="177" customWidth="1"/>
    <col min="5586" max="5586" width="9.140625" style="177"/>
    <col min="5587" max="5587" width="2.85546875" style="177" customWidth="1"/>
    <col min="5588" max="5588" width="3.42578125" style="177" customWidth="1"/>
    <col min="5589" max="5589" width="9.140625" style="177"/>
    <col min="5590" max="5590" width="2.85546875" style="177" customWidth="1"/>
    <col min="5591" max="5591" width="3.28515625" style="177" customWidth="1"/>
    <col min="5592" max="5592" width="9.140625" style="177"/>
    <col min="5593" max="5593" width="2.85546875" style="177" customWidth="1"/>
    <col min="5594" max="5594" width="3.140625" style="177" customWidth="1"/>
    <col min="5595" max="5595" width="9.140625" style="177"/>
    <col min="5596" max="5596" width="2.85546875" style="177" customWidth="1"/>
    <col min="5597" max="5597" width="3.140625" style="177" customWidth="1"/>
    <col min="5598" max="5598" width="9.140625" style="177"/>
    <col min="5599" max="5599" width="2.85546875" style="177" customWidth="1"/>
    <col min="5600" max="5600" width="3.140625" style="177" customWidth="1"/>
    <col min="5601" max="5601" width="9.140625" style="177"/>
    <col min="5602" max="5602" width="2.85546875" style="177" customWidth="1"/>
    <col min="5603" max="5603" width="3.28515625" style="177" customWidth="1"/>
    <col min="5604" max="5604" width="9.140625" style="177"/>
    <col min="5605" max="5605" width="3.5703125" style="177" customWidth="1"/>
    <col min="5606" max="5606" width="3.7109375" style="177" customWidth="1"/>
    <col min="5607" max="5608" width="9.140625" style="177"/>
    <col min="5609" max="5609" width="35.140625" style="177" customWidth="1"/>
    <col min="5610" max="5827" width="9.140625" style="177"/>
    <col min="5828" max="5828" width="2.85546875" style="177" customWidth="1"/>
    <col min="5829" max="5829" width="3.7109375" style="177" customWidth="1"/>
    <col min="5830" max="5830" width="9.140625" style="177"/>
    <col min="5831" max="5831" width="2.85546875" style="177" customWidth="1"/>
    <col min="5832" max="5832" width="3.7109375" style="177" customWidth="1"/>
    <col min="5833" max="5833" width="9.140625" style="177"/>
    <col min="5834" max="5834" width="2.85546875" style="177" customWidth="1"/>
    <col min="5835" max="5835" width="3.7109375" style="177" customWidth="1"/>
    <col min="5836" max="5836" width="9.140625" style="177"/>
    <col min="5837" max="5837" width="2.85546875" style="177" customWidth="1"/>
    <col min="5838" max="5838" width="3.85546875" style="177" customWidth="1"/>
    <col min="5839" max="5839" width="9.140625" style="177"/>
    <col min="5840" max="5840" width="2.85546875" style="177" customWidth="1"/>
    <col min="5841" max="5841" width="3.85546875" style="177" customWidth="1"/>
    <col min="5842" max="5842" width="9.140625" style="177"/>
    <col min="5843" max="5843" width="2.85546875" style="177" customWidth="1"/>
    <col min="5844" max="5844" width="3.42578125" style="177" customWidth="1"/>
    <col min="5845" max="5845" width="9.140625" style="177"/>
    <col min="5846" max="5846" width="2.85546875" style="177" customWidth="1"/>
    <col min="5847" max="5847" width="3.28515625" style="177" customWidth="1"/>
    <col min="5848" max="5848" width="9.140625" style="177"/>
    <col min="5849" max="5849" width="2.85546875" style="177" customWidth="1"/>
    <col min="5850" max="5850" width="3.140625" style="177" customWidth="1"/>
    <col min="5851" max="5851" width="9.140625" style="177"/>
    <col min="5852" max="5852" width="2.85546875" style="177" customWidth="1"/>
    <col min="5853" max="5853" width="3.140625" style="177" customWidth="1"/>
    <col min="5854" max="5854" width="9.140625" style="177"/>
    <col min="5855" max="5855" width="2.85546875" style="177" customWidth="1"/>
    <col min="5856" max="5856" width="3.140625" style="177" customWidth="1"/>
    <col min="5857" max="5857" width="9.140625" style="177"/>
    <col min="5858" max="5858" width="2.85546875" style="177" customWidth="1"/>
    <col min="5859" max="5859" width="3.28515625" style="177" customWidth="1"/>
    <col min="5860" max="5860" width="9.140625" style="177"/>
    <col min="5861" max="5861" width="3.5703125" style="177" customWidth="1"/>
    <col min="5862" max="5862" width="3.7109375" style="177" customWidth="1"/>
    <col min="5863" max="5864" width="9.140625" style="177"/>
    <col min="5865" max="5865" width="35.140625" style="177" customWidth="1"/>
    <col min="5866" max="6083" width="9.140625" style="177"/>
    <col min="6084" max="6084" width="2.85546875" style="177" customWidth="1"/>
    <col min="6085" max="6085" width="3.7109375" style="177" customWidth="1"/>
    <col min="6086" max="6086" width="9.140625" style="177"/>
    <col min="6087" max="6087" width="2.85546875" style="177" customWidth="1"/>
    <col min="6088" max="6088" width="3.7109375" style="177" customWidth="1"/>
    <col min="6089" max="6089" width="9.140625" style="177"/>
    <col min="6090" max="6090" width="2.85546875" style="177" customWidth="1"/>
    <col min="6091" max="6091" width="3.7109375" style="177" customWidth="1"/>
    <col min="6092" max="6092" width="9.140625" style="177"/>
    <col min="6093" max="6093" width="2.85546875" style="177" customWidth="1"/>
    <col min="6094" max="6094" width="3.85546875" style="177" customWidth="1"/>
    <col min="6095" max="6095" width="9.140625" style="177"/>
    <col min="6096" max="6096" width="2.85546875" style="177" customWidth="1"/>
    <col min="6097" max="6097" width="3.85546875" style="177" customWidth="1"/>
    <col min="6098" max="6098" width="9.140625" style="177"/>
    <col min="6099" max="6099" width="2.85546875" style="177" customWidth="1"/>
    <col min="6100" max="6100" width="3.42578125" style="177" customWidth="1"/>
    <col min="6101" max="6101" width="9.140625" style="177"/>
    <col min="6102" max="6102" width="2.85546875" style="177" customWidth="1"/>
    <col min="6103" max="6103" width="3.28515625" style="177" customWidth="1"/>
    <col min="6104" max="6104" width="9.140625" style="177"/>
    <col min="6105" max="6105" width="2.85546875" style="177" customWidth="1"/>
    <col min="6106" max="6106" width="3.140625" style="177" customWidth="1"/>
    <col min="6107" max="6107" width="9.140625" style="177"/>
    <col min="6108" max="6108" width="2.85546875" style="177" customWidth="1"/>
    <col min="6109" max="6109" width="3.140625" style="177" customWidth="1"/>
    <col min="6110" max="6110" width="9.140625" style="177"/>
    <col min="6111" max="6111" width="2.85546875" style="177" customWidth="1"/>
    <col min="6112" max="6112" width="3.140625" style="177" customWidth="1"/>
    <col min="6113" max="6113" width="9.140625" style="177"/>
    <col min="6114" max="6114" width="2.85546875" style="177" customWidth="1"/>
    <col min="6115" max="6115" width="3.28515625" style="177" customWidth="1"/>
    <col min="6116" max="6116" width="9.140625" style="177"/>
    <col min="6117" max="6117" width="3.5703125" style="177" customWidth="1"/>
    <col min="6118" max="6118" width="3.7109375" style="177" customWidth="1"/>
    <col min="6119" max="6120" width="9.140625" style="177"/>
    <col min="6121" max="6121" width="35.140625" style="177" customWidth="1"/>
    <col min="6122" max="6339" width="9.140625" style="177"/>
    <col min="6340" max="6340" width="2.85546875" style="177" customWidth="1"/>
    <col min="6341" max="6341" width="3.7109375" style="177" customWidth="1"/>
    <col min="6342" max="6342" width="9.140625" style="177"/>
    <col min="6343" max="6343" width="2.85546875" style="177" customWidth="1"/>
    <col min="6344" max="6344" width="3.7109375" style="177" customWidth="1"/>
    <col min="6345" max="6345" width="9.140625" style="177"/>
    <col min="6346" max="6346" width="2.85546875" style="177" customWidth="1"/>
    <col min="6347" max="6347" width="3.7109375" style="177" customWidth="1"/>
    <col min="6348" max="6348" width="9.140625" style="177"/>
    <col min="6349" max="6349" width="2.85546875" style="177" customWidth="1"/>
    <col min="6350" max="6350" width="3.85546875" style="177" customWidth="1"/>
    <col min="6351" max="6351" width="9.140625" style="177"/>
    <col min="6352" max="6352" width="2.85546875" style="177" customWidth="1"/>
    <col min="6353" max="6353" width="3.85546875" style="177" customWidth="1"/>
    <col min="6354" max="6354" width="9.140625" style="177"/>
    <col min="6355" max="6355" width="2.85546875" style="177" customWidth="1"/>
    <col min="6356" max="6356" width="3.42578125" style="177" customWidth="1"/>
    <col min="6357" max="6357" width="9.140625" style="177"/>
    <col min="6358" max="6358" width="2.85546875" style="177" customWidth="1"/>
    <col min="6359" max="6359" width="3.28515625" style="177" customWidth="1"/>
    <col min="6360" max="6360" width="9.140625" style="177"/>
    <col min="6361" max="6361" width="2.85546875" style="177" customWidth="1"/>
    <col min="6362" max="6362" width="3.140625" style="177" customWidth="1"/>
    <col min="6363" max="6363" width="9.140625" style="177"/>
    <col min="6364" max="6364" width="2.85546875" style="177" customWidth="1"/>
    <col min="6365" max="6365" width="3.140625" style="177" customWidth="1"/>
    <col min="6366" max="6366" width="9.140625" style="177"/>
    <col min="6367" max="6367" width="2.85546875" style="177" customWidth="1"/>
    <col min="6368" max="6368" width="3.140625" style="177" customWidth="1"/>
    <col min="6369" max="6369" width="9.140625" style="177"/>
    <col min="6370" max="6370" width="2.85546875" style="177" customWidth="1"/>
    <col min="6371" max="6371" width="3.28515625" style="177" customWidth="1"/>
    <col min="6372" max="6372" width="9.140625" style="177"/>
    <col min="6373" max="6373" width="3.5703125" style="177" customWidth="1"/>
    <col min="6374" max="6374" width="3.7109375" style="177" customWidth="1"/>
    <col min="6375" max="6376" width="9.140625" style="177"/>
    <col min="6377" max="6377" width="35.140625" style="177" customWidth="1"/>
    <col min="6378" max="6595" width="9.140625" style="177"/>
    <col min="6596" max="6596" width="2.85546875" style="177" customWidth="1"/>
    <col min="6597" max="6597" width="3.7109375" style="177" customWidth="1"/>
    <col min="6598" max="6598" width="9.140625" style="177"/>
    <col min="6599" max="6599" width="2.85546875" style="177" customWidth="1"/>
    <col min="6600" max="6600" width="3.7109375" style="177" customWidth="1"/>
    <col min="6601" max="6601" width="9.140625" style="177"/>
    <col min="6602" max="6602" width="2.85546875" style="177" customWidth="1"/>
    <col min="6603" max="6603" width="3.7109375" style="177" customWidth="1"/>
    <col min="6604" max="6604" width="9.140625" style="177"/>
    <col min="6605" max="6605" width="2.85546875" style="177" customWidth="1"/>
    <col min="6606" max="6606" width="3.85546875" style="177" customWidth="1"/>
    <col min="6607" max="6607" width="9.140625" style="177"/>
    <col min="6608" max="6608" width="2.85546875" style="177" customWidth="1"/>
    <col min="6609" max="6609" width="3.85546875" style="177" customWidth="1"/>
    <col min="6610" max="6610" width="9.140625" style="177"/>
    <col min="6611" max="6611" width="2.85546875" style="177" customWidth="1"/>
    <col min="6612" max="6612" width="3.42578125" style="177" customWidth="1"/>
    <col min="6613" max="6613" width="9.140625" style="177"/>
    <col min="6614" max="6614" width="2.85546875" style="177" customWidth="1"/>
    <col min="6615" max="6615" width="3.28515625" style="177" customWidth="1"/>
    <col min="6616" max="6616" width="9.140625" style="177"/>
    <col min="6617" max="6617" width="2.85546875" style="177" customWidth="1"/>
    <col min="6618" max="6618" width="3.140625" style="177" customWidth="1"/>
    <col min="6619" max="6619" width="9.140625" style="177"/>
    <col min="6620" max="6620" width="2.85546875" style="177" customWidth="1"/>
    <col min="6621" max="6621" width="3.140625" style="177" customWidth="1"/>
    <col min="6622" max="6622" width="9.140625" style="177"/>
    <col min="6623" max="6623" width="2.85546875" style="177" customWidth="1"/>
    <col min="6624" max="6624" width="3.140625" style="177" customWidth="1"/>
    <col min="6625" max="6625" width="9.140625" style="177"/>
    <col min="6626" max="6626" width="2.85546875" style="177" customWidth="1"/>
    <col min="6627" max="6627" width="3.28515625" style="177" customWidth="1"/>
    <col min="6628" max="6628" width="9.140625" style="177"/>
    <col min="6629" max="6629" width="3.5703125" style="177" customWidth="1"/>
    <col min="6630" max="6630" width="3.7109375" style="177" customWidth="1"/>
    <col min="6631" max="6632" width="9.140625" style="177"/>
    <col min="6633" max="6633" width="35.140625" style="177" customWidth="1"/>
    <col min="6634" max="6851" width="9.140625" style="177"/>
    <col min="6852" max="6852" width="2.85546875" style="177" customWidth="1"/>
    <col min="6853" max="6853" width="3.7109375" style="177" customWidth="1"/>
    <col min="6854" max="6854" width="9.140625" style="177"/>
    <col min="6855" max="6855" width="2.85546875" style="177" customWidth="1"/>
    <col min="6856" max="6856" width="3.7109375" style="177" customWidth="1"/>
    <col min="6857" max="6857" width="9.140625" style="177"/>
    <col min="6858" max="6858" width="2.85546875" style="177" customWidth="1"/>
    <col min="6859" max="6859" width="3.7109375" style="177" customWidth="1"/>
    <col min="6860" max="6860" width="9.140625" style="177"/>
    <col min="6861" max="6861" width="2.85546875" style="177" customWidth="1"/>
    <col min="6862" max="6862" width="3.85546875" style="177" customWidth="1"/>
    <col min="6863" max="6863" width="9.140625" style="177"/>
    <col min="6864" max="6864" width="2.85546875" style="177" customWidth="1"/>
    <col min="6865" max="6865" width="3.85546875" style="177" customWidth="1"/>
    <col min="6866" max="6866" width="9.140625" style="177"/>
    <col min="6867" max="6867" width="2.85546875" style="177" customWidth="1"/>
    <col min="6868" max="6868" width="3.42578125" style="177" customWidth="1"/>
    <col min="6869" max="6869" width="9.140625" style="177"/>
    <col min="6870" max="6870" width="2.85546875" style="177" customWidth="1"/>
    <col min="6871" max="6871" width="3.28515625" style="177" customWidth="1"/>
    <col min="6872" max="6872" width="9.140625" style="177"/>
    <col min="6873" max="6873" width="2.85546875" style="177" customWidth="1"/>
    <col min="6874" max="6874" width="3.140625" style="177" customWidth="1"/>
    <col min="6875" max="6875" width="9.140625" style="177"/>
    <col min="6876" max="6876" width="2.85546875" style="177" customWidth="1"/>
    <col min="6877" max="6877" width="3.140625" style="177" customWidth="1"/>
    <col min="6878" max="6878" width="9.140625" style="177"/>
    <col min="6879" max="6879" width="2.85546875" style="177" customWidth="1"/>
    <col min="6880" max="6880" width="3.140625" style="177" customWidth="1"/>
    <col min="6881" max="6881" width="9.140625" style="177"/>
    <col min="6882" max="6882" width="2.85546875" style="177" customWidth="1"/>
    <col min="6883" max="6883" width="3.28515625" style="177" customWidth="1"/>
    <col min="6884" max="6884" width="9.140625" style="177"/>
    <col min="6885" max="6885" width="3.5703125" style="177" customWidth="1"/>
    <col min="6886" max="6886" width="3.7109375" style="177" customWidth="1"/>
    <col min="6887" max="6888" width="9.140625" style="177"/>
    <col min="6889" max="6889" width="35.140625" style="177" customWidth="1"/>
    <col min="6890" max="7107" width="9.140625" style="177"/>
    <col min="7108" max="7108" width="2.85546875" style="177" customWidth="1"/>
    <col min="7109" max="7109" width="3.7109375" style="177" customWidth="1"/>
    <col min="7110" max="7110" width="9.140625" style="177"/>
    <col min="7111" max="7111" width="2.85546875" style="177" customWidth="1"/>
    <col min="7112" max="7112" width="3.7109375" style="177" customWidth="1"/>
    <col min="7113" max="7113" width="9.140625" style="177"/>
    <col min="7114" max="7114" width="2.85546875" style="177" customWidth="1"/>
    <col min="7115" max="7115" width="3.7109375" style="177" customWidth="1"/>
    <col min="7116" max="7116" width="9.140625" style="177"/>
    <col min="7117" max="7117" width="2.85546875" style="177" customWidth="1"/>
    <col min="7118" max="7118" width="3.85546875" style="177" customWidth="1"/>
    <col min="7119" max="7119" width="9.140625" style="177"/>
    <col min="7120" max="7120" width="2.85546875" style="177" customWidth="1"/>
    <col min="7121" max="7121" width="3.85546875" style="177" customWidth="1"/>
    <col min="7122" max="7122" width="9.140625" style="177"/>
    <col min="7123" max="7123" width="2.85546875" style="177" customWidth="1"/>
    <col min="7124" max="7124" width="3.42578125" style="177" customWidth="1"/>
    <col min="7125" max="7125" width="9.140625" style="177"/>
    <col min="7126" max="7126" width="2.85546875" style="177" customWidth="1"/>
    <col min="7127" max="7127" width="3.28515625" style="177" customWidth="1"/>
    <col min="7128" max="7128" width="9.140625" style="177"/>
    <col min="7129" max="7129" width="2.85546875" style="177" customWidth="1"/>
    <col min="7130" max="7130" width="3.140625" style="177" customWidth="1"/>
    <col min="7131" max="7131" width="9.140625" style="177"/>
    <col min="7132" max="7132" width="2.85546875" style="177" customWidth="1"/>
    <col min="7133" max="7133" width="3.140625" style="177" customWidth="1"/>
    <col min="7134" max="7134" width="9.140625" style="177"/>
    <col min="7135" max="7135" width="2.85546875" style="177" customWidth="1"/>
    <col min="7136" max="7136" width="3.140625" style="177" customWidth="1"/>
    <col min="7137" max="7137" width="9.140625" style="177"/>
    <col min="7138" max="7138" width="2.85546875" style="177" customWidth="1"/>
    <col min="7139" max="7139" width="3.28515625" style="177" customWidth="1"/>
    <col min="7140" max="7140" width="9.140625" style="177"/>
    <col min="7141" max="7141" width="3.5703125" style="177" customWidth="1"/>
    <col min="7142" max="7142" width="3.7109375" style="177" customWidth="1"/>
    <col min="7143" max="7144" width="9.140625" style="177"/>
    <col min="7145" max="7145" width="35.140625" style="177" customWidth="1"/>
    <col min="7146" max="7363" width="9.140625" style="177"/>
    <col min="7364" max="7364" width="2.85546875" style="177" customWidth="1"/>
    <col min="7365" max="7365" width="3.7109375" style="177" customWidth="1"/>
    <col min="7366" max="7366" width="9.140625" style="177"/>
    <col min="7367" max="7367" width="2.85546875" style="177" customWidth="1"/>
    <col min="7368" max="7368" width="3.7109375" style="177" customWidth="1"/>
    <col min="7369" max="7369" width="9.140625" style="177"/>
    <col min="7370" max="7370" width="2.85546875" style="177" customWidth="1"/>
    <col min="7371" max="7371" width="3.7109375" style="177" customWidth="1"/>
    <col min="7372" max="7372" width="9.140625" style="177"/>
    <col min="7373" max="7373" width="2.85546875" style="177" customWidth="1"/>
    <col min="7374" max="7374" width="3.85546875" style="177" customWidth="1"/>
    <col min="7375" max="7375" width="9.140625" style="177"/>
    <col min="7376" max="7376" width="2.85546875" style="177" customWidth="1"/>
    <col min="7377" max="7377" width="3.85546875" style="177" customWidth="1"/>
    <col min="7378" max="7378" width="9.140625" style="177"/>
    <col min="7379" max="7379" width="2.85546875" style="177" customWidth="1"/>
    <col min="7380" max="7380" width="3.42578125" style="177" customWidth="1"/>
    <col min="7381" max="7381" width="9.140625" style="177"/>
    <col min="7382" max="7382" width="2.85546875" style="177" customWidth="1"/>
    <col min="7383" max="7383" width="3.28515625" style="177" customWidth="1"/>
    <col min="7384" max="7384" width="9.140625" style="177"/>
    <col min="7385" max="7385" width="2.85546875" style="177" customWidth="1"/>
    <col min="7386" max="7386" width="3.140625" style="177" customWidth="1"/>
    <col min="7387" max="7387" width="9.140625" style="177"/>
    <col min="7388" max="7388" width="2.85546875" style="177" customWidth="1"/>
    <col min="7389" max="7389" width="3.140625" style="177" customWidth="1"/>
    <col min="7390" max="7390" width="9.140625" style="177"/>
    <col min="7391" max="7391" width="2.85546875" style="177" customWidth="1"/>
    <col min="7392" max="7392" width="3.140625" style="177" customWidth="1"/>
    <col min="7393" max="7393" width="9.140625" style="177"/>
    <col min="7394" max="7394" width="2.85546875" style="177" customWidth="1"/>
    <col min="7395" max="7395" width="3.28515625" style="177" customWidth="1"/>
    <col min="7396" max="7396" width="9.140625" style="177"/>
    <col min="7397" max="7397" width="3.5703125" style="177" customWidth="1"/>
    <col min="7398" max="7398" width="3.7109375" style="177" customWidth="1"/>
    <col min="7399" max="7400" width="9.140625" style="177"/>
    <col min="7401" max="7401" width="35.140625" style="177" customWidth="1"/>
    <col min="7402" max="7619" width="9.140625" style="177"/>
    <col min="7620" max="7620" width="2.85546875" style="177" customWidth="1"/>
    <col min="7621" max="7621" width="3.7109375" style="177" customWidth="1"/>
    <col min="7622" max="7622" width="9.140625" style="177"/>
    <col min="7623" max="7623" width="2.85546875" style="177" customWidth="1"/>
    <col min="7624" max="7624" width="3.7109375" style="177" customWidth="1"/>
    <col min="7625" max="7625" width="9.140625" style="177"/>
    <col min="7626" max="7626" width="2.85546875" style="177" customWidth="1"/>
    <col min="7627" max="7627" width="3.7109375" style="177" customWidth="1"/>
    <col min="7628" max="7628" width="9.140625" style="177"/>
    <col min="7629" max="7629" width="2.85546875" style="177" customWidth="1"/>
    <col min="7630" max="7630" width="3.85546875" style="177" customWidth="1"/>
    <col min="7631" max="7631" width="9.140625" style="177"/>
    <col min="7632" max="7632" width="2.85546875" style="177" customWidth="1"/>
    <col min="7633" max="7633" width="3.85546875" style="177" customWidth="1"/>
    <col min="7634" max="7634" width="9.140625" style="177"/>
    <col min="7635" max="7635" width="2.85546875" style="177" customWidth="1"/>
    <col min="7636" max="7636" width="3.42578125" style="177" customWidth="1"/>
    <col min="7637" max="7637" width="9.140625" style="177"/>
    <col min="7638" max="7638" width="2.85546875" style="177" customWidth="1"/>
    <col min="7639" max="7639" width="3.28515625" style="177" customWidth="1"/>
    <col min="7640" max="7640" width="9.140625" style="177"/>
    <col min="7641" max="7641" width="2.85546875" style="177" customWidth="1"/>
    <col min="7642" max="7642" width="3.140625" style="177" customWidth="1"/>
    <col min="7643" max="7643" width="9.140625" style="177"/>
    <col min="7644" max="7644" width="2.85546875" style="177" customWidth="1"/>
    <col min="7645" max="7645" width="3.140625" style="177" customWidth="1"/>
    <col min="7646" max="7646" width="9.140625" style="177"/>
    <col min="7647" max="7647" width="2.85546875" style="177" customWidth="1"/>
    <col min="7648" max="7648" width="3.140625" style="177" customWidth="1"/>
    <col min="7649" max="7649" width="9.140625" style="177"/>
    <col min="7650" max="7650" width="2.85546875" style="177" customWidth="1"/>
    <col min="7651" max="7651" width="3.28515625" style="177" customWidth="1"/>
    <col min="7652" max="7652" width="9.140625" style="177"/>
    <col min="7653" max="7653" width="3.5703125" style="177" customWidth="1"/>
    <col min="7654" max="7654" width="3.7109375" style="177" customWidth="1"/>
    <col min="7655" max="7656" width="9.140625" style="177"/>
    <col min="7657" max="7657" width="35.140625" style="177" customWidth="1"/>
    <col min="7658" max="7875" width="9.140625" style="177"/>
    <col min="7876" max="7876" width="2.85546875" style="177" customWidth="1"/>
    <col min="7877" max="7877" width="3.7109375" style="177" customWidth="1"/>
    <col min="7878" max="7878" width="9.140625" style="177"/>
    <col min="7879" max="7879" width="2.85546875" style="177" customWidth="1"/>
    <col min="7880" max="7880" width="3.7109375" style="177" customWidth="1"/>
    <col min="7881" max="7881" width="9.140625" style="177"/>
    <col min="7882" max="7882" width="2.85546875" style="177" customWidth="1"/>
    <col min="7883" max="7883" width="3.7109375" style="177" customWidth="1"/>
    <col min="7884" max="7884" width="9.140625" style="177"/>
    <col min="7885" max="7885" width="2.85546875" style="177" customWidth="1"/>
    <col min="7886" max="7886" width="3.85546875" style="177" customWidth="1"/>
    <col min="7887" max="7887" width="9.140625" style="177"/>
    <col min="7888" max="7888" width="2.85546875" style="177" customWidth="1"/>
    <col min="7889" max="7889" width="3.85546875" style="177" customWidth="1"/>
    <col min="7890" max="7890" width="9.140625" style="177"/>
    <col min="7891" max="7891" width="2.85546875" style="177" customWidth="1"/>
    <col min="7892" max="7892" width="3.42578125" style="177" customWidth="1"/>
    <col min="7893" max="7893" width="9.140625" style="177"/>
    <col min="7894" max="7894" width="2.85546875" style="177" customWidth="1"/>
    <col min="7895" max="7895" width="3.28515625" style="177" customWidth="1"/>
    <col min="7896" max="7896" width="9.140625" style="177"/>
    <col min="7897" max="7897" width="2.85546875" style="177" customWidth="1"/>
    <col min="7898" max="7898" width="3.140625" style="177" customWidth="1"/>
    <col min="7899" max="7899" width="9.140625" style="177"/>
    <col min="7900" max="7900" width="2.85546875" style="177" customWidth="1"/>
    <col min="7901" max="7901" width="3.140625" style="177" customWidth="1"/>
    <col min="7902" max="7902" width="9.140625" style="177"/>
    <col min="7903" max="7903" width="2.85546875" style="177" customWidth="1"/>
    <col min="7904" max="7904" width="3.140625" style="177" customWidth="1"/>
    <col min="7905" max="7905" width="9.140625" style="177"/>
    <col min="7906" max="7906" width="2.85546875" style="177" customWidth="1"/>
    <col min="7907" max="7907" width="3.28515625" style="177" customWidth="1"/>
    <col min="7908" max="7908" width="9.140625" style="177"/>
    <col min="7909" max="7909" width="3.5703125" style="177" customWidth="1"/>
    <col min="7910" max="7910" width="3.7109375" style="177" customWidth="1"/>
    <col min="7911" max="7912" width="9.140625" style="177"/>
    <col min="7913" max="7913" width="35.140625" style="177" customWidth="1"/>
    <col min="7914" max="8131" width="9.140625" style="177"/>
    <col min="8132" max="8132" width="2.85546875" style="177" customWidth="1"/>
    <col min="8133" max="8133" width="3.7109375" style="177" customWidth="1"/>
    <col min="8134" max="8134" width="9.140625" style="177"/>
    <col min="8135" max="8135" width="2.85546875" style="177" customWidth="1"/>
    <col min="8136" max="8136" width="3.7109375" style="177" customWidth="1"/>
    <col min="8137" max="8137" width="9.140625" style="177"/>
    <col min="8138" max="8138" width="2.85546875" style="177" customWidth="1"/>
    <col min="8139" max="8139" width="3.7109375" style="177" customWidth="1"/>
    <col min="8140" max="8140" width="9.140625" style="177"/>
    <col min="8141" max="8141" width="2.85546875" style="177" customWidth="1"/>
    <col min="8142" max="8142" width="3.85546875" style="177" customWidth="1"/>
    <col min="8143" max="8143" width="9.140625" style="177"/>
    <col min="8144" max="8144" width="2.85546875" style="177" customWidth="1"/>
    <col min="8145" max="8145" width="3.85546875" style="177" customWidth="1"/>
    <col min="8146" max="8146" width="9.140625" style="177"/>
    <col min="8147" max="8147" width="2.85546875" style="177" customWidth="1"/>
    <col min="8148" max="8148" width="3.42578125" style="177" customWidth="1"/>
    <col min="8149" max="8149" width="9.140625" style="177"/>
    <col min="8150" max="8150" width="2.85546875" style="177" customWidth="1"/>
    <col min="8151" max="8151" width="3.28515625" style="177" customWidth="1"/>
    <col min="8152" max="8152" width="9.140625" style="177"/>
    <col min="8153" max="8153" width="2.85546875" style="177" customWidth="1"/>
    <col min="8154" max="8154" width="3.140625" style="177" customWidth="1"/>
    <col min="8155" max="8155" width="9.140625" style="177"/>
    <col min="8156" max="8156" width="2.85546875" style="177" customWidth="1"/>
    <col min="8157" max="8157" width="3.140625" style="177" customWidth="1"/>
    <col min="8158" max="8158" width="9.140625" style="177"/>
    <col min="8159" max="8159" width="2.85546875" style="177" customWidth="1"/>
    <col min="8160" max="8160" width="3.140625" style="177" customWidth="1"/>
    <col min="8161" max="8161" width="9.140625" style="177"/>
    <col min="8162" max="8162" width="2.85546875" style="177" customWidth="1"/>
    <col min="8163" max="8163" width="3.28515625" style="177" customWidth="1"/>
    <col min="8164" max="8164" width="9.140625" style="177"/>
    <col min="8165" max="8165" width="3.5703125" style="177" customWidth="1"/>
    <col min="8166" max="8166" width="3.7109375" style="177" customWidth="1"/>
    <col min="8167" max="8168" width="9.140625" style="177"/>
    <col min="8169" max="8169" width="35.140625" style="177" customWidth="1"/>
    <col min="8170" max="8387" width="9.140625" style="177"/>
    <col min="8388" max="8388" width="2.85546875" style="177" customWidth="1"/>
    <col min="8389" max="8389" width="3.7109375" style="177" customWidth="1"/>
    <col min="8390" max="8390" width="9.140625" style="177"/>
    <col min="8391" max="8391" width="2.85546875" style="177" customWidth="1"/>
    <col min="8392" max="8392" width="3.7109375" style="177" customWidth="1"/>
    <col min="8393" max="8393" width="9.140625" style="177"/>
    <col min="8394" max="8394" width="2.85546875" style="177" customWidth="1"/>
    <col min="8395" max="8395" width="3.7109375" style="177" customWidth="1"/>
    <col min="8396" max="8396" width="9.140625" style="177"/>
    <col min="8397" max="8397" width="2.85546875" style="177" customWidth="1"/>
    <col min="8398" max="8398" width="3.85546875" style="177" customWidth="1"/>
    <col min="8399" max="8399" width="9.140625" style="177"/>
    <col min="8400" max="8400" width="2.85546875" style="177" customWidth="1"/>
    <col min="8401" max="8401" width="3.85546875" style="177" customWidth="1"/>
    <col min="8402" max="8402" width="9.140625" style="177"/>
    <col min="8403" max="8403" width="2.85546875" style="177" customWidth="1"/>
    <col min="8404" max="8404" width="3.42578125" style="177" customWidth="1"/>
    <col min="8405" max="8405" width="9.140625" style="177"/>
    <col min="8406" max="8406" width="2.85546875" style="177" customWidth="1"/>
    <col min="8407" max="8407" width="3.28515625" style="177" customWidth="1"/>
    <col min="8408" max="8408" width="9.140625" style="177"/>
    <col min="8409" max="8409" width="2.85546875" style="177" customWidth="1"/>
    <col min="8410" max="8410" width="3.140625" style="177" customWidth="1"/>
    <col min="8411" max="8411" width="9.140625" style="177"/>
    <col min="8412" max="8412" width="2.85546875" style="177" customWidth="1"/>
    <col min="8413" max="8413" width="3.140625" style="177" customWidth="1"/>
    <col min="8414" max="8414" width="9.140625" style="177"/>
    <col min="8415" max="8415" width="2.85546875" style="177" customWidth="1"/>
    <col min="8416" max="8416" width="3.140625" style="177" customWidth="1"/>
    <col min="8417" max="8417" width="9.140625" style="177"/>
    <col min="8418" max="8418" width="2.85546875" style="177" customWidth="1"/>
    <col min="8419" max="8419" width="3.28515625" style="177" customWidth="1"/>
    <col min="8420" max="8420" width="9.140625" style="177"/>
    <col min="8421" max="8421" width="3.5703125" style="177" customWidth="1"/>
    <col min="8422" max="8422" width="3.7109375" style="177" customWidth="1"/>
    <col min="8423" max="8424" width="9.140625" style="177"/>
    <col min="8425" max="8425" width="35.140625" style="177" customWidth="1"/>
    <col min="8426" max="8643" width="9.140625" style="177"/>
    <col min="8644" max="8644" width="2.85546875" style="177" customWidth="1"/>
    <col min="8645" max="8645" width="3.7109375" style="177" customWidth="1"/>
    <col min="8646" max="8646" width="9.140625" style="177"/>
    <col min="8647" max="8647" width="2.85546875" style="177" customWidth="1"/>
    <col min="8648" max="8648" width="3.7109375" style="177" customWidth="1"/>
    <col min="8649" max="8649" width="9.140625" style="177"/>
    <col min="8650" max="8650" width="2.85546875" style="177" customWidth="1"/>
    <col min="8651" max="8651" width="3.7109375" style="177" customWidth="1"/>
    <col min="8652" max="8652" width="9.140625" style="177"/>
    <col min="8653" max="8653" width="2.85546875" style="177" customWidth="1"/>
    <col min="8654" max="8654" width="3.85546875" style="177" customWidth="1"/>
    <col min="8655" max="8655" width="9.140625" style="177"/>
    <col min="8656" max="8656" width="2.85546875" style="177" customWidth="1"/>
    <col min="8657" max="8657" width="3.85546875" style="177" customWidth="1"/>
    <col min="8658" max="8658" width="9.140625" style="177"/>
    <col min="8659" max="8659" width="2.85546875" style="177" customWidth="1"/>
    <col min="8660" max="8660" width="3.42578125" style="177" customWidth="1"/>
    <col min="8661" max="8661" width="9.140625" style="177"/>
    <col min="8662" max="8662" width="2.85546875" style="177" customWidth="1"/>
    <col min="8663" max="8663" width="3.28515625" style="177" customWidth="1"/>
    <col min="8664" max="8664" width="9.140625" style="177"/>
    <col min="8665" max="8665" width="2.85546875" style="177" customWidth="1"/>
    <col min="8666" max="8666" width="3.140625" style="177" customWidth="1"/>
    <col min="8667" max="8667" width="9.140625" style="177"/>
    <col min="8668" max="8668" width="2.85546875" style="177" customWidth="1"/>
    <col min="8669" max="8669" width="3.140625" style="177" customWidth="1"/>
    <col min="8670" max="8670" width="9.140625" style="177"/>
    <col min="8671" max="8671" width="2.85546875" style="177" customWidth="1"/>
    <col min="8672" max="8672" width="3.140625" style="177" customWidth="1"/>
    <col min="8673" max="8673" width="9.140625" style="177"/>
    <col min="8674" max="8674" width="2.85546875" style="177" customWidth="1"/>
    <col min="8675" max="8675" width="3.28515625" style="177" customWidth="1"/>
    <col min="8676" max="8676" width="9.140625" style="177"/>
    <col min="8677" max="8677" width="3.5703125" style="177" customWidth="1"/>
    <col min="8678" max="8678" width="3.7109375" style="177" customWidth="1"/>
    <col min="8679" max="8680" width="9.140625" style="177"/>
    <col min="8681" max="8681" width="35.140625" style="177" customWidth="1"/>
    <col min="8682" max="8899" width="9.140625" style="177"/>
    <col min="8900" max="8900" width="2.85546875" style="177" customWidth="1"/>
    <col min="8901" max="8901" width="3.7109375" style="177" customWidth="1"/>
    <col min="8902" max="8902" width="9.140625" style="177"/>
    <col min="8903" max="8903" width="2.85546875" style="177" customWidth="1"/>
    <col min="8904" max="8904" width="3.7109375" style="177" customWidth="1"/>
    <col min="8905" max="8905" width="9.140625" style="177"/>
    <col min="8906" max="8906" width="2.85546875" style="177" customWidth="1"/>
    <col min="8907" max="8907" width="3.7109375" style="177" customWidth="1"/>
    <col min="8908" max="8908" width="9.140625" style="177"/>
    <col min="8909" max="8909" width="2.85546875" style="177" customWidth="1"/>
    <col min="8910" max="8910" width="3.85546875" style="177" customWidth="1"/>
    <col min="8911" max="8911" width="9.140625" style="177"/>
    <col min="8912" max="8912" width="2.85546875" style="177" customWidth="1"/>
    <col min="8913" max="8913" width="3.85546875" style="177" customWidth="1"/>
    <col min="8914" max="8914" width="9.140625" style="177"/>
    <col min="8915" max="8915" width="2.85546875" style="177" customWidth="1"/>
    <col min="8916" max="8916" width="3.42578125" style="177" customWidth="1"/>
    <col min="8917" max="8917" width="9.140625" style="177"/>
    <col min="8918" max="8918" width="2.85546875" style="177" customWidth="1"/>
    <col min="8919" max="8919" width="3.28515625" style="177" customWidth="1"/>
    <col min="8920" max="8920" width="9.140625" style="177"/>
    <col min="8921" max="8921" width="2.85546875" style="177" customWidth="1"/>
    <col min="8922" max="8922" width="3.140625" style="177" customWidth="1"/>
    <col min="8923" max="8923" width="9.140625" style="177"/>
    <col min="8924" max="8924" width="2.85546875" style="177" customWidth="1"/>
    <col min="8925" max="8925" width="3.140625" style="177" customWidth="1"/>
    <col min="8926" max="8926" width="9.140625" style="177"/>
    <col min="8927" max="8927" width="2.85546875" style="177" customWidth="1"/>
    <col min="8928" max="8928" width="3.140625" style="177" customWidth="1"/>
    <col min="8929" max="8929" width="9.140625" style="177"/>
    <col min="8930" max="8930" width="2.85546875" style="177" customWidth="1"/>
    <col min="8931" max="8931" width="3.28515625" style="177" customWidth="1"/>
    <col min="8932" max="8932" width="9.140625" style="177"/>
    <col min="8933" max="8933" width="3.5703125" style="177" customWidth="1"/>
    <col min="8934" max="8934" width="3.7109375" style="177" customWidth="1"/>
    <col min="8935" max="8936" width="9.140625" style="177"/>
    <col min="8937" max="8937" width="35.140625" style="177" customWidth="1"/>
    <col min="8938" max="9155" width="9.140625" style="177"/>
    <col min="9156" max="9156" width="2.85546875" style="177" customWidth="1"/>
    <col min="9157" max="9157" width="3.7109375" style="177" customWidth="1"/>
    <col min="9158" max="9158" width="9.140625" style="177"/>
    <col min="9159" max="9159" width="2.85546875" style="177" customWidth="1"/>
    <col min="9160" max="9160" width="3.7109375" style="177" customWidth="1"/>
    <col min="9161" max="9161" width="9.140625" style="177"/>
    <col min="9162" max="9162" width="2.85546875" style="177" customWidth="1"/>
    <col min="9163" max="9163" width="3.7109375" style="177" customWidth="1"/>
    <col min="9164" max="9164" width="9.140625" style="177"/>
    <col min="9165" max="9165" width="2.85546875" style="177" customWidth="1"/>
    <col min="9166" max="9166" width="3.85546875" style="177" customWidth="1"/>
    <col min="9167" max="9167" width="9.140625" style="177"/>
    <col min="9168" max="9168" width="2.85546875" style="177" customWidth="1"/>
    <col min="9169" max="9169" width="3.85546875" style="177" customWidth="1"/>
    <col min="9170" max="9170" width="9.140625" style="177"/>
    <col min="9171" max="9171" width="2.85546875" style="177" customWidth="1"/>
    <col min="9172" max="9172" width="3.42578125" style="177" customWidth="1"/>
    <col min="9173" max="9173" width="9.140625" style="177"/>
    <col min="9174" max="9174" width="2.85546875" style="177" customWidth="1"/>
    <col min="9175" max="9175" width="3.28515625" style="177" customWidth="1"/>
    <col min="9176" max="9176" width="9.140625" style="177"/>
    <col min="9177" max="9177" width="2.85546875" style="177" customWidth="1"/>
    <col min="9178" max="9178" width="3.140625" style="177" customWidth="1"/>
    <col min="9179" max="9179" width="9.140625" style="177"/>
    <col min="9180" max="9180" width="2.85546875" style="177" customWidth="1"/>
    <col min="9181" max="9181" width="3.140625" style="177" customWidth="1"/>
    <col min="9182" max="9182" width="9.140625" style="177"/>
    <col min="9183" max="9183" width="2.85546875" style="177" customWidth="1"/>
    <col min="9184" max="9184" width="3.140625" style="177" customWidth="1"/>
    <col min="9185" max="9185" width="9.140625" style="177"/>
    <col min="9186" max="9186" width="2.85546875" style="177" customWidth="1"/>
    <col min="9187" max="9187" width="3.28515625" style="177" customWidth="1"/>
    <col min="9188" max="9188" width="9.140625" style="177"/>
    <col min="9189" max="9189" width="3.5703125" style="177" customWidth="1"/>
    <col min="9190" max="9190" width="3.7109375" style="177" customWidth="1"/>
    <col min="9191" max="9192" width="9.140625" style="177"/>
    <col min="9193" max="9193" width="35.140625" style="177" customWidth="1"/>
    <col min="9194" max="9411" width="9.140625" style="177"/>
    <col min="9412" max="9412" width="2.85546875" style="177" customWidth="1"/>
    <col min="9413" max="9413" width="3.7109375" style="177" customWidth="1"/>
    <col min="9414" max="9414" width="9.140625" style="177"/>
    <col min="9415" max="9415" width="2.85546875" style="177" customWidth="1"/>
    <col min="9416" max="9416" width="3.7109375" style="177" customWidth="1"/>
    <col min="9417" max="9417" width="9.140625" style="177"/>
    <col min="9418" max="9418" width="2.85546875" style="177" customWidth="1"/>
    <col min="9419" max="9419" width="3.7109375" style="177" customWidth="1"/>
    <col min="9420" max="9420" width="9.140625" style="177"/>
    <col min="9421" max="9421" width="2.85546875" style="177" customWidth="1"/>
    <col min="9422" max="9422" width="3.85546875" style="177" customWidth="1"/>
    <col min="9423" max="9423" width="9.140625" style="177"/>
    <col min="9424" max="9424" width="2.85546875" style="177" customWidth="1"/>
    <col min="9425" max="9425" width="3.85546875" style="177" customWidth="1"/>
    <col min="9426" max="9426" width="9.140625" style="177"/>
    <col min="9427" max="9427" width="2.85546875" style="177" customWidth="1"/>
    <col min="9428" max="9428" width="3.42578125" style="177" customWidth="1"/>
    <col min="9429" max="9429" width="9.140625" style="177"/>
    <col min="9430" max="9430" width="2.85546875" style="177" customWidth="1"/>
    <col min="9431" max="9431" width="3.28515625" style="177" customWidth="1"/>
    <col min="9432" max="9432" width="9.140625" style="177"/>
    <col min="9433" max="9433" width="2.85546875" style="177" customWidth="1"/>
    <col min="9434" max="9434" width="3.140625" style="177" customWidth="1"/>
    <col min="9435" max="9435" width="9.140625" style="177"/>
    <col min="9436" max="9436" width="2.85546875" style="177" customWidth="1"/>
    <col min="9437" max="9437" width="3.140625" style="177" customWidth="1"/>
    <col min="9438" max="9438" width="9.140625" style="177"/>
    <col min="9439" max="9439" width="2.85546875" style="177" customWidth="1"/>
    <col min="9440" max="9440" width="3.140625" style="177" customWidth="1"/>
    <col min="9441" max="9441" width="9.140625" style="177"/>
    <col min="9442" max="9442" width="2.85546875" style="177" customWidth="1"/>
    <col min="9443" max="9443" width="3.28515625" style="177" customWidth="1"/>
    <col min="9444" max="9444" width="9.140625" style="177"/>
    <col min="9445" max="9445" width="3.5703125" style="177" customWidth="1"/>
    <col min="9446" max="9446" width="3.7109375" style="177" customWidth="1"/>
    <col min="9447" max="9448" width="9.140625" style="177"/>
    <col min="9449" max="9449" width="35.140625" style="177" customWidth="1"/>
    <col min="9450" max="9667" width="9.140625" style="177"/>
    <col min="9668" max="9668" width="2.85546875" style="177" customWidth="1"/>
    <col min="9669" max="9669" width="3.7109375" style="177" customWidth="1"/>
    <col min="9670" max="9670" width="9.140625" style="177"/>
    <col min="9671" max="9671" width="2.85546875" style="177" customWidth="1"/>
    <col min="9672" max="9672" width="3.7109375" style="177" customWidth="1"/>
    <col min="9673" max="9673" width="9.140625" style="177"/>
    <col min="9674" max="9674" width="2.85546875" style="177" customWidth="1"/>
    <col min="9675" max="9675" width="3.7109375" style="177" customWidth="1"/>
    <col min="9676" max="9676" width="9.140625" style="177"/>
    <col min="9677" max="9677" width="2.85546875" style="177" customWidth="1"/>
    <col min="9678" max="9678" width="3.85546875" style="177" customWidth="1"/>
    <col min="9679" max="9679" width="9.140625" style="177"/>
    <col min="9680" max="9680" width="2.85546875" style="177" customWidth="1"/>
    <col min="9681" max="9681" width="3.85546875" style="177" customWidth="1"/>
    <col min="9682" max="9682" width="9.140625" style="177"/>
    <col min="9683" max="9683" width="2.85546875" style="177" customWidth="1"/>
    <col min="9684" max="9684" width="3.42578125" style="177" customWidth="1"/>
    <col min="9685" max="9685" width="9.140625" style="177"/>
    <col min="9686" max="9686" width="2.85546875" style="177" customWidth="1"/>
    <col min="9687" max="9687" width="3.28515625" style="177" customWidth="1"/>
    <col min="9688" max="9688" width="9.140625" style="177"/>
    <col min="9689" max="9689" width="2.85546875" style="177" customWidth="1"/>
    <col min="9690" max="9690" width="3.140625" style="177" customWidth="1"/>
    <col min="9691" max="9691" width="9.140625" style="177"/>
    <col min="9692" max="9692" width="2.85546875" style="177" customWidth="1"/>
    <col min="9693" max="9693" width="3.140625" style="177" customWidth="1"/>
    <col min="9694" max="9694" width="9.140625" style="177"/>
    <col min="9695" max="9695" width="2.85546875" style="177" customWidth="1"/>
    <col min="9696" max="9696" width="3.140625" style="177" customWidth="1"/>
    <col min="9697" max="9697" width="9.140625" style="177"/>
    <col min="9698" max="9698" width="2.85546875" style="177" customWidth="1"/>
    <col min="9699" max="9699" width="3.28515625" style="177" customWidth="1"/>
    <col min="9700" max="9700" width="9.140625" style="177"/>
    <col min="9701" max="9701" width="3.5703125" style="177" customWidth="1"/>
    <col min="9702" max="9702" width="3.7109375" style="177" customWidth="1"/>
    <col min="9703" max="9704" width="9.140625" style="177"/>
    <col min="9705" max="9705" width="35.140625" style="177" customWidth="1"/>
    <col min="9706" max="9923" width="9.140625" style="177"/>
    <col min="9924" max="9924" width="2.85546875" style="177" customWidth="1"/>
    <col min="9925" max="9925" width="3.7109375" style="177" customWidth="1"/>
    <col min="9926" max="9926" width="9.140625" style="177"/>
    <col min="9927" max="9927" width="2.85546875" style="177" customWidth="1"/>
    <col min="9928" max="9928" width="3.7109375" style="177" customWidth="1"/>
    <col min="9929" max="9929" width="9.140625" style="177"/>
    <col min="9930" max="9930" width="2.85546875" style="177" customWidth="1"/>
    <col min="9931" max="9931" width="3.7109375" style="177" customWidth="1"/>
    <col min="9932" max="9932" width="9.140625" style="177"/>
    <col min="9933" max="9933" width="2.85546875" style="177" customWidth="1"/>
    <col min="9934" max="9934" width="3.85546875" style="177" customWidth="1"/>
    <col min="9935" max="9935" width="9.140625" style="177"/>
    <col min="9936" max="9936" width="2.85546875" style="177" customWidth="1"/>
    <col min="9937" max="9937" width="3.85546875" style="177" customWidth="1"/>
    <col min="9938" max="9938" width="9.140625" style="177"/>
    <col min="9939" max="9939" width="2.85546875" style="177" customWidth="1"/>
    <col min="9940" max="9940" width="3.42578125" style="177" customWidth="1"/>
    <col min="9941" max="9941" width="9.140625" style="177"/>
    <col min="9942" max="9942" width="2.85546875" style="177" customWidth="1"/>
    <col min="9943" max="9943" width="3.28515625" style="177" customWidth="1"/>
    <col min="9944" max="9944" width="9.140625" style="177"/>
    <col min="9945" max="9945" width="2.85546875" style="177" customWidth="1"/>
    <col min="9946" max="9946" width="3.140625" style="177" customWidth="1"/>
    <col min="9947" max="9947" width="9.140625" style="177"/>
    <col min="9948" max="9948" width="2.85546875" style="177" customWidth="1"/>
    <col min="9949" max="9949" width="3.140625" style="177" customWidth="1"/>
    <col min="9950" max="9950" width="9.140625" style="177"/>
    <col min="9951" max="9951" width="2.85546875" style="177" customWidth="1"/>
    <col min="9952" max="9952" width="3.140625" style="177" customWidth="1"/>
    <col min="9953" max="9953" width="9.140625" style="177"/>
    <col min="9954" max="9954" width="2.85546875" style="177" customWidth="1"/>
    <col min="9955" max="9955" width="3.28515625" style="177" customWidth="1"/>
    <col min="9956" max="9956" width="9.140625" style="177"/>
    <col min="9957" max="9957" width="3.5703125" style="177" customWidth="1"/>
    <col min="9958" max="9958" width="3.7109375" style="177" customWidth="1"/>
    <col min="9959" max="9960" width="9.140625" style="177"/>
    <col min="9961" max="9961" width="35.140625" style="177" customWidth="1"/>
    <col min="9962" max="10179" width="9.140625" style="177"/>
    <col min="10180" max="10180" width="2.85546875" style="177" customWidth="1"/>
    <col min="10181" max="10181" width="3.7109375" style="177" customWidth="1"/>
    <col min="10182" max="10182" width="9.140625" style="177"/>
    <col min="10183" max="10183" width="2.85546875" style="177" customWidth="1"/>
    <col min="10184" max="10184" width="3.7109375" style="177" customWidth="1"/>
    <col min="10185" max="10185" width="9.140625" style="177"/>
    <col min="10186" max="10186" width="2.85546875" style="177" customWidth="1"/>
    <col min="10187" max="10187" width="3.7109375" style="177" customWidth="1"/>
    <col min="10188" max="10188" width="9.140625" style="177"/>
    <col min="10189" max="10189" width="2.85546875" style="177" customWidth="1"/>
    <col min="10190" max="10190" width="3.85546875" style="177" customWidth="1"/>
    <col min="10191" max="10191" width="9.140625" style="177"/>
    <col min="10192" max="10192" width="2.85546875" style="177" customWidth="1"/>
    <col min="10193" max="10193" width="3.85546875" style="177" customWidth="1"/>
    <col min="10194" max="10194" width="9.140625" style="177"/>
    <col min="10195" max="10195" width="2.85546875" style="177" customWidth="1"/>
    <col min="10196" max="10196" width="3.42578125" style="177" customWidth="1"/>
    <col min="10197" max="10197" width="9.140625" style="177"/>
    <col min="10198" max="10198" width="2.85546875" style="177" customWidth="1"/>
    <col min="10199" max="10199" width="3.28515625" style="177" customWidth="1"/>
    <col min="10200" max="10200" width="9.140625" style="177"/>
    <col min="10201" max="10201" width="2.85546875" style="177" customWidth="1"/>
    <col min="10202" max="10202" width="3.140625" style="177" customWidth="1"/>
    <col min="10203" max="10203" width="9.140625" style="177"/>
    <col min="10204" max="10204" width="2.85546875" style="177" customWidth="1"/>
    <col min="10205" max="10205" width="3.140625" style="177" customWidth="1"/>
    <col min="10206" max="10206" width="9.140625" style="177"/>
    <col min="10207" max="10207" width="2.85546875" style="177" customWidth="1"/>
    <col min="10208" max="10208" width="3.140625" style="177" customWidth="1"/>
    <col min="10209" max="10209" width="9.140625" style="177"/>
    <col min="10210" max="10210" width="2.85546875" style="177" customWidth="1"/>
    <col min="10211" max="10211" width="3.28515625" style="177" customWidth="1"/>
    <col min="10212" max="10212" width="9.140625" style="177"/>
    <col min="10213" max="10213" width="3.5703125" style="177" customWidth="1"/>
    <col min="10214" max="10214" width="3.7109375" style="177" customWidth="1"/>
    <col min="10215" max="10216" width="9.140625" style="177"/>
    <col min="10217" max="10217" width="35.140625" style="177" customWidth="1"/>
    <col min="10218" max="10435" width="9.140625" style="177"/>
    <col min="10436" max="10436" width="2.85546875" style="177" customWidth="1"/>
    <col min="10437" max="10437" width="3.7109375" style="177" customWidth="1"/>
    <col min="10438" max="10438" width="9.140625" style="177"/>
    <col min="10439" max="10439" width="2.85546875" style="177" customWidth="1"/>
    <col min="10440" max="10440" width="3.7109375" style="177" customWidth="1"/>
    <col min="10441" max="10441" width="9.140625" style="177"/>
    <col min="10442" max="10442" width="2.85546875" style="177" customWidth="1"/>
    <col min="10443" max="10443" width="3.7109375" style="177" customWidth="1"/>
    <col min="10444" max="10444" width="9.140625" style="177"/>
    <col min="10445" max="10445" width="2.85546875" style="177" customWidth="1"/>
    <col min="10446" max="10446" width="3.85546875" style="177" customWidth="1"/>
    <col min="10447" max="10447" width="9.140625" style="177"/>
    <col min="10448" max="10448" width="2.85546875" style="177" customWidth="1"/>
    <col min="10449" max="10449" width="3.85546875" style="177" customWidth="1"/>
    <col min="10450" max="10450" width="9.140625" style="177"/>
    <col min="10451" max="10451" width="2.85546875" style="177" customWidth="1"/>
    <col min="10452" max="10452" width="3.42578125" style="177" customWidth="1"/>
    <col min="10453" max="10453" width="9.140625" style="177"/>
    <col min="10454" max="10454" width="2.85546875" style="177" customWidth="1"/>
    <col min="10455" max="10455" width="3.28515625" style="177" customWidth="1"/>
    <col min="10456" max="10456" width="9.140625" style="177"/>
    <col min="10457" max="10457" width="2.85546875" style="177" customWidth="1"/>
    <col min="10458" max="10458" width="3.140625" style="177" customWidth="1"/>
    <col min="10459" max="10459" width="9.140625" style="177"/>
    <col min="10460" max="10460" width="2.85546875" style="177" customWidth="1"/>
    <col min="10461" max="10461" width="3.140625" style="177" customWidth="1"/>
    <col min="10462" max="10462" width="9.140625" style="177"/>
    <col min="10463" max="10463" width="2.85546875" style="177" customWidth="1"/>
    <col min="10464" max="10464" width="3.140625" style="177" customWidth="1"/>
    <col min="10465" max="10465" width="9.140625" style="177"/>
    <col min="10466" max="10466" width="2.85546875" style="177" customWidth="1"/>
    <col min="10467" max="10467" width="3.28515625" style="177" customWidth="1"/>
    <col min="10468" max="10468" width="9.140625" style="177"/>
    <col min="10469" max="10469" width="3.5703125" style="177" customWidth="1"/>
    <col min="10470" max="10470" width="3.7109375" style="177" customWidth="1"/>
    <col min="10471" max="10472" width="9.140625" style="177"/>
    <col min="10473" max="10473" width="35.140625" style="177" customWidth="1"/>
    <col min="10474" max="10691" width="9.140625" style="177"/>
    <col min="10692" max="10692" width="2.85546875" style="177" customWidth="1"/>
    <col min="10693" max="10693" width="3.7109375" style="177" customWidth="1"/>
    <col min="10694" max="10694" width="9.140625" style="177"/>
    <col min="10695" max="10695" width="2.85546875" style="177" customWidth="1"/>
    <col min="10696" max="10696" width="3.7109375" style="177" customWidth="1"/>
    <col min="10697" max="10697" width="9.140625" style="177"/>
    <col min="10698" max="10698" width="2.85546875" style="177" customWidth="1"/>
    <col min="10699" max="10699" width="3.7109375" style="177" customWidth="1"/>
    <col min="10700" max="10700" width="9.140625" style="177"/>
    <col min="10701" max="10701" width="2.85546875" style="177" customWidth="1"/>
    <col min="10702" max="10702" width="3.85546875" style="177" customWidth="1"/>
    <col min="10703" max="10703" width="9.140625" style="177"/>
    <col min="10704" max="10704" width="2.85546875" style="177" customWidth="1"/>
    <col min="10705" max="10705" width="3.85546875" style="177" customWidth="1"/>
    <col min="10706" max="10706" width="9.140625" style="177"/>
    <col min="10707" max="10707" width="2.85546875" style="177" customWidth="1"/>
    <col min="10708" max="10708" width="3.42578125" style="177" customWidth="1"/>
    <col min="10709" max="10709" width="9.140625" style="177"/>
    <col min="10710" max="10710" width="2.85546875" style="177" customWidth="1"/>
    <col min="10711" max="10711" width="3.28515625" style="177" customWidth="1"/>
    <col min="10712" max="10712" width="9.140625" style="177"/>
    <col min="10713" max="10713" width="2.85546875" style="177" customWidth="1"/>
    <col min="10714" max="10714" width="3.140625" style="177" customWidth="1"/>
    <col min="10715" max="10715" width="9.140625" style="177"/>
    <col min="10716" max="10716" width="2.85546875" style="177" customWidth="1"/>
    <col min="10717" max="10717" width="3.140625" style="177" customWidth="1"/>
    <col min="10718" max="10718" width="9.140625" style="177"/>
    <col min="10719" max="10719" width="2.85546875" style="177" customWidth="1"/>
    <col min="10720" max="10720" width="3.140625" style="177" customWidth="1"/>
    <col min="10721" max="10721" width="9.140625" style="177"/>
    <col min="10722" max="10722" width="2.85546875" style="177" customWidth="1"/>
    <col min="10723" max="10723" width="3.28515625" style="177" customWidth="1"/>
    <col min="10724" max="10724" width="9.140625" style="177"/>
    <col min="10725" max="10725" width="3.5703125" style="177" customWidth="1"/>
    <col min="10726" max="10726" width="3.7109375" style="177" customWidth="1"/>
    <col min="10727" max="10728" width="9.140625" style="177"/>
    <col min="10729" max="10729" width="35.140625" style="177" customWidth="1"/>
    <col min="10730" max="10947" width="9.140625" style="177"/>
    <col min="10948" max="10948" width="2.85546875" style="177" customWidth="1"/>
    <col min="10949" max="10949" width="3.7109375" style="177" customWidth="1"/>
    <col min="10950" max="10950" width="9.140625" style="177"/>
    <col min="10951" max="10951" width="2.85546875" style="177" customWidth="1"/>
    <col min="10952" max="10952" width="3.7109375" style="177" customWidth="1"/>
    <col min="10953" max="10953" width="9.140625" style="177"/>
    <col min="10954" max="10954" width="2.85546875" style="177" customWidth="1"/>
    <col min="10955" max="10955" width="3.7109375" style="177" customWidth="1"/>
    <col min="10956" max="10956" width="9.140625" style="177"/>
    <col min="10957" max="10957" width="2.85546875" style="177" customWidth="1"/>
    <col min="10958" max="10958" width="3.85546875" style="177" customWidth="1"/>
    <col min="10959" max="10959" width="9.140625" style="177"/>
    <col min="10960" max="10960" width="2.85546875" style="177" customWidth="1"/>
    <col min="10961" max="10961" width="3.85546875" style="177" customWidth="1"/>
    <col min="10962" max="10962" width="9.140625" style="177"/>
    <col min="10963" max="10963" width="2.85546875" style="177" customWidth="1"/>
    <col min="10964" max="10964" width="3.42578125" style="177" customWidth="1"/>
    <col min="10965" max="10965" width="9.140625" style="177"/>
    <col min="10966" max="10966" width="2.85546875" style="177" customWidth="1"/>
    <col min="10967" max="10967" width="3.28515625" style="177" customWidth="1"/>
    <col min="10968" max="10968" width="9.140625" style="177"/>
    <col min="10969" max="10969" width="2.85546875" style="177" customWidth="1"/>
    <col min="10970" max="10970" width="3.140625" style="177" customWidth="1"/>
    <col min="10971" max="10971" width="9.140625" style="177"/>
    <col min="10972" max="10972" width="2.85546875" style="177" customWidth="1"/>
    <col min="10973" max="10973" width="3.140625" style="177" customWidth="1"/>
    <col min="10974" max="10974" width="9.140625" style="177"/>
    <col min="10975" max="10975" width="2.85546875" style="177" customWidth="1"/>
    <col min="10976" max="10976" width="3.140625" style="177" customWidth="1"/>
    <col min="10977" max="10977" width="9.140625" style="177"/>
    <col min="10978" max="10978" width="2.85546875" style="177" customWidth="1"/>
    <col min="10979" max="10979" width="3.28515625" style="177" customWidth="1"/>
    <col min="10980" max="10980" width="9.140625" style="177"/>
    <col min="10981" max="10981" width="3.5703125" style="177" customWidth="1"/>
    <col min="10982" max="10982" width="3.7109375" style="177" customWidth="1"/>
    <col min="10983" max="10984" width="9.140625" style="177"/>
    <col min="10985" max="10985" width="35.140625" style="177" customWidth="1"/>
    <col min="10986" max="11203" width="9.140625" style="177"/>
    <col min="11204" max="11204" width="2.85546875" style="177" customWidth="1"/>
    <col min="11205" max="11205" width="3.7109375" style="177" customWidth="1"/>
    <col min="11206" max="11206" width="9.140625" style="177"/>
    <col min="11207" max="11207" width="2.85546875" style="177" customWidth="1"/>
    <col min="11208" max="11208" width="3.7109375" style="177" customWidth="1"/>
    <col min="11209" max="11209" width="9.140625" style="177"/>
    <col min="11210" max="11210" width="2.85546875" style="177" customWidth="1"/>
    <col min="11211" max="11211" width="3.7109375" style="177" customWidth="1"/>
    <col min="11212" max="11212" width="9.140625" style="177"/>
    <col min="11213" max="11213" width="2.85546875" style="177" customWidth="1"/>
    <col min="11214" max="11214" width="3.85546875" style="177" customWidth="1"/>
    <col min="11215" max="11215" width="9.140625" style="177"/>
    <col min="11216" max="11216" width="2.85546875" style="177" customWidth="1"/>
    <col min="11217" max="11217" width="3.85546875" style="177" customWidth="1"/>
    <col min="11218" max="11218" width="9.140625" style="177"/>
    <col min="11219" max="11219" width="2.85546875" style="177" customWidth="1"/>
    <col min="11220" max="11220" width="3.42578125" style="177" customWidth="1"/>
    <col min="11221" max="11221" width="9.140625" style="177"/>
    <col min="11222" max="11222" width="2.85546875" style="177" customWidth="1"/>
    <col min="11223" max="11223" width="3.28515625" style="177" customWidth="1"/>
    <col min="11224" max="11224" width="9.140625" style="177"/>
    <col min="11225" max="11225" width="2.85546875" style="177" customWidth="1"/>
    <col min="11226" max="11226" width="3.140625" style="177" customWidth="1"/>
    <col min="11227" max="11227" width="9.140625" style="177"/>
    <col min="11228" max="11228" width="2.85546875" style="177" customWidth="1"/>
    <col min="11229" max="11229" width="3.140625" style="177" customWidth="1"/>
    <col min="11230" max="11230" width="9.140625" style="177"/>
    <col min="11231" max="11231" width="2.85546875" style="177" customWidth="1"/>
    <col min="11232" max="11232" width="3.140625" style="177" customWidth="1"/>
    <col min="11233" max="11233" width="9.140625" style="177"/>
    <col min="11234" max="11234" width="2.85546875" style="177" customWidth="1"/>
    <col min="11235" max="11235" width="3.28515625" style="177" customWidth="1"/>
    <col min="11236" max="11236" width="9.140625" style="177"/>
    <col min="11237" max="11237" width="3.5703125" style="177" customWidth="1"/>
    <col min="11238" max="11238" width="3.7109375" style="177" customWidth="1"/>
    <col min="11239" max="11240" width="9.140625" style="177"/>
    <col min="11241" max="11241" width="35.140625" style="177" customWidth="1"/>
    <col min="11242" max="11459" width="9.140625" style="177"/>
    <col min="11460" max="11460" width="2.85546875" style="177" customWidth="1"/>
    <col min="11461" max="11461" width="3.7109375" style="177" customWidth="1"/>
    <col min="11462" max="11462" width="9.140625" style="177"/>
    <col min="11463" max="11463" width="2.85546875" style="177" customWidth="1"/>
    <col min="11464" max="11464" width="3.7109375" style="177" customWidth="1"/>
    <col min="11465" max="11465" width="9.140625" style="177"/>
    <col min="11466" max="11466" width="2.85546875" style="177" customWidth="1"/>
    <col min="11467" max="11467" width="3.7109375" style="177" customWidth="1"/>
    <col min="11468" max="11468" width="9.140625" style="177"/>
    <col min="11469" max="11469" width="2.85546875" style="177" customWidth="1"/>
    <col min="11470" max="11470" width="3.85546875" style="177" customWidth="1"/>
    <col min="11471" max="11471" width="9.140625" style="177"/>
    <col min="11472" max="11472" width="2.85546875" style="177" customWidth="1"/>
    <col min="11473" max="11473" width="3.85546875" style="177" customWidth="1"/>
    <col min="11474" max="11474" width="9.140625" style="177"/>
    <col min="11475" max="11475" width="2.85546875" style="177" customWidth="1"/>
    <col min="11476" max="11476" width="3.42578125" style="177" customWidth="1"/>
    <col min="11477" max="11477" width="9.140625" style="177"/>
    <col min="11478" max="11478" width="2.85546875" style="177" customWidth="1"/>
    <col min="11479" max="11479" width="3.28515625" style="177" customWidth="1"/>
    <col min="11480" max="11480" width="9.140625" style="177"/>
    <col min="11481" max="11481" width="2.85546875" style="177" customWidth="1"/>
    <col min="11482" max="11482" width="3.140625" style="177" customWidth="1"/>
    <col min="11483" max="11483" width="9.140625" style="177"/>
    <col min="11484" max="11484" width="2.85546875" style="177" customWidth="1"/>
    <col min="11485" max="11485" width="3.140625" style="177" customWidth="1"/>
    <col min="11486" max="11486" width="9.140625" style="177"/>
    <col min="11487" max="11487" width="2.85546875" style="177" customWidth="1"/>
    <col min="11488" max="11488" width="3.140625" style="177" customWidth="1"/>
    <col min="11489" max="11489" width="9.140625" style="177"/>
    <col min="11490" max="11490" width="2.85546875" style="177" customWidth="1"/>
    <col min="11491" max="11491" width="3.28515625" style="177" customWidth="1"/>
    <col min="11492" max="11492" width="9.140625" style="177"/>
    <col min="11493" max="11493" width="3.5703125" style="177" customWidth="1"/>
    <col min="11494" max="11494" width="3.7109375" style="177" customWidth="1"/>
    <col min="11495" max="11496" width="9.140625" style="177"/>
    <col min="11497" max="11497" width="35.140625" style="177" customWidth="1"/>
    <col min="11498" max="11715" width="9.140625" style="177"/>
    <col min="11716" max="11716" width="2.85546875" style="177" customWidth="1"/>
    <col min="11717" max="11717" width="3.7109375" style="177" customWidth="1"/>
    <col min="11718" max="11718" width="9.140625" style="177"/>
    <col min="11719" max="11719" width="2.85546875" style="177" customWidth="1"/>
    <col min="11720" max="11720" width="3.7109375" style="177" customWidth="1"/>
    <col min="11721" max="11721" width="9.140625" style="177"/>
    <col min="11722" max="11722" width="2.85546875" style="177" customWidth="1"/>
    <col min="11723" max="11723" width="3.7109375" style="177" customWidth="1"/>
    <col min="11724" max="11724" width="9.140625" style="177"/>
    <col min="11725" max="11725" width="2.85546875" style="177" customWidth="1"/>
    <col min="11726" max="11726" width="3.85546875" style="177" customWidth="1"/>
    <col min="11727" max="11727" width="9.140625" style="177"/>
    <col min="11728" max="11728" width="2.85546875" style="177" customWidth="1"/>
    <col min="11729" max="11729" width="3.85546875" style="177" customWidth="1"/>
    <col min="11730" max="11730" width="9.140625" style="177"/>
    <col min="11731" max="11731" width="2.85546875" style="177" customWidth="1"/>
    <col min="11732" max="11732" width="3.42578125" style="177" customWidth="1"/>
    <col min="11733" max="11733" width="9.140625" style="177"/>
    <col min="11734" max="11734" width="2.85546875" style="177" customWidth="1"/>
    <col min="11735" max="11735" width="3.28515625" style="177" customWidth="1"/>
    <col min="11736" max="11736" width="9.140625" style="177"/>
    <col min="11737" max="11737" width="2.85546875" style="177" customWidth="1"/>
    <col min="11738" max="11738" width="3.140625" style="177" customWidth="1"/>
    <col min="11739" max="11739" width="9.140625" style="177"/>
    <col min="11740" max="11740" width="2.85546875" style="177" customWidth="1"/>
    <col min="11741" max="11741" width="3.140625" style="177" customWidth="1"/>
    <col min="11742" max="11742" width="9.140625" style="177"/>
    <col min="11743" max="11743" width="2.85546875" style="177" customWidth="1"/>
    <col min="11744" max="11744" width="3.140625" style="177" customWidth="1"/>
    <col min="11745" max="11745" width="9.140625" style="177"/>
    <col min="11746" max="11746" width="2.85546875" style="177" customWidth="1"/>
    <col min="11747" max="11747" width="3.28515625" style="177" customWidth="1"/>
    <col min="11748" max="11748" width="9.140625" style="177"/>
    <col min="11749" max="11749" width="3.5703125" style="177" customWidth="1"/>
    <col min="11750" max="11750" width="3.7109375" style="177" customWidth="1"/>
    <col min="11751" max="11752" width="9.140625" style="177"/>
    <col min="11753" max="11753" width="35.140625" style="177" customWidth="1"/>
    <col min="11754" max="11971" width="9.140625" style="177"/>
    <col min="11972" max="11972" width="2.85546875" style="177" customWidth="1"/>
    <col min="11973" max="11973" width="3.7109375" style="177" customWidth="1"/>
    <col min="11974" max="11974" width="9.140625" style="177"/>
    <col min="11975" max="11975" width="2.85546875" style="177" customWidth="1"/>
    <col min="11976" max="11976" width="3.7109375" style="177" customWidth="1"/>
    <col min="11977" max="11977" width="9.140625" style="177"/>
    <col min="11978" max="11978" width="2.85546875" style="177" customWidth="1"/>
    <col min="11979" max="11979" width="3.7109375" style="177" customWidth="1"/>
    <col min="11980" max="11980" width="9.140625" style="177"/>
    <col min="11981" max="11981" width="2.85546875" style="177" customWidth="1"/>
    <col min="11982" max="11982" width="3.85546875" style="177" customWidth="1"/>
    <col min="11983" max="11983" width="9.140625" style="177"/>
    <col min="11984" max="11984" width="2.85546875" style="177" customWidth="1"/>
    <col min="11985" max="11985" width="3.85546875" style="177" customWidth="1"/>
    <col min="11986" max="11986" width="9.140625" style="177"/>
    <col min="11987" max="11987" width="2.85546875" style="177" customWidth="1"/>
    <col min="11988" max="11988" width="3.42578125" style="177" customWidth="1"/>
    <col min="11989" max="11989" width="9.140625" style="177"/>
    <col min="11990" max="11990" width="2.85546875" style="177" customWidth="1"/>
    <col min="11991" max="11991" width="3.28515625" style="177" customWidth="1"/>
    <col min="11992" max="11992" width="9.140625" style="177"/>
    <col min="11993" max="11993" width="2.85546875" style="177" customWidth="1"/>
    <col min="11994" max="11994" width="3.140625" style="177" customWidth="1"/>
    <col min="11995" max="11995" width="9.140625" style="177"/>
    <col min="11996" max="11996" width="2.85546875" style="177" customWidth="1"/>
    <col min="11997" max="11997" width="3.140625" style="177" customWidth="1"/>
    <col min="11998" max="11998" width="9.140625" style="177"/>
    <col min="11999" max="11999" width="2.85546875" style="177" customWidth="1"/>
    <col min="12000" max="12000" width="3.140625" style="177" customWidth="1"/>
    <col min="12001" max="12001" width="9.140625" style="177"/>
    <col min="12002" max="12002" width="2.85546875" style="177" customWidth="1"/>
    <col min="12003" max="12003" width="3.28515625" style="177" customWidth="1"/>
    <col min="12004" max="12004" width="9.140625" style="177"/>
    <col min="12005" max="12005" width="3.5703125" style="177" customWidth="1"/>
    <col min="12006" max="12006" width="3.7109375" style="177" customWidth="1"/>
    <col min="12007" max="12008" width="9.140625" style="177"/>
    <col min="12009" max="12009" width="35.140625" style="177" customWidth="1"/>
    <col min="12010" max="12227" width="9.140625" style="177"/>
    <col min="12228" max="12228" width="2.85546875" style="177" customWidth="1"/>
    <col min="12229" max="12229" width="3.7109375" style="177" customWidth="1"/>
    <col min="12230" max="12230" width="9.140625" style="177"/>
    <col min="12231" max="12231" width="2.85546875" style="177" customWidth="1"/>
    <col min="12232" max="12232" width="3.7109375" style="177" customWidth="1"/>
    <col min="12233" max="12233" width="9.140625" style="177"/>
    <col min="12234" max="12234" width="2.85546875" style="177" customWidth="1"/>
    <col min="12235" max="12235" width="3.7109375" style="177" customWidth="1"/>
    <col min="12236" max="12236" width="9.140625" style="177"/>
    <col min="12237" max="12237" width="2.85546875" style="177" customWidth="1"/>
    <col min="12238" max="12238" width="3.85546875" style="177" customWidth="1"/>
    <col min="12239" max="12239" width="9.140625" style="177"/>
    <col min="12240" max="12240" width="2.85546875" style="177" customWidth="1"/>
    <col min="12241" max="12241" width="3.85546875" style="177" customWidth="1"/>
    <col min="12242" max="12242" width="9.140625" style="177"/>
    <col min="12243" max="12243" width="2.85546875" style="177" customWidth="1"/>
    <col min="12244" max="12244" width="3.42578125" style="177" customWidth="1"/>
    <col min="12245" max="12245" width="9.140625" style="177"/>
    <col min="12246" max="12246" width="2.85546875" style="177" customWidth="1"/>
    <col min="12247" max="12247" width="3.28515625" style="177" customWidth="1"/>
    <col min="12248" max="12248" width="9.140625" style="177"/>
    <col min="12249" max="12249" width="2.85546875" style="177" customWidth="1"/>
    <col min="12250" max="12250" width="3.140625" style="177" customWidth="1"/>
    <col min="12251" max="12251" width="9.140625" style="177"/>
    <col min="12252" max="12252" width="2.85546875" style="177" customWidth="1"/>
    <col min="12253" max="12253" width="3.140625" style="177" customWidth="1"/>
    <col min="12254" max="12254" width="9.140625" style="177"/>
    <col min="12255" max="12255" width="2.85546875" style="177" customWidth="1"/>
    <col min="12256" max="12256" width="3.140625" style="177" customWidth="1"/>
    <col min="12257" max="12257" width="9.140625" style="177"/>
    <col min="12258" max="12258" width="2.85546875" style="177" customWidth="1"/>
    <col min="12259" max="12259" width="3.28515625" style="177" customWidth="1"/>
    <col min="12260" max="12260" width="9.140625" style="177"/>
    <col min="12261" max="12261" width="3.5703125" style="177" customWidth="1"/>
    <col min="12262" max="12262" width="3.7109375" style="177" customWidth="1"/>
    <col min="12263" max="12264" width="9.140625" style="177"/>
    <col min="12265" max="12265" width="35.140625" style="177" customWidth="1"/>
    <col min="12266" max="12483" width="9.140625" style="177"/>
    <col min="12484" max="12484" width="2.85546875" style="177" customWidth="1"/>
    <col min="12485" max="12485" width="3.7109375" style="177" customWidth="1"/>
    <col min="12486" max="12486" width="9.140625" style="177"/>
    <col min="12487" max="12487" width="2.85546875" style="177" customWidth="1"/>
    <col min="12488" max="12488" width="3.7109375" style="177" customWidth="1"/>
    <col min="12489" max="12489" width="9.140625" style="177"/>
    <col min="12490" max="12490" width="2.85546875" style="177" customWidth="1"/>
    <col min="12491" max="12491" width="3.7109375" style="177" customWidth="1"/>
    <col min="12492" max="12492" width="9.140625" style="177"/>
    <col min="12493" max="12493" width="2.85546875" style="177" customWidth="1"/>
    <col min="12494" max="12494" width="3.85546875" style="177" customWidth="1"/>
    <col min="12495" max="12495" width="9.140625" style="177"/>
    <col min="12496" max="12496" width="2.85546875" style="177" customWidth="1"/>
    <col min="12497" max="12497" width="3.85546875" style="177" customWidth="1"/>
    <col min="12498" max="12498" width="9.140625" style="177"/>
    <col min="12499" max="12499" width="2.85546875" style="177" customWidth="1"/>
    <col min="12500" max="12500" width="3.42578125" style="177" customWidth="1"/>
    <col min="12501" max="12501" width="9.140625" style="177"/>
    <col min="12502" max="12502" width="2.85546875" style="177" customWidth="1"/>
    <col min="12503" max="12503" width="3.28515625" style="177" customWidth="1"/>
    <col min="12504" max="12504" width="9.140625" style="177"/>
    <col min="12505" max="12505" width="2.85546875" style="177" customWidth="1"/>
    <col min="12506" max="12506" width="3.140625" style="177" customWidth="1"/>
    <col min="12507" max="12507" width="9.140625" style="177"/>
    <col min="12508" max="12508" width="2.85546875" style="177" customWidth="1"/>
    <col min="12509" max="12509" width="3.140625" style="177" customWidth="1"/>
    <col min="12510" max="12510" width="9.140625" style="177"/>
    <col min="12511" max="12511" width="2.85546875" style="177" customWidth="1"/>
    <col min="12512" max="12512" width="3.140625" style="177" customWidth="1"/>
    <col min="12513" max="12513" width="9.140625" style="177"/>
    <col min="12514" max="12514" width="2.85546875" style="177" customWidth="1"/>
    <col min="12515" max="12515" width="3.28515625" style="177" customWidth="1"/>
    <col min="12516" max="12516" width="9.140625" style="177"/>
    <col min="12517" max="12517" width="3.5703125" style="177" customWidth="1"/>
    <col min="12518" max="12518" width="3.7109375" style="177" customWidth="1"/>
    <col min="12519" max="12520" width="9.140625" style="177"/>
    <col min="12521" max="12521" width="35.140625" style="177" customWidth="1"/>
    <col min="12522" max="12739" width="9.140625" style="177"/>
    <col min="12740" max="12740" width="2.85546875" style="177" customWidth="1"/>
    <col min="12741" max="12741" width="3.7109375" style="177" customWidth="1"/>
    <col min="12742" max="12742" width="9.140625" style="177"/>
    <col min="12743" max="12743" width="2.85546875" style="177" customWidth="1"/>
    <col min="12744" max="12744" width="3.7109375" style="177" customWidth="1"/>
    <col min="12745" max="12745" width="9.140625" style="177"/>
    <col min="12746" max="12746" width="2.85546875" style="177" customWidth="1"/>
    <col min="12747" max="12747" width="3.7109375" style="177" customWidth="1"/>
    <col min="12748" max="12748" width="9.140625" style="177"/>
    <col min="12749" max="12749" width="2.85546875" style="177" customWidth="1"/>
    <col min="12750" max="12750" width="3.85546875" style="177" customWidth="1"/>
    <col min="12751" max="12751" width="9.140625" style="177"/>
    <col min="12752" max="12752" width="2.85546875" style="177" customWidth="1"/>
    <col min="12753" max="12753" width="3.85546875" style="177" customWidth="1"/>
    <col min="12754" max="12754" width="9.140625" style="177"/>
    <col min="12755" max="12755" width="2.85546875" style="177" customWidth="1"/>
    <col min="12756" max="12756" width="3.42578125" style="177" customWidth="1"/>
    <col min="12757" max="12757" width="9.140625" style="177"/>
    <col min="12758" max="12758" width="2.85546875" style="177" customWidth="1"/>
    <col min="12759" max="12759" width="3.28515625" style="177" customWidth="1"/>
    <col min="12760" max="12760" width="9.140625" style="177"/>
    <col min="12761" max="12761" width="2.85546875" style="177" customWidth="1"/>
    <col min="12762" max="12762" width="3.140625" style="177" customWidth="1"/>
    <col min="12763" max="12763" width="9.140625" style="177"/>
    <col min="12764" max="12764" width="2.85546875" style="177" customWidth="1"/>
    <col min="12765" max="12765" width="3.140625" style="177" customWidth="1"/>
    <col min="12766" max="12766" width="9.140625" style="177"/>
    <col min="12767" max="12767" width="2.85546875" style="177" customWidth="1"/>
    <col min="12768" max="12768" width="3.140625" style="177" customWidth="1"/>
    <col min="12769" max="12769" width="9.140625" style="177"/>
    <col min="12770" max="12770" width="2.85546875" style="177" customWidth="1"/>
    <col min="12771" max="12771" width="3.28515625" style="177" customWidth="1"/>
    <col min="12772" max="12772" width="9.140625" style="177"/>
    <col min="12773" max="12773" width="3.5703125" style="177" customWidth="1"/>
    <col min="12774" max="12774" width="3.7109375" style="177" customWidth="1"/>
    <col min="12775" max="12776" width="9.140625" style="177"/>
    <col min="12777" max="12777" width="35.140625" style="177" customWidth="1"/>
    <col min="12778" max="12995" width="9.140625" style="177"/>
    <col min="12996" max="12996" width="2.85546875" style="177" customWidth="1"/>
    <col min="12997" max="12997" width="3.7109375" style="177" customWidth="1"/>
    <col min="12998" max="12998" width="9.140625" style="177"/>
    <col min="12999" max="12999" width="2.85546875" style="177" customWidth="1"/>
    <col min="13000" max="13000" width="3.7109375" style="177" customWidth="1"/>
    <col min="13001" max="13001" width="9.140625" style="177"/>
    <col min="13002" max="13002" width="2.85546875" style="177" customWidth="1"/>
    <col min="13003" max="13003" width="3.7109375" style="177" customWidth="1"/>
    <col min="13004" max="13004" width="9.140625" style="177"/>
    <col min="13005" max="13005" width="2.85546875" style="177" customWidth="1"/>
    <col min="13006" max="13006" width="3.85546875" style="177" customWidth="1"/>
    <col min="13007" max="13007" width="9.140625" style="177"/>
    <col min="13008" max="13008" width="2.85546875" style="177" customWidth="1"/>
    <col min="13009" max="13009" width="3.85546875" style="177" customWidth="1"/>
    <col min="13010" max="13010" width="9.140625" style="177"/>
    <col min="13011" max="13011" width="2.85546875" style="177" customWidth="1"/>
    <col min="13012" max="13012" width="3.42578125" style="177" customWidth="1"/>
    <col min="13013" max="13013" width="9.140625" style="177"/>
    <col min="13014" max="13014" width="2.85546875" style="177" customWidth="1"/>
    <col min="13015" max="13015" width="3.28515625" style="177" customWidth="1"/>
    <col min="13016" max="13016" width="9.140625" style="177"/>
    <col min="13017" max="13017" width="2.85546875" style="177" customWidth="1"/>
    <col min="13018" max="13018" width="3.140625" style="177" customWidth="1"/>
    <col min="13019" max="13019" width="9.140625" style="177"/>
    <col min="13020" max="13020" width="2.85546875" style="177" customWidth="1"/>
    <col min="13021" max="13021" width="3.140625" style="177" customWidth="1"/>
    <col min="13022" max="13022" width="9.140625" style="177"/>
    <col min="13023" max="13023" width="2.85546875" style="177" customWidth="1"/>
    <col min="13024" max="13024" width="3.140625" style="177" customWidth="1"/>
    <col min="13025" max="13025" width="9.140625" style="177"/>
    <col min="13026" max="13026" width="2.85546875" style="177" customWidth="1"/>
    <col min="13027" max="13027" width="3.28515625" style="177" customWidth="1"/>
    <col min="13028" max="13028" width="9.140625" style="177"/>
    <col min="13029" max="13029" width="3.5703125" style="177" customWidth="1"/>
    <col min="13030" max="13030" width="3.7109375" style="177" customWidth="1"/>
    <col min="13031" max="13032" width="9.140625" style="177"/>
    <col min="13033" max="13033" width="35.140625" style="177" customWidth="1"/>
    <col min="13034" max="13251" width="9.140625" style="177"/>
    <col min="13252" max="13252" width="2.85546875" style="177" customWidth="1"/>
    <col min="13253" max="13253" width="3.7109375" style="177" customWidth="1"/>
    <col min="13254" max="13254" width="9.140625" style="177"/>
    <col min="13255" max="13255" width="2.85546875" style="177" customWidth="1"/>
    <col min="13256" max="13256" width="3.7109375" style="177" customWidth="1"/>
    <col min="13257" max="13257" width="9.140625" style="177"/>
    <col min="13258" max="13258" width="2.85546875" style="177" customWidth="1"/>
    <col min="13259" max="13259" width="3.7109375" style="177" customWidth="1"/>
    <col min="13260" max="13260" width="9.140625" style="177"/>
    <col min="13261" max="13261" width="2.85546875" style="177" customWidth="1"/>
    <col min="13262" max="13262" width="3.85546875" style="177" customWidth="1"/>
    <col min="13263" max="13263" width="9.140625" style="177"/>
    <col min="13264" max="13264" width="2.85546875" style="177" customWidth="1"/>
    <col min="13265" max="13265" width="3.85546875" style="177" customWidth="1"/>
    <col min="13266" max="13266" width="9.140625" style="177"/>
    <col min="13267" max="13267" width="2.85546875" style="177" customWidth="1"/>
    <col min="13268" max="13268" width="3.42578125" style="177" customWidth="1"/>
    <col min="13269" max="13269" width="9.140625" style="177"/>
    <col min="13270" max="13270" width="2.85546875" style="177" customWidth="1"/>
    <col min="13271" max="13271" width="3.28515625" style="177" customWidth="1"/>
    <col min="13272" max="13272" width="9.140625" style="177"/>
    <col min="13273" max="13273" width="2.85546875" style="177" customWidth="1"/>
    <col min="13274" max="13274" width="3.140625" style="177" customWidth="1"/>
    <col min="13275" max="13275" width="9.140625" style="177"/>
    <col min="13276" max="13276" width="2.85546875" style="177" customWidth="1"/>
    <col min="13277" max="13277" width="3.140625" style="177" customWidth="1"/>
    <col min="13278" max="13278" width="9.140625" style="177"/>
    <col min="13279" max="13279" width="2.85546875" style="177" customWidth="1"/>
    <col min="13280" max="13280" width="3.140625" style="177" customWidth="1"/>
    <col min="13281" max="13281" width="9.140625" style="177"/>
    <col min="13282" max="13282" width="2.85546875" style="177" customWidth="1"/>
    <col min="13283" max="13283" width="3.28515625" style="177" customWidth="1"/>
    <col min="13284" max="13284" width="9.140625" style="177"/>
    <col min="13285" max="13285" width="3.5703125" style="177" customWidth="1"/>
    <col min="13286" max="13286" width="3.7109375" style="177" customWidth="1"/>
    <col min="13287" max="13288" width="9.140625" style="177"/>
    <col min="13289" max="13289" width="35.140625" style="177" customWidth="1"/>
    <col min="13290" max="13507" width="9.140625" style="177"/>
    <col min="13508" max="13508" width="2.85546875" style="177" customWidth="1"/>
    <col min="13509" max="13509" width="3.7109375" style="177" customWidth="1"/>
    <col min="13510" max="13510" width="9.140625" style="177"/>
    <col min="13511" max="13511" width="2.85546875" style="177" customWidth="1"/>
    <col min="13512" max="13512" width="3.7109375" style="177" customWidth="1"/>
    <col min="13513" max="13513" width="9.140625" style="177"/>
    <col min="13514" max="13514" width="2.85546875" style="177" customWidth="1"/>
    <col min="13515" max="13515" width="3.7109375" style="177" customWidth="1"/>
    <col min="13516" max="13516" width="9.140625" style="177"/>
    <col min="13517" max="13517" width="2.85546875" style="177" customWidth="1"/>
    <col min="13518" max="13518" width="3.85546875" style="177" customWidth="1"/>
    <col min="13519" max="13519" width="9.140625" style="177"/>
    <col min="13520" max="13520" width="2.85546875" style="177" customWidth="1"/>
    <col min="13521" max="13521" width="3.85546875" style="177" customWidth="1"/>
    <col min="13522" max="13522" width="9.140625" style="177"/>
    <col min="13523" max="13523" width="2.85546875" style="177" customWidth="1"/>
    <col min="13524" max="13524" width="3.42578125" style="177" customWidth="1"/>
    <col min="13525" max="13525" width="9.140625" style="177"/>
    <col min="13526" max="13526" width="2.85546875" style="177" customWidth="1"/>
    <col min="13527" max="13527" width="3.28515625" style="177" customWidth="1"/>
    <col min="13528" max="13528" width="9.140625" style="177"/>
    <col min="13529" max="13529" width="2.85546875" style="177" customWidth="1"/>
    <col min="13530" max="13530" width="3.140625" style="177" customWidth="1"/>
    <col min="13531" max="13531" width="9.140625" style="177"/>
    <col min="13532" max="13532" width="2.85546875" style="177" customWidth="1"/>
    <col min="13533" max="13533" width="3.140625" style="177" customWidth="1"/>
    <col min="13534" max="13534" width="9.140625" style="177"/>
    <col min="13535" max="13535" width="2.85546875" style="177" customWidth="1"/>
    <col min="13536" max="13536" width="3.140625" style="177" customWidth="1"/>
    <col min="13537" max="13537" width="9.140625" style="177"/>
    <col min="13538" max="13538" width="2.85546875" style="177" customWidth="1"/>
    <col min="13539" max="13539" width="3.28515625" style="177" customWidth="1"/>
    <col min="13540" max="13540" width="9.140625" style="177"/>
    <col min="13541" max="13541" width="3.5703125" style="177" customWidth="1"/>
    <col min="13542" max="13542" width="3.7109375" style="177" customWidth="1"/>
    <col min="13543" max="13544" width="9.140625" style="177"/>
    <col min="13545" max="13545" width="35.140625" style="177" customWidth="1"/>
    <col min="13546" max="13763" width="9.140625" style="177"/>
    <col min="13764" max="13764" width="2.85546875" style="177" customWidth="1"/>
    <col min="13765" max="13765" width="3.7109375" style="177" customWidth="1"/>
    <col min="13766" max="13766" width="9.140625" style="177"/>
    <col min="13767" max="13767" width="2.85546875" style="177" customWidth="1"/>
    <col min="13768" max="13768" width="3.7109375" style="177" customWidth="1"/>
    <col min="13769" max="13769" width="9.140625" style="177"/>
    <col min="13770" max="13770" width="2.85546875" style="177" customWidth="1"/>
    <col min="13771" max="13771" width="3.7109375" style="177" customWidth="1"/>
    <col min="13772" max="13772" width="9.140625" style="177"/>
    <col min="13773" max="13773" width="2.85546875" style="177" customWidth="1"/>
    <col min="13774" max="13774" width="3.85546875" style="177" customWidth="1"/>
    <col min="13775" max="13775" width="9.140625" style="177"/>
    <col min="13776" max="13776" width="2.85546875" style="177" customWidth="1"/>
    <col min="13777" max="13777" width="3.85546875" style="177" customWidth="1"/>
    <col min="13778" max="13778" width="9.140625" style="177"/>
    <col min="13779" max="13779" width="2.85546875" style="177" customWidth="1"/>
    <col min="13780" max="13780" width="3.42578125" style="177" customWidth="1"/>
    <col min="13781" max="13781" width="9.140625" style="177"/>
    <col min="13782" max="13782" width="2.85546875" style="177" customWidth="1"/>
    <col min="13783" max="13783" width="3.28515625" style="177" customWidth="1"/>
    <col min="13784" max="13784" width="9.140625" style="177"/>
    <col min="13785" max="13785" width="2.85546875" style="177" customWidth="1"/>
    <col min="13786" max="13786" width="3.140625" style="177" customWidth="1"/>
    <col min="13787" max="13787" width="9.140625" style="177"/>
    <col min="13788" max="13788" width="2.85546875" style="177" customWidth="1"/>
    <col min="13789" max="13789" width="3.140625" style="177" customWidth="1"/>
    <col min="13790" max="13790" width="9.140625" style="177"/>
    <col min="13791" max="13791" width="2.85546875" style="177" customWidth="1"/>
    <col min="13792" max="13792" width="3.140625" style="177" customWidth="1"/>
    <col min="13793" max="13793" width="9.140625" style="177"/>
    <col min="13794" max="13794" width="2.85546875" style="177" customWidth="1"/>
    <col min="13795" max="13795" width="3.28515625" style="177" customWidth="1"/>
    <col min="13796" max="13796" width="9.140625" style="177"/>
    <col min="13797" max="13797" width="3.5703125" style="177" customWidth="1"/>
    <col min="13798" max="13798" width="3.7109375" style="177" customWidth="1"/>
    <col min="13799" max="13800" width="9.140625" style="177"/>
    <col min="13801" max="13801" width="35.140625" style="177" customWidth="1"/>
    <col min="13802" max="14019" width="9.140625" style="177"/>
    <col min="14020" max="14020" width="2.85546875" style="177" customWidth="1"/>
    <col min="14021" max="14021" width="3.7109375" style="177" customWidth="1"/>
    <col min="14022" max="14022" width="9.140625" style="177"/>
    <col min="14023" max="14023" width="2.85546875" style="177" customWidth="1"/>
    <col min="14024" max="14024" width="3.7109375" style="177" customWidth="1"/>
    <col min="14025" max="14025" width="9.140625" style="177"/>
    <col min="14026" max="14026" width="2.85546875" style="177" customWidth="1"/>
    <col min="14027" max="14027" width="3.7109375" style="177" customWidth="1"/>
    <col min="14028" max="14028" width="9.140625" style="177"/>
    <col min="14029" max="14029" width="2.85546875" style="177" customWidth="1"/>
    <col min="14030" max="14030" width="3.85546875" style="177" customWidth="1"/>
    <col min="14031" max="14031" width="9.140625" style="177"/>
    <col min="14032" max="14032" width="2.85546875" style="177" customWidth="1"/>
    <col min="14033" max="14033" width="3.85546875" style="177" customWidth="1"/>
    <col min="14034" max="14034" width="9.140625" style="177"/>
    <col min="14035" max="14035" width="2.85546875" style="177" customWidth="1"/>
    <col min="14036" max="14036" width="3.42578125" style="177" customWidth="1"/>
    <col min="14037" max="14037" width="9.140625" style="177"/>
    <col min="14038" max="14038" width="2.85546875" style="177" customWidth="1"/>
    <col min="14039" max="14039" width="3.28515625" style="177" customWidth="1"/>
    <col min="14040" max="14040" width="9.140625" style="177"/>
    <col min="14041" max="14041" width="2.85546875" style="177" customWidth="1"/>
    <col min="14042" max="14042" width="3.140625" style="177" customWidth="1"/>
    <col min="14043" max="14043" width="9.140625" style="177"/>
    <col min="14044" max="14044" width="2.85546875" style="177" customWidth="1"/>
    <col min="14045" max="14045" width="3.140625" style="177" customWidth="1"/>
    <col min="14046" max="14046" width="9.140625" style="177"/>
    <col min="14047" max="14047" width="2.85546875" style="177" customWidth="1"/>
    <col min="14048" max="14048" width="3.140625" style="177" customWidth="1"/>
    <col min="14049" max="14049" width="9.140625" style="177"/>
    <col min="14050" max="14050" width="2.85546875" style="177" customWidth="1"/>
    <col min="14051" max="14051" width="3.28515625" style="177" customWidth="1"/>
    <col min="14052" max="14052" width="9.140625" style="177"/>
    <col min="14053" max="14053" width="3.5703125" style="177" customWidth="1"/>
    <col min="14054" max="14054" width="3.7109375" style="177" customWidth="1"/>
    <col min="14055" max="14056" width="9.140625" style="177"/>
    <col min="14057" max="14057" width="35.140625" style="177" customWidth="1"/>
    <col min="14058" max="14275" width="9.140625" style="177"/>
    <col min="14276" max="14276" width="2.85546875" style="177" customWidth="1"/>
    <col min="14277" max="14277" width="3.7109375" style="177" customWidth="1"/>
    <col min="14278" max="14278" width="9.140625" style="177"/>
    <col min="14279" max="14279" width="2.85546875" style="177" customWidth="1"/>
    <col min="14280" max="14280" width="3.7109375" style="177" customWidth="1"/>
    <col min="14281" max="14281" width="9.140625" style="177"/>
    <col min="14282" max="14282" width="2.85546875" style="177" customWidth="1"/>
    <col min="14283" max="14283" width="3.7109375" style="177" customWidth="1"/>
    <col min="14284" max="14284" width="9.140625" style="177"/>
    <col min="14285" max="14285" width="2.85546875" style="177" customWidth="1"/>
    <col min="14286" max="14286" width="3.85546875" style="177" customWidth="1"/>
    <col min="14287" max="14287" width="9.140625" style="177"/>
    <col min="14288" max="14288" width="2.85546875" style="177" customWidth="1"/>
    <col min="14289" max="14289" width="3.85546875" style="177" customWidth="1"/>
    <col min="14290" max="14290" width="9.140625" style="177"/>
    <col min="14291" max="14291" width="2.85546875" style="177" customWidth="1"/>
    <col min="14292" max="14292" width="3.42578125" style="177" customWidth="1"/>
    <col min="14293" max="14293" width="9.140625" style="177"/>
    <col min="14294" max="14294" width="2.85546875" style="177" customWidth="1"/>
    <col min="14295" max="14295" width="3.28515625" style="177" customWidth="1"/>
    <col min="14296" max="14296" width="9.140625" style="177"/>
    <col min="14297" max="14297" width="2.85546875" style="177" customWidth="1"/>
    <col min="14298" max="14298" width="3.140625" style="177" customWidth="1"/>
    <col min="14299" max="14299" width="9.140625" style="177"/>
    <col min="14300" max="14300" width="2.85546875" style="177" customWidth="1"/>
    <col min="14301" max="14301" width="3.140625" style="177" customWidth="1"/>
    <col min="14302" max="14302" width="9.140625" style="177"/>
    <col min="14303" max="14303" width="2.85546875" style="177" customWidth="1"/>
    <col min="14304" max="14304" width="3.140625" style="177" customWidth="1"/>
    <col min="14305" max="14305" width="9.140625" style="177"/>
    <col min="14306" max="14306" width="2.85546875" style="177" customWidth="1"/>
    <col min="14307" max="14307" width="3.28515625" style="177" customWidth="1"/>
    <col min="14308" max="14308" width="9.140625" style="177"/>
    <col min="14309" max="14309" width="3.5703125" style="177" customWidth="1"/>
    <col min="14310" max="14310" width="3.7109375" style="177" customWidth="1"/>
    <col min="14311" max="14312" width="9.140625" style="177"/>
    <col min="14313" max="14313" width="35.140625" style="177" customWidth="1"/>
    <col min="14314" max="14531" width="9.140625" style="177"/>
    <col min="14532" max="14532" width="2.85546875" style="177" customWidth="1"/>
    <col min="14533" max="14533" width="3.7109375" style="177" customWidth="1"/>
    <col min="14534" max="14534" width="9.140625" style="177"/>
    <col min="14535" max="14535" width="2.85546875" style="177" customWidth="1"/>
    <col min="14536" max="14536" width="3.7109375" style="177" customWidth="1"/>
    <col min="14537" max="14537" width="9.140625" style="177"/>
    <col min="14538" max="14538" width="2.85546875" style="177" customWidth="1"/>
    <col min="14539" max="14539" width="3.7109375" style="177" customWidth="1"/>
    <col min="14540" max="14540" width="9.140625" style="177"/>
    <col min="14541" max="14541" width="2.85546875" style="177" customWidth="1"/>
    <col min="14542" max="14542" width="3.85546875" style="177" customWidth="1"/>
    <col min="14543" max="14543" width="9.140625" style="177"/>
    <col min="14544" max="14544" width="2.85546875" style="177" customWidth="1"/>
    <col min="14545" max="14545" width="3.85546875" style="177" customWidth="1"/>
    <col min="14546" max="14546" width="9.140625" style="177"/>
    <col min="14547" max="14547" width="2.85546875" style="177" customWidth="1"/>
    <col min="14548" max="14548" width="3.42578125" style="177" customWidth="1"/>
    <col min="14549" max="14549" width="9.140625" style="177"/>
    <col min="14550" max="14550" width="2.85546875" style="177" customWidth="1"/>
    <col min="14551" max="14551" width="3.28515625" style="177" customWidth="1"/>
    <col min="14552" max="14552" width="9.140625" style="177"/>
    <col min="14553" max="14553" width="2.85546875" style="177" customWidth="1"/>
    <col min="14554" max="14554" width="3.140625" style="177" customWidth="1"/>
    <col min="14555" max="14555" width="9.140625" style="177"/>
    <col min="14556" max="14556" width="2.85546875" style="177" customWidth="1"/>
    <col min="14557" max="14557" width="3.140625" style="177" customWidth="1"/>
    <col min="14558" max="14558" width="9.140625" style="177"/>
    <col min="14559" max="14559" width="2.85546875" style="177" customWidth="1"/>
    <col min="14560" max="14560" width="3.140625" style="177" customWidth="1"/>
    <col min="14561" max="14561" width="9.140625" style="177"/>
    <col min="14562" max="14562" width="2.85546875" style="177" customWidth="1"/>
    <col min="14563" max="14563" width="3.28515625" style="177" customWidth="1"/>
    <col min="14564" max="14564" width="9.140625" style="177"/>
    <col min="14565" max="14565" width="3.5703125" style="177" customWidth="1"/>
    <col min="14566" max="14566" width="3.7109375" style="177" customWidth="1"/>
    <col min="14567" max="14568" width="9.140625" style="177"/>
    <col min="14569" max="14569" width="35.140625" style="177" customWidth="1"/>
    <col min="14570" max="14787" width="9.140625" style="177"/>
    <col min="14788" max="14788" width="2.85546875" style="177" customWidth="1"/>
    <col min="14789" max="14789" width="3.7109375" style="177" customWidth="1"/>
    <col min="14790" max="14790" width="9.140625" style="177"/>
    <col min="14791" max="14791" width="2.85546875" style="177" customWidth="1"/>
    <col min="14792" max="14792" width="3.7109375" style="177" customWidth="1"/>
    <col min="14793" max="14793" width="9.140625" style="177"/>
    <col min="14794" max="14794" width="2.85546875" style="177" customWidth="1"/>
    <col min="14795" max="14795" width="3.7109375" style="177" customWidth="1"/>
    <col min="14796" max="14796" width="9.140625" style="177"/>
    <col min="14797" max="14797" width="2.85546875" style="177" customWidth="1"/>
    <col min="14798" max="14798" width="3.85546875" style="177" customWidth="1"/>
    <col min="14799" max="14799" width="9.140625" style="177"/>
    <col min="14800" max="14800" width="2.85546875" style="177" customWidth="1"/>
    <col min="14801" max="14801" width="3.85546875" style="177" customWidth="1"/>
    <col min="14802" max="14802" width="9.140625" style="177"/>
    <col min="14803" max="14803" width="2.85546875" style="177" customWidth="1"/>
    <col min="14804" max="14804" width="3.42578125" style="177" customWidth="1"/>
    <col min="14805" max="14805" width="9.140625" style="177"/>
    <col min="14806" max="14806" width="2.85546875" style="177" customWidth="1"/>
    <col min="14807" max="14807" width="3.28515625" style="177" customWidth="1"/>
    <col min="14808" max="14808" width="9.140625" style="177"/>
    <col min="14809" max="14809" width="2.85546875" style="177" customWidth="1"/>
    <col min="14810" max="14810" width="3.140625" style="177" customWidth="1"/>
    <col min="14811" max="14811" width="9.140625" style="177"/>
    <col min="14812" max="14812" width="2.85546875" style="177" customWidth="1"/>
    <col min="14813" max="14813" width="3.140625" style="177" customWidth="1"/>
    <col min="14814" max="14814" width="9.140625" style="177"/>
    <col min="14815" max="14815" width="2.85546875" style="177" customWidth="1"/>
    <col min="14816" max="14816" width="3.140625" style="177" customWidth="1"/>
    <col min="14817" max="14817" width="9.140625" style="177"/>
    <col min="14818" max="14818" width="2.85546875" style="177" customWidth="1"/>
    <col min="14819" max="14819" width="3.28515625" style="177" customWidth="1"/>
    <col min="14820" max="14820" width="9.140625" style="177"/>
    <col min="14821" max="14821" width="3.5703125" style="177" customWidth="1"/>
    <col min="14822" max="14822" width="3.7109375" style="177" customWidth="1"/>
    <col min="14823" max="14824" width="9.140625" style="177"/>
    <col min="14825" max="14825" width="35.140625" style="177" customWidth="1"/>
    <col min="14826" max="15043" width="9.140625" style="177"/>
    <col min="15044" max="15044" width="2.85546875" style="177" customWidth="1"/>
    <col min="15045" max="15045" width="3.7109375" style="177" customWidth="1"/>
    <col min="15046" max="15046" width="9.140625" style="177"/>
    <col min="15047" max="15047" width="2.85546875" style="177" customWidth="1"/>
    <col min="15048" max="15048" width="3.7109375" style="177" customWidth="1"/>
    <col min="15049" max="15049" width="9.140625" style="177"/>
    <col min="15050" max="15050" width="2.85546875" style="177" customWidth="1"/>
    <col min="15051" max="15051" width="3.7109375" style="177" customWidth="1"/>
    <col min="15052" max="15052" width="9.140625" style="177"/>
    <col min="15053" max="15053" width="2.85546875" style="177" customWidth="1"/>
    <col min="15054" max="15054" width="3.85546875" style="177" customWidth="1"/>
    <col min="15055" max="15055" width="9.140625" style="177"/>
    <col min="15056" max="15056" width="2.85546875" style="177" customWidth="1"/>
    <col min="15057" max="15057" width="3.85546875" style="177" customWidth="1"/>
    <col min="15058" max="15058" width="9.140625" style="177"/>
    <col min="15059" max="15059" width="2.85546875" style="177" customWidth="1"/>
    <col min="15060" max="15060" width="3.42578125" style="177" customWidth="1"/>
    <col min="15061" max="15061" width="9.140625" style="177"/>
    <col min="15062" max="15062" width="2.85546875" style="177" customWidth="1"/>
    <col min="15063" max="15063" width="3.28515625" style="177" customWidth="1"/>
    <col min="15064" max="15064" width="9.140625" style="177"/>
    <col min="15065" max="15065" width="2.85546875" style="177" customWidth="1"/>
    <col min="15066" max="15066" width="3.140625" style="177" customWidth="1"/>
    <col min="15067" max="15067" width="9.140625" style="177"/>
    <col min="15068" max="15068" width="2.85546875" style="177" customWidth="1"/>
    <col min="15069" max="15069" width="3.140625" style="177" customWidth="1"/>
    <col min="15070" max="15070" width="9.140625" style="177"/>
    <col min="15071" max="15071" width="2.85546875" style="177" customWidth="1"/>
    <col min="15072" max="15072" width="3.140625" style="177" customWidth="1"/>
    <col min="15073" max="15073" width="9.140625" style="177"/>
    <col min="15074" max="15074" width="2.85546875" style="177" customWidth="1"/>
    <col min="15075" max="15075" width="3.28515625" style="177" customWidth="1"/>
    <col min="15076" max="15076" width="9.140625" style="177"/>
    <col min="15077" max="15077" width="3.5703125" style="177" customWidth="1"/>
    <col min="15078" max="15078" width="3.7109375" style="177" customWidth="1"/>
    <col min="15079" max="15080" width="9.140625" style="177"/>
    <col min="15081" max="15081" width="35.140625" style="177" customWidth="1"/>
    <col min="15082" max="15299" width="9.140625" style="177"/>
    <col min="15300" max="15300" width="2.85546875" style="177" customWidth="1"/>
    <col min="15301" max="15301" width="3.7109375" style="177" customWidth="1"/>
    <col min="15302" max="15302" width="9.140625" style="177"/>
    <col min="15303" max="15303" width="2.85546875" style="177" customWidth="1"/>
    <col min="15304" max="15304" width="3.7109375" style="177" customWidth="1"/>
    <col min="15305" max="15305" width="9.140625" style="177"/>
    <col min="15306" max="15306" width="2.85546875" style="177" customWidth="1"/>
    <col min="15307" max="15307" width="3.7109375" style="177" customWidth="1"/>
    <col min="15308" max="15308" width="9.140625" style="177"/>
    <col min="15309" max="15309" width="2.85546875" style="177" customWidth="1"/>
    <col min="15310" max="15310" width="3.85546875" style="177" customWidth="1"/>
    <col min="15311" max="15311" width="9.140625" style="177"/>
    <col min="15312" max="15312" width="2.85546875" style="177" customWidth="1"/>
    <col min="15313" max="15313" width="3.85546875" style="177" customWidth="1"/>
    <col min="15314" max="15314" width="9.140625" style="177"/>
    <col min="15315" max="15315" width="2.85546875" style="177" customWidth="1"/>
    <col min="15316" max="15316" width="3.42578125" style="177" customWidth="1"/>
    <col min="15317" max="15317" width="9.140625" style="177"/>
    <col min="15318" max="15318" width="2.85546875" style="177" customWidth="1"/>
    <col min="15319" max="15319" width="3.28515625" style="177" customWidth="1"/>
    <col min="15320" max="15320" width="9.140625" style="177"/>
    <col min="15321" max="15321" width="2.85546875" style="177" customWidth="1"/>
    <col min="15322" max="15322" width="3.140625" style="177" customWidth="1"/>
    <col min="15323" max="15323" width="9.140625" style="177"/>
    <col min="15324" max="15324" width="2.85546875" style="177" customWidth="1"/>
    <col min="15325" max="15325" width="3.140625" style="177" customWidth="1"/>
    <col min="15326" max="15326" width="9.140625" style="177"/>
    <col min="15327" max="15327" width="2.85546875" style="177" customWidth="1"/>
    <col min="15328" max="15328" width="3.140625" style="177" customWidth="1"/>
    <col min="15329" max="15329" width="9.140625" style="177"/>
    <col min="15330" max="15330" width="2.85546875" style="177" customWidth="1"/>
    <col min="15331" max="15331" width="3.28515625" style="177" customWidth="1"/>
    <col min="15332" max="15332" width="9.140625" style="177"/>
    <col min="15333" max="15333" width="3.5703125" style="177" customWidth="1"/>
    <col min="15334" max="15334" width="3.7109375" style="177" customWidth="1"/>
    <col min="15335" max="15336" width="9.140625" style="177"/>
    <col min="15337" max="15337" width="35.140625" style="177" customWidth="1"/>
    <col min="15338" max="15555" width="9.140625" style="177"/>
    <col min="15556" max="15556" width="2.85546875" style="177" customWidth="1"/>
    <col min="15557" max="15557" width="3.7109375" style="177" customWidth="1"/>
    <col min="15558" max="15558" width="9.140625" style="177"/>
    <col min="15559" max="15559" width="2.85546875" style="177" customWidth="1"/>
    <col min="15560" max="15560" width="3.7109375" style="177" customWidth="1"/>
    <col min="15561" max="15561" width="9.140625" style="177"/>
    <col min="15562" max="15562" width="2.85546875" style="177" customWidth="1"/>
    <col min="15563" max="15563" width="3.7109375" style="177" customWidth="1"/>
    <col min="15564" max="15564" width="9.140625" style="177"/>
    <col min="15565" max="15565" width="2.85546875" style="177" customWidth="1"/>
    <col min="15566" max="15566" width="3.85546875" style="177" customWidth="1"/>
    <col min="15567" max="15567" width="9.140625" style="177"/>
    <col min="15568" max="15568" width="2.85546875" style="177" customWidth="1"/>
    <col min="15569" max="15569" width="3.85546875" style="177" customWidth="1"/>
    <col min="15570" max="15570" width="9.140625" style="177"/>
    <col min="15571" max="15571" width="2.85546875" style="177" customWidth="1"/>
    <col min="15572" max="15572" width="3.42578125" style="177" customWidth="1"/>
    <col min="15573" max="15573" width="9.140625" style="177"/>
    <col min="15574" max="15574" width="2.85546875" style="177" customWidth="1"/>
    <col min="15575" max="15575" width="3.28515625" style="177" customWidth="1"/>
    <col min="15576" max="15576" width="9.140625" style="177"/>
    <col min="15577" max="15577" width="2.85546875" style="177" customWidth="1"/>
    <col min="15578" max="15578" width="3.140625" style="177" customWidth="1"/>
    <col min="15579" max="15579" width="9.140625" style="177"/>
    <col min="15580" max="15580" width="2.85546875" style="177" customWidth="1"/>
    <col min="15581" max="15581" width="3.140625" style="177" customWidth="1"/>
    <col min="15582" max="15582" width="9.140625" style="177"/>
    <col min="15583" max="15583" width="2.85546875" style="177" customWidth="1"/>
    <col min="15584" max="15584" width="3.140625" style="177" customWidth="1"/>
    <col min="15585" max="15585" width="9.140625" style="177"/>
    <col min="15586" max="15586" width="2.85546875" style="177" customWidth="1"/>
    <col min="15587" max="15587" width="3.28515625" style="177" customWidth="1"/>
    <col min="15588" max="15588" width="9.140625" style="177"/>
    <col min="15589" max="15589" width="3.5703125" style="177" customWidth="1"/>
    <col min="15590" max="15590" width="3.7109375" style="177" customWidth="1"/>
    <col min="15591" max="15592" width="9.140625" style="177"/>
    <col min="15593" max="15593" width="35.140625" style="177" customWidth="1"/>
    <col min="15594" max="15811" width="9.140625" style="177"/>
    <col min="15812" max="15812" width="2.85546875" style="177" customWidth="1"/>
    <col min="15813" max="15813" width="3.7109375" style="177" customWidth="1"/>
    <col min="15814" max="15814" width="9.140625" style="177"/>
    <col min="15815" max="15815" width="2.85546875" style="177" customWidth="1"/>
    <col min="15816" max="15816" width="3.7109375" style="177" customWidth="1"/>
    <col min="15817" max="15817" width="9.140625" style="177"/>
    <col min="15818" max="15818" width="2.85546875" style="177" customWidth="1"/>
    <col min="15819" max="15819" width="3.7109375" style="177" customWidth="1"/>
    <col min="15820" max="15820" width="9.140625" style="177"/>
    <col min="15821" max="15821" width="2.85546875" style="177" customWidth="1"/>
    <col min="15822" max="15822" width="3.85546875" style="177" customWidth="1"/>
    <col min="15823" max="15823" width="9.140625" style="177"/>
    <col min="15824" max="15824" width="2.85546875" style="177" customWidth="1"/>
    <col min="15825" max="15825" width="3.85546875" style="177" customWidth="1"/>
    <col min="15826" max="15826" width="9.140625" style="177"/>
    <col min="15827" max="15827" width="2.85546875" style="177" customWidth="1"/>
    <col min="15828" max="15828" width="3.42578125" style="177" customWidth="1"/>
    <col min="15829" max="15829" width="9.140625" style="177"/>
    <col min="15830" max="15830" width="2.85546875" style="177" customWidth="1"/>
    <col min="15831" max="15831" width="3.28515625" style="177" customWidth="1"/>
    <col min="15832" max="15832" width="9.140625" style="177"/>
    <col min="15833" max="15833" width="2.85546875" style="177" customWidth="1"/>
    <col min="15834" max="15834" width="3.140625" style="177" customWidth="1"/>
    <col min="15835" max="15835" width="9.140625" style="177"/>
    <col min="15836" max="15836" width="2.85546875" style="177" customWidth="1"/>
    <col min="15837" max="15837" width="3.140625" style="177" customWidth="1"/>
    <col min="15838" max="15838" width="9.140625" style="177"/>
    <col min="15839" max="15839" width="2.85546875" style="177" customWidth="1"/>
    <col min="15840" max="15840" width="3.140625" style="177" customWidth="1"/>
    <col min="15841" max="15841" width="9.140625" style="177"/>
    <col min="15842" max="15842" width="2.85546875" style="177" customWidth="1"/>
    <col min="15843" max="15843" width="3.28515625" style="177" customWidth="1"/>
    <col min="15844" max="15844" width="9.140625" style="177"/>
    <col min="15845" max="15845" width="3.5703125" style="177" customWidth="1"/>
    <col min="15846" max="15846" width="3.7109375" style="177" customWidth="1"/>
    <col min="15847" max="15848" width="9.140625" style="177"/>
    <col min="15849" max="15849" width="35.140625" style="177" customWidth="1"/>
    <col min="15850" max="16067" width="9.140625" style="177"/>
    <col min="16068" max="16068" width="2.85546875" style="177" customWidth="1"/>
    <col min="16069" max="16069" width="3.7109375" style="177" customWidth="1"/>
    <col min="16070" max="16070" width="9.140625" style="177"/>
    <col min="16071" max="16071" width="2.85546875" style="177" customWidth="1"/>
    <col min="16072" max="16072" width="3.7109375" style="177" customWidth="1"/>
    <col min="16073" max="16073" width="9.140625" style="177"/>
    <col min="16074" max="16074" width="2.85546875" style="177" customWidth="1"/>
    <col min="16075" max="16075" width="3.7109375" style="177" customWidth="1"/>
    <col min="16076" max="16076" width="9.140625" style="177"/>
    <col min="16077" max="16077" width="2.85546875" style="177" customWidth="1"/>
    <col min="16078" max="16078" width="3.85546875" style="177" customWidth="1"/>
    <col min="16079" max="16079" width="9.140625" style="177"/>
    <col min="16080" max="16080" width="2.85546875" style="177" customWidth="1"/>
    <col min="16081" max="16081" width="3.85546875" style="177" customWidth="1"/>
    <col min="16082" max="16082" width="9.140625" style="177"/>
    <col min="16083" max="16083" width="2.85546875" style="177" customWidth="1"/>
    <col min="16084" max="16084" width="3.42578125" style="177" customWidth="1"/>
    <col min="16085" max="16085" width="9.140625" style="177"/>
    <col min="16086" max="16086" width="2.85546875" style="177" customWidth="1"/>
    <col min="16087" max="16087" width="3.28515625" style="177" customWidth="1"/>
    <col min="16088" max="16088" width="9.140625" style="177"/>
    <col min="16089" max="16089" width="2.85546875" style="177" customWidth="1"/>
    <col min="16090" max="16090" width="3.140625" style="177" customWidth="1"/>
    <col min="16091" max="16091" width="9.140625" style="177"/>
    <col min="16092" max="16092" width="2.85546875" style="177" customWidth="1"/>
    <col min="16093" max="16093" width="3.140625" style="177" customWidth="1"/>
    <col min="16094" max="16094" width="9.140625" style="177"/>
    <col min="16095" max="16095" width="2.85546875" style="177" customWidth="1"/>
    <col min="16096" max="16096" width="3.140625" style="177" customWidth="1"/>
    <col min="16097" max="16097" width="9.140625" style="177"/>
    <col min="16098" max="16098" width="2.85546875" style="177" customWidth="1"/>
    <col min="16099" max="16099" width="3.28515625" style="177" customWidth="1"/>
    <col min="16100" max="16100" width="9.140625" style="177"/>
    <col min="16101" max="16101" width="3.5703125" style="177" customWidth="1"/>
    <col min="16102" max="16102" width="3.7109375" style="177" customWidth="1"/>
    <col min="16103" max="16104" width="9.140625" style="177"/>
    <col min="16105" max="16105" width="35.140625" style="177" customWidth="1"/>
    <col min="16106" max="16384" width="9.140625" style="177"/>
  </cols>
  <sheetData>
    <row r="1" spans="1:40" ht="13.5" thickBot="1" x14ac:dyDescent="0.25"/>
    <row r="2" spans="1:40" ht="12.75" customHeight="1" x14ac:dyDescent="0.2">
      <c r="A2" s="120"/>
      <c r="B2" s="236" t="s">
        <v>49</v>
      </c>
      <c r="C2" s="236"/>
      <c r="D2" s="236"/>
      <c r="E2" s="236"/>
      <c r="F2" s="236"/>
      <c r="G2" s="42"/>
      <c r="H2" s="42"/>
      <c r="I2" s="237" t="s">
        <v>174</v>
      </c>
      <c r="J2" s="238"/>
      <c r="K2" s="238"/>
      <c r="L2" s="238"/>
      <c r="M2" s="238"/>
      <c r="N2" s="239"/>
      <c r="O2" s="42"/>
      <c r="P2" s="42"/>
      <c r="Q2" s="243" t="s">
        <v>52</v>
      </c>
      <c r="R2" s="243"/>
      <c r="S2" s="243"/>
      <c r="T2" s="243"/>
      <c r="U2" s="244" t="s">
        <v>53</v>
      </c>
      <c r="V2" s="245"/>
      <c r="W2" s="245"/>
      <c r="X2" s="245"/>
      <c r="Y2" s="246"/>
    </row>
    <row r="3" spans="1:40" ht="24" customHeight="1" thickBot="1" x14ac:dyDescent="0.25">
      <c r="A3" s="121"/>
      <c r="B3" s="236"/>
      <c r="C3" s="236"/>
      <c r="D3" s="236"/>
      <c r="E3" s="236"/>
      <c r="F3" s="236"/>
      <c r="G3" s="43"/>
      <c r="H3" s="43"/>
      <c r="I3" s="240"/>
      <c r="J3" s="241"/>
      <c r="K3" s="241"/>
      <c r="L3" s="241"/>
      <c r="M3" s="241"/>
      <c r="N3" s="242"/>
      <c r="O3" s="43"/>
      <c r="P3" s="43"/>
      <c r="Q3" s="243"/>
      <c r="R3" s="243"/>
      <c r="S3" s="243"/>
      <c r="T3" s="243"/>
      <c r="U3" s="247"/>
      <c r="V3" s="248"/>
      <c r="W3" s="248"/>
      <c r="X3" s="248"/>
      <c r="Y3" s="249"/>
    </row>
    <row r="4" spans="1:40" ht="18.75" x14ac:dyDescent="0.2">
      <c r="A4" s="121"/>
      <c r="B4" s="122"/>
      <c r="C4" s="174"/>
      <c r="D4" s="174"/>
      <c r="E4" s="174"/>
      <c r="F4" s="174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40" ht="12.75" hidden="1" customHeight="1" x14ac:dyDescent="0.2">
      <c r="A5" s="210" t="s">
        <v>38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</row>
    <row r="6" spans="1:40" ht="12.75" hidden="1" customHeight="1" x14ac:dyDescent="0.2">
      <c r="A6" s="211" t="s">
        <v>55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</row>
    <row r="7" spans="1:40" ht="66.75" hidden="1" customHeight="1" x14ac:dyDescent="0.2">
      <c r="A7" s="213" t="s">
        <v>39</v>
      </c>
      <c r="B7" s="214"/>
      <c r="C7" s="217" t="s">
        <v>85</v>
      </c>
      <c r="D7" s="218"/>
      <c r="E7" s="219" t="s">
        <v>86</v>
      </c>
      <c r="F7" s="220"/>
      <c r="G7" s="221" t="s">
        <v>186</v>
      </c>
      <c r="H7" s="222"/>
      <c r="I7" s="223" t="s">
        <v>187</v>
      </c>
      <c r="J7" s="224"/>
      <c r="K7" s="255" t="s">
        <v>88</v>
      </c>
      <c r="L7" s="256"/>
      <c r="M7" s="226" t="s">
        <v>89</v>
      </c>
      <c r="N7" s="227"/>
      <c r="O7" s="228" t="s">
        <v>94</v>
      </c>
      <c r="P7" s="229"/>
      <c r="Q7" s="257" t="s">
        <v>188</v>
      </c>
      <c r="R7" s="258"/>
      <c r="S7" s="259" t="s">
        <v>189</v>
      </c>
      <c r="T7" s="260"/>
      <c r="U7" s="232" t="s">
        <v>100</v>
      </c>
      <c r="V7" s="233"/>
      <c r="W7" s="234" t="s">
        <v>96</v>
      </c>
      <c r="X7" s="235"/>
      <c r="AJ7" s="52"/>
      <c r="AK7" s="52"/>
      <c r="AL7" s="52"/>
      <c r="AM7" s="52"/>
      <c r="AN7" s="52"/>
    </row>
    <row r="8" spans="1:40" ht="13.5" hidden="1" customHeight="1" x14ac:dyDescent="0.2">
      <c r="A8" s="215"/>
      <c r="B8" s="216"/>
      <c r="C8" s="45" t="s">
        <v>40</v>
      </c>
      <c r="D8" s="45" t="s">
        <v>41</v>
      </c>
      <c r="E8" s="45" t="s">
        <v>40</v>
      </c>
      <c r="F8" s="45" t="s">
        <v>41</v>
      </c>
      <c r="G8" s="45" t="s">
        <v>40</v>
      </c>
      <c r="H8" s="45" t="s">
        <v>41</v>
      </c>
      <c r="I8" s="45" t="s">
        <v>40</v>
      </c>
      <c r="J8" s="45" t="s">
        <v>41</v>
      </c>
      <c r="K8" s="45" t="s">
        <v>40</v>
      </c>
      <c r="L8" s="45" t="s">
        <v>41</v>
      </c>
      <c r="M8" s="45" t="s">
        <v>40</v>
      </c>
      <c r="N8" s="45" t="s">
        <v>41</v>
      </c>
      <c r="O8" s="45" t="s">
        <v>40</v>
      </c>
      <c r="P8" s="45" t="s">
        <v>41</v>
      </c>
      <c r="Q8" s="45" t="s">
        <v>40</v>
      </c>
      <c r="R8" s="45" t="s">
        <v>41</v>
      </c>
      <c r="S8" s="45" t="s">
        <v>40</v>
      </c>
      <c r="T8" s="45" t="s">
        <v>41</v>
      </c>
      <c r="U8" s="45" t="s">
        <v>40</v>
      </c>
      <c r="V8" s="45" t="s">
        <v>41</v>
      </c>
      <c r="W8" s="45" t="s">
        <v>40</v>
      </c>
      <c r="X8" s="45" t="s">
        <v>41</v>
      </c>
      <c r="AJ8" s="52"/>
      <c r="AK8" s="52"/>
      <c r="AL8" s="52"/>
      <c r="AM8" s="52"/>
      <c r="AN8" s="52"/>
    </row>
    <row r="9" spans="1:40" ht="12.75" hidden="1" customHeight="1" x14ac:dyDescent="0.2">
      <c r="A9" s="117" t="s">
        <v>47</v>
      </c>
      <c r="B9" s="117">
        <v>20</v>
      </c>
      <c r="C9" s="47" cm="1">
        <f t="array" ref="C9">IF($I$2="Раннее бронирование",
INDEX(GRID!$B$4:$BI$14,MATCH(C$7,GRID!$A$4:$A$14,0),MATCH(1,($U$2=GRID!$B$1:$BI$1)*(КАЛЕНДАРЬ!$I23=GRID!$B$3:$BI$3), 0))*GRID!$B$67,
ROUNDUP(INDEX(GRID!$B$4:$BI$14,MATCH(C$7,GRID!$A$4:$A$14,0),MATCH(1,($U$2=GRID!$B$1:$BI$1)*(КАЛЕНДАРЬ!$I23=GRID!$B$3:$BI$3),0))*GRID!$B$66*(1-GRID!$B$69),0))</f>
        <v>10880</v>
      </c>
      <c r="D9" s="48" cm="1">
        <f t="array" ref="D9">IF($I$2="Раннее бронирование",
INDEX(GRID!$B$17:$BI$27,MATCH(C$7,GRID!$A$17:$A$27,0),MATCH(1,($U$2=GRID!$B$1:$BI$1)*(КАЛЕНДАРЬ!$I23=GRID!$B$3:$BI$3), 0))*GRID!$B$67,
ROUNDUP(INDEX(GRID!$B$17:$BI$27,MATCH(C$7,GRID!$A$17:$A$27,0),MATCH(1,($U$2=GRID!$B$1:$BI$1)*(КАЛЕНДАРЬ!$I23=GRID!$B$3:$BI$3), 0))*GRID!$B$66*(1-GRID!$B$69),0))</f>
        <v>12580</v>
      </c>
      <c r="E9" s="47" cm="1">
        <f t="array" ref="E9">IF($I$2="Раннее бронирование",
INDEX(GRID!$B$4:$BI$14,MATCH(E$7,GRID!$A$4:$A$14,0),MATCH(1,($U$2=GRID!$B$1:$BI$1)*(КАЛЕНДАРЬ!$I23=GRID!$B$3:$BI$3), 0))*GRID!$B$67,
ROUNDUP(INDEX(GRID!$B$4:$BI$14,MATCH(E$7,GRID!$A$4:$A$14,0),MATCH(1,($U$2=GRID!$B$1:$BI$1)*(КАЛЕНДАРЬ!$I23=GRID!$B$3:$BI$3),0))*GRID!$B$66*(1-GRID!$B$69),0))</f>
        <v>11832</v>
      </c>
      <c r="F9" s="48" cm="1">
        <f t="array" ref="F9">IF($I$2="Раннее бронирование",
INDEX(GRID!$B$17:$BI$27,MATCH(E$7,GRID!$A$17:$A$27,0),MATCH(1,($U$2=GRID!$B$1:$BI$1)*(КАЛЕНДАРЬ!$I23=GRID!$B$3:$BI$3), 0))*GRID!$B$67,
ROUNDUP(INDEX(GRID!$B$17:$BI$27,MATCH(E$7,GRID!$A$17:$A$27,0),MATCH(1,($U$2=GRID!$B$1:$BI$1)*(КАЛЕНДАРЬ!$I23=GRID!$B$3:$BI$3), 0))*GRID!$B$66*(1-GRID!$B$69),0))</f>
        <v>13532</v>
      </c>
      <c r="G9" s="47" t="e" cm="1">
        <f t="array" ref="G9">IF($I$2="Раннее бронирование",
INDEX(GRID!$B$4:$BI$14,MATCH(G$7,GRID!$A$4:$A$14,0),MATCH(1,($U$2=GRID!$B$1:$BI$1)*(КАЛЕНДАРЬ!$I23=GRID!$B$3:$BI$3), 0))*GRID!$B$67,
ROUNDUP(INDEX(GRID!$B$4:$BI$14,MATCH(G$7,GRID!$A$4:$A$14,0),MATCH(1,($U$2=GRID!$B$1:$BI$1)*(КАЛЕНДАРЬ!$I23=GRID!$B$3:$BI$3),0))*GRID!$B$66*(1-GRID!$B$69),0))</f>
        <v>#N/A</v>
      </c>
      <c r="H9" s="48" t="e" cm="1">
        <f t="array" ref="H9">IF($I$2="Раннее бронирование",
INDEX(GRID!$B$17:$BI$27,MATCH(G$7,GRID!$A$17:$A$27,0),MATCH(1,($U$2=GRID!$B$1:$BI$1)*(КАЛЕНДАРЬ!$I23=GRID!$B$3:$BI$3), 0))*GRID!$B$67,
ROUNDUP(INDEX(GRID!$B$17:$BI$27,MATCH(G$7,GRID!$A$17:$A$27,0),MATCH(1,($U$2=GRID!$B$1:$BI$1)*(КАЛЕНДАРЬ!$I23=GRID!$B$3:$BI$3), 0))*GRID!$B$66*(1-GRID!$B$69),0))</f>
        <v>#N/A</v>
      </c>
      <c r="I9" s="47" t="e" cm="1">
        <f t="array" ref="I9">IF($I$2="Раннее бронирование",
INDEX(GRID!$B$4:$BI$14,MATCH(I$7,GRID!$A$4:$A$14,0),MATCH(1,($U$2=GRID!$B$1:$BI$1)*(КАЛЕНДАРЬ!$I23=GRID!$B$3:$BI$3), 0))*GRID!$B$67,
ROUNDUP(INDEX(GRID!$B$4:$BI$14,MATCH(I$7,GRID!$A$4:$A$14,0),MATCH(1,($U$2=GRID!$B$1:$BI$1)*(КАЛЕНДАРЬ!$I23=GRID!$B$3:$BI$3),0))*GRID!$B$66*(1-GRID!$B$69),0))</f>
        <v>#N/A</v>
      </c>
      <c r="J9" s="48" t="e" cm="1">
        <f t="array" ref="J9">IF($I$2="Раннее бронирование",
INDEX(GRID!$B$17:$BI$27,MATCH(I$7,GRID!$A$17:$A$27,0),MATCH(1,($U$2=GRID!$B$1:$BI$1)*(КАЛЕНДАРЬ!$I23=GRID!$B$3:$BI$3), 0))*GRID!$B$67,
ROUNDUP(INDEX(GRID!$B$17:$BI$27,MATCH(I$7,GRID!$A$17:$A$27,0),MATCH(1,($U$2=GRID!$B$1:$BI$1)*(КАЛЕНДАРЬ!$I23=GRID!$B$3:$BI$3), 0))*GRID!$B$66*(1-GRID!$B$69),0))</f>
        <v>#N/A</v>
      </c>
      <c r="K9" s="47" cm="1">
        <f t="array" ref="K9">IF($I$2="Раннее бронирование",
INDEX(GRID!$B$4:$BI$14,MATCH(K$7,GRID!$A$4:$A$14,0),MATCH(1,($U$2=GRID!$B$1:$BI$1)*(КАЛЕНДАРЬ!$I23=GRID!$B$3:$BI$3), 0))*GRID!$B$67,
ROUNDUP(INDEX(GRID!$B$4:$BI$14,MATCH(K$7,GRID!$A$4:$A$14,0),MATCH(1,($U$2=GRID!$B$1:$BI$1)*(КАЛЕНДАРЬ!$I23=GRID!$B$3:$BI$3),0))*GRID!$B$66*(1-GRID!$B$69),0))</f>
        <v>15232</v>
      </c>
      <c r="L9" s="48" cm="1">
        <f t="array" ref="L9">IF($I$2="Раннее бронирование",
INDEX(GRID!$B$17:$BI$27,MATCH(K$7,GRID!$A$17:$A$27,0),MATCH(1,($U$2=GRID!$B$1:$BI$1)*(КАЛЕНДАРЬ!$I23=GRID!$B$3:$BI$3), 0))*GRID!$B$67,
ROUNDUP(INDEX(GRID!$B$17:$BI$27,MATCH(K$7,GRID!$A$17:$A$27,0),MATCH(1,($U$2=GRID!$B$1:$BI$1)*(КАЛЕНДАРЬ!$I23=GRID!$B$3:$BI$3), 0))*GRID!$B$66*(1-GRID!$B$69),0))</f>
        <v>16932</v>
      </c>
      <c r="M9" s="47" cm="1">
        <f t="array" ref="M9">IF($I$2="Раннее бронирование",
INDEX(GRID!$B$4:$BI$14,MATCH(M$7,GRID!$A$4:$A$14,0),MATCH(1,($U$2=GRID!$B$1:$BI$1)*(КАЛЕНДАРЬ!$I23=GRID!$B$3:$BI$3), 0))*GRID!$B$67,
ROUNDUP(INDEX(GRID!$B$4:$BI$14,MATCH(M$7,GRID!$A$4:$A$14,0),MATCH(1,($U$2=GRID!$B$1:$BI$1)*(КАЛЕНДАРЬ!$I23=GRID!$B$3:$BI$3),0))*GRID!$B$66*(1-GRID!$B$69),0))</f>
        <v>16592</v>
      </c>
      <c r="N9" s="48" cm="1">
        <f t="array" ref="N9">IF($I$2="Раннее бронирование",
INDEX(GRID!$B$17:$BI$27,MATCH(M$7,GRID!$A$17:$A$27,0),MATCH(1,($U$2=GRID!$B$1:$BI$1)*(КАЛЕНДАРЬ!$I23=GRID!$B$3:$BI$3), 0))*GRID!$B$67,
ROUNDUP(INDEX(GRID!$B$17:$BI$27,MATCH(M$7,GRID!$A$17:$A$27,0),MATCH(1,($U$2=GRID!$B$1:$BI$1)*(КАЛЕНДАРЬ!$I23=GRID!$B$3:$BI$3), 0))*GRID!$B$66*(1-GRID!$B$69),0))</f>
        <v>18292</v>
      </c>
      <c r="O9" s="47" cm="1">
        <f t="array" ref="O9">IF($I$2="Раннее бронирование",
INDEX(GRID!$B$4:$BI$14,MATCH(O$7,GRID!$A$4:$A$14,0),MATCH(1,($U$2=GRID!$B$1:$BI$1)*(КАЛЕНДАРЬ!$I23=GRID!$B$3:$BI$3), 0))*GRID!$B$67,
ROUNDUP(INDEX(GRID!$B$4:$BI$14,MATCH(O$7,GRID!$A$4:$A$14,0),MATCH(1,($U$2=GRID!$B$1:$BI$1)*(КАЛЕНДАРЬ!$I23=GRID!$B$3:$BI$3),0))*GRID!$B$66*(1-GRID!$B$69),0))</f>
        <v>21420</v>
      </c>
      <c r="P9" s="48" cm="1">
        <f t="array" ref="P9">IF($I$2="Раннее бронирование",
INDEX(GRID!$B$17:$BI$27,MATCH(O$7,GRID!$A$17:$A$27,0),MATCH(1,($U$2=GRID!$B$1:$BI$1)*(КАЛЕНДАРЬ!$I23=GRID!$B$3:$BI$3), 0))*GRID!$B$67,
ROUNDUP(INDEX(GRID!$B$17:$BI$27,MATCH(O$7,GRID!$A$17:$A$27,0),MATCH(1,($U$2=GRID!$B$1:$BI$1)*(КАЛЕНДАРЬ!$I23=GRID!$B$3:$BI$3), 0))*GRID!$B$66*(1-GRID!$B$69),0))</f>
        <v>23120</v>
      </c>
      <c r="Q9" s="47" t="e" cm="1">
        <f t="array" ref="Q9">IF($I$2="Раннее бронирование",
INDEX(GRID!$B$4:$BI$14,MATCH(Q$7,GRID!$A$4:$A$14,0),MATCH(1,($U$2=GRID!$B$1:$BI$1)*(КАЛЕНДАРЬ!$I23=GRID!$B$3:$BI$3), 0))*GRID!$B$67,
ROUNDUP(INDEX(GRID!$B$4:$BI$14,MATCH(Q$7,GRID!$A$4:$A$14,0),MATCH(1,($U$2=GRID!$B$1:$BI$1)*(КАЛЕНДАРЬ!$I23=GRID!$B$3:$BI$3),0))*GRID!$B$66*(1-GRID!$B$69),0))</f>
        <v>#N/A</v>
      </c>
      <c r="R9" s="48" t="e" cm="1">
        <f t="array" ref="R9">IF($I$2="Раннее бронирование",
INDEX(GRID!$B$17:$BI$27,MATCH(Q$7,GRID!$A$17:$A$27,0),MATCH(1,($U$2=GRID!$B$1:$BI$1)*(КАЛЕНДАРЬ!$I23=GRID!$B$3:$BI$3), 0))*GRID!$B$67,
ROUNDUP(INDEX(GRID!$B$17:$BI$27,MATCH(Q$7,GRID!$A$17:$A$27,0),MATCH(1,($U$2=GRID!$B$1:$BI$1)*(КАЛЕНДАРЬ!$I23=GRID!$B$3:$BI$3), 0))*GRID!$B$66*(1-GRID!$B$69),0))</f>
        <v>#N/A</v>
      </c>
      <c r="S9" s="47" t="e" cm="1">
        <f t="array" ref="S9">IF($I$2="Раннее бронирование",
INDEX(GRID!$B$4:$BI$14,MATCH(S$7,GRID!$A$4:$A$14,0),MATCH(1,($U$2=GRID!$B$1:$BI$1)*(КАЛЕНДАРЬ!$I23=GRID!$B$3:$BI$3), 0))*GRID!$B$67,
ROUNDUP(INDEX(GRID!$B$4:$BI$14,MATCH(S$7,GRID!$A$4:$A$14,0),MATCH(1,($U$2=GRID!$B$1:$BI$1)*(КАЛЕНДАРЬ!$I23=GRID!$B$3:$BI$3),0))*GRID!$B$66*(1-GRID!$B$69),0))</f>
        <v>#N/A</v>
      </c>
      <c r="T9" s="48" t="e" cm="1">
        <f t="array" ref="T9">IF($I$2="Раннее бронирование",
INDEX(GRID!$B$17:$BI$27,MATCH(S$7,GRID!$A$17:$A$27,0),MATCH(1,($U$2=GRID!$B$1:$BI$1)*(КАЛЕНДАРЬ!$I23=GRID!$B$3:$BI$3), 0))*GRID!$B$67,
ROUNDUP(INDEX(GRID!$B$17:$BI$27,MATCH(S$7,GRID!$A$17:$A$27,0),MATCH(1,($U$2=GRID!$B$1:$BI$1)*(КАЛЕНДАРЬ!$I23=GRID!$B$3:$BI$3), 0))*GRID!$B$66*(1-GRID!$B$69),0))</f>
        <v>#N/A</v>
      </c>
      <c r="U9" s="47" cm="1">
        <f t="array" ref="U9">IF($I$2="Раннее бронирование",
INDEX(GRID!$B$4:$BI$14,MATCH(U$7,GRID!$A$4:$A$14,0),MATCH(1,($U$2=GRID!$B$1:$BI$1)*(КАЛЕНДАРЬ!$I23=GRID!$B$3:$BI$3), 0))*GRID!$B$67,
ROUNDUP(INDEX(GRID!$B$4:$BI$14,MATCH(U$7,GRID!$A$4:$A$14,0),MATCH(1,($U$2=GRID!$B$1:$BI$1)*(КАЛЕНДАРЬ!$I23=GRID!$B$3:$BI$3),0))*GRID!$B$66*(1-GRID!$B$69),0))</f>
        <v>32640</v>
      </c>
      <c r="V9" s="48" cm="1">
        <f t="array" ref="V9">IF($I$2="Раннее бронирование",
INDEX(GRID!$B$17:$BI$27,MATCH(U$7,GRID!$A$17:$A$27,0),MATCH(1,($U$2=GRID!$B$1:$BI$1)*(КАЛЕНДАРЬ!$I23=GRID!$B$3:$BI$3), 0))*GRID!$B$67,
ROUNDUP(INDEX(GRID!$B$17:$BI$27,MATCH(U$7,GRID!$A$17:$A$27,0),MATCH(1,($U$2=GRID!$B$1:$BI$1)*(КАЛЕНДАРЬ!$I23=GRID!$B$3:$BI$3), 0))*GRID!$B$66*(1-GRID!$B$69),0))</f>
        <v>34340</v>
      </c>
      <c r="W9" s="47" cm="1">
        <f t="array" ref="W9">IF($I$2="Раннее бронирование",
INDEX(GRID!$B$4:$BI$14,MATCH(W$7,GRID!$A$4:$A$14,0),MATCH(1,($U$2=GRID!$B$1:$BI$1)*(КАЛЕНДАРЬ!$I23=GRID!$B$3:$BI$3), 0))*GRID!$B$67,
ROUNDUP(INDEX(GRID!$B$4:$BI$14,MATCH(W$7,GRID!$A$4:$A$14,0),MATCH(1,($U$2=GRID!$B$1:$BI$1)*(КАЛЕНДАРЬ!$I23=GRID!$B$3:$BI$3),0))*GRID!$B$66*(1-GRID!$B$69),0))</f>
        <v>136000</v>
      </c>
      <c r="X9" s="48" cm="1">
        <f t="array" ref="X9">IF($I$2="Раннее бронирование",
INDEX(GRID!$B$17:$BI$27,MATCH(W$7,GRID!$A$17:$A$27,0),MATCH(1,($U$2=GRID!$B$1:$BI$1)*(КАЛЕНДАРЬ!$I23=GRID!$B$3:$BI$3), 0))*GRID!$B$67,
ROUNDUP(INDEX(GRID!$B$17:$BI$27,MATCH(W$7,GRID!$A$17:$A$27,0),MATCH(1,($U$2=GRID!$B$1:$BI$1)*(КАЛЕНДАРЬ!$I23=GRID!$B$3:$BI$3), 0))*GRID!$B$66*(1-GRID!$B$69),0))</f>
        <v>137700</v>
      </c>
    </row>
    <row r="10" spans="1:40" ht="12.75" hidden="1" customHeight="1" x14ac:dyDescent="0.2">
      <c r="A10" s="117" t="s">
        <v>48</v>
      </c>
      <c r="B10" s="117">
        <v>21</v>
      </c>
      <c r="C10" s="47" cm="1">
        <f t="array" ref="C10">IF($I$2="Раннее бронирование",
INDEX(GRID!$B$4:$BI$14,MATCH(C$7,GRID!$A$4:$A$14,0),MATCH(1,($U$2=GRID!$B$1:$BI$1)*(КАЛЕНДАРЬ!$I24=GRID!$B$3:$BI$3), 0))*GRID!$B$67,
ROUNDUP(INDEX(GRID!$B$4:$BI$14,MATCH(C$7,GRID!$A$4:$A$14,0),MATCH(1,($U$2=GRID!$B$1:$BI$1)*(КАЛЕНДАРЬ!$I24=GRID!$B$3:$BI$3),0))*GRID!$B$66*(1-GRID!$B$69),0))</f>
        <v>12240</v>
      </c>
      <c r="D10" s="48" cm="1">
        <f t="array" ref="D10">IF($I$2="Раннее бронирование",
INDEX(GRID!$B$17:$BI$27,MATCH(C$7,GRID!$A$17:$A$27,0),MATCH(1,($U$2=GRID!$B$1:$BI$1)*(КАЛЕНДАРЬ!$I24=GRID!$B$3:$BI$3), 0))*GRID!$B$67,
ROUNDUP(INDEX(GRID!$B$17:$BI$27,MATCH(C$7,GRID!$A$17:$A$27,0),MATCH(1,($U$2=GRID!$B$1:$BI$1)*(КАЛЕНДАРЬ!$I24=GRID!$B$3:$BI$3), 0))*GRID!$B$66*(1-GRID!$B$69),0))</f>
        <v>13940</v>
      </c>
      <c r="E10" s="47" cm="1">
        <f t="array" ref="E10">IF($I$2="Раннее бронирование",
INDEX(GRID!$B$4:$BI$14,MATCH(E$7,GRID!$A$4:$A$14,0),MATCH(1,($U$2=GRID!$B$1:$BI$1)*(КАЛЕНДАРЬ!$I24=GRID!$B$3:$BI$3), 0))*GRID!$B$67,
ROUNDUP(INDEX(GRID!$B$4:$BI$14,MATCH(E$7,GRID!$A$4:$A$14,0),MATCH(1,($U$2=GRID!$B$1:$BI$1)*(КАЛЕНДАРЬ!$I24=GRID!$B$3:$BI$3),0))*GRID!$B$66*(1-GRID!$B$69),0))</f>
        <v>13396</v>
      </c>
      <c r="F10" s="48" cm="1">
        <f t="array" ref="F10">IF($I$2="Раннее бронирование",
INDEX(GRID!$B$17:$BI$27,MATCH(E$7,GRID!$A$17:$A$27,0),MATCH(1,($U$2=GRID!$B$1:$BI$1)*(КАЛЕНДАРЬ!$I24=GRID!$B$3:$BI$3), 0))*GRID!$B$67,
ROUNDUP(INDEX(GRID!$B$17:$BI$27,MATCH(E$7,GRID!$A$17:$A$27,0),MATCH(1,($U$2=GRID!$B$1:$BI$1)*(КАЛЕНДАРЬ!$I24=GRID!$B$3:$BI$3), 0))*GRID!$B$66*(1-GRID!$B$69),0))</f>
        <v>15096</v>
      </c>
      <c r="G10" s="47" t="e" cm="1">
        <f t="array" ref="G10">IF($I$2="Раннее бронирование",
INDEX(GRID!$B$4:$BI$14,MATCH(G$7,GRID!$A$4:$A$14,0),MATCH(1,($U$2=GRID!$B$1:$BI$1)*(КАЛЕНДАРЬ!$I24=GRID!$B$3:$BI$3), 0))*GRID!$B$67,
ROUNDUP(INDEX(GRID!$B$4:$BI$14,MATCH(G$7,GRID!$A$4:$A$14,0),MATCH(1,($U$2=GRID!$B$1:$BI$1)*(КАЛЕНДАРЬ!$I24=GRID!$B$3:$BI$3),0))*GRID!$B$66*(1-GRID!$B$69),0))</f>
        <v>#N/A</v>
      </c>
      <c r="H10" s="48" t="e" cm="1">
        <f t="array" ref="H10">IF($I$2="Раннее бронирование",
INDEX(GRID!$B$17:$BI$27,MATCH(G$7,GRID!$A$17:$A$27,0),MATCH(1,($U$2=GRID!$B$1:$BI$1)*(КАЛЕНДАРЬ!$I24=GRID!$B$3:$BI$3), 0))*GRID!$B$67,
ROUNDUP(INDEX(GRID!$B$17:$BI$27,MATCH(G$7,GRID!$A$17:$A$27,0),MATCH(1,($U$2=GRID!$B$1:$BI$1)*(КАЛЕНДАРЬ!$I24=GRID!$B$3:$BI$3), 0))*GRID!$B$66*(1-GRID!$B$69),0))</f>
        <v>#N/A</v>
      </c>
      <c r="I10" s="47" t="e" cm="1">
        <f t="array" ref="I10">IF($I$2="Раннее бронирование",
INDEX(GRID!$B$4:$BI$14,MATCH(I$7,GRID!$A$4:$A$14,0),MATCH(1,($U$2=GRID!$B$1:$BI$1)*(КАЛЕНДАРЬ!$I24=GRID!$B$3:$BI$3), 0))*GRID!$B$67,
ROUNDUP(INDEX(GRID!$B$4:$BI$14,MATCH(I$7,GRID!$A$4:$A$14,0),MATCH(1,($U$2=GRID!$B$1:$BI$1)*(КАЛЕНДАРЬ!$I24=GRID!$B$3:$BI$3),0))*GRID!$B$66*(1-GRID!$B$69),0))</f>
        <v>#N/A</v>
      </c>
      <c r="J10" s="48" t="e" cm="1">
        <f t="array" ref="J10">IF($I$2="Раннее бронирование",
INDEX(GRID!$B$17:$BI$27,MATCH(I$7,GRID!$A$17:$A$27,0),MATCH(1,($U$2=GRID!$B$1:$BI$1)*(КАЛЕНДАРЬ!$I24=GRID!$B$3:$BI$3), 0))*GRID!$B$67,
ROUNDUP(INDEX(GRID!$B$17:$BI$27,MATCH(I$7,GRID!$A$17:$A$27,0),MATCH(1,($U$2=GRID!$B$1:$BI$1)*(КАЛЕНДАРЬ!$I24=GRID!$B$3:$BI$3), 0))*GRID!$B$66*(1-GRID!$B$69),0))</f>
        <v>#N/A</v>
      </c>
      <c r="K10" s="47" cm="1">
        <f t="array" ref="K10">IF($I$2="Раннее бронирование",
INDEX(GRID!$B$4:$BI$14,MATCH(K$7,GRID!$A$4:$A$14,0),MATCH(1,($U$2=GRID!$B$1:$BI$1)*(КАЛЕНДАРЬ!$I24=GRID!$B$3:$BI$3), 0))*GRID!$B$67,
ROUNDUP(INDEX(GRID!$B$4:$BI$14,MATCH(K$7,GRID!$A$4:$A$14,0),MATCH(1,($U$2=GRID!$B$1:$BI$1)*(КАЛЕНДАРЬ!$I24=GRID!$B$3:$BI$3),0))*GRID!$B$66*(1-GRID!$B$69),0))</f>
        <v>17680</v>
      </c>
      <c r="L10" s="48" cm="1">
        <f t="array" ref="L10">IF($I$2="Раннее бронирование",
INDEX(GRID!$B$17:$BI$27,MATCH(K$7,GRID!$A$17:$A$27,0),MATCH(1,($U$2=GRID!$B$1:$BI$1)*(КАЛЕНДАРЬ!$I24=GRID!$B$3:$BI$3), 0))*GRID!$B$67,
ROUNDUP(INDEX(GRID!$B$17:$BI$27,MATCH(K$7,GRID!$A$17:$A$27,0),MATCH(1,($U$2=GRID!$B$1:$BI$1)*(КАЛЕНДАРЬ!$I24=GRID!$B$3:$BI$3), 0))*GRID!$B$66*(1-GRID!$B$69),0))</f>
        <v>19380</v>
      </c>
      <c r="M10" s="47" cm="1">
        <f t="array" ref="M10">IF($I$2="Раннее бронирование",
INDEX(GRID!$B$4:$BI$14,MATCH(M$7,GRID!$A$4:$A$14,0),MATCH(1,($U$2=GRID!$B$1:$BI$1)*(КАЛЕНДАРЬ!$I24=GRID!$B$3:$BI$3), 0))*GRID!$B$67,
ROUNDUP(INDEX(GRID!$B$4:$BI$14,MATCH(M$7,GRID!$A$4:$A$14,0),MATCH(1,($U$2=GRID!$B$1:$BI$1)*(КАЛЕНДАРЬ!$I24=GRID!$B$3:$BI$3),0))*GRID!$B$66*(1-GRID!$B$69),0))</f>
        <v>19380</v>
      </c>
      <c r="N10" s="48" cm="1">
        <f t="array" ref="N10">IF($I$2="Раннее бронирование",
INDEX(GRID!$B$17:$BI$27,MATCH(M$7,GRID!$A$17:$A$27,0),MATCH(1,($U$2=GRID!$B$1:$BI$1)*(КАЛЕНДАРЬ!$I24=GRID!$B$3:$BI$3), 0))*GRID!$B$67,
ROUNDUP(INDEX(GRID!$B$17:$BI$27,MATCH(M$7,GRID!$A$17:$A$27,0),MATCH(1,($U$2=GRID!$B$1:$BI$1)*(КАЛЕНДАРЬ!$I24=GRID!$B$3:$BI$3), 0))*GRID!$B$66*(1-GRID!$B$69),0))</f>
        <v>21080</v>
      </c>
      <c r="O10" s="47" cm="1">
        <f t="array" ref="O10">IF($I$2="Раннее бронирование",
INDEX(GRID!$B$4:$BI$14,MATCH(O$7,GRID!$A$4:$A$14,0),MATCH(1,($U$2=GRID!$B$1:$BI$1)*(КАЛЕНДАРЬ!$I24=GRID!$B$3:$BI$3), 0))*GRID!$B$67,
ROUNDUP(INDEX(GRID!$B$4:$BI$14,MATCH(O$7,GRID!$A$4:$A$14,0),MATCH(1,($U$2=GRID!$B$1:$BI$1)*(КАЛЕНДАРЬ!$I24=GRID!$B$3:$BI$3),0))*GRID!$B$66*(1-GRID!$B$69),0))</f>
        <v>24072</v>
      </c>
      <c r="P10" s="48" cm="1">
        <f t="array" ref="P10">IF($I$2="Раннее бронирование",
INDEX(GRID!$B$17:$BI$27,MATCH(O$7,GRID!$A$17:$A$27,0),MATCH(1,($U$2=GRID!$B$1:$BI$1)*(КАЛЕНДАРЬ!$I24=GRID!$B$3:$BI$3), 0))*GRID!$B$67,
ROUNDUP(INDEX(GRID!$B$17:$BI$27,MATCH(O$7,GRID!$A$17:$A$27,0),MATCH(1,($U$2=GRID!$B$1:$BI$1)*(КАЛЕНДАРЬ!$I24=GRID!$B$3:$BI$3), 0))*GRID!$B$66*(1-GRID!$B$69),0))</f>
        <v>25772</v>
      </c>
      <c r="Q10" s="47" t="e" cm="1">
        <f t="array" ref="Q10">IF($I$2="Раннее бронирование",
INDEX(GRID!$B$4:$BI$14,MATCH(Q$7,GRID!$A$4:$A$14,0),MATCH(1,($U$2=GRID!$B$1:$BI$1)*(КАЛЕНДАРЬ!$I24=GRID!$B$3:$BI$3), 0))*GRID!$B$67,
ROUNDUP(INDEX(GRID!$B$4:$BI$14,MATCH(Q$7,GRID!$A$4:$A$14,0),MATCH(1,($U$2=GRID!$B$1:$BI$1)*(КАЛЕНДАРЬ!$I24=GRID!$B$3:$BI$3),0))*GRID!$B$66*(1-GRID!$B$69),0))</f>
        <v>#N/A</v>
      </c>
      <c r="R10" s="48" t="e" cm="1">
        <f t="array" ref="R10">IF($I$2="Раннее бронирование",
INDEX(GRID!$B$17:$BI$27,MATCH(Q$7,GRID!$A$17:$A$27,0),MATCH(1,($U$2=GRID!$B$1:$BI$1)*(КАЛЕНДАРЬ!$I24=GRID!$B$3:$BI$3), 0))*GRID!$B$67,
ROUNDUP(INDEX(GRID!$B$17:$BI$27,MATCH(Q$7,GRID!$A$17:$A$27,0),MATCH(1,($U$2=GRID!$B$1:$BI$1)*(КАЛЕНДАРЬ!$I24=GRID!$B$3:$BI$3), 0))*GRID!$B$66*(1-GRID!$B$69),0))</f>
        <v>#N/A</v>
      </c>
      <c r="S10" s="47" t="e" cm="1">
        <f t="array" ref="S10">IF($I$2="Раннее бронирование",
INDEX(GRID!$B$4:$BI$14,MATCH(S$7,GRID!$A$4:$A$14,0),MATCH(1,($U$2=GRID!$B$1:$BI$1)*(КАЛЕНДАРЬ!$I24=GRID!$B$3:$BI$3), 0))*GRID!$B$67,
ROUNDUP(INDEX(GRID!$B$4:$BI$14,MATCH(S$7,GRID!$A$4:$A$14,0),MATCH(1,($U$2=GRID!$B$1:$BI$1)*(КАЛЕНДАРЬ!$I24=GRID!$B$3:$BI$3),0))*GRID!$B$66*(1-GRID!$B$69),0))</f>
        <v>#N/A</v>
      </c>
      <c r="T10" s="48" t="e" cm="1">
        <f t="array" ref="T10">IF($I$2="Раннее бронирование",
INDEX(GRID!$B$17:$BI$27,MATCH(S$7,GRID!$A$17:$A$27,0),MATCH(1,($U$2=GRID!$B$1:$BI$1)*(КАЛЕНДАРЬ!$I24=GRID!$B$3:$BI$3), 0))*GRID!$B$67,
ROUNDUP(INDEX(GRID!$B$17:$BI$27,MATCH(S$7,GRID!$A$17:$A$27,0),MATCH(1,($U$2=GRID!$B$1:$BI$1)*(КАЛЕНДАРЬ!$I24=GRID!$B$3:$BI$3), 0))*GRID!$B$66*(1-GRID!$B$69),0))</f>
        <v>#N/A</v>
      </c>
      <c r="U10" s="47" cm="1">
        <f t="array" ref="U10">IF($I$2="Раннее бронирование",
INDEX(GRID!$B$4:$BI$14,MATCH(U$7,GRID!$A$4:$A$14,0),MATCH(1,($U$2=GRID!$B$1:$BI$1)*(КАЛЕНДАРЬ!$I24=GRID!$B$3:$BI$3), 0))*GRID!$B$67,
ROUNDUP(INDEX(GRID!$B$4:$BI$14,MATCH(U$7,GRID!$A$4:$A$14,0),MATCH(1,($U$2=GRID!$B$1:$BI$1)*(КАЛЕНДАРЬ!$I24=GRID!$B$3:$BI$3),0))*GRID!$B$66*(1-GRID!$B$69),0))</f>
        <v>37400</v>
      </c>
      <c r="V10" s="48" cm="1">
        <f t="array" ref="V10">IF($I$2="Раннее бронирование",
INDEX(GRID!$B$17:$BI$27,MATCH(U$7,GRID!$A$17:$A$27,0),MATCH(1,($U$2=GRID!$B$1:$BI$1)*(КАЛЕНДАРЬ!$I24=GRID!$B$3:$BI$3), 0))*GRID!$B$67,
ROUNDUP(INDEX(GRID!$B$17:$BI$27,MATCH(U$7,GRID!$A$17:$A$27,0),MATCH(1,($U$2=GRID!$B$1:$BI$1)*(КАЛЕНДАРЬ!$I24=GRID!$B$3:$BI$3), 0))*GRID!$B$66*(1-GRID!$B$69),0))</f>
        <v>39100</v>
      </c>
      <c r="W10" s="47" cm="1">
        <f t="array" ref="W10">IF($I$2="Раннее бронирование",
INDEX(GRID!$B$4:$BI$14,MATCH(W$7,GRID!$A$4:$A$14,0),MATCH(1,($U$2=GRID!$B$1:$BI$1)*(КАЛЕНДАРЬ!$I24=GRID!$B$3:$BI$3), 0))*GRID!$B$67,
ROUNDUP(INDEX(GRID!$B$4:$BI$14,MATCH(W$7,GRID!$A$4:$A$14,0),MATCH(1,($U$2=GRID!$B$1:$BI$1)*(КАЛЕНДАРЬ!$I24=GRID!$B$3:$BI$3),0))*GRID!$B$66*(1-GRID!$B$69),0))</f>
        <v>151640</v>
      </c>
      <c r="X10" s="48" cm="1">
        <f t="array" ref="X10">IF($I$2="Раннее бронирование",
INDEX(GRID!$B$17:$BI$27,MATCH(W$7,GRID!$A$17:$A$27,0),MATCH(1,($U$2=GRID!$B$1:$BI$1)*(КАЛЕНДАРЬ!$I24=GRID!$B$3:$BI$3), 0))*GRID!$B$67,
ROUNDUP(INDEX(GRID!$B$17:$BI$27,MATCH(W$7,GRID!$A$17:$A$27,0),MATCH(1,($U$2=GRID!$B$1:$BI$1)*(КАЛЕНДАРЬ!$I24=GRID!$B$3:$BI$3), 0))*GRID!$B$66*(1-GRID!$B$69),0))</f>
        <v>153340</v>
      </c>
    </row>
    <row r="11" spans="1:40" ht="12.75" hidden="1" customHeight="1" x14ac:dyDescent="0.2">
      <c r="A11" s="117" t="s">
        <v>42</v>
      </c>
      <c r="B11" s="117">
        <v>22</v>
      </c>
      <c r="C11" s="47" cm="1">
        <f t="array" ref="C11">IF($I$2="Раннее бронирование",
INDEX(GRID!$B$4:$BI$14,MATCH(C$7,GRID!$A$4:$A$14,0),MATCH(1,($U$2=GRID!$B$1:$BI$1)*(КАЛЕНДАРЬ!$I25=GRID!$B$3:$BI$3), 0))*GRID!$B$67,
ROUNDUP(INDEX(GRID!$B$4:$BI$14,MATCH(C$7,GRID!$A$4:$A$14,0),MATCH(1,($U$2=GRID!$B$1:$BI$1)*(КАЛЕНДАРЬ!$I25=GRID!$B$3:$BI$3),0))*GRID!$B$66*(1-GRID!$B$69),0))</f>
        <v>12240</v>
      </c>
      <c r="D11" s="48" cm="1">
        <f t="array" ref="D11">IF($I$2="Раннее бронирование",
INDEX(GRID!$B$17:$BI$27,MATCH(C$7,GRID!$A$17:$A$27,0),MATCH(1,($U$2=GRID!$B$1:$BI$1)*(КАЛЕНДАРЬ!$I25=GRID!$B$3:$BI$3), 0))*GRID!$B$67,
ROUNDUP(INDEX(GRID!$B$17:$BI$27,MATCH(C$7,GRID!$A$17:$A$27,0),MATCH(1,($U$2=GRID!$B$1:$BI$1)*(КАЛЕНДАРЬ!$I25=GRID!$B$3:$BI$3), 0))*GRID!$B$66*(1-GRID!$B$69),0))</f>
        <v>13940</v>
      </c>
      <c r="E11" s="47" cm="1">
        <f t="array" ref="E11">IF($I$2="Раннее бронирование",
INDEX(GRID!$B$4:$BI$14,MATCH(E$7,GRID!$A$4:$A$14,0),MATCH(1,($U$2=GRID!$B$1:$BI$1)*(КАЛЕНДАРЬ!$I25=GRID!$B$3:$BI$3), 0))*GRID!$B$67,
ROUNDUP(INDEX(GRID!$B$4:$BI$14,MATCH(E$7,GRID!$A$4:$A$14,0),MATCH(1,($U$2=GRID!$B$1:$BI$1)*(КАЛЕНДАРЬ!$I25=GRID!$B$3:$BI$3),0))*GRID!$B$66*(1-GRID!$B$69),0))</f>
        <v>13396</v>
      </c>
      <c r="F11" s="48" cm="1">
        <f t="array" ref="F11">IF($I$2="Раннее бронирование",
INDEX(GRID!$B$17:$BI$27,MATCH(E$7,GRID!$A$17:$A$27,0),MATCH(1,($U$2=GRID!$B$1:$BI$1)*(КАЛЕНДАРЬ!$I25=GRID!$B$3:$BI$3), 0))*GRID!$B$67,
ROUNDUP(INDEX(GRID!$B$17:$BI$27,MATCH(E$7,GRID!$A$17:$A$27,0),MATCH(1,($U$2=GRID!$B$1:$BI$1)*(КАЛЕНДАРЬ!$I25=GRID!$B$3:$BI$3), 0))*GRID!$B$66*(1-GRID!$B$69),0))</f>
        <v>15096</v>
      </c>
      <c r="G11" s="47" t="e" cm="1">
        <f t="array" ref="G11">IF($I$2="Раннее бронирование",
INDEX(GRID!$B$4:$BI$14,MATCH(G$7,GRID!$A$4:$A$14,0),MATCH(1,($U$2=GRID!$B$1:$BI$1)*(КАЛЕНДАРЬ!$I25=GRID!$B$3:$BI$3), 0))*GRID!$B$67,
ROUNDUP(INDEX(GRID!$B$4:$BI$14,MATCH(G$7,GRID!$A$4:$A$14,0),MATCH(1,($U$2=GRID!$B$1:$BI$1)*(КАЛЕНДАРЬ!$I25=GRID!$B$3:$BI$3),0))*GRID!$B$66*(1-GRID!$B$69),0))</f>
        <v>#N/A</v>
      </c>
      <c r="H11" s="48" t="e" cm="1">
        <f t="array" ref="H11">IF($I$2="Раннее бронирование",
INDEX(GRID!$B$17:$BI$27,MATCH(G$7,GRID!$A$17:$A$27,0),MATCH(1,($U$2=GRID!$B$1:$BI$1)*(КАЛЕНДАРЬ!$I25=GRID!$B$3:$BI$3), 0))*GRID!$B$67,
ROUNDUP(INDEX(GRID!$B$17:$BI$27,MATCH(G$7,GRID!$A$17:$A$27,0),MATCH(1,($U$2=GRID!$B$1:$BI$1)*(КАЛЕНДАРЬ!$I25=GRID!$B$3:$BI$3), 0))*GRID!$B$66*(1-GRID!$B$69),0))</f>
        <v>#N/A</v>
      </c>
      <c r="I11" s="47" t="e" cm="1">
        <f t="array" ref="I11">IF($I$2="Раннее бронирование",
INDEX(GRID!$B$4:$BI$14,MATCH(I$7,GRID!$A$4:$A$14,0),MATCH(1,($U$2=GRID!$B$1:$BI$1)*(КАЛЕНДАРЬ!$I25=GRID!$B$3:$BI$3), 0))*GRID!$B$67,
ROUNDUP(INDEX(GRID!$B$4:$BI$14,MATCH(I$7,GRID!$A$4:$A$14,0),MATCH(1,($U$2=GRID!$B$1:$BI$1)*(КАЛЕНДАРЬ!$I25=GRID!$B$3:$BI$3),0))*GRID!$B$66*(1-GRID!$B$69),0))</f>
        <v>#N/A</v>
      </c>
      <c r="J11" s="48" t="e" cm="1">
        <f t="array" ref="J11">IF($I$2="Раннее бронирование",
INDEX(GRID!$B$17:$BI$27,MATCH(I$7,GRID!$A$17:$A$27,0),MATCH(1,($U$2=GRID!$B$1:$BI$1)*(КАЛЕНДАРЬ!$I25=GRID!$B$3:$BI$3), 0))*GRID!$B$67,
ROUNDUP(INDEX(GRID!$B$17:$BI$27,MATCH(I$7,GRID!$A$17:$A$27,0),MATCH(1,($U$2=GRID!$B$1:$BI$1)*(КАЛЕНДАРЬ!$I25=GRID!$B$3:$BI$3), 0))*GRID!$B$66*(1-GRID!$B$69),0))</f>
        <v>#N/A</v>
      </c>
      <c r="K11" s="47" cm="1">
        <f t="array" ref="K11">IF($I$2="Раннее бронирование",
INDEX(GRID!$B$4:$BI$14,MATCH(K$7,GRID!$A$4:$A$14,0),MATCH(1,($U$2=GRID!$B$1:$BI$1)*(КАЛЕНДАРЬ!$I25=GRID!$B$3:$BI$3), 0))*GRID!$B$67,
ROUNDUP(INDEX(GRID!$B$4:$BI$14,MATCH(K$7,GRID!$A$4:$A$14,0),MATCH(1,($U$2=GRID!$B$1:$BI$1)*(КАЛЕНДАРЬ!$I25=GRID!$B$3:$BI$3),0))*GRID!$B$66*(1-GRID!$B$69),0))</f>
        <v>17680</v>
      </c>
      <c r="L11" s="48" cm="1">
        <f t="array" ref="L11">IF($I$2="Раннее бронирование",
INDEX(GRID!$B$17:$BI$27,MATCH(K$7,GRID!$A$17:$A$27,0),MATCH(1,($U$2=GRID!$B$1:$BI$1)*(КАЛЕНДАРЬ!$I25=GRID!$B$3:$BI$3), 0))*GRID!$B$67,
ROUNDUP(INDEX(GRID!$B$17:$BI$27,MATCH(K$7,GRID!$A$17:$A$27,0),MATCH(1,($U$2=GRID!$B$1:$BI$1)*(КАЛЕНДАРЬ!$I25=GRID!$B$3:$BI$3), 0))*GRID!$B$66*(1-GRID!$B$69),0))</f>
        <v>19380</v>
      </c>
      <c r="M11" s="47" cm="1">
        <f t="array" ref="M11">IF($I$2="Раннее бронирование",
INDEX(GRID!$B$4:$BI$14,MATCH(M$7,GRID!$A$4:$A$14,0),MATCH(1,($U$2=GRID!$B$1:$BI$1)*(КАЛЕНДАРЬ!$I25=GRID!$B$3:$BI$3), 0))*GRID!$B$67,
ROUNDUP(INDEX(GRID!$B$4:$BI$14,MATCH(M$7,GRID!$A$4:$A$14,0),MATCH(1,($U$2=GRID!$B$1:$BI$1)*(КАЛЕНДАРЬ!$I25=GRID!$B$3:$BI$3),0))*GRID!$B$66*(1-GRID!$B$69),0))</f>
        <v>19380</v>
      </c>
      <c r="N11" s="48" cm="1">
        <f t="array" ref="N11">IF($I$2="Раннее бронирование",
INDEX(GRID!$B$17:$BI$27,MATCH(M$7,GRID!$A$17:$A$27,0),MATCH(1,($U$2=GRID!$B$1:$BI$1)*(КАЛЕНДАРЬ!$I25=GRID!$B$3:$BI$3), 0))*GRID!$B$67,
ROUNDUP(INDEX(GRID!$B$17:$BI$27,MATCH(M$7,GRID!$A$17:$A$27,0),MATCH(1,($U$2=GRID!$B$1:$BI$1)*(КАЛЕНДАРЬ!$I25=GRID!$B$3:$BI$3), 0))*GRID!$B$66*(1-GRID!$B$69),0))</f>
        <v>21080</v>
      </c>
      <c r="O11" s="47" cm="1">
        <f t="array" ref="O11">IF($I$2="Раннее бронирование",
INDEX(GRID!$B$4:$BI$14,MATCH(O$7,GRID!$A$4:$A$14,0),MATCH(1,($U$2=GRID!$B$1:$BI$1)*(КАЛЕНДАРЬ!$I25=GRID!$B$3:$BI$3), 0))*GRID!$B$67,
ROUNDUP(INDEX(GRID!$B$4:$BI$14,MATCH(O$7,GRID!$A$4:$A$14,0),MATCH(1,($U$2=GRID!$B$1:$BI$1)*(КАЛЕНДАРЬ!$I25=GRID!$B$3:$BI$3),0))*GRID!$B$66*(1-GRID!$B$69),0))</f>
        <v>24072</v>
      </c>
      <c r="P11" s="48" cm="1">
        <f t="array" ref="P11">IF($I$2="Раннее бронирование",
INDEX(GRID!$B$17:$BI$27,MATCH(O$7,GRID!$A$17:$A$27,0),MATCH(1,($U$2=GRID!$B$1:$BI$1)*(КАЛЕНДАРЬ!$I25=GRID!$B$3:$BI$3), 0))*GRID!$B$67,
ROUNDUP(INDEX(GRID!$B$17:$BI$27,MATCH(O$7,GRID!$A$17:$A$27,0),MATCH(1,($U$2=GRID!$B$1:$BI$1)*(КАЛЕНДАРЬ!$I25=GRID!$B$3:$BI$3), 0))*GRID!$B$66*(1-GRID!$B$69),0))</f>
        <v>25772</v>
      </c>
      <c r="Q11" s="47" t="e" cm="1">
        <f t="array" ref="Q11">IF($I$2="Раннее бронирование",
INDEX(GRID!$B$4:$BI$14,MATCH(Q$7,GRID!$A$4:$A$14,0),MATCH(1,($U$2=GRID!$B$1:$BI$1)*(КАЛЕНДАРЬ!$I25=GRID!$B$3:$BI$3), 0))*GRID!$B$67,
ROUNDUP(INDEX(GRID!$B$4:$BI$14,MATCH(Q$7,GRID!$A$4:$A$14,0),MATCH(1,($U$2=GRID!$B$1:$BI$1)*(КАЛЕНДАРЬ!$I25=GRID!$B$3:$BI$3),0))*GRID!$B$66*(1-GRID!$B$69),0))</f>
        <v>#N/A</v>
      </c>
      <c r="R11" s="48" t="e" cm="1">
        <f t="array" ref="R11">IF($I$2="Раннее бронирование",
INDEX(GRID!$B$17:$BI$27,MATCH(Q$7,GRID!$A$17:$A$27,0),MATCH(1,($U$2=GRID!$B$1:$BI$1)*(КАЛЕНДАРЬ!$I25=GRID!$B$3:$BI$3), 0))*GRID!$B$67,
ROUNDUP(INDEX(GRID!$B$17:$BI$27,MATCH(Q$7,GRID!$A$17:$A$27,0),MATCH(1,($U$2=GRID!$B$1:$BI$1)*(КАЛЕНДАРЬ!$I25=GRID!$B$3:$BI$3), 0))*GRID!$B$66*(1-GRID!$B$69),0))</f>
        <v>#N/A</v>
      </c>
      <c r="S11" s="47" t="e" cm="1">
        <f t="array" ref="S11">IF($I$2="Раннее бронирование",
INDEX(GRID!$B$4:$BI$14,MATCH(S$7,GRID!$A$4:$A$14,0),MATCH(1,($U$2=GRID!$B$1:$BI$1)*(КАЛЕНДАРЬ!$I25=GRID!$B$3:$BI$3), 0))*GRID!$B$67,
ROUNDUP(INDEX(GRID!$B$4:$BI$14,MATCH(S$7,GRID!$A$4:$A$14,0),MATCH(1,($U$2=GRID!$B$1:$BI$1)*(КАЛЕНДАРЬ!$I25=GRID!$B$3:$BI$3),0))*GRID!$B$66*(1-GRID!$B$69),0))</f>
        <v>#N/A</v>
      </c>
      <c r="T11" s="48" t="e" cm="1">
        <f t="array" ref="T11">IF($I$2="Раннее бронирование",
INDEX(GRID!$B$17:$BI$27,MATCH(S$7,GRID!$A$17:$A$27,0),MATCH(1,($U$2=GRID!$B$1:$BI$1)*(КАЛЕНДАРЬ!$I25=GRID!$B$3:$BI$3), 0))*GRID!$B$67,
ROUNDUP(INDEX(GRID!$B$17:$BI$27,MATCH(S$7,GRID!$A$17:$A$27,0),MATCH(1,($U$2=GRID!$B$1:$BI$1)*(КАЛЕНДАРЬ!$I25=GRID!$B$3:$BI$3), 0))*GRID!$B$66*(1-GRID!$B$69),0))</f>
        <v>#N/A</v>
      </c>
      <c r="U11" s="47" cm="1">
        <f t="array" ref="U11">IF($I$2="Раннее бронирование",
INDEX(GRID!$B$4:$BI$14,MATCH(U$7,GRID!$A$4:$A$14,0),MATCH(1,($U$2=GRID!$B$1:$BI$1)*(КАЛЕНДАРЬ!$I25=GRID!$B$3:$BI$3), 0))*GRID!$B$67,
ROUNDUP(INDEX(GRID!$B$4:$BI$14,MATCH(U$7,GRID!$A$4:$A$14,0),MATCH(1,($U$2=GRID!$B$1:$BI$1)*(КАЛЕНДАРЬ!$I25=GRID!$B$3:$BI$3),0))*GRID!$B$66*(1-GRID!$B$69),0))</f>
        <v>37400</v>
      </c>
      <c r="V11" s="48" cm="1">
        <f t="array" ref="V11">IF($I$2="Раннее бронирование",
INDEX(GRID!$B$17:$BI$27,MATCH(U$7,GRID!$A$17:$A$27,0),MATCH(1,($U$2=GRID!$B$1:$BI$1)*(КАЛЕНДАРЬ!$I25=GRID!$B$3:$BI$3), 0))*GRID!$B$67,
ROUNDUP(INDEX(GRID!$B$17:$BI$27,MATCH(U$7,GRID!$A$17:$A$27,0),MATCH(1,($U$2=GRID!$B$1:$BI$1)*(КАЛЕНДАРЬ!$I25=GRID!$B$3:$BI$3), 0))*GRID!$B$66*(1-GRID!$B$69),0))</f>
        <v>39100</v>
      </c>
      <c r="W11" s="47" cm="1">
        <f t="array" ref="W11">IF($I$2="Раннее бронирование",
INDEX(GRID!$B$4:$BI$14,MATCH(W$7,GRID!$A$4:$A$14,0),MATCH(1,($U$2=GRID!$B$1:$BI$1)*(КАЛЕНДАРЬ!$I25=GRID!$B$3:$BI$3), 0))*GRID!$B$67,
ROUNDUP(INDEX(GRID!$B$4:$BI$14,MATCH(W$7,GRID!$A$4:$A$14,0),MATCH(1,($U$2=GRID!$B$1:$BI$1)*(КАЛЕНДАРЬ!$I25=GRID!$B$3:$BI$3),0))*GRID!$B$66*(1-GRID!$B$69),0))</f>
        <v>151640</v>
      </c>
      <c r="X11" s="48" cm="1">
        <f t="array" ref="X11">IF($I$2="Раннее бронирование",
INDEX(GRID!$B$17:$BI$27,MATCH(W$7,GRID!$A$17:$A$27,0),MATCH(1,($U$2=GRID!$B$1:$BI$1)*(КАЛЕНДАРЬ!$I25=GRID!$B$3:$BI$3), 0))*GRID!$B$67,
ROUNDUP(INDEX(GRID!$B$17:$BI$27,MATCH(W$7,GRID!$A$17:$A$27,0),MATCH(1,($U$2=GRID!$B$1:$BI$1)*(КАЛЕНДАРЬ!$I25=GRID!$B$3:$BI$3), 0))*GRID!$B$66*(1-GRID!$B$69),0))</f>
        <v>153340</v>
      </c>
    </row>
    <row r="12" spans="1:40" ht="12.75" hidden="1" customHeight="1" x14ac:dyDescent="0.2">
      <c r="A12" s="117" t="s">
        <v>43</v>
      </c>
      <c r="B12" s="117">
        <v>23</v>
      </c>
      <c r="C12" s="47" cm="1">
        <f t="array" ref="C12">IF($I$2="Раннее бронирование",
INDEX(GRID!$B$4:$BI$14,MATCH(C$7,GRID!$A$4:$A$14,0),MATCH(1,($U$2=GRID!$B$1:$BI$1)*(КАЛЕНДАРЬ!$I26=GRID!$B$3:$BI$3), 0))*GRID!$B$67,
ROUNDUP(INDEX(GRID!$B$4:$BI$14,MATCH(C$7,GRID!$A$4:$A$14,0),MATCH(1,($U$2=GRID!$B$1:$BI$1)*(КАЛЕНДАРЬ!$I26=GRID!$B$3:$BI$3),0))*GRID!$B$66*(1-GRID!$B$69),0))</f>
        <v>12920</v>
      </c>
      <c r="D12" s="48" cm="1">
        <f t="array" ref="D12">IF($I$2="Раннее бронирование",
INDEX(GRID!$B$17:$BI$27,MATCH(C$7,GRID!$A$17:$A$27,0),MATCH(1,($U$2=GRID!$B$1:$BI$1)*(КАЛЕНДАРЬ!$I26=GRID!$B$3:$BI$3), 0))*GRID!$B$67,
ROUNDUP(INDEX(GRID!$B$17:$BI$27,MATCH(C$7,GRID!$A$17:$A$27,0),MATCH(1,($U$2=GRID!$B$1:$BI$1)*(КАЛЕНДАРЬ!$I26=GRID!$B$3:$BI$3), 0))*GRID!$B$66*(1-GRID!$B$69),0))</f>
        <v>14620</v>
      </c>
      <c r="E12" s="47" cm="1">
        <f t="array" ref="E12">IF($I$2="Раннее бронирование",
INDEX(GRID!$B$4:$BI$14,MATCH(E$7,GRID!$A$4:$A$14,0),MATCH(1,($U$2=GRID!$B$1:$BI$1)*(КАЛЕНДАРЬ!$I26=GRID!$B$3:$BI$3), 0))*GRID!$B$67,
ROUNDUP(INDEX(GRID!$B$4:$BI$14,MATCH(E$7,GRID!$A$4:$A$14,0),MATCH(1,($U$2=GRID!$B$1:$BI$1)*(КАЛЕНДАРЬ!$I26=GRID!$B$3:$BI$3),0))*GRID!$B$66*(1-GRID!$B$69),0))</f>
        <v>14212</v>
      </c>
      <c r="F12" s="48" cm="1">
        <f t="array" ref="F12">IF($I$2="Раннее бронирование",
INDEX(GRID!$B$17:$BI$27,MATCH(E$7,GRID!$A$17:$A$27,0),MATCH(1,($U$2=GRID!$B$1:$BI$1)*(КАЛЕНДАРЬ!$I26=GRID!$B$3:$BI$3), 0))*GRID!$B$67,
ROUNDUP(INDEX(GRID!$B$17:$BI$27,MATCH(E$7,GRID!$A$17:$A$27,0),MATCH(1,($U$2=GRID!$B$1:$BI$1)*(КАЛЕНДАРЬ!$I26=GRID!$B$3:$BI$3), 0))*GRID!$B$66*(1-GRID!$B$69),0))</f>
        <v>15912</v>
      </c>
      <c r="G12" s="47" t="e" cm="1">
        <f t="array" ref="G12">IF($I$2="Раннее бронирование",
INDEX(GRID!$B$4:$BI$14,MATCH(G$7,GRID!$A$4:$A$14,0),MATCH(1,($U$2=GRID!$B$1:$BI$1)*(КАЛЕНДАРЬ!$I26=GRID!$B$3:$BI$3), 0))*GRID!$B$67,
ROUNDUP(INDEX(GRID!$B$4:$BI$14,MATCH(G$7,GRID!$A$4:$A$14,0),MATCH(1,($U$2=GRID!$B$1:$BI$1)*(КАЛЕНДАРЬ!$I26=GRID!$B$3:$BI$3),0))*GRID!$B$66*(1-GRID!$B$69),0))</f>
        <v>#N/A</v>
      </c>
      <c r="H12" s="48" t="e" cm="1">
        <f t="array" ref="H12">IF($I$2="Раннее бронирование",
INDEX(GRID!$B$17:$BI$27,MATCH(G$7,GRID!$A$17:$A$27,0),MATCH(1,($U$2=GRID!$B$1:$BI$1)*(КАЛЕНДАРЬ!$I26=GRID!$B$3:$BI$3), 0))*GRID!$B$67,
ROUNDUP(INDEX(GRID!$B$17:$BI$27,MATCH(G$7,GRID!$A$17:$A$27,0),MATCH(1,($U$2=GRID!$B$1:$BI$1)*(КАЛЕНДАРЬ!$I26=GRID!$B$3:$BI$3), 0))*GRID!$B$66*(1-GRID!$B$69),0))</f>
        <v>#N/A</v>
      </c>
      <c r="I12" s="47" t="e" cm="1">
        <f t="array" ref="I12">IF($I$2="Раннее бронирование",
INDEX(GRID!$B$4:$BI$14,MATCH(I$7,GRID!$A$4:$A$14,0),MATCH(1,($U$2=GRID!$B$1:$BI$1)*(КАЛЕНДАРЬ!$I26=GRID!$B$3:$BI$3), 0))*GRID!$B$67,
ROUNDUP(INDEX(GRID!$B$4:$BI$14,MATCH(I$7,GRID!$A$4:$A$14,0),MATCH(1,($U$2=GRID!$B$1:$BI$1)*(КАЛЕНДАРЬ!$I26=GRID!$B$3:$BI$3),0))*GRID!$B$66*(1-GRID!$B$69),0))</f>
        <v>#N/A</v>
      </c>
      <c r="J12" s="48" t="e" cm="1">
        <f t="array" ref="J12">IF($I$2="Раннее бронирование",
INDEX(GRID!$B$17:$BI$27,MATCH(I$7,GRID!$A$17:$A$27,0),MATCH(1,($U$2=GRID!$B$1:$BI$1)*(КАЛЕНДАРЬ!$I26=GRID!$B$3:$BI$3), 0))*GRID!$B$67,
ROUNDUP(INDEX(GRID!$B$17:$BI$27,MATCH(I$7,GRID!$A$17:$A$27,0),MATCH(1,($U$2=GRID!$B$1:$BI$1)*(КАЛЕНДАРЬ!$I26=GRID!$B$3:$BI$3), 0))*GRID!$B$66*(1-GRID!$B$69),0))</f>
        <v>#N/A</v>
      </c>
      <c r="K12" s="47" cm="1">
        <f t="array" ref="K12">IF($I$2="Раннее бронирование",
INDEX(GRID!$B$4:$BI$14,MATCH(K$7,GRID!$A$4:$A$14,0),MATCH(1,($U$2=GRID!$B$1:$BI$1)*(КАЛЕНДАРЬ!$I26=GRID!$B$3:$BI$3), 0))*GRID!$B$67,
ROUNDUP(INDEX(GRID!$B$4:$BI$14,MATCH(K$7,GRID!$A$4:$A$14,0),MATCH(1,($U$2=GRID!$B$1:$BI$1)*(КАЛЕНДАРЬ!$I26=GRID!$B$3:$BI$3),0))*GRID!$B$66*(1-GRID!$B$69),0))</f>
        <v>18768</v>
      </c>
      <c r="L12" s="48" cm="1">
        <f t="array" ref="L12">IF($I$2="Раннее бронирование",
INDEX(GRID!$B$17:$BI$27,MATCH(K$7,GRID!$A$17:$A$27,0),MATCH(1,($U$2=GRID!$B$1:$BI$1)*(КАЛЕНДАРЬ!$I26=GRID!$B$3:$BI$3), 0))*GRID!$B$67,
ROUNDUP(INDEX(GRID!$B$17:$BI$27,MATCH(K$7,GRID!$A$17:$A$27,0),MATCH(1,($U$2=GRID!$B$1:$BI$1)*(КАЛЕНДАРЬ!$I26=GRID!$B$3:$BI$3), 0))*GRID!$B$66*(1-GRID!$B$69),0))</f>
        <v>20468</v>
      </c>
      <c r="M12" s="47" cm="1">
        <f t="array" ref="M12">IF($I$2="Раннее бронирование",
INDEX(GRID!$B$4:$BI$14,MATCH(M$7,GRID!$A$4:$A$14,0),MATCH(1,($U$2=GRID!$B$1:$BI$1)*(КАЛЕНДАРЬ!$I26=GRID!$B$3:$BI$3), 0))*GRID!$B$67,
ROUNDUP(INDEX(GRID!$B$4:$BI$14,MATCH(M$7,GRID!$A$4:$A$14,0),MATCH(1,($U$2=GRID!$B$1:$BI$1)*(КАЛЕНДАРЬ!$I26=GRID!$B$3:$BI$3),0))*GRID!$B$66*(1-GRID!$B$69),0))</f>
        <v>20604</v>
      </c>
      <c r="N12" s="48" cm="1">
        <f t="array" ref="N12">IF($I$2="Раннее бронирование",
INDEX(GRID!$B$17:$BI$27,MATCH(M$7,GRID!$A$17:$A$27,0),MATCH(1,($U$2=GRID!$B$1:$BI$1)*(КАЛЕНДАРЬ!$I26=GRID!$B$3:$BI$3), 0))*GRID!$B$67,
ROUNDUP(INDEX(GRID!$B$17:$BI$27,MATCH(M$7,GRID!$A$17:$A$27,0),MATCH(1,($U$2=GRID!$B$1:$BI$1)*(КАЛЕНДАРЬ!$I26=GRID!$B$3:$BI$3), 0))*GRID!$B$66*(1-GRID!$B$69),0))</f>
        <v>22304</v>
      </c>
      <c r="O12" s="47" cm="1">
        <f t="array" ref="O12">IF($I$2="Раннее бронирование",
INDEX(GRID!$B$4:$BI$14,MATCH(O$7,GRID!$A$4:$A$14,0),MATCH(1,($U$2=GRID!$B$1:$BI$1)*(КАЛЕНДАРЬ!$I26=GRID!$B$3:$BI$3), 0))*GRID!$B$67,
ROUNDUP(INDEX(GRID!$B$4:$BI$14,MATCH(O$7,GRID!$A$4:$A$14,0),MATCH(1,($U$2=GRID!$B$1:$BI$1)*(КАЛЕНДАРЬ!$I26=GRID!$B$3:$BI$3),0))*GRID!$B$66*(1-GRID!$B$69),0))</f>
        <v>25364</v>
      </c>
      <c r="P12" s="48" cm="1">
        <f t="array" ref="P12">IF($I$2="Раннее бронирование",
INDEX(GRID!$B$17:$BI$27,MATCH(O$7,GRID!$A$17:$A$27,0),MATCH(1,($U$2=GRID!$B$1:$BI$1)*(КАЛЕНДАРЬ!$I26=GRID!$B$3:$BI$3), 0))*GRID!$B$67,
ROUNDUP(INDEX(GRID!$B$17:$BI$27,MATCH(O$7,GRID!$A$17:$A$27,0),MATCH(1,($U$2=GRID!$B$1:$BI$1)*(КАЛЕНДАРЬ!$I26=GRID!$B$3:$BI$3), 0))*GRID!$B$66*(1-GRID!$B$69),0))</f>
        <v>27064</v>
      </c>
      <c r="Q12" s="47" t="e" cm="1">
        <f t="array" ref="Q12">IF($I$2="Раннее бронирование",
INDEX(GRID!$B$4:$BI$14,MATCH(Q$7,GRID!$A$4:$A$14,0),MATCH(1,($U$2=GRID!$B$1:$BI$1)*(КАЛЕНДАРЬ!$I26=GRID!$B$3:$BI$3), 0))*GRID!$B$67,
ROUNDUP(INDEX(GRID!$B$4:$BI$14,MATCH(Q$7,GRID!$A$4:$A$14,0),MATCH(1,($U$2=GRID!$B$1:$BI$1)*(КАЛЕНДАРЬ!$I26=GRID!$B$3:$BI$3),0))*GRID!$B$66*(1-GRID!$B$69),0))</f>
        <v>#N/A</v>
      </c>
      <c r="R12" s="48" t="e" cm="1">
        <f t="array" ref="R12">IF($I$2="Раннее бронирование",
INDEX(GRID!$B$17:$BI$27,MATCH(Q$7,GRID!$A$17:$A$27,0),MATCH(1,($U$2=GRID!$B$1:$BI$1)*(КАЛЕНДАРЬ!$I26=GRID!$B$3:$BI$3), 0))*GRID!$B$67,
ROUNDUP(INDEX(GRID!$B$17:$BI$27,MATCH(Q$7,GRID!$A$17:$A$27,0),MATCH(1,($U$2=GRID!$B$1:$BI$1)*(КАЛЕНДАРЬ!$I26=GRID!$B$3:$BI$3), 0))*GRID!$B$66*(1-GRID!$B$69),0))</f>
        <v>#N/A</v>
      </c>
      <c r="S12" s="47" t="e" cm="1">
        <f t="array" ref="S12">IF($I$2="Раннее бронирование",
INDEX(GRID!$B$4:$BI$14,MATCH(S$7,GRID!$A$4:$A$14,0),MATCH(1,($U$2=GRID!$B$1:$BI$1)*(КАЛЕНДАРЬ!$I26=GRID!$B$3:$BI$3), 0))*GRID!$B$67,
ROUNDUP(INDEX(GRID!$B$4:$BI$14,MATCH(S$7,GRID!$A$4:$A$14,0),MATCH(1,($U$2=GRID!$B$1:$BI$1)*(КАЛЕНДАРЬ!$I26=GRID!$B$3:$BI$3),0))*GRID!$B$66*(1-GRID!$B$69),0))</f>
        <v>#N/A</v>
      </c>
      <c r="T12" s="48" t="e" cm="1">
        <f t="array" ref="T12">IF($I$2="Раннее бронирование",
INDEX(GRID!$B$17:$BI$27,MATCH(S$7,GRID!$A$17:$A$27,0),MATCH(1,($U$2=GRID!$B$1:$BI$1)*(КАЛЕНДАРЬ!$I26=GRID!$B$3:$BI$3), 0))*GRID!$B$67,
ROUNDUP(INDEX(GRID!$B$17:$BI$27,MATCH(S$7,GRID!$A$17:$A$27,0),MATCH(1,($U$2=GRID!$B$1:$BI$1)*(КАЛЕНДАРЬ!$I26=GRID!$B$3:$BI$3), 0))*GRID!$B$66*(1-GRID!$B$69),0))</f>
        <v>#N/A</v>
      </c>
      <c r="U12" s="47" cm="1">
        <f t="array" ref="U12">IF($I$2="Раннее бронирование",
INDEX(GRID!$B$4:$BI$14,MATCH(U$7,GRID!$A$4:$A$14,0),MATCH(1,($U$2=GRID!$B$1:$BI$1)*(КАЛЕНДАРЬ!$I26=GRID!$B$3:$BI$3), 0))*GRID!$B$67,
ROUNDUP(INDEX(GRID!$B$4:$BI$14,MATCH(U$7,GRID!$A$4:$A$14,0),MATCH(1,($U$2=GRID!$B$1:$BI$1)*(КАЛЕНДАРЬ!$I26=GRID!$B$3:$BI$3),0))*GRID!$B$66*(1-GRID!$B$69),0))</f>
        <v>39440</v>
      </c>
      <c r="V12" s="48" cm="1">
        <f t="array" ref="V12">IF($I$2="Раннее бронирование",
INDEX(GRID!$B$17:$BI$27,MATCH(U$7,GRID!$A$17:$A$27,0),MATCH(1,($U$2=GRID!$B$1:$BI$1)*(КАЛЕНДАРЬ!$I26=GRID!$B$3:$BI$3), 0))*GRID!$B$67,
ROUNDUP(INDEX(GRID!$B$17:$BI$27,MATCH(U$7,GRID!$A$17:$A$27,0),MATCH(1,($U$2=GRID!$B$1:$BI$1)*(КАЛЕНДАРЬ!$I26=GRID!$B$3:$BI$3), 0))*GRID!$B$66*(1-GRID!$B$69),0))</f>
        <v>41140</v>
      </c>
      <c r="W12" s="47" cm="1">
        <f t="array" ref="W12">IF($I$2="Раннее бронирование",
INDEX(GRID!$B$4:$BI$14,MATCH(W$7,GRID!$A$4:$A$14,0),MATCH(1,($U$2=GRID!$B$1:$BI$1)*(КАЛЕНДАРЬ!$I26=GRID!$B$3:$BI$3), 0))*GRID!$B$67,
ROUNDUP(INDEX(GRID!$B$4:$BI$14,MATCH(W$7,GRID!$A$4:$A$14,0),MATCH(1,($U$2=GRID!$B$1:$BI$1)*(КАЛЕНДАРЬ!$I26=GRID!$B$3:$BI$3),0))*GRID!$B$66*(1-GRID!$B$69),0))</f>
        <v>157760</v>
      </c>
      <c r="X12" s="48" cm="1">
        <f t="array" ref="X12">IF($I$2="Раннее бронирование",
INDEX(GRID!$B$17:$BI$27,MATCH(W$7,GRID!$A$17:$A$27,0),MATCH(1,($U$2=GRID!$B$1:$BI$1)*(КАЛЕНДАРЬ!$I26=GRID!$B$3:$BI$3), 0))*GRID!$B$67,
ROUNDUP(INDEX(GRID!$B$17:$BI$27,MATCH(W$7,GRID!$A$17:$A$27,0),MATCH(1,($U$2=GRID!$B$1:$BI$1)*(КАЛЕНДАРЬ!$I26=GRID!$B$3:$BI$3), 0))*GRID!$B$66*(1-GRID!$B$69),0))</f>
        <v>159460</v>
      </c>
    </row>
    <row r="13" spans="1:40" ht="12.75" hidden="1" customHeight="1" x14ac:dyDescent="0.2">
      <c r="A13" s="117" t="s">
        <v>44</v>
      </c>
      <c r="B13" s="117">
        <v>24</v>
      </c>
      <c r="C13" s="47" cm="1">
        <f t="array" ref="C13">IF($I$2="Раннее бронирование",
INDEX(GRID!$B$4:$BI$14,MATCH(C$7,GRID!$A$4:$A$14,0),MATCH(1,($U$2=GRID!$B$1:$BI$1)*(КАЛЕНДАРЬ!$I27=GRID!$B$3:$BI$3), 0))*GRID!$B$67,
ROUNDUP(INDEX(GRID!$B$4:$BI$14,MATCH(C$7,GRID!$A$4:$A$14,0),MATCH(1,($U$2=GRID!$B$1:$BI$1)*(КАЛЕНДАРЬ!$I27=GRID!$B$3:$BI$3),0))*GRID!$B$66*(1-GRID!$B$69),0))</f>
        <v>12920</v>
      </c>
      <c r="D13" s="48" cm="1">
        <f t="array" ref="D13">IF($I$2="Раннее бронирование",
INDEX(GRID!$B$17:$BI$27,MATCH(C$7,GRID!$A$17:$A$27,0),MATCH(1,($U$2=GRID!$B$1:$BI$1)*(КАЛЕНДАРЬ!$I27=GRID!$B$3:$BI$3), 0))*GRID!$B$67,
ROUNDUP(INDEX(GRID!$B$17:$BI$27,MATCH(C$7,GRID!$A$17:$A$27,0),MATCH(1,($U$2=GRID!$B$1:$BI$1)*(КАЛЕНДАРЬ!$I27=GRID!$B$3:$BI$3), 0))*GRID!$B$66*(1-GRID!$B$69),0))</f>
        <v>14620</v>
      </c>
      <c r="E13" s="47" cm="1">
        <f t="array" ref="E13">IF($I$2="Раннее бронирование",
INDEX(GRID!$B$4:$BI$14,MATCH(E$7,GRID!$A$4:$A$14,0),MATCH(1,($U$2=GRID!$B$1:$BI$1)*(КАЛЕНДАРЬ!$I27=GRID!$B$3:$BI$3), 0))*GRID!$B$67,
ROUNDUP(INDEX(GRID!$B$4:$BI$14,MATCH(E$7,GRID!$A$4:$A$14,0),MATCH(1,($U$2=GRID!$B$1:$BI$1)*(КАЛЕНДАРЬ!$I27=GRID!$B$3:$BI$3),0))*GRID!$B$66*(1-GRID!$B$69),0))</f>
        <v>14212</v>
      </c>
      <c r="F13" s="48" cm="1">
        <f t="array" ref="F13">IF($I$2="Раннее бронирование",
INDEX(GRID!$B$17:$BI$27,MATCH(E$7,GRID!$A$17:$A$27,0),MATCH(1,($U$2=GRID!$B$1:$BI$1)*(КАЛЕНДАРЬ!$I27=GRID!$B$3:$BI$3), 0))*GRID!$B$67,
ROUNDUP(INDEX(GRID!$B$17:$BI$27,MATCH(E$7,GRID!$A$17:$A$27,0),MATCH(1,($U$2=GRID!$B$1:$BI$1)*(КАЛЕНДАРЬ!$I27=GRID!$B$3:$BI$3), 0))*GRID!$B$66*(1-GRID!$B$69),0))</f>
        <v>15912</v>
      </c>
      <c r="G13" s="47" t="e" cm="1">
        <f t="array" ref="G13">IF($I$2="Раннее бронирование",
INDEX(GRID!$B$4:$BI$14,MATCH(G$7,GRID!$A$4:$A$14,0),MATCH(1,($U$2=GRID!$B$1:$BI$1)*(КАЛЕНДАРЬ!$I27=GRID!$B$3:$BI$3), 0))*GRID!$B$67,
ROUNDUP(INDEX(GRID!$B$4:$BI$14,MATCH(G$7,GRID!$A$4:$A$14,0),MATCH(1,($U$2=GRID!$B$1:$BI$1)*(КАЛЕНДАРЬ!$I27=GRID!$B$3:$BI$3),0))*GRID!$B$66*(1-GRID!$B$69),0))</f>
        <v>#N/A</v>
      </c>
      <c r="H13" s="48" t="e" cm="1">
        <f t="array" ref="H13">IF($I$2="Раннее бронирование",
INDEX(GRID!$B$17:$BI$27,MATCH(G$7,GRID!$A$17:$A$27,0),MATCH(1,($U$2=GRID!$B$1:$BI$1)*(КАЛЕНДАРЬ!$I27=GRID!$B$3:$BI$3), 0))*GRID!$B$67,
ROUNDUP(INDEX(GRID!$B$17:$BI$27,MATCH(G$7,GRID!$A$17:$A$27,0),MATCH(1,($U$2=GRID!$B$1:$BI$1)*(КАЛЕНДАРЬ!$I27=GRID!$B$3:$BI$3), 0))*GRID!$B$66*(1-GRID!$B$69),0))</f>
        <v>#N/A</v>
      </c>
      <c r="I13" s="47" t="e" cm="1">
        <f t="array" ref="I13">IF($I$2="Раннее бронирование",
INDEX(GRID!$B$4:$BI$14,MATCH(I$7,GRID!$A$4:$A$14,0),MATCH(1,($U$2=GRID!$B$1:$BI$1)*(КАЛЕНДАРЬ!$I27=GRID!$B$3:$BI$3), 0))*GRID!$B$67,
ROUNDUP(INDEX(GRID!$B$4:$BI$14,MATCH(I$7,GRID!$A$4:$A$14,0),MATCH(1,($U$2=GRID!$B$1:$BI$1)*(КАЛЕНДАРЬ!$I27=GRID!$B$3:$BI$3),0))*GRID!$B$66*(1-GRID!$B$69),0))</f>
        <v>#N/A</v>
      </c>
      <c r="J13" s="48" t="e" cm="1">
        <f t="array" ref="J13">IF($I$2="Раннее бронирование",
INDEX(GRID!$B$17:$BI$27,MATCH(I$7,GRID!$A$17:$A$27,0),MATCH(1,($U$2=GRID!$B$1:$BI$1)*(КАЛЕНДАРЬ!$I27=GRID!$B$3:$BI$3), 0))*GRID!$B$67,
ROUNDUP(INDEX(GRID!$B$17:$BI$27,MATCH(I$7,GRID!$A$17:$A$27,0),MATCH(1,($U$2=GRID!$B$1:$BI$1)*(КАЛЕНДАРЬ!$I27=GRID!$B$3:$BI$3), 0))*GRID!$B$66*(1-GRID!$B$69),0))</f>
        <v>#N/A</v>
      </c>
      <c r="K13" s="47" cm="1">
        <f t="array" ref="K13">IF($I$2="Раннее бронирование",
INDEX(GRID!$B$4:$BI$14,MATCH(K$7,GRID!$A$4:$A$14,0),MATCH(1,($U$2=GRID!$B$1:$BI$1)*(КАЛЕНДАРЬ!$I27=GRID!$B$3:$BI$3), 0))*GRID!$B$67,
ROUNDUP(INDEX(GRID!$B$4:$BI$14,MATCH(K$7,GRID!$A$4:$A$14,0),MATCH(1,($U$2=GRID!$B$1:$BI$1)*(КАЛЕНДАРЬ!$I27=GRID!$B$3:$BI$3),0))*GRID!$B$66*(1-GRID!$B$69),0))</f>
        <v>18768</v>
      </c>
      <c r="L13" s="48" cm="1">
        <f t="array" ref="L13">IF($I$2="Раннее бронирование",
INDEX(GRID!$B$17:$BI$27,MATCH(K$7,GRID!$A$17:$A$27,0),MATCH(1,($U$2=GRID!$B$1:$BI$1)*(КАЛЕНДАРЬ!$I27=GRID!$B$3:$BI$3), 0))*GRID!$B$67,
ROUNDUP(INDEX(GRID!$B$17:$BI$27,MATCH(K$7,GRID!$A$17:$A$27,0),MATCH(1,($U$2=GRID!$B$1:$BI$1)*(КАЛЕНДАРЬ!$I27=GRID!$B$3:$BI$3), 0))*GRID!$B$66*(1-GRID!$B$69),0))</f>
        <v>20468</v>
      </c>
      <c r="M13" s="47" cm="1">
        <f t="array" ref="M13">IF($I$2="Раннее бронирование",
INDEX(GRID!$B$4:$BI$14,MATCH(M$7,GRID!$A$4:$A$14,0),MATCH(1,($U$2=GRID!$B$1:$BI$1)*(КАЛЕНДАРЬ!$I27=GRID!$B$3:$BI$3), 0))*GRID!$B$67,
ROUNDUP(INDEX(GRID!$B$4:$BI$14,MATCH(M$7,GRID!$A$4:$A$14,0),MATCH(1,($U$2=GRID!$B$1:$BI$1)*(КАЛЕНДАРЬ!$I27=GRID!$B$3:$BI$3),0))*GRID!$B$66*(1-GRID!$B$69),0))</f>
        <v>20604</v>
      </c>
      <c r="N13" s="48" cm="1">
        <f t="array" ref="N13">IF($I$2="Раннее бронирование",
INDEX(GRID!$B$17:$BI$27,MATCH(M$7,GRID!$A$17:$A$27,0),MATCH(1,($U$2=GRID!$B$1:$BI$1)*(КАЛЕНДАРЬ!$I27=GRID!$B$3:$BI$3), 0))*GRID!$B$67,
ROUNDUP(INDEX(GRID!$B$17:$BI$27,MATCH(M$7,GRID!$A$17:$A$27,0),MATCH(1,($U$2=GRID!$B$1:$BI$1)*(КАЛЕНДАРЬ!$I27=GRID!$B$3:$BI$3), 0))*GRID!$B$66*(1-GRID!$B$69),0))</f>
        <v>22304</v>
      </c>
      <c r="O13" s="47" cm="1">
        <f t="array" ref="O13">IF($I$2="Раннее бронирование",
INDEX(GRID!$B$4:$BI$14,MATCH(O$7,GRID!$A$4:$A$14,0),MATCH(1,($U$2=GRID!$B$1:$BI$1)*(КАЛЕНДАРЬ!$I27=GRID!$B$3:$BI$3), 0))*GRID!$B$67,
ROUNDUP(INDEX(GRID!$B$4:$BI$14,MATCH(O$7,GRID!$A$4:$A$14,0),MATCH(1,($U$2=GRID!$B$1:$BI$1)*(КАЛЕНДАРЬ!$I27=GRID!$B$3:$BI$3),0))*GRID!$B$66*(1-GRID!$B$69),0))</f>
        <v>25364</v>
      </c>
      <c r="P13" s="48" cm="1">
        <f t="array" ref="P13">IF($I$2="Раннее бронирование",
INDEX(GRID!$B$17:$BI$27,MATCH(O$7,GRID!$A$17:$A$27,0),MATCH(1,($U$2=GRID!$B$1:$BI$1)*(КАЛЕНДАРЬ!$I27=GRID!$B$3:$BI$3), 0))*GRID!$B$67,
ROUNDUP(INDEX(GRID!$B$17:$BI$27,MATCH(O$7,GRID!$A$17:$A$27,0),MATCH(1,($U$2=GRID!$B$1:$BI$1)*(КАЛЕНДАРЬ!$I27=GRID!$B$3:$BI$3), 0))*GRID!$B$66*(1-GRID!$B$69),0))</f>
        <v>27064</v>
      </c>
      <c r="Q13" s="47" t="e" cm="1">
        <f t="array" ref="Q13">IF($I$2="Раннее бронирование",
INDEX(GRID!$B$4:$BI$14,MATCH(Q$7,GRID!$A$4:$A$14,0),MATCH(1,($U$2=GRID!$B$1:$BI$1)*(КАЛЕНДАРЬ!$I27=GRID!$B$3:$BI$3), 0))*GRID!$B$67,
ROUNDUP(INDEX(GRID!$B$4:$BI$14,MATCH(Q$7,GRID!$A$4:$A$14,0),MATCH(1,($U$2=GRID!$B$1:$BI$1)*(КАЛЕНДАРЬ!$I27=GRID!$B$3:$BI$3),0))*GRID!$B$66*(1-GRID!$B$69),0))</f>
        <v>#N/A</v>
      </c>
      <c r="R13" s="48" t="e" cm="1">
        <f t="array" ref="R13">IF($I$2="Раннее бронирование",
INDEX(GRID!$B$17:$BI$27,MATCH(Q$7,GRID!$A$17:$A$27,0),MATCH(1,($U$2=GRID!$B$1:$BI$1)*(КАЛЕНДАРЬ!$I27=GRID!$B$3:$BI$3), 0))*GRID!$B$67,
ROUNDUP(INDEX(GRID!$B$17:$BI$27,MATCH(Q$7,GRID!$A$17:$A$27,0),MATCH(1,($U$2=GRID!$B$1:$BI$1)*(КАЛЕНДАРЬ!$I27=GRID!$B$3:$BI$3), 0))*GRID!$B$66*(1-GRID!$B$69),0))</f>
        <v>#N/A</v>
      </c>
      <c r="S13" s="47" t="e" cm="1">
        <f t="array" ref="S13">IF($I$2="Раннее бронирование",
INDEX(GRID!$B$4:$BI$14,MATCH(S$7,GRID!$A$4:$A$14,0),MATCH(1,($U$2=GRID!$B$1:$BI$1)*(КАЛЕНДАРЬ!$I27=GRID!$B$3:$BI$3), 0))*GRID!$B$67,
ROUNDUP(INDEX(GRID!$B$4:$BI$14,MATCH(S$7,GRID!$A$4:$A$14,0),MATCH(1,($U$2=GRID!$B$1:$BI$1)*(КАЛЕНДАРЬ!$I27=GRID!$B$3:$BI$3),0))*GRID!$B$66*(1-GRID!$B$69),0))</f>
        <v>#N/A</v>
      </c>
      <c r="T13" s="48" t="e" cm="1">
        <f t="array" ref="T13">IF($I$2="Раннее бронирование",
INDEX(GRID!$B$17:$BI$27,MATCH(S$7,GRID!$A$17:$A$27,0),MATCH(1,($U$2=GRID!$B$1:$BI$1)*(КАЛЕНДАРЬ!$I27=GRID!$B$3:$BI$3), 0))*GRID!$B$67,
ROUNDUP(INDEX(GRID!$B$17:$BI$27,MATCH(S$7,GRID!$A$17:$A$27,0),MATCH(1,($U$2=GRID!$B$1:$BI$1)*(КАЛЕНДАРЬ!$I27=GRID!$B$3:$BI$3), 0))*GRID!$B$66*(1-GRID!$B$69),0))</f>
        <v>#N/A</v>
      </c>
      <c r="U13" s="47" cm="1">
        <f t="array" ref="U13">IF($I$2="Раннее бронирование",
INDEX(GRID!$B$4:$BI$14,MATCH(U$7,GRID!$A$4:$A$14,0),MATCH(1,($U$2=GRID!$B$1:$BI$1)*(КАЛЕНДАРЬ!$I27=GRID!$B$3:$BI$3), 0))*GRID!$B$67,
ROUNDUP(INDEX(GRID!$B$4:$BI$14,MATCH(U$7,GRID!$A$4:$A$14,0),MATCH(1,($U$2=GRID!$B$1:$BI$1)*(КАЛЕНДАРЬ!$I27=GRID!$B$3:$BI$3),0))*GRID!$B$66*(1-GRID!$B$69),0))</f>
        <v>39440</v>
      </c>
      <c r="V13" s="48" cm="1">
        <f t="array" ref="V13">IF($I$2="Раннее бронирование",
INDEX(GRID!$B$17:$BI$27,MATCH(U$7,GRID!$A$17:$A$27,0),MATCH(1,($U$2=GRID!$B$1:$BI$1)*(КАЛЕНДАРЬ!$I27=GRID!$B$3:$BI$3), 0))*GRID!$B$67,
ROUNDUP(INDEX(GRID!$B$17:$BI$27,MATCH(U$7,GRID!$A$17:$A$27,0),MATCH(1,($U$2=GRID!$B$1:$BI$1)*(КАЛЕНДАРЬ!$I27=GRID!$B$3:$BI$3), 0))*GRID!$B$66*(1-GRID!$B$69),0))</f>
        <v>41140</v>
      </c>
      <c r="W13" s="47" cm="1">
        <f t="array" ref="W13">IF($I$2="Раннее бронирование",
INDEX(GRID!$B$4:$BI$14,MATCH(W$7,GRID!$A$4:$A$14,0),MATCH(1,($U$2=GRID!$B$1:$BI$1)*(КАЛЕНДАРЬ!$I27=GRID!$B$3:$BI$3), 0))*GRID!$B$67,
ROUNDUP(INDEX(GRID!$B$4:$BI$14,MATCH(W$7,GRID!$A$4:$A$14,0),MATCH(1,($U$2=GRID!$B$1:$BI$1)*(КАЛЕНДАРЬ!$I27=GRID!$B$3:$BI$3),0))*GRID!$B$66*(1-GRID!$B$69),0))</f>
        <v>157760</v>
      </c>
      <c r="X13" s="48" cm="1">
        <f t="array" ref="X13">IF($I$2="Раннее бронирование",
INDEX(GRID!$B$17:$BI$27,MATCH(W$7,GRID!$A$17:$A$27,0),MATCH(1,($U$2=GRID!$B$1:$BI$1)*(КАЛЕНДАРЬ!$I27=GRID!$B$3:$BI$3), 0))*GRID!$B$67,
ROUNDUP(INDEX(GRID!$B$17:$BI$27,MATCH(W$7,GRID!$A$17:$A$27,0),MATCH(1,($U$2=GRID!$B$1:$BI$1)*(КАЛЕНДАРЬ!$I27=GRID!$B$3:$BI$3), 0))*GRID!$B$66*(1-GRID!$B$69),0))</f>
        <v>159460</v>
      </c>
    </row>
    <row r="14" spans="1:40" ht="12.75" hidden="1" customHeight="1" x14ac:dyDescent="0.2">
      <c r="A14" s="117" t="s">
        <v>45</v>
      </c>
      <c r="B14" s="117">
        <v>25</v>
      </c>
      <c r="C14" s="47" cm="1">
        <f t="array" ref="C14">IF($I$2="Раннее бронирование",
INDEX(GRID!$B$4:$BI$14,MATCH(C$7,GRID!$A$4:$A$14,0),MATCH(1,($U$2=GRID!$B$1:$BI$1)*(КАЛЕНДАРЬ!$I28=GRID!$B$3:$BI$3), 0))*GRID!$B$67,
ROUNDUP(INDEX(GRID!$B$4:$BI$14,MATCH(C$7,GRID!$A$4:$A$14,0),MATCH(1,($U$2=GRID!$B$1:$BI$1)*(КАЛЕНДАРЬ!$I28=GRID!$B$3:$BI$3),0))*GRID!$B$66*(1-GRID!$B$69),0))</f>
        <v>12920</v>
      </c>
      <c r="D14" s="48" cm="1">
        <f t="array" ref="D14">IF($I$2="Раннее бронирование",
INDEX(GRID!$B$17:$BI$27,MATCH(C$7,GRID!$A$17:$A$27,0),MATCH(1,($U$2=GRID!$B$1:$BI$1)*(КАЛЕНДАРЬ!$I28=GRID!$B$3:$BI$3), 0))*GRID!$B$67,
ROUNDUP(INDEX(GRID!$B$17:$BI$27,MATCH(C$7,GRID!$A$17:$A$27,0),MATCH(1,($U$2=GRID!$B$1:$BI$1)*(КАЛЕНДАРЬ!$I28=GRID!$B$3:$BI$3), 0))*GRID!$B$66*(1-GRID!$B$69),0))</f>
        <v>14620</v>
      </c>
      <c r="E14" s="47" cm="1">
        <f t="array" ref="E14">IF($I$2="Раннее бронирование",
INDEX(GRID!$B$4:$BI$14,MATCH(E$7,GRID!$A$4:$A$14,0),MATCH(1,($U$2=GRID!$B$1:$BI$1)*(КАЛЕНДАРЬ!$I28=GRID!$B$3:$BI$3), 0))*GRID!$B$67,
ROUNDUP(INDEX(GRID!$B$4:$BI$14,MATCH(E$7,GRID!$A$4:$A$14,0),MATCH(1,($U$2=GRID!$B$1:$BI$1)*(КАЛЕНДАРЬ!$I28=GRID!$B$3:$BI$3),0))*GRID!$B$66*(1-GRID!$B$69),0))</f>
        <v>14212</v>
      </c>
      <c r="F14" s="48" cm="1">
        <f t="array" ref="F14">IF($I$2="Раннее бронирование",
INDEX(GRID!$B$17:$BI$27,MATCH(E$7,GRID!$A$17:$A$27,0),MATCH(1,($U$2=GRID!$B$1:$BI$1)*(КАЛЕНДАРЬ!$I28=GRID!$B$3:$BI$3), 0))*GRID!$B$67,
ROUNDUP(INDEX(GRID!$B$17:$BI$27,MATCH(E$7,GRID!$A$17:$A$27,0),MATCH(1,($U$2=GRID!$B$1:$BI$1)*(КАЛЕНДАРЬ!$I28=GRID!$B$3:$BI$3), 0))*GRID!$B$66*(1-GRID!$B$69),0))</f>
        <v>15912</v>
      </c>
      <c r="G14" s="47" t="e" cm="1">
        <f t="array" ref="G14">IF($I$2="Раннее бронирование",
INDEX(GRID!$B$4:$BI$14,MATCH(G$7,GRID!$A$4:$A$14,0),MATCH(1,($U$2=GRID!$B$1:$BI$1)*(КАЛЕНДАРЬ!$I28=GRID!$B$3:$BI$3), 0))*GRID!$B$67,
ROUNDUP(INDEX(GRID!$B$4:$BI$14,MATCH(G$7,GRID!$A$4:$A$14,0),MATCH(1,($U$2=GRID!$B$1:$BI$1)*(КАЛЕНДАРЬ!$I28=GRID!$B$3:$BI$3),0))*GRID!$B$66*(1-GRID!$B$69),0))</f>
        <v>#N/A</v>
      </c>
      <c r="H14" s="48" t="e" cm="1">
        <f t="array" ref="H14">IF($I$2="Раннее бронирование",
INDEX(GRID!$B$17:$BI$27,MATCH(G$7,GRID!$A$17:$A$27,0),MATCH(1,($U$2=GRID!$B$1:$BI$1)*(КАЛЕНДАРЬ!$I28=GRID!$B$3:$BI$3), 0))*GRID!$B$67,
ROUNDUP(INDEX(GRID!$B$17:$BI$27,MATCH(G$7,GRID!$A$17:$A$27,0),MATCH(1,($U$2=GRID!$B$1:$BI$1)*(КАЛЕНДАРЬ!$I28=GRID!$B$3:$BI$3), 0))*GRID!$B$66*(1-GRID!$B$69),0))</f>
        <v>#N/A</v>
      </c>
      <c r="I14" s="47" t="e" cm="1">
        <f t="array" ref="I14">IF($I$2="Раннее бронирование",
INDEX(GRID!$B$4:$BI$14,MATCH(I$7,GRID!$A$4:$A$14,0),MATCH(1,($U$2=GRID!$B$1:$BI$1)*(КАЛЕНДАРЬ!$I28=GRID!$B$3:$BI$3), 0))*GRID!$B$67,
ROUNDUP(INDEX(GRID!$B$4:$BI$14,MATCH(I$7,GRID!$A$4:$A$14,0),MATCH(1,($U$2=GRID!$B$1:$BI$1)*(КАЛЕНДАРЬ!$I28=GRID!$B$3:$BI$3),0))*GRID!$B$66*(1-GRID!$B$69),0))</f>
        <v>#N/A</v>
      </c>
      <c r="J14" s="48" t="e" cm="1">
        <f t="array" ref="J14">IF($I$2="Раннее бронирование",
INDEX(GRID!$B$17:$BI$27,MATCH(I$7,GRID!$A$17:$A$27,0),MATCH(1,($U$2=GRID!$B$1:$BI$1)*(КАЛЕНДАРЬ!$I28=GRID!$B$3:$BI$3), 0))*GRID!$B$67,
ROUNDUP(INDEX(GRID!$B$17:$BI$27,MATCH(I$7,GRID!$A$17:$A$27,0),MATCH(1,($U$2=GRID!$B$1:$BI$1)*(КАЛЕНДАРЬ!$I28=GRID!$B$3:$BI$3), 0))*GRID!$B$66*(1-GRID!$B$69),0))</f>
        <v>#N/A</v>
      </c>
      <c r="K14" s="47" cm="1">
        <f t="array" ref="K14">IF($I$2="Раннее бронирование",
INDEX(GRID!$B$4:$BI$14,MATCH(K$7,GRID!$A$4:$A$14,0),MATCH(1,($U$2=GRID!$B$1:$BI$1)*(КАЛЕНДАРЬ!$I28=GRID!$B$3:$BI$3), 0))*GRID!$B$67,
ROUNDUP(INDEX(GRID!$B$4:$BI$14,MATCH(K$7,GRID!$A$4:$A$14,0),MATCH(1,($U$2=GRID!$B$1:$BI$1)*(КАЛЕНДАРЬ!$I28=GRID!$B$3:$BI$3),0))*GRID!$B$66*(1-GRID!$B$69),0))</f>
        <v>18768</v>
      </c>
      <c r="L14" s="48" cm="1">
        <f t="array" ref="L14">IF($I$2="Раннее бронирование",
INDEX(GRID!$B$17:$BI$27,MATCH(K$7,GRID!$A$17:$A$27,0),MATCH(1,($U$2=GRID!$B$1:$BI$1)*(КАЛЕНДАРЬ!$I28=GRID!$B$3:$BI$3), 0))*GRID!$B$67,
ROUNDUP(INDEX(GRID!$B$17:$BI$27,MATCH(K$7,GRID!$A$17:$A$27,0),MATCH(1,($U$2=GRID!$B$1:$BI$1)*(КАЛЕНДАРЬ!$I28=GRID!$B$3:$BI$3), 0))*GRID!$B$66*(1-GRID!$B$69),0))</f>
        <v>20468</v>
      </c>
      <c r="M14" s="47" cm="1">
        <f t="array" ref="M14">IF($I$2="Раннее бронирование",
INDEX(GRID!$B$4:$BI$14,MATCH(M$7,GRID!$A$4:$A$14,0),MATCH(1,($U$2=GRID!$B$1:$BI$1)*(КАЛЕНДАРЬ!$I28=GRID!$B$3:$BI$3), 0))*GRID!$B$67,
ROUNDUP(INDEX(GRID!$B$4:$BI$14,MATCH(M$7,GRID!$A$4:$A$14,0),MATCH(1,($U$2=GRID!$B$1:$BI$1)*(КАЛЕНДАРЬ!$I28=GRID!$B$3:$BI$3),0))*GRID!$B$66*(1-GRID!$B$69),0))</f>
        <v>20604</v>
      </c>
      <c r="N14" s="48" cm="1">
        <f t="array" ref="N14">IF($I$2="Раннее бронирование",
INDEX(GRID!$B$17:$BI$27,MATCH(M$7,GRID!$A$17:$A$27,0),MATCH(1,($U$2=GRID!$B$1:$BI$1)*(КАЛЕНДАРЬ!$I28=GRID!$B$3:$BI$3), 0))*GRID!$B$67,
ROUNDUP(INDEX(GRID!$B$17:$BI$27,MATCH(M$7,GRID!$A$17:$A$27,0),MATCH(1,($U$2=GRID!$B$1:$BI$1)*(КАЛЕНДАРЬ!$I28=GRID!$B$3:$BI$3), 0))*GRID!$B$66*(1-GRID!$B$69),0))</f>
        <v>22304</v>
      </c>
      <c r="O14" s="47" cm="1">
        <f t="array" ref="O14">IF($I$2="Раннее бронирование",
INDEX(GRID!$B$4:$BI$14,MATCH(O$7,GRID!$A$4:$A$14,0),MATCH(1,($U$2=GRID!$B$1:$BI$1)*(КАЛЕНДАРЬ!$I28=GRID!$B$3:$BI$3), 0))*GRID!$B$67,
ROUNDUP(INDEX(GRID!$B$4:$BI$14,MATCH(O$7,GRID!$A$4:$A$14,0),MATCH(1,($U$2=GRID!$B$1:$BI$1)*(КАЛЕНДАРЬ!$I28=GRID!$B$3:$BI$3),0))*GRID!$B$66*(1-GRID!$B$69),0))</f>
        <v>25364</v>
      </c>
      <c r="P14" s="48" cm="1">
        <f t="array" ref="P14">IF($I$2="Раннее бронирование",
INDEX(GRID!$B$17:$BI$27,MATCH(O$7,GRID!$A$17:$A$27,0),MATCH(1,($U$2=GRID!$B$1:$BI$1)*(КАЛЕНДАРЬ!$I28=GRID!$B$3:$BI$3), 0))*GRID!$B$67,
ROUNDUP(INDEX(GRID!$B$17:$BI$27,MATCH(O$7,GRID!$A$17:$A$27,0),MATCH(1,($U$2=GRID!$B$1:$BI$1)*(КАЛЕНДАРЬ!$I28=GRID!$B$3:$BI$3), 0))*GRID!$B$66*(1-GRID!$B$69),0))</f>
        <v>27064</v>
      </c>
      <c r="Q14" s="47" t="e" cm="1">
        <f t="array" ref="Q14">IF($I$2="Раннее бронирование",
INDEX(GRID!$B$4:$BI$14,MATCH(Q$7,GRID!$A$4:$A$14,0),MATCH(1,($U$2=GRID!$B$1:$BI$1)*(КАЛЕНДАРЬ!$I28=GRID!$B$3:$BI$3), 0))*GRID!$B$67,
ROUNDUP(INDEX(GRID!$B$4:$BI$14,MATCH(Q$7,GRID!$A$4:$A$14,0),MATCH(1,($U$2=GRID!$B$1:$BI$1)*(КАЛЕНДАРЬ!$I28=GRID!$B$3:$BI$3),0))*GRID!$B$66*(1-GRID!$B$69),0))</f>
        <v>#N/A</v>
      </c>
      <c r="R14" s="48" t="e" cm="1">
        <f t="array" ref="R14">IF($I$2="Раннее бронирование",
INDEX(GRID!$B$17:$BI$27,MATCH(Q$7,GRID!$A$17:$A$27,0),MATCH(1,($U$2=GRID!$B$1:$BI$1)*(КАЛЕНДАРЬ!$I28=GRID!$B$3:$BI$3), 0))*GRID!$B$67,
ROUNDUP(INDEX(GRID!$B$17:$BI$27,MATCH(Q$7,GRID!$A$17:$A$27,0),MATCH(1,($U$2=GRID!$B$1:$BI$1)*(КАЛЕНДАРЬ!$I28=GRID!$B$3:$BI$3), 0))*GRID!$B$66*(1-GRID!$B$69),0))</f>
        <v>#N/A</v>
      </c>
      <c r="S14" s="47" t="e" cm="1">
        <f t="array" ref="S14">IF($I$2="Раннее бронирование",
INDEX(GRID!$B$4:$BI$14,MATCH(S$7,GRID!$A$4:$A$14,0),MATCH(1,($U$2=GRID!$B$1:$BI$1)*(КАЛЕНДАРЬ!$I28=GRID!$B$3:$BI$3), 0))*GRID!$B$67,
ROUNDUP(INDEX(GRID!$B$4:$BI$14,MATCH(S$7,GRID!$A$4:$A$14,0),MATCH(1,($U$2=GRID!$B$1:$BI$1)*(КАЛЕНДАРЬ!$I28=GRID!$B$3:$BI$3),0))*GRID!$B$66*(1-GRID!$B$69),0))</f>
        <v>#N/A</v>
      </c>
      <c r="T14" s="48" t="e" cm="1">
        <f t="array" ref="T14">IF($I$2="Раннее бронирование",
INDEX(GRID!$B$17:$BI$27,MATCH(S$7,GRID!$A$17:$A$27,0),MATCH(1,($U$2=GRID!$B$1:$BI$1)*(КАЛЕНДАРЬ!$I28=GRID!$B$3:$BI$3), 0))*GRID!$B$67,
ROUNDUP(INDEX(GRID!$B$17:$BI$27,MATCH(S$7,GRID!$A$17:$A$27,0),MATCH(1,($U$2=GRID!$B$1:$BI$1)*(КАЛЕНДАРЬ!$I28=GRID!$B$3:$BI$3), 0))*GRID!$B$66*(1-GRID!$B$69),0))</f>
        <v>#N/A</v>
      </c>
      <c r="U14" s="47" cm="1">
        <f t="array" ref="U14">IF($I$2="Раннее бронирование",
INDEX(GRID!$B$4:$BI$14,MATCH(U$7,GRID!$A$4:$A$14,0),MATCH(1,($U$2=GRID!$B$1:$BI$1)*(КАЛЕНДАРЬ!$I28=GRID!$B$3:$BI$3), 0))*GRID!$B$67,
ROUNDUP(INDEX(GRID!$B$4:$BI$14,MATCH(U$7,GRID!$A$4:$A$14,0),MATCH(1,($U$2=GRID!$B$1:$BI$1)*(КАЛЕНДАРЬ!$I28=GRID!$B$3:$BI$3),0))*GRID!$B$66*(1-GRID!$B$69),0))</f>
        <v>39440</v>
      </c>
      <c r="V14" s="48" cm="1">
        <f t="array" ref="V14">IF($I$2="Раннее бронирование",
INDEX(GRID!$B$17:$BI$27,MATCH(U$7,GRID!$A$17:$A$27,0),MATCH(1,($U$2=GRID!$B$1:$BI$1)*(КАЛЕНДАРЬ!$I28=GRID!$B$3:$BI$3), 0))*GRID!$B$67,
ROUNDUP(INDEX(GRID!$B$17:$BI$27,MATCH(U$7,GRID!$A$17:$A$27,0),MATCH(1,($U$2=GRID!$B$1:$BI$1)*(КАЛЕНДАРЬ!$I28=GRID!$B$3:$BI$3), 0))*GRID!$B$66*(1-GRID!$B$69),0))</f>
        <v>41140</v>
      </c>
      <c r="W14" s="47" cm="1">
        <f t="array" ref="W14">IF($I$2="Раннее бронирование",
INDEX(GRID!$B$4:$BI$14,MATCH(W$7,GRID!$A$4:$A$14,0),MATCH(1,($U$2=GRID!$B$1:$BI$1)*(КАЛЕНДАРЬ!$I28=GRID!$B$3:$BI$3), 0))*GRID!$B$67,
ROUNDUP(INDEX(GRID!$B$4:$BI$14,MATCH(W$7,GRID!$A$4:$A$14,0),MATCH(1,($U$2=GRID!$B$1:$BI$1)*(КАЛЕНДАРЬ!$I28=GRID!$B$3:$BI$3),0))*GRID!$B$66*(1-GRID!$B$69),0))</f>
        <v>157760</v>
      </c>
      <c r="X14" s="48" cm="1">
        <f t="array" ref="X14">IF($I$2="Раннее бронирование",
INDEX(GRID!$B$17:$BI$27,MATCH(W$7,GRID!$A$17:$A$27,0),MATCH(1,($U$2=GRID!$B$1:$BI$1)*(КАЛЕНДАРЬ!$I28=GRID!$B$3:$BI$3), 0))*GRID!$B$67,
ROUNDUP(INDEX(GRID!$B$17:$BI$27,MATCH(W$7,GRID!$A$17:$A$27,0),MATCH(1,($U$2=GRID!$B$1:$BI$1)*(КАЛЕНДАРЬ!$I28=GRID!$B$3:$BI$3), 0))*GRID!$B$66*(1-GRID!$B$69),0))</f>
        <v>159460</v>
      </c>
    </row>
    <row r="15" spans="1:40" ht="12.75" hidden="1" customHeight="1" x14ac:dyDescent="0.2">
      <c r="A15" s="117" t="s">
        <v>46</v>
      </c>
      <c r="B15" s="117">
        <v>26</v>
      </c>
      <c r="C15" s="47" cm="1">
        <f t="array" ref="C15">IF($I$2="Раннее бронирование",
INDEX(GRID!$B$4:$BI$14,MATCH(C$7,GRID!$A$4:$A$14,0),MATCH(1,($U$2=GRID!$B$1:$BI$1)*(КАЛЕНДАРЬ!$I29=GRID!$B$3:$BI$3), 0))*GRID!$B$67,
ROUNDUP(INDEX(GRID!$B$4:$BI$14,MATCH(C$7,GRID!$A$4:$A$14,0),MATCH(1,($U$2=GRID!$B$1:$BI$1)*(КАЛЕНДАРЬ!$I29=GRID!$B$3:$BI$3),0))*GRID!$B$66*(1-GRID!$B$69),0))</f>
        <v>12920</v>
      </c>
      <c r="D15" s="48" cm="1">
        <f t="array" ref="D15">IF($I$2="Раннее бронирование",
INDEX(GRID!$B$17:$BI$27,MATCH(C$7,GRID!$A$17:$A$27,0),MATCH(1,($U$2=GRID!$B$1:$BI$1)*(КАЛЕНДАРЬ!$I29=GRID!$B$3:$BI$3), 0))*GRID!$B$67,
ROUNDUP(INDEX(GRID!$B$17:$BI$27,MATCH(C$7,GRID!$A$17:$A$27,0),MATCH(1,($U$2=GRID!$B$1:$BI$1)*(КАЛЕНДАРЬ!$I29=GRID!$B$3:$BI$3), 0))*GRID!$B$66*(1-GRID!$B$69),0))</f>
        <v>14620</v>
      </c>
      <c r="E15" s="47" cm="1">
        <f t="array" ref="E15">IF($I$2="Раннее бронирование",
INDEX(GRID!$B$4:$BI$14,MATCH(E$7,GRID!$A$4:$A$14,0),MATCH(1,($U$2=GRID!$B$1:$BI$1)*(КАЛЕНДАРЬ!$I29=GRID!$B$3:$BI$3), 0))*GRID!$B$67,
ROUNDUP(INDEX(GRID!$B$4:$BI$14,MATCH(E$7,GRID!$A$4:$A$14,0),MATCH(1,($U$2=GRID!$B$1:$BI$1)*(КАЛЕНДАРЬ!$I29=GRID!$B$3:$BI$3),0))*GRID!$B$66*(1-GRID!$B$69),0))</f>
        <v>14212</v>
      </c>
      <c r="F15" s="48" cm="1">
        <f t="array" ref="F15">IF($I$2="Раннее бронирование",
INDEX(GRID!$B$17:$BI$27,MATCH(E$7,GRID!$A$17:$A$27,0),MATCH(1,($U$2=GRID!$B$1:$BI$1)*(КАЛЕНДАРЬ!$I29=GRID!$B$3:$BI$3), 0))*GRID!$B$67,
ROUNDUP(INDEX(GRID!$B$17:$BI$27,MATCH(E$7,GRID!$A$17:$A$27,0),MATCH(1,($U$2=GRID!$B$1:$BI$1)*(КАЛЕНДАРЬ!$I29=GRID!$B$3:$BI$3), 0))*GRID!$B$66*(1-GRID!$B$69),0))</f>
        <v>15912</v>
      </c>
      <c r="G15" s="47" t="e" cm="1">
        <f t="array" ref="G15">IF($I$2="Раннее бронирование",
INDEX(GRID!$B$4:$BI$14,MATCH(G$7,GRID!$A$4:$A$14,0),MATCH(1,($U$2=GRID!$B$1:$BI$1)*(КАЛЕНДАРЬ!$I29=GRID!$B$3:$BI$3), 0))*GRID!$B$67,
ROUNDUP(INDEX(GRID!$B$4:$BI$14,MATCH(G$7,GRID!$A$4:$A$14,0),MATCH(1,($U$2=GRID!$B$1:$BI$1)*(КАЛЕНДАРЬ!$I29=GRID!$B$3:$BI$3),0))*GRID!$B$66*(1-GRID!$B$69),0))</f>
        <v>#N/A</v>
      </c>
      <c r="H15" s="48" t="e" cm="1">
        <f t="array" ref="H15">IF($I$2="Раннее бронирование",
INDEX(GRID!$B$17:$BI$27,MATCH(G$7,GRID!$A$17:$A$27,0),MATCH(1,($U$2=GRID!$B$1:$BI$1)*(КАЛЕНДАРЬ!$I29=GRID!$B$3:$BI$3), 0))*GRID!$B$67,
ROUNDUP(INDEX(GRID!$B$17:$BI$27,MATCH(G$7,GRID!$A$17:$A$27,0),MATCH(1,($U$2=GRID!$B$1:$BI$1)*(КАЛЕНДАРЬ!$I29=GRID!$B$3:$BI$3), 0))*GRID!$B$66*(1-GRID!$B$69),0))</f>
        <v>#N/A</v>
      </c>
      <c r="I15" s="47" t="e" cm="1">
        <f t="array" ref="I15">IF($I$2="Раннее бронирование",
INDEX(GRID!$B$4:$BI$14,MATCH(I$7,GRID!$A$4:$A$14,0),MATCH(1,($U$2=GRID!$B$1:$BI$1)*(КАЛЕНДАРЬ!$I29=GRID!$B$3:$BI$3), 0))*GRID!$B$67,
ROUNDUP(INDEX(GRID!$B$4:$BI$14,MATCH(I$7,GRID!$A$4:$A$14,0),MATCH(1,($U$2=GRID!$B$1:$BI$1)*(КАЛЕНДАРЬ!$I29=GRID!$B$3:$BI$3),0))*GRID!$B$66*(1-GRID!$B$69),0))</f>
        <v>#N/A</v>
      </c>
      <c r="J15" s="48" t="e" cm="1">
        <f t="array" ref="J15">IF($I$2="Раннее бронирование",
INDEX(GRID!$B$17:$BI$27,MATCH(I$7,GRID!$A$17:$A$27,0),MATCH(1,($U$2=GRID!$B$1:$BI$1)*(КАЛЕНДАРЬ!$I29=GRID!$B$3:$BI$3), 0))*GRID!$B$67,
ROUNDUP(INDEX(GRID!$B$17:$BI$27,MATCH(I$7,GRID!$A$17:$A$27,0),MATCH(1,($U$2=GRID!$B$1:$BI$1)*(КАЛЕНДАРЬ!$I29=GRID!$B$3:$BI$3), 0))*GRID!$B$66*(1-GRID!$B$69),0))</f>
        <v>#N/A</v>
      </c>
      <c r="K15" s="47" cm="1">
        <f t="array" ref="K15">IF($I$2="Раннее бронирование",
INDEX(GRID!$B$4:$BI$14,MATCH(K$7,GRID!$A$4:$A$14,0),MATCH(1,($U$2=GRID!$B$1:$BI$1)*(КАЛЕНДАРЬ!$I29=GRID!$B$3:$BI$3), 0))*GRID!$B$67,
ROUNDUP(INDEX(GRID!$B$4:$BI$14,MATCH(K$7,GRID!$A$4:$A$14,0),MATCH(1,($U$2=GRID!$B$1:$BI$1)*(КАЛЕНДАРЬ!$I29=GRID!$B$3:$BI$3),0))*GRID!$B$66*(1-GRID!$B$69),0))</f>
        <v>18768</v>
      </c>
      <c r="L15" s="48" cm="1">
        <f t="array" ref="L15">IF($I$2="Раннее бронирование",
INDEX(GRID!$B$17:$BI$27,MATCH(K$7,GRID!$A$17:$A$27,0),MATCH(1,($U$2=GRID!$B$1:$BI$1)*(КАЛЕНДАРЬ!$I29=GRID!$B$3:$BI$3), 0))*GRID!$B$67,
ROUNDUP(INDEX(GRID!$B$17:$BI$27,MATCH(K$7,GRID!$A$17:$A$27,0),MATCH(1,($U$2=GRID!$B$1:$BI$1)*(КАЛЕНДАРЬ!$I29=GRID!$B$3:$BI$3), 0))*GRID!$B$66*(1-GRID!$B$69),0))</f>
        <v>20468</v>
      </c>
      <c r="M15" s="47" cm="1">
        <f t="array" ref="M15">IF($I$2="Раннее бронирование",
INDEX(GRID!$B$4:$BI$14,MATCH(M$7,GRID!$A$4:$A$14,0),MATCH(1,($U$2=GRID!$B$1:$BI$1)*(КАЛЕНДАРЬ!$I29=GRID!$B$3:$BI$3), 0))*GRID!$B$67,
ROUNDUP(INDEX(GRID!$B$4:$BI$14,MATCH(M$7,GRID!$A$4:$A$14,0),MATCH(1,($U$2=GRID!$B$1:$BI$1)*(КАЛЕНДАРЬ!$I29=GRID!$B$3:$BI$3),0))*GRID!$B$66*(1-GRID!$B$69),0))</f>
        <v>20604</v>
      </c>
      <c r="N15" s="48" cm="1">
        <f t="array" ref="N15">IF($I$2="Раннее бронирование",
INDEX(GRID!$B$17:$BI$27,MATCH(M$7,GRID!$A$17:$A$27,0),MATCH(1,($U$2=GRID!$B$1:$BI$1)*(КАЛЕНДАРЬ!$I29=GRID!$B$3:$BI$3), 0))*GRID!$B$67,
ROUNDUP(INDEX(GRID!$B$17:$BI$27,MATCH(M$7,GRID!$A$17:$A$27,0),MATCH(1,($U$2=GRID!$B$1:$BI$1)*(КАЛЕНДАРЬ!$I29=GRID!$B$3:$BI$3), 0))*GRID!$B$66*(1-GRID!$B$69),0))</f>
        <v>22304</v>
      </c>
      <c r="O15" s="47" cm="1">
        <f t="array" ref="O15">IF($I$2="Раннее бронирование",
INDEX(GRID!$B$4:$BI$14,MATCH(O$7,GRID!$A$4:$A$14,0),MATCH(1,($U$2=GRID!$B$1:$BI$1)*(КАЛЕНДАРЬ!$I29=GRID!$B$3:$BI$3), 0))*GRID!$B$67,
ROUNDUP(INDEX(GRID!$B$4:$BI$14,MATCH(O$7,GRID!$A$4:$A$14,0),MATCH(1,($U$2=GRID!$B$1:$BI$1)*(КАЛЕНДАРЬ!$I29=GRID!$B$3:$BI$3),0))*GRID!$B$66*(1-GRID!$B$69),0))</f>
        <v>25364</v>
      </c>
      <c r="P15" s="48" cm="1">
        <f t="array" ref="P15">IF($I$2="Раннее бронирование",
INDEX(GRID!$B$17:$BI$27,MATCH(O$7,GRID!$A$17:$A$27,0),MATCH(1,($U$2=GRID!$B$1:$BI$1)*(КАЛЕНДАРЬ!$I29=GRID!$B$3:$BI$3), 0))*GRID!$B$67,
ROUNDUP(INDEX(GRID!$B$17:$BI$27,MATCH(O$7,GRID!$A$17:$A$27,0),MATCH(1,($U$2=GRID!$B$1:$BI$1)*(КАЛЕНДАРЬ!$I29=GRID!$B$3:$BI$3), 0))*GRID!$B$66*(1-GRID!$B$69),0))</f>
        <v>27064</v>
      </c>
      <c r="Q15" s="47" t="e" cm="1">
        <f t="array" ref="Q15">IF($I$2="Раннее бронирование",
INDEX(GRID!$B$4:$BI$14,MATCH(Q$7,GRID!$A$4:$A$14,0),MATCH(1,($U$2=GRID!$B$1:$BI$1)*(КАЛЕНДАРЬ!$I29=GRID!$B$3:$BI$3), 0))*GRID!$B$67,
ROUNDUP(INDEX(GRID!$B$4:$BI$14,MATCH(Q$7,GRID!$A$4:$A$14,0),MATCH(1,($U$2=GRID!$B$1:$BI$1)*(КАЛЕНДАРЬ!$I29=GRID!$B$3:$BI$3),0))*GRID!$B$66*(1-GRID!$B$69),0))</f>
        <v>#N/A</v>
      </c>
      <c r="R15" s="48" t="e" cm="1">
        <f t="array" ref="R15">IF($I$2="Раннее бронирование",
INDEX(GRID!$B$17:$BI$27,MATCH(Q$7,GRID!$A$17:$A$27,0),MATCH(1,($U$2=GRID!$B$1:$BI$1)*(КАЛЕНДАРЬ!$I29=GRID!$B$3:$BI$3), 0))*GRID!$B$67,
ROUNDUP(INDEX(GRID!$B$17:$BI$27,MATCH(Q$7,GRID!$A$17:$A$27,0),MATCH(1,($U$2=GRID!$B$1:$BI$1)*(КАЛЕНДАРЬ!$I29=GRID!$B$3:$BI$3), 0))*GRID!$B$66*(1-GRID!$B$69),0))</f>
        <v>#N/A</v>
      </c>
      <c r="S15" s="47" t="e" cm="1">
        <f t="array" ref="S15">IF($I$2="Раннее бронирование",
INDEX(GRID!$B$4:$BI$14,MATCH(S$7,GRID!$A$4:$A$14,0),MATCH(1,($U$2=GRID!$B$1:$BI$1)*(КАЛЕНДАРЬ!$I29=GRID!$B$3:$BI$3), 0))*GRID!$B$67,
ROUNDUP(INDEX(GRID!$B$4:$BI$14,MATCH(S$7,GRID!$A$4:$A$14,0),MATCH(1,($U$2=GRID!$B$1:$BI$1)*(КАЛЕНДАРЬ!$I29=GRID!$B$3:$BI$3),0))*GRID!$B$66*(1-GRID!$B$69),0))</f>
        <v>#N/A</v>
      </c>
      <c r="T15" s="48" t="e" cm="1">
        <f t="array" ref="T15">IF($I$2="Раннее бронирование",
INDEX(GRID!$B$17:$BI$27,MATCH(S$7,GRID!$A$17:$A$27,0),MATCH(1,($U$2=GRID!$B$1:$BI$1)*(КАЛЕНДАРЬ!$I29=GRID!$B$3:$BI$3), 0))*GRID!$B$67,
ROUNDUP(INDEX(GRID!$B$17:$BI$27,MATCH(S$7,GRID!$A$17:$A$27,0),MATCH(1,($U$2=GRID!$B$1:$BI$1)*(КАЛЕНДАРЬ!$I29=GRID!$B$3:$BI$3), 0))*GRID!$B$66*(1-GRID!$B$69),0))</f>
        <v>#N/A</v>
      </c>
      <c r="U15" s="47" cm="1">
        <f t="array" ref="U15">IF($I$2="Раннее бронирование",
INDEX(GRID!$B$4:$BI$14,MATCH(U$7,GRID!$A$4:$A$14,0),MATCH(1,($U$2=GRID!$B$1:$BI$1)*(КАЛЕНДАРЬ!$I29=GRID!$B$3:$BI$3), 0))*GRID!$B$67,
ROUNDUP(INDEX(GRID!$B$4:$BI$14,MATCH(U$7,GRID!$A$4:$A$14,0),MATCH(1,($U$2=GRID!$B$1:$BI$1)*(КАЛЕНДАРЬ!$I29=GRID!$B$3:$BI$3),0))*GRID!$B$66*(1-GRID!$B$69),0))</f>
        <v>39440</v>
      </c>
      <c r="V15" s="48" cm="1">
        <f t="array" ref="V15">IF($I$2="Раннее бронирование",
INDEX(GRID!$B$17:$BI$27,MATCH(U$7,GRID!$A$17:$A$27,0),MATCH(1,($U$2=GRID!$B$1:$BI$1)*(КАЛЕНДАРЬ!$I29=GRID!$B$3:$BI$3), 0))*GRID!$B$67,
ROUNDUP(INDEX(GRID!$B$17:$BI$27,MATCH(U$7,GRID!$A$17:$A$27,0),MATCH(1,($U$2=GRID!$B$1:$BI$1)*(КАЛЕНДАРЬ!$I29=GRID!$B$3:$BI$3), 0))*GRID!$B$66*(1-GRID!$B$69),0))</f>
        <v>41140</v>
      </c>
      <c r="W15" s="47" cm="1">
        <f t="array" ref="W15">IF($I$2="Раннее бронирование",
INDEX(GRID!$B$4:$BI$14,MATCH(W$7,GRID!$A$4:$A$14,0),MATCH(1,($U$2=GRID!$B$1:$BI$1)*(КАЛЕНДАРЬ!$I29=GRID!$B$3:$BI$3), 0))*GRID!$B$67,
ROUNDUP(INDEX(GRID!$B$4:$BI$14,MATCH(W$7,GRID!$A$4:$A$14,0),MATCH(1,($U$2=GRID!$B$1:$BI$1)*(КАЛЕНДАРЬ!$I29=GRID!$B$3:$BI$3),0))*GRID!$B$66*(1-GRID!$B$69),0))</f>
        <v>157760</v>
      </c>
      <c r="X15" s="48" cm="1">
        <f t="array" ref="X15">IF($I$2="Раннее бронирование",
INDEX(GRID!$B$17:$BI$27,MATCH(W$7,GRID!$A$17:$A$27,0),MATCH(1,($U$2=GRID!$B$1:$BI$1)*(КАЛЕНДАРЬ!$I29=GRID!$B$3:$BI$3), 0))*GRID!$B$67,
ROUNDUP(INDEX(GRID!$B$17:$BI$27,MATCH(W$7,GRID!$A$17:$A$27,0),MATCH(1,($U$2=GRID!$B$1:$BI$1)*(КАЛЕНДАРЬ!$I29=GRID!$B$3:$BI$3), 0))*GRID!$B$66*(1-GRID!$B$69),0))</f>
        <v>159460</v>
      </c>
    </row>
    <row r="16" spans="1:40" ht="12.75" hidden="1" customHeight="1" x14ac:dyDescent="0.2">
      <c r="A16" s="117" t="s">
        <v>47</v>
      </c>
      <c r="B16" s="117">
        <v>27</v>
      </c>
      <c r="C16" s="47" cm="1">
        <f t="array" ref="C16">IF($I$2="Раннее бронирование",
INDEX(GRID!$B$4:$BI$14,MATCH(C$7,GRID!$A$4:$A$14,0),MATCH(1,($U$2=GRID!$B$1:$BI$1)*(КАЛЕНДАРЬ!$I30=GRID!$B$3:$BI$3), 0))*GRID!$B$67,
ROUNDUP(INDEX(GRID!$B$4:$BI$14,MATCH(C$7,GRID!$A$4:$A$14,0),MATCH(1,($U$2=GRID!$B$1:$BI$1)*(КАЛЕНДАРЬ!$I30=GRID!$B$3:$BI$3),0))*GRID!$B$66*(1-GRID!$B$69),0))</f>
        <v>12920</v>
      </c>
      <c r="D16" s="48" cm="1">
        <f t="array" ref="D16">IF($I$2="Раннее бронирование",
INDEX(GRID!$B$17:$BI$27,MATCH(C$7,GRID!$A$17:$A$27,0),MATCH(1,($U$2=GRID!$B$1:$BI$1)*(КАЛЕНДАРЬ!$I30=GRID!$B$3:$BI$3), 0))*GRID!$B$67,
ROUNDUP(INDEX(GRID!$B$17:$BI$27,MATCH(C$7,GRID!$A$17:$A$27,0),MATCH(1,($U$2=GRID!$B$1:$BI$1)*(КАЛЕНДАРЬ!$I30=GRID!$B$3:$BI$3), 0))*GRID!$B$66*(1-GRID!$B$69),0))</f>
        <v>14620</v>
      </c>
      <c r="E16" s="47" cm="1">
        <f t="array" ref="E16">IF($I$2="Раннее бронирование",
INDEX(GRID!$B$4:$BI$14,MATCH(E$7,GRID!$A$4:$A$14,0),MATCH(1,($U$2=GRID!$B$1:$BI$1)*(КАЛЕНДАРЬ!$I30=GRID!$B$3:$BI$3), 0))*GRID!$B$67,
ROUNDUP(INDEX(GRID!$B$4:$BI$14,MATCH(E$7,GRID!$A$4:$A$14,0),MATCH(1,($U$2=GRID!$B$1:$BI$1)*(КАЛЕНДАРЬ!$I30=GRID!$B$3:$BI$3),0))*GRID!$B$66*(1-GRID!$B$69),0))</f>
        <v>14212</v>
      </c>
      <c r="F16" s="48" cm="1">
        <f t="array" ref="F16">IF($I$2="Раннее бронирование",
INDEX(GRID!$B$17:$BI$27,MATCH(E$7,GRID!$A$17:$A$27,0),MATCH(1,($U$2=GRID!$B$1:$BI$1)*(КАЛЕНДАРЬ!$I30=GRID!$B$3:$BI$3), 0))*GRID!$B$67,
ROUNDUP(INDEX(GRID!$B$17:$BI$27,MATCH(E$7,GRID!$A$17:$A$27,0),MATCH(1,($U$2=GRID!$B$1:$BI$1)*(КАЛЕНДАРЬ!$I30=GRID!$B$3:$BI$3), 0))*GRID!$B$66*(1-GRID!$B$69),0))</f>
        <v>15912</v>
      </c>
      <c r="G16" s="47" t="e" cm="1">
        <f t="array" ref="G16">IF($I$2="Раннее бронирование",
INDEX(GRID!$B$4:$BI$14,MATCH(G$7,GRID!$A$4:$A$14,0),MATCH(1,($U$2=GRID!$B$1:$BI$1)*(КАЛЕНДАРЬ!$I30=GRID!$B$3:$BI$3), 0))*GRID!$B$67,
ROUNDUP(INDEX(GRID!$B$4:$BI$14,MATCH(G$7,GRID!$A$4:$A$14,0),MATCH(1,($U$2=GRID!$B$1:$BI$1)*(КАЛЕНДАРЬ!$I30=GRID!$B$3:$BI$3),0))*GRID!$B$66*(1-GRID!$B$69),0))</f>
        <v>#N/A</v>
      </c>
      <c r="H16" s="48" t="e" cm="1">
        <f t="array" ref="H16">IF($I$2="Раннее бронирование",
INDEX(GRID!$B$17:$BI$27,MATCH(G$7,GRID!$A$17:$A$27,0),MATCH(1,($U$2=GRID!$B$1:$BI$1)*(КАЛЕНДАРЬ!$I30=GRID!$B$3:$BI$3), 0))*GRID!$B$67,
ROUNDUP(INDEX(GRID!$B$17:$BI$27,MATCH(G$7,GRID!$A$17:$A$27,0),MATCH(1,($U$2=GRID!$B$1:$BI$1)*(КАЛЕНДАРЬ!$I30=GRID!$B$3:$BI$3), 0))*GRID!$B$66*(1-GRID!$B$69),0))</f>
        <v>#N/A</v>
      </c>
      <c r="I16" s="47" t="e" cm="1">
        <f t="array" ref="I16">IF($I$2="Раннее бронирование",
INDEX(GRID!$B$4:$BI$14,MATCH(I$7,GRID!$A$4:$A$14,0),MATCH(1,($U$2=GRID!$B$1:$BI$1)*(КАЛЕНДАРЬ!$I30=GRID!$B$3:$BI$3), 0))*GRID!$B$67,
ROUNDUP(INDEX(GRID!$B$4:$BI$14,MATCH(I$7,GRID!$A$4:$A$14,0),MATCH(1,($U$2=GRID!$B$1:$BI$1)*(КАЛЕНДАРЬ!$I30=GRID!$B$3:$BI$3),0))*GRID!$B$66*(1-GRID!$B$69),0))</f>
        <v>#N/A</v>
      </c>
      <c r="J16" s="48" t="e" cm="1">
        <f t="array" ref="J16">IF($I$2="Раннее бронирование",
INDEX(GRID!$B$17:$BI$27,MATCH(I$7,GRID!$A$17:$A$27,0),MATCH(1,($U$2=GRID!$B$1:$BI$1)*(КАЛЕНДАРЬ!$I30=GRID!$B$3:$BI$3), 0))*GRID!$B$67,
ROUNDUP(INDEX(GRID!$B$17:$BI$27,MATCH(I$7,GRID!$A$17:$A$27,0),MATCH(1,($U$2=GRID!$B$1:$BI$1)*(КАЛЕНДАРЬ!$I30=GRID!$B$3:$BI$3), 0))*GRID!$B$66*(1-GRID!$B$69),0))</f>
        <v>#N/A</v>
      </c>
      <c r="K16" s="47" cm="1">
        <f t="array" ref="K16">IF($I$2="Раннее бронирование",
INDEX(GRID!$B$4:$BI$14,MATCH(K$7,GRID!$A$4:$A$14,0),MATCH(1,($U$2=GRID!$B$1:$BI$1)*(КАЛЕНДАРЬ!$I30=GRID!$B$3:$BI$3), 0))*GRID!$B$67,
ROUNDUP(INDEX(GRID!$B$4:$BI$14,MATCH(K$7,GRID!$A$4:$A$14,0),MATCH(1,($U$2=GRID!$B$1:$BI$1)*(КАЛЕНДАРЬ!$I30=GRID!$B$3:$BI$3),0))*GRID!$B$66*(1-GRID!$B$69),0))</f>
        <v>18768</v>
      </c>
      <c r="L16" s="48" cm="1">
        <f t="array" ref="L16">IF($I$2="Раннее бронирование",
INDEX(GRID!$B$17:$BI$27,MATCH(K$7,GRID!$A$17:$A$27,0),MATCH(1,($U$2=GRID!$B$1:$BI$1)*(КАЛЕНДАРЬ!$I30=GRID!$B$3:$BI$3), 0))*GRID!$B$67,
ROUNDUP(INDEX(GRID!$B$17:$BI$27,MATCH(K$7,GRID!$A$17:$A$27,0),MATCH(1,($U$2=GRID!$B$1:$BI$1)*(КАЛЕНДАРЬ!$I30=GRID!$B$3:$BI$3), 0))*GRID!$B$66*(1-GRID!$B$69),0))</f>
        <v>20468</v>
      </c>
      <c r="M16" s="47" cm="1">
        <f t="array" ref="M16">IF($I$2="Раннее бронирование",
INDEX(GRID!$B$4:$BI$14,MATCH(M$7,GRID!$A$4:$A$14,0),MATCH(1,($U$2=GRID!$B$1:$BI$1)*(КАЛЕНДАРЬ!$I30=GRID!$B$3:$BI$3), 0))*GRID!$B$67,
ROUNDUP(INDEX(GRID!$B$4:$BI$14,MATCH(M$7,GRID!$A$4:$A$14,0),MATCH(1,($U$2=GRID!$B$1:$BI$1)*(КАЛЕНДАРЬ!$I30=GRID!$B$3:$BI$3),0))*GRID!$B$66*(1-GRID!$B$69),0))</f>
        <v>20604</v>
      </c>
      <c r="N16" s="48" cm="1">
        <f t="array" ref="N16">IF($I$2="Раннее бронирование",
INDEX(GRID!$B$17:$BI$27,MATCH(M$7,GRID!$A$17:$A$27,0),MATCH(1,($U$2=GRID!$B$1:$BI$1)*(КАЛЕНДАРЬ!$I30=GRID!$B$3:$BI$3), 0))*GRID!$B$67,
ROUNDUP(INDEX(GRID!$B$17:$BI$27,MATCH(M$7,GRID!$A$17:$A$27,0),MATCH(1,($U$2=GRID!$B$1:$BI$1)*(КАЛЕНДАРЬ!$I30=GRID!$B$3:$BI$3), 0))*GRID!$B$66*(1-GRID!$B$69),0))</f>
        <v>22304</v>
      </c>
      <c r="O16" s="47" cm="1">
        <f t="array" ref="O16">IF($I$2="Раннее бронирование",
INDEX(GRID!$B$4:$BI$14,MATCH(O$7,GRID!$A$4:$A$14,0),MATCH(1,($U$2=GRID!$B$1:$BI$1)*(КАЛЕНДАРЬ!$I30=GRID!$B$3:$BI$3), 0))*GRID!$B$67,
ROUNDUP(INDEX(GRID!$B$4:$BI$14,MATCH(O$7,GRID!$A$4:$A$14,0),MATCH(1,($U$2=GRID!$B$1:$BI$1)*(КАЛЕНДАРЬ!$I30=GRID!$B$3:$BI$3),0))*GRID!$B$66*(1-GRID!$B$69),0))</f>
        <v>25364</v>
      </c>
      <c r="P16" s="48" cm="1">
        <f t="array" ref="P16">IF($I$2="Раннее бронирование",
INDEX(GRID!$B$17:$BI$27,MATCH(O$7,GRID!$A$17:$A$27,0),MATCH(1,($U$2=GRID!$B$1:$BI$1)*(КАЛЕНДАРЬ!$I30=GRID!$B$3:$BI$3), 0))*GRID!$B$67,
ROUNDUP(INDEX(GRID!$B$17:$BI$27,MATCH(O$7,GRID!$A$17:$A$27,0),MATCH(1,($U$2=GRID!$B$1:$BI$1)*(КАЛЕНДАРЬ!$I30=GRID!$B$3:$BI$3), 0))*GRID!$B$66*(1-GRID!$B$69),0))</f>
        <v>27064</v>
      </c>
      <c r="Q16" s="47" t="e" cm="1">
        <f t="array" ref="Q16">IF($I$2="Раннее бронирование",
INDEX(GRID!$B$4:$BI$14,MATCH(Q$7,GRID!$A$4:$A$14,0),MATCH(1,($U$2=GRID!$B$1:$BI$1)*(КАЛЕНДАРЬ!$I30=GRID!$B$3:$BI$3), 0))*GRID!$B$67,
ROUNDUP(INDEX(GRID!$B$4:$BI$14,MATCH(Q$7,GRID!$A$4:$A$14,0),MATCH(1,($U$2=GRID!$B$1:$BI$1)*(КАЛЕНДАРЬ!$I30=GRID!$B$3:$BI$3),0))*GRID!$B$66*(1-GRID!$B$69),0))</f>
        <v>#N/A</v>
      </c>
      <c r="R16" s="48" t="e" cm="1">
        <f t="array" ref="R16">IF($I$2="Раннее бронирование",
INDEX(GRID!$B$17:$BI$27,MATCH(Q$7,GRID!$A$17:$A$27,0),MATCH(1,($U$2=GRID!$B$1:$BI$1)*(КАЛЕНДАРЬ!$I30=GRID!$B$3:$BI$3), 0))*GRID!$B$67,
ROUNDUP(INDEX(GRID!$B$17:$BI$27,MATCH(Q$7,GRID!$A$17:$A$27,0),MATCH(1,($U$2=GRID!$B$1:$BI$1)*(КАЛЕНДАРЬ!$I30=GRID!$B$3:$BI$3), 0))*GRID!$B$66*(1-GRID!$B$69),0))</f>
        <v>#N/A</v>
      </c>
      <c r="S16" s="47" t="e" cm="1">
        <f t="array" ref="S16">IF($I$2="Раннее бронирование",
INDEX(GRID!$B$4:$BI$14,MATCH(S$7,GRID!$A$4:$A$14,0),MATCH(1,($U$2=GRID!$B$1:$BI$1)*(КАЛЕНДАРЬ!$I30=GRID!$B$3:$BI$3), 0))*GRID!$B$67,
ROUNDUP(INDEX(GRID!$B$4:$BI$14,MATCH(S$7,GRID!$A$4:$A$14,0),MATCH(1,($U$2=GRID!$B$1:$BI$1)*(КАЛЕНДАРЬ!$I30=GRID!$B$3:$BI$3),0))*GRID!$B$66*(1-GRID!$B$69),0))</f>
        <v>#N/A</v>
      </c>
      <c r="T16" s="48" t="e" cm="1">
        <f t="array" ref="T16">IF($I$2="Раннее бронирование",
INDEX(GRID!$B$17:$BI$27,MATCH(S$7,GRID!$A$17:$A$27,0),MATCH(1,($U$2=GRID!$B$1:$BI$1)*(КАЛЕНДАРЬ!$I30=GRID!$B$3:$BI$3), 0))*GRID!$B$67,
ROUNDUP(INDEX(GRID!$B$17:$BI$27,MATCH(S$7,GRID!$A$17:$A$27,0),MATCH(1,($U$2=GRID!$B$1:$BI$1)*(КАЛЕНДАРЬ!$I30=GRID!$B$3:$BI$3), 0))*GRID!$B$66*(1-GRID!$B$69),0))</f>
        <v>#N/A</v>
      </c>
      <c r="U16" s="47" cm="1">
        <f t="array" ref="U16">IF($I$2="Раннее бронирование",
INDEX(GRID!$B$4:$BI$14,MATCH(U$7,GRID!$A$4:$A$14,0),MATCH(1,($U$2=GRID!$B$1:$BI$1)*(КАЛЕНДАРЬ!$I30=GRID!$B$3:$BI$3), 0))*GRID!$B$67,
ROUNDUP(INDEX(GRID!$B$4:$BI$14,MATCH(U$7,GRID!$A$4:$A$14,0),MATCH(1,($U$2=GRID!$B$1:$BI$1)*(КАЛЕНДАРЬ!$I30=GRID!$B$3:$BI$3),0))*GRID!$B$66*(1-GRID!$B$69),0))</f>
        <v>39440</v>
      </c>
      <c r="V16" s="48" cm="1">
        <f t="array" ref="V16">IF($I$2="Раннее бронирование",
INDEX(GRID!$B$17:$BI$27,MATCH(U$7,GRID!$A$17:$A$27,0),MATCH(1,($U$2=GRID!$B$1:$BI$1)*(КАЛЕНДАРЬ!$I30=GRID!$B$3:$BI$3), 0))*GRID!$B$67,
ROUNDUP(INDEX(GRID!$B$17:$BI$27,MATCH(U$7,GRID!$A$17:$A$27,0),MATCH(1,($U$2=GRID!$B$1:$BI$1)*(КАЛЕНДАРЬ!$I30=GRID!$B$3:$BI$3), 0))*GRID!$B$66*(1-GRID!$B$69),0))</f>
        <v>41140</v>
      </c>
      <c r="W16" s="47" cm="1">
        <f t="array" ref="W16">IF($I$2="Раннее бронирование",
INDEX(GRID!$B$4:$BI$14,MATCH(W$7,GRID!$A$4:$A$14,0),MATCH(1,($U$2=GRID!$B$1:$BI$1)*(КАЛЕНДАРЬ!$I30=GRID!$B$3:$BI$3), 0))*GRID!$B$67,
ROUNDUP(INDEX(GRID!$B$4:$BI$14,MATCH(W$7,GRID!$A$4:$A$14,0),MATCH(1,($U$2=GRID!$B$1:$BI$1)*(КАЛЕНДАРЬ!$I30=GRID!$B$3:$BI$3),0))*GRID!$B$66*(1-GRID!$B$69),0))</f>
        <v>157760</v>
      </c>
      <c r="X16" s="48" cm="1">
        <f t="array" ref="X16">IF($I$2="Раннее бронирование",
INDEX(GRID!$B$17:$BI$27,MATCH(W$7,GRID!$A$17:$A$27,0),MATCH(1,($U$2=GRID!$B$1:$BI$1)*(КАЛЕНДАРЬ!$I30=GRID!$B$3:$BI$3), 0))*GRID!$B$67,
ROUNDUP(INDEX(GRID!$B$17:$BI$27,MATCH(W$7,GRID!$A$17:$A$27,0),MATCH(1,($U$2=GRID!$B$1:$BI$1)*(КАЛЕНДАРЬ!$I30=GRID!$B$3:$BI$3), 0))*GRID!$B$66*(1-GRID!$B$69),0))</f>
        <v>159460</v>
      </c>
    </row>
    <row r="17" spans="1:24" ht="12.75" hidden="1" customHeight="1" x14ac:dyDescent="0.2">
      <c r="A17" s="117" t="s">
        <v>48</v>
      </c>
      <c r="B17" s="117">
        <v>28</v>
      </c>
      <c r="C17" s="47" cm="1">
        <f t="array" ref="C17">IF($I$2="Раннее бронирование",
INDEX(GRID!$B$4:$BI$14,MATCH(C$7,GRID!$A$4:$A$14,0),MATCH(1,($U$2=GRID!$B$1:$BI$1)*(КАЛЕНДАРЬ!$I31=GRID!$B$3:$BI$3), 0))*GRID!$B$67,
ROUNDUP(INDEX(GRID!$B$4:$BI$14,MATCH(C$7,GRID!$A$4:$A$14,0),MATCH(1,($U$2=GRID!$B$1:$BI$1)*(КАЛЕНДАРЬ!$I31=GRID!$B$3:$BI$3),0))*GRID!$B$66*(1-GRID!$B$69),0))</f>
        <v>12920</v>
      </c>
      <c r="D17" s="48" cm="1">
        <f t="array" ref="D17">IF($I$2="Раннее бронирование",
INDEX(GRID!$B$17:$BI$27,MATCH(C$7,GRID!$A$17:$A$27,0),MATCH(1,($U$2=GRID!$B$1:$BI$1)*(КАЛЕНДАРЬ!$I31=GRID!$B$3:$BI$3), 0))*GRID!$B$67,
ROUNDUP(INDEX(GRID!$B$17:$BI$27,MATCH(C$7,GRID!$A$17:$A$27,0),MATCH(1,($U$2=GRID!$B$1:$BI$1)*(КАЛЕНДАРЬ!$I31=GRID!$B$3:$BI$3), 0))*GRID!$B$66*(1-GRID!$B$69),0))</f>
        <v>14620</v>
      </c>
      <c r="E17" s="47" cm="1">
        <f t="array" ref="E17">IF($I$2="Раннее бронирование",
INDEX(GRID!$B$4:$BI$14,MATCH(E$7,GRID!$A$4:$A$14,0),MATCH(1,($U$2=GRID!$B$1:$BI$1)*(КАЛЕНДАРЬ!$I31=GRID!$B$3:$BI$3), 0))*GRID!$B$67,
ROUNDUP(INDEX(GRID!$B$4:$BI$14,MATCH(E$7,GRID!$A$4:$A$14,0),MATCH(1,($U$2=GRID!$B$1:$BI$1)*(КАЛЕНДАРЬ!$I31=GRID!$B$3:$BI$3),0))*GRID!$B$66*(1-GRID!$B$69),0))</f>
        <v>14212</v>
      </c>
      <c r="F17" s="48" cm="1">
        <f t="array" ref="F17">IF($I$2="Раннее бронирование",
INDEX(GRID!$B$17:$BI$27,MATCH(E$7,GRID!$A$17:$A$27,0),MATCH(1,($U$2=GRID!$B$1:$BI$1)*(КАЛЕНДАРЬ!$I31=GRID!$B$3:$BI$3), 0))*GRID!$B$67,
ROUNDUP(INDEX(GRID!$B$17:$BI$27,MATCH(E$7,GRID!$A$17:$A$27,0),MATCH(1,($U$2=GRID!$B$1:$BI$1)*(КАЛЕНДАРЬ!$I31=GRID!$B$3:$BI$3), 0))*GRID!$B$66*(1-GRID!$B$69),0))</f>
        <v>15912</v>
      </c>
      <c r="G17" s="47" t="e" cm="1">
        <f t="array" ref="G17">IF($I$2="Раннее бронирование",
INDEX(GRID!$B$4:$BI$14,MATCH(G$7,GRID!$A$4:$A$14,0),MATCH(1,($U$2=GRID!$B$1:$BI$1)*(КАЛЕНДАРЬ!$I31=GRID!$B$3:$BI$3), 0))*GRID!$B$67,
ROUNDUP(INDEX(GRID!$B$4:$BI$14,MATCH(G$7,GRID!$A$4:$A$14,0),MATCH(1,($U$2=GRID!$B$1:$BI$1)*(КАЛЕНДАРЬ!$I31=GRID!$B$3:$BI$3),0))*GRID!$B$66*(1-GRID!$B$69),0))</f>
        <v>#N/A</v>
      </c>
      <c r="H17" s="48" t="e" cm="1">
        <f t="array" ref="H17">IF($I$2="Раннее бронирование",
INDEX(GRID!$B$17:$BI$27,MATCH(G$7,GRID!$A$17:$A$27,0),MATCH(1,($U$2=GRID!$B$1:$BI$1)*(КАЛЕНДАРЬ!$I31=GRID!$B$3:$BI$3), 0))*GRID!$B$67,
ROUNDUP(INDEX(GRID!$B$17:$BI$27,MATCH(G$7,GRID!$A$17:$A$27,0),MATCH(1,($U$2=GRID!$B$1:$BI$1)*(КАЛЕНДАРЬ!$I31=GRID!$B$3:$BI$3), 0))*GRID!$B$66*(1-GRID!$B$69),0))</f>
        <v>#N/A</v>
      </c>
      <c r="I17" s="47" t="e" cm="1">
        <f t="array" ref="I17">IF($I$2="Раннее бронирование",
INDEX(GRID!$B$4:$BI$14,MATCH(I$7,GRID!$A$4:$A$14,0),MATCH(1,($U$2=GRID!$B$1:$BI$1)*(КАЛЕНДАРЬ!$I31=GRID!$B$3:$BI$3), 0))*GRID!$B$67,
ROUNDUP(INDEX(GRID!$B$4:$BI$14,MATCH(I$7,GRID!$A$4:$A$14,0),MATCH(1,($U$2=GRID!$B$1:$BI$1)*(КАЛЕНДАРЬ!$I31=GRID!$B$3:$BI$3),0))*GRID!$B$66*(1-GRID!$B$69),0))</f>
        <v>#N/A</v>
      </c>
      <c r="J17" s="48" t="e" cm="1">
        <f t="array" ref="J17">IF($I$2="Раннее бронирование",
INDEX(GRID!$B$17:$BI$27,MATCH(I$7,GRID!$A$17:$A$27,0),MATCH(1,($U$2=GRID!$B$1:$BI$1)*(КАЛЕНДАРЬ!$I31=GRID!$B$3:$BI$3), 0))*GRID!$B$67,
ROUNDUP(INDEX(GRID!$B$17:$BI$27,MATCH(I$7,GRID!$A$17:$A$27,0),MATCH(1,($U$2=GRID!$B$1:$BI$1)*(КАЛЕНДАРЬ!$I31=GRID!$B$3:$BI$3), 0))*GRID!$B$66*(1-GRID!$B$69),0))</f>
        <v>#N/A</v>
      </c>
      <c r="K17" s="47" cm="1">
        <f t="array" ref="K17">IF($I$2="Раннее бронирование",
INDEX(GRID!$B$4:$BI$14,MATCH(K$7,GRID!$A$4:$A$14,0),MATCH(1,($U$2=GRID!$B$1:$BI$1)*(КАЛЕНДАРЬ!$I31=GRID!$B$3:$BI$3), 0))*GRID!$B$67,
ROUNDUP(INDEX(GRID!$B$4:$BI$14,MATCH(K$7,GRID!$A$4:$A$14,0),MATCH(1,($U$2=GRID!$B$1:$BI$1)*(КАЛЕНДАРЬ!$I31=GRID!$B$3:$BI$3),0))*GRID!$B$66*(1-GRID!$B$69),0))</f>
        <v>18768</v>
      </c>
      <c r="L17" s="48" cm="1">
        <f t="array" ref="L17">IF($I$2="Раннее бронирование",
INDEX(GRID!$B$17:$BI$27,MATCH(K$7,GRID!$A$17:$A$27,0),MATCH(1,($U$2=GRID!$B$1:$BI$1)*(КАЛЕНДАРЬ!$I31=GRID!$B$3:$BI$3), 0))*GRID!$B$67,
ROUNDUP(INDEX(GRID!$B$17:$BI$27,MATCH(K$7,GRID!$A$17:$A$27,0),MATCH(1,($U$2=GRID!$B$1:$BI$1)*(КАЛЕНДАРЬ!$I31=GRID!$B$3:$BI$3), 0))*GRID!$B$66*(1-GRID!$B$69),0))</f>
        <v>20468</v>
      </c>
      <c r="M17" s="47" cm="1">
        <f t="array" ref="M17">IF($I$2="Раннее бронирование",
INDEX(GRID!$B$4:$BI$14,MATCH(M$7,GRID!$A$4:$A$14,0),MATCH(1,($U$2=GRID!$B$1:$BI$1)*(КАЛЕНДАРЬ!$I31=GRID!$B$3:$BI$3), 0))*GRID!$B$67,
ROUNDUP(INDEX(GRID!$B$4:$BI$14,MATCH(M$7,GRID!$A$4:$A$14,0),MATCH(1,($U$2=GRID!$B$1:$BI$1)*(КАЛЕНДАРЬ!$I31=GRID!$B$3:$BI$3),0))*GRID!$B$66*(1-GRID!$B$69),0))</f>
        <v>20604</v>
      </c>
      <c r="N17" s="48" cm="1">
        <f t="array" ref="N17">IF($I$2="Раннее бронирование",
INDEX(GRID!$B$17:$BI$27,MATCH(M$7,GRID!$A$17:$A$27,0),MATCH(1,($U$2=GRID!$B$1:$BI$1)*(КАЛЕНДАРЬ!$I31=GRID!$B$3:$BI$3), 0))*GRID!$B$67,
ROUNDUP(INDEX(GRID!$B$17:$BI$27,MATCH(M$7,GRID!$A$17:$A$27,0),MATCH(1,($U$2=GRID!$B$1:$BI$1)*(КАЛЕНДАРЬ!$I31=GRID!$B$3:$BI$3), 0))*GRID!$B$66*(1-GRID!$B$69),0))</f>
        <v>22304</v>
      </c>
      <c r="O17" s="47" cm="1">
        <f t="array" ref="O17">IF($I$2="Раннее бронирование",
INDEX(GRID!$B$4:$BI$14,MATCH(O$7,GRID!$A$4:$A$14,0),MATCH(1,($U$2=GRID!$B$1:$BI$1)*(КАЛЕНДАРЬ!$I31=GRID!$B$3:$BI$3), 0))*GRID!$B$67,
ROUNDUP(INDEX(GRID!$B$4:$BI$14,MATCH(O$7,GRID!$A$4:$A$14,0),MATCH(1,($U$2=GRID!$B$1:$BI$1)*(КАЛЕНДАРЬ!$I31=GRID!$B$3:$BI$3),0))*GRID!$B$66*(1-GRID!$B$69),0))</f>
        <v>25364</v>
      </c>
      <c r="P17" s="48" cm="1">
        <f t="array" ref="P17">IF($I$2="Раннее бронирование",
INDEX(GRID!$B$17:$BI$27,MATCH(O$7,GRID!$A$17:$A$27,0),MATCH(1,($U$2=GRID!$B$1:$BI$1)*(КАЛЕНДАРЬ!$I31=GRID!$B$3:$BI$3), 0))*GRID!$B$67,
ROUNDUP(INDEX(GRID!$B$17:$BI$27,MATCH(O$7,GRID!$A$17:$A$27,0),MATCH(1,($U$2=GRID!$B$1:$BI$1)*(КАЛЕНДАРЬ!$I31=GRID!$B$3:$BI$3), 0))*GRID!$B$66*(1-GRID!$B$69),0))</f>
        <v>27064</v>
      </c>
      <c r="Q17" s="47" t="e" cm="1">
        <f t="array" ref="Q17">IF($I$2="Раннее бронирование",
INDEX(GRID!$B$4:$BI$14,MATCH(Q$7,GRID!$A$4:$A$14,0),MATCH(1,($U$2=GRID!$B$1:$BI$1)*(КАЛЕНДАРЬ!$I31=GRID!$B$3:$BI$3), 0))*GRID!$B$67,
ROUNDUP(INDEX(GRID!$B$4:$BI$14,MATCH(Q$7,GRID!$A$4:$A$14,0),MATCH(1,($U$2=GRID!$B$1:$BI$1)*(КАЛЕНДАРЬ!$I31=GRID!$B$3:$BI$3),0))*GRID!$B$66*(1-GRID!$B$69),0))</f>
        <v>#N/A</v>
      </c>
      <c r="R17" s="48" t="e" cm="1">
        <f t="array" ref="R17">IF($I$2="Раннее бронирование",
INDEX(GRID!$B$17:$BI$27,MATCH(Q$7,GRID!$A$17:$A$27,0),MATCH(1,($U$2=GRID!$B$1:$BI$1)*(КАЛЕНДАРЬ!$I31=GRID!$B$3:$BI$3), 0))*GRID!$B$67,
ROUNDUP(INDEX(GRID!$B$17:$BI$27,MATCH(Q$7,GRID!$A$17:$A$27,0),MATCH(1,($U$2=GRID!$B$1:$BI$1)*(КАЛЕНДАРЬ!$I31=GRID!$B$3:$BI$3), 0))*GRID!$B$66*(1-GRID!$B$69),0))</f>
        <v>#N/A</v>
      </c>
      <c r="S17" s="47" t="e" cm="1">
        <f t="array" ref="S17">IF($I$2="Раннее бронирование",
INDEX(GRID!$B$4:$BI$14,MATCH(S$7,GRID!$A$4:$A$14,0),MATCH(1,($U$2=GRID!$B$1:$BI$1)*(КАЛЕНДАРЬ!$I31=GRID!$B$3:$BI$3), 0))*GRID!$B$67,
ROUNDUP(INDEX(GRID!$B$4:$BI$14,MATCH(S$7,GRID!$A$4:$A$14,0),MATCH(1,($U$2=GRID!$B$1:$BI$1)*(КАЛЕНДАРЬ!$I31=GRID!$B$3:$BI$3),0))*GRID!$B$66*(1-GRID!$B$69),0))</f>
        <v>#N/A</v>
      </c>
      <c r="T17" s="48" t="e" cm="1">
        <f t="array" ref="T17">IF($I$2="Раннее бронирование",
INDEX(GRID!$B$17:$BI$27,MATCH(S$7,GRID!$A$17:$A$27,0),MATCH(1,($U$2=GRID!$B$1:$BI$1)*(КАЛЕНДАРЬ!$I31=GRID!$B$3:$BI$3), 0))*GRID!$B$67,
ROUNDUP(INDEX(GRID!$B$17:$BI$27,MATCH(S$7,GRID!$A$17:$A$27,0),MATCH(1,($U$2=GRID!$B$1:$BI$1)*(КАЛЕНДАРЬ!$I31=GRID!$B$3:$BI$3), 0))*GRID!$B$66*(1-GRID!$B$69),0))</f>
        <v>#N/A</v>
      </c>
      <c r="U17" s="47" cm="1">
        <f t="array" ref="U17">IF($I$2="Раннее бронирование",
INDEX(GRID!$B$4:$BI$14,MATCH(U$7,GRID!$A$4:$A$14,0),MATCH(1,($U$2=GRID!$B$1:$BI$1)*(КАЛЕНДАРЬ!$I31=GRID!$B$3:$BI$3), 0))*GRID!$B$67,
ROUNDUP(INDEX(GRID!$B$4:$BI$14,MATCH(U$7,GRID!$A$4:$A$14,0),MATCH(1,($U$2=GRID!$B$1:$BI$1)*(КАЛЕНДАРЬ!$I31=GRID!$B$3:$BI$3),0))*GRID!$B$66*(1-GRID!$B$69),0))</f>
        <v>39440</v>
      </c>
      <c r="V17" s="48" cm="1">
        <f t="array" ref="V17">IF($I$2="Раннее бронирование",
INDEX(GRID!$B$17:$BI$27,MATCH(U$7,GRID!$A$17:$A$27,0),MATCH(1,($U$2=GRID!$B$1:$BI$1)*(КАЛЕНДАРЬ!$I31=GRID!$B$3:$BI$3), 0))*GRID!$B$67,
ROUNDUP(INDEX(GRID!$B$17:$BI$27,MATCH(U$7,GRID!$A$17:$A$27,0),MATCH(1,($U$2=GRID!$B$1:$BI$1)*(КАЛЕНДАРЬ!$I31=GRID!$B$3:$BI$3), 0))*GRID!$B$66*(1-GRID!$B$69),0))</f>
        <v>41140</v>
      </c>
      <c r="W17" s="47" cm="1">
        <f t="array" ref="W17">IF($I$2="Раннее бронирование",
INDEX(GRID!$B$4:$BI$14,MATCH(W$7,GRID!$A$4:$A$14,0),MATCH(1,($U$2=GRID!$B$1:$BI$1)*(КАЛЕНДАРЬ!$I31=GRID!$B$3:$BI$3), 0))*GRID!$B$67,
ROUNDUP(INDEX(GRID!$B$4:$BI$14,MATCH(W$7,GRID!$A$4:$A$14,0),MATCH(1,($U$2=GRID!$B$1:$BI$1)*(КАЛЕНДАРЬ!$I31=GRID!$B$3:$BI$3),0))*GRID!$B$66*(1-GRID!$B$69),0))</f>
        <v>157760</v>
      </c>
      <c r="X17" s="48" cm="1">
        <f t="array" ref="X17">IF($I$2="Раннее бронирование",
INDEX(GRID!$B$17:$BI$27,MATCH(W$7,GRID!$A$17:$A$27,0),MATCH(1,($U$2=GRID!$B$1:$BI$1)*(КАЛЕНДАРЬ!$I31=GRID!$B$3:$BI$3), 0))*GRID!$B$67,
ROUNDUP(INDEX(GRID!$B$17:$BI$27,MATCH(W$7,GRID!$A$17:$A$27,0),MATCH(1,($U$2=GRID!$B$1:$BI$1)*(КАЛЕНДАРЬ!$I31=GRID!$B$3:$BI$3), 0))*GRID!$B$66*(1-GRID!$B$69),0))</f>
        <v>159460</v>
      </c>
    </row>
    <row r="18" spans="1:24" ht="12.75" hidden="1" customHeight="1" x14ac:dyDescent="0.2">
      <c r="A18" s="117" t="s">
        <v>42</v>
      </c>
      <c r="B18" s="117">
        <v>29</v>
      </c>
      <c r="C18" s="47" cm="1">
        <f t="array" ref="C18">IF($I$2="Раннее бронирование",
INDEX(GRID!$B$4:$BI$14,MATCH(C$7,GRID!$A$4:$A$14,0),MATCH(1,($U$2=GRID!$B$1:$BI$1)*(КАЛЕНДАРЬ!$I32=GRID!$B$3:$BI$3), 0))*GRID!$B$67,
ROUNDUP(INDEX(GRID!$B$4:$BI$14,MATCH(C$7,GRID!$A$4:$A$14,0),MATCH(1,($U$2=GRID!$B$1:$BI$1)*(КАЛЕНДАРЬ!$I32=GRID!$B$3:$BI$3),0))*GRID!$B$66*(1-GRID!$B$69),0))</f>
        <v>12920</v>
      </c>
      <c r="D18" s="48" cm="1">
        <f t="array" ref="D18">IF($I$2="Раннее бронирование",
INDEX(GRID!$B$17:$BI$27,MATCH(C$7,GRID!$A$17:$A$27,0),MATCH(1,($U$2=GRID!$B$1:$BI$1)*(КАЛЕНДАРЬ!$I32=GRID!$B$3:$BI$3), 0))*GRID!$B$67,
ROUNDUP(INDEX(GRID!$B$17:$BI$27,MATCH(C$7,GRID!$A$17:$A$27,0),MATCH(1,($U$2=GRID!$B$1:$BI$1)*(КАЛЕНДАРЬ!$I32=GRID!$B$3:$BI$3), 0))*GRID!$B$66*(1-GRID!$B$69),0))</f>
        <v>14620</v>
      </c>
      <c r="E18" s="47" cm="1">
        <f t="array" ref="E18">IF($I$2="Раннее бронирование",
INDEX(GRID!$B$4:$BI$14,MATCH(E$7,GRID!$A$4:$A$14,0),MATCH(1,($U$2=GRID!$B$1:$BI$1)*(КАЛЕНДАРЬ!$I32=GRID!$B$3:$BI$3), 0))*GRID!$B$67,
ROUNDUP(INDEX(GRID!$B$4:$BI$14,MATCH(E$7,GRID!$A$4:$A$14,0),MATCH(1,($U$2=GRID!$B$1:$BI$1)*(КАЛЕНДАРЬ!$I32=GRID!$B$3:$BI$3),0))*GRID!$B$66*(1-GRID!$B$69),0))</f>
        <v>14212</v>
      </c>
      <c r="F18" s="48" cm="1">
        <f t="array" ref="F18">IF($I$2="Раннее бронирование",
INDEX(GRID!$B$17:$BI$27,MATCH(E$7,GRID!$A$17:$A$27,0),MATCH(1,($U$2=GRID!$B$1:$BI$1)*(КАЛЕНДАРЬ!$I32=GRID!$B$3:$BI$3), 0))*GRID!$B$67,
ROUNDUP(INDEX(GRID!$B$17:$BI$27,MATCH(E$7,GRID!$A$17:$A$27,0),MATCH(1,($U$2=GRID!$B$1:$BI$1)*(КАЛЕНДАРЬ!$I32=GRID!$B$3:$BI$3), 0))*GRID!$B$66*(1-GRID!$B$69),0))</f>
        <v>15912</v>
      </c>
      <c r="G18" s="47" t="e" cm="1">
        <f t="array" ref="G18">IF($I$2="Раннее бронирование",
INDEX(GRID!$B$4:$BI$14,MATCH(G$7,GRID!$A$4:$A$14,0),MATCH(1,($U$2=GRID!$B$1:$BI$1)*(КАЛЕНДАРЬ!$I32=GRID!$B$3:$BI$3), 0))*GRID!$B$67,
ROUNDUP(INDEX(GRID!$B$4:$BI$14,MATCH(G$7,GRID!$A$4:$A$14,0),MATCH(1,($U$2=GRID!$B$1:$BI$1)*(КАЛЕНДАРЬ!$I32=GRID!$B$3:$BI$3),0))*GRID!$B$66*(1-GRID!$B$69),0))</f>
        <v>#N/A</v>
      </c>
      <c r="H18" s="48" t="e" cm="1">
        <f t="array" ref="H18">IF($I$2="Раннее бронирование",
INDEX(GRID!$B$17:$BI$27,MATCH(G$7,GRID!$A$17:$A$27,0),MATCH(1,($U$2=GRID!$B$1:$BI$1)*(КАЛЕНДАРЬ!$I32=GRID!$B$3:$BI$3), 0))*GRID!$B$67,
ROUNDUP(INDEX(GRID!$B$17:$BI$27,MATCH(G$7,GRID!$A$17:$A$27,0),MATCH(1,($U$2=GRID!$B$1:$BI$1)*(КАЛЕНДАРЬ!$I32=GRID!$B$3:$BI$3), 0))*GRID!$B$66*(1-GRID!$B$69),0))</f>
        <v>#N/A</v>
      </c>
      <c r="I18" s="47" t="e" cm="1">
        <f t="array" ref="I18">IF($I$2="Раннее бронирование",
INDEX(GRID!$B$4:$BI$14,MATCH(I$7,GRID!$A$4:$A$14,0),MATCH(1,($U$2=GRID!$B$1:$BI$1)*(КАЛЕНДАРЬ!$I32=GRID!$B$3:$BI$3), 0))*GRID!$B$67,
ROUNDUP(INDEX(GRID!$B$4:$BI$14,MATCH(I$7,GRID!$A$4:$A$14,0),MATCH(1,($U$2=GRID!$B$1:$BI$1)*(КАЛЕНДАРЬ!$I32=GRID!$B$3:$BI$3),0))*GRID!$B$66*(1-GRID!$B$69),0))</f>
        <v>#N/A</v>
      </c>
      <c r="J18" s="48" t="e" cm="1">
        <f t="array" ref="J18">IF($I$2="Раннее бронирование",
INDEX(GRID!$B$17:$BI$27,MATCH(I$7,GRID!$A$17:$A$27,0),MATCH(1,($U$2=GRID!$B$1:$BI$1)*(КАЛЕНДАРЬ!$I32=GRID!$B$3:$BI$3), 0))*GRID!$B$67,
ROUNDUP(INDEX(GRID!$B$17:$BI$27,MATCH(I$7,GRID!$A$17:$A$27,0),MATCH(1,($U$2=GRID!$B$1:$BI$1)*(КАЛЕНДАРЬ!$I32=GRID!$B$3:$BI$3), 0))*GRID!$B$66*(1-GRID!$B$69),0))</f>
        <v>#N/A</v>
      </c>
      <c r="K18" s="47" cm="1">
        <f t="array" ref="K18">IF($I$2="Раннее бронирование",
INDEX(GRID!$B$4:$BI$14,MATCH(K$7,GRID!$A$4:$A$14,0),MATCH(1,($U$2=GRID!$B$1:$BI$1)*(КАЛЕНДАРЬ!$I32=GRID!$B$3:$BI$3), 0))*GRID!$B$67,
ROUNDUP(INDEX(GRID!$B$4:$BI$14,MATCH(K$7,GRID!$A$4:$A$14,0),MATCH(1,($U$2=GRID!$B$1:$BI$1)*(КАЛЕНДАРЬ!$I32=GRID!$B$3:$BI$3),0))*GRID!$B$66*(1-GRID!$B$69),0))</f>
        <v>18768</v>
      </c>
      <c r="L18" s="48" cm="1">
        <f t="array" ref="L18">IF($I$2="Раннее бронирование",
INDEX(GRID!$B$17:$BI$27,MATCH(K$7,GRID!$A$17:$A$27,0),MATCH(1,($U$2=GRID!$B$1:$BI$1)*(КАЛЕНДАРЬ!$I32=GRID!$B$3:$BI$3), 0))*GRID!$B$67,
ROUNDUP(INDEX(GRID!$B$17:$BI$27,MATCH(K$7,GRID!$A$17:$A$27,0),MATCH(1,($U$2=GRID!$B$1:$BI$1)*(КАЛЕНДАРЬ!$I32=GRID!$B$3:$BI$3), 0))*GRID!$B$66*(1-GRID!$B$69),0))</f>
        <v>20468</v>
      </c>
      <c r="M18" s="47" cm="1">
        <f t="array" ref="M18">IF($I$2="Раннее бронирование",
INDEX(GRID!$B$4:$BI$14,MATCH(M$7,GRID!$A$4:$A$14,0),MATCH(1,($U$2=GRID!$B$1:$BI$1)*(КАЛЕНДАРЬ!$I32=GRID!$B$3:$BI$3), 0))*GRID!$B$67,
ROUNDUP(INDEX(GRID!$B$4:$BI$14,MATCH(M$7,GRID!$A$4:$A$14,0),MATCH(1,($U$2=GRID!$B$1:$BI$1)*(КАЛЕНДАРЬ!$I32=GRID!$B$3:$BI$3),0))*GRID!$B$66*(1-GRID!$B$69),0))</f>
        <v>20604</v>
      </c>
      <c r="N18" s="48" cm="1">
        <f t="array" ref="N18">IF($I$2="Раннее бронирование",
INDEX(GRID!$B$17:$BI$27,MATCH(M$7,GRID!$A$17:$A$27,0),MATCH(1,($U$2=GRID!$B$1:$BI$1)*(КАЛЕНДАРЬ!$I32=GRID!$B$3:$BI$3), 0))*GRID!$B$67,
ROUNDUP(INDEX(GRID!$B$17:$BI$27,MATCH(M$7,GRID!$A$17:$A$27,0),MATCH(1,($U$2=GRID!$B$1:$BI$1)*(КАЛЕНДАРЬ!$I32=GRID!$B$3:$BI$3), 0))*GRID!$B$66*(1-GRID!$B$69),0))</f>
        <v>22304</v>
      </c>
      <c r="O18" s="47" cm="1">
        <f t="array" ref="O18">IF($I$2="Раннее бронирование",
INDEX(GRID!$B$4:$BI$14,MATCH(O$7,GRID!$A$4:$A$14,0),MATCH(1,($U$2=GRID!$B$1:$BI$1)*(КАЛЕНДАРЬ!$I32=GRID!$B$3:$BI$3), 0))*GRID!$B$67,
ROUNDUP(INDEX(GRID!$B$4:$BI$14,MATCH(O$7,GRID!$A$4:$A$14,0),MATCH(1,($U$2=GRID!$B$1:$BI$1)*(КАЛЕНДАРЬ!$I32=GRID!$B$3:$BI$3),0))*GRID!$B$66*(1-GRID!$B$69),0))</f>
        <v>25364</v>
      </c>
      <c r="P18" s="48" cm="1">
        <f t="array" ref="P18">IF($I$2="Раннее бронирование",
INDEX(GRID!$B$17:$BI$27,MATCH(O$7,GRID!$A$17:$A$27,0),MATCH(1,($U$2=GRID!$B$1:$BI$1)*(КАЛЕНДАРЬ!$I32=GRID!$B$3:$BI$3), 0))*GRID!$B$67,
ROUNDUP(INDEX(GRID!$B$17:$BI$27,MATCH(O$7,GRID!$A$17:$A$27,0),MATCH(1,($U$2=GRID!$B$1:$BI$1)*(КАЛЕНДАРЬ!$I32=GRID!$B$3:$BI$3), 0))*GRID!$B$66*(1-GRID!$B$69),0))</f>
        <v>27064</v>
      </c>
      <c r="Q18" s="47" t="e" cm="1">
        <f t="array" ref="Q18">IF($I$2="Раннее бронирование",
INDEX(GRID!$B$4:$BI$14,MATCH(Q$7,GRID!$A$4:$A$14,0),MATCH(1,($U$2=GRID!$B$1:$BI$1)*(КАЛЕНДАРЬ!$I32=GRID!$B$3:$BI$3), 0))*GRID!$B$67,
ROUNDUP(INDEX(GRID!$B$4:$BI$14,MATCH(Q$7,GRID!$A$4:$A$14,0),MATCH(1,($U$2=GRID!$B$1:$BI$1)*(КАЛЕНДАРЬ!$I32=GRID!$B$3:$BI$3),0))*GRID!$B$66*(1-GRID!$B$69),0))</f>
        <v>#N/A</v>
      </c>
      <c r="R18" s="48" t="e" cm="1">
        <f t="array" ref="R18">IF($I$2="Раннее бронирование",
INDEX(GRID!$B$17:$BI$27,MATCH(Q$7,GRID!$A$17:$A$27,0),MATCH(1,($U$2=GRID!$B$1:$BI$1)*(КАЛЕНДАРЬ!$I32=GRID!$B$3:$BI$3), 0))*GRID!$B$67,
ROUNDUP(INDEX(GRID!$B$17:$BI$27,MATCH(Q$7,GRID!$A$17:$A$27,0),MATCH(1,($U$2=GRID!$B$1:$BI$1)*(КАЛЕНДАРЬ!$I32=GRID!$B$3:$BI$3), 0))*GRID!$B$66*(1-GRID!$B$69),0))</f>
        <v>#N/A</v>
      </c>
      <c r="S18" s="47" t="e" cm="1">
        <f t="array" ref="S18">IF($I$2="Раннее бронирование",
INDEX(GRID!$B$4:$BI$14,MATCH(S$7,GRID!$A$4:$A$14,0),MATCH(1,($U$2=GRID!$B$1:$BI$1)*(КАЛЕНДАРЬ!$I32=GRID!$B$3:$BI$3), 0))*GRID!$B$67,
ROUNDUP(INDEX(GRID!$B$4:$BI$14,MATCH(S$7,GRID!$A$4:$A$14,0),MATCH(1,($U$2=GRID!$B$1:$BI$1)*(КАЛЕНДАРЬ!$I32=GRID!$B$3:$BI$3),0))*GRID!$B$66*(1-GRID!$B$69),0))</f>
        <v>#N/A</v>
      </c>
      <c r="T18" s="48" t="e" cm="1">
        <f t="array" ref="T18">IF($I$2="Раннее бронирование",
INDEX(GRID!$B$17:$BI$27,MATCH(S$7,GRID!$A$17:$A$27,0),MATCH(1,($U$2=GRID!$B$1:$BI$1)*(КАЛЕНДАРЬ!$I32=GRID!$B$3:$BI$3), 0))*GRID!$B$67,
ROUNDUP(INDEX(GRID!$B$17:$BI$27,MATCH(S$7,GRID!$A$17:$A$27,0),MATCH(1,($U$2=GRID!$B$1:$BI$1)*(КАЛЕНДАРЬ!$I32=GRID!$B$3:$BI$3), 0))*GRID!$B$66*(1-GRID!$B$69),0))</f>
        <v>#N/A</v>
      </c>
      <c r="U18" s="47" cm="1">
        <f t="array" ref="U18">IF($I$2="Раннее бронирование",
INDEX(GRID!$B$4:$BI$14,MATCH(U$7,GRID!$A$4:$A$14,0),MATCH(1,($U$2=GRID!$B$1:$BI$1)*(КАЛЕНДАРЬ!$I32=GRID!$B$3:$BI$3), 0))*GRID!$B$67,
ROUNDUP(INDEX(GRID!$B$4:$BI$14,MATCH(U$7,GRID!$A$4:$A$14,0),MATCH(1,($U$2=GRID!$B$1:$BI$1)*(КАЛЕНДАРЬ!$I32=GRID!$B$3:$BI$3),0))*GRID!$B$66*(1-GRID!$B$69),0))</f>
        <v>39440</v>
      </c>
      <c r="V18" s="48" cm="1">
        <f t="array" ref="V18">IF($I$2="Раннее бронирование",
INDEX(GRID!$B$17:$BI$27,MATCH(U$7,GRID!$A$17:$A$27,0),MATCH(1,($U$2=GRID!$B$1:$BI$1)*(КАЛЕНДАРЬ!$I32=GRID!$B$3:$BI$3), 0))*GRID!$B$67,
ROUNDUP(INDEX(GRID!$B$17:$BI$27,MATCH(U$7,GRID!$A$17:$A$27,0),MATCH(1,($U$2=GRID!$B$1:$BI$1)*(КАЛЕНДАРЬ!$I32=GRID!$B$3:$BI$3), 0))*GRID!$B$66*(1-GRID!$B$69),0))</f>
        <v>41140</v>
      </c>
      <c r="W18" s="47" cm="1">
        <f t="array" ref="W18">IF($I$2="Раннее бронирование",
INDEX(GRID!$B$4:$BI$14,MATCH(W$7,GRID!$A$4:$A$14,0),MATCH(1,($U$2=GRID!$B$1:$BI$1)*(КАЛЕНДАРЬ!$I32=GRID!$B$3:$BI$3), 0))*GRID!$B$67,
ROUNDUP(INDEX(GRID!$B$4:$BI$14,MATCH(W$7,GRID!$A$4:$A$14,0),MATCH(1,($U$2=GRID!$B$1:$BI$1)*(КАЛЕНДАРЬ!$I32=GRID!$B$3:$BI$3),0))*GRID!$B$66*(1-GRID!$B$69),0))</f>
        <v>157760</v>
      </c>
      <c r="X18" s="48" cm="1">
        <f t="array" ref="X18">IF($I$2="Раннее бронирование",
INDEX(GRID!$B$17:$BI$27,MATCH(W$7,GRID!$A$17:$A$27,0),MATCH(1,($U$2=GRID!$B$1:$BI$1)*(КАЛЕНДАРЬ!$I32=GRID!$B$3:$BI$3), 0))*GRID!$B$67,
ROUNDUP(INDEX(GRID!$B$17:$BI$27,MATCH(W$7,GRID!$A$17:$A$27,0),MATCH(1,($U$2=GRID!$B$1:$BI$1)*(КАЛЕНДАРЬ!$I32=GRID!$B$3:$BI$3), 0))*GRID!$B$66*(1-GRID!$B$69),0))</f>
        <v>159460</v>
      </c>
    </row>
    <row r="19" spans="1:24" ht="12.75" hidden="1" customHeight="1" x14ac:dyDescent="0.2">
      <c r="A19" s="117" t="s">
        <v>43</v>
      </c>
      <c r="B19" s="117">
        <v>30</v>
      </c>
      <c r="C19" s="47" cm="1">
        <f t="array" ref="C19">IF($I$2="Раннее бронирование",
INDEX(GRID!$B$4:$BI$14,MATCH(C$7,GRID!$A$4:$A$14,0),MATCH(1,($U$2=GRID!$B$1:$BI$1)*(КАЛЕНДАРЬ!$I33=GRID!$B$3:$BI$3), 0))*GRID!$B$67,
ROUNDUP(INDEX(GRID!$B$4:$BI$14,MATCH(C$7,GRID!$A$4:$A$14,0),MATCH(1,($U$2=GRID!$B$1:$BI$1)*(КАЛЕНДАРЬ!$I33=GRID!$B$3:$BI$3),0))*GRID!$B$66*(1-GRID!$B$69),0))</f>
        <v>10880</v>
      </c>
      <c r="D19" s="48" cm="1">
        <f t="array" ref="D19">IF($I$2="Раннее бронирование",
INDEX(GRID!$B$17:$BI$27,MATCH(C$7,GRID!$A$17:$A$27,0),MATCH(1,($U$2=GRID!$B$1:$BI$1)*(КАЛЕНДАРЬ!$I33=GRID!$B$3:$BI$3), 0))*GRID!$B$67,
ROUNDUP(INDEX(GRID!$B$17:$BI$27,MATCH(C$7,GRID!$A$17:$A$27,0),MATCH(1,($U$2=GRID!$B$1:$BI$1)*(КАЛЕНДАРЬ!$I33=GRID!$B$3:$BI$3), 0))*GRID!$B$66*(1-GRID!$B$69),0))</f>
        <v>12580</v>
      </c>
      <c r="E19" s="47" cm="1">
        <f t="array" ref="E19">IF($I$2="Раннее бронирование",
INDEX(GRID!$B$4:$BI$14,MATCH(E$7,GRID!$A$4:$A$14,0),MATCH(1,($U$2=GRID!$B$1:$BI$1)*(КАЛЕНДАРЬ!$I33=GRID!$B$3:$BI$3), 0))*GRID!$B$67,
ROUNDUP(INDEX(GRID!$B$4:$BI$14,MATCH(E$7,GRID!$A$4:$A$14,0),MATCH(1,($U$2=GRID!$B$1:$BI$1)*(КАЛЕНДАРЬ!$I33=GRID!$B$3:$BI$3),0))*GRID!$B$66*(1-GRID!$B$69),0))</f>
        <v>11832</v>
      </c>
      <c r="F19" s="48" cm="1">
        <f t="array" ref="F19">IF($I$2="Раннее бронирование",
INDEX(GRID!$B$17:$BI$27,MATCH(E$7,GRID!$A$17:$A$27,0),MATCH(1,($U$2=GRID!$B$1:$BI$1)*(КАЛЕНДАРЬ!$I33=GRID!$B$3:$BI$3), 0))*GRID!$B$67,
ROUNDUP(INDEX(GRID!$B$17:$BI$27,MATCH(E$7,GRID!$A$17:$A$27,0),MATCH(1,($U$2=GRID!$B$1:$BI$1)*(КАЛЕНДАРЬ!$I33=GRID!$B$3:$BI$3), 0))*GRID!$B$66*(1-GRID!$B$69),0))</f>
        <v>13532</v>
      </c>
      <c r="G19" s="47" t="e" cm="1">
        <f t="array" ref="G19">IF($I$2="Раннее бронирование",
INDEX(GRID!$B$4:$BI$14,MATCH(G$7,GRID!$A$4:$A$14,0),MATCH(1,($U$2=GRID!$B$1:$BI$1)*(КАЛЕНДАРЬ!$I33=GRID!$B$3:$BI$3), 0))*GRID!$B$67,
ROUNDUP(INDEX(GRID!$B$4:$BI$14,MATCH(G$7,GRID!$A$4:$A$14,0),MATCH(1,($U$2=GRID!$B$1:$BI$1)*(КАЛЕНДАРЬ!$I33=GRID!$B$3:$BI$3),0))*GRID!$B$66*(1-GRID!$B$69),0))</f>
        <v>#N/A</v>
      </c>
      <c r="H19" s="48" t="e" cm="1">
        <f t="array" ref="H19">IF($I$2="Раннее бронирование",
INDEX(GRID!$B$17:$BI$27,MATCH(G$7,GRID!$A$17:$A$27,0),MATCH(1,($U$2=GRID!$B$1:$BI$1)*(КАЛЕНДАРЬ!$I33=GRID!$B$3:$BI$3), 0))*GRID!$B$67,
ROUNDUP(INDEX(GRID!$B$17:$BI$27,MATCH(G$7,GRID!$A$17:$A$27,0),MATCH(1,($U$2=GRID!$B$1:$BI$1)*(КАЛЕНДАРЬ!$I33=GRID!$B$3:$BI$3), 0))*GRID!$B$66*(1-GRID!$B$69),0))</f>
        <v>#N/A</v>
      </c>
      <c r="I19" s="47" t="e" cm="1">
        <f t="array" ref="I19">IF($I$2="Раннее бронирование",
INDEX(GRID!$B$4:$BI$14,MATCH(I$7,GRID!$A$4:$A$14,0),MATCH(1,($U$2=GRID!$B$1:$BI$1)*(КАЛЕНДАРЬ!$I33=GRID!$B$3:$BI$3), 0))*GRID!$B$67,
ROUNDUP(INDEX(GRID!$B$4:$BI$14,MATCH(I$7,GRID!$A$4:$A$14,0),MATCH(1,($U$2=GRID!$B$1:$BI$1)*(КАЛЕНДАРЬ!$I33=GRID!$B$3:$BI$3),0))*GRID!$B$66*(1-GRID!$B$69),0))</f>
        <v>#N/A</v>
      </c>
      <c r="J19" s="48" t="e" cm="1">
        <f t="array" ref="J19">IF($I$2="Раннее бронирование",
INDEX(GRID!$B$17:$BI$27,MATCH(I$7,GRID!$A$17:$A$27,0),MATCH(1,($U$2=GRID!$B$1:$BI$1)*(КАЛЕНДАРЬ!$I33=GRID!$B$3:$BI$3), 0))*GRID!$B$67,
ROUNDUP(INDEX(GRID!$B$17:$BI$27,MATCH(I$7,GRID!$A$17:$A$27,0),MATCH(1,($U$2=GRID!$B$1:$BI$1)*(КАЛЕНДАРЬ!$I33=GRID!$B$3:$BI$3), 0))*GRID!$B$66*(1-GRID!$B$69),0))</f>
        <v>#N/A</v>
      </c>
      <c r="K19" s="47" cm="1">
        <f t="array" ref="K19">IF($I$2="Раннее бронирование",
INDEX(GRID!$B$4:$BI$14,MATCH(K$7,GRID!$A$4:$A$14,0),MATCH(1,($U$2=GRID!$B$1:$BI$1)*(КАЛЕНДАРЬ!$I33=GRID!$B$3:$BI$3), 0))*GRID!$B$67,
ROUNDUP(INDEX(GRID!$B$4:$BI$14,MATCH(K$7,GRID!$A$4:$A$14,0),MATCH(1,($U$2=GRID!$B$1:$BI$1)*(КАЛЕНДАРЬ!$I33=GRID!$B$3:$BI$3),0))*GRID!$B$66*(1-GRID!$B$69),0))</f>
        <v>15232</v>
      </c>
      <c r="L19" s="48" cm="1">
        <f t="array" ref="L19">IF($I$2="Раннее бронирование",
INDEX(GRID!$B$17:$BI$27,MATCH(K$7,GRID!$A$17:$A$27,0),MATCH(1,($U$2=GRID!$B$1:$BI$1)*(КАЛЕНДАРЬ!$I33=GRID!$B$3:$BI$3), 0))*GRID!$B$67,
ROUNDUP(INDEX(GRID!$B$17:$BI$27,MATCH(K$7,GRID!$A$17:$A$27,0),MATCH(1,($U$2=GRID!$B$1:$BI$1)*(КАЛЕНДАРЬ!$I33=GRID!$B$3:$BI$3), 0))*GRID!$B$66*(1-GRID!$B$69),0))</f>
        <v>16932</v>
      </c>
      <c r="M19" s="47" cm="1">
        <f t="array" ref="M19">IF($I$2="Раннее бронирование",
INDEX(GRID!$B$4:$BI$14,MATCH(M$7,GRID!$A$4:$A$14,0),MATCH(1,($U$2=GRID!$B$1:$BI$1)*(КАЛЕНДАРЬ!$I33=GRID!$B$3:$BI$3), 0))*GRID!$B$67,
ROUNDUP(INDEX(GRID!$B$4:$BI$14,MATCH(M$7,GRID!$A$4:$A$14,0),MATCH(1,($U$2=GRID!$B$1:$BI$1)*(КАЛЕНДАРЬ!$I33=GRID!$B$3:$BI$3),0))*GRID!$B$66*(1-GRID!$B$69),0))</f>
        <v>16592</v>
      </c>
      <c r="N19" s="48" cm="1">
        <f t="array" ref="N19">IF($I$2="Раннее бронирование",
INDEX(GRID!$B$17:$BI$27,MATCH(M$7,GRID!$A$17:$A$27,0),MATCH(1,($U$2=GRID!$B$1:$BI$1)*(КАЛЕНДАРЬ!$I33=GRID!$B$3:$BI$3), 0))*GRID!$B$67,
ROUNDUP(INDEX(GRID!$B$17:$BI$27,MATCH(M$7,GRID!$A$17:$A$27,0),MATCH(1,($U$2=GRID!$B$1:$BI$1)*(КАЛЕНДАРЬ!$I33=GRID!$B$3:$BI$3), 0))*GRID!$B$66*(1-GRID!$B$69),0))</f>
        <v>18292</v>
      </c>
      <c r="O19" s="47" cm="1">
        <f t="array" ref="O19">IF($I$2="Раннее бронирование",
INDEX(GRID!$B$4:$BI$14,MATCH(O$7,GRID!$A$4:$A$14,0),MATCH(1,($U$2=GRID!$B$1:$BI$1)*(КАЛЕНДАРЬ!$I33=GRID!$B$3:$BI$3), 0))*GRID!$B$67,
ROUNDUP(INDEX(GRID!$B$4:$BI$14,MATCH(O$7,GRID!$A$4:$A$14,0),MATCH(1,($U$2=GRID!$B$1:$BI$1)*(КАЛЕНДАРЬ!$I33=GRID!$B$3:$BI$3),0))*GRID!$B$66*(1-GRID!$B$69),0))</f>
        <v>21420</v>
      </c>
      <c r="P19" s="48" cm="1">
        <f t="array" ref="P19">IF($I$2="Раннее бронирование",
INDEX(GRID!$B$17:$BI$27,MATCH(O$7,GRID!$A$17:$A$27,0),MATCH(1,($U$2=GRID!$B$1:$BI$1)*(КАЛЕНДАРЬ!$I33=GRID!$B$3:$BI$3), 0))*GRID!$B$67,
ROUNDUP(INDEX(GRID!$B$17:$BI$27,MATCH(O$7,GRID!$A$17:$A$27,0),MATCH(1,($U$2=GRID!$B$1:$BI$1)*(КАЛЕНДАРЬ!$I33=GRID!$B$3:$BI$3), 0))*GRID!$B$66*(1-GRID!$B$69),0))</f>
        <v>23120</v>
      </c>
      <c r="Q19" s="47" t="e" cm="1">
        <f t="array" ref="Q19">IF($I$2="Раннее бронирование",
INDEX(GRID!$B$4:$BI$14,MATCH(Q$7,GRID!$A$4:$A$14,0),MATCH(1,($U$2=GRID!$B$1:$BI$1)*(КАЛЕНДАРЬ!$I33=GRID!$B$3:$BI$3), 0))*GRID!$B$67,
ROUNDUP(INDEX(GRID!$B$4:$BI$14,MATCH(Q$7,GRID!$A$4:$A$14,0),MATCH(1,($U$2=GRID!$B$1:$BI$1)*(КАЛЕНДАРЬ!$I33=GRID!$B$3:$BI$3),0))*GRID!$B$66*(1-GRID!$B$69),0))</f>
        <v>#N/A</v>
      </c>
      <c r="R19" s="48" t="e" cm="1">
        <f t="array" ref="R19">IF($I$2="Раннее бронирование",
INDEX(GRID!$B$17:$BI$27,MATCH(Q$7,GRID!$A$17:$A$27,0),MATCH(1,($U$2=GRID!$B$1:$BI$1)*(КАЛЕНДАРЬ!$I33=GRID!$B$3:$BI$3), 0))*GRID!$B$67,
ROUNDUP(INDEX(GRID!$B$17:$BI$27,MATCH(Q$7,GRID!$A$17:$A$27,0),MATCH(1,($U$2=GRID!$B$1:$BI$1)*(КАЛЕНДАРЬ!$I33=GRID!$B$3:$BI$3), 0))*GRID!$B$66*(1-GRID!$B$69),0))</f>
        <v>#N/A</v>
      </c>
      <c r="S19" s="47" t="e" cm="1">
        <f t="array" ref="S19">IF($I$2="Раннее бронирование",
INDEX(GRID!$B$4:$BI$14,MATCH(S$7,GRID!$A$4:$A$14,0),MATCH(1,($U$2=GRID!$B$1:$BI$1)*(КАЛЕНДАРЬ!$I33=GRID!$B$3:$BI$3), 0))*GRID!$B$67,
ROUNDUP(INDEX(GRID!$B$4:$BI$14,MATCH(S$7,GRID!$A$4:$A$14,0),MATCH(1,($U$2=GRID!$B$1:$BI$1)*(КАЛЕНДАРЬ!$I33=GRID!$B$3:$BI$3),0))*GRID!$B$66*(1-GRID!$B$69),0))</f>
        <v>#N/A</v>
      </c>
      <c r="T19" s="48" t="e" cm="1">
        <f t="array" ref="T19">IF($I$2="Раннее бронирование",
INDEX(GRID!$B$17:$BI$27,MATCH(S$7,GRID!$A$17:$A$27,0),MATCH(1,($U$2=GRID!$B$1:$BI$1)*(КАЛЕНДАРЬ!$I33=GRID!$B$3:$BI$3), 0))*GRID!$B$67,
ROUNDUP(INDEX(GRID!$B$17:$BI$27,MATCH(S$7,GRID!$A$17:$A$27,0),MATCH(1,($U$2=GRID!$B$1:$BI$1)*(КАЛЕНДАРЬ!$I33=GRID!$B$3:$BI$3), 0))*GRID!$B$66*(1-GRID!$B$69),0))</f>
        <v>#N/A</v>
      </c>
      <c r="U19" s="47" cm="1">
        <f t="array" ref="U19">IF($I$2="Раннее бронирование",
INDEX(GRID!$B$4:$BI$14,MATCH(U$7,GRID!$A$4:$A$14,0),MATCH(1,($U$2=GRID!$B$1:$BI$1)*(КАЛЕНДАРЬ!$I33=GRID!$B$3:$BI$3), 0))*GRID!$B$67,
ROUNDUP(INDEX(GRID!$B$4:$BI$14,MATCH(U$7,GRID!$A$4:$A$14,0),MATCH(1,($U$2=GRID!$B$1:$BI$1)*(КАЛЕНДАРЬ!$I33=GRID!$B$3:$BI$3),0))*GRID!$B$66*(1-GRID!$B$69),0))</f>
        <v>32640</v>
      </c>
      <c r="V19" s="48" cm="1">
        <f t="array" ref="V19">IF($I$2="Раннее бронирование",
INDEX(GRID!$B$17:$BI$27,MATCH(U$7,GRID!$A$17:$A$27,0),MATCH(1,($U$2=GRID!$B$1:$BI$1)*(КАЛЕНДАРЬ!$I33=GRID!$B$3:$BI$3), 0))*GRID!$B$67,
ROUNDUP(INDEX(GRID!$B$17:$BI$27,MATCH(U$7,GRID!$A$17:$A$27,0),MATCH(1,($U$2=GRID!$B$1:$BI$1)*(КАЛЕНДАРЬ!$I33=GRID!$B$3:$BI$3), 0))*GRID!$B$66*(1-GRID!$B$69),0))</f>
        <v>34340</v>
      </c>
      <c r="W19" s="47" cm="1">
        <f t="array" ref="W19">IF($I$2="Раннее бронирование",
INDEX(GRID!$B$4:$BI$14,MATCH(W$7,GRID!$A$4:$A$14,0),MATCH(1,($U$2=GRID!$B$1:$BI$1)*(КАЛЕНДАРЬ!$I33=GRID!$B$3:$BI$3), 0))*GRID!$B$67,
ROUNDUP(INDEX(GRID!$B$4:$BI$14,MATCH(W$7,GRID!$A$4:$A$14,0),MATCH(1,($U$2=GRID!$B$1:$BI$1)*(КАЛЕНДАРЬ!$I33=GRID!$B$3:$BI$3),0))*GRID!$B$66*(1-GRID!$B$69),0))</f>
        <v>136000</v>
      </c>
      <c r="X19" s="48" cm="1">
        <f t="array" ref="X19">IF($I$2="Раннее бронирование",
INDEX(GRID!$B$17:$BI$27,MATCH(W$7,GRID!$A$17:$A$27,0),MATCH(1,($U$2=GRID!$B$1:$BI$1)*(КАЛЕНДАРЬ!$I33=GRID!$B$3:$BI$3), 0))*GRID!$B$67,
ROUNDUP(INDEX(GRID!$B$17:$BI$27,MATCH(W$7,GRID!$A$17:$A$27,0),MATCH(1,($U$2=GRID!$B$1:$BI$1)*(КАЛЕНДАРЬ!$I33=GRID!$B$3:$BI$3), 0))*GRID!$B$66*(1-GRID!$B$69),0))</f>
        <v>137700</v>
      </c>
    </row>
    <row r="20" spans="1:24" ht="12.75" hidden="1" customHeight="1" x14ac:dyDescent="0.2">
      <c r="A20" s="117" t="s">
        <v>44</v>
      </c>
      <c r="B20" s="117">
        <v>31</v>
      </c>
      <c r="C20" s="47" cm="1">
        <f t="array" ref="C20">IF($I$2="Раннее бронирование",
INDEX(GRID!$B$4:$BI$14,MATCH(C$7,GRID!$A$4:$A$14,0),MATCH(1,($U$2=GRID!$B$1:$BI$1)*(КАЛЕНДАРЬ!$I34=GRID!$B$3:$BI$3), 0))*GRID!$B$67,
ROUNDUP(INDEX(GRID!$B$4:$BI$14,MATCH(C$7,GRID!$A$4:$A$14,0),MATCH(1,($U$2=GRID!$B$1:$BI$1)*(КАЛЕНДАРЬ!$I34=GRID!$B$3:$BI$3),0))*GRID!$B$66*(1-GRID!$B$69),0))</f>
        <v>10880</v>
      </c>
      <c r="D20" s="48" cm="1">
        <f t="array" ref="D20">IF($I$2="Раннее бронирование",
INDEX(GRID!$B$17:$BI$27,MATCH(C$7,GRID!$A$17:$A$27,0),MATCH(1,($U$2=GRID!$B$1:$BI$1)*(КАЛЕНДАРЬ!$I34=GRID!$B$3:$BI$3), 0))*GRID!$B$67,
ROUNDUP(INDEX(GRID!$B$17:$BI$27,MATCH(C$7,GRID!$A$17:$A$27,0),MATCH(1,($U$2=GRID!$B$1:$BI$1)*(КАЛЕНДАРЬ!$I34=GRID!$B$3:$BI$3), 0))*GRID!$B$66*(1-GRID!$B$69),0))</f>
        <v>12580</v>
      </c>
      <c r="E20" s="47" cm="1">
        <f t="array" ref="E20">IF($I$2="Раннее бронирование",
INDEX(GRID!$B$4:$BI$14,MATCH(E$7,GRID!$A$4:$A$14,0),MATCH(1,($U$2=GRID!$B$1:$BI$1)*(КАЛЕНДАРЬ!$I34=GRID!$B$3:$BI$3), 0))*GRID!$B$67,
ROUNDUP(INDEX(GRID!$B$4:$BI$14,MATCH(E$7,GRID!$A$4:$A$14,0),MATCH(1,($U$2=GRID!$B$1:$BI$1)*(КАЛЕНДАРЬ!$I34=GRID!$B$3:$BI$3),0))*GRID!$B$66*(1-GRID!$B$69),0))</f>
        <v>11832</v>
      </c>
      <c r="F20" s="48" cm="1">
        <f t="array" ref="F20">IF($I$2="Раннее бронирование",
INDEX(GRID!$B$17:$BI$27,MATCH(E$7,GRID!$A$17:$A$27,0),MATCH(1,($U$2=GRID!$B$1:$BI$1)*(КАЛЕНДАРЬ!$I34=GRID!$B$3:$BI$3), 0))*GRID!$B$67,
ROUNDUP(INDEX(GRID!$B$17:$BI$27,MATCH(E$7,GRID!$A$17:$A$27,0),MATCH(1,($U$2=GRID!$B$1:$BI$1)*(КАЛЕНДАРЬ!$I34=GRID!$B$3:$BI$3), 0))*GRID!$B$66*(1-GRID!$B$69),0))</f>
        <v>13532</v>
      </c>
      <c r="G20" s="47" t="e" cm="1">
        <f t="array" ref="G20">IF($I$2="Раннее бронирование",
INDEX(GRID!$B$4:$BI$14,MATCH(G$7,GRID!$A$4:$A$14,0),MATCH(1,($U$2=GRID!$B$1:$BI$1)*(КАЛЕНДАРЬ!$I34=GRID!$B$3:$BI$3), 0))*GRID!$B$67,
ROUNDUP(INDEX(GRID!$B$4:$BI$14,MATCH(G$7,GRID!$A$4:$A$14,0),MATCH(1,($U$2=GRID!$B$1:$BI$1)*(КАЛЕНДАРЬ!$I34=GRID!$B$3:$BI$3),0))*GRID!$B$66*(1-GRID!$B$69),0))</f>
        <v>#N/A</v>
      </c>
      <c r="H20" s="48" t="e" cm="1">
        <f t="array" ref="H20">IF($I$2="Раннее бронирование",
INDEX(GRID!$B$17:$BI$27,MATCH(G$7,GRID!$A$17:$A$27,0),MATCH(1,($U$2=GRID!$B$1:$BI$1)*(КАЛЕНДАРЬ!$I34=GRID!$B$3:$BI$3), 0))*GRID!$B$67,
ROUNDUP(INDEX(GRID!$B$17:$BI$27,MATCH(G$7,GRID!$A$17:$A$27,0),MATCH(1,($U$2=GRID!$B$1:$BI$1)*(КАЛЕНДАРЬ!$I34=GRID!$B$3:$BI$3), 0))*GRID!$B$66*(1-GRID!$B$69),0))</f>
        <v>#N/A</v>
      </c>
      <c r="I20" s="47" t="e" cm="1">
        <f t="array" ref="I20">IF($I$2="Раннее бронирование",
INDEX(GRID!$B$4:$BI$14,MATCH(I$7,GRID!$A$4:$A$14,0),MATCH(1,($U$2=GRID!$B$1:$BI$1)*(КАЛЕНДАРЬ!$I34=GRID!$B$3:$BI$3), 0))*GRID!$B$67,
ROUNDUP(INDEX(GRID!$B$4:$BI$14,MATCH(I$7,GRID!$A$4:$A$14,0),MATCH(1,($U$2=GRID!$B$1:$BI$1)*(КАЛЕНДАРЬ!$I34=GRID!$B$3:$BI$3),0))*GRID!$B$66*(1-GRID!$B$69),0))</f>
        <v>#N/A</v>
      </c>
      <c r="J20" s="48" t="e" cm="1">
        <f t="array" ref="J20">IF($I$2="Раннее бронирование",
INDEX(GRID!$B$17:$BI$27,MATCH(I$7,GRID!$A$17:$A$27,0),MATCH(1,($U$2=GRID!$B$1:$BI$1)*(КАЛЕНДАРЬ!$I34=GRID!$B$3:$BI$3), 0))*GRID!$B$67,
ROUNDUP(INDEX(GRID!$B$17:$BI$27,MATCH(I$7,GRID!$A$17:$A$27,0),MATCH(1,($U$2=GRID!$B$1:$BI$1)*(КАЛЕНДАРЬ!$I34=GRID!$B$3:$BI$3), 0))*GRID!$B$66*(1-GRID!$B$69),0))</f>
        <v>#N/A</v>
      </c>
      <c r="K20" s="47" cm="1">
        <f t="array" ref="K20">IF($I$2="Раннее бронирование",
INDEX(GRID!$B$4:$BI$14,MATCH(K$7,GRID!$A$4:$A$14,0),MATCH(1,($U$2=GRID!$B$1:$BI$1)*(КАЛЕНДАРЬ!$I34=GRID!$B$3:$BI$3), 0))*GRID!$B$67,
ROUNDUP(INDEX(GRID!$B$4:$BI$14,MATCH(K$7,GRID!$A$4:$A$14,0),MATCH(1,($U$2=GRID!$B$1:$BI$1)*(КАЛЕНДАРЬ!$I34=GRID!$B$3:$BI$3),0))*GRID!$B$66*(1-GRID!$B$69),0))</f>
        <v>15232</v>
      </c>
      <c r="L20" s="48" cm="1">
        <f t="array" ref="L20">IF($I$2="Раннее бронирование",
INDEX(GRID!$B$17:$BI$27,MATCH(K$7,GRID!$A$17:$A$27,0),MATCH(1,($U$2=GRID!$B$1:$BI$1)*(КАЛЕНДАРЬ!$I34=GRID!$B$3:$BI$3), 0))*GRID!$B$67,
ROUNDUP(INDEX(GRID!$B$17:$BI$27,MATCH(K$7,GRID!$A$17:$A$27,0),MATCH(1,($U$2=GRID!$B$1:$BI$1)*(КАЛЕНДАРЬ!$I34=GRID!$B$3:$BI$3), 0))*GRID!$B$66*(1-GRID!$B$69),0))</f>
        <v>16932</v>
      </c>
      <c r="M20" s="47" cm="1">
        <f t="array" ref="M20">IF($I$2="Раннее бронирование",
INDEX(GRID!$B$4:$BI$14,MATCH(M$7,GRID!$A$4:$A$14,0),MATCH(1,($U$2=GRID!$B$1:$BI$1)*(КАЛЕНДАРЬ!$I34=GRID!$B$3:$BI$3), 0))*GRID!$B$67,
ROUNDUP(INDEX(GRID!$B$4:$BI$14,MATCH(M$7,GRID!$A$4:$A$14,0),MATCH(1,($U$2=GRID!$B$1:$BI$1)*(КАЛЕНДАРЬ!$I34=GRID!$B$3:$BI$3),0))*GRID!$B$66*(1-GRID!$B$69),0))</f>
        <v>16592</v>
      </c>
      <c r="N20" s="48" cm="1">
        <f t="array" ref="N20">IF($I$2="Раннее бронирование",
INDEX(GRID!$B$17:$BI$27,MATCH(M$7,GRID!$A$17:$A$27,0),MATCH(1,($U$2=GRID!$B$1:$BI$1)*(КАЛЕНДАРЬ!$I34=GRID!$B$3:$BI$3), 0))*GRID!$B$67,
ROUNDUP(INDEX(GRID!$B$17:$BI$27,MATCH(M$7,GRID!$A$17:$A$27,0),MATCH(1,($U$2=GRID!$B$1:$BI$1)*(КАЛЕНДАРЬ!$I34=GRID!$B$3:$BI$3), 0))*GRID!$B$66*(1-GRID!$B$69),0))</f>
        <v>18292</v>
      </c>
      <c r="O20" s="47" cm="1">
        <f t="array" ref="O20">IF($I$2="Раннее бронирование",
INDEX(GRID!$B$4:$BI$14,MATCH(O$7,GRID!$A$4:$A$14,0),MATCH(1,($U$2=GRID!$B$1:$BI$1)*(КАЛЕНДАРЬ!$I34=GRID!$B$3:$BI$3), 0))*GRID!$B$67,
ROUNDUP(INDEX(GRID!$B$4:$BI$14,MATCH(O$7,GRID!$A$4:$A$14,0),MATCH(1,($U$2=GRID!$B$1:$BI$1)*(КАЛЕНДАРЬ!$I34=GRID!$B$3:$BI$3),0))*GRID!$B$66*(1-GRID!$B$69),0))</f>
        <v>21420</v>
      </c>
      <c r="P20" s="48" cm="1">
        <f t="array" ref="P20">IF($I$2="Раннее бронирование",
INDEX(GRID!$B$17:$BI$27,MATCH(O$7,GRID!$A$17:$A$27,0),MATCH(1,($U$2=GRID!$B$1:$BI$1)*(КАЛЕНДАРЬ!$I34=GRID!$B$3:$BI$3), 0))*GRID!$B$67,
ROUNDUP(INDEX(GRID!$B$17:$BI$27,MATCH(O$7,GRID!$A$17:$A$27,0),MATCH(1,($U$2=GRID!$B$1:$BI$1)*(КАЛЕНДАРЬ!$I34=GRID!$B$3:$BI$3), 0))*GRID!$B$66*(1-GRID!$B$69),0))</f>
        <v>23120</v>
      </c>
      <c r="Q20" s="47" t="e" cm="1">
        <f t="array" ref="Q20">IF($I$2="Раннее бронирование",
INDEX(GRID!$B$4:$BI$14,MATCH(Q$7,GRID!$A$4:$A$14,0),MATCH(1,($U$2=GRID!$B$1:$BI$1)*(КАЛЕНДАРЬ!$I34=GRID!$B$3:$BI$3), 0))*GRID!$B$67,
ROUNDUP(INDEX(GRID!$B$4:$BI$14,MATCH(Q$7,GRID!$A$4:$A$14,0),MATCH(1,($U$2=GRID!$B$1:$BI$1)*(КАЛЕНДАРЬ!$I34=GRID!$B$3:$BI$3),0))*GRID!$B$66*(1-GRID!$B$69),0))</f>
        <v>#N/A</v>
      </c>
      <c r="R20" s="48" t="e" cm="1">
        <f t="array" ref="R20">IF($I$2="Раннее бронирование",
INDEX(GRID!$B$17:$BI$27,MATCH(Q$7,GRID!$A$17:$A$27,0),MATCH(1,($U$2=GRID!$B$1:$BI$1)*(КАЛЕНДАРЬ!$I34=GRID!$B$3:$BI$3), 0))*GRID!$B$67,
ROUNDUP(INDEX(GRID!$B$17:$BI$27,MATCH(Q$7,GRID!$A$17:$A$27,0),MATCH(1,($U$2=GRID!$B$1:$BI$1)*(КАЛЕНДАРЬ!$I34=GRID!$B$3:$BI$3), 0))*GRID!$B$66*(1-GRID!$B$69),0))</f>
        <v>#N/A</v>
      </c>
      <c r="S20" s="47" t="e" cm="1">
        <f t="array" ref="S20">IF($I$2="Раннее бронирование",
INDEX(GRID!$B$4:$BI$14,MATCH(S$7,GRID!$A$4:$A$14,0),MATCH(1,($U$2=GRID!$B$1:$BI$1)*(КАЛЕНДАРЬ!$I34=GRID!$B$3:$BI$3), 0))*GRID!$B$67,
ROUNDUP(INDEX(GRID!$B$4:$BI$14,MATCH(S$7,GRID!$A$4:$A$14,0),MATCH(1,($U$2=GRID!$B$1:$BI$1)*(КАЛЕНДАРЬ!$I34=GRID!$B$3:$BI$3),0))*GRID!$B$66*(1-GRID!$B$69),0))</f>
        <v>#N/A</v>
      </c>
      <c r="T20" s="48" t="e" cm="1">
        <f t="array" ref="T20">IF($I$2="Раннее бронирование",
INDEX(GRID!$B$17:$BI$27,MATCH(S$7,GRID!$A$17:$A$27,0),MATCH(1,($U$2=GRID!$B$1:$BI$1)*(КАЛЕНДАРЬ!$I34=GRID!$B$3:$BI$3), 0))*GRID!$B$67,
ROUNDUP(INDEX(GRID!$B$17:$BI$27,MATCH(S$7,GRID!$A$17:$A$27,0),MATCH(1,($U$2=GRID!$B$1:$BI$1)*(КАЛЕНДАРЬ!$I34=GRID!$B$3:$BI$3), 0))*GRID!$B$66*(1-GRID!$B$69),0))</f>
        <v>#N/A</v>
      </c>
      <c r="U20" s="47" cm="1">
        <f t="array" ref="U20">IF($I$2="Раннее бронирование",
INDEX(GRID!$B$4:$BI$14,MATCH(U$7,GRID!$A$4:$A$14,0),MATCH(1,($U$2=GRID!$B$1:$BI$1)*(КАЛЕНДАРЬ!$I34=GRID!$B$3:$BI$3), 0))*GRID!$B$67,
ROUNDUP(INDEX(GRID!$B$4:$BI$14,MATCH(U$7,GRID!$A$4:$A$14,0),MATCH(1,($U$2=GRID!$B$1:$BI$1)*(КАЛЕНДАРЬ!$I34=GRID!$B$3:$BI$3),0))*GRID!$B$66*(1-GRID!$B$69),0))</f>
        <v>32640</v>
      </c>
      <c r="V20" s="48" cm="1">
        <f t="array" ref="V20">IF($I$2="Раннее бронирование",
INDEX(GRID!$B$17:$BI$27,MATCH(U$7,GRID!$A$17:$A$27,0),MATCH(1,($U$2=GRID!$B$1:$BI$1)*(КАЛЕНДАРЬ!$I34=GRID!$B$3:$BI$3), 0))*GRID!$B$67,
ROUNDUP(INDEX(GRID!$B$17:$BI$27,MATCH(U$7,GRID!$A$17:$A$27,0),MATCH(1,($U$2=GRID!$B$1:$BI$1)*(КАЛЕНДАРЬ!$I34=GRID!$B$3:$BI$3), 0))*GRID!$B$66*(1-GRID!$B$69),0))</f>
        <v>34340</v>
      </c>
      <c r="W20" s="47" cm="1">
        <f t="array" ref="W20">IF($I$2="Раннее бронирование",
INDEX(GRID!$B$4:$BI$14,MATCH(W$7,GRID!$A$4:$A$14,0),MATCH(1,($U$2=GRID!$B$1:$BI$1)*(КАЛЕНДАРЬ!$I34=GRID!$B$3:$BI$3), 0))*GRID!$B$67,
ROUNDUP(INDEX(GRID!$B$4:$BI$14,MATCH(W$7,GRID!$A$4:$A$14,0),MATCH(1,($U$2=GRID!$B$1:$BI$1)*(КАЛЕНДАРЬ!$I34=GRID!$B$3:$BI$3),0))*GRID!$B$66*(1-GRID!$B$69),0))</f>
        <v>136000</v>
      </c>
      <c r="X20" s="48" cm="1">
        <f t="array" ref="X20">IF($I$2="Раннее бронирование",
INDEX(GRID!$B$17:$BI$27,MATCH(W$7,GRID!$A$17:$A$27,0),MATCH(1,($U$2=GRID!$B$1:$BI$1)*(КАЛЕНДАРЬ!$I34=GRID!$B$3:$BI$3), 0))*GRID!$B$67,
ROUNDUP(INDEX(GRID!$B$17:$BI$27,MATCH(W$7,GRID!$A$17:$A$27,0),MATCH(1,($U$2=GRID!$B$1:$BI$1)*(КАЛЕНДАРЬ!$I34=GRID!$B$3:$BI$3), 0))*GRID!$B$66*(1-GRID!$B$69),0))</f>
        <v>137700</v>
      </c>
    </row>
    <row r="21" spans="1:24" ht="13.5" hidden="1" customHeight="1" x14ac:dyDescent="0.2"/>
    <row r="22" spans="1:24" hidden="1" x14ac:dyDescent="0.2">
      <c r="A22" s="210" t="s">
        <v>38</v>
      </c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</row>
    <row r="23" spans="1:24" hidden="1" x14ac:dyDescent="0.2">
      <c r="A23" s="211" t="s">
        <v>56</v>
      </c>
      <c r="B23" s="212"/>
      <c r="C23" s="212"/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</row>
    <row r="24" spans="1:24" ht="57" hidden="1" customHeight="1" x14ac:dyDescent="0.2">
      <c r="A24" s="213" t="s">
        <v>39</v>
      </c>
      <c r="B24" s="214"/>
      <c r="C24" s="217" t="s">
        <v>85</v>
      </c>
      <c r="D24" s="218"/>
      <c r="E24" s="219" t="s">
        <v>86</v>
      </c>
      <c r="F24" s="220"/>
      <c r="G24" s="221" t="s">
        <v>186</v>
      </c>
      <c r="H24" s="222"/>
      <c r="I24" s="223" t="s">
        <v>187</v>
      </c>
      <c r="J24" s="224"/>
      <c r="K24" s="255" t="s">
        <v>88</v>
      </c>
      <c r="L24" s="256"/>
      <c r="M24" s="226" t="s">
        <v>89</v>
      </c>
      <c r="N24" s="227"/>
      <c r="O24" s="228" t="s">
        <v>94</v>
      </c>
      <c r="P24" s="229"/>
      <c r="Q24" s="257" t="s">
        <v>188</v>
      </c>
      <c r="R24" s="258"/>
      <c r="S24" s="259" t="s">
        <v>189</v>
      </c>
      <c r="T24" s="260"/>
      <c r="U24" s="232" t="s">
        <v>91</v>
      </c>
      <c r="V24" s="233"/>
      <c r="W24" s="234" t="s">
        <v>96</v>
      </c>
      <c r="X24" s="235"/>
    </row>
    <row r="25" spans="1:24" hidden="1" x14ac:dyDescent="0.2">
      <c r="A25" s="215"/>
      <c r="B25" s="216"/>
      <c r="C25" s="45" t="s">
        <v>40</v>
      </c>
      <c r="D25" s="45" t="s">
        <v>41</v>
      </c>
      <c r="E25" s="45" t="s">
        <v>40</v>
      </c>
      <c r="F25" s="45" t="s">
        <v>41</v>
      </c>
      <c r="G25" s="45" t="s">
        <v>40</v>
      </c>
      <c r="H25" s="45" t="s">
        <v>41</v>
      </c>
      <c r="I25" s="45" t="s">
        <v>40</v>
      </c>
      <c r="J25" s="45" t="s">
        <v>41</v>
      </c>
      <c r="K25" s="45" t="s">
        <v>40</v>
      </c>
      <c r="L25" s="45" t="s">
        <v>41</v>
      </c>
      <c r="M25" s="45" t="s">
        <v>40</v>
      </c>
      <c r="N25" s="45" t="s">
        <v>41</v>
      </c>
      <c r="O25" s="45" t="s">
        <v>40</v>
      </c>
      <c r="P25" s="45" t="s">
        <v>41</v>
      </c>
      <c r="Q25" s="45" t="s">
        <v>40</v>
      </c>
      <c r="R25" s="45" t="s">
        <v>41</v>
      </c>
      <c r="S25" s="45" t="s">
        <v>40</v>
      </c>
      <c r="T25" s="45" t="s">
        <v>41</v>
      </c>
      <c r="U25" s="45" t="s">
        <v>40</v>
      </c>
      <c r="V25" s="45" t="s">
        <v>41</v>
      </c>
      <c r="W25" s="45" t="s">
        <v>40</v>
      </c>
      <c r="X25" s="45" t="s">
        <v>41</v>
      </c>
    </row>
    <row r="26" spans="1:24" hidden="1" x14ac:dyDescent="0.2">
      <c r="A26" s="117" t="s">
        <v>45</v>
      </c>
      <c r="B26" s="117">
        <v>25</v>
      </c>
      <c r="C26" s="47" cm="1">
        <f t="array" ref="C26">IF($I$2="Раннее бронирование",
INDEX(GRID!$B$4:$BI$14,MATCH(C$7,GRID!$A$4:$A$14,0),MATCH(1,($U$2=GRID!$B$1:$BI$1)*(КАЛЕНДАРЬ!$L28=GRID!$B$3:$BI$3), 0))*GRID!$B$67,
ROUNDUP(INDEX(GRID!$B$4:$BI$14,MATCH(C$7,GRID!$A$4:$A$14,0),MATCH(1,($U$2=GRID!$B$1:$BI$1)*(КАЛЕНДАРЬ!$L28=GRID!$B$3:$BI$3),0))*GRID!$B$66*(1-GRID!$B$69),0))</f>
        <v>12920</v>
      </c>
      <c r="D26" s="48" cm="1">
        <f t="array" ref="D26">IF($I$2="Раннее бронирование",
INDEX(GRID!$B$17:$BI$27,MATCH(C$7,GRID!$A$17:$A$27,0),MATCH(1,($U$2=GRID!$B$1:$BI$1)*(КАЛЕНДАРЬ!$L28=GRID!$B$3:$BI$3), 0))*GRID!$B$67,
ROUNDUP(INDEX(GRID!$B$17:$BI$27,MATCH(C$7,GRID!$A$17:$A$27,0),MATCH(1,($U$2=GRID!$B$1:$BI$1)*(КАЛЕНДАРЬ!$L28=GRID!$B$3:$BI$3), 0))*GRID!$B$66*(1-GRID!$B$69),0))</f>
        <v>14620</v>
      </c>
      <c r="E26" s="47" cm="1">
        <f t="array" ref="E26">IF($I$2="Раннее бронирование",
INDEX(GRID!$B$4:$BI$14,MATCH(E$7,GRID!$A$4:$A$14,0),MATCH(1,($U$2=GRID!$B$1:$BI$1)*(КАЛЕНДАРЬ!$L28=GRID!$B$3:$BI$3), 0))*GRID!$B$67,
ROUNDUP(INDEX(GRID!$B$4:$BI$14,MATCH(E$7,GRID!$A$4:$A$14,0),MATCH(1,($U$2=GRID!$B$1:$BI$1)*(КАЛЕНДАРЬ!$L28=GRID!$B$3:$BI$3),0))*GRID!$B$66*(1-GRID!$B$69),0))</f>
        <v>14212</v>
      </c>
      <c r="F26" s="48" cm="1">
        <f t="array" ref="F26">IF($I$2="Раннее бронирование",
INDEX(GRID!$B$17:$BI$27,MATCH(E$7,GRID!$A$17:$A$27,0),MATCH(1,($U$2=GRID!$B$1:$BI$1)*(КАЛЕНДАРЬ!$L28=GRID!$B$3:$BI$3), 0))*GRID!$B$67,
ROUNDUP(INDEX(GRID!$B$17:$BI$27,MATCH(E$7,GRID!$A$17:$A$27,0),MATCH(1,($U$2=GRID!$B$1:$BI$1)*(КАЛЕНДАРЬ!$L28=GRID!$B$3:$BI$3), 0))*GRID!$B$66*(1-GRID!$B$69),0))</f>
        <v>15912</v>
      </c>
      <c r="G26" s="47" t="e" cm="1">
        <f t="array" ref="G26">IF($I$2="Раннее бронирование",
INDEX(GRID!$B$4:$BI$14,MATCH(G$7,GRID!$A$4:$A$14,0),MATCH(1,($U$2=GRID!$B$1:$BI$1)*(КАЛЕНДАРЬ!$L28=GRID!$B$3:$BI$3), 0))*GRID!$B$67,
ROUNDUP(INDEX(GRID!$B$4:$BI$14,MATCH(G$7,GRID!$A$4:$A$14,0),MATCH(1,($U$2=GRID!$B$1:$BI$1)*(КАЛЕНДАРЬ!$L28=GRID!$B$3:$BI$3),0))*GRID!$B$66*(1-GRID!$B$69),0))</f>
        <v>#N/A</v>
      </c>
      <c r="H26" s="48" t="e" cm="1">
        <f t="array" ref="H26">IF($I$2="Раннее бронирование",
INDEX(GRID!$B$17:$BI$27,MATCH(G$7,GRID!$A$17:$A$27,0),MATCH(1,($U$2=GRID!$B$1:$BI$1)*(КАЛЕНДАРЬ!$L28=GRID!$B$3:$BI$3), 0))*GRID!$B$67,
ROUNDUP(INDEX(GRID!$B$17:$BI$27,MATCH(G$7,GRID!$A$17:$A$27,0),MATCH(1,($U$2=GRID!$B$1:$BI$1)*(КАЛЕНДАРЬ!$L28=GRID!$B$3:$BI$3), 0))*GRID!$B$66*(1-GRID!$B$69),0))</f>
        <v>#N/A</v>
      </c>
      <c r="I26" s="47" t="e" cm="1">
        <f t="array" ref="I26">IF($I$2="Раннее бронирование",
INDEX(GRID!$B$4:$BI$14,MATCH(I$7,GRID!$A$4:$A$14,0),MATCH(1,($U$2=GRID!$B$1:$BI$1)*(КАЛЕНДАРЬ!$L28=GRID!$B$3:$BI$3), 0))*GRID!$B$67,
ROUNDUP(INDEX(GRID!$B$4:$BI$14,MATCH(I$7,GRID!$A$4:$A$14,0),MATCH(1,($U$2=GRID!$B$1:$BI$1)*(КАЛЕНДАРЬ!$L28=GRID!$B$3:$BI$3),0))*GRID!$B$66*(1-GRID!$B$69),0))</f>
        <v>#N/A</v>
      </c>
      <c r="J26" s="48" t="e" cm="1">
        <f t="array" ref="J26">IF($I$2="Раннее бронирование",
INDEX(GRID!$B$17:$BI$27,MATCH(I$7,GRID!$A$17:$A$27,0),MATCH(1,($U$2=GRID!$B$1:$BI$1)*(КАЛЕНДАРЬ!$L28=GRID!$B$3:$BI$3), 0))*GRID!$B$67,
ROUNDUP(INDEX(GRID!$B$17:$BI$27,MATCH(I$7,GRID!$A$17:$A$27,0),MATCH(1,($U$2=GRID!$B$1:$BI$1)*(КАЛЕНДАРЬ!$L28=GRID!$B$3:$BI$3), 0))*GRID!$B$66*(1-GRID!$B$69),0))</f>
        <v>#N/A</v>
      </c>
      <c r="K26" s="47" cm="1">
        <f t="array" ref="K26">IF($I$2="Раннее бронирование",
INDEX(GRID!$B$4:$BI$14,MATCH(K$7,GRID!$A$4:$A$14,0),MATCH(1,($U$2=GRID!$B$1:$BI$1)*(КАЛЕНДАРЬ!$L28=GRID!$B$3:$BI$3), 0))*GRID!$B$67,
ROUNDUP(INDEX(GRID!$B$4:$BI$14,MATCH(K$7,GRID!$A$4:$A$14,0),MATCH(1,($U$2=GRID!$B$1:$BI$1)*(КАЛЕНДАРЬ!$L28=GRID!$B$3:$BI$3),0))*GRID!$B$66*(1-GRID!$B$69),0))</f>
        <v>18768</v>
      </c>
      <c r="L26" s="48" cm="1">
        <f t="array" ref="L26">IF($I$2="Раннее бронирование",
INDEX(GRID!$B$17:$BI$27,MATCH(K$7,GRID!$A$17:$A$27,0),MATCH(1,($U$2=GRID!$B$1:$BI$1)*(КАЛЕНДАРЬ!$L28=GRID!$B$3:$BI$3), 0))*GRID!$B$67,
ROUNDUP(INDEX(GRID!$B$17:$BI$27,MATCH(K$7,GRID!$A$17:$A$27,0),MATCH(1,($U$2=GRID!$B$1:$BI$1)*(КАЛЕНДАРЬ!$L28=GRID!$B$3:$BI$3), 0))*GRID!$B$66*(1-GRID!$B$69),0))</f>
        <v>20468</v>
      </c>
      <c r="M26" s="47" cm="1">
        <f t="array" ref="M26">IF($I$2="Раннее бронирование",
INDEX(GRID!$B$4:$BI$14,MATCH(M$7,GRID!$A$4:$A$14,0),MATCH(1,($U$2=GRID!$B$1:$BI$1)*(КАЛЕНДАРЬ!$L28=GRID!$B$3:$BI$3), 0))*GRID!$B$67,
ROUNDUP(INDEX(GRID!$B$4:$BI$14,MATCH(M$7,GRID!$A$4:$A$14,0),MATCH(1,($U$2=GRID!$B$1:$BI$1)*(КАЛЕНДАРЬ!$L28=GRID!$B$3:$BI$3),0))*GRID!$B$66*(1-GRID!$B$69),0))</f>
        <v>20604</v>
      </c>
      <c r="N26" s="48" cm="1">
        <f t="array" ref="N26">IF($I$2="Раннее бронирование",
INDEX(GRID!$B$17:$BI$27,MATCH(M$7,GRID!$A$17:$A$27,0),MATCH(1,($U$2=GRID!$B$1:$BI$1)*(КАЛЕНДАРЬ!$L28=GRID!$B$3:$BI$3), 0))*GRID!$B$67,
ROUNDUP(INDEX(GRID!$B$17:$BI$27,MATCH(M$7,GRID!$A$17:$A$27,0),MATCH(1,($U$2=GRID!$B$1:$BI$1)*(КАЛЕНДАРЬ!$L28=GRID!$B$3:$BI$3), 0))*GRID!$B$66*(1-GRID!$B$69),0))</f>
        <v>22304</v>
      </c>
      <c r="O26" s="47" cm="1">
        <f t="array" ref="O26">IF($I$2="Раннее бронирование",
INDEX(GRID!$B$4:$BI$14,MATCH(O$7,GRID!$A$4:$A$14,0),MATCH(1,($U$2=GRID!$B$1:$BI$1)*(КАЛЕНДАРЬ!$L28=GRID!$B$3:$BI$3), 0))*GRID!$B$67,
ROUNDUP(INDEX(GRID!$B$4:$BI$14,MATCH(O$7,GRID!$A$4:$A$14,0),MATCH(1,($U$2=GRID!$B$1:$BI$1)*(КАЛЕНДАРЬ!$L28=GRID!$B$3:$BI$3),0))*GRID!$B$66*(1-GRID!$B$69),0))</f>
        <v>25364</v>
      </c>
      <c r="P26" s="48" cm="1">
        <f t="array" ref="P26">IF($I$2="Раннее бронирование",
INDEX(GRID!$B$17:$BI$27,MATCH(O$7,GRID!$A$17:$A$27,0),MATCH(1,($U$2=GRID!$B$1:$BI$1)*(КАЛЕНДАРЬ!$L28=GRID!$B$3:$BI$3), 0))*GRID!$B$67,
ROUNDUP(INDEX(GRID!$B$17:$BI$27,MATCH(O$7,GRID!$A$17:$A$27,0),MATCH(1,($U$2=GRID!$B$1:$BI$1)*(КАЛЕНДАРЬ!$L28=GRID!$B$3:$BI$3), 0))*GRID!$B$66*(1-GRID!$B$69),0))</f>
        <v>27064</v>
      </c>
      <c r="Q26" s="47" t="e" cm="1">
        <f t="array" ref="Q26">IF($I$2="Раннее бронирование",
INDEX(GRID!$B$4:$BI$14,MATCH(Q$7,GRID!$A$4:$A$14,0),MATCH(1,($U$2=GRID!$B$1:$BI$1)*(КАЛЕНДАРЬ!$L28=GRID!$B$3:$BI$3), 0))*GRID!$B$67,
ROUNDUP(INDEX(GRID!$B$4:$BI$14,MATCH(Q$7,GRID!$A$4:$A$14,0),MATCH(1,($U$2=GRID!$B$1:$BI$1)*(КАЛЕНДАРЬ!$L28=GRID!$B$3:$BI$3),0))*GRID!$B$66*(1-GRID!$B$69),0))</f>
        <v>#N/A</v>
      </c>
      <c r="R26" s="48" t="e" cm="1">
        <f t="array" ref="R26">IF($I$2="Раннее бронирование",
INDEX(GRID!$B$17:$BI$27,MATCH(Q$7,GRID!$A$17:$A$27,0),MATCH(1,($U$2=GRID!$B$1:$BI$1)*(КАЛЕНДАРЬ!$L28=GRID!$B$3:$BI$3), 0))*GRID!$B$67,
ROUNDUP(INDEX(GRID!$B$17:$BI$27,MATCH(Q$7,GRID!$A$17:$A$27,0),MATCH(1,($U$2=GRID!$B$1:$BI$1)*(КАЛЕНДАРЬ!$L28=GRID!$B$3:$BI$3), 0))*GRID!$B$66*(1-GRID!$B$69),0))</f>
        <v>#N/A</v>
      </c>
      <c r="S26" s="47" t="e" cm="1">
        <f t="array" ref="S26">IF($I$2="Раннее бронирование",
INDEX(GRID!$B$4:$BI$14,MATCH(S$7,GRID!$A$4:$A$14,0),MATCH(1,($U$2=GRID!$B$1:$BI$1)*(КАЛЕНДАРЬ!$L28=GRID!$B$3:$BI$3), 0))*GRID!$B$67,
ROUNDUP(INDEX(GRID!$B$4:$BI$14,MATCH(S$7,GRID!$A$4:$A$14,0),MATCH(1,($U$2=GRID!$B$1:$BI$1)*(КАЛЕНДАРЬ!$L28=GRID!$B$3:$BI$3),0))*GRID!$B$66*(1-GRID!$B$69),0))</f>
        <v>#N/A</v>
      </c>
      <c r="T26" s="48" t="e" cm="1">
        <f t="array" ref="T26">IF($I$2="Раннее бронирование",
INDEX(GRID!$B$17:$BI$27,MATCH(S$7,GRID!$A$17:$A$27,0),MATCH(1,($U$2=GRID!$B$1:$BI$1)*(КАЛЕНДАРЬ!$L28=GRID!$B$3:$BI$3), 0))*GRID!$B$67,
ROUNDUP(INDEX(GRID!$B$17:$BI$27,MATCH(S$7,GRID!$A$17:$A$27,0),MATCH(1,($U$2=GRID!$B$1:$BI$1)*(КАЛЕНДАРЬ!$L28=GRID!$B$3:$BI$3), 0))*GRID!$B$66*(1-GRID!$B$69),0))</f>
        <v>#N/A</v>
      </c>
      <c r="U26" s="47" cm="1">
        <f t="array" ref="U26">IF($I$2="Раннее бронирование",
INDEX(GRID!$B$4:$BI$14,MATCH(U$7,GRID!$A$4:$A$14,0),MATCH(1,($U$2=GRID!$B$1:$BI$1)*(КАЛЕНДАРЬ!$L28=GRID!$B$3:$BI$3), 0))*GRID!$B$67,
ROUNDUP(INDEX(GRID!$B$4:$BI$14,MATCH(U$7,GRID!$A$4:$A$14,0),MATCH(1,($U$2=GRID!$B$1:$BI$1)*(КАЛЕНДАРЬ!$L28=GRID!$B$3:$BI$3),0))*GRID!$B$66*(1-GRID!$B$69),0))</f>
        <v>39440</v>
      </c>
      <c r="V26" s="48" cm="1">
        <f t="array" ref="V26">IF($I$2="Раннее бронирование",
INDEX(GRID!$B$17:$BI$27,MATCH(U$7,GRID!$A$17:$A$27,0),MATCH(1,($U$2=GRID!$B$1:$BI$1)*(КАЛЕНДАРЬ!$L28=GRID!$B$3:$BI$3), 0))*GRID!$B$67,
ROUNDUP(INDEX(GRID!$B$17:$BI$27,MATCH(U$7,GRID!$A$17:$A$27,0),MATCH(1,($U$2=GRID!$B$1:$BI$1)*(КАЛЕНДАРЬ!$L28=GRID!$B$3:$BI$3), 0))*GRID!$B$66*(1-GRID!$B$69),0))</f>
        <v>41140</v>
      </c>
      <c r="W26" s="47" cm="1">
        <f t="array" ref="W26">IF($I$2="Раннее бронирование",
INDEX(GRID!$B$4:$BI$14,MATCH(W$7,GRID!$A$4:$A$14,0),MATCH(1,($U$2=GRID!$B$1:$BI$1)*(КАЛЕНДАРЬ!$L28=GRID!$B$3:$BI$3), 0))*GRID!$B$67,
ROUNDUP(INDEX(GRID!$B$4:$BI$14,MATCH(W$7,GRID!$A$4:$A$14,0),MATCH(1,($U$2=GRID!$B$1:$BI$1)*(КАЛЕНДАРЬ!$L28=GRID!$B$3:$BI$3),0))*GRID!$B$66*(1-GRID!$B$69),0))</f>
        <v>157760</v>
      </c>
      <c r="X26" s="48" cm="1">
        <f t="array" ref="X26">IF($I$2="Раннее бронирование",
INDEX(GRID!$B$17:$BI$27,MATCH(W$7,GRID!$A$17:$A$27,0),MATCH(1,($U$2=GRID!$B$1:$BI$1)*(КАЛЕНДАРЬ!$L28=GRID!$B$3:$BI$3), 0))*GRID!$B$67,
ROUNDUP(INDEX(GRID!$B$17:$BI$27,MATCH(W$7,GRID!$A$17:$A$27,0),MATCH(1,($U$2=GRID!$B$1:$BI$1)*(КАЛЕНДАРЬ!$L28=GRID!$B$3:$BI$3), 0))*GRID!$B$66*(1-GRID!$B$69),0))</f>
        <v>159460</v>
      </c>
    </row>
    <row r="27" spans="1:24" hidden="1" x14ac:dyDescent="0.2">
      <c r="A27" s="117" t="s">
        <v>46</v>
      </c>
      <c r="B27" s="117">
        <v>26</v>
      </c>
      <c r="C27" s="47" cm="1">
        <f t="array" ref="C27">IF($I$2="Раннее бронирование",
INDEX(GRID!$B$4:$BI$14,MATCH(C$7,GRID!$A$4:$A$14,0),MATCH(1,($U$2=GRID!$B$1:$BI$1)*(КАЛЕНДАРЬ!$L29=GRID!$B$3:$BI$3), 0))*GRID!$B$67,
ROUNDUP(INDEX(GRID!$B$4:$BI$14,MATCH(C$7,GRID!$A$4:$A$14,0),MATCH(1,($U$2=GRID!$B$1:$BI$1)*(КАЛЕНДАРЬ!$L29=GRID!$B$3:$BI$3),0))*GRID!$B$66*(1-GRID!$B$69),0))</f>
        <v>12920</v>
      </c>
      <c r="D27" s="48" cm="1">
        <f t="array" ref="D27">IF($I$2="Раннее бронирование",
INDEX(GRID!$B$17:$BI$27,MATCH(C$7,GRID!$A$17:$A$27,0),MATCH(1,($U$2=GRID!$B$1:$BI$1)*(КАЛЕНДАРЬ!$L29=GRID!$B$3:$BI$3), 0))*GRID!$B$67,
ROUNDUP(INDEX(GRID!$B$17:$BI$27,MATCH(C$7,GRID!$A$17:$A$27,0),MATCH(1,($U$2=GRID!$B$1:$BI$1)*(КАЛЕНДАРЬ!$L29=GRID!$B$3:$BI$3), 0))*GRID!$B$66*(1-GRID!$B$69),0))</f>
        <v>14620</v>
      </c>
      <c r="E27" s="47" cm="1">
        <f t="array" ref="E27">IF($I$2="Раннее бронирование",
INDEX(GRID!$B$4:$BI$14,MATCH(E$7,GRID!$A$4:$A$14,0),MATCH(1,($U$2=GRID!$B$1:$BI$1)*(КАЛЕНДАРЬ!$L29=GRID!$B$3:$BI$3), 0))*GRID!$B$67,
ROUNDUP(INDEX(GRID!$B$4:$BI$14,MATCH(E$7,GRID!$A$4:$A$14,0),MATCH(1,($U$2=GRID!$B$1:$BI$1)*(КАЛЕНДАРЬ!$L29=GRID!$B$3:$BI$3),0))*GRID!$B$66*(1-GRID!$B$69),0))</f>
        <v>14212</v>
      </c>
      <c r="F27" s="48" cm="1">
        <f t="array" ref="F27">IF($I$2="Раннее бронирование",
INDEX(GRID!$B$17:$BI$27,MATCH(E$7,GRID!$A$17:$A$27,0),MATCH(1,($U$2=GRID!$B$1:$BI$1)*(КАЛЕНДАРЬ!$L29=GRID!$B$3:$BI$3), 0))*GRID!$B$67,
ROUNDUP(INDEX(GRID!$B$17:$BI$27,MATCH(E$7,GRID!$A$17:$A$27,0),MATCH(1,($U$2=GRID!$B$1:$BI$1)*(КАЛЕНДАРЬ!$L29=GRID!$B$3:$BI$3), 0))*GRID!$B$66*(1-GRID!$B$69),0))</f>
        <v>15912</v>
      </c>
      <c r="G27" s="47" t="e" cm="1">
        <f t="array" ref="G27">IF($I$2="Раннее бронирование",
INDEX(GRID!$B$4:$BI$14,MATCH(G$7,GRID!$A$4:$A$14,0),MATCH(1,($U$2=GRID!$B$1:$BI$1)*(КАЛЕНДАРЬ!$L29=GRID!$B$3:$BI$3), 0))*GRID!$B$67,
ROUNDUP(INDEX(GRID!$B$4:$BI$14,MATCH(G$7,GRID!$A$4:$A$14,0),MATCH(1,($U$2=GRID!$B$1:$BI$1)*(КАЛЕНДАРЬ!$L29=GRID!$B$3:$BI$3),0))*GRID!$B$66*(1-GRID!$B$69),0))</f>
        <v>#N/A</v>
      </c>
      <c r="H27" s="48" t="e" cm="1">
        <f t="array" ref="H27">IF($I$2="Раннее бронирование",
INDEX(GRID!$B$17:$BI$27,MATCH(G$7,GRID!$A$17:$A$27,0),MATCH(1,($U$2=GRID!$B$1:$BI$1)*(КАЛЕНДАРЬ!$L29=GRID!$B$3:$BI$3), 0))*GRID!$B$67,
ROUNDUP(INDEX(GRID!$B$17:$BI$27,MATCH(G$7,GRID!$A$17:$A$27,0),MATCH(1,($U$2=GRID!$B$1:$BI$1)*(КАЛЕНДАРЬ!$L29=GRID!$B$3:$BI$3), 0))*GRID!$B$66*(1-GRID!$B$69),0))</f>
        <v>#N/A</v>
      </c>
      <c r="I27" s="47" t="e" cm="1">
        <f t="array" ref="I27">IF($I$2="Раннее бронирование",
INDEX(GRID!$B$4:$BI$14,MATCH(I$7,GRID!$A$4:$A$14,0),MATCH(1,($U$2=GRID!$B$1:$BI$1)*(КАЛЕНДАРЬ!$L29=GRID!$B$3:$BI$3), 0))*GRID!$B$67,
ROUNDUP(INDEX(GRID!$B$4:$BI$14,MATCH(I$7,GRID!$A$4:$A$14,0),MATCH(1,($U$2=GRID!$B$1:$BI$1)*(КАЛЕНДАРЬ!$L29=GRID!$B$3:$BI$3),0))*GRID!$B$66*(1-GRID!$B$69),0))</f>
        <v>#N/A</v>
      </c>
      <c r="J27" s="48" t="e" cm="1">
        <f t="array" ref="J27">IF($I$2="Раннее бронирование",
INDEX(GRID!$B$17:$BI$27,MATCH(I$7,GRID!$A$17:$A$27,0),MATCH(1,($U$2=GRID!$B$1:$BI$1)*(КАЛЕНДАРЬ!$L29=GRID!$B$3:$BI$3), 0))*GRID!$B$67,
ROUNDUP(INDEX(GRID!$B$17:$BI$27,MATCH(I$7,GRID!$A$17:$A$27,0),MATCH(1,($U$2=GRID!$B$1:$BI$1)*(КАЛЕНДАРЬ!$L29=GRID!$B$3:$BI$3), 0))*GRID!$B$66*(1-GRID!$B$69),0))</f>
        <v>#N/A</v>
      </c>
      <c r="K27" s="47" cm="1">
        <f t="array" ref="K27">IF($I$2="Раннее бронирование",
INDEX(GRID!$B$4:$BI$14,MATCH(K$7,GRID!$A$4:$A$14,0),MATCH(1,($U$2=GRID!$B$1:$BI$1)*(КАЛЕНДАРЬ!$L29=GRID!$B$3:$BI$3), 0))*GRID!$B$67,
ROUNDUP(INDEX(GRID!$B$4:$BI$14,MATCH(K$7,GRID!$A$4:$A$14,0),MATCH(1,($U$2=GRID!$B$1:$BI$1)*(КАЛЕНДАРЬ!$L29=GRID!$B$3:$BI$3),0))*GRID!$B$66*(1-GRID!$B$69),0))</f>
        <v>18768</v>
      </c>
      <c r="L27" s="48" cm="1">
        <f t="array" ref="L27">IF($I$2="Раннее бронирование",
INDEX(GRID!$B$17:$BI$27,MATCH(K$7,GRID!$A$17:$A$27,0),MATCH(1,($U$2=GRID!$B$1:$BI$1)*(КАЛЕНДАРЬ!$L29=GRID!$B$3:$BI$3), 0))*GRID!$B$67,
ROUNDUP(INDEX(GRID!$B$17:$BI$27,MATCH(K$7,GRID!$A$17:$A$27,0),MATCH(1,($U$2=GRID!$B$1:$BI$1)*(КАЛЕНДАРЬ!$L29=GRID!$B$3:$BI$3), 0))*GRID!$B$66*(1-GRID!$B$69),0))</f>
        <v>20468</v>
      </c>
      <c r="M27" s="47" cm="1">
        <f t="array" ref="M27">IF($I$2="Раннее бронирование",
INDEX(GRID!$B$4:$BI$14,MATCH(M$7,GRID!$A$4:$A$14,0),MATCH(1,($U$2=GRID!$B$1:$BI$1)*(КАЛЕНДАРЬ!$L29=GRID!$B$3:$BI$3), 0))*GRID!$B$67,
ROUNDUP(INDEX(GRID!$B$4:$BI$14,MATCH(M$7,GRID!$A$4:$A$14,0),MATCH(1,($U$2=GRID!$B$1:$BI$1)*(КАЛЕНДАРЬ!$L29=GRID!$B$3:$BI$3),0))*GRID!$B$66*(1-GRID!$B$69),0))</f>
        <v>20604</v>
      </c>
      <c r="N27" s="48" cm="1">
        <f t="array" ref="N27">IF($I$2="Раннее бронирование",
INDEX(GRID!$B$17:$BI$27,MATCH(M$7,GRID!$A$17:$A$27,0),MATCH(1,($U$2=GRID!$B$1:$BI$1)*(КАЛЕНДАРЬ!$L29=GRID!$B$3:$BI$3), 0))*GRID!$B$67,
ROUNDUP(INDEX(GRID!$B$17:$BI$27,MATCH(M$7,GRID!$A$17:$A$27,0),MATCH(1,($U$2=GRID!$B$1:$BI$1)*(КАЛЕНДАРЬ!$L29=GRID!$B$3:$BI$3), 0))*GRID!$B$66*(1-GRID!$B$69),0))</f>
        <v>22304</v>
      </c>
      <c r="O27" s="47" cm="1">
        <f t="array" ref="O27">IF($I$2="Раннее бронирование",
INDEX(GRID!$B$4:$BI$14,MATCH(O$7,GRID!$A$4:$A$14,0),MATCH(1,($U$2=GRID!$B$1:$BI$1)*(КАЛЕНДАРЬ!$L29=GRID!$B$3:$BI$3), 0))*GRID!$B$67,
ROUNDUP(INDEX(GRID!$B$4:$BI$14,MATCH(O$7,GRID!$A$4:$A$14,0),MATCH(1,($U$2=GRID!$B$1:$BI$1)*(КАЛЕНДАРЬ!$L29=GRID!$B$3:$BI$3),0))*GRID!$B$66*(1-GRID!$B$69),0))</f>
        <v>25364</v>
      </c>
      <c r="P27" s="48" cm="1">
        <f t="array" ref="P27">IF($I$2="Раннее бронирование",
INDEX(GRID!$B$17:$BI$27,MATCH(O$7,GRID!$A$17:$A$27,0),MATCH(1,($U$2=GRID!$B$1:$BI$1)*(КАЛЕНДАРЬ!$L29=GRID!$B$3:$BI$3), 0))*GRID!$B$67,
ROUNDUP(INDEX(GRID!$B$17:$BI$27,MATCH(O$7,GRID!$A$17:$A$27,0),MATCH(1,($U$2=GRID!$B$1:$BI$1)*(КАЛЕНДАРЬ!$L29=GRID!$B$3:$BI$3), 0))*GRID!$B$66*(1-GRID!$B$69),0))</f>
        <v>27064</v>
      </c>
      <c r="Q27" s="47" t="e" cm="1">
        <f t="array" ref="Q27">IF($I$2="Раннее бронирование",
INDEX(GRID!$B$4:$BI$14,MATCH(Q$7,GRID!$A$4:$A$14,0),MATCH(1,($U$2=GRID!$B$1:$BI$1)*(КАЛЕНДАРЬ!$L29=GRID!$B$3:$BI$3), 0))*GRID!$B$67,
ROUNDUP(INDEX(GRID!$B$4:$BI$14,MATCH(Q$7,GRID!$A$4:$A$14,0),MATCH(1,($U$2=GRID!$B$1:$BI$1)*(КАЛЕНДАРЬ!$L29=GRID!$B$3:$BI$3),0))*GRID!$B$66*(1-GRID!$B$69),0))</f>
        <v>#N/A</v>
      </c>
      <c r="R27" s="48" t="e" cm="1">
        <f t="array" ref="R27">IF($I$2="Раннее бронирование",
INDEX(GRID!$B$17:$BI$27,MATCH(Q$7,GRID!$A$17:$A$27,0),MATCH(1,($U$2=GRID!$B$1:$BI$1)*(КАЛЕНДАРЬ!$L29=GRID!$B$3:$BI$3), 0))*GRID!$B$67,
ROUNDUP(INDEX(GRID!$B$17:$BI$27,MATCH(Q$7,GRID!$A$17:$A$27,0),MATCH(1,($U$2=GRID!$B$1:$BI$1)*(КАЛЕНДАРЬ!$L29=GRID!$B$3:$BI$3), 0))*GRID!$B$66*(1-GRID!$B$69),0))</f>
        <v>#N/A</v>
      </c>
      <c r="S27" s="47" t="e" cm="1">
        <f t="array" ref="S27">IF($I$2="Раннее бронирование",
INDEX(GRID!$B$4:$BI$14,MATCH(S$7,GRID!$A$4:$A$14,0),MATCH(1,($U$2=GRID!$B$1:$BI$1)*(КАЛЕНДАРЬ!$L29=GRID!$B$3:$BI$3), 0))*GRID!$B$67,
ROUNDUP(INDEX(GRID!$B$4:$BI$14,MATCH(S$7,GRID!$A$4:$A$14,0),MATCH(1,($U$2=GRID!$B$1:$BI$1)*(КАЛЕНДАРЬ!$L29=GRID!$B$3:$BI$3),0))*GRID!$B$66*(1-GRID!$B$69),0))</f>
        <v>#N/A</v>
      </c>
      <c r="T27" s="48" t="e" cm="1">
        <f t="array" ref="T27">IF($I$2="Раннее бронирование",
INDEX(GRID!$B$17:$BI$27,MATCH(S$7,GRID!$A$17:$A$27,0),MATCH(1,($U$2=GRID!$B$1:$BI$1)*(КАЛЕНДАРЬ!$L29=GRID!$B$3:$BI$3), 0))*GRID!$B$67,
ROUNDUP(INDEX(GRID!$B$17:$BI$27,MATCH(S$7,GRID!$A$17:$A$27,0),MATCH(1,($U$2=GRID!$B$1:$BI$1)*(КАЛЕНДАРЬ!$L29=GRID!$B$3:$BI$3), 0))*GRID!$B$66*(1-GRID!$B$69),0))</f>
        <v>#N/A</v>
      </c>
      <c r="U27" s="47" cm="1">
        <f t="array" ref="U27">IF($I$2="Раннее бронирование",
INDEX(GRID!$B$4:$BI$14,MATCH(U$7,GRID!$A$4:$A$14,0),MATCH(1,($U$2=GRID!$B$1:$BI$1)*(КАЛЕНДАРЬ!$L29=GRID!$B$3:$BI$3), 0))*GRID!$B$67,
ROUNDUP(INDEX(GRID!$B$4:$BI$14,MATCH(U$7,GRID!$A$4:$A$14,0),MATCH(1,($U$2=GRID!$B$1:$BI$1)*(КАЛЕНДАРЬ!$L29=GRID!$B$3:$BI$3),0))*GRID!$B$66*(1-GRID!$B$69),0))</f>
        <v>39440</v>
      </c>
      <c r="V27" s="48" cm="1">
        <f t="array" ref="V27">IF($I$2="Раннее бронирование",
INDEX(GRID!$B$17:$BI$27,MATCH(U$7,GRID!$A$17:$A$27,0),MATCH(1,($U$2=GRID!$B$1:$BI$1)*(КАЛЕНДАРЬ!$L29=GRID!$B$3:$BI$3), 0))*GRID!$B$67,
ROUNDUP(INDEX(GRID!$B$17:$BI$27,MATCH(U$7,GRID!$A$17:$A$27,0),MATCH(1,($U$2=GRID!$B$1:$BI$1)*(КАЛЕНДАРЬ!$L29=GRID!$B$3:$BI$3), 0))*GRID!$B$66*(1-GRID!$B$69),0))</f>
        <v>41140</v>
      </c>
      <c r="W27" s="47" cm="1">
        <f t="array" ref="W27">IF($I$2="Раннее бронирование",
INDEX(GRID!$B$4:$BI$14,MATCH(W$7,GRID!$A$4:$A$14,0),MATCH(1,($U$2=GRID!$B$1:$BI$1)*(КАЛЕНДАРЬ!$L29=GRID!$B$3:$BI$3), 0))*GRID!$B$67,
ROUNDUP(INDEX(GRID!$B$4:$BI$14,MATCH(W$7,GRID!$A$4:$A$14,0),MATCH(1,($U$2=GRID!$B$1:$BI$1)*(КАЛЕНДАРЬ!$L29=GRID!$B$3:$BI$3),0))*GRID!$B$66*(1-GRID!$B$69),0))</f>
        <v>157760</v>
      </c>
      <c r="X27" s="48" cm="1">
        <f t="array" ref="X27">IF($I$2="Раннее бронирование",
INDEX(GRID!$B$17:$BI$27,MATCH(W$7,GRID!$A$17:$A$27,0),MATCH(1,($U$2=GRID!$B$1:$BI$1)*(КАЛЕНДАРЬ!$L29=GRID!$B$3:$BI$3), 0))*GRID!$B$67,
ROUNDUP(INDEX(GRID!$B$17:$BI$27,MATCH(W$7,GRID!$A$17:$A$27,0),MATCH(1,($U$2=GRID!$B$1:$BI$1)*(КАЛЕНДАРЬ!$L29=GRID!$B$3:$BI$3), 0))*GRID!$B$66*(1-GRID!$B$69),0))</f>
        <v>159460</v>
      </c>
    </row>
    <row r="28" spans="1:24" hidden="1" x14ac:dyDescent="0.2">
      <c r="A28" s="117" t="s">
        <v>47</v>
      </c>
      <c r="B28" s="117">
        <v>27</v>
      </c>
      <c r="C28" s="47" cm="1">
        <f t="array" ref="C28">IF($I$2="Раннее бронирование",
INDEX(GRID!$B$4:$BI$14,MATCH(C$7,GRID!$A$4:$A$14,0),MATCH(1,($U$2=GRID!$B$1:$BI$1)*(КАЛЕНДАРЬ!$L30=GRID!$B$3:$BI$3), 0))*GRID!$B$67,
ROUNDUP(INDEX(GRID!$B$4:$BI$14,MATCH(C$7,GRID!$A$4:$A$14,0),MATCH(1,($U$2=GRID!$B$1:$BI$1)*(КАЛЕНДАРЬ!$L30=GRID!$B$3:$BI$3),0))*GRID!$B$66*(1-GRID!$B$69),0))</f>
        <v>14960</v>
      </c>
      <c r="D28" s="48" cm="1">
        <f t="array" ref="D28">IF($I$2="Раннее бронирование",
INDEX(GRID!$B$17:$BI$27,MATCH(C$7,GRID!$A$17:$A$27,0),MATCH(1,($U$2=GRID!$B$1:$BI$1)*(КАЛЕНДАРЬ!$L30=GRID!$B$3:$BI$3), 0))*GRID!$B$67,
ROUNDUP(INDEX(GRID!$B$17:$BI$27,MATCH(C$7,GRID!$A$17:$A$27,0),MATCH(1,($U$2=GRID!$B$1:$BI$1)*(КАЛЕНДАРЬ!$L30=GRID!$B$3:$BI$3), 0))*GRID!$B$66*(1-GRID!$B$69),0))</f>
        <v>16660</v>
      </c>
      <c r="E28" s="47" cm="1">
        <f t="array" ref="E28">IF($I$2="Раннее бронирование",
INDEX(GRID!$B$4:$BI$14,MATCH(E$7,GRID!$A$4:$A$14,0),MATCH(1,($U$2=GRID!$B$1:$BI$1)*(КАЛЕНДАРЬ!$L30=GRID!$B$3:$BI$3), 0))*GRID!$B$67,
ROUNDUP(INDEX(GRID!$B$4:$BI$14,MATCH(E$7,GRID!$A$4:$A$14,0),MATCH(1,($U$2=GRID!$B$1:$BI$1)*(КАЛЕНДАРЬ!$L30=GRID!$B$3:$BI$3),0))*GRID!$B$66*(1-GRID!$B$69),0))</f>
        <v>16524</v>
      </c>
      <c r="F28" s="48" cm="1">
        <f t="array" ref="F28">IF($I$2="Раннее бронирование",
INDEX(GRID!$B$17:$BI$27,MATCH(E$7,GRID!$A$17:$A$27,0),MATCH(1,($U$2=GRID!$B$1:$BI$1)*(КАЛЕНДАРЬ!$L30=GRID!$B$3:$BI$3), 0))*GRID!$B$67,
ROUNDUP(INDEX(GRID!$B$17:$BI$27,MATCH(E$7,GRID!$A$17:$A$27,0),MATCH(1,($U$2=GRID!$B$1:$BI$1)*(КАЛЕНДАРЬ!$L30=GRID!$B$3:$BI$3), 0))*GRID!$B$66*(1-GRID!$B$69),0))</f>
        <v>18224</v>
      </c>
      <c r="G28" s="47" t="e" cm="1">
        <f t="array" ref="G28">IF($I$2="Раннее бронирование",
INDEX(GRID!$B$4:$BI$14,MATCH(G$7,GRID!$A$4:$A$14,0),MATCH(1,($U$2=GRID!$B$1:$BI$1)*(КАЛЕНДАРЬ!$L30=GRID!$B$3:$BI$3), 0))*GRID!$B$67,
ROUNDUP(INDEX(GRID!$B$4:$BI$14,MATCH(G$7,GRID!$A$4:$A$14,0),MATCH(1,($U$2=GRID!$B$1:$BI$1)*(КАЛЕНДАРЬ!$L30=GRID!$B$3:$BI$3),0))*GRID!$B$66*(1-GRID!$B$69),0))</f>
        <v>#N/A</v>
      </c>
      <c r="H28" s="48" t="e" cm="1">
        <f t="array" ref="H28">IF($I$2="Раннее бронирование",
INDEX(GRID!$B$17:$BI$27,MATCH(G$7,GRID!$A$17:$A$27,0),MATCH(1,($U$2=GRID!$B$1:$BI$1)*(КАЛЕНДАРЬ!$L30=GRID!$B$3:$BI$3), 0))*GRID!$B$67,
ROUNDUP(INDEX(GRID!$B$17:$BI$27,MATCH(G$7,GRID!$A$17:$A$27,0),MATCH(1,($U$2=GRID!$B$1:$BI$1)*(КАЛЕНДАРЬ!$L30=GRID!$B$3:$BI$3), 0))*GRID!$B$66*(1-GRID!$B$69),0))</f>
        <v>#N/A</v>
      </c>
      <c r="I28" s="47" t="e" cm="1">
        <f t="array" ref="I28">IF($I$2="Раннее бронирование",
INDEX(GRID!$B$4:$BI$14,MATCH(I$7,GRID!$A$4:$A$14,0),MATCH(1,($U$2=GRID!$B$1:$BI$1)*(КАЛЕНДАРЬ!$L30=GRID!$B$3:$BI$3), 0))*GRID!$B$67,
ROUNDUP(INDEX(GRID!$B$4:$BI$14,MATCH(I$7,GRID!$A$4:$A$14,0),MATCH(1,($U$2=GRID!$B$1:$BI$1)*(КАЛЕНДАРЬ!$L30=GRID!$B$3:$BI$3),0))*GRID!$B$66*(1-GRID!$B$69),0))</f>
        <v>#N/A</v>
      </c>
      <c r="J28" s="48" t="e" cm="1">
        <f t="array" ref="J28">IF($I$2="Раннее бронирование",
INDEX(GRID!$B$17:$BI$27,MATCH(I$7,GRID!$A$17:$A$27,0),MATCH(1,($U$2=GRID!$B$1:$BI$1)*(КАЛЕНДАРЬ!$L30=GRID!$B$3:$BI$3), 0))*GRID!$B$67,
ROUNDUP(INDEX(GRID!$B$17:$BI$27,MATCH(I$7,GRID!$A$17:$A$27,0),MATCH(1,($U$2=GRID!$B$1:$BI$1)*(КАЛЕНДАРЬ!$L30=GRID!$B$3:$BI$3), 0))*GRID!$B$66*(1-GRID!$B$69),0))</f>
        <v>#N/A</v>
      </c>
      <c r="K28" s="47" cm="1">
        <f t="array" ref="K28">IF($I$2="Раннее бронирование",
INDEX(GRID!$B$4:$BI$14,MATCH(K$7,GRID!$A$4:$A$14,0),MATCH(1,($U$2=GRID!$B$1:$BI$1)*(КАЛЕНДАРЬ!$L30=GRID!$B$3:$BI$3), 0))*GRID!$B$67,
ROUNDUP(INDEX(GRID!$B$4:$BI$14,MATCH(K$7,GRID!$A$4:$A$14,0),MATCH(1,($U$2=GRID!$B$1:$BI$1)*(КАЛЕНДАРЬ!$L30=GRID!$B$3:$BI$3),0))*GRID!$B$66*(1-GRID!$B$69),0))</f>
        <v>22304</v>
      </c>
      <c r="L28" s="48" cm="1">
        <f t="array" ref="L28">IF($I$2="Раннее бронирование",
INDEX(GRID!$B$17:$BI$27,MATCH(K$7,GRID!$A$17:$A$27,0),MATCH(1,($U$2=GRID!$B$1:$BI$1)*(КАЛЕНДАРЬ!$L30=GRID!$B$3:$BI$3), 0))*GRID!$B$67,
ROUNDUP(INDEX(GRID!$B$17:$BI$27,MATCH(K$7,GRID!$A$17:$A$27,0),MATCH(1,($U$2=GRID!$B$1:$BI$1)*(КАЛЕНДАРЬ!$L30=GRID!$B$3:$BI$3), 0))*GRID!$B$66*(1-GRID!$B$69),0))</f>
        <v>24004</v>
      </c>
      <c r="M28" s="47" cm="1">
        <f t="array" ref="M28">IF($I$2="Раннее бронирование",
INDEX(GRID!$B$4:$BI$14,MATCH(M$7,GRID!$A$4:$A$14,0),MATCH(1,($U$2=GRID!$B$1:$BI$1)*(КАЛЕНДАРЬ!$L30=GRID!$B$3:$BI$3), 0))*GRID!$B$67,
ROUNDUP(INDEX(GRID!$B$4:$BI$14,MATCH(M$7,GRID!$A$4:$A$14,0),MATCH(1,($U$2=GRID!$B$1:$BI$1)*(КАЛЕНДАРЬ!$L30=GRID!$B$3:$BI$3),0))*GRID!$B$66*(1-GRID!$B$69),0))</f>
        <v>24684</v>
      </c>
      <c r="N28" s="48" cm="1">
        <f t="array" ref="N28">IF($I$2="Раннее бронирование",
INDEX(GRID!$B$17:$BI$27,MATCH(M$7,GRID!$A$17:$A$27,0),MATCH(1,($U$2=GRID!$B$1:$BI$1)*(КАЛЕНДАРЬ!$L30=GRID!$B$3:$BI$3), 0))*GRID!$B$67,
ROUNDUP(INDEX(GRID!$B$17:$BI$27,MATCH(M$7,GRID!$A$17:$A$27,0),MATCH(1,($U$2=GRID!$B$1:$BI$1)*(КАЛЕНДАРЬ!$L30=GRID!$B$3:$BI$3), 0))*GRID!$B$66*(1-GRID!$B$69),0))</f>
        <v>26384</v>
      </c>
      <c r="O28" s="47" cm="1">
        <f t="array" ref="O28">IF($I$2="Раннее бронирование",
INDEX(GRID!$B$4:$BI$14,MATCH(O$7,GRID!$A$4:$A$14,0),MATCH(1,($U$2=GRID!$B$1:$BI$1)*(КАЛЕНДАРЬ!$L30=GRID!$B$3:$BI$3), 0))*GRID!$B$67,
ROUNDUP(INDEX(GRID!$B$4:$BI$14,MATCH(O$7,GRID!$A$4:$A$14,0),MATCH(1,($U$2=GRID!$B$1:$BI$1)*(КАЛЕНДАРЬ!$L30=GRID!$B$3:$BI$3),0))*GRID!$B$66*(1-GRID!$B$69),0))</f>
        <v>29240</v>
      </c>
      <c r="P28" s="48" cm="1">
        <f t="array" ref="P28">IF($I$2="Раннее бронирование",
INDEX(GRID!$B$17:$BI$27,MATCH(O$7,GRID!$A$17:$A$27,0),MATCH(1,($U$2=GRID!$B$1:$BI$1)*(КАЛЕНДАРЬ!$L30=GRID!$B$3:$BI$3), 0))*GRID!$B$67,
ROUNDUP(INDEX(GRID!$B$17:$BI$27,MATCH(O$7,GRID!$A$17:$A$27,0),MATCH(1,($U$2=GRID!$B$1:$BI$1)*(КАЛЕНДАРЬ!$L30=GRID!$B$3:$BI$3), 0))*GRID!$B$66*(1-GRID!$B$69),0))</f>
        <v>30940</v>
      </c>
      <c r="Q28" s="47" t="e" cm="1">
        <f t="array" ref="Q28">IF($I$2="Раннее бронирование",
INDEX(GRID!$B$4:$BI$14,MATCH(Q$7,GRID!$A$4:$A$14,0),MATCH(1,($U$2=GRID!$B$1:$BI$1)*(КАЛЕНДАРЬ!$L30=GRID!$B$3:$BI$3), 0))*GRID!$B$67,
ROUNDUP(INDEX(GRID!$B$4:$BI$14,MATCH(Q$7,GRID!$A$4:$A$14,0),MATCH(1,($U$2=GRID!$B$1:$BI$1)*(КАЛЕНДАРЬ!$L30=GRID!$B$3:$BI$3),0))*GRID!$B$66*(1-GRID!$B$69),0))</f>
        <v>#N/A</v>
      </c>
      <c r="R28" s="48" t="e" cm="1">
        <f t="array" ref="R28">IF($I$2="Раннее бронирование",
INDEX(GRID!$B$17:$BI$27,MATCH(Q$7,GRID!$A$17:$A$27,0),MATCH(1,($U$2=GRID!$B$1:$BI$1)*(КАЛЕНДАРЬ!$L30=GRID!$B$3:$BI$3), 0))*GRID!$B$67,
ROUNDUP(INDEX(GRID!$B$17:$BI$27,MATCH(Q$7,GRID!$A$17:$A$27,0),MATCH(1,($U$2=GRID!$B$1:$BI$1)*(КАЛЕНДАРЬ!$L30=GRID!$B$3:$BI$3), 0))*GRID!$B$66*(1-GRID!$B$69),0))</f>
        <v>#N/A</v>
      </c>
      <c r="S28" s="47" t="e" cm="1">
        <f t="array" ref="S28">IF($I$2="Раннее бронирование",
INDEX(GRID!$B$4:$BI$14,MATCH(S$7,GRID!$A$4:$A$14,0),MATCH(1,($U$2=GRID!$B$1:$BI$1)*(КАЛЕНДАРЬ!$L30=GRID!$B$3:$BI$3), 0))*GRID!$B$67,
ROUNDUP(INDEX(GRID!$B$4:$BI$14,MATCH(S$7,GRID!$A$4:$A$14,0),MATCH(1,($U$2=GRID!$B$1:$BI$1)*(КАЛЕНДАРЬ!$L30=GRID!$B$3:$BI$3),0))*GRID!$B$66*(1-GRID!$B$69),0))</f>
        <v>#N/A</v>
      </c>
      <c r="T28" s="48" t="e" cm="1">
        <f t="array" ref="T28">IF($I$2="Раннее бронирование",
INDEX(GRID!$B$17:$BI$27,MATCH(S$7,GRID!$A$17:$A$27,0),MATCH(1,($U$2=GRID!$B$1:$BI$1)*(КАЛЕНДАРЬ!$L30=GRID!$B$3:$BI$3), 0))*GRID!$B$67,
ROUNDUP(INDEX(GRID!$B$17:$BI$27,MATCH(S$7,GRID!$A$17:$A$27,0),MATCH(1,($U$2=GRID!$B$1:$BI$1)*(КАЛЕНДАРЬ!$L30=GRID!$B$3:$BI$3), 0))*GRID!$B$66*(1-GRID!$B$69),0))</f>
        <v>#N/A</v>
      </c>
      <c r="U28" s="47" cm="1">
        <f t="array" ref="U28">IF($I$2="Раннее бронирование",
INDEX(GRID!$B$4:$BI$14,MATCH(U$7,GRID!$A$4:$A$14,0),MATCH(1,($U$2=GRID!$B$1:$BI$1)*(КАЛЕНДАРЬ!$L30=GRID!$B$3:$BI$3), 0))*GRID!$B$67,
ROUNDUP(INDEX(GRID!$B$4:$BI$14,MATCH(U$7,GRID!$A$4:$A$14,0),MATCH(1,($U$2=GRID!$B$1:$BI$1)*(КАЛЕНДАРЬ!$L30=GRID!$B$3:$BI$3),0))*GRID!$B$66*(1-GRID!$B$69),0))</f>
        <v>45560</v>
      </c>
      <c r="V28" s="48" cm="1">
        <f t="array" ref="V28">IF($I$2="Раннее бронирование",
INDEX(GRID!$B$17:$BI$27,MATCH(U$7,GRID!$A$17:$A$27,0),MATCH(1,($U$2=GRID!$B$1:$BI$1)*(КАЛЕНДАРЬ!$L30=GRID!$B$3:$BI$3), 0))*GRID!$B$67,
ROUNDUP(INDEX(GRID!$B$17:$BI$27,MATCH(U$7,GRID!$A$17:$A$27,0),MATCH(1,($U$2=GRID!$B$1:$BI$1)*(КАЛЕНДАРЬ!$L30=GRID!$B$3:$BI$3), 0))*GRID!$B$66*(1-GRID!$B$69),0))</f>
        <v>47260</v>
      </c>
      <c r="W28" s="47" cm="1">
        <f t="array" ref="W28">IF($I$2="Раннее бронирование",
INDEX(GRID!$B$4:$BI$14,MATCH(W$7,GRID!$A$4:$A$14,0),MATCH(1,($U$2=GRID!$B$1:$BI$1)*(КАЛЕНДАРЬ!$L30=GRID!$B$3:$BI$3), 0))*GRID!$B$67,
ROUNDUP(INDEX(GRID!$B$4:$BI$14,MATCH(W$7,GRID!$A$4:$A$14,0),MATCH(1,($U$2=GRID!$B$1:$BI$1)*(КАЛЕНДАРЬ!$L30=GRID!$B$3:$BI$3),0))*GRID!$B$66*(1-GRID!$B$69),0))</f>
        <v>175440</v>
      </c>
      <c r="X28" s="48" cm="1">
        <f t="array" ref="X28">IF($I$2="Раннее бронирование",
INDEX(GRID!$B$17:$BI$27,MATCH(W$7,GRID!$A$17:$A$27,0),MATCH(1,($U$2=GRID!$B$1:$BI$1)*(КАЛЕНДАРЬ!$L30=GRID!$B$3:$BI$3), 0))*GRID!$B$67,
ROUNDUP(INDEX(GRID!$B$17:$BI$27,MATCH(W$7,GRID!$A$17:$A$27,0),MATCH(1,($U$2=GRID!$B$1:$BI$1)*(КАЛЕНДАРЬ!$L30=GRID!$B$3:$BI$3), 0))*GRID!$B$66*(1-GRID!$B$69),0))</f>
        <v>177140</v>
      </c>
    </row>
    <row r="29" spans="1:24" hidden="1" x14ac:dyDescent="0.2">
      <c r="A29" s="117" t="s">
        <v>48</v>
      </c>
      <c r="B29" s="117">
        <v>28</v>
      </c>
      <c r="C29" s="47" cm="1">
        <f t="array" ref="C29">IF($I$2="Раннее бронирование",
INDEX(GRID!$B$4:$BI$14,MATCH(C$7,GRID!$A$4:$A$14,0),MATCH(1,($U$2=GRID!$B$1:$BI$1)*(КАЛЕНДАРЬ!$L31=GRID!$B$3:$BI$3), 0))*GRID!$B$67,
ROUNDUP(INDEX(GRID!$B$4:$BI$14,MATCH(C$7,GRID!$A$4:$A$14,0),MATCH(1,($U$2=GRID!$B$1:$BI$1)*(КАЛЕНДАРЬ!$L31=GRID!$B$3:$BI$3),0))*GRID!$B$66*(1-GRID!$B$69),0))</f>
        <v>15640</v>
      </c>
      <c r="D29" s="48" cm="1">
        <f t="array" ref="D29">IF($I$2="Раннее бронирование",
INDEX(GRID!$B$17:$BI$27,MATCH(C$7,GRID!$A$17:$A$27,0),MATCH(1,($U$2=GRID!$B$1:$BI$1)*(КАЛЕНДАРЬ!$L31=GRID!$B$3:$BI$3), 0))*GRID!$B$67,
ROUNDUP(INDEX(GRID!$B$17:$BI$27,MATCH(C$7,GRID!$A$17:$A$27,0),MATCH(1,($U$2=GRID!$B$1:$BI$1)*(КАЛЕНДАРЬ!$L31=GRID!$B$3:$BI$3), 0))*GRID!$B$66*(1-GRID!$B$69),0))</f>
        <v>17340</v>
      </c>
      <c r="E29" s="47" cm="1">
        <f t="array" ref="E29">IF($I$2="Раннее бронирование",
INDEX(GRID!$B$4:$BI$14,MATCH(E$7,GRID!$A$4:$A$14,0),MATCH(1,($U$2=GRID!$B$1:$BI$1)*(КАЛЕНДАРЬ!$L31=GRID!$B$3:$BI$3), 0))*GRID!$B$67,
ROUNDUP(INDEX(GRID!$B$4:$BI$14,MATCH(E$7,GRID!$A$4:$A$14,0),MATCH(1,($U$2=GRID!$B$1:$BI$1)*(КАЛЕНДАРЬ!$L31=GRID!$B$3:$BI$3),0))*GRID!$B$66*(1-GRID!$B$69),0))</f>
        <v>17340</v>
      </c>
      <c r="F29" s="48" cm="1">
        <f t="array" ref="F29">IF($I$2="Раннее бронирование",
INDEX(GRID!$B$17:$BI$27,MATCH(E$7,GRID!$A$17:$A$27,0),MATCH(1,($U$2=GRID!$B$1:$BI$1)*(КАЛЕНДАРЬ!$L31=GRID!$B$3:$BI$3), 0))*GRID!$B$67,
ROUNDUP(INDEX(GRID!$B$17:$BI$27,MATCH(E$7,GRID!$A$17:$A$27,0),MATCH(1,($U$2=GRID!$B$1:$BI$1)*(КАЛЕНДАРЬ!$L31=GRID!$B$3:$BI$3), 0))*GRID!$B$66*(1-GRID!$B$69),0))</f>
        <v>19040</v>
      </c>
      <c r="G29" s="47" t="e" cm="1">
        <f t="array" ref="G29">IF($I$2="Раннее бронирование",
INDEX(GRID!$B$4:$BI$14,MATCH(G$7,GRID!$A$4:$A$14,0),MATCH(1,($U$2=GRID!$B$1:$BI$1)*(КАЛЕНДАРЬ!$L31=GRID!$B$3:$BI$3), 0))*GRID!$B$67,
ROUNDUP(INDEX(GRID!$B$4:$BI$14,MATCH(G$7,GRID!$A$4:$A$14,0),MATCH(1,($U$2=GRID!$B$1:$BI$1)*(КАЛЕНДАРЬ!$L31=GRID!$B$3:$BI$3),0))*GRID!$B$66*(1-GRID!$B$69),0))</f>
        <v>#N/A</v>
      </c>
      <c r="H29" s="48" t="e" cm="1">
        <f t="array" ref="H29">IF($I$2="Раннее бронирование",
INDEX(GRID!$B$17:$BI$27,MATCH(G$7,GRID!$A$17:$A$27,0),MATCH(1,($U$2=GRID!$B$1:$BI$1)*(КАЛЕНДАРЬ!$L31=GRID!$B$3:$BI$3), 0))*GRID!$B$67,
ROUNDUP(INDEX(GRID!$B$17:$BI$27,MATCH(G$7,GRID!$A$17:$A$27,0),MATCH(1,($U$2=GRID!$B$1:$BI$1)*(КАЛЕНДАРЬ!$L31=GRID!$B$3:$BI$3), 0))*GRID!$B$66*(1-GRID!$B$69),0))</f>
        <v>#N/A</v>
      </c>
      <c r="I29" s="47" t="e" cm="1">
        <f t="array" ref="I29">IF($I$2="Раннее бронирование",
INDEX(GRID!$B$4:$BI$14,MATCH(I$7,GRID!$A$4:$A$14,0),MATCH(1,($U$2=GRID!$B$1:$BI$1)*(КАЛЕНДАРЬ!$L31=GRID!$B$3:$BI$3), 0))*GRID!$B$67,
ROUNDUP(INDEX(GRID!$B$4:$BI$14,MATCH(I$7,GRID!$A$4:$A$14,0),MATCH(1,($U$2=GRID!$B$1:$BI$1)*(КАЛЕНДАРЬ!$L31=GRID!$B$3:$BI$3),0))*GRID!$B$66*(1-GRID!$B$69),0))</f>
        <v>#N/A</v>
      </c>
      <c r="J29" s="48" t="e" cm="1">
        <f t="array" ref="J29">IF($I$2="Раннее бронирование",
INDEX(GRID!$B$17:$BI$27,MATCH(I$7,GRID!$A$17:$A$27,0),MATCH(1,($U$2=GRID!$B$1:$BI$1)*(КАЛЕНДАРЬ!$L31=GRID!$B$3:$BI$3), 0))*GRID!$B$67,
ROUNDUP(INDEX(GRID!$B$17:$BI$27,MATCH(I$7,GRID!$A$17:$A$27,0),MATCH(1,($U$2=GRID!$B$1:$BI$1)*(КАЛЕНДАРЬ!$L31=GRID!$B$3:$BI$3), 0))*GRID!$B$66*(1-GRID!$B$69),0))</f>
        <v>#N/A</v>
      </c>
      <c r="K29" s="47" cm="1">
        <f t="array" ref="K29">IF($I$2="Раннее бронирование",
INDEX(GRID!$B$4:$BI$14,MATCH(K$7,GRID!$A$4:$A$14,0),MATCH(1,($U$2=GRID!$B$1:$BI$1)*(КАЛЕНДАРЬ!$L31=GRID!$B$3:$BI$3), 0))*GRID!$B$67,
ROUNDUP(INDEX(GRID!$B$4:$BI$14,MATCH(K$7,GRID!$A$4:$A$14,0),MATCH(1,($U$2=GRID!$B$1:$BI$1)*(КАЛЕНДАРЬ!$L31=GRID!$B$3:$BI$3),0))*GRID!$B$66*(1-GRID!$B$69),0))</f>
        <v>23528</v>
      </c>
      <c r="L29" s="48" cm="1">
        <f t="array" ref="L29">IF($I$2="Раннее бронирование",
INDEX(GRID!$B$17:$BI$27,MATCH(K$7,GRID!$A$17:$A$27,0),MATCH(1,($U$2=GRID!$B$1:$BI$1)*(КАЛЕНДАРЬ!$L31=GRID!$B$3:$BI$3), 0))*GRID!$B$67,
ROUNDUP(INDEX(GRID!$B$17:$BI$27,MATCH(K$7,GRID!$A$17:$A$27,0),MATCH(1,($U$2=GRID!$B$1:$BI$1)*(КАЛЕНДАРЬ!$L31=GRID!$B$3:$BI$3), 0))*GRID!$B$66*(1-GRID!$B$69),0))</f>
        <v>25228</v>
      </c>
      <c r="M29" s="47" cm="1">
        <f t="array" ref="M29">IF($I$2="Раннее бронирование",
INDEX(GRID!$B$4:$BI$14,MATCH(M$7,GRID!$A$4:$A$14,0),MATCH(1,($U$2=GRID!$B$1:$BI$1)*(КАЛЕНДАРЬ!$L31=GRID!$B$3:$BI$3), 0))*GRID!$B$67,
ROUNDUP(INDEX(GRID!$B$4:$BI$14,MATCH(M$7,GRID!$A$4:$A$14,0),MATCH(1,($U$2=GRID!$B$1:$BI$1)*(КАЛЕНДАРЬ!$L31=GRID!$B$3:$BI$3),0))*GRID!$B$66*(1-GRID!$B$69),0))</f>
        <v>26044</v>
      </c>
      <c r="N29" s="48" cm="1">
        <f t="array" ref="N29">IF($I$2="Раннее бронирование",
INDEX(GRID!$B$17:$BI$27,MATCH(M$7,GRID!$A$17:$A$27,0),MATCH(1,($U$2=GRID!$B$1:$BI$1)*(КАЛЕНДАРЬ!$L31=GRID!$B$3:$BI$3), 0))*GRID!$B$67,
ROUNDUP(INDEX(GRID!$B$17:$BI$27,MATCH(M$7,GRID!$A$17:$A$27,0),MATCH(1,($U$2=GRID!$B$1:$BI$1)*(КАЛЕНДАРЬ!$L31=GRID!$B$3:$BI$3), 0))*GRID!$B$66*(1-GRID!$B$69),0))</f>
        <v>27744</v>
      </c>
      <c r="O29" s="47" cm="1">
        <f t="array" ref="O29">IF($I$2="Раннее бронирование",
INDEX(GRID!$B$4:$BI$14,MATCH(O$7,GRID!$A$4:$A$14,0),MATCH(1,($U$2=GRID!$B$1:$BI$1)*(КАЛЕНДАРЬ!$L31=GRID!$B$3:$BI$3), 0))*GRID!$B$67,
ROUNDUP(INDEX(GRID!$B$4:$BI$14,MATCH(O$7,GRID!$A$4:$A$14,0),MATCH(1,($U$2=GRID!$B$1:$BI$1)*(КАЛЕНДАРЬ!$L31=GRID!$B$3:$BI$3),0))*GRID!$B$66*(1-GRID!$B$69),0))</f>
        <v>30464</v>
      </c>
      <c r="P29" s="48" cm="1">
        <f t="array" ref="P29">IF($I$2="Раннее бронирование",
INDEX(GRID!$B$17:$BI$27,MATCH(O$7,GRID!$A$17:$A$27,0),MATCH(1,($U$2=GRID!$B$1:$BI$1)*(КАЛЕНДАРЬ!$L31=GRID!$B$3:$BI$3), 0))*GRID!$B$67,
ROUNDUP(INDEX(GRID!$B$17:$BI$27,MATCH(O$7,GRID!$A$17:$A$27,0),MATCH(1,($U$2=GRID!$B$1:$BI$1)*(КАЛЕНДАРЬ!$L31=GRID!$B$3:$BI$3), 0))*GRID!$B$66*(1-GRID!$B$69),0))</f>
        <v>32164</v>
      </c>
      <c r="Q29" s="47" t="e" cm="1">
        <f t="array" ref="Q29">IF($I$2="Раннее бронирование",
INDEX(GRID!$B$4:$BI$14,MATCH(Q$7,GRID!$A$4:$A$14,0),MATCH(1,($U$2=GRID!$B$1:$BI$1)*(КАЛЕНДАРЬ!$L31=GRID!$B$3:$BI$3), 0))*GRID!$B$67,
ROUNDUP(INDEX(GRID!$B$4:$BI$14,MATCH(Q$7,GRID!$A$4:$A$14,0),MATCH(1,($U$2=GRID!$B$1:$BI$1)*(КАЛЕНДАРЬ!$L31=GRID!$B$3:$BI$3),0))*GRID!$B$66*(1-GRID!$B$69),0))</f>
        <v>#N/A</v>
      </c>
      <c r="R29" s="48" t="e" cm="1">
        <f t="array" ref="R29">IF($I$2="Раннее бронирование",
INDEX(GRID!$B$17:$BI$27,MATCH(Q$7,GRID!$A$17:$A$27,0),MATCH(1,($U$2=GRID!$B$1:$BI$1)*(КАЛЕНДАРЬ!$L31=GRID!$B$3:$BI$3), 0))*GRID!$B$67,
ROUNDUP(INDEX(GRID!$B$17:$BI$27,MATCH(Q$7,GRID!$A$17:$A$27,0),MATCH(1,($U$2=GRID!$B$1:$BI$1)*(КАЛЕНДАРЬ!$L31=GRID!$B$3:$BI$3), 0))*GRID!$B$66*(1-GRID!$B$69),0))</f>
        <v>#N/A</v>
      </c>
      <c r="S29" s="47" t="e" cm="1">
        <f t="array" ref="S29">IF($I$2="Раннее бронирование",
INDEX(GRID!$B$4:$BI$14,MATCH(S$7,GRID!$A$4:$A$14,0),MATCH(1,($U$2=GRID!$B$1:$BI$1)*(КАЛЕНДАРЬ!$L31=GRID!$B$3:$BI$3), 0))*GRID!$B$67,
ROUNDUP(INDEX(GRID!$B$4:$BI$14,MATCH(S$7,GRID!$A$4:$A$14,0),MATCH(1,($U$2=GRID!$B$1:$BI$1)*(КАЛЕНДАРЬ!$L31=GRID!$B$3:$BI$3),0))*GRID!$B$66*(1-GRID!$B$69),0))</f>
        <v>#N/A</v>
      </c>
      <c r="T29" s="48" t="e" cm="1">
        <f t="array" ref="T29">IF($I$2="Раннее бронирование",
INDEX(GRID!$B$17:$BI$27,MATCH(S$7,GRID!$A$17:$A$27,0),MATCH(1,($U$2=GRID!$B$1:$BI$1)*(КАЛЕНДАРЬ!$L31=GRID!$B$3:$BI$3), 0))*GRID!$B$67,
ROUNDUP(INDEX(GRID!$B$17:$BI$27,MATCH(S$7,GRID!$A$17:$A$27,0),MATCH(1,($U$2=GRID!$B$1:$BI$1)*(КАЛЕНДАРЬ!$L31=GRID!$B$3:$BI$3), 0))*GRID!$B$66*(1-GRID!$B$69),0))</f>
        <v>#N/A</v>
      </c>
      <c r="U29" s="47" cm="1">
        <f t="array" ref="U29">IF($I$2="Раннее бронирование",
INDEX(GRID!$B$4:$BI$14,MATCH(U$7,GRID!$A$4:$A$14,0),MATCH(1,($U$2=GRID!$B$1:$BI$1)*(КАЛЕНДАРЬ!$L31=GRID!$B$3:$BI$3), 0))*GRID!$B$67,
ROUNDUP(INDEX(GRID!$B$4:$BI$14,MATCH(U$7,GRID!$A$4:$A$14,0),MATCH(1,($U$2=GRID!$B$1:$BI$1)*(КАЛЕНДАРЬ!$L31=GRID!$B$3:$BI$3),0))*GRID!$B$66*(1-GRID!$B$69),0))</f>
        <v>47600</v>
      </c>
      <c r="V29" s="48" cm="1">
        <f t="array" ref="V29">IF($I$2="Раннее бронирование",
INDEX(GRID!$B$17:$BI$27,MATCH(U$7,GRID!$A$17:$A$27,0),MATCH(1,($U$2=GRID!$B$1:$BI$1)*(КАЛЕНДАРЬ!$L31=GRID!$B$3:$BI$3), 0))*GRID!$B$67,
ROUNDUP(INDEX(GRID!$B$17:$BI$27,MATCH(U$7,GRID!$A$17:$A$27,0),MATCH(1,($U$2=GRID!$B$1:$BI$1)*(КАЛЕНДАРЬ!$L31=GRID!$B$3:$BI$3), 0))*GRID!$B$66*(1-GRID!$B$69),0))</f>
        <v>49300</v>
      </c>
      <c r="W29" s="47" cm="1">
        <f t="array" ref="W29">IF($I$2="Раннее бронирование",
INDEX(GRID!$B$4:$BI$14,MATCH(W$7,GRID!$A$4:$A$14,0),MATCH(1,($U$2=GRID!$B$1:$BI$1)*(КАЛЕНДАРЬ!$L31=GRID!$B$3:$BI$3), 0))*GRID!$B$67,
ROUNDUP(INDEX(GRID!$B$4:$BI$14,MATCH(W$7,GRID!$A$4:$A$14,0),MATCH(1,($U$2=GRID!$B$1:$BI$1)*(КАЛЕНДАРЬ!$L31=GRID!$B$3:$BI$3),0))*GRID!$B$66*(1-GRID!$B$69),0))</f>
        <v>180880</v>
      </c>
      <c r="X29" s="48" cm="1">
        <f t="array" ref="X29">IF($I$2="Раннее бронирование",
INDEX(GRID!$B$17:$BI$27,MATCH(W$7,GRID!$A$17:$A$27,0),MATCH(1,($U$2=GRID!$B$1:$BI$1)*(КАЛЕНДАРЬ!$L31=GRID!$B$3:$BI$3), 0))*GRID!$B$67,
ROUNDUP(INDEX(GRID!$B$17:$BI$27,MATCH(W$7,GRID!$A$17:$A$27,0),MATCH(1,($U$2=GRID!$B$1:$BI$1)*(КАЛЕНДАРЬ!$L31=GRID!$B$3:$BI$3), 0))*GRID!$B$66*(1-GRID!$B$69),0))</f>
        <v>182580</v>
      </c>
    </row>
    <row r="30" spans="1:24" hidden="1" x14ac:dyDescent="0.2">
      <c r="A30" s="117" t="s">
        <v>42</v>
      </c>
      <c r="B30" s="117">
        <v>29</v>
      </c>
      <c r="C30" s="47" cm="1">
        <f t="array" ref="C30">IF($I$2="Раннее бронирование",
INDEX(GRID!$B$4:$BI$14,MATCH(C$7,GRID!$A$4:$A$14,0),MATCH(1,($U$2=GRID!$B$1:$BI$1)*(КАЛЕНДАРЬ!$L32=GRID!$B$3:$BI$3), 0))*GRID!$B$67,
ROUNDUP(INDEX(GRID!$B$4:$BI$14,MATCH(C$7,GRID!$A$4:$A$14,0),MATCH(1,($U$2=GRID!$B$1:$BI$1)*(КАЛЕНДАРЬ!$L32=GRID!$B$3:$BI$3),0))*GRID!$B$66*(1-GRID!$B$69),0))</f>
        <v>15640</v>
      </c>
      <c r="D30" s="48" cm="1">
        <f t="array" ref="D30">IF($I$2="Раннее бронирование",
INDEX(GRID!$B$17:$BI$27,MATCH(C$7,GRID!$A$17:$A$27,0),MATCH(1,($U$2=GRID!$B$1:$BI$1)*(КАЛЕНДАРЬ!$L32=GRID!$B$3:$BI$3), 0))*GRID!$B$67,
ROUNDUP(INDEX(GRID!$B$17:$BI$27,MATCH(C$7,GRID!$A$17:$A$27,0),MATCH(1,($U$2=GRID!$B$1:$BI$1)*(КАЛЕНДАРЬ!$L32=GRID!$B$3:$BI$3), 0))*GRID!$B$66*(1-GRID!$B$69),0))</f>
        <v>17340</v>
      </c>
      <c r="E30" s="47" cm="1">
        <f t="array" ref="E30">IF($I$2="Раннее бронирование",
INDEX(GRID!$B$4:$BI$14,MATCH(E$7,GRID!$A$4:$A$14,0),MATCH(1,($U$2=GRID!$B$1:$BI$1)*(КАЛЕНДАРЬ!$L32=GRID!$B$3:$BI$3), 0))*GRID!$B$67,
ROUNDUP(INDEX(GRID!$B$4:$BI$14,MATCH(E$7,GRID!$A$4:$A$14,0),MATCH(1,($U$2=GRID!$B$1:$BI$1)*(КАЛЕНДАРЬ!$L32=GRID!$B$3:$BI$3),0))*GRID!$B$66*(1-GRID!$B$69),0))</f>
        <v>17340</v>
      </c>
      <c r="F30" s="48" cm="1">
        <f t="array" ref="F30">IF($I$2="Раннее бронирование",
INDEX(GRID!$B$17:$BI$27,MATCH(E$7,GRID!$A$17:$A$27,0),MATCH(1,($U$2=GRID!$B$1:$BI$1)*(КАЛЕНДАРЬ!$L32=GRID!$B$3:$BI$3), 0))*GRID!$B$67,
ROUNDUP(INDEX(GRID!$B$17:$BI$27,MATCH(E$7,GRID!$A$17:$A$27,0),MATCH(1,($U$2=GRID!$B$1:$BI$1)*(КАЛЕНДАРЬ!$L32=GRID!$B$3:$BI$3), 0))*GRID!$B$66*(1-GRID!$B$69),0))</f>
        <v>19040</v>
      </c>
      <c r="G30" s="47" t="e" cm="1">
        <f t="array" ref="G30">IF($I$2="Раннее бронирование",
INDEX(GRID!$B$4:$BI$14,MATCH(G$7,GRID!$A$4:$A$14,0),MATCH(1,($U$2=GRID!$B$1:$BI$1)*(КАЛЕНДАРЬ!$L32=GRID!$B$3:$BI$3), 0))*GRID!$B$67,
ROUNDUP(INDEX(GRID!$B$4:$BI$14,MATCH(G$7,GRID!$A$4:$A$14,0),MATCH(1,($U$2=GRID!$B$1:$BI$1)*(КАЛЕНДАРЬ!$L32=GRID!$B$3:$BI$3),0))*GRID!$B$66*(1-GRID!$B$69),0))</f>
        <v>#N/A</v>
      </c>
      <c r="H30" s="48" t="e" cm="1">
        <f t="array" ref="H30">IF($I$2="Раннее бронирование",
INDEX(GRID!$B$17:$BI$27,MATCH(G$7,GRID!$A$17:$A$27,0),MATCH(1,($U$2=GRID!$B$1:$BI$1)*(КАЛЕНДАРЬ!$L32=GRID!$B$3:$BI$3), 0))*GRID!$B$67,
ROUNDUP(INDEX(GRID!$B$17:$BI$27,MATCH(G$7,GRID!$A$17:$A$27,0),MATCH(1,($U$2=GRID!$B$1:$BI$1)*(КАЛЕНДАРЬ!$L32=GRID!$B$3:$BI$3), 0))*GRID!$B$66*(1-GRID!$B$69),0))</f>
        <v>#N/A</v>
      </c>
      <c r="I30" s="47" t="e" cm="1">
        <f t="array" ref="I30">IF($I$2="Раннее бронирование",
INDEX(GRID!$B$4:$BI$14,MATCH(I$7,GRID!$A$4:$A$14,0),MATCH(1,($U$2=GRID!$B$1:$BI$1)*(КАЛЕНДАРЬ!$L32=GRID!$B$3:$BI$3), 0))*GRID!$B$67,
ROUNDUP(INDEX(GRID!$B$4:$BI$14,MATCH(I$7,GRID!$A$4:$A$14,0),MATCH(1,($U$2=GRID!$B$1:$BI$1)*(КАЛЕНДАРЬ!$L32=GRID!$B$3:$BI$3),0))*GRID!$B$66*(1-GRID!$B$69),0))</f>
        <v>#N/A</v>
      </c>
      <c r="J30" s="48" t="e" cm="1">
        <f t="array" ref="J30">IF($I$2="Раннее бронирование",
INDEX(GRID!$B$17:$BI$27,MATCH(I$7,GRID!$A$17:$A$27,0),MATCH(1,($U$2=GRID!$B$1:$BI$1)*(КАЛЕНДАРЬ!$L32=GRID!$B$3:$BI$3), 0))*GRID!$B$67,
ROUNDUP(INDEX(GRID!$B$17:$BI$27,MATCH(I$7,GRID!$A$17:$A$27,0),MATCH(1,($U$2=GRID!$B$1:$BI$1)*(КАЛЕНДАРЬ!$L32=GRID!$B$3:$BI$3), 0))*GRID!$B$66*(1-GRID!$B$69),0))</f>
        <v>#N/A</v>
      </c>
      <c r="K30" s="47" cm="1">
        <f t="array" ref="K30">IF($I$2="Раннее бронирование",
INDEX(GRID!$B$4:$BI$14,MATCH(K$7,GRID!$A$4:$A$14,0),MATCH(1,($U$2=GRID!$B$1:$BI$1)*(КАЛЕНДАРЬ!$L32=GRID!$B$3:$BI$3), 0))*GRID!$B$67,
ROUNDUP(INDEX(GRID!$B$4:$BI$14,MATCH(K$7,GRID!$A$4:$A$14,0),MATCH(1,($U$2=GRID!$B$1:$BI$1)*(КАЛЕНДАРЬ!$L32=GRID!$B$3:$BI$3),0))*GRID!$B$66*(1-GRID!$B$69),0))</f>
        <v>23528</v>
      </c>
      <c r="L30" s="48" cm="1">
        <f t="array" ref="L30">IF($I$2="Раннее бронирование",
INDEX(GRID!$B$17:$BI$27,MATCH(K$7,GRID!$A$17:$A$27,0),MATCH(1,($U$2=GRID!$B$1:$BI$1)*(КАЛЕНДАРЬ!$L32=GRID!$B$3:$BI$3), 0))*GRID!$B$67,
ROUNDUP(INDEX(GRID!$B$17:$BI$27,MATCH(K$7,GRID!$A$17:$A$27,0),MATCH(1,($U$2=GRID!$B$1:$BI$1)*(КАЛЕНДАРЬ!$L32=GRID!$B$3:$BI$3), 0))*GRID!$B$66*(1-GRID!$B$69),0))</f>
        <v>25228</v>
      </c>
      <c r="M30" s="47" cm="1">
        <f t="array" ref="M30">IF($I$2="Раннее бронирование",
INDEX(GRID!$B$4:$BI$14,MATCH(M$7,GRID!$A$4:$A$14,0),MATCH(1,($U$2=GRID!$B$1:$BI$1)*(КАЛЕНДАРЬ!$L32=GRID!$B$3:$BI$3), 0))*GRID!$B$67,
ROUNDUP(INDEX(GRID!$B$4:$BI$14,MATCH(M$7,GRID!$A$4:$A$14,0),MATCH(1,($U$2=GRID!$B$1:$BI$1)*(КАЛЕНДАРЬ!$L32=GRID!$B$3:$BI$3),0))*GRID!$B$66*(1-GRID!$B$69),0))</f>
        <v>26044</v>
      </c>
      <c r="N30" s="48" cm="1">
        <f t="array" ref="N30">IF($I$2="Раннее бронирование",
INDEX(GRID!$B$17:$BI$27,MATCH(M$7,GRID!$A$17:$A$27,0),MATCH(1,($U$2=GRID!$B$1:$BI$1)*(КАЛЕНДАРЬ!$L32=GRID!$B$3:$BI$3), 0))*GRID!$B$67,
ROUNDUP(INDEX(GRID!$B$17:$BI$27,MATCH(M$7,GRID!$A$17:$A$27,0),MATCH(1,($U$2=GRID!$B$1:$BI$1)*(КАЛЕНДАРЬ!$L32=GRID!$B$3:$BI$3), 0))*GRID!$B$66*(1-GRID!$B$69),0))</f>
        <v>27744</v>
      </c>
      <c r="O30" s="47" cm="1">
        <f t="array" ref="O30">IF($I$2="Раннее бронирование",
INDEX(GRID!$B$4:$BI$14,MATCH(O$7,GRID!$A$4:$A$14,0),MATCH(1,($U$2=GRID!$B$1:$BI$1)*(КАЛЕНДАРЬ!$L32=GRID!$B$3:$BI$3), 0))*GRID!$B$67,
ROUNDUP(INDEX(GRID!$B$4:$BI$14,MATCH(O$7,GRID!$A$4:$A$14,0),MATCH(1,($U$2=GRID!$B$1:$BI$1)*(КАЛЕНДАРЬ!$L32=GRID!$B$3:$BI$3),0))*GRID!$B$66*(1-GRID!$B$69),0))</f>
        <v>30464</v>
      </c>
      <c r="P30" s="48" cm="1">
        <f t="array" ref="P30">IF($I$2="Раннее бронирование",
INDEX(GRID!$B$17:$BI$27,MATCH(O$7,GRID!$A$17:$A$27,0),MATCH(1,($U$2=GRID!$B$1:$BI$1)*(КАЛЕНДАРЬ!$L32=GRID!$B$3:$BI$3), 0))*GRID!$B$67,
ROUNDUP(INDEX(GRID!$B$17:$BI$27,MATCH(O$7,GRID!$A$17:$A$27,0),MATCH(1,($U$2=GRID!$B$1:$BI$1)*(КАЛЕНДАРЬ!$L32=GRID!$B$3:$BI$3), 0))*GRID!$B$66*(1-GRID!$B$69),0))</f>
        <v>32164</v>
      </c>
      <c r="Q30" s="47" t="e" cm="1">
        <f t="array" ref="Q30">IF($I$2="Раннее бронирование",
INDEX(GRID!$B$4:$BI$14,MATCH(Q$7,GRID!$A$4:$A$14,0),MATCH(1,($U$2=GRID!$B$1:$BI$1)*(КАЛЕНДАРЬ!$L32=GRID!$B$3:$BI$3), 0))*GRID!$B$67,
ROUNDUP(INDEX(GRID!$B$4:$BI$14,MATCH(Q$7,GRID!$A$4:$A$14,0),MATCH(1,($U$2=GRID!$B$1:$BI$1)*(КАЛЕНДАРЬ!$L32=GRID!$B$3:$BI$3),0))*GRID!$B$66*(1-GRID!$B$69),0))</f>
        <v>#N/A</v>
      </c>
      <c r="R30" s="48" t="e" cm="1">
        <f t="array" ref="R30">IF($I$2="Раннее бронирование",
INDEX(GRID!$B$17:$BI$27,MATCH(Q$7,GRID!$A$17:$A$27,0),MATCH(1,($U$2=GRID!$B$1:$BI$1)*(КАЛЕНДАРЬ!$L32=GRID!$B$3:$BI$3), 0))*GRID!$B$67,
ROUNDUP(INDEX(GRID!$B$17:$BI$27,MATCH(Q$7,GRID!$A$17:$A$27,0),MATCH(1,($U$2=GRID!$B$1:$BI$1)*(КАЛЕНДАРЬ!$L32=GRID!$B$3:$BI$3), 0))*GRID!$B$66*(1-GRID!$B$69),0))</f>
        <v>#N/A</v>
      </c>
      <c r="S30" s="47" t="e" cm="1">
        <f t="array" ref="S30">IF($I$2="Раннее бронирование",
INDEX(GRID!$B$4:$BI$14,MATCH(S$7,GRID!$A$4:$A$14,0),MATCH(1,($U$2=GRID!$B$1:$BI$1)*(КАЛЕНДАРЬ!$L32=GRID!$B$3:$BI$3), 0))*GRID!$B$67,
ROUNDUP(INDEX(GRID!$B$4:$BI$14,MATCH(S$7,GRID!$A$4:$A$14,0),MATCH(1,($U$2=GRID!$B$1:$BI$1)*(КАЛЕНДАРЬ!$L32=GRID!$B$3:$BI$3),0))*GRID!$B$66*(1-GRID!$B$69),0))</f>
        <v>#N/A</v>
      </c>
      <c r="T30" s="48" t="e" cm="1">
        <f t="array" ref="T30">IF($I$2="Раннее бронирование",
INDEX(GRID!$B$17:$BI$27,MATCH(S$7,GRID!$A$17:$A$27,0),MATCH(1,($U$2=GRID!$B$1:$BI$1)*(КАЛЕНДАРЬ!$L32=GRID!$B$3:$BI$3), 0))*GRID!$B$67,
ROUNDUP(INDEX(GRID!$B$17:$BI$27,MATCH(S$7,GRID!$A$17:$A$27,0),MATCH(1,($U$2=GRID!$B$1:$BI$1)*(КАЛЕНДАРЬ!$L32=GRID!$B$3:$BI$3), 0))*GRID!$B$66*(1-GRID!$B$69),0))</f>
        <v>#N/A</v>
      </c>
      <c r="U30" s="47" cm="1">
        <f t="array" ref="U30">IF($I$2="Раннее бронирование",
INDEX(GRID!$B$4:$BI$14,MATCH(U$7,GRID!$A$4:$A$14,0),MATCH(1,($U$2=GRID!$B$1:$BI$1)*(КАЛЕНДАРЬ!$L32=GRID!$B$3:$BI$3), 0))*GRID!$B$67,
ROUNDUP(INDEX(GRID!$B$4:$BI$14,MATCH(U$7,GRID!$A$4:$A$14,0),MATCH(1,($U$2=GRID!$B$1:$BI$1)*(КАЛЕНДАРЬ!$L32=GRID!$B$3:$BI$3),0))*GRID!$B$66*(1-GRID!$B$69),0))</f>
        <v>47600</v>
      </c>
      <c r="V30" s="48" cm="1">
        <f t="array" ref="V30">IF($I$2="Раннее бронирование",
INDEX(GRID!$B$17:$BI$27,MATCH(U$7,GRID!$A$17:$A$27,0),MATCH(1,($U$2=GRID!$B$1:$BI$1)*(КАЛЕНДАРЬ!$L32=GRID!$B$3:$BI$3), 0))*GRID!$B$67,
ROUNDUP(INDEX(GRID!$B$17:$BI$27,MATCH(U$7,GRID!$A$17:$A$27,0),MATCH(1,($U$2=GRID!$B$1:$BI$1)*(КАЛЕНДАРЬ!$L32=GRID!$B$3:$BI$3), 0))*GRID!$B$66*(1-GRID!$B$69),0))</f>
        <v>49300</v>
      </c>
      <c r="W30" s="47" cm="1">
        <f t="array" ref="W30">IF($I$2="Раннее бронирование",
INDEX(GRID!$B$4:$BI$14,MATCH(W$7,GRID!$A$4:$A$14,0),MATCH(1,($U$2=GRID!$B$1:$BI$1)*(КАЛЕНДАРЬ!$L32=GRID!$B$3:$BI$3), 0))*GRID!$B$67,
ROUNDUP(INDEX(GRID!$B$4:$BI$14,MATCH(W$7,GRID!$A$4:$A$14,0),MATCH(1,($U$2=GRID!$B$1:$BI$1)*(КАЛЕНДАРЬ!$L32=GRID!$B$3:$BI$3),0))*GRID!$B$66*(1-GRID!$B$69),0))</f>
        <v>180880</v>
      </c>
      <c r="X30" s="48" cm="1">
        <f t="array" ref="X30">IF($I$2="Раннее бронирование",
INDEX(GRID!$B$17:$BI$27,MATCH(W$7,GRID!$A$17:$A$27,0),MATCH(1,($U$2=GRID!$B$1:$BI$1)*(КАЛЕНДАРЬ!$L32=GRID!$B$3:$BI$3), 0))*GRID!$B$67,
ROUNDUP(INDEX(GRID!$B$17:$BI$27,MATCH(W$7,GRID!$A$17:$A$27,0),MATCH(1,($U$2=GRID!$B$1:$BI$1)*(КАЛЕНДАРЬ!$L32=GRID!$B$3:$BI$3), 0))*GRID!$B$66*(1-GRID!$B$69),0))</f>
        <v>182580</v>
      </c>
    </row>
    <row r="31" spans="1:24" hidden="1" x14ac:dyDescent="0.2">
      <c r="A31" s="117" t="s">
        <v>43</v>
      </c>
      <c r="B31" s="117">
        <v>30</v>
      </c>
      <c r="C31" s="47" cm="1">
        <f t="array" ref="C31">IF($I$2="Раннее бронирование",
INDEX(GRID!$B$4:$BI$14,MATCH(C$7,GRID!$A$4:$A$14,0),MATCH(1,($U$2=GRID!$B$1:$BI$1)*(КАЛЕНДАРЬ!$L33=GRID!$B$3:$BI$3), 0))*GRID!$B$67,
ROUNDUP(INDEX(GRID!$B$4:$BI$14,MATCH(C$7,GRID!$A$4:$A$14,0),MATCH(1,($U$2=GRID!$B$1:$BI$1)*(КАЛЕНДАРЬ!$L33=GRID!$B$3:$BI$3),0))*GRID!$B$66*(1-GRID!$B$69),0))</f>
        <v>15640</v>
      </c>
      <c r="D31" s="48" cm="1">
        <f t="array" ref="D31">IF($I$2="Раннее бронирование",
INDEX(GRID!$B$17:$BI$27,MATCH(C$7,GRID!$A$17:$A$27,0),MATCH(1,($U$2=GRID!$B$1:$BI$1)*(КАЛЕНДАРЬ!$L33=GRID!$B$3:$BI$3), 0))*GRID!$B$67,
ROUNDUP(INDEX(GRID!$B$17:$BI$27,MATCH(C$7,GRID!$A$17:$A$27,0),MATCH(1,($U$2=GRID!$B$1:$BI$1)*(КАЛЕНДАРЬ!$L33=GRID!$B$3:$BI$3), 0))*GRID!$B$66*(1-GRID!$B$69),0))</f>
        <v>17340</v>
      </c>
      <c r="E31" s="47" cm="1">
        <f t="array" ref="E31">IF($I$2="Раннее бронирование",
INDEX(GRID!$B$4:$BI$14,MATCH(E$7,GRID!$A$4:$A$14,0),MATCH(1,($U$2=GRID!$B$1:$BI$1)*(КАЛЕНДАРЬ!$L33=GRID!$B$3:$BI$3), 0))*GRID!$B$67,
ROUNDUP(INDEX(GRID!$B$4:$BI$14,MATCH(E$7,GRID!$A$4:$A$14,0),MATCH(1,($U$2=GRID!$B$1:$BI$1)*(КАЛЕНДАРЬ!$L33=GRID!$B$3:$BI$3),0))*GRID!$B$66*(1-GRID!$B$69),0))</f>
        <v>17340</v>
      </c>
      <c r="F31" s="48" cm="1">
        <f t="array" ref="F31">IF($I$2="Раннее бронирование",
INDEX(GRID!$B$17:$BI$27,MATCH(E$7,GRID!$A$17:$A$27,0),MATCH(1,($U$2=GRID!$B$1:$BI$1)*(КАЛЕНДАРЬ!$L33=GRID!$B$3:$BI$3), 0))*GRID!$B$67,
ROUNDUP(INDEX(GRID!$B$17:$BI$27,MATCH(E$7,GRID!$A$17:$A$27,0),MATCH(1,($U$2=GRID!$B$1:$BI$1)*(КАЛЕНДАРЬ!$L33=GRID!$B$3:$BI$3), 0))*GRID!$B$66*(1-GRID!$B$69),0))</f>
        <v>19040</v>
      </c>
      <c r="G31" s="47" t="e" cm="1">
        <f t="array" ref="G31">IF($I$2="Раннее бронирование",
INDEX(GRID!$B$4:$BI$14,MATCH(G$7,GRID!$A$4:$A$14,0),MATCH(1,($U$2=GRID!$B$1:$BI$1)*(КАЛЕНДАРЬ!$L33=GRID!$B$3:$BI$3), 0))*GRID!$B$67,
ROUNDUP(INDEX(GRID!$B$4:$BI$14,MATCH(G$7,GRID!$A$4:$A$14,0),MATCH(1,($U$2=GRID!$B$1:$BI$1)*(КАЛЕНДАРЬ!$L33=GRID!$B$3:$BI$3),0))*GRID!$B$66*(1-GRID!$B$69),0))</f>
        <v>#N/A</v>
      </c>
      <c r="H31" s="48" t="e" cm="1">
        <f t="array" ref="H31">IF($I$2="Раннее бронирование",
INDEX(GRID!$B$17:$BI$27,MATCH(G$7,GRID!$A$17:$A$27,0),MATCH(1,($U$2=GRID!$B$1:$BI$1)*(КАЛЕНДАРЬ!$L33=GRID!$B$3:$BI$3), 0))*GRID!$B$67,
ROUNDUP(INDEX(GRID!$B$17:$BI$27,MATCH(G$7,GRID!$A$17:$A$27,0),MATCH(1,($U$2=GRID!$B$1:$BI$1)*(КАЛЕНДАРЬ!$L33=GRID!$B$3:$BI$3), 0))*GRID!$B$66*(1-GRID!$B$69),0))</f>
        <v>#N/A</v>
      </c>
      <c r="I31" s="47" t="e" cm="1">
        <f t="array" ref="I31">IF($I$2="Раннее бронирование",
INDEX(GRID!$B$4:$BI$14,MATCH(I$7,GRID!$A$4:$A$14,0),MATCH(1,($U$2=GRID!$B$1:$BI$1)*(КАЛЕНДАРЬ!$L33=GRID!$B$3:$BI$3), 0))*GRID!$B$67,
ROUNDUP(INDEX(GRID!$B$4:$BI$14,MATCH(I$7,GRID!$A$4:$A$14,0),MATCH(1,($U$2=GRID!$B$1:$BI$1)*(КАЛЕНДАРЬ!$L33=GRID!$B$3:$BI$3),0))*GRID!$B$66*(1-GRID!$B$69),0))</f>
        <v>#N/A</v>
      </c>
      <c r="J31" s="48" t="e" cm="1">
        <f t="array" ref="J31">IF($I$2="Раннее бронирование",
INDEX(GRID!$B$17:$BI$27,MATCH(I$7,GRID!$A$17:$A$27,0),MATCH(1,($U$2=GRID!$B$1:$BI$1)*(КАЛЕНДАРЬ!$L33=GRID!$B$3:$BI$3), 0))*GRID!$B$67,
ROUNDUP(INDEX(GRID!$B$17:$BI$27,MATCH(I$7,GRID!$A$17:$A$27,0),MATCH(1,($U$2=GRID!$B$1:$BI$1)*(КАЛЕНДАРЬ!$L33=GRID!$B$3:$BI$3), 0))*GRID!$B$66*(1-GRID!$B$69),0))</f>
        <v>#N/A</v>
      </c>
      <c r="K31" s="47" cm="1">
        <f t="array" ref="K31">IF($I$2="Раннее бронирование",
INDEX(GRID!$B$4:$BI$14,MATCH(K$7,GRID!$A$4:$A$14,0),MATCH(1,($U$2=GRID!$B$1:$BI$1)*(КАЛЕНДАРЬ!$L33=GRID!$B$3:$BI$3), 0))*GRID!$B$67,
ROUNDUP(INDEX(GRID!$B$4:$BI$14,MATCH(K$7,GRID!$A$4:$A$14,0),MATCH(1,($U$2=GRID!$B$1:$BI$1)*(КАЛЕНДАРЬ!$L33=GRID!$B$3:$BI$3),0))*GRID!$B$66*(1-GRID!$B$69),0))</f>
        <v>23528</v>
      </c>
      <c r="L31" s="48" cm="1">
        <f t="array" ref="L31">IF($I$2="Раннее бронирование",
INDEX(GRID!$B$17:$BI$27,MATCH(K$7,GRID!$A$17:$A$27,0),MATCH(1,($U$2=GRID!$B$1:$BI$1)*(КАЛЕНДАРЬ!$L33=GRID!$B$3:$BI$3), 0))*GRID!$B$67,
ROUNDUP(INDEX(GRID!$B$17:$BI$27,MATCH(K$7,GRID!$A$17:$A$27,0),MATCH(1,($U$2=GRID!$B$1:$BI$1)*(КАЛЕНДАРЬ!$L33=GRID!$B$3:$BI$3), 0))*GRID!$B$66*(1-GRID!$B$69),0))</f>
        <v>25228</v>
      </c>
      <c r="M31" s="47" cm="1">
        <f t="array" ref="M31">IF($I$2="Раннее бронирование",
INDEX(GRID!$B$4:$BI$14,MATCH(M$7,GRID!$A$4:$A$14,0),MATCH(1,($U$2=GRID!$B$1:$BI$1)*(КАЛЕНДАРЬ!$L33=GRID!$B$3:$BI$3), 0))*GRID!$B$67,
ROUNDUP(INDEX(GRID!$B$4:$BI$14,MATCH(M$7,GRID!$A$4:$A$14,0),MATCH(1,($U$2=GRID!$B$1:$BI$1)*(КАЛЕНДАРЬ!$L33=GRID!$B$3:$BI$3),0))*GRID!$B$66*(1-GRID!$B$69),0))</f>
        <v>26044</v>
      </c>
      <c r="N31" s="48" cm="1">
        <f t="array" ref="N31">IF($I$2="Раннее бронирование",
INDEX(GRID!$B$17:$BI$27,MATCH(M$7,GRID!$A$17:$A$27,0),MATCH(1,($U$2=GRID!$B$1:$BI$1)*(КАЛЕНДАРЬ!$L33=GRID!$B$3:$BI$3), 0))*GRID!$B$67,
ROUNDUP(INDEX(GRID!$B$17:$BI$27,MATCH(M$7,GRID!$A$17:$A$27,0),MATCH(1,($U$2=GRID!$B$1:$BI$1)*(КАЛЕНДАРЬ!$L33=GRID!$B$3:$BI$3), 0))*GRID!$B$66*(1-GRID!$B$69),0))</f>
        <v>27744</v>
      </c>
      <c r="O31" s="47" cm="1">
        <f t="array" ref="O31">IF($I$2="Раннее бронирование",
INDEX(GRID!$B$4:$BI$14,MATCH(O$7,GRID!$A$4:$A$14,0),MATCH(1,($U$2=GRID!$B$1:$BI$1)*(КАЛЕНДАРЬ!$L33=GRID!$B$3:$BI$3), 0))*GRID!$B$67,
ROUNDUP(INDEX(GRID!$B$4:$BI$14,MATCH(O$7,GRID!$A$4:$A$14,0),MATCH(1,($U$2=GRID!$B$1:$BI$1)*(КАЛЕНДАРЬ!$L33=GRID!$B$3:$BI$3),0))*GRID!$B$66*(1-GRID!$B$69),0))</f>
        <v>30464</v>
      </c>
      <c r="P31" s="48" cm="1">
        <f t="array" ref="P31">IF($I$2="Раннее бронирование",
INDEX(GRID!$B$17:$BI$27,MATCH(O$7,GRID!$A$17:$A$27,0),MATCH(1,($U$2=GRID!$B$1:$BI$1)*(КАЛЕНДАРЬ!$L33=GRID!$B$3:$BI$3), 0))*GRID!$B$67,
ROUNDUP(INDEX(GRID!$B$17:$BI$27,MATCH(O$7,GRID!$A$17:$A$27,0),MATCH(1,($U$2=GRID!$B$1:$BI$1)*(КАЛЕНДАРЬ!$L33=GRID!$B$3:$BI$3), 0))*GRID!$B$66*(1-GRID!$B$69),0))</f>
        <v>32164</v>
      </c>
      <c r="Q31" s="47" t="e" cm="1">
        <f t="array" ref="Q31">IF($I$2="Раннее бронирование",
INDEX(GRID!$B$4:$BI$14,MATCH(Q$7,GRID!$A$4:$A$14,0),MATCH(1,($U$2=GRID!$B$1:$BI$1)*(КАЛЕНДАРЬ!$L33=GRID!$B$3:$BI$3), 0))*GRID!$B$67,
ROUNDUP(INDEX(GRID!$B$4:$BI$14,MATCH(Q$7,GRID!$A$4:$A$14,0),MATCH(1,($U$2=GRID!$B$1:$BI$1)*(КАЛЕНДАРЬ!$L33=GRID!$B$3:$BI$3),0))*GRID!$B$66*(1-GRID!$B$69),0))</f>
        <v>#N/A</v>
      </c>
      <c r="R31" s="48" t="e" cm="1">
        <f t="array" ref="R31">IF($I$2="Раннее бронирование",
INDEX(GRID!$B$17:$BI$27,MATCH(Q$7,GRID!$A$17:$A$27,0),MATCH(1,($U$2=GRID!$B$1:$BI$1)*(КАЛЕНДАРЬ!$L33=GRID!$B$3:$BI$3), 0))*GRID!$B$67,
ROUNDUP(INDEX(GRID!$B$17:$BI$27,MATCH(Q$7,GRID!$A$17:$A$27,0),MATCH(1,($U$2=GRID!$B$1:$BI$1)*(КАЛЕНДАРЬ!$L33=GRID!$B$3:$BI$3), 0))*GRID!$B$66*(1-GRID!$B$69),0))</f>
        <v>#N/A</v>
      </c>
      <c r="S31" s="47" t="e" cm="1">
        <f t="array" ref="S31">IF($I$2="Раннее бронирование",
INDEX(GRID!$B$4:$BI$14,MATCH(S$7,GRID!$A$4:$A$14,0),MATCH(1,($U$2=GRID!$B$1:$BI$1)*(КАЛЕНДАРЬ!$L33=GRID!$B$3:$BI$3), 0))*GRID!$B$67,
ROUNDUP(INDEX(GRID!$B$4:$BI$14,MATCH(S$7,GRID!$A$4:$A$14,0),MATCH(1,($U$2=GRID!$B$1:$BI$1)*(КАЛЕНДАРЬ!$L33=GRID!$B$3:$BI$3),0))*GRID!$B$66*(1-GRID!$B$69),0))</f>
        <v>#N/A</v>
      </c>
      <c r="T31" s="48" t="e" cm="1">
        <f t="array" ref="T31">IF($I$2="Раннее бронирование",
INDEX(GRID!$B$17:$BI$27,MATCH(S$7,GRID!$A$17:$A$27,0),MATCH(1,($U$2=GRID!$B$1:$BI$1)*(КАЛЕНДАРЬ!$L33=GRID!$B$3:$BI$3), 0))*GRID!$B$67,
ROUNDUP(INDEX(GRID!$B$17:$BI$27,MATCH(S$7,GRID!$A$17:$A$27,0),MATCH(1,($U$2=GRID!$B$1:$BI$1)*(КАЛЕНДАРЬ!$L33=GRID!$B$3:$BI$3), 0))*GRID!$B$66*(1-GRID!$B$69),0))</f>
        <v>#N/A</v>
      </c>
      <c r="U31" s="47" cm="1">
        <f t="array" ref="U31">IF($I$2="Раннее бронирование",
INDEX(GRID!$B$4:$BI$14,MATCH(U$7,GRID!$A$4:$A$14,0),MATCH(1,($U$2=GRID!$B$1:$BI$1)*(КАЛЕНДАРЬ!$L33=GRID!$B$3:$BI$3), 0))*GRID!$B$67,
ROUNDUP(INDEX(GRID!$B$4:$BI$14,MATCH(U$7,GRID!$A$4:$A$14,0),MATCH(1,($U$2=GRID!$B$1:$BI$1)*(КАЛЕНДАРЬ!$L33=GRID!$B$3:$BI$3),0))*GRID!$B$66*(1-GRID!$B$69),0))</f>
        <v>47600</v>
      </c>
      <c r="V31" s="48" cm="1">
        <f t="array" ref="V31">IF($I$2="Раннее бронирование",
INDEX(GRID!$B$17:$BI$27,MATCH(U$7,GRID!$A$17:$A$27,0),MATCH(1,($U$2=GRID!$B$1:$BI$1)*(КАЛЕНДАРЬ!$L33=GRID!$B$3:$BI$3), 0))*GRID!$B$67,
ROUNDUP(INDEX(GRID!$B$17:$BI$27,MATCH(U$7,GRID!$A$17:$A$27,0),MATCH(1,($U$2=GRID!$B$1:$BI$1)*(КАЛЕНДАРЬ!$L33=GRID!$B$3:$BI$3), 0))*GRID!$B$66*(1-GRID!$B$69),0))</f>
        <v>49300</v>
      </c>
      <c r="W31" s="47" cm="1">
        <f t="array" ref="W31">IF($I$2="Раннее бронирование",
INDEX(GRID!$B$4:$BI$14,MATCH(W$7,GRID!$A$4:$A$14,0),MATCH(1,($U$2=GRID!$B$1:$BI$1)*(КАЛЕНДАРЬ!$L33=GRID!$B$3:$BI$3), 0))*GRID!$B$67,
ROUNDUP(INDEX(GRID!$B$4:$BI$14,MATCH(W$7,GRID!$A$4:$A$14,0),MATCH(1,($U$2=GRID!$B$1:$BI$1)*(КАЛЕНДАРЬ!$L33=GRID!$B$3:$BI$3),0))*GRID!$B$66*(1-GRID!$B$69),0))</f>
        <v>180880</v>
      </c>
      <c r="X31" s="48" cm="1">
        <f t="array" ref="X31">IF($I$2="Раннее бронирование",
INDEX(GRID!$B$17:$BI$27,MATCH(W$7,GRID!$A$17:$A$27,0),MATCH(1,($U$2=GRID!$B$1:$BI$1)*(КАЛЕНДАРЬ!$L33=GRID!$B$3:$BI$3), 0))*GRID!$B$67,
ROUNDUP(INDEX(GRID!$B$17:$BI$27,MATCH(W$7,GRID!$A$17:$A$27,0),MATCH(1,($U$2=GRID!$B$1:$BI$1)*(КАЛЕНДАРЬ!$L33=GRID!$B$3:$BI$3), 0))*GRID!$B$66*(1-GRID!$B$69),0))</f>
        <v>182580</v>
      </c>
    </row>
    <row r="32" spans="1:24" ht="0.75" hidden="1" customHeight="1" x14ac:dyDescent="0.2"/>
    <row r="33" spans="1:24" hidden="1" x14ac:dyDescent="0.2">
      <c r="A33" s="210" t="s">
        <v>38</v>
      </c>
      <c r="B33" s="210"/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</row>
    <row r="34" spans="1:24" hidden="1" x14ac:dyDescent="0.2">
      <c r="A34" s="211" t="s">
        <v>57</v>
      </c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212"/>
      <c r="Q34" s="212"/>
      <c r="R34" s="212"/>
      <c r="S34" s="212"/>
      <c r="T34" s="212"/>
      <c r="U34" s="212"/>
      <c r="V34" s="212"/>
      <c r="W34" s="212"/>
      <c r="X34" s="212"/>
    </row>
    <row r="35" spans="1:24" ht="58.5" hidden="1" customHeight="1" x14ac:dyDescent="0.2">
      <c r="A35" s="213" t="s">
        <v>39</v>
      </c>
      <c r="B35" s="214"/>
      <c r="C35" s="217" t="s">
        <v>85</v>
      </c>
      <c r="D35" s="218"/>
      <c r="E35" s="219" t="s">
        <v>86</v>
      </c>
      <c r="F35" s="220"/>
      <c r="G35" s="221" t="s">
        <v>186</v>
      </c>
      <c r="H35" s="222"/>
      <c r="I35" s="223" t="s">
        <v>187</v>
      </c>
      <c r="J35" s="224"/>
      <c r="K35" s="255" t="s">
        <v>88</v>
      </c>
      <c r="L35" s="256"/>
      <c r="M35" s="226" t="s">
        <v>89</v>
      </c>
      <c r="N35" s="227"/>
      <c r="O35" s="228" t="s">
        <v>94</v>
      </c>
      <c r="P35" s="229"/>
      <c r="Q35" s="257" t="s">
        <v>188</v>
      </c>
      <c r="R35" s="258"/>
      <c r="S35" s="259" t="s">
        <v>189</v>
      </c>
      <c r="T35" s="260"/>
      <c r="U35" s="232" t="s">
        <v>91</v>
      </c>
      <c r="V35" s="233"/>
      <c r="W35" s="234" t="s">
        <v>96</v>
      </c>
      <c r="X35" s="235"/>
    </row>
    <row r="36" spans="1:24" hidden="1" x14ac:dyDescent="0.2">
      <c r="A36" s="215"/>
      <c r="B36" s="216"/>
      <c r="C36" s="45" t="s">
        <v>40</v>
      </c>
      <c r="D36" s="45" t="s">
        <v>41</v>
      </c>
      <c r="E36" s="45" t="s">
        <v>40</v>
      </c>
      <c r="F36" s="45" t="s">
        <v>41</v>
      </c>
      <c r="G36" s="45" t="s">
        <v>40</v>
      </c>
      <c r="H36" s="45" t="s">
        <v>41</v>
      </c>
      <c r="I36" s="45" t="s">
        <v>40</v>
      </c>
      <c r="J36" s="45" t="s">
        <v>41</v>
      </c>
      <c r="K36" s="45" t="s">
        <v>40</v>
      </c>
      <c r="L36" s="45" t="s">
        <v>41</v>
      </c>
      <c r="M36" s="45" t="s">
        <v>40</v>
      </c>
      <c r="N36" s="45" t="s">
        <v>41</v>
      </c>
      <c r="O36" s="45" t="s">
        <v>40</v>
      </c>
      <c r="P36" s="45" t="s">
        <v>41</v>
      </c>
      <c r="Q36" s="45" t="s">
        <v>40</v>
      </c>
      <c r="R36" s="45" t="s">
        <v>41</v>
      </c>
      <c r="S36" s="45" t="s">
        <v>40</v>
      </c>
      <c r="T36" s="45" t="s">
        <v>41</v>
      </c>
      <c r="U36" s="45" t="s">
        <v>40</v>
      </c>
      <c r="V36" s="45" t="s">
        <v>41</v>
      </c>
      <c r="W36" s="45" t="s">
        <v>40</v>
      </c>
      <c r="X36" s="45" t="s">
        <v>41</v>
      </c>
    </row>
    <row r="37" spans="1:24" hidden="1" x14ac:dyDescent="0.2">
      <c r="A37" s="117" t="s">
        <v>42</v>
      </c>
      <c r="B37" s="117">
        <v>1</v>
      </c>
      <c r="C37" s="47" cm="1">
        <f t="array" ref="C37">IF($I$2="Раннее бронирование",
INDEX(GRID!$B$4:$BI$14,MATCH(C$7,GRID!$A$4:$A$14,0),MATCH(1,($U$2=GRID!$B$1:$BI$1)*(КАЛЕНДАРЬ!$O4=GRID!$B$3:$BI$3), 0))*GRID!$B$67,
ROUNDUP(INDEX(GRID!$B$4:$BI$14,MATCH(C$7,GRID!$A$4:$A$14,0),MATCH(1,($U$2=GRID!$B$1:$BI$1)*(КАЛЕНДАРЬ!$O4=GRID!$B$3:$BI$3),0))*GRID!$B$66*(1-GRID!$B$69),0))</f>
        <v>17680</v>
      </c>
      <c r="D37" s="48" cm="1">
        <f t="array" ref="D37">IF($I$2="Раннее бронирование",
INDEX(GRID!$B$17:$BI$27,MATCH(C$7,GRID!$A$17:$A$27,0),MATCH(1,($U$2=GRID!$B$1:$BI$1)*(КАЛЕНДАРЬ!$O4=GRID!$B$3:$BI$3), 0))*GRID!$B$67,
ROUNDUP(INDEX(GRID!$B$17:$BI$27,MATCH(C$7,GRID!$A$17:$A$27,0),MATCH(1,($U$2=GRID!$B$1:$BI$1)*(КАЛЕНДАРЬ!$O4=GRID!$B$3:$BI$3), 0))*GRID!$B$66*(1-GRID!$B$69),0))</f>
        <v>19380</v>
      </c>
      <c r="E37" s="47" cm="1">
        <f t="array" ref="E37">IF($I$2="Раннее бронирование",
INDEX(GRID!$B$4:$BI$14,MATCH(E$7,GRID!$A$4:$A$14,0),MATCH(1,($U$2=GRID!$B$1:$BI$1)*(КАЛЕНДАРЬ!$O4=GRID!$B$3:$BI$3), 0))*GRID!$B$67,
ROUNDUP(INDEX(GRID!$B$4:$BI$14,MATCH(E$7,GRID!$A$4:$A$14,0),MATCH(1,($U$2=GRID!$B$1:$BI$1)*(КАЛЕНДАРЬ!$O4=GRID!$B$3:$BI$3),0))*GRID!$B$66*(1-GRID!$B$69),0))</f>
        <v>19652</v>
      </c>
      <c r="F37" s="48" cm="1">
        <f t="array" ref="F37">IF($I$2="Раннее бронирование",
INDEX(GRID!$B$17:$BI$27,MATCH(E$7,GRID!$A$17:$A$27,0),MATCH(1,($U$2=GRID!$B$1:$BI$1)*(КАЛЕНДАРЬ!$O4=GRID!$B$3:$BI$3), 0))*GRID!$B$67,
ROUNDUP(INDEX(GRID!$B$17:$BI$27,MATCH(E$7,GRID!$A$17:$A$27,0),MATCH(1,($U$2=GRID!$B$1:$BI$1)*(КАЛЕНДАРЬ!$O4=GRID!$B$3:$BI$3), 0))*GRID!$B$66*(1-GRID!$B$69),0))</f>
        <v>21352</v>
      </c>
      <c r="G37" s="47" t="e" cm="1">
        <f t="array" ref="G37">IF($I$2="Раннее бронирование",
INDEX(GRID!$B$4:$BI$14,MATCH(G$7,GRID!$A$4:$A$14,0),MATCH(1,($U$2=GRID!$B$1:$BI$1)*(КАЛЕНДАРЬ!$O4=GRID!$B$3:$BI$3), 0))*GRID!$B$67,
ROUNDUP(INDEX(GRID!$B$4:$BI$14,MATCH(G$7,GRID!$A$4:$A$14,0),MATCH(1,($U$2=GRID!$B$1:$BI$1)*(КАЛЕНДАРЬ!$O4=GRID!$B$3:$BI$3),0))*GRID!$B$66*(1-GRID!$B$69),0))</f>
        <v>#N/A</v>
      </c>
      <c r="H37" s="48" t="e" cm="1">
        <f t="array" ref="H37">IF($I$2="Раннее бронирование",
INDEX(GRID!$B$17:$BI$27,MATCH(G$7,GRID!$A$17:$A$27,0),MATCH(1,($U$2=GRID!$B$1:$BI$1)*(КАЛЕНДАРЬ!$O4=GRID!$B$3:$BI$3), 0))*GRID!$B$67,
ROUNDUP(INDEX(GRID!$B$17:$BI$27,MATCH(G$7,GRID!$A$17:$A$27,0),MATCH(1,($U$2=GRID!$B$1:$BI$1)*(КАЛЕНДАРЬ!$O4=GRID!$B$3:$BI$3), 0))*GRID!$B$66*(1-GRID!$B$69),0))</f>
        <v>#N/A</v>
      </c>
      <c r="I37" s="47" t="e" cm="1">
        <f t="array" ref="I37">IF($I$2="Раннее бронирование",
INDEX(GRID!$B$4:$BI$14,MATCH(I$7,GRID!$A$4:$A$14,0),MATCH(1,($U$2=GRID!$B$1:$BI$1)*(КАЛЕНДАРЬ!$O4=GRID!$B$3:$BI$3), 0))*GRID!$B$67,
ROUNDUP(INDEX(GRID!$B$4:$BI$14,MATCH(I$7,GRID!$A$4:$A$14,0),MATCH(1,($U$2=GRID!$B$1:$BI$1)*(КАЛЕНДАРЬ!$O4=GRID!$B$3:$BI$3),0))*GRID!$B$66*(1-GRID!$B$69),0))</f>
        <v>#N/A</v>
      </c>
      <c r="J37" s="48" t="e" cm="1">
        <f t="array" ref="J37">IF($I$2="Раннее бронирование",
INDEX(GRID!$B$17:$BI$27,MATCH(I$7,GRID!$A$17:$A$27,0),MATCH(1,($U$2=GRID!$B$1:$BI$1)*(КАЛЕНДАРЬ!$O4=GRID!$B$3:$BI$3), 0))*GRID!$B$67,
ROUNDUP(INDEX(GRID!$B$17:$BI$27,MATCH(I$7,GRID!$A$17:$A$27,0),MATCH(1,($U$2=GRID!$B$1:$BI$1)*(КАЛЕНДАРЬ!$O4=GRID!$B$3:$BI$3), 0))*GRID!$B$66*(1-GRID!$B$69),0))</f>
        <v>#N/A</v>
      </c>
      <c r="K37" s="47" cm="1">
        <f t="array" ref="K37">IF($I$2="Раннее бронирование",
INDEX(GRID!$B$4:$BI$14,MATCH(K$7,GRID!$A$4:$A$14,0),MATCH(1,($U$2=GRID!$B$1:$BI$1)*(КАЛЕНДАРЬ!$O4=GRID!$B$3:$BI$3), 0))*GRID!$B$67,
ROUNDUP(INDEX(GRID!$B$4:$BI$14,MATCH(K$7,GRID!$A$4:$A$14,0),MATCH(1,($U$2=GRID!$B$1:$BI$1)*(КАЛЕНДАРЬ!$O4=GRID!$B$3:$BI$3),0))*GRID!$B$66*(1-GRID!$B$69),0))</f>
        <v>26996</v>
      </c>
      <c r="L37" s="48" cm="1">
        <f t="array" ref="L37">IF($I$2="Раннее бронирование",
INDEX(GRID!$B$17:$BI$27,MATCH(K$7,GRID!$A$17:$A$27,0),MATCH(1,($U$2=GRID!$B$1:$BI$1)*(КАЛЕНДАРЬ!$O4=GRID!$B$3:$BI$3), 0))*GRID!$B$67,
ROUNDUP(INDEX(GRID!$B$17:$BI$27,MATCH(K$7,GRID!$A$17:$A$27,0),MATCH(1,($U$2=GRID!$B$1:$BI$1)*(КАЛЕНДАРЬ!$O4=GRID!$B$3:$BI$3), 0))*GRID!$B$66*(1-GRID!$B$69),0))</f>
        <v>28696</v>
      </c>
      <c r="M37" s="47" cm="1">
        <f t="array" ref="M37">IF($I$2="Раннее бронирование",
INDEX(GRID!$B$4:$BI$14,MATCH(M$7,GRID!$A$4:$A$14,0),MATCH(1,($U$2=GRID!$B$1:$BI$1)*(КАЛЕНДАРЬ!$O4=GRID!$B$3:$BI$3), 0))*GRID!$B$67,
ROUNDUP(INDEX(GRID!$B$4:$BI$14,MATCH(M$7,GRID!$A$4:$A$14,0),MATCH(1,($U$2=GRID!$B$1:$BI$1)*(КАЛЕНДАРЬ!$O4=GRID!$B$3:$BI$3),0))*GRID!$B$66*(1-GRID!$B$69),0))</f>
        <v>29988</v>
      </c>
      <c r="N37" s="48" cm="1">
        <f t="array" ref="N37">IF($I$2="Раннее бронирование",
INDEX(GRID!$B$17:$BI$27,MATCH(M$7,GRID!$A$17:$A$27,0),MATCH(1,($U$2=GRID!$B$1:$BI$1)*(КАЛЕНДАРЬ!$O4=GRID!$B$3:$BI$3), 0))*GRID!$B$67,
ROUNDUP(INDEX(GRID!$B$17:$BI$27,MATCH(M$7,GRID!$A$17:$A$27,0),MATCH(1,($U$2=GRID!$B$1:$BI$1)*(КАЛЕНДАРЬ!$O4=GRID!$B$3:$BI$3), 0))*GRID!$B$66*(1-GRID!$B$69),0))</f>
        <v>31688</v>
      </c>
      <c r="O37" s="47" cm="1">
        <f t="array" ref="O37">IF($I$2="Раннее бронирование",
INDEX(GRID!$B$4:$BI$14,MATCH(O$7,GRID!$A$4:$A$14,0),MATCH(1,($U$2=GRID!$B$1:$BI$1)*(КАЛЕНДАРЬ!$O4=GRID!$B$3:$BI$3), 0))*GRID!$B$67,
ROUNDUP(INDEX(GRID!$B$4:$BI$14,MATCH(O$7,GRID!$A$4:$A$14,0),MATCH(1,($U$2=GRID!$B$1:$BI$1)*(КАЛЕНДАРЬ!$O4=GRID!$B$3:$BI$3),0))*GRID!$B$66*(1-GRID!$B$69),0))</f>
        <v>34408</v>
      </c>
      <c r="P37" s="48" cm="1">
        <f t="array" ref="P37">IF($I$2="Раннее бронирование",
INDEX(GRID!$B$17:$BI$27,MATCH(O$7,GRID!$A$17:$A$27,0),MATCH(1,($U$2=GRID!$B$1:$BI$1)*(КАЛЕНДАРЬ!$O4=GRID!$B$3:$BI$3), 0))*GRID!$B$67,
ROUNDUP(INDEX(GRID!$B$17:$BI$27,MATCH(O$7,GRID!$A$17:$A$27,0),MATCH(1,($U$2=GRID!$B$1:$BI$1)*(КАЛЕНДАРЬ!$O4=GRID!$B$3:$BI$3), 0))*GRID!$B$66*(1-GRID!$B$69),0))</f>
        <v>36108</v>
      </c>
      <c r="Q37" s="47" t="e" cm="1">
        <f t="array" ref="Q37">IF($I$2="Раннее бронирование",
INDEX(GRID!$B$4:$BI$14,MATCH(Q$7,GRID!$A$4:$A$14,0),MATCH(1,($U$2=GRID!$B$1:$BI$1)*(КАЛЕНДАРЬ!$O4=GRID!$B$3:$BI$3), 0))*GRID!$B$67,
ROUNDUP(INDEX(GRID!$B$4:$BI$14,MATCH(Q$7,GRID!$A$4:$A$14,0),MATCH(1,($U$2=GRID!$B$1:$BI$1)*(КАЛЕНДАРЬ!$O4=GRID!$B$3:$BI$3),0))*GRID!$B$66*(1-GRID!$B$69),0))</f>
        <v>#N/A</v>
      </c>
      <c r="R37" s="48" t="e" cm="1">
        <f t="array" ref="R37">IF($I$2="Раннее бронирование",
INDEX(GRID!$B$17:$BI$27,MATCH(Q$7,GRID!$A$17:$A$27,0),MATCH(1,($U$2=GRID!$B$1:$BI$1)*(КАЛЕНДАРЬ!$O4=GRID!$B$3:$BI$3), 0))*GRID!$B$67,
ROUNDUP(INDEX(GRID!$B$17:$BI$27,MATCH(Q$7,GRID!$A$17:$A$27,0),MATCH(1,($U$2=GRID!$B$1:$BI$1)*(КАЛЕНДАРЬ!$O4=GRID!$B$3:$BI$3), 0))*GRID!$B$66*(1-GRID!$B$69),0))</f>
        <v>#N/A</v>
      </c>
      <c r="S37" s="47" t="e" cm="1">
        <f t="array" ref="S37">IF($I$2="Раннее бронирование",
INDEX(GRID!$B$4:$BI$14,MATCH(S$7,GRID!$A$4:$A$14,0),MATCH(1,($U$2=GRID!$B$1:$BI$1)*(КАЛЕНДАРЬ!$O4=GRID!$B$3:$BI$3), 0))*GRID!$B$67,
ROUNDUP(INDEX(GRID!$B$4:$BI$14,MATCH(S$7,GRID!$A$4:$A$14,0),MATCH(1,($U$2=GRID!$B$1:$BI$1)*(КАЛЕНДАРЬ!$O4=GRID!$B$3:$BI$3),0))*GRID!$B$66*(1-GRID!$B$69),0))</f>
        <v>#N/A</v>
      </c>
      <c r="T37" s="48" t="e" cm="1">
        <f t="array" ref="T37">IF($I$2="Раннее бронирование",
INDEX(GRID!$B$17:$BI$27,MATCH(S$7,GRID!$A$17:$A$27,0),MATCH(1,($U$2=GRID!$B$1:$BI$1)*(КАЛЕНДАРЬ!$O4=GRID!$B$3:$BI$3), 0))*GRID!$B$67,
ROUNDUP(INDEX(GRID!$B$17:$BI$27,MATCH(S$7,GRID!$A$17:$A$27,0),MATCH(1,($U$2=GRID!$B$1:$BI$1)*(КАЛЕНДАРЬ!$O4=GRID!$B$3:$BI$3), 0))*GRID!$B$66*(1-GRID!$B$69),0))</f>
        <v>#N/A</v>
      </c>
      <c r="U37" s="47" cm="1">
        <f t="array" ref="U37">IF($I$2="Раннее бронирование",
INDEX(GRID!$B$4:$BI$14,MATCH(U$7,GRID!$A$4:$A$14,0),MATCH(1,($U$2=GRID!$B$1:$BI$1)*(КАЛЕНДАРЬ!$O4=GRID!$B$3:$BI$3), 0))*GRID!$B$67,
ROUNDUP(INDEX(GRID!$B$4:$BI$14,MATCH(U$7,GRID!$A$4:$A$14,0),MATCH(1,($U$2=GRID!$B$1:$BI$1)*(КАЛЕНДАРЬ!$O4=GRID!$B$3:$BI$3),0))*GRID!$B$66*(1-GRID!$B$69),0))</f>
        <v>53720</v>
      </c>
      <c r="V37" s="48" cm="1">
        <f t="array" ref="V37">IF($I$2="Раннее бронирование",
INDEX(GRID!$B$17:$BI$27,MATCH(U$7,GRID!$A$17:$A$27,0),MATCH(1,($U$2=GRID!$B$1:$BI$1)*(КАЛЕНДАРЬ!$O4=GRID!$B$3:$BI$3), 0))*GRID!$B$67,
ROUNDUP(INDEX(GRID!$B$17:$BI$27,MATCH(U$7,GRID!$A$17:$A$27,0),MATCH(1,($U$2=GRID!$B$1:$BI$1)*(КАЛЕНДАРЬ!$O4=GRID!$B$3:$BI$3), 0))*GRID!$B$66*(1-GRID!$B$69),0))</f>
        <v>55420</v>
      </c>
      <c r="W37" s="47" cm="1">
        <f t="array" ref="W37">IF($I$2="Раннее бронирование",
INDEX(GRID!$B$4:$BI$14,MATCH(W$7,GRID!$A$4:$A$14,0),MATCH(1,($U$2=GRID!$B$1:$BI$1)*(КАЛЕНДАРЬ!$O4=GRID!$B$3:$BI$3), 0))*GRID!$B$67,
ROUNDUP(INDEX(GRID!$B$4:$BI$14,MATCH(W$7,GRID!$A$4:$A$14,0),MATCH(1,($U$2=GRID!$B$1:$BI$1)*(КАЛЕНДАРЬ!$O4=GRID!$B$3:$BI$3),0))*GRID!$B$66*(1-GRID!$B$69),0))</f>
        <v>199240</v>
      </c>
      <c r="X37" s="48" cm="1">
        <f t="array" ref="X37">IF($I$2="Раннее бронирование",
INDEX(GRID!$B$17:$BI$27,MATCH(W$7,GRID!$A$17:$A$27,0),MATCH(1,($U$2=GRID!$B$1:$BI$1)*(КАЛЕНДАРЬ!$O4=GRID!$B$3:$BI$3), 0))*GRID!$B$67,
ROUNDUP(INDEX(GRID!$B$17:$BI$27,MATCH(W$7,GRID!$A$17:$A$27,0),MATCH(1,($U$2=GRID!$B$1:$BI$1)*(КАЛЕНДАРЬ!$O4=GRID!$B$3:$BI$3), 0))*GRID!$B$66*(1-GRID!$B$69),0))</f>
        <v>200940</v>
      </c>
    </row>
    <row r="38" spans="1:24" hidden="1" x14ac:dyDescent="0.2">
      <c r="A38" s="117" t="s">
        <v>43</v>
      </c>
      <c r="B38" s="117">
        <v>2</v>
      </c>
      <c r="C38" s="47" cm="1">
        <f t="array" ref="C38">IF($I$2="Раннее бронирование",
INDEX(GRID!$B$4:$BI$14,MATCH(C$7,GRID!$A$4:$A$14,0),MATCH(1,($U$2=GRID!$B$1:$BI$1)*(КАЛЕНДАРЬ!$O5=GRID!$B$3:$BI$3), 0))*GRID!$B$67,
ROUNDUP(INDEX(GRID!$B$4:$BI$14,MATCH(C$7,GRID!$A$4:$A$14,0),MATCH(1,($U$2=GRID!$B$1:$BI$1)*(КАЛЕНДАРЬ!$O5=GRID!$B$3:$BI$3),0))*GRID!$B$66*(1-GRID!$B$69),0))</f>
        <v>18700</v>
      </c>
      <c r="D38" s="48" cm="1">
        <f t="array" ref="D38">IF($I$2="Раннее бронирование",
INDEX(GRID!$B$17:$BI$27,MATCH(C$7,GRID!$A$17:$A$27,0),MATCH(1,($U$2=GRID!$B$1:$BI$1)*(КАЛЕНДАРЬ!$O5=GRID!$B$3:$BI$3), 0))*GRID!$B$67,
ROUNDUP(INDEX(GRID!$B$17:$BI$27,MATCH(C$7,GRID!$A$17:$A$27,0),MATCH(1,($U$2=GRID!$B$1:$BI$1)*(КАЛЕНДАРЬ!$O5=GRID!$B$3:$BI$3), 0))*GRID!$B$66*(1-GRID!$B$69),0))</f>
        <v>20400</v>
      </c>
      <c r="E38" s="47" cm="1">
        <f t="array" ref="E38">IF($I$2="Раннее бронирование",
INDEX(GRID!$B$4:$BI$14,MATCH(E$7,GRID!$A$4:$A$14,0),MATCH(1,($U$2=GRID!$B$1:$BI$1)*(КАЛЕНДАРЬ!$O5=GRID!$B$3:$BI$3), 0))*GRID!$B$67,
ROUNDUP(INDEX(GRID!$B$4:$BI$14,MATCH(E$7,GRID!$A$4:$A$14,0),MATCH(1,($U$2=GRID!$B$1:$BI$1)*(КАЛЕНДАРЬ!$O5=GRID!$B$3:$BI$3),0))*GRID!$B$66*(1-GRID!$B$69),0))</f>
        <v>20808</v>
      </c>
      <c r="F38" s="48" cm="1">
        <f t="array" ref="F38">IF($I$2="Раннее бронирование",
INDEX(GRID!$B$17:$BI$27,MATCH(E$7,GRID!$A$17:$A$27,0),MATCH(1,($U$2=GRID!$B$1:$BI$1)*(КАЛЕНДАРЬ!$O5=GRID!$B$3:$BI$3), 0))*GRID!$B$67,
ROUNDUP(INDEX(GRID!$B$17:$BI$27,MATCH(E$7,GRID!$A$17:$A$27,0),MATCH(1,($U$2=GRID!$B$1:$BI$1)*(КАЛЕНДАРЬ!$O5=GRID!$B$3:$BI$3), 0))*GRID!$B$66*(1-GRID!$B$69),0))</f>
        <v>22508</v>
      </c>
      <c r="G38" s="47" t="e" cm="1">
        <f t="array" ref="G38">IF($I$2="Раннее бронирование",
INDEX(GRID!$B$4:$BI$14,MATCH(G$7,GRID!$A$4:$A$14,0),MATCH(1,($U$2=GRID!$B$1:$BI$1)*(КАЛЕНДАРЬ!$O5=GRID!$B$3:$BI$3), 0))*GRID!$B$67,
ROUNDUP(INDEX(GRID!$B$4:$BI$14,MATCH(G$7,GRID!$A$4:$A$14,0),MATCH(1,($U$2=GRID!$B$1:$BI$1)*(КАЛЕНДАРЬ!$O5=GRID!$B$3:$BI$3),0))*GRID!$B$66*(1-GRID!$B$69),0))</f>
        <v>#N/A</v>
      </c>
      <c r="H38" s="48" t="e" cm="1">
        <f t="array" ref="H38">IF($I$2="Раннее бронирование",
INDEX(GRID!$B$17:$BI$27,MATCH(G$7,GRID!$A$17:$A$27,0),MATCH(1,($U$2=GRID!$B$1:$BI$1)*(КАЛЕНДАРЬ!$O5=GRID!$B$3:$BI$3), 0))*GRID!$B$67,
ROUNDUP(INDEX(GRID!$B$17:$BI$27,MATCH(G$7,GRID!$A$17:$A$27,0),MATCH(1,($U$2=GRID!$B$1:$BI$1)*(КАЛЕНДАРЬ!$O5=GRID!$B$3:$BI$3), 0))*GRID!$B$66*(1-GRID!$B$69),0))</f>
        <v>#N/A</v>
      </c>
      <c r="I38" s="47" t="e" cm="1">
        <f t="array" ref="I38">IF($I$2="Раннее бронирование",
INDEX(GRID!$B$4:$BI$14,MATCH(I$7,GRID!$A$4:$A$14,0),MATCH(1,($U$2=GRID!$B$1:$BI$1)*(КАЛЕНДАРЬ!$O5=GRID!$B$3:$BI$3), 0))*GRID!$B$67,
ROUNDUP(INDEX(GRID!$B$4:$BI$14,MATCH(I$7,GRID!$A$4:$A$14,0),MATCH(1,($U$2=GRID!$B$1:$BI$1)*(КАЛЕНДАРЬ!$O5=GRID!$B$3:$BI$3),0))*GRID!$B$66*(1-GRID!$B$69),0))</f>
        <v>#N/A</v>
      </c>
      <c r="J38" s="48" t="e" cm="1">
        <f t="array" ref="J38">IF($I$2="Раннее бронирование",
INDEX(GRID!$B$17:$BI$27,MATCH(I$7,GRID!$A$17:$A$27,0),MATCH(1,($U$2=GRID!$B$1:$BI$1)*(КАЛЕНДАРЬ!$O5=GRID!$B$3:$BI$3), 0))*GRID!$B$67,
ROUNDUP(INDEX(GRID!$B$17:$BI$27,MATCH(I$7,GRID!$A$17:$A$27,0),MATCH(1,($U$2=GRID!$B$1:$BI$1)*(КАЛЕНДАРЬ!$O5=GRID!$B$3:$BI$3), 0))*GRID!$B$66*(1-GRID!$B$69),0))</f>
        <v>#N/A</v>
      </c>
      <c r="K38" s="47" cm="1">
        <f t="array" ref="K38">IF($I$2="Раннее бронирование",
INDEX(GRID!$B$4:$BI$14,MATCH(K$7,GRID!$A$4:$A$14,0),MATCH(1,($U$2=GRID!$B$1:$BI$1)*(КАЛЕНДАРЬ!$O5=GRID!$B$3:$BI$3), 0))*GRID!$B$67,
ROUNDUP(INDEX(GRID!$B$4:$BI$14,MATCH(K$7,GRID!$A$4:$A$14,0),MATCH(1,($U$2=GRID!$B$1:$BI$1)*(КАЛЕНДАРЬ!$O5=GRID!$B$3:$BI$3),0))*GRID!$B$66*(1-GRID!$B$69),0))</f>
        <v>28764</v>
      </c>
      <c r="L38" s="48" cm="1">
        <f t="array" ref="L38">IF($I$2="Раннее бронирование",
INDEX(GRID!$B$17:$BI$27,MATCH(K$7,GRID!$A$17:$A$27,0),MATCH(1,($U$2=GRID!$B$1:$BI$1)*(КАЛЕНДАРЬ!$O5=GRID!$B$3:$BI$3), 0))*GRID!$B$67,
ROUNDUP(INDEX(GRID!$B$17:$BI$27,MATCH(K$7,GRID!$A$17:$A$27,0),MATCH(1,($U$2=GRID!$B$1:$BI$1)*(КАЛЕНДАРЬ!$O5=GRID!$B$3:$BI$3), 0))*GRID!$B$66*(1-GRID!$B$69),0))</f>
        <v>30464</v>
      </c>
      <c r="M38" s="47" cm="1">
        <f t="array" ref="M38">IF($I$2="Раннее бронирование",
INDEX(GRID!$B$4:$BI$14,MATCH(M$7,GRID!$A$4:$A$14,0),MATCH(1,($U$2=GRID!$B$1:$BI$1)*(КАЛЕНДАРЬ!$O5=GRID!$B$3:$BI$3), 0))*GRID!$B$67,
ROUNDUP(INDEX(GRID!$B$4:$BI$14,MATCH(M$7,GRID!$A$4:$A$14,0),MATCH(1,($U$2=GRID!$B$1:$BI$1)*(КАЛЕНДАРЬ!$O5=GRID!$B$3:$BI$3),0))*GRID!$B$66*(1-GRID!$B$69),0))</f>
        <v>32028</v>
      </c>
      <c r="N38" s="48" cm="1">
        <f t="array" ref="N38">IF($I$2="Раннее бронирование",
INDEX(GRID!$B$17:$BI$27,MATCH(M$7,GRID!$A$17:$A$27,0),MATCH(1,($U$2=GRID!$B$1:$BI$1)*(КАЛЕНДАРЬ!$O5=GRID!$B$3:$BI$3), 0))*GRID!$B$67,
ROUNDUP(INDEX(GRID!$B$17:$BI$27,MATCH(M$7,GRID!$A$17:$A$27,0),MATCH(1,($U$2=GRID!$B$1:$BI$1)*(КАЛЕНДАРЬ!$O5=GRID!$B$3:$BI$3), 0))*GRID!$B$66*(1-GRID!$B$69),0))</f>
        <v>33728</v>
      </c>
      <c r="O38" s="47" cm="1">
        <f t="array" ref="O38">IF($I$2="Раннее бронирование",
INDEX(GRID!$B$4:$BI$14,MATCH(O$7,GRID!$A$4:$A$14,0),MATCH(1,($U$2=GRID!$B$1:$BI$1)*(КАЛЕНДАРЬ!$O5=GRID!$B$3:$BI$3), 0))*GRID!$B$67,
ROUNDUP(INDEX(GRID!$B$4:$BI$14,MATCH(O$7,GRID!$A$4:$A$14,0),MATCH(1,($U$2=GRID!$B$1:$BI$1)*(КАЛЕНДАРЬ!$O5=GRID!$B$3:$BI$3),0))*GRID!$B$66*(1-GRID!$B$69),0))</f>
        <v>36380</v>
      </c>
      <c r="P38" s="48" cm="1">
        <f t="array" ref="P38">IF($I$2="Раннее бронирование",
INDEX(GRID!$B$17:$BI$27,MATCH(O$7,GRID!$A$17:$A$27,0),MATCH(1,($U$2=GRID!$B$1:$BI$1)*(КАЛЕНДАРЬ!$O5=GRID!$B$3:$BI$3), 0))*GRID!$B$67,
ROUNDUP(INDEX(GRID!$B$17:$BI$27,MATCH(O$7,GRID!$A$17:$A$27,0),MATCH(1,($U$2=GRID!$B$1:$BI$1)*(КАЛЕНДАРЬ!$O5=GRID!$B$3:$BI$3), 0))*GRID!$B$66*(1-GRID!$B$69),0))</f>
        <v>38080</v>
      </c>
      <c r="Q38" s="47" t="e" cm="1">
        <f t="array" ref="Q38">IF($I$2="Раннее бронирование",
INDEX(GRID!$B$4:$BI$14,MATCH(Q$7,GRID!$A$4:$A$14,0),MATCH(1,($U$2=GRID!$B$1:$BI$1)*(КАЛЕНДАРЬ!$O5=GRID!$B$3:$BI$3), 0))*GRID!$B$67,
ROUNDUP(INDEX(GRID!$B$4:$BI$14,MATCH(Q$7,GRID!$A$4:$A$14,0),MATCH(1,($U$2=GRID!$B$1:$BI$1)*(КАЛЕНДАРЬ!$O5=GRID!$B$3:$BI$3),0))*GRID!$B$66*(1-GRID!$B$69),0))</f>
        <v>#N/A</v>
      </c>
      <c r="R38" s="48" t="e" cm="1">
        <f t="array" ref="R38">IF($I$2="Раннее бронирование",
INDEX(GRID!$B$17:$BI$27,MATCH(Q$7,GRID!$A$17:$A$27,0),MATCH(1,($U$2=GRID!$B$1:$BI$1)*(КАЛЕНДАРЬ!$O5=GRID!$B$3:$BI$3), 0))*GRID!$B$67,
ROUNDUP(INDEX(GRID!$B$17:$BI$27,MATCH(Q$7,GRID!$A$17:$A$27,0),MATCH(1,($U$2=GRID!$B$1:$BI$1)*(КАЛЕНДАРЬ!$O5=GRID!$B$3:$BI$3), 0))*GRID!$B$66*(1-GRID!$B$69),0))</f>
        <v>#N/A</v>
      </c>
      <c r="S38" s="47" t="e" cm="1">
        <f t="array" ref="S38">IF($I$2="Раннее бронирование",
INDEX(GRID!$B$4:$BI$14,MATCH(S$7,GRID!$A$4:$A$14,0),MATCH(1,($U$2=GRID!$B$1:$BI$1)*(КАЛЕНДАРЬ!$O5=GRID!$B$3:$BI$3), 0))*GRID!$B$67,
ROUNDUP(INDEX(GRID!$B$4:$BI$14,MATCH(S$7,GRID!$A$4:$A$14,0),MATCH(1,($U$2=GRID!$B$1:$BI$1)*(КАЛЕНДАРЬ!$O5=GRID!$B$3:$BI$3),0))*GRID!$B$66*(1-GRID!$B$69),0))</f>
        <v>#N/A</v>
      </c>
      <c r="T38" s="48" t="e" cm="1">
        <f t="array" ref="T38">IF($I$2="Раннее бронирование",
INDEX(GRID!$B$17:$BI$27,MATCH(S$7,GRID!$A$17:$A$27,0),MATCH(1,($U$2=GRID!$B$1:$BI$1)*(КАЛЕНДАРЬ!$O5=GRID!$B$3:$BI$3), 0))*GRID!$B$67,
ROUNDUP(INDEX(GRID!$B$17:$BI$27,MATCH(S$7,GRID!$A$17:$A$27,0),MATCH(1,($U$2=GRID!$B$1:$BI$1)*(КАЛЕНДАРЬ!$O5=GRID!$B$3:$BI$3), 0))*GRID!$B$66*(1-GRID!$B$69),0))</f>
        <v>#N/A</v>
      </c>
      <c r="U38" s="47" cm="1">
        <f t="array" ref="U38">IF($I$2="Раннее бронирование",
INDEX(GRID!$B$4:$BI$14,MATCH(U$7,GRID!$A$4:$A$14,0),MATCH(1,($U$2=GRID!$B$1:$BI$1)*(КАЛЕНДАРЬ!$O5=GRID!$B$3:$BI$3), 0))*GRID!$B$67,
ROUNDUP(INDEX(GRID!$B$4:$BI$14,MATCH(U$7,GRID!$A$4:$A$14,0),MATCH(1,($U$2=GRID!$B$1:$BI$1)*(КАЛЕНДАРЬ!$O5=GRID!$B$3:$BI$3),0))*GRID!$B$66*(1-GRID!$B$69),0))</f>
        <v>56440</v>
      </c>
      <c r="V38" s="48" cm="1">
        <f t="array" ref="V38">IF($I$2="Раннее бронирование",
INDEX(GRID!$B$17:$BI$27,MATCH(U$7,GRID!$A$17:$A$27,0),MATCH(1,($U$2=GRID!$B$1:$BI$1)*(КАЛЕНДАРЬ!$O5=GRID!$B$3:$BI$3), 0))*GRID!$B$67,
ROUNDUP(INDEX(GRID!$B$17:$BI$27,MATCH(U$7,GRID!$A$17:$A$27,0),MATCH(1,($U$2=GRID!$B$1:$BI$1)*(КАЛЕНДАРЬ!$O5=GRID!$B$3:$BI$3), 0))*GRID!$B$66*(1-GRID!$B$69),0))</f>
        <v>58140</v>
      </c>
      <c r="W38" s="47" cm="1">
        <f t="array" ref="W38">IF($I$2="Раннее бронирование",
INDEX(GRID!$B$4:$BI$14,MATCH(W$7,GRID!$A$4:$A$14,0),MATCH(1,($U$2=GRID!$B$1:$BI$1)*(КАЛЕНДАРЬ!$O5=GRID!$B$3:$BI$3), 0))*GRID!$B$67,
ROUNDUP(INDEX(GRID!$B$4:$BI$14,MATCH(W$7,GRID!$A$4:$A$14,0),MATCH(1,($U$2=GRID!$B$1:$BI$1)*(КАЛЕНДАРЬ!$O5=GRID!$B$3:$BI$3),0))*GRID!$B$66*(1-GRID!$B$69),0))</f>
        <v>206040</v>
      </c>
      <c r="X38" s="48" cm="1">
        <f t="array" ref="X38">IF($I$2="Раннее бронирование",
INDEX(GRID!$B$17:$BI$27,MATCH(W$7,GRID!$A$17:$A$27,0),MATCH(1,($U$2=GRID!$B$1:$BI$1)*(КАЛЕНДАРЬ!$O5=GRID!$B$3:$BI$3), 0))*GRID!$B$67,
ROUNDUP(INDEX(GRID!$B$17:$BI$27,MATCH(W$7,GRID!$A$17:$A$27,0),MATCH(1,($U$2=GRID!$B$1:$BI$1)*(КАЛЕНДАРЬ!$O5=GRID!$B$3:$BI$3), 0))*GRID!$B$66*(1-GRID!$B$69),0))</f>
        <v>207740</v>
      </c>
    </row>
    <row r="39" spans="1:24" hidden="1" x14ac:dyDescent="0.2">
      <c r="A39" s="117" t="s">
        <v>44</v>
      </c>
      <c r="B39" s="117">
        <v>3</v>
      </c>
      <c r="C39" s="47" cm="1">
        <f t="array" ref="C39">IF($I$2="Раннее бронирование",
INDEX(GRID!$B$4:$BI$14,MATCH(C$7,GRID!$A$4:$A$14,0),MATCH(1,($U$2=GRID!$B$1:$BI$1)*(КАЛЕНДАРЬ!$O6=GRID!$B$3:$BI$3), 0))*GRID!$B$67,
ROUNDUP(INDEX(GRID!$B$4:$BI$14,MATCH(C$7,GRID!$A$4:$A$14,0),MATCH(1,($U$2=GRID!$B$1:$BI$1)*(КАЛЕНДАРЬ!$O6=GRID!$B$3:$BI$3),0))*GRID!$B$66*(1-GRID!$B$69),0))</f>
        <v>18700</v>
      </c>
      <c r="D39" s="48" cm="1">
        <f t="array" ref="D39">IF($I$2="Раннее бронирование",
INDEX(GRID!$B$17:$BI$27,MATCH(C$7,GRID!$A$17:$A$27,0),MATCH(1,($U$2=GRID!$B$1:$BI$1)*(КАЛЕНДАРЬ!$O6=GRID!$B$3:$BI$3), 0))*GRID!$B$67,
ROUNDUP(INDEX(GRID!$B$17:$BI$27,MATCH(C$7,GRID!$A$17:$A$27,0),MATCH(1,($U$2=GRID!$B$1:$BI$1)*(КАЛЕНДАРЬ!$O6=GRID!$B$3:$BI$3), 0))*GRID!$B$66*(1-GRID!$B$69),0))</f>
        <v>20400</v>
      </c>
      <c r="E39" s="47" cm="1">
        <f t="array" ref="E39">IF($I$2="Раннее бронирование",
INDEX(GRID!$B$4:$BI$14,MATCH(E$7,GRID!$A$4:$A$14,0),MATCH(1,($U$2=GRID!$B$1:$BI$1)*(КАЛЕНДАРЬ!$O6=GRID!$B$3:$BI$3), 0))*GRID!$B$67,
ROUNDUP(INDEX(GRID!$B$4:$BI$14,MATCH(E$7,GRID!$A$4:$A$14,0),MATCH(1,($U$2=GRID!$B$1:$BI$1)*(КАЛЕНДАРЬ!$O6=GRID!$B$3:$BI$3),0))*GRID!$B$66*(1-GRID!$B$69),0))</f>
        <v>20808</v>
      </c>
      <c r="F39" s="48" cm="1">
        <f t="array" ref="F39">IF($I$2="Раннее бронирование",
INDEX(GRID!$B$17:$BI$27,MATCH(E$7,GRID!$A$17:$A$27,0),MATCH(1,($U$2=GRID!$B$1:$BI$1)*(КАЛЕНДАРЬ!$O6=GRID!$B$3:$BI$3), 0))*GRID!$B$67,
ROUNDUP(INDEX(GRID!$B$17:$BI$27,MATCH(E$7,GRID!$A$17:$A$27,0),MATCH(1,($U$2=GRID!$B$1:$BI$1)*(КАЛЕНДАРЬ!$O6=GRID!$B$3:$BI$3), 0))*GRID!$B$66*(1-GRID!$B$69),0))</f>
        <v>22508</v>
      </c>
      <c r="G39" s="47" t="e" cm="1">
        <f t="array" ref="G39">IF($I$2="Раннее бронирование",
INDEX(GRID!$B$4:$BI$14,MATCH(G$7,GRID!$A$4:$A$14,0),MATCH(1,($U$2=GRID!$B$1:$BI$1)*(КАЛЕНДАРЬ!$O6=GRID!$B$3:$BI$3), 0))*GRID!$B$67,
ROUNDUP(INDEX(GRID!$B$4:$BI$14,MATCH(G$7,GRID!$A$4:$A$14,0),MATCH(1,($U$2=GRID!$B$1:$BI$1)*(КАЛЕНДАРЬ!$O6=GRID!$B$3:$BI$3),0))*GRID!$B$66*(1-GRID!$B$69),0))</f>
        <v>#N/A</v>
      </c>
      <c r="H39" s="48" t="e" cm="1">
        <f t="array" ref="H39">IF($I$2="Раннее бронирование",
INDEX(GRID!$B$17:$BI$27,MATCH(G$7,GRID!$A$17:$A$27,0),MATCH(1,($U$2=GRID!$B$1:$BI$1)*(КАЛЕНДАРЬ!$O6=GRID!$B$3:$BI$3), 0))*GRID!$B$67,
ROUNDUP(INDEX(GRID!$B$17:$BI$27,MATCH(G$7,GRID!$A$17:$A$27,0),MATCH(1,($U$2=GRID!$B$1:$BI$1)*(КАЛЕНДАРЬ!$O6=GRID!$B$3:$BI$3), 0))*GRID!$B$66*(1-GRID!$B$69),0))</f>
        <v>#N/A</v>
      </c>
      <c r="I39" s="47" t="e" cm="1">
        <f t="array" ref="I39">IF($I$2="Раннее бронирование",
INDEX(GRID!$B$4:$BI$14,MATCH(I$7,GRID!$A$4:$A$14,0),MATCH(1,($U$2=GRID!$B$1:$BI$1)*(КАЛЕНДАРЬ!$O6=GRID!$B$3:$BI$3), 0))*GRID!$B$67,
ROUNDUP(INDEX(GRID!$B$4:$BI$14,MATCH(I$7,GRID!$A$4:$A$14,0),MATCH(1,($U$2=GRID!$B$1:$BI$1)*(КАЛЕНДАРЬ!$O6=GRID!$B$3:$BI$3),0))*GRID!$B$66*(1-GRID!$B$69),0))</f>
        <v>#N/A</v>
      </c>
      <c r="J39" s="48" t="e" cm="1">
        <f t="array" ref="J39">IF($I$2="Раннее бронирование",
INDEX(GRID!$B$17:$BI$27,MATCH(I$7,GRID!$A$17:$A$27,0),MATCH(1,($U$2=GRID!$B$1:$BI$1)*(КАЛЕНДАРЬ!$O6=GRID!$B$3:$BI$3), 0))*GRID!$B$67,
ROUNDUP(INDEX(GRID!$B$17:$BI$27,MATCH(I$7,GRID!$A$17:$A$27,0),MATCH(1,($U$2=GRID!$B$1:$BI$1)*(КАЛЕНДАРЬ!$O6=GRID!$B$3:$BI$3), 0))*GRID!$B$66*(1-GRID!$B$69),0))</f>
        <v>#N/A</v>
      </c>
      <c r="K39" s="47" cm="1">
        <f t="array" ref="K39">IF($I$2="Раннее бронирование",
INDEX(GRID!$B$4:$BI$14,MATCH(K$7,GRID!$A$4:$A$14,0),MATCH(1,($U$2=GRID!$B$1:$BI$1)*(КАЛЕНДАРЬ!$O6=GRID!$B$3:$BI$3), 0))*GRID!$B$67,
ROUNDUP(INDEX(GRID!$B$4:$BI$14,MATCH(K$7,GRID!$A$4:$A$14,0),MATCH(1,($U$2=GRID!$B$1:$BI$1)*(КАЛЕНДАРЬ!$O6=GRID!$B$3:$BI$3),0))*GRID!$B$66*(1-GRID!$B$69),0))</f>
        <v>28764</v>
      </c>
      <c r="L39" s="48" cm="1">
        <f t="array" ref="L39">IF($I$2="Раннее бронирование",
INDEX(GRID!$B$17:$BI$27,MATCH(K$7,GRID!$A$17:$A$27,0),MATCH(1,($U$2=GRID!$B$1:$BI$1)*(КАЛЕНДАРЬ!$O6=GRID!$B$3:$BI$3), 0))*GRID!$B$67,
ROUNDUP(INDEX(GRID!$B$17:$BI$27,MATCH(K$7,GRID!$A$17:$A$27,0),MATCH(1,($U$2=GRID!$B$1:$BI$1)*(КАЛЕНДАРЬ!$O6=GRID!$B$3:$BI$3), 0))*GRID!$B$66*(1-GRID!$B$69),0))</f>
        <v>30464</v>
      </c>
      <c r="M39" s="47" cm="1">
        <f t="array" ref="M39">IF($I$2="Раннее бронирование",
INDEX(GRID!$B$4:$BI$14,MATCH(M$7,GRID!$A$4:$A$14,0),MATCH(1,($U$2=GRID!$B$1:$BI$1)*(КАЛЕНДАРЬ!$O6=GRID!$B$3:$BI$3), 0))*GRID!$B$67,
ROUNDUP(INDEX(GRID!$B$4:$BI$14,MATCH(M$7,GRID!$A$4:$A$14,0),MATCH(1,($U$2=GRID!$B$1:$BI$1)*(КАЛЕНДАРЬ!$O6=GRID!$B$3:$BI$3),0))*GRID!$B$66*(1-GRID!$B$69),0))</f>
        <v>32028</v>
      </c>
      <c r="N39" s="48" cm="1">
        <f t="array" ref="N39">IF($I$2="Раннее бронирование",
INDEX(GRID!$B$17:$BI$27,MATCH(M$7,GRID!$A$17:$A$27,0),MATCH(1,($U$2=GRID!$B$1:$BI$1)*(КАЛЕНДАРЬ!$O6=GRID!$B$3:$BI$3), 0))*GRID!$B$67,
ROUNDUP(INDEX(GRID!$B$17:$BI$27,MATCH(M$7,GRID!$A$17:$A$27,0),MATCH(1,($U$2=GRID!$B$1:$BI$1)*(КАЛЕНДАРЬ!$O6=GRID!$B$3:$BI$3), 0))*GRID!$B$66*(1-GRID!$B$69),0))</f>
        <v>33728</v>
      </c>
      <c r="O39" s="47" cm="1">
        <f t="array" ref="O39">IF($I$2="Раннее бронирование",
INDEX(GRID!$B$4:$BI$14,MATCH(O$7,GRID!$A$4:$A$14,0),MATCH(1,($U$2=GRID!$B$1:$BI$1)*(КАЛЕНДАРЬ!$O6=GRID!$B$3:$BI$3), 0))*GRID!$B$67,
ROUNDUP(INDEX(GRID!$B$4:$BI$14,MATCH(O$7,GRID!$A$4:$A$14,0),MATCH(1,($U$2=GRID!$B$1:$BI$1)*(КАЛЕНДАРЬ!$O6=GRID!$B$3:$BI$3),0))*GRID!$B$66*(1-GRID!$B$69),0))</f>
        <v>36380</v>
      </c>
      <c r="P39" s="48" cm="1">
        <f t="array" ref="P39">IF($I$2="Раннее бронирование",
INDEX(GRID!$B$17:$BI$27,MATCH(O$7,GRID!$A$17:$A$27,0),MATCH(1,($U$2=GRID!$B$1:$BI$1)*(КАЛЕНДАРЬ!$O6=GRID!$B$3:$BI$3), 0))*GRID!$B$67,
ROUNDUP(INDEX(GRID!$B$17:$BI$27,MATCH(O$7,GRID!$A$17:$A$27,0),MATCH(1,($U$2=GRID!$B$1:$BI$1)*(КАЛЕНДАРЬ!$O6=GRID!$B$3:$BI$3), 0))*GRID!$B$66*(1-GRID!$B$69),0))</f>
        <v>38080</v>
      </c>
      <c r="Q39" s="47" t="e" cm="1">
        <f t="array" ref="Q39">IF($I$2="Раннее бронирование",
INDEX(GRID!$B$4:$BI$14,MATCH(Q$7,GRID!$A$4:$A$14,0),MATCH(1,($U$2=GRID!$B$1:$BI$1)*(КАЛЕНДАРЬ!$O6=GRID!$B$3:$BI$3), 0))*GRID!$B$67,
ROUNDUP(INDEX(GRID!$B$4:$BI$14,MATCH(Q$7,GRID!$A$4:$A$14,0),MATCH(1,($U$2=GRID!$B$1:$BI$1)*(КАЛЕНДАРЬ!$O6=GRID!$B$3:$BI$3),0))*GRID!$B$66*(1-GRID!$B$69),0))</f>
        <v>#N/A</v>
      </c>
      <c r="R39" s="48" t="e" cm="1">
        <f t="array" ref="R39">IF($I$2="Раннее бронирование",
INDEX(GRID!$B$17:$BI$27,MATCH(Q$7,GRID!$A$17:$A$27,0),MATCH(1,($U$2=GRID!$B$1:$BI$1)*(КАЛЕНДАРЬ!$O6=GRID!$B$3:$BI$3), 0))*GRID!$B$67,
ROUNDUP(INDEX(GRID!$B$17:$BI$27,MATCH(Q$7,GRID!$A$17:$A$27,0),MATCH(1,($U$2=GRID!$B$1:$BI$1)*(КАЛЕНДАРЬ!$O6=GRID!$B$3:$BI$3), 0))*GRID!$B$66*(1-GRID!$B$69),0))</f>
        <v>#N/A</v>
      </c>
      <c r="S39" s="47" t="e" cm="1">
        <f t="array" ref="S39">IF($I$2="Раннее бронирование",
INDEX(GRID!$B$4:$BI$14,MATCH(S$7,GRID!$A$4:$A$14,0),MATCH(1,($U$2=GRID!$B$1:$BI$1)*(КАЛЕНДАРЬ!$O6=GRID!$B$3:$BI$3), 0))*GRID!$B$67,
ROUNDUP(INDEX(GRID!$B$4:$BI$14,MATCH(S$7,GRID!$A$4:$A$14,0),MATCH(1,($U$2=GRID!$B$1:$BI$1)*(КАЛЕНДАРЬ!$O6=GRID!$B$3:$BI$3),0))*GRID!$B$66*(1-GRID!$B$69),0))</f>
        <v>#N/A</v>
      </c>
      <c r="T39" s="48" t="e" cm="1">
        <f t="array" ref="T39">IF($I$2="Раннее бронирование",
INDEX(GRID!$B$17:$BI$27,MATCH(S$7,GRID!$A$17:$A$27,0),MATCH(1,($U$2=GRID!$B$1:$BI$1)*(КАЛЕНДАРЬ!$O6=GRID!$B$3:$BI$3), 0))*GRID!$B$67,
ROUNDUP(INDEX(GRID!$B$17:$BI$27,MATCH(S$7,GRID!$A$17:$A$27,0),MATCH(1,($U$2=GRID!$B$1:$BI$1)*(КАЛЕНДАРЬ!$O6=GRID!$B$3:$BI$3), 0))*GRID!$B$66*(1-GRID!$B$69),0))</f>
        <v>#N/A</v>
      </c>
      <c r="U39" s="47" cm="1">
        <f t="array" ref="U39">IF($I$2="Раннее бронирование",
INDEX(GRID!$B$4:$BI$14,MATCH(U$7,GRID!$A$4:$A$14,0),MATCH(1,($U$2=GRID!$B$1:$BI$1)*(КАЛЕНДАРЬ!$O6=GRID!$B$3:$BI$3), 0))*GRID!$B$67,
ROUNDUP(INDEX(GRID!$B$4:$BI$14,MATCH(U$7,GRID!$A$4:$A$14,0),MATCH(1,($U$2=GRID!$B$1:$BI$1)*(КАЛЕНДАРЬ!$O6=GRID!$B$3:$BI$3),0))*GRID!$B$66*(1-GRID!$B$69),0))</f>
        <v>56440</v>
      </c>
      <c r="V39" s="48" cm="1">
        <f t="array" ref="V39">IF($I$2="Раннее бронирование",
INDEX(GRID!$B$17:$BI$27,MATCH(U$7,GRID!$A$17:$A$27,0),MATCH(1,($U$2=GRID!$B$1:$BI$1)*(КАЛЕНДАРЬ!$O6=GRID!$B$3:$BI$3), 0))*GRID!$B$67,
ROUNDUP(INDEX(GRID!$B$17:$BI$27,MATCH(U$7,GRID!$A$17:$A$27,0),MATCH(1,($U$2=GRID!$B$1:$BI$1)*(КАЛЕНДАРЬ!$O6=GRID!$B$3:$BI$3), 0))*GRID!$B$66*(1-GRID!$B$69),0))</f>
        <v>58140</v>
      </c>
      <c r="W39" s="47" cm="1">
        <f t="array" ref="W39">IF($I$2="Раннее бронирование",
INDEX(GRID!$B$4:$BI$14,MATCH(W$7,GRID!$A$4:$A$14,0),MATCH(1,($U$2=GRID!$B$1:$BI$1)*(КАЛЕНДАРЬ!$O6=GRID!$B$3:$BI$3), 0))*GRID!$B$67,
ROUNDUP(INDEX(GRID!$B$4:$BI$14,MATCH(W$7,GRID!$A$4:$A$14,0),MATCH(1,($U$2=GRID!$B$1:$BI$1)*(КАЛЕНДАРЬ!$O6=GRID!$B$3:$BI$3),0))*GRID!$B$66*(1-GRID!$B$69),0))</f>
        <v>206040</v>
      </c>
      <c r="X39" s="48" cm="1">
        <f t="array" ref="X39">IF($I$2="Раннее бронирование",
INDEX(GRID!$B$17:$BI$27,MATCH(W$7,GRID!$A$17:$A$27,0),MATCH(1,($U$2=GRID!$B$1:$BI$1)*(КАЛЕНДАРЬ!$O6=GRID!$B$3:$BI$3), 0))*GRID!$B$67,
ROUNDUP(INDEX(GRID!$B$17:$BI$27,MATCH(W$7,GRID!$A$17:$A$27,0),MATCH(1,($U$2=GRID!$B$1:$BI$1)*(КАЛЕНДАРЬ!$O6=GRID!$B$3:$BI$3), 0))*GRID!$B$66*(1-GRID!$B$69),0))</f>
        <v>207740</v>
      </c>
    </row>
    <row r="40" spans="1:24" hidden="1" x14ac:dyDescent="0.2">
      <c r="A40" s="117" t="s">
        <v>45</v>
      </c>
      <c r="B40" s="117">
        <v>4</v>
      </c>
      <c r="C40" s="47" cm="1">
        <f t="array" ref="C40">IF($I$2="Раннее бронирование",
INDEX(GRID!$B$4:$BI$14,MATCH(C$7,GRID!$A$4:$A$14,0),MATCH(1,($U$2=GRID!$B$1:$BI$1)*(КАЛЕНДАРЬ!$O7=GRID!$B$3:$BI$3), 0))*GRID!$B$67,
ROUNDUP(INDEX(GRID!$B$4:$BI$14,MATCH(C$7,GRID!$A$4:$A$14,0),MATCH(1,($U$2=GRID!$B$1:$BI$1)*(КАЛЕНДАРЬ!$O7=GRID!$B$3:$BI$3),0))*GRID!$B$66*(1-GRID!$B$69),0))</f>
        <v>16660</v>
      </c>
      <c r="D40" s="48" cm="1">
        <f t="array" ref="D40">IF($I$2="Раннее бронирование",
INDEX(GRID!$B$17:$BI$27,MATCH(C$7,GRID!$A$17:$A$27,0),MATCH(1,($U$2=GRID!$B$1:$BI$1)*(КАЛЕНДАРЬ!$O7=GRID!$B$3:$BI$3), 0))*GRID!$B$67,
ROUNDUP(INDEX(GRID!$B$17:$BI$27,MATCH(C$7,GRID!$A$17:$A$27,0),MATCH(1,($U$2=GRID!$B$1:$BI$1)*(КАЛЕНДАРЬ!$O7=GRID!$B$3:$BI$3), 0))*GRID!$B$66*(1-GRID!$B$69),0))</f>
        <v>18360</v>
      </c>
      <c r="E40" s="47" cm="1">
        <f t="array" ref="E40">IF($I$2="Раннее бронирование",
INDEX(GRID!$B$4:$BI$14,MATCH(E$7,GRID!$A$4:$A$14,0),MATCH(1,($U$2=GRID!$B$1:$BI$1)*(КАЛЕНДАРЬ!$O7=GRID!$B$3:$BI$3), 0))*GRID!$B$67,
ROUNDUP(INDEX(GRID!$B$4:$BI$14,MATCH(E$7,GRID!$A$4:$A$14,0),MATCH(1,($U$2=GRID!$B$1:$BI$1)*(КАЛЕНДАРЬ!$O7=GRID!$B$3:$BI$3),0))*GRID!$B$66*(1-GRID!$B$69),0))</f>
        <v>18496</v>
      </c>
      <c r="F40" s="48" cm="1">
        <f t="array" ref="F40">IF($I$2="Раннее бронирование",
INDEX(GRID!$B$17:$BI$27,MATCH(E$7,GRID!$A$17:$A$27,0),MATCH(1,($U$2=GRID!$B$1:$BI$1)*(КАЛЕНДАРЬ!$O7=GRID!$B$3:$BI$3), 0))*GRID!$B$67,
ROUNDUP(INDEX(GRID!$B$17:$BI$27,MATCH(E$7,GRID!$A$17:$A$27,0),MATCH(1,($U$2=GRID!$B$1:$BI$1)*(КАЛЕНДАРЬ!$O7=GRID!$B$3:$BI$3), 0))*GRID!$B$66*(1-GRID!$B$69),0))</f>
        <v>20196</v>
      </c>
      <c r="G40" s="47" t="e" cm="1">
        <f t="array" ref="G40">IF($I$2="Раннее бронирование",
INDEX(GRID!$B$4:$BI$14,MATCH(G$7,GRID!$A$4:$A$14,0),MATCH(1,($U$2=GRID!$B$1:$BI$1)*(КАЛЕНДАРЬ!$O7=GRID!$B$3:$BI$3), 0))*GRID!$B$67,
ROUNDUP(INDEX(GRID!$B$4:$BI$14,MATCH(G$7,GRID!$A$4:$A$14,0),MATCH(1,($U$2=GRID!$B$1:$BI$1)*(КАЛЕНДАРЬ!$O7=GRID!$B$3:$BI$3),0))*GRID!$B$66*(1-GRID!$B$69),0))</f>
        <v>#N/A</v>
      </c>
      <c r="H40" s="48" t="e" cm="1">
        <f t="array" ref="H40">IF($I$2="Раннее бронирование",
INDEX(GRID!$B$17:$BI$27,MATCH(G$7,GRID!$A$17:$A$27,0),MATCH(1,($U$2=GRID!$B$1:$BI$1)*(КАЛЕНДАРЬ!$O7=GRID!$B$3:$BI$3), 0))*GRID!$B$67,
ROUNDUP(INDEX(GRID!$B$17:$BI$27,MATCH(G$7,GRID!$A$17:$A$27,0),MATCH(1,($U$2=GRID!$B$1:$BI$1)*(КАЛЕНДАРЬ!$O7=GRID!$B$3:$BI$3), 0))*GRID!$B$66*(1-GRID!$B$69),0))</f>
        <v>#N/A</v>
      </c>
      <c r="I40" s="47" t="e" cm="1">
        <f t="array" ref="I40">IF($I$2="Раннее бронирование",
INDEX(GRID!$B$4:$BI$14,MATCH(I$7,GRID!$A$4:$A$14,0),MATCH(1,($U$2=GRID!$B$1:$BI$1)*(КАЛЕНДАРЬ!$O7=GRID!$B$3:$BI$3), 0))*GRID!$B$67,
ROUNDUP(INDEX(GRID!$B$4:$BI$14,MATCH(I$7,GRID!$A$4:$A$14,0),MATCH(1,($U$2=GRID!$B$1:$BI$1)*(КАЛЕНДАРЬ!$O7=GRID!$B$3:$BI$3),0))*GRID!$B$66*(1-GRID!$B$69),0))</f>
        <v>#N/A</v>
      </c>
      <c r="J40" s="48" t="e" cm="1">
        <f t="array" ref="J40">IF($I$2="Раннее бронирование",
INDEX(GRID!$B$17:$BI$27,MATCH(I$7,GRID!$A$17:$A$27,0),MATCH(1,($U$2=GRID!$B$1:$BI$1)*(КАЛЕНДАРЬ!$O7=GRID!$B$3:$BI$3), 0))*GRID!$B$67,
ROUNDUP(INDEX(GRID!$B$17:$BI$27,MATCH(I$7,GRID!$A$17:$A$27,0),MATCH(1,($U$2=GRID!$B$1:$BI$1)*(КАЛЕНДАРЬ!$O7=GRID!$B$3:$BI$3), 0))*GRID!$B$66*(1-GRID!$B$69),0))</f>
        <v>#N/A</v>
      </c>
      <c r="K40" s="47" cm="1">
        <f t="array" ref="K40">IF($I$2="Раннее бронирование",
INDEX(GRID!$B$4:$BI$14,MATCH(K$7,GRID!$A$4:$A$14,0),MATCH(1,($U$2=GRID!$B$1:$BI$1)*(КАЛЕНДАРЬ!$O7=GRID!$B$3:$BI$3), 0))*GRID!$B$67,
ROUNDUP(INDEX(GRID!$B$4:$BI$14,MATCH(K$7,GRID!$A$4:$A$14,0),MATCH(1,($U$2=GRID!$B$1:$BI$1)*(КАЛЕНДАРЬ!$O7=GRID!$B$3:$BI$3),0))*GRID!$B$66*(1-GRID!$B$69),0))</f>
        <v>25228</v>
      </c>
      <c r="L40" s="48" cm="1">
        <f t="array" ref="L40">IF($I$2="Раннее бронирование",
INDEX(GRID!$B$17:$BI$27,MATCH(K$7,GRID!$A$17:$A$27,0),MATCH(1,($U$2=GRID!$B$1:$BI$1)*(КАЛЕНДАРЬ!$O7=GRID!$B$3:$BI$3), 0))*GRID!$B$67,
ROUNDUP(INDEX(GRID!$B$17:$BI$27,MATCH(K$7,GRID!$A$17:$A$27,0),MATCH(1,($U$2=GRID!$B$1:$BI$1)*(КАЛЕНДАРЬ!$O7=GRID!$B$3:$BI$3), 0))*GRID!$B$66*(1-GRID!$B$69),0))</f>
        <v>26928</v>
      </c>
      <c r="M40" s="47" cm="1">
        <f t="array" ref="M40">IF($I$2="Раннее бронирование",
INDEX(GRID!$B$4:$BI$14,MATCH(M$7,GRID!$A$4:$A$14,0),MATCH(1,($U$2=GRID!$B$1:$BI$1)*(КАЛЕНДАРЬ!$O7=GRID!$B$3:$BI$3), 0))*GRID!$B$67,
ROUNDUP(INDEX(GRID!$B$4:$BI$14,MATCH(M$7,GRID!$A$4:$A$14,0),MATCH(1,($U$2=GRID!$B$1:$BI$1)*(КАЛЕНДАРЬ!$O7=GRID!$B$3:$BI$3),0))*GRID!$B$66*(1-GRID!$B$69),0))</f>
        <v>28016</v>
      </c>
      <c r="N40" s="48" cm="1">
        <f t="array" ref="N40">IF($I$2="Раннее бронирование",
INDEX(GRID!$B$17:$BI$27,MATCH(M$7,GRID!$A$17:$A$27,0),MATCH(1,($U$2=GRID!$B$1:$BI$1)*(КАЛЕНДАРЬ!$O7=GRID!$B$3:$BI$3), 0))*GRID!$B$67,
ROUNDUP(INDEX(GRID!$B$17:$BI$27,MATCH(M$7,GRID!$A$17:$A$27,0),MATCH(1,($U$2=GRID!$B$1:$BI$1)*(КАЛЕНДАРЬ!$O7=GRID!$B$3:$BI$3), 0))*GRID!$B$66*(1-GRID!$B$69),0))</f>
        <v>29716</v>
      </c>
      <c r="O40" s="47" cm="1">
        <f t="array" ref="O40">IF($I$2="Раннее бронирование",
INDEX(GRID!$B$4:$BI$14,MATCH(O$7,GRID!$A$4:$A$14,0),MATCH(1,($U$2=GRID!$B$1:$BI$1)*(КАЛЕНДАРЬ!$O7=GRID!$B$3:$BI$3), 0))*GRID!$B$67,
ROUNDUP(INDEX(GRID!$B$4:$BI$14,MATCH(O$7,GRID!$A$4:$A$14,0),MATCH(1,($U$2=GRID!$B$1:$BI$1)*(КАЛЕНДАРЬ!$O7=GRID!$B$3:$BI$3),0))*GRID!$B$66*(1-GRID!$B$69),0))</f>
        <v>32368</v>
      </c>
      <c r="P40" s="48" cm="1">
        <f t="array" ref="P40">IF($I$2="Раннее бронирование",
INDEX(GRID!$B$17:$BI$27,MATCH(O$7,GRID!$A$17:$A$27,0),MATCH(1,($U$2=GRID!$B$1:$BI$1)*(КАЛЕНДАРЬ!$O7=GRID!$B$3:$BI$3), 0))*GRID!$B$67,
ROUNDUP(INDEX(GRID!$B$17:$BI$27,MATCH(O$7,GRID!$A$17:$A$27,0),MATCH(1,($U$2=GRID!$B$1:$BI$1)*(КАЛЕНДАРЬ!$O7=GRID!$B$3:$BI$3), 0))*GRID!$B$66*(1-GRID!$B$69),0))</f>
        <v>34068</v>
      </c>
      <c r="Q40" s="47" t="e" cm="1">
        <f t="array" ref="Q40">IF($I$2="Раннее бронирование",
INDEX(GRID!$B$4:$BI$14,MATCH(Q$7,GRID!$A$4:$A$14,0),MATCH(1,($U$2=GRID!$B$1:$BI$1)*(КАЛЕНДАРЬ!$O7=GRID!$B$3:$BI$3), 0))*GRID!$B$67,
ROUNDUP(INDEX(GRID!$B$4:$BI$14,MATCH(Q$7,GRID!$A$4:$A$14,0),MATCH(1,($U$2=GRID!$B$1:$BI$1)*(КАЛЕНДАРЬ!$O7=GRID!$B$3:$BI$3),0))*GRID!$B$66*(1-GRID!$B$69),0))</f>
        <v>#N/A</v>
      </c>
      <c r="R40" s="48" t="e" cm="1">
        <f t="array" ref="R40">IF($I$2="Раннее бронирование",
INDEX(GRID!$B$17:$BI$27,MATCH(Q$7,GRID!$A$17:$A$27,0),MATCH(1,($U$2=GRID!$B$1:$BI$1)*(КАЛЕНДАРЬ!$O7=GRID!$B$3:$BI$3), 0))*GRID!$B$67,
ROUNDUP(INDEX(GRID!$B$17:$BI$27,MATCH(Q$7,GRID!$A$17:$A$27,0),MATCH(1,($U$2=GRID!$B$1:$BI$1)*(КАЛЕНДАРЬ!$O7=GRID!$B$3:$BI$3), 0))*GRID!$B$66*(1-GRID!$B$69),0))</f>
        <v>#N/A</v>
      </c>
      <c r="S40" s="47" t="e" cm="1">
        <f t="array" ref="S40">IF($I$2="Раннее бронирование",
INDEX(GRID!$B$4:$BI$14,MATCH(S$7,GRID!$A$4:$A$14,0),MATCH(1,($U$2=GRID!$B$1:$BI$1)*(КАЛЕНДАРЬ!$O7=GRID!$B$3:$BI$3), 0))*GRID!$B$67,
ROUNDUP(INDEX(GRID!$B$4:$BI$14,MATCH(S$7,GRID!$A$4:$A$14,0),MATCH(1,($U$2=GRID!$B$1:$BI$1)*(КАЛЕНДАРЬ!$O7=GRID!$B$3:$BI$3),0))*GRID!$B$66*(1-GRID!$B$69),0))</f>
        <v>#N/A</v>
      </c>
      <c r="T40" s="48" t="e" cm="1">
        <f t="array" ref="T40">IF($I$2="Раннее бронирование",
INDEX(GRID!$B$17:$BI$27,MATCH(S$7,GRID!$A$17:$A$27,0),MATCH(1,($U$2=GRID!$B$1:$BI$1)*(КАЛЕНДАРЬ!$O7=GRID!$B$3:$BI$3), 0))*GRID!$B$67,
ROUNDUP(INDEX(GRID!$B$17:$BI$27,MATCH(S$7,GRID!$A$17:$A$27,0),MATCH(1,($U$2=GRID!$B$1:$BI$1)*(КАЛЕНДАРЬ!$O7=GRID!$B$3:$BI$3), 0))*GRID!$B$66*(1-GRID!$B$69),0))</f>
        <v>#N/A</v>
      </c>
      <c r="U40" s="47" cm="1">
        <f t="array" ref="U40">IF($I$2="Раннее бронирование",
INDEX(GRID!$B$4:$BI$14,MATCH(U$7,GRID!$A$4:$A$14,0),MATCH(1,($U$2=GRID!$B$1:$BI$1)*(КАЛЕНДАРЬ!$O7=GRID!$B$3:$BI$3), 0))*GRID!$B$67,
ROUNDUP(INDEX(GRID!$B$4:$BI$14,MATCH(U$7,GRID!$A$4:$A$14,0),MATCH(1,($U$2=GRID!$B$1:$BI$1)*(КАЛЕНДАРЬ!$O7=GRID!$B$3:$BI$3),0))*GRID!$B$66*(1-GRID!$B$69),0))</f>
        <v>50320</v>
      </c>
      <c r="V40" s="48" cm="1">
        <f t="array" ref="V40">IF($I$2="Раннее бронирование",
INDEX(GRID!$B$17:$BI$27,MATCH(U$7,GRID!$A$17:$A$27,0),MATCH(1,($U$2=GRID!$B$1:$BI$1)*(КАЛЕНДАРЬ!$O7=GRID!$B$3:$BI$3), 0))*GRID!$B$67,
ROUNDUP(INDEX(GRID!$B$17:$BI$27,MATCH(U$7,GRID!$A$17:$A$27,0),MATCH(1,($U$2=GRID!$B$1:$BI$1)*(КАЛЕНДАРЬ!$O7=GRID!$B$3:$BI$3), 0))*GRID!$B$66*(1-GRID!$B$69),0))</f>
        <v>52020</v>
      </c>
      <c r="W40" s="47" cm="1">
        <f t="array" ref="W40">IF($I$2="Раннее бронирование",
INDEX(GRID!$B$4:$BI$14,MATCH(W$7,GRID!$A$4:$A$14,0),MATCH(1,($U$2=GRID!$B$1:$BI$1)*(КАЛЕНДАРЬ!$O7=GRID!$B$3:$BI$3), 0))*GRID!$B$67,
ROUNDUP(INDEX(GRID!$B$4:$BI$14,MATCH(W$7,GRID!$A$4:$A$14,0),MATCH(1,($U$2=GRID!$B$1:$BI$1)*(КАЛЕНДАРЬ!$O7=GRID!$B$3:$BI$3),0))*GRID!$B$66*(1-GRID!$B$69),0))</f>
        <v>189040</v>
      </c>
      <c r="X40" s="48" cm="1">
        <f t="array" ref="X40">IF($I$2="Раннее бронирование",
INDEX(GRID!$B$17:$BI$27,MATCH(W$7,GRID!$A$17:$A$27,0),MATCH(1,($U$2=GRID!$B$1:$BI$1)*(КАЛЕНДАРЬ!$O7=GRID!$B$3:$BI$3), 0))*GRID!$B$67,
ROUNDUP(INDEX(GRID!$B$17:$BI$27,MATCH(W$7,GRID!$A$17:$A$27,0),MATCH(1,($U$2=GRID!$B$1:$BI$1)*(КАЛЕНДАРЬ!$O7=GRID!$B$3:$BI$3), 0))*GRID!$B$66*(1-GRID!$B$69),0))</f>
        <v>190740</v>
      </c>
    </row>
    <row r="41" spans="1:24" hidden="1" x14ac:dyDescent="0.2">
      <c r="A41" s="117" t="s">
        <v>46</v>
      </c>
      <c r="B41" s="117">
        <v>5</v>
      </c>
      <c r="C41" s="47" cm="1">
        <f t="array" ref="C41">IF($I$2="Раннее бронирование",
INDEX(GRID!$B$4:$BI$14,MATCH(C$7,GRID!$A$4:$A$14,0),MATCH(1,($U$2=GRID!$B$1:$BI$1)*(КАЛЕНДАРЬ!$O8=GRID!$B$3:$BI$3), 0))*GRID!$B$67,
ROUNDUP(INDEX(GRID!$B$4:$BI$14,MATCH(C$7,GRID!$A$4:$A$14,0),MATCH(1,($U$2=GRID!$B$1:$BI$1)*(КАЛЕНДАРЬ!$O8=GRID!$B$3:$BI$3),0))*GRID!$B$66*(1-GRID!$B$69),0))</f>
        <v>16660</v>
      </c>
      <c r="D41" s="48" cm="1">
        <f t="array" ref="D41">IF($I$2="Раннее бронирование",
INDEX(GRID!$B$17:$BI$27,MATCH(C$7,GRID!$A$17:$A$27,0),MATCH(1,($U$2=GRID!$B$1:$BI$1)*(КАЛЕНДАРЬ!$O8=GRID!$B$3:$BI$3), 0))*GRID!$B$67,
ROUNDUP(INDEX(GRID!$B$17:$BI$27,MATCH(C$7,GRID!$A$17:$A$27,0),MATCH(1,($U$2=GRID!$B$1:$BI$1)*(КАЛЕНДАРЬ!$O8=GRID!$B$3:$BI$3), 0))*GRID!$B$66*(1-GRID!$B$69),0))</f>
        <v>18360</v>
      </c>
      <c r="E41" s="47" cm="1">
        <f t="array" ref="E41">IF($I$2="Раннее бронирование",
INDEX(GRID!$B$4:$BI$14,MATCH(E$7,GRID!$A$4:$A$14,0),MATCH(1,($U$2=GRID!$B$1:$BI$1)*(КАЛЕНДАРЬ!$O8=GRID!$B$3:$BI$3), 0))*GRID!$B$67,
ROUNDUP(INDEX(GRID!$B$4:$BI$14,MATCH(E$7,GRID!$A$4:$A$14,0),MATCH(1,($U$2=GRID!$B$1:$BI$1)*(КАЛЕНДАРЬ!$O8=GRID!$B$3:$BI$3),0))*GRID!$B$66*(1-GRID!$B$69),0))</f>
        <v>18496</v>
      </c>
      <c r="F41" s="48" cm="1">
        <f t="array" ref="F41">IF($I$2="Раннее бронирование",
INDEX(GRID!$B$17:$BI$27,MATCH(E$7,GRID!$A$17:$A$27,0),MATCH(1,($U$2=GRID!$B$1:$BI$1)*(КАЛЕНДАРЬ!$O8=GRID!$B$3:$BI$3), 0))*GRID!$B$67,
ROUNDUP(INDEX(GRID!$B$17:$BI$27,MATCH(E$7,GRID!$A$17:$A$27,0),MATCH(1,($U$2=GRID!$B$1:$BI$1)*(КАЛЕНДАРЬ!$O8=GRID!$B$3:$BI$3), 0))*GRID!$B$66*(1-GRID!$B$69),0))</f>
        <v>20196</v>
      </c>
      <c r="G41" s="47" t="e" cm="1">
        <f t="array" ref="G41">IF($I$2="Раннее бронирование",
INDEX(GRID!$B$4:$BI$14,MATCH(G$7,GRID!$A$4:$A$14,0),MATCH(1,($U$2=GRID!$B$1:$BI$1)*(КАЛЕНДАРЬ!$O8=GRID!$B$3:$BI$3), 0))*GRID!$B$67,
ROUNDUP(INDEX(GRID!$B$4:$BI$14,MATCH(G$7,GRID!$A$4:$A$14,0),MATCH(1,($U$2=GRID!$B$1:$BI$1)*(КАЛЕНДАРЬ!$O8=GRID!$B$3:$BI$3),0))*GRID!$B$66*(1-GRID!$B$69),0))</f>
        <v>#N/A</v>
      </c>
      <c r="H41" s="48" t="e" cm="1">
        <f t="array" ref="H41">IF($I$2="Раннее бронирование",
INDEX(GRID!$B$17:$BI$27,MATCH(G$7,GRID!$A$17:$A$27,0),MATCH(1,($U$2=GRID!$B$1:$BI$1)*(КАЛЕНДАРЬ!$O8=GRID!$B$3:$BI$3), 0))*GRID!$B$67,
ROUNDUP(INDEX(GRID!$B$17:$BI$27,MATCH(G$7,GRID!$A$17:$A$27,0),MATCH(1,($U$2=GRID!$B$1:$BI$1)*(КАЛЕНДАРЬ!$O8=GRID!$B$3:$BI$3), 0))*GRID!$B$66*(1-GRID!$B$69),0))</f>
        <v>#N/A</v>
      </c>
      <c r="I41" s="47" t="e" cm="1">
        <f t="array" ref="I41">IF($I$2="Раннее бронирование",
INDEX(GRID!$B$4:$BI$14,MATCH(I$7,GRID!$A$4:$A$14,0),MATCH(1,($U$2=GRID!$B$1:$BI$1)*(КАЛЕНДАРЬ!$O8=GRID!$B$3:$BI$3), 0))*GRID!$B$67,
ROUNDUP(INDEX(GRID!$B$4:$BI$14,MATCH(I$7,GRID!$A$4:$A$14,0),MATCH(1,($U$2=GRID!$B$1:$BI$1)*(КАЛЕНДАРЬ!$O8=GRID!$B$3:$BI$3),0))*GRID!$B$66*(1-GRID!$B$69),0))</f>
        <v>#N/A</v>
      </c>
      <c r="J41" s="48" t="e" cm="1">
        <f t="array" ref="J41">IF($I$2="Раннее бронирование",
INDEX(GRID!$B$17:$BI$27,MATCH(I$7,GRID!$A$17:$A$27,0),MATCH(1,($U$2=GRID!$B$1:$BI$1)*(КАЛЕНДАРЬ!$O8=GRID!$B$3:$BI$3), 0))*GRID!$B$67,
ROUNDUP(INDEX(GRID!$B$17:$BI$27,MATCH(I$7,GRID!$A$17:$A$27,0),MATCH(1,($U$2=GRID!$B$1:$BI$1)*(КАЛЕНДАРЬ!$O8=GRID!$B$3:$BI$3), 0))*GRID!$B$66*(1-GRID!$B$69),0))</f>
        <v>#N/A</v>
      </c>
      <c r="K41" s="47" cm="1">
        <f t="array" ref="K41">IF($I$2="Раннее бронирование",
INDEX(GRID!$B$4:$BI$14,MATCH(K$7,GRID!$A$4:$A$14,0),MATCH(1,($U$2=GRID!$B$1:$BI$1)*(КАЛЕНДАРЬ!$O8=GRID!$B$3:$BI$3), 0))*GRID!$B$67,
ROUNDUP(INDEX(GRID!$B$4:$BI$14,MATCH(K$7,GRID!$A$4:$A$14,0),MATCH(1,($U$2=GRID!$B$1:$BI$1)*(КАЛЕНДАРЬ!$O8=GRID!$B$3:$BI$3),0))*GRID!$B$66*(1-GRID!$B$69),0))</f>
        <v>25228</v>
      </c>
      <c r="L41" s="48" cm="1">
        <f t="array" ref="L41">IF($I$2="Раннее бронирование",
INDEX(GRID!$B$17:$BI$27,MATCH(K$7,GRID!$A$17:$A$27,0),MATCH(1,($U$2=GRID!$B$1:$BI$1)*(КАЛЕНДАРЬ!$O8=GRID!$B$3:$BI$3), 0))*GRID!$B$67,
ROUNDUP(INDEX(GRID!$B$17:$BI$27,MATCH(K$7,GRID!$A$17:$A$27,0),MATCH(1,($U$2=GRID!$B$1:$BI$1)*(КАЛЕНДАРЬ!$O8=GRID!$B$3:$BI$3), 0))*GRID!$B$66*(1-GRID!$B$69),0))</f>
        <v>26928</v>
      </c>
      <c r="M41" s="47" cm="1">
        <f t="array" ref="M41">IF($I$2="Раннее бронирование",
INDEX(GRID!$B$4:$BI$14,MATCH(M$7,GRID!$A$4:$A$14,0),MATCH(1,($U$2=GRID!$B$1:$BI$1)*(КАЛЕНДАРЬ!$O8=GRID!$B$3:$BI$3), 0))*GRID!$B$67,
ROUNDUP(INDEX(GRID!$B$4:$BI$14,MATCH(M$7,GRID!$A$4:$A$14,0),MATCH(1,($U$2=GRID!$B$1:$BI$1)*(КАЛЕНДАРЬ!$O8=GRID!$B$3:$BI$3),0))*GRID!$B$66*(1-GRID!$B$69),0))</f>
        <v>28016</v>
      </c>
      <c r="N41" s="48" cm="1">
        <f t="array" ref="N41">IF($I$2="Раннее бронирование",
INDEX(GRID!$B$17:$BI$27,MATCH(M$7,GRID!$A$17:$A$27,0),MATCH(1,($U$2=GRID!$B$1:$BI$1)*(КАЛЕНДАРЬ!$O8=GRID!$B$3:$BI$3), 0))*GRID!$B$67,
ROUNDUP(INDEX(GRID!$B$17:$BI$27,MATCH(M$7,GRID!$A$17:$A$27,0),MATCH(1,($U$2=GRID!$B$1:$BI$1)*(КАЛЕНДАРЬ!$O8=GRID!$B$3:$BI$3), 0))*GRID!$B$66*(1-GRID!$B$69),0))</f>
        <v>29716</v>
      </c>
      <c r="O41" s="47" cm="1">
        <f t="array" ref="O41">IF($I$2="Раннее бронирование",
INDEX(GRID!$B$4:$BI$14,MATCH(O$7,GRID!$A$4:$A$14,0),MATCH(1,($U$2=GRID!$B$1:$BI$1)*(КАЛЕНДАРЬ!$O8=GRID!$B$3:$BI$3), 0))*GRID!$B$67,
ROUNDUP(INDEX(GRID!$B$4:$BI$14,MATCH(O$7,GRID!$A$4:$A$14,0),MATCH(1,($U$2=GRID!$B$1:$BI$1)*(КАЛЕНДАРЬ!$O8=GRID!$B$3:$BI$3),0))*GRID!$B$66*(1-GRID!$B$69),0))</f>
        <v>32368</v>
      </c>
      <c r="P41" s="48" cm="1">
        <f t="array" ref="P41">IF($I$2="Раннее бронирование",
INDEX(GRID!$B$17:$BI$27,MATCH(O$7,GRID!$A$17:$A$27,0),MATCH(1,($U$2=GRID!$B$1:$BI$1)*(КАЛЕНДАРЬ!$O8=GRID!$B$3:$BI$3), 0))*GRID!$B$67,
ROUNDUP(INDEX(GRID!$B$17:$BI$27,MATCH(O$7,GRID!$A$17:$A$27,0),MATCH(1,($U$2=GRID!$B$1:$BI$1)*(КАЛЕНДАРЬ!$O8=GRID!$B$3:$BI$3), 0))*GRID!$B$66*(1-GRID!$B$69),0))</f>
        <v>34068</v>
      </c>
      <c r="Q41" s="47" t="e" cm="1">
        <f t="array" ref="Q41">IF($I$2="Раннее бронирование",
INDEX(GRID!$B$4:$BI$14,MATCH(Q$7,GRID!$A$4:$A$14,0),MATCH(1,($U$2=GRID!$B$1:$BI$1)*(КАЛЕНДАРЬ!$O8=GRID!$B$3:$BI$3), 0))*GRID!$B$67,
ROUNDUP(INDEX(GRID!$B$4:$BI$14,MATCH(Q$7,GRID!$A$4:$A$14,0),MATCH(1,($U$2=GRID!$B$1:$BI$1)*(КАЛЕНДАРЬ!$O8=GRID!$B$3:$BI$3),0))*GRID!$B$66*(1-GRID!$B$69),0))</f>
        <v>#N/A</v>
      </c>
      <c r="R41" s="48" t="e" cm="1">
        <f t="array" ref="R41">IF($I$2="Раннее бронирование",
INDEX(GRID!$B$17:$BI$27,MATCH(Q$7,GRID!$A$17:$A$27,0),MATCH(1,($U$2=GRID!$B$1:$BI$1)*(КАЛЕНДАРЬ!$O8=GRID!$B$3:$BI$3), 0))*GRID!$B$67,
ROUNDUP(INDEX(GRID!$B$17:$BI$27,MATCH(Q$7,GRID!$A$17:$A$27,0),MATCH(1,($U$2=GRID!$B$1:$BI$1)*(КАЛЕНДАРЬ!$O8=GRID!$B$3:$BI$3), 0))*GRID!$B$66*(1-GRID!$B$69),0))</f>
        <v>#N/A</v>
      </c>
      <c r="S41" s="47" t="e" cm="1">
        <f t="array" ref="S41">IF($I$2="Раннее бронирование",
INDEX(GRID!$B$4:$BI$14,MATCH(S$7,GRID!$A$4:$A$14,0),MATCH(1,($U$2=GRID!$B$1:$BI$1)*(КАЛЕНДАРЬ!$O8=GRID!$B$3:$BI$3), 0))*GRID!$B$67,
ROUNDUP(INDEX(GRID!$B$4:$BI$14,MATCH(S$7,GRID!$A$4:$A$14,0),MATCH(1,($U$2=GRID!$B$1:$BI$1)*(КАЛЕНДАРЬ!$O8=GRID!$B$3:$BI$3),0))*GRID!$B$66*(1-GRID!$B$69),0))</f>
        <v>#N/A</v>
      </c>
      <c r="T41" s="48" t="e" cm="1">
        <f t="array" ref="T41">IF($I$2="Раннее бронирование",
INDEX(GRID!$B$17:$BI$27,MATCH(S$7,GRID!$A$17:$A$27,0),MATCH(1,($U$2=GRID!$B$1:$BI$1)*(КАЛЕНДАРЬ!$O8=GRID!$B$3:$BI$3), 0))*GRID!$B$67,
ROUNDUP(INDEX(GRID!$B$17:$BI$27,MATCH(S$7,GRID!$A$17:$A$27,0),MATCH(1,($U$2=GRID!$B$1:$BI$1)*(КАЛЕНДАРЬ!$O8=GRID!$B$3:$BI$3), 0))*GRID!$B$66*(1-GRID!$B$69),0))</f>
        <v>#N/A</v>
      </c>
      <c r="U41" s="47" cm="1">
        <f t="array" ref="U41">IF($I$2="Раннее бронирование",
INDEX(GRID!$B$4:$BI$14,MATCH(U$7,GRID!$A$4:$A$14,0),MATCH(1,($U$2=GRID!$B$1:$BI$1)*(КАЛЕНДАРЬ!$O8=GRID!$B$3:$BI$3), 0))*GRID!$B$67,
ROUNDUP(INDEX(GRID!$B$4:$BI$14,MATCH(U$7,GRID!$A$4:$A$14,0),MATCH(1,($U$2=GRID!$B$1:$BI$1)*(КАЛЕНДАРЬ!$O8=GRID!$B$3:$BI$3),0))*GRID!$B$66*(1-GRID!$B$69),0))</f>
        <v>50320</v>
      </c>
      <c r="V41" s="48" cm="1">
        <f t="array" ref="V41">IF($I$2="Раннее бронирование",
INDEX(GRID!$B$17:$BI$27,MATCH(U$7,GRID!$A$17:$A$27,0),MATCH(1,($U$2=GRID!$B$1:$BI$1)*(КАЛЕНДАРЬ!$O8=GRID!$B$3:$BI$3), 0))*GRID!$B$67,
ROUNDUP(INDEX(GRID!$B$17:$BI$27,MATCH(U$7,GRID!$A$17:$A$27,0),MATCH(1,($U$2=GRID!$B$1:$BI$1)*(КАЛЕНДАРЬ!$O8=GRID!$B$3:$BI$3), 0))*GRID!$B$66*(1-GRID!$B$69),0))</f>
        <v>52020</v>
      </c>
      <c r="W41" s="47" cm="1">
        <f t="array" ref="W41">IF($I$2="Раннее бронирование",
INDEX(GRID!$B$4:$BI$14,MATCH(W$7,GRID!$A$4:$A$14,0),MATCH(1,($U$2=GRID!$B$1:$BI$1)*(КАЛЕНДАРЬ!$O8=GRID!$B$3:$BI$3), 0))*GRID!$B$67,
ROUNDUP(INDEX(GRID!$B$4:$BI$14,MATCH(W$7,GRID!$A$4:$A$14,0),MATCH(1,($U$2=GRID!$B$1:$BI$1)*(КАЛЕНДАРЬ!$O8=GRID!$B$3:$BI$3),0))*GRID!$B$66*(1-GRID!$B$69),0))</f>
        <v>189040</v>
      </c>
      <c r="X41" s="48" cm="1">
        <f t="array" ref="X41">IF($I$2="Раннее бронирование",
INDEX(GRID!$B$17:$BI$27,MATCH(W$7,GRID!$A$17:$A$27,0),MATCH(1,($U$2=GRID!$B$1:$BI$1)*(КАЛЕНДАРЬ!$O8=GRID!$B$3:$BI$3), 0))*GRID!$B$67,
ROUNDUP(INDEX(GRID!$B$17:$BI$27,MATCH(W$7,GRID!$A$17:$A$27,0),MATCH(1,($U$2=GRID!$B$1:$BI$1)*(КАЛЕНДАРЬ!$O8=GRID!$B$3:$BI$3), 0))*GRID!$B$66*(1-GRID!$B$69),0))</f>
        <v>190740</v>
      </c>
    </row>
    <row r="42" spans="1:24" hidden="1" x14ac:dyDescent="0.2">
      <c r="A42" s="117" t="s">
        <v>47</v>
      </c>
      <c r="B42" s="117">
        <v>6</v>
      </c>
      <c r="C42" s="47" cm="1">
        <f t="array" ref="C42">IF($I$2="Раннее бронирование",
INDEX(GRID!$B$4:$BI$14,MATCH(C$7,GRID!$A$4:$A$14,0),MATCH(1,($U$2=GRID!$B$1:$BI$1)*(КАЛЕНДАРЬ!$O9=GRID!$B$3:$BI$3), 0))*GRID!$B$67,
ROUNDUP(INDEX(GRID!$B$4:$BI$14,MATCH(C$7,GRID!$A$4:$A$14,0),MATCH(1,($U$2=GRID!$B$1:$BI$1)*(КАЛЕНДАРЬ!$O9=GRID!$B$3:$BI$3),0))*GRID!$B$66*(1-GRID!$B$69),0))</f>
        <v>16660</v>
      </c>
      <c r="D42" s="48" cm="1">
        <f t="array" ref="D42">IF($I$2="Раннее бронирование",
INDEX(GRID!$B$17:$BI$27,MATCH(C$7,GRID!$A$17:$A$27,0),MATCH(1,($U$2=GRID!$B$1:$BI$1)*(КАЛЕНДАРЬ!$O9=GRID!$B$3:$BI$3), 0))*GRID!$B$67,
ROUNDUP(INDEX(GRID!$B$17:$BI$27,MATCH(C$7,GRID!$A$17:$A$27,0),MATCH(1,($U$2=GRID!$B$1:$BI$1)*(КАЛЕНДАРЬ!$O9=GRID!$B$3:$BI$3), 0))*GRID!$B$66*(1-GRID!$B$69),0))</f>
        <v>18360</v>
      </c>
      <c r="E42" s="47" cm="1">
        <f t="array" ref="E42">IF($I$2="Раннее бронирование",
INDEX(GRID!$B$4:$BI$14,MATCH(E$7,GRID!$A$4:$A$14,0),MATCH(1,($U$2=GRID!$B$1:$BI$1)*(КАЛЕНДАРЬ!$O9=GRID!$B$3:$BI$3), 0))*GRID!$B$67,
ROUNDUP(INDEX(GRID!$B$4:$BI$14,MATCH(E$7,GRID!$A$4:$A$14,0),MATCH(1,($U$2=GRID!$B$1:$BI$1)*(КАЛЕНДАРЬ!$O9=GRID!$B$3:$BI$3),0))*GRID!$B$66*(1-GRID!$B$69),0))</f>
        <v>18496</v>
      </c>
      <c r="F42" s="48" cm="1">
        <f t="array" ref="F42">IF($I$2="Раннее бронирование",
INDEX(GRID!$B$17:$BI$27,MATCH(E$7,GRID!$A$17:$A$27,0),MATCH(1,($U$2=GRID!$B$1:$BI$1)*(КАЛЕНДАРЬ!$O9=GRID!$B$3:$BI$3), 0))*GRID!$B$67,
ROUNDUP(INDEX(GRID!$B$17:$BI$27,MATCH(E$7,GRID!$A$17:$A$27,0),MATCH(1,($U$2=GRID!$B$1:$BI$1)*(КАЛЕНДАРЬ!$O9=GRID!$B$3:$BI$3), 0))*GRID!$B$66*(1-GRID!$B$69),0))</f>
        <v>20196</v>
      </c>
      <c r="G42" s="47" t="e" cm="1">
        <f t="array" ref="G42">IF($I$2="Раннее бронирование",
INDEX(GRID!$B$4:$BI$14,MATCH(G$7,GRID!$A$4:$A$14,0),MATCH(1,($U$2=GRID!$B$1:$BI$1)*(КАЛЕНДАРЬ!$O9=GRID!$B$3:$BI$3), 0))*GRID!$B$67,
ROUNDUP(INDEX(GRID!$B$4:$BI$14,MATCH(G$7,GRID!$A$4:$A$14,0),MATCH(1,($U$2=GRID!$B$1:$BI$1)*(КАЛЕНДАРЬ!$O9=GRID!$B$3:$BI$3),0))*GRID!$B$66*(1-GRID!$B$69),0))</f>
        <v>#N/A</v>
      </c>
      <c r="H42" s="48" t="e" cm="1">
        <f t="array" ref="H42">IF($I$2="Раннее бронирование",
INDEX(GRID!$B$17:$BI$27,MATCH(G$7,GRID!$A$17:$A$27,0),MATCH(1,($U$2=GRID!$B$1:$BI$1)*(КАЛЕНДАРЬ!$O9=GRID!$B$3:$BI$3), 0))*GRID!$B$67,
ROUNDUP(INDEX(GRID!$B$17:$BI$27,MATCH(G$7,GRID!$A$17:$A$27,0),MATCH(1,($U$2=GRID!$B$1:$BI$1)*(КАЛЕНДАРЬ!$O9=GRID!$B$3:$BI$3), 0))*GRID!$B$66*(1-GRID!$B$69),0))</f>
        <v>#N/A</v>
      </c>
      <c r="I42" s="47" t="e" cm="1">
        <f t="array" ref="I42">IF($I$2="Раннее бронирование",
INDEX(GRID!$B$4:$BI$14,MATCH(I$7,GRID!$A$4:$A$14,0),MATCH(1,($U$2=GRID!$B$1:$BI$1)*(КАЛЕНДАРЬ!$O9=GRID!$B$3:$BI$3), 0))*GRID!$B$67,
ROUNDUP(INDEX(GRID!$B$4:$BI$14,MATCH(I$7,GRID!$A$4:$A$14,0),MATCH(1,($U$2=GRID!$B$1:$BI$1)*(КАЛЕНДАРЬ!$O9=GRID!$B$3:$BI$3),0))*GRID!$B$66*(1-GRID!$B$69),0))</f>
        <v>#N/A</v>
      </c>
      <c r="J42" s="48" t="e" cm="1">
        <f t="array" ref="J42">IF($I$2="Раннее бронирование",
INDEX(GRID!$B$17:$BI$27,MATCH(I$7,GRID!$A$17:$A$27,0),MATCH(1,($U$2=GRID!$B$1:$BI$1)*(КАЛЕНДАРЬ!$O9=GRID!$B$3:$BI$3), 0))*GRID!$B$67,
ROUNDUP(INDEX(GRID!$B$17:$BI$27,MATCH(I$7,GRID!$A$17:$A$27,0),MATCH(1,($U$2=GRID!$B$1:$BI$1)*(КАЛЕНДАРЬ!$O9=GRID!$B$3:$BI$3), 0))*GRID!$B$66*(1-GRID!$B$69),0))</f>
        <v>#N/A</v>
      </c>
      <c r="K42" s="47" cm="1">
        <f t="array" ref="K42">IF($I$2="Раннее бронирование",
INDEX(GRID!$B$4:$BI$14,MATCH(K$7,GRID!$A$4:$A$14,0),MATCH(1,($U$2=GRID!$B$1:$BI$1)*(КАЛЕНДАРЬ!$O9=GRID!$B$3:$BI$3), 0))*GRID!$B$67,
ROUNDUP(INDEX(GRID!$B$4:$BI$14,MATCH(K$7,GRID!$A$4:$A$14,0),MATCH(1,($U$2=GRID!$B$1:$BI$1)*(КАЛЕНДАРЬ!$O9=GRID!$B$3:$BI$3),0))*GRID!$B$66*(1-GRID!$B$69),0))</f>
        <v>25228</v>
      </c>
      <c r="L42" s="48" cm="1">
        <f t="array" ref="L42">IF($I$2="Раннее бронирование",
INDEX(GRID!$B$17:$BI$27,MATCH(K$7,GRID!$A$17:$A$27,0),MATCH(1,($U$2=GRID!$B$1:$BI$1)*(КАЛЕНДАРЬ!$O9=GRID!$B$3:$BI$3), 0))*GRID!$B$67,
ROUNDUP(INDEX(GRID!$B$17:$BI$27,MATCH(K$7,GRID!$A$17:$A$27,0),MATCH(1,($U$2=GRID!$B$1:$BI$1)*(КАЛЕНДАРЬ!$O9=GRID!$B$3:$BI$3), 0))*GRID!$B$66*(1-GRID!$B$69),0))</f>
        <v>26928</v>
      </c>
      <c r="M42" s="47" cm="1">
        <f t="array" ref="M42">IF($I$2="Раннее бронирование",
INDEX(GRID!$B$4:$BI$14,MATCH(M$7,GRID!$A$4:$A$14,0),MATCH(1,($U$2=GRID!$B$1:$BI$1)*(КАЛЕНДАРЬ!$O9=GRID!$B$3:$BI$3), 0))*GRID!$B$67,
ROUNDUP(INDEX(GRID!$B$4:$BI$14,MATCH(M$7,GRID!$A$4:$A$14,0),MATCH(1,($U$2=GRID!$B$1:$BI$1)*(КАЛЕНДАРЬ!$O9=GRID!$B$3:$BI$3),0))*GRID!$B$66*(1-GRID!$B$69),0))</f>
        <v>28016</v>
      </c>
      <c r="N42" s="48" cm="1">
        <f t="array" ref="N42">IF($I$2="Раннее бронирование",
INDEX(GRID!$B$17:$BI$27,MATCH(M$7,GRID!$A$17:$A$27,0),MATCH(1,($U$2=GRID!$B$1:$BI$1)*(КАЛЕНДАРЬ!$O9=GRID!$B$3:$BI$3), 0))*GRID!$B$67,
ROUNDUP(INDEX(GRID!$B$17:$BI$27,MATCH(M$7,GRID!$A$17:$A$27,0),MATCH(1,($U$2=GRID!$B$1:$BI$1)*(КАЛЕНДАРЬ!$O9=GRID!$B$3:$BI$3), 0))*GRID!$B$66*(1-GRID!$B$69),0))</f>
        <v>29716</v>
      </c>
      <c r="O42" s="47" cm="1">
        <f t="array" ref="O42">IF($I$2="Раннее бронирование",
INDEX(GRID!$B$4:$BI$14,MATCH(O$7,GRID!$A$4:$A$14,0),MATCH(1,($U$2=GRID!$B$1:$BI$1)*(КАЛЕНДАРЬ!$O9=GRID!$B$3:$BI$3), 0))*GRID!$B$67,
ROUNDUP(INDEX(GRID!$B$4:$BI$14,MATCH(O$7,GRID!$A$4:$A$14,0),MATCH(1,($U$2=GRID!$B$1:$BI$1)*(КАЛЕНДАРЬ!$O9=GRID!$B$3:$BI$3),0))*GRID!$B$66*(1-GRID!$B$69),0))</f>
        <v>32368</v>
      </c>
      <c r="P42" s="48" cm="1">
        <f t="array" ref="P42">IF($I$2="Раннее бронирование",
INDEX(GRID!$B$17:$BI$27,MATCH(O$7,GRID!$A$17:$A$27,0),MATCH(1,($U$2=GRID!$B$1:$BI$1)*(КАЛЕНДАРЬ!$O9=GRID!$B$3:$BI$3), 0))*GRID!$B$67,
ROUNDUP(INDEX(GRID!$B$17:$BI$27,MATCH(O$7,GRID!$A$17:$A$27,0),MATCH(1,($U$2=GRID!$B$1:$BI$1)*(КАЛЕНДАРЬ!$O9=GRID!$B$3:$BI$3), 0))*GRID!$B$66*(1-GRID!$B$69),0))</f>
        <v>34068</v>
      </c>
      <c r="Q42" s="47" t="e" cm="1">
        <f t="array" ref="Q42">IF($I$2="Раннее бронирование",
INDEX(GRID!$B$4:$BI$14,MATCH(Q$7,GRID!$A$4:$A$14,0),MATCH(1,($U$2=GRID!$B$1:$BI$1)*(КАЛЕНДАРЬ!$O9=GRID!$B$3:$BI$3), 0))*GRID!$B$67,
ROUNDUP(INDEX(GRID!$B$4:$BI$14,MATCH(Q$7,GRID!$A$4:$A$14,0),MATCH(1,($U$2=GRID!$B$1:$BI$1)*(КАЛЕНДАРЬ!$O9=GRID!$B$3:$BI$3),0))*GRID!$B$66*(1-GRID!$B$69),0))</f>
        <v>#N/A</v>
      </c>
      <c r="R42" s="48" t="e" cm="1">
        <f t="array" ref="R42">IF($I$2="Раннее бронирование",
INDEX(GRID!$B$17:$BI$27,MATCH(Q$7,GRID!$A$17:$A$27,0),MATCH(1,($U$2=GRID!$B$1:$BI$1)*(КАЛЕНДАРЬ!$O9=GRID!$B$3:$BI$3), 0))*GRID!$B$67,
ROUNDUP(INDEX(GRID!$B$17:$BI$27,MATCH(Q$7,GRID!$A$17:$A$27,0),MATCH(1,($U$2=GRID!$B$1:$BI$1)*(КАЛЕНДАРЬ!$O9=GRID!$B$3:$BI$3), 0))*GRID!$B$66*(1-GRID!$B$69),0))</f>
        <v>#N/A</v>
      </c>
      <c r="S42" s="47" t="e" cm="1">
        <f t="array" ref="S42">IF($I$2="Раннее бронирование",
INDEX(GRID!$B$4:$BI$14,MATCH(S$7,GRID!$A$4:$A$14,0),MATCH(1,($U$2=GRID!$B$1:$BI$1)*(КАЛЕНДАРЬ!$O9=GRID!$B$3:$BI$3), 0))*GRID!$B$67,
ROUNDUP(INDEX(GRID!$B$4:$BI$14,MATCH(S$7,GRID!$A$4:$A$14,0),MATCH(1,($U$2=GRID!$B$1:$BI$1)*(КАЛЕНДАРЬ!$O9=GRID!$B$3:$BI$3),0))*GRID!$B$66*(1-GRID!$B$69),0))</f>
        <v>#N/A</v>
      </c>
      <c r="T42" s="48" t="e" cm="1">
        <f t="array" ref="T42">IF($I$2="Раннее бронирование",
INDEX(GRID!$B$17:$BI$27,MATCH(S$7,GRID!$A$17:$A$27,0),MATCH(1,($U$2=GRID!$B$1:$BI$1)*(КАЛЕНДАРЬ!$O9=GRID!$B$3:$BI$3), 0))*GRID!$B$67,
ROUNDUP(INDEX(GRID!$B$17:$BI$27,MATCH(S$7,GRID!$A$17:$A$27,0),MATCH(1,($U$2=GRID!$B$1:$BI$1)*(КАЛЕНДАРЬ!$O9=GRID!$B$3:$BI$3), 0))*GRID!$B$66*(1-GRID!$B$69),0))</f>
        <v>#N/A</v>
      </c>
      <c r="U42" s="47" cm="1">
        <f t="array" ref="U42">IF($I$2="Раннее бронирование",
INDEX(GRID!$B$4:$BI$14,MATCH(U$7,GRID!$A$4:$A$14,0),MATCH(1,($U$2=GRID!$B$1:$BI$1)*(КАЛЕНДАРЬ!$O9=GRID!$B$3:$BI$3), 0))*GRID!$B$67,
ROUNDUP(INDEX(GRID!$B$4:$BI$14,MATCH(U$7,GRID!$A$4:$A$14,0),MATCH(1,($U$2=GRID!$B$1:$BI$1)*(КАЛЕНДАРЬ!$O9=GRID!$B$3:$BI$3),0))*GRID!$B$66*(1-GRID!$B$69),0))</f>
        <v>50320</v>
      </c>
      <c r="V42" s="48" cm="1">
        <f t="array" ref="V42">IF($I$2="Раннее бронирование",
INDEX(GRID!$B$17:$BI$27,MATCH(U$7,GRID!$A$17:$A$27,0),MATCH(1,($U$2=GRID!$B$1:$BI$1)*(КАЛЕНДАРЬ!$O9=GRID!$B$3:$BI$3), 0))*GRID!$B$67,
ROUNDUP(INDEX(GRID!$B$17:$BI$27,MATCH(U$7,GRID!$A$17:$A$27,0),MATCH(1,($U$2=GRID!$B$1:$BI$1)*(КАЛЕНДАРЬ!$O9=GRID!$B$3:$BI$3), 0))*GRID!$B$66*(1-GRID!$B$69),0))</f>
        <v>52020</v>
      </c>
      <c r="W42" s="47" cm="1">
        <f t="array" ref="W42">IF($I$2="Раннее бронирование",
INDEX(GRID!$B$4:$BI$14,MATCH(W$7,GRID!$A$4:$A$14,0),MATCH(1,($U$2=GRID!$B$1:$BI$1)*(КАЛЕНДАРЬ!$O9=GRID!$B$3:$BI$3), 0))*GRID!$B$67,
ROUNDUP(INDEX(GRID!$B$4:$BI$14,MATCH(W$7,GRID!$A$4:$A$14,0),MATCH(1,($U$2=GRID!$B$1:$BI$1)*(КАЛЕНДАРЬ!$O9=GRID!$B$3:$BI$3),0))*GRID!$B$66*(1-GRID!$B$69),0))</f>
        <v>189040</v>
      </c>
      <c r="X42" s="48" cm="1">
        <f t="array" ref="X42">IF($I$2="Раннее бронирование",
INDEX(GRID!$B$17:$BI$27,MATCH(W$7,GRID!$A$17:$A$27,0),MATCH(1,($U$2=GRID!$B$1:$BI$1)*(КАЛЕНДАРЬ!$O9=GRID!$B$3:$BI$3), 0))*GRID!$B$67,
ROUNDUP(INDEX(GRID!$B$17:$BI$27,MATCH(W$7,GRID!$A$17:$A$27,0),MATCH(1,($U$2=GRID!$B$1:$BI$1)*(КАЛЕНДАРЬ!$O9=GRID!$B$3:$BI$3), 0))*GRID!$B$66*(1-GRID!$B$69),0))</f>
        <v>190740</v>
      </c>
    </row>
    <row r="43" spans="1:24" hidden="1" x14ac:dyDescent="0.2">
      <c r="A43" s="117" t="s">
        <v>48</v>
      </c>
      <c r="B43" s="117">
        <v>7</v>
      </c>
      <c r="C43" s="47" cm="1">
        <f t="array" ref="C43">IF($I$2="Раннее бронирование",
INDEX(GRID!$B$4:$BI$14,MATCH(C$7,GRID!$A$4:$A$14,0),MATCH(1,($U$2=GRID!$B$1:$BI$1)*(КАЛЕНДАРЬ!$O10=GRID!$B$3:$BI$3), 0))*GRID!$B$67,
ROUNDUP(INDEX(GRID!$B$4:$BI$14,MATCH(C$7,GRID!$A$4:$A$14,0),MATCH(1,($U$2=GRID!$B$1:$BI$1)*(КАЛЕНДАРЬ!$O10=GRID!$B$3:$BI$3),0))*GRID!$B$66*(1-GRID!$B$69),0))</f>
        <v>16660</v>
      </c>
      <c r="D43" s="48" cm="1">
        <f t="array" ref="D43">IF($I$2="Раннее бронирование",
INDEX(GRID!$B$17:$BI$27,MATCH(C$7,GRID!$A$17:$A$27,0),MATCH(1,($U$2=GRID!$B$1:$BI$1)*(КАЛЕНДАРЬ!$O10=GRID!$B$3:$BI$3), 0))*GRID!$B$67,
ROUNDUP(INDEX(GRID!$B$17:$BI$27,MATCH(C$7,GRID!$A$17:$A$27,0),MATCH(1,($U$2=GRID!$B$1:$BI$1)*(КАЛЕНДАРЬ!$O10=GRID!$B$3:$BI$3), 0))*GRID!$B$66*(1-GRID!$B$69),0))</f>
        <v>18360</v>
      </c>
      <c r="E43" s="47" cm="1">
        <f t="array" ref="E43">IF($I$2="Раннее бронирование",
INDEX(GRID!$B$4:$BI$14,MATCH(E$7,GRID!$A$4:$A$14,0),MATCH(1,($U$2=GRID!$B$1:$BI$1)*(КАЛЕНДАРЬ!$O10=GRID!$B$3:$BI$3), 0))*GRID!$B$67,
ROUNDUP(INDEX(GRID!$B$4:$BI$14,MATCH(E$7,GRID!$A$4:$A$14,0),MATCH(1,($U$2=GRID!$B$1:$BI$1)*(КАЛЕНДАРЬ!$O10=GRID!$B$3:$BI$3),0))*GRID!$B$66*(1-GRID!$B$69),0))</f>
        <v>18496</v>
      </c>
      <c r="F43" s="48" cm="1">
        <f t="array" ref="F43">IF($I$2="Раннее бронирование",
INDEX(GRID!$B$17:$BI$27,MATCH(E$7,GRID!$A$17:$A$27,0),MATCH(1,($U$2=GRID!$B$1:$BI$1)*(КАЛЕНДАРЬ!$O10=GRID!$B$3:$BI$3), 0))*GRID!$B$67,
ROUNDUP(INDEX(GRID!$B$17:$BI$27,MATCH(E$7,GRID!$A$17:$A$27,0),MATCH(1,($U$2=GRID!$B$1:$BI$1)*(КАЛЕНДАРЬ!$O10=GRID!$B$3:$BI$3), 0))*GRID!$B$66*(1-GRID!$B$69),0))</f>
        <v>20196</v>
      </c>
      <c r="G43" s="47" t="e" cm="1">
        <f t="array" ref="G43">IF($I$2="Раннее бронирование",
INDEX(GRID!$B$4:$BI$14,MATCH(G$7,GRID!$A$4:$A$14,0),MATCH(1,($U$2=GRID!$B$1:$BI$1)*(КАЛЕНДАРЬ!$O10=GRID!$B$3:$BI$3), 0))*GRID!$B$67,
ROUNDUP(INDEX(GRID!$B$4:$BI$14,MATCH(G$7,GRID!$A$4:$A$14,0),MATCH(1,($U$2=GRID!$B$1:$BI$1)*(КАЛЕНДАРЬ!$O10=GRID!$B$3:$BI$3),0))*GRID!$B$66*(1-GRID!$B$69),0))</f>
        <v>#N/A</v>
      </c>
      <c r="H43" s="48" t="e" cm="1">
        <f t="array" ref="H43">IF($I$2="Раннее бронирование",
INDEX(GRID!$B$17:$BI$27,MATCH(G$7,GRID!$A$17:$A$27,0),MATCH(1,($U$2=GRID!$B$1:$BI$1)*(КАЛЕНДАРЬ!$O10=GRID!$B$3:$BI$3), 0))*GRID!$B$67,
ROUNDUP(INDEX(GRID!$B$17:$BI$27,MATCH(G$7,GRID!$A$17:$A$27,0),MATCH(1,($U$2=GRID!$B$1:$BI$1)*(КАЛЕНДАРЬ!$O10=GRID!$B$3:$BI$3), 0))*GRID!$B$66*(1-GRID!$B$69),0))</f>
        <v>#N/A</v>
      </c>
      <c r="I43" s="47" t="e" cm="1">
        <f t="array" ref="I43">IF($I$2="Раннее бронирование",
INDEX(GRID!$B$4:$BI$14,MATCH(I$7,GRID!$A$4:$A$14,0),MATCH(1,($U$2=GRID!$B$1:$BI$1)*(КАЛЕНДАРЬ!$O10=GRID!$B$3:$BI$3), 0))*GRID!$B$67,
ROUNDUP(INDEX(GRID!$B$4:$BI$14,MATCH(I$7,GRID!$A$4:$A$14,0),MATCH(1,($U$2=GRID!$B$1:$BI$1)*(КАЛЕНДАРЬ!$O10=GRID!$B$3:$BI$3),0))*GRID!$B$66*(1-GRID!$B$69),0))</f>
        <v>#N/A</v>
      </c>
      <c r="J43" s="48" t="e" cm="1">
        <f t="array" ref="J43">IF($I$2="Раннее бронирование",
INDEX(GRID!$B$17:$BI$27,MATCH(I$7,GRID!$A$17:$A$27,0),MATCH(1,($U$2=GRID!$B$1:$BI$1)*(КАЛЕНДАРЬ!$O10=GRID!$B$3:$BI$3), 0))*GRID!$B$67,
ROUNDUP(INDEX(GRID!$B$17:$BI$27,MATCH(I$7,GRID!$A$17:$A$27,0),MATCH(1,($U$2=GRID!$B$1:$BI$1)*(КАЛЕНДАРЬ!$O10=GRID!$B$3:$BI$3), 0))*GRID!$B$66*(1-GRID!$B$69),0))</f>
        <v>#N/A</v>
      </c>
      <c r="K43" s="47" cm="1">
        <f t="array" ref="K43">IF($I$2="Раннее бронирование",
INDEX(GRID!$B$4:$BI$14,MATCH(K$7,GRID!$A$4:$A$14,0),MATCH(1,($U$2=GRID!$B$1:$BI$1)*(КАЛЕНДАРЬ!$O10=GRID!$B$3:$BI$3), 0))*GRID!$B$67,
ROUNDUP(INDEX(GRID!$B$4:$BI$14,MATCH(K$7,GRID!$A$4:$A$14,0),MATCH(1,($U$2=GRID!$B$1:$BI$1)*(КАЛЕНДАРЬ!$O10=GRID!$B$3:$BI$3),0))*GRID!$B$66*(1-GRID!$B$69),0))</f>
        <v>25228</v>
      </c>
      <c r="L43" s="48" cm="1">
        <f t="array" ref="L43">IF($I$2="Раннее бронирование",
INDEX(GRID!$B$17:$BI$27,MATCH(K$7,GRID!$A$17:$A$27,0),MATCH(1,($U$2=GRID!$B$1:$BI$1)*(КАЛЕНДАРЬ!$O10=GRID!$B$3:$BI$3), 0))*GRID!$B$67,
ROUNDUP(INDEX(GRID!$B$17:$BI$27,MATCH(K$7,GRID!$A$17:$A$27,0),MATCH(1,($U$2=GRID!$B$1:$BI$1)*(КАЛЕНДАРЬ!$O10=GRID!$B$3:$BI$3), 0))*GRID!$B$66*(1-GRID!$B$69),0))</f>
        <v>26928</v>
      </c>
      <c r="M43" s="47" cm="1">
        <f t="array" ref="M43">IF($I$2="Раннее бронирование",
INDEX(GRID!$B$4:$BI$14,MATCH(M$7,GRID!$A$4:$A$14,0),MATCH(1,($U$2=GRID!$B$1:$BI$1)*(КАЛЕНДАРЬ!$O10=GRID!$B$3:$BI$3), 0))*GRID!$B$67,
ROUNDUP(INDEX(GRID!$B$4:$BI$14,MATCH(M$7,GRID!$A$4:$A$14,0),MATCH(1,($U$2=GRID!$B$1:$BI$1)*(КАЛЕНДАРЬ!$O10=GRID!$B$3:$BI$3),0))*GRID!$B$66*(1-GRID!$B$69),0))</f>
        <v>28016</v>
      </c>
      <c r="N43" s="48" cm="1">
        <f t="array" ref="N43">IF($I$2="Раннее бронирование",
INDEX(GRID!$B$17:$BI$27,MATCH(M$7,GRID!$A$17:$A$27,0),MATCH(1,($U$2=GRID!$B$1:$BI$1)*(КАЛЕНДАРЬ!$O10=GRID!$B$3:$BI$3), 0))*GRID!$B$67,
ROUNDUP(INDEX(GRID!$B$17:$BI$27,MATCH(M$7,GRID!$A$17:$A$27,0),MATCH(1,($U$2=GRID!$B$1:$BI$1)*(КАЛЕНДАРЬ!$O10=GRID!$B$3:$BI$3), 0))*GRID!$B$66*(1-GRID!$B$69),0))</f>
        <v>29716</v>
      </c>
      <c r="O43" s="47" cm="1">
        <f t="array" ref="O43">IF($I$2="Раннее бронирование",
INDEX(GRID!$B$4:$BI$14,MATCH(O$7,GRID!$A$4:$A$14,0),MATCH(1,($U$2=GRID!$B$1:$BI$1)*(КАЛЕНДАРЬ!$O10=GRID!$B$3:$BI$3), 0))*GRID!$B$67,
ROUNDUP(INDEX(GRID!$B$4:$BI$14,MATCH(O$7,GRID!$A$4:$A$14,0),MATCH(1,($U$2=GRID!$B$1:$BI$1)*(КАЛЕНДАРЬ!$O10=GRID!$B$3:$BI$3),0))*GRID!$B$66*(1-GRID!$B$69),0))</f>
        <v>32368</v>
      </c>
      <c r="P43" s="48" cm="1">
        <f t="array" ref="P43">IF($I$2="Раннее бронирование",
INDEX(GRID!$B$17:$BI$27,MATCH(O$7,GRID!$A$17:$A$27,0),MATCH(1,($U$2=GRID!$B$1:$BI$1)*(КАЛЕНДАРЬ!$O10=GRID!$B$3:$BI$3), 0))*GRID!$B$67,
ROUNDUP(INDEX(GRID!$B$17:$BI$27,MATCH(O$7,GRID!$A$17:$A$27,0),MATCH(1,($U$2=GRID!$B$1:$BI$1)*(КАЛЕНДАРЬ!$O10=GRID!$B$3:$BI$3), 0))*GRID!$B$66*(1-GRID!$B$69),0))</f>
        <v>34068</v>
      </c>
      <c r="Q43" s="47" t="e" cm="1">
        <f t="array" ref="Q43">IF($I$2="Раннее бронирование",
INDEX(GRID!$B$4:$BI$14,MATCH(Q$7,GRID!$A$4:$A$14,0),MATCH(1,($U$2=GRID!$B$1:$BI$1)*(КАЛЕНДАРЬ!$O10=GRID!$B$3:$BI$3), 0))*GRID!$B$67,
ROUNDUP(INDEX(GRID!$B$4:$BI$14,MATCH(Q$7,GRID!$A$4:$A$14,0),MATCH(1,($U$2=GRID!$B$1:$BI$1)*(КАЛЕНДАРЬ!$O10=GRID!$B$3:$BI$3),0))*GRID!$B$66*(1-GRID!$B$69),0))</f>
        <v>#N/A</v>
      </c>
      <c r="R43" s="48" t="e" cm="1">
        <f t="array" ref="R43">IF($I$2="Раннее бронирование",
INDEX(GRID!$B$17:$BI$27,MATCH(Q$7,GRID!$A$17:$A$27,0),MATCH(1,($U$2=GRID!$B$1:$BI$1)*(КАЛЕНДАРЬ!$O10=GRID!$B$3:$BI$3), 0))*GRID!$B$67,
ROUNDUP(INDEX(GRID!$B$17:$BI$27,MATCH(Q$7,GRID!$A$17:$A$27,0),MATCH(1,($U$2=GRID!$B$1:$BI$1)*(КАЛЕНДАРЬ!$O10=GRID!$B$3:$BI$3), 0))*GRID!$B$66*(1-GRID!$B$69),0))</f>
        <v>#N/A</v>
      </c>
      <c r="S43" s="47" t="e" cm="1">
        <f t="array" ref="S43">IF($I$2="Раннее бронирование",
INDEX(GRID!$B$4:$BI$14,MATCH(S$7,GRID!$A$4:$A$14,0),MATCH(1,($U$2=GRID!$B$1:$BI$1)*(КАЛЕНДАРЬ!$O10=GRID!$B$3:$BI$3), 0))*GRID!$B$67,
ROUNDUP(INDEX(GRID!$B$4:$BI$14,MATCH(S$7,GRID!$A$4:$A$14,0),MATCH(1,($U$2=GRID!$B$1:$BI$1)*(КАЛЕНДАРЬ!$O10=GRID!$B$3:$BI$3),0))*GRID!$B$66*(1-GRID!$B$69),0))</f>
        <v>#N/A</v>
      </c>
      <c r="T43" s="48" t="e" cm="1">
        <f t="array" ref="T43">IF($I$2="Раннее бронирование",
INDEX(GRID!$B$17:$BI$27,MATCH(S$7,GRID!$A$17:$A$27,0),MATCH(1,($U$2=GRID!$B$1:$BI$1)*(КАЛЕНДАРЬ!$O10=GRID!$B$3:$BI$3), 0))*GRID!$B$67,
ROUNDUP(INDEX(GRID!$B$17:$BI$27,MATCH(S$7,GRID!$A$17:$A$27,0),MATCH(1,($U$2=GRID!$B$1:$BI$1)*(КАЛЕНДАРЬ!$O10=GRID!$B$3:$BI$3), 0))*GRID!$B$66*(1-GRID!$B$69),0))</f>
        <v>#N/A</v>
      </c>
      <c r="U43" s="47" cm="1">
        <f t="array" ref="U43">IF($I$2="Раннее бронирование",
INDEX(GRID!$B$4:$BI$14,MATCH(U$7,GRID!$A$4:$A$14,0),MATCH(1,($U$2=GRID!$B$1:$BI$1)*(КАЛЕНДАРЬ!$O10=GRID!$B$3:$BI$3), 0))*GRID!$B$67,
ROUNDUP(INDEX(GRID!$B$4:$BI$14,MATCH(U$7,GRID!$A$4:$A$14,0),MATCH(1,($U$2=GRID!$B$1:$BI$1)*(КАЛЕНДАРЬ!$O10=GRID!$B$3:$BI$3),0))*GRID!$B$66*(1-GRID!$B$69),0))</f>
        <v>50320</v>
      </c>
      <c r="V43" s="48" cm="1">
        <f t="array" ref="V43">IF($I$2="Раннее бронирование",
INDEX(GRID!$B$17:$BI$27,MATCH(U$7,GRID!$A$17:$A$27,0),MATCH(1,($U$2=GRID!$B$1:$BI$1)*(КАЛЕНДАРЬ!$O10=GRID!$B$3:$BI$3), 0))*GRID!$B$67,
ROUNDUP(INDEX(GRID!$B$17:$BI$27,MATCH(U$7,GRID!$A$17:$A$27,0),MATCH(1,($U$2=GRID!$B$1:$BI$1)*(КАЛЕНДАРЬ!$O10=GRID!$B$3:$BI$3), 0))*GRID!$B$66*(1-GRID!$B$69),0))</f>
        <v>52020</v>
      </c>
      <c r="W43" s="47" cm="1">
        <f t="array" ref="W43">IF($I$2="Раннее бронирование",
INDEX(GRID!$B$4:$BI$14,MATCH(W$7,GRID!$A$4:$A$14,0),MATCH(1,($U$2=GRID!$B$1:$BI$1)*(КАЛЕНДАРЬ!$O10=GRID!$B$3:$BI$3), 0))*GRID!$B$67,
ROUNDUP(INDEX(GRID!$B$4:$BI$14,MATCH(W$7,GRID!$A$4:$A$14,0),MATCH(1,($U$2=GRID!$B$1:$BI$1)*(КАЛЕНДАРЬ!$O10=GRID!$B$3:$BI$3),0))*GRID!$B$66*(1-GRID!$B$69),0))</f>
        <v>189040</v>
      </c>
      <c r="X43" s="48" cm="1">
        <f t="array" ref="X43">IF($I$2="Раннее бронирование",
INDEX(GRID!$B$17:$BI$27,MATCH(W$7,GRID!$A$17:$A$27,0),MATCH(1,($U$2=GRID!$B$1:$BI$1)*(КАЛЕНДАРЬ!$O10=GRID!$B$3:$BI$3), 0))*GRID!$B$67,
ROUNDUP(INDEX(GRID!$B$17:$BI$27,MATCH(W$7,GRID!$A$17:$A$27,0),MATCH(1,($U$2=GRID!$B$1:$BI$1)*(КАЛЕНДАРЬ!$O10=GRID!$B$3:$BI$3), 0))*GRID!$B$66*(1-GRID!$B$69),0))</f>
        <v>190740</v>
      </c>
    </row>
    <row r="44" spans="1:24" hidden="1" x14ac:dyDescent="0.2">
      <c r="A44" s="117" t="s">
        <v>42</v>
      </c>
      <c r="B44" s="117">
        <v>8</v>
      </c>
      <c r="C44" s="47" cm="1">
        <f t="array" ref="C44">IF($I$2="Раннее бронирование",
INDEX(GRID!$B$4:$BI$14,MATCH(C$7,GRID!$A$4:$A$14,0),MATCH(1,($U$2=GRID!$B$1:$BI$1)*(КАЛЕНДАРЬ!$O11=GRID!$B$3:$BI$3), 0))*GRID!$B$67,
ROUNDUP(INDEX(GRID!$B$4:$BI$14,MATCH(C$7,GRID!$A$4:$A$14,0),MATCH(1,($U$2=GRID!$B$1:$BI$1)*(КАЛЕНДАРЬ!$O11=GRID!$B$3:$BI$3),0))*GRID!$B$66*(1-GRID!$B$69),0))</f>
        <v>18700</v>
      </c>
      <c r="D44" s="48" cm="1">
        <f t="array" ref="D44">IF($I$2="Раннее бронирование",
INDEX(GRID!$B$17:$BI$27,MATCH(C$7,GRID!$A$17:$A$27,0),MATCH(1,($U$2=GRID!$B$1:$BI$1)*(КАЛЕНДАРЬ!$O11=GRID!$B$3:$BI$3), 0))*GRID!$B$67,
ROUNDUP(INDEX(GRID!$B$17:$BI$27,MATCH(C$7,GRID!$A$17:$A$27,0),MATCH(1,($U$2=GRID!$B$1:$BI$1)*(КАЛЕНДАРЬ!$O11=GRID!$B$3:$BI$3), 0))*GRID!$B$66*(1-GRID!$B$69),0))</f>
        <v>20400</v>
      </c>
      <c r="E44" s="47" cm="1">
        <f t="array" ref="E44">IF($I$2="Раннее бронирование",
INDEX(GRID!$B$4:$BI$14,MATCH(E$7,GRID!$A$4:$A$14,0),MATCH(1,($U$2=GRID!$B$1:$BI$1)*(КАЛЕНДАРЬ!$O11=GRID!$B$3:$BI$3), 0))*GRID!$B$67,
ROUNDUP(INDEX(GRID!$B$4:$BI$14,MATCH(E$7,GRID!$A$4:$A$14,0),MATCH(1,($U$2=GRID!$B$1:$BI$1)*(КАЛЕНДАРЬ!$O11=GRID!$B$3:$BI$3),0))*GRID!$B$66*(1-GRID!$B$69),0))</f>
        <v>20808</v>
      </c>
      <c r="F44" s="48" cm="1">
        <f t="array" ref="F44">IF($I$2="Раннее бронирование",
INDEX(GRID!$B$17:$BI$27,MATCH(E$7,GRID!$A$17:$A$27,0),MATCH(1,($U$2=GRID!$B$1:$BI$1)*(КАЛЕНДАРЬ!$O11=GRID!$B$3:$BI$3), 0))*GRID!$B$67,
ROUNDUP(INDEX(GRID!$B$17:$BI$27,MATCH(E$7,GRID!$A$17:$A$27,0),MATCH(1,($U$2=GRID!$B$1:$BI$1)*(КАЛЕНДАРЬ!$O11=GRID!$B$3:$BI$3), 0))*GRID!$B$66*(1-GRID!$B$69),0))</f>
        <v>22508</v>
      </c>
      <c r="G44" s="47" t="e" cm="1">
        <f t="array" ref="G44">IF($I$2="Раннее бронирование",
INDEX(GRID!$B$4:$BI$14,MATCH(G$7,GRID!$A$4:$A$14,0),MATCH(1,($U$2=GRID!$B$1:$BI$1)*(КАЛЕНДАРЬ!$O11=GRID!$B$3:$BI$3), 0))*GRID!$B$67,
ROUNDUP(INDEX(GRID!$B$4:$BI$14,MATCH(G$7,GRID!$A$4:$A$14,0),MATCH(1,($U$2=GRID!$B$1:$BI$1)*(КАЛЕНДАРЬ!$O11=GRID!$B$3:$BI$3),0))*GRID!$B$66*(1-GRID!$B$69),0))</f>
        <v>#N/A</v>
      </c>
      <c r="H44" s="48" t="e" cm="1">
        <f t="array" ref="H44">IF($I$2="Раннее бронирование",
INDEX(GRID!$B$17:$BI$27,MATCH(G$7,GRID!$A$17:$A$27,0),MATCH(1,($U$2=GRID!$B$1:$BI$1)*(КАЛЕНДАРЬ!$O11=GRID!$B$3:$BI$3), 0))*GRID!$B$67,
ROUNDUP(INDEX(GRID!$B$17:$BI$27,MATCH(G$7,GRID!$A$17:$A$27,0),MATCH(1,($U$2=GRID!$B$1:$BI$1)*(КАЛЕНДАРЬ!$O11=GRID!$B$3:$BI$3), 0))*GRID!$B$66*(1-GRID!$B$69),0))</f>
        <v>#N/A</v>
      </c>
      <c r="I44" s="47" t="e" cm="1">
        <f t="array" ref="I44">IF($I$2="Раннее бронирование",
INDEX(GRID!$B$4:$BI$14,MATCH(I$7,GRID!$A$4:$A$14,0),MATCH(1,($U$2=GRID!$B$1:$BI$1)*(КАЛЕНДАРЬ!$O11=GRID!$B$3:$BI$3), 0))*GRID!$B$67,
ROUNDUP(INDEX(GRID!$B$4:$BI$14,MATCH(I$7,GRID!$A$4:$A$14,0),MATCH(1,($U$2=GRID!$B$1:$BI$1)*(КАЛЕНДАРЬ!$O11=GRID!$B$3:$BI$3),0))*GRID!$B$66*(1-GRID!$B$69),0))</f>
        <v>#N/A</v>
      </c>
      <c r="J44" s="48" t="e" cm="1">
        <f t="array" ref="J44">IF($I$2="Раннее бронирование",
INDEX(GRID!$B$17:$BI$27,MATCH(I$7,GRID!$A$17:$A$27,0),MATCH(1,($U$2=GRID!$B$1:$BI$1)*(КАЛЕНДАРЬ!$O11=GRID!$B$3:$BI$3), 0))*GRID!$B$67,
ROUNDUP(INDEX(GRID!$B$17:$BI$27,MATCH(I$7,GRID!$A$17:$A$27,0),MATCH(1,($U$2=GRID!$B$1:$BI$1)*(КАЛЕНДАРЬ!$O11=GRID!$B$3:$BI$3), 0))*GRID!$B$66*(1-GRID!$B$69),0))</f>
        <v>#N/A</v>
      </c>
      <c r="K44" s="47" cm="1">
        <f t="array" ref="K44">IF($I$2="Раннее бронирование",
INDEX(GRID!$B$4:$BI$14,MATCH(K$7,GRID!$A$4:$A$14,0),MATCH(1,($U$2=GRID!$B$1:$BI$1)*(КАЛЕНДАРЬ!$O11=GRID!$B$3:$BI$3), 0))*GRID!$B$67,
ROUNDUP(INDEX(GRID!$B$4:$BI$14,MATCH(K$7,GRID!$A$4:$A$14,0),MATCH(1,($U$2=GRID!$B$1:$BI$1)*(КАЛЕНДАРЬ!$O11=GRID!$B$3:$BI$3),0))*GRID!$B$66*(1-GRID!$B$69),0))</f>
        <v>28764</v>
      </c>
      <c r="L44" s="48" cm="1">
        <f t="array" ref="L44">IF($I$2="Раннее бронирование",
INDEX(GRID!$B$17:$BI$27,MATCH(K$7,GRID!$A$17:$A$27,0),MATCH(1,($U$2=GRID!$B$1:$BI$1)*(КАЛЕНДАРЬ!$O11=GRID!$B$3:$BI$3), 0))*GRID!$B$67,
ROUNDUP(INDEX(GRID!$B$17:$BI$27,MATCH(K$7,GRID!$A$17:$A$27,0),MATCH(1,($U$2=GRID!$B$1:$BI$1)*(КАЛЕНДАРЬ!$O11=GRID!$B$3:$BI$3), 0))*GRID!$B$66*(1-GRID!$B$69),0))</f>
        <v>30464</v>
      </c>
      <c r="M44" s="47" cm="1">
        <f t="array" ref="M44">IF($I$2="Раннее бронирование",
INDEX(GRID!$B$4:$BI$14,MATCH(M$7,GRID!$A$4:$A$14,0),MATCH(1,($U$2=GRID!$B$1:$BI$1)*(КАЛЕНДАРЬ!$O11=GRID!$B$3:$BI$3), 0))*GRID!$B$67,
ROUNDUP(INDEX(GRID!$B$4:$BI$14,MATCH(M$7,GRID!$A$4:$A$14,0),MATCH(1,($U$2=GRID!$B$1:$BI$1)*(КАЛЕНДАРЬ!$O11=GRID!$B$3:$BI$3),0))*GRID!$B$66*(1-GRID!$B$69),0))</f>
        <v>32028</v>
      </c>
      <c r="N44" s="48" cm="1">
        <f t="array" ref="N44">IF($I$2="Раннее бронирование",
INDEX(GRID!$B$17:$BI$27,MATCH(M$7,GRID!$A$17:$A$27,0),MATCH(1,($U$2=GRID!$B$1:$BI$1)*(КАЛЕНДАРЬ!$O11=GRID!$B$3:$BI$3), 0))*GRID!$B$67,
ROUNDUP(INDEX(GRID!$B$17:$BI$27,MATCH(M$7,GRID!$A$17:$A$27,0),MATCH(1,($U$2=GRID!$B$1:$BI$1)*(КАЛЕНДАРЬ!$O11=GRID!$B$3:$BI$3), 0))*GRID!$B$66*(1-GRID!$B$69),0))</f>
        <v>33728</v>
      </c>
      <c r="O44" s="47" cm="1">
        <f t="array" ref="O44">IF($I$2="Раннее бронирование",
INDEX(GRID!$B$4:$BI$14,MATCH(O$7,GRID!$A$4:$A$14,0),MATCH(1,($U$2=GRID!$B$1:$BI$1)*(КАЛЕНДАРЬ!$O11=GRID!$B$3:$BI$3), 0))*GRID!$B$67,
ROUNDUP(INDEX(GRID!$B$4:$BI$14,MATCH(O$7,GRID!$A$4:$A$14,0),MATCH(1,($U$2=GRID!$B$1:$BI$1)*(КАЛЕНДАРЬ!$O11=GRID!$B$3:$BI$3),0))*GRID!$B$66*(1-GRID!$B$69),0))</f>
        <v>36380</v>
      </c>
      <c r="P44" s="48" cm="1">
        <f t="array" ref="P44">IF($I$2="Раннее бронирование",
INDEX(GRID!$B$17:$BI$27,MATCH(O$7,GRID!$A$17:$A$27,0),MATCH(1,($U$2=GRID!$B$1:$BI$1)*(КАЛЕНДАРЬ!$O11=GRID!$B$3:$BI$3), 0))*GRID!$B$67,
ROUNDUP(INDEX(GRID!$B$17:$BI$27,MATCH(O$7,GRID!$A$17:$A$27,0),MATCH(1,($U$2=GRID!$B$1:$BI$1)*(КАЛЕНДАРЬ!$O11=GRID!$B$3:$BI$3), 0))*GRID!$B$66*(1-GRID!$B$69),0))</f>
        <v>38080</v>
      </c>
      <c r="Q44" s="47" t="e" cm="1">
        <f t="array" ref="Q44">IF($I$2="Раннее бронирование",
INDEX(GRID!$B$4:$BI$14,MATCH(Q$7,GRID!$A$4:$A$14,0),MATCH(1,($U$2=GRID!$B$1:$BI$1)*(КАЛЕНДАРЬ!$O11=GRID!$B$3:$BI$3), 0))*GRID!$B$67,
ROUNDUP(INDEX(GRID!$B$4:$BI$14,MATCH(Q$7,GRID!$A$4:$A$14,0),MATCH(1,($U$2=GRID!$B$1:$BI$1)*(КАЛЕНДАРЬ!$O11=GRID!$B$3:$BI$3),0))*GRID!$B$66*(1-GRID!$B$69),0))</f>
        <v>#N/A</v>
      </c>
      <c r="R44" s="48" t="e" cm="1">
        <f t="array" ref="R44">IF($I$2="Раннее бронирование",
INDEX(GRID!$B$17:$BI$27,MATCH(Q$7,GRID!$A$17:$A$27,0),MATCH(1,($U$2=GRID!$B$1:$BI$1)*(КАЛЕНДАРЬ!$O11=GRID!$B$3:$BI$3), 0))*GRID!$B$67,
ROUNDUP(INDEX(GRID!$B$17:$BI$27,MATCH(Q$7,GRID!$A$17:$A$27,0),MATCH(1,($U$2=GRID!$B$1:$BI$1)*(КАЛЕНДАРЬ!$O11=GRID!$B$3:$BI$3), 0))*GRID!$B$66*(1-GRID!$B$69),0))</f>
        <v>#N/A</v>
      </c>
      <c r="S44" s="47" t="e" cm="1">
        <f t="array" ref="S44">IF($I$2="Раннее бронирование",
INDEX(GRID!$B$4:$BI$14,MATCH(S$7,GRID!$A$4:$A$14,0),MATCH(1,($U$2=GRID!$B$1:$BI$1)*(КАЛЕНДАРЬ!$O11=GRID!$B$3:$BI$3), 0))*GRID!$B$67,
ROUNDUP(INDEX(GRID!$B$4:$BI$14,MATCH(S$7,GRID!$A$4:$A$14,0),MATCH(1,($U$2=GRID!$B$1:$BI$1)*(КАЛЕНДАРЬ!$O11=GRID!$B$3:$BI$3),0))*GRID!$B$66*(1-GRID!$B$69),0))</f>
        <v>#N/A</v>
      </c>
      <c r="T44" s="48" t="e" cm="1">
        <f t="array" ref="T44">IF($I$2="Раннее бронирование",
INDEX(GRID!$B$17:$BI$27,MATCH(S$7,GRID!$A$17:$A$27,0),MATCH(1,($U$2=GRID!$B$1:$BI$1)*(КАЛЕНДАРЬ!$O11=GRID!$B$3:$BI$3), 0))*GRID!$B$67,
ROUNDUP(INDEX(GRID!$B$17:$BI$27,MATCH(S$7,GRID!$A$17:$A$27,0),MATCH(1,($U$2=GRID!$B$1:$BI$1)*(КАЛЕНДАРЬ!$O11=GRID!$B$3:$BI$3), 0))*GRID!$B$66*(1-GRID!$B$69),0))</f>
        <v>#N/A</v>
      </c>
      <c r="U44" s="47" cm="1">
        <f t="array" ref="U44">IF($I$2="Раннее бронирование",
INDEX(GRID!$B$4:$BI$14,MATCH(U$7,GRID!$A$4:$A$14,0),MATCH(1,($U$2=GRID!$B$1:$BI$1)*(КАЛЕНДАРЬ!$O11=GRID!$B$3:$BI$3), 0))*GRID!$B$67,
ROUNDUP(INDEX(GRID!$B$4:$BI$14,MATCH(U$7,GRID!$A$4:$A$14,0),MATCH(1,($U$2=GRID!$B$1:$BI$1)*(КАЛЕНДАРЬ!$O11=GRID!$B$3:$BI$3),0))*GRID!$B$66*(1-GRID!$B$69),0))</f>
        <v>56440</v>
      </c>
      <c r="V44" s="48" cm="1">
        <f t="array" ref="V44">IF($I$2="Раннее бронирование",
INDEX(GRID!$B$17:$BI$27,MATCH(U$7,GRID!$A$17:$A$27,0),MATCH(1,($U$2=GRID!$B$1:$BI$1)*(КАЛЕНДАРЬ!$O11=GRID!$B$3:$BI$3), 0))*GRID!$B$67,
ROUNDUP(INDEX(GRID!$B$17:$BI$27,MATCH(U$7,GRID!$A$17:$A$27,0),MATCH(1,($U$2=GRID!$B$1:$BI$1)*(КАЛЕНДАРЬ!$O11=GRID!$B$3:$BI$3), 0))*GRID!$B$66*(1-GRID!$B$69),0))</f>
        <v>58140</v>
      </c>
      <c r="W44" s="47" cm="1">
        <f t="array" ref="W44">IF($I$2="Раннее бронирование",
INDEX(GRID!$B$4:$BI$14,MATCH(W$7,GRID!$A$4:$A$14,0),MATCH(1,($U$2=GRID!$B$1:$BI$1)*(КАЛЕНДАРЬ!$O11=GRID!$B$3:$BI$3), 0))*GRID!$B$67,
ROUNDUP(INDEX(GRID!$B$4:$BI$14,MATCH(W$7,GRID!$A$4:$A$14,0),MATCH(1,($U$2=GRID!$B$1:$BI$1)*(КАЛЕНДАРЬ!$O11=GRID!$B$3:$BI$3),0))*GRID!$B$66*(1-GRID!$B$69),0))</f>
        <v>206040</v>
      </c>
      <c r="X44" s="48" cm="1">
        <f t="array" ref="X44">IF($I$2="Раннее бронирование",
INDEX(GRID!$B$17:$BI$27,MATCH(W$7,GRID!$A$17:$A$27,0),MATCH(1,($U$2=GRID!$B$1:$BI$1)*(КАЛЕНДАРЬ!$O11=GRID!$B$3:$BI$3), 0))*GRID!$B$67,
ROUNDUP(INDEX(GRID!$B$17:$BI$27,MATCH(W$7,GRID!$A$17:$A$27,0),MATCH(1,($U$2=GRID!$B$1:$BI$1)*(КАЛЕНДАРЬ!$O11=GRID!$B$3:$BI$3), 0))*GRID!$B$66*(1-GRID!$B$69),0))</f>
        <v>207740</v>
      </c>
    </row>
    <row r="45" spans="1:24" hidden="1" x14ac:dyDescent="0.2">
      <c r="A45" s="117" t="s">
        <v>43</v>
      </c>
      <c r="B45" s="117">
        <v>9</v>
      </c>
      <c r="C45" s="47" cm="1">
        <f t="array" ref="C45">IF($I$2="Раннее бронирование",
INDEX(GRID!$B$4:$BI$14,MATCH(C$7,GRID!$A$4:$A$14,0),MATCH(1,($U$2=GRID!$B$1:$BI$1)*(КАЛЕНДАРЬ!$O12=GRID!$B$3:$BI$3), 0))*GRID!$B$67,
ROUNDUP(INDEX(GRID!$B$4:$BI$14,MATCH(C$7,GRID!$A$4:$A$14,0),MATCH(1,($U$2=GRID!$B$1:$BI$1)*(КАЛЕНДАРЬ!$O12=GRID!$B$3:$BI$3),0))*GRID!$B$66*(1-GRID!$B$69),0))</f>
        <v>18700</v>
      </c>
      <c r="D45" s="48" cm="1">
        <f t="array" ref="D45">IF($I$2="Раннее бронирование",
INDEX(GRID!$B$17:$BI$27,MATCH(C$7,GRID!$A$17:$A$27,0),MATCH(1,($U$2=GRID!$B$1:$BI$1)*(КАЛЕНДАРЬ!$O12=GRID!$B$3:$BI$3), 0))*GRID!$B$67,
ROUNDUP(INDEX(GRID!$B$17:$BI$27,MATCH(C$7,GRID!$A$17:$A$27,0),MATCH(1,($U$2=GRID!$B$1:$BI$1)*(КАЛЕНДАРЬ!$O12=GRID!$B$3:$BI$3), 0))*GRID!$B$66*(1-GRID!$B$69),0))</f>
        <v>20400</v>
      </c>
      <c r="E45" s="47" cm="1">
        <f t="array" ref="E45">IF($I$2="Раннее бронирование",
INDEX(GRID!$B$4:$BI$14,MATCH(E$7,GRID!$A$4:$A$14,0),MATCH(1,($U$2=GRID!$B$1:$BI$1)*(КАЛЕНДАРЬ!$O12=GRID!$B$3:$BI$3), 0))*GRID!$B$67,
ROUNDUP(INDEX(GRID!$B$4:$BI$14,MATCH(E$7,GRID!$A$4:$A$14,0),MATCH(1,($U$2=GRID!$B$1:$BI$1)*(КАЛЕНДАРЬ!$O12=GRID!$B$3:$BI$3),0))*GRID!$B$66*(1-GRID!$B$69),0))</f>
        <v>20808</v>
      </c>
      <c r="F45" s="48" cm="1">
        <f t="array" ref="F45">IF($I$2="Раннее бронирование",
INDEX(GRID!$B$17:$BI$27,MATCH(E$7,GRID!$A$17:$A$27,0),MATCH(1,($U$2=GRID!$B$1:$BI$1)*(КАЛЕНДАРЬ!$O12=GRID!$B$3:$BI$3), 0))*GRID!$B$67,
ROUNDUP(INDEX(GRID!$B$17:$BI$27,MATCH(E$7,GRID!$A$17:$A$27,0),MATCH(1,($U$2=GRID!$B$1:$BI$1)*(КАЛЕНДАРЬ!$O12=GRID!$B$3:$BI$3), 0))*GRID!$B$66*(1-GRID!$B$69),0))</f>
        <v>22508</v>
      </c>
      <c r="G45" s="47" t="e" cm="1">
        <f t="array" ref="G45">IF($I$2="Раннее бронирование",
INDEX(GRID!$B$4:$BI$14,MATCH(G$7,GRID!$A$4:$A$14,0),MATCH(1,($U$2=GRID!$B$1:$BI$1)*(КАЛЕНДАРЬ!$O12=GRID!$B$3:$BI$3), 0))*GRID!$B$67,
ROUNDUP(INDEX(GRID!$B$4:$BI$14,MATCH(G$7,GRID!$A$4:$A$14,0),MATCH(1,($U$2=GRID!$B$1:$BI$1)*(КАЛЕНДАРЬ!$O12=GRID!$B$3:$BI$3),0))*GRID!$B$66*(1-GRID!$B$69),0))</f>
        <v>#N/A</v>
      </c>
      <c r="H45" s="48" t="e" cm="1">
        <f t="array" ref="H45">IF($I$2="Раннее бронирование",
INDEX(GRID!$B$17:$BI$27,MATCH(G$7,GRID!$A$17:$A$27,0),MATCH(1,($U$2=GRID!$B$1:$BI$1)*(КАЛЕНДАРЬ!$O12=GRID!$B$3:$BI$3), 0))*GRID!$B$67,
ROUNDUP(INDEX(GRID!$B$17:$BI$27,MATCH(G$7,GRID!$A$17:$A$27,0),MATCH(1,($U$2=GRID!$B$1:$BI$1)*(КАЛЕНДАРЬ!$O12=GRID!$B$3:$BI$3), 0))*GRID!$B$66*(1-GRID!$B$69),0))</f>
        <v>#N/A</v>
      </c>
      <c r="I45" s="47" t="e" cm="1">
        <f t="array" ref="I45">IF($I$2="Раннее бронирование",
INDEX(GRID!$B$4:$BI$14,MATCH(I$7,GRID!$A$4:$A$14,0),MATCH(1,($U$2=GRID!$B$1:$BI$1)*(КАЛЕНДАРЬ!$O12=GRID!$B$3:$BI$3), 0))*GRID!$B$67,
ROUNDUP(INDEX(GRID!$B$4:$BI$14,MATCH(I$7,GRID!$A$4:$A$14,0),MATCH(1,($U$2=GRID!$B$1:$BI$1)*(КАЛЕНДАРЬ!$O12=GRID!$B$3:$BI$3),0))*GRID!$B$66*(1-GRID!$B$69),0))</f>
        <v>#N/A</v>
      </c>
      <c r="J45" s="48" t="e" cm="1">
        <f t="array" ref="J45">IF($I$2="Раннее бронирование",
INDEX(GRID!$B$17:$BI$27,MATCH(I$7,GRID!$A$17:$A$27,0),MATCH(1,($U$2=GRID!$B$1:$BI$1)*(КАЛЕНДАРЬ!$O12=GRID!$B$3:$BI$3), 0))*GRID!$B$67,
ROUNDUP(INDEX(GRID!$B$17:$BI$27,MATCH(I$7,GRID!$A$17:$A$27,0),MATCH(1,($U$2=GRID!$B$1:$BI$1)*(КАЛЕНДАРЬ!$O12=GRID!$B$3:$BI$3), 0))*GRID!$B$66*(1-GRID!$B$69),0))</f>
        <v>#N/A</v>
      </c>
      <c r="K45" s="47" cm="1">
        <f t="array" ref="K45">IF($I$2="Раннее бронирование",
INDEX(GRID!$B$4:$BI$14,MATCH(K$7,GRID!$A$4:$A$14,0),MATCH(1,($U$2=GRID!$B$1:$BI$1)*(КАЛЕНДАРЬ!$O12=GRID!$B$3:$BI$3), 0))*GRID!$B$67,
ROUNDUP(INDEX(GRID!$B$4:$BI$14,MATCH(K$7,GRID!$A$4:$A$14,0),MATCH(1,($U$2=GRID!$B$1:$BI$1)*(КАЛЕНДАРЬ!$O12=GRID!$B$3:$BI$3),0))*GRID!$B$66*(1-GRID!$B$69),0))</f>
        <v>28764</v>
      </c>
      <c r="L45" s="48" cm="1">
        <f t="array" ref="L45">IF($I$2="Раннее бронирование",
INDEX(GRID!$B$17:$BI$27,MATCH(K$7,GRID!$A$17:$A$27,0),MATCH(1,($U$2=GRID!$B$1:$BI$1)*(КАЛЕНДАРЬ!$O12=GRID!$B$3:$BI$3), 0))*GRID!$B$67,
ROUNDUP(INDEX(GRID!$B$17:$BI$27,MATCH(K$7,GRID!$A$17:$A$27,0),MATCH(1,($U$2=GRID!$B$1:$BI$1)*(КАЛЕНДАРЬ!$O12=GRID!$B$3:$BI$3), 0))*GRID!$B$66*(1-GRID!$B$69),0))</f>
        <v>30464</v>
      </c>
      <c r="M45" s="47" cm="1">
        <f t="array" ref="M45">IF($I$2="Раннее бронирование",
INDEX(GRID!$B$4:$BI$14,MATCH(M$7,GRID!$A$4:$A$14,0),MATCH(1,($U$2=GRID!$B$1:$BI$1)*(КАЛЕНДАРЬ!$O12=GRID!$B$3:$BI$3), 0))*GRID!$B$67,
ROUNDUP(INDEX(GRID!$B$4:$BI$14,MATCH(M$7,GRID!$A$4:$A$14,0),MATCH(1,($U$2=GRID!$B$1:$BI$1)*(КАЛЕНДАРЬ!$O12=GRID!$B$3:$BI$3),0))*GRID!$B$66*(1-GRID!$B$69),0))</f>
        <v>32028</v>
      </c>
      <c r="N45" s="48" cm="1">
        <f t="array" ref="N45">IF($I$2="Раннее бронирование",
INDEX(GRID!$B$17:$BI$27,MATCH(M$7,GRID!$A$17:$A$27,0),MATCH(1,($U$2=GRID!$B$1:$BI$1)*(КАЛЕНДАРЬ!$O12=GRID!$B$3:$BI$3), 0))*GRID!$B$67,
ROUNDUP(INDEX(GRID!$B$17:$BI$27,MATCH(M$7,GRID!$A$17:$A$27,0),MATCH(1,($U$2=GRID!$B$1:$BI$1)*(КАЛЕНДАРЬ!$O12=GRID!$B$3:$BI$3), 0))*GRID!$B$66*(1-GRID!$B$69),0))</f>
        <v>33728</v>
      </c>
      <c r="O45" s="47" cm="1">
        <f t="array" ref="O45">IF($I$2="Раннее бронирование",
INDEX(GRID!$B$4:$BI$14,MATCH(O$7,GRID!$A$4:$A$14,0),MATCH(1,($U$2=GRID!$B$1:$BI$1)*(КАЛЕНДАРЬ!$O12=GRID!$B$3:$BI$3), 0))*GRID!$B$67,
ROUNDUP(INDEX(GRID!$B$4:$BI$14,MATCH(O$7,GRID!$A$4:$A$14,0),MATCH(1,($U$2=GRID!$B$1:$BI$1)*(КАЛЕНДАРЬ!$O12=GRID!$B$3:$BI$3),0))*GRID!$B$66*(1-GRID!$B$69),0))</f>
        <v>36380</v>
      </c>
      <c r="P45" s="48" cm="1">
        <f t="array" ref="P45">IF($I$2="Раннее бронирование",
INDEX(GRID!$B$17:$BI$27,MATCH(O$7,GRID!$A$17:$A$27,0),MATCH(1,($U$2=GRID!$B$1:$BI$1)*(КАЛЕНДАРЬ!$O12=GRID!$B$3:$BI$3), 0))*GRID!$B$67,
ROUNDUP(INDEX(GRID!$B$17:$BI$27,MATCH(O$7,GRID!$A$17:$A$27,0),MATCH(1,($U$2=GRID!$B$1:$BI$1)*(КАЛЕНДАРЬ!$O12=GRID!$B$3:$BI$3), 0))*GRID!$B$66*(1-GRID!$B$69),0))</f>
        <v>38080</v>
      </c>
      <c r="Q45" s="47" t="e" cm="1">
        <f t="array" ref="Q45">IF($I$2="Раннее бронирование",
INDEX(GRID!$B$4:$BI$14,MATCH(Q$7,GRID!$A$4:$A$14,0),MATCH(1,($U$2=GRID!$B$1:$BI$1)*(КАЛЕНДАРЬ!$O12=GRID!$B$3:$BI$3), 0))*GRID!$B$67,
ROUNDUP(INDEX(GRID!$B$4:$BI$14,MATCH(Q$7,GRID!$A$4:$A$14,0),MATCH(1,($U$2=GRID!$B$1:$BI$1)*(КАЛЕНДАРЬ!$O12=GRID!$B$3:$BI$3),0))*GRID!$B$66*(1-GRID!$B$69),0))</f>
        <v>#N/A</v>
      </c>
      <c r="R45" s="48" t="e" cm="1">
        <f t="array" ref="R45">IF($I$2="Раннее бронирование",
INDEX(GRID!$B$17:$BI$27,MATCH(Q$7,GRID!$A$17:$A$27,0),MATCH(1,($U$2=GRID!$B$1:$BI$1)*(КАЛЕНДАРЬ!$O12=GRID!$B$3:$BI$3), 0))*GRID!$B$67,
ROUNDUP(INDEX(GRID!$B$17:$BI$27,MATCH(Q$7,GRID!$A$17:$A$27,0),MATCH(1,($U$2=GRID!$B$1:$BI$1)*(КАЛЕНДАРЬ!$O12=GRID!$B$3:$BI$3), 0))*GRID!$B$66*(1-GRID!$B$69),0))</f>
        <v>#N/A</v>
      </c>
      <c r="S45" s="47" t="e" cm="1">
        <f t="array" ref="S45">IF($I$2="Раннее бронирование",
INDEX(GRID!$B$4:$BI$14,MATCH(S$7,GRID!$A$4:$A$14,0),MATCH(1,($U$2=GRID!$B$1:$BI$1)*(КАЛЕНДАРЬ!$O12=GRID!$B$3:$BI$3), 0))*GRID!$B$67,
ROUNDUP(INDEX(GRID!$B$4:$BI$14,MATCH(S$7,GRID!$A$4:$A$14,0),MATCH(1,($U$2=GRID!$B$1:$BI$1)*(КАЛЕНДАРЬ!$O12=GRID!$B$3:$BI$3),0))*GRID!$B$66*(1-GRID!$B$69),0))</f>
        <v>#N/A</v>
      </c>
      <c r="T45" s="48" t="e" cm="1">
        <f t="array" ref="T45">IF($I$2="Раннее бронирование",
INDEX(GRID!$B$17:$BI$27,MATCH(S$7,GRID!$A$17:$A$27,0),MATCH(1,($U$2=GRID!$B$1:$BI$1)*(КАЛЕНДАРЬ!$O12=GRID!$B$3:$BI$3), 0))*GRID!$B$67,
ROUNDUP(INDEX(GRID!$B$17:$BI$27,MATCH(S$7,GRID!$A$17:$A$27,0),MATCH(1,($U$2=GRID!$B$1:$BI$1)*(КАЛЕНДАРЬ!$O12=GRID!$B$3:$BI$3), 0))*GRID!$B$66*(1-GRID!$B$69),0))</f>
        <v>#N/A</v>
      </c>
      <c r="U45" s="47" cm="1">
        <f t="array" ref="U45">IF($I$2="Раннее бронирование",
INDEX(GRID!$B$4:$BI$14,MATCH(U$7,GRID!$A$4:$A$14,0),MATCH(1,($U$2=GRID!$B$1:$BI$1)*(КАЛЕНДАРЬ!$O12=GRID!$B$3:$BI$3), 0))*GRID!$B$67,
ROUNDUP(INDEX(GRID!$B$4:$BI$14,MATCH(U$7,GRID!$A$4:$A$14,0),MATCH(1,($U$2=GRID!$B$1:$BI$1)*(КАЛЕНДАРЬ!$O12=GRID!$B$3:$BI$3),0))*GRID!$B$66*(1-GRID!$B$69),0))</f>
        <v>56440</v>
      </c>
      <c r="V45" s="48" cm="1">
        <f t="array" ref="V45">IF($I$2="Раннее бронирование",
INDEX(GRID!$B$17:$BI$27,MATCH(U$7,GRID!$A$17:$A$27,0),MATCH(1,($U$2=GRID!$B$1:$BI$1)*(КАЛЕНДАРЬ!$O12=GRID!$B$3:$BI$3), 0))*GRID!$B$67,
ROUNDUP(INDEX(GRID!$B$17:$BI$27,MATCH(U$7,GRID!$A$17:$A$27,0),MATCH(1,($U$2=GRID!$B$1:$BI$1)*(КАЛЕНДАРЬ!$O12=GRID!$B$3:$BI$3), 0))*GRID!$B$66*(1-GRID!$B$69),0))</f>
        <v>58140</v>
      </c>
      <c r="W45" s="47" cm="1">
        <f t="array" ref="W45">IF($I$2="Раннее бронирование",
INDEX(GRID!$B$4:$BI$14,MATCH(W$7,GRID!$A$4:$A$14,0),MATCH(1,($U$2=GRID!$B$1:$BI$1)*(КАЛЕНДАРЬ!$O12=GRID!$B$3:$BI$3), 0))*GRID!$B$67,
ROUNDUP(INDEX(GRID!$B$4:$BI$14,MATCH(W$7,GRID!$A$4:$A$14,0),MATCH(1,($U$2=GRID!$B$1:$BI$1)*(КАЛЕНДАРЬ!$O12=GRID!$B$3:$BI$3),0))*GRID!$B$66*(1-GRID!$B$69),0))</f>
        <v>206040</v>
      </c>
      <c r="X45" s="48" cm="1">
        <f t="array" ref="X45">IF($I$2="Раннее бронирование",
INDEX(GRID!$B$17:$BI$27,MATCH(W$7,GRID!$A$17:$A$27,0),MATCH(1,($U$2=GRID!$B$1:$BI$1)*(КАЛЕНДАРЬ!$O12=GRID!$B$3:$BI$3), 0))*GRID!$B$67,
ROUNDUP(INDEX(GRID!$B$17:$BI$27,MATCH(W$7,GRID!$A$17:$A$27,0),MATCH(1,($U$2=GRID!$B$1:$BI$1)*(КАЛЕНДАРЬ!$O12=GRID!$B$3:$BI$3), 0))*GRID!$B$66*(1-GRID!$B$69),0))</f>
        <v>207740</v>
      </c>
    </row>
    <row r="46" spans="1:24" hidden="1" x14ac:dyDescent="0.2">
      <c r="A46" s="117" t="s">
        <v>44</v>
      </c>
      <c r="B46" s="117">
        <v>10</v>
      </c>
      <c r="C46" s="47" cm="1">
        <f t="array" ref="C46">IF($I$2="Раннее бронирование",
INDEX(GRID!$B$4:$BI$14,MATCH(C$7,GRID!$A$4:$A$14,0),MATCH(1,($U$2=GRID!$B$1:$BI$1)*(КАЛЕНДАРЬ!$O13=GRID!$B$3:$BI$3), 0))*GRID!$B$67,
ROUNDUP(INDEX(GRID!$B$4:$BI$14,MATCH(C$7,GRID!$A$4:$A$14,0),MATCH(1,($U$2=GRID!$B$1:$BI$1)*(КАЛЕНДАРЬ!$O13=GRID!$B$3:$BI$3),0))*GRID!$B$66*(1-GRID!$B$69),0))</f>
        <v>16660</v>
      </c>
      <c r="D46" s="48" cm="1">
        <f t="array" ref="D46">IF($I$2="Раннее бронирование",
INDEX(GRID!$B$17:$BI$27,MATCH(C$7,GRID!$A$17:$A$27,0),MATCH(1,($U$2=GRID!$B$1:$BI$1)*(КАЛЕНДАРЬ!$O13=GRID!$B$3:$BI$3), 0))*GRID!$B$67,
ROUNDUP(INDEX(GRID!$B$17:$BI$27,MATCH(C$7,GRID!$A$17:$A$27,0),MATCH(1,($U$2=GRID!$B$1:$BI$1)*(КАЛЕНДАРЬ!$O13=GRID!$B$3:$BI$3), 0))*GRID!$B$66*(1-GRID!$B$69),0))</f>
        <v>18360</v>
      </c>
      <c r="E46" s="47" cm="1">
        <f t="array" ref="E46">IF($I$2="Раннее бронирование",
INDEX(GRID!$B$4:$BI$14,MATCH(E$7,GRID!$A$4:$A$14,0),MATCH(1,($U$2=GRID!$B$1:$BI$1)*(КАЛЕНДАРЬ!$O13=GRID!$B$3:$BI$3), 0))*GRID!$B$67,
ROUNDUP(INDEX(GRID!$B$4:$BI$14,MATCH(E$7,GRID!$A$4:$A$14,0),MATCH(1,($U$2=GRID!$B$1:$BI$1)*(КАЛЕНДАРЬ!$O13=GRID!$B$3:$BI$3),0))*GRID!$B$66*(1-GRID!$B$69),0))</f>
        <v>18496</v>
      </c>
      <c r="F46" s="48" cm="1">
        <f t="array" ref="F46">IF($I$2="Раннее бронирование",
INDEX(GRID!$B$17:$BI$27,MATCH(E$7,GRID!$A$17:$A$27,0),MATCH(1,($U$2=GRID!$B$1:$BI$1)*(КАЛЕНДАРЬ!$O13=GRID!$B$3:$BI$3), 0))*GRID!$B$67,
ROUNDUP(INDEX(GRID!$B$17:$BI$27,MATCH(E$7,GRID!$A$17:$A$27,0),MATCH(1,($U$2=GRID!$B$1:$BI$1)*(КАЛЕНДАРЬ!$O13=GRID!$B$3:$BI$3), 0))*GRID!$B$66*(1-GRID!$B$69),0))</f>
        <v>20196</v>
      </c>
      <c r="G46" s="47" t="e" cm="1">
        <f t="array" ref="G46">IF($I$2="Раннее бронирование",
INDEX(GRID!$B$4:$BI$14,MATCH(G$7,GRID!$A$4:$A$14,0),MATCH(1,($U$2=GRID!$B$1:$BI$1)*(КАЛЕНДАРЬ!$O13=GRID!$B$3:$BI$3), 0))*GRID!$B$67,
ROUNDUP(INDEX(GRID!$B$4:$BI$14,MATCH(G$7,GRID!$A$4:$A$14,0),MATCH(1,($U$2=GRID!$B$1:$BI$1)*(КАЛЕНДАРЬ!$O13=GRID!$B$3:$BI$3),0))*GRID!$B$66*(1-GRID!$B$69),0))</f>
        <v>#N/A</v>
      </c>
      <c r="H46" s="48" t="e" cm="1">
        <f t="array" ref="H46">IF($I$2="Раннее бронирование",
INDEX(GRID!$B$17:$BI$27,MATCH(G$7,GRID!$A$17:$A$27,0),MATCH(1,($U$2=GRID!$B$1:$BI$1)*(КАЛЕНДАРЬ!$O13=GRID!$B$3:$BI$3), 0))*GRID!$B$67,
ROUNDUP(INDEX(GRID!$B$17:$BI$27,MATCH(G$7,GRID!$A$17:$A$27,0),MATCH(1,($U$2=GRID!$B$1:$BI$1)*(КАЛЕНДАРЬ!$O13=GRID!$B$3:$BI$3), 0))*GRID!$B$66*(1-GRID!$B$69),0))</f>
        <v>#N/A</v>
      </c>
      <c r="I46" s="47" t="e" cm="1">
        <f t="array" ref="I46">IF($I$2="Раннее бронирование",
INDEX(GRID!$B$4:$BI$14,MATCH(I$7,GRID!$A$4:$A$14,0),MATCH(1,($U$2=GRID!$B$1:$BI$1)*(КАЛЕНДАРЬ!$O13=GRID!$B$3:$BI$3), 0))*GRID!$B$67,
ROUNDUP(INDEX(GRID!$B$4:$BI$14,MATCH(I$7,GRID!$A$4:$A$14,0),MATCH(1,($U$2=GRID!$B$1:$BI$1)*(КАЛЕНДАРЬ!$O13=GRID!$B$3:$BI$3),0))*GRID!$B$66*(1-GRID!$B$69),0))</f>
        <v>#N/A</v>
      </c>
      <c r="J46" s="48" t="e" cm="1">
        <f t="array" ref="J46">IF($I$2="Раннее бронирование",
INDEX(GRID!$B$17:$BI$27,MATCH(I$7,GRID!$A$17:$A$27,0),MATCH(1,($U$2=GRID!$B$1:$BI$1)*(КАЛЕНДАРЬ!$O13=GRID!$B$3:$BI$3), 0))*GRID!$B$67,
ROUNDUP(INDEX(GRID!$B$17:$BI$27,MATCH(I$7,GRID!$A$17:$A$27,0),MATCH(1,($U$2=GRID!$B$1:$BI$1)*(КАЛЕНДАРЬ!$O13=GRID!$B$3:$BI$3), 0))*GRID!$B$66*(1-GRID!$B$69),0))</f>
        <v>#N/A</v>
      </c>
      <c r="K46" s="47" cm="1">
        <f t="array" ref="K46">IF($I$2="Раннее бронирование",
INDEX(GRID!$B$4:$BI$14,MATCH(K$7,GRID!$A$4:$A$14,0),MATCH(1,($U$2=GRID!$B$1:$BI$1)*(КАЛЕНДАРЬ!$O13=GRID!$B$3:$BI$3), 0))*GRID!$B$67,
ROUNDUP(INDEX(GRID!$B$4:$BI$14,MATCH(K$7,GRID!$A$4:$A$14,0),MATCH(1,($U$2=GRID!$B$1:$BI$1)*(КАЛЕНДАРЬ!$O13=GRID!$B$3:$BI$3),0))*GRID!$B$66*(1-GRID!$B$69),0))</f>
        <v>25228</v>
      </c>
      <c r="L46" s="48" cm="1">
        <f t="array" ref="L46">IF($I$2="Раннее бронирование",
INDEX(GRID!$B$17:$BI$27,MATCH(K$7,GRID!$A$17:$A$27,0),MATCH(1,($U$2=GRID!$B$1:$BI$1)*(КАЛЕНДАРЬ!$O13=GRID!$B$3:$BI$3), 0))*GRID!$B$67,
ROUNDUP(INDEX(GRID!$B$17:$BI$27,MATCH(K$7,GRID!$A$17:$A$27,0),MATCH(1,($U$2=GRID!$B$1:$BI$1)*(КАЛЕНДАРЬ!$O13=GRID!$B$3:$BI$3), 0))*GRID!$B$66*(1-GRID!$B$69),0))</f>
        <v>26928</v>
      </c>
      <c r="M46" s="47" cm="1">
        <f t="array" ref="M46">IF($I$2="Раннее бронирование",
INDEX(GRID!$B$4:$BI$14,MATCH(M$7,GRID!$A$4:$A$14,0),MATCH(1,($U$2=GRID!$B$1:$BI$1)*(КАЛЕНДАРЬ!$O13=GRID!$B$3:$BI$3), 0))*GRID!$B$67,
ROUNDUP(INDEX(GRID!$B$4:$BI$14,MATCH(M$7,GRID!$A$4:$A$14,0),MATCH(1,($U$2=GRID!$B$1:$BI$1)*(КАЛЕНДАРЬ!$O13=GRID!$B$3:$BI$3),0))*GRID!$B$66*(1-GRID!$B$69),0))</f>
        <v>28016</v>
      </c>
      <c r="N46" s="48" cm="1">
        <f t="array" ref="N46">IF($I$2="Раннее бронирование",
INDEX(GRID!$B$17:$BI$27,MATCH(M$7,GRID!$A$17:$A$27,0),MATCH(1,($U$2=GRID!$B$1:$BI$1)*(КАЛЕНДАРЬ!$O13=GRID!$B$3:$BI$3), 0))*GRID!$B$67,
ROUNDUP(INDEX(GRID!$B$17:$BI$27,MATCH(M$7,GRID!$A$17:$A$27,0),MATCH(1,($U$2=GRID!$B$1:$BI$1)*(КАЛЕНДАРЬ!$O13=GRID!$B$3:$BI$3), 0))*GRID!$B$66*(1-GRID!$B$69),0))</f>
        <v>29716</v>
      </c>
      <c r="O46" s="47" cm="1">
        <f t="array" ref="O46">IF($I$2="Раннее бронирование",
INDEX(GRID!$B$4:$BI$14,MATCH(O$7,GRID!$A$4:$A$14,0),MATCH(1,($U$2=GRID!$B$1:$BI$1)*(КАЛЕНДАРЬ!$O13=GRID!$B$3:$BI$3), 0))*GRID!$B$67,
ROUNDUP(INDEX(GRID!$B$4:$BI$14,MATCH(O$7,GRID!$A$4:$A$14,0),MATCH(1,($U$2=GRID!$B$1:$BI$1)*(КАЛЕНДАРЬ!$O13=GRID!$B$3:$BI$3),0))*GRID!$B$66*(1-GRID!$B$69),0))</f>
        <v>32368</v>
      </c>
      <c r="P46" s="48" cm="1">
        <f t="array" ref="P46">IF($I$2="Раннее бронирование",
INDEX(GRID!$B$17:$BI$27,MATCH(O$7,GRID!$A$17:$A$27,0),MATCH(1,($U$2=GRID!$B$1:$BI$1)*(КАЛЕНДАРЬ!$O13=GRID!$B$3:$BI$3), 0))*GRID!$B$67,
ROUNDUP(INDEX(GRID!$B$17:$BI$27,MATCH(O$7,GRID!$A$17:$A$27,0),MATCH(1,($U$2=GRID!$B$1:$BI$1)*(КАЛЕНДАРЬ!$O13=GRID!$B$3:$BI$3), 0))*GRID!$B$66*(1-GRID!$B$69),0))</f>
        <v>34068</v>
      </c>
      <c r="Q46" s="47" t="e" cm="1">
        <f t="array" ref="Q46">IF($I$2="Раннее бронирование",
INDEX(GRID!$B$4:$BI$14,MATCH(Q$7,GRID!$A$4:$A$14,0),MATCH(1,($U$2=GRID!$B$1:$BI$1)*(КАЛЕНДАРЬ!$O13=GRID!$B$3:$BI$3), 0))*GRID!$B$67,
ROUNDUP(INDEX(GRID!$B$4:$BI$14,MATCH(Q$7,GRID!$A$4:$A$14,0),MATCH(1,($U$2=GRID!$B$1:$BI$1)*(КАЛЕНДАРЬ!$O13=GRID!$B$3:$BI$3),0))*GRID!$B$66*(1-GRID!$B$69),0))</f>
        <v>#N/A</v>
      </c>
      <c r="R46" s="48" t="e" cm="1">
        <f t="array" ref="R46">IF($I$2="Раннее бронирование",
INDEX(GRID!$B$17:$BI$27,MATCH(Q$7,GRID!$A$17:$A$27,0),MATCH(1,($U$2=GRID!$B$1:$BI$1)*(КАЛЕНДАРЬ!$O13=GRID!$B$3:$BI$3), 0))*GRID!$B$67,
ROUNDUP(INDEX(GRID!$B$17:$BI$27,MATCH(Q$7,GRID!$A$17:$A$27,0),MATCH(1,($U$2=GRID!$B$1:$BI$1)*(КАЛЕНДАРЬ!$O13=GRID!$B$3:$BI$3), 0))*GRID!$B$66*(1-GRID!$B$69),0))</f>
        <v>#N/A</v>
      </c>
      <c r="S46" s="47" t="e" cm="1">
        <f t="array" ref="S46">IF($I$2="Раннее бронирование",
INDEX(GRID!$B$4:$BI$14,MATCH(S$7,GRID!$A$4:$A$14,0),MATCH(1,($U$2=GRID!$B$1:$BI$1)*(КАЛЕНДАРЬ!$O13=GRID!$B$3:$BI$3), 0))*GRID!$B$67,
ROUNDUP(INDEX(GRID!$B$4:$BI$14,MATCH(S$7,GRID!$A$4:$A$14,0),MATCH(1,($U$2=GRID!$B$1:$BI$1)*(КАЛЕНДАРЬ!$O13=GRID!$B$3:$BI$3),0))*GRID!$B$66*(1-GRID!$B$69),0))</f>
        <v>#N/A</v>
      </c>
      <c r="T46" s="48" t="e" cm="1">
        <f t="array" ref="T46">IF($I$2="Раннее бронирование",
INDEX(GRID!$B$17:$BI$27,MATCH(S$7,GRID!$A$17:$A$27,0),MATCH(1,($U$2=GRID!$B$1:$BI$1)*(КАЛЕНДАРЬ!$O13=GRID!$B$3:$BI$3), 0))*GRID!$B$67,
ROUNDUP(INDEX(GRID!$B$17:$BI$27,MATCH(S$7,GRID!$A$17:$A$27,0),MATCH(1,($U$2=GRID!$B$1:$BI$1)*(КАЛЕНДАРЬ!$O13=GRID!$B$3:$BI$3), 0))*GRID!$B$66*(1-GRID!$B$69),0))</f>
        <v>#N/A</v>
      </c>
      <c r="U46" s="47" cm="1">
        <f t="array" ref="U46">IF($I$2="Раннее бронирование",
INDEX(GRID!$B$4:$BI$14,MATCH(U$7,GRID!$A$4:$A$14,0),MATCH(1,($U$2=GRID!$B$1:$BI$1)*(КАЛЕНДАРЬ!$O13=GRID!$B$3:$BI$3), 0))*GRID!$B$67,
ROUNDUP(INDEX(GRID!$B$4:$BI$14,MATCH(U$7,GRID!$A$4:$A$14,0),MATCH(1,($U$2=GRID!$B$1:$BI$1)*(КАЛЕНДАРЬ!$O13=GRID!$B$3:$BI$3),0))*GRID!$B$66*(1-GRID!$B$69),0))</f>
        <v>50320</v>
      </c>
      <c r="V46" s="48" cm="1">
        <f t="array" ref="V46">IF($I$2="Раннее бронирование",
INDEX(GRID!$B$17:$BI$27,MATCH(U$7,GRID!$A$17:$A$27,0),MATCH(1,($U$2=GRID!$B$1:$BI$1)*(КАЛЕНДАРЬ!$O13=GRID!$B$3:$BI$3), 0))*GRID!$B$67,
ROUNDUP(INDEX(GRID!$B$17:$BI$27,MATCH(U$7,GRID!$A$17:$A$27,0),MATCH(1,($U$2=GRID!$B$1:$BI$1)*(КАЛЕНДАРЬ!$O13=GRID!$B$3:$BI$3), 0))*GRID!$B$66*(1-GRID!$B$69),0))</f>
        <v>52020</v>
      </c>
      <c r="W46" s="47" cm="1">
        <f t="array" ref="W46">IF($I$2="Раннее бронирование",
INDEX(GRID!$B$4:$BI$14,MATCH(W$7,GRID!$A$4:$A$14,0),MATCH(1,($U$2=GRID!$B$1:$BI$1)*(КАЛЕНДАРЬ!$O13=GRID!$B$3:$BI$3), 0))*GRID!$B$67,
ROUNDUP(INDEX(GRID!$B$4:$BI$14,MATCH(W$7,GRID!$A$4:$A$14,0),MATCH(1,($U$2=GRID!$B$1:$BI$1)*(КАЛЕНДАРЬ!$O13=GRID!$B$3:$BI$3),0))*GRID!$B$66*(1-GRID!$B$69),0))</f>
        <v>189040</v>
      </c>
      <c r="X46" s="48" cm="1">
        <f t="array" ref="X46">IF($I$2="Раннее бронирование",
INDEX(GRID!$B$17:$BI$27,MATCH(W$7,GRID!$A$17:$A$27,0),MATCH(1,($U$2=GRID!$B$1:$BI$1)*(КАЛЕНДАРЬ!$O13=GRID!$B$3:$BI$3), 0))*GRID!$B$67,
ROUNDUP(INDEX(GRID!$B$17:$BI$27,MATCH(W$7,GRID!$A$17:$A$27,0),MATCH(1,($U$2=GRID!$B$1:$BI$1)*(КАЛЕНДАРЬ!$O13=GRID!$B$3:$BI$3), 0))*GRID!$B$66*(1-GRID!$B$69),0))</f>
        <v>190740</v>
      </c>
    </row>
    <row r="47" spans="1:24" hidden="1" x14ac:dyDescent="0.2">
      <c r="A47" s="117" t="s">
        <v>45</v>
      </c>
      <c r="B47" s="117">
        <v>11</v>
      </c>
      <c r="C47" s="47" cm="1">
        <f t="array" ref="C47">IF($I$2="Раннее бронирование",
INDEX(GRID!$B$4:$BI$14,MATCH(C$7,GRID!$A$4:$A$14,0),MATCH(1,($U$2=GRID!$B$1:$BI$1)*(КАЛЕНДАРЬ!$O14=GRID!$B$3:$BI$3), 0))*GRID!$B$67,
ROUNDUP(INDEX(GRID!$B$4:$BI$14,MATCH(C$7,GRID!$A$4:$A$14,0),MATCH(1,($U$2=GRID!$B$1:$BI$1)*(КАЛЕНДАРЬ!$O14=GRID!$B$3:$BI$3),0))*GRID!$B$66*(1-GRID!$B$69),0))</f>
        <v>12920</v>
      </c>
      <c r="D47" s="48" cm="1">
        <f t="array" ref="D47">IF($I$2="Раннее бронирование",
INDEX(GRID!$B$17:$BI$27,MATCH(C$7,GRID!$A$17:$A$27,0),MATCH(1,($U$2=GRID!$B$1:$BI$1)*(КАЛЕНДАРЬ!$O14=GRID!$B$3:$BI$3), 0))*GRID!$B$67,
ROUNDUP(INDEX(GRID!$B$17:$BI$27,MATCH(C$7,GRID!$A$17:$A$27,0),MATCH(1,($U$2=GRID!$B$1:$BI$1)*(КАЛЕНДАРЬ!$O14=GRID!$B$3:$BI$3), 0))*GRID!$B$66*(1-GRID!$B$69),0))</f>
        <v>14620</v>
      </c>
      <c r="E47" s="47" cm="1">
        <f t="array" ref="E47">IF($I$2="Раннее бронирование",
INDEX(GRID!$B$4:$BI$14,MATCH(E$7,GRID!$A$4:$A$14,0),MATCH(1,($U$2=GRID!$B$1:$BI$1)*(КАЛЕНДАРЬ!$O14=GRID!$B$3:$BI$3), 0))*GRID!$B$67,
ROUNDUP(INDEX(GRID!$B$4:$BI$14,MATCH(E$7,GRID!$A$4:$A$14,0),MATCH(1,($U$2=GRID!$B$1:$BI$1)*(КАЛЕНДАРЬ!$O14=GRID!$B$3:$BI$3),0))*GRID!$B$66*(1-GRID!$B$69),0))</f>
        <v>14212</v>
      </c>
      <c r="F47" s="48" cm="1">
        <f t="array" ref="F47">IF($I$2="Раннее бронирование",
INDEX(GRID!$B$17:$BI$27,MATCH(E$7,GRID!$A$17:$A$27,0),MATCH(1,($U$2=GRID!$B$1:$BI$1)*(КАЛЕНДАРЬ!$O14=GRID!$B$3:$BI$3), 0))*GRID!$B$67,
ROUNDUP(INDEX(GRID!$B$17:$BI$27,MATCH(E$7,GRID!$A$17:$A$27,0),MATCH(1,($U$2=GRID!$B$1:$BI$1)*(КАЛЕНДАРЬ!$O14=GRID!$B$3:$BI$3), 0))*GRID!$B$66*(1-GRID!$B$69),0))</f>
        <v>15912</v>
      </c>
      <c r="G47" s="47" t="e" cm="1">
        <f t="array" ref="G47">IF($I$2="Раннее бронирование",
INDEX(GRID!$B$4:$BI$14,MATCH(G$7,GRID!$A$4:$A$14,0),MATCH(1,($U$2=GRID!$B$1:$BI$1)*(КАЛЕНДАРЬ!$O14=GRID!$B$3:$BI$3), 0))*GRID!$B$67,
ROUNDUP(INDEX(GRID!$B$4:$BI$14,MATCH(G$7,GRID!$A$4:$A$14,0),MATCH(1,($U$2=GRID!$B$1:$BI$1)*(КАЛЕНДАРЬ!$O14=GRID!$B$3:$BI$3),0))*GRID!$B$66*(1-GRID!$B$69),0))</f>
        <v>#N/A</v>
      </c>
      <c r="H47" s="48" t="e" cm="1">
        <f t="array" ref="H47">IF($I$2="Раннее бронирование",
INDEX(GRID!$B$17:$BI$27,MATCH(G$7,GRID!$A$17:$A$27,0),MATCH(1,($U$2=GRID!$B$1:$BI$1)*(КАЛЕНДАРЬ!$O14=GRID!$B$3:$BI$3), 0))*GRID!$B$67,
ROUNDUP(INDEX(GRID!$B$17:$BI$27,MATCH(G$7,GRID!$A$17:$A$27,0),MATCH(1,($U$2=GRID!$B$1:$BI$1)*(КАЛЕНДАРЬ!$O14=GRID!$B$3:$BI$3), 0))*GRID!$B$66*(1-GRID!$B$69),0))</f>
        <v>#N/A</v>
      </c>
      <c r="I47" s="47" t="e" cm="1">
        <f t="array" ref="I47">IF($I$2="Раннее бронирование",
INDEX(GRID!$B$4:$BI$14,MATCH(I$7,GRID!$A$4:$A$14,0),MATCH(1,($U$2=GRID!$B$1:$BI$1)*(КАЛЕНДАРЬ!$O14=GRID!$B$3:$BI$3), 0))*GRID!$B$67,
ROUNDUP(INDEX(GRID!$B$4:$BI$14,MATCH(I$7,GRID!$A$4:$A$14,0),MATCH(1,($U$2=GRID!$B$1:$BI$1)*(КАЛЕНДАРЬ!$O14=GRID!$B$3:$BI$3),0))*GRID!$B$66*(1-GRID!$B$69),0))</f>
        <v>#N/A</v>
      </c>
      <c r="J47" s="48" t="e" cm="1">
        <f t="array" ref="J47">IF($I$2="Раннее бронирование",
INDEX(GRID!$B$17:$BI$27,MATCH(I$7,GRID!$A$17:$A$27,0),MATCH(1,($U$2=GRID!$B$1:$BI$1)*(КАЛЕНДАРЬ!$O14=GRID!$B$3:$BI$3), 0))*GRID!$B$67,
ROUNDUP(INDEX(GRID!$B$17:$BI$27,MATCH(I$7,GRID!$A$17:$A$27,0),MATCH(1,($U$2=GRID!$B$1:$BI$1)*(КАЛЕНДАРЬ!$O14=GRID!$B$3:$BI$3), 0))*GRID!$B$66*(1-GRID!$B$69),0))</f>
        <v>#N/A</v>
      </c>
      <c r="K47" s="47" cm="1">
        <f t="array" ref="K47">IF($I$2="Раннее бронирование",
INDEX(GRID!$B$4:$BI$14,MATCH(K$7,GRID!$A$4:$A$14,0),MATCH(1,($U$2=GRID!$B$1:$BI$1)*(КАЛЕНДАРЬ!$O14=GRID!$B$3:$BI$3), 0))*GRID!$B$67,
ROUNDUP(INDEX(GRID!$B$4:$BI$14,MATCH(K$7,GRID!$A$4:$A$14,0),MATCH(1,($U$2=GRID!$B$1:$BI$1)*(КАЛЕНДАРЬ!$O14=GRID!$B$3:$BI$3),0))*GRID!$B$66*(1-GRID!$B$69),0))</f>
        <v>18768</v>
      </c>
      <c r="L47" s="48" cm="1">
        <f t="array" ref="L47">IF($I$2="Раннее бронирование",
INDEX(GRID!$B$17:$BI$27,MATCH(K$7,GRID!$A$17:$A$27,0),MATCH(1,($U$2=GRID!$B$1:$BI$1)*(КАЛЕНДАРЬ!$O14=GRID!$B$3:$BI$3), 0))*GRID!$B$67,
ROUNDUP(INDEX(GRID!$B$17:$BI$27,MATCH(K$7,GRID!$A$17:$A$27,0),MATCH(1,($U$2=GRID!$B$1:$BI$1)*(КАЛЕНДАРЬ!$O14=GRID!$B$3:$BI$3), 0))*GRID!$B$66*(1-GRID!$B$69),0))</f>
        <v>20468</v>
      </c>
      <c r="M47" s="47" cm="1">
        <f t="array" ref="M47">IF($I$2="Раннее бронирование",
INDEX(GRID!$B$4:$BI$14,MATCH(M$7,GRID!$A$4:$A$14,0),MATCH(1,($U$2=GRID!$B$1:$BI$1)*(КАЛЕНДАРЬ!$O14=GRID!$B$3:$BI$3), 0))*GRID!$B$67,
ROUNDUP(INDEX(GRID!$B$4:$BI$14,MATCH(M$7,GRID!$A$4:$A$14,0),MATCH(1,($U$2=GRID!$B$1:$BI$1)*(КАЛЕНДАРЬ!$O14=GRID!$B$3:$BI$3),0))*GRID!$B$66*(1-GRID!$B$69),0))</f>
        <v>20604</v>
      </c>
      <c r="N47" s="48" cm="1">
        <f t="array" ref="N47">IF($I$2="Раннее бронирование",
INDEX(GRID!$B$17:$BI$27,MATCH(M$7,GRID!$A$17:$A$27,0),MATCH(1,($U$2=GRID!$B$1:$BI$1)*(КАЛЕНДАРЬ!$O14=GRID!$B$3:$BI$3), 0))*GRID!$B$67,
ROUNDUP(INDEX(GRID!$B$17:$BI$27,MATCH(M$7,GRID!$A$17:$A$27,0),MATCH(1,($U$2=GRID!$B$1:$BI$1)*(КАЛЕНДАРЬ!$O14=GRID!$B$3:$BI$3), 0))*GRID!$B$66*(1-GRID!$B$69),0))</f>
        <v>22304</v>
      </c>
      <c r="O47" s="47" cm="1">
        <f t="array" ref="O47">IF($I$2="Раннее бронирование",
INDEX(GRID!$B$4:$BI$14,MATCH(O$7,GRID!$A$4:$A$14,0),MATCH(1,($U$2=GRID!$B$1:$BI$1)*(КАЛЕНДАРЬ!$O14=GRID!$B$3:$BI$3), 0))*GRID!$B$67,
ROUNDUP(INDEX(GRID!$B$4:$BI$14,MATCH(O$7,GRID!$A$4:$A$14,0),MATCH(1,($U$2=GRID!$B$1:$BI$1)*(КАЛЕНДАРЬ!$O14=GRID!$B$3:$BI$3),0))*GRID!$B$66*(1-GRID!$B$69),0))</f>
        <v>25364</v>
      </c>
      <c r="P47" s="48" cm="1">
        <f t="array" ref="P47">IF($I$2="Раннее бронирование",
INDEX(GRID!$B$17:$BI$27,MATCH(O$7,GRID!$A$17:$A$27,0),MATCH(1,($U$2=GRID!$B$1:$BI$1)*(КАЛЕНДАРЬ!$O14=GRID!$B$3:$BI$3), 0))*GRID!$B$67,
ROUNDUP(INDEX(GRID!$B$17:$BI$27,MATCH(O$7,GRID!$A$17:$A$27,0),MATCH(1,($U$2=GRID!$B$1:$BI$1)*(КАЛЕНДАРЬ!$O14=GRID!$B$3:$BI$3), 0))*GRID!$B$66*(1-GRID!$B$69),0))</f>
        <v>27064</v>
      </c>
      <c r="Q47" s="47" t="e" cm="1">
        <f t="array" ref="Q47">IF($I$2="Раннее бронирование",
INDEX(GRID!$B$4:$BI$14,MATCH(Q$7,GRID!$A$4:$A$14,0),MATCH(1,($U$2=GRID!$B$1:$BI$1)*(КАЛЕНДАРЬ!$O14=GRID!$B$3:$BI$3), 0))*GRID!$B$67,
ROUNDUP(INDEX(GRID!$B$4:$BI$14,MATCH(Q$7,GRID!$A$4:$A$14,0),MATCH(1,($U$2=GRID!$B$1:$BI$1)*(КАЛЕНДАРЬ!$O14=GRID!$B$3:$BI$3),0))*GRID!$B$66*(1-GRID!$B$69),0))</f>
        <v>#N/A</v>
      </c>
      <c r="R47" s="48" t="e" cm="1">
        <f t="array" ref="R47">IF($I$2="Раннее бронирование",
INDEX(GRID!$B$17:$BI$27,MATCH(Q$7,GRID!$A$17:$A$27,0),MATCH(1,($U$2=GRID!$B$1:$BI$1)*(КАЛЕНДАРЬ!$O14=GRID!$B$3:$BI$3), 0))*GRID!$B$67,
ROUNDUP(INDEX(GRID!$B$17:$BI$27,MATCH(Q$7,GRID!$A$17:$A$27,0),MATCH(1,($U$2=GRID!$B$1:$BI$1)*(КАЛЕНДАРЬ!$O14=GRID!$B$3:$BI$3), 0))*GRID!$B$66*(1-GRID!$B$69),0))</f>
        <v>#N/A</v>
      </c>
      <c r="S47" s="47" t="e" cm="1">
        <f t="array" ref="S47">IF($I$2="Раннее бронирование",
INDEX(GRID!$B$4:$BI$14,MATCH(S$7,GRID!$A$4:$A$14,0),MATCH(1,($U$2=GRID!$B$1:$BI$1)*(КАЛЕНДАРЬ!$O14=GRID!$B$3:$BI$3), 0))*GRID!$B$67,
ROUNDUP(INDEX(GRID!$B$4:$BI$14,MATCH(S$7,GRID!$A$4:$A$14,0),MATCH(1,($U$2=GRID!$B$1:$BI$1)*(КАЛЕНДАРЬ!$O14=GRID!$B$3:$BI$3),0))*GRID!$B$66*(1-GRID!$B$69),0))</f>
        <v>#N/A</v>
      </c>
      <c r="T47" s="48" t="e" cm="1">
        <f t="array" ref="T47">IF($I$2="Раннее бронирование",
INDEX(GRID!$B$17:$BI$27,MATCH(S$7,GRID!$A$17:$A$27,0),MATCH(1,($U$2=GRID!$B$1:$BI$1)*(КАЛЕНДАРЬ!$O14=GRID!$B$3:$BI$3), 0))*GRID!$B$67,
ROUNDUP(INDEX(GRID!$B$17:$BI$27,MATCH(S$7,GRID!$A$17:$A$27,0),MATCH(1,($U$2=GRID!$B$1:$BI$1)*(КАЛЕНДАРЬ!$O14=GRID!$B$3:$BI$3), 0))*GRID!$B$66*(1-GRID!$B$69),0))</f>
        <v>#N/A</v>
      </c>
      <c r="U47" s="47" cm="1">
        <f t="array" ref="U47">IF($I$2="Раннее бронирование",
INDEX(GRID!$B$4:$BI$14,MATCH(U$7,GRID!$A$4:$A$14,0),MATCH(1,($U$2=GRID!$B$1:$BI$1)*(КАЛЕНДАРЬ!$O14=GRID!$B$3:$BI$3), 0))*GRID!$B$67,
ROUNDUP(INDEX(GRID!$B$4:$BI$14,MATCH(U$7,GRID!$A$4:$A$14,0),MATCH(1,($U$2=GRID!$B$1:$BI$1)*(КАЛЕНДАРЬ!$O14=GRID!$B$3:$BI$3),0))*GRID!$B$66*(1-GRID!$B$69),0))</f>
        <v>39440</v>
      </c>
      <c r="V47" s="48" cm="1">
        <f t="array" ref="V47">IF($I$2="Раннее бронирование",
INDEX(GRID!$B$17:$BI$27,MATCH(U$7,GRID!$A$17:$A$27,0),MATCH(1,($U$2=GRID!$B$1:$BI$1)*(КАЛЕНДАРЬ!$O14=GRID!$B$3:$BI$3), 0))*GRID!$B$67,
ROUNDUP(INDEX(GRID!$B$17:$BI$27,MATCH(U$7,GRID!$A$17:$A$27,0),MATCH(1,($U$2=GRID!$B$1:$BI$1)*(КАЛЕНДАРЬ!$O14=GRID!$B$3:$BI$3), 0))*GRID!$B$66*(1-GRID!$B$69),0))</f>
        <v>41140</v>
      </c>
      <c r="W47" s="47" cm="1">
        <f t="array" ref="W47">IF($I$2="Раннее бронирование",
INDEX(GRID!$B$4:$BI$14,MATCH(W$7,GRID!$A$4:$A$14,0),MATCH(1,($U$2=GRID!$B$1:$BI$1)*(КАЛЕНДАРЬ!$O14=GRID!$B$3:$BI$3), 0))*GRID!$B$67,
ROUNDUP(INDEX(GRID!$B$4:$BI$14,MATCH(W$7,GRID!$A$4:$A$14,0),MATCH(1,($U$2=GRID!$B$1:$BI$1)*(КАЛЕНДАРЬ!$O14=GRID!$B$3:$BI$3),0))*GRID!$B$66*(1-GRID!$B$69),0))</f>
        <v>157760</v>
      </c>
      <c r="X47" s="48" cm="1">
        <f t="array" ref="X47">IF($I$2="Раннее бронирование",
INDEX(GRID!$B$17:$BI$27,MATCH(W$7,GRID!$A$17:$A$27,0),MATCH(1,($U$2=GRID!$B$1:$BI$1)*(КАЛЕНДАРЬ!$O14=GRID!$B$3:$BI$3), 0))*GRID!$B$67,
ROUNDUP(INDEX(GRID!$B$17:$BI$27,MATCH(W$7,GRID!$A$17:$A$27,0),MATCH(1,($U$2=GRID!$B$1:$BI$1)*(КАЛЕНДАРЬ!$O14=GRID!$B$3:$BI$3), 0))*GRID!$B$66*(1-GRID!$B$69),0))</f>
        <v>159460</v>
      </c>
    </row>
    <row r="48" spans="1:24" hidden="1" x14ac:dyDescent="0.2">
      <c r="A48" s="117" t="s">
        <v>46</v>
      </c>
      <c r="B48" s="117">
        <v>12</v>
      </c>
      <c r="C48" s="47" cm="1">
        <f t="array" ref="C48">IF($I$2="Раннее бронирование",
INDEX(GRID!$B$4:$BI$14,MATCH(C$7,GRID!$A$4:$A$14,0),MATCH(1,($U$2=GRID!$B$1:$BI$1)*(КАЛЕНДАРЬ!$O15=GRID!$B$3:$BI$3), 0))*GRID!$B$67,
ROUNDUP(INDEX(GRID!$B$4:$BI$14,MATCH(C$7,GRID!$A$4:$A$14,0),MATCH(1,($U$2=GRID!$B$1:$BI$1)*(КАЛЕНДАРЬ!$O15=GRID!$B$3:$BI$3),0))*GRID!$B$66*(1-GRID!$B$69),0))</f>
        <v>12920</v>
      </c>
      <c r="D48" s="48" cm="1">
        <f t="array" ref="D48">IF($I$2="Раннее бронирование",
INDEX(GRID!$B$17:$BI$27,MATCH(C$7,GRID!$A$17:$A$27,0),MATCH(1,($U$2=GRID!$B$1:$BI$1)*(КАЛЕНДАРЬ!$O15=GRID!$B$3:$BI$3), 0))*GRID!$B$67,
ROUNDUP(INDEX(GRID!$B$17:$BI$27,MATCH(C$7,GRID!$A$17:$A$27,0),MATCH(1,($U$2=GRID!$B$1:$BI$1)*(КАЛЕНДАРЬ!$O15=GRID!$B$3:$BI$3), 0))*GRID!$B$66*(1-GRID!$B$69),0))</f>
        <v>14620</v>
      </c>
      <c r="E48" s="47" cm="1">
        <f t="array" ref="E48">IF($I$2="Раннее бронирование",
INDEX(GRID!$B$4:$BI$14,MATCH(E$7,GRID!$A$4:$A$14,0),MATCH(1,($U$2=GRID!$B$1:$BI$1)*(КАЛЕНДАРЬ!$O15=GRID!$B$3:$BI$3), 0))*GRID!$B$67,
ROUNDUP(INDEX(GRID!$B$4:$BI$14,MATCH(E$7,GRID!$A$4:$A$14,0),MATCH(1,($U$2=GRID!$B$1:$BI$1)*(КАЛЕНДАРЬ!$O15=GRID!$B$3:$BI$3),0))*GRID!$B$66*(1-GRID!$B$69),0))</f>
        <v>14212</v>
      </c>
      <c r="F48" s="48" cm="1">
        <f t="array" ref="F48">IF($I$2="Раннее бронирование",
INDEX(GRID!$B$17:$BI$27,MATCH(E$7,GRID!$A$17:$A$27,0),MATCH(1,($U$2=GRID!$B$1:$BI$1)*(КАЛЕНДАРЬ!$O15=GRID!$B$3:$BI$3), 0))*GRID!$B$67,
ROUNDUP(INDEX(GRID!$B$17:$BI$27,MATCH(E$7,GRID!$A$17:$A$27,0),MATCH(1,($U$2=GRID!$B$1:$BI$1)*(КАЛЕНДАРЬ!$O15=GRID!$B$3:$BI$3), 0))*GRID!$B$66*(1-GRID!$B$69),0))</f>
        <v>15912</v>
      </c>
      <c r="G48" s="47" t="e" cm="1">
        <f t="array" ref="G48">IF($I$2="Раннее бронирование",
INDEX(GRID!$B$4:$BI$14,MATCH(G$7,GRID!$A$4:$A$14,0),MATCH(1,($U$2=GRID!$B$1:$BI$1)*(КАЛЕНДАРЬ!$O15=GRID!$B$3:$BI$3), 0))*GRID!$B$67,
ROUNDUP(INDEX(GRID!$B$4:$BI$14,MATCH(G$7,GRID!$A$4:$A$14,0),MATCH(1,($U$2=GRID!$B$1:$BI$1)*(КАЛЕНДАРЬ!$O15=GRID!$B$3:$BI$3),0))*GRID!$B$66*(1-GRID!$B$69),0))</f>
        <v>#N/A</v>
      </c>
      <c r="H48" s="48" t="e" cm="1">
        <f t="array" ref="H48">IF($I$2="Раннее бронирование",
INDEX(GRID!$B$17:$BI$27,MATCH(G$7,GRID!$A$17:$A$27,0),MATCH(1,($U$2=GRID!$B$1:$BI$1)*(КАЛЕНДАРЬ!$O15=GRID!$B$3:$BI$3), 0))*GRID!$B$67,
ROUNDUP(INDEX(GRID!$B$17:$BI$27,MATCH(G$7,GRID!$A$17:$A$27,0),MATCH(1,($U$2=GRID!$B$1:$BI$1)*(КАЛЕНДАРЬ!$O15=GRID!$B$3:$BI$3), 0))*GRID!$B$66*(1-GRID!$B$69),0))</f>
        <v>#N/A</v>
      </c>
      <c r="I48" s="47" t="e" cm="1">
        <f t="array" ref="I48">IF($I$2="Раннее бронирование",
INDEX(GRID!$B$4:$BI$14,MATCH(I$7,GRID!$A$4:$A$14,0),MATCH(1,($U$2=GRID!$B$1:$BI$1)*(КАЛЕНДАРЬ!$O15=GRID!$B$3:$BI$3), 0))*GRID!$B$67,
ROUNDUP(INDEX(GRID!$B$4:$BI$14,MATCH(I$7,GRID!$A$4:$A$14,0),MATCH(1,($U$2=GRID!$B$1:$BI$1)*(КАЛЕНДАРЬ!$O15=GRID!$B$3:$BI$3),0))*GRID!$B$66*(1-GRID!$B$69),0))</f>
        <v>#N/A</v>
      </c>
      <c r="J48" s="48" t="e" cm="1">
        <f t="array" ref="J48">IF($I$2="Раннее бронирование",
INDEX(GRID!$B$17:$BI$27,MATCH(I$7,GRID!$A$17:$A$27,0),MATCH(1,($U$2=GRID!$B$1:$BI$1)*(КАЛЕНДАРЬ!$O15=GRID!$B$3:$BI$3), 0))*GRID!$B$67,
ROUNDUP(INDEX(GRID!$B$17:$BI$27,MATCH(I$7,GRID!$A$17:$A$27,0),MATCH(1,($U$2=GRID!$B$1:$BI$1)*(КАЛЕНДАРЬ!$O15=GRID!$B$3:$BI$3), 0))*GRID!$B$66*(1-GRID!$B$69),0))</f>
        <v>#N/A</v>
      </c>
      <c r="K48" s="47" cm="1">
        <f t="array" ref="K48">IF($I$2="Раннее бронирование",
INDEX(GRID!$B$4:$BI$14,MATCH(K$7,GRID!$A$4:$A$14,0),MATCH(1,($U$2=GRID!$B$1:$BI$1)*(КАЛЕНДАРЬ!$O15=GRID!$B$3:$BI$3), 0))*GRID!$B$67,
ROUNDUP(INDEX(GRID!$B$4:$BI$14,MATCH(K$7,GRID!$A$4:$A$14,0),MATCH(1,($U$2=GRID!$B$1:$BI$1)*(КАЛЕНДАРЬ!$O15=GRID!$B$3:$BI$3),0))*GRID!$B$66*(1-GRID!$B$69),0))</f>
        <v>18768</v>
      </c>
      <c r="L48" s="48" cm="1">
        <f t="array" ref="L48">IF($I$2="Раннее бронирование",
INDEX(GRID!$B$17:$BI$27,MATCH(K$7,GRID!$A$17:$A$27,0),MATCH(1,($U$2=GRID!$B$1:$BI$1)*(КАЛЕНДАРЬ!$O15=GRID!$B$3:$BI$3), 0))*GRID!$B$67,
ROUNDUP(INDEX(GRID!$B$17:$BI$27,MATCH(K$7,GRID!$A$17:$A$27,0),MATCH(1,($U$2=GRID!$B$1:$BI$1)*(КАЛЕНДАРЬ!$O15=GRID!$B$3:$BI$3), 0))*GRID!$B$66*(1-GRID!$B$69),0))</f>
        <v>20468</v>
      </c>
      <c r="M48" s="47" cm="1">
        <f t="array" ref="M48">IF($I$2="Раннее бронирование",
INDEX(GRID!$B$4:$BI$14,MATCH(M$7,GRID!$A$4:$A$14,0),MATCH(1,($U$2=GRID!$B$1:$BI$1)*(КАЛЕНДАРЬ!$O15=GRID!$B$3:$BI$3), 0))*GRID!$B$67,
ROUNDUP(INDEX(GRID!$B$4:$BI$14,MATCH(M$7,GRID!$A$4:$A$14,0),MATCH(1,($U$2=GRID!$B$1:$BI$1)*(КАЛЕНДАРЬ!$O15=GRID!$B$3:$BI$3),0))*GRID!$B$66*(1-GRID!$B$69),0))</f>
        <v>20604</v>
      </c>
      <c r="N48" s="48" cm="1">
        <f t="array" ref="N48">IF($I$2="Раннее бронирование",
INDEX(GRID!$B$17:$BI$27,MATCH(M$7,GRID!$A$17:$A$27,0),MATCH(1,($U$2=GRID!$B$1:$BI$1)*(КАЛЕНДАРЬ!$O15=GRID!$B$3:$BI$3), 0))*GRID!$B$67,
ROUNDUP(INDEX(GRID!$B$17:$BI$27,MATCH(M$7,GRID!$A$17:$A$27,0),MATCH(1,($U$2=GRID!$B$1:$BI$1)*(КАЛЕНДАРЬ!$O15=GRID!$B$3:$BI$3), 0))*GRID!$B$66*(1-GRID!$B$69),0))</f>
        <v>22304</v>
      </c>
      <c r="O48" s="47" cm="1">
        <f t="array" ref="O48">IF($I$2="Раннее бронирование",
INDEX(GRID!$B$4:$BI$14,MATCH(O$7,GRID!$A$4:$A$14,0),MATCH(1,($U$2=GRID!$B$1:$BI$1)*(КАЛЕНДАРЬ!$O15=GRID!$B$3:$BI$3), 0))*GRID!$B$67,
ROUNDUP(INDEX(GRID!$B$4:$BI$14,MATCH(O$7,GRID!$A$4:$A$14,0),MATCH(1,($U$2=GRID!$B$1:$BI$1)*(КАЛЕНДАРЬ!$O15=GRID!$B$3:$BI$3),0))*GRID!$B$66*(1-GRID!$B$69),0))</f>
        <v>25364</v>
      </c>
      <c r="P48" s="48" cm="1">
        <f t="array" ref="P48">IF($I$2="Раннее бронирование",
INDEX(GRID!$B$17:$BI$27,MATCH(O$7,GRID!$A$17:$A$27,0),MATCH(1,($U$2=GRID!$B$1:$BI$1)*(КАЛЕНДАРЬ!$O15=GRID!$B$3:$BI$3), 0))*GRID!$B$67,
ROUNDUP(INDEX(GRID!$B$17:$BI$27,MATCH(O$7,GRID!$A$17:$A$27,0),MATCH(1,($U$2=GRID!$B$1:$BI$1)*(КАЛЕНДАРЬ!$O15=GRID!$B$3:$BI$3), 0))*GRID!$B$66*(1-GRID!$B$69),0))</f>
        <v>27064</v>
      </c>
      <c r="Q48" s="47" t="e" cm="1">
        <f t="array" ref="Q48">IF($I$2="Раннее бронирование",
INDEX(GRID!$B$4:$BI$14,MATCH(Q$7,GRID!$A$4:$A$14,0),MATCH(1,($U$2=GRID!$B$1:$BI$1)*(КАЛЕНДАРЬ!$O15=GRID!$B$3:$BI$3), 0))*GRID!$B$67,
ROUNDUP(INDEX(GRID!$B$4:$BI$14,MATCH(Q$7,GRID!$A$4:$A$14,0),MATCH(1,($U$2=GRID!$B$1:$BI$1)*(КАЛЕНДАРЬ!$O15=GRID!$B$3:$BI$3),0))*GRID!$B$66*(1-GRID!$B$69),0))</f>
        <v>#N/A</v>
      </c>
      <c r="R48" s="48" t="e" cm="1">
        <f t="array" ref="R48">IF($I$2="Раннее бронирование",
INDEX(GRID!$B$17:$BI$27,MATCH(Q$7,GRID!$A$17:$A$27,0),MATCH(1,($U$2=GRID!$B$1:$BI$1)*(КАЛЕНДАРЬ!$O15=GRID!$B$3:$BI$3), 0))*GRID!$B$67,
ROUNDUP(INDEX(GRID!$B$17:$BI$27,MATCH(Q$7,GRID!$A$17:$A$27,0),MATCH(1,($U$2=GRID!$B$1:$BI$1)*(КАЛЕНДАРЬ!$O15=GRID!$B$3:$BI$3), 0))*GRID!$B$66*(1-GRID!$B$69),0))</f>
        <v>#N/A</v>
      </c>
      <c r="S48" s="47" t="e" cm="1">
        <f t="array" ref="S48">IF($I$2="Раннее бронирование",
INDEX(GRID!$B$4:$BI$14,MATCH(S$7,GRID!$A$4:$A$14,0),MATCH(1,($U$2=GRID!$B$1:$BI$1)*(КАЛЕНДАРЬ!$O15=GRID!$B$3:$BI$3), 0))*GRID!$B$67,
ROUNDUP(INDEX(GRID!$B$4:$BI$14,MATCH(S$7,GRID!$A$4:$A$14,0),MATCH(1,($U$2=GRID!$B$1:$BI$1)*(КАЛЕНДАРЬ!$O15=GRID!$B$3:$BI$3),0))*GRID!$B$66*(1-GRID!$B$69),0))</f>
        <v>#N/A</v>
      </c>
      <c r="T48" s="48" t="e" cm="1">
        <f t="array" ref="T48">IF($I$2="Раннее бронирование",
INDEX(GRID!$B$17:$BI$27,MATCH(S$7,GRID!$A$17:$A$27,0),MATCH(1,($U$2=GRID!$B$1:$BI$1)*(КАЛЕНДАРЬ!$O15=GRID!$B$3:$BI$3), 0))*GRID!$B$67,
ROUNDUP(INDEX(GRID!$B$17:$BI$27,MATCH(S$7,GRID!$A$17:$A$27,0),MATCH(1,($U$2=GRID!$B$1:$BI$1)*(КАЛЕНДАРЬ!$O15=GRID!$B$3:$BI$3), 0))*GRID!$B$66*(1-GRID!$B$69),0))</f>
        <v>#N/A</v>
      </c>
      <c r="U48" s="47" cm="1">
        <f t="array" ref="U48">IF($I$2="Раннее бронирование",
INDEX(GRID!$B$4:$BI$14,MATCH(U$7,GRID!$A$4:$A$14,0),MATCH(1,($U$2=GRID!$B$1:$BI$1)*(КАЛЕНДАРЬ!$O15=GRID!$B$3:$BI$3), 0))*GRID!$B$67,
ROUNDUP(INDEX(GRID!$B$4:$BI$14,MATCH(U$7,GRID!$A$4:$A$14,0),MATCH(1,($U$2=GRID!$B$1:$BI$1)*(КАЛЕНДАРЬ!$O15=GRID!$B$3:$BI$3),0))*GRID!$B$66*(1-GRID!$B$69),0))</f>
        <v>39440</v>
      </c>
      <c r="V48" s="48" cm="1">
        <f t="array" ref="V48">IF($I$2="Раннее бронирование",
INDEX(GRID!$B$17:$BI$27,MATCH(U$7,GRID!$A$17:$A$27,0),MATCH(1,($U$2=GRID!$B$1:$BI$1)*(КАЛЕНДАРЬ!$O15=GRID!$B$3:$BI$3), 0))*GRID!$B$67,
ROUNDUP(INDEX(GRID!$B$17:$BI$27,MATCH(U$7,GRID!$A$17:$A$27,0),MATCH(1,($U$2=GRID!$B$1:$BI$1)*(КАЛЕНДАРЬ!$O15=GRID!$B$3:$BI$3), 0))*GRID!$B$66*(1-GRID!$B$69),0))</f>
        <v>41140</v>
      </c>
      <c r="W48" s="47" cm="1">
        <f t="array" ref="W48">IF($I$2="Раннее бронирование",
INDEX(GRID!$B$4:$BI$14,MATCH(W$7,GRID!$A$4:$A$14,0),MATCH(1,($U$2=GRID!$B$1:$BI$1)*(КАЛЕНДАРЬ!$O15=GRID!$B$3:$BI$3), 0))*GRID!$B$67,
ROUNDUP(INDEX(GRID!$B$4:$BI$14,MATCH(W$7,GRID!$A$4:$A$14,0),MATCH(1,($U$2=GRID!$B$1:$BI$1)*(КАЛЕНДАРЬ!$O15=GRID!$B$3:$BI$3),0))*GRID!$B$66*(1-GRID!$B$69),0))</f>
        <v>157760</v>
      </c>
      <c r="X48" s="48" cm="1">
        <f t="array" ref="X48">IF($I$2="Раннее бронирование",
INDEX(GRID!$B$17:$BI$27,MATCH(W$7,GRID!$A$17:$A$27,0),MATCH(1,($U$2=GRID!$B$1:$BI$1)*(КАЛЕНДАРЬ!$O15=GRID!$B$3:$BI$3), 0))*GRID!$B$67,
ROUNDUP(INDEX(GRID!$B$17:$BI$27,MATCH(W$7,GRID!$A$17:$A$27,0),MATCH(1,($U$2=GRID!$B$1:$BI$1)*(КАЛЕНДАРЬ!$O15=GRID!$B$3:$BI$3), 0))*GRID!$B$66*(1-GRID!$B$69),0))</f>
        <v>159460</v>
      </c>
    </row>
    <row r="49" spans="1:24" hidden="1" x14ac:dyDescent="0.2">
      <c r="A49" s="117" t="s">
        <v>47</v>
      </c>
      <c r="B49" s="117">
        <v>13</v>
      </c>
      <c r="C49" s="47" cm="1">
        <f t="array" ref="C49">IF($I$2="Раннее бронирование",
INDEX(GRID!$B$4:$BI$14,MATCH(C$7,GRID!$A$4:$A$14,0),MATCH(1,($U$2=GRID!$B$1:$BI$1)*(КАЛЕНДАРЬ!$O16=GRID!$B$3:$BI$3), 0))*GRID!$B$67,
ROUNDUP(INDEX(GRID!$B$4:$BI$14,MATCH(C$7,GRID!$A$4:$A$14,0),MATCH(1,($U$2=GRID!$B$1:$BI$1)*(КАЛЕНДАРЬ!$O16=GRID!$B$3:$BI$3),0))*GRID!$B$66*(1-GRID!$B$69),0))</f>
        <v>12920</v>
      </c>
      <c r="D49" s="48" cm="1">
        <f t="array" ref="D49">IF($I$2="Раннее бронирование",
INDEX(GRID!$B$17:$BI$27,MATCH(C$7,GRID!$A$17:$A$27,0),MATCH(1,($U$2=GRID!$B$1:$BI$1)*(КАЛЕНДАРЬ!$O16=GRID!$B$3:$BI$3), 0))*GRID!$B$67,
ROUNDUP(INDEX(GRID!$B$17:$BI$27,MATCH(C$7,GRID!$A$17:$A$27,0),MATCH(1,($U$2=GRID!$B$1:$BI$1)*(КАЛЕНДАРЬ!$O16=GRID!$B$3:$BI$3), 0))*GRID!$B$66*(1-GRID!$B$69),0))</f>
        <v>14620</v>
      </c>
      <c r="E49" s="47" cm="1">
        <f t="array" ref="E49">IF($I$2="Раннее бронирование",
INDEX(GRID!$B$4:$BI$14,MATCH(E$7,GRID!$A$4:$A$14,0),MATCH(1,($U$2=GRID!$B$1:$BI$1)*(КАЛЕНДАРЬ!$O16=GRID!$B$3:$BI$3), 0))*GRID!$B$67,
ROUNDUP(INDEX(GRID!$B$4:$BI$14,MATCH(E$7,GRID!$A$4:$A$14,0),MATCH(1,($U$2=GRID!$B$1:$BI$1)*(КАЛЕНДАРЬ!$O16=GRID!$B$3:$BI$3),0))*GRID!$B$66*(1-GRID!$B$69),0))</f>
        <v>14212</v>
      </c>
      <c r="F49" s="48" cm="1">
        <f t="array" ref="F49">IF($I$2="Раннее бронирование",
INDEX(GRID!$B$17:$BI$27,MATCH(E$7,GRID!$A$17:$A$27,0),MATCH(1,($U$2=GRID!$B$1:$BI$1)*(КАЛЕНДАРЬ!$O16=GRID!$B$3:$BI$3), 0))*GRID!$B$67,
ROUNDUP(INDEX(GRID!$B$17:$BI$27,MATCH(E$7,GRID!$A$17:$A$27,0),MATCH(1,($U$2=GRID!$B$1:$BI$1)*(КАЛЕНДАРЬ!$O16=GRID!$B$3:$BI$3), 0))*GRID!$B$66*(1-GRID!$B$69),0))</f>
        <v>15912</v>
      </c>
      <c r="G49" s="47" t="e" cm="1">
        <f t="array" ref="G49">IF($I$2="Раннее бронирование",
INDEX(GRID!$B$4:$BI$14,MATCH(G$7,GRID!$A$4:$A$14,0),MATCH(1,($U$2=GRID!$B$1:$BI$1)*(КАЛЕНДАРЬ!$O16=GRID!$B$3:$BI$3), 0))*GRID!$B$67,
ROUNDUP(INDEX(GRID!$B$4:$BI$14,MATCH(G$7,GRID!$A$4:$A$14,0),MATCH(1,($U$2=GRID!$B$1:$BI$1)*(КАЛЕНДАРЬ!$O16=GRID!$B$3:$BI$3),0))*GRID!$B$66*(1-GRID!$B$69),0))</f>
        <v>#N/A</v>
      </c>
      <c r="H49" s="48" t="e" cm="1">
        <f t="array" ref="H49">IF($I$2="Раннее бронирование",
INDEX(GRID!$B$17:$BI$27,MATCH(G$7,GRID!$A$17:$A$27,0),MATCH(1,($U$2=GRID!$B$1:$BI$1)*(КАЛЕНДАРЬ!$O16=GRID!$B$3:$BI$3), 0))*GRID!$B$67,
ROUNDUP(INDEX(GRID!$B$17:$BI$27,MATCH(G$7,GRID!$A$17:$A$27,0),MATCH(1,($U$2=GRID!$B$1:$BI$1)*(КАЛЕНДАРЬ!$O16=GRID!$B$3:$BI$3), 0))*GRID!$B$66*(1-GRID!$B$69),0))</f>
        <v>#N/A</v>
      </c>
      <c r="I49" s="47" t="e" cm="1">
        <f t="array" ref="I49">IF($I$2="Раннее бронирование",
INDEX(GRID!$B$4:$BI$14,MATCH(I$7,GRID!$A$4:$A$14,0),MATCH(1,($U$2=GRID!$B$1:$BI$1)*(КАЛЕНДАРЬ!$O16=GRID!$B$3:$BI$3), 0))*GRID!$B$67,
ROUNDUP(INDEX(GRID!$B$4:$BI$14,MATCH(I$7,GRID!$A$4:$A$14,0),MATCH(1,($U$2=GRID!$B$1:$BI$1)*(КАЛЕНДАРЬ!$O16=GRID!$B$3:$BI$3),0))*GRID!$B$66*(1-GRID!$B$69),0))</f>
        <v>#N/A</v>
      </c>
      <c r="J49" s="48" t="e" cm="1">
        <f t="array" ref="J49">IF($I$2="Раннее бронирование",
INDEX(GRID!$B$17:$BI$27,MATCH(I$7,GRID!$A$17:$A$27,0),MATCH(1,($U$2=GRID!$B$1:$BI$1)*(КАЛЕНДАРЬ!$O16=GRID!$B$3:$BI$3), 0))*GRID!$B$67,
ROUNDUP(INDEX(GRID!$B$17:$BI$27,MATCH(I$7,GRID!$A$17:$A$27,0),MATCH(1,($U$2=GRID!$B$1:$BI$1)*(КАЛЕНДАРЬ!$O16=GRID!$B$3:$BI$3), 0))*GRID!$B$66*(1-GRID!$B$69),0))</f>
        <v>#N/A</v>
      </c>
      <c r="K49" s="47" cm="1">
        <f t="array" ref="K49">IF($I$2="Раннее бронирование",
INDEX(GRID!$B$4:$BI$14,MATCH(K$7,GRID!$A$4:$A$14,0),MATCH(1,($U$2=GRID!$B$1:$BI$1)*(КАЛЕНДАРЬ!$O16=GRID!$B$3:$BI$3), 0))*GRID!$B$67,
ROUNDUP(INDEX(GRID!$B$4:$BI$14,MATCH(K$7,GRID!$A$4:$A$14,0),MATCH(1,($U$2=GRID!$B$1:$BI$1)*(КАЛЕНДАРЬ!$O16=GRID!$B$3:$BI$3),0))*GRID!$B$66*(1-GRID!$B$69),0))</f>
        <v>18768</v>
      </c>
      <c r="L49" s="48" cm="1">
        <f t="array" ref="L49">IF($I$2="Раннее бронирование",
INDEX(GRID!$B$17:$BI$27,MATCH(K$7,GRID!$A$17:$A$27,0),MATCH(1,($U$2=GRID!$B$1:$BI$1)*(КАЛЕНДАРЬ!$O16=GRID!$B$3:$BI$3), 0))*GRID!$B$67,
ROUNDUP(INDEX(GRID!$B$17:$BI$27,MATCH(K$7,GRID!$A$17:$A$27,0),MATCH(1,($U$2=GRID!$B$1:$BI$1)*(КАЛЕНДАРЬ!$O16=GRID!$B$3:$BI$3), 0))*GRID!$B$66*(1-GRID!$B$69),0))</f>
        <v>20468</v>
      </c>
      <c r="M49" s="47" cm="1">
        <f t="array" ref="M49">IF($I$2="Раннее бронирование",
INDEX(GRID!$B$4:$BI$14,MATCH(M$7,GRID!$A$4:$A$14,0),MATCH(1,($U$2=GRID!$B$1:$BI$1)*(КАЛЕНДАРЬ!$O16=GRID!$B$3:$BI$3), 0))*GRID!$B$67,
ROUNDUP(INDEX(GRID!$B$4:$BI$14,MATCH(M$7,GRID!$A$4:$A$14,0),MATCH(1,($U$2=GRID!$B$1:$BI$1)*(КАЛЕНДАРЬ!$O16=GRID!$B$3:$BI$3),0))*GRID!$B$66*(1-GRID!$B$69),0))</f>
        <v>20604</v>
      </c>
      <c r="N49" s="48" cm="1">
        <f t="array" ref="N49">IF($I$2="Раннее бронирование",
INDEX(GRID!$B$17:$BI$27,MATCH(M$7,GRID!$A$17:$A$27,0),MATCH(1,($U$2=GRID!$B$1:$BI$1)*(КАЛЕНДАРЬ!$O16=GRID!$B$3:$BI$3), 0))*GRID!$B$67,
ROUNDUP(INDEX(GRID!$B$17:$BI$27,MATCH(M$7,GRID!$A$17:$A$27,0),MATCH(1,($U$2=GRID!$B$1:$BI$1)*(КАЛЕНДАРЬ!$O16=GRID!$B$3:$BI$3), 0))*GRID!$B$66*(1-GRID!$B$69),0))</f>
        <v>22304</v>
      </c>
      <c r="O49" s="47" cm="1">
        <f t="array" ref="O49">IF($I$2="Раннее бронирование",
INDEX(GRID!$B$4:$BI$14,MATCH(O$7,GRID!$A$4:$A$14,0),MATCH(1,($U$2=GRID!$B$1:$BI$1)*(КАЛЕНДАРЬ!$O16=GRID!$B$3:$BI$3), 0))*GRID!$B$67,
ROUNDUP(INDEX(GRID!$B$4:$BI$14,MATCH(O$7,GRID!$A$4:$A$14,0),MATCH(1,($U$2=GRID!$B$1:$BI$1)*(КАЛЕНДАРЬ!$O16=GRID!$B$3:$BI$3),0))*GRID!$B$66*(1-GRID!$B$69),0))</f>
        <v>25364</v>
      </c>
      <c r="P49" s="48" cm="1">
        <f t="array" ref="P49">IF($I$2="Раннее бронирование",
INDEX(GRID!$B$17:$BI$27,MATCH(O$7,GRID!$A$17:$A$27,0),MATCH(1,($U$2=GRID!$B$1:$BI$1)*(КАЛЕНДАРЬ!$O16=GRID!$B$3:$BI$3), 0))*GRID!$B$67,
ROUNDUP(INDEX(GRID!$B$17:$BI$27,MATCH(O$7,GRID!$A$17:$A$27,0),MATCH(1,($U$2=GRID!$B$1:$BI$1)*(КАЛЕНДАРЬ!$O16=GRID!$B$3:$BI$3), 0))*GRID!$B$66*(1-GRID!$B$69),0))</f>
        <v>27064</v>
      </c>
      <c r="Q49" s="47" t="e" cm="1">
        <f t="array" ref="Q49">IF($I$2="Раннее бронирование",
INDEX(GRID!$B$4:$BI$14,MATCH(Q$7,GRID!$A$4:$A$14,0),MATCH(1,($U$2=GRID!$B$1:$BI$1)*(КАЛЕНДАРЬ!$O16=GRID!$B$3:$BI$3), 0))*GRID!$B$67,
ROUNDUP(INDEX(GRID!$B$4:$BI$14,MATCH(Q$7,GRID!$A$4:$A$14,0),MATCH(1,($U$2=GRID!$B$1:$BI$1)*(КАЛЕНДАРЬ!$O16=GRID!$B$3:$BI$3),0))*GRID!$B$66*(1-GRID!$B$69),0))</f>
        <v>#N/A</v>
      </c>
      <c r="R49" s="48" t="e" cm="1">
        <f t="array" ref="R49">IF($I$2="Раннее бронирование",
INDEX(GRID!$B$17:$BI$27,MATCH(Q$7,GRID!$A$17:$A$27,0),MATCH(1,($U$2=GRID!$B$1:$BI$1)*(КАЛЕНДАРЬ!$O16=GRID!$B$3:$BI$3), 0))*GRID!$B$67,
ROUNDUP(INDEX(GRID!$B$17:$BI$27,MATCH(Q$7,GRID!$A$17:$A$27,0),MATCH(1,($U$2=GRID!$B$1:$BI$1)*(КАЛЕНДАРЬ!$O16=GRID!$B$3:$BI$3), 0))*GRID!$B$66*(1-GRID!$B$69),0))</f>
        <v>#N/A</v>
      </c>
      <c r="S49" s="47" t="e" cm="1">
        <f t="array" ref="S49">IF($I$2="Раннее бронирование",
INDEX(GRID!$B$4:$BI$14,MATCH(S$7,GRID!$A$4:$A$14,0),MATCH(1,($U$2=GRID!$B$1:$BI$1)*(КАЛЕНДАРЬ!$O16=GRID!$B$3:$BI$3), 0))*GRID!$B$67,
ROUNDUP(INDEX(GRID!$B$4:$BI$14,MATCH(S$7,GRID!$A$4:$A$14,0),MATCH(1,($U$2=GRID!$B$1:$BI$1)*(КАЛЕНДАРЬ!$O16=GRID!$B$3:$BI$3),0))*GRID!$B$66*(1-GRID!$B$69),0))</f>
        <v>#N/A</v>
      </c>
      <c r="T49" s="48" t="e" cm="1">
        <f t="array" ref="T49">IF($I$2="Раннее бронирование",
INDEX(GRID!$B$17:$BI$27,MATCH(S$7,GRID!$A$17:$A$27,0),MATCH(1,($U$2=GRID!$B$1:$BI$1)*(КАЛЕНДАРЬ!$O16=GRID!$B$3:$BI$3), 0))*GRID!$B$67,
ROUNDUP(INDEX(GRID!$B$17:$BI$27,MATCH(S$7,GRID!$A$17:$A$27,0),MATCH(1,($U$2=GRID!$B$1:$BI$1)*(КАЛЕНДАРЬ!$O16=GRID!$B$3:$BI$3), 0))*GRID!$B$66*(1-GRID!$B$69),0))</f>
        <v>#N/A</v>
      </c>
      <c r="U49" s="47" cm="1">
        <f t="array" ref="U49">IF($I$2="Раннее бронирование",
INDEX(GRID!$B$4:$BI$14,MATCH(U$7,GRID!$A$4:$A$14,0),MATCH(1,($U$2=GRID!$B$1:$BI$1)*(КАЛЕНДАРЬ!$O16=GRID!$B$3:$BI$3), 0))*GRID!$B$67,
ROUNDUP(INDEX(GRID!$B$4:$BI$14,MATCH(U$7,GRID!$A$4:$A$14,0),MATCH(1,($U$2=GRID!$B$1:$BI$1)*(КАЛЕНДАРЬ!$O16=GRID!$B$3:$BI$3),0))*GRID!$B$66*(1-GRID!$B$69),0))</f>
        <v>39440</v>
      </c>
      <c r="V49" s="48" cm="1">
        <f t="array" ref="V49">IF($I$2="Раннее бронирование",
INDEX(GRID!$B$17:$BI$27,MATCH(U$7,GRID!$A$17:$A$27,0),MATCH(1,($U$2=GRID!$B$1:$BI$1)*(КАЛЕНДАРЬ!$O16=GRID!$B$3:$BI$3), 0))*GRID!$B$67,
ROUNDUP(INDEX(GRID!$B$17:$BI$27,MATCH(U$7,GRID!$A$17:$A$27,0),MATCH(1,($U$2=GRID!$B$1:$BI$1)*(КАЛЕНДАРЬ!$O16=GRID!$B$3:$BI$3), 0))*GRID!$B$66*(1-GRID!$B$69),0))</f>
        <v>41140</v>
      </c>
      <c r="W49" s="47" cm="1">
        <f t="array" ref="W49">IF($I$2="Раннее бронирование",
INDEX(GRID!$B$4:$BI$14,MATCH(W$7,GRID!$A$4:$A$14,0),MATCH(1,($U$2=GRID!$B$1:$BI$1)*(КАЛЕНДАРЬ!$O16=GRID!$B$3:$BI$3), 0))*GRID!$B$67,
ROUNDUP(INDEX(GRID!$B$4:$BI$14,MATCH(W$7,GRID!$A$4:$A$14,0),MATCH(1,($U$2=GRID!$B$1:$BI$1)*(КАЛЕНДАРЬ!$O16=GRID!$B$3:$BI$3),0))*GRID!$B$66*(1-GRID!$B$69),0))</f>
        <v>157760</v>
      </c>
      <c r="X49" s="48" cm="1">
        <f t="array" ref="X49">IF($I$2="Раннее бронирование",
INDEX(GRID!$B$17:$BI$27,MATCH(W$7,GRID!$A$17:$A$27,0),MATCH(1,($U$2=GRID!$B$1:$BI$1)*(КАЛЕНДАРЬ!$O16=GRID!$B$3:$BI$3), 0))*GRID!$B$67,
ROUNDUP(INDEX(GRID!$B$17:$BI$27,MATCH(W$7,GRID!$A$17:$A$27,0),MATCH(1,($U$2=GRID!$B$1:$BI$1)*(КАЛЕНДАРЬ!$O16=GRID!$B$3:$BI$3), 0))*GRID!$B$66*(1-GRID!$B$69),0))</f>
        <v>159460</v>
      </c>
    </row>
    <row r="50" spans="1:24" hidden="1" x14ac:dyDescent="0.2">
      <c r="A50" s="117" t="s">
        <v>48</v>
      </c>
      <c r="B50" s="117">
        <v>14</v>
      </c>
      <c r="C50" s="47" cm="1">
        <f t="array" ref="C50">IF($I$2="Раннее бронирование",
INDEX(GRID!$B$4:$BI$14,MATCH(C$7,GRID!$A$4:$A$14,0),MATCH(1,($U$2=GRID!$B$1:$BI$1)*(КАЛЕНДАРЬ!$O17=GRID!$B$3:$BI$3), 0))*GRID!$B$67,
ROUNDUP(INDEX(GRID!$B$4:$BI$14,MATCH(C$7,GRID!$A$4:$A$14,0),MATCH(1,($U$2=GRID!$B$1:$BI$1)*(КАЛЕНДАРЬ!$O17=GRID!$B$3:$BI$3),0))*GRID!$B$66*(1-GRID!$B$69),0))</f>
        <v>12920</v>
      </c>
      <c r="D50" s="48" cm="1">
        <f t="array" ref="D50">IF($I$2="Раннее бронирование",
INDEX(GRID!$B$17:$BI$27,MATCH(C$7,GRID!$A$17:$A$27,0),MATCH(1,($U$2=GRID!$B$1:$BI$1)*(КАЛЕНДАРЬ!$O17=GRID!$B$3:$BI$3), 0))*GRID!$B$67,
ROUNDUP(INDEX(GRID!$B$17:$BI$27,MATCH(C$7,GRID!$A$17:$A$27,0),MATCH(1,($U$2=GRID!$B$1:$BI$1)*(КАЛЕНДАРЬ!$O17=GRID!$B$3:$BI$3), 0))*GRID!$B$66*(1-GRID!$B$69),0))</f>
        <v>14620</v>
      </c>
      <c r="E50" s="47" cm="1">
        <f t="array" ref="E50">IF($I$2="Раннее бронирование",
INDEX(GRID!$B$4:$BI$14,MATCH(E$7,GRID!$A$4:$A$14,0),MATCH(1,($U$2=GRID!$B$1:$BI$1)*(КАЛЕНДАРЬ!$O17=GRID!$B$3:$BI$3), 0))*GRID!$B$67,
ROUNDUP(INDEX(GRID!$B$4:$BI$14,MATCH(E$7,GRID!$A$4:$A$14,0),MATCH(1,($U$2=GRID!$B$1:$BI$1)*(КАЛЕНДАРЬ!$O17=GRID!$B$3:$BI$3),0))*GRID!$B$66*(1-GRID!$B$69),0))</f>
        <v>14212</v>
      </c>
      <c r="F50" s="48" cm="1">
        <f t="array" ref="F50">IF($I$2="Раннее бронирование",
INDEX(GRID!$B$17:$BI$27,MATCH(E$7,GRID!$A$17:$A$27,0),MATCH(1,($U$2=GRID!$B$1:$BI$1)*(КАЛЕНДАРЬ!$O17=GRID!$B$3:$BI$3), 0))*GRID!$B$67,
ROUNDUP(INDEX(GRID!$B$17:$BI$27,MATCH(E$7,GRID!$A$17:$A$27,0),MATCH(1,($U$2=GRID!$B$1:$BI$1)*(КАЛЕНДАРЬ!$O17=GRID!$B$3:$BI$3), 0))*GRID!$B$66*(1-GRID!$B$69),0))</f>
        <v>15912</v>
      </c>
      <c r="G50" s="47" t="e" cm="1">
        <f t="array" ref="G50">IF($I$2="Раннее бронирование",
INDEX(GRID!$B$4:$BI$14,MATCH(G$7,GRID!$A$4:$A$14,0),MATCH(1,($U$2=GRID!$B$1:$BI$1)*(КАЛЕНДАРЬ!$O17=GRID!$B$3:$BI$3), 0))*GRID!$B$67,
ROUNDUP(INDEX(GRID!$B$4:$BI$14,MATCH(G$7,GRID!$A$4:$A$14,0),MATCH(1,($U$2=GRID!$B$1:$BI$1)*(КАЛЕНДАРЬ!$O17=GRID!$B$3:$BI$3),0))*GRID!$B$66*(1-GRID!$B$69),0))</f>
        <v>#N/A</v>
      </c>
      <c r="H50" s="48" t="e" cm="1">
        <f t="array" ref="H50">IF($I$2="Раннее бронирование",
INDEX(GRID!$B$17:$BI$27,MATCH(G$7,GRID!$A$17:$A$27,0),MATCH(1,($U$2=GRID!$B$1:$BI$1)*(КАЛЕНДАРЬ!$O17=GRID!$B$3:$BI$3), 0))*GRID!$B$67,
ROUNDUP(INDEX(GRID!$B$17:$BI$27,MATCH(G$7,GRID!$A$17:$A$27,0),MATCH(1,($U$2=GRID!$B$1:$BI$1)*(КАЛЕНДАРЬ!$O17=GRID!$B$3:$BI$3), 0))*GRID!$B$66*(1-GRID!$B$69),0))</f>
        <v>#N/A</v>
      </c>
      <c r="I50" s="47" t="e" cm="1">
        <f t="array" ref="I50">IF($I$2="Раннее бронирование",
INDEX(GRID!$B$4:$BI$14,MATCH(I$7,GRID!$A$4:$A$14,0),MATCH(1,($U$2=GRID!$B$1:$BI$1)*(КАЛЕНДАРЬ!$O17=GRID!$B$3:$BI$3), 0))*GRID!$B$67,
ROUNDUP(INDEX(GRID!$B$4:$BI$14,MATCH(I$7,GRID!$A$4:$A$14,0),MATCH(1,($U$2=GRID!$B$1:$BI$1)*(КАЛЕНДАРЬ!$O17=GRID!$B$3:$BI$3),0))*GRID!$B$66*(1-GRID!$B$69),0))</f>
        <v>#N/A</v>
      </c>
      <c r="J50" s="48" t="e" cm="1">
        <f t="array" ref="J50">IF($I$2="Раннее бронирование",
INDEX(GRID!$B$17:$BI$27,MATCH(I$7,GRID!$A$17:$A$27,0),MATCH(1,($U$2=GRID!$B$1:$BI$1)*(КАЛЕНДАРЬ!$O17=GRID!$B$3:$BI$3), 0))*GRID!$B$67,
ROUNDUP(INDEX(GRID!$B$17:$BI$27,MATCH(I$7,GRID!$A$17:$A$27,0),MATCH(1,($U$2=GRID!$B$1:$BI$1)*(КАЛЕНДАРЬ!$O17=GRID!$B$3:$BI$3), 0))*GRID!$B$66*(1-GRID!$B$69),0))</f>
        <v>#N/A</v>
      </c>
      <c r="K50" s="47" cm="1">
        <f t="array" ref="K50">IF($I$2="Раннее бронирование",
INDEX(GRID!$B$4:$BI$14,MATCH(K$7,GRID!$A$4:$A$14,0),MATCH(1,($U$2=GRID!$B$1:$BI$1)*(КАЛЕНДАРЬ!$O17=GRID!$B$3:$BI$3), 0))*GRID!$B$67,
ROUNDUP(INDEX(GRID!$B$4:$BI$14,MATCH(K$7,GRID!$A$4:$A$14,0),MATCH(1,($U$2=GRID!$B$1:$BI$1)*(КАЛЕНДАРЬ!$O17=GRID!$B$3:$BI$3),0))*GRID!$B$66*(1-GRID!$B$69),0))</f>
        <v>18768</v>
      </c>
      <c r="L50" s="48" cm="1">
        <f t="array" ref="L50">IF($I$2="Раннее бронирование",
INDEX(GRID!$B$17:$BI$27,MATCH(K$7,GRID!$A$17:$A$27,0),MATCH(1,($U$2=GRID!$B$1:$BI$1)*(КАЛЕНДАРЬ!$O17=GRID!$B$3:$BI$3), 0))*GRID!$B$67,
ROUNDUP(INDEX(GRID!$B$17:$BI$27,MATCH(K$7,GRID!$A$17:$A$27,0),MATCH(1,($U$2=GRID!$B$1:$BI$1)*(КАЛЕНДАРЬ!$O17=GRID!$B$3:$BI$3), 0))*GRID!$B$66*(1-GRID!$B$69),0))</f>
        <v>20468</v>
      </c>
      <c r="M50" s="47" cm="1">
        <f t="array" ref="M50">IF($I$2="Раннее бронирование",
INDEX(GRID!$B$4:$BI$14,MATCH(M$7,GRID!$A$4:$A$14,0),MATCH(1,($U$2=GRID!$B$1:$BI$1)*(КАЛЕНДАРЬ!$O17=GRID!$B$3:$BI$3), 0))*GRID!$B$67,
ROUNDUP(INDEX(GRID!$B$4:$BI$14,MATCH(M$7,GRID!$A$4:$A$14,0),MATCH(1,($U$2=GRID!$B$1:$BI$1)*(КАЛЕНДАРЬ!$O17=GRID!$B$3:$BI$3),0))*GRID!$B$66*(1-GRID!$B$69),0))</f>
        <v>20604</v>
      </c>
      <c r="N50" s="48" cm="1">
        <f t="array" ref="N50">IF($I$2="Раннее бронирование",
INDEX(GRID!$B$17:$BI$27,MATCH(M$7,GRID!$A$17:$A$27,0),MATCH(1,($U$2=GRID!$B$1:$BI$1)*(КАЛЕНДАРЬ!$O17=GRID!$B$3:$BI$3), 0))*GRID!$B$67,
ROUNDUP(INDEX(GRID!$B$17:$BI$27,MATCH(M$7,GRID!$A$17:$A$27,0),MATCH(1,($U$2=GRID!$B$1:$BI$1)*(КАЛЕНДАРЬ!$O17=GRID!$B$3:$BI$3), 0))*GRID!$B$66*(1-GRID!$B$69),0))</f>
        <v>22304</v>
      </c>
      <c r="O50" s="47" cm="1">
        <f t="array" ref="O50">IF($I$2="Раннее бронирование",
INDEX(GRID!$B$4:$BI$14,MATCH(O$7,GRID!$A$4:$A$14,0),MATCH(1,($U$2=GRID!$B$1:$BI$1)*(КАЛЕНДАРЬ!$O17=GRID!$B$3:$BI$3), 0))*GRID!$B$67,
ROUNDUP(INDEX(GRID!$B$4:$BI$14,MATCH(O$7,GRID!$A$4:$A$14,0),MATCH(1,($U$2=GRID!$B$1:$BI$1)*(КАЛЕНДАРЬ!$O17=GRID!$B$3:$BI$3),0))*GRID!$B$66*(1-GRID!$B$69),0))</f>
        <v>25364</v>
      </c>
      <c r="P50" s="48" cm="1">
        <f t="array" ref="P50">IF($I$2="Раннее бронирование",
INDEX(GRID!$B$17:$BI$27,MATCH(O$7,GRID!$A$17:$A$27,0),MATCH(1,($U$2=GRID!$B$1:$BI$1)*(КАЛЕНДАРЬ!$O17=GRID!$B$3:$BI$3), 0))*GRID!$B$67,
ROUNDUP(INDEX(GRID!$B$17:$BI$27,MATCH(O$7,GRID!$A$17:$A$27,0),MATCH(1,($U$2=GRID!$B$1:$BI$1)*(КАЛЕНДАРЬ!$O17=GRID!$B$3:$BI$3), 0))*GRID!$B$66*(1-GRID!$B$69),0))</f>
        <v>27064</v>
      </c>
      <c r="Q50" s="47" t="e" cm="1">
        <f t="array" ref="Q50">IF($I$2="Раннее бронирование",
INDEX(GRID!$B$4:$BI$14,MATCH(Q$7,GRID!$A$4:$A$14,0),MATCH(1,($U$2=GRID!$B$1:$BI$1)*(КАЛЕНДАРЬ!$O17=GRID!$B$3:$BI$3), 0))*GRID!$B$67,
ROUNDUP(INDEX(GRID!$B$4:$BI$14,MATCH(Q$7,GRID!$A$4:$A$14,0),MATCH(1,($U$2=GRID!$B$1:$BI$1)*(КАЛЕНДАРЬ!$O17=GRID!$B$3:$BI$3),0))*GRID!$B$66*(1-GRID!$B$69),0))</f>
        <v>#N/A</v>
      </c>
      <c r="R50" s="48" t="e" cm="1">
        <f t="array" ref="R50">IF($I$2="Раннее бронирование",
INDEX(GRID!$B$17:$BI$27,MATCH(Q$7,GRID!$A$17:$A$27,0),MATCH(1,($U$2=GRID!$B$1:$BI$1)*(КАЛЕНДАРЬ!$O17=GRID!$B$3:$BI$3), 0))*GRID!$B$67,
ROUNDUP(INDEX(GRID!$B$17:$BI$27,MATCH(Q$7,GRID!$A$17:$A$27,0),MATCH(1,($U$2=GRID!$B$1:$BI$1)*(КАЛЕНДАРЬ!$O17=GRID!$B$3:$BI$3), 0))*GRID!$B$66*(1-GRID!$B$69),0))</f>
        <v>#N/A</v>
      </c>
      <c r="S50" s="47" t="e" cm="1">
        <f t="array" ref="S50">IF($I$2="Раннее бронирование",
INDEX(GRID!$B$4:$BI$14,MATCH(S$7,GRID!$A$4:$A$14,0),MATCH(1,($U$2=GRID!$B$1:$BI$1)*(КАЛЕНДАРЬ!$O17=GRID!$B$3:$BI$3), 0))*GRID!$B$67,
ROUNDUP(INDEX(GRID!$B$4:$BI$14,MATCH(S$7,GRID!$A$4:$A$14,0),MATCH(1,($U$2=GRID!$B$1:$BI$1)*(КАЛЕНДАРЬ!$O17=GRID!$B$3:$BI$3),0))*GRID!$B$66*(1-GRID!$B$69),0))</f>
        <v>#N/A</v>
      </c>
      <c r="T50" s="48" t="e" cm="1">
        <f t="array" ref="T50">IF($I$2="Раннее бронирование",
INDEX(GRID!$B$17:$BI$27,MATCH(S$7,GRID!$A$17:$A$27,0),MATCH(1,($U$2=GRID!$B$1:$BI$1)*(КАЛЕНДАРЬ!$O17=GRID!$B$3:$BI$3), 0))*GRID!$B$67,
ROUNDUP(INDEX(GRID!$B$17:$BI$27,MATCH(S$7,GRID!$A$17:$A$27,0),MATCH(1,($U$2=GRID!$B$1:$BI$1)*(КАЛЕНДАРЬ!$O17=GRID!$B$3:$BI$3), 0))*GRID!$B$66*(1-GRID!$B$69),0))</f>
        <v>#N/A</v>
      </c>
      <c r="U50" s="47" cm="1">
        <f t="array" ref="U50">IF($I$2="Раннее бронирование",
INDEX(GRID!$B$4:$BI$14,MATCH(U$7,GRID!$A$4:$A$14,0),MATCH(1,($U$2=GRID!$B$1:$BI$1)*(КАЛЕНДАРЬ!$O17=GRID!$B$3:$BI$3), 0))*GRID!$B$67,
ROUNDUP(INDEX(GRID!$B$4:$BI$14,MATCH(U$7,GRID!$A$4:$A$14,0),MATCH(1,($U$2=GRID!$B$1:$BI$1)*(КАЛЕНДАРЬ!$O17=GRID!$B$3:$BI$3),0))*GRID!$B$66*(1-GRID!$B$69),0))</f>
        <v>39440</v>
      </c>
      <c r="V50" s="48" cm="1">
        <f t="array" ref="V50">IF($I$2="Раннее бронирование",
INDEX(GRID!$B$17:$BI$27,MATCH(U$7,GRID!$A$17:$A$27,0),MATCH(1,($U$2=GRID!$B$1:$BI$1)*(КАЛЕНДАРЬ!$O17=GRID!$B$3:$BI$3), 0))*GRID!$B$67,
ROUNDUP(INDEX(GRID!$B$17:$BI$27,MATCH(U$7,GRID!$A$17:$A$27,0),MATCH(1,($U$2=GRID!$B$1:$BI$1)*(КАЛЕНДАРЬ!$O17=GRID!$B$3:$BI$3), 0))*GRID!$B$66*(1-GRID!$B$69),0))</f>
        <v>41140</v>
      </c>
      <c r="W50" s="47" cm="1">
        <f t="array" ref="W50">IF($I$2="Раннее бронирование",
INDEX(GRID!$B$4:$BI$14,MATCH(W$7,GRID!$A$4:$A$14,0),MATCH(1,($U$2=GRID!$B$1:$BI$1)*(КАЛЕНДАРЬ!$O17=GRID!$B$3:$BI$3), 0))*GRID!$B$67,
ROUNDUP(INDEX(GRID!$B$4:$BI$14,MATCH(W$7,GRID!$A$4:$A$14,0),MATCH(1,($U$2=GRID!$B$1:$BI$1)*(КАЛЕНДАРЬ!$O17=GRID!$B$3:$BI$3),0))*GRID!$B$66*(1-GRID!$B$69),0))</f>
        <v>157760</v>
      </c>
      <c r="X50" s="48" cm="1">
        <f t="array" ref="X50">IF($I$2="Раннее бронирование",
INDEX(GRID!$B$17:$BI$27,MATCH(W$7,GRID!$A$17:$A$27,0),MATCH(1,($U$2=GRID!$B$1:$BI$1)*(КАЛЕНДАРЬ!$O17=GRID!$B$3:$BI$3), 0))*GRID!$B$67,
ROUNDUP(INDEX(GRID!$B$17:$BI$27,MATCH(W$7,GRID!$A$17:$A$27,0),MATCH(1,($U$2=GRID!$B$1:$BI$1)*(КАЛЕНДАРЬ!$O17=GRID!$B$3:$BI$3), 0))*GRID!$B$66*(1-GRID!$B$69),0))</f>
        <v>159460</v>
      </c>
    </row>
    <row r="51" spans="1:24" hidden="1" x14ac:dyDescent="0.2">
      <c r="A51" s="117" t="s">
        <v>42</v>
      </c>
      <c r="B51" s="117">
        <v>15</v>
      </c>
      <c r="C51" s="47" cm="1">
        <f t="array" ref="C51">IF($I$2="Раннее бронирование",
INDEX(GRID!$B$4:$BI$14,MATCH(C$7,GRID!$A$4:$A$14,0),MATCH(1,($U$2=GRID!$B$1:$BI$1)*(КАЛЕНДАРЬ!$O18=GRID!$B$3:$BI$3), 0))*GRID!$B$67,
ROUNDUP(INDEX(GRID!$B$4:$BI$14,MATCH(C$7,GRID!$A$4:$A$14,0),MATCH(1,($U$2=GRID!$B$1:$BI$1)*(КАЛЕНДАРЬ!$O18=GRID!$B$3:$BI$3),0))*GRID!$B$66*(1-GRID!$B$69),0))</f>
        <v>12920</v>
      </c>
      <c r="D51" s="48" cm="1">
        <f t="array" ref="D51">IF($I$2="Раннее бронирование",
INDEX(GRID!$B$17:$BI$27,MATCH(C$7,GRID!$A$17:$A$27,0),MATCH(1,($U$2=GRID!$B$1:$BI$1)*(КАЛЕНДАРЬ!$O18=GRID!$B$3:$BI$3), 0))*GRID!$B$67,
ROUNDUP(INDEX(GRID!$B$17:$BI$27,MATCH(C$7,GRID!$A$17:$A$27,0),MATCH(1,($U$2=GRID!$B$1:$BI$1)*(КАЛЕНДАРЬ!$O18=GRID!$B$3:$BI$3), 0))*GRID!$B$66*(1-GRID!$B$69),0))</f>
        <v>14620</v>
      </c>
      <c r="E51" s="47" cm="1">
        <f t="array" ref="E51">IF($I$2="Раннее бронирование",
INDEX(GRID!$B$4:$BI$14,MATCH(E$7,GRID!$A$4:$A$14,0),MATCH(1,($U$2=GRID!$B$1:$BI$1)*(КАЛЕНДАРЬ!$O18=GRID!$B$3:$BI$3), 0))*GRID!$B$67,
ROUNDUP(INDEX(GRID!$B$4:$BI$14,MATCH(E$7,GRID!$A$4:$A$14,0),MATCH(1,($U$2=GRID!$B$1:$BI$1)*(КАЛЕНДАРЬ!$O18=GRID!$B$3:$BI$3),0))*GRID!$B$66*(1-GRID!$B$69),0))</f>
        <v>14212</v>
      </c>
      <c r="F51" s="48" cm="1">
        <f t="array" ref="F51">IF($I$2="Раннее бронирование",
INDEX(GRID!$B$17:$BI$27,MATCH(E$7,GRID!$A$17:$A$27,0),MATCH(1,($U$2=GRID!$B$1:$BI$1)*(КАЛЕНДАРЬ!$O18=GRID!$B$3:$BI$3), 0))*GRID!$B$67,
ROUNDUP(INDEX(GRID!$B$17:$BI$27,MATCH(E$7,GRID!$A$17:$A$27,0),MATCH(1,($U$2=GRID!$B$1:$BI$1)*(КАЛЕНДАРЬ!$O18=GRID!$B$3:$BI$3), 0))*GRID!$B$66*(1-GRID!$B$69),0))</f>
        <v>15912</v>
      </c>
      <c r="G51" s="47" t="e" cm="1">
        <f t="array" ref="G51">IF($I$2="Раннее бронирование",
INDEX(GRID!$B$4:$BI$14,MATCH(G$7,GRID!$A$4:$A$14,0),MATCH(1,($U$2=GRID!$B$1:$BI$1)*(КАЛЕНДАРЬ!$O18=GRID!$B$3:$BI$3), 0))*GRID!$B$67,
ROUNDUP(INDEX(GRID!$B$4:$BI$14,MATCH(G$7,GRID!$A$4:$A$14,0),MATCH(1,($U$2=GRID!$B$1:$BI$1)*(КАЛЕНДАРЬ!$O18=GRID!$B$3:$BI$3),0))*GRID!$B$66*(1-GRID!$B$69),0))</f>
        <v>#N/A</v>
      </c>
      <c r="H51" s="48" t="e" cm="1">
        <f t="array" ref="H51">IF($I$2="Раннее бронирование",
INDEX(GRID!$B$17:$BI$27,MATCH(G$7,GRID!$A$17:$A$27,0),MATCH(1,($U$2=GRID!$B$1:$BI$1)*(КАЛЕНДАРЬ!$O18=GRID!$B$3:$BI$3), 0))*GRID!$B$67,
ROUNDUP(INDEX(GRID!$B$17:$BI$27,MATCH(G$7,GRID!$A$17:$A$27,0),MATCH(1,($U$2=GRID!$B$1:$BI$1)*(КАЛЕНДАРЬ!$O18=GRID!$B$3:$BI$3), 0))*GRID!$B$66*(1-GRID!$B$69),0))</f>
        <v>#N/A</v>
      </c>
      <c r="I51" s="47" t="e" cm="1">
        <f t="array" ref="I51">IF($I$2="Раннее бронирование",
INDEX(GRID!$B$4:$BI$14,MATCH(I$7,GRID!$A$4:$A$14,0),MATCH(1,($U$2=GRID!$B$1:$BI$1)*(КАЛЕНДАРЬ!$O18=GRID!$B$3:$BI$3), 0))*GRID!$B$67,
ROUNDUP(INDEX(GRID!$B$4:$BI$14,MATCH(I$7,GRID!$A$4:$A$14,0),MATCH(1,($U$2=GRID!$B$1:$BI$1)*(КАЛЕНДАРЬ!$O18=GRID!$B$3:$BI$3),0))*GRID!$B$66*(1-GRID!$B$69),0))</f>
        <v>#N/A</v>
      </c>
      <c r="J51" s="48" t="e" cm="1">
        <f t="array" ref="J51">IF($I$2="Раннее бронирование",
INDEX(GRID!$B$17:$BI$27,MATCH(I$7,GRID!$A$17:$A$27,0),MATCH(1,($U$2=GRID!$B$1:$BI$1)*(КАЛЕНДАРЬ!$O18=GRID!$B$3:$BI$3), 0))*GRID!$B$67,
ROUNDUP(INDEX(GRID!$B$17:$BI$27,MATCH(I$7,GRID!$A$17:$A$27,0),MATCH(1,($U$2=GRID!$B$1:$BI$1)*(КАЛЕНДАРЬ!$O18=GRID!$B$3:$BI$3), 0))*GRID!$B$66*(1-GRID!$B$69),0))</f>
        <v>#N/A</v>
      </c>
      <c r="K51" s="47" cm="1">
        <f t="array" ref="K51">IF($I$2="Раннее бронирование",
INDEX(GRID!$B$4:$BI$14,MATCH(K$7,GRID!$A$4:$A$14,0),MATCH(1,($U$2=GRID!$B$1:$BI$1)*(КАЛЕНДАРЬ!$O18=GRID!$B$3:$BI$3), 0))*GRID!$B$67,
ROUNDUP(INDEX(GRID!$B$4:$BI$14,MATCH(K$7,GRID!$A$4:$A$14,0),MATCH(1,($U$2=GRID!$B$1:$BI$1)*(КАЛЕНДАРЬ!$O18=GRID!$B$3:$BI$3),0))*GRID!$B$66*(1-GRID!$B$69),0))</f>
        <v>18768</v>
      </c>
      <c r="L51" s="48" cm="1">
        <f t="array" ref="L51">IF($I$2="Раннее бронирование",
INDEX(GRID!$B$17:$BI$27,MATCH(K$7,GRID!$A$17:$A$27,0),MATCH(1,($U$2=GRID!$B$1:$BI$1)*(КАЛЕНДАРЬ!$O18=GRID!$B$3:$BI$3), 0))*GRID!$B$67,
ROUNDUP(INDEX(GRID!$B$17:$BI$27,MATCH(K$7,GRID!$A$17:$A$27,0),MATCH(1,($U$2=GRID!$B$1:$BI$1)*(КАЛЕНДАРЬ!$O18=GRID!$B$3:$BI$3), 0))*GRID!$B$66*(1-GRID!$B$69),0))</f>
        <v>20468</v>
      </c>
      <c r="M51" s="47" cm="1">
        <f t="array" ref="M51">IF($I$2="Раннее бронирование",
INDEX(GRID!$B$4:$BI$14,MATCH(M$7,GRID!$A$4:$A$14,0),MATCH(1,($U$2=GRID!$B$1:$BI$1)*(КАЛЕНДАРЬ!$O18=GRID!$B$3:$BI$3), 0))*GRID!$B$67,
ROUNDUP(INDEX(GRID!$B$4:$BI$14,MATCH(M$7,GRID!$A$4:$A$14,0),MATCH(1,($U$2=GRID!$B$1:$BI$1)*(КАЛЕНДАРЬ!$O18=GRID!$B$3:$BI$3),0))*GRID!$B$66*(1-GRID!$B$69),0))</f>
        <v>20604</v>
      </c>
      <c r="N51" s="48" cm="1">
        <f t="array" ref="N51">IF($I$2="Раннее бронирование",
INDEX(GRID!$B$17:$BI$27,MATCH(M$7,GRID!$A$17:$A$27,0),MATCH(1,($U$2=GRID!$B$1:$BI$1)*(КАЛЕНДАРЬ!$O18=GRID!$B$3:$BI$3), 0))*GRID!$B$67,
ROUNDUP(INDEX(GRID!$B$17:$BI$27,MATCH(M$7,GRID!$A$17:$A$27,0),MATCH(1,($U$2=GRID!$B$1:$BI$1)*(КАЛЕНДАРЬ!$O18=GRID!$B$3:$BI$3), 0))*GRID!$B$66*(1-GRID!$B$69),0))</f>
        <v>22304</v>
      </c>
      <c r="O51" s="47" cm="1">
        <f t="array" ref="O51">IF($I$2="Раннее бронирование",
INDEX(GRID!$B$4:$BI$14,MATCH(O$7,GRID!$A$4:$A$14,0),MATCH(1,($U$2=GRID!$B$1:$BI$1)*(КАЛЕНДАРЬ!$O18=GRID!$B$3:$BI$3), 0))*GRID!$B$67,
ROUNDUP(INDEX(GRID!$B$4:$BI$14,MATCH(O$7,GRID!$A$4:$A$14,0),MATCH(1,($U$2=GRID!$B$1:$BI$1)*(КАЛЕНДАРЬ!$O18=GRID!$B$3:$BI$3),0))*GRID!$B$66*(1-GRID!$B$69),0))</f>
        <v>25364</v>
      </c>
      <c r="P51" s="48" cm="1">
        <f t="array" ref="P51">IF($I$2="Раннее бронирование",
INDEX(GRID!$B$17:$BI$27,MATCH(O$7,GRID!$A$17:$A$27,0),MATCH(1,($U$2=GRID!$B$1:$BI$1)*(КАЛЕНДАРЬ!$O18=GRID!$B$3:$BI$3), 0))*GRID!$B$67,
ROUNDUP(INDEX(GRID!$B$17:$BI$27,MATCH(O$7,GRID!$A$17:$A$27,0),MATCH(1,($U$2=GRID!$B$1:$BI$1)*(КАЛЕНДАРЬ!$O18=GRID!$B$3:$BI$3), 0))*GRID!$B$66*(1-GRID!$B$69),0))</f>
        <v>27064</v>
      </c>
      <c r="Q51" s="47" t="e" cm="1">
        <f t="array" ref="Q51">IF($I$2="Раннее бронирование",
INDEX(GRID!$B$4:$BI$14,MATCH(Q$7,GRID!$A$4:$A$14,0),MATCH(1,($U$2=GRID!$B$1:$BI$1)*(КАЛЕНДАРЬ!$O18=GRID!$B$3:$BI$3), 0))*GRID!$B$67,
ROUNDUP(INDEX(GRID!$B$4:$BI$14,MATCH(Q$7,GRID!$A$4:$A$14,0),MATCH(1,($U$2=GRID!$B$1:$BI$1)*(КАЛЕНДАРЬ!$O18=GRID!$B$3:$BI$3),0))*GRID!$B$66*(1-GRID!$B$69),0))</f>
        <v>#N/A</v>
      </c>
      <c r="R51" s="48" t="e" cm="1">
        <f t="array" ref="R51">IF($I$2="Раннее бронирование",
INDEX(GRID!$B$17:$BI$27,MATCH(Q$7,GRID!$A$17:$A$27,0),MATCH(1,($U$2=GRID!$B$1:$BI$1)*(КАЛЕНДАРЬ!$O18=GRID!$B$3:$BI$3), 0))*GRID!$B$67,
ROUNDUP(INDEX(GRID!$B$17:$BI$27,MATCH(Q$7,GRID!$A$17:$A$27,0),MATCH(1,($U$2=GRID!$B$1:$BI$1)*(КАЛЕНДАРЬ!$O18=GRID!$B$3:$BI$3), 0))*GRID!$B$66*(1-GRID!$B$69),0))</f>
        <v>#N/A</v>
      </c>
      <c r="S51" s="47" t="e" cm="1">
        <f t="array" ref="S51">IF($I$2="Раннее бронирование",
INDEX(GRID!$B$4:$BI$14,MATCH(S$7,GRID!$A$4:$A$14,0),MATCH(1,($U$2=GRID!$B$1:$BI$1)*(КАЛЕНДАРЬ!$O18=GRID!$B$3:$BI$3), 0))*GRID!$B$67,
ROUNDUP(INDEX(GRID!$B$4:$BI$14,MATCH(S$7,GRID!$A$4:$A$14,0),MATCH(1,($U$2=GRID!$B$1:$BI$1)*(КАЛЕНДАРЬ!$O18=GRID!$B$3:$BI$3),0))*GRID!$B$66*(1-GRID!$B$69),0))</f>
        <v>#N/A</v>
      </c>
      <c r="T51" s="48" t="e" cm="1">
        <f t="array" ref="T51">IF($I$2="Раннее бронирование",
INDEX(GRID!$B$17:$BI$27,MATCH(S$7,GRID!$A$17:$A$27,0),MATCH(1,($U$2=GRID!$B$1:$BI$1)*(КАЛЕНДАРЬ!$O18=GRID!$B$3:$BI$3), 0))*GRID!$B$67,
ROUNDUP(INDEX(GRID!$B$17:$BI$27,MATCH(S$7,GRID!$A$17:$A$27,0),MATCH(1,($U$2=GRID!$B$1:$BI$1)*(КАЛЕНДАРЬ!$O18=GRID!$B$3:$BI$3), 0))*GRID!$B$66*(1-GRID!$B$69),0))</f>
        <v>#N/A</v>
      </c>
      <c r="U51" s="47" cm="1">
        <f t="array" ref="U51">IF($I$2="Раннее бронирование",
INDEX(GRID!$B$4:$BI$14,MATCH(U$7,GRID!$A$4:$A$14,0),MATCH(1,($U$2=GRID!$B$1:$BI$1)*(КАЛЕНДАРЬ!$O18=GRID!$B$3:$BI$3), 0))*GRID!$B$67,
ROUNDUP(INDEX(GRID!$B$4:$BI$14,MATCH(U$7,GRID!$A$4:$A$14,0),MATCH(1,($U$2=GRID!$B$1:$BI$1)*(КАЛЕНДАРЬ!$O18=GRID!$B$3:$BI$3),0))*GRID!$B$66*(1-GRID!$B$69),0))</f>
        <v>39440</v>
      </c>
      <c r="V51" s="48" cm="1">
        <f t="array" ref="V51">IF($I$2="Раннее бронирование",
INDEX(GRID!$B$17:$BI$27,MATCH(U$7,GRID!$A$17:$A$27,0),MATCH(1,($U$2=GRID!$B$1:$BI$1)*(КАЛЕНДАРЬ!$O18=GRID!$B$3:$BI$3), 0))*GRID!$B$67,
ROUNDUP(INDEX(GRID!$B$17:$BI$27,MATCH(U$7,GRID!$A$17:$A$27,0),MATCH(1,($U$2=GRID!$B$1:$BI$1)*(КАЛЕНДАРЬ!$O18=GRID!$B$3:$BI$3), 0))*GRID!$B$66*(1-GRID!$B$69),0))</f>
        <v>41140</v>
      </c>
      <c r="W51" s="47" cm="1">
        <f t="array" ref="W51">IF($I$2="Раннее бронирование",
INDEX(GRID!$B$4:$BI$14,MATCH(W$7,GRID!$A$4:$A$14,0),MATCH(1,($U$2=GRID!$B$1:$BI$1)*(КАЛЕНДАРЬ!$O18=GRID!$B$3:$BI$3), 0))*GRID!$B$67,
ROUNDUP(INDEX(GRID!$B$4:$BI$14,MATCH(W$7,GRID!$A$4:$A$14,0),MATCH(1,($U$2=GRID!$B$1:$BI$1)*(КАЛЕНДАРЬ!$O18=GRID!$B$3:$BI$3),0))*GRID!$B$66*(1-GRID!$B$69),0))</f>
        <v>157760</v>
      </c>
      <c r="X51" s="48" cm="1">
        <f t="array" ref="X51">IF($I$2="Раннее бронирование",
INDEX(GRID!$B$17:$BI$27,MATCH(W$7,GRID!$A$17:$A$27,0),MATCH(1,($U$2=GRID!$B$1:$BI$1)*(КАЛЕНДАРЬ!$O18=GRID!$B$3:$BI$3), 0))*GRID!$B$67,
ROUNDUP(INDEX(GRID!$B$17:$BI$27,MATCH(W$7,GRID!$A$17:$A$27,0),MATCH(1,($U$2=GRID!$B$1:$BI$1)*(КАЛЕНДАРЬ!$O18=GRID!$B$3:$BI$3), 0))*GRID!$B$66*(1-GRID!$B$69),0))</f>
        <v>159460</v>
      </c>
    </row>
    <row r="52" spans="1:24" hidden="1" x14ac:dyDescent="0.2">
      <c r="A52" s="117" t="s">
        <v>43</v>
      </c>
      <c r="B52" s="117">
        <v>16</v>
      </c>
      <c r="C52" s="47" cm="1">
        <f t="array" ref="C52">IF($I$2="Раннее бронирование",
INDEX(GRID!$B$4:$BI$14,MATCH(C$7,GRID!$A$4:$A$14,0),MATCH(1,($U$2=GRID!$B$1:$BI$1)*(КАЛЕНДАРЬ!$O19=GRID!$B$3:$BI$3), 0))*GRID!$B$67,
ROUNDUP(INDEX(GRID!$B$4:$BI$14,MATCH(C$7,GRID!$A$4:$A$14,0),MATCH(1,($U$2=GRID!$B$1:$BI$1)*(КАЛЕНДАРЬ!$O19=GRID!$B$3:$BI$3),0))*GRID!$B$66*(1-GRID!$B$69),0))</f>
        <v>14280</v>
      </c>
      <c r="D52" s="48" cm="1">
        <f t="array" ref="D52">IF($I$2="Раннее бронирование",
INDEX(GRID!$B$17:$BI$27,MATCH(C$7,GRID!$A$17:$A$27,0),MATCH(1,($U$2=GRID!$B$1:$BI$1)*(КАЛЕНДАРЬ!$O19=GRID!$B$3:$BI$3), 0))*GRID!$B$67,
ROUNDUP(INDEX(GRID!$B$17:$BI$27,MATCH(C$7,GRID!$A$17:$A$27,0),MATCH(1,($U$2=GRID!$B$1:$BI$1)*(КАЛЕНДАРЬ!$O19=GRID!$B$3:$BI$3), 0))*GRID!$B$66*(1-GRID!$B$69),0))</f>
        <v>15980</v>
      </c>
      <c r="E52" s="47" cm="1">
        <f t="array" ref="E52">IF($I$2="Раннее бронирование",
INDEX(GRID!$B$4:$BI$14,MATCH(E$7,GRID!$A$4:$A$14,0),MATCH(1,($U$2=GRID!$B$1:$BI$1)*(КАЛЕНДАРЬ!$O19=GRID!$B$3:$BI$3), 0))*GRID!$B$67,
ROUNDUP(INDEX(GRID!$B$4:$BI$14,MATCH(E$7,GRID!$A$4:$A$14,0),MATCH(1,($U$2=GRID!$B$1:$BI$1)*(КАЛЕНДАРЬ!$O19=GRID!$B$3:$BI$3),0))*GRID!$B$66*(1-GRID!$B$69),0))</f>
        <v>15776</v>
      </c>
      <c r="F52" s="48" cm="1">
        <f t="array" ref="F52">IF($I$2="Раннее бронирование",
INDEX(GRID!$B$17:$BI$27,MATCH(E$7,GRID!$A$17:$A$27,0),MATCH(1,($U$2=GRID!$B$1:$BI$1)*(КАЛЕНДАРЬ!$O19=GRID!$B$3:$BI$3), 0))*GRID!$B$67,
ROUNDUP(INDEX(GRID!$B$17:$BI$27,MATCH(E$7,GRID!$A$17:$A$27,0),MATCH(1,($U$2=GRID!$B$1:$BI$1)*(КАЛЕНДАРЬ!$O19=GRID!$B$3:$BI$3), 0))*GRID!$B$66*(1-GRID!$B$69),0))</f>
        <v>17476</v>
      </c>
      <c r="G52" s="47" t="e" cm="1">
        <f t="array" ref="G52">IF($I$2="Раннее бронирование",
INDEX(GRID!$B$4:$BI$14,MATCH(G$7,GRID!$A$4:$A$14,0),MATCH(1,($U$2=GRID!$B$1:$BI$1)*(КАЛЕНДАРЬ!$O19=GRID!$B$3:$BI$3), 0))*GRID!$B$67,
ROUNDUP(INDEX(GRID!$B$4:$BI$14,MATCH(G$7,GRID!$A$4:$A$14,0),MATCH(1,($U$2=GRID!$B$1:$BI$1)*(КАЛЕНДАРЬ!$O19=GRID!$B$3:$BI$3),0))*GRID!$B$66*(1-GRID!$B$69),0))</f>
        <v>#N/A</v>
      </c>
      <c r="H52" s="48" t="e" cm="1">
        <f t="array" ref="H52">IF($I$2="Раннее бронирование",
INDEX(GRID!$B$17:$BI$27,MATCH(G$7,GRID!$A$17:$A$27,0),MATCH(1,($U$2=GRID!$B$1:$BI$1)*(КАЛЕНДАРЬ!$O19=GRID!$B$3:$BI$3), 0))*GRID!$B$67,
ROUNDUP(INDEX(GRID!$B$17:$BI$27,MATCH(G$7,GRID!$A$17:$A$27,0),MATCH(1,($U$2=GRID!$B$1:$BI$1)*(КАЛЕНДАРЬ!$O19=GRID!$B$3:$BI$3), 0))*GRID!$B$66*(1-GRID!$B$69),0))</f>
        <v>#N/A</v>
      </c>
      <c r="I52" s="47" t="e" cm="1">
        <f t="array" ref="I52">IF($I$2="Раннее бронирование",
INDEX(GRID!$B$4:$BI$14,MATCH(I$7,GRID!$A$4:$A$14,0),MATCH(1,($U$2=GRID!$B$1:$BI$1)*(КАЛЕНДАРЬ!$O19=GRID!$B$3:$BI$3), 0))*GRID!$B$67,
ROUNDUP(INDEX(GRID!$B$4:$BI$14,MATCH(I$7,GRID!$A$4:$A$14,0),MATCH(1,($U$2=GRID!$B$1:$BI$1)*(КАЛЕНДАРЬ!$O19=GRID!$B$3:$BI$3),0))*GRID!$B$66*(1-GRID!$B$69),0))</f>
        <v>#N/A</v>
      </c>
      <c r="J52" s="48" t="e" cm="1">
        <f t="array" ref="J52">IF($I$2="Раннее бронирование",
INDEX(GRID!$B$17:$BI$27,MATCH(I$7,GRID!$A$17:$A$27,0),MATCH(1,($U$2=GRID!$B$1:$BI$1)*(КАЛЕНДАРЬ!$O19=GRID!$B$3:$BI$3), 0))*GRID!$B$67,
ROUNDUP(INDEX(GRID!$B$17:$BI$27,MATCH(I$7,GRID!$A$17:$A$27,0),MATCH(1,($U$2=GRID!$B$1:$BI$1)*(КАЛЕНДАРЬ!$O19=GRID!$B$3:$BI$3), 0))*GRID!$B$66*(1-GRID!$B$69),0))</f>
        <v>#N/A</v>
      </c>
      <c r="K52" s="47" cm="1">
        <f t="array" ref="K52">IF($I$2="Раннее бронирование",
INDEX(GRID!$B$4:$BI$14,MATCH(K$7,GRID!$A$4:$A$14,0),MATCH(1,($U$2=GRID!$B$1:$BI$1)*(КАЛЕНДАРЬ!$O19=GRID!$B$3:$BI$3), 0))*GRID!$B$67,
ROUNDUP(INDEX(GRID!$B$4:$BI$14,MATCH(K$7,GRID!$A$4:$A$14,0),MATCH(1,($U$2=GRID!$B$1:$BI$1)*(КАЛЕНДАРЬ!$O19=GRID!$B$3:$BI$3),0))*GRID!$B$66*(1-GRID!$B$69),0))</f>
        <v>21216</v>
      </c>
      <c r="L52" s="48" cm="1">
        <f t="array" ref="L52">IF($I$2="Раннее бронирование",
INDEX(GRID!$B$17:$BI$27,MATCH(K$7,GRID!$A$17:$A$27,0),MATCH(1,($U$2=GRID!$B$1:$BI$1)*(КАЛЕНДАРЬ!$O19=GRID!$B$3:$BI$3), 0))*GRID!$B$67,
ROUNDUP(INDEX(GRID!$B$17:$BI$27,MATCH(K$7,GRID!$A$17:$A$27,0),MATCH(1,($U$2=GRID!$B$1:$BI$1)*(КАЛЕНДАРЬ!$O19=GRID!$B$3:$BI$3), 0))*GRID!$B$66*(1-GRID!$B$69),0))</f>
        <v>22916</v>
      </c>
      <c r="M52" s="47" cm="1">
        <f t="array" ref="M52">IF($I$2="Раннее бронирование",
INDEX(GRID!$B$4:$BI$14,MATCH(M$7,GRID!$A$4:$A$14,0),MATCH(1,($U$2=GRID!$B$1:$BI$1)*(КАЛЕНДАРЬ!$O19=GRID!$B$3:$BI$3), 0))*GRID!$B$67,
ROUNDUP(INDEX(GRID!$B$4:$BI$14,MATCH(M$7,GRID!$A$4:$A$14,0),MATCH(1,($U$2=GRID!$B$1:$BI$1)*(КАЛЕНДАРЬ!$O19=GRID!$B$3:$BI$3),0))*GRID!$B$66*(1-GRID!$B$69),0))</f>
        <v>23392</v>
      </c>
      <c r="N52" s="48" cm="1">
        <f t="array" ref="N52">IF($I$2="Раннее бронирование",
INDEX(GRID!$B$17:$BI$27,MATCH(M$7,GRID!$A$17:$A$27,0),MATCH(1,($U$2=GRID!$B$1:$BI$1)*(КАЛЕНДАРЬ!$O19=GRID!$B$3:$BI$3), 0))*GRID!$B$67,
ROUNDUP(INDEX(GRID!$B$17:$BI$27,MATCH(M$7,GRID!$A$17:$A$27,0),MATCH(1,($U$2=GRID!$B$1:$BI$1)*(КАЛЕНДАРЬ!$O19=GRID!$B$3:$BI$3), 0))*GRID!$B$66*(1-GRID!$B$69),0))</f>
        <v>25092</v>
      </c>
      <c r="O52" s="47" cm="1">
        <f t="array" ref="O52">IF($I$2="Раннее бронирование",
INDEX(GRID!$B$4:$BI$14,MATCH(O$7,GRID!$A$4:$A$14,0),MATCH(1,($U$2=GRID!$B$1:$BI$1)*(КАЛЕНДАРЬ!$O19=GRID!$B$3:$BI$3), 0))*GRID!$B$67,
ROUNDUP(INDEX(GRID!$B$4:$BI$14,MATCH(O$7,GRID!$A$4:$A$14,0),MATCH(1,($U$2=GRID!$B$1:$BI$1)*(КАЛЕНДАРЬ!$O19=GRID!$B$3:$BI$3),0))*GRID!$B$66*(1-GRID!$B$69),0))</f>
        <v>27948</v>
      </c>
      <c r="P52" s="48" cm="1">
        <f t="array" ref="P52">IF($I$2="Раннее бронирование",
INDEX(GRID!$B$17:$BI$27,MATCH(O$7,GRID!$A$17:$A$27,0),MATCH(1,($U$2=GRID!$B$1:$BI$1)*(КАЛЕНДАРЬ!$O19=GRID!$B$3:$BI$3), 0))*GRID!$B$67,
ROUNDUP(INDEX(GRID!$B$17:$BI$27,MATCH(O$7,GRID!$A$17:$A$27,0),MATCH(1,($U$2=GRID!$B$1:$BI$1)*(КАЛЕНДАРЬ!$O19=GRID!$B$3:$BI$3), 0))*GRID!$B$66*(1-GRID!$B$69),0))</f>
        <v>29648</v>
      </c>
      <c r="Q52" s="47" t="e" cm="1">
        <f t="array" ref="Q52">IF($I$2="Раннее бронирование",
INDEX(GRID!$B$4:$BI$14,MATCH(Q$7,GRID!$A$4:$A$14,0),MATCH(1,($U$2=GRID!$B$1:$BI$1)*(КАЛЕНДАРЬ!$O19=GRID!$B$3:$BI$3), 0))*GRID!$B$67,
ROUNDUP(INDEX(GRID!$B$4:$BI$14,MATCH(Q$7,GRID!$A$4:$A$14,0),MATCH(1,($U$2=GRID!$B$1:$BI$1)*(КАЛЕНДАРЬ!$O19=GRID!$B$3:$BI$3),0))*GRID!$B$66*(1-GRID!$B$69),0))</f>
        <v>#N/A</v>
      </c>
      <c r="R52" s="48" t="e" cm="1">
        <f t="array" ref="R52">IF($I$2="Раннее бронирование",
INDEX(GRID!$B$17:$BI$27,MATCH(Q$7,GRID!$A$17:$A$27,0),MATCH(1,($U$2=GRID!$B$1:$BI$1)*(КАЛЕНДАРЬ!$O19=GRID!$B$3:$BI$3), 0))*GRID!$B$67,
ROUNDUP(INDEX(GRID!$B$17:$BI$27,MATCH(Q$7,GRID!$A$17:$A$27,0),MATCH(1,($U$2=GRID!$B$1:$BI$1)*(КАЛЕНДАРЬ!$O19=GRID!$B$3:$BI$3), 0))*GRID!$B$66*(1-GRID!$B$69),0))</f>
        <v>#N/A</v>
      </c>
      <c r="S52" s="47" t="e" cm="1">
        <f t="array" ref="S52">IF($I$2="Раннее бронирование",
INDEX(GRID!$B$4:$BI$14,MATCH(S$7,GRID!$A$4:$A$14,0),MATCH(1,($U$2=GRID!$B$1:$BI$1)*(КАЛЕНДАРЬ!$O19=GRID!$B$3:$BI$3), 0))*GRID!$B$67,
ROUNDUP(INDEX(GRID!$B$4:$BI$14,MATCH(S$7,GRID!$A$4:$A$14,0),MATCH(1,($U$2=GRID!$B$1:$BI$1)*(КАЛЕНДАРЬ!$O19=GRID!$B$3:$BI$3),0))*GRID!$B$66*(1-GRID!$B$69),0))</f>
        <v>#N/A</v>
      </c>
      <c r="T52" s="48" t="e" cm="1">
        <f t="array" ref="T52">IF($I$2="Раннее бронирование",
INDEX(GRID!$B$17:$BI$27,MATCH(S$7,GRID!$A$17:$A$27,0),MATCH(1,($U$2=GRID!$B$1:$BI$1)*(КАЛЕНДАРЬ!$O19=GRID!$B$3:$BI$3), 0))*GRID!$B$67,
ROUNDUP(INDEX(GRID!$B$17:$BI$27,MATCH(S$7,GRID!$A$17:$A$27,0),MATCH(1,($U$2=GRID!$B$1:$BI$1)*(КАЛЕНДАРЬ!$O19=GRID!$B$3:$BI$3), 0))*GRID!$B$66*(1-GRID!$B$69),0))</f>
        <v>#N/A</v>
      </c>
      <c r="U52" s="47" cm="1">
        <f t="array" ref="U52">IF($I$2="Раннее бронирование",
INDEX(GRID!$B$4:$BI$14,MATCH(U$7,GRID!$A$4:$A$14,0),MATCH(1,($U$2=GRID!$B$1:$BI$1)*(КАЛЕНДАРЬ!$O19=GRID!$B$3:$BI$3), 0))*GRID!$B$67,
ROUNDUP(INDEX(GRID!$B$4:$BI$14,MATCH(U$7,GRID!$A$4:$A$14,0),MATCH(1,($U$2=GRID!$B$1:$BI$1)*(КАЛЕНДАРЬ!$O19=GRID!$B$3:$BI$3),0))*GRID!$B$66*(1-GRID!$B$69),0))</f>
        <v>43520</v>
      </c>
      <c r="V52" s="48" cm="1">
        <f t="array" ref="V52">IF($I$2="Раннее бронирование",
INDEX(GRID!$B$17:$BI$27,MATCH(U$7,GRID!$A$17:$A$27,0),MATCH(1,($U$2=GRID!$B$1:$BI$1)*(КАЛЕНДАРЬ!$O19=GRID!$B$3:$BI$3), 0))*GRID!$B$67,
ROUNDUP(INDEX(GRID!$B$17:$BI$27,MATCH(U$7,GRID!$A$17:$A$27,0),MATCH(1,($U$2=GRID!$B$1:$BI$1)*(КАЛЕНДАРЬ!$O19=GRID!$B$3:$BI$3), 0))*GRID!$B$66*(1-GRID!$B$69),0))</f>
        <v>45220</v>
      </c>
      <c r="W52" s="47" cm="1">
        <f t="array" ref="W52">IF($I$2="Раннее бронирование",
INDEX(GRID!$B$4:$BI$14,MATCH(W$7,GRID!$A$4:$A$14,0),MATCH(1,($U$2=GRID!$B$1:$BI$1)*(КАЛЕНДАРЬ!$O19=GRID!$B$3:$BI$3), 0))*GRID!$B$67,
ROUNDUP(INDEX(GRID!$B$4:$BI$14,MATCH(W$7,GRID!$A$4:$A$14,0),MATCH(1,($U$2=GRID!$B$1:$BI$1)*(КАЛЕНДАРЬ!$O19=GRID!$B$3:$BI$3),0))*GRID!$B$66*(1-GRID!$B$69),0))</f>
        <v>170000</v>
      </c>
      <c r="X52" s="48" cm="1">
        <f t="array" ref="X52">IF($I$2="Раннее бронирование",
INDEX(GRID!$B$17:$BI$27,MATCH(W$7,GRID!$A$17:$A$27,0),MATCH(1,($U$2=GRID!$B$1:$BI$1)*(КАЛЕНДАРЬ!$O19=GRID!$B$3:$BI$3), 0))*GRID!$B$67,
ROUNDUP(INDEX(GRID!$B$17:$BI$27,MATCH(W$7,GRID!$A$17:$A$27,0),MATCH(1,($U$2=GRID!$B$1:$BI$1)*(КАЛЕНДАРЬ!$O19=GRID!$B$3:$BI$3), 0))*GRID!$B$66*(1-GRID!$B$69),0))</f>
        <v>171700</v>
      </c>
    </row>
    <row r="53" spans="1:24" hidden="1" x14ac:dyDescent="0.2">
      <c r="A53" s="117" t="s">
        <v>44</v>
      </c>
      <c r="B53" s="117">
        <v>17</v>
      </c>
      <c r="C53" s="47" cm="1">
        <f t="array" ref="C53">IF($I$2="Раннее бронирование",
INDEX(GRID!$B$4:$BI$14,MATCH(C$7,GRID!$A$4:$A$14,0),MATCH(1,($U$2=GRID!$B$1:$BI$1)*(КАЛЕНДАРЬ!$O20=GRID!$B$3:$BI$3), 0))*GRID!$B$67,
ROUNDUP(INDEX(GRID!$B$4:$BI$14,MATCH(C$7,GRID!$A$4:$A$14,0),MATCH(1,($U$2=GRID!$B$1:$BI$1)*(КАЛЕНДАРЬ!$O20=GRID!$B$3:$BI$3),0))*GRID!$B$66*(1-GRID!$B$69),0))</f>
        <v>14280</v>
      </c>
      <c r="D53" s="48" cm="1">
        <f t="array" ref="D53">IF($I$2="Раннее бронирование",
INDEX(GRID!$B$17:$BI$27,MATCH(C$7,GRID!$A$17:$A$27,0),MATCH(1,($U$2=GRID!$B$1:$BI$1)*(КАЛЕНДАРЬ!$O20=GRID!$B$3:$BI$3), 0))*GRID!$B$67,
ROUNDUP(INDEX(GRID!$B$17:$BI$27,MATCH(C$7,GRID!$A$17:$A$27,0),MATCH(1,($U$2=GRID!$B$1:$BI$1)*(КАЛЕНДАРЬ!$O20=GRID!$B$3:$BI$3), 0))*GRID!$B$66*(1-GRID!$B$69),0))</f>
        <v>15980</v>
      </c>
      <c r="E53" s="47" cm="1">
        <f t="array" ref="E53">IF($I$2="Раннее бронирование",
INDEX(GRID!$B$4:$BI$14,MATCH(E$7,GRID!$A$4:$A$14,0),MATCH(1,($U$2=GRID!$B$1:$BI$1)*(КАЛЕНДАРЬ!$O20=GRID!$B$3:$BI$3), 0))*GRID!$B$67,
ROUNDUP(INDEX(GRID!$B$4:$BI$14,MATCH(E$7,GRID!$A$4:$A$14,0),MATCH(1,($U$2=GRID!$B$1:$BI$1)*(КАЛЕНДАРЬ!$O20=GRID!$B$3:$BI$3),0))*GRID!$B$66*(1-GRID!$B$69),0))</f>
        <v>15776</v>
      </c>
      <c r="F53" s="48" cm="1">
        <f t="array" ref="F53">IF($I$2="Раннее бронирование",
INDEX(GRID!$B$17:$BI$27,MATCH(E$7,GRID!$A$17:$A$27,0),MATCH(1,($U$2=GRID!$B$1:$BI$1)*(КАЛЕНДАРЬ!$O20=GRID!$B$3:$BI$3), 0))*GRID!$B$67,
ROUNDUP(INDEX(GRID!$B$17:$BI$27,MATCH(E$7,GRID!$A$17:$A$27,0),MATCH(1,($U$2=GRID!$B$1:$BI$1)*(КАЛЕНДАРЬ!$O20=GRID!$B$3:$BI$3), 0))*GRID!$B$66*(1-GRID!$B$69),0))</f>
        <v>17476</v>
      </c>
      <c r="G53" s="47" t="e" cm="1">
        <f t="array" ref="G53">IF($I$2="Раннее бронирование",
INDEX(GRID!$B$4:$BI$14,MATCH(G$7,GRID!$A$4:$A$14,0),MATCH(1,($U$2=GRID!$B$1:$BI$1)*(КАЛЕНДАРЬ!$O20=GRID!$B$3:$BI$3), 0))*GRID!$B$67,
ROUNDUP(INDEX(GRID!$B$4:$BI$14,MATCH(G$7,GRID!$A$4:$A$14,0),MATCH(1,($U$2=GRID!$B$1:$BI$1)*(КАЛЕНДАРЬ!$O20=GRID!$B$3:$BI$3),0))*GRID!$B$66*(1-GRID!$B$69),0))</f>
        <v>#N/A</v>
      </c>
      <c r="H53" s="48" t="e" cm="1">
        <f t="array" ref="H53">IF($I$2="Раннее бронирование",
INDEX(GRID!$B$17:$BI$27,MATCH(G$7,GRID!$A$17:$A$27,0),MATCH(1,($U$2=GRID!$B$1:$BI$1)*(КАЛЕНДАРЬ!$O20=GRID!$B$3:$BI$3), 0))*GRID!$B$67,
ROUNDUP(INDEX(GRID!$B$17:$BI$27,MATCH(G$7,GRID!$A$17:$A$27,0),MATCH(1,($U$2=GRID!$B$1:$BI$1)*(КАЛЕНДАРЬ!$O20=GRID!$B$3:$BI$3), 0))*GRID!$B$66*(1-GRID!$B$69),0))</f>
        <v>#N/A</v>
      </c>
      <c r="I53" s="47" t="e" cm="1">
        <f t="array" ref="I53">IF($I$2="Раннее бронирование",
INDEX(GRID!$B$4:$BI$14,MATCH(I$7,GRID!$A$4:$A$14,0),MATCH(1,($U$2=GRID!$B$1:$BI$1)*(КАЛЕНДАРЬ!$O20=GRID!$B$3:$BI$3), 0))*GRID!$B$67,
ROUNDUP(INDEX(GRID!$B$4:$BI$14,MATCH(I$7,GRID!$A$4:$A$14,0),MATCH(1,($U$2=GRID!$B$1:$BI$1)*(КАЛЕНДАРЬ!$O20=GRID!$B$3:$BI$3),0))*GRID!$B$66*(1-GRID!$B$69),0))</f>
        <v>#N/A</v>
      </c>
      <c r="J53" s="48" t="e" cm="1">
        <f t="array" ref="J53">IF($I$2="Раннее бронирование",
INDEX(GRID!$B$17:$BI$27,MATCH(I$7,GRID!$A$17:$A$27,0),MATCH(1,($U$2=GRID!$B$1:$BI$1)*(КАЛЕНДАРЬ!$O20=GRID!$B$3:$BI$3), 0))*GRID!$B$67,
ROUNDUP(INDEX(GRID!$B$17:$BI$27,MATCH(I$7,GRID!$A$17:$A$27,0),MATCH(1,($U$2=GRID!$B$1:$BI$1)*(КАЛЕНДАРЬ!$O20=GRID!$B$3:$BI$3), 0))*GRID!$B$66*(1-GRID!$B$69),0))</f>
        <v>#N/A</v>
      </c>
      <c r="K53" s="47" cm="1">
        <f t="array" ref="K53">IF($I$2="Раннее бронирование",
INDEX(GRID!$B$4:$BI$14,MATCH(K$7,GRID!$A$4:$A$14,0),MATCH(1,($U$2=GRID!$B$1:$BI$1)*(КАЛЕНДАРЬ!$O20=GRID!$B$3:$BI$3), 0))*GRID!$B$67,
ROUNDUP(INDEX(GRID!$B$4:$BI$14,MATCH(K$7,GRID!$A$4:$A$14,0),MATCH(1,($U$2=GRID!$B$1:$BI$1)*(КАЛЕНДАРЬ!$O20=GRID!$B$3:$BI$3),0))*GRID!$B$66*(1-GRID!$B$69),0))</f>
        <v>21216</v>
      </c>
      <c r="L53" s="48" cm="1">
        <f t="array" ref="L53">IF($I$2="Раннее бронирование",
INDEX(GRID!$B$17:$BI$27,MATCH(K$7,GRID!$A$17:$A$27,0),MATCH(1,($U$2=GRID!$B$1:$BI$1)*(КАЛЕНДАРЬ!$O20=GRID!$B$3:$BI$3), 0))*GRID!$B$67,
ROUNDUP(INDEX(GRID!$B$17:$BI$27,MATCH(K$7,GRID!$A$17:$A$27,0),MATCH(1,($U$2=GRID!$B$1:$BI$1)*(КАЛЕНДАРЬ!$O20=GRID!$B$3:$BI$3), 0))*GRID!$B$66*(1-GRID!$B$69),0))</f>
        <v>22916</v>
      </c>
      <c r="M53" s="47" cm="1">
        <f t="array" ref="M53">IF($I$2="Раннее бронирование",
INDEX(GRID!$B$4:$BI$14,MATCH(M$7,GRID!$A$4:$A$14,0),MATCH(1,($U$2=GRID!$B$1:$BI$1)*(КАЛЕНДАРЬ!$O20=GRID!$B$3:$BI$3), 0))*GRID!$B$67,
ROUNDUP(INDEX(GRID!$B$4:$BI$14,MATCH(M$7,GRID!$A$4:$A$14,0),MATCH(1,($U$2=GRID!$B$1:$BI$1)*(КАЛЕНДАРЬ!$O20=GRID!$B$3:$BI$3),0))*GRID!$B$66*(1-GRID!$B$69),0))</f>
        <v>23392</v>
      </c>
      <c r="N53" s="48" cm="1">
        <f t="array" ref="N53">IF($I$2="Раннее бронирование",
INDEX(GRID!$B$17:$BI$27,MATCH(M$7,GRID!$A$17:$A$27,0),MATCH(1,($U$2=GRID!$B$1:$BI$1)*(КАЛЕНДАРЬ!$O20=GRID!$B$3:$BI$3), 0))*GRID!$B$67,
ROUNDUP(INDEX(GRID!$B$17:$BI$27,MATCH(M$7,GRID!$A$17:$A$27,0),MATCH(1,($U$2=GRID!$B$1:$BI$1)*(КАЛЕНДАРЬ!$O20=GRID!$B$3:$BI$3), 0))*GRID!$B$66*(1-GRID!$B$69),0))</f>
        <v>25092</v>
      </c>
      <c r="O53" s="47" cm="1">
        <f t="array" ref="O53">IF($I$2="Раннее бронирование",
INDEX(GRID!$B$4:$BI$14,MATCH(O$7,GRID!$A$4:$A$14,0),MATCH(1,($U$2=GRID!$B$1:$BI$1)*(КАЛЕНДАРЬ!$O20=GRID!$B$3:$BI$3), 0))*GRID!$B$67,
ROUNDUP(INDEX(GRID!$B$4:$BI$14,MATCH(O$7,GRID!$A$4:$A$14,0),MATCH(1,($U$2=GRID!$B$1:$BI$1)*(КАЛЕНДАРЬ!$O20=GRID!$B$3:$BI$3),0))*GRID!$B$66*(1-GRID!$B$69),0))</f>
        <v>27948</v>
      </c>
      <c r="P53" s="48" cm="1">
        <f t="array" ref="P53">IF($I$2="Раннее бронирование",
INDEX(GRID!$B$17:$BI$27,MATCH(O$7,GRID!$A$17:$A$27,0),MATCH(1,($U$2=GRID!$B$1:$BI$1)*(КАЛЕНДАРЬ!$O20=GRID!$B$3:$BI$3), 0))*GRID!$B$67,
ROUNDUP(INDEX(GRID!$B$17:$BI$27,MATCH(O$7,GRID!$A$17:$A$27,0),MATCH(1,($U$2=GRID!$B$1:$BI$1)*(КАЛЕНДАРЬ!$O20=GRID!$B$3:$BI$3), 0))*GRID!$B$66*(1-GRID!$B$69),0))</f>
        <v>29648</v>
      </c>
      <c r="Q53" s="47" t="e" cm="1">
        <f t="array" ref="Q53">IF($I$2="Раннее бронирование",
INDEX(GRID!$B$4:$BI$14,MATCH(Q$7,GRID!$A$4:$A$14,0),MATCH(1,($U$2=GRID!$B$1:$BI$1)*(КАЛЕНДАРЬ!$O20=GRID!$B$3:$BI$3), 0))*GRID!$B$67,
ROUNDUP(INDEX(GRID!$B$4:$BI$14,MATCH(Q$7,GRID!$A$4:$A$14,0),MATCH(1,($U$2=GRID!$B$1:$BI$1)*(КАЛЕНДАРЬ!$O20=GRID!$B$3:$BI$3),0))*GRID!$B$66*(1-GRID!$B$69),0))</f>
        <v>#N/A</v>
      </c>
      <c r="R53" s="48" t="e" cm="1">
        <f t="array" ref="R53">IF($I$2="Раннее бронирование",
INDEX(GRID!$B$17:$BI$27,MATCH(Q$7,GRID!$A$17:$A$27,0),MATCH(1,($U$2=GRID!$B$1:$BI$1)*(КАЛЕНДАРЬ!$O20=GRID!$B$3:$BI$3), 0))*GRID!$B$67,
ROUNDUP(INDEX(GRID!$B$17:$BI$27,MATCH(Q$7,GRID!$A$17:$A$27,0),MATCH(1,($U$2=GRID!$B$1:$BI$1)*(КАЛЕНДАРЬ!$O20=GRID!$B$3:$BI$3), 0))*GRID!$B$66*(1-GRID!$B$69),0))</f>
        <v>#N/A</v>
      </c>
      <c r="S53" s="47" t="e" cm="1">
        <f t="array" ref="S53">IF($I$2="Раннее бронирование",
INDEX(GRID!$B$4:$BI$14,MATCH(S$7,GRID!$A$4:$A$14,0),MATCH(1,($U$2=GRID!$B$1:$BI$1)*(КАЛЕНДАРЬ!$O20=GRID!$B$3:$BI$3), 0))*GRID!$B$67,
ROUNDUP(INDEX(GRID!$B$4:$BI$14,MATCH(S$7,GRID!$A$4:$A$14,0),MATCH(1,($U$2=GRID!$B$1:$BI$1)*(КАЛЕНДАРЬ!$O20=GRID!$B$3:$BI$3),0))*GRID!$B$66*(1-GRID!$B$69),0))</f>
        <v>#N/A</v>
      </c>
      <c r="T53" s="48" t="e" cm="1">
        <f t="array" ref="T53">IF($I$2="Раннее бронирование",
INDEX(GRID!$B$17:$BI$27,MATCH(S$7,GRID!$A$17:$A$27,0),MATCH(1,($U$2=GRID!$B$1:$BI$1)*(КАЛЕНДАРЬ!$O20=GRID!$B$3:$BI$3), 0))*GRID!$B$67,
ROUNDUP(INDEX(GRID!$B$17:$BI$27,MATCH(S$7,GRID!$A$17:$A$27,0),MATCH(1,($U$2=GRID!$B$1:$BI$1)*(КАЛЕНДАРЬ!$O20=GRID!$B$3:$BI$3), 0))*GRID!$B$66*(1-GRID!$B$69),0))</f>
        <v>#N/A</v>
      </c>
      <c r="U53" s="47" cm="1">
        <f t="array" ref="U53">IF($I$2="Раннее бронирование",
INDEX(GRID!$B$4:$BI$14,MATCH(U$7,GRID!$A$4:$A$14,0),MATCH(1,($U$2=GRID!$B$1:$BI$1)*(КАЛЕНДАРЬ!$O20=GRID!$B$3:$BI$3), 0))*GRID!$B$67,
ROUNDUP(INDEX(GRID!$B$4:$BI$14,MATCH(U$7,GRID!$A$4:$A$14,0),MATCH(1,($U$2=GRID!$B$1:$BI$1)*(КАЛЕНДАРЬ!$O20=GRID!$B$3:$BI$3),0))*GRID!$B$66*(1-GRID!$B$69),0))</f>
        <v>43520</v>
      </c>
      <c r="V53" s="48" cm="1">
        <f t="array" ref="V53">IF($I$2="Раннее бронирование",
INDEX(GRID!$B$17:$BI$27,MATCH(U$7,GRID!$A$17:$A$27,0),MATCH(1,($U$2=GRID!$B$1:$BI$1)*(КАЛЕНДАРЬ!$O20=GRID!$B$3:$BI$3), 0))*GRID!$B$67,
ROUNDUP(INDEX(GRID!$B$17:$BI$27,MATCH(U$7,GRID!$A$17:$A$27,0),MATCH(1,($U$2=GRID!$B$1:$BI$1)*(КАЛЕНДАРЬ!$O20=GRID!$B$3:$BI$3), 0))*GRID!$B$66*(1-GRID!$B$69),0))</f>
        <v>45220</v>
      </c>
      <c r="W53" s="47" cm="1">
        <f t="array" ref="W53">IF($I$2="Раннее бронирование",
INDEX(GRID!$B$4:$BI$14,MATCH(W$7,GRID!$A$4:$A$14,0),MATCH(1,($U$2=GRID!$B$1:$BI$1)*(КАЛЕНДАРЬ!$O20=GRID!$B$3:$BI$3), 0))*GRID!$B$67,
ROUNDUP(INDEX(GRID!$B$4:$BI$14,MATCH(W$7,GRID!$A$4:$A$14,0),MATCH(1,($U$2=GRID!$B$1:$BI$1)*(КАЛЕНДАРЬ!$O20=GRID!$B$3:$BI$3),0))*GRID!$B$66*(1-GRID!$B$69),0))</f>
        <v>170000</v>
      </c>
      <c r="X53" s="48" cm="1">
        <f t="array" ref="X53">IF($I$2="Раннее бронирование",
INDEX(GRID!$B$17:$BI$27,MATCH(W$7,GRID!$A$17:$A$27,0),MATCH(1,($U$2=GRID!$B$1:$BI$1)*(КАЛЕНДАРЬ!$O20=GRID!$B$3:$BI$3), 0))*GRID!$B$67,
ROUNDUP(INDEX(GRID!$B$17:$BI$27,MATCH(W$7,GRID!$A$17:$A$27,0),MATCH(1,($U$2=GRID!$B$1:$BI$1)*(КАЛЕНДАРЬ!$O20=GRID!$B$3:$BI$3), 0))*GRID!$B$66*(1-GRID!$B$69),0))</f>
        <v>171700</v>
      </c>
    </row>
    <row r="54" spans="1:24" hidden="1" x14ac:dyDescent="0.2">
      <c r="A54" s="117" t="s">
        <v>45</v>
      </c>
      <c r="B54" s="117">
        <v>18</v>
      </c>
      <c r="C54" s="47" cm="1">
        <f t="array" ref="C54">IF($I$2="Раннее бронирование",
INDEX(GRID!$B$4:$BI$14,MATCH(C$7,GRID!$A$4:$A$14,0),MATCH(1,($U$2=GRID!$B$1:$BI$1)*(КАЛЕНДАРЬ!$O21=GRID!$B$3:$BI$3), 0))*GRID!$B$67,
ROUNDUP(INDEX(GRID!$B$4:$BI$14,MATCH(C$7,GRID!$A$4:$A$14,0),MATCH(1,($U$2=GRID!$B$1:$BI$1)*(КАЛЕНДАРЬ!$O21=GRID!$B$3:$BI$3),0))*GRID!$B$66*(1-GRID!$B$69),0))</f>
        <v>13600</v>
      </c>
      <c r="D54" s="48" cm="1">
        <f t="array" ref="D54">IF($I$2="Раннее бронирование",
INDEX(GRID!$B$17:$BI$27,MATCH(C$7,GRID!$A$17:$A$27,0),MATCH(1,($U$2=GRID!$B$1:$BI$1)*(КАЛЕНДАРЬ!$O21=GRID!$B$3:$BI$3), 0))*GRID!$B$67,
ROUNDUP(INDEX(GRID!$B$17:$BI$27,MATCH(C$7,GRID!$A$17:$A$27,0),MATCH(1,($U$2=GRID!$B$1:$BI$1)*(КАЛЕНДАРЬ!$O21=GRID!$B$3:$BI$3), 0))*GRID!$B$66*(1-GRID!$B$69),0))</f>
        <v>15300</v>
      </c>
      <c r="E54" s="47" cm="1">
        <f t="array" ref="E54">IF($I$2="Раннее бронирование",
INDEX(GRID!$B$4:$BI$14,MATCH(E$7,GRID!$A$4:$A$14,0),MATCH(1,($U$2=GRID!$B$1:$BI$1)*(КАЛЕНДАРЬ!$O21=GRID!$B$3:$BI$3), 0))*GRID!$B$67,
ROUNDUP(INDEX(GRID!$B$4:$BI$14,MATCH(E$7,GRID!$A$4:$A$14,0),MATCH(1,($U$2=GRID!$B$1:$BI$1)*(КАЛЕНДАРЬ!$O21=GRID!$B$3:$BI$3),0))*GRID!$B$66*(1-GRID!$B$69),0))</f>
        <v>14960</v>
      </c>
      <c r="F54" s="48" cm="1">
        <f t="array" ref="F54">IF($I$2="Раннее бронирование",
INDEX(GRID!$B$17:$BI$27,MATCH(E$7,GRID!$A$17:$A$27,0),MATCH(1,($U$2=GRID!$B$1:$BI$1)*(КАЛЕНДАРЬ!$O21=GRID!$B$3:$BI$3), 0))*GRID!$B$67,
ROUNDUP(INDEX(GRID!$B$17:$BI$27,MATCH(E$7,GRID!$A$17:$A$27,0),MATCH(1,($U$2=GRID!$B$1:$BI$1)*(КАЛЕНДАРЬ!$O21=GRID!$B$3:$BI$3), 0))*GRID!$B$66*(1-GRID!$B$69),0))</f>
        <v>16660</v>
      </c>
      <c r="G54" s="47" t="e" cm="1">
        <f t="array" ref="G54">IF($I$2="Раннее бронирование",
INDEX(GRID!$B$4:$BI$14,MATCH(G$7,GRID!$A$4:$A$14,0),MATCH(1,($U$2=GRID!$B$1:$BI$1)*(КАЛЕНДАРЬ!$O21=GRID!$B$3:$BI$3), 0))*GRID!$B$67,
ROUNDUP(INDEX(GRID!$B$4:$BI$14,MATCH(G$7,GRID!$A$4:$A$14,0),MATCH(1,($U$2=GRID!$B$1:$BI$1)*(КАЛЕНДАРЬ!$O21=GRID!$B$3:$BI$3),0))*GRID!$B$66*(1-GRID!$B$69),0))</f>
        <v>#N/A</v>
      </c>
      <c r="H54" s="48" t="e" cm="1">
        <f t="array" ref="H54">IF($I$2="Раннее бронирование",
INDEX(GRID!$B$17:$BI$27,MATCH(G$7,GRID!$A$17:$A$27,0),MATCH(1,($U$2=GRID!$B$1:$BI$1)*(КАЛЕНДАРЬ!$O21=GRID!$B$3:$BI$3), 0))*GRID!$B$67,
ROUNDUP(INDEX(GRID!$B$17:$BI$27,MATCH(G$7,GRID!$A$17:$A$27,0),MATCH(1,($U$2=GRID!$B$1:$BI$1)*(КАЛЕНДАРЬ!$O21=GRID!$B$3:$BI$3), 0))*GRID!$B$66*(1-GRID!$B$69),0))</f>
        <v>#N/A</v>
      </c>
      <c r="I54" s="47" t="e" cm="1">
        <f t="array" ref="I54">IF($I$2="Раннее бронирование",
INDEX(GRID!$B$4:$BI$14,MATCH(I$7,GRID!$A$4:$A$14,0),MATCH(1,($U$2=GRID!$B$1:$BI$1)*(КАЛЕНДАРЬ!$O21=GRID!$B$3:$BI$3), 0))*GRID!$B$67,
ROUNDUP(INDEX(GRID!$B$4:$BI$14,MATCH(I$7,GRID!$A$4:$A$14,0),MATCH(1,($U$2=GRID!$B$1:$BI$1)*(КАЛЕНДАРЬ!$O21=GRID!$B$3:$BI$3),0))*GRID!$B$66*(1-GRID!$B$69),0))</f>
        <v>#N/A</v>
      </c>
      <c r="J54" s="48" t="e" cm="1">
        <f t="array" ref="J54">IF($I$2="Раннее бронирование",
INDEX(GRID!$B$17:$BI$27,MATCH(I$7,GRID!$A$17:$A$27,0),MATCH(1,($U$2=GRID!$B$1:$BI$1)*(КАЛЕНДАРЬ!$O21=GRID!$B$3:$BI$3), 0))*GRID!$B$67,
ROUNDUP(INDEX(GRID!$B$17:$BI$27,MATCH(I$7,GRID!$A$17:$A$27,0),MATCH(1,($U$2=GRID!$B$1:$BI$1)*(КАЛЕНДАРЬ!$O21=GRID!$B$3:$BI$3), 0))*GRID!$B$66*(1-GRID!$B$69),0))</f>
        <v>#N/A</v>
      </c>
      <c r="K54" s="47" cm="1">
        <f t="array" ref="K54">IF($I$2="Раннее бронирование",
INDEX(GRID!$B$4:$BI$14,MATCH(K$7,GRID!$A$4:$A$14,0),MATCH(1,($U$2=GRID!$B$1:$BI$1)*(КАЛЕНДАРЬ!$O21=GRID!$B$3:$BI$3), 0))*GRID!$B$67,
ROUNDUP(INDEX(GRID!$B$4:$BI$14,MATCH(K$7,GRID!$A$4:$A$14,0),MATCH(1,($U$2=GRID!$B$1:$BI$1)*(КАЛЕНДАРЬ!$O21=GRID!$B$3:$BI$3),0))*GRID!$B$66*(1-GRID!$B$69),0))</f>
        <v>19924</v>
      </c>
      <c r="L54" s="48" cm="1">
        <f t="array" ref="L54">IF($I$2="Раннее бронирование",
INDEX(GRID!$B$17:$BI$27,MATCH(K$7,GRID!$A$17:$A$27,0),MATCH(1,($U$2=GRID!$B$1:$BI$1)*(КАЛЕНДАРЬ!$O21=GRID!$B$3:$BI$3), 0))*GRID!$B$67,
ROUNDUP(INDEX(GRID!$B$17:$BI$27,MATCH(K$7,GRID!$A$17:$A$27,0),MATCH(1,($U$2=GRID!$B$1:$BI$1)*(КАЛЕНДАРЬ!$O21=GRID!$B$3:$BI$3), 0))*GRID!$B$66*(1-GRID!$B$69),0))</f>
        <v>21624</v>
      </c>
      <c r="M54" s="47" cm="1">
        <f t="array" ref="M54">IF($I$2="Раннее бронирование",
INDEX(GRID!$B$4:$BI$14,MATCH(M$7,GRID!$A$4:$A$14,0),MATCH(1,($U$2=GRID!$B$1:$BI$1)*(КАЛЕНДАРЬ!$O21=GRID!$B$3:$BI$3), 0))*GRID!$B$67,
ROUNDUP(INDEX(GRID!$B$4:$BI$14,MATCH(M$7,GRID!$A$4:$A$14,0),MATCH(1,($U$2=GRID!$B$1:$BI$1)*(КАЛЕНДАРЬ!$O21=GRID!$B$3:$BI$3),0))*GRID!$B$66*(1-GRID!$B$69),0))</f>
        <v>21964</v>
      </c>
      <c r="N54" s="48" cm="1">
        <f t="array" ref="N54">IF($I$2="Раннее бронирование",
INDEX(GRID!$B$17:$BI$27,MATCH(M$7,GRID!$A$17:$A$27,0),MATCH(1,($U$2=GRID!$B$1:$BI$1)*(КАЛЕНДАРЬ!$O21=GRID!$B$3:$BI$3), 0))*GRID!$B$67,
ROUNDUP(INDEX(GRID!$B$17:$BI$27,MATCH(M$7,GRID!$A$17:$A$27,0),MATCH(1,($U$2=GRID!$B$1:$BI$1)*(КАЛЕНДАРЬ!$O21=GRID!$B$3:$BI$3), 0))*GRID!$B$66*(1-GRID!$B$69),0))</f>
        <v>23664</v>
      </c>
      <c r="O54" s="47" cm="1">
        <f t="array" ref="O54">IF($I$2="Раннее бронирование",
INDEX(GRID!$B$4:$BI$14,MATCH(O$7,GRID!$A$4:$A$14,0),MATCH(1,($U$2=GRID!$B$1:$BI$1)*(КАЛЕНДАРЬ!$O21=GRID!$B$3:$BI$3), 0))*GRID!$B$67,
ROUNDUP(INDEX(GRID!$B$4:$BI$14,MATCH(O$7,GRID!$A$4:$A$14,0),MATCH(1,($U$2=GRID!$B$1:$BI$1)*(КАЛЕНДАРЬ!$O21=GRID!$B$3:$BI$3),0))*GRID!$B$66*(1-GRID!$B$69),0))</f>
        <v>26656</v>
      </c>
      <c r="P54" s="48" cm="1">
        <f t="array" ref="P54">IF($I$2="Раннее бронирование",
INDEX(GRID!$B$17:$BI$27,MATCH(O$7,GRID!$A$17:$A$27,0),MATCH(1,($U$2=GRID!$B$1:$BI$1)*(КАЛЕНДАРЬ!$O21=GRID!$B$3:$BI$3), 0))*GRID!$B$67,
ROUNDUP(INDEX(GRID!$B$17:$BI$27,MATCH(O$7,GRID!$A$17:$A$27,0),MATCH(1,($U$2=GRID!$B$1:$BI$1)*(КАЛЕНДАРЬ!$O21=GRID!$B$3:$BI$3), 0))*GRID!$B$66*(1-GRID!$B$69),0))</f>
        <v>28356</v>
      </c>
      <c r="Q54" s="47" t="e" cm="1">
        <f t="array" ref="Q54">IF($I$2="Раннее бронирование",
INDEX(GRID!$B$4:$BI$14,MATCH(Q$7,GRID!$A$4:$A$14,0),MATCH(1,($U$2=GRID!$B$1:$BI$1)*(КАЛЕНДАРЬ!$O21=GRID!$B$3:$BI$3), 0))*GRID!$B$67,
ROUNDUP(INDEX(GRID!$B$4:$BI$14,MATCH(Q$7,GRID!$A$4:$A$14,0),MATCH(1,($U$2=GRID!$B$1:$BI$1)*(КАЛЕНДАРЬ!$O21=GRID!$B$3:$BI$3),0))*GRID!$B$66*(1-GRID!$B$69),0))</f>
        <v>#N/A</v>
      </c>
      <c r="R54" s="48" t="e" cm="1">
        <f t="array" ref="R54">IF($I$2="Раннее бронирование",
INDEX(GRID!$B$17:$BI$27,MATCH(Q$7,GRID!$A$17:$A$27,0),MATCH(1,($U$2=GRID!$B$1:$BI$1)*(КАЛЕНДАРЬ!$O21=GRID!$B$3:$BI$3), 0))*GRID!$B$67,
ROUNDUP(INDEX(GRID!$B$17:$BI$27,MATCH(Q$7,GRID!$A$17:$A$27,0),MATCH(1,($U$2=GRID!$B$1:$BI$1)*(КАЛЕНДАРЬ!$O21=GRID!$B$3:$BI$3), 0))*GRID!$B$66*(1-GRID!$B$69),0))</f>
        <v>#N/A</v>
      </c>
      <c r="S54" s="47" t="e" cm="1">
        <f t="array" ref="S54">IF($I$2="Раннее бронирование",
INDEX(GRID!$B$4:$BI$14,MATCH(S$7,GRID!$A$4:$A$14,0),MATCH(1,($U$2=GRID!$B$1:$BI$1)*(КАЛЕНДАРЬ!$O21=GRID!$B$3:$BI$3), 0))*GRID!$B$67,
ROUNDUP(INDEX(GRID!$B$4:$BI$14,MATCH(S$7,GRID!$A$4:$A$14,0),MATCH(1,($U$2=GRID!$B$1:$BI$1)*(КАЛЕНДАРЬ!$O21=GRID!$B$3:$BI$3),0))*GRID!$B$66*(1-GRID!$B$69),0))</f>
        <v>#N/A</v>
      </c>
      <c r="T54" s="48" t="e" cm="1">
        <f t="array" ref="T54">IF($I$2="Раннее бронирование",
INDEX(GRID!$B$17:$BI$27,MATCH(S$7,GRID!$A$17:$A$27,0),MATCH(1,($U$2=GRID!$B$1:$BI$1)*(КАЛЕНДАРЬ!$O21=GRID!$B$3:$BI$3), 0))*GRID!$B$67,
ROUNDUP(INDEX(GRID!$B$17:$BI$27,MATCH(S$7,GRID!$A$17:$A$27,0),MATCH(1,($U$2=GRID!$B$1:$BI$1)*(КАЛЕНДАРЬ!$O21=GRID!$B$3:$BI$3), 0))*GRID!$B$66*(1-GRID!$B$69),0))</f>
        <v>#N/A</v>
      </c>
      <c r="U54" s="47" cm="1">
        <f t="array" ref="U54">IF($I$2="Раннее бронирование",
INDEX(GRID!$B$4:$BI$14,MATCH(U$7,GRID!$A$4:$A$14,0),MATCH(1,($U$2=GRID!$B$1:$BI$1)*(КАЛЕНДАРЬ!$O21=GRID!$B$3:$BI$3), 0))*GRID!$B$67,
ROUNDUP(INDEX(GRID!$B$4:$BI$14,MATCH(U$7,GRID!$A$4:$A$14,0),MATCH(1,($U$2=GRID!$B$1:$BI$1)*(КАЛЕНДАРЬ!$O21=GRID!$B$3:$BI$3),0))*GRID!$B$66*(1-GRID!$B$69),0))</f>
        <v>41480</v>
      </c>
      <c r="V54" s="48" cm="1">
        <f t="array" ref="V54">IF($I$2="Раннее бронирование",
INDEX(GRID!$B$17:$BI$27,MATCH(U$7,GRID!$A$17:$A$27,0),MATCH(1,($U$2=GRID!$B$1:$BI$1)*(КАЛЕНДАРЬ!$O21=GRID!$B$3:$BI$3), 0))*GRID!$B$67,
ROUNDUP(INDEX(GRID!$B$17:$BI$27,MATCH(U$7,GRID!$A$17:$A$27,0),MATCH(1,($U$2=GRID!$B$1:$BI$1)*(КАЛЕНДАРЬ!$O21=GRID!$B$3:$BI$3), 0))*GRID!$B$66*(1-GRID!$B$69),0))</f>
        <v>43180</v>
      </c>
      <c r="W54" s="47" cm="1">
        <f t="array" ref="W54">IF($I$2="Раннее бронирование",
INDEX(GRID!$B$4:$BI$14,MATCH(W$7,GRID!$A$4:$A$14,0),MATCH(1,($U$2=GRID!$B$1:$BI$1)*(КАЛЕНДАРЬ!$O21=GRID!$B$3:$BI$3), 0))*GRID!$B$67,
ROUNDUP(INDEX(GRID!$B$4:$BI$14,MATCH(W$7,GRID!$A$4:$A$14,0),MATCH(1,($U$2=GRID!$B$1:$BI$1)*(КАЛЕНДАРЬ!$O21=GRID!$B$3:$BI$3),0))*GRID!$B$66*(1-GRID!$B$69),0))</f>
        <v>163880</v>
      </c>
      <c r="X54" s="48" cm="1">
        <f t="array" ref="X54">IF($I$2="Раннее бронирование",
INDEX(GRID!$B$17:$BI$27,MATCH(W$7,GRID!$A$17:$A$27,0),MATCH(1,($U$2=GRID!$B$1:$BI$1)*(КАЛЕНДАРЬ!$O21=GRID!$B$3:$BI$3), 0))*GRID!$B$67,
ROUNDUP(INDEX(GRID!$B$17:$BI$27,MATCH(W$7,GRID!$A$17:$A$27,0),MATCH(1,($U$2=GRID!$B$1:$BI$1)*(КАЛЕНДАРЬ!$O21=GRID!$B$3:$BI$3), 0))*GRID!$B$66*(1-GRID!$B$69),0))</f>
        <v>165580</v>
      </c>
    </row>
    <row r="55" spans="1:24" hidden="1" x14ac:dyDescent="0.2">
      <c r="A55" s="117" t="s">
        <v>46</v>
      </c>
      <c r="B55" s="117">
        <v>19</v>
      </c>
      <c r="C55" s="47" cm="1">
        <f t="array" ref="C55">IF($I$2="Раннее бронирование",
INDEX(GRID!$B$4:$BI$14,MATCH(C$7,GRID!$A$4:$A$14,0),MATCH(1,($U$2=GRID!$B$1:$BI$1)*(КАЛЕНДАРЬ!$O22=GRID!$B$3:$BI$3), 0))*GRID!$B$67,
ROUNDUP(INDEX(GRID!$B$4:$BI$14,MATCH(C$7,GRID!$A$4:$A$14,0),MATCH(1,($U$2=GRID!$B$1:$BI$1)*(КАЛЕНДАРЬ!$O22=GRID!$B$3:$BI$3),0))*GRID!$B$66*(1-GRID!$B$69),0))</f>
        <v>13600</v>
      </c>
      <c r="D55" s="48" cm="1">
        <f t="array" ref="D55">IF($I$2="Раннее бронирование",
INDEX(GRID!$B$17:$BI$27,MATCH(C$7,GRID!$A$17:$A$27,0),MATCH(1,($U$2=GRID!$B$1:$BI$1)*(КАЛЕНДАРЬ!$O22=GRID!$B$3:$BI$3), 0))*GRID!$B$67,
ROUNDUP(INDEX(GRID!$B$17:$BI$27,MATCH(C$7,GRID!$A$17:$A$27,0),MATCH(1,($U$2=GRID!$B$1:$BI$1)*(КАЛЕНДАРЬ!$O22=GRID!$B$3:$BI$3), 0))*GRID!$B$66*(1-GRID!$B$69),0))</f>
        <v>15300</v>
      </c>
      <c r="E55" s="47" cm="1">
        <f t="array" ref="E55">IF($I$2="Раннее бронирование",
INDEX(GRID!$B$4:$BI$14,MATCH(E$7,GRID!$A$4:$A$14,0),MATCH(1,($U$2=GRID!$B$1:$BI$1)*(КАЛЕНДАРЬ!$O22=GRID!$B$3:$BI$3), 0))*GRID!$B$67,
ROUNDUP(INDEX(GRID!$B$4:$BI$14,MATCH(E$7,GRID!$A$4:$A$14,0),MATCH(1,($U$2=GRID!$B$1:$BI$1)*(КАЛЕНДАРЬ!$O22=GRID!$B$3:$BI$3),0))*GRID!$B$66*(1-GRID!$B$69),0))</f>
        <v>14960</v>
      </c>
      <c r="F55" s="48" cm="1">
        <f t="array" ref="F55">IF($I$2="Раннее бронирование",
INDEX(GRID!$B$17:$BI$27,MATCH(E$7,GRID!$A$17:$A$27,0),MATCH(1,($U$2=GRID!$B$1:$BI$1)*(КАЛЕНДАРЬ!$O22=GRID!$B$3:$BI$3), 0))*GRID!$B$67,
ROUNDUP(INDEX(GRID!$B$17:$BI$27,MATCH(E$7,GRID!$A$17:$A$27,0),MATCH(1,($U$2=GRID!$B$1:$BI$1)*(КАЛЕНДАРЬ!$O22=GRID!$B$3:$BI$3), 0))*GRID!$B$66*(1-GRID!$B$69),0))</f>
        <v>16660</v>
      </c>
      <c r="G55" s="47" t="e" cm="1">
        <f t="array" ref="G55">IF($I$2="Раннее бронирование",
INDEX(GRID!$B$4:$BI$14,MATCH(G$7,GRID!$A$4:$A$14,0),MATCH(1,($U$2=GRID!$B$1:$BI$1)*(КАЛЕНДАРЬ!$O22=GRID!$B$3:$BI$3), 0))*GRID!$B$67,
ROUNDUP(INDEX(GRID!$B$4:$BI$14,MATCH(G$7,GRID!$A$4:$A$14,0),MATCH(1,($U$2=GRID!$B$1:$BI$1)*(КАЛЕНДАРЬ!$O22=GRID!$B$3:$BI$3),0))*GRID!$B$66*(1-GRID!$B$69),0))</f>
        <v>#N/A</v>
      </c>
      <c r="H55" s="48" t="e" cm="1">
        <f t="array" ref="H55">IF($I$2="Раннее бронирование",
INDEX(GRID!$B$17:$BI$27,MATCH(G$7,GRID!$A$17:$A$27,0),MATCH(1,($U$2=GRID!$B$1:$BI$1)*(КАЛЕНДАРЬ!$O22=GRID!$B$3:$BI$3), 0))*GRID!$B$67,
ROUNDUP(INDEX(GRID!$B$17:$BI$27,MATCH(G$7,GRID!$A$17:$A$27,0),MATCH(1,($U$2=GRID!$B$1:$BI$1)*(КАЛЕНДАРЬ!$O22=GRID!$B$3:$BI$3), 0))*GRID!$B$66*(1-GRID!$B$69),0))</f>
        <v>#N/A</v>
      </c>
      <c r="I55" s="47" t="e" cm="1">
        <f t="array" ref="I55">IF($I$2="Раннее бронирование",
INDEX(GRID!$B$4:$BI$14,MATCH(I$7,GRID!$A$4:$A$14,0),MATCH(1,($U$2=GRID!$B$1:$BI$1)*(КАЛЕНДАРЬ!$O22=GRID!$B$3:$BI$3), 0))*GRID!$B$67,
ROUNDUP(INDEX(GRID!$B$4:$BI$14,MATCH(I$7,GRID!$A$4:$A$14,0),MATCH(1,($U$2=GRID!$B$1:$BI$1)*(КАЛЕНДАРЬ!$O22=GRID!$B$3:$BI$3),0))*GRID!$B$66*(1-GRID!$B$69),0))</f>
        <v>#N/A</v>
      </c>
      <c r="J55" s="48" t="e" cm="1">
        <f t="array" ref="J55">IF($I$2="Раннее бронирование",
INDEX(GRID!$B$17:$BI$27,MATCH(I$7,GRID!$A$17:$A$27,0),MATCH(1,($U$2=GRID!$B$1:$BI$1)*(КАЛЕНДАРЬ!$O22=GRID!$B$3:$BI$3), 0))*GRID!$B$67,
ROUNDUP(INDEX(GRID!$B$17:$BI$27,MATCH(I$7,GRID!$A$17:$A$27,0),MATCH(1,($U$2=GRID!$B$1:$BI$1)*(КАЛЕНДАРЬ!$O22=GRID!$B$3:$BI$3), 0))*GRID!$B$66*(1-GRID!$B$69),0))</f>
        <v>#N/A</v>
      </c>
      <c r="K55" s="47" cm="1">
        <f t="array" ref="K55">IF($I$2="Раннее бронирование",
INDEX(GRID!$B$4:$BI$14,MATCH(K$7,GRID!$A$4:$A$14,0),MATCH(1,($U$2=GRID!$B$1:$BI$1)*(КАЛЕНДАРЬ!$O22=GRID!$B$3:$BI$3), 0))*GRID!$B$67,
ROUNDUP(INDEX(GRID!$B$4:$BI$14,MATCH(K$7,GRID!$A$4:$A$14,0),MATCH(1,($U$2=GRID!$B$1:$BI$1)*(КАЛЕНДАРЬ!$O22=GRID!$B$3:$BI$3),0))*GRID!$B$66*(1-GRID!$B$69),0))</f>
        <v>19924</v>
      </c>
      <c r="L55" s="48" cm="1">
        <f t="array" ref="L55">IF($I$2="Раннее бронирование",
INDEX(GRID!$B$17:$BI$27,MATCH(K$7,GRID!$A$17:$A$27,0),MATCH(1,($U$2=GRID!$B$1:$BI$1)*(КАЛЕНДАРЬ!$O22=GRID!$B$3:$BI$3), 0))*GRID!$B$67,
ROUNDUP(INDEX(GRID!$B$17:$BI$27,MATCH(K$7,GRID!$A$17:$A$27,0),MATCH(1,($U$2=GRID!$B$1:$BI$1)*(КАЛЕНДАРЬ!$O22=GRID!$B$3:$BI$3), 0))*GRID!$B$66*(1-GRID!$B$69),0))</f>
        <v>21624</v>
      </c>
      <c r="M55" s="47" cm="1">
        <f t="array" ref="M55">IF($I$2="Раннее бронирование",
INDEX(GRID!$B$4:$BI$14,MATCH(M$7,GRID!$A$4:$A$14,0),MATCH(1,($U$2=GRID!$B$1:$BI$1)*(КАЛЕНДАРЬ!$O22=GRID!$B$3:$BI$3), 0))*GRID!$B$67,
ROUNDUP(INDEX(GRID!$B$4:$BI$14,MATCH(M$7,GRID!$A$4:$A$14,0),MATCH(1,($U$2=GRID!$B$1:$BI$1)*(КАЛЕНДАРЬ!$O22=GRID!$B$3:$BI$3),0))*GRID!$B$66*(1-GRID!$B$69),0))</f>
        <v>21964</v>
      </c>
      <c r="N55" s="48" cm="1">
        <f t="array" ref="N55">IF($I$2="Раннее бронирование",
INDEX(GRID!$B$17:$BI$27,MATCH(M$7,GRID!$A$17:$A$27,0),MATCH(1,($U$2=GRID!$B$1:$BI$1)*(КАЛЕНДАРЬ!$O22=GRID!$B$3:$BI$3), 0))*GRID!$B$67,
ROUNDUP(INDEX(GRID!$B$17:$BI$27,MATCH(M$7,GRID!$A$17:$A$27,0),MATCH(1,($U$2=GRID!$B$1:$BI$1)*(КАЛЕНДАРЬ!$O22=GRID!$B$3:$BI$3), 0))*GRID!$B$66*(1-GRID!$B$69),0))</f>
        <v>23664</v>
      </c>
      <c r="O55" s="47" cm="1">
        <f t="array" ref="O55">IF($I$2="Раннее бронирование",
INDEX(GRID!$B$4:$BI$14,MATCH(O$7,GRID!$A$4:$A$14,0),MATCH(1,($U$2=GRID!$B$1:$BI$1)*(КАЛЕНДАРЬ!$O22=GRID!$B$3:$BI$3), 0))*GRID!$B$67,
ROUNDUP(INDEX(GRID!$B$4:$BI$14,MATCH(O$7,GRID!$A$4:$A$14,0),MATCH(1,($U$2=GRID!$B$1:$BI$1)*(КАЛЕНДАРЬ!$O22=GRID!$B$3:$BI$3),0))*GRID!$B$66*(1-GRID!$B$69),0))</f>
        <v>26656</v>
      </c>
      <c r="P55" s="48" cm="1">
        <f t="array" ref="P55">IF($I$2="Раннее бронирование",
INDEX(GRID!$B$17:$BI$27,MATCH(O$7,GRID!$A$17:$A$27,0),MATCH(1,($U$2=GRID!$B$1:$BI$1)*(КАЛЕНДАРЬ!$O22=GRID!$B$3:$BI$3), 0))*GRID!$B$67,
ROUNDUP(INDEX(GRID!$B$17:$BI$27,MATCH(O$7,GRID!$A$17:$A$27,0),MATCH(1,($U$2=GRID!$B$1:$BI$1)*(КАЛЕНДАРЬ!$O22=GRID!$B$3:$BI$3), 0))*GRID!$B$66*(1-GRID!$B$69),0))</f>
        <v>28356</v>
      </c>
      <c r="Q55" s="47" t="e" cm="1">
        <f t="array" ref="Q55">IF($I$2="Раннее бронирование",
INDEX(GRID!$B$4:$BI$14,MATCH(Q$7,GRID!$A$4:$A$14,0),MATCH(1,($U$2=GRID!$B$1:$BI$1)*(КАЛЕНДАРЬ!$O22=GRID!$B$3:$BI$3), 0))*GRID!$B$67,
ROUNDUP(INDEX(GRID!$B$4:$BI$14,MATCH(Q$7,GRID!$A$4:$A$14,0),MATCH(1,($U$2=GRID!$B$1:$BI$1)*(КАЛЕНДАРЬ!$O22=GRID!$B$3:$BI$3),0))*GRID!$B$66*(1-GRID!$B$69),0))</f>
        <v>#N/A</v>
      </c>
      <c r="R55" s="48" t="e" cm="1">
        <f t="array" ref="R55">IF($I$2="Раннее бронирование",
INDEX(GRID!$B$17:$BI$27,MATCH(Q$7,GRID!$A$17:$A$27,0),MATCH(1,($U$2=GRID!$B$1:$BI$1)*(КАЛЕНДАРЬ!$O22=GRID!$B$3:$BI$3), 0))*GRID!$B$67,
ROUNDUP(INDEX(GRID!$B$17:$BI$27,MATCH(Q$7,GRID!$A$17:$A$27,0),MATCH(1,($U$2=GRID!$B$1:$BI$1)*(КАЛЕНДАРЬ!$O22=GRID!$B$3:$BI$3), 0))*GRID!$B$66*(1-GRID!$B$69),0))</f>
        <v>#N/A</v>
      </c>
      <c r="S55" s="47" t="e" cm="1">
        <f t="array" ref="S55">IF($I$2="Раннее бронирование",
INDEX(GRID!$B$4:$BI$14,MATCH(S$7,GRID!$A$4:$A$14,0),MATCH(1,($U$2=GRID!$B$1:$BI$1)*(КАЛЕНДАРЬ!$O22=GRID!$B$3:$BI$3), 0))*GRID!$B$67,
ROUNDUP(INDEX(GRID!$B$4:$BI$14,MATCH(S$7,GRID!$A$4:$A$14,0),MATCH(1,($U$2=GRID!$B$1:$BI$1)*(КАЛЕНДАРЬ!$O22=GRID!$B$3:$BI$3),0))*GRID!$B$66*(1-GRID!$B$69),0))</f>
        <v>#N/A</v>
      </c>
      <c r="T55" s="48" t="e" cm="1">
        <f t="array" ref="T55">IF($I$2="Раннее бронирование",
INDEX(GRID!$B$17:$BI$27,MATCH(S$7,GRID!$A$17:$A$27,0),MATCH(1,($U$2=GRID!$B$1:$BI$1)*(КАЛЕНДАРЬ!$O22=GRID!$B$3:$BI$3), 0))*GRID!$B$67,
ROUNDUP(INDEX(GRID!$B$17:$BI$27,MATCH(S$7,GRID!$A$17:$A$27,0),MATCH(1,($U$2=GRID!$B$1:$BI$1)*(КАЛЕНДАРЬ!$O22=GRID!$B$3:$BI$3), 0))*GRID!$B$66*(1-GRID!$B$69),0))</f>
        <v>#N/A</v>
      </c>
      <c r="U55" s="47" cm="1">
        <f t="array" ref="U55">IF($I$2="Раннее бронирование",
INDEX(GRID!$B$4:$BI$14,MATCH(U$7,GRID!$A$4:$A$14,0),MATCH(1,($U$2=GRID!$B$1:$BI$1)*(КАЛЕНДАРЬ!$O22=GRID!$B$3:$BI$3), 0))*GRID!$B$67,
ROUNDUP(INDEX(GRID!$B$4:$BI$14,MATCH(U$7,GRID!$A$4:$A$14,0),MATCH(1,($U$2=GRID!$B$1:$BI$1)*(КАЛЕНДАРЬ!$O22=GRID!$B$3:$BI$3),0))*GRID!$B$66*(1-GRID!$B$69),0))</f>
        <v>41480</v>
      </c>
      <c r="V55" s="48" cm="1">
        <f t="array" ref="V55">IF($I$2="Раннее бронирование",
INDEX(GRID!$B$17:$BI$27,MATCH(U$7,GRID!$A$17:$A$27,0),MATCH(1,($U$2=GRID!$B$1:$BI$1)*(КАЛЕНДАРЬ!$O22=GRID!$B$3:$BI$3), 0))*GRID!$B$67,
ROUNDUP(INDEX(GRID!$B$17:$BI$27,MATCH(U$7,GRID!$A$17:$A$27,0),MATCH(1,($U$2=GRID!$B$1:$BI$1)*(КАЛЕНДАРЬ!$O22=GRID!$B$3:$BI$3), 0))*GRID!$B$66*(1-GRID!$B$69),0))</f>
        <v>43180</v>
      </c>
      <c r="W55" s="47" cm="1">
        <f t="array" ref="W55">IF($I$2="Раннее бронирование",
INDEX(GRID!$B$4:$BI$14,MATCH(W$7,GRID!$A$4:$A$14,0),MATCH(1,($U$2=GRID!$B$1:$BI$1)*(КАЛЕНДАРЬ!$O22=GRID!$B$3:$BI$3), 0))*GRID!$B$67,
ROUNDUP(INDEX(GRID!$B$4:$BI$14,MATCH(W$7,GRID!$A$4:$A$14,0),MATCH(1,($U$2=GRID!$B$1:$BI$1)*(КАЛЕНДАРЬ!$O22=GRID!$B$3:$BI$3),0))*GRID!$B$66*(1-GRID!$B$69),0))</f>
        <v>163880</v>
      </c>
      <c r="X55" s="48" cm="1">
        <f t="array" ref="X55">IF($I$2="Раннее бронирование",
INDEX(GRID!$B$17:$BI$27,MATCH(W$7,GRID!$A$17:$A$27,0),MATCH(1,($U$2=GRID!$B$1:$BI$1)*(КАЛЕНДАРЬ!$O22=GRID!$B$3:$BI$3), 0))*GRID!$B$67,
ROUNDUP(INDEX(GRID!$B$17:$BI$27,MATCH(W$7,GRID!$A$17:$A$27,0),MATCH(1,($U$2=GRID!$B$1:$BI$1)*(КАЛЕНДАРЬ!$O22=GRID!$B$3:$BI$3), 0))*GRID!$B$66*(1-GRID!$B$69),0))</f>
        <v>165580</v>
      </c>
    </row>
    <row r="56" spans="1:24" hidden="1" x14ac:dyDescent="0.2">
      <c r="A56" s="117" t="s">
        <v>47</v>
      </c>
      <c r="B56" s="117">
        <v>20</v>
      </c>
      <c r="C56" s="47" cm="1">
        <f t="array" ref="C56">IF($I$2="Раннее бронирование",
INDEX(GRID!$B$4:$BI$14,MATCH(C$7,GRID!$A$4:$A$14,0),MATCH(1,($U$2=GRID!$B$1:$BI$1)*(КАЛЕНДАРЬ!$O23=GRID!$B$3:$BI$3), 0))*GRID!$B$67,
ROUNDUP(INDEX(GRID!$B$4:$BI$14,MATCH(C$7,GRID!$A$4:$A$14,0),MATCH(1,($U$2=GRID!$B$1:$BI$1)*(КАЛЕНДАРЬ!$O23=GRID!$B$3:$BI$3),0))*GRID!$B$66*(1-GRID!$B$69),0))</f>
        <v>14960</v>
      </c>
      <c r="D56" s="48" cm="1">
        <f t="array" ref="D56">IF($I$2="Раннее бронирование",
INDEX(GRID!$B$17:$BI$27,MATCH(C$7,GRID!$A$17:$A$27,0),MATCH(1,($U$2=GRID!$B$1:$BI$1)*(КАЛЕНДАРЬ!$O23=GRID!$B$3:$BI$3), 0))*GRID!$B$67,
ROUNDUP(INDEX(GRID!$B$17:$BI$27,MATCH(C$7,GRID!$A$17:$A$27,0),MATCH(1,($U$2=GRID!$B$1:$BI$1)*(КАЛЕНДАРЬ!$O23=GRID!$B$3:$BI$3), 0))*GRID!$B$66*(1-GRID!$B$69),0))</f>
        <v>16660</v>
      </c>
      <c r="E56" s="47" cm="1">
        <f t="array" ref="E56">IF($I$2="Раннее бронирование",
INDEX(GRID!$B$4:$BI$14,MATCH(E$7,GRID!$A$4:$A$14,0),MATCH(1,($U$2=GRID!$B$1:$BI$1)*(КАЛЕНДАРЬ!$O23=GRID!$B$3:$BI$3), 0))*GRID!$B$67,
ROUNDUP(INDEX(GRID!$B$4:$BI$14,MATCH(E$7,GRID!$A$4:$A$14,0),MATCH(1,($U$2=GRID!$B$1:$BI$1)*(КАЛЕНДАРЬ!$O23=GRID!$B$3:$BI$3),0))*GRID!$B$66*(1-GRID!$B$69),0))</f>
        <v>16524</v>
      </c>
      <c r="F56" s="48" cm="1">
        <f t="array" ref="F56">IF($I$2="Раннее бронирование",
INDEX(GRID!$B$17:$BI$27,MATCH(E$7,GRID!$A$17:$A$27,0),MATCH(1,($U$2=GRID!$B$1:$BI$1)*(КАЛЕНДАРЬ!$O23=GRID!$B$3:$BI$3), 0))*GRID!$B$67,
ROUNDUP(INDEX(GRID!$B$17:$BI$27,MATCH(E$7,GRID!$A$17:$A$27,0),MATCH(1,($U$2=GRID!$B$1:$BI$1)*(КАЛЕНДАРЬ!$O23=GRID!$B$3:$BI$3), 0))*GRID!$B$66*(1-GRID!$B$69),0))</f>
        <v>18224</v>
      </c>
      <c r="G56" s="47" t="e" cm="1">
        <f t="array" ref="G56">IF($I$2="Раннее бронирование",
INDEX(GRID!$B$4:$BI$14,MATCH(G$7,GRID!$A$4:$A$14,0),MATCH(1,($U$2=GRID!$B$1:$BI$1)*(КАЛЕНДАРЬ!$O23=GRID!$B$3:$BI$3), 0))*GRID!$B$67,
ROUNDUP(INDEX(GRID!$B$4:$BI$14,MATCH(G$7,GRID!$A$4:$A$14,0),MATCH(1,($U$2=GRID!$B$1:$BI$1)*(КАЛЕНДАРЬ!$O23=GRID!$B$3:$BI$3),0))*GRID!$B$66*(1-GRID!$B$69),0))</f>
        <v>#N/A</v>
      </c>
      <c r="H56" s="48" t="e" cm="1">
        <f t="array" ref="H56">IF($I$2="Раннее бронирование",
INDEX(GRID!$B$17:$BI$27,MATCH(G$7,GRID!$A$17:$A$27,0),MATCH(1,($U$2=GRID!$B$1:$BI$1)*(КАЛЕНДАРЬ!$O23=GRID!$B$3:$BI$3), 0))*GRID!$B$67,
ROUNDUP(INDEX(GRID!$B$17:$BI$27,MATCH(G$7,GRID!$A$17:$A$27,0),MATCH(1,($U$2=GRID!$B$1:$BI$1)*(КАЛЕНДАРЬ!$O23=GRID!$B$3:$BI$3), 0))*GRID!$B$66*(1-GRID!$B$69),0))</f>
        <v>#N/A</v>
      </c>
      <c r="I56" s="47" t="e" cm="1">
        <f t="array" ref="I56">IF($I$2="Раннее бронирование",
INDEX(GRID!$B$4:$BI$14,MATCH(I$7,GRID!$A$4:$A$14,0),MATCH(1,($U$2=GRID!$B$1:$BI$1)*(КАЛЕНДАРЬ!$O23=GRID!$B$3:$BI$3), 0))*GRID!$B$67,
ROUNDUP(INDEX(GRID!$B$4:$BI$14,MATCH(I$7,GRID!$A$4:$A$14,0),MATCH(1,($U$2=GRID!$B$1:$BI$1)*(КАЛЕНДАРЬ!$O23=GRID!$B$3:$BI$3),0))*GRID!$B$66*(1-GRID!$B$69),0))</f>
        <v>#N/A</v>
      </c>
      <c r="J56" s="48" t="e" cm="1">
        <f t="array" ref="J56">IF($I$2="Раннее бронирование",
INDEX(GRID!$B$17:$BI$27,MATCH(I$7,GRID!$A$17:$A$27,0),MATCH(1,($U$2=GRID!$B$1:$BI$1)*(КАЛЕНДАРЬ!$O23=GRID!$B$3:$BI$3), 0))*GRID!$B$67,
ROUNDUP(INDEX(GRID!$B$17:$BI$27,MATCH(I$7,GRID!$A$17:$A$27,0),MATCH(1,($U$2=GRID!$B$1:$BI$1)*(КАЛЕНДАРЬ!$O23=GRID!$B$3:$BI$3), 0))*GRID!$B$66*(1-GRID!$B$69),0))</f>
        <v>#N/A</v>
      </c>
      <c r="K56" s="47" cm="1">
        <f t="array" ref="K56">IF($I$2="Раннее бронирование",
INDEX(GRID!$B$4:$BI$14,MATCH(K$7,GRID!$A$4:$A$14,0),MATCH(1,($U$2=GRID!$B$1:$BI$1)*(КАЛЕНДАРЬ!$O23=GRID!$B$3:$BI$3), 0))*GRID!$B$67,
ROUNDUP(INDEX(GRID!$B$4:$BI$14,MATCH(K$7,GRID!$A$4:$A$14,0),MATCH(1,($U$2=GRID!$B$1:$BI$1)*(КАЛЕНДАРЬ!$O23=GRID!$B$3:$BI$3),0))*GRID!$B$66*(1-GRID!$B$69),0))</f>
        <v>22304</v>
      </c>
      <c r="L56" s="48" cm="1">
        <f t="array" ref="L56">IF($I$2="Раннее бронирование",
INDEX(GRID!$B$17:$BI$27,MATCH(K$7,GRID!$A$17:$A$27,0),MATCH(1,($U$2=GRID!$B$1:$BI$1)*(КАЛЕНДАРЬ!$O23=GRID!$B$3:$BI$3), 0))*GRID!$B$67,
ROUNDUP(INDEX(GRID!$B$17:$BI$27,MATCH(K$7,GRID!$A$17:$A$27,0),MATCH(1,($U$2=GRID!$B$1:$BI$1)*(КАЛЕНДАРЬ!$O23=GRID!$B$3:$BI$3), 0))*GRID!$B$66*(1-GRID!$B$69),0))</f>
        <v>24004</v>
      </c>
      <c r="M56" s="47" cm="1">
        <f t="array" ref="M56">IF($I$2="Раннее бронирование",
INDEX(GRID!$B$4:$BI$14,MATCH(M$7,GRID!$A$4:$A$14,0),MATCH(1,($U$2=GRID!$B$1:$BI$1)*(КАЛЕНДАРЬ!$O23=GRID!$B$3:$BI$3), 0))*GRID!$B$67,
ROUNDUP(INDEX(GRID!$B$4:$BI$14,MATCH(M$7,GRID!$A$4:$A$14,0),MATCH(1,($U$2=GRID!$B$1:$BI$1)*(КАЛЕНДАРЬ!$O23=GRID!$B$3:$BI$3),0))*GRID!$B$66*(1-GRID!$B$69),0))</f>
        <v>24684</v>
      </c>
      <c r="N56" s="48" cm="1">
        <f t="array" ref="N56">IF($I$2="Раннее бронирование",
INDEX(GRID!$B$17:$BI$27,MATCH(M$7,GRID!$A$17:$A$27,0),MATCH(1,($U$2=GRID!$B$1:$BI$1)*(КАЛЕНДАРЬ!$O23=GRID!$B$3:$BI$3), 0))*GRID!$B$67,
ROUNDUP(INDEX(GRID!$B$17:$BI$27,MATCH(M$7,GRID!$A$17:$A$27,0),MATCH(1,($U$2=GRID!$B$1:$BI$1)*(КАЛЕНДАРЬ!$O23=GRID!$B$3:$BI$3), 0))*GRID!$B$66*(1-GRID!$B$69),0))</f>
        <v>26384</v>
      </c>
      <c r="O56" s="47" cm="1">
        <f t="array" ref="O56">IF($I$2="Раннее бронирование",
INDEX(GRID!$B$4:$BI$14,MATCH(O$7,GRID!$A$4:$A$14,0),MATCH(1,($U$2=GRID!$B$1:$BI$1)*(КАЛЕНДАРЬ!$O23=GRID!$B$3:$BI$3), 0))*GRID!$B$67,
ROUNDUP(INDEX(GRID!$B$4:$BI$14,MATCH(O$7,GRID!$A$4:$A$14,0),MATCH(1,($U$2=GRID!$B$1:$BI$1)*(КАЛЕНДАРЬ!$O23=GRID!$B$3:$BI$3),0))*GRID!$B$66*(1-GRID!$B$69),0))</f>
        <v>29240</v>
      </c>
      <c r="P56" s="48" cm="1">
        <f t="array" ref="P56">IF($I$2="Раннее бронирование",
INDEX(GRID!$B$17:$BI$27,MATCH(O$7,GRID!$A$17:$A$27,0),MATCH(1,($U$2=GRID!$B$1:$BI$1)*(КАЛЕНДАРЬ!$O23=GRID!$B$3:$BI$3), 0))*GRID!$B$67,
ROUNDUP(INDEX(GRID!$B$17:$BI$27,MATCH(O$7,GRID!$A$17:$A$27,0),MATCH(1,($U$2=GRID!$B$1:$BI$1)*(КАЛЕНДАРЬ!$O23=GRID!$B$3:$BI$3), 0))*GRID!$B$66*(1-GRID!$B$69),0))</f>
        <v>30940</v>
      </c>
      <c r="Q56" s="47" t="e" cm="1">
        <f t="array" ref="Q56">IF($I$2="Раннее бронирование",
INDEX(GRID!$B$4:$BI$14,MATCH(Q$7,GRID!$A$4:$A$14,0),MATCH(1,($U$2=GRID!$B$1:$BI$1)*(КАЛЕНДАРЬ!$O23=GRID!$B$3:$BI$3), 0))*GRID!$B$67,
ROUNDUP(INDEX(GRID!$B$4:$BI$14,MATCH(Q$7,GRID!$A$4:$A$14,0),MATCH(1,($U$2=GRID!$B$1:$BI$1)*(КАЛЕНДАРЬ!$O23=GRID!$B$3:$BI$3),0))*GRID!$B$66*(1-GRID!$B$69),0))</f>
        <v>#N/A</v>
      </c>
      <c r="R56" s="48" t="e" cm="1">
        <f t="array" ref="R56">IF($I$2="Раннее бронирование",
INDEX(GRID!$B$17:$BI$27,MATCH(Q$7,GRID!$A$17:$A$27,0),MATCH(1,($U$2=GRID!$B$1:$BI$1)*(КАЛЕНДАРЬ!$O23=GRID!$B$3:$BI$3), 0))*GRID!$B$67,
ROUNDUP(INDEX(GRID!$B$17:$BI$27,MATCH(Q$7,GRID!$A$17:$A$27,0),MATCH(1,($U$2=GRID!$B$1:$BI$1)*(КАЛЕНДАРЬ!$O23=GRID!$B$3:$BI$3), 0))*GRID!$B$66*(1-GRID!$B$69),0))</f>
        <v>#N/A</v>
      </c>
      <c r="S56" s="47" t="e" cm="1">
        <f t="array" ref="S56">IF($I$2="Раннее бронирование",
INDEX(GRID!$B$4:$BI$14,MATCH(S$7,GRID!$A$4:$A$14,0),MATCH(1,($U$2=GRID!$B$1:$BI$1)*(КАЛЕНДАРЬ!$O23=GRID!$B$3:$BI$3), 0))*GRID!$B$67,
ROUNDUP(INDEX(GRID!$B$4:$BI$14,MATCH(S$7,GRID!$A$4:$A$14,0),MATCH(1,($U$2=GRID!$B$1:$BI$1)*(КАЛЕНДАРЬ!$O23=GRID!$B$3:$BI$3),0))*GRID!$B$66*(1-GRID!$B$69),0))</f>
        <v>#N/A</v>
      </c>
      <c r="T56" s="48" t="e" cm="1">
        <f t="array" ref="T56">IF($I$2="Раннее бронирование",
INDEX(GRID!$B$17:$BI$27,MATCH(S$7,GRID!$A$17:$A$27,0),MATCH(1,($U$2=GRID!$B$1:$BI$1)*(КАЛЕНДАРЬ!$O23=GRID!$B$3:$BI$3), 0))*GRID!$B$67,
ROUNDUP(INDEX(GRID!$B$17:$BI$27,MATCH(S$7,GRID!$A$17:$A$27,0),MATCH(1,($U$2=GRID!$B$1:$BI$1)*(КАЛЕНДАРЬ!$O23=GRID!$B$3:$BI$3), 0))*GRID!$B$66*(1-GRID!$B$69),0))</f>
        <v>#N/A</v>
      </c>
      <c r="U56" s="47" cm="1">
        <f t="array" ref="U56">IF($I$2="Раннее бронирование",
INDEX(GRID!$B$4:$BI$14,MATCH(U$7,GRID!$A$4:$A$14,0),MATCH(1,($U$2=GRID!$B$1:$BI$1)*(КАЛЕНДАРЬ!$O23=GRID!$B$3:$BI$3), 0))*GRID!$B$67,
ROUNDUP(INDEX(GRID!$B$4:$BI$14,MATCH(U$7,GRID!$A$4:$A$14,0),MATCH(1,($U$2=GRID!$B$1:$BI$1)*(КАЛЕНДАРЬ!$O23=GRID!$B$3:$BI$3),0))*GRID!$B$66*(1-GRID!$B$69),0))</f>
        <v>45560</v>
      </c>
      <c r="V56" s="48" cm="1">
        <f t="array" ref="V56">IF($I$2="Раннее бронирование",
INDEX(GRID!$B$17:$BI$27,MATCH(U$7,GRID!$A$17:$A$27,0),MATCH(1,($U$2=GRID!$B$1:$BI$1)*(КАЛЕНДАРЬ!$O23=GRID!$B$3:$BI$3), 0))*GRID!$B$67,
ROUNDUP(INDEX(GRID!$B$17:$BI$27,MATCH(U$7,GRID!$A$17:$A$27,0),MATCH(1,($U$2=GRID!$B$1:$BI$1)*(КАЛЕНДАРЬ!$O23=GRID!$B$3:$BI$3), 0))*GRID!$B$66*(1-GRID!$B$69),0))</f>
        <v>47260</v>
      </c>
      <c r="W56" s="47" cm="1">
        <f t="array" ref="W56">IF($I$2="Раннее бронирование",
INDEX(GRID!$B$4:$BI$14,MATCH(W$7,GRID!$A$4:$A$14,0),MATCH(1,($U$2=GRID!$B$1:$BI$1)*(КАЛЕНДАРЬ!$O23=GRID!$B$3:$BI$3), 0))*GRID!$B$67,
ROUNDUP(INDEX(GRID!$B$4:$BI$14,MATCH(W$7,GRID!$A$4:$A$14,0),MATCH(1,($U$2=GRID!$B$1:$BI$1)*(КАЛЕНДАРЬ!$O23=GRID!$B$3:$BI$3),0))*GRID!$B$66*(1-GRID!$B$69),0))</f>
        <v>175440</v>
      </c>
      <c r="X56" s="48" cm="1">
        <f t="array" ref="X56">IF($I$2="Раннее бронирование",
INDEX(GRID!$B$17:$BI$27,MATCH(W$7,GRID!$A$17:$A$27,0),MATCH(1,($U$2=GRID!$B$1:$BI$1)*(КАЛЕНДАРЬ!$O23=GRID!$B$3:$BI$3), 0))*GRID!$B$67,
ROUNDUP(INDEX(GRID!$B$17:$BI$27,MATCH(W$7,GRID!$A$17:$A$27,0),MATCH(1,($U$2=GRID!$B$1:$BI$1)*(КАЛЕНДАРЬ!$O23=GRID!$B$3:$BI$3), 0))*GRID!$B$66*(1-GRID!$B$69),0))</f>
        <v>177140</v>
      </c>
    </row>
    <row r="57" spans="1:24" hidden="1" x14ac:dyDescent="0.2">
      <c r="A57" s="117" t="s">
        <v>48</v>
      </c>
      <c r="B57" s="117">
        <v>21</v>
      </c>
      <c r="C57" s="47" cm="1">
        <f t="array" ref="C57">IF($I$2="Раннее бронирование",
INDEX(GRID!$B$4:$BI$14,MATCH(C$7,GRID!$A$4:$A$14,0),MATCH(1,($U$2=GRID!$B$1:$BI$1)*(КАЛЕНДАРЬ!$O24=GRID!$B$3:$BI$3), 0))*GRID!$B$67,
ROUNDUP(INDEX(GRID!$B$4:$BI$14,MATCH(C$7,GRID!$A$4:$A$14,0),MATCH(1,($U$2=GRID!$B$1:$BI$1)*(КАЛЕНДАРЬ!$O24=GRID!$B$3:$BI$3),0))*GRID!$B$66*(1-GRID!$B$69),0))</f>
        <v>17680</v>
      </c>
      <c r="D57" s="48" cm="1">
        <f t="array" ref="D57">IF($I$2="Раннее бронирование",
INDEX(GRID!$B$17:$BI$27,MATCH(C$7,GRID!$A$17:$A$27,0),MATCH(1,($U$2=GRID!$B$1:$BI$1)*(КАЛЕНДАРЬ!$O24=GRID!$B$3:$BI$3), 0))*GRID!$B$67,
ROUNDUP(INDEX(GRID!$B$17:$BI$27,MATCH(C$7,GRID!$A$17:$A$27,0),MATCH(1,($U$2=GRID!$B$1:$BI$1)*(КАЛЕНДАРЬ!$O24=GRID!$B$3:$BI$3), 0))*GRID!$B$66*(1-GRID!$B$69),0))</f>
        <v>19380</v>
      </c>
      <c r="E57" s="47" cm="1">
        <f t="array" ref="E57">IF($I$2="Раннее бронирование",
INDEX(GRID!$B$4:$BI$14,MATCH(E$7,GRID!$A$4:$A$14,0),MATCH(1,($U$2=GRID!$B$1:$BI$1)*(КАЛЕНДАРЬ!$O24=GRID!$B$3:$BI$3), 0))*GRID!$B$67,
ROUNDUP(INDEX(GRID!$B$4:$BI$14,MATCH(E$7,GRID!$A$4:$A$14,0),MATCH(1,($U$2=GRID!$B$1:$BI$1)*(КАЛЕНДАРЬ!$O24=GRID!$B$3:$BI$3),0))*GRID!$B$66*(1-GRID!$B$69),0))</f>
        <v>19652</v>
      </c>
      <c r="F57" s="48" cm="1">
        <f t="array" ref="F57">IF($I$2="Раннее бронирование",
INDEX(GRID!$B$17:$BI$27,MATCH(E$7,GRID!$A$17:$A$27,0),MATCH(1,($U$2=GRID!$B$1:$BI$1)*(КАЛЕНДАРЬ!$O24=GRID!$B$3:$BI$3), 0))*GRID!$B$67,
ROUNDUP(INDEX(GRID!$B$17:$BI$27,MATCH(E$7,GRID!$A$17:$A$27,0),MATCH(1,($U$2=GRID!$B$1:$BI$1)*(КАЛЕНДАРЬ!$O24=GRID!$B$3:$BI$3), 0))*GRID!$B$66*(1-GRID!$B$69),0))</f>
        <v>21352</v>
      </c>
      <c r="G57" s="47" t="e" cm="1">
        <f t="array" ref="G57">IF($I$2="Раннее бронирование",
INDEX(GRID!$B$4:$BI$14,MATCH(G$7,GRID!$A$4:$A$14,0),MATCH(1,($U$2=GRID!$B$1:$BI$1)*(КАЛЕНДАРЬ!$O24=GRID!$B$3:$BI$3), 0))*GRID!$B$67,
ROUNDUP(INDEX(GRID!$B$4:$BI$14,MATCH(G$7,GRID!$A$4:$A$14,0),MATCH(1,($U$2=GRID!$B$1:$BI$1)*(КАЛЕНДАРЬ!$O24=GRID!$B$3:$BI$3),0))*GRID!$B$66*(1-GRID!$B$69),0))</f>
        <v>#N/A</v>
      </c>
      <c r="H57" s="48" t="e" cm="1">
        <f t="array" ref="H57">IF($I$2="Раннее бронирование",
INDEX(GRID!$B$17:$BI$27,MATCH(G$7,GRID!$A$17:$A$27,0),MATCH(1,($U$2=GRID!$B$1:$BI$1)*(КАЛЕНДАРЬ!$O24=GRID!$B$3:$BI$3), 0))*GRID!$B$67,
ROUNDUP(INDEX(GRID!$B$17:$BI$27,MATCH(G$7,GRID!$A$17:$A$27,0),MATCH(1,($U$2=GRID!$B$1:$BI$1)*(КАЛЕНДАРЬ!$O24=GRID!$B$3:$BI$3), 0))*GRID!$B$66*(1-GRID!$B$69),0))</f>
        <v>#N/A</v>
      </c>
      <c r="I57" s="47" t="e" cm="1">
        <f t="array" ref="I57">IF($I$2="Раннее бронирование",
INDEX(GRID!$B$4:$BI$14,MATCH(I$7,GRID!$A$4:$A$14,0),MATCH(1,($U$2=GRID!$B$1:$BI$1)*(КАЛЕНДАРЬ!$O24=GRID!$B$3:$BI$3), 0))*GRID!$B$67,
ROUNDUP(INDEX(GRID!$B$4:$BI$14,MATCH(I$7,GRID!$A$4:$A$14,0),MATCH(1,($U$2=GRID!$B$1:$BI$1)*(КАЛЕНДАРЬ!$O24=GRID!$B$3:$BI$3),0))*GRID!$B$66*(1-GRID!$B$69),0))</f>
        <v>#N/A</v>
      </c>
      <c r="J57" s="48" t="e" cm="1">
        <f t="array" ref="J57">IF($I$2="Раннее бронирование",
INDEX(GRID!$B$17:$BI$27,MATCH(I$7,GRID!$A$17:$A$27,0),MATCH(1,($U$2=GRID!$B$1:$BI$1)*(КАЛЕНДАРЬ!$O24=GRID!$B$3:$BI$3), 0))*GRID!$B$67,
ROUNDUP(INDEX(GRID!$B$17:$BI$27,MATCH(I$7,GRID!$A$17:$A$27,0),MATCH(1,($U$2=GRID!$B$1:$BI$1)*(КАЛЕНДАРЬ!$O24=GRID!$B$3:$BI$3), 0))*GRID!$B$66*(1-GRID!$B$69),0))</f>
        <v>#N/A</v>
      </c>
      <c r="K57" s="47" cm="1">
        <f t="array" ref="K57">IF($I$2="Раннее бронирование",
INDEX(GRID!$B$4:$BI$14,MATCH(K$7,GRID!$A$4:$A$14,0),MATCH(1,($U$2=GRID!$B$1:$BI$1)*(КАЛЕНДАРЬ!$O24=GRID!$B$3:$BI$3), 0))*GRID!$B$67,
ROUNDUP(INDEX(GRID!$B$4:$BI$14,MATCH(K$7,GRID!$A$4:$A$14,0),MATCH(1,($U$2=GRID!$B$1:$BI$1)*(КАЛЕНДАРЬ!$O24=GRID!$B$3:$BI$3),0))*GRID!$B$66*(1-GRID!$B$69),0))</f>
        <v>26996</v>
      </c>
      <c r="L57" s="48" cm="1">
        <f t="array" ref="L57">IF($I$2="Раннее бронирование",
INDEX(GRID!$B$17:$BI$27,MATCH(K$7,GRID!$A$17:$A$27,0),MATCH(1,($U$2=GRID!$B$1:$BI$1)*(КАЛЕНДАРЬ!$O24=GRID!$B$3:$BI$3), 0))*GRID!$B$67,
ROUNDUP(INDEX(GRID!$B$17:$BI$27,MATCH(K$7,GRID!$A$17:$A$27,0),MATCH(1,($U$2=GRID!$B$1:$BI$1)*(КАЛЕНДАРЬ!$O24=GRID!$B$3:$BI$3), 0))*GRID!$B$66*(1-GRID!$B$69),0))</f>
        <v>28696</v>
      </c>
      <c r="M57" s="47" cm="1">
        <f t="array" ref="M57">IF($I$2="Раннее бронирование",
INDEX(GRID!$B$4:$BI$14,MATCH(M$7,GRID!$A$4:$A$14,0),MATCH(1,($U$2=GRID!$B$1:$BI$1)*(КАЛЕНДАРЬ!$O24=GRID!$B$3:$BI$3), 0))*GRID!$B$67,
ROUNDUP(INDEX(GRID!$B$4:$BI$14,MATCH(M$7,GRID!$A$4:$A$14,0),MATCH(1,($U$2=GRID!$B$1:$BI$1)*(КАЛЕНДАРЬ!$O24=GRID!$B$3:$BI$3),0))*GRID!$B$66*(1-GRID!$B$69),0))</f>
        <v>29988</v>
      </c>
      <c r="N57" s="48" cm="1">
        <f t="array" ref="N57">IF($I$2="Раннее бронирование",
INDEX(GRID!$B$17:$BI$27,MATCH(M$7,GRID!$A$17:$A$27,0),MATCH(1,($U$2=GRID!$B$1:$BI$1)*(КАЛЕНДАРЬ!$O24=GRID!$B$3:$BI$3), 0))*GRID!$B$67,
ROUNDUP(INDEX(GRID!$B$17:$BI$27,MATCH(M$7,GRID!$A$17:$A$27,0),MATCH(1,($U$2=GRID!$B$1:$BI$1)*(КАЛЕНДАРЬ!$O24=GRID!$B$3:$BI$3), 0))*GRID!$B$66*(1-GRID!$B$69),0))</f>
        <v>31688</v>
      </c>
      <c r="O57" s="47" cm="1">
        <f t="array" ref="O57">IF($I$2="Раннее бронирование",
INDEX(GRID!$B$4:$BI$14,MATCH(O$7,GRID!$A$4:$A$14,0),MATCH(1,($U$2=GRID!$B$1:$BI$1)*(КАЛЕНДАРЬ!$O24=GRID!$B$3:$BI$3), 0))*GRID!$B$67,
ROUNDUP(INDEX(GRID!$B$4:$BI$14,MATCH(O$7,GRID!$A$4:$A$14,0),MATCH(1,($U$2=GRID!$B$1:$BI$1)*(КАЛЕНДАРЬ!$O24=GRID!$B$3:$BI$3),0))*GRID!$B$66*(1-GRID!$B$69),0))</f>
        <v>34408</v>
      </c>
      <c r="P57" s="48" cm="1">
        <f t="array" ref="P57">IF($I$2="Раннее бронирование",
INDEX(GRID!$B$17:$BI$27,MATCH(O$7,GRID!$A$17:$A$27,0),MATCH(1,($U$2=GRID!$B$1:$BI$1)*(КАЛЕНДАРЬ!$O24=GRID!$B$3:$BI$3), 0))*GRID!$B$67,
ROUNDUP(INDEX(GRID!$B$17:$BI$27,MATCH(O$7,GRID!$A$17:$A$27,0),MATCH(1,($U$2=GRID!$B$1:$BI$1)*(КАЛЕНДАРЬ!$O24=GRID!$B$3:$BI$3), 0))*GRID!$B$66*(1-GRID!$B$69),0))</f>
        <v>36108</v>
      </c>
      <c r="Q57" s="47" t="e" cm="1">
        <f t="array" ref="Q57">IF($I$2="Раннее бронирование",
INDEX(GRID!$B$4:$BI$14,MATCH(Q$7,GRID!$A$4:$A$14,0),MATCH(1,($U$2=GRID!$B$1:$BI$1)*(КАЛЕНДАРЬ!$O24=GRID!$B$3:$BI$3), 0))*GRID!$B$67,
ROUNDUP(INDEX(GRID!$B$4:$BI$14,MATCH(Q$7,GRID!$A$4:$A$14,0),MATCH(1,($U$2=GRID!$B$1:$BI$1)*(КАЛЕНДАРЬ!$O24=GRID!$B$3:$BI$3),0))*GRID!$B$66*(1-GRID!$B$69),0))</f>
        <v>#N/A</v>
      </c>
      <c r="R57" s="48" t="e" cm="1">
        <f t="array" ref="R57">IF($I$2="Раннее бронирование",
INDEX(GRID!$B$17:$BI$27,MATCH(Q$7,GRID!$A$17:$A$27,0),MATCH(1,($U$2=GRID!$B$1:$BI$1)*(КАЛЕНДАРЬ!$O24=GRID!$B$3:$BI$3), 0))*GRID!$B$67,
ROUNDUP(INDEX(GRID!$B$17:$BI$27,MATCH(Q$7,GRID!$A$17:$A$27,0),MATCH(1,($U$2=GRID!$B$1:$BI$1)*(КАЛЕНДАРЬ!$O24=GRID!$B$3:$BI$3), 0))*GRID!$B$66*(1-GRID!$B$69),0))</f>
        <v>#N/A</v>
      </c>
      <c r="S57" s="47" t="e" cm="1">
        <f t="array" ref="S57">IF($I$2="Раннее бронирование",
INDEX(GRID!$B$4:$BI$14,MATCH(S$7,GRID!$A$4:$A$14,0),MATCH(1,($U$2=GRID!$B$1:$BI$1)*(КАЛЕНДАРЬ!$O24=GRID!$B$3:$BI$3), 0))*GRID!$B$67,
ROUNDUP(INDEX(GRID!$B$4:$BI$14,MATCH(S$7,GRID!$A$4:$A$14,0),MATCH(1,($U$2=GRID!$B$1:$BI$1)*(КАЛЕНДАРЬ!$O24=GRID!$B$3:$BI$3),0))*GRID!$B$66*(1-GRID!$B$69),0))</f>
        <v>#N/A</v>
      </c>
      <c r="T57" s="48" t="e" cm="1">
        <f t="array" ref="T57">IF($I$2="Раннее бронирование",
INDEX(GRID!$B$17:$BI$27,MATCH(S$7,GRID!$A$17:$A$27,0),MATCH(1,($U$2=GRID!$B$1:$BI$1)*(КАЛЕНДАРЬ!$O24=GRID!$B$3:$BI$3), 0))*GRID!$B$67,
ROUNDUP(INDEX(GRID!$B$17:$BI$27,MATCH(S$7,GRID!$A$17:$A$27,0),MATCH(1,($U$2=GRID!$B$1:$BI$1)*(КАЛЕНДАРЬ!$O24=GRID!$B$3:$BI$3), 0))*GRID!$B$66*(1-GRID!$B$69),0))</f>
        <v>#N/A</v>
      </c>
      <c r="U57" s="47" cm="1">
        <f t="array" ref="U57">IF($I$2="Раннее бронирование",
INDEX(GRID!$B$4:$BI$14,MATCH(U$7,GRID!$A$4:$A$14,0),MATCH(1,($U$2=GRID!$B$1:$BI$1)*(КАЛЕНДАРЬ!$O24=GRID!$B$3:$BI$3), 0))*GRID!$B$67,
ROUNDUP(INDEX(GRID!$B$4:$BI$14,MATCH(U$7,GRID!$A$4:$A$14,0),MATCH(1,($U$2=GRID!$B$1:$BI$1)*(КАЛЕНДАРЬ!$O24=GRID!$B$3:$BI$3),0))*GRID!$B$66*(1-GRID!$B$69),0))</f>
        <v>53720</v>
      </c>
      <c r="V57" s="48" cm="1">
        <f t="array" ref="V57">IF($I$2="Раннее бронирование",
INDEX(GRID!$B$17:$BI$27,MATCH(U$7,GRID!$A$17:$A$27,0),MATCH(1,($U$2=GRID!$B$1:$BI$1)*(КАЛЕНДАРЬ!$O24=GRID!$B$3:$BI$3), 0))*GRID!$B$67,
ROUNDUP(INDEX(GRID!$B$17:$BI$27,MATCH(U$7,GRID!$A$17:$A$27,0),MATCH(1,($U$2=GRID!$B$1:$BI$1)*(КАЛЕНДАРЬ!$O24=GRID!$B$3:$BI$3), 0))*GRID!$B$66*(1-GRID!$B$69),0))</f>
        <v>55420</v>
      </c>
      <c r="W57" s="47" cm="1">
        <f t="array" ref="W57">IF($I$2="Раннее бронирование",
INDEX(GRID!$B$4:$BI$14,MATCH(W$7,GRID!$A$4:$A$14,0),MATCH(1,($U$2=GRID!$B$1:$BI$1)*(КАЛЕНДАРЬ!$O24=GRID!$B$3:$BI$3), 0))*GRID!$B$67,
ROUNDUP(INDEX(GRID!$B$4:$BI$14,MATCH(W$7,GRID!$A$4:$A$14,0),MATCH(1,($U$2=GRID!$B$1:$BI$1)*(КАЛЕНДАРЬ!$O24=GRID!$B$3:$BI$3),0))*GRID!$B$66*(1-GRID!$B$69),0))</f>
        <v>199240</v>
      </c>
      <c r="X57" s="48" cm="1">
        <f t="array" ref="X57">IF($I$2="Раннее бронирование",
INDEX(GRID!$B$17:$BI$27,MATCH(W$7,GRID!$A$17:$A$27,0),MATCH(1,($U$2=GRID!$B$1:$BI$1)*(КАЛЕНДАРЬ!$O24=GRID!$B$3:$BI$3), 0))*GRID!$B$67,
ROUNDUP(INDEX(GRID!$B$17:$BI$27,MATCH(W$7,GRID!$A$17:$A$27,0),MATCH(1,($U$2=GRID!$B$1:$BI$1)*(КАЛЕНДАРЬ!$O24=GRID!$B$3:$BI$3), 0))*GRID!$B$66*(1-GRID!$B$69),0))</f>
        <v>200940</v>
      </c>
    </row>
    <row r="58" spans="1:24" hidden="1" x14ac:dyDescent="0.2">
      <c r="A58" s="117" t="s">
        <v>42</v>
      </c>
      <c r="B58" s="117">
        <v>22</v>
      </c>
      <c r="C58" s="47" cm="1">
        <f t="array" ref="C58">IF($I$2="Раннее бронирование",
INDEX(GRID!$B$4:$BI$14,MATCH(C$7,GRID!$A$4:$A$14,0),MATCH(1,($U$2=GRID!$B$1:$BI$1)*(КАЛЕНДАРЬ!$O25=GRID!$B$3:$BI$3), 0))*GRID!$B$67,
ROUNDUP(INDEX(GRID!$B$4:$BI$14,MATCH(C$7,GRID!$A$4:$A$14,0),MATCH(1,($U$2=GRID!$B$1:$BI$1)*(КАЛЕНДАРЬ!$O25=GRID!$B$3:$BI$3),0))*GRID!$B$66*(1-GRID!$B$69),0))</f>
        <v>17680</v>
      </c>
      <c r="D58" s="48" cm="1">
        <f t="array" ref="D58">IF($I$2="Раннее бронирование",
INDEX(GRID!$B$17:$BI$27,MATCH(C$7,GRID!$A$17:$A$27,0),MATCH(1,($U$2=GRID!$B$1:$BI$1)*(КАЛЕНДАРЬ!$O25=GRID!$B$3:$BI$3), 0))*GRID!$B$67,
ROUNDUP(INDEX(GRID!$B$17:$BI$27,MATCH(C$7,GRID!$A$17:$A$27,0),MATCH(1,($U$2=GRID!$B$1:$BI$1)*(КАЛЕНДАРЬ!$O25=GRID!$B$3:$BI$3), 0))*GRID!$B$66*(1-GRID!$B$69),0))</f>
        <v>19380</v>
      </c>
      <c r="E58" s="47" cm="1">
        <f t="array" ref="E58">IF($I$2="Раннее бронирование",
INDEX(GRID!$B$4:$BI$14,MATCH(E$7,GRID!$A$4:$A$14,0),MATCH(1,($U$2=GRID!$B$1:$BI$1)*(КАЛЕНДАРЬ!$O25=GRID!$B$3:$BI$3), 0))*GRID!$B$67,
ROUNDUP(INDEX(GRID!$B$4:$BI$14,MATCH(E$7,GRID!$A$4:$A$14,0),MATCH(1,($U$2=GRID!$B$1:$BI$1)*(КАЛЕНДАРЬ!$O25=GRID!$B$3:$BI$3),0))*GRID!$B$66*(1-GRID!$B$69),0))</f>
        <v>19652</v>
      </c>
      <c r="F58" s="48" cm="1">
        <f t="array" ref="F58">IF($I$2="Раннее бронирование",
INDEX(GRID!$B$17:$BI$27,MATCH(E$7,GRID!$A$17:$A$27,0),MATCH(1,($U$2=GRID!$B$1:$BI$1)*(КАЛЕНДАРЬ!$O25=GRID!$B$3:$BI$3), 0))*GRID!$B$67,
ROUNDUP(INDEX(GRID!$B$17:$BI$27,MATCH(E$7,GRID!$A$17:$A$27,0),MATCH(1,($U$2=GRID!$B$1:$BI$1)*(КАЛЕНДАРЬ!$O25=GRID!$B$3:$BI$3), 0))*GRID!$B$66*(1-GRID!$B$69),0))</f>
        <v>21352</v>
      </c>
      <c r="G58" s="47" t="e" cm="1">
        <f t="array" ref="G58">IF($I$2="Раннее бронирование",
INDEX(GRID!$B$4:$BI$14,MATCH(G$7,GRID!$A$4:$A$14,0),MATCH(1,($U$2=GRID!$B$1:$BI$1)*(КАЛЕНДАРЬ!$O25=GRID!$B$3:$BI$3), 0))*GRID!$B$67,
ROUNDUP(INDEX(GRID!$B$4:$BI$14,MATCH(G$7,GRID!$A$4:$A$14,0),MATCH(1,($U$2=GRID!$B$1:$BI$1)*(КАЛЕНДАРЬ!$O25=GRID!$B$3:$BI$3),0))*GRID!$B$66*(1-GRID!$B$69),0))</f>
        <v>#N/A</v>
      </c>
      <c r="H58" s="48" t="e" cm="1">
        <f t="array" ref="H58">IF($I$2="Раннее бронирование",
INDEX(GRID!$B$17:$BI$27,MATCH(G$7,GRID!$A$17:$A$27,0),MATCH(1,($U$2=GRID!$B$1:$BI$1)*(КАЛЕНДАРЬ!$O25=GRID!$B$3:$BI$3), 0))*GRID!$B$67,
ROUNDUP(INDEX(GRID!$B$17:$BI$27,MATCH(G$7,GRID!$A$17:$A$27,0),MATCH(1,($U$2=GRID!$B$1:$BI$1)*(КАЛЕНДАРЬ!$O25=GRID!$B$3:$BI$3), 0))*GRID!$B$66*(1-GRID!$B$69),0))</f>
        <v>#N/A</v>
      </c>
      <c r="I58" s="47" t="e" cm="1">
        <f t="array" ref="I58">IF($I$2="Раннее бронирование",
INDEX(GRID!$B$4:$BI$14,MATCH(I$7,GRID!$A$4:$A$14,0),MATCH(1,($U$2=GRID!$B$1:$BI$1)*(КАЛЕНДАРЬ!$O25=GRID!$B$3:$BI$3), 0))*GRID!$B$67,
ROUNDUP(INDEX(GRID!$B$4:$BI$14,MATCH(I$7,GRID!$A$4:$A$14,0),MATCH(1,($U$2=GRID!$B$1:$BI$1)*(КАЛЕНДАРЬ!$O25=GRID!$B$3:$BI$3),0))*GRID!$B$66*(1-GRID!$B$69),0))</f>
        <v>#N/A</v>
      </c>
      <c r="J58" s="48" t="e" cm="1">
        <f t="array" ref="J58">IF($I$2="Раннее бронирование",
INDEX(GRID!$B$17:$BI$27,MATCH(I$7,GRID!$A$17:$A$27,0),MATCH(1,($U$2=GRID!$B$1:$BI$1)*(КАЛЕНДАРЬ!$O25=GRID!$B$3:$BI$3), 0))*GRID!$B$67,
ROUNDUP(INDEX(GRID!$B$17:$BI$27,MATCH(I$7,GRID!$A$17:$A$27,0),MATCH(1,($U$2=GRID!$B$1:$BI$1)*(КАЛЕНДАРЬ!$O25=GRID!$B$3:$BI$3), 0))*GRID!$B$66*(1-GRID!$B$69),0))</f>
        <v>#N/A</v>
      </c>
      <c r="K58" s="47" cm="1">
        <f t="array" ref="K58">IF($I$2="Раннее бронирование",
INDEX(GRID!$B$4:$BI$14,MATCH(K$7,GRID!$A$4:$A$14,0),MATCH(1,($U$2=GRID!$B$1:$BI$1)*(КАЛЕНДАРЬ!$O25=GRID!$B$3:$BI$3), 0))*GRID!$B$67,
ROUNDUP(INDEX(GRID!$B$4:$BI$14,MATCH(K$7,GRID!$A$4:$A$14,0),MATCH(1,($U$2=GRID!$B$1:$BI$1)*(КАЛЕНДАРЬ!$O25=GRID!$B$3:$BI$3),0))*GRID!$B$66*(1-GRID!$B$69),0))</f>
        <v>26996</v>
      </c>
      <c r="L58" s="48" cm="1">
        <f t="array" ref="L58">IF($I$2="Раннее бронирование",
INDEX(GRID!$B$17:$BI$27,MATCH(K$7,GRID!$A$17:$A$27,0),MATCH(1,($U$2=GRID!$B$1:$BI$1)*(КАЛЕНДАРЬ!$O25=GRID!$B$3:$BI$3), 0))*GRID!$B$67,
ROUNDUP(INDEX(GRID!$B$17:$BI$27,MATCH(K$7,GRID!$A$17:$A$27,0),MATCH(1,($U$2=GRID!$B$1:$BI$1)*(КАЛЕНДАРЬ!$O25=GRID!$B$3:$BI$3), 0))*GRID!$B$66*(1-GRID!$B$69),0))</f>
        <v>28696</v>
      </c>
      <c r="M58" s="47" cm="1">
        <f t="array" ref="M58">IF($I$2="Раннее бронирование",
INDEX(GRID!$B$4:$BI$14,MATCH(M$7,GRID!$A$4:$A$14,0),MATCH(1,($U$2=GRID!$B$1:$BI$1)*(КАЛЕНДАРЬ!$O25=GRID!$B$3:$BI$3), 0))*GRID!$B$67,
ROUNDUP(INDEX(GRID!$B$4:$BI$14,MATCH(M$7,GRID!$A$4:$A$14,0),MATCH(1,($U$2=GRID!$B$1:$BI$1)*(КАЛЕНДАРЬ!$O25=GRID!$B$3:$BI$3),0))*GRID!$B$66*(1-GRID!$B$69),0))</f>
        <v>29988</v>
      </c>
      <c r="N58" s="48" cm="1">
        <f t="array" ref="N58">IF($I$2="Раннее бронирование",
INDEX(GRID!$B$17:$BI$27,MATCH(M$7,GRID!$A$17:$A$27,0),MATCH(1,($U$2=GRID!$B$1:$BI$1)*(КАЛЕНДАРЬ!$O25=GRID!$B$3:$BI$3), 0))*GRID!$B$67,
ROUNDUP(INDEX(GRID!$B$17:$BI$27,MATCH(M$7,GRID!$A$17:$A$27,0),MATCH(1,($U$2=GRID!$B$1:$BI$1)*(КАЛЕНДАРЬ!$O25=GRID!$B$3:$BI$3), 0))*GRID!$B$66*(1-GRID!$B$69),0))</f>
        <v>31688</v>
      </c>
      <c r="O58" s="47" cm="1">
        <f t="array" ref="O58">IF($I$2="Раннее бронирование",
INDEX(GRID!$B$4:$BI$14,MATCH(O$7,GRID!$A$4:$A$14,0),MATCH(1,($U$2=GRID!$B$1:$BI$1)*(КАЛЕНДАРЬ!$O25=GRID!$B$3:$BI$3), 0))*GRID!$B$67,
ROUNDUP(INDEX(GRID!$B$4:$BI$14,MATCH(O$7,GRID!$A$4:$A$14,0),MATCH(1,($U$2=GRID!$B$1:$BI$1)*(КАЛЕНДАРЬ!$O25=GRID!$B$3:$BI$3),0))*GRID!$B$66*(1-GRID!$B$69),0))</f>
        <v>34408</v>
      </c>
      <c r="P58" s="48" cm="1">
        <f t="array" ref="P58">IF($I$2="Раннее бронирование",
INDEX(GRID!$B$17:$BI$27,MATCH(O$7,GRID!$A$17:$A$27,0),MATCH(1,($U$2=GRID!$B$1:$BI$1)*(КАЛЕНДАРЬ!$O25=GRID!$B$3:$BI$3), 0))*GRID!$B$67,
ROUNDUP(INDEX(GRID!$B$17:$BI$27,MATCH(O$7,GRID!$A$17:$A$27,0),MATCH(1,($U$2=GRID!$B$1:$BI$1)*(КАЛЕНДАРЬ!$O25=GRID!$B$3:$BI$3), 0))*GRID!$B$66*(1-GRID!$B$69),0))</f>
        <v>36108</v>
      </c>
      <c r="Q58" s="47" t="e" cm="1">
        <f t="array" ref="Q58">IF($I$2="Раннее бронирование",
INDEX(GRID!$B$4:$BI$14,MATCH(Q$7,GRID!$A$4:$A$14,0),MATCH(1,($U$2=GRID!$B$1:$BI$1)*(КАЛЕНДАРЬ!$O25=GRID!$B$3:$BI$3), 0))*GRID!$B$67,
ROUNDUP(INDEX(GRID!$B$4:$BI$14,MATCH(Q$7,GRID!$A$4:$A$14,0),MATCH(1,($U$2=GRID!$B$1:$BI$1)*(КАЛЕНДАРЬ!$O25=GRID!$B$3:$BI$3),0))*GRID!$B$66*(1-GRID!$B$69),0))</f>
        <v>#N/A</v>
      </c>
      <c r="R58" s="48" t="e" cm="1">
        <f t="array" ref="R58">IF($I$2="Раннее бронирование",
INDEX(GRID!$B$17:$BI$27,MATCH(Q$7,GRID!$A$17:$A$27,0),MATCH(1,($U$2=GRID!$B$1:$BI$1)*(КАЛЕНДАРЬ!$O25=GRID!$B$3:$BI$3), 0))*GRID!$B$67,
ROUNDUP(INDEX(GRID!$B$17:$BI$27,MATCH(Q$7,GRID!$A$17:$A$27,0),MATCH(1,($U$2=GRID!$B$1:$BI$1)*(КАЛЕНДАРЬ!$O25=GRID!$B$3:$BI$3), 0))*GRID!$B$66*(1-GRID!$B$69),0))</f>
        <v>#N/A</v>
      </c>
      <c r="S58" s="47" t="e" cm="1">
        <f t="array" ref="S58">IF($I$2="Раннее бронирование",
INDEX(GRID!$B$4:$BI$14,MATCH(S$7,GRID!$A$4:$A$14,0),MATCH(1,($U$2=GRID!$B$1:$BI$1)*(КАЛЕНДАРЬ!$O25=GRID!$B$3:$BI$3), 0))*GRID!$B$67,
ROUNDUP(INDEX(GRID!$B$4:$BI$14,MATCH(S$7,GRID!$A$4:$A$14,0),MATCH(1,($U$2=GRID!$B$1:$BI$1)*(КАЛЕНДАРЬ!$O25=GRID!$B$3:$BI$3),0))*GRID!$B$66*(1-GRID!$B$69),0))</f>
        <v>#N/A</v>
      </c>
      <c r="T58" s="48" t="e" cm="1">
        <f t="array" ref="T58">IF($I$2="Раннее бронирование",
INDEX(GRID!$B$17:$BI$27,MATCH(S$7,GRID!$A$17:$A$27,0),MATCH(1,($U$2=GRID!$B$1:$BI$1)*(КАЛЕНДАРЬ!$O25=GRID!$B$3:$BI$3), 0))*GRID!$B$67,
ROUNDUP(INDEX(GRID!$B$17:$BI$27,MATCH(S$7,GRID!$A$17:$A$27,0),MATCH(1,($U$2=GRID!$B$1:$BI$1)*(КАЛЕНДАРЬ!$O25=GRID!$B$3:$BI$3), 0))*GRID!$B$66*(1-GRID!$B$69),0))</f>
        <v>#N/A</v>
      </c>
      <c r="U58" s="47" cm="1">
        <f t="array" ref="U58">IF($I$2="Раннее бронирование",
INDEX(GRID!$B$4:$BI$14,MATCH(U$7,GRID!$A$4:$A$14,0),MATCH(1,($U$2=GRID!$B$1:$BI$1)*(КАЛЕНДАРЬ!$O25=GRID!$B$3:$BI$3), 0))*GRID!$B$67,
ROUNDUP(INDEX(GRID!$B$4:$BI$14,MATCH(U$7,GRID!$A$4:$A$14,0),MATCH(1,($U$2=GRID!$B$1:$BI$1)*(КАЛЕНДАРЬ!$O25=GRID!$B$3:$BI$3),0))*GRID!$B$66*(1-GRID!$B$69),0))</f>
        <v>53720</v>
      </c>
      <c r="V58" s="48" cm="1">
        <f t="array" ref="V58">IF($I$2="Раннее бронирование",
INDEX(GRID!$B$17:$BI$27,MATCH(U$7,GRID!$A$17:$A$27,0),MATCH(1,($U$2=GRID!$B$1:$BI$1)*(КАЛЕНДАРЬ!$O25=GRID!$B$3:$BI$3), 0))*GRID!$B$67,
ROUNDUP(INDEX(GRID!$B$17:$BI$27,MATCH(U$7,GRID!$A$17:$A$27,0),MATCH(1,($U$2=GRID!$B$1:$BI$1)*(КАЛЕНДАРЬ!$O25=GRID!$B$3:$BI$3), 0))*GRID!$B$66*(1-GRID!$B$69),0))</f>
        <v>55420</v>
      </c>
      <c r="W58" s="47" cm="1">
        <f t="array" ref="W58">IF($I$2="Раннее бронирование",
INDEX(GRID!$B$4:$BI$14,MATCH(W$7,GRID!$A$4:$A$14,0),MATCH(1,($U$2=GRID!$B$1:$BI$1)*(КАЛЕНДАРЬ!$O25=GRID!$B$3:$BI$3), 0))*GRID!$B$67,
ROUNDUP(INDEX(GRID!$B$4:$BI$14,MATCH(W$7,GRID!$A$4:$A$14,0),MATCH(1,($U$2=GRID!$B$1:$BI$1)*(КАЛЕНДАРЬ!$O25=GRID!$B$3:$BI$3),0))*GRID!$B$66*(1-GRID!$B$69),0))</f>
        <v>199240</v>
      </c>
      <c r="X58" s="48" cm="1">
        <f t="array" ref="X58">IF($I$2="Раннее бронирование",
INDEX(GRID!$B$17:$BI$27,MATCH(W$7,GRID!$A$17:$A$27,0),MATCH(1,($U$2=GRID!$B$1:$BI$1)*(КАЛЕНДАРЬ!$O25=GRID!$B$3:$BI$3), 0))*GRID!$B$67,
ROUNDUP(INDEX(GRID!$B$17:$BI$27,MATCH(W$7,GRID!$A$17:$A$27,0),MATCH(1,($U$2=GRID!$B$1:$BI$1)*(КАЛЕНДАРЬ!$O25=GRID!$B$3:$BI$3), 0))*GRID!$B$66*(1-GRID!$B$69),0))</f>
        <v>200940</v>
      </c>
    </row>
    <row r="59" spans="1:24" hidden="1" x14ac:dyDescent="0.2">
      <c r="A59" s="117" t="s">
        <v>43</v>
      </c>
      <c r="B59" s="117">
        <v>23</v>
      </c>
      <c r="C59" s="47" cm="1">
        <f t="array" ref="C59">IF($I$2="Раннее бронирование",
INDEX(GRID!$B$4:$BI$14,MATCH(C$7,GRID!$A$4:$A$14,0),MATCH(1,($U$2=GRID!$B$1:$BI$1)*(КАЛЕНДАРЬ!$O26=GRID!$B$3:$BI$3), 0))*GRID!$B$67,
ROUNDUP(INDEX(GRID!$B$4:$BI$14,MATCH(C$7,GRID!$A$4:$A$14,0),MATCH(1,($U$2=GRID!$B$1:$BI$1)*(КАЛЕНДАРЬ!$O26=GRID!$B$3:$BI$3),0))*GRID!$B$66*(1-GRID!$B$69),0))</f>
        <v>16660</v>
      </c>
      <c r="D59" s="48" cm="1">
        <f t="array" ref="D59">IF($I$2="Раннее бронирование",
INDEX(GRID!$B$17:$BI$27,MATCH(C$7,GRID!$A$17:$A$27,0),MATCH(1,($U$2=GRID!$B$1:$BI$1)*(КАЛЕНДАРЬ!$O26=GRID!$B$3:$BI$3), 0))*GRID!$B$67,
ROUNDUP(INDEX(GRID!$B$17:$BI$27,MATCH(C$7,GRID!$A$17:$A$27,0),MATCH(1,($U$2=GRID!$B$1:$BI$1)*(КАЛЕНДАРЬ!$O26=GRID!$B$3:$BI$3), 0))*GRID!$B$66*(1-GRID!$B$69),0))</f>
        <v>18360</v>
      </c>
      <c r="E59" s="47" cm="1">
        <f t="array" ref="E59">IF($I$2="Раннее бронирование",
INDEX(GRID!$B$4:$BI$14,MATCH(E$7,GRID!$A$4:$A$14,0),MATCH(1,($U$2=GRID!$B$1:$BI$1)*(КАЛЕНДАРЬ!$O26=GRID!$B$3:$BI$3), 0))*GRID!$B$67,
ROUNDUP(INDEX(GRID!$B$4:$BI$14,MATCH(E$7,GRID!$A$4:$A$14,0),MATCH(1,($U$2=GRID!$B$1:$BI$1)*(КАЛЕНДАРЬ!$O26=GRID!$B$3:$BI$3),0))*GRID!$B$66*(1-GRID!$B$69),0))</f>
        <v>18496</v>
      </c>
      <c r="F59" s="48" cm="1">
        <f t="array" ref="F59">IF($I$2="Раннее бронирование",
INDEX(GRID!$B$17:$BI$27,MATCH(E$7,GRID!$A$17:$A$27,0),MATCH(1,($U$2=GRID!$B$1:$BI$1)*(КАЛЕНДАРЬ!$O26=GRID!$B$3:$BI$3), 0))*GRID!$B$67,
ROUNDUP(INDEX(GRID!$B$17:$BI$27,MATCH(E$7,GRID!$A$17:$A$27,0),MATCH(1,($U$2=GRID!$B$1:$BI$1)*(КАЛЕНДАРЬ!$O26=GRID!$B$3:$BI$3), 0))*GRID!$B$66*(1-GRID!$B$69),0))</f>
        <v>20196</v>
      </c>
      <c r="G59" s="47" t="e" cm="1">
        <f t="array" ref="G59">IF($I$2="Раннее бронирование",
INDEX(GRID!$B$4:$BI$14,MATCH(G$7,GRID!$A$4:$A$14,0),MATCH(1,($U$2=GRID!$B$1:$BI$1)*(КАЛЕНДАРЬ!$O26=GRID!$B$3:$BI$3), 0))*GRID!$B$67,
ROUNDUP(INDEX(GRID!$B$4:$BI$14,MATCH(G$7,GRID!$A$4:$A$14,0),MATCH(1,($U$2=GRID!$B$1:$BI$1)*(КАЛЕНДАРЬ!$O26=GRID!$B$3:$BI$3),0))*GRID!$B$66*(1-GRID!$B$69),0))</f>
        <v>#N/A</v>
      </c>
      <c r="H59" s="48" t="e" cm="1">
        <f t="array" ref="H59">IF($I$2="Раннее бронирование",
INDEX(GRID!$B$17:$BI$27,MATCH(G$7,GRID!$A$17:$A$27,0),MATCH(1,($U$2=GRID!$B$1:$BI$1)*(КАЛЕНДАРЬ!$O26=GRID!$B$3:$BI$3), 0))*GRID!$B$67,
ROUNDUP(INDEX(GRID!$B$17:$BI$27,MATCH(G$7,GRID!$A$17:$A$27,0),MATCH(1,($U$2=GRID!$B$1:$BI$1)*(КАЛЕНДАРЬ!$O26=GRID!$B$3:$BI$3), 0))*GRID!$B$66*(1-GRID!$B$69),0))</f>
        <v>#N/A</v>
      </c>
      <c r="I59" s="47" t="e" cm="1">
        <f t="array" ref="I59">IF($I$2="Раннее бронирование",
INDEX(GRID!$B$4:$BI$14,MATCH(I$7,GRID!$A$4:$A$14,0),MATCH(1,($U$2=GRID!$B$1:$BI$1)*(КАЛЕНДАРЬ!$O26=GRID!$B$3:$BI$3), 0))*GRID!$B$67,
ROUNDUP(INDEX(GRID!$B$4:$BI$14,MATCH(I$7,GRID!$A$4:$A$14,0),MATCH(1,($U$2=GRID!$B$1:$BI$1)*(КАЛЕНДАРЬ!$O26=GRID!$B$3:$BI$3),0))*GRID!$B$66*(1-GRID!$B$69),0))</f>
        <v>#N/A</v>
      </c>
      <c r="J59" s="48" t="e" cm="1">
        <f t="array" ref="J59">IF($I$2="Раннее бронирование",
INDEX(GRID!$B$17:$BI$27,MATCH(I$7,GRID!$A$17:$A$27,0),MATCH(1,($U$2=GRID!$B$1:$BI$1)*(КАЛЕНДАРЬ!$O26=GRID!$B$3:$BI$3), 0))*GRID!$B$67,
ROUNDUP(INDEX(GRID!$B$17:$BI$27,MATCH(I$7,GRID!$A$17:$A$27,0),MATCH(1,($U$2=GRID!$B$1:$BI$1)*(КАЛЕНДАРЬ!$O26=GRID!$B$3:$BI$3), 0))*GRID!$B$66*(1-GRID!$B$69),0))</f>
        <v>#N/A</v>
      </c>
      <c r="K59" s="47" cm="1">
        <f t="array" ref="K59">IF($I$2="Раннее бронирование",
INDEX(GRID!$B$4:$BI$14,MATCH(K$7,GRID!$A$4:$A$14,0),MATCH(1,($U$2=GRID!$B$1:$BI$1)*(КАЛЕНДАРЬ!$O26=GRID!$B$3:$BI$3), 0))*GRID!$B$67,
ROUNDUP(INDEX(GRID!$B$4:$BI$14,MATCH(K$7,GRID!$A$4:$A$14,0),MATCH(1,($U$2=GRID!$B$1:$BI$1)*(КАЛЕНДАРЬ!$O26=GRID!$B$3:$BI$3),0))*GRID!$B$66*(1-GRID!$B$69),0))</f>
        <v>25228</v>
      </c>
      <c r="L59" s="48" cm="1">
        <f t="array" ref="L59">IF($I$2="Раннее бронирование",
INDEX(GRID!$B$17:$BI$27,MATCH(K$7,GRID!$A$17:$A$27,0),MATCH(1,($U$2=GRID!$B$1:$BI$1)*(КАЛЕНДАРЬ!$O26=GRID!$B$3:$BI$3), 0))*GRID!$B$67,
ROUNDUP(INDEX(GRID!$B$17:$BI$27,MATCH(K$7,GRID!$A$17:$A$27,0),MATCH(1,($U$2=GRID!$B$1:$BI$1)*(КАЛЕНДАРЬ!$O26=GRID!$B$3:$BI$3), 0))*GRID!$B$66*(1-GRID!$B$69),0))</f>
        <v>26928</v>
      </c>
      <c r="M59" s="47" cm="1">
        <f t="array" ref="M59">IF($I$2="Раннее бронирование",
INDEX(GRID!$B$4:$BI$14,MATCH(M$7,GRID!$A$4:$A$14,0),MATCH(1,($U$2=GRID!$B$1:$BI$1)*(КАЛЕНДАРЬ!$O26=GRID!$B$3:$BI$3), 0))*GRID!$B$67,
ROUNDUP(INDEX(GRID!$B$4:$BI$14,MATCH(M$7,GRID!$A$4:$A$14,0),MATCH(1,($U$2=GRID!$B$1:$BI$1)*(КАЛЕНДАРЬ!$O26=GRID!$B$3:$BI$3),0))*GRID!$B$66*(1-GRID!$B$69),0))</f>
        <v>28016</v>
      </c>
      <c r="N59" s="48" cm="1">
        <f t="array" ref="N59">IF($I$2="Раннее бронирование",
INDEX(GRID!$B$17:$BI$27,MATCH(M$7,GRID!$A$17:$A$27,0),MATCH(1,($U$2=GRID!$B$1:$BI$1)*(КАЛЕНДАРЬ!$O26=GRID!$B$3:$BI$3), 0))*GRID!$B$67,
ROUNDUP(INDEX(GRID!$B$17:$BI$27,MATCH(M$7,GRID!$A$17:$A$27,0),MATCH(1,($U$2=GRID!$B$1:$BI$1)*(КАЛЕНДАРЬ!$O26=GRID!$B$3:$BI$3), 0))*GRID!$B$66*(1-GRID!$B$69),0))</f>
        <v>29716</v>
      </c>
      <c r="O59" s="47" cm="1">
        <f t="array" ref="O59">IF($I$2="Раннее бронирование",
INDEX(GRID!$B$4:$BI$14,MATCH(O$7,GRID!$A$4:$A$14,0),MATCH(1,($U$2=GRID!$B$1:$BI$1)*(КАЛЕНДАРЬ!$O26=GRID!$B$3:$BI$3), 0))*GRID!$B$67,
ROUNDUP(INDEX(GRID!$B$4:$BI$14,MATCH(O$7,GRID!$A$4:$A$14,0),MATCH(1,($U$2=GRID!$B$1:$BI$1)*(КАЛЕНДАРЬ!$O26=GRID!$B$3:$BI$3),0))*GRID!$B$66*(1-GRID!$B$69),0))</f>
        <v>32368</v>
      </c>
      <c r="P59" s="48" cm="1">
        <f t="array" ref="P59">IF($I$2="Раннее бронирование",
INDEX(GRID!$B$17:$BI$27,MATCH(O$7,GRID!$A$17:$A$27,0),MATCH(1,($U$2=GRID!$B$1:$BI$1)*(КАЛЕНДАРЬ!$O26=GRID!$B$3:$BI$3), 0))*GRID!$B$67,
ROUNDUP(INDEX(GRID!$B$17:$BI$27,MATCH(O$7,GRID!$A$17:$A$27,0),MATCH(1,($U$2=GRID!$B$1:$BI$1)*(КАЛЕНДАРЬ!$O26=GRID!$B$3:$BI$3), 0))*GRID!$B$66*(1-GRID!$B$69),0))</f>
        <v>34068</v>
      </c>
      <c r="Q59" s="47" t="e" cm="1">
        <f t="array" ref="Q59">IF($I$2="Раннее бронирование",
INDEX(GRID!$B$4:$BI$14,MATCH(Q$7,GRID!$A$4:$A$14,0),MATCH(1,($U$2=GRID!$B$1:$BI$1)*(КАЛЕНДАРЬ!$O26=GRID!$B$3:$BI$3), 0))*GRID!$B$67,
ROUNDUP(INDEX(GRID!$B$4:$BI$14,MATCH(Q$7,GRID!$A$4:$A$14,0),MATCH(1,($U$2=GRID!$B$1:$BI$1)*(КАЛЕНДАРЬ!$O26=GRID!$B$3:$BI$3),0))*GRID!$B$66*(1-GRID!$B$69),0))</f>
        <v>#N/A</v>
      </c>
      <c r="R59" s="48" t="e" cm="1">
        <f t="array" ref="R59">IF($I$2="Раннее бронирование",
INDEX(GRID!$B$17:$BI$27,MATCH(Q$7,GRID!$A$17:$A$27,0),MATCH(1,($U$2=GRID!$B$1:$BI$1)*(КАЛЕНДАРЬ!$O26=GRID!$B$3:$BI$3), 0))*GRID!$B$67,
ROUNDUP(INDEX(GRID!$B$17:$BI$27,MATCH(Q$7,GRID!$A$17:$A$27,0),MATCH(1,($U$2=GRID!$B$1:$BI$1)*(КАЛЕНДАРЬ!$O26=GRID!$B$3:$BI$3), 0))*GRID!$B$66*(1-GRID!$B$69),0))</f>
        <v>#N/A</v>
      </c>
      <c r="S59" s="47" t="e" cm="1">
        <f t="array" ref="S59">IF($I$2="Раннее бронирование",
INDEX(GRID!$B$4:$BI$14,MATCH(S$7,GRID!$A$4:$A$14,0),MATCH(1,($U$2=GRID!$B$1:$BI$1)*(КАЛЕНДАРЬ!$O26=GRID!$B$3:$BI$3), 0))*GRID!$B$67,
ROUNDUP(INDEX(GRID!$B$4:$BI$14,MATCH(S$7,GRID!$A$4:$A$14,0),MATCH(1,($U$2=GRID!$B$1:$BI$1)*(КАЛЕНДАРЬ!$O26=GRID!$B$3:$BI$3),0))*GRID!$B$66*(1-GRID!$B$69),0))</f>
        <v>#N/A</v>
      </c>
      <c r="T59" s="48" t="e" cm="1">
        <f t="array" ref="T59">IF($I$2="Раннее бронирование",
INDEX(GRID!$B$17:$BI$27,MATCH(S$7,GRID!$A$17:$A$27,0),MATCH(1,($U$2=GRID!$B$1:$BI$1)*(КАЛЕНДАРЬ!$O26=GRID!$B$3:$BI$3), 0))*GRID!$B$67,
ROUNDUP(INDEX(GRID!$B$17:$BI$27,MATCH(S$7,GRID!$A$17:$A$27,0),MATCH(1,($U$2=GRID!$B$1:$BI$1)*(КАЛЕНДАРЬ!$O26=GRID!$B$3:$BI$3), 0))*GRID!$B$66*(1-GRID!$B$69),0))</f>
        <v>#N/A</v>
      </c>
      <c r="U59" s="47" cm="1">
        <f t="array" ref="U59">IF($I$2="Раннее бронирование",
INDEX(GRID!$B$4:$BI$14,MATCH(U$7,GRID!$A$4:$A$14,0),MATCH(1,($U$2=GRID!$B$1:$BI$1)*(КАЛЕНДАРЬ!$O26=GRID!$B$3:$BI$3), 0))*GRID!$B$67,
ROUNDUP(INDEX(GRID!$B$4:$BI$14,MATCH(U$7,GRID!$A$4:$A$14,0),MATCH(1,($U$2=GRID!$B$1:$BI$1)*(КАЛЕНДАРЬ!$O26=GRID!$B$3:$BI$3),0))*GRID!$B$66*(1-GRID!$B$69),0))</f>
        <v>50320</v>
      </c>
      <c r="V59" s="48" cm="1">
        <f t="array" ref="V59">IF($I$2="Раннее бронирование",
INDEX(GRID!$B$17:$BI$27,MATCH(U$7,GRID!$A$17:$A$27,0),MATCH(1,($U$2=GRID!$B$1:$BI$1)*(КАЛЕНДАРЬ!$O26=GRID!$B$3:$BI$3), 0))*GRID!$B$67,
ROUNDUP(INDEX(GRID!$B$17:$BI$27,MATCH(U$7,GRID!$A$17:$A$27,0),MATCH(1,($U$2=GRID!$B$1:$BI$1)*(КАЛЕНДАРЬ!$O26=GRID!$B$3:$BI$3), 0))*GRID!$B$66*(1-GRID!$B$69),0))</f>
        <v>52020</v>
      </c>
      <c r="W59" s="47" cm="1">
        <f t="array" ref="W59">IF($I$2="Раннее бронирование",
INDEX(GRID!$B$4:$BI$14,MATCH(W$7,GRID!$A$4:$A$14,0),MATCH(1,($U$2=GRID!$B$1:$BI$1)*(КАЛЕНДАРЬ!$O26=GRID!$B$3:$BI$3), 0))*GRID!$B$67,
ROUNDUP(INDEX(GRID!$B$4:$BI$14,MATCH(W$7,GRID!$A$4:$A$14,0),MATCH(1,($U$2=GRID!$B$1:$BI$1)*(КАЛЕНДАРЬ!$O26=GRID!$B$3:$BI$3),0))*GRID!$B$66*(1-GRID!$B$69),0))</f>
        <v>189040</v>
      </c>
      <c r="X59" s="48" cm="1">
        <f t="array" ref="X59">IF($I$2="Раннее бронирование",
INDEX(GRID!$B$17:$BI$27,MATCH(W$7,GRID!$A$17:$A$27,0),MATCH(1,($U$2=GRID!$B$1:$BI$1)*(КАЛЕНДАРЬ!$O26=GRID!$B$3:$BI$3), 0))*GRID!$B$67,
ROUNDUP(INDEX(GRID!$B$17:$BI$27,MATCH(W$7,GRID!$A$17:$A$27,0),MATCH(1,($U$2=GRID!$B$1:$BI$1)*(КАЛЕНДАРЬ!$O26=GRID!$B$3:$BI$3), 0))*GRID!$B$66*(1-GRID!$B$69),0))</f>
        <v>190740</v>
      </c>
    </row>
    <row r="60" spans="1:24" hidden="1" x14ac:dyDescent="0.2">
      <c r="A60" s="117" t="s">
        <v>44</v>
      </c>
      <c r="B60" s="117">
        <v>24</v>
      </c>
      <c r="C60" s="47" cm="1">
        <f t="array" ref="C60">IF($I$2="Раннее бронирование",
INDEX(GRID!$B$4:$BI$14,MATCH(C$7,GRID!$A$4:$A$14,0),MATCH(1,($U$2=GRID!$B$1:$BI$1)*(КАЛЕНДАРЬ!$O27=GRID!$B$3:$BI$3), 0))*GRID!$B$67,
ROUNDUP(INDEX(GRID!$B$4:$BI$14,MATCH(C$7,GRID!$A$4:$A$14,0),MATCH(1,($U$2=GRID!$B$1:$BI$1)*(КАЛЕНДАРЬ!$O27=GRID!$B$3:$BI$3),0))*GRID!$B$66*(1-GRID!$B$69),0))</f>
        <v>15640</v>
      </c>
      <c r="D60" s="48" cm="1">
        <f t="array" ref="D60">IF($I$2="Раннее бронирование",
INDEX(GRID!$B$17:$BI$27,MATCH(C$7,GRID!$A$17:$A$27,0),MATCH(1,($U$2=GRID!$B$1:$BI$1)*(КАЛЕНДАРЬ!$O27=GRID!$B$3:$BI$3), 0))*GRID!$B$67,
ROUNDUP(INDEX(GRID!$B$17:$BI$27,MATCH(C$7,GRID!$A$17:$A$27,0),MATCH(1,($U$2=GRID!$B$1:$BI$1)*(КАЛЕНДАРЬ!$O27=GRID!$B$3:$BI$3), 0))*GRID!$B$66*(1-GRID!$B$69),0))</f>
        <v>17340</v>
      </c>
      <c r="E60" s="47" cm="1">
        <f t="array" ref="E60">IF($I$2="Раннее бронирование",
INDEX(GRID!$B$4:$BI$14,MATCH(E$7,GRID!$A$4:$A$14,0),MATCH(1,($U$2=GRID!$B$1:$BI$1)*(КАЛЕНДАРЬ!$O27=GRID!$B$3:$BI$3), 0))*GRID!$B$67,
ROUNDUP(INDEX(GRID!$B$4:$BI$14,MATCH(E$7,GRID!$A$4:$A$14,0),MATCH(1,($U$2=GRID!$B$1:$BI$1)*(КАЛЕНДАРЬ!$O27=GRID!$B$3:$BI$3),0))*GRID!$B$66*(1-GRID!$B$69),0))</f>
        <v>17340</v>
      </c>
      <c r="F60" s="48" cm="1">
        <f t="array" ref="F60">IF($I$2="Раннее бронирование",
INDEX(GRID!$B$17:$BI$27,MATCH(E$7,GRID!$A$17:$A$27,0),MATCH(1,($U$2=GRID!$B$1:$BI$1)*(КАЛЕНДАРЬ!$O27=GRID!$B$3:$BI$3), 0))*GRID!$B$67,
ROUNDUP(INDEX(GRID!$B$17:$BI$27,MATCH(E$7,GRID!$A$17:$A$27,0),MATCH(1,($U$2=GRID!$B$1:$BI$1)*(КАЛЕНДАРЬ!$O27=GRID!$B$3:$BI$3), 0))*GRID!$B$66*(1-GRID!$B$69),0))</f>
        <v>19040</v>
      </c>
      <c r="G60" s="47" t="e" cm="1">
        <f t="array" ref="G60">IF($I$2="Раннее бронирование",
INDEX(GRID!$B$4:$BI$14,MATCH(G$7,GRID!$A$4:$A$14,0),MATCH(1,($U$2=GRID!$B$1:$BI$1)*(КАЛЕНДАРЬ!$O27=GRID!$B$3:$BI$3), 0))*GRID!$B$67,
ROUNDUP(INDEX(GRID!$B$4:$BI$14,MATCH(G$7,GRID!$A$4:$A$14,0),MATCH(1,($U$2=GRID!$B$1:$BI$1)*(КАЛЕНДАРЬ!$O27=GRID!$B$3:$BI$3),0))*GRID!$B$66*(1-GRID!$B$69),0))</f>
        <v>#N/A</v>
      </c>
      <c r="H60" s="48" t="e" cm="1">
        <f t="array" ref="H60">IF($I$2="Раннее бронирование",
INDEX(GRID!$B$17:$BI$27,MATCH(G$7,GRID!$A$17:$A$27,0),MATCH(1,($U$2=GRID!$B$1:$BI$1)*(КАЛЕНДАРЬ!$O27=GRID!$B$3:$BI$3), 0))*GRID!$B$67,
ROUNDUP(INDEX(GRID!$B$17:$BI$27,MATCH(G$7,GRID!$A$17:$A$27,0),MATCH(1,($U$2=GRID!$B$1:$BI$1)*(КАЛЕНДАРЬ!$O27=GRID!$B$3:$BI$3), 0))*GRID!$B$66*(1-GRID!$B$69),0))</f>
        <v>#N/A</v>
      </c>
      <c r="I60" s="47" t="e" cm="1">
        <f t="array" ref="I60">IF($I$2="Раннее бронирование",
INDEX(GRID!$B$4:$BI$14,MATCH(I$7,GRID!$A$4:$A$14,0),MATCH(1,($U$2=GRID!$B$1:$BI$1)*(КАЛЕНДАРЬ!$O27=GRID!$B$3:$BI$3), 0))*GRID!$B$67,
ROUNDUP(INDEX(GRID!$B$4:$BI$14,MATCH(I$7,GRID!$A$4:$A$14,0),MATCH(1,($U$2=GRID!$B$1:$BI$1)*(КАЛЕНДАРЬ!$O27=GRID!$B$3:$BI$3),0))*GRID!$B$66*(1-GRID!$B$69),0))</f>
        <v>#N/A</v>
      </c>
      <c r="J60" s="48" t="e" cm="1">
        <f t="array" ref="J60">IF($I$2="Раннее бронирование",
INDEX(GRID!$B$17:$BI$27,MATCH(I$7,GRID!$A$17:$A$27,0),MATCH(1,($U$2=GRID!$B$1:$BI$1)*(КАЛЕНДАРЬ!$O27=GRID!$B$3:$BI$3), 0))*GRID!$B$67,
ROUNDUP(INDEX(GRID!$B$17:$BI$27,MATCH(I$7,GRID!$A$17:$A$27,0),MATCH(1,($U$2=GRID!$B$1:$BI$1)*(КАЛЕНДАРЬ!$O27=GRID!$B$3:$BI$3), 0))*GRID!$B$66*(1-GRID!$B$69),0))</f>
        <v>#N/A</v>
      </c>
      <c r="K60" s="47" cm="1">
        <f t="array" ref="K60">IF($I$2="Раннее бронирование",
INDEX(GRID!$B$4:$BI$14,MATCH(K$7,GRID!$A$4:$A$14,0),MATCH(1,($U$2=GRID!$B$1:$BI$1)*(КАЛЕНДАРЬ!$O27=GRID!$B$3:$BI$3), 0))*GRID!$B$67,
ROUNDUP(INDEX(GRID!$B$4:$BI$14,MATCH(K$7,GRID!$A$4:$A$14,0),MATCH(1,($U$2=GRID!$B$1:$BI$1)*(КАЛЕНДАРЬ!$O27=GRID!$B$3:$BI$3),0))*GRID!$B$66*(1-GRID!$B$69),0))</f>
        <v>23528</v>
      </c>
      <c r="L60" s="48" cm="1">
        <f t="array" ref="L60">IF($I$2="Раннее бронирование",
INDEX(GRID!$B$17:$BI$27,MATCH(K$7,GRID!$A$17:$A$27,0),MATCH(1,($U$2=GRID!$B$1:$BI$1)*(КАЛЕНДАРЬ!$O27=GRID!$B$3:$BI$3), 0))*GRID!$B$67,
ROUNDUP(INDEX(GRID!$B$17:$BI$27,MATCH(K$7,GRID!$A$17:$A$27,0),MATCH(1,($U$2=GRID!$B$1:$BI$1)*(КАЛЕНДАРЬ!$O27=GRID!$B$3:$BI$3), 0))*GRID!$B$66*(1-GRID!$B$69),0))</f>
        <v>25228</v>
      </c>
      <c r="M60" s="47" cm="1">
        <f t="array" ref="M60">IF($I$2="Раннее бронирование",
INDEX(GRID!$B$4:$BI$14,MATCH(M$7,GRID!$A$4:$A$14,0),MATCH(1,($U$2=GRID!$B$1:$BI$1)*(КАЛЕНДАРЬ!$O27=GRID!$B$3:$BI$3), 0))*GRID!$B$67,
ROUNDUP(INDEX(GRID!$B$4:$BI$14,MATCH(M$7,GRID!$A$4:$A$14,0),MATCH(1,($U$2=GRID!$B$1:$BI$1)*(КАЛЕНДАРЬ!$O27=GRID!$B$3:$BI$3),0))*GRID!$B$66*(1-GRID!$B$69),0))</f>
        <v>26044</v>
      </c>
      <c r="N60" s="48" cm="1">
        <f t="array" ref="N60">IF($I$2="Раннее бронирование",
INDEX(GRID!$B$17:$BI$27,MATCH(M$7,GRID!$A$17:$A$27,0),MATCH(1,($U$2=GRID!$B$1:$BI$1)*(КАЛЕНДАРЬ!$O27=GRID!$B$3:$BI$3), 0))*GRID!$B$67,
ROUNDUP(INDEX(GRID!$B$17:$BI$27,MATCH(M$7,GRID!$A$17:$A$27,0),MATCH(1,($U$2=GRID!$B$1:$BI$1)*(КАЛЕНДАРЬ!$O27=GRID!$B$3:$BI$3), 0))*GRID!$B$66*(1-GRID!$B$69),0))</f>
        <v>27744</v>
      </c>
      <c r="O60" s="47" cm="1">
        <f t="array" ref="O60">IF($I$2="Раннее бронирование",
INDEX(GRID!$B$4:$BI$14,MATCH(O$7,GRID!$A$4:$A$14,0),MATCH(1,($U$2=GRID!$B$1:$BI$1)*(КАЛЕНДАРЬ!$O27=GRID!$B$3:$BI$3), 0))*GRID!$B$67,
ROUNDUP(INDEX(GRID!$B$4:$BI$14,MATCH(O$7,GRID!$A$4:$A$14,0),MATCH(1,($U$2=GRID!$B$1:$BI$1)*(КАЛЕНДАРЬ!$O27=GRID!$B$3:$BI$3),0))*GRID!$B$66*(1-GRID!$B$69),0))</f>
        <v>30464</v>
      </c>
      <c r="P60" s="48" cm="1">
        <f t="array" ref="P60">IF($I$2="Раннее бронирование",
INDEX(GRID!$B$17:$BI$27,MATCH(O$7,GRID!$A$17:$A$27,0),MATCH(1,($U$2=GRID!$B$1:$BI$1)*(КАЛЕНДАРЬ!$O27=GRID!$B$3:$BI$3), 0))*GRID!$B$67,
ROUNDUP(INDEX(GRID!$B$17:$BI$27,MATCH(O$7,GRID!$A$17:$A$27,0),MATCH(1,($U$2=GRID!$B$1:$BI$1)*(КАЛЕНДАРЬ!$O27=GRID!$B$3:$BI$3), 0))*GRID!$B$66*(1-GRID!$B$69),0))</f>
        <v>32164</v>
      </c>
      <c r="Q60" s="47" t="e" cm="1">
        <f t="array" ref="Q60">IF($I$2="Раннее бронирование",
INDEX(GRID!$B$4:$BI$14,MATCH(Q$7,GRID!$A$4:$A$14,0),MATCH(1,($U$2=GRID!$B$1:$BI$1)*(КАЛЕНДАРЬ!$O27=GRID!$B$3:$BI$3), 0))*GRID!$B$67,
ROUNDUP(INDEX(GRID!$B$4:$BI$14,MATCH(Q$7,GRID!$A$4:$A$14,0),MATCH(1,($U$2=GRID!$B$1:$BI$1)*(КАЛЕНДАРЬ!$O27=GRID!$B$3:$BI$3),0))*GRID!$B$66*(1-GRID!$B$69),0))</f>
        <v>#N/A</v>
      </c>
      <c r="R60" s="48" t="e" cm="1">
        <f t="array" ref="R60">IF($I$2="Раннее бронирование",
INDEX(GRID!$B$17:$BI$27,MATCH(Q$7,GRID!$A$17:$A$27,0),MATCH(1,($U$2=GRID!$B$1:$BI$1)*(КАЛЕНДАРЬ!$O27=GRID!$B$3:$BI$3), 0))*GRID!$B$67,
ROUNDUP(INDEX(GRID!$B$17:$BI$27,MATCH(Q$7,GRID!$A$17:$A$27,0),MATCH(1,($U$2=GRID!$B$1:$BI$1)*(КАЛЕНДАРЬ!$O27=GRID!$B$3:$BI$3), 0))*GRID!$B$66*(1-GRID!$B$69),0))</f>
        <v>#N/A</v>
      </c>
      <c r="S60" s="47" t="e" cm="1">
        <f t="array" ref="S60">IF($I$2="Раннее бронирование",
INDEX(GRID!$B$4:$BI$14,MATCH(S$7,GRID!$A$4:$A$14,0),MATCH(1,($U$2=GRID!$B$1:$BI$1)*(КАЛЕНДАРЬ!$O27=GRID!$B$3:$BI$3), 0))*GRID!$B$67,
ROUNDUP(INDEX(GRID!$B$4:$BI$14,MATCH(S$7,GRID!$A$4:$A$14,0),MATCH(1,($U$2=GRID!$B$1:$BI$1)*(КАЛЕНДАРЬ!$O27=GRID!$B$3:$BI$3),0))*GRID!$B$66*(1-GRID!$B$69),0))</f>
        <v>#N/A</v>
      </c>
      <c r="T60" s="48" t="e" cm="1">
        <f t="array" ref="T60">IF($I$2="Раннее бронирование",
INDEX(GRID!$B$17:$BI$27,MATCH(S$7,GRID!$A$17:$A$27,0),MATCH(1,($U$2=GRID!$B$1:$BI$1)*(КАЛЕНДАРЬ!$O27=GRID!$B$3:$BI$3), 0))*GRID!$B$67,
ROUNDUP(INDEX(GRID!$B$17:$BI$27,MATCH(S$7,GRID!$A$17:$A$27,0),MATCH(1,($U$2=GRID!$B$1:$BI$1)*(КАЛЕНДАРЬ!$O27=GRID!$B$3:$BI$3), 0))*GRID!$B$66*(1-GRID!$B$69),0))</f>
        <v>#N/A</v>
      </c>
      <c r="U60" s="47" cm="1">
        <f t="array" ref="U60">IF($I$2="Раннее бронирование",
INDEX(GRID!$B$4:$BI$14,MATCH(U$7,GRID!$A$4:$A$14,0),MATCH(1,($U$2=GRID!$B$1:$BI$1)*(КАЛЕНДАРЬ!$O27=GRID!$B$3:$BI$3), 0))*GRID!$B$67,
ROUNDUP(INDEX(GRID!$B$4:$BI$14,MATCH(U$7,GRID!$A$4:$A$14,0),MATCH(1,($U$2=GRID!$B$1:$BI$1)*(КАЛЕНДАРЬ!$O27=GRID!$B$3:$BI$3),0))*GRID!$B$66*(1-GRID!$B$69),0))</f>
        <v>47600</v>
      </c>
      <c r="V60" s="48" cm="1">
        <f t="array" ref="V60">IF($I$2="Раннее бронирование",
INDEX(GRID!$B$17:$BI$27,MATCH(U$7,GRID!$A$17:$A$27,0),MATCH(1,($U$2=GRID!$B$1:$BI$1)*(КАЛЕНДАРЬ!$O27=GRID!$B$3:$BI$3), 0))*GRID!$B$67,
ROUNDUP(INDEX(GRID!$B$17:$BI$27,MATCH(U$7,GRID!$A$17:$A$27,0),MATCH(1,($U$2=GRID!$B$1:$BI$1)*(КАЛЕНДАРЬ!$O27=GRID!$B$3:$BI$3), 0))*GRID!$B$66*(1-GRID!$B$69),0))</f>
        <v>49300</v>
      </c>
      <c r="W60" s="47" cm="1">
        <f t="array" ref="W60">IF($I$2="Раннее бронирование",
INDEX(GRID!$B$4:$BI$14,MATCH(W$7,GRID!$A$4:$A$14,0),MATCH(1,($U$2=GRID!$B$1:$BI$1)*(КАЛЕНДАРЬ!$O27=GRID!$B$3:$BI$3), 0))*GRID!$B$67,
ROUNDUP(INDEX(GRID!$B$4:$BI$14,MATCH(W$7,GRID!$A$4:$A$14,0),MATCH(1,($U$2=GRID!$B$1:$BI$1)*(КАЛЕНДАРЬ!$O27=GRID!$B$3:$BI$3),0))*GRID!$B$66*(1-GRID!$B$69),0))</f>
        <v>180880</v>
      </c>
      <c r="X60" s="48" cm="1">
        <f t="array" ref="X60">IF($I$2="Раннее бронирование",
INDEX(GRID!$B$17:$BI$27,MATCH(W$7,GRID!$A$17:$A$27,0),MATCH(1,($U$2=GRID!$B$1:$BI$1)*(КАЛЕНДАРЬ!$O27=GRID!$B$3:$BI$3), 0))*GRID!$B$67,
ROUNDUP(INDEX(GRID!$B$17:$BI$27,MATCH(W$7,GRID!$A$17:$A$27,0),MATCH(1,($U$2=GRID!$B$1:$BI$1)*(КАЛЕНДАРЬ!$O27=GRID!$B$3:$BI$3), 0))*GRID!$B$66*(1-GRID!$B$69),0))</f>
        <v>182580</v>
      </c>
    </row>
    <row r="61" spans="1:24" hidden="1" x14ac:dyDescent="0.2">
      <c r="A61" s="117" t="s">
        <v>45</v>
      </c>
      <c r="B61" s="117">
        <v>25</v>
      </c>
      <c r="C61" s="47" cm="1">
        <f t="array" ref="C61">IF($I$2="Раннее бронирование",
INDEX(GRID!$B$4:$BI$14,MATCH(C$7,GRID!$A$4:$A$14,0),MATCH(1,($U$2=GRID!$B$1:$BI$1)*(КАЛЕНДАРЬ!$O28=GRID!$B$3:$BI$3), 0))*GRID!$B$67,
ROUNDUP(INDEX(GRID!$B$4:$BI$14,MATCH(C$7,GRID!$A$4:$A$14,0),MATCH(1,($U$2=GRID!$B$1:$BI$1)*(КАЛЕНДАРЬ!$O28=GRID!$B$3:$BI$3),0))*GRID!$B$66*(1-GRID!$B$69),0))</f>
        <v>14960</v>
      </c>
      <c r="D61" s="48" cm="1">
        <f t="array" ref="D61">IF($I$2="Раннее бронирование",
INDEX(GRID!$B$17:$BI$27,MATCH(C$7,GRID!$A$17:$A$27,0),MATCH(1,($U$2=GRID!$B$1:$BI$1)*(КАЛЕНДАРЬ!$O28=GRID!$B$3:$BI$3), 0))*GRID!$B$67,
ROUNDUP(INDEX(GRID!$B$17:$BI$27,MATCH(C$7,GRID!$A$17:$A$27,0),MATCH(1,($U$2=GRID!$B$1:$BI$1)*(КАЛЕНДАРЬ!$O28=GRID!$B$3:$BI$3), 0))*GRID!$B$66*(1-GRID!$B$69),0))</f>
        <v>16660</v>
      </c>
      <c r="E61" s="47" cm="1">
        <f t="array" ref="E61">IF($I$2="Раннее бронирование",
INDEX(GRID!$B$4:$BI$14,MATCH(E$7,GRID!$A$4:$A$14,0),MATCH(1,($U$2=GRID!$B$1:$BI$1)*(КАЛЕНДАРЬ!$O28=GRID!$B$3:$BI$3), 0))*GRID!$B$67,
ROUNDUP(INDEX(GRID!$B$4:$BI$14,MATCH(E$7,GRID!$A$4:$A$14,0),MATCH(1,($U$2=GRID!$B$1:$BI$1)*(КАЛЕНДАРЬ!$O28=GRID!$B$3:$BI$3),0))*GRID!$B$66*(1-GRID!$B$69),0))</f>
        <v>16524</v>
      </c>
      <c r="F61" s="48" cm="1">
        <f t="array" ref="F61">IF($I$2="Раннее бронирование",
INDEX(GRID!$B$17:$BI$27,MATCH(E$7,GRID!$A$17:$A$27,0),MATCH(1,($U$2=GRID!$B$1:$BI$1)*(КАЛЕНДАРЬ!$O28=GRID!$B$3:$BI$3), 0))*GRID!$B$67,
ROUNDUP(INDEX(GRID!$B$17:$BI$27,MATCH(E$7,GRID!$A$17:$A$27,0),MATCH(1,($U$2=GRID!$B$1:$BI$1)*(КАЛЕНДАРЬ!$O28=GRID!$B$3:$BI$3), 0))*GRID!$B$66*(1-GRID!$B$69),0))</f>
        <v>18224</v>
      </c>
      <c r="G61" s="47" t="e" cm="1">
        <f t="array" ref="G61">IF($I$2="Раннее бронирование",
INDEX(GRID!$B$4:$BI$14,MATCH(G$7,GRID!$A$4:$A$14,0),MATCH(1,($U$2=GRID!$B$1:$BI$1)*(КАЛЕНДАРЬ!$O28=GRID!$B$3:$BI$3), 0))*GRID!$B$67,
ROUNDUP(INDEX(GRID!$B$4:$BI$14,MATCH(G$7,GRID!$A$4:$A$14,0),MATCH(1,($U$2=GRID!$B$1:$BI$1)*(КАЛЕНДАРЬ!$O28=GRID!$B$3:$BI$3),0))*GRID!$B$66*(1-GRID!$B$69),0))</f>
        <v>#N/A</v>
      </c>
      <c r="H61" s="48" t="e" cm="1">
        <f t="array" ref="H61">IF($I$2="Раннее бронирование",
INDEX(GRID!$B$17:$BI$27,MATCH(G$7,GRID!$A$17:$A$27,0),MATCH(1,($U$2=GRID!$B$1:$BI$1)*(КАЛЕНДАРЬ!$O28=GRID!$B$3:$BI$3), 0))*GRID!$B$67,
ROUNDUP(INDEX(GRID!$B$17:$BI$27,MATCH(G$7,GRID!$A$17:$A$27,0),MATCH(1,($U$2=GRID!$B$1:$BI$1)*(КАЛЕНДАРЬ!$O28=GRID!$B$3:$BI$3), 0))*GRID!$B$66*(1-GRID!$B$69),0))</f>
        <v>#N/A</v>
      </c>
      <c r="I61" s="47" t="e" cm="1">
        <f t="array" ref="I61">IF($I$2="Раннее бронирование",
INDEX(GRID!$B$4:$BI$14,MATCH(I$7,GRID!$A$4:$A$14,0),MATCH(1,($U$2=GRID!$B$1:$BI$1)*(КАЛЕНДАРЬ!$O28=GRID!$B$3:$BI$3), 0))*GRID!$B$67,
ROUNDUP(INDEX(GRID!$B$4:$BI$14,MATCH(I$7,GRID!$A$4:$A$14,0),MATCH(1,($U$2=GRID!$B$1:$BI$1)*(КАЛЕНДАРЬ!$O28=GRID!$B$3:$BI$3),0))*GRID!$B$66*(1-GRID!$B$69),0))</f>
        <v>#N/A</v>
      </c>
      <c r="J61" s="48" t="e" cm="1">
        <f t="array" ref="J61">IF($I$2="Раннее бронирование",
INDEX(GRID!$B$17:$BI$27,MATCH(I$7,GRID!$A$17:$A$27,0),MATCH(1,($U$2=GRID!$B$1:$BI$1)*(КАЛЕНДАРЬ!$O28=GRID!$B$3:$BI$3), 0))*GRID!$B$67,
ROUNDUP(INDEX(GRID!$B$17:$BI$27,MATCH(I$7,GRID!$A$17:$A$27,0),MATCH(1,($U$2=GRID!$B$1:$BI$1)*(КАЛЕНДАРЬ!$O28=GRID!$B$3:$BI$3), 0))*GRID!$B$66*(1-GRID!$B$69),0))</f>
        <v>#N/A</v>
      </c>
      <c r="K61" s="47" cm="1">
        <f t="array" ref="K61">IF($I$2="Раннее бронирование",
INDEX(GRID!$B$4:$BI$14,MATCH(K$7,GRID!$A$4:$A$14,0),MATCH(1,($U$2=GRID!$B$1:$BI$1)*(КАЛЕНДАРЬ!$O28=GRID!$B$3:$BI$3), 0))*GRID!$B$67,
ROUNDUP(INDEX(GRID!$B$4:$BI$14,MATCH(K$7,GRID!$A$4:$A$14,0),MATCH(1,($U$2=GRID!$B$1:$BI$1)*(КАЛЕНДАРЬ!$O28=GRID!$B$3:$BI$3),0))*GRID!$B$66*(1-GRID!$B$69),0))</f>
        <v>22304</v>
      </c>
      <c r="L61" s="48" cm="1">
        <f t="array" ref="L61">IF($I$2="Раннее бронирование",
INDEX(GRID!$B$17:$BI$27,MATCH(K$7,GRID!$A$17:$A$27,0),MATCH(1,($U$2=GRID!$B$1:$BI$1)*(КАЛЕНДАРЬ!$O28=GRID!$B$3:$BI$3), 0))*GRID!$B$67,
ROUNDUP(INDEX(GRID!$B$17:$BI$27,MATCH(K$7,GRID!$A$17:$A$27,0),MATCH(1,($U$2=GRID!$B$1:$BI$1)*(КАЛЕНДАРЬ!$O28=GRID!$B$3:$BI$3), 0))*GRID!$B$66*(1-GRID!$B$69),0))</f>
        <v>24004</v>
      </c>
      <c r="M61" s="47" cm="1">
        <f t="array" ref="M61">IF($I$2="Раннее бронирование",
INDEX(GRID!$B$4:$BI$14,MATCH(M$7,GRID!$A$4:$A$14,0),MATCH(1,($U$2=GRID!$B$1:$BI$1)*(КАЛЕНДАРЬ!$O28=GRID!$B$3:$BI$3), 0))*GRID!$B$67,
ROUNDUP(INDEX(GRID!$B$4:$BI$14,MATCH(M$7,GRID!$A$4:$A$14,0),MATCH(1,($U$2=GRID!$B$1:$BI$1)*(КАЛЕНДАРЬ!$O28=GRID!$B$3:$BI$3),0))*GRID!$B$66*(1-GRID!$B$69),0))</f>
        <v>24684</v>
      </c>
      <c r="N61" s="48" cm="1">
        <f t="array" ref="N61">IF($I$2="Раннее бронирование",
INDEX(GRID!$B$17:$BI$27,MATCH(M$7,GRID!$A$17:$A$27,0),MATCH(1,($U$2=GRID!$B$1:$BI$1)*(КАЛЕНДАРЬ!$O28=GRID!$B$3:$BI$3), 0))*GRID!$B$67,
ROUNDUP(INDEX(GRID!$B$17:$BI$27,MATCH(M$7,GRID!$A$17:$A$27,0),MATCH(1,($U$2=GRID!$B$1:$BI$1)*(КАЛЕНДАРЬ!$O28=GRID!$B$3:$BI$3), 0))*GRID!$B$66*(1-GRID!$B$69),0))</f>
        <v>26384</v>
      </c>
      <c r="O61" s="47" cm="1">
        <f t="array" ref="O61">IF($I$2="Раннее бронирование",
INDEX(GRID!$B$4:$BI$14,MATCH(O$7,GRID!$A$4:$A$14,0),MATCH(1,($U$2=GRID!$B$1:$BI$1)*(КАЛЕНДАРЬ!$O28=GRID!$B$3:$BI$3), 0))*GRID!$B$67,
ROUNDUP(INDEX(GRID!$B$4:$BI$14,MATCH(O$7,GRID!$A$4:$A$14,0),MATCH(1,($U$2=GRID!$B$1:$BI$1)*(КАЛЕНДАРЬ!$O28=GRID!$B$3:$BI$3),0))*GRID!$B$66*(1-GRID!$B$69),0))</f>
        <v>29240</v>
      </c>
      <c r="P61" s="48" cm="1">
        <f t="array" ref="P61">IF($I$2="Раннее бронирование",
INDEX(GRID!$B$17:$BI$27,MATCH(O$7,GRID!$A$17:$A$27,0),MATCH(1,($U$2=GRID!$B$1:$BI$1)*(КАЛЕНДАРЬ!$O28=GRID!$B$3:$BI$3), 0))*GRID!$B$67,
ROUNDUP(INDEX(GRID!$B$17:$BI$27,MATCH(O$7,GRID!$A$17:$A$27,0),MATCH(1,($U$2=GRID!$B$1:$BI$1)*(КАЛЕНДАРЬ!$O28=GRID!$B$3:$BI$3), 0))*GRID!$B$66*(1-GRID!$B$69),0))</f>
        <v>30940</v>
      </c>
      <c r="Q61" s="47" t="e" cm="1">
        <f t="array" ref="Q61">IF($I$2="Раннее бронирование",
INDEX(GRID!$B$4:$BI$14,MATCH(Q$7,GRID!$A$4:$A$14,0),MATCH(1,($U$2=GRID!$B$1:$BI$1)*(КАЛЕНДАРЬ!$O28=GRID!$B$3:$BI$3), 0))*GRID!$B$67,
ROUNDUP(INDEX(GRID!$B$4:$BI$14,MATCH(Q$7,GRID!$A$4:$A$14,0),MATCH(1,($U$2=GRID!$B$1:$BI$1)*(КАЛЕНДАРЬ!$O28=GRID!$B$3:$BI$3),0))*GRID!$B$66*(1-GRID!$B$69),0))</f>
        <v>#N/A</v>
      </c>
      <c r="R61" s="48" t="e" cm="1">
        <f t="array" ref="R61">IF($I$2="Раннее бронирование",
INDEX(GRID!$B$17:$BI$27,MATCH(Q$7,GRID!$A$17:$A$27,0),MATCH(1,($U$2=GRID!$B$1:$BI$1)*(КАЛЕНДАРЬ!$O28=GRID!$B$3:$BI$3), 0))*GRID!$B$67,
ROUNDUP(INDEX(GRID!$B$17:$BI$27,MATCH(Q$7,GRID!$A$17:$A$27,0),MATCH(1,($U$2=GRID!$B$1:$BI$1)*(КАЛЕНДАРЬ!$O28=GRID!$B$3:$BI$3), 0))*GRID!$B$66*(1-GRID!$B$69),0))</f>
        <v>#N/A</v>
      </c>
      <c r="S61" s="47" t="e" cm="1">
        <f t="array" ref="S61">IF($I$2="Раннее бронирование",
INDEX(GRID!$B$4:$BI$14,MATCH(S$7,GRID!$A$4:$A$14,0),MATCH(1,($U$2=GRID!$B$1:$BI$1)*(КАЛЕНДАРЬ!$O28=GRID!$B$3:$BI$3), 0))*GRID!$B$67,
ROUNDUP(INDEX(GRID!$B$4:$BI$14,MATCH(S$7,GRID!$A$4:$A$14,0),MATCH(1,($U$2=GRID!$B$1:$BI$1)*(КАЛЕНДАРЬ!$O28=GRID!$B$3:$BI$3),0))*GRID!$B$66*(1-GRID!$B$69),0))</f>
        <v>#N/A</v>
      </c>
      <c r="T61" s="48" t="e" cm="1">
        <f t="array" ref="T61">IF($I$2="Раннее бронирование",
INDEX(GRID!$B$17:$BI$27,MATCH(S$7,GRID!$A$17:$A$27,0),MATCH(1,($U$2=GRID!$B$1:$BI$1)*(КАЛЕНДАРЬ!$O28=GRID!$B$3:$BI$3), 0))*GRID!$B$67,
ROUNDUP(INDEX(GRID!$B$17:$BI$27,MATCH(S$7,GRID!$A$17:$A$27,0),MATCH(1,($U$2=GRID!$B$1:$BI$1)*(КАЛЕНДАРЬ!$O28=GRID!$B$3:$BI$3), 0))*GRID!$B$66*(1-GRID!$B$69),0))</f>
        <v>#N/A</v>
      </c>
      <c r="U61" s="47" cm="1">
        <f t="array" ref="U61">IF($I$2="Раннее бронирование",
INDEX(GRID!$B$4:$BI$14,MATCH(U$7,GRID!$A$4:$A$14,0),MATCH(1,($U$2=GRID!$B$1:$BI$1)*(КАЛЕНДАРЬ!$O28=GRID!$B$3:$BI$3), 0))*GRID!$B$67,
ROUNDUP(INDEX(GRID!$B$4:$BI$14,MATCH(U$7,GRID!$A$4:$A$14,0),MATCH(1,($U$2=GRID!$B$1:$BI$1)*(КАЛЕНДАРЬ!$O28=GRID!$B$3:$BI$3),0))*GRID!$B$66*(1-GRID!$B$69),0))</f>
        <v>45560</v>
      </c>
      <c r="V61" s="48" cm="1">
        <f t="array" ref="V61">IF($I$2="Раннее бронирование",
INDEX(GRID!$B$17:$BI$27,MATCH(U$7,GRID!$A$17:$A$27,0),MATCH(1,($U$2=GRID!$B$1:$BI$1)*(КАЛЕНДАРЬ!$O28=GRID!$B$3:$BI$3), 0))*GRID!$B$67,
ROUNDUP(INDEX(GRID!$B$17:$BI$27,MATCH(U$7,GRID!$A$17:$A$27,0),MATCH(1,($U$2=GRID!$B$1:$BI$1)*(КАЛЕНДАРЬ!$O28=GRID!$B$3:$BI$3), 0))*GRID!$B$66*(1-GRID!$B$69),0))</f>
        <v>47260</v>
      </c>
      <c r="W61" s="47" cm="1">
        <f t="array" ref="W61">IF($I$2="Раннее бронирование",
INDEX(GRID!$B$4:$BI$14,MATCH(W$7,GRID!$A$4:$A$14,0),MATCH(1,($U$2=GRID!$B$1:$BI$1)*(КАЛЕНДАРЬ!$O28=GRID!$B$3:$BI$3), 0))*GRID!$B$67,
ROUNDUP(INDEX(GRID!$B$4:$BI$14,MATCH(W$7,GRID!$A$4:$A$14,0),MATCH(1,($U$2=GRID!$B$1:$BI$1)*(КАЛЕНДАРЬ!$O28=GRID!$B$3:$BI$3),0))*GRID!$B$66*(1-GRID!$B$69),0))</f>
        <v>175440</v>
      </c>
      <c r="X61" s="48" cm="1">
        <f t="array" ref="X61">IF($I$2="Раннее бронирование",
INDEX(GRID!$B$17:$BI$27,MATCH(W$7,GRID!$A$17:$A$27,0),MATCH(1,($U$2=GRID!$B$1:$BI$1)*(КАЛЕНДАРЬ!$O28=GRID!$B$3:$BI$3), 0))*GRID!$B$67,
ROUNDUP(INDEX(GRID!$B$17:$BI$27,MATCH(W$7,GRID!$A$17:$A$27,0),MATCH(1,($U$2=GRID!$B$1:$BI$1)*(КАЛЕНДАРЬ!$O28=GRID!$B$3:$BI$3), 0))*GRID!$B$66*(1-GRID!$B$69),0))</f>
        <v>177140</v>
      </c>
    </row>
    <row r="62" spans="1:24" hidden="1" x14ac:dyDescent="0.2">
      <c r="A62" s="117" t="s">
        <v>46</v>
      </c>
      <c r="B62" s="117">
        <v>26</v>
      </c>
      <c r="C62" s="47" cm="1">
        <f t="array" ref="C62">IF($I$2="Раннее бронирование",
INDEX(GRID!$B$4:$BI$14,MATCH(C$7,GRID!$A$4:$A$14,0),MATCH(1,($U$2=GRID!$B$1:$BI$1)*(КАЛЕНДАРЬ!$O29=GRID!$B$3:$BI$3), 0))*GRID!$B$67,
ROUNDUP(INDEX(GRID!$B$4:$BI$14,MATCH(C$7,GRID!$A$4:$A$14,0),MATCH(1,($U$2=GRID!$B$1:$BI$1)*(КАЛЕНДАРЬ!$O29=GRID!$B$3:$BI$3),0))*GRID!$B$66*(1-GRID!$B$69),0))</f>
        <v>14960</v>
      </c>
      <c r="D62" s="48" cm="1">
        <f t="array" ref="D62">IF($I$2="Раннее бронирование",
INDEX(GRID!$B$17:$BI$27,MATCH(C$7,GRID!$A$17:$A$27,0),MATCH(1,($U$2=GRID!$B$1:$BI$1)*(КАЛЕНДАРЬ!$O29=GRID!$B$3:$BI$3), 0))*GRID!$B$67,
ROUNDUP(INDEX(GRID!$B$17:$BI$27,MATCH(C$7,GRID!$A$17:$A$27,0),MATCH(1,($U$2=GRID!$B$1:$BI$1)*(КАЛЕНДАРЬ!$O29=GRID!$B$3:$BI$3), 0))*GRID!$B$66*(1-GRID!$B$69),0))</f>
        <v>16660</v>
      </c>
      <c r="E62" s="47" cm="1">
        <f t="array" ref="E62">IF($I$2="Раннее бронирование",
INDEX(GRID!$B$4:$BI$14,MATCH(E$7,GRID!$A$4:$A$14,0),MATCH(1,($U$2=GRID!$B$1:$BI$1)*(КАЛЕНДАРЬ!$O29=GRID!$B$3:$BI$3), 0))*GRID!$B$67,
ROUNDUP(INDEX(GRID!$B$4:$BI$14,MATCH(E$7,GRID!$A$4:$A$14,0),MATCH(1,($U$2=GRID!$B$1:$BI$1)*(КАЛЕНДАРЬ!$O29=GRID!$B$3:$BI$3),0))*GRID!$B$66*(1-GRID!$B$69),0))</f>
        <v>16524</v>
      </c>
      <c r="F62" s="48" cm="1">
        <f t="array" ref="F62">IF($I$2="Раннее бронирование",
INDEX(GRID!$B$17:$BI$27,MATCH(E$7,GRID!$A$17:$A$27,0),MATCH(1,($U$2=GRID!$B$1:$BI$1)*(КАЛЕНДАРЬ!$O29=GRID!$B$3:$BI$3), 0))*GRID!$B$67,
ROUNDUP(INDEX(GRID!$B$17:$BI$27,MATCH(E$7,GRID!$A$17:$A$27,0),MATCH(1,($U$2=GRID!$B$1:$BI$1)*(КАЛЕНДАРЬ!$O29=GRID!$B$3:$BI$3), 0))*GRID!$B$66*(1-GRID!$B$69),0))</f>
        <v>18224</v>
      </c>
      <c r="G62" s="47" t="e" cm="1">
        <f t="array" ref="G62">IF($I$2="Раннее бронирование",
INDEX(GRID!$B$4:$BI$14,MATCH(G$7,GRID!$A$4:$A$14,0),MATCH(1,($U$2=GRID!$B$1:$BI$1)*(КАЛЕНДАРЬ!$O29=GRID!$B$3:$BI$3), 0))*GRID!$B$67,
ROUNDUP(INDEX(GRID!$B$4:$BI$14,MATCH(G$7,GRID!$A$4:$A$14,0),MATCH(1,($U$2=GRID!$B$1:$BI$1)*(КАЛЕНДАРЬ!$O29=GRID!$B$3:$BI$3),0))*GRID!$B$66*(1-GRID!$B$69),0))</f>
        <v>#N/A</v>
      </c>
      <c r="H62" s="48" t="e" cm="1">
        <f t="array" ref="H62">IF($I$2="Раннее бронирование",
INDEX(GRID!$B$17:$BI$27,MATCH(G$7,GRID!$A$17:$A$27,0),MATCH(1,($U$2=GRID!$B$1:$BI$1)*(КАЛЕНДАРЬ!$O29=GRID!$B$3:$BI$3), 0))*GRID!$B$67,
ROUNDUP(INDEX(GRID!$B$17:$BI$27,MATCH(G$7,GRID!$A$17:$A$27,0),MATCH(1,($U$2=GRID!$B$1:$BI$1)*(КАЛЕНДАРЬ!$O29=GRID!$B$3:$BI$3), 0))*GRID!$B$66*(1-GRID!$B$69),0))</f>
        <v>#N/A</v>
      </c>
      <c r="I62" s="47" t="e" cm="1">
        <f t="array" ref="I62">IF($I$2="Раннее бронирование",
INDEX(GRID!$B$4:$BI$14,MATCH(I$7,GRID!$A$4:$A$14,0),MATCH(1,($U$2=GRID!$B$1:$BI$1)*(КАЛЕНДАРЬ!$O29=GRID!$B$3:$BI$3), 0))*GRID!$B$67,
ROUNDUP(INDEX(GRID!$B$4:$BI$14,MATCH(I$7,GRID!$A$4:$A$14,0),MATCH(1,($U$2=GRID!$B$1:$BI$1)*(КАЛЕНДАРЬ!$O29=GRID!$B$3:$BI$3),0))*GRID!$B$66*(1-GRID!$B$69),0))</f>
        <v>#N/A</v>
      </c>
      <c r="J62" s="48" t="e" cm="1">
        <f t="array" ref="J62">IF($I$2="Раннее бронирование",
INDEX(GRID!$B$17:$BI$27,MATCH(I$7,GRID!$A$17:$A$27,0),MATCH(1,($U$2=GRID!$B$1:$BI$1)*(КАЛЕНДАРЬ!$O29=GRID!$B$3:$BI$3), 0))*GRID!$B$67,
ROUNDUP(INDEX(GRID!$B$17:$BI$27,MATCH(I$7,GRID!$A$17:$A$27,0),MATCH(1,($U$2=GRID!$B$1:$BI$1)*(КАЛЕНДАРЬ!$O29=GRID!$B$3:$BI$3), 0))*GRID!$B$66*(1-GRID!$B$69),0))</f>
        <v>#N/A</v>
      </c>
      <c r="K62" s="47" cm="1">
        <f t="array" ref="K62">IF($I$2="Раннее бронирование",
INDEX(GRID!$B$4:$BI$14,MATCH(K$7,GRID!$A$4:$A$14,0),MATCH(1,($U$2=GRID!$B$1:$BI$1)*(КАЛЕНДАРЬ!$O29=GRID!$B$3:$BI$3), 0))*GRID!$B$67,
ROUNDUP(INDEX(GRID!$B$4:$BI$14,MATCH(K$7,GRID!$A$4:$A$14,0),MATCH(1,($U$2=GRID!$B$1:$BI$1)*(КАЛЕНДАРЬ!$O29=GRID!$B$3:$BI$3),0))*GRID!$B$66*(1-GRID!$B$69),0))</f>
        <v>22304</v>
      </c>
      <c r="L62" s="48" cm="1">
        <f t="array" ref="L62">IF($I$2="Раннее бронирование",
INDEX(GRID!$B$17:$BI$27,MATCH(K$7,GRID!$A$17:$A$27,0),MATCH(1,($U$2=GRID!$B$1:$BI$1)*(КАЛЕНДАРЬ!$O29=GRID!$B$3:$BI$3), 0))*GRID!$B$67,
ROUNDUP(INDEX(GRID!$B$17:$BI$27,MATCH(K$7,GRID!$A$17:$A$27,0),MATCH(1,($U$2=GRID!$B$1:$BI$1)*(КАЛЕНДАРЬ!$O29=GRID!$B$3:$BI$3), 0))*GRID!$B$66*(1-GRID!$B$69),0))</f>
        <v>24004</v>
      </c>
      <c r="M62" s="47" cm="1">
        <f t="array" ref="M62">IF($I$2="Раннее бронирование",
INDEX(GRID!$B$4:$BI$14,MATCH(M$7,GRID!$A$4:$A$14,0),MATCH(1,($U$2=GRID!$B$1:$BI$1)*(КАЛЕНДАРЬ!$O29=GRID!$B$3:$BI$3), 0))*GRID!$B$67,
ROUNDUP(INDEX(GRID!$B$4:$BI$14,MATCH(M$7,GRID!$A$4:$A$14,0),MATCH(1,($U$2=GRID!$B$1:$BI$1)*(КАЛЕНДАРЬ!$O29=GRID!$B$3:$BI$3),0))*GRID!$B$66*(1-GRID!$B$69),0))</f>
        <v>24684</v>
      </c>
      <c r="N62" s="48" cm="1">
        <f t="array" ref="N62">IF($I$2="Раннее бронирование",
INDEX(GRID!$B$17:$BI$27,MATCH(M$7,GRID!$A$17:$A$27,0),MATCH(1,($U$2=GRID!$B$1:$BI$1)*(КАЛЕНДАРЬ!$O29=GRID!$B$3:$BI$3), 0))*GRID!$B$67,
ROUNDUP(INDEX(GRID!$B$17:$BI$27,MATCH(M$7,GRID!$A$17:$A$27,0),MATCH(1,($U$2=GRID!$B$1:$BI$1)*(КАЛЕНДАРЬ!$O29=GRID!$B$3:$BI$3), 0))*GRID!$B$66*(1-GRID!$B$69),0))</f>
        <v>26384</v>
      </c>
      <c r="O62" s="47" cm="1">
        <f t="array" ref="O62">IF($I$2="Раннее бронирование",
INDEX(GRID!$B$4:$BI$14,MATCH(O$7,GRID!$A$4:$A$14,0),MATCH(1,($U$2=GRID!$B$1:$BI$1)*(КАЛЕНДАРЬ!$O29=GRID!$B$3:$BI$3), 0))*GRID!$B$67,
ROUNDUP(INDEX(GRID!$B$4:$BI$14,MATCH(O$7,GRID!$A$4:$A$14,0),MATCH(1,($U$2=GRID!$B$1:$BI$1)*(КАЛЕНДАРЬ!$O29=GRID!$B$3:$BI$3),0))*GRID!$B$66*(1-GRID!$B$69),0))</f>
        <v>29240</v>
      </c>
      <c r="P62" s="48" cm="1">
        <f t="array" ref="P62">IF($I$2="Раннее бронирование",
INDEX(GRID!$B$17:$BI$27,MATCH(O$7,GRID!$A$17:$A$27,0),MATCH(1,($U$2=GRID!$B$1:$BI$1)*(КАЛЕНДАРЬ!$O29=GRID!$B$3:$BI$3), 0))*GRID!$B$67,
ROUNDUP(INDEX(GRID!$B$17:$BI$27,MATCH(O$7,GRID!$A$17:$A$27,0),MATCH(1,($U$2=GRID!$B$1:$BI$1)*(КАЛЕНДАРЬ!$O29=GRID!$B$3:$BI$3), 0))*GRID!$B$66*(1-GRID!$B$69),0))</f>
        <v>30940</v>
      </c>
      <c r="Q62" s="47" t="e" cm="1">
        <f t="array" ref="Q62">IF($I$2="Раннее бронирование",
INDEX(GRID!$B$4:$BI$14,MATCH(Q$7,GRID!$A$4:$A$14,0),MATCH(1,($U$2=GRID!$B$1:$BI$1)*(КАЛЕНДАРЬ!$O29=GRID!$B$3:$BI$3), 0))*GRID!$B$67,
ROUNDUP(INDEX(GRID!$B$4:$BI$14,MATCH(Q$7,GRID!$A$4:$A$14,0),MATCH(1,($U$2=GRID!$B$1:$BI$1)*(КАЛЕНДАРЬ!$O29=GRID!$B$3:$BI$3),0))*GRID!$B$66*(1-GRID!$B$69),0))</f>
        <v>#N/A</v>
      </c>
      <c r="R62" s="48" t="e" cm="1">
        <f t="array" ref="R62">IF($I$2="Раннее бронирование",
INDEX(GRID!$B$17:$BI$27,MATCH(Q$7,GRID!$A$17:$A$27,0),MATCH(1,($U$2=GRID!$B$1:$BI$1)*(КАЛЕНДАРЬ!$O29=GRID!$B$3:$BI$3), 0))*GRID!$B$67,
ROUNDUP(INDEX(GRID!$B$17:$BI$27,MATCH(Q$7,GRID!$A$17:$A$27,0),MATCH(1,($U$2=GRID!$B$1:$BI$1)*(КАЛЕНДАРЬ!$O29=GRID!$B$3:$BI$3), 0))*GRID!$B$66*(1-GRID!$B$69),0))</f>
        <v>#N/A</v>
      </c>
      <c r="S62" s="47" t="e" cm="1">
        <f t="array" ref="S62">IF($I$2="Раннее бронирование",
INDEX(GRID!$B$4:$BI$14,MATCH(S$7,GRID!$A$4:$A$14,0),MATCH(1,($U$2=GRID!$B$1:$BI$1)*(КАЛЕНДАРЬ!$O29=GRID!$B$3:$BI$3), 0))*GRID!$B$67,
ROUNDUP(INDEX(GRID!$B$4:$BI$14,MATCH(S$7,GRID!$A$4:$A$14,0),MATCH(1,($U$2=GRID!$B$1:$BI$1)*(КАЛЕНДАРЬ!$O29=GRID!$B$3:$BI$3),0))*GRID!$B$66*(1-GRID!$B$69),0))</f>
        <v>#N/A</v>
      </c>
      <c r="T62" s="48" t="e" cm="1">
        <f t="array" ref="T62">IF($I$2="Раннее бронирование",
INDEX(GRID!$B$17:$BI$27,MATCH(S$7,GRID!$A$17:$A$27,0),MATCH(1,($U$2=GRID!$B$1:$BI$1)*(КАЛЕНДАРЬ!$O29=GRID!$B$3:$BI$3), 0))*GRID!$B$67,
ROUNDUP(INDEX(GRID!$B$17:$BI$27,MATCH(S$7,GRID!$A$17:$A$27,0),MATCH(1,($U$2=GRID!$B$1:$BI$1)*(КАЛЕНДАРЬ!$O29=GRID!$B$3:$BI$3), 0))*GRID!$B$66*(1-GRID!$B$69),0))</f>
        <v>#N/A</v>
      </c>
      <c r="U62" s="47" cm="1">
        <f t="array" ref="U62">IF($I$2="Раннее бронирование",
INDEX(GRID!$B$4:$BI$14,MATCH(U$7,GRID!$A$4:$A$14,0),MATCH(1,($U$2=GRID!$B$1:$BI$1)*(КАЛЕНДАРЬ!$O29=GRID!$B$3:$BI$3), 0))*GRID!$B$67,
ROUNDUP(INDEX(GRID!$B$4:$BI$14,MATCH(U$7,GRID!$A$4:$A$14,0),MATCH(1,($U$2=GRID!$B$1:$BI$1)*(КАЛЕНДАРЬ!$O29=GRID!$B$3:$BI$3),0))*GRID!$B$66*(1-GRID!$B$69),0))</f>
        <v>45560</v>
      </c>
      <c r="V62" s="48" cm="1">
        <f t="array" ref="V62">IF($I$2="Раннее бронирование",
INDEX(GRID!$B$17:$BI$27,MATCH(U$7,GRID!$A$17:$A$27,0),MATCH(1,($U$2=GRID!$B$1:$BI$1)*(КАЛЕНДАРЬ!$O29=GRID!$B$3:$BI$3), 0))*GRID!$B$67,
ROUNDUP(INDEX(GRID!$B$17:$BI$27,MATCH(U$7,GRID!$A$17:$A$27,0),MATCH(1,($U$2=GRID!$B$1:$BI$1)*(КАЛЕНДАРЬ!$O29=GRID!$B$3:$BI$3), 0))*GRID!$B$66*(1-GRID!$B$69),0))</f>
        <v>47260</v>
      </c>
      <c r="W62" s="47" cm="1">
        <f t="array" ref="W62">IF($I$2="Раннее бронирование",
INDEX(GRID!$B$4:$BI$14,MATCH(W$7,GRID!$A$4:$A$14,0),MATCH(1,($U$2=GRID!$B$1:$BI$1)*(КАЛЕНДАРЬ!$O29=GRID!$B$3:$BI$3), 0))*GRID!$B$67,
ROUNDUP(INDEX(GRID!$B$4:$BI$14,MATCH(W$7,GRID!$A$4:$A$14,0),MATCH(1,($U$2=GRID!$B$1:$BI$1)*(КАЛЕНДАРЬ!$O29=GRID!$B$3:$BI$3),0))*GRID!$B$66*(1-GRID!$B$69),0))</f>
        <v>175440</v>
      </c>
      <c r="X62" s="48" cm="1">
        <f t="array" ref="X62">IF($I$2="Раннее бронирование",
INDEX(GRID!$B$17:$BI$27,MATCH(W$7,GRID!$A$17:$A$27,0),MATCH(1,($U$2=GRID!$B$1:$BI$1)*(КАЛЕНДАРЬ!$O29=GRID!$B$3:$BI$3), 0))*GRID!$B$67,
ROUNDUP(INDEX(GRID!$B$17:$BI$27,MATCH(W$7,GRID!$A$17:$A$27,0),MATCH(1,($U$2=GRID!$B$1:$BI$1)*(КАЛЕНДАРЬ!$O29=GRID!$B$3:$BI$3), 0))*GRID!$B$66*(1-GRID!$B$69),0))</f>
        <v>177140</v>
      </c>
    </row>
    <row r="63" spans="1:24" hidden="1" x14ac:dyDescent="0.2">
      <c r="A63" s="117" t="s">
        <v>47</v>
      </c>
      <c r="B63" s="117">
        <v>27</v>
      </c>
      <c r="C63" s="47" cm="1">
        <f t="array" ref="C63">IF($I$2="Раннее бронирование",
INDEX(GRID!$B$4:$BI$14,MATCH(C$7,GRID!$A$4:$A$14,0),MATCH(1,($U$2=GRID!$B$1:$BI$1)*(КАЛЕНДАРЬ!$O30=GRID!$B$3:$BI$3), 0))*GRID!$B$67,
ROUNDUP(INDEX(GRID!$B$4:$BI$14,MATCH(C$7,GRID!$A$4:$A$14,0),MATCH(1,($U$2=GRID!$B$1:$BI$1)*(КАЛЕНДАРЬ!$O30=GRID!$B$3:$BI$3),0))*GRID!$B$66*(1-GRID!$B$69),0))</f>
        <v>14960</v>
      </c>
      <c r="D63" s="48" cm="1">
        <f t="array" ref="D63">IF($I$2="Раннее бронирование",
INDEX(GRID!$B$17:$BI$27,MATCH(C$7,GRID!$A$17:$A$27,0),MATCH(1,($U$2=GRID!$B$1:$BI$1)*(КАЛЕНДАРЬ!$O30=GRID!$B$3:$BI$3), 0))*GRID!$B$67,
ROUNDUP(INDEX(GRID!$B$17:$BI$27,MATCH(C$7,GRID!$A$17:$A$27,0),MATCH(1,($U$2=GRID!$B$1:$BI$1)*(КАЛЕНДАРЬ!$O30=GRID!$B$3:$BI$3), 0))*GRID!$B$66*(1-GRID!$B$69),0))</f>
        <v>16660</v>
      </c>
      <c r="E63" s="47" cm="1">
        <f t="array" ref="E63">IF($I$2="Раннее бронирование",
INDEX(GRID!$B$4:$BI$14,MATCH(E$7,GRID!$A$4:$A$14,0),MATCH(1,($U$2=GRID!$B$1:$BI$1)*(КАЛЕНДАРЬ!$O30=GRID!$B$3:$BI$3), 0))*GRID!$B$67,
ROUNDUP(INDEX(GRID!$B$4:$BI$14,MATCH(E$7,GRID!$A$4:$A$14,0),MATCH(1,($U$2=GRID!$B$1:$BI$1)*(КАЛЕНДАРЬ!$O30=GRID!$B$3:$BI$3),0))*GRID!$B$66*(1-GRID!$B$69),0))</f>
        <v>16524</v>
      </c>
      <c r="F63" s="48" cm="1">
        <f t="array" ref="F63">IF($I$2="Раннее бронирование",
INDEX(GRID!$B$17:$BI$27,MATCH(E$7,GRID!$A$17:$A$27,0),MATCH(1,($U$2=GRID!$B$1:$BI$1)*(КАЛЕНДАРЬ!$O30=GRID!$B$3:$BI$3), 0))*GRID!$B$67,
ROUNDUP(INDEX(GRID!$B$17:$BI$27,MATCH(E$7,GRID!$A$17:$A$27,0),MATCH(1,($U$2=GRID!$B$1:$BI$1)*(КАЛЕНДАРЬ!$O30=GRID!$B$3:$BI$3), 0))*GRID!$B$66*(1-GRID!$B$69),0))</f>
        <v>18224</v>
      </c>
      <c r="G63" s="47" t="e" cm="1">
        <f t="array" ref="G63">IF($I$2="Раннее бронирование",
INDEX(GRID!$B$4:$BI$14,MATCH(G$7,GRID!$A$4:$A$14,0),MATCH(1,($U$2=GRID!$B$1:$BI$1)*(КАЛЕНДАРЬ!$O30=GRID!$B$3:$BI$3), 0))*GRID!$B$67,
ROUNDUP(INDEX(GRID!$B$4:$BI$14,MATCH(G$7,GRID!$A$4:$A$14,0),MATCH(1,($U$2=GRID!$B$1:$BI$1)*(КАЛЕНДАРЬ!$O30=GRID!$B$3:$BI$3),0))*GRID!$B$66*(1-GRID!$B$69),0))</f>
        <v>#N/A</v>
      </c>
      <c r="H63" s="48" t="e" cm="1">
        <f t="array" ref="H63">IF($I$2="Раннее бронирование",
INDEX(GRID!$B$17:$BI$27,MATCH(G$7,GRID!$A$17:$A$27,0),MATCH(1,($U$2=GRID!$B$1:$BI$1)*(КАЛЕНДАРЬ!$O30=GRID!$B$3:$BI$3), 0))*GRID!$B$67,
ROUNDUP(INDEX(GRID!$B$17:$BI$27,MATCH(G$7,GRID!$A$17:$A$27,0),MATCH(1,($U$2=GRID!$B$1:$BI$1)*(КАЛЕНДАРЬ!$O30=GRID!$B$3:$BI$3), 0))*GRID!$B$66*(1-GRID!$B$69),0))</f>
        <v>#N/A</v>
      </c>
      <c r="I63" s="47" t="e" cm="1">
        <f t="array" ref="I63">IF($I$2="Раннее бронирование",
INDEX(GRID!$B$4:$BI$14,MATCH(I$7,GRID!$A$4:$A$14,0),MATCH(1,($U$2=GRID!$B$1:$BI$1)*(КАЛЕНДАРЬ!$O30=GRID!$B$3:$BI$3), 0))*GRID!$B$67,
ROUNDUP(INDEX(GRID!$B$4:$BI$14,MATCH(I$7,GRID!$A$4:$A$14,0),MATCH(1,($U$2=GRID!$B$1:$BI$1)*(КАЛЕНДАРЬ!$O30=GRID!$B$3:$BI$3),0))*GRID!$B$66*(1-GRID!$B$69),0))</f>
        <v>#N/A</v>
      </c>
      <c r="J63" s="48" t="e" cm="1">
        <f t="array" ref="J63">IF($I$2="Раннее бронирование",
INDEX(GRID!$B$17:$BI$27,MATCH(I$7,GRID!$A$17:$A$27,0),MATCH(1,($U$2=GRID!$B$1:$BI$1)*(КАЛЕНДАРЬ!$O30=GRID!$B$3:$BI$3), 0))*GRID!$B$67,
ROUNDUP(INDEX(GRID!$B$17:$BI$27,MATCH(I$7,GRID!$A$17:$A$27,0),MATCH(1,($U$2=GRID!$B$1:$BI$1)*(КАЛЕНДАРЬ!$O30=GRID!$B$3:$BI$3), 0))*GRID!$B$66*(1-GRID!$B$69),0))</f>
        <v>#N/A</v>
      </c>
      <c r="K63" s="47" cm="1">
        <f t="array" ref="K63">IF($I$2="Раннее бронирование",
INDEX(GRID!$B$4:$BI$14,MATCH(K$7,GRID!$A$4:$A$14,0),MATCH(1,($U$2=GRID!$B$1:$BI$1)*(КАЛЕНДАРЬ!$O30=GRID!$B$3:$BI$3), 0))*GRID!$B$67,
ROUNDUP(INDEX(GRID!$B$4:$BI$14,MATCH(K$7,GRID!$A$4:$A$14,0),MATCH(1,($U$2=GRID!$B$1:$BI$1)*(КАЛЕНДАРЬ!$O30=GRID!$B$3:$BI$3),0))*GRID!$B$66*(1-GRID!$B$69),0))</f>
        <v>22304</v>
      </c>
      <c r="L63" s="48" cm="1">
        <f t="array" ref="L63">IF($I$2="Раннее бронирование",
INDEX(GRID!$B$17:$BI$27,MATCH(K$7,GRID!$A$17:$A$27,0),MATCH(1,($U$2=GRID!$B$1:$BI$1)*(КАЛЕНДАРЬ!$O30=GRID!$B$3:$BI$3), 0))*GRID!$B$67,
ROUNDUP(INDEX(GRID!$B$17:$BI$27,MATCH(K$7,GRID!$A$17:$A$27,0),MATCH(1,($U$2=GRID!$B$1:$BI$1)*(КАЛЕНДАРЬ!$O30=GRID!$B$3:$BI$3), 0))*GRID!$B$66*(1-GRID!$B$69),0))</f>
        <v>24004</v>
      </c>
      <c r="M63" s="47" cm="1">
        <f t="array" ref="M63">IF($I$2="Раннее бронирование",
INDEX(GRID!$B$4:$BI$14,MATCH(M$7,GRID!$A$4:$A$14,0),MATCH(1,($U$2=GRID!$B$1:$BI$1)*(КАЛЕНДАРЬ!$O30=GRID!$B$3:$BI$3), 0))*GRID!$B$67,
ROUNDUP(INDEX(GRID!$B$4:$BI$14,MATCH(M$7,GRID!$A$4:$A$14,0),MATCH(1,($U$2=GRID!$B$1:$BI$1)*(КАЛЕНДАРЬ!$O30=GRID!$B$3:$BI$3),0))*GRID!$B$66*(1-GRID!$B$69),0))</f>
        <v>24684</v>
      </c>
      <c r="N63" s="48" cm="1">
        <f t="array" ref="N63">IF($I$2="Раннее бронирование",
INDEX(GRID!$B$17:$BI$27,MATCH(M$7,GRID!$A$17:$A$27,0),MATCH(1,($U$2=GRID!$B$1:$BI$1)*(КАЛЕНДАРЬ!$O30=GRID!$B$3:$BI$3), 0))*GRID!$B$67,
ROUNDUP(INDEX(GRID!$B$17:$BI$27,MATCH(M$7,GRID!$A$17:$A$27,0),MATCH(1,($U$2=GRID!$B$1:$BI$1)*(КАЛЕНДАРЬ!$O30=GRID!$B$3:$BI$3), 0))*GRID!$B$66*(1-GRID!$B$69),0))</f>
        <v>26384</v>
      </c>
      <c r="O63" s="47" cm="1">
        <f t="array" ref="O63">IF($I$2="Раннее бронирование",
INDEX(GRID!$B$4:$BI$14,MATCH(O$7,GRID!$A$4:$A$14,0),MATCH(1,($U$2=GRID!$B$1:$BI$1)*(КАЛЕНДАРЬ!$O30=GRID!$B$3:$BI$3), 0))*GRID!$B$67,
ROUNDUP(INDEX(GRID!$B$4:$BI$14,MATCH(O$7,GRID!$A$4:$A$14,0),MATCH(1,($U$2=GRID!$B$1:$BI$1)*(КАЛЕНДАРЬ!$O30=GRID!$B$3:$BI$3),0))*GRID!$B$66*(1-GRID!$B$69),0))</f>
        <v>29240</v>
      </c>
      <c r="P63" s="48" cm="1">
        <f t="array" ref="P63">IF($I$2="Раннее бронирование",
INDEX(GRID!$B$17:$BI$27,MATCH(O$7,GRID!$A$17:$A$27,0),MATCH(1,($U$2=GRID!$B$1:$BI$1)*(КАЛЕНДАРЬ!$O30=GRID!$B$3:$BI$3), 0))*GRID!$B$67,
ROUNDUP(INDEX(GRID!$B$17:$BI$27,MATCH(O$7,GRID!$A$17:$A$27,0),MATCH(1,($U$2=GRID!$B$1:$BI$1)*(КАЛЕНДАРЬ!$O30=GRID!$B$3:$BI$3), 0))*GRID!$B$66*(1-GRID!$B$69),0))</f>
        <v>30940</v>
      </c>
      <c r="Q63" s="47" t="e" cm="1">
        <f t="array" ref="Q63">IF($I$2="Раннее бронирование",
INDEX(GRID!$B$4:$BI$14,MATCH(Q$7,GRID!$A$4:$A$14,0),MATCH(1,($U$2=GRID!$B$1:$BI$1)*(КАЛЕНДАРЬ!$O30=GRID!$B$3:$BI$3), 0))*GRID!$B$67,
ROUNDUP(INDEX(GRID!$B$4:$BI$14,MATCH(Q$7,GRID!$A$4:$A$14,0),MATCH(1,($U$2=GRID!$B$1:$BI$1)*(КАЛЕНДАРЬ!$O30=GRID!$B$3:$BI$3),0))*GRID!$B$66*(1-GRID!$B$69),0))</f>
        <v>#N/A</v>
      </c>
      <c r="R63" s="48" t="e" cm="1">
        <f t="array" ref="R63">IF($I$2="Раннее бронирование",
INDEX(GRID!$B$17:$BI$27,MATCH(Q$7,GRID!$A$17:$A$27,0),MATCH(1,($U$2=GRID!$B$1:$BI$1)*(КАЛЕНДАРЬ!$O30=GRID!$B$3:$BI$3), 0))*GRID!$B$67,
ROUNDUP(INDEX(GRID!$B$17:$BI$27,MATCH(Q$7,GRID!$A$17:$A$27,0),MATCH(1,($U$2=GRID!$B$1:$BI$1)*(КАЛЕНДАРЬ!$O30=GRID!$B$3:$BI$3), 0))*GRID!$B$66*(1-GRID!$B$69),0))</f>
        <v>#N/A</v>
      </c>
      <c r="S63" s="47" t="e" cm="1">
        <f t="array" ref="S63">IF($I$2="Раннее бронирование",
INDEX(GRID!$B$4:$BI$14,MATCH(S$7,GRID!$A$4:$A$14,0),MATCH(1,($U$2=GRID!$B$1:$BI$1)*(КАЛЕНДАРЬ!$O30=GRID!$B$3:$BI$3), 0))*GRID!$B$67,
ROUNDUP(INDEX(GRID!$B$4:$BI$14,MATCH(S$7,GRID!$A$4:$A$14,0),MATCH(1,($U$2=GRID!$B$1:$BI$1)*(КАЛЕНДАРЬ!$O30=GRID!$B$3:$BI$3),0))*GRID!$B$66*(1-GRID!$B$69),0))</f>
        <v>#N/A</v>
      </c>
      <c r="T63" s="48" t="e" cm="1">
        <f t="array" ref="T63">IF($I$2="Раннее бронирование",
INDEX(GRID!$B$17:$BI$27,MATCH(S$7,GRID!$A$17:$A$27,0),MATCH(1,($U$2=GRID!$B$1:$BI$1)*(КАЛЕНДАРЬ!$O30=GRID!$B$3:$BI$3), 0))*GRID!$B$67,
ROUNDUP(INDEX(GRID!$B$17:$BI$27,MATCH(S$7,GRID!$A$17:$A$27,0),MATCH(1,($U$2=GRID!$B$1:$BI$1)*(КАЛЕНДАРЬ!$O30=GRID!$B$3:$BI$3), 0))*GRID!$B$66*(1-GRID!$B$69),0))</f>
        <v>#N/A</v>
      </c>
      <c r="U63" s="47" cm="1">
        <f t="array" ref="U63">IF($I$2="Раннее бронирование",
INDEX(GRID!$B$4:$BI$14,MATCH(U$7,GRID!$A$4:$A$14,0),MATCH(1,($U$2=GRID!$B$1:$BI$1)*(КАЛЕНДАРЬ!$O30=GRID!$B$3:$BI$3), 0))*GRID!$B$67,
ROUNDUP(INDEX(GRID!$B$4:$BI$14,MATCH(U$7,GRID!$A$4:$A$14,0),MATCH(1,($U$2=GRID!$B$1:$BI$1)*(КАЛЕНДАРЬ!$O30=GRID!$B$3:$BI$3),0))*GRID!$B$66*(1-GRID!$B$69),0))</f>
        <v>45560</v>
      </c>
      <c r="V63" s="48" cm="1">
        <f t="array" ref="V63">IF($I$2="Раннее бронирование",
INDEX(GRID!$B$17:$BI$27,MATCH(U$7,GRID!$A$17:$A$27,0),MATCH(1,($U$2=GRID!$B$1:$BI$1)*(КАЛЕНДАРЬ!$O30=GRID!$B$3:$BI$3), 0))*GRID!$B$67,
ROUNDUP(INDEX(GRID!$B$17:$BI$27,MATCH(U$7,GRID!$A$17:$A$27,0),MATCH(1,($U$2=GRID!$B$1:$BI$1)*(КАЛЕНДАРЬ!$O30=GRID!$B$3:$BI$3), 0))*GRID!$B$66*(1-GRID!$B$69),0))</f>
        <v>47260</v>
      </c>
      <c r="W63" s="47" cm="1">
        <f t="array" ref="W63">IF($I$2="Раннее бронирование",
INDEX(GRID!$B$4:$BI$14,MATCH(W$7,GRID!$A$4:$A$14,0),MATCH(1,($U$2=GRID!$B$1:$BI$1)*(КАЛЕНДАРЬ!$O30=GRID!$B$3:$BI$3), 0))*GRID!$B$67,
ROUNDUP(INDEX(GRID!$B$4:$BI$14,MATCH(W$7,GRID!$A$4:$A$14,0),MATCH(1,($U$2=GRID!$B$1:$BI$1)*(КАЛЕНДАРЬ!$O30=GRID!$B$3:$BI$3),0))*GRID!$B$66*(1-GRID!$B$69),0))</f>
        <v>175440</v>
      </c>
      <c r="X63" s="48" cm="1">
        <f t="array" ref="X63">IF($I$2="Раннее бронирование",
INDEX(GRID!$B$17:$BI$27,MATCH(W$7,GRID!$A$17:$A$27,0),MATCH(1,($U$2=GRID!$B$1:$BI$1)*(КАЛЕНДАРЬ!$O30=GRID!$B$3:$BI$3), 0))*GRID!$B$67,
ROUNDUP(INDEX(GRID!$B$17:$BI$27,MATCH(W$7,GRID!$A$17:$A$27,0),MATCH(1,($U$2=GRID!$B$1:$BI$1)*(КАЛЕНДАРЬ!$O30=GRID!$B$3:$BI$3), 0))*GRID!$B$66*(1-GRID!$B$69),0))</f>
        <v>177140</v>
      </c>
    </row>
    <row r="64" spans="1:24" hidden="1" x14ac:dyDescent="0.2">
      <c r="A64" s="117" t="s">
        <v>48</v>
      </c>
      <c r="B64" s="117">
        <v>28</v>
      </c>
      <c r="C64" s="47" cm="1">
        <f t="array" ref="C64">IF($I$2="Раннее бронирование",
INDEX(GRID!$B$4:$BI$14,MATCH(C$7,GRID!$A$4:$A$14,0),MATCH(1,($U$2=GRID!$B$1:$BI$1)*(КАЛЕНДАРЬ!$O31=GRID!$B$3:$BI$3), 0))*GRID!$B$67,
ROUNDUP(INDEX(GRID!$B$4:$BI$14,MATCH(C$7,GRID!$A$4:$A$14,0),MATCH(1,($U$2=GRID!$B$1:$BI$1)*(КАЛЕНДАРЬ!$O31=GRID!$B$3:$BI$3),0))*GRID!$B$66*(1-GRID!$B$69),0))</f>
        <v>24004</v>
      </c>
      <c r="D64" s="48" cm="1">
        <f t="array" ref="D64">IF($I$2="Раннее бронирование",
INDEX(GRID!$B$17:$BI$27,MATCH(C$7,GRID!$A$17:$A$27,0),MATCH(1,($U$2=GRID!$B$1:$BI$1)*(КАЛЕНДАРЬ!$O31=GRID!$B$3:$BI$3), 0))*GRID!$B$67,
ROUNDUP(INDEX(GRID!$B$17:$BI$27,MATCH(C$7,GRID!$A$17:$A$27,0),MATCH(1,($U$2=GRID!$B$1:$BI$1)*(КАЛЕНДАРЬ!$O31=GRID!$B$3:$BI$3), 0))*GRID!$B$66*(1-GRID!$B$69),0))</f>
        <v>25704</v>
      </c>
      <c r="E64" s="47" cm="1">
        <f t="array" ref="E64">IF($I$2="Раннее бронирование",
INDEX(GRID!$B$4:$BI$14,MATCH(E$7,GRID!$A$4:$A$14,0),MATCH(1,($U$2=GRID!$B$1:$BI$1)*(КАЛЕНДАРЬ!$O31=GRID!$B$3:$BI$3), 0))*GRID!$B$67,
ROUNDUP(INDEX(GRID!$B$4:$BI$14,MATCH(E$7,GRID!$A$4:$A$14,0),MATCH(1,($U$2=GRID!$B$1:$BI$1)*(КАЛЕНДАРЬ!$O31=GRID!$B$3:$BI$3),0))*GRID!$B$66*(1-GRID!$B$69),0))</f>
        <v>26792</v>
      </c>
      <c r="F64" s="48" cm="1">
        <f t="array" ref="F64">IF($I$2="Раннее бронирование",
INDEX(GRID!$B$17:$BI$27,MATCH(E$7,GRID!$A$17:$A$27,0),MATCH(1,($U$2=GRID!$B$1:$BI$1)*(КАЛЕНДАРЬ!$O31=GRID!$B$3:$BI$3), 0))*GRID!$B$67,
ROUNDUP(INDEX(GRID!$B$17:$BI$27,MATCH(E$7,GRID!$A$17:$A$27,0),MATCH(1,($U$2=GRID!$B$1:$BI$1)*(КАЛЕНДАРЬ!$O31=GRID!$B$3:$BI$3), 0))*GRID!$B$66*(1-GRID!$B$69),0))</f>
        <v>28492</v>
      </c>
      <c r="G64" s="47" t="e" cm="1">
        <f t="array" ref="G64">IF($I$2="Раннее бронирование",
INDEX(GRID!$B$4:$BI$14,MATCH(G$7,GRID!$A$4:$A$14,0),MATCH(1,($U$2=GRID!$B$1:$BI$1)*(КАЛЕНДАРЬ!$O31=GRID!$B$3:$BI$3), 0))*GRID!$B$67,
ROUNDUP(INDEX(GRID!$B$4:$BI$14,MATCH(G$7,GRID!$A$4:$A$14,0),MATCH(1,($U$2=GRID!$B$1:$BI$1)*(КАЛЕНДАРЬ!$O31=GRID!$B$3:$BI$3),0))*GRID!$B$66*(1-GRID!$B$69),0))</f>
        <v>#N/A</v>
      </c>
      <c r="H64" s="48" t="e" cm="1">
        <f t="array" ref="H64">IF($I$2="Раннее бронирование",
INDEX(GRID!$B$17:$BI$27,MATCH(G$7,GRID!$A$17:$A$27,0),MATCH(1,($U$2=GRID!$B$1:$BI$1)*(КАЛЕНДАРЬ!$O31=GRID!$B$3:$BI$3), 0))*GRID!$B$67,
ROUNDUP(INDEX(GRID!$B$17:$BI$27,MATCH(G$7,GRID!$A$17:$A$27,0),MATCH(1,($U$2=GRID!$B$1:$BI$1)*(КАЛЕНДАРЬ!$O31=GRID!$B$3:$BI$3), 0))*GRID!$B$66*(1-GRID!$B$69),0))</f>
        <v>#N/A</v>
      </c>
      <c r="I64" s="47" t="e" cm="1">
        <f t="array" ref="I64">IF($I$2="Раннее бронирование",
INDEX(GRID!$B$4:$BI$14,MATCH(I$7,GRID!$A$4:$A$14,0),MATCH(1,($U$2=GRID!$B$1:$BI$1)*(КАЛЕНДАРЬ!$O31=GRID!$B$3:$BI$3), 0))*GRID!$B$67,
ROUNDUP(INDEX(GRID!$B$4:$BI$14,MATCH(I$7,GRID!$A$4:$A$14,0),MATCH(1,($U$2=GRID!$B$1:$BI$1)*(КАЛЕНДАРЬ!$O31=GRID!$B$3:$BI$3),0))*GRID!$B$66*(1-GRID!$B$69),0))</f>
        <v>#N/A</v>
      </c>
      <c r="J64" s="48" t="e" cm="1">
        <f t="array" ref="J64">IF($I$2="Раннее бронирование",
INDEX(GRID!$B$17:$BI$27,MATCH(I$7,GRID!$A$17:$A$27,0),MATCH(1,($U$2=GRID!$B$1:$BI$1)*(КАЛЕНДАРЬ!$O31=GRID!$B$3:$BI$3), 0))*GRID!$B$67,
ROUNDUP(INDEX(GRID!$B$17:$BI$27,MATCH(I$7,GRID!$A$17:$A$27,0),MATCH(1,($U$2=GRID!$B$1:$BI$1)*(КАЛЕНДАРЬ!$O31=GRID!$B$3:$BI$3), 0))*GRID!$B$66*(1-GRID!$B$69),0))</f>
        <v>#N/A</v>
      </c>
      <c r="K64" s="47" cm="1">
        <f t="array" ref="K64">IF($I$2="Раннее бронирование",
INDEX(GRID!$B$4:$BI$14,MATCH(K$7,GRID!$A$4:$A$14,0),MATCH(1,($U$2=GRID!$B$1:$BI$1)*(КАЛЕНДАРЬ!$O31=GRID!$B$3:$BI$3), 0))*GRID!$B$67,
ROUNDUP(INDEX(GRID!$B$4:$BI$14,MATCH(K$7,GRID!$A$4:$A$14,0),MATCH(1,($U$2=GRID!$B$1:$BI$1)*(КАЛЕНДАРЬ!$O31=GRID!$B$3:$BI$3),0))*GRID!$B$66*(1-GRID!$B$69),0))</f>
        <v>37400</v>
      </c>
      <c r="L64" s="48" cm="1">
        <f t="array" ref="L64">IF($I$2="Раннее бронирование",
INDEX(GRID!$B$17:$BI$27,MATCH(K$7,GRID!$A$17:$A$27,0),MATCH(1,($U$2=GRID!$B$1:$BI$1)*(КАЛЕНДАРЬ!$O31=GRID!$B$3:$BI$3), 0))*GRID!$B$67,
ROUNDUP(INDEX(GRID!$B$17:$BI$27,MATCH(K$7,GRID!$A$17:$A$27,0),MATCH(1,($U$2=GRID!$B$1:$BI$1)*(КАЛЕНДАРЬ!$O31=GRID!$B$3:$BI$3), 0))*GRID!$B$66*(1-GRID!$B$69),0))</f>
        <v>39100</v>
      </c>
      <c r="M64" s="47" cm="1">
        <f t="array" ref="M64">IF($I$2="Раннее бронирование",
INDEX(GRID!$B$4:$BI$14,MATCH(M$7,GRID!$A$4:$A$14,0),MATCH(1,($U$2=GRID!$B$1:$BI$1)*(КАЛЕНДАРЬ!$O31=GRID!$B$3:$BI$3), 0))*GRID!$B$67,
ROUNDUP(INDEX(GRID!$B$4:$BI$14,MATCH(M$7,GRID!$A$4:$A$14,0),MATCH(1,($U$2=GRID!$B$1:$BI$1)*(КАЛЕНДАРЬ!$O31=GRID!$B$3:$BI$3),0))*GRID!$B$66*(1-GRID!$B$69),0))</f>
        <v>41752</v>
      </c>
      <c r="N64" s="48" cm="1">
        <f t="array" ref="N64">IF($I$2="Раннее бронирование",
INDEX(GRID!$B$17:$BI$27,MATCH(M$7,GRID!$A$17:$A$27,0),MATCH(1,($U$2=GRID!$B$1:$BI$1)*(КАЛЕНДАРЬ!$O31=GRID!$B$3:$BI$3), 0))*GRID!$B$67,
ROUNDUP(INDEX(GRID!$B$17:$BI$27,MATCH(M$7,GRID!$A$17:$A$27,0),MATCH(1,($U$2=GRID!$B$1:$BI$1)*(КАЛЕНДАРЬ!$O31=GRID!$B$3:$BI$3), 0))*GRID!$B$66*(1-GRID!$B$69),0))</f>
        <v>43452</v>
      </c>
      <c r="O64" s="47" cm="1">
        <f t="array" ref="O64">IF($I$2="Раннее бронирование",
INDEX(GRID!$B$4:$BI$14,MATCH(O$7,GRID!$A$4:$A$14,0),MATCH(1,($U$2=GRID!$B$1:$BI$1)*(КАЛЕНДАРЬ!$O31=GRID!$B$3:$BI$3), 0))*GRID!$B$67,
ROUNDUP(INDEX(GRID!$B$4:$BI$14,MATCH(O$7,GRID!$A$4:$A$14,0),MATCH(1,($U$2=GRID!$B$1:$BI$1)*(КАЛЕНДАРЬ!$O31=GRID!$B$3:$BI$3),0))*GRID!$B$66*(1-GRID!$B$69),0))</f>
        <v>46580</v>
      </c>
      <c r="P64" s="48" cm="1">
        <f t="array" ref="P64">IF($I$2="Раннее бронирование",
INDEX(GRID!$B$17:$BI$27,MATCH(O$7,GRID!$A$17:$A$27,0),MATCH(1,($U$2=GRID!$B$1:$BI$1)*(КАЛЕНДАРЬ!$O31=GRID!$B$3:$BI$3), 0))*GRID!$B$67,
ROUNDUP(INDEX(GRID!$B$17:$BI$27,MATCH(O$7,GRID!$A$17:$A$27,0),MATCH(1,($U$2=GRID!$B$1:$BI$1)*(КАЛЕНДАРЬ!$O31=GRID!$B$3:$BI$3), 0))*GRID!$B$66*(1-GRID!$B$69),0))</f>
        <v>48280</v>
      </c>
      <c r="Q64" s="47" t="e" cm="1">
        <f t="array" ref="Q64">IF($I$2="Раннее бронирование",
INDEX(GRID!$B$4:$BI$14,MATCH(Q$7,GRID!$A$4:$A$14,0),MATCH(1,($U$2=GRID!$B$1:$BI$1)*(КАЛЕНДАРЬ!$O31=GRID!$B$3:$BI$3), 0))*GRID!$B$67,
ROUNDUP(INDEX(GRID!$B$4:$BI$14,MATCH(Q$7,GRID!$A$4:$A$14,0),MATCH(1,($U$2=GRID!$B$1:$BI$1)*(КАЛЕНДАРЬ!$O31=GRID!$B$3:$BI$3),0))*GRID!$B$66*(1-GRID!$B$69),0))</f>
        <v>#N/A</v>
      </c>
      <c r="R64" s="48" t="e" cm="1">
        <f t="array" ref="R64">IF($I$2="Раннее бронирование",
INDEX(GRID!$B$17:$BI$27,MATCH(Q$7,GRID!$A$17:$A$27,0),MATCH(1,($U$2=GRID!$B$1:$BI$1)*(КАЛЕНДАРЬ!$O31=GRID!$B$3:$BI$3), 0))*GRID!$B$67,
ROUNDUP(INDEX(GRID!$B$17:$BI$27,MATCH(Q$7,GRID!$A$17:$A$27,0),MATCH(1,($U$2=GRID!$B$1:$BI$1)*(КАЛЕНДАРЬ!$O31=GRID!$B$3:$BI$3), 0))*GRID!$B$66*(1-GRID!$B$69),0))</f>
        <v>#N/A</v>
      </c>
      <c r="S64" s="47" t="e" cm="1">
        <f t="array" ref="S64">IF($I$2="Раннее бронирование",
INDEX(GRID!$B$4:$BI$14,MATCH(S$7,GRID!$A$4:$A$14,0),MATCH(1,($U$2=GRID!$B$1:$BI$1)*(КАЛЕНДАРЬ!$O31=GRID!$B$3:$BI$3), 0))*GRID!$B$67,
ROUNDUP(INDEX(GRID!$B$4:$BI$14,MATCH(S$7,GRID!$A$4:$A$14,0),MATCH(1,($U$2=GRID!$B$1:$BI$1)*(КАЛЕНДАРЬ!$O31=GRID!$B$3:$BI$3),0))*GRID!$B$66*(1-GRID!$B$69),0))</f>
        <v>#N/A</v>
      </c>
      <c r="T64" s="48" t="e" cm="1">
        <f t="array" ref="T64">IF($I$2="Раннее бронирование",
INDEX(GRID!$B$17:$BI$27,MATCH(S$7,GRID!$A$17:$A$27,0),MATCH(1,($U$2=GRID!$B$1:$BI$1)*(КАЛЕНДАРЬ!$O31=GRID!$B$3:$BI$3), 0))*GRID!$B$67,
ROUNDUP(INDEX(GRID!$B$17:$BI$27,MATCH(S$7,GRID!$A$17:$A$27,0),MATCH(1,($U$2=GRID!$B$1:$BI$1)*(КАЛЕНДАРЬ!$O31=GRID!$B$3:$BI$3), 0))*GRID!$B$66*(1-GRID!$B$69),0))</f>
        <v>#N/A</v>
      </c>
      <c r="U64" s="47" cm="1">
        <f t="array" ref="U64">IF($I$2="Раннее бронирование",
INDEX(GRID!$B$4:$BI$14,MATCH(U$7,GRID!$A$4:$A$14,0),MATCH(1,($U$2=GRID!$B$1:$BI$1)*(КАЛЕНДАРЬ!$O31=GRID!$B$3:$BI$3), 0))*GRID!$B$67,
ROUNDUP(INDEX(GRID!$B$4:$BI$14,MATCH(U$7,GRID!$A$4:$A$14,0),MATCH(1,($U$2=GRID!$B$1:$BI$1)*(КАЛЕНДАРЬ!$O31=GRID!$B$3:$BI$3),0))*GRID!$B$66*(1-GRID!$B$69),0))</f>
        <v>72080</v>
      </c>
      <c r="V64" s="48" cm="1">
        <f t="array" ref="V64">IF($I$2="Раннее бронирование",
INDEX(GRID!$B$17:$BI$27,MATCH(U$7,GRID!$A$17:$A$27,0),MATCH(1,($U$2=GRID!$B$1:$BI$1)*(КАЛЕНДАРЬ!$O31=GRID!$B$3:$BI$3), 0))*GRID!$B$67,
ROUNDUP(INDEX(GRID!$B$17:$BI$27,MATCH(U$7,GRID!$A$17:$A$27,0),MATCH(1,($U$2=GRID!$B$1:$BI$1)*(КАЛЕНДАРЬ!$O31=GRID!$B$3:$BI$3), 0))*GRID!$B$66*(1-GRID!$B$69),0))</f>
        <v>73780</v>
      </c>
      <c r="W64" s="47" cm="1">
        <f t="array" ref="W64">IF($I$2="Раннее бронирование",
INDEX(GRID!$B$4:$BI$14,MATCH(W$7,GRID!$A$4:$A$14,0),MATCH(1,($U$2=GRID!$B$1:$BI$1)*(КАЛЕНДАРЬ!$O31=GRID!$B$3:$BI$3), 0))*GRID!$B$67,
ROUNDUP(INDEX(GRID!$B$4:$BI$14,MATCH(W$7,GRID!$A$4:$A$14,0),MATCH(1,($U$2=GRID!$B$1:$BI$1)*(КАЛЕНДАРЬ!$O31=GRID!$B$3:$BI$3),0))*GRID!$B$66*(1-GRID!$B$69),0))</f>
        <v>245480</v>
      </c>
      <c r="X64" s="48" cm="1">
        <f t="array" ref="X64">IF($I$2="Раннее бронирование",
INDEX(GRID!$B$17:$BI$27,MATCH(W$7,GRID!$A$17:$A$27,0),MATCH(1,($U$2=GRID!$B$1:$BI$1)*(КАЛЕНДАРЬ!$O31=GRID!$B$3:$BI$3), 0))*GRID!$B$67,
ROUNDUP(INDEX(GRID!$B$17:$BI$27,MATCH(W$7,GRID!$A$17:$A$27,0),MATCH(1,($U$2=GRID!$B$1:$BI$1)*(КАЛЕНДАРЬ!$O31=GRID!$B$3:$BI$3), 0))*GRID!$B$66*(1-GRID!$B$69),0))</f>
        <v>247180</v>
      </c>
    </row>
    <row r="65" spans="1:24" hidden="1" x14ac:dyDescent="0.2">
      <c r="A65" s="117" t="s">
        <v>42</v>
      </c>
      <c r="B65" s="117">
        <v>29</v>
      </c>
      <c r="C65" s="47" cm="1">
        <f t="array" ref="C65">IF($I$2="Раннее бронирование",
INDEX(GRID!$B$4:$BI$14,MATCH(C$7,GRID!$A$4:$A$14,0),MATCH(1,($U$2=GRID!$B$1:$BI$1)*(КАЛЕНДАРЬ!$O32=GRID!$B$3:$BI$3), 0))*GRID!$B$67,
ROUNDUP(INDEX(GRID!$B$4:$BI$14,MATCH(C$7,GRID!$A$4:$A$14,0),MATCH(1,($U$2=GRID!$B$1:$BI$1)*(КАЛЕНДАРЬ!$O32=GRID!$B$3:$BI$3),0))*GRID!$B$66*(1-GRID!$B$69),0))</f>
        <v>24004</v>
      </c>
      <c r="D65" s="48" cm="1">
        <f t="array" ref="D65">IF($I$2="Раннее бронирование",
INDEX(GRID!$B$17:$BI$27,MATCH(C$7,GRID!$A$17:$A$27,0),MATCH(1,($U$2=GRID!$B$1:$BI$1)*(КАЛЕНДАРЬ!$O32=GRID!$B$3:$BI$3), 0))*GRID!$B$67,
ROUNDUP(INDEX(GRID!$B$17:$BI$27,MATCH(C$7,GRID!$A$17:$A$27,0),MATCH(1,($U$2=GRID!$B$1:$BI$1)*(КАЛЕНДАРЬ!$O32=GRID!$B$3:$BI$3), 0))*GRID!$B$66*(1-GRID!$B$69),0))</f>
        <v>25704</v>
      </c>
      <c r="E65" s="47" cm="1">
        <f t="array" ref="E65">IF($I$2="Раннее бронирование",
INDEX(GRID!$B$4:$BI$14,MATCH(E$7,GRID!$A$4:$A$14,0),MATCH(1,($U$2=GRID!$B$1:$BI$1)*(КАЛЕНДАРЬ!$O32=GRID!$B$3:$BI$3), 0))*GRID!$B$67,
ROUNDUP(INDEX(GRID!$B$4:$BI$14,MATCH(E$7,GRID!$A$4:$A$14,0),MATCH(1,($U$2=GRID!$B$1:$BI$1)*(КАЛЕНДАРЬ!$O32=GRID!$B$3:$BI$3),0))*GRID!$B$66*(1-GRID!$B$69),0))</f>
        <v>26792</v>
      </c>
      <c r="F65" s="48" cm="1">
        <f t="array" ref="F65">IF($I$2="Раннее бронирование",
INDEX(GRID!$B$17:$BI$27,MATCH(E$7,GRID!$A$17:$A$27,0),MATCH(1,($U$2=GRID!$B$1:$BI$1)*(КАЛЕНДАРЬ!$O32=GRID!$B$3:$BI$3), 0))*GRID!$B$67,
ROUNDUP(INDEX(GRID!$B$17:$BI$27,MATCH(E$7,GRID!$A$17:$A$27,0),MATCH(1,($U$2=GRID!$B$1:$BI$1)*(КАЛЕНДАРЬ!$O32=GRID!$B$3:$BI$3), 0))*GRID!$B$66*(1-GRID!$B$69),0))</f>
        <v>28492</v>
      </c>
      <c r="G65" s="47" t="e" cm="1">
        <f t="array" ref="G65">IF($I$2="Раннее бронирование",
INDEX(GRID!$B$4:$BI$14,MATCH(G$7,GRID!$A$4:$A$14,0),MATCH(1,($U$2=GRID!$B$1:$BI$1)*(КАЛЕНДАРЬ!$O32=GRID!$B$3:$BI$3), 0))*GRID!$B$67,
ROUNDUP(INDEX(GRID!$B$4:$BI$14,MATCH(G$7,GRID!$A$4:$A$14,0),MATCH(1,($U$2=GRID!$B$1:$BI$1)*(КАЛЕНДАРЬ!$O32=GRID!$B$3:$BI$3),0))*GRID!$B$66*(1-GRID!$B$69),0))</f>
        <v>#N/A</v>
      </c>
      <c r="H65" s="48" t="e" cm="1">
        <f t="array" ref="H65">IF($I$2="Раннее бронирование",
INDEX(GRID!$B$17:$BI$27,MATCH(G$7,GRID!$A$17:$A$27,0),MATCH(1,($U$2=GRID!$B$1:$BI$1)*(КАЛЕНДАРЬ!$O32=GRID!$B$3:$BI$3), 0))*GRID!$B$67,
ROUNDUP(INDEX(GRID!$B$17:$BI$27,MATCH(G$7,GRID!$A$17:$A$27,0),MATCH(1,($U$2=GRID!$B$1:$BI$1)*(КАЛЕНДАРЬ!$O32=GRID!$B$3:$BI$3), 0))*GRID!$B$66*(1-GRID!$B$69),0))</f>
        <v>#N/A</v>
      </c>
      <c r="I65" s="47" t="e" cm="1">
        <f t="array" ref="I65">IF($I$2="Раннее бронирование",
INDEX(GRID!$B$4:$BI$14,MATCH(I$7,GRID!$A$4:$A$14,0),MATCH(1,($U$2=GRID!$B$1:$BI$1)*(КАЛЕНДАРЬ!$O32=GRID!$B$3:$BI$3), 0))*GRID!$B$67,
ROUNDUP(INDEX(GRID!$B$4:$BI$14,MATCH(I$7,GRID!$A$4:$A$14,0),MATCH(1,($U$2=GRID!$B$1:$BI$1)*(КАЛЕНДАРЬ!$O32=GRID!$B$3:$BI$3),0))*GRID!$B$66*(1-GRID!$B$69),0))</f>
        <v>#N/A</v>
      </c>
      <c r="J65" s="48" t="e" cm="1">
        <f t="array" ref="J65">IF($I$2="Раннее бронирование",
INDEX(GRID!$B$17:$BI$27,MATCH(I$7,GRID!$A$17:$A$27,0),MATCH(1,($U$2=GRID!$B$1:$BI$1)*(КАЛЕНДАРЬ!$O32=GRID!$B$3:$BI$3), 0))*GRID!$B$67,
ROUNDUP(INDEX(GRID!$B$17:$BI$27,MATCH(I$7,GRID!$A$17:$A$27,0),MATCH(1,($U$2=GRID!$B$1:$BI$1)*(КАЛЕНДАРЬ!$O32=GRID!$B$3:$BI$3), 0))*GRID!$B$66*(1-GRID!$B$69),0))</f>
        <v>#N/A</v>
      </c>
      <c r="K65" s="47" cm="1">
        <f t="array" ref="K65">IF($I$2="Раннее бронирование",
INDEX(GRID!$B$4:$BI$14,MATCH(K$7,GRID!$A$4:$A$14,0),MATCH(1,($U$2=GRID!$B$1:$BI$1)*(КАЛЕНДАРЬ!$O32=GRID!$B$3:$BI$3), 0))*GRID!$B$67,
ROUNDUP(INDEX(GRID!$B$4:$BI$14,MATCH(K$7,GRID!$A$4:$A$14,0),MATCH(1,($U$2=GRID!$B$1:$BI$1)*(КАЛЕНДАРЬ!$O32=GRID!$B$3:$BI$3),0))*GRID!$B$66*(1-GRID!$B$69),0))</f>
        <v>37400</v>
      </c>
      <c r="L65" s="48" cm="1">
        <f t="array" ref="L65">IF($I$2="Раннее бронирование",
INDEX(GRID!$B$17:$BI$27,MATCH(K$7,GRID!$A$17:$A$27,0),MATCH(1,($U$2=GRID!$B$1:$BI$1)*(КАЛЕНДАРЬ!$O32=GRID!$B$3:$BI$3), 0))*GRID!$B$67,
ROUNDUP(INDEX(GRID!$B$17:$BI$27,MATCH(K$7,GRID!$A$17:$A$27,0),MATCH(1,($U$2=GRID!$B$1:$BI$1)*(КАЛЕНДАРЬ!$O32=GRID!$B$3:$BI$3), 0))*GRID!$B$66*(1-GRID!$B$69),0))</f>
        <v>39100</v>
      </c>
      <c r="M65" s="47" cm="1">
        <f t="array" ref="M65">IF($I$2="Раннее бронирование",
INDEX(GRID!$B$4:$BI$14,MATCH(M$7,GRID!$A$4:$A$14,0),MATCH(1,($U$2=GRID!$B$1:$BI$1)*(КАЛЕНДАРЬ!$O32=GRID!$B$3:$BI$3), 0))*GRID!$B$67,
ROUNDUP(INDEX(GRID!$B$4:$BI$14,MATCH(M$7,GRID!$A$4:$A$14,0),MATCH(1,($U$2=GRID!$B$1:$BI$1)*(КАЛЕНДАРЬ!$O32=GRID!$B$3:$BI$3),0))*GRID!$B$66*(1-GRID!$B$69),0))</f>
        <v>41752</v>
      </c>
      <c r="N65" s="48" cm="1">
        <f t="array" ref="N65">IF($I$2="Раннее бронирование",
INDEX(GRID!$B$17:$BI$27,MATCH(M$7,GRID!$A$17:$A$27,0),MATCH(1,($U$2=GRID!$B$1:$BI$1)*(КАЛЕНДАРЬ!$O32=GRID!$B$3:$BI$3), 0))*GRID!$B$67,
ROUNDUP(INDEX(GRID!$B$17:$BI$27,MATCH(M$7,GRID!$A$17:$A$27,0),MATCH(1,($U$2=GRID!$B$1:$BI$1)*(КАЛЕНДАРЬ!$O32=GRID!$B$3:$BI$3), 0))*GRID!$B$66*(1-GRID!$B$69),0))</f>
        <v>43452</v>
      </c>
      <c r="O65" s="47" cm="1">
        <f t="array" ref="O65">IF($I$2="Раннее бронирование",
INDEX(GRID!$B$4:$BI$14,MATCH(O$7,GRID!$A$4:$A$14,0),MATCH(1,($U$2=GRID!$B$1:$BI$1)*(КАЛЕНДАРЬ!$O32=GRID!$B$3:$BI$3), 0))*GRID!$B$67,
ROUNDUP(INDEX(GRID!$B$4:$BI$14,MATCH(O$7,GRID!$A$4:$A$14,0),MATCH(1,($U$2=GRID!$B$1:$BI$1)*(КАЛЕНДАРЬ!$O32=GRID!$B$3:$BI$3),0))*GRID!$B$66*(1-GRID!$B$69),0))</f>
        <v>46580</v>
      </c>
      <c r="P65" s="48" cm="1">
        <f t="array" ref="P65">IF($I$2="Раннее бронирование",
INDEX(GRID!$B$17:$BI$27,MATCH(O$7,GRID!$A$17:$A$27,0),MATCH(1,($U$2=GRID!$B$1:$BI$1)*(КАЛЕНДАРЬ!$O32=GRID!$B$3:$BI$3), 0))*GRID!$B$67,
ROUNDUP(INDEX(GRID!$B$17:$BI$27,MATCH(O$7,GRID!$A$17:$A$27,0),MATCH(1,($U$2=GRID!$B$1:$BI$1)*(КАЛЕНДАРЬ!$O32=GRID!$B$3:$BI$3), 0))*GRID!$B$66*(1-GRID!$B$69),0))</f>
        <v>48280</v>
      </c>
      <c r="Q65" s="47" t="e" cm="1">
        <f t="array" ref="Q65">IF($I$2="Раннее бронирование",
INDEX(GRID!$B$4:$BI$14,MATCH(Q$7,GRID!$A$4:$A$14,0),MATCH(1,($U$2=GRID!$B$1:$BI$1)*(КАЛЕНДАРЬ!$O32=GRID!$B$3:$BI$3), 0))*GRID!$B$67,
ROUNDUP(INDEX(GRID!$B$4:$BI$14,MATCH(Q$7,GRID!$A$4:$A$14,0),MATCH(1,($U$2=GRID!$B$1:$BI$1)*(КАЛЕНДАРЬ!$O32=GRID!$B$3:$BI$3),0))*GRID!$B$66*(1-GRID!$B$69),0))</f>
        <v>#N/A</v>
      </c>
      <c r="R65" s="48" t="e" cm="1">
        <f t="array" ref="R65">IF($I$2="Раннее бронирование",
INDEX(GRID!$B$17:$BI$27,MATCH(Q$7,GRID!$A$17:$A$27,0),MATCH(1,($U$2=GRID!$B$1:$BI$1)*(КАЛЕНДАРЬ!$O32=GRID!$B$3:$BI$3), 0))*GRID!$B$67,
ROUNDUP(INDEX(GRID!$B$17:$BI$27,MATCH(Q$7,GRID!$A$17:$A$27,0),MATCH(1,($U$2=GRID!$B$1:$BI$1)*(КАЛЕНДАРЬ!$O32=GRID!$B$3:$BI$3), 0))*GRID!$B$66*(1-GRID!$B$69),0))</f>
        <v>#N/A</v>
      </c>
      <c r="S65" s="47" t="e" cm="1">
        <f t="array" ref="S65">IF($I$2="Раннее бронирование",
INDEX(GRID!$B$4:$BI$14,MATCH(S$7,GRID!$A$4:$A$14,0),MATCH(1,($U$2=GRID!$B$1:$BI$1)*(КАЛЕНДАРЬ!$O32=GRID!$B$3:$BI$3), 0))*GRID!$B$67,
ROUNDUP(INDEX(GRID!$B$4:$BI$14,MATCH(S$7,GRID!$A$4:$A$14,0),MATCH(1,($U$2=GRID!$B$1:$BI$1)*(КАЛЕНДАРЬ!$O32=GRID!$B$3:$BI$3),0))*GRID!$B$66*(1-GRID!$B$69),0))</f>
        <v>#N/A</v>
      </c>
      <c r="T65" s="48" t="e" cm="1">
        <f t="array" ref="T65">IF($I$2="Раннее бронирование",
INDEX(GRID!$B$17:$BI$27,MATCH(S$7,GRID!$A$17:$A$27,0),MATCH(1,($U$2=GRID!$B$1:$BI$1)*(КАЛЕНДАРЬ!$O32=GRID!$B$3:$BI$3), 0))*GRID!$B$67,
ROUNDUP(INDEX(GRID!$B$17:$BI$27,MATCH(S$7,GRID!$A$17:$A$27,0),MATCH(1,($U$2=GRID!$B$1:$BI$1)*(КАЛЕНДАРЬ!$O32=GRID!$B$3:$BI$3), 0))*GRID!$B$66*(1-GRID!$B$69),0))</f>
        <v>#N/A</v>
      </c>
      <c r="U65" s="47" cm="1">
        <f t="array" ref="U65">IF($I$2="Раннее бронирование",
INDEX(GRID!$B$4:$BI$14,MATCH(U$7,GRID!$A$4:$A$14,0),MATCH(1,($U$2=GRID!$B$1:$BI$1)*(КАЛЕНДАРЬ!$O32=GRID!$B$3:$BI$3), 0))*GRID!$B$67,
ROUNDUP(INDEX(GRID!$B$4:$BI$14,MATCH(U$7,GRID!$A$4:$A$14,0),MATCH(1,($U$2=GRID!$B$1:$BI$1)*(КАЛЕНДАРЬ!$O32=GRID!$B$3:$BI$3),0))*GRID!$B$66*(1-GRID!$B$69),0))</f>
        <v>72080</v>
      </c>
      <c r="V65" s="48" cm="1">
        <f t="array" ref="V65">IF($I$2="Раннее бронирование",
INDEX(GRID!$B$17:$BI$27,MATCH(U$7,GRID!$A$17:$A$27,0),MATCH(1,($U$2=GRID!$B$1:$BI$1)*(КАЛЕНДАРЬ!$O32=GRID!$B$3:$BI$3), 0))*GRID!$B$67,
ROUNDUP(INDEX(GRID!$B$17:$BI$27,MATCH(U$7,GRID!$A$17:$A$27,0),MATCH(1,($U$2=GRID!$B$1:$BI$1)*(КАЛЕНДАРЬ!$O32=GRID!$B$3:$BI$3), 0))*GRID!$B$66*(1-GRID!$B$69),0))</f>
        <v>73780</v>
      </c>
      <c r="W65" s="47" cm="1">
        <f t="array" ref="W65">IF($I$2="Раннее бронирование",
INDEX(GRID!$B$4:$BI$14,MATCH(W$7,GRID!$A$4:$A$14,0),MATCH(1,($U$2=GRID!$B$1:$BI$1)*(КАЛЕНДАРЬ!$O32=GRID!$B$3:$BI$3), 0))*GRID!$B$67,
ROUNDUP(INDEX(GRID!$B$4:$BI$14,MATCH(W$7,GRID!$A$4:$A$14,0),MATCH(1,($U$2=GRID!$B$1:$BI$1)*(КАЛЕНДАРЬ!$O32=GRID!$B$3:$BI$3),0))*GRID!$B$66*(1-GRID!$B$69),0))</f>
        <v>245480</v>
      </c>
      <c r="X65" s="48" cm="1">
        <f t="array" ref="X65">IF($I$2="Раннее бронирование",
INDEX(GRID!$B$17:$BI$27,MATCH(W$7,GRID!$A$17:$A$27,0),MATCH(1,($U$2=GRID!$B$1:$BI$1)*(КАЛЕНДАРЬ!$O32=GRID!$B$3:$BI$3), 0))*GRID!$B$67,
ROUNDUP(INDEX(GRID!$B$17:$BI$27,MATCH(W$7,GRID!$A$17:$A$27,0),MATCH(1,($U$2=GRID!$B$1:$BI$1)*(КАЛЕНДАРЬ!$O32=GRID!$B$3:$BI$3), 0))*GRID!$B$66*(1-GRID!$B$69),0))</f>
        <v>247180</v>
      </c>
    </row>
    <row r="66" spans="1:24" hidden="1" x14ac:dyDescent="0.2">
      <c r="A66" s="117" t="s">
        <v>43</v>
      </c>
      <c r="B66" s="117">
        <v>30</v>
      </c>
      <c r="C66" s="47" cm="1">
        <f t="array" ref="C66">IF($I$2="Раннее бронирование",
INDEX(GRID!$B$4:$BI$14,MATCH(C$7,GRID!$A$4:$A$14,0),MATCH(1,($U$2=GRID!$B$1:$BI$1)*(КАЛЕНДАРЬ!$O33=GRID!$B$3:$BI$3), 0))*GRID!$B$67,
ROUNDUP(INDEX(GRID!$B$4:$BI$14,MATCH(C$7,GRID!$A$4:$A$14,0),MATCH(1,($U$2=GRID!$B$1:$BI$1)*(КАЛЕНДАРЬ!$O33=GRID!$B$3:$BI$3),0))*GRID!$B$66*(1-GRID!$B$69),0))</f>
        <v>24004</v>
      </c>
      <c r="D66" s="48" cm="1">
        <f t="array" ref="D66">IF($I$2="Раннее бронирование",
INDEX(GRID!$B$17:$BI$27,MATCH(C$7,GRID!$A$17:$A$27,0),MATCH(1,($U$2=GRID!$B$1:$BI$1)*(КАЛЕНДАРЬ!$O33=GRID!$B$3:$BI$3), 0))*GRID!$B$67,
ROUNDUP(INDEX(GRID!$B$17:$BI$27,MATCH(C$7,GRID!$A$17:$A$27,0),MATCH(1,($U$2=GRID!$B$1:$BI$1)*(КАЛЕНДАРЬ!$O33=GRID!$B$3:$BI$3), 0))*GRID!$B$66*(1-GRID!$B$69),0))</f>
        <v>25704</v>
      </c>
      <c r="E66" s="47" cm="1">
        <f t="array" ref="E66">IF($I$2="Раннее бронирование",
INDEX(GRID!$B$4:$BI$14,MATCH(E$7,GRID!$A$4:$A$14,0),MATCH(1,($U$2=GRID!$B$1:$BI$1)*(КАЛЕНДАРЬ!$O33=GRID!$B$3:$BI$3), 0))*GRID!$B$67,
ROUNDUP(INDEX(GRID!$B$4:$BI$14,MATCH(E$7,GRID!$A$4:$A$14,0),MATCH(1,($U$2=GRID!$B$1:$BI$1)*(КАЛЕНДАРЬ!$O33=GRID!$B$3:$BI$3),0))*GRID!$B$66*(1-GRID!$B$69),0))</f>
        <v>26792</v>
      </c>
      <c r="F66" s="48" cm="1">
        <f t="array" ref="F66">IF($I$2="Раннее бронирование",
INDEX(GRID!$B$17:$BI$27,MATCH(E$7,GRID!$A$17:$A$27,0),MATCH(1,($U$2=GRID!$B$1:$BI$1)*(КАЛЕНДАРЬ!$O33=GRID!$B$3:$BI$3), 0))*GRID!$B$67,
ROUNDUP(INDEX(GRID!$B$17:$BI$27,MATCH(E$7,GRID!$A$17:$A$27,0),MATCH(1,($U$2=GRID!$B$1:$BI$1)*(КАЛЕНДАРЬ!$O33=GRID!$B$3:$BI$3), 0))*GRID!$B$66*(1-GRID!$B$69),0))</f>
        <v>28492</v>
      </c>
      <c r="G66" s="47" t="e" cm="1">
        <f t="array" ref="G66">IF($I$2="Раннее бронирование",
INDEX(GRID!$B$4:$BI$14,MATCH(G$7,GRID!$A$4:$A$14,0),MATCH(1,($U$2=GRID!$B$1:$BI$1)*(КАЛЕНДАРЬ!$O33=GRID!$B$3:$BI$3), 0))*GRID!$B$67,
ROUNDUP(INDEX(GRID!$B$4:$BI$14,MATCH(G$7,GRID!$A$4:$A$14,0),MATCH(1,($U$2=GRID!$B$1:$BI$1)*(КАЛЕНДАРЬ!$O33=GRID!$B$3:$BI$3),0))*GRID!$B$66*(1-GRID!$B$69),0))</f>
        <v>#N/A</v>
      </c>
      <c r="H66" s="48" t="e" cm="1">
        <f t="array" ref="H66">IF($I$2="Раннее бронирование",
INDEX(GRID!$B$17:$BI$27,MATCH(G$7,GRID!$A$17:$A$27,0),MATCH(1,($U$2=GRID!$B$1:$BI$1)*(КАЛЕНДАРЬ!$O33=GRID!$B$3:$BI$3), 0))*GRID!$B$67,
ROUNDUP(INDEX(GRID!$B$17:$BI$27,MATCH(G$7,GRID!$A$17:$A$27,0),MATCH(1,($U$2=GRID!$B$1:$BI$1)*(КАЛЕНДАРЬ!$O33=GRID!$B$3:$BI$3), 0))*GRID!$B$66*(1-GRID!$B$69),0))</f>
        <v>#N/A</v>
      </c>
      <c r="I66" s="47" t="e" cm="1">
        <f t="array" ref="I66">IF($I$2="Раннее бронирование",
INDEX(GRID!$B$4:$BI$14,MATCH(I$7,GRID!$A$4:$A$14,0),MATCH(1,($U$2=GRID!$B$1:$BI$1)*(КАЛЕНДАРЬ!$O33=GRID!$B$3:$BI$3), 0))*GRID!$B$67,
ROUNDUP(INDEX(GRID!$B$4:$BI$14,MATCH(I$7,GRID!$A$4:$A$14,0),MATCH(1,($U$2=GRID!$B$1:$BI$1)*(КАЛЕНДАРЬ!$O33=GRID!$B$3:$BI$3),0))*GRID!$B$66*(1-GRID!$B$69),0))</f>
        <v>#N/A</v>
      </c>
      <c r="J66" s="48" t="e" cm="1">
        <f t="array" ref="J66">IF($I$2="Раннее бронирование",
INDEX(GRID!$B$17:$BI$27,MATCH(I$7,GRID!$A$17:$A$27,0),MATCH(1,($U$2=GRID!$B$1:$BI$1)*(КАЛЕНДАРЬ!$O33=GRID!$B$3:$BI$3), 0))*GRID!$B$67,
ROUNDUP(INDEX(GRID!$B$17:$BI$27,MATCH(I$7,GRID!$A$17:$A$27,0),MATCH(1,($U$2=GRID!$B$1:$BI$1)*(КАЛЕНДАРЬ!$O33=GRID!$B$3:$BI$3), 0))*GRID!$B$66*(1-GRID!$B$69),0))</f>
        <v>#N/A</v>
      </c>
      <c r="K66" s="47" cm="1">
        <f t="array" ref="K66">IF($I$2="Раннее бронирование",
INDEX(GRID!$B$4:$BI$14,MATCH(K$7,GRID!$A$4:$A$14,0),MATCH(1,($U$2=GRID!$B$1:$BI$1)*(КАЛЕНДАРЬ!$O33=GRID!$B$3:$BI$3), 0))*GRID!$B$67,
ROUNDUP(INDEX(GRID!$B$4:$BI$14,MATCH(K$7,GRID!$A$4:$A$14,0),MATCH(1,($U$2=GRID!$B$1:$BI$1)*(КАЛЕНДАРЬ!$O33=GRID!$B$3:$BI$3),0))*GRID!$B$66*(1-GRID!$B$69),0))</f>
        <v>37400</v>
      </c>
      <c r="L66" s="48" cm="1">
        <f t="array" ref="L66">IF($I$2="Раннее бронирование",
INDEX(GRID!$B$17:$BI$27,MATCH(K$7,GRID!$A$17:$A$27,0),MATCH(1,($U$2=GRID!$B$1:$BI$1)*(КАЛЕНДАРЬ!$O33=GRID!$B$3:$BI$3), 0))*GRID!$B$67,
ROUNDUP(INDEX(GRID!$B$17:$BI$27,MATCH(K$7,GRID!$A$17:$A$27,0),MATCH(1,($U$2=GRID!$B$1:$BI$1)*(КАЛЕНДАРЬ!$O33=GRID!$B$3:$BI$3), 0))*GRID!$B$66*(1-GRID!$B$69),0))</f>
        <v>39100</v>
      </c>
      <c r="M66" s="47" cm="1">
        <f t="array" ref="M66">IF($I$2="Раннее бронирование",
INDEX(GRID!$B$4:$BI$14,MATCH(M$7,GRID!$A$4:$A$14,0),MATCH(1,($U$2=GRID!$B$1:$BI$1)*(КАЛЕНДАРЬ!$O33=GRID!$B$3:$BI$3), 0))*GRID!$B$67,
ROUNDUP(INDEX(GRID!$B$4:$BI$14,MATCH(M$7,GRID!$A$4:$A$14,0),MATCH(1,($U$2=GRID!$B$1:$BI$1)*(КАЛЕНДАРЬ!$O33=GRID!$B$3:$BI$3),0))*GRID!$B$66*(1-GRID!$B$69),0))</f>
        <v>41752</v>
      </c>
      <c r="N66" s="48" cm="1">
        <f t="array" ref="N66">IF($I$2="Раннее бронирование",
INDEX(GRID!$B$17:$BI$27,MATCH(M$7,GRID!$A$17:$A$27,0),MATCH(1,($U$2=GRID!$B$1:$BI$1)*(КАЛЕНДАРЬ!$O33=GRID!$B$3:$BI$3), 0))*GRID!$B$67,
ROUNDUP(INDEX(GRID!$B$17:$BI$27,MATCH(M$7,GRID!$A$17:$A$27,0),MATCH(1,($U$2=GRID!$B$1:$BI$1)*(КАЛЕНДАРЬ!$O33=GRID!$B$3:$BI$3), 0))*GRID!$B$66*(1-GRID!$B$69),0))</f>
        <v>43452</v>
      </c>
      <c r="O66" s="47" cm="1">
        <f t="array" ref="O66">IF($I$2="Раннее бронирование",
INDEX(GRID!$B$4:$BI$14,MATCH(O$7,GRID!$A$4:$A$14,0),MATCH(1,($U$2=GRID!$B$1:$BI$1)*(КАЛЕНДАРЬ!$O33=GRID!$B$3:$BI$3), 0))*GRID!$B$67,
ROUNDUP(INDEX(GRID!$B$4:$BI$14,MATCH(O$7,GRID!$A$4:$A$14,0),MATCH(1,($U$2=GRID!$B$1:$BI$1)*(КАЛЕНДАРЬ!$O33=GRID!$B$3:$BI$3),0))*GRID!$B$66*(1-GRID!$B$69),0))</f>
        <v>46580</v>
      </c>
      <c r="P66" s="48" cm="1">
        <f t="array" ref="P66">IF($I$2="Раннее бронирование",
INDEX(GRID!$B$17:$BI$27,MATCH(O$7,GRID!$A$17:$A$27,0),MATCH(1,($U$2=GRID!$B$1:$BI$1)*(КАЛЕНДАРЬ!$O33=GRID!$B$3:$BI$3), 0))*GRID!$B$67,
ROUNDUP(INDEX(GRID!$B$17:$BI$27,MATCH(O$7,GRID!$A$17:$A$27,0),MATCH(1,($U$2=GRID!$B$1:$BI$1)*(КАЛЕНДАРЬ!$O33=GRID!$B$3:$BI$3), 0))*GRID!$B$66*(1-GRID!$B$69),0))</f>
        <v>48280</v>
      </c>
      <c r="Q66" s="47" t="e" cm="1">
        <f t="array" ref="Q66">IF($I$2="Раннее бронирование",
INDEX(GRID!$B$4:$BI$14,MATCH(Q$7,GRID!$A$4:$A$14,0),MATCH(1,($U$2=GRID!$B$1:$BI$1)*(КАЛЕНДАРЬ!$O33=GRID!$B$3:$BI$3), 0))*GRID!$B$67,
ROUNDUP(INDEX(GRID!$B$4:$BI$14,MATCH(Q$7,GRID!$A$4:$A$14,0),MATCH(1,($U$2=GRID!$B$1:$BI$1)*(КАЛЕНДАРЬ!$O33=GRID!$B$3:$BI$3),0))*GRID!$B$66*(1-GRID!$B$69),0))</f>
        <v>#N/A</v>
      </c>
      <c r="R66" s="48" t="e" cm="1">
        <f t="array" ref="R66">IF($I$2="Раннее бронирование",
INDEX(GRID!$B$17:$BI$27,MATCH(Q$7,GRID!$A$17:$A$27,0),MATCH(1,($U$2=GRID!$B$1:$BI$1)*(КАЛЕНДАРЬ!$O33=GRID!$B$3:$BI$3), 0))*GRID!$B$67,
ROUNDUP(INDEX(GRID!$B$17:$BI$27,MATCH(Q$7,GRID!$A$17:$A$27,0),MATCH(1,($U$2=GRID!$B$1:$BI$1)*(КАЛЕНДАРЬ!$O33=GRID!$B$3:$BI$3), 0))*GRID!$B$66*(1-GRID!$B$69),0))</f>
        <v>#N/A</v>
      </c>
      <c r="S66" s="47" t="e" cm="1">
        <f t="array" ref="S66">IF($I$2="Раннее бронирование",
INDEX(GRID!$B$4:$BI$14,MATCH(S$7,GRID!$A$4:$A$14,0),MATCH(1,($U$2=GRID!$B$1:$BI$1)*(КАЛЕНДАРЬ!$O33=GRID!$B$3:$BI$3), 0))*GRID!$B$67,
ROUNDUP(INDEX(GRID!$B$4:$BI$14,MATCH(S$7,GRID!$A$4:$A$14,0),MATCH(1,($U$2=GRID!$B$1:$BI$1)*(КАЛЕНДАРЬ!$O33=GRID!$B$3:$BI$3),0))*GRID!$B$66*(1-GRID!$B$69),0))</f>
        <v>#N/A</v>
      </c>
      <c r="T66" s="48" t="e" cm="1">
        <f t="array" ref="T66">IF($I$2="Раннее бронирование",
INDEX(GRID!$B$17:$BI$27,MATCH(S$7,GRID!$A$17:$A$27,0),MATCH(1,($U$2=GRID!$B$1:$BI$1)*(КАЛЕНДАРЬ!$O33=GRID!$B$3:$BI$3), 0))*GRID!$B$67,
ROUNDUP(INDEX(GRID!$B$17:$BI$27,MATCH(S$7,GRID!$A$17:$A$27,0),MATCH(1,($U$2=GRID!$B$1:$BI$1)*(КАЛЕНДАРЬ!$O33=GRID!$B$3:$BI$3), 0))*GRID!$B$66*(1-GRID!$B$69),0))</f>
        <v>#N/A</v>
      </c>
      <c r="U66" s="47" cm="1">
        <f t="array" ref="U66">IF($I$2="Раннее бронирование",
INDEX(GRID!$B$4:$BI$14,MATCH(U$7,GRID!$A$4:$A$14,0),MATCH(1,($U$2=GRID!$B$1:$BI$1)*(КАЛЕНДАРЬ!$O33=GRID!$B$3:$BI$3), 0))*GRID!$B$67,
ROUNDUP(INDEX(GRID!$B$4:$BI$14,MATCH(U$7,GRID!$A$4:$A$14,0),MATCH(1,($U$2=GRID!$B$1:$BI$1)*(КАЛЕНДАРЬ!$O33=GRID!$B$3:$BI$3),0))*GRID!$B$66*(1-GRID!$B$69),0))</f>
        <v>72080</v>
      </c>
      <c r="V66" s="48" cm="1">
        <f t="array" ref="V66">IF($I$2="Раннее бронирование",
INDEX(GRID!$B$17:$BI$27,MATCH(U$7,GRID!$A$17:$A$27,0),MATCH(1,($U$2=GRID!$B$1:$BI$1)*(КАЛЕНДАРЬ!$O33=GRID!$B$3:$BI$3), 0))*GRID!$B$67,
ROUNDUP(INDEX(GRID!$B$17:$BI$27,MATCH(U$7,GRID!$A$17:$A$27,0),MATCH(1,($U$2=GRID!$B$1:$BI$1)*(КАЛЕНДАРЬ!$O33=GRID!$B$3:$BI$3), 0))*GRID!$B$66*(1-GRID!$B$69),0))</f>
        <v>73780</v>
      </c>
      <c r="W66" s="47" cm="1">
        <f t="array" ref="W66">IF($I$2="Раннее бронирование",
INDEX(GRID!$B$4:$BI$14,MATCH(W$7,GRID!$A$4:$A$14,0),MATCH(1,($U$2=GRID!$B$1:$BI$1)*(КАЛЕНДАРЬ!$O33=GRID!$B$3:$BI$3), 0))*GRID!$B$67,
ROUNDUP(INDEX(GRID!$B$4:$BI$14,MATCH(W$7,GRID!$A$4:$A$14,0),MATCH(1,($U$2=GRID!$B$1:$BI$1)*(КАЛЕНДАРЬ!$O33=GRID!$B$3:$BI$3),0))*GRID!$B$66*(1-GRID!$B$69),0))</f>
        <v>245480</v>
      </c>
      <c r="X66" s="48" cm="1">
        <f t="array" ref="X66">IF($I$2="Раннее бронирование",
INDEX(GRID!$B$17:$BI$27,MATCH(W$7,GRID!$A$17:$A$27,0),MATCH(1,($U$2=GRID!$B$1:$BI$1)*(КАЛЕНДАРЬ!$O33=GRID!$B$3:$BI$3), 0))*GRID!$B$67,
ROUNDUP(INDEX(GRID!$B$17:$BI$27,MATCH(W$7,GRID!$A$17:$A$27,0),MATCH(1,($U$2=GRID!$B$1:$BI$1)*(КАЛЕНДАРЬ!$O33=GRID!$B$3:$BI$3), 0))*GRID!$B$66*(1-GRID!$B$69),0))</f>
        <v>247180</v>
      </c>
    </row>
    <row r="67" spans="1:24" hidden="1" x14ac:dyDescent="0.2">
      <c r="A67" s="117" t="s">
        <v>44</v>
      </c>
      <c r="B67" s="117">
        <v>31</v>
      </c>
      <c r="C67" s="47" cm="1">
        <f t="array" ref="C67">IF($I$2="Раннее бронирование",
INDEX(GRID!$B$4:$BI$14,MATCH(C$7,GRID!$A$4:$A$14,0),MATCH(1,($U$2=GRID!$B$1:$BI$1)*(КАЛЕНДАРЬ!$O34=GRID!$B$3:$BI$3), 0))*GRID!$B$67,
ROUNDUP(INDEX(GRID!$B$4:$BI$14,MATCH(C$7,GRID!$A$4:$A$14,0),MATCH(1,($U$2=GRID!$B$1:$BI$1)*(КАЛЕНДАРЬ!$O34=GRID!$B$3:$BI$3),0))*GRID!$B$66*(1-GRID!$B$69),0))</f>
        <v>14960</v>
      </c>
      <c r="D67" s="48" cm="1">
        <f t="array" ref="D67">IF($I$2="Раннее бронирование",
INDEX(GRID!$B$17:$BI$27,MATCH(C$7,GRID!$A$17:$A$27,0),MATCH(1,($U$2=GRID!$B$1:$BI$1)*(КАЛЕНДАРЬ!$O34=GRID!$B$3:$BI$3), 0))*GRID!$B$67,
ROUNDUP(INDEX(GRID!$B$17:$BI$27,MATCH(C$7,GRID!$A$17:$A$27,0),MATCH(1,($U$2=GRID!$B$1:$BI$1)*(КАЛЕНДАРЬ!$O34=GRID!$B$3:$BI$3), 0))*GRID!$B$66*(1-GRID!$B$69),0))</f>
        <v>16660</v>
      </c>
      <c r="E67" s="47" cm="1">
        <f t="array" ref="E67">IF($I$2="Раннее бронирование",
INDEX(GRID!$B$4:$BI$14,MATCH(E$7,GRID!$A$4:$A$14,0),MATCH(1,($U$2=GRID!$B$1:$BI$1)*(КАЛЕНДАРЬ!$O34=GRID!$B$3:$BI$3), 0))*GRID!$B$67,
ROUNDUP(INDEX(GRID!$B$4:$BI$14,MATCH(E$7,GRID!$A$4:$A$14,0),MATCH(1,($U$2=GRID!$B$1:$BI$1)*(КАЛЕНДАРЬ!$O34=GRID!$B$3:$BI$3),0))*GRID!$B$66*(1-GRID!$B$69),0))</f>
        <v>16524</v>
      </c>
      <c r="F67" s="48" cm="1">
        <f t="array" ref="F67">IF($I$2="Раннее бронирование",
INDEX(GRID!$B$17:$BI$27,MATCH(E$7,GRID!$A$17:$A$27,0),MATCH(1,($U$2=GRID!$B$1:$BI$1)*(КАЛЕНДАРЬ!$O34=GRID!$B$3:$BI$3), 0))*GRID!$B$67,
ROUNDUP(INDEX(GRID!$B$17:$BI$27,MATCH(E$7,GRID!$A$17:$A$27,0),MATCH(1,($U$2=GRID!$B$1:$BI$1)*(КАЛЕНДАРЬ!$O34=GRID!$B$3:$BI$3), 0))*GRID!$B$66*(1-GRID!$B$69),0))</f>
        <v>18224</v>
      </c>
      <c r="G67" s="47" t="e" cm="1">
        <f t="array" ref="G67">IF($I$2="Раннее бронирование",
INDEX(GRID!$B$4:$BI$14,MATCH(G$7,GRID!$A$4:$A$14,0),MATCH(1,($U$2=GRID!$B$1:$BI$1)*(КАЛЕНДАРЬ!$O34=GRID!$B$3:$BI$3), 0))*GRID!$B$67,
ROUNDUP(INDEX(GRID!$B$4:$BI$14,MATCH(G$7,GRID!$A$4:$A$14,0),MATCH(1,($U$2=GRID!$B$1:$BI$1)*(КАЛЕНДАРЬ!$O34=GRID!$B$3:$BI$3),0))*GRID!$B$66*(1-GRID!$B$69),0))</f>
        <v>#N/A</v>
      </c>
      <c r="H67" s="48" t="e" cm="1">
        <f t="array" ref="H67">IF($I$2="Раннее бронирование",
INDEX(GRID!$B$17:$BI$27,MATCH(G$7,GRID!$A$17:$A$27,0),MATCH(1,($U$2=GRID!$B$1:$BI$1)*(КАЛЕНДАРЬ!$O34=GRID!$B$3:$BI$3), 0))*GRID!$B$67,
ROUNDUP(INDEX(GRID!$B$17:$BI$27,MATCH(G$7,GRID!$A$17:$A$27,0),MATCH(1,($U$2=GRID!$B$1:$BI$1)*(КАЛЕНДАРЬ!$O34=GRID!$B$3:$BI$3), 0))*GRID!$B$66*(1-GRID!$B$69),0))</f>
        <v>#N/A</v>
      </c>
      <c r="I67" s="47" t="e" cm="1">
        <f t="array" ref="I67">IF($I$2="Раннее бронирование",
INDEX(GRID!$B$4:$BI$14,MATCH(I$7,GRID!$A$4:$A$14,0),MATCH(1,($U$2=GRID!$B$1:$BI$1)*(КАЛЕНДАРЬ!$O34=GRID!$B$3:$BI$3), 0))*GRID!$B$67,
ROUNDUP(INDEX(GRID!$B$4:$BI$14,MATCH(I$7,GRID!$A$4:$A$14,0),MATCH(1,($U$2=GRID!$B$1:$BI$1)*(КАЛЕНДАРЬ!$O34=GRID!$B$3:$BI$3),0))*GRID!$B$66*(1-GRID!$B$69),0))</f>
        <v>#N/A</v>
      </c>
      <c r="J67" s="48" t="e" cm="1">
        <f t="array" ref="J67">IF($I$2="Раннее бронирование",
INDEX(GRID!$B$17:$BI$27,MATCH(I$7,GRID!$A$17:$A$27,0),MATCH(1,($U$2=GRID!$B$1:$BI$1)*(КАЛЕНДАРЬ!$O34=GRID!$B$3:$BI$3), 0))*GRID!$B$67,
ROUNDUP(INDEX(GRID!$B$17:$BI$27,MATCH(I$7,GRID!$A$17:$A$27,0),MATCH(1,($U$2=GRID!$B$1:$BI$1)*(КАЛЕНДАРЬ!$O34=GRID!$B$3:$BI$3), 0))*GRID!$B$66*(1-GRID!$B$69),0))</f>
        <v>#N/A</v>
      </c>
      <c r="K67" s="47" cm="1">
        <f t="array" ref="K67">IF($I$2="Раннее бронирование",
INDEX(GRID!$B$4:$BI$14,MATCH(K$7,GRID!$A$4:$A$14,0),MATCH(1,($U$2=GRID!$B$1:$BI$1)*(КАЛЕНДАРЬ!$O34=GRID!$B$3:$BI$3), 0))*GRID!$B$67,
ROUNDUP(INDEX(GRID!$B$4:$BI$14,MATCH(K$7,GRID!$A$4:$A$14,0),MATCH(1,($U$2=GRID!$B$1:$BI$1)*(КАЛЕНДАРЬ!$O34=GRID!$B$3:$BI$3),0))*GRID!$B$66*(1-GRID!$B$69),0))</f>
        <v>22304</v>
      </c>
      <c r="L67" s="48" cm="1">
        <f t="array" ref="L67">IF($I$2="Раннее бронирование",
INDEX(GRID!$B$17:$BI$27,MATCH(K$7,GRID!$A$17:$A$27,0),MATCH(1,($U$2=GRID!$B$1:$BI$1)*(КАЛЕНДАРЬ!$O34=GRID!$B$3:$BI$3), 0))*GRID!$B$67,
ROUNDUP(INDEX(GRID!$B$17:$BI$27,MATCH(K$7,GRID!$A$17:$A$27,0),MATCH(1,($U$2=GRID!$B$1:$BI$1)*(КАЛЕНДАРЬ!$O34=GRID!$B$3:$BI$3), 0))*GRID!$B$66*(1-GRID!$B$69),0))</f>
        <v>24004</v>
      </c>
      <c r="M67" s="47" cm="1">
        <f t="array" ref="M67">IF($I$2="Раннее бронирование",
INDEX(GRID!$B$4:$BI$14,MATCH(M$7,GRID!$A$4:$A$14,0),MATCH(1,($U$2=GRID!$B$1:$BI$1)*(КАЛЕНДАРЬ!$O34=GRID!$B$3:$BI$3), 0))*GRID!$B$67,
ROUNDUP(INDEX(GRID!$B$4:$BI$14,MATCH(M$7,GRID!$A$4:$A$14,0),MATCH(1,($U$2=GRID!$B$1:$BI$1)*(КАЛЕНДАРЬ!$O34=GRID!$B$3:$BI$3),0))*GRID!$B$66*(1-GRID!$B$69),0))</f>
        <v>24684</v>
      </c>
      <c r="N67" s="48" cm="1">
        <f t="array" ref="N67">IF($I$2="Раннее бронирование",
INDEX(GRID!$B$17:$BI$27,MATCH(M$7,GRID!$A$17:$A$27,0),MATCH(1,($U$2=GRID!$B$1:$BI$1)*(КАЛЕНДАРЬ!$O34=GRID!$B$3:$BI$3), 0))*GRID!$B$67,
ROUNDUP(INDEX(GRID!$B$17:$BI$27,MATCH(M$7,GRID!$A$17:$A$27,0),MATCH(1,($U$2=GRID!$B$1:$BI$1)*(КАЛЕНДАРЬ!$O34=GRID!$B$3:$BI$3), 0))*GRID!$B$66*(1-GRID!$B$69),0))</f>
        <v>26384</v>
      </c>
      <c r="O67" s="47" cm="1">
        <f t="array" ref="O67">IF($I$2="Раннее бронирование",
INDEX(GRID!$B$4:$BI$14,MATCH(O$7,GRID!$A$4:$A$14,0),MATCH(1,($U$2=GRID!$B$1:$BI$1)*(КАЛЕНДАРЬ!$O34=GRID!$B$3:$BI$3), 0))*GRID!$B$67,
ROUNDUP(INDEX(GRID!$B$4:$BI$14,MATCH(O$7,GRID!$A$4:$A$14,0),MATCH(1,($U$2=GRID!$B$1:$BI$1)*(КАЛЕНДАРЬ!$O34=GRID!$B$3:$BI$3),0))*GRID!$B$66*(1-GRID!$B$69),0))</f>
        <v>29240</v>
      </c>
      <c r="P67" s="48" cm="1">
        <f t="array" ref="P67">IF($I$2="Раннее бронирование",
INDEX(GRID!$B$17:$BI$27,MATCH(O$7,GRID!$A$17:$A$27,0),MATCH(1,($U$2=GRID!$B$1:$BI$1)*(КАЛЕНДАРЬ!$O34=GRID!$B$3:$BI$3), 0))*GRID!$B$67,
ROUNDUP(INDEX(GRID!$B$17:$BI$27,MATCH(O$7,GRID!$A$17:$A$27,0),MATCH(1,($U$2=GRID!$B$1:$BI$1)*(КАЛЕНДАРЬ!$O34=GRID!$B$3:$BI$3), 0))*GRID!$B$66*(1-GRID!$B$69),0))</f>
        <v>30940</v>
      </c>
      <c r="Q67" s="47" t="e" cm="1">
        <f t="array" ref="Q67">IF($I$2="Раннее бронирование",
INDEX(GRID!$B$4:$BI$14,MATCH(Q$7,GRID!$A$4:$A$14,0),MATCH(1,($U$2=GRID!$B$1:$BI$1)*(КАЛЕНДАРЬ!$O34=GRID!$B$3:$BI$3), 0))*GRID!$B$67,
ROUNDUP(INDEX(GRID!$B$4:$BI$14,MATCH(Q$7,GRID!$A$4:$A$14,0),MATCH(1,($U$2=GRID!$B$1:$BI$1)*(КАЛЕНДАРЬ!$O34=GRID!$B$3:$BI$3),0))*GRID!$B$66*(1-GRID!$B$69),0))</f>
        <v>#N/A</v>
      </c>
      <c r="R67" s="48" t="e" cm="1">
        <f t="array" ref="R67">IF($I$2="Раннее бронирование",
INDEX(GRID!$B$17:$BI$27,MATCH(Q$7,GRID!$A$17:$A$27,0),MATCH(1,($U$2=GRID!$B$1:$BI$1)*(КАЛЕНДАРЬ!$O34=GRID!$B$3:$BI$3), 0))*GRID!$B$67,
ROUNDUP(INDEX(GRID!$B$17:$BI$27,MATCH(Q$7,GRID!$A$17:$A$27,0),MATCH(1,($U$2=GRID!$B$1:$BI$1)*(КАЛЕНДАРЬ!$O34=GRID!$B$3:$BI$3), 0))*GRID!$B$66*(1-GRID!$B$69),0))</f>
        <v>#N/A</v>
      </c>
      <c r="S67" s="47" t="e" cm="1">
        <f t="array" ref="S67">IF($I$2="Раннее бронирование",
INDEX(GRID!$B$4:$BI$14,MATCH(S$7,GRID!$A$4:$A$14,0),MATCH(1,($U$2=GRID!$B$1:$BI$1)*(КАЛЕНДАРЬ!$O34=GRID!$B$3:$BI$3), 0))*GRID!$B$67,
ROUNDUP(INDEX(GRID!$B$4:$BI$14,MATCH(S$7,GRID!$A$4:$A$14,0),MATCH(1,($U$2=GRID!$B$1:$BI$1)*(КАЛЕНДАРЬ!$O34=GRID!$B$3:$BI$3),0))*GRID!$B$66*(1-GRID!$B$69),0))</f>
        <v>#N/A</v>
      </c>
      <c r="T67" s="48" t="e" cm="1">
        <f t="array" ref="T67">IF($I$2="Раннее бронирование",
INDEX(GRID!$B$17:$BI$27,MATCH(S$7,GRID!$A$17:$A$27,0),MATCH(1,($U$2=GRID!$B$1:$BI$1)*(КАЛЕНДАРЬ!$O34=GRID!$B$3:$BI$3), 0))*GRID!$B$67,
ROUNDUP(INDEX(GRID!$B$17:$BI$27,MATCH(S$7,GRID!$A$17:$A$27,0),MATCH(1,($U$2=GRID!$B$1:$BI$1)*(КАЛЕНДАРЬ!$O34=GRID!$B$3:$BI$3), 0))*GRID!$B$66*(1-GRID!$B$69),0))</f>
        <v>#N/A</v>
      </c>
      <c r="U67" s="47" cm="1">
        <f t="array" ref="U67">IF($I$2="Раннее бронирование",
INDEX(GRID!$B$4:$BI$14,MATCH(U$7,GRID!$A$4:$A$14,0),MATCH(1,($U$2=GRID!$B$1:$BI$1)*(КАЛЕНДАРЬ!$O34=GRID!$B$3:$BI$3), 0))*GRID!$B$67,
ROUNDUP(INDEX(GRID!$B$4:$BI$14,MATCH(U$7,GRID!$A$4:$A$14,0),MATCH(1,($U$2=GRID!$B$1:$BI$1)*(КАЛЕНДАРЬ!$O34=GRID!$B$3:$BI$3),0))*GRID!$B$66*(1-GRID!$B$69),0))</f>
        <v>45560</v>
      </c>
      <c r="V67" s="48" cm="1">
        <f t="array" ref="V67">IF($I$2="Раннее бронирование",
INDEX(GRID!$B$17:$BI$27,MATCH(U$7,GRID!$A$17:$A$27,0),MATCH(1,($U$2=GRID!$B$1:$BI$1)*(КАЛЕНДАРЬ!$O34=GRID!$B$3:$BI$3), 0))*GRID!$B$67,
ROUNDUP(INDEX(GRID!$B$17:$BI$27,MATCH(U$7,GRID!$A$17:$A$27,0),MATCH(1,($U$2=GRID!$B$1:$BI$1)*(КАЛЕНДАРЬ!$O34=GRID!$B$3:$BI$3), 0))*GRID!$B$66*(1-GRID!$B$69),0))</f>
        <v>47260</v>
      </c>
      <c r="W67" s="47" cm="1">
        <f t="array" ref="W67">IF($I$2="Раннее бронирование",
INDEX(GRID!$B$4:$BI$14,MATCH(W$7,GRID!$A$4:$A$14,0),MATCH(1,($U$2=GRID!$B$1:$BI$1)*(КАЛЕНДАРЬ!$O34=GRID!$B$3:$BI$3), 0))*GRID!$B$67,
ROUNDUP(INDEX(GRID!$B$4:$BI$14,MATCH(W$7,GRID!$A$4:$A$14,0),MATCH(1,($U$2=GRID!$B$1:$BI$1)*(КАЛЕНДАРЬ!$O34=GRID!$B$3:$BI$3),0))*GRID!$B$66*(1-GRID!$B$69),0))</f>
        <v>175440</v>
      </c>
      <c r="X67" s="48" cm="1">
        <f t="array" ref="X67">IF($I$2="Раннее бронирование",
INDEX(GRID!$B$17:$BI$27,MATCH(W$7,GRID!$A$17:$A$27,0),MATCH(1,($U$2=GRID!$B$1:$BI$1)*(КАЛЕНДАРЬ!$O34=GRID!$B$3:$BI$3), 0))*GRID!$B$67,
ROUNDUP(INDEX(GRID!$B$17:$BI$27,MATCH(W$7,GRID!$A$17:$A$27,0),MATCH(1,($U$2=GRID!$B$1:$BI$1)*(КАЛЕНДАРЬ!$O34=GRID!$B$3:$BI$3), 0))*GRID!$B$66*(1-GRID!$B$69),0))</f>
        <v>177140</v>
      </c>
    </row>
    <row r="68" spans="1:24" ht="13.5" hidden="1" customHeight="1" x14ac:dyDescent="0.2"/>
    <row r="69" spans="1:24" hidden="1" x14ac:dyDescent="0.2">
      <c r="A69" s="210" t="s">
        <v>38</v>
      </c>
      <c r="B69" s="210"/>
      <c r="C69" s="210"/>
      <c r="D69" s="210"/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</row>
    <row r="70" spans="1:24" hidden="1" x14ac:dyDescent="0.2">
      <c r="A70" s="211" t="s">
        <v>58</v>
      </c>
      <c r="B70" s="212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2"/>
      <c r="O70" s="212"/>
      <c r="P70" s="212"/>
      <c r="Q70" s="212"/>
      <c r="R70" s="212"/>
      <c r="S70" s="212"/>
      <c r="T70" s="212"/>
      <c r="U70" s="212"/>
      <c r="V70" s="212"/>
      <c r="W70" s="212"/>
      <c r="X70" s="212"/>
    </row>
    <row r="71" spans="1:24" ht="58.5" hidden="1" customHeight="1" x14ac:dyDescent="0.2">
      <c r="A71" s="213" t="s">
        <v>39</v>
      </c>
      <c r="B71" s="214"/>
      <c r="C71" s="217" t="s">
        <v>85</v>
      </c>
      <c r="D71" s="218"/>
      <c r="E71" s="219" t="s">
        <v>86</v>
      </c>
      <c r="F71" s="220"/>
      <c r="G71" s="221" t="s">
        <v>186</v>
      </c>
      <c r="H71" s="222"/>
      <c r="I71" s="223" t="s">
        <v>187</v>
      </c>
      <c r="J71" s="224"/>
      <c r="K71" s="255" t="s">
        <v>88</v>
      </c>
      <c r="L71" s="256"/>
      <c r="M71" s="226" t="s">
        <v>89</v>
      </c>
      <c r="N71" s="227"/>
      <c r="O71" s="228" t="s">
        <v>94</v>
      </c>
      <c r="P71" s="229"/>
      <c r="Q71" s="257" t="s">
        <v>188</v>
      </c>
      <c r="R71" s="258"/>
      <c r="S71" s="259" t="s">
        <v>189</v>
      </c>
      <c r="T71" s="260"/>
      <c r="U71" s="232" t="s">
        <v>91</v>
      </c>
      <c r="V71" s="233"/>
      <c r="W71" s="234" t="s">
        <v>96</v>
      </c>
      <c r="X71" s="235"/>
    </row>
    <row r="72" spans="1:24" hidden="1" x14ac:dyDescent="0.2">
      <c r="A72" s="215"/>
      <c r="B72" s="216"/>
      <c r="C72" s="45" t="s">
        <v>40</v>
      </c>
      <c r="D72" s="45" t="s">
        <v>41</v>
      </c>
      <c r="E72" s="45" t="s">
        <v>40</v>
      </c>
      <c r="F72" s="45" t="s">
        <v>41</v>
      </c>
      <c r="G72" s="45" t="s">
        <v>40</v>
      </c>
      <c r="H72" s="45" t="s">
        <v>41</v>
      </c>
      <c r="I72" s="45" t="s">
        <v>40</v>
      </c>
      <c r="J72" s="45" t="s">
        <v>41</v>
      </c>
      <c r="K72" s="45" t="s">
        <v>40</v>
      </c>
      <c r="L72" s="45" t="s">
        <v>41</v>
      </c>
      <c r="M72" s="45" t="s">
        <v>40</v>
      </c>
      <c r="N72" s="45" t="s">
        <v>41</v>
      </c>
      <c r="O72" s="45" t="s">
        <v>40</v>
      </c>
      <c r="P72" s="45" t="s">
        <v>41</v>
      </c>
      <c r="Q72" s="45" t="s">
        <v>40</v>
      </c>
      <c r="R72" s="45" t="s">
        <v>41</v>
      </c>
      <c r="S72" s="45" t="s">
        <v>40</v>
      </c>
      <c r="T72" s="45" t="s">
        <v>41</v>
      </c>
      <c r="U72" s="45" t="s">
        <v>40</v>
      </c>
      <c r="V72" s="45" t="s">
        <v>41</v>
      </c>
      <c r="W72" s="45" t="s">
        <v>40</v>
      </c>
      <c r="X72" s="45" t="s">
        <v>41</v>
      </c>
    </row>
    <row r="73" spans="1:24" hidden="1" x14ac:dyDescent="0.2">
      <c r="A73" s="117" t="s">
        <v>42</v>
      </c>
      <c r="B73" s="117">
        <v>1</v>
      </c>
      <c r="C73" s="47" cm="1">
        <f t="array" ref="C73">IF($I$2="Раннее бронирование",
INDEX(GRID!$B$4:$BI$14,MATCH(C$7,GRID!$A$4:$A$14,0),MATCH(1,($U$2=GRID!$B$1:$BI$1)*(КАЛЕНДАРЬ!$R4=GRID!$B$3:$BI$3), 0))*GRID!$B$67,
ROUNDUP(INDEX(GRID!$B$4:$BI$14,MATCH(C$7,GRID!$A$4:$A$14,0),MATCH(1,($U$2=GRID!$B$1:$BI$1)*(КАЛЕНДАРЬ!$R4=GRID!$B$3:$BI$3),0))*GRID!$B$66*(1-GRID!$B$69),0))</f>
        <v>15640</v>
      </c>
      <c r="D73" s="48" cm="1">
        <f t="array" ref="D73">IF($I$2="Раннее бронирование",
INDEX(GRID!$B$17:$BI$27,MATCH(C$7,GRID!$A$17:$A$27,0),MATCH(1,($U$2=GRID!$B$1:$BI$1)*(КАЛЕНДАРЬ!$R4=GRID!$B$3:$BI$3), 0))*GRID!$B$67,
ROUNDUP(INDEX(GRID!$B$17:$BI$27,MATCH(C$7,GRID!$A$17:$A$27,0),MATCH(1,($U$2=GRID!$B$1:$BI$1)*(КАЛЕНДАРЬ!$R4=GRID!$B$3:$BI$3), 0))*GRID!$B$66*(1-GRID!$B$69),0))</f>
        <v>17340</v>
      </c>
      <c r="E73" s="47" cm="1">
        <f t="array" ref="E73">IF($I$2="Раннее бронирование",
INDEX(GRID!$B$4:$BI$14,MATCH(E$7,GRID!$A$4:$A$14,0),MATCH(1,($U$2=GRID!$B$1:$BI$1)*(КАЛЕНДАРЬ!$R4=GRID!$B$3:$BI$3), 0))*GRID!$B$67,
ROUNDUP(INDEX(GRID!$B$4:$BI$14,MATCH(E$7,GRID!$A$4:$A$14,0),MATCH(1,($U$2=GRID!$B$1:$BI$1)*(КАЛЕНДАРЬ!$R4=GRID!$B$3:$BI$3),0))*GRID!$B$66*(1-GRID!$B$69),0))</f>
        <v>17340</v>
      </c>
      <c r="F73" s="48" cm="1">
        <f t="array" ref="F73">IF($I$2="Раннее бронирование",
INDEX(GRID!$B$17:$BI$27,MATCH(E$7,GRID!$A$17:$A$27,0),MATCH(1,($U$2=GRID!$B$1:$BI$1)*(КАЛЕНДАРЬ!$R4=GRID!$B$3:$BI$3), 0))*GRID!$B$67,
ROUNDUP(INDEX(GRID!$B$17:$BI$27,MATCH(E$7,GRID!$A$17:$A$27,0),MATCH(1,($U$2=GRID!$B$1:$BI$1)*(КАЛЕНДАРЬ!$R4=GRID!$B$3:$BI$3), 0))*GRID!$B$66*(1-GRID!$B$69),0))</f>
        <v>19040</v>
      </c>
      <c r="G73" s="47" t="e" cm="1">
        <f t="array" ref="G73">IF($I$2="Раннее бронирование",
INDEX(GRID!$B$4:$BI$14,MATCH(G$7,GRID!$A$4:$A$14,0),MATCH(1,($U$2=GRID!$B$1:$BI$1)*(КАЛЕНДАРЬ!$R4=GRID!$B$3:$BI$3), 0))*GRID!$B$67,
ROUNDUP(INDEX(GRID!$B$4:$BI$14,MATCH(G$7,GRID!$A$4:$A$14,0),MATCH(1,($U$2=GRID!$B$1:$BI$1)*(КАЛЕНДАРЬ!$R4=GRID!$B$3:$BI$3),0))*GRID!$B$66*(1-GRID!$B$69),0))</f>
        <v>#N/A</v>
      </c>
      <c r="H73" s="48" t="e" cm="1">
        <f t="array" ref="H73">IF($I$2="Раннее бронирование",
INDEX(GRID!$B$17:$BI$27,MATCH(G$7,GRID!$A$17:$A$27,0),MATCH(1,($U$2=GRID!$B$1:$BI$1)*(КАЛЕНДАРЬ!$R4=GRID!$B$3:$BI$3), 0))*GRID!$B$67,
ROUNDUP(INDEX(GRID!$B$17:$BI$27,MATCH(G$7,GRID!$A$17:$A$27,0),MATCH(1,($U$2=GRID!$B$1:$BI$1)*(КАЛЕНДАРЬ!$R4=GRID!$B$3:$BI$3), 0))*GRID!$B$66*(1-GRID!$B$69),0))</f>
        <v>#N/A</v>
      </c>
      <c r="I73" s="47" t="e" cm="1">
        <f t="array" ref="I73">IF($I$2="Раннее бронирование",
INDEX(GRID!$B$4:$BI$14,MATCH(I$7,GRID!$A$4:$A$14,0),MATCH(1,($U$2=GRID!$B$1:$BI$1)*(КАЛЕНДАРЬ!$R4=GRID!$B$3:$BI$3), 0))*GRID!$B$67,
ROUNDUP(INDEX(GRID!$B$4:$BI$14,MATCH(I$7,GRID!$A$4:$A$14,0),MATCH(1,($U$2=GRID!$B$1:$BI$1)*(КАЛЕНДАРЬ!$R4=GRID!$B$3:$BI$3),0))*GRID!$B$66*(1-GRID!$B$69),0))</f>
        <v>#N/A</v>
      </c>
      <c r="J73" s="48" t="e" cm="1">
        <f t="array" ref="J73">IF($I$2="Раннее бронирование",
INDEX(GRID!$B$17:$BI$27,MATCH(I$7,GRID!$A$17:$A$27,0),MATCH(1,($U$2=GRID!$B$1:$BI$1)*(КАЛЕНДАРЬ!$R4=GRID!$B$3:$BI$3), 0))*GRID!$B$67,
ROUNDUP(INDEX(GRID!$B$17:$BI$27,MATCH(I$7,GRID!$A$17:$A$27,0),MATCH(1,($U$2=GRID!$B$1:$BI$1)*(КАЛЕНДАРЬ!$R4=GRID!$B$3:$BI$3), 0))*GRID!$B$66*(1-GRID!$B$69),0))</f>
        <v>#N/A</v>
      </c>
      <c r="K73" s="47" cm="1">
        <f t="array" ref="K73">IF($I$2="Раннее бронирование",
INDEX(GRID!$B$4:$BI$14,MATCH(K$7,GRID!$A$4:$A$14,0),MATCH(1,($U$2=GRID!$B$1:$BI$1)*(КАЛЕНДАРЬ!$R4=GRID!$B$3:$BI$3), 0))*GRID!$B$67,
ROUNDUP(INDEX(GRID!$B$4:$BI$14,MATCH(K$7,GRID!$A$4:$A$14,0),MATCH(1,($U$2=GRID!$B$1:$BI$1)*(КАЛЕНДАРЬ!$R4=GRID!$B$3:$BI$3),0))*GRID!$B$66*(1-GRID!$B$69),0))</f>
        <v>23528</v>
      </c>
      <c r="L73" s="48" cm="1">
        <f t="array" ref="L73">IF($I$2="Раннее бронирование",
INDEX(GRID!$B$17:$BI$27,MATCH(K$7,GRID!$A$17:$A$27,0),MATCH(1,($U$2=GRID!$B$1:$BI$1)*(КАЛЕНДАРЬ!$R4=GRID!$B$3:$BI$3), 0))*GRID!$B$67,
ROUNDUP(INDEX(GRID!$B$17:$BI$27,MATCH(K$7,GRID!$A$17:$A$27,0),MATCH(1,($U$2=GRID!$B$1:$BI$1)*(КАЛЕНДАРЬ!$R4=GRID!$B$3:$BI$3), 0))*GRID!$B$66*(1-GRID!$B$69),0))</f>
        <v>25228</v>
      </c>
      <c r="M73" s="47" cm="1">
        <f t="array" ref="M73">IF($I$2="Раннее бронирование",
INDEX(GRID!$B$4:$BI$14,MATCH(M$7,GRID!$A$4:$A$14,0),MATCH(1,($U$2=GRID!$B$1:$BI$1)*(КАЛЕНДАРЬ!$R4=GRID!$B$3:$BI$3), 0))*GRID!$B$67,
ROUNDUP(INDEX(GRID!$B$4:$BI$14,MATCH(M$7,GRID!$A$4:$A$14,0),MATCH(1,($U$2=GRID!$B$1:$BI$1)*(КАЛЕНДАРЬ!$R4=GRID!$B$3:$BI$3),0))*GRID!$B$66*(1-GRID!$B$69),0))</f>
        <v>26044</v>
      </c>
      <c r="N73" s="48" cm="1">
        <f t="array" ref="N73">IF($I$2="Раннее бронирование",
INDEX(GRID!$B$17:$BI$27,MATCH(M$7,GRID!$A$17:$A$27,0),MATCH(1,($U$2=GRID!$B$1:$BI$1)*(КАЛЕНДАРЬ!$R4=GRID!$B$3:$BI$3), 0))*GRID!$B$67,
ROUNDUP(INDEX(GRID!$B$17:$BI$27,MATCH(M$7,GRID!$A$17:$A$27,0),MATCH(1,($U$2=GRID!$B$1:$BI$1)*(КАЛЕНДАРЬ!$R4=GRID!$B$3:$BI$3), 0))*GRID!$B$66*(1-GRID!$B$69),0))</f>
        <v>27744</v>
      </c>
      <c r="O73" s="47" cm="1">
        <f t="array" ref="O73">IF($I$2="Раннее бронирование",
INDEX(GRID!$B$4:$BI$14,MATCH(O$7,GRID!$A$4:$A$14,0),MATCH(1,($U$2=GRID!$B$1:$BI$1)*(КАЛЕНДАРЬ!$R4=GRID!$B$3:$BI$3), 0))*GRID!$B$67,
ROUNDUP(INDEX(GRID!$B$4:$BI$14,MATCH(O$7,GRID!$A$4:$A$14,0),MATCH(1,($U$2=GRID!$B$1:$BI$1)*(КАЛЕНДАРЬ!$R4=GRID!$B$3:$BI$3),0))*GRID!$B$66*(1-GRID!$B$69),0))</f>
        <v>30464</v>
      </c>
      <c r="P73" s="48" cm="1">
        <f t="array" ref="P73">IF($I$2="Раннее бронирование",
INDEX(GRID!$B$17:$BI$27,MATCH(O$7,GRID!$A$17:$A$27,0),MATCH(1,($U$2=GRID!$B$1:$BI$1)*(КАЛЕНДАРЬ!$R4=GRID!$B$3:$BI$3), 0))*GRID!$B$67,
ROUNDUP(INDEX(GRID!$B$17:$BI$27,MATCH(O$7,GRID!$A$17:$A$27,0),MATCH(1,($U$2=GRID!$B$1:$BI$1)*(КАЛЕНДАРЬ!$R4=GRID!$B$3:$BI$3), 0))*GRID!$B$66*(1-GRID!$B$69),0))</f>
        <v>32164</v>
      </c>
      <c r="Q73" s="47" t="e" cm="1">
        <f t="array" ref="Q73">IF($I$2="Раннее бронирование",
INDEX(GRID!$B$4:$BI$14,MATCH(Q$7,GRID!$A$4:$A$14,0),MATCH(1,($U$2=GRID!$B$1:$BI$1)*(КАЛЕНДАРЬ!$R4=GRID!$B$3:$BI$3), 0))*GRID!$B$67,
ROUNDUP(INDEX(GRID!$B$4:$BI$14,MATCH(Q$7,GRID!$A$4:$A$14,0),MATCH(1,($U$2=GRID!$B$1:$BI$1)*(КАЛЕНДАРЬ!$R4=GRID!$B$3:$BI$3),0))*GRID!$B$66*(1-GRID!$B$69),0))</f>
        <v>#N/A</v>
      </c>
      <c r="R73" s="48" t="e" cm="1">
        <f t="array" ref="R73">IF($I$2="Раннее бронирование",
INDEX(GRID!$B$17:$BI$27,MATCH(Q$7,GRID!$A$17:$A$27,0),MATCH(1,($U$2=GRID!$B$1:$BI$1)*(КАЛЕНДАРЬ!$R4=GRID!$B$3:$BI$3), 0))*GRID!$B$67,
ROUNDUP(INDEX(GRID!$B$17:$BI$27,MATCH(Q$7,GRID!$A$17:$A$27,0),MATCH(1,($U$2=GRID!$B$1:$BI$1)*(КАЛЕНДАРЬ!$R4=GRID!$B$3:$BI$3), 0))*GRID!$B$66*(1-GRID!$B$69),0))</f>
        <v>#N/A</v>
      </c>
      <c r="S73" s="47" t="e" cm="1">
        <f t="array" ref="S73">IF($I$2="Раннее бронирование",
INDEX(GRID!$B$4:$BI$14,MATCH(S$7,GRID!$A$4:$A$14,0),MATCH(1,($U$2=GRID!$B$1:$BI$1)*(КАЛЕНДАРЬ!$R4=GRID!$B$3:$BI$3), 0))*GRID!$B$67,
ROUNDUP(INDEX(GRID!$B$4:$BI$14,MATCH(S$7,GRID!$A$4:$A$14,0),MATCH(1,($U$2=GRID!$B$1:$BI$1)*(КАЛЕНДАРЬ!$R4=GRID!$B$3:$BI$3),0))*GRID!$B$66*(1-GRID!$B$69),0))</f>
        <v>#N/A</v>
      </c>
      <c r="T73" s="48" t="e" cm="1">
        <f t="array" ref="T73">IF($I$2="Раннее бронирование",
INDEX(GRID!$B$17:$BI$27,MATCH(S$7,GRID!$A$17:$A$27,0),MATCH(1,($U$2=GRID!$B$1:$BI$1)*(КАЛЕНДАРЬ!$R4=GRID!$B$3:$BI$3), 0))*GRID!$B$67,
ROUNDUP(INDEX(GRID!$B$17:$BI$27,MATCH(S$7,GRID!$A$17:$A$27,0),MATCH(1,($U$2=GRID!$B$1:$BI$1)*(КАЛЕНДАРЬ!$R4=GRID!$B$3:$BI$3), 0))*GRID!$B$66*(1-GRID!$B$69),0))</f>
        <v>#N/A</v>
      </c>
      <c r="U73" s="47" cm="1">
        <f t="array" ref="U73">IF($I$2="Раннее бронирование",
INDEX(GRID!$B$4:$BI$14,MATCH(U$7,GRID!$A$4:$A$14,0),MATCH(1,($U$2=GRID!$B$1:$BI$1)*(КАЛЕНДАРЬ!$R4=GRID!$B$3:$BI$3), 0))*GRID!$B$67,
ROUNDUP(INDEX(GRID!$B$4:$BI$14,MATCH(U$7,GRID!$A$4:$A$14,0),MATCH(1,($U$2=GRID!$B$1:$BI$1)*(КАЛЕНДАРЬ!$R4=GRID!$B$3:$BI$3),0))*GRID!$B$66*(1-GRID!$B$69),0))</f>
        <v>47600</v>
      </c>
      <c r="V73" s="48" cm="1">
        <f t="array" ref="V73">IF($I$2="Раннее бронирование",
INDEX(GRID!$B$17:$BI$27,MATCH(U$7,GRID!$A$17:$A$27,0),MATCH(1,($U$2=GRID!$B$1:$BI$1)*(КАЛЕНДАРЬ!$R4=GRID!$B$3:$BI$3), 0))*GRID!$B$67,
ROUNDUP(INDEX(GRID!$B$17:$BI$27,MATCH(U$7,GRID!$A$17:$A$27,0),MATCH(1,($U$2=GRID!$B$1:$BI$1)*(КАЛЕНДАРЬ!$R4=GRID!$B$3:$BI$3), 0))*GRID!$B$66*(1-GRID!$B$69),0))</f>
        <v>49300</v>
      </c>
      <c r="W73" s="47" cm="1">
        <f t="array" ref="W73">IF($I$2="Раннее бронирование",
INDEX(GRID!$B$4:$BI$14,MATCH(W$7,GRID!$A$4:$A$14,0),MATCH(1,($U$2=GRID!$B$1:$BI$1)*(КАЛЕНДАРЬ!$R4=GRID!$B$3:$BI$3), 0))*GRID!$B$67,
ROUNDUP(INDEX(GRID!$B$4:$BI$14,MATCH(W$7,GRID!$A$4:$A$14,0),MATCH(1,($U$2=GRID!$B$1:$BI$1)*(КАЛЕНДАРЬ!$R4=GRID!$B$3:$BI$3),0))*GRID!$B$66*(1-GRID!$B$69),0))</f>
        <v>180880</v>
      </c>
      <c r="X73" s="48" cm="1">
        <f t="array" ref="X73">IF($I$2="Раннее бронирование",
INDEX(GRID!$B$17:$BI$27,MATCH(W$7,GRID!$A$17:$A$27,0),MATCH(1,($U$2=GRID!$B$1:$BI$1)*(КАЛЕНДАРЬ!$R4=GRID!$B$3:$BI$3), 0))*GRID!$B$67,
ROUNDUP(INDEX(GRID!$B$17:$BI$27,MATCH(W$7,GRID!$A$17:$A$27,0),MATCH(1,($U$2=GRID!$B$1:$BI$1)*(КАЛЕНДАРЬ!$R4=GRID!$B$3:$BI$3), 0))*GRID!$B$66*(1-GRID!$B$69),0))</f>
        <v>182580</v>
      </c>
    </row>
    <row r="74" spans="1:24" hidden="1" x14ac:dyDescent="0.2">
      <c r="A74" s="117" t="s">
        <v>43</v>
      </c>
      <c r="B74" s="117">
        <v>2</v>
      </c>
      <c r="C74" s="47" cm="1">
        <f t="array" ref="C74">IF($I$2="Раннее бронирование",
INDEX(GRID!$B$4:$BI$14,MATCH(C$7,GRID!$A$4:$A$14,0),MATCH(1,($U$2=GRID!$B$1:$BI$1)*(КАЛЕНДАРЬ!$R5=GRID!$B$3:$BI$3), 0))*GRID!$B$67,
ROUNDUP(INDEX(GRID!$B$4:$BI$14,MATCH(C$7,GRID!$A$4:$A$14,0),MATCH(1,($U$2=GRID!$B$1:$BI$1)*(КАЛЕНДАРЬ!$R5=GRID!$B$3:$BI$3),0))*GRID!$B$66*(1-GRID!$B$69),0))</f>
        <v>15640</v>
      </c>
      <c r="D74" s="48" cm="1">
        <f t="array" ref="D74">IF($I$2="Раннее бронирование",
INDEX(GRID!$B$17:$BI$27,MATCH(C$7,GRID!$A$17:$A$27,0),MATCH(1,($U$2=GRID!$B$1:$BI$1)*(КАЛЕНДАРЬ!$R5=GRID!$B$3:$BI$3), 0))*GRID!$B$67,
ROUNDUP(INDEX(GRID!$B$17:$BI$27,MATCH(C$7,GRID!$A$17:$A$27,0),MATCH(1,($U$2=GRID!$B$1:$BI$1)*(КАЛЕНДАРЬ!$R5=GRID!$B$3:$BI$3), 0))*GRID!$B$66*(1-GRID!$B$69),0))</f>
        <v>17340</v>
      </c>
      <c r="E74" s="47" cm="1">
        <f t="array" ref="E74">IF($I$2="Раннее бронирование",
INDEX(GRID!$B$4:$BI$14,MATCH(E$7,GRID!$A$4:$A$14,0),MATCH(1,($U$2=GRID!$B$1:$BI$1)*(КАЛЕНДАРЬ!$R5=GRID!$B$3:$BI$3), 0))*GRID!$B$67,
ROUNDUP(INDEX(GRID!$B$4:$BI$14,MATCH(E$7,GRID!$A$4:$A$14,0),MATCH(1,($U$2=GRID!$B$1:$BI$1)*(КАЛЕНДАРЬ!$R5=GRID!$B$3:$BI$3),0))*GRID!$B$66*(1-GRID!$B$69),0))</f>
        <v>17340</v>
      </c>
      <c r="F74" s="48" cm="1">
        <f t="array" ref="F74">IF($I$2="Раннее бронирование",
INDEX(GRID!$B$17:$BI$27,MATCH(E$7,GRID!$A$17:$A$27,0),MATCH(1,($U$2=GRID!$B$1:$BI$1)*(КАЛЕНДАРЬ!$R5=GRID!$B$3:$BI$3), 0))*GRID!$B$67,
ROUNDUP(INDEX(GRID!$B$17:$BI$27,MATCH(E$7,GRID!$A$17:$A$27,0),MATCH(1,($U$2=GRID!$B$1:$BI$1)*(КАЛЕНДАРЬ!$R5=GRID!$B$3:$BI$3), 0))*GRID!$B$66*(1-GRID!$B$69),0))</f>
        <v>19040</v>
      </c>
      <c r="G74" s="47" t="e" cm="1">
        <f t="array" ref="G74">IF($I$2="Раннее бронирование",
INDEX(GRID!$B$4:$BI$14,MATCH(G$7,GRID!$A$4:$A$14,0),MATCH(1,($U$2=GRID!$B$1:$BI$1)*(КАЛЕНДАРЬ!$R5=GRID!$B$3:$BI$3), 0))*GRID!$B$67,
ROUNDUP(INDEX(GRID!$B$4:$BI$14,MATCH(G$7,GRID!$A$4:$A$14,0),MATCH(1,($U$2=GRID!$B$1:$BI$1)*(КАЛЕНДАРЬ!$R5=GRID!$B$3:$BI$3),0))*GRID!$B$66*(1-GRID!$B$69),0))</f>
        <v>#N/A</v>
      </c>
      <c r="H74" s="48" t="e" cm="1">
        <f t="array" ref="H74">IF($I$2="Раннее бронирование",
INDEX(GRID!$B$17:$BI$27,MATCH(G$7,GRID!$A$17:$A$27,0),MATCH(1,($U$2=GRID!$B$1:$BI$1)*(КАЛЕНДАРЬ!$R5=GRID!$B$3:$BI$3), 0))*GRID!$B$67,
ROUNDUP(INDEX(GRID!$B$17:$BI$27,MATCH(G$7,GRID!$A$17:$A$27,0),MATCH(1,($U$2=GRID!$B$1:$BI$1)*(КАЛЕНДАРЬ!$R5=GRID!$B$3:$BI$3), 0))*GRID!$B$66*(1-GRID!$B$69),0))</f>
        <v>#N/A</v>
      </c>
      <c r="I74" s="47" t="e" cm="1">
        <f t="array" ref="I74">IF($I$2="Раннее бронирование",
INDEX(GRID!$B$4:$BI$14,MATCH(I$7,GRID!$A$4:$A$14,0),MATCH(1,($U$2=GRID!$B$1:$BI$1)*(КАЛЕНДАРЬ!$R5=GRID!$B$3:$BI$3), 0))*GRID!$B$67,
ROUNDUP(INDEX(GRID!$B$4:$BI$14,MATCH(I$7,GRID!$A$4:$A$14,0),MATCH(1,($U$2=GRID!$B$1:$BI$1)*(КАЛЕНДАРЬ!$R5=GRID!$B$3:$BI$3),0))*GRID!$B$66*(1-GRID!$B$69),0))</f>
        <v>#N/A</v>
      </c>
      <c r="J74" s="48" t="e" cm="1">
        <f t="array" ref="J74">IF($I$2="Раннее бронирование",
INDEX(GRID!$B$17:$BI$27,MATCH(I$7,GRID!$A$17:$A$27,0),MATCH(1,($U$2=GRID!$B$1:$BI$1)*(КАЛЕНДАРЬ!$R5=GRID!$B$3:$BI$3), 0))*GRID!$B$67,
ROUNDUP(INDEX(GRID!$B$17:$BI$27,MATCH(I$7,GRID!$A$17:$A$27,0),MATCH(1,($U$2=GRID!$B$1:$BI$1)*(КАЛЕНДАРЬ!$R5=GRID!$B$3:$BI$3), 0))*GRID!$B$66*(1-GRID!$B$69),0))</f>
        <v>#N/A</v>
      </c>
      <c r="K74" s="47" cm="1">
        <f t="array" ref="K74">IF($I$2="Раннее бронирование",
INDEX(GRID!$B$4:$BI$14,MATCH(K$7,GRID!$A$4:$A$14,0),MATCH(1,($U$2=GRID!$B$1:$BI$1)*(КАЛЕНДАРЬ!$R5=GRID!$B$3:$BI$3), 0))*GRID!$B$67,
ROUNDUP(INDEX(GRID!$B$4:$BI$14,MATCH(K$7,GRID!$A$4:$A$14,0),MATCH(1,($U$2=GRID!$B$1:$BI$1)*(КАЛЕНДАРЬ!$R5=GRID!$B$3:$BI$3),0))*GRID!$B$66*(1-GRID!$B$69),0))</f>
        <v>23528</v>
      </c>
      <c r="L74" s="48" cm="1">
        <f t="array" ref="L74">IF($I$2="Раннее бронирование",
INDEX(GRID!$B$17:$BI$27,MATCH(K$7,GRID!$A$17:$A$27,0),MATCH(1,($U$2=GRID!$B$1:$BI$1)*(КАЛЕНДАРЬ!$R5=GRID!$B$3:$BI$3), 0))*GRID!$B$67,
ROUNDUP(INDEX(GRID!$B$17:$BI$27,MATCH(K$7,GRID!$A$17:$A$27,0),MATCH(1,($U$2=GRID!$B$1:$BI$1)*(КАЛЕНДАРЬ!$R5=GRID!$B$3:$BI$3), 0))*GRID!$B$66*(1-GRID!$B$69),0))</f>
        <v>25228</v>
      </c>
      <c r="M74" s="47" cm="1">
        <f t="array" ref="M74">IF($I$2="Раннее бронирование",
INDEX(GRID!$B$4:$BI$14,MATCH(M$7,GRID!$A$4:$A$14,0),MATCH(1,($U$2=GRID!$B$1:$BI$1)*(КАЛЕНДАРЬ!$R5=GRID!$B$3:$BI$3), 0))*GRID!$B$67,
ROUNDUP(INDEX(GRID!$B$4:$BI$14,MATCH(M$7,GRID!$A$4:$A$14,0),MATCH(1,($U$2=GRID!$B$1:$BI$1)*(КАЛЕНДАРЬ!$R5=GRID!$B$3:$BI$3),0))*GRID!$B$66*(1-GRID!$B$69),0))</f>
        <v>26044</v>
      </c>
      <c r="N74" s="48" cm="1">
        <f t="array" ref="N74">IF($I$2="Раннее бронирование",
INDEX(GRID!$B$17:$BI$27,MATCH(M$7,GRID!$A$17:$A$27,0),MATCH(1,($U$2=GRID!$B$1:$BI$1)*(КАЛЕНДАРЬ!$R5=GRID!$B$3:$BI$3), 0))*GRID!$B$67,
ROUNDUP(INDEX(GRID!$B$17:$BI$27,MATCH(M$7,GRID!$A$17:$A$27,0),MATCH(1,($U$2=GRID!$B$1:$BI$1)*(КАЛЕНДАРЬ!$R5=GRID!$B$3:$BI$3), 0))*GRID!$B$66*(1-GRID!$B$69),0))</f>
        <v>27744</v>
      </c>
      <c r="O74" s="47" cm="1">
        <f t="array" ref="O74">IF($I$2="Раннее бронирование",
INDEX(GRID!$B$4:$BI$14,MATCH(O$7,GRID!$A$4:$A$14,0),MATCH(1,($U$2=GRID!$B$1:$BI$1)*(КАЛЕНДАРЬ!$R5=GRID!$B$3:$BI$3), 0))*GRID!$B$67,
ROUNDUP(INDEX(GRID!$B$4:$BI$14,MATCH(O$7,GRID!$A$4:$A$14,0),MATCH(1,($U$2=GRID!$B$1:$BI$1)*(КАЛЕНДАРЬ!$R5=GRID!$B$3:$BI$3),0))*GRID!$B$66*(1-GRID!$B$69),0))</f>
        <v>30464</v>
      </c>
      <c r="P74" s="48" cm="1">
        <f t="array" ref="P74">IF($I$2="Раннее бронирование",
INDEX(GRID!$B$17:$BI$27,MATCH(O$7,GRID!$A$17:$A$27,0),MATCH(1,($U$2=GRID!$B$1:$BI$1)*(КАЛЕНДАРЬ!$R5=GRID!$B$3:$BI$3), 0))*GRID!$B$67,
ROUNDUP(INDEX(GRID!$B$17:$BI$27,MATCH(O$7,GRID!$A$17:$A$27,0),MATCH(1,($U$2=GRID!$B$1:$BI$1)*(КАЛЕНДАРЬ!$R5=GRID!$B$3:$BI$3), 0))*GRID!$B$66*(1-GRID!$B$69),0))</f>
        <v>32164</v>
      </c>
      <c r="Q74" s="47" t="e" cm="1">
        <f t="array" ref="Q74">IF($I$2="Раннее бронирование",
INDEX(GRID!$B$4:$BI$14,MATCH(Q$7,GRID!$A$4:$A$14,0),MATCH(1,($U$2=GRID!$B$1:$BI$1)*(КАЛЕНДАРЬ!$R5=GRID!$B$3:$BI$3), 0))*GRID!$B$67,
ROUNDUP(INDEX(GRID!$B$4:$BI$14,MATCH(Q$7,GRID!$A$4:$A$14,0),MATCH(1,($U$2=GRID!$B$1:$BI$1)*(КАЛЕНДАРЬ!$R5=GRID!$B$3:$BI$3),0))*GRID!$B$66*(1-GRID!$B$69),0))</f>
        <v>#N/A</v>
      </c>
      <c r="R74" s="48" t="e" cm="1">
        <f t="array" ref="R74">IF($I$2="Раннее бронирование",
INDEX(GRID!$B$17:$BI$27,MATCH(Q$7,GRID!$A$17:$A$27,0),MATCH(1,($U$2=GRID!$B$1:$BI$1)*(КАЛЕНДАРЬ!$R5=GRID!$B$3:$BI$3), 0))*GRID!$B$67,
ROUNDUP(INDEX(GRID!$B$17:$BI$27,MATCH(Q$7,GRID!$A$17:$A$27,0),MATCH(1,($U$2=GRID!$B$1:$BI$1)*(КАЛЕНДАРЬ!$R5=GRID!$B$3:$BI$3), 0))*GRID!$B$66*(1-GRID!$B$69),0))</f>
        <v>#N/A</v>
      </c>
      <c r="S74" s="47" t="e" cm="1">
        <f t="array" ref="S74">IF($I$2="Раннее бронирование",
INDEX(GRID!$B$4:$BI$14,MATCH(S$7,GRID!$A$4:$A$14,0),MATCH(1,($U$2=GRID!$B$1:$BI$1)*(КАЛЕНДАРЬ!$R5=GRID!$B$3:$BI$3), 0))*GRID!$B$67,
ROUNDUP(INDEX(GRID!$B$4:$BI$14,MATCH(S$7,GRID!$A$4:$A$14,0),MATCH(1,($U$2=GRID!$B$1:$BI$1)*(КАЛЕНДАРЬ!$R5=GRID!$B$3:$BI$3),0))*GRID!$B$66*(1-GRID!$B$69),0))</f>
        <v>#N/A</v>
      </c>
      <c r="T74" s="48" t="e" cm="1">
        <f t="array" ref="T74">IF($I$2="Раннее бронирование",
INDEX(GRID!$B$17:$BI$27,MATCH(S$7,GRID!$A$17:$A$27,0),MATCH(1,($U$2=GRID!$B$1:$BI$1)*(КАЛЕНДАРЬ!$R5=GRID!$B$3:$BI$3), 0))*GRID!$B$67,
ROUNDUP(INDEX(GRID!$B$17:$BI$27,MATCH(S$7,GRID!$A$17:$A$27,0),MATCH(1,($U$2=GRID!$B$1:$BI$1)*(КАЛЕНДАРЬ!$R5=GRID!$B$3:$BI$3), 0))*GRID!$B$66*(1-GRID!$B$69),0))</f>
        <v>#N/A</v>
      </c>
      <c r="U74" s="47" cm="1">
        <f t="array" ref="U74">IF($I$2="Раннее бронирование",
INDEX(GRID!$B$4:$BI$14,MATCH(U$7,GRID!$A$4:$A$14,0),MATCH(1,($U$2=GRID!$B$1:$BI$1)*(КАЛЕНДАРЬ!$R5=GRID!$B$3:$BI$3), 0))*GRID!$B$67,
ROUNDUP(INDEX(GRID!$B$4:$BI$14,MATCH(U$7,GRID!$A$4:$A$14,0),MATCH(1,($U$2=GRID!$B$1:$BI$1)*(КАЛЕНДАРЬ!$R5=GRID!$B$3:$BI$3),0))*GRID!$B$66*(1-GRID!$B$69),0))</f>
        <v>47600</v>
      </c>
      <c r="V74" s="48" cm="1">
        <f t="array" ref="V74">IF($I$2="Раннее бронирование",
INDEX(GRID!$B$17:$BI$27,MATCH(U$7,GRID!$A$17:$A$27,0),MATCH(1,($U$2=GRID!$B$1:$BI$1)*(КАЛЕНДАРЬ!$R5=GRID!$B$3:$BI$3), 0))*GRID!$B$67,
ROUNDUP(INDEX(GRID!$B$17:$BI$27,MATCH(U$7,GRID!$A$17:$A$27,0),MATCH(1,($U$2=GRID!$B$1:$BI$1)*(КАЛЕНДАРЬ!$R5=GRID!$B$3:$BI$3), 0))*GRID!$B$66*(1-GRID!$B$69),0))</f>
        <v>49300</v>
      </c>
      <c r="W74" s="47" cm="1">
        <f t="array" ref="W74">IF($I$2="Раннее бронирование",
INDEX(GRID!$B$4:$BI$14,MATCH(W$7,GRID!$A$4:$A$14,0),MATCH(1,($U$2=GRID!$B$1:$BI$1)*(КАЛЕНДАРЬ!$R5=GRID!$B$3:$BI$3), 0))*GRID!$B$67,
ROUNDUP(INDEX(GRID!$B$4:$BI$14,MATCH(W$7,GRID!$A$4:$A$14,0),MATCH(1,($U$2=GRID!$B$1:$BI$1)*(КАЛЕНДАРЬ!$R5=GRID!$B$3:$BI$3),0))*GRID!$B$66*(1-GRID!$B$69),0))</f>
        <v>180880</v>
      </c>
      <c r="X74" s="48" cm="1">
        <f t="array" ref="X74">IF($I$2="Раннее бронирование",
INDEX(GRID!$B$17:$BI$27,MATCH(W$7,GRID!$A$17:$A$27,0),MATCH(1,($U$2=GRID!$B$1:$BI$1)*(КАЛЕНДАРЬ!$R5=GRID!$B$3:$BI$3), 0))*GRID!$B$67,
ROUNDUP(INDEX(GRID!$B$17:$BI$27,MATCH(W$7,GRID!$A$17:$A$27,0),MATCH(1,($U$2=GRID!$B$1:$BI$1)*(КАЛЕНДАРЬ!$R5=GRID!$B$3:$BI$3), 0))*GRID!$B$66*(1-GRID!$B$69),0))</f>
        <v>182580</v>
      </c>
    </row>
    <row r="75" spans="1:24" hidden="1" x14ac:dyDescent="0.2">
      <c r="A75" s="117" t="s">
        <v>44</v>
      </c>
      <c r="B75" s="117">
        <v>3</v>
      </c>
      <c r="C75" s="47" cm="1">
        <f t="array" ref="C75">IF($I$2="Раннее бронирование",
INDEX(GRID!$B$4:$BI$14,MATCH(C$7,GRID!$A$4:$A$14,0),MATCH(1,($U$2=GRID!$B$1:$BI$1)*(КАЛЕНДАРЬ!$R6=GRID!$B$3:$BI$3), 0))*GRID!$B$67,
ROUNDUP(INDEX(GRID!$B$4:$BI$14,MATCH(C$7,GRID!$A$4:$A$14,0),MATCH(1,($U$2=GRID!$B$1:$BI$1)*(КАЛЕНДАРЬ!$R6=GRID!$B$3:$BI$3),0))*GRID!$B$66*(1-GRID!$B$69),0))</f>
        <v>17680</v>
      </c>
      <c r="D75" s="48" cm="1">
        <f t="array" ref="D75">IF($I$2="Раннее бронирование",
INDEX(GRID!$B$17:$BI$27,MATCH(C$7,GRID!$A$17:$A$27,0),MATCH(1,($U$2=GRID!$B$1:$BI$1)*(КАЛЕНДАРЬ!$R6=GRID!$B$3:$BI$3), 0))*GRID!$B$67,
ROUNDUP(INDEX(GRID!$B$17:$BI$27,MATCH(C$7,GRID!$A$17:$A$27,0),MATCH(1,($U$2=GRID!$B$1:$BI$1)*(КАЛЕНДАРЬ!$R6=GRID!$B$3:$BI$3), 0))*GRID!$B$66*(1-GRID!$B$69),0))</f>
        <v>19380</v>
      </c>
      <c r="E75" s="47" cm="1">
        <f t="array" ref="E75">IF($I$2="Раннее бронирование",
INDEX(GRID!$B$4:$BI$14,MATCH(E$7,GRID!$A$4:$A$14,0),MATCH(1,($U$2=GRID!$B$1:$BI$1)*(КАЛЕНДАРЬ!$R6=GRID!$B$3:$BI$3), 0))*GRID!$B$67,
ROUNDUP(INDEX(GRID!$B$4:$BI$14,MATCH(E$7,GRID!$A$4:$A$14,0),MATCH(1,($U$2=GRID!$B$1:$BI$1)*(КАЛЕНДАРЬ!$R6=GRID!$B$3:$BI$3),0))*GRID!$B$66*(1-GRID!$B$69),0))</f>
        <v>19652</v>
      </c>
      <c r="F75" s="48" cm="1">
        <f t="array" ref="F75">IF($I$2="Раннее бронирование",
INDEX(GRID!$B$17:$BI$27,MATCH(E$7,GRID!$A$17:$A$27,0),MATCH(1,($U$2=GRID!$B$1:$BI$1)*(КАЛЕНДАРЬ!$R6=GRID!$B$3:$BI$3), 0))*GRID!$B$67,
ROUNDUP(INDEX(GRID!$B$17:$BI$27,MATCH(E$7,GRID!$A$17:$A$27,0),MATCH(1,($U$2=GRID!$B$1:$BI$1)*(КАЛЕНДАРЬ!$R6=GRID!$B$3:$BI$3), 0))*GRID!$B$66*(1-GRID!$B$69),0))</f>
        <v>21352</v>
      </c>
      <c r="G75" s="47" t="e" cm="1">
        <f t="array" ref="G75">IF($I$2="Раннее бронирование",
INDEX(GRID!$B$4:$BI$14,MATCH(G$7,GRID!$A$4:$A$14,0),MATCH(1,($U$2=GRID!$B$1:$BI$1)*(КАЛЕНДАРЬ!$R6=GRID!$B$3:$BI$3), 0))*GRID!$B$67,
ROUNDUP(INDEX(GRID!$B$4:$BI$14,MATCH(G$7,GRID!$A$4:$A$14,0),MATCH(1,($U$2=GRID!$B$1:$BI$1)*(КАЛЕНДАРЬ!$R6=GRID!$B$3:$BI$3),0))*GRID!$B$66*(1-GRID!$B$69),0))</f>
        <v>#N/A</v>
      </c>
      <c r="H75" s="48" t="e" cm="1">
        <f t="array" ref="H75">IF($I$2="Раннее бронирование",
INDEX(GRID!$B$17:$BI$27,MATCH(G$7,GRID!$A$17:$A$27,0),MATCH(1,($U$2=GRID!$B$1:$BI$1)*(КАЛЕНДАРЬ!$R6=GRID!$B$3:$BI$3), 0))*GRID!$B$67,
ROUNDUP(INDEX(GRID!$B$17:$BI$27,MATCH(G$7,GRID!$A$17:$A$27,0),MATCH(1,($U$2=GRID!$B$1:$BI$1)*(КАЛЕНДАРЬ!$R6=GRID!$B$3:$BI$3), 0))*GRID!$B$66*(1-GRID!$B$69),0))</f>
        <v>#N/A</v>
      </c>
      <c r="I75" s="47" t="e" cm="1">
        <f t="array" ref="I75">IF($I$2="Раннее бронирование",
INDEX(GRID!$B$4:$BI$14,MATCH(I$7,GRID!$A$4:$A$14,0),MATCH(1,($U$2=GRID!$B$1:$BI$1)*(КАЛЕНДАРЬ!$R6=GRID!$B$3:$BI$3), 0))*GRID!$B$67,
ROUNDUP(INDEX(GRID!$B$4:$BI$14,MATCH(I$7,GRID!$A$4:$A$14,0),MATCH(1,($U$2=GRID!$B$1:$BI$1)*(КАЛЕНДАРЬ!$R6=GRID!$B$3:$BI$3),0))*GRID!$B$66*(1-GRID!$B$69),0))</f>
        <v>#N/A</v>
      </c>
      <c r="J75" s="48" t="e" cm="1">
        <f t="array" ref="J75">IF($I$2="Раннее бронирование",
INDEX(GRID!$B$17:$BI$27,MATCH(I$7,GRID!$A$17:$A$27,0),MATCH(1,($U$2=GRID!$B$1:$BI$1)*(КАЛЕНДАРЬ!$R6=GRID!$B$3:$BI$3), 0))*GRID!$B$67,
ROUNDUP(INDEX(GRID!$B$17:$BI$27,MATCH(I$7,GRID!$A$17:$A$27,0),MATCH(1,($U$2=GRID!$B$1:$BI$1)*(КАЛЕНДАРЬ!$R6=GRID!$B$3:$BI$3), 0))*GRID!$B$66*(1-GRID!$B$69),0))</f>
        <v>#N/A</v>
      </c>
      <c r="K75" s="47" cm="1">
        <f t="array" ref="K75">IF($I$2="Раннее бронирование",
INDEX(GRID!$B$4:$BI$14,MATCH(K$7,GRID!$A$4:$A$14,0),MATCH(1,($U$2=GRID!$B$1:$BI$1)*(КАЛЕНДАРЬ!$R6=GRID!$B$3:$BI$3), 0))*GRID!$B$67,
ROUNDUP(INDEX(GRID!$B$4:$BI$14,MATCH(K$7,GRID!$A$4:$A$14,0),MATCH(1,($U$2=GRID!$B$1:$BI$1)*(КАЛЕНДАРЬ!$R6=GRID!$B$3:$BI$3),0))*GRID!$B$66*(1-GRID!$B$69),0))</f>
        <v>26996</v>
      </c>
      <c r="L75" s="48" cm="1">
        <f t="array" ref="L75">IF($I$2="Раннее бронирование",
INDEX(GRID!$B$17:$BI$27,MATCH(K$7,GRID!$A$17:$A$27,0),MATCH(1,($U$2=GRID!$B$1:$BI$1)*(КАЛЕНДАРЬ!$R6=GRID!$B$3:$BI$3), 0))*GRID!$B$67,
ROUNDUP(INDEX(GRID!$B$17:$BI$27,MATCH(K$7,GRID!$A$17:$A$27,0),MATCH(1,($U$2=GRID!$B$1:$BI$1)*(КАЛЕНДАРЬ!$R6=GRID!$B$3:$BI$3), 0))*GRID!$B$66*(1-GRID!$B$69),0))</f>
        <v>28696</v>
      </c>
      <c r="M75" s="47" cm="1">
        <f t="array" ref="M75">IF($I$2="Раннее бронирование",
INDEX(GRID!$B$4:$BI$14,MATCH(M$7,GRID!$A$4:$A$14,0),MATCH(1,($U$2=GRID!$B$1:$BI$1)*(КАЛЕНДАРЬ!$R6=GRID!$B$3:$BI$3), 0))*GRID!$B$67,
ROUNDUP(INDEX(GRID!$B$4:$BI$14,MATCH(M$7,GRID!$A$4:$A$14,0),MATCH(1,($U$2=GRID!$B$1:$BI$1)*(КАЛЕНДАРЬ!$R6=GRID!$B$3:$BI$3),0))*GRID!$B$66*(1-GRID!$B$69),0))</f>
        <v>29988</v>
      </c>
      <c r="N75" s="48" cm="1">
        <f t="array" ref="N75">IF($I$2="Раннее бронирование",
INDEX(GRID!$B$17:$BI$27,MATCH(M$7,GRID!$A$17:$A$27,0),MATCH(1,($U$2=GRID!$B$1:$BI$1)*(КАЛЕНДАРЬ!$R6=GRID!$B$3:$BI$3), 0))*GRID!$B$67,
ROUNDUP(INDEX(GRID!$B$17:$BI$27,MATCH(M$7,GRID!$A$17:$A$27,0),MATCH(1,($U$2=GRID!$B$1:$BI$1)*(КАЛЕНДАРЬ!$R6=GRID!$B$3:$BI$3), 0))*GRID!$B$66*(1-GRID!$B$69),0))</f>
        <v>31688</v>
      </c>
      <c r="O75" s="47" cm="1">
        <f t="array" ref="O75">IF($I$2="Раннее бронирование",
INDEX(GRID!$B$4:$BI$14,MATCH(O$7,GRID!$A$4:$A$14,0),MATCH(1,($U$2=GRID!$B$1:$BI$1)*(КАЛЕНДАРЬ!$R6=GRID!$B$3:$BI$3), 0))*GRID!$B$67,
ROUNDUP(INDEX(GRID!$B$4:$BI$14,MATCH(O$7,GRID!$A$4:$A$14,0),MATCH(1,($U$2=GRID!$B$1:$BI$1)*(КАЛЕНДАРЬ!$R6=GRID!$B$3:$BI$3),0))*GRID!$B$66*(1-GRID!$B$69),0))</f>
        <v>34408</v>
      </c>
      <c r="P75" s="48" cm="1">
        <f t="array" ref="P75">IF($I$2="Раннее бронирование",
INDEX(GRID!$B$17:$BI$27,MATCH(O$7,GRID!$A$17:$A$27,0),MATCH(1,($U$2=GRID!$B$1:$BI$1)*(КАЛЕНДАРЬ!$R6=GRID!$B$3:$BI$3), 0))*GRID!$B$67,
ROUNDUP(INDEX(GRID!$B$17:$BI$27,MATCH(O$7,GRID!$A$17:$A$27,0),MATCH(1,($U$2=GRID!$B$1:$BI$1)*(КАЛЕНДАРЬ!$R6=GRID!$B$3:$BI$3), 0))*GRID!$B$66*(1-GRID!$B$69),0))</f>
        <v>36108</v>
      </c>
      <c r="Q75" s="47" t="e" cm="1">
        <f t="array" ref="Q75">IF($I$2="Раннее бронирование",
INDEX(GRID!$B$4:$BI$14,MATCH(Q$7,GRID!$A$4:$A$14,0),MATCH(1,($U$2=GRID!$B$1:$BI$1)*(КАЛЕНДАРЬ!$R6=GRID!$B$3:$BI$3), 0))*GRID!$B$67,
ROUNDUP(INDEX(GRID!$B$4:$BI$14,MATCH(Q$7,GRID!$A$4:$A$14,0),MATCH(1,($U$2=GRID!$B$1:$BI$1)*(КАЛЕНДАРЬ!$R6=GRID!$B$3:$BI$3),0))*GRID!$B$66*(1-GRID!$B$69),0))</f>
        <v>#N/A</v>
      </c>
      <c r="R75" s="48" t="e" cm="1">
        <f t="array" ref="R75">IF($I$2="Раннее бронирование",
INDEX(GRID!$B$17:$BI$27,MATCH(Q$7,GRID!$A$17:$A$27,0),MATCH(1,($U$2=GRID!$B$1:$BI$1)*(КАЛЕНДАРЬ!$R6=GRID!$B$3:$BI$3), 0))*GRID!$B$67,
ROUNDUP(INDEX(GRID!$B$17:$BI$27,MATCH(Q$7,GRID!$A$17:$A$27,0),MATCH(1,($U$2=GRID!$B$1:$BI$1)*(КАЛЕНДАРЬ!$R6=GRID!$B$3:$BI$3), 0))*GRID!$B$66*(1-GRID!$B$69),0))</f>
        <v>#N/A</v>
      </c>
      <c r="S75" s="47" t="e" cm="1">
        <f t="array" ref="S75">IF($I$2="Раннее бронирование",
INDEX(GRID!$B$4:$BI$14,MATCH(S$7,GRID!$A$4:$A$14,0),MATCH(1,($U$2=GRID!$B$1:$BI$1)*(КАЛЕНДАРЬ!$R6=GRID!$B$3:$BI$3), 0))*GRID!$B$67,
ROUNDUP(INDEX(GRID!$B$4:$BI$14,MATCH(S$7,GRID!$A$4:$A$14,0),MATCH(1,($U$2=GRID!$B$1:$BI$1)*(КАЛЕНДАРЬ!$R6=GRID!$B$3:$BI$3),0))*GRID!$B$66*(1-GRID!$B$69),0))</f>
        <v>#N/A</v>
      </c>
      <c r="T75" s="48" t="e" cm="1">
        <f t="array" ref="T75">IF($I$2="Раннее бронирование",
INDEX(GRID!$B$17:$BI$27,MATCH(S$7,GRID!$A$17:$A$27,0),MATCH(1,($U$2=GRID!$B$1:$BI$1)*(КАЛЕНДАРЬ!$R6=GRID!$B$3:$BI$3), 0))*GRID!$B$67,
ROUNDUP(INDEX(GRID!$B$17:$BI$27,MATCH(S$7,GRID!$A$17:$A$27,0),MATCH(1,($U$2=GRID!$B$1:$BI$1)*(КАЛЕНДАРЬ!$R6=GRID!$B$3:$BI$3), 0))*GRID!$B$66*(1-GRID!$B$69),0))</f>
        <v>#N/A</v>
      </c>
      <c r="U75" s="47" cm="1">
        <f t="array" ref="U75">IF($I$2="Раннее бронирование",
INDEX(GRID!$B$4:$BI$14,MATCH(U$7,GRID!$A$4:$A$14,0),MATCH(1,($U$2=GRID!$B$1:$BI$1)*(КАЛЕНДАРЬ!$R6=GRID!$B$3:$BI$3), 0))*GRID!$B$67,
ROUNDUP(INDEX(GRID!$B$4:$BI$14,MATCH(U$7,GRID!$A$4:$A$14,0),MATCH(1,($U$2=GRID!$B$1:$BI$1)*(КАЛЕНДАРЬ!$R6=GRID!$B$3:$BI$3),0))*GRID!$B$66*(1-GRID!$B$69),0))</f>
        <v>53720</v>
      </c>
      <c r="V75" s="48" cm="1">
        <f t="array" ref="V75">IF($I$2="Раннее бронирование",
INDEX(GRID!$B$17:$BI$27,MATCH(U$7,GRID!$A$17:$A$27,0),MATCH(1,($U$2=GRID!$B$1:$BI$1)*(КАЛЕНДАРЬ!$R6=GRID!$B$3:$BI$3), 0))*GRID!$B$67,
ROUNDUP(INDEX(GRID!$B$17:$BI$27,MATCH(U$7,GRID!$A$17:$A$27,0),MATCH(1,($U$2=GRID!$B$1:$BI$1)*(КАЛЕНДАРЬ!$R6=GRID!$B$3:$BI$3), 0))*GRID!$B$66*(1-GRID!$B$69),0))</f>
        <v>55420</v>
      </c>
      <c r="W75" s="47" cm="1">
        <f t="array" ref="W75">IF($I$2="Раннее бронирование",
INDEX(GRID!$B$4:$BI$14,MATCH(W$7,GRID!$A$4:$A$14,0),MATCH(1,($U$2=GRID!$B$1:$BI$1)*(КАЛЕНДАРЬ!$R6=GRID!$B$3:$BI$3), 0))*GRID!$B$67,
ROUNDUP(INDEX(GRID!$B$4:$BI$14,MATCH(W$7,GRID!$A$4:$A$14,0),MATCH(1,($U$2=GRID!$B$1:$BI$1)*(КАЛЕНДАРЬ!$R6=GRID!$B$3:$BI$3),0))*GRID!$B$66*(1-GRID!$B$69),0))</f>
        <v>199240</v>
      </c>
      <c r="X75" s="48" cm="1">
        <f t="array" ref="X75">IF($I$2="Раннее бронирование",
INDEX(GRID!$B$17:$BI$27,MATCH(W$7,GRID!$A$17:$A$27,0),MATCH(1,($U$2=GRID!$B$1:$BI$1)*(КАЛЕНДАРЬ!$R6=GRID!$B$3:$BI$3), 0))*GRID!$B$67,
ROUNDUP(INDEX(GRID!$B$17:$BI$27,MATCH(W$7,GRID!$A$17:$A$27,0),MATCH(1,($U$2=GRID!$B$1:$BI$1)*(КАЛЕНДАРЬ!$R6=GRID!$B$3:$BI$3), 0))*GRID!$B$66*(1-GRID!$B$69),0))</f>
        <v>200940</v>
      </c>
    </row>
    <row r="76" spans="1:24" hidden="1" x14ac:dyDescent="0.2">
      <c r="A76" s="117" t="s">
        <v>45</v>
      </c>
      <c r="B76" s="117">
        <v>4</v>
      </c>
      <c r="C76" s="47" cm="1">
        <f t="array" ref="C76">IF($I$2="Раннее бронирование",
INDEX(GRID!$B$4:$BI$14,MATCH(C$7,GRID!$A$4:$A$14,0),MATCH(1,($U$2=GRID!$B$1:$BI$1)*(КАЛЕНДАРЬ!$R7=GRID!$B$3:$BI$3), 0))*GRID!$B$67,
ROUNDUP(INDEX(GRID!$B$4:$BI$14,MATCH(C$7,GRID!$A$4:$A$14,0),MATCH(1,($U$2=GRID!$B$1:$BI$1)*(КАЛЕНДАРЬ!$R7=GRID!$B$3:$BI$3),0))*GRID!$B$66*(1-GRID!$B$69),0))</f>
        <v>17680</v>
      </c>
      <c r="D76" s="48" cm="1">
        <f t="array" ref="D76">IF($I$2="Раннее бронирование",
INDEX(GRID!$B$17:$BI$27,MATCH(C$7,GRID!$A$17:$A$27,0),MATCH(1,($U$2=GRID!$B$1:$BI$1)*(КАЛЕНДАРЬ!$R7=GRID!$B$3:$BI$3), 0))*GRID!$B$67,
ROUNDUP(INDEX(GRID!$B$17:$BI$27,MATCH(C$7,GRID!$A$17:$A$27,0),MATCH(1,($U$2=GRID!$B$1:$BI$1)*(КАЛЕНДАРЬ!$R7=GRID!$B$3:$BI$3), 0))*GRID!$B$66*(1-GRID!$B$69),0))</f>
        <v>19380</v>
      </c>
      <c r="E76" s="47" cm="1">
        <f t="array" ref="E76">IF($I$2="Раннее бронирование",
INDEX(GRID!$B$4:$BI$14,MATCH(E$7,GRID!$A$4:$A$14,0),MATCH(1,($U$2=GRID!$B$1:$BI$1)*(КАЛЕНДАРЬ!$R7=GRID!$B$3:$BI$3), 0))*GRID!$B$67,
ROUNDUP(INDEX(GRID!$B$4:$BI$14,MATCH(E$7,GRID!$A$4:$A$14,0),MATCH(1,($U$2=GRID!$B$1:$BI$1)*(КАЛЕНДАРЬ!$R7=GRID!$B$3:$BI$3),0))*GRID!$B$66*(1-GRID!$B$69),0))</f>
        <v>19652</v>
      </c>
      <c r="F76" s="48" cm="1">
        <f t="array" ref="F76">IF($I$2="Раннее бронирование",
INDEX(GRID!$B$17:$BI$27,MATCH(E$7,GRID!$A$17:$A$27,0),MATCH(1,($U$2=GRID!$B$1:$BI$1)*(КАЛЕНДАРЬ!$R7=GRID!$B$3:$BI$3), 0))*GRID!$B$67,
ROUNDUP(INDEX(GRID!$B$17:$BI$27,MATCH(E$7,GRID!$A$17:$A$27,0),MATCH(1,($U$2=GRID!$B$1:$BI$1)*(КАЛЕНДАРЬ!$R7=GRID!$B$3:$BI$3), 0))*GRID!$B$66*(1-GRID!$B$69),0))</f>
        <v>21352</v>
      </c>
      <c r="G76" s="47" t="e" cm="1">
        <f t="array" ref="G76">IF($I$2="Раннее бронирование",
INDEX(GRID!$B$4:$BI$14,MATCH(G$7,GRID!$A$4:$A$14,0),MATCH(1,($U$2=GRID!$B$1:$BI$1)*(КАЛЕНДАРЬ!$R7=GRID!$B$3:$BI$3), 0))*GRID!$B$67,
ROUNDUP(INDEX(GRID!$B$4:$BI$14,MATCH(G$7,GRID!$A$4:$A$14,0),MATCH(1,($U$2=GRID!$B$1:$BI$1)*(КАЛЕНДАРЬ!$R7=GRID!$B$3:$BI$3),0))*GRID!$B$66*(1-GRID!$B$69),0))</f>
        <v>#N/A</v>
      </c>
      <c r="H76" s="48" t="e" cm="1">
        <f t="array" ref="H76">IF($I$2="Раннее бронирование",
INDEX(GRID!$B$17:$BI$27,MATCH(G$7,GRID!$A$17:$A$27,0),MATCH(1,($U$2=GRID!$B$1:$BI$1)*(КАЛЕНДАРЬ!$R7=GRID!$B$3:$BI$3), 0))*GRID!$B$67,
ROUNDUP(INDEX(GRID!$B$17:$BI$27,MATCH(G$7,GRID!$A$17:$A$27,0),MATCH(1,($U$2=GRID!$B$1:$BI$1)*(КАЛЕНДАРЬ!$R7=GRID!$B$3:$BI$3), 0))*GRID!$B$66*(1-GRID!$B$69),0))</f>
        <v>#N/A</v>
      </c>
      <c r="I76" s="47" t="e" cm="1">
        <f t="array" ref="I76">IF($I$2="Раннее бронирование",
INDEX(GRID!$B$4:$BI$14,MATCH(I$7,GRID!$A$4:$A$14,0),MATCH(1,($U$2=GRID!$B$1:$BI$1)*(КАЛЕНДАРЬ!$R7=GRID!$B$3:$BI$3), 0))*GRID!$B$67,
ROUNDUP(INDEX(GRID!$B$4:$BI$14,MATCH(I$7,GRID!$A$4:$A$14,0),MATCH(1,($U$2=GRID!$B$1:$BI$1)*(КАЛЕНДАРЬ!$R7=GRID!$B$3:$BI$3),0))*GRID!$B$66*(1-GRID!$B$69),0))</f>
        <v>#N/A</v>
      </c>
      <c r="J76" s="48" t="e" cm="1">
        <f t="array" ref="J76">IF($I$2="Раннее бронирование",
INDEX(GRID!$B$17:$BI$27,MATCH(I$7,GRID!$A$17:$A$27,0),MATCH(1,($U$2=GRID!$B$1:$BI$1)*(КАЛЕНДАРЬ!$R7=GRID!$B$3:$BI$3), 0))*GRID!$B$67,
ROUNDUP(INDEX(GRID!$B$17:$BI$27,MATCH(I$7,GRID!$A$17:$A$27,0),MATCH(1,($U$2=GRID!$B$1:$BI$1)*(КАЛЕНДАРЬ!$R7=GRID!$B$3:$BI$3), 0))*GRID!$B$66*(1-GRID!$B$69),0))</f>
        <v>#N/A</v>
      </c>
      <c r="K76" s="47" cm="1">
        <f t="array" ref="K76">IF($I$2="Раннее бронирование",
INDEX(GRID!$B$4:$BI$14,MATCH(K$7,GRID!$A$4:$A$14,0),MATCH(1,($U$2=GRID!$B$1:$BI$1)*(КАЛЕНДАРЬ!$R7=GRID!$B$3:$BI$3), 0))*GRID!$B$67,
ROUNDUP(INDEX(GRID!$B$4:$BI$14,MATCH(K$7,GRID!$A$4:$A$14,0),MATCH(1,($U$2=GRID!$B$1:$BI$1)*(КАЛЕНДАРЬ!$R7=GRID!$B$3:$BI$3),0))*GRID!$B$66*(1-GRID!$B$69),0))</f>
        <v>26996</v>
      </c>
      <c r="L76" s="48" cm="1">
        <f t="array" ref="L76">IF($I$2="Раннее бронирование",
INDEX(GRID!$B$17:$BI$27,MATCH(K$7,GRID!$A$17:$A$27,0),MATCH(1,($U$2=GRID!$B$1:$BI$1)*(КАЛЕНДАРЬ!$R7=GRID!$B$3:$BI$3), 0))*GRID!$B$67,
ROUNDUP(INDEX(GRID!$B$17:$BI$27,MATCH(K$7,GRID!$A$17:$A$27,0),MATCH(1,($U$2=GRID!$B$1:$BI$1)*(КАЛЕНДАРЬ!$R7=GRID!$B$3:$BI$3), 0))*GRID!$B$66*(1-GRID!$B$69),0))</f>
        <v>28696</v>
      </c>
      <c r="M76" s="47" cm="1">
        <f t="array" ref="M76">IF($I$2="Раннее бронирование",
INDEX(GRID!$B$4:$BI$14,MATCH(M$7,GRID!$A$4:$A$14,0),MATCH(1,($U$2=GRID!$B$1:$BI$1)*(КАЛЕНДАРЬ!$R7=GRID!$B$3:$BI$3), 0))*GRID!$B$67,
ROUNDUP(INDEX(GRID!$B$4:$BI$14,MATCH(M$7,GRID!$A$4:$A$14,0),MATCH(1,($U$2=GRID!$B$1:$BI$1)*(КАЛЕНДАРЬ!$R7=GRID!$B$3:$BI$3),0))*GRID!$B$66*(1-GRID!$B$69),0))</f>
        <v>29988</v>
      </c>
      <c r="N76" s="48" cm="1">
        <f t="array" ref="N76">IF($I$2="Раннее бронирование",
INDEX(GRID!$B$17:$BI$27,MATCH(M$7,GRID!$A$17:$A$27,0),MATCH(1,($U$2=GRID!$B$1:$BI$1)*(КАЛЕНДАРЬ!$R7=GRID!$B$3:$BI$3), 0))*GRID!$B$67,
ROUNDUP(INDEX(GRID!$B$17:$BI$27,MATCH(M$7,GRID!$A$17:$A$27,0),MATCH(1,($U$2=GRID!$B$1:$BI$1)*(КАЛЕНДАРЬ!$R7=GRID!$B$3:$BI$3), 0))*GRID!$B$66*(1-GRID!$B$69),0))</f>
        <v>31688</v>
      </c>
      <c r="O76" s="47" cm="1">
        <f t="array" ref="O76">IF($I$2="Раннее бронирование",
INDEX(GRID!$B$4:$BI$14,MATCH(O$7,GRID!$A$4:$A$14,0),MATCH(1,($U$2=GRID!$B$1:$BI$1)*(КАЛЕНДАРЬ!$R7=GRID!$B$3:$BI$3), 0))*GRID!$B$67,
ROUNDUP(INDEX(GRID!$B$4:$BI$14,MATCH(O$7,GRID!$A$4:$A$14,0),MATCH(1,($U$2=GRID!$B$1:$BI$1)*(КАЛЕНДАРЬ!$R7=GRID!$B$3:$BI$3),0))*GRID!$B$66*(1-GRID!$B$69),0))</f>
        <v>34408</v>
      </c>
      <c r="P76" s="48" cm="1">
        <f t="array" ref="P76">IF($I$2="Раннее бронирование",
INDEX(GRID!$B$17:$BI$27,MATCH(O$7,GRID!$A$17:$A$27,0),MATCH(1,($U$2=GRID!$B$1:$BI$1)*(КАЛЕНДАРЬ!$R7=GRID!$B$3:$BI$3), 0))*GRID!$B$67,
ROUNDUP(INDEX(GRID!$B$17:$BI$27,MATCH(O$7,GRID!$A$17:$A$27,0),MATCH(1,($U$2=GRID!$B$1:$BI$1)*(КАЛЕНДАРЬ!$R7=GRID!$B$3:$BI$3), 0))*GRID!$B$66*(1-GRID!$B$69),0))</f>
        <v>36108</v>
      </c>
      <c r="Q76" s="47" t="e" cm="1">
        <f t="array" ref="Q76">IF($I$2="Раннее бронирование",
INDEX(GRID!$B$4:$BI$14,MATCH(Q$7,GRID!$A$4:$A$14,0),MATCH(1,($U$2=GRID!$B$1:$BI$1)*(КАЛЕНДАРЬ!$R7=GRID!$B$3:$BI$3), 0))*GRID!$B$67,
ROUNDUP(INDEX(GRID!$B$4:$BI$14,MATCH(Q$7,GRID!$A$4:$A$14,0),MATCH(1,($U$2=GRID!$B$1:$BI$1)*(КАЛЕНДАРЬ!$R7=GRID!$B$3:$BI$3),0))*GRID!$B$66*(1-GRID!$B$69),0))</f>
        <v>#N/A</v>
      </c>
      <c r="R76" s="48" t="e" cm="1">
        <f t="array" ref="R76">IF($I$2="Раннее бронирование",
INDEX(GRID!$B$17:$BI$27,MATCH(Q$7,GRID!$A$17:$A$27,0),MATCH(1,($U$2=GRID!$B$1:$BI$1)*(КАЛЕНДАРЬ!$R7=GRID!$B$3:$BI$3), 0))*GRID!$B$67,
ROUNDUP(INDEX(GRID!$B$17:$BI$27,MATCH(Q$7,GRID!$A$17:$A$27,0),MATCH(1,($U$2=GRID!$B$1:$BI$1)*(КАЛЕНДАРЬ!$R7=GRID!$B$3:$BI$3), 0))*GRID!$B$66*(1-GRID!$B$69),0))</f>
        <v>#N/A</v>
      </c>
      <c r="S76" s="47" t="e" cm="1">
        <f t="array" ref="S76">IF($I$2="Раннее бронирование",
INDEX(GRID!$B$4:$BI$14,MATCH(S$7,GRID!$A$4:$A$14,0),MATCH(1,($U$2=GRID!$B$1:$BI$1)*(КАЛЕНДАРЬ!$R7=GRID!$B$3:$BI$3), 0))*GRID!$B$67,
ROUNDUP(INDEX(GRID!$B$4:$BI$14,MATCH(S$7,GRID!$A$4:$A$14,0),MATCH(1,($U$2=GRID!$B$1:$BI$1)*(КАЛЕНДАРЬ!$R7=GRID!$B$3:$BI$3),0))*GRID!$B$66*(1-GRID!$B$69),0))</f>
        <v>#N/A</v>
      </c>
      <c r="T76" s="48" t="e" cm="1">
        <f t="array" ref="T76">IF($I$2="Раннее бронирование",
INDEX(GRID!$B$17:$BI$27,MATCH(S$7,GRID!$A$17:$A$27,0),MATCH(1,($U$2=GRID!$B$1:$BI$1)*(КАЛЕНДАРЬ!$R7=GRID!$B$3:$BI$3), 0))*GRID!$B$67,
ROUNDUP(INDEX(GRID!$B$17:$BI$27,MATCH(S$7,GRID!$A$17:$A$27,0),MATCH(1,($U$2=GRID!$B$1:$BI$1)*(КАЛЕНДАРЬ!$R7=GRID!$B$3:$BI$3), 0))*GRID!$B$66*(1-GRID!$B$69),0))</f>
        <v>#N/A</v>
      </c>
      <c r="U76" s="47" cm="1">
        <f t="array" ref="U76">IF($I$2="Раннее бронирование",
INDEX(GRID!$B$4:$BI$14,MATCH(U$7,GRID!$A$4:$A$14,0),MATCH(1,($U$2=GRID!$B$1:$BI$1)*(КАЛЕНДАРЬ!$R7=GRID!$B$3:$BI$3), 0))*GRID!$B$67,
ROUNDUP(INDEX(GRID!$B$4:$BI$14,MATCH(U$7,GRID!$A$4:$A$14,0),MATCH(1,($U$2=GRID!$B$1:$BI$1)*(КАЛЕНДАРЬ!$R7=GRID!$B$3:$BI$3),0))*GRID!$B$66*(1-GRID!$B$69),0))</f>
        <v>53720</v>
      </c>
      <c r="V76" s="48" cm="1">
        <f t="array" ref="V76">IF($I$2="Раннее бронирование",
INDEX(GRID!$B$17:$BI$27,MATCH(U$7,GRID!$A$17:$A$27,0),MATCH(1,($U$2=GRID!$B$1:$BI$1)*(КАЛЕНДАРЬ!$R7=GRID!$B$3:$BI$3), 0))*GRID!$B$67,
ROUNDUP(INDEX(GRID!$B$17:$BI$27,MATCH(U$7,GRID!$A$17:$A$27,0),MATCH(1,($U$2=GRID!$B$1:$BI$1)*(КАЛЕНДАРЬ!$R7=GRID!$B$3:$BI$3), 0))*GRID!$B$66*(1-GRID!$B$69),0))</f>
        <v>55420</v>
      </c>
      <c r="W76" s="47" cm="1">
        <f t="array" ref="W76">IF($I$2="Раннее бронирование",
INDEX(GRID!$B$4:$BI$14,MATCH(W$7,GRID!$A$4:$A$14,0),MATCH(1,($U$2=GRID!$B$1:$BI$1)*(КАЛЕНДАРЬ!$R7=GRID!$B$3:$BI$3), 0))*GRID!$B$67,
ROUNDUP(INDEX(GRID!$B$4:$BI$14,MATCH(W$7,GRID!$A$4:$A$14,0),MATCH(1,($U$2=GRID!$B$1:$BI$1)*(КАЛЕНДАРЬ!$R7=GRID!$B$3:$BI$3),0))*GRID!$B$66*(1-GRID!$B$69),0))</f>
        <v>199240</v>
      </c>
      <c r="X76" s="48" cm="1">
        <f t="array" ref="X76">IF($I$2="Раннее бронирование",
INDEX(GRID!$B$17:$BI$27,MATCH(W$7,GRID!$A$17:$A$27,0),MATCH(1,($U$2=GRID!$B$1:$BI$1)*(КАЛЕНДАРЬ!$R7=GRID!$B$3:$BI$3), 0))*GRID!$B$67,
ROUNDUP(INDEX(GRID!$B$17:$BI$27,MATCH(W$7,GRID!$A$17:$A$27,0),MATCH(1,($U$2=GRID!$B$1:$BI$1)*(КАЛЕНДАРЬ!$R7=GRID!$B$3:$BI$3), 0))*GRID!$B$66*(1-GRID!$B$69),0))</f>
        <v>200940</v>
      </c>
    </row>
    <row r="77" spans="1:24" hidden="1" x14ac:dyDescent="0.2">
      <c r="A77" s="117" t="s">
        <v>46</v>
      </c>
      <c r="B77" s="117">
        <v>5</v>
      </c>
      <c r="C77" s="47" cm="1">
        <f t="array" ref="C77">IF($I$2="Раннее бронирование",
INDEX(GRID!$B$4:$BI$14,MATCH(C$7,GRID!$A$4:$A$14,0),MATCH(1,($U$2=GRID!$B$1:$BI$1)*(КАЛЕНДАРЬ!$R8=GRID!$B$3:$BI$3), 0))*GRID!$B$67,
ROUNDUP(INDEX(GRID!$B$4:$BI$14,MATCH(C$7,GRID!$A$4:$A$14,0),MATCH(1,($U$2=GRID!$B$1:$BI$1)*(КАЛЕНДАРЬ!$R8=GRID!$B$3:$BI$3),0))*GRID!$B$66*(1-GRID!$B$69),0))</f>
        <v>17680</v>
      </c>
      <c r="D77" s="48" cm="1">
        <f t="array" ref="D77">IF($I$2="Раннее бронирование",
INDEX(GRID!$B$17:$BI$27,MATCH(C$7,GRID!$A$17:$A$27,0),MATCH(1,($U$2=GRID!$B$1:$BI$1)*(КАЛЕНДАРЬ!$R8=GRID!$B$3:$BI$3), 0))*GRID!$B$67,
ROUNDUP(INDEX(GRID!$B$17:$BI$27,MATCH(C$7,GRID!$A$17:$A$27,0),MATCH(1,($U$2=GRID!$B$1:$BI$1)*(КАЛЕНДАРЬ!$R8=GRID!$B$3:$BI$3), 0))*GRID!$B$66*(1-GRID!$B$69),0))</f>
        <v>19380</v>
      </c>
      <c r="E77" s="47" cm="1">
        <f t="array" ref="E77">IF($I$2="Раннее бронирование",
INDEX(GRID!$B$4:$BI$14,MATCH(E$7,GRID!$A$4:$A$14,0),MATCH(1,($U$2=GRID!$B$1:$BI$1)*(КАЛЕНДАРЬ!$R8=GRID!$B$3:$BI$3), 0))*GRID!$B$67,
ROUNDUP(INDEX(GRID!$B$4:$BI$14,MATCH(E$7,GRID!$A$4:$A$14,0),MATCH(1,($U$2=GRID!$B$1:$BI$1)*(КАЛЕНДАРЬ!$R8=GRID!$B$3:$BI$3),0))*GRID!$B$66*(1-GRID!$B$69),0))</f>
        <v>19652</v>
      </c>
      <c r="F77" s="48" cm="1">
        <f t="array" ref="F77">IF($I$2="Раннее бронирование",
INDEX(GRID!$B$17:$BI$27,MATCH(E$7,GRID!$A$17:$A$27,0),MATCH(1,($U$2=GRID!$B$1:$BI$1)*(КАЛЕНДАРЬ!$R8=GRID!$B$3:$BI$3), 0))*GRID!$B$67,
ROUNDUP(INDEX(GRID!$B$17:$BI$27,MATCH(E$7,GRID!$A$17:$A$27,0),MATCH(1,($U$2=GRID!$B$1:$BI$1)*(КАЛЕНДАРЬ!$R8=GRID!$B$3:$BI$3), 0))*GRID!$B$66*(1-GRID!$B$69),0))</f>
        <v>21352</v>
      </c>
      <c r="G77" s="47" t="e" cm="1">
        <f t="array" ref="G77">IF($I$2="Раннее бронирование",
INDEX(GRID!$B$4:$BI$14,MATCH(G$7,GRID!$A$4:$A$14,0),MATCH(1,($U$2=GRID!$B$1:$BI$1)*(КАЛЕНДАРЬ!$R8=GRID!$B$3:$BI$3), 0))*GRID!$B$67,
ROUNDUP(INDEX(GRID!$B$4:$BI$14,MATCH(G$7,GRID!$A$4:$A$14,0),MATCH(1,($U$2=GRID!$B$1:$BI$1)*(КАЛЕНДАРЬ!$R8=GRID!$B$3:$BI$3),0))*GRID!$B$66*(1-GRID!$B$69),0))</f>
        <v>#N/A</v>
      </c>
      <c r="H77" s="48" t="e" cm="1">
        <f t="array" ref="H77">IF($I$2="Раннее бронирование",
INDEX(GRID!$B$17:$BI$27,MATCH(G$7,GRID!$A$17:$A$27,0),MATCH(1,($U$2=GRID!$B$1:$BI$1)*(КАЛЕНДАРЬ!$R8=GRID!$B$3:$BI$3), 0))*GRID!$B$67,
ROUNDUP(INDEX(GRID!$B$17:$BI$27,MATCH(G$7,GRID!$A$17:$A$27,0),MATCH(1,($U$2=GRID!$B$1:$BI$1)*(КАЛЕНДАРЬ!$R8=GRID!$B$3:$BI$3), 0))*GRID!$B$66*(1-GRID!$B$69),0))</f>
        <v>#N/A</v>
      </c>
      <c r="I77" s="47" t="e" cm="1">
        <f t="array" ref="I77">IF($I$2="Раннее бронирование",
INDEX(GRID!$B$4:$BI$14,MATCH(I$7,GRID!$A$4:$A$14,0),MATCH(1,($U$2=GRID!$B$1:$BI$1)*(КАЛЕНДАРЬ!$R8=GRID!$B$3:$BI$3), 0))*GRID!$B$67,
ROUNDUP(INDEX(GRID!$B$4:$BI$14,MATCH(I$7,GRID!$A$4:$A$14,0),MATCH(1,($U$2=GRID!$B$1:$BI$1)*(КАЛЕНДАРЬ!$R8=GRID!$B$3:$BI$3),0))*GRID!$B$66*(1-GRID!$B$69),0))</f>
        <v>#N/A</v>
      </c>
      <c r="J77" s="48" t="e" cm="1">
        <f t="array" ref="J77">IF($I$2="Раннее бронирование",
INDEX(GRID!$B$17:$BI$27,MATCH(I$7,GRID!$A$17:$A$27,0),MATCH(1,($U$2=GRID!$B$1:$BI$1)*(КАЛЕНДАРЬ!$R8=GRID!$B$3:$BI$3), 0))*GRID!$B$67,
ROUNDUP(INDEX(GRID!$B$17:$BI$27,MATCH(I$7,GRID!$A$17:$A$27,0),MATCH(1,($U$2=GRID!$B$1:$BI$1)*(КАЛЕНДАРЬ!$R8=GRID!$B$3:$BI$3), 0))*GRID!$B$66*(1-GRID!$B$69),0))</f>
        <v>#N/A</v>
      </c>
      <c r="K77" s="47" cm="1">
        <f t="array" ref="K77">IF($I$2="Раннее бронирование",
INDEX(GRID!$B$4:$BI$14,MATCH(K$7,GRID!$A$4:$A$14,0),MATCH(1,($U$2=GRID!$B$1:$BI$1)*(КАЛЕНДАРЬ!$R8=GRID!$B$3:$BI$3), 0))*GRID!$B$67,
ROUNDUP(INDEX(GRID!$B$4:$BI$14,MATCH(K$7,GRID!$A$4:$A$14,0),MATCH(1,($U$2=GRID!$B$1:$BI$1)*(КАЛЕНДАРЬ!$R8=GRID!$B$3:$BI$3),0))*GRID!$B$66*(1-GRID!$B$69),0))</f>
        <v>26996</v>
      </c>
      <c r="L77" s="48" cm="1">
        <f t="array" ref="L77">IF($I$2="Раннее бронирование",
INDEX(GRID!$B$17:$BI$27,MATCH(K$7,GRID!$A$17:$A$27,0),MATCH(1,($U$2=GRID!$B$1:$BI$1)*(КАЛЕНДАРЬ!$R8=GRID!$B$3:$BI$3), 0))*GRID!$B$67,
ROUNDUP(INDEX(GRID!$B$17:$BI$27,MATCH(K$7,GRID!$A$17:$A$27,0),MATCH(1,($U$2=GRID!$B$1:$BI$1)*(КАЛЕНДАРЬ!$R8=GRID!$B$3:$BI$3), 0))*GRID!$B$66*(1-GRID!$B$69),0))</f>
        <v>28696</v>
      </c>
      <c r="M77" s="47" cm="1">
        <f t="array" ref="M77">IF($I$2="Раннее бронирование",
INDEX(GRID!$B$4:$BI$14,MATCH(M$7,GRID!$A$4:$A$14,0),MATCH(1,($U$2=GRID!$B$1:$BI$1)*(КАЛЕНДАРЬ!$R8=GRID!$B$3:$BI$3), 0))*GRID!$B$67,
ROUNDUP(INDEX(GRID!$B$4:$BI$14,MATCH(M$7,GRID!$A$4:$A$14,0),MATCH(1,($U$2=GRID!$B$1:$BI$1)*(КАЛЕНДАРЬ!$R8=GRID!$B$3:$BI$3),0))*GRID!$B$66*(1-GRID!$B$69),0))</f>
        <v>29988</v>
      </c>
      <c r="N77" s="48" cm="1">
        <f t="array" ref="N77">IF($I$2="Раннее бронирование",
INDEX(GRID!$B$17:$BI$27,MATCH(M$7,GRID!$A$17:$A$27,0),MATCH(1,($U$2=GRID!$B$1:$BI$1)*(КАЛЕНДАРЬ!$R8=GRID!$B$3:$BI$3), 0))*GRID!$B$67,
ROUNDUP(INDEX(GRID!$B$17:$BI$27,MATCH(M$7,GRID!$A$17:$A$27,0),MATCH(1,($U$2=GRID!$B$1:$BI$1)*(КАЛЕНДАРЬ!$R8=GRID!$B$3:$BI$3), 0))*GRID!$B$66*(1-GRID!$B$69),0))</f>
        <v>31688</v>
      </c>
      <c r="O77" s="47" cm="1">
        <f t="array" ref="O77">IF($I$2="Раннее бронирование",
INDEX(GRID!$B$4:$BI$14,MATCH(O$7,GRID!$A$4:$A$14,0),MATCH(1,($U$2=GRID!$B$1:$BI$1)*(КАЛЕНДАРЬ!$R8=GRID!$B$3:$BI$3), 0))*GRID!$B$67,
ROUNDUP(INDEX(GRID!$B$4:$BI$14,MATCH(O$7,GRID!$A$4:$A$14,0),MATCH(1,($U$2=GRID!$B$1:$BI$1)*(КАЛЕНДАРЬ!$R8=GRID!$B$3:$BI$3),0))*GRID!$B$66*(1-GRID!$B$69),0))</f>
        <v>34408</v>
      </c>
      <c r="P77" s="48" cm="1">
        <f t="array" ref="P77">IF($I$2="Раннее бронирование",
INDEX(GRID!$B$17:$BI$27,MATCH(O$7,GRID!$A$17:$A$27,0),MATCH(1,($U$2=GRID!$B$1:$BI$1)*(КАЛЕНДАРЬ!$R8=GRID!$B$3:$BI$3), 0))*GRID!$B$67,
ROUNDUP(INDEX(GRID!$B$17:$BI$27,MATCH(O$7,GRID!$A$17:$A$27,0),MATCH(1,($U$2=GRID!$B$1:$BI$1)*(КАЛЕНДАРЬ!$R8=GRID!$B$3:$BI$3), 0))*GRID!$B$66*(1-GRID!$B$69),0))</f>
        <v>36108</v>
      </c>
      <c r="Q77" s="47" t="e" cm="1">
        <f t="array" ref="Q77">IF($I$2="Раннее бронирование",
INDEX(GRID!$B$4:$BI$14,MATCH(Q$7,GRID!$A$4:$A$14,0),MATCH(1,($U$2=GRID!$B$1:$BI$1)*(КАЛЕНДАРЬ!$R8=GRID!$B$3:$BI$3), 0))*GRID!$B$67,
ROUNDUP(INDEX(GRID!$B$4:$BI$14,MATCH(Q$7,GRID!$A$4:$A$14,0),MATCH(1,($U$2=GRID!$B$1:$BI$1)*(КАЛЕНДАРЬ!$R8=GRID!$B$3:$BI$3),0))*GRID!$B$66*(1-GRID!$B$69),0))</f>
        <v>#N/A</v>
      </c>
      <c r="R77" s="48" t="e" cm="1">
        <f t="array" ref="R77">IF($I$2="Раннее бронирование",
INDEX(GRID!$B$17:$BI$27,MATCH(Q$7,GRID!$A$17:$A$27,0),MATCH(1,($U$2=GRID!$B$1:$BI$1)*(КАЛЕНДАРЬ!$R8=GRID!$B$3:$BI$3), 0))*GRID!$B$67,
ROUNDUP(INDEX(GRID!$B$17:$BI$27,MATCH(Q$7,GRID!$A$17:$A$27,0),MATCH(1,($U$2=GRID!$B$1:$BI$1)*(КАЛЕНДАРЬ!$R8=GRID!$B$3:$BI$3), 0))*GRID!$B$66*(1-GRID!$B$69),0))</f>
        <v>#N/A</v>
      </c>
      <c r="S77" s="47" t="e" cm="1">
        <f t="array" ref="S77">IF($I$2="Раннее бронирование",
INDEX(GRID!$B$4:$BI$14,MATCH(S$7,GRID!$A$4:$A$14,0),MATCH(1,($U$2=GRID!$B$1:$BI$1)*(КАЛЕНДАРЬ!$R8=GRID!$B$3:$BI$3), 0))*GRID!$B$67,
ROUNDUP(INDEX(GRID!$B$4:$BI$14,MATCH(S$7,GRID!$A$4:$A$14,0),MATCH(1,($U$2=GRID!$B$1:$BI$1)*(КАЛЕНДАРЬ!$R8=GRID!$B$3:$BI$3),0))*GRID!$B$66*(1-GRID!$B$69),0))</f>
        <v>#N/A</v>
      </c>
      <c r="T77" s="48" t="e" cm="1">
        <f t="array" ref="T77">IF($I$2="Раннее бронирование",
INDEX(GRID!$B$17:$BI$27,MATCH(S$7,GRID!$A$17:$A$27,0),MATCH(1,($U$2=GRID!$B$1:$BI$1)*(КАЛЕНДАРЬ!$R8=GRID!$B$3:$BI$3), 0))*GRID!$B$67,
ROUNDUP(INDEX(GRID!$B$17:$BI$27,MATCH(S$7,GRID!$A$17:$A$27,0),MATCH(1,($U$2=GRID!$B$1:$BI$1)*(КАЛЕНДАРЬ!$R8=GRID!$B$3:$BI$3), 0))*GRID!$B$66*(1-GRID!$B$69),0))</f>
        <v>#N/A</v>
      </c>
      <c r="U77" s="47" cm="1">
        <f t="array" ref="U77">IF($I$2="Раннее бронирование",
INDEX(GRID!$B$4:$BI$14,MATCH(U$7,GRID!$A$4:$A$14,0),MATCH(1,($U$2=GRID!$B$1:$BI$1)*(КАЛЕНДАРЬ!$R8=GRID!$B$3:$BI$3), 0))*GRID!$B$67,
ROUNDUP(INDEX(GRID!$B$4:$BI$14,MATCH(U$7,GRID!$A$4:$A$14,0),MATCH(1,($U$2=GRID!$B$1:$BI$1)*(КАЛЕНДАРЬ!$R8=GRID!$B$3:$BI$3),0))*GRID!$B$66*(1-GRID!$B$69),0))</f>
        <v>53720</v>
      </c>
      <c r="V77" s="48" cm="1">
        <f t="array" ref="V77">IF($I$2="Раннее бронирование",
INDEX(GRID!$B$17:$BI$27,MATCH(U$7,GRID!$A$17:$A$27,0),MATCH(1,($U$2=GRID!$B$1:$BI$1)*(КАЛЕНДАРЬ!$R8=GRID!$B$3:$BI$3), 0))*GRID!$B$67,
ROUNDUP(INDEX(GRID!$B$17:$BI$27,MATCH(U$7,GRID!$A$17:$A$27,0),MATCH(1,($U$2=GRID!$B$1:$BI$1)*(КАЛЕНДАРЬ!$R8=GRID!$B$3:$BI$3), 0))*GRID!$B$66*(1-GRID!$B$69),0))</f>
        <v>55420</v>
      </c>
      <c r="W77" s="47" cm="1">
        <f t="array" ref="W77">IF($I$2="Раннее бронирование",
INDEX(GRID!$B$4:$BI$14,MATCH(W$7,GRID!$A$4:$A$14,0),MATCH(1,($U$2=GRID!$B$1:$BI$1)*(КАЛЕНДАРЬ!$R8=GRID!$B$3:$BI$3), 0))*GRID!$B$67,
ROUNDUP(INDEX(GRID!$B$4:$BI$14,MATCH(W$7,GRID!$A$4:$A$14,0),MATCH(1,($U$2=GRID!$B$1:$BI$1)*(КАЛЕНДАРЬ!$R8=GRID!$B$3:$BI$3),0))*GRID!$B$66*(1-GRID!$B$69),0))</f>
        <v>199240</v>
      </c>
      <c r="X77" s="48" cm="1">
        <f t="array" ref="X77">IF($I$2="Раннее бронирование",
INDEX(GRID!$B$17:$BI$27,MATCH(W$7,GRID!$A$17:$A$27,0),MATCH(1,($U$2=GRID!$B$1:$BI$1)*(КАЛЕНДАРЬ!$R8=GRID!$B$3:$BI$3), 0))*GRID!$B$67,
ROUNDUP(INDEX(GRID!$B$17:$BI$27,MATCH(W$7,GRID!$A$17:$A$27,0),MATCH(1,($U$2=GRID!$B$1:$BI$1)*(КАЛЕНДАРЬ!$R8=GRID!$B$3:$BI$3), 0))*GRID!$B$66*(1-GRID!$B$69),0))</f>
        <v>200940</v>
      </c>
    </row>
    <row r="78" spans="1:24" hidden="1" x14ac:dyDescent="0.2">
      <c r="A78" s="117" t="s">
        <v>47</v>
      </c>
      <c r="B78" s="117">
        <v>6</v>
      </c>
      <c r="C78" s="47" cm="1">
        <f t="array" ref="C78">IF($I$2="Раннее бронирование",
INDEX(GRID!$B$4:$BI$14,MATCH(C$7,GRID!$A$4:$A$14,0),MATCH(1,($U$2=GRID!$B$1:$BI$1)*(КАЛЕНДАРЬ!$R9=GRID!$B$3:$BI$3), 0))*GRID!$B$67,
ROUNDUP(INDEX(GRID!$B$4:$BI$14,MATCH(C$7,GRID!$A$4:$A$14,0),MATCH(1,($U$2=GRID!$B$1:$BI$1)*(КАЛЕНДАРЬ!$R9=GRID!$B$3:$BI$3),0))*GRID!$B$66*(1-GRID!$B$69),0))</f>
        <v>18700</v>
      </c>
      <c r="D78" s="48" cm="1">
        <f t="array" ref="D78">IF($I$2="Раннее бронирование",
INDEX(GRID!$B$17:$BI$27,MATCH(C$7,GRID!$A$17:$A$27,0),MATCH(1,($U$2=GRID!$B$1:$BI$1)*(КАЛЕНДАРЬ!$R9=GRID!$B$3:$BI$3), 0))*GRID!$B$67,
ROUNDUP(INDEX(GRID!$B$17:$BI$27,MATCH(C$7,GRID!$A$17:$A$27,0),MATCH(1,($U$2=GRID!$B$1:$BI$1)*(КАЛЕНДАРЬ!$R9=GRID!$B$3:$BI$3), 0))*GRID!$B$66*(1-GRID!$B$69),0))</f>
        <v>20400</v>
      </c>
      <c r="E78" s="47" cm="1">
        <f t="array" ref="E78">IF($I$2="Раннее бронирование",
INDEX(GRID!$B$4:$BI$14,MATCH(E$7,GRID!$A$4:$A$14,0),MATCH(1,($U$2=GRID!$B$1:$BI$1)*(КАЛЕНДАРЬ!$R9=GRID!$B$3:$BI$3), 0))*GRID!$B$67,
ROUNDUP(INDEX(GRID!$B$4:$BI$14,MATCH(E$7,GRID!$A$4:$A$14,0),MATCH(1,($U$2=GRID!$B$1:$BI$1)*(КАЛЕНДАРЬ!$R9=GRID!$B$3:$BI$3),0))*GRID!$B$66*(1-GRID!$B$69),0))</f>
        <v>20808</v>
      </c>
      <c r="F78" s="48" cm="1">
        <f t="array" ref="F78">IF($I$2="Раннее бронирование",
INDEX(GRID!$B$17:$BI$27,MATCH(E$7,GRID!$A$17:$A$27,0),MATCH(1,($U$2=GRID!$B$1:$BI$1)*(КАЛЕНДАРЬ!$R9=GRID!$B$3:$BI$3), 0))*GRID!$B$67,
ROUNDUP(INDEX(GRID!$B$17:$BI$27,MATCH(E$7,GRID!$A$17:$A$27,0),MATCH(1,($U$2=GRID!$B$1:$BI$1)*(КАЛЕНДАРЬ!$R9=GRID!$B$3:$BI$3), 0))*GRID!$B$66*(1-GRID!$B$69),0))</f>
        <v>22508</v>
      </c>
      <c r="G78" s="47" t="e" cm="1">
        <f t="array" ref="G78">IF($I$2="Раннее бронирование",
INDEX(GRID!$B$4:$BI$14,MATCH(G$7,GRID!$A$4:$A$14,0),MATCH(1,($U$2=GRID!$B$1:$BI$1)*(КАЛЕНДАРЬ!$R9=GRID!$B$3:$BI$3), 0))*GRID!$B$67,
ROUNDUP(INDEX(GRID!$B$4:$BI$14,MATCH(G$7,GRID!$A$4:$A$14,0),MATCH(1,($U$2=GRID!$B$1:$BI$1)*(КАЛЕНДАРЬ!$R9=GRID!$B$3:$BI$3),0))*GRID!$B$66*(1-GRID!$B$69),0))</f>
        <v>#N/A</v>
      </c>
      <c r="H78" s="48" t="e" cm="1">
        <f t="array" ref="H78">IF($I$2="Раннее бронирование",
INDEX(GRID!$B$17:$BI$27,MATCH(G$7,GRID!$A$17:$A$27,0),MATCH(1,($U$2=GRID!$B$1:$BI$1)*(КАЛЕНДАРЬ!$R9=GRID!$B$3:$BI$3), 0))*GRID!$B$67,
ROUNDUP(INDEX(GRID!$B$17:$BI$27,MATCH(G$7,GRID!$A$17:$A$27,0),MATCH(1,($U$2=GRID!$B$1:$BI$1)*(КАЛЕНДАРЬ!$R9=GRID!$B$3:$BI$3), 0))*GRID!$B$66*(1-GRID!$B$69),0))</f>
        <v>#N/A</v>
      </c>
      <c r="I78" s="47" t="e" cm="1">
        <f t="array" ref="I78">IF($I$2="Раннее бронирование",
INDEX(GRID!$B$4:$BI$14,MATCH(I$7,GRID!$A$4:$A$14,0),MATCH(1,($U$2=GRID!$B$1:$BI$1)*(КАЛЕНДАРЬ!$R9=GRID!$B$3:$BI$3), 0))*GRID!$B$67,
ROUNDUP(INDEX(GRID!$B$4:$BI$14,MATCH(I$7,GRID!$A$4:$A$14,0),MATCH(1,($U$2=GRID!$B$1:$BI$1)*(КАЛЕНДАРЬ!$R9=GRID!$B$3:$BI$3),0))*GRID!$B$66*(1-GRID!$B$69),0))</f>
        <v>#N/A</v>
      </c>
      <c r="J78" s="48" t="e" cm="1">
        <f t="array" ref="J78">IF($I$2="Раннее бронирование",
INDEX(GRID!$B$17:$BI$27,MATCH(I$7,GRID!$A$17:$A$27,0),MATCH(1,($U$2=GRID!$B$1:$BI$1)*(КАЛЕНДАРЬ!$R9=GRID!$B$3:$BI$3), 0))*GRID!$B$67,
ROUNDUP(INDEX(GRID!$B$17:$BI$27,MATCH(I$7,GRID!$A$17:$A$27,0),MATCH(1,($U$2=GRID!$B$1:$BI$1)*(КАЛЕНДАРЬ!$R9=GRID!$B$3:$BI$3), 0))*GRID!$B$66*(1-GRID!$B$69),0))</f>
        <v>#N/A</v>
      </c>
      <c r="K78" s="47" cm="1">
        <f t="array" ref="K78">IF($I$2="Раннее бронирование",
INDEX(GRID!$B$4:$BI$14,MATCH(K$7,GRID!$A$4:$A$14,0),MATCH(1,($U$2=GRID!$B$1:$BI$1)*(КАЛЕНДАРЬ!$R9=GRID!$B$3:$BI$3), 0))*GRID!$B$67,
ROUNDUP(INDEX(GRID!$B$4:$BI$14,MATCH(K$7,GRID!$A$4:$A$14,0),MATCH(1,($U$2=GRID!$B$1:$BI$1)*(КАЛЕНДАРЬ!$R9=GRID!$B$3:$BI$3),0))*GRID!$B$66*(1-GRID!$B$69),0))</f>
        <v>28764</v>
      </c>
      <c r="L78" s="48" cm="1">
        <f t="array" ref="L78">IF($I$2="Раннее бронирование",
INDEX(GRID!$B$17:$BI$27,MATCH(K$7,GRID!$A$17:$A$27,0),MATCH(1,($U$2=GRID!$B$1:$BI$1)*(КАЛЕНДАРЬ!$R9=GRID!$B$3:$BI$3), 0))*GRID!$B$67,
ROUNDUP(INDEX(GRID!$B$17:$BI$27,MATCH(K$7,GRID!$A$17:$A$27,0),MATCH(1,($U$2=GRID!$B$1:$BI$1)*(КАЛЕНДАРЬ!$R9=GRID!$B$3:$BI$3), 0))*GRID!$B$66*(1-GRID!$B$69),0))</f>
        <v>30464</v>
      </c>
      <c r="M78" s="47" cm="1">
        <f t="array" ref="M78">IF($I$2="Раннее бронирование",
INDEX(GRID!$B$4:$BI$14,MATCH(M$7,GRID!$A$4:$A$14,0),MATCH(1,($U$2=GRID!$B$1:$BI$1)*(КАЛЕНДАРЬ!$R9=GRID!$B$3:$BI$3), 0))*GRID!$B$67,
ROUNDUP(INDEX(GRID!$B$4:$BI$14,MATCH(M$7,GRID!$A$4:$A$14,0),MATCH(1,($U$2=GRID!$B$1:$BI$1)*(КАЛЕНДАРЬ!$R9=GRID!$B$3:$BI$3),0))*GRID!$B$66*(1-GRID!$B$69),0))</f>
        <v>32028</v>
      </c>
      <c r="N78" s="48" cm="1">
        <f t="array" ref="N78">IF($I$2="Раннее бронирование",
INDEX(GRID!$B$17:$BI$27,MATCH(M$7,GRID!$A$17:$A$27,0),MATCH(1,($U$2=GRID!$B$1:$BI$1)*(КАЛЕНДАРЬ!$R9=GRID!$B$3:$BI$3), 0))*GRID!$B$67,
ROUNDUP(INDEX(GRID!$B$17:$BI$27,MATCH(M$7,GRID!$A$17:$A$27,0),MATCH(1,($U$2=GRID!$B$1:$BI$1)*(КАЛЕНДАРЬ!$R9=GRID!$B$3:$BI$3), 0))*GRID!$B$66*(1-GRID!$B$69),0))</f>
        <v>33728</v>
      </c>
      <c r="O78" s="47" cm="1">
        <f t="array" ref="O78">IF($I$2="Раннее бронирование",
INDEX(GRID!$B$4:$BI$14,MATCH(O$7,GRID!$A$4:$A$14,0),MATCH(1,($U$2=GRID!$B$1:$BI$1)*(КАЛЕНДАРЬ!$R9=GRID!$B$3:$BI$3), 0))*GRID!$B$67,
ROUNDUP(INDEX(GRID!$B$4:$BI$14,MATCH(O$7,GRID!$A$4:$A$14,0),MATCH(1,($U$2=GRID!$B$1:$BI$1)*(КАЛЕНДАРЬ!$R9=GRID!$B$3:$BI$3),0))*GRID!$B$66*(1-GRID!$B$69),0))</f>
        <v>36380</v>
      </c>
      <c r="P78" s="48" cm="1">
        <f t="array" ref="P78">IF($I$2="Раннее бронирование",
INDEX(GRID!$B$17:$BI$27,MATCH(O$7,GRID!$A$17:$A$27,0),MATCH(1,($U$2=GRID!$B$1:$BI$1)*(КАЛЕНДАРЬ!$R9=GRID!$B$3:$BI$3), 0))*GRID!$B$67,
ROUNDUP(INDEX(GRID!$B$17:$BI$27,MATCH(O$7,GRID!$A$17:$A$27,0),MATCH(1,($U$2=GRID!$B$1:$BI$1)*(КАЛЕНДАРЬ!$R9=GRID!$B$3:$BI$3), 0))*GRID!$B$66*(1-GRID!$B$69),0))</f>
        <v>38080</v>
      </c>
      <c r="Q78" s="47" t="e" cm="1">
        <f t="array" ref="Q78">IF($I$2="Раннее бронирование",
INDEX(GRID!$B$4:$BI$14,MATCH(Q$7,GRID!$A$4:$A$14,0),MATCH(1,($U$2=GRID!$B$1:$BI$1)*(КАЛЕНДАРЬ!$R9=GRID!$B$3:$BI$3), 0))*GRID!$B$67,
ROUNDUP(INDEX(GRID!$B$4:$BI$14,MATCH(Q$7,GRID!$A$4:$A$14,0),MATCH(1,($U$2=GRID!$B$1:$BI$1)*(КАЛЕНДАРЬ!$R9=GRID!$B$3:$BI$3),0))*GRID!$B$66*(1-GRID!$B$69),0))</f>
        <v>#N/A</v>
      </c>
      <c r="R78" s="48" t="e" cm="1">
        <f t="array" ref="R78">IF($I$2="Раннее бронирование",
INDEX(GRID!$B$17:$BI$27,MATCH(Q$7,GRID!$A$17:$A$27,0),MATCH(1,($U$2=GRID!$B$1:$BI$1)*(КАЛЕНДАРЬ!$R9=GRID!$B$3:$BI$3), 0))*GRID!$B$67,
ROUNDUP(INDEX(GRID!$B$17:$BI$27,MATCH(Q$7,GRID!$A$17:$A$27,0),MATCH(1,($U$2=GRID!$B$1:$BI$1)*(КАЛЕНДАРЬ!$R9=GRID!$B$3:$BI$3), 0))*GRID!$B$66*(1-GRID!$B$69),0))</f>
        <v>#N/A</v>
      </c>
      <c r="S78" s="47" t="e" cm="1">
        <f t="array" ref="S78">IF($I$2="Раннее бронирование",
INDEX(GRID!$B$4:$BI$14,MATCH(S$7,GRID!$A$4:$A$14,0),MATCH(1,($U$2=GRID!$B$1:$BI$1)*(КАЛЕНДАРЬ!$R9=GRID!$B$3:$BI$3), 0))*GRID!$B$67,
ROUNDUP(INDEX(GRID!$B$4:$BI$14,MATCH(S$7,GRID!$A$4:$A$14,0),MATCH(1,($U$2=GRID!$B$1:$BI$1)*(КАЛЕНДАРЬ!$R9=GRID!$B$3:$BI$3),0))*GRID!$B$66*(1-GRID!$B$69),0))</f>
        <v>#N/A</v>
      </c>
      <c r="T78" s="48" t="e" cm="1">
        <f t="array" ref="T78">IF($I$2="Раннее бронирование",
INDEX(GRID!$B$17:$BI$27,MATCH(S$7,GRID!$A$17:$A$27,0),MATCH(1,($U$2=GRID!$B$1:$BI$1)*(КАЛЕНДАРЬ!$R9=GRID!$B$3:$BI$3), 0))*GRID!$B$67,
ROUNDUP(INDEX(GRID!$B$17:$BI$27,MATCH(S$7,GRID!$A$17:$A$27,0),MATCH(1,($U$2=GRID!$B$1:$BI$1)*(КАЛЕНДАРЬ!$R9=GRID!$B$3:$BI$3), 0))*GRID!$B$66*(1-GRID!$B$69),0))</f>
        <v>#N/A</v>
      </c>
      <c r="U78" s="47" cm="1">
        <f t="array" ref="U78">IF($I$2="Раннее бронирование",
INDEX(GRID!$B$4:$BI$14,MATCH(U$7,GRID!$A$4:$A$14,0),MATCH(1,($U$2=GRID!$B$1:$BI$1)*(КАЛЕНДАРЬ!$R9=GRID!$B$3:$BI$3), 0))*GRID!$B$67,
ROUNDUP(INDEX(GRID!$B$4:$BI$14,MATCH(U$7,GRID!$A$4:$A$14,0),MATCH(1,($U$2=GRID!$B$1:$BI$1)*(КАЛЕНДАРЬ!$R9=GRID!$B$3:$BI$3),0))*GRID!$B$66*(1-GRID!$B$69),0))</f>
        <v>56440</v>
      </c>
      <c r="V78" s="48" cm="1">
        <f t="array" ref="V78">IF($I$2="Раннее бронирование",
INDEX(GRID!$B$17:$BI$27,MATCH(U$7,GRID!$A$17:$A$27,0),MATCH(1,($U$2=GRID!$B$1:$BI$1)*(КАЛЕНДАРЬ!$R9=GRID!$B$3:$BI$3), 0))*GRID!$B$67,
ROUNDUP(INDEX(GRID!$B$17:$BI$27,MATCH(U$7,GRID!$A$17:$A$27,0),MATCH(1,($U$2=GRID!$B$1:$BI$1)*(КАЛЕНДАРЬ!$R9=GRID!$B$3:$BI$3), 0))*GRID!$B$66*(1-GRID!$B$69),0))</f>
        <v>58140</v>
      </c>
      <c r="W78" s="47" cm="1">
        <f t="array" ref="W78">IF($I$2="Раннее бронирование",
INDEX(GRID!$B$4:$BI$14,MATCH(W$7,GRID!$A$4:$A$14,0),MATCH(1,($U$2=GRID!$B$1:$BI$1)*(КАЛЕНДАРЬ!$R9=GRID!$B$3:$BI$3), 0))*GRID!$B$67,
ROUNDUP(INDEX(GRID!$B$4:$BI$14,MATCH(W$7,GRID!$A$4:$A$14,0),MATCH(1,($U$2=GRID!$B$1:$BI$1)*(КАЛЕНДАРЬ!$R9=GRID!$B$3:$BI$3),0))*GRID!$B$66*(1-GRID!$B$69),0))</f>
        <v>206040</v>
      </c>
      <c r="X78" s="48" cm="1">
        <f t="array" ref="X78">IF($I$2="Раннее бронирование",
INDEX(GRID!$B$17:$BI$27,MATCH(W$7,GRID!$A$17:$A$27,0),MATCH(1,($U$2=GRID!$B$1:$BI$1)*(КАЛЕНДАРЬ!$R9=GRID!$B$3:$BI$3), 0))*GRID!$B$67,
ROUNDUP(INDEX(GRID!$B$17:$BI$27,MATCH(W$7,GRID!$A$17:$A$27,0),MATCH(1,($U$2=GRID!$B$1:$BI$1)*(КАЛЕНДАРЬ!$R9=GRID!$B$3:$BI$3), 0))*GRID!$B$66*(1-GRID!$B$69),0))</f>
        <v>207740</v>
      </c>
    </row>
    <row r="79" spans="1:24" hidden="1" x14ac:dyDescent="0.2">
      <c r="A79" s="117" t="s">
        <v>48</v>
      </c>
      <c r="B79" s="117">
        <v>7</v>
      </c>
      <c r="C79" s="47" cm="1">
        <f t="array" ref="C79">IF($I$2="Раннее бронирование",
INDEX(GRID!$B$4:$BI$14,MATCH(C$7,GRID!$A$4:$A$14,0),MATCH(1,($U$2=GRID!$B$1:$BI$1)*(КАЛЕНДАРЬ!$R10=GRID!$B$3:$BI$3), 0))*GRID!$B$67,
ROUNDUP(INDEX(GRID!$B$4:$BI$14,MATCH(C$7,GRID!$A$4:$A$14,0),MATCH(1,($U$2=GRID!$B$1:$BI$1)*(КАЛЕНДАРЬ!$R10=GRID!$B$3:$BI$3),0))*GRID!$B$66*(1-GRID!$B$69),0))</f>
        <v>18700</v>
      </c>
      <c r="D79" s="48" cm="1">
        <f t="array" ref="D79">IF($I$2="Раннее бронирование",
INDEX(GRID!$B$17:$BI$27,MATCH(C$7,GRID!$A$17:$A$27,0),MATCH(1,($U$2=GRID!$B$1:$BI$1)*(КАЛЕНДАРЬ!$R10=GRID!$B$3:$BI$3), 0))*GRID!$B$67,
ROUNDUP(INDEX(GRID!$B$17:$BI$27,MATCH(C$7,GRID!$A$17:$A$27,0),MATCH(1,($U$2=GRID!$B$1:$BI$1)*(КАЛЕНДАРЬ!$R10=GRID!$B$3:$BI$3), 0))*GRID!$B$66*(1-GRID!$B$69),0))</f>
        <v>20400</v>
      </c>
      <c r="E79" s="47" cm="1">
        <f t="array" ref="E79">IF($I$2="Раннее бронирование",
INDEX(GRID!$B$4:$BI$14,MATCH(E$7,GRID!$A$4:$A$14,0),MATCH(1,($U$2=GRID!$B$1:$BI$1)*(КАЛЕНДАРЬ!$R10=GRID!$B$3:$BI$3), 0))*GRID!$B$67,
ROUNDUP(INDEX(GRID!$B$4:$BI$14,MATCH(E$7,GRID!$A$4:$A$14,0),MATCH(1,($U$2=GRID!$B$1:$BI$1)*(КАЛЕНДАРЬ!$R10=GRID!$B$3:$BI$3),0))*GRID!$B$66*(1-GRID!$B$69),0))</f>
        <v>20808</v>
      </c>
      <c r="F79" s="48" cm="1">
        <f t="array" ref="F79">IF($I$2="Раннее бронирование",
INDEX(GRID!$B$17:$BI$27,MATCH(E$7,GRID!$A$17:$A$27,0),MATCH(1,($U$2=GRID!$B$1:$BI$1)*(КАЛЕНДАРЬ!$R10=GRID!$B$3:$BI$3), 0))*GRID!$B$67,
ROUNDUP(INDEX(GRID!$B$17:$BI$27,MATCH(E$7,GRID!$A$17:$A$27,0),MATCH(1,($U$2=GRID!$B$1:$BI$1)*(КАЛЕНДАРЬ!$R10=GRID!$B$3:$BI$3), 0))*GRID!$B$66*(1-GRID!$B$69),0))</f>
        <v>22508</v>
      </c>
      <c r="G79" s="47" t="e" cm="1">
        <f t="array" ref="G79">IF($I$2="Раннее бронирование",
INDEX(GRID!$B$4:$BI$14,MATCH(G$7,GRID!$A$4:$A$14,0),MATCH(1,($U$2=GRID!$B$1:$BI$1)*(КАЛЕНДАРЬ!$R10=GRID!$B$3:$BI$3), 0))*GRID!$B$67,
ROUNDUP(INDEX(GRID!$B$4:$BI$14,MATCH(G$7,GRID!$A$4:$A$14,0),MATCH(1,($U$2=GRID!$B$1:$BI$1)*(КАЛЕНДАРЬ!$R10=GRID!$B$3:$BI$3),0))*GRID!$B$66*(1-GRID!$B$69),0))</f>
        <v>#N/A</v>
      </c>
      <c r="H79" s="48" t="e" cm="1">
        <f t="array" ref="H79">IF($I$2="Раннее бронирование",
INDEX(GRID!$B$17:$BI$27,MATCH(G$7,GRID!$A$17:$A$27,0),MATCH(1,($U$2=GRID!$B$1:$BI$1)*(КАЛЕНДАРЬ!$R10=GRID!$B$3:$BI$3), 0))*GRID!$B$67,
ROUNDUP(INDEX(GRID!$B$17:$BI$27,MATCH(G$7,GRID!$A$17:$A$27,0),MATCH(1,($U$2=GRID!$B$1:$BI$1)*(КАЛЕНДАРЬ!$R10=GRID!$B$3:$BI$3), 0))*GRID!$B$66*(1-GRID!$B$69),0))</f>
        <v>#N/A</v>
      </c>
      <c r="I79" s="47" t="e" cm="1">
        <f t="array" ref="I79">IF($I$2="Раннее бронирование",
INDEX(GRID!$B$4:$BI$14,MATCH(I$7,GRID!$A$4:$A$14,0),MATCH(1,($U$2=GRID!$B$1:$BI$1)*(КАЛЕНДАРЬ!$R10=GRID!$B$3:$BI$3), 0))*GRID!$B$67,
ROUNDUP(INDEX(GRID!$B$4:$BI$14,MATCH(I$7,GRID!$A$4:$A$14,0),MATCH(1,($U$2=GRID!$B$1:$BI$1)*(КАЛЕНДАРЬ!$R10=GRID!$B$3:$BI$3),0))*GRID!$B$66*(1-GRID!$B$69),0))</f>
        <v>#N/A</v>
      </c>
      <c r="J79" s="48" t="e" cm="1">
        <f t="array" ref="J79">IF($I$2="Раннее бронирование",
INDEX(GRID!$B$17:$BI$27,MATCH(I$7,GRID!$A$17:$A$27,0),MATCH(1,($U$2=GRID!$B$1:$BI$1)*(КАЛЕНДАРЬ!$R10=GRID!$B$3:$BI$3), 0))*GRID!$B$67,
ROUNDUP(INDEX(GRID!$B$17:$BI$27,MATCH(I$7,GRID!$A$17:$A$27,0),MATCH(1,($U$2=GRID!$B$1:$BI$1)*(КАЛЕНДАРЬ!$R10=GRID!$B$3:$BI$3), 0))*GRID!$B$66*(1-GRID!$B$69),0))</f>
        <v>#N/A</v>
      </c>
      <c r="K79" s="47" cm="1">
        <f t="array" ref="K79">IF($I$2="Раннее бронирование",
INDEX(GRID!$B$4:$BI$14,MATCH(K$7,GRID!$A$4:$A$14,0),MATCH(1,($U$2=GRID!$B$1:$BI$1)*(КАЛЕНДАРЬ!$R10=GRID!$B$3:$BI$3), 0))*GRID!$B$67,
ROUNDUP(INDEX(GRID!$B$4:$BI$14,MATCH(K$7,GRID!$A$4:$A$14,0),MATCH(1,($U$2=GRID!$B$1:$BI$1)*(КАЛЕНДАРЬ!$R10=GRID!$B$3:$BI$3),0))*GRID!$B$66*(1-GRID!$B$69),0))</f>
        <v>28764</v>
      </c>
      <c r="L79" s="48" cm="1">
        <f t="array" ref="L79">IF($I$2="Раннее бронирование",
INDEX(GRID!$B$17:$BI$27,MATCH(K$7,GRID!$A$17:$A$27,0),MATCH(1,($U$2=GRID!$B$1:$BI$1)*(КАЛЕНДАРЬ!$R10=GRID!$B$3:$BI$3), 0))*GRID!$B$67,
ROUNDUP(INDEX(GRID!$B$17:$BI$27,MATCH(K$7,GRID!$A$17:$A$27,0),MATCH(1,($U$2=GRID!$B$1:$BI$1)*(КАЛЕНДАРЬ!$R10=GRID!$B$3:$BI$3), 0))*GRID!$B$66*(1-GRID!$B$69),0))</f>
        <v>30464</v>
      </c>
      <c r="M79" s="47" cm="1">
        <f t="array" ref="M79">IF($I$2="Раннее бронирование",
INDEX(GRID!$B$4:$BI$14,MATCH(M$7,GRID!$A$4:$A$14,0),MATCH(1,($U$2=GRID!$B$1:$BI$1)*(КАЛЕНДАРЬ!$R10=GRID!$B$3:$BI$3), 0))*GRID!$B$67,
ROUNDUP(INDEX(GRID!$B$4:$BI$14,MATCH(M$7,GRID!$A$4:$A$14,0),MATCH(1,($U$2=GRID!$B$1:$BI$1)*(КАЛЕНДАРЬ!$R10=GRID!$B$3:$BI$3),0))*GRID!$B$66*(1-GRID!$B$69),0))</f>
        <v>32028</v>
      </c>
      <c r="N79" s="48" cm="1">
        <f t="array" ref="N79">IF($I$2="Раннее бронирование",
INDEX(GRID!$B$17:$BI$27,MATCH(M$7,GRID!$A$17:$A$27,0),MATCH(1,($U$2=GRID!$B$1:$BI$1)*(КАЛЕНДАРЬ!$R10=GRID!$B$3:$BI$3), 0))*GRID!$B$67,
ROUNDUP(INDEX(GRID!$B$17:$BI$27,MATCH(M$7,GRID!$A$17:$A$27,0),MATCH(1,($U$2=GRID!$B$1:$BI$1)*(КАЛЕНДАРЬ!$R10=GRID!$B$3:$BI$3), 0))*GRID!$B$66*(1-GRID!$B$69),0))</f>
        <v>33728</v>
      </c>
      <c r="O79" s="47" cm="1">
        <f t="array" ref="O79">IF($I$2="Раннее бронирование",
INDEX(GRID!$B$4:$BI$14,MATCH(O$7,GRID!$A$4:$A$14,0),MATCH(1,($U$2=GRID!$B$1:$BI$1)*(КАЛЕНДАРЬ!$R10=GRID!$B$3:$BI$3), 0))*GRID!$B$67,
ROUNDUP(INDEX(GRID!$B$4:$BI$14,MATCH(O$7,GRID!$A$4:$A$14,0),MATCH(1,($U$2=GRID!$B$1:$BI$1)*(КАЛЕНДАРЬ!$R10=GRID!$B$3:$BI$3),0))*GRID!$B$66*(1-GRID!$B$69),0))</f>
        <v>36380</v>
      </c>
      <c r="P79" s="48" cm="1">
        <f t="array" ref="P79">IF($I$2="Раннее бронирование",
INDEX(GRID!$B$17:$BI$27,MATCH(O$7,GRID!$A$17:$A$27,0),MATCH(1,($U$2=GRID!$B$1:$BI$1)*(КАЛЕНДАРЬ!$R10=GRID!$B$3:$BI$3), 0))*GRID!$B$67,
ROUNDUP(INDEX(GRID!$B$17:$BI$27,MATCH(O$7,GRID!$A$17:$A$27,0),MATCH(1,($U$2=GRID!$B$1:$BI$1)*(КАЛЕНДАРЬ!$R10=GRID!$B$3:$BI$3), 0))*GRID!$B$66*(1-GRID!$B$69),0))</f>
        <v>38080</v>
      </c>
      <c r="Q79" s="47" t="e" cm="1">
        <f t="array" ref="Q79">IF($I$2="Раннее бронирование",
INDEX(GRID!$B$4:$BI$14,MATCH(Q$7,GRID!$A$4:$A$14,0),MATCH(1,($U$2=GRID!$B$1:$BI$1)*(КАЛЕНДАРЬ!$R10=GRID!$B$3:$BI$3), 0))*GRID!$B$67,
ROUNDUP(INDEX(GRID!$B$4:$BI$14,MATCH(Q$7,GRID!$A$4:$A$14,0),MATCH(1,($U$2=GRID!$B$1:$BI$1)*(КАЛЕНДАРЬ!$R10=GRID!$B$3:$BI$3),0))*GRID!$B$66*(1-GRID!$B$69),0))</f>
        <v>#N/A</v>
      </c>
      <c r="R79" s="48" t="e" cm="1">
        <f t="array" ref="R79">IF($I$2="Раннее бронирование",
INDEX(GRID!$B$17:$BI$27,MATCH(Q$7,GRID!$A$17:$A$27,0),MATCH(1,($U$2=GRID!$B$1:$BI$1)*(КАЛЕНДАРЬ!$R10=GRID!$B$3:$BI$3), 0))*GRID!$B$67,
ROUNDUP(INDEX(GRID!$B$17:$BI$27,MATCH(Q$7,GRID!$A$17:$A$27,0),MATCH(1,($U$2=GRID!$B$1:$BI$1)*(КАЛЕНДАРЬ!$R10=GRID!$B$3:$BI$3), 0))*GRID!$B$66*(1-GRID!$B$69),0))</f>
        <v>#N/A</v>
      </c>
      <c r="S79" s="47" t="e" cm="1">
        <f t="array" ref="S79">IF($I$2="Раннее бронирование",
INDEX(GRID!$B$4:$BI$14,MATCH(S$7,GRID!$A$4:$A$14,0),MATCH(1,($U$2=GRID!$B$1:$BI$1)*(КАЛЕНДАРЬ!$R10=GRID!$B$3:$BI$3), 0))*GRID!$B$67,
ROUNDUP(INDEX(GRID!$B$4:$BI$14,MATCH(S$7,GRID!$A$4:$A$14,0),MATCH(1,($U$2=GRID!$B$1:$BI$1)*(КАЛЕНДАРЬ!$R10=GRID!$B$3:$BI$3),0))*GRID!$B$66*(1-GRID!$B$69),0))</f>
        <v>#N/A</v>
      </c>
      <c r="T79" s="48" t="e" cm="1">
        <f t="array" ref="T79">IF($I$2="Раннее бронирование",
INDEX(GRID!$B$17:$BI$27,MATCH(S$7,GRID!$A$17:$A$27,0),MATCH(1,($U$2=GRID!$B$1:$BI$1)*(КАЛЕНДАРЬ!$R10=GRID!$B$3:$BI$3), 0))*GRID!$B$67,
ROUNDUP(INDEX(GRID!$B$17:$BI$27,MATCH(S$7,GRID!$A$17:$A$27,0),MATCH(1,($U$2=GRID!$B$1:$BI$1)*(КАЛЕНДАРЬ!$R10=GRID!$B$3:$BI$3), 0))*GRID!$B$66*(1-GRID!$B$69),0))</f>
        <v>#N/A</v>
      </c>
      <c r="U79" s="47" cm="1">
        <f t="array" ref="U79">IF($I$2="Раннее бронирование",
INDEX(GRID!$B$4:$BI$14,MATCH(U$7,GRID!$A$4:$A$14,0),MATCH(1,($U$2=GRID!$B$1:$BI$1)*(КАЛЕНДАРЬ!$R10=GRID!$B$3:$BI$3), 0))*GRID!$B$67,
ROUNDUP(INDEX(GRID!$B$4:$BI$14,MATCH(U$7,GRID!$A$4:$A$14,0),MATCH(1,($U$2=GRID!$B$1:$BI$1)*(КАЛЕНДАРЬ!$R10=GRID!$B$3:$BI$3),0))*GRID!$B$66*(1-GRID!$B$69),0))</f>
        <v>56440</v>
      </c>
      <c r="V79" s="48" cm="1">
        <f t="array" ref="V79">IF($I$2="Раннее бронирование",
INDEX(GRID!$B$17:$BI$27,MATCH(U$7,GRID!$A$17:$A$27,0),MATCH(1,($U$2=GRID!$B$1:$BI$1)*(КАЛЕНДАРЬ!$R10=GRID!$B$3:$BI$3), 0))*GRID!$B$67,
ROUNDUP(INDEX(GRID!$B$17:$BI$27,MATCH(U$7,GRID!$A$17:$A$27,0),MATCH(1,($U$2=GRID!$B$1:$BI$1)*(КАЛЕНДАРЬ!$R10=GRID!$B$3:$BI$3), 0))*GRID!$B$66*(1-GRID!$B$69),0))</f>
        <v>58140</v>
      </c>
      <c r="W79" s="47" cm="1">
        <f t="array" ref="W79">IF($I$2="Раннее бронирование",
INDEX(GRID!$B$4:$BI$14,MATCH(W$7,GRID!$A$4:$A$14,0),MATCH(1,($U$2=GRID!$B$1:$BI$1)*(КАЛЕНДАРЬ!$R10=GRID!$B$3:$BI$3), 0))*GRID!$B$67,
ROUNDUP(INDEX(GRID!$B$4:$BI$14,MATCH(W$7,GRID!$A$4:$A$14,0),MATCH(1,($U$2=GRID!$B$1:$BI$1)*(КАЛЕНДАРЬ!$R10=GRID!$B$3:$BI$3),0))*GRID!$B$66*(1-GRID!$B$69),0))</f>
        <v>206040</v>
      </c>
      <c r="X79" s="48" cm="1">
        <f t="array" ref="X79">IF($I$2="Раннее бронирование",
INDEX(GRID!$B$17:$BI$27,MATCH(W$7,GRID!$A$17:$A$27,0),MATCH(1,($U$2=GRID!$B$1:$BI$1)*(КАЛЕНДАРЬ!$R10=GRID!$B$3:$BI$3), 0))*GRID!$B$67,
ROUNDUP(INDEX(GRID!$B$17:$BI$27,MATCH(W$7,GRID!$A$17:$A$27,0),MATCH(1,($U$2=GRID!$B$1:$BI$1)*(КАЛЕНДАРЬ!$R10=GRID!$B$3:$BI$3), 0))*GRID!$B$66*(1-GRID!$B$69),0))</f>
        <v>207740</v>
      </c>
    </row>
    <row r="80" spans="1:24" hidden="1" x14ac:dyDescent="0.2">
      <c r="A80" s="117" t="s">
        <v>42</v>
      </c>
      <c r="B80" s="117">
        <v>8</v>
      </c>
      <c r="C80" s="47" cm="1">
        <f t="array" ref="C80">IF($I$2="Раннее бронирование",
INDEX(GRID!$B$4:$BI$14,MATCH(C$7,GRID!$A$4:$A$14,0),MATCH(1,($U$2=GRID!$B$1:$BI$1)*(КАЛЕНДАРЬ!$R11=GRID!$B$3:$BI$3), 0))*GRID!$B$67,
ROUNDUP(INDEX(GRID!$B$4:$BI$14,MATCH(C$7,GRID!$A$4:$A$14,0),MATCH(1,($U$2=GRID!$B$1:$BI$1)*(КАЛЕНДАРЬ!$R11=GRID!$B$3:$BI$3),0))*GRID!$B$66*(1-GRID!$B$69),0))</f>
        <v>18700</v>
      </c>
      <c r="D80" s="48" cm="1">
        <f t="array" ref="D80">IF($I$2="Раннее бронирование",
INDEX(GRID!$B$17:$BI$27,MATCH(C$7,GRID!$A$17:$A$27,0),MATCH(1,($U$2=GRID!$B$1:$BI$1)*(КАЛЕНДАРЬ!$R11=GRID!$B$3:$BI$3), 0))*GRID!$B$67,
ROUNDUP(INDEX(GRID!$B$17:$BI$27,MATCH(C$7,GRID!$A$17:$A$27,0),MATCH(1,($U$2=GRID!$B$1:$BI$1)*(КАЛЕНДАРЬ!$R11=GRID!$B$3:$BI$3), 0))*GRID!$B$66*(1-GRID!$B$69),0))</f>
        <v>20400</v>
      </c>
      <c r="E80" s="47" cm="1">
        <f t="array" ref="E80">IF($I$2="Раннее бронирование",
INDEX(GRID!$B$4:$BI$14,MATCH(E$7,GRID!$A$4:$A$14,0),MATCH(1,($U$2=GRID!$B$1:$BI$1)*(КАЛЕНДАРЬ!$R11=GRID!$B$3:$BI$3), 0))*GRID!$B$67,
ROUNDUP(INDEX(GRID!$B$4:$BI$14,MATCH(E$7,GRID!$A$4:$A$14,0),MATCH(1,($U$2=GRID!$B$1:$BI$1)*(КАЛЕНДАРЬ!$R11=GRID!$B$3:$BI$3),0))*GRID!$B$66*(1-GRID!$B$69),0))</f>
        <v>20808</v>
      </c>
      <c r="F80" s="48" cm="1">
        <f t="array" ref="F80">IF($I$2="Раннее бронирование",
INDEX(GRID!$B$17:$BI$27,MATCH(E$7,GRID!$A$17:$A$27,0),MATCH(1,($U$2=GRID!$B$1:$BI$1)*(КАЛЕНДАРЬ!$R11=GRID!$B$3:$BI$3), 0))*GRID!$B$67,
ROUNDUP(INDEX(GRID!$B$17:$BI$27,MATCH(E$7,GRID!$A$17:$A$27,0),MATCH(1,($U$2=GRID!$B$1:$BI$1)*(КАЛЕНДАРЬ!$R11=GRID!$B$3:$BI$3), 0))*GRID!$B$66*(1-GRID!$B$69),0))</f>
        <v>22508</v>
      </c>
      <c r="G80" s="47" t="e" cm="1">
        <f t="array" ref="G80">IF($I$2="Раннее бронирование",
INDEX(GRID!$B$4:$BI$14,MATCH(G$7,GRID!$A$4:$A$14,0),MATCH(1,($U$2=GRID!$B$1:$BI$1)*(КАЛЕНДАРЬ!$R11=GRID!$B$3:$BI$3), 0))*GRID!$B$67,
ROUNDUP(INDEX(GRID!$B$4:$BI$14,MATCH(G$7,GRID!$A$4:$A$14,0),MATCH(1,($U$2=GRID!$B$1:$BI$1)*(КАЛЕНДАРЬ!$R11=GRID!$B$3:$BI$3),0))*GRID!$B$66*(1-GRID!$B$69),0))</f>
        <v>#N/A</v>
      </c>
      <c r="H80" s="48" t="e" cm="1">
        <f t="array" ref="H80">IF($I$2="Раннее бронирование",
INDEX(GRID!$B$17:$BI$27,MATCH(G$7,GRID!$A$17:$A$27,0),MATCH(1,($U$2=GRID!$B$1:$BI$1)*(КАЛЕНДАРЬ!$R11=GRID!$B$3:$BI$3), 0))*GRID!$B$67,
ROUNDUP(INDEX(GRID!$B$17:$BI$27,MATCH(G$7,GRID!$A$17:$A$27,0),MATCH(1,($U$2=GRID!$B$1:$BI$1)*(КАЛЕНДАРЬ!$R11=GRID!$B$3:$BI$3), 0))*GRID!$B$66*(1-GRID!$B$69),0))</f>
        <v>#N/A</v>
      </c>
      <c r="I80" s="47" t="e" cm="1">
        <f t="array" ref="I80">IF($I$2="Раннее бронирование",
INDEX(GRID!$B$4:$BI$14,MATCH(I$7,GRID!$A$4:$A$14,0),MATCH(1,($U$2=GRID!$B$1:$BI$1)*(КАЛЕНДАРЬ!$R11=GRID!$B$3:$BI$3), 0))*GRID!$B$67,
ROUNDUP(INDEX(GRID!$B$4:$BI$14,MATCH(I$7,GRID!$A$4:$A$14,0),MATCH(1,($U$2=GRID!$B$1:$BI$1)*(КАЛЕНДАРЬ!$R11=GRID!$B$3:$BI$3),0))*GRID!$B$66*(1-GRID!$B$69),0))</f>
        <v>#N/A</v>
      </c>
      <c r="J80" s="48" t="e" cm="1">
        <f t="array" ref="J80">IF($I$2="Раннее бронирование",
INDEX(GRID!$B$17:$BI$27,MATCH(I$7,GRID!$A$17:$A$27,0),MATCH(1,($U$2=GRID!$B$1:$BI$1)*(КАЛЕНДАРЬ!$R11=GRID!$B$3:$BI$3), 0))*GRID!$B$67,
ROUNDUP(INDEX(GRID!$B$17:$BI$27,MATCH(I$7,GRID!$A$17:$A$27,0),MATCH(1,($U$2=GRID!$B$1:$BI$1)*(КАЛЕНДАРЬ!$R11=GRID!$B$3:$BI$3), 0))*GRID!$B$66*(1-GRID!$B$69),0))</f>
        <v>#N/A</v>
      </c>
      <c r="K80" s="47" cm="1">
        <f t="array" ref="K80">IF($I$2="Раннее бронирование",
INDEX(GRID!$B$4:$BI$14,MATCH(K$7,GRID!$A$4:$A$14,0),MATCH(1,($U$2=GRID!$B$1:$BI$1)*(КАЛЕНДАРЬ!$R11=GRID!$B$3:$BI$3), 0))*GRID!$B$67,
ROUNDUP(INDEX(GRID!$B$4:$BI$14,MATCH(K$7,GRID!$A$4:$A$14,0),MATCH(1,($U$2=GRID!$B$1:$BI$1)*(КАЛЕНДАРЬ!$R11=GRID!$B$3:$BI$3),0))*GRID!$B$66*(1-GRID!$B$69),0))</f>
        <v>28764</v>
      </c>
      <c r="L80" s="48" cm="1">
        <f t="array" ref="L80">IF($I$2="Раннее бронирование",
INDEX(GRID!$B$17:$BI$27,MATCH(K$7,GRID!$A$17:$A$27,0),MATCH(1,($U$2=GRID!$B$1:$BI$1)*(КАЛЕНДАРЬ!$R11=GRID!$B$3:$BI$3), 0))*GRID!$B$67,
ROUNDUP(INDEX(GRID!$B$17:$BI$27,MATCH(K$7,GRID!$A$17:$A$27,0),MATCH(1,($U$2=GRID!$B$1:$BI$1)*(КАЛЕНДАРЬ!$R11=GRID!$B$3:$BI$3), 0))*GRID!$B$66*(1-GRID!$B$69),0))</f>
        <v>30464</v>
      </c>
      <c r="M80" s="47" cm="1">
        <f t="array" ref="M80">IF($I$2="Раннее бронирование",
INDEX(GRID!$B$4:$BI$14,MATCH(M$7,GRID!$A$4:$A$14,0),MATCH(1,($U$2=GRID!$B$1:$BI$1)*(КАЛЕНДАРЬ!$R11=GRID!$B$3:$BI$3), 0))*GRID!$B$67,
ROUNDUP(INDEX(GRID!$B$4:$BI$14,MATCH(M$7,GRID!$A$4:$A$14,0),MATCH(1,($U$2=GRID!$B$1:$BI$1)*(КАЛЕНДАРЬ!$R11=GRID!$B$3:$BI$3),0))*GRID!$B$66*(1-GRID!$B$69),0))</f>
        <v>32028</v>
      </c>
      <c r="N80" s="48" cm="1">
        <f t="array" ref="N80">IF($I$2="Раннее бронирование",
INDEX(GRID!$B$17:$BI$27,MATCH(M$7,GRID!$A$17:$A$27,0),MATCH(1,($U$2=GRID!$B$1:$BI$1)*(КАЛЕНДАРЬ!$R11=GRID!$B$3:$BI$3), 0))*GRID!$B$67,
ROUNDUP(INDEX(GRID!$B$17:$BI$27,MATCH(M$7,GRID!$A$17:$A$27,0),MATCH(1,($U$2=GRID!$B$1:$BI$1)*(КАЛЕНДАРЬ!$R11=GRID!$B$3:$BI$3), 0))*GRID!$B$66*(1-GRID!$B$69),0))</f>
        <v>33728</v>
      </c>
      <c r="O80" s="47" cm="1">
        <f t="array" ref="O80">IF($I$2="Раннее бронирование",
INDEX(GRID!$B$4:$BI$14,MATCH(O$7,GRID!$A$4:$A$14,0),MATCH(1,($U$2=GRID!$B$1:$BI$1)*(КАЛЕНДАРЬ!$R11=GRID!$B$3:$BI$3), 0))*GRID!$B$67,
ROUNDUP(INDEX(GRID!$B$4:$BI$14,MATCH(O$7,GRID!$A$4:$A$14,0),MATCH(1,($U$2=GRID!$B$1:$BI$1)*(КАЛЕНДАРЬ!$R11=GRID!$B$3:$BI$3),0))*GRID!$B$66*(1-GRID!$B$69),0))</f>
        <v>36380</v>
      </c>
      <c r="P80" s="48" cm="1">
        <f t="array" ref="P80">IF($I$2="Раннее бронирование",
INDEX(GRID!$B$17:$BI$27,MATCH(O$7,GRID!$A$17:$A$27,0),MATCH(1,($U$2=GRID!$B$1:$BI$1)*(КАЛЕНДАРЬ!$R11=GRID!$B$3:$BI$3), 0))*GRID!$B$67,
ROUNDUP(INDEX(GRID!$B$17:$BI$27,MATCH(O$7,GRID!$A$17:$A$27,0),MATCH(1,($U$2=GRID!$B$1:$BI$1)*(КАЛЕНДАРЬ!$R11=GRID!$B$3:$BI$3), 0))*GRID!$B$66*(1-GRID!$B$69),0))</f>
        <v>38080</v>
      </c>
      <c r="Q80" s="47" t="e" cm="1">
        <f t="array" ref="Q80">IF($I$2="Раннее бронирование",
INDEX(GRID!$B$4:$BI$14,MATCH(Q$7,GRID!$A$4:$A$14,0),MATCH(1,($U$2=GRID!$B$1:$BI$1)*(КАЛЕНДАРЬ!$R11=GRID!$B$3:$BI$3), 0))*GRID!$B$67,
ROUNDUP(INDEX(GRID!$B$4:$BI$14,MATCH(Q$7,GRID!$A$4:$A$14,0),MATCH(1,($U$2=GRID!$B$1:$BI$1)*(КАЛЕНДАРЬ!$R11=GRID!$B$3:$BI$3),0))*GRID!$B$66*(1-GRID!$B$69),0))</f>
        <v>#N/A</v>
      </c>
      <c r="R80" s="48" t="e" cm="1">
        <f t="array" ref="R80">IF($I$2="Раннее бронирование",
INDEX(GRID!$B$17:$BI$27,MATCH(Q$7,GRID!$A$17:$A$27,0),MATCH(1,($U$2=GRID!$B$1:$BI$1)*(КАЛЕНДАРЬ!$R11=GRID!$B$3:$BI$3), 0))*GRID!$B$67,
ROUNDUP(INDEX(GRID!$B$17:$BI$27,MATCH(Q$7,GRID!$A$17:$A$27,0),MATCH(1,($U$2=GRID!$B$1:$BI$1)*(КАЛЕНДАРЬ!$R11=GRID!$B$3:$BI$3), 0))*GRID!$B$66*(1-GRID!$B$69),0))</f>
        <v>#N/A</v>
      </c>
      <c r="S80" s="47" t="e" cm="1">
        <f t="array" ref="S80">IF($I$2="Раннее бронирование",
INDEX(GRID!$B$4:$BI$14,MATCH(S$7,GRID!$A$4:$A$14,0),MATCH(1,($U$2=GRID!$B$1:$BI$1)*(КАЛЕНДАРЬ!$R11=GRID!$B$3:$BI$3), 0))*GRID!$B$67,
ROUNDUP(INDEX(GRID!$B$4:$BI$14,MATCH(S$7,GRID!$A$4:$A$14,0),MATCH(1,($U$2=GRID!$B$1:$BI$1)*(КАЛЕНДАРЬ!$R11=GRID!$B$3:$BI$3),0))*GRID!$B$66*(1-GRID!$B$69),0))</f>
        <v>#N/A</v>
      </c>
      <c r="T80" s="48" t="e" cm="1">
        <f t="array" ref="T80">IF($I$2="Раннее бронирование",
INDEX(GRID!$B$17:$BI$27,MATCH(S$7,GRID!$A$17:$A$27,0),MATCH(1,($U$2=GRID!$B$1:$BI$1)*(КАЛЕНДАРЬ!$R11=GRID!$B$3:$BI$3), 0))*GRID!$B$67,
ROUNDUP(INDEX(GRID!$B$17:$BI$27,MATCH(S$7,GRID!$A$17:$A$27,0),MATCH(1,($U$2=GRID!$B$1:$BI$1)*(КАЛЕНДАРЬ!$R11=GRID!$B$3:$BI$3), 0))*GRID!$B$66*(1-GRID!$B$69),0))</f>
        <v>#N/A</v>
      </c>
      <c r="U80" s="47" cm="1">
        <f t="array" ref="U80">IF($I$2="Раннее бронирование",
INDEX(GRID!$B$4:$BI$14,MATCH(U$7,GRID!$A$4:$A$14,0),MATCH(1,($U$2=GRID!$B$1:$BI$1)*(КАЛЕНДАРЬ!$R11=GRID!$B$3:$BI$3), 0))*GRID!$B$67,
ROUNDUP(INDEX(GRID!$B$4:$BI$14,MATCH(U$7,GRID!$A$4:$A$14,0),MATCH(1,($U$2=GRID!$B$1:$BI$1)*(КАЛЕНДАРЬ!$R11=GRID!$B$3:$BI$3),0))*GRID!$B$66*(1-GRID!$B$69),0))</f>
        <v>56440</v>
      </c>
      <c r="V80" s="48" cm="1">
        <f t="array" ref="V80">IF($I$2="Раннее бронирование",
INDEX(GRID!$B$17:$BI$27,MATCH(U$7,GRID!$A$17:$A$27,0),MATCH(1,($U$2=GRID!$B$1:$BI$1)*(КАЛЕНДАРЬ!$R11=GRID!$B$3:$BI$3), 0))*GRID!$B$67,
ROUNDUP(INDEX(GRID!$B$17:$BI$27,MATCH(U$7,GRID!$A$17:$A$27,0),MATCH(1,($U$2=GRID!$B$1:$BI$1)*(КАЛЕНДАРЬ!$R11=GRID!$B$3:$BI$3), 0))*GRID!$B$66*(1-GRID!$B$69),0))</f>
        <v>58140</v>
      </c>
      <c r="W80" s="47" cm="1">
        <f t="array" ref="W80">IF($I$2="Раннее бронирование",
INDEX(GRID!$B$4:$BI$14,MATCH(W$7,GRID!$A$4:$A$14,0),MATCH(1,($U$2=GRID!$B$1:$BI$1)*(КАЛЕНДАРЬ!$R11=GRID!$B$3:$BI$3), 0))*GRID!$B$67,
ROUNDUP(INDEX(GRID!$B$4:$BI$14,MATCH(W$7,GRID!$A$4:$A$14,0),MATCH(1,($U$2=GRID!$B$1:$BI$1)*(КАЛЕНДАРЬ!$R11=GRID!$B$3:$BI$3),0))*GRID!$B$66*(1-GRID!$B$69),0))</f>
        <v>206040</v>
      </c>
      <c r="X80" s="48" cm="1">
        <f t="array" ref="X80">IF($I$2="Раннее бронирование",
INDEX(GRID!$B$17:$BI$27,MATCH(W$7,GRID!$A$17:$A$27,0),MATCH(1,($U$2=GRID!$B$1:$BI$1)*(КАЛЕНДАРЬ!$R11=GRID!$B$3:$BI$3), 0))*GRID!$B$67,
ROUNDUP(INDEX(GRID!$B$17:$BI$27,MATCH(W$7,GRID!$A$17:$A$27,0),MATCH(1,($U$2=GRID!$B$1:$BI$1)*(КАЛЕНДАРЬ!$R11=GRID!$B$3:$BI$3), 0))*GRID!$B$66*(1-GRID!$B$69),0))</f>
        <v>207740</v>
      </c>
    </row>
    <row r="81" spans="1:24" hidden="1" x14ac:dyDescent="0.2">
      <c r="A81" s="117" t="s">
        <v>43</v>
      </c>
      <c r="B81" s="117">
        <v>9</v>
      </c>
      <c r="C81" s="47" cm="1">
        <f t="array" ref="C81">IF($I$2="Раннее бронирование",
INDEX(GRID!$B$4:$BI$14,MATCH(C$7,GRID!$A$4:$A$14,0),MATCH(1,($U$2=GRID!$B$1:$BI$1)*(КАЛЕНДАРЬ!$R12=GRID!$B$3:$BI$3), 0))*GRID!$B$67,
ROUNDUP(INDEX(GRID!$B$4:$BI$14,MATCH(C$7,GRID!$A$4:$A$14,0),MATCH(1,($U$2=GRID!$B$1:$BI$1)*(КАЛЕНДАРЬ!$R12=GRID!$B$3:$BI$3),0))*GRID!$B$66*(1-GRID!$B$69),0))</f>
        <v>18700</v>
      </c>
      <c r="D81" s="48" cm="1">
        <f t="array" ref="D81">IF($I$2="Раннее бронирование",
INDEX(GRID!$B$17:$BI$27,MATCH(C$7,GRID!$A$17:$A$27,0),MATCH(1,($U$2=GRID!$B$1:$BI$1)*(КАЛЕНДАРЬ!$R12=GRID!$B$3:$BI$3), 0))*GRID!$B$67,
ROUNDUP(INDEX(GRID!$B$17:$BI$27,MATCH(C$7,GRID!$A$17:$A$27,0),MATCH(1,($U$2=GRID!$B$1:$BI$1)*(КАЛЕНДАРЬ!$R12=GRID!$B$3:$BI$3), 0))*GRID!$B$66*(1-GRID!$B$69),0))</f>
        <v>20400</v>
      </c>
      <c r="E81" s="47" cm="1">
        <f t="array" ref="E81">IF($I$2="Раннее бронирование",
INDEX(GRID!$B$4:$BI$14,MATCH(E$7,GRID!$A$4:$A$14,0),MATCH(1,($U$2=GRID!$B$1:$BI$1)*(КАЛЕНДАРЬ!$R12=GRID!$B$3:$BI$3), 0))*GRID!$B$67,
ROUNDUP(INDEX(GRID!$B$4:$BI$14,MATCH(E$7,GRID!$A$4:$A$14,0),MATCH(1,($U$2=GRID!$B$1:$BI$1)*(КАЛЕНДАРЬ!$R12=GRID!$B$3:$BI$3),0))*GRID!$B$66*(1-GRID!$B$69),0))</f>
        <v>20808</v>
      </c>
      <c r="F81" s="48" cm="1">
        <f t="array" ref="F81">IF($I$2="Раннее бронирование",
INDEX(GRID!$B$17:$BI$27,MATCH(E$7,GRID!$A$17:$A$27,0),MATCH(1,($U$2=GRID!$B$1:$BI$1)*(КАЛЕНДАРЬ!$R12=GRID!$B$3:$BI$3), 0))*GRID!$B$67,
ROUNDUP(INDEX(GRID!$B$17:$BI$27,MATCH(E$7,GRID!$A$17:$A$27,0),MATCH(1,($U$2=GRID!$B$1:$BI$1)*(КАЛЕНДАРЬ!$R12=GRID!$B$3:$BI$3), 0))*GRID!$B$66*(1-GRID!$B$69),0))</f>
        <v>22508</v>
      </c>
      <c r="G81" s="47" t="e" cm="1">
        <f t="array" ref="G81">IF($I$2="Раннее бронирование",
INDEX(GRID!$B$4:$BI$14,MATCH(G$7,GRID!$A$4:$A$14,0),MATCH(1,($U$2=GRID!$B$1:$BI$1)*(КАЛЕНДАРЬ!$R12=GRID!$B$3:$BI$3), 0))*GRID!$B$67,
ROUNDUP(INDEX(GRID!$B$4:$BI$14,MATCH(G$7,GRID!$A$4:$A$14,0),MATCH(1,($U$2=GRID!$B$1:$BI$1)*(КАЛЕНДАРЬ!$R12=GRID!$B$3:$BI$3),0))*GRID!$B$66*(1-GRID!$B$69),0))</f>
        <v>#N/A</v>
      </c>
      <c r="H81" s="48" t="e" cm="1">
        <f t="array" ref="H81">IF($I$2="Раннее бронирование",
INDEX(GRID!$B$17:$BI$27,MATCH(G$7,GRID!$A$17:$A$27,0),MATCH(1,($U$2=GRID!$B$1:$BI$1)*(КАЛЕНДАРЬ!$R12=GRID!$B$3:$BI$3), 0))*GRID!$B$67,
ROUNDUP(INDEX(GRID!$B$17:$BI$27,MATCH(G$7,GRID!$A$17:$A$27,0),MATCH(1,($U$2=GRID!$B$1:$BI$1)*(КАЛЕНДАРЬ!$R12=GRID!$B$3:$BI$3), 0))*GRID!$B$66*(1-GRID!$B$69),0))</f>
        <v>#N/A</v>
      </c>
      <c r="I81" s="47" t="e" cm="1">
        <f t="array" ref="I81">IF($I$2="Раннее бронирование",
INDEX(GRID!$B$4:$BI$14,MATCH(I$7,GRID!$A$4:$A$14,0),MATCH(1,($U$2=GRID!$B$1:$BI$1)*(КАЛЕНДАРЬ!$R12=GRID!$B$3:$BI$3), 0))*GRID!$B$67,
ROUNDUP(INDEX(GRID!$B$4:$BI$14,MATCH(I$7,GRID!$A$4:$A$14,0),MATCH(1,($U$2=GRID!$B$1:$BI$1)*(КАЛЕНДАРЬ!$R12=GRID!$B$3:$BI$3),0))*GRID!$B$66*(1-GRID!$B$69),0))</f>
        <v>#N/A</v>
      </c>
      <c r="J81" s="48" t="e" cm="1">
        <f t="array" ref="J81">IF($I$2="Раннее бронирование",
INDEX(GRID!$B$17:$BI$27,MATCH(I$7,GRID!$A$17:$A$27,0),MATCH(1,($U$2=GRID!$B$1:$BI$1)*(КАЛЕНДАРЬ!$R12=GRID!$B$3:$BI$3), 0))*GRID!$B$67,
ROUNDUP(INDEX(GRID!$B$17:$BI$27,MATCH(I$7,GRID!$A$17:$A$27,0),MATCH(1,($U$2=GRID!$B$1:$BI$1)*(КАЛЕНДАРЬ!$R12=GRID!$B$3:$BI$3), 0))*GRID!$B$66*(1-GRID!$B$69),0))</f>
        <v>#N/A</v>
      </c>
      <c r="K81" s="47" cm="1">
        <f t="array" ref="K81">IF($I$2="Раннее бронирование",
INDEX(GRID!$B$4:$BI$14,MATCH(K$7,GRID!$A$4:$A$14,0),MATCH(1,($U$2=GRID!$B$1:$BI$1)*(КАЛЕНДАРЬ!$R12=GRID!$B$3:$BI$3), 0))*GRID!$B$67,
ROUNDUP(INDEX(GRID!$B$4:$BI$14,MATCH(K$7,GRID!$A$4:$A$14,0),MATCH(1,($U$2=GRID!$B$1:$BI$1)*(КАЛЕНДАРЬ!$R12=GRID!$B$3:$BI$3),0))*GRID!$B$66*(1-GRID!$B$69),0))</f>
        <v>28764</v>
      </c>
      <c r="L81" s="48" cm="1">
        <f t="array" ref="L81">IF($I$2="Раннее бронирование",
INDEX(GRID!$B$17:$BI$27,MATCH(K$7,GRID!$A$17:$A$27,0),MATCH(1,($U$2=GRID!$B$1:$BI$1)*(КАЛЕНДАРЬ!$R12=GRID!$B$3:$BI$3), 0))*GRID!$B$67,
ROUNDUP(INDEX(GRID!$B$17:$BI$27,MATCH(K$7,GRID!$A$17:$A$27,0),MATCH(1,($U$2=GRID!$B$1:$BI$1)*(КАЛЕНДАРЬ!$R12=GRID!$B$3:$BI$3), 0))*GRID!$B$66*(1-GRID!$B$69),0))</f>
        <v>30464</v>
      </c>
      <c r="M81" s="47" cm="1">
        <f t="array" ref="M81">IF($I$2="Раннее бронирование",
INDEX(GRID!$B$4:$BI$14,MATCH(M$7,GRID!$A$4:$A$14,0),MATCH(1,($U$2=GRID!$B$1:$BI$1)*(КАЛЕНДАРЬ!$R12=GRID!$B$3:$BI$3), 0))*GRID!$B$67,
ROUNDUP(INDEX(GRID!$B$4:$BI$14,MATCH(M$7,GRID!$A$4:$A$14,0),MATCH(1,($U$2=GRID!$B$1:$BI$1)*(КАЛЕНДАРЬ!$R12=GRID!$B$3:$BI$3),0))*GRID!$B$66*(1-GRID!$B$69),0))</f>
        <v>32028</v>
      </c>
      <c r="N81" s="48" cm="1">
        <f t="array" ref="N81">IF($I$2="Раннее бронирование",
INDEX(GRID!$B$17:$BI$27,MATCH(M$7,GRID!$A$17:$A$27,0),MATCH(1,($U$2=GRID!$B$1:$BI$1)*(КАЛЕНДАРЬ!$R12=GRID!$B$3:$BI$3), 0))*GRID!$B$67,
ROUNDUP(INDEX(GRID!$B$17:$BI$27,MATCH(M$7,GRID!$A$17:$A$27,0),MATCH(1,($U$2=GRID!$B$1:$BI$1)*(КАЛЕНДАРЬ!$R12=GRID!$B$3:$BI$3), 0))*GRID!$B$66*(1-GRID!$B$69),0))</f>
        <v>33728</v>
      </c>
      <c r="O81" s="47" cm="1">
        <f t="array" ref="O81">IF($I$2="Раннее бронирование",
INDEX(GRID!$B$4:$BI$14,MATCH(O$7,GRID!$A$4:$A$14,0),MATCH(1,($U$2=GRID!$B$1:$BI$1)*(КАЛЕНДАРЬ!$R12=GRID!$B$3:$BI$3), 0))*GRID!$B$67,
ROUNDUP(INDEX(GRID!$B$4:$BI$14,MATCH(O$7,GRID!$A$4:$A$14,0),MATCH(1,($U$2=GRID!$B$1:$BI$1)*(КАЛЕНДАРЬ!$R12=GRID!$B$3:$BI$3),0))*GRID!$B$66*(1-GRID!$B$69),0))</f>
        <v>36380</v>
      </c>
      <c r="P81" s="48" cm="1">
        <f t="array" ref="P81">IF($I$2="Раннее бронирование",
INDEX(GRID!$B$17:$BI$27,MATCH(O$7,GRID!$A$17:$A$27,0),MATCH(1,($U$2=GRID!$B$1:$BI$1)*(КАЛЕНДАРЬ!$R12=GRID!$B$3:$BI$3), 0))*GRID!$B$67,
ROUNDUP(INDEX(GRID!$B$17:$BI$27,MATCH(O$7,GRID!$A$17:$A$27,0),MATCH(1,($U$2=GRID!$B$1:$BI$1)*(КАЛЕНДАРЬ!$R12=GRID!$B$3:$BI$3), 0))*GRID!$B$66*(1-GRID!$B$69),0))</f>
        <v>38080</v>
      </c>
      <c r="Q81" s="47" t="e" cm="1">
        <f t="array" ref="Q81">IF($I$2="Раннее бронирование",
INDEX(GRID!$B$4:$BI$14,MATCH(Q$7,GRID!$A$4:$A$14,0),MATCH(1,($U$2=GRID!$B$1:$BI$1)*(КАЛЕНДАРЬ!$R12=GRID!$B$3:$BI$3), 0))*GRID!$B$67,
ROUNDUP(INDEX(GRID!$B$4:$BI$14,MATCH(Q$7,GRID!$A$4:$A$14,0),MATCH(1,($U$2=GRID!$B$1:$BI$1)*(КАЛЕНДАРЬ!$R12=GRID!$B$3:$BI$3),0))*GRID!$B$66*(1-GRID!$B$69),0))</f>
        <v>#N/A</v>
      </c>
      <c r="R81" s="48" t="e" cm="1">
        <f t="array" ref="R81">IF($I$2="Раннее бронирование",
INDEX(GRID!$B$17:$BI$27,MATCH(Q$7,GRID!$A$17:$A$27,0),MATCH(1,($U$2=GRID!$B$1:$BI$1)*(КАЛЕНДАРЬ!$R12=GRID!$B$3:$BI$3), 0))*GRID!$B$67,
ROUNDUP(INDEX(GRID!$B$17:$BI$27,MATCH(Q$7,GRID!$A$17:$A$27,0),MATCH(1,($U$2=GRID!$B$1:$BI$1)*(КАЛЕНДАРЬ!$R12=GRID!$B$3:$BI$3), 0))*GRID!$B$66*(1-GRID!$B$69),0))</f>
        <v>#N/A</v>
      </c>
      <c r="S81" s="47" t="e" cm="1">
        <f t="array" ref="S81">IF($I$2="Раннее бронирование",
INDEX(GRID!$B$4:$BI$14,MATCH(S$7,GRID!$A$4:$A$14,0),MATCH(1,($U$2=GRID!$B$1:$BI$1)*(КАЛЕНДАРЬ!$R12=GRID!$B$3:$BI$3), 0))*GRID!$B$67,
ROUNDUP(INDEX(GRID!$B$4:$BI$14,MATCH(S$7,GRID!$A$4:$A$14,0),MATCH(1,($U$2=GRID!$B$1:$BI$1)*(КАЛЕНДАРЬ!$R12=GRID!$B$3:$BI$3),0))*GRID!$B$66*(1-GRID!$B$69),0))</f>
        <v>#N/A</v>
      </c>
      <c r="T81" s="48" t="e" cm="1">
        <f t="array" ref="T81">IF($I$2="Раннее бронирование",
INDEX(GRID!$B$17:$BI$27,MATCH(S$7,GRID!$A$17:$A$27,0),MATCH(1,($U$2=GRID!$B$1:$BI$1)*(КАЛЕНДАРЬ!$R12=GRID!$B$3:$BI$3), 0))*GRID!$B$67,
ROUNDUP(INDEX(GRID!$B$17:$BI$27,MATCH(S$7,GRID!$A$17:$A$27,0),MATCH(1,($U$2=GRID!$B$1:$BI$1)*(КАЛЕНДАРЬ!$R12=GRID!$B$3:$BI$3), 0))*GRID!$B$66*(1-GRID!$B$69),0))</f>
        <v>#N/A</v>
      </c>
      <c r="U81" s="47" cm="1">
        <f t="array" ref="U81">IF($I$2="Раннее бронирование",
INDEX(GRID!$B$4:$BI$14,MATCH(U$7,GRID!$A$4:$A$14,0),MATCH(1,($U$2=GRID!$B$1:$BI$1)*(КАЛЕНДАРЬ!$R12=GRID!$B$3:$BI$3), 0))*GRID!$B$67,
ROUNDUP(INDEX(GRID!$B$4:$BI$14,MATCH(U$7,GRID!$A$4:$A$14,0),MATCH(1,($U$2=GRID!$B$1:$BI$1)*(КАЛЕНДАРЬ!$R12=GRID!$B$3:$BI$3),0))*GRID!$B$66*(1-GRID!$B$69),0))</f>
        <v>56440</v>
      </c>
      <c r="V81" s="48" cm="1">
        <f t="array" ref="V81">IF($I$2="Раннее бронирование",
INDEX(GRID!$B$17:$BI$27,MATCH(U$7,GRID!$A$17:$A$27,0),MATCH(1,($U$2=GRID!$B$1:$BI$1)*(КАЛЕНДАРЬ!$R12=GRID!$B$3:$BI$3), 0))*GRID!$B$67,
ROUNDUP(INDEX(GRID!$B$17:$BI$27,MATCH(U$7,GRID!$A$17:$A$27,0),MATCH(1,($U$2=GRID!$B$1:$BI$1)*(КАЛЕНДАРЬ!$R12=GRID!$B$3:$BI$3), 0))*GRID!$B$66*(1-GRID!$B$69),0))</f>
        <v>58140</v>
      </c>
      <c r="W81" s="47" cm="1">
        <f t="array" ref="W81">IF($I$2="Раннее бронирование",
INDEX(GRID!$B$4:$BI$14,MATCH(W$7,GRID!$A$4:$A$14,0),MATCH(1,($U$2=GRID!$B$1:$BI$1)*(КАЛЕНДАРЬ!$R12=GRID!$B$3:$BI$3), 0))*GRID!$B$67,
ROUNDUP(INDEX(GRID!$B$4:$BI$14,MATCH(W$7,GRID!$A$4:$A$14,0),MATCH(1,($U$2=GRID!$B$1:$BI$1)*(КАЛЕНДАРЬ!$R12=GRID!$B$3:$BI$3),0))*GRID!$B$66*(1-GRID!$B$69),0))</f>
        <v>206040</v>
      </c>
      <c r="X81" s="48" cm="1">
        <f t="array" ref="X81">IF($I$2="Раннее бронирование",
INDEX(GRID!$B$17:$BI$27,MATCH(W$7,GRID!$A$17:$A$27,0),MATCH(1,($U$2=GRID!$B$1:$BI$1)*(КАЛЕНДАРЬ!$R12=GRID!$B$3:$BI$3), 0))*GRID!$B$67,
ROUNDUP(INDEX(GRID!$B$17:$BI$27,MATCH(W$7,GRID!$A$17:$A$27,0),MATCH(1,($U$2=GRID!$B$1:$BI$1)*(КАЛЕНДАРЬ!$R12=GRID!$B$3:$BI$3), 0))*GRID!$B$66*(1-GRID!$B$69),0))</f>
        <v>207740</v>
      </c>
    </row>
    <row r="82" spans="1:24" hidden="1" x14ac:dyDescent="0.2">
      <c r="A82" s="117" t="s">
        <v>44</v>
      </c>
      <c r="B82" s="117">
        <v>10</v>
      </c>
      <c r="C82" s="47" cm="1">
        <f t="array" ref="C82">IF($I$2="Раннее бронирование",
INDEX(GRID!$B$4:$BI$14,MATCH(C$7,GRID!$A$4:$A$14,0),MATCH(1,($U$2=GRID!$B$1:$BI$1)*(КАЛЕНДАРЬ!$R13=GRID!$B$3:$BI$3), 0))*GRID!$B$67,
ROUNDUP(INDEX(GRID!$B$4:$BI$14,MATCH(C$7,GRID!$A$4:$A$14,0),MATCH(1,($U$2=GRID!$B$1:$BI$1)*(КАЛЕНДАРЬ!$R13=GRID!$B$3:$BI$3),0))*GRID!$B$66*(1-GRID!$B$69),0))</f>
        <v>18700</v>
      </c>
      <c r="D82" s="48" cm="1">
        <f t="array" ref="D82">IF($I$2="Раннее бронирование",
INDEX(GRID!$B$17:$BI$27,MATCH(C$7,GRID!$A$17:$A$27,0),MATCH(1,($U$2=GRID!$B$1:$BI$1)*(КАЛЕНДАРЬ!$R13=GRID!$B$3:$BI$3), 0))*GRID!$B$67,
ROUNDUP(INDEX(GRID!$B$17:$BI$27,MATCH(C$7,GRID!$A$17:$A$27,0),MATCH(1,($U$2=GRID!$B$1:$BI$1)*(КАЛЕНДАРЬ!$R13=GRID!$B$3:$BI$3), 0))*GRID!$B$66*(1-GRID!$B$69),0))</f>
        <v>20400</v>
      </c>
      <c r="E82" s="47" cm="1">
        <f t="array" ref="E82">IF($I$2="Раннее бронирование",
INDEX(GRID!$B$4:$BI$14,MATCH(E$7,GRID!$A$4:$A$14,0),MATCH(1,($U$2=GRID!$B$1:$BI$1)*(КАЛЕНДАРЬ!$R13=GRID!$B$3:$BI$3), 0))*GRID!$B$67,
ROUNDUP(INDEX(GRID!$B$4:$BI$14,MATCH(E$7,GRID!$A$4:$A$14,0),MATCH(1,($U$2=GRID!$B$1:$BI$1)*(КАЛЕНДАРЬ!$R13=GRID!$B$3:$BI$3),0))*GRID!$B$66*(1-GRID!$B$69),0))</f>
        <v>20808</v>
      </c>
      <c r="F82" s="48" cm="1">
        <f t="array" ref="F82">IF($I$2="Раннее бронирование",
INDEX(GRID!$B$17:$BI$27,MATCH(E$7,GRID!$A$17:$A$27,0),MATCH(1,($U$2=GRID!$B$1:$BI$1)*(КАЛЕНДАРЬ!$R13=GRID!$B$3:$BI$3), 0))*GRID!$B$67,
ROUNDUP(INDEX(GRID!$B$17:$BI$27,MATCH(E$7,GRID!$A$17:$A$27,0),MATCH(1,($U$2=GRID!$B$1:$BI$1)*(КАЛЕНДАРЬ!$R13=GRID!$B$3:$BI$3), 0))*GRID!$B$66*(1-GRID!$B$69),0))</f>
        <v>22508</v>
      </c>
      <c r="G82" s="47" t="e" cm="1">
        <f t="array" ref="G82">IF($I$2="Раннее бронирование",
INDEX(GRID!$B$4:$BI$14,MATCH(G$7,GRID!$A$4:$A$14,0),MATCH(1,($U$2=GRID!$B$1:$BI$1)*(КАЛЕНДАРЬ!$R13=GRID!$B$3:$BI$3), 0))*GRID!$B$67,
ROUNDUP(INDEX(GRID!$B$4:$BI$14,MATCH(G$7,GRID!$A$4:$A$14,0),MATCH(1,($U$2=GRID!$B$1:$BI$1)*(КАЛЕНДАРЬ!$R13=GRID!$B$3:$BI$3),0))*GRID!$B$66*(1-GRID!$B$69),0))</f>
        <v>#N/A</v>
      </c>
      <c r="H82" s="48" t="e" cm="1">
        <f t="array" ref="H82">IF($I$2="Раннее бронирование",
INDEX(GRID!$B$17:$BI$27,MATCH(G$7,GRID!$A$17:$A$27,0),MATCH(1,($U$2=GRID!$B$1:$BI$1)*(КАЛЕНДАРЬ!$R13=GRID!$B$3:$BI$3), 0))*GRID!$B$67,
ROUNDUP(INDEX(GRID!$B$17:$BI$27,MATCH(G$7,GRID!$A$17:$A$27,0),MATCH(1,($U$2=GRID!$B$1:$BI$1)*(КАЛЕНДАРЬ!$R13=GRID!$B$3:$BI$3), 0))*GRID!$B$66*(1-GRID!$B$69),0))</f>
        <v>#N/A</v>
      </c>
      <c r="I82" s="47" t="e" cm="1">
        <f t="array" ref="I82">IF($I$2="Раннее бронирование",
INDEX(GRID!$B$4:$BI$14,MATCH(I$7,GRID!$A$4:$A$14,0),MATCH(1,($U$2=GRID!$B$1:$BI$1)*(КАЛЕНДАРЬ!$R13=GRID!$B$3:$BI$3), 0))*GRID!$B$67,
ROUNDUP(INDEX(GRID!$B$4:$BI$14,MATCH(I$7,GRID!$A$4:$A$14,0),MATCH(1,($U$2=GRID!$B$1:$BI$1)*(КАЛЕНДАРЬ!$R13=GRID!$B$3:$BI$3),0))*GRID!$B$66*(1-GRID!$B$69),0))</f>
        <v>#N/A</v>
      </c>
      <c r="J82" s="48" t="e" cm="1">
        <f t="array" ref="J82">IF($I$2="Раннее бронирование",
INDEX(GRID!$B$17:$BI$27,MATCH(I$7,GRID!$A$17:$A$27,0),MATCH(1,($U$2=GRID!$B$1:$BI$1)*(КАЛЕНДАРЬ!$R13=GRID!$B$3:$BI$3), 0))*GRID!$B$67,
ROUNDUP(INDEX(GRID!$B$17:$BI$27,MATCH(I$7,GRID!$A$17:$A$27,0),MATCH(1,($U$2=GRID!$B$1:$BI$1)*(КАЛЕНДАРЬ!$R13=GRID!$B$3:$BI$3), 0))*GRID!$B$66*(1-GRID!$B$69),0))</f>
        <v>#N/A</v>
      </c>
      <c r="K82" s="47" cm="1">
        <f t="array" ref="K82">IF($I$2="Раннее бронирование",
INDEX(GRID!$B$4:$BI$14,MATCH(K$7,GRID!$A$4:$A$14,0),MATCH(1,($U$2=GRID!$B$1:$BI$1)*(КАЛЕНДАРЬ!$R13=GRID!$B$3:$BI$3), 0))*GRID!$B$67,
ROUNDUP(INDEX(GRID!$B$4:$BI$14,MATCH(K$7,GRID!$A$4:$A$14,0),MATCH(1,($U$2=GRID!$B$1:$BI$1)*(КАЛЕНДАРЬ!$R13=GRID!$B$3:$BI$3),0))*GRID!$B$66*(1-GRID!$B$69),0))</f>
        <v>28764</v>
      </c>
      <c r="L82" s="48" cm="1">
        <f t="array" ref="L82">IF($I$2="Раннее бронирование",
INDEX(GRID!$B$17:$BI$27,MATCH(K$7,GRID!$A$17:$A$27,0),MATCH(1,($U$2=GRID!$B$1:$BI$1)*(КАЛЕНДАРЬ!$R13=GRID!$B$3:$BI$3), 0))*GRID!$B$67,
ROUNDUP(INDEX(GRID!$B$17:$BI$27,MATCH(K$7,GRID!$A$17:$A$27,0),MATCH(1,($U$2=GRID!$B$1:$BI$1)*(КАЛЕНДАРЬ!$R13=GRID!$B$3:$BI$3), 0))*GRID!$B$66*(1-GRID!$B$69),0))</f>
        <v>30464</v>
      </c>
      <c r="M82" s="47" cm="1">
        <f t="array" ref="M82">IF($I$2="Раннее бронирование",
INDEX(GRID!$B$4:$BI$14,MATCH(M$7,GRID!$A$4:$A$14,0),MATCH(1,($U$2=GRID!$B$1:$BI$1)*(КАЛЕНДАРЬ!$R13=GRID!$B$3:$BI$3), 0))*GRID!$B$67,
ROUNDUP(INDEX(GRID!$B$4:$BI$14,MATCH(M$7,GRID!$A$4:$A$14,0),MATCH(1,($U$2=GRID!$B$1:$BI$1)*(КАЛЕНДАРЬ!$R13=GRID!$B$3:$BI$3),0))*GRID!$B$66*(1-GRID!$B$69),0))</f>
        <v>32028</v>
      </c>
      <c r="N82" s="48" cm="1">
        <f t="array" ref="N82">IF($I$2="Раннее бронирование",
INDEX(GRID!$B$17:$BI$27,MATCH(M$7,GRID!$A$17:$A$27,0),MATCH(1,($U$2=GRID!$B$1:$BI$1)*(КАЛЕНДАРЬ!$R13=GRID!$B$3:$BI$3), 0))*GRID!$B$67,
ROUNDUP(INDEX(GRID!$B$17:$BI$27,MATCH(M$7,GRID!$A$17:$A$27,0),MATCH(1,($U$2=GRID!$B$1:$BI$1)*(КАЛЕНДАРЬ!$R13=GRID!$B$3:$BI$3), 0))*GRID!$B$66*(1-GRID!$B$69),0))</f>
        <v>33728</v>
      </c>
      <c r="O82" s="47" cm="1">
        <f t="array" ref="O82">IF($I$2="Раннее бронирование",
INDEX(GRID!$B$4:$BI$14,MATCH(O$7,GRID!$A$4:$A$14,0),MATCH(1,($U$2=GRID!$B$1:$BI$1)*(КАЛЕНДАРЬ!$R13=GRID!$B$3:$BI$3), 0))*GRID!$B$67,
ROUNDUP(INDEX(GRID!$B$4:$BI$14,MATCH(O$7,GRID!$A$4:$A$14,0),MATCH(1,($U$2=GRID!$B$1:$BI$1)*(КАЛЕНДАРЬ!$R13=GRID!$B$3:$BI$3),0))*GRID!$B$66*(1-GRID!$B$69),0))</f>
        <v>36380</v>
      </c>
      <c r="P82" s="48" cm="1">
        <f t="array" ref="P82">IF($I$2="Раннее бронирование",
INDEX(GRID!$B$17:$BI$27,MATCH(O$7,GRID!$A$17:$A$27,0),MATCH(1,($U$2=GRID!$B$1:$BI$1)*(КАЛЕНДАРЬ!$R13=GRID!$B$3:$BI$3), 0))*GRID!$B$67,
ROUNDUP(INDEX(GRID!$B$17:$BI$27,MATCH(O$7,GRID!$A$17:$A$27,0),MATCH(1,($U$2=GRID!$B$1:$BI$1)*(КАЛЕНДАРЬ!$R13=GRID!$B$3:$BI$3), 0))*GRID!$B$66*(1-GRID!$B$69),0))</f>
        <v>38080</v>
      </c>
      <c r="Q82" s="47" t="e" cm="1">
        <f t="array" ref="Q82">IF($I$2="Раннее бронирование",
INDEX(GRID!$B$4:$BI$14,MATCH(Q$7,GRID!$A$4:$A$14,0),MATCH(1,($U$2=GRID!$B$1:$BI$1)*(КАЛЕНДАРЬ!$R13=GRID!$B$3:$BI$3), 0))*GRID!$B$67,
ROUNDUP(INDEX(GRID!$B$4:$BI$14,MATCH(Q$7,GRID!$A$4:$A$14,0),MATCH(1,($U$2=GRID!$B$1:$BI$1)*(КАЛЕНДАРЬ!$R13=GRID!$B$3:$BI$3),0))*GRID!$B$66*(1-GRID!$B$69),0))</f>
        <v>#N/A</v>
      </c>
      <c r="R82" s="48" t="e" cm="1">
        <f t="array" ref="R82">IF($I$2="Раннее бронирование",
INDEX(GRID!$B$17:$BI$27,MATCH(Q$7,GRID!$A$17:$A$27,0),MATCH(1,($U$2=GRID!$B$1:$BI$1)*(КАЛЕНДАРЬ!$R13=GRID!$B$3:$BI$3), 0))*GRID!$B$67,
ROUNDUP(INDEX(GRID!$B$17:$BI$27,MATCH(Q$7,GRID!$A$17:$A$27,0),MATCH(1,($U$2=GRID!$B$1:$BI$1)*(КАЛЕНДАРЬ!$R13=GRID!$B$3:$BI$3), 0))*GRID!$B$66*(1-GRID!$B$69),0))</f>
        <v>#N/A</v>
      </c>
      <c r="S82" s="47" t="e" cm="1">
        <f t="array" ref="S82">IF($I$2="Раннее бронирование",
INDEX(GRID!$B$4:$BI$14,MATCH(S$7,GRID!$A$4:$A$14,0),MATCH(1,($U$2=GRID!$B$1:$BI$1)*(КАЛЕНДАРЬ!$R13=GRID!$B$3:$BI$3), 0))*GRID!$B$67,
ROUNDUP(INDEX(GRID!$B$4:$BI$14,MATCH(S$7,GRID!$A$4:$A$14,0),MATCH(1,($U$2=GRID!$B$1:$BI$1)*(КАЛЕНДАРЬ!$R13=GRID!$B$3:$BI$3),0))*GRID!$B$66*(1-GRID!$B$69),0))</f>
        <v>#N/A</v>
      </c>
      <c r="T82" s="48" t="e" cm="1">
        <f t="array" ref="T82">IF($I$2="Раннее бронирование",
INDEX(GRID!$B$17:$BI$27,MATCH(S$7,GRID!$A$17:$A$27,0),MATCH(1,($U$2=GRID!$B$1:$BI$1)*(КАЛЕНДАРЬ!$R13=GRID!$B$3:$BI$3), 0))*GRID!$B$67,
ROUNDUP(INDEX(GRID!$B$17:$BI$27,MATCH(S$7,GRID!$A$17:$A$27,0),MATCH(1,($U$2=GRID!$B$1:$BI$1)*(КАЛЕНДАРЬ!$R13=GRID!$B$3:$BI$3), 0))*GRID!$B$66*(1-GRID!$B$69),0))</f>
        <v>#N/A</v>
      </c>
      <c r="U82" s="47" cm="1">
        <f t="array" ref="U82">IF($I$2="Раннее бронирование",
INDEX(GRID!$B$4:$BI$14,MATCH(U$7,GRID!$A$4:$A$14,0),MATCH(1,($U$2=GRID!$B$1:$BI$1)*(КАЛЕНДАРЬ!$R13=GRID!$B$3:$BI$3), 0))*GRID!$B$67,
ROUNDUP(INDEX(GRID!$B$4:$BI$14,MATCH(U$7,GRID!$A$4:$A$14,0),MATCH(1,($U$2=GRID!$B$1:$BI$1)*(КАЛЕНДАРЬ!$R13=GRID!$B$3:$BI$3),0))*GRID!$B$66*(1-GRID!$B$69),0))</f>
        <v>56440</v>
      </c>
      <c r="V82" s="48" cm="1">
        <f t="array" ref="V82">IF($I$2="Раннее бронирование",
INDEX(GRID!$B$17:$BI$27,MATCH(U$7,GRID!$A$17:$A$27,0),MATCH(1,($U$2=GRID!$B$1:$BI$1)*(КАЛЕНДАРЬ!$R13=GRID!$B$3:$BI$3), 0))*GRID!$B$67,
ROUNDUP(INDEX(GRID!$B$17:$BI$27,MATCH(U$7,GRID!$A$17:$A$27,0),MATCH(1,($U$2=GRID!$B$1:$BI$1)*(КАЛЕНДАРЬ!$R13=GRID!$B$3:$BI$3), 0))*GRID!$B$66*(1-GRID!$B$69),0))</f>
        <v>58140</v>
      </c>
      <c r="W82" s="47" cm="1">
        <f t="array" ref="W82">IF($I$2="Раннее бронирование",
INDEX(GRID!$B$4:$BI$14,MATCH(W$7,GRID!$A$4:$A$14,0),MATCH(1,($U$2=GRID!$B$1:$BI$1)*(КАЛЕНДАРЬ!$R13=GRID!$B$3:$BI$3), 0))*GRID!$B$67,
ROUNDUP(INDEX(GRID!$B$4:$BI$14,MATCH(W$7,GRID!$A$4:$A$14,0),MATCH(1,($U$2=GRID!$B$1:$BI$1)*(КАЛЕНДАРЬ!$R13=GRID!$B$3:$BI$3),0))*GRID!$B$66*(1-GRID!$B$69),0))</f>
        <v>206040</v>
      </c>
      <c r="X82" s="48" cm="1">
        <f t="array" ref="X82">IF($I$2="Раннее бронирование",
INDEX(GRID!$B$17:$BI$27,MATCH(W$7,GRID!$A$17:$A$27,0),MATCH(1,($U$2=GRID!$B$1:$BI$1)*(КАЛЕНДАРЬ!$R13=GRID!$B$3:$BI$3), 0))*GRID!$B$67,
ROUNDUP(INDEX(GRID!$B$17:$BI$27,MATCH(W$7,GRID!$A$17:$A$27,0),MATCH(1,($U$2=GRID!$B$1:$BI$1)*(КАЛЕНДАРЬ!$R13=GRID!$B$3:$BI$3), 0))*GRID!$B$66*(1-GRID!$B$69),0))</f>
        <v>207740</v>
      </c>
    </row>
    <row r="83" spans="1:24" hidden="1" x14ac:dyDescent="0.2">
      <c r="A83" s="117" t="s">
        <v>45</v>
      </c>
      <c r="B83" s="117">
        <v>11</v>
      </c>
      <c r="C83" s="47" cm="1">
        <f t="array" ref="C83">IF($I$2="Раннее бронирование",
INDEX(GRID!$B$4:$BI$14,MATCH(C$7,GRID!$A$4:$A$14,0),MATCH(1,($U$2=GRID!$B$1:$BI$1)*(КАЛЕНДАРЬ!$R14=GRID!$B$3:$BI$3), 0))*GRID!$B$67,
ROUNDUP(INDEX(GRID!$B$4:$BI$14,MATCH(C$7,GRID!$A$4:$A$14,0),MATCH(1,($U$2=GRID!$B$1:$BI$1)*(КАЛЕНДАРЬ!$R14=GRID!$B$3:$BI$3),0))*GRID!$B$66*(1-GRID!$B$69),0))</f>
        <v>14960</v>
      </c>
      <c r="D83" s="48" cm="1">
        <f t="array" ref="D83">IF($I$2="Раннее бронирование",
INDEX(GRID!$B$17:$BI$27,MATCH(C$7,GRID!$A$17:$A$27,0),MATCH(1,($U$2=GRID!$B$1:$BI$1)*(КАЛЕНДАРЬ!$R14=GRID!$B$3:$BI$3), 0))*GRID!$B$67,
ROUNDUP(INDEX(GRID!$B$17:$BI$27,MATCH(C$7,GRID!$A$17:$A$27,0),MATCH(1,($U$2=GRID!$B$1:$BI$1)*(КАЛЕНДАРЬ!$R14=GRID!$B$3:$BI$3), 0))*GRID!$B$66*(1-GRID!$B$69),0))</f>
        <v>16660</v>
      </c>
      <c r="E83" s="47" cm="1">
        <f t="array" ref="E83">IF($I$2="Раннее бронирование",
INDEX(GRID!$B$4:$BI$14,MATCH(E$7,GRID!$A$4:$A$14,0),MATCH(1,($U$2=GRID!$B$1:$BI$1)*(КАЛЕНДАРЬ!$R14=GRID!$B$3:$BI$3), 0))*GRID!$B$67,
ROUNDUP(INDEX(GRID!$B$4:$BI$14,MATCH(E$7,GRID!$A$4:$A$14,0),MATCH(1,($U$2=GRID!$B$1:$BI$1)*(КАЛЕНДАРЬ!$R14=GRID!$B$3:$BI$3),0))*GRID!$B$66*(1-GRID!$B$69),0))</f>
        <v>16524</v>
      </c>
      <c r="F83" s="48" cm="1">
        <f t="array" ref="F83">IF($I$2="Раннее бронирование",
INDEX(GRID!$B$17:$BI$27,MATCH(E$7,GRID!$A$17:$A$27,0),MATCH(1,($U$2=GRID!$B$1:$BI$1)*(КАЛЕНДАРЬ!$R14=GRID!$B$3:$BI$3), 0))*GRID!$B$67,
ROUNDUP(INDEX(GRID!$B$17:$BI$27,MATCH(E$7,GRID!$A$17:$A$27,0),MATCH(1,($U$2=GRID!$B$1:$BI$1)*(КАЛЕНДАРЬ!$R14=GRID!$B$3:$BI$3), 0))*GRID!$B$66*(1-GRID!$B$69),0))</f>
        <v>18224</v>
      </c>
      <c r="G83" s="47" t="e" cm="1">
        <f t="array" ref="G83">IF($I$2="Раннее бронирование",
INDEX(GRID!$B$4:$BI$14,MATCH(G$7,GRID!$A$4:$A$14,0),MATCH(1,($U$2=GRID!$B$1:$BI$1)*(КАЛЕНДАРЬ!$R14=GRID!$B$3:$BI$3), 0))*GRID!$B$67,
ROUNDUP(INDEX(GRID!$B$4:$BI$14,MATCH(G$7,GRID!$A$4:$A$14,0),MATCH(1,($U$2=GRID!$B$1:$BI$1)*(КАЛЕНДАРЬ!$R14=GRID!$B$3:$BI$3),0))*GRID!$B$66*(1-GRID!$B$69),0))</f>
        <v>#N/A</v>
      </c>
      <c r="H83" s="48" t="e" cm="1">
        <f t="array" ref="H83">IF($I$2="Раннее бронирование",
INDEX(GRID!$B$17:$BI$27,MATCH(G$7,GRID!$A$17:$A$27,0),MATCH(1,($U$2=GRID!$B$1:$BI$1)*(КАЛЕНДАРЬ!$R14=GRID!$B$3:$BI$3), 0))*GRID!$B$67,
ROUNDUP(INDEX(GRID!$B$17:$BI$27,MATCH(G$7,GRID!$A$17:$A$27,0),MATCH(1,($U$2=GRID!$B$1:$BI$1)*(КАЛЕНДАРЬ!$R14=GRID!$B$3:$BI$3), 0))*GRID!$B$66*(1-GRID!$B$69),0))</f>
        <v>#N/A</v>
      </c>
      <c r="I83" s="47" t="e" cm="1">
        <f t="array" ref="I83">IF($I$2="Раннее бронирование",
INDEX(GRID!$B$4:$BI$14,MATCH(I$7,GRID!$A$4:$A$14,0),MATCH(1,($U$2=GRID!$B$1:$BI$1)*(КАЛЕНДАРЬ!$R14=GRID!$B$3:$BI$3), 0))*GRID!$B$67,
ROUNDUP(INDEX(GRID!$B$4:$BI$14,MATCH(I$7,GRID!$A$4:$A$14,0),MATCH(1,($U$2=GRID!$B$1:$BI$1)*(КАЛЕНДАРЬ!$R14=GRID!$B$3:$BI$3),0))*GRID!$B$66*(1-GRID!$B$69),0))</f>
        <v>#N/A</v>
      </c>
      <c r="J83" s="48" t="e" cm="1">
        <f t="array" ref="J83">IF($I$2="Раннее бронирование",
INDEX(GRID!$B$17:$BI$27,MATCH(I$7,GRID!$A$17:$A$27,0),MATCH(1,($U$2=GRID!$B$1:$BI$1)*(КАЛЕНДАРЬ!$R14=GRID!$B$3:$BI$3), 0))*GRID!$B$67,
ROUNDUP(INDEX(GRID!$B$17:$BI$27,MATCH(I$7,GRID!$A$17:$A$27,0),MATCH(1,($U$2=GRID!$B$1:$BI$1)*(КАЛЕНДАРЬ!$R14=GRID!$B$3:$BI$3), 0))*GRID!$B$66*(1-GRID!$B$69),0))</f>
        <v>#N/A</v>
      </c>
      <c r="K83" s="47" cm="1">
        <f t="array" ref="K83">IF($I$2="Раннее бронирование",
INDEX(GRID!$B$4:$BI$14,MATCH(K$7,GRID!$A$4:$A$14,0),MATCH(1,($U$2=GRID!$B$1:$BI$1)*(КАЛЕНДАРЬ!$R14=GRID!$B$3:$BI$3), 0))*GRID!$B$67,
ROUNDUP(INDEX(GRID!$B$4:$BI$14,MATCH(K$7,GRID!$A$4:$A$14,0),MATCH(1,($U$2=GRID!$B$1:$BI$1)*(КАЛЕНДАРЬ!$R14=GRID!$B$3:$BI$3),0))*GRID!$B$66*(1-GRID!$B$69),0))</f>
        <v>22304</v>
      </c>
      <c r="L83" s="48" cm="1">
        <f t="array" ref="L83">IF($I$2="Раннее бронирование",
INDEX(GRID!$B$17:$BI$27,MATCH(K$7,GRID!$A$17:$A$27,0),MATCH(1,($U$2=GRID!$B$1:$BI$1)*(КАЛЕНДАРЬ!$R14=GRID!$B$3:$BI$3), 0))*GRID!$B$67,
ROUNDUP(INDEX(GRID!$B$17:$BI$27,MATCH(K$7,GRID!$A$17:$A$27,0),MATCH(1,($U$2=GRID!$B$1:$BI$1)*(КАЛЕНДАРЬ!$R14=GRID!$B$3:$BI$3), 0))*GRID!$B$66*(1-GRID!$B$69),0))</f>
        <v>24004</v>
      </c>
      <c r="M83" s="47" cm="1">
        <f t="array" ref="M83">IF($I$2="Раннее бронирование",
INDEX(GRID!$B$4:$BI$14,MATCH(M$7,GRID!$A$4:$A$14,0),MATCH(1,($U$2=GRID!$B$1:$BI$1)*(КАЛЕНДАРЬ!$R14=GRID!$B$3:$BI$3), 0))*GRID!$B$67,
ROUNDUP(INDEX(GRID!$B$4:$BI$14,MATCH(M$7,GRID!$A$4:$A$14,0),MATCH(1,($U$2=GRID!$B$1:$BI$1)*(КАЛЕНДАРЬ!$R14=GRID!$B$3:$BI$3),0))*GRID!$B$66*(1-GRID!$B$69),0))</f>
        <v>24684</v>
      </c>
      <c r="N83" s="48" cm="1">
        <f t="array" ref="N83">IF($I$2="Раннее бронирование",
INDEX(GRID!$B$17:$BI$27,MATCH(M$7,GRID!$A$17:$A$27,0),MATCH(1,($U$2=GRID!$B$1:$BI$1)*(КАЛЕНДАРЬ!$R14=GRID!$B$3:$BI$3), 0))*GRID!$B$67,
ROUNDUP(INDEX(GRID!$B$17:$BI$27,MATCH(M$7,GRID!$A$17:$A$27,0),MATCH(1,($U$2=GRID!$B$1:$BI$1)*(КАЛЕНДАРЬ!$R14=GRID!$B$3:$BI$3), 0))*GRID!$B$66*(1-GRID!$B$69),0))</f>
        <v>26384</v>
      </c>
      <c r="O83" s="47" cm="1">
        <f t="array" ref="O83">IF($I$2="Раннее бронирование",
INDEX(GRID!$B$4:$BI$14,MATCH(O$7,GRID!$A$4:$A$14,0),MATCH(1,($U$2=GRID!$B$1:$BI$1)*(КАЛЕНДАРЬ!$R14=GRID!$B$3:$BI$3), 0))*GRID!$B$67,
ROUNDUP(INDEX(GRID!$B$4:$BI$14,MATCH(O$7,GRID!$A$4:$A$14,0),MATCH(1,($U$2=GRID!$B$1:$BI$1)*(КАЛЕНДАРЬ!$R14=GRID!$B$3:$BI$3),0))*GRID!$B$66*(1-GRID!$B$69),0))</f>
        <v>29240</v>
      </c>
      <c r="P83" s="48" cm="1">
        <f t="array" ref="P83">IF($I$2="Раннее бронирование",
INDEX(GRID!$B$17:$BI$27,MATCH(O$7,GRID!$A$17:$A$27,0),MATCH(1,($U$2=GRID!$B$1:$BI$1)*(КАЛЕНДАРЬ!$R14=GRID!$B$3:$BI$3), 0))*GRID!$B$67,
ROUNDUP(INDEX(GRID!$B$17:$BI$27,MATCH(O$7,GRID!$A$17:$A$27,0),MATCH(1,($U$2=GRID!$B$1:$BI$1)*(КАЛЕНДАРЬ!$R14=GRID!$B$3:$BI$3), 0))*GRID!$B$66*(1-GRID!$B$69),0))</f>
        <v>30940</v>
      </c>
      <c r="Q83" s="47" t="e" cm="1">
        <f t="array" ref="Q83">IF($I$2="Раннее бронирование",
INDEX(GRID!$B$4:$BI$14,MATCH(Q$7,GRID!$A$4:$A$14,0),MATCH(1,($U$2=GRID!$B$1:$BI$1)*(КАЛЕНДАРЬ!$R14=GRID!$B$3:$BI$3), 0))*GRID!$B$67,
ROUNDUP(INDEX(GRID!$B$4:$BI$14,MATCH(Q$7,GRID!$A$4:$A$14,0),MATCH(1,($U$2=GRID!$B$1:$BI$1)*(КАЛЕНДАРЬ!$R14=GRID!$B$3:$BI$3),0))*GRID!$B$66*(1-GRID!$B$69),0))</f>
        <v>#N/A</v>
      </c>
      <c r="R83" s="48" t="e" cm="1">
        <f t="array" ref="R83">IF($I$2="Раннее бронирование",
INDEX(GRID!$B$17:$BI$27,MATCH(Q$7,GRID!$A$17:$A$27,0),MATCH(1,($U$2=GRID!$B$1:$BI$1)*(КАЛЕНДАРЬ!$R14=GRID!$B$3:$BI$3), 0))*GRID!$B$67,
ROUNDUP(INDEX(GRID!$B$17:$BI$27,MATCH(Q$7,GRID!$A$17:$A$27,0),MATCH(1,($U$2=GRID!$B$1:$BI$1)*(КАЛЕНДАРЬ!$R14=GRID!$B$3:$BI$3), 0))*GRID!$B$66*(1-GRID!$B$69),0))</f>
        <v>#N/A</v>
      </c>
      <c r="S83" s="47" t="e" cm="1">
        <f t="array" ref="S83">IF($I$2="Раннее бронирование",
INDEX(GRID!$B$4:$BI$14,MATCH(S$7,GRID!$A$4:$A$14,0),MATCH(1,($U$2=GRID!$B$1:$BI$1)*(КАЛЕНДАРЬ!$R14=GRID!$B$3:$BI$3), 0))*GRID!$B$67,
ROUNDUP(INDEX(GRID!$B$4:$BI$14,MATCH(S$7,GRID!$A$4:$A$14,0),MATCH(1,($U$2=GRID!$B$1:$BI$1)*(КАЛЕНДАРЬ!$R14=GRID!$B$3:$BI$3),0))*GRID!$B$66*(1-GRID!$B$69),0))</f>
        <v>#N/A</v>
      </c>
      <c r="T83" s="48" t="e" cm="1">
        <f t="array" ref="T83">IF($I$2="Раннее бронирование",
INDEX(GRID!$B$17:$BI$27,MATCH(S$7,GRID!$A$17:$A$27,0),MATCH(1,($U$2=GRID!$B$1:$BI$1)*(КАЛЕНДАРЬ!$R14=GRID!$B$3:$BI$3), 0))*GRID!$B$67,
ROUNDUP(INDEX(GRID!$B$17:$BI$27,MATCH(S$7,GRID!$A$17:$A$27,0),MATCH(1,($U$2=GRID!$B$1:$BI$1)*(КАЛЕНДАРЬ!$R14=GRID!$B$3:$BI$3), 0))*GRID!$B$66*(1-GRID!$B$69),0))</f>
        <v>#N/A</v>
      </c>
      <c r="U83" s="47" cm="1">
        <f t="array" ref="U83">IF($I$2="Раннее бронирование",
INDEX(GRID!$B$4:$BI$14,MATCH(U$7,GRID!$A$4:$A$14,0),MATCH(1,($U$2=GRID!$B$1:$BI$1)*(КАЛЕНДАРЬ!$R14=GRID!$B$3:$BI$3), 0))*GRID!$B$67,
ROUNDUP(INDEX(GRID!$B$4:$BI$14,MATCH(U$7,GRID!$A$4:$A$14,0),MATCH(1,($U$2=GRID!$B$1:$BI$1)*(КАЛЕНДАРЬ!$R14=GRID!$B$3:$BI$3),0))*GRID!$B$66*(1-GRID!$B$69),0))</f>
        <v>45560</v>
      </c>
      <c r="V83" s="48" cm="1">
        <f t="array" ref="V83">IF($I$2="Раннее бронирование",
INDEX(GRID!$B$17:$BI$27,MATCH(U$7,GRID!$A$17:$A$27,0),MATCH(1,($U$2=GRID!$B$1:$BI$1)*(КАЛЕНДАРЬ!$R14=GRID!$B$3:$BI$3), 0))*GRID!$B$67,
ROUNDUP(INDEX(GRID!$B$17:$BI$27,MATCH(U$7,GRID!$A$17:$A$27,0),MATCH(1,($U$2=GRID!$B$1:$BI$1)*(КАЛЕНДАРЬ!$R14=GRID!$B$3:$BI$3), 0))*GRID!$B$66*(1-GRID!$B$69),0))</f>
        <v>47260</v>
      </c>
      <c r="W83" s="47" cm="1">
        <f t="array" ref="W83">IF($I$2="Раннее бронирование",
INDEX(GRID!$B$4:$BI$14,MATCH(W$7,GRID!$A$4:$A$14,0),MATCH(1,($U$2=GRID!$B$1:$BI$1)*(КАЛЕНДАРЬ!$R14=GRID!$B$3:$BI$3), 0))*GRID!$B$67,
ROUNDUP(INDEX(GRID!$B$4:$BI$14,MATCH(W$7,GRID!$A$4:$A$14,0),MATCH(1,($U$2=GRID!$B$1:$BI$1)*(КАЛЕНДАРЬ!$R14=GRID!$B$3:$BI$3),0))*GRID!$B$66*(1-GRID!$B$69),0))</f>
        <v>175440</v>
      </c>
      <c r="X83" s="48" cm="1">
        <f t="array" ref="X83">IF($I$2="Раннее бронирование",
INDEX(GRID!$B$17:$BI$27,MATCH(W$7,GRID!$A$17:$A$27,0),MATCH(1,($U$2=GRID!$B$1:$BI$1)*(КАЛЕНДАРЬ!$R14=GRID!$B$3:$BI$3), 0))*GRID!$B$67,
ROUNDUP(INDEX(GRID!$B$17:$BI$27,MATCH(W$7,GRID!$A$17:$A$27,0),MATCH(1,($U$2=GRID!$B$1:$BI$1)*(КАЛЕНДАРЬ!$R14=GRID!$B$3:$BI$3), 0))*GRID!$B$66*(1-GRID!$B$69),0))</f>
        <v>177140</v>
      </c>
    </row>
    <row r="84" spans="1:24" hidden="1" x14ac:dyDescent="0.2">
      <c r="A84" s="117" t="s">
        <v>46</v>
      </c>
      <c r="B84" s="117">
        <v>12</v>
      </c>
      <c r="C84" s="47" cm="1">
        <f t="array" ref="C84">IF($I$2="Раннее бронирование",
INDEX(GRID!$B$4:$BI$14,MATCH(C$7,GRID!$A$4:$A$14,0),MATCH(1,($U$2=GRID!$B$1:$BI$1)*(КАЛЕНДАРЬ!$R15=GRID!$B$3:$BI$3), 0))*GRID!$B$67,
ROUNDUP(INDEX(GRID!$B$4:$BI$14,MATCH(C$7,GRID!$A$4:$A$14,0),MATCH(1,($U$2=GRID!$B$1:$BI$1)*(КАЛЕНДАРЬ!$R15=GRID!$B$3:$BI$3),0))*GRID!$B$66*(1-GRID!$B$69),0))</f>
        <v>18700</v>
      </c>
      <c r="D84" s="48" cm="1">
        <f t="array" ref="D84">IF($I$2="Раннее бронирование",
INDEX(GRID!$B$17:$BI$27,MATCH(C$7,GRID!$A$17:$A$27,0),MATCH(1,($U$2=GRID!$B$1:$BI$1)*(КАЛЕНДАРЬ!$R15=GRID!$B$3:$BI$3), 0))*GRID!$B$67,
ROUNDUP(INDEX(GRID!$B$17:$BI$27,MATCH(C$7,GRID!$A$17:$A$27,0),MATCH(1,($U$2=GRID!$B$1:$BI$1)*(КАЛЕНДАРЬ!$R15=GRID!$B$3:$BI$3), 0))*GRID!$B$66*(1-GRID!$B$69),0))</f>
        <v>20400</v>
      </c>
      <c r="E84" s="47" cm="1">
        <f t="array" ref="E84">IF($I$2="Раннее бронирование",
INDEX(GRID!$B$4:$BI$14,MATCH(E$7,GRID!$A$4:$A$14,0),MATCH(1,($U$2=GRID!$B$1:$BI$1)*(КАЛЕНДАРЬ!$R15=GRID!$B$3:$BI$3), 0))*GRID!$B$67,
ROUNDUP(INDEX(GRID!$B$4:$BI$14,MATCH(E$7,GRID!$A$4:$A$14,0),MATCH(1,($U$2=GRID!$B$1:$BI$1)*(КАЛЕНДАРЬ!$R15=GRID!$B$3:$BI$3),0))*GRID!$B$66*(1-GRID!$B$69),0))</f>
        <v>20808</v>
      </c>
      <c r="F84" s="48" cm="1">
        <f t="array" ref="F84">IF($I$2="Раннее бронирование",
INDEX(GRID!$B$17:$BI$27,MATCH(E$7,GRID!$A$17:$A$27,0),MATCH(1,($U$2=GRID!$B$1:$BI$1)*(КАЛЕНДАРЬ!$R15=GRID!$B$3:$BI$3), 0))*GRID!$B$67,
ROUNDUP(INDEX(GRID!$B$17:$BI$27,MATCH(E$7,GRID!$A$17:$A$27,0),MATCH(1,($U$2=GRID!$B$1:$BI$1)*(КАЛЕНДАРЬ!$R15=GRID!$B$3:$BI$3), 0))*GRID!$B$66*(1-GRID!$B$69),0))</f>
        <v>22508</v>
      </c>
      <c r="G84" s="47" t="e" cm="1">
        <f t="array" ref="G84">IF($I$2="Раннее бронирование",
INDEX(GRID!$B$4:$BI$14,MATCH(G$7,GRID!$A$4:$A$14,0),MATCH(1,($U$2=GRID!$B$1:$BI$1)*(КАЛЕНДАРЬ!$R15=GRID!$B$3:$BI$3), 0))*GRID!$B$67,
ROUNDUP(INDEX(GRID!$B$4:$BI$14,MATCH(G$7,GRID!$A$4:$A$14,0),MATCH(1,($U$2=GRID!$B$1:$BI$1)*(КАЛЕНДАРЬ!$R15=GRID!$B$3:$BI$3),0))*GRID!$B$66*(1-GRID!$B$69),0))</f>
        <v>#N/A</v>
      </c>
      <c r="H84" s="48" t="e" cm="1">
        <f t="array" ref="H84">IF($I$2="Раннее бронирование",
INDEX(GRID!$B$17:$BI$27,MATCH(G$7,GRID!$A$17:$A$27,0),MATCH(1,($U$2=GRID!$B$1:$BI$1)*(КАЛЕНДАРЬ!$R15=GRID!$B$3:$BI$3), 0))*GRID!$B$67,
ROUNDUP(INDEX(GRID!$B$17:$BI$27,MATCH(G$7,GRID!$A$17:$A$27,0),MATCH(1,($U$2=GRID!$B$1:$BI$1)*(КАЛЕНДАРЬ!$R15=GRID!$B$3:$BI$3), 0))*GRID!$B$66*(1-GRID!$B$69),0))</f>
        <v>#N/A</v>
      </c>
      <c r="I84" s="47" t="e" cm="1">
        <f t="array" ref="I84">IF($I$2="Раннее бронирование",
INDEX(GRID!$B$4:$BI$14,MATCH(I$7,GRID!$A$4:$A$14,0),MATCH(1,($U$2=GRID!$B$1:$BI$1)*(КАЛЕНДАРЬ!$R15=GRID!$B$3:$BI$3), 0))*GRID!$B$67,
ROUNDUP(INDEX(GRID!$B$4:$BI$14,MATCH(I$7,GRID!$A$4:$A$14,0),MATCH(1,($U$2=GRID!$B$1:$BI$1)*(КАЛЕНДАРЬ!$R15=GRID!$B$3:$BI$3),0))*GRID!$B$66*(1-GRID!$B$69),0))</f>
        <v>#N/A</v>
      </c>
      <c r="J84" s="48" t="e" cm="1">
        <f t="array" ref="J84">IF($I$2="Раннее бронирование",
INDEX(GRID!$B$17:$BI$27,MATCH(I$7,GRID!$A$17:$A$27,0),MATCH(1,($U$2=GRID!$B$1:$BI$1)*(КАЛЕНДАРЬ!$R15=GRID!$B$3:$BI$3), 0))*GRID!$B$67,
ROUNDUP(INDEX(GRID!$B$17:$BI$27,MATCH(I$7,GRID!$A$17:$A$27,0),MATCH(1,($U$2=GRID!$B$1:$BI$1)*(КАЛЕНДАРЬ!$R15=GRID!$B$3:$BI$3), 0))*GRID!$B$66*(1-GRID!$B$69),0))</f>
        <v>#N/A</v>
      </c>
      <c r="K84" s="47" cm="1">
        <f t="array" ref="K84">IF($I$2="Раннее бронирование",
INDEX(GRID!$B$4:$BI$14,MATCH(K$7,GRID!$A$4:$A$14,0),MATCH(1,($U$2=GRID!$B$1:$BI$1)*(КАЛЕНДАРЬ!$R15=GRID!$B$3:$BI$3), 0))*GRID!$B$67,
ROUNDUP(INDEX(GRID!$B$4:$BI$14,MATCH(K$7,GRID!$A$4:$A$14,0),MATCH(1,($U$2=GRID!$B$1:$BI$1)*(КАЛЕНДАРЬ!$R15=GRID!$B$3:$BI$3),0))*GRID!$B$66*(1-GRID!$B$69),0))</f>
        <v>28764</v>
      </c>
      <c r="L84" s="48" cm="1">
        <f t="array" ref="L84">IF($I$2="Раннее бронирование",
INDEX(GRID!$B$17:$BI$27,MATCH(K$7,GRID!$A$17:$A$27,0),MATCH(1,($U$2=GRID!$B$1:$BI$1)*(КАЛЕНДАРЬ!$R15=GRID!$B$3:$BI$3), 0))*GRID!$B$67,
ROUNDUP(INDEX(GRID!$B$17:$BI$27,MATCH(K$7,GRID!$A$17:$A$27,0),MATCH(1,($U$2=GRID!$B$1:$BI$1)*(КАЛЕНДАРЬ!$R15=GRID!$B$3:$BI$3), 0))*GRID!$B$66*(1-GRID!$B$69),0))</f>
        <v>30464</v>
      </c>
      <c r="M84" s="47" cm="1">
        <f t="array" ref="M84">IF($I$2="Раннее бронирование",
INDEX(GRID!$B$4:$BI$14,MATCH(M$7,GRID!$A$4:$A$14,0),MATCH(1,($U$2=GRID!$B$1:$BI$1)*(КАЛЕНДАРЬ!$R15=GRID!$B$3:$BI$3), 0))*GRID!$B$67,
ROUNDUP(INDEX(GRID!$B$4:$BI$14,MATCH(M$7,GRID!$A$4:$A$14,0),MATCH(1,($U$2=GRID!$B$1:$BI$1)*(КАЛЕНДАРЬ!$R15=GRID!$B$3:$BI$3),0))*GRID!$B$66*(1-GRID!$B$69),0))</f>
        <v>32028</v>
      </c>
      <c r="N84" s="48" cm="1">
        <f t="array" ref="N84">IF($I$2="Раннее бронирование",
INDEX(GRID!$B$17:$BI$27,MATCH(M$7,GRID!$A$17:$A$27,0),MATCH(1,($U$2=GRID!$B$1:$BI$1)*(КАЛЕНДАРЬ!$R15=GRID!$B$3:$BI$3), 0))*GRID!$B$67,
ROUNDUP(INDEX(GRID!$B$17:$BI$27,MATCH(M$7,GRID!$A$17:$A$27,0),MATCH(1,($U$2=GRID!$B$1:$BI$1)*(КАЛЕНДАРЬ!$R15=GRID!$B$3:$BI$3), 0))*GRID!$B$66*(1-GRID!$B$69),0))</f>
        <v>33728</v>
      </c>
      <c r="O84" s="47" cm="1">
        <f t="array" ref="O84">IF($I$2="Раннее бронирование",
INDEX(GRID!$B$4:$BI$14,MATCH(O$7,GRID!$A$4:$A$14,0),MATCH(1,($U$2=GRID!$B$1:$BI$1)*(КАЛЕНДАРЬ!$R15=GRID!$B$3:$BI$3), 0))*GRID!$B$67,
ROUNDUP(INDEX(GRID!$B$4:$BI$14,MATCH(O$7,GRID!$A$4:$A$14,0),MATCH(1,($U$2=GRID!$B$1:$BI$1)*(КАЛЕНДАРЬ!$R15=GRID!$B$3:$BI$3),0))*GRID!$B$66*(1-GRID!$B$69),0))</f>
        <v>36380</v>
      </c>
      <c r="P84" s="48" cm="1">
        <f t="array" ref="P84">IF($I$2="Раннее бронирование",
INDEX(GRID!$B$17:$BI$27,MATCH(O$7,GRID!$A$17:$A$27,0),MATCH(1,($U$2=GRID!$B$1:$BI$1)*(КАЛЕНДАРЬ!$R15=GRID!$B$3:$BI$3), 0))*GRID!$B$67,
ROUNDUP(INDEX(GRID!$B$17:$BI$27,MATCH(O$7,GRID!$A$17:$A$27,0),MATCH(1,($U$2=GRID!$B$1:$BI$1)*(КАЛЕНДАРЬ!$R15=GRID!$B$3:$BI$3), 0))*GRID!$B$66*(1-GRID!$B$69),0))</f>
        <v>38080</v>
      </c>
      <c r="Q84" s="47" t="e" cm="1">
        <f t="array" ref="Q84">IF($I$2="Раннее бронирование",
INDEX(GRID!$B$4:$BI$14,MATCH(Q$7,GRID!$A$4:$A$14,0),MATCH(1,($U$2=GRID!$B$1:$BI$1)*(КАЛЕНДАРЬ!$R15=GRID!$B$3:$BI$3), 0))*GRID!$B$67,
ROUNDUP(INDEX(GRID!$B$4:$BI$14,MATCH(Q$7,GRID!$A$4:$A$14,0),MATCH(1,($U$2=GRID!$B$1:$BI$1)*(КАЛЕНДАРЬ!$R15=GRID!$B$3:$BI$3),0))*GRID!$B$66*(1-GRID!$B$69),0))</f>
        <v>#N/A</v>
      </c>
      <c r="R84" s="48" t="e" cm="1">
        <f t="array" ref="R84">IF($I$2="Раннее бронирование",
INDEX(GRID!$B$17:$BI$27,MATCH(Q$7,GRID!$A$17:$A$27,0),MATCH(1,($U$2=GRID!$B$1:$BI$1)*(КАЛЕНДАРЬ!$R15=GRID!$B$3:$BI$3), 0))*GRID!$B$67,
ROUNDUP(INDEX(GRID!$B$17:$BI$27,MATCH(Q$7,GRID!$A$17:$A$27,0),MATCH(1,($U$2=GRID!$B$1:$BI$1)*(КАЛЕНДАРЬ!$R15=GRID!$B$3:$BI$3), 0))*GRID!$B$66*(1-GRID!$B$69),0))</f>
        <v>#N/A</v>
      </c>
      <c r="S84" s="47" t="e" cm="1">
        <f t="array" ref="S84">IF($I$2="Раннее бронирование",
INDEX(GRID!$B$4:$BI$14,MATCH(S$7,GRID!$A$4:$A$14,0),MATCH(1,($U$2=GRID!$B$1:$BI$1)*(КАЛЕНДАРЬ!$R15=GRID!$B$3:$BI$3), 0))*GRID!$B$67,
ROUNDUP(INDEX(GRID!$B$4:$BI$14,MATCH(S$7,GRID!$A$4:$A$14,0),MATCH(1,($U$2=GRID!$B$1:$BI$1)*(КАЛЕНДАРЬ!$R15=GRID!$B$3:$BI$3),0))*GRID!$B$66*(1-GRID!$B$69),0))</f>
        <v>#N/A</v>
      </c>
      <c r="T84" s="48" t="e" cm="1">
        <f t="array" ref="T84">IF($I$2="Раннее бронирование",
INDEX(GRID!$B$17:$BI$27,MATCH(S$7,GRID!$A$17:$A$27,0),MATCH(1,($U$2=GRID!$B$1:$BI$1)*(КАЛЕНДАРЬ!$R15=GRID!$B$3:$BI$3), 0))*GRID!$B$67,
ROUNDUP(INDEX(GRID!$B$17:$BI$27,MATCH(S$7,GRID!$A$17:$A$27,0),MATCH(1,($U$2=GRID!$B$1:$BI$1)*(КАЛЕНДАРЬ!$R15=GRID!$B$3:$BI$3), 0))*GRID!$B$66*(1-GRID!$B$69),0))</f>
        <v>#N/A</v>
      </c>
      <c r="U84" s="47" cm="1">
        <f t="array" ref="U84">IF($I$2="Раннее бронирование",
INDEX(GRID!$B$4:$BI$14,MATCH(U$7,GRID!$A$4:$A$14,0),MATCH(1,($U$2=GRID!$B$1:$BI$1)*(КАЛЕНДАРЬ!$R15=GRID!$B$3:$BI$3), 0))*GRID!$B$67,
ROUNDUP(INDEX(GRID!$B$4:$BI$14,MATCH(U$7,GRID!$A$4:$A$14,0),MATCH(1,($U$2=GRID!$B$1:$BI$1)*(КАЛЕНДАРЬ!$R15=GRID!$B$3:$BI$3),0))*GRID!$B$66*(1-GRID!$B$69),0))</f>
        <v>56440</v>
      </c>
      <c r="V84" s="48" cm="1">
        <f t="array" ref="V84">IF($I$2="Раннее бронирование",
INDEX(GRID!$B$17:$BI$27,MATCH(U$7,GRID!$A$17:$A$27,0),MATCH(1,($U$2=GRID!$B$1:$BI$1)*(КАЛЕНДАРЬ!$R15=GRID!$B$3:$BI$3), 0))*GRID!$B$67,
ROUNDUP(INDEX(GRID!$B$17:$BI$27,MATCH(U$7,GRID!$A$17:$A$27,0),MATCH(1,($U$2=GRID!$B$1:$BI$1)*(КАЛЕНДАРЬ!$R15=GRID!$B$3:$BI$3), 0))*GRID!$B$66*(1-GRID!$B$69),0))</f>
        <v>58140</v>
      </c>
      <c r="W84" s="47" cm="1">
        <f t="array" ref="W84">IF($I$2="Раннее бронирование",
INDEX(GRID!$B$4:$BI$14,MATCH(W$7,GRID!$A$4:$A$14,0),MATCH(1,($U$2=GRID!$B$1:$BI$1)*(КАЛЕНДАРЬ!$R15=GRID!$B$3:$BI$3), 0))*GRID!$B$67,
ROUNDUP(INDEX(GRID!$B$4:$BI$14,MATCH(W$7,GRID!$A$4:$A$14,0),MATCH(1,($U$2=GRID!$B$1:$BI$1)*(КАЛЕНДАРЬ!$R15=GRID!$B$3:$BI$3),0))*GRID!$B$66*(1-GRID!$B$69),0))</f>
        <v>206040</v>
      </c>
      <c r="X84" s="48" cm="1">
        <f t="array" ref="X84">IF($I$2="Раннее бронирование",
INDEX(GRID!$B$17:$BI$27,MATCH(W$7,GRID!$A$17:$A$27,0),MATCH(1,($U$2=GRID!$B$1:$BI$1)*(КАЛЕНДАРЬ!$R15=GRID!$B$3:$BI$3), 0))*GRID!$B$67,
ROUNDUP(INDEX(GRID!$B$17:$BI$27,MATCH(W$7,GRID!$A$17:$A$27,0),MATCH(1,($U$2=GRID!$B$1:$BI$1)*(КАЛЕНДАРЬ!$R15=GRID!$B$3:$BI$3), 0))*GRID!$B$66*(1-GRID!$B$69),0))</f>
        <v>207740</v>
      </c>
    </row>
    <row r="85" spans="1:24" hidden="1" x14ac:dyDescent="0.2">
      <c r="A85" s="117" t="s">
        <v>47</v>
      </c>
      <c r="B85" s="117">
        <v>13</v>
      </c>
      <c r="C85" s="47" cm="1">
        <f t="array" ref="C85">IF($I$2="Раннее бронирование",
INDEX(GRID!$B$4:$BI$14,MATCH(C$7,GRID!$A$4:$A$14,0),MATCH(1,($U$2=GRID!$B$1:$BI$1)*(КАЛЕНДАРЬ!$R16=GRID!$B$3:$BI$3), 0))*GRID!$B$67,
ROUNDUP(INDEX(GRID!$B$4:$BI$14,MATCH(C$7,GRID!$A$4:$A$14,0),MATCH(1,($U$2=GRID!$B$1:$BI$1)*(КАЛЕНДАРЬ!$R16=GRID!$B$3:$BI$3),0))*GRID!$B$66*(1-GRID!$B$69),0))</f>
        <v>18700</v>
      </c>
      <c r="D85" s="48" cm="1">
        <f t="array" ref="D85">IF($I$2="Раннее бронирование",
INDEX(GRID!$B$17:$BI$27,MATCH(C$7,GRID!$A$17:$A$27,0),MATCH(1,($U$2=GRID!$B$1:$BI$1)*(КАЛЕНДАРЬ!$R16=GRID!$B$3:$BI$3), 0))*GRID!$B$67,
ROUNDUP(INDEX(GRID!$B$17:$BI$27,MATCH(C$7,GRID!$A$17:$A$27,0),MATCH(1,($U$2=GRID!$B$1:$BI$1)*(КАЛЕНДАРЬ!$R16=GRID!$B$3:$BI$3), 0))*GRID!$B$66*(1-GRID!$B$69),0))</f>
        <v>20400</v>
      </c>
      <c r="E85" s="47" cm="1">
        <f t="array" ref="E85">IF($I$2="Раннее бронирование",
INDEX(GRID!$B$4:$BI$14,MATCH(E$7,GRID!$A$4:$A$14,0),MATCH(1,($U$2=GRID!$B$1:$BI$1)*(КАЛЕНДАРЬ!$R16=GRID!$B$3:$BI$3), 0))*GRID!$B$67,
ROUNDUP(INDEX(GRID!$B$4:$BI$14,MATCH(E$7,GRID!$A$4:$A$14,0),MATCH(1,($U$2=GRID!$B$1:$BI$1)*(КАЛЕНДАРЬ!$R16=GRID!$B$3:$BI$3),0))*GRID!$B$66*(1-GRID!$B$69),0))</f>
        <v>20808</v>
      </c>
      <c r="F85" s="48" cm="1">
        <f t="array" ref="F85">IF($I$2="Раннее бронирование",
INDEX(GRID!$B$17:$BI$27,MATCH(E$7,GRID!$A$17:$A$27,0),MATCH(1,($U$2=GRID!$B$1:$BI$1)*(КАЛЕНДАРЬ!$R16=GRID!$B$3:$BI$3), 0))*GRID!$B$67,
ROUNDUP(INDEX(GRID!$B$17:$BI$27,MATCH(E$7,GRID!$A$17:$A$27,0),MATCH(1,($U$2=GRID!$B$1:$BI$1)*(КАЛЕНДАРЬ!$R16=GRID!$B$3:$BI$3), 0))*GRID!$B$66*(1-GRID!$B$69),0))</f>
        <v>22508</v>
      </c>
      <c r="G85" s="47" t="e" cm="1">
        <f t="array" ref="G85">IF($I$2="Раннее бронирование",
INDEX(GRID!$B$4:$BI$14,MATCH(G$7,GRID!$A$4:$A$14,0),MATCH(1,($U$2=GRID!$B$1:$BI$1)*(КАЛЕНДАРЬ!$R16=GRID!$B$3:$BI$3), 0))*GRID!$B$67,
ROUNDUP(INDEX(GRID!$B$4:$BI$14,MATCH(G$7,GRID!$A$4:$A$14,0),MATCH(1,($U$2=GRID!$B$1:$BI$1)*(КАЛЕНДАРЬ!$R16=GRID!$B$3:$BI$3),0))*GRID!$B$66*(1-GRID!$B$69),0))</f>
        <v>#N/A</v>
      </c>
      <c r="H85" s="48" t="e" cm="1">
        <f t="array" ref="H85">IF($I$2="Раннее бронирование",
INDEX(GRID!$B$17:$BI$27,MATCH(G$7,GRID!$A$17:$A$27,0),MATCH(1,($U$2=GRID!$B$1:$BI$1)*(КАЛЕНДАРЬ!$R16=GRID!$B$3:$BI$3), 0))*GRID!$B$67,
ROUNDUP(INDEX(GRID!$B$17:$BI$27,MATCH(G$7,GRID!$A$17:$A$27,0),MATCH(1,($U$2=GRID!$B$1:$BI$1)*(КАЛЕНДАРЬ!$R16=GRID!$B$3:$BI$3), 0))*GRID!$B$66*(1-GRID!$B$69),0))</f>
        <v>#N/A</v>
      </c>
      <c r="I85" s="47" t="e" cm="1">
        <f t="array" ref="I85">IF($I$2="Раннее бронирование",
INDEX(GRID!$B$4:$BI$14,MATCH(I$7,GRID!$A$4:$A$14,0),MATCH(1,($U$2=GRID!$B$1:$BI$1)*(КАЛЕНДАРЬ!$R16=GRID!$B$3:$BI$3), 0))*GRID!$B$67,
ROUNDUP(INDEX(GRID!$B$4:$BI$14,MATCH(I$7,GRID!$A$4:$A$14,0),MATCH(1,($U$2=GRID!$B$1:$BI$1)*(КАЛЕНДАРЬ!$R16=GRID!$B$3:$BI$3),0))*GRID!$B$66*(1-GRID!$B$69),0))</f>
        <v>#N/A</v>
      </c>
      <c r="J85" s="48" t="e" cm="1">
        <f t="array" ref="J85">IF($I$2="Раннее бронирование",
INDEX(GRID!$B$17:$BI$27,MATCH(I$7,GRID!$A$17:$A$27,0),MATCH(1,($U$2=GRID!$B$1:$BI$1)*(КАЛЕНДАРЬ!$R16=GRID!$B$3:$BI$3), 0))*GRID!$B$67,
ROUNDUP(INDEX(GRID!$B$17:$BI$27,MATCH(I$7,GRID!$A$17:$A$27,0),MATCH(1,($U$2=GRID!$B$1:$BI$1)*(КАЛЕНДАРЬ!$R16=GRID!$B$3:$BI$3), 0))*GRID!$B$66*(1-GRID!$B$69),0))</f>
        <v>#N/A</v>
      </c>
      <c r="K85" s="47" cm="1">
        <f t="array" ref="K85">IF($I$2="Раннее бронирование",
INDEX(GRID!$B$4:$BI$14,MATCH(K$7,GRID!$A$4:$A$14,0),MATCH(1,($U$2=GRID!$B$1:$BI$1)*(КАЛЕНДАРЬ!$R16=GRID!$B$3:$BI$3), 0))*GRID!$B$67,
ROUNDUP(INDEX(GRID!$B$4:$BI$14,MATCH(K$7,GRID!$A$4:$A$14,0),MATCH(1,($U$2=GRID!$B$1:$BI$1)*(КАЛЕНДАРЬ!$R16=GRID!$B$3:$BI$3),0))*GRID!$B$66*(1-GRID!$B$69),0))</f>
        <v>28764</v>
      </c>
      <c r="L85" s="48" cm="1">
        <f t="array" ref="L85">IF($I$2="Раннее бронирование",
INDEX(GRID!$B$17:$BI$27,MATCH(K$7,GRID!$A$17:$A$27,0),MATCH(1,($U$2=GRID!$B$1:$BI$1)*(КАЛЕНДАРЬ!$R16=GRID!$B$3:$BI$3), 0))*GRID!$B$67,
ROUNDUP(INDEX(GRID!$B$17:$BI$27,MATCH(K$7,GRID!$A$17:$A$27,0),MATCH(1,($U$2=GRID!$B$1:$BI$1)*(КАЛЕНДАРЬ!$R16=GRID!$B$3:$BI$3), 0))*GRID!$B$66*(1-GRID!$B$69),0))</f>
        <v>30464</v>
      </c>
      <c r="M85" s="47" cm="1">
        <f t="array" ref="M85">IF($I$2="Раннее бронирование",
INDEX(GRID!$B$4:$BI$14,MATCH(M$7,GRID!$A$4:$A$14,0),MATCH(1,($U$2=GRID!$B$1:$BI$1)*(КАЛЕНДАРЬ!$R16=GRID!$B$3:$BI$3), 0))*GRID!$B$67,
ROUNDUP(INDEX(GRID!$B$4:$BI$14,MATCH(M$7,GRID!$A$4:$A$14,0),MATCH(1,($U$2=GRID!$B$1:$BI$1)*(КАЛЕНДАРЬ!$R16=GRID!$B$3:$BI$3),0))*GRID!$B$66*(1-GRID!$B$69),0))</f>
        <v>32028</v>
      </c>
      <c r="N85" s="48" cm="1">
        <f t="array" ref="N85">IF($I$2="Раннее бронирование",
INDEX(GRID!$B$17:$BI$27,MATCH(M$7,GRID!$A$17:$A$27,0),MATCH(1,($U$2=GRID!$B$1:$BI$1)*(КАЛЕНДАРЬ!$R16=GRID!$B$3:$BI$3), 0))*GRID!$B$67,
ROUNDUP(INDEX(GRID!$B$17:$BI$27,MATCH(M$7,GRID!$A$17:$A$27,0),MATCH(1,($U$2=GRID!$B$1:$BI$1)*(КАЛЕНДАРЬ!$R16=GRID!$B$3:$BI$3), 0))*GRID!$B$66*(1-GRID!$B$69),0))</f>
        <v>33728</v>
      </c>
      <c r="O85" s="47" cm="1">
        <f t="array" ref="O85">IF($I$2="Раннее бронирование",
INDEX(GRID!$B$4:$BI$14,MATCH(O$7,GRID!$A$4:$A$14,0),MATCH(1,($U$2=GRID!$B$1:$BI$1)*(КАЛЕНДАРЬ!$R16=GRID!$B$3:$BI$3), 0))*GRID!$B$67,
ROUNDUP(INDEX(GRID!$B$4:$BI$14,MATCH(O$7,GRID!$A$4:$A$14,0),MATCH(1,($U$2=GRID!$B$1:$BI$1)*(КАЛЕНДАРЬ!$R16=GRID!$B$3:$BI$3),0))*GRID!$B$66*(1-GRID!$B$69),0))</f>
        <v>36380</v>
      </c>
      <c r="P85" s="48" cm="1">
        <f t="array" ref="P85">IF($I$2="Раннее бронирование",
INDEX(GRID!$B$17:$BI$27,MATCH(O$7,GRID!$A$17:$A$27,0),MATCH(1,($U$2=GRID!$B$1:$BI$1)*(КАЛЕНДАРЬ!$R16=GRID!$B$3:$BI$3), 0))*GRID!$B$67,
ROUNDUP(INDEX(GRID!$B$17:$BI$27,MATCH(O$7,GRID!$A$17:$A$27,0),MATCH(1,($U$2=GRID!$B$1:$BI$1)*(КАЛЕНДАРЬ!$R16=GRID!$B$3:$BI$3), 0))*GRID!$B$66*(1-GRID!$B$69),0))</f>
        <v>38080</v>
      </c>
      <c r="Q85" s="47" t="e" cm="1">
        <f t="array" ref="Q85">IF($I$2="Раннее бронирование",
INDEX(GRID!$B$4:$BI$14,MATCH(Q$7,GRID!$A$4:$A$14,0),MATCH(1,($U$2=GRID!$B$1:$BI$1)*(КАЛЕНДАРЬ!$R16=GRID!$B$3:$BI$3), 0))*GRID!$B$67,
ROUNDUP(INDEX(GRID!$B$4:$BI$14,MATCH(Q$7,GRID!$A$4:$A$14,0),MATCH(1,($U$2=GRID!$B$1:$BI$1)*(КАЛЕНДАРЬ!$R16=GRID!$B$3:$BI$3),0))*GRID!$B$66*(1-GRID!$B$69),0))</f>
        <v>#N/A</v>
      </c>
      <c r="R85" s="48" t="e" cm="1">
        <f t="array" ref="R85">IF($I$2="Раннее бронирование",
INDEX(GRID!$B$17:$BI$27,MATCH(Q$7,GRID!$A$17:$A$27,0),MATCH(1,($U$2=GRID!$B$1:$BI$1)*(КАЛЕНДАРЬ!$R16=GRID!$B$3:$BI$3), 0))*GRID!$B$67,
ROUNDUP(INDEX(GRID!$B$17:$BI$27,MATCH(Q$7,GRID!$A$17:$A$27,0),MATCH(1,($U$2=GRID!$B$1:$BI$1)*(КАЛЕНДАРЬ!$R16=GRID!$B$3:$BI$3), 0))*GRID!$B$66*(1-GRID!$B$69),0))</f>
        <v>#N/A</v>
      </c>
      <c r="S85" s="47" t="e" cm="1">
        <f t="array" ref="S85">IF($I$2="Раннее бронирование",
INDEX(GRID!$B$4:$BI$14,MATCH(S$7,GRID!$A$4:$A$14,0),MATCH(1,($U$2=GRID!$B$1:$BI$1)*(КАЛЕНДАРЬ!$R16=GRID!$B$3:$BI$3), 0))*GRID!$B$67,
ROUNDUP(INDEX(GRID!$B$4:$BI$14,MATCH(S$7,GRID!$A$4:$A$14,0),MATCH(1,($U$2=GRID!$B$1:$BI$1)*(КАЛЕНДАРЬ!$R16=GRID!$B$3:$BI$3),0))*GRID!$B$66*(1-GRID!$B$69),0))</f>
        <v>#N/A</v>
      </c>
      <c r="T85" s="48" t="e" cm="1">
        <f t="array" ref="T85">IF($I$2="Раннее бронирование",
INDEX(GRID!$B$17:$BI$27,MATCH(S$7,GRID!$A$17:$A$27,0),MATCH(1,($U$2=GRID!$B$1:$BI$1)*(КАЛЕНДАРЬ!$R16=GRID!$B$3:$BI$3), 0))*GRID!$B$67,
ROUNDUP(INDEX(GRID!$B$17:$BI$27,MATCH(S$7,GRID!$A$17:$A$27,0),MATCH(1,($U$2=GRID!$B$1:$BI$1)*(КАЛЕНДАРЬ!$R16=GRID!$B$3:$BI$3), 0))*GRID!$B$66*(1-GRID!$B$69),0))</f>
        <v>#N/A</v>
      </c>
      <c r="U85" s="47" cm="1">
        <f t="array" ref="U85">IF($I$2="Раннее бронирование",
INDEX(GRID!$B$4:$BI$14,MATCH(U$7,GRID!$A$4:$A$14,0),MATCH(1,($U$2=GRID!$B$1:$BI$1)*(КАЛЕНДАРЬ!$R16=GRID!$B$3:$BI$3), 0))*GRID!$B$67,
ROUNDUP(INDEX(GRID!$B$4:$BI$14,MATCH(U$7,GRID!$A$4:$A$14,0),MATCH(1,($U$2=GRID!$B$1:$BI$1)*(КАЛЕНДАРЬ!$R16=GRID!$B$3:$BI$3),0))*GRID!$B$66*(1-GRID!$B$69),0))</f>
        <v>56440</v>
      </c>
      <c r="V85" s="48" cm="1">
        <f t="array" ref="V85">IF($I$2="Раннее бронирование",
INDEX(GRID!$B$17:$BI$27,MATCH(U$7,GRID!$A$17:$A$27,0),MATCH(1,($U$2=GRID!$B$1:$BI$1)*(КАЛЕНДАРЬ!$R16=GRID!$B$3:$BI$3), 0))*GRID!$B$67,
ROUNDUP(INDEX(GRID!$B$17:$BI$27,MATCH(U$7,GRID!$A$17:$A$27,0),MATCH(1,($U$2=GRID!$B$1:$BI$1)*(КАЛЕНДАРЬ!$R16=GRID!$B$3:$BI$3), 0))*GRID!$B$66*(1-GRID!$B$69),0))</f>
        <v>58140</v>
      </c>
      <c r="W85" s="47" cm="1">
        <f t="array" ref="W85">IF($I$2="Раннее бронирование",
INDEX(GRID!$B$4:$BI$14,MATCH(W$7,GRID!$A$4:$A$14,0),MATCH(1,($U$2=GRID!$B$1:$BI$1)*(КАЛЕНДАРЬ!$R16=GRID!$B$3:$BI$3), 0))*GRID!$B$67,
ROUNDUP(INDEX(GRID!$B$4:$BI$14,MATCH(W$7,GRID!$A$4:$A$14,0),MATCH(1,($U$2=GRID!$B$1:$BI$1)*(КАЛЕНДАРЬ!$R16=GRID!$B$3:$BI$3),0))*GRID!$B$66*(1-GRID!$B$69),0))</f>
        <v>206040</v>
      </c>
      <c r="X85" s="48" cm="1">
        <f t="array" ref="X85">IF($I$2="Раннее бронирование",
INDEX(GRID!$B$17:$BI$27,MATCH(W$7,GRID!$A$17:$A$27,0),MATCH(1,($U$2=GRID!$B$1:$BI$1)*(КАЛЕНДАРЬ!$R16=GRID!$B$3:$BI$3), 0))*GRID!$B$67,
ROUNDUP(INDEX(GRID!$B$17:$BI$27,MATCH(W$7,GRID!$A$17:$A$27,0),MATCH(1,($U$2=GRID!$B$1:$BI$1)*(КАЛЕНДАРЬ!$R16=GRID!$B$3:$BI$3), 0))*GRID!$B$66*(1-GRID!$B$69),0))</f>
        <v>207740</v>
      </c>
    </row>
    <row r="86" spans="1:24" hidden="1" x14ac:dyDescent="0.2">
      <c r="A86" s="117" t="s">
        <v>48</v>
      </c>
      <c r="B86" s="117">
        <v>14</v>
      </c>
      <c r="C86" s="47" cm="1">
        <f t="array" ref="C86">IF($I$2="Раннее бронирование",
INDEX(GRID!$B$4:$BI$14,MATCH(C$7,GRID!$A$4:$A$14,0),MATCH(1,($U$2=GRID!$B$1:$BI$1)*(КАЛЕНДАРЬ!$R17=GRID!$B$3:$BI$3), 0))*GRID!$B$67,
ROUNDUP(INDEX(GRID!$B$4:$BI$14,MATCH(C$7,GRID!$A$4:$A$14,0),MATCH(1,($U$2=GRID!$B$1:$BI$1)*(КАЛЕНДАРЬ!$R17=GRID!$B$3:$BI$3),0))*GRID!$B$66*(1-GRID!$B$69),0))</f>
        <v>18700</v>
      </c>
      <c r="D86" s="48" cm="1">
        <f t="array" ref="D86">IF($I$2="Раннее бронирование",
INDEX(GRID!$B$17:$BI$27,MATCH(C$7,GRID!$A$17:$A$27,0),MATCH(1,($U$2=GRID!$B$1:$BI$1)*(КАЛЕНДАРЬ!$R17=GRID!$B$3:$BI$3), 0))*GRID!$B$67,
ROUNDUP(INDEX(GRID!$B$17:$BI$27,MATCH(C$7,GRID!$A$17:$A$27,0),MATCH(1,($U$2=GRID!$B$1:$BI$1)*(КАЛЕНДАРЬ!$R17=GRID!$B$3:$BI$3), 0))*GRID!$B$66*(1-GRID!$B$69),0))</f>
        <v>20400</v>
      </c>
      <c r="E86" s="47" cm="1">
        <f t="array" ref="E86">IF($I$2="Раннее бронирование",
INDEX(GRID!$B$4:$BI$14,MATCH(E$7,GRID!$A$4:$A$14,0),MATCH(1,($U$2=GRID!$B$1:$BI$1)*(КАЛЕНДАРЬ!$R17=GRID!$B$3:$BI$3), 0))*GRID!$B$67,
ROUNDUP(INDEX(GRID!$B$4:$BI$14,MATCH(E$7,GRID!$A$4:$A$14,0),MATCH(1,($U$2=GRID!$B$1:$BI$1)*(КАЛЕНДАРЬ!$R17=GRID!$B$3:$BI$3),0))*GRID!$B$66*(1-GRID!$B$69),0))</f>
        <v>20808</v>
      </c>
      <c r="F86" s="48" cm="1">
        <f t="array" ref="F86">IF($I$2="Раннее бронирование",
INDEX(GRID!$B$17:$BI$27,MATCH(E$7,GRID!$A$17:$A$27,0),MATCH(1,($U$2=GRID!$B$1:$BI$1)*(КАЛЕНДАРЬ!$R17=GRID!$B$3:$BI$3), 0))*GRID!$B$67,
ROUNDUP(INDEX(GRID!$B$17:$BI$27,MATCH(E$7,GRID!$A$17:$A$27,0),MATCH(1,($U$2=GRID!$B$1:$BI$1)*(КАЛЕНДАРЬ!$R17=GRID!$B$3:$BI$3), 0))*GRID!$B$66*(1-GRID!$B$69),0))</f>
        <v>22508</v>
      </c>
      <c r="G86" s="47" t="e" cm="1">
        <f t="array" ref="G86">IF($I$2="Раннее бронирование",
INDEX(GRID!$B$4:$BI$14,MATCH(G$7,GRID!$A$4:$A$14,0),MATCH(1,($U$2=GRID!$B$1:$BI$1)*(КАЛЕНДАРЬ!$R17=GRID!$B$3:$BI$3), 0))*GRID!$B$67,
ROUNDUP(INDEX(GRID!$B$4:$BI$14,MATCH(G$7,GRID!$A$4:$A$14,0),MATCH(1,($U$2=GRID!$B$1:$BI$1)*(КАЛЕНДАРЬ!$R17=GRID!$B$3:$BI$3),0))*GRID!$B$66*(1-GRID!$B$69),0))</f>
        <v>#N/A</v>
      </c>
      <c r="H86" s="48" t="e" cm="1">
        <f t="array" ref="H86">IF($I$2="Раннее бронирование",
INDEX(GRID!$B$17:$BI$27,MATCH(G$7,GRID!$A$17:$A$27,0),MATCH(1,($U$2=GRID!$B$1:$BI$1)*(КАЛЕНДАРЬ!$R17=GRID!$B$3:$BI$3), 0))*GRID!$B$67,
ROUNDUP(INDEX(GRID!$B$17:$BI$27,MATCH(G$7,GRID!$A$17:$A$27,0),MATCH(1,($U$2=GRID!$B$1:$BI$1)*(КАЛЕНДАРЬ!$R17=GRID!$B$3:$BI$3), 0))*GRID!$B$66*(1-GRID!$B$69),0))</f>
        <v>#N/A</v>
      </c>
      <c r="I86" s="47" t="e" cm="1">
        <f t="array" ref="I86">IF($I$2="Раннее бронирование",
INDEX(GRID!$B$4:$BI$14,MATCH(I$7,GRID!$A$4:$A$14,0),MATCH(1,($U$2=GRID!$B$1:$BI$1)*(КАЛЕНДАРЬ!$R17=GRID!$B$3:$BI$3), 0))*GRID!$B$67,
ROUNDUP(INDEX(GRID!$B$4:$BI$14,MATCH(I$7,GRID!$A$4:$A$14,0),MATCH(1,($U$2=GRID!$B$1:$BI$1)*(КАЛЕНДАРЬ!$R17=GRID!$B$3:$BI$3),0))*GRID!$B$66*(1-GRID!$B$69),0))</f>
        <v>#N/A</v>
      </c>
      <c r="J86" s="48" t="e" cm="1">
        <f t="array" ref="J86">IF($I$2="Раннее бронирование",
INDEX(GRID!$B$17:$BI$27,MATCH(I$7,GRID!$A$17:$A$27,0),MATCH(1,($U$2=GRID!$B$1:$BI$1)*(КАЛЕНДАРЬ!$R17=GRID!$B$3:$BI$3), 0))*GRID!$B$67,
ROUNDUP(INDEX(GRID!$B$17:$BI$27,MATCH(I$7,GRID!$A$17:$A$27,0),MATCH(1,($U$2=GRID!$B$1:$BI$1)*(КАЛЕНДАРЬ!$R17=GRID!$B$3:$BI$3), 0))*GRID!$B$66*(1-GRID!$B$69),0))</f>
        <v>#N/A</v>
      </c>
      <c r="K86" s="47" cm="1">
        <f t="array" ref="K86">IF($I$2="Раннее бронирование",
INDEX(GRID!$B$4:$BI$14,MATCH(K$7,GRID!$A$4:$A$14,0),MATCH(1,($U$2=GRID!$B$1:$BI$1)*(КАЛЕНДАРЬ!$R17=GRID!$B$3:$BI$3), 0))*GRID!$B$67,
ROUNDUP(INDEX(GRID!$B$4:$BI$14,MATCH(K$7,GRID!$A$4:$A$14,0),MATCH(1,($U$2=GRID!$B$1:$BI$1)*(КАЛЕНДАРЬ!$R17=GRID!$B$3:$BI$3),0))*GRID!$B$66*(1-GRID!$B$69),0))</f>
        <v>28764</v>
      </c>
      <c r="L86" s="48" cm="1">
        <f t="array" ref="L86">IF($I$2="Раннее бронирование",
INDEX(GRID!$B$17:$BI$27,MATCH(K$7,GRID!$A$17:$A$27,0),MATCH(1,($U$2=GRID!$B$1:$BI$1)*(КАЛЕНДАРЬ!$R17=GRID!$B$3:$BI$3), 0))*GRID!$B$67,
ROUNDUP(INDEX(GRID!$B$17:$BI$27,MATCH(K$7,GRID!$A$17:$A$27,0),MATCH(1,($U$2=GRID!$B$1:$BI$1)*(КАЛЕНДАРЬ!$R17=GRID!$B$3:$BI$3), 0))*GRID!$B$66*(1-GRID!$B$69),0))</f>
        <v>30464</v>
      </c>
      <c r="M86" s="47" cm="1">
        <f t="array" ref="M86">IF($I$2="Раннее бронирование",
INDEX(GRID!$B$4:$BI$14,MATCH(M$7,GRID!$A$4:$A$14,0),MATCH(1,($U$2=GRID!$B$1:$BI$1)*(КАЛЕНДАРЬ!$R17=GRID!$B$3:$BI$3), 0))*GRID!$B$67,
ROUNDUP(INDEX(GRID!$B$4:$BI$14,MATCH(M$7,GRID!$A$4:$A$14,0),MATCH(1,($U$2=GRID!$B$1:$BI$1)*(КАЛЕНДАРЬ!$R17=GRID!$B$3:$BI$3),0))*GRID!$B$66*(1-GRID!$B$69),0))</f>
        <v>32028</v>
      </c>
      <c r="N86" s="48" cm="1">
        <f t="array" ref="N86">IF($I$2="Раннее бронирование",
INDEX(GRID!$B$17:$BI$27,MATCH(M$7,GRID!$A$17:$A$27,0),MATCH(1,($U$2=GRID!$B$1:$BI$1)*(КАЛЕНДАРЬ!$R17=GRID!$B$3:$BI$3), 0))*GRID!$B$67,
ROUNDUP(INDEX(GRID!$B$17:$BI$27,MATCH(M$7,GRID!$A$17:$A$27,0),MATCH(1,($U$2=GRID!$B$1:$BI$1)*(КАЛЕНДАРЬ!$R17=GRID!$B$3:$BI$3), 0))*GRID!$B$66*(1-GRID!$B$69),0))</f>
        <v>33728</v>
      </c>
      <c r="O86" s="47" cm="1">
        <f t="array" ref="O86">IF($I$2="Раннее бронирование",
INDEX(GRID!$B$4:$BI$14,MATCH(O$7,GRID!$A$4:$A$14,0),MATCH(1,($U$2=GRID!$B$1:$BI$1)*(КАЛЕНДАРЬ!$R17=GRID!$B$3:$BI$3), 0))*GRID!$B$67,
ROUNDUP(INDEX(GRID!$B$4:$BI$14,MATCH(O$7,GRID!$A$4:$A$14,0),MATCH(1,($U$2=GRID!$B$1:$BI$1)*(КАЛЕНДАРЬ!$R17=GRID!$B$3:$BI$3),0))*GRID!$B$66*(1-GRID!$B$69),0))</f>
        <v>36380</v>
      </c>
      <c r="P86" s="48" cm="1">
        <f t="array" ref="P86">IF($I$2="Раннее бронирование",
INDEX(GRID!$B$17:$BI$27,MATCH(O$7,GRID!$A$17:$A$27,0),MATCH(1,($U$2=GRID!$B$1:$BI$1)*(КАЛЕНДАРЬ!$R17=GRID!$B$3:$BI$3), 0))*GRID!$B$67,
ROUNDUP(INDEX(GRID!$B$17:$BI$27,MATCH(O$7,GRID!$A$17:$A$27,0),MATCH(1,($U$2=GRID!$B$1:$BI$1)*(КАЛЕНДАРЬ!$R17=GRID!$B$3:$BI$3), 0))*GRID!$B$66*(1-GRID!$B$69),0))</f>
        <v>38080</v>
      </c>
      <c r="Q86" s="47" t="e" cm="1">
        <f t="array" ref="Q86">IF($I$2="Раннее бронирование",
INDEX(GRID!$B$4:$BI$14,MATCH(Q$7,GRID!$A$4:$A$14,0),MATCH(1,($U$2=GRID!$B$1:$BI$1)*(КАЛЕНДАРЬ!$R17=GRID!$B$3:$BI$3), 0))*GRID!$B$67,
ROUNDUP(INDEX(GRID!$B$4:$BI$14,MATCH(Q$7,GRID!$A$4:$A$14,0),MATCH(1,($U$2=GRID!$B$1:$BI$1)*(КАЛЕНДАРЬ!$R17=GRID!$B$3:$BI$3),0))*GRID!$B$66*(1-GRID!$B$69),0))</f>
        <v>#N/A</v>
      </c>
      <c r="R86" s="48" t="e" cm="1">
        <f t="array" ref="R86">IF($I$2="Раннее бронирование",
INDEX(GRID!$B$17:$BI$27,MATCH(Q$7,GRID!$A$17:$A$27,0),MATCH(1,($U$2=GRID!$B$1:$BI$1)*(КАЛЕНДАРЬ!$R17=GRID!$B$3:$BI$3), 0))*GRID!$B$67,
ROUNDUP(INDEX(GRID!$B$17:$BI$27,MATCH(Q$7,GRID!$A$17:$A$27,0),MATCH(1,($U$2=GRID!$B$1:$BI$1)*(КАЛЕНДАРЬ!$R17=GRID!$B$3:$BI$3), 0))*GRID!$B$66*(1-GRID!$B$69),0))</f>
        <v>#N/A</v>
      </c>
      <c r="S86" s="47" t="e" cm="1">
        <f t="array" ref="S86">IF($I$2="Раннее бронирование",
INDEX(GRID!$B$4:$BI$14,MATCH(S$7,GRID!$A$4:$A$14,0),MATCH(1,($U$2=GRID!$B$1:$BI$1)*(КАЛЕНДАРЬ!$R17=GRID!$B$3:$BI$3), 0))*GRID!$B$67,
ROUNDUP(INDEX(GRID!$B$4:$BI$14,MATCH(S$7,GRID!$A$4:$A$14,0),MATCH(1,($U$2=GRID!$B$1:$BI$1)*(КАЛЕНДАРЬ!$R17=GRID!$B$3:$BI$3),0))*GRID!$B$66*(1-GRID!$B$69),0))</f>
        <v>#N/A</v>
      </c>
      <c r="T86" s="48" t="e" cm="1">
        <f t="array" ref="T86">IF($I$2="Раннее бронирование",
INDEX(GRID!$B$17:$BI$27,MATCH(S$7,GRID!$A$17:$A$27,0),MATCH(1,($U$2=GRID!$B$1:$BI$1)*(КАЛЕНДАРЬ!$R17=GRID!$B$3:$BI$3), 0))*GRID!$B$67,
ROUNDUP(INDEX(GRID!$B$17:$BI$27,MATCH(S$7,GRID!$A$17:$A$27,0),MATCH(1,($U$2=GRID!$B$1:$BI$1)*(КАЛЕНДАРЬ!$R17=GRID!$B$3:$BI$3), 0))*GRID!$B$66*(1-GRID!$B$69),0))</f>
        <v>#N/A</v>
      </c>
      <c r="U86" s="47" cm="1">
        <f t="array" ref="U86">IF($I$2="Раннее бронирование",
INDEX(GRID!$B$4:$BI$14,MATCH(U$7,GRID!$A$4:$A$14,0),MATCH(1,($U$2=GRID!$B$1:$BI$1)*(КАЛЕНДАРЬ!$R17=GRID!$B$3:$BI$3), 0))*GRID!$B$67,
ROUNDUP(INDEX(GRID!$B$4:$BI$14,MATCH(U$7,GRID!$A$4:$A$14,0),MATCH(1,($U$2=GRID!$B$1:$BI$1)*(КАЛЕНДАРЬ!$R17=GRID!$B$3:$BI$3),0))*GRID!$B$66*(1-GRID!$B$69),0))</f>
        <v>56440</v>
      </c>
      <c r="V86" s="48" cm="1">
        <f t="array" ref="V86">IF($I$2="Раннее бронирование",
INDEX(GRID!$B$17:$BI$27,MATCH(U$7,GRID!$A$17:$A$27,0),MATCH(1,($U$2=GRID!$B$1:$BI$1)*(КАЛЕНДАРЬ!$R17=GRID!$B$3:$BI$3), 0))*GRID!$B$67,
ROUNDUP(INDEX(GRID!$B$17:$BI$27,MATCH(U$7,GRID!$A$17:$A$27,0),MATCH(1,($U$2=GRID!$B$1:$BI$1)*(КАЛЕНДАРЬ!$R17=GRID!$B$3:$BI$3), 0))*GRID!$B$66*(1-GRID!$B$69),0))</f>
        <v>58140</v>
      </c>
      <c r="W86" s="47" cm="1">
        <f t="array" ref="W86">IF($I$2="Раннее бронирование",
INDEX(GRID!$B$4:$BI$14,MATCH(W$7,GRID!$A$4:$A$14,0),MATCH(1,($U$2=GRID!$B$1:$BI$1)*(КАЛЕНДАРЬ!$R17=GRID!$B$3:$BI$3), 0))*GRID!$B$67,
ROUNDUP(INDEX(GRID!$B$4:$BI$14,MATCH(W$7,GRID!$A$4:$A$14,0),MATCH(1,($U$2=GRID!$B$1:$BI$1)*(КАЛЕНДАРЬ!$R17=GRID!$B$3:$BI$3),0))*GRID!$B$66*(1-GRID!$B$69),0))</f>
        <v>206040</v>
      </c>
      <c r="X86" s="48" cm="1">
        <f t="array" ref="X86">IF($I$2="Раннее бронирование",
INDEX(GRID!$B$17:$BI$27,MATCH(W$7,GRID!$A$17:$A$27,0),MATCH(1,($U$2=GRID!$B$1:$BI$1)*(КАЛЕНДАРЬ!$R17=GRID!$B$3:$BI$3), 0))*GRID!$B$67,
ROUNDUP(INDEX(GRID!$B$17:$BI$27,MATCH(W$7,GRID!$A$17:$A$27,0),MATCH(1,($U$2=GRID!$B$1:$BI$1)*(КАЛЕНДАРЬ!$R17=GRID!$B$3:$BI$3), 0))*GRID!$B$66*(1-GRID!$B$69),0))</f>
        <v>207740</v>
      </c>
    </row>
    <row r="87" spans="1:24" hidden="1" x14ac:dyDescent="0.2">
      <c r="A87" s="117" t="s">
        <v>42</v>
      </c>
      <c r="B87" s="117">
        <v>15</v>
      </c>
      <c r="C87" s="47" cm="1">
        <f t="array" ref="C87">IF($I$2="Раннее бронирование",
INDEX(GRID!$B$4:$BI$14,MATCH(C$7,GRID!$A$4:$A$14,0),MATCH(1,($U$2=GRID!$B$1:$BI$1)*(КАЛЕНДАРЬ!$R18=GRID!$B$3:$BI$3), 0))*GRID!$B$67,
ROUNDUP(INDEX(GRID!$B$4:$BI$14,MATCH(C$7,GRID!$A$4:$A$14,0),MATCH(1,($U$2=GRID!$B$1:$BI$1)*(КАЛЕНДАРЬ!$R18=GRID!$B$3:$BI$3),0))*GRID!$B$66*(1-GRID!$B$69),0))</f>
        <v>18700</v>
      </c>
      <c r="D87" s="48" cm="1">
        <f t="array" ref="D87">IF($I$2="Раннее бронирование",
INDEX(GRID!$B$17:$BI$27,MATCH(C$7,GRID!$A$17:$A$27,0),MATCH(1,($U$2=GRID!$B$1:$BI$1)*(КАЛЕНДАРЬ!$R18=GRID!$B$3:$BI$3), 0))*GRID!$B$67,
ROUNDUP(INDEX(GRID!$B$17:$BI$27,MATCH(C$7,GRID!$A$17:$A$27,0),MATCH(1,($U$2=GRID!$B$1:$BI$1)*(КАЛЕНДАРЬ!$R18=GRID!$B$3:$BI$3), 0))*GRID!$B$66*(1-GRID!$B$69),0))</f>
        <v>20400</v>
      </c>
      <c r="E87" s="47" cm="1">
        <f t="array" ref="E87">IF($I$2="Раннее бронирование",
INDEX(GRID!$B$4:$BI$14,MATCH(E$7,GRID!$A$4:$A$14,0),MATCH(1,($U$2=GRID!$B$1:$BI$1)*(КАЛЕНДАРЬ!$R18=GRID!$B$3:$BI$3), 0))*GRID!$B$67,
ROUNDUP(INDEX(GRID!$B$4:$BI$14,MATCH(E$7,GRID!$A$4:$A$14,0),MATCH(1,($U$2=GRID!$B$1:$BI$1)*(КАЛЕНДАРЬ!$R18=GRID!$B$3:$BI$3),0))*GRID!$B$66*(1-GRID!$B$69),0))</f>
        <v>20808</v>
      </c>
      <c r="F87" s="48" cm="1">
        <f t="array" ref="F87">IF($I$2="Раннее бронирование",
INDEX(GRID!$B$17:$BI$27,MATCH(E$7,GRID!$A$17:$A$27,0),MATCH(1,($U$2=GRID!$B$1:$BI$1)*(КАЛЕНДАРЬ!$R18=GRID!$B$3:$BI$3), 0))*GRID!$B$67,
ROUNDUP(INDEX(GRID!$B$17:$BI$27,MATCH(E$7,GRID!$A$17:$A$27,0),MATCH(1,($U$2=GRID!$B$1:$BI$1)*(КАЛЕНДАРЬ!$R18=GRID!$B$3:$BI$3), 0))*GRID!$B$66*(1-GRID!$B$69),0))</f>
        <v>22508</v>
      </c>
      <c r="G87" s="47" t="e" cm="1">
        <f t="array" ref="G87">IF($I$2="Раннее бронирование",
INDEX(GRID!$B$4:$BI$14,MATCH(G$7,GRID!$A$4:$A$14,0),MATCH(1,($U$2=GRID!$B$1:$BI$1)*(КАЛЕНДАРЬ!$R18=GRID!$B$3:$BI$3), 0))*GRID!$B$67,
ROUNDUP(INDEX(GRID!$B$4:$BI$14,MATCH(G$7,GRID!$A$4:$A$14,0),MATCH(1,($U$2=GRID!$B$1:$BI$1)*(КАЛЕНДАРЬ!$R18=GRID!$B$3:$BI$3),0))*GRID!$B$66*(1-GRID!$B$69),0))</f>
        <v>#N/A</v>
      </c>
      <c r="H87" s="48" t="e" cm="1">
        <f t="array" ref="H87">IF($I$2="Раннее бронирование",
INDEX(GRID!$B$17:$BI$27,MATCH(G$7,GRID!$A$17:$A$27,0),MATCH(1,($U$2=GRID!$B$1:$BI$1)*(КАЛЕНДАРЬ!$R18=GRID!$B$3:$BI$3), 0))*GRID!$B$67,
ROUNDUP(INDEX(GRID!$B$17:$BI$27,MATCH(G$7,GRID!$A$17:$A$27,0),MATCH(1,($U$2=GRID!$B$1:$BI$1)*(КАЛЕНДАРЬ!$R18=GRID!$B$3:$BI$3), 0))*GRID!$B$66*(1-GRID!$B$69),0))</f>
        <v>#N/A</v>
      </c>
      <c r="I87" s="47" t="e" cm="1">
        <f t="array" ref="I87">IF($I$2="Раннее бронирование",
INDEX(GRID!$B$4:$BI$14,MATCH(I$7,GRID!$A$4:$A$14,0),MATCH(1,($U$2=GRID!$B$1:$BI$1)*(КАЛЕНДАРЬ!$R18=GRID!$B$3:$BI$3), 0))*GRID!$B$67,
ROUNDUP(INDEX(GRID!$B$4:$BI$14,MATCH(I$7,GRID!$A$4:$A$14,0),MATCH(1,($U$2=GRID!$B$1:$BI$1)*(КАЛЕНДАРЬ!$R18=GRID!$B$3:$BI$3),0))*GRID!$B$66*(1-GRID!$B$69),0))</f>
        <v>#N/A</v>
      </c>
      <c r="J87" s="48" t="e" cm="1">
        <f t="array" ref="J87">IF($I$2="Раннее бронирование",
INDEX(GRID!$B$17:$BI$27,MATCH(I$7,GRID!$A$17:$A$27,0),MATCH(1,($U$2=GRID!$B$1:$BI$1)*(КАЛЕНДАРЬ!$R18=GRID!$B$3:$BI$3), 0))*GRID!$B$67,
ROUNDUP(INDEX(GRID!$B$17:$BI$27,MATCH(I$7,GRID!$A$17:$A$27,0),MATCH(1,($U$2=GRID!$B$1:$BI$1)*(КАЛЕНДАРЬ!$R18=GRID!$B$3:$BI$3), 0))*GRID!$B$66*(1-GRID!$B$69),0))</f>
        <v>#N/A</v>
      </c>
      <c r="K87" s="47" cm="1">
        <f t="array" ref="K87">IF($I$2="Раннее бронирование",
INDEX(GRID!$B$4:$BI$14,MATCH(K$7,GRID!$A$4:$A$14,0),MATCH(1,($U$2=GRID!$B$1:$BI$1)*(КАЛЕНДАРЬ!$R18=GRID!$B$3:$BI$3), 0))*GRID!$B$67,
ROUNDUP(INDEX(GRID!$B$4:$BI$14,MATCH(K$7,GRID!$A$4:$A$14,0),MATCH(1,($U$2=GRID!$B$1:$BI$1)*(КАЛЕНДАРЬ!$R18=GRID!$B$3:$BI$3),0))*GRID!$B$66*(1-GRID!$B$69),0))</f>
        <v>28764</v>
      </c>
      <c r="L87" s="48" cm="1">
        <f t="array" ref="L87">IF($I$2="Раннее бронирование",
INDEX(GRID!$B$17:$BI$27,MATCH(K$7,GRID!$A$17:$A$27,0),MATCH(1,($U$2=GRID!$B$1:$BI$1)*(КАЛЕНДАРЬ!$R18=GRID!$B$3:$BI$3), 0))*GRID!$B$67,
ROUNDUP(INDEX(GRID!$B$17:$BI$27,MATCH(K$7,GRID!$A$17:$A$27,0),MATCH(1,($U$2=GRID!$B$1:$BI$1)*(КАЛЕНДАРЬ!$R18=GRID!$B$3:$BI$3), 0))*GRID!$B$66*(1-GRID!$B$69),0))</f>
        <v>30464</v>
      </c>
      <c r="M87" s="47" cm="1">
        <f t="array" ref="M87">IF($I$2="Раннее бронирование",
INDEX(GRID!$B$4:$BI$14,MATCH(M$7,GRID!$A$4:$A$14,0),MATCH(1,($U$2=GRID!$B$1:$BI$1)*(КАЛЕНДАРЬ!$R18=GRID!$B$3:$BI$3), 0))*GRID!$B$67,
ROUNDUP(INDEX(GRID!$B$4:$BI$14,MATCH(M$7,GRID!$A$4:$A$14,0),MATCH(1,($U$2=GRID!$B$1:$BI$1)*(КАЛЕНДАРЬ!$R18=GRID!$B$3:$BI$3),0))*GRID!$B$66*(1-GRID!$B$69),0))</f>
        <v>32028</v>
      </c>
      <c r="N87" s="48" cm="1">
        <f t="array" ref="N87">IF($I$2="Раннее бронирование",
INDEX(GRID!$B$17:$BI$27,MATCH(M$7,GRID!$A$17:$A$27,0),MATCH(1,($U$2=GRID!$B$1:$BI$1)*(КАЛЕНДАРЬ!$R18=GRID!$B$3:$BI$3), 0))*GRID!$B$67,
ROUNDUP(INDEX(GRID!$B$17:$BI$27,MATCH(M$7,GRID!$A$17:$A$27,0),MATCH(1,($U$2=GRID!$B$1:$BI$1)*(КАЛЕНДАРЬ!$R18=GRID!$B$3:$BI$3), 0))*GRID!$B$66*(1-GRID!$B$69),0))</f>
        <v>33728</v>
      </c>
      <c r="O87" s="47" cm="1">
        <f t="array" ref="O87">IF($I$2="Раннее бронирование",
INDEX(GRID!$B$4:$BI$14,MATCH(O$7,GRID!$A$4:$A$14,0),MATCH(1,($U$2=GRID!$B$1:$BI$1)*(КАЛЕНДАРЬ!$R18=GRID!$B$3:$BI$3), 0))*GRID!$B$67,
ROUNDUP(INDEX(GRID!$B$4:$BI$14,MATCH(O$7,GRID!$A$4:$A$14,0),MATCH(1,($U$2=GRID!$B$1:$BI$1)*(КАЛЕНДАРЬ!$R18=GRID!$B$3:$BI$3),0))*GRID!$B$66*(1-GRID!$B$69),0))</f>
        <v>36380</v>
      </c>
      <c r="P87" s="48" cm="1">
        <f t="array" ref="P87">IF($I$2="Раннее бронирование",
INDEX(GRID!$B$17:$BI$27,MATCH(O$7,GRID!$A$17:$A$27,0),MATCH(1,($U$2=GRID!$B$1:$BI$1)*(КАЛЕНДАРЬ!$R18=GRID!$B$3:$BI$3), 0))*GRID!$B$67,
ROUNDUP(INDEX(GRID!$B$17:$BI$27,MATCH(O$7,GRID!$A$17:$A$27,0),MATCH(1,($U$2=GRID!$B$1:$BI$1)*(КАЛЕНДАРЬ!$R18=GRID!$B$3:$BI$3), 0))*GRID!$B$66*(1-GRID!$B$69),0))</f>
        <v>38080</v>
      </c>
      <c r="Q87" s="47" t="e" cm="1">
        <f t="array" ref="Q87">IF($I$2="Раннее бронирование",
INDEX(GRID!$B$4:$BI$14,MATCH(Q$7,GRID!$A$4:$A$14,0),MATCH(1,($U$2=GRID!$B$1:$BI$1)*(КАЛЕНДАРЬ!$R18=GRID!$B$3:$BI$3), 0))*GRID!$B$67,
ROUNDUP(INDEX(GRID!$B$4:$BI$14,MATCH(Q$7,GRID!$A$4:$A$14,0),MATCH(1,($U$2=GRID!$B$1:$BI$1)*(КАЛЕНДАРЬ!$R18=GRID!$B$3:$BI$3),0))*GRID!$B$66*(1-GRID!$B$69),0))</f>
        <v>#N/A</v>
      </c>
      <c r="R87" s="48" t="e" cm="1">
        <f t="array" ref="R87">IF($I$2="Раннее бронирование",
INDEX(GRID!$B$17:$BI$27,MATCH(Q$7,GRID!$A$17:$A$27,0),MATCH(1,($U$2=GRID!$B$1:$BI$1)*(КАЛЕНДАРЬ!$R18=GRID!$B$3:$BI$3), 0))*GRID!$B$67,
ROUNDUP(INDEX(GRID!$B$17:$BI$27,MATCH(Q$7,GRID!$A$17:$A$27,0),MATCH(1,($U$2=GRID!$B$1:$BI$1)*(КАЛЕНДАРЬ!$R18=GRID!$B$3:$BI$3), 0))*GRID!$B$66*(1-GRID!$B$69),0))</f>
        <v>#N/A</v>
      </c>
      <c r="S87" s="47" t="e" cm="1">
        <f t="array" ref="S87">IF($I$2="Раннее бронирование",
INDEX(GRID!$B$4:$BI$14,MATCH(S$7,GRID!$A$4:$A$14,0),MATCH(1,($U$2=GRID!$B$1:$BI$1)*(КАЛЕНДАРЬ!$R18=GRID!$B$3:$BI$3), 0))*GRID!$B$67,
ROUNDUP(INDEX(GRID!$B$4:$BI$14,MATCH(S$7,GRID!$A$4:$A$14,0),MATCH(1,($U$2=GRID!$B$1:$BI$1)*(КАЛЕНДАРЬ!$R18=GRID!$B$3:$BI$3),0))*GRID!$B$66*(1-GRID!$B$69),0))</f>
        <v>#N/A</v>
      </c>
      <c r="T87" s="48" t="e" cm="1">
        <f t="array" ref="T87">IF($I$2="Раннее бронирование",
INDEX(GRID!$B$17:$BI$27,MATCH(S$7,GRID!$A$17:$A$27,0),MATCH(1,($U$2=GRID!$B$1:$BI$1)*(КАЛЕНДАРЬ!$R18=GRID!$B$3:$BI$3), 0))*GRID!$B$67,
ROUNDUP(INDEX(GRID!$B$17:$BI$27,MATCH(S$7,GRID!$A$17:$A$27,0),MATCH(1,($U$2=GRID!$B$1:$BI$1)*(КАЛЕНДАРЬ!$R18=GRID!$B$3:$BI$3), 0))*GRID!$B$66*(1-GRID!$B$69),0))</f>
        <v>#N/A</v>
      </c>
      <c r="U87" s="47" cm="1">
        <f t="array" ref="U87">IF($I$2="Раннее бронирование",
INDEX(GRID!$B$4:$BI$14,MATCH(U$7,GRID!$A$4:$A$14,0),MATCH(1,($U$2=GRID!$B$1:$BI$1)*(КАЛЕНДАРЬ!$R18=GRID!$B$3:$BI$3), 0))*GRID!$B$67,
ROUNDUP(INDEX(GRID!$B$4:$BI$14,MATCH(U$7,GRID!$A$4:$A$14,0),MATCH(1,($U$2=GRID!$B$1:$BI$1)*(КАЛЕНДАРЬ!$R18=GRID!$B$3:$BI$3),0))*GRID!$B$66*(1-GRID!$B$69),0))</f>
        <v>56440</v>
      </c>
      <c r="V87" s="48" cm="1">
        <f t="array" ref="V87">IF($I$2="Раннее бронирование",
INDEX(GRID!$B$17:$BI$27,MATCH(U$7,GRID!$A$17:$A$27,0),MATCH(1,($U$2=GRID!$B$1:$BI$1)*(КАЛЕНДАРЬ!$R18=GRID!$B$3:$BI$3), 0))*GRID!$B$67,
ROUNDUP(INDEX(GRID!$B$17:$BI$27,MATCH(U$7,GRID!$A$17:$A$27,0),MATCH(1,($U$2=GRID!$B$1:$BI$1)*(КАЛЕНДАРЬ!$R18=GRID!$B$3:$BI$3), 0))*GRID!$B$66*(1-GRID!$B$69),0))</f>
        <v>58140</v>
      </c>
      <c r="W87" s="47" cm="1">
        <f t="array" ref="W87">IF($I$2="Раннее бронирование",
INDEX(GRID!$B$4:$BI$14,MATCH(W$7,GRID!$A$4:$A$14,0),MATCH(1,($U$2=GRID!$B$1:$BI$1)*(КАЛЕНДАРЬ!$R18=GRID!$B$3:$BI$3), 0))*GRID!$B$67,
ROUNDUP(INDEX(GRID!$B$4:$BI$14,MATCH(W$7,GRID!$A$4:$A$14,0),MATCH(1,($U$2=GRID!$B$1:$BI$1)*(КАЛЕНДАРЬ!$R18=GRID!$B$3:$BI$3),0))*GRID!$B$66*(1-GRID!$B$69),0))</f>
        <v>206040</v>
      </c>
      <c r="X87" s="48" cm="1">
        <f t="array" ref="X87">IF($I$2="Раннее бронирование",
INDEX(GRID!$B$17:$BI$27,MATCH(W$7,GRID!$A$17:$A$27,0),MATCH(1,($U$2=GRID!$B$1:$BI$1)*(КАЛЕНДАРЬ!$R18=GRID!$B$3:$BI$3), 0))*GRID!$B$67,
ROUNDUP(INDEX(GRID!$B$17:$BI$27,MATCH(W$7,GRID!$A$17:$A$27,0),MATCH(1,($U$2=GRID!$B$1:$BI$1)*(КАЛЕНДАРЬ!$R18=GRID!$B$3:$BI$3), 0))*GRID!$B$66*(1-GRID!$B$69),0))</f>
        <v>207740</v>
      </c>
    </row>
    <row r="88" spans="1:24" hidden="1" x14ac:dyDescent="0.2">
      <c r="A88" s="117" t="s">
        <v>43</v>
      </c>
      <c r="B88" s="117">
        <v>16</v>
      </c>
      <c r="C88" s="47" cm="1">
        <f t="array" ref="C88">IF($I$2="Раннее бронирование",
INDEX(GRID!$B$4:$BI$14,MATCH(C$7,GRID!$A$4:$A$14,0),MATCH(1,($U$2=GRID!$B$1:$BI$1)*(КАЛЕНДАРЬ!$R19=GRID!$B$3:$BI$3), 0))*GRID!$B$67,
ROUNDUP(INDEX(GRID!$B$4:$BI$14,MATCH(C$7,GRID!$A$4:$A$14,0),MATCH(1,($U$2=GRID!$B$1:$BI$1)*(КАЛЕНДАРЬ!$R19=GRID!$B$3:$BI$3),0))*GRID!$B$66*(1-GRID!$B$69),0))</f>
        <v>18700</v>
      </c>
      <c r="D88" s="48" cm="1">
        <f t="array" ref="D88">IF($I$2="Раннее бронирование",
INDEX(GRID!$B$17:$BI$27,MATCH(C$7,GRID!$A$17:$A$27,0),MATCH(1,($U$2=GRID!$B$1:$BI$1)*(КАЛЕНДАРЬ!$R19=GRID!$B$3:$BI$3), 0))*GRID!$B$67,
ROUNDUP(INDEX(GRID!$B$17:$BI$27,MATCH(C$7,GRID!$A$17:$A$27,0),MATCH(1,($U$2=GRID!$B$1:$BI$1)*(КАЛЕНДАРЬ!$R19=GRID!$B$3:$BI$3), 0))*GRID!$B$66*(1-GRID!$B$69),0))</f>
        <v>20400</v>
      </c>
      <c r="E88" s="47" cm="1">
        <f t="array" ref="E88">IF($I$2="Раннее бронирование",
INDEX(GRID!$B$4:$BI$14,MATCH(E$7,GRID!$A$4:$A$14,0),MATCH(1,($U$2=GRID!$B$1:$BI$1)*(КАЛЕНДАРЬ!$R19=GRID!$B$3:$BI$3), 0))*GRID!$B$67,
ROUNDUP(INDEX(GRID!$B$4:$BI$14,MATCH(E$7,GRID!$A$4:$A$14,0),MATCH(1,($U$2=GRID!$B$1:$BI$1)*(КАЛЕНДАРЬ!$R19=GRID!$B$3:$BI$3),0))*GRID!$B$66*(1-GRID!$B$69),0))</f>
        <v>20808</v>
      </c>
      <c r="F88" s="48" cm="1">
        <f t="array" ref="F88">IF($I$2="Раннее бронирование",
INDEX(GRID!$B$17:$BI$27,MATCH(E$7,GRID!$A$17:$A$27,0),MATCH(1,($U$2=GRID!$B$1:$BI$1)*(КАЛЕНДАРЬ!$R19=GRID!$B$3:$BI$3), 0))*GRID!$B$67,
ROUNDUP(INDEX(GRID!$B$17:$BI$27,MATCH(E$7,GRID!$A$17:$A$27,0),MATCH(1,($U$2=GRID!$B$1:$BI$1)*(КАЛЕНДАРЬ!$R19=GRID!$B$3:$BI$3), 0))*GRID!$B$66*(1-GRID!$B$69),0))</f>
        <v>22508</v>
      </c>
      <c r="G88" s="47" t="e" cm="1">
        <f t="array" ref="G88">IF($I$2="Раннее бронирование",
INDEX(GRID!$B$4:$BI$14,MATCH(G$7,GRID!$A$4:$A$14,0),MATCH(1,($U$2=GRID!$B$1:$BI$1)*(КАЛЕНДАРЬ!$R19=GRID!$B$3:$BI$3), 0))*GRID!$B$67,
ROUNDUP(INDEX(GRID!$B$4:$BI$14,MATCH(G$7,GRID!$A$4:$A$14,0),MATCH(1,($U$2=GRID!$B$1:$BI$1)*(КАЛЕНДАРЬ!$R19=GRID!$B$3:$BI$3),0))*GRID!$B$66*(1-GRID!$B$69),0))</f>
        <v>#N/A</v>
      </c>
      <c r="H88" s="48" t="e" cm="1">
        <f t="array" ref="H88">IF($I$2="Раннее бронирование",
INDEX(GRID!$B$17:$BI$27,MATCH(G$7,GRID!$A$17:$A$27,0),MATCH(1,($U$2=GRID!$B$1:$BI$1)*(КАЛЕНДАРЬ!$R19=GRID!$B$3:$BI$3), 0))*GRID!$B$67,
ROUNDUP(INDEX(GRID!$B$17:$BI$27,MATCH(G$7,GRID!$A$17:$A$27,0),MATCH(1,($U$2=GRID!$B$1:$BI$1)*(КАЛЕНДАРЬ!$R19=GRID!$B$3:$BI$3), 0))*GRID!$B$66*(1-GRID!$B$69),0))</f>
        <v>#N/A</v>
      </c>
      <c r="I88" s="47" t="e" cm="1">
        <f t="array" ref="I88">IF($I$2="Раннее бронирование",
INDEX(GRID!$B$4:$BI$14,MATCH(I$7,GRID!$A$4:$A$14,0),MATCH(1,($U$2=GRID!$B$1:$BI$1)*(КАЛЕНДАРЬ!$R19=GRID!$B$3:$BI$3), 0))*GRID!$B$67,
ROUNDUP(INDEX(GRID!$B$4:$BI$14,MATCH(I$7,GRID!$A$4:$A$14,0),MATCH(1,($U$2=GRID!$B$1:$BI$1)*(КАЛЕНДАРЬ!$R19=GRID!$B$3:$BI$3),0))*GRID!$B$66*(1-GRID!$B$69),0))</f>
        <v>#N/A</v>
      </c>
      <c r="J88" s="48" t="e" cm="1">
        <f t="array" ref="J88">IF($I$2="Раннее бронирование",
INDEX(GRID!$B$17:$BI$27,MATCH(I$7,GRID!$A$17:$A$27,0),MATCH(1,($U$2=GRID!$B$1:$BI$1)*(КАЛЕНДАРЬ!$R19=GRID!$B$3:$BI$3), 0))*GRID!$B$67,
ROUNDUP(INDEX(GRID!$B$17:$BI$27,MATCH(I$7,GRID!$A$17:$A$27,0),MATCH(1,($U$2=GRID!$B$1:$BI$1)*(КАЛЕНДАРЬ!$R19=GRID!$B$3:$BI$3), 0))*GRID!$B$66*(1-GRID!$B$69),0))</f>
        <v>#N/A</v>
      </c>
      <c r="K88" s="47" cm="1">
        <f t="array" ref="K88">IF($I$2="Раннее бронирование",
INDEX(GRID!$B$4:$BI$14,MATCH(K$7,GRID!$A$4:$A$14,0),MATCH(1,($U$2=GRID!$B$1:$BI$1)*(КАЛЕНДАРЬ!$R19=GRID!$B$3:$BI$3), 0))*GRID!$B$67,
ROUNDUP(INDEX(GRID!$B$4:$BI$14,MATCH(K$7,GRID!$A$4:$A$14,0),MATCH(1,($U$2=GRID!$B$1:$BI$1)*(КАЛЕНДАРЬ!$R19=GRID!$B$3:$BI$3),0))*GRID!$B$66*(1-GRID!$B$69),0))</f>
        <v>28764</v>
      </c>
      <c r="L88" s="48" cm="1">
        <f t="array" ref="L88">IF($I$2="Раннее бронирование",
INDEX(GRID!$B$17:$BI$27,MATCH(K$7,GRID!$A$17:$A$27,0),MATCH(1,($U$2=GRID!$B$1:$BI$1)*(КАЛЕНДАРЬ!$R19=GRID!$B$3:$BI$3), 0))*GRID!$B$67,
ROUNDUP(INDEX(GRID!$B$17:$BI$27,MATCH(K$7,GRID!$A$17:$A$27,0),MATCH(1,($U$2=GRID!$B$1:$BI$1)*(КАЛЕНДАРЬ!$R19=GRID!$B$3:$BI$3), 0))*GRID!$B$66*(1-GRID!$B$69),0))</f>
        <v>30464</v>
      </c>
      <c r="M88" s="47" cm="1">
        <f t="array" ref="M88">IF($I$2="Раннее бронирование",
INDEX(GRID!$B$4:$BI$14,MATCH(M$7,GRID!$A$4:$A$14,0),MATCH(1,($U$2=GRID!$B$1:$BI$1)*(КАЛЕНДАРЬ!$R19=GRID!$B$3:$BI$3), 0))*GRID!$B$67,
ROUNDUP(INDEX(GRID!$B$4:$BI$14,MATCH(M$7,GRID!$A$4:$A$14,0),MATCH(1,($U$2=GRID!$B$1:$BI$1)*(КАЛЕНДАРЬ!$R19=GRID!$B$3:$BI$3),0))*GRID!$B$66*(1-GRID!$B$69),0))</f>
        <v>32028</v>
      </c>
      <c r="N88" s="48" cm="1">
        <f t="array" ref="N88">IF($I$2="Раннее бронирование",
INDEX(GRID!$B$17:$BI$27,MATCH(M$7,GRID!$A$17:$A$27,0),MATCH(1,($U$2=GRID!$B$1:$BI$1)*(КАЛЕНДАРЬ!$R19=GRID!$B$3:$BI$3), 0))*GRID!$B$67,
ROUNDUP(INDEX(GRID!$B$17:$BI$27,MATCH(M$7,GRID!$A$17:$A$27,0),MATCH(1,($U$2=GRID!$B$1:$BI$1)*(КАЛЕНДАРЬ!$R19=GRID!$B$3:$BI$3), 0))*GRID!$B$66*(1-GRID!$B$69),0))</f>
        <v>33728</v>
      </c>
      <c r="O88" s="47" cm="1">
        <f t="array" ref="O88">IF($I$2="Раннее бронирование",
INDEX(GRID!$B$4:$BI$14,MATCH(O$7,GRID!$A$4:$A$14,0),MATCH(1,($U$2=GRID!$B$1:$BI$1)*(КАЛЕНДАРЬ!$R19=GRID!$B$3:$BI$3), 0))*GRID!$B$67,
ROUNDUP(INDEX(GRID!$B$4:$BI$14,MATCH(O$7,GRID!$A$4:$A$14,0),MATCH(1,($U$2=GRID!$B$1:$BI$1)*(КАЛЕНДАРЬ!$R19=GRID!$B$3:$BI$3),0))*GRID!$B$66*(1-GRID!$B$69),0))</f>
        <v>36380</v>
      </c>
      <c r="P88" s="48" cm="1">
        <f t="array" ref="P88">IF($I$2="Раннее бронирование",
INDEX(GRID!$B$17:$BI$27,MATCH(O$7,GRID!$A$17:$A$27,0),MATCH(1,($U$2=GRID!$B$1:$BI$1)*(КАЛЕНДАРЬ!$R19=GRID!$B$3:$BI$3), 0))*GRID!$B$67,
ROUNDUP(INDEX(GRID!$B$17:$BI$27,MATCH(O$7,GRID!$A$17:$A$27,0),MATCH(1,($U$2=GRID!$B$1:$BI$1)*(КАЛЕНДАРЬ!$R19=GRID!$B$3:$BI$3), 0))*GRID!$B$66*(1-GRID!$B$69),0))</f>
        <v>38080</v>
      </c>
      <c r="Q88" s="47" t="e" cm="1">
        <f t="array" ref="Q88">IF($I$2="Раннее бронирование",
INDEX(GRID!$B$4:$BI$14,MATCH(Q$7,GRID!$A$4:$A$14,0),MATCH(1,($U$2=GRID!$B$1:$BI$1)*(КАЛЕНДАРЬ!$R19=GRID!$B$3:$BI$3), 0))*GRID!$B$67,
ROUNDUP(INDEX(GRID!$B$4:$BI$14,MATCH(Q$7,GRID!$A$4:$A$14,0),MATCH(1,($U$2=GRID!$B$1:$BI$1)*(КАЛЕНДАРЬ!$R19=GRID!$B$3:$BI$3),0))*GRID!$B$66*(1-GRID!$B$69),0))</f>
        <v>#N/A</v>
      </c>
      <c r="R88" s="48" t="e" cm="1">
        <f t="array" ref="R88">IF($I$2="Раннее бронирование",
INDEX(GRID!$B$17:$BI$27,MATCH(Q$7,GRID!$A$17:$A$27,0),MATCH(1,($U$2=GRID!$B$1:$BI$1)*(КАЛЕНДАРЬ!$R19=GRID!$B$3:$BI$3), 0))*GRID!$B$67,
ROUNDUP(INDEX(GRID!$B$17:$BI$27,MATCH(Q$7,GRID!$A$17:$A$27,0),MATCH(1,($U$2=GRID!$B$1:$BI$1)*(КАЛЕНДАРЬ!$R19=GRID!$B$3:$BI$3), 0))*GRID!$B$66*(1-GRID!$B$69),0))</f>
        <v>#N/A</v>
      </c>
      <c r="S88" s="47" t="e" cm="1">
        <f t="array" ref="S88">IF($I$2="Раннее бронирование",
INDEX(GRID!$B$4:$BI$14,MATCH(S$7,GRID!$A$4:$A$14,0),MATCH(1,($U$2=GRID!$B$1:$BI$1)*(КАЛЕНДАРЬ!$R19=GRID!$B$3:$BI$3), 0))*GRID!$B$67,
ROUNDUP(INDEX(GRID!$B$4:$BI$14,MATCH(S$7,GRID!$A$4:$A$14,0),MATCH(1,($U$2=GRID!$B$1:$BI$1)*(КАЛЕНДАРЬ!$R19=GRID!$B$3:$BI$3),0))*GRID!$B$66*(1-GRID!$B$69),0))</f>
        <v>#N/A</v>
      </c>
      <c r="T88" s="48" t="e" cm="1">
        <f t="array" ref="T88">IF($I$2="Раннее бронирование",
INDEX(GRID!$B$17:$BI$27,MATCH(S$7,GRID!$A$17:$A$27,0),MATCH(1,($U$2=GRID!$B$1:$BI$1)*(КАЛЕНДАРЬ!$R19=GRID!$B$3:$BI$3), 0))*GRID!$B$67,
ROUNDUP(INDEX(GRID!$B$17:$BI$27,MATCH(S$7,GRID!$A$17:$A$27,0),MATCH(1,($U$2=GRID!$B$1:$BI$1)*(КАЛЕНДАРЬ!$R19=GRID!$B$3:$BI$3), 0))*GRID!$B$66*(1-GRID!$B$69),0))</f>
        <v>#N/A</v>
      </c>
      <c r="U88" s="47" cm="1">
        <f t="array" ref="U88">IF($I$2="Раннее бронирование",
INDEX(GRID!$B$4:$BI$14,MATCH(U$7,GRID!$A$4:$A$14,0),MATCH(1,($U$2=GRID!$B$1:$BI$1)*(КАЛЕНДАРЬ!$R19=GRID!$B$3:$BI$3), 0))*GRID!$B$67,
ROUNDUP(INDEX(GRID!$B$4:$BI$14,MATCH(U$7,GRID!$A$4:$A$14,0),MATCH(1,($U$2=GRID!$B$1:$BI$1)*(КАЛЕНДАРЬ!$R19=GRID!$B$3:$BI$3),0))*GRID!$B$66*(1-GRID!$B$69),0))</f>
        <v>56440</v>
      </c>
      <c r="V88" s="48" cm="1">
        <f t="array" ref="V88">IF($I$2="Раннее бронирование",
INDEX(GRID!$B$17:$BI$27,MATCH(U$7,GRID!$A$17:$A$27,0),MATCH(1,($U$2=GRID!$B$1:$BI$1)*(КАЛЕНДАРЬ!$R19=GRID!$B$3:$BI$3), 0))*GRID!$B$67,
ROUNDUP(INDEX(GRID!$B$17:$BI$27,MATCH(U$7,GRID!$A$17:$A$27,0),MATCH(1,($U$2=GRID!$B$1:$BI$1)*(КАЛЕНДАРЬ!$R19=GRID!$B$3:$BI$3), 0))*GRID!$B$66*(1-GRID!$B$69),0))</f>
        <v>58140</v>
      </c>
      <c r="W88" s="47" cm="1">
        <f t="array" ref="W88">IF($I$2="Раннее бронирование",
INDEX(GRID!$B$4:$BI$14,MATCH(W$7,GRID!$A$4:$A$14,0),MATCH(1,($U$2=GRID!$B$1:$BI$1)*(КАЛЕНДАРЬ!$R19=GRID!$B$3:$BI$3), 0))*GRID!$B$67,
ROUNDUP(INDEX(GRID!$B$4:$BI$14,MATCH(W$7,GRID!$A$4:$A$14,0),MATCH(1,($U$2=GRID!$B$1:$BI$1)*(КАЛЕНДАРЬ!$R19=GRID!$B$3:$BI$3),0))*GRID!$B$66*(1-GRID!$B$69),0))</f>
        <v>206040</v>
      </c>
      <c r="X88" s="48" cm="1">
        <f t="array" ref="X88">IF($I$2="Раннее бронирование",
INDEX(GRID!$B$17:$BI$27,MATCH(W$7,GRID!$A$17:$A$27,0),MATCH(1,($U$2=GRID!$B$1:$BI$1)*(КАЛЕНДАРЬ!$R19=GRID!$B$3:$BI$3), 0))*GRID!$B$67,
ROUNDUP(INDEX(GRID!$B$17:$BI$27,MATCH(W$7,GRID!$A$17:$A$27,0),MATCH(1,($U$2=GRID!$B$1:$BI$1)*(КАЛЕНДАРЬ!$R19=GRID!$B$3:$BI$3), 0))*GRID!$B$66*(1-GRID!$B$69),0))</f>
        <v>207740</v>
      </c>
    </row>
    <row r="89" spans="1:24" hidden="1" x14ac:dyDescent="0.2">
      <c r="A89" s="117" t="s">
        <v>44</v>
      </c>
      <c r="B89" s="117">
        <v>17</v>
      </c>
      <c r="C89" s="47" cm="1">
        <f t="array" ref="C89">IF($I$2="Раннее бронирование",
INDEX(GRID!$B$4:$BI$14,MATCH(C$7,GRID!$A$4:$A$14,0),MATCH(1,($U$2=GRID!$B$1:$BI$1)*(КАЛЕНДАРЬ!$R20=GRID!$B$3:$BI$3), 0))*GRID!$B$67,
ROUNDUP(INDEX(GRID!$B$4:$BI$14,MATCH(C$7,GRID!$A$4:$A$14,0),MATCH(1,($U$2=GRID!$B$1:$BI$1)*(КАЛЕНДАРЬ!$R20=GRID!$B$3:$BI$3),0))*GRID!$B$66*(1-GRID!$B$69),0))</f>
        <v>18700</v>
      </c>
      <c r="D89" s="48" cm="1">
        <f t="array" ref="D89">IF($I$2="Раннее бронирование",
INDEX(GRID!$B$17:$BI$27,MATCH(C$7,GRID!$A$17:$A$27,0),MATCH(1,($U$2=GRID!$B$1:$BI$1)*(КАЛЕНДАРЬ!$R20=GRID!$B$3:$BI$3), 0))*GRID!$B$67,
ROUNDUP(INDEX(GRID!$B$17:$BI$27,MATCH(C$7,GRID!$A$17:$A$27,0),MATCH(1,($U$2=GRID!$B$1:$BI$1)*(КАЛЕНДАРЬ!$R20=GRID!$B$3:$BI$3), 0))*GRID!$B$66*(1-GRID!$B$69),0))</f>
        <v>20400</v>
      </c>
      <c r="E89" s="47" cm="1">
        <f t="array" ref="E89">IF($I$2="Раннее бронирование",
INDEX(GRID!$B$4:$BI$14,MATCH(E$7,GRID!$A$4:$A$14,0),MATCH(1,($U$2=GRID!$B$1:$BI$1)*(КАЛЕНДАРЬ!$R20=GRID!$B$3:$BI$3), 0))*GRID!$B$67,
ROUNDUP(INDEX(GRID!$B$4:$BI$14,MATCH(E$7,GRID!$A$4:$A$14,0),MATCH(1,($U$2=GRID!$B$1:$BI$1)*(КАЛЕНДАРЬ!$R20=GRID!$B$3:$BI$3),0))*GRID!$B$66*(1-GRID!$B$69),0))</f>
        <v>20808</v>
      </c>
      <c r="F89" s="48" cm="1">
        <f t="array" ref="F89">IF($I$2="Раннее бронирование",
INDEX(GRID!$B$17:$BI$27,MATCH(E$7,GRID!$A$17:$A$27,0),MATCH(1,($U$2=GRID!$B$1:$BI$1)*(КАЛЕНДАРЬ!$R20=GRID!$B$3:$BI$3), 0))*GRID!$B$67,
ROUNDUP(INDEX(GRID!$B$17:$BI$27,MATCH(E$7,GRID!$A$17:$A$27,0),MATCH(1,($U$2=GRID!$B$1:$BI$1)*(КАЛЕНДАРЬ!$R20=GRID!$B$3:$BI$3), 0))*GRID!$B$66*(1-GRID!$B$69),0))</f>
        <v>22508</v>
      </c>
      <c r="G89" s="47" t="e" cm="1">
        <f t="array" ref="G89">IF($I$2="Раннее бронирование",
INDEX(GRID!$B$4:$BI$14,MATCH(G$7,GRID!$A$4:$A$14,0),MATCH(1,($U$2=GRID!$B$1:$BI$1)*(КАЛЕНДАРЬ!$R20=GRID!$B$3:$BI$3), 0))*GRID!$B$67,
ROUNDUP(INDEX(GRID!$B$4:$BI$14,MATCH(G$7,GRID!$A$4:$A$14,0),MATCH(1,($U$2=GRID!$B$1:$BI$1)*(КАЛЕНДАРЬ!$R20=GRID!$B$3:$BI$3),0))*GRID!$B$66*(1-GRID!$B$69),0))</f>
        <v>#N/A</v>
      </c>
      <c r="H89" s="48" t="e" cm="1">
        <f t="array" ref="H89">IF($I$2="Раннее бронирование",
INDEX(GRID!$B$17:$BI$27,MATCH(G$7,GRID!$A$17:$A$27,0),MATCH(1,($U$2=GRID!$B$1:$BI$1)*(КАЛЕНДАРЬ!$R20=GRID!$B$3:$BI$3), 0))*GRID!$B$67,
ROUNDUP(INDEX(GRID!$B$17:$BI$27,MATCH(G$7,GRID!$A$17:$A$27,0),MATCH(1,($U$2=GRID!$B$1:$BI$1)*(КАЛЕНДАРЬ!$R20=GRID!$B$3:$BI$3), 0))*GRID!$B$66*(1-GRID!$B$69),0))</f>
        <v>#N/A</v>
      </c>
      <c r="I89" s="47" t="e" cm="1">
        <f t="array" ref="I89">IF($I$2="Раннее бронирование",
INDEX(GRID!$B$4:$BI$14,MATCH(I$7,GRID!$A$4:$A$14,0),MATCH(1,($U$2=GRID!$B$1:$BI$1)*(КАЛЕНДАРЬ!$R20=GRID!$B$3:$BI$3), 0))*GRID!$B$67,
ROUNDUP(INDEX(GRID!$B$4:$BI$14,MATCH(I$7,GRID!$A$4:$A$14,0),MATCH(1,($U$2=GRID!$B$1:$BI$1)*(КАЛЕНДАРЬ!$R20=GRID!$B$3:$BI$3),0))*GRID!$B$66*(1-GRID!$B$69),0))</f>
        <v>#N/A</v>
      </c>
      <c r="J89" s="48" t="e" cm="1">
        <f t="array" ref="J89">IF($I$2="Раннее бронирование",
INDEX(GRID!$B$17:$BI$27,MATCH(I$7,GRID!$A$17:$A$27,0),MATCH(1,($U$2=GRID!$B$1:$BI$1)*(КАЛЕНДАРЬ!$R20=GRID!$B$3:$BI$3), 0))*GRID!$B$67,
ROUNDUP(INDEX(GRID!$B$17:$BI$27,MATCH(I$7,GRID!$A$17:$A$27,0),MATCH(1,($U$2=GRID!$B$1:$BI$1)*(КАЛЕНДАРЬ!$R20=GRID!$B$3:$BI$3), 0))*GRID!$B$66*(1-GRID!$B$69),0))</f>
        <v>#N/A</v>
      </c>
      <c r="K89" s="47" cm="1">
        <f t="array" ref="K89">IF($I$2="Раннее бронирование",
INDEX(GRID!$B$4:$BI$14,MATCH(K$7,GRID!$A$4:$A$14,0),MATCH(1,($U$2=GRID!$B$1:$BI$1)*(КАЛЕНДАРЬ!$R20=GRID!$B$3:$BI$3), 0))*GRID!$B$67,
ROUNDUP(INDEX(GRID!$B$4:$BI$14,MATCH(K$7,GRID!$A$4:$A$14,0),MATCH(1,($U$2=GRID!$B$1:$BI$1)*(КАЛЕНДАРЬ!$R20=GRID!$B$3:$BI$3),0))*GRID!$B$66*(1-GRID!$B$69),0))</f>
        <v>28764</v>
      </c>
      <c r="L89" s="48" cm="1">
        <f t="array" ref="L89">IF($I$2="Раннее бронирование",
INDEX(GRID!$B$17:$BI$27,MATCH(K$7,GRID!$A$17:$A$27,0),MATCH(1,($U$2=GRID!$B$1:$BI$1)*(КАЛЕНДАРЬ!$R20=GRID!$B$3:$BI$3), 0))*GRID!$B$67,
ROUNDUP(INDEX(GRID!$B$17:$BI$27,MATCH(K$7,GRID!$A$17:$A$27,0),MATCH(1,($U$2=GRID!$B$1:$BI$1)*(КАЛЕНДАРЬ!$R20=GRID!$B$3:$BI$3), 0))*GRID!$B$66*(1-GRID!$B$69),0))</f>
        <v>30464</v>
      </c>
      <c r="M89" s="47" cm="1">
        <f t="array" ref="M89">IF($I$2="Раннее бронирование",
INDEX(GRID!$B$4:$BI$14,MATCH(M$7,GRID!$A$4:$A$14,0),MATCH(1,($U$2=GRID!$B$1:$BI$1)*(КАЛЕНДАРЬ!$R20=GRID!$B$3:$BI$3), 0))*GRID!$B$67,
ROUNDUP(INDEX(GRID!$B$4:$BI$14,MATCH(M$7,GRID!$A$4:$A$14,0),MATCH(1,($U$2=GRID!$B$1:$BI$1)*(КАЛЕНДАРЬ!$R20=GRID!$B$3:$BI$3),0))*GRID!$B$66*(1-GRID!$B$69),0))</f>
        <v>32028</v>
      </c>
      <c r="N89" s="48" cm="1">
        <f t="array" ref="N89">IF($I$2="Раннее бронирование",
INDEX(GRID!$B$17:$BI$27,MATCH(M$7,GRID!$A$17:$A$27,0),MATCH(1,($U$2=GRID!$B$1:$BI$1)*(КАЛЕНДАРЬ!$R20=GRID!$B$3:$BI$3), 0))*GRID!$B$67,
ROUNDUP(INDEX(GRID!$B$17:$BI$27,MATCH(M$7,GRID!$A$17:$A$27,0),MATCH(1,($U$2=GRID!$B$1:$BI$1)*(КАЛЕНДАРЬ!$R20=GRID!$B$3:$BI$3), 0))*GRID!$B$66*(1-GRID!$B$69),0))</f>
        <v>33728</v>
      </c>
      <c r="O89" s="47" cm="1">
        <f t="array" ref="O89">IF($I$2="Раннее бронирование",
INDEX(GRID!$B$4:$BI$14,MATCH(O$7,GRID!$A$4:$A$14,0),MATCH(1,($U$2=GRID!$B$1:$BI$1)*(КАЛЕНДАРЬ!$R20=GRID!$B$3:$BI$3), 0))*GRID!$B$67,
ROUNDUP(INDEX(GRID!$B$4:$BI$14,MATCH(O$7,GRID!$A$4:$A$14,0),MATCH(1,($U$2=GRID!$B$1:$BI$1)*(КАЛЕНДАРЬ!$R20=GRID!$B$3:$BI$3),0))*GRID!$B$66*(1-GRID!$B$69),0))</f>
        <v>36380</v>
      </c>
      <c r="P89" s="48" cm="1">
        <f t="array" ref="P89">IF($I$2="Раннее бронирование",
INDEX(GRID!$B$17:$BI$27,MATCH(O$7,GRID!$A$17:$A$27,0),MATCH(1,($U$2=GRID!$B$1:$BI$1)*(КАЛЕНДАРЬ!$R20=GRID!$B$3:$BI$3), 0))*GRID!$B$67,
ROUNDUP(INDEX(GRID!$B$17:$BI$27,MATCH(O$7,GRID!$A$17:$A$27,0),MATCH(1,($U$2=GRID!$B$1:$BI$1)*(КАЛЕНДАРЬ!$R20=GRID!$B$3:$BI$3), 0))*GRID!$B$66*(1-GRID!$B$69),0))</f>
        <v>38080</v>
      </c>
      <c r="Q89" s="47" t="e" cm="1">
        <f t="array" ref="Q89">IF($I$2="Раннее бронирование",
INDEX(GRID!$B$4:$BI$14,MATCH(Q$7,GRID!$A$4:$A$14,0),MATCH(1,($U$2=GRID!$B$1:$BI$1)*(КАЛЕНДАРЬ!$R20=GRID!$B$3:$BI$3), 0))*GRID!$B$67,
ROUNDUP(INDEX(GRID!$B$4:$BI$14,MATCH(Q$7,GRID!$A$4:$A$14,0),MATCH(1,($U$2=GRID!$B$1:$BI$1)*(КАЛЕНДАРЬ!$R20=GRID!$B$3:$BI$3),0))*GRID!$B$66*(1-GRID!$B$69),0))</f>
        <v>#N/A</v>
      </c>
      <c r="R89" s="48" t="e" cm="1">
        <f t="array" ref="R89">IF($I$2="Раннее бронирование",
INDEX(GRID!$B$17:$BI$27,MATCH(Q$7,GRID!$A$17:$A$27,0),MATCH(1,($U$2=GRID!$B$1:$BI$1)*(КАЛЕНДАРЬ!$R20=GRID!$B$3:$BI$3), 0))*GRID!$B$67,
ROUNDUP(INDEX(GRID!$B$17:$BI$27,MATCH(Q$7,GRID!$A$17:$A$27,0),MATCH(1,($U$2=GRID!$B$1:$BI$1)*(КАЛЕНДАРЬ!$R20=GRID!$B$3:$BI$3), 0))*GRID!$B$66*(1-GRID!$B$69),0))</f>
        <v>#N/A</v>
      </c>
      <c r="S89" s="47" t="e" cm="1">
        <f t="array" ref="S89">IF($I$2="Раннее бронирование",
INDEX(GRID!$B$4:$BI$14,MATCH(S$7,GRID!$A$4:$A$14,0),MATCH(1,($U$2=GRID!$B$1:$BI$1)*(КАЛЕНДАРЬ!$R20=GRID!$B$3:$BI$3), 0))*GRID!$B$67,
ROUNDUP(INDEX(GRID!$B$4:$BI$14,MATCH(S$7,GRID!$A$4:$A$14,0),MATCH(1,($U$2=GRID!$B$1:$BI$1)*(КАЛЕНДАРЬ!$R20=GRID!$B$3:$BI$3),0))*GRID!$B$66*(1-GRID!$B$69),0))</f>
        <v>#N/A</v>
      </c>
      <c r="T89" s="48" t="e" cm="1">
        <f t="array" ref="T89">IF($I$2="Раннее бронирование",
INDEX(GRID!$B$17:$BI$27,MATCH(S$7,GRID!$A$17:$A$27,0),MATCH(1,($U$2=GRID!$B$1:$BI$1)*(КАЛЕНДАРЬ!$R20=GRID!$B$3:$BI$3), 0))*GRID!$B$67,
ROUNDUP(INDEX(GRID!$B$17:$BI$27,MATCH(S$7,GRID!$A$17:$A$27,0),MATCH(1,($U$2=GRID!$B$1:$BI$1)*(КАЛЕНДАРЬ!$R20=GRID!$B$3:$BI$3), 0))*GRID!$B$66*(1-GRID!$B$69),0))</f>
        <v>#N/A</v>
      </c>
      <c r="U89" s="47" cm="1">
        <f t="array" ref="U89">IF($I$2="Раннее бронирование",
INDEX(GRID!$B$4:$BI$14,MATCH(U$7,GRID!$A$4:$A$14,0),MATCH(1,($U$2=GRID!$B$1:$BI$1)*(КАЛЕНДАРЬ!$R20=GRID!$B$3:$BI$3), 0))*GRID!$B$67,
ROUNDUP(INDEX(GRID!$B$4:$BI$14,MATCH(U$7,GRID!$A$4:$A$14,0),MATCH(1,($U$2=GRID!$B$1:$BI$1)*(КАЛЕНДАРЬ!$R20=GRID!$B$3:$BI$3),0))*GRID!$B$66*(1-GRID!$B$69),0))</f>
        <v>56440</v>
      </c>
      <c r="V89" s="48" cm="1">
        <f t="array" ref="V89">IF($I$2="Раннее бронирование",
INDEX(GRID!$B$17:$BI$27,MATCH(U$7,GRID!$A$17:$A$27,0),MATCH(1,($U$2=GRID!$B$1:$BI$1)*(КАЛЕНДАРЬ!$R20=GRID!$B$3:$BI$3), 0))*GRID!$B$67,
ROUNDUP(INDEX(GRID!$B$17:$BI$27,MATCH(U$7,GRID!$A$17:$A$27,0),MATCH(1,($U$2=GRID!$B$1:$BI$1)*(КАЛЕНДАРЬ!$R20=GRID!$B$3:$BI$3), 0))*GRID!$B$66*(1-GRID!$B$69),0))</f>
        <v>58140</v>
      </c>
      <c r="W89" s="47" cm="1">
        <f t="array" ref="W89">IF($I$2="Раннее бронирование",
INDEX(GRID!$B$4:$BI$14,MATCH(W$7,GRID!$A$4:$A$14,0),MATCH(1,($U$2=GRID!$B$1:$BI$1)*(КАЛЕНДАРЬ!$R20=GRID!$B$3:$BI$3), 0))*GRID!$B$67,
ROUNDUP(INDEX(GRID!$B$4:$BI$14,MATCH(W$7,GRID!$A$4:$A$14,0),MATCH(1,($U$2=GRID!$B$1:$BI$1)*(КАЛЕНДАРЬ!$R20=GRID!$B$3:$BI$3),0))*GRID!$B$66*(1-GRID!$B$69),0))</f>
        <v>206040</v>
      </c>
      <c r="X89" s="48" cm="1">
        <f t="array" ref="X89">IF($I$2="Раннее бронирование",
INDEX(GRID!$B$17:$BI$27,MATCH(W$7,GRID!$A$17:$A$27,0),MATCH(1,($U$2=GRID!$B$1:$BI$1)*(КАЛЕНДАРЬ!$R20=GRID!$B$3:$BI$3), 0))*GRID!$B$67,
ROUNDUP(INDEX(GRID!$B$17:$BI$27,MATCH(W$7,GRID!$A$17:$A$27,0),MATCH(1,($U$2=GRID!$B$1:$BI$1)*(КАЛЕНДАРЬ!$R20=GRID!$B$3:$BI$3), 0))*GRID!$B$66*(1-GRID!$B$69),0))</f>
        <v>207740</v>
      </c>
    </row>
    <row r="90" spans="1:24" hidden="1" x14ac:dyDescent="0.2">
      <c r="A90" s="117" t="s">
        <v>45</v>
      </c>
      <c r="B90" s="117">
        <v>18</v>
      </c>
      <c r="C90" s="47" cm="1">
        <f t="array" ref="C90">IF($I$2="Раннее бронирование",
INDEX(GRID!$B$4:$BI$14,MATCH(C$7,GRID!$A$4:$A$14,0),MATCH(1,($U$2=GRID!$B$1:$BI$1)*(КАЛЕНДАРЬ!$R21=GRID!$B$3:$BI$3), 0))*GRID!$B$67,
ROUNDUP(INDEX(GRID!$B$4:$BI$14,MATCH(C$7,GRID!$A$4:$A$14,0),MATCH(1,($U$2=GRID!$B$1:$BI$1)*(КАЛЕНДАРЬ!$R21=GRID!$B$3:$BI$3),0))*GRID!$B$66*(1-GRID!$B$69),0))</f>
        <v>18700</v>
      </c>
      <c r="D90" s="48" cm="1">
        <f t="array" ref="D90">IF($I$2="Раннее бронирование",
INDEX(GRID!$B$17:$BI$27,MATCH(C$7,GRID!$A$17:$A$27,0),MATCH(1,($U$2=GRID!$B$1:$BI$1)*(КАЛЕНДАРЬ!$R21=GRID!$B$3:$BI$3), 0))*GRID!$B$67,
ROUNDUP(INDEX(GRID!$B$17:$BI$27,MATCH(C$7,GRID!$A$17:$A$27,0),MATCH(1,($U$2=GRID!$B$1:$BI$1)*(КАЛЕНДАРЬ!$R21=GRID!$B$3:$BI$3), 0))*GRID!$B$66*(1-GRID!$B$69),0))</f>
        <v>20400</v>
      </c>
      <c r="E90" s="47" cm="1">
        <f t="array" ref="E90">IF($I$2="Раннее бронирование",
INDEX(GRID!$B$4:$BI$14,MATCH(E$7,GRID!$A$4:$A$14,0),MATCH(1,($U$2=GRID!$B$1:$BI$1)*(КАЛЕНДАРЬ!$R21=GRID!$B$3:$BI$3), 0))*GRID!$B$67,
ROUNDUP(INDEX(GRID!$B$4:$BI$14,MATCH(E$7,GRID!$A$4:$A$14,0),MATCH(1,($U$2=GRID!$B$1:$BI$1)*(КАЛЕНДАРЬ!$R21=GRID!$B$3:$BI$3),0))*GRID!$B$66*(1-GRID!$B$69),0))</f>
        <v>20808</v>
      </c>
      <c r="F90" s="48" cm="1">
        <f t="array" ref="F90">IF($I$2="Раннее бронирование",
INDEX(GRID!$B$17:$BI$27,MATCH(E$7,GRID!$A$17:$A$27,0),MATCH(1,($U$2=GRID!$B$1:$BI$1)*(КАЛЕНДАРЬ!$R21=GRID!$B$3:$BI$3), 0))*GRID!$B$67,
ROUNDUP(INDEX(GRID!$B$17:$BI$27,MATCH(E$7,GRID!$A$17:$A$27,0),MATCH(1,($U$2=GRID!$B$1:$BI$1)*(КАЛЕНДАРЬ!$R21=GRID!$B$3:$BI$3), 0))*GRID!$B$66*(1-GRID!$B$69),0))</f>
        <v>22508</v>
      </c>
      <c r="G90" s="47" t="e" cm="1">
        <f t="array" ref="G90">IF($I$2="Раннее бронирование",
INDEX(GRID!$B$4:$BI$14,MATCH(G$7,GRID!$A$4:$A$14,0),MATCH(1,($U$2=GRID!$B$1:$BI$1)*(КАЛЕНДАРЬ!$R21=GRID!$B$3:$BI$3), 0))*GRID!$B$67,
ROUNDUP(INDEX(GRID!$B$4:$BI$14,MATCH(G$7,GRID!$A$4:$A$14,0),MATCH(1,($U$2=GRID!$B$1:$BI$1)*(КАЛЕНДАРЬ!$R21=GRID!$B$3:$BI$3),0))*GRID!$B$66*(1-GRID!$B$69),0))</f>
        <v>#N/A</v>
      </c>
      <c r="H90" s="48" t="e" cm="1">
        <f t="array" ref="H90">IF($I$2="Раннее бронирование",
INDEX(GRID!$B$17:$BI$27,MATCH(G$7,GRID!$A$17:$A$27,0),MATCH(1,($U$2=GRID!$B$1:$BI$1)*(КАЛЕНДАРЬ!$R21=GRID!$B$3:$BI$3), 0))*GRID!$B$67,
ROUNDUP(INDEX(GRID!$B$17:$BI$27,MATCH(G$7,GRID!$A$17:$A$27,0),MATCH(1,($U$2=GRID!$B$1:$BI$1)*(КАЛЕНДАРЬ!$R21=GRID!$B$3:$BI$3), 0))*GRID!$B$66*(1-GRID!$B$69),0))</f>
        <v>#N/A</v>
      </c>
      <c r="I90" s="47" t="e" cm="1">
        <f t="array" ref="I90">IF($I$2="Раннее бронирование",
INDEX(GRID!$B$4:$BI$14,MATCH(I$7,GRID!$A$4:$A$14,0),MATCH(1,($U$2=GRID!$B$1:$BI$1)*(КАЛЕНДАРЬ!$R21=GRID!$B$3:$BI$3), 0))*GRID!$B$67,
ROUNDUP(INDEX(GRID!$B$4:$BI$14,MATCH(I$7,GRID!$A$4:$A$14,0),MATCH(1,($U$2=GRID!$B$1:$BI$1)*(КАЛЕНДАРЬ!$R21=GRID!$B$3:$BI$3),0))*GRID!$B$66*(1-GRID!$B$69),0))</f>
        <v>#N/A</v>
      </c>
      <c r="J90" s="48" t="e" cm="1">
        <f t="array" ref="J90">IF($I$2="Раннее бронирование",
INDEX(GRID!$B$17:$BI$27,MATCH(I$7,GRID!$A$17:$A$27,0),MATCH(1,($U$2=GRID!$B$1:$BI$1)*(КАЛЕНДАРЬ!$R21=GRID!$B$3:$BI$3), 0))*GRID!$B$67,
ROUNDUP(INDEX(GRID!$B$17:$BI$27,MATCH(I$7,GRID!$A$17:$A$27,0),MATCH(1,($U$2=GRID!$B$1:$BI$1)*(КАЛЕНДАРЬ!$R21=GRID!$B$3:$BI$3), 0))*GRID!$B$66*(1-GRID!$B$69),0))</f>
        <v>#N/A</v>
      </c>
      <c r="K90" s="47" cm="1">
        <f t="array" ref="K90">IF($I$2="Раннее бронирование",
INDEX(GRID!$B$4:$BI$14,MATCH(K$7,GRID!$A$4:$A$14,0),MATCH(1,($U$2=GRID!$B$1:$BI$1)*(КАЛЕНДАРЬ!$R21=GRID!$B$3:$BI$3), 0))*GRID!$B$67,
ROUNDUP(INDEX(GRID!$B$4:$BI$14,MATCH(K$7,GRID!$A$4:$A$14,0),MATCH(1,($U$2=GRID!$B$1:$BI$1)*(КАЛЕНДАРЬ!$R21=GRID!$B$3:$BI$3),0))*GRID!$B$66*(1-GRID!$B$69),0))</f>
        <v>28764</v>
      </c>
      <c r="L90" s="48" cm="1">
        <f t="array" ref="L90">IF($I$2="Раннее бронирование",
INDEX(GRID!$B$17:$BI$27,MATCH(K$7,GRID!$A$17:$A$27,0),MATCH(1,($U$2=GRID!$B$1:$BI$1)*(КАЛЕНДАРЬ!$R21=GRID!$B$3:$BI$3), 0))*GRID!$B$67,
ROUNDUP(INDEX(GRID!$B$17:$BI$27,MATCH(K$7,GRID!$A$17:$A$27,0),MATCH(1,($U$2=GRID!$B$1:$BI$1)*(КАЛЕНДАРЬ!$R21=GRID!$B$3:$BI$3), 0))*GRID!$B$66*(1-GRID!$B$69),0))</f>
        <v>30464</v>
      </c>
      <c r="M90" s="47" cm="1">
        <f t="array" ref="M90">IF($I$2="Раннее бронирование",
INDEX(GRID!$B$4:$BI$14,MATCH(M$7,GRID!$A$4:$A$14,0),MATCH(1,($U$2=GRID!$B$1:$BI$1)*(КАЛЕНДАРЬ!$R21=GRID!$B$3:$BI$3), 0))*GRID!$B$67,
ROUNDUP(INDEX(GRID!$B$4:$BI$14,MATCH(M$7,GRID!$A$4:$A$14,0),MATCH(1,($U$2=GRID!$B$1:$BI$1)*(КАЛЕНДАРЬ!$R21=GRID!$B$3:$BI$3),0))*GRID!$B$66*(1-GRID!$B$69),0))</f>
        <v>32028</v>
      </c>
      <c r="N90" s="48" cm="1">
        <f t="array" ref="N90">IF($I$2="Раннее бронирование",
INDEX(GRID!$B$17:$BI$27,MATCH(M$7,GRID!$A$17:$A$27,0),MATCH(1,($U$2=GRID!$B$1:$BI$1)*(КАЛЕНДАРЬ!$R21=GRID!$B$3:$BI$3), 0))*GRID!$B$67,
ROUNDUP(INDEX(GRID!$B$17:$BI$27,MATCH(M$7,GRID!$A$17:$A$27,0),MATCH(1,($U$2=GRID!$B$1:$BI$1)*(КАЛЕНДАРЬ!$R21=GRID!$B$3:$BI$3), 0))*GRID!$B$66*(1-GRID!$B$69),0))</f>
        <v>33728</v>
      </c>
      <c r="O90" s="47" cm="1">
        <f t="array" ref="O90">IF($I$2="Раннее бронирование",
INDEX(GRID!$B$4:$BI$14,MATCH(O$7,GRID!$A$4:$A$14,0),MATCH(1,($U$2=GRID!$B$1:$BI$1)*(КАЛЕНДАРЬ!$R21=GRID!$B$3:$BI$3), 0))*GRID!$B$67,
ROUNDUP(INDEX(GRID!$B$4:$BI$14,MATCH(O$7,GRID!$A$4:$A$14,0),MATCH(1,($U$2=GRID!$B$1:$BI$1)*(КАЛЕНДАРЬ!$R21=GRID!$B$3:$BI$3),0))*GRID!$B$66*(1-GRID!$B$69),0))</f>
        <v>36380</v>
      </c>
      <c r="P90" s="48" cm="1">
        <f t="array" ref="P90">IF($I$2="Раннее бронирование",
INDEX(GRID!$B$17:$BI$27,MATCH(O$7,GRID!$A$17:$A$27,0),MATCH(1,($U$2=GRID!$B$1:$BI$1)*(КАЛЕНДАРЬ!$R21=GRID!$B$3:$BI$3), 0))*GRID!$B$67,
ROUNDUP(INDEX(GRID!$B$17:$BI$27,MATCH(O$7,GRID!$A$17:$A$27,0),MATCH(1,($U$2=GRID!$B$1:$BI$1)*(КАЛЕНДАРЬ!$R21=GRID!$B$3:$BI$3), 0))*GRID!$B$66*(1-GRID!$B$69),0))</f>
        <v>38080</v>
      </c>
      <c r="Q90" s="47" t="e" cm="1">
        <f t="array" ref="Q90">IF($I$2="Раннее бронирование",
INDEX(GRID!$B$4:$BI$14,MATCH(Q$7,GRID!$A$4:$A$14,0),MATCH(1,($U$2=GRID!$B$1:$BI$1)*(КАЛЕНДАРЬ!$R21=GRID!$B$3:$BI$3), 0))*GRID!$B$67,
ROUNDUP(INDEX(GRID!$B$4:$BI$14,MATCH(Q$7,GRID!$A$4:$A$14,0),MATCH(1,($U$2=GRID!$B$1:$BI$1)*(КАЛЕНДАРЬ!$R21=GRID!$B$3:$BI$3),0))*GRID!$B$66*(1-GRID!$B$69),0))</f>
        <v>#N/A</v>
      </c>
      <c r="R90" s="48" t="e" cm="1">
        <f t="array" ref="R90">IF($I$2="Раннее бронирование",
INDEX(GRID!$B$17:$BI$27,MATCH(Q$7,GRID!$A$17:$A$27,0),MATCH(1,($U$2=GRID!$B$1:$BI$1)*(КАЛЕНДАРЬ!$R21=GRID!$B$3:$BI$3), 0))*GRID!$B$67,
ROUNDUP(INDEX(GRID!$B$17:$BI$27,MATCH(Q$7,GRID!$A$17:$A$27,0),MATCH(1,($U$2=GRID!$B$1:$BI$1)*(КАЛЕНДАРЬ!$R21=GRID!$B$3:$BI$3), 0))*GRID!$B$66*(1-GRID!$B$69),0))</f>
        <v>#N/A</v>
      </c>
      <c r="S90" s="47" t="e" cm="1">
        <f t="array" ref="S90">IF($I$2="Раннее бронирование",
INDEX(GRID!$B$4:$BI$14,MATCH(S$7,GRID!$A$4:$A$14,0),MATCH(1,($U$2=GRID!$B$1:$BI$1)*(КАЛЕНДАРЬ!$R21=GRID!$B$3:$BI$3), 0))*GRID!$B$67,
ROUNDUP(INDEX(GRID!$B$4:$BI$14,MATCH(S$7,GRID!$A$4:$A$14,0),MATCH(1,($U$2=GRID!$B$1:$BI$1)*(КАЛЕНДАРЬ!$R21=GRID!$B$3:$BI$3),0))*GRID!$B$66*(1-GRID!$B$69),0))</f>
        <v>#N/A</v>
      </c>
      <c r="T90" s="48" t="e" cm="1">
        <f t="array" ref="T90">IF($I$2="Раннее бронирование",
INDEX(GRID!$B$17:$BI$27,MATCH(S$7,GRID!$A$17:$A$27,0),MATCH(1,($U$2=GRID!$B$1:$BI$1)*(КАЛЕНДАРЬ!$R21=GRID!$B$3:$BI$3), 0))*GRID!$B$67,
ROUNDUP(INDEX(GRID!$B$17:$BI$27,MATCH(S$7,GRID!$A$17:$A$27,0),MATCH(1,($U$2=GRID!$B$1:$BI$1)*(КАЛЕНДАРЬ!$R21=GRID!$B$3:$BI$3), 0))*GRID!$B$66*(1-GRID!$B$69),0))</f>
        <v>#N/A</v>
      </c>
      <c r="U90" s="47" cm="1">
        <f t="array" ref="U90">IF($I$2="Раннее бронирование",
INDEX(GRID!$B$4:$BI$14,MATCH(U$7,GRID!$A$4:$A$14,0),MATCH(1,($U$2=GRID!$B$1:$BI$1)*(КАЛЕНДАРЬ!$R21=GRID!$B$3:$BI$3), 0))*GRID!$B$67,
ROUNDUP(INDEX(GRID!$B$4:$BI$14,MATCH(U$7,GRID!$A$4:$A$14,0),MATCH(1,($U$2=GRID!$B$1:$BI$1)*(КАЛЕНДАРЬ!$R21=GRID!$B$3:$BI$3),0))*GRID!$B$66*(1-GRID!$B$69),0))</f>
        <v>56440</v>
      </c>
      <c r="V90" s="48" cm="1">
        <f t="array" ref="V90">IF($I$2="Раннее бронирование",
INDEX(GRID!$B$17:$BI$27,MATCH(U$7,GRID!$A$17:$A$27,0),MATCH(1,($U$2=GRID!$B$1:$BI$1)*(КАЛЕНДАРЬ!$R21=GRID!$B$3:$BI$3), 0))*GRID!$B$67,
ROUNDUP(INDEX(GRID!$B$17:$BI$27,MATCH(U$7,GRID!$A$17:$A$27,0),MATCH(1,($U$2=GRID!$B$1:$BI$1)*(КАЛЕНДАРЬ!$R21=GRID!$B$3:$BI$3), 0))*GRID!$B$66*(1-GRID!$B$69),0))</f>
        <v>58140</v>
      </c>
      <c r="W90" s="47" cm="1">
        <f t="array" ref="W90">IF($I$2="Раннее бронирование",
INDEX(GRID!$B$4:$BI$14,MATCH(W$7,GRID!$A$4:$A$14,0),MATCH(1,($U$2=GRID!$B$1:$BI$1)*(КАЛЕНДАРЬ!$R21=GRID!$B$3:$BI$3), 0))*GRID!$B$67,
ROUNDUP(INDEX(GRID!$B$4:$BI$14,MATCH(W$7,GRID!$A$4:$A$14,0),MATCH(1,($U$2=GRID!$B$1:$BI$1)*(КАЛЕНДАРЬ!$R21=GRID!$B$3:$BI$3),0))*GRID!$B$66*(1-GRID!$B$69),0))</f>
        <v>206040</v>
      </c>
      <c r="X90" s="48" cm="1">
        <f t="array" ref="X90">IF($I$2="Раннее бронирование",
INDEX(GRID!$B$17:$BI$27,MATCH(W$7,GRID!$A$17:$A$27,0),MATCH(1,($U$2=GRID!$B$1:$BI$1)*(КАЛЕНДАРЬ!$R21=GRID!$B$3:$BI$3), 0))*GRID!$B$67,
ROUNDUP(INDEX(GRID!$B$17:$BI$27,MATCH(W$7,GRID!$A$17:$A$27,0),MATCH(1,($U$2=GRID!$B$1:$BI$1)*(КАЛЕНДАРЬ!$R21=GRID!$B$3:$BI$3), 0))*GRID!$B$66*(1-GRID!$B$69),0))</f>
        <v>207740</v>
      </c>
    </row>
    <row r="91" spans="1:24" hidden="1" x14ac:dyDescent="0.2">
      <c r="A91" s="117" t="s">
        <v>46</v>
      </c>
      <c r="B91" s="117">
        <v>19</v>
      </c>
      <c r="C91" s="47" cm="1">
        <f t="array" ref="C91">IF($I$2="Раннее бронирование",
INDEX(GRID!$B$4:$BI$14,MATCH(C$7,GRID!$A$4:$A$14,0),MATCH(1,($U$2=GRID!$B$1:$BI$1)*(КАЛЕНДАРЬ!$R22=GRID!$B$3:$BI$3), 0))*GRID!$B$67,
ROUNDUP(INDEX(GRID!$B$4:$BI$14,MATCH(C$7,GRID!$A$4:$A$14,0),MATCH(1,($U$2=GRID!$B$1:$BI$1)*(КАЛЕНДАРЬ!$R22=GRID!$B$3:$BI$3),0))*GRID!$B$66*(1-GRID!$B$69),0))</f>
        <v>18700</v>
      </c>
      <c r="D91" s="48" cm="1">
        <f t="array" ref="D91">IF($I$2="Раннее бронирование",
INDEX(GRID!$B$17:$BI$27,MATCH(C$7,GRID!$A$17:$A$27,0),MATCH(1,($U$2=GRID!$B$1:$BI$1)*(КАЛЕНДАРЬ!$R22=GRID!$B$3:$BI$3), 0))*GRID!$B$67,
ROUNDUP(INDEX(GRID!$B$17:$BI$27,MATCH(C$7,GRID!$A$17:$A$27,0),MATCH(1,($U$2=GRID!$B$1:$BI$1)*(КАЛЕНДАРЬ!$R22=GRID!$B$3:$BI$3), 0))*GRID!$B$66*(1-GRID!$B$69),0))</f>
        <v>20400</v>
      </c>
      <c r="E91" s="47" cm="1">
        <f t="array" ref="E91">IF($I$2="Раннее бронирование",
INDEX(GRID!$B$4:$BI$14,MATCH(E$7,GRID!$A$4:$A$14,0),MATCH(1,($U$2=GRID!$B$1:$BI$1)*(КАЛЕНДАРЬ!$R22=GRID!$B$3:$BI$3), 0))*GRID!$B$67,
ROUNDUP(INDEX(GRID!$B$4:$BI$14,MATCH(E$7,GRID!$A$4:$A$14,0),MATCH(1,($U$2=GRID!$B$1:$BI$1)*(КАЛЕНДАРЬ!$R22=GRID!$B$3:$BI$3),0))*GRID!$B$66*(1-GRID!$B$69),0))</f>
        <v>20808</v>
      </c>
      <c r="F91" s="48" cm="1">
        <f t="array" ref="F91">IF($I$2="Раннее бронирование",
INDEX(GRID!$B$17:$BI$27,MATCH(E$7,GRID!$A$17:$A$27,0),MATCH(1,($U$2=GRID!$B$1:$BI$1)*(КАЛЕНДАРЬ!$R22=GRID!$B$3:$BI$3), 0))*GRID!$B$67,
ROUNDUP(INDEX(GRID!$B$17:$BI$27,MATCH(E$7,GRID!$A$17:$A$27,0),MATCH(1,($U$2=GRID!$B$1:$BI$1)*(КАЛЕНДАРЬ!$R22=GRID!$B$3:$BI$3), 0))*GRID!$B$66*(1-GRID!$B$69),0))</f>
        <v>22508</v>
      </c>
      <c r="G91" s="47" t="e" cm="1">
        <f t="array" ref="G91">IF($I$2="Раннее бронирование",
INDEX(GRID!$B$4:$BI$14,MATCH(G$7,GRID!$A$4:$A$14,0),MATCH(1,($U$2=GRID!$B$1:$BI$1)*(КАЛЕНДАРЬ!$R22=GRID!$B$3:$BI$3), 0))*GRID!$B$67,
ROUNDUP(INDEX(GRID!$B$4:$BI$14,MATCH(G$7,GRID!$A$4:$A$14,0),MATCH(1,($U$2=GRID!$B$1:$BI$1)*(КАЛЕНДАРЬ!$R22=GRID!$B$3:$BI$3),0))*GRID!$B$66*(1-GRID!$B$69),0))</f>
        <v>#N/A</v>
      </c>
      <c r="H91" s="48" t="e" cm="1">
        <f t="array" ref="H91">IF($I$2="Раннее бронирование",
INDEX(GRID!$B$17:$BI$27,MATCH(G$7,GRID!$A$17:$A$27,0),MATCH(1,($U$2=GRID!$B$1:$BI$1)*(КАЛЕНДАРЬ!$R22=GRID!$B$3:$BI$3), 0))*GRID!$B$67,
ROUNDUP(INDEX(GRID!$B$17:$BI$27,MATCH(G$7,GRID!$A$17:$A$27,0),MATCH(1,($U$2=GRID!$B$1:$BI$1)*(КАЛЕНДАРЬ!$R22=GRID!$B$3:$BI$3), 0))*GRID!$B$66*(1-GRID!$B$69),0))</f>
        <v>#N/A</v>
      </c>
      <c r="I91" s="47" t="e" cm="1">
        <f t="array" ref="I91">IF($I$2="Раннее бронирование",
INDEX(GRID!$B$4:$BI$14,MATCH(I$7,GRID!$A$4:$A$14,0),MATCH(1,($U$2=GRID!$B$1:$BI$1)*(КАЛЕНДАРЬ!$R22=GRID!$B$3:$BI$3), 0))*GRID!$B$67,
ROUNDUP(INDEX(GRID!$B$4:$BI$14,MATCH(I$7,GRID!$A$4:$A$14,0),MATCH(1,($U$2=GRID!$B$1:$BI$1)*(КАЛЕНДАРЬ!$R22=GRID!$B$3:$BI$3),0))*GRID!$B$66*(1-GRID!$B$69),0))</f>
        <v>#N/A</v>
      </c>
      <c r="J91" s="48" t="e" cm="1">
        <f t="array" ref="J91">IF($I$2="Раннее бронирование",
INDEX(GRID!$B$17:$BI$27,MATCH(I$7,GRID!$A$17:$A$27,0),MATCH(1,($U$2=GRID!$B$1:$BI$1)*(КАЛЕНДАРЬ!$R22=GRID!$B$3:$BI$3), 0))*GRID!$B$67,
ROUNDUP(INDEX(GRID!$B$17:$BI$27,MATCH(I$7,GRID!$A$17:$A$27,0),MATCH(1,($U$2=GRID!$B$1:$BI$1)*(КАЛЕНДАРЬ!$R22=GRID!$B$3:$BI$3), 0))*GRID!$B$66*(1-GRID!$B$69),0))</f>
        <v>#N/A</v>
      </c>
      <c r="K91" s="47" cm="1">
        <f t="array" ref="K91">IF($I$2="Раннее бронирование",
INDEX(GRID!$B$4:$BI$14,MATCH(K$7,GRID!$A$4:$A$14,0),MATCH(1,($U$2=GRID!$B$1:$BI$1)*(КАЛЕНДАРЬ!$R22=GRID!$B$3:$BI$3), 0))*GRID!$B$67,
ROUNDUP(INDEX(GRID!$B$4:$BI$14,MATCH(K$7,GRID!$A$4:$A$14,0),MATCH(1,($U$2=GRID!$B$1:$BI$1)*(КАЛЕНДАРЬ!$R22=GRID!$B$3:$BI$3),0))*GRID!$B$66*(1-GRID!$B$69),0))</f>
        <v>28764</v>
      </c>
      <c r="L91" s="48" cm="1">
        <f t="array" ref="L91">IF($I$2="Раннее бронирование",
INDEX(GRID!$B$17:$BI$27,MATCH(K$7,GRID!$A$17:$A$27,0),MATCH(1,($U$2=GRID!$B$1:$BI$1)*(КАЛЕНДАРЬ!$R22=GRID!$B$3:$BI$3), 0))*GRID!$B$67,
ROUNDUP(INDEX(GRID!$B$17:$BI$27,MATCH(K$7,GRID!$A$17:$A$27,0),MATCH(1,($U$2=GRID!$B$1:$BI$1)*(КАЛЕНДАРЬ!$R22=GRID!$B$3:$BI$3), 0))*GRID!$B$66*(1-GRID!$B$69),0))</f>
        <v>30464</v>
      </c>
      <c r="M91" s="47" cm="1">
        <f t="array" ref="M91">IF($I$2="Раннее бронирование",
INDEX(GRID!$B$4:$BI$14,MATCH(M$7,GRID!$A$4:$A$14,0),MATCH(1,($U$2=GRID!$B$1:$BI$1)*(КАЛЕНДАРЬ!$R22=GRID!$B$3:$BI$3), 0))*GRID!$B$67,
ROUNDUP(INDEX(GRID!$B$4:$BI$14,MATCH(M$7,GRID!$A$4:$A$14,0),MATCH(1,($U$2=GRID!$B$1:$BI$1)*(КАЛЕНДАРЬ!$R22=GRID!$B$3:$BI$3),0))*GRID!$B$66*(1-GRID!$B$69),0))</f>
        <v>32028</v>
      </c>
      <c r="N91" s="48" cm="1">
        <f t="array" ref="N91">IF($I$2="Раннее бронирование",
INDEX(GRID!$B$17:$BI$27,MATCH(M$7,GRID!$A$17:$A$27,0),MATCH(1,($U$2=GRID!$B$1:$BI$1)*(КАЛЕНДАРЬ!$R22=GRID!$B$3:$BI$3), 0))*GRID!$B$67,
ROUNDUP(INDEX(GRID!$B$17:$BI$27,MATCH(M$7,GRID!$A$17:$A$27,0),MATCH(1,($U$2=GRID!$B$1:$BI$1)*(КАЛЕНДАРЬ!$R22=GRID!$B$3:$BI$3), 0))*GRID!$B$66*(1-GRID!$B$69),0))</f>
        <v>33728</v>
      </c>
      <c r="O91" s="47" cm="1">
        <f t="array" ref="O91">IF($I$2="Раннее бронирование",
INDEX(GRID!$B$4:$BI$14,MATCH(O$7,GRID!$A$4:$A$14,0),MATCH(1,($U$2=GRID!$B$1:$BI$1)*(КАЛЕНДАРЬ!$R22=GRID!$B$3:$BI$3), 0))*GRID!$B$67,
ROUNDUP(INDEX(GRID!$B$4:$BI$14,MATCH(O$7,GRID!$A$4:$A$14,0),MATCH(1,($U$2=GRID!$B$1:$BI$1)*(КАЛЕНДАРЬ!$R22=GRID!$B$3:$BI$3),0))*GRID!$B$66*(1-GRID!$B$69),0))</f>
        <v>36380</v>
      </c>
      <c r="P91" s="48" cm="1">
        <f t="array" ref="P91">IF($I$2="Раннее бронирование",
INDEX(GRID!$B$17:$BI$27,MATCH(O$7,GRID!$A$17:$A$27,0),MATCH(1,($U$2=GRID!$B$1:$BI$1)*(КАЛЕНДАРЬ!$R22=GRID!$B$3:$BI$3), 0))*GRID!$B$67,
ROUNDUP(INDEX(GRID!$B$17:$BI$27,MATCH(O$7,GRID!$A$17:$A$27,0),MATCH(1,($U$2=GRID!$B$1:$BI$1)*(КАЛЕНДАРЬ!$R22=GRID!$B$3:$BI$3), 0))*GRID!$B$66*(1-GRID!$B$69),0))</f>
        <v>38080</v>
      </c>
      <c r="Q91" s="47" t="e" cm="1">
        <f t="array" ref="Q91">IF($I$2="Раннее бронирование",
INDEX(GRID!$B$4:$BI$14,MATCH(Q$7,GRID!$A$4:$A$14,0),MATCH(1,($U$2=GRID!$B$1:$BI$1)*(КАЛЕНДАРЬ!$R22=GRID!$B$3:$BI$3), 0))*GRID!$B$67,
ROUNDUP(INDEX(GRID!$B$4:$BI$14,MATCH(Q$7,GRID!$A$4:$A$14,0),MATCH(1,($U$2=GRID!$B$1:$BI$1)*(КАЛЕНДАРЬ!$R22=GRID!$B$3:$BI$3),0))*GRID!$B$66*(1-GRID!$B$69),0))</f>
        <v>#N/A</v>
      </c>
      <c r="R91" s="48" t="e" cm="1">
        <f t="array" ref="R91">IF($I$2="Раннее бронирование",
INDEX(GRID!$B$17:$BI$27,MATCH(Q$7,GRID!$A$17:$A$27,0),MATCH(1,($U$2=GRID!$B$1:$BI$1)*(КАЛЕНДАРЬ!$R22=GRID!$B$3:$BI$3), 0))*GRID!$B$67,
ROUNDUP(INDEX(GRID!$B$17:$BI$27,MATCH(Q$7,GRID!$A$17:$A$27,0),MATCH(1,($U$2=GRID!$B$1:$BI$1)*(КАЛЕНДАРЬ!$R22=GRID!$B$3:$BI$3), 0))*GRID!$B$66*(1-GRID!$B$69),0))</f>
        <v>#N/A</v>
      </c>
      <c r="S91" s="47" t="e" cm="1">
        <f t="array" ref="S91">IF($I$2="Раннее бронирование",
INDEX(GRID!$B$4:$BI$14,MATCH(S$7,GRID!$A$4:$A$14,0),MATCH(1,($U$2=GRID!$B$1:$BI$1)*(КАЛЕНДАРЬ!$R22=GRID!$B$3:$BI$3), 0))*GRID!$B$67,
ROUNDUP(INDEX(GRID!$B$4:$BI$14,MATCH(S$7,GRID!$A$4:$A$14,0),MATCH(1,($U$2=GRID!$B$1:$BI$1)*(КАЛЕНДАРЬ!$R22=GRID!$B$3:$BI$3),0))*GRID!$B$66*(1-GRID!$B$69),0))</f>
        <v>#N/A</v>
      </c>
      <c r="T91" s="48" t="e" cm="1">
        <f t="array" ref="T91">IF($I$2="Раннее бронирование",
INDEX(GRID!$B$17:$BI$27,MATCH(S$7,GRID!$A$17:$A$27,0),MATCH(1,($U$2=GRID!$B$1:$BI$1)*(КАЛЕНДАРЬ!$R22=GRID!$B$3:$BI$3), 0))*GRID!$B$67,
ROUNDUP(INDEX(GRID!$B$17:$BI$27,MATCH(S$7,GRID!$A$17:$A$27,0),MATCH(1,($U$2=GRID!$B$1:$BI$1)*(КАЛЕНДАРЬ!$R22=GRID!$B$3:$BI$3), 0))*GRID!$B$66*(1-GRID!$B$69),0))</f>
        <v>#N/A</v>
      </c>
      <c r="U91" s="47" cm="1">
        <f t="array" ref="U91">IF($I$2="Раннее бронирование",
INDEX(GRID!$B$4:$BI$14,MATCH(U$7,GRID!$A$4:$A$14,0),MATCH(1,($U$2=GRID!$B$1:$BI$1)*(КАЛЕНДАРЬ!$R22=GRID!$B$3:$BI$3), 0))*GRID!$B$67,
ROUNDUP(INDEX(GRID!$B$4:$BI$14,MATCH(U$7,GRID!$A$4:$A$14,0),MATCH(1,($U$2=GRID!$B$1:$BI$1)*(КАЛЕНДАРЬ!$R22=GRID!$B$3:$BI$3),0))*GRID!$B$66*(1-GRID!$B$69),0))</f>
        <v>56440</v>
      </c>
      <c r="V91" s="48" cm="1">
        <f t="array" ref="V91">IF($I$2="Раннее бронирование",
INDEX(GRID!$B$17:$BI$27,MATCH(U$7,GRID!$A$17:$A$27,0),MATCH(1,($U$2=GRID!$B$1:$BI$1)*(КАЛЕНДАРЬ!$R22=GRID!$B$3:$BI$3), 0))*GRID!$B$67,
ROUNDUP(INDEX(GRID!$B$17:$BI$27,MATCH(U$7,GRID!$A$17:$A$27,0),MATCH(1,($U$2=GRID!$B$1:$BI$1)*(КАЛЕНДАРЬ!$R22=GRID!$B$3:$BI$3), 0))*GRID!$B$66*(1-GRID!$B$69),0))</f>
        <v>58140</v>
      </c>
      <c r="W91" s="47" cm="1">
        <f t="array" ref="W91">IF($I$2="Раннее бронирование",
INDEX(GRID!$B$4:$BI$14,MATCH(W$7,GRID!$A$4:$A$14,0),MATCH(1,($U$2=GRID!$B$1:$BI$1)*(КАЛЕНДАРЬ!$R22=GRID!$B$3:$BI$3), 0))*GRID!$B$67,
ROUNDUP(INDEX(GRID!$B$4:$BI$14,MATCH(W$7,GRID!$A$4:$A$14,0),MATCH(1,($U$2=GRID!$B$1:$BI$1)*(КАЛЕНДАРЬ!$R22=GRID!$B$3:$BI$3),0))*GRID!$B$66*(1-GRID!$B$69),0))</f>
        <v>206040</v>
      </c>
      <c r="X91" s="48" cm="1">
        <f t="array" ref="X91">IF($I$2="Раннее бронирование",
INDEX(GRID!$B$17:$BI$27,MATCH(W$7,GRID!$A$17:$A$27,0),MATCH(1,($U$2=GRID!$B$1:$BI$1)*(КАЛЕНДАРЬ!$R22=GRID!$B$3:$BI$3), 0))*GRID!$B$67,
ROUNDUP(INDEX(GRID!$B$17:$BI$27,MATCH(W$7,GRID!$A$17:$A$27,0),MATCH(1,($U$2=GRID!$B$1:$BI$1)*(КАЛЕНДАРЬ!$R22=GRID!$B$3:$BI$3), 0))*GRID!$B$66*(1-GRID!$B$69),0))</f>
        <v>207740</v>
      </c>
    </row>
    <row r="92" spans="1:24" hidden="1" x14ac:dyDescent="0.2">
      <c r="A92" s="117" t="s">
        <v>47</v>
      </c>
      <c r="B92" s="117">
        <v>20</v>
      </c>
      <c r="C92" s="47" cm="1">
        <f t="array" ref="C92">IF($I$2="Раннее бронирование",
INDEX(GRID!$B$4:$BI$14,MATCH(C$7,GRID!$A$4:$A$14,0),MATCH(1,($U$2=GRID!$B$1:$BI$1)*(КАЛЕНДАРЬ!$R23=GRID!$B$3:$BI$3), 0))*GRID!$B$67,
ROUNDUP(INDEX(GRID!$B$4:$BI$14,MATCH(C$7,GRID!$A$4:$A$14,0),MATCH(1,($U$2=GRID!$B$1:$BI$1)*(КАЛЕНДАРЬ!$R23=GRID!$B$3:$BI$3),0))*GRID!$B$66*(1-GRID!$B$69),0))</f>
        <v>19720</v>
      </c>
      <c r="D92" s="48" cm="1">
        <f t="array" ref="D92">IF($I$2="Раннее бронирование",
INDEX(GRID!$B$17:$BI$27,MATCH(C$7,GRID!$A$17:$A$27,0),MATCH(1,($U$2=GRID!$B$1:$BI$1)*(КАЛЕНДАРЬ!$R23=GRID!$B$3:$BI$3), 0))*GRID!$B$67,
ROUNDUP(INDEX(GRID!$B$17:$BI$27,MATCH(C$7,GRID!$A$17:$A$27,0),MATCH(1,($U$2=GRID!$B$1:$BI$1)*(КАЛЕНДАРЬ!$R23=GRID!$B$3:$BI$3), 0))*GRID!$B$66*(1-GRID!$B$69),0))</f>
        <v>21420</v>
      </c>
      <c r="E92" s="47" cm="1">
        <f t="array" ref="E92">IF($I$2="Раннее бронирование",
INDEX(GRID!$B$4:$BI$14,MATCH(E$7,GRID!$A$4:$A$14,0),MATCH(1,($U$2=GRID!$B$1:$BI$1)*(КАЛЕНДАРЬ!$R23=GRID!$B$3:$BI$3), 0))*GRID!$B$67,
ROUNDUP(INDEX(GRID!$B$4:$BI$14,MATCH(E$7,GRID!$A$4:$A$14,0),MATCH(1,($U$2=GRID!$B$1:$BI$1)*(КАЛЕНДАРЬ!$R23=GRID!$B$3:$BI$3),0))*GRID!$B$66*(1-GRID!$B$69),0))</f>
        <v>22032</v>
      </c>
      <c r="F92" s="48" cm="1">
        <f t="array" ref="F92">IF($I$2="Раннее бронирование",
INDEX(GRID!$B$17:$BI$27,MATCH(E$7,GRID!$A$17:$A$27,0),MATCH(1,($U$2=GRID!$B$1:$BI$1)*(КАЛЕНДАРЬ!$R23=GRID!$B$3:$BI$3), 0))*GRID!$B$67,
ROUNDUP(INDEX(GRID!$B$17:$BI$27,MATCH(E$7,GRID!$A$17:$A$27,0),MATCH(1,($U$2=GRID!$B$1:$BI$1)*(КАЛЕНДАРЬ!$R23=GRID!$B$3:$BI$3), 0))*GRID!$B$66*(1-GRID!$B$69),0))</f>
        <v>23732</v>
      </c>
      <c r="G92" s="47" t="e" cm="1">
        <f t="array" ref="G92">IF($I$2="Раннее бронирование",
INDEX(GRID!$B$4:$BI$14,MATCH(G$7,GRID!$A$4:$A$14,0),MATCH(1,($U$2=GRID!$B$1:$BI$1)*(КАЛЕНДАРЬ!$R23=GRID!$B$3:$BI$3), 0))*GRID!$B$67,
ROUNDUP(INDEX(GRID!$B$4:$BI$14,MATCH(G$7,GRID!$A$4:$A$14,0),MATCH(1,($U$2=GRID!$B$1:$BI$1)*(КАЛЕНДАРЬ!$R23=GRID!$B$3:$BI$3),0))*GRID!$B$66*(1-GRID!$B$69),0))</f>
        <v>#N/A</v>
      </c>
      <c r="H92" s="48" t="e" cm="1">
        <f t="array" ref="H92">IF($I$2="Раннее бронирование",
INDEX(GRID!$B$17:$BI$27,MATCH(G$7,GRID!$A$17:$A$27,0),MATCH(1,($U$2=GRID!$B$1:$BI$1)*(КАЛЕНДАРЬ!$R23=GRID!$B$3:$BI$3), 0))*GRID!$B$67,
ROUNDUP(INDEX(GRID!$B$17:$BI$27,MATCH(G$7,GRID!$A$17:$A$27,0),MATCH(1,($U$2=GRID!$B$1:$BI$1)*(КАЛЕНДАРЬ!$R23=GRID!$B$3:$BI$3), 0))*GRID!$B$66*(1-GRID!$B$69),0))</f>
        <v>#N/A</v>
      </c>
      <c r="I92" s="47" t="e" cm="1">
        <f t="array" ref="I92">IF($I$2="Раннее бронирование",
INDEX(GRID!$B$4:$BI$14,MATCH(I$7,GRID!$A$4:$A$14,0),MATCH(1,($U$2=GRID!$B$1:$BI$1)*(КАЛЕНДАРЬ!$R23=GRID!$B$3:$BI$3), 0))*GRID!$B$67,
ROUNDUP(INDEX(GRID!$B$4:$BI$14,MATCH(I$7,GRID!$A$4:$A$14,0),MATCH(1,($U$2=GRID!$B$1:$BI$1)*(КАЛЕНДАРЬ!$R23=GRID!$B$3:$BI$3),0))*GRID!$B$66*(1-GRID!$B$69),0))</f>
        <v>#N/A</v>
      </c>
      <c r="J92" s="48" t="e" cm="1">
        <f t="array" ref="J92">IF($I$2="Раннее бронирование",
INDEX(GRID!$B$17:$BI$27,MATCH(I$7,GRID!$A$17:$A$27,0),MATCH(1,($U$2=GRID!$B$1:$BI$1)*(КАЛЕНДАРЬ!$R23=GRID!$B$3:$BI$3), 0))*GRID!$B$67,
ROUNDUP(INDEX(GRID!$B$17:$BI$27,MATCH(I$7,GRID!$A$17:$A$27,0),MATCH(1,($U$2=GRID!$B$1:$BI$1)*(КАЛЕНДАРЬ!$R23=GRID!$B$3:$BI$3), 0))*GRID!$B$66*(1-GRID!$B$69),0))</f>
        <v>#N/A</v>
      </c>
      <c r="K92" s="47" cm="1">
        <f t="array" ref="K92">IF($I$2="Раннее бронирование",
INDEX(GRID!$B$4:$BI$14,MATCH(K$7,GRID!$A$4:$A$14,0),MATCH(1,($U$2=GRID!$B$1:$BI$1)*(КАЛЕНДАРЬ!$R23=GRID!$B$3:$BI$3), 0))*GRID!$B$67,
ROUNDUP(INDEX(GRID!$B$4:$BI$14,MATCH(K$7,GRID!$A$4:$A$14,0),MATCH(1,($U$2=GRID!$B$1:$BI$1)*(КАЛЕНДАРЬ!$R23=GRID!$B$3:$BI$3),0))*GRID!$B$66*(1-GRID!$B$69),0))</f>
        <v>30464</v>
      </c>
      <c r="L92" s="48" cm="1">
        <f t="array" ref="L92">IF($I$2="Раннее бронирование",
INDEX(GRID!$B$17:$BI$27,MATCH(K$7,GRID!$A$17:$A$27,0),MATCH(1,($U$2=GRID!$B$1:$BI$1)*(КАЛЕНДАРЬ!$R23=GRID!$B$3:$BI$3), 0))*GRID!$B$67,
ROUNDUP(INDEX(GRID!$B$17:$BI$27,MATCH(K$7,GRID!$A$17:$A$27,0),MATCH(1,($U$2=GRID!$B$1:$BI$1)*(КАЛЕНДАРЬ!$R23=GRID!$B$3:$BI$3), 0))*GRID!$B$66*(1-GRID!$B$69),0))</f>
        <v>32164</v>
      </c>
      <c r="M92" s="47" cm="1">
        <f t="array" ref="M92">IF($I$2="Раннее бронирование",
INDEX(GRID!$B$4:$BI$14,MATCH(M$7,GRID!$A$4:$A$14,0),MATCH(1,($U$2=GRID!$B$1:$BI$1)*(КАЛЕНДАРЬ!$R23=GRID!$B$3:$BI$3), 0))*GRID!$B$67,
ROUNDUP(INDEX(GRID!$B$4:$BI$14,MATCH(M$7,GRID!$A$4:$A$14,0),MATCH(1,($U$2=GRID!$B$1:$BI$1)*(КАЛЕНДАРЬ!$R23=GRID!$B$3:$BI$3),0))*GRID!$B$66*(1-GRID!$B$69),0))</f>
        <v>34000</v>
      </c>
      <c r="N92" s="48" cm="1">
        <f t="array" ref="N92">IF($I$2="Раннее бронирование",
INDEX(GRID!$B$17:$BI$27,MATCH(M$7,GRID!$A$17:$A$27,0),MATCH(1,($U$2=GRID!$B$1:$BI$1)*(КАЛЕНДАРЬ!$R23=GRID!$B$3:$BI$3), 0))*GRID!$B$67,
ROUNDUP(INDEX(GRID!$B$17:$BI$27,MATCH(M$7,GRID!$A$17:$A$27,0),MATCH(1,($U$2=GRID!$B$1:$BI$1)*(КАЛЕНДАРЬ!$R23=GRID!$B$3:$BI$3), 0))*GRID!$B$66*(1-GRID!$B$69),0))</f>
        <v>35700</v>
      </c>
      <c r="O92" s="47" cm="1">
        <f t="array" ref="O92">IF($I$2="Раннее бронирование",
INDEX(GRID!$B$4:$BI$14,MATCH(O$7,GRID!$A$4:$A$14,0),MATCH(1,($U$2=GRID!$B$1:$BI$1)*(КАЛЕНДАРЬ!$R23=GRID!$B$3:$BI$3), 0))*GRID!$B$67,
ROUNDUP(INDEX(GRID!$B$4:$BI$14,MATCH(O$7,GRID!$A$4:$A$14,0),MATCH(1,($U$2=GRID!$B$1:$BI$1)*(КАЛЕНДАРЬ!$R23=GRID!$B$3:$BI$3),0))*GRID!$B$66*(1-GRID!$B$69),0))</f>
        <v>38420</v>
      </c>
      <c r="P92" s="48" cm="1">
        <f t="array" ref="P92">IF($I$2="Раннее бронирование",
INDEX(GRID!$B$17:$BI$27,MATCH(O$7,GRID!$A$17:$A$27,0),MATCH(1,($U$2=GRID!$B$1:$BI$1)*(КАЛЕНДАРЬ!$R23=GRID!$B$3:$BI$3), 0))*GRID!$B$67,
ROUNDUP(INDEX(GRID!$B$17:$BI$27,MATCH(O$7,GRID!$A$17:$A$27,0),MATCH(1,($U$2=GRID!$B$1:$BI$1)*(КАЛЕНДАРЬ!$R23=GRID!$B$3:$BI$3), 0))*GRID!$B$66*(1-GRID!$B$69),0))</f>
        <v>40120</v>
      </c>
      <c r="Q92" s="47" t="e" cm="1">
        <f t="array" ref="Q92">IF($I$2="Раннее бронирование",
INDEX(GRID!$B$4:$BI$14,MATCH(Q$7,GRID!$A$4:$A$14,0),MATCH(1,($U$2=GRID!$B$1:$BI$1)*(КАЛЕНДАРЬ!$R23=GRID!$B$3:$BI$3), 0))*GRID!$B$67,
ROUNDUP(INDEX(GRID!$B$4:$BI$14,MATCH(Q$7,GRID!$A$4:$A$14,0),MATCH(1,($U$2=GRID!$B$1:$BI$1)*(КАЛЕНДАРЬ!$R23=GRID!$B$3:$BI$3),0))*GRID!$B$66*(1-GRID!$B$69),0))</f>
        <v>#N/A</v>
      </c>
      <c r="R92" s="48" t="e" cm="1">
        <f t="array" ref="R92">IF($I$2="Раннее бронирование",
INDEX(GRID!$B$17:$BI$27,MATCH(Q$7,GRID!$A$17:$A$27,0),MATCH(1,($U$2=GRID!$B$1:$BI$1)*(КАЛЕНДАРЬ!$R23=GRID!$B$3:$BI$3), 0))*GRID!$B$67,
ROUNDUP(INDEX(GRID!$B$17:$BI$27,MATCH(Q$7,GRID!$A$17:$A$27,0),MATCH(1,($U$2=GRID!$B$1:$BI$1)*(КАЛЕНДАРЬ!$R23=GRID!$B$3:$BI$3), 0))*GRID!$B$66*(1-GRID!$B$69),0))</f>
        <v>#N/A</v>
      </c>
      <c r="S92" s="47" t="e" cm="1">
        <f t="array" ref="S92">IF($I$2="Раннее бронирование",
INDEX(GRID!$B$4:$BI$14,MATCH(S$7,GRID!$A$4:$A$14,0),MATCH(1,($U$2=GRID!$B$1:$BI$1)*(КАЛЕНДАРЬ!$R23=GRID!$B$3:$BI$3), 0))*GRID!$B$67,
ROUNDUP(INDEX(GRID!$B$4:$BI$14,MATCH(S$7,GRID!$A$4:$A$14,0),MATCH(1,($U$2=GRID!$B$1:$BI$1)*(КАЛЕНДАРЬ!$R23=GRID!$B$3:$BI$3),0))*GRID!$B$66*(1-GRID!$B$69),0))</f>
        <v>#N/A</v>
      </c>
      <c r="T92" s="48" t="e" cm="1">
        <f t="array" ref="T92">IF($I$2="Раннее бронирование",
INDEX(GRID!$B$17:$BI$27,MATCH(S$7,GRID!$A$17:$A$27,0),MATCH(1,($U$2=GRID!$B$1:$BI$1)*(КАЛЕНДАРЬ!$R23=GRID!$B$3:$BI$3), 0))*GRID!$B$67,
ROUNDUP(INDEX(GRID!$B$17:$BI$27,MATCH(S$7,GRID!$A$17:$A$27,0),MATCH(1,($U$2=GRID!$B$1:$BI$1)*(КАЛЕНДАРЬ!$R23=GRID!$B$3:$BI$3), 0))*GRID!$B$66*(1-GRID!$B$69),0))</f>
        <v>#N/A</v>
      </c>
      <c r="U92" s="47" cm="1">
        <f t="array" ref="U92">IF($I$2="Раннее бронирование",
INDEX(GRID!$B$4:$BI$14,MATCH(U$7,GRID!$A$4:$A$14,0),MATCH(1,($U$2=GRID!$B$1:$BI$1)*(КАЛЕНДАРЬ!$R23=GRID!$B$3:$BI$3), 0))*GRID!$B$67,
ROUNDUP(INDEX(GRID!$B$4:$BI$14,MATCH(U$7,GRID!$A$4:$A$14,0),MATCH(1,($U$2=GRID!$B$1:$BI$1)*(КАЛЕНДАРЬ!$R23=GRID!$B$3:$BI$3),0))*GRID!$B$66*(1-GRID!$B$69),0))</f>
        <v>59840</v>
      </c>
      <c r="V92" s="48" cm="1">
        <f t="array" ref="V92">IF($I$2="Раннее бронирование",
INDEX(GRID!$B$17:$BI$27,MATCH(U$7,GRID!$A$17:$A$27,0),MATCH(1,($U$2=GRID!$B$1:$BI$1)*(КАЛЕНДАРЬ!$R23=GRID!$B$3:$BI$3), 0))*GRID!$B$67,
ROUNDUP(INDEX(GRID!$B$17:$BI$27,MATCH(U$7,GRID!$A$17:$A$27,0),MATCH(1,($U$2=GRID!$B$1:$BI$1)*(КАЛЕНДАРЬ!$R23=GRID!$B$3:$BI$3), 0))*GRID!$B$66*(1-GRID!$B$69),0))</f>
        <v>61540</v>
      </c>
      <c r="W92" s="47" cm="1">
        <f t="array" ref="W92">IF($I$2="Раннее бронирование",
INDEX(GRID!$B$4:$BI$14,MATCH(W$7,GRID!$A$4:$A$14,0),MATCH(1,($U$2=GRID!$B$1:$BI$1)*(КАЛЕНДАРЬ!$R23=GRID!$B$3:$BI$3), 0))*GRID!$B$67,
ROUNDUP(INDEX(GRID!$B$4:$BI$14,MATCH(W$7,GRID!$A$4:$A$14,0),MATCH(1,($U$2=GRID!$B$1:$BI$1)*(КАЛЕНДАРЬ!$R23=GRID!$B$3:$BI$3),0))*GRID!$B$66*(1-GRID!$B$69),0))</f>
        <v>215560</v>
      </c>
      <c r="X92" s="48" cm="1">
        <f t="array" ref="X92">IF($I$2="Раннее бронирование",
INDEX(GRID!$B$17:$BI$27,MATCH(W$7,GRID!$A$17:$A$27,0),MATCH(1,($U$2=GRID!$B$1:$BI$1)*(КАЛЕНДАРЬ!$R23=GRID!$B$3:$BI$3), 0))*GRID!$B$67,
ROUNDUP(INDEX(GRID!$B$17:$BI$27,MATCH(W$7,GRID!$A$17:$A$27,0),MATCH(1,($U$2=GRID!$B$1:$BI$1)*(КАЛЕНДАРЬ!$R23=GRID!$B$3:$BI$3), 0))*GRID!$B$66*(1-GRID!$B$69),0))</f>
        <v>217260</v>
      </c>
    </row>
    <row r="93" spans="1:24" hidden="1" x14ac:dyDescent="0.2">
      <c r="A93" s="117" t="s">
        <v>48</v>
      </c>
      <c r="B93" s="117">
        <v>21</v>
      </c>
      <c r="C93" s="47" cm="1">
        <f t="array" ref="C93">IF($I$2="Раннее бронирование",
INDEX(GRID!$B$4:$BI$14,MATCH(C$7,GRID!$A$4:$A$14,0),MATCH(1,($U$2=GRID!$B$1:$BI$1)*(КАЛЕНДАРЬ!$R24=GRID!$B$3:$BI$3), 0))*GRID!$B$67,
ROUNDUP(INDEX(GRID!$B$4:$BI$14,MATCH(C$7,GRID!$A$4:$A$14,0),MATCH(1,($U$2=GRID!$B$1:$BI$1)*(КАЛЕНДАРЬ!$R24=GRID!$B$3:$BI$3),0))*GRID!$B$66*(1-GRID!$B$69),0))</f>
        <v>19720</v>
      </c>
      <c r="D93" s="48" cm="1">
        <f t="array" ref="D93">IF($I$2="Раннее бронирование",
INDEX(GRID!$B$17:$BI$27,MATCH(C$7,GRID!$A$17:$A$27,0),MATCH(1,($U$2=GRID!$B$1:$BI$1)*(КАЛЕНДАРЬ!$R24=GRID!$B$3:$BI$3), 0))*GRID!$B$67,
ROUNDUP(INDEX(GRID!$B$17:$BI$27,MATCH(C$7,GRID!$A$17:$A$27,0),MATCH(1,($U$2=GRID!$B$1:$BI$1)*(КАЛЕНДАРЬ!$R24=GRID!$B$3:$BI$3), 0))*GRID!$B$66*(1-GRID!$B$69),0))</f>
        <v>21420</v>
      </c>
      <c r="E93" s="47" cm="1">
        <f t="array" ref="E93">IF($I$2="Раннее бронирование",
INDEX(GRID!$B$4:$BI$14,MATCH(E$7,GRID!$A$4:$A$14,0),MATCH(1,($U$2=GRID!$B$1:$BI$1)*(КАЛЕНДАРЬ!$R24=GRID!$B$3:$BI$3), 0))*GRID!$B$67,
ROUNDUP(INDEX(GRID!$B$4:$BI$14,MATCH(E$7,GRID!$A$4:$A$14,0),MATCH(1,($U$2=GRID!$B$1:$BI$1)*(КАЛЕНДАРЬ!$R24=GRID!$B$3:$BI$3),0))*GRID!$B$66*(1-GRID!$B$69),0))</f>
        <v>22032</v>
      </c>
      <c r="F93" s="48" cm="1">
        <f t="array" ref="F93">IF($I$2="Раннее бронирование",
INDEX(GRID!$B$17:$BI$27,MATCH(E$7,GRID!$A$17:$A$27,0),MATCH(1,($U$2=GRID!$B$1:$BI$1)*(КАЛЕНДАРЬ!$R24=GRID!$B$3:$BI$3), 0))*GRID!$B$67,
ROUNDUP(INDEX(GRID!$B$17:$BI$27,MATCH(E$7,GRID!$A$17:$A$27,0),MATCH(1,($U$2=GRID!$B$1:$BI$1)*(КАЛЕНДАРЬ!$R24=GRID!$B$3:$BI$3), 0))*GRID!$B$66*(1-GRID!$B$69),0))</f>
        <v>23732</v>
      </c>
      <c r="G93" s="47" t="e" cm="1">
        <f t="array" ref="G93">IF($I$2="Раннее бронирование",
INDEX(GRID!$B$4:$BI$14,MATCH(G$7,GRID!$A$4:$A$14,0),MATCH(1,($U$2=GRID!$B$1:$BI$1)*(КАЛЕНДАРЬ!$R24=GRID!$B$3:$BI$3), 0))*GRID!$B$67,
ROUNDUP(INDEX(GRID!$B$4:$BI$14,MATCH(G$7,GRID!$A$4:$A$14,0),MATCH(1,($U$2=GRID!$B$1:$BI$1)*(КАЛЕНДАРЬ!$R24=GRID!$B$3:$BI$3),0))*GRID!$B$66*(1-GRID!$B$69),0))</f>
        <v>#N/A</v>
      </c>
      <c r="H93" s="48" t="e" cm="1">
        <f t="array" ref="H93">IF($I$2="Раннее бронирование",
INDEX(GRID!$B$17:$BI$27,MATCH(G$7,GRID!$A$17:$A$27,0),MATCH(1,($U$2=GRID!$B$1:$BI$1)*(КАЛЕНДАРЬ!$R24=GRID!$B$3:$BI$3), 0))*GRID!$B$67,
ROUNDUP(INDEX(GRID!$B$17:$BI$27,MATCH(G$7,GRID!$A$17:$A$27,0),MATCH(1,($U$2=GRID!$B$1:$BI$1)*(КАЛЕНДАРЬ!$R24=GRID!$B$3:$BI$3), 0))*GRID!$B$66*(1-GRID!$B$69),0))</f>
        <v>#N/A</v>
      </c>
      <c r="I93" s="47" t="e" cm="1">
        <f t="array" ref="I93">IF($I$2="Раннее бронирование",
INDEX(GRID!$B$4:$BI$14,MATCH(I$7,GRID!$A$4:$A$14,0),MATCH(1,($U$2=GRID!$B$1:$BI$1)*(КАЛЕНДАРЬ!$R24=GRID!$B$3:$BI$3), 0))*GRID!$B$67,
ROUNDUP(INDEX(GRID!$B$4:$BI$14,MATCH(I$7,GRID!$A$4:$A$14,0),MATCH(1,($U$2=GRID!$B$1:$BI$1)*(КАЛЕНДАРЬ!$R24=GRID!$B$3:$BI$3),0))*GRID!$B$66*(1-GRID!$B$69),0))</f>
        <v>#N/A</v>
      </c>
      <c r="J93" s="48" t="e" cm="1">
        <f t="array" ref="J93">IF($I$2="Раннее бронирование",
INDEX(GRID!$B$17:$BI$27,MATCH(I$7,GRID!$A$17:$A$27,0),MATCH(1,($U$2=GRID!$B$1:$BI$1)*(КАЛЕНДАРЬ!$R24=GRID!$B$3:$BI$3), 0))*GRID!$B$67,
ROUNDUP(INDEX(GRID!$B$17:$BI$27,MATCH(I$7,GRID!$A$17:$A$27,0),MATCH(1,($U$2=GRID!$B$1:$BI$1)*(КАЛЕНДАРЬ!$R24=GRID!$B$3:$BI$3), 0))*GRID!$B$66*(1-GRID!$B$69),0))</f>
        <v>#N/A</v>
      </c>
      <c r="K93" s="47" cm="1">
        <f t="array" ref="K93">IF($I$2="Раннее бронирование",
INDEX(GRID!$B$4:$BI$14,MATCH(K$7,GRID!$A$4:$A$14,0),MATCH(1,($U$2=GRID!$B$1:$BI$1)*(КАЛЕНДАРЬ!$R24=GRID!$B$3:$BI$3), 0))*GRID!$B$67,
ROUNDUP(INDEX(GRID!$B$4:$BI$14,MATCH(K$7,GRID!$A$4:$A$14,0),MATCH(1,($U$2=GRID!$B$1:$BI$1)*(КАЛЕНДАРЬ!$R24=GRID!$B$3:$BI$3),0))*GRID!$B$66*(1-GRID!$B$69),0))</f>
        <v>30464</v>
      </c>
      <c r="L93" s="48" cm="1">
        <f t="array" ref="L93">IF($I$2="Раннее бронирование",
INDEX(GRID!$B$17:$BI$27,MATCH(K$7,GRID!$A$17:$A$27,0),MATCH(1,($U$2=GRID!$B$1:$BI$1)*(КАЛЕНДАРЬ!$R24=GRID!$B$3:$BI$3), 0))*GRID!$B$67,
ROUNDUP(INDEX(GRID!$B$17:$BI$27,MATCH(K$7,GRID!$A$17:$A$27,0),MATCH(1,($U$2=GRID!$B$1:$BI$1)*(КАЛЕНДАРЬ!$R24=GRID!$B$3:$BI$3), 0))*GRID!$B$66*(1-GRID!$B$69),0))</f>
        <v>32164</v>
      </c>
      <c r="M93" s="47" cm="1">
        <f t="array" ref="M93">IF($I$2="Раннее бронирование",
INDEX(GRID!$B$4:$BI$14,MATCH(M$7,GRID!$A$4:$A$14,0),MATCH(1,($U$2=GRID!$B$1:$BI$1)*(КАЛЕНДАРЬ!$R24=GRID!$B$3:$BI$3), 0))*GRID!$B$67,
ROUNDUP(INDEX(GRID!$B$4:$BI$14,MATCH(M$7,GRID!$A$4:$A$14,0),MATCH(1,($U$2=GRID!$B$1:$BI$1)*(КАЛЕНДАРЬ!$R24=GRID!$B$3:$BI$3),0))*GRID!$B$66*(1-GRID!$B$69),0))</f>
        <v>34000</v>
      </c>
      <c r="N93" s="48" cm="1">
        <f t="array" ref="N93">IF($I$2="Раннее бронирование",
INDEX(GRID!$B$17:$BI$27,MATCH(M$7,GRID!$A$17:$A$27,0),MATCH(1,($U$2=GRID!$B$1:$BI$1)*(КАЛЕНДАРЬ!$R24=GRID!$B$3:$BI$3), 0))*GRID!$B$67,
ROUNDUP(INDEX(GRID!$B$17:$BI$27,MATCH(M$7,GRID!$A$17:$A$27,0),MATCH(1,($U$2=GRID!$B$1:$BI$1)*(КАЛЕНДАРЬ!$R24=GRID!$B$3:$BI$3), 0))*GRID!$B$66*(1-GRID!$B$69),0))</f>
        <v>35700</v>
      </c>
      <c r="O93" s="47" cm="1">
        <f t="array" ref="O93">IF($I$2="Раннее бронирование",
INDEX(GRID!$B$4:$BI$14,MATCH(O$7,GRID!$A$4:$A$14,0),MATCH(1,($U$2=GRID!$B$1:$BI$1)*(КАЛЕНДАРЬ!$R24=GRID!$B$3:$BI$3), 0))*GRID!$B$67,
ROUNDUP(INDEX(GRID!$B$4:$BI$14,MATCH(O$7,GRID!$A$4:$A$14,0),MATCH(1,($U$2=GRID!$B$1:$BI$1)*(КАЛЕНДАРЬ!$R24=GRID!$B$3:$BI$3),0))*GRID!$B$66*(1-GRID!$B$69),0))</f>
        <v>38420</v>
      </c>
      <c r="P93" s="48" cm="1">
        <f t="array" ref="P93">IF($I$2="Раннее бронирование",
INDEX(GRID!$B$17:$BI$27,MATCH(O$7,GRID!$A$17:$A$27,0),MATCH(1,($U$2=GRID!$B$1:$BI$1)*(КАЛЕНДАРЬ!$R24=GRID!$B$3:$BI$3), 0))*GRID!$B$67,
ROUNDUP(INDEX(GRID!$B$17:$BI$27,MATCH(O$7,GRID!$A$17:$A$27,0),MATCH(1,($U$2=GRID!$B$1:$BI$1)*(КАЛЕНДАРЬ!$R24=GRID!$B$3:$BI$3), 0))*GRID!$B$66*(1-GRID!$B$69),0))</f>
        <v>40120</v>
      </c>
      <c r="Q93" s="47" t="e" cm="1">
        <f t="array" ref="Q93">IF($I$2="Раннее бронирование",
INDEX(GRID!$B$4:$BI$14,MATCH(Q$7,GRID!$A$4:$A$14,0),MATCH(1,($U$2=GRID!$B$1:$BI$1)*(КАЛЕНДАРЬ!$R24=GRID!$B$3:$BI$3), 0))*GRID!$B$67,
ROUNDUP(INDEX(GRID!$B$4:$BI$14,MATCH(Q$7,GRID!$A$4:$A$14,0),MATCH(1,($U$2=GRID!$B$1:$BI$1)*(КАЛЕНДАРЬ!$R24=GRID!$B$3:$BI$3),0))*GRID!$B$66*(1-GRID!$B$69),0))</f>
        <v>#N/A</v>
      </c>
      <c r="R93" s="48" t="e" cm="1">
        <f t="array" ref="R93">IF($I$2="Раннее бронирование",
INDEX(GRID!$B$17:$BI$27,MATCH(Q$7,GRID!$A$17:$A$27,0),MATCH(1,($U$2=GRID!$B$1:$BI$1)*(КАЛЕНДАРЬ!$R24=GRID!$B$3:$BI$3), 0))*GRID!$B$67,
ROUNDUP(INDEX(GRID!$B$17:$BI$27,MATCH(Q$7,GRID!$A$17:$A$27,0),MATCH(1,($U$2=GRID!$B$1:$BI$1)*(КАЛЕНДАРЬ!$R24=GRID!$B$3:$BI$3), 0))*GRID!$B$66*(1-GRID!$B$69),0))</f>
        <v>#N/A</v>
      </c>
      <c r="S93" s="47" t="e" cm="1">
        <f t="array" ref="S93">IF($I$2="Раннее бронирование",
INDEX(GRID!$B$4:$BI$14,MATCH(S$7,GRID!$A$4:$A$14,0),MATCH(1,($U$2=GRID!$B$1:$BI$1)*(КАЛЕНДАРЬ!$R24=GRID!$B$3:$BI$3), 0))*GRID!$B$67,
ROUNDUP(INDEX(GRID!$B$4:$BI$14,MATCH(S$7,GRID!$A$4:$A$14,0),MATCH(1,($U$2=GRID!$B$1:$BI$1)*(КАЛЕНДАРЬ!$R24=GRID!$B$3:$BI$3),0))*GRID!$B$66*(1-GRID!$B$69),0))</f>
        <v>#N/A</v>
      </c>
      <c r="T93" s="48" t="e" cm="1">
        <f t="array" ref="T93">IF($I$2="Раннее бронирование",
INDEX(GRID!$B$17:$BI$27,MATCH(S$7,GRID!$A$17:$A$27,0),MATCH(1,($U$2=GRID!$B$1:$BI$1)*(КАЛЕНДАРЬ!$R24=GRID!$B$3:$BI$3), 0))*GRID!$B$67,
ROUNDUP(INDEX(GRID!$B$17:$BI$27,MATCH(S$7,GRID!$A$17:$A$27,0),MATCH(1,($U$2=GRID!$B$1:$BI$1)*(КАЛЕНДАРЬ!$R24=GRID!$B$3:$BI$3), 0))*GRID!$B$66*(1-GRID!$B$69),0))</f>
        <v>#N/A</v>
      </c>
      <c r="U93" s="47" cm="1">
        <f t="array" ref="U93">IF($I$2="Раннее бронирование",
INDEX(GRID!$B$4:$BI$14,MATCH(U$7,GRID!$A$4:$A$14,0),MATCH(1,($U$2=GRID!$B$1:$BI$1)*(КАЛЕНДАРЬ!$R24=GRID!$B$3:$BI$3), 0))*GRID!$B$67,
ROUNDUP(INDEX(GRID!$B$4:$BI$14,MATCH(U$7,GRID!$A$4:$A$14,0),MATCH(1,($U$2=GRID!$B$1:$BI$1)*(КАЛЕНДАРЬ!$R24=GRID!$B$3:$BI$3),0))*GRID!$B$66*(1-GRID!$B$69),0))</f>
        <v>59840</v>
      </c>
      <c r="V93" s="48" cm="1">
        <f t="array" ref="V93">IF($I$2="Раннее бронирование",
INDEX(GRID!$B$17:$BI$27,MATCH(U$7,GRID!$A$17:$A$27,0),MATCH(1,($U$2=GRID!$B$1:$BI$1)*(КАЛЕНДАРЬ!$R24=GRID!$B$3:$BI$3), 0))*GRID!$B$67,
ROUNDUP(INDEX(GRID!$B$17:$BI$27,MATCH(U$7,GRID!$A$17:$A$27,0),MATCH(1,($U$2=GRID!$B$1:$BI$1)*(КАЛЕНДАРЬ!$R24=GRID!$B$3:$BI$3), 0))*GRID!$B$66*(1-GRID!$B$69),0))</f>
        <v>61540</v>
      </c>
      <c r="W93" s="47" cm="1">
        <f t="array" ref="W93">IF($I$2="Раннее бронирование",
INDEX(GRID!$B$4:$BI$14,MATCH(W$7,GRID!$A$4:$A$14,0),MATCH(1,($U$2=GRID!$B$1:$BI$1)*(КАЛЕНДАРЬ!$R24=GRID!$B$3:$BI$3), 0))*GRID!$B$67,
ROUNDUP(INDEX(GRID!$B$4:$BI$14,MATCH(W$7,GRID!$A$4:$A$14,0),MATCH(1,($U$2=GRID!$B$1:$BI$1)*(КАЛЕНДАРЬ!$R24=GRID!$B$3:$BI$3),0))*GRID!$B$66*(1-GRID!$B$69),0))</f>
        <v>215560</v>
      </c>
      <c r="X93" s="48" cm="1">
        <f t="array" ref="X93">IF($I$2="Раннее бронирование",
INDEX(GRID!$B$17:$BI$27,MATCH(W$7,GRID!$A$17:$A$27,0),MATCH(1,($U$2=GRID!$B$1:$BI$1)*(КАЛЕНДАРЬ!$R24=GRID!$B$3:$BI$3), 0))*GRID!$B$67,
ROUNDUP(INDEX(GRID!$B$17:$BI$27,MATCH(W$7,GRID!$A$17:$A$27,0),MATCH(1,($U$2=GRID!$B$1:$BI$1)*(КАЛЕНДАРЬ!$R24=GRID!$B$3:$BI$3), 0))*GRID!$B$66*(1-GRID!$B$69),0))</f>
        <v>217260</v>
      </c>
    </row>
    <row r="94" spans="1:24" hidden="1" x14ac:dyDescent="0.2">
      <c r="A94" s="117" t="s">
        <v>42</v>
      </c>
      <c r="B94" s="117">
        <v>22</v>
      </c>
      <c r="C94" s="47" cm="1">
        <f t="array" ref="C94">IF($I$2="Раннее бронирование",
INDEX(GRID!$B$4:$BI$14,MATCH(C$7,GRID!$A$4:$A$14,0),MATCH(1,($U$2=GRID!$B$1:$BI$1)*(КАЛЕНДАРЬ!$R25=GRID!$B$3:$BI$3), 0))*GRID!$B$67,
ROUNDUP(INDEX(GRID!$B$4:$BI$14,MATCH(C$7,GRID!$A$4:$A$14,0),MATCH(1,($U$2=GRID!$B$1:$BI$1)*(КАЛЕНДАРЬ!$R25=GRID!$B$3:$BI$3),0))*GRID!$B$66*(1-GRID!$B$69),0))</f>
        <v>19720</v>
      </c>
      <c r="D94" s="48" cm="1">
        <f t="array" ref="D94">IF($I$2="Раннее бронирование",
INDEX(GRID!$B$17:$BI$27,MATCH(C$7,GRID!$A$17:$A$27,0),MATCH(1,($U$2=GRID!$B$1:$BI$1)*(КАЛЕНДАРЬ!$R25=GRID!$B$3:$BI$3), 0))*GRID!$B$67,
ROUNDUP(INDEX(GRID!$B$17:$BI$27,MATCH(C$7,GRID!$A$17:$A$27,0),MATCH(1,($U$2=GRID!$B$1:$BI$1)*(КАЛЕНДАРЬ!$R25=GRID!$B$3:$BI$3), 0))*GRID!$B$66*(1-GRID!$B$69),0))</f>
        <v>21420</v>
      </c>
      <c r="E94" s="47" cm="1">
        <f t="array" ref="E94">IF($I$2="Раннее бронирование",
INDEX(GRID!$B$4:$BI$14,MATCH(E$7,GRID!$A$4:$A$14,0),MATCH(1,($U$2=GRID!$B$1:$BI$1)*(КАЛЕНДАРЬ!$R25=GRID!$B$3:$BI$3), 0))*GRID!$B$67,
ROUNDUP(INDEX(GRID!$B$4:$BI$14,MATCH(E$7,GRID!$A$4:$A$14,0),MATCH(1,($U$2=GRID!$B$1:$BI$1)*(КАЛЕНДАРЬ!$R25=GRID!$B$3:$BI$3),0))*GRID!$B$66*(1-GRID!$B$69),0))</f>
        <v>22032</v>
      </c>
      <c r="F94" s="48" cm="1">
        <f t="array" ref="F94">IF($I$2="Раннее бронирование",
INDEX(GRID!$B$17:$BI$27,MATCH(E$7,GRID!$A$17:$A$27,0),MATCH(1,($U$2=GRID!$B$1:$BI$1)*(КАЛЕНДАРЬ!$R25=GRID!$B$3:$BI$3), 0))*GRID!$B$67,
ROUNDUP(INDEX(GRID!$B$17:$BI$27,MATCH(E$7,GRID!$A$17:$A$27,0),MATCH(1,($U$2=GRID!$B$1:$BI$1)*(КАЛЕНДАРЬ!$R25=GRID!$B$3:$BI$3), 0))*GRID!$B$66*(1-GRID!$B$69),0))</f>
        <v>23732</v>
      </c>
      <c r="G94" s="47" t="e" cm="1">
        <f t="array" ref="G94">IF($I$2="Раннее бронирование",
INDEX(GRID!$B$4:$BI$14,MATCH(G$7,GRID!$A$4:$A$14,0),MATCH(1,($U$2=GRID!$B$1:$BI$1)*(КАЛЕНДАРЬ!$R25=GRID!$B$3:$BI$3), 0))*GRID!$B$67,
ROUNDUP(INDEX(GRID!$B$4:$BI$14,MATCH(G$7,GRID!$A$4:$A$14,0),MATCH(1,($U$2=GRID!$B$1:$BI$1)*(КАЛЕНДАРЬ!$R25=GRID!$B$3:$BI$3),0))*GRID!$B$66*(1-GRID!$B$69),0))</f>
        <v>#N/A</v>
      </c>
      <c r="H94" s="48" t="e" cm="1">
        <f t="array" ref="H94">IF($I$2="Раннее бронирование",
INDEX(GRID!$B$17:$BI$27,MATCH(G$7,GRID!$A$17:$A$27,0),MATCH(1,($U$2=GRID!$B$1:$BI$1)*(КАЛЕНДАРЬ!$R25=GRID!$B$3:$BI$3), 0))*GRID!$B$67,
ROUNDUP(INDEX(GRID!$B$17:$BI$27,MATCH(G$7,GRID!$A$17:$A$27,0),MATCH(1,($U$2=GRID!$B$1:$BI$1)*(КАЛЕНДАРЬ!$R25=GRID!$B$3:$BI$3), 0))*GRID!$B$66*(1-GRID!$B$69),0))</f>
        <v>#N/A</v>
      </c>
      <c r="I94" s="47" t="e" cm="1">
        <f t="array" ref="I94">IF($I$2="Раннее бронирование",
INDEX(GRID!$B$4:$BI$14,MATCH(I$7,GRID!$A$4:$A$14,0),MATCH(1,($U$2=GRID!$B$1:$BI$1)*(КАЛЕНДАРЬ!$R25=GRID!$B$3:$BI$3), 0))*GRID!$B$67,
ROUNDUP(INDEX(GRID!$B$4:$BI$14,MATCH(I$7,GRID!$A$4:$A$14,0),MATCH(1,($U$2=GRID!$B$1:$BI$1)*(КАЛЕНДАРЬ!$R25=GRID!$B$3:$BI$3),0))*GRID!$B$66*(1-GRID!$B$69),0))</f>
        <v>#N/A</v>
      </c>
      <c r="J94" s="48" t="e" cm="1">
        <f t="array" ref="J94">IF($I$2="Раннее бронирование",
INDEX(GRID!$B$17:$BI$27,MATCH(I$7,GRID!$A$17:$A$27,0),MATCH(1,($U$2=GRID!$B$1:$BI$1)*(КАЛЕНДАРЬ!$R25=GRID!$B$3:$BI$3), 0))*GRID!$B$67,
ROUNDUP(INDEX(GRID!$B$17:$BI$27,MATCH(I$7,GRID!$A$17:$A$27,0),MATCH(1,($U$2=GRID!$B$1:$BI$1)*(КАЛЕНДАРЬ!$R25=GRID!$B$3:$BI$3), 0))*GRID!$B$66*(1-GRID!$B$69),0))</f>
        <v>#N/A</v>
      </c>
      <c r="K94" s="47" cm="1">
        <f t="array" ref="K94">IF($I$2="Раннее бронирование",
INDEX(GRID!$B$4:$BI$14,MATCH(K$7,GRID!$A$4:$A$14,0),MATCH(1,($U$2=GRID!$B$1:$BI$1)*(КАЛЕНДАРЬ!$R25=GRID!$B$3:$BI$3), 0))*GRID!$B$67,
ROUNDUP(INDEX(GRID!$B$4:$BI$14,MATCH(K$7,GRID!$A$4:$A$14,0),MATCH(1,($U$2=GRID!$B$1:$BI$1)*(КАЛЕНДАРЬ!$R25=GRID!$B$3:$BI$3),0))*GRID!$B$66*(1-GRID!$B$69),0))</f>
        <v>30464</v>
      </c>
      <c r="L94" s="48" cm="1">
        <f t="array" ref="L94">IF($I$2="Раннее бронирование",
INDEX(GRID!$B$17:$BI$27,MATCH(K$7,GRID!$A$17:$A$27,0),MATCH(1,($U$2=GRID!$B$1:$BI$1)*(КАЛЕНДАРЬ!$R25=GRID!$B$3:$BI$3), 0))*GRID!$B$67,
ROUNDUP(INDEX(GRID!$B$17:$BI$27,MATCH(K$7,GRID!$A$17:$A$27,0),MATCH(1,($U$2=GRID!$B$1:$BI$1)*(КАЛЕНДАРЬ!$R25=GRID!$B$3:$BI$3), 0))*GRID!$B$66*(1-GRID!$B$69),0))</f>
        <v>32164</v>
      </c>
      <c r="M94" s="47" cm="1">
        <f t="array" ref="M94">IF($I$2="Раннее бронирование",
INDEX(GRID!$B$4:$BI$14,MATCH(M$7,GRID!$A$4:$A$14,0),MATCH(1,($U$2=GRID!$B$1:$BI$1)*(КАЛЕНДАРЬ!$R25=GRID!$B$3:$BI$3), 0))*GRID!$B$67,
ROUNDUP(INDEX(GRID!$B$4:$BI$14,MATCH(M$7,GRID!$A$4:$A$14,0),MATCH(1,($U$2=GRID!$B$1:$BI$1)*(КАЛЕНДАРЬ!$R25=GRID!$B$3:$BI$3),0))*GRID!$B$66*(1-GRID!$B$69),0))</f>
        <v>34000</v>
      </c>
      <c r="N94" s="48" cm="1">
        <f t="array" ref="N94">IF($I$2="Раннее бронирование",
INDEX(GRID!$B$17:$BI$27,MATCH(M$7,GRID!$A$17:$A$27,0),MATCH(1,($U$2=GRID!$B$1:$BI$1)*(КАЛЕНДАРЬ!$R25=GRID!$B$3:$BI$3), 0))*GRID!$B$67,
ROUNDUP(INDEX(GRID!$B$17:$BI$27,MATCH(M$7,GRID!$A$17:$A$27,0),MATCH(1,($U$2=GRID!$B$1:$BI$1)*(КАЛЕНДАРЬ!$R25=GRID!$B$3:$BI$3), 0))*GRID!$B$66*(1-GRID!$B$69),0))</f>
        <v>35700</v>
      </c>
      <c r="O94" s="47" cm="1">
        <f t="array" ref="O94">IF($I$2="Раннее бронирование",
INDEX(GRID!$B$4:$BI$14,MATCH(O$7,GRID!$A$4:$A$14,0),MATCH(1,($U$2=GRID!$B$1:$BI$1)*(КАЛЕНДАРЬ!$R25=GRID!$B$3:$BI$3), 0))*GRID!$B$67,
ROUNDUP(INDEX(GRID!$B$4:$BI$14,MATCH(O$7,GRID!$A$4:$A$14,0),MATCH(1,($U$2=GRID!$B$1:$BI$1)*(КАЛЕНДАРЬ!$R25=GRID!$B$3:$BI$3),0))*GRID!$B$66*(1-GRID!$B$69),0))</f>
        <v>38420</v>
      </c>
      <c r="P94" s="48" cm="1">
        <f t="array" ref="P94">IF($I$2="Раннее бронирование",
INDEX(GRID!$B$17:$BI$27,MATCH(O$7,GRID!$A$17:$A$27,0),MATCH(1,($U$2=GRID!$B$1:$BI$1)*(КАЛЕНДАРЬ!$R25=GRID!$B$3:$BI$3), 0))*GRID!$B$67,
ROUNDUP(INDEX(GRID!$B$17:$BI$27,MATCH(O$7,GRID!$A$17:$A$27,0),MATCH(1,($U$2=GRID!$B$1:$BI$1)*(КАЛЕНДАРЬ!$R25=GRID!$B$3:$BI$3), 0))*GRID!$B$66*(1-GRID!$B$69),0))</f>
        <v>40120</v>
      </c>
      <c r="Q94" s="47" t="e" cm="1">
        <f t="array" ref="Q94">IF($I$2="Раннее бронирование",
INDEX(GRID!$B$4:$BI$14,MATCH(Q$7,GRID!$A$4:$A$14,0),MATCH(1,($U$2=GRID!$B$1:$BI$1)*(КАЛЕНДАРЬ!$R25=GRID!$B$3:$BI$3), 0))*GRID!$B$67,
ROUNDUP(INDEX(GRID!$B$4:$BI$14,MATCH(Q$7,GRID!$A$4:$A$14,0),MATCH(1,($U$2=GRID!$B$1:$BI$1)*(КАЛЕНДАРЬ!$R25=GRID!$B$3:$BI$3),0))*GRID!$B$66*(1-GRID!$B$69),0))</f>
        <v>#N/A</v>
      </c>
      <c r="R94" s="48" t="e" cm="1">
        <f t="array" ref="R94">IF($I$2="Раннее бронирование",
INDEX(GRID!$B$17:$BI$27,MATCH(Q$7,GRID!$A$17:$A$27,0),MATCH(1,($U$2=GRID!$B$1:$BI$1)*(КАЛЕНДАРЬ!$R25=GRID!$B$3:$BI$3), 0))*GRID!$B$67,
ROUNDUP(INDEX(GRID!$B$17:$BI$27,MATCH(Q$7,GRID!$A$17:$A$27,0),MATCH(1,($U$2=GRID!$B$1:$BI$1)*(КАЛЕНДАРЬ!$R25=GRID!$B$3:$BI$3), 0))*GRID!$B$66*(1-GRID!$B$69),0))</f>
        <v>#N/A</v>
      </c>
      <c r="S94" s="47" t="e" cm="1">
        <f t="array" ref="S94">IF($I$2="Раннее бронирование",
INDEX(GRID!$B$4:$BI$14,MATCH(S$7,GRID!$A$4:$A$14,0),MATCH(1,($U$2=GRID!$B$1:$BI$1)*(КАЛЕНДАРЬ!$R25=GRID!$B$3:$BI$3), 0))*GRID!$B$67,
ROUNDUP(INDEX(GRID!$B$4:$BI$14,MATCH(S$7,GRID!$A$4:$A$14,0),MATCH(1,($U$2=GRID!$B$1:$BI$1)*(КАЛЕНДАРЬ!$R25=GRID!$B$3:$BI$3),0))*GRID!$B$66*(1-GRID!$B$69),0))</f>
        <v>#N/A</v>
      </c>
      <c r="T94" s="48" t="e" cm="1">
        <f t="array" ref="T94">IF($I$2="Раннее бронирование",
INDEX(GRID!$B$17:$BI$27,MATCH(S$7,GRID!$A$17:$A$27,0),MATCH(1,($U$2=GRID!$B$1:$BI$1)*(КАЛЕНДАРЬ!$R25=GRID!$B$3:$BI$3), 0))*GRID!$B$67,
ROUNDUP(INDEX(GRID!$B$17:$BI$27,MATCH(S$7,GRID!$A$17:$A$27,0),MATCH(1,($U$2=GRID!$B$1:$BI$1)*(КАЛЕНДАРЬ!$R25=GRID!$B$3:$BI$3), 0))*GRID!$B$66*(1-GRID!$B$69),0))</f>
        <v>#N/A</v>
      </c>
      <c r="U94" s="47" cm="1">
        <f t="array" ref="U94">IF($I$2="Раннее бронирование",
INDEX(GRID!$B$4:$BI$14,MATCH(U$7,GRID!$A$4:$A$14,0),MATCH(1,($U$2=GRID!$B$1:$BI$1)*(КАЛЕНДАРЬ!$R25=GRID!$B$3:$BI$3), 0))*GRID!$B$67,
ROUNDUP(INDEX(GRID!$B$4:$BI$14,MATCH(U$7,GRID!$A$4:$A$14,0),MATCH(1,($U$2=GRID!$B$1:$BI$1)*(КАЛЕНДАРЬ!$R25=GRID!$B$3:$BI$3),0))*GRID!$B$66*(1-GRID!$B$69),0))</f>
        <v>59840</v>
      </c>
      <c r="V94" s="48" cm="1">
        <f t="array" ref="V94">IF($I$2="Раннее бронирование",
INDEX(GRID!$B$17:$BI$27,MATCH(U$7,GRID!$A$17:$A$27,0),MATCH(1,($U$2=GRID!$B$1:$BI$1)*(КАЛЕНДАРЬ!$R25=GRID!$B$3:$BI$3), 0))*GRID!$B$67,
ROUNDUP(INDEX(GRID!$B$17:$BI$27,MATCH(U$7,GRID!$A$17:$A$27,0),MATCH(1,($U$2=GRID!$B$1:$BI$1)*(КАЛЕНДАРЬ!$R25=GRID!$B$3:$BI$3), 0))*GRID!$B$66*(1-GRID!$B$69),0))</f>
        <v>61540</v>
      </c>
      <c r="W94" s="47" cm="1">
        <f t="array" ref="W94">IF($I$2="Раннее бронирование",
INDEX(GRID!$B$4:$BI$14,MATCH(W$7,GRID!$A$4:$A$14,0),MATCH(1,($U$2=GRID!$B$1:$BI$1)*(КАЛЕНДАРЬ!$R25=GRID!$B$3:$BI$3), 0))*GRID!$B$67,
ROUNDUP(INDEX(GRID!$B$4:$BI$14,MATCH(W$7,GRID!$A$4:$A$14,0),MATCH(1,($U$2=GRID!$B$1:$BI$1)*(КАЛЕНДАРЬ!$R25=GRID!$B$3:$BI$3),0))*GRID!$B$66*(1-GRID!$B$69),0))</f>
        <v>215560</v>
      </c>
      <c r="X94" s="48" cm="1">
        <f t="array" ref="X94">IF($I$2="Раннее бронирование",
INDEX(GRID!$B$17:$BI$27,MATCH(W$7,GRID!$A$17:$A$27,0),MATCH(1,($U$2=GRID!$B$1:$BI$1)*(КАЛЕНДАРЬ!$R25=GRID!$B$3:$BI$3), 0))*GRID!$B$67,
ROUNDUP(INDEX(GRID!$B$17:$BI$27,MATCH(W$7,GRID!$A$17:$A$27,0),MATCH(1,($U$2=GRID!$B$1:$BI$1)*(КАЛЕНДАРЬ!$R25=GRID!$B$3:$BI$3), 0))*GRID!$B$66*(1-GRID!$B$69),0))</f>
        <v>217260</v>
      </c>
    </row>
    <row r="95" spans="1:24" hidden="1" x14ac:dyDescent="0.2">
      <c r="A95" s="117" t="s">
        <v>43</v>
      </c>
      <c r="B95" s="117">
        <v>23</v>
      </c>
      <c r="C95" s="47" cm="1">
        <f t="array" ref="C95">IF($I$2="Раннее бронирование",
INDEX(GRID!$B$4:$BI$14,MATCH(C$7,GRID!$A$4:$A$14,0),MATCH(1,($U$2=GRID!$B$1:$BI$1)*(КАЛЕНДАРЬ!$R26=GRID!$B$3:$BI$3), 0))*GRID!$B$67,
ROUNDUP(INDEX(GRID!$B$4:$BI$14,MATCH(C$7,GRID!$A$4:$A$14,0),MATCH(1,($U$2=GRID!$B$1:$BI$1)*(КАЛЕНДАРЬ!$R26=GRID!$B$3:$BI$3),0))*GRID!$B$66*(1-GRID!$B$69),0))</f>
        <v>19720</v>
      </c>
      <c r="D95" s="48" cm="1">
        <f t="array" ref="D95">IF($I$2="Раннее бронирование",
INDEX(GRID!$B$17:$BI$27,MATCH(C$7,GRID!$A$17:$A$27,0),MATCH(1,($U$2=GRID!$B$1:$BI$1)*(КАЛЕНДАРЬ!$R26=GRID!$B$3:$BI$3), 0))*GRID!$B$67,
ROUNDUP(INDEX(GRID!$B$17:$BI$27,MATCH(C$7,GRID!$A$17:$A$27,0),MATCH(1,($U$2=GRID!$B$1:$BI$1)*(КАЛЕНДАРЬ!$R26=GRID!$B$3:$BI$3), 0))*GRID!$B$66*(1-GRID!$B$69),0))</f>
        <v>21420</v>
      </c>
      <c r="E95" s="47" cm="1">
        <f t="array" ref="E95">IF($I$2="Раннее бронирование",
INDEX(GRID!$B$4:$BI$14,MATCH(E$7,GRID!$A$4:$A$14,0),MATCH(1,($U$2=GRID!$B$1:$BI$1)*(КАЛЕНДАРЬ!$R26=GRID!$B$3:$BI$3), 0))*GRID!$B$67,
ROUNDUP(INDEX(GRID!$B$4:$BI$14,MATCH(E$7,GRID!$A$4:$A$14,0),MATCH(1,($U$2=GRID!$B$1:$BI$1)*(КАЛЕНДАРЬ!$R26=GRID!$B$3:$BI$3),0))*GRID!$B$66*(1-GRID!$B$69),0))</f>
        <v>22032</v>
      </c>
      <c r="F95" s="48" cm="1">
        <f t="array" ref="F95">IF($I$2="Раннее бронирование",
INDEX(GRID!$B$17:$BI$27,MATCH(E$7,GRID!$A$17:$A$27,0),MATCH(1,($U$2=GRID!$B$1:$BI$1)*(КАЛЕНДАРЬ!$R26=GRID!$B$3:$BI$3), 0))*GRID!$B$67,
ROUNDUP(INDEX(GRID!$B$17:$BI$27,MATCH(E$7,GRID!$A$17:$A$27,0),MATCH(1,($U$2=GRID!$B$1:$BI$1)*(КАЛЕНДАРЬ!$R26=GRID!$B$3:$BI$3), 0))*GRID!$B$66*(1-GRID!$B$69),0))</f>
        <v>23732</v>
      </c>
      <c r="G95" s="47" t="e" cm="1">
        <f t="array" ref="G95">IF($I$2="Раннее бронирование",
INDEX(GRID!$B$4:$BI$14,MATCH(G$7,GRID!$A$4:$A$14,0),MATCH(1,($U$2=GRID!$B$1:$BI$1)*(КАЛЕНДАРЬ!$R26=GRID!$B$3:$BI$3), 0))*GRID!$B$67,
ROUNDUP(INDEX(GRID!$B$4:$BI$14,MATCH(G$7,GRID!$A$4:$A$14,0),MATCH(1,($U$2=GRID!$B$1:$BI$1)*(КАЛЕНДАРЬ!$R26=GRID!$B$3:$BI$3),0))*GRID!$B$66*(1-GRID!$B$69),0))</f>
        <v>#N/A</v>
      </c>
      <c r="H95" s="48" t="e" cm="1">
        <f t="array" ref="H95">IF($I$2="Раннее бронирование",
INDEX(GRID!$B$17:$BI$27,MATCH(G$7,GRID!$A$17:$A$27,0),MATCH(1,($U$2=GRID!$B$1:$BI$1)*(КАЛЕНДАРЬ!$R26=GRID!$B$3:$BI$3), 0))*GRID!$B$67,
ROUNDUP(INDEX(GRID!$B$17:$BI$27,MATCH(G$7,GRID!$A$17:$A$27,0),MATCH(1,($U$2=GRID!$B$1:$BI$1)*(КАЛЕНДАРЬ!$R26=GRID!$B$3:$BI$3), 0))*GRID!$B$66*(1-GRID!$B$69),0))</f>
        <v>#N/A</v>
      </c>
      <c r="I95" s="47" t="e" cm="1">
        <f t="array" ref="I95">IF($I$2="Раннее бронирование",
INDEX(GRID!$B$4:$BI$14,MATCH(I$7,GRID!$A$4:$A$14,0),MATCH(1,($U$2=GRID!$B$1:$BI$1)*(КАЛЕНДАРЬ!$R26=GRID!$B$3:$BI$3), 0))*GRID!$B$67,
ROUNDUP(INDEX(GRID!$B$4:$BI$14,MATCH(I$7,GRID!$A$4:$A$14,0),MATCH(1,($U$2=GRID!$B$1:$BI$1)*(КАЛЕНДАРЬ!$R26=GRID!$B$3:$BI$3),0))*GRID!$B$66*(1-GRID!$B$69),0))</f>
        <v>#N/A</v>
      </c>
      <c r="J95" s="48" t="e" cm="1">
        <f t="array" ref="J95">IF($I$2="Раннее бронирование",
INDEX(GRID!$B$17:$BI$27,MATCH(I$7,GRID!$A$17:$A$27,0),MATCH(1,($U$2=GRID!$B$1:$BI$1)*(КАЛЕНДАРЬ!$R26=GRID!$B$3:$BI$3), 0))*GRID!$B$67,
ROUNDUP(INDEX(GRID!$B$17:$BI$27,MATCH(I$7,GRID!$A$17:$A$27,0),MATCH(1,($U$2=GRID!$B$1:$BI$1)*(КАЛЕНДАРЬ!$R26=GRID!$B$3:$BI$3), 0))*GRID!$B$66*(1-GRID!$B$69),0))</f>
        <v>#N/A</v>
      </c>
      <c r="K95" s="47" cm="1">
        <f t="array" ref="K95">IF($I$2="Раннее бронирование",
INDEX(GRID!$B$4:$BI$14,MATCH(K$7,GRID!$A$4:$A$14,0),MATCH(1,($U$2=GRID!$B$1:$BI$1)*(КАЛЕНДАРЬ!$R26=GRID!$B$3:$BI$3), 0))*GRID!$B$67,
ROUNDUP(INDEX(GRID!$B$4:$BI$14,MATCH(K$7,GRID!$A$4:$A$14,0),MATCH(1,($U$2=GRID!$B$1:$BI$1)*(КАЛЕНДАРЬ!$R26=GRID!$B$3:$BI$3),0))*GRID!$B$66*(1-GRID!$B$69),0))</f>
        <v>30464</v>
      </c>
      <c r="L95" s="48" cm="1">
        <f t="array" ref="L95">IF($I$2="Раннее бронирование",
INDEX(GRID!$B$17:$BI$27,MATCH(K$7,GRID!$A$17:$A$27,0),MATCH(1,($U$2=GRID!$B$1:$BI$1)*(КАЛЕНДАРЬ!$R26=GRID!$B$3:$BI$3), 0))*GRID!$B$67,
ROUNDUP(INDEX(GRID!$B$17:$BI$27,MATCH(K$7,GRID!$A$17:$A$27,0),MATCH(1,($U$2=GRID!$B$1:$BI$1)*(КАЛЕНДАРЬ!$R26=GRID!$B$3:$BI$3), 0))*GRID!$B$66*(1-GRID!$B$69),0))</f>
        <v>32164</v>
      </c>
      <c r="M95" s="47" cm="1">
        <f t="array" ref="M95">IF($I$2="Раннее бронирование",
INDEX(GRID!$B$4:$BI$14,MATCH(M$7,GRID!$A$4:$A$14,0),MATCH(1,($U$2=GRID!$B$1:$BI$1)*(КАЛЕНДАРЬ!$R26=GRID!$B$3:$BI$3), 0))*GRID!$B$67,
ROUNDUP(INDEX(GRID!$B$4:$BI$14,MATCH(M$7,GRID!$A$4:$A$14,0),MATCH(1,($U$2=GRID!$B$1:$BI$1)*(КАЛЕНДАРЬ!$R26=GRID!$B$3:$BI$3),0))*GRID!$B$66*(1-GRID!$B$69),0))</f>
        <v>34000</v>
      </c>
      <c r="N95" s="48" cm="1">
        <f t="array" ref="N95">IF($I$2="Раннее бронирование",
INDEX(GRID!$B$17:$BI$27,MATCH(M$7,GRID!$A$17:$A$27,0),MATCH(1,($U$2=GRID!$B$1:$BI$1)*(КАЛЕНДАРЬ!$R26=GRID!$B$3:$BI$3), 0))*GRID!$B$67,
ROUNDUP(INDEX(GRID!$B$17:$BI$27,MATCH(M$7,GRID!$A$17:$A$27,0),MATCH(1,($U$2=GRID!$B$1:$BI$1)*(КАЛЕНДАРЬ!$R26=GRID!$B$3:$BI$3), 0))*GRID!$B$66*(1-GRID!$B$69),0))</f>
        <v>35700</v>
      </c>
      <c r="O95" s="47" cm="1">
        <f t="array" ref="O95">IF($I$2="Раннее бронирование",
INDEX(GRID!$B$4:$BI$14,MATCH(O$7,GRID!$A$4:$A$14,0),MATCH(1,($U$2=GRID!$B$1:$BI$1)*(КАЛЕНДАРЬ!$R26=GRID!$B$3:$BI$3), 0))*GRID!$B$67,
ROUNDUP(INDEX(GRID!$B$4:$BI$14,MATCH(O$7,GRID!$A$4:$A$14,0),MATCH(1,($U$2=GRID!$B$1:$BI$1)*(КАЛЕНДАРЬ!$R26=GRID!$B$3:$BI$3),0))*GRID!$B$66*(1-GRID!$B$69),0))</f>
        <v>38420</v>
      </c>
      <c r="P95" s="48" cm="1">
        <f t="array" ref="P95">IF($I$2="Раннее бронирование",
INDEX(GRID!$B$17:$BI$27,MATCH(O$7,GRID!$A$17:$A$27,0),MATCH(1,($U$2=GRID!$B$1:$BI$1)*(КАЛЕНДАРЬ!$R26=GRID!$B$3:$BI$3), 0))*GRID!$B$67,
ROUNDUP(INDEX(GRID!$B$17:$BI$27,MATCH(O$7,GRID!$A$17:$A$27,0),MATCH(1,($U$2=GRID!$B$1:$BI$1)*(КАЛЕНДАРЬ!$R26=GRID!$B$3:$BI$3), 0))*GRID!$B$66*(1-GRID!$B$69),0))</f>
        <v>40120</v>
      </c>
      <c r="Q95" s="47" t="e" cm="1">
        <f t="array" ref="Q95">IF($I$2="Раннее бронирование",
INDEX(GRID!$B$4:$BI$14,MATCH(Q$7,GRID!$A$4:$A$14,0),MATCH(1,($U$2=GRID!$B$1:$BI$1)*(КАЛЕНДАРЬ!$R26=GRID!$B$3:$BI$3), 0))*GRID!$B$67,
ROUNDUP(INDEX(GRID!$B$4:$BI$14,MATCH(Q$7,GRID!$A$4:$A$14,0),MATCH(1,($U$2=GRID!$B$1:$BI$1)*(КАЛЕНДАРЬ!$R26=GRID!$B$3:$BI$3),0))*GRID!$B$66*(1-GRID!$B$69),0))</f>
        <v>#N/A</v>
      </c>
      <c r="R95" s="48" t="e" cm="1">
        <f t="array" ref="R95">IF($I$2="Раннее бронирование",
INDEX(GRID!$B$17:$BI$27,MATCH(Q$7,GRID!$A$17:$A$27,0),MATCH(1,($U$2=GRID!$B$1:$BI$1)*(КАЛЕНДАРЬ!$R26=GRID!$B$3:$BI$3), 0))*GRID!$B$67,
ROUNDUP(INDEX(GRID!$B$17:$BI$27,MATCH(Q$7,GRID!$A$17:$A$27,0),MATCH(1,($U$2=GRID!$B$1:$BI$1)*(КАЛЕНДАРЬ!$R26=GRID!$B$3:$BI$3), 0))*GRID!$B$66*(1-GRID!$B$69),0))</f>
        <v>#N/A</v>
      </c>
      <c r="S95" s="47" t="e" cm="1">
        <f t="array" ref="S95">IF($I$2="Раннее бронирование",
INDEX(GRID!$B$4:$BI$14,MATCH(S$7,GRID!$A$4:$A$14,0),MATCH(1,($U$2=GRID!$B$1:$BI$1)*(КАЛЕНДАРЬ!$R26=GRID!$B$3:$BI$3), 0))*GRID!$B$67,
ROUNDUP(INDEX(GRID!$B$4:$BI$14,MATCH(S$7,GRID!$A$4:$A$14,0),MATCH(1,($U$2=GRID!$B$1:$BI$1)*(КАЛЕНДАРЬ!$R26=GRID!$B$3:$BI$3),0))*GRID!$B$66*(1-GRID!$B$69),0))</f>
        <v>#N/A</v>
      </c>
      <c r="T95" s="48" t="e" cm="1">
        <f t="array" ref="T95">IF($I$2="Раннее бронирование",
INDEX(GRID!$B$17:$BI$27,MATCH(S$7,GRID!$A$17:$A$27,0),MATCH(1,($U$2=GRID!$B$1:$BI$1)*(КАЛЕНДАРЬ!$R26=GRID!$B$3:$BI$3), 0))*GRID!$B$67,
ROUNDUP(INDEX(GRID!$B$17:$BI$27,MATCH(S$7,GRID!$A$17:$A$27,0),MATCH(1,($U$2=GRID!$B$1:$BI$1)*(КАЛЕНДАРЬ!$R26=GRID!$B$3:$BI$3), 0))*GRID!$B$66*(1-GRID!$B$69),0))</f>
        <v>#N/A</v>
      </c>
      <c r="U95" s="47" cm="1">
        <f t="array" ref="U95">IF($I$2="Раннее бронирование",
INDEX(GRID!$B$4:$BI$14,MATCH(U$7,GRID!$A$4:$A$14,0),MATCH(1,($U$2=GRID!$B$1:$BI$1)*(КАЛЕНДАРЬ!$R26=GRID!$B$3:$BI$3), 0))*GRID!$B$67,
ROUNDUP(INDEX(GRID!$B$4:$BI$14,MATCH(U$7,GRID!$A$4:$A$14,0),MATCH(1,($U$2=GRID!$B$1:$BI$1)*(КАЛЕНДАРЬ!$R26=GRID!$B$3:$BI$3),0))*GRID!$B$66*(1-GRID!$B$69),0))</f>
        <v>59840</v>
      </c>
      <c r="V95" s="48" cm="1">
        <f t="array" ref="V95">IF($I$2="Раннее бронирование",
INDEX(GRID!$B$17:$BI$27,MATCH(U$7,GRID!$A$17:$A$27,0),MATCH(1,($U$2=GRID!$B$1:$BI$1)*(КАЛЕНДАРЬ!$R26=GRID!$B$3:$BI$3), 0))*GRID!$B$67,
ROUNDUP(INDEX(GRID!$B$17:$BI$27,MATCH(U$7,GRID!$A$17:$A$27,0),MATCH(1,($U$2=GRID!$B$1:$BI$1)*(КАЛЕНДАРЬ!$R26=GRID!$B$3:$BI$3), 0))*GRID!$B$66*(1-GRID!$B$69),0))</f>
        <v>61540</v>
      </c>
      <c r="W95" s="47" cm="1">
        <f t="array" ref="W95">IF($I$2="Раннее бронирование",
INDEX(GRID!$B$4:$BI$14,MATCH(W$7,GRID!$A$4:$A$14,0),MATCH(1,($U$2=GRID!$B$1:$BI$1)*(КАЛЕНДАРЬ!$R26=GRID!$B$3:$BI$3), 0))*GRID!$B$67,
ROUNDUP(INDEX(GRID!$B$4:$BI$14,MATCH(W$7,GRID!$A$4:$A$14,0),MATCH(1,($U$2=GRID!$B$1:$BI$1)*(КАЛЕНДАРЬ!$R26=GRID!$B$3:$BI$3),0))*GRID!$B$66*(1-GRID!$B$69),0))</f>
        <v>215560</v>
      </c>
      <c r="X95" s="48" cm="1">
        <f t="array" ref="X95">IF($I$2="Раннее бронирование",
INDEX(GRID!$B$17:$BI$27,MATCH(W$7,GRID!$A$17:$A$27,0),MATCH(1,($U$2=GRID!$B$1:$BI$1)*(КАЛЕНДАРЬ!$R26=GRID!$B$3:$BI$3), 0))*GRID!$B$67,
ROUNDUP(INDEX(GRID!$B$17:$BI$27,MATCH(W$7,GRID!$A$17:$A$27,0),MATCH(1,($U$2=GRID!$B$1:$BI$1)*(КАЛЕНДАРЬ!$R26=GRID!$B$3:$BI$3), 0))*GRID!$B$66*(1-GRID!$B$69),0))</f>
        <v>217260</v>
      </c>
    </row>
    <row r="96" spans="1:24" hidden="1" x14ac:dyDescent="0.2">
      <c r="A96" s="117" t="s">
        <v>44</v>
      </c>
      <c r="B96" s="117">
        <v>24</v>
      </c>
      <c r="C96" s="47" cm="1">
        <f t="array" ref="C96">IF($I$2="Раннее бронирование",
INDEX(GRID!$B$4:$BI$14,MATCH(C$7,GRID!$A$4:$A$14,0),MATCH(1,($U$2=GRID!$B$1:$BI$1)*(КАЛЕНДАРЬ!$R27=GRID!$B$3:$BI$3), 0))*GRID!$B$67,
ROUNDUP(INDEX(GRID!$B$4:$BI$14,MATCH(C$7,GRID!$A$4:$A$14,0),MATCH(1,($U$2=GRID!$B$1:$BI$1)*(КАЛЕНДАРЬ!$R27=GRID!$B$3:$BI$3),0))*GRID!$B$66*(1-GRID!$B$69),0))</f>
        <v>19720</v>
      </c>
      <c r="D96" s="48" cm="1">
        <f t="array" ref="D96">IF($I$2="Раннее бронирование",
INDEX(GRID!$B$17:$BI$27,MATCH(C$7,GRID!$A$17:$A$27,0),MATCH(1,($U$2=GRID!$B$1:$BI$1)*(КАЛЕНДАРЬ!$R27=GRID!$B$3:$BI$3), 0))*GRID!$B$67,
ROUNDUP(INDEX(GRID!$B$17:$BI$27,MATCH(C$7,GRID!$A$17:$A$27,0),MATCH(1,($U$2=GRID!$B$1:$BI$1)*(КАЛЕНДАРЬ!$R27=GRID!$B$3:$BI$3), 0))*GRID!$B$66*(1-GRID!$B$69),0))</f>
        <v>21420</v>
      </c>
      <c r="E96" s="47" cm="1">
        <f t="array" ref="E96">IF($I$2="Раннее бронирование",
INDEX(GRID!$B$4:$BI$14,MATCH(E$7,GRID!$A$4:$A$14,0),MATCH(1,($U$2=GRID!$B$1:$BI$1)*(КАЛЕНДАРЬ!$R27=GRID!$B$3:$BI$3), 0))*GRID!$B$67,
ROUNDUP(INDEX(GRID!$B$4:$BI$14,MATCH(E$7,GRID!$A$4:$A$14,0),MATCH(1,($U$2=GRID!$B$1:$BI$1)*(КАЛЕНДАРЬ!$R27=GRID!$B$3:$BI$3),0))*GRID!$B$66*(1-GRID!$B$69),0))</f>
        <v>22032</v>
      </c>
      <c r="F96" s="48" cm="1">
        <f t="array" ref="F96">IF($I$2="Раннее бронирование",
INDEX(GRID!$B$17:$BI$27,MATCH(E$7,GRID!$A$17:$A$27,0),MATCH(1,($U$2=GRID!$B$1:$BI$1)*(КАЛЕНДАРЬ!$R27=GRID!$B$3:$BI$3), 0))*GRID!$B$67,
ROUNDUP(INDEX(GRID!$B$17:$BI$27,MATCH(E$7,GRID!$A$17:$A$27,0),MATCH(1,($U$2=GRID!$B$1:$BI$1)*(КАЛЕНДАРЬ!$R27=GRID!$B$3:$BI$3), 0))*GRID!$B$66*(1-GRID!$B$69),0))</f>
        <v>23732</v>
      </c>
      <c r="G96" s="47" t="e" cm="1">
        <f t="array" ref="G96">IF($I$2="Раннее бронирование",
INDEX(GRID!$B$4:$BI$14,MATCH(G$7,GRID!$A$4:$A$14,0),MATCH(1,($U$2=GRID!$B$1:$BI$1)*(КАЛЕНДАРЬ!$R27=GRID!$B$3:$BI$3), 0))*GRID!$B$67,
ROUNDUP(INDEX(GRID!$B$4:$BI$14,MATCH(G$7,GRID!$A$4:$A$14,0),MATCH(1,($U$2=GRID!$B$1:$BI$1)*(КАЛЕНДАРЬ!$R27=GRID!$B$3:$BI$3),0))*GRID!$B$66*(1-GRID!$B$69),0))</f>
        <v>#N/A</v>
      </c>
      <c r="H96" s="48" t="e" cm="1">
        <f t="array" ref="H96">IF($I$2="Раннее бронирование",
INDEX(GRID!$B$17:$BI$27,MATCH(G$7,GRID!$A$17:$A$27,0),MATCH(1,($U$2=GRID!$B$1:$BI$1)*(КАЛЕНДАРЬ!$R27=GRID!$B$3:$BI$3), 0))*GRID!$B$67,
ROUNDUP(INDEX(GRID!$B$17:$BI$27,MATCH(G$7,GRID!$A$17:$A$27,0),MATCH(1,($U$2=GRID!$B$1:$BI$1)*(КАЛЕНДАРЬ!$R27=GRID!$B$3:$BI$3), 0))*GRID!$B$66*(1-GRID!$B$69),0))</f>
        <v>#N/A</v>
      </c>
      <c r="I96" s="47" t="e" cm="1">
        <f t="array" ref="I96">IF($I$2="Раннее бронирование",
INDEX(GRID!$B$4:$BI$14,MATCH(I$7,GRID!$A$4:$A$14,0),MATCH(1,($U$2=GRID!$B$1:$BI$1)*(КАЛЕНДАРЬ!$R27=GRID!$B$3:$BI$3), 0))*GRID!$B$67,
ROUNDUP(INDEX(GRID!$B$4:$BI$14,MATCH(I$7,GRID!$A$4:$A$14,0),MATCH(1,($U$2=GRID!$B$1:$BI$1)*(КАЛЕНДАРЬ!$R27=GRID!$B$3:$BI$3),0))*GRID!$B$66*(1-GRID!$B$69),0))</f>
        <v>#N/A</v>
      </c>
      <c r="J96" s="48" t="e" cm="1">
        <f t="array" ref="J96">IF($I$2="Раннее бронирование",
INDEX(GRID!$B$17:$BI$27,MATCH(I$7,GRID!$A$17:$A$27,0),MATCH(1,($U$2=GRID!$B$1:$BI$1)*(КАЛЕНДАРЬ!$R27=GRID!$B$3:$BI$3), 0))*GRID!$B$67,
ROUNDUP(INDEX(GRID!$B$17:$BI$27,MATCH(I$7,GRID!$A$17:$A$27,0),MATCH(1,($U$2=GRID!$B$1:$BI$1)*(КАЛЕНДАРЬ!$R27=GRID!$B$3:$BI$3), 0))*GRID!$B$66*(1-GRID!$B$69),0))</f>
        <v>#N/A</v>
      </c>
      <c r="K96" s="47" cm="1">
        <f t="array" ref="K96">IF($I$2="Раннее бронирование",
INDEX(GRID!$B$4:$BI$14,MATCH(K$7,GRID!$A$4:$A$14,0),MATCH(1,($U$2=GRID!$B$1:$BI$1)*(КАЛЕНДАРЬ!$R27=GRID!$B$3:$BI$3), 0))*GRID!$B$67,
ROUNDUP(INDEX(GRID!$B$4:$BI$14,MATCH(K$7,GRID!$A$4:$A$14,0),MATCH(1,($U$2=GRID!$B$1:$BI$1)*(КАЛЕНДАРЬ!$R27=GRID!$B$3:$BI$3),0))*GRID!$B$66*(1-GRID!$B$69),0))</f>
        <v>30464</v>
      </c>
      <c r="L96" s="48" cm="1">
        <f t="array" ref="L96">IF($I$2="Раннее бронирование",
INDEX(GRID!$B$17:$BI$27,MATCH(K$7,GRID!$A$17:$A$27,0),MATCH(1,($U$2=GRID!$B$1:$BI$1)*(КАЛЕНДАРЬ!$R27=GRID!$B$3:$BI$3), 0))*GRID!$B$67,
ROUNDUP(INDEX(GRID!$B$17:$BI$27,MATCH(K$7,GRID!$A$17:$A$27,0),MATCH(1,($U$2=GRID!$B$1:$BI$1)*(КАЛЕНДАРЬ!$R27=GRID!$B$3:$BI$3), 0))*GRID!$B$66*(1-GRID!$B$69),0))</f>
        <v>32164</v>
      </c>
      <c r="M96" s="47" cm="1">
        <f t="array" ref="M96">IF($I$2="Раннее бронирование",
INDEX(GRID!$B$4:$BI$14,MATCH(M$7,GRID!$A$4:$A$14,0),MATCH(1,($U$2=GRID!$B$1:$BI$1)*(КАЛЕНДАРЬ!$R27=GRID!$B$3:$BI$3), 0))*GRID!$B$67,
ROUNDUP(INDEX(GRID!$B$4:$BI$14,MATCH(M$7,GRID!$A$4:$A$14,0),MATCH(1,($U$2=GRID!$B$1:$BI$1)*(КАЛЕНДАРЬ!$R27=GRID!$B$3:$BI$3),0))*GRID!$B$66*(1-GRID!$B$69),0))</f>
        <v>34000</v>
      </c>
      <c r="N96" s="48" cm="1">
        <f t="array" ref="N96">IF($I$2="Раннее бронирование",
INDEX(GRID!$B$17:$BI$27,MATCH(M$7,GRID!$A$17:$A$27,0),MATCH(1,($U$2=GRID!$B$1:$BI$1)*(КАЛЕНДАРЬ!$R27=GRID!$B$3:$BI$3), 0))*GRID!$B$67,
ROUNDUP(INDEX(GRID!$B$17:$BI$27,MATCH(M$7,GRID!$A$17:$A$27,0),MATCH(1,($U$2=GRID!$B$1:$BI$1)*(КАЛЕНДАРЬ!$R27=GRID!$B$3:$BI$3), 0))*GRID!$B$66*(1-GRID!$B$69),0))</f>
        <v>35700</v>
      </c>
      <c r="O96" s="47" cm="1">
        <f t="array" ref="O96">IF($I$2="Раннее бронирование",
INDEX(GRID!$B$4:$BI$14,MATCH(O$7,GRID!$A$4:$A$14,0),MATCH(1,($U$2=GRID!$B$1:$BI$1)*(КАЛЕНДАРЬ!$R27=GRID!$B$3:$BI$3), 0))*GRID!$B$67,
ROUNDUP(INDEX(GRID!$B$4:$BI$14,MATCH(O$7,GRID!$A$4:$A$14,0),MATCH(1,($U$2=GRID!$B$1:$BI$1)*(КАЛЕНДАРЬ!$R27=GRID!$B$3:$BI$3),0))*GRID!$B$66*(1-GRID!$B$69),0))</f>
        <v>38420</v>
      </c>
      <c r="P96" s="48" cm="1">
        <f t="array" ref="P96">IF($I$2="Раннее бронирование",
INDEX(GRID!$B$17:$BI$27,MATCH(O$7,GRID!$A$17:$A$27,0),MATCH(1,($U$2=GRID!$B$1:$BI$1)*(КАЛЕНДАРЬ!$R27=GRID!$B$3:$BI$3), 0))*GRID!$B$67,
ROUNDUP(INDEX(GRID!$B$17:$BI$27,MATCH(O$7,GRID!$A$17:$A$27,0),MATCH(1,($U$2=GRID!$B$1:$BI$1)*(КАЛЕНДАРЬ!$R27=GRID!$B$3:$BI$3), 0))*GRID!$B$66*(1-GRID!$B$69),0))</f>
        <v>40120</v>
      </c>
      <c r="Q96" s="47" t="e" cm="1">
        <f t="array" ref="Q96">IF($I$2="Раннее бронирование",
INDEX(GRID!$B$4:$BI$14,MATCH(Q$7,GRID!$A$4:$A$14,0),MATCH(1,($U$2=GRID!$B$1:$BI$1)*(КАЛЕНДАРЬ!$R27=GRID!$B$3:$BI$3), 0))*GRID!$B$67,
ROUNDUP(INDEX(GRID!$B$4:$BI$14,MATCH(Q$7,GRID!$A$4:$A$14,0),MATCH(1,($U$2=GRID!$B$1:$BI$1)*(КАЛЕНДАРЬ!$R27=GRID!$B$3:$BI$3),0))*GRID!$B$66*(1-GRID!$B$69),0))</f>
        <v>#N/A</v>
      </c>
      <c r="R96" s="48" t="e" cm="1">
        <f t="array" ref="R96">IF($I$2="Раннее бронирование",
INDEX(GRID!$B$17:$BI$27,MATCH(Q$7,GRID!$A$17:$A$27,0),MATCH(1,($U$2=GRID!$B$1:$BI$1)*(КАЛЕНДАРЬ!$R27=GRID!$B$3:$BI$3), 0))*GRID!$B$67,
ROUNDUP(INDEX(GRID!$B$17:$BI$27,MATCH(Q$7,GRID!$A$17:$A$27,0),MATCH(1,($U$2=GRID!$B$1:$BI$1)*(КАЛЕНДАРЬ!$R27=GRID!$B$3:$BI$3), 0))*GRID!$B$66*(1-GRID!$B$69),0))</f>
        <v>#N/A</v>
      </c>
      <c r="S96" s="47" t="e" cm="1">
        <f t="array" ref="S96">IF($I$2="Раннее бронирование",
INDEX(GRID!$B$4:$BI$14,MATCH(S$7,GRID!$A$4:$A$14,0),MATCH(1,($U$2=GRID!$B$1:$BI$1)*(КАЛЕНДАРЬ!$R27=GRID!$B$3:$BI$3), 0))*GRID!$B$67,
ROUNDUP(INDEX(GRID!$B$4:$BI$14,MATCH(S$7,GRID!$A$4:$A$14,0),MATCH(1,($U$2=GRID!$B$1:$BI$1)*(КАЛЕНДАРЬ!$R27=GRID!$B$3:$BI$3),0))*GRID!$B$66*(1-GRID!$B$69),0))</f>
        <v>#N/A</v>
      </c>
      <c r="T96" s="48" t="e" cm="1">
        <f t="array" ref="T96">IF($I$2="Раннее бронирование",
INDEX(GRID!$B$17:$BI$27,MATCH(S$7,GRID!$A$17:$A$27,0),MATCH(1,($U$2=GRID!$B$1:$BI$1)*(КАЛЕНДАРЬ!$R27=GRID!$B$3:$BI$3), 0))*GRID!$B$67,
ROUNDUP(INDEX(GRID!$B$17:$BI$27,MATCH(S$7,GRID!$A$17:$A$27,0),MATCH(1,($U$2=GRID!$B$1:$BI$1)*(КАЛЕНДАРЬ!$R27=GRID!$B$3:$BI$3), 0))*GRID!$B$66*(1-GRID!$B$69),0))</f>
        <v>#N/A</v>
      </c>
      <c r="U96" s="47" cm="1">
        <f t="array" ref="U96">IF($I$2="Раннее бронирование",
INDEX(GRID!$B$4:$BI$14,MATCH(U$7,GRID!$A$4:$A$14,0),MATCH(1,($U$2=GRID!$B$1:$BI$1)*(КАЛЕНДАРЬ!$R27=GRID!$B$3:$BI$3), 0))*GRID!$B$67,
ROUNDUP(INDEX(GRID!$B$4:$BI$14,MATCH(U$7,GRID!$A$4:$A$14,0),MATCH(1,($U$2=GRID!$B$1:$BI$1)*(КАЛЕНДАРЬ!$R27=GRID!$B$3:$BI$3),0))*GRID!$B$66*(1-GRID!$B$69),0))</f>
        <v>59840</v>
      </c>
      <c r="V96" s="48" cm="1">
        <f t="array" ref="V96">IF($I$2="Раннее бронирование",
INDEX(GRID!$B$17:$BI$27,MATCH(U$7,GRID!$A$17:$A$27,0),MATCH(1,($U$2=GRID!$B$1:$BI$1)*(КАЛЕНДАРЬ!$R27=GRID!$B$3:$BI$3), 0))*GRID!$B$67,
ROUNDUP(INDEX(GRID!$B$17:$BI$27,MATCH(U$7,GRID!$A$17:$A$27,0),MATCH(1,($U$2=GRID!$B$1:$BI$1)*(КАЛЕНДАРЬ!$R27=GRID!$B$3:$BI$3), 0))*GRID!$B$66*(1-GRID!$B$69),0))</f>
        <v>61540</v>
      </c>
      <c r="W96" s="47" cm="1">
        <f t="array" ref="W96">IF($I$2="Раннее бронирование",
INDEX(GRID!$B$4:$BI$14,MATCH(W$7,GRID!$A$4:$A$14,0),MATCH(1,($U$2=GRID!$B$1:$BI$1)*(КАЛЕНДАРЬ!$R27=GRID!$B$3:$BI$3), 0))*GRID!$B$67,
ROUNDUP(INDEX(GRID!$B$4:$BI$14,MATCH(W$7,GRID!$A$4:$A$14,0),MATCH(1,($U$2=GRID!$B$1:$BI$1)*(КАЛЕНДАРЬ!$R27=GRID!$B$3:$BI$3),0))*GRID!$B$66*(1-GRID!$B$69),0))</f>
        <v>215560</v>
      </c>
      <c r="X96" s="48" cm="1">
        <f t="array" ref="X96">IF($I$2="Раннее бронирование",
INDEX(GRID!$B$17:$BI$27,MATCH(W$7,GRID!$A$17:$A$27,0),MATCH(1,($U$2=GRID!$B$1:$BI$1)*(КАЛЕНДАРЬ!$R27=GRID!$B$3:$BI$3), 0))*GRID!$B$67,
ROUNDUP(INDEX(GRID!$B$17:$BI$27,MATCH(W$7,GRID!$A$17:$A$27,0),MATCH(1,($U$2=GRID!$B$1:$BI$1)*(КАЛЕНДАРЬ!$R27=GRID!$B$3:$BI$3), 0))*GRID!$B$66*(1-GRID!$B$69),0))</f>
        <v>217260</v>
      </c>
    </row>
    <row r="97" spans="1:24" hidden="1" x14ac:dyDescent="0.2">
      <c r="A97" s="117" t="s">
        <v>45</v>
      </c>
      <c r="B97" s="117">
        <v>25</v>
      </c>
      <c r="C97" s="47" cm="1">
        <f t="array" ref="C97">IF($I$2="Раннее бронирование",
INDEX(GRID!$B$4:$BI$14,MATCH(C$7,GRID!$A$4:$A$14,0),MATCH(1,($U$2=GRID!$B$1:$BI$1)*(КАЛЕНДАРЬ!$R28=GRID!$B$3:$BI$3), 0))*GRID!$B$67,
ROUNDUP(INDEX(GRID!$B$4:$BI$14,MATCH(C$7,GRID!$A$4:$A$14,0),MATCH(1,($U$2=GRID!$B$1:$BI$1)*(КАЛЕНДАРЬ!$R28=GRID!$B$3:$BI$3),0))*GRID!$B$66*(1-GRID!$B$69),0))</f>
        <v>20740</v>
      </c>
      <c r="D97" s="48" cm="1">
        <f t="array" ref="D97">IF($I$2="Раннее бронирование",
INDEX(GRID!$B$17:$BI$27,MATCH(C$7,GRID!$A$17:$A$27,0),MATCH(1,($U$2=GRID!$B$1:$BI$1)*(КАЛЕНДАРЬ!$R28=GRID!$B$3:$BI$3), 0))*GRID!$B$67,
ROUNDUP(INDEX(GRID!$B$17:$BI$27,MATCH(C$7,GRID!$A$17:$A$27,0),MATCH(1,($U$2=GRID!$B$1:$BI$1)*(КАЛЕНДАРЬ!$R28=GRID!$B$3:$BI$3), 0))*GRID!$B$66*(1-GRID!$B$69),0))</f>
        <v>22440</v>
      </c>
      <c r="E97" s="47" cm="1">
        <f t="array" ref="E97">IF($I$2="Раннее бронирование",
INDEX(GRID!$B$4:$BI$14,MATCH(E$7,GRID!$A$4:$A$14,0),MATCH(1,($U$2=GRID!$B$1:$BI$1)*(КАЛЕНДАРЬ!$R28=GRID!$B$3:$BI$3), 0))*GRID!$B$67,
ROUNDUP(INDEX(GRID!$B$4:$BI$14,MATCH(E$7,GRID!$A$4:$A$14,0),MATCH(1,($U$2=GRID!$B$1:$BI$1)*(КАЛЕНДАРЬ!$R28=GRID!$B$3:$BI$3),0))*GRID!$B$66*(1-GRID!$B$69),0))</f>
        <v>23188</v>
      </c>
      <c r="F97" s="48" cm="1">
        <f t="array" ref="F97">IF($I$2="Раннее бронирование",
INDEX(GRID!$B$17:$BI$27,MATCH(E$7,GRID!$A$17:$A$27,0),MATCH(1,($U$2=GRID!$B$1:$BI$1)*(КАЛЕНДАРЬ!$R28=GRID!$B$3:$BI$3), 0))*GRID!$B$67,
ROUNDUP(INDEX(GRID!$B$17:$BI$27,MATCH(E$7,GRID!$A$17:$A$27,0),MATCH(1,($U$2=GRID!$B$1:$BI$1)*(КАЛЕНДАРЬ!$R28=GRID!$B$3:$BI$3), 0))*GRID!$B$66*(1-GRID!$B$69),0))</f>
        <v>24888</v>
      </c>
      <c r="G97" s="47" t="e" cm="1">
        <f t="array" ref="G97">IF($I$2="Раннее бронирование",
INDEX(GRID!$B$4:$BI$14,MATCH(G$7,GRID!$A$4:$A$14,0),MATCH(1,($U$2=GRID!$B$1:$BI$1)*(КАЛЕНДАРЬ!$R28=GRID!$B$3:$BI$3), 0))*GRID!$B$67,
ROUNDUP(INDEX(GRID!$B$4:$BI$14,MATCH(G$7,GRID!$A$4:$A$14,0),MATCH(1,($U$2=GRID!$B$1:$BI$1)*(КАЛЕНДАРЬ!$R28=GRID!$B$3:$BI$3),0))*GRID!$B$66*(1-GRID!$B$69),0))</f>
        <v>#N/A</v>
      </c>
      <c r="H97" s="48" t="e" cm="1">
        <f t="array" ref="H97">IF($I$2="Раннее бронирование",
INDEX(GRID!$B$17:$BI$27,MATCH(G$7,GRID!$A$17:$A$27,0),MATCH(1,($U$2=GRID!$B$1:$BI$1)*(КАЛЕНДАРЬ!$R28=GRID!$B$3:$BI$3), 0))*GRID!$B$67,
ROUNDUP(INDEX(GRID!$B$17:$BI$27,MATCH(G$7,GRID!$A$17:$A$27,0),MATCH(1,($U$2=GRID!$B$1:$BI$1)*(КАЛЕНДАРЬ!$R28=GRID!$B$3:$BI$3), 0))*GRID!$B$66*(1-GRID!$B$69),0))</f>
        <v>#N/A</v>
      </c>
      <c r="I97" s="47" t="e" cm="1">
        <f t="array" ref="I97">IF($I$2="Раннее бронирование",
INDEX(GRID!$B$4:$BI$14,MATCH(I$7,GRID!$A$4:$A$14,0),MATCH(1,($U$2=GRID!$B$1:$BI$1)*(КАЛЕНДАРЬ!$R28=GRID!$B$3:$BI$3), 0))*GRID!$B$67,
ROUNDUP(INDEX(GRID!$B$4:$BI$14,MATCH(I$7,GRID!$A$4:$A$14,0),MATCH(1,($U$2=GRID!$B$1:$BI$1)*(КАЛЕНДАРЬ!$R28=GRID!$B$3:$BI$3),0))*GRID!$B$66*(1-GRID!$B$69),0))</f>
        <v>#N/A</v>
      </c>
      <c r="J97" s="48" t="e" cm="1">
        <f t="array" ref="J97">IF($I$2="Раннее бронирование",
INDEX(GRID!$B$17:$BI$27,MATCH(I$7,GRID!$A$17:$A$27,0),MATCH(1,($U$2=GRID!$B$1:$BI$1)*(КАЛЕНДАРЬ!$R28=GRID!$B$3:$BI$3), 0))*GRID!$B$67,
ROUNDUP(INDEX(GRID!$B$17:$BI$27,MATCH(I$7,GRID!$A$17:$A$27,0),MATCH(1,($U$2=GRID!$B$1:$BI$1)*(КАЛЕНДАРЬ!$R28=GRID!$B$3:$BI$3), 0))*GRID!$B$66*(1-GRID!$B$69),0))</f>
        <v>#N/A</v>
      </c>
      <c r="K97" s="47" cm="1">
        <f t="array" ref="K97">IF($I$2="Раннее бронирование",
INDEX(GRID!$B$4:$BI$14,MATCH(K$7,GRID!$A$4:$A$14,0),MATCH(1,($U$2=GRID!$B$1:$BI$1)*(КАЛЕНДАРЬ!$R28=GRID!$B$3:$BI$3), 0))*GRID!$B$67,
ROUNDUP(INDEX(GRID!$B$4:$BI$14,MATCH(K$7,GRID!$A$4:$A$14,0),MATCH(1,($U$2=GRID!$B$1:$BI$1)*(КАЛЕНДАРЬ!$R28=GRID!$B$3:$BI$3),0))*GRID!$B$66*(1-GRID!$B$69),0))</f>
        <v>32164</v>
      </c>
      <c r="L97" s="48" cm="1">
        <f t="array" ref="L97">IF($I$2="Раннее бронирование",
INDEX(GRID!$B$17:$BI$27,MATCH(K$7,GRID!$A$17:$A$27,0),MATCH(1,($U$2=GRID!$B$1:$BI$1)*(КАЛЕНДАРЬ!$R28=GRID!$B$3:$BI$3), 0))*GRID!$B$67,
ROUNDUP(INDEX(GRID!$B$17:$BI$27,MATCH(K$7,GRID!$A$17:$A$27,0),MATCH(1,($U$2=GRID!$B$1:$BI$1)*(КАЛЕНДАРЬ!$R28=GRID!$B$3:$BI$3), 0))*GRID!$B$66*(1-GRID!$B$69),0))</f>
        <v>33864</v>
      </c>
      <c r="M97" s="47" cm="1">
        <f t="array" ref="M97">IF($I$2="Раннее бронирование",
INDEX(GRID!$B$4:$BI$14,MATCH(M$7,GRID!$A$4:$A$14,0),MATCH(1,($U$2=GRID!$B$1:$BI$1)*(КАЛЕНДАРЬ!$R28=GRID!$B$3:$BI$3), 0))*GRID!$B$67,
ROUNDUP(INDEX(GRID!$B$4:$BI$14,MATCH(M$7,GRID!$A$4:$A$14,0),MATCH(1,($U$2=GRID!$B$1:$BI$1)*(КАЛЕНДАРЬ!$R28=GRID!$B$3:$BI$3),0))*GRID!$B$66*(1-GRID!$B$69),0))</f>
        <v>35904</v>
      </c>
      <c r="N97" s="48" cm="1">
        <f t="array" ref="N97">IF($I$2="Раннее бронирование",
INDEX(GRID!$B$17:$BI$27,MATCH(M$7,GRID!$A$17:$A$27,0),MATCH(1,($U$2=GRID!$B$1:$BI$1)*(КАЛЕНДАРЬ!$R28=GRID!$B$3:$BI$3), 0))*GRID!$B$67,
ROUNDUP(INDEX(GRID!$B$17:$BI$27,MATCH(M$7,GRID!$A$17:$A$27,0),MATCH(1,($U$2=GRID!$B$1:$BI$1)*(КАЛЕНДАРЬ!$R28=GRID!$B$3:$BI$3), 0))*GRID!$B$66*(1-GRID!$B$69),0))</f>
        <v>37604</v>
      </c>
      <c r="O97" s="47" cm="1">
        <f t="array" ref="O97">IF($I$2="Раннее бронирование",
INDEX(GRID!$B$4:$BI$14,MATCH(O$7,GRID!$A$4:$A$14,0),MATCH(1,($U$2=GRID!$B$1:$BI$1)*(КАЛЕНДАРЬ!$R28=GRID!$B$3:$BI$3), 0))*GRID!$B$67,
ROUNDUP(INDEX(GRID!$B$4:$BI$14,MATCH(O$7,GRID!$A$4:$A$14,0),MATCH(1,($U$2=GRID!$B$1:$BI$1)*(КАЛЕНДАРЬ!$R28=GRID!$B$3:$BI$3),0))*GRID!$B$66*(1-GRID!$B$69),0))</f>
        <v>40392</v>
      </c>
      <c r="P97" s="48" cm="1">
        <f t="array" ref="P97">IF($I$2="Раннее бронирование",
INDEX(GRID!$B$17:$BI$27,MATCH(O$7,GRID!$A$17:$A$27,0),MATCH(1,($U$2=GRID!$B$1:$BI$1)*(КАЛЕНДАРЬ!$R28=GRID!$B$3:$BI$3), 0))*GRID!$B$67,
ROUNDUP(INDEX(GRID!$B$17:$BI$27,MATCH(O$7,GRID!$A$17:$A$27,0),MATCH(1,($U$2=GRID!$B$1:$BI$1)*(КАЛЕНДАРЬ!$R28=GRID!$B$3:$BI$3), 0))*GRID!$B$66*(1-GRID!$B$69),0))</f>
        <v>42092</v>
      </c>
      <c r="Q97" s="47" t="e" cm="1">
        <f t="array" ref="Q97">IF($I$2="Раннее бронирование",
INDEX(GRID!$B$4:$BI$14,MATCH(Q$7,GRID!$A$4:$A$14,0),MATCH(1,($U$2=GRID!$B$1:$BI$1)*(КАЛЕНДАРЬ!$R28=GRID!$B$3:$BI$3), 0))*GRID!$B$67,
ROUNDUP(INDEX(GRID!$B$4:$BI$14,MATCH(Q$7,GRID!$A$4:$A$14,0),MATCH(1,($U$2=GRID!$B$1:$BI$1)*(КАЛЕНДАРЬ!$R28=GRID!$B$3:$BI$3),0))*GRID!$B$66*(1-GRID!$B$69),0))</f>
        <v>#N/A</v>
      </c>
      <c r="R97" s="48" t="e" cm="1">
        <f t="array" ref="R97">IF($I$2="Раннее бронирование",
INDEX(GRID!$B$17:$BI$27,MATCH(Q$7,GRID!$A$17:$A$27,0),MATCH(1,($U$2=GRID!$B$1:$BI$1)*(КАЛЕНДАРЬ!$R28=GRID!$B$3:$BI$3), 0))*GRID!$B$67,
ROUNDUP(INDEX(GRID!$B$17:$BI$27,MATCH(Q$7,GRID!$A$17:$A$27,0),MATCH(1,($U$2=GRID!$B$1:$BI$1)*(КАЛЕНДАРЬ!$R28=GRID!$B$3:$BI$3), 0))*GRID!$B$66*(1-GRID!$B$69),0))</f>
        <v>#N/A</v>
      </c>
      <c r="S97" s="47" t="e" cm="1">
        <f t="array" ref="S97">IF($I$2="Раннее бронирование",
INDEX(GRID!$B$4:$BI$14,MATCH(S$7,GRID!$A$4:$A$14,0),MATCH(1,($U$2=GRID!$B$1:$BI$1)*(КАЛЕНДАРЬ!$R28=GRID!$B$3:$BI$3), 0))*GRID!$B$67,
ROUNDUP(INDEX(GRID!$B$4:$BI$14,MATCH(S$7,GRID!$A$4:$A$14,0),MATCH(1,($U$2=GRID!$B$1:$BI$1)*(КАЛЕНДАРЬ!$R28=GRID!$B$3:$BI$3),0))*GRID!$B$66*(1-GRID!$B$69),0))</f>
        <v>#N/A</v>
      </c>
      <c r="T97" s="48" t="e" cm="1">
        <f t="array" ref="T97">IF($I$2="Раннее бронирование",
INDEX(GRID!$B$17:$BI$27,MATCH(S$7,GRID!$A$17:$A$27,0),MATCH(1,($U$2=GRID!$B$1:$BI$1)*(КАЛЕНДАРЬ!$R28=GRID!$B$3:$BI$3), 0))*GRID!$B$67,
ROUNDUP(INDEX(GRID!$B$17:$BI$27,MATCH(S$7,GRID!$A$17:$A$27,0),MATCH(1,($U$2=GRID!$B$1:$BI$1)*(КАЛЕНДАРЬ!$R28=GRID!$B$3:$BI$3), 0))*GRID!$B$66*(1-GRID!$B$69),0))</f>
        <v>#N/A</v>
      </c>
      <c r="U97" s="47" cm="1">
        <f t="array" ref="U97">IF($I$2="Раннее бронирование",
INDEX(GRID!$B$4:$BI$14,MATCH(U$7,GRID!$A$4:$A$14,0),MATCH(1,($U$2=GRID!$B$1:$BI$1)*(КАЛЕНДАРЬ!$R28=GRID!$B$3:$BI$3), 0))*GRID!$B$67,
ROUNDUP(INDEX(GRID!$B$4:$BI$14,MATCH(U$7,GRID!$A$4:$A$14,0),MATCH(1,($U$2=GRID!$B$1:$BI$1)*(КАЛЕНДАРЬ!$R28=GRID!$B$3:$BI$3),0))*GRID!$B$66*(1-GRID!$B$69),0))</f>
        <v>62560</v>
      </c>
      <c r="V97" s="48" cm="1">
        <f t="array" ref="V97">IF($I$2="Раннее бронирование",
INDEX(GRID!$B$17:$BI$27,MATCH(U$7,GRID!$A$17:$A$27,0),MATCH(1,($U$2=GRID!$B$1:$BI$1)*(КАЛЕНДАРЬ!$R28=GRID!$B$3:$BI$3), 0))*GRID!$B$67,
ROUNDUP(INDEX(GRID!$B$17:$BI$27,MATCH(U$7,GRID!$A$17:$A$27,0),MATCH(1,($U$2=GRID!$B$1:$BI$1)*(КАЛЕНДАРЬ!$R28=GRID!$B$3:$BI$3), 0))*GRID!$B$66*(1-GRID!$B$69),0))</f>
        <v>64260</v>
      </c>
      <c r="W97" s="47" cm="1">
        <f t="array" ref="W97">IF($I$2="Раннее бронирование",
INDEX(GRID!$B$4:$BI$14,MATCH(W$7,GRID!$A$4:$A$14,0),MATCH(1,($U$2=GRID!$B$1:$BI$1)*(КАЛЕНДАРЬ!$R28=GRID!$B$3:$BI$3), 0))*GRID!$B$67,
ROUNDUP(INDEX(GRID!$B$4:$BI$14,MATCH(W$7,GRID!$A$4:$A$14,0),MATCH(1,($U$2=GRID!$B$1:$BI$1)*(КАЛЕНДАРЬ!$R28=GRID!$B$3:$BI$3),0))*GRID!$B$66*(1-GRID!$B$69),0))</f>
        <v>222360</v>
      </c>
      <c r="X97" s="48" cm="1">
        <f t="array" ref="X97">IF($I$2="Раннее бронирование",
INDEX(GRID!$B$17:$BI$27,MATCH(W$7,GRID!$A$17:$A$27,0),MATCH(1,($U$2=GRID!$B$1:$BI$1)*(КАЛЕНДАРЬ!$R28=GRID!$B$3:$BI$3), 0))*GRID!$B$67,
ROUNDUP(INDEX(GRID!$B$17:$BI$27,MATCH(W$7,GRID!$A$17:$A$27,0),MATCH(1,($U$2=GRID!$B$1:$BI$1)*(КАЛЕНДАРЬ!$R28=GRID!$B$3:$BI$3), 0))*GRID!$B$66*(1-GRID!$B$69),0))</f>
        <v>224060</v>
      </c>
    </row>
    <row r="98" spans="1:24" hidden="1" x14ac:dyDescent="0.2">
      <c r="A98" s="117" t="s">
        <v>46</v>
      </c>
      <c r="B98" s="117">
        <v>26</v>
      </c>
      <c r="C98" s="47" cm="1">
        <f t="array" ref="C98">IF($I$2="Раннее бронирование",
INDEX(GRID!$B$4:$BI$14,MATCH(C$7,GRID!$A$4:$A$14,0),MATCH(1,($U$2=GRID!$B$1:$BI$1)*(КАЛЕНДАРЬ!$R29=GRID!$B$3:$BI$3), 0))*GRID!$B$67,
ROUNDUP(INDEX(GRID!$B$4:$BI$14,MATCH(C$7,GRID!$A$4:$A$14,0),MATCH(1,($U$2=GRID!$B$1:$BI$1)*(КАЛЕНДАРЬ!$R29=GRID!$B$3:$BI$3),0))*GRID!$B$66*(1-GRID!$B$69),0))</f>
        <v>20740</v>
      </c>
      <c r="D98" s="48" cm="1">
        <f t="array" ref="D98">IF($I$2="Раннее бронирование",
INDEX(GRID!$B$17:$BI$27,MATCH(C$7,GRID!$A$17:$A$27,0),MATCH(1,($U$2=GRID!$B$1:$BI$1)*(КАЛЕНДАРЬ!$R29=GRID!$B$3:$BI$3), 0))*GRID!$B$67,
ROUNDUP(INDEX(GRID!$B$17:$BI$27,MATCH(C$7,GRID!$A$17:$A$27,0),MATCH(1,($U$2=GRID!$B$1:$BI$1)*(КАЛЕНДАРЬ!$R29=GRID!$B$3:$BI$3), 0))*GRID!$B$66*(1-GRID!$B$69),0))</f>
        <v>22440</v>
      </c>
      <c r="E98" s="47" cm="1">
        <f t="array" ref="E98">IF($I$2="Раннее бронирование",
INDEX(GRID!$B$4:$BI$14,MATCH(E$7,GRID!$A$4:$A$14,0),MATCH(1,($U$2=GRID!$B$1:$BI$1)*(КАЛЕНДАРЬ!$R29=GRID!$B$3:$BI$3), 0))*GRID!$B$67,
ROUNDUP(INDEX(GRID!$B$4:$BI$14,MATCH(E$7,GRID!$A$4:$A$14,0),MATCH(1,($U$2=GRID!$B$1:$BI$1)*(КАЛЕНДАРЬ!$R29=GRID!$B$3:$BI$3),0))*GRID!$B$66*(1-GRID!$B$69),0))</f>
        <v>23188</v>
      </c>
      <c r="F98" s="48" cm="1">
        <f t="array" ref="F98">IF($I$2="Раннее бронирование",
INDEX(GRID!$B$17:$BI$27,MATCH(E$7,GRID!$A$17:$A$27,0),MATCH(1,($U$2=GRID!$B$1:$BI$1)*(КАЛЕНДАРЬ!$R29=GRID!$B$3:$BI$3), 0))*GRID!$B$67,
ROUNDUP(INDEX(GRID!$B$17:$BI$27,MATCH(E$7,GRID!$A$17:$A$27,0),MATCH(1,($U$2=GRID!$B$1:$BI$1)*(КАЛЕНДАРЬ!$R29=GRID!$B$3:$BI$3), 0))*GRID!$B$66*(1-GRID!$B$69),0))</f>
        <v>24888</v>
      </c>
      <c r="G98" s="47" t="e" cm="1">
        <f t="array" ref="G98">IF($I$2="Раннее бронирование",
INDEX(GRID!$B$4:$BI$14,MATCH(G$7,GRID!$A$4:$A$14,0),MATCH(1,($U$2=GRID!$B$1:$BI$1)*(КАЛЕНДАРЬ!$R29=GRID!$B$3:$BI$3), 0))*GRID!$B$67,
ROUNDUP(INDEX(GRID!$B$4:$BI$14,MATCH(G$7,GRID!$A$4:$A$14,0),MATCH(1,($U$2=GRID!$B$1:$BI$1)*(КАЛЕНДАРЬ!$R29=GRID!$B$3:$BI$3),0))*GRID!$B$66*(1-GRID!$B$69),0))</f>
        <v>#N/A</v>
      </c>
      <c r="H98" s="48" t="e" cm="1">
        <f t="array" ref="H98">IF($I$2="Раннее бронирование",
INDEX(GRID!$B$17:$BI$27,MATCH(G$7,GRID!$A$17:$A$27,0),MATCH(1,($U$2=GRID!$B$1:$BI$1)*(КАЛЕНДАРЬ!$R29=GRID!$B$3:$BI$3), 0))*GRID!$B$67,
ROUNDUP(INDEX(GRID!$B$17:$BI$27,MATCH(G$7,GRID!$A$17:$A$27,0),MATCH(1,($U$2=GRID!$B$1:$BI$1)*(КАЛЕНДАРЬ!$R29=GRID!$B$3:$BI$3), 0))*GRID!$B$66*(1-GRID!$B$69),0))</f>
        <v>#N/A</v>
      </c>
      <c r="I98" s="47" t="e" cm="1">
        <f t="array" ref="I98">IF($I$2="Раннее бронирование",
INDEX(GRID!$B$4:$BI$14,MATCH(I$7,GRID!$A$4:$A$14,0),MATCH(1,($U$2=GRID!$B$1:$BI$1)*(КАЛЕНДАРЬ!$R29=GRID!$B$3:$BI$3), 0))*GRID!$B$67,
ROUNDUP(INDEX(GRID!$B$4:$BI$14,MATCH(I$7,GRID!$A$4:$A$14,0),MATCH(1,($U$2=GRID!$B$1:$BI$1)*(КАЛЕНДАРЬ!$R29=GRID!$B$3:$BI$3),0))*GRID!$B$66*(1-GRID!$B$69),0))</f>
        <v>#N/A</v>
      </c>
      <c r="J98" s="48" t="e" cm="1">
        <f t="array" ref="J98">IF($I$2="Раннее бронирование",
INDEX(GRID!$B$17:$BI$27,MATCH(I$7,GRID!$A$17:$A$27,0),MATCH(1,($U$2=GRID!$B$1:$BI$1)*(КАЛЕНДАРЬ!$R29=GRID!$B$3:$BI$3), 0))*GRID!$B$67,
ROUNDUP(INDEX(GRID!$B$17:$BI$27,MATCH(I$7,GRID!$A$17:$A$27,0),MATCH(1,($U$2=GRID!$B$1:$BI$1)*(КАЛЕНДАРЬ!$R29=GRID!$B$3:$BI$3), 0))*GRID!$B$66*(1-GRID!$B$69),0))</f>
        <v>#N/A</v>
      </c>
      <c r="K98" s="47" cm="1">
        <f t="array" ref="K98">IF($I$2="Раннее бронирование",
INDEX(GRID!$B$4:$BI$14,MATCH(K$7,GRID!$A$4:$A$14,0),MATCH(1,($U$2=GRID!$B$1:$BI$1)*(КАЛЕНДАРЬ!$R29=GRID!$B$3:$BI$3), 0))*GRID!$B$67,
ROUNDUP(INDEX(GRID!$B$4:$BI$14,MATCH(K$7,GRID!$A$4:$A$14,0),MATCH(1,($U$2=GRID!$B$1:$BI$1)*(КАЛЕНДАРЬ!$R29=GRID!$B$3:$BI$3),0))*GRID!$B$66*(1-GRID!$B$69),0))</f>
        <v>32164</v>
      </c>
      <c r="L98" s="48" cm="1">
        <f t="array" ref="L98">IF($I$2="Раннее бронирование",
INDEX(GRID!$B$17:$BI$27,MATCH(K$7,GRID!$A$17:$A$27,0),MATCH(1,($U$2=GRID!$B$1:$BI$1)*(КАЛЕНДАРЬ!$R29=GRID!$B$3:$BI$3), 0))*GRID!$B$67,
ROUNDUP(INDEX(GRID!$B$17:$BI$27,MATCH(K$7,GRID!$A$17:$A$27,0),MATCH(1,($U$2=GRID!$B$1:$BI$1)*(КАЛЕНДАРЬ!$R29=GRID!$B$3:$BI$3), 0))*GRID!$B$66*(1-GRID!$B$69),0))</f>
        <v>33864</v>
      </c>
      <c r="M98" s="47" cm="1">
        <f t="array" ref="M98">IF($I$2="Раннее бронирование",
INDEX(GRID!$B$4:$BI$14,MATCH(M$7,GRID!$A$4:$A$14,0),MATCH(1,($U$2=GRID!$B$1:$BI$1)*(КАЛЕНДАРЬ!$R29=GRID!$B$3:$BI$3), 0))*GRID!$B$67,
ROUNDUP(INDEX(GRID!$B$4:$BI$14,MATCH(M$7,GRID!$A$4:$A$14,0),MATCH(1,($U$2=GRID!$B$1:$BI$1)*(КАЛЕНДАРЬ!$R29=GRID!$B$3:$BI$3),0))*GRID!$B$66*(1-GRID!$B$69),0))</f>
        <v>35904</v>
      </c>
      <c r="N98" s="48" cm="1">
        <f t="array" ref="N98">IF($I$2="Раннее бронирование",
INDEX(GRID!$B$17:$BI$27,MATCH(M$7,GRID!$A$17:$A$27,0),MATCH(1,($U$2=GRID!$B$1:$BI$1)*(КАЛЕНДАРЬ!$R29=GRID!$B$3:$BI$3), 0))*GRID!$B$67,
ROUNDUP(INDEX(GRID!$B$17:$BI$27,MATCH(M$7,GRID!$A$17:$A$27,0),MATCH(1,($U$2=GRID!$B$1:$BI$1)*(КАЛЕНДАРЬ!$R29=GRID!$B$3:$BI$3), 0))*GRID!$B$66*(1-GRID!$B$69),0))</f>
        <v>37604</v>
      </c>
      <c r="O98" s="47" cm="1">
        <f t="array" ref="O98">IF($I$2="Раннее бронирование",
INDEX(GRID!$B$4:$BI$14,MATCH(O$7,GRID!$A$4:$A$14,0),MATCH(1,($U$2=GRID!$B$1:$BI$1)*(КАЛЕНДАРЬ!$R29=GRID!$B$3:$BI$3), 0))*GRID!$B$67,
ROUNDUP(INDEX(GRID!$B$4:$BI$14,MATCH(O$7,GRID!$A$4:$A$14,0),MATCH(1,($U$2=GRID!$B$1:$BI$1)*(КАЛЕНДАРЬ!$R29=GRID!$B$3:$BI$3),0))*GRID!$B$66*(1-GRID!$B$69),0))</f>
        <v>40392</v>
      </c>
      <c r="P98" s="48" cm="1">
        <f t="array" ref="P98">IF($I$2="Раннее бронирование",
INDEX(GRID!$B$17:$BI$27,MATCH(O$7,GRID!$A$17:$A$27,0),MATCH(1,($U$2=GRID!$B$1:$BI$1)*(КАЛЕНДАРЬ!$R29=GRID!$B$3:$BI$3), 0))*GRID!$B$67,
ROUNDUP(INDEX(GRID!$B$17:$BI$27,MATCH(O$7,GRID!$A$17:$A$27,0),MATCH(1,($U$2=GRID!$B$1:$BI$1)*(КАЛЕНДАРЬ!$R29=GRID!$B$3:$BI$3), 0))*GRID!$B$66*(1-GRID!$B$69),0))</f>
        <v>42092</v>
      </c>
      <c r="Q98" s="47" t="e" cm="1">
        <f t="array" ref="Q98">IF($I$2="Раннее бронирование",
INDEX(GRID!$B$4:$BI$14,MATCH(Q$7,GRID!$A$4:$A$14,0),MATCH(1,($U$2=GRID!$B$1:$BI$1)*(КАЛЕНДАРЬ!$R29=GRID!$B$3:$BI$3), 0))*GRID!$B$67,
ROUNDUP(INDEX(GRID!$B$4:$BI$14,MATCH(Q$7,GRID!$A$4:$A$14,0),MATCH(1,($U$2=GRID!$B$1:$BI$1)*(КАЛЕНДАРЬ!$R29=GRID!$B$3:$BI$3),0))*GRID!$B$66*(1-GRID!$B$69),0))</f>
        <v>#N/A</v>
      </c>
      <c r="R98" s="48" t="e" cm="1">
        <f t="array" ref="R98">IF($I$2="Раннее бронирование",
INDEX(GRID!$B$17:$BI$27,MATCH(Q$7,GRID!$A$17:$A$27,0),MATCH(1,($U$2=GRID!$B$1:$BI$1)*(КАЛЕНДАРЬ!$R29=GRID!$B$3:$BI$3), 0))*GRID!$B$67,
ROUNDUP(INDEX(GRID!$B$17:$BI$27,MATCH(Q$7,GRID!$A$17:$A$27,0),MATCH(1,($U$2=GRID!$B$1:$BI$1)*(КАЛЕНДАРЬ!$R29=GRID!$B$3:$BI$3), 0))*GRID!$B$66*(1-GRID!$B$69),0))</f>
        <v>#N/A</v>
      </c>
      <c r="S98" s="47" t="e" cm="1">
        <f t="array" ref="S98">IF($I$2="Раннее бронирование",
INDEX(GRID!$B$4:$BI$14,MATCH(S$7,GRID!$A$4:$A$14,0),MATCH(1,($U$2=GRID!$B$1:$BI$1)*(КАЛЕНДАРЬ!$R29=GRID!$B$3:$BI$3), 0))*GRID!$B$67,
ROUNDUP(INDEX(GRID!$B$4:$BI$14,MATCH(S$7,GRID!$A$4:$A$14,0),MATCH(1,($U$2=GRID!$B$1:$BI$1)*(КАЛЕНДАРЬ!$R29=GRID!$B$3:$BI$3),0))*GRID!$B$66*(1-GRID!$B$69),0))</f>
        <v>#N/A</v>
      </c>
      <c r="T98" s="48" t="e" cm="1">
        <f t="array" ref="T98">IF($I$2="Раннее бронирование",
INDEX(GRID!$B$17:$BI$27,MATCH(S$7,GRID!$A$17:$A$27,0),MATCH(1,($U$2=GRID!$B$1:$BI$1)*(КАЛЕНДАРЬ!$R29=GRID!$B$3:$BI$3), 0))*GRID!$B$67,
ROUNDUP(INDEX(GRID!$B$17:$BI$27,MATCH(S$7,GRID!$A$17:$A$27,0),MATCH(1,($U$2=GRID!$B$1:$BI$1)*(КАЛЕНДАРЬ!$R29=GRID!$B$3:$BI$3), 0))*GRID!$B$66*(1-GRID!$B$69),0))</f>
        <v>#N/A</v>
      </c>
      <c r="U98" s="47" cm="1">
        <f t="array" ref="U98">IF($I$2="Раннее бронирование",
INDEX(GRID!$B$4:$BI$14,MATCH(U$7,GRID!$A$4:$A$14,0),MATCH(1,($U$2=GRID!$B$1:$BI$1)*(КАЛЕНДАРЬ!$R29=GRID!$B$3:$BI$3), 0))*GRID!$B$67,
ROUNDUP(INDEX(GRID!$B$4:$BI$14,MATCH(U$7,GRID!$A$4:$A$14,0),MATCH(1,($U$2=GRID!$B$1:$BI$1)*(КАЛЕНДАРЬ!$R29=GRID!$B$3:$BI$3),0))*GRID!$B$66*(1-GRID!$B$69),0))</f>
        <v>62560</v>
      </c>
      <c r="V98" s="48" cm="1">
        <f t="array" ref="V98">IF($I$2="Раннее бронирование",
INDEX(GRID!$B$17:$BI$27,MATCH(U$7,GRID!$A$17:$A$27,0),MATCH(1,($U$2=GRID!$B$1:$BI$1)*(КАЛЕНДАРЬ!$R29=GRID!$B$3:$BI$3), 0))*GRID!$B$67,
ROUNDUP(INDEX(GRID!$B$17:$BI$27,MATCH(U$7,GRID!$A$17:$A$27,0),MATCH(1,($U$2=GRID!$B$1:$BI$1)*(КАЛЕНДАРЬ!$R29=GRID!$B$3:$BI$3), 0))*GRID!$B$66*(1-GRID!$B$69),0))</f>
        <v>64260</v>
      </c>
      <c r="W98" s="47" cm="1">
        <f t="array" ref="W98">IF($I$2="Раннее бронирование",
INDEX(GRID!$B$4:$BI$14,MATCH(W$7,GRID!$A$4:$A$14,0),MATCH(1,($U$2=GRID!$B$1:$BI$1)*(КАЛЕНДАРЬ!$R29=GRID!$B$3:$BI$3), 0))*GRID!$B$67,
ROUNDUP(INDEX(GRID!$B$4:$BI$14,MATCH(W$7,GRID!$A$4:$A$14,0),MATCH(1,($U$2=GRID!$B$1:$BI$1)*(КАЛЕНДАРЬ!$R29=GRID!$B$3:$BI$3),0))*GRID!$B$66*(1-GRID!$B$69),0))</f>
        <v>222360</v>
      </c>
      <c r="X98" s="48" cm="1">
        <f t="array" ref="X98">IF($I$2="Раннее бронирование",
INDEX(GRID!$B$17:$BI$27,MATCH(W$7,GRID!$A$17:$A$27,0),MATCH(1,($U$2=GRID!$B$1:$BI$1)*(КАЛЕНДАРЬ!$R29=GRID!$B$3:$BI$3), 0))*GRID!$B$67,
ROUNDUP(INDEX(GRID!$B$17:$BI$27,MATCH(W$7,GRID!$A$17:$A$27,0),MATCH(1,($U$2=GRID!$B$1:$BI$1)*(КАЛЕНДАРЬ!$R29=GRID!$B$3:$BI$3), 0))*GRID!$B$66*(1-GRID!$B$69),0))</f>
        <v>224060</v>
      </c>
    </row>
    <row r="99" spans="1:24" hidden="1" x14ac:dyDescent="0.2">
      <c r="A99" s="117" t="s">
        <v>47</v>
      </c>
      <c r="B99" s="117">
        <v>27</v>
      </c>
      <c r="C99" s="47" cm="1">
        <f t="array" ref="C99">IF($I$2="Раннее бронирование",
INDEX(GRID!$B$4:$BI$14,MATCH(C$7,GRID!$A$4:$A$14,0),MATCH(1,($U$2=GRID!$B$1:$BI$1)*(КАЛЕНДАРЬ!$R30=GRID!$B$3:$BI$3), 0))*GRID!$B$67,
ROUNDUP(INDEX(GRID!$B$4:$BI$14,MATCH(C$7,GRID!$A$4:$A$14,0),MATCH(1,($U$2=GRID!$B$1:$BI$1)*(КАЛЕНДАРЬ!$R30=GRID!$B$3:$BI$3),0))*GRID!$B$66*(1-GRID!$B$69),0))</f>
        <v>20740</v>
      </c>
      <c r="D99" s="48" cm="1">
        <f t="array" ref="D99">IF($I$2="Раннее бронирование",
INDEX(GRID!$B$17:$BI$27,MATCH(C$7,GRID!$A$17:$A$27,0),MATCH(1,($U$2=GRID!$B$1:$BI$1)*(КАЛЕНДАРЬ!$R30=GRID!$B$3:$BI$3), 0))*GRID!$B$67,
ROUNDUP(INDEX(GRID!$B$17:$BI$27,MATCH(C$7,GRID!$A$17:$A$27,0),MATCH(1,($U$2=GRID!$B$1:$BI$1)*(КАЛЕНДАРЬ!$R30=GRID!$B$3:$BI$3), 0))*GRID!$B$66*(1-GRID!$B$69),0))</f>
        <v>22440</v>
      </c>
      <c r="E99" s="47" cm="1">
        <f t="array" ref="E99">IF($I$2="Раннее бронирование",
INDEX(GRID!$B$4:$BI$14,MATCH(E$7,GRID!$A$4:$A$14,0),MATCH(1,($U$2=GRID!$B$1:$BI$1)*(КАЛЕНДАРЬ!$R30=GRID!$B$3:$BI$3), 0))*GRID!$B$67,
ROUNDUP(INDEX(GRID!$B$4:$BI$14,MATCH(E$7,GRID!$A$4:$A$14,0),MATCH(1,($U$2=GRID!$B$1:$BI$1)*(КАЛЕНДАРЬ!$R30=GRID!$B$3:$BI$3),0))*GRID!$B$66*(1-GRID!$B$69),0))</f>
        <v>23188</v>
      </c>
      <c r="F99" s="48" cm="1">
        <f t="array" ref="F99">IF($I$2="Раннее бронирование",
INDEX(GRID!$B$17:$BI$27,MATCH(E$7,GRID!$A$17:$A$27,0),MATCH(1,($U$2=GRID!$B$1:$BI$1)*(КАЛЕНДАРЬ!$R30=GRID!$B$3:$BI$3), 0))*GRID!$B$67,
ROUNDUP(INDEX(GRID!$B$17:$BI$27,MATCH(E$7,GRID!$A$17:$A$27,0),MATCH(1,($U$2=GRID!$B$1:$BI$1)*(КАЛЕНДАРЬ!$R30=GRID!$B$3:$BI$3), 0))*GRID!$B$66*(1-GRID!$B$69),0))</f>
        <v>24888</v>
      </c>
      <c r="G99" s="47" t="e" cm="1">
        <f t="array" ref="G99">IF($I$2="Раннее бронирование",
INDEX(GRID!$B$4:$BI$14,MATCH(G$7,GRID!$A$4:$A$14,0),MATCH(1,($U$2=GRID!$B$1:$BI$1)*(КАЛЕНДАРЬ!$R30=GRID!$B$3:$BI$3), 0))*GRID!$B$67,
ROUNDUP(INDEX(GRID!$B$4:$BI$14,MATCH(G$7,GRID!$A$4:$A$14,0),MATCH(1,($U$2=GRID!$B$1:$BI$1)*(КАЛЕНДАРЬ!$R30=GRID!$B$3:$BI$3),0))*GRID!$B$66*(1-GRID!$B$69),0))</f>
        <v>#N/A</v>
      </c>
      <c r="H99" s="48" t="e" cm="1">
        <f t="array" ref="H99">IF($I$2="Раннее бронирование",
INDEX(GRID!$B$17:$BI$27,MATCH(G$7,GRID!$A$17:$A$27,0),MATCH(1,($U$2=GRID!$B$1:$BI$1)*(КАЛЕНДАРЬ!$R30=GRID!$B$3:$BI$3), 0))*GRID!$B$67,
ROUNDUP(INDEX(GRID!$B$17:$BI$27,MATCH(G$7,GRID!$A$17:$A$27,0),MATCH(1,($U$2=GRID!$B$1:$BI$1)*(КАЛЕНДАРЬ!$R30=GRID!$B$3:$BI$3), 0))*GRID!$B$66*(1-GRID!$B$69),0))</f>
        <v>#N/A</v>
      </c>
      <c r="I99" s="47" t="e" cm="1">
        <f t="array" ref="I99">IF($I$2="Раннее бронирование",
INDEX(GRID!$B$4:$BI$14,MATCH(I$7,GRID!$A$4:$A$14,0),MATCH(1,($U$2=GRID!$B$1:$BI$1)*(КАЛЕНДАРЬ!$R30=GRID!$B$3:$BI$3), 0))*GRID!$B$67,
ROUNDUP(INDEX(GRID!$B$4:$BI$14,MATCH(I$7,GRID!$A$4:$A$14,0),MATCH(1,($U$2=GRID!$B$1:$BI$1)*(КАЛЕНДАРЬ!$R30=GRID!$B$3:$BI$3),0))*GRID!$B$66*(1-GRID!$B$69),0))</f>
        <v>#N/A</v>
      </c>
      <c r="J99" s="48" t="e" cm="1">
        <f t="array" ref="J99">IF($I$2="Раннее бронирование",
INDEX(GRID!$B$17:$BI$27,MATCH(I$7,GRID!$A$17:$A$27,0),MATCH(1,($U$2=GRID!$B$1:$BI$1)*(КАЛЕНДАРЬ!$R30=GRID!$B$3:$BI$3), 0))*GRID!$B$67,
ROUNDUP(INDEX(GRID!$B$17:$BI$27,MATCH(I$7,GRID!$A$17:$A$27,0),MATCH(1,($U$2=GRID!$B$1:$BI$1)*(КАЛЕНДАРЬ!$R30=GRID!$B$3:$BI$3), 0))*GRID!$B$66*(1-GRID!$B$69),0))</f>
        <v>#N/A</v>
      </c>
      <c r="K99" s="47" cm="1">
        <f t="array" ref="K99">IF($I$2="Раннее бронирование",
INDEX(GRID!$B$4:$BI$14,MATCH(K$7,GRID!$A$4:$A$14,0),MATCH(1,($U$2=GRID!$B$1:$BI$1)*(КАЛЕНДАРЬ!$R30=GRID!$B$3:$BI$3), 0))*GRID!$B$67,
ROUNDUP(INDEX(GRID!$B$4:$BI$14,MATCH(K$7,GRID!$A$4:$A$14,0),MATCH(1,($U$2=GRID!$B$1:$BI$1)*(КАЛЕНДАРЬ!$R30=GRID!$B$3:$BI$3),0))*GRID!$B$66*(1-GRID!$B$69),0))</f>
        <v>32164</v>
      </c>
      <c r="L99" s="48" cm="1">
        <f t="array" ref="L99">IF($I$2="Раннее бронирование",
INDEX(GRID!$B$17:$BI$27,MATCH(K$7,GRID!$A$17:$A$27,0),MATCH(1,($U$2=GRID!$B$1:$BI$1)*(КАЛЕНДАРЬ!$R30=GRID!$B$3:$BI$3), 0))*GRID!$B$67,
ROUNDUP(INDEX(GRID!$B$17:$BI$27,MATCH(K$7,GRID!$A$17:$A$27,0),MATCH(1,($U$2=GRID!$B$1:$BI$1)*(КАЛЕНДАРЬ!$R30=GRID!$B$3:$BI$3), 0))*GRID!$B$66*(1-GRID!$B$69),0))</f>
        <v>33864</v>
      </c>
      <c r="M99" s="47" cm="1">
        <f t="array" ref="M99">IF($I$2="Раннее бронирование",
INDEX(GRID!$B$4:$BI$14,MATCH(M$7,GRID!$A$4:$A$14,0),MATCH(1,($U$2=GRID!$B$1:$BI$1)*(КАЛЕНДАРЬ!$R30=GRID!$B$3:$BI$3), 0))*GRID!$B$67,
ROUNDUP(INDEX(GRID!$B$4:$BI$14,MATCH(M$7,GRID!$A$4:$A$14,0),MATCH(1,($U$2=GRID!$B$1:$BI$1)*(КАЛЕНДАРЬ!$R30=GRID!$B$3:$BI$3),0))*GRID!$B$66*(1-GRID!$B$69),0))</f>
        <v>35904</v>
      </c>
      <c r="N99" s="48" cm="1">
        <f t="array" ref="N99">IF($I$2="Раннее бронирование",
INDEX(GRID!$B$17:$BI$27,MATCH(M$7,GRID!$A$17:$A$27,0),MATCH(1,($U$2=GRID!$B$1:$BI$1)*(КАЛЕНДАРЬ!$R30=GRID!$B$3:$BI$3), 0))*GRID!$B$67,
ROUNDUP(INDEX(GRID!$B$17:$BI$27,MATCH(M$7,GRID!$A$17:$A$27,0),MATCH(1,($U$2=GRID!$B$1:$BI$1)*(КАЛЕНДАРЬ!$R30=GRID!$B$3:$BI$3), 0))*GRID!$B$66*(1-GRID!$B$69),0))</f>
        <v>37604</v>
      </c>
      <c r="O99" s="47" cm="1">
        <f t="array" ref="O99">IF($I$2="Раннее бронирование",
INDEX(GRID!$B$4:$BI$14,MATCH(O$7,GRID!$A$4:$A$14,0),MATCH(1,($U$2=GRID!$B$1:$BI$1)*(КАЛЕНДАРЬ!$R30=GRID!$B$3:$BI$3), 0))*GRID!$B$67,
ROUNDUP(INDEX(GRID!$B$4:$BI$14,MATCH(O$7,GRID!$A$4:$A$14,0),MATCH(1,($U$2=GRID!$B$1:$BI$1)*(КАЛЕНДАРЬ!$R30=GRID!$B$3:$BI$3),0))*GRID!$B$66*(1-GRID!$B$69),0))</f>
        <v>40392</v>
      </c>
      <c r="P99" s="48" cm="1">
        <f t="array" ref="P99">IF($I$2="Раннее бронирование",
INDEX(GRID!$B$17:$BI$27,MATCH(O$7,GRID!$A$17:$A$27,0),MATCH(1,($U$2=GRID!$B$1:$BI$1)*(КАЛЕНДАРЬ!$R30=GRID!$B$3:$BI$3), 0))*GRID!$B$67,
ROUNDUP(INDEX(GRID!$B$17:$BI$27,MATCH(O$7,GRID!$A$17:$A$27,0),MATCH(1,($U$2=GRID!$B$1:$BI$1)*(КАЛЕНДАРЬ!$R30=GRID!$B$3:$BI$3), 0))*GRID!$B$66*(1-GRID!$B$69),0))</f>
        <v>42092</v>
      </c>
      <c r="Q99" s="47" t="e" cm="1">
        <f t="array" ref="Q99">IF($I$2="Раннее бронирование",
INDEX(GRID!$B$4:$BI$14,MATCH(Q$7,GRID!$A$4:$A$14,0),MATCH(1,($U$2=GRID!$B$1:$BI$1)*(КАЛЕНДАРЬ!$R30=GRID!$B$3:$BI$3), 0))*GRID!$B$67,
ROUNDUP(INDEX(GRID!$B$4:$BI$14,MATCH(Q$7,GRID!$A$4:$A$14,0),MATCH(1,($U$2=GRID!$B$1:$BI$1)*(КАЛЕНДАРЬ!$R30=GRID!$B$3:$BI$3),0))*GRID!$B$66*(1-GRID!$B$69),0))</f>
        <v>#N/A</v>
      </c>
      <c r="R99" s="48" t="e" cm="1">
        <f t="array" ref="R99">IF($I$2="Раннее бронирование",
INDEX(GRID!$B$17:$BI$27,MATCH(Q$7,GRID!$A$17:$A$27,0),MATCH(1,($U$2=GRID!$B$1:$BI$1)*(КАЛЕНДАРЬ!$R30=GRID!$B$3:$BI$3), 0))*GRID!$B$67,
ROUNDUP(INDEX(GRID!$B$17:$BI$27,MATCH(Q$7,GRID!$A$17:$A$27,0),MATCH(1,($U$2=GRID!$B$1:$BI$1)*(КАЛЕНДАРЬ!$R30=GRID!$B$3:$BI$3), 0))*GRID!$B$66*(1-GRID!$B$69),0))</f>
        <v>#N/A</v>
      </c>
      <c r="S99" s="47" t="e" cm="1">
        <f t="array" ref="S99">IF($I$2="Раннее бронирование",
INDEX(GRID!$B$4:$BI$14,MATCH(S$7,GRID!$A$4:$A$14,0),MATCH(1,($U$2=GRID!$B$1:$BI$1)*(КАЛЕНДАРЬ!$R30=GRID!$B$3:$BI$3), 0))*GRID!$B$67,
ROUNDUP(INDEX(GRID!$B$4:$BI$14,MATCH(S$7,GRID!$A$4:$A$14,0),MATCH(1,($U$2=GRID!$B$1:$BI$1)*(КАЛЕНДАРЬ!$R30=GRID!$B$3:$BI$3),0))*GRID!$B$66*(1-GRID!$B$69),0))</f>
        <v>#N/A</v>
      </c>
      <c r="T99" s="48" t="e" cm="1">
        <f t="array" ref="T99">IF($I$2="Раннее бронирование",
INDEX(GRID!$B$17:$BI$27,MATCH(S$7,GRID!$A$17:$A$27,0),MATCH(1,($U$2=GRID!$B$1:$BI$1)*(КАЛЕНДАРЬ!$R30=GRID!$B$3:$BI$3), 0))*GRID!$B$67,
ROUNDUP(INDEX(GRID!$B$17:$BI$27,MATCH(S$7,GRID!$A$17:$A$27,0),MATCH(1,($U$2=GRID!$B$1:$BI$1)*(КАЛЕНДАРЬ!$R30=GRID!$B$3:$BI$3), 0))*GRID!$B$66*(1-GRID!$B$69),0))</f>
        <v>#N/A</v>
      </c>
      <c r="U99" s="47" cm="1">
        <f t="array" ref="U99">IF($I$2="Раннее бронирование",
INDEX(GRID!$B$4:$BI$14,MATCH(U$7,GRID!$A$4:$A$14,0),MATCH(1,($U$2=GRID!$B$1:$BI$1)*(КАЛЕНДАРЬ!$R30=GRID!$B$3:$BI$3), 0))*GRID!$B$67,
ROUNDUP(INDEX(GRID!$B$4:$BI$14,MATCH(U$7,GRID!$A$4:$A$14,0),MATCH(1,($U$2=GRID!$B$1:$BI$1)*(КАЛЕНДАРЬ!$R30=GRID!$B$3:$BI$3),0))*GRID!$B$66*(1-GRID!$B$69),0))</f>
        <v>62560</v>
      </c>
      <c r="V99" s="48" cm="1">
        <f t="array" ref="V99">IF($I$2="Раннее бронирование",
INDEX(GRID!$B$17:$BI$27,MATCH(U$7,GRID!$A$17:$A$27,0),MATCH(1,($U$2=GRID!$B$1:$BI$1)*(КАЛЕНДАРЬ!$R30=GRID!$B$3:$BI$3), 0))*GRID!$B$67,
ROUNDUP(INDEX(GRID!$B$17:$BI$27,MATCH(U$7,GRID!$A$17:$A$27,0),MATCH(1,($U$2=GRID!$B$1:$BI$1)*(КАЛЕНДАРЬ!$R30=GRID!$B$3:$BI$3), 0))*GRID!$B$66*(1-GRID!$B$69),0))</f>
        <v>64260</v>
      </c>
      <c r="W99" s="47" cm="1">
        <f t="array" ref="W99">IF($I$2="Раннее бронирование",
INDEX(GRID!$B$4:$BI$14,MATCH(W$7,GRID!$A$4:$A$14,0),MATCH(1,($U$2=GRID!$B$1:$BI$1)*(КАЛЕНДАРЬ!$R30=GRID!$B$3:$BI$3), 0))*GRID!$B$67,
ROUNDUP(INDEX(GRID!$B$4:$BI$14,MATCH(W$7,GRID!$A$4:$A$14,0),MATCH(1,($U$2=GRID!$B$1:$BI$1)*(КАЛЕНДАРЬ!$R30=GRID!$B$3:$BI$3),0))*GRID!$B$66*(1-GRID!$B$69),0))</f>
        <v>222360</v>
      </c>
      <c r="X99" s="48" cm="1">
        <f t="array" ref="X99">IF($I$2="Раннее бронирование",
INDEX(GRID!$B$17:$BI$27,MATCH(W$7,GRID!$A$17:$A$27,0),MATCH(1,($U$2=GRID!$B$1:$BI$1)*(КАЛЕНДАРЬ!$R30=GRID!$B$3:$BI$3), 0))*GRID!$B$67,
ROUNDUP(INDEX(GRID!$B$17:$BI$27,MATCH(W$7,GRID!$A$17:$A$27,0),MATCH(1,($U$2=GRID!$B$1:$BI$1)*(КАЛЕНДАРЬ!$R30=GRID!$B$3:$BI$3), 0))*GRID!$B$66*(1-GRID!$B$69),0))</f>
        <v>224060</v>
      </c>
    </row>
    <row r="100" spans="1:24" hidden="1" x14ac:dyDescent="0.2">
      <c r="A100" s="117" t="s">
        <v>48</v>
      </c>
      <c r="B100" s="117">
        <v>28</v>
      </c>
      <c r="C100" s="47" cm="1">
        <f t="array" ref="C100">IF($I$2="Раннее бронирование",
INDEX(GRID!$B$4:$BI$14,MATCH(C$7,GRID!$A$4:$A$14,0),MATCH(1,($U$2=GRID!$B$1:$BI$1)*(КАЛЕНДАРЬ!$R31=GRID!$B$3:$BI$3), 0))*GRID!$B$67,
ROUNDUP(INDEX(GRID!$B$4:$BI$14,MATCH(C$7,GRID!$A$4:$A$14,0),MATCH(1,($U$2=GRID!$B$1:$BI$1)*(КАЛЕНДАРЬ!$R31=GRID!$B$3:$BI$3),0))*GRID!$B$66*(1-GRID!$B$69),0))</f>
        <v>20740</v>
      </c>
      <c r="D100" s="48" cm="1">
        <f t="array" ref="D100">IF($I$2="Раннее бронирование",
INDEX(GRID!$B$17:$BI$27,MATCH(C$7,GRID!$A$17:$A$27,0),MATCH(1,($U$2=GRID!$B$1:$BI$1)*(КАЛЕНДАРЬ!$R31=GRID!$B$3:$BI$3), 0))*GRID!$B$67,
ROUNDUP(INDEX(GRID!$B$17:$BI$27,MATCH(C$7,GRID!$A$17:$A$27,0),MATCH(1,($U$2=GRID!$B$1:$BI$1)*(КАЛЕНДАРЬ!$R31=GRID!$B$3:$BI$3), 0))*GRID!$B$66*(1-GRID!$B$69),0))</f>
        <v>22440</v>
      </c>
      <c r="E100" s="47" cm="1">
        <f t="array" ref="E100">IF($I$2="Раннее бронирование",
INDEX(GRID!$B$4:$BI$14,MATCH(E$7,GRID!$A$4:$A$14,0),MATCH(1,($U$2=GRID!$B$1:$BI$1)*(КАЛЕНДАРЬ!$R31=GRID!$B$3:$BI$3), 0))*GRID!$B$67,
ROUNDUP(INDEX(GRID!$B$4:$BI$14,MATCH(E$7,GRID!$A$4:$A$14,0),MATCH(1,($U$2=GRID!$B$1:$BI$1)*(КАЛЕНДАРЬ!$R31=GRID!$B$3:$BI$3),0))*GRID!$B$66*(1-GRID!$B$69),0))</f>
        <v>23188</v>
      </c>
      <c r="F100" s="48" cm="1">
        <f t="array" ref="F100">IF($I$2="Раннее бронирование",
INDEX(GRID!$B$17:$BI$27,MATCH(E$7,GRID!$A$17:$A$27,0),MATCH(1,($U$2=GRID!$B$1:$BI$1)*(КАЛЕНДАРЬ!$R31=GRID!$B$3:$BI$3), 0))*GRID!$B$67,
ROUNDUP(INDEX(GRID!$B$17:$BI$27,MATCH(E$7,GRID!$A$17:$A$27,0),MATCH(1,($U$2=GRID!$B$1:$BI$1)*(КАЛЕНДАРЬ!$R31=GRID!$B$3:$BI$3), 0))*GRID!$B$66*(1-GRID!$B$69),0))</f>
        <v>24888</v>
      </c>
      <c r="G100" s="47" t="e" cm="1">
        <f t="array" ref="G100">IF($I$2="Раннее бронирование",
INDEX(GRID!$B$4:$BI$14,MATCH(G$7,GRID!$A$4:$A$14,0),MATCH(1,($U$2=GRID!$B$1:$BI$1)*(КАЛЕНДАРЬ!$R31=GRID!$B$3:$BI$3), 0))*GRID!$B$67,
ROUNDUP(INDEX(GRID!$B$4:$BI$14,MATCH(G$7,GRID!$A$4:$A$14,0),MATCH(1,($U$2=GRID!$B$1:$BI$1)*(КАЛЕНДАРЬ!$R31=GRID!$B$3:$BI$3),0))*GRID!$B$66*(1-GRID!$B$69),0))</f>
        <v>#N/A</v>
      </c>
      <c r="H100" s="48" t="e" cm="1">
        <f t="array" ref="H100">IF($I$2="Раннее бронирование",
INDEX(GRID!$B$17:$BI$27,MATCH(G$7,GRID!$A$17:$A$27,0),MATCH(1,($U$2=GRID!$B$1:$BI$1)*(КАЛЕНДАРЬ!$R31=GRID!$B$3:$BI$3), 0))*GRID!$B$67,
ROUNDUP(INDEX(GRID!$B$17:$BI$27,MATCH(G$7,GRID!$A$17:$A$27,0),MATCH(1,($U$2=GRID!$B$1:$BI$1)*(КАЛЕНДАРЬ!$R31=GRID!$B$3:$BI$3), 0))*GRID!$B$66*(1-GRID!$B$69),0))</f>
        <v>#N/A</v>
      </c>
      <c r="I100" s="47" t="e" cm="1">
        <f t="array" ref="I100">IF($I$2="Раннее бронирование",
INDEX(GRID!$B$4:$BI$14,MATCH(I$7,GRID!$A$4:$A$14,0),MATCH(1,($U$2=GRID!$B$1:$BI$1)*(КАЛЕНДАРЬ!$R31=GRID!$B$3:$BI$3), 0))*GRID!$B$67,
ROUNDUP(INDEX(GRID!$B$4:$BI$14,MATCH(I$7,GRID!$A$4:$A$14,0),MATCH(1,($U$2=GRID!$B$1:$BI$1)*(КАЛЕНДАРЬ!$R31=GRID!$B$3:$BI$3),0))*GRID!$B$66*(1-GRID!$B$69),0))</f>
        <v>#N/A</v>
      </c>
      <c r="J100" s="48" t="e" cm="1">
        <f t="array" ref="J100">IF($I$2="Раннее бронирование",
INDEX(GRID!$B$17:$BI$27,MATCH(I$7,GRID!$A$17:$A$27,0),MATCH(1,($U$2=GRID!$B$1:$BI$1)*(КАЛЕНДАРЬ!$R31=GRID!$B$3:$BI$3), 0))*GRID!$B$67,
ROUNDUP(INDEX(GRID!$B$17:$BI$27,MATCH(I$7,GRID!$A$17:$A$27,0),MATCH(1,($U$2=GRID!$B$1:$BI$1)*(КАЛЕНДАРЬ!$R31=GRID!$B$3:$BI$3), 0))*GRID!$B$66*(1-GRID!$B$69),0))</f>
        <v>#N/A</v>
      </c>
      <c r="K100" s="47" cm="1">
        <f t="array" ref="K100">IF($I$2="Раннее бронирование",
INDEX(GRID!$B$4:$BI$14,MATCH(K$7,GRID!$A$4:$A$14,0),MATCH(1,($U$2=GRID!$B$1:$BI$1)*(КАЛЕНДАРЬ!$R31=GRID!$B$3:$BI$3), 0))*GRID!$B$67,
ROUNDUP(INDEX(GRID!$B$4:$BI$14,MATCH(K$7,GRID!$A$4:$A$14,0),MATCH(1,($U$2=GRID!$B$1:$BI$1)*(КАЛЕНДАРЬ!$R31=GRID!$B$3:$BI$3),0))*GRID!$B$66*(1-GRID!$B$69),0))</f>
        <v>32164</v>
      </c>
      <c r="L100" s="48" cm="1">
        <f t="array" ref="L100">IF($I$2="Раннее бронирование",
INDEX(GRID!$B$17:$BI$27,MATCH(K$7,GRID!$A$17:$A$27,0),MATCH(1,($U$2=GRID!$B$1:$BI$1)*(КАЛЕНДАРЬ!$R31=GRID!$B$3:$BI$3), 0))*GRID!$B$67,
ROUNDUP(INDEX(GRID!$B$17:$BI$27,MATCH(K$7,GRID!$A$17:$A$27,0),MATCH(1,($U$2=GRID!$B$1:$BI$1)*(КАЛЕНДАРЬ!$R31=GRID!$B$3:$BI$3), 0))*GRID!$B$66*(1-GRID!$B$69),0))</f>
        <v>33864</v>
      </c>
      <c r="M100" s="47" cm="1">
        <f t="array" ref="M100">IF($I$2="Раннее бронирование",
INDEX(GRID!$B$4:$BI$14,MATCH(M$7,GRID!$A$4:$A$14,0),MATCH(1,($U$2=GRID!$B$1:$BI$1)*(КАЛЕНДАРЬ!$R31=GRID!$B$3:$BI$3), 0))*GRID!$B$67,
ROUNDUP(INDEX(GRID!$B$4:$BI$14,MATCH(M$7,GRID!$A$4:$A$14,0),MATCH(1,($U$2=GRID!$B$1:$BI$1)*(КАЛЕНДАРЬ!$R31=GRID!$B$3:$BI$3),0))*GRID!$B$66*(1-GRID!$B$69),0))</f>
        <v>35904</v>
      </c>
      <c r="N100" s="48" cm="1">
        <f t="array" ref="N100">IF($I$2="Раннее бронирование",
INDEX(GRID!$B$17:$BI$27,MATCH(M$7,GRID!$A$17:$A$27,0),MATCH(1,($U$2=GRID!$B$1:$BI$1)*(КАЛЕНДАРЬ!$R31=GRID!$B$3:$BI$3), 0))*GRID!$B$67,
ROUNDUP(INDEX(GRID!$B$17:$BI$27,MATCH(M$7,GRID!$A$17:$A$27,0),MATCH(1,($U$2=GRID!$B$1:$BI$1)*(КАЛЕНДАРЬ!$R31=GRID!$B$3:$BI$3), 0))*GRID!$B$66*(1-GRID!$B$69),0))</f>
        <v>37604</v>
      </c>
      <c r="O100" s="47" cm="1">
        <f t="array" ref="O100">IF($I$2="Раннее бронирование",
INDEX(GRID!$B$4:$BI$14,MATCH(O$7,GRID!$A$4:$A$14,0),MATCH(1,($U$2=GRID!$B$1:$BI$1)*(КАЛЕНДАРЬ!$R31=GRID!$B$3:$BI$3), 0))*GRID!$B$67,
ROUNDUP(INDEX(GRID!$B$4:$BI$14,MATCH(O$7,GRID!$A$4:$A$14,0),MATCH(1,($U$2=GRID!$B$1:$BI$1)*(КАЛЕНДАРЬ!$R31=GRID!$B$3:$BI$3),0))*GRID!$B$66*(1-GRID!$B$69),0))</f>
        <v>40392</v>
      </c>
      <c r="P100" s="48" cm="1">
        <f t="array" ref="P100">IF($I$2="Раннее бронирование",
INDEX(GRID!$B$17:$BI$27,MATCH(O$7,GRID!$A$17:$A$27,0),MATCH(1,($U$2=GRID!$B$1:$BI$1)*(КАЛЕНДАРЬ!$R31=GRID!$B$3:$BI$3), 0))*GRID!$B$67,
ROUNDUP(INDEX(GRID!$B$17:$BI$27,MATCH(O$7,GRID!$A$17:$A$27,0),MATCH(1,($U$2=GRID!$B$1:$BI$1)*(КАЛЕНДАРЬ!$R31=GRID!$B$3:$BI$3), 0))*GRID!$B$66*(1-GRID!$B$69),0))</f>
        <v>42092</v>
      </c>
      <c r="Q100" s="47" t="e" cm="1">
        <f t="array" ref="Q100">IF($I$2="Раннее бронирование",
INDEX(GRID!$B$4:$BI$14,MATCH(Q$7,GRID!$A$4:$A$14,0),MATCH(1,($U$2=GRID!$B$1:$BI$1)*(КАЛЕНДАРЬ!$R31=GRID!$B$3:$BI$3), 0))*GRID!$B$67,
ROUNDUP(INDEX(GRID!$B$4:$BI$14,MATCH(Q$7,GRID!$A$4:$A$14,0),MATCH(1,($U$2=GRID!$B$1:$BI$1)*(КАЛЕНДАРЬ!$R31=GRID!$B$3:$BI$3),0))*GRID!$B$66*(1-GRID!$B$69),0))</f>
        <v>#N/A</v>
      </c>
      <c r="R100" s="48" t="e" cm="1">
        <f t="array" ref="R100">IF($I$2="Раннее бронирование",
INDEX(GRID!$B$17:$BI$27,MATCH(Q$7,GRID!$A$17:$A$27,0),MATCH(1,($U$2=GRID!$B$1:$BI$1)*(КАЛЕНДАРЬ!$R31=GRID!$B$3:$BI$3), 0))*GRID!$B$67,
ROUNDUP(INDEX(GRID!$B$17:$BI$27,MATCH(Q$7,GRID!$A$17:$A$27,0),MATCH(1,($U$2=GRID!$B$1:$BI$1)*(КАЛЕНДАРЬ!$R31=GRID!$B$3:$BI$3), 0))*GRID!$B$66*(1-GRID!$B$69),0))</f>
        <v>#N/A</v>
      </c>
      <c r="S100" s="47" t="e" cm="1">
        <f t="array" ref="S100">IF($I$2="Раннее бронирование",
INDEX(GRID!$B$4:$BI$14,MATCH(S$7,GRID!$A$4:$A$14,0),MATCH(1,($U$2=GRID!$B$1:$BI$1)*(КАЛЕНДАРЬ!$R31=GRID!$B$3:$BI$3), 0))*GRID!$B$67,
ROUNDUP(INDEX(GRID!$B$4:$BI$14,MATCH(S$7,GRID!$A$4:$A$14,0),MATCH(1,($U$2=GRID!$B$1:$BI$1)*(КАЛЕНДАРЬ!$R31=GRID!$B$3:$BI$3),0))*GRID!$B$66*(1-GRID!$B$69),0))</f>
        <v>#N/A</v>
      </c>
      <c r="T100" s="48" t="e" cm="1">
        <f t="array" ref="T100">IF($I$2="Раннее бронирование",
INDEX(GRID!$B$17:$BI$27,MATCH(S$7,GRID!$A$17:$A$27,0),MATCH(1,($U$2=GRID!$B$1:$BI$1)*(КАЛЕНДАРЬ!$R31=GRID!$B$3:$BI$3), 0))*GRID!$B$67,
ROUNDUP(INDEX(GRID!$B$17:$BI$27,MATCH(S$7,GRID!$A$17:$A$27,0),MATCH(1,($U$2=GRID!$B$1:$BI$1)*(КАЛЕНДАРЬ!$R31=GRID!$B$3:$BI$3), 0))*GRID!$B$66*(1-GRID!$B$69),0))</f>
        <v>#N/A</v>
      </c>
      <c r="U100" s="47" cm="1">
        <f t="array" ref="U100">IF($I$2="Раннее бронирование",
INDEX(GRID!$B$4:$BI$14,MATCH(U$7,GRID!$A$4:$A$14,0),MATCH(1,($U$2=GRID!$B$1:$BI$1)*(КАЛЕНДАРЬ!$R31=GRID!$B$3:$BI$3), 0))*GRID!$B$67,
ROUNDUP(INDEX(GRID!$B$4:$BI$14,MATCH(U$7,GRID!$A$4:$A$14,0),MATCH(1,($U$2=GRID!$B$1:$BI$1)*(КАЛЕНДАРЬ!$R31=GRID!$B$3:$BI$3),0))*GRID!$B$66*(1-GRID!$B$69),0))</f>
        <v>62560</v>
      </c>
      <c r="V100" s="48" cm="1">
        <f t="array" ref="V100">IF($I$2="Раннее бронирование",
INDEX(GRID!$B$17:$BI$27,MATCH(U$7,GRID!$A$17:$A$27,0),MATCH(1,($U$2=GRID!$B$1:$BI$1)*(КАЛЕНДАРЬ!$R31=GRID!$B$3:$BI$3), 0))*GRID!$B$67,
ROUNDUP(INDEX(GRID!$B$17:$BI$27,MATCH(U$7,GRID!$A$17:$A$27,0),MATCH(1,($U$2=GRID!$B$1:$BI$1)*(КАЛЕНДАРЬ!$R31=GRID!$B$3:$BI$3), 0))*GRID!$B$66*(1-GRID!$B$69),0))</f>
        <v>64260</v>
      </c>
      <c r="W100" s="47" cm="1">
        <f t="array" ref="W100">IF($I$2="Раннее бронирование",
INDEX(GRID!$B$4:$BI$14,MATCH(W$7,GRID!$A$4:$A$14,0),MATCH(1,($U$2=GRID!$B$1:$BI$1)*(КАЛЕНДАРЬ!$R31=GRID!$B$3:$BI$3), 0))*GRID!$B$67,
ROUNDUP(INDEX(GRID!$B$4:$BI$14,MATCH(W$7,GRID!$A$4:$A$14,0),MATCH(1,($U$2=GRID!$B$1:$BI$1)*(КАЛЕНДАРЬ!$R31=GRID!$B$3:$BI$3),0))*GRID!$B$66*(1-GRID!$B$69),0))</f>
        <v>222360</v>
      </c>
      <c r="X100" s="48" cm="1">
        <f t="array" ref="X100">IF($I$2="Раннее бронирование",
INDEX(GRID!$B$17:$BI$27,MATCH(W$7,GRID!$A$17:$A$27,0),MATCH(1,($U$2=GRID!$B$1:$BI$1)*(КАЛЕНДАРЬ!$R31=GRID!$B$3:$BI$3), 0))*GRID!$B$67,
ROUNDUP(INDEX(GRID!$B$17:$BI$27,MATCH(W$7,GRID!$A$17:$A$27,0),MATCH(1,($U$2=GRID!$B$1:$BI$1)*(КАЛЕНДАРЬ!$R31=GRID!$B$3:$BI$3), 0))*GRID!$B$66*(1-GRID!$B$69),0))</f>
        <v>224060</v>
      </c>
    </row>
    <row r="101" spans="1:24" hidden="1" x14ac:dyDescent="0.2">
      <c r="A101" s="117" t="s">
        <v>42</v>
      </c>
      <c r="B101" s="117">
        <v>29</v>
      </c>
      <c r="C101" s="47" cm="1">
        <f t="array" ref="C101">IF($I$2="Раннее бронирование",
INDEX(GRID!$B$4:$BI$14,MATCH(C$7,GRID!$A$4:$A$14,0),MATCH(1,($U$2=GRID!$B$1:$BI$1)*(КАЛЕНДАРЬ!$R32=GRID!$B$3:$BI$3), 0))*GRID!$B$67,
ROUNDUP(INDEX(GRID!$B$4:$BI$14,MATCH(C$7,GRID!$A$4:$A$14,0),MATCH(1,($U$2=GRID!$B$1:$BI$1)*(КАЛЕНДАРЬ!$R32=GRID!$B$3:$BI$3),0))*GRID!$B$66*(1-GRID!$B$69),0))</f>
        <v>20740</v>
      </c>
      <c r="D101" s="48" cm="1">
        <f t="array" ref="D101">IF($I$2="Раннее бронирование",
INDEX(GRID!$B$17:$BI$27,MATCH(C$7,GRID!$A$17:$A$27,0),MATCH(1,($U$2=GRID!$B$1:$BI$1)*(КАЛЕНДАРЬ!$R32=GRID!$B$3:$BI$3), 0))*GRID!$B$67,
ROUNDUP(INDEX(GRID!$B$17:$BI$27,MATCH(C$7,GRID!$A$17:$A$27,0),MATCH(1,($U$2=GRID!$B$1:$BI$1)*(КАЛЕНДАРЬ!$R32=GRID!$B$3:$BI$3), 0))*GRID!$B$66*(1-GRID!$B$69),0))</f>
        <v>22440</v>
      </c>
      <c r="E101" s="47" cm="1">
        <f t="array" ref="E101">IF($I$2="Раннее бронирование",
INDEX(GRID!$B$4:$BI$14,MATCH(E$7,GRID!$A$4:$A$14,0),MATCH(1,($U$2=GRID!$B$1:$BI$1)*(КАЛЕНДАРЬ!$R32=GRID!$B$3:$BI$3), 0))*GRID!$B$67,
ROUNDUP(INDEX(GRID!$B$4:$BI$14,MATCH(E$7,GRID!$A$4:$A$14,0),MATCH(1,($U$2=GRID!$B$1:$BI$1)*(КАЛЕНДАРЬ!$R32=GRID!$B$3:$BI$3),0))*GRID!$B$66*(1-GRID!$B$69),0))</f>
        <v>23188</v>
      </c>
      <c r="F101" s="48" cm="1">
        <f t="array" ref="F101">IF($I$2="Раннее бронирование",
INDEX(GRID!$B$17:$BI$27,MATCH(E$7,GRID!$A$17:$A$27,0),MATCH(1,($U$2=GRID!$B$1:$BI$1)*(КАЛЕНДАРЬ!$R32=GRID!$B$3:$BI$3), 0))*GRID!$B$67,
ROUNDUP(INDEX(GRID!$B$17:$BI$27,MATCH(E$7,GRID!$A$17:$A$27,0),MATCH(1,($U$2=GRID!$B$1:$BI$1)*(КАЛЕНДАРЬ!$R32=GRID!$B$3:$BI$3), 0))*GRID!$B$66*(1-GRID!$B$69),0))</f>
        <v>24888</v>
      </c>
      <c r="G101" s="47" t="e" cm="1">
        <f t="array" ref="G101">IF($I$2="Раннее бронирование",
INDEX(GRID!$B$4:$BI$14,MATCH(G$7,GRID!$A$4:$A$14,0),MATCH(1,($U$2=GRID!$B$1:$BI$1)*(КАЛЕНДАРЬ!$R32=GRID!$B$3:$BI$3), 0))*GRID!$B$67,
ROUNDUP(INDEX(GRID!$B$4:$BI$14,MATCH(G$7,GRID!$A$4:$A$14,0),MATCH(1,($U$2=GRID!$B$1:$BI$1)*(КАЛЕНДАРЬ!$R32=GRID!$B$3:$BI$3),0))*GRID!$B$66*(1-GRID!$B$69),0))</f>
        <v>#N/A</v>
      </c>
      <c r="H101" s="48" t="e" cm="1">
        <f t="array" ref="H101">IF($I$2="Раннее бронирование",
INDEX(GRID!$B$17:$BI$27,MATCH(G$7,GRID!$A$17:$A$27,0),MATCH(1,($U$2=GRID!$B$1:$BI$1)*(КАЛЕНДАРЬ!$R32=GRID!$B$3:$BI$3), 0))*GRID!$B$67,
ROUNDUP(INDEX(GRID!$B$17:$BI$27,MATCH(G$7,GRID!$A$17:$A$27,0),MATCH(1,($U$2=GRID!$B$1:$BI$1)*(КАЛЕНДАРЬ!$R32=GRID!$B$3:$BI$3), 0))*GRID!$B$66*(1-GRID!$B$69),0))</f>
        <v>#N/A</v>
      </c>
      <c r="I101" s="47" t="e" cm="1">
        <f t="array" ref="I101">IF($I$2="Раннее бронирование",
INDEX(GRID!$B$4:$BI$14,MATCH(I$7,GRID!$A$4:$A$14,0),MATCH(1,($U$2=GRID!$B$1:$BI$1)*(КАЛЕНДАРЬ!$R32=GRID!$B$3:$BI$3), 0))*GRID!$B$67,
ROUNDUP(INDEX(GRID!$B$4:$BI$14,MATCH(I$7,GRID!$A$4:$A$14,0),MATCH(1,($U$2=GRID!$B$1:$BI$1)*(КАЛЕНДАРЬ!$R32=GRID!$B$3:$BI$3),0))*GRID!$B$66*(1-GRID!$B$69),0))</f>
        <v>#N/A</v>
      </c>
      <c r="J101" s="48" t="e" cm="1">
        <f t="array" ref="J101">IF($I$2="Раннее бронирование",
INDEX(GRID!$B$17:$BI$27,MATCH(I$7,GRID!$A$17:$A$27,0),MATCH(1,($U$2=GRID!$B$1:$BI$1)*(КАЛЕНДАРЬ!$R32=GRID!$B$3:$BI$3), 0))*GRID!$B$67,
ROUNDUP(INDEX(GRID!$B$17:$BI$27,MATCH(I$7,GRID!$A$17:$A$27,0),MATCH(1,($U$2=GRID!$B$1:$BI$1)*(КАЛЕНДАРЬ!$R32=GRID!$B$3:$BI$3), 0))*GRID!$B$66*(1-GRID!$B$69),0))</f>
        <v>#N/A</v>
      </c>
      <c r="K101" s="47" cm="1">
        <f t="array" ref="K101">IF($I$2="Раннее бронирование",
INDEX(GRID!$B$4:$BI$14,MATCH(K$7,GRID!$A$4:$A$14,0),MATCH(1,($U$2=GRID!$B$1:$BI$1)*(КАЛЕНДАРЬ!$R32=GRID!$B$3:$BI$3), 0))*GRID!$B$67,
ROUNDUP(INDEX(GRID!$B$4:$BI$14,MATCH(K$7,GRID!$A$4:$A$14,0),MATCH(1,($U$2=GRID!$B$1:$BI$1)*(КАЛЕНДАРЬ!$R32=GRID!$B$3:$BI$3),0))*GRID!$B$66*(1-GRID!$B$69),0))</f>
        <v>32164</v>
      </c>
      <c r="L101" s="48" cm="1">
        <f t="array" ref="L101">IF($I$2="Раннее бронирование",
INDEX(GRID!$B$17:$BI$27,MATCH(K$7,GRID!$A$17:$A$27,0),MATCH(1,($U$2=GRID!$B$1:$BI$1)*(КАЛЕНДАРЬ!$R32=GRID!$B$3:$BI$3), 0))*GRID!$B$67,
ROUNDUP(INDEX(GRID!$B$17:$BI$27,MATCH(K$7,GRID!$A$17:$A$27,0),MATCH(1,($U$2=GRID!$B$1:$BI$1)*(КАЛЕНДАРЬ!$R32=GRID!$B$3:$BI$3), 0))*GRID!$B$66*(1-GRID!$B$69),0))</f>
        <v>33864</v>
      </c>
      <c r="M101" s="47" cm="1">
        <f t="array" ref="M101">IF($I$2="Раннее бронирование",
INDEX(GRID!$B$4:$BI$14,MATCH(M$7,GRID!$A$4:$A$14,0),MATCH(1,($U$2=GRID!$B$1:$BI$1)*(КАЛЕНДАРЬ!$R32=GRID!$B$3:$BI$3), 0))*GRID!$B$67,
ROUNDUP(INDEX(GRID!$B$4:$BI$14,MATCH(M$7,GRID!$A$4:$A$14,0),MATCH(1,($U$2=GRID!$B$1:$BI$1)*(КАЛЕНДАРЬ!$R32=GRID!$B$3:$BI$3),0))*GRID!$B$66*(1-GRID!$B$69),0))</f>
        <v>35904</v>
      </c>
      <c r="N101" s="48" cm="1">
        <f t="array" ref="N101">IF($I$2="Раннее бронирование",
INDEX(GRID!$B$17:$BI$27,MATCH(M$7,GRID!$A$17:$A$27,0),MATCH(1,($U$2=GRID!$B$1:$BI$1)*(КАЛЕНДАРЬ!$R32=GRID!$B$3:$BI$3), 0))*GRID!$B$67,
ROUNDUP(INDEX(GRID!$B$17:$BI$27,MATCH(M$7,GRID!$A$17:$A$27,0),MATCH(1,($U$2=GRID!$B$1:$BI$1)*(КАЛЕНДАРЬ!$R32=GRID!$B$3:$BI$3), 0))*GRID!$B$66*(1-GRID!$B$69),0))</f>
        <v>37604</v>
      </c>
      <c r="O101" s="47" cm="1">
        <f t="array" ref="O101">IF($I$2="Раннее бронирование",
INDEX(GRID!$B$4:$BI$14,MATCH(O$7,GRID!$A$4:$A$14,0),MATCH(1,($U$2=GRID!$B$1:$BI$1)*(КАЛЕНДАРЬ!$R32=GRID!$B$3:$BI$3), 0))*GRID!$B$67,
ROUNDUP(INDEX(GRID!$B$4:$BI$14,MATCH(O$7,GRID!$A$4:$A$14,0),MATCH(1,($U$2=GRID!$B$1:$BI$1)*(КАЛЕНДАРЬ!$R32=GRID!$B$3:$BI$3),0))*GRID!$B$66*(1-GRID!$B$69),0))</f>
        <v>40392</v>
      </c>
      <c r="P101" s="48" cm="1">
        <f t="array" ref="P101">IF($I$2="Раннее бронирование",
INDEX(GRID!$B$17:$BI$27,MATCH(O$7,GRID!$A$17:$A$27,0),MATCH(1,($U$2=GRID!$B$1:$BI$1)*(КАЛЕНДАРЬ!$R32=GRID!$B$3:$BI$3), 0))*GRID!$B$67,
ROUNDUP(INDEX(GRID!$B$17:$BI$27,MATCH(O$7,GRID!$A$17:$A$27,0),MATCH(1,($U$2=GRID!$B$1:$BI$1)*(КАЛЕНДАРЬ!$R32=GRID!$B$3:$BI$3), 0))*GRID!$B$66*(1-GRID!$B$69),0))</f>
        <v>42092</v>
      </c>
      <c r="Q101" s="47" t="e" cm="1">
        <f t="array" ref="Q101">IF($I$2="Раннее бронирование",
INDEX(GRID!$B$4:$BI$14,MATCH(Q$7,GRID!$A$4:$A$14,0),MATCH(1,($U$2=GRID!$B$1:$BI$1)*(КАЛЕНДАРЬ!$R32=GRID!$B$3:$BI$3), 0))*GRID!$B$67,
ROUNDUP(INDEX(GRID!$B$4:$BI$14,MATCH(Q$7,GRID!$A$4:$A$14,0),MATCH(1,($U$2=GRID!$B$1:$BI$1)*(КАЛЕНДАРЬ!$R32=GRID!$B$3:$BI$3),0))*GRID!$B$66*(1-GRID!$B$69),0))</f>
        <v>#N/A</v>
      </c>
      <c r="R101" s="48" t="e" cm="1">
        <f t="array" ref="R101">IF($I$2="Раннее бронирование",
INDEX(GRID!$B$17:$BI$27,MATCH(Q$7,GRID!$A$17:$A$27,0),MATCH(1,($U$2=GRID!$B$1:$BI$1)*(КАЛЕНДАРЬ!$R32=GRID!$B$3:$BI$3), 0))*GRID!$B$67,
ROUNDUP(INDEX(GRID!$B$17:$BI$27,MATCH(Q$7,GRID!$A$17:$A$27,0),MATCH(1,($U$2=GRID!$B$1:$BI$1)*(КАЛЕНДАРЬ!$R32=GRID!$B$3:$BI$3), 0))*GRID!$B$66*(1-GRID!$B$69),0))</f>
        <v>#N/A</v>
      </c>
      <c r="S101" s="47" t="e" cm="1">
        <f t="array" ref="S101">IF($I$2="Раннее бронирование",
INDEX(GRID!$B$4:$BI$14,MATCH(S$7,GRID!$A$4:$A$14,0),MATCH(1,($U$2=GRID!$B$1:$BI$1)*(КАЛЕНДАРЬ!$R32=GRID!$B$3:$BI$3), 0))*GRID!$B$67,
ROUNDUP(INDEX(GRID!$B$4:$BI$14,MATCH(S$7,GRID!$A$4:$A$14,0),MATCH(1,($U$2=GRID!$B$1:$BI$1)*(КАЛЕНДАРЬ!$R32=GRID!$B$3:$BI$3),0))*GRID!$B$66*(1-GRID!$B$69),0))</f>
        <v>#N/A</v>
      </c>
      <c r="T101" s="48" t="e" cm="1">
        <f t="array" ref="T101">IF($I$2="Раннее бронирование",
INDEX(GRID!$B$17:$BI$27,MATCH(S$7,GRID!$A$17:$A$27,0),MATCH(1,($U$2=GRID!$B$1:$BI$1)*(КАЛЕНДАРЬ!$R32=GRID!$B$3:$BI$3), 0))*GRID!$B$67,
ROUNDUP(INDEX(GRID!$B$17:$BI$27,MATCH(S$7,GRID!$A$17:$A$27,0),MATCH(1,($U$2=GRID!$B$1:$BI$1)*(КАЛЕНДАРЬ!$R32=GRID!$B$3:$BI$3), 0))*GRID!$B$66*(1-GRID!$B$69),0))</f>
        <v>#N/A</v>
      </c>
      <c r="U101" s="47" cm="1">
        <f t="array" ref="U101">IF($I$2="Раннее бронирование",
INDEX(GRID!$B$4:$BI$14,MATCH(U$7,GRID!$A$4:$A$14,0),MATCH(1,($U$2=GRID!$B$1:$BI$1)*(КАЛЕНДАРЬ!$R32=GRID!$B$3:$BI$3), 0))*GRID!$B$67,
ROUNDUP(INDEX(GRID!$B$4:$BI$14,MATCH(U$7,GRID!$A$4:$A$14,0),MATCH(1,($U$2=GRID!$B$1:$BI$1)*(КАЛЕНДАРЬ!$R32=GRID!$B$3:$BI$3),0))*GRID!$B$66*(1-GRID!$B$69),0))</f>
        <v>62560</v>
      </c>
      <c r="V101" s="48" cm="1">
        <f t="array" ref="V101">IF($I$2="Раннее бронирование",
INDEX(GRID!$B$17:$BI$27,MATCH(U$7,GRID!$A$17:$A$27,0),MATCH(1,($U$2=GRID!$B$1:$BI$1)*(КАЛЕНДАРЬ!$R32=GRID!$B$3:$BI$3), 0))*GRID!$B$67,
ROUNDUP(INDEX(GRID!$B$17:$BI$27,MATCH(U$7,GRID!$A$17:$A$27,0),MATCH(1,($U$2=GRID!$B$1:$BI$1)*(КАЛЕНДАРЬ!$R32=GRID!$B$3:$BI$3), 0))*GRID!$B$66*(1-GRID!$B$69),0))</f>
        <v>64260</v>
      </c>
      <c r="W101" s="47" cm="1">
        <f t="array" ref="W101">IF($I$2="Раннее бронирование",
INDEX(GRID!$B$4:$BI$14,MATCH(W$7,GRID!$A$4:$A$14,0),MATCH(1,($U$2=GRID!$B$1:$BI$1)*(КАЛЕНДАРЬ!$R32=GRID!$B$3:$BI$3), 0))*GRID!$B$67,
ROUNDUP(INDEX(GRID!$B$4:$BI$14,MATCH(W$7,GRID!$A$4:$A$14,0),MATCH(1,($U$2=GRID!$B$1:$BI$1)*(КАЛЕНДАРЬ!$R32=GRID!$B$3:$BI$3),0))*GRID!$B$66*(1-GRID!$B$69),0))</f>
        <v>222360</v>
      </c>
      <c r="X101" s="48" cm="1">
        <f t="array" ref="X101">IF($I$2="Раннее бронирование",
INDEX(GRID!$B$17:$BI$27,MATCH(W$7,GRID!$A$17:$A$27,0),MATCH(1,($U$2=GRID!$B$1:$BI$1)*(КАЛЕНДАРЬ!$R32=GRID!$B$3:$BI$3), 0))*GRID!$B$67,
ROUNDUP(INDEX(GRID!$B$17:$BI$27,MATCH(W$7,GRID!$A$17:$A$27,0),MATCH(1,($U$2=GRID!$B$1:$BI$1)*(КАЛЕНДАРЬ!$R32=GRID!$B$3:$BI$3), 0))*GRID!$B$66*(1-GRID!$B$69),0))</f>
        <v>224060</v>
      </c>
    </row>
    <row r="102" spans="1:24" hidden="1" x14ac:dyDescent="0.2">
      <c r="A102" s="117" t="s">
        <v>43</v>
      </c>
      <c r="B102" s="117">
        <v>30</v>
      </c>
      <c r="C102" s="47" cm="1">
        <f t="array" ref="C102">IF($I$2="Раннее бронирование",
INDEX(GRID!$B$4:$BI$14,MATCH(C$7,GRID!$A$4:$A$14,0),MATCH(1,($U$2=GRID!$B$1:$BI$1)*(КАЛЕНДАРЬ!$R33=GRID!$B$3:$BI$3), 0))*GRID!$B$67,
ROUNDUP(INDEX(GRID!$B$4:$BI$14,MATCH(C$7,GRID!$A$4:$A$14,0),MATCH(1,($U$2=GRID!$B$1:$BI$1)*(КАЛЕНДАРЬ!$R33=GRID!$B$3:$BI$3),0))*GRID!$B$66*(1-GRID!$B$69),0))</f>
        <v>20740</v>
      </c>
      <c r="D102" s="48" cm="1">
        <f t="array" ref="D102">IF($I$2="Раннее бронирование",
INDEX(GRID!$B$17:$BI$27,MATCH(C$7,GRID!$A$17:$A$27,0),MATCH(1,($U$2=GRID!$B$1:$BI$1)*(КАЛЕНДАРЬ!$R33=GRID!$B$3:$BI$3), 0))*GRID!$B$67,
ROUNDUP(INDEX(GRID!$B$17:$BI$27,MATCH(C$7,GRID!$A$17:$A$27,0),MATCH(1,($U$2=GRID!$B$1:$BI$1)*(КАЛЕНДАРЬ!$R33=GRID!$B$3:$BI$3), 0))*GRID!$B$66*(1-GRID!$B$69),0))</f>
        <v>22440</v>
      </c>
      <c r="E102" s="47" cm="1">
        <f t="array" ref="E102">IF($I$2="Раннее бронирование",
INDEX(GRID!$B$4:$BI$14,MATCH(E$7,GRID!$A$4:$A$14,0),MATCH(1,($U$2=GRID!$B$1:$BI$1)*(КАЛЕНДАРЬ!$R33=GRID!$B$3:$BI$3), 0))*GRID!$B$67,
ROUNDUP(INDEX(GRID!$B$4:$BI$14,MATCH(E$7,GRID!$A$4:$A$14,0),MATCH(1,($U$2=GRID!$B$1:$BI$1)*(КАЛЕНДАРЬ!$R33=GRID!$B$3:$BI$3),0))*GRID!$B$66*(1-GRID!$B$69),0))</f>
        <v>23188</v>
      </c>
      <c r="F102" s="48" cm="1">
        <f t="array" ref="F102">IF($I$2="Раннее бронирование",
INDEX(GRID!$B$17:$BI$27,MATCH(E$7,GRID!$A$17:$A$27,0),MATCH(1,($U$2=GRID!$B$1:$BI$1)*(КАЛЕНДАРЬ!$R33=GRID!$B$3:$BI$3), 0))*GRID!$B$67,
ROUNDUP(INDEX(GRID!$B$17:$BI$27,MATCH(E$7,GRID!$A$17:$A$27,0),MATCH(1,($U$2=GRID!$B$1:$BI$1)*(КАЛЕНДАРЬ!$R33=GRID!$B$3:$BI$3), 0))*GRID!$B$66*(1-GRID!$B$69),0))</f>
        <v>24888</v>
      </c>
      <c r="G102" s="47" t="e" cm="1">
        <f t="array" ref="G102">IF($I$2="Раннее бронирование",
INDEX(GRID!$B$4:$BI$14,MATCH(G$7,GRID!$A$4:$A$14,0),MATCH(1,($U$2=GRID!$B$1:$BI$1)*(КАЛЕНДАРЬ!$R33=GRID!$B$3:$BI$3), 0))*GRID!$B$67,
ROUNDUP(INDEX(GRID!$B$4:$BI$14,MATCH(G$7,GRID!$A$4:$A$14,0),MATCH(1,($U$2=GRID!$B$1:$BI$1)*(КАЛЕНДАРЬ!$R33=GRID!$B$3:$BI$3),0))*GRID!$B$66*(1-GRID!$B$69),0))</f>
        <v>#N/A</v>
      </c>
      <c r="H102" s="48" t="e" cm="1">
        <f t="array" ref="H102">IF($I$2="Раннее бронирование",
INDEX(GRID!$B$17:$BI$27,MATCH(G$7,GRID!$A$17:$A$27,0),MATCH(1,($U$2=GRID!$B$1:$BI$1)*(КАЛЕНДАРЬ!$R33=GRID!$B$3:$BI$3), 0))*GRID!$B$67,
ROUNDUP(INDEX(GRID!$B$17:$BI$27,MATCH(G$7,GRID!$A$17:$A$27,0),MATCH(1,($U$2=GRID!$B$1:$BI$1)*(КАЛЕНДАРЬ!$R33=GRID!$B$3:$BI$3), 0))*GRID!$B$66*(1-GRID!$B$69),0))</f>
        <v>#N/A</v>
      </c>
      <c r="I102" s="47" t="e" cm="1">
        <f t="array" ref="I102">IF($I$2="Раннее бронирование",
INDEX(GRID!$B$4:$BI$14,MATCH(I$7,GRID!$A$4:$A$14,0),MATCH(1,($U$2=GRID!$B$1:$BI$1)*(КАЛЕНДАРЬ!$R33=GRID!$B$3:$BI$3), 0))*GRID!$B$67,
ROUNDUP(INDEX(GRID!$B$4:$BI$14,MATCH(I$7,GRID!$A$4:$A$14,0),MATCH(1,($U$2=GRID!$B$1:$BI$1)*(КАЛЕНДАРЬ!$R33=GRID!$B$3:$BI$3),0))*GRID!$B$66*(1-GRID!$B$69),0))</f>
        <v>#N/A</v>
      </c>
      <c r="J102" s="48" t="e" cm="1">
        <f t="array" ref="J102">IF($I$2="Раннее бронирование",
INDEX(GRID!$B$17:$BI$27,MATCH(I$7,GRID!$A$17:$A$27,0),MATCH(1,($U$2=GRID!$B$1:$BI$1)*(КАЛЕНДАРЬ!$R33=GRID!$B$3:$BI$3), 0))*GRID!$B$67,
ROUNDUP(INDEX(GRID!$B$17:$BI$27,MATCH(I$7,GRID!$A$17:$A$27,0),MATCH(1,($U$2=GRID!$B$1:$BI$1)*(КАЛЕНДАРЬ!$R33=GRID!$B$3:$BI$3), 0))*GRID!$B$66*(1-GRID!$B$69),0))</f>
        <v>#N/A</v>
      </c>
      <c r="K102" s="47" cm="1">
        <f t="array" ref="K102">IF($I$2="Раннее бронирование",
INDEX(GRID!$B$4:$BI$14,MATCH(K$7,GRID!$A$4:$A$14,0),MATCH(1,($U$2=GRID!$B$1:$BI$1)*(КАЛЕНДАРЬ!$R33=GRID!$B$3:$BI$3), 0))*GRID!$B$67,
ROUNDUP(INDEX(GRID!$B$4:$BI$14,MATCH(K$7,GRID!$A$4:$A$14,0),MATCH(1,($U$2=GRID!$B$1:$BI$1)*(КАЛЕНДАРЬ!$R33=GRID!$B$3:$BI$3),0))*GRID!$B$66*(1-GRID!$B$69),0))</f>
        <v>32164</v>
      </c>
      <c r="L102" s="48" cm="1">
        <f t="array" ref="L102">IF($I$2="Раннее бронирование",
INDEX(GRID!$B$17:$BI$27,MATCH(K$7,GRID!$A$17:$A$27,0),MATCH(1,($U$2=GRID!$B$1:$BI$1)*(КАЛЕНДАРЬ!$R33=GRID!$B$3:$BI$3), 0))*GRID!$B$67,
ROUNDUP(INDEX(GRID!$B$17:$BI$27,MATCH(K$7,GRID!$A$17:$A$27,0),MATCH(1,($U$2=GRID!$B$1:$BI$1)*(КАЛЕНДАРЬ!$R33=GRID!$B$3:$BI$3), 0))*GRID!$B$66*(1-GRID!$B$69),0))</f>
        <v>33864</v>
      </c>
      <c r="M102" s="47" cm="1">
        <f t="array" ref="M102">IF($I$2="Раннее бронирование",
INDEX(GRID!$B$4:$BI$14,MATCH(M$7,GRID!$A$4:$A$14,0),MATCH(1,($U$2=GRID!$B$1:$BI$1)*(КАЛЕНДАРЬ!$R33=GRID!$B$3:$BI$3), 0))*GRID!$B$67,
ROUNDUP(INDEX(GRID!$B$4:$BI$14,MATCH(M$7,GRID!$A$4:$A$14,0),MATCH(1,($U$2=GRID!$B$1:$BI$1)*(КАЛЕНДАРЬ!$R33=GRID!$B$3:$BI$3),0))*GRID!$B$66*(1-GRID!$B$69),0))</f>
        <v>35904</v>
      </c>
      <c r="N102" s="48" cm="1">
        <f t="array" ref="N102">IF($I$2="Раннее бронирование",
INDEX(GRID!$B$17:$BI$27,MATCH(M$7,GRID!$A$17:$A$27,0),MATCH(1,($U$2=GRID!$B$1:$BI$1)*(КАЛЕНДАРЬ!$R33=GRID!$B$3:$BI$3), 0))*GRID!$B$67,
ROUNDUP(INDEX(GRID!$B$17:$BI$27,MATCH(M$7,GRID!$A$17:$A$27,0),MATCH(1,($U$2=GRID!$B$1:$BI$1)*(КАЛЕНДАРЬ!$R33=GRID!$B$3:$BI$3), 0))*GRID!$B$66*(1-GRID!$B$69),0))</f>
        <v>37604</v>
      </c>
      <c r="O102" s="47" cm="1">
        <f t="array" ref="O102">IF($I$2="Раннее бронирование",
INDEX(GRID!$B$4:$BI$14,MATCH(O$7,GRID!$A$4:$A$14,0),MATCH(1,($U$2=GRID!$B$1:$BI$1)*(КАЛЕНДАРЬ!$R33=GRID!$B$3:$BI$3), 0))*GRID!$B$67,
ROUNDUP(INDEX(GRID!$B$4:$BI$14,MATCH(O$7,GRID!$A$4:$A$14,0),MATCH(1,($U$2=GRID!$B$1:$BI$1)*(КАЛЕНДАРЬ!$R33=GRID!$B$3:$BI$3),0))*GRID!$B$66*(1-GRID!$B$69),0))</f>
        <v>40392</v>
      </c>
      <c r="P102" s="48" cm="1">
        <f t="array" ref="P102">IF($I$2="Раннее бронирование",
INDEX(GRID!$B$17:$BI$27,MATCH(O$7,GRID!$A$17:$A$27,0),MATCH(1,($U$2=GRID!$B$1:$BI$1)*(КАЛЕНДАРЬ!$R33=GRID!$B$3:$BI$3), 0))*GRID!$B$67,
ROUNDUP(INDEX(GRID!$B$17:$BI$27,MATCH(O$7,GRID!$A$17:$A$27,0),MATCH(1,($U$2=GRID!$B$1:$BI$1)*(КАЛЕНДАРЬ!$R33=GRID!$B$3:$BI$3), 0))*GRID!$B$66*(1-GRID!$B$69),0))</f>
        <v>42092</v>
      </c>
      <c r="Q102" s="47" t="e" cm="1">
        <f t="array" ref="Q102">IF($I$2="Раннее бронирование",
INDEX(GRID!$B$4:$BI$14,MATCH(Q$7,GRID!$A$4:$A$14,0),MATCH(1,($U$2=GRID!$B$1:$BI$1)*(КАЛЕНДАРЬ!$R33=GRID!$B$3:$BI$3), 0))*GRID!$B$67,
ROUNDUP(INDEX(GRID!$B$4:$BI$14,MATCH(Q$7,GRID!$A$4:$A$14,0),MATCH(1,($U$2=GRID!$B$1:$BI$1)*(КАЛЕНДАРЬ!$R33=GRID!$B$3:$BI$3),0))*GRID!$B$66*(1-GRID!$B$69),0))</f>
        <v>#N/A</v>
      </c>
      <c r="R102" s="48" t="e" cm="1">
        <f t="array" ref="R102">IF($I$2="Раннее бронирование",
INDEX(GRID!$B$17:$BI$27,MATCH(Q$7,GRID!$A$17:$A$27,0),MATCH(1,($U$2=GRID!$B$1:$BI$1)*(КАЛЕНДАРЬ!$R33=GRID!$B$3:$BI$3), 0))*GRID!$B$67,
ROUNDUP(INDEX(GRID!$B$17:$BI$27,MATCH(Q$7,GRID!$A$17:$A$27,0),MATCH(1,($U$2=GRID!$B$1:$BI$1)*(КАЛЕНДАРЬ!$R33=GRID!$B$3:$BI$3), 0))*GRID!$B$66*(1-GRID!$B$69),0))</f>
        <v>#N/A</v>
      </c>
      <c r="S102" s="47" t="e" cm="1">
        <f t="array" ref="S102">IF($I$2="Раннее бронирование",
INDEX(GRID!$B$4:$BI$14,MATCH(S$7,GRID!$A$4:$A$14,0),MATCH(1,($U$2=GRID!$B$1:$BI$1)*(КАЛЕНДАРЬ!$R33=GRID!$B$3:$BI$3), 0))*GRID!$B$67,
ROUNDUP(INDEX(GRID!$B$4:$BI$14,MATCH(S$7,GRID!$A$4:$A$14,0),MATCH(1,($U$2=GRID!$B$1:$BI$1)*(КАЛЕНДАРЬ!$R33=GRID!$B$3:$BI$3),0))*GRID!$B$66*(1-GRID!$B$69),0))</f>
        <v>#N/A</v>
      </c>
      <c r="T102" s="48" t="e" cm="1">
        <f t="array" ref="T102">IF($I$2="Раннее бронирование",
INDEX(GRID!$B$17:$BI$27,MATCH(S$7,GRID!$A$17:$A$27,0),MATCH(1,($U$2=GRID!$B$1:$BI$1)*(КАЛЕНДАРЬ!$R33=GRID!$B$3:$BI$3), 0))*GRID!$B$67,
ROUNDUP(INDEX(GRID!$B$17:$BI$27,MATCH(S$7,GRID!$A$17:$A$27,0),MATCH(1,($U$2=GRID!$B$1:$BI$1)*(КАЛЕНДАРЬ!$R33=GRID!$B$3:$BI$3), 0))*GRID!$B$66*(1-GRID!$B$69),0))</f>
        <v>#N/A</v>
      </c>
      <c r="U102" s="47" cm="1">
        <f t="array" ref="U102">IF($I$2="Раннее бронирование",
INDEX(GRID!$B$4:$BI$14,MATCH(U$7,GRID!$A$4:$A$14,0),MATCH(1,($U$2=GRID!$B$1:$BI$1)*(КАЛЕНДАРЬ!$R33=GRID!$B$3:$BI$3), 0))*GRID!$B$67,
ROUNDUP(INDEX(GRID!$B$4:$BI$14,MATCH(U$7,GRID!$A$4:$A$14,0),MATCH(1,($U$2=GRID!$B$1:$BI$1)*(КАЛЕНДАРЬ!$R33=GRID!$B$3:$BI$3),0))*GRID!$B$66*(1-GRID!$B$69),0))</f>
        <v>62560</v>
      </c>
      <c r="V102" s="48" cm="1">
        <f t="array" ref="V102">IF($I$2="Раннее бронирование",
INDEX(GRID!$B$17:$BI$27,MATCH(U$7,GRID!$A$17:$A$27,0),MATCH(1,($U$2=GRID!$B$1:$BI$1)*(КАЛЕНДАРЬ!$R33=GRID!$B$3:$BI$3), 0))*GRID!$B$67,
ROUNDUP(INDEX(GRID!$B$17:$BI$27,MATCH(U$7,GRID!$A$17:$A$27,0),MATCH(1,($U$2=GRID!$B$1:$BI$1)*(КАЛЕНДАРЬ!$R33=GRID!$B$3:$BI$3), 0))*GRID!$B$66*(1-GRID!$B$69),0))</f>
        <v>64260</v>
      </c>
      <c r="W102" s="47" cm="1">
        <f t="array" ref="W102">IF($I$2="Раннее бронирование",
INDEX(GRID!$B$4:$BI$14,MATCH(W$7,GRID!$A$4:$A$14,0),MATCH(1,($U$2=GRID!$B$1:$BI$1)*(КАЛЕНДАРЬ!$R33=GRID!$B$3:$BI$3), 0))*GRID!$B$67,
ROUNDUP(INDEX(GRID!$B$4:$BI$14,MATCH(W$7,GRID!$A$4:$A$14,0),MATCH(1,($U$2=GRID!$B$1:$BI$1)*(КАЛЕНДАРЬ!$R33=GRID!$B$3:$BI$3),0))*GRID!$B$66*(1-GRID!$B$69),0))</f>
        <v>222360</v>
      </c>
      <c r="X102" s="48" cm="1">
        <f t="array" ref="X102">IF($I$2="Раннее бронирование",
INDEX(GRID!$B$17:$BI$27,MATCH(W$7,GRID!$A$17:$A$27,0),MATCH(1,($U$2=GRID!$B$1:$BI$1)*(КАЛЕНДАРЬ!$R33=GRID!$B$3:$BI$3), 0))*GRID!$B$67,
ROUNDUP(INDEX(GRID!$B$17:$BI$27,MATCH(W$7,GRID!$A$17:$A$27,0),MATCH(1,($U$2=GRID!$B$1:$BI$1)*(КАЛЕНДАРЬ!$R33=GRID!$B$3:$BI$3), 0))*GRID!$B$66*(1-GRID!$B$69),0))</f>
        <v>224060</v>
      </c>
    </row>
    <row r="103" spans="1:24" ht="13.5" hidden="1" customHeight="1" x14ac:dyDescent="0.2"/>
    <row r="104" spans="1:24" hidden="1" x14ac:dyDescent="0.2">
      <c r="A104" s="210" t="s">
        <v>38</v>
      </c>
      <c r="B104" s="210"/>
      <c r="C104" s="210"/>
      <c r="D104" s="210"/>
      <c r="E104" s="210"/>
      <c r="F104" s="210"/>
      <c r="G104" s="210"/>
      <c r="H104" s="210"/>
      <c r="I104" s="210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</row>
    <row r="105" spans="1:24" hidden="1" x14ac:dyDescent="0.2">
      <c r="A105" s="211" t="s">
        <v>59</v>
      </c>
      <c r="B105" s="212"/>
      <c r="C105" s="212"/>
      <c r="D105" s="212"/>
      <c r="E105" s="212"/>
      <c r="F105" s="212"/>
      <c r="G105" s="212"/>
      <c r="H105" s="212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</row>
    <row r="106" spans="1:24" ht="58.5" hidden="1" customHeight="1" x14ac:dyDescent="0.2">
      <c r="A106" s="213" t="s">
        <v>39</v>
      </c>
      <c r="B106" s="214"/>
      <c r="C106" s="217" t="s">
        <v>85</v>
      </c>
      <c r="D106" s="218"/>
      <c r="E106" s="219" t="s">
        <v>86</v>
      </c>
      <c r="F106" s="220"/>
      <c r="G106" s="221" t="s">
        <v>186</v>
      </c>
      <c r="H106" s="222"/>
      <c r="I106" s="223" t="s">
        <v>187</v>
      </c>
      <c r="J106" s="224"/>
      <c r="K106" s="255" t="s">
        <v>88</v>
      </c>
      <c r="L106" s="256"/>
      <c r="M106" s="226" t="s">
        <v>89</v>
      </c>
      <c r="N106" s="227"/>
      <c r="O106" s="228" t="s">
        <v>94</v>
      </c>
      <c r="P106" s="229"/>
      <c r="Q106" s="257" t="s">
        <v>188</v>
      </c>
      <c r="R106" s="258"/>
      <c r="S106" s="259" t="s">
        <v>189</v>
      </c>
      <c r="T106" s="260"/>
      <c r="U106" s="232" t="s">
        <v>91</v>
      </c>
      <c r="V106" s="233"/>
      <c r="W106" s="234" t="s">
        <v>96</v>
      </c>
      <c r="X106" s="235"/>
    </row>
    <row r="107" spans="1:24" hidden="1" x14ac:dyDescent="0.2">
      <c r="A107" s="215"/>
      <c r="B107" s="216"/>
      <c r="C107" s="45" t="s">
        <v>40</v>
      </c>
      <c r="D107" s="45" t="s">
        <v>41</v>
      </c>
      <c r="E107" s="45" t="s">
        <v>40</v>
      </c>
      <c r="F107" s="45" t="s">
        <v>41</v>
      </c>
      <c r="G107" s="45" t="s">
        <v>40</v>
      </c>
      <c r="H107" s="45" t="s">
        <v>41</v>
      </c>
      <c r="I107" s="45" t="s">
        <v>40</v>
      </c>
      <c r="J107" s="45" t="s">
        <v>41</v>
      </c>
      <c r="K107" s="45" t="s">
        <v>40</v>
      </c>
      <c r="L107" s="45" t="s">
        <v>41</v>
      </c>
      <c r="M107" s="45" t="s">
        <v>40</v>
      </c>
      <c r="N107" s="45" t="s">
        <v>41</v>
      </c>
      <c r="O107" s="45" t="s">
        <v>40</v>
      </c>
      <c r="P107" s="45" t="s">
        <v>41</v>
      </c>
      <c r="Q107" s="45" t="s">
        <v>40</v>
      </c>
      <c r="R107" s="45" t="s">
        <v>41</v>
      </c>
      <c r="S107" s="45" t="s">
        <v>40</v>
      </c>
      <c r="T107" s="45" t="s">
        <v>41</v>
      </c>
      <c r="U107" s="45" t="s">
        <v>40</v>
      </c>
      <c r="V107" s="45" t="s">
        <v>41</v>
      </c>
      <c r="W107" s="45" t="s">
        <v>40</v>
      </c>
      <c r="X107" s="45" t="s">
        <v>41</v>
      </c>
    </row>
    <row r="108" spans="1:24" hidden="1" x14ac:dyDescent="0.2">
      <c r="A108" s="117" t="s">
        <v>42</v>
      </c>
      <c r="B108" s="117">
        <v>1</v>
      </c>
      <c r="C108" s="47" cm="1">
        <f t="array" ref="C108">IF($I$2="Раннее бронирование",
INDEX(GRID!$B$4:$BI$14,MATCH(C$7,GRID!$A$4:$A$14,0),MATCH(1,($U$2=GRID!$B$1:$BI$1)*(КАЛЕНДАРЬ!$U4=GRID!$B$3:$BI$3), 0))*GRID!$B$67,
ROUNDUP(INDEX(GRID!$B$4:$BI$14,MATCH(C$7,GRID!$A$4:$A$14,0),MATCH(1,($U$2=GRID!$B$1:$BI$1)*(КАЛЕНДАРЬ!$U4=GRID!$B$3:$BI$3),0))*GRID!$B$66*(1-GRID!$B$69),0))</f>
        <v>20740</v>
      </c>
      <c r="D108" s="48" cm="1">
        <f t="array" ref="D108">IF($I$2="Раннее бронирование",
INDEX(GRID!$B$17:$BI$27,MATCH(C$7,GRID!$A$17:$A$27,0),MATCH(1,($U$2=GRID!$B$1:$BI$1)*(КАЛЕНДАРЬ!$U4=GRID!$B$3:$BI$3), 0))*GRID!$B$67,
ROUNDUP(INDEX(GRID!$B$17:$BI$27,MATCH(C$7,GRID!$A$17:$A$27,0),MATCH(1,($U$2=GRID!$B$1:$BI$1)*(КАЛЕНДАРЬ!$U4=GRID!$B$3:$BI$3), 0))*GRID!$B$66*(1-GRID!$B$69),0))</f>
        <v>22440</v>
      </c>
      <c r="E108" s="47" cm="1">
        <f t="array" ref="E108">IF($I$2="Раннее бронирование",
INDEX(GRID!$B$4:$BI$14,MATCH(E$7,GRID!$A$4:$A$14,0),MATCH(1,($U$2=GRID!$B$1:$BI$1)*(КАЛЕНДАРЬ!$U4=GRID!$B$3:$BI$3), 0))*GRID!$B$67,
ROUNDUP(INDEX(GRID!$B$4:$BI$14,MATCH(E$7,GRID!$A$4:$A$14,0),MATCH(1,($U$2=GRID!$B$1:$BI$1)*(КАЛЕНДАРЬ!$U4=GRID!$B$3:$BI$3),0))*GRID!$B$66*(1-GRID!$B$69),0))</f>
        <v>23188</v>
      </c>
      <c r="F108" s="48" cm="1">
        <f t="array" ref="F108">IF($I$2="Раннее бронирование",
INDEX(GRID!$B$17:$BI$27,MATCH(E$7,GRID!$A$17:$A$27,0),MATCH(1,($U$2=GRID!$B$1:$BI$1)*(КАЛЕНДАРЬ!$U4=GRID!$B$3:$BI$3), 0))*GRID!$B$67,
ROUNDUP(INDEX(GRID!$B$17:$BI$27,MATCH(E$7,GRID!$A$17:$A$27,0),MATCH(1,($U$2=GRID!$B$1:$BI$1)*(КАЛЕНДАРЬ!$U4=GRID!$B$3:$BI$3), 0))*GRID!$B$66*(1-GRID!$B$69),0))</f>
        <v>24888</v>
      </c>
      <c r="G108" s="47" t="e" cm="1">
        <f t="array" ref="G108">IF($I$2="Раннее бронирование",
INDEX(GRID!$B$4:$BI$14,MATCH(G$7,GRID!$A$4:$A$14,0),MATCH(1,($U$2=GRID!$B$1:$BI$1)*(КАЛЕНДАРЬ!$U4=GRID!$B$3:$BI$3), 0))*GRID!$B$67,
ROUNDUP(INDEX(GRID!$B$4:$BI$14,MATCH(G$7,GRID!$A$4:$A$14,0),MATCH(1,($U$2=GRID!$B$1:$BI$1)*(КАЛЕНДАРЬ!$U4=GRID!$B$3:$BI$3),0))*GRID!$B$66*(1-GRID!$B$69),0))</f>
        <v>#N/A</v>
      </c>
      <c r="H108" s="48" t="e" cm="1">
        <f t="array" ref="H108">IF($I$2="Раннее бронирование",
INDEX(GRID!$B$17:$BI$27,MATCH(G$7,GRID!$A$17:$A$27,0),MATCH(1,($U$2=GRID!$B$1:$BI$1)*(КАЛЕНДАРЬ!$U4=GRID!$B$3:$BI$3), 0))*GRID!$B$67,
ROUNDUP(INDEX(GRID!$B$17:$BI$27,MATCH(G$7,GRID!$A$17:$A$27,0),MATCH(1,($U$2=GRID!$B$1:$BI$1)*(КАЛЕНДАРЬ!$U4=GRID!$B$3:$BI$3), 0))*GRID!$B$66*(1-GRID!$B$69),0))</f>
        <v>#N/A</v>
      </c>
      <c r="I108" s="47" t="e" cm="1">
        <f t="array" ref="I108">IF($I$2="Раннее бронирование",
INDEX(GRID!$B$4:$BI$14,MATCH(I$7,GRID!$A$4:$A$14,0),MATCH(1,($U$2=GRID!$B$1:$BI$1)*(КАЛЕНДАРЬ!$U4=GRID!$B$3:$BI$3), 0))*GRID!$B$67,
ROUNDUP(INDEX(GRID!$B$4:$BI$14,MATCH(I$7,GRID!$A$4:$A$14,0),MATCH(1,($U$2=GRID!$B$1:$BI$1)*(КАЛЕНДАРЬ!$U4=GRID!$B$3:$BI$3),0))*GRID!$B$66*(1-GRID!$B$69),0))</f>
        <v>#N/A</v>
      </c>
      <c r="J108" s="48" t="e" cm="1">
        <f t="array" ref="J108">IF($I$2="Раннее бронирование",
INDEX(GRID!$B$17:$BI$27,MATCH(I$7,GRID!$A$17:$A$27,0),MATCH(1,($U$2=GRID!$B$1:$BI$1)*(КАЛЕНДАРЬ!$U4=GRID!$B$3:$BI$3), 0))*GRID!$B$67,
ROUNDUP(INDEX(GRID!$B$17:$BI$27,MATCH(I$7,GRID!$A$17:$A$27,0),MATCH(1,($U$2=GRID!$B$1:$BI$1)*(КАЛЕНДАРЬ!$U4=GRID!$B$3:$BI$3), 0))*GRID!$B$66*(1-GRID!$B$69),0))</f>
        <v>#N/A</v>
      </c>
      <c r="K108" s="47" cm="1">
        <f t="array" ref="K108">IF($I$2="Раннее бронирование",
INDEX(GRID!$B$4:$BI$14,MATCH(K$7,GRID!$A$4:$A$14,0),MATCH(1,($U$2=GRID!$B$1:$BI$1)*(КАЛЕНДАРЬ!$U4=GRID!$B$3:$BI$3), 0))*GRID!$B$67,
ROUNDUP(INDEX(GRID!$B$4:$BI$14,MATCH(K$7,GRID!$A$4:$A$14,0),MATCH(1,($U$2=GRID!$B$1:$BI$1)*(КАЛЕНДАРЬ!$U4=GRID!$B$3:$BI$3),0))*GRID!$B$66*(1-GRID!$B$69),0))</f>
        <v>32164</v>
      </c>
      <c r="L108" s="48" cm="1">
        <f t="array" ref="L108">IF($I$2="Раннее бронирование",
INDEX(GRID!$B$17:$BI$27,MATCH(K$7,GRID!$A$17:$A$27,0),MATCH(1,($U$2=GRID!$B$1:$BI$1)*(КАЛЕНДАРЬ!$U4=GRID!$B$3:$BI$3), 0))*GRID!$B$67,
ROUNDUP(INDEX(GRID!$B$17:$BI$27,MATCH(K$7,GRID!$A$17:$A$27,0),MATCH(1,($U$2=GRID!$B$1:$BI$1)*(КАЛЕНДАРЬ!$U4=GRID!$B$3:$BI$3), 0))*GRID!$B$66*(1-GRID!$B$69),0))</f>
        <v>33864</v>
      </c>
      <c r="M108" s="47" cm="1">
        <f t="array" ref="M108">IF($I$2="Раннее бронирование",
INDEX(GRID!$B$4:$BI$14,MATCH(M$7,GRID!$A$4:$A$14,0),MATCH(1,($U$2=GRID!$B$1:$BI$1)*(КАЛЕНДАРЬ!$U4=GRID!$B$3:$BI$3), 0))*GRID!$B$67,
ROUNDUP(INDEX(GRID!$B$4:$BI$14,MATCH(M$7,GRID!$A$4:$A$14,0),MATCH(1,($U$2=GRID!$B$1:$BI$1)*(КАЛЕНДАРЬ!$U4=GRID!$B$3:$BI$3),0))*GRID!$B$66*(1-GRID!$B$69),0))</f>
        <v>35904</v>
      </c>
      <c r="N108" s="48" cm="1">
        <f t="array" ref="N108">IF($I$2="Раннее бронирование",
INDEX(GRID!$B$17:$BI$27,MATCH(M$7,GRID!$A$17:$A$27,0),MATCH(1,($U$2=GRID!$B$1:$BI$1)*(КАЛЕНДАРЬ!$U4=GRID!$B$3:$BI$3), 0))*GRID!$B$67,
ROUNDUP(INDEX(GRID!$B$17:$BI$27,MATCH(M$7,GRID!$A$17:$A$27,0),MATCH(1,($U$2=GRID!$B$1:$BI$1)*(КАЛЕНДАРЬ!$U4=GRID!$B$3:$BI$3), 0))*GRID!$B$66*(1-GRID!$B$69),0))</f>
        <v>37604</v>
      </c>
      <c r="O108" s="47" cm="1">
        <f t="array" ref="O108">IF($I$2="Раннее бронирование",
INDEX(GRID!$B$4:$BI$14,MATCH(O$7,GRID!$A$4:$A$14,0),MATCH(1,($U$2=GRID!$B$1:$BI$1)*(КАЛЕНДАРЬ!$U4=GRID!$B$3:$BI$3), 0))*GRID!$B$67,
ROUNDUP(INDEX(GRID!$B$4:$BI$14,MATCH(O$7,GRID!$A$4:$A$14,0),MATCH(1,($U$2=GRID!$B$1:$BI$1)*(КАЛЕНДАРЬ!$U4=GRID!$B$3:$BI$3),0))*GRID!$B$66*(1-GRID!$B$69),0))</f>
        <v>40392</v>
      </c>
      <c r="P108" s="48" cm="1">
        <f t="array" ref="P108">IF($I$2="Раннее бронирование",
INDEX(GRID!$B$17:$BI$27,MATCH(O$7,GRID!$A$17:$A$27,0),MATCH(1,($U$2=GRID!$B$1:$BI$1)*(КАЛЕНДАРЬ!$U4=GRID!$B$3:$BI$3), 0))*GRID!$B$67,
ROUNDUP(INDEX(GRID!$B$17:$BI$27,MATCH(O$7,GRID!$A$17:$A$27,0),MATCH(1,($U$2=GRID!$B$1:$BI$1)*(КАЛЕНДАРЬ!$U4=GRID!$B$3:$BI$3), 0))*GRID!$B$66*(1-GRID!$B$69),0))</f>
        <v>42092</v>
      </c>
      <c r="Q108" s="47" t="e" cm="1">
        <f t="array" ref="Q108">IF($I$2="Раннее бронирование",
INDEX(GRID!$B$4:$BI$14,MATCH(Q$7,GRID!$A$4:$A$14,0),MATCH(1,($U$2=GRID!$B$1:$BI$1)*(КАЛЕНДАРЬ!$U4=GRID!$B$3:$BI$3), 0))*GRID!$B$67,
ROUNDUP(INDEX(GRID!$B$4:$BI$14,MATCH(Q$7,GRID!$A$4:$A$14,0),MATCH(1,($U$2=GRID!$B$1:$BI$1)*(КАЛЕНДАРЬ!$U4=GRID!$B$3:$BI$3),0))*GRID!$B$66*(1-GRID!$B$69),0))</f>
        <v>#N/A</v>
      </c>
      <c r="R108" s="48" t="e" cm="1">
        <f t="array" ref="R108">IF($I$2="Раннее бронирование",
INDEX(GRID!$B$17:$BI$27,MATCH(Q$7,GRID!$A$17:$A$27,0),MATCH(1,($U$2=GRID!$B$1:$BI$1)*(КАЛЕНДАРЬ!$U4=GRID!$B$3:$BI$3), 0))*GRID!$B$67,
ROUNDUP(INDEX(GRID!$B$17:$BI$27,MATCH(Q$7,GRID!$A$17:$A$27,0),MATCH(1,($U$2=GRID!$B$1:$BI$1)*(КАЛЕНДАРЬ!$U4=GRID!$B$3:$BI$3), 0))*GRID!$B$66*(1-GRID!$B$69),0))</f>
        <v>#N/A</v>
      </c>
      <c r="S108" s="47" t="e" cm="1">
        <f t="array" ref="S108">IF($I$2="Раннее бронирование",
INDEX(GRID!$B$4:$BI$14,MATCH(S$7,GRID!$A$4:$A$14,0),MATCH(1,($U$2=GRID!$B$1:$BI$1)*(КАЛЕНДАРЬ!$U4=GRID!$B$3:$BI$3), 0))*GRID!$B$67,
ROUNDUP(INDEX(GRID!$B$4:$BI$14,MATCH(S$7,GRID!$A$4:$A$14,0),MATCH(1,($U$2=GRID!$B$1:$BI$1)*(КАЛЕНДАРЬ!$U4=GRID!$B$3:$BI$3),0))*GRID!$B$66*(1-GRID!$B$69),0))</f>
        <v>#N/A</v>
      </c>
      <c r="T108" s="48" t="e" cm="1">
        <f t="array" ref="T108">IF($I$2="Раннее бронирование",
INDEX(GRID!$B$17:$BI$27,MATCH(S$7,GRID!$A$17:$A$27,0),MATCH(1,($U$2=GRID!$B$1:$BI$1)*(КАЛЕНДАРЬ!$U4=GRID!$B$3:$BI$3), 0))*GRID!$B$67,
ROUNDUP(INDEX(GRID!$B$17:$BI$27,MATCH(S$7,GRID!$A$17:$A$27,0),MATCH(1,($U$2=GRID!$B$1:$BI$1)*(КАЛЕНДАРЬ!$U4=GRID!$B$3:$BI$3), 0))*GRID!$B$66*(1-GRID!$B$69),0))</f>
        <v>#N/A</v>
      </c>
      <c r="U108" s="47" cm="1">
        <f t="array" ref="U108">IF($I$2="Раннее бронирование",
INDEX(GRID!$B$4:$BI$14,MATCH(U$7,GRID!$A$4:$A$14,0),MATCH(1,($U$2=GRID!$B$1:$BI$1)*(КАЛЕНДАРЬ!$U4=GRID!$B$3:$BI$3), 0))*GRID!$B$67,
ROUNDUP(INDEX(GRID!$B$4:$BI$14,MATCH(U$7,GRID!$A$4:$A$14,0),MATCH(1,($U$2=GRID!$B$1:$BI$1)*(КАЛЕНДАРЬ!$U4=GRID!$B$3:$BI$3),0))*GRID!$B$66*(1-GRID!$B$69),0))</f>
        <v>62560</v>
      </c>
      <c r="V108" s="48" cm="1">
        <f t="array" ref="V108">IF($I$2="Раннее бронирование",
INDEX(GRID!$B$17:$BI$27,MATCH(U$7,GRID!$A$17:$A$27,0),MATCH(1,($U$2=GRID!$B$1:$BI$1)*(КАЛЕНДАРЬ!$U4=GRID!$B$3:$BI$3), 0))*GRID!$B$67,
ROUNDUP(INDEX(GRID!$B$17:$BI$27,MATCH(U$7,GRID!$A$17:$A$27,0),MATCH(1,($U$2=GRID!$B$1:$BI$1)*(КАЛЕНДАРЬ!$U4=GRID!$B$3:$BI$3), 0))*GRID!$B$66*(1-GRID!$B$69),0))</f>
        <v>64260</v>
      </c>
      <c r="W108" s="47" cm="1">
        <f t="array" ref="W108">IF($I$2="Раннее бронирование",
INDEX(GRID!$B$4:$BI$14,MATCH(W$7,GRID!$A$4:$A$14,0),MATCH(1,($U$2=GRID!$B$1:$BI$1)*(КАЛЕНДАРЬ!$U4=GRID!$B$3:$BI$3), 0))*GRID!$B$67,
ROUNDUP(INDEX(GRID!$B$4:$BI$14,MATCH(W$7,GRID!$A$4:$A$14,0),MATCH(1,($U$2=GRID!$B$1:$BI$1)*(КАЛЕНДАРЬ!$U4=GRID!$B$3:$BI$3),0))*GRID!$B$66*(1-GRID!$B$69),0))</f>
        <v>222360</v>
      </c>
      <c r="X108" s="48" cm="1">
        <f t="array" ref="X108">IF($I$2="Раннее бронирование",
INDEX(GRID!$B$17:$BI$27,MATCH(W$7,GRID!$A$17:$A$27,0),MATCH(1,($U$2=GRID!$B$1:$BI$1)*(КАЛЕНДАРЬ!$U4=GRID!$B$3:$BI$3), 0))*GRID!$B$67,
ROUNDUP(INDEX(GRID!$B$17:$BI$27,MATCH(W$7,GRID!$A$17:$A$27,0),MATCH(1,($U$2=GRID!$B$1:$BI$1)*(КАЛЕНДАРЬ!$U4=GRID!$B$3:$BI$3), 0))*GRID!$B$66*(1-GRID!$B$69),0))</f>
        <v>224060</v>
      </c>
    </row>
    <row r="109" spans="1:24" hidden="1" x14ac:dyDescent="0.2">
      <c r="A109" s="117" t="s">
        <v>43</v>
      </c>
      <c r="B109" s="117">
        <v>2</v>
      </c>
      <c r="C109" s="47" cm="1">
        <f t="array" ref="C109">IF($I$2="Раннее бронирование",
INDEX(GRID!$B$4:$BI$14,MATCH(C$7,GRID!$A$4:$A$14,0),MATCH(1,($U$2=GRID!$B$1:$BI$1)*(КАЛЕНДАРЬ!$U5=GRID!$B$3:$BI$3), 0))*GRID!$B$67,
ROUNDUP(INDEX(GRID!$B$4:$BI$14,MATCH(C$7,GRID!$A$4:$A$14,0),MATCH(1,($U$2=GRID!$B$1:$BI$1)*(КАЛЕНДАРЬ!$U5=GRID!$B$3:$BI$3),0))*GRID!$B$66*(1-GRID!$B$69),0))</f>
        <v>20740</v>
      </c>
      <c r="D109" s="48" cm="1">
        <f t="array" ref="D109">IF($I$2="Раннее бронирование",
INDEX(GRID!$B$17:$BI$27,MATCH(C$7,GRID!$A$17:$A$27,0),MATCH(1,($U$2=GRID!$B$1:$BI$1)*(КАЛЕНДАРЬ!$U5=GRID!$B$3:$BI$3), 0))*GRID!$B$67,
ROUNDUP(INDEX(GRID!$B$17:$BI$27,MATCH(C$7,GRID!$A$17:$A$27,0),MATCH(1,($U$2=GRID!$B$1:$BI$1)*(КАЛЕНДАРЬ!$U5=GRID!$B$3:$BI$3), 0))*GRID!$B$66*(1-GRID!$B$69),0))</f>
        <v>22440</v>
      </c>
      <c r="E109" s="47" cm="1">
        <f t="array" ref="E109">IF($I$2="Раннее бронирование",
INDEX(GRID!$B$4:$BI$14,MATCH(E$7,GRID!$A$4:$A$14,0),MATCH(1,($U$2=GRID!$B$1:$BI$1)*(КАЛЕНДАРЬ!$U5=GRID!$B$3:$BI$3), 0))*GRID!$B$67,
ROUNDUP(INDEX(GRID!$B$4:$BI$14,MATCH(E$7,GRID!$A$4:$A$14,0),MATCH(1,($U$2=GRID!$B$1:$BI$1)*(КАЛЕНДАРЬ!$U5=GRID!$B$3:$BI$3),0))*GRID!$B$66*(1-GRID!$B$69),0))</f>
        <v>23188</v>
      </c>
      <c r="F109" s="48" cm="1">
        <f t="array" ref="F109">IF($I$2="Раннее бронирование",
INDEX(GRID!$B$17:$BI$27,MATCH(E$7,GRID!$A$17:$A$27,0),MATCH(1,($U$2=GRID!$B$1:$BI$1)*(КАЛЕНДАРЬ!$U5=GRID!$B$3:$BI$3), 0))*GRID!$B$67,
ROUNDUP(INDEX(GRID!$B$17:$BI$27,MATCH(E$7,GRID!$A$17:$A$27,0),MATCH(1,($U$2=GRID!$B$1:$BI$1)*(КАЛЕНДАРЬ!$U5=GRID!$B$3:$BI$3), 0))*GRID!$B$66*(1-GRID!$B$69),0))</f>
        <v>24888</v>
      </c>
      <c r="G109" s="47" t="e" cm="1">
        <f t="array" ref="G109">IF($I$2="Раннее бронирование",
INDEX(GRID!$B$4:$BI$14,MATCH(G$7,GRID!$A$4:$A$14,0),MATCH(1,($U$2=GRID!$B$1:$BI$1)*(КАЛЕНДАРЬ!$U5=GRID!$B$3:$BI$3), 0))*GRID!$B$67,
ROUNDUP(INDEX(GRID!$B$4:$BI$14,MATCH(G$7,GRID!$A$4:$A$14,0),MATCH(1,($U$2=GRID!$B$1:$BI$1)*(КАЛЕНДАРЬ!$U5=GRID!$B$3:$BI$3),0))*GRID!$B$66*(1-GRID!$B$69),0))</f>
        <v>#N/A</v>
      </c>
      <c r="H109" s="48" t="e" cm="1">
        <f t="array" ref="H109">IF($I$2="Раннее бронирование",
INDEX(GRID!$B$17:$BI$27,MATCH(G$7,GRID!$A$17:$A$27,0),MATCH(1,($U$2=GRID!$B$1:$BI$1)*(КАЛЕНДАРЬ!$U5=GRID!$B$3:$BI$3), 0))*GRID!$B$67,
ROUNDUP(INDEX(GRID!$B$17:$BI$27,MATCH(G$7,GRID!$A$17:$A$27,0),MATCH(1,($U$2=GRID!$B$1:$BI$1)*(КАЛЕНДАРЬ!$U5=GRID!$B$3:$BI$3), 0))*GRID!$B$66*(1-GRID!$B$69),0))</f>
        <v>#N/A</v>
      </c>
      <c r="I109" s="47" t="e" cm="1">
        <f t="array" ref="I109">IF($I$2="Раннее бронирование",
INDEX(GRID!$B$4:$BI$14,MATCH(I$7,GRID!$A$4:$A$14,0),MATCH(1,($U$2=GRID!$B$1:$BI$1)*(КАЛЕНДАРЬ!$U5=GRID!$B$3:$BI$3), 0))*GRID!$B$67,
ROUNDUP(INDEX(GRID!$B$4:$BI$14,MATCH(I$7,GRID!$A$4:$A$14,0),MATCH(1,($U$2=GRID!$B$1:$BI$1)*(КАЛЕНДАРЬ!$U5=GRID!$B$3:$BI$3),0))*GRID!$B$66*(1-GRID!$B$69),0))</f>
        <v>#N/A</v>
      </c>
      <c r="J109" s="48" t="e" cm="1">
        <f t="array" ref="J109">IF($I$2="Раннее бронирование",
INDEX(GRID!$B$17:$BI$27,MATCH(I$7,GRID!$A$17:$A$27,0),MATCH(1,($U$2=GRID!$B$1:$BI$1)*(КАЛЕНДАРЬ!$U5=GRID!$B$3:$BI$3), 0))*GRID!$B$67,
ROUNDUP(INDEX(GRID!$B$17:$BI$27,MATCH(I$7,GRID!$A$17:$A$27,0),MATCH(1,($U$2=GRID!$B$1:$BI$1)*(КАЛЕНДАРЬ!$U5=GRID!$B$3:$BI$3), 0))*GRID!$B$66*(1-GRID!$B$69),0))</f>
        <v>#N/A</v>
      </c>
      <c r="K109" s="47" cm="1">
        <f t="array" ref="K109">IF($I$2="Раннее бронирование",
INDEX(GRID!$B$4:$BI$14,MATCH(K$7,GRID!$A$4:$A$14,0),MATCH(1,($U$2=GRID!$B$1:$BI$1)*(КАЛЕНДАРЬ!$U5=GRID!$B$3:$BI$3), 0))*GRID!$B$67,
ROUNDUP(INDEX(GRID!$B$4:$BI$14,MATCH(K$7,GRID!$A$4:$A$14,0),MATCH(1,($U$2=GRID!$B$1:$BI$1)*(КАЛЕНДАРЬ!$U5=GRID!$B$3:$BI$3),0))*GRID!$B$66*(1-GRID!$B$69),0))</f>
        <v>32164</v>
      </c>
      <c r="L109" s="48" cm="1">
        <f t="array" ref="L109">IF($I$2="Раннее бронирование",
INDEX(GRID!$B$17:$BI$27,MATCH(K$7,GRID!$A$17:$A$27,0),MATCH(1,($U$2=GRID!$B$1:$BI$1)*(КАЛЕНДАРЬ!$U5=GRID!$B$3:$BI$3), 0))*GRID!$B$67,
ROUNDUP(INDEX(GRID!$B$17:$BI$27,MATCH(K$7,GRID!$A$17:$A$27,0),MATCH(1,($U$2=GRID!$B$1:$BI$1)*(КАЛЕНДАРЬ!$U5=GRID!$B$3:$BI$3), 0))*GRID!$B$66*(1-GRID!$B$69),0))</f>
        <v>33864</v>
      </c>
      <c r="M109" s="47" cm="1">
        <f t="array" ref="M109">IF($I$2="Раннее бронирование",
INDEX(GRID!$B$4:$BI$14,MATCH(M$7,GRID!$A$4:$A$14,0),MATCH(1,($U$2=GRID!$B$1:$BI$1)*(КАЛЕНДАРЬ!$U5=GRID!$B$3:$BI$3), 0))*GRID!$B$67,
ROUNDUP(INDEX(GRID!$B$4:$BI$14,MATCH(M$7,GRID!$A$4:$A$14,0),MATCH(1,($U$2=GRID!$B$1:$BI$1)*(КАЛЕНДАРЬ!$U5=GRID!$B$3:$BI$3),0))*GRID!$B$66*(1-GRID!$B$69),0))</f>
        <v>35904</v>
      </c>
      <c r="N109" s="48" cm="1">
        <f t="array" ref="N109">IF($I$2="Раннее бронирование",
INDEX(GRID!$B$17:$BI$27,MATCH(M$7,GRID!$A$17:$A$27,0),MATCH(1,($U$2=GRID!$B$1:$BI$1)*(КАЛЕНДАРЬ!$U5=GRID!$B$3:$BI$3), 0))*GRID!$B$67,
ROUNDUP(INDEX(GRID!$B$17:$BI$27,MATCH(M$7,GRID!$A$17:$A$27,0),MATCH(1,($U$2=GRID!$B$1:$BI$1)*(КАЛЕНДАРЬ!$U5=GRID!$B$3:$BI$3), 0))*GRID!$B$66*(1-GRID!$B$69),0))</f>
        <v>37604</v>
      </c>
      <c r="O109" s="47" cm="1">
        <f t="array" ref="O109">IF($I$2="Раннее бронирование",
INDEX(GRID!$B$4:$BI$14,MATCH(O$7,GRID!$A$4:$A$14,0),MATCH(1,($U$2=GRID!$B$1:$BI$1)*(КАЛЕНДАРЬ!$U5=GRID!$B$3:$BI$3), 0))*GRID!$B$67,
ROUNDUP(INDEX(GRID!$B$4:$BI$14,MATCH(O$7,GRID!$A$4:$A$14,0),MATCH(1,($U$2=GRID!$B$1:$BI$1)*(КАЛЕНДАРЬ!$U5=GRID!$B$3:$BI$3),0))*GRID!$B$66*(1-GRID!$B$69),0))</f>
        <v>40392</v>
      </c>
      <c r="P109" s="48" cm="1">
        <f t="array" ref="P109">IF($I$2="Раннее бронирование",
INDEX(GRID!$B$17:$BI$27,MATCH(O$7,GRID!$A$17:$A$27,0),MATCH(1,($U$2=GRID!$B$1:$BI$1)*(КАЛЕНДАРЬ!$U5=GRID!$B$3:$BI$3), 0))*GRID!$B$67,
ROUNDUP(INDEX(GRID!$B$17:$BI$27,MATCH(O$7,GRID!$A$17:$A$27,0),MATCH(1,($U$2=GRID!$B$1:$BI$1)*(КАЛЕНДАРЬ!$U5=GRID!$B$3:$BI$3), 0))*GRID!$B$66*(1-GRID!$B$69),0))</f>
        <v>42092</v>
      </c>
      <c r="Q109" s="47" t="e" cm="1">
        <f t="array" ref="Q109">IF($I$2="Раннее бронирование",
INDEX(GRID!$B$4:$BI$14,MATCH(Q$7,GRID!$A$4:$A$14,0),MATCH(1,($U$2=GRID!$B$1:$BI$1)*(КАЛЕНДАРЬ!$U5=GRID!$B$3:$BI$3), 0))*GRID!$B$67,
ROUNDUP(INDEX(GRID!$B$4:$BI$14,MATCH(Q$7,GRID!$A$4:$A$14,0),MATCH(1,($U$2=GRID!$B$1:$BI$1)*(КАЛЕНДАРЬ!$U5=GRID!$B$3:$BI$3),0))*GRID!$B$66*(1-GRID!$B$69),0))</f>
        <v>#N/A</v>
      </c>
      <c r="R109" s="48" t="e" cm="1">
        <f t="array" ref="R109">IF($I$2="Раннее бронирование",
INDEX(GRID!$B$17:$BI$27,MATCH(Q$7,GRID!$A$17:$A$27,0),MATCH(1,($U$2=GRID!$B$1:$BI$1)*(КАЛЕНДАРЬ!$U5=GRID!$B$3:$BI$3), 0))*GRID!$B$67,
ROUNDUP(INDEX(GRID!$B$17:$BI$27,MATCH(Q$7,GRID!$A$17:$A$27,0),MATCH(1,($U$2=GRID!$B$1:$BI$1)*(КАЛЕНДАРЬ!$U5=GRID!$B$3:$BI$3), 0))*GRID!$B$66*(1-GRID!$B$69),0))</f>
        <v>#N/A</v>
      </c>
      <c r="S109" s="47" t="e" cm="1">
        <f t="array" ref="S109">IF($I$2="Раннее бронирование",
INDEX(GRID!$B$4:$BI$14,MATCH(S$7,GRID!$A$4:$A$14,0),MATCH(1,($U$2=GRID!$B$1:$BI$1)*(КАЛЕНДАРЬ!$U5=GRID!$B$3:$BI$3), 0))*GRID!$B$67,
ROUNDUP(INDEX(GRID!$B$4:$BI$14,MATCH(S$7,GRID!$A$4:$A$14,0),MATCH(1,($U$2=GRID!$B$1:$BI$1)*(КАЛЕНДАРЬ!$U5=GRID!$B$3:$BI$3),0))*GRID!$B$66*(1-GRID!$B$69),0))</f>
        <v>#N/A</v>
      </c>
      <c r="T109" s="48" t="e" cm="1">
        <f t="array" ref="T109">IF($I$2="Раннее бронирование",
INDEX(GRID!$B$17:$BI$27,MATCH(S$7,GRID!$A$17:$A$27,0),MATCH(1,($U$2=GRID!$B$1:$BI$1)*(КАЛЕНДАРЬ!$U5=GRID!$B$3:$BI$3), 0))*GRID!$B$67,
ROUNDUP(INDEX(GRID!$B$17:$BI$27,MATCH(S$7,GRID!$A$17:$A$27,0),MATCH(1,($U$2=GRID!$B$1:$BI$1)*(КАЛЕНДАРЬ!$U5=GRID!$B$3:$BI$3), 0))*GRID!$B$66*(1-GRID!$B$69),0))</f>
        <v>#N/A</v>
      </c>
      <c r="U109" s="47" cm="1">
        <f t="array" ref="U109">IF($I$2="Раннее бронирование",
INDEX(GRID!$B$4:$BI$14,MATCH(U$7,GRID!$A$4:$A$14,0),MATCH(1,($U$2=GRID!$B$1:$BI$1)*(КАЛЕНДАРЬ!$U5=GRID!$B$3:$BI$3), 0))*GRID!$B$67,
ROUNDUP(INDEX(GRID!$B$4:$BI$14,MATCH(U$7,GRID!$A$4:$A$14,0),MATCH(1,($U$2=GRID!$B$1:$BI$1)*(КАЛЕНДАРЬ!$U5=GRID!$B$3:$BI$3),0))*GRID!$B$66*(1-GRID!$B$69),0))</f>
        <v>62560</v>
      </c>
      <c r="V109" s="48" cm="1">
        <f t="array" ref="V109">IF($I$2="Раннее бронирование",
INDEX(GRID!$B$17:$BI$27,MATCH(U$7,GRID!$A$17:$A$27,0),MATCH(1,($U$2=GRID!$B$1:$BI$1)*(КАЛЕНДАРЬ!$U5=GRID!$B$3:$BI$3), 0))*GRID!$B$67,
ROUNDUP(INDEX(GRID!$B$17:$BI$27,MATCH(U$7,GRID!$A$17:$A$27,0),MATCH(1,($U$2=GRID!$B$1:$BI$1)*(КАЛЕНДАРЬ!$U5=GRID!$B$3:$BI$3), 0))*GRID!$B$66*(1-GRID!$B$69),0))</f>
        <v>64260</v>
      </c>
      <c r="W109" s="47" cm="1">
        <f t="array" ref="W109">IF($I$2="Раннее бронирование",
INDEX(GRID!$B$4:$BI$14,MATCH(W$7,GRID!$A$4:$A$14,0),MATCH(1,($U$2=GRID!$B$1:$BI$1)*(КАЛЕНДАРЬ!$U5=GRID!$B$3:$BI$3), 0))*GRID!$B$67,
ROUNDUP(INDEX(GRID!$B$4:$BI$14,MATCH(W$7,GRID!$A$4:$A$14,0),MATCH(1,($U$2=GRID!$B$1:$BI$1)*(КАЛЕНДАРЬ!$U5=GRID!$B$3:$BI$3),0))*GRID!$B$66*(1-GRID!$B$69),0))</f>
        <v>222360</v>
      </c>
      <c r="X109" s="48" cm="1">
        <f t="array" ref="X109">IF($I$2="Раннее бронирование",
INDEX(GRID!$B$17:$BI$27,MATCH(W$7,GRID!$A$17:$A$27,0),MATCH(1,($U$2=GRID!$B$1:$BI$1)*(КАЛЕНДАРЬ!$U5=GRID!$B$3:$BI$3), 0))*GRID!$B$67,
ROUNDUP(INDEX(GRID!$B$17:$BI$27,MATCH(W$7,GRID!$A$17:$A$27,0),MATCH(1,($U$2=GRID!$B$1:$BI$1)*(КАЛЕНДАРЬ!$U5=GRID!$B$3:$BI$3), 0))*GRID!$B$66*(1-GRID!$B$69),0))</f>
        <v>224060</v>
      </c>
    </row>
    <row r="110" spans="1:24" hidden="1" x14ac:dyDescent="0.2">
      <c r="A110" s="117" t="s">
        <v>44</v>
      </c>
      <c r="B110" s="117">
        <v>3</v>
      </c>
      <c r="C110" s="47" cm="1">
        <f t="array" ref="C110">IF($I$2="Раннее бронирование",
INDEX(GRID!$B$4:$BI$14,MATCH(C$7,GRID!$A$4:$A$14,0),MATCH(1,($U$2=GRID!$B$1:$BI$1)*(КАЛЕНДАРЬ!$U6=GRID!$B$3:$BI$3), 0))*GRID!$B$67,
ROUNDUP(INDEX(GRID!$B$4:$BI$14,MATCH(C$7,GRID!$A$4:$A$14,0),MATCH(1,($U$2=GRID!$B$1:$BI$1)*(КАЛЕНДАРЬ!$U6=GRID!$B$3:$BI$3),0))*GRID!$B$66*(1-GRID!$B$69),0))</f>
        <v>20740</v>
      </c>
      <c r="D110" s="48" cm="1">
        <f t="array" ref="D110">IF($I$2="Раннее бронирование",
INDEX(GRID!$B$17:$BI$27,MATCH(C$7,GRID!$A$17:$A$27,0),MATCH(1,($U$2=GRID!$B$1:$BI$1)*(КАЛЕНДАРЬ!$U6=GRID!$B$3:$BI$3), 0))*GRID!$B$67,
ROUNDUP(INDEX(GRID!$B$17:$BI$27,MATCH(C$7,GRID!$A$17:$A$27,0),MATCH(1,($U$2=GRID!$B$1:$BI$1)*(КАЛЕНДАРЬ!$U6=GRID!$B$3:$BI$3), 0))*GRID!$B$66*(1-GRID!$B$69),0))</f>
        <v>22440</v>
      </c>
      <c r="E110" s="47" cm="1">
        <f t="array" ref="E110">IF($I$2="Раннее бронирование",
INDEX(GRID!$B$4:$BI$14,MATCH(E$7,GRID!$A$4:$A$14,0),MATCH(1,($U$2=GRID!$B$1:$BI$1)*(КАЛЕНДАРЬ!$U6=GRID!$B$3:$BI$3), 0))*GRID!$B$67,
ROUNDUP(INDEX(GRID!$B$4:$BI$14,MATCH(E$7,GRID!$A$4:$A$14,0),MATCH(1,($U$2=GRID!$B$1:$BI$1)*(КАЛЕНДАРЬ!$U6=GRID!$B$3:$BI$3),0))*GRID!$B$66*(1-GRID!$B$69),0))</f>
        <v>23188</v>
      </c>
      <c r="F110" s="48" cm="1">
        <f t="array" ref="F110">IF($I$2="Раннее бронирование",
INDEX(GRID!$B$17:$BI$27,MATCH(E$7,GRID!$A$17:$A$27,0),MATCH(1,($U$2=GRID!$B$1:$BI$1)*(КАЛЕНДАРЬ!$U6=GRID!$B$3:$BI$3), 0))*GRID!$B$67,
ROUNDUP(INDEX(GRID!$B$17:$BI$27,MATCH(E$7,GRID!$A$17:$A$27,0),MATCH(1,($U$2=GRID!$B$1:$BI$1)*(КАЛЕНДАРЬ!$U6=GRID!$B$3:$BI$3), 0))*GRID!$B$66*(1-GRID!$B$69),0))</f>
        <v>24888</v>
      </c>
      <c r="G110" s="47" t="e" cm="1">
        <f t="array" ref="G110">IF($I$2="Раннее бронирование",
INDEX(GRID!$B$4:$BI$14,MATCH(G$7,GRID!$A$4:$A$14,0),MATCH(1,($U$2=GRID!$B$1:$BI$1)*(КАЛЕНДАРЬ!$U6=GRID!$B$3:$BI$3), 0))*GRID!$B$67,
ROUNDUP(INDEX(GRID!$B$4:$BI$14,MATCH(G$7,GRID!$A$4:$A$14,0),MATCH(1,($U$2=GRID!$B$1:$BI$1)*(КАЛЕНДАРЬ!$U6=GRID!$B$3:$BI$3),0))*GRID!$B$66*(1-GRID!$B$69),0))</f>
        <v>#N/A</v>
      </c>
      <c r="H110" s="48" t="e" cm="1">
        <f t="array" ref="H110">IF($I$2="Раннее бронирование",
INDEX(GRID!$B$17:$BI$27,MATCH(G$7,GRID!$A$17:$A$27,0),MATCH(1,($U$2=GRID!$B$1:$BI$1)*(КАЛЕНДАРЬ!$U6=GRID!$B$3:$BI$3), 0))*GRID!$B$67,
ROUNDUP(INDEX(GRID!$B$17:$BI$27,MATCH(G$7,GRID!$A$17:$A$27,0),MATCH(1,($U$2=GRID!$B$1:$BI$1)*(КАЛЕНДАРЬ!$U6=GRID!$B$3:$BI$3), 0))*GRID!$B$66*(1-GRID!$B$69),0))</f>
        <v>#N/A</v>
      </c>
      <c r="I110" s="47" t="e" cm="1">
        <f t="array" ref="I110">IF($I$2="Раннее бронирование",
INDEX(GRID!$B$4:$BI$14,MATCH(I$7,GRID!$A$4:$A$14,0),MATCH(1,($U$2=GRID!$B$1:$BI$1)*(КАЛЕНДАРЬ!$U6=GRID!$B$3:$BI$3), 0))*GRID!$B$67,
ROUNDUP(INDEX(GRID!$B$4:$BI$14,MATCH(I$7,GRID!$A$4:$A$14,0),MATCH(1,($U$2=GRID!$B$1:$BI$1)*(КАЛЕНДАРЬ!$U6=GRID!$B$3:$BI$3),0))*GRID!$B$66*(1-GRID!$B$69),0))</f>
        <v>#N/A</v>
      </c>
      <c r="J110" s="48" t="e" cm="1">
        <f t="array" ref="J110">IF($I$2="Раннее бронирование",
INDEX(GRID!$B$17:$BI$27,MATCH(I$7,GRID!$A$17:$A$27,0),MATCH(1,($U$2=GRID!$B$1:$BI$1)*(КАЛЕНДАРЬ!$U6=GRID!$B$3:$BI$3), 0))*GRID!$B$67,
ROUNDUP(INDEX(GRID!$B$17:$BI$27,MATCH(I$7,GRID!$A$17:$A$27,0),MATCH(1,($U$2=GRID!$B$1:$BI$1)*(КАЛЕНДАРЬ!$U6=GRID!$B$3:$BI$3), 0))*GRID!$B$66*(1-GRID!$B$69),0))</f>
        <v>#N/A</v>
      </c>
      <c r="K110" s="47" cm="1">
        <f t="array" ref="K110">IF($I$2="Раннее бронирование",
INDEX(GRID!$B$4:$BI$14,MATCH(K$7,GRID!$A$4:$A$14,0),MATCH(1,($U$2=GRID!$B$1:$BI$1)*(КАЛЕНДАРЬ!$U6=GRID!$B$3:$BI$3), 0))*GRID!$B$67,
ROUNDUP(INDEX(GRID!$B$4:$BI$14,MATCH(K$7,GRID!$A$4:$A$14,0),MATCH(1,($U$2=GRID!$B$1:$BI$1)*(КАЛЕНДАРЬ!$U6=GRID!$B$3:$BI$3),0))*GRID!$B$66*(1-GRID!$B$69),0))</f>
        <v>32164</v>
      </c>
      <c r="L110" s="48" cm="1">
        <f t="array" ref="L110">IF($I$2="Раннее бронирование",
INDEX(GRID!$B$17:$BI$27,MATCH(K$7,GRID!$A$17:$A$27,0),MATCH(1,($U$2=GRID!$B$1:$BI$1)*(КАЛЕНДАРЬ!$U6=GRID!$B$3:$BI$3), 0))*GRID!$B$67,
ROUNDUP(INDEX(GRID!$B$17:$BI$27,MATCH(K$7,GRID!$A$17:$A$27,0),MATCH(1,($U$2=GRID!$B$1:$BI$1)*(КАЛЕНДАРЬ!$U6=GRID!$B$3:$BI$3), 0))*GRID!$B$66*(1-GRID!$B$69),0))</f>
        <v>33864</v>
      </c>
      <c r="M110" s="47" cm="1">
        <f t="array" ref="M110">IF($I$2="Раннее бронирование",
INDEX(GRID!$B$4:$BI$14,MATCH(M$7,GRID!$A$4:$A$14,0),MATCH(1,($U$2=GRID!$B$1:$BI$1)*(КАЛЕНДАРЬ!$U6=GRID!$B$3:$BI$3), 0))*GRID!$B$67,
ROUNDUP(INDEX(GRID!$B$4:$BI$14,MATCH(M$7,GRID!$A$4:$A$14,0),MATCH(1,($U$2=GRID!$B$1:$BI$1)*(КАЛЕНДАРЬ!$U6=GRID!$B$3:$BI$3),0))*GRID!$B$66*(1-GRID!$B$69),0))</f>
        <v>35904</v>
      </c>
      <c r="N110" s="48" cm="1">
        <f t="array" ref="N110">IF($I$2="Раннее бронирование",
INDEX(GRID!$B$17:$BI$27,MATCH(M$7,GRID!$A$17:$A$27,0),MATCH(1,($U$2=GRID!$B$1:$BI$1)*(КАЛЕНДАРЬ!$U6=GRID!$B$3:$BI$3), 0))*GRID!$B$67,
ROUNDUP(INDEX(GRID!$B$17:$BI$27,MATCH(M$7,GRID!$A$17:$A$27,0),MATCH(1,($U$2=GRID!$B$1:$BI$1)*(КАЛЕНДАРЬ!$U6=GRID!$B$3:$BI$3), 0))*GRID!$B$66*(1-GRID!$B$69),0))</f>
        <v>37604</v>
      </c>
      <c r="O110" s="47" cm="1">
        <f t="array" ref="O110">IF($I$2="Раннее бронирование",
INDEX(GRID!$B$4:$BI$14,MATCH(O$7,GRID!$A$4:$A$14,0),MATCH(1,($U$2=GRID!$B$1:$BI$1)*(КАЛЕНДАРЬ!$U6=GRID!$B$3:$BI$3), 0))*GRID!$B$67,
ROUNDUP(INDEX(GRID!$B$4:$BI$14,MATCH(O$7,GRID!$A$4:$A$14,0),MATCH(1,($U$2=GRID!$B$1:$BI$1)*(КАЛЕНДАРЬ!$U6=GRID!$B$3:$BI$3),0))*GRID!$B$66*(1-GRID!$B$69),0))</f>
        <v>40392</v>
      </c>
      <c r="P110" s="48" cm="1">
        <f t="array" ref="P110">IF($I$2="Раннее бронирование",
INDEX(GRID!$B$17:$BI$27,MATCH(O$7,GRID!$A$17:$A$27,0),MATCH(1,($U$2=GRID!$B$1:$BI$1)*(КАЛЕНДАРЬ!$U6=GRID!$B$3:$BI$3), 0))*GRID!$B$67,
ROUNDUP(INDEX(GRID!$B$17:$BI$27,MATCH(O$7,GRID!$A$17:$A$27,0),MATCH(1,($U$2=GRID!$B$1:$BI$1)*(КАЛЕНДАРЬ!$U6=GRID!$B$3:$BI$3), 0))*GRID!$B$66*(1-GRID!$B$69),0))</f>
        <v>42092</v>
      </c>
      <c r="Q110" s="47" t="e" cm="1">
        <f t="array" ref="Q110">IF($I$2="Раннее бронирование",
INDEX(GRID!$B$4:$BI$14,MATCH(Q$7,GRID!$A$4:$A$14,0),MATCH(1,($U$2=GRID!$B$1:$BI$1)*(КАЛЕНДАРЬ!$U6=GRID!$B$3:$BI$3), 0))*GRID!$B$67,
ROUNDUP(INDEX(GRID!$B$4:$BI$14,MATCH(Q$7,GRID!$A$4:$A$14,0),MATCH(1,($U$2=GRID!$B$1:$BI$1)*(КАЛЕНДАРЬ!$U6=GRID!$B$3:$BI$3),0))*GRID!$B$66*(1-GRID!$B$69),0))</f>
        <v>#N/A</v>
      </c>
      <c r="R110" s="48" t="e" cm="1">
        <f t="array" ref="R110">IF($I$2="Раннее бронирование",
INDEX(GRID!$B$17:$BI$27,MATCH(Q$7,GRID!$A$17:$A$27,0),MATCH(1,($U$2=GRID!$B$1:$BI$1)*(КАЛЕНДАРЬ!$U6=GRID!$B$3:$BI$3), 0))*GRID!$B$67,
ROUNDUP(INDEX(GRID!$B$17:$BI$27,MATCH(Q$7,GRID!$A$17:$A$27,0),MATCH(1,($U$2=GRID!$B$1:$BI$1)*(КАЛЕНДАРЬ!$U6=GRID!$B$3:$BI$3), 0))*GRID!$B$66*(1-GRID!$B$69),0))</f>
        <v>#N/A</v>
      </c>
      <c r="S110" s="47" t="e" cm="1">
        <f t="array" ref="S110">IF($I$2="Раннее бронирование",
INDEX(GRID!$B$4:$BI$14,MATCH(S$7,GRID!$A$4:$A$14,0),MATCH(1,($U$2=GRID!$B$1:$BI$1)*(КАЛЕНДАРЬ!$U6=GRID!$B$3:$BI$3), 0))*GRID!$B$67,
ROUNDUP(INDEX(GRID!$B$4:$BI$14,MATCH(S$7,GRID!$A$4:$A$14,0),MATCH(1,($U$2=GRID!$B$1:$BI$1)*(КАЛЕНДАРЬ!$U6=GRID!$B$3:$BI$3),0))*GRID!$B$66*(1-GRID!$B$69),0))</f>
        <v>#N/A</v>
      </c>
      <c r="T110" s="48" t="e" cm="1">
        <f t="array" ref="T110">IF($I$2="Раннее бронирование",
INDEX(GRID!$B$17:$BI$27,MATCH(S$7,GRID!$A$17:$A$27,0),MATCH(1,($U$2=GRID!$B$1:$BI$1)*(КАЛЕНДАРЬ!$U6=GRID!$B$3:$BI$3), 0))*GRID!$B$67,
ROUNDUP(INDEX(GRID!$B$17:$BI$27,MATCH(S$7,GRID!$A$17:$A$27,0),MATCH(1,($U$2=GRID!$B$1:$BI$1)*(КАЛЕНДАРЬ!$U6=GRID!$B$3:$BI$3), 0))*GRID!$B$66*(1-GRID!$B$69),0))</f>
        <v>#N/A</v>
      </c>
      <c r="U110" s="47" cm="1">
        <f t="array" ref="U110">IF($I$2="Раннее бронирование",
INDEX(GRID!$B$4:$BI$14,MATCH(U$7,GRID!$A$4:$A$14,0),MATCH(1,($U$2=GRID!$B$1:$BI$1)*(КАЛЕНДАРЬ!$U6=GRID!$B$3:$BI$3), 0))*GRID!$B$67,
ROUNDUP(INDEX(GRID!$B$4:$BI$14,MATCH(U$7,GRID!$A$4:$A$14,0),MATCH(1,($U$2=GRID!$B$1:$BI$1)*(КАЛЕНДАРЬ!$U6=GRID!$B$3:$BI$3),0))*GRID!$B$66*(1-GRID!$B$69),0))</f>
        <v>62560</v>
      </c>
      <c r="V110" s="48" cm="1">
        <f t="array" ref="V110">IF($I$2="Раннее бронирование",
INDEX(GRID!$B$17:$BI$27,MATCH(U$7,GRID!$A$17:$A$27,0),MATCH(1,($U$2=GRID!$B$1:$BI$1)*(КАЛЕНДАРЬ!$U6=GRID!$B$3:$BI$3), 0))*GRID!$B$67,
ROUNDUP(INDEX(GRID!$B$17:$BI$27,MATCH(U$7,GRID!$A$17:$A$27,0),MATCH(1,($U$2=GRID!$B$1:$BI$1)*(КАЛЕНДАРЬ!$U6=GRID!$B$3:$BI$3), 0))*GRID!$B$66*(1-GRID!$B$69),0))</f>
        <v>64260</v>
      </c>
      <c r="W110" s="47" cm="1">
        <f t="array" ref="W110">IF($I$2="Раннее бронирование",
INDEX(GRID!$B$4:$BI$14,MATCH(W$7,GRID!$A$4:$A$14,0),MATCH(1,($U$2=GRID!$B$1:$BI$1)*(КАЛЕНДАРЬ!$U6=GRID!$B$3:$BI$3), 0))*GRID!$B$67,
ROUNDUP(INDEX(GRID!$B$4:$BI$14,MATCH(W$7,GRID!$A$4:$A$14,0),MATCH(1,($U$2=GRID!$B$1:$BI$1)*(КАЛЕНДАРЬ!$U6=GRID!$B$3:$BI$3),0))*GRID!$B$66*(1-GRID!$B$69),0))</f>
        <v>222360</v>
      </c>
      <c r="X110" s="48" cm="1">
        <f t="array" ref="X110">IF($I$2="Раннее бронирование",
INDEX(GRID!$B$17:$BI$27,MATCH(W$7,GRID!$A$17:$A$27,0),MATCH(1,($U$2=GRID!$B$1:$BI$1)*(КАЛЕНДАРЬ!$U6=GRID!$B$3:$BI$3), 0))*GRID!$B$67,
ROUNDUP(INDEX(GRID!$B$17:$BI$27,MATCH(W$7,GRID!$A$17:$A$27,0),MATCH(1,($U$2=GRID!$B$1:$BI$1)*(КАЛЕНДАРЬ!$U6=GRID!$B$3:$BI$3), 0))*GRID!$B$66*(1-GRID!$B$69),0))</f>
        <v>224060</v>
      </c>
    </row>
    <row r="111" spans="1:24" hidden="1" x14ac:dyDescent="0.2">
      <c r="A111" s="117" t="s">
        <v>45</v>
      </c>
      <c r="B111" s="117">
        <v>4</v>
      </c>
      <c r="C111" s="47" cm="1">
        <f t="array" ref="C111">IF($I$2="Раннее бронирование",
INDEX(GRID!$B$4:$BI$14,MATCH(C$7,GRID!$A$4:$A$14,0),MATCH(1,($U$2=GRID!$B$1:$BI$1)*(КАЛЕНДАРЬ!$U7=GRID!$B$3:$BI$3), 0))*GRID!$B$67,
ROUNDUP(INDEX(GRID!$B$4:$BI$14,MATCH(C$7,GRID!$A$4:$A$14,0),MATCH(1,($U$2=GRID!$B$1:$BI$1)*(КАЛЕНДАРЬ!$U7=GRID!$B$3:$BI$3),0))*GRID!$B$66*(1-GRID!$B$69),0))</f>
        <v>21760</v>
      </c>
      <c r="D111" s="48" cm="1">
        <f t="array" ref="D111">IF($I$2="Раннее бронирование",
INDEX(GRID!$B$17:$BI$27,MATCH(C$7,GRID!$A$17:$A$27,0),MATCH(1,($U$2=GRID!$B$1:$BI$1)*(КАЛЕНДАРЬ!$U7=GRID!$B$3:$BI$3), 0))*GRID!$B$67,
ROUNDUP(INDEX(GRID!$B$17:$BI$27,MATCH(C$7,GRID!$A$17:$A$27,0),MATCH(1,($U$2=GRID!$B$1:$BI$1)*(КАЛЕНДАРЬ!$U7=GRID!$B$3:$BI$3), 0))*GRID!$B$66*(1-GRID!$B$69),0))</f>
        <v>23460</v>
      </c>
      <c r="E111" s="47" cm="1">
        <f t="array" ref="E111">IF($I$2="Раннее бронирование",
INDEX(GRID!$B$4:$BI$14,MATCH(E$7,GRID!$A$4:$A$14,0),MATCH(1,($U$2=GRID!$B$1:$BI$1)*(КАЛЕНДАРЬ!$U7=GRID!$B$3:$BI$3), 0))*GRID!$B$67,
ROUNDUP(INDEX(GRID!$B$4:$BI$14,MATCH(E$7,GRID!$A$4:$A$14,0),MATCH(1,($U$2=GRID!$B$1:$BI$1)*(КАЛЕНДАРЬ!$U7=GRID!$B$3:$BI$3),0))*GRID!$B$66*(1-GRID!$B$69),0))</f>
        <v>24344</v>
      </c>
      <c r="F111" s="48" cm="1">
        <f t="array" ref="F111">IF($I$2="Раннее бронирование",
INDEX(GRID!$B$17:$BI$27,MATCH(E$7,GRID!$A$17:$A$27,0),MATCH(1,($U$2=GRID!$B$1:$BI$1)*(КАЛЕНДАРЬ!$U7=GRID!$B$3:$BI$3), 0))*GRID!$B$67,
ROUNDUP(INDEX(GRID!$B$17:$BI$27,MATCH(E$7,GRID!$A$17:$A$27,0),MATCH(1,($U$2=GRID!$B$1:$BI$1)*(КАЛЕНДАРЬ!$U7=GRID!$B$3:$BI$3), 0))*GRID!$B$66*(1-GRID!$B$69),0))</f>
        <v>26044</v>
      </c>
      <c r="G111" s="47" t="e" cm="1">
        <f t="array" ref="G111">IF($I$2="Раннее бронирование",
INDEX(GRID!$B$4:$BI$14,MATCH(G$7,GRID!$A$4:$A$14,0),MATCH(1,($U$2=GRID!$B$1:$BI$1)*(КАЛЕНДАРЬ!$U7=GRID!$B$3:$BI$3), 0))*GRID!$B$67,
ROUNDUP(INDEX(GRID!$B$4:$BI$14,MATCH(G$7,GRID!$A$4:$A$14,0),MATCH(1,($U$2=GRID!$B$1:$BI$1)*(КАЛЕНДАРЬ!$U7=GRID!$B$3:$BI$3),0))*GRID!$B$66*(1-GRID!$B$69),0))</f>
        <v>#N/A</v>
      </c>
      <c r="H111" s="48" t="e" cm="1">
        <f t="array" ref="H111">IF($I$2="Раннее бронирование",
INDEX(GRID!$B$17:$BI$27,MATCH(G$7,GRID!$A$17:$A$27,0),MATCH(1,($U$2=GRID!$B$1:$BI$1)*(КАЛЕНДАРЬ!$U7=GRID!$B$3:$BI$3), 0))*GRID!$B$67,
ROUNDUP(INDEX(GRID!$B$17:$BI$27,MATCH(G$7,GRID!$A$17:$A$27,0),MATCH(1,($U$2=GRID!$B$1:$BI$1)*(КАЛЕНДАРЬ!$U7=GRID!$B$3:$BI$3), 0))*GRID!$B$66*(1-GRID!$B$69),0))</f>
        <v>#N/A</v>
      </c>
      <c r="I111" s="47" t="e" cm="1">
        <f t="array" ref="I111">IF($I$2="Раннее бронирование",
INDEX(GRID!$B$4:$BI$14,MATCH(I$7,GRID!$A$4:$A$14,0),MATCH(1,($U$2=GRID!$B$1:$BI$1)*(КАЛЕНДАРЬ!$U7=GRID!$B$3:$BI$3), 0))*GRID!$B$67,
ROUNDUP(INDEX(GRID!$B$4:$BI$14,MATCH(I$7,GRID!$A$4:$A$14,0),MATCH(1,($U$2=GRID!$B$1:$BI$1)*(КАЛЕНДАРЬ!$U7=GRID!$B$3:$BI$3),0))*GRID!$B$66*(1-GRID!$B$69),0))</f>
        <v>#N/A</v>
      </c>
      <c r="J111" s="48" t="e" cm="1">
        <f t="array" ref="J111">IF($I$2="Раннее бронирование",
INDEX(GRID!$B$17:$BI$27,MATCH(I$7,GRID!$A$17:$A$27,0),MATCH(1,($U$2=GRID!$B$1:$BI$1)*(КАЛЕНДАРЬ!$U7=GRID!$B$3:$BI$3), 0))*GRID!$B$67,
ROUNDUP(INDEX(GRID!$B$17:$BI$27,MATCH(I$7,GRID!$A$17:$A$27,0),MATCH(1,($U$2=GRID!$B$1:$BI$1)*(КАЛЕНДАРЬ!$U7=GRID!$B$3:$BI$3), 0))*GRID!$B$66*(1-GRID!$B$69),0))</f>
        <v>#N/A</v>
      </c>
      <c r="K111" s="47" cm="1">
        <f t="array" ref="K111">IF($I$2="Раннее бронирование",
INDEX(GRID!$B$4:$BI$14,MATCH(K$7,GRID!$A$4:$A$14,0),MATCH(1,($U$2=GRID!$B$1:$BI$1)*(КАЛЕНДАРЬ!$U7=GRID!$B$3:$BI$3), 0))*GRID!$B$67,
ROUNDUP(INDEX(GRID!$B$4:$BI$14,MATCH(K$7,GRID!$A$4:$A$14,0),MATCH(1,($U$2=GRID!$B$1:$BI$1)*(КАЛЕНДАРЬ!$U7=GRID!$B$3:$BI$3),0))*GRID!$B$66*(1-GRID!$B$69),0))</f>
        <v>33864</v>
      </c>
      <c r="L111" s="48" cm="1">
        <f t="array" ref="L111">IF($I$2="Раннее бронирование",
INDEX(GRID!$B$17:$BI$27,MATCH(K$7,GRID!$A$17:$A$27,0),MATCH(1,($U$2=GRID!$B$1:$BI$1)*(КАЛЕНДАРЬ!$U7=GRID!$B$3:$BI$3), 0))*GRID!$B$67,
ROUNDUP(INDEX(GRID!$B$17:$BI$27,MATCH(K$7,GRID!$A$17:$A$27,0),MATCH(1,($U$2=GRID!$B$1:$BI$1)*(КАЛЕНДАРЬ!$U7=GRID!$B$3:$BI$3), 0))*GRID!$B$66*(1-GRID!$B$69),0))</f>
        <v>35564</v>
      </c>
      <c r="M111" s="47" cm="1">
        <f t="array" ref="M111">IF($I$2="Раннее бронирование",
INDEX(GRID!$B$4:$BI$14,MATCH(M$7,GRID!$A$4:$A$14,0),MATCH(1,($U$2=GRID!$B$1:$BI$1)*(КАЛЕНДАРЬ!$U7=GRID!$B$3:$BI$3), 0))*GRID!$B$67,
ROUNDUP(INDEX(GRID!$B$4:$BI$14,MATCH(M$7,GRID!$A$4:$A$14,0),MATCH(1,($U$2=GRID!$B$1:$BI$1)*(КАЛЕНДАРЬ!$U7=GRID!$B$3:$BI$3),0))*GRID!$B$66*(1-GRID!$B$69),0))</f>
        <v>37808</v>
      </c>
      <c r="N111" s="48" cm="1">
        <f t="array" ref="N111">IF($I$2="Раннее бронирование",
INDEX(GRID!$B$17:$BI$27,MATCH(M$7,GRID!$A$17:$A$27,0),MATCH(1,($U$2=GRID!$B$1:$BI$1)*(КАЛЕНДАРЬ!$U7=GRID!$B$3:$BI$3), 0))*GRID!$B$67,
ROUNDUP(INDEX(GRID!$B$17:$BI$27,MATCH(M$7,GRID!$A$17:$A$27,0),MATCH(1,($U$2=GRID!$B$1:$BI$1)*(КАЛЕНДАРЬ!$U7=GRID!$B$3:$BI$3), 0))*GRID!$B$66*(1-GRID!$B$69),0))</f>
        <v>39508</v>
      </c>
      <c r="O111" s="47" cm="1">
        <f t="array" ref="O111">IF($I$2="Раннее бронирование",
INDEX(GRID!$B$4:$BI$14,MATCH(O$7,GRID!$A$4:$A$14,0),MATCH(1,($U$2=GRID!$B$1:$BI$1)*(КАЛЕНДАРЬ!$U7=GRID!$B$3:$BI$3), 0))*GRID!$B$67,
ROUNDUP(INDEX(GRID!$B$4:$BI$14,MATCH(O$7,GRID!$A$4:$A$14,0),MATCH(1,($U$2=GRID!$B$1:$BI$1)*(КАЛЕНДАРЬ!$U7=GRID!$B$3:$BI$3),0))*GRID!$B$66*(1-GRID!$B$69),0))</f>
        <v>42364</v>
      </c>
      <c r="P111" s="48" cm="1">
        <f t="array" ref="P111">IF($I$2="Раннее бронирование",
INDEX(GRID!$B$17:$BI$27,MATCH(O$7,GRID!$A$17:$A$27,0),MATCH(1,($U$2=GRID!$B$1:$BI$1)*(КАЛЕНДАРЬ!$U7=GRID!$B$3:$BI$3), 0))*GRID!$B$67,
ROUNDUP(INDEX(GRID!$B$17:$BI$27,MATCH(O$7,GRID!$A$17:$A$27,0),MATCH(1,($U$2=GRID!$B$1:$BI$1)*(КАЛЕНДАРЬ!$U7=GRID!$B$3:$BI$3), 0))*GRID!$B$66*(1-GRID!$B$69),0))</f>
        <v>44064</v>
      </c>
      <c r="Q111" s="47" t="e" cm="1">
        <f t="array" ref="Q111">IF($I$2="Раннее бронирование",
INDEX(GRID!$B$4:$BI$14,MATCH(Q$7,GRID!$A$4:$A$14,0),MATCH(1,($U$2=GRID!$B$1:$BI$1)*(КАЛЕНДАРЬ!$U7=GRID!$B$3:$BI$3), 0))*GRID!$B$67,
ROUNDUP(INDEX(GRID!$B$4:$BI$14,MATCH(Q$7,GRID!$A$4:$A$14,0),MATCH(1,($U$2=GRID!$B$1:$BI$1)*(КАЛЕНДАРЬ!$U7=GRID!$B$3:$BI$3),0))*GRID!$B$66*(1-GRID!$B$69),0))</f>
        <v>#N/A</v>
      </c>
      <c r="R111" s="48" t="e" cm="1">
        <f t="array" ref="R111">IF($I$2="Раннее бронирование",
INDEX(GRID!$B$17:$BI$27,MATCH(Q$7,GRID!$A$17:$A$27,0),MATCH(1,($U$2=GRID!$B$1:$BI$1)*(КАЛЕНДАРЬ!$U7=GRID!$B$3:$BI$3), 0))*GRID!$B$67,
ROUNDUP(INDEX(GRID!$B$17:$BI$27,MATCH(Q$7,GRID!$A$17:$A$27,0),MATCH(1,($U$2=GRID!$B$1:$BI$1)*(КАЛЕНДАРЬ!$U7=GRID!$B$3:$BI$3), 0))*GRID!$B$66*(1-GRID!$B$69),0))</f>
        <v>#N/A</v>
      </c>
      <c r="S111" s="47" t="e" cm="1">
        <f t="array" ref="S111">IF($I$2="Раннее бронирование",
INDEX(GRID!$B$4:$BI$14,MATCH(S$7,GRID!$A$4:$A$14,0),MATCH(1,($U$2=GRID!$B$1:$BI$1)*(КАЛЕНДАРЬ!$U7=GRID!$B$3:$BI$3), 0))*GRID!$B$67,
ROUNDUP(INDEX(GRID!$B$4:$BI$14,MATCH(S$7,GRID!$A$4:$A$14,0),MATCH(1,($U$2=GRID!$B$1:$BI$1)*(КАЛЕНДАРЬ!$U7=GRID!$B$3:$BI$3),0))*GRID!$B$66*(1-GRID!$B$69),0))</f>
        <v>#N/A</v>
      </c>
      <c r="T111" s="48" t="e" cm="1">
        <f t="array" ref="T111">IF($I$2="Раннее бронирование",
INDEX(GRID!$B$17:$BI$27,MATCH(S$7,GRID!$A$17:$A$27,0),MATCH(1,($U$2=GRID!$B$1:$BI$1)*(КАЛЕНДАРЬ!$U7=GRID!$B$3:$BI$3), 0))*GRID!$B$67,
ROUNDUP(INDEX(GRID!$B$17:$BI$27,MATCH(S$7,GRID!$A$17:$A$27,0),MATCH(1,($U$2=GRID!$B$1:$BI$1)*(КАЛЕНДАРЬ!$U7=GRID!$B$3:$BI$3), 0))*GRID!$B$66*(1-GRID!$B$69),0))</f>
        <v>#N/A</v>
      </c>
      <c r="U111" s="47" cm="1">
        <f t="array" ref="U111">IF($I$2="Раннее бронирование",
INDEX(GRID!$B$4:$BI$14,MATCH(U$7,GRID!$A$4:$A$14,0),MATCH(1,($U$2=GRID!$B$1:$BI$1)*(КАЛЕНДАРЬ!$U7=GRID!$B$3:$BI$3), 0))*GRID!$B$67,
ROUNDUP(INDEX(GRID!$B$4:$BI$14,MATCH(U$7,GRID!$A$4:$A$14,0),MATCH(1,($U$2=GRID!$B$1:$BI$1)*(КАЛЕНДАРЬ!$U7=GRID!$B$3:$BI$3),0))*GRID!$B$66*(1-GRID!$B$69),0))</f>
        <v>65960</v>
      </c>
      <c r="V111" s="48" cm="1">
        <f t="array" ref="V111">IF($I$2="Раннее бронирование",
INDEX(GRID!$B$17:$BI$27,MATCH(U$7,GRID!$A$17:$A$27,0),MATCH(1,($U$2=GRID!$B$1:$BI$1)*(КАЛЕНДАРЬ!$U7=GRID!$B$3:$BI$3), 0))*GRID!$B$67,
ROUNDUP(INDEX(GRID!$B$17:$BI$27,MATCH(U$7,GRID!$A$17:$A$27,0),MATCH(1,($U$2=GRID!$B$1:$BI$1)*(КАЛЕНДАРЬ!$U7=GRID!$B$3:$BI$3), 0))*GRID!$B$66*(1-GRID!$B$69),0))</f>
        <v>67660</v>
      </c>
      <c r="W111" s="47" cm="1">
        <f t="array" ref="W111">IF($I$2="Раннее бронирование",
INDEX(GRID!$B$4:$BI$14,MATCH(W$7,GRID!$A$4:$A$14,0),MATCH(1,($U$2=GRID!$B$1:$BI$1)*(КАЛЕНДАРЬ!$U7=GRID!$B$3:$BI$3), 0))*GRID!$B$67,
ROUNDUP(INDEX(GRID!$B$4:$BI$14,MATCH(W$7,GRID!$A$4:$A$14,0),MATCH(1,($U$2=GRID!$B$1:$BI$1)*(КАЛЕНДАРЬ!$U7=GRID!$B$3:$BI$3),0))*GRID!$B$66*(1-GRID!$B$69),0))</f>
        <v>231200</v>
      </c>
      <c r="X111" s="48" cm="1">
        <f t="array" ref="X111">IF($I$2="Раннее бронирование",
INDEX(GRID!$B$17:$BI$27,MATCH(W$7,GRID!$A$17:$A$27,0),MATCH(1,($U$2=GRID!$B$1:$BI$1)*(КАЛЕНДАРЬ!$U7=GRID!$B$3:$BI$3), 0))*GRID!$B$67,
ROUNDUP(INDEX(GRID!$B$17:$BI$27,MATCH(W$7,GRID!$A$17:$A$27,0),MATCH(1,($U$2=GRID!$B$1:$BI$1)*(КАЛЕНДАРЬ!$U7=GRID!$B$3:$BI$3), 0))*GRID!$B$66*(1-GRID!$B$69),0))</f>
        <v>232900</v>
      </c>
    </row>
    <row r="112" spans="1:24" hidden="1" x14ac:dyDescent="0.2">
      <c r="A112" s="117" t="s">
        <v>46</v>
      </c>
      <c r="B112" s="117">
        <v>5</v>
      </c>
      <c r="C112" s="47" cm="1">
        <f t="array" ref="C112">IF($I$2="Раннее бронирование",
INDEX(GRID!$B$4:$BI$14,MATCH(C$7,GRID!$A$4:$A$14,0),MATCH(1,($U$2=GRID!$B$1:$BI$1)*(КАЛЕНДАРЬ!$U8=GRID!$B$3:$BI$3), 0))*GRID!$B$67,
ROUNDUP(INDEX(GRID!$B$4:$BI$14,MATCH(C$7,GRID!$A$4:$A$14,0),MATCH(1,($U$2=GRID!$B$1:$BI$1)*(КАЛЕНДАРЬ!$U8=GRID!$B$3:$BI$3),0))*GRID!$B$66*(1-GRID!$B$69),0))</f>
        <v>21760</v>
      </c>
      <c r="D112" s="48" cm="1">
        <f t="array" ref="D112">IF($I$2="Раннее бронирование",
INDEX(GRID!$B$17:$BI$27,MATCH(C$7,GRID!$A$17:$A$27,0),MATCH(1,($U$2=GRID!$B$1:$BI$1)*(КАЛЕНДАРЬ!$U8=GRID!$B$3:$BI$3), 0))*GRID!$B$67,
ROUNDUP(INDEX(GRID!$B$17:$BI$27,MATCH(C$7,GRID!$A$17:$A$27,0),MATCH(1,($U$2=GRID!$B$1:$BI$1)*(КАЛЕНДАРЬ!$U8=GRID!$B$3:$BI$3), 0))*GRID!$B$66*(1-GRID!$B$69),0))</f>
        <v>23460</v>
      </c>
      <c r="E112" s="47" cm="1">
        <f t="array" ref="E112">IF($I$2="Раннее бронирование",
INDEX(GRID!$B$4:$BI$14,MATCH(E$7,GRID!$A$4:$A$14,0),MATCH(1,($U$2=GRID!$B$1:$BI$1)*(КАЛЕНДАРЬ!$U8=GRID!$B$3:$BI$3), 0))*GRID!$B$67,
ROUNDUP(INDEX(GRID!$B$4:$BI$14,MATCH(E$7,GRID!$A$4:$A$14,0),MATCH(1,($U$2=GRID!$B$1:$BI$1)*(КАЛЕНДАРЬ!$U8=GRID!$B$3:$BI$3),0))*GRID!$B$66*(1-GRID!$B$69),0))</f>
        <v>24344</v>
      </c>
      <c r="F112" s="48" cm="1">
        <f t="array" ref="F112">IF($I$2="Раннее бронирование",
INDEX(GRID!$B$17:$BI$27,MATCH(E$7,GRID!$A$17:$A$27,0),MATCH(1,($U$2=GRID!$B$1:$BI$1)*(КАЛЕНДАРЬ!$U8=GRID!$B$3:$BI$3), 0))*GRID!$B$67,
ROUNDUP(INDEX(GRID!$B$17:$BI$27,MATCH(E$7,GRID!$A$17:$A$27,0),MATCH(1,($U$2=GRID!$B$1:$BI$1)*(КАЛЕНДАРЬ!$U8=GRID!$B$3:$BI$3), 0))*GRID!$B$66*(1-GRID!$B$69),0))</f>
        <v>26044</v>
      </c>
      <c r="G112" s="47" t="e" cm="1">
        <f t="array" ref="G112">IF($I$2="Раннее бронирование",
INDEX(GRID!$B$4:$BI$14,MATCH(G$7,GRID!$A$4:$A$14,0),MATCH(1,($U$2=GRID!$B$1:$BI$1)*(КАЛЕНДАРЬ!$U8=GRID!$B$3:$BI$3), 0))*GRID!$B$67,
ROUNDUP(INDEX(GRID!$B$4:$BI$14,MATCH(G$7,GRID!$A$4:$A$14,0),MATCH(1,($U$2=GRID!$B$1:$BI$1)*(КАЛЕНДАРЬ!$U8=GRID!$B$3:$BI$3),0))*GRID!$B$66*(1-GRID!$B$69),0))</f>
        <v>#N/A</v>
      </c>
      <c r="H112" s="48" t="e" cm="1">
        <f t="array" ref="H112">IF($I$2="Раннее бронирование",
INDEX(GRID!$B$17:$BI$27,MATCH(G$7,GRID!$A$17:$A$27,0),MATCH(1,($U$2=GRID!$B$1:$BI$1)*(КАЛЕНДАРЬ!$U8=GRID!$B$3:$BI$3), 0))*GRID!$B$67,
ROUNDUP(INDEX(GRID!$B$17:$BI$27,MATCH(G$7,GRID!$A$17:$A$27,0),MATCH(1,($U$2=GRID!$B$1:$BI$1)*(КАЛЕНДАРЬ!$U8=GRID!$B$3:$BI$3), 0))*GRID!$B$66*(1-GRID!$B$69),0))</f>
        <v>#N/A</v>
      </c>
      <c r="I112" s="47" t="e" cm="1">
        <f t="array" ref="I112">IF($I$2="Раннее бронирование",
INDEX(GRID!$B$4:$BI$14,MATCH(I$7,GRID!$A$4:$A$14,0),MATCH(1,($U$2=GRID!$B$1:$BI$1)*(КАЛЕНДАРЬ!$U8=GRID!$B$3:$BI$3), 0))*GRID!$B$67,
ROUNDUP(INDEX(GRID!$B$4:$BI$14,MATCH(I$7,GRID!$A$4:$A$14,0),MATCH(1,($U$2=GRID!$B$1:$BI$1)*(КАЛЕНДАРЬ!$U8=GRID!$B$3:$BI$3),0))*GRID!$B$66*(1-GRID!$B$69),0))</f>
        <v>#N/A</v>
      </c>
      <c r="J112" s="48" t="e" cm="1">
        <f t="array" ref="J112">IF($I$2="Раннее бронирование",
INDEX(GRID!$B$17:$BI$27,MATCH(I$7,GRID!$A$17:$A$27,0),MATCH(1,($U$2=GRID!$B$1:$BI$1)*(КАЛЕНДАРЬ!$U8=GRID!$B$3:$BI$3), 0))*GRID!$B$67,
ROUNDUP(INDEX(GRID!$B$17:$BI$27,MATCH(I$7,GRID!$A$17:$A$27,0),MATCH(1,($U$2=GRID!$B$1:$BI$1)*(КАЛЕНДАРЬ!$U8=GRID!$B$3:$BI$3), 0))*GRID!$B$66*(1-GRID!$B$69),0))</f>
        <v>#N/A</v>
      </c>
      <c r="K112" s="47" cm="1">
        <f t="array" ref="K112">IF($I$2="Раннее бронирование",
INDEX(GRID!$B$4:$BI$14,MATCH(K$7,GRID!$A$4:$A$14,0),MATCH(1,($U$2=GRID!$B$1:$BI$1)*(КАЛЕНДАРЬ!$U8=GRID!$B$3:$BI$3), 0))*GRID!$B$67,
ROUNDUP(INDEX(GRID!$B$4:$BI$14,MATCH(K$7,GRID!$A$4:$A$14,0),MATCH(1,($U$2=GRID!$B$1:$BI$1)*(КАЛЕНДАРЬ!$U8=GRID!$B$3:$BI$3),0))*GRID!$B$66*(1-GRID!$B$69),0))</f>
        <v>33864</v>
      </c>
      <c r="L112" s="48" cm="1">
        <f t="array" ref="L112">IF($I$2="Раннее бронирование",
INDEX(GRID!$B$17:$BI$27,MATCH(K$7,GRID!$A$17:$A$27,0),MATCH(1,($U$2=GRID!$B$1:$BI$1)*(КАЛЕНДАРЬ!$U8=GRID!$B$3:$BI$3), 0))*GRID!$B$67,
ROUNDUP(INDEX(GRID!$B$17:$BI$27,MATCH(K$7,GRID!$A$17:$A$27,0),MATCH(1,($U$2=GRID!$B$1:$BI$1)*(КАЛЕНДАРЬ!$U8=GRID!$B$3:$BI$3), 0))*GRID!$B$66*(1-GRID!$B$69),0))</f>
        <v>35564</v>
      </c>
      <c r="M112" s="47" cm="1">
        <f t="array" ref="M112">IF($I$2="Раннее бронирование",
INDEX(GRID!$B$4:$BI$14,MATCH(M$7,GRID!$A$4:$A$14,0),MATCH(1,($U$2=GRID!$B$1:$BI$1)*(КАЛЕНДАРЬ!$U8=GRID!$B$3:$BI$3), 0))*GRID!$B$67,
ROUNDUP(INDEX(GRID!$B$4:$BI$14,MATCH(M$7,GRID!$A$4:$A$14,0),MATCH(1,($U$2=GRID!$B$1:$BI$1)*(КАЛЕНДАРЬ!$U8=GRID!$B$3:$BI$3),0))*GRID!$B$66*(1-GRID!$B$69),0))</f>
        <v>37808</v>
      </c>
      <c r="N112" s="48" cm="1">
        <f t="array" ref="N112">IF($I$2="Раннее бронирование",
INDEX(GRID!$B$17:$BI$27,MATCH(M$7,GRID!$A$17:$A$27,0),MATCH(1,($U$2=GRID!$B$1:$BI$1)*(КАЛЕНДАРЬ!$U8=GRID!$B$3:$BI$3), 0))*GRID!$B$67,
ROUNDUP(INDEX(GRID!$B$17:$BI$27,MATCH(M$7,GRID!$A$17:$A$27,0),MATCH(1,($U$2=GRID!$B$1:$BI$1)*(КАЛЕНДАРЬ!$U8=GRID!$B$3:$BI$3), 0))*GRID!$B$66*(1-GRID!$B$69),0))</f>
        <v>39508</v>
      </c>
      <c r="O112" s="47" cm="1">
        <f t="array" ref="O112">IF($I$2="Раннее бронирование",
INDEX(GRID!$B$4:$BI$14,MATCH(O$7,GRID!$A$4:$A$14,0),MATCH(1,($U$2=GRID!$B$1:$BI$1)*(КАЛЕНДАРЬ!$U8=GRID!$B$3:$BI$3), 0))*GRID!$B$67,
ROUNDUP(INDEX(GRID!$B$4:$BI$14,MATCH(O$7,GRID!$A$4:$A$14,0),MATCH(1,($U$2=GRID!$B$1:$BI$1)*(КАЛЕНДАРЬ!$U8=GRID!$B$3:$BI$3),0))*GRID!$B$66*(1-GRID!$B$69),0))</f>
        <v>42364</v>
      </c>
      <c r="P112" s="48" cm="1">
        <f t="array" ref="P112">IF($I$2="Раннее бронирование",
INDEX(GRID!$B$17:$BI$27,MATCH(O$7,GRID!$A$17:$A$27,0),MATCH(1,($U$2=GRID!$B$1:$BI$1)*(КАЛЕНДАРЬ!$U8=GRID!$B$3:$BI$3), 0))*GRID!$B$67,
ROUNDUP(INDEX(GRID!$B$17:$BI$27,MATCH(O$7,GRID!$A$17:$A$27,0),MATCH(1,($U$2=GRID!$B$1:$BI$1)*(КАЛЕНДАРЬ!$U8=GRID!$B$3:$BI$3), 0))*GRID!$B$66*(1-GRID!$B$69),0))</f>
        <v>44064</v>
      </c>
      <c r="Q112" s="47" t="e" cm="1">
        <f t="array" ref="Q112">IF($I$2="Раннее бронирование",
INDEX(GRID!$B$4:$BI$14,MATCH(Q$7,GRID!$A$4:$A$14,0),MATCH(1,($U$2=GRID!$B$1:$BI$1)*(КАЛЕНДАРЬ!$U8=GRID!$B$3:$BI$3), 0))*GRID!$B$67,
ROUNDUP(INDEX(GRID!$B$4:$BI$14,MATCH(Q$7,GRID!$A$4:$A$14,0),MATCH(1,($U$2=GRID!$B$1:$BI$1)*(КАЛЕНДАРЬ!$U8=GRID!$B$3:$BI$3),0))*GRID!$B$66*(1-GRID!$B$69),0))</f>
        <v>#N/A</v>
      </c>
      <c r="R112" s="48" t="e" cm="1">
        <f t="array" ref="R112">IF($I$2="Раннее бронирование",
INDEX(GRID!$B$17:$BI$27,MATCH(Q$7,GRID!$A$17:$A$27,0),MATCH(1,($U$2=GRID!$B$1:$BI$1)*(КАЛЕНДАРЬ!$U8=GRID!$B$3:$BI$3), 0))*GRID!$B$67,
ROUNDUP(INDEX(GRID!$B$17:$BI$27,MATCH(Q$7,GRID!$A$17:$A$27,0),MATCH(1,($U$2=GRID!$B$1:$BI$1)*(КАЛЕНДАРЬ!$U8=GRID!$B$3:$BI$3), 0))*GRID!$B$66*(1-GRID!$B$69),0))</f>
        <v>#N/A</v>
      </c>
      <c r="S112" s="47" t="e" cm="1">
        <f t="array" ref="S112">IF($I$2="Раннее бронирование",
INDEX(GRID!$B$4:$BI$14,MATCH(S$7,GRID!$A$4:$A$14,0),MATCH(1,($U$2=GRID!$B$1:$BI$1)*(КАЛЕНДАРЬ!$U8=GRID!$B$3:$BI$3), 0))*GRID!$B$67,
ROUNDUP(INDEX(GRID!$B$4:$BI$14,MATCH(S$7,GRID!$A$4:$A$14,0),MATCH(1,($U$2=GRID!$B$1:$BI$1)*(КАЛЕНДАРЬ!$U8=GRID!$B$3:$BI$3),0))*GRID!$B$66*(1-GRID!$B$69),0))</f>
        <v>#N/A</v>
      </c>
      <c r="T112" s="48" t="e" cm="1">
        <f t="array" ref="T112">IF($I$2="Раннее бронирование",
INDEX(GRID!$B$17:$BI$27,MATCH(S$7,GRID!$A$17:$A$27,0),MATCH(1,($U$2=GRID!$B$1:$BI$1)*(КАЛЕНДАРЬ!$U8=GRID!$B$3:$BI$3), 0))*GRID!$B$67,
ROUNDUP(INDEX(GRID!$B$17:$BI$27,MATCH(S$7,GRID!$A$17:$A$27,0),MATCH(1,($U$2=GRID!$B$1:$BI$1)*(КАЛЕНДАРЬ!$U8=GRID!$B$3:$BI$3), 0))*GRID!$B$66*(1-GRID!$B$69),0))</f>
        <v>#N/A</v>
      </c>
      <c r="U112" s="47" cm="1">
        <f t="array" ref="U112">IF($I$2="Раннее бронирование",
INDEX(GRID!$B$4:$BI$14,MATCH(U$7,GRID!$A$4:$A$14,0),MATCH(1,($U$2=GRID!$B$1:$BI$1)*(КАЛЕНДАРЬ!$U8=GRID!$B$3:$BI$3), 0))*GRID!$B$67,
ROUNDUP(INDEX(GRID!$B$4:$BI$14,MATCH(U$7,GRID!$A$4:$A$14,0),MATCH(1,($U$2=GRID!$B$1:$BI$1)*(КАЛЕНДАРЬ!$U8=GRID!$B$3:$BI$3),0))*GRID!$B$66*(1-GRID!$B$69),0))</f>
        <v>65960</v>
      </c>
      <c r="V112" s="48" cm="1">
        <f t="array" ref="V112">IF($I$2="Раннее бронирование",
INDEX(GRID!$B$17:$BI$27,MATCH(U$7,GRID!$A$17:$A$27,0),MATCH(1,($U$2=GRID!$B$1:$BI$1)*(КАЛЕНДАРЬ!$U8=GRID!$B$3:$BI$3), 0))*GRID!$B$67,
ROUNDUP(INDEX(GRID!$B$17:$BI$27,MATCH(U$7,GRID!$A$17:$A$27,0),MATCH(1,($U$2=GRID!$B$1:$BI$1)*(КАЛЕНДАРЬ!$U8=GRID!$B$3:$BI$3), 0))*GRID!$B$66*(1-GRID!$B$69),0))</f>
        <v>67660</v>
      </c>
      <c r="W112" s="47" cm="1">
        <f t="array" ref="W112">IF($I$2="Раннее бронирование",
INDEX(GRID!$B$4:$BI$14,MATCH(W$7,GRID!$A$4:$A$14,0),MATCH(1,($U$2=GRID!$B$1:$BI$1)*(КАЛЕНДАРЬ!$U8=GRID!$B$3:$BI$3), 0))*GRID!$B$67,
ROUNDUP(INDEX(GRID!$B$4:$BI$14,MATCH(W$7,GRID!$A$4:$A$14,0),MATCH(1,($U$2=GRID!$B$1:$BI$1)*(КАЛЕНДАРЬ!$U8=GRID!$B$3:$BI$3),0))*GRID!$B$66*(1-GRID!$B$69),0))</f>
        <v>231200</v>
      </c>
      <c r="X112" s="48" cm="1">
        <f t="array" ref="X112">IF($I$2="Раннее бронирование",
INDEX(GRID!$B$17:$BI$27,MATCH(W$7,GRID!$A$17:$A$27,0),MATCH(1,($U$2=GRID!$B$1:$BI$1)*(КАЛЕНДАРЬ!$U8=GRID!$B$3:$BI$3), 0))*GRID!$B$67,
ROUNDUP(INDEX(GRID!$B$17:$BI$27,MATCH(W$7,GRID!$A$17:$A$27,0),MATCH(1,($U$2=GRID!$B$1:$BI$1)*(КАЛЕНДАРЬ!$U8=GRID!$B$3:$BI$3), 0))*GRID!$B$66*(1-GRID!$B$69),0))</f>
        <v>232900</v>
      </c>
    </row>
    <row r="113" spans="1:24" hidden="1" x14ac:dyDescent="0.2">
      <c r="A113" s="117" t="s">
        <v>47</v>
      </c>
      <c r="B113" s="117">
        <v>6</v>
      </c>
      <c r="C113" s="47" cm="1">
        <f t="array" ref="C113">IF($I$2="Раннее бронирование",
INDEX(GRID!$B$4:$BI$14,MATCH(C$7,GRID!$A$4:$A$14,0),MATCH(1,($U$2=GRID!$B$1:$BI$1)*(КАЛЕНДАРЬ!$U9=GRID!$B$3:$BI$3), 0))*GRID!$B$67,
ROUNDUP(INDEX(GRID!$B$4:$BI$14,MATCH(C$7,GRID!$A$4:$A$14,0),MATCH(1,($U$2=GRID!$B$1:$BI$1)*(КАЛЕНДАРЬ!$U9=GRID!$B$3:$BI$3),0))*GRID!$B$66*(1-GRID!$B$69),0))</f>
        <v>21760</v>
      </c>
      <c r="D113" s="48" cm="1">
        <f t="array" ref="D113">IF($I$2="Раннее бронирование",
INDEX(GRID!$B$17:$BI$27,MATCH(C$7,GRID!$A$17:$A$27,0),MATCH(1,($U$2=GRID!$B$1:$BI$1)*(КАЛЕНДАРЬ!$U9=GRID!$B$3:$BI$3), 0))*GRID!$B$67,
ROUNDUP(INDEX(GRID!$B$17:$BI$27,MATCH(C$7,GRID!$A$17:$A$27,0),MATCH(1,($U$2=GRID!$B$1:$BI$1)*(КАЛЕНДАРЬ!$U9=GRID!$B$3:$BI$3), 0))*GRID!$B$66*(1-GRID!$B$69),0))</f>
        <v>23460</v>
      </c>
      <c r="E113" s="47" cm="1">
        <f t="array" ref="E113">IF($I$2="Раннее бронирование",
INDEX(GRID!$B$4:$BI$14,MATCH(E$7,GRID!$A$4:$A$14,0),MATCH(1,($U$2=GRID!$B$1:$BI$1)*(КАЛЕНДАРЬ!$U9=GRID!$B$3:$BI$3), 0))*GRID!$B$67,
ROUNDUP(INDEX(GRID!$B$4:$BI$14,MATCH(E$7,GRID!$A$4:$A$14,0),MATCH(1,($U$2=GRID!$B$1:$BI$1)*(КАЛЕНДАРЬ!$U9=GRID!$B$3:$BI$3),0))*GRID!$B$66*(1-GRID!$B$69),0))</f>
        <v>24344</v>
      </c>
      <c r="F113" s="48" cm="1">
        <f t="array" ref="F113">IF($I$2="Раннее бронирование",
INDEX(GRID!$B$17:$BI$27,MATCH(E$7,GRID!$A$17:$A$27,0),MATCH(1,($U$2=GRID!$B$1:$BI$1)*(КАЛЕНДАРЬ!$U9=GRID!$B$3:$BI$3), 0))*GRID!$B$67,
ROUNDUP(INDEX(GRID!$B$17:$BI$27,MATCH(E$7,GRID!$A$17:$A$27,0),MATCH(1,($U$2=GRID!$B$1:$BI$1)*(КАЛЕНДАРЬ!$U9=GRID!$B$3:$BI$3), 0))*GRID!$B$66*(1-GRID!$B$69),0))</f>
        <v>26044</v>
      </c>
      <c r="G113" s="47" t="e" cm="1">
        <f t="array" ref="G113">IF($I$2="Раннее бронирование",
INDEX(GRID!$B$4:$BI$14,MATCH(G$7,GRID!$A$4:$A$14,0),MATCH(1,($U$2=GRID!$B$1:$BI$1)*(КАЛЕНДАРЬ!$U9=GRID!$B$3:$BI$3), 0))*GRID!$B$67,
ROUNDUP(INDEX(GRID!$B$4:$BI$14,MATCH(G$7,GRID!$A$4:$A$14,0),MATCH(1,($U$2=GRID!$B$1:$BI$1)*(КАЛЕНДАРЬ!$U9=GRID!$B$3:$BI$3),0))*GRID!$B$66*(1-GRID!$B$69),0))</f>
        <v>#N/A</v>
      </c>
      <c r="H113" s="48" t="e" cm="1">
        <f t="array" ref="H113">IF($I$2="Раннее бронирование",
INDEX(GRID!$B$17:$BI$27,MATCH(G$7,GRID!$A$17:$A$27,0),MATCH(1,($U$2=GRID!$B$1:$BI$1)*(КАЛЕНДАРЬ!$U9=GRID!$B$3:$BI$3), 0))*GRID!$B$67,
ROUNDUP(INDEX(GRID!$B$17:$BI$27,MATCH(G$7,GRID!$A$17:$A$27,0),MATCH(1,($U$2=GRID!$B$1:$BI$1)*(КАЛЕНДАРЬ!$U9=GRID!$B$3:$BI$3), 0))*GRID!$B$66*(1-GRID!$B$69),0))</f>
        <v>#N/A</v>
      </c>
      <c r="I113" s="47" t="e" cm="1">
        <f t="array" ref="I113">IF($I$2="Раннее бронирование",
INDEX(GRID!$B$4:$BI$14,MATCH(I$7,GRID!$A$4:$A$14,0),MATCH(1,($U$2=GRID!$B$1:$BI$1)*(КАЛЕНДАРЬ!$U9=GRID!$B$3:$BI$3), 0))*GRID!$B$67,
ROUNDUP(INDEX(GRID!$B$4:$BI$14,MATCH(I$7,GRID!$A$4:$A$14,0),MATCH(1,($U$2=GRID!$B$1:$BI$1)*(КАЛЕНДАРЬ!$U9=GRID!$B$3:$BI$3),0))*GRID!$B$66*(1-GRID!$B$69),0))</f>
        <v>#N/A</v>
      </c>
      <c r="J113" s="48" t="e" cm="1">
        <f t="array" ref="J113">IF($I$2="Раннее бронирование",
INDEX(GRID!$B$17:$BI$27,MATCH(I$7,GRID!$A$17:$A$27,0),MATCH(1,($U$2=GRID!$B$1:$BI$1)*(КАЛЕНДАРЬ!$U9=GRID!$B$3:$BI$3), 0))*GRID!$B$67,
ROUNDUP(INDEX(GRID!$B$17:$BI$27,MATCH(I$7,GRID!$A$17:$A$27,0),MATCH(1,($U$2=GRID!$B$1:$BI$1)*(КАЛЕНДАРЬ!$U9=GRID!$B$3:$BI$3), 0))*GRID!$B$66*(1-GRID!$B$69),0))</f>
        <v>#N/A</v>
      </c>
      <c r="K113" s="47" cm="1">
        <f t="array" ref="K113">IF($I$2="Раннее бронирование",
INDEX(GRID!$B$4:$BI$14,MATCH(K$7,GRID!$A$4:$A$14,0),MATCH(1,($U$2=GRID!$B$1:$BI$1)*(КАЛЕНДАРЬ!$U9=GRID!$B$3:$BI$3), 0))*GRID!$B$67,
ROUNDUP(INDEX(GRID!$B$4:$BI$14,MATCH(K$7,GRID!$A$4:$A$14,0),MATCH(1,($U$2=GRID!$B$1:$BI$1)*(КАЛЕНДАРЬ!$U9=GRID!$B$3:$BI$3),0))*GRID!$B$66*(1-GRID!$B$69),0))</f>
        <v>33864</v>
      </c>
      <c r="L113" s="48" cm="1">
        <f t="array" ref="L113">IF($I$2="Раннее бронирование",
INDEX(GRID!$B$17:$BI$27,MATCH(K$7,GRID!$A$17:$A$27,0),MATCH(1,($U$2=GRID!$B$1:$BI$1)*(КАЛЕНДАРЬ!$U9=GRID!$B$3:$BI$3), 0))*GRID!$B$67,
ROUNDUP(INDEX(GRID!$B$17:$BI$27,MATCH(K$7,GRID!$A$17:$A$27,0),MATCH(1,($U$2=GRID!$B$1:$BI$1)*(КАЛЕНДАРЬ!$U9=GRID!$B$3:$BI$3), 0))*GRID!$B$66*(1-GRID!$B$69),0))</f>
        <v>35564</v>
      </c>
      <c r="M113" s="47" cm="1">
        <f t="array" ref="M113">IF($I$2="Раннее бронирование",
INDEX(GRID!$B$4:$BI$14,MATCH(M$7,GRID!$A$4:$A$14,0),MATCH(1,($U$2=GRID!$B$1:$BI$1)*(КАЛЕНДАРЬ!$U9=GRID!$B$3:$BI$3), 0))*GRID!$B$67,
ROUNDUP(INDEX(GRID!$B$4:$BI$14,MATCH(M$7,GRID!$A$4:$A$14,0),MATCH(1,($U$2=GRID!$B$1:$BI$1)*(КАЛЕНДАРЬ!$U9=GRID!$B$3:$BI$3),0))*GRID!$B$66*(1-GRID!$B$69),0))</f>
        <v>37808</v>
      </c>
      <c r="N113" s="48" cm="1">
        <f t="array" ref="N113">IF($I$2="Раннее бронирование",
INDEX(GRID!$B$17:$BI$27,MATCH(M$7,GRID!$A$17:$A$27,0),MATCH(1,($U$2=GRID!$B$1:$BI$1)*(КАЛЕНДАРЬ!$U9=GRID!$B$3:$BI$3), 0))*GRID!$B$67,
ROUNDUP(INDEX(GRID!$B$17:$BI$27,MATCH(M$7,GRID!$A$17:$A$27,0),MATCH(1,($U$2=GRID!$B$1:$BI$1)*(КАЛЕНДАРЬ!$U9=GRID!$B$3:$BI$3), 0))*GRID!$B$66*(1-GRID!$B$69),0))</f>
        <v>39508</v>
      </c>
      <c r="O113" s="47" cm="1">
        <f t="array" ref="O113">IF($I$2="Раннее бронирование",
INDEX(GRID!$B$4:$BI$14,MATCH(O$7,GRID!$A$4:$A$14,0),MATCH(1,($U$2=GRID!$B$1:$BI$1)*(КАЛЕНДАРЬ!$U9=GRID!$B$3:$BI$3), 0))*GRID!$B$67,
ROUNDUP(INDEX(GRID!$B$4:$BI$14,MATCH(O$7,GRID!$A$4:$A$14,0),MATCH(1,($U$2=GRID!$B$1:$BI$1)*(КАЛЕНДАРЬ!$U9=GRID!$B$3:$BI$3),0))*GRID!$B$66*(1-GRID!$B$69),0))</f>
        <v>42364</v>
      </c>
      <c r="P113" s="48" cm="1">
        <f t="array" ref="P113">IF($I$2="Раннее бронирование",
INDEX(GRID!$B$17:$BI$27,MATCH(O$7,GRID!$A$17:$A$27,0),MATCH(1,($U$2=GRID!$B$1:$BI$1)*(КАЛЕНДАРЬ!$U9=GRID!$B$3:$BI$3), 0))*GRID!$B$67,
ROUNDUP(INDEX(GRID!$B$17:$BI$27,MATCH(O$7,GRID!$A$17:$A$27,0),MATCH(1,($U$2=GRID!$B$1:$BI$1)*(КАЛЕНДАРЬ!$U9=GRID!$B$3:$BI$3), 0))*GRID!$B$66*(1-GRID!$B$69),0))</f>
        <v>44064</v>
      </c>
      <c r="Q113" s="47" t="e" cm="1">
        <f t="array" ref="Q113">IF($I$2="Раннее бронирование",
INDEX(GRID!$B$4:$BI$14,MATCH(Q$7,GRID!$A$4:$A$14,0),MATCH(1,($U$2=GRID!$B$1:$BI$1)*(КАЛЕНДАРЬ!$U9=GRID!$B$3:$BI$3), 0))*GRID!$B$67,
ROUNDUP(INDEX(GRID!$B$4:$BI$14,MATCH(Q$7,GRID!$A$4:$A$14,0),MATCH(1,($U$2=GRID!$B$1:$BI$1)*(КАЛЕНДАРЬ!$U9=GRID!$B$3:$BI$3),0))*GRID!$B$66*(1-GRID!$B$69),0))</f>
        <v>#N/A</v>
      </c>
      <c r="R113" s="48" t="e" cm="1">
        <f t="array" ref="R113">IF($I$2="Раннее бронирование",
INDEX(GRID!$B$17:$BI$27,MATCH(Q$7,GRID!$A$17:$A$27,0),MATCH(1,($U$2=GRID!$B$1:$BI$1)*(КАЛЕНДАРЬ!$U9=GRID!$B$3:$BI$3), 0))*GRID!$B$67,
ROUNDUP(INDEX(GRID!$B$17:$BI$27,MATCH(Q$7,GRID!$A$17:$A$27,0),MATCH(1,($U$2=GRID!$B$1:$BI$1)*(КАЛЕНДАРЬ!$U9=GRID!$B$3:$BI$3), 0))*GRID!$B$66*(1-GRID!$B$69),0))</f>
        <v>#N/A</v>
      </c>
      <c r="S113" s="47" t="e" cm="1">
        <f t="array" ref="S113">IF($I$2="Раннее бронирование",
INDEX(GRID!$B$4:$BI$14,MATCH(S$7,GRID!$A$4:$A$14,0),MATCH(1,($U$2=GRID!$B$1:$BI$1)*(КАЛЕНДАРЬ!$U9=GRID!$B$3:$BI$3), 0))*GRID!$B$67,
ROUNDUP(INDEX(GRID!$B$4:$BI$14,MATCH(S$7,GRID!$A$4:$A$14,0),MATCH(1,($U$2=GRID!$B$1:$BI$1)*(КАЛЕНДАРЬ!$U9=GRID!$B$3:$BI$3),0))*GRID!$B$66*(1-GRID!$B$69),0))</f>
        <v>#N/A</v>
      </c>
      <c r="T113" s="48" t="e" cm="1">
        <f t="array" ref="T113">IF($I$2="Раннее бронирование",
INDEX(GRID!$B$17:$BI$27,MATCH(S$7,GRID!$A$17:$A$27,0),MATCH(1,($U$2=GRID!$B$1:$BI$1)*(КАЛЕНДАРЬ!$U9=GRID!$B$3:$BI$3), 0))*GRID!$B$67,
ROUNDUP(INDEX(GRID!$B$17:$BI$27,MATCH(S$7,GRID!$A$17:$A$27,0),MATCH(1,($U$2=GRID!$B$1:$BI$1)*(КАЛЕНДАРЬ!$U9=GRID!$B$3:$BI$3), 0))*GRID!$B$66*(1-GRID!$B$69),0))</f>
        <v>#N/A</v>
      </c>
      <c r="U113" s="47" cm="1">
        <f t="array" ref="U113">IF($I$2="Раннее бронирование",
INDEX(GRID!$B$4:$BI$14,MATCH(U$7,GRID!$A$4:$A$14,0),MATCH(1,($U$2=GRID!$B$1:$BI$1)*(КАЛЕНДАРЬ!$U9=GRID!$B$3:$BI$3), 0))*GRID!$B$67,
ROUNDUP(INDEX(GRID!$B$4:$BI$14,MATCH(U$7,GRID!$A$4:$A$14,0),MATCH(1,($U$2=GRID!$B$1:$BI$1)*(КАЛЕНДАРЬ!$U9=GRID!$B$3:$BI$3),0))*GRID!$B$66*(1-GRID!$B$69),0))</f>
        <v>65960</v>
      </c>
      <c r="V113" s="48" cm="1">
        <f t="array" ref="V113">IF($I$2="Раннее бронирование",
INDEX(GRID!$B$17:$BI$27,MATCH(U$7,GRID!$A$17:$A$27,0),MATCH(1,($U$2=GRID!$B$1:$BI$1)*(КАЛЕНДАРЬ!$U9=GRID!$B$3:$BI$3), 0))*GRID!$B$67,
ROUNDUP(INDEX(GRID!$B$17:$BI$27,MATCH(U$7,GRID!$A$17:$A$27,0),MATCH(1,($U$2=GRID!$B$1:$BI$1)*(КАЛЕНДАРЬ!$U9=GRID!$B$3:$BI$3), 0))*GRID!$B$66*(1-GRID!$B$69),0))</f>
        <v>67660</v>
      </c>
      <c r="W113" s="47" cm="1">
        <f t="array" ref="W113">IF($I$2="Раннее бронирование",
INDEX(GRID!$B$4:$BI$14,MATCH(W$7,GRID!$A$4:$A$14,0),MATCH(1,($U$2=GRID!$B$1:$BI$1)*(КАЛЕНДАРЬ!$U9=GRID!$B$3:$BI$3), 0))*GRID!$B$67,
ROUNDUP(INDEX(GRID!$B$4:$BI$14,MATCH(W$7,GRID!$A$4:$A$14,0),MATCH(1,($U$2=GRID!$B$1:$BI$1)*(КАЛЕНДАРЬ!$U9=GRID!$B$3:$BI$3),0))*GRID!$B$66*(1-GRID!$B$69),0))</f>
        <v>231200</v>
      </c>
      <c r="X113" s="48" cm="1">
        <f t="array" ref="X113">IF($I$2="Раннее бронирование",
INDEX(GRID!$B$17:$BI$27,MATCH(W$7,GRID!$A$17:$A$27,0),MATCH(1,($U$2=GRID!$B$1:$BI$1)*(КАЛЕНДАРЬ!$U9=GRID!$B$3:$BI$3), 0))*GRID!$B$67,
ROUNDUP(INDEX(GRID!$B$17:$BI$27,MATCH(W$7,GRID!$A$17:$A$27,0),MATCH(1,($U$2=GRID!$B$1:$BI$1)*(КАЛЕНДАРЬ!$U9=GRID!$B$3:$BI$3), 0))*GRID!$B$66*(1-GRID!$B$69),0))</f>
        <v>232900</v>
      </c>
    </row>
    <row r="114" spans="1:24" hidden="1" x14ac:dyDescent="0.2">
      <c r="A114" s="117" t="s">
        <v>48</v>
      </c>
      <c r="B114" s="117">
        <v>7</v>
      </c>
      <c r="C114" s="47" cm="1">
        <f t="array" ref="C114">IF($I$2="Раннее бронирование",
INDEX(GRID!$B$4:$BI$14,MATCH(C$7,GRID!$A$4:$A$14,0),MATCH(1,($U$2=GRID!$B$1:$BI$1)*(КАЛЕНДАРЬ!$U10=GRID!$B$3:$BI$3), 0))*GRID!$B$67,
ROUNDUP(INDEX(GRID!$B$4:$BI$14,MATCH(C$7,GRID!$A$4:$A$14,0),MATCH(1,($U$2=GRID!$B$1:$BI$1)*(КАЛЕНДАРЬ!$U10=GRID!$B$3:$BI$3),0))*GRID!$B$66*(1-GRID!$B$69),0))</f>
        <v>21760</v>
      </c>
      <c r="D114" s="48" cm="1">
        <f t="array" ref="D114">IF($I$2="Раннее бронирование",
INDEX(GRID!$B$17:$BI$27,MATCH(C$7,GRID!$A$17:$A$27,0),MATCH(1,($U$2=GRID!$B$1:$BI$1)*(КАЛЕНДАРЬ!$U10=GRID!$B$3:$BI$3), 0))*GRID!$B$67,
ROUNDUP(INDEX(GRID!$B$17:$BI$27,MATCH(C$7,GRID!$A$17:$A$27,0),MATCH(1,($U$2=GRID!$B$1:$BI$1)*(КАЛЕНДАРЬ!$U10=GRID!$B$3:$BI$3), 0))*GRID!$B$66*(1-GRID!$B$69),0))</f>
        <v>23460</v>
      </c>
      <c r="E114" s="47" cm="1">
        <f t="array" ref="E114">IF($I$2="Раннее бронирование",
INDEX(GRID!$B$4:$BI$14,MATCH(E$7,GRID!$A$4:$A$14,0),MATCH(1,($U$2=GRID!$B$1:$BI$1)*(КАЛЕНДАРЬ!$U10=GRID!$B$3:$BI$3), 0))*GRID!$B$67,
ROUNDUP(INDEX(GRID!$B$4:$BI$14,MATCH(E$7,GRID!$A$4:$A$14,0),MATCH(1,($U$2=GRID!$B$1:$BI$1)*(КАЛЕНДАРЬ!$U10=GRID!$B$3:$BI$3),0))*GRID!$B$66*(1-GRID!$B$69),0))</f>
        <v>24344</v>
      </c>
      <c r="F114" s="48" cm="1">
        <f t="array" ref="F114">IF($I$2="Раннее бронирование",
INDEX(GRID!$B$17:$BI$27,MATCH(E$7,GRID!$A$17:$A$27,0),MATCH(1,($U$2=GRID!$B$1:$BI$1)*(КАЛЕНДАРЬ!$U10=GRID!$B$3:$BI$3), 0))*GRID!$B$67,
ROUNDUP(INDEX(GRID!$B$17:$BI$27,MATCH(E$7,GRID!$A$17:$A$27,0),MATCH(1,($U$2=GRID!$B$1:$BI$1)*(КАЛЕНДАРЬ!$U10=GRID!$B$3:$BI$3), 0))*GRID!$B$66*(1-GRID!$B$69),0))</f>
        <v>26044</v>
      </c>
      <c r="G114" s="47" t="e" cm="1">
        <f t="array" ref="G114">IF($I$2="Раннее бронирование",
INDEX(GRID!$B$4:$BI$14,MATCH(G$7,GRID!$A$4:$A$14,0),MATCH(1,($U$2=GRID!$B$1:$BI$1)*(КАЛЕНДАРЬ!$U10=GRID!$B$3:$BI$3), 0))*GRID!$B$67,
ROUNDUP(INDEX(GRID!$B$4:$BI$14,MATCH(G$7,GRID!$A$4:$A$14,0),MATCH(1,($U$2=GRID!$B$1:$BI$1)*(КАЛЕНДАРЬ!$U10=GRID!$B$3:$BI$3),0))*GRID!$B$66*(1-GRID!$B$69),0))</f>
        <v>#N/A</v>
      </c>
      <c r="H114" s="48" t="e" cm="1">
        <f t="array" ref="H114">IF($I$2="Раннее бронирование",
INDEX(GRID!$B$17:$BI$27,MATCH(G$7,GRID!$A$17:$A$27,0),MATCH(1,($U$2=GRID!$B$1:$BI$1)*(КАЛЕНДАРЬ!$U10=GRID!$B$3:$BI$3), 0))*GRID!$B$67,
ROUNDUP(INDEX(GRID!$B$17:$BI$27,MATCH(G$7,GRID!$A$17:$A$27,0),MATCH(1,($U$2=GRID!$B$1:$BI$1)*(КАЛЕНДАРЬ!$U10=GRID!$B$3:$BI$3), 0))*GRID!$B$66*(1-GRID!$B$69),0))</f>
        <v>#N/A</v>
      </c>
      <c r="I114" s="47" t="e" cm="1">
        <f t="array" ref="I114">IF($I$2="Раннее бронирование",
INDEX(GRID!$B$4:$BI$14,MATCH(I$7,GRID!$A$4:$A$14,0),MATCH(1,($U$2=GRID!$B$1:$BI$1)*(КАЛЕНДАРЬ!$U10=GRID!$B$3:$BI$3), 0))*GRID!$B$67,
ROUNDUP(INDEX(GRID!$B$4:$BI$14,MATCH(I$7,GRID!$A$4:$A$14,0),MATCH(1,($U$2=GRID!$B$1:$BI$1)*(КАЛЕНДАРЬ!$U10=GRID!$B$3:$BI$3),0))*GRID!$B$66*(1-GRID!$B$69),0))</f>
        <v>#N/A</v>
      </c>
      <c r="J114" s="48" t="e" cm="1">
        <f t="array" ref="J114">IF($I$2="Раннее бронирование",
INDEX(GRID!$B$17:$BI$27,MATCH(I$7,GRID!$A$17:$A$27,0),MATCH(1,($U$2=GRID!$B$1:$BI$1)*(КАЛЕНДАРЬ!$U10=GRID!$B$3:$BI$3), 0))*GRID!$B$67,
ROUNDUP(INDEX(GRID!$B$17:$BI$27,MATCH(I$7,GRID!$A$17:$A$27,0),MATCH(1,($U$2=GRID!$B$1:$BI$1)*(КАЛЕНДАРЬ!$U10=GRID!$B$3:$BI$3), 0))*GRID!$B$66*(1-GRID!$B$69),0))</f>
        <v>#N/A</v>
      </c>
      <c r="K114" s="47" cm="1">
        <f t="array" ref="K114">IF($I$2="Раннее бронирование",
INDEX(GRID!$B$4:$BI$14,MATCH(K$7,GRID!$A$4:$A$14,0),MATCH(1,($U$2=GRID!$B$1:$BI$1)*(КАЛЕНДАРЬ!$U10=GRID!$B$3:$BI$3), 0))*GRID!$B$67,
ROUNDUP(INDEX(GRID!$B$4:$BI$14,MATCH(K$7,GRID!$A$4:$A$14,0),MATCH(1,($U$2=GRID!$B$1:$BI$1)*(КАЛЕНДАРЬ!$U10=GRID!$B$3:$BI$3),0))*GRID!$B$66*(1-GRID!$B$69),0))</f>
        <v>33864</v>
      </c>
      <c r="L114" s="48" cm="1">
        <f t="array" ref="L114">IF($I$2="Раннее бронирование",
INDEX(GRID!$B$17:$BI$27,MATCH(K$7,GRID!$A$17:$A$27,0),MATCH(1,($U$2=GRID!$B$1:$BI$1)*(КАЛЕНДАРЬ!$U10=GRID!$B$3:$BI$3), 0))*GRID!$B$67,
ROUNDUP(INDEX(GRID!$B$17:$BI$27,MATCH(K$7,GRID!$A$17:$A$27,0),MATCH(1,($U$2=GRID!$B$1:$BI$1)*(КАЛЕНДАРЬ!$U10=GRID!$B$3:$BI$3), 0))*GRID!$B$66*(1-GRID!$B$69),0))</f>
        <v>35564</v>
      </c>
      <c r="M114" s="47" cm="1">
        <f t="array" ref="M114">IF($I$2="Раннее бронирование",
INDEX(GRID!$B$4:$BI$14,MATCH(M$7,GRID!$A$4:$A$14,0),MATCH(1,($U$2=GRID!$B$1:$BI$1)*(КАЛЕНДАРЬ!$U10=GRID!$B$3:$BI$3), 0))*GRID!$B$67,
ROUNDUP(INDEX(GRID!$B$4:$BI$14,MATCH(M$7,GRID!$A$4:$A$14,0),MATCH(1,($U$2=GRID!$B$1:$BI$1)*(КАЛЕНДАРЬ!$U10=GRID!$B$3:$BI$3),0))*GRID!$B$66*(1-GRID!$B$69),0))</f>
        <v>37808</v>
      </c>
      <c r="N114" s="48" cm="1">
        <f t="array" ref="N114">IF($I$2="Раннее бронирование",
INDEX(GRID!$B$17:$BI$27,MATCH(M$7,GRID!$A$17:$A$27,0),MATCH(1,($U$2=GRID!$B$1:$BI$1)*(КАЛЕНДАРЬ!$U10=GRID!$B$3:$BI$3), 0))*GRID!$B$67,
ROUNDUP(INDEX(GRID!$B$17:$BI$27,MATCH(M$7,GRID!$A$17:$A$27,0),MATCH(1,($U$2=GRID!$B$1:$BI$1)*(КАЛЕНДАРЬ!$U10=GRID!$B$3:$BI$3), 0))*GRID!$B$66*(1-GRID!$B$69),0))</f>
        <v>39508</v>
      </c>
      <c r="O114" s="47" cm="1">
        <f t="array" ref="O114">IF($I$2="Раннее бронирование",
INDEX(GRID!$B$4:$BI$14,MATCH(O$7,GRID!$A$4:$A$14,0),MATCH(1,($U$2=GRID!$B$1:$BI$1)*(КАЛЕНДАРЬ!$U10=GRID!$B$3:$BI$3), 0))*GRID!$B$67,
ROUNDUP(INDEX(GRID!$B$4:$BI$14,MATCH(O$7,GRID!$A$4:$A$14,0),MATCH(1,($U$2=GRID!$B$1:$BI$1)*(КАЛЕНДАРЬ!$U10=GRID!$B$3:$BI$3),0))*GRID!$B$66*(1-GRID!$B$69),0))</f>
        <v>42364</v>
      </c>
      <c r="P114" s="48" cm="1">
        <f t="array" ref="P114">IF($I$2="Раннее бронирование",
INDEX(GRID!$B$17:$BI$27,MATCH(O$7,GRID!$A$17:$A$27,0),MATCH(1,($U$2=GRID!$B$1:$BI$1)*(КАЛЕНДАРЬ!$U10=GRID!$B$3:$BI$3), 0))*GRID!$B$67,
ROUNDUP(INDEX(GRID!$B$17:$BI$27,MATCH(O$7,GRID!$A$17:$A$27,0),MATCH(1,($U$2=GRID!$B$1:$BI$1)*(КАЛЕНДАРЬ!$U10=GRID!$B$3:$BI$3), 0))*GRID!$B$66*(1-GRID!$B$69),0))</f>
        <v>44064</v>
      </c>
      <c r="Q114" s="47" t="e" cm="1">
        <f t="array" ref="Q114">IF($I$2="Раннее бронирование",
INDEX(GRID!$B$4:$BI$14,MATCH(Q$7,GRID!$A$4:$A$14,0),MATCH(1,($U$2=GRID!$B$1:$BI$1)*(КАЛЕНДАРЬ!$U10=GRID!$B$3:$BI$3), 0))*GRID!$B$67,
ROUNDUP(INDEX(GRID!$B$4:$BI$14,MATCH(Q$7,GRID!$A$4:$A$14,0),MATCH(1,($U$2=GRID!$B$1:$BI$1)*(КАЛЕНДАРЬ!$U10=GRID!$B$3:$BI$3),0))*GRID!$B$66*(1-GRID!$B$69),0))</f>
        <v>#N/A</v>
      </c>
      <c r="R114" s="48" t="e" cm="1">
        <f t="array" ref="R114">IF($I$2="Раннее бронирование",
INDEX(GRID!$B$17:$BI$27,MATCH(Q$7,GRID!$A$17:$A$27,0),MATCH(1,($U$2=GRID!$B$1:$BI$1)*(КАЛЕНДАРЬ!$U10=GRID!$B$3:$BI$3), 0))*GRID!$B$67,
ROUNDUP(INDEX(GRID!$B$17:$BI$27,MATCH(Q$7,GRID!$A$17:$A$27,0),MATCH(1,($U$2=GRID!$B$1:$BI$1)*(КАЛЕНДАРЬ!$U10=GRID!$B$3:$BI$3), 0))*GRID!$B$66*(1-GRID!$B$69),0))</f>
        <v>#N/A</v>
      </c>
      <c r="S114" s="47" t="e" cm="1">
        <f t="array" ref="S114">IF($I$2="Раннее бронирование",
INDEX(GRID!$B$4:$BI$14,MATCH(S$7,GRID!$A$4:$A$14,0),MATCH(1,($U$2=GRID!$B$1:$BI$1)*(КАЛЕНДАРЬ!$U10=GRID!$B$3:$BI$3), 0))*GRID!$B$67,
ROUNDUP(INDEX(GRID!$B$4:$BI$14,MATCH(S$7,GRID!$A$4:$A$14,0),MATCH(1,($U$2=GRID!$B$1:$BI$1)*(КАЛЕНДАРЬ!$U10=GRID!$B$3:$BI$3),0))*GRID!$B$66*(1-GRID!$B$69),0))</f>
        <v>#N/A</v>
      </c>
      <c r="T114" s="48" t="e" cm="1">
        <f t="array" ref="T114">IF($I$2="Раннее бронирование",
INDEX(GRID!$B$17:$BI$27,MATCH(S$7,GRID!$A$17:$A$27,0),MATCH(1,($U$2=GRID!$B$1:$BI$1)*(КАЛЕНДАРЬ!$U10=GRID!$B$3:$BI$3), 0))*GRID!$B$67,
ROUNDUP(INDEX(GRID!$B$17:$BI$27,MATCH(S$7,GRID!$A$17:$A$27,0),MATCH(1,($U$2=GRID!$B$1:$BI$1)*(КАЛЕНДАРЬ!$U10=GRID!$B$3:$BI$3), 0))*GRID!$B$66*(1-GRID!$B$69),0))</f>
        <v>#N/A</v>
      </c>
      <c r="U114" s="47" cm="1">
        <f t="array" ref="U114">IF($I$2="Раннее бронирование",
INDEX(GRID!$B$4:$BI$14,MATCH(U$7,GRID!$A$4:$A$14,0),MATCH(1,($U$2=GRID!$B$1:$BI$1)*(КАЛЕНДАРЬ!$U10=GRID!$B$3:$BI$3), 0))*GRID!$B$67,
ROUNDUP(INDEX(GRID!$B$4:$BI$14,MATCH(U$7,GRID!$A$4:$A$14,0),MATCH(1,($U$2=GRID!$B$1:$BI$1)*(КАЛЕНДАРЬ!$U10=GRID!$B$3:$BI$3),0))*GRID!$B$66*(1-GRID!$B$69),0))</f>
        <v>65960</v>
      </c>
      <c r="V114" s="48" cm="1">
        <f t="array" ref="V114">IF($I$2="Раннее бронирование",
INDEX(GRID!$B$17:$BI$27,MATCH(U$7,GRID!$A$17:$A$27,0),MATCH(1,($U$2=GRID!$B$1:$BI$1)*(КАЛЕНДАРЬ!$U10=GRID!$B$3:$BI$3), 0))*GRID!$B$67,
ROUNDUP(INDEX(GRID!$B$17:$BI$27,MATCH(U$7,GRID!$A$17:$A$27,0),MATCH(1,($U$2=GRID!$B$1:$BI$1)*(КАЛЕНДАРЬ!$U10=GRID!$B$3:$BI$3), 0))*GRID!$B$66*(1-GRID!$B$69),0))</f>
        <v>67660</v>
      </c>
      <c r="W114" s="47" cm="1">
        <f t="array" ref="W114">IF($I$2="Раннее бронирование",
INDEX(GRID!$B$4:$BI$14,MATCH(W$7,GRID!$A$4:$A$14,0),MATCH(1,($U$2=GRID!$B$1:$BI$1)*(КАЛЕНДАРЬ!$U10=GRID!$B$3:$BI$3), 0))*GRID!$B$67,
ROUNDUP(INDEX(GRID!$B$4:$BI$14,MATCH(W$7,GRID!$A$4:$A$14,0),MATCH(1,($U$2=GRID!$B$1:$BI$1)*(КАЛЕНДАРЬ!$U10=GRID!$B$3:$BI$3),0))*GRID!$B$66*(1-GRID!$B$69),0))</f>
        <v>231200</v>
      </c>
      <c r="X114" s="48" cm="1">
        <f t="array" ref="X114">IF($I$2="Раннее бронирование",
INDEX(GRID!$B$17:$BI$27,MATCH(W$7,GRID!$A$17:$A$27,0),MATCH(1,($U$2=GRID!$B$1:$BI$1)*(КАЛЕНДАРЬ!$U10=GRID!$B$3:$BI$3), 0))*GRID!$B$67,
ROUNDUP(INDEX(GRID!$B$17:$BI$27,MATCH(W$7,GRID!$A$17:$A$27,0),MATCH(1,($U$2=GRID!$B$1:$BI$1)*(КАЛЕНДАРЬ!$U10=GRID!$B$3:$BI$3), 0))*GRID!$B$66*(1-GRID!$B$69),0))</f>
        <v>232900</v>
      </c>
    </row>
    <row r="115" spans="1:24" hidden="1" x14ac:dyDescent="0.2">
      <c r="A115" s="117" t="s">
        <v>42</v>
      </c>
      <c r="B115" s="117">
        <v>8</v>
      </c>
      <c r="C115" s="47" cm="1">
        <f t="array" ref="C115">IF($I$2="Раннее бронирование",
INDEX(GRID!$B$4:$BI$14,MATCH(C$7,GRID!$A$4:$A$14,0),MATCH(1,($U$2=GRID!$B$1:$BI$1)*(КАЛЕНДАРЬ!$U11=GRID!$B$3:$BI$3), 0))*GRID!$B$67,
ROUNDUP(INDEX(GRID!$B$4:$BI$14,MATCH(C$7,GRID!$A$4:$A$14,0),MATCH(1,($U$2=GRID!$B$1:$BI$1)*(КАЛЕНДАРЬ!$U11=GRID!$B$3:$BI$3),0))*GRID!$B$66*(1-GRID!$B$69),0))</f>
        <v>21760</v>
      </c>
      <c r="D115" s="48" cm="1">
        <f t="array" ref="D115">IF($I$2="Раннее бронирование",
INDEX(GRID!$B$17:$BI$27,MATCH(C$7,GRID!$A$17:$A$27,0),MATCH(1,($U$2=GRID!$B$1:$BI$1)*(КАЛЕНДАРЬ!$U11=GRID!$B$3:$BI$3), 0))*GRID!$B$67,
ROUNDUP(INDEX(GRID!$B$17:$BI$27,MATCH(C$7,GRID!$A$17:$A$27,0),MATCH(1,($U$2=GRID!$B$1:$BI$1)*(КАЛЕНДАРЬ!$U11=GRID!$B$3:$BI$3), 0))*GRID!$B$66*(1-GRID!$B$69),0))</f>
        <v>23460</v>
      </c>
      <c r="E115" s="47" cm="1">
        <f t="array" ref="E115">IF($I$2="Раннее бронирование",
INDEX(GRID!$B$4:$BI$14,MATCH(E$7,GRID!$A$4:$A$14,0),MATCH(1,($U$2=GRID!$B$1:$BI$1)*(КАЛЕНДАРЬ!$U11=GRID!$B$3:$BI$3), 0))*GRID!$B$67,
ROUNDUP(INDEX(GRID!$B$4:$BI$14,MATCH(E$7,GRID!$A$4:$A$14,0),MATCH(1,($U$2=GRID!$B$1:$BI$1)*(КАЛЕНДАРЬ!$U11=GRID!$B$3:$BI$3),0))*GRID!$B$66*(1-GRID!$B$69),0))</f>
        <v>24344</v>
      </c>
      <c r="F115" s="48" cm="1">
        <f t="array" ref="F115">IF($I$2="Раннее бронирование",
INDEX(GRID!$B$17:$BI$27,MATCH(E$7,GRID!$A$17:$A$27,0),MATCH(1,($U$2=GRID!$B$1:$BI$1)*(КАЛЕНДАРЬ!$U11=GRID!$B$3:$BI$3), 0))*GRID!$B$67,
ROUNDUP(INDEX(GRID!$B$17:$BI$27,MATCH(E$7,GRID!$A$17:$A$27,0),MATCH(1,($U$2=GRID!$B$1:$BI$1)*(КАЛЕНДАРЬ!$U11=GRID!$B$3:$BI$3), 0))*GRID!$B$66*(1-GRID!$B$69),0))</f>
        <v>26044</v>
      </c>
      <c r="G115" s="47" t="e" cm="1">
        <f t="array" ref="G115">IF($I$2="Раннее бронирование",
INDEX(GRID!$B$4:$BI$14,MATCH(G$7,GRID!$A$4:$A$14,0),MATCH(1,($U$2=GRID!$B$1:$BI$1)*(КАЛЕНДАРЬ!$U11=GRID!$B$3:$BI$3), 0))*GRID!$B$67,
ROUNDUP(INDEX(GRID!$B$4:$BI$14,MATCH(G$7,GRID!$A$4:$A$14,0),MATCH(1,($U$2=GRID!$B$1:$BI$1)*(КАЛЕНДАРЬ!$U11=GRID!$B$3:$BI$3),0))*GRID!$B$66*(1-GRID!$B$69),0))</f>
        <v>#N/A</v>
      </c>
      <c r="H115" s="48" t="e" cm="1">
        <f t="array" ref="H115">IF($I$2="Раннее бронирование",
INDEX(GRID!$B$17:$BI$27,MATCH(G$7,GRID!$A$17:$A$27,0),MATCH(1,($U$2=GRID!$B$1:$BI$1)*(КАЛЕНДАРЬ!$U11=GRID!$B$3:$BI$3), 0))*GRID!$B$67,
ROUNDUP(INDEX(GRID!$B$17:$BI$27,MATCH(G$7,GRID!$A$17:$A$27,0),MATCH(1,($U$2=GRID!$B$1:$BI$1)*(КАЛЕНДАРЬ!$U11=GRID!$B$3:$BI$3), 0))*GRID!$B$66*(1-GRID!$B$69),0))</f>
        <v>#N/A</v>
      </c>
      <c r="I115" s="47" t="e" cm="1">
        <f t="array" ref="I115">IF($I$2="Раннее бронирование",
INDEX(GRID!$B$4:$BI$14,MATCH(I$7,GRID!$A$4:$A$14,0),MATCH(1,($U$2=GRID!$B$1:$BI$1)*(КАЛЕНДАРЬ!$U11=GRID!$B$3:$BI$3), 0))*GRID!$B$67,
ROUNDUP(INDEX(GRID!$B$4:$BI$14,MATCH(I$7,GRID!$A$4:$A$14,0),MATCH(1,($U$2=GRID!$B$1:$BI$1)*(КАЛЕНДАРЬ!$U11=GRID!$B$3:$BI$3),0))*GRID!$B$66*(1-GRID!$B$69),0))</f>
        <v>#N/A</v>
      </c>
      <c r="J115" s="48" t="e" cm="1">
        <f t="array" ref="J115">IF($I$2="Раннее бронирование",
INDEX(GRID!$B$17:$BI$27,MATCH(I$7,GRID!$A$17:$A$27,0),MATCH(1,($U$2=GRID!$B$1:$BI$1)*(КАЛЕНДАРЬ!$U11=GRID!$B$3:$BI$3), 0))*GRID!$B$67,
ROUNDUP(INDEX(GRID!$B$17:$BI$27,MATCH(I$7,GRID!$A$17:$A$27,0),MATCH(1,($U$2=GRID!$B$1:$BI$1)*(КАЛЕНДАРЬ!$U11=GRID!$B$3:$BI$3), 0))*GRID!$B$66*(1-GRID!$B$69),0))</f>
        <v>#N/A</v>
      </c>
      <c r="K115" s="47" cm="1">
        <f t="array" ref="K115">IF($I$2="Раннее бронирование",
INDEX(GRID!$B$4:$BI$14,MATCH(K$7,GRID!$A$4:$A$14,0),MATCH(1,($U$2=GRID!$B$1:$BI$1)*(КАЛЕНДАРЬ!$U11=GRID!$B$3:$BI$3), 0))*GRID!$B$67,
ROUNDUP(INDEX(GRID!$B$4:$BI$14,MATCH(K$7,GRID!$A$4:$A$14,0),MATCH(1,($U$2=GRID!$B$1:$BI$1)*(КАЛЕНДАРЬ!$U11=GRID!$B$3:$BI$3),0))*GRID!$B$66*(1-GRID!$B$69),0))</f>
        <v>33864</v>
      </c>
      <c r="L115" s="48" cm="1">
        <f t="array" ref="L115">IF($I$2="Раннее бронирование",
INDEX(GRID!$B$17:$BI$27,MATCH(K$7,GRID!$A$17:$A$27,0),MATCH(1,($U$2=GRID!$B$1:$BI$1)*(КАЛЕНДАРЬ!$U11=GRID!$B$3:$BI$3), 0))*GRID!$B$67,
ROUNDUP(INDEX(GRID!$B$17:$BI$27,MATCH(K$7,GRID!$A$17:$A$27,0),MATCH(1,($U$2=GRID!$B$1:$BI$1)*(КАЛЕНДАРЬ!$U11=GRID!$B$3:$BI$3), 0))*GRID!$B$66*(1-GRID!$B$69),0))</f>
        <v>35564</v>
      </c>
      <c r="M115" s="47" cm="1">
        <f t="array" ref="M115">IF($I$2="Раннее бронирование",
INDEX(GRID!$B$4:$BI$14,MATCH(M$7,GRID!$A$4:$A$14,0),MATCH(1,($U$2=GRID!$B$1:$BI$1)*(КАЛЕНДАРЬ!$U11=GRID!$B$3:$BI$3), 0))*GRID!$B$67,
ROUNDUP(INDEX(GRID!$B$4:$BI$14,MATCH(M$7,GRID!$A$4:$A$14,0),MATCH(1,($U$2=GRID!$B$1:$BI$1)*(КАЛЕНДАРЬ!$U11=GRID!$B$3:$BI$3),0))*GRID!$B$66*(1-GRID!$B$69),0))</f>
        <v>37808</v>
      </c>
      <c r="N115" s="48" cm="1">
        <f t="array" ref="N115">IF($I$2="Раннее бронирование",
INDEX(GRID!$B$17:$BI$27,MATCH(M$7,GRID!$A$17:$A$27,0),MATCH(1,($U$2=GRID!$B$1:$BI$1)*(КАЛЕНДАРЬ!$U11=GRID!$B$3:$BI$3), 0))*GRID!$B$67,
ROUNDUP(INDEX(GRID!$B$17:$BI$27,MATCH(M$7,GRID!$A$17:$A$27,0),MATCH(1,($U$2=GRID!$B$1:$BI$1)*(КАЛЕНДАРЬ!$U11=GRID!$B$3:$BI$3), 0))*GRID!$B$66*(1-GRID!$B$69),0))</f>
        <v>39508</v>
      </c>
      <c r="O115" s="47" cm="1">
        <f t="array" ref="O115">IF($I$2="Раннее бронирование",
INDEX(GRID!$B$4:$BI$14,MATCH(O$7,GRID!$A$4:$A$14,0),MATCH(1,($U$2=GRID!$B$1:$BI$1)*(КАЛЕНДАРЬ!$U11=GRID!$B$3:$BI$3), 0))*GRID!$B$67,
ROUNDUP(INDEX(GRID!$B$4:$BI$14,MATCH(O$7,GRID!$A$4:$A$14,0),MATCH(1,($U$2=GRID!$B$1:$BI$1)*(КАЛЕНДАРЬ!$U11=GRID!$B$3:$BI$3),0))*GRID!$B$66*(1-GRID!$B$69),0))</f>
        <v>42364</v>
      </c>
      <c r="P115" s="48" cm="1">
        <f t="array" ref="P115">IF($I$2="Раннее бронирование",
INDEX(GRID!$B$17:$BI$27,MATCH(O$7,GRID!$A$17:$A$27,0),MATCH(1,($U$2=GRID!$B$1:$BI$1)*(КАЛЕНДАРЬ!$U11=GRID!$B$3:$BI$3), 0))*GRID!$B$67,
ROUNDUP(INDEX(GRID!$B$17:$BI$27,MATCH(O$7,GRID!$A$17:$A$27,0),MATCH(1,($U$2=GRID!$B$1:$BI$1)*(КАЛЕНДАРЬ!$U11=GRID!$B$3:$BI$3), 0))*GRID!$B$66*(1-GRID!$B$69),0))</f>
        <v>44064</v>
      </c>
      <c r="Q115" s="47" t="e" cm="1">
        <f t="array" ref="Q115">IF($I$2="Раннее бронирование",
INDEX(GRID!$B$4:$BI$14,MATCH(Q$7,GRID!$A$4:$A$14,0),MATCH(1,($U$2=GRID!$B$1:$BI$1)*(КАЛЕНДАРЬ!$U11=GRID!$B$3:$BI$3), 0))*GRID!$B$67,
ROUNDUP(INDEX(GRID!$B$4:$BI$14,MATCH(Q$7,GRID!$A$4:$A$14,0),MATCH(1,($U$2=GRID!$B$1:$BI$1)*(КАЛЕНДАРЬ!$U11=GRID!$B$3:$BI$3),0))*GRID!$B$66*(1-GRID!$B$69),0))</f>
        <v>#N/A</v>
      </c>
      <c r="R115" s="48" t="e" cm="1">
        <f t="array" ref="R115">IF($I$2="Раннее бронирование",
INDEX(GRID!$B$17:$BI$27,MATCH(Q$7,GRID!$A$17:$A$27,0),MATCH(1,($U$2=GRID!$B$1:$BI$1)*(КАЛЕНДАРЬ!$U11=GRID!$B$3:$BI$3), 0))*GRID!$B$67,
ROUNDUP(INDEX(GRID!$B$17:$BI$27,MATCH(Q$7,GRID!$A$17:$A$27,0),MATCH(1,($U$2=GRID!$B$1:$BI$1)*(КАЛЕНДАРЬ!$U11=GRID!$B$3:$BI$3), 0))*GRID!$B$66*(1-GRID!$B$69),0))</f>
        <v>#N/A</v>
      </c>
      <c r="S115" s="47" t="e" cm="1">
        <f t="array" ref="S115">IF($I$2="Раннее бронирование",
INDEX(GRID!$B$4:$BI$14,MATCH(S$7,GRID!$A$4:$A$14,0),MATCH(1,($U$2=GRID!$B$1:$BI$1)*(КАЛЕНДАРЬ!$U11=GRID!$B$3:$BI$3), 0))*GRID!$B$67,
ROUNDUP(INDEX(GRID!$B$4:$BI$14,MATCH(S$7,GRID!$A$4:$A$14,0),MATCH(1,($U$2=GRID!$B$1:$BI$1)*(КАЛЕНДАРЬ!$U11=GRID!$B$3:$BI$3),0))*GRID!$B$66*(1-GRID!$B$69),0))</f>
        <v>#N/A</v>
      </c>
      <c r="T115" s="48" t="e" cm="1">
        <f t="array" ref="T115">IF($I$2="Раннее бронирование",
INDEX(GRID!$B$17:$BI$27,MATCH(S$7,GRID!$A$17:$A$27,0),MATCH(1,($U$2=GRID!$B$1:$BI$1)*(КАЛЕНДАРЬ!$U11=GRID!$B$3:$BI$3), 0))*GRID!$B$67,
ROUNDUP(INDEX(GRID!$B$17:$BI$27,MATCH(S$7,GRID!$A$17:$A$27,0),MATCH(1,($U$2=GRID!$B$1:$BI$1)*(КАЛЕНДАРЬ!$U11=GRID!$B$3:$BI$3), 0))*GRID!$B$66*(1-GRID!$B$69),0))</f>
        <v>#N/A</v>
      </c>
      <c r="U115" s="47" cm="1">
        <f t="array" ref="U115">IF($I$2="Раннее бронирование",
INDEX(GRID!$B$4:$BI$14,MATCH(U$7,GRID!$A$4:$A$14,0),MATCH(1,($U$2=GRID!$B$1:$BI$1)*(КАЛЕНДАРЬ!$U11=GRID!$B$3:$BI$3), 0))*GRID!$B$67,
ROUNDUP(INDEX(GRID!$B$4:$BI$14,MATCH(U$7,GRID!$A$4:$A$14,0),MATCH(1,($U$2=GRID!$B$1:$BI$1)*(КАЛЕНДАРЬ!$U11=GRID!$B$3:$BI$3),0))*GRID!$B$66*(1-GRID!$B$69),0))</f>
        <v>65960</v>
      </c>
      <c r="V115" s="48" cm="1">
        <f t="array" ref="V115">IF($I$2="Раннее бронирование",
INDEX(GRID!$B$17:$BI$27,MATCH(U$7,GRID!$A$17:$A$27,0),MATCH(1,($U$2=GRID!$B$1:$BI$1)*(КАЛЕНДАРЬ!$U11=GRID!$B$3:$BI$3), 0))*GRID!$B$67,
ROUNDUP(INDEX(GRID!$B$17:$BI$27,MATCH(U$7,GRID!$A$17:$A$27,0),MATCH(1,($U$2=GRID!$B$1:$BI$1)*(КАЛЕНДАРЬ!$U11=GRID!$B$3:$BI$3), 0))*GRID!$B$66*(1-GRID!$B$69),0))</f>
        <v>67660</v>
      </c>
      <c r="W115" s="47" cm="1">
        <f t="array" ref="W115">IF($I$2="Раннее бронирование",
INDEX(GRID!$B$4:$BI$14,MATCH(W$7,GRID!$A$4:$A$14,0),MATCH(1,($U$2=GRID!$B$1:$BI$1)*(КАЛЕНДАРЬ!$U11=GRID!$B$3:$BI$3), 0))*GRID!$B$67,
ROUNDUP(INDEX(GRID!$B$4:$BI$14,MATCH(W$7,GRID!$A$4:$A$14,0),MATCH(1,($U$2=GRID!$B$1:$BI$1)*(КАЛЕНДАРЬ!$U11=GRID!$B$3:$BI$3),0))*GRID!$B$66*(1-GRID!$B$69),0))</f>
        <v>231200</v>
      </c>
      <c r="X115" s="48" cm="1">
        <f t="array" ref="X115">IF($I$2="Раннее бронирование",
INDEX(GRID!$B$17:$BI$27,MATCH(W$7,GRID!$A$17:$A$27,0),MATCH(1,($U$2=GRID!$B$1:$BI$1)*(КАЛЕНДАРЬ!$U11=GRID!$B$3:$BI$3), 0))*GRID!$B$67,
ROUNDUP(INDEX(GRID!$B$17:$BI$27,MATCH(W$7,GRID!$A$17:$A$27,0),MATCH(1,($U$2=GRID!$B$1:$BI$1)*(КАЛЕНДАРЬ!$U11=GRID!$B$3:$BI$3), 0))*GRID!$B$66*(1-GRID!$B$69),0))</f>
        <v>232900</v>
      </c>
    </row>
    <row r="116" spans="1:24" hidden="1" x14ac:dyDescent="0.2">
      <c r="A116" s="117" t="s">
        <v>43</v>
      </c>
      <c r="B116" s="117">
        <v>9</v>
      </c>
      <c r="C116" s="47" cm="1">
        <f t="array" ref="C116">IF($I$2="Раннее бронирование",
INDEX(GRID!$B$4:$BI$14,MATCH(C$7,GRID!$A$4:$A$14,0),MATCH(1,($U$2=GRID!$B$1:$BI$1)*(КАЛЕНДАРЬ!$U12=GRID!$B$3:$BI$3), 0))*GRID!$B$67,
ROUNDUP(INDEX(GRID!$B$4:$BI$14,MATCH(C$7,GRID!$A$4:$A$14,0),MATCH(1,($U$2=GRID!$B$1:$BI$1)*(КАЛЕНДАРЬ!$U12=GRID!$B$3:$BI$3),0))*GRID!$B$66*(1-GRID!$B$69),0))</f>
        <v>21760</v>
      </c>
      <c r="D116" s="48" cm="1">
        <f t="array" ref="D116">IF($I$2="Раннее бронирование",
INDEX(GRID!$B$17:$BI$27,MATCH(C$7,GRID!$A$17:$A$27,0),MATCH(1,($U$2=GRID!$B$1:$BI$1)*(КАЛЕНДАРЬ!$U12=GRID!$B$3:$BI$3), 0))*GRID!$B$67,
ROUNDUP(INDEX(GRID!$B$17:$BI$27,MATCH(C$7,GRID!$A$17:$A$27,0),MATCH(1,($U$2=GRID!$B$1:$BI$1)*(КАЛЕНДАРЬ!$U12=GRID!$B$3:$BI$3), 0))*GRID!$B$66*(1-GRID!$B$69),0))</f>
        <v>23460</v>
      </c>
      <c r="E116" s="47" cm="1">
        <f t="array" ref="E116">IF($I$2="Раннее бронирование",
INDEX(GRID!$B$4:$BI$14,MATCH(E$7,GRID!$A$4:$A$14,0),MATCH(1,($U$2=GRID!$B$1:$BI$1)*(КАЛЕНДАРЬ!$U12=GRID!$B$3:$BI$3), 0))*GRID!$B$67,
ROUNDUP(INDEX(GRID!$B$4:$BI$14,MATCH(E$7,GRID!$A$4:$A$14,0),MATCH(1,($U$2=GRID!$B$1:$BI$1)*(КАЛЕНДАРЬ!$U12=GRID!$B$3:$BI$3),0))*GRID!$B$66*(1-GRID!$B$69),0))</f>
        <v>24344</v>
      </c>
      <c r="F116" s="48" cm="1">
        <f t="array" ref="F116">IF($I$2="Раннее бронирование",
INDEX(GRID!$B$17:$BI$27,MATCH(E$7,GRID!$A$17:$A$27,0),MATCH(1,($U$2=GRID!$B$1:$BI$1)*(КАЛЕНДАРЬ!$U12=GRID!$B$3:$BI$3), 0))*GRID!$B$67,
ROUNDUP(INDEX(GRID!$B$17:$BI$27,MATCH(E$7,GRID!$A$17:$A$27,0),MATCH(1,($U$2=GRID!$B$1:$BI$1)*(КАЛЕНДАРЬ!$U12=GRID!$B$3:$BI$3), 0))*GRID!$B$66*(1-GRID!$B$69),0))</f>
        <v>26044</v>
      </c>
      <c r="G116" s="47" t="e" cm="1">
        <f t="array" ref="G116">IF($I$2="Раннее бронирование",
INDEX(GRID!$B$4:$BI$14,MATCH(G$7,GRID!$A$4:$A$14,0),MATCH(1,($U$2=GRID!$B$1:$BI$1)*(КАЛЕНДАРЬ!$U12=GRID!$B$3:$BI$3), 0))*GRID!$B$67,
ROUNDUP(INDEX(GRID!$B$4:$BI$14,MATCH(G$7,GRID!$A$4:$A$14,0),MATCH(1,($U$2=GRID!$B$1:$BI$1)*(КАЛЕНДАРЬ!$U12=GRID!$B$3:$BI$3),0))*GRID!$B$66*(1-GRID!$B$69),0))</f>
        <v>#N/A</v>
      </c>
      <c r="H116" s="48" t="e" cm="1">
        <f t="array" ref="H116">IF($I$2="Раннее бронирование",
INDEX(GRID!$B$17:$BI$27,MATCH(G$7,GRID!$A$17:$A$27,0),MATCH(1,($U$2=GRID!$B$1:$BI$1)*(КАЛЕНДАРЬ!$U12=GRID!$B$3:$BI$3), 0))*GRID!$B$67,
ROUNDUP(INDEX(GRID!$B$17:$BI$27,MATCH(G$7,GRID!$A$17:$A$27,0),MATCH(1,($U$2=GRID!$B$1:$BI$1)*(КАЛЕНДАРЬ!$U12=GRID!$B$3:$BI$3), 0))*GRID!$B$66*(1-GRID!$B$69),0))</f>
        <v>#N/A</v>
      </c>
      <c r="I116" s="47" t="e" cm="1">
        <f t="array" ref="I116">IF($I$2="Раннее бронирование",
INDEX(GRID!$B$4:$BI$14,MATCH(I$7,GRID!$A$4:$A$14,0),MATCH(1,($U$2=GRID!$B$1:$BI$1)*(КАЛЕНДАРЬ!$U12=GRID!$B$3:$BI$3), 0))*GRID!$B$67,
ROUNDUP(INDEX(GRID!$B$4:$BI$14,MATCH(I$7,GRID!$A$4:$A$14,0),MATCH(1,($U$2=GRID!$B$1:$BI$1)*(КАЛЕНДАРЬ!$U12=GRID!$B$3:$BI$3),0))*GRID!$B$66*(1-GRID!$B$69),0))</f>
        <v>#N/A</v>
      </c>
      <c r="J116" s="48" t="e" cm="1">
        <f t="array" ref="J116">IF($I$2="Раннее бронирование",
INDEX(GRID!$B$17:$BI$27,MATCH(I$7,GRID!$A$17:$A$27,0),MATCH(1,($U$2=GRID!$B$1:$BI$1)*(КАЛЕНДАРЬ!$U12=GRID!$B$3:$BI$3), 0))*GRID!$B$67,
ROUNDUP(INDEX(GRID!$B$17:$BI$27,MATCH(I$7,GRID!$A$17:$A$27,0),MATCH(1,($U$2=GRID!$B$1:$BI$1)*(КАЛЕНДАРЬ!$U12=GRID!$B$3:$BI$3), 0))*GRID!$B$66*(1-GRID!$B$69),0))</f>
        <v>#N/A</v>
      </c>
      <c r="K116" s="47" cm="1">
        <f t="array" ref="K116">IF($I$2="Раннее бронирование",
INDEX(GRID!$B$4:$BI$14,MATCH(K$7,GRID!$A$4:$A$14,0),MATCH(1,($U$2=GRID!$B$1:$BI$1)*(КАЛЕНДАРЬ!$U12=GRID!$B$3:$BI$3), 0))*GRID!$B$67,
ROUNDUP(INDEX(GRID!$B$4:$BI$14,MATCH(K$7,GRID!$A$4:$A$14,0),MATCH(1,($U$2=GRID!$B$1:$BI$1)*(КАЛЕНДАРЬ!$U12=GRID!$B$3:$BI$3),0))*GRID!$B$66*(1-GRID!$B$69),0))</f>
        <v>33864</v>
      </c>
      <c r="L116" s="48" cm="1">
        <f t="array" ref="L116">IF($I$2="Раннее бронирование",
INDEX(GRID!$B$17:$BI$27,MATCH(K$7,GRID!$A$17:$A$27,0),MATCH(1,($U$2=GRID!$B$1:$BI$1)*(КАЛЕНДАРЬ!$U12=GRID!$B$3:$BI$3), 0))*GRID!$B$67,
ROUNDUP(INDEX(GRID!$B$17:$BI$27,MATCH(K$7,GRID!$A$17:$A$27,0),MATCH(1,($U$2=GRID!$B$1:$BI$1)*(КАЛЕНДАРЬ!$U12=GRID!$B$3:$BI$3), 0))*GRID!$B$66*(1-GRID!$B$69),0))</f>
        <v>35564</v>
      </c>
      <c r="M116" s="47" cm="1">
        <f t="array" ref="M116">IF($I$2="Раннее бронирование",
INDEX(GRID!$B$4:$BI$14,MATCH(M$7,GRID!$A$4:$A$14,0),MATCH(1,($U$2=GRID!$B$1:$BI$1)*(КАЛЕНДАРЬ!$U12=GRID!$B$3:$BI$3), 0))*GRID!$B$67,
ROUNDUP(INDEX(GRID!$B$4:$BI$14,MATCH(M$7,GRID!$A$4:$A$14,0),MATCH(1,($U$2=GRID!$B$1:$BI$1)*(КАЛЕНДАРЬ!$U12=GRID!$B$3:$BI$3),0))*GRID!$B$66*(1-GRID!$B$69),0))</f>
        <v>37808</v>
      </c>
      <c r="N116" s="48" cm="1">
        <f t="array" ref="N116">IF($I$2="Раннее бронирование",
INDEX(GRID!$B$17:$BI$27,MATCH(M$7,GRID!$A$17:$A$27,0),MATCH(1,($U$2=GRID!$B$1:$BI$1)*(КАЛЕНДАРЬ!$U12=GRID!$B$3:$BI$3), 0))*GRID!$B$67,
ROUNDUP(INDEX(GRID!$B$17:$BI$27,MATCH(M$7,GRID!$A$17:$A$27,0),MATCH(1,($U$2=GRID!$B$1:$BI$1)*(КАЛЕНДАРЬ!$U12=GRID!$B$3:$BI$3), 0))*GRID!$B$66*(1-GRID!$B$69),0))</f>
        <v>39508</v>
      </c>
      <c r="O116" s="47" cm="1">
        <f t="array" ref="O116">IF($I$2="Раннее бронирование",
INDEX(GRID!$B$4:$BI$14,MATCH(O$7,GRID!$A$4:$A$14,0),MATCH(1,($U$2=GRID!$B$1:$BI$1)*(КАЛЕНДАРЬ!$U12=GRID!$B$3:$BI$3), 0))*GRID!$B$67,
ROUNDUP(INDEX(GRID!$B$4:$BI$14,MATCH(O$7,GRID!$A$4:$A$14,0),MATCH(1,($U$2=GRID!$B$1:$BI$1)*(КАЛЕНДАРЬ!$U12=GRID!$B$3:$BI$3),0))*GRID!$B$66*(1-GRID!$B$69),0))</f>
        <v>42364</v>
      </c>
      <c r="P116" s="48" cm="1">
        <f t="array" ref="P116">IF($I$2="Раннее бронирование",
INDEX(GRID!$B$17:$BI$27,MATCH(O$7,GRID!$A$17:$A$27,0),MATCH(1,($U$2=GRID!$B$1:$BI$1)*(КАЛЕНДАРЬ!$U12=GRID!$B$3:$BI$3), 0))*GRID!$B$67,
ROUNDUP(INDEX(GRID!$B$17:$BI$27,MATCH(O$7,GRID!$A$17:$A$27,0),MATCH(1,($U$2=GRID!$B$1:$BI$1)*(КАЛЕНДАРЬ!$U12=GRID!$B$3:$BI$3), 0))*GRID!$B$66*(1-GRID!$B$69),0))</f>
        <v>44064</v>
      </c>
      <c r="Q116" s="47" t="e" cm="1">
        <f t="array" ref="Q116">IF($I$2="Раннее бронирование",
INDEX(GRID!$B$4:$BI$14,MATCH(Q$7,GRID!$A$4:$A$14,0),MATCH(1,($U$2=GRID!$B$1:$BI$1)*(КАЛЕНДАРЬ!$U12=GRID!$B$3:$BI$3), 0))*GRID!$B$67,
ROUNDUP(INDEX(GRID!$B$4:$BI$14,MATCH(Q$7,GRID!$A$4:$A$14,0),MATCH(1,($U$2=GRID!$B$1:$BI$1)*(КАЛЕНДАРЬ!$U12=GRID!$B$3:$BI$3),0))*GRID!$B$66*(1-GRID!$B$69),0))</f>
        <v>#N/A</v>
      </c>
      <c r="R116" s="48" t="e" cm="1">
        <f t="array" ref="R116">IF($I$2="Раннее бронирование",
INDEX(GRID!$B$17:$BI$27,MATCH(Q$7,GRID!$A$17:$A$27,0),MATCH(1,($U$2=GRID!$B$1:$BI$1)*(КАЛЕНДАРЬ!$U12=GRID!$B$3:$BI$3), 0))*GRID!$B$67,
ROUNDUP(INDEX(GRID!$B$17:$BI$27,MATCH(Q$7,GRID!$A$17:$A$27,0),MATCH(1,($U$2=GRID!$B$1:$BI$1)*(КАЛЕНДАРЬ!$U12=GRID!$B$3:$BI$3), 0))*GRID!$B$66*(1-GRID!$B$69),0))</f>
        <v>#N/A</v>
      </c>
      <c r="S116" s="47" t="e" cm="1">
        <f t="array" ref="S116">IF($I$2="Раннее бронирование",
INDEX(GRID!$B$4:$BI$14,MATCH(S$7,GRID!$A$4:$A$14,0),MATCH(1,($U$2=GRID!$B$1:$BI$1)*(КАЛЕНДАРЬ!$U12=GRID!$B$3:$BI$3), 0))*GRID!$B$67,
ROUNDUP(INDEX(GRID!$B$4:$BI$14,MATCH(S$7,GRID!$A$4:$A$14,0),MATCH(1,($U$2=GRID!$B$1:$BI$1)*(КАЛЕНДАРЬ!$U12=GRID!$B$3:$BI$3),0))*GRID!$B$66*(1-GRID!$B$69),0))</f>
        <v>#N/A</v>
      </c>
      <c r="T116" s="48" t="e" cm="1">
        <f t="array" ref="T116">IF($I$2="Раннее бронирование",
INDEX(GRID!$B$17:$BI$27,MATCH(S$7,GRID!$A$17:$A$27,0),MATCH(1,($U$2=GRID!$B$1:$BI$1)*(КАЛЕНДАРЬ!$U12=GRID!$B$3:$BI$3), 0))*GRID!$B$67,
ROUNDUP(INDEX(GRID!$B$17:$BI$27,MATCH(S$7,GRID!$A$17:$A$27,0),MATCH(1,($U$2=GRID!$B$1:$BI$1)*(КАЛЕНДАРЬ!$U12=GRID!$B$3:$BI$3), 0))*GRID!$B$66*(1-GRID!$B$69),0))</f>
        <v>#N/A</v>
      </c>
      <c r="U116" s="47" cm="1">
        <f t="array" ref="U116">IF($I$2="Раннее бронирование",
INDEX(GRID!$B$4:$BI$14,MATCH(U$7,GRID!$A$4:$A$14,0),MATCH(1,($U$2=GRID!$B$1:$BI$1)*(КАЛЕНДАРЬ!$U12=GRID!$B$3:$BI$3), 0))*GRID!$B$67,
ROUNDUP(INDEX(GRID!$B$4:$BI$14,MATCH(U$7,GRID!$A$4:$A$14,0),MATCH(1,($U$2=GRID!$B$1:$BI$1)*(КАЛЕНДАРЬ!$U12=GRID!$B$3:$BI$3),0))*GRID!$B$66*(1-GRID!$B$69),0))</f>
        <v>65960</v>
      </c>
      <c r="V116" s="48" cm="1">
        <f t="array" ref="V116">IF($I$2="Раннее бронирование",
INDEX(GRID!$B$17:$BI$27,MATCH(U$7,GRID!$A$17:$A$27,0),MATCH(1,($U$2=GRID!$B$1:$BI$1)*(КАЛЕНДАРЬ!$U12=GRID!$B$3:$BI$3), 0))*GRID!$B$67,
ROUNDUP(INDEX(GRID!$B$17:$BI$27,MATCH(U$7,GRID!$A$17:$A$27,0),MATCH(1,($U$2=GRID!$B$1:$BI$1)*(КАЛЕНДАРЬ!$U12=GRID!$B$3:$BI$3), 0))*GRID!$B$66*(1-GRID!$B$69),0))</f>
        <v>67660</v>
      </c>
      <c r="W116" s="47" cm="1">
        <f t="array" ref="W116">IF($I$2="Раннее бронирование",
INDEX(GRID!$B$4:$BI$14,MATCH(W$7,GRID!$A$4:$A$14,0),MATCH(1,($U$2=GRID!$B$1:$BI$1)*(КАЛЕНДАРЬ!$U12=GRID!$B$3:$BI$3), 0))*GRID!$B$67,
ROUNDUP(INDEX(GRID!$B$4:$BI$14,MATCH(W$7,GRID!$A$4:$A$14,0),MATCH(1,($U$2=GRID!$B$1:$BI$1)*(КАЛЕНДАРЬ!$U12=GRID!$B$3:$BI$3),0))*GRID!$B$66*(1-GRID!$B$69),0))</f>
        <v>231200</v>
      </c>
      <c r="X116" s="48" cm="1">
        <f t="array" ref="X116">IF($I$2="Раннее бронирование",
INDEX(GRID!$B$17:$BI$27,MATCH(W$7,GRID!$A$17:$A$27,0),MATCH(1,($U$2=GRID!$B$1:$BI$1)*(КАЛЕНДАРЬ!$U12=GRID!$B$3:$BI$3), 0))*GRID!$B$67,
ROUNDUP(INDEX(GRID!$B$17:$BI$27,MATCH(W$7,GRID!$A$17:$A$27,0),MATCH(1,($U$2=GRID!$B$1:$BI$1)*(КАЛЕНДАРЬ!$U12=GRID!$B$3:$BI$3), 0))*GRID!$B$66*(1-GRID!$B$69),0))</f>
        <v>232900</v>
      </c>
    </row>
    <row r="117" spans="1:24" hidden="1" x14ac:dyDescent="0.2">
      <c r="A117" s="117" t="s">
        <v>44</v>
      </c>
      <c r="B117" s="117">
        <v>10</v>
      </c>
      <c r="C117" s="47" cm="1">
        <f t="array" ref="C117">IF($I$2="Раннее бронирование",
INDEX(GRID!$B$4:$BI$14,MATCH(C$7,GRID!$A$4:$A$14,0),MATCH(1,($U$2=GRID!$B$1:$BI$1)*(КАЛЕНДАРЬ!$U13=GRID!$B$3:$BI$3), 0))*GRID!$B$67,
ROUNDUP(INDEX(GRID!$B$4:$BI$14,MATCH(C$7,GRID!$A$4:$A$14,0),MATCH(1,($U$2=GRID!$B$1:$BI$1)*(КАЛЕНДАРЬ!$U13=GRID!$B$3:$BI$3),0))*GRID!$B$66*(1-GRID!$B$69),0))</f>
        <v>21760</v>
      </c>
      <c r="D117" s="48" cm="1">
        <f t="array" ref="D117">IF($I$2="Раннее бронирование",
INDEX(GRID!$B$17:$BI$27,MATCH(C$7,GRID!$A$17:$A$27,0),MATCH(1,($U$2=GRID!$B$1:$BI$1)*(КАЛЕНДАРЬ!$U13=GRID!$B$3:$BI$3), 0))*GRID!$B$67,
ROUNDUP(INDEX(GRID!$B$17:$BI$27,MATCH(C$7,GRID!$A$17:$A$27,0),MATCH(1,($U$2=GRID!$B$1:$BI$1)*(КАЛЕНДАРЬ!$U13=GRID!$B$3:$BI$3), 0))*GRID!$B$66*(1-GRID!$B$69),0))</f>
        <v>23460</v>
      </c>
      <c r="E117" s="47" cm="1">
        <f t="array" ref="E117">IF($I$2="Раннее бронирование",
INDEX(GRID!$B$4:$BI$14,MATCH(E$7,GRID!$A$4:$A$14,0),MATCH(1,($U$2=GRID!$B$1:$BI$1)*(КАЛЕНДАРЬ!$U13=GRID!$B$3:$BI$3), 0))*GRID!$B$67,
ROUNDUP(INDEX(GRID!$B$4:$BI$14,MATCH(E$7,GRID!$A$4:$A$14,0),MATCH(1,($U$2=GRID!$B$1:$BI$1)*(КАЛЕНДАРЬ!$U13=GRID!$B$3:$BI$3),0))*GRID!$B$66*(1-GRID!$B$69),0))</f>
        <v>24344</v>
      </c>
      <c r="F117" s="48" cm="1">
        <f t="array" ref="F117">IF($I$2="Раннее бронирование",
INDEX(GRID!$B$17:$BI$27,MATCH(E$7,GRID!$A$17:$A$27,0),MATCH(1,($U$2=GRID!$B$1:$BI$1)*(КАЛЕНДАРЬ!$U13=GRID!$B$3:$BI$3), 0))*GRID!$B$67,
ROUNDUP(INDEX(GRID!$B$17:$BI$27,MATCH(E$7,GRID!$A$17:$A$27,0),MATCH(1,($U$2=GRID!$B$1:$BI$1)*(КАЛЕНДАРЬ!$U13=GRID!$B$3:$BI$3), 0))*GRID!$B$66*(1-GRID!$B$69),0))</f>
        <v>26044</v>
      </c>
      <c r="G117" s="47" t="e" cm="1">
        <f t="array" ref="G117">IF($I$2="Раннее бронирование",
INDEX(GRID!$B$4:$BI$14,MATCH(G$7,GRID!$A$4:$A$14,0),MATCH(1,($U$2=GRID!$B$1:$BI$1)*(КАЛЕНДАРЬ!$U13=GRID!$B$3:$BI$3), 0))*GRID!$B$67,
ROUNDUP(INDEX(GRID!$B$4:$BI$14,MATCH(G$7,GRID!$A$4:$A$14,0),MATCH(1,($U$2=GRID!$B$1:$BI$1)*(КАЛЕНДАРЬ!$U13=GRID!$B$3:$BI$3),0))*GRID!$B$66*(1-GRID!$B$69),0))</f>
        <v>#N/A</v>
      </c>
      <c r="H117" s="48" t="e" cm="1">
        <f t="array" ref="H117">IF($I$2="Раннее бронирование",
INDEX(GRID!$B$17:$BI$27,MATCH(G$7,GRID!$A$17:$A$27,0),MATCH(1,($U$2=GRID!$B$1:$BI$1)*(КАЛЕНДАРЬ!$U13=GRID!$B$3:$BI$3), 0))*GRID!$B$67,
ROUNDUP(INDEX(GRID!$B$17:$BI$27,MATCH(G$7,GRID!$A$17:$A$27,0),MATCH(1,($U$2=GRID!$B$1:$BI$1)*(КАЛЕНДАРЬ!$U13=GRID!$B$3:$BI$3), 0))*GRID!$B$66*(1-GRID!$B$69),0))</f>
        <v>#N/A</v>
      </c>
      <c r="I117" s="47" t="e" cm="1">
        <f t="array" ref="I117">IF($I$2="Раннее бронирование",
INDEX(GRID!$B$4:$BI$14,MATCH(I$7,GRID!$A$4:$A$14,0),MATCH(1,($U$2=GRID!$B$1:$BI$1)*(КАЛЕНДАРЬ!$U13=GRID!$B$3:$BI$3), 0))*GRID!$B$67,
ROUNDUP(INDEX(GRID!$B$4:$BI$14,MATCH(I$7,GRID!$A$4:$A$14,0),MATCH(1,($U$2=GRID!$B$1:$BI$1)*(КАЛЕНДАРЬ!$U13=GRID!$B$3:$BI$3),0))*GRID!$B$66*(1-GRID!$B$69),0))</f>
        <v>#N/A</v>
      </c>
      <c r="J117" s="48" t="e" cm="1">
        <f t="array" ref="J117">IF($I$2="Раннее бронирование",
INDEX(GRID!$B$17:$BI$27,MATCH(I$7,GRID!$A$17:$A$27,0),MATCH(1,($U$2=GRID!$B$1:$BI$1)*(КАЛЕНДАРЬ!$U13=GRID!$B$3:$BI$3), 0))*GRID!$B$67,
ROUNDUP(INDEX(GRID!$B$17:$BI$27,MATCH(I$7,GRID!$A$17:$A$27,0),MATCH(1,($U$2=GRID!$B$1:$BI$1)*(КАЛЕНДАРЬ!$U13=GRID!$B$3:$BI$3), 0))*GRID!$B$66*(1-GRID!$B$69),0))</f>
        <v>#N/A</v>
      </c>
      <c r="K117" s="47" cm="1">
        <f t="array" ref="K117">IF($I$2="Раннее бронирование",
INDEX(GRID!$B$4:$BI$14,MATCH(K$7,GRID!$A$4:$A$14,0),MATCH(1,($U$2=GRID!$B$1:$BI$1)*(КАЛЕНДАРЬ!$U13=GRID!$B$3:$BI$3), 0))*GRID!$B$67,
ROUNDUP(INDEX(GRID!$B$4:$BI$14,MATCH(K$7,GRID!$A$4:$A$14,0),MATCH(1,($U$2=GRID!$B$1:$BI$1)*(КАЛЕНДАРЬ!$U13=GRID!$B$3:$BI$3),0))*GRID!$B$66*(1-GRID!$B$69),0))</f>
        <v>33864</v>
      </c>
      <c r="L117" s="48" cm="1">
        <f t="array" ref="L117">IF($I$2="Раннее бронирование",
INDEX(GRID!$B$17:$BI$27,MATCH(K$7,GRID!$A$17:$A$27,0),MATCH(1,($U$2=GRID!$B$1:$BI$1)*(КАЛЕНДАРЬ!$U13=GRID!$B$3:$BI$3), 0))*GRID!$B$67,
ROUNDUP(INDEX(GRID!$B$17:$BI$27,MATCH(K$7,GRID!$A$17:$A$27,0),MATCH(1,($U$2=GRID!$B$1:$BI$1)*(КАЛЕНДАРЬ!$U13=GRID!$B$3:$BI$3), 0))*GRID!$B$66*(1-GRID!$B$69),0))</f>
        <v>35564</v>
      </c>
      <c r="M117" s="47" cm="1">
        <f t="array" ref="M117">IF($I$2="Раннее бронирование",
INDEX(GRID!$B$4:$BI$14,MATCH(M$7,GRID!$A$4:$A$14,0),MATCH(1,($U$2=GRID!$B$1:$BI$1)*(КАЛЕНДАРЬ!$U13=GRID!$B$3:$BI$3), 0))*GRID!$B$67,
ROUNDUP(INDEX(GRID!$B$4:$BI$14,MATCH(M$7,GRID!$A$4:$A$14,0),MATCH(1,($U$2=GRID!$B$1:$BI$1)*(КАЛЕНДАРЬ!$U13=GRID!$B$3:$BI$3),0))*GRID!$B$66*(1-GRID!$B$69),0))</f>
        <v>37808</v>
      </c>
      <c r="N117" s="48" cm="1">
        <f t="array" ref="N117">IF($I$2="Раннее бронирование",
INDEX(GRID!$B$17:$BI$27,MATCH(M$7,GRID!$A$17:$A$27,0),MATCH(1,($U$2=GRID!$B$1:$BI$1)*(КАЛЕНДАРЬ!$U13=GRID!$B$3:$BI$3), 0))*GRID!$B$67,
ROUNDUP(INDEX(GRID!$B$17:$BI$27,MATCH(M$7,GRID!$A$17:$A$27,0),MATCH(1,($U$2=GRID!$B$1:$BI$1)*(КАЛЕНДАРЬ!$U13=GRID!$B$3:$BI$3), 0))*GRID!$B$66*(1-GRID!$B$69),0))</f>
        <v>39508</v>
      </c>
      <c r="O117" s="47" cm="1">
        <f t="array" ref="O117">IF($I$2="Раннее бронирование",
INDEX(GRID!$B$4:$BI$14,MATCH(O$7,GRID!$A$4:$A$14,0),MATCH(1,($U$2=GRID!$B$1:$BI$1)*(КАЛЕНДАРЬ!$U13=GRID!$B$3:$BI$3), 0))*GRID!$B$67,
ROUNDUP(INDEX(GRID!$B$4:$BI$14,MATCH(O$7,GRID!$A$4:$A$14,0),MATCH(1,($U$2=GRID!$B$1:$BI$1)*(КАЛЕНДАРЬ!$U13=GRID!$B$3:$BI$3),0))*GRID!$B$66*(1-GRID!$B$69),0))</f>
        <v>42364</v>
      </c>
      <c r="P117" s="48" cm="1">
        <f t="array" ref="P117">IF($I$2="Раннее бронирование",
INDEX(GRID!$B$17:$BI$27,MATCH(O$7,GRID!$A$17:$A$27,0),MATCH(1,($U$2=GRID!$B$1:$BI$1)*(КАЛЕНДАРЬ!$U13=GRID!$B$3:$BI$3), 0))*GRID!$B$67,
ROUNDUP(INDEX(GRID!$B$17:$BI$27,MATCH(O$7,GRID!$A$17:$A$27,0),MATCH(1,($U$2=GRID!$B$1:$BI$1)*(КАЛЕНДАРЬ!$U13=GRID!$B$3:$BI$3), 0))*GRID!$B$66*(1-GRID!$B$69),0))</f>
        <v>44064</v>
      </c>
      <c r="Q117" s="47" t="e" cm="1">
        <f t="array" ref="Q117">IF($I$2="Раннее бронирование",
INDEX(GRID!$B$4:$BI$14,MATCH(Q$7,GRID!$A$4:$A$14,0),MATCH(1,($U$2=GRID!$B$1:$BI$1)*(КАЛЕНДАРЬ!$U13=GRID!$B$3:$BI$3), 0))*GRID!$B$67,
ROUNDUP(INDEX(GRID!$B$4:$BI$14,MATCH(Q$7,GRID!$A$4:$A$14,0),MATCH(1,($U$2=GRID!$B$1:$BI$1)*(КАЛЕНДАРЬ!$U13=GRID!$B$3:$BI$3),0))*GRID!$B$66*(1-GRID!$B$69),0))</f>
        <v>#N/A</v>
      </c>
      <c r="R117" s="48" t="e" cm="1">
        <f t="array" ref="R117">IF($I$2="Раннее бронирование",
INDEX(GRID!$B$17:$BI$27,MATCH(Q$7,GRID!$A$17:$A$27,0),MATCH(1,($U$2=GRID!$B$1:$BI$1)*(КАЛЕНДАРЬ!$U13=GRID!$B$3:$BI$3), 0))*GRID!$B$67,
ROUNDUP(INDEX(GRID!$B$17:$BI$27,MATCH(Q$7,GRID!$A$17:$A$27,0),MATCH(1,($U$2=GRID!$B$1:$BI$1)*(КАЛЕНДАРЬ!$U13=GRID!$B$3:$BI$3), 0))*GRID!$B$66*(1-GRID!$B$69),0))</f>
        <v>#N/A</v>
      </c>
      <c r="S117" s="47" t="e" cm="1">
        <f t="array" ref="S117">IF($I$2="Раннее бронирование",
INDEX(GRID!$B$4:$BI$14,MATCH(S$7,GRID!$A$4:$A$14,0),MATCH(1,($U$2=GRID!$B$1:$BI$1)*(КАЛЕНДАРЬ!$U13=GRID!$B$3:$BI$3), 0))*GRID!$B$67,
ROUNDUP(INDEX(GRID!$B$4:$BI$14,MATCH(S$7,GRID!$A$4:$A$14,0),MATCH(1,($U$2=GRID!$B$1:$BI$1)*(КАЛЕНДАРЬ!$U13=GRID!$B$3:$BI$3),0))*GRID!$B$66*(1-GRID!$B$69),0))</f>
        <v>#N/A</v>
      </c>
      <c r="T117" s="48" t="e" cm="1">
        <f t="array" ref="T117">IF($I$2="Раннее бронирование",
INDEX(GRID!$B$17:$BI$27,MATCH(S$7,GRID!$A$17:$A$27,0),MATCH(1,($U$2=GRID!$B$1:$BI$1)*(КАЛЕНДАРЬ!$U13=GRID!$B$3:$BI$3), 0))*GRID!$B$67,
ROUNDUP(INDEX(GRID!$B$17:$BI$27,MATCH(S$7,GRID!$A$17:$A$27,0),MATCH(1,($U$2=GRID!$B$1:$BI$1)*(КАЛЕНДАРЬ!$U13=GRID!$B$3:$BI$3), 0))*GRID!$B$66*(1-GRID!$B$69),0))</f>
        <v>#N/A</v>
      </c>
      <c r="U117" s="47" cm="1">
        <f t="array" ref="U117">IF($I$2="Раннее бронирование",
INDEX(GRID!$B$4:$BI$14,MATCH(U$7,GRID!$A$4:$A$14,0),MATCH(1,($U$2=GRID!$B$1:$BI$1)*(КАЛЕНДАРЬ!$U13=GRID!$B$3:$BI$3), 0))*GRID!$B$67,
ROUNDUP(INDEX(GRID!$B$4:$BI$14,MATCH(U$7,GRID!$A$4:$A$14,0),MATCH(1,($U$2=GRID!$B$1:$BI$1)*(КАЛЕНДАРЬ!$U13=GRID!$B$3:$BI$3),0))*GRID!$B$66*(1-GRID!$B$69),0))</f>
        <v>65960</v>
      </c>
      <c r="V117" s="48" cm="1">
        <f t="array" ref="V117">IF($I$2="Раннее бронирование",
INDEX(GRID!$B$17:$BI$27,MATCH(U$7,GRID!$A$17:$A$27,0),MATCH(1,($U$2=GRID!$B$1:$BI$1)*(КАЛЕНДАРЬ!$U13=GRID!$B$3:$BI$3), 0))*GRID!$B$67,
ROUNDUP(INDEX(GRID!$B$17:$BI$27,MATCH(U$7,GRID!$A$17:$A$27,0),MATCH(1,($U$2=GRID!$B$1:$BI$1)*(КАЛЕНДАРЬ!$U13=GRID!$B$3:$BI$3), 0))*GRID!$B$66*(1-GRID!$B$69),0))</f>
        <v>67660</v>
      </c>
      <c r="W117" s="47" cm="1">
        <f t="array" ref="W117">IF($I$2="Раннее бронирование",
INDEX(GRID!$B$4:$BI$14,MATCH(W$7,GRID!$A$4:$A$14,0),MATCH(1,($U$2=GRID!$B$1:$BI$1)*(КАЛЕНДАРЬ!$U13=GRID!$B$3:$BI$3), 0))*GRID!$B$67,
ROUNDUP(INDEX(GRID!$B$4:$BI$14,MATCH(W$7,GRID!$A$4:$A$14,0),MATCH(1,($U$2=GRID!$B$1:$BI$1)*(КАЛЕНДАРЬ!$U13=GRID!$B$3:$BI$3),0))*GRID!$B$66*(1-GRID!$B$69),0))</f>
        <v>231200</v>
      </c>
      <c r="X117" s="48" cm="1">
        <f t="array" ref="X117">IF($I$2="Раннее бронирование",
INDEX(GRID!$B$17:$BI$27,MATCH(W$7,GRID!$A$17:$A$27,0),MATCH(1,($U$2=GRID!$B$1:$BI$1)*(КАЛЕНДАРЬ!$U13=GRID!$B$3:$BI$3), 0))*GRID!$B$67,
ROUNDUP(INDEX(GRID!$B$17:$BI$27,MATCH(W$7,GRID!$A$17:$A$27,0),MATCH(1,($U$2=GRID!$B$1:$BI$1)*(КАЛЕНДАРЬ!$U13=GRID!$B$3:$BI$3), 0))*GRID!$B$66*(1-GRID!$B$69),0))</f>
        <v>232900</v>
      </c>
    </row>
    <row r="118" spans="1:24" hidden="1" x14ac:dyDescent="0.2">
      <c r="A118" s="117" t="s">
        <v>45</v>
      </c>
      <c r="B118" s="117">
        <v>11</v>
      </c>
      <c r="C118" s="47" cm="1">
        <f t="array" ref="C118">IF($I$2="Раннее бронирование",
INDEX(GRID!$B$4:$BI$14,MATCH(C$7,GRID!$A$4:$A$14,0),MATCH(1,($U$2=GRID!$B$1:$BI$1)*(КАЛЕНДАРЬ!$U14=GRID!$B$3:$BI$3), 0))*GRID!$B$67,
ROUNDUP(INDEX(GRID!$B$4:$BI$14,MATCH(C$7,GRID!$A$4:$A$14,0),MATCH(1,($U$2=GRID!$B$1:$BI$1)*(КАЛЕНДАРЬ!$U14=GRID!$B$3:$BI$3),0))*GRID!$B$66*(1-GRID!$B$69),0))</f>
        <v>20740</v>
      </c>
      <c r="D118" s="48" cm="1">
        <f t="array" ref="D118">IF($I$2="Раннее бронирование",
INDEX(GRID!$B$17:$BI$27,MATCH(C$7,GRID!$A$17:$A$27,0),MATCH(1,($U$2=GRID!$B$1:$BI$1)*(КАЛЕНДАРЬ!$U14=GRID!$B$3:$BI$3), 0))*GRID!$B$67,
ROUNDUP(INDEX(GRID!$B$17:$BI$27,MATCH(C$7,GRID!$A$17:$A$27,0),MATCH(1,($U$2=GRID!$B$1:$BI$1)*(КАЛЕНДАРЬ!$U14=GRID!$B$3:$BI$3), 0))*GRID!$B$66*(1-GRID!$B$69),0))</f>
        <v>22440</v>
      </c>
      <c r="E118" s="47" cm="1">
        <f t="array" ref="E118">IF($I$2="Раннее бронирование",
INDEX(GRID!$B$4:$BI$14,MATCH(E$7,GRID!$A$4:$A$14,0),MATCH(1,($U$2=GRID!$B$1:$BI$1)*(КАЛЕНДАРЬ!$U14=GRID!$B$3:$BI$3), 0))*GRID!$B$67,
ROUNDUP(INDEX(GRID!$B$4:$BI$14,MATCH(E$7,GRID!$A$4:$A$14,0),MATCH(1,($U$2=GRID!$B$1:$BI$1)*(КАЛЕНДАРЬ!$U14=GRID!$B$3:$BI$3),0))*GRID!$B$66*(1-GRID!$B$69),0))</f>
        <v>23188</v>
      </c>
      <c r="F118" s="48" cm="1">
        <f t="array" ref="F118">IF($I$2="Раннее бронирование",
INDEX(GRID!$B$17:$BI$27,MATCH(E$7,GRID!$A$17:$A$27,0),MATCH(1,($U$2=GRID!$B$1:$BI$1)*(КАЛЕНДАРЬ!$U14=GRID!$B$3:$BI$3), 0))*GRID!$B$67,
ROUNDUP(INDEX(GRID!$B$17:$BI$27,MATCH(E$7,GRID!$A$17:$A$27,0),MATCH(1,($U$2=GRID!$B$1:$BI$1)*(КАЛЕНДАРЬ!$U14=GRID!$B$3:$BI$3), 0))*GRID!$B$66*(1-GRID!$B$69),0))</f>
        <v>24888</v>
      </c>
      <c r="G118" s="47" t="e" cm="1">
        <f t="array" ref="G118">IF($I$2="Раннее бронирование",
INDEX(GRID!$B$4:$BI$14,MATCH(G$7,GRID!$A$4:$A$14,0),MATCH(1,($U$2=GRID!$B$1:$BI$1)*(КАЛЕНДАРЬ!$U14=GRID!$B$3:$BI$3), 0))*GRID!$B$67,
ROUNDUP(INDEX(GRID!$B$4:$BI$14,MATCH(G$7,GRID!$A$4:$A$14,0),MATCH(1,($U$2=GRID!$B$1:$BI$1)*(КАЛЕНДАРЬ!$U14=GRID!$B$3:$BI$3),0))*GRID!$B$66*(1-GRID!$B$69),0))</f>
        <v>#N/A</v>
      </c>
      <c r="H118" s="48" t="e" cm="1">
        <f t="array" ref="H118">IF($I$2="Раннее бронирование",
INDEX(GRID!$B$17:$BI$27,MATCH(G$7,GRID!$A$17:$A$27,0),MATCH(1,($U$2=GRID!$B$1:$BI$1)*(КАЛЕНДАРЬ!$U14=GRID!$B$3:$BI$3), 0))*GRID!$B$67,
ROUNDUP(INDEX(GRID!$B$17:$BI$27,MATCH(G$7,GRID!$A$17:$A$27,0),MATCH(1,($U$2=GRID!$B$1:$BI$1)*(КАЛЕНДАРЬ!$U14=GRID!$B$3:$BI$3), 0))*GRID!$B$66*(1-GRID!$B$69),0))</f>
        <v>#N/A</v>
      </c>
      <c r="I118" s="47" t="e" cm="1">
        <f t="array" ref="I118">IF($I$2="Раннее бронирование",
INDEX(GRID!$B$4:$BI$14,MATCH(I$7,GRID!$A$4:$A$14,0),MATCH(1,($U$2=GRID!$B$1:$BI$1)*(КАЛЕНДАРЬ!$U14=GRID!$B$3:$BI$3), 0))*GRID!$B$67,
ROUNDUP(INDEX(GRID!$B$4:$BI$14,MATCH(I$7,GRID!$A$4:$A$14,0),MATCH(1,($U$2=GRID!$B$1:$BI$1)*(КАЛЕНДАРЬ!$U14=GRID!$B$3:$BI$3),0))*GRID!$B$66*(1-GRID!$B$69),0))</f>
        <v>#N/A</v>
      </c>
      <c r="J118" s="48" t="e" cm="1">
        <f t="array" ref="J118">IF($I$2="Раннее бронирование",
INDEX(GRID!$B$17:$BI$27,MATCH(I$7,GRID!$A$17:$A$27,0),MATCH(1,($U$2=GRID!$B$1:$BI$1)*(КАЛЕНДАРЬ!$U14=GRID!$B$3:$BI$3), 0))*GRID!$B$67,
ROUNDUP(INDEX(GRID!$B$17:$BI$27,MATCH(I$7,GRID!$A$17:$A$27,0),MATCH(1,($U$2=GRID!$B$1:$BI$1)*(КАЛЕНДАРЬ!$U14=GRID!$B$3:$BI$3), 0))*GRID!$B$66*(1-GRID!$B$69),0))</f>
        <v>#N/A</v>
      </c>
      <c r="K118" s="47" cm="1">
        <f t="array" ref="K118">IF($I$2="Раннее бронирование",
INDEX(GRID!$B$4:$BI$14,MATCH(K$7,GRID!$A$4:$A$14,0),MATCH(1,($U$2=GRID!$B$1:$BI$1)*(КАЛЕНДАРЬ!$U14=GRID!$B$3:$BI$3), 0))*GRID!$B$67,
ROUNDUP(INDEX(GRID!$B$4:$BI$14,MATCH(K$7,GRID!$A$4:$A$14,0),MATCH(1,($U$2=GRID!$B$1:$BI$1)*(КАЛЕНДАРЬ!$U14=GRID!$B$3:$BI$3),0))*GRID!$B$66*(1-GRID!$B$69),0))</f>
        <v>32164</v>
      </c>
      <c r="L118" s="48" cm="1">
        <f t="array" ref="L118">IF($I$2="Раннее бронирование",
INDEX(GRID!$B$17:$BI$27,MATCH(K$7,GRID!$A$17:$A$27,0),MATCH(1,($U$2=GRID!$B$1:$BI$1)*(КАЛЕНДАРЬ!$U14=GRID!$B$3:$BI$3), 0))*GRID!$B$67,
ROUNDUP(INDEX(GRID!$B$17:$BI$27,MATCH(K$7,GRID!$A$17:$A$27,0),MATCH(1,($U$2=GRID!$B$1:$BI$1)*(КАЛЕНДАРЬ!$U14=GRID!$B$3:$BI$3), 0))*GRID!$B$66*(1-GRID!$B$69),0))</f>
        <v>33864</v>
      </c>
      <c r="M118" s="47" cm="1">
        <f t="array" ref="M118">IF($I$2="Раннее бронирование",
INDEX(GRID!$B$4:$BI$14,MATCH(M$7,GRID!$A$4:$A$14,0),MATCH(1,($U$2=GRID!$B$1:$BI$1)*(КАЛЕНДАРЬ!$U14=GRID!$B$3:$BI$3), 0))*GRID!$B$67,
ROUNDUP(INDEX(GRID!$B$4:$BI$14,MATCH(M$7,GRID!$A$4:$A$14,0),MATCH(1,($U$2=GRID!$B$1:$BI$1)*(КАЛЕНДАРЬ!$U14=GRID!$B$3:$BI$3),0))*GRID!$B$66*(1-GRID!$B$69),0))</f>
        <v>35904</v>
      </c>
      <c r="N118" s="48" cm="1">
        <f t="array" ref="N118">IF($I$2="Раннее бронирование",
INDEX(GRID!$B$17:$BI$27,MATCH(M$7,GRID!$A$17:$A$27,0),MATCH(1,($U$2=GRID!$B$1:$BI$1)*(КАЛЕНДАРЬ!$U14=GRID!$B$3:$BI$3), 0))*GRID!$B$67,
ROUNDUP(INDEX(GRID!$B$17:$BI$27,MATCH(M$7,GRID!$A$17:$A$27,0),MATCH(1,($U$2=GRID!$B$1:$BI$1)*(КАЛЕНДАРЬ!$U14=GRID!$B$3:$BI$3), 0))*GRID!$B$66*(1-GRID!$B$69),0))</f>
        <v>37604</v>
      </c>
      <c r="O118" s="47" cm="1">
        <f t="array" ref="O118">IF($I$2="Раннее бронирование",
INDEX(GRID!$B$4:$BI$14,MATCH(O$7,GRID!$A$4:$A$14,0),MATCH(1,($U$2=GRID!$B$1:$BI$1)*(КАЛЕНДАРЬ!$U14=GRID!$B$3:$BI$3), 0))*GRID!$B$67,
ROUNDUP(INDEX(GRID!$B$4:$BI$14,MATCH(O$7,GRID!$A$4:$A$14,0),MATCH(1,($U$2=GRID!$B$1:$BI$1)*(КАЛЕНДАРЬ!$U14=GRID!$B$3:$BI$3),0))*GRID!$B$66*(1-GRID!$B$69),0))</f>
        <v>40392</v>
      </c>
      <c r="P118" s="48" cm="1">
        <f t="array" ref="P118">IF($I$2="Раннее бронирование",
INDEX(GRID!$B$17:$BI$27,MATCH(O$7,GRID!$A$17:$A$27,0),MATCH(1,($U$2=GRID!$B$1:$BI$1)*(КАЛЕНДАРЬ!$U14=GRID!$B$3:$BI$3), 0))*GRID!$B$67,
ROUNDUP(INDEX(GRID!$B$17:$BI$27,MATCH(O$7,GRID!$A$17:$A$27,0),MATCH(1,($U$2=GRID!$B$1:$BI$1)*(КАЛЕНДАРЬ!$U14=GRID!$B$3:$BI$3), 0))*GRID!$B$66*(1-GRID!$B$69),0))</f>
        <v>42092</v>
      </c>
      <c r="Q118" s="47" t="e" cm="1">
        <f t="array" ref="Q118">IF($I$2="Раннее бронирование",
INDEX(GRID!$B$4:$BI$14,MATCH(Q$7,GRID!$A$4:$A$14,0),MATCH(1,($U$2=GRID!$B$1:$BI$1)*(КАЛЕНДАРЬ!$U14=GRID!$B$3:$BI$3), 0))*GRID!$B$67,
ROUNDUP(INDEX(GRID!$B$4:$BI$14,MATCH(Q$7,GRID!$A$4:$A$14,0),MATCH(1,($U$2=GRID!$B$1:$BI$1)*(КАЛЕНДАРЬ!$U14=GRID!$B$3:$BI$3),0))*GRID!$B$66*(1-GRID!$B$69),0))</f>
        <v>#N/A</v>
      </c>
      <c r="R118" s="48" t="e" cm="1">
        <f t="array" ref="R118">IF($I$2="Раннее бронирование",
INDEX(GRID!$B$17:$BI$27,MATCH(Q$7,GRID!$A$17:$A$27,0),MATCH(1,($U$2=GRID!$B$1:$BI$1)*(КАЛЕНДАРЬ!$U14=GRID!$B$3:$BI$3), 0))*GRID!$B$67,
ROUNDUP(INDEX(GRID!$B$17:$BI$27,MATCH(Q$7,GRID!$A$17:$A$27,0),MATCH(1,($U$2=GRID!$B$1:$BI$1)*(КАЛЕНДАРЬ!$U14=GRID!$B$3:$BI$3), 0))*GRID!$B$66*(1-GRID!$B$69),0))</f>
        <v>#N/A</v>
      </c>
      <c r="S118" s="47" t="e" cm="1">
        <f t="array" ref="S118">IF($I$2="Раннее бронирование",
INDEX(GRID!$B$4:$BI$14,MATCH(S$7,GRID!$A$4:$A$14,0),MATCH(1,($U$2=GRID!$B$1:$BI$1)*(КАЛЕНДАРЬ!$U14=GRID!$B$3:$BI$3), 0))*GRID!$B$67,
ROUNDUP(INDEX(GRID!$B$4:$BI$14,MATCH(S$7,GRID!$A$4:$A$14,0),MATCH(1,($U$2=GRID!$B$1:$BI$1)*(КАЛЕНДАРЬ!$U14=GRID!$B$3:$BI$3),0))*GRID!$B$66*(1-GRID!$B$69),0))</f>
        <v>#N/A</v>
      </c>
      <c r="T118" s="48" t="e" cm="1">
        <f t="array" ref="T118">IF($I$2="Раннее бронирование",
INDEX(GRID!$B$17:$BI$27,MATCH(S$7,GRID!$A$17:$A$27,0),MATCH(1,($U$2=GRID!$B$1:$BI$1)*(КАЛЕНДАРЬ!$U14=GRID!$B$3:$BI$3), 0))*GRID!$B$67,
ROUNDUP(INDEX(GRID!$B$17:$BI$27,MATCH(S$7,GRID!$A$17:$A$27,0),MATCH(1,($U$2=GRID!$B$1:$BI$1)*(КАЛЕНДАРЬ!$U14=GRID!$B$3:$BI$3), 0))*GRID!$B$66*(1-GRID!$B$69),0))</f>
        <v>#N/A</v>
      </c>
      <c r="U118" s="47" cm="1">
        <f t="array" ref="U118">IF($I$2="Раннее бронирование",
INDEX(GRID!$B$4:$BI$14,MATCH(U$7,GRID!$A$4:$A$14,0),MATCH(1,($U$2=GRID!$B$1:$BI$1)*(КАЛЕНДАРЬ!$U14=GRID!$B$3:$BI$3), 0))*GRID!$B$67,
ROUNDUP(INDEX(GRID!$B$4:$BI$14,MATCH(U$7,GRID!$A$4:$A$14,0),MATCH(1,($U$2=GRID!$B$1:$BI$1)*(КАЛЕНДАРЬ!$U14=GRID!$B$3:$BI$3),0))*GRID!$B$66*(1-GRID!$B$69),0))</f>
        <v>62560</v>
      </c>
      <c r="V118" s="48" cm="1">
        <f t="array" ref="V118">IF($I$2="Раннее бронирование",
INDEX(GRID!$B$17:$BI$27,MATCH(U$7,GRID!$A$17:$A$27,0),MATCH(1,($U$2=GRID!$B$1:$BI$1)*(КАЛЕНДАРЬ!$U14=GRID!$B$3:$BI$3), 0))*GRID!$B$67,
ROUNDUP(INDEX(GRID!$B$17:$BI$27,MATCH(U$7,GRID!$A$17:$A$27,0),MATCH(1,($U$2=GRID!$B$1:$BI$1)*(КАЛЕНДАРЬ!$U14=GRID!$B$3:$BI$3), 0))*GRID!$B$66*(1-GRID!$B$69),0))</f>
        <v>64260</v>
      </c>
      <c r="W118" s="47" cm="1">
        <f t="array" ref="W118">IF($I$2="Раннее бронирование",
INDEX(GRID!$B$4:$BI$14,MATCH(W$7,GRID!$A$4:$A$14,0),MATCH(1,($U$2=GRID!$B$1:$BI$1)*(КАЛЕНДАРЬ!$U14=GRID!$B$3:$BI$3), 0))*GRID!$B$67,
ROUNDUP(INDEX(GRID!$B$4:$BI$14,MATCH(W$7,GRID!$A$4:$A$14,0),MATCH(1,($U$2=GRID!$B$1:$BI$1)*(КАЛЕНДАРЬ!$U14=GRID!$B$3:$BI$3),0))*GRID!$B$66*(1-GRID!$B$69),0))</f>
        <v>222360</v>
      </c>
      <c r="X118" s="48" cm="1">
        <f t="array" ref="X118">IF($I$2="Раннее бронирование",
INDEX(GRID!$B$17:$BI$27,MATCH(W$7,GRID!$A$17:$A$27,0),MATCH(1,($U$2=GRID!$B$1:$BI$1)*(КАЛЕНДАРЬ!$U14=GRID!$B$3:$BI$3), 0))*GRID!$B$67,
ROUNDUP(INDEX(GRID!$B$17:$BI$27,MATCH(W$7,GRID!$A$17:$A$27,0),MATCH(1,($U$2=GRID!$B$1:$BI$1)*(КАЛЕНДАРЬ!$U14=GRID!$B$3:$BI$3), 0))*GRID!$B$66*(1-GRID!$B$69),0))</f>
        <v>224060</v>
      </c>
    </row>
    <row r="119" spans="1:24" hidden="1" x14ac:dyDescent="0.2">
      <c r="A119" s="117" t="s">
        <v>46</v>
      </c>
      <c r="B119" s="117">
        <v>12</v>
      </c>
      <c r="C119" s="47" cm="1">
        <f t="array" ref="C119">IF($I$2="Раннее бронирование",
INDEX(GRID!$B$4:$BI$14,MATCH(C$7,GRID!$A$4:$A$14,0),MATCH(1,($U$2=GRID!$B$1:$BI$1)*(КАЛЕНДАРЬ!$U15=GRID!$B$3:$BI$3), 0))*GRID!$B$67,
ROUNDUP(INDEX(GRID!$B$4:$BI$14,MATCH(C$7,GRID!$A$4:$A$14,0),MATCH(1,($U$2=GRID!$B$1:$BI$1)*(КАЛЕНДАРЬ!$U15=GRID!$B$3:$BI$3),0))*GRID!$B$66*(1-GRID!$B$69),0))</f>
        <v>20740</v>
      </c>
      <c r="D119" s="48" cm="1">
        <f t="array" ref="D119">IF($I$2="Раннее бронирование",
INDEX(GRID!$B$17:$BI$27,MATCH(C$7,GRID!$A$17:$A$27,0),MATCH(1,($U$2=GRID!$B$1:$BI$1)*(КАЛЕНДАРЬ!$U15=GRID!$B$3:$BI$3), 0))*GRID!$B$67,
ROUNDUP(INDEX(GRID!$B$17:$BI$27,MATCH(C$7,GRID!$A$17:$A$27,0),MATCH(1,($U$2=GRID!$B$1:$BI$1)*(КАЛЕНДАРЬ!$U15=GRID!$B$3:$BI$3), 0))*GRID!$B$66*(1-GRID!$B$69),0))</f>
        <v>22440</v>
      </c>
      <c r="E119" s="47" cm="1">
        <f t="array" ref="E119">IF($I$2="Раннее бронирование",
INDEX(GRID!$B$4:$BI$14,MATCH(E$7,GRID!$A$4:$A$14,0),MATCH(1,($U$2=GRID!$B$1:$BI$1)*(КАЛЕНДАРЬ!$U15=GRID!$B$3:$BI$3), 0))*GRID!$B$67,
ROUNDUP(INDEX(GRID!$B$4:$BI$14,MATCH(E$7,GRID!$A$4:$A$14,0),MATCH(1,($U$2=GRID!$B$1:$BI$1)*(КАЛЕНДАРЬ!$U15=GRID!$B$3:$BI$3),0))*GRID!$B$66*(1-GRID!$B$69),0))</f>
        <v>23188</v>
      </c>
      <c r="F119" s="48" cm="1">
        <f t="array" ref="F119">IF($I$2="Раннее бронирование",
INDEX(GRID!$B$17:$BI$27,MATCH(E$7,GRID!$A$17:$A$27,0),MATCH(1,($U$2=GRID!$B$1:$BI$1)*(КАЛЕНДАРЬ!$U15=GRID!$B$3:$BI$3), 0))*GRID!$B$67,
ROUNDUP(INDEX(GRID!$B$17:$BI$27,MATCH(E$7,GRID!$A$17:$A$27,0),MATCH(1,($U$2=GRID!$B$1:$BI$1)*(КАЛЕНДАРЬ!$U15=GRID!$B$3:$BI$3), 0))*GRID!$B$66*(1-GRID!$B$69),0))</f>
        <v>24888</v>
      </c>
      <c r="G119" s="47" t="e" cm="1">
        <f t="array" ref="G119">IF($I$2="Раннее бронирование",
INDEX(GRID!$B$4:$BI$14,MATCH(G$7,GRID!$A$4:$A$14,0),MATCH(1,($U$2=GRID!$B$1:$BI$1)*(КАЛЕНДАРЬ!$U15=GRID!$B$3:$BI$3), 0))*GRID!$B$67,
ROUNDUP(INDEX(GRID!$B$4:$BI$14,MATCH(G$7,GRID!$A$4:$A$14,0),MATCH(1,($U$2=GRID!$B$1:$BI$1)*(КАЛЕНДАРЬ!$U15=GRID!$B$3:$BI$3),0))*GRID!$B$66*(1-GRID!$B$69),0))</f>
        <v>#N/A</v>
      </c>
      <c r="H119" s="48" t="e" cm="1">
        <f t="array" ref="H119">IF($I$2="Раннее бронирование",
INDEX(GRID!$B$17:$BI$27,MATCH(G$7,GRID!$A$17:$A$27,0),MATCH(1,($U$2=GRID!$B$1:$BI$1)*(КАЛЕНДАРЬ!$U15=GRID!$B$3:$BI$3), 0))*GRID!$B$67,
ROUNDUP(INDEX(GRID!$B$17:$BI$27,MATCH(G$7,GRID!$A$17:$A$27,0),MATCH(1,($U$2=GRID!$B$1:$BI$1)*(КАЛЕНДАРЬ!$U15=GRID!$B$3:$BI$3), 0))*GRID!$B$66*(1-GRID!$B$69),0))</f>
        <v>#N/A</v>
      </c>
      <c r="I119" s="47" t="e" cm="1">
        <f t="array" ref="I119">IF($I$2="Раннее бронирование",
INDEX(GRID!$B$4:$BI$14,MATCH(I$7,GRID!$A$4:$A$14,0),MATCH(1,($U$2=GRID!$B$1:$BI$1)*(КАЛЕНДАРЬ!$U15=GRID!$B$3:$BI$3), 0))*GRID!$B$67,
ROUNDUP(INDEX(GRID!$B$4:$BI$14,MATCH(I$7,GRID!$A$4:$A$14,0),MATCH(1,($U$2=GRID!$B$1:$BI$1)*(КАЛЕНДАРЬ!$U15=GRID!$B$3:$BI$3),0))*GRID!$B$66*(1-GRID!$B$69),0))</f>
        <v>#N/A</v>
      </c>
      <c r="J119" s="48" t="e" cm="1">
        <f t="array" ref="J119">IF($I$2="Раннее бронирование",
INDEX(GRID!$B$17:$BI$27,MATCH(I$7,GRID!$A$17:$A$27,0),MATCH(1,($U$2=GRID!$B$1:$BI$1)*(КАЛЕНДАРЬ!$U15=GRID!$B$3:$BI$3), 0))*GRID!$B$67,
ROUNDUP(INDEX(GRID!$B$17:$BI$27,MATCH(I$7,GRID!$A$17:$A$27,0),MATCH(1,($U$2=GRID!$B$1:$BI$1)*(КАЛЕНДАРЬ!$U15=GRID!$B$3:$BI$3), 0))*GRID!$B$66*(1-GRID!$B$69),0))</f>
        <v>#N/A</v>
      </c>
      <c r="K119" s="47" cm="1">
        <f t="array" ref="K119">IF($I$2="Раннее бронирование",
INDEX(GRID!$B$4:$BI$14,MATCH(K$7,GRID!$A$4:$A$14,0),MATCH(1,($U$2=GRID!$B$1:$BI$1)*(КАЛЕНДАРЬ!$U15=GRID!$B$3:$BI$3), 0))*GRID!$B$67,
ROUNDUP(INDEX(GRID!$B$4:$BI$14,MATCH(K$7,GRID!$A$4:$A$14,0),MATCH(1,($U$2=GRID!$B$1:$BI$1)*(КАЛЕНДАРЬ!$U15=GRID!$B$3:$BI$3),0))*GRID!$B$66*(1-GRID!$B$69),0))</f>
        <v>32164</v>
      </c>
      <c r="L119" s="48" cm="1">
        <f t="array" ref="L119">IF($I$2="Раннее бронирование",
INDEX(GRID!$B$17:$BI$27,MATCH(K$7,GRID!$A$17:$A$27,0),MATCH(1,($U$2=GRID!$B$1:$BI$1)*(КАЛЕНДАРЬ!$U15=GRID!$B$3:$BI$3), 0))*GRID!$B$67,
ROUNDUP(INDEX(GRID!$B$17:$BI$27,MATCH(K$7,GRID!$A$17:$A$27,0),MATCH(1,($U$2=GRID!$B$1:$BI$1)*(КАЛЕНДАРЬ!$U15=GRID!$B$3:$BI$3), 0))*GRID!$B$66*(1-GRID!$B$69),0))</f>
        <v>33864</v>
      </c>
      <c r="M119" s="47" cm="1">
        <f t="array" ref="M119">IF($I$2="Раннее бронирование",
INDEX(GRID!$B$4:$BI$14,MATCH(M$7,GRID!$A$4:$A$14,0),MATCH(1,($U$2=GRID!$B$1:$BI$1)*(КАЛЕНДАРЬ!$U15=GRID!$B$3:$BI$3), 0))*GRID!$B$67,
ROUNDUP(INDEX(GRID!$B$4:$BI$14,MATCH(M$7,GRID!$A$4:$A$14,0),MATCH(1,($U$2=GRID!$B$1:$BI$1)*(КАЛЕНДАРЬ!$U15=GRID!$B$3:$BI$3),0))*GRID!$B$66*(1-GRID!$B$69),0))</f>
        <v>35904</v>
      </c>
      <c r="N119" s="48" cm="1">
        <f t="array" ref="N119">IF($I$2="Раннее бронирование",
INDEX(GRID!$B$17:$BI$27,MATCH(M$7,GRID!$A$17:$A$27,0),MATCH(1,($U$2=GRID!$B$1:$BI$1)*(КАЛЕНДАРЬ!$U15=GRID!$B$3:$BI$3), 0))*GRID!$B$67,
ROUNDUP(INDEX(GRID!$B$17:$BI$27,MATCH(M$7,GRID!$A$17:$A$27,0),MATCH(1,($U$2=GRID!$B$1:$BI$1)*(КАЛЕНДАРЬ!$U15=GRID!$B$3:$BI$3), 0))*GRID!$B$66*(1-GRID!$B$69),0))</f>
        <v>37604</v>
      </c>
      <c r="O119" s="47" cm="1">
        <f t="array" ref="O119">IF($I$2="Раннее бронирование",
INDEX(GRID!$B$4:$BI$14,MATCH(O$7,GRID!$A$4:$A$14,0),MATCH(1,($U$2=GRID!$B$1:$BI$1)*(КАЛЕНДАРЬ!$U15=GRID!$B$3:$BI$3), 0))*GRID!$B$67,
ROUNDUP(INDEX(GRID!$B$4:$BI$14,MATCH(O$7,GRID!$A$4:$A$14,0),MATCH(1,($U$2=GRID!$B$1:$BI$1)*(КАЛЕНДАРЬ!$U15=GRID!$B$3:$BI$3),0))*GRID!$B$66*(1-GRID!$B$69),0))</f>
        <v>40392</v>
      </c>
      <c r="P119" s="48" cm="1">
        <f t="array" ref="P119">IF($I$2="Раннее бронирование",
INDEX(GRID!$B$17:$BI$27,MATCH(O$7,GRID!$A$17:$A$27,0),MATCH(1,($U$2=GRID!$B$1:$BI$1)*(КАЛЕНДАРЬ!$U15=GRID!$B$3:$BI$3), 0))*GRID!$B$67,
ROUNDUP(INDEX(GRID!$B$17:$BI$27,MATCH(O$7,GRID!$A$17:$A$27,0),MATCH(1,($U$2=GRID!$B$1:$BI$1)*(КАЛЕНДАРЬ!$U15=GRID!$B$3:$BI$3), 0))*GRID!$B$66*(1-GRID!$B$69),0))</f>
        <v>42092</v>
      </c>
      <c r="Q119" s="47" t="e" cm="1">
        <f t="array" ref="Q119">IF($I$2="Раннее бронирование",
INDEX(GRID!$B$4:$BI$14,MATCH(Q$7,GRID!$A$4:$A$14,0),MATCH(1,($U$2=GRID!$B$1:$BI$1)*(КАЛЕНДАРЬ!$U15=GRID!$B$3:$BI$3), 0))*GRID!$B$67,
ROUNDUP(INDEX(GRID!$B$4:$BI$14,MATCH(Q$7,GRID!$A$4:$A$14,0),MATCH(1,($U$2=GRID!$B$1:$BI$1)*(КАЛЕНДАРЬ!$U15=GRID!$B$3:$BI$3),0))*GRID!$B$66*(1-GRID!$B$69),0))</f>
        <v>#N/A</v>
      </c>
      <c r="R119" s="48" t="e" cm="1">
        <f t="array" ref="R119">IF($I$2="Раннее бронирование",
INDEX(GRID!$B$17:$BI$27,MATCH(Q$7,GRID!$A$17:$A$27,0),MATCH(1,($U$2=GRID!$B$1:$BI$1)*(КАЛЕНДАРЬ!$U15=GRID!$B$3:$BI$3), 0))*GRID!$B$67,
ROUNDUP(INDEX(GRID!$B$17:$BI$27,MATCH(Q$7,GRID!$A$17:$A$27,0),MATCH(1,($U$2=GRID!$B$1:$BI$1)*(КАЛЕНДАРЬ!$U15=GRID!$B$3:$BI$3), 0))*GRID!$B$66*(1-GRID!$B$69),0))</f>
        <v>#N/A</v>
      </c>
      <c r="S119" s="47" t="e" cm="1">
        <f t="array" ref="S119">IF($I$2="Раннее бронирование",
INDEX(GRID!$B$4:$BI$14,MATCH(S$7,GRID!$A$4:$A$14,0),MATCH(1,($U$2=GRID!$B$1:$BI$1)*(КАЛЕНДАРЬ!$U15=GRID!$B$3:$BI$3), 0))*GRID!$B$67,
ROUNDUP(INDEX(GRID!$B$4:$BI$14,MATCH(S$7,GRID!$A$4:$A$14,0),MATCH(1,($U$2=GRID!$B$1:$BI$1)*(КАЛЕНДАРЬ!$U15=GRID!$B$3:$BI$3),0))*GRID!$B$66*(1-GRID!$B$69),0))</f>
        <v>#N/A</v>
      </c>
      <c r="T119" s="48" t="e" cm="1">
        <f t="array" ref="T119">IF($I$2="Раннее бронирование",
INDEX(GRID!$B$17:$BI$27,MATCH(S$7,GRID!$A$17:$A$27,0),MATCH(1,($U$2=GRID!$B$1:$BI$1)*(КАЛЕНДАРЬ!$U15=GRID!$B$3:$BI$3), 0))*GRID!$B$67,
ROUNDUP(INDEX(GRID!$B$17:$BI$27,MATCH(S$7,GRID!$A$17:$A$27,0),MATCH(1,($U$2=GRID!$B$1:$BI$1)*(КАЛЕНДАРЬ!$U15=GRID!$B$3:$BI$3), 0))*GRID!$B$66*(1-GRID!$B$69),0))</f>
        <v>#N/A</v>
      </c>
      <c r="U119" s="47" cm="1">
        <f t="array" ref="U119">IF($I$2="Раннее бронирование",
INDEX(GRID!$B$4:$BI$14,MATCH(U$7,GRID!$A$4:$A$14,0),MATCH(1,($U$2=GRID!$B$1:$BI$1)*(КАЛЕНДАРЬ!$U15=GRID!$B$3:$BI$3), 0))*GRID!$B$67,
ROUNDUP(INDEX(GRID!$B$4:$BI$14,MATCH(U$7,GRID!$A$4:$A$14,0),MATCH(1,($U$2=GRID!$B$1:$BI$1)*(КАЛЕНДАРЬ!$U15=GRID!$B$3:$BI$3),0))*GRID!$B$66*(1-GRID!$B$69),0))</f>
        <v>62560</v>
      </c>
      <c r="V119" s="48" cm="1">
        <f t="array" ref="V119">IF($I$2="Раннее бронирование",
INDEX(GRID!$B$17:$BI$27,MATCH(U$7,GRID!$A$17:$A$27,0),MATCH(1,($U$2=GRID!$B$1:$BI$1)*(КАЛЕНДАРЬ!$U15=GRID!$B$3:$BI$3), 0))*GRID!$B$67,
ROUNDUP(INDEX(GRID!$B$17:$BI$27,MATCH(U$7,GRID!$A$17:$A$27,0),MATCH(1,($U$2=GRID!$B$1:$BI$1)*(КАЛЕНДАРЬ!$U15=GRID!$B$3:$BI$3), 0))*GRID!$B$66*(1-GRID!$B$69),0))</f>
        <v>64260</v>
      </c>
      <c r="W119" s="47" cm="1">
        <f t="array" ref="W119">IF($I$2="Раннее бронирование",
INDEX(GRID!$B$4:$BI$14,MATCH(W$7,GRID!$A$4:$A$14,0),MATCH(1,($U$2=GRID!$B$1:$BI$1)*(КАЛЕНДАРЬ!$U15=GRID!$B$3:$BI$3), 0))*GRID!$B$67,
ROUNDUP(INDEX(GRID!$B$4:$BI$14,MATCH(W$7,GRID!$A$4:$A$14,0),MATCH(1,($U$2=GRID!$B$1:$BI$1)*(КАЛЕНДАРЬ!$U15=GRID!$B$3:$BI$3),0))*GRID!$B$66*(1-GRID!$B$69),0))</f>
        <v>222360</v>
      </c>
      <c r="X119" s="48" cm="1">
        <f t="array" ref="X119">IF($I$2="Раннее бронирование",
INDEX(GRID!$B$17:$BI$27,MATCH(W$7,GRID!$A$17:$A$27,0),MATCH(1,($U$2=GRID!$B$1:$BI$1)*(КАЛЕНДАРЬ!$U15=GRID!$B$3:$BI$3), 0))*GRID!$B$67,
ROUNDUP(INDEX(GRID!$B$17:$BI$27,MATCH(W$7,GRID!$A$17:$A$27,0),MATCH(1,($U$2=GRID!$B$1:$BI$1)*(КАЛЕНДАРЬ!$U15=GRID!$B$3:$BI$3), 0))*GRID!$B$66*(1-GRID!$B$69),0))</f>
        <v>224060</v>
      </c>
    </row>
    <row r="120" spans="1:24" hidden="1" x14ac:dyDescent="0.2">
      <c r="A120" s="117" t="s">
        <v>47</v>
      </c>
      <c r="B120" s="117">
        <v>13</v>
      </c>
      <c r="C120" s="47" cm="1">
        <f t="array" ref="C120">IF($I$2="Раннее бронирование",
INDEX(GRID!$B$4:$BI$14,MATCH(C$7,GRID!$A$4:$A$14,0),MATCH(1,($U$2=GRID!$B$1:$BI$1)*(КАЛЕНДАРЬ!$U16=GRID!$B$3:$BI$3), 0))*GRID!$B$67,
ROUNDUP(INDEX(GRID!$B$4:$BI$14,MATCH(C$7,GRID!$A$4:$A$14,0),MATCH(1,($U$2=GRID!$B$1:$BI$1)*(КАЛЕНДАРЬ!$U16=GRID!$B$3:$BI$3),0))*GRID!$B$66*(1-GRID!$B$69),0))</f>
        <v>21760</v>
      </c>
      <c r="D120" s="48" cm="1">
        <f t="array" ref="D120">IF($I$2="Раннее бронирование",
INDEX(GRID!$B$17:$BI$27,MATCH(C$7,GRID!$A$17:$A$27,0),MATCH(1,($U$2=GRID!$B$1:$BI$1)*(КАЛЕНДАРЬ!$U16=GRID!$B$3:$BI$3), 0))*GRID!$B$67,
ROUNDUP(INDEX(GRID!$B$17:$BI$27,MATCH(C$7,GRID!$A$17:$A$27,0),MATCH(1,($U$2=GRID!$B$1:$BI$1)*(КАЛЕНДАРЬ!$U16=GRID!$B$3:$BI$3), 0))*GRID!$B$66*(1-GRID!$B$69),0))</f>
        <v>23460</v>
      </c>
      <c r="E120" s="47" cm="1">
        <f t="array" ref="E120">IF($I$2="Раннее бронирование",
INDEX(GRID!$B$4:$BI$14,MATCH(E$7,GRID!$A$4:$A$14,0),MATCH(1,($U$2=GRID!$B$1:$BI$1)*(КАЛЕНДАРЬ!$U16=GRID!$B$3:$BI$3), 0))*GRID!$B$67,
ROUNDUP(INDEX(GRID!$B$4:$BI$14,MATCH(E$7,GRID!$A$4:$A$14,0),MATCH(1,($U$2=GRID!$B$1:$BI$1)*(КАЛЕНДАРЬ!$U16=GRID!$B$3:$BI$3),0))*GRID!$B$66*(1-GRID!$B$69),0))</f>
        <v>24344</v>
      </c>
      <c r="F120" s="48" cm="1">
        <f t="array" ref="F120">IF($I$2="Раннее бронирование",
INDEX(GRID!$B$17:$BI$27,MATCH(E$7,GRID!$A$17:$A$27,0),MATCH(1,($U$2=GRID!$B$1:$BI$1)*(КАЛЕНДАРЬ!$U16=GRID!$B$3:$BI$3), 0))*GRID!$B$67,
ROUNDUP(INDEX(GRID!$B$17:$BI$27,MATCH(E$7,GRID!$A$17:$A$27,0),MATCH(1,($U$2=GRID!$B$1:$BI$1)*(КАЛЕНДАРЬ!$U16=GRID!$B$3:$BI$3), 0))*GRID!$B$66*(1-GRID!$B$69),0))</f>
        <v>26044</v>
      </c>
      <c r="G120" s="47" t="e" cm="1">
        <f t="array" ref="G120">IF($I$2="Раннее бронирование",
INDEX(GRID!$B$4:$BI$14,MATCH(G$7,GRID!$A$4:$A$14,0),MATCH(1,($U$2=GRID!$B$1:$BI$1)*(КАЛЕНДАРЬ!$U16=GRID!$B$3:$BI$3), 0))*GRID!$B$67,
ROUNDUP(INDEX(GRID!$B$4:$BI$14,MATCH(G$7,GRID!$A$4:$A$14,0),MATCH(1,($U$2=GRID!$B$1:$BI$1)*(КАЛЕНДАРЬ!$U16=GRID!$B$3:$BI$3),0))*GRID!$B$66*(1-GRID!$B$69),0))</f>
        <v>#N/A</v>
      </c>
      <c r="H120" s="48" t="e" cm="1">
        <f t="array" ref="H120">IF($I$2="Раннее бронирование",
INDEX(GRID!$B$17:$BI$27,MATCH(G$7,GRID!$A$17:$A$27,0),MATCH(1,($U$2=GRID!$B$1:$BI$1)*(КАЛЕНДАРЬ!$U16=GRID!$B$3:$BI$3), 0))*GRID!$B$67,
ROUNDUP(INDEX(GRID!$B$17:$BI$27,MATCH(G$7,GRID!$A$17:$A$27,0),MATCH(1,($U$2=GRID!$B$1:$BI$1)*(КАЛЕНДАРЬ!$U16=GRID!$B$3:$BI$3), 0))*GRID!$B$66*(1-GRID!$B$69),0))</f>
        <v>#N/A</v>
      </c>
      <c r="I120" s="47" t="e" cm="1">
        <f t="array" ref="I120">IF($I$2="Раннее бронирование",
INDEX(GRID!$B$4:$BI$14,MATCH(I$7,GRID!$A$4:$A$14,0),MATCH(1,($U$2=GRID!$B$1:$BI$1)*(КАЛЕНДАРЬ!$U16=GRID!$B$3:$BI$3), 0))*GRID!$B$67,
ROUNDUP(INDEX(GRID!$B$4:$BI$14,MATCH(I$7,GRID!$A$4:$A$14,0),MATCH(1,($U$2=GRID!$B$1:$BI$1)*(КАЛЕНДАРЬ!$U16=GRID!$B$3:$BI$3),0))*GRID!$B$66*(1-GRID!$B$69),0))</f>
        <v>#N/A</v>
      </c>
      <c r="J120" s="48" t="e" cm="1">
        <f t="array" ref="J120">IF($I$2="Раннее бронирование",
INDEX(GRID!$B$17:$BI$27,MATCH(I$7,GRID!$A$17:$A$27,0),MATCH(1,($U$2=GRID!$B$1:$BI$1)*(КАЛЕНДАРЬ!$U16=GRID!$B$3:$BI$3), 0))*GRID!$B$67,
ROUNDUP(INDEX(GRID!$B$17:$BI$27,MATCH(I$7,GRID!$A$17:$A$27,0),MATCH(1,($U$2=GRID!$B$1:$BI$1)*(КАЛЕНДАРЬ!$U16=GRID!$B$3:$BI$3), 0))*GRID!$B$66*(1-GRID!$B$69),0))</f>
        <v>#N/A</v>
      </c>
      <c r="K120" s="47" cm="1">
        <f t="array" ref="K120">IF($I$2="Раннее бронирование",
INDEX(GRID!$B$4:$BI$14,MATCH(K$7,GRID!$A$4:$A$14,0),MATCH(1,($U$2=GRID!$B$1:$BI$1)*(КАЛЕНДАРЬ!$U16=GRID!$B$3:$BI$3), 0))*GRID!$B$67,
ROUNDUP(INDEX(GRID!$B$4:$BI$14,MATCH(K$7,GRID!$A$4:$A$14,0),MATCH(1,($U$2=GRID!$B$1:$BI$1)*(КАЛЕНДАРЬ!$U16=GRID!$B$3:$BI$3),0))*GRID!$B$66*(1-GRID!$B$69),0))</f>
        <v>33864</v>
      </c>
      <c r="L120" s="48" cm="1">
        <f t="array" ref="L120">IF($I$2="Раннее бронирование",
INDEX(GRID!$B$17:$BI$27,MATCH(K$7,GRID!$A$17:$A$27,0),MATCH(1,($U$2=GRID!$B$1:$BI$1)*(КАЛЕНДАРЬ!$U16=GRID!$B$3:$BI$3), 0))*GRID!$B$67,
ROUNDUP(INDEX(GRID!$B$17:$BI$27,MATCH(K$7,GRID!$A$17:$A$27,0),MATCH(1,($U$2=GRID!$B$1:$BI$1)*(КАЛЕНДАРЬ!$U16=GRID!$B$3:$BI$3), 0))*GRID!$B$66*(1-GRID!$B$69),0))</f>
        <v>35564</v>
      </c>
      <c r="M120" s="47" cm="1">
        <f t="array" ref="M120">IF($I$2="Раннее бронирование",
INDEX(GRID!$B$4:$BI$14,MATCH(M$7,GRID!$A$4:$A$14,0),MATCH(1,($U$2=GRID!$B$1:$BI$1)*(КАЛЕНДАРЬ!$U16=GRID!$B$3:$BI$3), 0))*GRID!$B$67,
ROUNDUP(INDEX(GRID!$B$4:$BI$14,MATCH(M$7,GRID!$A$4:$A$14,0),MATCH(1,($U$2=GRID!$B$1:$BI$1)*(КАЛЕНДАРЬ!$U16=GRID!$B$3:$BI$3),0))*GRID!$B$66*(1-GRID!$B$69),0))</f>
        <v>37808</v>
      </c>
      <c r="N120" s="48" cm="1">
        <f t="array" ref="N120">IF($I$2="Раннее бронирование",
INDEX(GRID!$B$17:$BI$27,MATCH(M$7,GRID!$A$17:$A$27,0),MATCH(1,($U$2=GRID!$B$1:$BI$1)*(КАЛЕНДАРЬ!$U16=GRID!$B$3:$BI$3), 0))*GRID!$B$67,
ROUNDUP(INDEX(GRID!$B$17:$BI$27,MATCH(M$7,GRID!$A$17:$A$27,0),MATCH(1,($U$2=GRID!$B$1:$BI$1)*(КАЛЕНДАРЬ!$U16=GRID!$B$3:$BI$3), 0))*GRID!$B$66*(1-GRID!$B$69),0))</f>
        <v>39508</v>
      </c>
      <c r="O120" s="47" cm="1">
        <f t="array" ref="O120">IF($I$2="Раннее бронирование",
INDEX(GRID!$B$4:$BI$14,MATCH(O$7,GRID!$A$4:$A$14,0),MATCH(1,($U$2=GRID!$B$1:$BI$1)*(КАЛЕНДАРЬ!$U16=GRID!$B$3:$BI$3), 0))*GRID!$B$67,
ROUNDUP(INDEX(GRID!$B$4:$BI$14,MATCH(O$7,GRID!$A$4:$A$14,0),MATCH(1,($U$2=GRID!$B$1:$BI$1)*(КАЛЕНДАРЬ!$U16=GRID!$B$3:$BI$3),0))*GRID!$B$66*(1-GRID!$B$69),0))</f>
        <v>42364</v>
      </c>
      <c r="P120" s="48" cm="1">
        <f t="array" ref="P120">IF($I$2="Раннее бронирование",
INDEX(GRID!$B$17:$BI$27,MATCH(O$7,GRID!$A$17:$A$27,0),MATCH(1,($U$2=GRID!$B$1:$BI$1)*(КАЛЕНДАРЬ!$U16=GRID!$B$3:$BI$3), 0))*GRID!$B$67,
ROUNDUP(INDEX(GRID!$B$17:$BI$27,MATCH(O$7,GRID!$A$17:$A$27,0),MATCH(1,($U$2=GRID!$B$1:$BI$1)*(КАЛЕНДАРЬ!$U16=GRID!$B$3:$BI$3), 0))*GRID!$B$66*(1-GRID!$B$69),0))</f>
        <v>44064</v>
      </c>
      <c r="Q120" s="47" t="e" cm="1">
        <f t="array" ref="Q120">IF($I$2="Раннее бронирование",
INDEX(GRID!$B$4:$BI$14,MATCH(Q$7,GRID!$A$4:$A$14,0),MATCH(1,($U$2=GRID!$B$1:$BI$1)*(КАЛЕНДАРЬ!$U16=GRID!$B$3:$BI$3), 0))*GRID!$B$67,
ROUNDUP(INDEX(GRID!$B$4:$BI$14,MATCH(Q$7,GRID!$A$4:$A$14,0),MATCH(1,($U$2=GRID!$B$1:$BI$1)*(КАЛЕНДАРЬ!$U16=GRID!$B$3:$BI$3),0))*GRID!$B$66*(1-GRID!$B$69),0))</f>
        <v>#N/A</v>
      </c>
      <c r="R120" s="48" t="e" cm="1">
        <f t="array" ref="R120">IF($I$2="Раннее бронирование",
INDEX(GRID!$B$17:$BI$27,MATCH(Q$7,GRID!$A$17:$A$27,0),MATCH(1,($U$2=GRID!$B$1:$BI$1)*(КАЛЕНДАРЬ!$U16=GRID!$B$3:$BI$3), 0))*GRID!$B$67,
ROUNDUP(INDEX(GRID!$B$17:$BI$27,MATCH(Q$7,GRID!$A$17:$A$27,0),MATCH(1,($U$2=GRID!$B$1:$BI$1)*(КАЛЕНДАРЬ!$U16=GRID!$B$3:$BI$3), 0))*GRID!$B$66*(1-GRID!$B$69),0))</f>
        <v>#N/A</v>
      </c>
      <c r="S120" s="47" t="e" cm="1">
        <f t="array" ref="S120">IF($I$2="Раннее бронирование",
INDEX(GRID!$B$4:$BI$14,MATCH(S$7,GRID!$A$4:$A$14,0),MATCH(1,($U$2=GRID!$B$1:$BI$1)*(КАЛЕНДАРЬ!$U16=GRID!$B$3:$BI$3), 0))*GRID!$B$67,
ROUNDUP(INDEX(GRID!$B$4:$BI$14,MATCH(S$7,GRID!$A$4:$A$14,0),MATCH(1,($U$2=GRID!$B$1:$BI$1)*(КАЛЕНДАРЬ!$U16=GRID!$B$3:$BI$3),0))*GRID!$B$66*(1-GRID!$B$69),0))</f>
        <v>#N/A</v>
      </c>
      <c r="T120" s="48" t="e" cm="1">
        <f t="array" ref="T120">IF($I$2="Раннее бронирование",
INDEX(GRID!$B$17:$BI$27,MATCH(S$7,GRID!$A$17:$A$27,0),MATCH(1,($U$2=GRID!$B$1:$BI$1)*(КАЛЕНДАРЬ!$U16=GRID!$B$3:$BI$3), 0))*GRID!$B$67,
ROUNDUP(INDEX(GRID!$B$17:$BI$27,MATCH(S$7,GRID!$A$17:$A$27,0),MATCH(1,($U$2=GRID!$B$1:$BI$1)*(КАЛЕНДАРЬ!$U16=GRID!$B$3:$BI$3), 0))*GRID!$B$66*(1-GRID!$B$69),0))</f>
        <v>#N/A</v>
      </c>
      <c r="U120" s="47" cm="1">
        <f t="array" ref="U120">IF($I$2="Раннее бронирование",
INDEX(GRID!$B$4:$BI$14,MATCH(U$7,GRID!$A$4:$A$14,0),MATCH(1,($U$2=GRID!$B$1:$BI$1)*(КАЛЕНДАРЬ!$U16=GRID!$B$3:$BI$3), 0))*GRID!$B$67,
ROUNDUP(INDEX(GRID!$B$4:$BI$14,MATCH(U$7,GRID!$A$4:$A$14,0),MATCH(1,($U$2=GRID!$B$1:$BI$1)*(КАЛЕНДАРЬ!$U16=GRID!$B$3:$BI$3),0))*GRID!$B$66*(1-GRID!$B$69),0))</f>
        <v>65960</v>
      </c>
      <c r="V120" s="48" cm="1">
        <f t="array" ref="V120">IF($I$2="Раннее бронирование",
INDEX(GRID!$B$17:$BI$27,MATCH(U$7,GRID!$A$17:$A$27,0),MATCH(1,($U$2=GRID!$B$1:$BI$1)*(КАЛЕНДАРЬ!$U16=GRID!$B$3:$BI$3), 0))*GRID!$B$67,
ROUNDUP(INDEX(GRID!$B$17:$BI$27,MATCH(U$7,GRID!$A$17:$A$27,0),MATCH(1,($U$2=GRID!$B$1:$BI$1)*(КАЛЕНДАРЬ!$U16=GRID!$B$3:$BI$3), 0))*GRID!$B$66*(1-GRID!$B$69),0))</f>
        <v>67660</v>
      </c>
      <c r="W120" s="47" cm="1">
        <f t="array" ref="W120">IF($I$2="Раннее бронирование",
INDEX(GRID!$B$4:$BI$14,MATCH(W$7,GRID!$A$4:$A$14,0),MATCH(1,($U$2=GRID!$B$1:$BI$1)*(КАЛЕНДАРЬ!$U16=GRID!$B$3:$BI$3), 0))*GRID!$B$67,
ROUNDUP(INDEX(GRID!$B$4:$BI$14,MATCH(W$7,GRID!$A$4:$A$14,0),MATCH(1,($U$2=GRID!$B$1:$BI$1)*(КАЛЕНДАРЬ!$U16=GRID!$B$3:$BI$3),0))*GRID!$B$66*(1-GRID!$B$69),0))</f>
        <v>231200</v>
      </c>
      <c r="X120" s="48" cm="1">
        <f t="array" ref="X120">IF($I$2="Раннее бронирование",
INDEX(GRID!$B$17:$BI$27,MATCH(W$7,GRID!$A$17:$A$27,0),MATCH(1,($U$2=GRID!$B$1:$BI$1)*(КАЛЕНДАРЬ!$U16=GRID!$B$3:$BI$3), 0))*GRID!$B$67,
ROUNDUP(INDEX(GRID!$B$17:$BI$27,MATCH(W$7,GRID!$A$17:$A$27,0),MATCH(1,($U$2=GRID!$B$1:$BI$1)*(КАЛЕНДАРЬ!$U16=GRID!$B$3:$BI$3), 0))*GRID!$B$66*(1-GRID!$B$69),0))</f>
        <v>232900</v>
      </c>
    </row>
    <row r="121" spans="1:24" hidden="1" x14ac:dyDescent="0.2">
      <c r="A121" s="117" t="s">
        <v>48</v>
      </c>
      <c r="B121" s="117">
        <v>14</v>
      </c>
      <c r="C121" s="47" cm="1">
        <f t="array" ref="C121">IF($I$2="Раннее бронирование",
INDEX(GRID!$B$4:$BI$14,MATCH(C$7,GRID!$A$4:$A$14,0),MATCH(1,($U$2=GRID!$B$1:$BI$1)*(КАЛЕНДАРЬ!$U17=GRID!$B$3:$BI$3), 0))*GRID!$B$67,
ROUNDUP(INDEX(GRID!$B$4:$BI$14,MATCH(C$7,GRID!$A$4:$A$14,0),MATCH(1,($U$2=GRID!$B$1:$BI$1)*(КАЛЕНДАРЬ!$U17=GRID!$B$3:$BI$3),0))*GRID!$B$66*(1-GRID!$B$69),0))</f>
        <v>21760</v>
      </c>
      <c r="D121" s="48" cm="1">
        <f t="array" ref="D121">IF($I$2="Раннее бронирование",
INDEX(GRID!$B$17:$BI$27,MATCH(C$7,GRID!$A$17:$A$27,0),MATCH(1,($U$2=GRID!$B$1:$BI$1)*(КАЛЕНДАРЬ!$U17=GRID!$B$3:$BI$3), 0))*GRID!$B$67,
ROUNDUP(INDEX(GRID!$B$17:$BI$27,MATCH(C$7,GRID!$A$17:$A$27,0),MATCH(1,($U$2=GRID!$B$1:$BI$1)*(КАЛЕНДАРЬ!$U17=GRID!$B$3:$BI$3), 0))*GRID!$B$66*(1-GRID!$B$69),0))</f>
        <v>23460</v>
      </c>
      <c r="E121" s="47" cm="1">
        <f t="array" ref="E121">IF($I$2="Раннее бронирование",
INDEX(GRID!$B$4:$BI$14,MATCH(E$7,GRID!$A$4:$A$14,0),MATCH(1,($U$2=GRID!$B$1:$BI$1)*(КАЛЕНДАРЬ!$U17=GRID!$B$3:$BI$3), 0))*GRID!$B$67,
ROUNDUP(INDEX(GRID!$B$4:$BI$14,MATCH(E$7,GRID!$A$4:$A$14,0),MATCH(1,($U$2=GRID!$B$1:$BI$1)*(КАЛЕНДАРЬ!$U17=GRID!$B$3:$BI$3),0))*GRID!$B$66*(1-GRID!$B$69),0))</f>
        <v>24344</v>
      </c>
      <c r="F121" s="48" cm="1">
        <f t="array" ref="F121">IF($I$2="Раннее бронирование",
INDEX(GRID!$B$17:$BI$27,MATCH(E$7,GRID!$A$17:$A$27,0),MATCH(1,($U$2=GRID!$B$1:$BI$1)*(КАЛЕНДАРЬ!$U17=GRID!$B$3:$BI$3), 0))*GRID!$B$67,
ROUNDUP(INDEX(GRID!$B$17:$BI$27,MATCH(E$7,GRID!$A$17:$A$27,0),MATCH(1,($U$2=GRID!$B$1:$BI$1)*(КАЛЕНДАРЬ!$U17=GRID!$B$3:$BI$3), 0))*GRID!$B$66*(1-GRID!$B$69),0))</f>
        <v>26044</v>
      </c>
      <c r="G121" s="47" t="e" cm="1">
        <f t="array" ref="G121">IF($I$2="Раннее бронирование",
INDEX(GRID!$B$4:$BI$14,MATCH(G$7,GRID!$A$4:$A$14,0),MATCH(1,($U$2=GRID!$B$1:$BI$1)*(КАЛЕНДАРЬ!$U17=GRID!$B$3:$BI$3), 0))*GRID!$B$67,
ROUNDUP(INDEX(GRID!$B$4:$BI$14,MATCH(G$7,GRID!$A$4:$A$14,0),MATCH(1,($U$2=GRID!$B$1:$BI$1)*(КАЛЕНДАРЬ!$U17=GRID!$B$3:$BI$3),0))*GRID!$B$66*(1-GRID!$B$69),0))</f>
        <v>#N/A</v>
      </c>
      <c r="H121" s="48" t="e" cm="1">
        <f t="array" ref="H121">IF($I$2="Раннее бронирование",
INDEX(GRID!$B$17:$BI$27,MATCH(G$7,GRID!$A$17:$A$27,0),MATCH(1,($U$2=GRID!$B$1:$BI$1)*(КАЛЕНДАРЬ!$U17=GRID!$B$3:$BI$3), 0))*GRID!$B$67,
ROUNDUP(INDEX(GRID!$B$17:$BI$27,MATCH(G$7,GRID!$A$17:$A$27,0),MATCH(1,($U$2=GRID!$B$1:$BI$1)*(КАЛЕНДАРЬ!$U17=GRID!$B$3:$BI$3), 0))*GRID!$B$66*(1-GRID!$B$69),0))</f>
        <v>#N/A</v>
      </c>
      <c r="I121" s="47" t="e" cm="1">
        <f t="array" ref="I121">IF($I$2="Раннее бронирование",
INDEX(GRID!$B$4:$BI$14,MATCH(I$7,GRID!$A$4:$A$14,0),MATCH(1,($U$2=GRID!$B$1:$BI$1)*(КАЛЕНДАРЬ!$U17=GRID!$B$3:$BI$3), 0))*GRID!$B$67,
ROUNDUP(INDEX(GRID!$B$4:$BI$14,MATCH(I$7,GRID!$A$4:$A$14,0),MATCH(1,($U$2=GRID!$B$1:$BI$1)*(КАЛЕНДАРЬ!$U17=GRID!$B$3:$BI$3),0))*GRID!$B$66*(1-GRID!$B$69),0))</f>
        <v>#N/A</v>
      </c>
      <c r="J121" s="48" t="e" cm="1">
        <f t="array" ref="J121">IF($I$2="Раннее бронирование",
INDEX(GRID!$B$17:$BI$27,MATCH(I$7,GRID!$A$17:$A$27,0),MATCH(1,($U$2=GRID!$B$1:$BI$1)*(КАЛЕНДАРЬ!$U17=GRID!$B$3:$BI$3), 0))*GRID!$B$67,
ROUNDUP(INDEX(GRID!$B$17:$BI$27,MATCH(I$7,GRID!$A$17:$A$27,0),MATCH(1,($U$2=GRID!$B$1:$BI$1)*(КАЛЕНДАРЬ!$U17=GRID!$B$3:$BI$3), 0))*GRID!$B$66*(1-GRID!$B$69),0))</f>
        <v>#N/A</v>
      </c>
      <c r="K121" s="47" cm="1">
        <f t="array" ref="K121">IF($I$2="Раннее бронирование",
INDEX(GRID!$B$4:$BI$14,MATCH(K$7,GRID!$A$4:$A$14,0),MATCH(1,($U$2=GRID!$B$1:$BI$1)*(КАЛЕНДАРЬ!$U17=GRID!$B$3:$BI$3), 0))*GRID!$B$67,
ROUNDUP(INDEX(GRID!$B$4:$BI$14,MATCH(K$7,GRID!$A$4:$A$14,0),MATCH(1,($U$2=GRID!$B$1:$BI$1)*(КАЛЕНДАРЬ!$U17=GRID!$B$3:$BI$3),0))*GRID!$B$66*(1-GRID!$B$69),0))</f>
        <v>33864</v>
      </c>
      <c r="L121" s="48" cm="1">
        <f t="array" ref="L121">IF($I$2="Раннее бронирование",
INDEX(GRID!$B$17:$BI$27,MATCH(K$7,GRID!$A$17:$A$27,0),MATCH(1,($U$2=GRID!$B$1:$BI$1)*(КАЛЕНДАРЬ!$U17=GRID!$B$3:$BI$3), 0))*GRID!$B$67,
ROUNDUP(INDEX(GRID!$B$17:$BI$27,MATCH(K$7,GRID!$A$17:$A$27,0),MATCH(1,($U$2=GRID!$B$1:$BI$1)*(КАЛЕНДАРЬ!$U17=GRID!$B$3:$BI$3), 0))*GRID!$B$66*(1-GRID!$B$69),0))</f>
        <v>35564</v>
      </c>
      <c r="M121" s="47" cm="1">
        <f t="array" ref="M121">IF($I$2="Раннее бронирование",
INDEX(GRID!$B$4:$BI$14,MATCH(M$7,GRID!$A$4:$A$14,0),MATCH(1,($U$2=GRID!$B$1:$BI$1)*(КАЛЕНДАРЬ!$U17=GRID!$B$3:$BI$3), 0))*GRID!$B$67,
ROUNDUP(INDEX(GRID!$B$4:$BI$14,MATCH(M$7,GRID!$A$4:$A$14,0),MATCH(1,($U$2=GRID!$B$1:$BI$1)*(КАЛЕНДАРЬ!$U17=GRID!$B$3:$BI$3),0))*GRID!$B$66*(1-GRID!$B$69),0))</f>
        <v>37808</v>
      </c>
      <c r="N121" s="48" cm="1">
        <f t="array" ref="N121">IF($I$2="Раннее бронирование",
INDEX(GRID!$B$17:$BI$27,MATCH(M$7,GRID!$A$17:$A$27,0),MATCH(1,($U$2=GRID!$B$1:$BI$1)*(КАЛЕНДАРЬ!$U17=GRID!$B$3:$BI$3), 0))*GRID!$B$67,
ROUNDUP(INDEX(GRID!$B$17:$BI$27,MATCH(M$7,GRID!$A$17:$A$27,0),MATCH(1,($U$2=GRID!$B$1:$BI$1)*(КАЛЕНДАРЬ!$U17=GRID!$B$3:$BI$3), 0))*GRID!$B$66*(1-GRID!$B$69),0))</f>
        <v>39508</v>
      </c>
      <c r="O121" s="47" cm="1">
        <f t="array" ref="O121">IF($I$2="Раннее бронирование",
INDEX(GRID!$B$4:$BI$14,MATCH(O$7,GRID!$A$4:$A$14,0),MATCH(1,($U$2=GRID!$B$1:$BI$1)*(КАЛЕНДАРЬ!$U17=GRID!$B$3:$BI$3), 0))*GRID!$B$67,
ROUNDUP(INDEX(GRID!$B$4:$BI$14,MATCH(O$7,GRID!$A$4:$A$14,0),MATCH(1,($U$2=GRID!$B$1:$BI$1)*(КАЛЕНДАРЬ!$U17=GRID!$B$3:$BI$3),0))*GRID!$B$66*(1-GRID!$B$69),0))</f>
        <v>42364</v>
      </c>
      <c r="P121" s="48" cm="1">
        <f t="array" ref="P121">IF($I$2="Раннее бронирование",
INDEX(GRID!$B$17:$BI$27,MATCH(O$7,GRID!$A$17:$A$27,0),MATCH(1,($U$2=GRID!$B$1:$BI$1)*(КАЛЕНДАРЬ!$U17=GRID!$B$3:$BI$3), 0))*GRID!$B$67,
ROUNDUP(INDEX(GRID!$B$17:$BI$27,MATCH(O$7,GRID!$A$17:$A$27,0),MATCH(1,($U$2=GRID!$B$1:$BI$1)*(КАЛЕНДАРЬ!$U17=GRID!$B$3:$BI$3), 0))*GRID!$B$66*(1-GRID!$B$69),0))</f>
        <v>44064</v>
      </c>
      <c r="Q121" s="47" t="e" cm="1">
        <f t="array" ref="Q121">IF($I$2="Раннее бронирование",
INDEX(GRID!$B$4:$BI$14,MATCH(Q$7,GRID!$A$4:$A$14,0),MATCH(1,($U$2=GRID!$B$1:$BI$1)*(КАЛЕНДАРЬ!$U17=GRID!$B$3:$BI$3), 0))*GRID!$B$67,
ROUNDUP(INDEX(GRID!$B$4:$BI$14,MATCH(Q$7,GRID!$A$4:$A$14,0),MATCH(1,($U$2=GRID!$B$1:$BI$1)*(КАЛЕНДАРЬ!$U17=GRID!$B$3:$BI$3),0))*GRID!$B$66*(1-GRID!$B$69),0))</f>
        <v>#N/A</v>
      </c>
      <c r="R121" s="48" t="e" cm="1">
        <f t="array" ref="R121">IF($I$2="Раннее бронирование",
INDEX(GRID!$B$17:$BI$27,MATCH(Q$7,GRID!$A$17:$A$27,0),MATCH(1,($U$2=GRID!$B$1:$BI$1)*(КАЛЕНДАРЬ!$U17=GRID!$B$3:$BI$3), 0))*GRID!$B$67,
ROUNDUP(INDEX(GRID!$B$17:$BI$27,MATCH(Q$7,GRID!$A$17:$A$27,0),MATCH(1,($U$2=GRID!$B$1:$BI$1)*(КАЛЕНДАРЬ!$U17=GRID!$B$3:$BI$3), 0))*GRID!$B$66*(1-GRID!$B$69),0))</f>
        <v>#N/A</v>
      </c>
      <c r="S121" s="47" t="e" cm="1">
        <f t="array" ref="S121">IF($I$2="Раннее бронирование",
INDEX(GRID!$B$4:$BI$14,MATCH(S$7,GRID!$A$4:$A$14,0),MATCH(1,($U$2=GRID!$B$1:$BI$1)*(КАЛЕНДАРЬ!$U17=GRID!$B$3:$BI$3), 0))*GRID!$B$67,
ROUNDUP(INDEX(GRID!$B$4:$BI$14,MATCH(S$7,GRID!$A$4:$A$14,0),MATCH(1,($U$2=GRID!$B$1:$BI$1)*(КАЛЕНДАРЬ!$U17=GRID!$B$3:$BI$3),0))*GRID!$B$66*(1-GRID!$B$69),0))</f>
        <v>#N/A</v>
      </c>
      <c r="T121" s="48" t="e" cm="1">
        <f t="array" ref="T121">IF($I$2="Раннее бронирование",
INDEX(GRID!$B$17:$BI$27,MATCH(S$7,GRID!$A$17:$A$27,0),MATCH(1,($U$2=GRID!$B$1:$BI$1)*(КАЛЕНДАРЬ!$U17=GRID!$B$3:$BI$3), 0))*GRID!$B$67,
ROUNDUP(INDEX(GRID!$B$17:$BI$27,MATCH(S$7,GRID!$A$17:$A$27,0),MATCH(1,($U$2=GRID!$B$1:$BI$1)*(КАЛЕНДАРЬ!$U17=GRID!$B$3:$BI$3), 0))*GRID!$B$66*(1-GRID!$B$69),0))</f>
        <v>#N/A</v>
      </c>
      <c r="U121" s="47" cm="1">
        <f t="array" ref="U121">IF($I$2="Раннее бронирование",
INDEX(GRID!$B$4:$BI$14,MATCH(U$7,GRID!$A$4:$A$14,0),MATCH(1,($U$2=GRID!$B$1:$BI$1)*(КАЛЕНДАРЬ!$U17=GRID!$B$3:$BI$3), 0))*GRID!$B$67,
ROUNDUP(INDEX(GRID!$B$4:$BI$14,MATCH(U$7,GRID!$A$4:$A$14,0),MATCH(1,($U$2=GRID!$B$1:$BI$1)*(КАЛЕНДАРЬ!$U17=GRID!$B$3:$BI$3),0))*GRID!$B$66*(1-GRID!$B$69),0))</f>
        <v>65960</v>
      </c>
      <c r="V121" s="48" cm="1">
        <f t="array" ref="V121">IF($I$2="Раннее бронирование",
INDEX(GRID!$B$17:$BI$27,MATCH(U$7,GRID!$A$17:$A$27,0),MATCH(1,($U$2=GRID!$B$1:$BI$1)*(КАЛЕНДАРЬ!$U17=GRID!$B$3:$BI$3), 0))*GRID!$B$67,
ROUNDUP(INDEX(GRID!$B$17:$BI$27,MATCH(U$7,GRID!$A$17:$A$27,0),MATCH(1,($U$2=GRID!$B$1:$BI$1)*(КАЛЕНДАРЬ!$U17=GRID!$B$3:$BI$3), 0))*GRID!$B$66*(1-GRID!$B$69),0))</f>
        <v>67660</v>
      </c>
      <c r="W121" s="47" cm="1">
        <f t="array" ref="W121">IF($I$2="Раннее бронирование",
INDEX(GRID!$B$4:$BI$14,MATCH(W$7,GRID!$A$4:$A$14,0),MATCH(1,($U$2=GRID!$B$1:$BI$1)*(КАЛЕНДАРЬ!$U17=GRID!$B$3:$BI$3), 0))*GRID!$B$67,
ROUNDUP(INDEX(GRID!$B$4:$BI$14,MATCH(W$7,GRID!$A$4:$A$14,0),MATCH(1,($U$2=GRID!$B$1:$BI$1)*(КАЛЕНДАРЬ!$U17=GRID!$B$3:$BI$3),0))*GRID!$B$66*(1-GRID!$B$69),0))</f>
        <v>231200</v>
      </c>
      <c r="X121" s="48" cm="1">
        <f t="array" ref="X121">IF($I$2="Раннее бронирование",
INDEX(GRID!$B$17:$BI$27,MATCH(W$7,GRID!$A$17:$A$27,0),MATCH(1,($U$2=GRID!$B$1:$BI$1)*(КАЛЕНДАРЬ!$U17=GRID!$B$3:$BI$3), 0))*GRID!$B$67,
ROUNDUP(INDEX(GRID!$B$17:$BI$27,MATCH(W$7,GRID!$A$17:$A$27,0),MATCH(1,($U$2=GRID!$B$1:$BI$1)*(КАЛЕНДАРЬ!$U17=GRID!$B$3:$BI$3), 0))*GRID!$B$66*(1-GRID!$B$69),0))</f>
        <v>232900</v>
      </c>
    </row>
    <row r="122" spans="1:24" hidden="1" x14ac:dyDescent="0.2">
      <c r="A122" s="117" t="s">
        <v>42</v>
      </c>
      <c r="B122" s="117">
        <v>15</v>
      </c>
      <c r="C122" s="47" cm="1">
        <f t="array" ref="C122">IF($I$2="Раннее бронирование",
INDEX(GRID!$B$4:$BI$14,MATCH(C$7,GRID!$A$4:$A$14,0),MATCH(1,($U$2=GRID!$B$1:$BI$1)*(КАЛЕНДАРЬ!$U18=GRID!$B$3:$BI$3), 0))*GRID!$B$67,
ROUNDUP(INDEX(GRID!$B$4:$BI$14,MATCH(C$7,GRID!$A$4:$A$14,0),MATCH(1,($U$2=GRID!$B$1:$BI$1)*(КАЛЕНДАРЬ!$U18=GRID!$B$3:$BI$3),0))*GRID!$B$66*(1-GRID!$B$69),0))</f>
        <v>21760</v>
      </c>
      <c r="D122" s="48" cm="1">
        <f t="array" ref="D122">IF($I$2="Раннее бронирование",
INDEX(GRID!$B$17:$BI$27,MATCH(C$7,GRID!$A$17:$A$27,0),MATCH(1,($U$2=GRID!$B$1:$BI$1)*(КАЛЕНДАРЬ!$U18=GRID!$B$3:$BI$3), 0))*GRID!$B$67,
ROUNDUP(INDEX(GRID!$B$17:$BI$27,MATCH(C$7,GRID!$A$17:$A$27,0),MATCH(1,($U$2=GRID!$B$1:$BI$1)*(КАЛЕНДАРЬ!$U18=GRID!$B$3:$BI$3), 0))*GRID!$B$66*(1-GRID!$B$69),0))</f>
        <v>23460</v>
      </c>
      <c r="E122" s="47" cm="1">
        <f t="array" ref="E122">IF($I$2="Раннее бронирование",
INDEX(GRID!$B$4:$BI$14,MATCH(E$7,GRID!$A$4:$A$14,0),MATCH(1,($U$2=GRID!$B$1:$BI$1)*(КАЛЕНДАРЬ!$U18=GRID!$B$3:$BI$3), 0))*GRID!$B$67,
ROUNDUP(INDEX(GRID!$B$4:$BI$14,MATCH(E$7,GRID!$A$4:$A$14,0),MATCH(1,($U$2=GRID!$B$1:$BI$1)*(КАЛЕНДАРЬ!$U18=GRID!$B$3:$BI$3),0))*GRID!$B$66*(1-GRID!$B$69),0))</f>
        <v>24344</v>
      </c>
      <c r="F122" s="48" cm="1">
        <f t="array" ref="F122">IF($I$2="Раннее бронирование",
INDEX(GRID!$B$17:$BI$27,MATCH(E$7,GRID!$A$17:$A$27,0),MATCH(1,($U$2=GRID!$B$1:$BI$1)*(КАЛЕНДАРЬ!$U18=GRID!$B$3:$BI$3), 0))*GRID!$B$67,
ROUNDUP(INDEX(GRID!$B$17:$BI$27,MATCH(E$7,GRID!$A$17:$A$27,0),MATCH(1,($U$2=GRID!$B$1:$BI$1)*(КАЛЕНДАРЬ!$U18=GRID!$B$3:$BI$3), 0))*GRID!$B$66*(1-GRID!$B$69),0))</f>
        <v>26044</v>
      </c>
      <c r="G122" s="47" t="e" cm="1">
        <f t="array" ref="G122">IF($I$2="Раннее бронирование",
INDEX(GRID!$B$4:$BI$14,MATCH(G$7,GRID!$A$4:$A$14,0),MATCH(1,($U$2=GRID!$B$1:$BI$1)*(КАЛЕНДАРЬ!$U18=GRID!$B$3:$BI$3), 0))*GRID!$B$67,
ROUNDUP(INDEX(GRID!$B$4:$BI$14,MATCH(G$7,GRID!$A$4:$A$14,0),MATCH(1,($U$2=GRID!$B$1:$BI$1)*(КАЛЕНДАРЬ!$U18=GRID!$B$3:$BI$3),0))*GRID!$B$66*(1-GRID!$B$69),0))</f>
        <v>#N/A</v>
      </c>
      <c r="H122" s="48" t="e" cm="1">
        <f t="array" ref="H122">IF($I$2="Раннее бронирование",
INDEX(GRID!$B$17:$BI$27,MATCH(G$7,GRID!$A$17:$A$27,0),MATCH(1,($U$2=GRID!$B$1:$BI$1)*(КАЛЕНДАРЬ!$U18=GRID!$B$3:$BI$3), 0))*GRID!$B$67,
ROUNDUP(INDEX(GRID!$B$17:$BI$27,MATCH(G$7,GRID!$A$17:$A$27,0),MATCH(1,($U$2=GRID!$B$1:$BI$1)*(КАЛЕНДАРЬ!$U18=GRID!$B$3:$BI$3), 0))*GRID!$B$66*(1-GRID!$B$69),0))</f>
        <v>#N/A</v>
      </c>
      <c r="I122" s="47" t="e" cm="1">
        <f t="array" ref="I122">IF($I$2="Раннее бронирование",
INDEX(GRID!$B$4:$BI$14,MATCH(I$7,GRID!$A$4:$A$14,0),MATCH(1,($U$2=GRID!$B$1:$BI$1)*(КАЛЕНДАРЬ!$U18=GRID!$B$3:$BI$3), 0))*GRID!$B$67,
ROUNDUP(INDEX(GRID!$B$4:$BI$14,MATCH(I$7,GRID!$A$4:$A$14,0),MATCH(1,($U$2=GRID!$B$1:$BI$1)*(КАЛЕНДАРЬ!$U18=GRID!$B$3:$BI$3),0))*GRID!$B$66*(1-GRID!$B$69),0))</f>
        <v>#N/A</v>
      </c>
      <c r="J122" s="48" t="e" cm="1">
        <f t="array" ref="J122">IF($I$2="Раннее бронирование",
INDEX(GRID!$B$17:$BI$27,MATCH(I$7,GRID!$A$17:$A$27,0),MATCH(1,($U$2=GRID!$B$1:$BI$1)*(КАЛЕНДАРЬ!$U18=GRID!$B$3:$BI$3), 0))*GRID!$B$67,
ROUNDUP(INDEX(GRID!$B$17:$BI$27,MATCH(I$7,GRID!$A$17:$A$27,0),MATCH(1,($U$2=GRID!$B$1:$BI$1)*(КАЛЕНДАРЬ!$U18=GRID!$B$3:$BI$3), 0))*GRID!$B$66*(1-GRID!$B$69),0))</f>
        <v>#N/A</v>
      </c>
      <c r="K122" s="47" cm="1">
        <f t="array" ref="K122">IF($I$2="Раннее бронирование",
INDEX(GRID!$B$4:$BI$14,MATCH(K$7,GRID!$A$4:$A$14,0),MATCH(1,($U$2=GRID!$B$1:$BI$1)*(КАЛЕНДАРЬ!$U18=GRID!$B$3:$BI$3), 0))*GRID!$B$67,
ROUNDUP(INDEX(GRID!$B$4:$BI$14,MATCH(K$7,GRID!$A$4:$A$14,0),MATCH(1,($U$2=GRID!$B$1:$BI$1)*(КАЛЕНДАРЬ!$U18=GRID!$B$3:$BI$3),0))*GRID!$B$66*(1-GRID!$B$69),0))</f>
        <v>33864</v>
      </c>
      <c r="L122" s="48" cm="1">
        <f t="array" ref="L122">IF($I$2="Раннее бронирование",
INDEX(GRID!$B$17:$BI$27,MATCH(K$7,GRID!$A$17:$A$27,0),MATCH(1,($U$2=GRID!$B$1:$BI$1)*(КАЛЕНДАРЬ!$U18=GRID!$B$3:$BI$3), 0))*GRID!$B$67,
ROUNDUP(INDEX(GRID!$B$17:$BI$27,MATCH(K$7,GRID!$A$17:$A$27,0),MATCH(1,($U$2=GRID!$B$1:$BI$1)*(КАЛЕНДАРЬ!$U18=GRID!$B$3:$BI$3), 0))*GRID!$B$66*(1-GRID!$B$69),0))</f>
        <v>35564</v>
      </c>
      <c r="M122" s="47" cm="1">
        <f t="array" ref="M122">IF($I$2="Раннее бронирование",
INDEX(GRID!$B$4:$BI$14,MATCH(M$7,GRID!$A$4:$A$14,0),MATCH(1,($U$2=GRID!$B$1:$BI$1)*(КАЛЕНДАРЬ!$U18=GRID!$B$3:$BI$3), 0))*GRID!$B$67,
ROUNDUP(INDEX(GRID!$B$4:$BI$14,MATCH(M$7,GRID!$A$4:$A$14,0),MATCH(1,($U$2=GRID!$B$1:$BI$1)*(КАЛЕНДАРЬ!$U18=GRID!$B$3:$BI$3),0))*GRID!$B$66*(1-GRID!$B$69),0))</f>
        <v>37808</v>
      </c>
      <c r="N122" s="48" cm="1">
        <f t="array" ref="N122">IF($I$2="Раннее бронирование",
INDEX(GRID!$B$17:$BI$27,MATCH(M$7,GRID!$A$17:$A$27,0),MATCH(1,($U$2=GRID!$B$1:$BI$1)*(КАЛЕНДАРЬ!$U18=GRID!$B$3:$BI$3), 0))*GRID!$B$67,
ROUNDUP(INDEX(GRID!$B$17:$BI$27,MATCH(M$7,GRID!$A$17:$A$27,0),MATCH(1,($U$2=GRID!$B$1:$BI$1)*(КАЛЕНДАРЬ!$U18=GRID!$B$3:$BI$3), 0))*GRID!$B$66*(1-GRID!$B$69),0))</f>
        <v>39508</v>
      </c>
      <c r="O122" s="47" cm="1">
        <f t="array" ref="O122">IF($I$2="Раннее бронирование",
INDEX(GRID!$B$4:$BI$14,MATCH(O$7,GRID!$A$4:$A$14,0),MATCH(1,($U$2=GRID!$B$1:$BI$1)*(КАЛЕНДАРЬ!$U18=GRID!$B$3:$BI$3), 0))*GRID!$B$67,
ROUNDUP(INDEX(GRID!$B$4:$BI$14,MATCH(O$7,GRID!$A$4:$A$14,0),MATCH(1,($U$2=GRID!$B$1:$BI$1)*(КАЛЕНДАРЬ!$U18=GRID!$B$3:$BI$3),0))*GRID!$B$66*(1-GRID!$B$69),0))</f>
        <v>42364</v>
      </c>
      <c r="P122" s="48" cm="1">
        <f t="array" ref="P122">IF($I$2="Раннее бронирование",
INDEX(GRID!$B$17:$BI$27,MATCH(O$7,GRID!$A$17:$A$27,0),MATCH(1,($U$2=GRID!$B$1:$BI$1)*(КАЛЕНДАРЬ!$U18=GRID!$B$3:$BI$3), 0))*GRID!$B$67,
ROUNDUP(INDEX(GRID!$B$17:$BI$27,MATCH(O$7,GRID!$A$17:$A$27,0),MATCH(1,($U$2=GRID!$B$1:$BI$1)*(КАЛЕНДАРЬ!$U18=GRID!$B$3:$BI$3), 0))*GRID!$B$66*(1-GRID!$B$69),0))</f>
        <v>44064</v>
      </c>
      <c r="Q122" s="47" t="e" cm="1">
        <f t="array" ref="Q122">IF($I$2="Раннее бронирование",
INDEX(GRID!$B$4:$BI$14,MATCH(Q$7,GRID!$A$4:$A$14,0),MATCH(1,($U$2=GRID!$B$1:$BI$1)*(КАЛЕНДАРЬ!$U18=GRID!$B$3:$BI$3), 0))*GRID!$B$67,
ROUNDUP(INDEX(GRID!$B$4:$BI$14,MATCH(Q$7,GRID!$A$4:$A$14,0),MATCH(1,($U$2=GRID!$B$1:$BI$1)*(КАЛЕНДАРЬ!$U18=GRID!$B$3:$BI$3),0))*GRID!$B$66*(1-GRID!$B$69),0))</f>
        <v>#N/A</v>
      </c>
      <c r="R122" s="48" t="e" cm="1">
        <f t="array" ref="R122">IF($I$2="Раннее бронирование",
INDEX(GRID!$B$17:$BI$27,MATCH(Q$7,GRID!$A$17:$A$27,0),MATCH(1,($U$2=GRID!$B$1:$BI$1)*(КАЛЕНДАРЬ!$U18=GRID!$B$3:$BI$3), 0))*GRID!$B$67,
ROUNDUP(INDEX(GRID!$B$17:$BI$27,MATCH(Q$7,GRID!$A$17:$A$27,0),MATCH(1,($U$2=GRID!$B$1:$BI$1)*(КАЛЕНДАРЬ!$U18=GRID!$B$3:$BI$3), 0))*GRID!$B$66*(1-GRID!$B$69),0))</f>
        <v>#N/A</v>
      </c>
      <c r="S122" s="47" t="e" cm="1">
        <f t="array" ref="S122">IF($I$2="Раннее бронирование",
INDEX(GRID!$B$4:$BI$14,MATCH(S$7,GRID!$A$4:$A$14,0),MATCH(1,($U$2=GRID!$B$1:$BI$1)*(КАЛЕНДАРЬ!$U18=GRID!$B$3:$BI$3), 0))*GRID!$B$67,
ROUNDUP(INDEX(GRID!$B$4:$BI$14,MATCH(S$7,GRID!$A$4:$A$14,0),MATCH(1,($U$2=GRID!$B$1:$BI$1)*(КАЛЕНДАРЬ!$U18=GRID!$B$3:$BI$3),0))*GRID!$B$66*(1-GRID!$B$69),0))</f>
        <v>#N/A</v>
      </c>
      <c r="T122" s="48" t="e" cm="1">
        <f t="array" ref="T122">IF($I$2="Раннее бронирование",
INDEX(GRID!$B$17:$BI$27,MATCH(S$7,GRID!$A$17:$A$27,0),MATCH(1,($U$2=GRID!$B$1:$BI$1)*(КАЛЕНДАРЬ!$U18=GRID!$B$3:$BI$3), 0))*GRID!$B$67,
ROUNDUP(INDEX(GRID!$B$17:$BI$27,MATCH(S$7,GRID!$A$17:$A$27,0),MATCH(1,($U$2=GRID!$B$1:$BI$1)*(КАЛЕНДАРЬ!$U18=GRID!$B$3:$BI$3), 0))*GRID!$B$66*(1-GRID!$B$69),0))</f>
        <v>#N/A</v>
      </c>
      <c r="U122" s="47" cm="1">
        <f t="array" ref="U122">IF($I$2="Раннее бронирование",
INDEX(GRID!$B$4:$BI$14,MATCH(U$7,GRID!$A$4:$A$14,0),MATCH(1,($U$2=GRID!$B$1:$BI$1)*(КАЛЕНДАРЬ!$U18=GRID!$B$3:$BI$3), 0))*GRID!$B$67,
ROUNDUP(INDEX(GRID!$B$4:$BI$14,MATCH(U$7,GRID!$A$4:$A$14,0),MATCH(1,($U$2=GRID!$B$1:$BI$1)*(КАЛЕНДАРЬ!$U18=GRID!$B$3:$BI$3),0))*GRID!$B$66*(1-GRID!$B$69),0))</f>
        <v>65960</v>
      </c>
      <c r="V122" s="48" cm="1">
        <f t="array" ref="V122">IF($I$2="Раннее бронирование",
INDEX(GRID!$B$17:$BI$27,MATCH(U$7,GRID!$A$17:$A$27,0),MATCH(1,($U$2=GRID!$B$1:$BI$1)*(КАЛЕНДАРЬ!$U18=GRID!$B$3:$BI$3), 0))*GRID!$B$67,
ROUNDUP(INDEX(GRID!$B$17:$BI$27,MATCH(U$7,GRID!$A$17:$A$27,0),MATCH(1,($U$2=GRID!$B$1:$BI$1)*(КАЛЕНДАРЬ!$U18=GRID!$B$3:$BI$3), 0))*GRID!$B$66*(1-GRID!$B$69),0))</f>
        <v>67660</v>
      </c>
      <c r="W122" s="47" cm="1">
        <f t="array" ref="W122">IF($I$2="Раннее бронирование",
INDEX(GRID!$B$4:$BI$14,MATCH(W$7,GRID!$A$4:$A$14,0),MATCH(1,($U$2=GRID!$B$1:$BI$1)*(КАЛЕНДАРЬ!$U18=GRID!$B$3:$BI$3), 0))*GRID!$B$67,
ROUNDUP(INDEX(GRID!$B$4:$BI$14,MATCH(W$7,GRID!$A$4:$A$14,0),MATCH(1,($U$2=GRID!$B$1:$BI$1)*(КАЛЕНДАРЬ!$U18=GRID!$B$3:$BI$3),0))*GRID!$B$66*(1-GRID!$B$69),0))</f>
        <v>231200</v>
      </c>
      <c r="X122" s="48" cm="1">
        <f t="array" ref="X122">IF($I$2="Раннее бронирование",
INDEX(GRID!$B$17:$BI$27,MATCH(W$7,GRID!$A$17:$A$27,0),MATCH(1,($U$2=GRID!$B$1:$BI$1)*(КАЛЕНДАРЬ!$U18=GRID!$B$3:$BI$3), 0))*GRID!$B$67,
ROUNDUP(INDEX(GRID!$B$17:$BI$27,MATCH(W$7,GRID!$A$17:$A$27,0),MATCH(1,($U$2=GRID!$B$1:$BI$1)*(КАЛЕНДАРЬ!$U18=GRID!$B$3:$BI$3), 0))*GRID!$B$66*(1-GRID!$B$69),0))</f>
        <v>232900</v>
      </c>
    </row>
    <row r="123" spans="1:24" hidden="1" x14ac:dyDescent="0.2">
      <c r="A123" s="117" t="s">
        <v>43</v>
      </c>
      <c r="B123" s="117">
        <v>16</v>
      </c>
      <c r="C123" s="47" cm="1">
        <f t="array" ref="C123">IF($I$2="Раннее бронирование",
INDEX(GRID!$B$4:$BI$14,MATCH(C$7,GRID!$A$4:$A$14,0),MATCH(1,($U$2=GRID!$B$1:$BI$1)*(КАЛЕНДАРЬ!$U19=GRID!$B$3:$BI$3), 0))*GRID!$B$67,
ROUNDUP(INDEX(GRID!$B$4:$BI$14,MATCH(C$7,GRID!$A$4:$A$14,0),MATCH(1,($U$2=GRID!$B$1:$BI$1)*(КАЛЕНДАРЬ!$U19=GRID!$B$3:$BI$3),0))*GRID!$B$66*(1-GRID!$B$69),0))</f>
        <v>21760</v>
      </c>
      <c r="D123" s="48" cm="1">
        <f t="array" ref="D123">IF($I$2="Раннее бронирование",
INDEX(GRID!$B$17:$BI$27,MATCH(C$7,GRID!$A$17:$A$27,0),MATCH(1,($U$2=GRID!$B$1:$BI$1)*(КАЛЕНДАРЬ!$U19=GRID!$B$3:$BI$3), 0))*GRID!$B$67,
ROUNDUP(INDEX(GRID!$B$17:$BI$27,MATCH(C$7,GRID!$A$17:$A$27,0),MATCH(1,($U$2=GRID!$B$1:$BI$1)*(КАЛЕНДАРЬ!$U19=GRID!$B$3:$BI$3), 0))*GRID!$B$66*(1-GRID!$B$69),0))</f>
        <v>23460</v>
      </c>
      <c r="E123" s="47" cm="1">
        <f t="array" ref="E123">IF($I$2="Раннее бронирование",
INDEX(GRID!$B$4:$BI$14,MATCH(E$7,GRID!$A$4:$A$14,0),MATCH(1,($U$2=GRID!$B$1:$BI$1)*(КАЛЕНДАРЬ!$U19=GRID!$B$3:$BI$3), 0))*GRID!$B$67,
ROUNDUP(INDEX(GRID!$B$4:$BI$14,MATCH(E$7,GRID!$A$4:$A$14,0),MATCH(1,($U$2=GRID!$B$1:$BI$1)*(КАЛЕНДАРЬ!$U19=GRID!$B$3:$BI$3),0))*GRID!$B$66*(1-GRID!$B$69),0))</f>
        <v>24344</v>
      </c>
      <c r="F123" s="48" cm="1">
        <f t="array" ref="F123">IF($I$2="Раннее бронирование",
INDEX(GRID!$B$17:$BI$27,MATCH(E$7,GRID!$A$17:$A$27,0),MATCH(1,($U$2=GRID!$B$1:$BI$1)*(КАЛЕНДАРЬ!$U19=GRID!$B$3:$BI$3), 0))*GRID!$B$67,
ROUNDUP(INDEX(GRID!$B$17:$BI$27,MATCH(E$7,GRID!$A$17:$A$27,0),MATCH(1,($U$2=GRID!$B$1:$BI$1)*(КАЛЕНДАРЬ!$U19=GRID!$B$3:$BI$3), 0))*GRID!$B$66*(1-GRID!$B$69),0))</f>
        <v>26044</v>
      </c>
      <c r="G123" s="47" t="e" cm="1">
        <f t="array" ref="G123">IF($I$2="Раннее бронирование",
INDEX(GRID!$B$4:$BI$14,MATCH(G$7,GRID!$A$4:$A$14,0),MATCH(1,($U$2=GRID!$B$1:$BI$1)*(КАЛЕНДАРЬ!$U19=GRID!$B$3:$BI$3), 0))*GRID!$B$67,
ROUNDUP(INDEX(GRID!$B$4:$BI$14,MATCH(G$7,GRID!$A$4:$A$14,0),MATCH(1,($U$2=GRID!$B$1:$BI$1)*(КАЛЕНДАРЬ!$U19=GRID!$B$3:$BI$3),0))*GRID!$B$66*(1-GRID!$B$69),0))</f>
        <v>#N/A</v>
      </c>
      <c r="H123" s="48" t="e" cm="1">
        <f t="array" ref="H123">IF($I$2="Раннее бронирование",
INDEX(GRID!$B$17:$BI$27,MATCH(G$7,GRID!$A$17:$A$27,0),MATCH(1,($U$2=GRID!$B$1:$BI$1)*(КАЛЕНДАРЬ!$U19=GRID!$B$3:$BI$3), 0))*GRID!$B$67,
ROUNDUP(INDEX(GRID!$B$17:$BI$27,MATCH(G$7,GRID!$A$17:$A$27,0),MATCH(1,($U$2=GRID!$B$1:$BI$1)*(КАЛЕНДАРЬ!$U19=GRID!$B$3:$BI$3), 0))*GRID!$B$66*(1-GRID!$B$69),0))</f>
        <v>#N/A</v>
      </c>
      <c r="I123" s="47" t="e" cm="1">
        <f t="array" ref="I123">IF($I$2="Раннее бронирование",
INDEX(GRID!$B$4:$BI$14,MATCH(I$7,GRID!$A$4:$A$14,0),MATCH(1,($U$2=GRID!$B$1:$BI$1)*(КАЛЕНДАРЬ!$U19=GRID!$B$3:$BI$3), 0))*GRID!$B$67,
ROUNDUP(INDEX(GRID!$B$4:$BI$14,MATCH(I$7,GRID!$A$4:$A$14,0),MATCH(1,($U$2=GRID!$B$1:$BI$1)*(КАЛЕНДАРЬ!$U19=GRID!$B$3:$BI$3),0))*GRID!$B$66*(1-GRID!$B$69),0))</f>
        <v>#N/A</v>
      </c>
      <c r="J123" s="48" t="e" cm="1">
        <f t="array" ref="J123">IF($I$2="Раннее бронирование",
INDEX(GRID!$B$17:$BI$27,MATCH(I$7,GRID!$A$17:$A$27,0),MATCH(1,($U$2=GRID!$B$1:$BI$1)*(КАЛЕНДАРЬ!$U19=GRID!$B$3:$BI$3), 0))*GRID!$B$67,
ROUNDUP(INDEX(GRID!$B$17:$BI$27,MATCH(I$7,GRID!$A$17:$A$27,0),MATCH(1,($U$2=GRID!$B$1:$BI$1)*(КАЛЕНДАРЬ!$U19=GRID!$B$3:$BI$3), 0))*GRID!$B$66*(1-GRID!$B$69),0))</f>
        <v>#N/A</v>
      </c>
      <c r="K123" s="47" cm="1">
        <f t="array" ref="K123">IF($I$2="Раннее бронирование",
INDEX(GRID!$B$4:$BI$14,MATCH(K$7,GRID!$A$4:$A$14,0),MATCH(1,($U$2=GRID!$B$1:$BI$1)*(КАЛЕНДАРЬ!$U19=GRID!$B$3:$BI$3), 0))*GRID!$B$67,
ROUNDUP(INDEX(GRID!$B$4:$BI$14,MATCH(K$7,GRID!$A$4:$A$14,0),MATCH(1,($U$2=GRID!$B$1:$BI$1)*(КАЛЕНДАРЬ!$U19=GRID!$B$3:$BI$3),0))*GRID!$B$66*(1-GRID!$B$69),0))</f>
        <v>33864</v>
      </c>
      <c r="L123" s="48" cm="1">
        <f t="array" ref="L123">IF($I$2="Раннее бронирование",
INDEX(GRID!$B$17:$BI$27,MATCH(K$7,GRID!$A$17:$A$27,0),MATCH(1,($U$2=GRID!$B$1:$BI$1)*(КАЛЕНДАРЬ!$U19=GRID!$B$3:$BI$3), 0))*GRID!$B$67,
ROUNDUP(INDEX(GRID!$B$17:$BI$27,MATCH(K$7,GRID!$A$17:$A$27,0),MATCH(1,($U$2=GRID!$B$1:$BI$1)*(КАЛЕНДАРЬ!$U19=GRID!$B$3:$BI$3), 0))*GRID!$B$66*(1-GRID!$B$69),0))</f>
        <v>35564</v>
      </c>
      <c r="M123" s="47" cm="1">
        <f t="array" ref="M123">IF($I$2="Раннее бронирование",
INDEX(GRID!$B$4:$BI$14,MATCH(M$7,GRID!$A$4:$A$14,0),MATCH(1,($U$2=GRID!$B$1:$BI$1)*(КАЛЕНДАРЬ!$U19=GRID!$B$3:$BI$3), 0))*GRID!$B$67,
ROUNDUP(INDEX(GRID!$B$4:$BI$14,MATCH(M$7,GRID!$A$4:$A$14,0),MATCH(1,($U$2=GRID!$B$1:$BI$1)*(КАЛЕНДАРЬ!$U19=GRID!$B$3:$BI$3),0))*GRID!$B$66*(1-GRID!$B$69),0))</f>
        <v>37808</v>
      </c>
      <c r="N123" s="48" cm="1">
        <f t="array" ref="N123">IF($I$2="Раннее бронирование",
INDEX(GRID!$B$17:$BI$27,MATCH(M$7,GRID!$A$17:$A$27,0),MATCH(1,($U$2=GRID!$B$1:$BI$1)*(КАЛЕНДАРЬ!$U19=GRID!$B$3:$BI$3), 0))*GRID!$B$67,
ROUNDUP(INDEX(GRID!$B$17:$BI$27,MATCH(M$7,GRID!$A$17:$A$27,0),MATCH(1,($U$2=GRID!$B$1:$BI$1)*(КАЛЕНДАРЬ!$U19=GRID!$B$3:$BI$3), 0))*GRID!$B$66*(1-GRID!$B$69),0))</f>
        <v>39508</v>
      </c>
      <c r="O123" s="47" cm="1">
        <f t="array" ref="O123">IF($I$2="Раннее бронирование",
INDEX(GRID!$B$4:$BI$14,MATCH(O$7,GRID!$A$4:$A$14,0),MATCH(1,($U$2=GRID!$B$1:$BI$1)*(КАЛЕНДАРЬ!$U19=GRID!$B$3:$BI$3), 0))*GRID!$B$67,
ROUNDUP(INDEX(GRID!$B$4:$BI$14,MATCH(O$7,GRID!$A$4:$A$14,0),MATCH(1,($U$2=GRID!$B$1:$BI$1)*(КАЛЕНДАРЬ!$U19=GRID!$B$3:$BI$3),0))*GRID!$B$66*(1-GRID!$B$69),0))</f>
        <v>42364</v>
      </c>
      <c r="P123" s="48" cm="1">
        <f t="array" ref="P123">IF($I$2="Раннее бронирование",
INDEX(GRID!$B$17:$BI$27,MATCH(O$7,GRID!$A$17:$A$27,0),MATCH(1,($U$2=GRID!$B$1:$BI$1)*(КАЛЕНДАРЬ!$U19=GRID!$B$3:$BI$3), 0))*GRID!$B$67,
ROUNDUP(INDEX(GRID!$B$17:$BI$27,MATCH(O$7,GRID!$A$17:$A$27,0),MATCH(1,($U$2=GRID!$B$1:$BI$1)*(КАЛЕНДАРЬ!$U19=GRID!$B$3:$BI$3), 0))*GRID!$B$66*(1-GRID!$B$69),0))</f>
        <v>44064</v>
      </c>
      <c r="Q123" s="47" t="e" cm="1">
        <f t="array" ref="Q123">IF($I$2="Раннее бронирование",
INDEX(GRID!$B$4:$BI$14,MATCH(Q$7,GRID!$A$4:$A$14,0),MATCH(1,($U$2=GRID!$B$1:$BI$1)*(КАЛЕНДАРЬ!$U19=GRID!$B$3:$BI$3), 0))*GRID!$B$67,
ROUNDUP(INDEX(GRID!$B$4:$BI$14,MATCH(Q$7,GRID!$A$4:$A$14,0),MATCH(1,($U$2=GRID!$B$1:$BI$1)*(КАЛЕНДАРЬ!$U19=GRID!$B$3:$BI$3),0))*GRID!$B$66*(1-GRID!$B$69),0))</f>
        <v>#N/A</v>
      </c>
      <c r="R123" s="48" t="e" cm="1">
        <f t="array" ref="R123">IF($I$2="Раннее бронирование",
INDEX(GRID!$B$17:$BI$27,MATCH(Q$7,GRID!$A$17:$A$27,0),MATCH(1,($U$2=GRID!$B$1:$BI$1)*(КАЛЕНДАРЬ!$U19=GRID!$B$3:$BI$3), 0))*GRID!$B$67,
ROUNDUP(INDEX(GRID!$B$17:$BI$27,MATCH(Q$7,GRID!$A$17:$A$27,0),MATCH(1,($U$2=GRID!$B$1:$BI$1)*(КАЛЕНДАРЬ!$U19=GRID!$B$3:$BI$3), 0))*GRID!$B$66*(1-GRID!$B$69),0))</f>
        <v>#N/A</v>
      </c>
      <c r="S123" s="47" t="e" cm="1">
        <f t="array" ref="S123">IF($I$2="Раннее бронирование",
INDEX(GRID!$B$4:$BI$14,MATCH(S$7,GRID!$A$4:$A$14,0),MATCH(1,($U$2=GRID!$B$1:$BI$1)*(КАЛЕНДАРЬ!$U19=GRID!$B$3:$BI$3), 0))*GRID!$B$67,
ROUNDUP(INDEX(GRID!$B$4:$BI$14,MATCH(S$7,GRID!$A$4:$A$14,0),MATCH(1,($U$2=GRID!$B$1:$BI$1)*(КАЛЕНДАРЬ!$U19=GRID!$B$3:$BI$3),0))*GRID!$B$66*(1-GRID!$B$69),0))</f>
        <v>#N/A</v>
      </c>
      <c r="T123" s="48" t="e" cm="1">
        <f t="array" ref="T123">IF($I$2="Раннее бронирование",
INDEX(GRID!$B$17:$BI$27,MATCH(S$7,GRID!$A$17:$A$27,0),MATCH(1,($U$2=GRID!$B$1:$BI$1)*(КАЛЕНДАРЬ!$U19=GRID!$B$3:$BI$3), 0))*GRID!$B$67,
ROUNDUP(INDEX(GRID!$B$17:$BI$27,MATCH(S$7,GRID!$A$17:$A$27,0),MATCH(1,($U$2=GRID!$B$1:$BI$1)*(КАЛЕНДАРЬ!$U19=GRID!$B$3:$BI$3), 0))*GRID!$B$66*(1-GRID!$B$69),0))</f>
        <v>#N/A</v>
      </c>
      <c r="U123" s="47" cm="1">
        <f t="array" ref="U123">IF($I$2="Раннее бронирование",
INDEX(GRID!$B$4:$BI$14,MATCH(U$7,GRID!$A$4:$A$14,0),MATCH(1,($U$2=GRID!$B$1:$BI$1)*(КАЛЕНДАРЬ!$U19=GRID!$B$3:$BI$3), 0))*GRID!$B$67,
ROUNDUP(INDEX(GRID!$B$4:$BI$14,MATCH(U$7,GRID!$A$4:$A$14,0),MATCH(1,($U$2=GRID!$B$1:$BI$1)*(КАЛЕНДАРЬ!$U19=GRID!$B$3:$BI$3),0))*GRID!$B$66*(1-GRID!$B$69),0))</f>
        <v>65960</v>
      </c>
      <c r="V123" s="48" cm="1">
        <f t="array" ref="V123">IF($I$2="Раннее бронирование",
INDEX(GRID!$B$17:$BI$27,MATCH(U$7,GRID!$A$17:$A$27,0),MATCH(1,($U$2=GRID!$B$1:$BI$1)*(КАЛЕНДАРЬ!$U19=GRID!$B$3:$BI$3), 0))*GRID!$B$67,
ROUNDUP(INDEX(GRID!$B$17:$BI$27,MATCH(U$7,GRID!$A$17:$A$27,0),MATCH(1,($U$2=GRID!$B$1:$BI$1)*(КАЛЕНДАРЬ!$U19=GRID!$B$3:$BI$3), 0))*GRID!$B$66*(1-GRID!$B$69),0))</f>
        <v>67660</v>
      </c>
      <c r="W123" s="47" cm="1">
        <f t="array" ref="W123">IF($I$2="Раннее бронирование",
INDEX(GRID!$B$4:$BI$14,MATCH(W$7,GRID!$A$4:$A$14,0),MATCH(1,($U$2=GRID!$B$1:$BI$1)*(КАЛЕНДАРЬ!$U19=GRID!$B$3:$BI$3), 0))*GRID!$B$67,
ROUNDUP(INDEX(GRID!$B$4:$BI$14,MATCH(W$7,GRID!$A$4:$A$14,0),MATCH(1,($U$2=GRID!$B$1:$BI$1)*(КАЛЕНДАРЬ!$U19=GRID!$B$3:$BI$3),0))*GRID!$B$66*(1-GRID!$B$69),0))</f>
        <v>231200</v>
      </c>
      <c r="X123" s="48" cm="1">
        <f t="array" ref="X123">IF($I$2="Раннее бронирование",
INDEX(GRID!$B$17:$BI$27,MATCH(W$7,GRID!$A$17:$A$27,0),MATCH(1,($U$2=GRID!$B$1:$BI$1)*(КАЛЕНДАРЬ!$U19=GRID!$B$3:$BI$3), 0))*GRID!$B$67,
ROUNDUP(INDEX(GRID!$B$17:$BI$27,MATCH(W$7,GRID!$A$17:$A$27,0),MATCH(1,($U$2=GRID!$B$1:$BI$1)*(КАЛЕНДАРЬ!$U19=GRID!$B$3:$BI$3), 0))*GRID!$B$66*(1-GRID!$B$69),0))</f>
        <v>232900</v>
      </c>
    </row>
    <row r="124" spans="1:24" hidden="1" x14ac:dyDescent="0.2">
      <c r="A124" s="117" t="s">
        <v>44</v>
      </c>
      <c r="B124" s="117">
        <v>17</v>
      </c>
      <c r="C124" s="47" cm="1">
        <f t="array" ref="C124">IF($I$2="Раннее бронирование",
INDEX(GRID!$B$4:$BI$14,MATCH(C$7,GRID!$A$4:$A$14,0),MATCH(1,($U$2=GRID!$B$1:$BI$1)*(КАЛЕНДАРЬ!$U20=GRID!$B$3:$BI$3), 0))*GRID!$B$67,
ROUNDUP(INDEX(GRID!$B$4:$BI$14,MATCH(C$7,GRID!$A$4:$A$14,0),MATCH(1,($U$2=GRID!$B$1:$BI$1)*(КАЛЕНДАРЬ!$U20=GRID!$B$3:$BI$3),0))*GRID!$B$66*(1-GRID!$B$69),0))</f>
        <v>21760</v>
      </c>
      <c r="D124" s="48" cm="1">
        <f t="array" ref="D124">IF($I$2="Раннее бронирование",
INDEX(GRID!$B$17:$BI$27,MATCH(C$7,GRID!$A$17:$A$27,0),MATCH(1,($U$2=GRID!$B$1:$BI$1)*(КАЛЕНДАРЬ!$U20=GRID!$B$3:$BI$3), 0))*GRID!$B$67,
ROUNDUP(INDEX(GRID!$B$17:$BI$27,MATCH(C$7,GRID!$A$17:$A$27,0),MATCH(1,($U$2=GRID!$B$1:$BI$1)*(КАЛЕНДАРЬ!$U20=GRID!$B$3:$BI$3), 0))*GRID!$B$66*(1-GRID!$B$69),0))</f>
        <v>23460</v>
      </c>
      <c r="E124" s="47" cm="1">
        <f t="array" ref="E124">IF($I$2="Раннее бронирование",
INDEX(GRID!$B$4:$BI$14,MATCH(E$7,GRID!$A$4:$A$14,0),MATCH(1,($U$2=GRID!$B$1:$BI$1)*(КАЛЕНДАРЬ!$U20=GRID!$B$3:$BI$3), 0))*GRID!$B$67,
ROUNDUP(INDEX(GRID!$B$4:$BI$14,MATCH(E$7,GRID!$A$4:$A$14,0),MATCH(1,($U$2=GRID!$B$1:$BI$1)*(КАЛЕНДАРЬ!$U20=GRID!$B$3:$BI$3),0))*GRID!$B$66*(1-GRID!$B$69),0))</f>
        <v>24344</v>
      </c>
      <c r="F124" s="48" cm="1">
        <f t="array" ref="F124">IF($I$2="Раннее бронирование",
INDEX(GRID!$B$17:$BI$27,MATCH(E$7,GRID!$A$17:$A$27,0),MATCH(1,($U$2=GRID!$B$1:$BI$1)*(КАЛЕНДАРЬ!$U20=GRID!$B$3:$BI$3), 0))*GRID!$B$67,
ROUNDUP(INDEX(GRID!$B$17:$BI$27,MATCH(E$7,GRID!$A$17:$A$27,0),MATCH(1,($U$2=GRID!$B$1:$BI$1)*(КАЛЕНДАРЬ!$U20=GRID!$B$3:$BI$3), 0))*GRID!$B$66*(1-GRID!$B$69),0))</f>
        <v>26044</v>
      </c>
      <c r="G124" s="47" t="e" cm="1">
        <f t="array" ref="G124">IF($I$2="Раннее бронирование",
INDEX(GRID!$B$4:$BI$14,MATCH(G$7,GRID!$A$4:$A$14,0),MATCH(1,($U$2=GRID!$B$1:$BI$1)*(КАЛЕНДАРЬ!$U20=GRID!$B$3:$BI$3), 0))*GRID!$B$67,
ROUNDUP(INDEX(GRID!$B$4:$BI$14,MATCH(G$7,GRID!$A$4:$A$14,0),MATCH(1,($U$2=GRID!$B$1:$BI$1)*(КАЛЕНДАРЬ!$U20=GRID!$B$3:$BI$3),0))*GRID!$B$66*(1-GRID!$B$69),0))</f>
        <v>#N/A</v>
      </c>
      <c r="H124" s="48" t="e" cm="1">
        <f t="array" ref="H124">IF($I$2="Раннее бронирование",
INDEX(GRID!$B$17:$BI$27,MATCH(G$7,GRID!$A$17:$A$27,0),MATCH(1,($U$2=GRID!$B$1:$BI$1)*(КАЛЕНДАРЬ!$U20=GRID!$B$3:$BI$3), 0))*GRID!$B$67,
ROUNDUP(INDEX(GRID!$B$17:$BI$27,MATCH(G$7,GRID!$A$17:$A$27,0),MATCH(1,($U$2=GRID!$B$1:$BI$1)*(КАЛЕНДАРЬ!$U20=GRID!$B$3:$BI$3), 0))*GRID!$B$66*(1-GRID!$B$69),0))</f>
        <v>#N/A</v>
      </c>
      <c r="I124" s="47" t="e" cm="1">
        <f t="array" ref="I124">IF($I$2="Раннее бронирование",
INDEX(GRID!$B$4:$BI$14,MATCH(I$7,GRID!$A$4:$A$14,0),MATCH(1,($U$2=GRID!$B$1:$BI$1)*(КАЛЕНДАРЬ!$U20=GRID!$B$3:$BI$3), 0))*GRID!$B$67,
ROUNDUP(INDEX(GRID!$B$4:$BI$14,MATCH(I$7,GRID!$A$4:$A$14,0),MATCH(1,($U$2=GRID!$B$1:$BI$1)*(КАЛЕНДАРЬ!$U20=GRID!$B$3:$BI$3),0))*GRID!$B$66*(1-GRID!$B$69),0))</f>
        <v>#N/A</v>
      </c>
      <c r="J124" s="48" t="e" cm="1">
        <f t="array" ref="J124">IF($I$2="Раннее бронирование",
INDEX(GRID!$B$17:$BI$27,MATCH(I$7,GRID!$A$17:$A$27,0),MATCH(1,($U$2=GRID!$B$1:$BI$1)*(КАЛЕНДАРЬ!$U20=GRID!$B$3:$BI$3), 0))*GRID!$B$67,
ROUNDUP(INDEX(GRID!$B$17:$BI$27,MATCH(I$7,GRID!$A$17:$A$27,0),MATCH(1,($U$2=GRID!$B$1:$BI$1)*(КАЛЕНДАРЬ!$U20=GRID!$B$3:$BI$3), 0))*GRID!$B$66*(1-GRID!$B$69),0))</f>
        <v>#N/A</v>
      </c>
      <c r="K124" s="47" cm="1">
        <f t="array" ref="K124">IF($I$2="Раннее бронирование",
INDEX(GRID!$B$4:$BI$14,MATCH(K$7,GRID!$A$4:$A$14,0),MATCH(1,($U$2=GRID!$B$1:$BI$1)*(КАЛЕНДАРЬ!$U20=GRID!$B$3:$BI$3), 0))*GRID!$B$67,
ROUNDUP(INDEX(GRID!$B$4:$BI$14,MATCH(K$7,GRID!$A$4:$A$14,0),MATCH(1,($U$2=GRID!$B$1:$BI$1)*(КАЛЕНДАРЬ!$U20=GRID!$B$3:$BI$3),0))*GRID!$B$66*(1-GRID!$B$69),0))</f>
        <v>33864</v>
      </c>
      <c r="L124" s="48" cm="1">
        <f t="array" ref="L124">IF($I$2="Раннее бронирование",
INDEX(GRID!$B$17:$BI$27,MATCH(K$7,GRID!$A$17:$A$27,0),MATCH(1,($U$2=GRID!$B$1:$BI$1)*(КАЛЕНДАРЬ!$U20=GRID!$B$3:$BI$3), 0))*GRID!$B$67,
ROUNDUP(INDEX(GRID!$B$17:$BI$27,MATCH(K$7,GRID!$A$17:$A$27,0),MATCH(1,($U$2=GRID!$B$1:$BI$1)*(КАЛЕНДАРЬ!$U20=GRID!$B$3:$BI$3), 0))*GRID!$B$66*(1-GRID!$B$69),0))</f>
        <v>35564</v>
      </c>
      <c r="M124" s="47" cm="1">
        <f t="array" ref="M124">IF($I$2="Раннее бронирование",
INDEX(GRID!$B$4:$BI$14,MATCH(M$7,GRID!$A$4:$A$14,0),MATCH(1,($U$2=GRID!$B$1:$BI$1)*(КАЛЕНДАРЬ!$U20=GRID!$B$3:$BI$3), 0))*GRID!$B$67,
ROUNDUP(INDEX(GRID!$B$4:$BI$14,MATCH(M$7,GRID!$A$4:$A$14,0),MATCH(1,($U$2=GRID!$B$1:$BI$1)*(КАЛЕНДАРЬ!$U20=GRID!$B$3:$BI$3),0))*GRID!$B$66*(1-GRID!$B$69),0))</f>
        <v>37808</v>
      </c>
      <c r="N124" s="48" cm="1">
        <f t="array" ref="N124">IF($I$2="Раннее бронирование",
INDEX(GRID!$B$17:$BI$27,MATCH(M$7,GRID!$A$17:$A$27,0),MATCH(1,($U$2=GRID!$B$1:$BI$1)*(КАЛЕНДАРЬ!$U20=GRID!$B$3:$BI$3), 0))*GRID!$B$67,
ROUNDUP(INDEX(GRID!$B$17:$BI$27,MATCH(M$7,GRID!$A$17:$A$27,0),MATCH(1,($U$2=GRID!$B$1:$BI$1)*(КАЛЕНДАРЬ!$U20=GRID!$B$3:$BI$3), 0))*GRID!$B$66*(1-GRID!$B$69),0))</f>
        <v>39508</v>
      </c>
      <c r="O124" s="47" cm="1">
        <f t="array" ref="O124">IF($I$2="Раннее бронирование",
INDEX(GRID!$B$4:$BI$14,MATCH(O$7,GRID!$A$4:$A$14,0),MATCH(1,($U$2=GRID!$B$1:$BI$1)*(КАЛЕНДАРЬ!$U20=GRID!$B$3:$BI$3), 0))*GRID!$B$67,
ROUNDUP(INDEX(GRID!$B$4:$BI$14,MATCH(O$7,GRID!$A$4:$A$14,0),MATCH(1,($U$2=GRID!$B$1:$BI$1)*(КАЛЕНДАРЬ!$U20=GRID!$B$3:$BI$3),0))*GRID!$B$66*(1-GRID!$B$69),0))</f>
        <v>42364</v>
      </c>
      <c r="P124" s="48" cm="1">
        <f t="array" ref="P124">IF($I$2="Раннее бронирование",
INDEX(GRID!$B$17:$BI$27,MATCH(O$7,GRID!$A$17:$A$27,0),MATCH(1,($U$2=GRID!$B$1:$BI$1)*(КАЛЕНДАРЬ!$U20=GRID!$B$3:$BI$3), 0))*GRID!$B$67,
ROUNDUP(INDEX(GRID!$B$17:$BI$27,MATCH(O$7,GRID!$A$17:$A$27,0),MATCH(1,($U$2=GRID!$B$1:$BI$1)*(КАЛЕНДАРЬ!$U20=GRID!$B$3:$BI$3), 0))*GRID!$B$66*(1-GRID!$B$69),0))</f>
        <v>44064</v>
      </c>
      <c r="Q124" s="47" t="e" cm="1">
        <f t="array" ref="Q124">IF($I$2="Раннее бронирование",
INDEX(GRID!$B$4:$BI$14,MATCH(Q$7,GRID!$A$4:$A$14,0),MATCH(1,($U$2=GRID!$B$1:$BI$1)*(КАЛЕНДАРЬ!$U20=GRID!$B$3:$BI$3), 0))*GRID!$B$67,
ROUNDUP(INDEX(GRID!$B$4:$BI$14,MATCH(Q$7,GRID!$A$4:$A$14,0),MATCH(1,($U$2=GRID!$B$1:$BI$1)*(КАЛЕНДАРЬ!$U20=GRID!$B$3:$BI$3),0))*GRID!$B$66*(1-GRID!$B$69),0))</f>
        <v>#N/A</v>
      </c>
      <c r="R124" s="48" t="e" cm="1">
        <f t="array" ref="R124">IF($I$2="Раннее бронирование",
INDEX(GRID!$B$17:$BI$27,MATCH(Q$7,GRID!$A$17:$A$27,0),MATCH(1,($U$2=GRID!$B$1:$BI$1)*(КАЛЕНДАРЬ!$U20=GRID!$B$3:$BI$3), 0))*GRID!$B$67,
ROUNDUP(INDEX(GRID!$B$17:$BI$27,MATCH(Q$7,GRID!$A$17:$A$27,0),MATCH(1,($U$2=GRID!$B$1:$BI$1)*(КАЛЕНДАРЬ!$U20=GRID!$B$3:$BI$3), 0))*GRID!$B$66*(1-GRID!$B$69),0))</f>
        <v>#N/A</v>
      </c>
      <c r="S124" s="47" t="e" cm="1">
        <f t="array" ref="S124">IF($I$2="Раннее бронирование",
INDEX(GRID!$B$4:$BI$14,MATCH(S$7,GRID!$A$4:$A$14,0),MATCH(1,($U$2=GRID!$B$1:$BI$1)*(КАЛЕНДАРЬ!$U20=GRID!$B$3:$BI$3), 0))*GRID!$B$67,
ROUNDUP(INDEX(GRID!$B$4:$BI$14,MATCH(S$7,GRID!$A$4:$A$14,0),MATCH(1,($U$2=GRID!$B$1:$BI$1)*(КАЛЕНДАРЬ!$U20=GRID!$B$3:$BI$3),0))*GRID!$B$66*(1-GRID!$B$69),0))</f>
        <v>#N/A</v>
      </c>
      <c r="T124" s="48" t="e" cm="1">
        <f t="array" ref="T124">IF($I$2="Раннее бронирование",
INDEX(GRID!$B$17:$BI$27,MATCH(S$7,GRID!$A$17:$A$27,0),MATCH(1,($U$2=GRID!$B$1:$BI$1)*(КАЛЕНДАРЬ!$U20=GRID!$B$3:$BI$3), 0))*GRID!$B$67,
ROUNDUP(INDEX(GRID!$B$17:$BI$27,MATCH(S$7,GRID!$A$17:$A$27,0),MATCH(1,($U$2=GRID!$B$1:$BI$1)*(КАЛЕНДАРЬ!$U20=GRID!$B$3:$BI$3), 0))*GRID!$B$66*(1-GRID!$B$69),0))</f>
        <v>#N/A</v>
      </c>
      <c r="U124" s="47" cm="1">
        <f t="array" ref="U124">IF($I$2="Раннее бронирование",
INDEX(GRID!$B$4:$BI$14,MATCH(U$7,GRID!$A$4:$A$14,0),MATCH(1,($U$2=GRID!$B$1:$BI$1)*(КАЛЕНДАРЬ!$U20=GRID!$B$3:$BI$3), 0))*GRID!$B$67,
ROUNDUP(INDEX(GRID!$B$4:$BI$14,MATCH(U$7,GRID!$A$4:$A$14,0),MATCH(1,($U$2=GRID!$B$1:$BI$1)*(КАЛЕНДАРЬ!$U20=GRID!$B$3:$BI$3),0))*GRID!$B$66*(1-GRID!$B$69),0))</f>
        <v>65960</v>
      </c>
      <c r="V124" s="48" cm="1">
        <f t="array" ref="V124">IF($I$2="Раннее бронирование",
INDEX(GRID!$B$17:$BI$27,MATCH(U$7,GRID!$A$17:$A$27,0),MATCH(1,($U$2=GRID!$B$1:$BI$1)*(КАЛЕНДАРЬ!$U20=GRID!$B$3:$BI$3), 0))*GRID!$B$67,
ROUNDUP(INDEX(GRID!$B$17:$BI$27,MATCH(U$7,GRID!$A$17:$A$27,0),MATCH(1,($U$2=GRID!$B$1:$BI$1)*(КАЛЕНДАРЬ!$U20=GRID!$B$3:$BI$3), 0))*GRID!$B$66*(1-GRID!$B$69),0))</f>
        <v>67660</v>
      </c>
      <c r="W124" s="47" cm="1">
        <f t="array" ref="W124">IF($I$2="Раннее бронирование",
INDEX(GRID!$B$4:$BI$14,MATCH(W$7,GRID!$A$4:$A$14,0),MATCH(1,($U$2=GRID!$B$1:$BI$1)*(КАЛЕНДАРЬ!$U20=GRID!$B$3:$BI$3), 0))*GRID!$B$67,
ROUNDUP(INDEX(GRID!$B$4:$BI$14,MATCH(W$7,GRID!$A$4:$A$14,0),MATCH(1,($U$2=GRID!$B$1:$BI$1)*(КАЛЕНДАРЬ!$U20=GRID!$B$3:$BI$3),0))*GRID!$B$66*(1-GRID!$B$69),0))</f>
        <v>231200</v>
      </c>
      <c r="X124" s="48" cm="1">
        <f t="array" ref="X124">IF($I$2="Раннее бронирование",
INDEX(GRID!$B$17:$BI$27,MATCH(W$7,GRID!$A$17:$A$27,0),MATCH(1,($U$2=GRID!$B$1:$BI$1)*(КАЛЕНДАРЬ!$U20=GRID!$B$3:$BI$3), 0))*GRID!$B$67,
ROUNDUP(INDEX(GRID!$B$17:$BI$27,MATCH(W$7,GRID!$A$17:$A$27,0),MATCH(1,($U$2=GRID!$B$1:$BI$1)*(КАЛЕНДАРЬ!$U20=GRID!$B$3:$BI$3), 0))*GRID!$B$66*(1-GRID!$B$69),0))</f>
        <v>232900</v>
      </c>
    </row>
    <row r="125" spans="1:24" hidden="1" x14ac:dyDescent="0.2">
      <c r="A125" s="117" t="s">
        <v>45</v>
      </c>
      <c r="B125" s="117">
        <v>18</v>
      </c>
      <c r="C125" s="47" cm="1">
        <f t="array" ref="C125">IF($I$2="Раннее бронирование",
INDEX(GRID!$B$4:$BI$14,MATCH(C$7,GRID!$A$4:$A$14,0),MATCH(1,($U$2=GRID!$B$1:$BI$1)*(КАЛЕНДАРЬ!$U21=GRID!$B$3:$BI$3), 0))*GRID!$B$67,
ROUNDUP(INDEX(GRID!$B$4:$BI$14,MATCH(C$7,GRID!$A$4:$A$14,0),MATCH(1,($U$2=GRID!$B$1:$BI$1)*(КАЛЕНДАРЬ!$U21=GRID!$B$3:$BI$3),0))*GRID!$B$66*(1-GRID!$B$69),0))</f>
        <v>21760</v>
      </c>
      <c r="D125" s="48" cm="1">
        <f t="array" ref="D125">IF($I$2="Раннее бронирование",
INDEX(GRID!$B$17:$BI$27,MATCH(C$7,GRID!$A$17:$A$27,0),MATCH(1,($U$2=GRID!$B$1:$BI$1)*(КАЛЕНДАРЬ!$U21=GRID!$B$3:$BI$3), 0))*GRID!$B$67,
ROUNDUP(INDEX(GRID!$B$17:$BI$27,MATCH(C$7,GRID!$A$17:$A$27,0),MATCH(1,($U$2=GRID!$B$1:$BI$1)*(КАЛЕНДАРЬ!$U21=GRID!$B$3:$BI$3), 0))*GRID!$B$66*(1-GRID!$B$69),0))</f>
        <v>23460</v>
      </c>
      <c r="E125" s="47" cm="1">
        <f t="array" ref="E125">IF($I$2="Раннее бронирование",
INDEX(GRID!$B$4:$BI$14,MATCH(E$7,GRID!$A$4:$A$14,0),MATCH(1,($U$2=GRID!$B$1:$BI$1)*(КАЛЕНДАРЬ!$U21=GRID!$B$3:$BI$3), 0))*GRID!$B$67,
ROUNDUP(INDEX(GRID!$B$4:$BI$14,MATCH(E$7,GRID!$A$4:$A$14,0),MATCH(1,($U$2=GRID!$B$1:$BI$1)*(КАЛЕНДАРЬ!$U21=GRID!$B$3:$BI$3),0))*GRID!$B$66*(1-GRID!$B$69),0))</f>
        <v>24344</v>
      </c>
      <c r="F125" s="48" cm="1">
        <f t="array" ref="F125">IF($I$2="Раннее бронирование",
INDEX(GRID!$B$17:$BI$27,MATCH(E$7,GRID!$A$17:$A$27,0),MATCH(1,($U$2=GRID!$B$1:$BI$1)*(КАЛЕНДАРЬ!$U21=GRID!$B$3:$BI$3), 0))*GRID!$B$67,
ROUNDUP(INDEX(GRID!$B$17:$BI$27,MATCH(E$7,GRID!$A$17:$A$27,0),MATCH(1,($U$2=GRID!$B$1:$BI$1)*(КАЛЕНДАРЬ!$U21=GRID!$B$3:$BI$3), 0))*GRID!$B$66*(1-GRID!$B$69),0))</f>
        <v>26044</v>
      </c>
      <c r="G125" s="47" t="e" cm="1">
        <f t="array" ref="G125">IF($I$2="Раннее бронирование",
INDEX(GRID!$B$4:$BI$14,MATCH(G$7,GRID!$A$4:$A$14,0),MATCH(1,($U$2=GRID!$B$1:$BI$1)*(КАЛЕНДАРЬ!$U21=GRID!$B$3:$BI$3), 0))*GRID!$B$67,
ROUNDUP(INDEX(GRID!$B$4:$BI$14,MATCH(G$7,GRID!$A$4:$A$14,0),MATCH(1,($U$2=GRID!$B$1:$BI$1)*(КАЛЕНДАРЬ!$U21=GRID!$B$3:$BI$3),0))*GRID!$B$66*(1-GRID!$B$69),0))</f>
        <v>#N/A</v>
      </c>
      <c r="H125" s="48" t="e" cm="1">
        <f t="array" ref="H125">IF($I$2="Раннее бронирование",
INDEX(GRID!$B$17:$BI$27,MATCH(G$7,GRID!$A$17:$A$27,0),MATCH(1,($U$2=GRID!$B$1:$BI$1)*(КАЛЕНДАРЬ!$U21=GRID!$B$3:$BI$3), 0))*GRID!$B$67,
ROUNDUP(INDEX(GRID!$B$17:$BI$27,MATCH(G$7,GRID!$A$17:$A$27,0),MATCH(1,($U$2=GRID!$B$1:$BI$1)*(КАЛЕНДАРЬ!$U21=GRID!$B$3:$BI$3), 0))*GRID!$B$66*(1-GRID!$B$69),0))</f>
        <v>#N/A</v>
      </c>
      <c r="I125" s="47" t="e" cm="1">
        <f t="array" ref="I125">IF($I$2="Раннее бронирование",
INDEX(GRID!$B$4:$BI$14,MATCH(I$7,GRID!$A$4:$A$14,0),MATCH(1,($U$2=GRID!$B$1:$BI$1)*(КАЛЕНДАРЬ!$U21=GRID!$B$3:$BI$3), 0))*GRID!$B$67,
ROUNDUP(INDEX(GRID!$B$4:$BI$14,MATCH(I$7,GRID!$A$4:$A$14,0),MATCH(1,($U$2=GRID!$B$1:$BI$1)*(КАЛЕНДАРЬ!$U21=GRID!$B$3:$BI$3),0))*GRID!$B$66*(1-GRID!$B$69),0))</f>
        <v>#N/A</v>
      </c>
      <c r="J125" s="48" t="e" cm="1">
        <f t="array" ref="J125">IF($I$2="Раннее бронирование",
INDEX(GRID!$B$17:$BI$27,MATCH(I$7,GRID!$A$17:$A$27,0),MATCH(1,($U$2=GRID!$B$1:$BI$1)*(КАЛЕНДАРЬ!$U21=GRID!$B$3:$BI$3), 0))*GRID!$B$67,
ROUNDUP(INDEX(GRID!$B$17:$BI$27,MATCH(I$7,GRID!$A$17:$A$27,0),MATCH(1,($U$2=GRID!$B$1:$BI$1)*(КАЛЕНДАРЬ!$U21=GRID!$B$3:$BI$3), 0))*GRID!$B$66*(1-GRID!$B$69),0))</f>
        <v>#N/A</v>
      </c>
      <c r="K125" s="47" cm="1">
        <f t="array" ref="K125">IF($I$2="Раннее бронирование",
INDEX(GRID!$B$4:$BI$14,MATCH(K$7,GRID!$A$4:$A$14,0),MATCH(1,($U$2=GRID!$B$1:$BI$1)*(КАЛЕНДАРЬ!$U21=GRID!$B$3:$BI$3), 0))*GRID!$B$67,
ROUNDUP(INDEX(GRID!$B$4:$BI$14,MATCH(K$7,GRID!$A$4:$A$14,0),MATCH(1,($U$2=GRID!$B$1:$BI$1)*(КАЛЕНДАРЬ!$U21=GRID!$B$3:$BI$3),0))*GRID!$B$66*(1-GRID!$B$69),0))</f>
        <v>33864</v>
      </c>
      <c r="L125" s="48" cm="1">
        <f t="array" ref="L125">IF($I$2="Раннее бронирование",
INDEX(GRID!$B$17:$BI$27,MATCH(K$7,GRID!$A$17:$A$27,0),MATCH(1,($U$2=GRID!$B$1:$BI$1)*(КАЛЕНДАРЬ!$U21=GRID!$B$3:$BI$3), 0))*GRID!$B$67,
ROUNDUP(INDEX(GRID!$B$17:$BI$27,MATCH(K$7,GRID!$A$17:$A$27,0),MATCH(1,($U$2=GRID!$B$1:$BI$1)*(КАЛЕНДАРЬ!$U21=GRID!$B$3:$BI$3), 0))*GRID!$B$66*(1-GRID!$B$69),0))</f>
        <v>35564</v>
      </c>
      <c r="M125" s="47" cm="1">
        <f t="array" ref="M125">IF($I$2="Раннее бронирование",
INDEX(GRID!$B$4:$BI$14,MATCH(M$7,GRID!$A$4:$A$14,0),MATCH(1,($U$2=GRID!$B$1:$BI$1)*(КАЛЕНДАРЬ!$U21=GRID!$B$3:$BI$3), 0))*GRID!$B$67,
ROUNDUP(INDEX(GRID!$B$4:$BI$14,MATCH(M$7,GRID!$A$4:$A$14,0),MATCH(1,($U$2=GRID!$B$1:$BI$1)*(КАЛЕНДАРЬ!$U21=GRID!$B$3:$BI$3),0))*GRID!$B$66*(1-GRID!$B$69),0))</f>
        <v>37808</v>
      </c>
      <c r="N125" s="48" cm="1">
        <f t="array" ref="N125">IF($I$2="Раннее бронирование",
INDEX(GRID!$B$17:$BI$27,MATCH(M$7,GRID!$A$17:$A$27,0),MATCH(1,($U$2=GRID!$B$1:$BI$1)*(КАЛЕНДАРЬ!$U21=GRID!$B$3:$BI$3), 0))*GRID!$B$67,
ROUNDUP(INDEX(GRID!$B$17:$BI$27,MATCH(M$7,GRID!$A$17:$A$27,0),MATCH(1,($U$2=GRID!$B$1:$BI$1)*(КАЛЕНДАРЬ!$U21=GRID!$B$3:$BI$3), 0))*GRID!$B$66*(1-GRID!$B$69),0))</f>
        <v>39508</v>
      </c>
      <c r="O125" s="47" cm="1">
        <f t="array" ref="O125">IF($I$2="Раннее бронирование",
INDEX(GRID!$B$4:$BI$14,MATCH(O$7,GRID!$A$4:$A$14,0),MATCH(1,($U$2=GRID!$B$1:$BI$1)*(КАЛЕНДАРЬ!$U21=GRID!$B$3:$BI$3), 0))*GRID!$B$67,
ROUNDUP(INDEX(GRID!$B$4:$BI$14,MATCH(O$7,GRID!$A$4:$A$14,0),MATCH(1,($U$2=GRID!$B$1:$BI$1)*(КАЛЕНДАРЬ!$U21=GRID!$B$3:$BI$3),0))*GRID!$B$66*(1-GRID!$B$69),0))</f>
        <v>42364</v>
      </c>
      <c r="P125" s="48" cm="1">
        <f t="array" ref="P125">IF($I$2="Раннее бронирование",
INDEX(GRID!$B$17:$BI$27,MATCH(O$7,GRID!$A$17:$A$27,0),MATCH(1,($U$2=GRID!$B$1:$BI$1)*(КАЛЕНДАРЬ!$U21=GRID!$B$3:$BI$3), 0))*GRID!$B$67,
ROUNDUP(INDEX(GRID!$B$17:$BI$27,MATCH(O$7,GRID!$A$17:$A$27,0),MATCH(1,($U$2=GRID!$B$1:$BI$1)*(КАЛЕНДАРЬ!$U21=GRID!$B$3:$BI$3), 0))*GRID!$B$66*(1-GRID!$B$69),0))</f>
        <v>44064</v>
      </c>
      <c r="Q125" s="47" t="e" cm="1">
        <f t="array" ref="Q125">IF($I$2="Раннее бронирование",
INDEX(GRID!$B$4:$BI$14,MATCH(Q$7,GRID!$A$4:$A$14,0),MATCH(1,($U$2=GRID!$B$1:$BI$1)*(КАЛЕНДАРЬ!$U21=GRID!$B$3:$BI$3), 0))*GRID!$B$67,
ROUNDUP(INDEX(GRID!$B$4:$BI$14,MATCH(Q$7,GRID!$A$4:$A$14,0),MATCH(1,($U$2=GRID!$B$1:$BI$1)*(КАЛЕНДАРЬ!$U21=GRID!$B$3:$BI$3),0))*GRID!$B$66*(1-GRID!$B$69),0))</f>
        <v>#N/A</v>
      </c>
      <c r="R125" s="48" t="e" cm="1">
        <f t="array" ref="R125">IF($I$2="Раннее бронирование",
INDEX(GRID!$B$17:$BI$27,MATCH(Q$7,GRID!$A$17:$A$27,0),MATCH(1,($U$2=GRID!$B$1:$BI$1)*(КАЛЕНДАРЬ!$U21=GRID!$B$3:$BI$3), 0))*GRID!$B$67,
ROUNDUP(INDEX(GRID!$B$17:$BI$27,MATCH(Q$7,GRID!$A$17:$A$27,0),MATCH(1,($U$2=GRID!$B$1:$BI$1)*(КАЛЕНДАРЬ!$U21=GRID!$B$3:$BI$3), 0))*GRID!$B$66*(1-GRID!$B$69),0))</f>
        <v>#N/A</v>
      </c>
      <c r="S125" s="47" t="e" cm="1">
        <f t="array" ref="S125">IF($I$2="Раннее бронирование",
INDEX(GRID!$B$4:$BI$14,MATCH(S$7,GRID!$A$4:$A$14,0),MATCH(1,($U$2=GRID!$B$1:$BI$1)*(КАЛЕНДАРЬ!$U21=GRID!$B$3:$BI$3), 0))*GRID!$B$67,
ROUNDUP(INDEX(GRID!$B$4:$BI$14,MATCH(S$7,GRID!$A$4:$A$14,0),MATCH(1,($U$2=GRID!$B$1:$BI$1)*(КАЛЕНДАРЬ!$U21=GRID!$B$3:$BI$3),0))*GRID!$B$66*(1-GRID!$B$69),0))</f>
        <v>#N/A</v>
      </c>
      <c r="T125" s="48" t="e" cm="1">
        <f t="array" ref="T125">IF($I$2="Раннее бронирование",
INDEX(GRID!$B$17:$BI$27,MATCH(S$7,GRID!$A$17:$A$27,0),MATCH(1,($U$2=GRID!$B$1:$BI$1)*(КАЛЕНДАРЬ!$U21=GRID!$B$3:$BI$3), 0))*GRID!$B$67,
ROUNDUP(INDEX(GRID!$B$17:$BI$27,MATCH(S$7,GRID!$A$17:$A$27,0),MATCH(1,($U$2=GRID!$B$1:$BI$1)*(КАЛЕНДАРЬ!$U21=GRID!$B$3:$BI$3), 0))*GRID!$B$66*(1-GRID!$B$69),0))</f>
        <v>#N/A</v>
      </c>
      <c r="U125" s="47" cm="1">
        <f t="array" ref="U125">IF($I$2="Раннее бронирование",
INDEX(GRID!$B$4:$BI$14,MATCH(U$7,GRID!$A$4:$A$14,0),MATCH(1,($U$2=GRID!$B$1:$BI$1)*(КАЛЕНДАРЬ!$U21=GRID!$B$3:$BI$3), 0))*GRID!$B$67,
ROUNDUP(INDEX(GRID!$B$4:$BI$14,MATCH(U$7,GRID!$A$4:$A$14,0),MATCH(1,($U$2=GRID!$B$1:$BI$1)*(КАЛЕНДАРЬ!$U21=GRID!$B$3:$BI$3),0))*GRID!$B$66*(1-GRID!$B$69),0))</f>
        <v>65960</v>
      </c>
      <c r="V125" s="48" cm="1">
        <f t="array" ref="V125">IF($I$2="Раннее бронирование",
INDEX(GRID!$B$17:$BI$27,MATCH(U$7,GRID!$A$17:$A$27,0),MATCH(1,($U$2=GRID!$B$1:$BI$1)*(КАЛЕНДАРЬ!$U21=GRID!$B$3:$BI$3), 0))*GRID!$B$67,
ROUNDUP(INDEX(GRID!$B$17:$BI$27,MATCH(U$7,GRID!$A$17:$A$27,0),MATCH(1,($U$2=GRID!$B$1:$BI$1)*(КАЛЕНДАРЬ!$U21=GRID!$B$3:$BI$3), 0))*GRID!$B$66*(1-GRID!$B$69),0))</f>
        <v>67660</v>
      </c>
      <c r="W125" s="47" cm="1">
        <f t="array" ref="W125">IF($I$2="Раннее бронирование",
INDEX(GRID!$B$4:$BI$14,MATCH(W$7,GRID!$A$4:$A$14,0),MATCH(1,($U$2=GRID!$B$1:$BI$1)*(КАЛЕНДАРЬ!$U21=GRID!$B$3:$BI$3), 0))*GRID!$B$67,
ROUNDUP(INDEX(GRID!$B$4:$BI$14,MATCH(W$7,GRID!$A$4:$A$14,0),MATCH(1,($U$2=GRID!$B$1:$BI$1)*(КАЛЕНДАРЬ!$U21=GRID!$B$3:$BI$3),0))*GRID!$B$66*(1-GRID!$B$69),0))</f>
        <v>231200</v>
      </c>
      <c r="X125" s="48" cm="1">
        <f t="array" ref="X125">IF($I$2="Раннее бронирование",
INDEX(GRID!$B$17:$BI$27,MATCH(W$7,GRID!$A$17:$A$27,0),MATCH(1,($U$2=GRID!$B$1:$BI$1)*(КАЛЕНДАРЬ!$U21=GRID!$B$3:$BI$3), 0))*GRID!$B$67,
ROUNDUP(INDEX(GRID!$B$17:$BI$27,MATCH(W$7,GRID!$A$17:$A$27,0),MATCH(1,($U$2=GRID!$B$1:$BI$1)*(КАЛЕНДАРЬ!$U21=GRID!$B$3:$BI$3), 0))*GRID!$B$66*(1-GRID!$B$69),0))</f>
        <v>232900</v>
      </c>
    </row>
    <row r="126" spans="1:24" hidden="1" x14ac:dyDescent="0.2">
      <c r="A126" s="117" t="s">
        <v>46</v>
      </c>
      <c r="B126" s="117">
        <v>19</v>
      </c>
      <c r="C126" s="47" cm="1">
        <f t="array" ref="C126">IF($I$2="Раннее бронирование",
INDEX(GRID!$B$4:$BI$14,MATCH(C$7,GRID!$A$4:$A$14,0),MATCH(1,($U$2=GRID!$B$1:$BI$1)*(КАЛЕНДАРЬ!$U22=GRID!$B$3:$BI$3), 0))*GRID!$B$67,
ROUNDUP(INDEX(GRID!$B$4:$BI$14,MATCH(C$7,GRID!$A$4:$A$14,0),MATCH(1,($U$2=GRID!$B$1:$BI$1)*(КАЛЕНДАРЬ!$U22=GRID!$B$3:$BI$3),0))*GRID!$B$66*(1-GRID!$B$69),0))</f>
        <v>21760</v>
      </c>
      <c r="D126" s="48" cm="1">
        <f t="array" ref="D126">IF($I$2="Раннее бронирование",
INDEX(GRID!$B$17:$BI$27,MATCH(C$7,GRID!$A$17:$A$27,0),MATCH(1,($U$2=GRID!$B$1:$BI$1)*(КАЛЕНДАРЬ!$U22=GRID!$B$3:$BI$3), 0))*GRID!$B$67,
ROUNDUP(INDEX(GRID!$B$17:$BI$27,MATCH(C$7,GRID!$A$17:$A$27,0),MATCH(1,($U$2=GRID!$B$1:$BI$1)*(КАЛЕНДАРЬ!$U22=GRID!$B$3:$BI$3), 0))*GRID!$B$66*(1-GRID!$B$69),0))</f>
        <v>23460</v>
      </c>
      <c r="E126" s="47" cm="1">
        <f t="array" ref="E126">IF($I$2="Раннее бронирование",
INDEX(GRID!$B$4:$BI$14,MATCH(E$7,GRID!$A$4:$A$14,0),MATCH(1,($U$2=GRID!$B$1:$BI$1)*(КАЛЕНДАРЬ!$U22=GRID!$B$3:$BI$3), 0))*GRID!$B$67,
ROUNDUP(INDEX(GRID!$B$4:$BI$14,MATCH(E$7,GRID!$A$4:$A$14,0),MATCH(1,($U$2=GRID!$B$1:$BI$1)*(КАЛЕНДАРЬ!$U22=GRID!$B$3:$BI$3),0))*GRID!$B$66*(1-GRID!$B$69),0))</f>
        <v>24344</v>
      </c>
      <c r="F126" s="48" cm="1">
        <f t="array" ref="F126">IF($I$2="Раннее бронирование",
INDEX(GRID!$B$17:$BI$27,MATCH(E$7,GRID!$A$17:$A$27,0),MATCH(1,($U$2=GRID!$B$1:$BI$1)*(КАЛЕНДАРЬ!$U22=GRID!$B$3:$BI$3), 0))*GRID!$B$67,
ROUNDUP(INDEX(GRID!$B$17:$BI$27,MATCH(E$7,GRID!$A$17:$A$27,0),MATCH(1,($U$2=GRID!$B$1:$BI$1)*(КАЛЕНДАРЬ!$U22=GRID!$B$3:$BI$3), 0))*GRID!$B$66*(1-GRID!$B$69),0))</f>
        <v>26044</v>
      </c>
      <c r="G126" s="47" t="e" cm="1">
        <f t="array" ref="G126">IF($I$2="Раннее бронирование",
INDEX(GRID!$B$4:$BI$14,MATCH(G$7,GRID!$A$4:$A$14,0),MATCH(1,($U$2=GRID!$B$1:$BI$1)*(КАЛЕНДАРЬ!$U22=GRID!$B$3:$BI$3), 0))*GRID!$B$67,
ROUNDUP(INDEX(GRID!$B$4:$BI$14,MATCH(G$7,GRID!$A$4:$A$14,0),MATCH(1,($U$2=GRID!$B$1:$BI$1)*(КАЛЕНДАРЬ!$U22=GRID!$B$3:$BI$3),0))*GRID!$B$66*(1-GRID!$B$69),0))</f>
        <v>#N/A</v>
      </c>
      <c r="H126" s="48" t="e" cm="1">
        <f t="array" ref="H126">IF($I$2="Раннее бронирование",
INDEX(GRID!$B$17:$BI$27,MATCH(G$7,GRID!$A$17:$A$27,0),MATCH(1,($U$2=GRID!$B$1:$BI$1)*(КАЛЕНДАРЬ!$U22=GRID!$B$3:$BI$3), 0))*GRID!$B$67,
ROUNDUP(INDEX(GRID!$B$17:$BI$27,MATCH(G$7,GRID!$A$17:$A$27,0),MATCH(1,($U$2=GRID!$B$1:$BI$1)*(КАЛЕНДАРЬ!$U22=GRID!$B$3:$BI$3), 0))*GRID!$B$66*(1-GRID!$B$69),0))</f>
        <v>#N/A</v>
      </c>
      <c r="I126" s="47" t="e" cm="1">
        <f t="array" ref="I126">IF($I$2="Раннее бронирование",
INDEX(GRID!$B$4:$BI$14,MATCH(I$7,GRID!$A$4:$A$14,0),MATCH(1,($U$2=GRID!$B$1:$BI$1)*(КАЛЕНДАРЬ!$U22=GRID!$B$3:$BI$3), 0))*GRID!$B$67,
ROUNDUP(INDEX(GRID!$B$4:$BI$14,MATCH(I$7,GRID!$A$4:$A$14,0),MATCH(1,($U$2=GRID!$B$1:$BI$1)*(КАЛЕНДАРЬ!$U22=GRID!$B$3:$BI$3),0))*GRID!$B$66*(1-GRID!$B$69),0))</f>
        <v>#N/A</v>
      </c>
      <c r="J126" s="48" t="e" cm="1">
        <f t="array" ref="J126">IF($I$2="Раннее бронирование",
INDEX(GRID!$B$17:$BI$27,MATCH(I$7,GRID!$A$17:$A$27,0),MATCH(1,($U$2=GRID!$B$1:$BI$1)*(КАЛЕНДАРЬ!$U22=GRID!$B$3:$BI$3), 0))*GRID!$B$67,
ROUNDUP(INDEX(GRID!$B$17:$BI$27,MATCH(I$7,GRID!$A$17:$A$27,0),MATCH(1,($U$2=GRID!$B$1:$BI$1)*(КАЛЕНДАРЬ!$U22=GRID!$B$3:$BI$3), 0))*GRID!$B$66*(1-GRID!$B$69),0))</f>
        <v>#N/A</v>
      </c>
      <c r="K126" s="47" cm="1">
        <f t="array" ref="K126">IF($I$2="Раннее бронирование",
INDEX(GRID!$B$4:$BI$14,MATCH(K$7,GRID!$A$4:$A$14,0),MATCH(1,($U$2=GRID!$B$1:$BI$1)*(КАЛЕНДАРЬ!$U22=GRID!$B$3:$BI$3), 0))*GRID!$B$67,
ROUNDUP(INDEX(GRID!$B$4:$BI$14,MATCH(K$7,GRID!$A$4:$A$14,0),MATCH(1,($U$2=GRID!$B$1:$BI$1)*(КАЛЕНДАРЬ!$U22=GRID!$B$3:$BI$3),0))*GRID!$B$66*(1-GRID!$B$69),0))</f>
        <v>33864</v>
      </c>
      <c r="L126" s="48" cm="1">
        <f t="array" ref="L126">IF($I$2="Раннее бронирование",
INDEX(GRID!$B$17:$BI$27,MATCH(K$7,GRID!$A$17:$A$27,0),MATCH(1,($U$2=GRID!$B$1:$BI$1)*(КАЛЕНДАРЬ!$U22=GRID!$B$3:$BI$3), 0))*GRID!$B$67,
ROUNDUP(INDEX(GRID!$B$17:$BI$27,MATCH(K$7,GRID!$A$17:$A$27,0),MATCH(1,($U$2=GRID!$B$1:$BI$1)*(КАЛЕНДАРЬ!$U22=GRID!$B$3:$BI$3), 0))*GRID!$B$66*(1-GRID!$B$69),0))</f>
        <v>35564</v>
      </c>
      <c r="M126" s="47" cm="1">
        <f t="array" ref="M126">IF($I$2="Раннее бронирование",
INDEX(GRID!$B$4:$BI$14,MATCH(M$7,GRID!$A$4:$A$14,0),MATCH(1,($U$2=GRID!$B$1:$BI$1)*(КАЛЕНДАРЬ!$U22=GRID!$B$3:$BI$3), 0))*GRID!$B$67,
ROUNDUP(INDEX(GRID!$B$4:$BI$14,MATCH(M$7,GRID!$A$4:$A$14,0),MATCH(1,($U$2=GRID!$B$1:$BI$1)*(КАЛЕНДАРЬ!$U22=GRID!$B$3:$BI$3),0))*GRID!$B$66*(1-GRID!$B$69),0))</f>
        <v>37808</v>
      </c>
      <c r="N126" s="48" cm="1">
        <f t="array" ref="N126">IF($I$2="Раннее бронирование",
INDEX(GRID!$B$17:$BI$27,MATCH(M$7,GRID!$A$17:$A$27,0),MATCH(1,($U$2=GRID!$B$1:$BI$1)*(КАЛЕНДАРЬ!$U22=GRID!$B$3:$BI$3), 0))*GRID!$B$67,
ROUNDUP(INDEX(GRID!$B$17:$BI$27,MATCH(M$7,GRID!$A$17:$A$27,0),MATCH(1,($U$2=GRID!$B$1:$BI$1)*(КАЛЕНДАРЬ!$U22=GRID!$B$3:$BI$3), 0))*GRID!$B$66*(1-GRID!$B$69),0))</f>
        <v>39508</v>
      </c>
      <c r="O126" s="47" cm="1">
        <f t="array" ref="O126">IF($I$2="Раннее бронирование",
INDEX(GRID!$B$4:$BI$14,MATCH(O$7,GRID!$A$4:$A$14,0),MATCH(1,($U$2=GRID!$B$1:$BI$1)*(КАЛЕНДАРЬ!$U22=GRID!$B$3:$BI$3), 0))*GRID!$B$67,
ROUNDUP(INDEX(GRID!$B$4:$BI$14,MATCH(O$7,GRID!$A$4:$A$14,0),MATCH(1,($U$2=GRID!$B$1:$BI$1)*(КАЛЕНДАРЬ!$U22=GRID!$B$3:$BI$3),0))*GRID!$B$66*(1-GRID!$B$69),0))</f>
        <v>42364</v>
      </c>
      <c r="P126" s="48" cm="1">
        <f t="array" ref="P126">IF($I$2="Раннее бронирование",
INDEX(GRID!$B$17:$BI$27,MATCH(O$7,GRID!$A$17:$A$27,0),MATCH(1,($U$2=GRID!$B$1:$BI$1)*(КАЛЕНДАРЬ!$U22=GRID!$B$3:$BI$3), 0))*GRID!$B$67,
ROUNDUP(INDEX(GRID!$B$17:$BI$27,MATCH(O$7,GRID!$A$17:$A$27,0),MATCH(1,($U$2=GRID!$B$1:$BI$1)*(КАЛЕНДАРЬ!$U22=GRID!$B$3:$BI$3), 0))*GRID!$B$66*(1-GRID!$B$69),0))</f>
        <v>44064</v>
      </c>
      <c r="Q126" s="47" t="e" cm="1">
        <f t="array" ref="Q126">IF($I$2="Раннее бронирование",
INDEX(GRID!$B$4:$BI$14,MATCH(Q$7,GRID!$A$4:$A$14,0),MATCH(1,($U$2=GRID!$B$1:$BI$1)*(КАЛЕНДАРЬ!$U22=GRID!$B$3:$BI$3), 0))*GRID!$B$67,
ROUNDUP(INDEX(GRID!$B$4:$BI$14,MATCH(Q$7,GRID!$A$4:$A$14,0),MATCH(1,($U$2=GRID!$B$1:$BI$1)*(КАЛЕНДАРЬ!$U22=GRID!$B$3:$BI$3),0))*GRID!$B$66*(1-GRID!$B$69),0))</f>
        <v>#N/A</v>
      </c>
      <c r="R126" s="48" t="e" cm="1">
        <f t="array" ref="R126">IF($I$2="Раннее бронирование",
INDEX(GRID!$B$17:$BI$27,MATCH(Q$7,GRID!$A$17:$A$27,0),MATCH(1,($U$2=GRID!$B$1:$BI$1)*(КАЛЕНДАРЬ!$U22=GRID!$B$3:$BI$3), 0))*GRID!$B$67,
ROUNDUP(INDEX(GRID!$B$17:$BI$27,MATCH(Q$7,GRID!$A$17:$A$27,0),MATCH(1,($U$2=GRID!$B$1:$BI$1)*(КАЛЕНДАРЬ!$U22=GRID!$B$3:$BI$3), 0))*GRID!$B$66*(1-GRID!$B$69),0))</f>
        <v>#N/A</v>
      </c>
      <c r="S126" s="47" t="e" cm="1">
        <f t="array" ref="S126">IF($I$2="Раннее бронирование",
INDEX(GRID!$B$4:$BI$14,MATCH(S$7,GRID!$A$4:$A$14,0),MATCH(1,($U$2=GRID!$B$1:$BI$1)*(КАЛЕНДАРЬ!$U22=GRID!$B$3:$BI$3), 0))*GRID!$B$67,
ROUNDUP(INDEX(GRID!$B$4:$BI$14,MATCH(S$7,GRID!$A$4:$A$14,0),MATCH(1,($U$2=GRID!$B$1:$BI$1)*(КАЛЕНДАРЬ!$U22=GRID!$B$3:$BI$3),0))*GRID!$B$66*(1-GRID!$B$69),0))</f>
        <v>#N/A</v>
      </c>
      <c r="T126" s="48" t="e" cm="1">
        <f t="array" ref="T126">IF($I$2="Раннее бронирование",
INDEX(GRID!$B$17:$BI$27,MATCH(S$7,GRID!$A$17:$A$27,0),MATCH(1,($U$2=GRID!$B$1:$BI$1)*(КАЛЕНДАРЬ!$U22=GRID!$B$3:$BI$3), 0))*GRID!$B$67,
ROUNDUP(INDEX(GRID!$B$17:$BI$27,MATCH(S$7,GRID!$A$17:$A$27,0),MATCH(1,($U$2=GRID!$B$1:$BI$1)*(КАЛЕНДАРЬ!$U22=GRID!$B$3:$BI$3), 0))*GRID!$B$66*(1-GRID!$B$69),0))</f>
        <v>#N/A</v>
      </c>
      <c r="U126" s="47" cm="1">
        <f t="array" ref="U126">IF($I$2="Раннее бронирование",
INDEX(GRID!$B$4:$BI$14,MATCH(U$7,GRID!$A$4:$A$14,0),MATCH(1,($U$2=GRID!$B$1:$BI$1)*(КАЛЕНДАРЬ!$U22=GRID!$B$3:$BI$3), 0))*GRID!$B$67,
ROUNDUP(INDEX(GRID!$B$4:$BI$14,MATCH(U$7,GRID!$A$4:$A$14,0),MATCH(1,($U$2=GRID!$B$1:$BI$1)*(КАЛЕНДАРЬ!$U22=GRID!$B$3:$BI$3),0))*GRID!$B$66*(1-GRID!$B$69),0))</f>
        <v>65960</v>
      </c>
      <c r="V126" s="48" cm="1">
        <f t="array" ref="V126">IF($I$2="Раннее бронирование",
INDEX(GRID!$B$17:$BI$27,MATCH(U$7,GRID!$A$17:$A$27,0),MATCH(1,($U$2=GRID!$B$1:$BI$1)*(КАЛЕНДАРЬ!$U22=GRID!$B$3:$BI$3), 0))*GRID!$B$67,
ROUNDUP(INDEX(GRID!$B$17:$BI$27,MATCH(U$7,GRID!$A$17:$A$27,0),MATCH(1,($U$2=GRID!$B$1:$BI$1)*(КАЛЕНДАРЬ!$U22=GRID!$B$3:$BI$3), 0))*GRID!$B$66*(1-GRID!$B$69),0))</f>
        <v>67660</v>
      </c>
      <c r="W126" s="47" cm="1">
        <f t="array" ref="W126">IF($I$2="Раннее бронирование",
INDEX(GRID!$B$4:$BI$14,MATCH(W$7,GRID!$A$4:$A$14,0),MATCH(1,($U$2=GRID!$B$1:$BI$1)*(КАЛЕНДАРЬ!$U22=GRID!$B$3:$BI$3), 0))*GRID!$B$67,
ROUNDUP(INDEX(GRID!$B$4:$BI$14,MATCH(W$7,GRID!$A$4:$A$14,0),MATCH(1,($U$2=GRID!$B$1:$BI$1)*(КАЛЕНДАРЬ!$U22=GRID!$B$3:$BI$3),0))*GRID!$B$66*(1-GRID!$B$69),0))</f>
        <v>231200</v>
      </c>
      <c r="X126" s="48" cm="1">
        <f t="array" ref="X126">IF($I$2="Раннее бронирование",
INDEX(GRID!$B$17:$BI$27,MATCH(W$7,GRID!$A$17:$A$27,0),MATCH(1,($U$2=GRID!$B$1:$BI$1)*(КАЛЕНДАРЬ!$U22=GRID!$B$3:$BI$3), 0))*GRID!$B$67,
ROUNDUP(INDEX(GRID!$B$17:$BI$27,MATCH(W$7,GRID!$A$17:$A$27,0),MATCH(1,($U$2=GRID!$B$1:$BI$1)*(КАЛЕНДАРЬ!$U22=GRID!$B$3:$BI$3), 0))*GRID!$B$66*(1-GRID!$B$69),0))</f>
        <v>232900</v>
      </c>
    </row>
    <row r="127" spans="1:24" hidden="1" x14ac:dyDescent="0.2">
      <c r="A127" s="117" t="s">
        <v>47</v>
      </c>
      <c r="B127" s="117">
        <v>20</v>
      </c>
      <c r="C127" s="47" cm="1">
        <f t="array" ref="C127">IF($I$2="Раннее бронирование",
INDEX(GRID!$B$4:$BI$14,MATCH(C$7,GRID!$A$4:$A$14,0),MATCH(1,($U$2=GRID!$B$1:$BI$1)*(КАЛЕНДАРЬ!$U23=GRID!$B$3:$BI$3), 0))*GRID!$B$67,
ROUNDUP(INDEX(GRID!$B$4:$BI$14,MATCH(C$7,GRID!$A$4:$A$14,0),MATCH(1,($U$2=GRID!$B$1:$BI$1)*(КАЛЕНДАРЬ!$U23=GRID!$B$3:$BI$3),0))*GRID!$B$66*(1-GRID!$B$69),0))</f>
        <v>21760</v>
      </c>
      <c r="D127" s="48" cm="1">
        <f t="array" ref="D127">IF($I$2="Раннее бронирование",
INDEX(GRID!$B$17:$BI$27,MATCH(C$7,GRID!$A$17:$A$27,0),MATCH(1,($U$2=GRID!$B$1:$BI$1)*(КАЛЕНДАРЬ!$U23=GRID!$B$3:$BI$3), 0))*GRID!$B$67,
ROUNDUP(INDEX(GRID!$B$17:$BI$27,MATCH(C$7,GRID!$A$17:$A$27,0),MATCH(1,($U$2=GRID!$B$1:$BI$1)*(КАЛЕНДАРЬ!$U23=GRID!$B$3:$BI$3), 0))*GRID!$B$66*(1-GRID!$B$69),0))</f>
        <v>23460</v>
      </c>
      <c r="E127" s="47" cm="1">
        <f t="array" ref="E127">IF($I$2="Раннее бронирование",
INDEX(GRID!$B$4:$BI$14,MATCH(E$7,GRID!$A$4:$A$14,0),MATCH(1,($U$2=GRID!$B$1:$BI$1)*(КАЛЕНДАРЬ!$U23=GRID!$B$3:$BI$3), 0))*GRID!$B$67,
ROUNDUP(INDEX(GRID!$B$4:$BI$14,MATCH(E$7,GRID!$A$4:$A$14,0),MATCH(1,($U$2=GRID!$B$1:$BI$1)*(КАЛЕНДАРЬ!$U23=GRID!$B$3:$BI$3),0))*GRID!$B$66*(1-GRID!$B$69),0))</f>
        <v>24344</v>
      </c>
      <c r="F127" s="48" cm="1">
        <f t="array" ref="F127">IF($I$2="Раннее бронирование",
INDEX(GRID!$B$17:$BI$27,MATCH(E$7,GRID!$A$17:$A$27,0),MATCH(1,($U$2=GRID!$B$1:$BI$1)*(КАЛЕНДАРЬ!$U23=GRID!$B$3:$BI$3), 0))*GRID!$B$67,
ROUNDUP(INDEX(GRID!$B$17:$BI$27,MATCH(E$7,GRID!$A$17:$A$27,0),MATCH(1,($U$2=GRID!$B$1:$BI$1)*(КАЛЕНДАРЬ!$U23=GRID!$B$3:$BI$3), 0))*GRID!$B$66*(1-GRID!$B$69),0))</f>
        <v>26044</v>
      </c>
      <c r="G127" s="47" t="e" cm="1">
        <f t="array" ref="G127">IF($I$2="Раннее бронирование",
INDEX(GRID!$B$4:$BI$14,MATCH(G$7,GRID!$A$4:$A$14,0),MATCH(1,($U$2=GRID!$B$1:$BI$1)*(КАЛЕНДАРЬ!$U23=GRID!$B$3:$BI$3), 0))*GRID!$B$67,
ROUNDUP(INDEX(GRID!$B$4:$BI$14,MATCH(G$7,GRID!$A$4:$A$14,0),MATCH(1,($U$2=GRID!$B$1:$BI$1)*(КАЛЕНДАРЬ!$U23=GRID!$B$3:$BI$3),0))*GRID!$B$66*(1-GRID!$B$69),0))</f>
        <v>#N/A</v>
      </c>
      <c r="H127" s="48" t="e" cm="1">
        <f t="array" ref="H127">IF($I$2="Раннее бронирование",
INDEX(GRID!$B$17:$BI$27,MATCH(G$7,GRID!$A$17:$A$27,0),MATCH(1,($U$2=GRID!$B$1:$BI$1)*(КАЛЕНДАРЬ!$U23=GRID!$B$3:$BI$3), 0))*GRID!$B$67,
ROUNDUP(INDEX(GRID!$B$17:$BI$27,MATCH(G$7,GRID!$A$17:$A$27,0),MATCH(1,($U$2=GRID!$B$1:$BI$1)*(КАЛЕНДАРЬ!$U23=GRID!$B$3:$BI$3), 0))*GRID!$B$66*(1-GRID!$B$69),0))</f>
        <v>#N/A</v>
      </c>
      <c r="I127" s="47" t="e" cm="1">
        <f t="array" ref="I127">IF($I$2="Раннее бронирование",
INDEX(GRID!$B$4:$BI$14,MATCH(I$7,GRID!$A$4:$A$14,0),MATCH(1,($U$2=GRID!$B$1:$BI$1)*(КАЛЕНДАРЬ!$U23=GRID!$B$3:$BI$3), 0))*GRID!$B$67,
ROUNDUP(INDEX(GRID!$B$4:$BI$14,MATCH(I$7,GRID!$A$4:$A$14,0),MATCH(1,($U$2=GRID!$B$1:$BI$1)*(КАЛЕНДАРЬ!$U23=GRID!$B$3:$BI$3),0))*GRID!$B$66*(1-GRID!$B$69),0))</f>
        <v>#N/A</v>
      </c>
      <c r="J127" s="48" t="e" cm="1">
        <f t="array" ref="J127">IF($I$2="Раннее бронирование",
INDEX(GRID!$B$17:$BI$27,MATCH(I$7,GRID!$A$17:$A$27,0),MATCH(1,($U$2=GRID!$B$1:$BI$1)*(КАЛЕНДАРЬ!$U23=GRID!$B$3:$BI$3), 0))*GRID!$B$67,
ROUNDUP(INDEX(GRID!$B$17:$BI$27,MATCH(I$7,GRID!$A$17:$A$27,0),MATCH(1,($U$2=GRID!$B$1:$BI$1)*(КАЛЕНДАРЬ!$U23=GRID!$B$3:$BI$3), 0))*GRID!$B$66*(1-GRID!$B$69),0))</f>
        <v>#N/A</v>
      </c>
      <c r="K127" s="47" cm="1">
        <f t="array" ref="K127">IF($I$2="Раннее бронирование",
INDEX(GRID!$B$4:$BI$14,MATCH(K$7,GRID!$A$4:$A$14,0),MATCH(1,($U$2=GRID!$B$1:$BI$1)*(КАЛЕНДАРЬ!$U23=GRID!$B$3:$BI$3), 0))*GRID!$B$67,
ROUNDUP(INDEX(GRID!$B$4:$BI$14,MATCH(K$7,GRID!$A$4:$A$14,0),MATCH(1,($U$2=GRID!$B$1:$BI$1)*(КАЛЕНДАРЬ!$U23=GRID!$B$3:$BI$3),0))*GRID!$B$66*(1-GRID!$B$69),0))</f>
        <v>33864</v>
      </c>
      <c r="L127" s="48" cm="1">
        <f t="array" ref="L127">IF($I$2="Раннее бронирование",
INDEX(GRID!$B$17:$BI$27,MATCH(K$7,GRID!$A$17:$A$27,0),MATCH(1,($U$2=GRID!$B$1:$BI$1)*(КАЛЕНДАРЬ!$U23=GRID!$B$3:$BI$3), 0))*GRID!$B$67,
ROUNDUP(INDEX(GRID!$B$17:$BI$27,MATCH(K$7,GRID!$A$17:$A$27,0),MATCH(1,($U$2=GRID!$B$1:$BI$1)*(КАЛЕНДАРЬ!$U23=GRID!$B$3:$BI$3), 0))*GRID!$B$66*(1-GRID!$B$69),0))</f>
        <v>35564</v>
      </c>
      <c r="M127" s="47" cm="1">
        <f t="array" ref="M127">IF($I$2="Раннее бронирование",
INDEX(GRID!$B$4:$BI$14,MATCH(M$7,GRID!$A$4:$A$14,0),MATCH(1,($U$2=GRID!$B$1:$BI$1)*(КАЛЕНДАРЬ!$U23=GRID!$B$3:$BI$3), 0))*GRID!$B$67,
ROUNDUP(INDEX(GRID!$B$4:$BI$14,MATCH(M$7,GRID!$A$4:$A$14,0),MATCH(1,($U$2=GRID!$B$1:$BI$1)*(КАЛЕНДАРЬ!$U23=GRID!$B$3:$BI$3),0))*GRID!$B$66*(1-GRID!$B$69),0))</f>
        <v>37808</v>
      </c>
      <c r="N127" s="48" cm="1">
        <f t="array" ref="N127">IF($I$2="Раннее бронирование",
INDEX(GRID!$B$17:$BI$27,MATCH(M$7,GRID!$A$17:$A$27,0),MATCH(1,($U$2=GRID!$B$1:$BI$1)*(КАЛЕНДАРЬ!$U23=GRID!$B$3:$BI$3), 0))*GRID!$B$67,
ROUNDUP(INDEX(GRID!$B$17:$BI$27,MATCH(M$7,GRID!$A$17:$A$27,0),MATCH(1,($U$2=GRID!$B$1:$BI$1)*(КАЛЕНДАРЬ!$U23=GRID!$B$3:$BI$3), 0))*GRID!$B$66*(1-GRID!$B$69),0))</f>
        <v>39508</v>
      </c>
      <c r="O127" s="47" cm="1">
        <f t="array" ref="O127">IF($I$2="Раннее бронирование",
INDEX(GRID!$B$4:$BI$14,MATCH(O$7,GRID!$A$4:$A$14,0),MATCH(1,($U$2=GRID!$B$1:$BI$1)*(КАЛЕНДАРЬ!$U23=GRID!$B$3:$BI$3), 0))*GRID!$B$67,
ROUNDUP(INDEX(GRID!$B$4:$BI$14,MATCH(O$7,GRID!$A$4:$A$14,0),MATCH(1,($U$2=GRID!$B$1:$BI$1)*(КАЛЕНДАРЬ!$U23=GRID!$B$3:$BI$3),0))*GRID!$B$66*(1-GRID!$B$69),0))</f>
        <v>42364</v>
      </c>
      <c r="P127" s="48" cm="1">
        <f t="array" ref="P127">IF($I$2="Раннее бронирование",
INDEX(GRID!$B$17:$BI$27,MATCH(O$7,GRID!$A$17:$A$27,0),MATCH(1,($U$2=GRID!$B$1:$BI$1)*(КАЛЕНДАРЬ!$U23=GRID!$B$3:$BI$3), 0))*GRID!$B$67,
ROUNDUP(INDEX(GRID!$B$17:$BI$27,MATCH(O$7,GRID!$A$17:$A$27,0),MATCH(1,($U$2=GRID!$B$1:$BI$1)*(КАЛЕНДАРЬ!$U23=GRID!$B$3:$BI$3), 0))*GRID!$B$66*(1-GRID!$B$69),0))</f>
        <v>44064</v>
      </c>
      <c r="Q127" s="47" t="e" cm="1">
        <f t="array" ref="Q127">IF($I$2="Раннее бронирование",
INDEX(GRID!$B$4:$BI$14,MATCH(Q$7,GRID!$A$4:$A$14,0),MATCH(1,($U$2=GRID!$B$1:$BI$1)*(КАЛЕНДАРЬ!$U23=GRID!$B$3:$BI$3), 0))*GRID!$B$67,
ROUNDUP(INDEX(GRID!$B$4:$BI$14,MATCH(Q$7,GRID!$A$4:$A$14,0),MATCH(1,($U$2=GRID!$B$1:$BI$1)*(КАЛЕНДАРЬ!$U23=GRID!$B$3:$BI$3),0))*GRID!$B$66*(1-GRID!$B$69),0))</f>
        <v>#N/A</v>
      </c>
      <c r="R127" s="48" t="e" cm="1">
        <f t="array" ref="R127">IF($I$2="Раннее бронирование",
INDEX(GRID!$B$17:$BI$27,MATCH(Q$7,GRID!$A$17:$A$27,0),MATCH(1,($U$2=GRID!$B$1:$BI$1)*(КАЛЕНДАРЬ!$U23=GRID!$B$3:$BI$3), 0))*GRID!$B$67,
ROUNDUP(INDEX(GRID!$B$17:$BI$27,MATCH(Q$7,GRID!$A$17:$A$27,0),MATCH(1,($U$2=GRID!$B$1:$BI$1)*(КАЛЕНДАРЬ!$U23=GRID!$B$3:$BI$3), 0))*GRID!$B$66*(1-GRID!$B$69),0))</f>
        <v>#N/A</v>
      </c>
      <c r="S127" s="47" t="e" cm="1">
        <f t="array" ref="S127">IF($I$2="Раннее бронирование",
INDEX(GRID!$B$4:$BI$14,MATCH(S$7,GRID!$A$4:$A$14,0),MATCH(1,($U$2=GRID!$B$1:$BI$1)*(КАЛЕНДАРЬ!$U23=GRID!$B$3:$BI$3), 0))*GRID!$B$67,
ROUNDUP(INDEX(GRID!$B$4:$BI$14,MATCH(S$7,GRID!$A$4:$A$14,0),MATCH(1,($U$2=GRID!$B$1:$BI$1)*(КАЛЕНДАРЬ!$U23=GRID!$B$3:$BI$3),0))*GRID!$B$66*(1-GRID!$B$69),0))</f>
        <v>#N/A</v>
      </c>
      <c r="T127" s="48" t="e" cm="1">
        <f t="array" ref="T127">IF($I$2="Раннее бронирование",
INDEX(GRID!$B$17:$BI$27,MATCH(S$7,GRID!$A$17:$A$27,0),MATCH(1,($U$2=GRID!$B$1:$BI$1)*(КАЛЕНДАРЬ!$U23=GRID!$B$3:$BI$3), 0))*GRID!$B$67,
ROUNDUP(INDEX(GRID!$B$17:$BI$27,MATCH(S$7,GRID!$A$17:$A$27,0),MATCH(1,($U$2=GRID!$B$1:$BI$1)*(КАЛЕНДАРЬ!$U23=GRID!$B$3:$BI$3), 0))*GRID!$B$66*(1-GRID!$B$69),0))</f>
        <v>#N/A</v>
      </c>
      <c r="U127" s="47" cm="1">
        <f t="array" ref="U127">IF($I$2="Раннее бронирование",
INDEX(GRID!$B$4:$BI$14,MATCH(U$7,GRID!$A$4:$A$14,0),MATCH(1,($U$2=GRID!$B$1:$BI$1)*(КАЛЕНДАРЬ!$U23=GRID!$B$3:$BI$3), 0))*GRID!$B$67,
ROUNDUP(INDEX(GRID!$B$4:$BI$14,MATCH(U$7,GRID!$A$4:$A$14,0),MATCH(1,($U$2=GRID!$B$1:$BI$1)*(КАЛЕНДАРЬ!$U23=GRID!$B$3:$BI$3),0))*GRID!$B$66*(1-GRID!$B$69),0))</f>
        <v>65960</v>
      </c>
      <c r="V127" s="48" cm="1">
        <f t="array" ref="V127">IF($I$2="Раннее бронирование",
INDEX(GRID!$B$17:$BI$27,MATCH(U$7,GRID!$A$17:$A$27,0),MATCH(1,($U$2=GRID!$B$1:$BI$1)*(КАЛЕНДАРЬ!$U23=GRID!$B$3:$BI$3), 0))*GRID!$B$67,
ROUNDUP(INDEX(GRID!$B$17:$BI$27,MATCH(U$7,GRID!$A$17:$A$27,0),MATCH(1,($U$2=GRID!$B$1:$BI$1)*(КАЛЕНДАРЬ!$U23=GRID!$B$3:$BI$3), 0))*GRID!$B$66*(1-GRID!$B$69),0))</f>
        <v>67660</v>
      </c>
      <c r="W127" s="47" cm="1">
        <f t="array" ref="W127">IF($I$2="Раннее бронирование",
INDEX(GRID!$B$4:$BI$14,MATCH(W$7,GRID!$A$4:$A$14,0),MATCH(1,($U$2=GRID!$B$1:$BI$1)*(КАЛЕНДАРЬ!$U23=GRID!$B$3:$BI$3), 0))*GRID!$B$67,
ROUNDUP(INDEX(GRID!$B$4:$BI$14,MATCH(W$7,GRID!$A$4:$A$14,0),MATCH(1,($U$2=GRID!$B$1:$BI$1)*(КАЛЕНДАРЬ!$U23=GRID!$B$3:$BI$3),0))*GRID!$B$66*(1-GRID!$B$69),0))</f>
        <v>231200</v>
      </c>
      <c r="X127" s="48" cm="1">
        <f t="array" ref="X127">IF($I$2="Раннее бронирование",
INDEX(GRID!$B$17:$BI$27,MATCH(W$7,GRID!$A$17:$A$27,0),MATCH(1,($U$2=GRID!$B$1:$BI$1)*(КАЛЕНДАРЬ!$U23=GRID!$B$3:$BI$3), 0))*GRID!$B$67,
ROUNDUP(INDEX(GRID!$B$17:$BI$27,MATCH(W$7,GRID!$A$17:$A$27,0),MATCH(1,($U$2=GRID!$B$1:$BI$1)*(КАЛЕНДАРЬ!$U23=GRID!$B$3:$BI$3), 0))*GRID!$B$66*(1-GRID!$B$69),0))</f>
        <v>232900</v>
      </c>
    </row>
    <row r="128" spans="1:24" hidden="1" x14ac:dyDescent="0.2">
      <c r="A128" s="117" t="s">
        <v>48</v>
      </c>
      <c r="B128" s="117">
        <v>21</v>
      </c>
      <c r="C128" s="47" cm="1">
        <f t="array" ref="C128">IF($I$2="Раннее бронирование",
INDEX(GRID!$B$4:$BI$14,MATCH(C$7,GRID!$A$4:$A$14,0),MATCH(1,($U$2=GRID!$B$1:$BI$1)*(КАЛЕНДАРЬ!$U24=GRID!$B$3:$BI$3), 0))*GRID!$B$67,
ROUNDUP(INDEX(GRID!$B$4:$BI$14,MATCH(C$7,GRID!$A$4:$A$14,0),MATCH(1,($U$2=GRID!$B$1:$BI$1)*(КАЛЕНДАРЬ!$U24=GRID!$B$3:$BI$3),0))*GRID!$B$66*(1-GRID!$B$69),0))</f>
        <v>21760</v>
      </c>
      <c r="D128" s="48" cm="1">
        <f t="array" ref="D128">IF($I$2="Раннее бронирование",
INDEX(GRID!$B$17:$BI$27,MATCH(C$7,GRID!$A$17:$A$27,0),MATCH(1,($U$2=GRID!$B$1:$BI$1)*(КАЛЕНДАРЬ!$U24=GRID!$B$3:$BI$3), 0))*GRID!$B$67,
ROUNDUP(INDEX(GRID!$B$17:$BI$27,MATCH(C$7,GRID!$A$17:$A$27,0),MATCH(1,($U$2=GRID!$B$1:$BI$1)*(КАЛЕНДАРЬ!$U24=GRID!$B$3:$BI$3), 0))*GRID!$B$66*(1-GRID!$B$69),0))</f>
        <v>23460</v>
      </c>
      <c r="E128" s="47" cm="1">
        <f t="array" ref="E128">IF($I$2="Раннее бронирование",
INDEX(GRID!$B$4:$BI$14,MATCH(E$7,GRID!$A$4:$A$14,0),MATCH(1,($U$2=GRID!$B$1:$BI$1)*(КАЛЕНДАРЬ!$U24=GRID!$B$3:$BI$3), 0))*GRID!$B$67,
ROUNDUP(INDEX(GRID!$B$4:$BI$14,MATCH(E$7,GRID!$A$4:$A$14,0),MATCH(1,($U$2=GRID!$B$1:$BI$1)*(КАЛЕНДАРЬ!$U24=GRID!$B$3:$BI$3),0))*GRID!$B$66*(1-GRID!$B$69),0))</f>
        <v>24344</v>
      </c>
      <c r="F128" s="48" cm="1">
        <f t="array" ref="F128">IF($I$2="Раннее бронирование",
INDEX(GRID!$B$17:$BI$27,MATCH(E$7,GRID!$A$17:$A$27,0),MATCH(1,($U$2=GRID!$B$1:$BI$1)*(КАЛЕНДАРЬ!$U24=GRID!$B$3:$BI$3), 0))*GRID!$B$67,
ROUNDUP(INDEX(GRID!$B$17:$BI$27,MATCH(E$7,GRID!$A$17:$A$27,0),MATCH(1,($U$2=GRID!$B$1:$BI$1)*(КАЛЕНДАРЬ!$U24=GRID!$B$3:$BI$3), 0))*GRID!$B$66*(1-GRID!$B$69),0))</f>
        <v>26044</v>
      </c>
      <c r="G128" s="47" t="e" cm="1">
        <f t="array" ref="G128">IF($I$2="Раннее бронирование",
INDEX(GRID!$B$4:$BI$14,MATCH(G$7,GRID!$A$4:$A$14,0),MATCH(1,($U$2=GRID!$B$1:$BI$1)*(КАЛЕНДАРЬ!$U24=GRID!$B$3:$BI$3), 0))*GRID!$B$67,
ROUNDUP(INDEX(GRID!$B$4:$BI$14,MATCH(G$7,GRID!$A$4:$A$14,0),MATCH(1,($U$2=GRID!$B$1:$BI$1)*(КАЛЕНДАРЬ!$U24=GRID!$B$3:$BI$3),0))*GRID!$B$66*(1-GRID!$B$69),0))</f>
        <v>#N/A</v>
      </c>
      <c r="H128" s="48" t="e" cm="1">
        <f t="array" ref="H128">IF($I$2="Раннее бронирование",
INDEX(GRID!$B$17:$BI$27,MATCH(G$7,GRID!$A$17:$A$27,0),MATCH(1,($U$2=GRID!$B$1:$BI$1)*(КАЛЕНДАРЬ!$U24=GRID!$B$3:$BI$3), 0))*GRID!$B$67,
ROUNDUP(INDEX(GRID!$B$17:$BI$27,MATCH(G$7,GRID!$A$17:$A$27,0),MATCH(1,($U$2=GRID!$B$1:$BI$1)*(КАЛЕНДАРЬ!$U24=GRID!$B$3:$BI$3), 0))*GRID!$B$66*(1-GRID!$B$69),0))</f>
        <v>#N/A</v>
      </c>
      <c r="I128" s="47" t="e" cm="1">
        <f t="array" ref="I128">IF($I$2="Раннее бронирование",
INDEX(GRID!$B$4:$BI$14,MATCH(I$7,GRID!$A$4:$A$14,0),MATCH(1,($U$2=GRID!$B$1:$BI$1)*(КАЛЕНДАРЬ!$U24=GRID!$B$3:$BI$3), 0))*GRID!$B$67,
ROUNDUP(INDEX(GRID!$B$4:$BI$14,MATCH(I$7,GRID!$A$4:$A$14,0),MATCH(1,($U$2=GRID!$B$1:$BI$1)*(КАЛЕНДАРЬ!$U24=GRID!$B$3:$BI$3),0))*GRID!$B$66*(1-GRID!$B$69),0))</f>
        <v>#N/A</v>
      </c>
      <c r="J128" s="48" t="e" cm="1">
        <f t="array" ref="J128">IF($I$2="Раннее бронирование",
INDEX(GRID!$B$17:$BI$27,MATCH(I$7,GRID!$A$17:$A$27,0),MATCH(1,($U$2=GRID!$B$1:$BI$1)*(КАЛЕНДАРЬ!$U24=GRID!$B$3:$BI$3), 0))*GRID!$B$67,
ROUNDUP(INDEX(GRID!$B$17:$BI$27,MATCH(I$7,GRID!$A$17:$A$27,0),MATCH(1,($U$2=GRID!$B$1:$BI$1)*(КАЛЕНДАРЬ!$U24=GRID!$B$3:$BI$3), 0))*GRID!$B$66*(1-GRID!$B$69),0))</f>
        <v>#N/A</v>
      </c>
      <c r="K128" s="47" cm="1">
        <f t="array" ref="K128">IF($I$2="Раннее бронирование",
INDEX(GRID!$B$4:$BI$14,MATCH(K$7,GRID!$A$4:$A$14,0),MATCH(1,($U$2=GRID!$B$1:$BI$1)*(КАЛЕНДАРЬ!$U24=GRID!$B$3:$BI$3), 0))*GRID!$B$67,
ROUNDUP(INDEX(GRID!$B$4:$BI$14,MATCH(K$7,GRID!$A$4:$A$14,0),MATCH(1,($U$2=GRID!$B$1:$BI$1)*(КАЛЕНДАРЬ!$U24=GRID!$B$3:$BI$3),0))*GRID!$B$66*(1-GRID!$B$69),0))</f>
        <v>33864</v>
      </c>
      <c r="L128" s="48" cm="1">
        <f t="array" ref="L128">IF($I$2="Раннее бронирование",
INDEX(GRID!$B$17:$BI$27,MATCH(K$7,GRID!$A$17:$A$27,0),MATCH(1,($U$2=GRID!$B$1:$BI$1)*(КАЛЕНДАРЬ!$U24=GRID!$B$3:$BI$3), 0))*GRID!$B$67,
ROUNDUP(INDEX(GRID!$B$17:$BI$27,MATCH(K$7,GRID!$A$17:$A$27,0),MATCH(1,($U$2=GRID!$B$1:$BI$1)*(КАЛЕНДАРЬ!$U24=GRID!$B$3:$BI$3), 0))*GRID!$B$66*(1-GRID!$B$69),0))</f>
        <v>35564</v>
      </c>
      <c r="M128" s="47" cm="1">
        <f t="array" ref="M128">IF($I$2="Раннее бронирование",
INDEX(GRID!$B$4:$BI$14,MATCH(M$7,GRID!$A$4:$A$14,0),MATCH(1,($U$2=GRID!$B$1:$BI$1)*(КАЛЕНДАРЬ!$U24=GRID!$B$3:$BI$3), 0))*GRID!$B$67,
ROUNDUP(INDEX(GRID!$B$4:$BI$14,MATCH(M$7,GRID!$A$4:$A$14,0),MATCH(1,($U$2=GRID!$B$1:$BI$1)*(КАЛЕНДАРЬ!$U24=GRID!$B$3:$BI$3),0))*GRID!$B$66*(1-GRID!$B$69),0))</f>
        <v>37808</v>
      </c>
      <c r="N128" s="48" cm="1">
        <f t="array" ref="N128">IF($I$2="Раннее бронирование",
INDEX(GRID!$B$17:$BI$27,MATCH(M$7,GRID!$A$17:$A$27,0),MATCH(1,($U$2=GRID!$B$1:$BI$1)*(КАЛЕНДАРЬ!$U24=GRID!$B$3:$BI$3), 0))*GRID!$B$67,
ROUNDUP(INDEX(GRID!$B$17:$BI$27,MATCH(M$7,GRID!$A$17:$A$27,0),MATCH(1,($U$2=GRID!$B$1:$BI$1)*(КАЛЕНДАРЬ!$U24=GRID!$B$3:$BI$3), 0))*GRID!$B$66*(1-GRID!$B$69),0))</f>
        <v>39508</v>
      </c>
      <c r="O128" s="47" cm="1">
        <f t="array" ref="O128">IF($I$2="Раннее бронирование",
INDEX(GRID!$B$4:$BI$14,MATCH(O$7,GRID!$A$4:$A$14,0),MATCH(1,($U$2=GRID!$B$1:$BI$1)*(КАЛЕНДАРЬ!$U24=GRID!$B$3:$BI$3), 0))*GRID!$B$67,
ROUNDUP(INDEX(GRID!$B$4:$BI$14,MATCH(O$7,GRID!$A$4:$A$14,0),MATCH(1,($U$2=GRID!$B$1:$BI$1)*(КАЛЕНДАРЬ!$U24=GRID!$B$3:$BI$3),0))*GRID!$B$66*(1-GRID!$B$69),0))</f>
        <v>42364</v>
      </c>
      <c r="P128" s="48" cm="1">
        <f t="array" ref="P128">IF($I$2="Раннее бронирование",
INDEX(GRID!$B$17:$BI$27,MATCH(O$7,GRID!$A$17:$A$27,0),MATCH(1,($U$2=GRID!$B$1:$BI$1)*(КАЛЕНДАРЬ!$U24=GRID!$B$3:$BI$3), 0))*GRID!$B$67,
ROUNDUP(INDEX(GRID!$B$17:$BI$27,MATCH(O$7,GRID!$A$17:$A$27,0),MATCH(1,($U$2=GRID!$B$1:$BI$1)*(КАЛЕНДАРЬ!$U24=GRID!$B$3:$BI$3), 0))*GRID!$B$66*(1-GRID!$B$69),0))</f>
        <v>44064</v>
      </c>
      <c r="Q128" s="47" t="e" cm="1">
        <f t="array" ref="Q128">IF($I$2="Раннее бронирование",
INDEX(GRID!$B$4:$BI$14,MATCH(Q$7,GRID!$A$4:$A$14,0),MATCH(1,($U$2=GRID!$B$1:$BI$1)*(КАЛЕНДАРЬ!$U24=GRID!$B$3:$BI$3), 0))*GRID!$B$67,
ROUNDUP(INDEX(GRID!$B$4:$BI$14,MATCH(Q$7,GRID!$A$4:$A$14,0),MATCH(1,($U$2=GRID!$B$1:$BI$1)*(КАЛЕНДАРЬ!$U24=GRID!$B$3:$BI$3),0))*GRID!$B$66*(1-GRID!$B$69),0))</f>
        <v>#N/A</v>
      </c>
      <c r="R128" s="48" t="e" cm="1">
        <f t="array" ref="R128">IF($I$2="Раннее бронирование",
INDEX(GRID!$B$17:$BI$27,MATCH(Q$7,GRID!$A$17:$A$27,0),MATCH(1,($U$2=GRID!$B$1:$BI$1)*(КАЛЕНДАРЬ!$U24=GRID!$B$3:$BI$3), 0))*GRID!$B$67,
ROUNDUP(INDEX(GRID!$B$17:$BI$27,MATCH(Q$7,GRID!$A$17:$A$27,0),MATCH(1,($U$2=GRID!$B$1:$BI$1)*(КАЛЕНДАРЬ!$U24=GRID!$B$3:$BI$3), 0))*GRID!$B$66*(1-GRID!$B$69),0))</f>
        <v>#N/A</v>
      </c>
      <c r="S128" s="47" t="e" cm="1">
        <f t="array" ref="S128">IF($I$2="Раннее бронирование",
INDEX(GRID!$B$4:$BI$14,MATCH(S$7,GRID!$A$4:$A$14,0),MATCH(1,($U$2=GRID!$B$1:$BI$1)*(КАЛЕНДАРЬ!$U24=GRID!$B$3:$BI$3), 0))*GRID!$B$67,
ROUNDUP(INDEX(GRID!$B$4:$BI$14,MATCH(S$7,GRID!$A$4:$A$14,0),MATCH(1,($U$2=GRID!$B$1:$BI$1)*(КАЛЕНДАРЬ!$U24=GRID!$B$3:$BI$3),0))*GRID!$B$66*(1-GRID!$B$69),0))</f>
        <v>#N/A</v>
      </c>
      <c r="T128" s="48" t="e" cm="1">
        <f t="array" ref="T128">IF($I$2="Раннее бронирование",
INDEX(GRID!$B$17:$BI$27,MATCH(S$7,GRID!$A$17:$A$27,0),MATCH(1,($U$2=GRID!$B$1:$BI$1)*(КАЛЕНДАРЬ!$U24=GRID!$B$3:$BI$3), 0))*GRID!$B$67,
ROUNDUP(INDEX(GRID!$B$17:$BI$27,MATCH(S$7,GRID!$A$17:$A$27,0),MATCH(1,($U$2=GRID!$B$1:$BI$1)*(КАЛЕНДАРЬ!$U24=GRID!$B$3:$BI$3), 0))*GRID!$B$66*(1-GRID!$B$69),0))</f>
        <v>#N/A</v>
      </c>
      <c r="U128" s="47" cm="1">
        <f t="array" ref="U128">IF($I$2="Раннее бронирование",
INDEX(GRID!$B$4:$BI$14,MATCH(U$7,GRID!$A$4:$A$14,0),MATCH(1,($U$2=GRID!$B$1:$BI$1)*(КАЛЕНДАРЬ!$U24=GRID!$B$3:$BI$3), 0))*GRID!$B$67,
ROUNDUP(INDEX(GRID!$B$4:$BI$14,MATCH(U$7,GRID!$A$4:$A$14,0),MATCH(1,($U$2=GRID!$B$1:$BI$1)*(КАЛЕНДАРЬ!$U24=GRID!$B$3:$BI$3),0))*GRID!$B$66*(1-GRID!$B$69),0))</f>
        <v>65960</v>
      </c>
      <c r="V128" s="48" cm="1">
        <f t="array" ref="V128">IF($I$2="Раннее бронирование",
INDEX(GRID!$B$17:$BI$27,MATCH(U$7,GRID!$A$17:$A$27,0),MATCH(1,($U$2=GRID!$B$1:$BI$1)*(КАЛЕНДАРЬ!$U24=GRID!$B$3:$BI$3), 0))*GRID!$B$67,
ROUNDUP(INDEX(GRID!$B$17:$BI$27,MATCH(U$7,GRID!$A$17:$A$27,0),MATCH(1,($U$2=GRID!$B$1:$BI$1)*(КАЛЕНДАРЬ!$U24=GRID!$B$3:$BI$3), 0))*GRID!$B$66*(1-GRID!$B$69),0))</f>
        <v>67660</v>
      </c>
      <c r="W128" s="47" cm="1">
        <f t="array" ref="W128">IF($I$2="Раннее бронирование",
INDEX(GRID!$B$4:$BI$14,MATCH(W$7,GRID!$A$4:$A$14,0),MATCH(1,($U$2=GRID!$B$1:$BI$1)*(КАЛЕНДАРЬ!$U24=GRID!$B$3:$BI$3), 0))*GRID!$B$67,
ROUNDUP(INDEX(GRID!$B$4:$BI$14,MATCH(W$7,GRID!$A$4:$A$14,0),MATCH(1,($U$2=GRID!$B$1:$BI$1)*(КАЛЕНДАРЬ!$U24=GRID!$B$3:$BI$3),0))*GRID!$B$66*(1-GRID!$B$69),0))</f>
        <v>231200</v>
      </c>
      <c r="X128" s="48" cm="1">
        <f t="array" ref="X128">IF($I$2="Раннее бронирование",
INDEX(GRID!$B$17:$BI$27,MATCH(W$7,GRID!$A$17:$A$27,0),MATCH(1,($U$2=GRID!$B$1:$BI$1)*(КАЛЕНДАРЬ!$U24=GRID!$B$3:$BI$3), 0))*GRID!$B$67,
ROUNDUP(INDEX(GRID!$B$17:$BI$27,MATCH(W$7,GRID!$A$17:$A$27,0),MATCH(1,($U$2=GRID!$B$1:$BI$1)*(КАЛЕНДАРЬ!$U24=GRID!$B$3:$BI$3), 0))*GRID!$B$66*(1-GRID!$B$69),0))</f>
        <v>232900</v>
      </c>
    </row>
    <row r="129" spans="1:24" hidden="1" x14ac:dyDescent="0.2">
      <c r="A129" s="117" t="s">
        <v>42</v>
      </c>
      <c r="B129" s="117">
        <v>22</v>
      </c>
      <c r="C129" s="47" cm="1">
        <f t="array" ref="C129">IF($I$2="Раннее бронирование",
INDEX(GRID!$B$4:$BI$14,MATCH(C$7,GRID!$A$4:$A$14,0),MATCH(1,($U$2=GRID!$B$1:$BI$1)*(КАЛЕНДАРЬ!$U25=GRID!$B$3:$BI$3), 0))*GRID!$B$67,
ROUNDUP(INDEX(GRID!$B$4:$BI$14,MATCH(C$7,GRID!$A$4:$A$14,0),MATCH(1,($U$2=GRID!$B$1:$BI$1)*(КАЛЕНДАРЬ!$U25=GRID!$B$3:$BI$3),0))*GRID!$B$66*(1-GRID!$B$69),0))</f>
        <v>21760</v>
      </c>
      <c r="D129" s="48" cm="1">
        <f t="array" ref="D129">IF($I$2="Раннее бронирование",
INDEX(GRID!$B$17:$BI$27,MATCH(C$7,GRID!$A$17:$A$27,0),MATCH(1,($U$2=GRID!$B$1:$BI$1)*(КАЛЕНДАРЬ!$U25=GRID!$B$3:$BI$3), 0))*GRID!$B$67,
ROUNDUP(INDEX(GRID!$B$17:$BI$27,MATCH(C$7,GRID!$A$17:$A$27,0),MATCH(1,($U$2=GRID!$B$1:$BI$1)*(КАЛЕНДАРЬ!$U25=GRID!$B$3:$BI$3), 0))*GRID!$B$66*(1-GRID!$B$69),0))</f>
        <v>23460</v>
      </c>
      <c r="E129" s="47" cm="1">
        <f t="array" ref="E129">IF($I$2="Раннее бронирование",
INDEX(GRID!$B$4:$BI$14,MATCH(E$7,GRID!$A$4:$A$14,0),MATCH(1,($U$2=GRID!$B$1:$BI$1)*(КАЛЕНДАРЬ!$U25=GRID!$B$3:$BI$3), 0))*GRID!$B$67,
ROUNDUP(INDEX(GRID!$B$4:$BI$14,MATCH(E$7,GRID!$A$4:$A$14,0),MATCH(1,($U$2=GRID!$B$1:$BI$1)*(КАЛЕНДАРЬ!$U25=GRID!$B$3:$BI$3),0))*GRID!$B$66*(1-GRID!$B$69),0))</f>
        <v>24344</v>
      </c>
      <c r="F129" s="48" cm="1">
        <f t="array" ref="F129">IF($I$2="Раннее бронирование",
INDEX(GRID!$B$17:$BI$27,MATCH(E$7,GRID!$A$17:$A$27,0),MATCH(1,($U$2=GRID!$B$1:$BI$1)*(КАЛЕНДАРЬ!$U25=GRID!$B$3:$BI$3), 0))*GRID!$B$67,
ROUNDUP(INDEX(GRID!$B$17:$BI$27,MATCH(E$7,GRID!$A$17:$A$27,0),MATCH(1,($U$2=GRID!$B$1:$BI$1)*(КАЛЕНДАРЬ!$U25=GRID!$B$3:$BI$3), 0))*GRID!$B$66*(1-GRID!$B$69),0))</f>
        <v>26044</v>
      </c>
      <c r="G129" s="47" t="e" cm="1">
        <f t="array" ref="G129">IF($I$2="Раннее бронирование",
INDEX(GRID!$B$4:$BI$14,MATCH(G$7,GRID!$A$4:$A$14,0),MATCH(1,($U$2=GRID!$B$1:$BI$1)*(КАЛЕНДАРЬ!$U25=GRID!$B$3:$BI$3), 0))*GRID!$B$67,
ROUNDUP(INDEX(GRID!$B$4:$BI$14,MATCH(G$7,GRID!$A$4:$A$14,0),MATCH(1,($U$2=GRID!$B$1:$BI$1)*(КАЛЕНДАРЬ!$U25=GRID!$B$3:$BI$3),0))*GRID!$B$66*(1-GRID!$B$69),0))</f>
        <v>#N/A</v>
      </c>
      <c r="H129" s="48" t="e" cm="1">
        <f t="array" ref="H129">IF($I$2="Раннее бронирование",
INDEX(GRID!$B$17:$BI$27,MATCH(G$7,GRID!$A$17:$A$27,0),MATCH(1,($U$2=GRID!$B$1:$BI$1)*(КАЛЕНДАРЬ!$U25=GRID!$B$3:$BI$3), 0))*GRID!$B$67,
ROUNDUP(INDEX(GRID!$B$17:$BI$27,MATCH(G$7,GRID!$A$17:$A$27,0),MATCH(1,($U$2=GRID!$B$1:$BI$1)*(КАЛЕНДАРЬ!$U25=GRID!$B$3:$BI$3), 0))*GRID!$B$66*(1-GRID!$B$69),0))</f>
        <v>#N/A</v>
      </c>
      <c r="I129" s="47" t="e" cm="1">
        <f t="array" ref="I129">IF($I$2="Раннее бронирование",
INDEX(GRID!$B$4:$BI$14,MATCH(I$7,GRID!$A$4:$A$14,0),MATCH(1,($U$2=GRID!$B$1:$BI$1)*(КАЛЕНДАРЬ!$U25=GRID!$B$3:$BI$3), 0))*GRID!$B$67,
ROUNDUP(INDEX(GRID!$B$4:$BI$14,MATCH(I$7,GRID!$A$4:$A$14,0),MATCH(1,($U$2=GRID!$B$1:$BI$1)*(КАЛЕНДАРЬ!$U25=GRID!$B$3:$BI$3),0))*GRID!$B$66*(1-GRID!$B$69),0))</f>
        <v>#N/A</v>
      </c>
      <c r="J129" s="48" t="e" cm="1">
        <f t="array" ref="J129">IF($I$2="Раннее бронирование",
INDEX(GRID!$B$17:$BI$27,MATCH(I$7,GRID!$A$17:$A$27,0),MATCH(1,($U$2=GRID!$B$1:$BI$1)*(КАЛЕНДАРЬ!$U25=GRID!$B$3:$BI$3), 0))*GRID!$B$67,
ROUNDUP(INDEX(GRID!$B$17:$BI$27,MATCH(I$7,GRID!$A$17:$A$27,0),MATCH(1,($U$2=GRID!$B$1:$BI$1)*(КАЛЕНДАРЬ!$U25=GRID!$B$3:$BI$3), 0))*GRID!$B$66*(1-GRID!$B$69),0))</f>
        <v>#N/A</v>
      </c>
      <c r="K129" s="47" cm="1">
        <f t="array" ref="K129">IF($I$2="Раннее бронирование",
INDEX(GRID!$B$4:$BI$14,MATCH(K$7,GRID!$A$4:$A$14,0),MATCH(1,($U$2=GRID!$B$1:$BI$1)*(КАЛЕНДАРЬ!$U25=GRID!$B$3:$BI$3), 0))*GRID!$B$67,
ROUNDUP(INDEX(GRID!$B$4:$BI$14,MATCH(K$7,GRID!$A$4:$A$14,0),MATCH(1,($U$2=GRID!$B$1:$BI$1)*(КАЛЕНДАРЬ!$U25=GRID!$B$3:$BI$3),0))*GRID!$B$66*(1-GRID!$B$69),0))</f>
        <v>33864</v>
      </c>
      <c r="L129" s="48" cm="1">
        <f t="array" ref="L129">IF($I$2="Раннее бронирование",
INDEX(GRID!$B$17:$BI$27,MATCH(K$7,GRID!$A$17:$A$27,0),MATCH(1,($U$2=GRID!$B$1:$BI$1)*(КАЛЕНДАРЬ!$U25=GRID!$B$3:$BI$3), 0))*GRID!$B$67,
ROUNDUP(INDEX(GRID!$B$17:$BI$27,MATCH(K$7,GRID!$A$17:$A$27,0),MATCH(1,($U$2=GRID!$B$1:$BI$1)*(КАЛЕНДАРЬ!$U25=GRID!$B$3:$BI$3), 0))*GRID!$B$66*(1-GRID!$B$69),0))</f>
        <v>35564</v>
      </c>
      <c r="M129" s="47" cm="1">
        <f t="array" ref="M129">IF($I$2="Раннее бронирование",
INDEX(GRID!$B$4:$BI$14,MATCH(M$7,GRID!$A$4:$A$14,0),MATCH(1,($U$2=GRID!$B$1:$BI$1)*(КАЛЕНДАРЬ!$U25=GRID!$B$3:$BI$3), 0))*GRID!$B$67,
ROUNDUP(INDEX(GRID!$B$4:$BI$14,MATCH(M$7,GRID!$A$4:$A$14,0),MATCH(1,($U$2=GRID!$B$1:$BI$1)*(КАЛЕНДАРЬ!$U25=GRID!$B$3:$BI$3),0))*GRID!$B$66*(1-GRID!$B$69),0))</f>
        <v>37808</v>
      </c>
      <c r="N129" s="48" cm="1">
        <f t="array" ref="N129">IF($I$2="Раннее бронирование",
INDEX(GRID!$B$17:$BI$27,MATCH(M$7,GRID!$A$17:$A$27,0),MATCH(1,($U$2=GRID!$B$1:$BI$1)*(КАЛЕНДАРЬ!$U25=GRID!$B$3:$BI$3), 0))*GRID!$B$67,
ROUNDUP(INDEX(GRID!$B$17:$BI$27,MATCH(M$7,GRID!$A$17:$A$27,0),MATCH(1,($U$2=GRID!$B$1:$BI$1)*(КАЛЕНДАРЬ!$U25=GRID!$B$3:$BI$3), 0))*GRID!$B$66*(1-GRID!$B$69),0))</f>
        <v>39508</v>
      </c>
      <c r="O129" s="47" cm="1">
        <f t="array" ref="O129">IF($I$2="Раннее бронирование",
INDEX(GRID!$B$4:$BI$14,MATCH(O$7,GRID!$A$4:$A$14,0),MATCH(1,($U$2=GRID!$B$1:$BI$1)*(КАЛЕНДАРЬ!$U25=GRID!$B$3:$BI$3), 0))*GRID!$B$67,
ROUNDUP(INDEX(GRID!$B$4:$BI$14,MATCH(O$7,GRID!$A$4:$A$14,0),MATCH(1,($U$2=GRID!$B$1:$BI$1)*(КАЛЕНДАРЬ!$U25=GRID!$B$3:$BI$3),0))*GRID!$B$66*(1-GRID!$B$69),0))</f>
        <v>42364</v>
      </c>
      <c r="P129" s="48" cm="1">
        <f t="array" ref="P129">IF($I$2="Раннее бронирование",
INDEX(GRID!$B$17:$BI$27,MATCH(O$7,GRID!$A$17:$A$27,0),MATCH(1,($U$2=GRID!$B$1:$BI$1)*(КАЛЕНДАРЬ!$U25=GRID!$B$3:$BI$3), 0))*GRID!$B$67,
ROUNDUP(INDEX(GRID!$B$17:$BI$27,MATCH(O$7,GRID!$A$17:$A$27,0),MATCH(1,($U$2=GRID!$B$1:$BI$1)*(КАЛЕНДАРЬ!$U25=GRID!$B$3:$BI$3), 0))*GRID!$B$66*(1-GRID!$B$69),0))</f>
        <v>44064</v>
      </c>
      <c r="Q129" s="47" t="e" cm="1">
        <f t="array" ref="Q129">IF($I$2="Раннее бронирование",
INDEX(GRID!$B$4:$BI$14,MATCH(Q$7,GRID!$A$4:$A$14,0),MATCH(1,($U$2=GRID!$B$1:$BI$1)*(КАЛЕНДАРЬ!$U25=GRID!$B$3:$BI$3), 0))*GRID!$B$67,
ROUNDUP(INDEX(GRID!$B$4:$BI$14,MATCH(Q$7,GRID!$A$4:$A$14,0),MATCH(1,($U$2=GRID!$B$1:$BI$1)*(КАЛЕНДАРЬ!$U25=GRID!$B$3:$BI$3),0))*GRID!$B$66*(1-GRID!$B$69),0))</f>
        <v>#N/A</v>
      </c>
      <c r="R129" s="48" t="e" cm="1">
        <f t="array" ref="R129">IF($I$2="Раннее бронирование",
INDEX(GRID!$B$17:$BI$27,MATCH(Q$7,GRID!$A$17:$A$27,0),MATCH(1,($U$2=GRID!$B$1:$BI$1)*(КАЛЕНДАРЬ!$U25=GRID!$B$3:$BI$3), 0))*GRID!$B$67,
ROUNDUP(INDEX(GRID!$B$17:$BI$27,MATCH(Q$7,GRID!$A$17:$A$27,0),MATCH(1,($U$2=GRID!$B$1:$BI$1)*(КАЛЕНДАРЬ!$U25=GRID!$B$3:$BI$3), 0))*GRID!$B$66*(1-GRID!$B$69),0))</f>
        <v>#N/A</v>
      </c>
      <c r="S129" s="47" t="e" cm="1">
        <f t="array" ref="S129">IF($I$2="Раннее бронирование",
INDEX(GRID!$B$4:$BI$14,MATCH(S$7,GRID!$A$4:$A$14,0),MATCH(1,($U$2=GRID!$B$1:$BI$1)*(КАЛЕНДАРЬ!$U25=GRID!$B$3:$BI$3), 0))*GRID!$B$67,
ROUNDUP(INDEX(GRID!$B$4:$BI$14,MATCH(S$7,GRID!$A$4:$A$14,0),MATCH(1,($U$2=GRID!$B$1:$BI$1)*(КАЛЕНДАРЬ!$U25=GRID!$B$3:$BI$3),0))*GRID!$B$66*(1-GRID!$B$69),0))</f>
        <v>#N/A</v>
      </c>
      <c r="T129" s="48" t="e" cm="1">
        <f t="array" ref="T129">IF($I$2="Раннее бронирование",
INDEX(GRID!$B$17:$BI$27,MATCH(S$7,GRID!$A$17:$A$27,0),MATCH(1,($U$2=GRID!$B$1:$BI$1)*(КАЛЕНДАРЬ!$U25=GRID!$B$3:$BI$3), 0))*GRID!$B$67,
ROUNDUP(INDEX(GRID!$B$17:$BI$27,MATCH(S$7,GRID!$A$17:$A$27,0),MATCH(1,($U$2=GRID!$B$1:$BI$1)*(КАЛЕНДАРЬ!$U25=GRID!$B$3:$BI$3), 0))*GRID!$B$66*(1-GRID!$B$69),0))</f>
        <v>#N/A</v>
      </c>
      <c r="U129" s="47" cm="1">
        <f t="array" ref="U129">IF($I$2="Раннее бронирование",
INDEX(GRID!$B$4:$BI$14,MATCH(U$7,GRID!$A$4:$A$14,0),MATCH(1,($U$2=GRID!$B$1:$BI$1)*(КАЛЕНДАРЬ!$U25=GRID!$B$3:$BI$3), 0))*GRID!$B$67,
ROUNDUP(INDEX(GRID!$B$4:$BI$14,MATCH(U$7,GRID!$A$4:$A$14,0),MATCH(1,($U$2=GRID!$B$1:$BI$1)*(КАЛЕНДАРЬ!$U25=GRID!$B$3:$BI$3),0))*GRID!$B$66*(1-GRID!$B$69),0))</f>
        <v>65960</v>
      </c>
      <c r="V129" s="48" cm="1">
        <f t="array" ref="V129">IF($I$2="Раннее бронирование",
INDEX(GRID!$B$17:$BI$27,MATCH(U$7,GRID!$A$17:$A$27,0),MATCH(1,($U$2=GRID!$B$1:$BI$1)*(КАЛЕНДАРЬ!$U25=GRID!$B$3:$BI$3), 0))*GRID!$B$67,
ROUNDUP(INDEX(GRID!$B$17:$BI$27,MATCH(U$7,GRID!$A$17:$A$27,0),MATCH(1,($U$2=GRID!$B$1:$BI$1)*(КАЛЕНДАРЬ!$U25=GRID!$B$3:$BI$3), 0))*GRID!$B$66*(1-GRID!$B$69),0))</f>
        <v>67660</v>
      </c>
      <c r="W129" s="47" cm="1">
        <f t="array" ref="W129">IF($I$2="Раннее бронирование",
INDEX(GRID!$B$4:$BI$14,MATCH(W$7,GRID!$A$4:$A$14,0),MATCH(1,($U$2=GRID!$B$1:$BI$1)*(КАЛЕНДАРЬ!$U25=GRID!$B$3:$BI$3), 0))*GRID!$B$67,
ROUNDUP(INDEX(GRID!$B$4:$BI$14,MATCH(W$7,GRID!$A$4:$A$14,0),MATCH(1,($U$2=GRID!$B$1:$BI$1)*(КАЛЕНДАРЬ!$U25=GRID!$B$3:$BI$3),0))*GRID!$B$66*(1-GRID!$B$69),0))</f>
        <v>231200</v>
      </c>
      <c r="X129" s="48" cm="1">
        <f t="array" ref="X129">IF($I$2="Раннее бронирование",
INDEX(GRID!$B$17:$BI$27,MATCH(W$7,GRID!$A$17:$A$27,0),MATCH(1,($U$2=GRID!$B$1:$BI$1)*(КАЛЕНДАРЬ!$U25=GRID!$B$3:$BI$3), 0))*GRID!$B$67,
ROUNDUP(INDEX(GRID!$B$17:$BI$27,MATCH(W$7,GRID!$A$17:$A$27,0),MATCH(1,($U$2=GRID!$B$1:$BI$1)*(КАЛЕНДАРЬ!$U25=GRID!$B$3:$BI$3), 0))*GRID!$B$66*(1-GRID!$B$69),0))</f>
        <v>232900</v>
      </c>
    </row>
    <row r="130" spans="1:24" hidden="1" x14ac:dyDescent="0.2">
      <c r="A130" s="117" t="s">
        <v>43</v>
      </c>
      <c r="B130" s="117">
        <v>23</v>
      </c>
      <c r="C130" s="47" cm="1">
        <f t="array" ref="C130">IF($I$2="Раннее бронирование",
INDEX(GRID!$B$4:$BI$14,MATCH(C$7,GRID!$A$4:$A$14,0),MATCH(1,($U$2=GRID!$B$1:$BI$1)*(КАЛЕНДАРЬ!$U26=GRID!$B$3:$BI$3), 0))*GRID!$B$67,
ROUNDUP(INDEX(GRID!$B$4:$BI$14,MATCH(C$7,GRID!$A$4:$A$14,0),MATCH(1,($U$2=GRID!$B$1:$BI$1)*(КАЛЕНДАРЬ!$U26=GRID!$B$3:$BI$3),0))*GRID!$B$66*(1-GRID!$B$69),0))</f>
        <v>21760</v>
      </c>
      <c r="D130" s="48" cm="1">
        <f t="array" ref="D130">IF($I$2="Раннее бронирование",
INDEX(GRID!$B$17:$BI$27,MATCH(C$7,GRID!$A$17:$A$27,0),MATCH(1,($U$2=GRID!$B$1:$BI$1)*(КАЛЕНДАРЬ!$U26=GRID!$B$3:$BI$3), 0))*GRID!$B$67,
ROUNDUP(INDEX(GRID!$B$17:$BI$27,MATCH(C$7,GRID!$A$17:$A$27,0),MATCH(1,($U$2=GRID!$B$1:$BI$1)*(КАЛЕНДАРЬ!$U26=GRID!$B$3:$BI$3), 0))*GRID!$B$66*(1-GRID!$B$69),0))</f>
        <v>23460</v>
      </c>
      <c r="E130" s="47" cm="1">
        <f t="array" ref="E130">IF($I$2="Раннее бронирование",
INDEX(GRID!$B$4:$BI$14,MATCH(E$7,GRID!$A$4:$A$14,0),MATCH(1,($U$2=GRID!$B$1:$BI$1)*(КАЛЕНДАРЬ!$U26=GRID!$B$3:$BI$3), 0))*GRID!$B$67,
ROUNDUP(INDEX(GRID!$B$4:$BI$14,MATCH(E$7,GRID!$A$4:$A$14,0),MATCH(1,($U$2=GRID!$B$1:$BI$1)*(КАЛЕНДАРЬ!$U26=GRID!$B$3:$BI$3),0))*GRID!$B$66*(1-GRID!$B$69),0))</f>
        <v>24344</v>
      </c>
      <c r="F130" s="48" cm="1">
        <f t="array" ref="F130">IF($I$2="Раннее бронирование",
INDEX(GRID!$B$17:$BI$27,MATCH(E$7,GRID!$A$17:$A$27,0),MATCH(1,($U$2=GRID!$B$1:$BI$1)*(КАЛЕНДАРЬ!$U26=GRID!$B$3:$BI$3), 0))*GRID!$B$67,
ROUNDUP(INDEX(GRID!$B$17:$BI$27,MATCH(E$7,GRID!$A$17:$A$27,0),MATCH(1,($U$2=GRID!$B$1:$BI$1)*(КАЛЕНДАРЬ!$U26=GRID!$B$3:$BI$3), 0))*GRID!$B$66*(1-GRID!$B$69),0))</f>
        <v>26044</v>
      </c>
      <c r="G130" s="47" t="e" cm="1">
        <f t="array" ref="G130">IF($I$2="Раннее бронирование",
INDEX(GRID!$B$4:$BI$14,MATCH(G$7,GRID!$A$4:$A$14,0),MATCH(1,($U$2=GRID!$B$1:$BI$1)*(КАЛЕНДАРЬ!$U26=GRID!$B$3:$BI$3), 0))*GRID!$B$67,
ROUNDUP(INDEX(GRID!$B$4:$BI$14,MATCH(G$7,GRID!$A$4:$A$14,0),MATCH(1,($U$2=GRID!$B$1:$BI$1)*(КАЛЕНДАРЬ!$U26=GRID!$B$3:$BI$3),0))*GRID!$B$66*(1-GRID!$B$69),0))</f>
        <v>#N/A</v>
      </c>
      <c r="H130" s="48" t="e" cm="1">
        <f t="array" ref="H130">IF($I$2="Раннее бронирование",
INDEX(GRID!$B$17:$BI$27,MATCH(G$7,GRID!$A$17:$A$27,0),MATCH(1,($U$2=GRID!$B$1:$BI$1)*(КАЛЕНДАРЬ!$U26=GRID!$B$3:$BI$3), 0))*GRID!$B$67,
ROUNDUP(INDEX(GRID!$B$17:$BI$27,MATCH(G$7,GRID!$A$17:$A$27,0),MATCH(1,($U$2=GRID!$B$1:$BI$1)*(КАЛЕНДАРЬ!$U26=GRID!$B$3:$BI$3), 0))*GRID!$B$66*(1-GRID!$B$69),0))</f>
        <v>#N/A</v>
      </c>
      <c r="I130" s="47" t="e" cm="1">
        <f t="array" ref="I130">IF($I$2="Раннее бронирование",
INDEX(GRID!$B$4:$BI$14,MATCH(I$7,GRID!$A$4:$A$14,0),MATCH(1,($U$2=GRID!$B$1:$BI$1)*(КАЛЕНДАРЬ!$U26=GRID!$B$3:$BI$3), 0))*GRID!$B$67,
ROUNDUP(INDEX(GRID!$B$4:$BI$14,MATCH(I$7,GRID!$A$4:$A$14,0),MATCH(1,($U$2=GRID!$B$1:$BI$1)*(КАЛЕНДАРЬ!$U26=GRID!$B$3:$BI$3),0))*GRID!$B$66*(1-GRID!$B$69),0))</f>
        <v>#N/A</v>
      </c>
      <c r="J130" s="48" t="e" cm="1">
        <f t="array" ref="J130">IF($I$2="Раннее бронирование",
INDEX(GRID!$B$17:$BI$27,MATCH(I$7,GRID!$A$17:$A$27,0),MATCH(1,($U$2=GRID!$B$1:$BI$1)*(КАЛЕНДАРЬ!$U26=GRID!$B$3:$BI$3), 0))*GRID!$B$67,
ROUNDUP(INDEX(GRID!$B$17:$BI$27,MATCH(I$7,GRID!$A$17:$A$27,0),MATCH(1,($U$2=GRID!$B$1:$BI$1)*(КАЛЕНДАРЬ!$U26=GRID!$B$3:$BI$3), 0))*GRID!$B$66*(1-GRID!$B$69),0))</f>
        <v>#N/A</v>
      </c>
      <c r="K130" s="47" cm="1">
        <f t="array" ref="K130">IF($I$2="Раннее бронирование",
INDEX(GRID!$B$4:$BI$14,MATCH(K$7,GRID!$A$4:$A$14,0),MATCH(1,($U$2=GRID!$B$1:$BI$1)*(КАЛЕНДАРЬ!$U26=GRID!$B$3:$BI$3), 0))*GRID!$B$67,
ROUNDUP(INDEX(GRID!$B$4:$BI$14,MATCH(K$7,GRID!$A$4:$A$14,0),MATCH(1,($U$2=GRID!$B$1:$BI$1)*(КАЛЕНДАРЬ!$U26=GRID!$B$3:$BI$3),0))*GRID!$B$66*(1-GRID!$B$69),0))</f>
        <v>33864</v>
      </c>
      <c r="L130" s="48" cm="1">
        <f t="array" ref="L130">IF($I$2="Раннее бронирование",
INDEX(GRID!$B$17:$BI$27,MATCH(K$7,GRID!$A$17:$A$27,0),MATCH(1,($U$2=GRID!$B$1:$BI$1)*(КАЛЕНДАРЬ!$U26=GRID!$B$3:$BI$3), 0))*GRID!$B$67,
ROUNDUP(INDEX(GRID!$B$17:$BI$27,MATCH(K$7,GRID!$A$17:$A$27,0),MATCH(1,($U$2=GRID!$B$1:$BI$1)*(КАЛЕНДАРЬ!$U26=GRID!$B$3:$BI$3), 0))*GRID!$B$66*(1-GRID!$B$69),0))</f>
        <v>35564</v>
      </c>
      <c r="M130" s="47" cm="1">
        <f t="array" ref="M130">IF($I$2="Раннее бронирование",
INDEX(GRID!$B$4:$BI$14,MATCH(M$7,GRID!$A$4:$A$14,0),MATCH(1,($U$2=GRID!$B$1:$BI$1)*(КАЛЕНДАРЬ!$U26=GRID!$B$3:$BI$3), 0))*GRID!$B$67,
ROUNDUP(INDEX(GRID!$B$4:$BI$14,MATCH(M$7,GRID!$A$4:$A$14,0),MATCH(1,($U$2=GRID!$B$1:$BI$1)*(КАЛЕНДАРЬ!$U26=GRID!$B$3:$BI$3),0))*GRID!$B$66*(1-GRID!$B$69),0))</f>
        <v>37808</v>
      </c>
      <c r="N130" s="48" cm="1">
        <f t="array" ref="N130">IF($I$2="Раннее бронирование",
INDEX(GRID!$B$17:$BI$27,MATCH(M$7,GRID!$A$17:$A$27,0),MATCH(1,($U$2=GRID!$B$1:$BI$1)*(КАЛЕНДАРЬ!$U26=GRID!$B$3:$BI$3), 0))*GRID!$B$67,
ROUNDUP(INDEX(GRID!$B$17:$BI$27,MATCH(M$7,GRID!$A$17:$A$27,0),MATCH(1,($U$2=GRID!$B$1:$BI$1)*(КАЛЕНДАРЬ!$U26=GRID!$B$3:$BI$3), 0))*GRID!$B$66*(1-GRID!$B$69),0))</f>
        <v>39508</v>
      </c>
      <c r="O130" s="47" cm="1">
        <f t="array" ref="O130">IF($I$2="Раннее бронирование",
INDEX(GRID!$B$4:$BI$14,MATCH(O$7,GRID!$A$4:$A$14,0),MATCH(1,($U$2=GRID!$B$1:$BI$1)*(КАЛЕНДАРЬ!$U26=GRID!$B$3:$BI$3), 0))*GRID!$B$67,
ROUNDUP(INDEX(GRID!$B$4:$BI$14,MATCH(O$7,GRID!$A$4:$A$14,0),MATCH(1,($U$2=GRID!$B$1:$BI$1)*(КАЛЕНДАРЬ!$U26=GRID!$B$3:$BI$3),0))*GRID!$B$66*(1-GRID!$B$69),0))</f>
        <v>42364</v>
      </c>
      <c r="P130" s="48" cm="1">
        <f t="array" ref="P130">IF($I$2="Раннее бронирование",
INDEX(GRID!$B$17:$BI$27,MATCH(O$7,GRID!$A$17:$A$27,0),MATCH(1,($U$2=GRID!$B$1:$BI$1)*(КАЛЕНДАРЬ!$U26=GRID!$B$3:$BI$3), 0))*GRID!$B$67,
ROUNDUP(INDEX(GRID!$B$17:$BI$27,MATCH(O$7,GRID!$A$17:$A$27,0),MATCH(1,($U$2=GRID!$B$1:$BI$1)*(КАЛЕНДАРЬ!$U26=GRID!$B$3:$BI$3), 0))*GRID!$B$66*(1-GRID!$B$69),0))</f>
        <v>44064</v>
      </c>
      <c r="Q130" s="47" t="e" cm="1">
        <f t="array" ref="Q130">IF($I$2="Раннее бронирование",
INDEX(GRID!$B$4:$BI$14,MATCH(Q$7,GRID!$A$4:$A$14,0),MATCH(1,($U$2=GRID!$B$1:$BI$1)*(КАЛЕНДАРЬ!$U26=GRID!$B$3:$BI$3), 0))*GRID!$B$67,
ROUNDUP(INDEX(GRID!$B$4:$BI$14,MATCH(Q$7,GRID!$A$4:$A$14,0),MATCH(1,($U$2=GRID!$B$1:$BI$1)*(КАЛЕНДАРЬ!$U26=GRID!$B$3:$BI$3),0))*GRID!$B$66*(1-GRID!$B$69),0))</f>
        <v>#N/A</v>
      </c>
      <c r="R130" s="48" t="e" cm="1">
        <f t="array" ref="R130">IF($I$2="Раннее бронирование",
INDEX(GRID!$B$17:$BI$27,MATCH(Q$7,GRID!$A$17:$A$27,0),MATCH(1,($U$2=GRID!$B$1:$BI$1)*(КАЛЕНДАРЬ!$U26=GRID!$B$3:$BI$3), 0))*GRID!$B$67,
ROUNDUP(INDEX(GRID!$B$17:$BI$27,MATCH(Q$7,GRID!$A$17:$A$27,0),MATCH(1,($U$2=GRID!$B$1:$BI$1)*(КАЛЕНДАРЬ!$U26=GRID!$B$3:$BI$3), 0))*GRID!$B$66*(1-GRID!$B$69),0))</f>
        <v>#N/A</v>
      </c>
      <c r="S130" s="47" t="e" cm="1">
        <f t="array" ref="S130">IF($I$2="Раннее бронирование",
INDEX(GRID!$B$4:$BI$14,MATCH(S$7,GRID!$A$4:$A$14,0),MATCH(1,($U$2=GRID!$B$1:$BI$1)*(КАЛЕНДАРЬ!$U26=GRID!$B$3:$BI$3), 0))*GRID!$B$67,
ROUNDUP(INDEX(GRID!$B$4:$BI$14,MATCH(S$7,GRID!$A$4:$A$14,0),MATCH(1,($U$2=GRID!$B$1:$BI$1)*(КАЛЕНДАРЬ!$U26=GRID!$B$3:$BI$3),0))*GRID!$B$66*(1-GRID!$B$69),0))</f>
        <v>#N/A</v>
      </c>
      <c r="T130" s="48" t="e" cm="1">
        <f t="array" ref="T130">IF($I$2="Раннее бронирование",
INDEX(GRID!$B$17:$BI$27,MATCH(S$7,GRID!$A$17:$A$27,0),MATCH(1,($U$2=GRID!$B$1:$BI$1)*(КАЛЕНДАРЬ!$U26=GRID!$B$3:$BI$3), 0))*GRID!$B$67,
ROUNDUP(INDEX(GRID!$B$17:$BI$27,MATCH(S$7,GRID!$A$17:$A$27,0),MATCH(1,($U$2=GRID!$B$1:$BI$1)*(КАЛЕНДАРЬ!$U26=GRID!$B$3:$BI$3), 0))*GRID!$B$66*(1-GRID!$B$69),0))</f>
        <v>#N/A</v>
      </c>
      <c r="U130" s="47" cm="1">
        <f t="array" ref="U130">IF($I$2="Раннее бронирование",
INDEX(GRID!$B$4:$BI$14,MATCH(U$7,GRID!$A$4:$A$14,0),MATCH(1,($U$2=GRID!$B$1:$BI$1)*(КАЛЕНДАРЬ!$U26=GRID!$B$3:$BI$3), 0))*GRID!$B$67,
ROUNDUP(INDEX(GRID!$B$4:$BI$14,MATCH(U$7,GRID!$A$4:$A$14,0),MATCH(1,($U$2=GRID!$B$1:$BI$1)*(КАЛЕНДАРЬ!$U26=GRID!$B$3:$BI$3),0))*GRID!$B$66*(1-GRID!$B$69),0))</f>
        <v>65960</v>
      </c>
      <c r="V130" s="48" cm="1">
        <f t="array" ref="V130">IF($I$2="Раннее бронирование",
INDEX(GRID!$B$17:$BI$27,MATCH(U$7,GRID!$A$17:$A$27,0),MATCH(1,($U$2=GRID!$B$1:$BI$1)*(КАЛЕНДАРЬ!$U26=GRID!$B$3:$BI$3), 0))*GRID!$B$67,
ROUNDUP(INDEX(GRID!$B$17:$BI$27,MATCH(U$7,GRID!$A$17:$A$27,0),MATCH(1,($U$2=GRID!$B$1:$BI$1)*(КАЛЕНДАРЬ!$U26=GRID!$B$3:$BI$3), 0))*GRID!$B$66*(1-GRID!$B$69),0))</f>
        <v>67660</v>
      </c>
      <c r="W130" s="47" cm="1">
        <f t="array" ref="W130">IF($I$2="Раннее бронирование",
INDEX(GRID!$B$4:$BI$14,MATCH(W$7,GRID!$A$4:$A$14,0),MATCH(1,($U$2=GRID!$B$1:$BI$1)*(КАЛЕНДАРЬ!$U26=GRID!$B$3:$BI$3), 0))*GRID!$B$67,
ROUNDUP(INDEX(GRID!$B$4:$BI$14,MATCH(W$7,GRID!$A$4:$A$14,0),MATCH(1,($U$2=GRID!$B$1:$BI$1)*(КАЛЕНДАРЬ!$U26=GRID!$B$3:$BI$3),0))*GRID!$B$66*(1-GRID!$B$69),0))</f>
        <v>231200</v>
      </c>
      <c r="X130" s="48" cm="1">
        <f t="array" ref="X130">IF($I$2="Раннее бронирование",
INDEX(GRID!$B$17:$BI$27,MATCH(W$7,GRID!$A$17:$A$27,0),MATCH(1,($U$2=GRID!$B$1:$BI$1)*(КАЛЕНДАРЬ!$U26=GRID!$B$3:$BI$3), 0))*GRID!$B$67,
ROUNDUP(INDEX(GRID!$B$17:$BI$27,MATCH(W$7,GRID!$A$17:$A$27,0),MATCH(1,($U$2=GRID!$B$1:$BI$1)*(КАЛЕНДАРЬ!$U26=GRID!$B$3:$BI$3), 0))*GRID!$B$66*(1-GRID!$B$69),0))</f>
        <v>232900</v>
      </c>
    </row>
    <row r="131" spans="1:24" hidden="1" x14ac:dyDescent="0.2">
      <c r="A131" s="117" t="s">
        <v>44</v>
      </c>
      <c r="B131" s="117">
        <v>24</v>
      </c>
      <c r="C131" s="47" cm="1">
        <f t="array" ref="C131">IF($I$2="Раннее бронирование",
INDEX(GRID!$B$4:$BI$14,MATCH(C$7,GRID!$A$4:$A$14,0),MATCH(1,($U$2=GRID!$B$1:$BI$1)*(КАЛЕНДАРЬ!$U27=GRID!$B$3:$BI$3), 0))*GRID!$B$67,
ROUNDUP(INDEX(GRID!$B$4:$BI$14,MATCH(C$7,GRID!$A$4:$A$14,0),MATCH(1,($U$2=GRID!$B$1:$BI$1)*(КАЛЕНДАРЬ!$U27=GRID!$B$3:$BI$3),0))*GRID!$B$66*(1-GRID!$B$69),0))</f>
        <v>20740</v>
      </c>
      <c r="D131" s="48" cm="1">
        <f t="array" ref="D131">IF($I$2="Раннее бронирование",
INDEX(GRID!$B$17:$BI$27,MATCH(C$7,GRID!$A$17:$A$27,0),MATCH(1,($U$2=GRID!$B$1:$BI$1)*(КАЛЕНДАРЬ!$U27=GRID!$B$3:$BI$3), 0))*GRID!$B$67,
ROUNDUP(INDEX(GRID!$B$17:$BI$27,MATCH(C$7,GRID!$A$17:$A$27,0),MATCH(1,($U$2=GRID!$B$1:$BI$1)*(КАЛЕНДАРЬ!$U27=GRID!$B$3:$BI$3), 0))*GRID!$B$66*(1-GRID!$B$69),0))</f>
        <v>22440</v>
      </c>
      <c r="E131" s="47" cm="1">
        <f t="array" ref="E131">IF($I$2="Раннее бронирование",
INDEX(GRID!$B$4:$BI$14,MATCH(E$7,GRID!$A$4:$A$14,0),MATCH(1,($U$2=GRID!$B$1:$BI$1)*(КАЛЕНДАРЬ!$U27=GRID!$B$3:$BI$3), 0))*GRID!$B$67,
ROUNDUP(INDEX(GRID!$B$4:$BI$14,MATCH(E$7,GRID!$A$4:$A$14,0),MATCH(1,($U$2=GRID!$B$1:$BI$1)*(КАЛЕНДАРЬ!$U27=GRID!$B$3:$BI$3),0))*GRID!$B$66*(1-GRID!$B$69),0))</f>
        <v>23188</v>
      </c>
      <c r="F131" s="48" cm="1">
        <f t="array" ref="F131">IF($I$2="Раннее бронирование",
INDEX(GRID!$B$17:$BI$27,MATCH(E$7,GRID!$A$17:$A$27,0),MATCH(1,($U$2=GRID!$B$1:$BI$1)*(КАЛЕНДАРЬ!$U27=GRID!$B$3:$BI$3), 0))*GRID!$B$67,
ROUNDUP(INDEX(GRID!$B$17:$BI$27,MATCH(E$7,GRID!$A$17:$A$27,0),MATCH(1,($U$2=GRID!$B$1:$BI$1)*(КАЛЕНДАРЬ!$U27=GRID!$B$3:$BI$3), 0))*GRID!$B$66*(1-GRID!$B$69),0))</f>
        <v>24888</v>
      </c>
      <c r="G131" s="47" t="e" cm="1">
        <f t="array" ref="G131">IF($I$2="Раннее бронирование",
INDEX(GRID!$B$4:$BI$14,MATCH(G$7,GRID!$A$4:$A$14,0),MATCH(1,($U$2=GRID!$B$1:$BI$1)*(КАЛЕНДАРЬ!$U27=GRID!$B$3:$BI$3), 0))*GRID!$B$67,
ROUNDUP(INDEX(GRID!$B$4:$BI$14,MATCH(G$7,GRID!$A$4:$A$14,0),MATCH(1,($U$2=GRID!$B$1:$BI$1)*(КАЛЕНДАРЬ!$U27=GRID!$B$3:$BI$3),0))*GRID!$B$66*(1-GRID!$B$69),0))</f>
        <v>#N/A</v>
      </c>
      <c r="H131" s="48" t="e" cm="1">
        <f t="array" ref="H131">IF($I$2="Раннее бронирование",
INDEX(GRID!$B$17:$BI$27,MATCH(G$7,GRID!$A$17:$A$27,0),MATCH(1,($U$2=GRID!$B$1:$BI$1)*(КАЛЕНДАРЬ!$U27=GRID!$B$3:$BI$3), 0))*GRID!$B$67,
ROUNDUP(INDEX(GRID!$B$17:$BI$27,MATCH(G$7,GRID!$A$17:$A$27,0),MATCH(1,($U$2=GRID!$B$1:$BI$1)*(КАЛЕНДАРЬ!$U27=GRID!$B$3:$BI$3), 0))*GRID!$B$66*(1-GRID!$B$69),0))</f>
        <v>#N/A</v>
      </c>
      <c r="I131" s="47" t="e" cm="1">
        <f t="array" ref="I131">IF($I$2="Раннее бронирование",
INDEX(GRID!$B$4:$BI$14,MATCH(I$7,GRID!$A$4:$A$14,0),MATCH(1,($U$2=GRID!$B$1:$BI$1)*(КАЛЕНДАРЬ!$U27=GRID!$B$3:$BI$3), 0))*GRID!$B$67,
ROUNDUP(INDEX(GRID!$B$4:$BI$14,MATCH(I$7,GRID!$A$4:$A$14,0),MATCH(1,($U$2=GRID!$B$1:$BI$1)*(КАЛЕНДАРЬ!$U27=GRID!$B$3:$BI$3),0))*GRID!$B$66*(1-GRID!$B$69),0))</f>
        <v>#N/A</v>
      </c>
      <c r="J131" s="48" t="e" cm="1">
        <f t="array" ref="J131">IF($I$2="Раннее бронирование",
INDEX(GRID!$B$17:$BI$27,MATCH(I$7,GRID!$A$17:$A$27,0),MATCH(1,($U$2=GRID!$B$1:$BI$1)*(КАЛЕНДАРЬ!$U27=GRID!$B$3:$BI$3), 0))*GRID!$B$67,
ROUNDUP(INDEX(GRID!$B$17:$BI$27,MATCH(I$7,GRID!$A$17:$A$27,0),MATCH(1,($U$2=GRID!$B$1:$BI$1)*(КАЛЕНДАРЬ!$U27=GRID!$B$3:$BI$3), 0))*GRID!$B$66*(1-GRID!$B$69),0))</f>
        <v>#N/A</v>
      </c>
      <c r="K131" s="47" cm="1">
        <f t="array" ref="K131">IF($I$2="Раннее бронирование",
INDEX(GRID!$B$4:$BI$14,MATCH(K$7,GRID!$A$4:$A$14,0),MATCH(1,($U$2=GRID!$B$1:$BI$1)*(КАЛЕНДАРЬ!$U27=GRID!$B$3:$BI$3), 0))*GRID!$B$67,
ROUNDUP(INDEX(GRID!$B$4:$BI$14,MATCH(K$7,GRID!$A$4:$A$14,0),MATCH(1,($U$2=GRID!$B$1:$BI$1)*(КАЛЕНДАРЬ!$U27=GRID!$B$3:$BI$3),0))*GRID!$B$66*(1-GRID!$B$69),0))</f>
        <v>32164</v>
      </c>
      <c r="L131" s="48" cm="1">
        <f t="array" ref="L131">IF($I$2="Раннее бронирование",
INDEX(GRID!$B$17:$BI$27,MATCH(K$7,GRID!$A$17:$A$27,0),MATCH(1,($U$2=GRID!$B$1:$BI$1)*(КАЛЕНДАРЬ!$U27=GRID!$B$3:$BI$3), 0))*GRID!$B$67,
ROUNDUP(INDEX(GRID!$B$17:$BI$27,MATCH(K$7,GRID!$A$17:$A$27,0),MATCH(1,($U$2=GRID!$B$1:$BI$1)*(КАЛЕНДАРЬ!$U27=GRID!$B$3:$BI$3), 0))*GRID!$B$66*(1-GRID!$B$69),0))</f>
        <v>33864</v>
      </c>
      <c r="M131" s="47" cm="1">
        <f t="array" ref="M131">IF($I$2="Раннее бронирование",
INDEX(GRID!$B$4:$BI$14,MATCH(M$7,GRID!$A$4:$A$14,0),MATCH(1,($U$2=GRID!$B$1:$BI$1)*(КАЛЕНДАРЬ!$U27=GRID!$B$3:$BI$3), 0))*GRID!$B$67,
ROUNDUP(INDEX(GRID!$B$4:$BI$14,MATCH(M$7,GRID!$A$4:$A$14,0),MATCH(1,($U$2=GRID!$B$1:$BI$1)*(КАЛЕНДАРЬ!$U27=GRID!$B$3:$BI$3),0))*GRID!$B$66*(1-GRID!$B$69),0))</f>
        <v>35904</v>
      </c>
      <c r="N131" s="48" cm="1">
        <f t="array" ref="N131">IF($I$2="Раннее бронирование",
INDEX(GRID!$B$17:$BI$27,MATCH(M$7,GRID!$A$17:$A$27,0),MATCH(1,($U$2=GRID!$B$1:$BI$1)*(КАЛЕНДАРЬ!$U27=GRID!$B$3:$BI$3), 0))*GRID!$B$67,
ROUNDUP(INDEX(GRID!$B$17:$BI$27,MATCH(M$7,GRID!$A$17:$A$27,0),MATCH(1,($U$2=GRID!$B$1:$BI$1)*(КАЛЕНДАРЬ!$U27=GRID!$B$3:$BI$3), 0))*GRID!$B$66*(1-GRID!$B$69),0))</f>
        <v>37604</v>
      </c>
      <c r="O131" s="47" cm="1">
        <f t="array" ref="O131">IF($I$2="Раннее бронирование",
INDEX(GRID!$B$4:$BI$14,MATCH(O$7,GRID!$A$4:$A$14,0),MATCH(1,($U$2=GRID!$B$1:$BI$1)*(КАЛЕНДАРЬ!$U27=GRID!$B$3:$BI$3), 0))*GRID!$B$67,
ROUNDUP(INDEX(GRID!$B$4:$BI$14,MATCH(O$7,GRID!$A$4:$A$14,0),MATCH(1,($U$2=GRID!$B$1:$BI$1)*(КАЛЕНДАРЬ!$U27=GRID!$B$3:$BI$3),0))*GRID!$B$66*(1-GRID!$B$69),0))</f>
        <v>40392</v>
      </c>
      <c r="P131" s="48" cm="1">
        <f t="array" ref="P131">IF($I$2="Раннее бронирование",
INDEX(GRID!$B$17:$BI$27,MATCH(O$7,GRID!$A$17:$A$27,0),MATCH(1,($U$2=GRID!$B$1:$BI$1)*(КАЛЕНДАРЬ!$U27=GRID!$B$3:$BI$3), 0))*GRID!$B$67,
ROUNDUP(INDEX(GRID!$B$17:$BI$27,MATCH(O$7,GRID!$A$17:$A$27,0),MATCH(1,($U$2=GRID!$B$1:$BI$1)*(КАЛЕНДАРЬ!$U27=GRID!$B$3:$BI$3), 0))*GRID!$B$66*(1-GRID!$B$69),0))</f>
        <v>42092</v>
      </c>
      <c r="Q131" s="47" t="e" cm="1">
        <f t="array" ref="Q131">IF($I$2="Раннее бронирование",
INDEX(GRID!$B$4:$BI$14,MATCH(Q$7,GRID!$A$4:$A$14,0),MATCH(1,($U$2=GRID!$B$1:$BI$1)*(КАЛЕНДАРЬ!$U27=GRID!$B$3:$BI$3), 0))*GRID!$B$67,
ROUNDUP(INDEX(GRID!$B$4:$BI$14,MATCH(Q$7,GRID!$A$4:$A$14,0),MATCH(1,($U$2=GRID!$B$1:$BI$1)*(КАЛЕНДАРЬ!$U27=GRID!$B$3:$BI$3),0))*GRID!$B$66*(1-GRID!$B$69),0))</f>
        <v>#N/A</v>
      </c>
      <c r="R131" s="48" t="e" cm="1">
        <f t="array" ref="R131">IF($I$2="Раннее бронирование",
INDEX(GRID!$B$17:$BI$27,MATCH(Q$7,GRID!$A$17:$A$27,0),MATCH(1,($U$2=GRID!$B$1:$BI$1)*(КАЛЕНДАРЬ!$U27=GRID!$B$3:$BI$3), 0))*GRID!$B$67,
ROUNDUP(INDEX(GRID!$B$17:$BI$27,MATCH(Q$7,GRID!$A$17:$A$27,0),MATCH(1,($U$2=GRID!$B$1:$BI$1)*(КАЛЕНДАРЬ!$U27=GRID!$B$3:$BI$3), 0))*GRID!$B$66*(1-GRID!$B$69),0))</f>
        <v>#N/A</v>
      </c>
      <c r="S131" s="47" t="e" cm="1">
        <f t="array" ref="S131">IF($I$2="Раннее бронирование",
INDEX(GRID!$B$4:$BI$14,MATCH(S$7,GRID!$A$4:$A$14,0),MATCH(1,($U$2=GRID!$B$1:$BI$1)*(КАЛЕНДАРЬ!$U27=GRID!$B$3:$BI$3), 0))*GRID!$B$67,
ROUNDUP(INDEX(GRID!$B$4:$BI$14,MATCH(S$7,GRID!$A$4:$A$14,0),MATCH(1,($U$2=GRID!$B$1:$BI$1)*(КАЛЕНДАРЬ!$U27=GRID!$B$3:$BI$3),0))*GRID!$B$66*(1-GRID!$B$69),0))</f>
        <v>#N/A</v>
      </c>
      <c r="T131" s="48" t="e" cm="1">
        <f t="array" ref="T131">IF($I$2="Раннее бронирование",
INDEX(GRID!$B$17:$BI$27,MATCH(S$7,GRID!$A$17:$A$27,0),MATCH(1,($U$2=GRID!$B$1:$BI$1)*(КАЛЕНДАРЬ!$U27=GRID!$B$3:$BI$3), 0))*GRID!$B$67,
ROUNDUP(INDEX(GRID!$B$17:$BI$27,MATCH(S$7,GRID!$A$17:$A$27,0),MATCH(1,($U$2=GRID!$B$1:$BI$1)*(КАЛЕНДАРЬ!$U27=GRID!$B$3:$BI$3), 0))*GRID!$B$66*(1-GRID!$B$69),0))</f>
        <v>#N/A</v>
      </c>
      <c r="U131" s="47" cm="1">
        <f t="array" ref="U131">IF($I$2="Раннее бронирование",
INDEX(GRID!$B$4:$BI$14,MATCH(U$7,GRID!$A$4:$A$14,0),MATCH(1,($U$2=GRID!$B$1:$BI$1)*(КАЛЕНДАРЬ!$U27=GRID!$B$3:$BI$3), 0))*GRID!$B$67,
ROUNDUP(INDEX(GRID!$B$4:$BI$14,MATCH(U$7,GRID!$A$4:$A$14,0),MATCH(1,($U$2=GRID!$B$1:$BI$1)*(КАЛЕНДАРЬ!$U27=GRID!$B$3:$BI$3),0))*GRID!$B$66*(1-GRID!$B$69),0))</f>
        <v>62560</v>
      </c>
      <c r="V131" s="48" cm="1">
        <f t="array" ref="V131">IF($I$2="Раннее бронирование",
INDEX(GRID!$B$17:$BI$27,MATCH(U$7,GRID!$A$17:$A$27,0),MATCH(1,($U$2=GRID!$B$1:$BI$1)*(КАЛЕНДАРЬ!$U27=GRID!$B$3:$BI$3), 0))*GRID!$B$67,
ROUNDUP(INDEX(GRID!$B$17:$BI$27,MATCH(U$7,GRID!$A$17:$A$27,0),MATCH(1,($U$2=GRID!$B$1:$BI$1)*(КАЛЕНДАРЬ!$U27=GRID!$B$3:$BI$3), 0))*GRID!$B$66*(1-GRID!$B$69),0))</f>
        <v>64260</v>
      </c>
      <c r="W131" s="47" cm="1">
        <f t="array" ref="W131">IF($I$2="Раннее бронирование",
INDEX(GRID!$B$4:$BI$14,MATCH(W$7,GRID!$A$4:$A$14,0),MATCH(1,($U$2=GRID!$B$1:$BI$1)*(КАЛЕНДАРЬ!$U27=GRID!$B$3:$BI$3), 0))*GRID!$B$67,
ROUNDUP(INDEX(GRID!$B$4:$BI$14,MATCH(W$7,GRID!$A$4:$A$14,0),MATCH(1,($U$2=GRID!$B$1:$BI$1)*(КАЛЕНДАРЬ!$U27=GRID!$B$3:$BI$3),0))*GRID!$B$66*(1-GRID!$B$69),0))</f>
        <v>222360</v>
      </c>
      <c r="X131" s="48" cm="1">
        <f t="array" ref="X131">IF($I$2="Раннее бронирование",
INDEX(GRID!$B$17:$BI$27,MATCH(W$7,GRID!$A$17:$A$27,0),MATCH(1,($U$2=GRID!$B$1:$BI$1)*(КАЛЕНДАРЬ!$U27=GRID!$B$3:$BI$3), 0))*GRID!$B$67,
ROUNDUP(INDEX(GRID!$B$17:$BI$27,MATCH(W$7,GRID!$A$17:$A$27,0),MATCH(1,($U$2=GRID!$B$1:$BI$1)*(КАЛЕНДАРЬ!$U27=GRID!$B$3:$BI$3), 0))*GRID!$B$66*(1-GRID!$B$69),0))</f>
        <v>224060</v>
      </c>
    </row>
    <row r="132" spans="1:24" hidden="1" x14ac:dyDescent="0.2">
      <c r="A132" s="117" t="s">
        <v>45</v>
      </c>
      <c r="B132" s="117">
        <v>25</v>
      </c>
      <c r="C132" s="47" cm="1">
        <f t="array" ref="C132">IF($I$2="Раннее бронирование",
INDEX(GRID!$B$4:$BI$14,MATCH(C$7,GRID!$A$4:$A$14,0),MATCH(1,($U$2=GRID!$B$1:$BI$1)*(КАЛЕНДАРЬ!$U28=GRID!$B$3:$BI$3), 0))*GRID!$B$67,
ROUNDUP(INDEX(GRID!$B$4:$BI$14,MATCH(C$7,GRID!$A$4:$A$14,0),MATCH(1,($U$2=GRID!$B$1:$BI$1)*(КАЛЕНДАРЬ!$U28=GRID!$B$3:$BI$3),0))*GRID!$B$66*(1-GRID!$B$69),0))</f>
        <v>20740</v>
      </c>
      <c r="D132" s="48" cm="1">
        <f t="array" ref="D132">IF($I$2="Раннее бронирование",
INDEX(GRID!$B$17:$BI$27,MATCH(C$7,GRID!$A$17:$A$27,0),MATCH(1,($U$2=GRID!$B$1:$BI$1)*(КАЛЕНДАРЬ!$U28=GRID!$B$3:$BI$3), 0))*GRID!$B$67,
ROUNDUP(INDEX(GRID!$B$17:$BI$27,MATCH(C$7,GRID!$A$17:$A$27,0),MATCH(1,($U$2=GRID!$B$1:$BI$1)*(КАЛЕНДАРЬ!$U28=GRID!$B$3:$BI$3), 0))*GRID!$B$66*(1-GRID!$B$69),0))</f>
        <v>22440</v>
      </c>
      <c r="E132" s="47" cm="1">
        <f t="array" ref="E132">IF($I$2="Раннее бронирование",
INDEX(GRID!$B$4:$BI$14,MATCH(E$7,GRID!$A$4:$A$14,0),MATCH(1,($U$2=GRID!$B$1:$BI$1)*(КАЛЕНДАРЬ!$U28=GRID!$B$3:$BI$3), 0))*GRID!$B$67,
ROUNDUP(INDEX(GRID!$B$4:$BI$14,MATCH(E$7,GRID!$A$4:$A$14,0),MATCH(1,($U$2=GRID!$B$1:$BI$1)*(КАЛЕНДАРЬ!$U28=GRID!$B$3:$BI$3),0))*GRID!$B$66*(1-GRID!$B$69),0))</f>
        <v>23188</v>
      </c>
      <c r="F132" s="48" cm="1">
        <f t="array" ref="F132">IF($I$2="Раннее бронирование",
INDEX(GRID!$B$17:$BI$27,MATCH(E$7,GRID!$A$17:$A$27,0),MATCH(1,($U$2=GRID!$B$1:$BI$1)*(КАЛЕНДАРЬ!$U28=GRID!$B$3:$BI$3), 0))*GRID!$B$67,
ROUNDUP(INDEX(GRID!$B$17:$BI$27,MATCH(E$7,GRID!$A$17:$A$27,0),MATCH(1,($U$2=GRID!$B$1:$BI$1)*(КАЛЕНДАРЬ!$U28=GRID!$B$3:$BI$3), 0))*GRID!$B$66*(1-GRID!$B$69),0))</f>
        <v>24888</v>
      </c>
      <c r="G132" s="47" t="e" cm="1">
        <f t="array" ref="G132">IF($I$2="Раннее бронирование",
INDEX(GRID!$B$4:$BI$14,MATCH(G$7,GRID!$A$4:$A$14,0),MATCH(1,($U$2=GRID!$B$1:$BI$1)*(КАЛЕНДАРЬ!$U28=GRID!$B$3:$BI$3), 0))*GRID!$B$67,
ROUNDUP(INDEX(GRID!$B$4:$BI$14,MATCH(G$7,GRID!$A$4:$A$14,0),MATCH(1,($U$2=GRID!$B$1:$BI$1)*(КАЛЕНДАРЬ!$U28=GRID!$B$3:$BI$3),0))*GRID!$B$66*(1-GRID!$B$69),0))</f>
        <v>#N/A</v>
      </c>
      <c r="H132" s="48" t="e" cm="1">
        <f t="array" ref="H132">IF($I$2="Раннее бронирование",
INDEX(GRID!$B$17:$BI$27,MATCH(G$7,GRID!$A$17:$A$27,0),MATCH(1,($U$2=GRID!$B$1:$BI$1)*(КАЛЕНДАРЬ!$U28=GRID!$B$3:$BI$3), 0))*GRID!$B$67,
ROUNDUP(INDEX(GRID!$B$17:$BI$27,MATCH(G$7,GRID!$A$17:$A$27,0),MATCH(1,($U$2=GRID!$B$1:$BI$1)*(КАЛЕНДАРЬ!$U28=GRID!$B$3:$BI$3), 0))*GRID!$B$66*(1-GRID!$B$69),0))</f>
        <v>#N/A</v>
      </c>
      <c r="I132" s="47" t="e" cm="1">
        <f t="array" ref="I132">IF($I$2="Раннее бронирование",
INDEX(GRID!$B$4:$BI$14,MATCH(I$7,GRID!$A$4:$A$14,0),MATCH(1,($U$2=GRID!$B$1:$BI$1)*(КАЛЕНДАРЬ!$U28=GRID!$B$3:$BI$3), 0))*GRID!$B$67,
ROUNDUP(INDEX(GRID!$B$4:$BI$14,MATCH(I$7,GRID!$A$4:$A$14,0),MATCH(1,($U$2=GRID!$B$1:$BI$1)*(КАЛЕНДАРЬ!$U28=GRID!$B$3:$BI$3),0))*GRID!$B$66*(1-GRID!$B$69),0))</f>
        <v>#N/A</v>
      </c>
      <c r="J132" s="48" t="e" cm="1">
        <f t="array" ref="J132">IF($I$2="Раннее бронирование",
INDEX(GRID!$B$17:$BI$27,MATCH(I$7,GRID!$A$17:$A$27,0),MATCH(1,($U$2=GRID!$B$1:$BI$1)*(КАЛЕНДАРЬ!$U28=GRID!$B$3:$BI$3), 0))*GRID!$B$67,
ROUNDUP(INDEX(GRID!$B$17:$BI$27,MATCH(I$7,GRID!$A$17:$A$27,0),MATCH(1,($U$2=GRID!$B$1:$BI$1)*(КАЛЕНДАРЬ!$U28=GRID!$B$3:$BI$3), 0))*GRID!$B$66*(1-GRID!$B$69),0))</f>
        <v>#N/A</v>
      </c>
      <c r="K132" s="47" cm="1">
        <f t="array" ref="K132">IF($I$2="Раннее бронирование",
INDEX(GRID!$B$4:$BI$14,MATCH(K$7,GRID!$A$4:$A$14,0),MATCH(1,($U$2=GRID!$B$1:$BI$1)*(КАЛЕНДАРЬ!$U28=GRID!$B$3:$BI$3), 0))*GRID!$B$67,
ROUNDUP(INDEX(GRID!$B$4:$BI$14,MATCH(K$7,GRID!$A$4:$A$14,0),MATCH(1,($U$2=GRID!$B$1:$BI$1)*(КАЛЕНДАРЬ!$U28=GRID!$B$3:$BI$3),0))*GRID!$B$66*(1-GRID!$B$69),0))</f>
        <v>32164</v>
      </c>
      <c r="L132" s="48" cm="1">
        <f t="array" ref="L132">IF($I$2="Раннее бронирование",
INDEX(GRID!$B$17:$BI$27,MATCH(K$7,GRID!$A$17:$A$27,0),MATCH(1,($U$2=GRID!$B$1:$BI$1)*(КАЛЕНДАРЬ!$U28=GRID!$B$3:$BI$3), 0))*GRID!$B$67,
ROUNDUP(INDEX(GRID!$B$17:$BI$27,MATCH(K$7,GRID!$A$17:$A$27,0),MATCH(1,($U$2=GRID!$B$1:$BI$1)*(КАЛЕНДАРЬ!$U28=GRID!$B$3:$BI$3), 0))*GRID!$B$66*(1-GRID!$B$69),0))</f>
        <v>33864</v>
      </c>
      <c r="M132" s="47" cm="1">
        <f t="array" ref="M132">IF($I$2="Раннее бронирование",
INDEX(GRID!$B$4:$BI$14,MATCH(M$7,GRID!$A$4:$A$14,0),MATCH(1,($U$2=GRID!$B$1:$BI$1)*(КАЛЕНДАРЬ!$U28=GRID!$B$3:$BI$3), 0))*GRID!$B$67,
ROUNDUP(INDEX(GRID!$B$4:$BI$14,MATCH(M$7,GRID!$A$4:$A$14,0),MATCH(1,($U$2=GRID!$B$1:$BI$1)*(КАЛЕНДАРЬ!$U28=GRID!$B$3:$BI$3),0))*GRID!$B$66*(1-GRID!$B$69),0))</f>
        <v>35904</v>
      </c>
      <c r="N132" s="48" cm="1">
        <f t="array" ref="N132">IF($I$2="Раннее бронирование",
INDEX(GRID!$B$17:$BI$27,MATCH(M$7,GRID!$A$17:$A$27,0),MATCH(1,($U$2=GRID!$B$1:$BI$1)*(КАЛЕНДАРЬ!$U28=GRID!$B$3:$BI$3), 0))*GRID!$B$67,
ROUNDUP(INDEX(GRID!$B$17:$BI$27,MATCH(M$7,GRID!$A$17:$A$27,0),MATCH(1,($U$2=GRID!$B$1:$BI$1)*(КАЛЕНДАРЬ!$U28=GRID!$B$3:$BI$3), 0))*GRID!$B$66*(1-GRID!$B$69),0))</f>
        <v>37604</v>
      </c>
      <c r="O132" s="47" cm="1">
        <f t="array" ref="O132">IF($I$2="Раннее бронирование",
INDEX(GRID!$B$4:$BI$14,MATCH(O$7,GRID!$A$4:$A$14,0),MATCH(1,($U$2=GRID!$B$1:$BI$1)*(КАЛЕНДАРЬ!$U28=GRID!$B$3:$BI$3), 0))*GRID!$B$67,
ROUNDUP(INDEX(GRID!$B$4:$BI$14,MATCH(O$7,GRID!$A$4:$A$14,0),MATCH(1,($U$2=GRID!$B$1:$BI$1)*(КАЛЕНДАРЬ!$U28=GRID!$B$3:$BI$3),0))*GRID!$B$66*(1-GRID!$B$69),0))</f>
        <v>40392</v>
      </c>
      <c r="P132" s="48" cm="1">
        <f t="array" ref="P132">IF($I$2="Раннее бронирование",
INDEX(GRID!$B$17:$BI$27,MATCH(O$7,GRID!$A$17:$A$27,0),MATCH(1,($U$2=GRID!$B$1:$BI$1)*(КАЛЕНДАРЬ!$U28=GRID!$B$3:$BI$3), 0))*GRID!$B$67,
ROUNDUP(INDEX(GRID!$B$17:$BI$27,MATCH(O$7,GRID!$A$17:$A$27,0),MATCH(1,($U$2=GRID!$B$1:$BI$1)*(КАЛЕНДАРЬ!$U28=GRID!$B$3:$BI$3), 0))*GRID!$B$66*(1-GRID!$B$69),0))</f>
        <v>42092</v>
      </c>
      <c r="Q132" s="47" t="e" cm="1">
        <f t="array" ref="Q132">IF($I$2="Раннее бронирование",
INDEX(GRID!$B$4:$BI$14,MATCH(Q$7,GRID!$A$4:$A$14,0),MATCH(1,($U$2=GRID!$B$1:$BI$1)*(КАЛЕНДАРЬ!$U28=GRID!$B$3:$BI$3), 0))*GRID!$B$67,
ROUNDUP(INDEX(GRID!$B$4:$BI$14,MATCH(Q$7,GRID!$A$4:$A$14,0),MATCH(1,($U$2=GRID!$B$1:$BI$1)*(КАЛЕНДАРЬ!$U28=GRID!$B$3:$BI$3),0))*GRID!$B$66*(1-GRID!$B$69),0))</f>
        <v>#N/A</v>
      </c>
      <c r="R132" s="48" t="e" cm="1">
        <f t="array" ref="R132">IF($I$2="Раннее бронирование",
INDEX(GRID!$B$17:$BI$27,MATCH(Q$7,GRID!$A$17:$A$27,0),MATCH(1,($U$2=GRID!$B$1:$BI$1)*(КАЛЕНДАРЬ!$U28=GRID!$B$3:$BI$3), 0))*GRID!$B$67,
ROUNDUP(INDEX(GRID!$B$17:$BI$27,MATCH(Q$7,GRID!$A$17:$A$27,0),MATCH(1,($U$2=GRID!$B$1:$BI$1)*(КАЛЕНДАРЬ!$U28=GRID!$B$3:$BI$3), 0))*GRID!$B$66*(1-GRID!$B$69),0))</f>
        <v>#N/A</v>
      </c>
      <c r="S132" s="47" t="e" cm="1">
        <f t="array" ref="S132">IF($I$2="Раннее бронирование",
INDEX(GRID!$B$4:$BI$14,MATCH(S$7,GRID!$A$4:$A$14,0),MATCH(1,($U$2=GRID!$B$1:$BI$1)*(КАЛЕНДАРЬ!$U28=GRID!$B$3:$BI$3), 0))*GRID!$B$67,
ROUNDUP(INDEX(GRID!$B$4:$BI$14,MATCH(S$7,GRID!$A$4:$A$14,0),MATCH(1,($U$2=GRID!$B$1:$BI$1)*(КАЛЕНДАРЬ!$U28=GRID!$B$3:$BI$3),0))*GRID!$B$66*(1-GRID!$B$69),0))</f>
        <v>#N/A</v>
      </c>
      <c r="T132" s="48" t="e" cm="1">
        <f t="array" ref="T132">IF($I$2="Раннее бронирование",
INDEX(GRID!$B$17:$BI$27,MATCH(S$7,GRID!$A$17:$A$27,0),MATCH(1,($U$2=GRID!$B$1:$BI$1)*(КАЛЕНДАРЬ!$U28=GRID!$B$3:$BI$3), 0))*GRID!$B$67,
ROUNDUP(INDEX(GRID!$B$17:$BI$27,MATCH(S$7,GRID!$A$17:$A$27,0),MATCH(1,($U$2=GRID!$B$1:$BI$1)*(КАЛЕНДАРЬ!$U28=GRID!$B$3:$BI$3), 0))*GRID!$B$66*(1-GRID!$B$69),0))</f>
        <v>#N/A</v>
      </c>
      <c r="U132" s="47" cm="1">
        <f t="array" ref="U132">IF($I$2="Раннее бронирование",
INDEX(GRID!$B$4:$BI$14,MATCH(U$7,GRID!$A$4:$A$14,0),MATCH(1,($U$2=GRID!$B$1:$BI$1)*(КАЛЕНДАРЬ!$U28=GRID!$B$3:$BI$3), 0))*GRID!$B$67,
ROUNDUP(INDEX(GRID!$B$4:$BI$14,MATCH(U$7,GRID!$A$4:$A$14,0),MATCH(1,($U$2=GRID!$B$1:$BI$1)*(КАЛЕНДАРЬ!$U28=GRID!$B$3:$BI$3),0))*GRID!$B$66*(1-GRID!$B$69),0))</f>
        <v>62560</v>
      </c>
      <c r="V132" s="48" cm="1">
        <f t="array" ref="V132">IF($I$2="Раннее бронирование",
INDEX(GRID!$B$17:$BI$27,MATCH(U$7,GRID!$A$17:$A$27,0),MATCH(1,($U$2=GRID!$B$1:$BI$1)*(КАЛЕНДАРЬ!$U28=GRID!$B$3:$BI$3), 0))*GRID!$B$67,
ROUNDUP(INDEX(GRID!$B$17:$BI$27,MATCH(U$7,GRID!$A$17:$A$27,0),MATCH(1,($U$2=GRID!$B$1:$BI$1)*(КАЛЕНДАРЬ!$U28=GRID!$B$3:$BI$3), 0))*GRID!$B$66*(1-GRID!$B$69),0))</f>
        <v>64260</v>
      </c>
      <c r="W132" s="47" cm="1">
        <f t="array" ref="W132">IF($I$2="Раннее бронирование",
INDEX(GRID!$B$4:$BI$14,MATCH(W$7,GRID!$A$4:$A$14,0),MATCH(1,($U$2=GRID!$B$1:$BI$1)*(КАЛЕНДАРЬ!$U28=GRID!$B$3:$BI$3), 0))*GRID!$B$67,
ROUNDUP(INDEX(GRID!$B$4:$BI$14,MATCH(W$7,GRID!$A$4:$A$14,0),MATCH(1,($U$2=GRID!$B$1:$BI$1)*(КАЛЕНДАРЬ!$U28=GRID!$B$3:$BI$3),0))*GRID!$B$66*(1-GRID!$B$69),0))</f>
        <v>222360</v>
      </c>
      <c r="X132" s="48" cm="1">
        <f t="array" ref="X132">IF($I$2="Раннее бронирование",
INDEX(GRID!$B$17:$BI$27,MATCH(W$7,GRID!$A$17:$A$27,0),MATCH(1,($U$2=GRID!$B$1:$BI$1)*(КАЛЕНДАРЬ!$U28=GRID!$B$3:$BI$3), 0))*GRID!$B$67,
ROUNDUP(INDEX(GRID!$B$17:$BI$27,MATCH(W$7,GRID!$A$17:$A$27,0),MATCH(1,($U$2=GRID!$B$1:$BI$1)*(КАЛЕНДАРЬ!$U28=GRID!$B$3:$BI$3), 0))*GRID!$B$66*(1-GRID!$B$69),0))</f>
        <v>224060</v>
      </c>
    </row>
    <row r="133" spans="1:24" hidden="1" x14ac:dyDescent="0.2">
      <c r="A133" s="117" t="s">
        <v>46</v>
      </c>
      <c r="B133" s="117">
        <v>26</v>
      </c>
      <c r="C133" s="47" cm="1">
        <f t="array" ref="C133">IF($I$2="Раннее бронирование",
INDEX(GRID!$B$4:$BI$14,MATCH(C$7,GRID!$A$4:$A$14,0),MATCH(1,($U$2=GRID!$B$1:$BI$1)*(КАЛЕНДАРЬ!$U29=GRID!$B$3:$BI$3), 0))*GRID!$B$67,
ROUNDUP(INDEX(GRID!$B$4:$BI$14,MATCH(C$7,GRID!$A$4:$A$14,0),MATCH(1,($U$2=GRID!$B$1:$BI$1)*(КАЛЕНДАРЬ!$U29=GRID!$B$3:$BI$3),0))*GRID!$B$66*(1-GRID!$B$69),0))</f>
        <v>20740</v>
      </c>
      <c r="D133" s="48" cm="1">
        <f t="array" ref="D133">IF($I$2="Раннее бронирование",
INDEX(GRID!$B$17:$BI$27,MATCH(C$7,GRID!$A$17:$A$27,0),MATCH(1,($U$2=GRID!$B$1:$BI$1)*(КАЛЕНДАРЬ!$U29=GRID!$B$3:$BI$3), 0))*GRID!$B$67,
ROUNDUP(INDEX(GRID!$B$17:$BI$27,MATCH(C$7,GRID!$A$17:$A$27,0),MATCH(1,($U$2=GRID!$B$1:$BI$1)*(КАЛЕНДАРЬ!$U29=GRID!$B$3:$BI$3), 0))*GRID!$B$66*(1-GRID!$B$69),0))</f>
        <v>22440</v>
      </c>
      <c r="E133" s="47" cm="1">
        <f t="array" ref="E133">IF($I$2="Раннее бронирование",
INDEX(GRID!$B$4:$BI$14,MATCH(E$7,GRID!$A$4:$A$14,0),MATCH(1,($U$2=GRID!$B$1:$BI$1)*(КАЛЕНДАРЬ!$U29=GRID!$B$3:$BI$3), 0))*GRID!$B$67,
ROUNDUP(INDEX(GRID!$B$4:$BI$14,MATCH(E$7,GRID!$A$4:$A$14,0),MATCH(1,($U$2=GRID!$B$1:$BI$1)*(КАЛЕНДАРЬ!$U29=GRID!$B$3:$BI$3),0))*GRID!$B$66*(1-GRID!$B$69),0))</f>
        <v>23188</v>
      </c>
      <c r="F133" s="48" cm="1">
        <f t="array" ref="F133">IF($I$2="Раннее бронирование",
INDEX(GRID!$B$17:$BI$27,MATCH(E$7,GRID!$A$17:$A$27,0),MATCH(1,($U$2=GRID!$B$1:$BI$1)*(КАЛЕНДАРЬ!$U29=GRID!$B$3:$BI$3), 0))*GRID!$B$67,
ROUNDUP(INDEX(GRID!$B$17:$BI$27,MATCH(E$7,GRID!$A$17:$A$27,0),MATCH(1,($U$2=GRID!$B$1:$BI$1)*(КАЛЕНДАРЬ!$U29=GRID!$B$3:$BI$3), 0))*GRID!$B$66*(1-GRID!$B$69),0))</f>
        <v>24888</v>
      </c>
      <c r="G133" s="47" t="e" cm="1">
        <f t="array" ref="G133">IF($I$2="Раннее бронирование",
INDEX(GRID!$B$4:$BI$14,MATCH(G$7,GRID!$A$4:$A$14,0),MATCH(1,($U$2=GRID!$B$1:$BI$1)*(КАЛЕНДАРЬ!$U29=GRID!$B$3:$BI$3), 0))*GRID!$B$67,
ROUNDUP(INDEX(GRID!$B$4:$BI$14,MATCH(G$7,GRID!$A$4:$A$14,0),MATCH(1,($U$2=GRID!$B$1:$BI$1)*(КАЛЕНДАРЬ!$U29=GRID!$B$3:$BI$3),0))*GRID!$B$66*(1-GRID!$B$69),0))</f>
        <v>#N/A</v>
      </c>
      <c r="H133" s="48" t="e" cm="1">
        <f t="array" ref="H133">IF($I$2="Раннее бронирование",
INDEX(GRID!$B$17:$BI$27,MATCH(G$7,GRID!$A$17:$A$27,0),MATCH(1,($U$2=GRID!$B$1:$BI$1)*(КАЛЕНДАРЬ!$U29=GRID!$B$3:$BI$3), 0))*GRID!$B$67,
ROUNDUP(INDEX(GRID!$B$17:$BI$27,MATCH(G$7,GRID!$A$17:$A$27,0),MATCH(1,($U$2=GRID!$B$1:$BI$1)*(КАЛЕНДАРЬ!$U29=GRID!$B$3:$BI$3), 0))*GRID!$B$66*(1-GRID!$B$69),0))</f>
        <v>#N/A</v>
      </c>
      <c r="I133" s="47" t="e" cm="1">
        <f t="array" ref="I133">IF($I$2="Раннее бронирование",
INDEX(GRID!$B$4:$BI$14,MATCH(I$7,GRID!$A$4:$A$14,0),MATCH(1,($U$2=GRID!$B$1:$BI$1)*(КАЛЕНДАРЬ!$U29=GRID!$B$3:$BI$3), 0))*GRID!$B$67,
ROUNDUP(INDEX(GRID!$B$4:$BI$14,MATCH(I$7,GRID!$A$4:$A$14,0),MATCH(1,($U$2=GRID!$B$1:$BI$1)*(КАЛЕНДАРЬ!$U29=GRID!$B$3:$BI$3),0))*GRID!$B$66*(1-GRID!$B$69),0))</f>
        <v>#N/A</v>
      </c>
      <c r="J133" s="48" t="e" cm="1">
        <f t="array" ref="J133">IF($I$2="Раннее бронирование",
INDEX(GRID!$B$17:$BI$27,MATCH(I$7,GRID!$A$17:$A$27,0),MATCH(1,($U$2=GRID!$B$1:$BI$1)*(КАЛЕНДАРЬ!$U29=GRID!$B$3:$BI$3), 0))*GRID!$B$67,
ROUNDUP(INDEX(GRID!$B$17:$BI$27,MATCH(I$7,GRID!$A$17:$A$27,0),MATCH(1,($U$2=GRID!$B$1:$BI$1)*(КАЛЕНДАРЬ!$U29=GRID!$B$3:$BI$3), 0))*GRID!$B$66*(1-GRID!$B$69),0))</f>
        <v>#N/A</v>
      </c>
      <c r="K133" s="47" cm="1">
        <f t="array" ref="K133">IF($I$2="Раннее бронирование",
INDEX(GRID!$B$4:$BI$14,MATCH(K$7,GRID!$A$4:$A$14,0),MATCH(1,($U$2=GRID!$B$1:$BI$1)*(КАЛЕНДАРЬ!$U29=GRID!$B$3:$BI$3), 0))*GRID!$B$67,
ROUNDUP(INDEX(GRID!$B$4:$BI$14,MATCH(K$7,GRID!$A$4:$A$14,0),MATCH(1,($U$2=GRID!$B$1:$BI$1)*(КАЛЕНДАРЬ!$U29=GRID!$B$3:$BI$3),0))*GRID!$B$66*(1-GRID!$B$69),0))</f>
        <v>32164</v>
      </c>
      <c r="L133" s="48" cm="1">
        <f t="array" ref="L133">IF($I$2="Раннее бронирование",
INDEX(GRID!$B$17:$BI$27,MATCH(K$7,GRID!$A$17:$A$27,0),MATCH(1,($U$2=GRID!$B$1:$BI$1)*(КАЛЕНДАРЬ!$U29=GRID!$B$3:$BI$3), 0))*GRID!$B$67,
ROUNDUP(INDEX(GRID!$B$17:$BI$27,MATCH(K$7,GRID!$A$17:$A$27,0),MATCH(1,($U$2=GRID!$B$1:$BI$1)*(КАЛЕНДАРЬ!$U29=GRID!$B$3:$BI$3), 0))*GRID!$B$66*(1-GRID!$B$69),0))</f>
        <v>33864</v>
      </c>
      <c r="M133" s="47" cm="1">
        <f t="array" ref="M133">IF($I$2="Раннее бронирование",
INDEX(GRID!$B$4:$BI$14,MATCH(M$7,GRID!$A$4:$A$14,0),MATCH(1,($U$2=GRID!$B$1:$BI$1)*(КАЛЕНДАРЬ!$U29=GRID!$B$3:$BI$3), 0))*GRID!$B$67,
ROUNDUP(INDEX(GRID!$B$4:$BI$14,MATCH(M$7,GRID!$A$4:$A$14,0),MATCH(1,($U$2=GRID!$B$1:$BI$1)*(КАЛЕНДАРЬ!$U29=GRID!$B$3:$BI$3),0))*GRID!$B$66*(1-GRID!$B$69),0))</f>
        <v>35904</v>
      </c>
      <c r="N133" s="48" cm="1">
        <f t="array" ref="N133">IF($I$2="Раннее бронирование",
INDEX(GRID!$B$17:$BI$27,MATCH(M$7,GRID!$A$17:$A$27,0),MATCH(1,($U$2=GRID!$B$1:$BI$1)*(КАЛЕНДАРЬ!$U29=GRID!$B$3:$BI$3), 0))*GRID!$B$67,
ROUNDUP(INDEX(GRID!$B$17:$BI$27,MATCH(M$7,GRID!$A$17:$A$27,0),MATCH(1,($U$2=GRID!$B$1:$BI$1)*(КАЛЕНДАРЬ!$U29=GRID!$B$3:$BI$3), 0))*GRID!$B$66*(1-GRID!$B$69),0))</f>
        <v>37604</v>
      </c>
      <c r="O133" s="47" cm="1">
        <f t="array" ref="O133">IF($I$2="Раннее бронирование",
INDEX(GRID!$B$4:$BI$14,MATCH(O$7,GRID!$A$4:$A$14,0),MATCH(1,($U$2=GRID!$B$1:$BI$1)*(КАЛЕНДАРЬ!$U29=GRID!$B$3:$BI$3), 0))*GRID!$B$67,
ROUNDUP(INDEX(GRID!$B$4:$BI$14,MATCH(O$7,GRID!$A$4:$A$14,0),MATCH(1,($U$2=GRID!$B$1:$BI$1)*(КАЛЕНДАРЬ!$U29=GRID!$B$3:$BI$3),0))*GRID!$B$66*(1-GRID!$B$69),0))</f>
        <v>40392</v>
      </c>
      <c r="P133" s="48" cm="1">
        <f t="array" ref="P133">IF($I$2="Раннее бронирование",
INDEX(GRID!$B$17:$BI$27,MATCH(O$7,GRID!$A$17:$A$27,0),MATCH(1,($U$2=GRID!$B$1:$BI$1)*(КАЛЕНДАРЬ!$U29=GRID!$B$3:$BI$3), 0))*GRID!$B$67,
ROUNDUP(INDEX(GRID!$B$17:$BI$27,MATCH(O$7,GRID!$A$17:$A$27,0),MATCH(1,($U$2=GRID!$B$1:$BI$1)*(КАЛЕНДАРЬ!$U29=GRID!$B$3:$BI$3), 0))*GRID!$B$66*(1-GRID!$B$69),0))</f>
        <v>42092</v>
      </c>
      <c r="Q133" s="47" t="e" cm="1">
        <f t="array" ref="Q133">IF($I$2="Раннее бронирование",
INDEX(GRID!$B$4:$BI$14,MATCH(Q$7,GRID!$A$4:$A$14,0),MATCH(1,($U$2=GRID!$B$1:$BI$1)*(КАЛЕНДАРЬ!$U29=GRID!$B$3:$BI$3), 0))*GRID!$B$67,
ROUNDUP(INDEX(GRID!$B$4:$BI$14,MATCH(Q$7,GRID!$A$4:$A$14,0),MATCH(1,($U$2=GRID!$B$1:$BI$1)*(КАЛЕНДАРЬ!$U29=GRID!$B$3:$BI$3),0))*GRID!$B$66*(1-GRID!$B$69),0))</f>
        <v>#N/A</v>
      </c>
      <c r="R133" s="48" t="e" cm="1">
        <f t="array" ref="R133">IF($I$2="Раннее бронирование",
INDEX(GRID!$B$17:$BI$27,MATCH(Q$7,GRID!$A$17:$A$27,0),MATCH(1,($U$2=GRID!$B$1:$BI$1)*(КАЛЕНДАРЬ!$U29=GRID!$B$3:$BI$3), 0))*GRID!$B$67,
ROUNDUP(INDEX(GRID!$B$17:$BI$27,MATCH(Q$7,GRID!$A$17:$A$27,0),MATCH(1,($U$2=GRID!$B$1:$BI$1)*(КАЛЕНДАРЬ!$U29=GRID!$B$3:$BI$3), 0))*GRID!$B$66*(1-GRID!$B$69),0))</f>
        <v>#N/A</v>
      </c>
      <c r="S133" s="47" t="e" cm="1">
        <f t="array" ref="S133">IF($I$2="Раннее бронирование",
INDEX(GRID!$B$4:$BI$14,MATCH(S$7,GRID!$A$4:$A$14,0),MATCH(1,($U$2=GRID!$B$1:$BI$1)*(КАЛЕНДАРЬ!$U29=GRID!$B$3:$BI$3), 0))*GRID!$B$67,
ROUNDUP(INDEX(GRID!$B$4:$BI$14,MATCH(S$7,GRID!$A$4:$A$14,0),MATCH(1,($U$2=GRID!$B$1:$BI$1)*(КАЛЕНДАРЬ!$U29=GRID!$B$3:$BI$3),0))*GRID!$B$66*(1-GRID!$B$69),0))</f>
        <v>#N/A</v>
      </c>
      <c r="T133" s="48" t="e" cm="1">
        <f t="array" ref="T133">IF($I$2="Раннее бронирование",
INDEX(GRID!$B$17:$BI$27,MATCH(S$7,GRID!$A$17:$A$27,0),MATCH(1,($U$2=GRID!$B$1:$BI$1)*(КАЛЕНДАРЬ!$U29=GRID!$B$3:$BI$3), 0))*GRID!$B$67,
ROUNDUP(INDEX(GRID!$B$17:$BI$27,MATCH(S$7,GRID!$A$17:$A$27,0),MATCH(1,($U$2=GRID!$B$1:$BI$1)*(КАЛЕНДАРЬ!$U29=GRID!$B$3:$BI$3), 0))*GRID!$B$66*(1-GRID!$B$69),0))</f>
        <v>#N/A</v>
      </c>
      <c r="U133" s="47" cm="1">
        <f t="array" ref="U133">IF($I$2="Раннее бронирование",
INDEX(GRID!$B$4:$BI$14,MATCH(U$7,GRID!$A$4:$A$14,0),MATCH(1,($U$2=GRID!$B$1:$BI$1)*(КАЛЕНДАРЬ!$U29=GRID!$B$3:$BI$3), 0))*GRID!$B$67,
ROUNDUP(INDEX(GRID!$B$4:$BI$14,MATCH(U$7,GRID!$A$4:$A$14,0),MATCH(1,($U$2=GRID!$B$1:$BI$1)*(КАЛЕНДАРЬ!$U29=GRID!$B$3:$BI$3),0))*GRID!$B$66*(1-GRID!$B$69),0))</f>
        <v>62560</v>
      </c>
      <c r="V133" s="48" cm="1">
        <f t="array" ref="V133">IF($I$2="Раннее бронирование",
INDEX(GRID!$B$17:$BI$27,MATCH(U$7,GRID!$A$17:$A$27,0),MATCH(1,($U$2=GRID!$B$1:$BI$1)*(КАЛЕНДАРЬ!$U29=GRID!$B$3:$BI$3), 0))*GRID!$B$67,
ROUNDUP(INDEX(GRID!$B$17:$BI$27,MATCH(U$7,GRID!$A$17:$A$27,0),MATCH(1,($U$2=GRID!$B$1:$BI$1)*(КАЛЕНДАРЬ!$U29=GRID!$B$3:$BI$3), 0))*GRID!$B$66*(1-GRID!$B$69),0))</f>
        <v>64260</v>
      </c>
      <c r="W133" s="47" cm="1">
        <f t="array" ref="W133">IF($I$2="Раннее бронирование",
INDEX(GRID!$B$4:$BI$14,MATCH(W$7,GRID!$A$4:$A$14,0),MATCH(1,($U$2=GRID!$B$1:$BI$1)*(КАЛЕНДАРЬ!$U29=GRID!$B$3:$BI$3), 0))*GRID!$B$67,
ROUNDUP(INDEX(GRID!$B$4:$BI$14,MATCH(W$7,GRID!$A$4:$A$14,0),MATCH(1,($U$2=GRID!$B$1:$BI$1)*(КАЛЕНДАРЬ!$U29=GRID!$B$3:$BI$3),0))*GRID!$B$66*(1-GRID!$B$69),0))</f>
        <v>222360</v>
      </c>
      <c r="X133" s="48" cm="1">
        <f t="array" ref="X133">IF($I$2="Раннее бронирование",
INDEX(GRID!$B$17:$BI$27,MATCH(W$7,GRID!$A$17:$A$27,0),MATCH(1,($U$2=GRID!$B$1:$BI$1)*(КАЛЕНДАРЬ!$U29=GRID!$B$3:$BI$3), 0))*GRID!$B$67,
ROUNDUP(INDEX(GRID!$B$17:$BI$27,MATCH(W$7,GRID!$A$17:$A$27,0),MATCH(1,($U$2=GRID!$B$1:$BI$1)*(КАЛЕНДАРЬ!$U29=GRID!$B$3:$BI$3), 0))*GRID!$B$66*(1-GRID!$B$69),0))</f>
        <v>224060</v>
      </c>
    </row>
    <row r="134" spans="1:24" hidden="1" x14ac:dyDescent="0.2">
      <c r="A134" s="117" t="s">
        <v>47</v>
      </c>
      <c r="B134" s="117">
        <v>27</v>
      </c>
      <c r="C134" s="47" cm="1">
        <f t="array" ref="C134">IF($I$2="Раннее бронирование",
INDEX(GRID!$B$4:$BI$14,MATCH(C$7,GRID!$A$4:$A$14,0),MATCH(1,($U$2=GRID!$B$1:$BI$1)*(КАЛЕНДАРЬ!$U30=GRID!$B$3:$BI$3), 0))*GRID!$B$67,
ROUNDUP(INDEX(GRID!$B$4:$BI$14,MATCH(C$7,GRID!$A$4:$A$14,0),MATCH(1,($U$2=GRID!$B$1:$BI$1)*(КАЛЕНДАРЬ!$U30=GRID!$B$3:$BI$3),0))*GRID!$B$66*(1-GRID!$B$69),0))</f>
        <v>20740</v>
      </c>
      <c r="D134" s="48" cm="1">
        <f t="array" ref="D134">IF($I$2="Раннее бронирование",
INDEX(GRID!$B$17:$BI$27,MATCH(C$7,GRID!$A$17:$A$27,0),MATCH(1,($U$2=GRID!$B$1:$BI$1)*(КАЛЕНДАРЬ!$U30=GRID!$B$3:$BI$3), 0))*GRID!$B$67,
ROUNDUP(INDEX(GRID!$B$17:$BI$27,MATCH(C$7,GRID!$A$17:$A$27,0),MATCH(1,($U$2=GRID!$B$1:$BI$1)*(КАЛЕНДАРЬ!$U30=GRID!$B$3:$BI$3), 0))*GRID!$B$66*(1-GRID!$B$69),0))</f>
        <v>22440</v>
      </c>
      <c r="E134" s="47" cm="1">
        <f t="array" ref="E134">IF($I$2="Раннее бронирование",
INDEX(GRID!$B$4:$BI$14,MATCH(E$7,GRID!$A$4:$A$14,0),MATCH(1,($U$2=GRID!$B$1:$BI$1)*(КАЛЕНДАРЬ!$U30=GRID!$B$3:$BI$3), 0))*GRID!$B$67,
ROUNDUP(INDEX(GRID!$B$4:$BI$14,MATCH(E$7,GRID!$A$4:$A$14,0),MATCH(1,($U$2=GRID!$B$1:$BI$1)*(КАЛЕНДАРЬ!$U30=GRID!$B$3:$BI$3),0))*GRID!$B$66*(1-GRID!$B$69),0))</f>
        <v>23188</v>
      </c>
      <c r="F134" s="48" cm="1">
        <f t="array" ref="F134">IF($I$2="Раннее бронирование",
INDEX(GRID!$B$17:$BI$27,MATCH(E$7,GRID!$A$17:$A$27,0),MATCH(1,($U$2=GRID!$B$1:$BI$1)*(КАЛЕНДАРЬ!$U30=GRID!$B$3:$BI$3), 0))*GRID!$B$67,
ROUNDUP(INDEX(GRID!$B$17:$BI$27,MATCH(E$7,GRID!$A$17:$A$27,0),MATCH(1,($U$2=GRID!$B$1:$BI$1)*(КАЛЕНДАРЬ!$U30=GRID!$B$3:$BI$3), 0))*GRID!$B$66*(1-GRID!$B$69),0))</f>
        <v>24888</v>
      </c>
      <c r="G134" s="47" t="e" cm="1">
        <f t="array" ref="G134">IF($I$2="Раннее бронирование",
INDEX(GRID!$B$4:$BI$14,MATCH(G$7,GRID!$A$4:$A$14,0),MATCH(1,($U$2=GRID!$B$1:$BI$1)*(КАЛЕНДАРЬ!$U30=GRID!$B$3:$BI$3), 0))*GRID!$B$67,
ROUNDUP(INDEX(GRID!$B$4:$BI$14,MATCH(G$7,GRID!$A$4:$A$14,0),MATCH(1,($U$2=GRID!$B$1:$BI$1)*(КАЛЕНДАРЬ!$U30=GRID!$B$3:$BI$3),0))*GRID!$B$66*(1-GRID!$B$69),0))</f>
        <v>#N/A</v>
      </c>
      <c r="H134" s="48" t="e" cm="1">
        <f t="array" ref="H134">IF($I$2="Раннее бронирование",
INDEX(GRID!$B$17:$BI$27,MATCH(G$7,GRID!$A$17:$A$27,0),MATCH(1,($U$2=GRID!$B$1:$BI$1)*(КАЛЕНДАРЬ!$U30=GRID!$B$3:$BI$3), 0))*GRID!$B$67,
ROUNDUP(INDEX(GRID!$B$17:$BI$27,MATCH(G$7,GRID!$A$17:$A$27,0),MATCH(1,($U$2=GRID!$B$1:$BI$1)*(КАЛЕНДАРЬ!$U30=GRID!$B$3:$BI$3), 0))*GRID!$B$66*(1-GRID!$B$69),0))</f>
        <v>#N/A</v>
      </c>
      <c r="I134" s="47" t="e" cm="1">
        <f t="array" ref="I134">IF($I$2="Раннее бронирование",
INDEX(GRID!$B$4:$BI$14,MATCH(I$7,GRID!$A$4:$A$14,0),MATCH(1,($U$2=GRID!$B$1:$BI$1)*(КАЛЕНДАРЬ!$U30=GRID!$B$3:$BI$3), 0))*GRID!$B$67,
ROUNDUP(INDEX(GRID!$B$4:$BI$14,MATCH(I$7,GRID!$A$4:$A$14,0),MATCH(1,($U$2=GRID!$B$1:$BI$1)*(КАЛЕНДАРЬ!$U30=GRID!$B$3:$BI$3),0))*GRID!$B$66*(1-GRID!$B$69),0))</f>
        <v>#N/A</v>
      </c>
      <c r="J134" s="48" t="e" cm="1">
        <f t="array" ref="J134">IF($I$2="Раннее бронирование",
INDEX(GRID!$B$17:$BI$27,MATCH(I$7,GRID!$A$17:$A$27,0),MATCH(1,($U$2=GRID!$B$1:$BI$1)*(КАЛЕНДАРЬ!$U30=GRID!$B$3:$BI$3), 0))*GRID!$B$67,
ROUNDUP(INDEX(GRID!$B$17:$BI$27,MATCH(I$7,GRID!$A$17:$A$27,0),MATCH(1,($U$2=GRID!$B$1:$BI$1)*(КАЛЕНДАРЬ!$U30=GRID!$B$3:$BI$3), 0))*GRID!$B$66*(1-GRID!$B$69),0))</f>
        <v>#N/A</v>
      </c>
      <c r="K134" s="47" cm="1">
        <f t="array" ref="K134">IF($I$2="Раннее бронирование",
INDEX(GRID!$B$4:$BI$14,MATCH(K$7,GRID!$A$4:$A$14,0),MATCH(1,($U$2=GRID!$B$1:$BI$1)*(КАЛЕНДАРЬ!$U30=GRID!$B$3:$BI$3), 0))*GRID!$B$67,
ROUNDUP(INDEX(GRID!$B$4:$BI$14,MATCH(K$7,GRID!$A$4:$A$14,0),MATCH(1,($U$2=GRID!$B$1:$BI$1)*(КАЛЕНДАРЬ!$U30=GRID!$B$3:$BI$3),0))*GRID!$B$66*(1-GRID!$B$69),0))</f>
        <v>32164</v>
      </c>
      <c r="L134" s="48" cm="1">
        <f t="array" ref="L134">IF($I$2="Раннее бронирование",
INDEX(GRID!$B$17:$BI$27,MATCH(K$7,GRID!$A$17:$A$27,0),MATCH(1,($U$2=GRID!$B$1:$BI$1)*(КАЛЕНДАРЬ!$U30=GRID!$B$3:$BI$3), 0))*GRID!$B$67,
ROUNDUP(INDEX(GRID!$B$17:$BI$27,MATCH(K$7,GRID!$A$17:$A$27,0),MATCH(1,($U$2=GRID!$B$1:$BI$1)*(КАЛЕНДАРЬ!$U30=GRID!$B$3:$BI$3), 0))*GRID!$B$66*(1-GRID!$B$69),0))</f>
        <v>33864</v>
      </c>
      <c r="M134" s="47" cm="1">
        <f t="array" ref="M134">IF($I$2="Раннее бронирование",
INDEX(GRID!$B$4:$BI$14,MATCH(M$7,GRID!$A$4:$A$14,0),MATCH(1,($U$2=GRID!$B$1:$BI$1)*(КАЛЕНДАРЬ!$U30=GRID!$B$3:$BI$3), 0))*GRID!$B$67,
ROUNDUP(INDEX(GRID!$B$4:$BI$14,MATCH(M$7,GRID!$A$4:$A$14,0),MATCH(1,($U$2=GRID!$B$1:$BI$1)*(КАЛЕНДАРЬ!$U30=GRID!$B$3:$BI$3),0))*GRID!$B$66*(1-GRID!$B$69),0))</f>
        <v>35904</v>
      </c>
      <c r="N134" s="48" cm="1">
        <f t="array" ref="N134">IF($I$2="Раннее бронирование",
INDEX(GRID!$B$17:$BI$27,MATCH(M$7,GRID!$A$17:$A$27,0),MATCH(1,($U$2=GRID!$B$1:$BI$1)*(КАЛЕНДАРЬ!$U30=GRID!$B$3:$BI$3), 0))*GRID!$B$67,
ROUNDUP(INDEX(GRID!$B$17:$BI$27,MATCH(M$7,GRID!$A$17:$A$27,0),MATCH(1,($U$2=GRID!$B$1:$BI$1)*(КАЛЕНДАРЬ!$U30=GRID!$B$3:$BI$3), 0))*GRID!$B$66*(1-GRID!$B$69),0))</f>
        <v>37604</v>
      </c>
      <c r="O134" s="47" cm="1">
        <f t="array" ref="O134">IF($I$2="Раннее бронирование",
INDEX(GRID!$B$4:$BI$14,MATCH(O$7,GRID!$A$4:$A$14,0),MATCH(1,($U$2=GRID!$B$1:$BI$1)*(КАЛЕНДАРЬ!$U30=GRID!$B$3:$BI$3), 0))*GRID!$B$67,
ROUNDUP(INDEX(GRID!$B$4:$BI$14,MATCH(O$7,GRID!$A$4:$A$14,0),MATCH(1,($U$2=GRID!$B$1:$BI$1)*(КАЛЕНДАРЬ!$U30=GRID!$B$3:$BI$3),0))*GRID!$B$66*(1-GRID!$B$69),0))</f>
        <v>40392</v>
      </c>
      <c r="P134" s="48" cm="1">
        <f t="array" ref="P134">IF($I$2="Раннее бронирование",
INDEX(GRID!$B$17:$BI$27,MATCH(O$7,GRID!$A$17:$A$27,0),MATCH(1,($U$2=GRID!$B$1:$BI$1)*(КАЛЕНДАРЬ!$U30=GRID!$B$3:$BI$3), 0))*GRID!$B$67,
ROUNDUP(INDEX(GRID!$B$17:$BI$27,MATCH(O$7,GRID!$A$17:$A$27,0),MATCH(1,($U$2=GRID!$B$1:$BI$1)*(КАЛЕНДАРЬ!$U30=GRID!$B$3:$BI$3), 0))*GRID!$B$66*(1-GRID!$B$69),0))</f>
        <v>42092</v>
      </c>
      <c r="Q134" s="47" t="e" cm="1">
        <f t="array" ref="Q134">IF($I$2="Раннее бронирование",
INDEX(GRID!$B$4:$BI$14,MATCH(Q$7,GRID!$A$4:$A$14,0),MATCH(1,($U$2=GRID!$B$1:$BI$1)*(КАЛЕНДАРЬ!$U30=GRID!$B$3:$BI$3), 0))*GRID!$B$67,
ROUNDUP(INDEX(GRID!$B$4:$BI$14,MATCH(Q$7,GRID!$A$4:$A$14,0),MATCH(1,($U$2=GRID!$B$1:$BI$1)*(КАЛЕНДАРЬ!$U30=GRID!$B$3:$BI$3),0))*GRID!$B$66*(1-GRID!$B$69),0))</f>
        <v>#N/A</v>
      </c>
      <c r="R134" s="48" t="e" cm="1">
        <f t="array" ref="R134">IF($I$2="Раннее бронирование",
INDEX(GRID!$B$17:$BI$27,MATCH(Q$7,GRID!$A$17:$A$27,0),MATCH(1,($U$2=GRID!$B$1:$BI$1)*(КАЛЕНДАРЬ!$U30=GRID!$B$3:$BI$3), 0))*GRID!$B$67,
ROUNDUP(INDEX(GRID!$B$17:$BI$27,MATCH(Q$7,GRID!$A$17:$A$27,0),MATCH(1,($U$2=GRID!$B$1:$BI$1)*(КАЛЕНДАРЬ!$U30=GRID!$B$3:$BI$3), 0))*GRID!$B$66*(1-GRID!$B$69),0))</f>
        <v>#N/A</v>
      </c>
      <c r="S134" s="47" t="e" cm="1">
        <f t="array" ref="S134">IF($I$2="Раннее бронирование",
INDEX(GRID!$B$4:$BI$14,MATCH(S$7,GRID!$A$4:$A$14,0),MATCH(1,($U$2=GRID!$B$1:$BI$1)*(КАЛЕНДАРЬ!$U30=GRID!$B$3:$BI$3), 0))*GRID!$B$67,
ROUNDUP(INDEX(GRID!$B$4:$BI$14,MATCH(S$7,GRID!$A$4:$A$14,0),MATCH(1,($U$2=GRID!$B$1:$BI$1)*(КАЛЕНДАРЬ!$U30=GRID!$B$3:$BI$3),0))*GRID!$B$66*(1-GRID!$B$69),0))</f>
        <v>#N/A</v>
      </c>
      <c r="T134" s="48" t="e" cm="1">
        <f t="array" ref="T134">IF($I$2="Раннее бронирование",
INDEX(GRID!$B$17:$BI$27,MATCH(S$7,GRID!$A$17:$A$27,0),MATCH(1,($U$2=GRID!$B$1:$BI$1)*(КАЛЕНДАРЬ!$U30=GRID!$B$3:$BI$3), 0))*GRID!$B$67,
ROUNDUP(INDEX(GRID!$B$17:$BI$27,MATCH(S$7,GRID!$A$17:$A$27,0),MATCH(1,($U$2=GRID!$B$1:$BI$1)*(КАЛЕНДАРЬ!$U30=GRID!$B$3:$BI$3), 0))*GRID!$B$66*(1-GRID!$B$69),0))</f>
        <v>#N/A</v>
      </c>
      <c r="U134" s="47" cm="1">
        <f t="array" ref="U134">IF($I$2="Раннее бронирование",
INDEX(GRID!$B$4:$BI$14,MATCH(U$7,GRID!$A$4:$A$14,0),MATCH(1,($U$2=GRID!$B$1:$BI$1)*(КАЛЕНДАРЬ!$U30=GRID!$B$3:$BI$3), 0))*GRID!$B$67,
ROUNDUP(INDEX(GRID!$B$4:$BI$14,MATCH(U$7,GRID!$A$4:$A$14,0),MATCH(1,($U$2=GRID!$B$1:$BI$1)*(КАЛЕНДАРЬ!$U30=GRID!$B$3:$BI$3),0))*GRID!$B$66*(1-GRID!$B$69),0))</f>
        <v>62560</v>
      </c>
      <c r="V134" s="48" cm="1">
        <f t="array" ref="V134">IF($I$2="Раннее бронирование",
INDEX(GRID!$B$17:$BI$27,MATCH(U$7,GRID!$A$17:$A$27,0),MATCH(1,($U$2=GRID!$B$1:$BI$1)*(КАЛЕНДАРЬ!$U30=GRID!$B$3:$BI$3), 0))*GRID!$B$67,
ROUNDUP(INDEX(GRID!$B$17:$BI$27,MATCH(U$7,GRID!$A$17:$A$27,0),MATCH(1,($U$2=GRID!$B$1:$BI$1)*(КАЛЕНДАРЬ!$U30=GRID!$B$3:$BI$3), 0))*GRID!$B$66*(1-GRID!$B$69),0))</f>
        <v>64260</v>
      </c>
      <c r="W134" s="47" cm="1">
        <f t="array" ref="W134">IF($I$2="Раннее бронирование",
INDEX(GRID!$B$4:$BI$14,MATCH(W$7,GRID!$A$4:$A$14,0),MATCH(1,($U$2=GRID!$B$1:$BI$1)*(КАЛЕНДАРЬ!$U30=GRID!$B$3:$BI$3), 0))*GRID!$B$67,
ROUNDUP(INDEX(GRID!$B$4:$BI$14,MATCH(W$7,GRID!$A$4:$A$14,0),MATCH(1,($U$2=GRID!$B$1:$BI$1)*(КАЛЕНДАРЬ!$U30=GRID!$B$3:$BI$3),0))*GRID!$B$66*(1-GRID!$B$69),0))</f>
        <v>222360</v>
      </c>
      <c r="X134" s="48" cm="1">
        <f t="array" ref="X134">IF($I$2="Раннее бронирование",
INDEX(GRID!$B$17:$BI$27,MATCH(W$7,GRID!$A$17:$A$27,0),MATCH(1,($U$2=GRID!$B$1:$BI$1)*(КАЛЕНДАРЬ!$U30=GRID!$B$3:$BI$3), 0))*GRID!$B$67,
ROUNDUP(INDEX(GRID!$B$17:$BI$27,MATCH(W$7,GRID!$A$17:$A$27,0),MATCH(1,($U$2=GRID!$B$1:$BI$1)*(КАЛЕНДАРЬ!$U30=GRID!$B$3:$BI$3), 0))*GRID!$B$66*(1-GRID!$B$69),0))</f>
        <v>224060</v>
      </c>
    </row>
    <row r="135" spans="1:24" hidden="1" x14ac:dyDescent="0.2">
      <c r="A135" s="117" t="s">
        <v>48</v>
      </c>
      <c r="B135" s="117">
        <v>28</v>
      </c>
      <c r="C135" s="47" cm="1">
        <f t="array" ref="C135">IF($I$2="Раннее бронирование",
INDEX(GRID!$B$4:$BI$14,MATCH(C$7,GRID!$A$4:$A$14,0),MATCH(1,($U$2=GRID!$B$1:$BI$1)*(КАЛЕНДАРЬ!$U31=GRID!$B$3:$BI$3), 0))*GRID!$B$67,
ROUNDUP(INDEX(GRID!$B$4:$BI$14,MATCH(C$7,GRID!$A$4:$A$14,0),MATCH(1,($U$2=GRID!$B$1:$BI$1)*(КАЛЕНДАРЬ!$U31=GRID!$B$3:$BI$3),0))*GRID!$B$66*(1-GRID!$B$69),0))</f>
        <v>20740</v>
      </c>
      <c r="D135" s="48" cm="1">
        <f t="array" ref="D135">IF($I$2="Раннее бронирование",
INDEX(GRID!$B$17:$BI$27,MATCH(C$7,GRID!$A$17:$A$27,0),MATCH(1,($U$2=GRID!$B$1:$BI$1)*(КАЛЕНДАРЬ!$U31=GRID!$B$3:$BI$3), 0))*GRID!$B$67,
ROUNDUP(INDEX(GRID!$B$17:$BI$27,MATCH(C$7,GRID!$A$17:$A$27,0),MATCH(1,($U$2=GRID!$B$1:$BI$1)*(КАЛЕНДАРЬ!$U31=GRID!$B$3:$BI$3), 0))*GRID!$B$66*(1-GRID!$B$69),0))</f>
        <v>22440</v>
      </c>
      <c r="E135" s="47" cm="1">
        <f t="array" ref="E135">IF($I$2="Раннее бронирование",
INDEX(GRID!$B$4:$BI$14,MATCH(E$7,GRID!$A$4:$A$14,0),MATCH(1,($U$2=GRID!$B$1:$BI$1)*(КАЛЕНДАРЬ!$U31=GRID!$B$3:$BI$3), 0))*GRID!$B$67,
ROUNDUP(INDEX(GRID!$B$4:$BI$14,MATCH(E$7,GRID!$A$4:$A$14,0),MATCH(1,($U$2=GRID!$B$1:$BI$1)*(КАЛЕНДАРЬ!$U31=GRID!$B$3:$BI$3),0))*GRID!$B$66*(1-GRID!$B$69),0))</f>
        <v>23188</v>
      </c>
      <c r="F135" s="48" cm="1">
        <f t="array" ref="F135">IF($I$2="Раннее бронирование",
INDEX(GRID!$B$17:$BI$27,MATCH(E$7,GRID!$A$17:$A$27,0),MATCH(1,($U$2=GRID!$B$1:$BI$1)*(КАЛЕНДАРЬ!$U31=GRID!$B$3:$BI$3), 0))*GRID!$B$67,
ROUNDUP(INDEX(GRID!$B$17:$BI$27,MATCH(E$7,GRID!$A$17:$A$27,0),MATCH(1,($U$2=GRID!$B$1:$BI$1)*(КАЛЕНДАРЬ!$U31=GRID!$B$3:$BI$3), 0))*GRID!$B$66*(1-GRID!$B$69),0))</f>
        <v>24888</v>
      </c>
      <c r="G135" s="47" t="e" cm="1">
        <f t="array" ref="G135">IF($I$2="Раннее бронирование",
INDEX(GRID!$B$4:$BI$14,MATCH(G$7,GRID!$A$4:$A$14,0),MATCH(1,($U$2=GRID!$B$1:$BI$1)*(КАЛЕНДАРЬ!$U31=GRID!$B$3:$BI$3), 0))*GRID!$B$67,
ROUNDUP(INDEX(GRID!$B$4:$BI$14,MATCH(G$7,GRID!$A$4:$A$14,0),MATCH(1,($U$2=GRID!$B$1:$BI$1)*(КАЛЕНДАРЬ!$U31=GRID!$B$3:$BI$3),0))*GRID!$B$66*(1-GRID!$B$69),0))</f>
        <v>#N/A</v>
      </c>
      <c r="H135" s="48" t="e" cm="1">
        <f t="array" ref="H135">IF($I$2="Раннее бронирование",
INDEX(GRID!$B$17:$BI$27,MATCH(G$7,GRID!$A$17:$A$27,0),MATCH(1,($U$2=GRID!$B$1:$BI$1)*(КАЛЕНДАРЬ!$U31=GRID!$B$3:$BI$3), 0))*GRID!$B$67,
ROUNDUP(INDEX(GRID!$B$17:$BI$27,MATCH(G$7,GRID!$A$17:$A$27,0),MATCH(1,($U$2=GRID!$B$1:$BI$1)*(КАЛЕНДАРЬ!$U31=GRID!$B$3:$BI$3), 0))*GRID!$B$66*(1-GRID!$B$69),0))</f>
        <v>#N/A</v>
      </c>
      <c r="I135" s="47" t="e" cm="1">
        <f t="array" ref="I135">IF($I$2="Раннее бронирование",
INDEX(GRID!$B$4:$BI$14,MATCH(I$7,GRID!$A$4:$A$14,0),MATCH(1,($U$2=GRID!$B$1:$BI$1)*(КАЛЕНДАРЬ!$U31=GRID!$B$3:$BI$3), 0))*GRID!$B$67,
ROUNDUP(INDEX(GRID!$B$4:$BI$14,MATCH(I$7,GRID!$A$4:$A$14,0),MATCH(1,($U$2=GRID!$B$1:$BI$1)*(КАЛЕНДАРЬ!$U31=GRID!$B$3:$BI$3),0))*GRID!$B$66*(1-GRID!$B$69),0))</f>
        <v>#N/A</v>
      </c>
      <c r="J135" s="48" t="e" cm="1">
        <f t="array" ref="J135">IF($I$2="Раннее бронирование",
INDEX(GRID!$B$17:$BI$27,MATCH(I$7,GRID!$A$17:$A$27,0),MATCH(1,($U$2=GRID!$B$1:$BI$1)*(КАЛЕНДАРЬ!$U31=GRID!$B$3:$BI$3), 0))*GRID!$B$67,
ROUNDUP(INDEX(GRID!$B$17:$BI$27,MATCH(I$7,GRID!$A$17:$A$27,0),MATCH(1,($U$2=GRID!$B$1:$BI$1)*(КАЛЕНДАРЬ!$U31=GRID!$B$3:$BI$3), 0))*GRID!$B$66*(1-GRID!$B$69),0))</f>
        <v>#N/A</v>
      </c>
      <c r="K135" s="47" cm="1">
        <f t="array" ref="K135">IF($I$2="Раннее бронирование",
INDEX(GRID!$B$4:$BI$14,MATCH(K$7,GRID!$A$4:$A$14,0),MATCH(1,($U$2=GRID!$B$1:$BI$1)*(КАЛЕНДАРЬ!$U31=GRID!$B$3:$BI$3), 0))*GRID!$B$67,
ROUNDUP(INDEX(GRID!$B$4:$BI$14,MATCH(K$7,GRID!$A$4:$A$14,0),MATCH(1,($U$2=GRID!$B$1:$BI$1)*(КАЛЕНДАРЬ!$U31=GRID!$B$3:$BI$3),0))*GRID!$B$66*(1-GRID!$B$69),0))</f>
        <v>32164</v>
      </c>
      <c r="L135" s="48" cm="1">
        <f t="array" ref="L135">IF($I$2="Раннее бронирование",
INDEX(GRID!$B$17:$BI$27,MATCH(K$7,GRID!$A$17:$A$27,0),MATCH(1,($U$2=GRID!$B$1:$BI$1)*(КАЛЕНДАРЬ!$U31=GRID!$B$3:$BI$3), 0))*GRID!$B$67,
ROUNDUP(INDEX(GRID!$B$17:$BI$27,MATCH(K$7,GRID!$A$17:$A$27,0),MATCH(1,($U$2=GRID!$B$1:$BI$1)*(КАЛЕНДАРЬ!$U31=GRID!$B$3:$BI$3), 0))*GRID!$B$66*(1-GRID!$B$69),0))</f>
        <v>33864</v>
      </c>
      <c r="M135" s="47" cm="1">
        <f t="array" ref="M135">IF($I$2="Раннее бронирование",
INDEX(GRID!$B$4:$BI$14,MATCH(M$7,GRID!$A$4:$A$14,0),MATCH(1,($U$2=GRID!$B$1:$BI$1)*(КАЛЕНДАРЬ!$U31=GRID!$B$3:$BI$3), 0))*GRID!$B$67,
ROUNDUP(INDEX(GRID!$B$4:$BI$14,MATCH(M$7,GRID!$A$4:$A$14,0),MATCH(1,($U$2=GRID!$B$1:$BI$1)*(КАЛЕНДАРЬ!$U31=GRID!$B$3:$BI$3),0))*GRID!$B$66*(1-GRID!$B$69),0))</f>
        <v>35904</v>
      </c>
      <c r="N135" s="48" cm="1">
        <f t="array" ref="N135">IF($I$2="Раннее бронирование",
INDEX(GRID!$B$17:$BI$27,MATCH(M$7,GRID!$A$17:$A$27,0),MATCH(1,($U$2=GRID!$B$1:$BI$1)*(КАЛЕНДАРЬ!$U31=GRID!$B$3:$BI$3), 0))*GRID!$B$67,
ROUNDUP(INDEX(GRID!$B$17:$BI$27,MATCH(M$7,GRID!$A$17:$A$27,0),MATCH(1,($U$2=GRID!$B$1:$BI$1)*(КАЛЕНДАРЬ!$U31=GRID!$B$3:$BI$3), 0))*GRID!$B$66*(1-GRID!$B$69),0))</f>
        <v>37604</v>
      </c>
      <c r="O135" s="47" cm="1">
        <f t="array" ref="O135">IF($I$2="Раннее бронирование",
INDEX(GRID!$B$4:$BI$14,MATCH(O$7,GRID!$A$4:$A$14,0),MATCH(1,($U$2=GRID!$B$1:$BI$1)*(КАЛЕНДАРЬ!$U31=GRID!$B$3:$BI$3), 0))*GRID!$B$67,
ROUNDUP(INDEX(GRID!$B$4:$BI$14,MATCH(O$7,GRID!$A$4:$A$14,0),MATCH(1,($U$2=GRID!$B$1:$BI$1)*(КАЛЕНДАРЬ!$U31=GRID!$B$3:$BI$3),0))*GRID!$B$66*(1-GRID!$B$69),0))</f>
        <v>40392</v>
      </c>
      <c r="P135" s="48" cm="1">
        <f t="array" ref="P135">IF($I$2="Раннее бронирование",
INDEX(GRID!$B$17:$BI$27,MATCH(O$7,GRID!$A$17:$A$27,0),MATCH(1,($U$2=GRID!$B$1:$BI$1)*(КАЛЕНДАРЬ!$U31=GRID!$B$3:$BI$3), 0))*GRID!$B$67,
ROUNDUP(INDEX(GRID!$B$17:$BI$27,MATCH(O$7,GRID!$A$17:$A$27,0),MATCH(1,($U$2=GRID!$B$1:$BI$1)*(КАЛЕНДАРЬ!$U31=GRID!$B$3:$BI$3), 0))*GRID!$B$66*(1-GRID!$B$69),0))</f>
        <v>42092</v>
      </c>
      <c r="Q135" s="47" t="e" cm="1">
        <f t="array" ref="Q135">IF($I$2="Раннее бронирование",
INDEX(GRID!$B$4:$BI$14,MATCH(Q$7,GRID!$A$4:$A$14,0),MATCH(1,($U$2=GRID!$B$1:$BI$1)*(КАЛЕНДАРЬ!$U31=GRID!$B$3:$BI$3), 0))*GRID!$B$67,
ROUNDUP(INDEX(GRID!$B$4:$BI$14,MATCH(Q$7,GRID!$A$4:$A$14,0),MATCH(1,($U$2=GRID!$B$1:$BI$1)*(КАЛЕНДАРЬ!$U31=GRID!$B$3:$BI$3),0))*GRID!$B$66*(1-GRID!$B$69),0))</f>
        <v>#N/A</v>
      </c>
      <c r="R135" s="48" t="e" cm="1">
        <f t="array" ref="R135">IF($I$2="Раннее бронирование",
INDEX(GRID!$B$17:$BI$27,MATCH(Q$7,GRID!$A$17:$A$27,0),MATCH(1,($U$2=GRID!$B$1:$BI$1)*(КАЛЕНДАРЬ!$U31=GRID!$B$3:$BI$3), 0))*GRID!$B$67,
ROUNDUP(INDEX(GRID!$B$17:$BI$27,MATCH(Q$7,GRID!$A$17:$A$27,0),MATCH(1,($U$2=GRID!$B$1:$BI$1)*(КАЛЕНДАРЬ!$U31=GRID!$B$3:$BI$3), 0))*GRID!$B$66*(1-GRID!$B$69),0))</f>
        <v>#N/A</v>
      </c>
      <c r="S135" s="47" t="e" cm="1">
        <f t="array" ref="S135">IF($I$2="Раннее бронирование",
INDEX(GRID!$B$4:$BI$14,MATCH(S$7,GRID!$A$4:$A$14,0),MATCH(1,($U$2=GRID!$B$1:$BI$1)*(КАЛЕНДАРЬ!$U31=GRID!$B$3:$BI$3), 0))*GRID!$B$67,
ROUNDUP(INDEX(GRID!$B$4:$BI$14,MATCH(S$7,GRID!$A$4:$A$14,0),MATCH(1,($U$2=GRID!$B$1:$BI$1)*(КАЛЕНДАРЬ!$U31=GRID!$B$3:$BI$3),0))*GRID!$B$66*(1-GRID!$B$69),0))</f>
        <v>#N/A</v>
      </c>
      <c r="T135" s="48" t="e" cm="1">
        <f t="array" ref="T135">IF($I$2="Раннее бронирование",
INDEX(GRID!$B$17:$BI$27,MATCH(S$7,GRID!$A$17:$A$27,0),MATCH(1,($U$2=GRID!$B$1:$BI$1)*(КАЛЕНДАРЬ!$U31=GRID!$B$3:$BI$3), 0))*GRID!$B$67,
ROUNDUP(INDEX(GRID!$B$17:$BI$27,MATCH(S$7,GRID!$A$17:$A$27,0),MATCH(1,($U$2=GRID!$B$1:$BI$1)*(КАЛЕНДАРЬ!$U31=GRID!$B$3:$BI$3), 0))*GRID!$B$66*(1-GRID!$B$69),0))</f>
        <v>#N/A</v>
      </c>
      <c r="U135" s="47" cm="1">
        <f t="array" ref="U135">IF($I$2="Раннее бронирование",
INDEX(GRID!$B$4:$BI$14,MATCH(U$7,GRID!$A$4:$A$14,0),MATCH(1,($U$2=GRID!$B$1:$BI$1)*(КАЛЕНДАРЬ!$U31=GRID!$B$3:$BI$3), 0))*GRID!$B$67,
ROUNDUP(INDEX(GRID!$B$4:$BI$14,MATCH(U$7,GRID!$A$4:$A$14,0),MATCH(1,($U$2=GRID!$B$1:$BI$1)*(КАЛЕНДАРЬ!$U31=GRID!$B$3:$BI$3),0))*GRID!$B$66*(1-GRID!$B$69),0))</f>
        <v>62560</v>
      </c>
      <c r="V135" s="48" cm="1">
        <f t="array" ref="V135">IF($I$2="Раннее бронирование",
INDEX(GRID!$B$17:$BI$27,MATCH(U$7,GRID!$A$17:$A$27,0),MATCH(1,($U$2=GRID!$B$1:$BI$1)*(КАЛЕНДАРЬ!$U31=GRID!$B$3:$BI$3), 0))*GRID!$B$67,
ROUNDUP(INDEX(GRID!$B$17:$BI$27,MATCH(U$7,GRID!$A$17:$A$27,0),MATCH(1,($U$2=GRID!$B$1:$BI$1)*(КАЛЕНДАРЬ!$U31=GRID!$B$3:$BI$3), 0))*GRID!$B$66*(1-GRID!$B$69),0))</f>
        <v>64260</v>
      </c>
      <c r="W135" s="47" cm="1">
        <f t="array" ref="W135">IF($I$2="Раннее бронирование",
INDEX(GRID!$B$4:$BI$14,MATCH(W$7,GRID!$A$4:$A$14,0),MATCH(1,($U$2=GRID!$B$1:$BI$1)*(КАЛЕНДАРЬ!$U31=GRID!$B$3:$BI$3), 0))*GRID!$B$67,
ROUNDUP(INDEX(GRID!$B$4:$BI$14,MATCH(W$7,GRID!$A$4:$A$14,0),MATCH(1,($U$2=GRID!$B$1:$BI$1)*(КАЛЕНДАРЬ!$U31=GRID!$B$3:$BI$3),0))*GRID!$B$66*(1-GRID!$B$69),0))</f>
        <v>222360</v>
      </c>
      <c r="X135" s="48" cm="1">
        <f t="array" ref="X135">IF($I$2="Раннее бронирование",
INDEX(GRID!$B$17:$BI$27,MATCH(W$7,GRID!$A$17:$A$27,0),MATCH(1,($U$2=GRID!$B$1:$BI$1)*(КАЛЕНДАРЬ!$U31=GRID!$B$3:$BI$3), 0))*GRID!$B$67,
ROUNDUP(INDEX(GRID!$B$17:$BI$27,MATCH(W$7,GRID!$A$17:$A$27,0),MATCH(1,($U$2=GRID!$B$1:$BI$1)*(КАЛЕНДАРЬ!$U31=GRID!$B$3:$BI$3), 0))*GRID!$B$66*(1-GRID!$B$69),0))</f>
        <v>224060</v>
      </c>
    </row>
    <row r="136" spans="1:24" hidden="1" x14ac:dyDescent="0.2">
      <c r="A136" s="117" t="s">
        <v>42</v>
      </c>
      <c r="B136" s="117">
        <v>29</v>
      </c>
      <c r="C136" s="47" cm="1">
        <f t="array" ref="C136">IF($I$2="Раннее бронирование",
INDEX(GRID!$B$4:$BI$14,MATCH(C$7,GRID!$A$4:$A$14,0),MATCH(1,($U$2=GRID!$B$1:$BI$1)*(КАЛЕНДАРЬ!$U32=GRID!$B$3:$BI$3), 0))*GRID!$B$67,
ROUNDUP(INDEX(GRID!$B$4:$BI$14,MATCH(C$7,GRID!$A$4:$A$14,0),MATCH(1,($U$2=GRID!$B$1:$BI$1)*(КАЛЕНДАРЬ!$U32=GRID!$B$3:$BI$3),0))*GRID!$B$66*(1-GRID!$B$69),0))</f>
        <v>20740</v>
      </c>
      <c r="D136" s="48" cm="1">
        <f t="array" ref="D136">IF($I$2="Раннее бронирование",
INDEX(GRID!$B$17:$BI$27,MATCH(C$7,GRID!$A$17:$A$27,0),MATCH(1,($U$2=GRID!$B$1:$BI$1)*(КАЛЕНДАРЬ!$U32=GRID!$B$3:$BI$3), 0))*GRID!$B$67,
ROUNDUP(INDEX(GRID!$B$17:$BI$27,MATCH(C$7,GRID!$A$17:$A$27,0),MATCH(1,($U$2=GRID!$B$1:$BI$1)*(КАЛЕНДАРЬ!$U32=GRID!$B$3:$BI$3), 0))*GRID!$B$66*(1-GRID!$B$69),0))</f>
        <v>22440</v>
      </c>
      <c r="E136" s="47" cm="1">
        <f t="array" ref="E136">IF($I$2="Раннее бронирование",
INDEX(GRID!$B$4:$BI$14,MATCH(E$7,GRID!$A$4:$A$14,0),MATCH(1,($U$2=GRID!$B$1:$BI$1)*(КАЛЕНДАРЬ!$U32=GRID!$B$3:$BI$3), 0))*GRID!$B$67,
ROUNDUP(INDEX(GRID!$B$4:$BI$14,MATCH(E$7,GRID!$A$4:$A$14,0),MATCH(1,($U$2=GRID!$B$1:$BI$1)*(КАЛЕНДАРЬ!$U32=GRID!$B$3:$BI$3),0))*GRID!$B$66*(1-GRID!$B$69),0))</f>
        <v>23188</v>
      </c>
      <c r="F136" s="48" cm="1">
        <f t="array" ref="F136">IF($I$2="Раннее бронирование",
INDEX(GRID!$B$17:$BI$27,MATCH(E$7,GRID!$A$17:$A$27,0),MATCH(1,($U$2=GRID!$B$1:$BI$1)*(КАЛЕНДАРЬ!$U32=GRID!$B$3:$BI$3), 0))*GRID!$B$67,
ROUNDUP(INDEX(GRID!$B$17:$BI$27,MATCH(E$7,GRID!$A$17:$A$27,0),MATCH(1,($U$2=GRID!$B$1:$BI$1)*(КАЛЕНДАРЬ!$U32=GRID!$B$3:$BI$3), 0))*GRID!$B$66*(1-GRID!$B$69),0))</f>
        <v>24888</v>
      </c>
      <c r="G136" s="47" t="e" cm="1">
        <f t="array" ref="G136">IF($I$2="Раннее бронирование",
INDEX(GRID!$B$4:$BI$14,MATCH(G$7,GRID!$A$4:$A$14,0),MATCH(1,($U$2=GRID!$B$1:$BI$1)*(КАЛЕНДАРЬ!$U32=GRID!$B$3:$BI$3), 0))*GRID!$B$67,
ROUNDUP(INDEX(GRID!$B$4:$BI$14,MATCH(G$7,GRID!$A$4:$A$14,0),MATCH(1,($U$2=GRID!$B$1:$BI$1)*(КАЛЕНДАРЬ!$U32=GRID!$B$3:$BI$3),0))*GRID!$B$66*(1-GRID!$B$69),0))</f>
        <v>#N/A</v>
      </c>
      <c r="H136" s="48" t="e" cm="1">
        <f t="array" ref="H136">IF($I$2="Раннее бронирование",
INDEX(GRID!$B$17:$BI$27,MATCH(G$7,GRID!$A$17:$A$27,0),MATCH(1,($U$2=GRID!$B$1:$BI$1)*(КАЛЕНДАРЬ!$U32=GRID!$B$3:$BI$3), 0))*GRID!$B$67,
ROUNDUP(INDEX(GRID!$B$17:$BI$27,MATCH(G$7,GRID!$A$17:$A$27,0),MATCH(1,($U$2=GRID!$B$1:$BI$1)*(КАЛЕНДАРЬ!$U32=GRID!$B$3:$BI$3), 0))*GRID!$B$66*(1-GRID!$B$69),0))</f>
        <v>#N/A</v>
      </c>
      <c r="I136" s="47" t="e" cm="1">
        <f t="array" ref="I136">IF($I$2="Раннее бронирование",
INDEX(GRID!$B$4:$BI$14,MATCH(I$7,GRID!$A$4:$A$14,0),MATCH(1,($U$2=GRID!$B$1:$BI$1)*(КАЛЕНДАРЬ!$U32=GRID!$B$3:$BI$3), 0))*GRID!$B$67,
ROUNDUP(INDEX(GRID!$B$4:$BI$14,MATCH(I$7,GRID!$A$4:$A$14,0),MATCH(1,($U$2=GRID!$B$1:$BI$1)*(КАЛЕНДАРЬ!$U32=GRID!$B$3:$BI$3),0))*GRID!$B$66*(1-GRID!$B$69),0))</f>
        <v>#N/A</v>
      </c>
      <c r="J136" s="48" t="e" cm="1">
        <f t="array" ref="J136">IF($I$2="Раннее бронирование",
INDEX(GRID!$B$17:$BI$27,MATCH(I$7,GRID!$A$17:$A$27,0),MATCH(1,($U$2=GRID!$B$1:$BI$1)*(КАЛЕНДАРЬ!$U32=GRID!$B$3:$BI$3), 0))*GRID!$B$67,
ROUNDUP(INDEX(GRID!$B$17:$BI$27,MATCH(I$7,GRID!$A$17:$A$27,0),MATCH(1,($U$2=GRID!$B$1:$BI$1)*(КАЛЕНДАРЬ!$U32=GRID!$B$3:$BI$3), 0))*GRID!$B$66*(1-GRID!$B$69),0))</f>
        <v>#N/A</v>
      </c>
      <c r="K136" s="47" cm="1">
        <f t="array" ref="K136">IF($I$2="Раннее бронирование",
INDEX(GRID!$B$4:$BI$14,MATCH(K$7,GRID!$A$4:$A$14,0),MATCH(1,($U$2=GRID!$B$1:$BI$1)*(КАЛЕНДАРЬ!$U32=GRID!$B$3:$BI$3), 0))*GRID!$B$67,
ROUNDUP(INDEX(GRID!$B$4:$BI$14,MATCH(K$7,GRID!$A$4:$A$14,0),MATCH(1,($U$2=GRID!$B$1:$BI$1)*(КАЛЕНДАРЬ!$U32=GRID!$B$3:$BI$3),0))*GRID!$B$66*(1-GRID!$B$69),0))</f>
        <v>32164</v>
      </c>
      <c r="L136" s="48" cm="1">
        <f t="array" ref="L136">IF($I$2="Раннее бронирование",
INDEX(GRID!$B$17:$BI$27,MATCH(K$7,GRID!$A$17:$A$27,0),MATCH(1,($U$2=GRID!$B$1:$BI$1)*(КАЛЕНДАРЬ!$U32=GRID!$B$3:$BI$3), 0))*GRID!$B$67,
ROUNDUP(INDEX(GRID!$B$17:$BI$27,MATCH(K$7,GRID!$A$17:$A$27,0),MATCH(1,($U$2=GRID!$B$1:$BI$1)*(КАЛЕНДАРЬ!$U32=GRID!$B$3:$BI$3), 0))*GRID!$B$66*(1-GRID!$B$69),0))</f>
        <v>33864</v>
      </c>
      <c r="M136" s="47" cm="1">
        <f t="array" ref="M136">IF($I$2="Раннее бронирование",
INDEX(GRID!$B$4:$BI$14,MATCH(M$7,GRID!$A$4:$A$14,0),MATCH(1,($U$2=GRID!$B$1:$BI$1)*(КАЛЕНДАРЬ!$U32=GRID!$B$3:$BI$3), 0))*GRID!$B$67,
ROUNDUP(INDEX(GRID!$B$4:$BI$14,MATCH(M$7,GRID!$A$4:$A$14,0),MATCH(1,($U$2=GRID!$B$1:$BI$1)*(КАЛЕНДАРЬ!$U32=GRID!$B$3:$BI$3),0))*GRID!$B$66*(1-GRID!$B$69),0))</f>
        <v>35904</v>
      </c>
      <c r="N136" s="48" cm="1">
        <f t="array" ref="N136">IF($I$2="Раннее бронирование",
INDEX(GRID!$B$17:$BI$27,MATCH(M$7,GRID!$A$17:$A$27,0),MATCH(1,($U$2=GRID!$B$1:$BI$1)*(КАЛЕНДАРЬ!$U32=GRID!$B$3:$BI$3), 0))*GRID!$B$67,
ROUNDUP(INDEX(GRID!$B$17:$BI$27,MATCH(M$7,GRID!$A$17:$A$27,0),MATCH(1,($U$2=GRID!$B$1:$BI$1)*(КАЛЕНДАРЬ!$U32=GRID!$B$3:$BI$3), 0))*GRID!$B$66*(1-GRID!$B$69),0))</f>
        <v>37604</v>
      </c>
      <c r="O136" s="47" cm="1">
        <f t="array" ref="O136">IF($I$2="Раннее бронирование",
INDEX(GRID!$B$4:$BI$14,MATCH(O$7,GRID!$A$4:$A$14,0),MATCH(1,($U$2=GRID!$B$1:$BI$1)*(КАЛЕНДАРЬ!$U32=GRID!$B$3:$BI$3), 0))*GRID!$B$67,
ROUNDUP(INDEX(GRID!$B$4:$BI$14,MATCH(O$7,GRID!$A$4:$A$14,0),MATCH(1,($U$2=GRID!$B$1:$BI$1)*(КАЛЕНДАРЬ!$U32=GRID!$B$3:$BI$3),0))*GRID!$B$66*(1-GRID!$B$69),0))</f>
        <v>40392</v>
      </c>
      <c r="P136" s="48" cm="1">
        <f t="array" ref="P136">IF($I$2="Раннее бронирование",
INDEX(GRID!$B$17:$BI$27,MATCH(O$7,GRID!$A$17:$A$27,0),MATCH(1,($U$2=GRID!$B$1:$BI$1)*(КАЛЕНДАРЬ!$U32=GRID!$B$3:$BI$3), 0))*GRID!$B$67,
ROUNDUP(INDEX(GRID!$B$17:$BI$27,MATCH(O$7,GRID!$A$17:$A$27,0),MATCH(1,($U$2=GRID!$B$1:$BI$1)*(КАЛЕНДАРЬ!$U32=GRID!$B$3:$BI$3), 0))*GRID!$B$66*(1-GRID!$B$69),0))</f>
        <v>42092</v>
      </c>
      <c r="Q136" s="47" t="e" cm="1">
        <f t="array" ref="Q136">IF($I$2="Раннее бронирование",
INDEX(GRID!$B$4:$BI$14,MATCH(Q$7,GRID!$A$4:$A$14,0),MATCH(1,($U$2=GRID!$B$1:$BI$1)*(КАЛЕНДАРЬ!$U32=GRID!$B$3:$BI$3), 0))*GRID!$B$67,
ROUNDUP(INDEX(GRID!$B$4:$BI$14,MATCH(Q$7,GRID!$A$4:$A$14,0),MATCH(1,($U$2=GRID!$B$1:$BI$1)*(КАЛЕНДАРЬ!$U32=GRID!$B$3:$BI$3),0))*GRID!$B$66*(1-GRID!$B$69),0))</f>
        <v>#N/A</v>
      </c>
      <c r="R136" s="48" t="e" cm="1">
        <f t="array" ref="R136">IF($I$2="Раннее бронирование",
INDEX(GRID!$B$17:$BI$27,MATCH(Q$7,GRID!$A$17:$A$27,0),MATCH(1,($U$2=GRID!$B$1:$BI$1)*(КАЛЕНДАРЬ!$U32=GRID!$B$3:$BI$3), 0))*GRID!$B$67,
ROUNDUP(INDEX(GRID!$B$17:$BI$27,MATCH(Q$7,GRID!$A$17:$A$27,0),MATCH(1,($U$2=GRID!$B$1:$BI$1)*(КАЛЕНДАРЬ!$U32=GRID!$B$3:$BI$3), 0))*GRID!$B$66*(1-GRID!$B$69),0))</f>
        <v>#N/A</v>
      </c>
      <c r="S136" s="47" t="e" cm="1">
        <f t="array" ref="S136">IF($I$2="Раннее бронирование",
INDEX(GRID!$B$4:$BI$14,MATCH(S$7,GRID!$A$4:$A$14,0),MATCH(1,($U$2=GRID!$B$1:$BI$1)*(КАЛЕНДАРЬ!$U32=GRID!$B$3:$BI$3), 0))*GRID!$B$67,
ROUNDUP(INDEX(GRID!$B$4:$BI$14,MATCH(S$7,GRID!$A$4:$A$14,0),MATCH(1,($U$2=GRID!$B$1:$BI$1)*(КАЛЕНДАРЬ!$U32=GRID!$B$3:$BI$3),0))*GRID!$B$66*(1-GRID!$B$69),0))</f>
        <v>#N/A</v>
      </c>
      <c r="T136" s="48" t="e" cm="1">
        <f t="array" ref="T136">IF($I$2="Раннее бронирование",
INDEX(GRID!$B$17:$BI$27,MATCH(S$7,GRID!$A$17:$A$27,0),MATCH(1,($U$2=GRID!$B$1:$BI$1)*(КАЛЕНДАРЬ!$U32=GRID!$B$3:$BI$3), 0))*GRID!$B$67,
ROUNDUP(INDEX(GRID!$B$17:$BI$27,MATCH(S$7,GRID!$A$17:$A$27,0),MATCH(1,($U$2=GRID!$B$1:$BI$1)*(КАЛЕНДАРЬ!$U32=GRID!$B$3:$BI$3), 0))*GRID!$B$66*(1-GRID!$B$69),0))</f>
        <v>#N/A</v>
      </c>
      <c r="U136" s="47" cm="1">
        <f t="array" ref="U136">IF($I$2="Раннее бронирование",
INDEX(GRID!$B$4:$BI$14,MATCH(U$7,GRID!$A$4:$A$14,0),MATCH(1,($U$2=GRID!$B$1:$BI$1)*(КАЛЕНДАРЬ!$U32=GRID!$B$3:$BI$3), 0))*GRID!$B$67,
ROUNDUP(INDEX(GRID!$B$4:$BI$14,MATCH(U$7,GRID!$A$4:$A$14,0),MATCH(1,($U$2=GRID!$B$1:$BI$1)*(КАЛЕНДАРЬ!$U32=GRID!$B$3:$BI$3),0))*GRID!$B$66*(1-GRID!$B$69),0))</f>
        <v>62560</v>
      </c>
      <c r="V136" s="48" cm="1">
        <f t="array" ref="V136">IF($I$2="Раннее бронирование",
INDEX(GRID!$B$17:$BI$27,MATCH(U$7,GRID!$A$17:$A$27,0),MATCH(1,($U$2=GRID!$B$1:$BI$1)*(КАЛЕНДАРЬ!$U32=GRID!$B$3:$BI$3), 0))*GRID!$B$67,
ROUNDUP(INDEX(GRID!$B$17:$BI$27,MATCH(U$7,GRID!$A$17:$A$27,0),MATCH(1,($U$2=GRID!$B$1:$BI$1)*(КАЛЕНДАРЬ!$U32=GRID!$B$3:$BI$3), 0))*GRID!$B$66*(1-GRID!$B$69),0))</f>
        <v>64260</v>
      </c>
      <c r="W136" s="47" cm="1">
        <f t="array" ref="W136">IF($I$2="Раннее бронирование",
INDEX(GRID!$B$4:$BI$14,MATCH(W$7,GRID!$A$4:$A$14,0),MATCH(1,($U$2=GRID!$B$1:$BI$1)*(КАЛЕНДАРЬ!$U32=GRID!$B$3:$BI$3), 0))*GRID!$B$67,
ROUNDUP(INDEX(GRID!$B$4:$BI$14,MATCH(W$7,GRID!$A$4:$A$14,0),MATCH(1,($U$2=GRID!$B$1:$BI$1)*(КАЛЕНДАРЬ!$U32=GRID!$B$3:$BI$3),0))*GRID!$B$66*(1-GRID!$B$69),0))</f>
        <v>222360</v>
      </c>
      <c r="X136" s="48" cm="1">
        <f t="array" ref="X136">IF($I$2="Раннее бронирование",
INDEX(GRID!$B$17:$BI$27,MATCH(W$7,GRID!$A$17:$A$27,0),MATCH(1,($U$2=GRID!$B$1:$BI$1)*(КАЛЕНДАРЬ!$U32=GRID!$B$3:$BI$3), 0))*GRID!$B$67,
ROUNDUP(INDEX(GRID!$B$17:$BI$27,MATCH(W$7,GRID!$A$17:$A$27,0),MATCH(1,($U$2=GRID!$B$1:$BI$1)*(КАЛЕНДАРЬ!$U32=GRID!$B$3:$BI$3), 0))*GRID!$B$66*(1-GRID!$B$69),0))</f>
        <v>224060</v>
      </c>
    </row>
    <row r="137" spans="1:24" hidden="1" x14ac:dyDescent="0.2">
      <c r="A137" s="117" t="s">
        <v>43</v>
      </c>
      <c r="B137" s="117">
        <v>30</v>
      </c>
      <c r="C137" s="47" cm="1">
        <f t="array" ref="C137">IF($I$2="Раннее бронирование",
INDEX(GRID!$B$4:$BI$14,MATCH(C$7,GRID!$A$4:$A$14,0),MATCH(1,($U$2=GRID!$B$1:$BI$1)*(КАЛЕНДАРЬ!$U33=GRID!$B$3:$BI$3), 0))*GRID!$B$67,
ROUNDUP(INDEX(GRID!$B$4:$BI$14,MATCH(C$7,GRID!$A$4:$A$14,0),MATCH(1,($U$2=GRID!$B$1:$BI$1)*(КАЛЕНДАРЬ!$U33=GRID!$B$3:$BI$3),0))*GRID!$B$66*(1-GRID!$B$69),0))</f>
        <v>20740</v>
      </c>
      <c r="D137" s="48" cm="1">
        <f t="array" ref="D137">IF($I$2="Раннее бронирование",
INDEX(GRID!$B$17:$BI$27,MATCH(C$7,GRID!$A$17:$A$27,0),MATCH(1,($U$2=GRID!$B$1:$BI$1)*(КАЛЕНДАРЬ!$U33=GRID!$B$3:$BI$3), 0))*GRID!$B$67,
ROUNDUP(INDEX(GRID!$B$17:$BI$27,MATCH(C$7,GRID!$A$17:$A$27,0),MATCH(1,($U$2=GRID!$B$1:$BI$1)*(КАЛЕНДАРЬ!$U33=GRID!$B$3:$BI$3), 0))*GRID!$B$66*(1-GRID!$B$69),0))</f>
        <v>22440</v>
      </c>
      <c r="E137" s="47" cm="1">
        <f t="array" ref="E137">IF($I$2="Раннее бронирование",
INDEX(GRID!$B$4:$BI$14,MATCH(E$7,GRID!$A$4:$A$14,0),MATCH(1,($U$2=GRID!$B$1:$BI$1)*(КАЛЕНДАРЬ!$U33=GRID!$B$3:$BI$3), 0))*GRID!$B$67,
ROUNDUP(INDEX(GRID!$B$4:$BI$14,MATCH(E$7,GRID!$A$4:$A$14,0),MATCH(1,($U$2=GRID!$B$1:$BI$1)*(КАЛЕНДАРЬ!$U33=GRID!$B$3:$BI$3),0))*GRID!$B$66*(1-GRID!$B$69),0))</f>
        <v>23188</v>
      </c>
      <c r="F137" s="48" cm="1">
        <f t="array" ref="F137">IF($I$2="Раннее бронирование",
INDEX(GRID!$B$17:$BI$27,MATCH(E$7,GRID!$A$17:$A$27,0),MATCH(1,($U$2=GRID!$B$1:$BI$1)*(КАЛЕНДАРЬ!$U33=GRID!$B$3:$BI$3), 0))*GRID!$B$67,
ROUNDUP(INDEX(GRID!$B$17:$BI$27,MATCH(E$7,GRID!$A$17:$A$27,0),MATCH(1,($U$2=GRID!$B$1:$BI$1)*(КАЛЕНДАРЬ!$U33=GRID!$B$3:$BI$3), 0))*GRID!$B$66*(1-GRID!$B$69),0))</f>
        <v>24888</v>
      </c>
      <c r="G137" s="47" t="e" cm="1">
        <f t="array" ref="G137">IF($I$2="Раннее бронирование",
INDEX(GRID!$B$4:$BI$14,MATCH(G$7,GRID!$A$4:$A$14,0),MATCH(1,($U$2=GRID!$B$1:$BI$1)*(КАЛЕНДАРЬ!$U33=GRID!$B$3:$BI$3), 0))*GRID!$B$67,
ROUNDUP(INDEX(GRID!$B$4:$BI$14,MATCH(G$7,GRID!$A$4:$A$14,0),MATCH(1,($U$2=GRID!$B$1:$BI$1)*(КАЛЕНДАРЬ!$U33=GRID!$B$3:$BI$3),0))*GRID!$B$66*(1-GRID!$B$69),0))</f>
        <v>#N/A</v>
      </c>
      <c r="H137" s="48" t="e" cm="1">
        <f t="array" ref="H137">IF($I$2="Раннее бронирование",
INDEX(GRID!$B$17:$BI$27,MATCH(G$7,GRID!$A$17:$A$27,0),MATCH(1,($U$2=GRID!$B$1:$BI$1)*(КАЛЕНДАРЬ!$U33=GRID!$B$3:$BI$3), 0))*GRID!$B$67,
ROUNDUP(INDEX(GRID!$B$17:$BI$27,MATCH(G$7,GRID!$A$17:$A$27,0),MATCH(1,($U$2=GRID!$B$1:$BI$1)*(КАЛЕНДАРЬ!$U33=GRID!$B$3:$BI$3), 0))*GRID!$B$66*(1-GRID!$B$69),0))</f>
        <v>#N/A</v>
      </c>
      <c r="I137" s="47" t="e" cm="1">
        <f t="array" ref="I137">IF($I$2="Раннее бронирование",
INDEX(GRID!$B$4:$BI$14,MATCH(I$7,GRID!$A$4:$A$14,0),MATCH(1,($U$2=GRID!$B$1:$BI$1)*(КАЛЕНДАРЬ!$U33=GRID!$B$3:$BI$3), 0))*GRID!$B$67,
ROUNDUP(INDEX(GRID!$B$4:$BI$14,MATCH(I$7,GRID!$A$4:$A$14,0),MATCH(1,($U$2=GRID!$B$1:$BI$1)*(КАЛЕНДАРЬ!$U33=GRID!$B$3:$BI$3),0))*GRID!$B$66*(1-GRID!$B$69),0))</f>
        <v>#N/A</v>
      </c>
      <c r="J137" s="48" t="e" cm="1">
        <f t="array" ref="J137">IF($I$2="Раннее бронирование",
INDEX(GRID!$B$17:$BI$27,MATCH(I$7,GRID!$A$17:$A$27,0),MATCH(1,($U$2=GRID!$B$1:$BI$1)*(КАЛЕНДАРЬ!$U33=GRID!$B$3:$BI$3), 0))*GRID!$B$67,
ROUNDUP(INDEX(GRID!$B$17:$BI$27,MATCH(I$7,GRID!$A$17:$A$27,0),MATCH(1,($U$2=GRID!$B$1:$BI$1)*(КАЛЕНДАРЬ!$U33=GRID!$B$3:$BI$3), 0))*GRID!$B$66*(1-GRID!$B$69),0))</f>
        <v>#N/A</v>
      </c>
      <c r="K137" s="47" cm="1">
        <f t="array" ref="K137">IF($I$2="Раннее бронирование",
INDEX(GRID!$B$4:$BI$14,MATCH(K$7,GRID!$A$4:$A$14,0),MATCH(1,($U$2=GRID!$B$1:$BI$1)*(КАЛЕНДАРЬ!$U33=GRID!$B$3:$BI$3), 0))*GRID!$B$67,
ROUNDUP(INDEX(GRID!$B$4:$BI$14,MATCH(K$7,GRID!$A$4:$A$14,0),MATCH(1,($U$2=GRID!$B$1:$BI$1)*(КАЛЕНДАРЬ!$U33=GRID!$B$3:$BI$3),0))*GRID!$B$66*(1-GRID!$B$69),0))</f>
        <v>32164</v>
      </c>
      <c r="L137" s="48" cm="1">
        <f t="array" ref="L137">IF($I$2="Раннее бронирование",
INDEX(GRID!$B$17:$BI$27,MATCH(K$7,GRID!$A$17:$A$27,0),MATCH(1,($U$2=GRID!$B$1:$BI$1)*(КАЛЕНДАРЬ!$U33=GRID!$B$3:$BI$3), 0))*GRID!$B$67,
ROUNDUP(INDEX(GRID!$B$17:$BI$27,MATCH(K$7,GRID!$A$17:$A$27,0),MATCH(1,($U$2=GRID!$B$1:$BI$1)*(КАЛЕНДАРЬ!$U33=GRID!$B$3:$BI$3), 0))*GRID!$B$66*(1-GRID!$B$69),0))</f>
        <v>33864</v>
      </c>
      <c r="M137" s="47" cm="1">
        <f t="array" ref="M137">IF($I$2="Раннее бронирование",
INDEX(GRID!$B$4:$BI$14,MATCH(M$7,GRID!$A$4:$A$14,0),MATCH(1,($U$2=GRID!$B$1:$BI$1)*(КАЛЕНДАРЬ!$U33=GRID!$B$3:$BI$3), 0))*GRID!$B$67,
ROUNDUP(INDEX(GRID!$B$4:$BI$14,MATCH(M$7,GRID!$A$4:$A$14,0),MATCH(1,($U$2=GRID!$B$1:$BI$1)*(КАЛЕНДАРЬ!$U33=GRID!$B$3:$BI$3),0))*GRID!$B$66*(1-GRID!$B$69),0))</f>
        <v>35904</v>
      </c>
      <c r="N137" s="48" cm="1">
        <f t="array" ref="N137">IF($I$2="Раннее бронирование",
INDEX(GRID!$B$17:$BI$27,MATCH(M$7,GRID!$A$17:$A$27,0),MATCH(1,($U$2=GRID!$B$1:$BI$1)*(КАЛЕНДАРЬ!$U33=GRID!$B$3:$BI$3), 0))*GRID!$B$67,
ROUNDUP(INDEX(GRID!$B$17:$BI$27,MATCH(M$7,GRID!$A$17:$A$27,0),MATCH(1,($U$2=GRID!$B$1:$BI$1)*(КАЛЕНДАРЬ!$U33=GRID!$B$3:$BI$3), 0))*GRID!$B$66*(1-GRID!$B$69),0))</f>
        <v>37604</v>
      </c>
      <c r="O137" s="47" cm="1">
        <f t="array" ref="O137">IF($I$2="Раннее бронирование",
INDEX(GRID!$B$4:$BI$14,MATCH(O$7,GRID!$A$4:$A$14,0),MATCH(1,($U$2=GRID!$B$1:$BI$1)*(КАЛЕНДАРЬ!$U33=GRID!$B$3:$BI$3), 0))*GRID!$B$67,
ROUNDUP(INDEX(GRID!$B$4:$BI$14,MATCH(O$7,GRID!$A$4:$A$14,0),MATCH(1,($U$2=GRID!$B$1:$BI$1)*(КАЛЕНДАРЬ!$U33=GRID!$B$3:$BI$3),0))*GRID!$B$66*(1-GRID!$B$69),0))</f>
        <v>40392</v>
      </c>
      <c r="P137" s="48" cm="1">
        <f t="array" ref="P137">IF($I$2="Раннее бронирование",
INDEX(GRID!$B$17:$BI$27,MATCH(O$7,GRID!$A$17:$A$27,0),MATCH(1,($U$2=GRID!$B$1:$BI$1)*(КАЛЕНДАРЬ!$U33=GRID!$B$3:$BI$3), 0))*GRID!$B$67,
ROUNDUP(INDEX(GRID!$B$17:$BI$27,MATCH(O$7,GRID!$A$17:$A$27,0),MATCH(1,($U$2=GRID!$B$1:$BI$1)*(КАЛЕНДАРЬ!$U33=GRID!$B$3:$BI$3), 0))*GRID!$B$66*(1-GRID!$B$69),0))</f>
        <v>42092</v>
      </c>
      <c r="Q137" s="47" t="e" cm="1">
        <f t="array" ref="Q137">IF($I$2="Раннее бронирование",
INDEX(GRID!$B$4:$BI$14,MATCH(Q$7,GRID!$A$4:$A$14,0),MATCH(1,($U$2=GRID!$B$1:$BI$1)*(КАЛЕНДАРЬ!$U33=GRID!$B$3:$BI$3), 0))*GRID!$B$67,
ROUNDUP(INDEX(GRID!$B$4:$BI$14,MATCH(Q$7,GRID!$A$4:$A$14,0),MATCH(1,($U$2=GRID!$B$1:$BI$1)*(КАЛЕНДАРЬ!$U33=GRID!$B$3:$BI$3),0))*GRID!$B$66*(1-GRID!$B$69),0))</f>
        <v>#N/A</v>
      </c>
      <c r="R137" s="48" t="e" cm="1">
        <f t="array" ref="R137">IF($I$2="Раннее бронирование",
INDEX(GRID!$B$17:$BI$27,MATCH(Q$7,GRID!$A$17:$A$27,0),MATCH(1,($U$2=GRID!$B$1:$BI$1)*(КАЛЕНДАРЬ!$U33=GRID!$B$3:$BI$3), 0))*GRID!$B$67,
ROUNDUP(INDEX(GRID!$B$17:$BI$27,MATCH(Q$7,GRID!$A$17:$A$27,0),MATCH(1,($U$2=GRID!$B$1:$BI$1)*(КАЛЕНДАРЬ!$U33=GRID!$B$3:$BI$3), 0))*GRID!$B$66*(1-GRID!$B$69),0))</f>
        <v>#N/A</v>
      </c>
      <c r="S137" s="47" t="e" cm="1">
        <f t="array" ref="S137">IF($I$2="Раннее бронирование",
INDEX(GRID!$B$4:$BI$14,MATCH(S$7,GRID!$A$4:$A$14,0),MATCH(1,($U$2=GRID!$B$1:$BI$1)*(КАЛЕНДАРЬ!$U33=GRID!$B$3:$BI$3), 0))*GRID!$B$67,
ROUNDUP(INDEX(GRID!$B$4:$BI$14,MATCH(S$7,GRID!$A$4:$A$14,0),MATCH(1,($U$2=GRID!$B$1:$BI$1)*(КАЛЕНДАРЬ!$U33=GRID!$B$3:$BI$3),0))*GRID!$B$66*(1-GRID!$B$69),0))</f>
        <v>#N/A</v>
      </c>
      <c r="T137" s="48" t="e" cm="1">
        <f t="array" ref="T137">IF($I$2="Раннее бронирование",
INDEX(GRID!$B$17:$BI$27,MATCH(S$7,GRID!$A$17:$A$27,0),MATCH(1,($U$2=GRID!$B$1:$BI$1)*(КАЛЕНДАРЬ!$U33=GRID!$B$3:$BI$3), 0))*GRID!$B$67,
ROUNDUP(INDEX(GRID!$B$17:$BI$27,MATCH(S$7,GRID!$A$17:$A$27,0),MATCH(1,($U$2=GRID!$B$1:$BI$1)*(КАЛЕНДАРЬ!$U33=GRID!$B$3:$BI$3), 0))*GRID!$B$66*(1-GRID!$B$69),0))</f>
        <v>#N/A</v>
      </c>
      <c r="U137" s="47" cm="1">
        <f t="array" ref="U137">IF($I$2="Раннее бронирование",
INDEX(GRID!$B$4:$BI$14,MATCH(U$7,GRID!$A$4:$A$14,0),MATCH(1,($U$2=GRID!$B$1:$BI$1)*(КАЛЕНДАРЬ!$U33=GRID!$B$3:$BI$3), 0))*GRID!$B$67,
ROUNDUP(INDEX(GRID!$B$4:$BI$14,MATCH(U$7,GRID!$A$4:$A$14,0),MATCH(1,($U$2=GRID!$B$1:$BI$1)*(КАЛЕНДАРЬ!$U33=GRID!$B$3:$BI$3),0))*GRID!$B$66*(1-GRID!$B$69),0))</f>
        <v>62560</v>
      </c>
      <c r="V137" s="48" cm="1">
        <f t="array" ref="V137">IF($I$2="Раннее бронирование",
INDEX(GRID!$B$17:$BI$27,MATCH(U$7,GRID!$A$17:$A$27,0),MATCH(1,($U$2=GRID!$B$1:$BI$1)*(КАЛЕНДАРЬ!$U33=GRID!$B$3:$BI$3), 0))*GRID!$B$67,
ROUNDUP(INDEX(GRID!$B$17:$BI$27,MATCH(U$7,GRID!$A$17:$A$27,0),MATCH(1,($U$2=GRID!$B$1:$BI$1)*(КАЛЕНДАРЬ!$U33=GRID!$B$3:$BI$3), 0))*GRID!$B$66*(1-GRID!$B$69),0))</f>
        <v>64260</v>
      </c>
      <c r="W137" s="47" cm="1">
        <f t="array" ref="W137">IF($I$2="Раннее бронирование",
INDEX(GRID!$B$4:$BI$14,MATCH(W$7,GRID!$A$4:$A$14,0),MATCH(1,($U$2=GRID!$B$1:$BI$1)*(КАЛЕНДАРЬ!$U33=GRID!$B$3:$BI$3), 0))*GRID!$B$67,
ROUNDUP(INDEX(GRID!$B$4:$BI$14,MATCH(W$7,GRID!$A$4:$A$14,0),MATCH(1,($U$2=GRID!$B$1:$BI$1)*(КАЛЕНДАРЬ!$U33=GRID!$B$3:$BI$3),0))*GRID!$B$66*(1-GRID!$B$69),0))</f>
        <v>222360</v>
      </c>
      <c r="X137" s="48" cm="1">
        <f t="array" ref="X137">IF($I$2="Раннее бронирование",
INDEX(GRID!$B$17:$BI$27,MATCH(W$7,GRID!$A$17:$A$27,0),MATCH(1,($U$2=GRID!$B$1:$BI$1)*(КАЛЕНДАРЬ!$U33=GRID!$B$3:$BI$3), 0))*GRID!$B$67,
ROUNDUP(INDEX(GRID!$B$17:$BI$27,MATCH(W$7,GRID!$A$17:$A$27,0),MATCH(1,($U$2=GRID!$B$1:$BI$1)*(КАЛЕНДАРЬ!$U33=GRID!$B$3:$BI$3), 0))*GRID!$B$66*(1-GRID!$B$69),0))</f>
        <v>224060</v>
      </c>
    </row>
    <row r="138" spans="1:24" hidden="1" x14ac:dyDescent="0.2">
      <c r="A138" s="117" t="s">
        <v>44</v>
      </c>
      <c r="B138" s="117">
        <v>31</v>
      </c>
      <c r="C138" s="47" cm="1">
        <f t="array" ref="C138">IF($I$2="Раннее бронирование",
INDEX(GRID!$B$4:$BI$14,MATCH(C$7,GRID!$A$4:$A$14,0),MATCH(1,($U$2=GRID!$B$1:$BI$1)*(КАЛЕНДАРЬ!$U34=GRID!$B$3:$BI$3), 0))*GRID!$B$67,
ROUNDUP(INDEX(GRID!$B$4:$BI$14,MATCH(C$7,GRID!$A$4:$A$14,0),MATCH(1,($U$2=GRID!$B$1:$BI$1)*(КАЛЕНДАРЬ!$U34=GRID!$B$3:$BI$3),0))*GRID!$B$66*(1-GRID!$B$69),0))</f>
        <v>20740</v>
      </c>
      <c r="D138" s="48" cm="1">
        <f t="array" ref="D138">IF($I$2="Раннее бронирование",
INDEX(GRID!$B$17:$BI$27,MATCH(C$7,GRID!$A$17:$A$27,0),MATCH(1,($U$2=GRID!$B$1:$BI$1)*(КАЛЕНДАРЬ!$U34=GRID!$B$3:$BI$3), 0))*GRID!$B$67,
ROUNDUP(INDEX(GRID!$B$17:$BI$27,MATCH(C$7,GRID!$A$17:$A$27,0),MATCH(1,($U$2=GRID!$B$1:$BI$1)*(КАЛЕНДАРЬ!$U34=GRID!$B$3:$BI$3), 0))*GRID!$B$66*(1-GRID!$B$69),0))</f>
        <v>22440</v>
      </c>
      <c r="E138" s="47" cm="1">
        <f t="array" ref="E138">IF($I$2="Раннее бронирование",
INDEX(GRID!$B$4:$BI$14,MATCH(E$7,GRID!$A$4:$A$14,0),MATCH(1,($U$2=GRID!$B$1:$BI$1)*(КАЛЕНДАРЬ!$U34=GRID!$B$3:$BI$3), 0))*GRID!$B$67,
ROUNDUP(INDEX(GRID!$B$4:$BI$14,MATCH(E$7,GRID!$A$4:$A$14,0),MATCH(1,($U$2=GRID!$B$1:$BI$1)*(КАЛЕНДАРЬ!$U34=GRID!$B$3:$BI$3),0))*GRID!$B$66*(1-GRID!$B$69),0))</f>
        <v>23188</v>
      </c>
      <c r="F138" s="48" cm="1">
        <f t="array" ref="F138">IF($I$2="Раннее бронирование",
INDEX(GRID!$B$17:$BI$27,MATCH(E$7,GRID!$A$17:$A$27,0),MATCH(1,($U$2=GRID!$B$1:$BI$1)*(КАЛЕНДАРЬ!$U34=GRID!$B$3:$BI$3), 0))*GRID!$B$67,
ROUNDUP(INDEX(GRID!$B$17:$BI$27,MATCH(E$7,GRID!$A$17:$A$27,0),MATCH(1,($U$2=GRID!$B$1:$BI$1)*(КАЛЕНДАРЬ!$U34=GRID!$B$3:$BI$3), 0))*GRID!$B$66*(1-GRID!$B$69),0))</f>
        <v>24888</v>
      </c>
      <c r="G138" s="47" t="e" cm="1">
        <f t="array" ref="G138">IF($I$2="Раннее бронирование",
INDEX(GRID!$B$4:$BI$14,MATCH(G$7,GRID!$A$4:$A$14,0),MATCH(1,($U$2=GRID!$B$1:$BI$1)*(КАЛЕНДАРЬ!$U34=GRID!$B$3:$BI$3), 0))*GRID!$B$67,
ROUNDUP(INDEX(GRID!$B$4:$BI$14,MATCH(G$7,GRID!$A$4:$A$14,0),MATCH(1,($U$2=GRID!$B$1:$BI$1)*(КАЛЕНДАРЬ!$U34=GRID!$B$3:$BI$3),0))*GRID!$B$66*(1-GRID!$B$69),0))</f>
        <v>#N/A</v>
      </c>
      <c r="H138" s="48" t="e" cm="1">
        <f t="array" ref="H138">IF($I$2="Раннее бронирование",
INDEX(GRID!$B$17:$BI$27,MATCH(G$7,GRID!$A$17:$A$27,0),MATCH(1,($U$2=GRID!$B$1:$BI$1)*(КАЛЕНДАРЬ!$U34=GRID!$B$3:$BI$3), 0))*GRID!$B$67,
ROUNDUP(INDEX(GRID!$B$17:$BI$27,MATCH(G$7,GRID!$A$17:$A$27,0),MATCH(1,($U$2=GRID!$B$1:$BI$1)*(КАЛЕНДАРЬ!$U34=GRID!$B$3:$BI$3), 0))*GRID!$B$66*(1-GRID!$B$69),0))</f>
        <v>#N/A</v>
      </c>
      <c r="I138" s="47" t="e" cm="1">
        <f t="array" ref="I138">IF($I$2="Раннее бронирование",
INDEX(GRID!$B$4:$BI$14,MATCH(I$7,GRID!$A$4:$A$14,0),MATCH(1,($U$2=GRID!$B$1:$BI$1)*(КАЛЕНДАРЬ!$U34=GRID!$B$3:$BI$3), 0))*GRID!$B$67,
ROUNDUP(INDEX(GRID!$B$4:$BI$14,MATCH(I$7,GRID!$A$4:$A$14,0),MATCH(1,($U$2=GRID!$B$1:$BI$1)*(КАЛЕНДАРЬ!$U34=GRID!$B$3:$BI$3),0))*GRID!$B$66*(1-GRID!$B$69),0))</f>
        <v>#N/A</v>
      </c>
      <c r="J138" s="48" t="e" cm="1">
        <f t="array" ref="J138">IF($I$2="Раннее бронирование",
INDEX(GRID!$B$17:$BI$27,MATCH(I$7,GRID!$A$17:$A$27,0),MATCH(1,($U$2=GRID!$B$1:$BI$1)*(КАЛЕНДАРЬ!$U34=GRID!$B$3:$BI$3), 0))*GRID!$B$67,
ROUNDUP(INDEX(GRID!$B$17:$BI$27,MATCH(I$7,GRID!$A$17:$A$27,0),MATCH(1,($U$2=GRID!$B$1:$BI$1)*(КАЛЕНДАРЬ!$U34=GRID!$B$3:$BI$3), 0))*GRID!$B$66*(1-GRID!$B$69),0))</f>
        <v>#N/A</v>
      </c>
      <c r="K138" s="47" cm="1">
        <f t="array" ref="K138">IF($I$2="Раннее бронирование",
INDEX(GRID!$B$4:$BI$14,MATCH(K$7,GRID!$A$4:$A$14,0),MATCH(1,($U$2=GRID!$B$1:$BI$1)*(КАЛЕНДАРЬ!$U34=GRID!$B$3:$BI$3), 0))*GRID!$B$67,
ROUNDUP(INDEX(GRID!$B$4:$BI$14,MATCH(K$7,GRID!$A$4:$A$14,0),MATCH(1,($U$2=GRID!$B$1:$BI$1)*(КАЛЕНДАРЬ!$U34=GRID!$B$3:$BI$3),0))*GRID!$B$66*(1-GRID!$B$69),0))</f>
        <v>32164</v>
      </c>
      <c r="L138" s="48" cm="1">
        <f t="array" ref="L138">IF($I$2="Раннее бронирование",
INDEX(GRID!$B$17:$BI$27,MATCH(K$7,GRID!$A$17:$A$27,0),MATCH(1,($U$2=GRID!$B$1:$BI$1)*(КАЛЕНДАРЬ!$U34=GRID!$B$3:$BI$3), 0))*GRID!$B$67,
ROUNDUP(INDEX(GRID!$B$17:$BI$27,MATCH(K$7,GRID!$A$17:$A$27,0),MATCH(1,($U$2=GRID!$B$1:$BI$1)*(КАЛЕНДАРЬ!$U34=GRID!$B$3:$BI$3), 0))*GRID!$B$66*(1-GRID!$B$69),0))</f>
        <v>33864</v>
      </c>
      <c r="M138" s="47" cm="1">
        <f t="array" ref="M138">IF($I$2="Раннее бронирование",
INDEX(GRID!$B$4:$BI$14,MATCH(M$7,GRID!$A$4:$A$14,0),MATCH(1,($U$2=GRID!$B$1:$BI$1)*(КАЛЕНДАРЬ!$U34=GRID!$B$3:$BI$3), 0))*GRID!$B$67,
ROUNDUP(INDEX(GRID!$B$4:$BI$14,MATCH(M$7,GRID!$A$4:$A$14,0),MATCH(1,($U$2=GRID!$B$1:$BI$1)*(КАЛЕНДАРЬ!$U34=GRID!$B$3:$BI$3),0))*GRID!$B$66*(1-GRID!$B$69),0))</f>
        <v>35904</v>
      </c>
      <c r="N138" s="48" cm="1">
        <f t="array" ref="N138">IF($I$2="Раннее бронирование",
INDEX(GRID!$B$17:$BI$27,MATCH(M$7,GRID!$A$17:$A$27,0),MATCH(1,($U$2=GRID!$B$1:$BI$1)*(КАЛЕНДАРЬ!$U34=GRID!$B$3:$BI$3), 0))*GRID!$B$67,
ROUNDUP(INDEX(GRID!$B$17:$BI$27,MATCH(M$7,GRID!$A$17:$A$27,0),MATCH(1,($U$2=GRID!$B$1:$BI$1)*(КАЛЕНДАРЬ!$U34=GRID!$B$3:$BI$3), 0))*GRID!$B$66*(1-GRID!$B$69),0))</f>
        <v>37604</v>
      </c>
      <c r="O138" s="47" cm="1">
        <f t="array" ref="O138">IF($I$2="Раннее бронирование",
INDEX(GRID!$B$4:$BI$14,MATCH(O$7,GRID!$A$4:$A$14,0),MATCH(1,($U$2=GRID!$B$1:$BI$1)*(КАЛЕНДАРЬ!$U34=GRID!$B$3:$BI$3), 0))*GRID!$B$67,
ROUNDUP(INDEX(GRID!$B$4:$BI$14,MATCH(O$7,GRID!$A$4:$A$14,0),MATCH(1,($U$2=GRID!$B$1:$BI$1)*(КАЛЕНДАРЬ!$U34=GRID!$B$3:$BI$3),0))*GRID!$B$66*(1-GRID!$B$69),0))</f>
        <v>40392</v>
      </c>
      <c r="P138" s="48" cm="1">
        <f t="array" ref="P138">IF($I$2="Раннее бронирование",
INDEX(GRID!$B$17:$BI$27,MATCH(O$7,GRID!$A$17:$A$27,0),MATCH(1,($U$2=GRID!$B$1:$BI$1)*(КАЛЕНДАРЬ!$U34=GRID!$B$3:$BI$3), 0))*GRID!$B$67,
ROUNDUP(INDEX(GRID!$B$17:$BI$27,MATCH(O$7,GRID!$A$17:$A$27,0),MATCH(1,($U$2=GRID!$B$1:$BI$1)*(КАЛЕНДАРЬ!$U34=GRID!$B$3:$BI$3), 0))*GRID!$B$66*(1-GRID!$B$69),0))</f>
        <v>42092</v>
      </c>
      <c r="Q138" s="47" t="e" cm="1">
        <f t="array" ref="Q138">IF($I$2="Раннее бронирование",
INDEX(GRID!$B$4:$BI$14,MATCH(Q$7,GRID!$A$4:$A$14,0),MATCH(1,($U$2=GRID!$B$1:$BI$1)*(КАЛЕНДАРЬ!$U34=GRID!$B$3:$BI$3), 0))*GRID!$B$67,
ROUNDUP(INDEX(GRID!$B$4:$BI$14,MATCH(Q$7,GRID!$A$4:$A$14,0),MATCH(1,($U$2=GRID!$B$1:$BI$1)*(КАЛЕНДАРЬ!$U34=GRID!$B$3:$BI$3),0))*GRID!$B$66*(1-GRID!$B$69),0))</f>
        <v>#N/A</v>
      </c>
      <c r="R138" s="48" t="e" cm="1">
        <f t="array" ref="R138">IF($I$2="Раннее бронирование",
INDEX(GRID!$B$17:$BI$27,MATCH(Q$7,GRID!$A$17:$A$27,0),MATCH(1,($U$2=GRID!$B$1:$BI$1)*(КАЛЕНДАРЬ!$U34=GRID!$B$3:$BI$3), 0))*GRID!$B$67,
ROUNDUP(INDEX(GRID!$B$17:$BI$27,MATCH(Q$7,GRID!$A$17:$A$27,0),MATCH(1,($U$2=GRID!$B$1:$BI$1)*(КАЛЕНДАРЬ!$U34=GRID!$B$3:$BI$3), 0))*GRID!$B$66*(1-GRID!$B$69),0))</f>
        <v>#N/A</v>
      </c>
      <c r="S138" s="47" t="e" cm="1">
        <f t="array" ref="S138">IF($I$2="Раннее бронирование",
INDEX(GRID!$B$4:$BI$14,MATCH(S$7,GRID!$A$4:$A$14,0),MATCH(1,($U$2=GRID!$B$1:$BI$1)*(КАЛЕНДАРЬ!$U34=GRID!$B$3:$BI$3), 0))*GRID!$B$67,
ROUNDUP(INDEX(GRID!$B$4:$BI$14,MATCH(S$7,GRID!$A$4:$A$14,0),MATCH(1,($U$2=GRID!$B$1:$BI$1)*(КАЛЕНДАРЬ!$U34=GRID!$B$3:$BI$3),0))*GRID!$B$66*(1-GRID!$B$69),0))</f>
        <v>#N/A</v>
      </c>
      <c r="T138" s="48" t="e" cm="1">
        <f t="array" ref="T138">IF($I$2="Раннее бронирование",
INDEX(GRID!$B$17:$BI$27,MATCH(S$7,GRID!$A$17:$A$27,0),MATCH(1,($U$2=GRID!$B$1:$BI$1)*(КАЛЕНДАРЬ!$U34=GRID!$B$3:$BI$3), 0))*GRID!$B$67,
ROUNDUP(INDEX(GRID!$B$17:$BI$27,MATCH(S$7,GRID!$A$17:$A$27,0),MATCH(1,($U$2=GRID!$B$1:$BI$1)*(КАЛЕНДАРЬ!$U34=GRID!$B$3:$BI$3), 0))*GRID!$B$66*(1-GRID!$B$69),0))</f>
        <v>#N/A</v>
      </c>
      <c r="U138" s="47" cm="1">
        <f t="array" ref="U138">IF($I$2="Раннее бронирование",
INDEX(GRID!$B$4:$BI$14,MATCH(U$7,GRID!$A$4:$A$14,0),MATCH(1,($U$2=GRID!$B$1:$BI$1)*(КАЛЕНДАРЬ!$U34=GRID!$B$3:$BI$3), 0))*GRID!$B$67,
ROUNDUP(INDEX(GRID!$B$4:$BI$14,MATCH(U$7,GRID!$A$4:$A$14,0),MATCH(1,($U$2=GRID!$B$1:$BI$1)*(КАЛЕНДАРЬ!$U34=GRID!$B$3:$BI$3),0))*GRID!$B$66*(1-GRID!$B$69),0))</f>
        <v>62560</v>
      </c>
      <c r="V138" s="48" cm="1">
        <f t="array" ref="V138">IF($I$2="Раннее бронирование",
INDEX(GRID!$B$17:$BI$27,MATCH(U$7,GRID!$A$17:$A$27,0),MATCH(1,($U$2=GRID!$B$1:$BI$1)*(КАЛЕНДАРЬ!$U34=GRID!$B$3:$BI$3), 0))*GRID!$B$67,
ROUNDUP(INDEX(GRID!$B$17:$BI$27,MATCH(U$7,GRID!$A$17:$A$27,0),MATCH(1,($U$2=GRID!$B$1:$BI$1)*(КАЛЕНДАРЬ!$U34=GRID!$B$3:$BI$3), 0))*GRID!$B$66*(1-GRID!$B$69),0))</f>
        <v>64260</v>
      </c>
      <c r="W138" s="47" cm="1">
        <f t="array" ref="W138">IF($I$2="Раннее бронирование",
INDEX(GRID!$B$4:$BI$14,MATCH(W$7,GRID!$A$4:$A$14,0),MATCH(1,($U$2=GRID!$B$1:$BI$1)*(КАЛЕНДАРЬ!$U34=GRID!$B$3:$BI$3), 0))*GRID!$B$67,
ROUNDUP(INDEX(GRID!$B$4:$BI$14,MATCH(W$7,GRID!$A$4:$A$14,0),MATCH(1,($U$2=GRID!$B$1:$BI$1)*(КАЛЕНДАРЬ!$U34=GRID!$B$3:$BI$3),0))*GRID!$B$66*(1-GRID!$B$69),0))</f>
        <v>222360</v>
      </c>
      <c r="X138" s="48" cm="1">
        <f t="array" ref="X138">IF($I$2="Раннее бронирование",
INDEX(GRID!$B$17:$BI$27,MATCH(W$7,GRID!$A$17:$A$27,0),MATCH(1,($U$2=GRID!$B$1:$BI$1)*(КАЛЕНДАРЬ!$U34=GRID!$B$3:$BI$3), 0))*GRID!$B$67,
ROUNDUP(INDEX(GRID!$B$17:$BI$27,MATCH(W$7,GRID!$A$17:$A$27,0),MATCH(1,($U$2=GRID!$B$1:$BI$1)*(КАЛЕНДАРЬ!$U34=GRID!$B$3:$BI$3), 0))*GRID!$B$66*(1-GRID!$B$69),0))</f>
        <v>224060</v>
      </c>
    </row>
    <row r="139" spans="1:24" ht="13.5" hidden="1" customHeight="1" x14ac:dyDescent="0.2"/>
    <row r="140" spans="1:24" hidden="1" x14ac:dyDescent="0.2">
      <c r="A140" s="210" t="s">
        <v>38</v>
      </c>
      <c r="B140" s="210"/>
      <c r="C140" s="210"/>
      <c r="D140" s="210"/>
      <c r="E140" s="210"/>
      <c r="F140" s="210"/>
      <c r="G140" s="210"/>
      <c r="H140" s="210"/>
      <c r="I140" s="210"/>
      <c r="J140" s="210"/>
      <c r="K140" s="210"/>
      <c r="L140" s="210"/>
      <c r="M140" s="210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</row>
    <row r="141" spans="1:24" hidden="1" x14ac:dyDescent="0.2">
      <c r="A141" s="211" t="s">
        <v>60</v>
      </c>
      <c r="B141" s="212"/>
      <c r="C141" s="212"/>
      <c r="D141" s="212"/>
      <c r="E141" s="212"/>
      <c r="F141" s="212"/>
      <c r="G141" s="212"/>
      <c r="H141" s="212"/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</row>
    <row r="142" spans="1:24" ht="58.5" hidden="1" customHeight="1" x14ac:dyDescent="0.2">
      <c r="A142" s="213" t="s">
        <v>39</v>
      </c>
      <c r="B142" s="214"/>
      <c r="C142" s="217" t="s">
        <v>85</v>
      </c>
      <c r="D142" s="218"/>
      <c r="E142" s="219" t="s">
        <v>86</v>
      </c>
      <c r="F142" s="220"/>
      <c r="G142" s="221" t="s">
        <v>186</v>
      </c>
      <c r="H142" s="222"/>
      <c r="I142" s="223" t="s">
        <v>187</v>
      </c>
      <c r="J142" s="224"/>
      <c r="K142" s="255" t="s">
        <v>88</v>
      </c>
      <c r="L142" s="256"/>
      <c r="M142" s="226" t="s">
        <v>89</v>
      </c>
      <c r="N142" s="227"/>
      <c r="O142" s="228" t="s">
        <v>94</v>
      </c>
      <c r="P142" s="229"/>
      <c r="Q142" s="257" t="s">
        <v>188</v>
      </c>
      <c r="R142" s="258"/>
      <c r="S142" s="259" t="s">
        <v>189</v>
      </c>
      <c r="T142" s="260"/>
      <c r="U142" s="232" t="s">
        <v>91</v>
      </c>
      <c r="V142" s="233"/>
      <c r="W142" s="234" t="s">
        <v>96</v>
      </c>
      <c r="X142" s="235"/>
    </row>
    <row r="143" spans="1:24" hidden="1" x14ac:dyDescent="0.2">
      <c r="A143" s="215"/>
      <c r="B143" s="216"/>
      <c r="C143" s="45" t="s">
        <v>40</v>
      </c>
      <c r="D143" s="45" t="s">
        <v>41</v>
      </c>
      <c r="E143" s="45" t="s">
        <v>40</v>
      </c>
      <c r="F143" s="45" t="s">
        <v>41</v>
      </c>
      <c r="G143" s="45" t="s">
        <v>40</v>
      </c>
      <c r="H143" s="45" t="s">
        <v>41</v>
      </c>
      <c r="I143" s="45" t="s">
        <v>40</v>
      </c>
      <c r="J143" s="45" t="s">
        <v>41</v>
      </c>
      <c r="K143" s="45" t="s">
        <v>40</v>
      </c>
      <c r="L143" s="45" t="s">
        <v>41</v>
      </c>
      <c r="M143" s="45" t="s">
        <v>40</v>
      </c>
      <c r="N143" s="45" t="s">
        <v>41</v>
      </c>
      <c r="O143" s="45" t="s">
        <v>40</v>
      </c>
      <c r="P143" s="45" t="s">
        <v>41</v>
      </c>
      <c r="Q143" s="45" t="s">
        <v>40</v>
      </c>
      <c r="R143" s="45" t="s">
        <v>41</v>
      </c>
      <c r="S143" s="45" t="s">
        <v>40</v>
      </c>
      <c r="T143" s="45" t="s">
        <v>41</v>
      </c>
      <c r="U143" s="45" t="s">
        <v>40</v>
      </c>
      <c r="V143" s="45" t="s">
        <v>41</v>
      </c>
      <c r="W143" s="45" t="s">
        <v>40</v>
      </c>
      <c r="X143" s="45" t="s">
        <v>41</v>
      </c>
    </row>
    <row r="144" spans="1:24" hidden="1" x14ac:dyDescent="0.2">
      <c r="A144" s="117" t="s">
        <v>42</v>
      </c>
      <c r="B144" s="117">
        <v>1</v>
      </c>
      <c r="C144" s="47" cm="1">
        <f t="array" ref="C144">IF($I$2="Раннее бронирование",
INDEX(GRID!$B$4:$BI$14,MATCH(C$7,GRID!$A$4:$A$14,0),MATCH(1,($U$2=GRID!$B$1:$BI$1)*(КАЛЕНДАРЬ!$X4=GRID!$B$3:$BI$3), 0))*GRID!$B$67,
ROUNDUP(INDEX(GRID!$B$4:$BI$14,MATCH(C$7,GRID!$A$4:$A$14,0),MATCH(1,($U$2=GRID!$B$1:$BI$1)*(КАЛЕНДАРЬ!$X4=GRID!$B$3:$BI$3),0))*GRID!$B$66*(1-GRID!$B$69),0))</f>
        <v>19720</v>
      </c>
      <c r="D144" s="48" cm="1">
        <f t="array" ref="D144">IF($I$2="Раннее бронирование",
INDEX(GRID!$B$17:$BI$27,MATCH(C$7,GRID!$A$17:$A$27,0),MATCH(1,($U$2=GRID!$B$1:$BI$1)*(КАЛЕНДАРЬ!$X4=GRID!$B$3:$BI$3), 0))*GRID!$B$67,
ROUNDUP(INDEX(GRID!$B$17:$BI$27,MATCH(C$7,GRID!$A$17:$A$27,0),MATCH(1,($U$2=GRID!$B$1:$BI$1)*(КАЛЕНДАРЬ!$X4=GRID!$B$3:$BI$3), 0))*GRID!$B$66*(1-GRID!$B$69),0))</f>
        <v>21420</v>
      </c>
      <c r="E144" s="47" cm="1">
        <f t="array" ref="E144">IF($I$2="Раннее бронирование",
INDEX(GRID!$B$4:$BI$14,MATCH(E$7,GRID!$A$4:$A$14,0),MATCH(1,($U$2=GRID!$B$1:$BI$1)*(КАЛЕНДАРЬ!$X4=GRID!$B$3:$BI$3), 0))*GRID!$B$67,
ROUNDUP(INDEX(GRID!$B$4:$BI$14,MATCH(E$7,GRID!$A$4:$A$14,0),MATCH(1,($U$2=GRID!$B$1:$BI$1)*(КАЛЕНДАРЬ!$X4=GRID!$B$3:$BI$3),0))*GRID!$B$66*(1-GRID!$B$69),0))</f>
        <v>22032</v>
      </c>
      <c r="F144" s="48" cm="1">
        <f t="array" ref="F144">IF($I$2="Раннее бронирование",
INDEX(GRID!$B$17:$BI$27,MATCH(E$7,GRID!$A$17:$A$27,0),MATCH(1,($U$2=GRID!$B$1:$BI$1)*(КАЛЕНДАРЬ!$X4=GRID!$B$3:$BI$3), 0))*GRID!$B$67,
ROUNDUP(INDEX(GRID!$B$17:$BI$27,MATCH(E$7,GRID!$A$17:$A$27,0),MATCH(1,($U$2=GRID!$B$1:$BI$1)*(КАЛЕНДАРЬ!$X4=GRID!$B$3:$BI$3), 0))*GRID!$B$66*(1-GRID!$B$69),0))</f>
        <v>23732</v>
      </c>
      <c r="G144" s="47" t="e" cm="1">
        <f t="array" ref="G144">IF($I$2="Раннее бронирование",
INDEX(GRID!$B$4:$BI$14,MATCH(G$7,GRID!$A$4:$A$14,0),MATCH(1,($U$2=GRID!$B$1:$BI$1)*(КАЛЕНДАРЬ!$X4=GRID!$B$3:$BI$3), 0))*GRID!$B$67,
ROUNDUP(INDEX(GRID!$B$4:$BI$14,MATCH(G$7,GRID!$A$4:$A$14,0),MATCH(1,($U$2=GRID!$B$1:$BI$1)*(КАЛЕНДАРЬ!$X4=GRID!$B$3:$BI$3),0))*GRID!$B$66*(1-GRID!$B$69),0))</f>
        <v>#N/A</v>
      </c>
      <c r="H144" s="48" t="e" cm="1">
        <f t="array" ref="H144">IF($I$2="Раннее бронирование",
INDEX(GRID!$B$17:$BI$27,MATCH(G$7,GRID!$A$17:$A$27,0),MATCH(1,($U$2=GRID!$B$1:$BI$1)*(КАЛЕНДАРЬ!$X4=GRID!$B$3:$BI$3), 0))*GRID!$B$67,
ROUNDUP(INDEX(GRID!$B$17:$BI$27,MATCH(G$7,GRID!$A$17:$A$27,0),MATCH(1,($U$2=GRID!$B$1:$BI$1)*(КАЛЕНДАРЬ!$X4=GRID!$B$3:$BI$3), 0))*GRID!$B$66*(1-GRID!$B$69),0))</f>
        <v>#N/A</v>
      </c>
      <c r="I144" s="47" t="e" cm="1">
        <f t="array" ref="I144">IF($I$2="Раннее бронирование",
INDEX(GRID!$B$4:$BI$14,MATCH(I$7,GRID!$A$4:$A$14,0),MATCH(1,($U$2=GRID!$B$1:$BI$1)*(КАЛЕНДАРЬ!$X4=GRID!$B$3:$BI$3), 0))*GRID!$B$67,
ROUNDUP(INDEX(GRID!$B$4:$BI$14,MATCH(I$7,GRID!$A$4:$A$14,0),MATCH(1,($U$2=GRID!$B$1:$BI$1)*(КАЛЕНДАРЬ!$X4=GRID!$B$3:$BI$3),0))*GRID!$B$66*(1-GRID!$B$69),0))</f>
        <v>#N/A</v>
      </c>
      <c r="J144" s="48" t="e" cm="1">
        <f t="array" ref="J144">IF($I$2="Раннее бронирование",
INDEX(GRID!$B$17:$BI$27,MATCH(I$7,GRID!$A$17:$A$27,0),MATCH(1,($U$2=GRID!$B$1:$BI$1)*(КАЛЕНДАРЬ!$X4=GRID!$B$3:$BI$3), 0))*GRID!$B$67,
ROUNDUP(INDEX(GRID!$B$17:$BI$27,MATCH(I$7,GRID!$A$17:$A$27,0),MATCH(1,($U$2=GRID!$B$1:$BI$1)*(КАЛЕНДАРЬ!$X4=GRID!$B$3:$BI$3), 0))*GRID!$B$66*(1-GRID!$B$69),0))</f>
        <v>#N/A</v>
      </c>
      <c r="K144" s="47" cm="1">
        <f t="array" ref="K144">IF($I$2="Раннее бронирование",
INDEX(GRID!$B$4:$BI$14,MATCH(K$7,GRID!$A$4:$A$14,0),MATCH(1,($U$2=GRID!$B$1:$BI$1)*(КАЛЕНДАРЬ!$X4=GRID!$B$3:$BI$3), 0))*GRID!$B$67,
ROUNDUP(INDEX(GRID!$B$4:$BI$14,MATCH(K$7,GRID!$A$4:$A$14,0),MATCH(1,($U$2=GRID!$B$1:$BI$1)*(КАЛЕНДАРЬ!$X4=GRID!$B$3:$BI$3),0))*GRID!$B$66*(1-GRID!$B$69),0))</f>
        <v>30464</v>
      </c>
      <c r="L144" s="48" cm="1">
        <f t="array" ref="L144">IF($I$2="Раннее бронирование",
INDEX(GRID!$B$17:$BI$27,MATCH(K$7,GRID!$A$17:$A$27,0),MATCH(1,($U$2=GRID!$B$1:$BI$1)*(КАЛЕНДАРЬ!$X4=GRID!$B$3:$BI$3), 0))*GRID!$B$67,
ROUNDUP(INDEX(GRID!$B$17:$BI$27,MATCH(K$7,GRID!$A$17:$A$27,0),MATCH(1,($U$2=GRID!$B$1:$BI$1)*(КАЛЕНДАРЬ!$X4=GRID!$B$3:$BI$3), 0))*GRID!$B$66*(1-GRID!$B$69),0))</f>
        <v>32164</v>
      </c>
      <c r="M144" s="47" cm="1">
        <f t="array" ref="M144">IF($I$2="Раннее бронирование",
INDEX(GRID!$B$4:$BI$14,MATCH(M$7,GRID!$A$4:$A$14,0),MATCH(1,($U$2=GRID!$B$1:$BI$1)*(КАЛЕНДАРЬ!$X4=GRID!$B$3:$BI$3), 0))*GRID!$B$67,
ROUNDUP(INDEX(GRID!$B$4:$BI$14,MATCH(M$7,GRID!$A$4:$A$14,0),MATCH(1,($U$2=GRID!$B$1:$BI$1)*(КАЛЕНДАРЬ!$X4=GRID!$B$3:$BI$3),0))*GRID!$B$66*(1-GRID!$B$69),0))</f>
        <v>34000</v>
      </c>
      <c r="N144" s="48" cm="1">
        <f t="array" ref="N144">IF($I$2="Раннее бронирование",
INDEX(GRID!$B$17:$BI$27,MATCH(M$7,GRID!$A$17:$A$27,0),MATCH(1,($U$2=GRID!$B$1:$BI$1)*(КАЛЕНДАРЬ!$X4=GRID!$B$3:$BI$3), 0))*GRID!$B$67,
ROUNDUP(INDEX(GRID!$B$17:$BI$27,MATCH(M$7,GRID!$A$17:$A$27,0),MATCH(1,($U$2=GRID!$B$1:$BI$1)*(КАЛЕНДАРЬ!$X4=GRID!$B$3:$BI$3), 0))*GRID!$B$66*(1-GRID!$B$69),0))</f>
        <v>35700</v>
      </c>
      <c r="O144" s="47" cm="1">
        <f t="array" ref="O144">IF($I$2="Раннее бронирование",
INDEX(GRID!$B$4:$BI$14,MATCH(O$7,GRID!$A$4:$A$14,0),MATCH(1,($U$2=GRID!$B$1:$BI$1)*(КАЛЕНДАРЬ!$X4=GRID!$B$3:$BI$3), 0))*GRID!$B$67,
ROUNDUP(INDEX(GRID!$B$4:$BI$14,MATCH(O$7,GRID!$A$4:$A$14,0),MATCH(1,($U$2=GRID!$B$1:$BI$1)*(КАЛЕНДАРЬ!$X4=GRID!$B$3:$BI$3),0))*GRID!$B$66*(1-GRID!$B$69),0))</f>
        <v>38420</v>
      </c>
      <c r="P144" s="48" cm="1">
        <f t="array" ref="P144">IF($I$2="Раннее бронирование",
INDEX(GRID!$B$17:$BI$27,MATCH(O$7,GRID!$A$17:$A$27,0),MATCH(1,($U$2=GRID!$B$1:$BI$1)*(КАЛЕНДАРЬ!$X4=GRID!$B$3:$BI$3), 0))*GRID!$B$67,
ROUNDUP(INDEX(GRID!$B$17:$BI$27,MATCH(O$7,GRID!$A$17:$A$27,0),MATCH(1,($U$2=GRID!$B$1:$BI$1)*(КАЛЕНДАРЬ!$X4=GRID!$B$3:$BI$3), 0))*GRID!$B$66*(1-GRID!$B$69),0))</f>
        <v>40120</v>
      </c>
      <c r="Q144" s="47" t="e" cm="1">
        <f t="array" ref="Q144">IF($I$2="Раннее бронирование",
INDEX(GRID!$B$4:$BI$14,MATCH(Q$7,GRID!$A$4:$A$14,0),MATCH(1,($U$2=GRID!$B$1:$BI$1)*(КАЛЕНДАРЬ!$X4=GRID!$B$3:$BI$3), 0))*GRID!$B$67,
ROUNDUP(INDEX(GRID!$B$4:$BI$14,MATCH(Q$7,GRID!$A$4:$A$14,0),MATCH(1,($U$2=GRID!$B$1:$BI$1)*(КАЛЕНДАРЬ!$X4=GRID!$B$3:$BI$3),0))*GRID!$B$66*(1-GRID!$B$69),0))</f>
        <v>#N/A</v>
      </c>
      <c r="R144" s="48" t="e" cm="1">
        <f t="array" ref="R144">IF($I$2="Раннее бронирование",
INDEX(GRID!$B$17:$BI$27,MATCH(Q$7,GRID!$A$17:$A$27,0),MATCH(1,($U$2=GRID!$B$1:$BI$1)*(КАЛЕНДАРЬ!$X4=GRID!$B$3:$BI$3), 0))*GRID!$B$67,
ROUNDUP(INDEX(GRID!$B$17:$BI$27,MATCH(Q$7,GRID!$A$17:$A$27,0),MATCH(1,($U$2=GRID!$B$1:$BI$1)*(КАЛЕНДАРЬ!$X4=GRID!$B$3:$BI$3), 0))*GRID!$B$66*(1-GRID!$B$69),0))</f>
        <v>#N/A</v>
      </c>
      <c r="S144" s="47" t="e" cm="1">
        <f t="array" ref="S144">IF($I$2="Раннее бронирование",
INDEX(GRID!$B$4:$BI$14,MATCH(S$7,GRID!$A$4:$A$14,0),MATCH(1,($U$2=GRID!$B$1:$BI$1)*(КАЛЕНДАРЬ!$X4=GRID!$B$3:$BI$3), 0))*GRID!$B$67,
ROUNDUP(INDEX(GRID!$B$4:$BI$14,MATCH(S$7,GRID!$A$4:$A$14,0),MATCH(1,($U$2=GRID!$B$1:$BI$1)*(КАЛЕНДАРЬ!$X4=GRID!$B$3:$BI$3),0))*GRID!$B$66*(1-GRID!$B$69),0))</f>
        <v>#N/A</v>
      </c>
      <c r="T144" s="48" t="e" cm="1">
        <f t="array" ref="T144">IF($I$2="Раннее бронирование",
INDEX(GRID!$B$17:$BI$27,MATCH(S$7,GRID!$A$17:$A$27,0),MATCH(1,($U$2=GRID!$B$1:$BI$1)*(КАЛЕНДАРЬ!$X4=GRID!$B$3:$BI$3), 0))*GRID!$B$67,
ROUNDUP(INDEX(GRID!$B$17:$BI$27,MATCH(S$7,GRID!$A$17:$A$27,0),MATCH(1,($U$2=GRID!$B$1:$BI$1)*(КАЛЕНДАРЬ!$X4=GRID!$B$3:$BI$3), 0))*GRID!$B$66*(1-GRID!$B$69),0))</f>
        <v>#N/A</v>
      </c>
      <c r="U144" s="47" cm="1">
        <f t="array" ref="U144">IF($I$2="Раннее бронирование",
INDEX(GRID!$B$4:$BI$14,MATCH(U$7,GRID!$A$4:$A$14,0),MATCH(1,($U$2=GRID!$B$1:$BI$1)*(КАЛЕНДАРЬ!$X4=GRID!$B$3:$BI$3), 0))*GRID!$B$67,
ROUNDUP(INDEX(GRID!$B$4:$BI$14,MATCH(U$7,GRID!$A$4:$A$14,0),MATCH(1,($U$2=GRID!$B$1:$BI$1)*(КАЛЕНДАРЬ!$X4=GRID!$B$3:$BI$3),0))*GRID!$B$66*(1-GRID!$B$69),0))</f>
        <v>59840</v>
      </c>
      <c r="V144" s="48" cm="1">
        <f t="array" ref="V144">IF($I$2="Раннее бронирование",
INDEX(GRID!$B$17:$BI$27,MATCH(U$7,GRID!$A$17:$A$27,0),MATCH(1,($U$2=GRID!$B$1:$BI$1)*(КАЛЕНДАРЬ!$X4=GRID!$B$3:$BI$3), 0))*GRID!$B$67,
ROUNDUP(INDEX(GRID!$B$17:$BI$27,MATCH(U$7,GRID!$A$17:$A$27,0),MATCH(1,($U$2=GRID!$B$1:$BI$1)*(КАЛЕНДАРЬ!$X4=GRID!$B$3:$BI$3), 0))*GRID!$B$66*(1-GRID!$B$69),0))</f>
        <v>61540</v>
      </c>
      <c r="W144" s="47" cm="1">
        <f t="array" ref="W144">IF($I$2="Раннее бронирование",
INDEX(GRID!$B$4:$BI$14,MATCH(W$7,GRID!$A$4:$A$14,0),MATCH(1,($U$2=GRID!$B$1:$BI$1)*(КАЛЕНДАРЬ!$X4=GRID!$B$3:$BI$3), 0))*GRID!$B$67,
ROUNDUP(INDEX(GRID!$B$4:$BI$14,MATCH(W$7,GRID!$A$4:$A$14,0),MATCH(1,($U$2=GRID!$B$1:$BI$1)*(КАЛЕНДАРЬ!$X4=GRID!$B$3:$BI$3),0))*GRID!$B$66*(1-GRID!$B$69),0))</f>
        <v>215560</v>
      </c>
      <c r="X144" s="48" cm="1">
        <f t="array" ref="X144">IF($I$2="Раннее бронирование",
INDEX(GRID!$B$17:$BI$27,MATCH(W$7,GRID!$A$17:$A$27,0),MATCH(1,($U$2=GRID!$B$1:$BI$1)*(КАЛЕНДАРЬ!$X4=GRID!$B$3:$BI$3), 0))*GRID!$B$67,
ROUNDUP(INDEX(GRID!$B$17:$BI$27,MATCH(W$7,GRID!$A$17:$A$27,0),MATCH(1,($U$2=GRID!$B$1:$BI$1)*(КАЛЕНДАРЬ!$X4=GRID!$B$3:$BI$3), 0))*GRID!$B$66*(1-GRID!$B$69),0))</f>
        <v>217260</v>
      </c>
    </row>
    <row r="145" spans="1:24" hidden="1" x14ac:dyDescent="0.2">
      <c r="A145" s="117" t="s">
        <v>43</v>
      </c>
      <c r="B145" s="117">
        <v>2</v>
      </c>
      <c r="C145" s="47" cm="1">
        <f t="array" ref="C145">IF($I$2="Раннее бронирование",
INDEX(GRID!$B$4:$BI$14,MATCH(C$7,GRID!$A$4:$A$14,0),MATCH(1,($U$2=GRID!$B$1:$BI$1)*(КАЛЕНДАРЬ!$X5=GRID!$B$3:$BI$3), 0))*GRID!$B$67,
ROUNDUP(INDEX(GRID!$B$4:$BI$14,MATCH(C$7,GRID!$A$4:$A$14,0),MATCH(1,($U$2=GRID!$B$1:$BI$1)*(КАЛЕНДАРЬ!$X5=GRID!$B$3:$BI$3),0))*GRID!$B$66*(1-GRID!$B$69),0))</f>
        <v>19720</v>
      </c>
      <c r="D145" s="48" cm="1">
        <f t="array" ref="D145">IF($I$2="Раннее бронирование",
INDEX(GRID!$B$17:$BI$27,MATCH(C$7,GRID!$A$17:$A$27,0),MATCH(1,($U$2=GRID!$B$1:$BI$1)*(КАЛЕНДАРЬ!$X5=GRID!$B$3:$BI$3), 0))*GRID!$B$67,
ROUNDUP(INDEX(GRID!$B$17:$BI$27,MATCH(C$7,GRID!$A$17:$A$27,0),MATCH(1,($U$2=GRID!$B$1:$BI$1)*(КАЛЕНДАРЬ!$X5=GRID!$B$3:$BI$3), 0))*GRID!$B$66*(1-GRID!$B$69),0))</f>
        <v>21420</v>
      </c>
      <c r="E145" s="47" cm="1">
        <f t="array" ref="E145">IF($I$2="Раннее бронирование",
INDEX(GRID!$B$4:$BI$14,MATCH(E$7,GRID!$A$4:$A$14,0),MATCH(1,($U$2=GRID!$B$1:$BI$1)*(КАЛЕНДАРЬ!$X5=GRID!$B$3:$BI$3), 0))*GRID!$B$67,
ROUNDUP(INDEX(GRID!$B$4:$BI$14,MATCH(E$7,GRID!$A$4:$A$14,0),MATCH(1,($U$2=GRID!$B$1:$BI$1)*(КАЛЕНДАРЬ!$X5=GRID!$B$3:$BI$3),0))*GRID!$B$66*(1-GRID!$B$69),0))</f>
        <v>22032</v>
      </c>
      <c r="F145" s="48" cm="1">
        <f t="array" ref="F145">IF($I$2="Раннее бронирование",
INDEX(GRID!$B$17:$BI$27,MATCH(E$7,GRID!$A$17:$A$27,0),MATCH(1,($U$2=GRID!$B$1:$BI$1)*(КАЛЕНДАРЬ!$X5=GRID!$B$3:$BI$3), 0))*GRID!$B$67,
ROUNDUP(INDEX(GRID!$B$17:$BI$27,MATCH(E$7,GRID!$A$17:$A$27,0),MATCH(1,($U$2=GRID!$B$1:$BI$1)*(КАЛЕНДАРЬ!$X5=GRID!$B$3:$BI$3), 0))*GRID!$B$66*(1-GRID!$B$69),0))</f>
        <v>23732</v>
      </c>
      <c r="G145" s="47" t="e" cm="1">
        <f t="array" ref="G145">IF($I$2="Раннее бронирование",
INDEX(GRID!$B$4:$BI$14,MATCH(G$7,GRID!$A$4:$A$14,0),MATCH(1,($U$2=GRID!$B$1:$BI$1)*(КАЛЕНДАРЬ!$X5=GRID!$B$3:$BI$3), 0))*GRID!$B$67,
ROUNDUP(INDEX(GRID!$B$4:$BI$14,MATCH(G$7,GRID!$A$4:$A$14,0),MATCH(1,($U$2=GRID!$B$1:$BI$1)*(КАЛЕНДАРЬ!$X5=GRID!$B$3:$BI$3),0))*GRID!$B$66*(1-GRID!$B$69),0))</f>
        <v>#N/A</v>
      </c>
      <c r="H145" s="48" t="e" cm="1">
        <f t="array" ref="H145">IF($I$2="Раннее бронирование",
INDEX(GRID!$B$17:$BI$27,MATCH(G$7,GRID!$A$17:$A$27,0),MATCH(1,($U$2=GRID!$B$1:$BI$1)*(КАЛЕНДАРЬ!$X5=GRID!$B$3:$BI$3), 0))*GRID!$B$67,
ROUNDUP(INDEX(GRID!$B$17:$BI$27,MATCH(G$7,GRID!$A$17:$A$27,0),MATCH(1,($U$2=GRID!$B$1:$BI$1)*(КАЛЕНДАРЬ!$X5=GRID!$B$3:$BI$3), 0))*GRID!$B$66*(1-GRID!$B$69),0))</f>
        <v>#N/A</v>
      </c>
      <c r="I145" s="47" t="e" cm="1">
        <f t="array" ref="I145">IF($I$2="Раннее бронирование",
INDEX(GRID!$B$4:$BI$14,MATCH(I$7,GRID!$A$4:$A$14,0),MATCH(1,($U$2=GRID!$B$1:$BI$1)*(КАЛЕНДАРЬ!$X5=GRID!$B$3:$BI$3), 0))*GRID!$B$67,
ROUNDUP(INDEX(GRID!$B$4:$BI$14,MATCH(I$7,GRID!$A$4:$A$14,0),MATCH(1,($U$2=GRID!$B$1:$BI$1)*(КАЛЕНДАРЬ!$X5=GRID!$B$3:$BI$3),0))*GRID!$B$66*(1-GRID!$B$69),0))</f>
        <v>#N/A</v>
      </c>
      <c r="J145" s="48" t="e" cm="1">
        <f t="array" ref="J145">IF($I$2="Раннее бронирование",
INDEX(GRID!$B$17:$BI$27,MATCH(I$7,GRID!$A$17:$A$27,0),MATCH(1,($U$2=GRID!$B$1:$BI$1)*(КАЛЕНДАРЬ!$X5=GRID!$B$3:$BI$3), 0))*GRID!$B$67,
ROUNDUP(INDEX(GRID!$B$17:$BI$27,MATCH(I$7,GRID!$A$17:$A$27,0),MATCH(1,($U$2=GRID!$B$1:$BI$1)*(КАЛЕНДАРЬ!$X5=GRID!$B$3:$BI$3), 0))*GRID!$B$66*(1-GRID!$B$69),0))</f>
        <v>#N/A</v>
      </c>
      <c r="K145" s="47" cm="1">
        <f t="array" ref="K145">IF($I$2="Раннее бронирование",
INDEX(GRID!$B$4:$BI$14,MATCH(K$7,GRID!$A$4:$A$14,0),MATCH(1,($U$2=GRID!$B$1:$BI$1)*(КАЛЕНДАРЬ!$X5=GRID!$B$3:$BI$3), 0))*GRID!$B$67,
ROUNDUP(INDEX(GRID!$B$4:$BI$14,MATCH(K$7,GRID!$A$4:$A$14,0),MATCH(1,($U$2=GRID!$B$1:$BI$1)*(КАЛЕНДАРЬ!$X5=GRID!$B$3:$BI$3),0))*GRID!$B$66*(1-GRID!$B$69),0))</f>
        <v>30464</v>
      </c>
      <c r="L145" s="48" cm="1">
        <f t="array" ref="L145">IF($I$2="Раннее бронирование",
INDEX(GRID!$B$17:$BI$27,MATCH(K$7,GRID!$A$17:$A$27,0),MATCH(1,($U$2=GRID!$B$1:$BI$1)*(КАЛЕНДАРЬ!$X5=GRID!$B$3:$BI$3), 0))*GRID!$B$67,
ROUNDUP(INDEX(GRID!$B$17:$BI$27,MATCH(K$7,GRID!$A$17:$A$27,0),MATCH(1,($U$2=GRID!$B$1:$BI$1)*(КАЛЕНДАРЬ!$X5=GRID!$B$3:$BI$3), 0))*GRID!$B$66*(1-GRID!$B$69),0))</f>
        <v>32164</v>
      </c>
      <c r="M145" s="47" cm="1">
        <f t="array" ref="M145">IF($I$2="Раннее бронирование",
INDEX(GRID!$B$4:$BI$14,MATCH(M$7,GRID!$A$4:$A$14,0),MATCH(1,($U$2=GRID!$B$1:$BI$1)*(КАЛЕНДАРЬ!$X5=GRID!$B$3:$BI$3), 0))*GRID!$B$67,
ROUNDUP(INDEX(GRID!$B$4:$BI$14,MATCH(M$7,GRID!$A$4:$A$14,0),MATCH(1,($U$2=GRID!$B$1:$BI$1)*(КАЛЕНДАРЬ!$X5=GRID!$B$3:$BI$3),0))*GRID!$B$66*(1-GRID!$B$69),0))</f>
        <v>34000</v>
      </c>
      <c r="N145" s="48" cm="1">
        <f t="array" ref="N145">IF($I$2="Раннее бронирование",
INDEX(GRID!$B$17:$BI$27,MATCH(M$7,GRID!$A$17:$A$27,0),MATCH(1,($U$2=GRID!$B$1:$BI$1)*(КАЛЕНДАРЬ!$X5=GRID!$B$3:$BI$3), 0))*GRID!$B$67,
ROUNDUP(INDEX(GRID!$B$17:$BI$27,MATCH(M$7,GRID!$A$17:$A$27,0),MATCH(1,($U$2=GRID!$B$1:$BI$1)*(КАЛЕНДАРЬ!$X5=GRID!$B$3:$BI$3), 0))*GRID!$B$66*(1-GRID!$B$69),0))</f>
        <v>35700</v>
      </c>
      <c r="O145" s="47" cm="1">
        <f t="array" ref="O145">IF($I$2="Раннее бронирование",
INDEX(GRID!$B$4:$BI$14,MATCH(O$7,GRID!$A$4:$A$14,0),MATCH(1,($U$2=GRID!$B$1:$BI$1)*(КАЛЕНДАРЬ!$X5=GRID!$B$3:$BI$3), 0))*GRID!$B$67,
ROUNDUP(INDEX(GRID!$B$4:$BI$14,MATCH(O$7,GRID!$A$4:$A$14,0),MATCH(1,($U$2=GRID!$B$1:$BI$1)*(КАЛЕНДАРЬ!$X5=GRID!$B$3:$BI$3),0))*GRID!$B$66*(1-GRID!$B$69),0))</f>
        <v>38420</v>
      </c>
      <c r="P145" s="48" cm="1">
        <f t="array" ref="P145">IF($I$2="Раннее бронирование",
INDEX(GRID!$B$17:$BI$27,MATCH(O$7,GRID!$A$17:$A$27,0),MATCH(1,($U$2=GRID!$B$1:$BI$1)*(КАЛЕНДАРЬ!$X5=GRID!$B$3:$BI$3), 0))*GRID!$B$67,
ROUNDUP(INDEX(GRID!$B$17:$BI$27,MATCH(O$7,GRID!$A$17:$A$27,0),MATCH(1,($U$2=GRID!$B$1:$BI$1)*(КАЛЕНДАРЬ!$X5=GRID!$B$3:$BI$3), 0))*GRID!$B$66*(1-GRID!$B$69),0))</f>
        <v>40120</v>
      </c>
      <c r="Q145" s="47" t="e" cm="1">
        <f t="array" ref="Q145">IF($I$2="Раннее бронирование",
INDEX(GRID!$B$4:$BI$14,MATCH(Q$7,GRID!$A$4:$A$14,0),MATCH(1,($U$2=GRID!$B$1:$BI$1)*(КАЛЕНДАРЬ!$X5=GRID!$B$3:$BI$3), 0))*GRID!$B$67,
ROUNDUP(INDEX(GRID!$B$4:$BI$14,MATCH(Q$7,GRID!$A$4:$A$14,0),MATCH(1,($U$2=GRID!$B$1:$BI$1)*(КАЛЕНДАРЬ!$X5=GRID!$B$3:$BI$3),0))*GRID!$B$66*(1-GRID!$B$69),0))</f>
        <v>#N/A</v>
      </c>
      <c r="R145" s="48" t="e" cm="1">
        <f t="array" ref="R145">IF($I$2="Раннее бронирование",
INDEX(GRID!$B$17:$BI$27,MATCH(Q$7,GRID!$A$17:$A$27,0),MATCH(1,($U$2=GRID!$B$1:$BI$1)*(КАЛЕНДАРЬ!$X5=GRID!$B$3:$BI$3), 0))*GRID!$B$67,
ROUNDUP(INDEX(GRID!$B$17:$BI$27,MATCH(Q$7,GRID!$A$17:$A$27,0),MATCH(1,($U$2=GRID!$B$1:$BI$1)*(КАЛЕНДАРЬ!$X5=GRID!$B$3:$BI$3), 0))*GRID!$B$66*(1-GRID!$B$69),0))</f>
        <v>#N/A</v>
      </c>
      <c r="S145" s="47" t="e" cm="1">
        <f t="array" ref="S145">IF($I$2="Раннее бронирование",
INDEX(GRID!$B$4:$BI$14,MATCH(S$7,GRID!$A$4:$A$14,0),MATCH(1,($U$2=GRID!$B$1:$BI$1)*(КАЛЕНДАРЬ!$X5=GRID!$B$3:$BI$3), 0))*GRID!$B$67,
ROUNDUP(INDEX(GRID!$B$4:$BI$14,MATCH(S$7,GRID!$A$4:$A$14,0),MATCH(1,($U$2=GRID!$B$1:$BI$1)*(КАЛЕНДАРЬ!$X5=GRID!$B$3:$BI$3),0))*GRID!$B$66*(1-GRID!$B$69),0))</f>
        <v>#N/A</v>
      </c>
      <c r="T145" s="48" t="e" cm="1">
        <f t="array" ref="T145">IF($I$2="Раннее бронирование",
INDEX(GRID!$B$17:$BI$27,MATCH(S$7,GRID!$A$17:$A$27,0),MATCH(1,($U$2=GRID!$B$1:$BI$1)*(КАЛЕНДАРЬ!$X5=GRID!$B$3:$BI$3), 0))*GRID!$B$67,
ROUNDUP(INDEX(GRID!$B$17:$BI$27,MATCH(S$7,GRID!$A$17:$A$27,0),MATCH(1,($U$2=GRID!$B$1:$BI$1)*(КАЛЕНДАРЬ!$X5=GRID!$B$3:$BI$3), 0))*GRID!$B$66*(1-GRID!$B$69),0))</f>
        <v>#N/A</v>
      </c>
      <c r="U145" s="47" cm="1">
        <f t="array" ref="U145">IF($I$2="Раннее бронирование",
INDEX(GRID!$B$4:$BI$14,MATCH(U$7,GRID!$A$4:$A$14,0),MATCH(1,($U$2=GRID!$B$1:$BI$1)*(КАЛЕНДАРЬ!$X5=GRID!$B$3:$BI$3), 0))*GRID!$B$67,
ROUNDUP(INDEX(GRID!$B$4:$BI$14,MATCH(U$7,GRID!$A$4:$A$14,0),MATCH(1,($U$2=GRID!$B$1:$BI$1)*(КАЛЕНДАРЬ!$X5=GRID!$B$3:$BI$3),0))*GRID!$B$66*(1-GRID!$B$69),0))</f>
        <v>59840</v>
      </c>
      <c r="V145" s="48" cm="1">
        <f t="array" ref="V145">IF($I$2="Раннее бронирование",
INDEX(GRID!$B$17:$BI$27,MATCH(U$7,GRID!$A$17:$A$27,0),MATCH(1,($U$2=GRID!$B$1:$BI$1)*(КАЛЕНДАРЬ!$X5=GRID!$B$3:$BI$3), 0))*GRID!$B$67,
ROUNDUP(INDEX(GRID!$B$17:$BI$27,MATCH(U$7,GRID!$A$17:$A$27,0),MATCH(1,($U$2=GRID!$B$1:$BI$1)*(КАЛЕНДАРЬ!$X5=GRID!$B$3:$BI$3), 0))*GRID!$B$66*(1-GRID!$B$69),0))</f>
        <v>61540</v>
      </c>
      <c r="W145" s="47" cm="1">
        <f t="array" ref="W145">IF($I$2="Раннее бронирование",
INDEX(GRID!$B$4:$BI$14,MATCH(W$7,GRID!$A$4:$A$14,0),MATCH(1,($U$2=GRID!$B$1:$BI$1)*(КАЛЕНДАРЬ!$X5=GRID!$B$3:$BI$3), 0))*GRID!$B$67,
ROUNDUP(INDEX(GRID!$B$4:$BI$14,MATCH(W$7,GRID!$A$4:$A$14,0),MATCH(1,($U$2=GRID!$B$1:$BI$1)*(КАЛЕНДАРЬ!$X5=GRID!$B$3:$BI$3),0))*GRID!$B$66*(1-GRID!$B$69),0))</f>
        <v>215560</v>
      </c>
      <c r="X145" s="48" cm="1">
        <f t="array" ref="X145">IF($I$2="Раннее бронирование",
INDEX(GRID!$B$17:$BI$27,MATCH(W$7,GRID!$A$17:$A$27,0),MATCH(1,($U$2=GRID!$B$1:$BI$1)*(КАЛЕНДАРЬ!$X5=GRID!$B$3:$BI$3), 0))*GRID!$B$67,
ROUNDUP(INDEX(GRID!$B$17:$BI$27,MATCH(W$7,GRID!$A$17:$A$27,0),MATCH(1,($U$2=GRID!$B$1:$BI$1)*(КАЛЕНДАРЬ!$X5=GRID!$B$3:$BI$3), 0))*GRID!$B$66*(1-GRID!$B$69),0))</f>
        <v>217260</v>
      </c>
    </row>
    <row r="146" spans="1:24" hidden="1" x14ac:dyDescent="0.2">
      <c r="A146" s="117" t="s">
        <v>44</v>
      </c>
      <c r="B146" s="117">
        <v>3</v>
      </c>
      <c r="C146" s="47" cm="1">
        <f t="array" ref="C146">IF($I$2="Раннее бронирование",
INDEX(GRID!$B$4:$BI$14,MATCH(C$7,GRID!$A$4:$A$14,0),MATCH(1,($U$2=GRID!$B$1:$BI$1)*(КАЛЕНДАРЬ!$X6=GRID!$B$3:$BI$3), 0))*GRID!$B$67,
ROUNDUP(INDEX(GRID!$B$4:$BI$14,MATCH(C$7,GRID!$A$4:$A$14,0),MATCH(1,($U$2=GRID!$B$1:$BI$1)*(КАЛЕНДАРЬ!$X6=GRID!$B$3:$BI$3),0))*GRID!$B$66*(1-GRID!$B$69),0))</f>
        <v>19720</v>
      </c>
      <c r="D146" s="48" cm="1">
        <f t="array" ref="D146">IF($I$2="Раннее бронирование",
INDEX(GRID!$B$17:$BI$27,MATCH(C$7,GRID!$A$17:$A$27,0),MATCH(1,($U$2=GRID!$B$1:$BI$1)*(КАЛЕНДАРЬ!$X6=GRID!$B$3:$BI$3), 0))*GRID!$B$67,
ROUNDUP(INDEX(GRID!$B$17:$BI$27,MATCH(C$7,GRID!$A$17:$A$27,0),MATCH(1,($U$2=GRID!$B$1:$BI$1)*(КАЛЕНДАРЬ!$X6=GRID!$B$3:$BI$3), 0))*GRID!$B$66*(1-GRID!$B$69),0))</f>
        <v>21420</v>
      </c>
      <c r="E146" s="47" cm="1">
        <f t="array" ref="E146">IF($I$2="Раннее бронирование",
INDEX(GRID!$B$4:$BI$14,MATCH(E$7,GRID!$A$4:$A$14,0),MATCH(1,($U$2=GRID!$B$1:$BI$1)*(КАЛЕНДАРЬ!$X6=GRID!$B$3:$BI$3), 0))*GRID!$B$67,
ROUNDUP(INDEX(GRID!$B$4:$BI$14,MATCH(E$7,GRID!$A$4:$A$14,0),MATCH(1,($U$2=GRID!$B$1:$BI$1)*(КАЛЕНДАРЬ!$X6=GRID!$B$3:$BI$3),0))*GRID!$B$66*(1-GRID!$B$69),0))</f>
        <v>22032</v>
      </c>
      <c r="F146" s="48" cm="1">
        <f t="array" ref="F146">IF($I$2="Раннее бронирование",
INDEX(GRID!$B$17:$BI$27,MATCH(E$7,GRID!$A$17:$A$27,0),MATCH(1,($U$2=GRID!$B$1:$BI$1)*(КАЛЕНДАРЬ!$X6=GRID!$B$3:$BI$3), 0))*GRID!$B$67,
ROUNDUP(INDEX(GRID!$B$17:$BI$27,MATCH(E$7,GRID!$A$17:$A$27,0),MATCH(1,($U$2=GRID!$B$1:$BI$1)*(КАЛЕНДАРЬ!$X6=GRID!$B$3:$BI$3), 0))*GRID!$B$66*(1-GRID!$B$69),0))</f>
        <v>23732</v>
      </c>
      <c r="G146" s="47" t="e" cm="1">
        <f t="array" ref="G146">IF($I$2="Раннее бронирование",
INDEX(GRID!$B$4:$BI$14,MATCH(G$7,GRID!$A$4:$A$14,0),MATCH(1,($U$2=GRID!$B$1:$BI$1)*(КАЛЕНДАРЬ!$X6=GRID!$B$3:$BI$3), 0))*GRID!$B$67,
ROUNDUP(INDEX(GRID!$B$4:$BI$14,MATCH(G$7,GRID!$A$4:$A$14,0),MATCH(1,($U$2=GRID!$B$1:$BI$1)*(КАЛЕНДАРЬ!$X6=GRID!$B$3:$BI$3),0))*GRID!$B$66*(1-GRID!$B$69),0))</f>
        <v>#N/A</v>
      </c>
      <c r="H146" s="48" t="e" cm="1">
        <f t="array" ref="H146">IF($I$2="Раннее бронирование",
INDEX(GRID!$B$17:$BI$27,MATCH(G$7,GRID!$A$17:$A$27,0),MATCH(1,($U$2=GRID!$B$1:$BI$1)*(КАЛЕНДАРЬ!$X6=GRID!$B$3:$BI$3), 0))*GRID!$B$67,
ROUNDUP(INDEX(GRID!$B$17:$BI$27,MATCH(G$7,GRID!$A$17:$A$27,0),MATCH(1,($U$2=GRID!$B$1:$BI$1)*(КАЛЕНДАРЬ!$X6=GRID!$B$3:$BI$3), 0))*GRID!$B$66*(1-GRID!$B$69),0))</f>
        <v>#N/A</v>
      </c>
      <c r="I146" s="47" t="e" cm="1">
        <f t="array" ref="I146">IF($I$2="Раннее бронирование",
INDEX(GRID!$B$4:$BI$14,MATCH(I$7,GRID!$A$4:$A$14,0),MATCH(1,($U$2=GRID!$B$1:$BI$1)*(КАЛЕНДАРЬ!$X6=GRID!$B$3:$BI$3), 0))*GRID!$B$67,
ROUNDUP(INDEX(GRID!$B$4:$BI$14,MATCH(I$7,GRID!$A$4:$A$14,0),MATCH(1,($U$2=GRID!$B$1:$BI$1)*(КАЛЕНДАРЬ!$X6=GRID!$B$3:$BI$3),0))*GRID!$B$66*(1-GRID!$B$69),0))</f>
        <v>#N/A</v>
      </c>
      <c r="J146" s="48" t="e" cm="1">
        <f t="array" ref="J146">IF($I$2="Раннее бронирование",
INDEX(GRID!$B$17:$BI$27,MATCH(I$7,GRID!$A$17:$A$27,0),MATCH(1,($U$2=GRID!$B$1:$BI$1)*(КАЛЕНДАРЬ!$X6=GRID!$B$3:$BI$3), 0))*GRID!$B$67,
ROUNDUP(INDEX(GRID!$B$17:$BI$27,MATCH(I$7,GRID!$A$17:$A$27,0),MATCH(1,($U$2=GRID!$B$1:$BI$1)*(КАЛЕНДАРЬ!$X6=GRID!$B$3:$BI$3), 0))*GRID!$B$66*(1-GRID!$B$69),0))</f>
        <v>#N/A</v>
      </c>
      <c r="K146" s="47" cm="1">
        <f t="array" ref="K146">IF($I$2="Раннее бронирование",
INDEX(GRID!$B$4:$BI$14,MATCH(K$7,GRID!$A$4:$A$14,0),MATCH(1,($U$2=GRID!$B$1:$BI$1)*(КАЛЕНДАРЬ!$X6=GRID!$B$3:$BI$3), 0))*GRID!$B$67,
ROUNDUP(INDEX(GRID!$B$4:$BI$14,MATCH(K$7,GRID!$A$4:$A$14,0),MATCH(1,($U$2=GRID!$B$1:$BI$1)*(КАЛЕНДАРЬ!$X6=GRID!$B$3:$BI$3),0))*GRID!$B$66*(1-GRID!$B$69),0))</f>
        <v>30464</v>
      </c>
      <c r="L146" s="48" cm="1">
        <f t="array" ref="L146">IF($I$2="Раннее бронирование",
INDEX(GRID!$B$17:$BI$27,MATCH(K$7,GRID!$A$17:$A$27,0),MATCH(1,($U$2=GRID!$B$1:$BI$1)*(КАЛЕНДАРЬ!$X6=GRID!$B$3:$BI$3), 0))*GRID!$B$67,
ROUNDUP(INDEX(GRID!$B$17:$BI$27,MATCH(K$7,GRID!$A$17:$A$27,0),MATCH(1,($U$2=GRID!$B$1:$BI$1)*(КАЛЕНДАРЬ!$X6=GRID!$B$3:$BI$3), 0))*GRID!$B$66*(1-GRID!$B$69),0))</f>
        <v>32164</v>
      </c>
      <c r="M146" s="47" cm="1">
        <f t="array" ref="M146">IF($I$2="Раннее бронирование",
INDEX(GRID!$B$4:$BI$14,MATCH(M$7,GRID!$A$4:$A$14,0),MATCH(1,($U$2=GRID!$B$1:$BI$1)*(КАЛЕНДАРЬ!$X6=GRID!$B$3:$BI$3), 0))*GRID!$B$67,
ROUNDUP(INDEX(GRID!$B$4:$BI$14,MATCH(M$7,GRID!$A$4:$A$14,0),MATCH(1,($U$2=GRID!$B$1:$BI$1)*(КАЛЕНДАРЬ!$X6=GRID!$B$3:$BI$3),0))*GRID!$B$66*(1-GRID!$B$69),0))</f>
        <v>34000</v>
      </c>
      <c r="N146" s="48" cm="1">
        <f t="array" ref="N146">IF($I$2="Раннее бронирование",
INDEX(GRID!$B$17:$BI$27,MATCH(M$7,GRID!$A$17:$A$27,0),MATCH(1,($U$2=GRID!$B$1:$BI$1)*(КАЛЕНДАРЬ!$X6=GRID!$B$3:$BI$3), 0))*GRID!$B$67,
ROUNDUP(INDEX(GRID!$B$17:$BI$27,MATCH(M$7,GRID!$A$17:$A$27,0),MATCH(1,($U$2=GRID!$B$1:$BI$1)*(КАЛЕНДАРЬ!$X6=GRID!$B$3:$BI$3), 0))*GRID!$B$66*(1-GRID!$B$69),0))</f>
        <v>35700</v>
      </c>
      <c r="O146" s="47" cm="1">
        <f t="array" ref="O146">IF($I$2="Раннее бронирование",
INDEX(GRID!$B$4:$BI$14,MATCH(O$7,GRID!$A$4:$A$14,0),MATCH(1,($U$2=GRID!$B$1:$BI$1)*(КАЛЕНДАРЬ!$X6=GRID!$B$3:$BI$3), 0))*GRID!$B$67,
ROUNDUP(INDEX(GRID!$B$4:$BI$14,MATCH(O$7,GRID!$A$4:$A$14,0),MATCH(1,($U$2=GRID!$B$1:$BI$1)*(КАЛЕНДАРЬ!$X6=GRID!$B$3:$BI$3),0))*GRID!$B$66*(1-GRID!$B$69),0))</f>
        <v>38420</v>
      </c>
      <c r="P146" s="48" cm="1">
        <f t="array" ref="P146">IF($I$2="Раннее бронирование",
INDEX(GRID!$B$17:$BI$27,MATCH(O$7,GRID!$A$17:$A$27,0),MATCH(1,($U$2=GRID!$B$1:$BI$1)*(КАЛЕНДАРЬ!$X6=GRID!$B$3:$BI$3), 0))*GRID!$B$67,
ROUNDUP(INDEX(GRID!$B$17:$BI$27,MATCH(O$7,GRID!$A$17:$A$27,0),MATCH(1,($U$2=GRID!$B$1:$BI$1)*(КАЛЕНДАРЬ!$X6=GRID!$B$3:$BI$3), 0))*GRID!$B$66*(1-GRID!$B$69),0))</f>
        <v>40120</v>
      </c>
      <c r="Q146" s="47" t="e" cm="1">
        <f t="array" ref="Q146">IF($I$2="Раннее бронирование",
INDEX(GRID!$B$4:$BI$14,MATCH(Q$7,GRID!$A$4:$A$14,0),MATCH(1,($U$2=GRID!$B$1:$BI$1)*(КАЛЕНДАРЬ!$X6=GRID!$B$3:$BI$3), 0))*GRID!$B$67,
ROUNDUP(INDEX(GRID!$B$4:$BI$14,MATCH(Q$7,GRID!$A$4:$A$14,0),MATCH(1,($U$2=GRID!$B$1:$BI$1)*(КАЛЕНДАРЬ!$X6=GRID!$B$3:$BI$3),0))*GRID!$B$66*(1-GRID!$B$69),0))</f>
        <v>#N/A</v>
      </c>
      <c r="R146" s="48" t="e" cm="1">
        <f t="array" ref="R146">IF($I$2="Раннее бронирование",
INDEX(GRID!$B$17:$BI$27,MATCH(Q$7,GRID!$A$17:$A$27,0),MATCH(1,($U$2=GRID!$B$1:$BI$1)*(КАЛЕНДАРЬ!$X6=GRID!$B$3:$BI$3), 0))*GRID!$B$67,
ROUNDUP(INDEX(GRID!$B$17:$BI$27,MATCH(Q$7,GRID!$A$17:$A$27,0),MATCH(1,($U$2=GRID!$B$1:$BI$1)*(КАЛЕНДАРЬ!$X6=GRID!$B$3:$BI$3), 0))*GRID!$B$66*(1-GRID!$B$69),0))</f>
        <v>#N/A</v>
      </c>
      <c r="S146" s="47" t="e" cm="1">
        <f t="array" ref="S146">IF($I$2="Раннее бронирование",
INDEX(GRID!$B$4:$BI$14,MATCH(S$7,GRID!$A$4:$A$14,0),MATCH(1,($U$2=GRID!$B$1:$BI$1)*(КАЛЕНДАРЬ!$X6=GRID!$B$3:$BI$3), 0))*GRID!$B$67,
ROUNDUP(INDEX(GRID!$B$4:$BI$14,MATCH(S$7,GRID!$A$4:$A$14,0),MATCH(1,($U$2=GRID!$B$1:$BI$1)*(КАЛЕНДАРЬ!$X6=GRID!$B$3:$BI$3),0))*GRID!$B$66*(1-GRID!$B$69),0))</f>
        <v>#N/A</v>
      </c>
      <c r="T146" s="48" t="e" cm="1">
        <f t="array" ref="T146">IF($I$2="Раннее бронирование",
INDEX(GRID!$B$17:$BI$27,MATCH(S$7,GRID!$A$17:$A$27,0),MATCH(1,($U$2=GRID!$B$1:$BI$1)*(КАЛЕНДАРЬ!$X6=GRID!$B$3:$BI$3), 0))*GRID!$B$67,
ROUNDUP(INDEX(GRID!$B$17:$BI$27,MATCH(S$7,GRID!$A$17:$A$27,0),MATCH(1,($U$2=GRID!$B$1:$BI$1)*(КАЛЕНДАРЬ!$X6=GRID!$B$3:$BI$3), 0))*GRID!$B$66*(1-GRID!$B$69),0))</f>
        <v>#N/A</v>
      </c>
      <c r="U146" s="47" cm="1">
        <f t="array" ref="U146">IF($I$2="Раннее бронирование",
INDEX(GRID!$B$4:$BI$14,MATCH(U$7,GRID!$A$4:$A$14,0),MATCH(1,($U$2=GRID!$B$1:$BI$1)*(КАЛЕНДАРЬ!$X6=GRID!$B$3:$BI$3), 0))*GRID!$B$67,
ROUNDUP(INDEX(GRID!$B$4:$BI$14,MATCH(U$7,GRID!$A$4:$A$14,0),MATCH(1,($U$2=GRID!$B$1:$BI$1)*(КАЛЕНДАРЬ!$X6=GRID!$B$3:$BI$3),0))*GRID!$B$66*(1-GRID!$B$69),0))</f>
        <v>59840</v>
      </c>
      <c r="V146" s="48" cm="1">
        <f t="array" ref="V146">IF($I$2="Раннее бронирование",
INDEX(GRID!$B$17:$BI$27,MATCH(U$7,GRID!$A$17:$A$27,0),MATCH(1,($U$2=GRID!$B$1:$BI$1)*(КАЛЕНДАРЬ!$X6=GRID!$B$3:$BI$3), 0))*GRID!$B$67,
ROUNDUP(INDEX(GRID!$B$17:$BI$27,MATCH(U$7,GRID!$A$17:$A$27,0),MATCH(1,($U$2=GRID!$B$1:$BI$1)*(КАЛЕНДАРЬ!$X6=GRID!$B$3:$BI$3), 0))*GRID!$B$66*(1-GRID!$B$69),0))</f>
        <v>61540</v>
      </c>
      <c r="W146" s="47" cm="1">
        <f t="array" ref="W146">IF($I$2="Раннее бронирование",
INDEX(GRID!$B$4:$BI$14,MATCH(W$7,GRID!$A$4:$A$14,0),MATCH(1,($U$2=GRID!$B$1:$BI$1)*(КАЛЕНДАРЬ!$X6=GRID!$B$3:$BI$3), 0))*GRID!$B$67,
ROUNDUP(INDEX(GRID!$B$4:$BI$14,MATCH(W$7,GRID!$A$4:$A$14,0),MATCH(1,($U$2=GRID!$B$1:$BI$1)*(КАЛЕНДАРЬ!$X6=GRID!$B$3:$BI$3),0))*GRID!$B$66*(1-GRID!$B$69),0))</f>
        <v>215560</v>
      </c>
      <c r="X146" s="48" cm="1">
        <f t="array" ref="X146">IF($I$2="Раннее бронирование",
INDEX(GRID!$B$17:$BI$27,MATCH(W$7,GRID!$A$17:$A$27,0),MATCH(1,($U$2=GRID!$B$1:$BI$1)*(КАЛЕНДАРЬ!$X6=GRID!$B$3:$BI$3), 0))*GRID!$B$67,
ROUNDUP(INDEX(GRID!$B$17:$BI$27,MATCH(W$7,GRID!$A$17:$A$27,0),MATCH(1,($U$2=GRID!$B$1:$BI$1)*(КАЛЕНДАРЬ!$X6=GRID!$B$3:$BI$3), 0))*GRID!$B$66*(1-GRID!$B$69),0))</f>
        <v>217260</v>
      </c>
    </row>
    <row r="147" spans="1:24" hidden="1" x14ac:dyDescent="0.2">
      <c r="A147" s="117" t="s">
        <v>45</v>
      </c>
      <c r="B147" s="117">
        <v>4</v>
      </c>
      <c r="C147" s="47" cm="1">
        <f t="array" ref="C147">IF($I$2="Раннее бронирование",
INDEX(GRID!$B$4:$BI$14,MATCH(C$7,GRID!$A$4:$A$14,0),MATCH(1,($U$2=GRID!$B$1:$BI$1)*(КАЛЕНДАРЬ!$X7=GRID!$B$3:$BI$3), 0))*GRID!$B$67,
ROUNDUP(INDEX(GRID!$B$4:$BI$14,MATCH(C$7,GRID!$A$4:$A$14,0),MATCH(1,($U$2=GRID!$B$1:$BI$1)*(КАЛЕНДАРЬ!$X7=GRID!$B$3:$BI$3),0))*GRID!$B$66*(1-GRID!$B$69),0))</f>
        <v>19720</v>
      </c>
      <c r="D147" s="48" cm="1">
        <f t="array" ref="D147">IF($I$2="Раннее бронирование",
INDEX(GRID!$B$17:$BI$27,MATCH(C$7,GRID!$A$17:$A$27,0),MATCH(1,($U$2=GRID!$B$1:$BI$1)*(КАЛЕНДАРЬ!$X7=GRID!$B$3:$BI$3), 0))*GRID!$B$67,
ROUNDUP(INDEX(GRID!$B$17:$BI$27,MATCH(C$7,GRID!$A$17:$A$27,0),MATCH(1,($U$2=GRID!$B$1:$BI$1)*(КАЛЕНДАРЬ!$X7=GRID!$B$3:$BI$3), 0))*GRID!$B$66*(1-GRID!$B$69),0))</f>
        <v>21420</v>
      </c>
      <c r="E147" s="47" cm="1">
        <f t="array" ref="E147">IF($I$2="Раннее бронирование",
INDEX(GRID!$B$4:$BI$14,MATCH(E$7,GRID!$A$4:$A$14,0),MATCH(1,($U$2=GRID!$B$1:$BI$1)*(КАЛЕНДАРЬ!$X7=GRID!$B$3:$BI$3), 0))*GRID!$B$67,
ROUNDUP(INDEX(GRID!$B$4:$BI$14,MATCH(E$7,GRID!$A$4:$A$14,0),MATCH(1,($U$2=GRID!$B$1:$BI$1)*(КАЛЕНДАРЬ!$X7=GRID!$B$3:$BI$3),0))*GRID!$B$66*(1-GRID!$B$69),0))</f>
        <v>22032</v>
      </c>
      <c r="F147" s="48" cm="1">
        <f t="array" ref="F147">IF($I$2="Раннее бронирование",
INDEX(GRID!$B$17:$BI$27,MATCH(E$7,GRID!$A$17:$A$27,0),MATCH(1,($U$2=GRID!$B$1:$BI$1)*(КАЛЕНДАРЬ!$X7=GRID!$B$3:$BI$3), 0))*GRID!$B$67,
ROUNDUP(INDEX(GRID!$B$17:$BI$27,MATCH(E$7,GRID!$A$17:$A$27,0),MATCH(1,($U$2=GRID!$B$1:$BI$1)*(КАЛЕНДАРЬ!$X7=GRID!$B$3:$BI$3), 0))*GRID!$B$66*(1-GRID!$B$69),0))</f>
        <v>23732</v>
      </c>
      <c r="G147" s="47" t="e" cm="1">
        <f t="array" ref="G147">IF($I$2="Раннее бронирование",
INDEX(GRID!$B$4:$BI$14,MATCH(G$7,GRID!$A$4:$A$14,0),MATCH(1,($U$2=GRID!$B$1:$BI$1)*(КАЛЕНДАРЬ!$X7=GRID!$B$3:$BI$3), 0))*GRID!$B$67,
ROUNDUP(INDEX(GRID!$B$4:$BI$14,MATCH(G$7,GRID!$A$4:$A$14,0),MATCH(1,($U$2=GRID!$B$1:$BI$1)*(КАЛЕНДАРЬ!$X7=GRID!$B$3:$BI$3),0))*GRID!$B$66*(1-GRID!$B$69),0))</f>
        <v>#N/A</v>
      </c>
      <c r="H147" s="48" t="e" cm="1">
        <f t="array" ref="H147">IF($I$2="Раннее бронирование",
INDEX(GRID!$B$17:$BI$27,MATCH(G$7,GRID!$A$17:$A$27,0),MATCH(1,($U$2=GRID!$B$1:$BI$1)*(КАЛЕНДАРЬ!$X7=GRID!$B$3:$BI$3), 0))*GRID!$B$67,
ROUNDUP(INDEX(GRID!$B$17:$BI$27,MATCH(G$7,GRID!$A$17:$A$27,0),MATCH(1,($U$2=GRID!$B$1:$BI$1)*(КАЛЕНДАРЬ!$X7=GRID!$B$3:$BI$3), 0))*GRID!$B$66*(1-GRID!$B$69),0))</f>
        <v>#N/A</v>
      </c>
      <c r="I147" s="47" t="e" cm="1">
        <f t="array" ref="I147">IF($I$2="Раннее бронирование",
INDEX(GRID!$B$4:$BI$14,MATCH(I$7,GRID!$A$4:$A$14,0),MATCH(1,($U$2=GRID!$B$1:$BI$1)*(КАЛЕНДАРЬ!$X7=GRID!$B$3:$BI$3), 0))*GRID!$B$67,
ROUNDUP(INDEX(GRID!$B$4:$BI$14,MATCH(I$7,GRID!$A$4:$A$14,0),MATCH(1,($U$2=GRID!$B$1:$BI$1)*(КАЛЕНДАРЬ!$X7=GRID!$B$3:$BI$3),0))*GRID!$B$66*(1-GRID!$B$69),0))</f>
        <v>#N/A</v>
      </c>
      <c r="J147" s="48" t="e" cm="1">
        <f t="array" ref="J147">IF($I$2="Раннее бронирование",
INDEX(GRID!$B$17:$BI$27,MATCH(I$7,GRID!$A$17:$A$27,0),MATCH(1,($U$2=GRID!$B$1:$BI$1)*(КАЛЕНДАРЬ!$X7=GRID!$B$3:$BI$3), 0))*GRID!$B$67,
ROUNDUP(INDEX(GRID!$B$17:$BI$27,MATCH(I$7,GRID!$A$17:$A$27,0),MATCH(1,($U$2=GRID!$B$1:$BI$1)*(КАЛЕНДАРЬ!$X7=GRID!$B$3:$BI$3), 0))*GRID!$B$66*(1-GRID!$B$69),0))</f>
        <v>#N/A</v>
      </c>
      <c r="K147" s="47" cm="1">
        <f t="array" ref="K147">IF($I$2="Раннее бронирование",
INDEX(GRID!$B$4:$BI$14,MATCH(K$7,GRID!$A$4:$A$14,0),MATCH(1,($U$2=GRID!$B$1:$BI$1)*(КАЛЕНДАРЬ!$X7=GRID!$B$3:$BI$3), 0))*GRID!$B$67,
ROUNDUP(INDEX(GRID!$B$4:$BI$14,MATCH(K$7,GRID!$A$4:$A$14,0),MATCH(1,($U$2=GRID!$B$1:$BI$1)*(КАЛЕНДАРЬ!$X7=GRID!$B$3:$BI$3),0))*GRID!$B$66*(1-GRID!$B$69),0))</f>
        <v>30464</v>
      </c>
      <c r="L147" s="48" cm="1">
        <f t="array" ref="L147">IF($I$2="Раннее бронирование",
INDEX(GRID!$B$17:$BI$27,MATCH(K$7,GRID!$A$17:$A$27,0),MATCH(1,($U$2=GRID!$B$1:$BI$1)*(КАЛЕНДАРЬ!$X7=GRID!$B$3:$BI$3), 0))*GRID!$B$67,
ROUNDUP(INDEX(GRID!$B$17:$BI$27,MATCH(K$7,GRID!$A$17:$A$27,0),MATCH(1,($U$2=GRID!$B$1:$BI$1)*(КАЛЕНДАРЬ!$X7=GRID!$B$3:$BI$3), 0))*GRID!$B$66*(1-GRID!$B$69),0))</f>
        <v>32164</v>
      </c>
      <c r="M147" s="47" cm="1">
        <f t="array" ref="M147">IF($I$2="Раннее бронирование",
INDEX(GRID!$B$4:$BI$14,MATCH(M$7,GRID!$A$4:$A$14,0),MATCH(1,($U$2=GRID!$B$1:$BI$1)*(КАЛЕНДАРЬ!$X7=GRID!$B$3:$BI$3), 0))*GRID!$B$67,
ROUNDUP(INDEX(GRID!$B$4:$BI$14,MATCH(M$7,GRID!$A$4:$A$14,0),MATCH(1,($U$2=GRID!$B$1:$BI$1)*(КАЛЕНДАРЬ!$X7=GRID!$B$3:$BI$3),0))*GRID!$B$66*(1-GRID!$B$69),0))</f>
        <v>34000</v>
      </c>
      <c r="N147" s="48" cm="1">
        <f t="array" ref="N147">IF($I$2="Раннее бронирование",
INDEX(GRID!$B$17:$BI$27,MATCH(M$7,GRID!$A$17:$A$27,0),MATCH(1,($U$2=GRID!$B$1:$BI$1)*(КАЛЕНДАРЬ!$X7=GRID!$B$3:$BI$3), 0))*GRID!$B$67,
ROUNDUP(INDEX(GRID!$B$17:$BI$27,MATCH(M$7,GRID!$A$17:$A$27,0),MATCH(1,($U$2=GRID!$B$1:$BI$1)*(КАЛЕНДАРЬ!$X7=GRID!$B$3:$BI$3), 0))*GRID!$B$66*(1-GRID!$B$69),0))</f>
        <v>35700</v>
      </c>
      <c r="O147" s="47" cm="1">
        <f t="array" ref="O147">IF($I$2="Раннее бронирование",
INDEX(GRID!$B$4:$BI$14,MATCH(O$7,GRID!$A$4:$A$14,0),MATCH(1,($U$2=GRID!$B$1:$BI$1)*(КАЛЕНДАРЬ!$X7=GRID!$B$3:$BI$3), 0))*GRID!$B$67,
ROUNDUP(INDEX(GRID!$B$4:$BI$14,MATCH(O$7,GRID!$A$4:$A$14,0),MATCH(1,($U$2=GRID!$B$1:$BI$1)*(КАЛЕНДАРЬ!$X7=GRID!$B$3:$BI$3),0))*GRID!$B$66*(1-GRID!$B$69),0))</f>
        <v>38420</v>
      </c>
      <c r="P147" s="48" cm="1">
        <f t="array" ref="P147">IF($I$2="Раннее бронирование",
INDEX(GRID!$B$17:$BI$27,MATCH(O$7,GRID!$A$17:$A$27,0),MATCH(1,($U$2=GRID!$B$1:$BI$1)*(КАЛЕНДАРЬ!$X7=GRID!$B$3:$BI$3), 0))*GRID!$B$67,
ROUNDUP(INDEX(GRID!$B$17:$BI$27,MATCH(O$7,GRID!$A$17:$A$27,0),MATCH(1,($U$2=GRID!$B$1:$BI$1)*(КАЛЕНДАРЬ!$X7=GRID!$B$3:$BI$3), 0))*GRID!$B$66*(1-GRID!$B$69),0))</f>
        <v>40120</v>
      </c>
      <c r="Q147" s="47" t="e" cm="1">
        <f t="array" ref="Q147">IF($I$2="Раннее бронирование",
INDEX(GRID!$B$4:$BI$14,MATCH(Q$7,GRID!$A$4:$A$14,0),MATCH(1,($U$2=GRID!$B$1:$BI$1)*(КАЛЕНДАРЬ!$X7=GRID!$B$3:$BI$3), 0))*GRID!$B$67,
ROUNDUP(INDEX(GRID!$B$4:$BI$14,MATCH(Q$7,GRID!$A$4:$A$14,0),MATCH(1,($U$2=GRID!$B$1:$BI$1)*(КАЛЕНДАРЬ!$X7=GRID!$B$3:$BI$3),0))*GRID!$B$66*(1-GRID!$B$69),0))</f>
        <v>#N/A</v>
      </c>
      <c r="R147" s="48" t="e" cm="1">
        <f t="array" ref="R147">IF($I$2="Раннее бронирование",
INDEX(GRID!$B$17:$BI$27,MATCH(Q$7,GRID!$A$17:$A$27,0),MATCH(1,($U$2=GRID!$B$1:$BI$1)*(КАЛЕНДАРЬ!$X7=GRID!$B$3:$BI$3), 0))*GRID!$B$67,
ROUNDUP(INDEX(GRID!$B$17:$BI$27,MATCH(Q$7,GRID!$A$17:$A$27,0),MATCH(1,($U$2=GRID!$B$1:$BI$1)*(КАЛЕНДАРЬ!$X7=GRID!$B$3:$BI$3), 0))*GRID!$B$66*(1-GRID!$B$69),0))</f>
        <v>#N/A</v>
      </c>
      <c r="S147" s="47" t="e" cm="1">
        <f t="array" ref="S147">IF($I$2="Раннее бронирование",
INDEX(GRID!$B$4:$BI$14,MATCH(S$7,GRID!$A$4:$A$14,0),MATCH(1,($U$2=GRID!$B$1:$BI$1)*(КАЛЕНДАРЬ!$X7=GRID!$B$3:$BI$3), 0))*GRID!$B$67,
ROUNDUP(INDEX(GRID!$B$4:$BI$14,MATCH(S$7,GRID!$A$4:$A$14,0),MATCH(1,($U$2=GRID!$B$1:$BI$1)*(КАЛЕНДАРЬ!$X7=GRID!$B$3:$BI$3),0))*GRID!$B$66*(1-GRID!$B$69),0))</f>
        <v>#N/A</v>
      </c>
      <c r="T147" s="48" t="e" cm="1">
        <f t="array" ref="T147">IF($I$2="Раннее бронирование",
INDEX(GRID!$B$17:$BI$27,MATCH(S$7,GRID!$A$17:$A$27,0),MATCH(1,($U$2=GRID!$B$1:$BI$1)*(КАЛЕНДАРЬ!$X7=GRID!$B$3:$BI$3), 0))*GRID!$B$67,
ROUNDUP(INDEX(GRID!$B$17:$BI$27,MATCH(S$7,GRID!$A$17:$A$27,0),MATCH(1,($U$2=GRID!$B$1:$BI$1)*(КАЛЕНДАРЬ!$X7=GRID!$B$3:$BI$3), 0))*GRID!$B$66*(1-GRID!$B$69),0))</f>
        <v>#N/A</v>
      </c>
      <c r="U147" s="47" cm="1">
        <f t="array" ref="U147">IF($I$2="Раннее бронирование",
INDEX(GRID!$B$4:$BI$14,MATCH(U$7,GRID!$A$4:$A$14,0),MATCH(1,($U$2=GRID!$B$1:$BI$1)*(КАЛЕНДАРЬ!$X7=GRID!$B$3:$BI$3), 0))*GRID!$B$67,
ROUNDUP(INDEX(GRID!$B$4:$BI$14,MATCH(U$7,GRID!$A$4:$A$14,0),MATCH(1,($U$2=GRID!$B$1:$BI$1)*(КАЛЕНДАРЬ!$X7=GRID!$B$3:$BI$3),0))*GRID!$B$66*(1-GRID!$B$69),0))</f>
        <v>59840</v>
      </c>
      <c r="V147" s="48" cm="1">
        <f t="array" ref="V147">IF($I$2="Раннее бронирование",
INDEX(GRID!$B$17:$BI$27,MATCH(U$7,GRID!$A$17:$A$27,0),MATCH(1,($U$2=GRID!$B$1:$BI$1)*(КАЛЕНДАРЬ!$X7=GRID!$B$3:$BI$3), 0))*GRID!$B$67,
ROUNDUP(INDEX(GRID!$B$17:$BI$27,MATCH(U$7,GRID!$A$17:$A$27,0),MATCH(1,($U$2=GRID!$B$1:$BI$1)*(КАЛЕНДАРЬ!$X7=GRID!$B$3:$BI$3), 0))*GRID!$B$66*(1-GRID!$B$69),0))</f>
        <v>61540</v>
      </c>
      <c r="W147" s="47" cm="1">
        <f t="array" ref="W147">IF($I$2="Раннее бронирование",
INDEX(GRID!$B$4:$BI$14,MATCH(W$7,GRID!$A$4:$A$14,0),MATCH(1,($U$2=GRID!$B$1:$BI$1)*(КАЛЕНДАРЬ!$X7=GRID!$B$3:$BI$3), 0))*GRID!$B$67,
ROUNDUP(INDEX(GRID!$B$4:$BI$14,MATCH(W$7,GRID!$A$4:$A$14,0),MATCH(1,($U$2=GRID!$B$1:$BI$1)*(КАЛЕНДАРЬ!$X7=GRID!$B$3:$BI$3),0))*GRID!$B$66*(1-GRID!$B$69),0))</f>
        <v>215560</v>
      </c>
      <c r="X147" s="48" cm="1">
        <f t="array" ref="X147">IF($I$2="Раннее бронирование",
INDEX(GRID!$B$17:$BI$27,MATCH(W$7,GRID!$A$17:$A$27,0),MATCH(1,($U$2=GRID!$B$1:$BI$1)*(КАЛЕНДАРЬ!$X7=GRID!$B$3:$BI$3), 0))*GRID!$B$67,
ROUNDUP(INDEX(GRID!$B$17:$BI$27,MATCH(W$7,GRID!$A$17:$A$27,0),MATCH(1,($U$2=GRID!$B$1:$BI$1)*(КАЛЕНДАРЬ!$X7=GRID!$B$3:$BI$3), 0))*GRID!$B$66*(1-GRID!$B$69),0))</f>
        <v>217260</v>
      </c>
    </row>
    <row r="148" spans="1:24" hidden="1" x14ac:dyDescent="0.2">
      <c r="A148" s="117" t="s">
        <v>46</v>
      </c>
      <c r="B148" s="117">
        <v>5</v>
      </c>
      <c r="C148" s="47" cm="1">
        <f t="array" ref="C148">IF($I$2="Раннее бронирование",
INDEX(GRID!$B$4:$BI$14,MATCH(C$7,GRID!$A$4:$A$14,0),MATCH(1,($U$2=GRID!$B$1:$BI$1)*(КАЛЕНДАРЬ!$X8=GRID!$B$3:$BI$3), 0))*GRID!$B$67,
ROUNDUP(INDEX(GRID!$B$4:$BI$14,MATCH(C$7,GRID!$A$4:$A$14,0),MATCH(1,($U$2=GRID!$B$1:$BI$1)*(КАЛЕНДАРЬ!$X8=GRID!$B$3:$BI$3),0))*GRID!$B$66*(1-GRID!$B$69),0))</f>
        <v>19720</v>
      </c>
      <c r="D148" s="48" cm="1">
        <f t="array" ref="D148">IF($I$2="Раннее бронирование",
INDEX(GRID!$B$17:$BI$27,MATCH(C$7,GRID!$A$17:$A$27,0),MATCH(1,($U$2=GRID!$B$1:$BI$1)*(КАЛЕНДАРЬ!$X8=GRID!$B$3:$BI$3), 0))*GRID!$B$67,
ROUNDUP(INDEX(GRID!$B$17:$BI$27,MATCH(C$7,GRID!$A$17:$A$27,0),MATCH(1,($U$2=GRID!$B$1:$BI$1)*(КАЛЕНДАРЬ!$X8=GRID!$B$3:$BI$3), 0))*GRID!$B$66*(1-GRID!$B$69),0))</f>
        <v>21420</v>
      </c>
      <c r="E148" s="47" cm="1">
        <f t="array" ref="E148">IF($I$2="Раннее бронирование",
INDEX(GRID!$B$4:$BI$14,MATCH(E$7,GRID!$A$4:$A$14,0),MATCH(1,($U$2=GRID!$B$1:$BI$1)*(КАЛЕНДАРЬ!$X8=GRID!$B$3:$BI$3), 0))*GRID!$B$67,
ROUNDUP(INDEX(GRID!$B$4:$BI$14,MATCH(E$7,GRID!$A$4:$A$14,0),MATCH(1,($U$2=GRID!$B$1:$BI$1)*(КАЛЕНДАРЬ!$X8=GRID!$B$3:$BI$3),0))*GRID!$B$66*(1-GRID!$B$69),0))</f>
        <v>22032</v>
      </c>
      <c r="F148" s="48" cm="1">
        <f t="array" ref="F148">IF($I$2="Раннее бронирование",
INDEX(GRID!$B$17:$BI$27,MATCH(E$7,GRID!$A$17:$A$27,0),MATCH(1,($U$2=GRID!$B$1:$BI$1)*(КАЛЕНДАРЬ!$X8=GRID!$B$3:$BI$3), 0))*GRID!$B$67,
ROUNDUP(INDEX(GRID!$B$17:$BI$27,MATCH(E$7,GRID!$A$17:$A$27,0),MATCH(1,($U$2=GRID!$B$1:$BI$1)*(КАЛЕНДАРЬ!$X8=GRID!$B$3:$BI$3), 0))*GRID!$B$66*(1-GRID!$B$69),0))</f>
        <v>23732</v>
      </c>
      <c r="G148" s="47" t="e" cm="1">
        <f t="array" ref="G148">IF($I$2="Раннее бронирование",
INDEX(GRID!$B$4:$BI$14,MATCH(G$7,GRID!$A$4:$A$14,0),MATCH(1,($U$2=GRID!$B$1:$BI$1)*(КАЛЕНДАРЬ!$X8=GRID!$B$3:$BI$3), 0))*GRID!$B$67,
ROUNDUP(INDEX(GRID!$B$4:$BI$14,MATCH(G$7,GRID!$A$4:$A$14,0),MATCH(1,($U$2=GRID!$B$1:$BI$1)*(КАЛЕНДАРЬ!$X8=GRID!$B$3:$BI$3),0))*GRID!$B$66*(1-GRID!$B$69),0))</f>
        <v>#N/A</v>
      </c>
      <c r="H148" s="48" t="e" cm="1">
        <f t="array" ref="H148">IF($I$2="Раннее бронирование",
INDEX(GRID!$B$17:$BI$27,MATCH(G$7,GRID!$A$17:$A$27,0),MATCH(1,($U$2=GRID!$B$1:$BI$1)*(КАЛЕНДАРЬ!$X8=GRID!$B$3:$BI$3), 0))*GRID!$B$67,
ROUNDUP(INDEX(GRID!$B$17:$BI$27,MATCH(G$7,GRID!$A$17:$A$27,0),MATCH(1,($U$2=GRID!$B$1:$BI$1)*(КАЛЕНДАРЬ!$X8=GRID!$B$3:$BI$3), 0))*GRID!$B$66*(1-GRID!$B$69),0))</f>
        <v>#N/A</v>
      </c>
      <c r="I148" s="47" t="e" cm="1">
        <f t="array" ref="I148">IF($I$2="Раннее бронирование",
INDEX(GRID!$B$4:$BI$14,MATCH(I$7,GRID!$A$4:$A$14,0),MATCH(1,($U$2=GRID!$B$1:$BI$1)*(КАЛЕНДАРЬ!$X8=GRID!$B$3:$BI$3), 0))*GRID!$B$67,
ROUNDUP(INDEX(GRID!$B$4:$BI$14,MATCH(I$7,GRID!$A$4:$A$14,0),MATCH(1,($U$2=GRID!$B$1:$BI$1)*(КАЛЕНДАРЬ!$X8=GRID!$B$3:$BI$3),0))*GRID!$B$66*(1-GRID!$B$69),0))</f>
        <v>#N/A</v>
      </c>
      <c r="J148" s="48" t="e" cm="1">
        <f t="array" ref="J148">IF($I$2="Раннее бронирование",
INDEX(GRID!$B$17:$BI$27,MATCH(I$7,GRID!$A$17:$A$27,0),MATCH(1,($U$2=GRID!$B$1:$BI$1)*(КАЛЕНДАРЬ!$X8=GRID!$B$3:$BI$3), 0))*GRID!$B$67,
ROUNDUP(INDEX(GRID!$B$17:$BI$27,MATCH(I$7,GRID!$A$17:$A$27,0),MATCH(1,($U$2=GRID!$B$1:$BI$1)*(КАЛЕНДАРЬ!$X8=GRID!$B$3:$BI$3), 0))*GRID!$B$66*(1-GRID!$B$69),0))</f>
        <v>#N/A</v>
      </c>
      <c r="K148" s="47" cm="1">
        <f t="array" ref="K148">IF($I$2="Раннее бронирование",
INDEX(GRID!$B$4:$BI$14,MATCH(K$7,GRID!$A$4:$A$14,0),MATCH(1,($U$2=GRID!$B$1:$BI$1)*(КАЛЕНДАРЬ!$X8=GRID!$B$3:$BI$3), 0))*GRID!$B$67,
ROUNDUP(INDEX(GRID!$B$4:$BI$14,MATCH(K$7,GRID!$A$4:$A$14,0),MATCH(1,($U$2=GRID!$B$1:$BI$1)*(КАЛЕНДАРЬ!$X8=GRID!$B$3:$BI$3),0))*GRID!$B$66*(1-GRID!$B$69),0))</f>
        <v>30464</v>
      </c>
      <c r="L148" s="48" cm="1">
        <f t="array" ref="L148">IF($I$2="Раннее бронирование",
INDEX(GRID!$B$17:$BI$27,MATCH(K$7,GRID!$A$17:$A$27,0),MATCH(1,($U$2=GRID!$B$1:$BI$1)*(КАЛЕНДАРЬ!$X8=GRID!$B$3:$BI$3), 0))*GRID!$B$67,
ROUNDUP(INDEX(GRID!$B$17:$BI$27,MATCH(K$7,GRID!$A$17:$A$27,0),MATCH(1,($U$2=GRID!$B$1:$BI$1)*(КАЛЕНДАРЬ!$X8=GRID!$B$3:$BI$3), 0))*GRID!$B$66*(1-GRID!$B$69),0))</f>
        <v>32164</v>
      </c>
      <c r="M148" s="47" cm="1">
        <f t="array" ref="M148">IF($I$2="Раннее бронирование",
INDEX(GRID!$B$4:$BI$14,MATCH(M$7,GRID!$A$4:$A$14,0),MATCH(1,($U$2=GRID!$B$1:$BI$1)*(КАЛЕНДАРЬ!$X8=GRID!$B$3:$BI$3), 0))*GRID!$B$67,
ROUNDUP(INDEX(GRID!$B$4:$BI$14,MATCH(M$7,GRID!$A$4:$A$14,0),MATCH(1,($U$2=GRID!$B$1:$BI$1)*(КАЛЕНДАРЬ!$X8=GRID!$B$3:$BI$3),0))*GRID!$B$66*(1-GRID!$B$69),0))</f>
        <v>34000</v>
      </c>
      <c r="N148" s="48" cm="1">
        <f t="array" ref="N148">IF($I$2="Раннее бронирование",
INDEX(GRID!$B$17:$BI$27,MATCH(M$7,GRID!$A$17:$A$27,0),MATCH(1,($U$2=GRID!$B$1:$BI$1)*(КАЛЕНДАРЬ!$X8=GRID!$B$3:$BI$3), 0))*GRID!$B$67,
ROUNDUP(INDEX(GRID!$B$17:$BI$27,MATCH(M$7,GRID!$A$17:$A$27,0),MATCH(1,($U$2=GRID!$B$1:$BI$1)*(КАЛЕНДАРЬ!$X8=GRID!$B$3:$BI$3), 0))*GRID!$B$66*(1-GRID!$B$69),0))</f>
        <v>35700</v>
      </c>
      <c r="O148" s="47" cm="1">
        <f t="array" ref="O148">IF($I$2="Раннее бронирование",
INDEX(GRID!$B$4:$BI$14,MATCH(O$7,GRID!$A$4:$A$14,0),MATCH(1,($U$2=GRID!$B$1:$BI$1)*(КАЛЕНДАРЬ!$X8=GRID!$B$3:$BI$3), 0))*GRID!$B$67,
ROUNDUP(INDEX(GRID!$B$4:$BI$14,MATCH(O$7,GRID!$A$4:$A$14,0),MATCH(1,($U$2=GRID!$B$1:$BI$1)*(КАЛЕНДАРЬ!$X8=GRID!$B$3:$BI$3),0))*GRID!$B$66*(1-GRID!$B$69),0))</f>
        <v>38420</v>
      </c>
      <c r="P148" s="48" cm="1">
        <f t="array" ref="P148">IF($I$2="Раннее бронирование",
INDEX(GRID!$B$17:$BI$27,MATCH(O$7,GRID!$A$17:$A$27,0),MATCH(1,($U$2=GRID!$B$1:$BI$1)*(КАЛЕНДАРЬ!$X8=GRID!$B$3:$BI$3), 0))*GRID!$B$67,
ROUNDUP(INDEX(GRID!$B$17:$BI$27,MATCH(O$7,GRID!$A$17:$A$27,0),MATCH(1,($U$2=GRID!$B$1:$BI$1)*(КАЛЕНДАРЬ!$X8=GRID!$B$3:$BI$3), 0))*GRID!$B$66*(1-GRID!$B$69),0))</f>
        <v>40120</v>
      </c>
      <c r="Q148" s="47" t="e" cm="1">
        <f t="array" ref="Q148">IF($I$2="Раннее бронирование",
INDEX(GRID!$B$4:$BI$14,MATCH(Q$7,GRID!$A$4:$A$14,0),MATCH(1,($U$2=GRID!$B$1:$BI$1)*(КАЛЕНДАРЬ!$X8=GRID!$B$3:$BI$3), 0))*GRID!$B$67,
ROUNDUP(INDEX(GRID!$B$4:$BI$14,MATCH(Q$7,GRID!$A$4:$A$14,0),MATCH(1,($U$2=GRID!$B$1:$BI$1)*(КАЛЕНДАРЬ!$X8=GRID!$B$3:$BI$3),0))*GRID!$B$66*(1-GRID!$B$69),0))</f>
        <v>#N/A</v>
      </c>
      <c r="R148" s="48" t="e" cm="1">
        <f t="array" ref="R148">IF($I$2="Раннее бронирование",
INDEX(GRID!$B$17:$BI$27,MATCH(Q$7,GRID!$A$17:$A$27,0),MATCH(1,($U$2=GRID!$B$1:$BI$1)*(КАЛЕНДАРЬ!$X8=GRID!$B$3:$BI$3), 0))*GRID!$B$67,
ROUNDUP(INDEX(GRID!$B$17:$BI$27,MATCH(Q$7,GRID!$A$17:$A$27,0),MATCH(1,($U$2=GRID!$B$1:$BI$1)*(КАЛЕНДАРЬ!$X8=GRID!$B$3:$BI$3), 0))*GRID!$B$66*(1-GRID!$B$69),0))</f>
        <v>#N/A</v>
      </c>
      <c r="S148" s="47" t="e" cm="1">
        <f t="array" ref="S148">IF($I$2="Раннее бронирование",
INDEX(GRID!$B$4:$BI$14,MATCH(S$7,GRID!$A$4:$A$14,0),MATCH(1,($U$2=GRID!$B$1:$BI$1)*(КАЛЕНДАРЬ!$X8=GRID!$B$3:$BI$3), 0))*GRID!$B$67,
ROUNDUP(INDEX(GRID!$B$4:$BI$14,MATCH(S$7,GRID!$A$4:$A$14,0),MATCH(1,($U$2=GRID!$B$1:$BI$1)*(КАЛЕНДАРЬ!$X8=GRID!$B$3:$BI$3),0))*GRID!$B$66*(1-GRID!$B$69),0))</f>
        <v>#N/A</v>
      </c>
      <c r="T148" s="48" t="e" cm="1">
        <f t="array" ref="T148">IF($I$2="Раннее бронирование",
INDEX(GRID!$B$17:$BI$27,MATCH(S$7,GRID!$A$17:$A$27,0),MATCH(1,($U$2=GRID!$B$1:$BI$1)*(КАЛЕНДАРЬ!$X8=GRID!$B$3:$BI$3), 0))*GRID!$B$67,
ROUNDUP(INDEX(GRID!$B$17:$BI$27,MATCH(S$7,GRID!$A$17:$A$27,0),MATCH(1,($U$2=GRID!$B$1:$BI$1)*(КАЛЕНДАРЬ!$X8=GRID!$B$3:$BI$3), 0))*GRID!$B$66*(1-GRID!$B$69),0))</f>
        <v>#N/A</v>
      </c>
      <c r="U148" s="47" cm="1">
        <f t="array" ref="U148">IF($I$2="Раннее бронирование",
INDEX(GRID!$B$4:$BI$14,MATCH(U$7,GRID!$A$4:$A$14,0),MATCH(1,($U$2=GRID!$B$1:$BI$1)*(КАЛЕНДАРЬ!$X8=GRID!$B$3:$BI$3), 0))*GRID!$B$67,
ROUNDUP(INDEX(GRID!$B$4:$BI$14,MATCH(U$7,GRID!$A$4:$A$14,0),MATCH(1,($U$2=GRID!$B$1:$BI$1)*(КАЛЕНДАРЬ!$X8=GRID!$B$3:$BI$3),0))*GRID!$B$66*(1-GRID!$B$69),0))</f>
        <v>59840</v>
      </c>
      <c r="V148" s="48" cm="1">
        <f t="array" ref="V148">IF($I$2="Раннее бронирование",
INDEX(GRID!$B$17:$BI$27,MATCH(U$7,GRID!$A$17:$A$27,0),MATCH(1,($U$2=GRID!$B$1:$BI$1)*(КАЛЕНДАРЬ!$X8=GRID!$B$3:$BI$3), 0))*GRID!$B$67,
ROUNDUP(INDEX(GRID!$B$17:$BI$27,MATCH(U$7,GRID!$A$17:$A$27,0),MATCH(1,($U$2=GRID!$B$1:$BI$1)*(КАЛЕНДАРЬ!$X8=GRID!$B$3:$BI$3), 0))*GRID!$B$66*(1-GRID!$B$69),0))</f>
        <v>61540</v>
      </c>
      <c r="W148" s="47" cm="1">
        <f t="array" ref="W148">IF($I$2="Раннее бронирование",
INDEX(GRID!$B$4:$BI$14,MATCH(W$7,GRID!$A$4:$A$14,0),MATCH(1,($U$2=GRID!$B$1:$BI$1)*(КАЛЕНДАРЬ!$X8=GRID!$B$3:$BI$3), 0))*GRID!$B$67,
ROUNDUP(INDEX(GRID!$B$4:$BI$14,MATCH(W$7,GRID!$A$4:$A$14,0),MATCH(1,($U$2=GRID!$B$1:$BI$1)*(КАЛЕНДАРЬ!$X8=GRID!$B$3:$BI$3),0))*GRID!$B$66*(1-GRID!$B$69),0))</f>
        <v>215560</v>
      </c>
      <c r="X148" s="48" cm="1">
        <f t="array" ref="X148">IF($I$2="Раннее бронирование",
INDEX(GRID!$B$17:$BI$27,MATCH(W$7,GRID!$A$17:$A$27,0),MATCH(1,($U$2=GRID!$B$1:$BI$1)*(КАЛЕНДАРЬ!$X8=GRID!$B$3:$BI$3), 0))*GRID!$B$67,
ROUNDUP(INDEX(GRID!$B$17:$BI$27,MATCH(W$7,GRID!$A$17:$A$27,0),MATCH(1,($U$2=GRID!$B$1:$BI$1)*(КАЛЕНДАРЬ!$X8=GRID!$B$3:$BI$3), 0))*GRID!$B$66*(1-GRID!$B$69),0))</f>
        <v>217260</v>
      </c>
    </row>
    <row r="149" spans="1:24" hidden="1" x14ac:dyDescent="0.2">
      <c r="A149" s="117" t="s">
        <v>47</v>
      </c>
      <c r="B149" s="117">
        <v>6</v>
      </c>
      <c r="C149" s="47" cm="1">
        <f t="array" ref="C149">IF($I$2="Раннее бронирование",
INDEX(GRID!$B$4:$BI$14,MATCH(C$7,GRID!$A$4:$A$14,0),MATCH(1,($U$2=GRID!$B$1:$BI$1)*(КАЛЕНДАРЬ!$X9=GRID!$B$3:$BI$3), 0))*GRID!$B$67,
ROUNDUP(INDEX(GRID!$B$4:$BI$14,MATCH(C$7,GRID!$A$4:$A$14,0),MATCH(1,($U$2=GRID!$B$1:$BI$1)*(КАЛЕНДАРЬ!$X9=GRID!$B$3:$BI$3),0))*GRID!$B$66*(1-GRID!$B$69),0))</f>
        <v>19720</v>
      </c>
      <c r="D149" s="48" cm="1">
        <f t="array" ref="D149">IF($I$2="Раннее бронирование",
INDEX(GRID!$B$17:$BI$27,MATCH(C$7,GRID!$A$17:$A$27,0),MATCH(1,($U$2=GRID!$B$1:$BI$1)*(КАЛЕНДАРЬ!$X9=GRID!$B$3:$BI$3), 0))*GRID!$B$67,
ROUNDUP(INDEX(GRID!$B$17:$BI$27,MATCH(C$7,GRID!$A$17:$A$27,0),MATCH(1,($U$2=GRID!$B$1:$BI$1)*(КАЛЕНДАРЬ!$X9=GRID!$B$3:$BI$3), 0))*GRID!$B$66*(1-GRID!$B$69),0))</f>
        <v>21420</v>
      </c>
      <c r="E149" s="47" cm="1">
        <f t="array" ref="E149">IF($I$2="Раннее бронирование",
INDEX(GRID!$B$4:$BI$14,MATCH(E$7,GRID!$A$4:$A$14,0),MATCH(1,($U$2=GRID!$B$1:$BI$1)*(КАЛЕНДАРЬ!$X9=GRID!$B$3:$BI$3), 0))*GRID!$B$67,
ROUNDUP(INDEX(GRID!$B$4:$BI$14,MATCH(E$7,GRID!$A$4:$A$14,0),MATCH(1,($U$2=GRID!$B$1:$BI$1)*(КАЛЕНДАРЬ!$X9=GRID!$B$3:$BI$3),0))*GRID!$B$66*(1-GRID!$B$69),0))</f>
        <v>22032</v>
      </c>
      <c r="F149" s="48" cm="1">
        <f t="array" ref="F149">IF($I$2="Раннее бронирование",
INDEX(GRID!$B$17:$BI$27,MATCH(E$7,GRID!$A$17:$A$27,0),MATCH(1,($U$2=GRID!$B$1:$BI$1)*(КАЛЕНДАРЬ!$X9=GRID!$B$3:$BI$3), 0))*GRID!$B$67,
ROUNDUP(INDEX(GRID!$B$17:$BI$27,MATCH(E$7,GRID!$A$17:$A$27,0),MATCH(1,($U$2=GRID!$B$1:$BI$1)*(КАЛЕНДАРЬ!$X9=GRID!$B$3:$BI$3), 0))*GRID!$B$66*(1-GRID!$B$69),0))</f>
        <v>23732</v>
      </c>
      <c r="G149" s="47" t="e" cm="1">
        <f t="array" ref="G149">IF($I$2="Раннее бронирование",
INDEX(GRID!$B$4:$BI$14,MATCH(G$7,GRID!$A$4:$A$14,0),MATCH(1,($U$2=GRID!$B$1:$BI$1)*(КАЛЕНДАРЬ!$X9=GRID!$B$3:$BI$3), 0))*GRID!$B$67,
ROUNDUP(INDEX(GRID!$B$4:$BI$14,MATCH(G$7,GRID!$A$4:$A$14,0),MATCH(1,($U$2=GRID!$B$1:$BI$1)*(КАЛЕНДАРЬ!$X9=GRID!$B$3:$BI$3),0))*GRID!$B$66*(1-GRID!$B$69),0))</f>
        <v>#N/A</v>
      </c>
      <c r="H149" s="48" t="e" cm="1">
        <f t="array" ref="H149">IF($I$2="Раннее бронирование",
INDEX(GRID!$B$17:$BI$27,MATCH(G$7,GRID!$A$17:$A$27,0),MATCH(1,($U$2=GRID!$B$1:$BI$1)*(КАЛЕНДАРЬ!$X9=GRID!$B$3:$BI$3), 0))*GRID!$B$67,
ROUNDUP(INDEX(GRID!$B$17:$BI$27,MATCH(G$7,GRID!$A$17:$A$27,0),MATCH(1,($U$2=GRID!$B$1:$BI$1)*(КАЛЕНДАРЬ!$X9=GRID!$B$3:$BI$3), 0))*GRID!$B$66*(1-GRID!$B$69),0))</f>
        <v>#N/A</v>
      </c>
      <c r="I149" s="47" t="e" cm="1">
        <f t="array" ref="I149">IF($I$2="Раннее бронирование",
INDEX(GRID!$B$4:$BI$14,MATCH(I$7,GRID!$A$4:$A$14,0),MATCH(1,($U$2=GRID!$B$1:$BI$1)*(КАЛЕНДАРЬ!$X9=GRID!$B$3:$BI$3), 0))*GRID!$B$67,
ROUNDUP(INDEX(GRID!$B$4:$BI$14,MATCH(I$7,GRID!$A$4:$A$14,0),MATCH(1,($U$2=GRID!$B$1:$BI$1)*(КАЛЕНДАРЬ!$X9=GRID!$B$3:$BI$3),0))*GRID!$B$66*(1-GRID!$B$69),0))</f>
        <v>#N/A</v>
      </c>
      <c r="J149" s="48" t="e" cm="1">
        <f t="array" ref="J149">IF($I$2="Раннее бронирование",
INDEX(GRID!$B$17:$BI$27,MATCH(I$7,GRID!$A$17:$A$27,0),MATCH(1,($U$2=GRID!$B$1:$BI$1)*(КАЛЕНДАРЬ!$X9=GRID!$B$3:$BI$3), 0))*GRID!$B$67,
ROUNDUP(INDEX(GRID!$B$17:$BI$27,MATCH(I$7,GRID!$A$17:$A$27,0),MATCH(1,($U$2=GRID!$B$1:$BI$1)*(КАЛЕНДАРЬ!$X9=GRID!$B$3:$BI$3), 0))*GRID!$B$66*(1-GRID!$B$69),0))</f>
        <v>#N/A</v>
      </c>
      <c r="K149" s="47" cm="1">
        <f t="array" ref="K149">IF($I$2="Раннее бронирование",
INDEX(GRID!$B$4:$BI$14,MATCH(K$7,GRID!$A$4:$A$14,0),MATCH(1,($U$2=GRID!$B$1:$BI$1)*(КАЛЕНДАРЬ!$X9=GRID!$B$3:$BI$3), 0))*GRID!$B$67,
ROUNDUP(INDEX(GRID!$B$4:$BI$14,MATCH(K$7,GRID!$A$4:$A$14,0),MATCH(1,($U$2=GRID!$B$1:$BI$1)*(КАЛЕНДАРЬ!$X9=GRID!$B$3:$BI$3),0))*GRID!$B$66*(1-GRID!$B$69),0))</f>
        <v>30464</v>
      </c>
      <c r="L149" s="48" cm="1">
        <f t="array" ref="L149">IF($I$2="Раннее бронирование",
INDEX(GRID!$B$17:$BI$27,MATCH(K$7,GRID!$A$17:$A$27,0),MATCH(1,($U$2=GRID!$B$1:$BI$1)*(КАЛЕНДАРЬ!$X9=GRID!$B$3:$BI$3), 0))*GRID!$B$67,
ROUNDUP(INDEX(GRID!$B$17:$BI$27,MATCH(K$7,GRID!$A$17:$A$27,0),MATCH(1,($U$2=GRID!$B$1:$BI$1)*(КАЛЕНДАРЬ!$X9=GRID!$B$3:$BI$3), 0))*GRID!$B$66*(1-GRID!$B$69),0))</f>
        <v>32164</v>
      </c>
      <c r="M149" s="47" cm="1">
        <f t="array" ref="M149">IF($I$2="Раннее бронирование",
INDEX(GRID!$B$4:$BI$14,MATCH(M$7,GRID!$A$4:$A$14,0),MATCH(1,($U$2=GRID!$B$1:$BI$1)*(КАЛЕНДАРЬ!$X9=GRID!$B$3:$BI$3), 0))*GRID!$B$67,
ROUNDUP(INDEX(GRID!$B$4:$BI$14,MATCH(M$7,GRID!$A$4:$A$14,0),MATCH(1,($U$2=GRID!$B$1:$BI$1)*(КАЛЕНДАРЬ!$X9=GRID!$B$3:$BI$3),0))*GRID!$B$66*(1-GRID!$B$69),0))</f>
        <v>34000</v>
      </c>
      <c r="N149" s="48" cm="1">
        <f t="array" ref="N149">IF($I$2="Раннее бронирование",
INDEX(GRID!$B$17:$BI$27,MATCH(M$7,GRID!$A$17:$A$27,0),MATCH(1,($U$2=GRID!$B$1:$BI$1)*(КАЛЕНДАРЬ!$X9=GRID!$B$3:$BI$3), 0))*GRID!$B$67,
ROUNDUP(INDEX(GRID!$B$17:$BI$27,MATCH(M$7,GRID!$A$17:$A$27,0),MATCH(1,($U$2=GRID!$B$1:$BI$1)*(КАЛЕНДАРЬ!$X9=GRID!$B$3:$BI$3), 0))*GRID!$B$66*(1-GRID!$B$69),0))</f>
        <v>35700</v>
      </c>
      <c r="O149" s="47" cm="1">
        <f t="array" ref="O149">IF($I$2="Раннее бронирование",
INDEX(GRID!$B$4:$BI$14,MATCH(O$7,GRID!$A$4:$A$14,0),MATCH(1,($U$2=GRID!$B$1:$BI$1)*(КАЛЕНДАРЬ!$X9=GRID!$B$3:$BI$3), 0))*GRID!$B$67,
ROUNDUP(INDEX(GRID!$B$4:$BI$14,MATCH(O$7,GRID!$A$4:$A$14,0),MATCH(1,($U$2=GRID!$B$1:$BI$1)*(КАЛЕНДАРЬ!$X9=GRID!$B$3:$BI$3),0))*GRID!$B$66*(1-GRID!$B$69),0))</f>
        <v>38420</v>
      </c>
      <c r="P149" s="48" cm="1">
        <f t="array" ref="P149">IF($I$2="Раннее бронирование",
INDEX(GRID!$B$17:$BI$27,MATCH(O$7,GRID!$A$17:$A$27,0),MATCH(1,($U$2=GRID!$B$1:$BI$1)*(КАЛЕНДАРЬ!$X9=GRID!$B$3:$BI$3), 0))*GRID!$B$67,
ROUNDUP(INDEX(GRID!$B$17:$BI$27,MATCH(O$7,GRID!$A$17:$A$27,0),MATCH(1,($U$2=GRID!$B$1:$BI$1)*(КАЛЕНДАРЬ!$X9=GRID!$B$3:$BI$3), 0))*GRID!$B$66*(1-GRID!$B$69),0))</f>
        <v>40120</v>
      </c>
      <c r="Q149" s="47" t="e" cm="1">
        <f t="array" ref="Q149">IF($I$2="Раннее бронирование",
INDEX(GRID!$B$4:$BI$14,MATCH(Q$7,GRID!$A$4:$A$14,0),MATCH(1,($U$2=GRID!$B$1:$BI$1)*(КАЛЕНДАРЬ!$X9=GRID!$B$3:$BI$3), 0))*GRID!$B$67,
ROUNDUP(INDEX(GRID!$B$4:$BI$14,MATCH(Q$7,GRID!$A$4:$A$14,0),MATCH(1,($U$2=GRID!$B$1:$BI$1)*(КАЛЕНДАРЬ!$X9=GRID!$B$3:$BI$3),0))*GRID!$B$66*(1-GRID!$B$69),0))</f>
        <v>#N/A</v>
      </c>
      <c r="R149" s="48" t="e" cm="1">
        <f t="array" ref="R149">IF($I$2="Раннее бронирование",
INDEX(GRID!$B$17:$BI$27,MATCH(Q$7,GRID!$A$17:$A$27,0),MATCH(1,($U$2=GRID!$B$1:$BI$1)*(КАЛЕНДАРЬ!$X9=GRID!$B$3:$BI$3), 0))*GRID!$B$67,
ROUNDUP(INDEX(GRID!$B$17:$BI$27,MATCH(Q$7,GRID!$A$17:$A$27,0),MATCH(1,($U$2=GRID!$B$1:$BI$1)*(КАЛЕНДАРЬ!$X9=GRID!$B$3:$BI$3), 0))*GRID!$B$66*(1-GRID!$B$69),0))</f>
        <v>#N/A</v>
      </c>
      <c r="S149" s="47" t="e" cm="1">
        <f t="array" ref="S149">IF($I$2="Раннее бронирование",
INDEX(GRID!$B$4:$BI$14,MATCH(S$7,GRID!$A$4:$A$14,0),MATCH(1,($U$2=GRID!$B$1:$BI$1)*(КАЛЕНДАРЬ!$X9=GRID!$B$3:$BI$3), 0))*GRID!$B$67,
ROUNDUP(INDEX(GRID!$B$4:$BI$14,MATCH(S$7,GRID!$A$4:$A$14,0),MATCH(1,($U$2=GRID!$B$1:$BI$1)*(КАЛЕНДАРЬ!$X9=GRID!$B$3:$BI$3),0))*GRID!$B$66*(1-GRID!$B$69),0))</f>
        <v>#N/A</v>
      </c>
      <c r="T149" s="48" t="e" cm="1">
        <f t="array" ref="T149">IF($I$2="Раннее бронирование",
INDEX(GRID!$B$17:$BI$27,MATCH(S$7,GRID!$A$17:$A$27,0),MATCH(1,($U$2=GRID!$B$1:$BI$1)*(КАЛЕНДАРЬ!$X9=GRID!$B$3:$BI$3), 0))*GRID!$B$67,
ROUNDUP(INDEX(GRID!$B$17:$BI$27,MATCH(S$7,GRID!$A$17:$A$27,0),MATCH(1,($U$2=GRID!$B$1:$BI$1)*(КАЛЕНДАРЬ!$X9=GRID!$B$3:$BI$3), 0))*GRID!$B$66*(1-GRID!$B$69),0))</f>
        <v>#N/A</v>
      </c>
      <c r="U149" s="47" cm="1">
        <f t="array" ref="U149">IF($I$2="Раннее бронирование",
INDEX(GRID!$B$4:$BI$14,MATCH(U$7,GRID!$A$4:$A$14,0),MATCH(1,($U$2=GRID!$B$1:$BI$1)*(КАЛЕНДАРЬ!$X9=GRID!$B$3:$BI$3), 0))*GRID!$B$67,
ROUNDUP(INDEX(GRID!$B$4:$BI$14,MATCH(U$7,GRID!$A$4:$A$14,0),MATCH(1,($U$2=GRID!$B$1:$BI$1)*(КАЛЕНДАРЬ!$X9=GRID!$B$3:$BI$3),0))*GRID!$B$66*(1-GRID!$B$69),0))</f>
        <v>59840</v>
      </c>
      <c r="V149" s="48" cm="1">
        <f t="array" ref="V149">IF($I$2="Раннее бронирование",
INDEX(GRID!$B$17:$BI$27,MATCH(U$7,GRID!$A$17:$A$27,0),MATCH(1,($U$2=GRID!$B$1:$BI$1)*(КАЛЕНДАРЬ!$X9=GRID!$B$3:$BI$3), 0))*GRID!$B$67,
ROUNDUP(INDEX(GRID!$B$17:$BI$27,MATCH(U$7,GRID!$A$17:$A$27,0),MATCH(1,($U$2=GRID!$B$1:$BI$1)*(КАЛЕНДАРЬ!$X9=GRID!$B$3:$BI$3), 0))*GRID!$B$66*(1-GRID!$B$69),0))</f>
        <v>61540</v>
      </c>
      <c r="W149" s="47" cm="1">
        <f t="array" ref="W149">IF($I$2="Раннее бронирование",
INDEX(GRID!$B$4:$BI$14,MATCH(W$7,GRID!$A$4:$A$14,0),MATCH(1,($U$2=GRID!$B$1:$BI$1)*(КАЛЕНДАРЬ!$X9=GRID!$B$3:$BI$3), 0))*GRID!$B$67,
ROUNDUP(INDEX(GRID!$B$4:$BI$14,MATCH(W$7,GRID!$A$4:$A$14,0),MATCH(1,($U$2=GRID!$B$1:$BI$1)*(КАЛЕНДАРЬ!$X9=GRID!$B$3:$BI$3),0))*GRID!$B$66*(1-GRID!$B$69),0))</f>
        <v>215560</v>
      </c>
      <c r="X149" s="48" cm="1">
        <f t="array" ref="X149">IF($I$2="Раннее бронирование",
INDEX(GRID!$B$17:$BI$27,MATCH(W$7,GRID!$A$17:$A$27,0),MATCH(1,($U$2=GRID!$B$1:$BI$1)*(КАЛЕНДАРЬ!$X9=GRID!$B$3:$BI$3), 0))*GRID!$B$67,
ROUNDUP(INDEX(GRID!$B$17:$BI$27,MATCH(W$7,GRID!$A$17:$A$27,0),MATCH(1,($U$2=GRID!$B$1:$BI$1)*(КАЛЕНДАРЬ!$X9=GRID!$B$3:$BI$3), 0))*GRID!$B$66*(1-GRID!$B$69),0))</f>
        <v>217260</v>
      </c>
    </row>
    <row r="150" spans="1:24" hidden="1" x14ac:dyDescent="0.2">
      <c r="A150" s="117" t="s">
        <v>48</v>
      </c>
      <c r="B150" s="117">
        <v>7</v>
      </c>
      <c r="C150" s="47" cm="1">
        <f t="array" ref="C150">IF($I$2="Раннее бронирование",
INDEX(GRID!$B$4:$BI$14,MATCH(C$7,GRID!$A$4:$A$14,0),MATCH(1,($U$2=GRID!$B$1:$BI$1)*(КАЛЕНДАРЬ!$X10=GRID!$B$3:$BI$3), 0))*GRID!$B$67,
ROUNDUP(INDEX(GRID!$B$4:$BI$14,MATCH(C$7,GRID!$A$4:$A$14,0),MATCH(1,($U$2=GRID!$B$1:$BI$1)*(КАЛЕНДАРЬ!$X10=GRID!$B$3:$BI$3),0))*GRID!$B$66*(1-GRID!$B$69),0))</f>
        <v>19720</v>
      </c>
      <c r="D150" s="48" cm="1">
        <f t="array" ref="D150">IF($I$2="Раннее бронирование",
INDEX(GRID!$B$17:$BI$27,MATCH(C$7,GRID!$A$17:$A$27,0),MATCH(1,($U$2=GRID!$B$1:$BI$1)*(КАЛЕНДАРЬ!$X10=GRID!$B$3:$BI$3), 0))*GRID!$B$67,
ROUNDUP(INDEX(GRID!$B$17:$BI$27,MATCH(C$7,GRID!$A$17:$A$27,0),MATCH(1,($U$2=GRID!$B$1:$BI$1)*(КАЛЕНДАРЬ!$X10=GRID!$B$3:$BI$3), 0))*GRID!$B$66*(1-GRID!$B$69),0))</f>
        <v>21420</v>
      </c>
      <c r="E150" s="47" cm="1">
        <f t="array" ref="E150">IF($I$2="Раннее бронирование",
INDEX(GRID!$B$4:$BI$14,MATCH(E$7,GRID!$A$4:$A$14,0),MATCH(1,($U$2=GRID!$B$1:$BI$1)*(КАЛЕНДАРЬ!$X10=GRID!$B$3:$BI$3), 0))*GRID!$B$67,
ROUNDUP(INDEX(GRID!$B$4:$BI$14,MATCH(E$7,GRID!$A$4:$A$14,0),MATCH(1,($U$2=GRID!$B$1:$BI$1)*(КАЛЕНДАРЬ!$X10=GRID!$B$3:$BI$3),0))*GRID!$B$66*(1-GRID!$B$69),0))</f>
        <v>22032</v>
      </c>
      <c r="F150" s="48" cm="1">
        <f t="array" ref="F150">IF($I$2="Раннее бронирование",
INDEX(GRID!$B$17:$BI$27,MATCH(E$7,GRID!$A$17:$A$27,0),MATCH(1,($U$2=GRID!$B$1:$BI$1)*(КАЛЕНДАРЬ!$X10=GRID!$B$3:$BI$3), 0))*GRID!$B$67,
ROUNDUP(INDEX(GRID!$B$17:$BI$27,MATCH(E$7,GRID!$A$17:$A$27,0),MATCH(1,($U$2=GRID!$B$1:$BI$1)*(КАЛЕНДАРЬ!$X10=GRID!$B$3:$BI$3), 0))*GRID!$B$66*(1-GRID!$B$69),0))</f>
        <v>23732</v>
      </c>
      <c r="G150" s="47" t="e" cm="1">
        <f t="array" ref="G150">IF($I$2="Раннее бронирование",
INDEX(GRID!$B$4:$BI$14,MATCH(G$7,GRID!$A$4:$A$14,0),MATCH(1,($U$2=GRID!$B$1:$BI$1)*(КАЛЕНДАРЬ!$X10=GRID!$B$3:$BI$3), 0))*GRID!$B$67,
ROUNDUP(INDEX(GRID!$B$4:$BI$14,MATCH(G$7,GRID!$A$4:$A$14,0),MATCH(1,($U$2=GRID!$B$1:$BI$1)*(КАЛЕНДАРЬ!$X10=GRID!$B$3:$BI$3),0))*GRID!$B$66*(1-GRID!$B$69),0))</f>
        <v>#N/A</v>
      </c>
      <c r="H150" s="48" t="e" cm="1">
        <f t="array" ref="H150">IF($I$2="Раннее бронирование",
INDEX(GRID!$B$17:$BI$27,MATCH(G$7,GRID!$A$17:$A$27,0),MATCH(1,($U$2=GRID!$B$1:$BI$1)*(КАЛЕНДАРЬ!$X10=GRID!$B$3:$BI$3), 0))*GRID!$B$67,
ROUNDUP(INDEX(GRID!$B$17:$BI$27,MATCH(G$7,GRID!$A$17:$A$27,0),MATCH(1,($U$2=GRID!$B$1:$BI$1)*(КАЛЕНДАРЬ!$X10=GRID!$B$3:$BI$3), 0))*GRID!$B$66*(1-GRID!$B$69),0))</f>
        <v>#N/A</v>
      </c>
      <c r="I150" s="47" t="e" cm="1">
        <f t="array" ref="I150">IF($I$2="Раннее бронирование",
INDEX(GRID!$B$4:$BI$14,MATCH(I$7,GRID!$A$4:$A$14,0),MATCH(1,($U$2=GRID!$B$1:$BI$1)*(КАЛЕНДАРЬ!$X10=GRID!$B$3:$BI$3), 0))*GRID!$B$67,
ROUNDUP(INDEX(GRID!$B$4:$BI$14,MATCH(I$7,GRID!$A$4:$A$14,0),MATCH(1,($U$2=GRID!$B$1:$BI$1)*(КАЛЕНДАРЬ!$X10=GRID!$B$3:$BI$3),0))*GRID!$B$66*(1-GRID!$B$69),0))</f>
        <v>#N/A</v>
      </c>
      <c r="J150" s="48" t="e" cm="1">
        <f t="array" ref="J150">IF($I$2="Раннее бронирование",
INDEX(GRID!$B$17:$BI$27,MATCH(I$7,GRID!$A$17:$A$27,0),MATCH(1,($U$2=GRID!$B$1:$BI$1)*(КАЛЕНДАРЬ!$X10=GRID!$B$3:$BI$3), 0))*GRID!$B$67,
ROUNDUP(INDEX(GRID!$B$17:$BI$27,MATCH(I$7,GRID!$A$17:$A$27,0),MATCH(1,($U$2=GRID!$B$1:$BI$1)*(КАЛЕНДАРЬ!$X10=GRID!$B$3:$BI$3), 0))*GRID!$B$66*(1-GRID!$B$69),0))</f>
        <v>#N/A</v>
      </c>
      <c r="K150" s="47" cm="1">
        <f t="array" ref="K150">IF($I$2="Раннее бронирование",
INDEX(GRID!$B$4:$BI$14,MATCH(K$7,GRID!$A$4:$A$14,0),MATCH(1,($U$2=GRID!$B$1:$BI$1)*(КАЛЕНДАРЬ!$X10=GRID!$B$3:$BI$3), 0))*GRID!$B$67,
ROUNDUP(INDEX(GRID!$B$4:$BI$14,MATCH(K$7,GRID!$A$4:$A$14,0),MATCH(1,($U$2=GRID!$B$1:$BI$1)*(КАЛЕНДАРЬ!$X10=GRID!$B$3:$BI$3),0))*GRID!$B$66*(1-GRID!$B$69),0))</f>
        <v>30464</v>
      </c>
      <c r="L150" s="48" cm="1">
        <f t="array" ref="L150">IF($I$2="Раннее бронирование",
INDEX(GRID!$B$17:$BI$27,MATCH(K$7,GRID!$A$17:$A$27,0),MATCH(1,($U$2=GRID!$B$1:$BI$1)*(КАЛЕНДАРЬ!$X10=GRID!$B$3:$BI$3), 0))*GRID!$B$67,
ROUNDUP(INDEX(GRID!$B$17:$BI$27,MATCH(K$7,GRID!$A$17:$A$27,0),MATCH(1,($U$2=GRID!$B$1:$BI$1)*(КАЛЕНДАРЬ!$X10=GRID!$B$3:$BI$3), 0))*GRID!$B$66*(1-GRID!$B$69),0))</f>
        <v>32164</v>
      </c>
      <c r="M150" s="47" cm="1">
        <f t="array" ref="M150">IF($I$2="Раннее бронирование",
INDEX(GRID!$B$4:$BI$14,MATCH(M$7,GRID!$A$4:$A$14,0),MATCH(1,($U$2=GRID!$B$1:$BI$1)*(КАЛЕНДАРЬ!$X10=GRID!$B$3:$BI$3), 0))*GRID!$B$67,
ROUNDUP(INDEX(GRID!$B$4:$BI$14,MATCH(M$7,GRID!$A$4:$A$14,0),MATCH(1,($U$2=GRID!$B$1:$BI$1)*(КАЛЕНДАРЬ!$X10=GRID!$B$3:$BI$3),0))*GRID!$B$66*(1-GRID!$B$69),0))</f>
        <v>34000</v>
      </c>
      <c r="N150" s="48" cm="1">
        <f t="array" ref="N150">IF($I$2="Раннее бронирование",
INDEX(GRID!$B$17:$BI$27,MATCH(M$7,GRID!$A$17:$A$27,0),MATCH(1,($U$2=GRID!$B$1:$BI$1)*(КАЛЕНДАРЬ!$X10=GRID!$B$3:$BI$3), 0))*GRID!$B$67,
ROUNDUP(INDEX(GRID!$B$17:$BI$27,MATCH(M$7,GRID!$A$17:$A$27,0),MATCH(1,($U$2=GRID!$B$1:$BI$1)*(КАЛЕНДАРЬ!$X10=GRID!$B$3:$BI$3), 0))*GRID!$B$66*(1-GRID!$B$69),0))</f>
        <v>35700</v>
      </c>
      <c r="O150" s="47" cm="1">
        <f t="array" ref="O150">IF($I$2="Раннее бронирование",
INDEX(GRID!$B$4:$BI$14,MATCH(O$7,GRID!$A$4:$A$14,0),MATCH(1,($U$2=GRID!$B$1:$BI$1)*(КАЛЕНДАРЬ!$X10=GRID!$B$3:$BI$3), 0))*GRID!$B$67,
ROUNDUP(INDEX(GRID!$B$4:$BI$14,MATCH(O$7,GRID!$A$4:$A$14,0),MATCH(1,($U$2=GRID!$B$1:$BI$1)*(КАЛЕНДАРЬ!$X10=GRID!$B$3:$BI$3),0))*GRID!$B$66*(1-GRID!$B$69),0))</f>
        <v>38420</v>
      </c>
      <c r="P150" s="48" cm="1">
        <f t="array" ref="P150">IF($I$2="Раннее бронирование",
INDEX(GRID!$B$17:$BI$27,MATCH(O$7,GRID!$A$17:$A$27,0),MATCH(1,($U$2=GRID!$B$1:$BI$1)*(КАЛЕНДАРЬ!$X10=GRID!$B$3:$BI$3), 0))*GRID!$B$67,
ROUNDUP(INDEX(GRID!$B$17:$BI$27,MATCH(O$7,GRID!$A$17:$A$27,0),MATCH(1,($U$2=GRID!$B$1:$BI$1)*(КАЛЕНДАРЬ!$X10=GRID!$B$3:$BI$3), 0))*GRID!$B$66*(1-GRID!$B$69),0))</f>
        <v>40120</v>
      </c>
      <c r="Q150" s="47" t="e" cm="1">
        <f t="array" ref="Q150">IF($I$2="Раннее бронирование",
INDEX(GRID!$B$4:$BI$14,MATCH(Q$7,GRID!$A$4:$A$14,0),MATCH(1,($U$2=GRID!$B$1:$BI$1)*(КАЛЕНДАРЬ!$X10=GRID!$B$3:$BI$3), 0))*GRID!$B$67,
ROUNDUP(INDEX(GRID!$B$4:$BI$14,MATCH(Q$7,GRID!$A$4:$A$14,0),MATCH(1,($U$2=GRID!$B$1:$BI$1)*(КАЛЕНДАРЬ!$X10=GRID!$B$3:$BI$3),0))*GRID!$B$66*(1-GRID!$B$69),0))</f>
        <v>#N/A</v>
      </c>
      <c r="R150" s="48" t="e" cm="1">
        <f t="array" ref="R150">IF($I$2="Раннее бронирование",
INDEX(GRID!$B$17:$BI$27,MATCH(Q$7,GRID!$A$17:$A$27,0),MATCH(1,($U$2=GRID!$B$1:$BI$1)*(КАЛЕНДАРЬ!$X10=GRID!$B$3:$BI$3), 0))*GRID!$B$67,
ROUNDUP(INDEX(GRID!$B$17:$BI$27,MATCH(Q$7,GRID!$A$17:$A$27,0),MATCH(1,($U$2=GRID!$B$1:$BI$1)*(КАЛЕНДАРЬ!$X10=GRID!$B$3:$BI$3), 0))*GRID!$B$66*(1-GRID!$B$69),0))</f>
        <v>#N/A</v>
      </c>
      <c r="S150" s="47" t="e" cm="1">
        <f t="array" ref="S150">IF($I$2="Раннее бронирование",
INDEX(GRID!$B$4:$BI$14,MATCH(S$7,GRID!$A$4:$A$14,0),MATCH(1,($U$2=GRID!$B$1:$BI$1)*(КАЛЕНДАРЬ!$X10=GRID!$B$3:$BI$3), 0))*GRID!$B$67,
ROUNDUP(INDEX(GRID!$B$4:$BI$14,MATCH(S$7,GRID!$A$4:$A$14,0),MATCH(1,($U$2=GRID!$B$1:$BI$1)*(КАЛЕНДАРЬ!$X10=GRID!$B$3:$BI$3),0))*GRID!$B$66*(1-GRID!$B$69),0))</f>
        <v>#N/A</v>
      </c>
      <c r="T150" s="48" t="e" cm="1">
        <f t="array" ref="T150">IF($I$2="Раннее бронирование",
INDEX(GRID!$B$17:$BI$27,MATCH(S$7,GRID!$A$17:$A$27,0),MATCH(1,($U$2=GRID!$B$1:$BI$1)*(КАЛЕНДАРЬ!$X10=GRID!$B$3:$BI$3), 0))*GRID!$B$67,
ROUNDUP(INDEX(GRID!$B$17:$BI$27,MATCH(S$7,GRID!$A$17:$A$27,0),MATCH(1,($U$2=GRID!$B$1:$BI$1)*(КАЛЕНДАРЬ!$X10=GRID!$B$3:$BI$3), 0))*GRID!$B$66*(1-GRID!$B$69),0))</f>
        <v>#N/A</v>
      </c>
      <c r="U150" s="47" cm="1">
        <f t="array" ref="U150">IF($I$2="Раннее бронирование",
INDEX(GRID!$B$4:$BI$14,MATCH(U$7,GRID!$A$4:$A$14,0),MATCH(1,($U$2=GRID!$B$1:$BI$1)*(КАЛЕНДАРЬ!$X10=GRID!$B$3:$BI$3), 0))*GRID!$B$67,
ROUNDUP(INDEX(GRID!$B$4:$BI$14,MATCH(U$7,GRID!$A$4:$A$14,0),MATCH(1,($U$2=GRID!$B$1:$BI$1)*(КАЛЕНДАРЬ!$X10=GRID!$B$3:$BI$3),0))*GRID!$B$66*(1-GRID!$B$69),0))</f>
        <v>59840</v>
      </c>
      <c r="V150" s="48" cm="1">
        <f t="array" ref="V150">IF($I$2="Раннее бронирование",
INDEX(GRID!$B$17:$BI$27,MATCH(U$7,GRID!$A$17:$A$27,0),MATCH(1,($U$2=GRID!$B$1:$BI$1)*(КАЛЕНДАРЬ!$X10=GRID!$B$3:$BI$3), 0))*GRID!$B$67,
ROUNDUP(INDEX(GRID!$B$17:$BI$27,MATCH(U$7,GRID!$A$17:$A$27,0),MATCH(1,($U$2=GRID!$B$1:$BI$1)*(КАЛЕНДАРЬ!$X10=GRID!$B$3:$BI$3), 0))*GRID!$B$66*(1-GRID!$B$69),0))</f>
        <v>61540</v>
      </c>
      <c r="W150" s="47" cm="1">
        <f t="array" ref="W150">IF($I$2="Раннее бронирование",
INDEX(GRID!$B$4:$BI$14,MATCH(W$7,GRID!$A$4:$A$14,0),MATCH(1,($U$2=GRID!$B$1:$BI$1)*(КАЛЕНДАРЬ!$X10=GRID!$B$3:$BI$3), 0))*GRID!$B$67,
ROUNDUP(INDEX(GRID!$B$4:$BI$14,MATCH(W$7,GRID!$A$4:$A$14,0),MATCH(1,($U$2=GRID!$B$1:$BI$1)*(КАЛЕНДАРЬ!$X10=GRID!$B$3:$BI$3),0))*GRID!$B$66*(1-GRID!$B$69),0))</f>
        <v>215560</v>
      </c>
      <c r="X150" s="48" cm="1">
        <f t="array" ref="X150">IF($I$2="Раннее бронирование",
INDEX(GRID!$B$17:$BI$27,MATCH(W$7,GRID!$A$17:$A$27,0),MATCH(1,($U$2=GRID!$B$1:$BI$1)*(КАЛЕНДАРЬ!$X10=GRID!$B$3:$BI$3), 0))*GRID!$B$67,
ROUNDUP(INDEX(GRID!$B$17:$BI$27,MATCH(W$7,GRID!$A$17:$A$27,0),MATCH(1,($U$2=GRID!$B$1:$BI$1)*(КАЛЕНДАРЬ!$X10=GRID!$B$3:$BI$3), 0))*GRID!$B$66*(1-GRID!$B$69),0))</f>
        <v>217260</v>
      </c>
    </row>
    <row r="151" spans="1:24" hidden="1" x14ac:dyDescent="0.2">
      <c r="A151" s="117" t="s">
        <v>42</v>
      </c>
      <c r="B151" s="117">
        <v>8</v>
      </c>
      <c r="C151" s="47" cm="1">
        <f t="array" ref="C151">IF($I$2="Раннее бронирование",
INDEX(GRID!$B$4:$BI$14,MATCH(C$7,GRID!$A$4:$A$14,0),MATCH(1,($U$2=GRID!$B$1:$BI$1)*(КАЛЕНДАРЬ!$X11=GRID!$B$3:$BI$3), 0))*GRID!$B$67,
ROUNDUP(INDEX(GRID!$B$4:$BI$14,MATCH(C$7,GRID!$A$4:$A$14,0),MATCH(1,($U$2=GRID!$B$1:$BI$1)*(КАЛЕНДАРЬ!$X11=GRID!$B$3:$BI$3),0))*GRID!$B$66*(1-GRID!$B$69),0))</f>
        <v>19720</v>
      </c>
      <c r="D151" s="48" cm="1">
        <f t="array" ref="D151">IF($I$2="Раннее бронирование",
INDEX(GRID!$B$17:$BI$27,MATCH(C$7,GRID!$A$17:$A$27,0),MATCH(1,($U$2=GRID!$B$1:$BI$1)*(КАЛЕНДАРЬ!$X11=GRID!$B$3:$BI$3), 0))*GRID!$B$67,
ROUNDUP(INDEX(GRID!$B$17:$BI$27,MATCH(C$7,GRID!$A$17:$A$27,0),MATCH(1,($U$2=GRID!$B$1:$BI$1)*(КАЛЕНДАРЬ!$X11=GRID!$B$3:$BI$3), 0))*GRID!$B$66*(1-GRID!$B$69),0))</f>
        <v>21420</v>
      </c>
      <c r="E151" s="47" cm="1">
        <f t="array" ref="E151">IF($I$2="Раннее бронирование",
INDEX(GRID!$B$4:$BI$14,MATCH(E$7,GRID!$A$4:$A$14,0),MATCH(1,($U$2=GRID!$B$1:$BI$1)*(КАЛЕНДАРЬ!$X11=GRID!$B$3:$BI$3), 0))*GRID!$B$67,
ROUNDUP(INDEX(GRID!$B$4:$BI$14,MATCH(E$7,GRID!$A$4:$A$14,0),MATCH(1,($U$2=GRID!$B$1:$BI$1)*(КАЛЕНДАРЬ!$X11=GRID!$B$3:$BI$3),0))*GRID!$B$66*(1-GRID!$B$69),0))</f>
        <v>22032</v>
      </c>
      <c r="F151" s="48" cm="1">
        <f t="array" ref="F151">IF($I$2="Раннее бронирование",
INDEX(GRID!$B$17:$BI$27,MATCH(E$7,GRID!$A$17:$A$27,0),MATCH(1,($U$2=GRID!$B$1:$BI$1)*(КАЛЕНДАРЬ!$X11=GRID!$B$3:$BI$3), 0))*GRID!$B$67,
ROUNDUP(INDEX(GRID!$B$17:$BI$27,MATCH(E$7,GRID!$A$17:$A$27,0),MATCH(1,($U$2=GRID!$B$1:$BI$1)*(КАЛЕНДАРЬ!$X11=GRID!$B$3:$BI$3), 0))*GRID!$B$66*(1-GRID!$B$69),0))</f>
        <v>23732</v>
      </c>
      <c r="G151" s="47" t="e" cm="1">
        <f t="array" ref="G151">IF($I$2="Раннее бронирование",
INDEX(GRID!$B$4:$BI$14,MATCH(G$7,GRID!$A$4:$A$14,0),MATCH(1,($U$2=GRID!$B$1:$BI$1)*(КАЛЕНДАРЬ!$X11=GRID!$B$3:$BI$3), 0))*GRID!$B$67,
ROUNDUP(INDEX(GRID!$B$4:$BI$14,MATCH(G$7,GRID!$A$4:$A$14,0),MATCH(1,($U$2=GRID!$B$1:$BI$1)*(КАЛЕНДАРЬ!$X11=GRID!$B$3:$BI$3),0))*GRID!$B$66*(1-GRID!$B$69),0))</f>
        <v>#N/A</v>
      </c>
      <c r="H151" s="48" t="e" cm="1">
        <f t="array" ref="H151">IF($I$2="Раннее бронирование",
INDEX(GRID!$B$17:$BI$27,MATCH(G$7,GRID!$A$17:$A$27,0),MATCH(1,($U$2=GRID!$B$1:$BI$1)*(КАЛЕНДАРЬ!$X11=GRID!$B$3:$BI$3), 0))*GRID!$B$67,
ROUNDUP(INDEX(GRID!$B$17:$BI$27,MATCH(G$7,GRID!$A$17:$A$27,0),MATCH(1,($U$2=GRID!$B$1:$BI$1)*(КАЛЕНДАРЬ!$X11=GRID!$B$3:$BI$3), 0))*GRID!$B$66*(1-GRID!$B$69),0))</f>
        <v>#N/A</v>
      </c>
      <c r="I151" s="47" t="e" cm="1">
        <f t="array" ref="I151">IF($I$2="Раннее бронирование",
INDEX(GRID!$B$4:$BI$14,MATCH(I$7,GRID!$A$4:$A$14,0),MATCH(1,($U$2=GRID!$B$1:$BI$1)*(КАЛЕНДАРЬ!$X11=GRID!$B$3:$BI$3), 0))*GRID!$B$67,
ROUNDUP(INDEX(GRID!$B$4:$BI$14,MATCH(I$7,GRID!$A$4:$A$14,0),MATCH(1,($U$2=GRID!$B$1:$BI$1)*(КАЛЕНДАРЬ!$X11=GRID!$B$3:$BI$3),0))*GRID!$B$66*(1-GRID!$B$69),0))</f>
        <v>#N/A</v>
      </c>
      <c r="J151" s="48" t="e" cm="1">
        <f t="array" ref="J151">IF($I$2="Раннее бронирование",
INDEX(GRID!$B$17:$BI$27,MATCH(I$7,GRID!$A$17:$A$27,0),MATCH(1,($U$2=GRID!$B$1:$BI$1)*(КАЛЕНДАРЬ!$X11=GRID!$B$3:$BI$3), 0))*GRID!$B$67,
ROUNDUP(INDEX(GRID!$B$17:$BI$27,MATCH(I$7,GRID!$A$17:$A$27,0),MATCH(1,($U$2=GRID!$B$1:$BI$1)*(КАЛЕНДАРЬ!$X11=GRID!$B$3:$BI$3), 0))*GRID!$B$66*(1-GRID!$B$69),0))</f>
        <v>#N/A</v>
      </c>
      <c r="K151" s="47" cm="1">
        <f t="array" ref="K151">IF($I$2="Раннее бронирование",
INDEX(GRID!$B$4:$BI$14,MATCH(K$7,GRID!$A$4:$A$14,0),MATCH(1,($U$2=GRID!$B$1:$BI$1)*(КАЛЕНДАРЬ!$X11=GRID!$B$3:$BI$3), 0))*GRID!$B$67,
ROUNDUP(INDEX(GRID!$B$4:$BI$14,MATCH(K$7,GRID!$A$4:$A$14,0),MATCH(1,($U$2=GRID!$B$1:$BI$1)*(КАЛЕНДАРЬ!$X11=GRID!$B$3:$BI$3),0))*GRID!$B$66*(1-GRID!$B$69),0))</f>
        <v>30464</v>
      </c>
      <c r="L151" s="48" cm="1">
        <f t="array" ref="L151">IF($I$2="Раннее бронирование",
INDEX(GRID!$B$17:$BI$27,MATCH(K$7,GRID!$A$17:$A$27,0),MATCH(1,($U$2=GRID!$B$1:$BI$1)*(КАЛЕНДАРЬ!$X11=GRID!$B$3:$BI$3), 0))*GRID!$B$67,
ROUNDUP(INDEX(GRID!$B$17:$BI$27,MATCH(K$7,GRID!$A$17:$A$27,0),MATCH(1,($U$2=GRID!$B$1:$BI$1)*(КАЛЕНДАРЬ!$X11=GRID!$B$3:$BI$3), 0))*GRID!$B$66*(1-GRID!$B$69),0))</f>
        <v>32164</v>
      </c>
      <c r="M151" s="47" cm="1">
        <f t="array" ref="M151">IF($I$2="Раннее бронирование",
INDEX(GRID!$B$4:$BI$14,MATCH(M$7,GRID!$A$4:$A$14,0),MATCH(1,($U$2=GRID!$B$1:$BI$1)*(КАЛЕНДАРЬ!$X11=GRID!$B$3:$BI$3), 0))*GRID!$B$67,
ROUNDUP(INDEX(GRID!$B$4:$BI$14,MATCH(M$7,GRID!$A$4:$A$14,0),MATCH(1,($U$2=GRID!$B$1:$BI$1)*(КАЛЕНДАРЬ!$X11=GRID!$B$3:$BI$3),0))*GRID!$B$66*(1-GRID!$B$69),0))</f>
        <v>34000</v>
      </c>
      <c r="N151" s="48" cm="1">
        <f t="array" ref="N151">IF($I$2="Раннее бронирование",
INDEX(GRID!$B$17:$BI$27,MATCH(M$7,GRID!$A$17:$A$27,0),MATCH(1,($U$2=GRID!$B$1:$BI$1)*(КАЛЕНДАРЬ!$X11=GRID!$B$3:$BI$3), 0))*GRID!$B$67,
ROUNDUP(INDEX(GRID!$B$17:$BI$27,MATCH(M$7,GRID!$A$17:$A$27,0),MATCH(1,($U$2=GRID!$B$1:$BI$1)*(КАЛЕНДАРЬ!$X11=GRID!$B$3:$BI$3), 0))*GRID!$B$66*(1-GRID!$B$69),0))</f>
        <v>35700</v>
      </c>
      <c r="O151" s="47" cm="1">
        <f t="array" ref="O151">IF($I$2="Раннее бронирование",
INDEX(GRID!$B$4:$BI$14,MATCH(O$7,GRID!$A$4:$A$14,0),MATCH(1,($U$2=GRID!$B$1:$BI$1)*(КАЛЕНДАРЬ!$X11=GRID!$B$3:$BI$3), 0))*GRID!$B$67,
ROUNDUP(INDEX(GRID!$B$4:$BI$14,MATCH(O$7,GRID!$A$4:$A$14,0),MATCH(1,($U$2=GRID!$B$1:$BI$1)*(КАЛЕНДАРЬ!$X11=GRID!$B$3:$BI$3),0))*GRID!$B$66*(1-GRID!$B$69),0))</f>
        <v>38420</v>
      </c>
      <c r="P151" s="48" cm="1">
        <f t="array" ref="P151">IF($I$2="Раннее бронирование",
INDEX(GRID!$B$17:$BI$27,MATCH(O$7,GRID!$A$17:$A$27,0),MATCH(1,($U$2=GRID!$B$1:$BI$1)*(КАЛЕНДАРЬ!$X11=GRID!$B$3:$BI$3), 0))*GRID!$B$67,
ROUNDUP(INDEX(GRID!$B$17:$BI$27,MATCH(O$7,GRID!$A$17:$A$27,0),MATCH(1,($U$2=GRID!$B$1:$BI$1)*(КАЛЕНДАРЬ!$X11=GRID!$B$3:$BI$3), 0))*GRID!$B$66*(1-GRID!$B$69),0))</f>
        <v>40120</v>
      </c>
      <c r="Q151" s="47" t="e" cm="1">
        <f t="array" ref="Q151">IF($I$2="Раннее бронирование",
INDEX(GRID!$B$4:$BI$14,MATCH(Q$7,GRID!$A$4:$A$14,0),MATCH(1,($U$2=GRID!$B$1:$BI$1)*(КАЛЕНДАРЬ!$X11=GRID!$B$3:$BI$3), 0))*GRID!$B$67,
ROUNDUP(INDEX(GRID!$B$4:$BI$14,MATCH(Q$7,GRID!$A$4:$A$14,0),MATCH(1,($U$2=GRID!$B$1:$BI$1)*(КАЛЕНДАРЬ!$X11=GRID!$B$3:$BI$3),0))*GRID!$B$66*(1-GRID!$B$69),0))</f>
        <v>#N/A</v>
      </c>
      <c r="R151" s="48" t="e" cm="1">
        <f t="array" ref="R151">IF($I$2="Раннее бронирование",
INDEX(GRID!$B$17:$BI$27,MATCH(Q$7,GRID!$A$17:$A$27,0),MATCH(1,($U$2=GRID!$B$1:$BI$1)*(КАЛЕНДАРЬ!$X11=GRID!$B$3:$BI$3), 0))*GRID!$B$67,
ROUNDUP(INDEX(GRID!$B$17:$BI$27,MATCH(Q$7,GRID!$A$17:$A$27,0),MATCH(1,($U$2=GRID!$B$1:$BI$1)*(КАЛЕНДАРЬ!$X11=GRID!$B$3:$BI$3), 0))*GRID!$B$66*(1-GRID!$B$69),0))</f>
        <v>#N/A</v>
      </c>
      <c r="S151" s="47" t="e" cm="1">
        <f t="array" ref="S151">IF($I$2="Раннее бронирование",
INDEX(GRID!$B$4:$BI$14,MATCH(S$7,GRID!$A$4:$A$14,0),MATCH(1,($U$2=GRID!$B$1:$BI$1)*(КАЛЕНДАРЬ!$X11=GRID!$B$3:$BI$3), 0))*GRID!$B$67,
ROUNDUP(INDEX(GRID!$B$4:$BI$14,MATCH(S$7,GRID!$A$4:$A$14,0),MATCH(1,($U$2=GRID!$B$1:$BI$1)*(КАЛЕНДАРЬ!$X11=GRID!$B$3:$BI$3),0))*GRID!$B$66*(1-GRID!$B$69),0))</f>
        <v>#N/A</v>
      </c>
      <c r="T151" s="48" t="e" cm="1">
        <f t="array" ref="T151">IF($I$2="Раннее бронирование",
INDEX(GRID!$B$17:$BI$27,MATCH(S$7,GRID!$A$17:$A$27,0),MATCH(1,($U$2=GRID!$B$1:$BI$1)*(КАЛЕНДАРЬ!$X11=GRID!$B$3:$BI$3), 0))*GRID!$B$67,
ROUNDUP(INDEX(GRID!$B$17:$BI$27,MATCH(S$7,GRID!$A$17:$A$27,0),MATCH(1,($U$2=GRID!$B$1:$BI$1)*(КАЛЕНДАРЬ!$X11=GRID!$B$3:$BI$3), 0))*GRID!$B$66*(1-GRID!$B$69),0))</f>
        <v>#N/A</v>
      </c>
      <c r="U151" s="47" cm="1">
        <f t="array" ref="U151">IF($I$2="Раннее бронирование",
INDEX(GRID!$B$4:$BI$14,MATCH(U$7,GRID!$A$4:$A$14,0),MATCH(1,($U$2=GRID!$B$1:$BI$1)*(КАЛЕНДАРЬ!$X11=GRID!$B$3:$BI$3), 0))*GRID!$B$67,
ROUNDUP(INDEX(GRID!$B$4:$BI$14,MATCH(U$7,GRID!$A$4:$A$14,0),MATCH(1,($U$2=GRID!$B$1:$BI$1)*(КАЛЕНДАРЬ!$X11=GRID!$B$3:$BI$3),0))*GRID!$B$66*(1-GRID!$B$69),0))</f>
        <v>59840</v>
      </c>
      <c r="V151" s="48" cm="1">
        <f t="array" ref="V151">IF($I$2="Раннее бронирование",
INDEX(GRID!$B$17:$BI$27,MATCH(U$7,GRID!$A$17:$A$27,0),MATCH(1,($U$2=GRID!$B$1:$BI$1)*(КАЛЕНДАРЬ!$X11=GRID!$B$3:$BI$3), 0))*GRID!$B$67,
ROUNDUP(INDEX(GRID!$B$17:$BI$27,MATCH(U$7,GRID!$A$17:$A$27,0),MATCH(1,($U$2=GRID!$B$1:$BI$1)*(КАЛЕНДАРЬ!$X11=GRID!$B$3:$BI$3), 0))*GRID!$B$66*(1-GRID!$B$69),0))</f>
        <v>61540</v>
      </c>
      <c r="W151" s="47" cm="1">
        <f t="array" ref="W151">IF($I$2="Раннее бронирование",
INDEX(GRID!$B$4:$BI$14,MATCH(W$7,GRID!$A$4:$A$14,0),MATCH(1,($U$2=GRID!$B$1:$BI$1)*(КАЛЕНДАРЬ!$X11=GRID!$B$3:$BI$3), 0))*GRID!$B$67,
ROUNDUP(INDEX(GRID!$B$4:$BI$14,MATCH(W$7,GRID!$A$4:$A$14,0),MATCH(1,($U$2=GRID!$B$1:$BI$1)*(КАЛЕНДАРЬ!$X11=GRID!$B$3:$BI$3),0))*GRID!$B$66*(1-GRID!$B$69),0))</f>
        <v>215560</v>
      </c>
      <c r="X151" s="48" cm="1">
        <f t="array" ref="X151">IF($I$2="Раннее бронирование",
INDEX(GRID!$B$17:$BI$27,MATCH(W$7,GRID!$A$17:$A$27,0),MATCH(1,($U$2=GRID!$B$1:$BI$1)*(КАЛЕНДАРЬ!$X11=GRID!$B$3:$BI$3), 0))*GRID!$B$67,
ROUNDUP(INDEX(GRID!$B$17:$BI$27,MATCH(W$7,GRID!$A$17:$A$27,0),MATCH(1,($U$2=GRID!$B$1:$BI$1)*(КАЛЕНДАРЬ!$X11=GRID!$B$3:$BI$3), 0))*GRID!$B$66*(1-GRID!$B$69),0))</f>
        <v>217260</v>
      </c>
    </row>
    <row r="152" spans="1:24" hidden="1" x14ac:dyDescent="0.2">
      <c r="A152" s="117" t="s">
        <v>43</v>
      </c>
      <c r="B152" s="117">
        <v>9</v>
      </c>
      <c r="C152" s="47" cm="1">
        <f t="array" ref="C152">IF($I$2="Раннее бронирование",
INDEX(GRID!$B$4:$BI$14,MATCH(C$7,GRID!$A$4:$A$14,0),MATCH(1,($U$2=GRID!$B$1:$BI$1)*(КАЛЕНДАРЬ!$X12=GRID!$B$3:$BI$3), 0))*GRID!$B$67,
ROUNDUP(INDEX(GRID!$B$4:$BI$14,MATCH(C$7,GRID!$A$4:$A$14,0),MATCH(1,($U$2=GRID!$B$1:$BI$1)*(КАЛЕНДАРЬ!$X12=GRID!$B$3:$BI$3),0))*GRID!$B$66*(1-GRID!$B$69),0))</f>
        <v>19720</v>
      </c>
      <c r="D152" s="48" cm="1">
        <f t="array" ref="D152">IF($I$2="Раннее бронирование",
INDEX(GRID!$B$17:$BI$27,MATCH(C$7,GRID!$A$17:$A$27,0),MATCH(1,($U$2=GRID!$B$1:$BI$1)*(КАЛЕНДАРЬ!$X12=GRID!$B$3:$BI$3), 0))*GRID!$B$67,
ROUNDUP(INDEX(GRID!$B$17:$BI$27,MATCH(C$7,GRID!$A$17:$A$27,0),MATCH(1,($U$2=GRID!$B$1:$BI$1)*(КАЛЕНДАРЬ!$X12=GRID!$B$3:$BI$3), 0))*GRID!$B$66*(1-GRID!$B$69),0))</f>
        <v>21420</v>
      </c>
      <c r="E152" s="47" cm="1">
        <f t="array" ref="E152">IF($I$2="Раннее бронирование",
INDEX(GRID!$B$4:$BI$14,MATCH(E$7,GRID!$A$4:$A$14,0),MATCH(1,($U$2=GRID!$B$1:$BI$1)*(КАЛЕНДАРЬ!$X12=GRID!$B$3:$BI$3), 0))*GRID!$B$67,
ROUNDUP(INDEX(GRID!$B$4:$BI$14,MATCH(E$7,GRID!$A$4:$A$14,0),MATCH(1,($U$2=GRID!$B$1:$BI$1)*(КАЛЕНДАРЬ!$X12=GRID!$B$3:$BI$3),0))*GRID!$B$66*(1-GRID!$B$69),0))</f>
        <v>22032</v>
      </c>
      <c r="F152" s="48" cm="1">
        <f t="array" ref="F152">IF($I$2="Раннее бронирование",
INDEX(GRID!$B$17:$BI$27,MATCH(E$7,GRID!$A$17:$A$27,0),MATCH(1,($U$2=GRID!$B$1:$BI$1)*(КАЛЕНДАРЬ!$X12=GRID!$B$3:$BI$3), 0))*GRID!$B$67,
ROUNDUP(INDEX(GRID!$B$17:$BI$27,MATCH(E$7,GRID!$A$17:$A$27,0),MATCH(1,($U$2=GRID!$B$1:$BI$1)*(КАЛЕНДАРЬ!$X12=GRID!$B$3:$BI$3), 0))*GRID!$B$66*(1-GRID!$B$69),0))</f>
        <v>23732</v>
      </c>
      <c r="G152" s="47" t="e" cm="1">
        <f t="array" ref="G152">IF($I$2="Раннее бронирование",
INDEX(GRID!$B$4:$BI$14,MATCH(G$7,GRID!$A$4:$A$14,0),MATCH(1,($U$2=GRID!$B$1:$BI$1)*(КАЛЕНДАРЬ!$X12=GRID!$B$3:$BI$3), 0))*GRID!$B$67,
ROUNDUP(INDEX(GRID!$B$4:$BI$14,MATCH(G$7,GRID!$A$4:$A$14,0),MATCH(1,($U$2=GRID!$B$1:$BI$1)*(КАЛЕНДАРЬ!$X12=GRID!$B$3:$BI$3),0))*GRID!$B$66*(1-GRID!$B$69),0))</f>
        <v>#N/A</v>
      </c>
      <c r="H152" s="48" t="e" cm="1">
        <f t="array" ref="H152">IF($I$2="Раннее бронирование",
INDEX(GRID!$B$17:$BI$27,MATCH(G$7,GRID!$A$17:$A$27,0),MATCH(1,($U$2=GRID!$B$1:$BI$1)*(КАЛЕНДАРЬ!$X12=GRID!$B$3:$BI$3), 0))*GRID!$B$67,
ROUNDUP(INDEX(GRID!$B$17:$BI$27,MATCH(G$7,GRID!$A$17:$A$27,0),MATCH(1,($U$2=GRID!$B$1:$BI$1)*(КАЛЕНДАРЬ!$X12=GRID!$B$3:$BI$3), 0))*GRID!$B$66*(1-GRID!$B$69),0))</f>
        <v>#N/A</v>
      </c>
      <c r="I152" s="47" t="e" cm="1">
        <f t="array" ref="I152">IF($I$2="Раннее бронирование",
INDEX(GRID!$B$4:$BI$14,MATCH(I$7,GRID!$A$4:$A$14,0),MATCH(1,($U$2=GRID!$B$1:$BI$1)*(КАЛЕНДАРЬ!$X12=GRID!$B$3:$BI$3), 0))*GRID!$B$67,
ROUNDUP(INDEX(GRID!$B$4:$BI$14,MATCH(I$7,GRID!$A$4:$A$14,0),MATCH(1,($U$2=GRID!$B$1:$BI$1)*(КАЛЕНДАРЬ!$X12=GRID!$B$3:$BI$3),0))*GRID!$B$66*(1-GRID!$B$69),0))</f>
        <v>#N/A</v>
      </c>
      <c r="J152" s="48" t="e" cm="1">
        <f t="array" ref="J152">IF($I$2="Раннее бронирование",
INDEX(GRID!$B$17:$BI$27,MATCH(I$7,GRID!$A$17:$A$27,0),MATCH(1,($U$2=GRID!$B$1:$BI$1)*(КАЛЕНДАРЬ!$X12=GRID!$B$3:$BI$3), 0))*GRID!$B$67,
ROUNDUP(INDEX(GRID!$B$17:$BI$27,MATCH(I$7,GRID!$A$17:$A$27,0),MATCH(1,($U$2=GRID!$B$1:$BI$1)*(КАЛЕНДАРЬ!$X12=GRID!$B$3:$BI$3), 0))*GRID!$B$66*(1-GRID!$B$69),0))</f>
        <v>#N/A</v>
      </c>
      <c r="K152" s="47" cm="1">
        <f t="array" ref="K152">IF($I$2="Раннее бронирование",
INDEX(GRID!$B$4:$BI$14,MATCH(K$7,GRID!$A$4:$A$14,0),MATCH(1,($U$2=GRID!$B$1:$BI$1)*(КАЛЕНДАРЬ!$X12=GRID!$B$3:$BI$3), 0))*GRID!$B$67,
ROUNDUP(INDEX(GRID!$B$4:$BI$14,MATCH(K$7,GRID!$A$4:$A$14,0),MATCH(1,($U$2=GRID!$B$1:$BI$1)*(КАЛЕНДАРЬ!$X12=GRID!$B$3:$BI$3),0))*GRID!$B$66*(1-GRID!$B$69),0))</f>
        <v>30464</v>
      </c>
      <c r="L152" s="48" cm="1">
        <f t="array" ref="L152">IF($I$2="Раннее бронирование",
INDEX(GRID!$B$17:$BI$27,MATCH(K$7,GRID!$A$17:$A$27,0),MATCH(1,($U$2=GRID!$B$1:$BI$1)*(КАЛЕНДАРЬ!$X12=GRID!$B$3:$BI$3), 0))*GRID!$B$67,
ROUNDUP(INDEX(GRID!$B$17:$BI$27,MATCH(K$7,GRID!$A$17:$A$27,0),MATCH(1,($U$2=GRID!$B$1:$BI$1)*(КАЛЕНДАРЬ!$X12=GRID!$B$3:$BI$3), 0))*GRID!$B$66*(1-GRID!$B$69),0))</f>
        <v>32164</v>
      </c>
      <c r="M152" s="47" cm="1">
        <f t="array" ref="M152">IF($I$2="Раннее бронирование",
INDEX(GRID!$B$4:$BI$14,MATCH(M$7,GRID!$A$4:$A$14,0),MATCH(1,($U$2=GRID!$B$1:$BI$1)*(КАЛЕНДАРЬ!$X12=GRID!$B$3:$BI$3), 0))*GRID!$B$67,
ROUNDUP(INDEX(GRID!$B$4:$BI$14,MATCH(M$7,GRID!$A$4:$A$14,0),MATCH(1,($U$2=GRID!$B$1:$BI$1)*(КАЛЕНДАРЬ!$X12=GRID!$B$3:$BI$3),0))*GRID!$B$66*(1-GRID!$B$69),0))</f>
        <v>34000</v>
      </c>
      <c r="N152" s="48" cm="1">
        <f t="array" ref="N152">IF($I$2="Раннее бронирование",
INDEX(GRID!$B$17:$BI$27,MATCH(M$7,GRID!$A$17:$A$27,0),MATCH(1,($U$2=GRID!$B$1:$BI$1)*(КАЛЕНДАРЬ!$X12=GRID!$B$3:$BI$3), 0))*GRID!$B$67,
ROUNDUP(INDEX(GRID!$B$17:$BI$27,MATCH(M$7,GRID!$A$17:$A$27,0),MATCH(1,($U$2=GRID!$B$1:$BI$1)*(КАЛЕНДАРЬ!$X12=GRID!$B$3:$BI$3), 0))*GRID!$B$66*(1-GRID!$B$69),0))</f>
        <v>35700</v>
      </c>
      <c r="O152" s="47" cm="1">
        <f t="array" ref="O152">IF($I$2="Раннее бронирование",
INDEX(GRID!$B$4:$BI$14,MATCH(O$7,GRID!$A$4:$A$14,0),MATCH(1,($U$2=GRID!$B$1:$BI$1)*(КАЛЕНДАРЬ!$X12=GRID!$B$3:$BI$3), 0))*GRID!$B$67,
ROUNDUP(INDEX(GRID!$B$4:$BI$14,MATCH(O$7,GRID!$A$4:$A$14,0),MATCH(1,($U$2=GRID!$B$1:$BI$1)*(КАЛЕНДАРЬ!$X12=GRID!$B$3:$BI$3),0))*GRID!$B$66*(1-GRID!$B$69),0))</f>
        <v>38420</v>
      </c>
      <c r="P152" s="48" cm="1">
        <f t="array" ref="P152">IF($I$2="Раннее бронирование",
INDEX(GRID!$B$17:$BI$27,MATCH(O$7,GRID!$A$17:$A$27,0),MATCH(1,($U$2=GRID!$B$1:$BI$1)*(КАЛЕНДАРЬ!$X12=GRID!$B$3:$BI$3), 0))*GRID!$B$67,
ROUNDUP(INDEX(GRID!$B$17:$BI$27,MATCH(O$7,GRID!$A$17:$A$27,0),MATCH(1,($U$2=GRID!$B$1:$BI$1)*(КАЛЕНДАРЬ!$X12=GRID!$B$3:$BI$3), 0))*GRID!$B$66*(1-GRID!$B$69),0))</f>
        <v>40120</v>
      </c>
      <c r="Q152" s="47" t="e" cm="1">
        <f t="array" ref="Q152">IF($I$2="Раннее бронирование",
INDEX(GRID!$B$4:$BI$14,MATCH(Q$7,GRID!$A$4:$A$14,0),MATCH(1,($U$2=GRID!$B$1:$BI$1)*(КАЛЕНДАРЬ!$X12=GRID!$B$3:$BI$3), 0))*GRID!$B$67,
ROUNDUP(INDEX(GRID!$B$4:$BI$14,MATCH(Q$7,GRID!$A$4:$A$14,0),MATCH(1,($U$2=GRID!$B$1:$BI$1)*(КАЛЕНДАРЬ!$X12=GRID!$B$3:$BI$3),0))*GRID!$B$66*(1-GRID!$B$69),0))</f>
        <v>#N/A</v>
      </c>
      <c r="R152" s="48" t="e" cm="1">
        <f t="array" ref="R152">IF($I$2="Раннее бронирование",
INDEX(GRID!$B$17:$BI$27,MATCH(Q$7,GRID!$A$17:$A$27,0),MATCH(1,($U$2=GRID!$B$1:$BI$1)*(КАЛЕНДАРЬ!$X12=GRID!$B$3:$BI$3), 0))*GRID!$B$67,
ROUNDUP(INDEX(GRID!$B$17:$BI$27,MATCH(Q$7,GRID!$A$17:$A$27,0),MATCH(1,($U$2=GRID!$B$1:$BI$1)*(КАЛЕНДАРЬ!$X12=GRID!$B$3:$BI$3), 0))*GRID!$B$66*(1-GRID!$B$69),0))</f>
        <v>#N/A</v>
      </c>
      <c r="S152" s="47" t="e" cm="1">
        <f t="array" ref="S152">IF($I$2="Раннее бронирование",
INDEX(GRID!$B$4:$BI$14,MATCH(S$7,GRID!$A$4:$A$14,0),MATCH(1,($U$2=GRID!$B$1:$BI$1)*(КАЛЕНДАРЬ!$X12=GRID!$B$3:$BI$3), 0))*GRID!$B$67,
ROUNDUP(INDEX(GRID!$B$4:$BI$14,MATCH(S$7,GRID!$A$4:$A$14,0),MATCH(1,($U$2=GRID!$B$1:$BI$1)*(КАЛЕНДАРЬ!$X12=GRID!$B$3:$BI$3),0))*GRID!$B$66*(1-GRID!$B$69),0))</f>
        <v>#N/A</v>
      </c>
      <c r="T152" s="48" t="e" cm="1">
        <f t="array" ref="T152">IF($I$2="Раннее бронирование",
INDEX(GRID!$B$17:$BI$27,MATCH(S$7,GRID!$A$17:$A$27,0),MATCH(1,($U$2=GRID!$B$1:$BI$1)*(КАЛЕНДАРЬ!$X12=GRID!$B$3:$BI$3), 0))*GRID!$B$67,
ROUNDUP(INDEX(GRID!$B$17:$BI$27,MATCH(S$7,GRID!$A$17:$A$27,0),MATCH(1,($U$2=GRID!$B$1:$BI$1)*(КАЛЕНДАРЬ!$X12=GRID!$B$3:$BI$3), 0))*GRID!$B$66*(1-GRID!$B$69),0))</f>
        <v>#N/A</v>
      </c>
      <c r="U152" s="47" cm="1">
        <f t="array" ref="U152">IF($I$2="Раннее бронирование",
INDEX(GRID!$B$4:$BI$14,MATCH(U$7,GRID!$A$4:$A$14,0),MATCH(1,($U$2=GRID!$B$1:$BI$1)*(КАЛЕНДАРЬ!$X12=GRID!$B$3:$BI$3), 0))*GRID!$B$67,
ROUNDUP(INDEX(GRID!$B$4:$BI$14,MATCH(U$7,GRID!$A$4:$A$14,0),MATCH(1,($U$2=GRID!$B$1:$BI$1)*(КАЛЕНДАРЬ!$X12=GRID!$B$3:$BI$3),0))*GRID!$B$66*(1-GRID!$B$69),0))</f>
        <v>59840</v>
      </c>
      <c r="V152" s="48" cm="1">
        <f t="array" ref="V152">IF($I$2="Раннее бронирование",
INDEX(GRID!$B$17:$BI$27,MATCH(U$7,GRID!$A$17:$A$27,0),MATCH(1,($U$2=GRID!$B$1:$BI$1)*(КАЛЕНДАРЬ!$X12=GRID!$B$3:$BI$3), 0))*GRID!$B$67,
ROUNDUP(INDEX(GRID!$B$17:$BI$27,MATCH(U$7,GRID!$A$17:$A$27,0),MATCH(1,($U$2=GRID!$B$1:$BI$1)*(КАЛЕНДАРЬ!$X12=GRID!$B$3:$BI$3), 0))*GRID!$B$66*(1-GRID!$B$69),0))</f>
        <v>61540</v>
      </c>
      <c r="W152" s="47" cm="1">
        <f t="array" ref="W152">IF($I$2="Раннее бронирование",
INDEX(GRID!$B$4:$BI$14,MATCH(W$7,GRID!$A$4:$A$14,0),MATCH(1,($U$2=GRID!$B$1:$BI$1)*(КАЛЕНДАРЬ!$X12=GRID!$B$3:$BI$3), 0))*GRID!$B$67,
ROUNDUP(INDEX(GRID!$B$4:$BI$14,MATCH(W$7,GRID!$A$4:$A$14,0),MATCH(1,($U$2=GRID!$B$1:$BI$1)*(КАЛЕНДАРЬ!$X12=GRID!$B$3:$BI$3),0))*GRID!$B$66*(1-GRID!$B$69),0))</f>
        <v>215560</v>
      </c>
      <c r="X152" s="48" cm="1">
        <f t="array" ref="X152">IF($I$2="Раннее бронирование",
INDEX(GRID!$B$17:$BI$27,MATCH(W$7,GRID!$A$17:$A$27,0),MATCH(1,($U$2=GRID!$B$1:$BI$1)*(КАЛЕНДАРЬ!$X12=GRID!$B$3:$BI$3), 0))*GRID!$B$67,
ROUNDUP(INDEX(GRID!$B$17:$BI$27,MATCH(W$7,GRID!$A$17:$A$27,0),MATCH(1,($U$2=GRID!$B$1:$BI$1)*(КАЛЕНДАРЬ!$X12=GRID!$B$3:$BI$3), 0))*GRID!$B$66*(1-GRID!$B$69),0))</f>
        <v>217260</v>
      </c>
    </row>
    <row r="153" spans="1:24" hidden="1" x14ac:dyDescent="0.2">
      <c r="A153" s="117" t="s">
        <v>44</v>
      </c>
      <c r="B153" s="117">
        <v>10</v>
      </c>
      <c r="C153" s="47" cm="1">
        <f t="array" ref="C153">IF($I$2="Раннее бронирование",
INDEX(GRID!$B$4:$BI$14,MATCH(C$7,GRID!$A$4:$A$14,0),MATCH(1,($U$2=GRID!$B$1:$BI$1)*(КАЛЕНДАРЬ!$X13=GRID!$B$3:$BI$3), 0))*GRID!$B$67,
ROUNDUP(INDEX(GRID!$B$4:$BI$14,MATCH(C$7,GRID!$A$4:$A$14,0),MATCH(1,($U$2=GRID!$B$1:$BI$1)*(КАЛЕНДАРЬ!$X13=GRID!$B$3:$BI$3),0))*GRID!$B$66*(1-GRID!$B$69),0))</f>
        <v>19720</v>
      </c>
      <c r="D153" s="48" cm="1">
        <f t="array" ref="D153">IF($I$2="Раннее бронирование",
INDEX(GRID!$B$17:$BI$27,MATCH(C$7,GRID!$A$17:$A$27,0),MATCH(1,($U$2=GRID!$B$1:$BI$1)*(КАЛЕНДАРЬ!$X13=GRID!$B$3:$BI$3), 0))*GRID!$B$67,
ROUNDUP(INDEX(GRID!$B$17:$BI$27,MATCH(C$7,GRID!$A$17:$A$27,0),MATCH(1,($U$2=GRID!$B$1:$BI$1)*(КАЛЕНДАРЬ!$X13=GRID!$B$3:$BI$3), 0))*GRID!$B$66*(1-GRID!$B$69),0))</f>
        <v>21420</v>
      </c>
      <c r="E153" s="47" cm="1">
        <f t="array" ref="E153">IF($I$2="Раннее бронирование",
INDEX(GRID!$B$4:$BI$14,MATCH(E$7,GRID!$A$4:$A$14,0),MATCH(1,($U$2=GRID!$B$1:$BI$1)*(КАЛЕНДАРЬ!$X13=GRID!$B$3:$BI$3), 0))*GRID!$B$67,
ROUNDUP(INDEX(GRID!$B$4:$BI$14,MATCH(E$7,GRID!$A$4:$A$14,0),MATCH(1,($U$2=GRID!$B$1:$BI$1)*(КАЛЕНДАРЬ!$X13=GRID!$B$3:$BI$3),0))*GRID!$B$66*(1-GRID!$B$69),0))</f>
        <v>22032</v>
      </c>
      <c r="F153" s="48" cm="1">
        <f t="array" ref="F153">IF($I$2="Раннее бронирование",
INDEX(GRID!$B$17:$BI$27,MATCH(E$7,GRID!$A$17:$A$27,0),MATCH(1,($U$2=GRID!$B$1:$BI$1)*(КАЛЕНДАРЬ!$X13=GRID!$B$3:$BI$3), 0))*GRID!$B$67,
ROUNDUP(INDEX(GRID!$B$17:$BI$27,MATCH(E$7,GRID!$A$17:$A$27,0),MATCH(1,($U$2=GRID!$B$1:$BI$1)*(КАЛЕНДАРЬ!$X13=GRID!$B$3:$BI$3), 0))*GRID!$B$66*(1-GRID!$B$69),0))</f>
        <v>23732</v>
      </c>
      <c r="G153" s="47" t="e" cm="1">
        <f t="array" ref="G153">IF($I$2="Раннее бронирование",
INDEX(GRID!$B$4:$BI$14,MATCH(G$7,GRID!$A$4:$A$14,0),MATCH(1,($U$2=GRID!$B$1:$BI$1)*(КАЛЕНДАРЬ!$X13=GRID!$B$3:$BI$3), 0))*GRID!$B$67,
ROUNDUP(INDEX(GRID!$B$4:$BI$14,MATCH(G$7,GRID!$A$4:$A$14,0),MATCH(1,($U$2=GRID!$B$1:$BI$1)*(КАЛЕНДАРЬ!$X13=GRID!$B$3:$BI$3),0))*GRID!$B$66*(1-GRID!$B$69),0))</f>
        <v>#N/A</v>
      </c>
      <c r="H153" s="48" t="e" cm="1">
        <f t="array" ref="H153">IF($I$2="Раннее бронирование",
INDEX(GRID!$B$17:$BI$27,MATCH(G$7,GRID!$A$17:$A$27,0),MATCH(1,($U$2=GRID!$B$1:$BI$1)*(КАЛЕНДАРЬ!$X13=GRID!$B$3:$BI$3), 0))*GRID!$B$67,
ROUNDUP(INDEX(GRID!$B$17:$BI$27,MATCH(G$7,GRID!$A$17:$A$27,0),MATCH(1,($U$2=GRID!$B$1:$BI$1)*(КАЛЕНДАРЬ!$X13=GRID!$B$3:$BI$3), 0))*GRID!$B$66*(1-GRID!$B$69),0))</f>
        <v>#N/A</v>
      </c>
      <c r="I153" s="47" t="e" cm="1">
        <f t="array" ref="I153">IF($I$2="Раннее бронирование",
INDEX(GRID!$B$4:$BI$14,MATCH(I$7,GRID!$A$4:$A$14,0),MATCH(1,($U$2=GRID!$B$1:$BI$1)*(КАЛЕНДАРЬ!$X13=GRID!$B$3:$BI$3), 0))*GRID!$B$67,
ROUNDUP(INDEX(GRID!$B$4:$BI$14,MATCH(I$7,GRID!$A$4:$A$14,0),MATCH(1,($U$2=GRID!$B$1:$BI$1)*(КАЛЕНДАРЬ!$X13=GRID!$B$3:$BI$3),0))*GRID!$B$66*(1-GRID!$B$69),0))</f>
        <v>#N/A</v>
      </c>
      <c r="J153" s="48" t="e" cm="1">
        <f t="array" ref="J153">IF($I$2="Раннее бронирование",
INDEX(GRID!$B$17:$BI$27,MATCH(I$7,GRID!$A$17:$A$27,0),MATCH(1,($U$2=GRID!$B$1:$BI$1)*(КАЛЕНДАРЬ!$X13=GRID!$B$3:$BI$3), 0))*GRID!$B$67,
ROUNDUP(INDEX(GRID!$B$17:$BI$27,MATCH(I$7,GRID!$A$17:$A$27,0),MATCH(1,($U$2=GRID!$B$1:$BI$1)*(КАЛЕНДАРЬ!$X13=GRID!$B$3:$BI$3), 0))*GRID!$B$66*(1-GRID!$B$69),0))</f>
        <v>#N/A</v>
      </c>
      <c r="K153" s="47" cm="1">
        <f t="array" ref="K153">IF($I$2="Раннее бронирование",
INDEX(GRID!$B$4:$BI$14,MATCH(K$7,GRID!$A$4:$A$14,0),MATCH(1,($U$2=GRID!$B$1:$BI$1)*(КАЛЕНДАРЬ!$X13=GRID!$B$3:$BI$3), 0))*GRID!$B$67,
ROUNDUP(INDEX(GRID!$B$4:$BI$14,MATCH(K$7,GRID!$A$4:$A$14,0),MATCH(1,($U$2=GRID!$B$1:$BI$1)*(КАЛЕНДАРЬ!$X13=GRID!$B$3:$BI$3),0))*GRID!$B$66*(1-GRID!$B$69),0))</f>
        <v>30464</v>
      </c>
      <c r="L153" s="48" cm="1">
        <f t="array" ref="L153">IF($I$2="Раннее бронирование",
INDEX(GRID!$B$17:$BI$27,MATCH(K$7,GRID!$A$17:$A$27,0),MATCH(1,($U$2=GRID!$B$1:$BI$1)*(КАЛЕНДАРЬ!$X13=GRID!$B$3:$BI$3), 0))*GRID!$B$67,
ROUNDUP(INDEX(GRID!$B$17:$BI$27,MATCH(K$7,GRID!$A$17:$A$27,0),MATCH(1,($U$2=GRID!$B$1:$BI$1)*(КАЛЕНДАРЬ!$X13=GRID!$B$3:$BI$3), 0))*GRID!$B$66*(1-GRID!$B$69),0))</f>
        <v>32164</v>
      </c>
      <c r="M153" s="47" cm="1">
        <f t="array" ref="M153">IF($I$2="Раннее бронирование",
INDEX(GRID!$B$4:$BI$14,MATCH(M$7,GRID!$A$4:$A$14,0),MATCH(1,($U$2=GRID!$B$1:$BI$1)*(КАЛЕНДАРЬ!$X13=GRID!$B$3:$BI$3), 0))*GRID!$B$67,
ROUNDUP(INDEX(GRID!$B$4:$BI$14,MATCH(M$7,GRID!$A$4:$A$14,0),MATCH(1,($U$2=GRID!$B$1:$BI$1)*(КАЛЕНДАРЬ!$X13=GRID!$B$3:$BI$3),0))*GRID!$B$66*(1-GRID!$B$69),0))</f>
        <v>34000</v>
      </c>
      <c r="N153" s="48" cm="1">
        <f t="array" ref="N153">IF($I$2="Раннее бронирование",
INDEX(GRID!$B$17:$BI$27,MATCH(M$7,GRID!$A$17:$A$27,0),MATCH(1,($U$2=GRID!$B$1:$BI$1)*(КАЛЕНДАРЬ!$X13=GRID!$B$3:$BI$3), 0))*GRID!$B$67,
ROUNDUP(INDEX(GRID!$B$17:$BI$27,MATCH(M$7,GRID!$A$17:$A$27,0),MATCH(1,($U$2=GRID!$B$1:$BI$1)*(КАЛЕНДАРЬ!$X13=GRID!$B$3:$BI$3), 0))*GRID!$B$66*(1-GRID!$B$69),0))</f>
        <v>35700</v>
      </c>
      <c r="O153" s="47" cm="1">
        <f t="array" ref="O153">IF($I$2="Раннее бронирование",
INDEX(GRID!$B$4:$BI$14,MATCH(O$7,GRID!$A$4:$A$14,0),MATCH(1,($U$2=GRID!$B$1:$BI$1)*(КАЛЕНДАРЬ!$X13=GRID!$B$3:$BI$3), 0))*GRID!$B$67,
ROUNDUP(INDEX(GRID!$B$4:$BI$14,MATCH(O$7,GRID!$A$4:$A$14,0),MATCH(1,($U$2=GRID!$B$1:$BI$1)*(КАЛЕНДАРЬ!$X13=GRID!$B$3:$BI$3),0))*GRID!$B$66*(1-GRID!$B$69),0))</f>
        <v>38420</v>
      </c>
      <c r="P153" s="48" cm="1">
        <f t="array" ref="P153">IF($I$2="Раннее бронирование",
INDEX(GRID!$B$17:$BI$27,MATCH(O$7,GRID!$A$17:$A$27,0),MATCH(1,($U$2=GRID!$B$1:$BI$1)*(КАЛЕНДАРЬ!$X13=GRID!$B$3:$BI$3), 0))*GRID!$B$67,
ROUNDUP(INDEX(GRID!$B$17:$BI$27,MATCH(O$7,GRID!$A$17:$A$27,0),MATCH(1,($U$2=GRID!$B$1:$BI$1)*(КАЛЕНДАРЬ!$X13=GRID!$B$3:$BI$3), 0))*GRID!$B$66*(1-GRID!$B$69),0))</f>
        <v>40120</v>
      </c>
      <c r="Q153" s="47" t="e" cm="1">
        <f t="array" ref="Q153">IF($I$2="Раннее бронирование",
INDEX(GRID!$B$4:$BI$14,MATCH(Q$7,GRID!$A$4:$A$14,0),MATCH(1,($U$2=GRID!$B$1:$BI$1)*(КАЛЕНДАРЬ!$X13=GRID!$B$3:$BI$3), 0))*GRID!$B$67,
ROUNDUP(INDEX(GRID!$B$4:$BI$14,MATCH(Q$7,GRID!$A$4:$A$14,0),MATCH(1,($U$2=GRID!$B$1:$BI$1)*(КАЛЕНДАРЬ!$X13=GRID!$B$3:$BI$3),0))*GRID!$B$66*(1-GRID!$B$69),0))</f>
        <v>#N/A</v>
      </c>
      <c r="R153" s="48" t="e" cm="1">
        <f t="array" ref="R153">IF($I$2="Раннее бронирование",
INDEX(GRID!$B$17:$BI$27,MATCH(Q$7,GRID!$A$17:$A$27,0),MATCH(1,($U$2=GRID!$B$1:$BI$1)*(КАЛЕНДАРЬ!$X13=GRID!$B$3:$BI$3), 0))*GRID!$B$67,
ROUNDUP(INDEX(GRID!$B$17:$BI$27,MATCH(Q$7,GRID!$A$17:$A$27,0),MATCH(1,($U$2=GRID!$B$1:$BI$1)*(КАЛЕНДАРЬ!$X13=GRID!$B$3:$BI$3), 0))*GRID!$B$66*(1-GRID!$B$69),0))</f>
        <v>#N/A</v>
      </c>
      <c r="S153" s="47" t="e" cm="1">
        <f t="array" ref="S153">IF($I$2="Раннее бронирование",
INDEX(GRID!$B$4:$BI$14,MATCH(S$7,GRID!$A$4:$A$14,0),MATCH(1,($U$2=GRID!$B$1:$BI$1)*(КАЛЕНДАРЬ!$X13=GRID!$B$3:$BI$3), 0))*GRID!$B$67,
ROUNDUP(INDEX(GRID!$B$4:$BI$14,MATCH(S$7,GRID!$A$4:$A$14,0),MATCH(1,($U$2=GRID!$B$1:$BI$1)*(КАЛЕНДАРЬ!$X13=GRID!$B$3:$BI$3),0))*GRID!$B$66*(1-GRID!$B$69),0))</f>
        <v>#N/A</v>
      </c>
      <c r="T153" s="48" t="e" cm="1">
        <f t="array" ref="T153">IF($I$2="Раннее бронирование",
INDEX(GRID!$B$17:$BI$27,MATCH(S$7,GRID!$A$17:$A$27,0),MATCH(1,($U$2=GRID!$B$1:$BI$1)*(КАЛЕНДАРЬ!$X13=GRID!$B$3:$BI$3), 0))*GRID!$B$67,
ROUNDUP(INDEX(GRID!$B$17:$BI$27,MATCH(S$7,GRID!$A$17:$A$27,0),MATCH(1,($U$2=GRID!$B$1:$BI$1)*(КАЛЕНДАРЬ!$X13=GRID!$B$3:$BI$3), 0))*GRID!$B$66*(1-GRID!$B$69),0))</f>
        <v>#N/A</v>
      </c>
      <c r="U153" s="47" cm="1">
        <f t="array" ref="U153">IF($I$2="Раннее бронирование",
INDEX(GRID!$B$4:$BI$14,MATCH(U$7,GRID!$A$4:$A$14,0),MATCH(1,($U$2=GRID!$B$1:$BI$1)*(КАЛЕНДАРЬ!$X13=GRID!$B$3:$BI$3), 0))*GRID!$B$67,
ROUNDUP(INDEX(GRID!$B$4:$BI$14,MATCH(U$7,GRID!$A$4:$A$14,0),MATCH(1,($U$2=GRID!$B$1:$BI$1)*(КАЛЕНДАРЬ!$X13=GRID!$B$3:$BI$3),0))*GRID!$B$66*(1-GRID!$B$69),0))</f>
        <v>59840</v>
      </c>
      <c r="V153" s="48" cm="1">
        <f t="array" ref="V153">IF($I$2="Раннее бронирование",
INDEX(GRID!$B$17:$BI$27,MATCH(U$7,GRID!$A$17:$A$27,0),MATCH(1,($U$2=GRID!$B$1:$BI$1)*(КАЛЕНДАРЬ!$X13=GRID!$B$3:$BI$3), 0))*GRID!$B$67,
ROUNDUP(INDEX(GRID!$B$17:$BI$27,MATCH(U$7,GRID!$A$17:$A$27,0),MATCH(1,($U$2=GRID!$B$1:$BI$1)*(КАЛЕНДАРЬ!$X13=GRID!$B$3:$BI$3), 0))*GRID!$B$66*(1-GRID!$B$69),0))</f>
        <v>61540</v>
      </c>
      <c r="W153" s="47" cm="1">
        <f t="array" ref="W153">IF($I$2="Раннее бронирование",
INDEX(GRID!$B$4:$BI$14,MATCH(W$7,GRID!$A$4:$A$14,0),MATCH(1,($U$2=GRID!$B$1:$BI$1)*(КАЛЕНДАРЬ!$X13=GRID!$B$3:$BI$3), 0))*GRID!$B$67,
ROUNDUP(INDEX(GRID!$B$4:$BI$14,MATCH(W$7,GRID!$A$4:$A$14,0),MATCH(1,($U$2=GRID!$B$1:$BI$1)*(КАЛЕНДАРЬ!$X13=GRID!$B$3:$BI$3),0))*GRID!$B$66*(1-GRID!$B$69),0))</f>
        <v>215560</v>
      </c>
      <c r="X153" s="48" cm="1">
        <f t="array" ref="X153">IF($I$2="Раннее бронирование",
INDEX(GRID!$B$17:$BI$27,MATCH(W$7,GRID!$A$17:$A$27,0),MATCH(1,($U$2=GRID!$B$1:$BI$1)*(КАЛЕНДАРЬ!$X13=GRID!$B$3:$BI$3), 0))*GRID!$B$67,
ROUNDUP(INDEX(GRID!$B$17:$BI$27,MATCH(W$7,GRID!$A$17:$A$27,0),MATCH(1,($U$2=GRID!$B$1:$BI$1)*(КАЛЕНДАРЬ!$X13=GRID!$B$3:$BI$3), 0))*GRID!$B$66*(1-GRID!$B$69),0))</f>
        <v>217260</v>
      </c>
    </row>
    <row r="154" spans="1:24" hidden="1" x14ac:dyDescent="0.2">
      <c r="A154" s="117" t="s">
        <v>45</v>
      </c>
      <c r="B154" s="117">
        <v>11</v>
      </c>
      <c r="C154" s="47" cm="1">
        <f t="array" ref="C154">IF($I$2="Раннее бронирование",
INDEX(GRID!$B$4:$BI$14,MATCH(C$7,GRID!$A$4:$A$14,0),MATCH(1,($U$2=GRID!$B$1:$BI$1)*(КАЛЕНДАРЬ!$X14=GRID!$B$3:$BI$3), 0))*GRID!$B$67,
ROUNDUP(INDEX(GRID!$B$4:$BI$14,MATCH(C$7,GRID!$A$4:$A$14,0),MATCH(1,($U$2=GRID!$B$1:$BI$1)*(КАЛЕНДАРЬ!$X14=GRID!$B$3:$BI$3),0))*GRID!$B$66*(1-GRID!$B$69),0))</f>
        <v>19720</v>
      </c>
      <c r="D154" s="48" cm="1">
        <f t="array" ref="D154">IF($I$2="Раннее бронирование",
INDEX(GRID!$B$17:$BI$27,MATCH(C$7,GRID!$A$17:$A$27,0),MATCH(1,($U$2=GRID!$B$1:$BI$1)*(КАЛЕНДАРЬ!$X14=GRID!$B$3:$BI$3), 0))*GRID!$B$67,
ROUNDUP(INDEX(GRID!$B$17:$BI$27,MATCH(C$7,GRID!$A$17:$A$27,0),MATCH(1,($U$2=GRID!$B$1:$BI$1)*(КАЛЕНДАРЬ!$X14=GRID!$B$3:$BI$3), 0))*GRID!$B$66*(1-GRID!$B$69),0))</f>
        <v>21420</v>
      </c>
      <c r="E154" s="47" cm="1">
        <f t="array" ref="E154">IF($I$2="Раннее бронирование",
INDEX(GRID!$B$4:$BI$14,MATCH(E$7,GRID!$A$4:$A$14,0),MATCH(1,($U$2=GRID!$B$1:$BI$1)*(КАЛЕНДАРЬ!$X14=GRID!$B$3:$BI$3), 0))*GRID!$B$67,
ROUNDUP(INDEX(GRID!$B$4:$BI$14,MATCH(E$7,GRID!$A$4:$A$14,0),MATCH(1,($U$2=GRID!$B$1:$BI$1)*(КАЛЕНДАРЬ!$X14=GRID!$B$3:$BI$3),0))*GRID!$B$66*(1-GRID!$B$69),0))</f>
        <v>22032</v>
      </c>
      <c r="F154" s="48" cm="1">
        <f t="array" ref="F154">IF($I$2="Раннее бронирование",
INDEX(GRID!$B$17:$BI$27,MATCH(E$7,GRID!$A$17:$A$27,0),MATCH(1,($U$2=GRID!$B$1:$BI$1)*(КАЛЕНДАРЬ!$X14=GRID!$B$3:$BI$3), 0))*GRID!$B$67,
ROUNDUP(INDEX(GRID!$B$17:$BI$27,MATCH(E$7,GRID!$A$17:$A$27,0),MATCH(1,($U$2=GRID!$B$1:$BI$1)*(КАЛЕНДАРЬ!$X14=GRID!$B$3:$BI$3), 0))*GRID!$B$66*(1-GRID!$B$69),0))</f>
        <v>23732</v>
      </c>
      <c r="G154" s="47" t="e" cm="1">
        <f t="array" ref="G154">IF($I$2="Раннее бронирование",
INDEX(GRID!$B$4:$BI$14,MATCH(G$7,GRID!$A$4:$A$14,0),MATCH(1,($U$2=GRID!$B$1:$BI$1)*(КАЛЕНДАРЬ!$X14=GRID!$B$3:$BI$3), 0))*GRID!$B$67,
ROUNDUP(INDEX(GRID!$B$4:$BI$14,MATCH(G$7,GRID!$A$4:$A$14,0),MATCH(1,($U$2=GRID!$B$1:$BI$1)*(КАЛЕНДАРЬ!$X14=GRID!$B$3:$BI$3),0))*GRID!$B$66*(1-GRID!$B$69),0))</f>
        <v>#N/A</v>
      </c>
      <c r="H154" s="48" t="e" cm="1">
        <f t="array" ref="H154">IF($I$2="Раннее бронирование",
INDEX(GRID!$B$17:$BI$27,MATCH(G$7,GRID!$A$17:$A$27,0),MATCH(1,($U$2=GRID!$B$1:$BI$1)*(КАЛЕНДАРЬ!$X14=GRID!$B$3:$BI$3), 0))*GRID!$B$67,
ROUNDUP(INDEX(GRID!$B$17:$BI$27,MATCH(G$7,GRID!$A$17:$A$27,0),MATCH(1,($U$2=GRID!$B$1:$BI$1)*(КАЛЕНДАРЬ!$X14=GRID!$B$3:$BI$3), 0))*GRID!$B$66*(1-GRID!$B$69),0))</f>
        <v>#N/A</v>
      </c>
      <c r="I154" s="47" t="e" cm="1">
        <f t="array" ref="I154">IF($I$2="Раннее бронирование",
INDEX(GRID!$B$4:$BI$14,MATCH(I$7,GRID!$A$4:$A$14,0),MATCH(1,($U$2=GRID!$B$1:$BI$1)*(КАЛЕНДАРЬ!$X14=GRID!$B$3:$BI$3), 0))*GRID!$B$67,
ROUNDUP(INDEX(GRID!$B$4:$BI$14,MATCH(I$7,GRID!$A$4:$A$14,0),MATCH(1,($U$2=GRID!$B$1:$BI$1)*(КАЛЕНДАРЬ!$X14=GRID!$B$3:$BI$3),0))*GRID!$B$66*(1-GRID!$B$69),0))</f>
        <v>#N/A</v>
      </c>
      <c r="J154" s="48" t="e" cm="1">
        <f t="array" ref="J154">IF($I$2="Раннее бронирование",
INDEX(GRID!$B$17:$BI$27,MATCH(I$7,GRID!$A$17:$A$27,0),MATCH(1,($U$2=GRID!$B$1:$BI$1)*(КАЛЕНДАРЬ!$X14=GRID!$B$3:$BI$3), 0))*GRID!$B$67,
ROUNDUP(INDEX(GRID!$B$17:$BI$27,MATCH(I$7,GRID!$A$17:$A$27,0),MATCH(1,($U$2=GRID!$B$1:$BI$1)*(КАЛЕНДАРЬ!$X14=GRID!$B$3:$BI$3), 0))*GRID!$B$66*(1-GRID!$B$69),0))</f>
        <v>#N/A</v>
      </c>
      <c r="K154" s="47" cm="1">
        <f t="array" ref="K154">IF($I$2="Раннее бронирование",
INDEX(GRID!$B$4:$BI$14,MATCH(K$7,GRID!$A$4:$A$14,0),MATCH(1,($U$2=GRID!$B$1:$BI$1)*(КАЛЕНДАРЬ!$X14=GRID!$B$3:$BI$3), 0))*GRID!$B$67,
ROUNDUP(INDEX(GRID!$B$4:$BI$14,MATCH(K$7,GRID!$A$4:$A$14,0),MATCH(1,($U$2=GRID!$B$1:$BI$1)*(КАЛЕНДАРЬ!$X14=GRID!$B$3:$BI$3),0))*GRID!$B$66*(1-GRID!$B$69),0))</f>
        <v>30464</v>
      </c>
      <c r="L154" s="48" cm="1">
        <f t="array" ref="L154">IF($I$2="Раннее бронирование",
INDEX(GRID!$B$17:$BI$27,MATCH(K$7,GRID!$A$17:$A$27,0),MATCH(1,($U$2=GRID!$B$1:$BI$1)*(КАЛЕНДАРЬ!$X14=GRID!$B$3:$BI$3), 0))*GRID!$B$67,
ROUNDUP(INDEX(GRID!$B$17:$BI$27,MATCH(K$7,GRID!$A$17:$A$27,0),MATCH(1,($U$2=GRID!$B$1:$BI$1)*(КАЛЕНДАРЬ!$X14=GRID!$B$3:$BI$3), 0))*GRID!$B$66*(1-GRID!$B$69),0))</f>
        <v>32164</v>
      </c>
      <c r="M154" s="47" cm="1">
        <f t="array" ref="M154">IF($I$2="Раннее бронирование",
INDEX(GRID!$B$4:$BI$14,MATCH(M$7,GRID!$A$4:$A$14,0),MATCH(1,($U$2=GRID!$B$1:$BI$1)*(КАЛЕНДАРЬ!$X14=GRID!$B$3:$BI$3), 0))*GRID!$B$67,
ROUNDUP(INDEX(GRID!$B$4:$BI$14,MATCH(M$7,GRID!$A$4:$A$14,0),MATCH(1,($U$2=GRID!$B$1:$BI$1)*(КАЛЕНДАРЬ!$X14=GRID!$B$3:$BI$3),0))*GRID!$B$66*(1-GRID!$B$69),0))</f>
        <v>34000</v>
      </c>
      <c r="N154" s="48" cm="1">
        <f t="array" ref="N154">IF($I$2="Раннее бронирование",
INDEX(GRID!$B$17:$BI$27,MATCH(M$7,GRID!$A$17:$A$27,0),MATCH(1,($U$2=GRID!$B$1:$BI$1)*(КАЛЕНДАРЬ!$X14=GRID!$B$3:$BI$3), 0))*GRID!$B$67,
ROUNDUP(INDEX(GRID!$B$17:$BI$27,MATCH(M$7,GRID!$A$17:$A$27,0),MATCH(1,($U$2=GRID!$B$1:$BI$1)*(КАЛЕНДАРЬ!$X14=GRID!$B$3:$BI$3), 0))*GRID!$B$66*(1-GRID!$B$69),0))</f>
        <v>35700</v>
      </c>
      <c r="O154" s="47" cm="1">
        <f t="array" ref="O154">IF($I$2="Раннее бронирование",
INDEX(GRID!$B$4:$BI$14,MATCH(O$7,GRID!$A$4:$A$14,0),MATCH(1,($U$2=GRID!$B$1:$BI$1)*(КАЛЕНДАРЬ!$X14=GRID!$B$3:$BI$3), 0))*GRID!$B$67,
ROUNDUP(INDEX(GRID!$B$4:$BI$14,MATCH(O$7,GRID!$A$4:$A$14,0),MATCH(1,($U$2=GRID!$B$1:$BI$1)*(КАЛЕНДАРЬ!$X14=GRID!$B$3:$BI$3),0))*GRID!$B$66*(1-GRID!$B$69),0))</f>
        <v>38420</v>
      </c>
      <c r="P154" s="48" cm="1">
        <f t="array" ref="P154">IF($I$2="Раннее бронирование",
INDEX(GRID!$B$17:$BI$27,MATCH(O$7,GRID!$A$17:$A$27,0),MATCH(1,($U$2=GRID!$B$1:$BI$1)*(КАЛЕНДАРЬ!$X14=GRID!$B$3:$BI$3), 0))*GRID!$B$67,
ROUNDUP(INDEX(GRID!$B$17:$BI$27,MATCH(O$7,GRID!$A$17:$A$27,0),MATCH(1,($U$2=GRID!$B$1:$BI$1)*(КАЛЕНДАРЬ!$X14=GRID!$B$3:$BI$3), 0))*GRID!$B$66*(1-GRID!$B$69),0))</f>
        <v>40120</v>
      </c>
      <c r="Q154" s="47" t="e" cm="1">
        <f t="array" ref="Q154">IF($I$2="Раннее бронирование",
INDEX(GRID!$B$4:$BI$14,MATCH(Q$7,GRID!$A$4:$A$14,0),MATCH(1,($U$2=GRID!$B$1:$BI$1)*(КАЛЕНДАРЬ!$X14=GRID!$B$3:$BI$3), 0))*GRID!$B$67,
ROUNDUP(INDEX(GRID!$B$4:$BI$14,MATCH(Q$7,GRID!$A$4:$A$14,0),MATCH(1,($U$2=GRID!$B$1:$BI$1)*(КАЛЕНДАРЬ!$X14=GRID!$B$3:$BI$3),0))*GRID!$B$66*(1-GRID!$B$69),0))</f>
        <v>#N/A</v>
      </c>
      <c r="R154" s="48" t="e" cm="1">
        <f t="array" ref="R154">IF($I$2="Раннее бронирование",
INDEX(GRID!$B$17:$BI$27,MATCH(Q$7,GRID!$A$17:$A$27,0),MATCH(1,($U$2=GRID!$B$1:$BI$1)*(КАЛЕНДАРЬ!$X14=GRID!$B$3:$BI$3), 0))*GRID!$B$67,
ROUNDUP(INDEX(GRID!$B$17:$BI$27,MATCH(Q$7,GRID!$A$17:$A$27,0),MATCH(1,($U$2=GRID!$B$1:$BI$1)*(КАЛЕНДАРЬ!$X14=GRID!$B$3:$BI$3), 0))*GRID!$B$66*(1-GRID!$B$69),0))</f>
        <v>#N/A</v>
      </c>
      <c r="S154" s="47" t="e" cm="1">
        <f t="array" ref="S154">IF($I$2="Раннее бронирование",
INDEX(GRID!$B$4:$BI$14,MATCH(S$7,GRID!$A$4:$A$14,0),MATCH(1,($U$2=GRID!$B$1:$BI$1)*(КАЛЕНДАРЬ!$X14=GRID!$B$3:$BI$3), 0))*GRID!$B$67,
ROUNDUP(INDEX(GRID!$B$4:$BI$14,MATCH(S$7,GRID!$A$4:$A$14,0),MATCH(1,($U$2=GRID!$B$1:$BI$1)*(КАЛЕНДАРЬ!$X14=GRID!$B$3:$BI$3),0))*GRID!$B$66*(1-GRID!$B$69),0))</f>
        <v>#N/A</v>
      </c>
      <c r="T154" s="48" t="e" cm="1">
        <f t="array" ref="T154">IF($I$2="Раннее бронирование",
INDEX(GRID!$B$17:$BI$27,MATCH(S$7,GRID!$A$17:$A$27,0),MATCH(1,($U$2=GRID!$B$1:$BI$1)*(КАЛЕНДАРЬ!$X14=GRID!$B$3:$BI$3), 0))*GRID!$B$67,
ROUNDUP(INDEX(GRID!$B$17:$BI$27,MATCH(S$7,GRID!$A$17:$A$27,0),MATCH(1,($U$2=GRID!$B$1:$BI$1)*(КАЛЕНДАРЬ!$X14=GRID!$B$3:$BI$3), 0))*GRID!$B$66*(1-GRID!$B$69),0))</f>
        <v>#N/A</v>
      </c>
      <c r="U154" s="47" cm="1">
        <f t="array" ref="U154">IF($I$2="Раннее бронирование",
INDEX(GRID!$B$4:$BI$14,MATCH(U$7,GRID!$A$4:$A$14,0),MATCH(1,($U$2=GRID!$B$1:$BI$1)*(КАЛЕНДАРЬ!$X14=GRID!$B$3:$BI$3), 0))*GRID!$B$67,
ROUNDUP(INDEX(GRID!$B$4:$BI$14,MATCH(U$7,GRID!$A$4:$A$14,0),MATCH(1,($U$2=GRID!$B$1:$BI$1)*(КАЛЕНДАРЬ!$X14=GRID!$B$3:$BI$3),0))*GRID!$B$66*(1-GRID!$B$69),0))</f>
        <v>59840</v>
      </c>
      <c r="V154" s="48" cm="1">
        <f t="array" ref="V154">IF($I$2="Раннее бронирование",
INDEX(GRID!$B$17:$BI$27,MATCH(U$7,GRID!$A$17:$A$27,0),MATCH(1,($U$2=GRID!$B$1:$BI$1)*(КАЛЕНДАРЬ!$X14=GRID!$B$3:$BI$3), 0))*GRID!$B$67,
ROUNDUP(INDEX(GRID!$B$17:$BI$27,MATCH(U$7,GRID!$A$17:$A$27,0),MATCH(1,($U$2=GRID!$B$1:$BI$1)*(КАЛЕНДАРЬ!$X14=GRID!$B$3:$BI$3), 0))*GRID!$B$66*(1-GRID!$B$69),0))</f>
        <v>61540</v>
      </c>
      <c r="W154" s="47" cm="1">
        <f t="array" ref="W154">IF($I$2="Раннее бронирование",
INDEX(GRID!$B$4:$BI$14,MATCH(W$7,GRID!$A$4:$A$14,0),MATCH(1,($U$2=GRID!$B$1:$BI$1)*(КАЛЕНДАРЬ!$X14=GRID!$B$3:$BI$3), 0))*GRID!$B$67,
ROUNDUP(INDEX(GRID!$B$4:$BI$14,MATCH(W$7,GRID!$A$4:$A$14,0),MATCH(1,($U$2=GRID!$B$1:$BI$1)*(КАЛЕНДАРЬ!$X14=GRID!$B$3:$BI$3),0))*GRID!$B$66*(1-GRID!$B$69),0))</f>
        <v>215560</v>
      </c>
      <c r="X154" s="48" cm="1">
        <f t="array" ref="X154">IF($I$2="Раннее бронирование",
INDEX(GRID!$B$17:$BI$27,MATCH(W$7,GRID!$A$17:$A$27,0),MATCH(1,($U$2=GRID!$B$1:$BI$1)*(КАЛЕНДАРЬ!$X14=GRID!$B$3:$BI$3), 0))*GRID!$B$67,
ROUNDUP(INDEX(GRID!$B$17:$BI$27,MATCH(W$7,GRID!$A$17:$A$27,0),MATCH(1,($U$2=GRID!$B$1:$BI$1)*(КАЛЕНДАРЬ!$X14=GRID!$B$3:$BI$3), 0))*GRID!$B$66*(1-GRID!$B$69),0))</f>
        <v>217260</v>
      </c>
    </row>
    <row r="155" spans="1:24" hidden="1" x14ac:dyDescent="0.2">
      <c r="A155" s="117" t="s">
        <v>46</v>
      </c>
      <c r="B155" s="117">
        <v>12</v>
      </c>
      <c r="C155" s="47" cm="1">
        <f t="array" ref="C155">IF($I$2="Раннее бронирование",
INDEX(GRID!$B$4:$BI$14,MATCH(C$7,GRID!$A$4:$A$14,0),MATCH(1,($U$2=GRID!$B$1:$BI$1)*(КАЛЕНДАРЬ!$X15=GRID!$B$3:$BI$3), 0))*GRID!$B$67,
ROUNDUP(INDEX(GRID!$B$4:$BI$14,MATCH(C$7,GRID!$A$4:$A$14,0),MATCH(1,($U$2=GRID!$B$1:$BI$1)*(КАЛЕНДАРЬ!$X15=GRID!$B$3:$BI$3),0))*GRID!$B$66*(1-GRID!$B$69),0))</f>
        <v>19720</v>
      </c>
      <c r="D155" s="48" cm="1">
        <f t="array" ref="D155">IF($I$2="Раннее бронирование",
INDEX(GRID!$B$17:$BI$27,MATCH(C$7,GRID!$A$17:$A$27,0),MATCH(1,($U$2=GRID!$B$1:$BI$1)*(КАЛЕНДАРЬ!$X15=GRID!$B$3:$BI$3), 0))*GRID!$B$67,
ROUNDUP(INDEX(GRID!$B$17:$BI$27,MATCH(C$7,GRID!$A$17:$A$27,0),MATCH(1,($U$2=GRID!$B$1:$BI$1)*(КАЛЕНДАРЬ!$X15=GRID!$B$3:$BI$3), 0))*GRID!$B$66*(1-GRID!$B$69),0))</f>
        <v>21420</v>
      </c>
      <c r="E155" s="47" cm="1">
        <f t="array" ref="E155">IF($I$2="Раннее бронирование",
INDEX(GRID!$B$4:$BI$14,MATCH(E$7,GRID!$A$4:$A$14,0),MATCH(1,($U$2=GRID!$B$1:$BI$1)*(КАЛЕНДАРЬ!$X15=GRID!$B$3:$BI$3), 0))*GRID!$B$67,
ROUNDUP(INDEX(GRID!$B$4:$BI$14,MATCH(E$7,GRID!$A$4:$A$14,0),MATCH(1,($U$2=GRID!$B$1:$BI$1)*(КАЛЕНДАРЬ!$X15=GRID!$B$3:$BI$3),0))*GRID!$B$66*(1-GRID!$B$69),0))</f>
        <v>22032</v>
      </c>
      <c r="F155" s="48" cm="1">
        <f t="array" ref="F155">IF($I$2="Раннее бронирование",
INDEX(GRID!$B$17:$BI$27,MATCH(E$7,GRID!$A$17:$A$27,0),MATCH(1,($U$2=GRID!$B$1:$BI$1)*(КАЛЕНДАРЬ!$X15=GRID!$B$3:$BI$3), 0))*GRID!$B$67,
ROUNDUP(INDEX(GRID!$B$17:$BI$27,MATCH(E$7,GRID!$A$17:$A$27,0),MATCH(1,($U$2=GRID!$B$1:$BI$1)*(КАЛЕНДАРЬ!$X15=GRID!$B$3:$BI$3), 0))*GRID!$B$66*(1-GRID!$B$69),0))</f>
        <v>23732</v>
      </c>
      <c r="G155" s="47" t="e" cm="1">
        <f t="array" ref="G155">IF($I$2="Раннее бронирование",
INDEX(GRID!$B$4:$BI$14,MATCH(G$7,GRID!$A$4:$A$14,0),MATCH(1,($U$2=GRID!$B$1:$BI$1)*(КАЛЕНДАРЬ!$X15=GRID!$B$3:$BI$3), 0))*GRID!$B$67,
ROUNDUP(INDEX(GRID!$B$4:$BI$14,MATCH(G$7,GRID!$A$4:$A$14,0),MATCH(1,($U$2=GRID!$B$1:$BI$1)*(КАЛЕНДАРЬ!$X15=GRID!$B$3:$BI$3),0))*GRID!$B$66*(1-GRID!$B$69),0))</f>
        <v>#N/A</v>
      </c>
      <c r="H155" s="48" t="e" cm="1">
        <f t="array" ref="H155">IF($I$2="Раннее бронирование",
INDEX(GRID!$B$17:$BI$27,MATCH(G$7,GRID!$A$17:$A$27,0),MATCH(1,($U$2=GRID!$B$1:$BI$1)*(КАЛЕНДАРЬ!$X15=GRID!$B$3:$BI$3), 0))*GRID!$B$67,
ROUNDUP(INDEX(GRID!$B$17:$BI$27,MATCH(G$7,GRID!$A$17:$A$27,0),MATCH(1,($U$2=GRID!$B$1:$BI$1)*(КАЛЕНДАРЬ!$X15=GRID!$B$3:$BI$3), 0))*GRID!$B$66*(1-GRID!$B$69),0))</f>
        <v>#N/A</v>
      </c>
      <c r="I155" s="47" t="e" cm="1">
        <f t="array" ref="I155">IF($I$2="Раннее бронирование",
INDEX(GRID!$B$4:$BI$14,MATCH(I$7,GRID!$A$4:$A$14,0),MATCH(1,($U$2=GRID!$B$1:$BI$1)*(КАЛЕНДАРЬ!$X15=GRID!$B$3:$BI$3), 0))*GRID!$B$67,
ROUNDUP(INDEX(GRID!$B$4:$BI$14,MATCH(I$7,GRID!$A$4:$A$14,0),MATCH(1,($U$2=GRID!$B$1:$BI$1)*(КАЛЕНДАРЬ!$X15=GRID!$B$3:$BI$3),0))*GRID!$B$66*(1-GRID!$B$69),0))</f>
        <v>#N/A</v>
      </c>
      <c r="J155" s="48" t="e" cm="1">
        <f t="array" ref="J155">IF($I$2="Раннее бронирование",
INDEX(GRID!$B$17:$BI$27,MATCH(I$7,GRID!$A$17:$A$27,0),MATCH(1,($U$2=GRID!$B$1:$BI$1)*(КАЛЕНДАРЬ!$X15=GRID!$B$3:$BI$3), 0))*GRID!$B$67,
ROUNDUP(INDEX(GRID!$B$17:$BI$27,MATCH(I$7,GRID!$A$17:$A$27,0),MATCH(1,($U$2=GRID!$B$1:$BI$1)*(КАЛЕНДАРЬ!$X15=GRID!$B$3:$BI$3), 0))*GRID!$B$66*(1-GRID!$B$69),0))</f>
        <v>#N/A</v>
      </c>
      <c r="K155" s="47" cm="1">
        <f t="array" ref="K155">IF($I$2="Раннее бронирование",
INDEX(GRID!$B$4:$BI$14,MATCH(K$7,GRID!$A$4:$A$14,0),MATCH(1,($U$2=GRID!$B$1:$BI$1)*(КАЛЕНДАРЬ!$X15=GRID!$B$3:$BI$3), 0))*GRID!$B$67,
ROUNDUP(INDEX(GRID!$B$4:$BI$14,MATCH(K$7,GRID!$A$4:$A$14,0),MATCH(1,($U$2=GRID!$B$1:$BI$1)*(КАЛЕНДАРЬ!$X15=GRID!$B$3:$BI$3),0))*GRID!$B$66*(1-GRID!$B$69),0))</f>
        <v>30464</v>
      </c>
      <c r="L155" s="48" cm="1">
        <f t="array" ref="L155">IF($I$2="Раннее бронирование",
INDEX(GRID!$B$17:$BI$27,MATCH(K$7,GRID!$A$17:$A$27,0),MATCH(1,($U$2=GRID!$B$1:$BI$1)*(КАЛЕНДАРЬ!$X15=GRID!$B$3:$BI$3), 0))*GRID!$B$67,
ROUNDUP(INDEX(GRID!$B$17:$BI$27,MATCH(K$7,GRID!$A$17:$A$27,0),MATCH(1,($U$2=GRID!$B$1:$BI$1)*(КАЛЕНДАРЬ!$X15=GRID!$B$3:$BI$3), 0))*GRID!$B$66*(1-GRID!$B$69),0))</f>
        <v>32164</v>
      </c>
      <c r="M155" s="47" cm="1">
        <f t="array" ref="M155">IF($I$2="Раннее бронирование",
INDEX(GRID!$B$4:$BI$14,MATCH(M$7,GRID!$A$4:$A$14,0),MATCH(1,($U$2=GRID!$B$1:$BI$1)*(КАЛЕНДАРЬ!$X15=GRID!$B$3:$BI$3), 0))*GRID!$B$67,
ROUNDUP(INDEX(GRID!$B$4:$BI$14,MATCH(M$7,GRID!$A$4:$A$14,0),MATCH(1,($U$2=GRID!$B$1:$BI$1)*(КАЛЕНДАРЬ!$X15=GRID!$B$3:$BI$3),0))*GRID!$B$66*(1-GRID!$B$69),0))</f>
        <v>34000</v>
      </c>
      <c r="N155" s="48" cm="1">
        <f t="array" ref="N155">IF($I$2="Раннее бронирование",
INDEX(GRID!$B$17:$BI$27,MATCH(M$7,GRID!$A$17:$A$27,0),MATCH(1,($U$2=GRID!$B$1:$BI$1)*(КАЛЕНДАРЬ!$X15=GRID!$B$3:$BI$3), 0))*GRID!$B$67,
ROUNDUP(INDEX(GRID!$B$17:$BI$27,MATCH(M$7,GRID!$A$17:$A$27,0),MATCH(1,($U$2=GRID!$B$1:$BI$1)*(КАЛЕНДАРЬ!$X15=GRID!$B$3:$BI$3), 0))*GRID!$B$66*(1-GRID!$B$69),0))</f>
        <v>35700</v>
      </c>
      <c r="O155" s="47" cm="1">
        <f t="array" ref="O155">IF($I$2="Раннее бронирование",
INDEX(GRID!$B$4:$BI$14,MATCH(O$7,GRID!$A$4:$A$14,0),MATCH(1,($U$2=GRID!$B$1:$BI$1)*(КАЛЕНДАРЬ!$X15=GRID!$B$3:$BI$3), 0))*GRID!$B$67,
ROUNDUP(INDEX(GRID!$B$4:$BI$14,MATCH(O$7,GRID!$A$4:$A$14,0),MATCH(1,($U$2=GRID!$B$1:$BI$1)*(КАЛЕНДАРЬ!$X15=GRID!$B$3:$BI$3),0))*GRID!$B$66*(1-GRID!$B$69),0))</f>
        <v>38420</v>
      </c>
      <c r="P155" s="48" cm="1">
        <f t="array" ref="P155">IF($I$2="Раннее бронирование",
INDEX(GRID!$B$17:$BI$27,MATCH(O$7,GRID!$A$17:$A$27,0),MATCH(1,($U$2=GRID!$B$1:$BI$1)*(КАЛЕНДАРЬ!$X15=GRID!$B$3:$BI$3), 0))*GRID!$B$67,
ROUNDUP(INDEX(GRID!$B$17:$BI$27,MATCH(O$7,GRID!$A$17:$A$27,0),MATCH(1,($U$2=GRID!$B$1:$BI$1)*(КАЛЕНДАРЬ!$X15=GRID!$B$3:$BI$3), 0))*GRID!$B$66*(1-GRID!$B$69),0))</f>
        <v>40120</v>
      </c>
      <c r="Q155" s="47" t="e" cm="1">
        <f t="array" ref="Q155">IF($I$2="Раннее бронирование",
INDEX(GRID!$B$4:$BI$14,MATCH(Q$7,GRID!$A$4:$A$14,0),MATCH(1,($U$2=GRID!$B$1:$BI$1)*(КАЛЕНДАРЬ!$X15=GRID!$B$3:$BI$3), 0))*GRID!$B$67,
ROUNDUP(INDEX(GRID!$B$4:$BI$14,MATCH(Q$7,GRID!$A$4:$A$14,0),MATCH(1,($U$2=GRID!$B$1:$BI$1)*(КАЛЕНДАРЬ!$X15=GRID!$B$3:$BI$3),0))*GRID!$B$66*(1-GRID!$B$69),0))</f>
        <v>#N/A</v>
      </c>
      <c r="R155" s="48" t="e" cm="1">
        <f t="array" ref="R155">IF($I$2="Раннее бронирование",
INDEX(GRID!$B$17:$BI$27,MATCH(Q$7,GRID!$A$17:$A$27,0),MATCH(1,($U$2=GRID!$B$1:$BI$1)*(КАЛЕНДАРЬ!$X15=GRID!$B$3:$BI$3), 0))*GRID!$B$67,
ROUNDUP(INDEX(GRID!$B$17:$BI$27,MATCH(Q$7,GRID!$A$17:$A$27,0),MATCH(1,($U$2=GRID!$B$1:$BI$1)*(КАЛЕНДАРЬ!$X15=GRID!$B$3:$BI$3), 0))*GRID!$B$66*(1-GRID!$B$69),0))</f>
        <v>#N/A</v>
      </c>
      <c r="S155" s="47" t="e" cm="1">
        <f t="array" ref="S155">IF($I$2="Раннее бронирование",
INDEX(GRID!$B$4:$BI$14,MATCH(S$7,GRID!$A$4:$A$14,0),MATCH(1,($U$2=GRID!$B$1:$BI$1)*(КАЛЕНДАРЬ!$X15=GRID!$B$3:$BI$3), 0))*GRID!$B$67,
ROUNDUP(INDEX(GRID!$B$4:$BI$14,MATCH(S$7,GRID!$A$4:$A$14,0),MATCH(1,($U$2=GRID!$B$1:$BI$1)*(КАЛЕНДАРЬ!$X15=GRID!$B$3:$BI$3),0))*GRID!$B$66*(1-GRID!$B$69),0))</f>
        <v>#N/A</v>
      </c>
      <c r="T155" s="48" t="e" cm="1">
        <f t="array" ref="T155">IF($I$2="Раннее бронирование",
INDEX(GRID!$B$17:$BI$27,MATCH(S$7,GRID!$A$17:$A$27,0),MATCH(1,($U$2=GRID!$B$1:$BI$1)*(КАЛЕНДАРЬ!$X15=GRID!$B$3:$BI$3), 0))*GRID!$B$67,
ROUNDUP(INDEX(GRID!$B$17:$BI$27,MATCH(S$7,GRID!$A$17:$A$27,0),MATCH(1,($U$2=GRID!$B$1:$BI$1)*(КАЛЕНДАРЬ!$X15=GRID!$B$3:$BI$3), 0))*GRID!$B$66*(1-GRID!$B$69),0))</f>
        <v>#N/A</v>
      </c>
      <c r="U155" s="47" cm="1">
        <f t="array" ref="U155">IF($I$2="Раннее бронирование",
INDEX(GRID!$B$4:$BI$14,MATCH(U$7,GRID!$A$4:$A$14,0),MATCH(1,($U$2=GRID!$B$1:$BI$1)*(КАЛЕНДАРЬ!$X15=GRID!$B$3:$BI$3), 0))*GRID!$B$67,
ROUNDUP(INDEX(GRID!$B$4:$BI$14,MATCH(U$7,GRID!$A$4:$A$14,0),MATCH(1,($U$2=GRID!$B$1:$BI$1)*(КАЛЕНДАРЬ!$X15=GRID!$B$3:$BI$3),0))*GRID!$B$66*(1-GRID!$B$69),0))</f>
        <v>59840</v>
      </c>
      <c r="V155" s="48" cm="1">
        <f t="array" ref="V155">IF($I$2="Раннее бронирование",
INDEX(GRID!$B$17:$BI$27,MATCH(U$7,GRID!$A$17:$A$27,0),MATCH(1,($U$2=GRID!$B$1:$BI$1)*(КАЛЕНДАРЬ!$X15=GRID!$B$3:$BI$3), 0))*GRID!$B$67,
ROUNDUP(INDEX(GRID!$B$17:$BI$27,MATCH(U$7,GRID!$A$17:$A$27,0),MATCH(1,($U$2=GRID!$B$1:$BI$1)*(КАЛЕНДАРЬ!$X15=GRID!$B$3:$BI$3), 0))*GRID!$B$66*(1-GRID!$B$69),0))</f>
        <v>61540</v>
      </c>
      <c r="W155" s="47" cm="1">
        <f t="array" ref="W155">IF($I$2="Раннее бронирование",
INDEX(GRID!$B$4:$BI$14,MATCH(W$7,GRID!$A$4:$A$14,0),MATCH(1,($U$2=GRID!$B$1:$BI$1)*(КАЛЕНДАРЬ!$X15=GRID!$B$3:$BI$3), 0))*GRID!$B$67,
ROUNDUP(INDEX(GRID!$B$4:$BI$14,MATCH(W$7,GRID!$A$4:$A$14,0),MATCH(1,($U$2=GRID!$B$1:$BI$1)*(КАЛЕНДАРЬ!$X15=GRID!$B$3:$BI$3),0))*GRID!$B$66*(1-GRID!$B$69),0))</f>
        <v>215560</v>
      </c>
      <c r="X155" s="48" cm="1">
        <f t="array" ref="X155">IF($I$2="Раннее бронирование",
INDEX(GRID!$B$17:$BI$27,MATCH(W$7,GRID!$A$17:$A$27,0),MATCH(1,($U$2=GRID!$B$1:$BI$1)*(КАЛЕНДАРЬ!$X15=GRID!$B$3:$BI$3), 0))*GRID!$B$67,
ROUNDUP(INDEX(GRID!$B$17:$BI$27,MATCH(W$7,GRID!$A$17:$A$27,0),MATCH(1,($U$2=GRID!$B$1:$BI$1)*(КАЛЕНДАРЬ!$X15=GRID!$B$3:$BI$3), 0))*GRID!$B$66*(1-GRID!$B$69),0))</f>
        <v>217260</v>
      </c>
    </row>
    <row r="156" spans="1:24" hidden="1" x14ac:dyDescent="0.2">
      <c r="A156" s="117" t="s">
        <v>47</v>
      </c>
      <c r="B156" s="117">
        <v>13</v>
      </c>
      <c r="C156" s="47" cm="1">
        <f t="array" ref="C156">IF($I$2="Раннее бронирование",
INDEX(GRID!$B$4:$BI$14,MATCH(C$7,GRID!$A$4:$A$14,0),MATCH(1,($U$2=GRID!$B$1:$BI$1)*(КАЛЕНДАРЬ!$X16=GRID!$B$3:$BI$3), 0))*GRID!$B$67,
ROUNDUP(INDEX(GRID!$B$4:$BI$14,MATCH(C$7,GRID!$A$4:$A$14,0),MATCH(1,($U$2=GRID!$B$1:$BI$1)*(КАЛЕНДАРЬ!$X16=GRID!$B$3:$BI$3),0))*GRID!$B$66*(1-GRID!$B$69),0))</f>
        <v>19720</v>
      </c>
      <c r="D156" s="48" cm="1">
        <f t="array" ref="D156">IF($I$2="Раннее бронирование",
INDEX(GRID!$B$17:$BI$27,MATCH(C$7,GRID!$A$17:$A$27,0),MATCH(1,($U$2=GRID!$B$1:$BI$1)*(КАЛЕНДАРЬ!$X16=GRID!$B$3:$BI$3), 0))*GRID!$B$67,
ROUNDUP(INDEX(GRID!$B$17:$BI$27,MATCH(C$7,GRID!$A$17:$A$27,0),MATCH(1,($U$2=GRID!$B$1:$BI$1)*(КАЛЕНДАРЬ!$X16=GRID!$B$3:$BI$3), 0))*GRID!$B$66*(1-GRID!$B$69),0))</f>
        <v>21420</v>
      </c>
      <c r="E156" s="47" cm="1">
        <f t="array" ref="E156">IF($I$2="Раннее бронирование",
INDEX(GRID!$B$4:$BI$14,MATCH(E$7,GRID!$A$4:$A$14,0),MATCH(1,($U$2=GRID!$B$1:$BI$1)*(КАЛЕНДАРЬ!$X16=GRID!$B$3:$BI$3), 0))*GRID!$B$67,
ROUNDUP(INDEX(GRID!$B$4:$BI$14,MATCH(E$7,GRID!$A$4:$A$14,0),MATCH(1,($U$2=GRID!$B$1:$BI$1)*(КАЛЕНДАРЬ!$X16=GRID!$B$3:$BI$3),0))*GRID!$B$66*(1-GRID!$B$69),0))</f>
        <v>22032</v>
      </c>
      <c r="F156" s="48" cm="1">
        <f t="array" ref="F156">IF($I$2="Раннее бронирование",
INDEX(GRID!$B$17:$BI$27,MATCH(E$7,GRID!$A$17:$A$27,0),MATCH(1,($U$2=GRID!$B$1:$BI$1)*(КАЛЕНДАРЬ!$X16=GRID!$B$3:$BI$3), 0))*GRID!$B$67,
ROUNDUP(INDEX(GRID!$B$17:$BI$27,MATCH(E$7,GRID!$A$17:$A$27,0),MATCH(1,($U$2=GRID!$B$1:$BI$1)*(КАЛЕНДАРЬ!$X16=GRID!$B$3:$BI$3), 0))*GRID!$B$66*(1-GRID!$B$69),0))</f>
        <v>23732</v>
      </c>
      <c r="G156" s="47" t="e" cm="1">
        <f t="array" ref="G156">IF($I$2="Раннее бронирование",
INDEX(GRID!$B$4:$BI$14,MATCH(G$7,GRID!$A$4:$A$14,0),MATCH(1,($U$2=GRID!$B$1:$BI$1)*(КАЛЕНДАРЬ!$X16=GRID!$B$3:$BI$3), 0))*GRID!$B$67,
ROUNDUP(INDEX(GRID!$B$4:$BI$14,MATCH(G$7,GRID!$A$4:$A$14,0),MATCH(1,($U$2=GRID!$B$1:$BI$1)*(КАЛЕНДАРЬ!$X16=GRID!$B$3:$BI$3),0))*GRID!$B$66*(1-GRID!$B$69),0))</f>
        <v>#N/A</v>
      </c>
      <c r="H156" s="48" t="e" cm="1">
        <f t="array" ref="H156">IF($I$2="Раннее бронирование",
INDEX(GRID!$B$17:$BI$27,MATCH(G$7,GRID!$A$17:$A$27,0),MATCH(1,($U$2=GRID!$B$1:$BI$1)*(КАЛЕНДАРЬ!$X16=GRID!$B$3:$BI$3), 0))*GRID!$B$67,
ROUNDUP(INDEX(GRID!$B$17:$BI$27,MATCH(G$7,GRID!$A$17:$A$27,0),MATCH(1,($U$2=GRID!$B$1:$BI$1)*(КАЛЕНДАРЬ!$X16=GRID!$B$3:$BI$3), 0))*GRID!$B$66*(1-GRID!$B$69),0))</f>
        <v>#N/A</v>
      </c>
      <c r="I156" s="47" t="e" cm="1">
        <f t="array" ref="I156">IF($I$2="Раннее бронирование",
INDEX(GRID!$B$4:$BI$14,MATCH(I$7,GRID!$A$4:$A$14,0),MATCH(1,($U$2=GRID!$B$1:$BI$1)*(КАЛЕНДАРЬ!$X16=GRID!$B$3:$BI$3), 0))*GRID!$B$67,
ROUNDUP(INDEX(GRID!$B$4:$BI$14,MATCH(I$7,GRID!$A$4:$A$14,0),MATCH(1,($U$2=GRID!$B$1:$BI$1)*(КАЛЕНДАРЬ!$X16=GRID!$B$3:$BI$3),0))*GRID!$B$66*(1-GRID!$B$69),0))</f>
        <v>#N/A</v>
      </c>
      <c r="J156" s="48" t="e" cm="1">
        <f t="array" ref="J156">IF($I$2="Раннее бронирование",
INDEX(GRID!$B$17:$BI$27,MATCH(I$7,GRID!$A$17:$A$27,0),MATCH(1,($U$2=GRID!$B$1:$BI$1)*(КАЛЕНДАРЬ!$X16=GRID!$B$3:$BI$3), 0))*GRID!$B$67,
ROUNDUP(INDEX(GRID!$B$17:$BI$27,MATCH(I$7,GRID!$A$17:$A$27,0),MATCH(1,($U$2=GRID!$B$1:$BI$1)*(КАЛЕНДАРЬ!$X16=GRID!$B$3:$BI$3), 0))*GRID!$B$66*(1-GRID!$B$69),0))</f>
        <v>#N/A</v>
      </c>
      <c r="K156" s="47" cm="1">
        <f t="array" ref="K156">IF($I$2="Раннее бронирование",
INDEX(GRID!$B$4:$BI$14,MATCH(K$7,GRID!$A$4:$A$14,0),MATCH(1,($U$2=GRID!$B$1:$BI$1)*(КАЛЕНДАРЬ!$X16=GRID!$B$3:$BI$3), 0))*GRID!$B$67,
ROUNDUP(INDEX(GRID!$B$4:$BI$14,MATCH(K$7,GRID!$A$4:$A$14,0),MATCH(1,($U$2=GRID!$B$1:$BI$1)*(КАЛЕНДАРЬ!$X16=GRID!$B$3:$BI$3),0))*GRID!$B$66*(1-GRID!$B$69),0))</f>
        <v>30464</v>
      </c>
      <c r="L156" s="48" cm="1">
        <f t="array" ref="L156">IF($I$2="Раннее бронирование",
INDEX(GRID!$B$17:$BI$27,MATCH(K$7,GRID!$A$17:$A$27,0),MATCH(1,($U$2=GRID!$B$1:$BI$1)*(КАЛЕНДАРЬ!$X16=GRID!$B$3:$BI$3), 0))*GRID!$B$67,
ROUNDUP(INDEX(GRID!$B$17:$BI$27,MATCH(K$7,GRID!$A$17:$A$27,0),MATCH(1,($U$2=GRID!$B$1:$BI$1)*(КАЛЕНДАРЬ!$X16=GRID!$B$3:$BI$3), 0))*GRID!$B$66*(1-GRID!$B$69),0))</f>
        <v>32164</v>
      </c>
      <c r="M156" s="47" cm="1">
        <f t="array" ref="M156">IF($I$2="Раннее бронирование",
INDEX(GRID!$B$4:$BI$14,MATCH(M$7,GRID!$A$4:$A$14,0),MATCH(1,($U$2=GRID!$B$1:$BI$1)*(КАЛЕНДАРЬ!$X16=GRID!$B$3:$BI$3), 0))*GRID!$B$67,
ROUNDUP(INDEX(GRID!$B$4:$BI$14,MATCH(M$7,GRID!$A$4:$A$14,0),MATCH(1,($U$2=GRID!$B$1:$BI$1)*(КАЛЕНДАРЬ!$X16=GRID!$B$3:$BI$3),0))*GRID!$B$66*(1-GRID!$B$69),0))</f>
        <v>34000</v>
      </c>
      <c r="N156" s="48" cm="1">
        <f t="array" ref="N156">IF($I$2="Раннее бронирование",
INDEX(GRID!$B$17:$BI$27,MATCH(M$7,GRID!$A$17:$A$27,0),MATCH(1,($U$2=GRID!$B$1:$BI$1)*(КАЛЕНДАРЬ!$X16=GRID!$B$3:$BI$3), 0))*GRID!$B$67,
ROUNDUP(INDEX(GRID!$B$17:$BI$27,MATCH(M$7,GRID!$A$17:$A$27,0),MATCH(1,($U$2=GRID!$B$1:$BI$1)*(КАЛЕНДАРЬ!$X16=GRID!$B$3:$BI$3), 0))*GRID!$B$66*(1-GRID!$B$69),0))</f>
        <v>35700</v>
      </c>
      <c r="O156" s="47" cm="1">
        <f t="array" ref="O156">IF($I$2="Раннее бронирование",
INDEX(GRID!$B$4:$BI$14,MATCH(O$7,GRID!$A$4:$A$14,0),MATCH(1,($U$2=GRID!$B$1:$BI$1)*(КАЛЕНДАРЬ!$X16=GRID!$B$3:$BI$3), 0))*GRID!$B$67,
ROUNDUP(INDEX(GRID!$B$4:$BI$14,MATCH(O$7,GRID!$A$4:$A$14,0),MATCH(1,($U$2=GRID!$B$1:$BI$1)*(КАЛЕНДАРЬ!$X16=GRID!$B$3:$BI$3),0))*GRID!$B$66*(1-GRID!$B$69),0))</f>
        <v>38420</v>
      </c>
      <c r="P156" s="48" cm="1">
        <f t="array" ref="P156">IF($I$2="Раннее бронирование",
INDEX(GRID!$B$17:$BI$27,MATCH(O$7,GRID!$A$17:$A$27,0),MATCH(1,($U$2=GRID!$B$1:$BI$1)*(КАЛЕНДАРЬ!$X16=GRID!$B$3:$BI$3), 0))*GRID!$B$67,
ROUNDUP(INDEX(GRID!$B$17:$BI$27,MATCH(O$7,GRID!$A$17:$A$27,0),MATCH(1,($U$2=GRID!$B$1:$BI$1)*(КАЛЕНДАРЬ!$X16=GRID!$B$3:$BI$3), 0))*GRID!$B$66*(1-GRID!$B$69),0))</f>
        <v>40120</v>
      </c>
      <c r="Q156" s="47" t="e" cm="1">
        <f t="array" ref="Q156">IF($I$2="Раннее бронирование",
INDEX(GRID!$B$4:$BI$14,MATCH(Q$7,GRID!$A$4:$A$14,0),MATCH(1,($U$2=GRID!$B$1:$BI$1)*(КАЛЕНДАРЬ!$X16=GRID!$B$3:$BI$3), 0))*GRID!$B$67,
ROUNDUP(INDEX(GRID!$B$4:$BI$14,MATCH(Q$7,GRID!$A$4:$A$14,0),MATCH(1,($U$2=GRID!$B$1:$BI$1)*(КАЛЕНДАРЬ!$X16=GRID!$B$3:$BI$3),0))*GRID!$B$66*(1-GRID!$B$69),0))</f>
        <v>#N/A</v>
      </c>
      <c r="R156" s="48" t="e" cm="1">
        <f t="array" ref="R156">IF($I$2="Раннее бронирование",
INDEX(GRID!$B$17:$BI$27,MATCH(Q$7,GRID!$A$17:$A$27,0),MATCH(1,($U$2=GRID!$B$1:$BI$1)*(КАЛЕНДАРЬ!$X16=GRID!$B$3:$BI$3), 0))*GRID!$B$67,
ROUNDUP(INDEX(GRID!$B$17:$BI$27,MATCH(Q$7,GRID!$A$17:$A$27,0),MATCH(1,($U$2=GRID!$B$1:$BI$1)*(КАЛЕНДАРЬ!$X16=GRID!$B$3:$BI$3), 0))*GRID!$B$66*(1-GRID!$B$69),0))</f>
        <v>#N/A</v>
      </c>
      <c r="S156" s="47" t="e" cm="1">
        <f t="array" ref="S156">IF($I$2="Раннее бронирование",
INDEX(GRID!$B$4:$BI$14,MATCH(S$7,GRID!$A$4:$A$14,0),MATCH(1,($U$2=GRID!$B$1:$BI$1)*(КАЛЕНДАРЬ!$X16=GRID!$B$3:$BI$3), 0))*GRID!$B$67,
ROUNDUP(INDEX(GRID!$B$4:$BI$14,MATCH(S$7,GRID!$A$4:$A$14,0),MATCH(1,($U$2=GRID!$B$1:$BI$1)*(КАЛЕНДАРЬ!$X16=GRID!$B$3:$BI$3),0))*GRID!$B$66*(1-GRID!$B$69),0))</f>
        <v>#N/A</v>
      </c>
      <c r="T156" s="48" t="e" cm="1">
        <f t="array" ref="T156">IF($I$2="Раннее бронирование",
INDEX(GRID!$B$17:$BI$27,MATCH(S$7,GRID!$A$17:$A$27,0),MATCH(1,($U$2=GRID!$B$1:$BI$1)*(КАЛЕНДАРЬ!$X16=GRID!$B$3:$BI$3), 0))*GRID!$B$67,
ROUNDUP(INDEX(GRID!$B$17:$BI$27,MATCH(S$7,GRID!$A$17:$A$27,0),MATCH(1,($U$2=GRID!$B$1:$BI$1)*(КАЛЕНДАРЬ!$X16=GRID!$B$3:$BI$3), 0))*GRID!$B$66*(1-GRID!$B$69),0))</f>
        <v>#N/A</v>
      </c>
      <c r="U156" s="47" cm="1">
        <f t="array" ref="U156">IF($I$2="Раннее бронирование",
INDEX(GRID!$B$4:$BI$14,MATCH(U$7,GRID!$A$4:$A$14,0),MATCH(1,($U$2=GRID!$B$1:$BI$1)*(КАЛЕНДАРЬ!$X16=GRID!$B$3:$BI$3), 0))*GRID!$B$67,
ROUNDUP(INDEX(GRID!$B$4:$BI$14,MATCH(U$7,GRID!$A$4:$A$14,0),MATCH(1,($U$2=GRID!$B$1:$BI$1)*(КАЛЕНДАРЬ!$X16=GRID!$B$3:$BI$3),0))*GRID!$B$66*(1-GRID!$B$69),0))</f>
        <v>59840</v>
      </c>
      <c r="V156" s="48" cm="1">
        <f t="array" ref="V156">IF($I$2="Раннее бронирование",
INDEX(GRID!$B$17:$BI$27,MATCH(U$7,GRID!$A$17:$A$27,0),MATCH(1,($U$2=GRID!$B$1:$BI$1)*(КАЛЕНДАРЬ!$X16=GRID!$B$3:$BI$3), 0))*GRID!$B$67,
ROUNDUP(INDEX(GRID!$B$17:$BI$27,MATCH(U$7,GRID!$A$17:$A$27,0),MATCH(1,($U$2=GRID!$B$1:$BI$1)*(КАЛЕНДАРЬ!$X16=GRID!$B$3:$BI$3), 0))*GRID!$B$66*(1-GRID!$B$69),0))</f>
        <v>61540</v>
      </c>
      <c r="W156" s="47" cm="1">
        <f t="array" ref="W156">IF($I$2="Раннее бронирование",
INDEX(GRID!$B$4:$BI$14,MATCH(W$7,GRID!$A$4:$A$14,0),MATCH(1,($U$2=GRID!$B$1:$BI$1)*(КАЛЕНДАРЬ!$X16=GRID!$B$3:$BI$3), 0))*GRID!$B$67,
ROUNDUP(INDEX(GRID!$B$4:$BI$14,MATCH(W$7,GRID!$A$4:$A$14,0),MATCH(1,($U$2=GRID!$B$1:$BI$1)*(КАЛЕНДАРЬ!$X16=GRID!$B$3:$BI$3),0))*GRID!$B$66*(1-GRID!$B$69),0))</f>
        <v>215560</v>
      </c>
      <c r="X156" s="48" cm="1">
        <f t="array" ref="X156">IF($I$2="Раннее бронирование",
INDEX(GRID!$B$17:$BI$27,MATCH(W$7,GRID!$A$17:$A$27,0),MATCH(1,($U$2=GRID!$B$1:$BI$1)*(КАЛЕНДАРЬ!$X16=GRID!$B$3:$BI$3), 0))*GRID!$B$67,
ROUNDUP(INDEX(GRID!$B$17:$BI$27,MATCH(W$7,GRID!$A$17:$A$27,0),MATCH(1,($U$2=GRID!$B$1:$BI$1)*(КАЛЕНДАРЬ!$X16=GRID!$B$3:$BI$3), 0))*GRID!$B$66*(1-GRID!$B$69),0))</f>
        <v>217260</v>
      </c>
    </row>
    <row r="157" spans="1:24" hidden="1" x14ac:dyDescent="0.2">
      <c r="A157" s="117" t="s">
        <v>48</v>
      </c>
      <c r="B157" s="117">
        <v>14</v>
      </c>
      <c r="C157" s="47" cm="1">
        <f t="array" ref="C157">IF($I$2="Раннее бронирование",
INDEX(GRID!$B$4:$BI$14,MATCH(C$7,GRID!$A$4:$A$14,0),MATCH(1,($U$2=GRID!$B$1:$BI$1)*(КАЛЕНДАРЬ!$X17=GRID!$B$3:$BI$3), 0))*GRID!$B$67,
ROUNDUP(INDEX(GRID!$B$4:$BI$14,MATCH(C$7,GRID!$A$4:$A$14,0),MATCH(1,($U$2=GRID!$B$1:$BI$1)*(КАЛЕНДАРЬ!$X17=GRID!$B$3:$BI$3),0))*GRID!$B$66*(1-GRID!$B$69),0))</f>
        <v>19720</v>
      </c>
      <c r="D157" s="48" cm="1">
        <f t="array" ref="D157">IF($I$2="Раннее бронирование",
INDEX(GRID!$B$17:$BI$27,MATCH(C$7,GRID!$A$17:$A$27,0),MATCH(1,($U$2=GRID!$B$1:$BI$1)*(КАЛЕНДАРЬ!$X17=GRID!$B$3:$BI$3), 0))*GRID!$B$67,
ROUNDUP(INDEX(GRID!$B$17:$BI$27,MATCH(C$7,GRID!$A$17:$A$27,0),MATCH(1,($U$2=GRID!$B$1:$BI$1)*(КАЛЕНДАРЬ!$X17=GRID!$B$3:$BI$3), 0))*GRID!$B$66*(1-GRID!$B$69),0))</f>
        <v>21420</v>
      </c>
      <c r="E157" s="47" cm="1">
        <f t="array" ref="E157">IF($I$2="Раннее бронирование",
INDEX(GRID!$B$4:$BI$14,MATCH(E$7,GRID!$A$4:$A$14,0),MATCH(1,($U$2=GRID!$B$1:$BI$1)*(КАЛЕНДАРЬ!$X17=GRID!$B$3:$BI$3), 0))*GRID!$B$67,
ROUNDUP(INDEX(GRID!$B$4:$BI$14,MATCH(E$7,GRID!$A$4:$A$14,0),MATCH(1,($U$2=GRID!$B$1:$BI$1)*(КАЛЕНДАРЬ!$X17=GRID!$B$3:$BI$3),0))*GRID!$B$66*(1-GRID!$B$69),0))</f>
        <v>22032</v>
      </c>
      <c r="F157" s="48" cm="1">
        <f t="array" ref="F157">IF($I$2="Раннее бронирование",
INDEX(GRID!$B$17:$BI$27,MATCH(E$7,GRID!$A$17:$A$27,0),MATCH(1,($U$2=GRID!$B$1:$BI$1)*(КАЛЕНДАРЬ!$X17=GRID!$B$3:$BI$3), 0))*GRID!$B$67,
ROUNDUP(INDEX(GRID!$B$17:$BI$27,MATCH(E$7,GRID!$A$17:$A$27,0),MATCH(1,($U$2=GRID!$B$1:$BI$1)*(КАЛЕНДАРЬ!$X17=GRID!$B$3:$BI$3), 0))*GRID!$B$66*(1-GRID!$B$69),0))</f>
        <v>23732</v>
      </c>
      <c r="G157" s="47" t="e" cm="1">
        <f t="array" ref="G157">IF($I$2="Раннее бронирование",
INDEX(GRID!$B$4:$BI$14,MATCH(G$7,GRID!$A$4:$A$14,0),MATCH(1,($U$2=GRID!$B$1:$BI$1)*(КАЛЕНДАРЬ!$X17=GRID!$B$3:$BI$3), 0))*GRID!$B$67,
ROUNDUP(INDEX(GRID!$B$4:$BI$14,MATCH(G$7,GRID!$A$4:$A$14,0),MATCH(1,($U$2=GRID!$B$1:$BI$1)*(КАЛЕНДАРЬ!$X17=GRID!$B$3:$BI$3),0))*GRID!$B$66*(1-GRID!$B$69),0))</f>
        <v>#N/A</v>
      </c>
      <c r="H157" s="48" t="e" cm="1">
        <f t="array" ref="H157">IF($I$2="Раннее бронирование",
INDEX(GRID!$B$17:$BI$27,MATCH(G$7,GRID!$A$17:$A$27,0),MATCH(1,($U$2=GRID!$B$1:$BI$1)*(КАЛЕНДАРЬ!$X17=GRID!$B$3:$BI$3), 0))*GRID!$B$67,
ROUNDUP(INDEX(GRID!$B$17:$BI$27,MATCH(G$7,GRID!$A$17:$A$27,0),MATCH(1,($U$2=GRID!$B$1:$BI$1)*(КАЛЕНДАРЬ!$X17=GRID!$B$3:$BI$3), 0))*GRID!$B$66*(1-GRID!$B$69),0))</f>
        <v>#N/A</v>
      </c>
      <c r="I157" s="47" t="e" cm="1">
        <f t="array" ref="I157">IF($I$2="Раннее бронирование",
INDEX(GRID!$B$4:$BI$14,MATCH(I$7,GRID!$A$4:$A$14,0),MATCH(1,($U$2=GRID!$B$1:$BI$1)*(КАЛЕНДАРЬ!$X17=GRID!$B$3:$BI$3), 0))*GRID!$B$67,
ROUNDUP(INDEX(GRID!$B$4:$BI$14,MATCH(I$7,GRID!$A$4:$A$14,0),MATCH(1,($U$2=GRID!$B$1:$BI$1)*(КАЛЕНДАРЬ!$X17=GRID!$B$3:$BI$3),0))*GRID!$B$66*(1-GRID!$B$69),0))</f>
        <v>#N/A</v>
      </c>
      <c r="J157" s="48" t="e" cm="1">
        <f t="array" ref="J157">IF($I$2="Раннее бронирование",
INDEX(GRID!$B$17:$BI$27,MATCH(I$7,GRID!$A$17:$A$27,0),MATCH(1,($U$2=GRID!$B$1:$BI$1)*(КАЛЕНДАРЬ!$X17=GRID!$B$3:$BI$3), 0))*GRID!$B$67,
ROUNDUP(INDEX(GRID!$B$17:$BI$27,MATCH(I$7,GRID!$A$17:$A$27,0),MATCH(1,($U$2=GRID!$B$1:$BI$1)*(КАЛЕНДАРЬ!$X17=GRID!$B$3:$BI$3), 0))*GRID!$B$66*(1-GRID!$B$69),0))</f>
        <v>#N/A</v>
      </c>
      <c r="K157" s="47" cm="1">
        <f t="array" ref="K157">IF($I$2="Раннее бронирование",
INDEX(GRID!$B$4:$BI$14,MATCH(K$7,GRID!$A$4:$A$14,0),MATCH(1,($U$2=GRID!$B$1:$BI$1)*(КАЛЕНДАРЬ!$X17=GRID!$B$3:$BI$3), 0))*GRID!$B$67,
ROUNDUP(INDEX(GRID!$B$4:$BI$14,MATCH(K$7,GRID!$A$4:$A$14,0),MATCH(1,($U$2=GRID!$B$1:$BI$1)*(КАЛЕНДАРЬ!$X17=GRID!$B$3:$BI$3),0))*GRID!$B$66*(1-GRID!$B$69),0))</f>
        <v>30464</v>
      </c>
      <c r="L157" s="48" cm="1">
        <f t="array" ref="L157">IF($I$2="Раннее бронирование",
INDEX(GRID!$B$17:$BI$27,MATCH(K$7,GRID!$A$17:$A$27,0),MATCH(1,($U$2=GRID!$B$1:$BI$1)*(КАЛЕНДАРЬ!$X17=GRID!$B$3:$BI$3), 0))*GRID!$B$67,
ROUNDUP(INDEX(GRID!$B$17:$BI$27,MATCH(K$7,GRID!$A$17:$A$27,0),MATCH(1,($U$2=GRID!$B$1:$BI$1)*(КАЛЕНДАРЬ!$X17=GRID!$B$3:$BI$3), 0))*GRID!$B$66*(1-GRID!$B$69),0))</f>
        <v>32164</v>
      </c>
      <c r="M157" s="47" cm="1">
        <f t="array" ref="M157">IF($I$2="Раннее бронирование",
INDEX(GRID!$B$4:$BI$14,MATCH(M$7,GRID!$A$4:$A$14,0),MATCH(1,($U$2=GRID!$B$1:$BI$1)*(КАЛЕНДАРЬ!$X17=GRID!$B$3:$BI$3), 0))*GRID!$B$67,
ROUNDUP(INDEX(GRID!$B$4:$BI$14,MATCH(M$7,GRID!$A$4:$A$14,0),MATCH(1,($U$2=GRID!$B$1:$BI$1)*(КАЛЕНДАРЬ!$X17=GRID!$B$3:$BI$3),0))*GRID!$B$66*(1-GRID!$B$69),0))</f>
        <v>34000</v>
      </c>
      <c r="N157" s="48" cm="1">
        <f t="array" ref="N157">IF($I$2="Раннее бронирование",
INDEX(GRID!$B$17:$BI$27,MATCH(M$7,GRID!$A$17:$A$27,0),MATCH(1,($U$2=GRID!$B$1:$BI$1)*(КАЛЕНДАРЬ!$X17=GRID!$B$3:$BI$3), 0))*GRID!$B$67,
ROUNDUP(INDEX(GRID!$B$17:$BI$27,MATCH(M$7,GRID!$A$17:$A$27,0),MATCH(1,($U$2=GRID!$B$1:$BI$1)*(КАЛЕНДАРЬ!$X17=GRID!$B$3:$BI$3), 0))*GRID!$B$66*(1-GRID!$B$69),0))</f>
        <v>35700</v>
      </c>
      <c r="O157" s="47" cm="1">
        <f t="array" ref="O157">IF($I$2="Раннее бронирование",
INDEX(GRID!$B$4:$BI$14,MATCH(O$7,GRID!$A$4:$A$14,0),MATCH(1,($U$2=GRID!$B$1:$BI$1)*(КАЛЕНДАРЬ!$X17=GRID!$B$3:$BI$3), 0))*GRID!$B$67,
ROUNDUP(INDEX(GRID!$B$4:$BI$14,MATCH(O$7,GRID!$A$4:$A$14,0),MATCH(1,($U$2=GRID!$B$1:$BI$1)*(КАЛЕНДАРЬ!$X17=GRID!$B$3:$BI$3),0))*GRID!$B$66*(1-GRID!$B$69),0))</f>
        <v>38420</v>
      </c>
      <c r="P157" s="48" cm="1">
        <f t="array" ref="P157">IF($I$2="Раннее бронирование",
INDEX(GRID!$B$17:$BI$27,MATCH(O$7,GRID!$A$17:$A$27,0),MATCH(1,($U$2=GRID!$B$1:$BI$1)*(КАЛЕНДАРЬ!$X17=GRID!$B$3:$BI$3), 0))*GRID!$B$67,
ROUNDUP(INDEX(GRID!$B$17:$BI$27,MATCH(O$7,GRID!$A$17:$A$27,0),MATCH(1,($U$2=GRID!$B$1:$BI$1)*(КАЛЕНДАРЬ!$X17=GRID!$B$3:$BI$3), 0))*GRID!$B$66*(1-GRID!$B$69),0))</f>
        <v>40120</v>
      </c>
      <c r="Q157" s="47" t="e" cm="1">
        <f t="array" ref="Q157">IF($I$2="Раннее бронирование",
INDEX(GRID!$B$4:$BI$14,MATCH(Q$7,GRID!$A$4:$A$14,0),MATCH(1,($U$2=GRID!$B$1:$BI$1)*(КАЛЕНДАРЬ!$X17=GRID!$B$3:$BI$3), 0))*GRID!$B$67,
ROUNDUP(INDEX(GRID!$B$4:$BI$14,MATCH(Q$7,GRID!$A$4:$A$14,0),MATCH(1,($U$2=GRID!$B$1:$BI$1)*(КАЛЕНДАРЬ!$X17=GRID!$B$3:$BI$3),0))*GRID!$B$66*(1-GRID!$B$69),0))</f>
        <v>#N/A</v>
      </c>
      <c r="R157" s="48" t="e" cm="1">
        <f t="array" ref="R157">IF($I$2="Раннее бронирование",
INDEX(GRID!$B$17:$BI$27,MATCH(Q$7,GRID!$A$17:$A$27,0),MATCH(1,($U$2=GRID!$B$1:$BI$1)*(КАЛЕНДАРЬ!$X17=GRID!$B$3:$BI$3), 0))*GRID!$B$67,
ROUNDUP(INDEX(GRID!$B$17:$BI$27,MATCH(Q$7,GRID!$A$17:$A$27,0),MATCH(1,($U$2=GRID!$B$1:$BI$1)*(КАЛЕНДАРЬ!$X17=GRID!$B$3:$BI$3), 0))*GRID!$B$66*(1-GRID!$B$69),0))</f>
        <v>#N/A</v>
      </c>
      <c r="S157" s="47" t="e" cm="1">
        <f t="array" ref="S157">IF($I$2="Раннее бронирование",
INDEX(GRID!$B$4:$BI$14,MATCH(S$7,GRID!$A$4:$A$14,0),MATCH(1,($U$2=GRID!$B$1:$BI$1)*(КАЛЕНДАРЬ!$X17=GRID!$B$3:$BI$3), 0))*GRID!$B$67,
ROUNDUP(INDEX(GRID!$B$4:$BI$14,MATCH(S$7,GRID!$A$4:$A$14,0),MATCH(1,($U$2=GRID!$B$1:$BI$1)*(КАЛЕНДАРЬ!$X17=GRID!$B$3:$BI$3),0))*GRID!$B$66*(1-GRID!$B$69),0))</f>
        <v>#N/A</v>
      </c>
      <c r="T157" s="48" t="e" cm="1">
        <f t="array" ref="T157">IF($I$2="Раннее бронирование",
INDEX(GRID!$B$17:$BI$27,MATCH(S$7,GRID!$A$17:$A$27,0),MATCH(1,($U$2=GRID!$B$1:$BI$1)*(КАЛЕНДАРЬ!$X17=GRID!$B$3:$BI$3), 0))*GRID!$B$67,
ROUNDUP(INDEX(GRID!$B$17:$BI$27,MATCH(S$7,GRID!$A$17:$A$27,0),MATCH(1,($U$2=GRID!$B$1:$BI$1)*(КАЛЕНДАРЬ!$X17=GRID!$B$3:$BI$3), 0))*GRID!$B$66*(1-GRID!$B$69),0))</f>
        <v>#N/A</v>
      </c>
      <c r="U157" s="47" cm="1">
        <f t="array" ref="U157">IF($I$2="Раннее бронирование",
INDEX(GRID!$B$4:$BI$14,MATCH(U$7,GRID!$A$4:$A$14,0),MATCH(1,($U$2=GRID!$B$1:$BI$1)*(КАЛЕНДАРЬ!$X17=GRID!$B$3:$BI$3), 0))*GRID!$B$67,
ROUNDUP(INDEX(GRID!$B$4:$BI$14,MATCH(U$7,GRID!$A$4:$A$14,0),MATCH(1,($U$2=GRID!$B$1:$BI$1)*(КАЛЕНДАРЬ!$X17=GRID!$B$3:$BI$3),0))*GRID!$B$66*(1-GRID!$B$69),0))</f>
        <v>59840</v>
      </c>
      <c r="V157" s="48" cm="1">
        <f t="array" ref="V157">IF($I$2="Раннее бронирование",
INDEX(GRID!$B$17:$BI$27,MATCH(U$7,GRID!$A$17:$A$27,0),MATCH(1,($U$2=GRID!$B$1:$BI$1)*(КАЛЕНДАРЬ!$X17=GRID!$B$3:$BI$3), 0))*GRID!$B$67,
ROUNDUP(INDEX(GRID!$B$17:$BI$27,MATCH(U$7,GRID!$A$17:$A$27,0),MATCH(1,($U$2=GRID!$B$1:$BI$1)*(КАЛЕНДАРЬ!$X17=GRID!$B$3:$BI$3), 0))*GRID!$B$66*(1-GRID!$B$69),0))</f>
        <v>61540</v>
      </c>
      <c r="W157" s="47" cm="1">
        <f t="array" ref="W157">IF($I$2="Раннее бронирование",
INDEX(GRID!$B$4:$BI$14,MATCH(W$7,GRID!$A$4:$A$14,0),MATCH(1,($U$2=GRID!$B$1:$BI$1)*(КАЛЕНДАРЬ!$X17=GRID!$B$3:$BI$3), 0))*GRID!$B$67,
ROUNDUP(INDEX(GRID!$B$4:$BI$14,MATCH(W$7,GRID!$A$4:$A$14,0),MATCH(1,($U$2=GRID!$B$1:$BI$1)*(КАЛЕНДАРЬ!$X17=GRID!$B$3:$BI$3),0))*GRID!$B$66*(1-GRID!$B$69),0))</f>
        <v>215560</v>
      </c>
      <c r="X157" s="48" cm="1">
        <f t="array" ref="X157">IF($I$2="Раннее бронирование",
INDEX(GRID!$B$17:$BI$27,MATCH(W$7,GRID!$A$17:$A$27,0),MATCH(1,($U$2=GRID!$B$1:$BI$1)*(КАЛЕНДАРЬ!$X17=GRID!$B$3:$BI$3), 0))*GRID!$B$67,
ROUNDUP(INDEX(GRID!$B$17:$BI$27,MATCH(W$7,GRID!$A$17:$A$27,0),MATCH(1,($U$2=GRID!$B$1:$BI$1)*(КАЛЕНДАРЬ!$X17=GRID!$B$3:$BI$3), 0))*GRID!$B$66*(1-GRID!$B$69),0))</f>
        <v>217260</v>
      </c>
    </row>
    <row r="158" spans="1:24" hidden="1" x14ac:dyDescent="0.2">
      <c r="A158" s="117" t="s">
        <v>42</v>
      </c>
      <c r="B158" s="117">
        <v>15</v>
      </c>
      <c r="C158" s="47" cm="1">
        <f t="array" ref="C158">IF($I$2="Раннее бронирование",
INDEX(GRID!$B$4:$BI$14,MATCH(C$7,GRID!$A$4:$A$14,0),MATCH(1,($U$2=GRID!$B$1:$BI$1)*(КАЛЕНДАРЬ!$X18=GRID!$B$3:$BI$3), 0))*GRID!$B$67,
ROUNDUP(INDEX(GRID!$B$4:$BI$14,MATCH(C$7,GRID!$A$4:$A$14,0),MATCH(1,($U$2=GRID!$B$1:$BI$1)*(КАЛЕНДАРЬ!$X18=GRID!$B$3:$BI$3),0))*GRID!$B$66*(1-GRID!$B$69),0))</f>
        <v>19720</v>
      </c>
      <c r="D158" s="48" cm="1">
        <f t="array" ref="D158">IF($I$2="Раннее бронирование",
INDEX(GRID!$B$17:$BI$27,MATCH(C$7,GRID!$A$17:$A$27,0),MATCH(1,($U$2=GRID!$B$1:$BI$1)*(КАЛЕНДАРЬ!$X18=GRID!$B$3:$BI$3), 0))*GRID!$B$67,
ROUNDUP(INDEX(GRID!$B$17:$BI$27,MATCH(C$7,GRID!$A$17:$A$27,0),MATCH(1,($U$2=GRID!$B$1:$BI$1)*(КАЛЕНДАРЬ!$X18=GRID!$B$3:$BI$3), 0))*GRID!$B$66*(1-GRID!$B$69),0))</f>
        <v>21420</v>
      </c>
      <c r="E158" s="47" cm="1">
        <f t="array" ref="E158">IF($I$2="Раннее бронирование",
INDEX(GRID!$B$4:$BI$14,MATCH(E$7,GRID!$A$4:$A$14,0),MATCH(1,($U$2=GRID!$B$1:$BI$1)*(КАЛЕНДАРЬ!$X18=GRID!$B$3:$BI$3), 0))*GRID!$B$67,
ROUNDUP(INDEX(GRID!$B$4:$BI$14,MATCH(E$7,GRID!$A$4:$A$14,0),MATCH(1,($U$2=GRID!$B$1:$BI$1)*(КАЛЕНДАРЬ!$X18=GRID!$B$3:$BI$3),0))*GRID!$B$66*(1-GRID!$B$69),0))</f>
        <v>22032</v>
      </c>
      <c r="F158" s="48" cm="1">
        <f t="array" ref="F158">IF($I$2="Раннее бронирование",
INDEX(GRID!$B$17:$BI$27,MATCH(E$7,GRID!$A$17:$A$27,0),MATCH(1,($U$2=GRID!$B$1:$BI$1)*(КАЛЕНДАРЬ!$X18=GRID!$B$3:$BI$3), 0))*GRID!$B$67,
ROUNDUP(INDEX(GRID!$B$17:$BI$27,MATCH(E$7,GRID!$A$17:$A$27,0),MATCH(1,($U$2=GRID!$B$1:$BI$1)*(КАЛЕНДАРЬ!$X18=GRID!$B$3:$BI$3), 0))*GRID!$B$66*(1-GRID!$B$69),0))</f>
        <v>23732</v>
      </c>
      <c r="G158" s="47" t="e" cm="1">
        <f t="array" ref="G158">IF($I$2="Раннее бронирование",
INDEX(GRID!$B$4:$BI$14,MATCH(G$7,GRID!$A$4:$A$14,0),MATCH(1,($U$2=GRID!$B$1:$BI$1)*(КАЛЕНДАРЬ!$X18=GRID!$B$3:$BI$3), 0))*GRID!$B$67,
ROUNDUP(INDEX(GRID!$B$4:$BI$14,MATCH(G$7,GRID!$A$4:$A$14,0),MATCH(1,($U$2=GRID!$B$1:$BI$1)*(КАЛЕНДАРЬ!$X18=GRID!$B$3:$BI$3),0))*GRID!$B$66*(1-GRID!$B$69),0))</f>
        <v>#N/A</v>
      </c>
      <c r="H158" s="48" t="e" cm="1">
        <f t="array" ref="H158">IF($I$2="Раннее бронирование",
INDEX(GRID!$B$17:$BI$27,MATCH(G$7,GRID!$A$17:$A$27,0),MATCH(1,($U$2=GRID!$B$1:$BI$1)*(КАЛЕНДАРЬ!$X18=GRID!$B$3:$BI$3), 0))*GRID!$B$67,
ROUNDUP(INDEX(GRID!$B$17:$BI$27,MATCH(G$7,GRID!$A$17:$A$27,0),MATCH(1,($U$2=GRID!$B$1:$BI$1)*(КАЛЕНДАРЬ!$X18=GRID!$B$3:$BI$3), 0))*GRID!$B$66*(1-GRID!$B$69),0))</f>
        <v>#N/A</v>
      </c>
      <c r="I158" s="47" t="e" cm="1">
        <f t="array" ref="I158">IF($I$2="Раннее бронирование",
INDEX(GRID!$B$4:$BI$14,MATCH(I$7,GRID!$A$4:$A$14,0),MATCH(1,($U$2=GRID!$B$1:$BI$1)*(КАЛЕНДАРЬ!$X18=GRID!$B$3:$BI$3), 0))*GRID!$B$67,
ROUNDUP(INDEX(GRID!$B$4:$BI$14,MATCH(I$7,GRID!$A$4:$A$14,0),MATCH(1,($U$2=GRID!$B$1:$BI$1)*(КАЛЕНДАРЬ!$X18=GRID!$B$3:$BI$3),0))*GRID!$B$66*(1-GRID!$B$69),0))</f>
        <v>#N/A</v>
      </c>
      <c r="J158" s="48" t="e" cm="1">
        <f t="array" ref="J158">IF($I$2="Раннее бронирование",
INDEX(GRID!$B$17:$BI$27,MATCH(I$7,GRID!$A$17:$A$27,0),MATCH(1,($U$2=GRID!$B$1:$BI$1)*(КАЛЕНДАРЬ!$X18=GRID!$B$3:$BI$3), 0))*GRID!$B$67,
ROUNDUP(INDEX(GRID!$B$17:$BI$27,MATCH(I$7,GRID!$A$17:$A$27,0),MATCH(1,($U$2=GRID!$B$1:$BI$1)*(КАЛЕНДАРЬ!$X18=GRID!$B$3:$BI$3), 0))*GRID!$B$66*(1-GRID!$B$69),0))</f>
        <v>#N/A</v>
      </c>
      <c r="K158" s="47" cm="1">
        <f t="array" ref="K158">IF($I$2="Раннее бронирование",
INDEX(GRID!$B$4:$BI$14,MATCH(K$7,GRID!$A$4:$A$14,0),MATCH(1,($U$2=GRID!$B$1:$BI$1)*(КАЛЕНДАРЬ!$X18=GRID!$B$3:$BI$3), 0))*GRID!$B$67,
ROUNDUP(INDEX(GRID!$B$4:$BI$14,MATCH(K$7,GRID!$A$4:$A$14,0),MATCH(1,($U$2=GRID!$B$1:$BI$1)*(КАЛЕНДАРЬ!$X18=GRID!$B$3:$BI$3),0))*GRID!$B$66*(1-GRID!$B$69),0))</f>
        <v>30464</v>
      </c>
      <c r="L158" s="48" cm="1">
        <f t="array" ref="L158">IF($I$2="Раннее бронирование",
INDEX(GRID!$B$17:$BI$27,MATCH(K$7,GRID!$A$17:$A$27,0),MATCH(1,($U$2=GRID!$B$1:$BI$1)*(КАЛЕНДАРЬ!$X18=GRID!$B$3:$BI$3), 0))*GRID!$B$67,
ROUNDUP(INDEX(GRID!$B$17:$BI$27,MATCH(K$7,GRID!$A$17:$A$27,0),MATCH(1,($U$2=GRID!$B$1:$BI$1)*(КАЛЕНДАРЬ!$X18=GRID!$B$3:$BI$3), 0))*GRID!$B$66*(1-GRID!$B$69),0))</f>
        <v>32164</v>
      </c>
      <c r="M158" s="47" cm="1">
        <f t="array" ref="M158">IF($I$2="Раннее бронирование",
INDEX(GRID!$B$4:$BI$14,MATCH(M$7,GRID!$A$4:$A$14,0),MATCH(1,($U$2=GRID!$B$1:$BI$1)*(КАЛЕНДАРЬ!$X18=GRID!$B$3:$BI$3), 0))*GRID!$B$67,
ROUNDUP(INDEX(GRID!$B$4:$BI$14,MATCH(M$7,GRID!$A$4:$A$14,0),MATCH(1,($U$2=GRID!$B$1:$BI$1)*(КАЛЕНДАРЬ!$X18=GRID!$B$3:$BI$3),0))*GRID!$B$66*(1-GRID!$B$69),0))</f>
        <v>34000</v>
      </c>
      <c r="N158" s="48" cm="1">
        <f t="array" ref="N158">IF($I$2="Раннее бронирование",
INDEX(GRID!$B$17:$BI$27,MATCH(M$7,GRID!$A$17:$A$27,0),MATCH(1,($U$2=GRID!$B$1:$BI$1)*(КАЛЕНДАРЬ!$X18=GRID!$B$3:$BI$3), 0))*GRID!$B$67,
ROUNDUP(INDEX(GRID!$B$17:$BI$27,MATCH(M$7,GRID!$A$17:$A$27,0),MATCH(1,($U$2=GRID!$B$1:$BI$1)*(КАЛЕНДАРЬ!$X18=GRID!$B$3:$BI$3), 0))*GRID!$B$66*(1-GRID!$B$69),0))</f>
        <v>35700</v>
      </c>
      <c r="O158" s="47" cm="1">
        <f t="array" ref="O158">IF($I$2="Раннее бронирование",
INDEX(GRID!$B$4:$BI$14,MATCH(O$7,GRID!$A$4:$A$14,0),MATCH(1,($U$2=GRID!$B$1:$BI$1)*(КАЛЕНДАРЬ!$X18=GRID!$B$3:$BI$3), 0))*GRID!$B$67,
ROUNDUP(INDEX(GRID!$B$4:$BI$14,MATCH(O$7,GRID!$A$4:$A$14,0),MATCH(1,($U$2=GRID!$B$1:$BI$1)*(КАЛЕНДАРЬ!$X18=GRID!$B$3:$BI$3),0))*GRID!$B$66*(1-GRID!$B$69),0))</f>
        <v>38420</v>
      </c>
      <c r="P158" s="48" cm="1">
        <f t="array" ref="P158">IF($I$2="Раннее бронирование",
INDEX(GRID!$B$17:$BI$27,MATCH(O$7,GRID!$A$17:$A$27,0),MATCH(1,($U$2=GRID!$B$1:$BI$1)*(КАЛЕНДАРЬ!$X18=GRID!$B$3:$BI$3), 0))*GRID!$B$67,
ROUNDUP(INDEX(GRID!$B$17:$BI$27,MATCH(O$7,GRID!$A$17:$A$27,0),MATCH(1,($U$2=GRID!$B$1:$BI$1)*(КАЛЕНДАРЬ!$X18=GRID!$B$3:$BI$3), 0))*GRID!$B$66*(1-GRID!$B$69),0))</f>
        <v>40120</v>
      </c>
      <c r="Q158" s="47" t="e" cm="1">
        <f t="array" ref="Q158">IF($I$2="Раннее бронирование",
INDEX(GRID!$B$4:$BI$14,MATCH(Q$7,GRID!$A$4:$A$14,0),MATCH(1,($U$2=GRID!$B$1:$BI$1)*(КАЛЕНДАРЬ!$X18=GRID!$B$3:$BI$3), 0))*GRID!$B$67,
ROUNDUP(INDEX(GRID!$B$4:$BI$14,MATCH(Q$7,GRID!$A$4:$A$14,0),MATCH(1,($U$2=GRID!$B$1:$BI$1)*(КАЛЕНДАРЬ!$X18=GRID!$B$3:$BI$3),0))*GRID!$B$66*(1-GRID!$B$69),0))</f>
        <v>#N/A</v>
      </c>
      <c r="R158" s="48" t="e" cm="1">
        <f t="array" ref="R158">IF($I$2="Раннее бронирование",
INDEX(GRID!$B$17:$BI$27,MATCH(Q$7,GRID!$A$17:$A$27,0),MATCH(1,($U$2=GRID!$B$1:$BI$1)*(КАЛЕНДАРЬ!$X18=GRID!$B$3:$BI$3), 0))*GRID!$B$67,
ROUNDUP(INDEX(GRID!$B$17:$BI$27,MATCH(Q$7,GRID!$A$17:$A$27,0),MATCH(1,($U$2=GRID!$B$1:$BI$1)*(КАЛЕНДАРЬ!$X18=GRID!$B$3:$BI$3), 0))*GRID!$B$66*(1-GRID!$B$69),0))</f>
        <v>#N/A</v>
      </c>
      <c r="S158" s="47" t="e" cm="1">
        <f t="array" ref="S158">IF($I$2="Раннее бронирование",
INDEX(GRID!$B$4:$BI$14,MATCH(S$7,GRID!$A$4:$A$14,0),MATCH(1,($U$2=GRID!$B$1:$BI$1)*(КАЛЕНДАРЬ!$X18=GRID!$B$3:$BI$3), 0))*GRID!$B$67,
ROUNDUP(INDEX(GRID!$B$4:$BI$14,MATCH(S$7,GRID!$A$4:$A$14,0),MATCH(1,($U$2=GRID!$B$1:$BI$1)*(КАЛЕНДАРЬ!$X18=GRID!$B$3:$BI$3),0))*GRID!$B$66*(1-GRID!$B$69),0))</f>
        <v>#N/A</v>
      </c>
      <c r="T158" s="48" t="e" cm="1">
        <f t="array" ref="T158">IF($I$2="Раннее бронирование",
INDEX(GRID!$B$17:$BI$27,MATCH(S$7,GRID!$A$17:$A$27,0),MATCH(1,($U$2=GRID!$B$1:$BI$1)*(КАЛЕНДАРЬ!$X18=GRID!$B$3:$BI$3), 0))*GRID!$B$67,
ROUNDUP(INDEX(GRID!$B$17:$BI$27,MATCH(S$7,GRID!$A$17:$A$27,0),MATCH(1,($U$2=GRID!$B$1:$BI$1)*(КАЛЕНДАРЬ!$X18=GRID!$B$3:$BI$3), 0))*GRID!$B$66*(1-GRID!$B$69),0))</f>
        <v>#N/A</v>
      </c>
      <c r="U158" s="47" cm="1">
        <f t="array" ref="U158">IF($I$2="Раннее бронирование",
INDEX(GRID!$B$4:$BI$14,MATCH(U$7,GRID!$A$4:$A$14,0),MATCH(1,($U$2=GRID!$B$1:$BI$1)*(КАЛЕНДАРЬ!$X18=GRID!$B$3:$BI$3), 0))*GRID!$B$67,
ROUNDUP(INDEX(GRID!$B$4:$BI$14,MATCH(U$7,GRID!$A$4:$A$14,0),MATCH(1,($U$2=GRID!$B$1:$BI$1)*(КАЛЕНДАРЬ!$X18=GRID!$B$3:$BI$3),0))*GRID!$B$66*(1-GRID!$B$69),0))</f>
        <v>59840</v>
      </c>
      <c r="V158" s="48" cm="1">
        <f t="array" ref="V158">IF($I$2="Раннее бронирование",
INDEX(GRID!$B$17:$BI$27,MATCH(U$7,GRID!$A$17:$A$27,0),MATCH(1,($U$2=GRID!$B$1:$BI$1)*(КАЛЕНДАРЬ!$X18=GRID!$B$3:$BI$3), 0))*GRID!$B$67,
ROUNDUP(INDEX(GRID!$B$17:$BI$27,MATCH(U$7,GRID!$A$17:$A$27,0),MATCH(1,($U$2=GRID!$B$1:$BI$1)*(КАЛЕНДАРЬ!$X18=GRID!$B$3:$BI$3), 0))*GRID!$B$66*(1-GRID!$B$69),0))</f>
        <v>61540</v>
      </c>
      <c r="W158" s="47" cm="1">
        <f t="array" ref="W158">IF($I$2="Раннее бронирование",
INDEX(GRID!$B$4:$BI$14,MATCH(W$7,GRID!$A$4:$A$14,0),MATCH(1,($U$2=GRID!$B$1:$BI$1)*(КАЛЕНДАРЬ!$X18=GRID!$B$3:$BI$3), 0))*GRID!$B$67,
ROUNDUP(INDEX(GRID!$B$4:$BI$14,MATCH(W$7,GRID!$A$4:$A$14,0),MATCH(1,($U$2=GRID!$B$1:$BI$1)*(КАЛЕНДАРЬ!$X18=GRID!$B$3:$BI$3),0))*GRID!$B$66*(1-GRID!$B$69),0))</f>
        <v>215560</v>
      </c>
      <c r="X158" s="48" cm="1">
        <f t="array" ref="X158">IF($I$2="Раннее бронирование",
INDEX(GRID!$B$17:$BI$27,MATCH(W$7,GRID!$A$17:$A$27,0),MATCH(1,($U$2=GRID!$B$1:$BI$1)*(КАЛЕНДАРЬ!$X18=GRID!$B$3:$BI$3), 0))*GRID!$B$67,
ROUNDUP(INDEX(GRID!$B$17:$BI$27,MATCH(W$7,GRID!$A$17:$A$27,0),MATCH(1,($U$2=GRID!$B$1:$BI$1)*(КАЛЕНДАРЬ!$X18=GRID!$B$3:$BI$3), 0))*GRID!$B$66*(1-GRID!$B$69),0))</f>
        <v>217260</v>
      </c>
    </row>
    <row r="159" spans="1:24" hidden="1" x14ac:dyDescent="0.2">
      <c r="A159" s="117" t="s">
        <v>43</v>
      </c>
      <c r="B159" s="117">
        <v>16</v>
      </c>
      <c r="C159" s="47" cm="1">
        <f t="array" ref="C159">IF($I$2="Раннее бронирование",
INDEX(GRID!$B$4:$BI$14,MATCH(C$7,GRID!$A$4:$A$14,0),MATCH(1,($U$2=GRID!$B$1:$BI$1)*(КАЛЕНДАРЬ!$X19=GRID!$B$3:$BI$3), 0))*GRID!$B$67,
ROUNDUP(INDEX(GRID!$B$4:$BI$14,MATCH(C$7,GRID!$A$4:$A$14,0),MATCH(1,($U$2=GRID!$B$1:$BI$1)*(КАЛЕНДАРЬ!$X19=GRID!$B$3:$BI$3),0))*GRID!$B$66*(1-GRID!$B$69),0))</f>
        <v>19720</v>
      </c>
      <c r="D159" s="48" cm="1">
        <f t="array" ref="D159">IF($I$2="Раннее бронирование",
INDEX(GRID!$B$17:$BI$27,MATCH(C$7,GRID!$A$17:$A$27,0),MATCH(1,($U$2=GRID!$B$1:$BI$1)*(КАЛЕНДАРЬ!$X19=GRID!$B$3:$BI$3), 0))*GRID!$B$67,
ROUNDUP(INDEX(GRID!$B$17:$BI$27,MATCH(C$7,GRID!$A$17:$A$27,0),MATCH(1,($U$2=GRID!$B$1:$BI$1)*(КАЛЕНДАРЬ!$X19=GRID!$B$3:$BI$3), 0))*GRID!$B$66*(1-GRID!$B$69),0))</f>
        <v>21420</v>
      </c>
      <c r="E159" s="47" cm="1">
        <f t="array" ref="E159">IF($I$2="Раннее бронирование",
INDEX(GRID!$B$4:$BI$14,MATCH(E$7,GRID!$A$4:$A$14,0),MATCH(1,($U$2=GRID!$B$1:$BI$1)*(КАЛЕНДАРЬ!$X19=GRID!$B$3:$BI$3), 0))*GRID!$B$67,
ROUNDUP(INDEX(GRID!$B$4:$BI$14,MATCH(E$7,GRID!$A$4:$A$14,0),MATCH(1,($U$2=GRID!$B$1:$BI$1)*(КАЛЕНДАРЬ!$X19=GRID!$B$3:$BI$3),0))*GRID!$B$66*(1-GRID!$B$69),0))</f>
        <v>22032</v>
      </c>
      <c r="F159" s="48" cm="1">
        <f t="array" ref="F159">IF($I$2="Раннее бронирование",
INDEX(GRID!$B$17:$BI$27,MATCH(E$7,GRID!$A$17:$A$27,0),MATCH(1,($U$2=GRID!$B$1:$BI$1)*(КАЛЕНДАРЬ!$X19=GRID!$B$3:$BI$3), 0))*GRID!$B$67,
ROUNDUP(INDEX(GRID!$B$17:$BI$27,MATCH(E$7,GRID!$A$17:$A$27,0),MATCH(1,($U$2=GRID!$B$1:$BI$1)*(КАЛЕНДАРЬ!$X19=GRID!$B$3:$BI$3), 0))*GRID!$B$66*(1-GRID!$B$69),0))</f>
        <v>23732</v>
      </c>
      <c r="G159" s="47" t="e" cm="1">
        <f t="array" ref="G159">IF($I$2="Раннее бронирование",
INDEX(GRID!$B$4:$BI$14,MATCH(G$7,GRID!$A$4:$A$14,0),MATCH(1,($U$2=GRID!$B$1:$BI$1)*(КАЛЕНДАРЬ!$X19=GRID!$B$3:$BI$3), 0))*GRID!$B$67,
ROUNDUP(INDEX(GRID!$B$4:$BI$14,MATCH(G$7,GRID!$A$4:$A$14,0),MATCH(1,($U$2=GRID!$B$1:$BI$1)*(КАЛЕНДАРЬ!$X19=GRID!$B$3:$BI$3),0))*GRID!$B$66*(1-GRID!$B$69),0))</f>
        <v>#N/A</v>
      </c>
      <c r="H159" s="48" t="e" cm="1">
        <f t="array" ref="H159">IF($I$2="Раннее бронирование",
INDEX(GRID!$B$17:$BI$27,MATCH(G$7,GRID!$A$17:$A$27,0),MATCH(1,($U$2=GRID!$B$1:$BI$1)*(КАЛЕНДАРЬ!$X19=GRID!$B$3:$BI$3), 0))*GRID!$B$67,
ROUNDUP(INDEX(GRID!$B$17:$BI$27,MATCH(G$7,GRID!$A$17:$A$27,0),MATCH(1,($U$2=GRID!$B$1:$BI$1)*(КАЛЕНДАРЬ!$X19=GRID!$B$3:$BI$3), 0))*GRID!$B$66*(1-GRID!$B$69),0))</f>
        <v>#N/A</v>
      </c>
      <c r="I159" s="47" t="e" cm="1">
        <f t="array" ref="I159">IF($I$2="Раннее бронирование",
INDEX(GRID!$B$4:$BI$14,MATCH(I$7,GRID!$A$4:$A$14,0),MATCH(1,($U$2=GRID!$B$1:$BI$1)*(КАЛЕНДАРЬ!$X19=GRID!$B$3:$BI$3), 0))*GRID!$B$67,
ROUNDUP(INDEX(GRID!$B$4:$BI$14,MATCH(I$7,GRID!$A$4:$A$14,0),MATCH(1,($U$2=GRID!$B$1:$BI$1)*(КАЛЕНДАРЬ!$X19=GRID!$B$3:$BI$3),0))*GRID!$B$66*(1-GRID!$B$69),0))</f>
        <v>#N/A</v>
      </c>
      <c r="J159" s="48" t="e" cm="1">
        <f t="array" ref="J159">IF($I$2="Раннее бронирование",
INDEX(GRID!$B$17:$BI$27,MATCH(I$7,GRID!$A$17:$A$27,0),MATCH(1,($U$2=GRID!$B$1:$BI$1)*(КАЛЕНДАРЬ!$X19=GRID!$B$3:$BI$3), 0))*GRID!$B$67,
ROUNDUP(INDEX(GRID!$B$17:$BI$27,MATCH(I$7,GRID!$A$17:$A$27,0),MATCH(1,($U$2=GRID!$B$1:$BI$1)*(КАЛЕНДАРЬ!$X19=GRID!$B$3:$BI$3), 0))*GRID!$B$66*(1-GRID!$B$69),0))</f>
        <v>#N/A</v>
      </c>
      <c r="K159" s="47" cm="1">
        <f t="array" ref="K159">IF($I$2="Раннее бронирование",
INDEX(GRID!$B$4:$BI$14,MATCH(K$7,GRID!$A$4:$A$14,0),MATCH(1,($U$2=GRID!$B$1:$BI$1)*(КАЛЕНДАРЬ!$X19=GRID!$B$3:$BI$3), 0))*GRID!$B$67,
ROUNDUP(INDEX(GRID!$B$4:$BI$14,MATCH(K$7,GRID!$A$4:$A$14,0),MATCH(1,($U$2=GRID!$B$1:$BI$1)*(КАЛЕНДАРЬ!$X19=GRID!$B$3:$BI$3),0))*GRID!$B$66*(1-GRID!$B$69),0))</f>
        <v>30464</v>
      </c>
      <c r="L159" s="48" cm="1">
        <f t="array" ref="L159">IF($I$2="Раннее бронирование",
INDEX(GRID!$B$17:$BI$27,MATCH(K$7,GRID!$A$17:$A$27,0),MATCH(1,($U$2=GRID!$B$1:$BI$1)*(КАЛЕНДАРЬ!$X19=GRID!$B$3:$BI$3), 0))*GRID!$B$67,
ROUNDUP(INDEX(GRID!$B$17:$BI$27,MATCH(K$7,GRID!$A$17:$A$27,0),MATCH(1,($U$2=GRID!$B$1:$BI$1)*(КАЛЕНДАРЬ!$X19=GRID!$B$3:$BI$3), 0))*GRID!$B$66*(1-GRID!$B$69),0))</f>
        <v>32164</v>
      </c>
      <c r="M159" s="47" cm="1">
        <f t="array" ref="M159">IF($I$2="Раннее бронирование",
INDEX(GRID!$B$4:$BI$14,MATCH(M$7,GRID!$A$4:$A$14,0),MATCH(1,($U$2=GRID!$B$1:$BI$1)*(КАЛЕНДАРЬ!$X19=GRID!$B$3:$BI$3), 0))*GRID!$B$67,
ROUNDUP(INDEX(GRID!$B$4:$BI$14,MATCH(M$7,GRID!$A$4:$A$14,0),MATCH(1,($U$2=GRID!$B$1:$BI$1)*(КАЛЕНДАРЬ!$X19=GRID!$B$3:$BI$3),0))*GRID!$B$66*(1-GRID!$B$69),0))</f>
        <v>34000</v>
      </c>
      <c r="N159" s="48" cm="1">
        <f t="array" ref="N159">IF($I$2="Раннее бронирование",
INDEX(GRID!$B$17:$BI$27,MATCH(M$7,GRID!$A$17:$A$27,0),MATCH(1,($U$2=GRID!$B$1:$BI$1)*(КАЛЕНДАРЬ!$X19=GRID!$B$3:$BI$3), 0))*GRID!$B$67,
ROUNDUP(INDEX(GRID!$B$17:$BI$27,MATCH(M$7,GRID!$A$17:$A$27,0),MATCH(1,($U$2=GRID!$B$1:$BI$1)*(КАЛЕНДАРЬ!$X19=GRID!$B$3:$BI$3), 0))*GRID!$B$66*(1-GRID!$B$69),0))</f>
        <v>35700</v>
      </c>
      <c r="O159" s="47" cm="1">
        <f t="array" ref="O159">IF($I$2="Раннее бронирование",
INDEX(GRID!$B$4:$BI$14,MATCH(O$7,GRID!$A$4:$A$14,0),MATCH(1,($U$2=GRID!$B$1:$BI$1)*(КАЛЕНДАРЬ!$X19=GRID!$B$3:$BI$3), 0))*GRID!$B$67,
ROUNDUP(INDEX(GRID!$B$4:$BI$14,MATCH(O$7,GRID!$A$4:$A$14,0),MATCH(1,($U$2=GRID!$B$1:$BI$1)*(КАЛЕНДАРЬ!$X19=GRID!$B$3:$BI$3),0))*GRID!$B$66*(1-GRID!$B$69),0))</f>
        <v>38420</v>
      </c>
      <c r="P159" s="48" cm="1">
        <f t="array" ref="P159">IF($I$2="Раннее бронирование",
INDEX(GRID!$B$17:$BI$27,MATCH(O$7,GRID!$A$17:$A$27,0),MATCH(1,($U$2=GRID!$B$1:$BI$1)*(КАЛЕНДАРЬ!$X19=GRID!$B$3:$BI$3), 0))*GRID!$B$67,
ROUNDUP(INDEX(GRID!$B$17:$BI$27,MATCH(O$7,GRID!$A$17:$A$27,0),MATCH(1,($U$2=GRID!$B$1:$BI$1)*(КАЛЕНДАРЬ!$X19=GRID!$B$3:$BI$3), 0))*GRID!$B$66*(1-GRID!$B$69),0))</f>
        <v>40120</v>
      </c>
      <c r="Q159" s="47" t="e" cm="1">
        <f t="array" ref="Q159">IF($I$2="Раннее бронирование",
INDEX(GRID!$B$4:$BI$14,MATCH(Q$7,GRID!$A$4:$A$14,0),MATCH(1,($U$2=GRID!$B$1:$BI$1)*(КАЛЕНДАРЬ!$X19=GRID!$B$3:$BI$3), 0))*GRID!$B$67,
ROUNDUP(INDEX(GRID!$B$4:$BI$14,MATCH(Q$7,GRID!$A$4:$A$14,0),MATCH(1,($U$2=GRID!$B$1:$BI$1)*(КАЛЕНДАРЬ!$X19=GRID!$B$3:$BI$3),0))*GRID!$B$66*(1-GRID!$B$69),0))</f>
        <v>#N/A</v>
      </c>
      <c r="R159" s="48" t="e" cm="1">
        <f t="array" ref="R159">IF($I$2="Раннее бронирование",
INDEX(GRID!$B$17:$BI$27,MATCH(Q$7,GRID!$A$17:$A$27,0),MATCH(1,($U$2=GRID!$B$1:$BI$1)*(КАЛЕНДАРЬ!$X19=GRID!$B$3:$BI$3), 0))*GRID!$B$67,
ROUNDUP(INDEX(GRID!$B$17:$BI$27,MATCH(Q$7,GRID!$A$17:$A$27,0),MATCH(1,($U$2=GRID!$B$1:$BI$1)*(КАЛЕНДАРЬ!$X19=GRID!$B$3:$BI$3), 0))*GRID!$B$66*(1-GRID!$B$69),0))</f>
        <v>#N/A</v>
      </c>
      <c r="S159" s="47" t="e" cm="1">
        <f t="array" ref="S159">IF($I$2="Раннее бронирование",
INDEX(GRID!$B$4:$BI$14,MATCH(S$7,GRID!$A$4:$A$14,0),MATCH(1,($U$2=GRID!$B$1:$BI$1)*(КАЛЕНДАРЬ!$X19=GRID!$B$3:$BI$3), 0))*GRID!$B$67,
ROUNDUP(INDEX(GRID!$B$4:$BI$14,MATCH(S$7,GRID!$A$4:$A$14,0),MATCH(1,($U$2=GRID!$B$1:$BI$1)*(КАЛЕНДАРЬ!$X19=GRID!$B$3:$BI$3),0))*GRID!$B$66*(1-GRID!$B$69),0))</f>
        <v>#N/A</v>
      </c>
      <c r="T159" s="48" t="e" cm="1">
        <f t="array" ref="T159">IF($I$2="Раннее бронирование",
INDEX(GRID!$B$17:$BI$27,MATCH(S$7,GRID!$A$17:$A$27,0),MATCH(1,($U$2=GRID!$B$1:$BI$1)*(КАЛЕНДАРЬ!$X19=GRID!$B$3:$BI$3), 0))*GRID!$B$67,
ROUNDUP(INDEX(GRID!$B$17:$BI$27,MATCH(S$7,GRID!$A$17:$A$27,0),MATCH(1,($U$2=GRID!$B$1:$BI$1)*(КАЛЕНДАРЬ!$X19=GRID!$B$3:$BI$3), 0))*GRID!$B$66*(1-GRID!$B$69),0))</f>
        <v>#N/A</v>
      </c>
      <c r="U159" s="47" cm="1">
        <f t="array" ref="U159">IF($I$2="Раннее бронирование",
INDEX(GRID!$B$4:$BI$14,MATCH(U$7,GRID!$A$4:$A$14,0),MATCH(1,($U$2=GRID!$B$1:$BI$1)*(КАЛЕНДАРЬ!$X19=GRID!$B$3:$BI$3), 0))*GRID!$B$67,
ROUNDUP(INDEX(GRID!$B$4:$BI$14,MATCH(U$7,GRID!$A$4:$A$14,0),MATCH(1,($U$2=GRID!$B$1:$BI$1)*(КАЛЕНДАРЬ!$X19=GRID!$B$3:$BI$3),0))*GRID!$B$66*(1-GRID!$B$69),0))</f>
        <v>59840</v>
      </c>
      <c r="V159" s="48" cm="1">
        <f t="array" ref="V159">IF($I$2="Раннее бронирование",
INDEX(GRID!$B$17:$BI$27,MATCH(U$7,GRID!$A$17:$A$27,0),MATCH(1,($U$2=GRID!$B$1:$BI$1)*(КАЛЕНДАРЬ!$X19=GRID!$B$3:$BI$3), 0))*GRID!$B$67,
ROUNDUP(INDEX(GRID!$B$17:$BI$27,MATCH(U$7,GRID!$A$17:$A$27,0),MATCH(1,($U$2=GRID!$B$1:$BI$1)*(КАЛЕНДАРЬ!$X19=GRID!$B$3:$BI$3), 0))*GRID!$B$66*(1-GRID!$B$69),0))</f>
        <v>61540</v>
      </c>
      <c r="W159" s="47" cm="1">
        <f t="array" ref="W159">IF($I$2="Раннее бронирование",
INDEX(GRID!$B$4:$BI$14,MATCH(W$7,GRID!$A$4:$A$14,0),MATCH(1,($U$2=GRID!$B$1:$BI$1)*(КАЛЕНДАРЬ!$X19=GRID!$B$3:$BI$3), 0))*GRID!$B$67,
ROUNDUP(INDEX(GRID!$B$4:$BI$14,MATCH(W$7,GRID!$A$4:$A$14,0),MATCH(1,($U$2=GRID!$B$1:$BI$1)*(КАЛЕНДАРЬ!$X19=GRID!$B$3:$BI$3),0))*GRID!$B$66*(1-GRID!$B$69),0))</f>
        <v>215560</v>
      </c>
      <c r="X159" s="48" cm="1">
        <f t="array" ref="X159">IF($I$2="Раннее бронирование",
INDEX(GRID!$B$17:$BI$27,MATCH(W$7,GRID!$A$17:$A$27,0),MATCH(1,($U$2=GRID!$B$1:$BI$1)*(КАЛЕНДАРЬ!$X19=GRID!$B$3:$BI$3), 0))*GRID!$B$67,
ROUNDUP(INDEX(GRID!$B$17:$BI$27,MATCH(W$7,GRID!$A$17:$A$27,0),MATCH(1,($U$2=GRID!$B$1:$BI$1)*(КАЛЕНДАРЬ!$X19=GRID!$B$3:$BI$3), 0))*GRID!$B$66*(1-GRID!$B$69),0))</f>
        <v>217260</v>
      </c>
    </row>
    <row r="160" spans="1:24" hidden="1" x14ac:dyDescent="0.2">
      <c r="A160" s="117" t="s">
        <v>44</v>
      </c>
      <c r="B160" s="117">
        <v>17</v>
      </c>
      <c r="C160" s="47" cm="1">
        <f t="array" ref="C160">IF($I$2="Раннее бронирование",
INDEX(GRID!$B$4:$BI$14,MATCH(C$7,GRID!$A$4:$A$14,0),MATCH(1,($U$2=GRID!$B$1:$BI$1)*(КАЛЕНДАРЬ!$X20=GRID!$B$3:$BI$3), 0))*GRID!$B$67,
ROUNDUP(INDEX(GRID!$B$4:$BI$14,MATCH(C$7,GRID!$A$4:$A$14,0),MATCH(1,($U$2=GRID!$B$1:$BI$1)*(КАЛЕНДАРЬ!$X20=GRID!$B$3:$BI$3),0))*GRID!$B$66*(1-GRID!$B$69),0))</f>
        <v>18700</v>
      </c>
      <c r="D160" s="48" cm="1">
        <f t="array" ref="D160">IF($I$2="Раннее бронирование",
INDEX(GRID!$B$17:$BI$27,MATCH(C$7,GRID!$A$17:$A$27,0),MATCH(1,($U$2=GRID!$B$1:$BI$1)*(КАЛЕНДАРЬ!$X20=GRID!$B$3:$BI$3), 0))*GRID!$B$67,
ROUNDUP(INDEX(GRID!$B$17:$BI$27,MATCH(C$7,GRID!$A$17:$A$27,0),MATCH(1,($U$2=GRID!$B$1:$BI$1)*(КАЛЕНДАРЬ!$X20=GRID!$B$3:$BI$3), 0))*GRID!$B$66*(1-GRID!$B$69),0))</f>
        <v>20400</v>
      </c>
      <c r="E160" s="47" cm="1">
        <f t="array" ref="E160">IF($I$2="Раннее бронирование",
INDEX(GRID!$B$4:$BI$14,MATCH(E$7,GRID!$A$4:$A$14,0),MATCH(1,($U$2=GRID!$B$1:$BI$1)*(КАЛЕНДАРЬ!$X20=GRID!$B$3:$BI$3), 0))*GRID!$B$67,
ROUNDUP(INDEX(GRID!$B$4:$BI$14,MATCH(E$7,GRID!$A$4:$A$14,0),MATCH(1,($U$2=GRID!$B$1:$BI$1)*(КАЛЕНДАРЬ!$X20=GRID!$B$3:$BI$3),0))*GRID!$B$66*(1-GRID!$B$69),0))</f>
        <v>20808</v>
      </c>
      <c r="F160" s="48" cm="1">
        <f t="array" ref="F160">IF($I$2="Раннее бронирование",
INDEX(GRID!$B$17:$BI$27,MATCH(E$7,GRID!$A$17:$A$27,0),MATCH(1,($U$2=GRID!$B$1:$BI$1)*(КАЛЕНДАРЬ!$X20=GRID!$B$3:$BI$3), 0))*GRID!$B$67,
ROUNDUP(INDEX(GRID!$B$17:$BI$27,MATCH(E$7,GRID!$A$17:$A$27,0),MATCH(1,($U$2=GRID!$B$1:$BI$1)*(КАЛЕНДАРЬ!$X20=GRID!$B$3:$BI$3), 0))*GRID!$B$66*(1-GRID!$B$69),0))</f>
        <v>22508</v>
      </c>
      <c r="G160" s="47" t="e" cm="1">
        <f t="array" ref="G160">IF($I$2="Раннее бронирование",
INDEX(GRID!$B$4:$BI$14,MATCH(G$7,GRID!$A$4:$A$14,0),MATCH(1,($U$2=GRID!$B$1:$BI$1)*(КАЛЕНДАРЬ!$X20=GRID!$B$3:$BI$3), 0))*GRID!$B$67,
ROUNDUP(INDEX(GRID!$B$4:$BI$14,MATCH(G$7,GRID!$A$4:$A$14,0),MATCH(1,($U$2=GRID!$B$1:$BI$1)*(КАЛЕНДАРЬ!$X20=GRID!$B$3:$BI$3),0))*GRID!$B$66*(1-GRID!$B$69),0))</f>
        <v>#N/A</v>
      </c>
      <c r="H160" s="48" t="e" cm="1">
        <f t="array" ref="H160">IF($I$2="Раннее бронирование",
INDEX(GRID!$B$17:$BI$27,MATCH(G$7,GRID!$A$17:$A$27,0),MATCH(1,($U$2=GRID!$B$1:$BI$1)*(КАЛЕНДАРЬ!$X20=GRID!$B$3:$BI$3), 0))*GRID!$B$67,
ROUNDUP(INDEX(GRID!$B$17:$BI$27,MATCH(G$7,GRID!$A$17:$A$27,0),MATCH(1,($U$2=GRID!$B$1:$BI$1)*(КАЛЕНДАРЬ!$X20=GRID!$B$3:$BI$3), 0))*GRID!$B$66*(1-GRID!$B$69),0))</f>
        <v>#N/A</v>
      </c>
      <c r="I160" s="47" t="e" cm="1">
        <f t="array" ref="I160">IF($I$2="Раннее бронирование",
INDEX(GRID!$B$4:$BI$14,MATCH(I$7,GRID!$A$4:$A$14,0),MATCH(1,($U$2=GRID!$B$1:$BI$1)*(КАЛЕНДАРЬ!$X20=GRID!$B$3:$BI$3), 0))*GRID!$B$67,
ROUNDUP(INDEX(GRID!$B$4:$BI$14,MATCH(I$7,GRID!$A$4:$A$14,0),MATCH(1,($U$2=GRID!$B$1:$BI$1)*(КАЛЕНДАРЬ!$X20=GRID!$B$3:$BI$3),0))*GRID!$B$66*(1-GRID!$B$69),0))</f>
        <v>#N/A</v>
      </c>
      <c r="J160" s="48" t="e" cm="1">
        <f t="array" ref="J160">IF($I$2="Раннее бронирование",
INDEX(GRID!$B$17:$BI$27,MATCH(I$7,GRID!$A$17:$A$27,0),MATCH(1,($U$2=GRID!$B$1:$BI$1)*(КАЛЕНДАРЬ!$X20=GRID!$B$3:$BI$3), 0))*GRID!$B$67,
ROUNDUP(INDEX(GRID!$B$17:$BI$27,MATCH(I$7,GRID!$A$17:$A$27,0),MATCH(1,($U$2=GRID!$B$1:$BI$1)*(КАЛЕНДАРЬ!$X20=GRID!$B$3:$BI$3), 0))*GRID!$B$66*(1-GRID!$B$69),0))</f>
        <v>#N/A</v>
      </c>
      <c r="K160" s="47" cm="1">
        <f t="array" ref="K160">IF($I$2="Раннее бронирование",
INDEX(GRID!$B$4:$BI$14,MATCH(K$7,GRID!$A$4:$A$14,0),MATCH(1,($U$2=GRID!$B$1:$BI$1)*(КАЛЕНДАРЬ!$X20=GRID!$B$3:$BI$3), 0))*GRID!$B$67,
ROUNDUP(INDEX(GRID!$B$4:$BI$14,MATCH(K$7,GRID!$A$4:$A$14,0),MATCH(1,($U$2=GRID!$B$1:$BI$1)*(КАЛЕНДАРЬ!$X20=GRID!$B$3:$BI$3),0))*GRID!$B$66*(1-GRID!$B$69),0))</f>
        <v>28764</v>
      </c>
      <c r="L160" s="48" cm="1">
        <f t="array" ref="L160">IF($I$2="Раннее бронирование",
INDEX(GRID!$B$17:$BI$27,MATCH(K$7,GRID!$A$17:$A$27,0),MATCH(1,($U$2=GRID!$B$1:$BI$1)*(КАЛЕНДАРЬ!$X20=GRID!$B$3:$BI$3), 0))*GRID!$B$67,
ROUNDUP(INDEX(GRID!$B$17:$BI$27,MATCH(K$7,GRID!$A$17:$A$27,0),MATCH(1,($U$2=GRID!$B$1:$BI$1)*(КАЛЕНДАРЬ!$X20=GRID!$B$3:$BI$3), 0))*GRID!$B$66*(1-GRID!$B$69),0))</f>
        <v>30464</v>
      </c>
      <c r="M160" s="47" cm="1">
        <f t="array" ref="M160">IF($I$2="Раннее бронирование",
INDEX(GRID!$B$4:$BI$14,MATCH(M$7,GRID!$A$4:$A$14,0),MATCH(1,($U$2=GRID!$B$1:$BI$1)*(КАЛЕНДАРЬ!$X20=GRID!$B$3:$BI$3), 0))*GRID!$B$67,
ROUNDUP(INDEX(GRID!$B$4:$BI$14,MATCH(M$7,GRID!$A$4:$A$14,0),MATCH(1,($U$2=GRID!$B$1:$BI$1)*(КАЛЕНДАРЬ!$X20=GRID!$B$3:$BI$3),0))*GRID!$B$66*(1-GRID!$B$69),0))</f>
        <v>32028</v>
      </c>
      <c r="N160" s="48" cm="1">
        <f t="array" ref="N160">IF($I$2="Раннее бронирование",
INDEX(GRID!$B$17:$BI$27,MATCH(M$7,GRID!$A$17:$A$27,0),MATCH(1,($U$2=GRID!$B$1:$BI$1)*(КАЛЕНДАРЬ!$X20=GRID!$B$3:$BI$3), 0))*GRID!$B$67,
ROUNDUP(INDEX(GRID!$B$17:$BI$27,MATCH(M$7,GRID!$A$17:$A$27,0),MATCH(1,($U$2=GRID!$B$1:$BI$1)*(КАЛЕНДАРЬ!$X20=GRID!$B$3:$BI$3), 0))*GRID!$B$66*(1-GRID!$B$69),0))</f>
        <v>33728</v>
      </c>
      <c r="O160" s="47" cm="1">
        <f t="array" ref="O160">IF($I$2="Раннее бронирование",
INDEX(GRID!$B$4:$BI$14,MATCH(O$7,GRID!$A$4:$A$14,0),MATCH(1,($U$2=GRID!$B$1:$BI$1)*(КАЛЕНДАРЬ!$X20=GRID!$B$3:$BI$3), 0))*GRID!$B$67,
ROUNDUP(INDEX(GRID!$B$4:$BI$14,MATCH(O$7,GRID!$A$4:$A$14,0),MATCH(1,($U$2=GRID!$B$1:$BI$1)*(КАЛЕНДАРЬ!$X20=GRID!$B$3:$BI$3),0))*GRID!$B$66*(1-GRID!$B$69),0))</f>
        <v>36380</v>
      </c>
      <c r="P160" s="48" cm="1">
        <f t="array" ref="P160">IF($I$2="Раннее бронирование",
INDEX(GRID!$B$17:$BI$27,MATCH(O$7,GRID!$A$17:$A$27,0),MATCH(1,($U$2=GRID!$B$1:$BI$1)*(КАЛЕНДАРЬ!$X20=GRID!$B$3:$BI$3), 0))*GRID!$B$67,
ROUNDUP(INDEX(GRID!$B$17:$BI$27,MATCH(O$7,GRID!$A$17:$A$27,0),MATCH(1,($U$2=GRID!$B$1:$BI$1)*(КАЛЕНДАРЬ!$X20=GRID!$B$3:$BI$3), 0))*GRID!$B$66*(1-GRID!$B$69),0))</f>
        <v>38080</v>
      </c>
      <c r="Q160" s="47" t="e" cm="1">
        <f t="array" ref="Q160">IF($I$2="Раннее бронирование",
INDEX(GRID!$B$4:$BI$14,MATCH(Q$7,GRID!$A$4:$A$14,0),MATCH(1,($U$2=GRID!$B$1:$BI$1)*(КАЛЕНДАРЬ!$X20=GRID!$B$3:$BI$3), 0))*GRID!$B$67,
ROUNDUP(INDEX(GRID!$B$4:$BI$14,MATCH(Q$7,GRID!$A$4:$A$14,0),MATCH(1,($U$2=GRID!$B$1:$BI$1)*(КАЛЕНДАРЬ!$X20=GRID!$B$3:$BI$3),0))*GRID!$B$66*(1-GRID!$B$69),0))</f>
        <v>#N/A</v>
      </c>
      <c r="R160" s="48" t="e" cm="1">
        <f t="array" ref="R160">IF($I$2="Раннее бронирование",
INDEX(GRID!$B$17:$BI$27,MATCH(Q$7,GRID!$A$17:$A$27,0),MATCH(1,($U$2=GRID!$B$1:$BI$1)*(КАЛЕНДАРЬ!$X20=GRID!$B$3:$BI$3), 0))*GRID!$B$67,
ROUNDUP(INDEX(GRID!$B$17:$BI$27,MATCH(Q$7,GRID!$A$17:$A$27,0),MATCH(1,($U$2=GRID!$B$1:$BI$1)*(КАЛЕНДАРЬ!$X20=GRID!$B$3:$BI$3), 0))*GRID!$B$66*(1-GRID!$B$69),0))</f>
        <v>#N/A</v>
      </c>
      <c r="S160" s="47" t="e" cm="1">
        <f t="array" ref="S160">IF($I$2="Раннее бронирование",
INDEX(GRID!$B$4:$BI$14,MATCH(S$7,GRID!$A$4:$A$14,0),MATCH(1,($U$2=GRID!$B$1:$BI$1)*(КАЛЕНДАРЬ!$X20=GRID!$B$3:$BI$3), 0))*GRID!$B$67,
ROUNDUP(INDEX(GRID!$B$4:$BI$14,MATCH(S$7,GRID!$A$4:$A$14,0),MATCH(1,($U$2=GRID!$B$1:$BI$1)*(КАЛЕНДАРЬ!$X20=GRID!$B$3:$BI$3),0))*GRID!$B$66*(1-GRID!$B$69),0))</f>
        <v>#N/A</v>
      </c>
      <c r="T160" s="48" t="e" cm="1">
        <f t="array" ref="T160">IF($I$2="Раннее бронирование",
INDEX(GRID!$B$17:$BI$27,MATCH(S$7,GRID!$A$17:$A$27,0),MATCH(1,($U$2=GRID!$B$1:$BI$1)*(КАЛЕНДАРЬ!$X20=GRID!$B$3:$BI$3), 0))*GRID!$B$67,
ROUNDUP(INDEX(GRID!$B$17:$BI$27,MATCH(S$7,GRID!$A$17:$A$27,0),MATCH(1,($U$2=GRID!$B$1:$BI$1)*(КАЛЕНДАРЬ!$X20=GRID!$B$3:$BI$3), 0))*GRID!$B$66*(1-GRID!$B$69),0))</f>
        <v>#N/A</v>
      </c>
      <c r="U160" s="47" cm="1">
        <f t="array" ref="U160">IF($I$2="Раннее бронирование",
INDEX(GRID!$B$4:$BI$14,MATCH(U$7,GRID!$A$4:$A$14,0),MATCH(1,($U$2=GRID!$B$1:$BI$1)*(КАЛЕНДАРЬ!$X20=GRID!$B$3:$BI$3), 0))*GRID!$B$67,
ROUNDUP(INDEX(GRID!$B$4:$BI$14,MATCH(U$7,GRID!$A$4:$A$14,0),MATCH(1,($U$2=GRID!$B$1:$BI$1)*(КАЛЕНДАРЬ!$X20=GRID!$B$3:$BI$3),0))*GRID!$B$66*(1-GRID!$B$69),0))</f>
        <v>56440</v>
      </c>
      <c r="V160" s="48" cm="1">
        <f t="array" ref="V160">IF($I$2="Раннее бронирование",
INDEX(GRID!$B$17:$BI$27,MATCH(U$7,GRID!$A$17:$A$27,0),MATCH(1,($U$2=GRID!$B$1:$BI$1)*(КАЛЕНДАРЬ!$X20=GRID!$B$3:$BI$3), 0))*GRID!$B$67,
ROUNDUP(INDEX(GRID!$B$17:$BI$27,MATCH(U$7,GRID!$A$17:$A$27,0),MATCH(1,($U$2=GRID!$B$1:$BI$1)*(КАЛЕНДАРЬ!$X20=GRID!$B$3:$BI$3), 0))*GRID!$B$66*(1-GRID!$B$69),0))</f>
        <v>58140</v>
      </c>
      <c r="W160" s="47" cm="1">
        <f t="array" ref="W160">IF($I$2="Раннее бронирование",
INDEX(GRID!$B$4:$BI$14,MATCH(W$7,GRID!$A$4:$A$14,0),MATCH(1,($U$2=GRID!$B$1:$BI$1)*(КАЛЕНДАРЬ!$X20=GRID!$B$3:$BI$3), 0))*GRID!$B$67,
ROUNDUP(INDEX(GRID!$B$4:$BI$14,MATCH(W$7,GRID!$A$4:$A$14,0),MATCH(1,($U$2=GRID!$B$1:$BI$1)*(КАЛЕНДАРЬ!$X20=GRID!$B$3:$BI$3),0))*GRID!$B$66*(1-GRID!$B$69),0))</f>
        <v>206040</v>
      </c>
      <c r="X160" s="48" cm="1">
        <f t="array" ref="X160">IF($I$2="Раннее бронирование",
INDEX(GRID!$B$17:$BI$27,MATCH(W$7,GRID!$A$17:$A$27,0),MATCH(1,($U$2=GRID!$B$1:$BI$1)*(КАЛЕНДАРЬ!$X20=GRID!$B$3:$BI$3), 0))*GRID!$B$67,
ROUNDUP(INDEX(GRID!$B$17:$BI$27,MATCH(W$7,GRID!$A$17:$A$27,0),MATCH(1,($U$2=GRID!$B$1:$BI$1)*(КАЛЕНДАРЬ!$X20=GRID!$B$3:$BI$3), 0))*GRID!$B$66*(1-GRID!$B$69),0))</f>
        <v>207740</v>
      </c>
    </row>
    <row r="161" spans="1:24" hidden="1" x14ac:dyDescent="0.2">
      <c r="A161" s="117" t="s">
        <v>45</v>
      </c>
      <c r="B161" s="117">
        <v>18</v>
      </c>
      <c r="C161" s="47" cm="1">
        <f t="array" ref="C161">IF($I$2="Раннее бронирование",
INDEX(GRID!$B$4:$BI$14,MATCH(C$7,GRID!$A$4:$A$14,0),MATCH(1,($U$2=GRID!$B$1:$BI$1)*(КАЛЕНДАРЬ!$X21=GRID!$B$3:$BI$3), 0))*GRID!$B$67,
ROUNDUP(INDEX(GRID!$B$4:$BI$14,MATCH(C$7,GRID!$A$4:$A$14,0),MATCH(1,($U$2=GRID!$B$1:$BI$1)*(КАЛЕНДАРЬ!$X21=GRID!$B$3:$BI$3),0))*GRID!$B$66*(1-GRID!$B$69),0))</f>
        <v>18700</v>
      </c>
      <c r="D161" s="48" cm="1">
        <f t="array" ref="D161">IF($I$2="Раннее бронирование",
INDEX(GRID!$B$17:$BI$27,MATCH(C$7,GRID!$A$17:$A$27,0),MATCH(1,($U$2=GRID!$B$1:$BI$1)*(КАЛЕНДАРЬ!$X21=GRID!$B$3:$BI$3), 0))*GRID!$B$67,
ROUNDUP(INDEX(GRID!$B$17:$BI$27,MATCH(C$7,GRID!$A$17:$A$27,0),MATCH(1,($U$2=GRID!$B$1:$BI$1)*(КАЛЕНДАРЬ!$X21=GRID!$B$3:$BI$3), 0))*GRID!$B$66*(1-GRID!$B$69),0))</f>
        <v>20400</v>
      </c>
      <c r="E161" s="47" cm="1">
        <f t="array" ref="E161">IF($I$2="Раннее бронирование",
INDEX(GRID!$B$4:$BI$14,MATCH(E$7,GRID!$A$4:$A$14,0),MATCH(1,($U$2=GRID!$B$1:$BI$1)*(КАЛЕНДАРЬ!$X21=GRID!$B$3:$BI$3), 0))*GRID!$B$67,
ROUNDUP(INDEX(GRID!$B$4:$BI$14,MATCH(E$7,GRID!$A$4:$A$14,0),MATCH(1,($U$2=GRID!$B$1:$BI$1)*(КАЛЕНДАРЬ!$X21=GRID!$B$3:$BI$3),0))*GRID!$B$66*(1-GRID!$B$69),0))</f>
        <v>20808</v>
      </c>
      <c r="F161" s="48" cm="1">
        <f t="array" ref="F161">IF($I$2="Раннее бронирование",
INDEX(GRID!$B$17:$BI$27,MATCH(E$7,GRID!$A$17:$A$27,0),MATCH(1,($U$2=GRID!$B$1:$BI$1)*(КАЛЕНДАРЬ!$X21=GRID!$B$3:$BI$3), 0))*GRID!$B$67,
ROUNDUP(INDEX(GRID!$B$17:$BI$27,MATCH(E$7,GRID!$A$17:$A$27,0),MATCH(1,($U$2=GRID!$B$1:$BI$1)*(КАЛЕНДАРЬ!$X21=GRID!$B$3:$BI$3), 0))*GRID!$B$66*(1-GRID!$B$69),0))</f>
        <v>22508</v>
      </c>
      <c r="G161" s="47" t="e" cm="1">
        <f t="array" ref="G161">IF($I$2="Раннее бронирование",
INDEX(GRID!$B$4:$BI$14,MATCH(G$7,GRID!$A$4:$A$14,0),MATCH(1,($U$2=GRID!$B$1:$BI$1)*(КАЛЕНДАРЬ!$X21=GRID!$B$3:$BI$3), 0))*GRID!$B$67,
ROUNDUP(INDEX(GRID!$B$4:$BI$14,MATCH(G$7,GRID!$A$4:$A$14,0),MATCH(1,($U$2=GRID!$B$1:$BI$1)*(КАЛЕНДАРЬ!$X21=GRID!$B$3:$BI$3),0))*GRID!$B$66*(1-GRID!$B$69),0))</f>
        <v>#N/A</v>
      </c>
      <c r="H161" s="48" t="e" cm="1">
        <f t="array" ref="H161">IF($I$2="Раннее бронирование",
INDEX(GRID!$B$17:$BI$27,MATCH(G$7,GRID!$A$17:$A$27,0),MATCH(1,($U$2=GRID!$B$1:$BI$1)*(КАЛЕНДАРЬ!$X21=GRID!$B$3:$BI$3), 0))*GRID!$B$67,
ROUNDUP(INDEX(GRID!$B$17:$BI$27,MATCH(G$7,GRID!$A$17:$A$27,0),MATCH(1,($U$2=GRID!$B$1:$BI$1)*(КАЛЕНДАРЬ!$X21=GRID!$B$3:$BI$3), 0))*GRID!$B$66*(1-GRID!$B$69),0))</f>
        <v>#N/A</v>
      </c>
      <c r="I161" s="47" t="e" cm="1">
        <f t="array" ref="I161">IF($I$2="Раннее бронирование",
INDEX(GRID!$B$4:$BI$14,MATCH(I$7,GRID!$A$4:$A$14,0),MATCH(1,($U$2=GRID!$B$1:$BI$1)*(КАЛЕНДАРЬ!$X21=GRID!$B$3:$BI$3), 0))*GRID!$B$67,
ROUNDUP(INDEX(GRID!$B$4:$BI$14,MATCH(I$7,GRID!$A$4:$A$14,0),MATCH(1,($U$2=GRID!$B$1:$BI$1)*(КАЛЕНДАРЬ!$X21=GRID!$B$3:$BI$3),0))*GRID!$B$66*(1-GRID!$B$69),0))</f>
        <v>#N/A</v>
      </c>
      <c r="J161" s="48" t="e" cm="1">
        <f t="array" ref="J161">IF($I$2="Раннее бронирование",
INDEX(GRID!$B$17:$BI$27,MATCH(I$7,GRID!$A$17:$A$27,0),MATCH(1,($U$2=GRID!$B$1:$BI$1)*(КАЛЕНДАРЬ!$X21=GRID!$B$3:$BI$3), 0))*GRID!$B$67,
ROUNDUP(INDEX(GRID!$B$17:$BI$27,MATCH(I$7,GRID!$A$17:$A$27,0),MATCH(1,($U$2=GRID!$B$1:$BI$1)*(КАЛЕНДАРЬ!$X21=GRID!$B$3:$BI$3), 0))*GRID!$B$66*(1-GRID!$B$69),0))</f>
        <v>#N/A</v>
      </c>
      <c r="K161" s="47" cm="1">
        <f t="array" ref="K161">IF($I$2="Раннее бронирование",
INDEX(GRID!$B$4:$BI$14,MATCH(K$7,GRID!$A$4:$A$14,0),MATCH(1,($U$2=GRID!$B$1:$BI$1)*(КАЛЕНДАРЬ!$X21=GRID!$B$3:$BI$3), 0))*GRID!$B$67,
ROUNDUP(INDEX(GRID!$B$4:$BI$14,MATCH(K$7,GRID!$A$4:$A$14,0),MATCH(1,($U$2=GRID!$B$1:$BI$1)*(КАЛЕНДАРЬ!$X21=GRID!$B$3:$BI$3),0))*GRID!$B$66*(1-GRID!$B$69),0))</f>
        <v>28764</v>
      </c>
      <c r="L161" s="48" cm="1">
        <f t="array" ref="L161">IF($I$2="Раннее бронирование",
INDEX(GRID!$B$17:$BI$27,MATCH(K$7,GRID!$A$17:$A$27,0),MATCH(1,($U$2=GRID!$B$1:$BI$1)*(КАЛЕНДАРЬ!$X21=GRID!$B$3:$BI$3), 0))*GRID!$B$67,
ROUNDUP(INDEX(GRID!$B$17:$BI$27,MATCH(K$7,GRID!$A$17:$A$27,0),MATCH(1,($U$2=GRID!$B$1:$BI$1)*(КАЛЕНДАРЬ!$X21=GRID!$B$3:$BI$3), 0))*GRID!$B$66*(1-GRID!$B$69),0))</f>
        <v>30464</v>
      </c>
      <c r="M161" s="47" cm="1">
        <f t="array" ref="M161">IF($I$2="Раннее бронирование",
INDEX(GRID!$B$4:$BI$14,MATCH(M$7,GRID!$A$4:$A$14,0),MATCH(1,($U$2=GRID!$B$1:$BI$1)*(КАЛЕНДАРЬ!$X21=GRID!$B$3:$BI$3), 0))*GRID!$B$67,
ROUNDUP(INDEX(GRID!$B$4:$BI$14,MATCH(M$7,GRID!$A$4:$A$14,0),MATCH(1,($U$2=GRID!$B$1:$BI$1)*(КАЛЕНДАРЬ!$X21=GRID!$B$3:$BI$3),0))*GRID!$B$66*(1-GRID!$B$69),0))</f>
        <v>32028</v>
      </c>
      <c r="N161" s="48" cm="1">
        <f t="array" ref="N161">IF($I$2="Раннее бронирование",
INDEX(GRID!$B$17:$BI$27,MATCH(M$7,GRID!$A$17:$A$27,0),MATCH(1,($U$2=GRID!$B$1:$BI$1)*(КАЛЕНДАРЬ!$X21=GRID!$B$3:$BI$3), 0))*GRID!$B$67,
ROUNDUP(INDEX(GRID!$B$17:$BI$27,MATCH(M$7,GRID!$A$17:$A$27,0),MATCH(1,($U$2=GRID!$B$1:$BI$1)*(КАЛЕНДАРЬ!$X21=GRID!$B$3:$BI$3), 0))*GRID!$B$66*(1-GRID!$B$69),0))</f>
        <v>33728</v>
      </c>
      <c r="O161" s="47" cm="1">
        <f t="array" ref="O161">IF($I$2="Раннее бронирование",
INDEX(GRID!$B$4:$BI$14,MATCH(O$7,GRID!$A$4:$A$14,0),MATCH(1,($U$2=GRID!$B$1:$BI$1)*(КАЛЕНДАРЬ!$X21=GRID!$B$3:$BI$3), 0))*GRID!$B$67,
ROUNDUP(INDEX(GRID!$B$4:$BI$14,MATCH(O$7,GRID!$A$4:$A$14,0),MATCH(1,($U$2=GRID!$B$1:$BI$1)*(КАЛЕНДАРЬ!$X21=GRID!$B$3:$BI$3),0))*GRID!$B$66*(1-GRID!$B$69),0))</f>
        <v>36380</v>
      </c>
      <c r="P161" s="48" cm="1">
        <f t="array" ref="P161">IF($I$2="Раннее бронирование",
INDEX(GRID!$B$17:$BI$27,MATCH(O$7,GRID!$A$17:$A$27,0),MATCH(1,($U$2=GRID!$B$1:$BI$1)*(КАЛЕНДАРЬ!$X21=GRID!$B$3:$BI$3), 0))*GRID!$B$67,
ROUNDUP(INDEX(GRID!$B$17:$BI$27,MATCH(O$7,GRID!$A$17:$A$27,0),MATCH(1,($U$2=GRID!$B$1:$BI$1)*(КАЛЕНДАРЬ!$X21=GRID!$B$3:$BI$3), 0))*GRID!$B$66*(1-GRID!$B$69),0))</f>
        <v>38080</v>
      </c>
      <c r="Q161" s="47" t="e" cm="1">
        <f t="array" ref="Q161">IF($I$2="Раннее бронирование",
INDEX(GRID!$B$4:$BI$14,MATCH(Q$7,GRID!$A$4:$A$14,0),MATCH(1,($U$2=GRID!$B$1:$BI$1)*(КАЛЕНДАРЬ!$X21=GRID!$B$3:$BI$3), 0))*GRID!$B$67,
ROUNDUP(INDEX(GRID!$B$4:$BI$14,MATCH(Q$7,GRID!$A$4:$A$14,0),MATCH(1,($U$2=GRID!$B$1:$BI$1)*(КАЛЕНДАРЬ!$X21=GRID!$B$3:$BI$3),0))*GRID!$B$66*(1-GRID!$B$69),0))</f>
        <v>#N/A</v>
      </c>
      <c r="R161" s="48" t="e" cm="1">
        <f t="array" ref="R161">IF($I$2="Раннее бронирование",
INDEX(GRID!$B$17:$BI$27,MATCH(Q$7,GRID!$A$17:$A$27,0),MATCH(1,($U$2=GRID!$B$1:$BI$1)*(КАЛЕНДАРЬ!$X21=GRID!$B$3:$BI$3), 0))*GRID!$B$67,
ROUNDUP(INDEX(GRID!$B$17:$BI$27,MATCH(Q$7,GRID!$A$17:$A$27,0),MATCH(1,($U$2=GRID!$B$1:$BI$1)*(КАЛЕНДАРЬ!$X21=GRID!$B$3:$BI$3), 0))*GRID!$B$66*(1-GRID!$B$69),0))</f>
        <v>#N/A</v>
      </c>
      <c r="S161" s="47" t="e" cm="1">
        <f t="array" ref="S161">IF($I$2="Раннее бронирование",
INDEX(GRID!$B$4:$BI$14,MATCH(S$7,GRID!$A$4:$A$14,0),MATCH(1,($U$2=GRID!$B$1:$BI$1)*(КАЛЕНДАРЬ!$X21=GRID!$B$3:$BI$3), 0))*GRID!$B$67,
ROUNDUP(INDEX(GRID!$B$4:$BI$14,MATCH(S$7,GRID!$A$4:$A$14,0),MATCH(1,($U$2=GRID!$B$1:$BI$1)*(КАЛЕНДАРЬ!$X21=GRID!$B$3:$BI$3),0))*GRID!$B$66*(1-GRID!$B$69),0))</f>
        <v>#N/A</v>
      </c>
      <c r="T161" s="48" t="e" cm="1">
        <f t="array" ref="T161">IF($I$2="Раннее бронирование",
INDEX(GRID!$B$17:$BI$27,MATCH(S$7,GRID!$A$17:$A$27,0),MATCH(1,($U$2=GRID!$B$1:$BI$1)*(КАЛЕНДАРЬ!$X21=GRID!$B$3:$BI$3), 0))*GRID!$B$67,
ROUNDUP(INDEX(GRID!$B$17:$BI$27,MATCH(S$7,GRID!$A$17:$A$27,0),MATCH(1,($U$2=GRID!$B$1:$BI$1)*(КАЛЕНДАРЬ!$X21=GRID!$B$3:$BI$3), 0))*GRID!$B$66*(1-GRID!$B$69),0))</f>
        <v>#N/A</v>
      </c>
      <c r="U161" s="47" cm="1">
        <f t="array" ref="U161">IF($I$2="Раннее бронирование",
INDEX(GRID!$B$4:$BI$14,MATCH(U$7,GRID!$A$4:$A$14,0),MATCH(1,($U$2=GRID!$B$1:$BI$1)*(КАЛЕНДАРЬ!$X21=GRID!$B$3:$BI$3), 0))*GRID!$B$67,
ROUNDUP(INDEX(GRID!$B$4:$BI$14,MATCH(U$7,GRID!$A$4:$A$14,0),MATCH(1,($U$2=GRID!$B$1:$BI$1)*(КАЛЕНДАРЬ!$X21=GRID!$B$3:$BI$3),0))*GRID!$B$66*(1-GRID!$B$69),0))</f>
        <v>56440</v>
      </c>
      <c r="V161" s="48" cm="1">
        <f t="array" ref="V161">IF($I$2="Раннее бронирование",
INDEX(GRID!$B$17:$BI$27,MATCH(U$7,GRID!$A$17:$A$27,0),MATCH(1,($U$2=GRID!$B$1:$BI$1)*(КАЛЕНДАРЬ!$X21=GRID!$B$3:$BI$3), 0))*GRID!$B$67,
ROUNDUP(INDEX(GRID!$B$17:$BI$27,MATCH(U$7,GRID!$A$17:$A$27,0),MATCH(1,($U$2=GRID!$B$1:$BI$1)*(КАЛЕНДАРЬ!$X21=GRID!$B$3:$BI$3), 0))*GRID!$B$66*(1-GRID!$B$69),0))</f>
        <v>58140</v>
      </c>
      <c r="W161" s="47" cm="1">
        <f t="array" ref="W161">IF($I$2="Раннее бронирование",
INDEX(GRID!$B$4:$BI$14,MATCH(W$7,GRID!$A$4:$A$14,0),MATCH(1,($U$2=GRID!$B$1:$BI$1)*(КАЛЕНДАРЬ!$X21=GRID!$B$3:$BI$3), 0))*GRID!$B$67,
ROUNDUP(INDEX(GRID!$B$4:$BI$14,MATCH(W$7,GRID!$A$4:$A$14,0),MATCH(1,($U$2=GRID!$B$1:$BI$1)*(КАЛЕНДАРЬ!$X21=GRID!$B$3:$BI$3),0))*GRID!$B$66*(1-GRID!$B$69),0))</f>
        <v>206040</v>
      </c>
      <c r="X161" s="48" cm="1">
        <f t="array" ref="X161">IF($I$2="Раннее бронирование",
INDEX(GRID!$B$17:$BI$27,MATCH(W$7,GRID!$A$17:$A$27,0),MATCH(1,($U$2=GRID!$B$1:$BI$1)*(КАЛЕНДАРЬ!$X21=GRID!$B$3:$BI$3), 0))*GRID!$B$67,
ROUNDUP(INDEX(GRID!$B$17:$BI$27,MATCH(W$7,GRID!$A$17:$A$27,0),MATCH(1,($U$2=GRID!$B$1:$BI$1)*(КАЛЕНДАРЬ!$X21=GRID!$B$3:$BI$3), 0))*GRID!$B$66*(1-GRID!$B$69),0))</f>
        <v>207740</v>
      </c>
    </row>
    <row r="162" spans="1:24" hidden="1" x14ac:dyDescent="0.2">
      <c r="A162" s="117" t="s">
        <v>46</v>
      </c>
      <c r="B162" s="117">
        <v>19</v>
      </c>
      <c r="C162" s="47" cm="1">
        <f t="array" ref="C162">IF($I$2="Раннее бронирование",
INDEX(GRID!$B$4:$BI$14,MATCH(C$7,GRID!$A$4:$A$14,0),MATCH(1,($U$2=GRID!$B$1:$BI$1)*(КАЛЕНДАРЬ!$X22=GRID!$B$3:$BI$3), 0))*GRID!$B$67,
ROUNDUP(INDEX(GRID!$B$4:$BI$14,MATCH(C$7,GRID!$A$4:$A$14,0),MATCH(1,($U$2=GRID!$B$1:$BI$1)*(КАЛЕНДАРЬ!$X22=GRID!$B$3:$BI$3),0))*GRID!$B$66*(1-GRID!$B$69),0))</f>
        <v>18700</v>
      </c>
      <c r="D162" s="48" cm="1">
        <f t="array" ref="D162">IF($I$2="Раннее бронирование",
INDEX(GRID!$B$17:$BI$27,MATCH(C$7,GRID!$A$17:$A$27,0),MATCH(1,($U$2=GRID!$B$1:$BI$1)*(КАЛЕНДАРЬ!$X22=GRID!$B$3:$BI$3), 0))*GRID!$B$67,
ROUNDUP(INDEX(GRID!$B$17:$BI$27,MATCH(C$7,GRID!$A$17:$A$27,0),MATCH(1,($U$2=GRID!$B$1:$BI$1)*(КАЛЕНДАРЬ!$X22=GRID!$B$3:$BI$3), 0))*GRID!$B$66*(1-GRID!$B$69),0))</f>
        <v>20400</v>
      </c>
      <c r="E162" s="47" cm="1">
        <f t="array" ref="E162">IF($I$2="Раннее бронирование",
INDEX(GRID!$B$4:$BI$14,MATCH(E$7,GRID!$A$4:$A$14,0),MATCH(1,($U$2=GRID!$B$1:$BI$1)*(КАЛЕНДАРЬ!$X22=GRID!$B$3:$BI$3), 0))*GRID!$B$67,
ROUNDUP(INDEX(GRID!$B$4:$BI$14,MATCH(E$7,GRID!$A$4:$A$14,0),MATCH(1,($U$2=GRID!$B$1:$BI$1)*(КАЛЕНДАРЬ!$X22=GRID!$B$3:$BI$3),0))*GRID!$B$66*(1-GRID!$B$69),0))</f>
        <v>20808</v>
      </c>
      <c r="F162" s="48" cm="1">
        <f t="array" ref="F162">IF($I$2="Раннее бронирование",
INDEX(GRID!$B$17:$BI$27,MATCH(E$7,GRID!$A$17:$A$27,0),MATCH(1,($U$2=GRID!$B$1:$BI$1)*(КАЛЕНДАРЬ!$X22=GRID!$B$3:$BI$3), 0))*GRID!$B$67,
ROUNDUP(INDEX(GRID!$B$17:$BI$27,MATCH(E$7,GRID!$A$17:$A$27,0),MATCH(1,($U$2=GRID!$B$1:$BI$1)*(КАЛЕНДАРЬ!$X22=GRID!$B$3:$BI$3), 0))*GRID!$B$66*(1-GRID!$B$69),0))</f>
        <v>22508</v>
      </c>
      <c r="G162" s="47" t="e" cm="1">
        <f t="array" ref="G162">IF($I$2="Раннее бронирование",
INDEX(GRID!$B$4:$BI$14,MATCH(G$7,GRID!$A$4:$A$14,0),MATCH(1,($U$2=GRID!$B$1:$BI$1)*(КАЛЕНДАРЬ!$X22=GRID!$B$3:$BI$3), 0))*GRID!$B$67,
ROUNDUP(INDEX(GRID!$B$4:$BI$14,MATCH(G$7,GRID!$A$4:$A$14,0),MATCH(1,($U$2=GRID!$B$1:$BI$1)*(КАЛЕНДАРЬ!$X22=GRID!$B$3:$BI$3),0))*GRID!$B$66*(1-GRID!$B$69),0))</f>
        <v>#N/A</v>
      </c>
      <c r="H162" s="48" t="e" cm="1">
        <f t="array" ref="H162">IF($I$2="Раннее бронирование",
INDEX(GRID!$B$17:$BI$27,MATCH(G$7,GRID!$A$17:$A$27,0),MATCH(1,($U$2=GRID!$B$1:$BI$1)*(КАЛЕНДАРЬ!$X22=GRID!$B$3:$BI$3), 0))*GRID!$B$67,
ROUNDUP(INDEX(GRID!$B$17:$BI$27,MATCH(G$7,GRID!$A$17:$A$27,0),MATCH(1,($U$2=GRID!$B$1:$BI$1)*(КАЛЕНДАРЬ!$X22=GRID!$B$3:$BI$3), 0))*GRID!$B$66*(1-GRID!$B$69),0))</f>
        <v>#N/A</v>
      </c>
      <c r="I162" s="47" t="e" cm="1">
        <f t="array" ref="I162">IF($I$2="Раннее бронирование",
INDEX(GRID!$B$4:$BI$14,MATCH(I$7,GRID!$A$4:$A$14,0),MATCH(1,($U$2=GRID!$B$1:$BI$1)*(КАЛЕНДАРЬ!$X22=GRID!$B$3:$BI$3), 0))*GRID!$B$67,
ROUNDUP(INDEX(GRID!$B$4:$BI$14,MATCH(I$7,GRID!$A$4:$A$14,0),MATCH(1,($U$2=GRID!$B$1:$BI$1)*(КАЛЕНДАРЬ!$X22=GRID!$B$3:$BI$3),0))*GRID!$B$66*(1-GRID!$B$69),0))</f>
        <v>#N/A</v>
      </c>
      <c r="J162" s="48" t="e" cm="1">
        <f t="array" ref="J162">IF($I$2="Раннее бронирование",
INDEX(GRID!$B$17:$BI$27,MATCH(I$7,GRID!$A$17:$A$27,0),MATCH(1,($U$2=GRID!$B$1:$BI$1)*(КАЛЕНДАРЬ!$X22=GRID!$B$3:$BI$3), 0))*GRID!$B$67,
ROUNDUP(INDEX(GRID!$B$17:$BI$27,MATCH(I$7,GRID!$A$17:$A$27,0),MATCH(1,($U$2=GRID!$B$1:$BI$1)*(КАЛЕНДАРЬ!$X22=GRID!$B$3:$BI$3), 0))*GRID!$B$66*(1-GRID!$B$69),0))</f>
        <v>#N/A</v>
      </c>
      <c r="K162" s="47" cm="1">
        <f t="array" ref="K162">IF($I$2="Раннее бронирование",
INDEX(GRID!$B$4:$BI$14,MATCH(K$7,GRID!$A$4:$A$14,0),MATCH(1,($U$2=GRID!$B$1:$BI$1)*(КАЛЕНДАРЬ!$X22=GRID!$B$3:$BI$3), 0))*GRID!$B$67,
ROUNDUP(INDEX(GRID!$B$4:$BI$14,MATCH(K$7,GRID!$A$4:$A$14,0),MATCH(1,($U$2=GRID!$B$1:$BI$1)*(КАЛЕНДАРЬ!$X22=GRID!$B$3:$BI$3),0))*GRID!$B$66*(1-GRID!$B$69),0))</f>
        <v>28764</v>
      </c>
      <c r="L162" s="48" cm="1">
        <f t="array" ref="L162">IF($I$2="Раннее бронирование",
INDEX(GRID!$B$17:$BI$27,MATCH(K$7,GRID!$A$17:$A$27,0),MATCH(1,($U$2=GRID!$B$1:$BI$1)*(КАЛЕНДАРЬ!$X22=GRID!$B$3:$BI$3), 0))*GRID!$B$67,
ROUNDUP(INDEX(GRID!$B$17:$BI$27,MATCH(K$7,GRID!$A$17:$A$27,0),MATCH(1,($U$2=GRID!$B$1:$BI$1)*(КАЛЕНДАРЬ!$X22=GRID!$B$3:$BI$3), 0))*GRID!$B$66*(1-GRID!$B$69),0))</f>
        <v>30464</v>
      </c>
      <c r="M162" s="47" cm="1">
        <f t="array" ref="M162">IF($I$2="Раннее бронирование",
INDEX(GRID!$B$4:$BI$14,MATCH(M$7,GRID!$A$4:$A$14,0),MATCH(1,($U$2=GRID!$B$1:$BI$1)*(КАЛЕНДАРЬ!$X22=GRID!$B$3:$BI$3), 0))*GRID!$B$67,
ROUNDUP(INDEX(GRID!$B$4:$BI$14,MATCH(M$7,GRID!$A$4:$A$14,0),MATCH(1,($U$2=GRID!$B$1:$BI$1)*(КАЛЕНДАРЬ!$X22=GRID!$B$3:$BI$3),0))*GRID!$B$66*(1-GRID!$B$69),0))</f>
        <v>32028</v>
      </c>
      <c r="N162" s="48" cm="1">
        <f t="array" ref="N162">IF($I$2="Раннее бронирование",
INDEX(GRID!$B$17:$BI$27,MATCH(M$7,GRID!$A$17:$A$27,0),MATCH(1,($U$2=GRID!$B$1:$BI$1)*(КАЛЕНДАРЬ!$X22=GRID!$B$3:$BI$3), 0))*GRID!$B$67,
ROUNDUP(INDEX(GRID!$B$17:$BI$27,MATCH(M$7,GRID!$A$17:$A$27,0),MATCH(1,($U$2=GRID!$B$1:$BI$1)*(КАЛЕНДАРЬ!$X22=GRID!$B$3:$BI$3), 0))*GRID!$B$66*(1-GRID!$B$69),0))</f>
        <v>33728</v>
      </c>
      <c r="O162" s="47" cm="1">
        <f t="array" ref="O162">IF($I$2="Раннее бронирование",
INDEX(GRID!$B$4:$BI$14,MATCH(O$7,GRID!$A$4:$A$14,0),MATCH(1,($U$2=GRID!$B$1:$BI$1)*(КАЛЕНДАРЬ!$X22=GRID!$B$3:$BI$3), 0))*GRID!$B$67,
ROUNDUP(INDEX(GRID!$B$4:$BI$14,MATCH(O$7,GRID!$A$4:$A$14,0),MATCH(1,($U$2=GRID!$B$1:$BI$1)*(КАЛЕНДАРЬ!$X22=GRID!$B$3:$BI$3),0))*GRID!$B$66*(1-GRID!$B$69),0))</f>
        <v>36380</v>
      </c>
      <c r="P162" s="48" cm="1">
        <f t="array" ref="P162">IF($I$2="Раннее бронирование",
INDEX(GRID!$B$17:$BI$27,MATCH(O$7,GRID!$A$17:$A$27,0),MATCH(1,($U$2=GRID!$B$1:$BI$1)*(КАЛЕНДАРЬ!$X22=GRID!$B$3:$BI$3), 0))*GRID!$B$67,
ROUNDUP(INDEX(GRID!$B$17:$BI$27,MATCH(O$7,GRID!$A$17:$A$27,0),MATCH(1,($U$2=GRID!$B$1:$BI$1)*(КАЛЕНДАРЬ!$X22=GRID!$B$3:$BI$3), 0))*GRID!$B$66*(1-GRID!$B$69),0))</f>
        <v>38080</v>
      </c>
      <c r="Q162" s="47" t="e" cm="1">
        <f t="array" ref="Q162">IF($I$2="Раннее бронирование",
INDEX(GRID!$B$4:$BI$14,MATCH(Q$7,GRID!$A$4:$A$14,0),MATCH(1,($U$2=GRID!$B$1:$BI$1)*(КАЛЕНДАРЬ!$X22=GRID!$B$3:$BI$3), 0))*GRID!$B$67,
ROUNDUP(INDEX(GRID!$B$4:$BI$14,MATCH(Q$7,GRID!$A$4:$A$14,0),MATCH(1,($U$2=GRID!$B$1:$BI$1)*(КАЛЕНДАРЬ!$X22=GRID!$B$3:$BI$3),0))*GRID!$B$66*(1-GRID!$B$69),0))</f>
        <v>#N/A</v>
      </c>
      <c r="R162" s="48" t="e" cm="1">
        <f t="array" ref="R162">IF($I$2="Раннее бронирование",
INDEX(GRID!$B$17:$BI$27,MATCH(Q$7,GRID!$A$17:$A$27,0),MATCH(1,($U$2=GRID!$B$1:$BI$1)*(КАЛЕНДАРЬ!$X22=GRID!$B$3:$BI$3), 0))*GRID!$B$67,
ROUNDUP(INDEX(GRID!$B$17:$BI$27,MATCH(Q$7,GRID!$A$17:$A$27,0),MATCH(1,($U$2=GRID!$B$1:$BI$1)*(КАЛЕНДАРЬ!$X22=GRID!$B$3:$BI$3), 0))*GRID!$B$66*(1-GRID!$B$69),0))</f>
        <v>#N/A</v>
      </c>
      <c r="S162" s="47" t="e" cm="1">
        <f t="array" ref="S162">IF($I$2="Раннее бронирование",
INDEX(GRID!$B$4:$BI$14,MATCH(S$7,GRID!$A$4:$A$14,0),MATCH(1,($U$2=GRID!$B$1:$BI$1)*(КАЛЕНДАРЬ!$X22=GRID!$B$3:$BI$3), 0))*GRID!$B$67,
ROUNDUP(INDEX(GRID!$B$4:$BI$14,MATCH(S$7,GRID!$A$4:$A$14,0),MATCH(1,($U$2=GRID!$B$1:$BI$1)*(КАЛЕНДАРЬ!$X22=GRID!$B$3:$BI$3),0))*GRID!$B$66*(1-GRID!$B$69),0))</f>
        <v>#N/A</v>
      </c>
      <c r="T162" s="48" t="e" cm="1">
        <f t="array" ref="T162">IF($I$2="Раннее бронирование",
INDEX(GRID!$B$17:$BI$27,MATCH(S$7,GRID!$A$17:$A$27,0),MATCH(1,($U$2=GRID!$B$1:$BI$1)*(КАЛЕНДАРЬ!$X22=GRID!$B$3:$BI$3), 0))*GRID!$B$67,
ROUNDUP(INDEX(GRID!$B$17:$BI$27,MATCH(S$7,GRID!$A$17:$A$27,0),MATCH(1,($U$2=GRID!$B$1:$BI$1)*(КАЛЕНДАРЬ!$X22=GRID!$B$3:$BI$3), 0))*GRID!$B$66*(1-GRID!$B$69),0))</f>
        <v>#N/A</v>
      </c>
      <c r="U162" s="47" cm="1">
        <f t="array" ref="U162">IF($I$2="Раннее бронирование",
INDEX(GRID!$B$4:$BI$14,MATCH(U$7,GRID!$A$4:$A$14,0),MATCH(1,($U$2=GRID!$B$1:$BI$1)*(КАЛЕНДАРЬ!$X22=GRID!$B$3:$BI$3), 0))*GRID!$B$67,
ROUNDUP(INDEX(GRID!$B$4:$BI$14,MATCH(U$7,GRID!$A$4:$A$14,0),MATCH(1,($U$2=GRID!$B$1:$BI$1)*(КАЛЕНДАРЬ!$X22=GRID!$B$3:$BI$3),0))*GRID!$B$66*(1-GRID!$B$69),0))</f>
        <v>56440</v>
      </c>
      <c r="V162" s="48" cm="1">
        <f t="array" ref="V162">IF($I$2="Раннее бронирование",
INDEX(GRID!$B$17:$BI$27,MATCH(U$7,GRID!$A$17:$A$27,0),MATCH(1,($U$2=GRID!$B$1:$BI$1)*(КАЛЕНДАРЬ!$X22=GRID!$B$3:$BI$3), 0))*GRID!$B$67,
ROUNDUP(INDEX(GRID!$B$17:$BI$27,MATCH(U$7,GRID!$A$17:$A$27,0),MATCH(1,($U$2=GRID!$B$1:$BI$1)*(КАЛЕНДАРЬ!$X22=GRID!$B$3:$BI$3), 0))*GRID!$B$66*(1-GRID!$B$69),0))</f>
        <v>58140</v>
      </c>
      <c r="W162" s="47" cm="1">
        <f t="array" ref="W162">IF($I$2="Раннее бронирование",
INDEX(GRID!$B$4:$BI$14,MATCH(W$7,GRID!$A$4:$A$14,0),MATCH(1,($U$2=GRID!$B$1:$BI$1)*(КАЛЕНДАРЬ!$X22=GRID!$B$3:$BI$3), 0))*GRID!$B$67,
ROUNDUP(INDEX(GRID!$B$4:$BI$14,MATCH(W$7,GRID!$A$4:$A$14,0),MATCH(1,($U$2=GRID!$B$1:$BI$1)*(КАЛЕНДАРЬ!$X22=GRID!$B$3:$BI$3),0))*GRID!$B$66*(1-GRID!$B$69),0))</f>
        <v>206040</v>
      </c>
      <c r="X162" s="48" cm="1">
        <f t="array" ref="X162">IF($I$2="Раннее бронирование",
INDEX(GRID!$B$17:$BI$27,MATCH(W$7,GRID!$A$17:$A$27,0),MATCH(1,($U$2=GRID!$B$1:$BI$1)*(КАЛЕНДАРЬ!$X22=GRID!$B$3:$BI$3), 0))*GRID!$B$67,
ROUNDUP(INDEX(GRID!$B$17:$BI$27,MATCH(W$7,GRID!$A$17:$A$27,0),MATCH(1,($U$2=GRID!$B$1:$BI$1)*(КАЛЕНДАРЬ!$X22=GRID!$B$3:$BI$3), 0))*GRID!$B$66*(1-GRID!$B$69),0))</f>
        <v>207740</v>
      </c>
    </row>
    <row r="163" spans="1:24" hidden="1" x14ac:dyDescent="0.2">
      <c r="A163" s="117" t="s">
        <v>47</v>
      </c>
      <c r="B163" s="117">
        <v>20</v>
      </c>
      <c r="C163" s="47" cm="1">
        <f t="array" ref="C163">IF($I$2="Раннее бронирование",
INDEX(GRID!$B$4:$BI$14,MATCH(C$7,GRID!$A$4:$A$14,0),MATCH(1,($U$2=GRID!$B$1:$BI$1)*(КАЛЕНДАРЬ!$X23=GRID!$B$3:$BI$3), 0))*GRID!$B$67,
ROUNDUP(INDEX(GRID!$B$4:$BI$14,MATCH(C$7,GRID!$A$4:$A$14,0),MATCH(1,($U$2=GRID!$B$1:$BI$1)*(КАЛЕНДАРЬ!$X23=GRID!$B$3:$BI$3),0))*GRID!$B$66*(1-GRID!$B$69),0))</f>
        <v>18700</v>
      </c>
      <c r="D163" s="48" cm="1">
        <f t="array" ref="D163">IF($I$2="Раннее бронирование",
INDEX(GRID!$B$17:$BI$27,MATCH(C$7,GRID!$A$17:$A$27,0),MATCH(1,($U$2=GRID!$B$1:$BI$1)*(КАЛЕНДАРЬ!$X23=GRID!$B$3:$BI$3), 0))*GRID!$B$67,
ROUNDUP(INDEX(GRID!$B$17:$BI$27,MATCH(C$7,GRID!$A$17:$A$27,0),MATCH(1,($U$2=GRID!$B$1:$BI$1)*(КАЛЕНДАРЬ!$X23=GRID!$B$3:$BI$3), 0))*GRID!$B$66*(1-GRID!$B$69),0))</f>
        <v>20400</v>
      </c>
      <c r="E163" s="47" cm="1">
        <f t="array" ref="E163">IF($I$2="Раннее бронирование",
INDEX(GRID!$B$4:$BI$14,MATCH(E$7,GRID!$A$4:$A$14,0),MATCH(1,($U$2=GRID!$B$1:$BI$1)*(КАЛЕНДАРЬ!$X23=GRID!$B$3:$BI$3), 0))*GRID!$B$67,
ROUNDUP(INDEX(GRID!$B$4:$BI$14,MATCH(E$7,GRID!$A$4:$A$14,0),MATCH(1,($U$2=GRID!$B$1:$BI$1)*(КАЛЕНДАРЬ!$X23=GRID!$B$3:$BI$3),0))*GRID!$B$66*(1-GRID!$B$69),0))</f>
        <v>20808</v>
      </c>
      <c r="F163" s="48" cm="1">
        <f t="array" ref="F163">IF($I$2="Раннее бронирование",
INDEX(GRID!$B$17:$BI$27,MATCH(E$7,GRID!$A$17:$A$27,0),MATCH(1,($U$2=GRID!$B$1:$BI$1)*(КАЛЕНДАРЬ!$X23=GRID!$B$3:$BI$3), 0))*GRID!$B$67,
ROUNDUP(INDEX(GRID!$B$17:$BI$27,MATCH(E$7,GRID!$A$17:$A$27,0),MATCH(1,($U$2=GRID!$B$1:$BI$1)*(КАЛЕНДАРЬ!$X23=GRID!$B$3:$BI$3), 0))*GRID!$B$66*(1-GRID!$B$69),0))</f>
        <v>22508</v>
      </c>
      <c r="G163" s="47" t="e" cm="1">
        <f t="array" ref="G163">IF($I$2="Раннее бронирование",
INDEX(GRID!$B$4:$BI$14,MATCH(G$7,GRID!$A$4:$A$14,0),MATCH(1,($U$2=GRID!$B$1:$BI$1)*(КАЛЕНДАРЬ!$X23=GRID!$B$3:$BI$3), 0))*GRID!$B$67,
ROUNDUP(INDEX(GRID!$B$4:$BI$14,MATCH(G$7,GRID!$A$4:$A$14,0),MATCH(1,($U$2=GRID!$B$1:$BI$1)*(КАЛЕНДАРЬ!$X23=GRID!$B$3:$BI$3),0))*GRID!$B$66*(1-GRID!$B$69),0))</f>
        <v>#N/A</v>
      </c>
      <c r="H163" s="48" t="e" cm="1">
        <f t="array" ref="H163">IF($I$2="Раннее бронирование",
INDEX(GRID!$B$17:$BI$27,MATCH(G$7,GRID!$A$17:$A$27,0),MATCH(1,($U$2=GRID!$B$1:$BI$1)*(КАЛЕНДАРЬ!$X23=GRID!$B$3:$BI$3), 0))*GRID!$B$67,
ROUNDUP(INDEX(GRID!$B$17:$BI$27,MATCH(G$7,GRID!$A$17:$A$27,0),MATCH(1,($U$2=GRID!$B$1:$BI$1)*(КАЛЕНДАРЬ!$X23=GRID!$B$3:$BI$3), 0))*GRID!$B$66*(1-GRID!$B$69),0))</f>
        <v>#N/A</v>
      </c>
      <c r="I163" s="47" t="e" cm="1">
        <f t="array" ref="I163">IF($I$2="Раннее бронирование",
INDEX(GRID!$B$4:$BI$14,MATCH(I$7,GRID!$A$4:$A$14,0),MATCH(1,($U$2=GRID!$B$1:$BI$1)*(КАЛЕНДАРЬ!$X23=GRID!$B$3:$BI$3), 0))*GRID!$B$67,
ROUNDUP(INDEX(GRID!$B$4:$BI$14,MATCH(I$7,GRID!$A$4:$A$14,0),MATCH(1,($U$2=GRID!$B$1:$BI$1)*(КАЛЕНДАРЬ!$X23=GRID!$B$3:$BI$3),0))*GRID!$B$66*(1-GRID!$B$69),0))</f>
        <v>#N/A</v>
      </c>
      <c r="J163" s="48" t="e" cm="1">
        <f t="array" ref="J163">IF($I$2="Раннее бронирование",
INDEX(GRID!$B$17:$BI$27,MATCH(I$7,GRID!$A$17:$A$27,0),MATCH(1,($U$2=GRID!$B$1:$BI$1)*(КАЛЕНДАРЬ!$X23=GRID!$B$3:$BI$3), 0))*GRID!$B$67,
ROUNDUP(INDEX(GRID!$B$17:$BI$27,MATCH(I$7,GRID!$A$17:$A$27,0),MATCH(1,($U$2=GRID!$B$1:$BI$1)*(КАЛЕНДАРЬ!$X23=GRID!$B$3:$BI$3), 0))*GRID!$B$66*(1-GRID!$B$69),0))</f>
        <v>#N/A</v>
      </c>
      <c r="K163" s="47" cm="1">
        <f t="array" ref="K163">IF($I$2="Раннее бронирование",
INDEX(GRID!$B$4:$BI$14,MATCH(K$7,GRID!$A$4:$A$14,0),MATCH(1,($U$2=GRID!$B$1:$BI$1)*(КАЛЕНДАРЬ!$X23=GRID!$B$3:$BI$3), 0))*GRID!$B$67,
ROUNDUP(INDEX(GRID!$B$4:$BI$14,MATCH(K$7,GRID!$A$4:$A$14,0),MATCH(1,($U$2=GRID!$B$1:$BI$1)*(КАЛЕНДАРЬ!$X23=GRID!$B$3:$BI$3),0))*GRID!$B$66*(1-GRID!$B$69),0))</f>
        <v>28764</v>
      </c>
      <c r="L163" s="48" cm="1">
        <f t="array" ref="L163">IF($I$2="Раннее бронирование",
INDEX(GRID!$B$17:$BI$27,MATCH(K$7,GRID!$A$17:$A$27,0),MATCH(1,($U$2=GRID!$B$1:$BI$1)*(КАЛЕНДАРЬ!$X23=GRID!$B$3:$BI$3), 0))*GRID!$B$67,
ROUNDUP(INDEX(GRID!$B$17:$BI$27,MATCH(K$7,GRID!$A$17:$A$27,0),MATCH(1,($U$2=GRID!$B$1:$BI$1)*(КАЛЕНДАРЬ!$X23=GRID!$B$3:$BI$3), 0))*GRID!$B$66*(1-GRID!$B$69),0))</f>
        <v>30464</v>
      </c>
      <c r="M163" s="47" cm="1">
        <f t="array" ref="M163">IF($I$2="Раннее бронирование",
INDEX(GRID!$B$4:$BI$14,MATCH(M$7,GRID!$A$4:$A$14,0),MATCH(1,($U$2=GRID!$B$1:$BI$1)*(КАЛЕНДАРЬ!$X23=GRID!$B$3:$BI$3), 0))*GRID!$B$67,
ROUNDUP(INDEX(GRID!$B$4:$BI$14,MATCH(M$7,GRID!$A$4:$A$14,0),MATCH(1,($U$2=GRID!$B$1:$BI$1)*(КАЛЕНДАРЬ!$X23=GRID!$B$3:$BI$3),0))*GRID!$B$66*(1-GRID!$B$69),0))</f>
        <v>32028</v>
      </c>
      <c r="N163" s="48" cm="1">
        <f t="array" ref="N163">IF($I$2="Раннее бронирование",
INDEX(GRID!$B$17:$BI$27,MATCH(M$7,GRID!$A$17:$A$27,0),MATCH(1,($U$2=GRID!$B$1:$BI$1)*(КАЛЕНДАРЬ!$X23=GRID!$B$3:$BI$3), 0))*GRID!$B$67,
ROUNDUP(INDEX(GRID!$B$17:$BI$27,MATCH(M$7,GRID!$A$17:$A$27,0),MATCH(1,($U$2=GRID!$B$1:$BI$1)*(КАЛЕНДАРЬ!$X23=GRID!$B$3:$BI$3), 0))*GRID!$B$66*(1-GRID!$B$69),0))</f>
        <v>33728</v>
      </c>
      <c r="O163" s="47" cm="1">
        <f t="array" ref="O163">IF($I$2="Раннее бронирование",
INDEX(GRID!$B$4:$BI$14,MATCH(O$7,GRID!$A$4:$A$14,0),MATCH(1,($U$2=GRID!$B$1:$BI$1)*(КАЛЕНДАРЬ!$X23=GRID!$B$3:$BI$3), 0))*GRID!$B$67,
ROUNDUP(INDEX(GRID!$B$4:$BI$14,MATCH(O$7,GRID!$A$4:$A$14,0),MATCH(1,($U$2=GRID!$B$1:$BI$1)*(КАЛЕНДАРЬ!$X23=GRID!$B$3:$BI$3),0))*GRID!$B$66*(1-GRID!$B$69),0))</f>
        <v>36380</v>
      </c>
      <c r="P163" s="48" cm="1">
        <f t="array" ref="P163">IF($I$2="Раннее бронирование",
INDEX(GRID!$B$17:$BI$27,MATCH(O$7,GRID!$A$17:$A$27,0),MATCH(1,($U$2=GRID!$B$1:$BI$1)*(КАЛЕНДАРЬ!$X23=GRID!$B$3:$BI$3), 0))*GRID!$B$67,
ROUNDUP(INDEX(GRID!$B$17:$BI$27,MATCH(O$7,GRID!$A$17:$A$27,0),MATCH(1,($U$2=GRID!$B$1:$BI$1)*(КАЛЕНДАРЬ!$X23=GRID!$B$3:$BI$3), 0))*GRID!$B$66*(1-GRID!$B$69),0))</f>
        <v>38080</v>
      </c>
      <c r="Q163" s="47" t="e" cm="1">
        <f t="array" ref="Q163">IF($I$2="Раннее бронирование",
INDEX(GRID!$B$4:$BI$14,MATCH(Q$7,GRID!$A$4:$A$14,0),MATCH(1,($U$2=GRID!$B$1:$BI$1)*(КАЛЕНДАРЬ!$X23=GRID!$B$3:$BI$3), 0))*GRID!$B$67,
ROUNDUP(INDEX(GRID!$B$4:$BI$14,MATCH(Q$7,GRID!$A$4:$A$14,0),MATCH(1,($U$2=GRID!$B$1:$BI$1)*(КАЛЕНДАРЬ!$X23=GRID!$B$3:$BI$3),0))*GRID!$B$66*(1-GRID!$B$69),0))</f>
        <v>#N/A</v>
      </c>
      <c r="R163" s="48" t="e" cm="1">
        <f t="array" ref="R163">IF($I$2="Раннее бронирование",
INDEX(GRID!$B$17:$BI$27,MATCH(Q$7,GRID!$A$17:$A$27,0),MATCH(1,($U$2=GRID!$B$1:$BI$1)*(КАЛЕНДАРЬ!$X23=GRID!$B$3:$BI$3), 0))*GRID!$B$67,
ROUNDUP(INDEX(GRID!$B$17:$BI$27,MATCH(Q$7,GRID!$A$17:$A$27,0),MATCH(1,($U$2=GRID!$B$1:$BI$1)*(КАЛЕНДАРЬ!$X23=GRID!$B$3:$BI$3), 0))*GRID!$B$66*(1-GRID!$B$69),0))</f>
        <v>#N/A</v>
      </c>
      <c r="S163" s="47" t="e" cm="1">
        <f t="array" ref="S163">IF($I$2="Раннее бронирование",
INDEX(GRID!$B$4:$BI$14,MATCH(S$7,GRID!$A$4:$A$14,0),MATCH(1,($U$2=GRID!$B$1:$BI$1)*(КАЛЕНДАРЬ!$X23=GRID!$B$3:$BI$3), 0))*GRID!$B$67,
ROUNDUP(INDEX(GRID!$B$4:$BI$14,MATCH(S$7,GRID!$A$4:$A$14,0),MATCH(1,($U$2=GRID!$B$1:$BI$1)*(КАЛЕНДАРЬ!$X23=GRID!$B$3:$BI$3),0))*GRID!$B$66*(1-GRID!$B$69),0))</f>
        <v>#N/A</v>
      </c>
      <c r="T163" s="48" t="e" cm="1">
        <f t="array" ref="T163">IF($I$2="Раннее бронирование",
INDEX(GRID!$B$17:$BI$27,MATCH(S$7,GRID!$A$17:$A$27,0),MATCH(1,($U$2=GRID!$B$1:$BI$1)*(КАЛЕНДАРЬ!$X23=GRID!$B$3:$BI$3), 0))*GRID!$B$67,
ROUNDUP(INDEX(GRID!$B$17:$BI$27,MATCH(S$7,GRID!$A$17:$A$27,0),MATCH(1,($U$2=GRID!$B$1:$BI$1)*(КАЛЕНДАРЬ!$X23=GRID!$B$3:$BI$3), 0))*GRID!$B$66*(1-GRID!$B$69),0))</f>
        <v>#N/A</v>
      </c>
      <c r="U163" s="47" cm="1">
        <f t="array" ref="U163">IF($I$2="Раннее бронирование",
INDEX(GRID!$B$4:$BI$14,MATCH(U$7,GRID!$A$4:$A$14,0),MATCH(1,($U$2=GRID!$B$1:$BI$1)*(КАЛЕНДАРЬ!$X23=GRID!$B$3:$BI$3), 0))*GRID!$B$67,
ROUNDUP(INDEX(GRID!$B$4:$BI$14,MATCH(U$7,GRID!$A$4:$A$14,0),MATCH(1,($U$2=GRID!$B$1:$BI$1)*(КАЛЕНДАРЬ!$X23=GRID!$B$3:$BI$3),0))*GRID!$B$66*(1-GRID!$B$69),0))</f>
        <v>56440</v>
      </c>
      <c r="V163" s="48" cm="1">
        <f t="array" ref="V163">IF($I$2="Раннее бронирование",
INDEX(GRID!$B$17:$BI$27,MATCH(U$7,GRID!$A$17:$A$27,0),MATCH(1,($U$2=GRID!$B$1:$BI$1)*(КАЛЕНДАРЬ!$X23=GRID!$B$3:$BI$3), 0))*GRID!$B$67,
ROUNDUP(INDEX(GRID!$B$17:$BI$27,MATCH(U$7,GRID!$A$17:$A$27,0),MATCH(1,($U$2=GRID!$B$1:$BI$1)*(КАЛЕНДАРЬ!$X23=GRID!$B$3:$BI$3), 0))*GRID!$B$66*(1-GRID!$B$69),0))</f>
        <v>58140</v>
      </c>
      <c r="W163" s="47" cm="1">
        <f t="array" ref="W163">IF($I$2="Раннее бронирование",
INDEX(GRID!$B$4:$BI$14,MATCH(W$7,GRID!$A$4:$A$14,0),MATCH(1,($U$2=GRID!$B$1:$BI$1)*(КАЛЕНДАРЬ!$X23=GRID!$B$3:$BI$3), 0))*GRID!$B$67,
ROUNDUP(INDEX(GRID!$B$4:$BI$14,MATCH(W$7,GRID!$A$4:$A$14,0),MATCH(1,($U$2=GRID!$B$1:$BI$1)*(КАЛЕНДАРЬ!$X23=GRID!$B$3:$BI$3),0))*GRID!$B$66*(1-GRID!$B$69),0))</f>
        <v>206040</v>
      </c>
      <c r="X163" s="48" cm="1">
        <f t="array" ref="X163">IF($I$2="Раннее бронирование",
INDEX(GRID!$B$17:$BI$27,MATCH(W$7,GRID!$A$17:$A$27,0),MATCH(1,($U$2=GRID!$B$1:$BI$1)*(КАЛЕНДАРЬ!$X23=GRID!$B$3:$BI$3), 0))*GRID!$B$67,
ROUNDUP(INDEX(GRID!$B$17:$BI$27,MATCH(W$7,GRID!$A$17:$A$27,0),MATCH(1,($U$2=GRID!$B$1:$BI$1)*(КАЛЕНДАРЬ!$X23=GRID!$B$3:$BI$3), 0))*GRID!$B$66*(1-GRID!$B$69),0))</f>
        <v>207740</v>
      </c>
    </row>
    <row r="164" spans="1:24" hidden="1" x14ac:dyDescent="0.2">
      <c r="A164" s="117" t="s">
        <v>48</v>
      </c>
      <c r="B164" s="117">
        <v>21</v>
      </c>
      <c r="C164" s="47" cm="1">
        <f t="array" ref="C164">IF($I$2="Раннее бронирование",
INDEX(GRID!$B$4:$BI$14,MATCH(C$7,GRID!$A$4:$A$14,0),MATCH(1,($U$2=GRID!$B$1:$BI$1)*(КАЛЕНДАРЬ!$X24=GRID!$B$3:$BI$3), 0))*GRID!$B$67,
ROUNDUP(INDEX(GRID!$B$4:$BI$14,MATCH(C$7,GRID!$A$4:$A$14,0),MATCH(1,($U$2=GRID!$B$1:$BI$1)*(КАЛЕНДАРЬ!$X24=GRID!$B$3:$BI$3),0))*GRID!$B$66*(1-GRID!$B$69),0))</f>
        <v>18700</v>
      </c>
      <c r="D164" s="48" cm="1">
        <f t="array" ref="D164">IF($I$2="Раннее бронирование",
INDEX(GRID!$B$17:$BI$27,MATCH(C$7,GRID!$A$17:$A$27,0),MATCH(1,($U$2=GRID!$B$1:$BI$1)*(КАЛЕНДАРЬ!$X24=GRID!$B$3:$BI$3), 0))*GRID!$B$67,
ROUNDUP(INDEX(GRID!$B$17:$BI$27,MATCH(C$7,GRID!$A$17:$A$27,0),MATCH(1,($U$2=GRID!$B$1:$BI$1)*(КАЛЕНДАРЬ!$X24=GRID!$B$3:$BI$3), 0))*GRID!$B$66*(1-GRID!$B$69),0))</f>
        <v>20400</v>
      </c>
      <c r="E164" s="47" cm="1">
        <f t="array" ref="E164">IF($I$2="Раннее бронирование",
INDEX(GRID!$B$4:$BI$14,MATCH(E$7,GRID!$A$4:$A$14,0),MATCH(1,($U$2=GRID!$B$1:$BI$1)*(КАЛЕНДАРЬ!$X24=GRID!$B$3:$BI$3), 0))*GRID!$B$67,
ROUNDUP(INDEX(GRID!$B$4:$BI$14,MATCH(E$7,GRID!$A$4:$A$14,0),MATCH(1,($U$2=GRID!$B$1:$BI$1)*(КАЛЕНДАРЬ!$X24=GRID!$B$3:$BI$3),0))*GRID!$B$66*(1-GRID!$B$69),0))</f>
        <v>20808</v>
      </c>
      <c r="F164" s="48" cm="1">
        <f t="array" ref="F164">IF($I$2="Раннее бронирование",
INDEX(GRID!$B$17:$BI$27,MATCH(E$7,GRID!$A$17:$A$27,0),MATCH(1,($U$2=GRID!$B$1:$BI$1)*(КАЛЕНДАРЬ!$X24=GRID!$B$3:$BI$3), 0))*GRID!$B$67,
ROUNDUP(INDEX(GRID!$B$17:$BI$27,MATCH(E$7,GRID!$A$17:$A$27,0),MATCH(1,($U$2=GRID!$B$1:$BI$1)*(КАЛЕНДАРЬ!$X24=GRID!$B$3:$BI$3), 0))*GRID!$B$66*(1-GRID!$B$69),0))</f>
        <v>22508</v>
      </c>
      <c r="G164" s="47" t="e" cm="1">
        <f t="array" ref="G164">IF($I$2="Раннее бронирование",
INDEX(GRID!$B$4:$BI$14,MATCH(G$7,GRID!$A$4:$A$14,0),MATCH(1,($U$2=GRID!$B$1:$BI$1)*(КАЛЕНДАРЬ!$X24=GRID!$B$3:$BI$3), 0))*GRID!$B$67,
ROUNDUP(INDEX(GRID!$B$4:$BI$14,MATCH(G$7,GRID!$A$4:$A$14,0),MATCH(1,($U$2=GRID!$B$1:$BI$1)*(КАЛЕНДАРЬ!$X24=GRID!$B$3:$BI$3),0))*GRID!$B$66*(1-GRID!$B$69),0))</f>
        <v>#N/A</v>
      </c>
      <c r="H164" s="48" t="e" cm="1">
        <f t="array" ref="H164">IF($I$2="Раннее бронирование",
INDEX(GRID!$B$17:$BI$27,MATCH(G$7,GRID!$A$17:$A$27,0),MATCH(1,($U$2=GRID!$B$1:$BI$1)*(КАЛЕНДАРЬ!$X24=GRID!$B$3:$BI$3), 0))*GRID!$B$67,
ROUNDUP(INDEX(GRID!$B$17:$BI$27,MATCH(G$7,GRID!$A$17:$A$27,0),MATCH(1,($U$2=GRID!$B$1:$BI$1)*(КАЛЕНДАРЬ!$X24=GRID!$B$3:$BI$3), 0))*GRID!$B$66*(1-GRID!$B$69),0))</f>
        <v>#N/A</v>
      </c>
      <c r="I164" s="47" t="e" cm="1">
        <f t="array" ref="I164">IF($I$2="Раннее бронирование",
INDEX(GRID!$B$4:$BI$14,MATCH(I$7,GRID!$A$4:$A$14,0),MATCH(1,($U$2=GRID!$B$1:$BI$1)*(КАЛЕНДАРЬ!$X24=GRID!$B$3:$BI$3), 0))*GRID!$B$67,
ROUNDUP(INDEX(GRID!$B$4:$BI$14,MATCH(I$7,GRID!$A$4:$A$14,0),MATCH(1,($U$2=GRID!$B$1:$BI$1)*(КАЛЕНДАРЬ!$X24=GRID!$B$3:$BI$3),0))*GRID!$B$66*(1-GRID!$B$69),0))</f>
        <v>#N/A</v>
      </c>
      <c r="J164" s="48" t="e" cm="1">
        <f t="array" ref="J164">IF($I$2="Раннее бронирование",
INDEX(GRID!$B$17:$BI$27,MATCH(I$7,GRID!$A$17:$A$27,0),MATCH(1,($U$2=GRID!$B$1:$BI$1)*(КАЛЕНДАРЬ!$X24=GRID!$B$3:$BI$3), 0))*GRID!$B$67,
ROUNDUP(INDEX(GRID!$B$17:$BI$27,MATCH(I$7,GRID!$A$17:$A$27,0),MATCH(1,($U$2=GRID!$B$1:$BI$1)*(КАЛЕНДАРЬ!$X24=GRID!$B$3:$BI$3), 0))*GRID!$B$66*(1-GRID!$B$69),0))</f>
        <v>#N/A</v>
      </c>
      <c r="K164" s="47" cm="1">
        <f t="array" ref="K164">IF($I$2="Раннее бронирование",
INDEX(GRID!$B$4:$BI$14,MATCH(K$7,GRID!$A$4:$A$14,0),MATCH(1,($U$2=GRID!$B$1:$BI$1)*(КАЛЕНДАРЬ!$X24=GRID!$B$3:$BI$3), 0))*GRID!$B$67,
ROUNDUP(INDEX(GRID!$B$4:$BI$14,MATCH(K$7,GRID!$A$4:$A$14,0),MATCH(1,($U$2=GRID!$B$1:$BI$1)*(КАЛЕНДАРЬ!$X24=GRID!$B$3:$BI$3),0))*GRID!$B$66*(1-GRID!$B$69),0))</f>
        <v>28764</v>
      </c>
      <c r="L164" s="48" cm="1">
        <f t="array" ref="L164">IF($I$2="Раннее бронирование",
INDEX(GRID!$B$17:$BI$27,MATCH(K$7,GRID!$A$17:$A$27,0),MATCH(1,($U$2=GRID!$B$1:$BI$1)*(КАЛЕНДАРЬ!$X24=GRID!$B$3:$BI$3), 0))*GRID!$B$67,
ROUNDUP(INDEX(GRID!$B$17:$BI$27,MATCH(K$7,GRID!$A$17:$A$27,0),MATCH(1,($U$2=GRID!$B$1:$BI$1)*(КАЛЕНДАРЬ!$X24=GRID!$B$3:$BI$3), 0))*GRID!$B$66*(1-GRID!$B$69),0))</f>
        <v>30464</v>
      </c>
      <c r="M164" s="47" cm="1">
        <f t="array" ref="M164">IF($I$2="Раннее бронирование",
INDEX(GRID!$B$4:$BI$14,MATCH(M$7,GRID!$A$4:$A$14,0),MATCH(1,($U$2=GRID!$B$1:$BI$1)*(КАЛЕНДАРЬ!$X24=GRID!$B$3:$BI$3), 0))*GRID!$B$67,
ROUNDUP(INDEX(GRID!$B$4:$BI$14,MATCH(M$7,GRID!$A$4:$A$14,0),MATCH(1,($U$2=GRID!$B$1:$BI$1)*(КАЛЕНДАРЬ!$X24=GRID!$B$3:$BI$3),0))*GRID!$B$66*(1-GRID!$B$69),0))</f>
        <v>32028</v>
      </c>
      <c r="N164" s="48" cm="1">
        <f t="array" ref="N164">IF($I$2="Раннее бронирование",
INDEX(GRID!$B$17:$BI$27,MATCH(M$7,GRID!$A$17:$A$27,0),MATCH(1,($U$2=GRID!$B$1:$BI$1)*(КАЛЕНДАРЬ!$X24=GRID!$B$3:$BI$3), 0))*GRID!$B$67,
ROUNDUP(INDEX(GRID!$B$17:$BI$27,MATCH(M$7,GRID!$A$17:$A$27,0),MATCH(1,($U$2=GRID!$B$1:$BI$1)*(КАЛЕНДАРЬ!$X24=GRID!$B$3:$BI$3), 0))*GRID!$B$66*(1-GRID!$B$69),0))</f>
        <v>33728</v>
      </c>
      <c r="O164" s="47" cm="1">
        <f t="array" ref="O164">IF($I$2="Раннее бронирование",
INDEX(GRID!$B$4:$BI$14,MATCH(O$7,GRID!$A$4:$A$14,0),MATCH(1,($U$2=GRID!$B$1:$BI$1)*(КАЛЕНДАРЬ!$X24=GRID!$B$3:$BI$3), 0))*GRID!$B$67,
ROUNDUP(INDEX(GRID!$B$4:$BI$14,MATCH(O$7,GRID!$A$4:$A$14,0),MATCH(1,($U$2=GRID!$B$1:$BI$1)*(КАЛЕНДАРЬ!$X24=GRID!$B$3:$BI$3),0))*GRID!$B$66*(1-GRID!$B$69),0))</f>
        <v>36380</v>
      </c>
      <c r="P164" s="48" cm="1">
        <f t="array" ref="P164">IF($I$2="Раннее бронирование",
INDEX(GRID!$B$17:$BI$27,MATCH(O$7,GRID!$A$17:$A$27,0),MATCH(1,($U$2=GRID!$B$1:$BI$1)*(КАЛЕНДАРЬ!$X24=GRID!$B$3:$BI$3), 0))*GRID!$B$67,
ROUNDUP(INDEX(GRID!$B$17:$BI$27,MATCH(O$7,GRID!$A$17:$A$27,0),MATCH(1,($U$2=GRID!$B$1:$BI$1)*(КАЛЕНДАРЬ!$X24=GRID!$B$3:$BI$3), 0))*GRID!$B$66*(1-GRID!$B$69),0))</f>
        <v>38080</v>
      </c>
      <c r="Q164" s="47" t="e" cm="1">
        <f t="array" ref="Q164">IF($I$2="Раннее бронирование",
INDEX(GRID!$B$4:$BI$14,MATCH(Q$7,GRID!$A$4:$A$14,0),MATCH(1,($U$2=GRID!$B$1:$BI$1)*(КАЛЕНДАРЬ!$X24=GRID!$B$3:$BI$3), 0))*GRID!$B$67,
ROUNDUP(INDEX(GRID!$B$4:$BI$14,MATCH(Q$7,GRID!$A$4:$A$14,0),MATCH(1,($U$2=GRID!$B$1:$BI$1)*(КАЛЕНДАРЬ!$X24=GRID!$B$3:$BI$3),0))*GRID!$B$66*(1-GRID!$B$69),0))</f>
        <v>#N/A</v>
      </c>
      <c r="R164" s="48" t="e" cm="1">
        <f t="array" ref="R164">IF($I$2="Раннее бронирование",
INDEX(GRID!$B$17:$BI$27,MATCH(Q$7,GRID!$A$17:$A$27,0),MATCH(1,($U$2=GRID!$B$1:$BI$1)*(КАЛЕНДАРЬ!$X24=GRID!$B$3:$BI$3), 0))*GRID!$B$67,
ROUNDUP(INDEX(GRID!$B$17:$BI$27,MATCH(Q$7,GRID!$A$17:$A$27,0),MATCH(1,($U$2=GRID!$B$1:$BI$1)*(КАЛЕНДАРЬ!$X24=GRID!$B$3:$BI$3), 0))*GRID!$B$66*(1-GRID!$B$69),0))</f>
        <v>#N/A</v>
      </c>
      <c r="S164" s="47" t="e" cm="1">
        <f t="array" ref="S164">IF($I$2="Раннее бронирование",
INDEX(GRID!$B$4:$BI$14,MATCH(S$7,GRID!$A$4:$A$14,0),MATCH(1,($U$2=GRID!$B$1:$BI$1)*(КАЛЕНДАРЬ!$X24=GRID!$B$3:$BI$3), 0))*GRID!$B$67,
ROUNDUP(INDEX(GRID!$B$4:$BI$14,MATCH(S$7,GRID!$A$4:$A$14,0),MATCH(1,($U$2=GRID!$B$1:$BI$1)*(КАЛЕНДАРЬ!$X24=GRID!$B$3:$BI$3),0))*GRID!$B$66*(1-GRID!$B$69),0))</f>
        <v>#N/A</v>
      </c>
      <c r="T164" s="48" t="e" cm="1">
        <f t="array" ref="T164">IF($I$2="Раннее бронирование",
INDEX(GRID!$B$17:$BI$27,MATCH(S$7,GRID!$A$17:$A$27,0),MATCH(1,($U$2=GRID!$B$1:$BI$1)*(КАЛЕНДАРЬ!$X24=GRID!$B$3:$BI$3), 0))*GRID!$B$67,
ROUNDUP(INDEX(GRID!$B$17:$BI$27,MATCH(S$7,GRID!$A$17:$A$27,0),MATCH(1,($U$2=GRID!$B$1:$BI$1)*(КАЛЕНДАРЬ!$X24=GRID!$B$3:$BI$3), 0))*GRID!$B$66*(1-GRID!$B$69),0))</f>
        <v>#N/A</v>
      </c>
      <c r="U164" s="47" cm="1">
        <f t="array" ref="U164">IF($I$2="Раннее бронирование",
INDEX(GRID!$B$4:$BI$14,MATCH(U$7,GRID!$A$4:$A$14,0),MATCH(1,($U$2=GRID!$B$1:$BI$1)*(КАЛЕНДАРЬ!$X24=GRID!$B$3:$BI$3), 0))*GRID!$B$67,
ROUNDUP(INDEX(GRID!$B$4:$BI$14,MATCH(U$7,GRID!$A$4:$A$14,0),MATCH(1,($U$2=GRID!$B$1:$BI$1)*(КАЛЕНДАРЬ!$X24=GRID!$B$3:$BI$3),0))*GRID!$B$66*(1-GRID!$B$69),0))</f>
        <v>56440</v>
      </c>
      <c r="V164" s="48" cm="1">
        <f t="array" ref="V164">IF($I$2="Раннее бронирование",
INDEX(GRID!$B$17:$BI$27,MATCH(U$7,GRID!$A$17:$A$27,0),MATCH(1,($U$2=GRID!$B$1:$BI$1)*(КАЛЕНДАРЬ!$X24=GRID!$B$3:$BI$3), 0))*GRID!$B$67,
ROUNDUP(INDEX(GRID!$B$17:$BI$27,MATCH(U$7,GRID!$A$17:$A$27,0),MATCH(1,($U$2=GRID!$B$1:$BI$1)*(КАЛЕНДАРЬ!$X24=GRID!$B$3:$BI$3), 0))*GRID!$B$66*(1-GRID!$B$69),0))</f>
        <v>58140</v>
      </c>
      <c r="W164" s="47" cm="1">
        <f t="array" ref="W164">IF($I$2="Раннее бронирование",
INDEX(GRID!$B$4:$BI$14,MATCH(W$7,GRID!$A$4:$A$14,0),MATCH(1,($U$2=GRID!$B$1:$BI$1)*(КАЛЕНДАРЬ!$X24=GRID!$B$3:$BI$3), 0))*GRID!$B$67,
ROUNDUP(INDEX(GRID!$B$4:$BI$14,MATCH(W$7,GRID!$A$4:$A$14,0),MATCH(1,($U$2=GRID!$B$1:$BI$1)*(КАЛЕНДАРЬ!$X24=GRID!$B$3:$BI$3),0))*GRID!$B$66*(1-GRID!$B$69),0))</f>
        <v>206040</v>
      </c>
      <c r="X164" s="48" cm="1">
        <f t="array" ref="X164">IF($I$2="Раннее бронирование",
INDEX(GRID!$B$17:$BI$27,MATCH(W$7,GRID!$A$17:$A$27,0),MATCH(1,($U$2=GRID!$B$1:$BI$1)*(КАЛЕНДАРЬ!$X24=GRID!$B$3:$BI$3), 0))*GRID!$B$67,
ROUNDUP(INDEX(GRID!$B$17:$BI$27,MATCH(W$7,GRID!$A$17:$A$27,0),MATCH(1,($U$2=GRID!$B$1:$BI$1)*(КАЛЕНДАРЬ!$X24=GRID!$B$3:$BI$3), 0))*GRID!$B$66*(1-GRID!$B$69),0))</f>
        <v>207740</v>
      </c>
    </row>
    <row r="165" spans="1:24" hidden="1" x14ac:dyDescent="0.2">
      <c r="A165" s="117" t="s">
        <v>42</v>
      </c>
      <c r="B165" s="117">
        <v>22</v>
      </c>
      <c r="C165" s="47" cm="1">
        <f t="array" ref="C165">IF($I$2="Раннее бронирование",
INDEX(GRID!$B$4:$BI$14,MATCH(C$7,GRID!$A$4:$A$14,0),MATCH(1,($U$2=GRID!$B$1:$BI$1)*(КАЛЕНДАРЬ!$X25=GRID!$B$3:$BI$3), 0))*GRID!$B$67,
ROUNDUP(INDEX(GRID!$B$4:$BI$14,MATCH(C$7,GRID!$A$4:$A$14,0),MATCH(1,($U$2=GRID!$B$1:$BI$1)*(КАЛЕНДАРЬ!$X25=GRID!$B$3:$BI$3),0))*GRID!$B$66*(1-GRID!$B$69),0))</f>
        <v>18700</v>
      </c>
      <c r="D165" s="48" cm="1">
        <f t="array" ref="D165">IF($I$2="Раннее бронирование",
INDEX(GRID!$B$17:$BI$27,MATCH(C$7,GRID!$A$17:$A$27,0),MATCH(1,($U$2=GRID!$B$1:$BI$1)*(КАЛЕНДАРЬ!$X25=GRID!$B$3:$BI$3), 0))*GRID!$B$67,
ROUNDUP(INDEX(GRID!$B$17:$BI$27,MATCH(C$7,GRID!$A$17:$A$27,0),MATCH(1,($U$2=GRID!$B$1:$BI$1)*(КАЛЕНДАРЬ!$X25=GRID!$B$3:$BI$3), 0))*GRID!$B$66*(1-GRID!$B$69),0))</f>
        <v>20400</v>
      </c>
      <c r="E165" s="47" cm="1">
        <f t="array" ref="E165">IF($I$2="Раннее бронирование",
INDEX(GRID!$B$4:$BI$14,MATCH(E$7,GRID!$A$4:$A$14,0),MATCH(1,($U$2=GRID!$B$1:$BI$1)*(КАЛЕНДАРЬ!$X25=GRID!$B$3:$BI$3), 0))*GRID!$B$67,
ROUNDUP(INDEX(GRID!$B$4:$BI$14,MATCH(E$7,GRID!$A$4:$A$14,0),MATCH(1,($U$2=GRID!$B$1:$BI$1)*(КАЛЕНДАРЬ!$X25=GRID!$B$3:$BI$3),0))*GRID!$B$66*(1-GRID!$B$69),0))</f>
        <v>20808</v>
      </c>
      <c r="F165" s="48" cm="1">
        <f t="array" ref="F165">IF($I$2="Раннее бронирование",
INDEX(GRID!$B$17:$BI$27,MATCH(E$7,GRID!$A$17:$A$27,0),MATCH(1,($U$2=GRID!$B$1:$BI$1)*(КАЛЕНДАРЬ!$X25=GRID!$B$3:$BI$3), 0))*GRID!$B$67,
ROUNDUP(INDEX(GRID!$B$17:$BI$27,MATCH(E$7,GRID!$A$17:$A$27,0),MATCH(1,($U$2=GRID!$B$1:$BI$1)*(КАЛЕНДАРЬ!$X25=GRID!$B$3:$BI$3), 0))*GRID!$B$66*(1-GRID!$B$69),0))</f>
        <v>22508</v>
      </c>
      <c r="G165" s="47" t="e" cm="1">
        <f t="array" ref="G165">IF($I$2="Раннее бронирование",
INDEX(GRID!$B$4:$BI$14,MATCH(G$7,GRID!$A$4:$A$14,0),MATCH(1,($U$2=GRID!$B$1:$BI$1)*(КАЛЕНДАРЬ!$X25=GRID!$B$3:$BI$3), 0))*GRID!$B$67,
ROUNDUP(INDEX(GRID!$B$4:$BI$14,MATCH(G$7,GRID!$A$4:$A$14,0),MATCH(1,($U$2=GRID!$B$1:$BI$1)*(КАЛЕНДАРЬ!$X25=GRID!$B$3:$BI$3),0))*GRID!$B$66*(1-GRID!$B$69),0))</f>
        <v>#N/A</v>
      </c>
      <c r="H165" s="48" t="e" cm="1">
        <f t="array" ref="H165">IF($I$2="Раннее бронирование",
INDEX(GRID!$B$17:$BI$27,MATCH(G$7,GRID!$A$17:$A$27,0),MATCH(1,($U$2=GRID!$B$1:$BI$1)*(КАЛЕНДАРЬ!$X25=GRID!$B$3:$BI$3), 0))*GRID!$B$67,
ROUNDUP(INDEX(GRID!$B$17:$BI$27,MATCH(G$7,GRID!$A$17:$A$27,0),MATCH(1,($U$2=GRID!$B$1:$BI$1)*(КАЛЕНДАРЬ!$X25=GRID!$B$3:$BI$3), 0))*GRID!$B$66*(1-GRID!$B$69),0))</f>
        <v>#N/A</v>
      </c>
      <c r="I165" s="47" t="e" cm="1">
        <f t="array" ref="I165">IF($I$2="Раннее бронирование",
INDEX(GRID!$B$4:$BI$14,MATCH(I$7,GRID!$A$4:$A$14,0),MATCH(1,($U$2=GRID!$B$1:$BI$1)*(КАЛЕНДАРЬ!$X25=GRID!$B$3:$BI$3), 0))*GRID!$B$67,
ROUNDUP(INDEX(GRID!$B$4:$BI$14,MATCH(I$7,GRID!$A$4:$A$14,0),MATCH(1,($U$2=GRID!$B$1:$BI$1)*(КАЛЕНДАРЬ!$X25=GRID!$B$3:$BI$3),0))*GRID!$B$66*(1-GRID!$B$69),0))</f>
        <v>#N/A</v>
      </c>
      <c r="J165" s="48" t="e" cm="1">
        <f t="array" ref="J165">IF($I$2="Раннее бронирование",
INDEX(GRID!$B$17:$BI$27,MATCH(I$7,GRID!$A$17:$A$27,0),MATCH(1,($U$2=GRID!$B$1:$BI$1)*(КАЛЕНДАРЬ!$X25=GRID!$B$3:$BI$3), 0))*GRID!$B$67,
ROUNDUP(INDEX(GRID!$B$17:$BI$27,MATCH(I$7,GRID!$A$17:$A$27,0),MATCH(1,($U$2=GRID!$B$1:$BI$1)*(КАЛЕНДАРЬ!$X25=GRID!$B$3:$BI$3), 0))*GRID!$B$66*(1-GRID!$B$69),0))</f>
        <v>#N/A</v>
      </c>
      <c r="K165" s="47" cm="1">
        <f t="array" ref="K165">IF($I$2="Раннее бронирование",
INDEX(GRID!$B$4:$BI$14,MATCH(K$7,GRID!$A$4:$A$14,0),MATCH(1,($U$2=GRID!$B$1:$BI$1)*(КАЛЕНДАРЬ!$X25=GRID!$B$3:$BI$3), 0))*GRID!$B$67,
ROUNDUP(INDEX(GRID!$B$4:$BI$14,MATCH(K$7,GRID!$A$4:$A$14,0),MATCH(1,($U$2=GRID!$B$1:$BI$1)*(КАЛЕНДАРЬ!$X25=GRID!$B$3:$BI$3),0))*GRID!$B$66*(1-GRID!$B$69),0))</f>
        <v>28764</v>
      </c>
      <c r="L165" s="48" cm="1">
        <f t="array" ref="L165">IF($I$2="Раннее бронирование",
INDEX(GRID!$B$17:$BI$27,MATCH(K$7,GRID!$A$17:$A$27,0),MATCH(1,($U$2=GRID!$B$1:$BI$1)*(КАЛЕНДАРЬ!$X25=GRID!$B$3:$BI$3), 0))*GRID!$B$67,
ROUNDUP(INDEX(GRID!$B$17:$BI$27,MATCH(K$7,GRID!$A$17:$A$27,0),MATCH(1,($U$2=GRID!$B$1:$BI$1)*(КАЛЕНДАРЬ!$X25=GRID!$B$3:$BI$3), 0))*GRID!$B$66*(1-GRID!$B$69),0))</f>
        <v>30464</v>
      </c>
      <c r="M165" s="47" cm="1">
        <f t="array" ref="M165">IF($I$2="Раннее бронирование",
INDEX(GRID!$B$4:$BI$14,MATCH(M$7,GRID!$A$4:$A$14,0),MATCH(1,($U$2=GRID!$B$1:$BI$1)*(КАЛЕНДАРЬ!$X25=GRID!$B$3:$BI$3), 0))*GRID!$B$67,
ROUNDUP(INDEX(GRID!$B$4:$BI$14,MATCH(M$7,GRID!$A$4:$A$14,0),MATCH(1,($U$2=GRID!$B$1:$BI$1)*(КАЛЕНДАРЬ!$X25=GRID!$B$3:$BI$3),0))*GRID!$B$66*(1-GRID!$B$69),0))</f>
        <v>32028</v>
      </c>
      <c r="N165" s="48" cm="1">
        <f t="array" ref="N165">IF($I$2="Раннее бронирование",
INDEX(GRID!$B$17:$BI$27,MATCH(M$7,GRID!$A$17:$A$27,0),MATCH(1,($U$2=GRID!$B$1:$BI$1)*(КАЛЕНДАРЬ!$X25=GRID!$B$3:$BI$3), 0))*GRID!$B$67,
ROUNDUP(INDEX(GRID!$B$17:$BI$27,MATCH(M$7,GRID!$A$17:$A$27,0),MATCH(1,($U$2=GRID!$B$1:$BI$1)*(КАЛЕНДАРЬ!$X25=GRID!$B$3:$BI$3), 0))*GRID!$B$66*(1-GRID!$B$69),0))</f>
        <v>33728</v>
      </c>
      <c r="O165" s="47" cm="1">
        <f t="array" ref="O165">IF($I$2="Раннее бронирование",
INDEX(GRID!$B$4:$BI$14,MATCH(O$7,GRID!$A$4:$A$14,0),MATCH(1,($U$2=GRID!$B$1:$BI$1)*(КАЛЕНДАРЬ!$X25=GRID!$B$3:$BI$3), 0))*GRID!$B$67,
ROUNDUP(INDEX(GRID!$B$4:$BI$14,MATCH(O$7,GRID!$A$4:$A$14,0),MATCH(1,($U$2=GRID!$B$1:$BI$1)*(КАЛЕНДАРЬ!$X25=GRID!$B$3:$BI$3),0))*GRID!$B$66*(1-GRID!$B$69),0))</f>
        <v>36380</v>
      </c>
      <c r="P165" s="48" cm="1">
        <f t="array" ref="P165">IF($I$2="Раннее бронирование",
INDEX(GRID!$B$17:$BI$27,MATCH(O$7,GRID!$A$17:$A$27,0),MATCH(1,($U$2=GRID!$B$1:$BI$1)*(КАЛЕНДАРЬ!$X25=GRID!$B$3:$BI$3), 0))*GRID!$B$67,
ROUNDUP(INDEX(GRID!$B$17:$BI$27,MATCH(O$7,GRID!$A$17:$A$27,0),MATCH(1,($U$2=GRID!$B$1:$BI$1)*(КАЛЕНДАРЬ!$X25=GRID!$B$3:$BI$3), 0))*GRID!$B$66*(1-GRID!$B$69),0))</f>
        <v>38080</v>
      </c>
      <c r="Q165" s="47" t="e" cm="1">
        <f t="array" ref="Q165">IF($I$2="Раннее бронирование",
INDEX(GRID!$B$4:$BI$14,MATCH(Q$7,GRID!$A$4:$A$14,0),MATCH(1,($U$2=GRID!$B$1:$BI$1)*(КАЛЕНДАРЬ!$X25=GRID!$B$3:$BI$3), 0))*GRID!$B$67,
ROUNDUP(INDEX(GRID!$B$4:$BI$14,MATCH(Q$7,GRID!$A$4:$A$14,0),MATCH(1,($U$2=GRID!$B$1:$BI$1)*(КАЛЕНДАРЬ!$X25=GRID!$B$3:$BI$3),0))*GRID!$B$66*(1-GRID!$B$69),0))</f>
        <v>#N/A</v>
      </c>
      <c r="R165" s="48" t="e" cm="1">
        <f t="array" ref="R165">IF($I$2="Раннее бронирование",
INDEX(GRID!$B$17:$BI$27,MATCH(Q$7,GRID!$A$17:$A$27,0),MATCH(1,($U$2=GRID!$B$1:$BI$1)*(КАЛЕНДАРЬ!$X25=GRID!$B$3:$BI$3), 0))*GRID!$B$67,
ROUNDUP(INDEX(GRID!$B$17:$BI$27,MATCH(Q$7,GRID!$A$17:$A$27,0),MATCH(1,($U$2=GRID!$B$1:$BI$1)*(КАЛЕНДАРЬ!$X25=GRID!$B$3:$BI$3), 0))*GRID!$B$66*(1-GRID!$B$69),0))</f>
        <v>#N/A</v>
      </c>
      <c r="S165" s="47" t="e" cm="1">
        <f t="array" ref="S165">IF($I$2="Раннее бронирование",
INDEX(GRID!$B$4:$BI$14,MATCH(S$7,GRID!$A$4:$A$14,0),MATCH(1,($U$2=GRID!$B$1:$BI$1)*(КАЛЕНДАРЬ!$X25=GRID!$B$3:$BI$3), 0))*GRID!$B$67,
ROUNDUP(INDEX(GRID!$B$4:$BI$14,MATCH(S$7,GRID!$A$4:$A$14,0),MATCH(1,($U$2=GRID!$B$1:$BI$1)*(КАЛЕНДАРЬ!$X25=GRID!$B$3:$BI$3),0))*GRID!$B$66*(1-GRID!$B$69),0))</f>
        <v>#N/A</v>
      </c>
      <c r="T165" s="48" t="e" cm="1">
        <f t="array" ref="T165">IF($I$2="Раннее бронирование",
INDEX(GRID!$B$17:$BI$27,MATCH(S$7,GRID!$A$17:$A$27,0),MATCH(1,($U$2=GRID!$B$1:$BI$1)*(КАЛЕНДАРЬ!$X25=GRID!$B$3:$BI$3), 0))*GRID!$B$67,
ROUNDUP(INDEX(GRID!$B$17:$BI$27,MATCH(S$7,GRID!$A$17:$A$27,0),MATCH(1,($U$2=GRID!$B$1:$BI$1)*(КАЛЕНДАРЬ!$X25=GRID!$B$3:$BI$3), 0))*GRID!$B$66*(1-GRID!$B$69),0))</f>
        <v>#N/A</v>
      </c>
      <c r="U165" s="47" cm="1">
        <f t="array" ref="U165">IF($I$2="Раннее бронирование",
INDEX(GRID!$B$4:$BI$14,MATCH(U$7,GRID!$A$4:$A$14,0),MATCH(1,($U$2=GRID!$B$1:$BI$1)*(КАЛЕНДАРЬ!$X25=GRID!$B$3:$BI$3), 0))*GRID!$B$67,
ROUNDUP(INDEX(GRID!$B$4:$BI$14,MATCH(U$7,GRID!$A$4:$A$14,0),MATCH(1,($U$2=GRID!$B$1:$BI$1)*(КАЛЕНДАРЬ!$X25=GRID!$B$3:$BI$3),0))*GRID!$B$66*(1-GRID!$B$69),0))</f>
        <v>56440</v>
      </c>
      <c r="V165" s="48" cm="1">
        <f t="array" ref="V165">IF($I$2="Раннее бронирование",
INDEX(GRID!$B$17:$BI$27,MATCH(U$7,GRID!$A$17:$A$27,0),MATCH(1,($U$2=GRID!$B$1:$BI$1)*(КАЛЕНДАРЬ!$X25=GRID!$B$3:$BI$3), 0))*GRID!$B$67,
ROUNDUP(INDEX(GRID!$B$17:$BI$27,MATCH(U$7,GRID!$A$17:$A$27,0),MATCH(1,($U$2=GRID!$B$1:$BI$1)*(КАЛЕНДАРЬ!$X25=GRID!$B$3:$BI$3), 0))*GRID!$B$66*(1-GRID!$B$69),0))</f>
        <v>58140</v>
      </c>
      <c r="W165" s="47" cm="1">
        <f t="array" ref="W165">IF($I$2="Раннее бронирование",
INDEX(GRID!$B$4:$BI$14,MATCH(W$7,GRID!$A$4:$A$14,0),MATCH(1,($U$2=GRID!$B$1:$BI$1)*(КАЛЕНДАРЬ!$X25=GRID!$B$3:$BI$3), 0))*GRID!$B$67,
ROUNDUP(INDEX(GRID!$B$4:$BI$14,MATCH(W$7,GRID!$A$4:$A$14,0),MATCH(1,($U$2=GRID!$B$1:$BI$1)*(КАЛЕНДАРЬ!$X25=GRID!$B$3:$BI$3),0))*GRID!$B$66*(1-GRID!$B$69),0))</f>
        <v>206040</v>
      </c>
      <c r="X165" s="48" cm="1">
        <f t="array" ref="X165">IF($I$2="Раннее бронирование",
INDEX(GRID!$B$17:$BI$27,MATCH(W$7,GRID!$A$17:$A$27,0),MATCH(1,($U$2=GRID!$B$1:$BI$1)*(КАЛЕНДАРЬ!$X25=GRID!$B$3:$BI$3), 0))*GRID!$B$67,
ROUNDUP(INDEX(GRID!$B$17:$BI$27,MATCH(W$7,GRID!$A$17:$A$27,0),MATCH(1,($U$2=GRID!$B$1:$BI$1)*(КАЛЕНДАРЬ!$X25=GRID!$B$3:$BI$3), 0))*GRID!$B$66*(1-GRID!$B$69),0))</f>
        <v>207740</v>
      </c>
    </row>
    <row r="166" spans="1:24" hidden="1" x14ac:dyDescent="0.2">
      <c r="A166" s="117" t="s">
        <v>43</v>
      </c>
      <c r="B166" s="117">
        <v>23</v>
      </c>
      <c r="C166" s="47" cm="1">
        <f t="array" ref="C166">IF($I$2="Раннее бронирование",
INDEX(GRID!$B$4:$BI$14,MATCH(C$7,GRID!$A$4:$A$14,0),MATCH(1,($U$2=GRID!$B$1:$BI$1)*(КАЛЕНДАРЬ!$X26=GRID!$B$3:$BI$3), 0))*GRID!$B$67,
ROUNDUP(INDEX(GRID!$B$4:$BI$14,MATCH(C$7,GRID!$A$4:$A$14,0),MATCH(1,($U$2=GRID!$B$1:$BI$1)*(КАЛЕНДАРЬ!$X26=GRID!$B$3:$BI$3),0))*GRID!$B$66*(1-GRID!$B$69),0))</f>
        <v>19720</v>
      </c>
      <c r="D166" s="48" cm="1">
        <f t="array" ref="D166">IF($I$2="Раннее бронирование",
INDEX(GRID!$B$17:$BI$27,MATCH(C$7,GRID!$A$17:$A$27,0),MATCH(1,($U$2=GRID!$B$1:$BI$1)*(КАЛЕНДАРЬ!$X26=GRID!$B$3:$BI$3), 0))*GRID!$B$67,
ROUNDUP(INDEX(GRID!$B$17:$BI$27,MATCH(C$7,GRID!$A$17:$A$27,0),MATCH(1,($U$2=GRID!$B$1:$BI$1)*(КАЛЕНДАРЬ!$X26=GRID!$B$3:$BI$3), 0))*GRID!$B$66*(1-GRID!$B$69),0))</f>
        <v>21420</v>
      </c>
      <c r="E166" s="47" cm="1">
        <f t="array" ref="E166">IF($I$2="Раннее бронирование",
INDEX(GRID!$B$4:$BI$14,MATCH(E$7,GRID!$A$4:$A$14,0),MATCH(1,($U$2=GRID!$B$1:$BI$1)*(КАЛЕНДАРЬ!$X26=GRID!$B$3:$BI$3), 0))*GRID!$B$67,
ROUNDUP(INDEX(GRID!$B$4:$BI$14,MATCH(E$7,GRID!$A$4:$A$14,0),MATCH(1,($U$2=GRID!$B$1:$BI$1)*(КАЛЕНДАРЬ!$X26=GRID!$B$3:$BI$3),0))*GRID!$B$66*(1-GRID!$B$69),0))</f>
        <v>22032</v>
      </c>
      <c r="F166" s="48" cm="1">
        <f t="array" ref="F166">IF($I$2="Раннее бронирование",
INDEX(GRID!$B$17:$BI$27,MATCH(E$7,GRID!$A$17:$A$27,0),MATCH(1,($U$2=GRID!$B$1:$BI$1)*(КАЛЕНДАРЬ!$X26=GRID!$B$3:$BI$3), 0))*GRID!$B$67,
ROUNDUP(INDEX(GRID!$B$17:$BI$27,MATCH(E$7,GRID!$A$17:$A$27,0),MATCH(1,($U$2=GRID!$B$1:$BI$1)*(КАЛЕНДАРЬ!$X26=GRID!$B$3:$BI$3), 0))*GRID!$B$66*(1-GRID!$B$69),0))</f>
        <v>23732</v>
      </c>
      <c r="G166" s="47" t="e" cm="1">
        <f t="array" ref="G166">IF($I$2="Раннее бронирование",
INDEX(GRID!$B$4:$BI$14,MATCH(G$7,GRID!$A$4:$A$14,0),MATCH(1,($U$2=GRID!$B$1:$BI$1)*(КАЛЕНДАРЬ!$X26=GRID!$B$3:$BI$3), 0))*GRID!$B$67,
ROUNDUP(INDEX(GRID!$B$4:$BI$14,MATCH(G$7,GRID!$A$4:$A$14,0),MATCH(1,($U$2=GRID!$B$1:$BI$1)*(КАЛЕНДАРЬ!$X26=GRID!$B$3:$BI$3),0))*GRID!$B$66*(1-GRID!$B$69),0))</f>
        <v>#N/A</v>
      </c>
      <c r="H166" s="48" t="e" cm="1">
        <f t="array" ref="H166">IF($I$2="Раннее бронирование",
INDEX(GRID!$B$17:$BI$27,MATCH(G$7,GRID!$A$17:$A$27,0),MATCH(1,($U$2=GRID!$B$1:$BI$1)*(КАЛЕНДАРЬ!$X26=GRID!$B$3:$BI$3), 0))*GRID!$B$67,
ROUNDUP(INDEX(GRID!$B$17:$BI$27,MATCH(G$7,GRID!$A$17:$A$27,0),MATCH(1,($U$2=GRID!$B$1:$BI$1)*(КАЛЕНДАРЬ!$X26=GRID!$B$3:$BI$3), 0))*GRID!$B$66*(1-GRID!$B$69),0))</f>
        <v>#N/A</v>
      </c>
      <c r="I166" s="47" t="e" cm="1">
        <f t="array" ref="I166">IF($I$2="Раннее бронирование",
INDEX(GRID!$B$4:$BI$14,MATCH(I$7,GRID!$A$4:$A$14,0),MATCH(1,($U$2=GRID!$B$1:$BI$1)*(КАЛЕНДАРЬ!$X26=GRID!$B$3:$BI$3), 0))*GRID!$B$67,
ROUNDUP(INDEX(GRID!$B$4:$BI$14,MATCH(I$7,GRID!$A$4:$A$14,0),MATCH(1,($U$2=GRID!$B$1:$BI$1)*(КАЛЕНДАРЬ!$X26=GRID!$B$3:$BI$3),0))*GRID!$B$66*(1-GRID!$B$69),0))</f>
        <v>#N/A</v>
      </c>
      <c r="J166" s="48" t="e" cm="1">
        <f t="array" ref="J166">IF($I$2="Раннее бронирование",
INDEX(GRID!$B$17:$BI$27,MATCH(I$7,GRID!$A$17:$A$27,0),MATCH(1,($U$2=GRID!$B$1:$BI$1)*(КАЛЕНДАРЬ!$X26=GRID!$B$3:$BI$3), 0))*GRID!$B$67,
ROUNDUP(INDEX(GRID!$B$17:$BI$27,MATCH(I$7,GRID!$A$17:$A$27,0),MATCH(1,($U$2=GRID!$B$1:$BI$1)*(КАЛЕНДАРЬ!$X26=GRID!$B$3:$BI$3), 0))*GRID!$B$66*(1-GRID!$B$69),0))</f>
        <v>#N/A</v>
      </c>
      <c r="K166" s="47" cm="1">
        <f t="array" ref="K166">IF($I$2="Раннее бронирование",
INDEX(GRID!$B$4:$BI$14,MATCH(K$7,GRID!$A$4:$A$14,0),MATCH(1,($U$2=GRID!$B$1:$BI$1)*(КАЛЕНДАРЬ!$X26=GRID!$B$3:$BI$3), 0))*GRID!$B$67,
ROUNDUP(INDEX(GRID!$B$4:$BI$14,MATCH(K$7,GRID!$A$4:$A$14,0),MATCH(1,($U$2=GRID!$B$1:$BI$1)*(КАЛЕНДАРЬ!$X26=GRID!$B$3:$BI$3),0))*GRID!$B$66*(1-GRID!$B$69),0))</f>
        <v>30464</v>
      </c>
      <c r="L166" s="48" cm="1">
        <f t="array" ref="L166">IF($I$2="Раннее бронирование",
INDEX(GRID!$B$17:$BI$27,MATCH(K$7,GRID!$A$17:$A$27,0),MATCH(1,($U$2=GRID!$B$1:$BI$1)*(КАЛЕНДАРЬ!$X26=GRID!$B$3:$BI$3), 0))*GRID!$B$67,
ROUNDUP(INDEX(GRID!$B$17:$BI$27,MATCH(K$7,GRID!$A$17:$A$27,0),MATCH(1,($U$2=GRID!$B$1:$BI$1)*(КАЛЕНДАРЬ!$X26=GRID!$B$3:$BI$3), 0))*GRID!$B$66*(1-GRID!$B$69),0))</f>
        <v>32164</v>
      </c>
      <c r="M166" s="47" cm="1">
        <f t="array" ref="M166">IF($I$2="Раннее бронирование",
INDEX(GRID!$B$4:$BI$14,MATCH(M$7,GRID!$A$4:$A$14,0),MATCH(1,($U$2=GRID!$B$1:$BI$1)*(КАЛЕНДАРЬ!$X26=GRID!$B$3:$BI$3), 0))*GRID!$B$67,
ROUNDUP(INDEX(GRID!$B$4:$BI$14,MATCH(M$7,GRID!$A$4:$A$14,0),MATCH(1,($U$2=GRID!$B$1:$BI$1)*(КАЛЕНДАРЬ!$X26=GRID!$B$3:$BI$3),0))*GRID!$B$66*(1-GRID!$B$69),0))</f>
        <v>34000</v>
      </c>
      <c r="N166" s="48" cm="1">
        <f t="array" ref="N166">IF($I$2="Раннее бронирование",
INDEX(GRID!$B$17:$BI$27,MATCH(M$7,GRID!$A$17:$A$27,0),MATCH(1,($U$2=GRID!$B$1:$BI$1)*(КАЛЕНДАРЬ!$X26=GRID!$B$3:$BI$3), 0))*GRID!$B$67,
ROUNDUP(INDEX(GRID!$B$17:$BI$27,MATCH(M$7,GRID!$A$17:$A$27,0),MATCH(1,($U$2=GRID!$B$1:$BI$1)*(КАЛЕНДАРЬ!$X26=GRID!$B$3:$BI$3), 0))*GRID!$B$66*(1-GRID!$B$69),0))</f>
        <v>35700</v>
      </c>
      <c r="O166" s="47" cm="1">
        <f t="array" ref="O166">IF($I$2="Раннее бронирование",
INDEX(GRID!$B$4:$BI$14,MATCH(O$7,GRID!$A$4:$A$14,0),MATCH(1,($U$2=GRID!$B$1:$BI$1)*(КАЛЕНДАРЬ!$X26=GRID!$B$3:$BI$3), 0))*GRID!$B$67,
ROUNDUP(INDEX(GRID!$B$4:$BI$14,MATCH(O$7,GRID!$A$4:$A$14,0),MATCH(1,($U$2=GRID!$B$1:$BI$1)*(КАЛЕНДАРЬ!$X26=GRID!$B$3:$BI$3),0))*GRID!$B$66*(1-GRID!$B$69),0))</f>
        <v>38420</v>
      </c>
      <c r="P166" s="48" cm="1">
        <f t="array" ref="P166">IF($I$2="Раннее бронирование",
INDEX(GRID!$B$17:$BI$27,MATCH(O$7,GRID!$A$17:$A$27,0),MATCH(1,($U$2=GRID!$B$1:$BI$1)*(КАЛЕНДАРЬ!$X26=GRID!$B$3:$BI$3), 0))*GRID!$B$67,
ROUNDUP(INDEX(GRID!$B$17:$BI$27,MATCH(O$7,GRID!$A$17:$A$27,0),MATCH(1,($U$2=GRID!$B$1:$BI$1)*(КАЛЕНДАРЬ!$X26=GRID!$B$3:$BI$3), 0))*GRID!$B$66*(1-GRID!$B$69),0))</f>
        <v>40120</v>
      </c>
      <c r="Q166" s="47" t="e" cm="1">
        <f t="array" ref="Q166">IF($I$2="Раннее бронирование",
INDEX(GRID!$B$4:$BI$14,MATCH(Q$7,GRID!$A$4:$A$14,0),MATCH(1,($U$2=GRID!$B$1:$BI$1)*(КАЛЕНДАРЬ!$X26=GRID!$B$3:$BI$3), 0))*GRID!$B$67,
ROUNDUP(INDEX(GRID!$B$4:$BI$14,MATCH(Q$7,GRID!$A$4:$A$14,0),MATCH(1,($U$2=GRID!$B$1:$BI$1)*(КАЛЕНДАРЬ!$X26=GRID!$B$3:$BI$3),0))*GRID!$B$66*(1-GRID!$B$69),0))</f>
        <v>#N/A</v>
      </c>
      <c r="R166" s="48" t="e" cm="1">
        <f t="array" ref="R166">IF($I$2="Раннее бронирование",
INDEX(GRID!$B$17:$BI$27,MATCH(Q$7,GRID!$A$17:$A$27,0),MATCH(1,($U$2=GRID!$B$1:$BI$1)*(КАЛЕНДАРЬ!$X26=GRID!$B$3:$BI$3), 0))*GRID!$B$67,
ROUNDUP(INDEX(GRID!$B$17:$BI$27,MATCH(Q$7,GRID!$A$17:$A$27,0),MATCH(1,($U$2=GRID!$B$1:$BI$1)*(КАЛЕНДАРЬ!$X26=GRID!$B$3:$BI$3), 0))*GRID!$B$66*(1-GRID!$B$69),0))</f>
        <v>#N/A</v>
      </c>
      <c r="S166" s="47" t="e" cm="1">
        <f t="array" ref="S166">IF($I$2="Раннее бронирование",
INDEX(GRID!$B$4:$BI$14,MATCH(S$7,GRID!$A$4:$A$14,0),MATCH(1,($U$2=GRID!$B$1:$BI$1)*(КАЛЕНДАРЬ!$X26=GRID!$B$3:$BI$3), 0))*GRID!$B$67,
ROUNDUP(INDEX(GRID!$B$4:$BI$14,MATCH(S$7,GRID!$A$4:$A$14,0),MATCH(1,($U$2=GRID!$B$1:$BI$1)*(КАЛЕНДАРЬ!$X26=GRID!$B$3:$BI$3),0))*GRID!$B$66*(1-GRID!$B$69),0))</f>
        <v>#N/A</v>
      </c>
      <c r="T166" s="48" t="e" cm="1">
        <f t="array" ref="T166">IF($I$2="Раннее бронирование",
INDEX(GRID!$B$17:$BI$27,MATCH(S$7,GRID!$A$17:$A$27,0),MATCH(1,($U$2=GRID!$B$1:$BI$1)*(КАЛЕНДАРЬ!$X26=GRID!$B$3:$BI$3), 0))*GRID!$B$67,
ROUNDUP(INDEX(GRID!$B$17:$BI$27,MATCH(S$7,GRID!$A$17:$A$27,0),MATCH(1,($U$2=GRID!$B$1:$BI$1)*(КАЛЕНДАРЬ!$X26=GRID!$B$3:$BI$3), 0))*GRID!$B$66*(1-GRID!$B$69),0))</f>
        <v>#N/A</v>
      </c>
      <c r="U166" s="47" cm="1">
        <f t="array" ref="U166">IF($I$2="Раннее бронирование",
INDEX(GRID!$B$4:$BI$14,MATCH(U$7,GRID!$A$4:$A$14,0),MATCH(1,($U$2=GRID!$B$1:$BI$1)*(КАЛЕНДАРЬ!$X26=GRID!$B$3:$BI$3), 0))*GRID!$B$67,
ROUNDUP(INDEX(GRID!$B$4:$BI$14,MATCH(U$7,GRID!$A$4:$A$14,0),MATCH(1,($U$2=GRID!$B$1:$BI$1)*(КАЛЕНДАРЬ!$X26=GRID!$B$3:$BI$3),0))*GRID!$B$66*(1-GRID!$B$69),0))</f>
        <v>59840</v>
      </c>
      <c r="V166" s="48" cm="1">
        <f t="array" ref="V166">IF($I$2="Раннее бронирование",
INDEX(GRID!$B$17:$BI$27,MATCH(U$7,GRID!$A$17:$A$27,0),MATCH(1,($U$2=GRID!$B$1:$BI$1)*(КАЛЕНДАРЬ!$X26=GRID!$B$3:$BI$3), 0))*GRID!$B$67,
ROUNDUP(INDEX(GRID!$B$17:$BI$27,MATCH(U$7,GRID!$A$17:$A$27,0),MATCH(1,($U$2=GRID!$B$1:$BI$1)*(КАЛЕНДАРЬ!$X26=GRID!$B$3:$BI$3), 0))*GRID!$B$66*(1-GRID!$B$69),0))</f>
        <v>61540</v>
      </c>
      <c r="W166" s="47" cm="1">
        <f t="array" ref="W166">IF($I$2="Раннее бронирование",
INDEX(GRID!$B$4:$BI$14,MATCH(W$7,GRID!$A$4:$A$14,0),MATCH(1,($U$2=GRID!$B$1:$BI$1)*(КАЛЕНДАРЬ!$X26=GRID!$B$3:$BI$3), 0))*GRID!$B$67,
ROUNDUP(INDEX(GRID!$B$4:$BI$14,MATCH(W$7,GRID!$A$4:$A$14,0),MATCH(1,($U$2=GRID!$B$1:$BI$1)*(КАЛЕНДАРЬ!$X26=GRID!$B$3:$BI$3),0))*GRID!$B$66*(1-GRID!$B$69),0))</f>
        <v>215560</v>
      </c>
      <c r="X166" s="48" cm="1">
        <f t="array" ref="X166">IF($I$2="Раннее бронирование",
INDEX(GRID!$B$17:$BI$27,MATCH(W$7,GRID!$A$17:$A$27,0),MATCH(1,($U$2=GRID!$B$1:$BI$1)*(КАЛЕНДАРЬ!$X26=GRID!$B$3:$BI$3), 0))*GRID!$B$67,
ROUNDUP(INDEX(GRID!$B$17:$BI$27,MATCH(W$7,GRID!$A$17:$A$27,0),MATCH(1,($U$2=GRID!$B$1:$BI$1)*(КАЛЕНДАРЬ!$X26=GRID!$B$3:$BI$3), 0))*GRID!$B$66*(1-GRID!$B$69),0))</f>
        <v>217260</v>
      </c>
    </row>
    <row r="167" spans="1:24" hidden="1" x14ac:dyDescent="0.2">
      <c r="A167" s="117" t="s">
        <v>44</v>
      </c>
      <c r="B167" s="117">
        <v>24</v>
      </c>
      <c r="C167" s="47" cm="1">
        <f t="array" ref="C167">IF($I$2="Раннее бронирование",
INDEX(GRID!$B$4:$BI$14,MATCH(C$7,GRID!$A$4:$A$14,0),MATCH(1,($U$2=GRID!$B$1:$BI$1)*(КАЛЕНДАРЬ!$X27=GRID!$B$3:$BI$3), 0))*GRID!$B$67,
ROUNDUP(INDEX(GRID!$B$4:$BI$14,MATCH(C$7,GRID!$A$4:$A$14,0),MATCH(1,($U$2=GRID!$B$1:$BI$1)*(КАЛЕНДАРЬ!$X27=GRID!$B$3:$BI$3),0))*GRID!$B$66*(1-GRID!$B$69),0))</f>
        <v>19720</v>
      </c>
      <c r="D167" s="48" cm="1">
        <f t="array" ref="D167">IF($I$2="Раннее бронирование",
INDEX(GRID!$B$17:$BI$27,MATCH(C$7,GRID!$A$17:$A$27,0),MATCH(1,($U$2=GRID!$B$1:$BI$1)*(КАЛЕНДАРЬ!$X27=GRID!$B$3:$BI$3), 0))*GRID!$B$67,
ROUNDUP(INDEX(GRID!$B$17:$BI$27,MATCH(C$7,GRID!$A$17:$A$27,0),MATCH(1,($U$2=GRID!$B$1:$BI$1)*(КАЛЕНДАРЬ!$X27=GRID!$B$3:$BI$3), 0))*GRID!$B$66*(1-GRID!$B$69),0))</f>
        <v>21420</v>
      </c>
      <c r="E167" s="47" cm="1">
        <f t="array" ref="E167">IF($I$2="Раннее бронирование",
INDEX(GRID!$B$4:$BI$14,MATCH(E$7,GRID!$A$4:$A$14,0),MATCH(1,($U$2=GRID!$B$1:$BI$1)*(КАЛЕНДАРЬ!$X27=GRID!$B$3:$BI$3), 0))*GRID!$B$67,
ROUNDUP(INDEX(GRID!$B$4:$BI$14,MATCH(E$7,GRID!$A$4:$A$14,0),MATCH(1,($U$2=GRID!$B$1:$BI$1)*(КАЛЕНДАРЬ!$X27=GRID!$B$3:$BI$3),0))*GRID!$B$66*(1-GRID!$B$69),0))</f>
        <v>22032</v>
      </c>
      <c r="F167" s="48" cm="1">
        <f t="array" ref="F167">IF($I$2="Раннее бронирование",
INDEX(GRID!$B$17:$BI$27,MATCH(E$7,GRID!$A$17:$A$27,0),MATCH(1,($U$2=GRID!$B$1:$BI$1)*(КАЛЕНДАРЬ!$X27=GRID!$B$3:$BI$3), 0))*GRID!$B$67,
ROUNDUP(INDEX(GRID!$B$17:$BI$27,MATCH(E$7,GRID!$A$17:$A$27,0),MATCH(1,($U$2=GRID!$B$1:$BI$1)*(КАЛЕНДАРЬ!$X27=GRID!$B$3:$BI$3), 0))*GRID!$B$66*(1-GRID!$B$69),0))</f>
        <v>23732</v>
      </c>
      <c r="G167" s="47" t="e" cm="1">
        <f t="array" ref="G167">IF($I$2="Раннее бронирование",
INDEX(GRID!$B$4:$BI$14,MATCH(G$7,GRID!$A$4:$A$14,0),MATCH(1,($U$2=GRID!$B$1:$BI$1)*(КАЛЕНДАРЬ!$X27=GRID!$B$3:$BI$3), 0))*GRID!$B$67,
ROUNDUP(INDEX(GRID!$B$4:$BI$14,MATCH(G$7,GRID!$A$4:$A$14,0),MATCH(1,($U$2=GRID!$B$1:$BI$1)*(КАЛЕНДАРЬ!$X27=GRID!$B$3:$BI$3),0))*GRID!$B$66*(1-GRID!$B$69),0))</f>
        <v>#N/A</v>
      </c>
      <c r="H167" s="48" t="e" cm="1">
        <f t="array" ref="H167">IF($I$2="Раннее бронирование",
INDEX(GRID!$B$17:$BI$27,MATCH(G$7,GRID!$A$17:$A$27,0),MATCH(1,($U$2=GRID!$B$1:$BI$1)*(КАЛЕНДАРЬ!$X27=GRID!$B$3:$BI$3), 0))*GRID!$B$67,
ROUNDUP(INDEX(GRID!$B$17:$BI$27,MATCH(G$7,GRID!$A$17:$A$27,0),MATCH(1,($U$2=GRID!$B$1:$BI$1)*(КАЛЕНДАРЬ!$X27=GRID!$B$3:$BI$3), 0))*GRID!$B$66*(1-GRID!$B$69),0))</f>
        <v>#N/A</v>
      </c>
      <c r="I167" s="47" t="e" cm="1">
        <f t="array" ref="I167">IF($I$2="Раннее бронирование",
INDEX(GRID!$B$4:$BI$14,MATCH(I$7,GRID!$A$4:$A$14,0),MATCH(1,($U$2=GRID!$B$1:$BI$1)*(КАЛЕНДАРЬ!$X27=GRID!$B$3:$BI$3), 0))*GRID!$B$67,
ROUNDUP(INDEX(GRID!$B$4:$BI$14,MATCH(I$7,GRID!$A$4:$A$14,0),MATCH(1,($U$2=GRID!$B$1:$BI$1)*(КАЛЕНДАРЬ!$X27=GRID!$B$3:$BI$3),0))*GRID!$B$66*(1-GRID!$B$69),0))</f>
        <v>#N/A</v>
      </c>
      <c r="J167" s="48" t="e" cm="1">
        <f t="array" ref="J167">IF($I$2="Раннее бронирование",
INDEX(GRID!$B$17:$BI$27,MATCH(I$7,GRID!$A$17:$A$27,0),MATCH(1,($U$2=GRID!$B$1:$BI$1)*(КАЛЕНДАРЬ!$X27=GRID!$B$3:$BI$3), 0))*GRID!$B$67,
ROUNDUP(INDEX(GRID!$B$17:$BI$27,MATCH(I$7,GRID!$A$17:$A$27,0),MATCH(1,($U$2=GRID!$B$1:$BI$1)*(КАЛЕНДАРЬ!$X27=GRID!$B$3:$BI$3), 0))*GRID!$B$66*(1-GRID!$B$69),0))</f>
        <v>#N/A</v>
      </c>
      <c r="K167" s="47" cm="1">
        <f t="array" ref="K167">IF($I$2="Раннее бронирование",
INDEX(GRID!$B$4:$BI$14,MATCH(K$7,GRID!$A$4:$A$14,0),MATCH(1,($U$2=GRID!$B$1:$BI$1)*(КАЛЕНДАРЬ!$X27=GRID!$B$3:$BI$3), 0))*GRID!$B$67,
ROUNDUP(INDEX(GRID!$B$4:$BI$14,MATCH(K$7,GRID!$A$4:$A$14,0),MATCH(1,($U$2=GRID!$B$1:$BI$1)*(КАЛЕНДАРЬ!$X27=GRID!$B$3:$BI$3),0))*GRID!$B$66*(1-GRID!$B$69),0))</f>
        <v>30464</v>
      </c>
      <c r="L167" s="48" cm="1">
        <f t="array" ref="L167">IF($I$2="Раннее бронирование",
INDEX(GRID!$B$17:$BI$27,MATCH(K$7,GRID!$A$17:$A$27,0),MATCH(1,($U$2=GRID!$B$1:$BI$1)*(КАЛЕНДАРЬ!$X27=GRID!$B$3:$BI$3), 0))*GRID!$B$67,
ROUNDUP(INDEX(GRID!$B$17:$BI$27,MATCH(K$7,GRID!$A$17:$A$27,0),MATCH(1,($U$2=GRID!$B$1:$BI$1)*(КАЛЕНДАРЬ!$X27=GRID!$B$3:$BI$3), 0))*GRID!$B$66*(1-GRID!$B$69),0))</f>
        <v>32164</v>
      </c>
      <c r="M167" s="47" cm="1">
        <f t="array" ref="M167">IF($I$2="Раннее бронирование",
INDEX(GRID!$B$4:$BI$14,MATCH(M$7,GRID!$A$4:$A$14,0),MATCH(1,($U$2=GRID!$B$1:$BI$1)*(КАЛЕНДАРЬ!$X27=GRID!$B$3:$BI$3), 0))*GRID!$B$67,
ROUNDUP(INDEX(GRID!$B$4:$BI$14,MATCH(M$7,GRID!$A$4:$A$14,0),MATCH(1,($U$2=GRID!$B$1:$BI$1)*(КАЛЕНДАРЬ!$X27=GRID!$B$3:$BI$3),0))*GRID!$B$66*(1-GRID!$B$69),0))</f>
        <v>34000</v>
      </c>
      <c r="N167" s="48" cm="1">
        <f t="array" ref="N167">IF($I$2="Раннее бронирование",
INDEX(GRID!$B$17:$BI$27,MATCH(M$7,GRID!$A$17:$A$27,0),MATCH(1,($U$2=GRID!$B$1:$BI$1)*(КАЛЕНДАРЬ!$X27=GRID!$B$3:$BI$3), 0))*GRID!$B$67,
ROUNDUP(INDEX(GRID!$B$17:$BI$27,MATCH(M$7,GRID!$A$17:$A$27,0),MATCH(1,($U$2=GRID!$B$1:$BI$1)*(КАЛЕНДАРЬ!$X27=GRID!$B$3:$BI$3), 0))*GRID!$B$66*(1-GRID!$B$69),0))</f>
        <v>35700</v>
      </c>
      <c r="O167" s="47" cm="1">
        <f t="array" ref="O167">IF($I$2="Раннее бронирование",
INDEX(GRID!$B$4:$BI$14,MATCH(O$7,GRID!$A$4:$A$14,0),MATCH(1,($U$2=GRID!$B$1:$BI$1)*(КАЛЕНДАРЬ!$X27=GRID!$B$3:$BI$3), 0))*GRID!$B$67,
ROUNDUP(INDEX(GRID!$B$4:$BI$14,MATCH(O$7,GRID!$A$4:$A$14,0),MATCH(1,($U$2=GRID!$B$1:$BI$1)*(КАЛЕНДАРЬ!$X27=GRID!$B$3:$BI$3),0))*GRID!$B$66*(1-GRID!$B$69),0))</f>
        <v>38420</v>
      </c>
      <c r="P167" s="48" cm="1">
        <f t="array" ref="P167">IF($I$2="Раннее бронирование",
INDEX(GRID!$B$17:$BI$27,MATCH(O$7,GRID!$A$17:$A$27,0),MATCH(1,($U$2=GRID!$B$1:$BI$1)*(КАЛЕНДАРЬ!$X27=GRID!$B$3:$BI$3), 0))*GRID!$B$67,
ROUNDUP(INDEX(GRID!$B$17:$BI$27,MATCH(O$7,GRID!$A$17:$A$27,0),MATCH(1,($U$2=GRID!$B$1:$BI$1)*(КАЛЕНДАРЬ!$X27=GRID!$B$3:$BI$3), 0))*GRID!$B$66*(1-GRID!$B$69),0))</f>
        <v>40120</v>
      </c>
      <c r="Q167" s="47" t="e" cm="1">
        <f t="array" ref="Q167">IF($I$2="Раннее бронирование",
INDEX(GRID!$B$4:$BI$14,MATCH(Q$7,GRID!$A$4:$A$14,0),MATCH(1,($U$2=GRID!$B$1:$BI$1)*(КАЛЕНДАРЬ!$X27=GRID!$B$3:$BI$3), 0))*GRID!$B$67,
ROUNDUP(INDEX(GRID!$B$4:$BI$14,MATCH(Q$7,GRID!$A$4:$A$14,0),MATCH(1,($U$2=GRID!$B$1:$BI$1)*(КАЛЕНДАРЬ!$X27=GRID!$B$3:$BI$3),0))*GRID!$B$66*(1-GRID!$B$69),0))</f>
        <v>#N/A</v>
      </c>
      <c r="R167" s="48" t="e" cm="1">
        <f t="array" ref="R167">IF($I$2="Раннее бронирование",
INDEX(GRID!$B$17:$BI$27,MATCH(Q$7,GRID!$A$17:$A$27,0),MATCH(1,($U$2=GRID!$B$1:$BI$1)*(КАЛЕНДАРЬ!$X27=GRID!$B$3:$BI$3), 0))*GRID!$B$67,
ROUNDUP(INDEX(GRID!$B$17:$BI$27,MATCH(Q$7,GRID!$A$17:$A$27,0),MATCH(1,($U$2=GRID!$B$1:$BI$1)*(КАЛЕНДАРЬ!$X27=GRID!$B$3:$BI$3), 0))*GRID!$B$66*(1-GRID!$B$69),0))</f>
        <v>#N/A</v>
      </c>
      <c r="S167" s="47" t="e" cm="1">
        <f t="array" ref="S167">IF($I$2="Раннее бронирование",
INDEX(GRID!$B$4:$BI$14,MATCH(S$7,GRID!$A$4:$A$14,0),MATCH(1,($U$2=GRID!$B$1:$BI$1)*(КАЛЕНДАРЬ!$X27=GRID!$B$3:$BI$3), 0))*GRID!$B$67,
ROUNDUP(INDEX(GRID!$B$4:$BI$14,MATCH(S$7,GRID!$A$4:$A$14,0),MATCH(1,($U$2=GRID!$B$1:$BI$1)*(КАЛЕНДАРЬ!$X27=GRID!$B$3:$BI$3),0))*GRID!$B$66*(1-GRID!$B$69),0))</f>
        <v>#N/A</v>
      </c>
      <c r="T167" s="48" t="e" cm="1">
        <f t="array" ref="T167">IF($I$2="Раннее бронирование",
INDEX(GRID!$B$17:$BI$27,MATCH(S$7,GRID!$A$17:$A$27,0),MATCH(1,($U$2=GRID!$B$1:$BI$1)*(КАЛЕНДАРЬ!$X27=GRID!$B$3:$BI$3), 0))*GRID!$B$67,
ROUNDUP(INDEX(GRID!$B$17:$BI$27,MATCH(S$7,GRID!$A$17:$A$27,0),MATCH(1,($U$2=GRID!$B$1:$BI$1)*(КАЛЕНДАРЬ!$X27=GRID!$B$3:$BI$3), 0))*GRID!$B$66*(1-GRID!$B$69),0))</f>
        <v>#N/A</v>
      </c>
      <c r="U167" s="47" cm="1">
        <f t="array" ref="U167">IF($I$2="Раннее бронирование",
INDEX(GRID!$B$4:$BI$14,MATCH(U$7,GRID!$A$4:$A$14,0),MATCH(1,($U$2=GRID!$B$1:$BI$1)*(КАЛЕНДАРЬ!$X27=GRID!$B$3:$BI$3), 0))*GRID!$B$67,
ROUNDUP(INDEX(GRID!$B$4:$BI$14,MATCH(U$7,GRID!$A$4:$A$14,0),MATCH(1,($U$2=GRID!$B$1:$BI$1)*(КАЛЕНДАРЬ!$X27=GRID!$B$3:$BI$3),0))*GRID!$B$66*(1-GRID!$B$69),0))</f>
        <v>59840</v>
      </c>
      <c r="V167" s="48" cm="1">
        <f t="array" ref="V167">IF($I$2="Раннее бронирование",
INDEX(GRID!$B$17:$BI$27,MATCH(U$7,GRID!$A$17:$A$27,0),MATCH(1,($U$2=GRID!$B$1:$BI$1)*(КАЛЕНДАРЬ!$X27=GRID!$B$3:$BI$3), 0))*GRID!$B$67,
ROUNDUP(INDEX(GRID!$B$17:$BI$27,MATCH(U$7,GRID!$A$17:$A$27,0),MATCH(1,($U$2=GRID!$B$1:$BI$1)*(КАЛЕНДАРЬ!$X27=GRID!$B$3:$BI$3), 0))*GRID!$B$66*(1-GRID!$B$69),0))</f>
        <v>61540</v>
      </c>
      <c r="W167" s="47" cm="1">
        <f t="array" ref="W167">IF($I$2="Раннее бронирование",
INDEX(GRID!$B$4:$BI$14,MATCH(W$7,GRID!$A$4:$A$14,0),MATCH(1,($U$2=GRID!$B$1:$BI$1)*(КАЛЕНДАРЬ!$X27=GRID!$B$3:$BI$3), 0))*GRID!$B$67,
ROUNDUP(INDEX(GRID!$B$4:$BI$14,MATCH(W$7,GRID!$A$4:$A$14,0),MATCH(1,($U$2=GRID!$B$1:$BI$1)*(КАЛЕНДАРЬ!$X27=GRID!$B$3:$BI$3),0))*GRID!$B$66*(1-GRID!$B$69),0))</f>
        <v>215560</v>
      </c>
      <c r="X167" s="48" cm="1">
        <f t="array" ref="X167">IF($I$2="Раннее бронирование",
INDEX(GRID!$B$17:$BI$27,MATCH(W$7,GRID!$A$17:$A$27,0),MATCH(1,($U$2=GRID!$B$1:$BI$1)*(КАЛЕНДАРЬ!$X27=GRID!$B$3:$BI$3), 0))*GRID!$B$67,
ROUNDUP(INDEX(GRID!$B$17:$BI$27,MATCH(W$7,GRID!$A$17:$A$27,0),MATCH(1,($U$2=GRID!$B$1:$BI$1)*(КАЛЕНДАРЬ!$X27=GRID!$B$3:$BI$3), 0))*GRID!$B$66*(1-GRID!$B$69),0))</f>
        <v>217260</v>
      </c>
    </row>
    <row r="168" spans="1:24" hidden="1" x14ac:dyDescent="0.2">
      <c r="A168" s="117" t="s">
        <v>45</v>
      </c>
      <c r="B168" s="117">
        <v>25</v>
      </c>
      <c r="C168" s="47" cm="1">
        <f t="array" ref="C168">IF($I$2="Раннее бронирование",
INDEX(GRID!$B$4:$BI$14,MATCH(C$7,GRID!$A$4:$A$14,0),MATCH(1,($U$2=GRID!$B$1:$BI$1)*(КАЛЕНДАРЬ!$X28=GRID!$B$3:$BI$3), 0))*GRID!$B$67,
ROUNDUP(INDEX(GRID!$B$4:$BI$14,MATCH(C$7,GRID!$A$4:$A$14,0),MATCH(1,($U$2=GRID!$B$1:$BI$1)*(КАЛЕНДАРЬ!$X28=GRID!$B$3:$BI$3),0))*GRID!$B$66*(1-GRID!$B$69),0))</f>
        <v>19720</v>
      </c>
      <c r="D168" s="48" cm="1">
        <f t="array" ref="D168">IF($I$2="Раннее бронирование",
INDEX(GRID!$B$17:$BI$27,MATCH(C$7,GRID!$A$17:$A$27,0),MATCH(1,($U$2=GRID!$B$1:$BI$1)*(КАЛЕНДАРЬ!$X28=GRID!$B$3:$BI$3), 0))*GRID!$B$67,
ROUNDUP(INDEX(GRID!$B$17:$BI$27,MATCH(C$7,GRID!$A$17:$A$27,0),MATCH(1,($U$2=GRID!$B$1:$BI$1)*(КАЛЕНДАРЬ!$X28=GRID!$B$3:$BI$3), 0))*GRID!$B$66*(1-GRID!$B$69),0))</f>
        <v>21420</v>
      </c>
      <c r="E168" s="47" cm="1">
        <f t="array" ref="E168">IF($I$2="Раннее бронирование",
INDEX(GRID!$B$4:$BI$14,MATCH(E$7,GRID!$A$4:$A$14,0),MATCH(1,($U$2=GRID!$B$1:$BI$1)*(КАЛЕНДАРЬ!$X28=GRID!$B$3:$BI$3), 0))*GRID!$B$67,
ROUNDUP(INDEX(GRID!$B$4:$BI$14,MATCH(E$7,GRID!$A$4:$A$14,0),MATCH(1,($U$2=GRID!$B$1:$BI$1)*(КАЛЕНДАРЬ!$X28=GRID!$B$3:$BI$3),0))*GRID!$B$66*(1-GRID!$B$69),0))</f>
        <v>22032</v>
      </c>
      <c r="F168" s="48" cm="1">
        <f t="array" ref="F168">IF($I$2="Раннее бронирование",
INDEX(GRID!$B$17:$BI$27,MATCH(E$7,GRID!$A$17:$A$27,0),MATCH(1,($U$2=GRID!$B$1:$BI$1)*(КАЛЕНДАРЬ!$X28=GRID!$B$3:$BI$3), 0))*GRID!$B$67,
ROUNDUP(INDEX(GRID!$B$17:$BI$27,MATCH(E$7,GRID!$A$17:$A$27,0),MATCH(1,($U$2=GRID!$B$1:$BI$1)*(КАЛЕНДАРЬ!$X28=GRID!$B$3:$BI$3), 0))*GRID!$B$66*(1-GRID!$B$69),0))</f>
        <v>23732</v>
      </c>
      <c r="G168" s="47" t="e" cm="1">
        <f t="array" ref="G168">IF($I$2="Раннее бронирование",
INDEX(GRID!$B$4:$BI$14,MATCH(G$7,GRID!$A$4:$A$14,0),MATCH(1,($U$2=GRID!$B$1:$BI$1)*(КАЛЕНДАРЬ!$X28=GRID!$B$3:$BI$3), 0))*GRID!$B$67,
ROUNDUP(INDEX(GRID!$B$4:$BI$14,MATCH(G$7,GRID!$A$4:$A$14,0),MATCH(1,($U$2=GRID!$B$1:$BI$1)*(КАЛЕНДАРЬ!$X28=GRID!$B$3:$BI$3),0))*GRID!$B$66*(1-GRID!$B$69),0))</f>
        <v>#N/A</v>
      </c>
      <c r="H168" s="48" t="e" cm="1">
        <f t="array" ref="H168">IF($I$2="Раннее бронирование",
INDEX(GRID!$B$17:$BI$27,MATCH(G$7,GRID!$A$17:$A$27,0),MATCH(1,($U$2=GRID!$B$1:$BI$1)*(КАЛЕНДАРЬ!$X28=GRID!$B$3:$BI$3), 0))*GRID!$B$67,
ROUNDUP(INDEX(GRID!$B$17:$BI$27,MATCH(G$7,GRID!$A$17:$A$27,0),MATCH(1,($U$2=GRID!$B$1:$BI$1)*(КАЛЕНДАРЬ!$X28=GRID!$B$3:$BI$3), 0))*GRID!$B$66*(1-GRID!$B$69),0))</f>
        <v>#N/A</v>
      </c>
      <c r="I168" s="47" t="e" cm="1">
        <f t="array" ref="I168">IF($I$2="Раннее бронирование",
INDEX(GRID!$B$4:$BI$14,MATCH(I$7,GRID!$A$4:$A$14,0),MATCH(1,($U$2=GRID!$B$1:$BI$1)*(КАЛЕНДАРЬ!$X28=GRID!$B$3:$BI$3), 0))*GRID!$B$67,
ROUNDUP(INDEX(GRID!$B$4:$BI$14,MATCH(I$7,GRID!$A$4:$A$14,0),MATCH(1,($U$2=GRID!$B$1:$BI$1)*(КАЛЕНДАРЬ!$X28=GRID!$B$3:$BI$3),0))*GRID!$B$66*(1-GRID!$B$69),0))</f>
        <v>#N/A</v>
      </c>
      <c r="J168" s="48" t="e" cm="1">
        <f t="array" ref="J168">IF($I$2="Раннее бронирование",
INDEX(GRID!$B$17:$BI$27,MATCH(I$7,GRID!$A$17:$A$27,0),MATCH(1,($U$2=GRID!$B$1:$BI$1)*(КАЛЕНДАРЬ!$X28=GRID!$B$3:$BI$3), 0))*GRID!$B$67,
ROUNDUP(INDEX(GRID!$B$17:$BI$27,MATCH(I$7,GRID!$A$17:$A$27,0),MATCH(1,($U$2=GRID!$B$1:$BI$1)*(КАЛЕНДАРЬ!$X28=GRID!$B$3:$BI$3), 0))*GRID!$B$66*(1-GRID!$B$69),0))</f>
        <v>#N/A</v>
      </c>
      <c r="K168" s="47" cm="1">
        <f t="array" ref="K168">IF($I$2="Раннее бронирование",
INDEX(GRID!$B$4:$BI$14,MATCH(K$7,GRID!$A$4:$A$14,0),MATCH(1,($U$2=GRID!$B$1:$BI$1)*(КАЛЕНДАРЬ!$X28=GRID!$B$3:$BI$3), 0))*GRID!$B$67,
ROUNDUP(INDEX(GRID!$B$4:$BI$14,MATCH(K$7,GRID!$A$4:$A$14,0),MATCH(1,($U$2=GRID!$B$1:$BI$1)*(КАЛЕНДАРЬ!$X28=GRID!$B$3:$BI$3),0))*GRID!$B$66*(1-GRID!$B$69),0))</f>
        <v>30464</v>
      </c>
      <c r="L168" s="48" cm="1">
        <f t="array" ref="L168">IF($I$2="Раннее бронирование",
INDEX(GRID!$B$17:$BI$27,MATCH(K$7,GRID!$A$17:$A$27,0),MATCH(1,($U$2=GRID!$B$1:$BI$1)*(КАЛЕНДАРЬ!$X28=GRID!$B$3:$BI$3), 0))*GRID!$B$67,
ROUNDUP(INDEX(GRID!$B$17:$BI$27,MATCH(K$7,GRID!$A$17:$A$27,0),MATCH(1,($U$2=GRID!$B$1:$BI$1)*(КАЛЕНДАРЬ!$X28=GRID!$B$3:$BI$3), 0))*GRID!$B$66*(1-GRID!$B$69),0))</f>
        <v>32164</v>
      </c>
      <c r="M168" s="47" cm="1">
        <f t="array" ref="M168">IF($I$2="Раннее бронирование",
INDEX(GRID!$B$4:$BI$14,MATCH(M$7,GRID!$A$4:$A$14,0),MATCH(1,($U$2=GRID!$B$1:$BI$1)*(КАЛЕНДАРЬ!$X28=GRID!$B$3:$BI$3), 0))*GRID!$B$67,
ROUNDUP(INDEX(GRID!$B$4:$BI$14,MATCH(M$7,GRID!$A$4:$A$14,0),MATCH(1,($U$2=GRID!$B$1:$BI$1)*(КАЛЕНДАРЬ!$X28=GRID!$B$3:$BI$3),0))*GRID!$B$66*(1-GRID!$B$69),0))</f>
        <v>34000</v>
      </c>
      <c r="N168" s="48" cm="1">
        <f t="array" ref="N168">IF($I$2="Раннее бронирование",
INDEX(GRID!$B$17:$BI$27,MATCH(M$7,GRID!$A$17:$A$27,0),MATCH(1,($U$2=GRID!$B$1:$BI$1)*(КАЛЕНДАРЬ!$X28=GRID!$B$3:$BI$3), 0))*GRID!$B$67,
ROUNDUP(INDEX(GRID!$B$17:$BI$27,MATCH(M$7,GRID!$A$17:$A$27,0),MATCH(1,($U$2=GRID!$B$1:$BI$1)*(КАЛЕНДАРЬ!$X28=GRID!$B$3:$BI$3), 0))*GRID!$B$66*(1-GRID!$B$69),0))</f>
        <v>35700</v>
      </c>
      <c r="O168" s="47" cm="1">
        <f t="array" ref="O168">IF($I$2="Раннее бронирование",
INDEX(GRID!$B$4:$BI$14,MATCH(O$7,GRID!$A$4:$A$14,0),MATCH(1,($U$2=GRID!$B$1:$BI$1)*(КАЛЕНДАРЬ!$X28=GRID!$B$3:$BI$3), 0))*GRID!$B$67,
ROUNDUP(INDEX(GRID!$B$4:$BI$14,MATCH(O$7,GRID!$A$4:$A$14,0),MATCH(1,($U$2=GRID!$B$1:$BI$1)*(КАЛЕНДАРЬ!$X28=GRID!$B$3:$BI$3),0))*GRID!$B$66*(1-GRID!$B$69),0))</f>
        <v>38420</v>
      </c>
      <c r="P168" s="48" cm="1">
        <f t="array" ref="P168">IF($I$2="Раннее бронирование",
INDEX(GRID!$B$17:$BI$27,MATCH(O$7,GRID!$A$17:$A$27,0),MATCH(1,($U$2=GRID!$B$1:$BI$1)*(КАЛЕНДАРЬ!$X28=GRID!$B$3:$BI$3), 0))*GRID!$B$67,
ROUNDUP(INDEX(GRID!$B$17:$BI$27,MATCH(O$7,GRID!$A$17:$A$27,0),MATCH(1,($U$2=GRID!$B$1:$BI$1)*(КАЛЕНДАРЬ!$X28=GRID!$B$3:$BI$3), 0))*GRID!$B$66*(1-GRID!$B$69),0))</f>
        <v>40120</v>
      </c>
      <c r="Q168" s="47" t="e" cm="1">
        <f t="array" ref="Q168">IF($I$2="Раннее бронирование",
INDEX(GRID!$B$4:$BI$14,MATCH(Q$7,GRID!$A$4:$A$14,0),MATCH(1,($U$2=GRID!$B$1:$BI$1)*(КАЛЕНДАРЬ!$X28=GRID!$B$3:$BI$3), 0))*GRID!$B$67,
ROUNDUP(INDEX(GRID!$B$4:$BI$14,MATCH(Q$7,GRID!$A$4:$A$14,0),MATCH(1,($U$2=GRID!$B$1:$BI$1)*(КАЛЕНДАРЬ!$X28=GRID!$B$3:$BI$3),0))*GRID!$B$66*(1-GRID!$B$69),0))</f>
        <v>#N/A</v>
      </c>
      <c r="R168" s="48" t="e" cm="1">
        <f t="array" ref="R168">IF($I$2="Раннее бронирование",
INDEX(GRID!$B$17:$BI$27,MATCH(Q$7,GRID!$A$17:$A$27,0),MATCH(1,($U$2=GRID!$B$1:$BI$1)*(КАЛЕНДАРЬ!$X28=GRID!$B$3:$BI$3), 0))*GRID!$B$67,
ROUNDUP(INDEX(GRID!$B$17:$BI$27,MATCH(Q$7,GRID!$A$17:$A$27,0),MATCH(1,($U$2=GRID!$B$1:$BI$1)*(КАЛЕНДАРЬ!$X28=GRID!$B$3:$BI$3), 0))*GRID!$B$66*(1-GRID!$B$69),0))</f>
        <v>#N/A</v>
      </c>
      <c r="S168" s="47" t="e" cm="1">
        <f t="array" ref="S168">IF($I$2="Раннее бронирование",
INDEX(GRID!$B$4:$BI$14,MATCH(S$7,GRID!$A$4:$A$14,0),MATCH(1,($U$2=GRID!$B$1:$BI$1)*(КАЛЕНДАРЬ!$X28=GRID!$B$3:$BI$3), 0))*GRID!$B$67,
ROUNDUP(INDEX(GRID!$B$4:$BI$14,MATCH(S$7,GRID!$A$4:$A$14,0),MATCH(1,($U$2=GRID!$B$1:$BI$1)*(КАЛЕНДАРЬ!$X28=GRID!$B$3:$BI$3),0))*GRID!$B$66*(1-GRID!$B$69),0))</f>
        <v>#N/A</v>
      </c>
      <c r="T168" s="48" t="e" cm="1">
        <f t="array" ref="T168">IF($I$2="Раннее бронирование",
INDEX(GRID!$B$17:$BI$27,MATCH(S$7,GRID!$A$17:$A$27,0),MATCH(1,($U$2=GRID!$B$1:$BI$1)*(КАЛЕНДАРЬ!$X28=GRID!$B$3:$BI$3), 0))*GRID!$B$67,
ROUNDUP(INDEX(GRID!$B$17:$BI$27,MATCH(S$7,GRID!$A$17:$A$27,0),MATCH(1,($U$2=GRID!$B$1:$BI$1)*(КАЛЕНДАРЬ!$X28=GRID!$B$3:$BI$3), 0))*GRID!$B$66*(1-GRID!$B$69),0))</f>
        <v>#N/A</v>
      </c>
      <c r="U168" s="47" cm="1">
        <f t="array" ref="U168">IF($I$2="Раннее бронирование",
INDEX(GRID!$B$4:$BI$14,MATCH(U$7,GRID!$A$4:$A$14,0),MATCH(1,($U$2=GRID!$B$1:$BI$1)*(КАЛЕНДАРЬ!$X28=GRID!$B$3:$BI$3), 0))*GRID!$B$67,
ROUNDUP(INDEX(GRID!$B$4:$BI$14,MATCH(U$7,GRID!$A$4:$A$14,0),MATCH(1,($U$2=GRID!$B$1:$BI$1)*(КАЛЕНДАРЬ!$X28=GRID!$B$3:$BI$3),0))*GRID!$B$66*(1-GRID!$B$69),0))</f>
        <v>59840</v>
      </c>
      <c r="V168" s="48" cm="1">
        <f t="array" ref="V168">IF($I$2="Раннее бронирование",
INDEX(GRID!$B$17:$BI$27,MATCH(U$7,GRID!$A$17:$A$27,0),MATCH(1,($U$2=GRID!$B$1:$BI$1)*(КАЛЕНДАРЬ!$X28=GRID!$B$3:$BI$3), 0))*GRID!$B$67,
ROUNDUP(INDEX(GRID!$B$17:$BI$27,MATCH(U$7,GRID!$A$17:$A$27,0),MATCH(1,($U$2=GRID!$B$1:$BI$1)*(КАЛЕНДАРЬ!$X28=GRID!$B$3:$BI$3), 0))*GRID!$B$66*(1-GRID!$B$69),0))</f>
        <v>61540</v>
      </c>
      <c r="W168" s="47" cm="1">
        <f t="array" ref="W168">IF($I$2="Раннее бронирование",
INDEX(GRID!$B$4:$BI$14,MATCH(W$7,GRID!$A$4:$A$14,0),MATCH(1,($U$2=GRID!$B$1:$BI$1)*(КАЛЕНДАРЬ!$X28=GRID!$B$3:$BI$3), 0))*GRID!$B$67,
ROUNDUP(INDEX(GRID!$B$4:$BI$14,MATCH(W$7,GRID!$A$4:$A$14,0),MATCH(1,($U$2=GRID!$B$1:$BI$1)*(КАЛЕНДАРЬ!$X28=GRID!$B$3:$BI$3),0))*GRID!$B$66*(1-GRID!$B$69),0))</f>
        <v>215560</v>
      </c>
      <c r="X168" s="48" cm="1">
        <f t="array" ref="X168">IF($I$2="Раннее бронирование",
INDEX(GRID!$B$17:$BI$27,MATCH(W$7,GRID!$A$17:$A$27,0),MATCH(1,($U$2=GRID!$B$1:$BI$1)*(КАЛЕНДАРЬ!$X28=GRID!$B$3:$BI$3), 0))*GRID!$B$67,
ROUNDUP(INDEX(GRID!$B$17:$BI$27,MATCH(W$7,GRID!$A$17:$A$27,0),MATCH(1,($U$2=GRID!$B$1:$BI$1)*(КАЛЕНДАРЬ!$X28=GRID!$B$3:$BI$3), 0))*GRID!$B$66*(1-GRID!$B$69),0))</f>
        <v>217260</v>
      </c>
    </row>
    <row r="169" spans="1:24" hidden="1" x14ac:dyDescent="0.2">
      <c r="A169" s="117" t="s">
        <v>46</v>
      </c>
      <c r="B169" s="117">
        <v>26</v>
      </c>
      <c r="C169" s="47" cm="1">
        <f t="array" ref="C169">IF($I$2="Раннее бронирование",
INDEX(GRID!$B$4:$BI$14,MATCH(C$7,GRID!$A$4:$A$14,0),MATCH(1,($U$2=GRID!$B$1:$BI$1)*(КАЛЕНДАРЬ!$X29=GRID!$B$3:$BI$3), 0))*GRID!$B$67,
ROUNDUP(INDEX(GRID!$B$4:$BI$14,MATCH(C$7,GRID!$A$4:$A$14,0),MATCH(1,($U$2=GRID!$B$1:$BI$1)*(КАЛЕНДАРЬ!$X29=GRID!$B$3:$BI$3),0))*GRID!$B$66*(1-GRID!$B$69),0))</f>
        <v>19720</v>
      </c>
      <c r="D169" s="48" cm="1">
        <f t="array" ref="D169">IF($I$2="Раннее бронирование",
INDEX(GRID!$B$17:$BI$27,MATCH(C$7,GRID!$A$17:$A$27,0),MATCH(1,($U$2=GRID!$B$1:$BI$1)*(КАЛЕНДАРЬ!$X29=GRID!$B$3:$BI$3), 0))*GRID!$B$67,
ROUNDUP(INDEX(GRID!$B$17:$BI$27,MATCH(C$7,GRID!$A$17:$A$27,0),MATCH(1,($U$2=GRID!$B$1:$BI$1)*(КАЛЕНДАРЬ!$X29=GRID!$B$3:$BI$3), 0))*GRID!$B$66*(1-GRID!$B$69),0))</f>
        <v>21420</v>
      </c>
      <c r="E169" s="47" cm="1">
        <f t="array" ref="E169">IF($I$2="Раннее бронирование",
INDEX(GRID!$B$4:$BI$14,MATCH(E$7,GRID!$A$4:$A$14,0),MATCH(1,($U$2=GRID!$B$1:$BI$1)*(КАЛЕНДАРЬ!$X29=GRID!$B$3:$BI$3), 0))*GRID!$B$67,
ROUNDUP(INDEX(GRID!$B$4:$BI$14,MATCH(E$7,GRID!$A$4:$A$14,0),MATCH(1,($U$2=GRID!$B$1:$BI$1)*(КАЛЕНДАРЬ!$X29=GRID!$B$3:$BI$3),0))*GRID!$B$66*(1-GRID!$B$69),0))</f>
        <v>22032</v>
      </c>
      <c r="F169" s="48" cm="1">
        <f t="array" ref="F169">IF($I$2="Раннее бронирование",
INDEX(GRID!$B$17:$BI$27,MATCH(E$7,GRID!$A$17:$A$27,0),MATCH(1,($U$2=GRID!$B$1:$BI$1)*(КАЛЕНДАРЬ!$X29=GRID!$B$3:$BI$3), 0))*GRID!$B$67,
ROUNDUP(INDEX(GRID!$B$17:$BI$27,MATCH(E$7,GRID!$A$17:$A$27,0),MATCH(1,($U$2=GRID!$B$1:$BI$1)*(КАЛЕНДАРЬ!$X29=GRID!$B$3:$BI$3), 0))*GRID!$B$66*(1-GRID!$B$69),0))</f>
        <v>23732</v>
      </c>
      <c r="G169" s="47" t="e" cm="1">
        <f t="array" ref="G169">IF($I$2="Раннее бронирование",
INDEX(GRID!$B$4:$BI$14,MATCH(G$7,GRID!$A$4:$A$14,0),MATCH(1,($U$2=GRID!$B$1:$BI$1)*(КАЛЕНДАРЬ!$X29=GRID!$B$3:$BI$3), 0))*GRID!$B$67,
ROUNDUP(INDEX(GRID!$B$4:$BI$14,MATCH(G$7,GRID!$A$4:$A$14,0),MATCH(1,($U$2=GRID!$B$1:$BI$1)*(КАЛЕНДАРЬ!$X29=GRID!$B$3:$BI$3),0))*GRID!$B$66*(1-GRID!$B$69),0))</f>
        <v>#N/A</v>
      </c>
      <c r="H169" s="48" t="e" cm="1">
        <f t="array" ref="H169">IF($I$2="Раннее бронирование",
INDEX(GRID!$B$17:$BI$27,MATCH(G$7,GRID!$A$17:$A$27,0),MATCH(1,($U$2=GRID!$B$1:$BI$1)*(КАЛЕНДАРЬ!$X29=GRID!$B$3:$BI$3), 0))*GRID!$B$67,
ROUNDUP(INDEX(GRID!$B$17:$BI$27,MATCH(G$7,GRID!$A$17:$A$27,0),MATCH(1,($U$2=GRID!$B$1:$BI$1)*(КАЛЕНДАРЬ!$X29=GRID!$B$3:$BI$3), 0))*GRID!$B$66*(1-GRID!$B$69),0))</f>
        <v>#N/A</v>
      </c>
      <c r="I169" s="47" t="e" cm="1">
        <f t="array" ref="I169">IF($I$2="Раннее бронирование",
INDEX(GRID!$B$4:$BI$14,MATCH(I$7,GRID!$A$4:$A$14,0),MATCH(1,($U$2=GRID!$B$1:$BI$1)*(КАЛЕНДАРЬ!$X29=GRID!$B$3:$BI$3), 0))*GRID!$B$67,
ROUNDUP(INDEX(GRID!$B$4:$BI$14,MATCH(I$7,GRID!$A$4:$A$14,0),MATCH(1,($U$2=GRID!$B$1:$BI$1)*(КАЛЕНДАРЬ!$X29=GRID!$B$3:$BI$3),0))*GRID!$B$66*(1-GRID!$B$69),0))</f>
        <v>#N/A</v>
      </c>
      <c r="J169" s="48" t="e" cm="1">
        <f t="array" ref="J169">IF($I$2="Раннее бронирование",
INDEX(GRID!$B$17:$BI$27,MATCH(I$7,GRID!$A$17:$A$27,0),MATCH(1,($U$2=GRID!$B$1:$BI$1)*(КАЛЕНДАРЬ!$X29=GRID!$B$3:$BI$3), 0))*GRID!$B$67,
ROUNDUP(INDEX(GRID!$B$17:$BI$27,MATCH(I$7,GRID!$A$17:$A$27,0),MATCH(1,($U$2=GRID!$B$1:$BI$1)*(КАЛЕНДАРЬ!$X29=GRID!$B$3:$BI$3), 0))*GRID!$B$66*(1-GRID!$B$69),0))</f>
        <v>#N/A</v>
      </c>
      <c r="K169" s="47" cm="1">
        <f t="array" ref="K169">IF($I$2="Раннее бронирование",
INDEX(GRID!$B$4:$BI$14,MATCH(K$7,GRID!$A$4:$A$14,0),MATCH(1,($U$2=GRID!$B$1:$BI$1)*(КАЛЕНДАРЬ!$X29=GRID!$B$3:$BI$3), 0))*GRID!$B$67,
ROUNDUP(INDEX(GRID!$B$4:$BI$14,MATCH(K$7,GRID!$A$4:$A$14,0),MATCH(1,($U$2=GRID!$B$1:$BI$1)*(КАЛЕНДАРЬ!$X29=GRID!$B$3:$BI$3),0))*GRID!$B$66*(1-GRID!$B$69),0))</f>
        <v>30464</v>
      </c>
      <c r="L169" s="48" cm="1">
        <f t="array" ref="L169">IF($I$2="Раннее бронирование",
INDEX(GRID!$B$17:$BI$27,MATCH(K$7,GRID!$A$17:$A$27,0),MATCH(1,($U$2=GRID!$B$1:$BI$1)*(КАЛЕНДАРЬ!$X29=GRID!$B$3:$BI$3), 0))*GRID!$B$67,
ROUNDUP(INDEX(GRID!$B$17:$BI$27,MATCH(K$7,GRID!$A$17:$A$27,0),MATCH(1,($U$2=GRID!$B$1:$BI$1)*(КАЛЕНДАРЬ!$X29=GRID!$B$3:$BI$3), 0))*GRID!$B$66*(1-GRID!$B$69),0))</f>
        <v>32164</v>
      </c>
      <c r="M169" s="47" cm="1">
        <f t="array" ref="M169">IF($I$2="Раннее бронирование",
INDEX(GRID!$B$4:$BI$14,MATCH(M$7,GRID!$A$4:$A$14,0),MATCH(1,($U$2=GRID!$B$1:$BI$1)*(КАЛЕНДАРЬ!$X29=GRID!$B$3:$BI$3), 0))*GRID!$B$67,
ROUNDUP(INDEX(GRID!$B$4:$BI$14,MATCH(M$7,GRID!$A$4:$A$14,0),MATCH(1,($U$2=GRID!$B$1:$BI$1)*(КАЛЕНДАРЬ!$X29=GRID!$B$3:$BI$3),0))*GRID!$B$66*(1-GRID!$B$69),0))</f>
        <v>34000</v>
      </c>
      <c r="N169" s="48" cm="1">
        <f t="array" ref="N169">IF($I$2="Раннее бронирование",
INDEX(GRID!$B$17:$BI$27,MATCH(M$7,GRID!$A$17:$A$27,0),MATCH(1,($U$2=GRID!$B$1:$BI$1)*(КАЛЕНДАРЬ!$X29=GRID!$B$3:$BI$3), 0))*GRID!$B$67,
ROUNDUP(INDEX(GRID!$B$17:$BI$27,MATCH(M$7,GRID!$A$17:$A$27,0),MATCH(1,($U$2=GRID!$B$1:$BI$1)*(КАЛЕНДАРЬ!$X29=GRID!$B$3:$BI$3), 0))*GRID!$B$66*(1-GRID!$B$69),0))</f>
        <v>35700</v>
      </c>
      <c r="O169" s="47" cm="1">
        <f t="array" ref="O169">IF($I$2="Раннее бронирование",
INDEX(GRID!$B$4:$BI$14,MATCH(O$7,GRID!$A$4:$A$14,0),MATCH(1,($U$2=GRID!$B$1:$BI$1)*(КАЛЕНДАРЬ!$X29=GRID!$B$3:$BI$3), 0))*GRID!$B$67,
ROUNDUP(INDEX(GRID!$B$4:$BI$14,MATCH(O$7,GRID!$A$4:$A$14,0),MATCH(1,($U$2=GRID!$B$1:$BI$1)*(КАЛЕНДАРЬ!$X29=GRID!$B$3:$BI$3),0))*GRID!$B$66*(1-GRID!$B$69),0))</f>
        <v>38420</v>
      </c>
      <c r="P169" s="48" cm="1">
        <f t="array" ref="P169">IF($I$2="Раннее бронирование",
INDEX(GRID!$B$17:$BI$27,MATCH(O$7,GRID!$A$17:$A$27,0),MATCH(1,($U$2=GRID!$B$1:$BI$1)*(КАЛЕНДАРЬ!$X29=GRID!$B$3:$BI$3), 0))*GRID!$B$67,
ROUNDUP(INDEX(GRID!$B$17:$BI$27,MATCH(O$7,GRID!$A$17:$A$27,0),MATCH(1,($U$2=GRID!$B$1:$BI$1)*(КАЛЕНДАРЬ!$X29=GRID!$B$3:$BI$3), 0))*GRID!$B$66*(1-GRID!$B$69),0))</f>
        <v>40120</v>
      </c>
      <c r="Q169" s="47" t="e" cm="1">
        <f t="array" ref="Q169">IF($I$2="Раннее бронирование",
INDEX(GRID!$B$4:$BI$14,MATCH(Q$7,GRID!$A$4:$A$14,0),MATCH(1,($U$2=GRID!$B$1:$BI$1)*(КАЛЕНДАРЬ!$X29=GRID!$B$3:$BI$3), 0))*GRID!$B$67,
ROUNDUP(INDEX(GRID!$B$4:$BI$14,MATCH(Q$7,GRID!$A$4:$A$14,0),MATCH(1,($U$2=GRID!$B$1:$BI$1)*(КАЛЕНДАРЬ!$X29=GRID!$B$3:$BI$3),0))*GRID!$B$66*(1-GRID!$B$69),0))</f>
        <v>#N/A</v>
      </c>
      <c r="R169" s="48" t="e" cm="1">
        <f t="array" ref="R169">IF($I$2="Раннее бронирование",
INDEX(GRID!$B$17:$BI$27,MATCH(Q$7,GRID!$A$17:$A$27,0),MATCH(1,($U$2=GRID!$B$1:$BI$1)*(КАЛЕНДАРЬ!$X29=GRID!$B$3:$BI$3), 0))*GRID!$B$67,
ROUNDUP(INDEX(GRID!$B$17:$BI$27,MATCH(Q$7,GRID!$A$17:$A$27,0),MATCH(1,($U$2=GRID!$B$1:$BI$1)*(КАЛЕНДАРЬ!$X29=GRID!$B$3:$BI$3), 0))*GRID!$B$66*(1-GRID!$B$69),0))</f>
        <v>#N/A</v>
      </c>
      <c r="S169" s="47" t="e" cm="1">
        <f t="array" ref="S169">IF($I$2="Раннее бронирование",
INDEX(GRID!$B$4:$BI$14,MATCH(S$7,GRID!$A$4:$A$14,0),MATCH(1,($U$2=GRID!$B$1:$BI$1)*(КАЛЕНДАРЬ!$X29=GRID!$B$3:$BI$3), 0))*GRID!$B$67,
ROUNDUP(INDEX(GRID!$B$4:$BI$14,MATCH(S$7,GRID!$A$4:$A$14,0),MATCH(1,($U$2=GRID!$B$1:$BI$1)*(КАЛЕНДАРЬ!$X29=GRID!$B$3:$BI$3),0))*GRID!$B$66*(1-GRID!$B$69),0))</f>
        <v>#N/A</v>
      </c>
      <c r="T169" s="48" t="e" cm="1">
        <f t="array" ref="T169">IF($I$2="Раннее бронирование",
INDEX(GRID!$B$17:$BI$27,MATCH(S$7,GRID!$A$17:$A$27,0),MATCH(1,($U$2=GRID!$B$1:$BI$1)*(КАЛЕНДАРЬ!$X29=GRID!$B$3:$BI$3), 0))*GRID!$B$67,
ROUNDUP(INDEX(GRID!$B$17:$BI$27,MATCH(S$7,GRID!$A$17:$A$27,0),MATCH(1,($U$2=GRID!$B$1:$BI$1)*(КАЛЕНДАРЬ!$X29=GRID!$B$3:$BI$3), 0))*GRID!$B$66*(1-GRID!$B$69),0))</f>
        <v>#N/A</v>
      </c>
      <c r="U169" s="47" cm="1">
        <f t="array" ref="U169">IF($I$2="Раннее бронирование",
INDEX(GRID!$B$4:$BI$14,MATCH(U$7,GRID!$A$4:$A$14,0),MATCH(1,($U$2=GRID!$B$1:$BI$1)*(КАЛЕНДАРЬ!$X29=GRID!$B$3:$BI$3), 0))*GRID!$B$67,
ROUNDUP(INDEX(GRID!$B$4:$BI$14,MATCH(U$7,GRID!$A$4:$A$14,0),MATCH(1,($U$2=GRID!$B$1:$BI$1)*(КАЛЕНДАРЬ!$X29=GRID!$B$3:$BI$3),0))*GRID!$B$66*(1-GRID!$B$69),0))</f>
        <v>59840</v>
      </c>
      <c r="V169" s="48" cm="1">
        <f t="array" ref="V169">IF($I$2="Раннее бронирование",
INDEX(GRID!$B$17:$BI$27,MATCH(U$7,GRID!$A$17:$A$27,0),MATCH(1,($U$2=GRID!$B$1:$BI$1)*(КАЛЕНДАРЬ!$X29=GRID!$B$3:$BI$3), 0))*GRID!$B$67,
ROUNDUP(INDEX(GRID!$B$17:$BI$27,MATCH(U$7,GRID!$A$17:$A$27,0),MATCH(1,($U$2=GRID!$B$1:$BI$1)*(КАЛЕНДАРЬ!$X29=GRID!$B$3:$BI$3), 0))*GRID!$B$66*(1-GRID!$B$69),0))</f>
        <v>61540</v>
      </c>
      <c r="W169" s="47" cm="1">
        <f t="array" ref="W169">IF($I$2="Раннее бронирование",
INDEX(GRID!$B$4:$BI$14,MATCH(W$7,GRID!$A$4:$A$14,0),MATCH(1,($U$2=GRID!$B$1:$BI$1)*(КАЛЕНДАРЬ!$X29=GRID!$B$3:$BI$3), 0))*GRID!$B$67,
ROUNDUP(INDEX(GRID!$B$4:$BI$14,MATCH(W$7,GRID!$A$4:$A$14,0),MATCH(1,($U$2=GRID!$B$1:$BI$1)*(КАЛЕНДАРЬ!$X29=GRID!$B$3:$BI$3),0))*GRID!$B$66*(1-GRID!$B$69),0))</f>
        <v>215560</v>
      </c>
      <c r="X169" s="48" cm="1">
        <f t="array" ref="X169">IF($I$2="Раннее бронирование",
INDEX(GRID!$B$17:$BI$27,MATCH(W$7,GRID!$A$17:$A$27,0),MATCH(1,($U$2=GRID!$B$1:$BI$1)*(КАЛЕНДАРЬ!$X29=GRID!$B$3:$BI$3), 0))*GRID!$B$67,
ROUNDUP(INDEX(GRID!$B$17:$BI$27,MATCH(W$7,GRID!$A$17:$A$27,0),MATCH(1,($U$2=GRID!$B$1:$BI$1)*(КАЛЕНДАРЬ!$X29=GRID!$B$3:$BI$3), 0))*GRID!$B$66*(1-GRID!$B$69),0))</f>
        <v>217260</v>
      </c>
    </row>
    <row r="170" spans="1:24" hidden="1" x14ac:dyDescent="0.2">
      <c r="A170" s="117" t="s">
        <v>47</v>
      </c>
      <c r="B170" s="117">
        <v>27</v>
      </c>
      <c r="C170" s="47" cm="1">
        <f t="array" ref="C170">IF($I$2="Раннее бронирование",
INDEX(GRID!$B$4:$BI$14,MATCH(C$7,GRID!$A$4:$A$14,0),MATCH(1,($U$2=GRID!$B$1:$BI$1)*(КАЛЕНДАРЬ!$X30=GRID!$B$3:$BI$3), 0))*GRID!$B$67,
ROUNDUP(INDEX(GRID!$B$4:$BI$14,MATCH(C$7,GRID!$A$4:$A$14,0),MATCH(1,($U$2=GRID!$B$1:$BI$1)*(КАЛЕНДАРЬ!$X30=GRID!$B$3:$BI$3),0))*GRID!$B$66*(1-GRID!$B$69),0))</f>
        <v>19720</v>
      </c>
      <c r="D170" s="48" cm="1">
        <f t="array" ref="D170">IF($I$2="Раннее бронирование",
INDEX(GRID!$B$17:$BI$27,MATCH(C$7,GRID!$A$17:$A$27,0),MATCH(1,($U$2=GRID!$B$1:$BI$1)*(КАЛЕНДАРЬ!$X30=GRID!$B$3:$BI$3), 0))*GRID!$B$67,
ROUNDUP(INDEX(GRID!$B$17:$BI$27,MATCH(C$7,GRID!$A$17:$A$27,0),MATCH(1,($U$2=GRID!$B$1:$BI$1)*(КАЛЕНДАРЬ!$X30=GRID!$B$3:$BI$3), 0))*GRID!$B$66*(1-GRID!$B$69),0))</f>
        <v>21420</v>
      </c>
      <c r="E170" s="47" cm="1">
        <f t="array" ref="E170">IF($I$2="Раннее бронирование",
INDEX(GRID!$B$4:$BI$14,MATCH(E$7,GRID!$A$4:$A$14,0),MATCH(1,($U$2=GRID!$B$1:$BI$1)*(КАЛЕНДАРЬ!$X30=GRID!$B$3:$BI$3), 0))*GRID!$B$67,
ROUNDUP(INDEX(GRID!$B$4:$BI$14,MATCH(E$7,GRID!$A$4:$A$14,0),MATCH(1,($U$2=GRID!$B$1:$BI$1)*(КАЛЕНДАРЬ!$X30=GRID!$B$3:$BI$3),0))*GRID!$B$66*(1-GRID!$B$69),0))</f>
        <v>22032</v>
      </c>
      <c r="F170" s="48" cm="1">
        <f t="array" ref="F170">IF($I$2="Раннее бронирование",
INDEX(GRID!$B$17:$BI$27,MATCH(E$7,GRID!$A$17:$A$27,0),MATCH(1,($U$2=GRID!$B$1:$BI$1)*(КАЛЕНДАРЬ!$X30=GRID!$B$3:$BI$3), 0))*GRID!$B$67,
ROUNDUP(INDEX(GRID!$B$17:$BI$27,MATCH(E$7,GRID!$A$17:$A$27,0),MATCH(1,($U$2=GRID!$B$1:$BI$1)*(КАЛЕНДАРЬ!$X30=GRID!$B$3:$BI$3), 0))*GRID!$B$66*(1-GRID!$B$69),0))</f>
        <v>23732</v>
      </c>
      <c r="G170" s="47" t="e" cm="1">
        <f t="array" ref="G170">IF($I$2="Раннее бронирование",
INDEX(GRID!$B$4:$BI$14,MATCH(G$7,GRID!$A$4:$A$14,0),MATCH(1,($U$2=GRID!$B$1:$BI$1)*(КАЛЕНДАРЬ!$X30=GRID!$B$3:$BI$3), 0))*GRID!$B$67,
ROUNDUP(INDEX(GRID!$B$4:$BI$14,MATCH(G$7,GRID!$A$4:$A$14,0),MATCH(1,($U$2=GRID!$B$1:$BI$1)*(КАЛЕНДАРЬ!$X30=GRID!$B$3:$BI$3),0))*GRID!$B$66*(1-GRID!$B$69),0))</f>
        <v>#N/A</v>
      </c>
      <c r="H170" s="48" t="e" cm="1">
        <f t="array" ref="H170">IF($I$2="Раннее бронирование",
INDEX(GRID!$B$17:$BI$27,MATCH(G$7,GRID!$A$17:$A$27,0),MATCH(1,($U$2=GRID!$B$1:$BI$1)*(КАЛЕНДАРЬ!$X30=GRID!$B$3:$BI$3), 0))*GRID!$B$67,
ROUNDUP(INDEX(GRID!$B$17:$BI$27,MATCH(G$7,GRID!$A$17:$A$27,0),MATCH(1,($U$2=GRID!$B$1:$BI$1)*(КАЛЕНДАРЬ!$X30=GRID!$B$3:$BI$3), 0))*GRID!$B$66*(1-GRID!$B$69),0))</f>
        <v>#N/A</v>
      </c>
      <c r="I170" s="47" t="e" cm="1">
        <f t="array" ref="I170">IF($I$2="Раннее бронирование",
INDEX(GRID!$B$4:$BI$14,MATCH(I$7,GRID!$A$4:$A$14,0),MATCH(1,($U$2=GRID!$B$1:$BI$1)*(КАЛЕНДАРЬ!$X30=GRID!$B$3:$BI$3), 0))*GRID!$B$67,
ROUNDUP(INDEX(GRID!$B$4:$BI$14,MATCH(I$7,GRID!$A$4:$A$14,0),MATCH(1,($U$2=GRID!$B$1:$BI$1)*(КАЛЕНДАРЬ!$X30=GRID!$B$3:$BI$3),0))*GRID!$B$66*(1-GRID!$B$69),0))</f>
        <v>#N/A</v>
      </c>
      <c r="J170" s="48" t="e" cm="1">
        <f t="array" ref="J170">IF($I$2="Раннее бронирование",
INDEX(GRID!$B$17:$BI$27,MATCH(I$7,GRID!$A$17:$A$27,0),MATCH(1,($U$2=GRID!$B$1:$BI$1)*(КАЛЕНДАРЬ!$X30=GRID!$B$3:$BI$3), 0))*GRID!$B$67,
ROUNDUP(INDEX(GRID!$B$17:$BI$27,MATCH(I$7,GRID!$A$17:$A$27,0),MATCH(1,($U$2=GRID!$B$1:$BI$1)*(КАЛЕНДАРЬ!$X30=GRID!$B$3:$BI$3), 0))*GRID!$B$66*(1-GRID!$B$69),0))</f>
        <v>#N/A</v>
      </c>
      <c r="K170" s="47" cm="1">
        <f t="array" ref="K170">IF($I$2="Раннее бронирование",
INDEX(GRID!$B$4:$BI$14,MATCH(K$7,GRID!$A$4:$A$14,0),MATCH(1,($U$2=GRID!$B$1:$BI$1)*(КАЛЕНДАРЬ!$X30=GRID!$B$3:$BI$3), 0))*GRID!$B$67,
ROUNDUP(INDEX(GRID!$B$4:$BI$14,MATCH(K$7,GRID!$A$4:$A$14,0),MATCH(1,($U$2=GRID!$B$1:$BI$1)*(КАЛЕНДАРЬ!$X30=GRID!$B$3:$BI$3),0))*GRID!$B$66*(1-GRID!$B$69),0))</f>
        <v>30464</v>
      </c>
      <c r="L170" s="48" cm="1">
        <f t="array" ref="L170">IF($I$2="Раннее бронирование",
INDEX(GRID!$B$17:$BI$27,MATCH(K$7,GRID!$A$17:$A$27,0),MATCH(1,($U$2=GRID!$B$1:$BI$1)*(КАЛЕНДАРЬ!$X30=GRID!$B$3:$BI$3), 0))*GRID!$B$67,
ROUNDUP(INDEX(GRID!$B$17:$BI$27,MATCH(K$7,GRID!$A$17:$A$27,0),MATCH(1,($U$2=GRID!$B$1:$BI$1)*(КАЛЕНДАРЬ!$X30=GRID!$B$3:$BI$3), 0))*GRID!$B$66*(1-GRID!$B$69),0))</f>
        <v>32164</v>
      </c>
      <c r="M170" s="47" cm="1">
        <f t="array" ref="M170">IF($I$2="Раннее бронирование",
INDEX(GRID!$B$4:$BI$14,MATCH(M$7,GRID!$A$4:$A$14,0),MATCH(1,($U$2=GRID!$B$1:$BI$1)*(КАЛЕНДАРЬ!$X30=GRID!$B$3:$BI$3), 0))*GRID!$B$67,
ROUNDUP(INDEX(GRID!$B$4:$BI$14,MATCH(M$7,GRID!$A$4:$A$14,0),MATCH(1,($U$2=GRID!$B$1:$BI$1)*(КАЛЕНДАРЬ!$X30=GRID!$B$3:$BI$3),0))*GRID!$B$66*(1-GRID!$B$69),0))</f>
        <v>34000</v>
      </c>
      <c r="N170" s="48" cm="1">
        <f t="array" ref="N170">IF($I$2="Раннее бронирование",
INDEX(GRID!$B$17:$BI$27,MATCH(M$7,GRID!$A$17:$A$27,0),MATCH(1,($U$2=GRID!$B$1:$BI$1)*(КАЛЕНДАРЬ!$X30=GRID!$B$3:$BI$3), 0))*GRID!$B$67,
ROUNDUP(INDEX(GRID!$B$17:$BI$27,MATCH(M$7,GRID!$A$17:$A$27,0),MATCH(1,($U$2=GRID!$B$1:$BI$1)*(КАЛЕНДАРЬ!$X30=GRID!$B$3:$BI$3), 0))*GRID!$B$66*(1-GRID!$B$69),0))</f>
        <v>35700</v>
      </c>
      <c r="O170" s="47" cm="1">
        <f t="array" ref="O170">IF($I$2="Раннее бронирование",
INDEX(GRID!$B$4:$BI$14,MATCH(O$7,GRID!$A$4:$A$14,0),MATCH(1,($U$2=GRID!$B$1:$BI$1)*(КАЛЕНДАРЬ!$X30=GRID!$B$3:$BI$3), 0))*GRID!$B$67,
ROUNDUP(INDEX(GRID!$B$4:$BI$14,MATCH(O$7,GRID!$A$4:$A$14,0),MATCH(1,($U$2=GRID!$B$1:$BI$1)*(КАЛЕНДАРЬ!$X30=GRID!$B$3:$BI$3),0))*GRID!$B$66*(1-GRID!$B$69),0))</f>
        <v>38420</v>
      </c>
      <c r="P170" s="48" cm="1">
        <f t="array" ref="P170">IF($I$2="Раннее бронирование",
INDEX(GRID!$B$17:$BI$27,MATCH(O$7,GRID!$A$17:$A$27,0),MATCH(1,($U$2=GRID!$B$1:$BI$1)*(КАЛЕНДАРЬ!$X30=GRID!$B$3:$BI$3), 0))*GRID!$B$67,
ROUNDUP(INDEX(GRID!$B$17:$BI$27,MATCH(O$7,GRID!$A$17:$A$27,0),MATCH(1,($U$2=GRID!$B$1:$BI$1)*(КАЛЕНДАРЬ!$X30=GRID!$B$3:$BI$3), 0))*GRID!$B$66*(1-GRID!$B$69),0))</f>
        <v>40120</v>
      </c>
      <c r="Q170" s="47" t="e" cm="1">
        <f t="array" ref="Q170">IF($I$2="Раннее бронирование",
INDEX(GRID!$B$4:$BI$14,MATCH(Q$7,GRID!$A$4:$A$14,0),MATCH(1,($U$2=GRID!$B$1:$BI$1)*(КАЛЕНДАРЬ!$X30=GRID!$B$3:$BI$3), 0))*GRID!$B$67,
ROUNDUP(INDEX(GRID!$B$4:$BI$14,MATCH(Q$7,GRID!$A$4:$A$14,0),MATCH(1,($U$2=GRID!$B$1:$BI$1)*(КАЛЕНДАРЬ!$X30=GRID!$B$3:$BI$3),0))*GRID!$B$66*(1-GRID!$B$69),0))</f>
        <v>#N/A</v>
      </c>
      <c r="R170" s="48" t="e" cm="1">
        <f t="array" ref="R170">IF($I$2="Раннее бронирование",
INDEX(GRID!$B$17:$BI$27,MATCH(Q$7,GRID!$A$17:$A$27,0),MATCH(1,($U$2=GRID!$B$1:$BI$1)*(КАЛЕНДАРЬ!$X30=GRID!$B$3:$BI$3), 0))*GRID!$B$67,
ROUNDUP(INDEX(GRID!$B$17:$BI$27,MATCH(Q$7,GRID!$A$17:$A$27,0),MATCH(1,($U$2=GRID!$B$1:$BI$1)*(КАЛЕНДАРЬ!$X30=GRID!$B$3:$BI$3), 0))*GRID!$B$66*(1-GRID!$B$69),0))</f>
        <v>#N/A</v>
      </c>
      <c r="S170" s="47" t="e" cm="1">
        <f t="array" ref="S170">IF($I$2="Раннее бронирование",
INDEX(GRID!$B$4:$BI$14,MATCH(S$7,GRID!$A$4:$A$14,0),MATCH(1,($U$2=GRID!$B$1:$BI$1)*(КАЛЕНДАРЬ!$X30=GRID!$B$3:$BI$3), 0))*GRID!$B$67,
ROUNDUP(INDEX(GRID!$B$4:$BI$14,MATCH(S$7,GRID!$A$4:$A$14,0),MATCH(1,($U$2=GRID!$B$1:$BI$1)*(КАЛЕНДАРЬ!$X30=GRID!$B$3:$BI$3),0))*GRID!$B$66*(1-GRID!$B$69),0))</f>
        <v>#N/A</v>
      </c>
      <c r="T170" s="48" t="e" cm="1">
        <f t="array" ref="T170">IF($I$2="Раннее бронирование",
INDEX(GRID!$B$17:$BI$27,MATCH(S$7,GRID!$A$17:$A$27,0),MATCH(1,($U$2=GRID!$B$1:$BI$1)*(КАЛЕНДАРЬ!$X30=GRID!$B$3:$BI$3), 0))*GRID!$B$67,
ROUNDUP(INDEX(GRID!$B$17:$BI$27,MATCH(S$7,GRID!$A$17:$A$27,0),MATCH(1,($U$2=GRID!$B$1:$BI$1)*(КАЛЕНДАРЬ!$X30=GRID!$B$3:$BI$3), 0))*GRID!$B$66*(1-GRID!$B$69),0))</f>
        <v>#N/A</v>
      </c>
      <c r="U170" s="47" cm="1">
        <f t="array" ref="U170">IF($I$2="Раннее бронирование",
INDEX(GRID!$B$4:$BI$14,MATCH(U$7,GRID!$A$4:$A$14,0),MATCH(1,($U$2=GRID!$B$1:$BI$1)*(КАЛЕНДАРЬ!$X30=GRID!$B$3:$BI$3), 0))*GRID!$B$67,
ROUNDUP(INDEX(GRID!$B$4:$BI$14,MATCH(U$7,GRID!$A$4:$A$14,0),MATCH(1,($U$2=GRID!$B$1:$BI$1)*(КАЛЕНДАРЬ!$X30=GRID!$B$3:$BI$3),0))*GRID!$B$66*(1-GRID!$B$69),0))</f>
        <v>59840</v>
      </c>
      <c r="V170" s="48" cm="1">
        <f t="array" ref="V170">IF($I$2="Раннее бронирование",
INDEX(GRID!$B$17:$BI$27,MATCH(U$7,GRID!$A$17:$A$27,0),MATCH(1,($U$2=GRID!$B$1:$BI$1)*(КАЛЕНДАРЬ!$X30=GRID!$B$3:$BI$3), 0))*GRID!$B$67,
ROUNDUP(INDEX(GRID!$B$17:$BI$27,MATCH(U$7,GRID!$A$17:$A$27,0),MATCH(1,($U$2=GRID!$B$1:$BI$1)*(КАЛЕНДАРЬ!$X30=GRID!$B$3:$BI$3), 0))*GRID!$B$66*(1-GRID!$B$69),0))</f>
        <v>61540</v>
      </c>
      <c r="W170" s="47" cm="1">
        <f t="array" ref="W170">IF($I$2="Раннее бронирование",
INDEX(GRID!$B$4:$BI$14,MATCH(W$7,GRID!$A$4:$A$14,0),MATCH(1,($U$2=GRID!$B$1:$BI$1)*(КАЛЕНДАРЬ!$X30=GRID!$B$3:$BI$3), 0))*GRID!$B$67,
ROUNDUP(INDEX(GRID!$B$4:$BI$14,MATCH(W$7,GRID!$A$4:$A$14,0),MATCH(1,($U$2=GRID!$B$1:$BI$1)*(КАЛЕНДАРЬ!$X30=GRID!$B$3:$BI$3),0))*GRID!$B$66*(1-GRID!$B$69),0))</f>
        <v>215560</v>
      </c>
      <c r="X170" s="48" cm="1">
        <f t="array" ref="X170">IF($I$2="Раннее бронирование",
INDEX(GRID!$B$17:$BI$27,MATCH(W$7,GRID!$A$17:$A$27,0),MATCH(1,($U$2=GRID!$B$1:$BI$1)*(КАЛЕНДАРЬ!$X30=GRID!$B$3:$BI$3), 0))*GRID!$B$67,
ROUNDUP(INDEX(GRID!$B$17:$BI$27,MATCH(W$7,GRID!$A$17:$A$27,0),MATCH(1,($U$2=GRID!$B$1:$BI$1)*(КАЛЕНДАРЬ!$X30=GRID!$B$3:$BI$3), 0))*GRID!$B$66*(1-GRID!$B$69),0))</f>
        <v>217260</v>
      </c>
    </row>
    <row r="171" spans="1:24" hidden="1" x14ac:dyDescent="0.2">
      <c r="A171" s="117" t="s">
        <v>48</v>
      </c>
      <c r="B171" s="117">
        <v>28</v>
      </c>
      <c r="C171" s="47" cm="1">
        <f t="array" ref="C171">IF($I$2="Раннее бронирование",
INDEX(GRID!$B$4:$BI$14,MATCH(C$7,GRID!$A$4:$A$14,0),MATCH(1,($U$2=GRID!$B$1:$BI$1)*(КАЛЕНДАРЬ!$X31=GRID!$B$3:$BI$3), 0))*GRID!$B$67,
ROUNDUP(INDEX(GRID!$B$4:$BI$14,MATCH(C$7,GRID!$A$4:$A$14,0),MATCH(1,($U$2=GRID!$B$1:$BI$1)*(КАЛЕНДАРЬ!$X31=GRID!$B$3:$BI$3),0))*GRID!$B$66*(1-GRID!$B$69),0))</f>
        <v>19720</v>
      </c>
      <c r="D171" s="48" cm="1">
        <f t="array" ref="D171">IF($I$2="Раннее бронирование",
INDEX(GRID!$B$17:$BI$27,MATCH(C$7,GRID!$A$17:$A$27,0),MATCH(1,($U$2=GRID!$B$1:$BI$1)*(КАЛЕНДАРЬ!$X31=GRID!$B$3:$BI$3), 0))*GRID!$B$67,
ROUNDUP(INDEX(GRID!$B$17:$BI$27,MATCH(C$7,GRID!$A$17:$A$27,0),MATCH(1,($U$2=GRID!$B$1:$BI$1)*(КАЛЕНДАРЬ!$X31=GRID!$B$3:$BI$3), 0))*GRID!$B$66*(1-GRID!$B$69),0))</f>
        <v>21420</v>
      </c>
      <c r="E171" s="47" cm="1">
        <f t="array" ref="E171">IF($I$2="Раннее бронирование",
INDEX(GRID!$B$4:$BI$14,MATCH(E$7,GRID!$A$4:$A$14,0),MATCH(1,($U$2=GRID!$B$1:$BI$1)*(КАЛЕНДАРЬ!$X31=GRID!$B$3:$BI$3), 0))*GRID!$B$67,
ROUNDUP(INDEX(GRID!$B$4:$BI$14,MATCH(E$7,GRID!$A$4:$A$14,0),MATCH(1,($U$2=GRID!$B$1:$BI$1)*(КАЛЕНДАРЬ!$X31=GRID!$B$3:$BI$3),0))*GRID!$B$66*(1-GRID!$B$69),0))</f>
        <v>22032</v>
      </c>
      <c r="F171" s="48" cm="1">
        <f t="array" ref="F171">IF($I$2="Раннее бронирование",
INDEX(GRID!$B$17:$BI$27,MATCH(E$7,GRID!$A$17:$A$27,0),MATCH(1,($U$2=GRID!$B$1:$BI$1)*(КАЛЕНДАРЬ!$X31=GRID!$B$3:$BI$3), 0))*GRID!$B$67,
ROUNDUP(INDEX(GRID!$B$17:$BI$27,MATCH(E$7,GRID!$A$17:$A$27,0),MATCH(1,($U$2=GRID!$B$1:$BI$1)*(КАЛЕНДАРЬ!$X31=GRID!$B$3:$BI$3), 0))*GRID!$B$66*(1-GRID!$B$69),0))</f>
        <v>23732</v>
      </c>
      <c r="G171" s="47" t="e" cm="1">
        <f t="array" ref="G171">IF($I$2="Раннее бронирование",
INDEX(GRID!$B$4:$BI$14,MATCH(G$7,GRID!$A$4:$A$14,0),MATCH(1,($U$2=GRID!$B$1:$BI$1)*(КАЛЕНДАРЬ!$X31=GRID!$B$3:$BI$3), 0))*GRID!$B$67,
ROUNDUP(INDEX(GRID!$B$4:$BI$14,MATCH(G$7,GRID!$A$4:$A$14,0),MATCH(1,($U$2=GRID!$B$1:$BI$1)*(КАЛЕНДАРЬ!$X31=GRID!$B$3:$BI$3),0))*GRID!$B$66*(1-GRID!$B$69),0))</f>
        <v>#N/A</v>
      </c>
      <c r="H171" s="48" t="e" cm="1">
        <f t="array" ref="H171">IF($I$2="Раннее бронирование",
INDEX(GRID!$B$17:$BI$27,MATCH(G$7,GRID!$A$17:$A$27,0),MATCH(1,($U$2=GRID!$B$1:$BI$1)*(КАЛЕНДАРЬ!$X31=GRID!$B$3:$BI$3), 0))*GRID!$B$67,
ROUNDUP(INDEX(GRID!$B$17:$BI$27,MATCH(G$7,GRID!$A$17:$A$27,0),MATCH(1,($U$2=GRID!$B$1:$BI$1)*(КАЛЕНДАРЬ!$X31=GRID!$B$3:$BI$3), 0))*GRID!$B$66*(1-GRID!$B$69),0))</f>
        <v>#N/A</v>
      </c>
      <c r="I171" s="47" t="e" cm="1">
        <f t="array" ref="I171">IF($I$2="Раннее бронирование",
INDEX(GRID!$B$4:$BI$14,MATCH(I$7,GRID!$A$4:$A$14,0),MATCH(1,($U$2=GRID!$B$1:$BI$1)*(КАЛЕНДАРЬ!$X31=GRID!$B$3:$BI$3), 0))*GRID!$B$67,
ROUNDUP(INDEX(GRID!$B$4:$BI$14,MATCH(I$7,GRID!$A$4:$A$14,0),MATCH(1,($U$2=GRID!$B$1:$BI$1)*(КАЛЕНДАРЬ!$X31=GRID!$B$3:$BI$3),0))*GRID!$B$66*(1-GRID!$B$69),0))</f>
        <v>#N/A</v>
      </c>
      <c r="J171" s="48" t="e" cm="1">
        <f t="array" ref="J171">IF($I$2="Раннее бронирование",
INDEX(GRID!$B$17:$BI$27,MATCH(I$7,GRID!$A$17:$A$27,0),MATCH(1,($U$2=GRID!$B$1:$BI$1)*(КАЛЕНДАРЬ!$X31=GRID!$B$3:$BI$3), 0))*GRID!$B$67,
ROUNDUP(INDEX(GRID!$B$17:$BI$27,MATCH(I$7,GRID!$A$17:$A$27,0),MATCH(1,($U$2=GRID!$B$1:$BI$1)*(КАЛЕНДАРЬ!$X31=GRID!$B$3:$BI$3), 0))*GRID!$B$66*(1-GRID!$B$69),0))</f>
        <v>#N/A</v>
      </c>
      <c r="K171" s="47" cm="1">
        <f t="array" ref="K171">IF($I$2="Раннее бронирование",
INDEX(GRID!$B$4:$BI$14,MATCH(K$7,GRID!$A$4:$A$14,0),MATCH(1,($U$2=GRID!$B$1:$BI$1)*(КАЛЕНДАРЬ!$X31=GRID!$B$3:$BI$3), 0))*GRID!$B$67,
ROUNDUP(INDEX(GRID!$B$4:$BI$14,MATCH(K$7,GRID!$A$4:$A$14,0),MATCH(1,($U$2=GRID!$B$1:$BI$1)*(КАЛЕНДАРЬ!$X31=GRID!$B$3:$BI$3),0))*GRID!$B$66*(1-GRID!$B$69),0))</f>
        <v>30464</v>
      </c>
      <c r="L171" s="48" cm="1">
        <f t="array" ref="L171">IF($I$2="Раннее бронирование",
INDEX(GRID!$B$17:$BI$27,MATCH(K$7,GRID!$A$17:$A$27,0),MATCH(1,($U$2=GRID!$B$1:$BI$1)*(КАЛЕНДАРЬ!$X31=GRID!$B$3:$BI$3), 0))*GRID!$B$67,
ROUNDUP(INDEX(GRID!$B$17:$BI$27,MATCH(K$7,GRID!$A$17:$A$27,0),MATCH(1,($U$2=GRID!$B$1:$BI$1)*(КАЛЕНДАРЬ!$X31=GRID!$B$3:$BI$3), 0))*GRID!$B$66*(1-GRID!$B$69),0))</f>
        <v>32164</v>
      </c>
      <c r="M171" s="47" cm="1">
        <f t="array" ref="M171">IF($I$2="Раннее бронирование",
INDEX(GRID!$B$4:$BI$14,MATCH(M$7,GRID!$A$4:$A$14,0),MATCH(1,($U$2=GRID!$B$1:$BI$1)*(КАЛЕНДАРЬ!$X31=GRID!$B$3:$BI$3), 0))*GRID!$B$67,
ROUNDUP(INDEX(GRID!$B$4:$BI$14,MATCH(M$7,GRID!$A$4:$A$14,0),MATCH(1,($U$2=GRID!$B$1:$BI$1)*(КАЛЕНДАРЬ!$X31=GRID!$B$3:$BI$3),0))*GRID!$B$66*(1-GRID!$B$69),0))</f>
        <v>34000</v>
      </c>
      <c r="N171" s="48" cm="1">
        <f t="array" ref="N171">IF($I$2="Раннее бронирование",
INDEX(GRID!$B$17:$BI$27,MATCH(M$7,GRID!$A$17:$A$27,0),MATCH(1,($U$2=GRID!$B$1:$BI$1)*(КАЛЕНДАРЬ!$X31=GRID!$B$3:$BI$3), 0))*GRID!$B$67,
ROUNDUP(INDEX(GRID!$B$17:$BI$27,MATCH(M$7,GRID!$A$17:$A$27,0),MATCH(1,($U$2=GRID!$B$1:$BI$1)*(КАЛЕНДАРЬ!$X31=GRID!$B$3:$BI$3), 0))*GRID!$B$66*(1-GRID!$B$69),0))</f>
        <v>35700</v>
      </c>
      <c r="O171" s="47" cm="1">
        <f t="array" ref="O171">IF($I$2="Раннее бронирование",
INDEX(GRID!$B$4:$BI$14,MATCH(O$7,GRID!$A$4:$A$14,0),MATCH(1,($U$2=GRID!$B$1:$BI$1)*(КАЛЕНДАРЬ!$X31=GRID!$B$3:$BI$3), 0))*GRID!$B$67,
ROUNDUP(INDEX(GRID!$B$4:$BI$14,MATCH(O$7,GRID!$A$4:$A$14,0),MATCH(1,($U$2=GRID!$B$1:$BI$1)*(КАЛЕНДАРЬ!$X31=GRID!$B$3:$BI$3),0))*GRID!$B$66*(1-GRID!$B$69),0))</f>
        <v>38420</v>
      </c>
      <c r="P171" s="48" cm="1">
        <f t="array" ref="P171">IF($I$2="Раннее бронирование",
INDEX(GRID!$B$17:$BI$27,MATCH(O$7,GRID!$A$17:$A$27,0),MATCH(1,($U$2=GRID!$B$1:$BI$1)*(КАЛЕНДАРЬ!$X31=GRID!$B$3:$BI$3), 0))*GRID!$B$67,
ROUNDUP(INDEX(GRID!$B$17:$BI$27,MATCH(O$7,GRID!$A$17:$A$27,0),MATCH(1,($U$2=GRID!$B$1:$BI$1)*(КАЛЕНДАРЬ!$X31=GRID!$B$3:$BI$3), 0))*GRID!$B$66*(1-GRID!$B$69),0))</f>
        <v>40120</v>
      </c>
      <c r="Q171" s="47" t="e" cm="1">
        <f t="array" ref="Q171">IF($I$2="Раннее бронирование",
INDEX(GRID!$B$4:$BI$14,MATCH(Q$7,GRID!$A$4:$A$14,0),MATCH(1,($U$2=GRID!$B$1:$BI$1)*(КАЛЕНДАРЬ!$X31=GRID!$B$3:$BI$3), 0))*GRID!$B$67,
ROUNDUP(INDEX(GRID!$B$4:$BI$14,MATCH(Q$7,GRID!$A$4:$A$14,0),MATCH(1,($U$2=GRID!$B$1:$BI$1)*(КАЛЕНДАРЬ!$X31=GRID!$B$3:$BI$3),0))*GRID!$B$66*(1-GRID!$B$69),0))</f>
        <v>#N/A</v>
      </c>
      <c r="R171" s="48" t="e" cm="1">
        <f t="array" ref="R171">IF($I$2="Раннее бронирование",
INDEX(GRID!$B$17:$BI$27,MATCH(Q$7,GRID!$A$17:$A$27,0),MATCH(1,($U$2=GRID!$B$1:$BI$1)*(КАЛЕНДАРЬ!$X31=GRID!$B$3:$BI$3), 0))*GRID!$B$67,
ROUNDUP(INDEX(GRID!$B$17:$BI$27,MATCH(Q$7,GRID!$A$17:$A$27,0),MATCH(1,($U$2=GRID!$B$1:$BI$1)*(КАЛЕНДАРЬ!$X31=GRID!$B$3:$BI$3), 0))*GRID!$B$66*(1-GRID!$B$69),0))</f>
        <v>#N/A</v>
      </c>
      <c r="S171" s="47" t="e" cm="1">
        <f t="array" ref="S171">IF($I$2="Раннее бронирование",
INDEX(GRID!$B$4:$BI$14,MATCH(S$7,GRID!$A$4:$A$14,0),MATCH(1,($U$2=GRID!$B$1:$BI$1)*(КАЛЕНДАРЬ!$X31=GRID!$B$3:$BI$3), 0))*GRID!$B$67,
ROUNDUP(INDEX(GRID!$B$4:$BI$14,MATCH(S$7,GRID!$A$4:$A$14,0),MATCH(1,($U$2=GRID!$B$1:$BI$1)*(КАЛЕНДАРЬ!$X31=GRID!$B$3:$BI$3),0))*GRID!$B$66*(1-GRID!$B$69),0))</f>
        <v>#N/A</v>
      </c>
      <c r="T171" s="48" t="e" cm="1">
        <f t="array" ref="T171">IF($I$2="Раннее бронирование",
INDEX(GRID!$B$17:$BI$27,MATCH(S$7,GRID!$A$17:$A$27,0),MATCH(1,($U$2=GRID!$B$1:$BI$1)*(КАЛЕНДАРЬ!$X31=GRID!$B$3:$BI$3), 0))*GRID!$B$67,
ROUNDUP(INDEX(GRID!$B$17:$BI$27,MATCH(S$7,GRID!$A$17:$A$27,0),MATCH(1,($U$2=GRID!$B$1:$BI$1)*(КАЛЕНДАРЬ!$X31=GRID!$B$3:$BI$3), 0))*GRID!$B$66*(1-GRID!$B$69),0))</f>
        <v>#N/A</v>
      </c>
      <c r="U171" s="47" cm="1">
        <f t="array" ref="U171">IF($I$2="Раннее бронирование",
INDEX(GRID!$B$4:$BI$14,MATCH(U$7,GRID!$A$4:$A$14,0),MATCH(1,($U$2=GRID!$B$1:$BI$1)*(КАЛЕНДАРЬ!$X31=GRID!$B$3:$BI$3), 0))*GRID!$B$67,
ROUNDUP(INDEX(GRID!$B$4:$BI$14,MATCH(U$7,GRID!$A$4:$A$14,0),MATCH(1,($U$2=GRID!$B$1:$BI$1)*(КАЛЕНДАРЬ!$X31=GRID!$B$3:$BI$3),0))*GRID!$B$66*(1-GRID!$B$69),0))</f>
        <v>59840</v>
      </c>
      <c r="V171" s="48" cm="1">
        <f t="array" ref="V171">IF($I$2="Раннее бронирование",
INDEX(GRID!$B$17:$BI$27,MATCH(U$7,GRID!$A$17:$A$27,0),MATCH(1,($U$2=GRID!$B$1:$BI$1)*(КАЛЕНДАРЬ!$X31=GRID!$B$3:$BI$3), 0))*GRID!$B$67,
ROUNDUP(INDEX(GRID!$B$17:$BI$27,MATCH(U$7,GRID!$A$17:$A$27,0),MATCH(1,($U$2=GRID!$B$1:$BI$1)*(КАЛЕНДАРЬ!$X31=GRID!$B$3:$BI$3), 0))*GRID!$B$66*(1-GRID!$B$69),0))</f>
        <v>61540</v>
      </c>
      <c r="W171" s="47" cm="1">
        <f t="array" ref="W171">IF($I$2="Раннее бронирование",
INDEX(GRID!$B$4:$BI$14,MATCH(W$7,GRID!$A$4:$A$14,0),MATCH(1,($U$2=GRID!$B$1:$BI$1)*(КАЛЕНДАРЬ!$X31=GRID!$B$3:$BI$3), 0))*GRID!$B$67,
ROUNDUP(INDEX(GRID!$B$4:$BI$14,MATCH(W$7,GRID!$A$4:$A$14,0),MATCH(1,($U$2=GRID!$B$1:$BI$1)*(КАЛЕНДАРЬ!$X31=GRID!$B$3:$BI$3),0))*GRID!$B$66*(1-GRID!$B$69),0))</f>
        <v>215560</v>
      </c>
      <c r="X171" s="48" cm="1">
        <f t="array" ref="X171">IF($I$2="Раннее бронирование",
INDEX(GRID!$B$17:$BI$27,MATCH(W$7,GRID!$A$17:$A$27,0),MATCH(1,($U$2=GRID!$B$1:$BI$1)*(КАЛЕНДАРЬ!$X31=GRID!$B$3:$BI$3), 0))*GRID!$B$67,
ROUNDUP(INDEX(GRID!$B$17:$BI$27,MATCH(W$7,GRID!$A$17:$A$27,0),MATCH(1,($U$2=GRID!$B$1:$BI$1)*(КАЛЕНДАРЬ!$X31=GRID!$B$3:$BI$3), 0))*GRID!$B$66*(1-GRID!$B$69),0))</f>
        <v>217260</v>
      </c>
    </row>
    <row r="172" spans="1:24" hidden="1" x14ac:dyDescent="0.2">
      <c r="A172" s="117" t="s">
        <v>42</v>
      </c>
      <c r="B172" s="117">
        <v>29</v>
      </c>
      <c r="C172" s="47" cm="1">
        <f t="array" ref="C172">IF($I$2="Раннее бронирование",
INDEX(GRID!$B$4:$BI$14,MATCH(C$7,GRID!$A$4:$A$14,0),MATCH(1,($U$2=GRID!$B$1:$BI$1)*(КАЛЕНДАРЬ!$X32=GRID!$B$3:$BI$3), 0))*GRID!$B$67,
ROUNDUP(INDEX(GRID!$B$4:$BI$14,MATCH(C$7,GRID!$A$4:$A$14,0),MATCH(1,($U$2=GRID!$B$1:$BI$1)*(КАЛЕНДАРЬ!$X32=GRID!$B$3:$BI$3),0))*GRID!$B$66*(1-GRID!$B$69),0))</f>
        <v>19720</v>
      </c>
      <c r="D172" s="48" cm="1">
        <f t="array" ref="D172">IF($I$2="Раннее бронирование",
INDEX(GRID!$B$17:$BI$27,MATCH(C$7,GRID!$A$17:$A$27,0),MATCH(1,($U$2=GRID!$B$1:$BI$1)*(КАЛЕНДАРЬ!$X32=GRID!$B$3:$BI$3), 0))*GRID!$B$67,
ROUNDUP(INDEX(GRID!$B$17:$BI$27,MATCH(C$7,GRID!$A$17:$A$27,0),MATCH(1,($U$2=GRID!$B$1:$BI$1)*(КАЛЕНДАРЬ!$X32=GRID!$B$3:$BI$3), 0))*GRID!$B$66*(1-GRID!$B$69),0))</f>
        <v>21420</v>
      </c>
      <c r="E172" s="47" cm="1">
        <f t="array" ref="E172">IF($I$2="Раннее бронирование",
INDEX(GRID!$B$4:$BI$14,MATCH(E$7,GRID!$A$4:$A$14,0),MATCH(1,($U$2=GRID!$B$1:$BI$1)*(КАЛЕНДАРЬ!$X32=GRID!$B$3:$BI$3), 0))*GRID!$B$67,
ROUNDUP(INDEX(GRID!$B$4:$BI$14,MATCH(E$7,GRID!$A$4:$A$14,0),MATCH(1,($U$2=GRID!$B$1:$BI$1)*(КАЛЕНДАРЬ!$X32=GRID!$B$3:$BI$3),0))*GRID!$B$66*(1-GRID!$B$69),0))</f>
        <v>22032</v>
      </c>
      <c r="F172" s="48" cm="1">
        <f t="array" ref="F172">IF($I$2="Раннее бронирование",
INDEX(GRID!$B$17:$BI$27,MATCH(E$7,GRID!$A$17:$A$27,0),MATCH(1,($U$2=GRID!$B$1:$BI$1)*(КАЛЕНДАРЬ!$X32=GRID!$B$3:$BI$3), 0))*GRID!$B$67,
ROUNDUP(INDEX(GRID!$B$17:$BI$27,MATCH(E$7,GRID!$A$17:$A$27,0),MATCH(1,($U$2=GRID!$B$1:$BI$1)*(КАЛЕНДАРЬ!$X32=GRID!$B$3:$BI$3), 0))*GRID!$B$66*(1-GRID!$B$69),0))</f>
        <v>23732</v>
      </c>
      <c r="G172" s="47" t="e" cm="1">
        <f t="array" ref="G172">IF($I$2="Раннее бронирование",
INDEX(GRID!$B$4:$BI$14,MATCH(G$7,GRID!$A$4:$A$14,0),MATCH(1,($U$2=GRID!$B$1:$BI$1)*(КАЛЕНДАРЬ!$X32=GRID!$B$3:$BI$3), 0))*GRID!$B$67,
ROUNDUP(INDEX(GRID!$B$4:$BI$14,MATCH(G$7,GRID!$A$4:$A$14,0),MATCH(1,($U$2=GRID!$B$1:$BI$1)*(КАЛЕНДАРЬ!$X32=GRID!$B$3:$BI$3),0))*GRID!$B$66*(1-GRID!$B$69),0))</f>
        <v>#N/A</v>
      </c>
      <c r="H172" s="48" t="e" cm="1">
        <f t="array" ref="H172">IF($I$2="Раннее бронирование",
INDEX(GRID!$B$17:$BI$27,MATCH(G$7,GRID!$A$17:$A$27,0),MATCH(1,($U$2=GRID!$B$1:$BI$1)*(КАЛЕНДАРЬ!$X32=GRID!$B$3:$BI$3), 0))*GRID!$B$67,
ROUNDUP(INDEX(GRID!$B$17:$BI$27,MATCH(G$7,GRID!$A$17:$A$27,0),MATCH(1,($U$2=GRID!$B$1:$BI$1)*(КАЛЕНДАРЬ!$X32=GRID!$B$3:$BI$3), 0))*GRID!$B$66*(1-GRID!$B$69),0))</f>
        <v>#N/A</v>
      </c>
      <c r="I172" s="47" t="e" cm="1">
        <f t="array" ref="I172">IF($I$2="Раннее бронирование",
INDEX(GRID!$B$4:$BI$14,MATCH(I$7,GRID!$A$4:$A$14,0),MATCH(1,($U$2=GRID!$B$1:$BI$1)*(КАЛЕНДАРЬ!$X32=GRID!$B$3:$BI$3), 0))*GRID!$B$67,
ROUNDUP(INDEX(GRID!$B$4:$BI$14,MATCH(I$7,GRID!$A$4:$A$14,0),MATCH(1,($U$2=GRID!$B$1:$BI$1)*(КАЛЕНДАРЬ!$X32=GRID!$B$3:$BI$3),0))*GRID!$B$66*(1-GRID!$B$69),0))</f>
        <v>#N/A</v>
      </c>
      <c r="J172" s="48" t="e" cm="1">
        <f t="array" ref="J172">IF($I$2="Раннее бронирование",
INDEX(GRID!$B$17:$BI$27,MATCH(I$7,GRID!$A$17:$A$27,0),MATCH(1,($U$2=GRID!$B$1:$BI$1)*(КАЛЕНДАРЬ!$X32=GRID!$B$3:$BI$3), 0))*GRID!$B$67,
ROUNDUP(INDEX(GRID!$B$17:$BI$27,MATCH(I$7,GRID!$A$17:$A$27,0),MATCH(1,($U$2=GRID!$B$1:$BI$1)*(КАЛЕНДАРЬ!$X32=GRID!$B$3:$BI$3), 0))*GRID!$B$66*(1-GRID!$B$69),0))</f>
        <v>#N/A</v>
      </c>
      <c r="K172" s="47" cm="1">
        <f t="array" ref="K172">IF($I$2="Раннее бронирование",
INDEX(GRID!$B$4:$BI$14,MATCH(K$7,GRID!$A$4:$A$14,0),MATCH(1,($U$2=GRID!$B$1:$BI$1)*(КАЛЕНДАРЬ!$X32=GRID!$B$3:$BI$3), 0))*GRID!$B$67,
ROUNDUP(INDEX(GRID!$B$4:$BI$14,MATCH(K$7,GRID!$A$4:$A$14,0),MATCH(1,($U$2=GRID!$B$1:$BI$1)*(КАЛЕНДАРЬ!$X32=GRID!$B$3:$BI$3),0))*GRID!$B$66*(1-GRID!$B$69),0))</f>
        <v>30464</v>
      </c>
      <c r="L172" s="48" cm="1">
        <f t="array" ref="L172">IF($I$2="Раннее бронирование",
INDEX(GRID!$B$17:$BI$27,MATCH(K$7,GRID!$A$17:$A$27,0),MATCH(1,($U$2=GRID!$B$1:$BI$1)*(КАЛЕНДАРЬ!$X32=GRID!$B$3:$BI$3), 0))*GRID!$B$67,
ROUNDUP(INDEX(GRID!$B$17:$BI$27,MATCH(K$7,GRID!$A$17:$A$27,0),MATCH(1,($U$2=GRID!$B$1:$BI$1)*(КАЛЕНДАРЬ!$X32=GRID!$B$3:$BI$3), 0))*GRID!$B$66*(1-GRID!$B$69),0))</f>
        <v>32164</v>
      </c>
      <c r="M172" s="47" cm="1">
        <f t="array" ref="M172">IF($I$2="Раннее бронирование",
INDEX(GRID!$B$4:$BI$14,MATCH(M$7,GRID!$A$4:$A$14,0),MATCH(1,($U$2=GRID!$B$1:$BI$1)*(КАЛЕНДАРЬ!$X32=GRID!$B$3:$BI$3), 0))*GRID!$B$67,
ROUNDUP(INDEX(GRID!$B$4:$BI$14,MATCH(M$7,GRID!$A$4:$A$14,0),MATCH(1,($U$2=GRID!$B$1:$BI$1)*(КАЛЕНДАРЬ!$X32=GRID!$B$3:$BI$3),0))*GRID!$B$66*(1-GRID!$B$69),0))</f>
        <v>34000</v>
      </c>
      <c r="N172" s="48" cm="1">
        <f t="array" ref="N172">IF($I$2="Раннее бронирование",
INDEX(GRID!$B$17:$BI$27,MATCH(M$7,GRID!$A$17:$A$27,0),MATCH(1,($U$2=GRID!$B$1:$BI$1)*(КАЛЕНДАРЬ!$X32=GRID!$B$3:$BI$3), 0))*GRID!$B$67,
ROUNDUP(INDEX(GRID!$B$17:$BI$27,MATCH(M$7,GRID!$A$17:$A$27,0),MATCH(1,($U$2=GRID!$B$1:$BI$1)*(КАЛЕНДАРЬ!$X32=GRID!$B$3:$BI$3), 0))*GRID!$B$66*(1-GRID!$B$69),0))</f>
        <v>35700</v>
      </c>
      <c r="O172" s="47" cm="1">
        <f t="array" ref="O172">IF($I$2="Раннее бронирование",
INDEX(GRID!$B$4:$BI$14,MATCH(O$7,GRID!$A$4:$A$14,0),MATCH(1,($U$2=GRID!$B$1:$BI$1)*(КАЛЕНДАРЬ!$X32=GRID!$B$3:$BI$3), 0))*GRID!$B$67,
ROUNDUP(INDEX(GRID!$B$4:$BI$14,MATCH(O$7,GRID!$A$4:$A$14,0),MATCH(1,($U$2=GRID!$B$1:$BI$1)*(КАЛЕНДАРЬ!$X32=GRID!$B$3:$BI$3),0))*GRID!$B$66*(1-GRID!$B$69),0))</f>
        <v>38420</v>
      </c>
      <c r="P172" s="48" cm="1">
        <f t="array" ref="P172">IF($I$2="Раннее бронирование",
INDEX(GRID!$B$17:$BI$27,MATCH(O$7,GRID!$A$17:$A$27,0),MATCH(1,($U$2=GRID!$B$1:$BI$1)*(КАЛЕНДАРЬ!$X32=GRID!$B$3:$BI$3), 0))*GRID!$B$67,
ROUNDUP(INDEX(GRID!$B$17:$BI$27,MATCH(O$7,GRID!$A$17:$A$27,0),MATCH(1,($U$2=GRID!$B$1:$BI$1)*(КАЛЕНДАРЬ!$X32=GRID!$B$3:$BI$3), 0))*GRID!$B$66*(1-GRID!$B$69),0))</f>
        <v>40120</v>
      </c>
      <c r="Q172" s="47" t="e" cm="1">
        <f t="array" ref="Q172">IF($I$2="Раннее бронирование",
INDEX(GRID!$B$4:$BI$14,MATCH(Q$7,GRID!$A$4:$A$14,0),MATCH(1,($U$2=GRID!$B$1:$BI$1)*(КАЛЕНДАРЬ!$X32=GRID!$B$3:$BI$3), 0))*GRID!$B$67,
ROUNDUP(INDEX(GRID!$B$4:$BI$14,MATCH(Q$7,GRID!$A$4:$A$14,0),MATCH(1,($U$2=GRID!$B$1:$BI$1)*(КАЛЕНДАРЬ!$X32=GRID!$B$3:$BI$3),0))*GRID!$B$66*(1-GRID!$B$69),0))</f>
        <v>#N/A</v>
      </c>
      <c r="R172" s="48" t="e" cm="1">
        <f t="array" ref="R172">IF($I$2="Раннее бронирование",
INDEX(GRID!$B$17:$BI$27,MATCH(Q$7,GRID!$A$17:$A$27,0),MATCH(1,($U$2=GRID!$B$1:$BI$1)*(КАЛЕНДАРЬ!$X32=GRID!$B$3:$BI$3), 0))*GRID!$B$67,
ROUNDUP(INDEX(GRID!$B$17:$BI$27,MATCH(Q$7,GRID!$A$17:$A$27,0),MATCH(1,($U$2=GRID!$B$1:$BI$1)*(КАЛЕНДАРЬ!$X32=GRID!$B$3:$BI$3), 0))*GRID!$B$66*(1-GRID!$B$69),0))</f>
        <v>#N/A</v>
      </c>
      <c r="S172" s="47" t="e" cm="1">
        <f t="array" ref="S172">IF($I$2="Раннее бронирование",
INDEX(GRID!$B$4:$BI$14,MATCH(S$7,GRID!$A$4:$A$14,0),MATCH(1,($U$2=GRID!$B$1:$BI$1)*(КАЛЕНДАРЬ!$X32=GRID!$B$3:$BI$3), 0))*GRID!$B$67,
ROUNDUP(INDEX(GRID!$B$4:$BI$14,MATCH(S$7,GRID!$A$4:$A$14,0),MATCH(1,($U$2=GRID!$B$1:$BI$1)*(КАЛЕНДАРЬ!$X32=GRID!$B$3:$BI$3),0))*GRID!$B$66*(1-GRID!$B$69),0))</f>
        <v>#N/A</v>
      </c>
      <c r="T172" s="48" t="e" cm="1">
        <f t="array" ref="T172">IF($I$2="Раннее бронирование",
INDEX(GRID!$B$17:$BI$27,MATCH(S$7,GRID!$A$17:$A$27,0),MATCH(1,($U$2=GRID!$B$1:$BI$1)*(КАЛЕНДАРЬ!$X32=GRID!$B$3:$BI$3), 0))*GRID!$B$67,
ROUNDUP(INDEX(GRID!$B$17:$BI$27,MATCH(S$7,GRID!$A$17:$A$27,0),MATCH(1,($U$2=GRID!$B$1:$BI$1)*(КАЛЕНДАРЬ!$X32=GRID!$B$3:$BI$3), 0))*GRID!$B$66*(1-GRID!$B$69),0))</f>
        <v>#N/A</v>
      </c>
      <c r="U172" s="47" cm="1">
        <f t="array" ref="U172">IF($I$2="Раннее бронирование",
INDEX(GRID!$B$4:$BI$14,MATCH(U$7,GRID!$A$4:$A$14,0),MATCH(1,($U$2=GRID!$B$1:$BI$1)*(КАЛЕНДАРЬ!$X32=GRID!$B$3:$BI$3), 0))*GRID!$B$67,
ROUNDUP(INDEX(GRID!$B$4:$BI$14,MATCH(U$7,GRID!$A$4:$A$14,0),MATCH(1,($U$2=GRID!$B$1:$BI$1)*(КАЛЕНДАРЬ!$X32=GRID!$B$3:$BI$3),0))*GRID!$B$66*(1-GRID!$B$69),0))</f>
        <v>59840</v>
      </c>
      <c r="V172" s="48" cm="1">
        <f t="array" ref="V172">IF($I$2="Раннее бронирование",
INDEX(GRID!$B$17:$BI$27,MATCH(U$7,GRID!$A$17:$A$27,0),MATCH(1,($U$2=GRID!$B$1:$BI$1)*(КАЛЕНДАРЬ!$X32=GRID!$B$3:$BI$3), 0))*GRID!$B$67,
ROUNDUP(INDEX(GRID!$B$17:$BI$27,MATCH(U$7,GRID!$A$17:$A$27,0),MATCH(1,($U$2=GRID!$B$1:$BI$1)*(КАЛЕНДАРЬ!$X32=GRID!$B$3:$BI$3), 0))*GRID!$B$66*(1-GRID!$B$69),0))</f>
        <v>61540</v>
      </c>
      <c r="W172" s="47" cm="1">
        <f t="array" ref="W172">IF($I$2="Раннее бронирование",
INDEX(GRID!$B$4:$BI$14,MATCH(W$7,GRID!$A$4:$A$14,0),MATCH(1,($U$2=GRID!$B$1:$BI$1)*(КАЛЕНДАРЬ!$X32=GRID!$B$3:$BI$3), 0))*GRID!$B$67,
ROUNDUP(INDEX(GRID!$B$4:$BI$14,MATCH(W$7,GRID!$A$4:$A$14,0),MATCH(1,($U$2=GRID!$B$1:$BI$1)*(КАЛЕНДАРЬ!$X32=GRID!$B$3:$BI$3),0))*GRID!$B$66*(1-GRID!$B$69),0))</f>
        <v>215560</v>
      </c>
      <c r="X172" s="48" cm="1">
        <f t="array" ref="X172">IF($I$2="Раннее бронирование",
INDEX(GRID!$B$17:$BI$27,MATCH(W$7,GRID!$A$17:$A$27,0),MATCH(1,($U$2=GRID!$B$1:$BI$1)*(КАЛЕНДАРЬ!$X32=GRID!$B$3:$BI$3), 0))*GRID!$B$67,
ROUNDUP(INDEX(GRID!$B$17:$BI$27,MATCH(W$7,GRID!$A$17:$A$27,0),MATCH(1,($U$2=GRID!$B$1:$BI$1)*(КАЛЕНДАРЬ!$X32=GRID!$B$3:$BI$3), 0))*GRID!$B$66*(1-GRID!$B$69),0))</f>
        <v>217260</v>
      </c>
    </row>
    <row r="173" spans="1:24" hidden="1" x14ac:dyDescent="0.2">
      <c r="A173" s="117" t="s">
        <v>43</v>
      </c>
      <c r="B173" s="117">
        <v>30</v>
      </c>
      <c r="C173" s="47" cm="1">
        <f t="array" ref="C173">IF($I$2="Раннее бронирование",
INDEX(GRID!$B$4:$BI$14,MATCH(C$7,GRID!$A$4:$A$14,0),MATCH(1,($U$2=GRID!$B$1:$BI$1)*(КАЛЕНДАРЬ!$X33=GRID!$B$3:$BI$3), 0))*GRID!$B$67,
ROUNDUP(INDEX(GRID!$B$4:$BI$14,MATCH(C$7,GRID!$A$4:$A$14,0),MATCH(1,($U$2=GRID!$B$1:$BI$1)*(КАЛЕНДАРЬ!$X33=GRID!$B$3:$BI$3),0))*GRID!$B$66*(1-GRID!$B$69),0))</f>
        <v>14280</v>
      </c>
      <c r="D173" s="48" cm="1">
        <f t="array" ref="D173">IF($I$2="Раннее бронирование",
INDEX(GRID!$B$17:$BI$27,MATCH(C$7,GRID!$A$17:$A$27,0),MATCH(1,($U$2=GRID!$B$1:$BI$1)*(КАЛЕНДАРЬ!$X33=GRID!$B$3:$BI$3), 0))*GRID!$B$67,
ROUNDUP(INDEX(GRID!$B$17:$BI$27,MATCH(C$7,GRID!$A$17:$A$27,0),MATCH(1,($U$2=GRID!$B$1:$BI$1)*(КАЛЕНДАРЬ!$X33=GRID!$B$3:$BI$3), 0))*GRID!$B$66*(1-GRID!$B$69),0))</f>
        <v>15980</v>
      </c>
      <c r="E173" s="47" cm="1">
        <f t="array" ref="E173">IF($I$2="Раннее бронирование",
INDEX(GRID!$B$4:$BI$14,MATCH(E$7,GRID!$A$4:$A$14,0),MATCH(1,($U$2=GRID!$B$1:$BI$1)*(КАЛЕНДАРЬ!$X33=GRID!$B$3:$BI$3), 0))*GRID!$B$67,
ROUNDUP(INDEX(GRID!$B$4:$BI$14,MATCH(E$7,GRID!$A$4:$A$14,0),MATCH(1,($U$2=GRID!$B$1:$BI$1)*(КАЛЕНДАРЬ!$X33=GRID!$B$3:$BI$3),0))*GRID!$B$66*(1-GRID!$B$69),0))</f>
        <v>15776</v>
      </c>
      <c r="F173" s="48" cm="1">
        <f t="array" ref="F173">IF($I$2="Раннее бронирование",
INDEX(GRID!$B$17:$BI$27,MATCH(E$7,GRID!$A$17:$A$27,0),MATCH(1,($U$2=GRID!$B$1:$BI$1)*(КАЛЕНДАРЬ!$X33=GRID!$B$3:$BI$3), 0))*GRID!$B$67,
ROUNDUP(INDEX(GRID!$B$17:$BI$27,MATCH(E$7,GRID!$A$17:$A$27,0),MATCH(1,($U$2=GRID!$B$1:$BI$1)*(КАЛЕНДАРЬ!$X33=GRID!$B$3:$BI$3), 0))*GRID!$B$66*(1-GRID!$B$69),0))</f>
        <v>17476</v>
      </c>
      <c r="G173" s="47" t="e" cm="1">
        <f t="array" ref="G173">IF($I$2="Раннее бронирование",
INDEX(GRID!$B$4:$BI$14,MATCH(G$7,GRID!$A$4:$A$14,0),MATCH(1,($U$2=GRID!$B$1:$BI$1)*(КАЛЕНДАРЬ!$X33=GRID!$B$3:$BI$3), 0))*GRID!$B$67,
ROUNDUP(INDEX(GRID!$B$4:$BI$14,MATCH(G$7,GRID!$A$4:$A$14,0),MATCH(1,($U$2=GRID!$B$1:$BI$1)*(КАЛЕНДАРЬ!$X33=GRID!$B$3:$BI$3),0))*GRID!$B$66*(1-GRID!$B$69),0))</f>
        <v>#N/A</v>
      </c>
      <c r="H173" s="48" t="e" cm="1">
        <f t="array" ref="H173">IF($I$2="Раннее бронирование",
INDEX(GRID!$B$17:$BI$27,MATCH(G$7,GRID!$A$17:$A$27,0),MATCH(1,($U$2=GRID!$B$1:$BI$1)*(КАЛЕНДАРЬ!$X33=GRID!$B$3:$BI$3), 0))*GRID!$B$67,
ROUNDUP(INDEX(GRID!$B$17:$BI$27,MATCH(G$7,GRID!$A$17:$A$27,0),MATCH(1,($U$2=GRID!$B$1:$BI$1)*(КАЛЕНДАРЬ!$X33=GRID!$B$3:$BI$3), 0))*GRID!$B$66*(1-GRID!$B$69),0))</f>
        <v>#N/A</v>
      </c>
      <c r="I173" s="47" t="e" cm="1">
        <f t="array" ref="I173">IF($I$2="Раннее бронирование",
INDEX(GRID!$B$4:$BI$14,MATCH(I$7,GRID!$A$4:$A$14,0),MATCH(1,($U$2=GRID!$B$1:$BI$1)*(КАЛЕНДАРЬ!$X33=GRID!$B$3:$BI$3), 0))*GRID!$B$67,
ROUNDUP(INDEX(GRID!$B$4:$BI$14,MATCH(I$7,GRID!$A$4:$A$14,0),MATCH(1,($U$2=GRID!$B$1:$BI$1)*(КАЛЕНДАРЬ!$X33=GRID!$B$3:$BI$3),0))*GRID!$B$66*(1-GRID!$B$69),0))</f>
        <v>#N/A</v>
      </c>
      <c r="J173" s="48" t="e" cm="1">
        <f t="array" ref="J173">IF($I$2="Раннее бронирование",
INDEX(GRID!$B$17:$BI$27,MATCH(I$7,GRID!$A$17:$A$27,0),MATCH(1,($U$2=GRID!$B$1:$BI$1)*(КАЛЕНДАРЬ!$X33=GRID!$B$3:$BI$3), 0))*GRID!$B$67,
ROUNDUP(INDEX(GRID!$B$17:$BI$27,MATCH(I$7,GRID!$A$17:$A$27,0),MATCH(1,($U$2=GRID!$B$1:$BI$1)*(КАЛЕНДАРЬ!$X33=GRID!$B$3:$BI$3), 0))*GRID!$B$66*(1-GRID!$B$69),0))</f>
        <v>#N/A</v>
      </c>
      <c r="K173" s="47" cm="1">
        <f t="array" ref="K173">IF($I$2="Раннее бронирование",
INDEX(GRID!$B$4:$BI$14,MATCH(K$7,GRID!$A$4:$A$14,0),MATCH(1,($U$2=GRID!$B$1:$BI$1)*(КАЛЕНДАРЬ!$X33=GRID!$B$3:$BI$3), 0))*GRID!$B$67,
ROUNDUP(INDEX(GRID!$B$4:$BI$14,MATCH(K$7,GRID!$A$4:$A$14,0),MATCH(1,($U$2=GRID!$B$1:$BI$1)*(КАЛЕНДАРЬ!$X33=GRID!$B$3:$BI$3),0))*GRID!$B$66*(1-GRID!$B$69),0))</f>
        <v>21216</v>
      </c>
      <c r="L173" s="48" cm="1">
        <f t="array" ref="L173">IF($I$2="Раннее бронирование",
INDEX(GRID!$B$17:$BI$27,MATCH(K$7,GRID!$A$17:$A$27,0),MATCH(1,($U$2=GRID!$B$1:$BI$1)*(КАЛЕНДАРЬ!$X33=GRID!$B$3:$BI$3), 0))*GRID!$B$67,
ROUNDUP(INDEX(GRID!$B$17:$BI$27,MATCH(K$7,GRID!$A$17:$A$27,0),MATCH(1,($U$2=GRID!$B$1:$BI$1)*(КАЛЕНДАРЬ!$X33=GRID!$B$3:$BI$3), 0))*GRID!$B$66*(1-GRID!$B$69),0))</f>
        <v>22916</v>
      </c>
      <c r="M173" s="47" cm="1">
        <f t="array" ref="M173">IF($I$2="Раннее бронирование",
INDEX(GRID!$B$4:$BI$14,MATCH(M$7,GRID!$A$4:$A$14,0),MATCH(1,($U$2=GRID!$B$1:$BI$1)*(КАЛЕНДАРЬ!$X33=GRID!$B$3:$BI$3), 0))*GRID!$B$67,
ROUNDUP(INDEX(GRID!$B$4:$BI$14,MATCH(M$7,GRID!$A$4:$A$14,0),MATCH(1,($U$2=GRID!$B$1:$BI$1)*(КАЛЕНДАРЬ!$X33=GRID!$B$3:$BI$3),0))*GRID!$B$66*(1-GRID!$B$69),0))</f>
        <v>23392</v>
      </c>
      <c r="N173" s="48" cm="1">
        <f t="array" ref="N173">IF($I$2="Раннее бронирование",
INDEX(GRID!$B$17:$BI$27,MATCH(M$7,GRID!$A$17:$A$27,0),MATCH(1,($U$2=GRID!$B$1:$BI$1)*(КАЛЕНДАРЬ!$X33=GRID!$B$3:$BI$3), 0))*GRID!$B$67,
ROUNDUP(INDEX(GRID!$B$17:$BI$27,MATCH(M$7,GRID!$A$17:$A$27,0),MATCH(1,($U$2=GRID!$B$1:$BI$1)*(КАЛЕНДАРЬ!$X33=GRID!$B$3:$BI$3), 0))*GRID!$B$66*(1-GRID!$B$69),0))</f>
        <v>25092</v>
      </c>
      <c r="O173" s="47" cm="1">
        <f t="array" ref="O173">IF($I$2="Раннее бронирование",
INDEX(GRID!$B$4:$BI$14,MATCH(O$7,GRID!$A$4:$A$14,0),MATCH(1,($U$2=GRID!$B$1:$BI$1)*(КАЛЕНДАРЬ!$X33=GRID!$B$3:$BI$3), 0))*GRID!$B$67,
ROUNDUP(INDEX(GRID!$B$4:$BI$14,MATCH(O$7,GRID!$A$4:$A$14,0),MATCH(1,($U$2=GRID!$B$1:$BI$1)*(КАЛЕНДАРЬ!$X33=GRID!$B$3:$BI$3),0))*GRID!$B$66*(1-GRID!$B$69),0))</f>
        <v>27948</v>
      </c>
      <c r="P173" s="48" cm="1">
        <f t="array" ref="P173">IF($I$2="Раннее бронирование",
INDEX(GRID!$B$17:$BI$27,MATCH(O$7,GRID!$A$17:$A$27,0),MATCH(1,($U$2=GRID!$B$1:$BI$1)*(КАЛЕНДАРЬ!$X33=GRID!$B$3:$BI$3), 0))*GRID!$B$67,
ROUNDUP(INDEX(GRID!$B$17:$BI$27,MATCH(O$7,GRID!$A$17:$A$27,0),MATCH(1,($U$2=GRID!$B$1:$BI$1)*(КАЛЕНДАРЬ!$X33=GRID!$B$3:$BI$3), 0))*GRID!$B$66*(1-GRID!$B$69),0))</f>
        <v>29648</v>
      </c>
      <c r="Q173" s="47" t="e" cm="1">
        <f t="array" ref="Q173">IF($I$2="Раннее бронирование",
INDEX(GRID!$B$4:$BI$14,MATCH(Q$7,GRID!$A$4:$A$14,0),MATCH(1,($U$2=GRID!$B$1:$BI$1)*(КАЛЕНДАРЬ!$X33=GRID!$B$3:$BI$3), 0))*GRID!$B$67,
ROUNDUP(INDEX(GRID!$B$4:$BI$14,MATCH(Q$7,GRID!$A$4:$A$14,0),MATCH(1,($U$2=GRID!$B$1:$BI$1)*(КАЛЕНДАРЬ!$X33=GRID!$B$3:$BI$3),0))*GRID!$B$66*(1-GRID!$B$69),0))</f>
        <v>#N/A</v>
      </c>
      <c r="R173" s="48" t="e" cm="1">
        <f t="array" ref="R173">IF($I$2="Раннее бронирование",
INDEX(GRID!$B$17:$BI$27,MATCH(Q$7,GRID!$A$17:$A$27,0),MATCH(1,($U$2=GRID!$B$1:$BI$1)*(КАЛЕНДАРЬ!$X33=GRID!$B$3:$BI$3), 0))*GRID!$B$67,
ROUNDUP(INDEX(GRID!$B$17:$BI$27,MATCH(Q$7,GRID!$A$17:$A$27,0),MATCH(1,($U$2=GRID!$B$1:$BI$1)*(КАЛЕНДАРЬ!$X33=GRID!$B$3:$BI$3), 0))*GRID!$B$66*(1-GRID!$B$69),0))</f>
        <v>#N/A</v>
      </c>
      <c r="S173" s="47" t="e" cm="1">
        <f t="array" ref="S173">IF($I$2="Раннее бронирование",
INDEX(GRID!$B$4:$BI$14,MATCH(S$7,GRID!$A$4:$A$14,0),MATCH(1,($U$2=GRID!$B$1:$BI$1)*(КАЛЕНДАРЬ!$X33=GRID!$B$3:$BI$3), 0))*GRID!$B$67,
ROUNDUP(INDEX(GRID!$B$4:$BI$14,MATCH(S$7,GRID!$A$4:$A$14,0),MATCH(1,($U$2=GRID!$B$1:$BI$1)*(КАЛЕНДАРЬ!$X33=GRID!$B$3:$BI$3),0))*GRID!$B$66*(1-GRID!$B$69),0))</f>
        <v>#N/A</v>
      </c>
      <c r="T173" s="48" t="e" cm="1">
        <f t="array" ref="T173">IF($I$2="Раннее бронирование",
INDEX(GRID!$B$17:$BI$27,MATCH(S$7,GRID!$A$17:$A$27,0),MATCH(1,($U$2=GRID!$B$1:$BI$1)*(КАЛЕНДАРЬ!$X33=GRID!$B$3:$BI$3), 0))*GRID!$B$67,
ROUNDUP(INDEX(GRID!$B$17:$BI$27,MATCH(S$7,GRID!$A$17:$A$27,0),MATCH(1,($U$2=GRID!$B$1:$BI$1)*(КАЛЕНДАРЬ!$X33=GRID!$B$3:$BI$3), 0))*GRID!$B$66*(1-GRID!$B$69),0))</f>
        <v>#N/A</v>
      </c>
      <c r="U173" s="47" cm="1">
        <f t="array" ref="U173">IF($I$2="Раннее бронирование",
INDEX(GRID!$B$4:$BI$14,MATCH(U$7,GRID!$A$4:$A$14,0),MATCH(1,($U$2=GRID!$B$1:$BI$1)*(КАЛЕНДАРЬ!$X33=GRID!$B$3:$BI$3), 0))*GRID!$B$67,
ROUNDUP(INDEX(GRID!$B$4:$BI$14,MATCH(U$7,GRID!$A$4:$A$14,0),MATCH(1,($U$2=GRID!$B$1:$BI$1)*(КАЛЕНДАРЬ!$X33=GRID!$B$3:$BI$3),0))*GRID!$B$66*(1-GRID!$B$69),0))</f>
        <v>43520</v>
      </c>
      <c r="V173" s="48" cm="1">
        <f t="array" ref="V173">IF($I$2="Раннее бронирование",
INDEX(GRID!$B$17:$BI$27,MATCH(U$7,GRID!$A$17:$A$27,0),MATCH(1,($U$2=GRID!$B$1:$BI$1)*(КАЛЕНДАРЬ!$X33=GRID!$B$3:$BI$3), 0))*GRID!$B$67,
ROUNDUP(INDEX(GRID!$B$17:$BI$27,MATCH(U$7,GRID!$A$17:$A$27,0),MATCH(1,($U$2=GRID!$B$1:$BI$1)*(КАЛЕНДАРЬ!$X33=GRID!$B$3:$BI$3), 0))*GRID!$B$66*(1-GRID!$B$69),0))</f>
        <v>45220</v>
      </c>
      <c r="W173" s="47" cm="1">
        <f t="array" ref="W173">IF($I$2="Раннее бронирование",
INDEX(GRID!$B$4:$BI$14,MATCH(W$7,GRID!$A$4:$A$14,0),MATCH(1,($U$2=GRID!$B$1:$BI$1)*(КАЛЕНДАРЬ!$X33=GRID!$B$3:$BI$3), 0))*GRID!$B$67,
ROUNDUP(INDEX(GRID!$B$4:$BI$14,MATCH(W$7,GRID!$A$4:$A$14,0),MATCH(1,($U$2=GRID!$B$1:$BI$1)*(КАЛЕНДАРЬ!$X33=GRID!$B$3:$BI$3),0))*GRID!$B$66*(1-GRID!$B$69),0))</f>
        <v>170000</v>
      </c>
      <c r="X173" s="48" cm="1">
        <f t="array" ref="X173">IF($I$2="Раннее бронирование",
INDEX(GRID!$B$17:$BI$27,MATCH(W$7,GRID!$A$17:$A$27,0),MATCH(1,($U$2=GRID!$B$1:$BI$1)*(КАЛЕНДАРЬ!$X33=GRID!$B$3:$BI$3), 0))*GRID!$B$67,
ROUNDUP(INDEX(GRID!$B$17:$BI$27,MATCH(W$7,GRID!$A$17:$A$27,0),MATCH(1,($U$2=GRID!$B$1:$BI$1)*(КАЛЕНДАРЬ!$X33=GRID!$B$3:$BI$3), 0))*GRID!$B$66*(1-GRID!$B$69),0))</f>
        <v>171700</v>
      </c>
    </row>
    <row r="174" spans="1:24" hidden="1" x14ac:dyDescent="0.2">
      <c r="A174" s="117" t="s">
        <v>44</v>
      </c>
      <c r="B174" s="117">
        <v>31</v>
      </c>
      <c r="C174" s="47" cm="1">
        <f t="array" ref="C174">IF($I$2="Раннее бронирование",
INDEX(GRID!$B$4:$BI$14,MATCH(C$7,GRID!$A$4:$A$14,0),MATCH(1,($U$2=GRID!$B$1:$BI$1)*(КАЛЕНДАРЬ!$X34=GRID!$B$3:$BI$3), 0))*GRID!$B$67,
ROUNDUP(INDEX(GRID!$B$4:$BI$14,MATCH(C$7,GRID!$A$4:$A$14,0),MATCH(1,($U$2=GRID!$B$1:$BI$1)*(КАЛЕНДАРЬ!$X34=GRID!$B$3:$BI$3),0))*GRID!$B$66*(1-GRID!$B$69),0))</f>
        <v>14960</v>
      </c>
      <c r="D174" s="48" cm="1">
        <f t="array" ref="D174">IF($I$2="Раннее бронирование",
INDEX(GRID!$B$17:$BI$27,MATCH(C$7,GRID!$A$17:$A$27,0),MATCH(1,($U$2=GRID!$B$1:$BI$1)*(КАЛЕНДАРЬ!$X34=GRID!$B$3:$BI$3), 0))*GRID!$B$67,
ROUNDUP(INDEX(GRID!$B$17:$BI$27,MATCH(C$7,GRID!$A$17:$A$27,0),MATCH(1,($U$2=GRID!$B$1:$BI$1)*(КАЛЕНДАРЬ!$X34=GRID!$B$3:$BI$3), 0))*GRID!$B$66*(1-GRID!$B$69),0))</f>
        <v>16660</v>
      </c>
      <c r="E174" s="47" cm="1">
        <f t="array" ref="E174">IF($I$2="Раннее бронирование",
INDEX(GRID!$B$4:$BI$14,MATCH(E$7,GRID!$A$4:$A$14,0),MATCH(1,($U$2=GRID!$B$1:$BI$1)*(КАЛЕНДАРЬ!$X34=GRID!$B$3:$BI$3), 0))*GRID!$B$67,
ROUNDUP(INDEX(GRID!$B$4:$BI$14,MATCH(E$7,GRID!$A$4:$A$14,0),MATCH(1,($U$2=GRID!$B$1:$BI$1)*(КАЛЕНДАРЬ!$X34=GRID!$B$3:$BI$3),0))*GRID!$B$66*(1-GRID!$B$69),0))</f>
        <v>16524</v>
      </c>
      <c r="F174" s="48" cm="1">
        <f t="array" ref="F174">IF($I$2="Раннее бронирование",
INDEX(GRID!$B$17:$BI$27,MATCH(E$7,GRID!$A$17:$A$27,0),MATCH(1,($U$2=GRID!$B$1:$BI$1)*(КАЛЕНДАРЬ!$X34=GRID!$B$3:$BI$3), 0))*GRID!$B$67,
ROUNDUP(INDEX(GRID!$B$17:$BI$27,MATCH(E$7,GRID!$A$17:$A$27,0),MATCH(1,($U$2=GRID!$B$1:$BI$1)*(КАЛЕНДАРЬ!$X34=GRID!$B$3:$BI$3), 0))*GRID!$B$66*(1-GRID!$B$69),0))</f>
        <v>18224</v>
      </c>
      <c r="G174" s="47" t="e" cm="1">
        <f t="array" ref="G174">IF($I$2="Раннее бронирование",
INDEX(GRID!$B$4:$BI$14,MATCH(G$7,GRID!$A$4:$A$14,0),MATCH(1,($U$2=GRID!$B$1:$BI$1)*(КАЛЕНДАРЬ!$X34=GRID!$B$3:$BI$3), 0))*GRID!$B$67,
ROUNDUP(INDEX(GRID!$B$4:$BI$14,MATCH(G$7,GRID!$A$4:$A$14,0),MATCH(1,($U$2=GRID!$B$1:$BI$1)*(КАЛЕНДАРЬ!$X34=GRID!$B$3:$BI$3),0))*GRID!$B$66*(1-GRID!$B$69),0))</f>
        <v>#N/A</v>
      </c>
      <c r="H174" s="48" t="e" cm="1">
        <f t="array" ref="H174">IF($I$2="Раннее бронирование",
INDEX(GRID!$B$17:$BI$27,MATCH(G$7,GRID!$A$17:$A$27,0),MATCH(1,($U$2=GRID!$B$1:$BI$1)*(КАЛЕНДАРЬ!$X34=GRID!$B$3:$BI$3), 0))*GRID!$B$67,
ROUNDUP(INDEX(GRID!$B$17:$BI$27,MATCH(G$7,GRID!$A$17:$A$27,0),MATCH(1,($U$2=GRID!$B$1:$BI$1)*(КАЛЕНДАРЬ!$X34=GRID!$B$3:$BI$3), 0))*GRID!$B$66*(1-GRID!$B$69),0))</f>
        <v>#N/A</v>
      </c>
      <c r="I174" s="47" t="e" cm="1">
        <f t="array" ref="I174">IF($I$2="Раннее бронирование",
INDEX(GRID!$B$4:$BI$14,MATCH(I$7,GRID!$A$4:$A$14,0),MATCH(1,($U$2=GRID!$B$1:$BI$1)*(КАЛЕНДАРЬ!$X34=GRID!$B$3:$BI$3), 0))*GRID!$B$67,
ROUNDUP(INDEX(GRID!$B$4:$BI$14,MATCH(I$7,GRID!$A$4:$A$14,0),MATCH(1,($U$2=GRID!$B$1:$BI$1)*(КАЛЕНДАРЬ!$X34=GRID!$B$3:$BI$3),0))*GRID!$B$66*(1-GRID!$B$69),0))</f>
        <v>#N/A</v>
      </c>
      <c r="J174" s="48" t="e" cm="1">
        <f t="array" ref="J174">IF($I$2="Раннее бронирование",
INDEX(GRID!$B$17:$BI$27,MATCH(I$7,GRID!$A$17:$A$27,0),MATCH(1,($U$2=GRID!$B$1:$BI$1)*(КАЛЕНДАРЬ!$X34=GRID!$B$3:$BI$3), 0))*GRID!$B$67,
ROUNDUP(INDEX(GRID!$B$17:$BI$27,MATCH(I$7,GRID!$A$17:$A$27,0),MATCH(1,($U$2=GRID!$B$1:$BI$1)*(КАЛЕНДАРЬ!$X34=GRID!$B$3:$BI$3), 0))*GRID!$B$66*(1-GRID!$B$69),0))</f>
        <v>#N/A</v>
      </c>
      <c r="K174" s="47" cm="1">
        <f t="array" ref="K174">IF($I$2="Раннее бронирование",
INDEX(GRID!$B$4:$BI$14,MATCH(K$7,GRID!$A$4:$A$14,0),MATCH(1,($U$2=GRID!$B$1:$BI$1)*(КАЛЕНДАРЬ!$X34=GRID!$B$3:$BI$3), 0))*GRID!$B$67,
ROUNDUP(INDEX(GRID!$B$4:$BI$14,MATCH(K$7,GRID!$A$4:$A$14,0),MATCH(1,($U$2=GRID!$B$1:$BI$1)*(КАЛЕНДАРЬ!$X34=GRID!$B$3:$BI$3),0))*GRID!$B$66*(1-GRID!$B$69),0))</f>
        <v>22304</v>
      </c>
      <c r="L174" s="48" cm="1">
        <f t="array" ref="L174">IF($I$2="Раннее бронирование",
INDEX(GRID!$B$17:$BI$27,MATCH(K$7,GRID!$A$17:$A$27,0),MATCH(1,($U$2=GRID!$B$1:$BI$1)*(КАЛЕНДАРЬ!$X34=GRID!$B$3:$BI$3), 0))*GRID!$B$67,
ROUNDUP(INDEX(GRID!$B$17:$BI$27,MATCH(K$7,GRID!$A$17:$A$27,0),MATCH(1,($U$2=GRID!$B$1:$BI$1)*(КАЛЕНДАРЬ!$X34=GRID!$B$3:$BI$3), 0))*GRID!$B$66*(1-GRID!$B$69),0))</f>
        <v>24004</v>
      </c>
      <c r="M174" s="47" cm="1">
        <f t="array" ref="M174">IF($I$2="Раннее бронирование",
INDEX(GRID!$B$4:$BI$14,MATCH(M$7,GRID!$A$4:$A$14,0),MATCH(1,($U$2=GRID!$B$1:$BI$1)*(КАЛЕНДАРЬ!$X34=GRID!$B$3:$BI$3), 0))*GRID!$B$67,
ROUNDUP(INDEX(GRID!$B$4:$BI$14,MATCH(M$7,GRID!$A$4:$A$14,0),MATCH(1,($U$2=GRID!$B$1:$BI$1)*(КАЛЕНДАРЬ!$X34=GRID!$B$3:$BI$3),0))*GRID!$B$66*(1-GRID!$B$69),0))</f>
        <v>24684</v>
      </c>
      <c r="N174" s="48" cm="1">
        <f t="array" ref="N174">IF($I$2="Раннее бронирование",
INDEX(GRID!$B$17:$BI$27,MATCH(M$7,GRID!$A$17:$A$27,0),MATCH(1,($U$2=GRID!$B$1:$BI$1)*(КАЛЕНДАРЬ!$X34=GRID!$B$3:$BI$3), 0))*GRID!$B$67,
ROUNDUP(INDEX(GRID!$B$17:$BI$27,MATCH(M$7,GRID!$A$17:$A$27,0),MATCH(1,($U$2=GRID!$B$1:$BI$1)*(КАЛЕНДАРЬ!$X34=GRID!$B$3:$BI$3), 0))*GRID!$B$66*(1-GRID!$B$69),0))</f>
        <v>26384</v>
      </c>
      <c r="O174" s="47" cm="1">
        <f t="array" ref="O174">IF($I$2="Раннее бронирование",
INDEX(GRID!$B$4:$BI$14,MATCH(O$7,GRID!$A$4:$A$14,0),MATCH(1,($U$2=GRID!$B$1:$BI$1)*(КАЛЕНДАРЬ!$X34=GRID!$B$3:$BI$3), 0))*GRID!$B$67,
ROUNDUP(INDEX(GRID!$B$4:$BI$14,MATCH(O$7,GRID!$A$4:$A$14,0),MATCH(1,($U$2=GRID!$B$1:$BI$1)*(КАЛЕНДАРЬ!$X34=GRID!$B$3:$BI$3),0))*GRID!$B$66*(1-GRID!$B$69),0))</f>
        <v>29240</v>
      </c>
      <c r="P174" s="48" cm="1">
        <f t="array" ref="P174">IF($I$2="Раннее бронирование",
INDEX(GRID!$B$17:$BI$27,MATCH(O$7,GRID!$A$17:$A$27,0),MATCH(1,($U$2=GRID!$B$1:$BI$1)*(КАЛЕНДАРЬ!$X34=GRID!$B$3:$BI$3), 0))*GRID!$B$67,
ROUNDUP(INDEX(GRID!$B$17:$BI$27,MATCH(O$7,GRID!$A$17:$A$27,0),MATCH(1,($U$2=GRID!$B$1:$BI$1)*(КАЛЕНДАРЬ!$X34=GRID!$B$3:$BI$3), 0))*GRID!$B$66*(1-GRID!$B$69),0))</f>
        <v>30940</v>
      </c>
      <c r="Q174" s="47" t="e" cm="1">
        <f t="array" ref="Q174">IF($I$2="Раннее бронирование",
INDEX(GRID!$B$4:$BI$14,MATCH(Q$7,GRID!$A$4:$A$14,0),MATCH(1,($U$2=GRID!$B$1:$BI$1)*(КАЛЕНДАРЬ!$X34=GRID!$B$3:$BI$3), 0))*GRID!$B$67,
ROUNDUP(INDEX(GRID!$B$4:$BI$14,MATCH(Q$7,GRID!$A$4:$A$14,0),MATCH(1,($U$2=GRID!$B$1:$BI$1)*(КАЛЕНДАРЬ!$X34=GRID!$B$3:$BI$3),0))*GRID!$B$66*(1-GRID!$B$69),0))</f>
        <v>#N/A</v>
      </c>
      <c r="R174" s="48" t="e" cm="1">
        <f t="array" ref="R174">IF($I$2="Раннее бронирование",
INDEX(GRID!$B$17:$BI$27,MATCH(Q$7,GRID!$A$17:$A$27,0),MATCH(1,($U$2=GRID!$B$1:$BI$1)*(КАЛЕНДАРЬ!$X34=GRID!$B$3:$BI$3), 0))*GRID!$B$67,
ROUNDUP(INDEX(GRID!$B$17:$BI$27,MATCH(Q$7,GRID!$A$17:$A$27,0),MATCH(1,($U$2=GRID!$B$1:$BI$1)*(КАЛЕНДАРЬ!$X34=GRID!$B$3:$BI$3), 0))*GRID!$B$66*(1-GRID!$B$69),0))</f>
        <v>#N/A</v>
      </c>
      <c r="S174" s="47" t="e" cm="1">
        <f t="array" ref="S174">IF($I$2="Раннее бронирование",
INDEX(GRID!$B$4:$BI$14,MATCH(S$7,GRID!$A$4:$A$14,0),MATCH(1,($U$2=GRID!$B$1:$BI$1)*(КАЛЕНДАРЬ!$X34=GRID!$B$3:$BI$3), 0))*GRID!$B$67,
ROUNDUP(INDEX(GRID!$B$4:$BI$14,MATCH(S$7,GRID!$A$4:$A$14,0),MATCH(1,($U$2=GRID!$B$1:$BI$1)*(КАЛЕНДАРЬ!$X34=GRID!$B$3:$BI$3),0))*GRID!$B$66*(1-GRID!$B$69),0))</f>
        <v>#N/A</v>
      </c>
      <c r="T174" s="48" t="e" cm="1">
        <f t="array" ref="T174">IF($I$2="Раннее бронирование",
INDEX(GRID!$B$17:$BI$27,MATCH(S$7,GRID!$A$17:$A$27,0),MATCH(1,($U$2=GRID!$B$1:$BI$1)*(КАЛЕНДАРЬ!$X34=GRID!$B$3:$BI$3), 0))*GRID!$B$67,
ROUNDUP(INDEX(GRID!$B$17:$BI$27,MATCH(S$7,GRID!$A$17:$A$27,0),MATCH(1,($U$2=GRID!$B$1:$BI$1)*(КАЛЕНДАРЬ!$X34=GRID!$B$3:$BI$3), 0))*GRID!$B$66*(1-GRID!$B$69),0))</f>
        <v>#N/A</v>
      </c>
      <c r="U174" s="47" cm="1">
        <f t="array" ref="U174">IF($I$2="Раннее бронирование",
INDEX(GRID!$B$4:$BI$14,MATCH(U$7,GRID!$A$4:$A$14,0),MATCH(1,($U$2=GRID!$B$1:$BI$1)*(КАЛЕНДАРЬ!$X34=GRID!$B$3:$BI$3), 0))*GRID!$B$67,
ROUNDUP(INDEX(GRID!$B$4:$BI$14,MATCH(U$7,GRID!$A$4:$A$14,0),MATCH(1,($U$2=GRID!$B$1:$BI$1)*(КАЛЕНДАРЬ!$X34=GRID!$B$3:$BI$3),0))*GRID!$B$66*(1-GRID!$B$69),0))</f>
        <v>45560</v>
      </c>
      <c r="V174" s="48" cm="1">
        <f t="array" ref="V174">IF($I$2="Раннее бронирование",
INDEX(GRID!$B$17:$BI$27,MATCH(U$7,GRID!$A$17:$A$27,0),MATCH(1,($U$2=GRID!$B$1:$BI$1)*(КАЛЕНДАРЬ!$X34=GRID!$B$3:$BI$3), 0))*GRID!$B$67,
ROUNDUP(INDEX(GRID!$B$17:$BI$27,MATCH(U$7,GRID!$A$17:$A$27,0),MATCH(1,($U$2=GRID!$B$1:$BI$1)*(КАЛЕНДАРЬ!$X34=GRID!$B$3:$BI$3), 0))*GRID!$B$66*(1-GRID!$B$69),0))</f>
        <v>47260</v>
      </c>
      <c r="W174" s="47" cm="1">
        <f t="array" ref="W174">IF($I$2="Раннее бронирование",
INDEX(GRID!$B$4:$BI$14,MATCH(W$7,GRID!$A$4:$A$14,0),MATCH(1,($U$2=GRID!$B$1:$BI$1)*(КАЛЕНДАРЬ!$X34=GRID!$B$3:$BI$3), 0))*GRID!$B$67,
ROUNDUP(INDEX(GRID!$B$4:$BI$14,MATCH(W$7,GRID!$A$4:$A$14,0),MATCH(1,($U$2=GRID!$B$1:$BI$1)*(КАЛЕНДАРЬ!$X34=GRID!$B$3:$BI$3),0))*GRID!$B$66*(1-GRID!$B$69),0))</f>
        <v>175440</v>
      </c>
      <c r="X174" s="48" cm="1">
        <f t="array" ref="X174">IF($I$2="Раннее бронирование",
INDEX(GRID!$B$17:$BI$27,MATCH(W$7,GRID!$A$17:$A$27,0),MATCH(1,($U$2=GRID!$B$1:$BI$1)*(КАЛЕНДАРЬ!$X34=GRID!$B$3:$BI$3), 0))*GRID!$B$67,
ROUNDUP(INDEX(GRID!$B$17:$BI$27,MATCH(W$7,GRID!$A$17:$A$27,0),MATCH(1,($U$2=GRID!$B$1:$BI$1)*(КАЛЕНДАРЬ!$X34=GRID!$B$3:$BI$3), 0))*GRID!$B$66*(1-GRID!$B$69),0))</f>
        <v>177140</v>
      </c>
    </row>
    <row r="175" spans="1:24" ht="16.5" hidden="1" customHeight="1" x14ac:dyDescent="0.2"/>
    <row r="176" spans="1:24" hidden="1" x14ac:dyDescent="0.2">
      <c r="A176" s="210" t="s">
        <v>38</v>
      </c>
      <c r="B176" s="210"/>
      <c r="C176" s="210"/>
      <c r="D176" s="210"/>
      <c r="E176" s="210"/>
      <c r="F176" s="210"/>
      <c r="G176" s="210"/>
      <c r="H176" s="210"/>
      <c r="I176" s="210"/>
      <c r="J176" s="210"/>
      <c r="K176" s="210"/>
      <c r="L176" s="210"/>
      <c r="M176" s="210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</row>
    <row r="177" spans="1:24" hidden="1" x14ac:dyDescent="0.2">
      <c r="A177" s="211" t="s">
        <v>61</v>
      </c>
      <c r="B177" s="212"/>
      <c r="C177" s="212"/>
      <c r="D177" s="212"/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</row>
    <row r="178" spans="1:24" ht="58.5" hidden="1" customHeight="1" x14ac:dyDescent="0.2">
      <c r="A178" s="213" t="s">
        <v>39</v>
      </c>
      <c r="B178" s="214"/>
      <c r="C178" s="217" t="s">
        <v>85</v>
      </c>
      <c r="D178" s="218"/>
      <c r="E178" s="219" t="s">
        <v>86</v>
      </c>
      <c r="F178" s="220"/>
      <c r="G178" s="221" t="s">
        <v>186</v>
      </c>
      <c r="H178" s="222"/>
      <c r="I178" s="223" t="s">
        <v>187</v>
      </c>
      <c r="J178" s="224"/>
      <c r="K178" s="255" t="s">
        <v>88</v>
      </c>
      <c r="L178" s="256"/>
      <c r="M178" s="226" t="s">
        <v>89</v>
      </c>
      <c r="N178" s="227"/>
      <c r="O178" s="228" t="s">
        <v>94</v>
      </c>
      <c r="P178" s="229"/>
      <c r="Q178" s="257" t="s">
        <v>188</v>
      </c>
      <c r="R178" s="258"/>
      <c r="S178" s="259" t="s">
        <v>189</v>
      </c>
      <c r="T178" s="260"/>
      <c r="U178" s="232" t="s">
        <v>91</v>
      </c>
      <c r="V178" s="233"/>
      <c r="W178" s="234" t="s">
        <v>96</v>
      </c>
      <c r="X178" s="235"/>
    </row>
    <row r="179" spans="1:24" hidden="1" x14ac:dyDescent="0.2">
      <c r="A179" s="215"/>
      <c r="B179" s="216"/>
      <c r="C179" s="45" t="s">
        <v>40</v>
      </c>
      <c r="D179" s="45" t="s">
        <v>41</v>
      </c>
      <c r="E179" s="45" t="s">
        <v>40</v>
      </c>
      <c r="F179" s="45" t="s">
        <v>41</v>
      </c>
      <c r="G179" s="45" t="s">
        <v>40</v>
      </c>
      <c r="H179" s="45" t="s">
        <v>41</v>
      </c>
      <c r="I179" s="45" t="s">
        <v>40</v>
      </c>
      <c r="J179" s="45" t="s">
        <v>41</v>
      </c>
      <c r="K179" s="45" t="s">
        <v>40</v>
      </c>
      <c r="L179" s="45" t="s">
        <v>41</v>
      </c>
      <c r="M179" s="45" t="s">
        <v>40</v>
      </c>
      <c r="N179" s="45" t="s">
        <v>41</v>
      </c>
      <c r="O179" s="45" t="s">
        <v>40</v>
      </c>
      <c r="P179" s="45" t="s">
        <v>41</v>
      </c>
      <c r="Q179" s="45" t="s">
        <v>40</v>
      </c>
      <c r="R179" s="45" t="s">
        <v>41</v>
      </c>
      <c r="S179" s="45" t="s">
        <v>40</v>
      </c>
      <c r="T179" s="45" t="s">
        <v>41</v>
      </c>
      <c r="U179" s="45" t="s">
        <v>40</v>
      </c>
      <c r="V179" s="45" t="s">
        <v>41</v>
      </c>
      <c r="W179" s="45" t="s">
        <v>40</v>
      </c>
      <c r="X179" s="45" t="s">
        <v>41</v>
      </c>
    </row>
    <row r="180" spans="1:24" hidden="1" x14ac:dyDescent="0.2">
      <c r="A180" s="117" t="s">
        <v>42</v>
      </c>
      <c r="B180" s="117">
        <v>1</v>
      </c>
      <c r="C180" s="47" cm="1">
        <f t="array" ref="C180">IF($I$2="Раннее бронирование",
INDEX(GRID!$B$4:$BI$14,MATCH(C$7,GRID!$A$4:$A$14,0),MATCH(1,($U$2=GRID!$B$1:$BI$1)*(КАЛЕНДАРЬ!$AA4=GRID!$B$3:$BI$3), 0))*GRID!$B$67,
ROUNDUP(INDEX(GRID!$B$4:$BI$14,MATCH(C$7,GRID!$A$4:$A$14,0),MATCH(1,($U$2=GRID!$B$1:$BI$1)*(КАЛЕНДАРЬ!$AA4=GRID!$B$3:$BI$3),0))*GRID!$B$66*(1-GRID!$B$69),0))</f>
        <v>14960</v>
      </c>
      <c r="D180" s="48" cm="1">
        <f t="array" ref="D180">IF($I$2="Раннее бронирование",
INDEX(GRID!$B$17:$BI$27,MATCH(C$7,GRID!$A$17:$A$27,0),MATCH(1,($U$2=GRID!$B$1:$BI$1)*(КАЛЕНДАРЬ!$AA4=GRID!$B$3:$BI$3), 0))*GRID!$B$67,
ROUNDUP(INDEX(GRID!$B$17:$BI$27,MATCH(C$7,GRID!$A$17:$A$27,0),MATCH(1,($U$2=GRID!$B$1:$BI$1)*(КАЛЕНДАРЬ!$AA4=GRID!$B$3:$BI$3), 0))*GRID!$B$66*(1-GRID!$B$69),0))</f>
        <v>16660</v>
      </c>
      <c r="E180" s="47" cm="1">
        <f t="array" ref="E180">IF($I$2="Раннее бронирование",
INDEX(GRID!$B$4:$BI$14,MATCH(E$7,GRID!$A$4:$A$14,0),MATCH(1,($U$2=GRID!$B$1:$BI$1)*(КАЛЕНДАРЬ!$AA4=GRID!$B$3:$BI$3), 0))*GRID!$B$67,
ROUNDUP(INDEX(GRID!$B$4:$BI$14,MATCH(E$7,GRID!$A$4:$A$14,0),MATCH(1,($U$2=GRID!$B$1:$BI$1)*(КАЛЕНДАРЬ!$AA4=GRID!$B$3:$BI$3),0))*GRID!$B$66*(1-GRID!$B$69),0))</f>
        <v>16524</v>
      </c>
      <c r="F180" s="48" cm="1">
        <f t="array" ref="F180">IF($I$2="Раннее бронирование",
INDEX(GRID!$B$17:$BI$27,MATCH(E$7,GRID!$A$17:$A$27,0),MATCH(1,($U$2=GRID!$B$1:$BI$1)*(КАЛЕНДАРЬ!$AA4=GRID!$B$3:$BI$3), 0))*GRID!$B$67,
ROUNDUP(INDEX(GRID!$B$17:$BI$27,MATCH(E$7,GRID!$A$17:$A$27,0),MATCH(1,($U$2=GRID!$B$1:$BI$1)*(КАЛЕНДАРЬ!$AA4=GRID!$B$3:$BI$3), 0))*GRID!$B$66*(1-GRID!$B$69),0))</f>
        <v>18224</v>
      </c>
      <c r="G180" s="47" t="e" cm="1">
        <f t="array" ref="G180">IF($I$2="Раннее бронирование",
INDEX(GRID!$B$4:$BI$14,MATCH(G$7,GRID!$A$4:$A$14,0),MATCH(1,($U$2=GRID!$B$1:$BI$1)*(КАЛЕНДАРЬ!$AA4=GRID!$B$3:$BI$3), 0))*GRID!$B$67,
ROUNDUP(INDEX(GRID!$B$4:$BI$14,MATCH(G$7,GRID!$A$4:$A$14,0),MATCH(1,($U$2=GRID!$B$1:$BI$1)*(КАЛЕНДАРЬ!$AA4=GRID!$B$3:$BI$3),0))*GRID!$B$66*(1-GRID!$B$69),0))</f>
        <v>#N/A</v>
      </c>
      <c r="H180" s="48" t="e" cm="1">
        <f t="array" ref="H180">IF($I$2="Раннее бронирование",
INDEX(GRID!$B$17:$BI$27,MATCH(G$7,GRID!$A$17:$A$27,0),MATCH(1,($U$2=GRID!$B$1:$BI$1)*(КАЛЕНДАРЬ!$AA4=GRID!$B$3:$BI$3), 0))*GRID!$B$67,
ROUNDUP(INDEX(GRID!$B$17:$BI$27,MATCH(G$7,GRID!$A$17:$A$27,0),MATCH(1,($U$2=GRID!$B$1:$BI$1)*(КАЛЕНДАРЬ!$AA4=GRID!$B$3:$BI$3), 0))*GRID!$B$66*(1-GRID!$B$69),0))</f>
        <v>#N/A</v>
      </c>
      <c r="I180" s="47" t="e" cm="1">
        <f t="array" ref="I180">IF($I$2="Раннее бронирование",
INDEX(GRID!$B$4:$BI$14,MATCH(I$7,GRID!$A$4:$A$14,0),MATCH(1,($U$2=GRID!$B$1:$BI$1)*(КАЛЕНДАРЬ!$AA4=GRID!$B$3:$BI$3), 0))*GRID!$B$67,
ROUNDUP(INDEX(GRID!$B$4:$BI$14,MATCH(I$7,GRID!$A$4:$A$14,0),MATCH(1,($U$2=GRID!$B$1:$BI$1)*(КАЛЕНДАРЬ!$AA4=GRID!$B$3:$BI$3),0))*GRID!$B$66*(1-GRID!$B$69),0))</f>
        <v>#N/A</v>
      </c>
      <c r="J180" s="48" t="e" cm="1">
        <f t="array" ref="J180">IF($I$2="Раннее бронирование",
INDEX(GRID!$B$17:$BI$27,MATCH(I$7,GRID!$A$17:$A$27,0),MATCH(1,($U$2=GRID!$B$1:$BI$1)*(КАЛЕНДАРЬ!$AA4=GRID!$B$3:$BI$3), 0))*GRID!$B$67,
ROUNDUP(INDEX(GRID!$B$17:$BI$27,MATCH(I$7,GRID!$A$17:$A$27,0),MATCH(1,($U$2=GRID!$B$1:$BI$1)*(КАЛЕНДАРЬ!$AA4=GRID!$B$3:$BI$3), 0))*GRID!$B$66*(1-GRID!$B$69),0))</f>
        <v>#N/A</v>
      </c>
      <c r="K180" s="47" cm="1">
        <f t="array" ref="K180">IF($I$2="Раннее бронирование",
INDEX(GRID!$B$4:$BI$14,MATCH(K$7,GRID!$A$4:$A$14,0),MATCH(1,($U$2=GRID!$B$1:$BI$1)*(КАЛЕНДАРЬ!$AA4=GRID!$B$3:$BI$3), 0))*GRID!$B$67,
ROUNDUP(INDEX(GRID!$B$4:$BI$14,MATCH(K$7,GRID!$A$4:$A$14,0),MATCH(1,($U$2=GRID!$B$1:$BI$1)*(КАЛЕНДАРЬ!$AA4=GRID!$B$3:$BI$3),0))*GRID!$B$66*(1-GRID!$B$69),0))</f>
        <v>22304</v>
      </c>
      <c r="L180" s="48" cm="1">
        <f t="array" ref="L180">IF($I$2="Раннее бронирование",
INDEX(GRID!$B$17:$BI$27,MATCH(K$7,GRID!$A$17:$A$27,0),MATCH(1,($U$2=GRID!$B$1:$BI$1)*(КАЛЕНДАРЬ!$AA4=GRID!$B$3:$BI$3), 0))*GRID!$B$67,
ROUNDUP(INDEX(GRID!$B$17:$BI$27,MATCH(K$7,GRID!$A$17:$A$27,0),MATCH(1,($U$2=GRID!$B$1:$BI$1)*(КАЛЕНДАРЬ!$AA4=GRID!$B$3:$BI$3), 0))*GRID!$B$66*(1-GRID!$B$69),0))</f>
        <v>24004</v>
      </c>
      <c r="M180" s="47" cm="1">
        <f t="array" ref="M180">IF($I$2="Раннее бронирование",
INDEX(GRID!$B$4:$BI$14,MATCH(M$7,GRID!$A$4:$A$14,0),MATCH(1,($U$2=GRID!$B$1:$BI$1)*(КАЛЕНДАРЬ!$AA4=GRID!$B$3:$BI$3), 0))*GRID!$B$67,
ROUNDUP(INDEX(GRID!$B$4:$BI$14,MATCH(M$7,GRID!$A$4:$A$14,0),MATCH(1,($U$2=GRID!$B$1:$BI$1)*(КАЛЕНДАРЬ!$AA4=GRID!$B$3:$BI$3),0))*GRID!$B$66*(1-GRID!$B$69),0))</f>
        <v>24684</v>
      </c>
      <c r="N180" s="48" cm="1">
        <f t="array" ref="N180">IF($I$2="Раннее бронирование",
INDEX(GRID!$B$17:$BI$27,MATCH(M$7,GRID!$A$17:$A$27,0),MATCH(1,($U$2=GRID!$B$1:$BI$1)*(КАЛЕНДАРЬ!$AA4=GRID!$B$3:$BI$3), 0))*GRID!$B$67,
ROUNDUP(INDEX(GRID!$B$17:$BI$27,MATCH(M$7,GRID!$A$17:$A$27,0),MATCH(1,($U$2=GRID!$B$1:$BI$1)*(КАЛЕНДАРЬ!$AA4=GRID!$B$3:$BI$3), 0))*GRID!$B$66*(1-GRID!$B$69),0))</f>
        <v>26384</v>
      </c>
      <c r="O180" s="47" cm="1">
        <f t="array" ref="O180">IF($I$2="Раннее бронирование",
INDEX(GRID!$B$4:$BI$14,MATCH(O$7,GRID!$A$4:$A$14,0),MATCH(1,($U$2=GRID!$B$1:$BI$1)*(КАЛЕНДАРЬ!$AA4=GRID!$B$3:$BI$3), 0))*GRID!$B$67,
ROUNDUP(INDEX(GRID!$B$4:$BI$14,MATCH(O$7,GRID!$A$4:$A$14,0),MATCH(1,($U$2=GRID!$B$1:$BI$1)*(КАЛЕНДАРЬ!$AA4=GRID!$B$3:$BI$3),0))*GRID!$B$66*(1-GRID!$B$69),0))</f>
        <v>29240</v>
      </c>
      <c r="P180" s="48" cm="1">
        <f t="array" ref="P180">IF($I$2="Раннее бронирование",
INDEX(GRID!$B$17:$BI$27,MATCH(O$7,GRID!$A$17:$A$27,0),MATCH(1,($U$2=GRID!$B$1:$BI$1)*(КАЛЕНДАРЬ!$AA4=GRID!$B$3:$BI$3), 0))*GRID!$B$67,
ROUNDUP(INDEX(GRID!$B$17:$BI$27,MATCH(O$7,GRID!$A$17:$A$27,0),MATCH(1,($U$2=GRID!$B$1:$BI$1)*(КАЛЕНДАРЬ!$AA4=GRID!$B$3:$BI$3), 0))*GRID!$B$66*(1-GRID!$B$69),0))</f>
        <v>30940</v>
      </c>
      <c r="Q180" s="47" t="e" cm="1">
        <f t="array" ref="Q180">IF($I$2="Раннее бронирование",
INDEX(GRID!$B$4:$BI$14,MATCH(Q$7,GRID!$A$4:$A$14,0),MATCH(1,($U$2=GRID!$B$1:$BI$1)*(КАЛЕНДАРЬ!$AA4=GRID!$B$3:$BI$3), 0))*GRID!$B$67,
ROUNDUP(INDEX(GRID!$B$4:$BI$14,MATCH(Q$7,GRID!$A$4:$A$14,0),MATCH(1,($U$2=GRID!$B$1:$BI$1)*(КАЛЕНДАРЬ!$AA4=GRID!$B$3:$BI$3),0))*GRID!$B$66*(1-GRID!$B$69),0))</f>
        <v>#N/A</v>
      </c>
      <c r="R180" s="48" t="e" cm="1">
        <f t="array" ref="R180">IF($I$2="Раннее бронирование",
INDEX(GRID!$B$17:$BI$27,MATCH(Q$7,GRID!$A$17:$A$27,0),MATCH(1,($U$2=GRID!$B$1:$BI$1)*(КАЛЕНДАРЬ!$AA4=GRID!$B$3:$BI$3), 0))*GRID!$B$67,
ROUNDUP(INDEX(GRID!$B$17:$BI$27,MATCH(Q$7,GRID!$A$17:$A$27,0),MATCH(1,($U$2=GRID!$B$1:$BI$1)*(КАЛЕНДАРЬ!$AA4=GRID!$B$3:$BI$3), 0))*GRID!$B$66*(1-GRID!$B$69),0))</f>
        <v>#N/A</v>
      </c>
      <c r="S180" s="47" t="e" cm="1">
        <f t="array" ref="S180">IF($I$2="Раннее бронирование",
INDEX(GRID!$B$4:$BI$14,MATCH(S$7,GRID!$A$4:$A$14,0),MATCH(1,($U$2=GRID!$B$1:$BI$1)*(КАЛЕНДАРЬ!$AA4=GRID!$B$3:$BI$3), 0))*GRID!$B$67,
ROUNDUP(INDEX(GRID!$B$4:$BI$14,MATCH(S$7,GRID!$A$4:$A$14,0),MATCH(1,($U$2=GRID!$B$1:$BI$1)*(КАЛЕНДАРЬ!$AA4=GRID!$B$3:$BI$3),0))*GRID!$B$66*(1-GRID!$B$69),0))</f>
        <v>#N/A</v>
      </c>
      <c r="T180" s="48" t="e" cm="1">
        <f t="array" ref="T180">IF($I$2="Раннее бронирование",
INDEX(GRID!$B$17:$BI$27,MATCH(S$7,GRID!$A$17:$A$27,0),MATCH(1,($U$2=GRID!$B$1:$BI$1)*(КАЛЕНДАРЬ!$AA4=GRID!$B$3:$BI$3), 0))*GRID!$B$67,
ROUNDUP(INDEX(GRID!$B$17:$BI$27,MATCH(S$7,GRID!$A$17:$A$27,0),MATCH(1,($U$2=GRID!$B$1:$BI$1)*(КАЛЕНДАРЬ!$AA4=GRID!$B$3:$BI$3), 0))*GRID!$B$66*(1-GRID!$B$69),0))</f>
        <v>#N/A</v>
      </c>
      <c r="U180" s="47" cm="1">
        <f t="array" ref="U180">IF($I$2="Раннее бронирование",
INDEX(GRID!$B$4:$BI$14,MATCH(U$7,GRID!$A$4:$A$14,0),MATCH(1,($U$2=GRID!$B$1:$BI$1)*(КАЛЕНДАРЬ!$AA4=GRID!$B$3:$BI$3), 0))*GRID!$B$67,
ROUNDUP(INDEX(GRID!$B$4:$BI$14,MATCH(U$7,GRID!$A$4:$A$14,0),MATCH(1,($U$2=GRID!$B$1:$BI$1)*(КАЛЕНДАРЬ!$AA4=GRID!$B$3:$BI$3),0))*GRID!$B$66*(1-GRID!$B$69),0))</f>
        <v>45560</v>
      </c>
      <c r="V180" s="48" cm="1">
        <f t="array" ref="V180">IF($I$2="Раннее бронирование",
INDEX(GRID!$B$17:$BI$27,MATCH(U$7,GRID!$A$17:$A$27,0),MATCH(1,($U$2=GRID!$B$1:$BI$1)*(КАЛЕНДАРЬ!$AA4=GRID!$B$3:$BI$3), 0))*GRID!$B$67,
ROUNDUP(INDEX(GRID!$B$17:$BI$27,MATCH(U$7,GRID!$A$17:$A$27,0),MATCH(1,($U$2=GRID!$B$1:$BI$1)*(КАЛЕНДАРЬ!$AA4=GRID!$B$3:$BI$3), 0))*GRID!$B$66*(1-GRID!$B$69),0))</f>
        <v>47260</v>
      </c>
      <c r="W180" s="47" cm="1">
        <f t="array" ref="W180">IF($I$2="Раннее бронирование",
INDEX(GRID!$B$4:$BI$14,MATCH(W$7,GRID!$A$4:$A$14,0),MATCH(1,($U$2=GRID!$B$1:$BI$1)*(КАЛЕНДАРЬ!$AA4=GRID!$B$3:$BI$3), 0))*GRID!$B$67,
ROUNDUP(INDEX(GRID!$B$4:$BI$14,MATCH(W$7,GRID!$A$4:$A$14,0),MATCH(1,($U$2=GRID!$B$1:$BI$1)*(КАЛЕНДАРЬ!$AA4=GRID!$B$3:$BI$3),0))*GRID!$B$66*(1-GRID!$B$69),0))</f>
        <v>175440</v>
      </c>
      <c r="X180" s="48" cm="1">
        <f t="array" ref="X180">IF($I$2="Раннее бронирование",
INDEX(GRID!$B$17:$BI$27,MATCH(W$7,GRID!$A$17:$A$27,0),MATCH(1,($U$2=GRID!$B$1:$BI$1)*(КАЛЕНДАРЬ!$AA4=GRID!$B$3:$BI$3), 0))*GRID!$B$67,
ROUNDUP(INDEX(GRID!$B$17:$BI$27,MATCH(W$7,GRID!$A$17:$A$27,0),MATCH(1,($U$2=GRID!$B$1:$BI$1)*(КАЛЕНДАРЬ!$AA4=GRID!$B$3:$BI$3), 0))*GRID!$B$66*(1-GRID!$B$69),0))</f>
        <v>177140</v>
      </c>
    </row>
    <row r="181" spans="1:24" hidden="1" x14ac:dyDescent="0.2">
      <c r="A181" s="117" t="s">
        <v>43</v>
      </c>
      <c r="B181" s="117">
        <v>2</v>
      </c>
      <c r="C181" s="47" cm="1">
        <f t="array" ref="C181">IF($I$2="Раннее бронирование",
INDEX(GRID!$B$4:$BI$14,MATCH(C$7,GRID!$A$4:$A$14,0),MATCH(1,($U$2=GRID!$B$1:$BI$1)*(КАЛЕНДАРЬ!$AA5=GRID!$B$3:$BI$3), 0))*GRID!$B$67,
ROUNDUP(INDEX(GRID!$B$4:$BI$14,MATCH(C$7,GRID!$A$4:$A$14,0),MATCH(1,($U$2=GRID!$B$1:$BI$1)*(КАЛЕНДАРЬ!$AA5=GRID!$B$3:$BI$3),0))*GRID!$B$66*(1-GRID!$B$69),0))</f>
        <v>14960</v>
      </c>
      <c r="D181" s="48" cm="1">
        <f t="array" ref="D181">IF($I$2="Раннее бронирование",
INDEX(GRID!$B$17:$BI$27,MATCH(C$7,GRID!$A$17:$A$27,0),MATCH(1,($U$2=GRID!$B$1:$BI$1)*(КАЛЕНДАРЬ!$AA5=GRID!$B$3:$BI$3), 0))*GRID!$B$67,
ROUNDUP(INDEX(GRID!$B$17:$BI$27,MATCH(C$7,GRID!$A$17:$A$27,0),MATCH(1,($U$2=GRID!$B$1:$BI$1)*(КАЛЕНДАРЬ!$AA5=GRID!$B$3:$BI$3), 0))*GRID!$B$66*(1-GRID!$B$69),0))</f>
        <v>16660</v>
      </c>
      <c r="E181" s="47" cm="1">
        <f t="array" ref="E181">IF($I$2="Раннее бронирование",
INDEX(GRID!$B$4:$BI$14,MATCH(E$7,GRID!$A$4:$A$14,0),MATCH(1,($U$2=GRID!$B$1:$BI$1)*(КАЛЕНДАРЬ!$AA5=GRID!$B$3:$BI$3), 0))*GRID!$B$67,
ROUNDUP(INDEX(GRID!$B$4:$BI$14,MATCH(E$7,GRID!$A$4:$A$14,0),MATCH(1,($U$2=GRID!$B$1:$BI$1)*(КАЛЕНДАРЬ!$AA5=GRID!$B$3:$BI$3),0))*GRID!$B$66*(1-GRID!$B$69),0))</f>
        <v>16524</v>
      </c>
      <c r="F181" s="48" cm="1">
        <f t="array" ref="F181">IF($I$2="Раннее бронирование",
INDEX(GRID!$B$17:$BI$27,MATCH(E$7,GRID!$A$17:$A$27,0),MATCH(1,($U$2=GRID!$B$1:$BI$1)*(КАЛЕНДАРЬ!$AA5=GRID!$B$3:$BI$3), 0))*GRID!$B$67,
ROUNDUP(INDEX(GRID!$B$17:$BI$27,MATCH(E$7,GRID!$A$17:$A$27,0),MATCH(1,($U$2=GRID!$B$1:$BI$1)*(КАЛЕНДАРЬ!$AA5=GRID!$B$3:$BI$3), 0))*GRID!$B$66*(1-GRID!$B$69),0))</f>
        <v>18224</v>
      </c>
      <c r="G181" s="47" t="e" cm="1">
        <f t="array" ref="G181">IF($I$2="Раннее бронирование",
INDEX(GRID!$B$4:$BI$14,MATCH(G$7,GRID!$A$4:$A$14,0),MATCH(1,($U$2=GRID!$B$1:$BI$1)*(КАЛЕНДАРЬ!$AA5=GRID!$B$3:$BI$3), 0))*GRID!$B$67,
ROUNDUP(INDEX(GRID!$B$4:$BI$14,MATCH(G$7,GRID!$A$4:$A$14,0),MATCH(1,($U$2=GRID!$B$1:$BI$1)*(КАЛЕНДАРЬ!$AA5=GRID!$B$3:$BI$3),0))*GRID!$B$66*(1-GRID!$B$69),0))</f>
        <v>#N/A</v>
      </c>
      <c r="H181" s="48" t="e" cm="1">
        <f t="array" ref="H181">IF($I$2="Раннее бронирование",
INDEX(GRID!$B$17:$BI$27,MATCH(G$7,GRID!$A$17:$A$27,0),MATCH(1,($U$2=GRID!$B$1:$BI$1)*(КАЛЕНДАРЬ!$AA5=GRID!$B$3:$BI$3), 0))*GRID!$B$67,
ROUNDUP(INDEX(GRID!$B$17:$BI$27,MATCH(G$7,GRID!$A$17:$A$27,0),MATCH(1,($U$2=GRID!$B$1:$BI$1)*(КАЛЕНДАРЬ!$AA5=GRID!$B$3:$BI$3), 0))*GRID!$B$66*(1-GRID!$B$69),0))</f>
        <v>#N/A</v>
      </c>
      <c r="I181" s="47" t="e" cm="1">
        <f t="array" ref="I181">IF($I$2="Раннее бронирование",
INDEX(GRID!$B$4:$BI$14,MATCH(I$7,GRID!$A$4:$A$14,0),MATCH(1,($U$2=GRID!$B$1:$BI$1)*(КАЛЕНДАРЬ!$AA5=GRID!$B$3:$BI$3), 0))*GRID!$B$67,
ROUNDUP(INDEX(GRID!$B$4:$BI$14,MATCH(I$7,GRID!$A$4:$A$14,0),MATCH(1,($U$2=GRID!$B$1:$BI$1)*(КАЛЕНДАРЬ!$AA5=GRID!$B$3:$BI$3),0))*GRID!$B$66*(1-GRID!$B$69),0))</f>
        <v>#N/A</v>
      </c>
      <c r="J181" s="48" t="e" cm="1">
        <f t="array" ref="J181">IF($I$2="Раннее бронирование",
INDEX(GRID!$B$17:$BI$27,MATCH(I$7,GRID!$A$17:$A$27,0),MATCH(1,($U$2=GRID!$B$1:$BI$1)*(КАЛЕНДАРЬ!$AA5=GRID!$B$3:$BI$3), 0))*GRID!$B$67,
ROUNDUP(INDEX(GRID!$B$17:$BI$27,MATCH(I$7,GRID!$A$17:$A$27,0),MATCH(1,($U$2=GRID!$B$1:$BI$1)*(КАЛЕНДАРЬ!$AA5=GRID!$B$3:$BI$3), 0))*GRID!$B$66*(1-GRID!$B$69),0))</f>
        <v>#N/A</v>
      </c>
      <c r="K181" s="47" cm="1">
        <f t="array" ref="K181">IF($I$2="Раннее бронирование",
INDEX(GRID!$B$4:$BI$14,MATCH(K$7,GRID!$A$4:$A$14,0),MATCH(1,($U$2=GRID!$B$1:$BI$1)*(КАЛЕНДАРЬ!$AA5=GRID!$B$3:$BI$3), 0))*GRID!$B$67,
ROUNDUP(INDEX(GRID!$B$4:$BI$14,MATCH(K$7,GRID!$A$4:$A$14,0),MATCH(1,($U$2=GRID!$B$1:$BI$1)*(КАЛЕНДАРЬ!$AA5=GRID!$B$3:$BI$3),0))*GRID!$B$66*(1-GRID!$B$69),0))</f>
        <v>22304</v>
      </c>
      <c r="L181" s="48" cm="1">
        <f t="array" ref="L181">IF($I$2="Раннее бронирование",
INDEX(GRID!$B$17:$BI$27,MATCH(K$7,GRID!$A$17:$A$27,0),MATCH(1,($U$2=GRID!$B$1:$BI$1)*(КАЛЕНДАРЬ!$AA5=GRID!$B$3:$BI$3), 0))*GRID!$B$67,
ROUNDUP(INDEX(GRID!$B$17:$BI$27,MATCH(K$7,GRID!$A$17:$A$27,0),MATCH(1,($U$2=GRID!$B$1:$BI$1)*(КАЛЕНДАРЬ!$AA5=GRID!$B$3:$BI$3), 0))*GRID!$B$66*(1-GRID!$B$69),0))</f>
        <v>24004</v>
      </c>
      <c r="M181" s="47" cm="1">
        <f t="array" ref="M181">IF($I$2="Раннее бронирование",
INDEX(GRID!$B$4:$BI$14,MATCH(M$7,GRID!$A$4:$A$14,0),MATCH(1,($U$2=GRID!$B$1:$BI$1)*(КАЛЕНДАРЬ!$AA5=GRID!$B$3:$BI$3), 0))*GRID!$B$67,
ROUNDUP(INDEX(GRID!$B$4:$BI$14,MATCH(M$7,GRID!$A$4:$A$14,0),MATCH(1,($U$2=GRID!$B$1:$BI$1)*(КАЛЕНДАРЬ!$AA5=GRID!$B$3:$BI$3),0))*GRID!$B$66*(1-GRID!$B$69),0))</f>
        <v>24684</v>
      </c>
      <c r="N181" s="48" cm="1">
        <f t="array" ref="N181">IF($I$2="Раннее бронирование",
INDEX(GRID!$B$17:$BI$27,MATCH(M$7,GRID!$A$17:$A$27,0),MATCH(1,($U$2=GRID!$B$1:$BI$1)*(КАЛЕНДАРЬ!$AA5=GRID!$B$3:$BI$3), 0))*GRID!$B$67,
ROUNDUP(INDEX(GRID!$B$17:$BI$27,MATCH(M$7,GRID!$A$17:$A$27,0),MATCH(1,($U$2=GRID!$B$1:$BI$1)*(КАЛЕНДАРЬ!$AA5=GRID!$B$3:$BI$3), 0))*GRID!$B$66*(1-GRID!$B$69),0))</f>
        <v>26384</v>
      </c>
      <c r="O181" s="47" cm="1">
        <f t="array" ref="O181">IF($I$2="Раннее бронирование",
INDEX(GRID!$B$4:$BI$14,MATCH(O$7,GRID!$A$4:$A$14,0),MATCH(1,($U$2=GRID!$B$1:$BI$1)*(КАЛЕНДАРЬ!$AA5=GRID!$B$3:$BI$3), 0))*GRID!$B$67,
ROUNDUP(INDEX(GRID!$B$4:$BI$14,MATCH(O$7,GRID!$A$4:$A$14,0),MATCH(1,($U$2=GRID!$B$1:$BI$1)*(КАЛЕНДАРЬ!$AA5=GRID!$B$3:$BI$3),0))*GRID!$B$66*(1-GRID!$B$69),0))</f>
        <v>29240</v>
      </c>
      <c r="P181" s="48" cm="1">
        <f t="array" ref="P181">IF($I$2="Раннее бронирование",
INDEX(GRID!$B$17:$BI$27,MATCH(O$7,GRID!$A$17:$A$27,0),MATCH(1,($U$2=GRID!$B$1:$BI$1)*(КАЛЕНДАРЬ!$AA5=GRID!$B$3:$BI$3), 0))*GRID!$B$67,
ROUNDUP(INDEX(GRID!$B$17:$BI$27,MATCH(O$7,GRID!$A$17:$A$27,0),MATCH(1,($U$2=GRID!$B$1:$BI$1)*(КАЛЕНДАРЬ!$AA5=GRID!$B$3:$BI$3), 0))*GRID!$B$66*(1-GRID!$B$69),0))</f>
        <v>30940</v>
      </c>
      <c r="Q181" s="47" t="e" cm="1">
        <f t="array" ref="Q181">IF($I$2="Раннее бронирование",
INDEX(GRID!$B$4:$BI$14,MATCH(Q$7,GRID!$A$4:$A$14,0),MATCH(1,($U$2=GRID!$B$1:$BI$1)*(КАЛЕНДАРЬ!$AA5=GRID!$B$3:$BI$3), 0))*GRID!$B$67,
ROUNDUP(INDEX(GRID!$B$4:$BI$14,MATCH(Q$7,GRID!$A$4:$A$14,0),MATCH(1,($U$2=GRID!$B$1:$BI$1)*(КАЛЕНДАРЬ!$AA5=GRID!$B$3:$BI$3),0))*GRID!$B$66*(1-GRID!$B$69),0))</f>
        <v>#N/A</v>
      </c>
      <c r="R181" s="48" t="e" cm="1">
        <f t="array" ref="R181">IF($I$2="Раннее бронирование",
INDEX(GRID!$B$17:$BI$27,MATCH(Q$7,GRID!$A$17:$A$27,0),MATCH(1,($U$2=GRID!$B$1:$BI$1)*(КАЛЕНДАРЬ!$AA5=GRID!$B$3:$BI$3), 0))*GRID!$B$67,
ROUNDUP(INDEX(GRID!$B$17:$BI$27,MATCH(Q$7,GRID!$A$17:$A$27,0),MATCH(1,($U$2=GRID!$B$1:$BI$1)*(КАЛЕНДАРЬ!$AA5=GRID!$B$3:$BI$3), 0))*GRID!$B$66*(1-GRID!$B$69),0))</f>
        <v>#N/A</v>
      </c>
      <c r="S181" s="47" t="e" cm="1">
        <f t="array" ref="S181">IF($I$2="Раннее бронирование",
INDEX(GRID!$B$4:$BI$14,MATCH(S$7,GRID!$A$4:$A$14,0),MATCH(1,($U$2=GRID!$B$1:$BI$1)*(КАЛЕНДАРЬ!$AA5=GRID!$B$3:$BI$3), 0))*GRID!$B$67,
ROUNDUP(INDEX(GRID!$B$4:$BI$14,MATCH(S$7,GRID!$A$4:$A$14,0),MATCH(1,($U$2=GRID!$B$1:$BI$1)*(КАЛЕНДАРЬ!$AA5=GRID!$B$3:$BI$3),0))*GRID!$B$66*(1-GRID!$B$69),0))</f>
        <v>#N/A</v>
      </c>
      <c r="T181" s="48" t="e" cm="1">
        <f t="array" ref="T181">IF($I$2="Раннее бронирование",
INDEX(GRID!$B$17:$BI$27,MATCH(S$7,GRID!$A$17:$A$27,0),MATCH(1,($U$2=GRID!$B$1:$BI$1)*(КАЛЕНДАРЬ!$AA5=GRID!$B$3:$BI$3), 0))*GRID!$B$67,
ROUNDUP(INDEX(GRID!$B$17:$BI$27,MATCH(S$7,GRID!$A$17:$A$27,0),MATCH(1,($U$2=GRID!$B$1:$BI$1)*(КАЛЕНДАРЬ!$AA5=GRID!$B$3:$BI$3), 0))*GRID!$B$66*(1-GRID!$B$69),0))</f>
        <v>#N/A</v>
      </c>
      <c r="U181" s="47" cm="1">
        <f t="array" ref="U181">IF($I$2="Раннее бронирование",
INDEX(GRID!$B$4:$BI$14,MATCH(U$7,GRID!$A$4:$A$14,0),MATCH(1,($U$2=GRID!$B$1:$BI$1)*(КАЛЕНДАРЬ!$AA5=GRID!$B$3:$BI$3), 0))*GRID!$B$67,
ROUNDUP(INDEX(GRID!$B$4:$BI$14,MATCH(U$7,GRID!$A$4:$A$14,0),MATCH(1,($U$2=GRID!$B$1:$BI$1)*(КАЛЕНДАРЬ!$AA5=GRID!$B$3:$BI$3),0))*GRID!$B$66*(1-GRID!$B$69),0))</f>
        <v>45560</v>
      </c>
      <c r="V181" s="48" cm="1">
        <f t="array" ref="V181">IF($I$2="Раннее бронирование",
INDEX(GRID!$B$17:$BI$27,MATCH(U$7,GRID!$A$17:$A$27,0),MATCH(1,($U$2=GRID!$B$1:$BI$1)*(КАЛЕНДАРЬ!$AA5=GRID!$B$3:$BI$3), 0))*GRID!$B$67,
ROUNDUP(INDEX(GRID!$B$17:$BI$27,MATCH(U$7,GRID!$A$17:$A$27,0),MATCH(1,($U$2=GRID!$B$1:$BI$1)*(КАЛЕНДАРЬ!$AA5=GRID!$B$3:$BI$3), 0))*GRID!$B$66*(1-GRID!$B$69),0))</f>
        <v>47260</v>
      </c>
      <c r="W181" s="47" cm="1">
        <f t="array" ref="W181">IF($I$2="Раннее бронирование",
INDEX(GRID!$B$4:$BI$14,MATCH(W$7,GRID!$A$4:$A$14,0),MATCH(1,($U$2=GRID!$B$1:$BI$1)*(КАЛЕНДАРЬ!$AA5=GRID!$B$3:$BI$3), 0))*GRID!$B$67,
ROUNDUP(INDEX(GRID!$B$4:$BI$14,MATCH(W$7,GRID!$A$4:$A$14,0),MATCH(1,($U$2=GRID!$B$1:$BI$1)*(КАЛЕНДАРЬ!$AA5=GRID!$B$3:$BI$3),0))*GRID!$B$66*(1-GRID!$B$69),0))</f>
        <v>175440</v>
      </c>
      <c r="X181" s="48" cm="1">
        <f t="array" ref="X181">IF($I$2="Раннее бронирование",
INDEX(GRID!$B$17:$BI$27,MATCH(W$7,GRID!$A$17:$A$27,0),MATCH(1,($U$2=GRID!$B$1:$BI$1)*(КАЛЕНДАРЬ!$AA5=GRID!$B$3:$BI$3), 0))*GRID!$B$67,
ROUNDUP(INDEX(GRID!$B$17:$BI$27,MATCH(W$7,GRID!$A$17:$A$27,0),MATCH(1,($U$2=GRID!$B$1:$BI$1)*(КАЛЕНДАРЬ!$AA5=GRID!$B$3:$BI$3), 0))*GRID!$B$66*(1-GRID!$B$69),0))</f>
        <v>177140</v>
      </c>
    </row>
    <row r="182" spans="1:24" hidden="1" x14ac:dyDescent="0.2">
      <c r="A182" s="117" t="s">
        <v>44</v>
      </c>
      <c r="B182" s="117">
        <v>3</v>
      </c>
      <c r="C182" s="47" cm="1">
        <f t="array" ref="C182">IF($I$2="Раннее бронирование",
INDEX(GRID!$B$4:$BI$14,MATCH(C$7,GRID!$A$4:$A$14,0),MATCH(1,($U$2=GRID!$B$1:$BI$1)*(КАЛЕНДАРЬ!$AA6=GRID!$B$3:$BI$3), 0))*GRID!$B$67,
ROUNDUP(INDEX(GRID!$B$4:$BI$14,MATCH(C$7,GRID!$A$4:$A$14,0),MATCH(1,($U$2=GRID!$B$1:$BI$1)*(КАЛЕНДАРЬ!$AA6=GRID!$B$3:$BI$3),0))*GRID!$B$66*(1-GRID!$B$69),0))</f>
        <v>14960</v>
      </c>
      <c r="D182" s="48" cm="1">
        <f t="array" ref="D182">IF($I$2="Раннее бронирование",
INDEX(GRID!$B$17:$BI$27,MATCH(C$7,GRID!$A$17:$A$27,0),MATCH(1,($U$2=GRID!$B$1:$BI$1)*(КАЛЕНДАРЬ!$AA6=GRID!$B$3:$BI$3), 0))*GRID!$B$67,
ROUNDUP(INDEX(GRID!$B$17:$BI$27,MATCH(C$7,GRID!$A$17:$A$27,0),MATCH(1,($U$2=GRID!$B$1:$BI$1)*(КАЛЕНДАРЬ!$AA6=GRID!$B$3:$BI$3), 0))*GRID!$B$66*(1-GRID!$B$69),0))</f>
        <v>16660</v>
      </c>
      <c r="E182" s="47" cm="1">
        <f t="array" ref="E182">IF($I$2="Раннее бронирование",
INDEX(GRID!$B$4:$BI$14,MATCH(E$7,GRID!$A$4:$A$14,0),MATCH(1,($U$2=GRID!$B$1:$BI$1)*(КАЛЕНДАРЬ!$AA6=GRID!$B$3:$BI$3), 0))*GRID!$B$67,
ROUNDUP(INDEX(GRID!$B$4:$BI$14,MATCH(E$7,GRID!$A$4:$A$14,0),MATCH(1,($U$2=GRID!$B$1:$BI$1)*(КАЛЕНДАРЬ!$AA6=GRID!$B$3:$BI$3),0))*GRID!$B$66*(1-GRID!$B$69),0))</f>
        <v>16524</v>
      </c>
      <c r="F182" s="48" cm="1">
        <f t="array" ref="F182">IF($I$2="Раннее бронирование",
INDEX(GRID!$B$17:$BI$27,MATCH(E$7,GRID!$A$17:$A$27,0),MATCH(1,($U$2=GRID!$B$1:$BI$1)*(КАЛЕНДАРЬ!$AA6=GRID!$B$3:$BI$3), 0))*GRID!$B$67,
ROUNDUP(INDEX(GRID!$B$17:$BI$27,MATCH(E$7,GRID!$A$17:$A$27,0),MATCH(1,($U$2=GRID!$B$1:$BI$1)*(КАЛЕНДАРЬ!$AA6=GRID!$B$3:$BI$3), 0))*GRID!$B$66*(1-GRID!$B$69),0))</f>
        <v>18224</v>
      </c>
      <c r="G182" s="47" t="e" cm="1">
        <f t="array" ref="G182">IF($I$2="Раннее бронирование",
INDEX(GRID!$B$4:$BI$14,MATCH(G$7,GRID!$A$4:$A$14,0),MATCH(1,($U$2=GRID!$B$1:$BI$1)*(КАЛЕНДАРЬ!$AA6=GRID!$B$3:$BI$3), 0))*GRID!$B$67,
ROUNDUP(INDEX(GRID!$B$4:$BI$14,MATCH(G$7,GRID!$A$4:$A$14,0),MATCH(1,($U$2=GRID!$B$1:$BI$1)*(КАЛЕНДАРЬ!$AA6=GRID!$B$3:$BI$3),0))*GRID!$B$66*(1-GRID!$B$69),0))</f>
        <v>#N/A</v>
      </c>
      <c r="H182" s="48" t="e" cm="1">
        <f t="array" ref="H182">IF($I$2="Раннее бронирование",
INDEX(GRID!$B$17:$BI$27,MATCH(G$7,GRID!$A$17:$A$27,0),MATCH(1,($U$2=GRID!$B$1:$BI$1)*(КАЛЕНДАРЬ!$AA6=GRID!$B$3:$BI$3), 0))*GRID!$B$67,
ROUNDUP(INDEX(GRID!$B$17:$BI$27,MATCH(G$7,GRID!$A$17:$A$27,0),MATCH(1,($U$2=GRID!$B$1:$BI$1)*(КАЛЕНДАРЬ!$AA6=GRID!$B$3:$BI$3), 0))*GRID!$B$66*(1-GRID!$B$69),0))</f>
        <v>#N/A</v>
      </c>
      <c r="I182" s="47" t="e" cm="1">
        <f t="array" ref="I182">IF($I$2="Раннее бронирование",
INDEX(GRID!$B$4:$BI$14,MATCH(I$7,GRID!$A$4:$A$14,0),MATCH(1,($U$2=GRID!$B$1:$BI$1)*(КАЛЕНДАРЬ!$AA6=GRID!$B$3:$BI$3), 0))*GRID!$B$67,
ROUNDUP(INDEX(GRID!$B$4:$BI$14,MATCH(I$7,GRID!$A$4:$A$14,0),MATCH(1,($U$2=GRID!$B$1:$BI$1)*(КАЛЕНДАРЬ!$AA6=GRID!$B$3:$BI$3),0))*GRID!$B$66*(1-GRID!$B$69),0))</f>
        <v>#N/A</v>
      </c>
      <c r="J182" s="48" t="e" cm="1">
        <f t="array" ref="J182">IF($I$2="Раннее бронирование",
INDEX(GRID!$B$17:$BI$27,MATCH(I$7,GRID!$A$17:$A$27,0),MATCH(1,($U$2=GRID!$B$1:$BI$1)*(КАЛЕНДАРЬ!$AA6=GRID!$B$3:$BI$3), 0))*GRID!$B$67,
ROUNDUP(INDEX(GRID!$B$17:$BI$27,MATCH(I$7,GRID!$A$17:$A$27,0),MATCH(1,($U$2=GRID!$B$1:$BI$1)*(КАЛЕНДАРЬ!$AA6=GRID!$B$3:$BI$3), 0))*GRID!$B$66*(1-GRID!$B$69),0))</f>
        <v>#N/A</v>
      </c>
      <c r="K182" s="47" cm="1">
        <f t="array" ref="K182">IF($I$2="Раннее бронирование",
INDEX(GRID!$B$4:$BI$14,MATCH(K$7,GRID!$A$4:$A$14,0),MATCH(1,($U$2=GRID!$B$1:$BI$1)*(КАЛЕНДАРЬ!$AA6=GRID!$B$3:$BI$3), 0))*GRID!$B$67,
ROUNDUP(INDEX(GRID!$B$4:$BI$14,MATCH(K$7,GRID!$A$4:$A$14,0),MATCH(1,($U$2=GRID!$B$1:$BI$1)*(КАЛЕНДАРЬ!$AA6=GRID!$B$3:$BI$3),0))*GRID!$B$66*(1-GRID!$B$69),0))</f>
        <v>22304</v>
      </c>
      <c r="L182" s="48" cm="1">
        <f t="array" ref="L182">IF($I$2="Раннее бронирование",
INDEX(GRID!$B$17:$BI$27,MATCH(K$7,GRID!$A$17:$A$27,0),MATCH(1,($U$2=GRID!$B$1:$BI$1)*(КАЛЕНДАРЬ!$AA6=GRID!$B$3:$BI$3), 0))*GRID!$B$67,
ROUNDUP(INDEX(GRID!$B$17:$BI$27,MATCH(K$7,GRID!$A$17:$A$27,0),MATCH(1,($U$2=GRID!$B$1:$BI$1)*(КАЛЕНДАРЬ!$AA6=GRID!$B$3:$BI$3), 0))*GRID!$B$66*(1-GRID!$B$69),0))</f>
        <v>24004</v>
      </c>
      <c r="M182" s="47" cm="1">
        <f t="array" ref="M182">IF($I$2="Раннее бронирование",
INDEX(GRID!$B$4:$BI$14,MATCH(M$7,GRID!$A$4:$A$14,0),MATCH(1,($U$2=GRID!$B$1:$BI$1)*(КАЛЕНДАРЬ!$AA6=GRID!$B$3:$BI$3), 0))*GRID!$B$67,
ROUNDUP(INDEX(GRID!$B$4:$BI$14,MATCH(M$7,GRID!$A$4:$A$14,0),MATCH(1,($U$2=GRID!$B$1:$BI$1)*(КАЛЕНДАРЬ!$AA6=GRID!$B$3:$BI$3),0))*GRID!$B$66*(1-GRID!$B$69),0))</f>
        <v>24684</v>
      </c>
      <c r="N182" s="48" cm="1">
        <f t="array" ref="N182">IF($I$2="Раннее бронирование",
INDEX(GRID!$B$17:$BI$27,MATCH(M$7,GRID!$A$17:$A$27,0),MATCH(1,($U$2=GRID!$B$1:$BI$1)*(КАЛЕНДАРЬ!$AA6=GRID!$B$3:$BI$3), 0))*GRID!$B$67,
ROUNDUP(INDEX(GRID!$B$17:$BI$27,MATCH(M$7,GRID!$A$17:$A$27,0),MATCH(1,($U$2=GRID!$B$1:$BI$1)*(КАЛЕНДАРЬ!$AA6=GRID!$B$3:$BI$3), 0))*GRID!$B$66*(1-GRID!$B$69),0))</f>
        <v>26384</v>
      </c>
      <c r="O182" s="47" cm="1">
        <f t="array" ref="O182">IF($I$2="Раннее бронирование",
INDEX(GRID!$B$4:$BI$14,MATCH(O$7,GRID!$A$4:$A$14,0),MATCH(1,($U$2=GRID!$B$1:$BI$1)*(КАЛЕНДАРЬ!$AA6=GRID!$B$3:$BI$3), 0))*GRID!$B$67,
ROUNDUP(INDEX(GRID!$B$4:$BI$14,MATCH(O$7,GRID!$A$4:$A$14,0),MATCH(1,($U$2=GRID!$B$1:$BI$1)*(КАЛЕНДАРЬ!$AA6=GRID!$B$3:$BI$3),0))*GRID!$B$66*(1-GRID!$B$69),0))</f>
        <v>29240</v>
      </c>
      <c r="P182" s="48" cm="1">
        <f t="array" ref="P182">IF($I$2="Раннее бронирование",
INDEX(GRID!$B$17:$BI$27,MATCH(O$7,GRID!$A$17:$A$27,0),MATCH(1,($U$2=GRID!$B$1:$BI$1)*(КАЛЕНДАРЬ!$AA6=GRID!$B$3:$BI$3), 0))*GRID!$B$67,
ROUNDUP(INDEX(GRID!$B$17:$BI$27,MATCH(O$7,GRID!$A$17:$A$27,0),MATCH(1,($U$2=GRID!$B$1:$BI$1)*(КАЛЕНДАРЬ!$AA6=GRID!$B$3:$BI$3), 0))*GRID!$B$66*(1-GRID!$B$69),0))</f>
        <v>30940</v>
      </c>
      <c r="Q182" s="47" t="e" cm="1">
        <f t="array" ref="Q182">IF($I$2="Раннее бронирование",
INDEX(GRID!$B$4:$BI$14,MATCH(Q$7,GRID!$A$4:$A$14,0),MATCH(1,($U$2=GRID!$B$1:$BI$1)*(КАЛЕНДАРЬ!$AA6=GRID!$B$3:$BI$3), 0))*GRID!$B$67,
ROUNDUP(INDEX(GRID!$B$4:$BI$14,MATCH(Q$7,GRID!$A$4:$A$14,0),MATCH(1,($U$2=GRID!$B$1:$BI$1)*(КАЛЕНДАРЬ!$AA6=GRID!$B$3:$BI$3),0))*GRID!$B$66*(1-GRID!$B$69),0))</f>
        <v>#N/A</v>
      </c>
      <c r="R182" s="48" t="e" cm="1">
        <f t="array" ref="R182">IF($I$2="Раннее бронирование",
INDEX(GRID!$B$17:$BI$27,MATCH(Q$7,GRID!$A$17:$A$27,0),MATCH(1,($U$2=GRID!$B$1:$BI$1)*(КАЛЕНДАРЬ!$AA6=GRID!$B$3:$BI$3), 0))*GRID!$B$67,
ROUNDUP(INDEX(GRID!$B$17:$BI$27,MATCH(Q$7,GRID!$A$17:$A$27,0),MATCH(1,($U$2=GRID!$B$1:$BI$1)*(КАЛЕНДАРЬ!$AA6=GRID!$B$3:$BI$3), 0))*GRID!$B$66*(1-GRID!$B$69),0))</f>
        <v>#N/A</v>
      </c>
      <c r="S182" s="47" t="e" cm="1">
        <f t="array" ref="S182">IF($I$2="Раннее бронирование",
INDEX(GRID!$B$4:$BI$14,MATCH(S$7,GRID!$A$4:$A$14,0),MATCH(1,($U$2=GRID!$B$1:$BI$1)*(КАЛЕНДАРЬ!$AA6=GRID!$B$3:$BI$3), 0))*GRID!$B$67,
ROUNDUP(INDEX(GRID!$B$4:$BI$14,MATCH(S$7,GRID!$A$4:$A$14,0),MATCH(1,($U$2=GRID!$B$1:$BI$1)*(КАЛЕНДАРЬ!$AA6=GRID!$B$3:$BI$3),0))*GRID!$B$66*(1-GRID!$B$69),0))</f>
        <v>#N/A</v>
      </c>
      <c r="T182" s="48" t="e" cm="1">
        <f t="array" ref="T182">IF($I$2="Раннее бронирование",
INDEX(GRID!$B$17:$BI$27,MATCH(S$7,GRID!$A$17:$A$27,0),MATCH(1,($U$2=GRID!$B$1:$BI$1)*(КАЛЕНДАРЬ!$AA6=GRID!$B$3:$BI$3), 0))*GRID!$B$67,
ROUNDUP(INDEX(GRID!$B$17:$BI$27,MATCH(S$7,GRID!$A$17:$A$27,0),MATCH(1,($U$2=GRID!$B$1:$BI$1)*(КАЛЕНДАРЬ!$AA6=GRID!$B$3:$BI$3), 0))*GRID!$B$66*(1-GRID!$B$69),0))</f>
        <v>#N/A</v>
      </c>
      <c r="U182" s="47" cm="1">
        <f t="array" ref="U182">IF($I$2="Раннее бронирование",
INDEX(GRID!$B$4:$BI$14,MATCH(U$7,GRID!$A$4:$A$14,0),MATCH(1,($U$2=GRID!$B$1:$BI$1)*(КАЛЕНДАРЬ!$AA6=GRID!$B$3:$BI$3), 0))*GRID!$B$67,
ROUNDUP(INDEX(GRID!$B$4:$BI$14,MATCH(U$7,GRID!$A$4:$A$14,0),MATCH(1,($U$2=GRID!$B$1:$BI$1)*(КАЛЕНДАРЬ!$AA6=GRID!$B$3:$BI$3),0))*GRID!$B$66*(1-GRID!$B$69),0))</f>
        <v>45560</v>
      </c>
      <c r="V182" s="48" cm="1">
        <f t="array" ref="V182">IF($I$2="Раннее бронирование",
INDEX(GRID!$B$17:$BI$27,MATCH(U$7,GRID!$A$17:$A$27,0),MATCH(1,($U$2=GRID!$B$1:$BI$1)*(КАЛЕНДАРЬ!$AA6=GRID!$B$3:$BI$3), 0))*GRID!$B$67,
ROUNDUP(INDEX(GRID!$B$17:$BI$27,MATCH(U$7,GRID!$A$17:$A$27,0),MATCH(1,($U$2=GRID!$B$1:$BI$1)*(КАЛЕНДАРЬ!$AA6=GRID!$B$3:$BI$3), 0))*GRID!$B$66*(1-GRID!$B$69),0))</f>
        <v>47260</v>
      </c>
      <c r="W182" s="47" cm="1">
        <f t="array" ref="W182">IF($I$2="Раннее бронирование",
INDEX(GRID!$B$4:$BI$14,MATCH(W$7,GRID!$A$4:$A$14,0),MATCH(1,($U$2=GRID!$B$1:$BI$1)*(КАЛЕНДАРЬ!$AA6=GRID!$B$3:$BI$3), 0))*GRID!$B$67,
ROUNDUP(INDEX(GRID!$B$4:$BI$14,MATCH(W$7,GRID!$A$4:$A$14,0),MATCH(1,($U$2=GRID!$B$1:$BI$1)*(КАЛЕНДАРЬ!$AA6=GRID!$B$3:$BI$3),0))*GRID!$B$66*(1-GRID!$B$69),0))</f>
        <v>175440</v>
      </c>
      <c r="X182" s="48" cm="1">
        <f t="array" ref="X182">IF($I$2="Раннее бронирование",
INDEX(GRID!$B$17:$BI$27,MATCH(W$7,GRID!$A$17:$A$27,0),MATCH(1,($U$2=GRID!$B$1:$BI$1)*(КАЛЕНДАРЬ!$AA6=GRID!$B$3:$BI$3), 0))*GRID!$B$67,
ROUNDUP(INDEX(GRID!$B$17:$BI$27,MATCH(W$7,GRID!$A$17:$A$27,0),MATCH(1,($U$2=GRID!$B$1:$BI$1)*(КАЛЕНДАРЬ!$AA6=GRID!$B$3:$BI$3), 0))*GRID!$B$66*(1-GRID!$B$69),0))</f>
        <v>177140</v>
      </c>
    </row>
    <row r="183" spans="1:24" hidden="1" x14ac:dyDescent="0.2">
      <c r="A183" s="117" t="s">
        <v>45</v>
      </c>
      <c r="B183" s="117">
        <v>4</v>
      </c>
      <c r="C183" s="47" cm="1">
        <f t="array" ref="C183">IF($I$2="Раннее бронирование",
INDEX(GRID!$B$4:$BI$14,MATCH(C$7,GRID!$A$4:$A$14,0),MATCH(1,($U$2=GRID!$B$1:$BI$1)*(КАЛЕНДАРЬ!$AA7=GRID!$B$3:$BI$3), 0))*GRID!$B$67,
ROUNDUP(INDEX(GRID!$B$4:$BI$14,MATCH(C$7,GRID!$A$4:$A$14,0),MATCH(1,($U$2=GRID!$B$1:$BI$1)*(КАЛЕНДАРЬ!$AA7=GRID!$B$3:$BI$3),0))*GRID!$B$66*(1-GRID!$B$69),0))</f>
        <v>14960</v>
      </c>
      <c r="D183" s="48" cm="1">
        <f t="array" ref="D183">IF($I$2="Раннее бронирование",
INDEX(GRID!$B$17:$BI$27,MATCH(C$7,GRID!$A$17:$A$27,0),MATCH(1,($U$2=GRID!$B$1:$BI$1)*(КАЛЕНДАРЬ!$AA7=GRID!$B$3:$BI$3), 0))*GRID!$B$67,
ROUNDUP(INDEX(GRID!$B$17:$BI$27,MATCH(C$7,GRID!$A$17:$A$27,0),MATCH(1,($U$2=GRID!$B$1:$BI$1)*(КАЛЕНДАРЬ!$AA7=GRID!$B$3:$BI$3), 0))*GRID!$B$66*(1-GRID!$B$69),0))</f>
        <v>16660</v>
      </c>
      <c r="E183" s="47" cm="1">
        <f t="array" ref="E183">IF($I$2="Раннее бронирование",
INDEX(GRID!$B$4:$BI$14,MATCH(E$7,GRID!$A$4:$A$14,0),MATCH(1,($U$2=GRID!$B$1:$BI$1)*(КАЛЕНДАРЬ!$AA7=GRID!$B$3:$BI$3), 0))*GRID!$B$67,
ROUNDUP(INDEX(GRID!$B$4:$BI$14,MATCH(E$7,GRID!$A$4:$A$14,0),MATCH(1,($U$2=GRID!$B$1:$BI$1)*(КАЛЕНДАРЬ!$AA7=GRID!$B$3:$BI$3),0))*GRID!$B$66*(1-GRID!$B$69),0))</f>
        <v>16524</v>
      </c>
      <c r="F183" s="48" cm="1">
        <f t="array" ref="F183">IF($I$2="Раннее бронирование",
INDEX(GRID!$B$17:$BI$27,MATCH(E$7,GRID!$A$17:$A$27,0),MATCH(1,($U$2=GRID!$B$1:$BI$1)*(КАЛЕНДАРЬ!$AA7=GRID!$B$3:$BI$3), 0))*GRID!$B$67,
ROUNDUP(INDEX(GRID!$B$17:$BI$27,MATCH(E$7,GRID!$A$17:$A$27,0),MATCH(1,($U$2=GRID!$B$1:$BI$1)*(КАЛЕНДАРЬ!$AA7=GRID!$B$3:$BI$3), 0))*GRID!$B$66*(1-GRID!$B$69),0))</f>
        <v>18224</v>
      </c>
      <c r="G183" s="47" t="e" cm="1">
        <f t="array" ref="G183">IF($I$2="Раннее бронирование",
INDEX(GRID!$B$4:$BI$14,MATCH(G$7,GRID!$A$4:$A$14,0),MATCH(1,($U$2=GRID!$B$1:$BI$1)*(КАЛЕНДАРЬ!$AA7=GRID!$B$3:$BI$3), 0))*GRID!$B$67,
ROUNDUP(INDEX(GRID!$B$4:$BI$14,MATCH(G$7,GRID!$A$4:$A$14,0),MATCH(1,($U$2=GRID!$B$1:$BI$1)*(КАЛЕНДАРЬ!$AA7=GRID!$B$3:$BI$3),0))*GRID!$B$66*(1-GRID!$B$69),0))</f>
        <v>#N/A</v>
      </c>
      <c r="H183" s="48" t="e" cm="1">
        <f t="array" ref="H183">IF($I$2="Раннее бронирование",
INDEX(GRID!$B$17:$BI$27,MATCH(G$7,GRID!$A$17:$A$27,0),MATCH(1,($U$2=GRID!$B$1:$BI$1)*(КАЛЕНДАРЬ!$AA7=GRID!$B$3:$BI$3), 0))*GRID!$B$67,
ROUNDUP(INDEX(GRID!$B$17:$BI$27,MATCH(G$7,GRID!$A$17:$A$27,0),MATCH(1,($U$2=GRID!$B$1:$BI$1)*(КАЛЕНДАРЬ!$AA7=GRID!$B$3:$BI$3), 0))*GRID!$B$66*(1-GRID!$B$69),0))</f>
        <v>#N/A</v>
      </c>
      <c r="I183" s="47" t="e" cm="1">
        <f t="array" ref="I183">IF($I$2="Раннее бронирование",
INDEX(GRID!$B$4:$BI$14,MATCH(I$7,GRID!$A$4:$A$14,0),MATCH(1,($U$2=GRID!$B$1:$BI$1)*(КАЛЕНДАРЬ!$AA7=GRID!$B$3:$BI$3), 0))*GRID!$B$67,
ROUNDUP(INDEX(GRID!$B$4:$BI$14,MATCH(I$7,GRID!$A$4:$A$14,0),MATCH(1,($U$2=GRID!$B$1:$BI$1)*(КАЛЕНДАРЬ!$AA7=GRID!$B$3:$BI$3),0))*GRID!$B$66*(1-GRID!$B$69),0))</f>
        <v>#N/A</v>
      </c>
      <c r="J183" s="48" t="e" cm="1">
        <f t="array" ref="J183">IF($I$2="Раннее бронирование",
INDEX(GRID!$B$17:$BI$27,MATCH(I$7,GRID!$A$17:$A$27,0),MATCH(1,($U$2=GRID!$B$1:$BI$1)*(КАЛЕНДАРЬ!$AA7=GRID!$B$3:$BI$3), 0))*GRID!$B$67,
ROUNDUP(INDEX(GRID!$B$17:$BI$27,MATCH(I$7,GRID!$A$17:$A$27,0),MATCH(1,($U$2=GRID!$B$1:$BI$1)*(КАЛЕНДАРЬ!$AA7=GRID!$B$3:$BI$3), 0))*GRID!$B$66*(1-GRID!$B$69),0))</f>
        <v>#N/A</v>
      </c>
      <c r="K183" s="47" cm="1">
        <f t="array" ref="K183">IF($I$2="Раннее бронирование",
INDEX(GRID!$B$4:$BI$14,MATCH(K$7,GRID!$A$4:$A$14,0),MATCH(1,($U$2=GRID!$B$1:$BI$1)*(КАЛЕНДАРЬ!$AA7=GRID!$B$3:$BI$3), 0))*GRID!$B$67,
ROUNDUP(INDEX(GRID!$B$4:$BI$14,MATCH(K$7,GRID!$A$4:$A$14,0),MATCH(1,($U$2=GRID!$B$1:$BI$1)*(КАЛЕНДАРЬ!$AA7=GRID!$B$3:$BI$3),0))*GRID!$B$66*(1-GRID!$B$69),0))</f>
        <v>22304</v>
      </c>
      <c r="L183" s="48" cm="1">
        <f t="array" ref="L183">IF($I$2="Раннее бронирование",
INDEX(GRID!$B$17:$BI$27,MATCH(K$7,GRID!$A$17:$A$27,0),MATCH(1,($U$2=GRID!$B$1:$BI$1)*(КАЛЕНДАРЬ!$AA7=GRID!$B$3:$BI$3), 0))*GRID!$B$67,
ROUNDUP(INDEX(GRID!$B$17:$BI$27,MATCH(K$7,GRID!$A$17:$A$27,0),MATCH(1,($U$2=GRID!$B$1:$BI$1)*(КАЛЕНДАРЬ!$AA7=GRID!$B$3:$BI$3), 0))*GRID!$B$66*(1-GRID!$B$69),0))</f>
        <v>24004</v>
      </c>
      <c r="M183" s="47" cm="1">
        <f t="array" ref="M183">IF($I$2="Раннее бронирование",
INDEX(GRID!$B$4:$BI$14,MATCH(M$7,GRID!$A$4:$A$14,0),MATCH(1,($U$2=GRID!$B$1:$BI$1)*(КАЛЕНДАРЬ!$AA7=GRID!$B$3:$BI$3), 0))*GRID!$B$67,
ROUNDUP(INDEX(GRID!$B$4:$BI$14,MATCH(M$7,GRID!$A$4:$A$14,0),MATCH(1,($U$2=GRID!$B$1:$BI$1)*(КАЛЕНДАРЬ!$AA7=GRID!$B$3:$BI$3),0))*GRID!$B$66*(1-GRID!$B$69),0))</f>
        <v>24684</v>
      </c>
      <c r="N183" s="48" cm="1">
        <f t="array" ref="N183">IF($I$2="Раннее бронирование",
INDEX(GRID!$B$17:$BI$27,MATCH(M$7,GRID!$A$17:$A$27,0),MATCH(1,($U$2=GRID!$B$1:$BI$1)*(КАЛЕНДАРЬ!$AA7=GRID!$B$3:$BI$3), 0))*GRID!$B$67,
ROUNDUP(INDEX(GRID!$B$17:$BI$27,MATCH(M$7,GRID!$A$17:$A$27,0),MATCH(1,($U$2=GRID!$B$1:$BI$1)*(КАЛЕНДАРЬ!$AA7=GRID!$B$3:$BI$3), 0))*GRID!$B$66*(1-GRID!$B$69),0))</f>
        <v>26384</v>
      </c>
      <c r="O183" s="47" cm="1">
        <f t="array" ref="O183">IF($I$2="Раннее бронирование",
INDEX(GRID!$B$4:$BI$14,MATCH(O$7,GRID!$A$4:$A$14,0),MATCH(1,($U$2=GRID!$B$1:$BI$1)*(КАЛЕНДАРЬ!$AA7=GRID!$B$3:$BI$3), 0))*GRID!$B$67,
ROUNDUP(INDEX(GRID!$B$4:$BI$14,MATCH(O$7,GRID!$A$4:$A$14,0),MATCH(1,($U$2=GRID!$B$1:$BI$1)*(КАЛЕНДАРЬ!$AA7=GRID!$B$3:$BI$3),0))*GRID!$B$66*(1-GRID!$B$69),0))</f>
        <v>29240</v>
      </c>
      <c r="P183" s="48" cm="1">
        <f t="array" ref="P183">IF($I$2="Раннее бронирование",
INDEX(GRID!$B$17:$BI$27,MATCH(O$7,GRID!$A$17:$A$27,0),MATCH(1,($U$2=GRID!$B$1:$BI$1)*(КАЛЕНДАРЬ!$AA7=GRID!$B$3:$BI$3), 0))*GRID!$B$67,
ROUNDUP(INDEX(GRID!$B$17:$BI$27,MATCH(O$7,GRID!$A$17:$A$27,0),MATCH(1,($U$2=GRID!$B$1:$BI$1)*(КАЛЕНДАРЬ!$AA7=GRID!$B$3:$BI$3), 0))*GRID!$B$66*(1-GRID!$B$69),0))</f>
        <v>30940</v>
      </c>
      <c r="Q183" s="47" t="e" cm="1">
        <f t="array" ref="Q183">IF($I$2="Раннее бронирование",
INDEX(GRID!$B$4:$BI$14,MATCH(Q$7,GRID!$A$4:$A$14,0),MATCH(1,($U$2=GRID!$B$1:$BI$1)*(КАЛЕНДАРЬ!$AA7=GRID!$B$3:$BI$3), 0))*GRID!$B$67,
ROUNDUP(INDEX(GRID!$B$4:$BI$14,MATCH(Q$7,GRID!$A$4:$A$14,0),MATCH(1,($U$2=GRID!$B$1:$BI$1)*(КАЛЕНДАРЬ!$AA7=GRID!$B$3:$BI$3),0))*GRID!$B$66*(1-GRID!$B$69),0))</f>
        <v>#N/A</v>
      </c>
      <c r="R183" s="48" t="e" cm="1">
        <f t="array" ref="R183">IF($I$2="Раннее бронирование",
INDEX(GRID!$B$17:$BI$27,MATCH(Q$7,GRID!$A$17:$A$27,0),MATCH(1,($U$2=GRID!$B$1:$BI$1)*(КАЛЕНДАРЬ!$AA7=GRID!$B$3:$BI$3), 0))*GRID!$B$67,
ROUNDUP(INDEX(GRID!$B$17:$BI$27,MATCH(Q$7,GRID!$A$17:$A$27,0),MATCH(1,($U$2=GRID!$B$1:$BI$1)*(КАЛЕНДАРЬ!$AA7=GRID!$B$3:$BI$3), 0))*GRID!$B$66*(1-GRID!$B$69),0))</f>
        <v>#N/A</v>
      </c>
      <c r="S183" s="47" t="e" cm="1">
        <f t="array" ref="S183">IF($I$2="Раннее бронирование",
INDEX(GRID!$B$4:$BI$14,MATCH(S$7,GRID!$A$4:$A$14,0),MATCH(1,($U$2=GRID!$B$1:$BI$1)*(КАЛЕНДАРЬ!$AA7=GRID!$B$3:$BI$3), 0))*GRID!$B$67,
ROUNDUP(INDEX(GRID!$B$4:$BI$14,MATCH(S$7,GRID!$A$4:$A$14,0),MATCH(1,($U$2=GRID!$B$1:$BI$1)*(КАЛЕНДАРЬ!$AA7=GRID!$B$3:$BI$3),0))*GRID!$B$66*(1-GRID!$B$69),0))</f>
        <v>#N/A</v>
      </c>
      <c r="T183" s="48" t="e" cm="1">
        <f t="array" ref="T183">IF($I$2="Раннее бронирование",
INDEX(GRID!$B$17:$BI$27,MATCH(S$7,GRID!$A$17:$A$27,0),MATCH(1,($U$2=GRID!$B$1:$BI$1)*(КАЛЕНДАРЬ!$AA7=GRID!$B$3:$BI$3), 0))*GRID!$B$67,
ROUNDUP(INDEX(GRID!$B$17:$BI$27,MATCH(S$7,GRID!$A$17:$A$27,0),MATCH(1,($U$2=GRID!$B$1:$BI$1)*(КАЛЕНДАРЬ!$AA7=GRID!$B$3:$BI$3), 0))*GRID!$B$66*(1-GRID!$B$69),0))</f>
        <v>#N/A</v>
      </c>
      <c r="U183" s="47" cm="1">
        <f t="array" ref="U183">IF($I$2="Раннее бронирование",
INDEX(GRID!$B$4:$BI$14,MATCH(U$7,GRID!$A$4:$A$14,0),MATCH(1,($U$2=GRID!$B$1:$BI$1)*(КАЛЕНДАРЬ!$AA7=GRID!$B$3:$BI$3), 0))*GRID!$B$67,
ROUNDUP(INDEX(GRID!$B$4:$BI$14,MATCH(U$7,GRID!$A$4:$A$14,0),MATCH(1,($U$2=GRID!$B$1:$BI$1)*(КАЛЕНДАРЬ!$AA7=GRID!$B$3:$BI$3),0))*GRID!$B$66*(1-GRID!$B$69),0))</f>
        <v>45560</v>
      </c>
      <c r="V183" s="48" cm="1">
        <f t="array" ref="V183">IF($I$2="Раннее бронирование",
INDEX(GRID!$B$17:$BI$27,MATCH(U$7,GRID!$A$17:$A$27,0),MATCH(1,($U$2=GRID!$B$1:$BI$1)*(КАЛЕНДАРЬ!$AA7=GRID!$B$3:$BI$3), 0))*GRID!$B$67,
ROUNDUP(INDEX(GRID!$B$17:$BI$27,MATCH(U$7,GRID!$A$17:$A$27,0),MATCH(1,($U$2=GRID!$B$1:$BI$1)*(КАЛЕНДАРЬ!$AA7=GRID!$B$3:$BI$3), 0))*GRID!$B$66*(1-GRID!$B$69),0))</f>
        <v>47260</v>
      </c>
      <c r="W183" s="47" cm="1">
        <f t="array" ref="W183">IF($I$2="Раннее бронирование",
INDEX(GRID!$B$4:$BI$14,MATCH(W$7,GRID!$A$4:$A$14,0),MATCH(1,($U$2=GRID!$B$1:$BI$1)*(КАЛЕНДАРЬ!$AA7=GRID!$B$3:$BI$3), 0))*GRID!$B$67,
ROUNDUP(INDEX(GRID!$B$4:$BI$14,MATCH(W$7,GRID!$A$4:$A$14,0),MATCH(1,($U$2=GRID!$B$1:$BI$1)*(КАЛЕНДАРЬ!$AA7=GRID!$B$3:$BI$3),0))*GRID!$B$66*(1-GRID!$B$69),0))</f>
        <v>175440</v>
      </c>
      <c r="X183" s="48" cm="1">
        <f t="array" ref="X183">IF($I$2="Раннее бронирование",
INDEX(GRID!$B$17:$BI$27,MATCH(W$7,GRID!$A$17:$A$27,0),MATCH(1,($U$2=GRID!$B$1:$BI$1)*(КАЛЕНДАРЬ!$AA7=GRID!$B$3:$BI$3), 0))*GRID!$B$67,
ROUNDUP(INDEX(GRID!$B$17:$BI$27,MATCH(W$7,GRID!$A$17:$A$27,0),MATCH(1,($U$2=GRID!$B$1:$BI$1)*(КАЛЕНДАРЬ!$AA7=GRID!$B$3:$BI$3), 0))*GRID!$B$66*(1-GRID!$B$69),0))</f>
        <v>177140</v>
      </c>
    </row>
    <row r="184" spans="1:24" hidden="1" x14ac:dyDescent="0.2">
      <c r="A184" s="117" t="s">
        <v>46</v>
      </c>
      <c r="B184" s="117">
        <v>5</v>
      </c>
      <c r="C184" s="47" cm="1">
        <f t="array" ref="C184">IF($I$2="Раннее бронирование",
INDEX(GRID!$B$4:$BI$14,MATCH(C$7,GRID!$A$4:$A$14,0),MATCH(1,($U$2=GRID!$B$1:$BI$1)*(КАЛЕНДАРЬ!$AA8=GRID!$B$3:$BI$3), 0))*GRID!$B$67,
ROUNDUP(INDEX(GRID!$B$4:$BI$14,MATCH(C$7,GRID!$A$4:$A$14,0),MATCH(1,($U$2=GRID!$B$1:$BI$1)*(КАЛЕНДАРЬ!$AA8=GRID!$B$3:$BI$3),0))*GRID!$B$66*(1-GRID!$B$69),0))</f>
        <v>15640</v>
      </c>
      <c r="D184" s="48" cm="1">
        <f t="array" ref="D184">IF($I$2="Раннее бронирование",
INDEX(GRID!$B$17:$BI$27,MATCH(C$7,GRID!$A$17:$A$27,0),MATCH(1,($U$2=GRID!$B$1:$BI$1)*(КАЛЕНДАРЬ!$AA8=GRID!$B$3:$BI$3), 0))*GRID!$B$67,
ROUNDUP(INDEX(GRID!$B$17:$BI$27,MATCH(C$7,GRID!$A$17:$A$27,0),MATCH(1,($U$2=GRID!$B$1:$BI$1)*(КАЛЕНДАРЬ!$AA8=GRID!$B$3:$BI$3), 0))*GRID!$B$66*(1-GRID!$B$69),0))</f>
        <v>17340</v>
      </c>
      <c r="E184" s="47" cm="1">
        <f t="array" ref="E184">IF($I$2="Раннее бронирование",
INDEX(GRID!$B$4:$BI$14,MATCH(E$7,GRID!$A$4:$A$14,0),MATCH(1,($U$2=GRID!$B$1:$BI$1)*(КАЛЕНДАРЬ!$AA8=GRID!$B$3:$BI$3), 0))*GRID!$B$67,
ROUNDUP(INDEX(GRID!$B$4:$BI$14,MATCH(E$7,GRID!$A$4:$A$14,0),MATCH(1,($U$2=GRID!$B$1:$BI$1)*(КАЛЕНДАРЬ!$AA8=GRID!$B$3:$BI$3),0))*GRID!$B$66*(1-GRID!$B$69),0))</f>
        <v>17340</v>
      </c>
      <c r="F184" s="48" cm="1">
        <f t="array" ref="F184">IF($I$2="Раннее бронирование",
INDEX(GRID!$B$17:$BI$27,MATCH(E$7,GRID!$A$17:$A$27,0),MATCH(1,($U$2=GRID!$B$1:$BI$1)*(КАЛЕНДАРЬ!$AA8=GRID!$B$3:$BI$3), 0))*GRID!$B$67,
ROUNDUP(INDEX(GRID!$B$17:$BI$27,MATCH(E$7,GRID!$A$17:$A$27,0),MATCH(1,($U$2=GRID!$B$1:$BI$1)*(КАЛЕНДАРЬ!$AA8=GRID!$B$3:$BI$3), 0))*GRID!$B$66*(1-GRID!$B$69),0))</f>
        <v>19040</v>
      </c>
      <c r="G184" s="47" t="e" cm="1">
        <f t="array" ref="G184">IF($I$2="Раннее бронирование",
INDEX(GRID!$B$4:$BI$14,MATCH(G$7,GRID!$A$4:$A$14,0),MATCH(1,($U$2=GRID!$B$1:$BI$1)*(КАЛЕНДАРЬ!$AA8=GRID!$B$3:$BI$3), 0))*GRID!$B$67,
ROUNDUP(INDEX(GRID!$B$4:$BI$14,MATCH(G$7,GRID!$A$4:$A$14,0),MATCH(1,($U$2=GRID!$B$1:$BI$1)*(КАЛЕНДАРЬ!$AA8=GRID!$B$3:$BI$3),0))*GRID!$B$66*(1-GRID!$B$69),0))</f>
        <v>#N/A</v>
      </c>
      <c r="H184" s="48" t="e" cm="1">
        <f t="array" ref="H184">IF($I$2="Раннее бронирование",
INDEX(GRID!$B$17:$BI$27,MATCH(G$7,GRID!$A$17:$A$27,0),MATCH(1,($U$2=GRID!$B$1:$BI$1)*(КАЛЕНДАРЬ!$AA8=GRID!$B$3:$BI$3), 0))*GRID!$B$67,
ROUNDUP(INDEX(GRID!$B$17:$BI$27,MATCH(G$7,GRID!$A$17:$A$27,0),MATCH(1,($U$2=GRID!$B$1:$BI$1)*(КАЛЕНДАРЬ!$AA8=GRID!$B$3:$BI$3), 0))*GRID!$B$66*(1-GRID!$B$69),0))</f>
        <v>#N/A</v>
      </c>
      <c r="I184" s="47" t="e" cm="1">
        <f t="array" ref="I184">IF($I$2="Раннее бронирование",
INDEX(GRID!$B$4:$BI$14,MATCH(I$7,GRID!$A$4:$A$14,0),MATCH(1,($U$2=GRID!$B$1:$BI$1)*(КАЛЕНДАРЬ!$AA8=GRID!$B$3:$BI$3), 0))*GRID!$B$67,
ROUNDUP(INDEX(GRID!$B$4:$BI$14,MATCH(I$7,GRID!$A$4:$A$14,0),MATCH(1,($U$2=GRID!$B$1:$BI$1)*(КАЛЕНДАРЬ!$AA8=GRID!$B$3:$BI$3),0))*GRID!$B$66*(1-GRID!$B$69),0))</f>
        <v>#N/A</v>
      </c>
      <c r="J184" s="48" t="e" cm="1">
        <f t="array" ref="J184">IF($I$2="Раннее бронирование",
INDEX(GRID!$B$17:$BI$27,MATCH(I$7,GRID!$A$17:$A$27,0),MATCH(1,($U$2=GRID!$B$1:$BI$1)*(КАЛЕНДАРЬ!$AA8=GRID!$B$3:$BI$3), 0))*GRID!$B$67,
ROUNDUP(INDEX(GRID!$B$17:$BI$27,MATCH(I$7,GRID!$A$17:$A$27,0),MATCH(1,($U$2=GRID!$B$1:$BI$1)*(КАЛЕНДАРЬ!$AA8=GRID!$B$3:$BI$3), 0))*GRID!$B$66*(1-GRID!$B$69),0))</f>
        <v>#N/A</v>
      </c>
      <c r="K184" s="47" cm="1">
        <f t="array" ref="K184">IF($I$2="Раннее бронирование",
INDEX(GRID!$B$4:$BI$14,MATCH(K$7,GRID!$A$4:$A$14,0),MATCH(1,($U$2=GRID!$B$1:$BI$1)*(КАЛЕНДАРЬ!$AA8=GRID!$B$3:$BI$3), 0))*GRID!$B$67,
ROUNDUP(INDEX(GRID!$B$4:$BI$14,MATCH(K$7,GRID!$A$4:$A$14,0),MATCH(1,($U$2=GRID!$B$1:$BI$1)*(КАЛЕНДАРЬ!$AA8=GRID!$B$3:$BI$3),0))*GRID!$B$66*(1-GRID!$B$69),0))</f>
        <v>23528</v>
      </c>
      <c r="L184" s="48" cm="1">
        <f t="array" ref="L184">IF($I$2="Раннее бронирование",
INDEX(GRID!$B$17:$BI$27,MATCH(K$7,GRID!$A$17:$A$27,0),MATCH(1,($U$2=GRID!$B$1:$BI$1)*(КАЛЕНДАРЬ!$AA8=GRID!$B$3:$BI$3), 0))*GRID!$B$67,
ROUNDUP(INDEX(GRID!$B$17:$BI$27,MATCH(K$7,GRID!$A$17:$A$27,0),MATCH(1,($U$2=GRID!$B$1:$BI$1)*(КАЛЕНДАРЬ!$AA8=GRID!$B$3:$BI$3), 0))*GRID!$B$66*(1-GRID!$B$69),0))</f>
        <v>25228</v>
      </c>
      <c r="M184" s="47" cm="1">
        <f t="array" ref="M184">IF($I$2="Раннее бронирование",
INDEX(GRID!$B$4:$BI$14,MATCH(M$7,GRID!$A$4:$A$14,0),MATCH(1,($U$2=GRID!$B$1:$BI$1)*(КАЛЕНДАРЬ!$AA8=GRID!$B$3:$BI$3), 0))*GRID!$B$67,
ROUNDUP(INDEX(GRID!$B$4:$BI$14,MATCH(M$7,GRID!$A$4:$A$14,0),MATCH(1,($U$2=GRID!$B$1:$BI$1)*(КАЛЕНДАРЬ!$AA8=GRID!$B$3:$BI$3),0))*GRID!$B$66*(1-GRID!$B$69),0))</f>
        <v>26044</v>
      </c>
      <c r="N184" s="48" cm="1">
        <f t="array" ref="N184">IF($I$2="Раннее бронирование",
INDEX(GRID!$B$17:$BI$27,MATCH(M$7,GRID!$A$17:$A$27,0),MATCH(1,($U$2=GRID!$B$1:$BI$1)*(КАЛЕНДАРЬ!$AA8=GRID!$B$3:$BI$3), 0))*GRID!$B$67,
ROUNDUP(INDEX(GRID!$B$17:$BI$27,MATCH(M$7,GRID!$A$17:$A$27,0),MATCH(1,($U$2=GRID!$B$1:$BI$1)*(КАЛЕНДАРЬ!$AA8=GRID!$B$3:$BI$3), 0))*GRID!$B$66*(1-GRID!$B$69),0))</f>
        <v>27744</v>
      </c>
      <c r="O184" s="47" cm="1">
        <f t="array" ref="O184">IF($I$2="Раннее бронирование",
INDEX(GRID!$B$4:$BI$14,MATCH(O$7,GRID!$A$4:$A$14,0),MATCH(1,($U$2=GRID!$B$1:$BI$1)*(КАЛЕНДАРЬ!$AA8=GRID!$B$3:$BI$3), 0))*GRID!$B$67,
ROUNDUP(INDEX(GRID!$B$4:$BI$14,MATCH(O$7,GRID!$A$4:$A$14,0),MATCH(1,($U$2=GRID!$B$1:$BI$1)*(КАЛЕНДАРЬ!$AA8=GRID!$B$3:$BI$3),0))*GRID!$B$66*(1-GRID!$B$69),0))</f>
        <v>30464</v>
      </c>
      <c r="P184" s="48" cm="1">
        <f t="array" ref="P184">IF($I$2="Раннее бронирование",
INDEX(GRID!$B$17:$BI$27,MATCH(O$7,GRID!$A$17:$A$27,0),MATCH(1,($U$2=GRID!$B$1:$BI$1)*(КАЛЕНДАРЬ!$AA8=GRID!$B$3:$BI$3), 0))*GRID!$B$67,
ROUNDUP(INDEX(GRID!$B$17:$BI$27,MATCH(O$7,GRID!$A$17:$A$27,0),MATCH(1,($U$2=GRID!$B$1:$BI$1)*(КАЛЕНДАРЬ!$AA8=GRID!$B$3:$BI$3), 0))*GRID!$B$66*(1-GRID!$B$69),0))</f>
        <v>32164</v>
      </c>
      <c r="Q184" s="47" t="e" cm="1">
        <f t="array" ref="Q184">IF($I$2="Раннее бронирование",
INDEX(GRID!$B$4:$BI$14,MATCH(Q$7,GRID!$A$4:$A$14,0),MATCH(1,($U$2=GRID!$B$1:$BI$1)*(КАЛЕНДАРЬ!$AA8=GRID!$B$3:$BI$3), 0))*GRID!$B$67,
ROUNDUP(INDEX(GRID!$B$4:$BI$14,MATCH(Q$7,GRID!$A$4:$A$14,0),MATCH(1,($U$2=GRID!$B$1:$BI$1)*(КАЛЕНДАРЬ!$AA8=GRID!$B$3:$BI$3),0))*GRID!$B$66*(1-GRID!$B$69),0))</f>
        <v>#N/A</v>
      </c>
      <c r="R184" s="48" t="e" cm="1">
        <f t="array" ref="R184">IF($I$2="Раннее бронирование",
INDEX(GRID!$B$17:$BI$27,MATCH(Q$7,GRID!$A$17:$A$27,0),MATCH(1,($U$2=GRID!$B$1:$BI$1)*(КАЛЕНДАРЬ!$AA8=GRID!$B$3:$BI$3), 0))*GRID!$B$67,
ROUNDUP(INDEX(GRID!$B$17:$BI$27,MATCH(Q$7,GRID!$A$17:$A$27,0),MATCH(1,($U$2=GRID!$B$1:$BI$1)*(КАЛЕНДАРЬ!$AA8=GRID!$B$3:$BI$3), 0))*GRID!$B$66*(1-GRID!$B$69),0))</f>
        <v>#N/A</v>
      </c>
      <c r="S184" s="47" t="e" cm="1">
        <f t="array" ref="S184">IF($I$2="Раннее бронирование",
INDEX(GRID!$B$4:$BI$14,MATCH(S$7,GRID!$A$4:$A$14,0),MATCH(1,($U$2=GRID!$B$1:$BI$1)*(КАЛЕНДАРЬ!$AA8=GRID!$B$3:$BI$3), 0))*GRID!$B$67,
ROUNDUP(INDEX(GRID!$B$4:$BI$14,MATCH(S$7,GRID!$A$4:$A$14,0),MATCH(1,($U$2=GRID!$B$1:$BI$1)*(КАЛЕНДАРЬ!$AA8=GRID!$B$3:$BI$3),0))*GRID!$B$66*(1-GRID!$B$69),0))</f>
        <v>#N/A</v>
      </c>
      <c r="T184" s="48" t="e" cm="1">
        <f t="array" ref="T184">IF($I$2="Раннее бронирование",
INDEX(GRID!$B$17:$BI$27,MATCH(S$7,GRID!$A$17:$A$27,0),MATCH(1,($U$2=GRID!$B$1:$BI$1)*(КАЛЕНДАРЬ!$AA8=GRID!$B$3:$BI$3), 0))*GRID!$B$67,
ROUNDUP(INDEX(GRID!$B$17:$BI$27,MATCH(S$7,GRID!$A$17:$A$27,0),MATCH(1,($U$2=GRID!$B$1:$BI$1)*(КАЛЕНДАРЬ!$AA8=GRID!$B$3:$BI$3), 0))*GRID!$B$66*(1-GRID!$B$69),0))</f>
        <v>#N/A</v>
      </c>
      <c r="U184" s="47" cm="1">
        <f t="array" ref="U184">IF($I$2="Раннее бронирование",
INDEX(GRID!$B$4:$BI$14,MATCH(U$7,GRID!$A$4:$A$14,0),MATCH(1,($U$2=GRID!$B$1:$BI$1)*(КАЛЕНДАРЬ!$AA8=GRID!$B$3:$BI$3), 0))*GRID!$B$67,
ROUNDUP(INDEX(GRID!$B$4:$BI$14,MATCH(U$7,GRID!$A$4:$A$14,0),MATCH(1,($U$2=GRID!$B$1:$BI$1)*(КАЛЕНДАРЬ!$AA8=GRID!$B$3:$BI$3),0))*GRID!$B$66*(1-GRID!$B$69),0))</f>
        <v>47600</v>
      </c>
      <c r="V184" s="48" cm="1">
        <f t="array" ref="V184">IF($I$2="Раннее бронирование",
INDEX(GRID!$B$17:$BI$27,MATCH(U$7,GRID!$A$17:$A$27,0),MATCH(1,($U$2=GRID!$B$1:$BI$1)*(КАЛЕНДАРЬ!$AA8=GRID!$B$3:$BI$3), 0))*GRID!$B$67,
ROUNDUP(INDEX(GRID!$B$17:$BI$27,MATCH(U$7,GRID!$A$17:$A$27,0),MATCH(1,($U$2=GRID!$B$1:$BI$1)*(КАЛЕНДАРЬ!$AA8=GRID!$B$3:$BI$3), 0))*GRID!$B$66*(1-GRID!$B$69),0))</f>
        <v>49300</v>
      </c>
      <c r="W184" s="47" cm="1">
        <f t="array" ref="W184">IF($I$2="Раннее бронирование",
INDEX(GRID!$B$4:$BI$14,MATCH(W$7,GRID!$A$4:$A$14,0),MATCH(1,($U$2=GRID!$B$1:$BI$1)*(КАЛЕНДАРЬ!$AA8=GRID!$B$3:$BI$3), 0))*GRID!$B$67,
ROUNDUP(INDEX(GRID!$B$4:$BI$14,MATCH(W$7,GRID!$A$4:$A$14,0),MATCH(1,($U$2=GRID!$B$1:$BI$1)*(КАЛЕНДАРЬ!$AA8=GRID!$B$3:$BI$3),0))*GRID!$B$66*(1-GRID!$B$69),0))</f>
        <v>180880</v>
      </c>
      <c r="X184" s="48" cm="1">
        <f t="array" ref="X184">IF($I$2="Раннее бронирование",
INDEX(GRID!$B$17:$BI$27,MATCH(W$7,GRID!$A$17:$A$27,0),MATCH(1,($U$2=GRID!$B$1:$BI$1)*(КАЛЕНДАРЬ!$AA8=GRID!$B$3:$BI$3), 0))*GRID!$B$67,
ROUNDUP(INDEX(GRID!$B$17:$BI$27,MATCH(W$7,GRID!$A$17:$A$27,0),MATCH(1,($U$2=GRID!$B$1:$BI$1)*(КАЛЕНДАРЬ!$AA8=GRID!$B$3:$BI$3), 0))*GRID!$B$66*(1-GRID!$B$69),0))</f>
        <v>182580</v>
      </c>
    </row>
    <row r="185" spans="1:24" hidden="1" x14ac:dyDescent="0.2">
      <c r="A185" s="117" t="s">
        <v>47</v>
      </c>
      <c r="B185" s="117">
        <v>6</v>
      </c>
      <c r="C185" s="47" cm="1">
        <f t="array" ref="C185">IF($I$2="Раннее бронирование",
INDEX(GRID!$B$4:$BI$14,MATCH(C$7,GRID!$A$4:$A$14,0),MATCH(1,($U$2=GRID!$B$1:$BI$1)*(КАЛЕНДАРЬ!$AA9=GRID!$B$3:$BI$3), 0))*GRID!$B$67,
ROUNDUP(INDEX(GRID!$B$4:$BI$14,MATCH(C$7,GRID!$A$4:$A$14,0),MATCH(1,($U$2=GRID!$B$1:$BI$1)*(КАЛЕНДАРЬ!$AA9=GRID!$B$3:$BI$3),0))*GRID!$B$66*(1-GRID!$B$69),0))</f>
        <v>15640</v>
      </c>
      <c r="D185" s="48" cm="1">
        <f t="array" ref="D185">IF($I$2="Раннее бронирование",
INDEX(GRID!$B$17:$BI$27,MATCH(C$7,GRID!$A$17:$A$27,0),MATCH(1,($U$2=GRID!$B$1:$BI$1)*(КАЛЕНДАРЬ!$AA9=GRID!$B$3:$BI$3), 0))*GRID!$B$67,
ROUNDUP(INDEX(GRID!$B$17:$BI$27,MATCH(C$7,GRID!$A$17:$A$27,0),MATCH(1,($U$2=GRID!$B$1:$BI$1)*(КАЛЕНДАРЬ!$AA9=GRID!$B$3:$BI$3), 0))*GRID!$B$66*(1-GRID!$B$69),0))</f>
        <v>17340</v>
      </c>
      <c r="E185" s="47" cm="1">
        <f t="array" ref="E185">IF($I$2="Раннее бронирование",
INDEX(GRID!$B$4:$BI$14,MATCH(E$7,GRID!$A$4:$A$14,0),MATCH(1,($U$2=GRID!$B$1:$BI$1)*(КАЛЕНДАРЬ!$AA9=GRID!$B$3:$BI$3), 0))*GRID!$B$67,
ROUNDUP(INDEX(GRID!$B$4:$BI$14,MATCH(E$7,GRID!$A$4:$A$14,0),MATCH(1,($U$2=GRID!$B$1:$BI$1)*(КАЛЕНДАРЬ!$AA9=GRID!$B$3:$BI$3),0))*GRID!$B$66*(1-GRID!$B$69),0))</f>
        <v>17340</v>
      </c>
      <c r="F185" s="48" cm="1">
        <f t="array" ref="F185">IF($I$2="Раннее бронирование",
INDEX(GRID!$B$17:$BI$27,MATCH(E$7,GRID!$A$17:$A$27,0),MATCH(1,($U$2=GRID!$B$1:$BI$1)*(КАЛЕНДАРЬ!$AA9=GRID!$B$3:$BI$3), 0))*GRID!$B$67,
ROUNDUP(INDEX(GRID!$B$17:$BI$27,MATCH(E$7,GRID!$A$17:$A$27,0),MATCH(1,($U$2=GRID!$B$1:$BI$1)*(КАЛЕНДАРЬ!$AA9=GRID!$B$3:$BI$3), 0))*GRID!$B$66*(1-GRID!$B$69),0))</f>
        <v>19040</v>
      </c>
      <c r="G185" s="47" t="e" cm="1">
        <f t="array" ref="G185">IF($I$2="Раннее бронирование",
INDEX(GRID!$B$4:$BI$14,MATCH(G$7,GRID!$A$4:$A$14,0),MATCH(1,($U$2=GRID!$B$1:$BI$1)*(КАЛЕНДАРЬ!$AA9=GRID!$B$3:$BI$3), 0))*GRID!$B$67,
ROUNDUP(INDEX(GRID!$B$4:$BI$14,MATCH(G$7,GRID!$A$4:$A$14,0),MATCH(1,($U$2=GRID!$B$1:$BI$1)*(КАЛЕНДАРЬ!$AA9=GRID!$B$3:$BI$3),0))*GRID!$B$66*(1-GRID!$B$69),0))</f>
        <v>#N/A</v>
      </c>
      <c r="H185" s="48" t="e" cm="1">
        <f t="array" ref="H185">IF($I$2="Раннее бронирование",
INDEX(GRID!$B$17:$BI$27,MATCH(G$7,GRID!$A$17:$A$27,0),MATCH(1,($U$2=GRID!$B$1:$BI$1)*(КАЛЕНДАРЬ!$AA9=GRID!$B$3:$BI$3), 0))*GRID!$B$67,
ROUNDUP(INDEX(GRID!$B$17:$BI$27,MATCH(G$7,GRID!$A$17:$A$27,0),MATCH(1,($U$2=GRID!$B$1:$BI$1)*(КАЛЕНДАРЬ!$AA9=GRID!$B$3:$BI$3), 0))*GRID!$B$66*(1-GRID!$B$69),0))</f>
        <v>#N/A</v>
      </c>
      <c r="I185" s="47" t="e" cm="1">
        <f t="array" ref="I185">IF($I$2="Раннее бронирование",
INDEX(GRID!$B$4:$BI$14,MATCH(I$7,GRID!$A$4:$A$14,0),MATCH(1,($U$2=GRID!$B$1:$BI$1)*(КАЛЕНДАРЬ!$AA9=GRID!$B$3:$BI$3), 0))*GRID!$B$67,
ROUNDUP(INDEX(GRID!$B$4:$BI$14,MATCH(I$7,GRID!$A$4:$A$14,0),MATCH(1,($U$2=GRID!$B$1:$BI$1)*(КАЛЕНДАРЬ!$AA9=GRID!$B$3:$BI$3),0))*GRID!$B$66*(1-GRID!$B$69),0))</f>
        <v>#N/A</v>
      </c>
      <c r="J185" s="48" t="e" cm="1">
        <f t="array" ref="J185">IF($I$2="Раннее бронирование",
INDEX(GRID!$B$17:$BI$27,MATCH(I$7,GRID!$A$17:$A$27,0),MATCH(1,($U$2=GRID!$B$1:$BI$1)*(КАЛЕНДАРЬ!$AA9=GRID!$B$3:$BI$3), 0))*GRID!$B$67,
ROUNDUP(INDEX(GRID!$B$17:$BI$27,MATCH(I$7,GRID!$A$17:$A$27,0),MATCH(1,($U$2=GRID!$B$1:$BI$1)*(КАЛЕНДАРЬ!$AA9=GRID!$B$3:$BI$3), 0))*GRID!$B$66*(1-GRID!$B$69),0))</f>
        <v>#N/A</v>
      </c>
      <c r="K185" s="47" cm="1">
        <f t="array" ref="K185">IF($I$2="Раннее бронирование",
INDEX(GRID!$B$4:$BI$14,MATCH(K$7,GRID!$A$4:$A$14,0),MATCH(1,($U$2=GRID!$B$1:$BI$1)*(КАЛЕНДАРЬ!$AA9=GRID!$B$3:$BI$3), 0))*GRID!$B$67,
ROUNDUP(INDEX(GRID!$B$4:$BI$14,MATCH(K$7,GRID!$A$4:$A$14,0),MATCH(1,($U$2=GRID!$B$1:$BI$1)*(КАЛЕНДАРЬ!$AA9=GRID!$B$3:$BI$3),0))*GRID!$B$66*(1-GRID!$B$69),0))</f>
        <v>23528</v>
      </c>
      <c r="L185" s="48" cm="1">
        <f t="array" ref="L185">IF($I$2="Раннее бронирование",
INDEX(GRID!$B$17:$BI$27,MATCH(K$7,GRID!$A$17:$A$27,0),MATCH(1,($U$2=GRID!$B$1:$BI$1)*(КАЛЕНДАРЬ!$AA9=GRID!$B$3:$BI$3), 0))*GRID!$B$67,
ROUNDUP(INDEX(GRID!$B$17:$BI$27,MATCH(K$7,GRID!$A$17:$A$27,0),MATCH(1,($U$2=GRID!$B$1:$BI$1)*(КАЛЕНДАРЬ!$AA9=GRID!$B$3:$BI$3), 0))*GRID!$B$66*(1-GRID!$B$69),0))</f>
        <v>25228</v>
      </c>
      <c r="M185" s="47" cm="1">
        <f t="array" ref="M185">IF($I$2="Раннее бронирование",
INDEX(GRID!$B$4:$BI$14,MATCH(M$7,GRID!$A$4:$A$14,0),MATCH(1,($U$2=GRID!$B$1:$BI$1)*(КАЛЕНДАРЬ!$AA9=GRID!$B$3:$BI$3), 0))*GRID!$B$67,
ROUNDUP(INDEX(GRID!$B$4:$BI$14,MATCH(M$7,GRID!$A$4:$A$14,0),MATCH(1,($U$2=GRID!$B$1:$BI$1)*(КАЛЕНДАРЬ!$AA9=GRID!$B$3:$BI$3),0))*GRID!$B$66*(1-GRID!$B$69),0))</f>
        <v>26044</v>
      </c>
      <c r="N185" s="48" cm="1">
        <f t="array" ref="N185">IF($I$2="Раннее бронирование",
INDEX(GRID!$B$17:$BI$27,MATCH(M$7,GRID!$A$17:$A$27,0),MATCH(1,($U$2=GRID!$B$1:$BI$1)*(КАЛЕНДАРЬ!$AA9=GRID!$B$3:$BI$3), 0))*GRID!$B$67,
ROUNDUP(INDEX(GRID!$B$17:$BI$27,MATCH(M$7,GRID!$A$17:$A$27,0),MATCH(1,($U$2=GRID!$B$1:$BI$1)*(КАЛЕНДАРЬ!$AA9=GRID!$B$3:$BI$3), 0))*GRID!$B$66*(1-GRID!$B$69),0))</f>
        <v>27744</v>
      </c>
      <c r="O185" s="47" cm="1">
        <f t="array" ref="O185">IF($I$2="Раннее бронирование",
INDEX(GRID!$B$4:$BI$14,MATCH(O$7,GRID!$A$4:$A$14,0),MATCH(1,($U$2=GRID!$B$1:$BI$1)*(КАЛЕНДАРЬ!$AA9=GRID!$B$3:$BI$3), 0))*GRID!$B$67,
ROUNDUP(INDEX(GRID!$B$4:$BI$14,MATCH(O$7,GRID!$A$4:$A$14,0),MATCH(1,($U$2=GRID!$B$1:$BI$1)*(КАЛЕНДАРЬ!$AA9=GRID!$B$3:$BI$3),0))*GRID!$B$66*(1-GRID!$B$69),0))</f>
        <v>30464</v>
      </c>
      <c r="P185" s="48" cm="1">
        <f t="array" ref="P185">IF($I$2="Раннее бронирование",
INDEX(GRID!$B$17:$BI$27,MATCH(O$7,GRID!$A$17:$A$27,0),MATCH(1,($U$2=GRID!$B$1:$BI$1)*(КАЛЕНДАРЬ!$AA9=GRID!$B$3:$BI$3), 0))*GRID!$B$67,
ROUNDUP(INDEX(GRID!$B$17:$BI$27,MATCH(O$7,GRID!$A$17:$A$27,0),MATCH(1,($U$2=GRID!$B$1:$BI$1)*(КАЛЕНДАРЬ!$AA9=GRID!$B$3:$BI$3), 0))*GRID!$B$66*(1-GRID!$B$69),0))</f>
        <v>32164</v>
      </c>
      <c r="Q185" s="47" t="e" cm="1">
        <f t="array" ref="Q185">IF($I$2="Раннее бронирование",
INDEX(GRID!$B$4:$BI$14,MATCH(Q$7,GRID!$A$4:$A$14,0),MATCH(1,($U$2=GRID!$B$1:$BI$1)*(КАЛЕНДАРЬ!$AA9=GRID!$B$3:$BI$3), 0))*GRID!$B$67,
ROUNDUP(INDEX(GRID!$B$4:$BI$14,MATCH(Q$7,GRID!$A$4:$A$14,0),MATCH(1,($U$2=GRID!$B$1:$BI$1)*(КАЛЕНДАРЬ!$AA9=GRID!$B$3:$BI$3),0))*GRID!$B$66*(1-GRID!$B$69),0))</f>
        <v>#N/A</v>
      </c>
      <c r="R185" s="48" t="e" cm="1">
        <f t="array" ref="R185">IF($I$2="Раннее бронирование",
INDEX(GRID!$B$17:$BI$27,MATCH(Q$7,GRID!$A$17:$A$27,0),MATCH(1,($U$2=GRID!$B$1:$BI$1)*(КАЛЕНДАРЬ!$AA9=GRID!$B$3:$BI$3), 0))*GRID!$B$67,
ROUNDUP(INDEX(GRID!$B$17:$BI$27,MATCH(Q$7,GRID!$A$17:$A$27,0),MATCH(1,($U$2=GRID!$B$1:$BI$1)*(КАЛЕНДАРЬ!$AA9=GRID!$B$3:$BI$3), 0))*GRID!$B$66*(1-GRID!$B$69),0))</f>
        <v>#N/A</v>
      </c>
      <c r="S185" s="47" t="e" cm="1">
        <f t="array" ref="S185">IF($I$2="Раннее бронирование",
INDEX(GRID!$B$4:$BI$14,MATCH(S$7,GRID!$A$4:$A$14,0),MATCH(1,($U$2=GRID!$B$1:$BI$1)*(КАЛЕНДАРЬ!$AA9=GRID!$B$3:$BI$3), 0))*GRID!$B$67,
ROUNDUP(INDEX(GRID!$B$4:$BI$14,MATCH(S$7,GRID!$A$4:$A$14,0),MATCH(1,($U$2=GRID!$B$1:$BI$1)*(КАЛЕНДАРЬ!$AA9=GRID!$B$3:$BI$3),0))*GRID!$B$66*(1-GRID!$B$69),0))</f>
        <v>#N/A</v>
      </c>
      <c r="T185" s="48" t="e" cm="1">
        <f t="array" ref="T185">IF($I$2="Раннее бронирование",
INDEX(GRID!$B$17:$BI$27,MATCH(S$7,GRID!$A$17:$A$27,0),MATCH(1,($U$2=GRID!$B$1:$BI$1)*(КАЛЕНДАРЬ!$AA9=GRID!$B$3:$BI$3), 0))*GRID!$B$67,
ROUNDUP(INDEX(GRID!$B$17:$BI$27,MATCH(S$7,GRID!$A$17:$A$27,0),MATCH(1,($U$2=GRID!$B$1:$BI$1)*(КАЛЕНДАРЬ!$AA9=GRID!$B$3:$BI$3), 0))*GRID!$B$66*(1-GRID!$B$69),0))</f>
        <v>#N/A</v>
      </c>
      <c r="U185" s="47" cm="1">
        <f t="array" ref="U185">IF($I$2="Раннее бронирование",
INDEX(GRID!$B$4:$BI$14,MATCH(U$7,GRID!$A$4:$A$14,0),MATCH(1,($U$2=GRID!$B$1:$BI$1)*(КАЛЕНДАРЬ!$AA9=GRID!$B$3:$BI$3), 0))*GRID!$B$67,
ROUNDUP(INDEX(GRID!$B$4:$BI$14,MATCH(U$7,GRID!$A$4:$A$14,0),MATCH(1,($U$2=GRID!$B$1:$BI$1)*(КАЛЕНДАРЬ!$AA9=GRID!$B$3:$BI$3),0))*GRID!$B$66*(1-GRID!$B$69),0))</f>
        <v>47600</v>
      </c>
      <c r="V185" s="48" cm="1">
        <f t="array" ref="V185">IF($I$2="Раннее бронирование",
INDEX(GRID!$B$17:$BI$27,MATCH(U$7,GRID!$A$17:$A$27,0),MATCH(1,($U$2=GRID!$B$1:$BI$1)*(КАЛЕНДАРЬ!$AA9=GRID!$B$3:$BI$3), 0))*GRID!$B$67,
ROUNDUP(INDEX(GRID!$B$17:$BI$27,MATCH(U$7,GRID!$A$17:$A$27,0),MATCH(1,($U$2=GRID!$B$1:$BI$1)*(КАЛЕНДАРЬ!$AA9=GRID!$B$3:$BI$3), 0))*GRID!$B$66*(1-GRID!$B$69),0))</f>
        <v>49300</v>
      </c>
      <c r="W185" s="47" cm="1">
        <f t="array" ref="W185">IF($I$2="Раннее бронирование",
INDEX(GRID!$B$4:$BI$14,MATCH(W$7,GRID!$A$4:$A$14,0),MATCH(1,($U$2=GRID!$B$1:$BI$1)*(КАЛЕНДАРЬ!$AA9=GRID!$B$3:$BI$3), 0))*GRID!$B$67,
ROUNDUP(INDEX(GRID!$B$4:$BI$14,MATCH(W$7,GRID!$A$4:$A$14,0),MATCH(1,($U$2=GRID!$B$1:$BI$1)*(КАЛЕНДАРЬ!$AA9=GRID!$B$3:$BI$3),0))*GRID!$B$66*(1-GRID!$B$69),0))</f>
        <v>180880</v>
      </c>
      <c r="X185" s="48" cm="1">
        <f t="array" ref="X185">IF($I$2="Раннее бронирование",
INDEX(GRID!$B$17:$BI$27,MATCH(W$7,GRID!$A$17:$A$27,0),MATCH(1,($U$2=GRID!$B$1:$BI$1)*(КАЛЕНДАРЬ!$AA9=GRID!$B$3:$BI$3), 0))*GRID!$B$67,
ROUNDUP(INDEX(GRID!$B$17:$BI$27,MATCH(W$7,GRID!$A$17:$A$27,0),MATCH(1,($U$2=GRID!$B$1:$BI$1)*(КАЛЕНДАРЬ!$AA9=GRID!$B$3:$BI$3), 0))*GRID!$B$66*(1-GRID!$B$69),0))</f>
        <v>182580</v>
      </c>
    </row>
    <row r="186" spans="1:24" hidden="1" x14ac:dyDescent="0.2">
      <c r="A186" s="117" t="s">
        <v>48</v>
      </c>
      <c r="B186" s="117">
        <v>7</v>
      </c>
      <c r="C186" s="47" cm="1">
        <f t="array" ref="C186">IF($I$2="Раннее бронирование",
INDEX(GRID!$B$4:$BI$14,MATCH(C$7,GRID!$A$4:$A$14,0),MATCH(1,($U$2=GRID!$B$1:$BI$1)*(КАЛЕНДАРЬ!$AA10=GRID!$B$3:$BI$3), 0))*GRID!$B$67,
ROUNDUP(INDEX(GRID!$B$4:$BI$14,MATCH(C$7,GRID!$A$4:$A$14,0),MATCH(1,($U$2=GRID!$B$1:$BI$1)*(КАЛЕНДАРЬ!$AA10=GRID!$B$3:$BI$3),0))*GRID!$B$66*(1-GRID!$B$69),0))</f>
        <v>14960</v>
      </c>
      <c r="D186" s="48" cm="1">
        <f t="array" ref="D186">IF($I$2="Раннее бронирование",
INDEX(GRID!$B$17:$BI$27,MATCH(C$7,GRID!$A$17:$A$27,0),MATCH(1,($U$2=GRID!$B$1:$BI$1)*(КАЛЕНДАРЬ!$AA10=GRID!$B$3:$BI$3), 0))*GRID!$B$67,
ROUNDUP(INDEX(GRID!$B$17:$BI$27,MATCH(C$7,GRID!$A$17:$A$27,0),MATCH(1,($U$2=GRID!$B$1:$BI$1)*(КАЛЕНДАРЬ!$AA10=GRID!$B$3:$BI$3), 0))*GRID!$B$66*(1-GRID!$B$69),0))</f>
        <v>16660</v>
      </c>
      <c r="E186" s="47" cm="1">
        <f t="array" ref="E186">IF($I$2="Раннее бронирование",
INDEX(GRID!$B$4:$BI$14,MATCH(E$7,GRID!$A$4:$A$14,0),MATCH(1,($U$2=GRID!$B$1:$BI$1)*(КАЛЕНДАРЬ!$AA10=GRID!$B$3:$BI$3), 0))*GRID!$B$67,
ROUNDUP(INDEX(GRID!$B$4:$BI$14,MATCH(E$7,GRID!$A$4:$A$14,0),MATCH(1,($U$2=GRID!$B$1:$BI$1)*(КАЛЕНДАРЬ!$AA10=GRID!$B$3:$BI$3),0))*GRID!$B$66*(1-GRID!$B$69),0))</f>
        <v>16524</v>
      </c>
      <c r="F186" s="48" cm="1">
        <f t="array" ref="F186">IF($I$2="Раннее бронирование",
INDEX(GRID!$B$17:$BI$27,MATCH(E$7,GRID!$A$17:$A$27,0),MATCH(1,($U$2=GRID!$B$1:$BI$1)*(КАЛЕНДАРЬ!$AA10=GRID!$B$3:$BI$3), 0))*GRID!$B$67,
ROUNDUP(INDEX(GRID!$B$17:$BI$27,MATCH(E$7,GRID!$A$17:$A$27,0),MATCH(1,($U$2=GRID!$B$1:$BI$1)*(КАЛЕНДАРЬ!$AA10=GRID!$B$3:$BI$3), 0))*GRID!$B$66*(1-GRID!$B$69),0))</f>
        <v>18224</v>
      </c>
      <c r="G186" s="47" t="e" cm="1">
        <f t="array" ref="G186">IF($I$2="Раннее бронирование",
INDEX(GRID!$B$4:$BI$14,MATCH(G$7,GRID!$A$4:$A$14,0),MATCH(1,($U$2=GRID!$B$1:$BI$1)*(КАЛЕНДАРЬ!$AA10=GRID!$B$3:$BI$3), 0))*GRID!$B$67,
ROUNDUP(INDEX(GRID!$B$4:$BI$14,MATCH(G$7,GRID!$A$4:$A$14,0),MATCH(1,($U$2=GRID!$B$1:$BI$1)*(КАЛЕНДАРЬ!$AA10=GRID!$B$3:$BI$3),0))*GRID!$B$66*(1-GRID!$B$69),0))</f>
        <v>#N/A</v>
      </c>
      <c r="H186" s="48" t="e" cm="1">
        <f t="array" ref="H186">IF($I$2="Раннее бронирование",
INDEX(GRID!$B$17:$BI$27,MATCH(G$7,GRID!$A$17:$A$27,0),MATCH(1,($U$2=GRID!$B$1:$BI$1)*(КАЛЕНДАРЬ!$AA10=GRID!$B$3:$BI$3), 0))*GRID!$B$67,
ROUNDUP(INDEX(GRID!$B$17:$BI$27,MATCH(G$7,GRID!$A$17:$A$27,0),MATCH(1,($U$2=GRID!$B$1:$BI$1)*(КАЛЕНДАРЬ!$AA10=GRID!$B$3:$BI$3), 0))*GRID!$B$66*(1-GRID!$B$69),0))</f>
        <v>#N/A</v>
      </c>
      <c r="I186" s="47" t="e" cm="1">
        <f t="array" ref="I186">IF($I$2="Раннее бронирование",
INDEX(GRID!$B$4:$BI$14,MATCH(I$7,GRID!$A$4:$A$14,0),MATCH(1,($U$2=GRID!$B$1:$BI$1)*(КАЛЕНДАРЬ!$AA10=GRID!$B$3:$BI$3), 0))*GRID!$B$67,
ROUNDUP(INDEX(GRID!$B$4:$BI$14,MATCH(I$7,GRID!$A$4:$A$14,0),MATCH(1,($U$2=GRID!$B$1:$BI$1)*(КАЛЕНДАРЬ!$AA10=GRID!$B$3:$BI$3),0))*GRID!$B$66*(1-GRID!$B$69),0))</f>
        <v>#N/A</v>
      </c>
      <c r="J186" s="48" t="e" cm="1">
        <f t="array" ref="J186">IF($I$2="Раннее бронирование",
INDEX(GRID!$B$17:$BI$27,MATCH(I$7,GRID!$A$17:$A$27,0),MATCH(1,($U$2=GRID!$B$1:$BI$1)*(КАЛЕНДАРЬ!$AA10=GRID!$B$3:$BI$3), 0))*GRID!$B$67,
ROUNDUP(INDEX(GRID!$B$17:$BI$27,MATCH(I$7,GRID!$A$17:$A$27,0),MATCH(1,($U$2=GRID!$B$1:$BI$1)*(КАЛЕНДАРЬ!$AA10=GRID!$B$3:$BI$3), 0))*GRID!$B$66*(1-GRID!$B$69),0))</f>
        <v>#N/A</v>
      </c>
      <c r="K186" s="47" cm="1">
        <f t="array" ref="K186">IF($I$2="Раннее бронирование",
INDEX(GRID!$B$4:$BI$14,MATCH(K$7,GRID!$A$4:$A$14,0),MATCH(1,($U$2=GRID!$B$1:$BI$1)*(КАЛЕНДАРЬ!$AA10=GRID!$B$3:$BI$3), 0))*GRID!$B$67,
ROUNDUP(INDEX(GRID!$B$4:$BI$14,MATCH(K$7,GRID!$A$4:$A$14,0),MATCH(1,($U$2=GRID!$B$1:$BI$1)*(КАЛЕНДАРЬ!$AA10=GRID!$B$3:$BI$3),0))*GRID!$B$66*(1-GRID!$B$69),0))</f>
        <v>22304</v>
      </c>
      <c r="L186" s="48" cm="1">
        <f t="array" ref="L186">IF($I$2="Раннее бронирование",
INDEX(GRID!$B$17:$BI$27,MATCH(K$7,GRID!$A$17:$A$27,0),MATCH(1,($U$2=GRID!$B$1:$BI$1)*(КАЛЕНДАРЬ!$AA10=GRID!$B$3:$BI$3), 0))*GRID!$B$67,
ROUNDUP(INDEX(GRID!$B$17:$BI$27,MATCH(K$7,GRID!$A$17:$A$27,0),MATCH(1,($U$2=GRID!$B$1:$BI$1)*(КАЛЕНДАРЬ!$AA10=GRID!$B$3:$BI$3), 0))*GRID!$B$66*(1-GRID!$B$69),0))</f>
        <v>24004</v>
      </c>
      <c r="M186" s="47" cm="1">
        <f t="array" ref="M186">IF($I$2="Раннее бронирование",
INDEX(GRID!$B$4:$BI$14,MATCH(M$7,GRID!$A$4:$A$14,0),MATCH(1,($U$2=GRID!$B$1:$BI$1)*(КАЛЕНДАРЬ!$AA10=GRID!$B$3:$BI$3), 0))*GRID!$B$67,
ROUNDUP(INDEX(GRID!$B$4:$BI$14,MATCH(M$7,GRID!$A$4:$A$14,0),MATCH(1,($U$2=GRID!$B$1:$BI$1)*(КАЛЕНДАРЬ!$AA10=GRID!$B$3:$BI$3),0))*GRID!$B$66*(1-GRID!$B$69),0))</f>
        <v>24684</v>
      </c>
      <c r="N186" s="48" cm="1">
        <f t="array" ref="N186">IF($I$2="Раннее бронирование",
INDEX(GRID!$B$17:$BI$27,MATCH(M$7,GRID!$A$17:$A$27,0),MATCH(1,($U$2=GRID!$B$1:$BI$1)*(КАЛЕНДАРЬ!$AA10=GRID!$B$3:$BI$3), 0))*GRID!$B$67,
ROUNDUP(INDEX(GRID!$B$17:$BI$27,MATCH(M$7,GRID!$A$17:$A$27,0),MATCH(1,($U$2=GRID!$B$1:$BI$1)*(КАЛЕНДАРЬ!$AA10=GRID!$B$3:$BI$3), 0))*GRID!$B$66*(1-GRID!$B$69),0))</f>
        <v>26384</v>
      </c>
      <c r="O186" s="47" cm="1">
        <f t="array" ref="O186">IF($I$2="Раннее бронирование",
INDEX(GRID!$B$4:$BI$14,MATCH(O$7,GRID!$A$4:$A$14,0),MATCH(1,($U$2=GRID!$B$1:$BI$1)*(КАЛЕНДАРЬ!$AA10=GRID!$B$3:$BI$3), 0))*GRID!$B$67,
ROUNDUP(INDEX(GRID!$B$4:$BI$14,MATCH(O$7,GRID!$A$4:$A$14,0),MATCH(1,($U$2=GRID!$B$1:$BI$1)*(КАЛЕНДАРЬ!$AA10=GRID!$B$3:$BI$3),0))*GRID!$B$66*(1-GRID!$B$69),0))</f>
        <v>29240</v>
      </c>
      <c r="P186" s="48" cm="1">
        <f t="array" ref="P186">IF($I$2="Раннее бронирование",
INDEX(GRID!$B$17:$BI$27,MATCH(O$7,GRID!$A$17:$A$27,0),MATCH(1,($U$2=GRID!$B$1:$BI$1)*(КАЛЕНДАРЬ!$AA10=GRID!$B$3:$BI$3), 0))*GRID!$B$67,
ROUNDUP(INDEX(GRID!$B$17:$BI$27,MATCH(O$7,GRID!$A$17:$A$27,0),MATCH(1,($U$2=GRID!$B$1:$BI$1)*(КАЛЕНДАРЬ!$AA10=GRID!$B$3:$BI$3), 0))*GRID!$B$66*(1-GRID!$B$69),0))</f>
        <v>30940</v>
      </c>
      <c r="Q186" s="47" t="e" cm="1">
        <f t="array" ref="Q186">IF($I$2="Раннее бронирование",
INDEX(GRID!$B$4:$BI$14,MATCH(Q$7,GRID!$A$4:$A$14,0),MATCH(1,($U$2=GRID!$B$1:$BI$1)*(КАЛЕНДАРЬ!$AA10=GRID!$B$3:$BI$3), 0))*GRID!$B$67,
ROUNDUP(INDEX(GRID!$B$4:$BI$14,MATCH(Q$7,GRID!$A$4:$A$14,0),MATCH(1,($U$2=GRID!$B$1:$BI$1)*(КАЛЕНДАРЬ!$AA10=GRID!$B$3:$BI$3),0))*GRID!$B$66*(1-GRID!$B$69),0))</f>
        <v>#N/A</v>
      </c>
      <c r="R186" s="48" t="e" cm="1">
        <f t="array" ref="R186">IF($I$2="Раннее бронирование",
INDEX(GRID!$B$17:$BI$27,MATCH(Q$7,GRID!$A$17:$A$27,0),MATCH(1,($U$2=GRID!$B$1:$BI$1)*(КАЛЕНДАРЬ!$AA10=GRID!$B$3:$BI$3), 0))*GRID!$B$67,
ROUNDUP(INDEX(GRID!$B$17:$BI$27,MATCH(Q$7,GRID!$A$17:$A$27,0),MATCH(1,($U$2=GRID!$B$1:$BI$1)*(КАЛЕНДАРЬ!$AA10=GRID!$B$3:$BI$3), 0))*GRID!$B$66*(1-GRID!$B$69),0))</f>
        <v>#N/A</v>
      </c>
      <c r="S186" s="47" t="e" cm="1">
        <f t="array" ref="S186">IF($I$2="Раннее бронирование",
INDEX(GRID!$B$4:$BI$14,MATCH(S$7,GRID!$A$4:$A$14,0),MATCH(1,($U$2=GRID!$B$1:$BI$1)*(КАЛЕНДАРЬ!$AA10=GRID!$B$3:$BI$3), 0))*GRID!$B$67,
ROUNDUP(INDEX(GRID!$B$4:$BI$14,MATCH(S$7,GRID!$A$4:$A$14,0),MATCH(1,($U$2=GRID!$B$1:$BI$1)*(КАЛЕНДАРЬ!$AA10=GRID!$B$3:$BI$3),0))*GRID!$B$66*(1-GRID!$B$69),0))</f>
        <v>#N/A</v>
      </c>
      <c r="T186" s="48" t="e" cm="1">
        <f t="array" ref="T186">IF($I$2="Раннее бронирование",
INDEX(GRID!$B$17:$BI$27,MATCH(S$7,GRID!$A$17:$A$27,0),MATCH(1,($U$2=GRID!$B$1:$BI$1)*(КАЛЕНДАРЬ!$AA10=GRID!$B$3:$BI$3), 0))*GRID!$B$67,
ROUNDUP(INDEX(GRID!$B$17:$BI$27,MATCH(S$7,GRID!$A$17:$A$27,0),MATCH(1,($U$2=GRID!$B$1:$BI$1)*(КАЛЕНДАРЬ!$AA10=GRID!$B$3:$BI$3), 0))*GRID!$B$66*(1-GRID!$B$69),0))</f>
        <v>#N/A</v>
      </c>
      <c r="U186" s="47" cm="1">
        <f t="array" ref="U186">IF($I$2="Раннее бронирование",
INDEX(GRID!$B$4:$BI$14,MATCH(U$7,GRID!$A$4:$A$14,0),MATCH(1,($U$2=GRID!$B$1:$BI$1)*(КАЛЕНДАРЬ!$AA10=GRID!$B$3:$BI$3), 0))*GRID!$B$67,
ROUNDUP(INDEX(GRID!$B$4:$BI$14,MATCH(U$7,GRID!$A$4:$A$14,0),MATCH(1,($U$2=GRID!$B$1:$BI$1)*(КАЛЕНДАРЬ!$AA10=GRID!$B$3:$BI$3),0))*GRID!$B$66*(1-GRID!$B$69),0))</f>
        <v>45560</v>
      </c>
      <c r="V186" s="48" cm="1">
        <f t="array" ref="V186">IF($I$2="Раннее бронирование",
INDEX(GRID!$B$17:$BI$27,MATCH(U$7,GRID!$A$17:$A$27,0),MATCH(1,($U$2=GRID!$B$1:$BI$1)*(КАЛЕНДАРЬ!$AA10=GRID!$B$3:$BI$3), 0))*GRID!$B$67,
ROUNDUP(INDEX(GRID!$B$17:$BI$27,MATCH(U$7,GRID!$A$17:$A$27,0),MATCH(1,($U$2=GRID!$B$1:$BI$1)*(КАЛЕНДАРЬ!$AA10=GRID!$B$3:$BI$3), 0))*GRID!$B$66*(1-GRID!$B$69),0))</f>
        <v>47260</v>
      </c>
      <c r="W186" s="47" cm="1">
        <f t="array" ref="W186">IF($I$2="Раннее бронирование",
INDEX(GRID!$B$4:$BI$14,MATCH(W$7,GRID!$A$4:$A$14,0),MATCH(1,($U$2=GRID!$B$1:$BI$1)*(КАЛЕНДАРЬ!$AA10=GRID!$B$3:$BI$3), 0))*GRID!$B$67,
ROUNDUP(INDEX(GRID!$B$4:$BI$14,MATCH(W$7,GRID!$A$4:$A$14,0),MATCH(1,($U$2=GRID!$B$1:$BI$1)*(КАЛЕНДАРЬ!$AA10=GRID!$B$3:$BI$3),0))*GRID!$B$66*(1-GRID!$B$69),0))</f>
        <v>175440</v>
      </c>
      <c r="X186" s="48" cm="1">
        <f t="array" ref="X186">IF($I$2="Раннее бронирование",
INDEX(GRID!$B$17:$BI$27,MATCH(W$7,GRID!$A$17:$A$27,0),MATCH(1,($U$2=GRID!$B$1:$BI$1)*(КАЛЕНДАРЬ!$AA10=GRID!$B$3:$BI$3), 0))*GRID!$B$67,
ROUNDUP(INDEX(GRID!$B$17:$BI$27,MATCH(W$7,GRID!$A$17:$A$27,0),MATCH(1,($U$2=GRID!$B$1:$BI$1)*(КАЛЕНДАРЬ!$AA10=GRID!$B$3:$BI$3), 0))*GRID!$B$66*(1-GRID!$B$69),0))</f>
        <v>177140</v>
      </c>
    </row>
    <row r="187" spans="1:24" hidden="1" x14ac:dyDescent="0.2">
      <c r="A187" s="117" t="s">
        <v>42</v>
      </c>
      <c r="B187" s="117">
        <v>8</v>
      </c>
      <c r="C187" s="47" cm="1">
        <f t="array" ref="C187">IF($I$2="Раннее бронирование",
INDEX(GRID!$B$4:$BI$14,MATCH(C$7,GRID!$A$4:$A$14,0),MATCH(1,($U$2=GRID!$B$1:$BI$1)*(КАЛЕНДАРЬ!$AA11=GRID!$B$3:$BI$3), 0))*GRID!$B$67,
ROUNDUP(INDEX(GRID!$B$4:$BI$14,MATCH(C$7,GRID!$A$4:$A$14,0),MATCH(1,($U$2=GRID!$B$1:$BI$1)*(КАЛЕНДАРЬ!$AA11=GRID!$B$3:$BI$3),0))*GRID!$B$66*(1-GRID!$B$69),0))</f>
        <v>14960</v>
      </c>
      <c r="D187" s="48" cm="1">
        <f t="array" ref="D187">IF($I$2="Раннее бронирование",
INDEX(GRID!$B$17:$BI$27,MATCH(C$7,GRID!$A$17:$A$27,0),MATCH(1,($U$2=GRID!$B$1:$BI$1)*(КАЛЕНДАРЬ!$AA11=GRID!$B$3:$BI$3), 0))*GRID!$B$67,
ROUNDUP(INDEX(GRID!$B$17:$BI$27,MATCH(C$7,GRID!$A$17:$A$27,0),MATCH(1,($U$2=GRID!$B$1:$BI$1)*(КАЛЕНДАРЬ!$AA11=GRID!$B$3:$BI$3), 0))*GRID!$B$66*(1-GRID!$B$69),0))</f>
        <v>16660</v>
      </c>
      <c r="E187" s="47" cm="1">
        <f t="array" ref="E187">IF($I$2="Раннее бронирование",
INDEX(GRID!$B$4:$BI$14,MATCH(E$7,GRID!$A$4:$A$14,0),MATCH(1,($U$2=GRID!$B$1:$BI$1)*(КАЛЕНДАРЬ!$AA11=GRID!$B$3:$BI$3), 0))*GRID!$B$67,
ROUNDUP(INDEX(GRID!$B$4:$BI$14,MATCH(E$7,GRID!$A$4:$A$14,0),MATCH(1,($U$2=GRID!$B$1:$BI$1)*(КАЛЕНДАРЬ!$AA11=GRID!$B$3:$BI$3),0))*GRID!$B$66*(1-GRID!$B$69),0))</f>
        <v>16524</v>
      </c>
      <c r="F187" s="48" cm="1">
        <f t="array" ref="F187">IF($I$2="Раннее бронирование",
INDEX(GRID!$B$17:$BI$27,MATCH(E$7,GRID!$A$17:$A$27,0),MATCH(1,($U$2=GRID!$B$1:$BI$1)*(КАЛЕНДАРЬ!$AA11=GRID!$B$3:$BI$3), 0))*GRID!$B$67,
ROUNDUP(INDEX(GRID!$B$17:$BI$27,MATCH(E$7,GRID!$A$17:$A$27,0),MATCH(1,($U$2=GRID!$B$1:$BI$1)*(КАЛЕНДАРЬ!$AA11=GRID!$B$3:$BI$3), 0))*GRID!$B$66*(1-GRID!$B$69),0))</f>
        <v>18224</v>
      </c>
      <c r="G187" s="47" t="e" cm="1">
        <f t="array" ref="G187">IF($I$2="Раннее бронирование",
INDEX(GRID!$B$4:$BI$14,MATCH(G$7,GRID!$A$4:$A$14,0),MATCH(1,($U$2=GRID!$B$1:$BI$1)*(КАЛЕНДАРЬ!$AA11=GRID!$B$3:$BI$3), 0))*GRID!$B$67,
ROUNDUP(INDEX(GRID!$B$4:$BI$14,MATCH(G$7,GRID!$A$4:$A$14,0),MATCH(1,($U$2=GRID!$B$1:$BI$1)*(КАЛЕНДАРЬ!$AA11=GRID!$B$3:$BI$3),0))*GRID!$B$66*(1-GRID!$B$69),0))</f>
        <v>#N/A</v>
      </c>
      <c r="H187" s="48" t="e" cm="1">
        <f t="array" ref="H187">IF($I$2="Раннее бронирование",
INDEX(GRID!$B$17:$BI$27,MATCH(G$7,GRID!$A$17:$A$27,0),MATCH(1,($U$2=GRID!$B$1:$BI$1)*(КАЛЕНДАРЬ!$AA11=GRID!$B$3:$BI$3), 0))*GRID!$B$67,
ROUNDUP(INDEX(GRID!$B$17:$BI$27,MATCH(G$7,GRID!$A$17:$A$27,0),MATCH(1,($U$2=GRID!$B$1:$BI$1)*(КАЛЕНДАРЬ!$AA11=GRID!$B$3:$BI$3), 0))*GRID!$B$66*(1-GRID!$B$69),0))</f>
        <v>#N/A</v>
      </c>
      <c r="I187" s="47" t="e" cm="1">
        <f t="array" ref="I187">IF($I$2="Раннее бронирование",
INDEX(GRID!$B$4:$BI$14,MATCH(I$7,GRID!$A$4:$A$14,0),MATCH(1,($U$2=GRID!$B$1:$BI$1)*(КАЛЕНДАРЬ!$AA11=GRID!$B$3:$BI$3), 0))*GRID!$B$67,
ROUNDUP(INDEX(GRID!$B$4:$BI$14,MATCH(I$7,GRID!$A$4:$A$14,0),MATCH(1,($U$2=GRID!$B$1:$BI$1)*(КАЛЕНДАРЬ!$AA11=GRID!$B$3:$BI$3),0))*GRID!$B$66*(1-GRID!$B$69),0))</f>
        <v>#N/A</v>
      </c>
      <c r="J187" s="48" t="e" cm="1">
        <f t="array" ref="J187">IF($I$2="Раннее бронирование",
INDEX(GRID!$B$17:$BI$27,MATCH(I$7,GRID!$A$17:$A$27,0),MATCH(1,($U$2=GRID!$B$1:$BI$1)*(КАЛЕНДАРЬ!$AA11=GRID!$B$3:$BI$3), 0))*GRID!$B$67,
ROUNDUP(INDEX(GRID!$B$17:$BI$27,MATCH(I$7,GRID!$A$17:$A$27,0),MATCH(1,($U$2=GRID!$B$1:$BI$1)*(КАЛЕНДАРЬ!$AA11=GRID!$B$3:$BI$3), 0))*GRID!$B$66*(1-GRID!$B$69),0))</f>
        <v>#N/A</v>
      </c>
      <c r="K187" s="47" cm="1">
        <f t="array" ref="K187">IF($I$2="Раннее бронирование",
INDEX(GRID!$B$4:$BI$14,MATCH(K$7,GRID!$A$4:$A$14,0),MATCH(1,($U$2=GRID!$B$1:$BI$1)*(КАЛЕНДАРЬ!$AA11=GRID!$B$3:$BI$3), 0))*GRID!$B$67,
ROUNDUP(INDEX(GRID!$B$4:$BI$14,MATCH(K$7,GRID!$A$4:$A$14,0),MATCH(1,($U$2=GRID!$B$1:$BI$1)*(КАЛЕНДАРЬ!$AA11=GRID!$B$3:$BI$3),0))*GRID!$B$66*(1-GRID!$B$69),0))</f>
        <v>22304</v>
      </c>
      <c r="L187" s="48" cm="1">
        <f t="array" ref="L187">IF($I$2="Раннее бронирование",
INDEX(GRID!$B$17:$BI$27,MATCH(K$7,GRID!$A$17:$A$27,0),MATCH(1,($U$2=GRID!$B$1:$BI$1)*(КАЛЕНДАРЬ!$AA11=GRID!$B$3:$BI$3), 0))*GRID!$B$67,
ROUNDUP(INDEX(GRID!$B$17:$BI$27,MATCH(K$7,GRID!$A$17:$A$27,0),MATCH(1,($U$2=GRID!$B$1:$BI$1)*(КАЛЕНДАРЬ!$AA11=GRID!$B$3:$BI$3), 0))*GRID!$B$66*(1-GRID!$B$69),0))</f>
        <v>24004</v>
      </c>
      <c r="M187" s="47" cm="1">
        <f t="array" ref="M187">IF($I$2="Раннее бронирование",
INDEX(GRID!$B$4:$BI$14,MATCH(M$7,GRID!$A$4:$A$14,0),MATCH(1,($U$2=GRID!$B$1:$BI$1)*(КАЛЕНДАРЬ!$AA11=GRID!$B$3:$BI$3), 0))*GRID!$B$67,
ROUNDUP(INDEX(GRID!$B$4:$BI$14,MATCH(M$7,GRID!$A$4:$A$14,0),MATCH(1,($U$2=GRID!$B$1:$BI$1)*(КАЛЕНДАРЬ!$AA11=GRID!$B$3:$BI$3),0))*GRID!$B$66*(1-GRID!$B$69),0))</f>
        <v>24684</v>
      </c>
      <c r="N187" s="48" cm="1">
        <f t="array" ref="N187">IF($I$2="Раннее бронирование",
INDEX(GRID!$B$17:$BI$27,MATCH(M$7,GRID!$A$17:$A$27,0),MATCH(1,($U$2=GRID!$B$1:$BI$1)*(КАЛЕНДАРЬ!$AA11=GRID!$B$3:$BI$3), 0))*GRID!$B$67,
ROUNDUP(INDEX(GRID!$B$17:$BI$27,MATCH(M$7,GRID!$A$17:$A$27,0),MATCH(1,($U$2=GRID!$B$1:$BI$1)*(КАЛЕНДАРЬ!$AA11=GRID!$B$3:$BI$3), 0))*GRID!$B$66*(1-GRID!$B$69),0))</f>
        <v>26384</v>
      </c>
      <c r="O187" s="47" cm="1">
        <f t="array" ref="O187">IF($I$2="Раннее бронирование",
INDEX(GRID!$B$4:$BI$14,MATCH(O$7,GRID!$A$4:$A$14,0),MATCH(1,($U$2=GRID!$B$1:$BI$1)*(КАЛЕНДАРЬ!$AA11=GRID!$B$3:$BI$3), 0))*GRID!$B$67,
ROUNDUP(INDEX(GRID!$B$4:$BI$14,MATCH(O$7,GRID!$A$4:$A$14,0),MATCH(1,($U$2=GRID!$B$1:$BI$1)*(КАЛЕНДАРЬ!$AA11=GRID!$B$3:$BI$3),0))*GRID!$B$66*(1-GRID!$B$69),0))</f>
        <v>29240</v>
      </c>
      <c r="P187" s="48" cm="1">
        <f t="array" ref="P187">IF($I$2="Раннее бронирование",
INDEX(GRID!$B$17:$BI$27,MATCH(O$7,GRID!$A$17:$A$27,0),MATCH(1,($U$2=GRID!$B$1:$BI$1)*(КАЛЕНДАРЬ!$AA11=GRID!$B$3:$BI$3), 0))*GRID!$B$67,
ROUNDUP(INDEX(GRID!$B$17:$BI$27,MATCH(O$7,GRID!$A$17:$A$27,0),MATCH(1,($U$2=GRID!$B$1:$BI$1)*(КАЛЕНДАРЬ!$AA11=GRID!$B$3:$BI$3), 0))*GRID!$B$66*(1-GRID!$B$69),0))</f>
        <v>30940</v>
      </c>
      <c r="Q187" s="47" t="e" cm="1">
        <f t="array" ref="Q187">IF($I$2="Раннее бронирование",
INDEX(GRID!$B$4:$BI$14,MATCH(Q$7,GRID!$A$4:$A$14,0),MATCH(1,($U$2=GRID!$B$1:$BI$1)*(КАЛЕНДАРЬ!$AA11=GRID!$B$3:$BI$3), 0))*GRID!$B$67,
ROUNDUP(INDEX(GRID!$B$4:$BI$14,MATCH(Q$7,GRID!$A$4:$A$14,0),MATCH(1,($U$2=GRID!$B$1:$BI$1)*(КАЛЕНДАРЬ!$AA11=GRID!$B$3:$BI$3),0))*GRID!$B$66*(1-GRID!$B$69),0))</f>
        <v>#N/A</v>
      </c>
      <c r="R187" s="48" t="e" cm="1">
        <f t="array" ref="R187">IF($I$2="Раннее бронирование",
INDEX(GRID!$B$17:$BI$27,MATCH(Q$7,GRID!$A$17:$A$27,0),MATCH(1,($U$2=GRID!$B$1:$BI$1)*(КАЛЕНДАРЬ!$AA11=GRID!$B$3:$BI$3), 0))*GRID!$B$67,
ROUNDUP(INDEX(GRID!$B$17:$BI$27,MATCH(Q$7,GRID!$A$17:$A$27,0),MATCH(1,($U$2=GRID!$B$1:$BI$1)*(КАЛЕНДАРЬ!$AA11=GRID!$B$3:$BI$3), 0))*GRID!$B$66*(1-GRID!$B$69),0))</f>
        <v>#N/A</v>
      </c>
      <c r="S187" s="47" t="e" cm="1">
        <f t="array" ref="S187">IF($I$2="Раннее бронирование",
INDEX(GRID!$B$4:$BI$14,MATCH(S$7,GRID!$A$4:$A$14,0),MATCH(1,($U$2=GRID!$B$1:$BI$1)*(КАЛЕНДАРЬ!$AA11=GRID!$B$3:$BI$3), 0))*GRID!$B$67,
ROUNDUP(INDEX(GRID!$B$4:$BI$14,MATCH(S$7,GRID!$A$4:$A$14,0),MATCH(1,($U$2=GRID!$B$1:$BI$1)*(КАЛЕНДАРЬ!$AA11=GRID!$B$3:$BI$3),0))*GRID!$B$66*(1-GRID!$B$69),0))</f>
        <v>#N/A</v>
      </c>
      <c r="T187" s="48" t="e" cm="1">
        <f t="array" ref="T187">IF($I$2="Раннее бронирование",
INDEX(GRID!$B$17:$BI$27,MATCH(S$7,GRID!$A$17:$A$27,0),MATCH(1,($U$2=GRID!$B$1:$BI$1)*(КАЛЕНДАРЬ!$AA11=GRID!$B$3:$BI$3), 0))*GRID!$B$67,
ROUNDUP(INDEX(GRID!$B$17:$BI$27,MATCH(S$7,GRID!$A$17:$A$27,0),MATCH(1,($U$2=GRID!$B$1:$BI$1)*(КАЛЕНДАРЬ!$AA11=GRID!$B$3:$BI$3), 0))*GRID!$B$66*(1-GRID!$B$69),0))</f>
        <v>#N/A</v>
      </c>
      <c r="U187" s="47" cm="1">
        <f t="array" ref="U187">IF($I$2="Раннее бронирование",
INDEX(GRID!$B$4:$BI$14,MATCH(U$7,GRID!$A$4:$A$14,0),MATCH(1,($U$2=GRID!$B$1:$BI$1)*(КАЛЕНДАРЬ!$AA11=GRID!$B$3:$BI$3), 0))*GRID!$B$67,
ROUNDUP(INDEX(GRID!$B$4:$BI$14,MATCH(U$7,GRID!$A$4:$A$14,0),MATCH(1,($U$2=GRID!$B$1:$BI$1)*(КАЛЕНДАРЬ!$AA11=GRID!$B$3:$BI$3),0))*GRID!$B$66*(1-GRID!$B$69),0))</f>
        <v>45560</v>
      </c>
      <c r="V187" s="48" cm="1">
        <f t="array" ref="V187">IF($I$2="Раннее бронирование",
INDEX(GRID!$B$17:$BI$27,MATCH(U$7,GRID!$A$17:$A$27,0),MATCH(1,($U$2=GRID!$B$1:$BI$1)*(КАЛЕНДАРЬ!$AA11=GRID!$B$3:$BI$3), 0))*GRID!$B$67,
ROUNDUP(INDEX(GRID!$B$17:$BI$27,MATCH(U$7,GRID!$A$17:$A$27,0),MATCH(1,($U$2=GRID!$B$1:$BI$1)*(КАЛЕНДАРЬ!$AA11=GRID!$B$3:$BI$3), 0))*GRID!$B$66*(1-GRID!$B$69),0))</f>
        <v>47260</v>
      </c>
      <c r="W187" s="47" cm="1">
        <f t="array" ref="W187">IF($I$2="Раннее бронирование",
INDEX(GRID!$B$4:$BI$14,MATCH(W$7,GRID!$A$4:$A$14,0),MATCH(1,($U$2=GRID!$B$1:$BI$1)*(КАЛЕНДАРЬ!$AA11=GRID!$B$3:$BI$3), 0))*GRID!$B$67,
ROUNDUP(INDEX(GRID!$B$4:$BI$14,MATCH(W$7,GRID!$A$4:$A$14,0),MATCH(1,($U$2=GRID!$B$1:$BI$1)*(КАЛЕНДАРЬ!$AA11=GRID!$B$3:$BI$3),0))*GRID!$B$66*(1-GRID!$B$69),0))</f>
        <v>175440</v>
      </c>
      <c r="X187" s="48" cm="1">
        <f t="array" ref="X187">IF($I$2="Раннее бронирование",
INDEX(GRID!$B$17:$BI$27,MATCH(W$7,GRID!$A$17:$A$27,0),MATCH(1,($U$2=GRID!$B$1:$BI$1)*(КАЛЕНДАРЬ!$AA11=GRID!$B$3:$BI$3), 0))*GRID!$B$67,
ROUNDUP(INDEX(GRID!$B$17:$BI$27,MATCH(W$7,GRID!$A$17:$A$27,0),MATCH(1,($U$2=GRID!$B$1:$BI$1)*(КАЛЕНДАРЬ!$AA11=GRID!$B$3:$BI$3), 0))*GRID!$B$66*(1-GRID!$B$69),0))</f>
        <v>177140</v>
      </c>
    </row>
    <row r="188" spans="1:24" hidden="1" x14ac:dyDescent="0.2">
      <c r="A188" s="117" t="s">
        <v>43</v>
      </c>
      <c r="B188" s="117">
        <v>9</v>
      </c>
      <c r="C188" s="47" cm="1">
        <f t="array" ref="C188">IF($I$2="Раннее бронирование",
INDEX(GRID!$B$4:$BI$14,MATCH(C$7,GRID!$A$4:$A$14,0),MATCH(1,($U$2=GRID!$B$1:$BI$1)*(КАЛЕНДАРЬ!$AA12=GRID!$B$3:$BI$3), 0))*GRID!$B$67,
ROUNDUP(INDEX(GRID!$B$4:$BI$14,MATCH(C$7,GRID!$A$4:$A$14,0),MATCH(1,($U$2=GRID!$B$1:$BI$1)*(КАЛЕНДАРЬ!$AA12=GRID!$B$3:$BI$3),0))*GRID!$B$66*(1-GRID!$B$69),0))</f>
        <v>14960</v>
      </c>
      <c r="D188" s="48" cm="1">
        <f t="array" ref="D188">IF($I$2="Раннее бронирование",
INDEX(GRID!$B$17:$BI$27,MATCH(C$7,GRID!$A$17:$A$27,0),MATCH(1,($U$2=GRID!$B$1:$BI$1)*(КАЛЕНДАРЬ!$AA12=GRID!$B$3:$BI$3), 0))*GRID!$B$67,
ROUNDUP(INDEX(GRID!$B$17:$BI$27,MATCH(C$7,GRID!$A$17:$A$27,0),MATCH(1,($U$2=GRID!$B$1:$BI$1)*(КАЛЕНДАРЬ!$AA12=GRID!$B$3:$BI$3), 0))*GRID!$B$66*(1-GRID!$B$69),0))</f>
        <v>16660</v>
      </c>
      <c r="E188" s="47" cm="1">
        <f t="array" ref="E188">IF($I$2="Раннее бронирование",
INDEX(GRID!$B$4:$BI$14,MATCH(E$7,GRID!$A$4:$A$14,0),MATCH(1,($U$2=GRID!$B$1:$BI$1)*(КАЛЕНДАРЬ!$AA12=GRID!$B$3:$BI$3), 0))*GRID!$B$67,
ROUNDUP(INDEX(GRID!$B$4:$BI$14,MATCH(E$7,GRID!$A$4:$A$14,0),MATCH(1,($U$2=GRID!$B$1:$BI$1)*(КАЛЕНДАРЬ!$AA12=GRID!$B$3:$BI$3),0))*GRID!$B$66*(1-GRID!$B$69),0))</f>
        <v>16524</v>
      </c>
      <c r="F188" s="48" cm="1">
        <f t="array" ref="F188">IF($I$2="Раннее бронирование",
INDEX(GRID!$B$17:$BI$27,MATCH(E$7,GRID!$A$17:$A$27,0),MATCH(1,($U$2=GRID!$B$1:$BI$1)*(КАЛЕНДАРЬ!$AA12=GRID!$B$3:$BI$3), 0))*GRID!$B$67,
ROUNDUP(INDEX(GRID!$B$17:$BI$27,MATCH(E$7,GRID!$A$17:$A$27,0),MATCH(1,($U$2=GRID!$B$1:$BI$1)*(КАЛЕНДАРЬ!$AA12=GRID!$B$3:$BI$3), 0))*GRID!$B$66*(1-GRID!$B$69),0))</f>
        <v>18224</v>
      </c>
      <c r="G188" s="47" t="e" cm="1">
        <f t="array" ref="G188">IF($I$2="Раннее бронирование",
INDEX(GRID!$B$4:$BI$14,MATCH(G$7,GRID!$A$4:$A$14,0),MATCH(1,($U$2=GRID!$B$1:$BI$1)*(КАЛЕНДАРЬ!$AA12=GRID!$B$3:$BI$3), 0))*GRID!$B$67,
ROUNDUP(INDEX(GRID!$B$4:$BI$14,MATCH(G$7,GRID!$A$4:$A$14,0),MATCH(1,($U$2=GRID!$B$1:$BI$1)*(КАЛЕНДАРЬ!$AA12=GRID!$B$3:$BI$3),0))*GRID!$B$66*(1-GRID!$B$69),0))</f>
        <v>#N/A</v>
      </c>
      <c r="H188" s="48" t="e" cm="1">
        <f t="array" ref="H188">IF($I$2="Раннее бронирование",
INDEX(GRID!$B$17:$BI$27,MATCH(G$7,GRID!$A$17:$A$27,0),MATCH(1,($U$2=GRID!$B$1:$BI$1)*(КАЛЕНДАРЬ!$AA12=GRID!$B$3:$BI$3), 0))*GRID!$B$67,
ROUNDUP(INDEX(GRID!$B$17:$BI$27,MATCH(G$7,GRID!$A$17:$A$27,0),MATCH(1,($U$2=GRID!$B$1:$BI$1)*(КАЛЕНДАРЬ!$AA12=GRID!$B$3:$BI$3), 0))*GRID!$B$66*(1-GRID!$B$69),0))</f>
        <v>#N/A</v>
      </c>
      <c r="I188" s="47" t="e" cm="1">
        <f t="array" ref="I188">IF($I$2="Раннее бронирование",
INDEX(GRID!$B$4:$BI$14,MATCH(I$7,GRID!$A$4:$A$14,0),MATCH(1,($U$2=GRID!$B$1:$BI$1)*(КАЛЕНДАРЬ!$AA12=GRID!$B$3:$BI$3), 0))*GRID!$B$67,
ROUNDUP(INDEX(GRID!$B$4:$BI$14,MATCH(I$7,GRID!$A$4:$A$14,0),MATCH(1,($U$2=GRID!$B$1:$BI$1)*(КАЛЕНДАРЬ!$AA12=GRID!$B$3:$BI$3),0))*GRID!$B$66*(1-GRID!$B$69),0))</f>
        <v>#N/A</v>
      </c>
      <c r="J188" s="48" t="e" cm="1">
        <f t="array" ref="J188">IF($I$2="Раннее бронирование",
INDEX(GRID!$B$17:$BI$27,MATCH(I$7,GRID!$A$17:$A$27,0),MATCH(1,($U$2=GRID!$B$1:$BI$1)*(КАЛЕНДАРЬ!$AA12=GRID!$B$3:$BI$3), 0))*GRID!$B$67,
ROUNDUP(INDEX(GRID!$B$17:$BI$27,MATCH(I$7,GRID!$A$17:$A$27,0),MATCH(1,($U$2=GRID!$B$1:$BI$1)*(КАЛЕНДАРЬ!$AA12=GRID!$B$3:$BI$3), 0))*GRID!$B$66*(1-GRID!$B$69),0))</f>
        <v>#N/A</v>
      </c>
      <c r="K188" s="47" cm="1">
        <f t="array" ref="K188">IF($I$2="Раннее бронирование",
INDEX(GRID!$B$4:$BI$14,MATCH(K$7,GRID!$A$4:$A$14,0),MATCH(1,($U$2=GRID!$B$1:$BI$1)*(КАЛЕНДАРЬ!$AA12=GRID!$B$3:$BI$3), 0))*GRID!$B$67,
ROUNDUP(INDEX(GRID!$B$4:$BI$14,MATCH(K$7,GRID!$A$4:$A$14,0),MATCH(1,($U$2=GRID!$B$1:$BI$1)*(КАЛЕНДАРЬ!$AA12=GRID!$B$3:$BI$3),0))*GRID!$B$66*(1-GRID!$B$69),0))</f>
        <v>22304</v>
      </c>
      <c r="L188" s="48" cm="1">
        <f t="array" ref="L188">IF($I$2="Раннее бронирование",
INDEX(GRID!$B$17:$BI$27,MATCH(K$7,GRID!$A$17:$A$27,0),MATCH(1,($U$2=GRID!$B$1:$BI$1)*(КАЛЕНДАРЬ!$AA12=GRID!$B$3:$BI$3), 0))*GRID!$B$67,
ROUNDUP(INDEX(GRID!$B$17:$BI$27,MATCH(K$7,GRID!$A$17:$A$27,0),MATCH(1,($U$2=GRID!$B$1:$BI$1)*(КАЛЕНДАРЬ!$AA12=GRID!$B$3:$BI$3), 0))*GRID!$B$66*(1-GRID!$B$69),0))</f>
        <v>24004</v>
      </c>
      <c r="M188" s="47" cm="1">
        <f t="array" ref="M188">IF($I$2="Раннее бронирование",
INDEX(GRID!$B$4:$BI$14,MATCH(M$7,GRID!$A$4:$A$14,0),MATCH(1,($U$2=GRID!$B$1:$BI$1)*(КАЛЕНДАРЬ!$AA12=GRID!$B$3:$BI$3), 0))*GRID!$B$67,
ROUNDUP(INDEX(GRID!$B$4:$BI$14,MATCH(M$7,GRID!$A$4:$A$14,0),MATCH(1,($U$2=GRID!$B$1:$BI$1)*(КАЛЕНДАРЬ!$AA12=GRID!$B$3:$BI$3),0))*GRID!$B$66*(1-GRID!$B$69),0))</f>
        <v>24684</v>
      </c>
      <c r="N188" s="48" cm="1">
        <f t="array" ref="N188">IF($I$2="Раннее бронирование",
INDEX(GRID!$B$17:$BI$27,MATCH(M$7,GRID!$A$17:$A$27,0),MATCH(1,($U$2=GRID!$B$1:$BI$1)*(КАЛЕНДАРЬ!$AA12=GRID!$B$3:$BI$3), 0))*GRID!$B$67,
ROUNDUP(INDEX(GRID!$B$17:$BI$27,MATCH(M$7,GRID!$A$17:$A$27,0),MATCH(1,($U$2=GRID!$B$1:$BI$1)*(КАЛЕНДАРЬ!$AA12=GRID!$B$3:$BI$3), 0))*GRID!$B$66*(1-GRID!$B$69),0))</f>
        <v>26384</v>
      </c>
      <c r="O188" s="47" cm="1">
        <f t="array" ref="O188">IF($I$2="Раннее бронирование",
INDEX(GRID!$B$4:$BI$14,MATCH(O$7,GRID!$A$4:$A$14,0),MATCH(1,($U$2=GRID!$B$1:$BI$1)*(КАЛЕНДАРЬ!$AA12=GRID!$B$3:$BI$3), 0))*GRID!$B$67,
ROUNDUP(INDEX(GRID!$B$4:$BI$14,MATCH(O$7,GRID!$A$4:$A$14,0),MATCH(1,($U$2=GRID!$B$1:$BI$1)*(КАЛЕНДАРЬ!$AA12=GRID!$B$3:$BI$3),0))*GRID!$B$66*(1-GRID!$B$69),0))</f>
        <v>29240</v>
      </c>
      <c r="P188" s="48" cm="1">
        <f t="array" ref="P188">IF($I$2="Раннее бронирование",
INDEX(GRID!$B$17:$BI$27,MATCH(O$7,GRID!$A$17:$A$27,0),MATCH(1,($U$2=GRID!$B$1:$BI$1)*(КАЛЕНДАРЬ!$AA12=GRID!$B$3:$BI$3), 0))*GRID!$B$67,
ROUNDUP(INDEX(GRID!$B$17:$BI$27,MATCH(O$7,GRID!$A$17:$A$27,0),MATCH(1,($U$2=GRID!$B$1:$BI$1)*(КАЛЕНДАРЬ!$AA12=GRID!$B$3:$BI$3), 0))*GRID!$B$66*(1-GRID!$B$69),0))</f>
        <v>30940</v>
      </c>
      <c r="Q188" s="47" t="e" cm="1">
        <f t="array" ref="Q188">IF($I$2="Раннее бронирование",
INDEX(GRID!$B$4:$BI$14,MATCH(Q$7,GRID!$A$4:$A$14,0),MATCH(1,($U$2=GRID!$B$1:$BI$1)*(КАЛЕНДАРЬ!$AA12=GRID!$B$3:$BI$3), 0))*GRID!$B$67,
ROUNDUP(INDEX(GRID!$B$4:$BI$14,MATCH(Q$7,GRID!$A$4:$A$14,0),MATCH(1,($U$2=GRID!$B$1:$BI$1)*(КАЛЕНДАРЬ!$AA12=GRID!$B$3:$BI$3),0))*GRID!$B$66*(1-GRID!$B$69),0))</f>
        <v>#N/A</v>
      </c>
      <c r="R188" s="48" t="e" cm="1">
        <f t="array" ref="R188">IF($I$2="Раннее бронирование",
INDEX(GRID!$B$17:$BI$27,MATCH(Q$7,GRID!$A$17:$A$27,0),MATCH(1,($U$2=GRID!$B$1:$BI$1)*(КАЛЕНДАРЬ!$AA12=GRID!$B$3:$BI$3), 0))*GRID!$B$67,
ROUNDUP(INDEX(GRID!$B$17:$BI$27,MATCH(Q$7,GRID!$A$17:$A$27,0),MATCH(1,($U$2=GRID!$B$1:$BI$1)*(КАЛЕНДАРЬ!$AA12=GRID!$B$3:$BI$3), 0))*GRID!$B$66*(1-GRID!$B$69),0))</f>
        <v>#N/A</v>
      </c>
      <c r="S188" s="47" t="e" cm="1">
        <f t="array" ref="S188">IF($I$2="Раннее бронирование",
INDEX(GRID!$B$4:$BI$14,MATCH(S$7,GRID!$A$4:$A$14,0),MATCH(1,($U$2=GRID!$B$1:$BI$1)*(КАЛЕНДАРЬ!$AA12=GRID!$B$3:$BI$3), 0))*GRID!$B$67,
ROUNDUP(INDEX(GRID!$B$4:$BI$14,MATCH(S$7,GRID!$A$4:$A$14,0),MATCH(1,($U$2=GRID!$B$1:$BI$1)*(КАЛЕНДАРЬ!$AA12=GRID!$B$3:$BI$3),0))*GRID!$B$66*(1-GRID!$B$69),0))</f>
        <v>#N/A</v>
      </c>
      <c r="T188" s="48" t="e" cm="1">
        <f t="array" ref="T188">IF($I$2="Раннее бронирование",
INDEX(GRID!$B$17:$BI$27,MATCH(S$7,GRID!$A$17:$A$27,0),MATCH(1,($U$2=GRID!$B$1:$BI$1)*(КАЛЕНДАРЬ!$AA12=GRID!$B$3:$BI$3), 0))*GRID!$B$67,
ROUNDUP(INDEX(GRID!$B$17:$BI$27,MATCH(S$7,GRID!$A$17:$A$27,0),MATCH(1,($U$2=GRID!$B$1:$BI$1)*(КАЛЕНДАРЬ!$AA12=GRID!$B$3:$BI$3), 0))*GRID!$B$66*(1-GRID!$B$69),0))</f>
        <v>#N/A</v>
      </c>
      <c r="U188" s="47" cm="1">
        <f t="array" ref="U188">IF($I$2="Раннее бронирование",
INDEX(GRID!$B$4:$BI$14,MATCH(U$7,GRID!$A$4:$A$14,0),MATCH(1,($U$2=GRID!$B$1:$BI$1)*(КАЛЕНДАРЬ!$AA12=GRID!$B$3:$BI$3), 0))*GRID!$B$67,
ROUNDUP(INDEX(GRID!$B$4:$BI$14,MATCH(U$7,GRID!$A$4:$A$14,0),MATCH(1,($U$2=GRID!$B$1:$BI$1)*(КАЛЕНДАРЬ!$AA12=GRID!$B$3:$BI$3),0))*GRID!$B$66*(1-GRID!$B$69),0))</f>
        <v>45560</v>
      </c>
      <c r="V188" s="48" cm="1">
        <f t="array" ref="V188">IF($I$2="Раннее бронирование",
INDEX(GRID!$B$17:$BI$27,MATCH(U$7,GRID!$A$17:$A$27,0),MATCH(1,($U$2=GRID!$B$1:$BI$1)*(КАЛЕНДАРЬ!$AA12=GRID!$B$3:$BI$3), 0))*GRID!$B$67,
ROUNDUP(INDEX(GRID!$B$17:$BI$27,MATCH(U$7,GRID!$A$17:$A$27,0),MATCH(1,($U$2=GRID!$B$1:$BI$1)*(КАЛЕНДАРЬ!$AA12=GRID!$B$3:$BI$3), 0))*GRID!$B$66*(1-GRID!$B$69),0))</f>
        <v>47260</v>
      </c>
      <c r="W188" s="47" cm="1">
        <f t="array" ref="W188">IF($I$2="Раннее бронирование",
INDEX(GRID!$B$4:$BI$14,MATCH(W$7,GRID!$A$4:$A$14,0),MATCH(1,($U$2=GRID!$B$1:$BI$1)*(КАЛЕНДАРЬ!$AA12=GRID!$B$3:$BI$3), 0))*GRID!$B$67,
ROUNDUP(INDEX(GRID!$B$4:$BI$14,MATCH(W$7,GRID!$A$4:$A$14,0),MATCH(1,($U$2=GRID!$B$1:$BI$1)*(КАЛЕНДАРЬ!$AA12=GRID!$B$3:$BI$3),0))*GRID!$B$66*(1-GRID!$B$69),0))</f>
        <v>175440</v>
      </c>
      <c r="X188" s="48" cm="1">
        <f t="array" ref="X188">IF($I$2="Раннее бронирование",
INDEX(GRID!$B$17:$BI$27,MATCH(W$7,GRID!$A$17:$A$27,0),MATCH(1,($U$2=GRID!$B$1:$BI$1)*(КАЛЕНДАРЬ!$AA12=GRID!$B$3:$BI$3), 0))*GRID!$B$67,
ROUNDUP(INDEX(GRID!$B$17:$BI$27,MATCH(W$7,GRID!$A$17:$A$27,0),MATCH(1,($U$2=GRID!$B$1:$BI$1)*(КАЛЕНДАРЬ!$AA12=GRID!$B$3:$BI$3), 0))*GRID!$B$66*(1-GRID!$B$69),0))</f>
        <v>177140</v>
      </c>
    </row>
    <row r="189" spans="1:24" hidden="1" x14ac:dyDescent="0.2">
      <c r="A189" s="117" t="s">
        <v>44</v>
      </c>
      <c r="B189" s="117">
        <v>10</v>
      </c>
      <c r="C189" s="47" cm="1">
        <f t="array" ref="C189">IF($I$2="Раннее бронирование",
INDEX(GRID!$B$4:$BI$14,MATCH(C$7,GRID!$A$4:$A$14,0),MATCH(1,($U$2=GRID!$B$1:$BI$1)*(КАЛЕНДАРЬ!$AA13=GRID!$B$3:$BI$3), 0))*GRID!$B$67,
ROUNDUP(INDEX(GRID!$B$4:$BI$14,MATCH(C$7,GRID!$A$4:$A$14,0),MATCH(1,($U$2=GRID!$B$1:$BI$1)*(КАЛЕНДАРЬ!$AA13=GRID!$B$3:$BI$3),0))*GRID!$B$66*(1-GRID!$B$69),0))</f>
        <v>14960</v>
      </c>
      <c r="D189" s="48" cm="1">
        <f t="array" ref="D189">IF($I$2="Раннее бронирование",
INDEX(GRID!$B$17:$BI$27,MATCH(C$7,GRID!$A$17:$A$27,0),MATCH(1,($U$2=GRID!$B$1:$BI$1)*(КАЛЕНДАРЬ!$AA13=GRID!$B$3:$BI$3), 0))*GRID!$B$67,
ROUNDUP(INDEX(GRID!$B$17:$BI$27,MATCH(C$7,GRID!$A$17:$A$27,0),MATCH(1,($U$2=GRID!$B$1:$BI$1)*(КАЛЕНДАРЬ!$AA13=GRID!$B$3:$BI$3), 0))*GRID!$B$66*(1-GRID!$B$69),0))</f>
        <v>16660</v>
      </c>
      <c r="E189" s="47" cm="1">
        <f t="array" ref="E189">IF($I$2="Раннее бронирование",
INDEX(GRID!$B$4:$BI$14,MATCH(E$7,GRID!$A$4:$A$14,0),MATCH(1,($U$2=GRID!$B$1:$BI$1)*(КАЛЕНДАРЬ!$AA13=GRID!$B$3:$BI$3), 0))*GRID!$B$67,
ROUNDUP(INDEX(GRID!$B$4:$BI$14,MATCH(E$7,GRID!$A$4:$A$14,0),MATCH(1,($U$2=GRID!$B$1:$BI$1)*(КАЛЕНДАРЬ!$AA13=GRID!$B$3:$BI$3),0))*GRID!$B$66*(1-GRID!$B$69),0))</f>
        <v>16524</v>
      </c>
      <c r="F189" s="48" cm="1">
        <f t="array" ref="F189">IF($I$2="Раннее бронирование",
INDEX(GRID!$B$17:$BI$27,MATCH(E$7,GRID!$A$17:$A$27,0),MATCH(1,($U$2=GRID!$B$1:$BI$1)*(КАЛЕНДАРЬ!$AA13=GRID!$B$3:$BI$3), 0))*GRID!$B$67,
ROUNDUP(INDEX(GRID!$B$17:$BI$27,MATCH(E$7,GRID!$A$17:$A$27,0),MATCH(1,($U$2=GRID!$B$1:$BI$1)*(КАЛЕНДАРЬ!$AA13=GRID!$B$3:$BI$3), 0))*GRID!$B$66*(1-GRID!$B$69),0))</f>
        <v>18224</v>
      </c>
      <c r="G189" s="47" t="e" cm="1">
        <f t="array" ref="G189">IF($I$2="Раннее бронирование",
INDEX(GRID!$B$4:$BI$14,MATCH(G$7,GRID!$A$4:$A$14,0),MATCH(1,($U$2=GRID!$B$1:$BI$1)*(КАЛЕНДАРЬ!$AA13=GRID!$B$3:$BI$3), 0))*GRID!$B$67,
ROUNDUP(INDEX(GRID!$B$4:$BI$14,MATCH(G$7,GRID!$A$4:$A$14,0),MATCH(1,($U$2=GRID!$B$1:$BI$1)*(КАЛЕНДАРЬ!$AA13=GRID!$B$3:$BI$3),0))*GRID!$B$66*(1-GRID!$B$69),0))</f>
        <v>#N/A</v>
      </c>
      <c r="H189" s="48" t="e" cm="1">
        <f t="array" ref="H189">IF($I$2="Раннее бронирование",
INDEX(GRID!$B$17:$BI$27,MATCH(G$7,GRID!$A$17:$A$27,0),MATCH(1,($U$2=GRID!$B$1:$BI$1)*(КАЛЕНДАРЬ!$AA13=GRID!$B$3:$BI$3), 0))*GRID!$B$67,
ROUNDUP(INDEX(GRID!$B$17:$BI$27,MATCH(G$7,GRID!$A$17:$A$27,0),MATCH(1,($U$2=GRID!$B$1:$BI$1)*(КАЛЕНДАРЬ!$AA13=GRID!$B$3:$BI$3), 0))*GRID!$B$66*(1-GRID!$B$69),0))</f>
        <v>#N/A</v>
      </c>
      <c r="I189" s="47" t="e" cm="1">
        <f t="array" ref="I189">IF($I$2="Раннее бронирование",
INDEX(GRID!$B$4:$BI$14,MATCH(I$7,GRID!$A$4:$A$14,0),MATCH(1,($U$2=GRID!$B$1:$BI$1)*(КАЛЕНДАРЬ!$AA13=GRID!$B$3:$BI$3), 0))*GRID!$B$67,
ROUNDUP(INDEX(GRID!$B$4:$BI$14,MATCH(I$7,GRID!$A$4:$A$14,0),MATCH(1,($U$2=GRID!$B$1:$BI$1)*(КАЛЕНДАРЬ!$AA13=GRID!$B$3:$BI$3),0))*GRID!$B$66*(1-GRID!$B$69),0))</f>
        <v>#N/A</v>
      </c>
      <c r="J189" s="48" t="e" cm="1">
        <f t="array" ref="J189">IF($I$2="Раннее бронирование",
INDEX(GRID!$B$17:$BI$27,MATCH(I$7,GRID!$A$17:$A$27,0),MATCH(1,($U$2=GRID!$B$1:$BI$1)*(КАЛЕНДАРЬ!$AA13=GRID!$B$3:$BI$3), 0))*GRID!$B$67,
ROUNDUP(INDEX(GRID!$B$17:$BI$27,MATCH(I$7,GRID!$A$17:$A$27,0),MATCH(1,($U$2=GRID!$B$1:$BI$1)*(КАЛЕНДАРЬ!$AA13=GRID!$B$3:$BI$3), 0))*GRID!$B$66*(1-GRID!$B$69),0))</f>
        <v>#N/A</v>
      </c>
      <c r="K189" s="47" cm="1">
        <f t="array" ref="K189">IF($I$2="Раннее бронирование",
INDEX(GRID!$B$4:$BI$14,MATCH(K$7,GRID!$A$4:$A$14,0),MATCH(1,($U$2=GRID!$B$1:$BI$1)*(КАЛЕНДАРЬ!$AA13=GRID!$B$3:$BI$3), 0))*GRID!$B$67,
ROUNDUP(INDEX(GRID!$B$4:$BI$14,MATCH(K$7,GRID!$A$4:$A$14,0),MATCH(1,($U$2=GRID!$B$1:$BI$1)*(КАЛЕНДАРЬ!$AA13=GRID!$B$3:$BI$3),0))*GRID!$B$66*(1-GRID!$B$69),0))</f>
        <v>22304</v>
      </c>
      <c r="L189" s="48" cm="1">
        <f t="array" ref="L189">IF($I$2="Раннее бронирование",
INDEX(GRID!$B$17:$BI$27,MATCH(K$7,GRID!$A$17:$A$27,0),MATCH(1,($U$2=GRID!$B$1:$BI$1)*(КАЛЕНДАРЬ!$AA13=GRID!$B$3:$BI$3), 0))*GRID!$B$67,
ROUNDUP(INDEX(GRID!$B$17:$BI$27,MATCH(K$7,GRID!$A$17:$A$27,0),MATCH(1,($U$2=GRID!$B$1:$BI$1)*(КАЛЕНДАРЬ!$AA13=GRID!$B$3:$BI$3), 0))*GRID!$B$66*(1-GRID!$B$69),0))</f>
        <v>24004</v>
      </c>
      <c r="M189" s="47" cm="1">
        <f t="array" ref="M189">IF($I$2="Раннее бронирование",
INDEX(GRID!$B$4:$BI$14,MATCH(M$7,GRID!$A$4:$A$14,0),MATCH(1,($U$2=GRID!$B$1:$BI$1)*(КАЛЕНДАРЬ!$AA13=GRID!$B$3:$BI$3), 0))*GRID!$B$67,
ROUNDUP(INDEX(GRID!$B$4:$BI$14,MATCH(M$7,GRID!$A$4:$A$14,0),MATCH(1,($U$2=GRID!$B$1:$BI$1)*(КАЛЕНДАРЬ!$AA13=GRID!$B$3:$BI$3),0))*GRID!$B$66*(1-GRID!$B$69),0))</f>
        <v>24684</v>
      </c>
      <c r="N189" s="48" cm="1">
        <f t="array" ref="N189">IF($I$2="Раннее бронирование",
INDEX(GRID!$B$17:$BI$27,MATCH(M$7,GRID!$A$17:$A$27,0),MATCH(1,($U$2=GRID!$B$1:$BI$1)*(КАЛЕНДАРЬ!$AA13=GRID!$B$3:$BI$3), 0))*GRID!$B$67,
ROUNDUP(INDEX(GRID!$B$17:$BI$27,MATCH(M$7,GRID!$A$17:$A$27,0),MATCH(1,($U$2=GRID!$B$1:$BI$1)*(КАЛЕНДАРЬ!$AA13=GRID!$B$3:$BI$3), 0))*GRID!$B$66*(1-GRID!$B$69),0))</f>
        <v>26384</v>
      </c>
      <c r="O189" s="47" cm="1">
        <f t="array" ref="O189">IF($I$2="Раннее бронирование",
INDEX(GRID!$B$4:$BI$14,MATCH(O$7,GRID!$A$4:$A$14,0),MATCH(1,($U$2=GRID!$B$1:$BI$1)*(КАЛЕНДАРЬ!$AA13=GRID!$B$3:$BI$3), 0))*GRID!$B$67,
ROUNDUP(INDEX(GRID!$B$4:$BI$14,MATCH(O$7,GRID!$A$4:$A$14,0),MATCH(1,($U$2=GRID!$B$1:$BI$1)*(КАЛЕНДАРЬ!$AA13=GRID!$B$3:$BI$3),0))*GRID!$B$66*(1-GRID!$B$69),0))</f>
        <v>29240</v>
      </c>
      <c r="P189" s="48" cm="1">
        <f t="array" ref="P189">IF($I$2="Раннее бронирование",
INDEX(GRID!$B$17:$BI$27,MATCH(O$7,GRID!$A$17:$A$27,0),MATCH(1,($U$2=GRID!$B$1:$BI$1)*(КАЛЕНДАРЬ!$AA13=GRID!$B$3:$BI$3), 0))*GRID!$B$67,
ROUNDUP(INDEX(GRID!$B$17:$BI$27,MATCH(O$7,GRID!$A$17:$A$27,0),MATCH(1,($U$2=GRID!$B$1:$BI$1)*(КАЛЕНДАРЬ!$AA13=GRID!$B$3:$BI$3), 0))*GRID!$B$66*(1-GRID!$B$69),0))</f>
        <v>30940</v>
      </c>
      <c r="Q189" s="47" t="e" cm="1">
        <f t="array" ref="Q189">IF($I$2="Раннее бронирование",
INDEX(GRID!$B$4:$BI$14,MATCH(Q$7,GRID!$A$4:$A$14,0),MATCH(1,($U$2=GRID!$B$1:$BI$1)*(КАЛЕНДАРЬ!$AA13=GRID!$B$3:$BI$3), 0))*GRID!$B$67,
ROUNDUP(INDEX(GRID!$B$4:$BI$14,MATCH(Q$7,GRID!$A$4:$A$14,0),MATCH(1,($U$2=GRID!$B$1:$BI$1)*(КАЛЕНДАРЬ!$AA13=GRID!$B$3:$BI$3),0))*GRID!$B$66*(1-GRID!$B$69),0))</f>
        <v>#N/A</v>
      </c>
      <c r="R189" s="48" t="e" cm="1">
        <f t="array" ref="R189">IF($I$2="Раннее бронирование",
INDEX(GRID!$B$17:$BI$27,MATCH(Q$7,GRID!$A$17:$A$27,0),MATCH(1,($U$2=GRID!$B$1:$BI$1)*(КАЛЕНДАРЬ!$AA13=GRID!$B$3:$BI$3), 0))*GRID!$B$67,
ROUNDUP(INDEX(GRID!$B$17:$BI$27,MATCH(Q$7,GRID!$A$17:$A$27,0),MATCH(1,($U$2=GRID!$B$1:$BI$1)*(КАЛЕНДАРЬ!$AA13=GRID!$B$3:$BI$3), 0))*GRID!$B$66*(1-GRID!$B$69),0))</f>
        <v>#N/A</v>
      </c>
      <c r="S189" s="47" t="e" cm="1">
        <f t="array" ref="S189">IF($I$2="Раннее бронирование",
INDEX(GRID!$B$4:$BI$14,MATCH(S$7,GRID!$A$4:$A$14,0),MATCH(1,($U$2=GRID!$B$1:$BI$1)*(КАЛЕНДАРЬ!$AA13=GRID!$B$3:$BI$3), 0))*GRID!$B$67,
ROUNDUP(INDEX(GRID!$B$4:$BI$14,MATCH(S$7,GRID!$A$4:$A$14,0),MATCH(1,($U$2=GRID!$B$1:$BI$1)*(КАЛЕНДАРЬ!$AA13=GRID!$B$3:$BI$3),0))*GRID!$B$66*(1-GRID!$B$69),0))</f>
        <v>#N/A</v>
      </c>
      <c r="T189" s="48" t="e" cm="1">
        <f t="array" ref="T189">IF($I$2="Раннее бронирование",
INDEX(GRID!$B$17:$BI$27,MATCH(S$7,GRID!$A$17:$A$27,0),MATCH(1,($U$2=GRID!$B$1:$BI$1)*(КАЛЕНДАРЬ!$AA13=GRID!$B$3:$BI$3), 0))*GRID!$B$67,
ROUNDUP(INDEX(GRID!$B$17:$BI$27,MATCH(S$7,GRID!$A$17:$A$27,0),MATCH(1,($U$2=GRID!$B$1:$BI$1)*(КАЛЕНДАРЬ!$AA13=GRID!$B$3:$BI$3), 0))*GRID!$B$66*(1-GRID!$B$69),0))</f>
        <v>#N/A</v>
      </c>
      <c r="U189" s="47" cm="1">
        <f t="array" ref="U189">IF($I$2="Раннее бронирование",
INDEX(GRID!$B$4:$BI$14,MATCH(U$7,GRID!$A$4:$A$14,0),MATCH(1,($U$2=GRID!$B$1:$BI$1)*(КАЛЕНДАРЬ!$AA13=GRID!$B$3:$BI$3), 0))*GRID!$B$67,
ROUNDUP(INDEX(GRID!$B$4:$BI$14,MATCH(U$7,GRID!$A$4:$A$14,0),MATCH(1,($U$2=GRID!$B$1:$BI$1)*(КАЛЕНДАРЬ!$AA13=GRID!$B$3:$BI$3),0))*GRID!$B$66*(1-GRID!$B$69),0))</f>
        <v>45560</v>
      </c>
      <c r="V189" s="48" cm="1">
        <f t="array" ref="V189">IF($I$2="Раннее бронирование",
INDEX(GRID!$B$17:$BI$27,MATCH(U$7,GRID!$A$17:$A$27,0),MATCH(1,($U$2=GRID!$B$1:$BI$1)*(КАЛЕНДАРЬ!$AA13=GRID!$B$3:$BI$3), 0))*GRID!$B$67,
ROUNDUP(INDEX(GRID!$B$17:$BI$27,MATCH(U$7,GRID!$A$17:$A$27,0),MATCH(1,($U$2=GRID!$B$1:$BI$1)*(КАЛЕНДАРЬ!$AA13=GRID!$B$3:$BI$3), 0))*GRID!$B$66*(1-GRID!$B$69),0))</f>
        <v>47260</v>
      </c>
      <c r="W189" s="47" cm="1">
        <f t="array" ref="W189">IF($I$2="Раннее бронирование",
INDEX(GRID!$B$4:$BI$14,MATCH(W$7,GRID!$A$4:$A$14,0),MATCH(1,($U$2=GRID!$B$1:$BI$1)*(КАЛЕНДАРЬ!$AA13=GRID!$B$3:$BI$3), 0))*GRID!$B$67,
ROUNDUP(INDEX(GRID!$B$4:$BI$14,MATCH(W$7,GRID!$A$4:$A$14,0),MATCH(1,($U$2=GRID!$B$1:$BI$1)*(КАЛЕНДАРЬ!$AA13=GRID!$B$3:$BI$3),0))*GRID!$B$66*(1-GRID!$B$69),0))</f>
        <v>175440</v>
      </c>
      <c r="X189" s="48" cm="1">
        <f t="array" ref="X189">IF($I$2="Раннее бронирование",
INDEX(GRID!$B$17:$BI$27,MATCH(W$7,GRID!$A$17:$A$27,0),MATCH(1,($U$2=GRID!$B$1:$BI$1)*(КАЛЕНДАРЬ!$AA13=GRID!$B$3:$BI$3), 0))*GRID!$B$67,
ROUNDUP(INDEX(GRID!$B$17:$BI$27,MATCH(W$7,GRID!$A$17:$A$27,0),MATCH(1,($U$2=GRID!$B$1:$BI$1)*(КАЛЕНДАРЬ!$AA13=GRID!$B$3:$BI$3), 0))*GRID!$B$66*(1-GRID!$B$69),0))</f>
        <v>177140</v>
      </c>
    </row>
    <row r="190" spans="1:24" hidden="1" x14ac:dyDescent="0.2">
      <c r="A190" s="117" t="s">
        <v>45</v>
      </c>
      <c r="B190" s="117">
        <v>11</v>
      </c>
      <c r="C190" s="47" cm="1">
        <f t="array" ref="C190">IF($I$2="Раннее бронирование",
INDEX(GRID!$B$4:$BI$14,MATCH(C$7,GRID!$A$4:$A$14,0),MATCH(1,($U$2=GRID!$B$1:$BI$1)*(КАЛЕНДАРЬ!$AA14=GRID!$B$3:$BI$3), 0))*GRID!$B$67,
ROUNDUP(INDEX(GRID!$B$4:$BI$14,MATCH(C$7,GRID!$A$4:$A$14,0),MATCH(1,($U$2=GRID!$B$1:$BI$1)*(КАЛЕНДАРЬ!$AA14=GRID!$B$3:$BI$3),0))*GRID!$B$66*(1-GRID!$B$69),0))</f>
        <v>14960</v>
      </c>
      <c r="D190" s="48" cm="1">
        <f t="array" ref="D190">IF($I$2="Раннее бронирование",
INDEX(GRID!$B$17:$BI$27,MATCH(C$7,GRID!$A$17:$A$27,0),MATCH(1,($U$2=GRID!$B$1:$BI$1)*(КАЛЕНДАРЬ!$AA14=GRID!$B$3:$BI$3), 0))*GRID!$B$67,
ROUNDUP(INDEX(GRID!$B$17:$BI$27,MATCH(C$7,GRID!$A$17:$A$27,0),MATCH(1,($U$2=GRID!$B$1:$BI$1)*(КАЛЕНДАРЬ!$AA14=GRID!$B$3:$BI$3), 0))*GRID!$B$66*(1-GRID!$B$69),0))</f>
        <v>16660</v>
      </c>
      <c r="E190" s="47" cm="1">
        <f t="array" ref="E190">IF($I$2="Раннее бронирование",
INDEX(GRID!$B$4:$BI$14,MATCH(E$7,GRID!$A$4:$A$14,0),MATCH(1,($U$2=GRID!$B$1:$BI$1)*(КАЛЕНДАРЬ!$AA14=GRID!$B$3:$BI$3), 0))*GRID!$B$67,
ROUNDUP(INDEX(GRID!$B$4:$BI$14,MATCH(E$7,GRID!$A$4:$A$14,0),MATCH(1,($U$2=GRID!$B$1:$BI$1)*(КАЛЕНДАРЬ!$AA14=GRID!$B$3:$BI$3),0))*GRID!$B$66*(1-GRID!$B$69),0))</f>
        <v>16524</v>
      </c>
      <c r="F190" s="48" cm="1">
        <f t="array" ref="F190">IF($I$2="Раннее бронирование",
INDEX(GRID!$B$17:$BI$27,MATCH(E$7,GRID!$A$17:$A$27,0),MATCH(1,($U$2=GRID!$B$1:$BI$1)*(КАЛЕНДАРЬ!$AA14=GRID!$B$3:$BI$3), 0))*GRID!$B$67,
ROUNDUP(INDEX(GRID!$B$17:$BI$27,MATCH(E$7,GRID!$A$17:$A$27,0),MATCH(1,($U$2=GRID!$B$1:$BI$1)*(КАЛЕНДАРЬ!$AA14=GRID!$B$3:$BI$3), 0))*GRID!$B$66*(1-GRID!$B$69),0))</f>
        <v>18224</v>
      </c>
      <c r="G190" s="47" t="e" cm="1">
        <f t="array" ref="G190">IF($I$2="Раннее бронирование",
INDEX(GRID!$B$4:$BI$14,MATCH(G$7,GRID!$A$4:$A$14,0),MATCH(1,($U$2=GRID!$B$1:$BI$1)*(КАЛЕНДАРЬ!$AA14=GRID!$B$3:$BI$3), 0))*GRID!$B$67,
ROUNDUP(INDEX(GRID!$B$4:$BI$14,MATCH(G$7,GRID!$A$4:$A$14,0),MATCH(1,($U$2=GRID!$B$1:$BI$1)*(КАЛЕНДАРЬ!$AA14=GRID!$B$3:$BI$3),0))*GRID!$B$66*(1-GRID!$B$69),0))</f>
        <v>#N/A</v>
      </c>
      <c r="H190" s="48" t="e" cm="1">
        <f t="array" ref="H190">IF($I$2="Раннее бронирование",
INDEX(GRID!$B$17:$BI$27,MATCH(G$7,GRID!$A$17:$A$27,0),MATCH(1,($U$2=GRID!$B$1:$BI$1)*(КАЛЕНДАРЬ!$AA14=GRID!$B$3:$BI$3), 0))*GRID!$B$67,
ROUNDUP(INDEX(GRID!$B$17:$BI$27,MATCH(G$7,GRID!$A$17:$A$27,0),MATCH(1,($U$2=GRID!$B$1:$BI$1)*(КАЛЕНДАРЬ!$AA14=GRID!$B$3:$BI$3), 0))*GRID!$B$66*(1-GRID!$B$69),0))</f>
        <v>#N/A</v>
      </c>
      <c r="I190" s="47" t="e" cm="1">
        <f t="array" ref="I190">IF($I$2="Раннее бронирование",
INDEX(GRID!$B$4:$BI$14,MATCH(I$7,GRID!$A$4:$A$14,0),MATCH(1,($U$2=GRID!$B$1:$BI$1)*(КАЛЕНДАРЬ!$AA14=GRID!$B$3:$BI$3), 0))*GRID!$B$67,
ROUNDUP(INDEX(GRID!$B$4:$BI$14,MATCH(I$7,GRID!$A$4:$A$14,0),MATCH(1,($U$2=GRID!$B$1:$BI$1)*(КАЛЕНДАРЬ!$AA14=GRID!$B$3:$BI$3),0))*GRID!$B$66*(1-GRID!$B$69),0))</f>
        <v>#N/A</v>
      </c>
      <c r="J190" s="48" t="e" cm="1">
        <f t="array" ref="J190">IF($I$2="Раннее бронирование",
INDEX(GRID!$B$17:$BI$27,MATCH(I$7,GRID!$A$17:$A$27,0),MATCH(1,($U$2=GRID!$B$1:$BI$1)*(КАЛЕНДАРЬ!$AA14=GRID!$B$3:$BI$3), 0))*GRID!$B$67,
ROUNDUP(INDEX(GRID!$B$17:$BI$27,MATCH(I$7,GRID!$A$17:$A$27,0),MATCH(1,($U$2=GRID!$B$1:$BI$1)*(КАЛЕНДАРЬ!$AA14=GRID!$B$3:$BI$3), 0))*GRID!$B$66*(1-GRID!$B$69),0))</f>
        <v>#N/A</v>
      </c>
      <c r="K190" s="47" cm="1">
        <f t="array" ref="K190">IF($I$2="Раннее бронирование",
INDEX(GRID!$B$4:$BI$14,MATCH(K$7,GRID!$A$4:$A$14,0),MATCH(1,($U$2=GRID!$B$1:$BI$1)*(КАЛЕНДАРЬ!$AA14=GRID!$B$3:$BI$3), 0))*GRID!$B$67,
ROUNDUP(INDEX(GRID!$B$4:$BI$14,MATCH(K$7,GRID!$A$4:$A$14,0),MATCH(1,($U$2=GRID!$B$1:$BI$1)*(КАЛЕНДАРЬ!$AA14=GRID!$B$3:$BI$3),0))*GRID!$B$66*(1-GRID!$B$69),0))</f>
        <v>22304</v>
      </c>
      <c r="L190" s="48" cm="1">
        <f t="array" ref="L190">IF($I$2="Раннее бронирование",
INDEX(GRID!$B$17:$BI$27,MATCH(K$7,GRID!$A$17:$A$27,0),MATCH(1,($U$2=GRID!$B$1:$BI$1)*(КАЛЕНДАРЬ!$AA14=GRID!$B$3:$BI$3), 0))*GRID!$B$67,
ROUNDUP(INDEX(GRID!$B$17:$BI$27,MATCH(K$7,GRID!$A$17:$A$27,0),MATCH(1,($U$2=GRID!$B$1:$BI$1)*(КАЛЕНДАРЬ!$AA14=GRID!$B$3:$BI$3), 0))*GRID!$B$66*(1-GRID!$B$69),0))</f>
        <v>24004</v>
      </c>
      <c r="M190" s="47" cm="1">
        <f t="array" ref="M190">IF($I$2="Раннее бронирование",
INDEX(GRID!$B$4:$BI$14,MATCH(M$7,GRID!$A$4:$A$14,0),MATCH(1,($U$2=GRID!$B$1:$BI$1)*(КАЛЕНДАРЬ!$AA14=GRID!$B$3:$BI$3), 0))*GRID!$B$67,
ROUNDUP(INDEX(GRID!$B$4:$BI$14,MATCH(M$7,GRID!$A$4:$A$14,0),MATCH(1,($U$2=GRID!$B$1:$BI$1)*(КАЛЕНДАРЬ!$AA14=GRID!$B$3:$BI$3),0))*GRID!$B$66*(1-GRID!$B$69),0))</f>
        <v>24684</v>
      </c>
      <c r="N190" s="48" cm="1">
        <f t="array" ref="N190">IF($I$2="Раннее бронирование",
INDEX(GRID!$B$17:$BI$27,MATCH(M$7,GRID!$A$17:$A$27,0),MATCH(1,($U$2=GRID!$B$1:$BI$1)*(КАЛЕНДАРЬ!$AA14=GRID!$B$3:$BI$3), 0))*GRID!$B$67,
ROUNDUP(INDEX(GRID!$B$17:$BI$27,MATCH(M$7,GRID!$A$17:$A$27,0),MATCH(1,($U$2=GRID!$B$1:$BI$1)*(КАЛЕНДАРЬ!$AA14=GRID!$B$3:$BI$3), 0))*GRID!$B$66*(1-GRID!$B$69),0))</f>
        <v>26384</v>
      </c>
      <c r="O190" s="47" cm="1">
        <f t="array" ref="O190">IF($I$2="Раннее бронирование",
INDEX(GRID!$B$4:$BI$14,MATCH(O$7,GRID!$A$4:$A$14,0),MATCH(1,($U$2=GRID!$B$1:$BI$1)*(КАЛЕНДАРЬ!$AA14=GRID!$B$3:$BI$3), 0))*GRID!$B$67,
ROUNDUP(INDEX(GRID!$B$4:$BI$14,MATCH(O$7,GRID!$A$4:$A$14,0),MATCH(1,($U$2=GRID!$B$1:$BI$1)*(КАЛЕНДАРЬ!$AA14=GRID!$B$3:$BI$3),0))*GRID!$B$66*(1-GRID!$B$69),0))</f>
        <v>29240</v>
      </c>
      <c r="P190" s="48" cm="1">
        <f t="array" ref="P190">IF($I$2="Раннее бронирование",
INDEX(GRID!$B$17:$BI$27,MATCH(O$7,GRID!$A$17:$A$27,0),MATCH(1,($U$2=GRID!$B$1:$BI$1)*(КАЛЕНДАРЬ!$AA14=GRID!$B$3:$BI$3), 0))*GRID!$B$67,
ROUNDUP(INDEX(GRID!$B$17:$BI$27,MATCH(O$7,GRID!$A$17:$A$27,0),MATCH(1,($U$2=GRID!$B$1:$BI$1)*(КАЛЕНДАРЬ!$AA14=GRID!$B$3:$BI$3), 0))*GRID!$B$66*(1-GRID!$B$69),0))</f>
        <v>30940</v>
      </c>
      <c r="Q190" s="47" t="e" cm="1">
        <f t="array" ref="Q190">IF($I$2="Раннее бронирование",
INDEX(GRID!$B$4:$BI$14,MATCH(Q$7,GRID!$A$4:$A$14,0),MATCH(1,($U$2=GRID!$B$1:$BI$1)*(КАЛЕНДАРЬ!$AA14=GRID!$B$3:$BI$3), 0))*GRID!$B$67,
ROUNDUP(INDEX(GRID!$B$4:$BI$14,MATCH(Q$7,GRID!$A$4:$A$14,0),MATCH(1,($U$2=GRID!$B$1:$BI$1)*(КАЛЕНДАРЬ!$AA14=GRID!$B$3:$BI$3),0))*GRID!$B$66*(1-GRID!$B$69),0))</f>
        <v>#N/A</v>
      </c>
      <c r="R190" s="48" t="e" cm="1">
        <f t="array" ref="R190">IF($I$2="Раннее бронирование",
INDEX(GRID!$B$17:$BI$27,MATCH(Q$7,GRID!$A$17:$A$27,0),MATCH(1,($U$2=GRID!$B$1:$BI$1)*(КАЛЕНДАРЬ!$AA14=GRID!$B$3:$BI$3), 0))*GRID!$B$67,
ROUNDUP(INDEX(GRID!$B$17:$BI$27,MATCH(Q$7,GRID!$A$17:$A$27,0),MATCH(1,($U$2=GRID!$B$1:$BI$1)*(КАЛЕНДАРЬ!$AA14=GRID!$B$3:$BI$3), 0))*GRID!$B$66*(1-GRID!$B$69),0))</f>
        <v>#N/A</v>
      </c>
      <c r="S190" s="47" t="e" cm="1">
        <f t="array" ref="S190">IF($I$2="Раннее бронирование",
INDEX(GRID!$B$4:$BI$14,MATCH(S$7,GRID!$A$4:$A$14,0),MATCH(1,($U$2=GRID!$B$1:$BI$1)*(КАЛЕНДАРЬ!$AA14=GRID!$B$3:$BI$3), 0))*GRID!$B$67,
ROUNDUP(INDEX(GRID!$B$4:$BI$14,MATCH(S$7,GRID!$A$4:$A$14,0),MATCH(1,($U$2=GRID!$B$1:$BI$1)*(КАЛЕНДАРЬ!$AA14=GRID!$B$3:$BI$3),0))*GRID!$B$66*(1-GRID!$B$69),0))</f>
        <v>#N/A</v>
      </c>
      <c r="T190" s="48" t="e" cm="1">
        <f t="array" ref="T190">IF($I$2="Раннее бронирование",
INDEX(GRID!$B$17:$BI$27,MATCH(S$7,GRID!$A$17:$A$27,0),MATCH(1,($U$2=GRID!$B$1:$BI$1)*(КАЛЕНДАРЬ!$AA14=GRID!$B$3:$BI$3), 0))*GRID!$B$67,
ROUNDUP(INDEX(GRID!$B$17:$BI$27,MATCH(S$7,GRID!$A$17:$A$27,0),MATCH(1,($U$2=GRID!$B$1:$BI$1)*(КАЛЕНДАРЬ!$AA14=GRID!$B$3:$BI$3), 0))*GRID!$B$66*(1-GRID!$B$69),0))</f>
        <v>#N/A</v>
      </c>
      <c r="U190" s="47" cm="1">
        <f t="array" ref="U190">IF($I$2="Раннее бронирование",
INDEX(GRID!$B$4:$BI$14,MATCH(U$7,GRID!$A$4:$A$14,0),MATCH(1,($U$2=GRID!$B$1:$BI$1)*(КАЛЕНДАРЬ!$AA14=GRID!$B$3:$BI$3), 0))*GRID!$B$67,
ROUNDUP(INDEX(GRID!$B$4:$BI$14,MATCH(U$7,GRID!$A$4:$A$14,0),MATCH(1,($U$2=GRID!$B$1:$BI$1)*(КАЛЕНДАРЬ!$AA14=GRID!$B$3:$BI$3),0))*GRID!$B$66*(1-GRID!$B$69),0))</f>
        <v>45560</v>
      </c>
      <c r="V190" s="48" cm="1">
        <f t="array" ref="V190">IF($I$2="Раннее бронирование",
INDEX(GRID!$B$17:$BI$27,MATCH(U$7,GRID!$A$17:$A$27,0),MATCH(1,($U$2=GRID!$B$1:$BI$1)*(КАЛЕНДАРЬ!$AA14=GRID!$B$3:$BI$3), 0))*GRID!$B$67,
ROUNDUP(INDEX(GRID!$B$17:$BI$27,MATCH(U$7,GRID!$A$17:$A$27,0),MATCH(1,($U$2=GRID!$B$1:$BI$1)*(КАЛЕНДАРЬ!$AA14=GRID!$B$3:$BI$3), 0))*GRID!$B$66*(1-GRID!$B$69),0))</f>
        <v>47260</v>
      </c>
      <c r="W190" s="47" cm="1">
        <f t="array" ref="W190">IF($I$2="Раннее бронирование",
INDEX(GRID!$B$4:$BI$14,MATCH(W$7,GRID!$A$4:$A$14,0),MATCH(1,($U$2=GRID!$B$1:$BI$1)*(КАЛЕНДАРЬ!$AA14=GRID!$B$3:$BI$3), 0))*GRID!$B$67,
ROUNDUP(INDEX(GRID!$B$4:$BI$14,MATCH(W$7,GRID!$A$4:$A$14,0),MATCH(1,($U$2=GRID!$B$1:$BI$1)*(КАЛЕНДАРЬ!$AA14=GRID!$B$3:$BI$3),0))*GRID!$B$66*(1-GRID!$B$69),0))</f>
        <v>175440</v>
      </c>
      <c r="X190" s="48" cm="1">
        <f t="array" ref="X190">IF($I$2="Раннее бронирование",
INDEX(GRID!$B$17:$BI$27,MATCH(W$7,GRID!$A$17:$A$27,0),MATCH(1,($U$2=GRID!$B$1:$BI$1)*(КАЛЕНДАРЬ!$AA14=GRID!$B$3:$BI$3), 0))*GRID!$B$67,
ROUNDUP(INDEX(GRID!$B$17:$BI$27,MATCH(W$7,GRID!$A$17:$A$27,0),MATCH(1,($U$2=GRID!$B$1:$BI$1)*(КАЛЕНДАРЬ!$AA14=GRID!$B$3:$BI$3), 0))*GRID!$B$66*(1-GRID!$B$69),0))</f>
        <v>177140</v>
      </c>
    </row>
    <row r="191" spans="1:24" hidden="1" x14ac:dyDescent="0.2">
      <c r="A191" s="117" t="s">
        <v>46</v>
      </c>
      <c r="B191" s="117">
        <v>12</v>
      </c>
      <c r="C191" s="47" cm="1">
        <f t="array" ref="C191">IF($I$2="Раннее бронирование",
INDEX(GRID!$B$4:$BI$14,MATCH(C$7,GRID!$A$4:$A$14,0),MATCH(1,($U$2=GRID!$B$1:$BI$1)*(КАЛЕНДАРЬ!$AA15=GRID!$B$3:$BI$3), 0))*GRID!$B$67,
ROUNDUP(INDEX(GRID!$B$4:$BI$14,MATCH(C$7,GRID!$A$4:$A$14,0),MATCH(1,($U$2=GRID!$B$1:$BI$1)*(КАЛЕНДАРЬ!$AA15=GRID!$B$3:$BI$3),0))*GRID!$B$66*(1-GRID!$B$69),0))</f>
        <v>14960</v>
      </c>
      <c r="D191" s="48" cm="1">
        <f t="array" ref="D191">IF($I$2="Раннее бронирование",
INDEX(GRID!$B$17:$BI$27,MATCH(C$7,GRID!$A$17:$A$27,0),MATCH(1,($U$2=GRID!$B$1:$BI$1)*(КАЛЕНДАРЬ!$AA15=GRID!$B$3:$BI$3), 0))*GRID!$B$67,
ROUNDUP(INDEX(GRID!$B$17:$BI$27,MATCH(C$7,GRID!$A$17:$A$27,0),MATCH(1,($U$2=GRID!$B$1:$BI$1)*(КАЛЕНДАРЬ!$AA15=GRID!$B$3:$BI$3), 0))*GRID!$B$66*(1-GRID!$B$69),0))</f>
        <v>16660</v>
      </c>
      <c r="E191" s="47" cm="1">
        <f t="array" ref="E191">IF($I$2="Раннее бронирование",
INDEX(GRID!$B$4:$BI$14,MATCH(E$7,GRID!$A$4:$A$14,0),MATCH(1,($U$2=GRID!$B$1:$BI$1)*(КАЛЕНДАРЬ!$AA15=GRID!$B$3:$BI$3), 0))*GRID!$B$67,
ROUNDUP(INDEX(GRID!$B$4:$BI$14,MATCH(E$7,GRID!$A$4:$A$14,0),MATCH(1,($U$2=GRID!$B$1:$BI$1)*(КАЛЕНДАРЬ!$AA15=GRID!$B$3:$BI$3),0))*GRID!$B$66*(1-GRID!$B$69),0))</f>
        <v>16524</v>
      </c>
      <c r="F191" s="48" cm="1">
        <f t="array" ref="F191">IF($I$2="Раннее бронирование",
INDEX(GRID!$B$17:$BI$27,MATCH(E$7,GRID!$A$17:$A$27,0),MATCH(1,($U$2=GRID!$B$1:$BI$1)*(КАЛЕНДАРЬ!$AA15=GRID!$B$3:$BI$3), 0))*GRID!$B$67,
ROUNDUP(INDEX(GRID!$B$17:$BI$27,MATCH(E$7,GRID!$A$17:$A$27,0),MATCH(1,($U$2=GRID!$B$1:$BI$1)*(КАЛЕНДАРЬ!$AA15=GRID!$B$3:$BI$3), 0))*GRID!$B$66*(1-GRID!$B$69),0))</f>
        <v>18224</v>
      </c>
      <c r="G191" s="47" t="e" cm="1">
        <f t="array" ref="G191">IF($I$2="Раннее бронирование",
INDEX(GRID!$B$4:$BI$14,MATCH(G$7,GRID!$A$4:$A$14,0),MATCH(1,($U$2=GRID!$B$1:$BI$1)*(КАЛЕНДАРЬ!$AA15=GRID!$B$3:$BI$3), 0))*GRID!$B$67,
ROUNDUP(INDEX(GRID!$B$4:$BI$14,MATCH(G$7,GRID!$A$4:$A$14,0),MATCH(1,($U$2=GRID!$B$1:$BI$1)*(КАЛЕНДАРЬ!$AA15=GRID!$B$3:$BI$3),0))*GRID!$B$66*(1-GRID!$B$69),0))</f>
        <v>#N/A</v>
      </c>
      <c r="H191" s="48" t="e" cm="1">
        <f t="array" ref="H191">IF($I$2="Раннее бронирование",
INDEX(GRID!$B$17:$BI$27,MATCH(G$7,GRID!$A$17:$A$27,0),MATCH(1,($U$2=GRID!$B$1:$BI$1)*(КАЛЕНДАРЬ!$AA15=GRID!$B$3:$BI$3), 0))*GRID!$B$67,
ROUNDUP(INDEX(GRID!$B$17:$BI$27,MATCH(G$7,GRID!$A$17:$A$27,0),MATCH(1,($U$2=GRID!$B$1:$BI$1)*(КАЛЕНДАРЬ!$AA15=GRID!$B$3:$BI$3), 0))*GRID!$B$66*(1-GRID!$B$69),0))</f>
        <v>#N/A</v>
      </c>
      <c r="I191" s="47" t="e" cm="1">
        <f t="array" ref="I191">IF($I$2="Раннее бронирование",
INDEX(GRID!$B$4:$BI$14,MATCH(I$7,GRID!$A$4:$A$14,0),MATCH(1,($U$2=GRID!$B$1:$BI$1)*(КАЛЕНДАРЬ!$AA15=GRID!$B$3:$BI$3), 0))*GRID!$B$67,
ROUNDUP(INDEX(GRID!$B$4:$BI$14,MATCH(I$7,GRID!$A$4:$A$14,0),MATCH(1,($U$2=GRID!$B$1:$BI$1)*(КАЛЕНДАРЬ!$AA15=GRID!$B$3:$BI$3),0))*GRID!$B$66*(1-GRID!$B$69),0))</f>
        <v>#N/A</v>
      </c>
      <c r="J191" s="48" t="e" cm="1">
        <f t="array" ref="J191">IF($I$2="Раннее бронирование",
INDEX(GRID!$B$17:$BI$27,MATCH(I$7,GRID!$A$17:$A$27,0),MATCH(1,($U$2=GRID!$B$1:$BI$1)*(КАЛЕНДАРЬ!$AA15=GRID!$B$3:$BI$3), 0))*GRID!$B$67,
ROUNDUP(INDEX(GRID!$B$17:$BI$27,MATCH(I$7,GRID!$A$17:$A$27,0),MATCH(1,($U$2=GRID!$B$1:$BI$1)*(КАЛЕНДАРЬ!$AA15=GRID!$B$3:$BI$3), 0))*GRID!$B$66*(1-GRID!$B$69),0))</f>
        <v>#N/A</v>
      </c>
      <c r="K191" s="47" cm="1">
        <f t="array" ref="K191">IF($I$2="Раннее бронирование",
INDEX(GRID!$B$4:$BI$14,MATCH(K$7,GRID!$A$4:$A$14,0),MATCH(1,($U$2=GRID!$B$1:$BI$1)*(КАЛЕНДАРЬ!$AA15=GRID!$B$3:$BI$3), 0))*GRID!$B$67,
ROUNDUP(INDEX(GRID!$B$4:$BI$14,MATCH(K$7,GRID!$A$4:$A$14,0),MATCH(1,($U$2=GRID!$B$1:$BI$1)*(КАЛЕНДАРЬ!$AA15=GRID!$B$3:$BI$3),0))*GRID!$B$66*(1-GRID!$B$69),0))</f>
        <v>22304</v>
      </c>
      <c r="L191" s="48" cm="1">
        <f t="array" ref="L191">IF($I$2="Раннее бронирование",
INDEX(GRID!$B$17:$BI$27,MATCH(K$7,GRID!$A$17:$A$27,0),MATCH(1,($U$2=GRID!$B$1:$BI$1)*(КАЛЕНДАРЬ!$AA15=GRID!$B$3:$BI$3), 0))*GRID!$B$67,
ROUNDUP(INDEX(GRID!$B$17:$BI$27,MATCH(K$7,GRID!$A$17:$A$27,0),MATCH(1,($U$2=GRID!$B$1:$BI$1)*(КАЛЕНДАРЬ!$AA15=GRID!$B$3:$BI$3), 0))*GRID!$B$66*(1-GRID!$B$69),0))</f>
        <v>24004</v>
      </c>
      <c r="M191" s="47" cm="1">
        <f t="array" ref="M191">IF($I$2="Раннее бронирование",
INDEX(GRID!$B$4:$BI$14,MATCH(M$7,GRID!$A$4:$A$14,0),MATCH(1,($U$2=GRID!$B$1:$BI$1)*(КАЛЕНДАРЬ!$AA15=GRID!$B$3:$BI$3), 0))*GRID!$B$67,
ROUNDUP(INDEX(GRID!$B$4:$BI$14,MATCH(M$7,GRID!$A$4:$A$14,0),MATCH(1,($U$2=GRID!$B$1:$BI$1)*(КАЛЕНДАРЬ!$AA15=GRID!$B$3:$BI$3),0))*GRID!$B$66*(1-GRID!$B$69),0))</f>
        <v>24684</v>
      </c>
      <c r="N191" s="48" cm="1">
        <f t="array" ref="N191">IF($I$2="Раннее бронирование",
INDEX(GRID!$B$17:$BI$27,MATCH(M$7,GRID!$A$17:$A$27,0),MATCH(1,($U$2=GRID!$B$1:$BI$1)*(КАЛЕНДАРЬ!$AA15=GRID!$B$3:$BI$3), 0))*GRID!$B$67,
ROUNDUP(INDEX(GRID!$B$17:$BI$27,MATCH(M$7,GRID!$A$17:$A$27,0),MATCH(1,($U$2=GRID!$B$1:$BI$1)*(КАЛЕНДАРЬ!$AA15=GRID!$B$3:$BI$3), 0))*GRID!$B$66*(1-GRID!$B$69),0))</f>
        <v>26384</v>
      </c>
      <c r="O191" s="47" cm="1">
        <f t="array" ref="O191">IF($I$2="Раннее бронирование",
INDEX(GRID!$B$4:$BI$14,MATCH(O$7,GRID!$A$4:$A$14,0),MATCH(1,($U$2=GRID!$B$1:$BI$1)*(КАЛЕНДАРЬ!$AA15=GRID!$B$3:$BI$3), 0))*GRID!$B$67,
ROUNDUP(INDEX(GRID!$B$4:$BI$14,MATCH(O$7,GRID!$A$4:$A$14,0),MATCH(1,($U$2=GRID!$B$1:$BI$1)*(КАЛЕНДАРЬ!$AA15=GRID!$B$3:$BI$3),0))*GRID!$B$66*(1-GRID!$B$69),0))</f>
        <v>29240</v>
      </c>
      <c r="P191" s="48" cm="1">
        <f t="array" ref="P191">IF($I$2="Раннее бронирование",
INDEX(GRID!$B$17:$BI$27,MATCH(O$7,GRID!$A$17:$A$27,0),MATCH(1,($U$2=GRID!$B$1:$BI$1)*(КАЛЕНДАРЬ!$AA15=GRID!$B$3:$BI$3), 0))*GRID!$B$67,
ROUNDUP(INDEX(GRID!$B$17:$BI$27,MATCH(O$7,GRID!$A$17:$A$27,0),MATCH(1,($U$2=GRID!$B$1:$BI$1)*(КАЛЕНДАРЬ!$AA15=GRID!$B$3:$BI$3), 0))*GRID!$B$66*(1-GRID!$B$69),0))</f>
        <v>30940</v>
      </c>
      <c r="Q191" s="47" t="e" cm="1">
        <f t="array" ref="Q191">IF($I$2="Раннее бронирование",
INDEX(GRID!$B$4:$BI$14,MATCH(Q$7,GRID!$A$4:$A$14,0),MATCH(1,($U$2=GRID!$B$1:$BI$1)*(КАЛЕНДАРЬ!$AA15=GRID!$B$3:$BI$3), 0))*GRID!$B$67,
ROUNDUP(INDEX(GRID!$B$4:$BI$14,MATCH(Q$7,GRID!$A$4:$A$14,0),MATCH(1,($U$2=GRID!$B$1:$BI$1)*(КАЛЕНДАРЬ!$AA15=GRID!$B$3:$BI$3),0))*GRID!$B$66*(1-GRID!$B$69),0))</f>
        <v>#N/A</v>
      </c>
      <c r="R191" s="48" t="e" cm="1">
        <f t="array" ref="R191">IF($I$2="Раннее бронирование",
INDEX(GRID!$B$17:$BI$27,MATCH(Q$7,GRID!$A$17:$A$27,0),MATCH(1,($U$2=GRID!$B$1:$BI$1)*(КАЛЕНДАРЬ!$AA15=GRID!$B$3:$BI$3), 0))*GRID!$B$67,
ROUNDUP(INDEX(GRID!$B$17:$BI$27,MATCH(Q$7,GRID!$A$17:$A$27,0),MATCH(1,($U$2=GRID!$B$1:$BI$1)*(КАЛЕНДАРЬ!$AA15=GRID!$B$3:$BI$3), 0))*GRID!$B$66*(1-GRID!$B$69),0))</f>
        <v>#N/A</v>
      </c>
      <c r="S191" s="47" t="e" cm="1">
        <f t="array" ref="S191">IF($I$2="Раннее бронирование",
INDEX(GRID!$B$4:$BI$14,MATCH(S$7,GRID!$A$4:$A$14,0),MATCH(1,($U$2=GRID!$B$1:$BI$1)*(КАЛЕНДАРЬ!$AA15=GRID!$B$3:$BI$3), 0))*GRID!$B$67,
ROUNDUP(INDEX(GRID!$B$4:$BI$14,MATCH(S$7,GRID!$A$4:$A$14,0),MATCH(1,($U$2=GRID!$B$1:$BI$1)*(КАЛЕНДАРЬ!$AA15=GRID!$B$3:$BI$3),0))*GRID!$B$66*(1-GRID!$B$69),0))</f>
        <v>#N/A</v>
      </c>
      <c r="T191" s="48" t="e" cm="1">
        <f t="array" ref="T191">IF($I$2="Раннее бронирование",
INDEX(GRID!$B$17:$BI$27,MATCH(S$7,GRID!$A$17:$A$27,0),MATCH(1,($U$2=GRID!$B$1:$BI$1)*(КАЛЕНДАРЬ!$AA15=GRID!$B$3:$BI$3), 0))*GRID!$B$67,
ROUNDUP(INDEX(GRID!$B$17:$BI$27,MATCH(S$7,GRID!$A$17:$A$27,0),MATCH(1,($U$2=GRID!$B$1:$BI$1)*(КАЛЕНДАРЬ!$AA15=GRID!$B$3:$BI$3), 0))*GRID!$B$66*(1-GRID!$B$69),0))</f>
        <v>#N/A</v>
      </c>
      <c r="U191" s="47" cm="1">
        <f t="array" ref="U191">IF($I$2="Раннее бронирование",
INDEX(GRID!$B$4:$BI$14,MATCH(U$7,GRID!$A$4:$A$14,0),MATCH(1,($U$2=GRID!$B$1:$BI$1)*(КАЛЕНДАРЬ!$AA15=GRID!$B$3:$BI$3), 0))*GRID!$B$67,
ROUNDUP(INDEX(GRID!$B$4:$BI$14,MATCH(U$7,GRID!$A$4:$A$14,0),MATCH(1,($U$2=GRID!$B$1:$BI$1)*(КАЛЕНДАРЬ!$AA15=GRID!$B$3:$BI$3),0))*GRID!$B$66*(1-GRID!$B$69),0))</f>
        <v>45560</v>
      </c>
      <c r="V191" s="48" cm="1">
        <f t="array" ref="V191">IF($I$2="Раннее бронирование",
INDEX(GRID!$B$17:$BI$27,MATCH(U$7,GRID!$A$17:$A$27,0),MATCH(1,($U$2=GRID!$B$1:$BI$1)*(КАЛЕНДАРЬ!$AA15=GRID!$B$3:$BI$3), 0))*GRID!$B$67,
ROUNDUP(INDEX(GRID!$B$17:$BI$27,MATCH(U$7,GRID!$A$17:$A$27,0),MATCH(1,($U$2=GRID!$B$1:$BI$1)*(КАЛЕНДАРЬ!$AA15=GRID!$B$3:$BI$3), 0))*GRID!$B$66*(1-GRID!$B$69),0))</f>
        <v>47260</v>
      </c>
      <c r="W191" s="47" cm="1">
        <f t="array" ref="W191">IF($I$2="Раннее бронирование",
INDEX(GRID!$B$4:$BI$14,MATCH(W$7,GRID!$A$4:$A$14,0),MATCH(1,($U$2=GRID!$B$1:$BI$1)*(КАЛЕНДАРЬ!$AA15=GRID!$B$3:$BI$3), 0))*GRID!$B$67,
ROUNDUP(INDEX(GRID!$B$4:$BI$14,MATCH(W$7,GRID!$A$4:$A$14,0),MATCH(1,($U$2=GRID!$B$1:$BI$1)*(КАЛЕНДАРЬ!$AA15=GRID!$B$3:$BI$3),0))*GRID!$B$66*(1-GRID!$B$69),0))</f>
        <v>175440</v>
      </c>
      <c r="X191" s="48" cm="1">
        <f t="array" ref="X191">IF($I$2="Раннее бронирование",
INDEX(GRID!$B$17:$BI$27,MATCH(W$7,GRID!$A$17:$A$27,0),MATCH(1,($U$2=GRID!$B$1:$BI$1)*(КАЛЕНДАРЬ!$AA15=GRID!$B$3:$BI$3), 0))*GRID!$B$67,
ROUNDUP(INDEX(GRID!$B$17:$BI$27,MATCH(W$7,GRID!$A$17:$A$27,0),MATCH(1,($U$2=GRID!$B$1:$BI$1)*(КАЛЕНДАРЬ!$AA15=GRID!$B$3:$BI$3), 0))*GRID!$B$66*(1-GRID!$B$69),0))</f>
        <v>177140</v>
      </c>
    </row>
    <row r="192" spans="1:24" hidden="1" x14ac:dyDescent="0.2">
      <c r="A192" s="117" t="s">
        <v>47</v>
      </c>
      <c r="B192" s="117">
        <v>13</v>
      </c>
      <c r="C192" s="47" cm="1">
        <f t="array" ref="C192">IF($I$2="Раннее бронирование",
INDEX(GRID!$B$4:$BI$14,MATCH(C$7,GRID!$A$4:$A$14,0),MATCH(1,($U$2=GRID!$B$1:$BI$1)*(КАЛЕНДАРЬ!$AA16=GRID!$B$3:$BI$3), 0))*GRID!$B$67,
ROUNDUP(INDEX(GRID!$B$4:$BI$14,MATCH(C$7,GRID!$A$4:$A$14,0),MATCH(1,($U$2=GRID!$B$1:$BI$1)*(КАЛЕНДАРЬ!$AA16=GRID!$B$3:$BI$3),0))*GRID!$B$66*(1-GRID!$B$69),0))</f>
        <v>14960</v>
      </c>
      <c r="D192" s="48" cm="1">
        <f t="array" ref="D192">IF($I$2="Раннее бронирование",
INDEX(GRID!$B$17:$BI$27,MATCH(C$7,GRID!$A$17:$A$27,0),MATCH(1,($U$2=GRID!$B$1:$BI$1)*(КАЛЕНДАРЬ!$AA16=GRID!$B$3:$BI$3), 0))*GRID!$B$67,
ROUNDUP(INDEX(GRID!$B$17:$BI$27,MATCH(C$7,GRID!$A$17:$A$27,0),MATCH(1,($U$2=GRID!$B$1:$BI$1)*(КАЛЕНДАРЬ!$AA16=GRID!$B$3:$BI$3), 0))*GRID!$B$66*(1-GRID!$B$69),0))</f>
        <v>16660</v>
      </c>
      <c r="E192" s="47" cm="1">
        <f t="array" ref="E192">IF($I$2="Раннее бронирование",
INDEX(GRID!$B$4:$BI$14,MATCH(E$7,GRID!$A$4:$A$14,0),MATCH(1,($U$2=GRID!$B$1:$BI$1)*(КАЛЕНДАРЬ!$AA16=GRID!$B$3:$BI$3), 0))*GRID!$B$67,
ROUNDUP(INDEX(GRID!$B$4:$BI$14,MATCH(E$7,GRID!$A$4:$A$14,0),MATCH(1,($U$2=GRID!$B$1:$BI$1)*(КАЛЕНДАРЬ!$AA16=GRID!$B$3:$BI$3),0))*GRID!$B$66*(1-GRID!$B$69),0))</f>
        <v>16524</v>
      </c>
      <c r="F192" s="48" cm="1">
        <f t="array" ref="F192">IF($I$2="Раннее бронирование",
INDEX(GRID!$B$17:$BI$27,MATCH(E$7,GRID!$A$17:$A$27,0),MATCH(1,($U$2=GRID!$B$1:$BI$1)*(КАЛЕНДАРЬ!$AA16=GRID!$B$3:$BI$3), 0))*GRID!$B$67,
ROUNDUP(INDEX(GRID!$B$17:$BI$27,MATCH(E$7,GRID!$A$17:$A$27,0),MATCH(1,($U$2=GRID!$B$1:$BI$1)*(КАЛЕНДАРЬ!$AA16=GRID!$B$3:$BI$3), 0))*GRID!$B$66*(1-GRID!$B$69),0))</f>
        <v>18224</v>
      </c>
      <c r="G192" s="47" t="e" cm="1">
        <f t="array" ref="G192">IF($I$2="Раннее бронирование",
INDEX(GRID!$B$4:$BI$14,MATCH(G$7,GRID!$A$4:$A$14,0),MATCH(1,($U$2=GRID!$B$1:$BI$1)*(КАЛЕНДАРЬ!$AA16=GRID!$B$3:$BI$3), 0))*GRID!$B$67,
ROUNDUP(INDEX(GRID!$B$4:$BI$14,MATCH(G$7,GRID!$A$4:$A$14,0),MATCH(1,($U$2=GRID!$B$1:$BI$1)*(КАЛЕНДАРЬ!$AA16=GRID!$B$3:$BI$3),0))*GRID!$B$66*(1-GRID!$B$69),0))</f>
        <v>#N/A</v>
      </c>
      <c r="H192" s="48" t="e" cm="1">
        <f t="array" ref="H192">IF($I$2="Раннее бронирование",
INDEX(GRID!$B$17:$BI$27,MATCH(G$7,GRID!$A$17:$A$27,0),MATCH(1,($U$2=GRID!$B$1:$BI$1)*(КАЛЕНДАРЬ!$AA16=GRID!$B$3:$BI$3), 0))*GRID!$B$67,
ROUNDUP(INDEX(GRID!$B$17:$BI$27,MATCH(G$7,GRID!$A$17:$A$27,0),MATCH(1,($U$2=GRID!$B$1:$BI$1)*(КАЛЕНДАРЬ!$AA16=GRID!$B$3:$BI$3), 0))*GRID!$B$66*(1-GRID!$B$69),0))</f>
        <v>#N/A</v>
      </c>
      <c r="I192" s="47" t="e" cm="1">
        <f t="array" ref="I192">IF($I$2="Раннее бронирование",
INDEX(GRID!$B$4:$BI$14,MATCH(I$7,GRID!$A$4:$A$14,0),MATCH(1,($U$2=GRID!$B$1:$BI$1)*(КАЛЕНДАРЬ!$AA16=GRID!$B$3:$BI$3), 0))*GRID!$B$67,
ROUNDUP(INDEX(GRID!$B$4:$BI$14,MATCH(I$7,GRID!$A$4:$A$14,0),MATCH(1,($U$2=GRID!$B$1:$BI$1)*(КАЛЕНДАРЬ!$AA16=GRID!$B$3:$BI$3),0))*GRID!$B$66*(1-GRID!$B$69),0))</f>
        <v>#N/A</v>
      </c>
      <c r="J192" s="48" t="e" cm="1">
        <f t="array" ref="J192">IF($I$2="Раннее бронирование",
INDEX(GRID!$B$17:$BI$27,MATCH(I$7,GRID!$A$17:$A$27,0),MATCH(1,($U$2=GRID!$B$1:$BI$1)*(КАЛЕНДАРЬ!$AA16=GRID!$B$3:$BI$3), 0))*GRID!$B$67,
ROUNDUP(INDEX(GRID!$B$17:$BI$27,MATCH(I$7,GRID!$A$17:$A$27,0),MATCH(1,($U$2=GRID!$B$1:$BI$1)*(КАЛЕНДАРЬ!$AA16=GRID!$B$3:$BI$3), 0))*GRID!$B$66*(1-GRID!$B$69),0))</f>
        <v>#N/A</v>
      </c>
      <c r="K192" s="47" cm="1">
        <f t="array" ref="K192">IF($I$2="Раннее бронирование",
INDEX(GRID!$B$4:$BI$14,MATCH(K$7,GRID!$A$4:$A$14,0),MATCH(1,($U$2=GRID!$B$1:$BI$1)*(КАЛЕНДАРЬ!$AA16=GRID!$B$3:$BI$3), 0))*GRID!$B$67,
ROUNDUP(INDEX(GRID!$B$4:$BI$14,MATCH(K$7,GRID!$A$4:$A$14,0),MATCH(1,($U$2=GRID!$B$1:$BI$1)*(КАЛЕНДАРЬ!$AA16=GRID!$B$3:$BI$3),0))*GRID!$B$66*(1-GRID!$B$69),0))</f>
        <v>22304</v>
      </c>
      <c r="L192" s="48" cm="1">
        <f t="array" ref="L192">IF($I$2="Раннее бронирование",
INDEX(GRID!$B$17:$BI$27,MATCH(K$7,GRID!$A$17:$A$27,0),MATCH(1,($U$2=GRID!$B$1:$BI$1)*(КАЛЕНДАРЬ!$AA16=GRID!$B$3:$BI$3), 0))*GRID!$B$67,
ROUNDUP(INDEX(GRID!$B$17:$BI$27,MATCH(K$7,GRID!$A$17:$A$27,0),MATCH(1,($U$2=GRID!$B$1:$BI$1)*(КАЛЕНДАРЬ!$AA16=GRID!$B$3:$BI$3), 0))*GRID!$B$66*(1-GRID!$B$69),0))</f>
        <v>24004</v>
      </c>
      <c r="M192" s="47" cm="1">
        <f t="array" ref="M192">IF($I$2="Раннее бронирование",
INDEX(GRID!$B$4:$BI$14,MATCH(M$7,GRID!$A$4:$A$14,0),MATCH(1,($U$2=GRID!$B$1:$BI$1)*(КАЛЕНДАРЬ!$AA16=GRID!$B$3:$BI$3), 0))*GRID!$B$67,
ROUNDUP(INDEX(GRID!$B$4:$BI$14,MATCH(M$7,GRID!$A$4:$A$14,0),MATCH(1,($U$2=GRID!$B$1:$BI$1)*(КАЛЕНДАРЬ!$AA16=GRID!$B$3:$BI$3),0))*GRID!$B$66*(1-GRID!$B$69),0))</f>
        <v>24684</v>
      </c>
      <c r="N192" s="48" cm="1">
        <f t="array" ref="N192">IF($I$2="Раннее бронирование",
INDEX(GRID!$B$17:$BI$27,MATCH(M$7,GRID!$A$17:$A$27,0),MATCH(1,($U$2=GRID!$B$1:$BI$1)*(КАЛЕНДАРЬ!$AA16=GRID!$B$3:$BI$3), 0))*GRID!$B$67,
ROUNDUP(INDEX(GRID!$B$17:$BI$27,MATCH(M$7,GRID!$A$17:$A$27,0),MATCH(1,($U$2=GRID!$B$1:$BI$1)*(КАЛЕНДАРЬ!$AA16=GRID!$B$3:$BI$3), 0))*GRID!$B$66*(1-GRID!$B$69),0))</f>
        <v>26384</v>
      </c>
      <c r="O192" s="47" cm="1">
        <f t="array" ref="O192">IF($I$2="Раннее бронирование",
INDEX(GRID!$B$4:$BI$14,MATCH(O$7,GRID!$A$4:$A$14,0),MATCH(1,($U$2=GRID!$B$1:$BI$1)*(КАЛЕНДАРЬ!$AA16=GRID!$B$3:$BI$3), 0))*GRID!$B$67,
ROUNDUP(INDEX(GRID!$B$4:$BI$14,MATCH(O$7,GRID!$A$4:$A$14,0),MATCH(1,($U$2=GRID!$B$1:$BI$1)*(КАЛЕНДАРЬ!$AA16=GRID!$B$3:$BI$3),0))*GRID!$B$66*(1-GRID!$B$69),0))</f>
        <v>29240</v>
      </c>
      <c r="P192" s="48" cm="1">
        <f t="array" ref="P192">IF($I$2="Раннее бронирование",
INDEX(GRID!$B$17:$BI$27,MATCH(O$7,GRID!$A$17:$A$27,0),MATCH(1,($U$2=GRID!$B$1:$BI$1)*(КАЛЕНДАРЬ!$AA16=GRID!$B$3:$BI$3), 0))*GRID!$B$67,
ROUNDUP(INDEX(GRID!$B$17:$BI$27,MATCH(O$7,GRID!$A$17:$A$27,0),MATCH(1,($U$2=GRID!$B$1:$BI$1)*(КАЛЕНДАРЬ!$AA16=GRID!$B$3:$BI$3), 0))*GRID!$B$66*(1-GRID!$B$69),0))</f>
        <v>30940</v>
      </c>
      <c r="Q192" s="47" t="e" cm="1">
        <f t="array" ref="Q192">IF($I$2="Раннее бронирование",
INDEX(GRID!$B$4:$BI$14,MATCH(Q$7,GRID!$A$4:$A$14,0),MATCH(1,($U$2=GRID!$B$1:$BI$1)*(КАЛЕНДАРЬ!$AA16=GRID!$B$3:$BI$3), 0))*GRID!$B$67,
ROUNDUP(INDEX(GRID!$B$4:$BI$14,MATCH(Q$7,GRID!$A$4:$A$14,0),MATCH(1,($U$2=GRID!$B$1:$BI$1)*(КАЛЕНДАРЬ!$AA16=GRID!$B$3:$BI$3),0))*GRID!$B$66*(1-GRID!$B$69),0))</f>
        <v>#N/A</v>
      </c>
      <c r="R192" s="48" t="e" cm="1">
        <f t="array" ref="R192">IF($I$2="Раннее бронирование",
INDEX(GRID!$B$17:$BI$27,MATCH(Q$7,GRID!$A$17:$A$27,0),MATCH(1,($U$2=GRID!$B$1:$BI$1)*(КАЛЕНДАРЬ!$AA16=GRID!$B$3:$BI$3), 0))*GRID!$B$67,
ROUNDUP(INDEX(GRID!$B$17:$BI$27,MATCH(Q$7,GRID!$A$17:$A$27,0),MATCH(1,($U$2=GRID!$B$1:$BI$1)*(КАЛЕНДАРЬ!$AA16=GRID!$B$3:$BI$3), 0))*GRID!$B$66*(1-GRID!$B$69),0))</f>
        <v>#N/A</v>
      </c>
      <c r="S192" s="47" t="e" cm="1">
        <f t="array" ref="S192">IF($I$2="Раннее бронирование",
INDEX(GRID!$B$4:$BI$14,MATCH(S$7,GRID!$A$4:$A$14,0),MATCH(1,($U$2=GRID!$B$1:$BI$1)*(КАЛЕНДАРЬ!$AA16=GRID!$B$3:$BI$3), 0))*GRID!$B$67,
ROUNDUP(INDEX(GRID!$B$4:$BI$14,MATCH(S$7,GRID!$A$4:$A$14,0),MATCH(1,($U$2=GRID!$B$1:$BI$1)*(КАЛЕНДАРЬ!$AA16=GRID!$B$3:$BI$3),0))*GRID!$B$66*(1-GRID!$B$69),0))</f>
        <v>#N/A</v>
      </c>
      <c r="T192" s="48" t="e" cm="1">
        <f t="array" ref="T192">IF($I$2="Раннее бронирование",
INDEX(GRID!$B$17:$BI$27,MATCH(S$7,GRID!$A$17:$A$27,0),MATCH(1,($U$2=GRID!$B$1:$BI$1)*(КАЛЕНДАРЬ!$AA16=GRID!$B$3:$BI$3), 0))*GRID!$B$67,
ROUNDUP(INDEX(GRID!$B$17:$BI$27,MATCH(S$7,GRID!$A$17:$A$27,0),MATCH(1,($U$2=GRID!$B$1:$BI$1)*(КАЛЕНДАРЬ!$AA16=GRID!$B$3:$BI$3), 0))*GRID!$B$66*(1-GRID!$B$69),0))</f>
        <v>#N/A</v>
      </c>
      <c r="U192" s="47" cm="1">
        <f t="array" ref="U192">IF($I$2="Раннее бронирование",
INDEX(GRID!$B$4:$BI$14,MATCH(U$7,GRID!$A$4:$A$14,0),MATCH(1,($U$2=GRID!$B$1:$BI$1)*(КАЛЕНДАРЬ!$AA16=GRID!$B$3:$BI$3), 0))*GRID!$B$67,
ROUNDUP(INDEX(GRID!$B$4:$BI$14,MATCH(U$7,GRID!$A$4:$A$14,0),MATCH(1,($U$2=GRID!$B$1:$BI$1)*(КАЛЕНДАРЬ!$AA16=GRID!$B$3:$BI$3),0))*GRID!$B$66*(1-GRID!$B$69),0))</f>
        <v>45560</v>
      </c>
      <c r="V192" s="48" cm="1">
        <f t="array" ref="V192">IF($I$2="Раннее бронирование",
INDEX(GRID!$B$17:$BI$27,MATCH(U$7,GRID!$A$17:$A$27,0),MATCH(1,($U$2=GRID!$B$1:$BI$1)*(КАЛЕНДАРЬ!$AA16=GRID!$B$3:$BI$3), 0))*GRID!$B$67,
ROUNDUP(INDEX(GRID!$B$17:$BI$27,MATCH(U$7,GRID!$A$17:$A$27,0),MATCH(1,($U$2=GRID!$B$1:$BI$1)*(КАЛЕНДАРЬ!$AA16=GRID!$B$3:$BI$3), 0))*GRID!$B$66*(1-GRID!$B$69),0))</f>
        <v>47260</v>
      </c>
      <c r="W192" s="47" cm="1">
        <f t="array" ref="W192">IF($I$2="Раннее бронирование",
INDEX(GRID!$B$4:$BI$14,MATCH(W$7,GRID!$A$4:$A$14,0),MATCH(1,($U$2=GRID!$B$1:$BI$1)*(КАЛЕНДАРЬ!$AA16=GRID!$B$3:$BI$3), 0))*GRID!$B$67,
ROUNDUP(INDEX(GRID!$B$4:$BI$14,MATCH(W$7,GRID!$A$4:$A$14,0),MATCH(1,($U$2=GRID!$B$1:$BI$1)*(КАЛЕНДАРЬ!$AA16=GRID!$B$3:$BI$3),0))*GRID!$B$66*(1-GRID!$B$69),0))</f>
        <v>175440</v>
      </c>
      <c r="X192" s="48" cm="1">
        <f t="array" ref="X192">IF($I$2="Раннее бронирование",
INDEX(GRID!$B$17:$BI$27,MATCH(W$7,GRID!$A$17:$A$27,0),MATCH(1,($U$2=GRID!$B$1:$BI$1)*(КАЛЕНДАРЬ!$AA16=GRID!$B$3:$BI$3), 0))*GRID!$B$67,
ROUNDUP(INDEX(GRID!$B$17:$BI$27,MATCH(W$7,GRID!$A$17:$A$27,0),MATCH(1,($U$2=GRID!$B$1:$BI$1)*(КАЛЕНДАРЬ!$AA16=GRID!$B$3:$BI$3), 0))*GRID!$B$66*(1-GRID!$B$69),0))</f>
        <v>177140</v>
      </c>
    </row>
    <row r="193" spans="1:24" hidden="1" x14ac:dyDescent="0.2">
      <c r="A193" s="117" t="s">
        <v>48</v>
      </c>
      <c r="B193" s="117">
        <v>14</v>
      </c>
      <c r="C193" s="47" cm="1">
        <f t="array" ref="C193">IF($I$2="Раннее бронирование",
INDEX(GRID!$B$4:$BI$14,MATCH(C$7,GRID!$A$4:$A$14,0),MATCH(1,($U$2=GRID!$B$1:$BI$1)*(КАЛЕНДАРЬ!$AA17=GRID!$B$3:$BI$3), 0))*GRID!$B$67,
ROUNDUP(INDEX(GRID!$B$4:$BI$14,MATCH(C$7,GRID!$A$4:$A$14,0),MATCH(1,($U$2=GRID!$B$1:$BI$1)*(КАЛЕНДАРЬ!$AA17=GRID!$B$3:$BI$3),0))*GRID!$B$66*(1-GRID!$B$69),0))</f>
        <v>17680</v>
      </c>
      <c r="D193" s="48" cm="1">
        <f t="array" ref="D193">IF($I$2="Раннее бронирование",
INDEX(GRID!$B$17:$BI$27,MATCH(C$7,GRID!$A$17:$A$27,0),MATCH(1,($U$2=GRID!$B$1:$BI$1)*(КАЛЕНДАРЬ!$AA17=GRID!$B$3:$BI$3), 0))*GRID!$B$67,
ROUNDUP(INDEX(GRID!$B$17:$BI$27,MATCH(C$7,GRID!$A$17:$A$27,0),MATCH(1,($U$2=GRID!$B$1:$BI$1)*(КАЛЕНДАРЬ!$AA17=GRID!$B$3:$BI$3), 0))*GRID!$B$66*(1-GRID!$B$69),0))</f>
        <v>19380</v>
      </c>
      <c r="E193" s="47" cm="1">
        <f t="array" ref="E193">IF($I$2="Раннее бронирование",
INDEX(GRID!$B$4:$BI$14,MATCH(E$7,GRID!$A$4:$A$14,0),MATCH(1,($U$2=GRID!$B$1:$BI$1)*(КАЛЕНДАРЬ!$AA17=GRID!$B$3:$BI$3), 0))*GRID!$B$67,
ROUNDUP(INDEX(GRID!$B$4:$BI$14,MATCH(E$7,GRID!$A$4:$A$14,0),MATCH(1,($U$2=GRID!$B$1:$BI$1)*(КАЛЕНДАРЬ!$AA17=GRID!$B$3:$BI$3),0))*GRID!$B$66*(1-GRID!$B$69),0))</f>
        <v>19652</v>
      </c>
      <c r="F193" s="48" cm="1">
        <f t="array" ref="F193">IF($I$2="Раннее бронирование",
INDEX(GRID!$B$17:$BI$27,MATCH(E$7,GRID!$A$17:$A$27,0),MATCH(1,($U$2=GRID!$B$1:$BI$1)*(КАЛЕНДАРЬ!$AA17=GRID!$B$3:$BI$3), 0))*GRID!$B$67,
ROUNDUP(INDEX(GRID!$B$17:$BI$27,MATCH(E$7,GRID!$A$17:$A$27,0),MATCH(1,($U$2=GRID!$B$1:$BI$1)*(КАЛЕНДАРЬ!$AA17=GRID!$B$3:$BI$3), 0))*GRID!$B$66*(1-GRID!$B$69),0))</f>
        <v>21352</v>
      </c>
      <c r="G193" s="47" t="e" cm="1">
        <f t="array" ref="G193">IF($I$2="Раннее бронирование",
INDEX(GRID!$B$4:$BI$14,MATCH(G$7,GRID!$A$4:$A$14,0),MATCH(1,($U$2=GRID!$B$1:$BI$1)*(КАЛЕНДАРЬ!$AA17=GRID!$B$3:$BI$3), 0))*GRID!$B$67,
ROUNDUP(INDEX(GRID!$B$4:$BI$14,MATCH(G$7,GRID!$A$4:$A$14,0),MATCH(1,($U$2=GRID!$B$1:$BI$1)*(КАЛЕНДАРЬ!$AA17=GRID!$B$3:$BI$3),0))*GRID!$B$66*(1-GRID!$B$69),0))</f>
        <v>#N/A</v>
      </c>
      <c r="H193" s="48" t="e" cm="1">
        <f t="array" ref="H193">IF($I$2="Раннее бронирование",
INDEX(GRID!$B$17:$BI$27,MATCH(G$7,GRID!$A$17:$A$27,0),MATCH(1,($U$2=GRID!$B$1:$BI$1)*(КАЛЕНДАРЬ!$AA17=GRID!$B$3:$BI$3), 0))*GRID!$B$67,
ROUNDUP(INDEX(GRID!$B$17:$BI$27,MATCH(G$7,GRID!$A$17:$A$27,0),MATCH(1,($U$2=GRID!$B$1:$BI$1)*(КАЛЕНДАРЬ!$AA17=GRID!$B$3:$BI$3), 0))*GRID!$B$66*(1-GRID!$B$69),0))</f>
        <v>#N/A</v>
      </c>
      <c r="I193" s="47" t="e" cm="1">
        <f t="array" ref="I193">IF($I$2="Раннее бронирование",
INDEX(GRID!$B$4:$BI$14,MATCH(I$7,GRID!$A$4:$A$14,0),MATCH(1,($U$2=GRID!$B$1:$BI$1)*(КАЛЕНДАРЬ!$AA17=GRID!$B$3:$BI$3), 0))*GRID!$B$67,
ROUNDUP(INDEX(GRID!$B$4:$BI$14,MATCH(I$7,GRID!$A$4:$A$14,0),MATCH(1,($U$2=GRID!$B$1:$BI$1)*(КАЛЕНДАРЬ!$AA17=GRID!$B$3:$BI$3),0))*GRID!$B$66*(1-GRID!$B$69),0))</f>
        <v>#N/A</v>
      </c>
      <c r="J193" s="48" t="e" cm="1">
        <f t="array" ref="J193">IF($I$2="Раннее бронирование",
INDEX(GRID!$B$17:$BI$27,MATCH(I$7,GRID!$A$17:$A$27,0),MATCH(1,($U$2=GRID!$B$1:$BI$1)*(КАЛЕНДАРЬ!$AA17=GRID!$B$3:$BI$3), 0))*GRID!$B$67,
ROUNDUP(INDEX(GRID!$B$17:$BI$27,MATCH(I$7,GRID!$A$17:$A$27,0),MATCH(1,($U$2=GRID!$B$1:$BI$1)*(КАЛЕНДАРЬ!$AA17=GRID!$B$3:$BI$3), 0))*GRID!$B$66*(1-GRID!$B$69),0))</f>
        <v>#N/A</v>
      </c>
      <c r="K193" s="47" cm="1">
        <f t="array" ref="K193">IF($I$2="Раннее бронирование",
INDEX(GRID!$B$4:$BI$14,MATCH(K$7,GRID!$A$4:$A$14,0),MATCH(1,($U$2=GRID!$B$1:$BI$1)*(КАЛЕНДАРЬ!$AA17=GRID!$B$3:$BI$3), 0))*GRID!$B$67,
ROUNDUP(INDEX(GRID!$B$4:$BI$14,MATCH(K$7,GRID!$A$4:$A$14,0),MATCH(1,($U$2=GRID!$B$1:$BI$1)*(КАЛЕНДАРЬ!$AA17=GRID!$B$3:$BI$3),0))*GRID!$B$66*(1-GRID!$B$69),0))</f>
        <v>26996</v>
      </c>
      <c r="L193" s="48" cm="1">
        <f t="array" ref="L193">IF($I$2="Раннее бронирование",
INDEX(GRID!$B$17:$BI$27,MATCH(K$7,GRID!$A$17:$A$27,0),MATCH(1,($U$2=GRID!$B$1:$BI$1)*(КАЛЕНДАРЬ!$AA17=GRID!$B$3:$BI$3), 0))*GRID!$B$67,
ROUNDUP(INDEX(GRID!$B$17:$BI$27,MATCH(K$7,GRID!$A$17:$A$27,0),MATCH(1,($U$2=GRID!$B$1:$BI$1)*(КАЛЕНДАРЬ!$AA17=GRID!$B$3:$BI$3), 0))*GRID!$B$66*(1-GRID!$B$69),0))</f>
        <v>28696</v>
      </c>
      <c r="M193" s="47" cm="1">
        <f t="array" ref="M193">IF($I$2="Раннее бронирование",
INDEX(GRID!$B$4:$BI$14,MATCH(M$7,GRID!$A$4:$A$14,0),MATCH(1,($U$2=GRID!$B$1:$BI$1)*(КАЛЕНДАРЬ!$AA17=GRID!$B$3:$BI$3), 0))*GRID!$B$67,
ROUNDUP(INDEX(GRID!$B$4:$BI$14,MATCH(M$7,GRID!$A$4:$A$14,0),MATCH(1,($U$2=GRID!$B$1:$BI$1)*(КАЛЕНДАРЬ!$AA17=GRID!$B$3:$BI$3),0))*GRID!$B$66*(1-GRID!$B$69),0))</f>
        <v>29988</v>
      </c>
      <c r="N193" s="48" cm="1">
        <f t="array" ref="N193">IF($I$2="Раннее бронирование",
INDEX(GRID!$B$17:$BI$27,MATCH(M$7,GRID!$A$17:$A$27,0),MATCH(1,($U$2=GRID!$B$1:$BI$1)*(КАЛЕНДАРЬ!$AA17=GRID!$B$3:$BI$3), 0))*GRID!$B$67,
ROUNDUP(INDEX(GRID!$B$17:$BI$27,MATCH(M$7,GRID!$A$17:$A$27,0),MATCH(1,($U$2=GRID!$B$1:$BI$1)*(КАЛЕНДАРЬ!$AA17=GRID!$B$3:$BI$3), 0))*GRID!$B$66*(1-GRID!$B$69),0))</f>
        <v>31688</v>
      </c>
      <c r="O193" s="47" cm="1">
        <f t="array" ref="O193">IF($I$2="Раннее бронирование",
INDEX(GRID!$B$4:$BI$14,MATCH(O$7,GRID!$A$4:$A$14,0),MATCH(1,($U$2=GRID!$B$1:$BI$1)*(КАЛЕНДАРЬ!$AA17=GRID!$B$3:$BI$3), 0))*GRID!$B$67,
ROUNDUP(INDEX(GRID!$B$4:$BI$14,MATCH(O$7,GRID!$A$4:$A$14,0),MATCH(1,($U$2=GRID!$B$1:$BI$1)*(КАЛЕНДАРЬ!$AA17=GRID!$B$3:$BI$3),0))*GRID!$B$66*(1-GRID!$B$69),0))</f>
        <v>34408</v>
      </c>
      <c r="P193" s="48" cm="1">
        <f t="array" ref="P193">IF($I$2="Раннее бронирование",
INDEX(GRID!$B$17:$BI$27,MATCH(O$7,GRID!$A$17:$A$27,0),MATCH(1,($U$2=GRID!$B$1:$BI$1)*(КАЛЕНДАРЬ!$AA17=GRID!$B$3:$BI$3), 0))*GRID!$B$67,
ROUNDUP(INDEX(GRID!$B$17:$BI$27,MATCH(O$7,GRID!$A$17:$A$27,0),MATCH(1,($U$2=GRID!$B$1:$BI$1)*(КАЛЕНДАРЬ!$AA17=GRID!$B$3:$BI$3), 0))*GRID!$B$66*(1-GRID!$B$69),0))</f>
        <v>36108</v>
      </c>
      <c r="Q193" s="47" t="e" cm="1">
        <f t="array" ref="Q193">IF($I$2="Раннее бронирование",
INDEX(GRID!$B$4:$BI$14,MATCH(Q$7,GRID!$A$4:$A$14,0),MATCH(1,($U$2=GRID!$B$1:$BI$1)*(КАЛЕНДАРЬ!$AA17=GRID!$B$3:$BI$3), 0))*GRID!$B$67,
ROUNDUP(INDEX(GRID!$B$4:$BI$14,MATCH(Q$7,GRID!$A$4:$A$14,0),MATCH(1,($U$2=GRID!$B$1:$BI$1)*(КАЛЕНДАРЬ!$AA17=GRID!$B$3:$BI$3),0))*GRID!$B$66*(1-GRID!$B$69),0))</f>
        <v>#N/A</v>
      </c>
      <c r="R193" s="48" t="e" cm="1">
        <f t="array" ref="R193">IF($I$2="Раннее бронирование",
INDEX(GRID!$B$17:$BI$27,MATCH(Q$7,GRID!$A$17:$A$27,0),MATCH(1,($U$2=GRID!$B$1:$BI$1)*(КАЛЕНДАРЬ!$AA17=GRID!$B$3:$BI$3), 0))*GRID!$B$67,
ROUNDUP(INDEX(GRID!$B$17:$BI$27,MATCH(Q$7,GRID!$A$17:$A$27,0),MATCH(1,($U$2=GRID!$B$1:$BI$1)*(КАЛЕНДАРЬ!$AA17=GRID!$B$3:$BI$3), 0))*GRID!$B$66*(1-GRID!$B$69),0))</f>
        <v>#N/A</v>
      </c>
      <c r="S193" s="47" t="e" cm="1">
        <f t="array" ref="S193">IF($I$2="Раннее бронирование",
INDEX(GRID!$B$4:$BI$14,MATCH(S$7,GRID!$A$4:$A$14,0),MATCH(1,($U$2=GRID!$B$1:$BI$1)*(КАЛЕНДАРЬ!$AA17=GRID!$B$3:$BI$3), 0))*GRID!$B$67,
ROUNDUP(INDEX(GRID!$B$4:$BI$14,MATCH(S$7,GRID!$A$4:$A$14,0),MATCH(1,($U$2=GRID!$B$1:$BI$1)*(КАЛЕНДАРЬ!$AA17=GRID!$B$3:$BI$3),0))*GRID!$B$66*(1-GRID!$B$69),0))</f>
        <v>#N/A</v>
      </c>
      <c r="T193" s="48" t="e" cm="1">
        <f t="array" ref="T193">IF($I$2="Раннее бронирование",
INDEX(GRID!$B$17:$BI$27,MATCH(S$7,GRID!$A$17:$A$27,0),MATCH(1,($U$2=GRID!$B$1:$BI$1)*(КАЛЕНДАРЬ!$AA17=GRID!$B$3:$BI$3), 0))*GRID!$B$67,
ROUNDUP(INDEX(GRID!$B$17:$BI$27,MATCH(S$7,GRID!$A$17:$A$27,0),MATCH(1,($U$2=GRID!$B$1:$BI$1)*(КАЛЕНДАРЬ!$AA17=GRID!$B$3:$BI$3), 0))*GRID!$B$66*(1-GRID!$B$69),0))</f>
        <v>#N/A</v>
      </c>
      <c r="U193" s="47" cm="1">
        <f t="array" ref="U193">IF($I$2="Раннее бронирование",
INDEX(GRID!$B$4:$BI$14,MATCH(U$7,GRID!$A$4:$A$14,0),MATCH(1,($U$2=GRID!$B$1:$BI$1)*(КАЛЕНДАРЬ!$AA17=GRID!$B$3:$BI$3), 0))*GRID!$B$67,
ROUNDUP(INDEX(GRID!$B$4:$BI$14,MATCH(U$7,GRID!$A$4:$A$14,0),MATCH(1,($U$2=GRID!$B$1:$BI$1)*(КАЛЕНДАРЬ!$AA17=GRID!$B$3:$BI$3),0))*GRID!$B$66*(1-GRID!$B$69),0))</f>
        <v>53720</v>
      </c>
      <c r="V193" s="48" cm="1">
        <f t="array" ref="V193">IF($I$2="Раннее бронирование",
INDEX(GRID!$B$17:$BI$27,MATCH(U$7,GRID!$A$17:$A$27,0),MATCH(1,($U$2=GRID!$B$1:$BI$1)*(КАЛЕНДАРЬ!$AA17=GRID!$B$3:$BI$3), 0))*GRID!$B$67,
ROUNDUP(INDEX(GRID!$B$17:$BI$27,MATCH(U$7,GRID!$A$17:$A$27,0),MATCH(1,($U$2=GRID!$B$1:$BI$1)*(КАЛЕНДАРЬ!$AA17=GRID!$B$3:$BI$3), 0))*GRID!$B$66*(1-GRID!$B$69),0))</f>
        <v>55420</v>
      </c>
      <c r="W193" s="47" cm="1">
        <f t="array" ref="W193">IF($I$2="Раннее бронирование",
INDEX(GRID!$B$4:$BI$14,MATCH(W$7,GRID!$A$4:$A$14,0),MATCH(1,($U$2=GRID!$B$1:$BI$1)*(КАЛЕНДАРЬ!$AA17=GRID!$B$3:$BI$3), 0))*GRID!$B$67,
ROUNDUP(INDEX(GRID!$B$4:$BI$14,MATCH(W$7,GRID!$A$4:$A$14,0),MATCH(1,($U$2=GRID!$B$1:$BI$1)*(КАЛЕНДАРЬ!$AA17=GRID!$B$3:$BI$3),0))*GRID!$B$66*(1-GRID!$B$69),0))</f>
        <v>199240</v>
      </c>
      <c r="X193" s="48" cm="1">
        <f t="array" ref="X193">IF($I$2="Раннее бронирование",
INDEX(GRID!$B$17:$BI$27,MATCH(W$7,GRID!$A$17:$A$27,0),MATCH(1,($U$2=GRID!$B$1:$BI$1)*(КАЛЕНДАРЬ!$AA17=GRID!$B$3:$BI$3), 0))*GRID!$B$67,
ROUNDUP(INDEX(GRID!$B$17:$BI$27,MATCH(W$7,GRID!$A$17:$A$27,0),MATCH(1,($U$2=GRID!$B$1:$BI$1)*(КАЛЕНДАРЬ!$AA17=GRID!$B$3:$BI$3), 0))*GRID!$B$66*(1-GRID!$B$69),0))</f>
        <v>200940</v>
      </c>
    </row>
    <row r="194" spans="1:24" hidden="1" x14ac:dyDescent="0.2">
      <c r="A194" s="117" t="s">
        <v>42</v>
      </c>
      <c r="B194" s="117">
        <v>15</v>
      </c>
      <c r="C194" s="47" cm="1">
        <f t="array" ref="C194">IF($I$2="Раннее бронирование",
INDEX(GRID!$B$4:$BI$14,MATCH(C$7,GRID!$A$4:$A$14,0),MATCH(1,($U$2=GRID!$B$1:$BI$1)*(КАЛЕНДАРЬ!$AA18=GRID!$B$3:$BI$3), 0))*GRID!$B$67,
ROUNDUP(INDEX(GRID!$B$4:$BI$14,MATCH(C$7,GRID!$A$4:$A$14,0),MATCH(1,($U$2=GRID!$B$1:$BI$1)*(КАЛЕНДАРЬ!$AA18=GRID!$B$3:$BI$3),0))*GRID!$B$66*(1-GRID!$B$69),0))</f>
        <v>18700</v>
      </c>
      <c r="D194" s="48" cm="1">
        <f t="array" ref="D194">IF($I$2="Раннее бронирование",
INDEX(GRID!$B$17:$BI$27,MATCH(C$7,GRID!$A$17:$A$27,0),MATCH(1,($U$2=GRID!$B$1:$BI$1)*(КАЛЕНДАРЬ!$AA18=GRID!$B$3:$BI$3), 0))*GRID!$B$67,
ROUNDUP(INDEX(GRID!$B$17:$BI$27,MATCH(C$7,GRID!$A$17:$A$27,0),MATCH(1,($U$2=GRID!$B$1:$BI$1)*(КАЛЕНДАРЬ!$AA18=GRID!$B$3:$BI$3), 0))*GRID!$B$66*(1-GRID!$B$69),0))</f>
        <v>20400</v>
      </c>
      <c r="E194" s="47" cm="1">
        <f t="array" ref="E194">IF($I$2="Раннее бронирование",
INDEX(GRID!$B$4:$BI$14,MATCH(E$7,GRID!$A$4:$A$14,0),MATCH(1,($U$2=GRID!$B$1:$BI$1)*(КАЛЕНДАРЬ!$AA18=GRID!$B$3:$BI$3), 0))*GRID!$B$67,
ROUNDUP(INDEX(GRID!$B$4:$BI$14,MATCH(E$7,GRID!$A$4:$A$14,0),MATCH(1,($U$2=GRID!$B$1:$BI$1)*(КАЛЕНДАРЬ!$AA18=GRID!$B$3:$BI$3),0))*GRID!$B$66*(1-GRID!$B$69),0))</f>
        <v>20808</v>
      </c>
      <c r="F194" s="48" cm="1">
        <f t="array" ref="F194">IF($I$2="Раннее бронирование",
INDEX(GRID!$B$17:$BI$27,MATCH(E$7,GRID!$A$17:$A$27,0),MATCH(1,($U$2=GRID!$B$1:$BI$1)*(КАЛЕНДАРЬ!$AA18=GRID!$B$3:$BI$3), 0))*GRID!$B$67,
ROUNDUP(INDEX(GRID!$B$17:$BI$27,MATCH(E$7,GRID!$A$17:$A$27,0),MATCH(1,($U$2=GRID!$B$1:$BI$1)*(КАЛЕНДАРЬ!$AA18=GRID!$B$3:$BI$3), 0))*GRID!$B$66*(1-GRID!$B$69),0))</f>
        <v>22508</v>
      </c>
      <c r="G194" s="47" t="e" cm="1">
        <f t="array" ref="G194">IF($I$2="Раннее бронирование",
INDEX(GRID!$B$4:$BI$14,MATCH(G$7,GRID!$A$4:$A$14,0),MATCH(1,($U$2=GRID!$B$1:$BI$1)*(КАЛЕНДАРЬ!$AA18=GRID!$B$3:$BI$3), 0))*GRID!$B$67,
ROUNDUP(INDEX(GRID!$B$4:$BI$14,MATCH(G$7,GRID!$A$4:$A$14,0),MATCH(1,($U$2=GRID!$B$1:$BI$1)*(КАЛЕНДАРЬ!$AA18=GRID!$B$3:$BI$3),0))*GRID!$B$66*(1-GRID!$B$69),0))</f>
        <v>#N/A</v>
      </c>
      <c r="H194" s="48" t="e" cm="1">
        <f t="array" ref="H194">IF($I$2="Раннее бронирование",
INDEX(GRID!$B$17:$BI$27,MATCH(G$7,GRID!$A$17:$A$27,0),MATCH(1,($U$2=GRID!$B$1:$BI$1)*(КАЛЕНДАРЬ!$AA18=GRID!$B$3:$BI$3), 0))*GRID!$B$67,
ROUNDUP(INDEX(GRID!$B$17:$BI$27,MATCH(G$7,GRID!$A$17:$A$27,0),MATCH(1,($U$2=GRID!$B$1:$BI$1)*(КАЛЕНДАРЬ!$AA18=GRID!$B$3:$BI$3), 0))*GRID!$B$66*(1-GRID!$B$69),0))</f>
        <v>#N/A</v>
      </c>
      <c r="I194" s="47" t="e" cm="1">
        <f t="array" ref="I194">IF($I$2="Раннее бронирование",
INDEX(GRID!$B$4:$BI$14,MATCH(I$7,GRID!$A$4:$A$14,0),MATCH(1,($U$2=GRID!$B$1:$BI$1)*(КАЛЕНДАРЬ!$AA18=GRID!$B$3:$BI$3), 0))*GRID!$B$67,
ROUNDUP(INDEX(GRID!$B$4:$BI$14,MATCH(I$7,GRID!$A$4:$A$14,0),MATCH(1,($U$2=GRID!$B$1:$BI$1)*(КАЛЕНДАРЬ!$AA18=GRID!$B$3:$BI$3),0))*GRID!$B$66*(1-GRID!$B$69),0))</f>
        <v>#N/A</v>
      </c>
      <c r="J194" s="48" t="e" cm="1">
        <f t="array" ref="J194">IF($I$2="Раннее бронирование",
INDEX(GRID!$B$17:$BI$27,MATCH(I$7,GRID!$A$17:$A$27,0),MATCH(1,($U$2=GRID!$B$1:$BI$1)*(КАЛЕНДАРЬ!$AA18=GRID!$B$3:$BI$3), 0))*GRID!$B$67,
ROUNDUP(INDEX(GRID!$B$17:$BI$27,MATCH(I$7,GRID!$A$17:$A$27,0),MATCH(1,($U$2=GRID!$B$1:$BI$1)*(КАЛЕНДАРЬ!$AA18=GRID!$B$3:$BI$3), 0))*GRID!$B$66*(1-GRID!$B$69),0))</f>
        <v>#N/A</v>
      </c>
      <c r="K194" s="47" cm="1">
        <f t="array" ref="K194">IF($I$2="Раннее бронирование",
INDEX(GRID!$B$4:$BI$14,MATCH(K$7,GRID!$A$4:$A$14,0),MATCH(1,($U$2=GRID!$B$1:$BI$1)*(КАЛЕНДАРЬ!$AA18=GRID!$B$3:$BI$3), 0))*GRID!$B$67,
ROUNDUP(INDEX(GRID!$B$4:$BI$14,MATCH(K$7,GRID!$A$4:$A$14,0),MATCH(1,($U$2=GRID!$B$1:$BI$1)*(КАЛЕНДАРЬ!$AA18=GRID!$B$3:$BI$3),0))*GRID!$B$66*(1-GRID!$B$69),0))</f>
        <v>28764</v>
      </c>
      <c r="L194" s="48" cm="1">
        <f t="array" ref="L194">IF($I$2="Раннее бронирование",
INDEX(GRID!$B$17:$BI$27,MATCH(K$7,GRID!$A$17:$A$27,0),MATCH(1,($U$2=GRID!$B$1:$BI$1)*(КАЛЕНДАРЬ!$AA18=GRID!$B$3:$BI$3), 0))*GRID!$B$67,
ROUNDUP(INDEX(GRID!$B$17:$BI$27,MATCH(K$7,GRID!$A$17:$A$27,0),MATCH(1,($U$2=GRID!$B$1:$BI$1)*(КАЛЕНДАРЬ!$AA18=GRID!$B$3:$BI$3), 0))*GRID!$B$66*(1-GRID!$B$69),0))</f>
        <v>30464</v>
      </c>
      <c r="M194" s="47" cm="1">
        <f t="array" ref="M194">IF($I$2="Раннее бронирование",
INDEX(GRID!$B$4:$BI$14,MATCH(M$7,GRID!$A$4:$A$14,0),MATCH(1,($U$2=GRID!$B$1:$BI$1)*(КАЛЕНДАРЬ!$AA18=GRID!$B$3:$BI$3), 0))*GRID!$B$67,
ROUNDUP(INDEX(GRID!$B$4:$BI$14,MATCH(M$7,GRID!$A$4:$A$14,0),MATCH(1,($U$2=GRID!$B$1:$BI$1)*(КАЛЕНДАРЬ!$AA18=GRID!$B$3:$BI$3),0))*GRID!$B$66*(1-GRID!$B$69),0))</f>
        <v>32028</v>
      </c>
      <c r="N194" s="48" cm="1">
        <f t="array" ref="N194">IF($I$2="Раннее бронирование",
INDEX(GRID!$B$17:$BI$27,MATCH(M$7,GRID!$A$17:$A$27,0),MATCH(1,($U$2=GRID!$B$1:$BI$1)*(КАЛЕНДАРЬ!$AA18=GRID!$B$3:$BI$3), 0))*GRID!$B$67,
ROUNDUP(INDEX(GRID!$B$17:$BI$27,MATCH(M$7,GRID!$A$17:$A$27,0),MATCH(1,($U$2=GRID!$B$1:$BI$1)*(КАЛЕНДАРЬ!$AA18=GRID!$B$3:$BI$3), 0))*GRID!$B$66*(1-GRID!$B$69),0))</f>
        <v>33728</v>
      </c>
      <c r="O194" s="47" cm="1">
        <f t="array" ref="O194">IF($I$2="Раннее бронирование",
INDEX(GRID!$B$4:$BI$14,MATCH(O$7,GRID!$A$4:$A$14,0),MATCH(1,($U$2=GRID!$B$1:$BI$1)*(КАЛЕНДАРЬ!$AA18=GRID!$B$3:$BI$3), 0))*GRID!$B$67,
ROUNDUP(INDEX(GRID!$B$4:$BI$14,MATCH(O$7,GRID!$A$4:$A$14,0),MATCH(1,($U$2=GRID!$B$1:$BI$1)*(КАЛЕНДАРЬ!$AA18=GRID!$B$3:$BI$3),0))*GRID!$B$66*(1-GRID!$B$69),0))</f>
        <v>36380</v>
      </c>
      <c r="P194" s="48" cm="1">
        <f t="array" ref="P194">IF($I$2="Раннее бронирование",
INDEX(GRID!$B$17:$BI$27,MATCH(O$7,GRID!$A$17:$A$27,0),MATCH(1,($U$2=GRID!$B$1:$BI$1)*(КАЛЕНДАРЬ!$AA18=GRID!$B$3:$BI$3), 0))*GRID!$B$67,
ROUNDUP(INDEX(GRID!$B$17:$BI$27,MATCH(O$7,GRID!$A$17:$A$27,0),MATCH(1,($U$2=GRID!$B$1:$BI$1)*(КАЛЕНДАРЬ!$AA18=GRID!$B$3:$BI$3), 0))*GRID!$B$66*(1-GRID!$B$69),0))</f>
        <v>38080</v>
      </c>
      <c r="Q194" s="47" t="e" cm="1">
        <f t="array" ref="Q194">IF($I$2="Раннее бронирование",
INDEX(GRID!$B$4:$BI$14,MATCH(Q$7,GRID!$A$4:$A$14,0),MATCH(1,($U$2=GRID!$B$1:$BI$1)*(КАЛЕНДАРЬ!$AA18=GRID!$B$3:$BI$3), 0))*GRID!$B$67,
ROUNDUP(INDEX(GRID!$B$4:$BI$14,MATCH(Q$7,GRID!$A$4:$A$14,0),MATCH(1,($U$2=GRID!$B$1:$BI$1)*(КАЛЕНДАРЬ!$AA18=GRID!$B$3:$BI$3),0))*GRID!$B$66*(1-GRID!$B$69),0))</f>
        <v>#N/A</v>
      </c>
      <c r="R194" s="48" t="e" cm="1">
        <f t="array" ref="R194">IF($I$2="Раннее бронирование",
INDEX(GRID!$B$17:$BI$27,MATCH(Q$7,GRID!$A$17:$A$27,0),MATCH(1,($U$2=GRID!$B$1:$BI$1)*(КАЛЕНДАРЬ!$AA18=GRID!$B$3:$BI$3), 0))*GRID!$B$67,
ROUNDUP(INDEX(GRID!$B$17:$BI$27,MATCH(Q$7,GRID!$A$17:$A$27,0),MATCH(1,($U$2=GRID!$B$1:$BI$1)*(КАЛЕНДАРЬ!$AA18=GRID!$B$3:$BI$3), 0))*GRID!$B$66*(1-GRID!$B$69),0))</f>
        <v>#N/A</v>
      </c>
      <c r="S194" s="47" t="e" cm="1">
        <f t="array" ref="S194">IF($I$2="Раннее бронирование",
INDEX(GRID!$B$4:$BI$14,MATCH(S$7,GRID!$A$4:$A$14,0),MATCH(1,($U$2=GRID!$B$1:$BI$1)*(КАЛЕНДАРЬ!$AA18=GRID!$B$3:$BI$3), 0))*GRID!$B$67,
ROUNDUP(INDEX(GRID!$B$4:$BI$14,MATCH(S$7,GRID!$A$4:$A$14,0),MATCH(1,($U$2=GRID!$B$1:$BI$1)*(КАЛЕНДАРЬ!$AA18=GRID!$B$3:$BI$3),0))*GRID!$B$66*(1-GRID!$B$69),0))</f>
        <v>#N/A</v>
      </c>
      <c r="T194" s="48" t="e" cm="1">
        <f t="array" ref="T194">IF($I$2="Раннее бронирование",
INDEX(GRID!$B$17:$BI$27,MATCH(S$7,GRID!$A$17:$A$27,0),MATCH(1,($U$2=GRID!$B$1:$BI$1)*(КАЛЕНДАРЬ!$AA18=GRID!$B$3:$BI$3), 0))*GRID!$B$67,
ROUNDUP(INDEX(GRID!$B$17:$BI$27,MATCH(S$7,GRID!$A$17:$A$27,0),MATCH(1,($U$2=GRID!$B$1:$BI$1)*(КАЛЕНДАРЬ!$AA18=GRID!$B$3:$BI$3), 0))*GRID!$B$66*(1-GRID!$B$69),0))</f>
        <v>#N/A</v>
      </c>
      <c r="U194" s="47" cm="1">
        <f t="array" ref="U194">IF($I$2="Раннее бронирование",
INDEX(GRID!$B$4:$BI$14,MATCH(U$7,GRID!$A$4:$A$14,0),MATCH(1,($U$2=GRID!$B$1:$BI$1)*(КАЛЕНДАРЬ!$AA18=GRID!$B$3:$BI$3), 0))*GRID!$B$67,
ROUNDUP(INDEX(GRID!$B$4:$BI$14,MATCH(U$7,GRID!$A$4:$A$14,0),MATCH(1,($U$2=GRID!$B$1:$BI$1)*(КАЛЕНДАРЬ!$AA18=GRID!$B$3:$BI$3),0))*GRID!$B$66*(1-GRID!$B$69),0))</f>
        <v>56440</v>
      </c>
      <c r="V194" s="48" cm="1">
        <f t="array" ref="V194">IF($I$2="Раннее бронирование",
INDEX(GRID!$B$17:$BI$27,MATCH(U$7,GRID!$A$17:$A$27,0),MATCH(1,($U$2=GRID!$B$1:$BI$1)*(КАЛЕНДАРЬ!$AA18=GRID!$B$3:$BI$3), 0))*GRID!$B$67,
ROUNDUP(INDEX(GRID!$B$17:$BI$27,MATCH(U$7,GRID!$A$17:$A$27,0),MATCH(1,($U$2=GRID!$B$1:$BI$1)*(КАЛЕНДАРЬ!$AA18=GRID!$B$3:$BI$3), 0))*GRID!$B$66*(1-GRID!$B$69),0))</f>
        <v>58140</v>
      </c>
      <c r="W194" s="47" cm="1">
        <f t="array" ref="W194">IF($I$2="Раннее бронирование",
INDEX(GRID!$B$4:$BI$14,MATCH(W$7,GRID!$A$4:$A$14,0),MATCH(1,($U$2=GRID!$B$1:$BI$1)*(КАЛЕНДАРЬ!$AA18=GRID!$B$3:$BI$3), 0))*GRID!$B$67,
ROUNDUP(INDEX(GRID!$B$4:$BI$14,MATCH(W$7,GRID!$A$4:$A$14,0),MATCH(1,($U$2=GRID!$B$1:$BI$1)*(КАЛЕНДАРЬ!$AA18=GRID!$B$3:$BI$3),0))*GRID!$B$66*(1-GRID!$B$69),0))</f>
        <v>206040</v>
      </c>
      <c r="X194" s="48" cm="1">
        <f t="array" ref="X194">IF($I$2="Раннее бронирование",
INDEX(GRID!$B$17:$BI$27,MATCH(W$7,GRID!$A$17:$A$27,0),MATCH(1,($U$2=GRID!$B$1:$BI$1)*(КАЛЕНДАРЬ!$AA18=GRID!$B$3:$BI$3), 0))*GRID!$B$67,
ROUNDUP(INDEX(GRID!$B$17:$BI$27,MATCH(W$7,GRID!$A$17:$A$27,0),MATCH(1,($U$2=GRID!$B$1:$BI$1)*(КАЛЕНДАРЬ!$AA18=GRID!$B$3:$BI$3), 0))*GRID!$B$66*(1-GRID!$B$69),0))</f>
        <v>207740</v>
      </c>
    </row>
    <row r="195" spans="1:24" hidden="1" x14ac:dyDescent="0.2">
      <c r="A195" s="117" t="s">
        <v>43</v>
      </c>
      <c r="B195" s="117">
        <v>16</v>
      </c>
      <c r="C195" s="47" cm="1">
        <f t="array" ref="C195">IF($I$2="Раннее бронирование",
INDEX(GRID!$B$4:$BI$14,MATCH(C$7,GRID!$A$4:$A$14,0),MATCH(1,($U$2=GRID!$B$1:$BI$1)*(КАЛЕНДАРЬ!$AA19=GRID!$B$3:$BI$3), 0))*GRID!$B$67,
ROUNDUP(INDEX(GRID!$B$4:$BI$14,MATCH(C$7,GRID!$A$4:$A$14,0),MATCH(1,($U$2=GRID!$B$1:$BI$1)*(КАЛЕНДАРЬ!$AA19=GRID!$B$3:$BI$3),0))*GRID!$B$66*(1-GRID!$B$69),0))</f>
        <v>18700</v>
      </c>
      <c r="D195" s="48" cm="1">
        <f t="array" ref="D195">IF($I$2="Раннее бронирование",
INDEX(GRID!$B$17:$BI$27,MATCH(C$7,GRID!$A$17:$A$27,0),MATCH(1,($U$2=GRID!$B$1:$BI$1)*(КАЛЕНДАРЬ!$AA19=GRID!$B$3:$BI$3), 0))*GRID!$B$67,
ROUNDUP(INDEX(GRID!$B$17:$BI$27,MATCH(C$7,GRID!$A$17:$A$27,0),MATCH(1,($U$2=GRID!$B$1:$BI$1)*(КАЛЕНДАРЬ!$AA19=GRID!$B$3:$BI$3), 0))*GRID!$B$66*(1-GRID!$B$69),0))</f>
        <v>20400</v>
      </c>
      <c r="E195" s="47" cm="1">
        <f t="array" ref="E195">IF($I$2="Раннее бронирование",
INDEX(GRID!$B$4:$BI$14,MATCH(E$7,GRID!$A$4:$A$14,0),MATCH(1,($U$2=GRID!$B$1:$BI$1)*(КАЛЕНДАРЬ!$AA19=GRID!$B$3:$BI$3), 0))*GRID!$B$67,
ROUNDUP(INDEX(GRID!$B$4:$BI$14,MATCH(E$7,GRID!$A$4:$A$14,0),MATCH(1,($U$2=GRID!$B$1:$BI$1)*(КАЛЕНДАРЬ!$AA19=GRID!$B$3:$BI$3),0))*GRID!$B$66*(1-GRID!$B$69),0))</f>
        <v>20808</v>
      </c>
      <c r="F195" s="48" cm="1">
        <f t="array" ref="F195">IF($I$2="Раннее бронирование",
INDEX(GRID!$B$17:$BI$27,MATCH(E$7,GRID!$A$17:$A$27,0),MATCH(1,($U$2=GRID!$B$1:$BI$1)*(КАЛЕНДАРЬ!$AA19=GRID!$B$3:$BI$3), 0))*GRID!$B$67,
ROUNDUP(INDEX(GRID!$B$17:$BI$27,MATCH(E$7,GRID!$A$17:$A$27,0),MATCH(1,($U$2=GRID!$B$1:$BI$1)*(КАЛЕНДАРЬ!$AA19=GRID!$B$3:$BI$3), 0))*GRID!$B$66*(1-GRID!$B$69),0))</f>
        <v>22508</v>
      </c>
      <c r="G195" s="47" t="e" cm="1">
        <f t="array" ref="G195">IF($I$2="Раннее бронирование",
INDEX(GRID!$B$4:$BI$14,MATCH(G$7,GRID!$A$4:$A$14,0),MATCH(1,($U$2=GRID!$B$1:$BI$1)*(КАЛЕНДАРЬ!$AA19=GRID!$B$3:$BI$3), 0))*GRID!$B$67,
ROUNDUP(INDEX(GRID!$B$4:$BI$14,MATCH(G$7,GRID!$A$4:$A$14,0),MATCH(1,($U$2=GRID!$B$1:$BI$1)*(КАЛЕНДАРЬ!$AA19=GRID!$B$3:$BI$3),0))*GRID!$B$66*(1-GRID!$B$69),0))</f>
        <v>#N/A</v>
      </c>
      <c r="H195" s="48" t="e" cm="1">
        <f t="array" ref="H195">IF($I$2="Раннее бронирование",
INDEX(GRID!$B$17:$BI$27,MATCH(G$7,GRID!$A$17:$A$27,0),MATCH(1,($U$2=GRID!$B$1:$BI$1)*(КАЛЕНДАРЬ!$AA19=GRID!$B$3:$BI$3), 0))*GRID!$B$67,
ROUNDUP(INDEX(GRID!$B$17:$BI$27,MATCH(G$7,GRID!$A$17:$A$27,0),MATCH(1,($U$2=GRID!$B$1:$BI$1)*(КАЛЕНДАРЬ!$AA19=GRID!$B$3:$BI$3), 0))*GRID!$B$66*(1-GRID!$B$69),0))</f>
        <v>#N/A</v>
      </c>
      <c r="I195" s="47" t="e" cm="1">
        <f t="array" ref="I195">IF($I$2="Раннее бронирование",
INDEX(GRID!$B$4:$BI$14,MATCH(I$7,GRID!$A$4:$A$14,0),MATCH(1,($U$2=GRID!$B$1:$BI$1)*(КАЛЕНДАРЬ!$AA19=GRID!$B$3:$BI$3), 0))*GRID!$B$67,
ROUNDUP(INDEX(GRID!$B$4:$BI$14,MATCH(I$7,GRID!$A$4:$A$14,0),MATCH(1,($U$2=GRID!$B$1:$BI$1)*(КАЛЕНДАРЬ!$AA19=GRID!$B$3:$BI$3),0))*GRID!$B$66*(1-GRID!$B$69),0))</f>
        <v>#N/A</v>
      </c>
      <c r="J195" s="48" t="e" cm="1">
        <f t="array" ref="J195">IF($I$2="Раннее бронирование",
INDEX(GRID!$B$17:$BI$27,MATCH(I$7,GRID!$A$17:$A$27,0),MATCH(1,($U$2=GRID!$B$1:$BI$1)*(КАЛЕНДАРЬ!$AA19=GRID!$B$3:$BI$3), 0))*GRID!$B$67,
ROUNDUP(INDEX(GRID!$B$17:$BI$27,MATCH(I$7,GRID!$A$17:$A$27,0),MATCH(1,($U$2=GRID!$B$1:$BI$1)*(КАЛЕНДАРЬ!$AA19=GRID!$B$3:$BI$3), 0))*GRID!$B$66*(1-GRID!$B$69),0))</f>
        <v>#N/A</v>
      </c>
      <c r="K195" s="47" cm="1">
        <f t="array" ref="K195">IF($I$2="Раннее бронирование",
INDEX(GRID!$B$4:$BI$14,MATCH(K$7,GRID!$A$4:$A$14,0),MATCH(1,($U$2=GRID!$B$1:$BI$1)*(КАЛЕНДАРЬ!$AA19=GRID!$B$3:$BI$3), 0))*GRID!$B$67,
ROUNDUP(INDEX(GRID!$B$4:$BI$14,MATCH(K$7,GRID!$A$4:$A$14,0),MATCH(1,($U$2=GRID!$B$1:$BI$1)*(КАЛЕНДАРЬ!$AA19=GRID!$B$3:$BI$3),0))*GRID!$B$66*(1-GRID!$B$69),0))</f>
        <v>28764</v>
      </c>
      <c r="L195" s="48" cm="1">
        <f t="array" ref="L195">IF($I$2="Раннее бронирование",
INDEX(GRID!$B$17:$BI$27,MATCH(K$7,GRID!$A$17:$A$27,0),MATCH(1,($U$2=GRID!$B$1:$BI$1)*(КАЛЕНДАРЬ!$AA19=GRID!$B$3:$BI$3), 0))*GRID!$B$67,
ROUNDUP(INDEX(GRID!$B$17:$BI$27,MATCH(K$7,GRID!$A$17:$A$27,0),MATCH(1,($U$2=GRID!$B$1:$BI$1)*(КАЛЕНДАРЬ!$AA19=GRID!$B$3:$BI$3), 0))*GRID!$B$66*(1-GRID!$B$69),0))</f>
        <v>30464</v>
      </c>
      <c r="M195" s="47" cm="1">
        <f t="array" ref="M195">IF($I$2="Раннее бронирование",
INDEX(GRID!$B$4:$BI$14,MATCH(M$7,GRID!$A$4:$A$14,0),MATCH(1,($U$2=GRID!$B$1:$BI$1)*(КАЛЕНДАРЬ!$AA19=GRID!$B$3:$BI$3), 0))*GRID!$B$67,
ROUNDUP(INDEX(GRID!$B$4:$BI$14,MATCH(M$7,GRID!$A$4:$A$14,0),MATCH(1,($U$2=GRID!$B$1:$BI$1)*(КАЛЕНДАРЬ!$AA19=GRID!$B$3:$BI$3),0))*GRID!$B$66*(1-GRID!$B$69),0))</f>
        <v>32028</v>
      </c>
      <c r="N195" s="48" cm="1">
        <f t="array" ref="N195">IF($I$2="Раннее бронирование",
INDEX(GRID!$B$17:$BI$27,MATCH(M$7,GRID!$A$17:$A$27,0),MATCH(1,($U$2=GRID!$B$1:$BI$1)*(КАЛЕНДАРЬ!$AA19=GRID!$B$3:$BI$3), 0))*GRID!$B$67,
ROUNDUP(INDEX(GRID!$B$17:$BI$27,MATCH(M$7,GRID!$A$17:$A$27,0),MATCH(1,($U$2=GRID!$B$1:$BI$1)*(КАЛЕНДАРЬ!$AA19=GRID!$B$3:$BI$3), 0))*GRID!$B$66*(1-GRID!$B$69),0))</f>
        <v>33728</v>
      </c>
      <c r="O195" s="47" cm="1">
        <f t="array" ref="O195">IF($I$2="Раннее бронирование",
INDEX(GRID!$B$4:$BI$14,MATCH(O$7,GRID!$A$4:$A$14,0),MATCH(1,($U$2=GRID!$B$1:$BI$1)*(КАЛЕНДАРЬ!$AA19=GRID!$B$3:$BI$3), 0))*GRID!$B$67,
ROUNDUP(INDEX(GRID!$B$4:$BI$14,MATCH(O$7,GRID!$A$4:$A$14,0),MATCH(1,($U$2=GRID!$B$1:$BI$1)*(КАЛЕНДАРЬ!$AA19=GRID!$B$3:$BI$3),0))*GRID!$B$66*(1-GRID!$B$69),0))</f>
        <v>36380</v>
      </c>
      <c r="P195" s="48" cm="1">
        <f t="array" ref="P195">IF($I$2="Раннее бронирование",
INDEX(GRID!$B$17:$BI$27,MATCH(O$7,GRID!$A$17:$A$27,0),MATCH(1,($U$2=GRID!$B$1:$BI$1)*(КАЛЕНДАРЬ!$AA19=GRID!$B$3:$BI$3), 0))*GRID!$B$67,
ROUNDUP(INDEX(GRID!$B$17:$BI$27,MATCH(O$7,GRID!$A$17:$A$27,0),MATCH(1,($U$2=GRID!$B$1:$BI$1)*(КАЛЕНДАРЬ!$AA19=GRID!$B$3:$BI$3), 0))*GRID!$B$66*(1-GRID!$B$69),0))</f>
        <v>38080</v>
      </c>
      <c r="Q195" s="47" t="e" cm="1">
        <f t="array" ref="Q195">IF($I$2="Раннее бронирование",
INDEX(GRID!$B$4:$BI$14,MATCH(Q$7,GRID!$A$4:$A$14,0),MATCH(1,($U$2=GRID!$B$1:$BI$1)*(КАЛЕНДАРЬ!$AA19=GRID!$B$3:$BI$3), 0))*GRID!$B$67,
ROUNDUP(INDEX(GRID!$B$4:$BI$14,MATCH(Q$7,GRID!$A$4:$A$14,0),MATCH(1,($U$2=GRID!$B$1:$BI$1)*(КАЛЕНДАРЬ!$AA19=GRID!$B$3:$BI$3),0))*GRID!$B$66*(1-GRID!$B$69),0))</f>
        <v>#N/A</v>
      </c>
      <c r="R195" s="48" t="e" cm="1">
        <f t="array" ref="R195">IF($I$2="Раннее бронирование",
INDEX(GRID!$B$17:$BI$27,MATCH(Q$7,GRID!$A$17:$A$27,0),MATCH(1,($U$2=GRID!$B$1:$BI$1)*(КАЛЕНДАРЬ!$AA19=GRID!$B$3:$BI$3), 0))*GRID!$B$67,
ROUNDUP(INDEX(GRID!$B$17:$BI$27,MATCH(Q$7,GRID!$A$17:$A$27,0),MATCH(1,($U$2=GRID!$B$1:$BI$1)*(КАЛЕНДАРЬ!$AA19=GRID!$B$3:$BI$3), 0))*GRID!$B$66*(1-GRID!$B$69),0))</f>
        <v>#N/A</v>
      </c>
      <c r="S195" s="47" t="e" cm="1">
        <f t="array" ref="S195">IF($I$2="Раннее бронирование",
INDEX(GRID!$B$4:$BI$14,MATCH(S$7,GRID!$A$4:$A$14,0),MATCH(1,($U$2=GRID!$B$1:$BI$1)*(КАЛЕНДАРЬ!$AA19=GRID!$B$3:$BI$3), 0))*GRID!$B$67,
ROUNDUP(INDEX(GRID!$B$4:$BI$14,MATCH(S$7,GRID!$A$4:$A$14,0),MATCH(1,($U$2=GRID!$B$1:$BI$1)*(КАЛЕНДАРЬ!$AA19=GRID!$B$3:$BI$3),0))*GRID!$B$66*(1-GRID!$B$69),0))</f>
        <v>#N/A</v>
      </c>
      <c r="T195" s="48" t="e" cm="1">
        <f t="array" ref="T195">IF($I$2="Раннее бронирование",
INDEX(GRID!$B$17:$BI$27,MATCH(S$7,GRID!$A$17:$A$27,0),MATCH(1,($U$2=GRID!$B$1:$BI$1)*(КАЛЕНДАРЬ!$AA19=GRID!$B$3:$BI$3), 0))*GRID!$B$67,
ROUNDUP(INDEX(GRID!$B$17:$BI$27,MATCH(S$7,GRID!$A$17:$A$27,0),MATCH(1,($U$2=GRID!$B$1:$BI$1)*(КАЛЕНДАРЬ!$AA19=GRID!$B$3:$BI$3), 0))*GRID!$B$66*(1-GRID!$B$69),0))</f>
        <v>#N/A</v>
      </c>
      <c r="U195" s="47" cm="1">
        <f t="array" ref="U195">IF($I$2="Раннее бронирование",
INDEX(GRID!$B$4:$BI$14,MATCH(U$7,GRID!$A$4:$A$14,0),MATCH(1,($U$2=GRID!$B$1:$BI$1)*(КАЛЕНДАРЬ!$AA19=GRID!$B$3:$BI$3), 0))*GRID!$B$67,
ROUNDUP(INDEX(GRID!$B$4:$BI$14,MATCH(U$7,GRID!$A$4:$A$14,0),MATCH(1,($U$2=GRID!$B$1:$BI$1)*(КАЛЕНДАРЬ!$AA19=GRID!$B$3:$BI$3),0))*GRID!$B$66*(1-GRID!$B$69),0))</f>
        <v>56440</v>
      </c>
      <c r="V195" s="48" cm="1">
        <f t="array" ref="V195">IF($I$2="Раннее бронирование",
INDEX(GRID!$B$17:$BI$27,MATCH(U$7,GRID!$A$17:$A$27,0),MATCH(1,($U$2=GRID!$B$1:$BI$1)*(КАЛЕНДАРЬ!$AA19=GRID!$B$3:$BI$3), 0))*GRID!$B$67,
ROUNDUP(INDEX(GRID!$B$17:$BI$27,MATCH(U$7,GRID!$A$17:$A$27,0),MATCH(1,($U$2=GRID!$B$1:$BI$1)*(КАЛЕНДАРЬ!$AA19=GRID!$B$3:$BI$3), 0))*GRID!$B$66*(1-GRID!$B$69),0))</f>
        <v>58140</v>
      </c>
      <c r="W195" s="47" cm="1">
        <f t="array" ref="W195">IF($I$2="Раннее бронирование",
INDEX(GRID!$B$4:$BI$14,MATCH(W$7,GRID!$A$4:$A$14,0),MATCH(1,($U$2=GRID!$B$1:$BI$1)*(КАЛЕНДАРЬ!$AA19=GRID!$B$3:$BI$3), 0))*GRID!$B$67,
ROUNDUP(INDEX(GRID!$B$4:$BI$14,MATCH(W$7,GRID!$A$4:$A$14,0),MATCH(1,($U$2=GRID!$B$1:$BI$1)*(КАЛЕНДАРЬ!$AA19=GRID!$B$3:$BI$3),0))*GRID!$B$66*(1-GRID!$B$69),0))</f>
        <v>206040</v>
      </c>
      <c r="X195" s="48" cm="1">
        <f t="array" ref="X195">IF($I$2="Раннее бронирование",
INDEX(GRID!$B$17:$BI$27,MATCH(W$7,GRID!$A$17:$A$27,0),MATCH(1,($U$2=GRID!$B$1:$BI$1)*(КАЛЕНДАРЬ!$AA19=GRID!$B$3:$BI$3), 0))*GRID!$B$67,
ROUNDUP(INDEX(GRID!$B$17:$BI$27,MATCH(W$7,GRID!$A$17:$A$27,0),MATCH(1,($U$2=GRID!$B$1:$BI$1)*(КАЛЕНДАРЬ!$AA19=GRID!$B$3:$BI$3), 0))*GRID!$B$66*(1-GRID!$B$69),0))</f>
        <v>207740</v>
      </c>
    </row>
    <row r="196" spans="1:24" hidden="1" x14ac:dyDescent="0.2">
      <c r="A196" s="117" t="s">
        <v>44</v>
      </c>
      <c r="B196" s="117">
        <v>17</v>
      </c>
      <c r="C196" s="47" cm="1">
        <f t="array" ref="C196">IF($I$2="Раннее бронирование",
INDEX(GRID!$B$4:$BI$14,MATCH(C$7,GRID!$A$4:$A$14,0),MATCH(1,($U$2=GRID!$B$1:$BI$1)*(КАЛЕНДАРЬ!$AA20=GRID!$B$3:$BI$3), 0))*GRID!$B$67,
ROUNDUP(INDEX(GRID!$B$4:$BI$14,MATCH(C$7,GRID!$A$4:$A$14,0),MATCH(1,($U$2=GRID!$B$1:$BI$1)*(КАЛЕНДАРЬ!$AA20=GRID!$B$3:$BI$3),0))*GRID!$B$66*(1-GRID!$B$69),0))</f>
        <v>18700</v>
      </c>
      <c r="D196" s="48" cm="1">
        <f t="array" ref="D196">IF($I$2="Раннее бронирование",
INDEX(GRID!$B$17:$BI$27,MATCH(C$7,GRID!$A$17:$A$27,0),MATCH(1,($U$2=GRID!$B$1:$BI$1)*(КАЛЕНДАРЬ!$AA20=GRID!$B$3:$BI$3), 0))*GRID!$B$67,
ROUNDUP(INDEX(GRID!$B$17:$BI$27,MATCH(C$7,GRID!$A$17:$A$27,0),MATCH(1,($U$2=GRID!$B$1:$BI$1)*(КАЛЕНДАРЬ!$AA20=GRID!$B$3:$BI$3), 0))*GRID!$B$66*(1-GRID!$B$69),0))</f>
        <v>20400</v>
      </c>
      <c r="E196" s="47" cm="1">
        <f t="array" ref="E196">IF($I$2="Раннее бронирование",
INDEX(GRID!$B$4:$BI$14,MATCH(E$7,GRID!$A$4:$A$14,0),MATCH(1,($U$2=GRID!$B$1:$BI$1)*(КАЛЕНДАРЬ!$AA20=GRID!$B$3:$BI$3), 0))*GRID!$B$67,
ROUNDUP(INDEX(GRID!$B$4:$BI$14,MATCH(E$7,GRID!$A$4:$A$14,0),MATCH(1,($U$2=GRID!$B$1:$BI$1)*(КАЛЕНДАРЬ!$AA20=GRID!$B$3:$BI$3),0))*GRID!$B$66*(1-GRID!$B$69),0))</f>
        <v>20808</v>
      </c>
      <c r="F196" s="48" cm="1">
        <f t="array" ref="F196">IF($I$2="Раннее бронирование",
INDEX(GRID!$B$17:$BI$27,MATCH(E$7,GRID!$A$17:$A$27,0),MATCH(1,($U$2=GRID!$B$1:$BI$1)*(КАЛЕНДАРЬ!$AA20=GRID!$B$3:$BI$3), 0))*GRID!$B$67,
ROUNDUP(INDEX(GRID!$B$17:$BI$27,MATCH(E$7,GRID!$A$17:$A$27,0),MATCH(1,($U$2=GRID!$B$1:$BI$1)*(КАЛЕНДАРЬ!$AA20=GRID!$B$3:$BI$3), 0))*GRID!$B$66*(1-GRID!$B$69),0))</f>
        <v>22508</v>
      </c>
      <c r="G196" s="47" t="e" cm="1">
        <f t="array" ref="G196">IF($I$2="Раннее бронирование",
INDEX(GRID!$B$4:$BI$14,MATCH(G$7,GRID!$A$4:$A$14,0),MATCH(1,($U$2=GRID!$B$1:$BI$1)*(КАЛЕНДАРЬ!$AA20=GRID!$B$3:$BI$3), 0))*GRID!$B$67,
ROUNDUP(INDEX(GRID!$B$4:$BI$14,MATCH(G$7,GRID!$A$4:$A$14,0),MATCH(1,($U$2=GRID!$B$1:$BI$1)*(КАЛЕНДАРЬ!$AA20=GRID!$B$3:$BI$3),0))*GRID!$B$66*(1-GRID!$B$69),0))</f>
        <v>#N/A</v>
      </c>
      <c r="H196" s="48" t="e" cm="1">
        <f t="array" ref="H196">IF($I$2="Раннее бронирование",
INDEX(GRID!$B$17:$BI$27,MATCH(G$7,GRID!$A$17:$A$27,0),MATCH(1,($U$2=GRID!$B$1:$BI$1)*(КАЛЕНДАРЬ!$AA20=GRID!$B$3:$BI$3), 0))*GRID!$B$67,
ROUNDUP(INDEX(GRID!$B$17:$BI$27,MATCH(G$7,GRID!$A$17:$A$27,0),MATCH(1,($U$2=GRID!$B$1:$BI$1)*(КАЛЕНДАРЬ!$AA20=GRID!$B$3:$BI$3), 0))*GRID!$B$66*(1-GRID!$B$69),0))</f>
        <v>#N/A</v>
      </c>
      <c r="I196" s="47" t="e" cm="1">
        <f t="array" ref="I196">IF($I$2="Раннее бронирование",
INDEX(GRID!$B$4:$BI$14,MATCH(I$7,GRID!$A$4:$A$14,0),MATCH(1,($U$2=GRID!$B$1:$BI$1)*(КАЛЕНДАРЬ!$AA20=GRID!$B$3:$BI$3), 0))*GRID!$B$67,
ROUNDUP(INDEX(GRID!$B$4:$BI$14,MATCH(I$7,GRID!$A$4:$A$14,0),MATCH(1,($U$2=GRID!$B$1:$BI$1)*(КАЛЕНДАРЬ!$AA20=GRID!$B$3:$BI$3),0))*GRID!$B$66*(1-GRID!$B$69),0))</f>
        <v>#N/A</v>
      </c>
      <c r="J196" s="48" t="e" cm="1">
        <f t="array" ref="J196">IF($I$2="Раннее бронирование",
INDEX(GRID!$B$17:$BI$27,MATCH(I$7,GRID!$A$17:$A$27,0),MATCH(1,($U$2=GRID!$B$1:$BI$1)*(КАЛЕНДАРЬ!$AA20=GRID!$B$3:$BI$3), 0))*GRID!$B$67,
ROUNDUP(INDEX(GRID!$B$17:$BI$27,MATCH(I$7,GRID!$A$17:$A$27,0),MATCH(1,($U$2=GRID!$B$1:$BI$1)*(КАЛЕНДАРЬ!$AA20=GRID!$B$3:$BI$3), 0))*GRID!$B$66*(1-GRID!$B$69),0))</f>
        <v>#N/A</v>
      </c>
      <c r="K196" s="47" cm="1">
        <f t="array" ref="K196">IF($I$2="Раннее бронирование",
INDEX(GRID!$B$4:$BI$14,MATCH(K$7,GRID!$A$4:$A$14,0),MATCH(1,($U$2=GRID!$B$1:$BI$1)*(КАЛЕНДАРЬ!$AA20=GRID!$B$3:$BI$3), 0))*GRID!$B$67,
ROUNDUP(INDEX(GRID!$B$4:$BI$14,MATCH(K$7,GRID!$A$4:$A$14,0),MATCH(1,($U$2=GRID!$B$1:$BI$1)*(КАЛЕНДАРЬ!$AA20=GRID!$B$3:$BI$3),0))*GRID!$B$66*(1-GRID!$B$69),0))</f>
        <v>28764</v>
      </c>
      <c r="L196" s="48" cm="1">
        <f t="array" ref="L196">IF($I$2="Раннее бронирование",
INDEX(GRID!$B$17:$BI$27,MATCH(K$7,GRID!$A$17:$A$27,0),MATCH(1,($U$2=GRID!$B$1:$BI$1)*(КАЛЕНДАРЬ!$AA20=GRID!$B$3:$BI$3), 0))*GRID!$B$67,
ROUNDUP(INDEX(GRID!$B$17:$BI$27,MATCH(K$7,GRID!$A$17:$A$27,0),MATCH(1,($U$2=GRID!$B$1:$BI$1)*(КАЛЕНДАРЬ!$AA20=GRID!$B$3:$BI$3), 0))*GRID!$B$66*(1-GRID!$B$69),0))</f>
        <v>30464</v>
      </c>
      <c r="M196" s="47" cm="1">
        <f t="array" ref="M196">IF($I$2="Раннее бронирование",
INDEX(GRID!$B$4:$BI$14,MATCH(M$7,GRID!$A$4:$A$14,0),MATCH(1,($U$2=GRID!$B$1:$BI$1)*(КАЛЕНДАРЬ!$AA20=GRID!$B$3:$BI$3), 0))*GRID!$B$67,
ROUNDUP(INDEX(GRID!$B$4:$BI$14,MATCH(M$7,GRID!$A$4:$A$14,0),MATCH(1,($U$2=GRID!$B$1:$BI$1)*(КАЛЕНДАРЬ!$AA20=GRID!$B$3:$BI$3),0))*GRID!$B$66*(1-GRID!$B$69),0))</f>
        <v>32028</v>
      </c>
      <c r="N196" s="48" cm="1">
        <f t="array" ref="N196">IF($I$2="Раннее бронирование",
INDEX(GRID!$B$17:$BI$27,MATCH(M$7,GRID!$A$17:$A$27,0),MATCH(1,($U$2=GRID!$B$1:$BI$1)*(КАЛЕНДАРЬ!$AA20=GRID!$B$3:$BI$3), 0))*GRID!$B$67,
ROUNDUP(INDEX(GRID!$B$17:$BI$27,MATCH(M$7,GRID!$A$17:$A$27,0),MATCH(1,($U$2=GRID!$B$1:$BI$1)*(КАЛЕНДАРЬ!$AA20=GRID!$B$3:$BI$3), 0))*GRID!$B$66*(1-GRID!$B$69),0))</f>
        <v>33728</v>
      </c>
      <c r="O196" s="47" cm="1">
        <f t="array" ref="O196">IF($I$2="Раннее бронирование",
INDEX(GRID!$B$4:$BI$14,MATCH(O$7,GRID!$A$4:$A$14,0),MATCH(1,($U$2=GRID!$B$1:$BI$1)*(КАЛЕНДАРЬ!$AA20=GRID!$B$3:$BI$3), 0))*GRID!$B$67,
ROUNDUP(INDEX(GRID!$B$4:$BI$14,MATCH(O$7,GRID!$A$4:$A$14,0),MATCH(1,($U$2=GRID!$B$1:$BI$1)*(КАЛЕНДАРЬ!$AA20=GRID!$B$3:$BI$3),0))*GRID!$B$66*(1-GRID!$B$69),0))</f>
        <v>36380</v>
      </c>
      <c r="P196" s="48" cm="1">
        <f t="array" ref="P196">IF($I$2="Раннее бронирование",
INDEX(GRID!$B$17:$BI$27,MATCH(O$7,GRID!$A$17:$A$27,0),MATCH(1,($U$2=GRID!$B$1:$BI$1)*(КАЛЕНДАРЬ!$AA20=GRID!$B$3:$BI$3), 0))*GRID!$B$67,
ROUNDUP(INDEX(GRID!$B$17:$BI$27,MATCH(O$7,GRID!$A$17:$A$27,0),MATCH(1,($U$2=GRID!$B$1:$BI$1)*(КАЛЕНДАРЬ!$AA20=GRID!$B$3:$BI$3), 0))*GRID!$B$66*(1-GRID!$B$69),0))</f>
        <v>38080</v>
      </c>
      <c r="Q196" s="47" t="e" cm="1">
        <f t="array" ref="Q196">IF($I$2="Раннее бронирование",
INDEX(GRID!$B$4:$BI$14,MATCH(Q$7,GRID!$A$4:$A$14,0),MATCH(1,($U$2=GRID!$B$1:$BI$1)*(КАЛЕНДАРЬ!$AA20=GRID!$B$3:$BI$3), 0))*GRID!$B$67,
ROUNDUP(INDEX(GRID!$B$4:$BI$14,MATCH(Q$7,GRID!$A$4:$A$14,0),MATCH(1,($U$2=GRID!$B$1:$BI$1)*(КАЛЕНДАРЬ!$AA20=GRID!$B$3:$BI$3),0))*GRID!$B$66*(1-GRID!$B$69),0))</f>
        <v>#N/A</v>
      </c>
      <c r="R196" s="48" t="e" cm="1">
        <f t="array" ref="R196">IF($I$2="Раннее бронирование",
INDEX(GRID!$B$17:$BI$27,MATCH(Q$7,GRID!$A$17:$A$27,0),MATCH(1,($U$2=GRID!$B$1:$BI$1)*(КАЛЕНДАРЬ!$AA20=GRID!$B$3:$BI$3), 0))*GRID!$B$67,
ROUNDUP(INDEX(GRID!$B$17:$BI$27,MATCH(Q$7,GRID!$A$17:$A$27,0),MATCH(1,($U$2=GRID!$B$1:$BI$1)*(КАЛЕНДАРЬ!$AA20=GRID!$B$3:$BI$3), 0))*GRID!$B$66*(1-GRID!$B$69),0))</f>
        <v>#N/A</v>
      </c>
      <c r="S196" s="47" t="e" cm="1">
        <f t="array" ref="S196">IF($I$2="Раннее бронирование",
INDEX(GRID!$B$4:$BI$14,MATCH(S$7,GRID!$A$4:$A$14,0),MATCH(1,($U$2=GRID!$B$1:$BI$1)*(КАЛЕНДАРЬ!$AA20=GRID!$B$3:$BI$3), 0))*GRID!$B$67,
ROUNDUP(INDEX(GRID!$B$4:$BI$14,MATCH(S$7,GRID!$A$4:$A$14,0),MATCH(1,($U$2=GRID!$B$1:$BI$1)*(КАЛЕНДАРЬ!$AA20=GRID!$B$3:$BI$3),0))*GRID!$B$66*(1-GRID!$B$69),0))</f>
        <v>#N/A</v>
      </c>
      <c r="T196" s="48" t="e" cm="1">
        <f t="array" ref="T196">IF($I$2="Раннее бронирование",
INDEX(GRID!$B$17:$BI$27,MATCH(S$7,GRID!$A$17:$A$27,0),MATCH(1,($U$2=GRID!$B$1:$BI$1)*(КАЛЕНДАРЬ!$AA20=GRID!$B$3:$BI$3), 0))*GRID!$B$67,
ROUNDUP(INDEX(GRID!$B$17:$BI$27,MATCH(S$7,GRID!$A$17:$A$27,0),MATCH(1,($U$2=GRID!$B$1:$BI$1)*(КАЛЕНДАРЬ!$AA20=GRID!$B$3:$BI$3), 0))*GRID!$B$66*(1-GRID!$B$69),0))</f>
        <v>#N/A</v>
      </c>
      <c r="U196" s="47" cm="1">
        <f t="array" ref="U196">IF($I$2="Раннее бронирование",
INDEX(GRID!$B$4:$BI$14,MATCH(U$7,GRID!$A$4:$A$14,0),MATCH(1,($U$2=GRID!$B$1:$BI$1)*(КАЛЕНДАРЬ!$AA20=GRID!$B$3:$BI$3), 0))*GRID!$B$67,
ROUNDUP(INDEX(GRID!$B$4:$BI$14,MATCH(U$7,GRID!$A$4:$A$14,0),MATCH(1,($U$2=GRID!$B$1:$BI$1)*(КАЛЕНДАРЬ!$AA20=GRID!$B$3:$BI$3),0))*GRID!$B$66*(1-GRID!$B$69),0))</f>
        <v>56440</v>
      </c>
      <c r="V196" s="48" cm="1">
        <f t="array" ref="V196">IF($I$2="Раннее бронирование",
INDEX(GRID!$B$17:$BI$27,MATCH(U$7,GRID!$A$17:$A$27,0),MATCH(1,($U$2=GRID!$B$1:$BI$1)*(КАЛЕНДАРЬ!$AA20=GRID!$B$3:$BI$3), 0))*GRID!$B$67,
ROUNDUP(INDEX(GRID!$B$17:$BI$27,MATCH(U$7,GRID!$A$17:$A$27,0),MATCH(1,($U$2=GRID!$B$1:$BI$1)*(КАЛЕНДАРЬ!$AA20=GRID!$B$3:$BI$3), 0))*GRID!$B$66*(1-GRID!$B$69),0))</f>
        <v>58140</v>
      </c>
      <c r="W196" s="47" cm="1">
        <f t="array" ref="W196">IF($I$2="Раннее бронирование",
INDEX(GRID!$B$4:$BI$14,MATCH(W$7,GRID!$A$4:$A$14,0),MATCH(1,($U$2=GRID!$B$1:$BI$1)*(КАЛЕНДАРЬ!$AA20=GRID!$B$3:$BI$3), 0))*GRID!$B$67,
ROUNDUP(INDEX(GRID!$B$4:$BI$14,MATCH(W$7,GRID!$A$4:$A$14,0),MATCH(1,($U$2=GRID!$B$1:$BI$1)*(КАЛЕНДАРЬ!$AA20=GRID!$B$3:$BI$3),0))*GRID!$B$66*(1-GRID!$B$69),0))</f>
        <v>206040</v>
      </c>
      <c r="X196" s="48" cm="1">
        <f t="array" ref="X196">IF($I$2="Раннее бронирование",
INDEX(GRID!$B$17:$BI$27,MATCH(W$7,GRID!$A$17:$A$27,0),MATCH(1,($U$2=GRID!$B$1:$BI$1)*(КАЛЕНДАРЬ!$AA20=GRID!$B$3:$BI$3), 0))*GRID!$B$67,
ROUNDUP(INDEX(GRID!$B$17:$BI$27,MATCH(W$7,GRID!$A$17:$A$27,0),MATCH(1,($U$2=GRID!$B$1:$BI$1)*(КАЛЕНДАРЬ!$AA20=GRID!$B$3:$BI$3), 0))*GRID!$B$66*(1-GRID!$B$69),0))</f>
        <v>207740</v>
      </c>
    </row>
    <row r="197" spans="1:24" hidden="1" x14ac:dyDescent="0.2">
      <c r="A197" s="117" t="s">
        <v>45</v>
      </c>
      <c r="B197" s="117">
        <v>18</v>
      </c>
      <c r="C197" s="47" cm="1">
        <f t="array" ref="C197">IF($I$2="Раннее бронирование",
INDEX(GRID!$B$4:$BI$14,MATCH(C$7,GRID!$A$4:$A$14,0),MATCH(1,($U$2=GRID!$B$1:$BI$1)*(КАЛЕНДАРЬ!$AA21=GRID!$B$3:$BI$3), 0))*GRID!$B$67,
ROUNDUP(INDEX(GRID!$B$4:$BI$14,MATCH(C$7,GRID!$A$4:$A$14,0),MATCH(1,($U$2=GRID!$B$1:$BI$1)*(КАЛЕНДАРЬ!$AA21=GRID!$B$3:$BI$3),0))*GRID!$B$66*(1-GRID!$B$69),0))</f>
        <v>18700</v>
      </c>
      <c r="D197" s="48" cm="1">
        <f t="array" ref="D197">IF($I$2="Раннее бронирование",
INDEX(GRID!$B$17:$BI$27,MATCH(C$7,GRID!$A$17:$A$27,0),MATCH(1,($U$2=GRID!$B$1:$BI$1)*(КАЛЕНДАРЬ!$AA21=GRID!$B$3:$BI$3), 0))*GRID!$B$67,
ROUNDUP(INDEX(GRID!$B$17:$BI$27,MATCH(C$7,GRID!$A$17:$A$27,0),MATCH(1,($U$2=GRID!$B$1:$BI$1)*(КАЛЕНДАРЬ!$AA21=GRID!$B$3:$BI$3), 0))*GRID!$B$66*(1-GRID!$B$69),0))</f>
        <v>20400</v>
      </c>
      <c r="E197" s="47" cm="1">
        <f t="array" ref="E197">IF($I$2="Раннее бронирование",
INDEX(GRID!$B$4:$BI$14,MATCH(E$7,GRID!$A$4:$A$14,0),MATCH(1,($U$2=GRID!$B$1:$BI$1)*(КАЛЕНДАРЬ!$AA21=GRID!$B$3:$BI$3), 0))*GRID!$B$67,
ROUNDUP(INDEX(GRID!$B$4:$BI$14,MATCH(E$7,GRID!$A$4:$A$14,0),MATCH(1,($U$2=GRID!$B$1:$BI$1)*(КАЛЕНДАРЬ!$AA21=GRID!$B$3:$BI$3),0))*GRID!$B$66*(1-GRID!$B$69),0))</f>
        <v>20808</v>
      </c>
      <c r="F197" s="48" cm="1">
        <f t="array" ref="F197">IF($I$2="Раннее бронирование",
INDEX(GRID!$B$17:$BI$27,MATCH(E$7,GRID!$A$17:$A$27,0),MATCH(1,($U$2=GRID!$B$1:$BI$1)*(КАЛЕНДАРЬ!$AA21=GRID!$B$3:$BI$3), 0))*GRID!$B$67,
ROUNDUP(INDEX(GRID!$B$17:$BI$27,MATCH(E$7,GRID!$A$17:$A$27,0),MATCH(1,($U$2=GRID!$B$1:$BI$1)*(КАЛЕНДАРЬ!$AA21=GRID!$B$3:$BI$3), 0))*GRID!$B$66*(1-GRID!$B$69),0))</f>
        <v>22508</v>
      </c>
      <c r="G197" s="47" t="e" cm="1">
        <f t="array" ref="G197">IF($I$2="Раннее бронирование",
INDEX(GRID!$B$4:$BI$14,MATCH(G$7,GRID!$A$4:$A$14,0),MATCH(1,($U$2=GRID!$B$1:$BI$1)*(КАЛЕНДАРЬ!$AA21=GRID!$B$3:$BI$3), 0))*GRID!$B$67,
ROUNDUP(INDEX(GRID!$B$4:$BI$14,MATCH(G$7,GRID!$A$4:$A$14,0),MATCH(1,($U$2=GRID!$B$1:$BI$1)*(КАЛЕНДАРЬ!$AA21=GRID!$B$3:$BI$3),0))*GRID!$B$66*(1-GRID!$B$69),0))</f>
        <v>#N/A</v>
      </c>
      <c r="H197" s="48" t="e" cm="1">
        <f t="array" ref="H197">IF($I$2="Раннее бронирование",
INDEX(GRID!$B$17:$BI$27,MATCH(G$7,GRID!$A$17:$A$27,0),MATCH(1,($U$2=GRID!$B$1:$BI$1)*(КАЛЕНДАРЬ!$AA21=GRID!$B$3:$BI$3), 0))*GRID!$B$67,
ROUNDUP(INDEX(GRID!$B$17:$BI$27,MATCH(G$7,GRID!$A$17:$A$27,0),MATCH(1,($U$2=GRID!$B$1:$BI$1)*(КАЛЕНДАРЬ!$AA21=GRID!$B$3:$BI$3), 0))*GRID!$B$66*(1-GRID!$B$69),0))</f>
        <v>#N/A</v>
      </c>
      <c r="I197" s="47" t="e" cm="1">
        <f t="array" ref="I197">IF($I$2="Раннее бронирование",
INDEX(GRID!$B$4:$BI$14,MATCH(I$7,GRID!$A$4:$A$14,0),MATCH(1,($U$2=GRID!$B$1:$BI$1)*(КАЛЕНДАРЬ!$AA21=GRID!$B$3:$BI$3), 0))*GRID!$B$67,
ROUNDUP(INDEX(GRID!$B$4:$BI$14,MATCH(I$7,GRID!$A$4:$A$14,0),MATCH(1,($U$2=GRID!$B$1:$BI$1)*(КАЛЕНДАРЬ!$AA21=GRID!$B$3:$BI$3),0))*GRID!$B$66*(1-GRID!$B$69),0))</f>
        <v>#N/A</v>
      </c>
      <c r="J197" s="48" t="e" cm="1">
        <f t="array" ref="J197">IF($I$2="Раннее бронирование",
INDEX(GRID!$B$17:$BI$27,MATCH(I$7,GRID!$A$17:$A$27,0),MATCH(1,($U$2=GRID!$B$1:$BI$1)*(КАЛЕНДАРЬ!$AA21=GRID!$B$3:$BI$3), 0))*GRID!$B$67,
ROUNDUP(INDEX(GRID!$B$17:$BI$27,MATCH(I$7,GRID!$A$17:$A$27,0),MATCH(1,($U$2=GRID!$B$1:$BI$1)*(КАЛЕНДАРЬ!$AA21=GRID!$B$3:$BI$3), 0))*GRID!$B$66*(1-GRID!$B$69),0))</f>
        <v>#N/A</v>
      </c>
      <c r="K197" s="47" cm="1">
        <f t="array" ref="K197">IF($I$2="Раннее бронирование",
INDEX(GRID!$B$4:$BI$14,MATCH(K$7,GRID!$A$4:$A$14,0),MATCH(1,($U$2=GRID!$B$1:$BI$1)*(КАЛЕНДАРЬ!$AA21=GRID!$B$3:$BI$3), 0))*GRID!$B$67,
ROUNDUP(INDEX(GRID!$B$4:$BI$14,MATCH(K$7,GRID!$A$4:$A$14,0),MATCH(1,($U$2=GRID!$B$1:$BI$1)*(КАЛЕНДАРЬ!$AA21=GRID!$B$3:$BI$3),0))*GRID!$B$66*(1-GRID!$B$69),0))</f>
        <v>28764</v>
      </c>
      <c r="L197" s="48" cm="1">
        <f t="array" ref="L197">IF($I$2="Раннее бронирование",
INDEX(GRID!$B$17:$BI$27,MATCH(K$7,GRID!$A$17:$A$27,0),MATCH(1,($U$2=GRID!$B$1:$BI$1)*(КАЛЕНДАРЬ!$AA21=GRID!$B$3:$BI$3), 0))*GRID!$B$67,
ROUNDUP(INDEX(GRID!$B$17:$BI$27,MATCH(K$7,GRID!$A$17:$A$27,0),MATCH(1,($U$2=GRID!$B$1:$BI$1)*(КАЛЕНДАРЬ!$AA21=GRID!$B$3:$BI$3), 0))*GRID!$B$66*(1-GRID!$B$69),0))</f>
        <v>30464</v>
      </c>
      <c r="M197" s="47" cm="1">
        <f t="array" ref="M197">IF($I$2="Раннее бронирование",
INDEX(GRID!$B$4:$BI$14,MATCH(M$7,GRID!$A$4:$A$14,0),MATCH(1,($U$2=GRID!$B$1:$BI$1)*(КАЛЕНДАРЬ!$AA21=GRID!$B$3:$BI$3), 0))*GRID!$B$67,
ROUNDUP(INDEX(GRID!$B$4:$BI$14,MATCH(M$7,GRID!$A$4:$A$14,0),MATCH(1,($U$2=GRID!$B$1:$BI$1)*(КАЛЕНДАРЬ!$AA21=GRID!$B$3:$BI$3),0))*GRID!$B$66*(1-GRID!$B$69),0))</f>
        <v>32028</v>
      </c>
      <c r="N197" s="48" cm="1">
        <f t="array" ref="N197">IF($I$2="Раннее бронирование",
INDEX(GRID!$B$17:$BI$27,MATCH(M$7,GRID!$A$17:$A$27,0),MATCH(1,($U$2=GRID!$B$1:$BI$1)*(КАЛЕНДАРЬ!$AA21=GRID!$B$3:$BI$3), 0))*GRID!$B$67,
ROUNDUP(INDEX(GRID!$B$17:$BI$27,MATCH(M$7,GRID!$A$17:$A$27,0),MATCH(1,($U$2=GRID!$B$1:$BI$1)*(КАЛЕНДАРЬ!$AA21=GRID!$B$3:$BI$3), 0))*GRID!$B$66*(1-GRID!$B$69),0))</f>
        <v>33728</v>
      </c>
      <c r="O197" s="47" cm="1">
        <f t="array" ref="O197">IF($I$2="Раннее бронирование",
INDEX(GRID!$B$4:$BI$14,MATCH(O$7,GRID!$A$4:$A$14,0),MATCH(1,($U$2=GRID!$B$1:$BI$1)*(КАЛЕНДАРЬ!$AA21=GRID!$B$3:$BI$3), 0))*GRID!$B$67,
ROUNDUP(INDEX(GRID!$B$4:$BI$14,MATCH(O$7,GRID!$A$4:$A$14,0),MATCH(1,($U$2=GRID!$B$1:$BI$1)*(КАЛЕНДАРЬ!$AA21=GRID!$B$3:$BI$3),0))*GRID!$B$66*(1-GRID!$B$69),0))</f>
        <v>36380</v>
      </c>
      <c r="P197" s="48" cm="1">
        <f t="array" ref="P197">IF($I$2="Раннее бронирование",
INDEX(GRID!$B$17:$BI$27,MATCH(O$7,GRID!$A$17:$A$27,0),MATCH(1,($U$2=GRID!$B$1:$BI$1)*(КАЛЕНДАРЬ!$AA21=GRID!$B$3:$BI$3), 0))*GRID!$B$67,
ROUNDUP(INDEX(GRID!$B$17:$BI$27,MATCH(O$7,GRID!$A$17:$A$27,0),MATCH(1,($U$2=GRID!$B$1:$BI$1)*(КАЛЕНДАРЬ!$AA21=GRID!$B$3:$BI$3), 0))*GRID!$B$66*(1-GRID!$B$69),0))</f>
        <v>38080</v>
      </c>
      <c r="Q197" s="47" t="e" cm="1">
        <f t="array" ref="Q197">IF($I$2="Раннее бронирование",
INDEX(GRID!$B$4:$BI$14,MATCH(Q$7,GRID!$A$4:$A$14,0),MATCH(1,($U$2=GRID!$B$1:$BI$1)*(КАЛЕНДАРЬ!$AA21=GRID!$B$3:$BI$3), 0))*GRID!$B$67,
ROUNDUP(INDEX(GRID!$B$4:$BI$14,MATCH(Q$7,GRID!$A$4:$A$14,0),MATCH(1,($U$2=GRID!$B$1:$BI$1)*(КАЛЕНДАРЬ!$AA21=GRID!$B$3:$BI$3),0))*GRID!$B$66*(1-GRID!$B$69),0))</f>
        <v>#N/A</v>
      </c>
      <c r="R197" s="48" t="e" cm="1">
        <f t="array" ref="R197">IF($I$2="Раннее бронирование",
INDEX(GRID!$B$17:$BI$27,MATCH(Q$7,GRID!$A$17:$A$27,0),MATCH(1,($U$2=GRID!$B$1:$BI$1)*(КАЛЕНДАРЬ!$AA21=GRID!$B$3:$BI$3), 0))*GRID!$B$67,
ROUNDUP(INDEX(GRID!$B$17:$BI$27,MATCH(Q$7,GRID!$A$17:$A$27,0),MATCH(1,($U$2=GRID!$B$1:$BI$1)*(КАЛЕНДАРЬ!$AA21=GRID!$B$3:$BI$3), 0))*GRID!$B$66*(1-GRID!$B$69),0))</f>
        <v>#N/A</v>
      </c>
      <c r="S197" s="47" t="e" cm="1">
        <f t="array" ref="S197">IF($I$2="Раннее бронирование",
INDEX(GRID!$B$4:$BI$14,MATCH(S$7,GRID!$A$4:$A$14,0),MATCH(1,($U$2=GRID!$B$1:$BI$1)*(КАЛЕНДАРЬ!$AA21=GRID!$B$3:$BI$3), 0))*GRID!$B$67,
ROUNDUP(INDEX(GRID!$B$4:$BI$14,MATCH(S$7,GRID!$A$4:$A$14,0),MATCH(1,($U$2=GRID!$B$1:$BI$1)*(КАЛЕНДАРЬ!$AA21=GRID!$B$3:$BI$3),0))*GRID!$B$66*(1-GRID!$B$69),0))</f>
        <v>#N/A</v>
      </c>
      <c r="T197" s="48" t="e" cm="1">
        <f t="array" ref="T197">IF($I$2="Раннее бронирование",
INDEX(GRID!$B$17:$BI$27,MATCH(S$7,GRID!$A$17:$A$27,0),MATCH(1,($U$2=GRID!$B$1:$BI$1)*(КАЛЕНДАРЬ!$AA21=GRID!$B$3:$BI$3), 0))*GRID!$B$67,
ROUNDUP(INDEX(GRID!$B$17:$BI$27,MATCH(S$7,GRID!$A$17:$A$27,0),MATCH(1,($U$2=GRID!$B$1:$BI$1)*(КАЛЕНДАРЬ!$AA21=GRID!$B$3:$BI$3), 0))*GRID!$B$66*(1-GRID!$B$69),0))</f>
        <v>#N/A</v>
      </c>
      <c r="U197" s="47" cm="1">
        <f t="array" ref="U197">IF($I$2="Раннее бронирование",
INDEX(GRID!$B$4:$BI$14,MATCH(U$7,GRID!$A$4:$A$14,0),MATCH(1,($U$2=GRID!$B$1:$BI$1)*(КАЛЕНДАРЬ!$AA21=GRID!$B$3:$BI$3), 0))*GRID!$B$67,
ROUNDUP(INDEX(GRID!$B$4:$BI$14,MATCH(U$7,GRID!$A$4:$A$14,0),MATCH(1,($U$2=GRID!$B$1:$BI$1)*(КАЛЕНДАРЬ!$AA21=GRID!$B$3:$BI$3),0))*GRID!$B$66*(1-GRID!$B$69),0))</f>
        <v>56440</v>
      </c>
      <c r="V197" s="48" cm="1">
        <f t="array" ref="V197">IF($I$2="Раннее бронирование",
INDEX(GRID!$B$17:$BI$27,MATCH(U$7,GRID!$A$17:$A$27,0),MATCH(1,($U$2=GRID!$B$1:$BI$1)*(КАЛЕНДАРЬ!$AA21=GRID!$B$3:$BI$3), 0))*GRID!$B$67,
ROUNDUP(INDEX(GRID!$B$17:$BI$27,MATCH(U$7,GRID!$A$17:$A$27,0),MATCH(1,($U$2=GRID!$B$1:$BI$1)*(КАЛЕНДАРЬ!$AA21=GRID!$B$3:$BI$3), 0))*GRID!$B$66*(1-GRID!$B$69),0))</f>
        <v>58140</v>
      </c>
      <c r="W197" s="47" cm="1">
        <f t="array" ref="W197">IF($I$2="Раннее бронирование",
INDEX(GRID!$B$4:$BI$14,MATCH(W$7,GRID!$A$4:$A$14,0),MATCH(1,($U$2=GRID!$B$1:$BI$1)*(КАЛЕНДАРЬ!$AA21=GRID!$B$3:$BI$3), 0))*GRID!$B$67,
ROUNDUP(INDEX(GRID!$B$4:$BI$14,MATCH(W$7,GRID!$A$4:$A$14,0),MATCH(1,($U$2=GRID!$B$1:$BI$1)*(КАЛЕНДАРЬ!$AA21=GRID!$B$3:$BI$3),0))*GRID!$B$66*(1-GRID!$B$69),0))</f>
        <v>206040</v>
      </c>
      <c r="X197" s="48" cm="1">
        <f t="array" ref="X197">IF($I$2="Раннее бронирование",
INDEX(GRID!$B$17:$BI$27,MATCH(W$7,GRID!$A$17:$A$27,0),MATCH(1,($U$2=GRID!$B$1:$BI$1)*(КАЛЕНДАРЬ!$AA21=GRID!$B$3:$BI$3), 0))*GRID!$B$67,
ROUNDUP(INDEX(GRID!$B$17:$BI$27,MATCH(W$7,GRID!$A$17:$A$27,0),MATCH(1,($U$2=GRID!$B$1:$BI$1)*(КАЛЕНДАРЬ!$AA21=GRID!$B$3:$BI$3), 0))*GRID!$B$66*(1-GRID!$B$69),0))</f>
        <v>207740</v>
      </c>
    </row>
    <row r="198" spans="1:24" hidden="1" x14ac:dyDescent="0.2">
      <c r="A198" s="117" t="s">
        <v>46</v>
      </c>
      <c r="B198" s="117">
        <v>19</v>
      </c>
      <c r="C198" s="47" cm="1">
        <f t="array" ref="C198">IF($I$2="Раннее бронирование",
INDEX(GRID!$B$4:$BI$14,MATCH(C$7,GRID!$A$4:$A$14,0),MATCH(1,($U$2=GRID!$B$1:$BI$1)*(КАЛЕНДАРЬ!$AA22=GRID!$B$3:$BI$3), 0))*GRID!$B$67,
ROUNDUP(INDEX(GRID!$B$4:$BI$14,MATCH(C$7,GRID!$A$4:$A$14,0),MATCH(1,($U$2=GRID!$B$1:$BI$1)*(КАЛЕНДАРЬ!$AA22=GRID!$B$3:$BI$3),0))*GRID!$B$66*(1-GRID!$B$69),0))</f>
        <v>14960</v>
      </c>
      <c r="D198" s="48" cm="1">
        <f t="array" ref="D198">IF($I$2="Раннее бронирование",
INDEX(GRID!$B$17:$BI$27,MATCH(C$7,GRID!$A$17:$A$27,0),MATCH(1,($U$2=GRID!$B$1:$BI$1)*(КАЛЕНДАРЬ!$AA22=GRID!$B$3:$BI$3), 0))*GRID!$B$67,
ROUNDUP(INDEX(GRID!$B$17:$BI$27,MATCH(C$7,GRID!$A$17:$A$27,0),MATCH(1,($U$2=GRID!$B$1:$BI$1)*(КАЛЕНДАРЬ!$AA22=GRID!$B$3:$BI$3), 0))*GRID!$B$66*(1-GRID!$B$69),0))</f>
        <v>16660</v>
      </c>
      <c r="E198" s="47" cm="1">
        <f t="array" ref="E198">IF($I$2="Раннее бронирование",
INDEX(GRID!$B$4:$BI$14,MATCH(E$7,GRID!$A$4:$A$14,0),MATCH(1,($U$2=GRID!$B$1:$BI$1)*(КАЛЕНДАРЬ!$AA22=GRID!$B$3:$BI$3), 0))*GRID!$B$67,
ROUNDUP(INDEX(GRID!$B$4:$BI$14,MATCH(E$7,GRID!$A$4:$A$14,0),MATCH(1,($U$2=GRID!$B$1:$BI$1)*(КАЛЕНДАРЬ!$AA22=GRID!$B$3:$BI$3),0))*GRID!$B$66*(1-GRID!$B$69),0))</f>
        <v>16524</v>
      </c>
      <c r="F198" s="48" cm="1">
        <f t="array" ref="F198">IF($I$2="Раннее бронирование",
INDEX(GRID!$B$17:$BI$27,MATCH(E$7,GRID!$A$17:$A$27,0),MATCH(1,($U$2=GRID!$B$1:$BI$1)*(КАЛЕНДАРЬ!$AA22=GRID!$B$3:$BI$3), 0))*GRID!$B$67,
ROUNDUP(INDEX(GRID!$B$17:$BI$27,MATCH(E$7,GRID!$A$17:$A$27,0),MATCH(1,($U$2=GRID!$B$1:$BI$1)*(КАЛЕНДАРЬ!$AA22=GRID!$B$3:$BI$3), 0))*GRID!$B$66*(1-GRID!$B$69),0))</f>
        <v>18224</v>
      </c>
      <c r="G198" s="47" t="e" cm="1">
        <f t="array" ref="G198">IF($I$2="Раннее бронирование",
INDEX(GRID!$B$4:$BI$14,MATCH(G$7,GRID!$A$4:$A$14,0),MATCH(1,($U$2=GRID!$B$1:$BI$1)*(КАЛЕНДАРЬ!$AA22=GRID!$B$3:$BI$3), 0))*GRID!$B$67,
ROUNDUP(INDEX(GRID!$B$4:$BI$14,MATCH(G$7,GRID!$A$4:$A$14,0),MATCH(1,($U$2=GRID!$B$1:$BI$1)*(КАЛЕНДАРЬ!$AA22=GRID!$B$3:$BI$3),0))*GRID!$B$66*(1-GRID!$B$69),0))</f>
        <v>#N/A</v>
      </c>
      <c r="H198" s="48" t="e" cm="1">
        <f t="array" ref="H198">IF($I$2="Раннее бронирование",
INDEX(GRID!$B$17:$BI$27,MATCH(G$7,GRID!$A$17:$A$27,0),MATCH(1,($U$2=GRID!$B$1:$BI$1)*(КАЛЕНДАРЬ!$AA22=GRID!$B$3:$BI$3), 0))*GRID!$B$67,
ROUNDUP(INDEX(GRID!$B$17:$BI$27,MATCH(G$7,GRID!$A$17:$A$27,0),MATCH(1,($U$2=GRID!$B$1:$BI$1)*(КАЛЕНДАРЬ!$AA22=GRID!$B$3:$BI$3), 0))*GRID!$B$66*(1-GRID!$B$69),0))</f>
        <v>#N/A</v>
      </c>
      <c r="I198" s="47" t="e" cm="1">
        <f t="array" ref="I198">IF($I$2="Раннее бронирование",
INDEX(GRID!$B$4:$BI$14,MATCH(I$7,GRID!$A$4:$A$14,0),MATCH(1,($U$2=GRID!$B$1:$BI$1)*(КАЛЕНДАРЬ!$AA22=GRID!$B$3:$BI$3), 0))*GRID!$B$67,
ROUNDUP(INDEX(GRID!$B$4:$BI$14,MATCH(I$7,GRID!$A$4:$A$14,0),MATCH(1,($U$2=GRID!$B$1:$BI$1)*(КАЛЕНДАРЬ!$AA22=GRID!$B$3:$BI$3),0))*GRID!$B$66*(1-GRID!$B$69),0))</f>
        <v>#N/A</v>
      </c>
      <c r="J198" s="48" t="e" cm="1">
        <f t="array" ref="J198">IF($I$2="Раннее бронирование",
INDEX(GRID!$B$17:$BI$27,MATCH(I$7,GRID!$A$17:$A$27,0),MATCH(1,($U$2=GRID!$B$1:$BI$1)*(КАЛЕНДАРЬ!$AA22=GRID!$B$3:$BI$3), 0))*GRID!$B$67,
ROUNDUP(INDEX(GRID!$B$17:$BI$27,MATCH(I$7,GRID!$A$17:$A$27,0),MATCH(1,($U$2=GRID!$B$1:$BI$1)*(КАЛЕНДАРЬ!$AA22=GRID!$B$3:$BI$3), 0))*GRID!$B$66*(1-GRID!$B$69),0))</f>
        <v>#N/A</v>
      </c>
      <c r="K198" s="47" cm="1">
        <f t="array" ref="K198">IF($I$2="Раннее бронирование",
INDEX(GRID!$B$4:$BI$14,MATCH(K$7,GRID!$A$4:$A$14,0),MATCH(1,($U$2=GRID!$B$1:$BI$1)*(КАЛЕНДАРЬ!$AA22=GRID!$B$3:$BI$3), 0))*GRID!$B$67,
ROUNDUP(INDEX(GRID!$B$4:$BI$14,MATCH(K$7,GRID!$A$4:$A$14,0),MATCH(1,($U$2=GRID!$B$1:$BI$1)*(КАЛЕНДАРЬ!$AA22=GRID!$B$3:$BI$3),0))*GRID!$B$66*(1-GRID!$B$69),0))</f>
        <v>22304</v>
      </c>
      <c r="L198" s="48" cm="1">
        <f t="array" ref="L198">IF($I$2="Раннее бронирование",
INDEX(GRID!$B$17:$BI$27,MATCH(K$7,GRID!$A$17:$A$27,0),MATCH(1,($U$2=GRID!$B$1:$BI$1)*(КАЛЕНДАРЬ!$AA22=GRID!$B$3:$BI$3), 0))*GRID!$B$67,
ROUNDUP(INDEX(GRID!$B$17:$BI$27,MATCH(K$7,GRID!$A$17:$A$27,0),MATCH(1,($U$2=GRID!$B$1:$BI$1)*(КАЛЕНДАРЬ!$AA22=GRID!$B$3:$BI$3), 0))*GRID!$B$66*(1-GRID!$B$69),0))</f>
        <v>24004</v>
      </c>
      <c r="M198" s="47" cm="1">
        <f t="array" ref="M198">IF($I$2="Раннее бронирование",
INDEX(GRID!$B$4:$BI$14,MATCH(M$7,GRID!$A$4:$A$14,0),MATCH(1,($U$2=GRID!$B$1:$BI$1)*(КАЛЕНДАРЬ!$AA22=GRID!$B$3:$BI$3), 0))*GRID!$B$67,
ROUNDUP(INDEX(GRID!$B$4:$BI$14,MATCH(M$7,GRID!$A$4:$A$14,0),MATCH(1,($U$2=GRID!$B$1:$BI$1)*(КАЛЕНДАРЬ!$AA22=GRID!$B$3:$BI$3),0))*GRID!$B$66*(1-GRID!$B$69),0))</f>
        <v>24684</v>
      </c>
      <c r="N198" s="48" cm="1">
        <f t="array" ref="N198">IF($I$2="Раннее бронирование",
INDEX(GRID!$B$17:$BI$27,MATCH(M$7,GRID!$A$17:$A$27,0),MATCH(1,($U$2=GRID!$B$1:$BI$1)*(КАЛЕНДАРЬ!$AA22=GRID!$B$3:$BI$3), 0))*GRID!$B$67,
ROUNDUP(INDEX(GRID!$B$17:$BI$27,MATCH(M$7,GRID!$A$17:$A$27,0),MATCH(1,($U$2=GRID!$B$1:$BI$1)*(КАЛЕНДАРЬ!$AA22=GRID!$B$3:$BI$3), 0))*GRID!$B$66*(1-GRID!$B$69),0))</f>
        <v>26384</v>
      </c>
      <c r="O198" s="47" cm="1">
        <f t="array" ref="O198">IF($I$2="Раннее бронирование",
INDEX(GRID!$B$4:$BI$14,MATCH(O$7,GRID!$A$4:$A$14,0),MATCH(1,($U$2=GRID!$B$1:$BI$1)*(КАЛЕНДАРЬ!$AA22=GRID!$B$3:$BI$3), 0))*GRID!$B$67,
ROUNDUP(INDEX(GRID!$B$4:$BI$14,MATCH(O$7,GRID!$A$4:$A$14,0),MATCH(1,($U$2=GRID!$B$1:$BI$1)*(КАЛЕНДАРЬ!$AA22=GRID!$B$3:$BI$3),0))*GRID!$B$66*(1-GRID!$B$69),0))</f>
        <v>29240</v>
      </c>
      <c r="P198" s="48" cm="1">
        <f t="array" ref="P198">IF($I$2="Раннее бронирование",
INDEX(GRID!$B$17:$BI$27,MATCH(O$7,GRID!$A$17:$A$27,0),MATCH(1,($U$2=GRID!$B$1:$BI$1)*(КАЛЕНДАРЬ!$AA22=GRID!$B$3:$BI$3), 0))*GRID!$B$67,
ROUNDUP(INDEX(GRID!$B$17:$BI$27,MATCH(O$7,GRID!$A$17:$A$27,0),MATCH(1,($U$2=GRID!$B$1:$BI$1)*(КАЛЕНДАРЬ!$AA22=GRID!$B$3:$BI$3), 0))*GRID!$B$66*(1-GRID!$B$69),0))</f>
        <v>30940</v>
      </c>
      <c r="Q198" s="47" t="e" cm="1">
        <f t="array" ref="Q198">IF($I$2="Раннее бронирование",
INDEX(GRID!$B$4:$BI$14,MATCH(Q$7,GRID!$A$4:$A$14,0),MATCH(1,($U$2=GRID!$B$1:$BI$1)*(КАЛЕНДАРЬ!$AA22=GRID!$B$3:$BI$3), 0))*GRID!$B$67,
ROUNDUP(INDEX(GRID!$B$4:$BI$14,MATCH(Q$7,GRID!$A$4:$A$14,0),MATCH(1,($U$2=GRID!$B$1:$BI$1)*(КАЛЕНДАРЬ!$AA22=GRID!$B$3:$BI$3),0))*GRID!$B$66*(1-GRID!$B$69),0))</f>
        <v>#N/A</v>
      </c>
      <c r="R198" s="48" t="e" cm="1">
        <f t="array" ref="R198">IF($I$2="Раннее бронирование",
INDEX(GRID!$B$17:$BI$27,MATCH(Q$7,GRID!$A$17:$A$27,0),MATCH(1,($U$2=GRID!$B$1:$BI$1)*(КАЛЕНДАРЬ!$AA22=GRID!$B$3:$BI$3), 0))*GRID!$B$67,
ROUNDUP(INDEX(GRID!$B$17:$BI$27,MATCH(Q$7,GRID!$A$17:$A$27,0),MATCH(1,($U$2=GRID!$B$1:$BI$1)*(КАЛЕНДАРЬ!$AA22=GRID!$B$3:$BI$3), 0))*GRID!$B$66*(1-GRID!$B$69),0))</f>
        <v>#N/A</v>
      </c>
      <c r="S198" s="47" t="e" cm="1">
        <f t="array" ref="S198">IF($I$2="Раннее бронирование",
INDEX(GRID!$B$4:$BI$14,MATCH(S$7,GRID!$A$4:$A$14,0),MATCH(1,($U$2=GRID!$B$1:$BI$1)*(КАЛЕНДАРЬ!$AA22=GRID!$B$3:$BI$3), 0))*GRID!$B$67,
ROUNDUP(INDEX(GRID!$B$4:$BI$14,MATCH(S$7,GRID!$A$4:$A$14,0),MATCH(1,($U$2=GRID!$B$1:$BI$1)*(КАЛЕНДАРЬ!$AA22=GRID!$B$3:$BI$3),0))*GRID!$B$66*(1-GRID!$B$69),0))</f>
        <v>#N/A</v>
      </c>
      <c r="T198" s="48" t="e" cm="1">
        <f t="array" ref="T198">IF($I$2="Раннее бронирование",
INDEX(GRID!$B$17:$BI$27,MATCH(S$7,GRID!$A$17:$A$27,0),MATCH(1,($U$2=GRID!$B$1:$BI$1)*(КАЛЕНДАРЬ!$AA22=GRID!$B$3:$BI$3), 0))*GRID!$B$67,
ROUNDUP(INDEX(GRID!$B$17:$BI$27,MATCH(S$7,GRID!$A$17:$A$27,0),MATCH(1,($U$2=GRID!$B$1:$BI$1)*(КАЛЕНДАРЬ!$AA22=GRID!$B$3:$BI$3), 0))*GRID!$B$66*(1-GRID!$B$69),0))</f>
        <v>#N/A</v>
      </c>
      <c r="U198" s="47" cm="1">
        <f t="array" ref="U198">IF($I$2="Раннее бронирование",
INDEX(GRID!$B$4:$BI$14,MATCH(U$7,GRID!$A$4:$A$14,0),MATCH(1,($U$2=GRID!$B$1:$BI$1)*(КАЛЕНДАРЬ!$AA22=GRID!$B$3:$BI$3), 0))*GRID!$B$67,
ROUNDUP(INDEX(GRID!$B$4:$BI$14,MATCH(U$7,GRID!$A$4:$A$14,0),MATCH(1,($U$2=GRID!$B$1:$BI$1)*(КАЛЕНДАРЬ!$AA22=GRID!$B$3:$BI$3),0))*GRID!$B$66*(1-GRID!$B$69),0))</f>
        <v>45560</v>
      </c>
      <c r="V198" s="48" cm="1">
        <f t="array" ref="V198">IF($I$2="Раннее бронирование",
INDEX(GRID!$B$17:$BI$27,MATCH(U$7,GRID!$A$17:$A$27,0),MATCH(1,($U$2=GRID!$B$1:$BI$1)*(КАЛЕНДАРЬ!$AA22=GRID!$B$3:$BI$3), 0))*GRID!$B$67,
ROUNDUP(INDEX(GRID!$B$17:$BI$27,MATCH(U$7,GRID!$A$17:$A$27,0),MATCH(1,($U$2=GRID!$B$1:$BI$1)*(КАЛЕНДАРЬ!$AA22=GRID!$B$3:$BI$3), 0))*GRID!$B$66*(1-GRID!$B$69),0))</f>
        <v>47260</v>
      </c>
      <c r="W198" s="47" cm="1">
        <f t="array" ref="W198">IF($I$2="Раннее бронирование",
INDEX(GRID!$B$4:$BI$14,MATCH(W$7,GRID!$A$4:$A$14,0),MATCH(1,($U$2=GRID!$B$1:$BI$1)*(КАЛЕНДАРЬ!$AA22=GRID!$B$3:$BI$3), 0))*GRID!$B$67,
ROUNDUP(INDEX(GRID!$B$4:$BI$14,MATCH(W$7,GRID!$A$4:$A$14,0),MATCH(1,($U$2=GRID!$B$1:$BI$1)*(КАЛЕНДАРЬ!$AA22=GRID!$B$3:$BI$3),0))*GRID!$B$66*(1-GRID!$B$69),0))</f>
        <v>175440</v>
      </c>
      <c r="X198" s="48" cm="1">
        <f t="array" ref="X198">IF($I$2="Раннее бронирование",
INDEX(GRID!$B$17:$BI$27,MATCH(W$7,GRID!$A$17:$A$27,0),MATCH(1,($U$2=GRID!$B$1:$BI$1)*(КАЛЕНДАРЬ!$AA22=GRID!$B$3:$BI$3), 0))*GRID!$B$67,
ROUNDUP(INDEX(GRID!$B$17:$BI$27,MATCH(W$7,GRID!$A$17:$A$27,0),MATCH(1,($U$2=GRID!$B$1:$BI$1)*(КАЛЕНДАРЬ!$AA22=GRID!$B$3:$BI$3), 0))*GRID!$B$66*(1-GRID!$B$69),0))</f>
        <v>177140</v>
      </c>
    </row>
    <row r="199" spans="1:24" hidden="1" x14ac:dyDescent="0.2">
      <c r="A199" s="117" t="s">
        <v>47</v>
      </c>
      <c r="B199" s="117">
        <v>20</v>
      </c>
      <c r="C199" s="47" cm="1">
        <f t="array" ref="C199">IF($I$2="Раннее бронирование",
INDEX(GRID!$B$4:$BI$14,MATCH(C$7,GRID!$A$4:$A$14,0),MATCH(1,($U$2=GRID!$B$1:$BI$1)*(КАЛЕНДАРЬ!$AA23=GRID!$B$3:$BI$3), 0))*GRID!$B$67,
ROUNDUP(INDEX(GRID!$B$4:$BI$14,MATCH(C$7,GRID!$A$4:$A$14,0),MATCH(1,($U$2=GRID!$B$1:$BI$1)*(КАЛЕНДАРЬ!$AA23=GRID!$B$3:$BI$3),0))*GRID!$B$66*(1-GRID!$B$69),0))</f>
        <v>14960</v>
      </c>
      <c r="D199" s="48" cm="1">
        <f t="array" ref="D199">IF($I$2="Раннее бронирование",
INDEX(GRID!$B$17:$BI$27,MATCH(C$7,GRID!$A$17:$A$27,0),MATCH(1,($U$2=GRID!$B$1:$BI$1)*(КАЛЕНДАРЬ!$AA23=GRID!$B$3:$BI$3), 0))*GRID!$B$67,
ROUNDUP(INDEX(GRID!$B$17:$BI$27,MATCH(C$7,GRID!$A$17:$A$27,0),MATCH(1,($U$2=GRID!$B$1:$BI$1)*(КАЛЕНДАРЬ!$AA23=GRID!$B$3:$BI$3), 0))*GRID!$B$66*(1-GRID!$B$69),0))</f>
        <v>16660</v>
      </c>
      <c r="E199" s="47" cm="1">
        <f t="array" ref="E199">IF($I$2="Раннее бронирование",
INDEX(GRID!$B$4:$BI$14,MATCH(E$7,GRID!$A$4:$A$14,0),MATCH(1,($U$2=GRID!$B$1:$BI$1)*(КАЛЕНДАРЬ!$AA23=GRID!$B$3:$BI$3), 0))*GRID!$B$67,
ROUNDUP(INDEX(GRID!$B$4:$BI$14,MATCH(E$7,GRID!$A$4:$A$14,0),MATCH(1,($U$2=GRID!$B$1:$BI$1)*(КАЛЕНДАРЬ!$AA23=GRID!$B$3:$BI$3),0))*GRID!$B$66*(1-GRID!$B$69),0))</f>
        <v>16524</v>
      </c>
      <c r="F199" s="48" cm="1">
        <f t="array" ref="F199">IF($I$2="Раннее бронирование",
INDEX(GRID!$B$17:$BI$27,MATCH(E$7,GRID!$A$17:$A$27,0),MATCH(1,($U$2=GRID!$B$1:$BI$1)*(КАЛЕНДАРЬ!$AA23=GRID!$B$3:$BI$3), 0))*GRID!$B$67,
ROUNDUP(INDEX(GRID!$B$17:$BI$27,MATCH(E$7,GRID!$A$17:$A$27,0),MATCH(1,($U$2=GRID!$B$1:$BI$1)*(КАЛЕНДАРЬ!$AA23=GRID!$B$3:$BI$3), 0))*GRID!$B$66*(1-GRID!$B$69),0))</f>
        <v>18224</v>
      </c>
      <c r="G199" s="47" t="e" cm="1">
        <f t="array" ref="G199">IF($I$2="Раннее бронирование",
INDEX(GRID!$B$4:$BI$14,MATCH(G$7,GRID!$A$4:$A$14,0),MATCH(1,($U$2=GRID!$B$1:$BI$1)*(КАЛЕНДАРЬ!$AA23=GRID!$B$3:$BI$3), 0))*GRID!$B$67,
ROUNDUP(INDEX(GRID!$B$4:$BI$14,MATCH(G$7,GRID!$A$4:$A$14,0),MATCH(1,($U$2=GRID!$B$1:$BI$1)*(КАЛЕНДАРЬ!$AA23=GRID!$B$3:$BI$3),0))*GRID!$B$66*(1-GRID!$B$69),0))</f>
        <v>#N/A</v>
      </c>
      <c r="H199" s="48" t="e" cm="1">
        <f t="array" ref="H199">IF($I$2="Раннее бронирование",
INDEX(GRID!$B$17:$BI$27,MATCH(G$7,GRID!$A$17:$A$27,0),MATCH(1,($U$2=GRID!$B$1:$BI$1)*(КАЛЕНДАРЬ!$AA23=GRID!$B$3:$BI$3), 0))*GRID!$B$67,
ROUNDUP(INDEX(GRID!$B$17:$BI$27,MATCH(G$7,GRID!$A$17:$A$27,0),MATCH(1,($U$2=GRID!$B$1:$BI$1)*(КАЛЕНДАРЬ!$AA23=GRID!$B$3:$BI$3), 0))*GRID!$B$66*(1-GRID!$B$69),0))</f>
        <v>#N/A</v>
      </c>
      <c r="I199" s="47" t="e" cm="1">
        <f t="array" ref="I199">IF($I$2="Раннее бронирование",
INDEX(GRID!$B$4:$BI$14,MATCH(I$7,GRID!$A$4:$A$14,0),MATCH(1,($U$2=GRID!$B$1:$BI$1)*(КАЛЕНДАРЬ!$AA23=GRID!$B$3:$BI$3), 0))*GRID!$B$67,
ROUNDUP(INDEX(GRID!$B$4:$BI$14,MATCH(I$7,GRID!$A$4:$A$14,0),MATCH(1,($U$2=GRID!$B$1:$BI$1)*(КАЛЕНДАРЬ!$AA23=GRID!$B$3:$BI$3),0))*GRID!$B$66*(1-GRID!$B$69),0))</f>
        <v>#N/A</v>
      </c>
      <c r="J199" s="48" t="e" cm="1">
        <f t="array" ref="J199">IF($I$2="Раннее бронирование",
INDEX(GRID!$B$17:$BI$27,MATCH(I$7,GRID!$A$17:$A$27,0),MATCH(1,($U$2=GRID!$B$1:$BI$1)*(КАЛЕНДАРЬ!$AA23=GRID!$B$3:$BI$3), 0))*GRID!$B$67,
ROUNDUP(INDEX(GRID!$B$17:$BI$27,MATCH(I$7,GRID!$A$17:$A$27,0),MATCH(1,($U$2=GRID!$B$1:$BI$1)*(КАЛЕНДАРЬ!$AA23=GRID!$B$3:$BI$3), 0))*GRID!$B$66*(1-GRID!$B$69),0))</f>
        <v>#N/A</v>
      </c>
      <c r="K199" s="47" cm="1">
        <f t="array" ref="K199">IF($I$2="Раннее бронирование",
INDEX(GRID!$B$4:$BI$14,MATCH(K$7,GRID!$A$4:$A$14,0),MATCH(1,($U$2=GRID!$B$1:$BI$1)*(КАЛЕНДАРЬ!$AA23=GRID!$B$3:$BI$3), 0))*GRID!$B$67,
ROUNDUP(INDEX(GRID!$B$4:$BI$14,MATCH(K$7,GRID!$A$4:$A$14,0),MATCH(1,($U$2=GRID!$B$1:$BI$1)*(КАЛЕНДАРЬ!$AA23=GRID!$B$3:$BI$3),0))*GRID!$B$66*(1-GRID!$B$69),0))</f>
        <v>22304</v>
      </c>
      <c r="L199" s="48" cm="1">
        <f t="array" ref="L199">IF($I$2="Раннее бронирование",
INDEX(GRID!$B$17:$BI$27,MATCH(K$7,GRID!$A$17:$A$27,0),MATCH(1,($U$2=GRID!$B$1:$BI$1)*(КАЛЕНДАРЬ!$AA23=GRID!$B$3:$BI$3), 0))*GRID!$B$67,
ROUNDUP(INDEX(GRID!$B$17:$BI$27,MATCH(K$7,GRID!$A$17:$A$27,0),MATCH(1,($U$2=GRID!$B$1:$BI$1)*(КАЛЕНДАРЬ!$AA23=GRID!$B$3:$BI$3), 0))*GRID!$B$66*(1-GRID!$B$69),0))</f>
        <v>24004</v>
      </c>
      <c r="M199" s="47" cm="1">
        <f t="array" ref="M199">IF($I$2="Раннее бронирование",
INDEX(GRID!$B$4:$BI$14,MATCH(M$7,GRID!$A$4:$A$14,0),MATCH(1,($U$2=GRID!$B$1:$BI$1)*(КАЛЕНДАРЬ!$AA23=GRID!$B$3:$BI$3), 0))*GRID!$B$67,
ROUNDUP(INDEX(GRID!$B$4:$BI$14,MATCH(M$7,GRID!$A$4:$A$14,0),MATCH(1,($U$2=GRID!$B$1:$BI$1)*(КАЛЕНДАРЬ!$AA23=GRID!$B$3:$BI$3),0))*GRID!$B$66*(1-GRID!$B$69),0))</f>
        <v>24684</v>
      </c>
      <c r="N199" s="48" cm="1">
        <f t="array" ref="N199">IF($I$2="Раннее бронирование",
INDEX(GRID!$B$17:$BI$27,MATCH(M$7,GRID!$A$17:$A$27,0),MATCH(1,($U$2=GRID!$B$1:$BI$1)*(КАЛЕНДАРЬ!$AA23=GRID!$B$3:$BI$3), 0))*GRID!$B$67,
ROUNDUP(INDEX(GRID!$B$17:$BI$27,MATCH(M$7,GRID!$A$17:$A$27,0),MATCH(1,($U$2=GRID!$B$1:$BI$1)*(КАЛЕНДАРЬ!$AA23=GRID!$B$3:$BI$3), 0))*GRID!$B$66*(1-GRID!$B$69),0))</f>
        <v>26384</v>
      </c>
      <c r="O199" s="47" cm="1">
        <f t="array" ref="O199">IF($I$2="Раннее бронирование",
INDEX(GRID!$B$4:$BI$14,MATCH(O$7,GRID!$A$4:$A$14,0),MATCH(1,($U$2=GRID!$B$1:$BI$1)*(КАЛЕНДАРЬ!$AA23=GRID!$B$3:$BI$3), 0))*GRID!$B$67,
ROUNDUP(INDEX(GRID!$B$4:$BI$14,MATCH(O$7,GRID!$A$4:$A$14,0),MATCH(1,($U$2=GRID!$B$1:$BI$1)*(КАЛЕНДАРЬ!$AA23=GRID!$B$3:$BI$3),0))*GRID!$B$66*(1-GRID!$B$69),0))</f>
        <v>29240</v>
      </c>
      <c r="P199" s="48" cm="1">
        <f t="array" ref="P199">IF($I$2="Раннее бронирование",
INDEX(GRID!$B$17:$BI$27,MATCH(O$7,GRID!$A$17:$A$27,0),MATCH(1,($U$2=GRID!$B$1:$BI$1)*(КАЛЕНДАРЬ!$AA23=GRID!$B$3:$BI$3), 0))*GRID!$B$67,
ROUNDUP(INDEX(GRID!$B$17:$BI$27,MATCH(O$7,GRID!$A$17:$A$27,0),MATCH(1,($U$2=GRID!$B$1:$BI$1)*(КАЛЕНДАРЬ!$AA23=GRID!$B$3:$BI$3), 0))*GRID!$B$66*(1-GRID!$B$69),0))</f>
        <v>30940</v>
      </c>
      <c r="Q199" s="47" t="e" cm="1">
        <f t="array" ref="Q199">IF($I$2="Раннее бронирование",
INDEX(GRID!$B$4:$BI$14,MATCH(Q$7,GRID!$A$4:$A$14,0),MATCH(1,($U$2=GRID!$B$1:$BI$1)*(КАЛЕНДАРЬ!$AA23=GRID!$B$3:$BI$3), 0))*GRID!$B$67,
ROUNDUP(INDEX(GRID!$B$4:$BI$14,MATCH(Q$7,GRID!$A$4:$A$14,0),MATCH(1,($U$2=GRID!$B$1:$BI$1)*(КАЛЕНДАРЬ!$AA23=GRID!$B$3:$BI$3),0))*GRID!$B$66*(1-GRID!$B$69),0))</f>
        <v>#N/A</v>
      </c>
      <c r="R199" s="48" t="e" cm="1">
        <f t="array" ref="R199">IF($I$2="Раннее бронирование",
INDEX(GRID!$B$17:$BI$27,MATCH(Q$7,GRID!$A$17:$A$27,0),MATCH(1,($U$2=GRID!$B$1:$BI$1)*(КАЛЕНДАРЬ!$AA23=GRID!$B$3:$BI$3), 0))*GRID!$B$67,
ROUNDUP(INDEX(GRID!$B$17:$BI$27,MATCH(Q$7,GRID!$A$17:$A$27,0),MATCH(1,($U$2=GRID!$B$1:$BI$1)*(КАЛЕНДАРЬ!$AA23=GRID!$B$3:$BI$3), 0))*GRID!$B$66*(1-GRID!$B$69),0))</f>
        <v>#N/A</v>
      </c>
      <c r="S199" s="47" t="e" cm="1">
        <f t="array" ref="S199">IF($I$2="Раннее бронирование",
INDEX(GRID!$B$4:$BI$14,MATCH(S$7,GRID!$A$4:$A$14,0),MATCH(1,($U$2=GRID!$B$1:$BI$1)*(КАЛЕНДАРЬ!$AA23=GRID!$B$3:$BI$3), 0))*GRID!$B$67,
ROUNDUP(INDEX(GRID!$B$4:$BI$14,MATCH(S$7,GRID!$A$4:$A$14,0),MATCH(1,($U$2=GRID!$B$1:$BI$1)*(КАЛЕНДАРЬ!$AA23=GRID!$B$3:$BI$3),0))*GRID!$B$66*(1-GRID!$B$69),0))</f>
        <v>#N/A</v>
      </c>
      <c r="T199" s="48" t="e" cm="1">
        <f t="array" ref="T199">IF($I$2="Раннее бронирование",
INDEX(GRID!$B$17:$BI$27,MATCH(S$7,GRID!$A$17:$A$27,0),MATCH(1,($U$2=GRID!$B$1:$BI$1)*(КАЛЕНДАРЬ!$AA23=GRID!$B$3:$BI$3), 0))*GRID!$B$67,
ROUNDUP(INDEX(GRID!$B$17:$BI$27,MATCH(S$7,GRID!$A$17:$A$27,0),MATCH(1,($U$2=GRID!$B$1:$BI$1)*(КАЛЕНДАРЬ!$AA23=GRID!$B$3:$BI$3), 0))*GRID!$B$66*(1-GRID!$B$69),0))</f>
        <v>#N/A</v>
      </c>
      <c r="U199" s="47" cm="1">
        <f t="array" ref="U199">IF($I$2="Раннее бронирование",
INDEX(GRID!$B$4:$BI$14,MATCH(U$7,GRID!$A$4:$A$14,0),MATCH(1,($U$2=GRID!$B$1:$BI$1)*(КАЛЕНДАРЬ!$AA23=GRID!$B$3:$BI$3), 0))*GRID!$B$67,
ROUNDUP(INDEX(GRID!$B$4:$BI$14,MATCH(U$7,GRID!$A$4:$A$14,0),MATCH(1,($U$2=GRID!$B$1:$BI$1)*(КАЛЕНДАРЬ!$AA23=GRID!$B$3:$BI$3),0))*GRID!$B$66*(1-GRID!$B$69),0))</f>
        <v>45560</v>
      </c>
      <c r="V199" s="48" cm="1">
        <f t="array" ref="V199">IF($I$2="Раннее бронирование",
INDEX(GRID!$B$17:$BI$27,MATCH(U$7,GRID!$A$17:$A$27,0),MATCH(1,($U$2=GRID!$B$1:$BI$1)*(КАЛЕНДАРЬ!$AA23=GRID!$B$3:$BI$3), 0))*GRID!$B$67,
ROUNDUP(INDEX(GRID!$B$17:$BI$27,MATCH(U$7,GRID!$A$17:$A$27,0),MATCH(1,($U$2=GRID!$B$1:$BI$1)*(КАЛЕНДАРЬ!$AA23=GRID!$B$3:$BI$3), 0))*GRID!$B$66*(1-GRID!$B$69),0))</f>
        <v>47260</v>
      </c>
      <c r="W199" s="47" cm="1">
        <f t="array" ref="W199">IF($I$2="Раннее бронирование",
INDEX(GRID!$B$4:$BI$14,MATCH(W$7,GRID!$A$4:$A$14,0),MATCH(1,($U$2=GRID!$B$1:$BI$1)*(КАЛЕНДАРЬ!$AA23=GRID!$B$3:$BI$3), 0))*GRID!$B$67,
ROUNDUP(INDEX(GRID!$B$4:$BI$14,MATCH(W$7,GRID!$A$4:$A$14,0),MATCH(1,($U$2=GRID!$B$1:$BI$1)*(КАЛЕНДАРЬ!$AA23=GRID!$B$3:$BI$3),0))*GRID!$B$66*(1-GRID!$B$69),0))</f>
        <v>175440</v>
      </c>
      <c r="X199" s="48" cm="1">
        <f t="array" ref="X199">IF($I$2="Раннее бронирование",
INDEX(GRID!$B$17:$BI$27,MATCH(W$7,GRID!$A$17:$A$27,0),MATCH(1,($U$2=GRID!$B$1:$BI$1)*(КАЛЕНДАРЬ!$AA23=GRID!$B$3:$BI$3), 0))*GRID!$B$67,
ROUNDUP(INDEX(GRID!$B$17:$BI$27,MATCH(W$7,GRID!$A$17:$A$27,0),MATCH(1,($U$2=GRID!$B$1:$BI$1)*(КАЛЕНДАРЬ!$AA23=GRID!$B$3:$BI$3), 0))*GRID!$B$66*(1-GRID!$B$69),0))</f>
        <v>177140</v>
      </c>
    </row>
    <row r="200" spans="1:24" ht="12.75" hidden="1" customHeight="1" x14ac:dyDescent="0.2">
      <c r="A200" s="117" t="s">
        <v>48</v>
      </c>
      <c r="B200" s="117">
        <v>21</v>
      </c>
      <c r="C200" s="47" cm="1">
        <f t="array" ref="C200">IF($I$2="Раннее бронирование",
INDEX(GRID!$B$4:$BI$14,MATCH(C$7,GRID!$A$4:$A$14,0),MATCH(1,($U$2=GRID!$B$1:$BI$1)*(КАЛЕНДАРЬ!$AA24=GRID!$B$3:$BI$3), 0))*GRID!$B$67,
ROUNDUP(INDEX(GRID!$B$4:$BI$14,MATCH(C$7,GRID!$A$4:$A$14,0),MATCH(1,($U$2=GRID!$B$1:$BI$1)*(КАЛЕНДАРЬ!$AA24=GRID!$B$3:$BI$3),0))*GRID!$B$66*(1-GRID!$B$69),0))</f>
        <v>18700</v>
      </c>
      <c r="D200" s="48" cm="1">
        <f t="array" ref="D200">IF($I$2="Раннее бронирование",
INDEX(GRID!$B$17:$BI$27,MATCH(C$7,GRID!$A$17:$A$27,0),MATCH(1,($U$2=GRID!$B$1:$BI$1)*(КАЛЕНДАРЬ!$AA24=GRID!$B$3:$BI$3), 0))*GRID!$B$67,
ROUNDUP(INDEX(GRID!$B$17:$BI$27,MATCH(C$7,GRID!$A$17:$A$27,0),MATCH(1,($U$2=GRID!$B$1:$BI$1)*(КАЛЕНДАРЬ!$AA24=GRID!$B$3:$BI$3), 0))*GRID!$B$66*(1-GRID!$B$69),0))</f>
        <v>20400</v>
      </c>
      <c r="E200" s="47" cm="1">
        <f t="array" ref="E200">IF($I$2="Раннее бронирование",
INDEX(GRID!$B$4:$BI$14,MATCH(E$7,GRID!$A$4:$A$14,0),MATCH(1,($U$2=GRID!$B$1:$BI$1)*(КАЛЕНДАРЬ!$AA24=GRID!$B$3:$BI$3), 0))*GRID!$B$67,
ROUNDUP(INDEX(GRID!$B$4:$BI$14,MATCH(E$7,GRID!$A$4:$A$14,0),MATCH(1,($U$2=GRID!$B$1:$BI$1)*(КАЛЕНДАРЬ!$AA24=GRID!$B$3:$BI$3),0))*GRID!$B$66*(1-GRID!$B$69),0))</f>
        <v>20808</v>
      </c>
      <c r="F200" s="48" cm="1">
        <f t="array" ref="F200">IF($I$2="Раннее бронирование",
INDEX(GRID!$B$17:$BI$27,MATCH(E$7,GRID!$A$17:$A$27,0),MATCH(1,($U$2=GRID!$B$1:$BI$1)*(КАЛЕНДАРЬ!$AA24=GRID!$B$3:$BI$3), 0))*GRID!$B$67,
ROUNDUP(INDEX(GRID!$B$17:$BI$27,MATCH(E$7,GRID!$A$17:$A$27,0),MATCH(1,($U$2=GRID!$B$1:$BI$1)*(КАЛЕНДАРЬ!$AA24=GRID!$B$3:$BI$3), 0))*GRID!$B$66*(1-GRID!$B$69),0))</f>
        <v>22508</v>
      </c>
      <c r="G200" s="47" t="e" cm="1">
        <f t="array" ref="G200">IF($I$2="Раннее бронирование",
INDEX(GRID!$B$4:$BI$14,MATCH(G$7,GRID!$A$4:$A$14,0),MATCH(1,($U$2=GRID!$B$1:$BI$1)*(КАЛЕНДАРЬ!$AA24=GRID!$B$3:$BI$3), 0))*GRID!$B$67,
ROUNDUP(INDEX(GRID!$B$4:$BI$14,MATCH(G$7,GRID!$A$4:$A$14,0),MATCH(1,($U$2=GRID!$B$1:$BI$1)*(КАЛЕНДАРЬ!$AA24=GRID!$B$3:$BI$3),0))*GRID!$B$66*(1-GRID!$B$69),0))</f>
        <v>#N/A</v>
      </c>
      <c r="H200" s="48" t="e" cm="1">
        <f t="array" ref="H200">IF($I$2="Раннее бронирование",
INDEX(GRID!$B$17:$BI$27,MATCH(G$7,GRID!$A$17:$A$27,0),MATCH(1,($U$2=GRID!$B$1:$BI$1)*(КАЛЕНДАРЬ!$AA24=GRID!$B$3:$BI$3), 0))*GRID!$B$67,
ROUNDUP(INDEX(GRID!$B$17:$BI$27,MATCH(G$7,GRID!$A$17:$A$27,0),MATCH(1,($U$2=GRID!$B$1:$BI$1)*(КАЛЕНДАРЬ!$AA24=GRID!$B$3:$BI$3), 0))*GRID!$B$66*(1-GRID!$B$69),0))</f>
        <v>#N/A</v>
      </c>
      <c r="I200" s="47" t="e" cm="1">
        <f t="array" ref="I200">IF($I$2="Раннее бронирование",
INDEX(GRID!$B$4:$BI$14,MATCH(I$7,GRID!$A$4:$A$14,0),MATCH(1,($U$2=GRID!$B$1:$BI$1)*(КАЛЕНДАРЬ!$AA24=GRID!$B$3:$BI$3), 0))*GRID!$B$67,
ROUNDUP(INDEX(GRID!$B$4:$BI$14,MATCH(I$7,GRID!$A$4:$A$14,0),MATCH(1,($U$2=GRID!$B$1:$BI$1)*(КАЛЕНДАРЬ!$AA24=GRID!$B$3:$BI$3),0))*GRID!$B$66*(1-GRID!$B$69),0))</f>
        <v>#N/A</v>
      </c>
      <c r="J200" s="48" t="e" cm="1">
        <f t="array" ref="J200">IF($I$2="Раннее бронирование",
INDEX(GRID!$B$17:$BI$27,MATCH(I$7,GRID!$A$17:$A$27,0),MATCH(1,($U$2=GRID!$B$1:$BI$1)*(КАЛЕНДАРЬ!$AA24=GRID!$B$3:$BI$3), 0))*GRID!$B$67,
ROUNDUP(INDEX(GRID!$B$17:$BI$27,MATCH(I$7,GRID!$A$17:$A$27,0),MATCH(1,($U$2=GRID!$B$1:$BI$1)*(КАЛЕНДАРЬ!$AA24=GRID!$B$3:$BI$3), 0))*GRID!$B$66*(1-GRID!$B$69),0))</f>
        <v>#N/A</v>
      </c>
      <c r="K200" s="47" cm="1">
        <f t="array" ref="K200">IF($I$2="Раннее бронирование",
INDEX(GRID!$B$4:$BI$14,MATCH(K$7,GRID!$A$4:$A$14,0),MATCH(1,($U$2=GRID!$B$1:$BI$1)*(КАЛЕНДАРЬ!$AA24=GRID!$B$3:$BI$3), 0))*GRID!$B$67,
ROUNDUP(INDEX(GRID!$B$4:$BI$14,MATCH(K$7,GRID!$A$4:$A$14,0),MATCH(1,($U$2=GRID!$B$1:$BI$1)*(КАЛЕНДАРЬ!$AA24=GRID!$B$3:$BI$3),0))*GRID!$B$66*(1-GRID!$B$69),0))</f>
        <v>28764</v>
      </c>
      <c r="L200" s="48" cm="1">
        <f t="array" ref="L200">IF($I$2="Раннее бронирование",
INDEX(GRID!$B$17:$BI$27,MATCH(K$7,GRID!$A$17:$A$27,0),MATCH(1,($U$2=GRID!$B$1:$BI$1)*(КАЛЕНДАРЬ!$AA24=GRID!$B$3:$BI$3), 0))*GRID!$B$67,
ROUNDUP(INDEX(GRID!$B$17:$BI$27,MATCH(K$7,GRID!$A$17:$A$27,0),MATCH(1,($U$2=GRID!$B$1:$BI$1)*(КАЛЕНДАРЬ!$AA24=GRID!$B$3:$BI$3), 0))*GRID!$B$66*(1-GRID!$B$69),0))</f>
        <v>30464</v>
      </c>
      <c r="M200" s="47" cm="1">
        <f t="array" ref="M200">IF($I$2="Раннее бронирование",
INDEX(GRID!$B$4:$BI$14,MATCH(M$7,GRID!$A$4:$A$14,0),MATCH(1,($U$2=GRID!$B$1:$BI$1)*(КАЛЕНДАРЬ!$AA24=GRID!$B$3:$BI$3), 0))*GRID!$B$67,
ROUNDUP(INDEX(GRID!$B$4:$BI$14,MATCH(M$7,GRID!$A$4:$A$14,0),MATCH(1,($U$2=GRID!$B$1:$BI$1)*(КАЛЕНДАРЬ!$AA24=GRID!$B$3:$BI$3),0))*GRID!$B$66*(1-GRID!$B$69),0))</f>
        <v>32028</v>
      </c>
      <c r="N200" s="48" cm="1">
        <f t="array" ref="N200">IF($I$2="Раннее бронирование",
INDEX(GRID!$B$17:$BI$27,MATCH(M$7,GRID!$A$17:$A$27,0),MATCH(1,($U$2=GRID!$B$1:$BI$1)*(КАЛЕНДАРЬ!$AA24=GRID!$B$3:$BI$3), 0))*GRID!$B$67,
ROUNDUP(INDEX(GRID!$B$17:$BI$27,MATCH(M$7,GRID!$A$17:$A$27,0),MATCH(1,($U$2=GRID!$B$1:$BI$1)*(КАЛЕНДАРЬ!$AA24=GRID!$B$3:$BI$3), 0))*GRID!$B$66*(1-GRID!$B$69),0))</f>
        <v>33728</v>
      </c>
      <c r="O200" s="47" cm="1">
        <f t="array" ref="O200">IF($I$2="Раннее бронирование",
INDEX(GRID!$B$4:$BI$14,MATCH(O$7,GRID!$A$4:$A$14,0),MATCH(1,($U$2=GRID!$B$1:$BI$1)*(КАЛЕНДАРЬ!$AA24=GRID!$B$3:$BI$3), 0))*GRID!$B$67,
ROUNDUP(INDEX(GRID!$B$4:$BI$14,MATCH(O$7,GRID!$A$4:$A$14,0),MATCH(1,($U$2=GRID!$B$1:$BI$1)*(КАЛЕНДАРЬ!$AA24=GRID!$B$3:$BI$3),0))*GRID!$B$66*(1-GRID!$B$69),0))</f>
        <v>36380</v>
      </c>
      <c r="P200" s="48" cm="1">
        <f t="array" ref="P200">IF($I$2="Раннее бронирование",
INDEX(GRID!$B$17:$BI$27,MATCH(O$7,GRID!$A$17:$A$27,0),MATCH(1,($U$2=GRID!$B$1:$BI$1)*(КАЛЕНДАРЬ!$AA24=GRID!$B$3:$BI$3), 0))*GRID!$B$67,
ROUNDUP(INDEX(GRID!$B$17:$BI$27,MATCH(O$7,GRID!$A$17:$A$27,0),MATCH(1,($U$2=GRID!$B$1:$BI$1)*(КАЛЕНДАРЬ!$AA24=GRID!$B$3:$BI$3), 0))*GRID!$B$66*(1-GRID!$B$69),0))</f>
        <v>38080</v>
      </c>
      <c r="Q200" s="47" t="e" cm="1">
        <f t="array" ref="Q200">IF($I$2="Раннее бронирование",
INDEX(GRID!$B$4:$BI$14,MATCH(Q$7,GRID!$A$4:$A$14,0),MATCH(1,($U$2=GRID!$B$1:$BI$1)*(КАЛЕНДАРЬ!$AA24=GRID!$B$3:$BI$3), 0))*GRID!$B$67,
ROUNDUP(INDEX(GRID!$B$4:$BI$14,MATCH(Q$7,GRID!$A$4:$A$14,0),MATCH(1,($U$2=GRID!$B$1:$BI$1)*(КАЛЕНДАРЬ!$AA24=GRID!$B$3:$BI$3),0))*GRID!$B$66*(1-GRID!$B$69),0))</f>
        <v>#N/A</v>
      </c>
      <c r="R200" s="48" t="e" cm="1">
        <f t="array" ref="R200">IF($I$2="Раннее бронирование",
INDEX(GRID!$B$17:$BI$27,MATCH(Q$7,GRID!$A$17:$A$27,0),MATCH(1,($U$2=GRID!$B$1:$BI$1)*(КАЛЕНДАРЬ!$AA24=GRID!$B$3:$BI$3), 0))*GRID!$B$67,
ROUNDUP(INDEX(GRID!$B$17:$BI$27,MATCH(Q$7,GRID!$A$17:$A$27,0),MATCH(1,($U$2=GRID!$B$1:$BI$1)*(КАЛЕНДАРЬ!$AA24=GRID!$B$3:$BI$3), 0))*GRID!$B$66*(1-GRID!$B$69),0))</f>
        <v>#N/A</v>
      </c>
      <c r="S200" s="47" t="e" cm="1">
        <f t="array" ref="S200">IF($I$2="Раннее бронирование",
INDEX(GRID!$B$4:$BI$14,MATCH(S$7,GRID!$A$4:$A$14,0),MATCH(1,($U$2=GRID!$B$1:$BI$1)*(КАЛЕНДАРЬ!$AA24=GRID!$B$3:$BI$3), 0))*GRID!$B$67,
ROUNDUP(INDEX(GRID!$B$4:$BI$14,MATCH(S$7,GRID!$A$4:$A$14,0),MATCH(1,($U$2=GRID!$B$1:$BI$1)*(КАЛЕНДАРЬ!$AA24=GRID!$B$3:$BI$3),0))*GRID!$B$66*(1-GRID!$B$69),0))</f>
        <v>#N/A</v>
      </c>
      <c r="T200" s="48" t="e" cm="1">
        <f t="array" ref="T200">IF($I$2="Раннее бронирование",
INDEX(GRID!$B$17:$BI$27,MATCH(S$7,GRID!$A$17:$A$27,0),MATCH(1,($U$2=GRID!$B$1:$BI$1)*(КАЛЕНДАРЬ!$AA24=GRID!$B$3:$BI$3), 0))*GRID!$B$67,
ROUNDUP(INDEX(GRID!$B$17:$BI$27,MATCH(S$7,GRID!$A$17:$A$27,0),MATCH(1,($U$2=GRID!$B$1:$BI$1)*(КАЛЕНДАРЬ!$AA24=GRID!$B$3:$BI$3), 0))*GRID!$B$66*(1-GRID!$B$69),0))</f>
        <v>#N/A</v>
      </c>
      <c r="U200" s="47" cm="1">
        <f t="array" ref="U200">IF($I$2="Раннее бронирование",
INDEX(GRID!$B$4:$BI$14,MATCH(U$7,GRID!$A$4:$A$14,0),MATCH(1,($U$2=GRID!$B$1:$BI$1)*(КАЛЕНДАРЬ!$AA24=GRID!$B$3:$BI$3), 0))*GRID!$B$67,
ROUNDUP(INDEX(GRID!$B$4:$BI$14,MATCH(U$7,GRID!$A$4:$A$14,0),MATCH(1,($U$2=GRID!$B$1:$BI$1)*(КАЛЕНДАРЬ!$AA24=GRID!$B$3:$BI$3),0))*GRID!$B$66*(1-GRID!$B$69),0))</f>
        <v>56440</v>
      </c>
      <c r="V200" s="48" cm="1">
        <f t="array" ref="V200">IF($I$2="Раннее бронирование",
INDEX(GRID!$B$17:$BI$27,MATCH(U$7,GRID!$A$17:$A$27,0),MATCH(1,($U$2=GRID!$B$1:$BI$1)*(КАЛЕНДАРЬ!$AA24=GRID!$B$3:$BI$3), 0))*GRID!$B$67,
ROUNDUP(INDEX(GRID!$B$17:$BI$27,MATCH(U$7,GRID!$A$17:$A$27,0),MATCH(1,($U$2=GRID!$B$1:$BI$1)*(КАЛЕНДАРЬ!$AA24=GRID!$B$3:$BI$3), 0))*GRID!$B$66*(1-GRID!$B$69),0))</f>
        <v>58140</v>
      </c>
      <c r="W200" s="47" cm="1">
        <f t="array" ref="W200">IF($I$2="Раннее бронирование",
INDEX(GRID!$B$4:$BI$14,MATCH(W$7,GRID!$A$4:$A$14,0),MATCH(1,($U$2=GRID!$B$1:$BI$1)*(КАЛЕНДАРЬ!$AA24=GRID!$B$3:$BI$3), 0))*GRID!$B$67,
ROUNDUP(INDEX(GRID!$B$4:$BI$14,MATCH(W$7,GRID!$A$4:$A$14,0),MATCH(1,($U$2=GRID!$B$1:$BI$1)*(КАЛЕНДАРЬ!$AA24=GRID!$B$3:$BI$3),0))*GRID!$B$66*(1-GRID!$B$69),0))</f>
        <v>206040</v>
      </c>
      <c r="X200" s="48" cm="1">
        <f t="array" ref="X200">IF($I$2="Раннее бронирование",
INDEX(GRID!$B$17:$BI$27,MATCH(W$7,GRID!$A$17:$A$27,0),MATCH(1,($U$2=GRID!$B$1:$BI$1)*(КАЛЕНДАРЬ!$AA24=GRID!$B$3:$BI$3), 0))*GRID!$B$67,
ROUNDUP(INDEX(GRID!$B$17:$BI$27,MATCH(W$7,GRID!$A$17:$A$27,0),MATCH(1,($U$2=GRID!$B$1:$BI$1)*(КАЛЕНДАРЬ!$AA24=GRID!$B$3:$BI$3), 0))*GRID!$B$66*(1-GRID!$B$69),0))</f>
        <v>207740</v>
      </c>
    </row>
    <row r="201" spans="1:24" hidden="1" x14ac:dyDescent="0.2">
      <c r="A201" s="117" t="s">
        <v>42</v>
      </c>
      <c r="B201" s="117">
        <v>22</v>
      </c>
      <c r="C201" s="47" cm="1">
        <f t="array" ref="C201">IF($I$2="Раннее бронирование",
INDEX(GRID!$B$4:$BI$14,MATCH(C$7,GRID!$A$4:$A$14,0),MATCH(1,($U$2=GRID!$B$1:$BI$1)*(КАЛЕНДАРЬ!$AA25=GRID!$B$3:$BI$3), 0))*GRID!$B$67,
ROUNDUP(INDEX(GRID!$B$4:$BI$14,MATCH(C$7,GRID!$A$4:$A$14,0),MATCH(1,($U$2=GRID!$B$1:$BI$1)*(КАЛЕНДАРЬ!$AA25=GRID!$B$3:$BI$3),0))*GRID!$B$66*(1-GRID!$B$69),0))</f>
        <v>18700</v>
      </c>
      <c r="D201" s="48" cm="1">
        <f t="array" ref="D201">IF($I$2="Раннее бронирование",
INDEX(GRID!$B$17:$BI$27,MATCH(C$7,GRID!$A$17:$A$27,0),MATCH(1,($U$2=GRID!$B$1:$BI$1)*(КАЛЕНДАРЬ!$AA25=GRID!$B$3:$BI$3), 0))*GRID!$B$67,
ROUNDUP(INDEX(GRID!$B$17:$BI$27,MATCH(C$7,GRID!$A$17:$A$27,0),MATCH(1,($U$2=GRID!$B$1:$BI$1)*(КАЛЕНДАРЬ!$AA25=GRID!$B$3:$BI$3), 0))*GRID!$B$66*(1-GRID!$B$69),0))</f>
        <v>20400</v>
      </c>
      <c r="E201" s="47" cm="1">
        <f t="array" ref="E201">IF($I$2="Раннее бронирование",
INDEX(GRID!$B$4:$BI$14,MATCH(E$7,GRID!$A$4:$A$14,0),MATCH(1,($U$2=GRID!$B$1:$BI$1)*(КАЛЕНДАРЬ!$AA25=GRID!$B$3:$BI$3), 0))*GRID!$B$67,
ROUNDUP(INDEX(GRID!$B$4:$BI$14,MATCH(E$7,GRID!$A$4:$A$14,0),MATCH(1,($U$2=GRID!$B$1:$BI$1)*(КАЛЕНДАРЬ!$AA25=GRID!$B$3:$BI$3),0))*GRID!$B$66*(1-GRID!$B$69),0))</f>
        <v>20808</v>
      </c>
      <c r="F201" s="48" cm="1">
        <f t="array" ref="F201">IF($I$2="Раннее бронирование",
INDEX(GRID!$B$17:$BI$27,MATCH(E$7,GRID!$A$17:$A$27,0),MATCH(1,($U$2=GRID!$B$1:$BI$1)*(КАЛЕНДАРЬ!$AA25=GRID!$B$3:$BI$3), 0))*GRID!$B$67,
ROUNDUP(INDEX(GRID!$B$17:$BI$27,MATCH(E$7,GRID!$A$17:$A$27,0),MATCH(1,($U$2=GRID!$B$1:$BI$1)*(КАЛЕНДАРЬ!$AA25=GRID!$B$3:$BI$3), 0))*GRID!$B$66*(1-GRID!$B$69),0))</f>
        <v>22508</v>
      </c>
      <c r="G201" s="47" t="e" cm="1">
        <f t="array" ref="G201">IF($I$2="Раннее бронирование",
INDEX(GRID!$B$4:$BI$14,MATCH(G$7,GRID!$A$4:$A$14,0),MATCH(1,($U$2=GRID!$B$1:$BI$1)*(КАЛЕНДАРЬ!$AA25=GRID!$B$3:$BI$3), 0))*GRID!$B$67,
ROUNDUP(INDEX(GRID!$B$4:$BI$14,MATCH(G$7,GRID!$A$4:$A$14,0),MATCH(1,($U$2=GRID!$B$1:$BI$1)*(КАЛЕНДАРЬ!$AA25=GRID!$B$3:$BI$3),0))*GRID!$B$66*(1-GRID!$B$69),0))</f>
        <v>#N/A</v>
      </c>
      <c r="H201" s="48" t="e" cm="1">
        <f t="array" ref="H201">IF($I$2="Раннее бронирование",
INDEX(GRID!$B$17:$BI$27,MATCH(G$7,GRID!$A$17:$A$27,0),MATCH(1,($U$2=GRID!$B$1:$BI$1)*(КАЛЕНДАРЬ!$AA25=GRID!$B$3:$BI$3), 0))*GRID!$B$67,
ROUNDUP(INDEX(GRID!$B$17:$BI$27,MATCH(G$7,GRID!$A$17:$A$27,0),MATCH(1,($U$2=GRID!$B$1:$BI$1)*(КАЛЕНДАРЬ!$AA25=GRID!$B$3:$BI$3), 0))*GRID!$B$66*(1-GRID!$B$69),0))</f>
        <v>#N/A</v>
      </c>
      <c r="I201" s="47" t="e" cm="1">
        <f t="array" ref="I201">IF($I$2="Раннее бронирование",
INDEX(GRID!$B$4:$BI$14,MATCH(I$7,GRID!$A$4:$A$14,0),MATCH(1,($U$2=GRID!$B$1:$BI$1)*(КАЛЕНДАРЬ!$AA25=GRID!$B$3:$BI$3), 0))*GRID!$B$67,
ROUNDUP(INDEX(GRID!$B$4:$BI$14,MATCH(I$7,GRID!$A$4:$A$14,0),MATCH(1,($U$2=GRID!$B$1:$BI$1)*(КАЛЕНДАРЬ!$AA25=GRID!$B$3:$BI$3),0))*GRID!$B$66*(1-GRID!$B$69),0))</f>
        <v>#N/A</v>
      </c>
      <c r="J201" s="48" t="e" cm="1">
        <f t="array" ref="J201">IF($I$2="Раннее бронирование",
INDEX(GRID!$B$17:$BI$27,MATCH(I$7,GRID!$A$17:$A$27,0),MATCH(1,($U$2=GRID!$B$1:$BI$1)*(КАЛЕНДАРЬ!$AA25=GRID!$B$3:$BI$3), 0))*GRID!$B$67,
ROUNDUP(INDEX(GRID!$B$17:$BI$27,MATCH(I$7,GRID!$A$17:$A$27,0),MATCH(1,($U$2=GRID!$B$1:$BI$1)*(КАЛЕНДАРЬ!$AA25=GRID!$B$3:$BI$3), 0))*GRID!$B$66*(1-GRID!$B$69),0))</f>
        <v>#N/A</v>
      </c>
      <c r="K201" s="47" cm="1">
        <f t="array" ref="K201">IF($I$2="Раннее бронирование",
INDEX(GRID!$B$4:$BI$14,MATCH(K$7,GRID!$A$4:$A$14,0),MATCH(1,($U$2=GRID!$B$1:$BI$1)*(КАЛЕНДАРЬ!$AA25=GRID!$B$3:$BI$3), 0))*GRID!$B$67,
ROUNDUP(INDEX(GRID!$B$4:$BI$14,MATCH(K$7,GRID!$A$4:$A$14,0),MATCH(1,($U$2=GRID!$B$1:$BI$1)*(КАЛЕНДАРЬ!$AA25=GRID!$B$3:$BI$3),0))*GRID!$B$66*(1-GRID!$B$69),0))</f>
        <v>28764</v>
      </c>
      <c r="L201" s="48" cm="1">
        <f t="array" ref="L201">IF($I$2="Раннее бронирование",
INDEX(GRID!$B$17:$BI$27,MATCH(K$7,GRID!$A$17:$A$27,0),MATCH(1,($U$2=GRID!$B$1:$BI$1)*(КАЛЕНДАРЬ!$AA25=GRID!$B$3:$BI$3), 0))*GRID!$B$67,
ROUNDUP(INDEX(GRID!$B$17:$BI$27,MATCH(K$7,GRID!$A$17:$A$27,0),MATCH(1,($U$2=GRID!$B$1:$BI$1)*(КАЛЕНДАРЬ!$AA25=GRID!$B$3:$BI$3), 0))*GRID!$B$66*(1-GRID!$B$69),0))</f>
        <v>30464</v>
      </c>
      <c r="M201" s="47" cm="1">
        <f t="array" ref="M201">IF($I$2="Раннее бронирование",
INDEX(GRID!$B$4:$BI$14,MATCH(M$7,GRID!$A$4:$A$14,0),MATCH(1,($U$2=GRID!$B$1:$BI$1)*(КАЛЕНДАРЬ!$AA25=GRID!$B$3:$BI$3), 0))*GRID!$B$67,
ROUNDUP(INDEX(GRID!$B$4:$BI$14,MATCH(M$7,GRID!$A$4:$A$14,0),MATCH(1,($U$2=GRID!$B$1:$BI$1)*(КАЛЕНДАРЬ!$AA25=GRID!$B$3:$BI$3),0))*GRID!$B$66*(1-GRID!$B$69),0))</f>
        <v>32028</v>
      </c>
      <c r="N201" s="48" cm="1">
        <f t="array" ref="N201">IF($I$2="Раннее бронирование",
INDEX(GRID!$B$17:$BI$27,MATCH(M$7,GRID!$A$17:$A$27,0),MATCH(1,($U$2=GRID!$B$1:$BI$1)*(КАЛЕНДАРЬ!$AA25=GRID!$B$3:$BI$3), 0))*GRID!$B$67,
ROUNDUP(INDEX(GRID!$B$17:$BI$27,MATCH(M$7,GRID!$A$17:$A$27,0),MATCH(1,($U$2=GRID!$B$1:$BI$1)*(КАЛЕНДАРЬ!$AA25=GRID!$B$3:$BI$3), 0))*GRID!$B$66*(1-GRID!$B$69),0))</f>
        <v>33728</v>
      </c>
      <c r="O201" s="47" cm="1">
        <f t="array" ref="O201">IF($I$2="Раннее бронирование",
INDEX(GRID!$B$4:$BI$14,MATCH(O$7,GRID!$A$4:$A$14,0),MATCH(1,($U$2=GRID!$B$1:$BI$1)*(КАЛЕНДАРЬ!$AA25=GRID!$B$3:$BI$3), 0))*GRID!$B$67,
ROUNDUP(INDEX(GRID!$B$4:$BI$14,MATCH(O$7,GRID!$A$4:$A$14,0),MATCH(1,($U$2=GRID!$B$1:$BI$1)*(КАЛЕНДАРЬ!$AA25=GRID!$B$3:$BI$3),0))*GRID!$B$66*(1-GRID!$B$69),0))</f>
        <v>36380</v>
      </c>
      <c r="P201" s="48" cm="1">
        <f t="array" ref="P201">IF($I$2="Раннее бронирование",
INDEX(GRID!$B$17:$BI$27,MATCH(O$7,GRID!$A$17:$A$27,0),MATCH(1,($U$2=GRID!$B$1:$BI$1)*(КАЛЕНДАРЬ!$AA25=GRID!$B$3:$BI$3), 0))*GRID!$B$67,
ROUNDUP(INDEX(GRID!$B$17:$BI$27,MATCH(O$7,GRID!$A$17:$A$27,0),MATCH(1,($U$2=GRID!$B$1:$BI$1)*(КАЛЕНДАРЬ!$AA25=GRID!$B$3:$BI$3), 0))*GRID!$B$66*(1-GRID!$B$69),0))</f>
        <v>38080</v>
      </c>
      <c r="Q201" s="47" t="e" cm="1">
        <f t="array" ref="Q201">IF($I$2="Раннее бронирование",
INDEX(GRID!$B$4:$BI$14,MATCH(Q$7,GRID!$A$4:$A$14,0),MATCH(1,($U$2=GRID!$B$1:$BI$1)*(КАЛЕНДАРЬ!$AA25=GRID!$B$3:$BI$3), 0))*GRID!$B$67,
ROUNDUP(INDEX(GRID!$B$4:$BI$14,MATCH(Q$7,GRID!$A$4:$A$14,0),MATCH(1,($U$2=GRID!$B$1:$BI$1)*(КАЛЕНДАРЬ!$AA25=GRID!$B$3:$BI$3),0))*GRID!$B$66*(1-GRID!$B$69),0))</f>
        <v>#N/A</v>
      </c>
      <c r="R201" s="48" t="e" cm="1">
        <f t="array" ref="R201">IF($I$2="Раннее бронирование",
INDEX(GRID!$B$17:$BI$27,MATCH(Q$7,GRID!$A$17:$A$27,0),MATCH(1,($U$2=GRID!$B$1:$BI$1)*(КАЛЕНДАРЬ!$AA25=GRID!$B$3:$BI$3), 0))*GRID!$B$67,
ROUNDUP(INDEX(GRID!$B$17:$BI$27,MATCH(Q$7,GRID!$A$17:$A$27,0),MATCH(1,($U$2=GRID!$B$1:$BI$1)*(КАЛЕНДАРЬ!$AA25=GRID!$B$3:$BI$3), 0))*GRID!$B$66*(1-GRID!$B$69),0))</f>
        <v>#N/A</v>
      </c>
      <c r="S201" s="47" t="e" cm="1">
        <f t="array" ref="S201">IF($I$2="Раннее бронирование",
INDEX(GRID!$B$4:$BI$14,MATCH(S$7,GRID!$A$4:$A$14,0),MATCH(1,($U$2=GRID!$B$1:$BI$1)*(КАЛЕНДАРЬ!$AA25=GRID!$B$3:$BI$3), 0))*GRID!$B$67,
ROUNDUP(INDEX(GRID!$B$4:$BI$14,MATCH(S$7,GRID!$A$4:$A$14,0),MATCH(1,($U$2=GRID!$B$1:$BI$1)*(КАЛЕНДАРЬ!$AA25=GRID!$B$3:$BI$3),0))*GRID!$B$66*(1-GRID!$B$69),0))</f>
        <v>#N/A</v>
      </c>
      <c r="T201" s="48" t="e" cm="1">
        <f t="array" ref="T201">IF($I$2="Раннее бронирование",
INDEX(GRID!$B$17:$BI$27,MATCH(S$7,GRID!$A$17:$A$27,0),MATCH(1,($U$2=GRID!$B$1:$BI$1)*(КАЛЕНДАРЬ!$AA25=GRID!$B$3:$BI$3), 0))*GRID!$B$67,
ROUNDUP(INDEX(GRID!$B$17:$BI$27,MATCH(S$7,GRID!$A$17:$A$27,0),MATCH(1,($U$2=GRID!$B$1:$BI$1)*(КАЛЕНДАРЬ!$AA25=GRID!$B$3:$BI$3), 0))*GRID!$B$66*(1-GRID!$B$69),0))</f>
        <v>#N/A</v>
      </c>
      <c r="U201" s="47" cm="1">
        <f t="array" ref="U201">IF($I$2="Раннее бронирование",
INDEX(GRID!$B$4:$BI$14,MATCH(U$7,GRID!$A$4:$A$14,0),MATCH(1,($U$2=GRID!$B$1:$BI$1)*(КАЛЕНДАРЬ!$AA25=GRID!$B$3:$BI$3), 0))*GRID!$B$67,
ROUNDUP(INDEX(GRID!$B$4:$BI$14,MATCH(U$7,GRID!$A$4:$A$14,0),MATCH(1,($U$2=GRID!$B$1:$BI$1)*(КАЛЕНДАРЬ!$AA25=GRID!$B$3:$BI$3),0))*GRID!$B$66*(1-GRID!$B$69),0))</f>
        <v>56440</v>
      </c>
      <c r="V201" s="48" cm="1">
        <f t="array" ref="V201">IF($I$2="Раннее бронирование",
INDEX(GRID!$B$17:$BI$27,MATCH(U$7,GRID!$A$17:$A$27,0),MATCH(1,($U$2=GRID!$B$1:$BI$1)*(КАЛЕНДАРЬ!$AA25=GRID!$B$3:$BI$3), 0))*GRID!$B$67,
ROUNDUP(INDEX(GRID!$B$17:$BI$27,MATCH(U$7,GRID!$A$17:$A$27,0),MATCH(1,($U$2=GRID!$B$1:$BI$1)*(КАЛЕНДАРЬ!$AA25=GRID!$B$3:$BI$3), 0))*GRID!$B$66*(1-GRID!$B$69),0))</f>
        <v>58140</v>
      </c>
      <c r="W201" s="47" cm="1">
        <f t="array" ref="W201">IF($I$2="Раннее бронирование",
INDEX(GRID!$B$4:$BI$14,MATCH(W$7,GRID!$A$4:$A$14,0),MATCH(1,($U$2=GRID!$B$1:$BI$1)*(КАЛЕНДАРЬ!$AA25=GRID!$B$3:$BI$3), 0))*GRID!$B$67,
ROUNDUP(INDEX(GRID!$B$4:$BI$14,MATCH(W$7,GRID!$A$4:$A$14,0),MATCH(1,($U$2=GRID!$B$1:$BI$1)*(КАЛЕНДАРЬ!$AA25=GRID!$B$3:$BI$3),0))*GRID!$B$66*(1-GRID!$B$69),0))</f>
        <v>206040</v>
      </c>
      <c r="X201" s="48" cm="1">
        <f t="array" ref="X201">IF($I$2="Раннее бронирование",
INDEX(GRID!$B$17:$BI$27,MATCH(W$7,GRID!$A$17:$A$27,0),MATCH(1,($U$2=GRID!$B$1:$BI$1)*(КАЛЕНДАРЬ!$AA25=GRID!$B$3:$BI$3), 0))*GRID!$B$67,
ROUNDUP(INDEX(GRID!$B$17:$BI$27,MATCH(W$7,GRID!$A$17:$A$27,0),MATCH(1,($U$2=GRID!$B$1:$BI$1)*(КАЛЕНДАРЬ!$AA25=GRID!$B$3:$BI$3), 0))*GRID!$B$66*(1-GRID!$B$69),0))</f>
        <v>207740</v>
      </c>
    </row>
    <row r="202" spans="1:24" hidden="1" x14ac:dyDescent="0.2">
      <c r="A202" s="117" t="s">
        <v>43</v>
      </c>
      <c r="B202" s="117">
        <v>23</v>
      </c>
      <c r="C202" s="47" cm="1">
        <f t="array" ref="C202">IF($I$2="Раннее бронирование",
INDEX(GRID!$B$4:$BI$14,MATCH(C$7,GRID!$A$4:$A$14,0),MATCH(1,($U$2=GRID!$B$1:$BI$1)*(КАЛЕНДАРЬ!$AA26=GRID!$B$3:$BI$3), 0))*GRID!$B$67,
ROUNDUP(INDEX(GRID!$B$4:$BI$14,MATCH(C$7,GRID!$A$4:$A$14,0),MATCH(1,($U$2=GRID!$B$1:$BI$1)*(КАЛЕНДАРЬ!$AA26=GRID!$B$3:$BI$3),0))*GRID!$B$66*(1-GRID!$B$69),0))</f>
        <v>18700</v>
      </c>
      <c r="D202" s="48" cm="1">
        <f t="array" ref="D202">IF($I$2="Раннее бронирование",
INDEX(GRID!$B$17:$BI$27,MATCH(C$7,GRID!$A$17:$A$27,0),MATCH(1,($U$2=GRID!$B$1:$BI$1)*(КАЛЕНДАРЬ!$AA26=GRID!$B$3:$BI$3), 0))*GRID!$B$67,
ROUNDUP(INDEX(GRID!$B$17:$BI$27,MATCH(C$7,GRID!$A$17:$A$27,0),MATCH(1,($U$2=GRID!$B$1:$BI$1)*(КАЛЕНДАРЬ!$AA26=GRID!$B$3:$BI$3), 0))*GRID!$B$66*(1-GRID!$B$69),0))</f>
        <v>20400</v>
      </c>
      <c r="E202" s="47" cm="1">
        <f t="array" ref="E202">IF($I$2="Раннее бронирование",
INDEX(GRID!$B$4:$BI$14,MATCH(E$7,GRID!$A$4:$A$14,0),MATCH(1,($U$2=GRID!$B$1:$BI$1)*(КАЛЕНДАРЬ!$AA26=GRID!$B$3:$BI$3), 0))*GRID!$B$67,
ROUNDUP(INDEX(GRID!$B$4:$BI$14,MATCH(E$7,GRID!$A$4:$A$14,0),MATCH(1,($U$2=GRID!$B$1:$BI$1)*(КАЛЕНДАРЬ!$AA26=GRID!$B$3:$BI$3),0))*GRID!$B$66*(1-GRID!$B$69),0))</f>
        <v>20808</v>
      </c>
      <c r="F202" s="48" cm="1">
        <f t="array" ref="F202">IF($I$2="Раннее бронирование",
INDEX(GRID!$B$17:$BI$27,MATCH(E$7,GRID!$A$17:$A$27,0),MATCH(1,($U$2=GRID!$B$1:$BI$1)*(КАЛЕНДАРЬ!$AA26=GRID!$B$3:$BI$3), 0))*GRID!$B$67,
ROUNDUP(INDEX(GRID!$B$17:$BI$27,MATCH(E$7,GRID!$A$17:$A$27,0),MATCH(1,($U$2=GRID!$B$1:$BI$1)*(КАЛЕНДАРЬ!$AA26=GRID!$B$3:$BI$3), 0))*GRID!$B$66*(1-GRID!$B$69),0))</f>
        <v>22508</v>
      </c>
      <c r="G202" s="47" t="e" cm="1">
        <f t="array" ref="G202">IF($I$2="Раннее бронирование",
INDEX(GRID!$B$4:$BI$14,MATCH(G$7,GRID!$A$4:$A$14,0),MATCH(1,($U$2=GRID!$B$1:$BI$1)*(КАЛЕНДАРЬ!$AA26=GRID!$B$3:$BI$3), 0))*GRID!$B$67,
ROUNDUP(INDEX(GRID!$B$4:$BI$14,MATCH(G$7,GRID!$A$4:$A$14,0),MATCH(1,($U$2=GRID!$B$1:$BI$1)*(КАЛЕНДАРЬ!$AA26=GRID!$B$3:$BI$3),0))*GRID!$B$66*(1-GRID!$B$69),0))</f>
        <v>#N/A</v>
      </c>
      <c r="H202" s="48" t="e" cm="1">
        <f t="array" ref="H202">IF($I$2="Раннее бронирование",
INDEX(GRID!$B$17:$BI$27,MATCH(G$7,GRID!$A$17:$A$27,0),MATCH(1,($U$2=GRID!$B$1:$BI$1)*(КАЛЕНДАРЬ!$AA26=GRID!$B$3:$BI$3), 0))*GRID!$B$67,
ROUNDUP(INDEX(GRID!$B$17:$BI$27,MATCH(G$7,GRID!$A$17:$A$27,0),MATCH(1,($U$2=GRID!$B$1:$BI$1)*(КАЛЕНДАРЬ!$AA26=GRID!$B$3:$BI$3), 0))*GRID!$B$66*(1-GRID!$B$69),0))</f>
        <v>#N/A</v>
      </c>
      <c r="I202" s="47" t="e" cm="1">
        <f t="array" ref="I202">IF($I$2="Раннее бронирование",
INDEX(GRID!$B$4:$BI$14,MATCH(I$7,GRID!$A$4:$A$14,0),MATCH(1,($U$2=GRID!$B$1:$BI$1)*(КАЛЕНДАРЬ!$AA26=GRID!$B$3:$BI$3), 0))*GRID!$B$67,
ROUNDUP(INDEX(GRID!$B$4:$BI$14,MATCH(I$7,GRID!$A$4:$A$14,0),MATCH(1,($U$2=GRID!$B$1:$BI$1)*(КАЛЕНДАРЬ!$AA26=GRID!$B$3:$BI$3),0))*GRID!$B$66*(1-GRID!$B$69),0))</f>
        <v>#N/A</v>
      </c>
      <c r="J202" s="48" t="e" cm="1">
        <f t="array" ref="J202">IF($I$2="Раннее бронирование",
INDEX(GRID!$B$17:$BI$27,MATCH(I$7,GRID!$A$17:$A$27,0),MATCH(1,($U$2=GRID!$B$1:$BI$1)*(КАЛЕНДАРЬ!$AA26=GRID!$B$3:$BI$3), 0))*GRID!$B$67,
ROUNDUP(INDEX(GRID!$B$17:$BI$27,MATCH(I$7,GRID!$A$17:$A$27,0),MATCH(1,($U$2=GRID!$B$1:$BI$1)*(КАЛЕНДАРЬ!$AA26=GRID!$B$3:$BI$3), 0))*GRID!$B$66*(1-GRID!$B$69),0))</f>
        <v>#N/A</v>
      </c>
      <c r="K202" s="47" cm="1">
        <f t="array" ref="K202">IF($I$2="Раннее бронирование",
INDEX(GRID!$B$4:$BI$14,MATCH(K$7,GRID!$A$4:$A$14,0),MATCH(1,($U$2=GRID!$B$1:$BI$1)*(КАЛЕНДАРЬ!$AA26=GRID!$B$3:$BI$3), 0))*GRID!$B$67,
ROUNDUP(INDEX(GRID!$B$4:$BI$14,MATCH(K$7,GRID!$A$4:$A$14,0),MATCH(1,($U$2=GRID!$B$1:$BI$1)*(КАЛЕНДАРЬ!$AA26=GRID!$B$3:$BI$3),0))*GRID!$B$66*(1-GRID!$B$69),0))</f>
        <v>28764</v>
      </c>
      <c r="L202" s="48" cm="1">
        <f t="array" ref="L202">IF($I$2="Раннее бронирование",
INDEX(GRID!$B$17:$BI$27,MATCH(K$7,GRID!$A$17:$A$27,0),MATCH(1,($U$2=GRID!$B$1:$BI$1)*(КАЛЕНДАРЬ!$AA26=GRID!$B$3:$BI$3), 0))*GRID!$B$67,
ROUNDUP(INDEX(GRID!$B$17:$BI$27,MATCH(K$7,GRID!$A$17:$A$27,0),MATCH(1,($U$2=GRID!$B$1:$BI$1)*(КАЛЕНДАРЬ!$AA26=GRID!$B$3:$BI$3), 0))*GRID!$B$66*(1-GRID!$B$69),0))</f>
        <v>30464</v>
      </c>
      <c r="M202" s="47" cm="1">
        <f t="array" ref="M202">IF($I$2="Раннее бронирование",
INDEX(GRID!$B$4:$BI$14,MATCH(M$7,GRID!$A$4:$A$14,0),MATCH(1,($U$2=GRID!$B$1:$BI$1)*(КАЛЕНДАРЬ!$AA26=GRID!$B$3:$BI$3), 0))*GRID!$B$67,
ROUNDUP(INDEX(GRID!$B$4:$BI$14,MATCH(M$7,GRID!$A$4:$A$14,0),MATCH(1,($U$2=GRID!$B$1:$BI$1)*(КАЛЕНДАРЬ!$AA26=GRID!$B$3:$BI$3),0))*GRID!$B$66*(1-GRID!$B$69),0))</f>
        <v>32028</v>
      </c>
      <c r="N202" s="48" cm="1">
        <f t="array" ref="N202">IF($I$2="Раннее бронирование",
INDEX(GRID!$B$17:$BI$27,MATCH(M$7,GRID!$A$17:$A$27,0),MATCH(1,($U$2=GRID!$B$1:$BI$1)*(КАЛЕНДАРЬ!$AA26=GRID!$B$3:$BI$3), 0))*GRID!$B$67,
ROUNDUP(INDEX(GRID!$B$17:$BI$27,MATCH(M$7,GRID!$A$17:$A$27,0),MATCH(1,($U$2=GRID!$B$1:$BI$1)*(КАЛЕНДАРЬ!$AA26=GRID!$B$3:$BI$3), 0))*GRID!$B$66*(1-GRID!$B$69),0))</f>
        <v>33728</v>
      </c>
      <c r="O202" s="47" cm="1">
        <f t="array" ref="O202">IF($I$2="Раннее бронирование",
INDEX(GRID!$B$4:$BI$14,MATCH(O$7,GRID!$A$4:$A$14,0),MATCH(1,($U$2=GRID!$B$1:$BI$1)*(КАЛЕНДАРЬ!$AA26=GRID!$B$3:$BI$3), 0))*GRID!$B$67,
ROUNDUP(INDEX(GRID!$B$4:$BI$14,MATCH(O$7,GRID!$A$4:$A$14,0),MATCH(1,($U$2=GRID!$B$1:$BI$1)*(КАЛЕНДАРЬ!$AA26=GRID!$B$3:$BI$3),0))*GRID!$B$66*(1-GRID!$B$69),0))</f>
        <v>36380</v>
      </c>
      <c r="P202" s="48" cm="1">
        <f t="array" ref="P202">IF($I$2="Раннее бронирование",
INDEX(GRID!$B$17:$BI$27,MATCH(O$7,GRID!$A$17:$A$27,0),MATCH(1,($U$2=GRID!$B$1:$BI$1)*(КАЛЕНДАРЬ!$AA26=GRID!$B$3:$BI$3), 0))*GRID!$B$67,
ROUNDUP(INDEX(GRID!$B$17:$BI$27,MATCH(O$7,GRID!$A$17:$A$27,0),MATCH(1,($U$2=GRID!$B$1:$BI$1)*(КАЛЕНДАРЬ!$AA26=GRID!$B$3:$BI$3), 0))*GRID!$B$66*(1-GRID!$B$69),0))</f>
        <v>38080</v>
      </c>
      <c r="Q202" s="47" t="e" cm="1">
        <f t="array" ref="Q202">IF($I$2="Раннее бронирование",
INDEX(GRID!$B$4:$BI$14,MATCH(Q$7,GRID!$A$4:$A$14,0),MATCH(1,($U$2=GRID!$B$1:$BI$1)*(КАЛЕНДАРЬ!$AA26=GRID!$B$3:$BI$3), 0))*GRID!$B$67,
ROUNDUP(INDEX(GRID!$B$4:$BI$14,MATCH(Q$7,GRID!$A$4:$A$14,0),MATCH(1,($U$2=GRID!$B$1:$BI$1)*(КАЛЕНДАРЬ!$AA26=GRID!$B$3:$BI$3),0))*GRID!$B$66*(1-GRID!$B$69),0))</f>
        <v>#N/A</v>
      </c>
      <c r="R202" s="48" t="e" cm="1">
        <f t="array" ref="R202">IF($I$2="Раннее бронирование",
INDEX(GRID!$B$17:$BI$27,MATCH(Q$7,GRID!$A$17:$A$27,0),MATCH(1,($U$2=GRID!$B$1:$BI$1)*(КАЛЕНДАРЬ!$AA26=GRID!$B$3:$BI$3), 0))*GRID!$B$67,
ROUNDUP(INDEX(GRID!$B$17:$BI$27,MATCH(Q$7,GRID!$A$17:$A$27,0),MATCH(1,($U$2=GRID!$B$1:$BI$1)*(КАЛЕНДАРЬ!$AA26=GRID!$B$3:$BI$3), 0))*GRID!$B$66*(1-GRID!$B$69),0))</f>
        <v>#N/A</v>
      </c>
      <c r="S202" s="47" t="e" cm="1">
        <f t="array" ref="S202">IF($I$2="Раннее бронирование",
INDEX(GRID!$B$4:$BI$14,MATCH(S$7,GRID!$A$4:$A$14,0),MATCH(1,($U$2=GRID!$B$1:$BI$1)*(КАЛЕНДАРЬ!$AA26=GRID!$B$3:$BI$3), 0))*GRID!$B$67,
ROUNDUP(INDEX(GRID!$B$4:$BI$14,MATCH(S$7,GRID!$A$4:$A$14,0),MATCH(1,($U$2=GRID!$B$1:$BI$1)*(КАЛЕНДАРЬ!$AA26=GRID!$B$3:$BI$3),0))*GRID!$B$66*(1-GRID!$B$69),0))</f>
        <v>#N/A</v>
      </c>
      <c r="T202" s="48" t="e" cm="1">
        <f t="array" ref="T202">IF($I$2="Раннее бронирование",
INDEX(GRID!$B$17:$BI$27,MATCH(S$7,GRID!$A$17:$A$27,0),MATCH(1,($U$2=GRID!$B$1:$BI$1)*(КАЛЕНДАРЬ!$AA26=GRID!$B$3:$BI$3), 0))*GRID!$B$67,
ROUNDUP(INDEX(GRID!$B$17:$BI$27,MATCH(S$7,GRID!$A$17:$A$27,0),MATCH(1,($U$2=GRID!$B$1:$BI$1)*(КАЛЕНДАРЬ!$AA26=GRID!$B$3:$BI$3), 0))*GRID!$B$66*(1-GRID!$B$69),0))</f>
        <v>#N/A</v>
      </c>
      <c r="U202" s="47" cm="1">
        <f t="array" ref="U202">IF($I$2="Раннее бронирование",
INDEX(GRID!$B$4:$BI$14,MATCH(U$7,GRID!$A$4:$A$14,0),MATCH(1,($U$2=GRID!$B$1:$BI$1)*(КАЛЕНДАРЬ!$AA26=GRID!$B$3:$BI$3), 0))*GRID!$B$67,
ROUNDUP(INDEX(GRID!$B$4:$BI$14,MATCH(U$7,GRID!$A$4:$A$14,0),MATCH(1,($U$2=GRID!$B$1:$BI$1)*(КАЛЕНДАРЬ!$AA26=GRID!$B$3:$BI$3),0))*GRID!$B$66*(1-GRID!$B$69),0))</f>
        <v>56440</v>
      </c>
      <c r="V202" s="48" cm="1">
        <f t="array" ref="V202">IF($I$2="Раннее бронирование",
INDEX(GRID!$B$17:$BI$27,MATCH(U$7,GRID!$A$17:$A$27,0),MATCH(1,($U$2=GRID!$B$1:$BI$1)*(КАЛЕНДАРЬ!$AA26=GRID!$B$3:$BI$3), 0))*GRID!$B$67,
ROUNDUP(INDEX(GRID!$B$17:$BI$27,MATCH(U$7,GRID!$A$17:$A$27,0),MATCH(1,($U$2=GRID!$B$1:$BI$1)*(КАЛЕНДАРЬ!$AA26=GRID!$B$3:$BI$3), 0))*GRID!$B$66*(1-GRID!$B$69),0))</f>
        <v>58140</v>
      </c>
      <c r="W202" s="47" cm="1">
        <f t="array" ref="W202">IF($I$2="Раннее бронирование",
INDEX(GRID!$B$4:$BI$14,MATCH(W$7,GRID!$A$4:$A$14,0),MATCH(1,($U$2=GRID!$B$1:$BI$1)*(КАЛЕНДАРЬ!$AA26=GRID!$B$3:$BI$3), 0))*GRID!$B$67,
ROUNDUP(INDEX(GRID!$B$4:$BI$14,MATCH(W$7,GRID!$A$4:$A$14,0),MATCH(1,($U$2=GRID!$B$1:$BI$1)*(КАЛЕНДАРЬ!$AA26=GRID!$B$3:$BI$3),0))*GRID!$B$66*(1-GRID!$B$69),0))</f>
        <v>206040</v>
      </c>
      <c r="X202" s="48" cm="1">
        <f t="array" ref="X202">IF($I$2="Раннее бронирование",
INDEX(GRID!$B$17:$BI$27,MATCH(W$7,GRID!$A$17:$A$27,0),MATCH(1,($U$2=GRID!$B$1:$BI$1)*(КАЛЕНДАРЬ!$AA26=GRID!$B$3:$BI$3), 0))*GRID!$B$67,
ROUNDUP(INDEX(GRID!$B$17:$BI$27,MATCH(W$7,GRID!$A$17:$A$27,0),MATCH(1,($U$2=GRID!$B$1:$BI$1)*(КАЛЕНДАРЬ!$AA26=GRID!$B$3:$BI$3), 0))*GRID!$B$66*(1-GRID!$B$69),0))</f>
        <v>207740</v>
      </c>
    </row>
    <row r="203" spans="1:24" ht="15" hidden="1" customHeight="1" x14ac:dyDescent="0.2">
      <c r="A203" s="117" t="s">
        <v>44</v>
      </c>
      <c r="B203" s="117">
        <v>24</v>
      </c>
      <c r="C203" s="47" cm="1">
        <f t="array" ref="C203">IF($I$2="Раннее бронирование",
INDEX(GRID!$B$4:$BI$14,MATCH(C$7,GRID!$A$4:$A$14,0),MATCH(1,($U$2=GRID!$B$1:$BI$1)*(КАЛЕНДАРЬ!$AA27=GRID!$B$3:$BI$3), 0))*GRID!$B$67,
ROUNDUP(INDEX(GRID!$B$4:$BI$14,MATCH(C$7,GRID!$A$4:$A$14,0),MATCH(1,($U$2=GRID!$B$1:$BI$1)*(КАЛЕНДАРЬ!$AA27=GRID!$B$3:$BI$3),0))*GRID!$B$66*(1-GRID!$B$69),0))</f>
        <v>18700</v>
      </c>
      <c r="D203" s="48" cm="1">
        <f t="array" ref="D203">IF($I$2="Раннее бронирование",
INDEX(GRID!$B$17:$BI$27,MATCH(C$7,GRID!$A$17:$A$27,0),MATCH(1,($U$2=GRID!$B$1:$BI$1)*(КАЛЕНДАРЬ!$AA27=GRID!$B$3:$BI$3), 0))*GRID!$B$67,
ROUNDUP(INDEX(GRID!$B$17:$BI$27,MATCH(C$7,GRID!$A$17:$A$27,0),MATCH(1,($U$2=GRID!$B$1:$BI$1)*(КАЛЕНДАРЬ!$AA27=GRID!$B$3:$BI$3), 0))*GRID!$B$66*(1-GRID!$B$69),0))</f>
        <v>20400</v>
      </c>
      <c r="E203" s="47" cm="1">
        <f t="array" ref="E203">IF($I$2="Раннее бронирование",
INDEX(GRID!$B$4:$BI$14,MATCH(E$7,GRID!$A$4:$A$14,0),MATCH(1,($U$2=GRID!$B$1:$BI$1)*(КАЛЕНДАРЬ!$AA27=GRID!$B$3:$BI$3), 0))*GRID!$B$67,
ROUNDUP(INDEX(GRID!$B$4:$BI$14,MATCH(E$7,GRID!$A$4:$A$14,0),MATCH(1,($U$2=GRID!$B$1:$BI$1)*(КАЛЕНДАРЬ!$AA27=GRID!$B$3:$BI$3),0))*GRID!$B$66*(1-GRID!$B$69),0))</f>
        <v>20808</v>
      </c>
      <c r="F203" s="48" cm="1">
        <f t="array" ref="F203">IF($I$2="Раннее бронирование",
INDEX(GRID!$B$17:$BI$27,MATCH(E$7,GRID!$A$17:$A$27,0),MATCH(1,($U$2=GRID!$B$1:$BI$1)*(КАЛЕНДАРЬ!$AA27=GRID!$B$3:$BI$3), 0))*GRID!$B$67,
ROUNDUP(INDEX(GRID!$B$17:$BI$27,MATCH(E$7,GRID!$A$17:$A$27,0),MATCH(1,($U$2=GRID!$B$1:$BI$1)*(КАЛЕНДАРЬ!$AA27=GRID!$B$3:$BI$3), 0))*GRID!$B$66*(1-GRID!$B$69),0))</f>
        <v>22508</v>
      </c>
      <c r="G203" s="47" t="e" cm="1">
        <f t="array" ref="G203">IF($I$2="Раннее бронирование",
INDEX(GRID!$B$4:$BI$14,MATCH(G$7,GRID!$A$4:$A$14,0),MATCH(1,($U$2=GRID!$B$1:$BI$1)*(КАЛЕНДАРЬ!$AA27=GRID!$B$3:$BI$3), 0))*GRID!$B$67,
ROUNDUP(INDEX(GRID!$B$4:$BI$14,MATCH(G$7,GRID!$A$4:$A$14,0),MATCH(1,($U$2=GRID!$B$1:$BI$1)*(КАЛЕНДАРЬ!$AA27=GRID!$B$3:$BI$3),0))*GRID!$B$66*(1-GRID!$B$69),0))</f>
        <v>#N/A</v>
      </c>
      <c r="H203" s="48" t="e" cm="1">
        <f t="array" ref="H203">IF($I$2="Раннее бронирование",
INDEX(GRID!$B$17:$BI$27,MATCH(G$7,GRID!$A$17:$A$27,0),MATCH(1,($U$2=GRID!$B$1:$BI$1)*(КАЛЕНДАРЬ!$AA27=GRID!$B$3:$BI$3), 0))*GRID!$B$67,
ROUNDUP(INDEX(GRID!$B$17:$BI$27,MATCH(G$7,GRID!$A$17:$A$27,0),MATCH(1,($U$2=GRID!$B$1:$BI$1)*(КАЛЕНДАРЬ!$AA27=GRID!$B$3:$BI$3), 0))*GRID!$B$66*(1-GRID!$B$69),0))</f>
        <v>#N/A</v>
      </c>
      <c r="I203" s="47" t="e" cm="1">
        <f t="array" ref="I203">IF($I$2="Раннее бронирование",
INDEX(GRID!$B$4:$BI$14,MATCH(I$7,GRID!$A$4:$A$14,0),MATCH(1,($U$2=GRID!$B$1:$BI$1)*(КАЛЕНДАРЬ!$AA27=GRID!$B$3:$BI$3), 0))*GRID!$B$67,
ROUNDUP(INDEX(GRID!$B$4:$BI$14,MATCH(I$7,GRID!$A$4:$A$14,0),MATCH(1,($U$2=GRID!$B$1:$BI$1)*(КАЛЕНДАРЬ!$AA27=GRID!$B$3:$BI$3),0))*GRID!$B$66*(1-GRID!$B$69),0))</f>
        <v>#N/A</v>
      </c>
      <c r="J203" s="48" t="e" cm="1">
        <f t="array" ref="J203">IF($I$2="Раннее бронирование",
INDEX(GRID!$B$17:$BI$27,MATCH(I$7,GRID!$A$17:$A$27,0),MATCH(1,($U$2=GRID!$B$1:$BI$1)*(КАЛЕНДАРЬ!$AA27=GRID!$B$3:$BI$3), 0))*GRID!$B$67,
ROUNDUP(INDEX(GRID!$B$17:$BI$27,MATCH(I$7,GRID!$A$17:$A$27,0),MATCH(1,($U$2=GRID!$B$1:$BI$1)*(КАЛЕНДАРЬ!$AA27=GRID!$B$3:$BI$3), 0))*GRID!$B$66*(1-GRID!$B$69),0))</f>
        <v>#N/A</v>
      </c>
      <c r="K203" s="47" cm="1">
        <f t="array" ref="K203">IF($I$2="Раннее бронирование",
INDEX(GRID!$B$4:$BI$14,MATCH(K$7,GRID!$A$4:$A$14,0),MATCH(1,($U$2=GRID!$B$1:$BI$1)*(КАЛЕНДАРЬ!$AA27=GRID!$B$3:$BI$3), 0))*GRID!$B$67,
ROUNDUP(INDEX(GRID!$B$4:$BI$14,MATCH(K$7,GRID!$A$4:$A$14,0),MATCH(1,($U$2=GRID!$B$1:$BI$1)*(КАЛЕНДАРЬ!$AA27=GRID!$B$3:$BI$3),0))*GRID!$B$66*(1-GRID!$B$69),0))</f>
        <v>28764</v>
      </c>
      <c r="L203" s="48" cm="1">
        <f t="array" ref="L203">IF($I$2="Раннее бронирование",
INDEX(GRID!$B$17:$BI$27,MATCH(K$7,GRID!$A$17:$A$27,0),MATCH(1,($U$2=GRID!$B$1:$BI$1)*(КАЛЕНДАРЬ!$AA27=GRID!$B$3:$BI$3), 0))*GRID!$B$67,
ROUNDUP(INDEX(GRID!$B$17:$BI$27,MATCH(K$7,GRID!$A$17:$A$27,0),MATCH(1,($U$2=GRID!$B$1:$BI$1)*(КАЛЕНДАРЬ!$AA27=GRID!$B$3:$BI$3), 0))*GRID!$B$66*(1-GRID!$B$69),0))</f>
        <v>30464</v>
      </c>
      <c r="M203" s="47" cm="1">
        <f t="array" ref="M203">IF($I$2="Раннее бронирование",
INDEX(GRID!$B$4:$BI$14,MATCH(M$7,GRID!$A$4:$A$14,0),MATCH(1,($U$2=GRID!$B$1:$BI$1)*(КАЛЕНДАРЬ!$AA27=GRID!$B$3:$BI$3), 0))*GRID!$B$67,
ROUNDUP(INDEX(GRID!$B$4:$BI$14,MATCH(M$7,GRID!$A$4:$A$14,0),MATCH(1,($U$2=GRID!$B$1:$BI$1)*(КАЛЕНДАРЬ!$AA27=GRID!$B$3:$BI$3),0))*GRID!$B$66*(1-GRID!$B$69),0))</f>
        <v>32028</v>
      </c>
      <c r="N203" s="48" cm="1">
        <f t="array" ref="N203">IF($I$2="Раннее бронирование",
INDEX(GRID!$B$17:$BI$27,MATCH(M$7,GRID!$A$17:$A$27,0),MATCH(1,($U$2=GRID!$B$1:$BI$1)*(КАЛЕНДАРЬ!$AA27=GRID!$B$3:$BI$3), 0))*GRID!$B$67,
ROUNDUP(INDEX(GRID!$B$17:$BI$27,MATCH(M$7,GRID!$A$17:$A$27,0),MATCH(1,($U$2=GRID!$B$1:$BI$1)*(КАЛЕНДАРЬ!$AA27=GRID!$B$3:$BI$3), 0))*GRID!$B$66*(1-GRID!$B$69),0))</f>
        <v>33728</v>
      </c>
      <c r="O203" s="47" cm="1">
        <f t="array" ref="O203">IF($I$2="Раннее бронирование",
INDEX(GRID!$B$4:$BI$14,MATCH(O$7,GRID!$A$4:$A$14,0),MATCH(1,($U$2=GRID!$B$1:$BI$1)*(КАЛЕНДАРЬ!$AA27=GRID!$B$3:$BI$3), 0))*GRID!$B$67,
ROUNDUP(INDEX(GRID!$B$4:$BI$14,MATCH(O$7,GRID!$A$4:$A$14,0),MATCH(1,($U$2=GRID!$B$1:$BI$1)*(КАЛЕНДАРЬ!$AA27=GRID!$B$3:$BI$3),0))*GRID!$B$66*(1-GRID!$B$69),0))</f>
        <v>36380</v>
      </c>
      <c r="P203" s="48" cm="1">
        <f t="array" ref="P203">IF($I$2="Раннее бронирование",
INDEX(GRID!$B$17:$BI$27,MATCH(O$7,GRID!$A$17:$A$27,0),MATCH(1,($U$2=GRID!$B$1:$BI$1)*(КАЛЕНДАРЬ!$AA27=GRID!$B$3:$BI$3), 0))*GRID!$B$67,
ROUNDUP(INDEX(GRID!$B$17:$BI$27,MATCH(O$7,GRID!$A$17:$A$27,0),MATCH(1,($U$2=GRID!$B$1:$BI$1)*(КАЛЕНДАРЬ!$AA27=GRID!$B$3:$BI$3), 0))*GRID!$B$66*(1-GRID!$B$69),0))</f>
        <v>38080</v>
      </c>
      <c r="Q203" s="47" t="e" cm="1">
        <f t="array" ref="Q203">IF($I$2="Раннее бронирование",
INDEX(GRID!$B$4:$BI$14,MATCH(Q$7,GRID!$A$4:$A$14,0),MATCH(1,($U$2=GRID!$B$1:$BI$1)*(КАЛЕНДАРЬ!$AA27=GRID!$B$3:$BI$3), 0))*GRID!$B$67,
ROUNDUP(INDEX(GRID!$B$4:$BI$14,MATCH(Q$7,GRID!$A$4:$A$14,0),MATCH(1,($U$2=GRID!$B$1:$BI$1)*(КАЛЕНДАРЬ!$AA27=GRID!$B$3:$BI$3),0))*GRID!$B$66*(1-GRID!$B$69),0))</f>
        <v>#N/A</v>
      </c>
      <c r="R203" s="48" t="e" cm="1">
        <f t="array" ref="R203">IF($I$2="Раннее бронирование",
INDEX(GRID!$B$17:$BI$27,MATCH(Q$7,GRID!$A$17:$A$27,0),MATCH(1,($U$2=GRID!$B$1:$BI$1)*(КАЛЕНДАРЬ!$AA27=GRID!$B$3:$BI$3), 0))*GRID!$B$67,
ROUNDUP(INDEX(GRID!$B$17:$BI$27,MATCH(Q$7,GRID!$A$17:$A$27,0),MATCH(1,($U$2=GRID!$B$1:$BI$1)*(КАЛЕНДАРЬ!$AA27=GRID!$B$3:$BI$3), 0))*GRID!$B$66*(1-GRID!$B$69),0))</f>
        <v>#N/A</v>
      </c>
      <c r="S203" s="47" t="e" cm="1">
        <f t="array" ref="S203">IF($I$2="Раннее бронирование",
INDEX(GRID!$B$4:$BI$14,MATCH(S$7,GRID!$A$4:$A$14,0),MATCH(1,($U$2=GRID!$B$1:$BI$1)*(КАЛЕНДАРЬ!$AA27=GRID!$B$3:$BI$3), 0))*GRID!$B$67,
ROUNDUP(INDEX(GRID!$B$4:$BI$14,MATCH(S$7,GRID!$A$4:$A$14,0),MATCH(1,($U$2=GRID!$B$1:$BI$1)*(КАЛЕНДАРЬ!$AA27=GRID!$B$3:$BI$3),0))*GRID!$B$66*(1-GRID!$B$69),0))</f>
        <v>#N/A</v>
      </c>
      <c r="T203" s="48" t="e" cm="1">
        <f t="array" ref="T203">IF($I$2="Раннее бронирование",
INDEX(GRID!$B$17:$BI$27,MATCH(S$7,GRID!$A$17:$A$27,0),MATCH(1,($U$2=GRID!$B$1:$BI$1)*(КАЛЕНДАРЬ!$AA27=GRID!$B$3:$BI$3), 0))*GRID!$B$67,
ROUNDUP(INDEX(GRID!$B$17:$BI$27,MATCH(S$7,GRID!$A$17:$A$27,0),MATCH(1,($U$2=GRID!$B$1:$BI$1)*(КАЛЕНДАРЬ!$AA27=GRID!$B$3:$BI$3), 0))*GRID!$B$66*(1-GRID!$B$69),0))</f>
        <v>#N/A</v>
      </c>
      <c r="U203" s="47" cm="1">
        <f t="array" ref="U203">IF($I$2="Раннее бронирование",
INDEX(GRID!$B$4:$BI$14,MATCH(U$7,GRID!$A$4:$A$14,0),MATCH(1,($U$2=GRID!$B$1:$BI$1)*(КАЛЕНДАРЬ!$AA27=GRID!$B$3:$BI$3), 0))*GRID!$B$67,
ROUNDUP(INDEX(GRID!$B$4:$BI$14,MATCH(U$7,GRID!$A$4:$A$14,0),MATCH(1,($U$2=GRID!$B$1:$BI$1)*(КАЛЕНДАРЬ!$AA27=GRID!$B$3:$BI$3),0))*GRID!$B$66*(1-GRID!$B$69),0))</f>
        <v>56440</v>
      </c>
      <c r="V203" s="48" cm="1">
        <f t="array" ref="V203">IF($I$2="Раннее бронирование",
INDEX(GRID!$B$17:$BI$27,MATCH(U$7,GRID!$A$17:$A$27,0),MATCH(1,($U$2=GRID!$B$1:$BI$1)*(КАЛЕНДАРЬ!$AA27=GRID!$B$3:$BI$3), 0))*GRID!$B$67,
ROUNDUP(INDEX(GRID!$B$17:$BI$27,MATCH(U$7,GRID!$A$17:$A$27,0),MATCH(1,($U$2=GRID!$B$1:$BI$1)*(КАЛЕНДАРЬ!$AA27=GRID!$B$3:$BI$3), 0))*GRID!$B$66*(1-GRID!$B$69),0))</f>
        <v>58140</v>
      </c>
      <c r="W203" s="47" cm="1">
        <f t="array" ref="W203">IF($I$2="Раннее бронирование",
INDEX(GRID!$B$4:$BI$14,MATCH(W$7,GRID!$A$4:$A$14,0),MATCH(1,($U$2=GRID!$B$1:$BI$1)*(КАЛЕНДАРЬ!$AA27=GRID!$B$3:$BI$3), 0))*GRID!$B$67,
ROUNDUP(INDEX(GRID!$B$4:$BI$14,MATCH(W$7,GRID!$A$4:$A$14,0),MATCH(1,($U$2=GRID!$B$1:$BI$1)*(КАЛЕНДАРЬ!$AA27=GRID!$B$3:$BI$3),0))*GRID!$B$66*(1-GRID!$B$69),0))</f>
        <v>206040</v>
      </c>
      <c r="X203" s="48" cm="1">
        <f t="array" ref="X203">IF($I$2="Раннее бронирование",
INDEX(GRID!$B$17:$BI$27,MATCH(W$7,GRID!$A$17:$A$27,0),MATCH(1,($U$2=GRID!$B$1:$BI$1)*(КАЛЕНДАРЬ!$AA27=GRID!$B$3:$BI$3), 0))*GRID!$B$67,
ROUNDUP(INDEX(GRID!$B$17:$BI$27,MATCH(W$7,GRID!$A$17:$A$27,0),MATCH(1,($U$2=GRID!$B$1:$BI$1)*(КАЛЕНДАРЬ!$AA27=GRID!$B$3:$BI$3), 0))*GRID!$B$66*(1-GRID!$B$69),0))</f>
        <v>207740</v>
      </c>
    </row>
    <row r="204" spans="1:24" hidden="1" x14ac:dyDescent="0.2">
      <c r="A204" s="117" t="s">
        <v>45</v>
      </c>
      <c r="B204" s="117">
        <v>25</v>
      </c>
      <c r="C204" s="47" cm="1">
        <f t="array" ref="C204">IF($I$2="Раннее бронирование",
INDEX(GRID!$B$4:$BI$14,MATCH(C$7,GRID!$A$4:$A$14,0),MATCH(1,($U$2=GRID!$B$1:$BI$1)*(КАЛЕНДАРЬ!$AA28=GRID!$B$3:$BI$3), 0))*GRID!$B$67,
ROUNDUP(INDEX(GRID!$B$4:$BI$14,MATCH(C$7,GRID!$A$4:$A$14,0),MATCH(1,($U$2=GRID!$B$1:$BI$1)*(КАЛЕНДАРЬ!$AA28=GRID!$B$3:$BI$3),0))*GRID!$B$66*(1-GRID!$B$69),0))</f>
        <v>18700</v>
      </c>
      <c r="D204" s="48" cm="1">
        <f t="array" ref="D204">IF($I$2="Раннее бронирование",
INDEX(GRID!$B$17:$BI$27,MATCH(C$7,GRID!$A$17:$A$27,0),MATCH(1,($U$2=GRID!$B$1:$BI$1)*(КАЛЕНДАРЬ!$AA28=GRID!$B$3:$BI$3), 0))*GRID!$B$67,
ROUNDUP(INDEX(GRID!$B$17:$BI$27,MATCH(C$7,GRID!$A$17:$A$27,0),MATCH(1,($U$2=GRID!$B$1:$BI$1)*(КАЛЕНДАРЬ!$AA28=GRID!$B$3:$BI$3), 0))*GRID!$B$66*(1-GRID!$B$69),0))</f>
        <v>20400</v>
      </c>
      <c r="E204" s="47" cm="1">
        <f t="array" ref="E204">IF($I$2="Раннее бронирование",
INDEX(GRID!$B$4:$BI$14,MATCH(E$7,GRID!$A$4:$A$14,0),MATCH(1,($U$2=GRID!$B$1:$BI$1)*(КАЛЕНДАРЬ!$AA28=GRID!$B$3:$BI$3), 0))*GRID!$B$67,
ROUNDUP(INDEX(GRID!$B$4:$BI$14,MATCH(E$7,GRID!$A$4:$A$14,0),MATCH(1,($U$2=GRID!$B$1:$BI$1)*(КАЛЕНДАРЬ!$AA28=GRID!$B$3:$BI$3),0))*GRID!$B$66*(1-GRID!$B$69),0))</f>
        <v>20808</v>
      </c>
      <c r="F204" s="48" cm="1">
        <f t="array" ref="F204">IF($I$2="Раннее бронирование",
INDEX(GRID!$B$17:$BI$27,MATCH(E$7,GRID!$A$17:$A$27,0),MATCH(1,($U$2=GRID!$B$1:$BI$1)*(КАЛЕНДАРЬ!$AA28=GRID!$B$3:$BI$3), 0))*GRID!$B$67,
ROUNDUP(INDEX(GRID!$B$17:$BI$27,MATCH(E$7,GRID!$A$17:$A$27,0),MATCH(1,($U$2=GRID!$B$1:$BI$1)*(КАЛЕНДАРЬ!$AA28=GRID!$B$3:$BI$3), 0))*GRID!$B$66*(1-GRID!$B$69),0))</f>
        <v>22508</v>
      </c>
      <c r="G204" s="47" t="e" cm="1">
        <f t="array" ref="G204">IF($I$2="Раннее бронирование",
INDEX(GRID!$B$4:$BI$14,MATCH(G$7,GRID!$A$4:$A$14,0),MATCH(1,($U$2=GRID!$B$1:$BI$1)*(КАЛЕНДАРЬ!$AA28=GRID!$B$3:$BI$3), 0))*GRID!$B$67,
ROUNDUP(INDEX(GRID!$B$4:$BI$14,MATCH(G$7,GRID!$A$4:$A$14,0),MATCH(1,($U$2=GRID!$B$1:$BI$1)*(КАЛЕНДАРЬ!$AA28=GRID!$B$3:$BI$3),0))*GRID!$B$66*(1-GRID!$B$69),0))</f>
        <v>#N/A</v>
      </c>
      <c r="H204" s="48" t="e" cm="1">
        <f t="array" ref="H204">IF($I$2="Раннее бронирование",
INDEX(GRID!$B$17:$BI$27,MATCH(G$7,GRID!$A$17:$A$27,0),MATCH(1,($U$2=GRID!$B$1:$BI$1)*(КАЛЕНДАРЬ!$AA28=GRID!$B$3:$BI$3), 0))*GRID!$B$67,
ROUNDUP(INDEX(GRID!$B$17:$BI$27,MATCH(G$7,GRID!$A$17:$A$27,0),MATCH(1,($U$2=GRID!$B$1:$BI$1)*(КАЛЕНДАРЬ!$AA28=GRID!$B$3:$BI$3), 0))*GRID!$B$66*(1-GRID!$B$69),0))</f>
        <v>#N/A</v>
      </c>
      <c r="I204" s="47" t="e" cm="1">
        <f t="array" ref="I204">IF($I$2="Раннее бронирование",
INDEX(GRID!$B$4:$BI$14,MATCH(I$7,GRID!$A$4:$A$14,0),MATCH(1,($U$2=GRID!$B$1:$BI$1)*(КАЛЕНДАРЬ!$AA28=GRID!$B$3:$BI$3), 0))*GRID!$B$67,
ROUNDUP(INDEX(GRID!$B$4:$BI$14,MATCH(I$7,GRID!$A$4:$A$14,0),MATCH(1,($U$2=GRID!$B$1:$BI$1)*(КАЛЕНДАРЬ!$AA28=GRID!$B$3:$BI$3),0))*GRID!$B$66*(1-GRID!$B$69),0))</f>
        <v>#N/A</v>
      </c>
      <c r="J204" s="48" t="e" cm="1">
        <f t="array" ref="J204">IF($I$2="Раннее бронирование",
INDEX(GRID!$B$17:$BI$27,MATCH(I$7,GRID!$A$17:$A$27,0),MATCH(1,($U$2=GRID!$B$1:$BI$1)*(КАЛЕНДАРЬ!$AA28=GRID!$B$3:$BI$3), 0))*GRID!$B$67,
ROUNDUP(INDEX(GRID!$B$17:$BI$27,MATCH(I$7,GRID!$A$17:$A$27,0),MATCH(1,($U$2=GRID!$B$1:$BI$1)*(КАЛЕНДАРЬ!$AA28=GRID!$B$3:$BI$3), 0))*GRID!$B$66*(1-GRID!$B$69),0))</f>
        <v>#N/A</v>
      </c>
      <c r="K204" s="47" cm="1">
        <f t="array" ref="K204">IF($I$2="Раннее бронирование",
INDEX(GRID!$B$4:$BI$14,MATCH(K$7,GRID!$A$4:$A$14,0),MATCH(1,($U$2=GRID!$B$1:$BI$1)*(КАЛЕНДАРЬ!$AA28=GRID!$B$3:$BI$3), 0))*GRID!$B$67,
ROUNDUP(INDEX(GRID!$B$4:$BI$14,MATCH(K$7,GRID!$A$4:$A$14,0),MATCH(1,($U$2=GRID!$B$1:$BI$1)*(КАЛЕНДАРЬ!$AA28=GRID!$B$3:$BI$3),0))*GRID!$B$66*(1-GRID!$B$69),0))</f>
        <v>28764</v>
      </c>
      <c r="L204" s="48" cm="1">
        <f t="array" ref="L204">IF($I$2="Раннее бронирование",
INDEX(GRID!$B$17:$BI$27,MATCH(K$7,GRID!$A$17:$A$27,0),MATCH(1,($U$2=GRID!$B$1:$BI$1)*(КАЛЕНДАРЬ!$AA28=GRID!$B$3:$BI$3), 0))*GRID!$B$67,
ROUNDUP(INDEX(GRID!$B$17:$BI$27,MATCH(K$7,GRID!$A$17:$A$27,0),MATCH(1,($U$2=GRID!$B$1:$BI$1)*(КАЛЕНДАРЬ!$AA28=GRID!$B$3:$BI$3), 0))*GRID!$B$66*(1-GRID!$B$69),0))</f>
        <v>30464</v>
      </c>
      <c r="M204" s="47" cm="1">
        <f t="array" ref="M204">IF($I$2="Раннее бронирование",
INDEX(GRID!$B$4:$BI$14,MATCH(M$7,GRID!$A$4:$A$14,0),MATCH(1,($U$2=GRID!$B$1:$BI$1)*(КАЛЕНДАРЬ!$AA28=GRID!$B$3:$BI$3), 0))*GRID!$B$67,
ROUNDUP(INDEX(GRID!$B$4:$BI$14,MATCH(M$7,GRID!$A$4:$A$14,0),MATCH(1,($U$2=GRID!$B$1:$BI$1)*(КАЛЕНДАРЬ!$AA28=GRID!$B$3:$BI$3),0))*GRID!$B$66*(1-GRID!$B$69),0))</f>
        <v>32028</v>
      </c>
      <c r="N204" s="48" cm="1">
        <f t="array" ref="N204">IF($I$2="Раннее бронирование",
INDEX(GRID!$B$17:$BI$27,MATCH(M$7,GRID!$A$17:$A$27,0),MATCH(1,($U$2=GRID!$B$1:$BI$1)*(КАЛЕНДАРЬ!$AA28=GRID!$B$3:$BI$3), 0))*GRID!$B$67,
ROUNDUP(INDEX(GRID!$B$17:$BI$27,MATCH(M$7,GRID!$A$17:$A$27,0),MATCH(1,($U$2=GRID!$B$1:$BI$1)*(КАЛЕНДАРЬ!$AA28=GRID!$B$3:$BI$3), 0))*GRID!$B$66*(1-GRID!$B$69),0))</f>
        <v>33728</v>
      </c>
      <c r="O204" s="47" cm="1">
        <f t="array" ref="O204">IF($I$2="Раннее бронирование",
INDEX(GRID!$B$4:$BI$14,MATCH(O$7,GRID!$A$4:$A$14,0),MATCH(1,($U$2=GRID!$B$1:$BI$1)*(КАЛЕНДАРЬ!$AA28=GRID!$B$3:$BI$3), 0))*GRID!$B$67,
ROUNDUP(INDEX(GRID!$B$4:$BI$14,MATCH(O$7,GRID!$A$4:$A$14,0),MATCH(1,($U$2=GRID!$B$1:$BI$1)*(КАЛЕНДАРЬ!$AA28=GRID!$B$3:$BI$3),0))*GRID!$B$66*(1-GRID!$B$69),0))</f>
        <v>36380</v>
      </c>
      <c r="P204" s="48" cm="1">
        <f t="array" ref="P204">IF($I$2="Раннее бронирование",
INDEX(GRID!$B$17:$BI$27,MATCH(O$7,GRID!$A$17:$A$27,0),MATCH(1,($U$2=GRID!$B$1:$BI$1)*(КАЛЕНДАРЬ!$AA28=GRID!$B$3:$BI$3), 0))*GRID!$B$67,
ROUNDUP(INDEX(GRID!$B$17:$BI$27,MATCH(O$7,GRID!$A$17:$A$27,0),MATCH(1,($U$2=GRID!$B$1:$BI$1)*(КАЛЕНДАРЬ!$AA28=GRID!$B$3:$BI$3), 0))*GRID!$B$66*(1-GRID!$B$69),0))</f>
        <v>38080</v>
      </c>
      <c r="Q204" s="47" t="e" cm="1">
        <f t="array" ref="Q204">IF($I$2="Раннее бронирование",
INDEX(GRID!$B$4:$BI$14,MATCH(Q$7,GRID!$A$4:$A$14,0),MATCH(1,($U$2=GRID!$B$1:$BI$1)*(КАЛЕНДАРЬ!$AA28=GRID!$B$3:$BI$3), 0))*GRID!$B$67,
ROUNDUP(INDEX(GRID!$B$4:$BI$14,MATCH(Q$7,GRID!$A$4:$A$14,0),MATCH(1,($U$2=GRID!$B$1:$BI$1)*(КАЛЕНДАРЬ!$AA28=GRID!$B$3:$BI$3),0))*GRID!$B$66*(1-GRID!$B$69),0))</f>
        <v>#N/A</v>
      </c>
      <c r="R204" s="48" t="e" cm="1">
        <f t="array" ref="R204">IF($I$2="Раннее бронирование",
INDEX(GRID!$B$17:$BI$27,MATCH(Q$7,GRID!$A$17:$A$27,0),MATCH(1,($U$2=GRID!$B$1:$BI$1)*(КАЛЕНДАРЬ!$AA28=GRID!$B$3:$BI$3), 0))*GRID!$B$67,
ROUNDUP(INDEX(GRID!$B$17:$BI$27,MATCH(Q$7,GRID!$A$17:$A$27,0),MATCH(1,($U$2=GRID!$B$1:$BI$1)*(КАЛЕНДАРЬ!$AA28=GRID!$B$3:$BI$3), 0))*GRID!$B$66*(1-GRID!$B$69),0))</f>
        <v>#N/A</v>
      </c>
      <c r="S204" s="47" t="e" cm="1">
        <f t="array" ref="S204">IF($I$2="Раннее бронирование",
INDEX(GRID!$B$4:$BI$14,MATCH(S$7,GRID!$A$4:$A$14,0),MATCH(1,($U$2=GRID!$B$1:$BI$1)*(КАЛЕНДАРЬ!$AA28=GRID!$B$3:$BI$3), 0))*GRID!$B$67,
ROUNDUP(INDEX(GRID!$B$4:$BI$14,MATCH(S$7,GRID!$A$4:$A$14,0),MATCH(1,($U$2=GRID!$B$1:$BI$1)*(КАЛЕНДАРЬ!$AA28=GRID!$B$3:$BI$3),0))*GRID!$B$66*(1-GRID!$B$69),0))</f>
        <v>#N/A</v>
      </c>
      <c r="T204" s="48" t="e" cm="1">
        <f t="array" ref="T204">IF($I$2="Раннее бронирование",
INDEX(GRID!$B$17:$BI$27,MATCH(S$7,GRID!$A$17:$A$27,0),MATCH(1,($U$2=GRID!$B$1:$BI$1)*(КАЛЕНДАРЬ!$AA28=GRID!$B$3:$BI$3), 0))*GRID!$B$67,
ROUNDUP(INDEX(GRID!$B$17:$BI$27,MATCH(S$7,GRID!$A$17:$A$27,0),MATCH(1,($U$2=GRID!$B$1:$BI$1)*(КАЛЕНДАРЬ!$AA28=GRID!$B$3:$BI$3), 0))*GRID!$B$66*(1-GRID!$B$69),0))</f>
        <v>#N/A</v>
      </c>
      <c r="U204" s="47" cm="1">
        <f t="array" ref="U204">IF($I$2="Раннее бронирование",
INDEX(GRID!$B$4:$BI$14,MATCH(U$7,GRID!$A$4:$A$14,0),MATCH(1,($U$2=GRID!$B$1:$BI$1)*(КАЛЕНДАРЬ!$AA28=GRID!$B$3:$BI$3), 0))*GRID!$B$67,
ROUNDUP(INDEX(GRID!$B$4:$BI$14,MATCH(U$7,GRID!$A$4:$A$14,0),MATCH(1,($U$2=GRID!$B$1:$BI$1)*(КАЛЕНДАРЬ!$AA28=GRID!$B$3:$BI$3),0))*GRID!$B$66*(1-GRID!$B$69),0))</f>
        <v>56440</v>
      </c>
      <c r="V204" s="48" cm="1">
        <f t="array" ref="V204">IF($I$2="Раннее бронирование",
INDEX(GRID!$B$17:$BI$27,MATCH(U$7,GRID!$A$17:$A$27,0),MATCH(1,($U$2=GRID!$B$1:$BI$1)*(КАЛЕНДАРЬ!$AA28=GRID!$B$3:$BI$3), 0))*GRID!$B$67,
ROUNDUP(INDEX(GRID!$B$17:$BI$27,MATCH(U$7,GRID!$A$17:$A$27,0),MATCH(1,($U$2=GRID!$B$1:$BI$1)*(КАЛЕНДАРЬ!$AA28=GRID!$B$3:$BI$3), 0))*GRID!$B$66*(1-GRID!$B$69),0))</f>
        <v>58140</v>
      </c>
      <c r="W204" s="47" cm="1">
        <f t="array" ref="W204">IF($I$2="Раннее бронирование",
INDEX(GRID!$B$4:$BI$14,MATCH(W$7,GRID!$A$4:$A$14,0),MATCH(1,($U$2=GRID!$B$1:$BI$1)*(КАЛЕНДАРЬ!$AA28=GRID!$B$3:$BI$3), 0))*GRID!$B$67,
ROUNDUP(INDEX(GRID!$B$4:$BI$14,MATCH(W$7,GRID!$A$4:$A$14,0),MATCH(1,($U$2=GRID!$B$1:$BI$1)*(КАЛЕНДАРЬ!$AA28=GRID!$B$3:$BI$3),0))*GRID!$B$66*(1-GRID!$B$69),0))</f>
        <v>206040</v>
      </c>
      <c r="X204" s="48" cm="1">
        <f t="array" ref="X204">IF($I$2="Раннее бронирование",
INDEX(GRID!$B$17:$BI$27,MATCH(W$7,GRID!$A$17:$A$27,0),MATCH(1,($U$2=GRID!$B$1:$BI$1)*(КАЛЕНДАРЬ!$AA28=GRID!$B$3:$BI$3), 0))*GRID!$B$67,
ROUNDUP(INDEX(GRID!$B$17:$BI$27,MATCH(W$7,GRID!$A$17:$A$27,0),MATCH(1,($U$2=GRID!$B$1:$BI$1)*(КАЛЕНДАРЬ!$AA28=GRID!$B$3:$BI$3), 0))*GRID!$B$66*(1-GRID!$B$69),0))</f>
        <v>207740</v>
      </c>
    </row>
    <row r="205" spans="1:24" hidden="1" x14ac:dyDescent="0.2">
      <c r="A205" s="117" t="s">
        <v>46</v>
      </c>
      <c r="B205" s="117">
        <v>26</v>
      </c>
      <c r="C205" s="47" cm="1">
        <f t="array" ref="C205">IF($I$2="Раннее бронирование",
INDEX(GRID!$B$4:$BI$14,MATCH(C$7,GRID!$A$4:$A$14,0),MATCH(1,($U$2=GRID!$B$1:$BI$1)*(КАЛЕНДАРЬ!$AA29=GRID!$B$3:$BI$3), 0))*GRID!$B$67,
ROUNDUP(INDEX(GRID!$B$4:$BI$14,MATCH(C$7,GRID!$A$4:$A$14,0),MATCH(1,($U$2=GRID!$B$1:$BI$1)*(КАЛЕНДАРЬ!$AA29=GRID!$B$3:$BI$3),0))*GRID!$B$66*(1-GRID!$B$69),0))</f>
        <v>18700</v>
      </c>
      <c r="D205" s="48" cm="1">
        <f t="array" ref="D205">IF($I$2="Раннее бронирование",
INDEX(GRID!$B$17:$BI$27,MATCH(C$7,GRID!$A$17:$A$27,0),MATCH(1,($U$2=GRID!$B$1:$BI$1)*(КАЛЕНДАРЬ!$AA29=GRID!$B$3:$BI$3), 0))*GRID!$B$67,
ROUNDUP(INDEX(GRID!$B$17:$BI$27,MATCH(C$7,GRID!$A$17:$A$27,0),MATCH(1,($U$2=GRID!$B$1:$BI$1)*(КАЛЕНДАРЬ!$AA29=GRID!$B$3:$BI$3), 0))*GRID!$B$66*(1-GRID!$B$69),0))</f>
        <v>20400</v>
      </c>
      <c r="E205" s="47" cm="1">
        <f t="array" ref="E205">IF($I$2="Раннее бронирование",
INDEX(GRID!$B$4:$BI$14,MATCH(E$7,GRID!$A$4:$A$14,0),MATCH(1,($U$2=GRID!$B$1:$BI$1)*(КАЛЕНДАРЬ!$AA29=GRID!$B$3:$BI$3), 0))*GRID!$B$67,
ROUNDUP(INDEX(GRID!$B$4:$BI$14,MATCH(E$7,GRID!$A$4:$A$14,0),MATCH(1,($U$2=GRID!$B$1:$BI$1)*(КАЛЕНДАРЬ!$AA29=GRID!$B$3:$BI$3),0))*GRID!$B$66*(1-GRID!$B$69),0))</f>
        <v>20808</v>
      </c>
      <c r="F205" s="48" cm="1">
        <f t="array" ref="F205">IF($I$2="Раннее бронирование",
INDEX(GRID!$B$17:$BI$27,MATCH(E$7,GRID!$A$17:$A$27,0),MATCH(1,($U$2=GRID!$B$1:$BI$1)*(КАЛЕНДАРЬ!$AA29=GRID!$B$3:$BI$3), 0))*GRID!$B$67,
ROUNDUP(INDEX(GRID!$B$17:$BI$27,MATCH(E$7,GRID!$A$17:$A$27,0),MATCH(1,($U$2=GRID!$B$1:$BI$1)*(КАЛЕНДАРЬ!$AA29=GRID!$B$3:$BI$3), 0))*GRID!$B$66*(1-GRID!$B$69),0))</f>
        <v>22508</v>
      </c>
      <c r="G205" s="47" t="e" cm="1">
        <f t="array" ref="G205">IF($I$2="Раннее бронирование",
INDEX(GRID!$B$4:$BI$14,MATCH(G$7,GRID!$A$4:$A$14,0),MATCH(1,($U$2=GRID!$B$1:$BI$1)*(КАЛЕНДАРЬ!$AA29=GRID!$B$3:$BI$3), 0))*GRID!$B$67,
ROUNDUP(INDEX(GRID!$B$4:$BI$14,MATCH(G$7,GRID!$A$4:$A$14,0),MATCH(1,($U$2=GRID!$B$1:$BI$1)*(КАЛЕНДАРЬ!$AA29=GRID!$B$3:$BI$3),0))*GRID!$B$66*(1-GRID!$B$69),0))</f>
        <v>#N/A</v>
      </c>
      <c r="H205" s="48" t="e" cm="1">
        <f t="array" ref="H205">IF($I$2="Раннее бронирование",
INDEX(GRID!$B$17:$BI$27,MATCH(G$7,GRID!$A$17:$A$27,0),MATCH(1,($U$2=GRID!$B$1:$BI$1)*(КАЛЕНДАРЬ!$AA29=GRID!$B$3:$BI$3), 0))*GRID!$B$67,
ROUNDUP(INDEX(GRID!$B$17:$BI$27,MATCH(G$7,GRID!$A$17:$A$27,0),MATCH(1,($U$2=GRID!$B$1:$BI$1)*(КАЛЕНДАРЬ!$AA29=GRID!$B$3:$BI$3), 0))*GRID!$B$66*(1-GRID!$B$69),0))</f>
        <v>#N/A</v>
      </c>
      <c r="I205" s="47" t="e" cm="1">
        <f t="array" ref="I205">IF($I$2="Раннее бронирование",
INDEX(GRID!$B$4:$BI$14,MATCH(I$7,GRID!$A$4:$A$14,0),MATCH(1,($U$2=GRID!$B$1:$BI$1)*(КАЛЕНДАРЬ!$AA29=GRID!$B$3:$BI$3), 0))*GRID!$B$67,
ROUNDUP(INDEX(GRID!$B$4:$BI$14,MATCH(I$7,GRID!$A$4:$A$14,0),MATCH(1,($U$2=GRID!$B$1:$BI$1)*(КАЛЕНДАРЬ!$AA29=GRID!$B$3:$BI$3),0))*GRID!$B$66*(1-GRID!$B$69),0))</f>
        <v>#N/A</v>
      </c>
      <c r="J205" s="48" t="e" cm="1">
        <f t="array" ref="J205">IF($I$2="Раннее бронирование",
INDEX(GRID!$B$17:$BI$27,MATCH(I$7,GRID!$A$17:$A$27,0),MATCH(1,($U$2=GRID!$B$1:$BI$1)*(КАЛЕНДАРЬ!$AA29=GRID!$B$3:$BI$3), 0))*GRID!$B$67,
ROUNDUP(INDEX(GRID!$B$17:$BI$27,MATCH(I$7,GRID!$A$17:$A$27,0),MATCH(1,($U$2=GRID!$B$1:$BI$1)*(КАЛЕНДАРЬ!$AA29=GRID!$B$3:$BI$3), 0))*GRID!$B$66*(1-GRID!$B$69),0))</f>
        <v>#N/A</v>
      </c>
      <c r="K205" s="47" cm="1">
        <f t="array" ref="K205">IF($I$2="Раннее бронирование",
INDEX(GRID!$B$4:$BI$14,MATCH(K$7,GRID!$A$4:$A$14,0),MATCH(1,($U$2=GRID!$B$1:$BI$1)*(КАЛЕНДАРЬ!$AA29=GRID!$B$3:$BI$3), 0))*GRID!$B$67,
ROUNDUP(INDEX(GRID!$B$4:$BI$14,MATCH(K$7,GRID!$A$4:$A$14,0),MATCH(1,($U$2=GRID!$B$1:$BI$1)*(КАЛЕНДАРЬ!$AA29=GRID!$B$3:$BI$3),0))*GRID!$B$66*(1-GRID!$B$69),0))</f>
        <v>28764</v>
      </c>
      <c r="L205" s="48" cm="1">
        <f t="array" ref="L205">IF($I$2="Раннее бронирование",
INDEX(GRID!$B$17:$BI$27,MATCH(K$7,GRID!$A$17:$A$27,0),MATCH(1,($U$2=GRID!$B$1:$BI$1)*(КАЛЕНДАРЬ!$AA29=GRID!$B$3:$BI$3), 0))*GRID!$B$67,
ROUNDUP(INDEX(GRID!$B$17:$BI$27,MATCH(K$7,GRID!$A$17:$A$27,0),MATCH(1,($U$2=GRID!$B$1:$BI$1)*(КАЛЕНДАРЬ!$AA29=GRID!$B$3:$BI$3), 0))*GRID!$B$66*(1-GRID!$B$69),0))</f>
        <v>30464</v>
      </c>
      <c r="M205" s="47" cm="1">
        <f t="array" ref="M205">IF($I$2="Раннее бронирование",
INDEX(GRID!$B$4:$BI$14,MATCH(M$7,GRID!$A$4:$A$14,0),MATCH(1,($U$2=GRID!$B$1:$BI$1)*(КАЛЕНДАРЬ!$AA29=GRID!$B$3:$BI$3), 0))*GRID!$B$67,
ROUNDUP(INDEX(GRID!$B$4:$BI$14,MATCH(M$7,GRID!$A$4:$A$14,0),MATCH(1,($U$2=GRID!$B$1:$BI$1)*(КАЛЕНДАРЬ!$AA29=GRID!$B$3:$BI$3),0))*GRID!$B$66*(1-GRID!$B$69),0))</f>
        <v>32028</v>
      </c>
      <c r="N205" s="48" cm="1">
        <f t="array" ref="N205">IF($I$2="Раннее бронирование",
INDEX(GRID!$B$17:$BI$27,MATCH(M$7,GRID!$A$17:$A$27,0),MATCH(1,($U$2=GRID!$B$1:$BI$1)*(КАЛЕНДАРЬ!$AA29=GRID!$B$3:$BI$3), 0))*GRID!$B$67,
ROUNDUP(INDEX(GRID!$B$17:$BI$27,MATCH(M$7,GRID!$A$17:$A$27,0),MATCH(1,($U$2=GRID!$B$1:$BI$1)*(КАЛЕНДАРЬ!$AA29=GRID!$B$3:$BI$3), 0))*GRID!$B$66*(1-GRID!$B$69),0))</f>
        <v>33728</v>
      </c>
      <c r="O205" s="47" cm="1">
        <f t="array" ref="O205">IF($I$2="Раннее бронирование",
INDEX(GRID!$B$4:$BI$14,MATCH(O$7,GRID!$A$4:$A$14,0),MATCH(1,($U$2=GRID!$B$1:$BI$1)*(КАЛЕНДАРЬ!$AA29=GRID!$B$3:$BI$3), 0))*GRID!$B$67,
ROUNDUP(INDEX(GRID!$B$4:$BI$14,MATCH(O$7,GRID!$A$4:$A$14,0),MATCH(1,($U$2=GRID!$B$1:$BI$1)*(КАЛЕНДАРЬ!$AA29=GRID!$B$3:$BI$3),0))*GRID!$B$66*(1-GRID!$B$69),0))</f>
        <v>36380</v>
      </c>
      <c r="P205" s="48" cm="1">
        <f t="array" ref="P205">IF($I$2="Раннее бронирование",
INDEX(GRID!$B$17:$BI$27,MATCH(O$7,GRID!$A$17:$A$27,0),MATCH(1,($U$2=GRID!$B$1:$BI$1)*(КАЛЕНДАРЬ!$AA29=GRID!$B$3:$BI$3), 0))*GRID!$B$67,
ROUNDUP(INDEX(GRID!$B$17:$BI$27,MATCH(O$7,GRID!$A$17:$A$27,0),MATCH(1,($U$2=GRID!$B$1:$BI$1)*(КАЛЕНДАРЬ!$AA29=GRID!$B$3:$BI$3), 0))*GRID!$B$66*(1-GRID!$B$69),0))</f>
        <v>38080</v>
      </c>
      <c r="Q205" s="47" t="e" cm="1">
        <f t="array" ref="Q205">IF($I$2="Раннее бронирование",
INDEX(GRID!$B$4:$BI$14,MATCH(Q$7,GRID!$A$4:$A$14,0),MATCH(1,($U$2=GRID!$B$1:$BI$1)*(КАЛЕНДАРЬ!$AA29=GRID!$B$3:$BI$3), 0))*GRID!$B$67,
ROUNDUP(INDEX(GRID!$B$4:$BI$14,MATCH(Q$7,GRID!$A$4:$A$14,0),MATCH(1,($U$2=GRID!$B$1:$BI$1)*(КАЛЕНДАРЬ!$AA29=GRID!$B$3:$BI$3),0))*GRID!$B$66*(1-GRID!$B$69),0))</f>
        <v>#N/A</v>
      </c>
      <c r="R205" s="48" t="e" cm="1">
        <f t="array" ref="R205">IF($I$2="Раннее бронирование",
INDEX(GRID!$B$17:$BI$27,MATCH(Q$7,GRID!$A$17:$A$27,0),MATCH(1,($U$2=GRID!$B$1:$BI$1)*(КАЛЕНДАРЬ!$AA29=GRID!$B$3:$BI$3), 0))*GRID!$B$67,
ROUNDUP(INDEX(GRID!$B$17:$BI$27,MATCH(Q$7,GRID!$A$17:$A$27,0),MATCH(1,($U$2=GRID!$B$1:$BI$1)*(КАЛЕНДАРЬ!$AA29=GRID!$B$3:$BI$3), 0))*GRID!$B$66*(1-GRID!$B$69),0))</f>
        <v>#N/A</v>
      </c>
      <c r="S205" s="47" t="e" cm="1">
        <f t="array" ref="S205">IF($I$2="Раннее бронирование",
INDEX(GRID!$B$4:$BI$14,MATCH(S$7,GRID!$A$4:$A$14,0),MATCH(1,($U$2=GRID!$B$1:$BI$1)*(КАЛЕНДАРЬ!$AA29=GRID!$B$3:$BI$3), 0))*GRID!$B$67,
ROUNDUP(INDEX(GRID!$B$4:$BI$14,MATCH(S$7,GRID!$A$4:$A$14,0),MATCH(1,($U$2=GRID!$B$1:$BI$1)*(КАЛЕНДАРЬ!$AA29=GRID!$B$3:$BI$3),0))*GRID!$B$66*(1-GRID!$B$69),0))</f>
        <v>#N/A</v>
      </c>
      <c r="T205" s="48" t="e" cm="1">
        <f t="array" ref="T205">IF($I$2="Раннее бронирование",
INDEX(GRID!$B$17:$BI$27,MATCH(S$7,GRID!$A$17:$A$27,0),MATCH(1,($U$2=GRID!$B$1:$BI$1)*(КАЛЕНДАРЬ!$AA29=GRID!$B$3:$BI$3), 0))*GRID!$B$67,
ROUNDUP(INDEX(GRID!$B$17:$BI$27,MATCH(S$7,GRID!$A$17:$A$27,0),MATCH(1,($U$2=GRID!$B$1:$BI$1)*(КАЛЕНДАРЬ!$AA29=GRID!$B$3:$BI$3), 0))*GRID!$B$66*(1-GRID!$B$69),0))</f>
        <v>#N/A</v>
      </c>
      <c r="U205" s="47" cm="1">
        <f t="array" ref="U205">IF($I$2="Раннее бронирование",
INDEX(GRID!$B$4:$BI$14,MATCH(U$7,GRID!$A$4:$A$14,0),MATCH(1,($U$2=GRID!$B$1:$BI$1)*(КАЛЕНДАРЬ!$AA29=GRID!$B$3:$BI$3), 0))*GRID!$B$67,
ROUNDUP(INDEX(GRID!$B$4:$BI$14,MATCH(U$7,GRID!$A$4:$A$14,0),MATCH(1,($U$2=GRID!$B$1:$BI$1)*(КАЛЕНДАРЬ!$AA29=GRID!$B$3:$BI$3),0))*GRID!$B$66*(1-GRID!$B$69),0))</f>
        <v>56440</v>
      </c>
      <c r="V205" s="48" cm="1">
        <f t="array" ref="V205">IF($I$2="Раннее бронирование",
INDEX(GRID!$B$17:$BI$27,MATCH(U$7,GRID!$A$17:$A$27,0),MATCH(1,($U$2=GRID!$B$1:$BI$1)*(КАЛЕНДАРЬ!$AA29=GRID!$B$3:$BI$3), 0))*GRID!$B$67,
ROUNDUP(INDEX(GRID!$B$17:$BI$27,MATCH(U$7,GRID!$A$17:$A$27,0),MATCH(1,($U$2=GRID!$B$1:$BI$1)*(КАЛЕНДАРЬ!$AA29=GRID!$B$3:$BI$3), 0))*GRID!$B$66*(1-GRID!$B$69),0))</f>
        <v>58140</v>
      </c>
      <c r="W205" s="47" cm="1">
        <f t="array" ref="W205">IF($I$2="Раннее бронирование",
INDEX(GRID!$B$4:$BI$14,MATCH(W$7,GRID!$A$4:$A$14,0),MATCH(1,($U$2=GRID!$B$1:$BI$1)*(КАЛЕНДАРЬ!$AA29=GRID!$B$3:$BI$3), 0))*GRID!$B$67,
ROUNDUP(INDEX(GRID!$B$4:$BI$14,MATCH(W$7,GRID!$A$4:$A$14,0),MATCH(1,($U$2=GRID!$B$1:$BI$1)*(КАЛЕНДАРЬ!$AA29=GRID!$B$3:$BI$3),0))*GRID!$B$66*(1-GRID!$B$69),0))</f>
        <v>206040</v>
      </c>
      <c r="X205" s="48" cm="1">
        <f t="array" ref="X205">IF($I$2="Раннее бронирование",
INDEX(GRID!$B$17:$BI$27,MATCH(W$7,GRID!$A$17:$A$27,0),MATCH(1,($U$2=GRID!$B$1:$BI$1)*(КАЛЕНДАРЬ!$AA29=GRID!$B$3:$BI$3), 0))*GRID!$B$67,
ROUNDUP(INDEX(GRID!$B$17:$BI$27,MATCH(W$7,GRID!$A$17:$A$27,0),MATCH(1,($U$2=GRID!$B$1:$BI$1)*(КАЛЕНДАРЬ!$AA29=GRID!$B$3:$BI$3), 0))*GRID!$B$66*(1-GRID!$B$69),0))</f>
        <v>207740</v>
      </c>
    </row>
    <row r="206" spans="1:24" hidden="1" x14ac:dyDescent="0.2">
      <c r="A206" s="117" t="s">
        <v>47</v>
      </c>
      <c r="B206" s="117">
        <v>27</v>
      </c>
      <c r="C206" s="47" cm="1">
        <f t="array" ref="C206">IF($I$2="Раннее бронирование",
INDEX(GRID!$B$4:$BI$14,MATCH(C$7,GRID!$A$4:$A$14,0),MATCH(1,($U$2=GRID!$B$1:$BI$1)*(КАЛЕНДАРЬ!$AA30=GRID!$B$3:$BI$3), 0))*GRID!$B$67,
ROUNDUP(INDEX(GRID!$B$4:$BI$14,MATCH(C$7,GRID!$A$4:$A$14,0),MATCH(1,($U$2=GRID!$B$1:$BI$1)*(КАЛЕНДАРЬ!$AA30=GRID!$B$3:$BI$3),0))*GRID!$B$66*(1-GRID!$B$69),0))</f>
        <v>12920</v>
      </c>
      <c r="D206" s="48" cm="1">
        <f t="array" ref="D206">IF($I$2="Раннее бронирование",
INDEX(GRID!$B$17:$BI$27,MATCH(C$7,GRID!$A$17:$A$27,0),MATCH(1,($U$2=GRID!$B$1:$BI$1)*(КАЛЕНДАРЬ!$AA30=GRID!$B$3:$BI$3), 0))*GRID!$B$67,
ROUNDUP(INDEX(GRID!$B$17:$BI$27,MATCH(C$7,GRID!$A$17:$A$27,0),MATCH(1,($U$2=GRID!$B$1:$BI$1)*(КАЛЕНДАРЬ!$AA30=GRID!$B$3:$BI$3), 0))*GRID!$B$66*(1-GRID!$B$69),0))</f>
        <v>14620</v>
      </c>
      <c r="E206" s="47" cm="1">
        <f t="array" ref="E206">IF($I$2="Раннее бронирование",
INDEX(GRID!$B$4:$BI$14,MATCH(E$7,GRID!$A$4:$A$14,0),MATCH(1,($U$2=GRID!$B$1:$BI$1)*(КАЛЕНДАРЬ!$AA30=GRID!$B$3:$BI$3), 0))*GRID!$B$67,
ROUNDUP(INDEX(GRID!$B$4:$BI$14,MATCH(E$7,GRID!$A$4:$A$14,0),MATCH(1,($U$2=GRID!$B$1:$BI$1)*(КАЛЕНДАРЬ!$AA30=GRID!$B$3:$BI$3),0))*GRID!$B$66*(1-GRID!$B$69),0))</f>
        <v>14212</v>
      </c>
      <c r="F206" s="48" cm="1">
        <f t="array" ref="F206">IF($I$2="Раннее бронирование",
INDEX(GRID!$B$17:$BI$27,MATCH(E$7,GRID!$A$17:$A$27,0),MATCH(1,($U$2=GRID!$B$1:$BI$1)*(КАЛЕНДАРЬ!$AA30=GRID!$B$3:$BI$3), 0))*GRID!$B$67,
ROUNDUP(INDEX(GRID!$B$17:$BI$27,MATCH(E$7,GRID!$A$17:$A$27,0),MATCH(1,($U$2=GRID!$B$1:$BI$1)*(КАЛЕНДАРЬ!$AA30=GRID!$B$3:$BI$3), 0))*GRID!$B$66*(1-GRID!$B$69),0))</f>
        <v>15912</v>
      </c>
      <c r="G206" s="47" t="e" cm="1">
        <f t="array" ref="G206">IF($I$2="Раннее бронирование",
INDEX(GRID!$B$4:$BI$14,MATCH(G$7,GRID!$A$4:$A$14,0),MATCH(1,($U$2=GRID!$B$1:$BI$1)*(КАЛЕНДАРЬ!$AA30=GRID!$B$3:$BI$3), 0))*GRID!$B$67,
ROUNDUP(INDEX(GRID!$B$4:$BI$14,MATCH(G$7,GRID!$A$4:$A$14,0),MATCH(1,($U$2=GRID!$B$1:$BI$1)*(КАЛЕНДАРЬ!$AA30=GRID!$B$3:$BI$3),0))*GRID!$B$66*(1-GRID!$B$69),0))</f>
        <v>#N/A</v>
      </c>
      <c r="H206" s="48" t="e" cm="1">
        <f t="array" ref="H206">IF($I$2="Раннее бронирование",
INDEX(GRID!$B$17:$BI$27,MATCH(G$7,GRID!$A$17:$A$27,0),MATCH(1,($U$2=GRID!$B$1:$BI$1)*(КАЛЕНДАРЬ!$AA30=GRID!$B$3:$BI$3), 0))*GRID!$B$67,
ROUNDUP(INDEX(GRID!$B$17:$BI$27,MATCH(G$7,GRID!$A$17:$A$27,0),MATCH(1,($U$2=GRID!$B$1:$BI$1)*(КАЛЕНДАРЬ!$AA30=GRID!$B$3:$BI$3), 0))*GRID!$B$66*(1-GRID!$B$69),0))</f>
        <v>#N/A</v>
      </c>
      <c r="I206" s="47" t="e" cm="1">
        <f t="array" ref="I206">IF($I$2="Раннее бронирование",
INDEX(GRID!$B$4:$BI$14,MATCH(I$7,GRID!$A$4:$A$14,0),MATCH(1,($U$2=GRID!$B$1:$BI$1)*(КАЛЕНДАРЬ!$AA30=GRID!$B$3:$BI$3), 0))*GRID!$B$67,
ROUNDUP(INDEX(GRID!$B$4:$BI$14,MATCH(I$7,GRID!$A$4:$A$14,0),MATCH(1,($U$2=GRID!$B$1:$BI$1)*(КАЛЕНДАРЬ!$AA30=GRID!$B$3:$BI$3),0))*GRID!$B$66*(1-GRID!$B$69),0))</f>
        <v>#N/A</v>
      </c>
      <c r="J206" s="48" t="e" cm="1">
        <f t="array" ref="J206">IF($I$2="Раннее бронирование",
INDEX(GRID!$B$17:$BI$27,MATCH(I$7,GRID!$A$17:$A$27,0),MATCH(1,($U$2=GRID!$B$1:$BI$1)*(КАЛЕНДАРЬ!$AA30=GRID!$B$3:$BI$3), 0))*GRID!$B$67,
ROUNDUP(INDEX(GRID!$B$17:$BI$27,MATCH(I$7,GRID!$A$17:$A$27,0),MATCH(1,($U$2=GRID!$B$1:$BI$1)*(КАЛЕНДАРЬ!$AA30=GRID!$B$3:$BI$3), 0))*GRID!$B$66*(1-GRID!$B$69),0))</f>
        <v>#N/A</v>
      </c>
      <c r="K206" s="47" cm="1">
        <f t="array" ref="K206">IF($I$2="Раннее бронирование",
INDEX(GRID!$B$4:$BI$14,MATCH(K$7,GRID!$A$4:$A$14,0),MATCH(1,($U$2=GRID!$B$1:$BI$1)*(КАЛЕНДАРЬ!$AA30=GRID!$B$3:$BI$3), 0))*GRID!$B$67,
ROUNDUP(INDEX(GRID!$B$4:$BI$14,MATCH(K$7,GRID!$A$4:$A$14,0),MATCH(1,($U$2=GRID!$B$1:$BI$1)*(КАЛЕНДАРЬ!$AA30=GRID!$B$3:$BI$3),0))*GRID!$B$66*(1-GRID!$B$69),0))</f>
        <v>18768</v>
      </c>
      <c r="L206" s="48" cm="1">
        <f t="array" ref="L206">IF($I$2="Раннее бронирование",
INDEX(GRID!$B$17:$BI$27,MATCH(K$7,GRID!$A$17:$A$27,0),MATCH(1,($U$2=GRID!$B$1:$BI$1)*(КАЛЕНДАРЬ!$AA30=GRID!$B$3:$BI$3), 0))*GRID!$B$67,
ROUNDUP(INDEX(GRID!$B$17:$BI$27,MATCH(K$7,GRID!$A$17:$A$27,0),MATCH(1,($U$2=GRID!$B$1:$BI$1)*(КАЛЕНДАРЬ!$AA30=GRID!$B$3:$BI$3), 0))*GRID!$B$66*(1-GRID!$B$69),0))</f>
        <v>20468</v>
      </c>
      <c r="M206" s="47" cm="1">
        <f t="array" ref="M206">IF($I$2="Раннее бронирование",
INDEX(GRID!$B$4:$BI$14,MATCH(M$7,GRID!$A$4:$A$14,0),MATCH(1,($U$2=GRID!$B$1:$BI$1)*(КАЛЕНДАРЬ!$AA30=GRID!$B$3:$BI$3), 0))*GRID!$B$67,
ROUNDUP(INDEX(GRID!$B$4:$BI$14,MATCH(M$7,GRID!$A$4:$A$14,0),MATCH(1,($U$2=GRID!$B$1:$BI$1)*(КАЛЕНДАРЬ!$AA30=GRID!$B$3:$BI$3),0))*GRID!$B$66*(1-GRID!$B$69),0))</f>
        <v>20604</v>
      </c>
      <c r="N206" s="48" cm="1">
        <f t="array" ref="N206">IF($I$2="Раннее бронирование",
INDEX(GRID!$B$17:$BI$27,MATCH(M$7,GRID!$A$17:$A$27,0),MATCH(1,($U$2=GRID!$B$1:$BI$1)*(КАЛЕНДАРЬ!$AA30=GRID!$B$3:$BI$3), 0))*GRID!$B$67,
ROUNDUP(INDEX(GRID!$B$17:$BI$27,MATCH(M$7,GRID!$A$17:$A$27,0),MATCH(1,($U$2=GRID!$B$1:$BI$1)*(КАЛЕНДАРЬ!$AA30=GRID!$B$3:$BI$3), 0))*GRID!$B$66*(1-GRID!$B$69),0))</f>
        <v>22304</v>
      </c>
      <c r="O206" s="47" cm="1">
        <f t="array" ref="O206">IF($I$2="Раннее бронирование",
INDEX(GRID!$B$4:$BI$14,MATCH(O$7,GRID!$A$4:$A$14,0),MATCH(1,($U$2=GRID!$B$1:$BI$1)*(КАЛЕНДАРЬ!$AA30=GRID!$B$3:$BI$3), 0))*GRID!$B$67,
ROUNDUP(INDEX(GRID!$B$4:$BI$14,MATCH(O$7,GRID!$A$4:$A$14,0),MATCH(1,($U$2=GRID!$B$1:$BI$1)*(КАЛЕНДАРЬ!$AA30=GRID!$B$3:$BI$3),0))*GRID!$B$66*(1-GRID!$B$69),0))</f>
        <v>25364</v>
      </c>
      <c r="P206" s="48" cm="1">
        <f t="array" ref="P206">IF($I$2="Раннее бронирование",
INDEX(GRID!$B$17:$BI$27,MATCH(O$7,GRID!$A$17:$A$27,0),MATCH(1,($U$2=GRID!$B$1:$BI$1)*(КАЛЕНДАРЬ!$AA30=GRID!$B$3:$BI$3), 0))*GRID!$B$67,
ROUNDUP(INDEX(GRID!$B$17:$BI$27,MATCH(O$7,GRID!$A$17:$A$27,0),MATCH(1,($U$2=GRID!$B$1:$BI$1)*(КАЛЕНДАРЬ!$AA30=GRID!$B$3:$BI$3), 0))*GRID!$B$66*(1-GRID!$B$69),0))</f>
        <v>27064</v>
      </c>
      <c r="Q206" s="47" t="e" cm="1">
        <f t="array" ref="Q206">IF($I$2="Раннее бронирование",
INDEX(GRID!$B$4:$BI$14,MATCH(Q$7,GRID!$A$4:$A$14,0),MATCH(1,($U$2=GRID!$B$1:$BI$1)*(КАЛЕНДАРЬ!$AA30=GRID!$B$3:$BI$3), 0))*GRID!$B$67,
ROUNDUP(INDEX(GRID!$B$4:$BI$14,MATCH(Q$7,GRID!$A$4:$A$14,0),MATCH(1,($U$2=GRID!$B$1:$BI$1)*(КАЛЕНДАРЬ!$AA30=GRID!$B$3:$BI$3),0))*GRID!$B$66*(1-GRID!$B$69),0))</f>
        <v>#N/A</v>
      </c>
      <c r="R206" s="48" t="e" cm="1">
        <f t="array" ref="R206">IF($I$2="Раннее бронирование",
INDEX(GRID!$B$17:$BI$27,MATCH(Q$7,GRID!$A$17:$A$27,0),MATCH(1,($U$2=GRID!$B$1:$BI$1)*(КАЛЕНДАРЬ!$AA30=GRID!$B$3:$BI$3), 0))*GRID!$B$67,
ROUNDUP(INDEX(GRID!$B$17:$BI$27,MATCH(Q$7,GRID!$A$17:$A$27,0),MATCH(1,($U$2=GRID!$B$1:$BI$1)*(КАЛЕНДАРЬ!$AA30=GRID!$B$3:$BI$3), 0))*GRID!$B$66*(1-GRID!$B$69),0))</f>
        <v>#N/A</v>
      </c>
      <c r="S206" s="47" t="e" cm="1">
        <f t="array" ref="S206">IF($I$2="Раннее бронирование",
INDEX(GRID!$B$4:$BI$14,MATCH(S$7,GRID!$A$4:$A$14,0),MATCH(1,($U$2=GRID!$B$1:$BI$1)*(КАЛЕНДАРЬ!$AA30=GRID!$B$3:$BI$3), 0))*GRID!$B$67,
ROUNDUP(INDEX(GRID!$B$4:$BI$14,MATCH(S$7,GRID!$A$4:$A$14,0),MATCH(1,($U$2=GRID!$B$1:$BI$1)*(КАЛЕНДАРЬ!$AA30=GRID!$B$3:$BI$3),0))*GRID!$B$66*(1-GRID!$B$69),0))</f>
        <v>#N/A</v>
      </c>
      <c r="T206" s="48" t="e" cm="1">
        <f t="array" ref="T206">IF($I$2="Раннее бронирование",
INDEX(GRID!$B$17:$BI$27,MATCH(S$7,GRID!$A$17:$A$27,0),MATCH(1,($U$2=GRID!$B$1:$BI$1)*(КАЛЕНДАРЬ!$AA30=GRID!$B$3:$BI$3), 0))*GRID!$B$67,
ROUNDUP(INDEX(GRID!$B$17:$BI$27,MATCH(S$7,GRID!$A$17:$A$27,0),MATCH(1,($U$2=GRID!$B$1:$BI$1)*(КАЛЕНДАРЬ!$AA30=GRID!$B$3:$BI$3), 0))*GRID!$B$66*(1-GRID!$B$69),0))</f>
        <v>#N/A</v>
      </c>
      <c r="U206" s="47" cm="1">
        <f t="array" ref="U206">IF($I$2="Раннее бронирование",
INDEX(GRID!$B$4:$BI$14,MATCH(U$7,GRID!$A$4:$A$14,0),MATCH(1,($U$2=GRID!$B$1:$BI$1)*(КАЛЕНДАРЬ!$AA30=GRID!$B$3:$BI$3), 0))*GRID!$B$67,
ROUNDUP(INDEX(GRID!$B$4:$BI$14,MATCH(U$7,GRID!$A$4:$A$14,0),MATCH(1,($U$2=GRID!$B$1:$BI$1)*(КАЛЕНДАРЬ!$AA30=GRID!$B$3:$BI$3),0))*GRID!$B$66*(1-GRID!$B$69),0))</f>
        <v>39440</v>
      </c>
      <c r="V206" s="48" cm="1">
        <f t="array" ref="V206">IF($I$2="Раннее бронирование",
INDEX(GRID!$B$17:$BI$27,MATCH(U$7,GRID!$A$17:$A$27,0),MATCH(1,($U$2=GRID!$B$1:$BI$1)*(КАЛЕНДАРЬ!$AA30=GRID!$B$3:$BI$3), 0))*GRID!$B$67,
ROUNDUP(INDEX(GRID!$B$17:$BI$27,MATCH(U$7,GRID!$A$17:$A$27,0),MATCH(1,($U$2=GRID!$B$1:$BI$1)*(КАЛЕНДАРЬ!$AA30=GRID!$B$3:$BI$3), 0))*GRID!$B$66*(1-GRID!$B$69),0))</f>
        <v>41140</v>
      </c>
      <c r="W206" s="47" cm="1">
        <f t="array" ref="W206">IF($I$2="Раннее бронирование",
INDEX(GRID!$B$4:$BI$14,MATCH(W$7,GRID!$A$4:$A$14,0),MATCH(1,($U$2=GRID!$B$1:$BI$1)*(КАЛЕНДАРЬ!$AA30=GRID!$B$3:$BI$3), 0))*GRID!$B$67,
ROUNDUP(INDEX(GRID!$B$4:$BI$14,MATCH(W$7,GRID!$A$4:$A$14,0),MATCH(1,($U$2=GRID!$B$1:$BI$1)*(КАЛЕНДАРЬ!$AA30=GRID!$B$3:$BI$3),0))*GRID!$B$66*(1-GRID!$B$69),0))</f>
        <v>157760</v>
      </c>
      <c r="X206" s="48" cm="1">
        <f t="array" ref="X206">IF($I$2="Раннее бронирование",
INDEX(GRID!$B$17:$BI$27,MATCH(W$7,GRID!$A$17:$A$27,0),MATCH(1,($U$2=GRID!$B$1:$BI$1)*(КАЛЕНДАРЬ!$AA30=GRID!$B$3:$BI$3), 0))*GRID!$B$67,
ROUNDUP(INDEX(GRID!$B$17:$BI$27,MATCH(W$7,GRID!$A$17:$A$27,0),MATCH(1,($U$2=GRID!$B$1:$BI$1)*(КАЛЕНДАРЬ!$AA30=GRID!$B$3:$BI$3), 0))*GRID!$B$66*(1-GRID!$B$69),0))</f>
        <v>159460</v>
      </c>
    </row>
    <row r="207" spans="1:24" hidden="1" x14ac:dyDescent="0.2">
      <c r="A207" s="117" t="s">
        <v>48</v>
      </c>
      <c r="B207" s="117">
        <v>28</v>
      </c>
      <c r="C207" s="47" cm="1">
        <f t="array" ref="C207">IF($I$2="Раннее бронирование",
INDEX(GRID!$B$4:$BI$14,MATCH(C$7,GRID!$A$4:$A$14,0),MATCH(1,($U$2=GRID!$B$1:$BI$1)*(КАЛЕНДАРЬ!$AA31=GRID!$B$3:$BI$3), 0))*GRID!$B$67,
ROUNDUP(INDEX(GRID!$B$4:$BI$14,MATCH(C$7,GRID!$A$4:$A$14,0),MATCH(1,($U$2=GRID!$B$1:$BI$1)*(КАЛЕНДАРЬ!$AA31=GRID!$B$3:$BI$3),0))*GRID!$B$66*(1-GRID!$B$69),0))</f>
        <v>12240</v>
      </c>
      <c r="D207" s="48" cm="1">
        <f t="array" ref="D207">IF($I$2="Раннее бронирование",
INDEX(GRID!$B$17:$BI$27,MATCH(C$7,GRID!$A$17:$A$27,0),MATCH(1,($U$2=GRID!$B$1:$BI$1)*(КАЛЕНДАРЬ!$AA31=GRID!$B$3:$BI$3), 0))*GRID!$B$67,
ROUNDUP(INDEX(GRID!$B$17:$BI$27,MATCH(C$7,GRID!$A$17:$A$27,0),MATCH(1,($U$2=GRID!$B$1:$BI$1)*(КАЛЕНДАРЬ!$AA31=GRID!$B$3:$BI$3), 0))*GRID!$B$66*(1-GRID!$B$69),0))</f>
        <v>13940</v>
      </c>
      <c r="E207" s="47" cm="1">
        <f t="array" ref="E207">IF($I$2="Раннее бронирование",
INDEX(GRID!$B$4:$BI$14,MATCH(E$7,GRID!$A$4:$A$14,0),MATCH(1,($U$2=GRID!$B$1:$BI$1)*(КАЛЕНДАРЬ!$AA31=GRID!$B$3:$BI$3), 0))*GRID!$B$67,
ROUNDUP(INDEX(GRID!$B$4:$BI$14,MATCH(E$7,GRID!$A$4:$A$14,0),MATCH(1,($U$2=GRID!$B$1:$BI$1)*(КАЛЕНДАРЬ!$AA31=GRID!$B$3:$BI$3),0))*GRID!$B$66*(1-GRID!$B$69),0))</f>
        <v>13396</v>
      </c>
      <c r="F207" s="48" cm="1">
        <f t="array" ref="F207">IF($I$2="Раннее бронирование",
INDEX(GRID!$B$17:$BI$27,MATCH(E$7,GRID!$A$17:$A$27,0),MATCH(1,($U$2=GRID!$B$1:$BI$1)*(КАЛЕНДАРЬ!$AA31=GRID!$B$3:$BI$3), 0))*GRID!$B$67,
ROUNDUP(INDEX(GRID!$B$17:$BI$27,MATCH(E$7,GRID!$A$17:$A$27,0),MATCH(1,($U$2=GRID!$B$1:$BI$1)*(КАЛЕНДАРЬ!$AA31=GRID!$B$3:$BI$3), 0))*GRID!$B$66*(1-GRID!$B$69),0))</f>
        <v>15096</v>
      </c>
      <c r="G207" s="47" t="e" cm="1">
        <f t="array" ref="G207">IF($I$2="Раннее бронирование",
INDEX(GRID!$B$4:$BI$14,MATCH(G$7,GRID!$A$4:$A$14,0),MATCH(1,($U$2=GRID!$B$1:$BI$1)*(КАЛЕНДАРЬ!$AA31=GRID!$B$3:$BI$3), 0))*GRID!$B$67,
ROUNDUP(INDEX(GRID!$B$4:$BI$14,MATCH(G$7,GRID!$A$4:$A$14,0),MATCH(1,($U$2=GRID!$B$1:$BI$1)*(КАЛЕНДАРЬ!$AA31=GRID!$B$3:$BI$3),0))*GRID!$B$66*(1-GRID!$B$69),0))</f>
        <v>#N/A</v>
      </c>
      <c r="H207" s="48" t="e" cm="1">
        <f t="array" ref="H207">IF($I$2="Раннее бронирование",
INDEX(GRID!$B$17:$BI$27,MATCH(G$7,GRID!$A$17:$A$27,0),MATCH(1,($U$2=GRID!$B$1:$BI$1)*(КАЛЕНДАРЬ!$AA31=GRID!$B$3:$BI$3), 0))*GRID!$B$67,
ROUNDUP(INDEX(GRID!$B$17:$BI$27,MATCH(G$7,GRID!$A$17:$A$27,0),MATCH(1,($U$2=GRID!$B$1:$BI$1)*(КАЛЕНДАРЬ!$AA31=GRID!$B$3:$BI$3), 0))*GRID!$B$66*(1-GRID!$B$69),0))</f>
        <v>#N/A</v>
      </c>
      <c r="I207" s="47" t="e" cm="1">
        <f t="array" ref="I207">IF($I$2="Раннее бронирование",
INDEX(GRID!$B$4:$BI$14,MATCH(I$7,GRID!$A$4:$A$14,0),MATCH(1,($U$2=GRID!$B$1:$BI$1)*(КАЛЕНДАРЬ!$AA31=GRID!$B$3:$BI$3), 0))*GRID!$B$67,
ROUNDUP(INDEX(GRID!$B$4:$BI$14,MATCH(I$7,GRID!$A$4:$A$14,0),MATCH(1,($U$2=GRID!$B$1:$BI$1)*(КАЛЕНДАРЬ!$AA31=GRID!$B$3:$BI$3),0))*GRID!$B$66*(1-GRID!$B$69),0))</f>
        <v>#N/A</v>
      </c>
      <c r="J207" s="48" t="e" cm="1">
        <f t="array" ref="J207">IF($I$2="Раннее бронирование",
INDEX(GRID!$B$17:$BI$27,MATCH(I$7,GRID!$A$17:$A$27,0),MATCH(1,($U$2=GRID!$B$1:$BI$1)*(КАЛЕНДАРЬ!$AA31=GRID!$B$3:$BI$3), 0))*GRID!$B$67,
ROUNDUP(INDEX(GRID!$B$17:$BI$27,MATCH(I$7,GRID!$A$17:$A$27,0),MATCH(1,($U$2=GRID!$B$1:$BI$1)*(КАЛЕНДАРЬ!$AA31=GRID!$B$3:$BI$3), 0))*GRID!$B$66*(1-GRID!$B$69),0))</f>
        <v>#N/A</v>
      </c>
      <c r="K207" s="47" cm="1">
        <f t="array" ref="K207">IF($I$2="Раннее бронирование",
INDEX(GRID!$B$4:$BI$14,MATCH(K$7,GRID!$A$4:$A$14,0),MATCH(1,($U$2=GRID!$B$1:$BI$1)*(КАЛЕНДАРЬ!$AA31=GRID!$B$3:$BI$3), 0))*GRID!$B$67,
ROUNDUP(INDEX(GRID!$B$4:$BI$14,MATCH(K$7,GRID!$A$4:$A$14,0),MATCH(1,($U$2=GRID!$B$1:$BI$1)*(КАЛЕНДАРЬ!$AA31=GRID!$B$3:$BI$3),0))*GRID!$B$66*(1-GRID!$B$69),0))</f>
        <v>17680</v>
      </c>
      <c r="L207" s="48" cm="1">
        <f t="array" ref="L207">IF($I$2="Раннее бронирование",
INDEX(GRID!$B$17:$BI$27,MATCH(K$7,GRID!$A$17:$A$27,0),MATCH(1,($U$2=GRID!$B$1:$BI$1)*(КАЛЕНДАРЬ!$AA31=GRID!$B$3:$BI$3), 0))*GRID!$B$67,
ROUNDUP(INDEX(GRID!$B$17:$BI$27,MATCH(K$7,GRID!$A$17:$A$27,0),MATCH(1,($U$2=GRID!$B$1:$BI$1)*(КАЛЕНДАРЬ!$AA31=GRID!$B$3:$BI$3), 0))*GRID!$B$66*(1-GRID!$B$69),0))</f>
        <v>19380</v>
      </c>
      <c r="M207" s="47" cm="1">
        <f t="array" ref="M207">IF($I$2="Раннее бронирование",
INDEX(GRID!$B$4:$BI$14,MATCH(M$7,GRID!$A$4:$A$14,0),MATCH(1,($U$2=GRID!$B$1:$BI$1)*(КАЛЕНДАРЬ!$AA31=GRID!$B$3:$BI$3), 0))*GRID!$B$67,
ROUNDUP(INDEX(GRID!$B$4:$BI$14,MATCH(M$7,GRID!$A$4:$A$14,0),MATCH(1,($U$2=GRID!$B$1:$BI$1)*(КАЛЕНДАРЬ!$AA31=GRID!$B$3:$BI$3),0))*GRID!$B$66*(1-GRID!$B$69),0))</f>
        <v>19380</v>
      </c>
      <c r="N207" s="48" cm="1">
        <f t="array" ref="N207">IF($I$2="Раннее бронирование",
INDEX(GRID!$B$17:$BI$27,MATCH(M$7,GRID!$A$17:$A$27,0),MATCH(1,($U$2=GRID!$B$1:$BI$1)*(КАЛЕНДАРЬ!$AA31=GRID!$B$3:$BI$3), 0))*GRID!$B$67,
ROUNDUP(INDEX(GRID!$B$17:$BI$27,MATCH(M$7,GRID!$A$17:$A$27,0),MATCH(1,($U$2=GRID!$B$1:$BI$1)*(КАЛЕНДАРЬ!$AA31=GRID!$B$3:$BI$3), 0))*GRID!$B$66*(1-GRID!$B$69),0))</f>
        <v>21080</v>
      </c>
      <c r="O207" s="47" cm="1">
        <f t="array" ref="O207">IF($I$2="Раннее бронирование",
INDEX(GRID!$B$4:$BI$14,MATCH(O$7,GRID!$A$4:$A$14,0),MATCH(1,($U$2=GRID!$B$1:$BI$1)*(КАЛЕНДАРЬ!$AA31=GRID!$B$3:$BI$3), 0))*GRID!$B$67,
ROUNDUP(INDEX(GRID!$B$4:$BI$14,MATCH(O$7,GRID!$A$4:$A$14,0),MATCH(1,($U$2=GRID!$B$1:$BI$1)*(КАЛЕНДАРЬ!$AA31=GRID!$B$3:$BI$3),0))*GRID!$B$66*(1-GRID!$B$69),0))</f>
        <v>24072</v>
      </c>
      <c r="P207" s="48" cm="1">
        <f t="array" ref="P207">IF($I$2="Раннее бронирование",
INDEX(GRID!$B$17:$BI$27,MATCH(O$7,GRID!$A$17:$A$27,0),MATCH(1,($U$2=GRID!$B$1:$BI$1)*(КАЛЕНДАРЬ!$AA31=GRID!$B$3:$BI$3), 0))*GRID!$B$67,
ROUNDUP(INDEX(GRID!$B$17:$BI$27,MATCH(O$7,GRID!$A$17:$A$27,0),MATCH(1,($U$2=GRID!$B$1:$BI$1)*(КАЛЕНДАРЬ!$AA31=GRID!$B$3:$BI$3), 0))*GRID!$B$66*(1-GRID!$B$69),0))</f>
        <v>25772</v>
      </c>
      <c r="Q207" s="47" t="e" cm="1">
        <f t="array" ref="Q207">IF($I$2="Раннее бронирование",
INDEX(GRID!$B$4:$BI$14,MATCH(Q$7,GRID!$A$4:$A$14,0),MATCH(1,($U$2=GRID!$B$1:$BI$1)*(КАЛЕНДАРЬ!$AA31=GRID!$B$3:$BI$3), 0))*GRID!$B$67,
ROUNDUP(INDEX(GRID!$B$4:$BI$14,MATCH(Q$7,GRID!$A$4:$A$14,0),MATCH(1,($U$2=GRID!$B$1:$BI$1)*(КАЛЕНДАРЬ!$AA31=GRID!$B$3:$BI$3),0))*GRID!$B$66*(1-GRID!$B$69),0))</f>
        <v>#N/A</v>
      </c>
      <c r="R207" s="48" t="e" cm="1">
        <f t="array" ref="R207">IF($I$2="Раннее бронирование",
INDEX(GRID!$B$17:$BI$27,MATCH(Q$7,GRID!$A$17:$A$27,0),MATCH(1,($U$2=GRID!$B$1:$BI$1)*(КАЛЕНДАРЬ!$AA31=GRID!$B$3:$BI$3), 0))*GRID!$B$67,
ROUNDUP(INDEX(GRID!$B$17:$BI$27,MATCH(Q$7,GRID!$A$17:$A$27,0),MATCH(1,($U$2=GRID!$B$1:$BI$1)*(КАЛЕНДАРЬ!$AA31=GRID!$B$3:$BI$3), 0))*GRID!$B$66*(1-GRID!$B$69),0))</f>
        <v>#N/A</v>
      </c>
      <c r="S207" s="47" t="e" cm="1">
        <f t="array" ref="S207">IF($I$2="Раннее бронирование",
INDEX(GRID!$B$4:$BI$14,MATCH(S$7,GRID!$A$4:$A$14,0),MATCH(1,($U$2=GRID!$B$1:$BI$1)*(КАЛЕНДАРЬ!$AA31=GRID!$B$3:$BI$3), 0))*GRID!$B$67,
ROUNDUP(INDEX(GRID!$B$4:$BI$14,MATCH(S$7,GRID!$A$4:$A$14,0),MATCH(1,($U$2=GRID!$B$1:$BI$1)*(КАЛЕНДАРЬ!$AA31=GRID!$B$3:$BI$3),0))*GRID!$B$66*(1-GRID!$B$69),0))</f>
        <v>#N/A</v>
      </c>
      <c r="T207" s="48" t="e" cm="1">
        <f t="array" ref="T207">IF($I$2="Раннее бронирование",
INDEX(GRID!$B$17:$BI$27,MATCH(S$7,GRID!$A$17:$A$27,0),MATCH(1,($U$2=GRID!$B$1:$BI$1)*(КАЛЕНДАРЬ!$AA31=GRID!$B$3:$BI$3), 0))*GRID!$B$67,
ROUNDUP(INDEX(GRID!$B$17:$BI$27,MATCH(S$7,GRID!$A$17:$A$27,0),MATCH(1,($U$2=GRID!$B$1:$BI$1)*(КАЛЕНДАРЬ!$AA31=GRID!$B$3:$BI$3), 0))*GRID!$B$66*(1-GRID!$B$69),0))</f>
        <v>#N/A</v>
      </c>
      <c r="U207" s="47" cm="1">
        <f t="array" ref="U207">IF($I$2="Раннее бронирование",
INDEX(GRID!$B$4:$BI$14,MATCH(U$7,GRID!$A$4:$A$14,0),MATCH(1,($U$2=GRID!$B$1:$BI$1)*(КАЛЕНДАРЬ!$AA31=GRID!$B$3:$BI$3), 0))*GRID!$B$67,
ROUNDUP(INDEX(GRID!$B$4:$BI$14,MATCH(U$7,GRID!$A$4:$A$14,0),MATCH(1,($U$2=GRID!$B$1:$BI$1)*(КАЛЕНДАРЬ!$AA31=GRID!$B$3:$BI$3),0))*GRID!$B$66*(1-GRID!$B$69),0))</f>
        <v>37400</v>
      </c>
      <c r="V207" s="48" cm="1">
        <f t="array" ref="V207">IF($I$2="Раннее бронирование",
INDEX(GRID!$B$17:$BI$27,MATCH(U$7,GRID!$A$17:$A$27,0),MATCH(1,($U$2=GRID!$B$1:$BI$1)*(КАЛЕНДАРЬ!$AA31=GRID!$B$3:$BI$3), 0))*GRID!$B$67,
ROUNDUP(INDEX(GRID!$B$17:$BI$27,MATCH(U$7,GRID!$A$17:$A$27,0),MATCH(1,($U$2=GRID!$B$1:$BI$1)*(КАЛЕНДАРЬ!$AA31=GRID!$B$3:$BI$3), 0))*GRID!$B$66*(1-GRID!$B$69),0))</f>
        <v>39100</v>
      </c>
      <c r="W207" s="47" cm="1">
        <f t="array" ref="W207">IF($I$2="Раннее бронирование",
INDEX(GRID!$B$4:$BI$14,MATCH(W$7,GRID!$A$4:$A$14,0),MATCH(1,($U$2=GRID!$B$1:$BI$1)*(КАЛЕНДАРЬ!$AA31=GRID!$B$3:$BI$3), 0))*GRID!$B$67,
ROUNDUP(INDEX(GRID!$B$4:$BI$14,MATCH(W$7,GRID!$A$4:$A$14,0),MATCH(1,($U$2=GRID!$B$1:$BI$1)*(КАЛЕНДАРЬ!$AA31=GRID!$B$3:$BI$3),0))*GRID!$B$66*(1-GRID!$B$69),0))</f>
        <v>151640</v>
      </c>
      <c r="X207" s="48" cm="1">
        <f t="array" ref="X207">IF($I$2="Раннее бронирование",
INDEX(GRID!$B$17:$BI$27,MATCH(W$7,GRID!$A$17:$A$27,0),MATCH(1,($U$2=GRID!$B$1:$BI$1)*(КАЛЕНДАРЬ!$AA31=GRID!$B$3:$BI$3), 0))*GRID!$B$67,
ROUNDUP(INDEX(GRID!$B$17:$BI$27,MATCH(W$7,GRID!$A$17:$A$27,0),MATCH(1,($U$2=GRID!$B$1:$BI$1)*(КАЛЕНДАРЬ!$AA31=GRID!$B$3:$BI$3), 0))*GRID!$B$66*(1-GRID!$B$69),0))</f>
        <v>153340</v>
      </c>
    </row>
    <row r="208" spans="1:24" hidden="1" x14ac:dyDescent="0.2">
      <c r="A208" s="117" t="s">
        <v>42</v>
      </c>
      <c r="B208" s="117">
        <v>29</v>
      </c>
      <c r="C208" s="47" cm="1">
        <f t="array" ref="C208">IF($I$2="Раннее бронирование",
INDEX(GRID!$B$4:$BI$14,MATCH(C$7,GRID!$A$4:$A$14,0),MATCH(1,($U$2=GRID!$B$1:$BI$1)*(КАЛЕНДАРЬ!$AA32=GRID!$B$3:$BI$3), 0))*GRID!$B$67,
ROUNDUP(INDEX(GRID!$B$4:$BI$14,MATCH(C$7,GRID!$A$4:$A$14,0),MATCH(1,($U$2=GRID!$B$1:$BI$1)*(КАЛЕНДАРЬ!$AA32=GRID!$B$3:$BI$3),0))*GRID!$B$66*(1-GRID!$B$69),0))</f>
        <v>12240</v>
      </c>
      <c r="D208" s="48" cm="1">
        <f t="array" ref="D208">IF($I$2="Раннее бронирование",
INDEX(GRID!$B$17:$BI$27,MATCH(C$7,GRID!$A$17:$A$27,0),MATCH(1,($U$2=GRID!$B$1:$BI$1)*(КАЛЕНДАРЬ!$AA32=GRID!$B$3:$BI$3), 0))*GRID!$B$67,
ROUNDUP(INDEX(GRID!$B$17:$BI$27,MATCH(C$7,GRID!$A$17:$A$27,0),MATCH(1,($U$2=GRID!$B$1:$BI$1)*(КАЛЕНДАРЬ!$AA32=GRID!$B$3:$BI$3), 0))*GRID!$B$66*(1-GRID!$B$69),0))</f>
        <v>13940</v>
      </c>
      <c r="E208" s="47" cm="1">
        <f t="array" ref="E208">IF($I$2="Раннее бронирование",
INDEX(GRID!$B$4:$BI$14,MATCH(E$7,GRID!$A$4:$A$14,0),MATCH(1,($U$2=GRID!$B$1:$BI$1)*(КАЛЕНДАРЬ!$AA32=GRID!$B$3:$BI$3), 0))*GRID!$B$67,
ROUNDUP(INDEX(GRID!$B$4:$BI$14,MATCH(E$7,GRID!$A$4:$A$14,0),MATCH(1,($U$2=GRID!$B$1:$BI$1)*(КАЛЕНДАРЬ!$AA32=GRID!$B$3:$BI$3),0))*GRID!$B$66*(1-GRID!$B$69),0))</f>
        <v>13396</v>
      </c>
      <c r="F208" s="48" cm="1">
        <f t="array" ref="F208">IF($I$2="Раннее бронирование",
INDEX(GRID!$B$17:$BI$27,MATCH(E$7,GRID!$A$17:$A$27,0),MATCH(1,($U$2=GRID!$B$1:$BI$1)*(КАЛЕНДАРЬ!$AA32=GRID!$B$3:$BI$3), 0))*GRID!$B$67,
ROUNDUP(INDEX(GRID!$B$17:$BI$27,MATCH(E$7,GRID!$A$17:$A$27,0),MATCH(1,($U$2=GRID!$B$1:$BI$1)*(КАЛЕНДАРЬ!$AA32=GRID!$B$3:$BI$3), 0))*GRID!$B$66*(1-GRID!$B$69),0))</f>
        <v>15096</v>
      </c>
      <c r="G208" s="47" t="e" cm="1">
        <f t="array" ref="G208">IF($I$2="Раннее бронирование",
INDEX(GRID!$B$4:$BI$14,MATCH(G$7,GRID!$A$4:$A$14,0),MATCH(1,($U$2=GRID!$B$1:$BI$1)*(КАЛЕНДАРЬ!$AA32=GRID!$B$3:$BI$3), 0))*GRID!$B$67,
ROUNDUP(INDEX(GRID!$B$4:$BI$14,MATCH(G$7,GRID!$A$4:$A$14,0),MATCH(1,($U$2=GRID!$B$1:$BI$1)*(КАЛЕНДАРЬ!$AA32=GRID!$B$3:$BI$3),0))*GRID!$B$66*(1-GRID!$B$69),0))</f>
        <v>#N/A</v>
      </c>
      <c r="H208" s="48" t="e" cm="1">
        <f t="array" ref="H208">IF($I$2="Раннее бронирование",
INDEX(GRID!$B$17:$BI$27,MATCH(G$7,GRID!$A$17:$A$27,0),MATCH(1,($U$2=GRID!$B$1:$BI$1)*(КАЛЕНДАРЬ!$AA32=GRID!$B$3:$BI$3), 0))*GRID!$B$67,
ROUNDUP(INDEX(GRID!$B$17:$BI$27,MATCH(G$7,GRID!$A$17:$A$27,0),MATCH(1,($U$2=GRID!$B$1:$BI$1)*(КАЛЕНДАРЬ!$AA32=GRID!$B$3:$BI$3), 0))*GRID!$B$66*(1-GRID!$B$69),0))</f>
        <v>#N/A</v>
      </c>
      <c r="I208" s="47" t="e" cm="1">
        <f t="array" ref="I208">IF($I$2="Раннее бронирование",
INDEX(GRID!$B$4:$BI$14,MATCH(I$7,GRID!$A$4:$A$14,0),MATCH(1,($U$2=GRID!$B$1:$BI$1)*(КАЛЕНДАРЬ!$AA32=GRID!$B$3:$BI$3), 0))*GRID!$B$67,
ROUNDUP(INDEX(GRID!$B$4:$BI$14,MATCH(I$7,GRID!$A$4:$A$14,0),MATCH(1,($U$2=GRID!$B$1:$BI$1)*(КАЛЕНДАРЬ!$AA32=GRID!$B$3:$BI$3),0))*GRID!$B$66*(1-GRID!$B$69),0))</f>
        <v>#N/A</v>
      </c>
      <c r="J208" s="48" t="e" cm="1">
        <f t="array" ref="J208">IF($I$2="Раннее бронирование",
INDEX(GRID!$B$17:$BI$27,MATCH(I$7,GRID!$A$17:$A$27,0),MATCH(1,($U$2=GRID!$B$1:$BI$1)*(КАЛЕНДАРЬ!$AA32=GRID!$B$3:$BI$3), 0))*GRID!$B$67,
ROUNDUP(INDEX(GRID!$B$17:$BI$27,MATCH(I$7,GRID!$A$17:$A$27,0),MATCH(1,($U$2=GRID!$B$1:$BI$1)*(КАЛЕНДАРЬ!$AA32=GRID!$B$3:$BI$3), 0))*GRID!$B$66*(1-GRID!$B$69),0))</f>
        <v>#N/A</v>
      </c>
      <c r="K208" s="47" cm="1">
        <f t="array" ref="K208">IF($I$2="Раннее бронирование",
INDEX(GRID!$B$4:$BI$14,MATCH(K$7,GRID!$A$4:$A$14,0),MATCH(1,($U$2=GRID!$B$1:$BI$1)*(КАЛЕНДАРЬ!$AA32=GRID!$B$3:$BI$3), 0))*GRID!$B$67,
ROUNDUP(INDEX(GRID!$B$4:$BI$14,MATCH(K$7,GRID!$A$4:$A$14,0),MATCH(1,($U$2=GRID!$B$1:$BI$1)*(КАЛЕНДАРЬ!$AA32=GRID!$B$3:$BI$3),0))*GRID!$B$66*(1-GRID!$B$69),0))</f>
        <v>17680</v>
      </c>
      <c r="L208" s="48" cm="1">
        <f t="array" ref="L208">IF($I$2="Раннее бронирование",
INDEX(GRID!$B$17:$BI$27,MATCH(K$7,GRID!$A$17:$A$27,0),MATCH(1,($U$2=GRID!$B$1:$BI$1)*(КАЛЕНДАРЬ!$AA32=GRID!$B$3:$BI$3), 0))*GRID!$B$67,
ROUNDUP(INDEX(GRID!$B$17:$BI$27,MATCH(K$7,GRID!$A$17:$A$27,0),MATCH(1,($U$2=GRID!$B$1:$BI$1)*(КАЛЕНДАРЬ!$AA32=GRID!$B$3:$BI$3), 0))*GRID!$B$66*(1-GRID!$B$69),0))</f>
        <v>19380</v>
      </c>
      <c r="M208" s="47" cm="1">
        <f t="array" ref="M208">IF($I$2="Раннее бронирование",
INDEX(GRID!$B$4:$BI$14,MATCH(M$7,GRID!$A$4:$A$14,0),MATCH(1,($U$2=GRID!$B$1:$BI$1)*(КАЛЕНДАРЬ!$AA32=GRID!$B$3:$BI$3), 0))*GRID!$B$67,
ROUNDUP(INDEX(GRID!$B$4:$BI$14,MATCH(M$7,GRID!$A$4:$A$14,0),MATCH(1,($U$2=GRID!$B$1:$BI$1)*(КАЛЕНДАРЬ!$AA32=GRID!$B$3:$BI$3),0))*GRID!$B$66*(1-GRID!$B$69),0))</f>
        <v>19380</v>
      </c>
      <c r="N208" s="48" cm="1">
        <f t="array" ref="N208">IF($I$2="Раннее бронирование",
INDEX(GRID!$B$17:$BI$27,MATCH(M$7,GRID!$A$17:$A$27,0),MATCH(1,($U$2=GRID!$B$1:$BI$1)*(КАЛЕНДАРЬ!$AA32=GRID!$B$3:$BI$3), 0))*GRID!$B$67,
ROUNDUP(INDEX(GRID!$B$17:$BI$27,MATCH(M$7,GRID!$A$17:$A$27,0),MATCH(1,($U$2=GRID!$B$1:$BI$1)*(КАЛЕНДАРЬ!$AA32=GRID!$B$3:$BI$3), 0))*GRID!$B$66*(1-GRID!$B$69),0))</f>
        <v>21080</v>
      </c>
      <c r="O208" s="47" cm="1">
        <f t="array" ref="O208">IF($I$2="Раннее бронирование",
INDEX(GRID!$B$4:$BI$14,MATCH(O$7,GRID!$A$4:$A$14,0),MATCH(1,($U$2=GRID!$B$1:$BI$1)*(КАЛЕНДАРЬ!$AA32=GRID!$B$3:$BI$3), 0))*GRID!$B$67,
ROUNDUP(INDEX(GRID!$B$4:$BI$14,MATCH(O$7,GRID!$A$4:$A$14,0),MATCH(1,($U$2=GRID!$B$1:$BI$1)*(КАЛЕНДАРЬ!$AA32=GRID!$B$3:$BI$3),0))*GRID!$B$66*(1-GRID!$B$69),0))</f>
        <v>24072</v>
      </c>
      <c r="P208" s="48" cm="1">
        <f t="array" ref="P208">IF($I$2="Раннее бронирование",
INDEX(GRID!$B$17:$BI$27,MATCH(O$7,GRID!$A$17:$A$27,0),MATCH(1,($U$2=GRID!$B$1:$BI$1)*(КАЛЕНДАРЬ!$AA32=GRID!$B$3:$BI$3), 0))*GRID!$B$67,
ROUNDUP(INDEX(GRID!$B$17:$BI$27,MATCH(O$7,GRID!$A$17:$A$27,0),MATCH(1,($U$2=GRID!$B$1:$BI$1)*(КАЛЕНДАРЬ!$AA32=GRID!$B$3:$BI$3), 0))*GRID!$B$66*(1-GRID!$B$69),0))</f>
        <v>25772</v>
      </c>
      <c r="Q208" s="47" t="e" cm="1">
        <f t="array" ref="Q208">IF($I$2="Раннее бронирование",
INDEX(GRID!$B$4:$BI$14,MATCH(Q$7,GRID!$A$4:$A$14,0),MATCH(1,($U$2=GRID!$B$1:$BI$1)*(КАЛЕНДАРЬ!$AA32=GRID!$B$3:$BI$3), 0))*GRID!$B$67,
ROUNDUP(INDEX(GRID!$B$4:$BI$14,MATCH(Q$7,GRID!$A$4:$A$14,0),MATCH(1,($U$2=GRID!$B$1:$BI$1)*(КАЛЕНДАРЬ!$AA32=GRID!$B$3:$BI$3),0))*GRID!$B$66*(1-GRID!$B$69),0))</f>
        <v>#N/A</v>
      </c>
      <c r="R208" s="48" t="e" cm="1">
        <f t="array" ref="R208">IF($I$2="Раннее бронирование",
INDEX(GRID!$B$17:$BI$27,MATCH(Q$7,GRID!$A$17:$A$27,0),MATCH(1,($U$2=GRID!$B$1:$BI$1)*(КАЛЕНДАРЬ!$AA32=GRID!$B$3:$BI$3), 0))*GRID!$B$67,
ROUNDUP(INDEX(GRID!$B$17:$BI$27,MATCH(Q$7,GRID!$A$17:$A$27,0),MATCH(1,($U$2=GRID!$B$1:$BI$1)*(КАЛЕНДАРЬ!$AA32=GRID!$B$3:$BI$3), 0))*GRID!$B$66*(1-GRID!$B$69),0))</f>
        <v>#N/A</v>
      </c>
      <c r="S208" s="47" t="e" cm="1">
        <f t="array" ref="S208">IF($I$2="Раннее бронирование",
INDEX(GRID!$B$4:$BI$14,MATCH(S$7,GRID!$A$4:$A$14,0),MATCH(1,($U$2=GRID!$B$1:$BI$1)*(КАЛЕНДАРЬ!$AA32=GRID!$B$3:$BI$3), 0))*GRID!$B$67,
ROUNDUP(INDEX(GRID!$B$4:$BI$14,MATCH(S$7,GRID!$A$4:$A$14,0),MATCH(1,($U$2=GRID!$B$1:$BI$1)*(КАЛЕНДАРЬ!$AA32=GRID!$B$3:$BI$3),0))*GRID!$B$66*(1-GRID!$B$69),0))</f>
        <v>#N/A</v>
      </c>
      <c r="T208" s="48" t="e" cm="1">
        <f t="array" ref="T208">IF($I$2="Раннее бронирование",
INDEX(GRID!$B$17:$BI$27,MATCH(S$7,GRID!$A$17:$A$27,0),MATCH(1,($U$2=GRID!$B$1:$BI$1)*(КАЛЕНДАРЬ!$AA32=GRID!$B$3:$BI$3), 0))*GRID!$B$67,
ROUNDUP(INDEX(GRID!$B$17:$BI$27,MATCH(S$7,GRID!$A$17:$A$27,0),MATCH(1,($U$2=GRID!$B$1:$BI$1)*(КАЛЕНДАРЬ!$AA32=GRID!$B$3:$BI$3), 0))*GRID!$B$66*(1-GRID!$B$69),0))</f>
        <v>#N/A</v>
      </c>
      <c r="U208" s="47" cm="1">
        <f t="array" ref="U208">IF($I$2="Раннее бронирование",
INDEX(GRID!$B$4:$BI$14,MATCH(U$7,GRID!$A$4:$A$14,0),MATCH(1,($U$2=GRID!$B$1:$BI$1)*(КАЛЕНДАРЬ!$AA32=GRID!$B$3:$BI$3), 0))*GRID!$B$67,
ROUNDUP(INDEX(GRID!$B$4:$BI$14,MATCH(U$7,GRID!$A$4:$A$14,0),MATCH(1,($U$2=GRID!$B$1:$BI$1)*(КАЛЕНДАРЬ!$AA32=GRID!$B$3:$BI$3),0))*GRID!$B$66*(1-GRID!$B$69),0))</f>
        <v>37400</v>
      </c>
      <c r="V208" s="48" cm="1">
        <f t="array" ref="V208">IF($I$2="Раннее бронирование",
INDEX(GRID!$B$17:$BI$27,MATCH(U$7,GRID!$A$17:$A$27,0),MATCH(1,($U$2=GRID!$B$1:$BI$1)*(КАЛЕНДАРЬ!$AA32=GRID!$B$3:$BI$3), 0))*GRID!$B$67,
ROUNDUP(INDEX(GRID!$B$17:$BI$27,MATCH(U$7,GRID!$A$17:$A$27,0),MATCH(1,($U$2=GRID!$B$1:$BI$1)*(КАЛЕНДАРЬ!$AA32=GRID!$B$3:$BI$3), 0))*GRID!$B$66*(1-GRID!$B$69),0))</f>
        <v>39100</v>
      </c>
      <c r="W208" s="47" cm="1">
        <f t="array" ref="W208">IF($I$2="Раннее бронирование",
INDEX(GRID!$B$4:$BI$14,MATCH(W$7,GRID!$A$4:$A$14,0),MATCH(1,($U$2=GRID!$B$1:$BI$1)*(КАЛЕНДАРЬ!$AA32=GRID!$B$3:$BI$3), 0))*GRID!$B$67,
ROUNDUP(INDEX(GRID!$B$4:$BI$14,MATCH(W$7,GRID!$A$4:$A$14,0),MATCH(1,($U$2=GRID!$B$1:$BI$1)*(КАЛЕНДАРЬ!$AA32=GRID!$B$3:$BI$3),0))*GRID!$B$66*(1-GRID!$B$69),0))</f>
        <v>151640</v>
      </c>
      <c r="X208" s="48" cm="1">
        <f t="array" ref="X208">IF($I$2="Раннее бронирование",
INDEX(GRID!$B$17:$BI$27,MATCH(W$7,GRID!$A$17:$A$27,0),MATCH(1,($U$2=GRID!$B$1:$BI$1)*(КАЛЕНДАРЬ!$AA32=GRID!$B$3:$BI$3), 0))*GRID!$B$67,
ROUNDUP(INDEX(GRID!$B$17:$BI$27,MATCH(W$7,GRID!$A$17:$A$27,0),MATCH(1,($U$2=GRID!$B$1:$BI$1)*(КАЛЕНДАРЬ!$AA32=GRID!$B$3:$BI$3), 0))*GRID!$B$66*(1-GRID!$B$69),0))</f>
        <v>153340</v>
      </c>
    </row>
    <row r="209" spans="1:24" hidden="1" x14ac:dyDescent="0.2">
      <c r="A209" s="117" t="s">
        <v>43</v>
      </c>
      <c r="B209" s="117">
        <v>30</v>
      </c>
      <c r="C209" s="47" cm="1">
        <f t="array" ref="C209">IF($I$2="Раннее бронирование",
INDEX(GRID!$B$4:$BI$14,MATCH(C$7,GRID!$A$4:$A$14,0),MATCH(1,($U$2=GRID!$B$1:$BI$1)*(КАЛЕНДАРЬ!$AA33=GRID!$B$3:$BI$3), 0))*GRID!$B$67,
ROUNDUP(INDEX(GRID!$B$4:$BI$14,MATCH(C$7,GRID!$A$4:$A$14,0),MATCH(1,($U$2=GRID!$B$1:$BI$1)*(КАЛЕНДАРЬ!$AA33=GRID!$B$3:$BI$3),0))*GRID!$B$66*(1-GRID!$B$69),0))</f>
        <v>12240</v>
      </c>
      <c r="D209" s="48" cm="1">
        <f t="array" ref="D209">IF($I$2="Раннее бронирование",
INDEX(GRID!$B$17:$BI$27,MATCH(C$7,GRID!$A$17:$A$27,0),MATCH(1,($U$2=GRID!$B$1:$BI$1)*(КАЛЕНДАРЬ!$AA33=GRID!$B$3:$BI$3), 0))*GRID!$B$67,
ROUNDUP(INDEX(GRID!$B$17:$BI$27,MATCH(C$7,GRID!$A$17:$A$27,0),MATCH(1,($U$2=GRID!$B$1:$BI$1)*(КАЛЕНДАРЬ!$AA33=GRID!$B$3:$BI$3), 0))*GRID!$B$66*(1-GRID!$B$69),0))</f>
        <v>13940</v>
      </c>
      <c r="E209" s="47" cm="1">
        <f t="array" ref="E209">IF($I$2="Раннее бронирование",
INDEX(GRID!$B$4:$BI$14,MATCH(E$7,GRID!$A$4:$A$14,0),MATCH(1,($U$2=GRID!$B$1:$BI$1)*(КАЛЕНДАРЬ!$AA33=GRID!$B$3:$BI$3), 0))*GRID!$B$67,
ROUNDUP(INDEX(GRID!$B$4:$BI$14,MATCH(E$7,GRID!$A$4:$A$14,0),MATCH(1,($U$2=GRID!$B$1:$BI$1)*(КАЛЕНДАРЬ!$AA33=GRID!$B$3:$BI$3),0))*GRID!$B$66*(1-GRID!$B$69),0))</f>
        <v>13396</v>
      </c>
      <c r="F209" s="48" cm="1">
        <f t="array" ref="F209">IF($I$2="Раннее бронирование",
INDEX(GRID!$B$17:$BI$27,MATCH(E$7,GRID!$A$17:$A$27,0),MATCH(1,($U$2=GRID!$B$1:$BI$1)*(КАЛЕНДАРЬ!$AA33=GRID!$B$3:$BI$3), 0))*GRID!$B$67,
ROUNDUP(INDEX(GRID!$B$17:$BI$27,MATCH(E$7,GRID!$A$17:$A$27,0),MATCH(1,($U$2=GRID!$B$1:$BI$1)*(КАЛЕНДАРЬ!$AA33=GRID!$B$3:$BI$3), 0))*GRID!$B$66*(1-GRID!$B$69),0))</f>
        <v>15096</v>
      </c>
      <c r="G209" s="47" t="e" cm="1">
        <f t="array" ref="G209">IF($I$2="Раннее бронирование",
INDEX(GRID!$B$4:$BI$14,MATCH(G$7,GRID!$A$4:$A$14,0),MATCH(1,($U$2=GRID!$B$1:$BI$1)*(КАЛЕНДАРЬ!$AA33=GRID!$B$3:$BI$3), 0))*GRID!$B$67,
ROUNDUP(INDEX(GRID!$B$4:$BI$14,MATCH(G$7,GRID!$A$4:$A$14,0),MATCH(1,($U$2=GRID!$B$1:$BI$1)*(КАЛЕНДАРЬ!$AA33=GRID!$B$3:$BI$3),0))*GRID!$B$66*(1-GRID!$B$69),0))</f>
        <v>#N/A</v>
      </c>
      <c r="H209" s="48" t="e" cm="1">
        <f t="array" ref="H209">IF($I$2="Раннее бронирование",
INDEX(GRID!$B$17:$BI$27,MATCH(G$7,GRID!$A$17:$A$27,0),MATCH(1,($U$2=GRID!$B$1:$BI$1)*(КАЛЕНДАРЬ!$AA33=GRID!$B$3:$BI$3), 0))*GRID!$B$67,
ROUNDUP(INDEX(GRID!$B$17:$BI$27,MATCH(G$7,GRID!$A$17:$A$27,0),MATCH(1,($U$2=GRID!$B$1:$BI$1)*(КАЛЕНДАРЬ!$AA33=GRID!$B$3:$BI$3), 0))*GRID!$B$66*(1-GRID!$B$69),0))</f>
        <v>#N/A</v>
      </c>
      <c r="I209" s="47" t="e" cm="1">
        <f t="array" ref="I209">IF($I$2="Раннее бронирование",
INDEX(GRID!$B$4:$BI$14,MATCH(I$7,GRID!$A$4:$A$14,0),MATCH(1,($U$2=GRID!$B$1:$BI$1)*(КАЛЕНДАРЬ!$AA33=GRID!$B$3:$BI$3), 0))*GRID!$B$67,
ROUNDUP(INDEX(GRID!$B$4:$BI$14,MATCH(I$7,GRID!$A$4:$A$14,0),MATCH(1,($U$2=GRID!$B$1:$BI$1)*(КАЛЕНДАРЬ!$AA33=GRID!$B$3:$BI$3),0))*GRID!$B$66*(1-GRID!$B$69),0))</f>
        <v>#N/A</v>
      </c>
      <c r="J209" s="48" t="e" cm="1">
        <f t="array" ref="J209">IF($I$2="Раннее бронирование",
INDEX(GRID!$B$17:$BI$27,MATCH(I$7,GRID!$A$17:$A$27,0),MATCH(1,($U$2=GRID!$B$1:$BI$1)*(КАЛЕНДАРЬ!$AA33=GRID!$B$3:$BI$3), 0))*GRID!$B$67,
ROUNDUP(INDEX(GRID!$B$17:$BI$27,MATCH(I$7,GRID!$A$17:$A$27,0),MATCH(1,($U$2=GRID!$B$1:$BI$1)*(КАЛЕНДАРЬ!$AA33=GRID!$B$3:$BI$3), 0))*GRID!$B$66*(1-GRID!$B$69),0))</f>
        <v>#N/A</v>
      </c>
      <c r="K209" s="47" cm="1">
        <f t="array" ref="K209">IF($I$2="Раннее бронирование",
INDEX(GRID!$B$4:$BI$14,MATCH(K$7,GRID!$A$4:$A$14,0),MATCH(1,($U$2=GRID!$B$1:$BI$1)*(КАЛЕНДАРЬ!$AA33=GRID!$B$3:$BI$3), 0))*GRID!$B$67,
ROUNDUP(INDEX(GRID!$B$4:$BI$14,MATCH(K$7,GRID!$A$4:$A$14,0),MATCH(1,($U$2=GRID!$B$1:$BI$1)*(КАЛЕНДАРЬ!$AA33=GRID!$B$3:$BI$3),0))*GRID!$B$66*(1-GRID!$B$69),0))</f>
        <v>17680</v>
      </c>
      <c r="L209" s="48" cm="1">
        <f t="array" ref="L209">IF($I$2="Раннее бронирование",
INDEX(GRID!$B$17:$BI$27,MATCH(K$7,GRID!$A$17:$A$27,0),MATCH(1,($U$2=GRID!$B$1:$BI$1)*(КАЛЕНДАРЬ!$AA33=GRID!$B$3:$BI$3), 0))*GRID!$B$67,
ROUNDUP(INDEX(GRID!$B$17:$BI$27,MATCH(K$7,GRID!$A$17:$A$27,0),MATCH(1,($U$2=GRID!$B$1:$BI$1)*(КАЛЕНДАРЬ!$AA33=GRID!$B$3:$BI$3), 0))*GRID!$B$66*(1-GRID!$B$69),0))</f>
        <v>19380</v>
      </c>
      <c r="M209" s="47" cm="1">
        <f t="array" ref="M209">IF($I$2="Раннее бронирование",
INDEX(GRID!$B$4:$BI$14,MATCH(M$7,GRID!$A$4:$A$14,0),MATCH(1,($U$2=GRID!$B$1:$BI$1)*(КАЛЕНДАРЬ!$AA33=GRID!$B$3:$BI$3), 0))*GRID!$B$67,
ROUNDUP(INDEX(GRID!$B$4:$BI$14,MATCH(M$7,GRID!$A$4:$A$14,0),MATCH(1,($U$2=GRID!$B$1:$BI$1)*(КАЛЕНДАРЬ!$AA33=GRID!$B$3:$BI$3),0))*GRID!$B$66*(1-GRID!$B$69),0))</f>
        <v>19380</v>
      </c>
      <c r="N209" s="48" cm="1">
        <f t="array" ref="N209">IF($I$2="Раннее бронирование",
INDEX(GRID!$B$17:$BI$27,MATCH(M$7,GRID!$A$17:$A$27,0),MATCH(1,($U$2=GRID!$B$1:$BI$1)*(КАЛЕНДАРЬ!$AA33=GRID!$B$3:$BI$3), 0))*GRID!$B$67,
ROUNDUP(INDEX(GRID!$B$17:$BI$27,MATCH(M$7,GRID!$A$17:$A$27,0),MATCH(1,($U$2=GRID!$B$1:$BI$1)*(КАЛЕНДАРЬ!$AA33=GRID!$B$3:$BI$3), 0))*GRID!$B$66*(1-GRID!$B$69),0))</f>
        <v>21080</v>
      </c>
      <c r="O209" s="47" cm="1">
        <f t="array" ref="O209">IF($I$2="Раннее бронирование",
INDEX(GRID!$B$4:$BI$14,MATCH(O$7,GRID!$A$4:$A$14,0),MATCH(1,($U$2=GRID!$B$1:$BI$1)*(КАЛЕНДАРЬ!$AA33=GRID!$B$3:$BI$3), 0))*GRID!$B$67,
ROUNDUP(INDEX(GRID!$B$4:$BI$14,MATCH(O$7,GRID!$A$4:$A$14,0),MATCH(1,($U$2=GRID!$B$1:$BI$1)*(КАЛЕНДАРЬ!$AA33=GRID!$B$3:$BI$3),0))*GRID!$B$66*(1-GRID!$B$69),0))</f>
        <v>24072</v>
      </c>
      <c r="P209" s="48" cm="1">
        <f t="array" ref="P209">IF($I$2="Раннее бронирование",
INDEX(GRID!$B$17:$BI$27,MATCH(O$7,GRID!$A$17:$A$27,0),MATCH(1,($U$2=GRID!$B$1:$BI$1)*(КАЛЕНДАРЬ!$AA33=GRID!$B$3:$BI$3), 0))*GRID!$B$67,
ROUNDUP(INDEX(GRID!$B$17:$BI$27,MATCH(O$7,GRID!$A$17:$A$27,0),MATCH(1,($U$2=GRID!$B$1:$BI$1)*(КАЛЕНДАРЬ!$AA33=GRID!$B$3:$BI$3), 0))*GRID!$B$66*(1-GRID!$B$69),0))</f>
        <v>25772</v>
      </c>
      <c r="Q209" s="47" t="e" cm="1">
        <f t="array" ref="Q209">IF($I$2="Раннее бронирование",
INDEX(GRID!$B$4:$BI$14,MATCH(Q$7,GRID!$A$4:$A$14,0),MATCH(1,($U$2=GRID!$B$1:$BI$1)*(КАЛЕНДАРЬ!$AA33=GRID!$B$3:$BI$3), 0))*GRID!$B$67,
ROUNDUP(INDEX(GRID!$B$4:$BI$14,MATCH(Q$7,GRID!$A$4:$A$14,0),MATCH(1,($U$2=GRID!$B$1:$BI$1)*(КАЛЕНДАРЬ!$AA33=GRID!$B$3:$BI$3),0))*GRID!$B$66*(1-GRID!$B$69),0))</f>
        <v>#N/A</v>
      </c>
      <c r="R209" s="48" t="e" cm="1">
        <f t="array" ref="R209">IF($I$2="Раннее бронирование",
INDEX(GRID!$B$17:$BI$27,MATCH(Q$7,GRID!$A$17:$A$27,0),MATCH(1,($U$2=GRID!$B$1:$BI$1)*(КАЛЕНДАРЬ!$AA33=GRID!$B$3:$BI$3), 0))*GRID!$B$67,
ROUNDUP(INDEX(GRID!$B$17:$BI$27,MATCH(Q$7,GRID!$A$17:$A$27,0),MATCH(1,($U$2=GRID!$B$1:$BI$1)*(КАЛЕНДАРЬ!$AA33=GRID!$B$3:$BI$3), 0))*GRID!$B$66*(1-GRID!$B$69),0))</f>
        <v>#N/A</v>
      </c>
      <c r="S209" s="47" t="e" cm="1">
        <f t="array" ref="S209">IF($I$2="Раннее бронирование",
INDEX(GRID!$B$4:$BI$14,MATCH(S$7,GRID!$A$4:$A$14,0),MATCH(1,($U$2=GRID!$B$1:$BI$1)*(КАЛЕНДАРЬ!$AA33=GRID!$B$3:$BI$3), 0))*GRID!$B$67,
ROUNDUP(INDEX(GRID!$B$4:$BI$14,MATCH(S$7,GRID!$A$4:$A$14,0),MATCH(1,($U$2=GRID!$B$1:$BI$1)*(КАЛЕНДАРЬ!$AA33=GRID!$B$3:$BI$3),0))*GRID!$B$66*(1-GRID!$B$69),0))</f>
        <v>#N/A</v>
      </c>
      <c r="T209" s="48" t="e" cm="1">
        <f t="array" ref="T209">IF($I$2="Раннее бронирование",
INDEX(GRID!$B$17:$BI$27,MATCH(S$7,GRID!$A$17:$A$27,0),MATCH(1,($U$2=GRID!$B$1:$BI$1)*(КАЛЕНДАРЬ!$AA33=GRID!$B$3:$BI$3), 0))*GRID!$B$67,
ROUNDUP(INDEX(GRID!$B$17:$BI$27,MATCH(S$7,GRID!$A$17:$A$27,0),MATCH(1,($U$2=GRID!$B$1:$BI$1)*(КАЛЕНДАРЬ!$AA33=GRID!$B$3:$BI$3), 0))*GRID!$B$66*(1-GRID!$B$69),0))</f>
        <v>#N/A</v>
      </c>
      <c r="U209" s="47" cm="1">
        <f t="array" ref="U209">IF($I$2="Раннее бронирование",
INDEX(GRID!$B$4:$BI$14,MATCH(U$7,GRID!$A$4:$A$14,0),MATCH(1,($U$2=GRID!$B$1:$BI$1)*(КАЛЕНДАРЬ!$AA33=GRID!$B$3:$BI$3), 0))*GRID!$B$67,
ROUNDUP(INDEX(GRID!$B$4:$BI$14,MATCH(U$7,GRID!$A$4:$A$14,0),MATCH(1,($U$2=GRID!$B$1:$BI$1)*(КАЛЕНДАРЬ!$AA33=GRID!$B$3:$BI$3),0))*GRID!$B$66*(1-GRID!$B$69),0))</f>
        <v>37400</v>
      </c>
      <c r="V209" s="48" cm="1">
        <f t="array" ref="V209">IF($I$2="Раннее бронирование",
INDEX(GRID!$B$17:$BI$27,MATCH(U$7,GRID!$A$17:$A$27,0),MATCH(1,($U$2=GRID!$B$1:$BI$1)*(КАЛЕНДАРЬ!$AA33=GRID!$B$3:$BI$3), 0))*GRID!$B$67,
ROUNDUP(INDEX(GRID!$B$17:$BI$27,MATCH(U$7,GRID!$A$17:$A$27,0),MATCH(1,($U$2=GRID!$B$1:$BI$1)*(КАЛЕНДАРЬ!$AA33=GRID!$B$3:$BI$3), 0))*GRID!$B$66*(1-GRID!$B$69),0))</f>
        <v>39100</v>
      </c>
      <c r="W209" s="47" cm="1">
        <f t="array" ref="W209">IF($I$2="Раннее бронирование",
INDEX(GRID!$B$4:$BI$14,MATCH(W$7,GRID!$A$4:$A$14,0),MATCH(1,($U$2=GRID!$B$1:$BI$1)*(КАЛЕНДАРЬ!$AA33=GRID!$B$3:$BI$3), 0))*GRID!$B$67,
ROUNDUP(INDEX(GRID!$B$4:$BI$14,MATCH(W$7,GRID!$A$4:$A$14,0),MATCH(1,($U$2=GRID!$B$1:$BI$1)*(КАЛЕНДАРЬ!$AA33=GRID!$B$3:$BI$3),0))*GRID!$B$66*(1-GRID!$B$69),0))</f>
        <v>151640</v>
      </c>
      <c r="X209" s="48" cm="1">
        <f t="array" ref="X209">IF($I$2="Раннее бронирование",
INDEX(GRID!$B$17:$BI$27,MATCH(W$7,GRID!$A$17:$A$27,0),MATCH(1,($U$2=GRID!$B$1:$BI$1)*(КАЛЕНДАРЬ!$AA33=GRID!$B$3:$BI$3), 0))*GRID!$B$67,
ROUNDUP(INDEX(GRID!$B$17:$BI$27,MATCH(W$7,GRID!$A$17:$A$27,0),MATCH(1,($U$2=GRID!$B$1:$BI$1)*(КАЛЕНДАРЬ!$AA33=GRID!$B$3:$BI$3), 0))*GRID!$B$66*(1-GRID!$B$69),0))</f>
        <v>153340</v>
      </c>
    </row>
    <row r="210" spans="1:24" hidden="1" x14ac:dyDescent="0.2">
      <c r="A210" s="124"/>
      <c r="B210" s="124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</row>
    <row r="211" spans="1:24" hidden="1" x14ac:dyDescent="0.2">
      <c r="A211" s="210" t="s">
        <v>38</v>
      </c>
      <c r="B211" s="210"/>
      <c r="C211" s="210"/>
      <c r="D211" s="210"/>
      <c r="E211" s="210"/>
      <c r="F211" s="210"/>
      <c r="G211" s="210"/>
      <c r="H211" s="210"/>
      <c r="I211" s="210"/>
      <c r="J211" s="210"/>
      <c r="K211" s="210"/>
      <c r="L211" s="210"/>
      <c r="M211" s="210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</row>
    <row r="212" spans="1:24" hidden="1" x14ac:dyDescent="0.2">
      <c r="A212" s="211" t="s">
        <v>106</v>
      </c>
      <c r="B212" s="212"/>
      <c r="C212" s="212"/>
      <c r="D212" s="212"/>
      <c r="E212" s="212"/>
      <c r="F212" s="212"/>
      <c r="G212" s="212"/>
      <c r="H212" s="212"/>
      <c r="I212" s="212"/>
      <c r="J212" s="212"/>
      <c r="K212" s="212"/>
      <c r="L212" s="212"/>
      <c r="M212" s="212"/>
      <c r="N212" s="212"/>
      <c r="O212" s="212"/>
      <c r="P212" s="212"/>
      <c r="Q212" s="212"/>
      <c r="R212" s="212"/>
      <c r="S212" s="212"/>
      <c r="T212" s="212"/>
      <c r="U212" s="212"/>
      <c r="V212" s="212"/>
      <c r="W212" s="212"/>
      <c r="X212" s="212"/>
    </row>
    <row r="213" spans="1:24" ht="58.5" hidden="1" customHeight="1" x14ac:dyDescent="0.2">
      <c r="A213" s="213" t="s">
        <v>39</v>
      </c>
      <c r="B213" s="214"/>
      <c r="C213" s="217" t="s">
        <v>85</v>
      </c>
      <c r="D213" s="218"/>
      <c r="E213" s="219" t="s">
        <v>86</v>
      </c>
      <c r="F213" s="220"/>
      <c r="G213" s="221" t="s">
        <v>186</v>
      </c>
      <c r="H213" s="222"/>
      <c r="I213" s="223" t="s">
        <v>187</v>
      </c>
      <c r="J213" s="224"/>
      <c r="K213" s="255" t="s">
        <v>88</v>
      </c>
      <c r="L213" s="256"/>
      <c r="M213" s="226" t="s">
        <v>89</v>
      </c>
      <c r="N213" s="227"/>
      <c r="O213" s="228" t="s">
        <v>94</v>
      </c>
      <c r="P213" s="229"/>
      <c r="Q213" s="257" t="s">
        <v>188</v>
      </c>
      <c r="R213" s="258"/>
      <c r="S213" s="259" t="s">
        <v>189</v>
      </c>
      <c r="T213" s="260"/>
      <c r="U213" s="232" t="s">
        <v>91</v>
      </c>
      <c r="V213" s="233"/>
      <c r="W213" s="234" t="s">
        <v>96</v>
      </c>
      <c r="X213" s="235"/>
    </row>
    <row r="214" spans="1:24" ht="12" hidden="1" customHeight="1" x14ac:dyDescent="0.2">
      <c r="A214" s="215"/>
      <c r="B214" s="216"/>
      <c r="C214" s="45" t="s">
        <v>40</v>
      </c>
      <c r="D214" s="45" t="s">
        <v>41</v>
      </c>
      <c r="E214" s="45" t="s">
        <v>40</v>
      </c>
      <c r="F214" s="45" t="s">
        <v>41</v>
      </c>
      <c r="G214" s="45" t="s">
        <v>40</v>
      </c>
      <c r="H214" s="45" t="s">
        <v>41</v>
      </c>
      <c r="I214" s="45" t="s">
        <v>40</v>
      </c>
      <c r="J214" s="45" t="s">
        <v>41</v>
      </c>
      <c r="K214" s="45" t="s">
        <v>40</v>
      </c>
      <c r="L214" s="45" t="s">
        <v>41</v>
      </c>
      <c r="M214" s="45" t="s">
        <v>40</v>
      </c>
      <c r="N214" s="45" t="s">
        <v>41</v>
      </c>
      <c r="O214" s="45" t="s">
        <v>40</v>
      </c>
      <c r="P214" s="45" t="s">
        <v>41</v>
      </c>
      <c r="Q214" s="45" t="s">
        <v>40</v>
      </c>
      <c r="R214" s="45" t="s">
        <v>41</v>
      </c>
      <c r="S214" s="45" t="s">
        <v>40</v>
      </c>
      <c r="T214" s="45" t="s">
        <v>41</v>
      </c>
      <c r="U214" s="45" t="s">
        <v>40</v>
      </c>
      <c r="V214" s="45" t="s">
        <v>41</v>
      </c>
      <c r="W214" s="45" t="s">
        <v>40</v>
      </c>
      <c r="X214" s="45" t="s">
        <v>41</v>
      </c>
    </row>
    <row r="215" spans="1:24" ht="11.25" hidden="1" customHeight="1" x14ac:dyDescent="0.2">
      <c r="A215" s="117" t="s">
        <v>42</v>
      </c>
      <c r="B215" s="117">
        <v>1</v>
      </c>
      <c r="C215" s="47" cm="1">
        <f t="array" ref="C215">IF($I$2="Раннее бронирование",
INDEX(GRID!$B$4:$BI$14,MATCH(C$7,GRID!$A$4:$A$14,0),MATCH(1,($U$2=GRID!$B$1:$BI$1)*(КАЛЕНДАРЬ!$AD4=GRID!$B$3:$BI$3), 0))*GRID!$B$67,
ROUNDUP(INDEX(GRID!$B$4:$BI$14,MATCH(C$7,GRID!$A$4:$A$14,0),MATCH(1,($U$2=GRID!$B$1:$BI$1)*(КАЛЕНДАРЬ!$AD4=GRID!$B$3:$BI$3),0))*GRID!$B$66*(1-GRID!$B$69),0))</f>
        <v>12920</v>
      </c>
      <c r="D215" s="48" cm="1">
        <f t="array" ref="D215">IF($I$2="Раннее бронирование",
INDEX(GRID!$B$17:$BI$27,MATCH(C$7,GRID!$A$17:$A$27,0),MATCH(1,($U$2=GRID!$B$1:$BI$1)*(КАЛЕНДАРЬ!$AD4=GRID!$B$3:$BI$3), 0))*GRID!$B$67,
ROUNDUP(INDEX(GRID!$B$17:$BI$27,MATCH(C$7,GRID!$A$17:$A$27,0),MATCH(1,($U$2=GRID!$B$1:$BI$1)*(КАЛЕНДАРЬ!$AD4=GRID!$B$3:$BI$3), 0))*GRID!$B$66*(1-GRID!$B$69),0))</f>
        <v>14620</v>
      </c>
      <c r="E215" s="47" cm="1">
        <f t="array" ref="E215">IF($I$2="Раннее бронирование",
INDEX(GRID!$B$4:$BI$14,MATCH(E$7,GRID!$A$4:$A$14,0),MATCH(1,($U$2=GRID!$B$1:$BI$1)*(КАЛЕНДАРЬ!$AD4=GRID!$B$3:$BI$3), 0))*GRID!$B$67,
ROUNDUP(INDEX(GRID!$B$4:$BI$14,MATCH(E$7,GRID!$A$4:$A$14,0),MATCH(1,($U$2=GRID!$B$1:$BI$1)*(КАЛЕНДАРЬ!$AD4=GRID!$B$3:$BI$3),0))*GRID!$B$66*(1-GRID!$B$69),0))</f>
        <v>14212</v>
      </c>
      <c r="F215" s="48" cm="1">
        <f t="array" ref="F215">IF($I$2="Раннее бронирование",
INDEX(GRID!$B$17:$BI$27,MATCH(E$7,GRID!$A$17:$A$27,0),MATCH(1,($U$2=GRID!$B$1:$BI$1)*(КАЛЕНДАРЬ!$AD4=GRID!$B$3:$BI$3), 0))*GRID!$B$67,
ROUNDUP(INDEX(GRID!$B$17:$BI$27,MATCH(E$7,GRID!$A$17:$A$27,0),MATCH(1,($U$2=GRID!$B$1:$BI$1)*(КАЛЕНДАРЬ!$AD4=GRID!$B$3:$BI$3), 0))*GRID!$B$66*(1-GRID!$B$69),0))</f>
        <v>15912</v>
      </c>
      <c r="G215" s="47" t="e" cm="1">
        <f t="array" ref="G215">IF($I$2="Раннее бронирование",
INDEX(GRID!$B$4:$BI$14,MATCH(G$7,GRID!$A$4:$A$14,0),MATCH(1,($U$2=GRID!$B$1:$BI$1)*(КАЛЕНДАРЬ!$AD4=GRID!$B$3:$BI$3), 0))*GRID!$B$67,
ROUNDUP(INDEX(GRID!$B$4:$BI$14,MATCH(G$7,GRID!$A$4:$A$14,0),MATCH(1,($U$2=GRID!$B$1:$BI$1)*(КАЛЕНДАРЬ!$AD4=GRID!$B$3:$BI$3),0))*GRID!$B$66*(1-GRID!$B$69),0))</f>
        <v>#N/A</v>
      </c>
      <c r="H215" s="48" t="e" cm="1">
        <f t="array" ref="H215">IF($I$2="Раннее бронирование",
INDEX(GRID!$B$17:$BI$27,MATCH(G$7,GRID!$A$17:$A$27,0),MATCH(1,($U$2=GRID!$B$1:$BI$1)*(КАЛЕНДАРЬ!$AD4=GRID!$B$3:$BI$3), 0))*GRID!$B$67,
ROUNDUP(INDEX(GRID!$B$17:$BI$27,MATCH(G$7,GRID!$A$17:$A$27,0),MATCH(1,($U$2=GRID!$B$1:$BI$1)*(КАЛЕНДАРЬ!$AD4=GRID!$B$3:$BI$3), 0))*GRID!$B$66*(1-GRID!$B$69),0))</f>
        <v>#N/A</v>
      </c>
      <c r="I215" s="47" t="e" cm="1">
        <f t="array" ref="I215">IF($I$2="Раннее бронирование",
INDEX(GRID!$B$4:$BI$14,MATCH(I$7,GRID!$A$4:$A$14,0),MATCH(1,($U$2=GRID!$B$1:$BI$1)*(КАЛЕНДАРЬ!$AD4=GRID!$B$3:$BI$3), 0))*GRID!$B$67,
ROUNDUP(INDEX(GRID!$B$4:$BI$14,MATCH(I$7,GRID!$A$4:$A$14,0),MATCH(1,($U$2=GRID!$B$1:$BI$1)*(КАЛЕНДАРЬ!$AD4=GRID!$B$3:$BI$3),0))*GRID!$B$66*(1-GRID!$B$69),0))</f>
        <v>#N/A</v>
      </c>
      <c r="J215" s="48" t="e" cm="1">
        <f t="array" ref="J215">IF($I$2="Раннее бронирование",
INDEX(GRID!$B$17:$BI$27,MATCH(I$7,GRID!$A$17:$A$27,0),MATCH(1,($U$2=GRID!$B$1:$BI$1)*(КАЛЕНДАРЬ!$AD4=GRID!$B$3:$BI$3), 0))*GRID!$B$67,
ROUNDUP(INDEX(GRID!$B$17:$BI$27,MATCH(I$7,GRID!$A$17:$A$27,0),MATCH(1,($U$2=GRID!$B$1:$BI$1)*(КАЛЕНДАРЬ!$AD4=GRID!$B$3:$BI$3), 0))*GRID!$B$66*(1-GRID!$B$69),0))</f>
        <v>#N/A</v>
      </c>
      <c r="K215" s="47" cm="1">
        <f t="array" ref="K215">IF($I$2="Раннее бронирование",
INDEX(GRID!$B$4:$BI$14,MATCH(K$7,GRID!$A$4:$A$14,0),MATCH(1,($U$2=GRID!$B$1:$BI$1)*(КАЛЕНДАРЬ!$AD4=GRID!$B$3:$BI$3), 0))*GRID!$B$67,
ROUNDUP(INDEX(GRID!$B$4:$BI$14,MATCH(K$7,GRID!$A$4:$A$14,0),MATCH(1,($U$2=GRID!$B$1:$BI$1)*(КАЛЕНДАРЬ!$AD4=GRID!$B$3:$BI$3),0))*GRID!$B$66*(1-GRID!$B$69),0))</f>
        <v>18768</v>
      </c>
      <c r="L215" s="48" cm="1">
        <f t="array" ref="L215">IF($I$2="Раннее бронирование",
INDEX(GRID!$B$17:$BI$27,MATCH(K$7,GRID!$A$17:$A$27,0),MATCH(1,($U$2=GRID!$B$1:$BI$1)*(КАЛЕНДАРЬ!$AD4=GRID!$B$3:$BI$3), 0))*GRID!$B$67,
ROUNDUP(INDEX(GRID!$B$17:$BI$27,MATCH(K$7,GRID!$A$17:$A$27,0),MATCH(1,($U$2=GRID!$B$1:$BI$1)*(КАЛЕНДАРЬ!$AD4=GRID!$B$3:$BI$3), 0))*GRID!$B$66*(1-GRID!$B$69),0))</f>
        <v>20468</v>
      </c>
      <c r="M215" s="47" cm="1">
        <f t="array" ref="M215">IF($I$2="Раннее бронирование",
INDEX(GRID!$B$4:$BI$14,MATCH(M$7,GRID!$A$4:$A$14,0),MATCH(1,($U$2=GRID!$B$1:$BI$1)*(КАЛЕНДАРЬ!$AD4=GRID!$B$3:$BI$3), 0))*GRID!$B$67,
ROUNDUP(INDEX(GRID!$B$4:$BI$14,MATCH(M$7,GRID!$A$4:$A$14,0),MATCH(1,($U$2=GRID!$B$1:$BI$1)*(КАЛЕНДАРЬ!$AD4=GRID!$B$3:$BI$3),0))*GRID!$B$66*(1-GRID!$B$69),0))</f>
        <v>20604</v>
      </c>
      <c r="N215" s="48" cm="1">
        <f t="array" ref="N215">IF($I$2="Раннее бронирование",
INDEX(GRID!$B$17:$BI$27,MATCH(M$7,GRID!$A$17:$A$27,0),MATCH(1,($U$2=GRID!$B$1:$BI$1)*(КАЛЕНДАРЬ!$AD4=GRID!$B$3:$BI$3), 0))*GRID!$B$67,
ROUNDUP(INDEX(GRID!$B$17:$BI$27,MATCH(M$7,GRID!$A$17:$A$27,0),MATCH(1,($U$2=GRID!$B$1:$BI$1)*(КАЛЕНДАРЬ!$AD4=GRID!$B$3:$BI$3), 0))*GRID!$B$66*(1-GRID!$B$69),0))</f>
        <v>22304</v>
      </c>
      <c r="O215" s="47" cm="1">
        <f t="array" ref="O215">IF($I$2="Раннее бронирование",
INDEX(GRID!$B$4:$BI$14,MATCH(O$7,GRID!$A$4:$A$14,0),MATCH(1,($U$2=GRID!$B$1:$BI$1)*(КАЛЕНДАРЬ!$AD4=GRID!$B$3:$BI$3), 0))*GRID!$B$67,
ROUNDUP(INDEX(GRID!$B$4:$BI$14,MATCH(O$7,GRID!$A$4:$A$14,0),MATCH(1,($U$2=GRID!$B$1:$BI$1)*(КАЛЕНДАРЬ!$AD4=GRID!$B$3:$BI$3),0))*GRID!$B$66*(1-GRID!$B$69),0))</f>
        <v>25364</v>
      </c>
      <c r="P215" s="48" cm="1">
        <f t="array" ref="P215">IF($I$2="Раннее бронирование",
INDEX(GRID!$B$17:$BI$27,MATCH(O$7,GRID!$A$17:$A$27,0),MATCH(1,($U$2=GRID!$B$1:$BI$1)*(КАЛЕНДАРЬ!$AD4=GRID!$B$3:$BI$3), 0))*GRID!$B$67,
ROUNDUP(INDEX(GRID!$B$17:$BI$27,MATCH(O$7,GRID!$A$17:$A$27,0),MATCH(1,($U$2=GRID!$B$1:$BI$1)*(КАЛЕНДАРЬ!$AD4=GRID!$B$3:$BI$3), 0))*GRID!$B$66*(1-GRID!$B$69),0))</f>
        <v>27064</v>
      </c>
      <c r="Q215" s="47" t="e" cm="1">
        <f t="array" ref="Q215">IF($I$2="Раннее бронирование",
INDEX(GRID!$B$4:$BI$14,MATCH(Q$7,GRID!$A$4:$A$14,0),MATCH(1,($U$2=GRID!$B$1:$BI$1)*(КАЛЕНДАРЬ!$AD4=GRID!$B$3:$BI$3), 0))*GRID!$B$67,
ROUNDUP(INDEX(GRID!$B$4:$BI$14,MATCH(Q$7,GRID!$A$4:$A$14,0),MATCH(1,($U$2=GRID!$B$1:$BI$1)*(КАЛЕНДАРЬ!$AD4=GRID!$B$3:$BI$3),0))*GRID!$B$66*(1-GRID!$B$69),0))</f>
        <v>#N/A</v>
      </c>
      <c r="R215" s="48" t="e" cm="1">
        <f t="array" ref="R215">IF($I$2="Раннее бронирование",
INDEX(GRID!$B$17:$BI$27,MATCH(Q$7,GRID!$A$17:$A$27,0),MATCH(1,($U$2=GRID!$B$1:$BI$1)*(КАЛЕНДАРЬ!$AD4=GRID!$B$3:$BI$3), 0))*GRID!$B$67,
ROUNDUP(INDEX(GRID!$B$17:$BI$27,MATCH(Q$7,GRID!$A$17:$A$27,0),MATCH(1,($U$2=GRID!$B$1:$BI$1)*(КАЛЕНДАРЬ!$AD4=GRID!$B$3:$BI$3), 0))*GRID!$B$66*(1-GRID!$B$69),0))</f>
        <v>#N/A</v>
      </c>
      <c r="S215" s="47" t="e" cm="1">
        <f t="array" ref="S215">IF($I$2="Раннее бронирование",
INDEX(GRID!$B$4:$BI$14,MATCH(S$7,GRID!$A$4:$A$14,0),MATCH(1,($U$2=GRID!$B$1:$BI$1)*(КАЛЕНДАРЬ!$AD4=GRID!$B$3:$BI$3), 0))*GRID!$B$67,
ROUNDUP(INDEX(GRID!$B$4:$BI$14,MATCH(S$7,GRID!$A$4:$A$14,0),MATCH(1,($U$2=GRID!$B$1:$BI$1)*(КАЛЕНДАРЬ!$AD4=GRID!$B$3:$BI$3),0))*GRID!$B$66*(1-GRID!$B$69),0))</f>
        <v>#N/A</v>
      </c>
      <c r="T215" s="48" t="e" cm="1">
        <f t="array" ref="T215">IF($I$2="Раннее бронирование",
INDEX(GRID!$B$17:$BI$27,MATCH(S$7,GRID!$A$17:$A$27,0),MATCH(1,($U$2=GRID!$B$1:$BI$1)*(КАЛЕНДАРЬ!$AD4=GRID!$B$3:$BI$3), 0))*GRID!$B$67,
ROUNDUP(INDEX(GRID!$B$17:$BI$27,MATCH(S$7,GRID!$A$17:$A$27,0),MATCH(1,($U$2=GRID!$B$1:$BI$1)*(КАЛЕНДАРЬ!$AD4=GRID!$B$3:$BI$3), 0))*GRID!$B$66*(1-GRID!$B$69),0))</f>
        <v>#N/A</v>
      </c>
      <c r="U215" s="47" cm="1">
        <f t="array" ref="U215">IF($I$2="Раннее бронирование",
INDEX(GRID!$B$4:$BI$14,MATCH(U$7,GRID!$A$4:$A$14,0),MATCH(1,($U$2=GRID!$B$1:$BI$1)*(КАЛЕНДАРЬ!$AD4=GRID!$B$3:$BI$3), 0))*GRID!$B$67,
ROUNDUP(INDEX(GRID!$B$4:$BI$14,MATCH(U$7,GRID!$A$4:$A$14,0),MATCH(1,($U$2=GRID!$B$1:$BI$1)*(КАЛЕНДАРЬ!$AD4=GRID!$B$3:$BI$3),0))*GRID!$B$66*(1-GRID!$B$69),0))</f>
        <v>39440</v>
      </c>
      <c r="V215" s="48" cm="1">
        <f t="array" ref="V215">IF($I$2="Раннее бронирование",
INDEX(GRID!$B$17:$BI$27,MATCH(U$7,GRID!$A$17:$A$27,0),MATCH(1,($U$2=GRID!$B$1:$BI$1)*(КАЛЕНДАРЬ!$AD4=GRID!$B$3:$BI$3), 0))*GRID!$B$67,
ROUNDUP(INDEX(GRID!$B$17:$BI$27,MATCH(U$7,GRID!$A$17:$A$27,0),MATCH(1,($U$2=GRID!$B$1:$BI$1)*(КАЛЕНДАРЬ!$AD4=GRID!$B$3:$BI$3), 0))*GRID!$B$66*(1-GRID!$B$69),0))</f>
        <v>41140</v>
      </c>
      <c r="W215" s="47" cm="1">
        <f t="array" ref="W215">IF($I$2="Раннее бронирование",
INDEX(GRID!$B$4:$BI$14,MATCH(W$7,GRID!$A$4:$A$14,0),MATCH(1,($U$2=GRID!$B$1:$BI$1)*(КАЛЕНДАРЬ!$AD4=GRID!$B$3:$BI$3), 0))*GRID!$B$67,
ROUNDUP(INDEX(GRID!$B$4:$BI$14,MATCH(W$7,GRID!$A$4:$A$14,0),MATCH(1,($U$2=GRID!$B$1:$BI$1)*(КАЛЕНДАРЬ!$AD4=GRID!$B$3:$BI$3),0))*GRID!$B$66*(1-GRID!$B$69),0))</f>
        <v>157760</v>
      </c>
      <c r="X215" s="48" cm="1">
        <f t="array" ref="X215">IF($I$2="Раннее бронирование",
INDEX(GRID!$B$17:$BI$27,MATCH(W$7,GRID!$A$17:$A$27,0),MATCH(1,($U$2=GRID!$B$1:$BI$1)*(КАЛЕНДАРЬ!$AD4=GRID!$B$3:$BI$3), 0))*GRID!$B$67,
ROUNDUP(INDEX(GRID!$B$17:$BI$27,MATCH(W$7,GRID!$A$17:$A$27,0),MATCH(1,($U$2=GRID!$B$1:$BI$1)*(КАЛЕНДАРЬ!$AD4=GRID!$B$3:$BI$3), 0))*GRID!$B$66*(1-GRID!$B$69),0))</f>
        <v>159460</v>
      </c>
    </row>
    <row r="216" spans="1:24" ht="12.75" hidden="1" customHeight="1" x14ac:dyDescent="0.2">
      <c r="A216" s="117" t="s">
        <v>43</v>
      </c>
      <c r="B216" s="117">
        <v>2</v>
      </c>
      <c r="C216" s="47" cm="1">
        <f t="array" ref="C216">IF($I$2="Раннее бронирование",
INDEX(GRID!$B$4:$BI$14,MATCH(C$7,GRID!$A$4:$A$14,0),MATCH(1,($U$2=GRID!$B$1:$BI$1)*(КАЛЕНДАРЬ!$AD5=GRID!$B$3:$BI$3), 0))*GRID!$B$67,
ROUNDUP(INDEX(GRID!$B$4:$BI$14,MATCH(C$7,GRID!$A$4:$A$14,0),MATCH(1,($U$2=GRID!$B$1:$BI$1)*(КАЛЕНДАРЬ!$AD5=GRID!$B$3:$BI$3),0))*GRID!$B$66*(1-GRID!$B$69),0))</f>
        <v>14280</v>
      </c>
      <c r="D216" s="48" cm="1">
        <f t="array" ref="D216">IF($I$2="Раннее бронирование",
INDEX(GRID!$B$17:$BI$27,MATCH(C$7,GRID!$A$17:$A$27,0),MATCH(1,($U$2=GRID!$B$1:$BI$1)*(КАЛЕНДАРЬ!$AD5=GRID!$B$3:$BI$3), 0))*GRID!$B$67,
ROUNDUP(INDEX(GRID!$B$17:$BI$27,MATCH(C$7,GRID!$A$17:$A$27,0),MATCH(1,($U$2=GRID!$B$1:$BI$1)*(КАЛЕНДАРЬ!$AD5=GRID!$B$3:$BI$3), 0))*GRID!$B$66*(1-GRID!$B$69),0))</f>
        <v>15980</v>
      </c>
      <c r="E216" s="47" cm="1">
        <f t="array" ref="E216">IF($I$2="Раннее бронирование",
INDEX(GRID!$B$4:$BI$14,MATCH(E$7,GRID!$A$4:$A$14,0),MATCH(1,($U$2=GRID!$B$1:$BI$1)*(КАЛЕНДАРЬ!$AD5=GRID!$B$3:$BI$3), 0))*GRID!$B$67,
ROUNDUP(INDEX(GRID!$B$4:$BI$14,MATCH(E$7,GRID!$A$4:$A$14,0),MATCH(1,($U$2=GRID!$B$1:$BI$1)*(КАЛЕНДАРЬ!$AD5=GRID!$B$3:$BI$3),0))*GRID!$B$66*(1-GRID!$B$69),0))</f>
        <v>15776</v>
      </c>
      <c r="F216" s="48" cm="1">
        <f t="array" ref="F216">IF($I$2="Раннее бронирование",
INDEX(GRID!$B$17:$BI$27,MATCH(E$7,GRID!$A$17:$A$27,0),MATCH(1,($U$2=GRID!$B$1:$BI$1)*(КАЛЕНДАРЬ!$AD5=GRID!$B$3:$BI$3), 0))*GRID!$B$67,
ROUNDUP(INDEX(GRID!$B$17:$BI$27,MATCH(E$7,GRID!$A$17:$A$27,0),MATCH(1,($U$2=GRID!$B$1:$BI$1)*(КАЛЕНДАРЬ!$AD5=GRID!$B$3:$BI$3), 0))*GRID!$B$66*(1-GRID!$B$69),0))</f>
        <v>17476</v>
      </c>
      <c r="G216" s="47" t="e" cm="1">
        <f t="array" ref="G216">IF($I$2="Раннее бронирование",
INDEX(GRID!$B$4:$BI$14,MATCH(G$7,GRID!$A$4:$A$14,0),MATCH(1,($U$2=GRID!$B$1:$BI$1)*(КАЛЕНДАРЬ!$AD5=GRID!$B$3:$BI$3), 0))*GRID!$B$67,
ROUNDUP(INDEX(GRID!$B$4:$BI$14,MATCH(G$7,GRID!$A$4:$A$14,0),MATCH(1,($U$2=GRID!$B$1:$BI$1)*(КАЛЕНДАРЬ!$AD5=GRID!$B$3:$BI$3),0))*GRID!$B$66*(1-GRID!$B$69),0))</f>
        <v>#N/A</v>
      </c>
      <c r="H216" s="48" t="e" cm="1">
        <f t="array" ref="H216">IF($I$2="Раннее бронирование",
INDEX(GRID!$B$17:$BI$27,MATCH(G$7,GRID!$A$17:$A$27,0),MATCH(1,($U$2=GRID!$B$1:$BI$1)*(КАЛЕНДАРЬ!$AD5=GRID!$B$3:$BI$3), 0))*GRID!$B$67,
ROUNDUP(INDEX(GRID!$B$17:$BI$27,MATCH(G$7,GRID!$A$17:$A$27,0),MATCH(1,($U$2=GRID!$B$1:$BI$1)*(КАЛЕНДАРЬ!$AD5=GRID!$B$3:$BI$3), 0))*GRID!$B$66*(1-GRID!$B$69),0))</f>
        <v>#N/A</v>
      </c>
      <c r="I216" s="47" t="e" cm="1">
        <f t="array" ref="I216">IF($I$2="Раннее бронирование",
INDEX(GRID!$B$4:$BI$14,MATCH(I$7,GRID!$A$4:$A$14,0),MATCH(1,($U$2=GRID!$B$1:$BI$1)*(КАЛЕНДАРЬ!$AD5=GRID!$B$3:$BI$3), 0))*GRID!$B$67,
ROUNDUP(INDEX(GRID!$B$4:$BI$14,MATCH(I$7,GRID!$A$4:$A$14,0),MATCH(1,($U$2=GRID!$B$1:$BI$1)*(КАЛЕНДАРЬ!$AD5=GRID!$B$3:$BI$3),0))*GRID!$B$66*(1-GRID!$B$69),0))</f>
        <v>#N/A</v>
      </c>
      <c r="J216" s="48" t="e" cm="1">
        <f t="array" ref="J216">IF($I$2="Раннее бронирование",
INDEX(GRID!$B$17:$BI$27,MATCH(I$7,GRID!$A$17:$A$27,0),MATCH(1,($U$2=GRID!$B$1:$BI$1)*(КАЛЕНДАРЬ!$AD5=GRID!$B$3:$BI$3), 0))*GRID!$B$67,
ROUNDUP(INDEX(GRID!$B$17:$BI$27,MATCH(I$7,GRID!$A$17:$A$27,0),MATCH(1,($U$2=GRID!$B$1:$BI$1)*(КАЛЕНДАРЬ!$AD5=GRID!$B$3:$BI$3), 0))*GRID!$B$66*(1-GRID!$B$69),0))</f>
        <v>#N/A</v>
      </c>
      <c r="K216" s="47" cm="1">
        <f t="array" ref="K216">IF($I$2="Раннее бронирование",
INDEX(GRID!$B$4:$BI$14,MATCH(K$7,GRID!$A$4:$A$14,0),MATCH(1,($U$2=GRID!$B$1:$BI$1)*(КАЛЕНДАРЬ!$AD5=GRID!$B$3:$BI$3), 0))*GRID!$B$67,
ROUNDUP(INDEX(GRID!$B$4:$BI$14,MATCH(K$7,GRID!$A$4:$A$14,0),MATCH(1,($U$2=GRID!$B$1:$BI$1)*(КАЛЕНДАРЬ!$AD5=GRID!$B$3:$BI$3),0))*GRID!$B$66*(1-GRID!$B$69),0))</f>
        <v>21216</v>
      </c>
      <c r="L216" s="48" cm="1">
        <f t="array" ref="L216">IF($I$2="Раннее бронирование",
INDEX(GRID!$B$17:$BI$27,MATCH(K$7,GRID!$A$17:$A$27,0),MATCH(1,($U$2=GRID!$B$1:$BI$1)*(КАЛЕНДАРЬ!$AD5=GRID!$B$3:$BI$3), 0))*GRID!$B$67,
ROUNDUP(INDEX(GRID!$B$17:$BI$27,MATCH(K$7,GRID!$A$17:$A$27,0),MATCH(1,($U$2=GRID!$B$1:$BI$1)*(КАЛЕНДАРЬ!$AD5=GRID!$B$3:$BI$3), 0))*GRID!$B$66*(1-GRID!$B$69),0))</f>
        <v>22916</v>
      </c>
      <c r="M216" s="47" cm="1">
        <f t="array" ref="M216">IF($I$2="Раннее бронирование",
INDEX(GRID!$B$4:$BI$14,MATCH(M$7,GRID!$A$4:$A$14,0),MATCH(1,($U$2=GRID!$B$1:$BI$1)*(КАЛЕНДАРЬ!$AD5=GRID!$B$3:$BI$3), 0))*GRID!$B$67,
ROUNDUP(INDEX(GRID!$B$4:$BI$14,MATCH(M$7,GRID!$A$4:$A$14,0),MATCH(1,($U$2=GRID!$B$1:$BI$1)*(КАЛЕНДАРЬ!$AD5=GRID!$B$3:$BI$3),0))*GRID!$B$66*(1-GRID!$B$69),0))</f>
        <v>23392</v>
      </c>
      <c r="N216" s="48" cm="1">
        <f t="array" ref="N216">IF($I$2="Раннее бронирование",
INDEX(GRID!$B$17:$BI$27,MATCH(M$7,GRID!$A$17:$A$27,0),MATCH(1,($U$2=GRID!$B$1:$BI$1)*(КАЛЕНДАРЬ!$AD5=GRID!$B$3:$BI$3), 0))*GRID!$B$67,
ROUNDUP(INDEX(GRID!$B$17:$BI$27,MATCH(M$7,GRID!$A$17:$A$27,0),MATCH(1,($U$2=GRID!$B$1:$BI$1)*(КАЛЕНДАРЬ!$AD5=GRID!$B$3:$BI$3), 0))*GRID!$B$66*(1-GRID!$B$69),0))</f>
        <v>25092</v>
      </c>
      <c r="O216" s="47" cm="1">
        <f t="array" ref="O216">IF($I$2="Раннее бронирование",
INDEX(GRID!$B$4:$BI$14,MATCH(O$7,GRID!$A$4:$A$14,0),MATCH(1,($U$2=GRID!$B$1:$BI$1)*(КАЛЕНДАРЬ!$AD5=GRID!$B$3:$BI$3), 0))*GRID!$B$67,
ROUNDUP(INDEX(GRID!$B$4:$BI$14,MATCH(O$7,GRID!$A$4:$A$14,0),MATCH(1,($U$2=GRID!$B$1:$BI$1)*(КАЛЕНДАРЬ!$AD5=GRID!$B$3:$BI$3),0))*GRID!$B$66*(1-GRID!$B$69),0))</f>
        <v>27948</v>
      </c>
      <c r="P216" s="48" cm="1">
        <f t="array" ref="P216">IF($I$2="Раннее бронирование",
INDEX(GRID!$B$17:$BI$27,MATCH(O$7,GRID!$A$17:$A$27,0),MATCH(1,($U$2=GRID!$B$1:$BI$1)*(КАЛЕНДАРЬ!$AD5=GRID!$B$3:$BI$3), 0))*GRID!$B$67,
ROUNDUP(INDEX(GRID!$B$17:$BI$27,MATCH(O$7,GRID!$A$17:$A$27,0),MATCH(1,($U$2=GRID!$B$1:$BI$1)*(КАЛЕНДАРЬ!$AD5=GRID!$B$3:$BI$3), 0))*GRID!$B$66*(1-GRID!$B$69),0))</f>
        <v>29648</v>
      </c>
      <c r="Q216" s="47" t="e" cm="1">
        <f t="array" ref="Q216">IF($I$2="Раннее бронирование",
INDEX(GRID!$B$4:$BI$14,MATCH(Q$7,GRID!$A$4:$A$14,0),MATCH(1,($U$2=GRID!$B$1:$BI$1)*(КАЛЕНДАРЬ!$AD5=GRID!$B$3:$BI$3), 0))*GRID!$B$67,
ROUNDUP(INDEX(GRID!$B$4:$BI$14,MATCH(Q$7,GRID!$A$4:$A$14,0),MATCH(1,($U$2=GRID!$B$1:$BI$1)*(КАЛЕНДАРЬ!$AD5=GRID!$B$3:$BI$3),0))*GRID!$B$66*(1-GRID!$B$69),0))</f>
        <v>#N/A</v>
      </c>
      <c r="R216" s="48" t="e" cm="1">
        <f t="array" ref="R216">IF($I$2="Раннее бронирование",
INDEX(GRID!$B$17:$BI$27,MATCH(Q$7,GRID!$A$17:$A$27,0),MATCH(1,($U$2=GRID!$B$1:$BI$1)*(КАЛЕНДАРЬ!$AD5=GRID!$B$3:$BI$3), 0))*GRID!$B$67,
ROUNDUP(INDEX(GRID!$B$17:$BI$27,MATCH(Q$7,GRID!$A$17:$A$27,0),MATCH(1,($U$2=GRID!$B$1:$BI$1)*(КАЛЕНДАРЬ!$AD5=GRID!$B$3:$BI$3), 0))*GRID!$B$66*(1-GRID!$B$69),0))</f>
        <v>#N/A</v>
      </c>
      <c r="S216" s="47" t="e" cm="1">
        <f t="array" ref="S216">IF($I$2="Раннее бронирование",
INDEX(GRID!$B$4:$BI$14,MATCH(S$7,GRID!$A$4:$A$14,0),MATCH(1,($U$2=GRID!$B$1:$BI$1)*(КАЛЕНДАРЬ!$AD5=GRID!$B$3:$BI$3), 0))*GRID!$B$67,
ROUNDUP(INDEX(GRID!$B$4:$BI$14,MATCH(S$7,GRID!$A$4:$A$14,0),MATCH(1,($U$2=GRID!$B$1:$BI$1)*(КАЛЕНДАРЬ!$AD5=GRID!$B$3:$BI$3),0))*GRID!$B$66*(1-GRID!$B$69),0))</f>
        <v>#N/A</v>
      </c>
      <c r="T216" s="48" t="e" cm="1">
        <f t="array" ref="T216">IF($I$2="Раннее бронирование",
INDEX(GRID!$B$17:$BI$27,MATCH(S$7,GRID!$A$17:$A$27,0),MATCH(1,($U$2=GRID!$B$1:$BI$1)*(КАЛЕНДАРЬ!$AD5=GRID!$B$3:$BI$3), 0))*GRID!$B$67,
ROUNDUP(INDEX(GRID!$B$17:$BI$27,MATCH(S$7,GRID!$A$17:$A$27,0),MATCH(1,($U$2=GRID!$B$1:$BI$1)*(КАЛЕНДАРЬ!$AD5=GRID!$B$3:$BI$3), 0))*GRID!$B$66*(1-GRID!$B$69),0))</f>
        <v>#N/A</v>
      </c>
      <c r="U216" s="47" cm="1">
        <f t="array" ref="U216">IF($I$2="Раннее бронирование",
INDEX(GRID!$B$4:$BI$14,MATCH(U$7,GRID!$A$4:$A$14,0),MATCH(1,($U$2=GRID!$B$1:$BI$1)*(КАЛЕНДАРЬ!$AD5=GRID!$B$3:$BI$3), 0))*GRID!$B$67,
ROUNDUP(INDEX(GRID!$B$4:$BI$14,MATCH(U$7,GRID!$A$4:$A$14,0),MATCH(1,($U$2=GRID!$B$1:$BI$1)*(КАЛЕНДАРЬ!$AD5=GRID!$B$3:$BI$3),0))*GRID!$B$66*(1-GRID!$B$69),0))</f>
        <v>43520</v>
      </c>
      <c r="V216" s="48" cm="1">
        <f t="array" ref="V216">IF($I$2="Раннее бронирование",
INDEX(GRID!$B$17:$BI$27,MATCH(U$7,GRID!$A$17:$A$27,0),MATCH(1,($U$2=GRID!$B$1:$BI$1)*(КАЛЕНДАРЬ!$AD5=GRID!$B$3:$BI$3), 0))*GRID!$B$67,
ROUNDUP(INDEX(GRID!$B$17:$BI$27,MATCH(U$7,GRID!$A$17:$A$27,0),MATCH(1,($U$2=GRID!$B$1:$BI$1)*(КАЛЕНДАРЬ!$AD5=GRID!$B$3:$BI$3), 0))*GRID!$B$66*(1-GRID!$B$69),0))</f>
        <v>45220</v>
      </c>
      <c r="W216" s="47" cm="1">
        <f t="array" ref="W216">IF($I$2="Раннее бронирование",
INDEX(GRID!$B$4:$BI$14,MATCH(W$7,GRID!$A$4:$A$14,0),MATCH(1,($U$2=GRID!$B$1:$BI$1)*(КАЛЕНДАРЬ!$AD5=GRID!$B$3:$BI$3), 0))*GRID!$B$67,
ROUNDUP(INDEX(GRID!$B$4:$BI$14,MATCH(W$7,GRID!$A$4:$A$14,0),MATCH(1,($U$2=GRID!$B$1:$BI$1)*(КАЛЕНДАРЬ!$AD5=GRID!$B$3:$BI$3),0))*GRID!$B$66*(1-GRID!$B$69),0))</f>
        <v>170000</v>
      </c>
      <c r="X216" s="48" cm="1">
        <f t="array" ref="X216">IF($I$2="Раннее бронирование",
INDEX(GRID!$B$17:$BI$27,MATCH(W$7,GRID!$A$17:$A$27,0),MATCH(1,($U$2=GRID!$B$1:$BI$1)*(КАЛЕНДАРЬ!$AD5=GRID!$B$3:$BI$3), 0))*GRID!$B$67,
ROUNDUP(INDEX(GRID!$B$17:$BI$27,MATCH(W$7,GRID!$A$17:$A$27,0),MATCH(1,($U$2=GRID!$B$1:$BI$1)*(КАЛЕНДАРЬ!$AD5=GRID!$B$3:$BI$3), 0))*GRID!$B$66*(1-GRID!$B$69),0))</f>
        <v>171700</v>
      </c>
    </row>
    <row r="217" spans="1:24" ht="12.75" hidden="1" customHeight="1" x14ac:dyDescent="0.2">
      <c r="A217" s="117" t="s">
        <v>44</v>
      </c>
      <c r="B217" s="117">
        <v>3</v>
      </c>
      <c r="C217" s="47" cm="1">
        <f t="array" ref="C217">IF($I$2="Раннее бронирование",
INDEX(GRID!$B$4:$BI$14,MATCH(C$7,GRID!$A$4:$A$14,0),MATCH(1,($U$2=GRID!$B$1:$BI$1)*(КАЛЕНДАРЬ!$AD6=GRID!$B$3:$BI$3), 0))*GRID!$B$67,
ROUNDUP(INDEX(GRID!$B$4:$BI$14,MATCH(C$7,GRID!$A$4:$A$14,0),MATCH(1,($U$2=GRID!$B$1:$BI$1)*(КАЛЕНДАРЬ!$AD6=GRID!$B$3:$BI$3),0))*GRID!$B$66*(1-GRID!$B$69),0))</f>
        <v>14280</v>
      </c>
      <c r="D217" s="48" cm="1">
        <f t="array" ref="D217">IF($I$2="Раннее бронирование",
INDEX(GRID!$B$17:$BI$27,MATCH(C$7,GRID!$A$17:$A$27,0),MATCH(1,($U$2=GRID!$B$1:$BI$1)*(КАЛЕНДАРЬ!$AD6=GRID!$B$3:$BI$3), 0))*GRID!$B$67,
ROUNDUP(INDEX(GRID!$B$17:$BI$27,MATCH(C$7,GRID!$A$17:$A$27,0),MATCH(1,($U$2=GRID!$B$1:$BI$1)*(КАЛЕНДАРЬ!$AD6=GRID!$B$3:$BI$3), 0))*GRID!$B$66*(1-GRID!$B$69),0))</f>
        <v>15980</v>
      </c>
      <c r="E217" s="47" cm="1">
        <f t="array" ref="E217">IF($I$2="Раннее бронирование",
INDEX(GRID!$B$4:$BI$14,MATCH(E$7,GRID!$A$4:$A$14,0),MATCH(1,($U$2=GRID!$B$1:$BI$1)*(КАЛЕНДАРЬ!$AD6=GRID!$B$3:$BI$3), 0))*GRID!$B$67,
ROUNDUP(INDEX(GRID!$B$4:$BI$14,MATCH(E$7,GRID!$A$4:$A$14,0),MATCH(1,($U$2=GRID!$B$1:$BI$1)*(КАЛЕНДАРЬ!$AD6=GRID!$B$3:$BI$3),0))*GRID!$B$66*(1-GRID!$B$69),0))</f>
        <v>15776</v>
      </c>
      <c r="F217" s="48" cm="1">
        <f t="array" ref="F217">IF($I$2="Раннее бронирование",
INDEX(GRID!$B$17:$BI$27,MATCH(E$7,GRID!$A$17:$A$27,0),MATCH(1,($U$2=GRID!$B$1:$BI$1)*(КАЛЕНДАРЬ!$AD6=GRID!$B$3:$BI$3), 0))*GRID!$B$67,
ROUNDUP(INDEX(GRID!$B$17:$BI$27,MATCH(E$7,GRID!$A$17:$A$27,0),MATCH(1,($U$2=GRID!$B$1:$BI$1)*(КАЛЕНДАРЬ!$AD6=GRID!$B$3:$BI$3), 0))*GRID!$B$66*(1-GRID!$B$69),0))</f>
        <v>17476</v>
      </c>
      <c r="G217" s="47" t="e" cm="1">
        <f t="array" ref="G217">IF($I$2="Раннее бронирование",
INDEX(GRID!$B$4:$BI$14,MATCH(G$7,GRID!$A$4:$A$14,0),MATCH(1,($U$2=GRID!$B$1:$BI$1)*(КАЛЕНДАРЬ!$AD6=GRID!$B$3:$BI$3), 0))*GRID!$B$67,
ROUNDUP(INDEX(GRID!$B$4:$BI$14,MATCH(G$7,GRID!$A$4:$A$14,0),MATCH(1,($U$2=GRID!$B$1:$BI$1)*(КАЛЕНДАРЬ!$AD6=GRID!$B$3:$BI$3),0))*GRID!$B$66*(1-GRID!$B$69),0))</f>
        <v>#N/A</v>
      </c>
      <c r="H217" s="48" t="e" cm="1">
        <f t="array" ref="H217">IF($I$2="Раннее бронирование",
INDEX(GRID!$B$17:$BI$27,MATCH(G$7,GRID!$A$17:$A$27,0),MATCH(1,($U$2=GRID!$B$1:$BI$1)*(КАЛЕНДАРЬ!$AD6=GRID!$B$3:$BI$3), 0))*GRID!$B$67,
ROUNDUP(INDEX(GRID!$B$17:$BI$27,MATCH(G$7,GRID!$A$17:$A$27,0),MATCH(1,($U$2=GRID!$B$1:$BI$1)*(КАЛЕНДАРЬ!$AD6=GRID!$B$3:$BI$3), 0))*GRID!$B$66*(1-GRID!$B$69),0))</f>
        <v>#N/A</v>
      </c>
      <c r="I217" s="47" t="e" cm="1">
        <f t="array" ref="I217">IF($I$2="Раннее бронирование",
INDEX(GRID!$B$4:$BI$14,MATCH(I$7,GRID!$A$4:$A$14,0),MATCH(1,($U$2=GRID!$B$1:$BI$1)*(КАЛЕНДАРЬ!$AD6=GRID!$B$3:$BI$3), 0))*GRID!$B$67,
ROUNDUP(INDEX(GRID!$B$4:$BI$14,MATCH(I$7,GRID!$A$4:$A$14,0),MATCH(1,($U$2=GRID!$B$1:$BI$1)*(КАЛЕНДАРЬ!$AD6=GRID!$B$3:$BI$3),0))*GRID!$B$66*(1-GRID!$B$69),0))</f>
        <v>#N/A</v>
      </c>
      <c r="J217" s="48" t="e" cm="1">
        <f t="array" ref="J217">IF($I$2="Раннее бронирование",
INDEX(GRID!$B$17:$BI$27,MATCH(I$7,GRID!$A$17:$A$27,0),MATCH(1,($U$2=GRID!$B$1:$BI$1)*(КАЛЕНДАРЬ!$AD6=GRID!$B$3:$BI$3), 0))*GRID!$B$67,
ROUNDUP(INDEX(GRID!$B$17:$BI$27,MATCH(I$7,GRID!$A$17:$A$27,0),MATCH(1,($U$2=GRID!$B$1:$BI$1)*(КАЛЕНДАРЬ!$AD6=GRID!$B$3:$BI$3), 0))*GRID!$B$66*(1-GRID!$B$69),0))</f>
        <v>#N/A</v>
      </c>
      <c r="K217" s="47" cm="1">
        <f t="array" ref="K217">IF($I$2="Раннее бронирование",
INDEX(GRID!$B$4:$BI$14,MATCH(K$7,GRID!$A$4:$A$14,0),MATCH(1,($U$2=GRID!$B$1:$BI$1)*(КАЛЕНДАРЬ!$AD6=GRID!$B$3:$BI$3), 0))*GRID!$B$67,
ROUNDUP(INDEX(GRID!$B$4:$BI$14,MATCH(K$7,GRID!$A$4:$A$14,0),MATCH(1,($U$2=GRID!$B$1:$BI$1)*(КАЛЕНДАРЬ!$AD6=GRID!$B$3:$BI$3),0))*GRID!$B$66*(1-GRID!$B$69),0))</f>
        <v>21216</v>
      </c>
      <c r="L217" s="48" cm="1">
        <f t="array" ref="L217">IF($I$2="Раннее бронирование",
INDEX(GRID!$B$17:$BI$27,MATCH(K$7,GRID!$A$17:$A$27,0),MATCH(1,($U$2=GRID!$B$1:$BI$1)*(КАЛЕНДАРЬ!$AD6=GRID!$B$3:$BI$3), 0))*GRID!$B$67,
ROUNDUP(INDEX(GRID!$B$17:$BI$27,MATCH(K$7,GRID!$A$17:$A$27,0),MATCH(1,($U$2=GRID!$B$1:$BI$1)*(КАЛЕНДАРЬ!$AD6=GRID!$B$3:$BI$3), 0))*GRID!$B$66*(1-GRID!$B$69),0))</f>
        <v>22916</v>
      </c>
      <c r="M217" s="47" cm="1">
        <f t="array" ref="M217">IF($I$2="Раннее бронирование",
INDEX(GRID!$B$4:$BI$14,MATCH(M$7,GRID!$A$4:$A$14,0),MATCH(1,($U$2=GRID!$B$1:$BI$1)*(КАЛЕНДАРЬ!$AD6=GRID!$B$3:$BI$3), 0))*GRID!$B$67,
ROUNDUP(INDEX(GRID!$B$4:$BI$14,MATCH(M$7,GRID!$A$4:$A$14,0),MATCH(1,($U$2=GRID!$B$1:$BI$1)*(КАЛЕНДАРЬ!$AD6=GRID!$B$3:$BI$3),0))*GRID!$B$66*(1-GRID!$B$69),0))</f>
        <v>23392</v>
      </c>
      <c r="N217" s="48" cm="1">
        <f t="array" ref="N217">IF($I$2="Раннее бронирование",
INDEX(GRID!$B$17:$BI$27,MATCH(M$7,GRID!$A$17:$A$27,0),MATCH(1,($U$2=GRID!$B$1:$BI$1)*(КАЛЕНДАРЬ!$AD6=GRID!$B$3:$BI$3), 0))*GRID!$B$67,
ROUNDUP(INDEX(GRID!$B$17:$BI$27,MATCH(M$7,GRID!$A$17:$A$27,0),MATCH(1,($U$2=GRID!$B$1:$BI$1)*(КАЛЕНДАРЬ!$AD6=GRID!$B$3:$BI$3), 0))*GRID!$B$66*(1-GRID!$B$69),0))</f>
        <v>25092</v>
      </c>
      <c r="O217" s="47" cm="1">
        <f t="array" ref="O217">IF($I$2="Раннее бронирование",
INDEX(GRID!$B$4:$BI$14,MATCH(O$7,GRID!$A$4:$A$14,0),MATCH(1,($U$2=GRID!$B$1:$BI$1)*(КАЛЕНДАРЬ!$AD6=GRID!$B$3:$BI$3), 0))*GRID!$B$67,
ROUNDUP(INDEX(GRID!$B$4:$BI$14,MATCH(O$7,GRID!$A$4:$A$14,0),MATCH(1,($U$2=GRID!$B$1:$BI$1)*(КАЛЕНДАРЬ!$AD6=GRID!$B$3:$BI$3),0))*GRID!$B$66*(1-GRID!$B$69),0))</f>
        <v>27948</v>
      </c>
      <c r="P217" s="48" cm="1">
        <f t="array" ref="P217">IF($I$2="Раннее бронирование",
INDEX(GRID!$B$17:$BI$27,MATCH(O$7,GRID!$A$17:$A$27,0),MATCH(1,($U$2=GRID!$B$1:$BI$1)*(КАЛЕНДАРЬ!$AD6=GRID!$B$3:$BI$3), 0))*GRID!$B$67,
ROUNDUP(INDEX(GRID!$B$17:$BI$27,MATCH(O$7,GRID!$A$17:$A$27,0),MATCH(1,($U$2=GRID!$B$1:$BI$1)*(КАЛЕНДАРЬ!$AD6=GRID!$B$3:$BI$3), 0))*GRID!$B$66*(1-GRID!$B$69),0))</f>
        <v>29648</v>
      </c>
      <c r="Q217" s="47" t="e" cm="1">
        <f t="array" ref="Q217">IF($I$2="Раннее бронирование",
INDEX(GRID!$B$4:$BI$14,MATCH(Q$7,GRID!$A$4:$A$14,0),MATCH(1,($U$2=GRID!$B$1:$BI$1)*(КАЛЕНДАРЬ!$AD6=GRID!$B$3:$BI$3), 0))*GRID!$B$67,
ROUNDUP(INDEX(GRID!$B$4:$BI$14,MATCH(Q$7,GRID!$A$4:$A$14,0),MATCH(1,($U$2=GRID!$B$1:$BI$1)*(КАЛЕНДАРЬ!$AD6=GRID!$B$3:$BI$3),0))*GRID!$B$66*(1-GRID!$B$69),0))</f>
        <v>#N/A</v>
      </c>
      <c r="R217" s="48" t="e" cm="1">
        <f t="array" ref="R217">IF($I$2="Раннее бронирование",
INDEX(GRID!$B$17:$BI$27,MATCH(Q$7,GRID!$A$17:$A$27,0),MATCH(1,($U$2=GRID!$B$1:$BI$1)*(КАЛЕНДАРЬ!$AD6=GRID!$B$3:$BI$3), 0))*GRID!$B$67,
ROUNDUP(INDEX(GRID!$B$17:$BI$27,MATCH(Q$7,GRID!$A$17:$A$27,0),MATCH(1,($U$2=GRID!$B$1:$BI$1)*(КАЛЕНДАРЬ!$AD6=GRID!$B$3:$BI$3), 0))*GRID!$B$66*(1-GRID!$B$69),0))</f>
        <v>#N/A</v>
      </c>
      <c r="S217" s="47" t="e" cm="1">
        <f t="array" ref="S217">IF($I$2="Раннее бронирование",
INDEX(GRID!$B$4:$BI$14,MATCH(S$7,GRID!$A$4:$A$14,0),MATCH(1,($U$2=GRID!$B$1:$BI$1)*(КАЛЕНДАРЬ!$AD6=GRID!$B$3:$BI$3), 0))*GRID!$B$67,
ROUNDUP(INDEX(GRID!$B$4:$BI$14,MATCH(S$7,GRID!$A$4:$A$14,0),MATCH(1,($U$2=GRID!$B$1:$BI$1)*(КАЛЕНДАРЬ!$AD6=GRID!$B$3:$BI$3),0))*GRID!$B$66*(1-GRID!$B$69),0))</f>
        <v>#N/A</v>
      </c>
      <c r="T217" s="48" t="e" cm="1">
        <f t="array" ref="T217">IF($I$2="Раннее бронирование",
INDEX(GRID!$B$17:$BI$27,MATCH(S$7,GRID!$A$17:$A$27,0),MATCH(1,($U$2=GRID!$B$1:$BI$1)*(КАЛЕНДАРЬ!$AD6=GRID!$B$3:$BI$3), 0))*GRID!$B$67,
ROUNDUP(INDEX(GRID!$B$17:$BI$27,MATCH(S$7,GRID!$A$17:$A$27,0),MATCH(1,($U$2=GRID!$B$1:$BI$1)*(КАЛЕНДАРЬ!$AD6=GRID!$B$3:$BI$3), 0))*GRID!$B$66*(1-GRID!$B$69),0))</f>
        <v>#N/A</v>
      </c>
      <c r="U217" s="47" cm="1">
        <f t="array" ref="U217">IF($I$2="Раннее бронирование",
INDEX(GRID!$B$4:$BI$14,MATCH(U$7,GRID!$A$4:$A$14,0),MATCH(1,($U$2=GRID!$B$1:$BI$1)*(КАЛЕНДАРЬ!$AD6=GRID!$B$3:$BI$3), 0))*GRID!$B$67,
ROUNDUP(INDEX(GRID!$B$4:$BI$14,MATCH(U$7,GRID!$A$4:$A$14,0),MATCH(1,($U$2=GRID!$B$1:$BI$1)*(КАЛЕНДАРЬ!$AD6=GRID!$B$3:$BI$3),0))*GRID!$B$66*(1-GRID!$B$69),0))</f>
        <v>43520</v>
      </c>
      <c r="V217" s="48" cm="1">
        <f t="array" ref="V217">IF($I$2="Раннее бронирование",
INDEX(GRID!$B$17:$BI$27,MATCH(U$7,GRID!$A$17:$A$27,0),MATCH(1,($U$2=GRID!$B$1:$BI$1)*(КАЛЕНДАРЬ!$AD6=GRID!$B$3:$BI$3), 0))*GRID!$B$67,
ROUNDUP(INDEX(GRID!$B$17:$BI$27,MATCH(U$7,GRID!$A$17:$A$27,0),MATCH(1,($U$2=GRID!$B$1:$BI$1)*(КАЛЕНДАРЬ!$AD6=GRID!$B$3:$BI$3), 0))*GRID!$B$66*(1-GRID!$B$69),0))</f>
        <v>45220</v>
      </c>
      <c r="W217" s="47" cm="1">
        <f t="array" ref="W217">IF($I$2="Раннее бронирование",
INDEX(GRID!$B$4:$BI$14,MATCH(W$7,GRID!$A$4:$A$14,0),MATCH(1,($U$2=GRID!$B$1:$BI$1)*(КАЛЕНДАРЬ!$AD6=GRID!$B$3:$BI$3), 0))*GRID!$B$67,
ROUNDUP(INDEX(GRID!$B$4:$BI$14,MATCH(W$7,GRID!$A$4:$A$14,0),MATCH(1,($U$2=GRID!$B$1:$BI$1)*(КАЛЕНДАРЬ!$AD6=GRID!$B$3:$BI$3),0))*GRID!$B$66*(1-GRID!$B$69),0))</f>
        <v>170000</v>
      </c>
      <c r="X217" s="48" cm="1">
        <f t="array" ref="X217">IF($I$2="Раннее бронирование",
INDEX(GRID!$B$17:$BI$27,MATCH(W$7,GRID!$A$17:$A$27,0),MATCH(1,($U$2=GRID!$B$1:$BI$1)*(КАЛЕНДАРЬ!$AD6=GRID!$B$3:$BI$3), 0))*GRID!$B$67,
ROUNDUP(INDEX(GRID!$B$17:$BI$27,MATCH(W$7,GRID!$A$17:$A$27,0),MATCH(1,($U$2=GRID!$B$1:$BI$1)*(КАЛЕНДАРЬ!$AD6=GRID!$B$3:$BI$3), 0))*GRID!$B$66*(1-GRID!$B$69),0))</f>
        <v>171700</v>
      </c>
    </row>
    <row r="218" spans="1:24" ht="12.75" hidden="1" customHeight="1" x14ac:dyDescent="0.2">
      <c r="A218" s="117" t="s">
        <v>45</v>
      </c>
      <c r="B218" s="117">
        <v>4</v>
      </c>
      <c r="C218" s="47" cm="1">
        <f t="array" ref="C218">IF($I$2="Раннее бронирование",
INDEX(GRID!$B$4:$BI$14,MATCH(C$7,GRID!$A$4:$A$14,0),MATCH(1,($U$2=GRID!$B$1:$BI$1)*(КАЛЕНДАРЬ!$AD7=GRID!$B$3:$BI$3), 0))*GRID!$B$67,
ROUNDUP(INDEX(GRID!$B$4:$BI$14,MATCH(C$7,GRID!$A$4:$A$14,0),MATCH(1,($U$2=GRID!$B$1:$BI$1)*(КАЛЕНДАРЬ!$AD7=GRID!$B$3:$BI$3),0))*GRID!$B$66*(1-GRID!$B$69),0))</f>
        <v>14280</v>
      </c>
      <c r="D218" s="48" cm="1">
        <f t="array" ref="D218">IF($I$2="Раннее бронирование",
INDEX(GRID!$B$17:$BI$27,MATCH(C$7,GRID!$A$17:$A$27,0),MATCH(1,($U$2=GRID!$B$1:$BI$1)*(КАЛЕНДАРЬ!$AD7=GRID!$B$3:$BI$3), 0))*GRID!$B$67,
ROUNDUP(INDEX(GRID!$B$17:$BI$27,MATCH(C$7,GRID!$A$17:$A$27,0),MATCH(1,($U$2=GRID!$B$1:$BI$1)*(КАЛЕНДАРЬ!$AD7=GRID!$B$3:$BI$3), 0))*GRID!$B$66*(1-GRID!$B$69),0))</f>
        <v>15980</v>
      </c>
      <c r="E218" s="47" cm="1">
        <f t="array" ref="E218">IF($I$2="Раннее бронирование",
INDEX(GRID!$B$4:$BI$14,MATCH(E$7,GRID!$A$4:$A$14,0),MATCH(1,($U$2=GRID!$B$1:$BI$1)*(КАЛЕНДАРЬ!$AD7=GRID!$B$3:$BI$3), 0))*GRID!$B$67,
ROUNDUP(INDEX(GRID!$B$4:$BI$14,MATCH(E$7,GRID!$A$4:$A$14,0),MATCH(1,($U$2=GRID!$B$1:$BI$1)*(КАЛЕНДАРЬ!$AD7=GRID!$B$3:$BI$3),0))*GRID!$B$66*(1-GRID!$B$69),0))</f>
        <v>15776</v>
      </c>
      <c r="F218" s="48" cm="1">
        <f t="array" ref="F218">IF($I$2="Раннее бронирование",
INDEX(GRID!$B$17:$BI$27,MATCH(E$7,GRID!$A$17:$A$27,0),MATCH(1,($U$2=GRID!$B$1:$BI$1)*(КАЛЕНДАРЬ!$AD7=GRID!$B$3:$BI$3), 0))*GRID!$B$67,
ROUNDUP(INDEX(GRID!$B$17:$BI$27,MATCH(E$7,GRID!$A$17:$A$27,0),MATCH(1,($U$2=GRID!$B$1:$BI$1)*(КАЛЕНДАРЬ!$AD7=GRID!$B$3:$BI$3), 0))*GRID!$B$66*(1-GRID!$B$69),0))</f>
        <v>17476</v>
      </c>
      <c r="G218" s="47" t="e" cm="1">
        <f t="array" ref="G218">IF($I$2="Раннее бронирование",
INDEX(GRID!$B$4:$BI$14,MATCH(G$7,GRID!$A$4:$A$14,0),MATCH(1,($U$2=GRID!$B$1:$BI$1)*(КАЛЕНДАРЬ!$AD7=GRID!$B$3:$BI$3), 0))*GRID!$B$67,
ROUNDUP(INDEX(GRID!$B$4:$BI$14,MATCH(G$7,GRID!$A$4:$A$14,0),MATCH(1,($U$2=GRID!$B$1:$BI$1)*(КАЛЕНДАРЬ!$AD7=GRID!$B$3:$BI$3),0))*GRID!$B$66*(1-GRID!$B$69),0))</f>
        <v>#N/A</v>
      </c>
      <c r="H218" s="48" t="e" cm="1">
        <f t="array" ref="H218">IF($I$2="Раннее бронирование",
INDEX(GRID!$B$17:$BI$27,MATCH(G$7,GRID!$A$17:$A$27,0),MATCH(1,($U$2=GRID!$B$1:$BI$1)*(КАЛЕНДАРЬ!$AD7=GRID!$B$3:$BI$3), 0))*GRID!$B$67,
ROUNDUP(INDEX(GRID!$B$17:$BI$27,MATCH(G$7,GRID!$A$17:$A$27,0),MATCH(1,($U$2=GRID!$B$1:$BI$1)*(КАЛЕНДАРЬ!$AD7=GRID!$B$3:$BI$3), 0))*GRID!$B$66*(1-GRID!$B$69),0))</f>
        <v>#N/A</v>
      </c>
      <c r="I218" s="47" t="e" cm="1">
        <f t="array" ref="I218">IF($I$2="Раннее бронирование",
INDEX(GRID!$B$4:$BI$14,MATCH(I$7,GRID!$A$4:$A$14,0),MATCH(1,($U$2=GRID!$B$1:$BI$1)*(КАЛЕНДАРЬ!$AD7=GRID!$B$3:$BI$3), 0))*GRID!$B$67,
ROUNDUP(INDEX(GRID!$B$4:$BI$14,MATCH(I$7,GRID!$A$4:$A$14,0),MATCH(1,($U$2=GRID!$B$1:$BI$1)*(КАЛЕНДАРЬ!$AD7=GRID!$B$3:$BI$3),0))*GRID!$B$66*(1-GRID!$B$69),0))</f>
        <v>#N/A</v>
      </c>
      <c r="J218" s="48" t="e" cm="1">
        <f t="array" ref="J218">IF($I$2="Раннее бронирование",
INDEX(GRID!$B$17:$BI$27,MATCH(I$7,GRID!$A$17:$A$27,0),MATCH(1,($U$2=GRID!$B$1:$BI$1)*(КАЛЕНДАРЬ!$AD7=GRID!$B$3:$BI$3), 0))*GRID!$B$67,
ROUNDUP(INDEX(GRID!$B$17:$BI$27,MATCH(I$7,GRID!$A$17:$A$27,0),MATCH(1,($U$2=GRID!$B$1:$BI$1)*(КАЛЕНДАРЬ!$AD7=GRID!$B$3:$BI$3), 0))*GRID!$B$66*(1-GRID!$B$69),0))</f>
        <v>#N/A</v>
      </c>
      <c r="K218" s="47" cm="1">
        <f t="array" ref="K218">IF($I$2="Раннее бронирование",
INDEX(GRID!$B$4:$BI$14,MATCH(K$7,GRID!$A$4:$A$14,0),MATCH(1,($U$2=GRID!$B$1:$BI$1)*(КАЛЕНДАРЬ!$AD7=GRID!$B$3:$BI$3), 0))*GRID!$B$67,
ROUNDUP(INDEX(GRID!$B$4:$BI$14,MATCH(K$7,GRID!$A$4:$A$14,0),MATCH(1,($U$2=GRID!$B$1:$BI$1)*(КАЛЕНДАРЬ!$AD7=GRID!$B$3:$BI$3),0))*GRID!$B$66*(1-GRID!$B$69),0))</f>
        <v>21216</v>
      </c>
      <c r="L218" s="48" cm="1">
        <f t="array" ref="L218">IF($I$2="Раннее бронирование",
INDEX(GRID!$B$17:$BI$27,MATCH(K$7,GRID!$A$17:$A$27,0),MATCH(1,($U$2=GRID!$B$1:$BI$1)*(КАЛЕНДАРЬ!$AD7=GRID!$B$3:$BI$3), 0))*GRID!$B$67,
ROUNDUP(INDEX(GRID!$B$17:$BI$27,MATCH(K$7,GRID!$A$17:$A$27,0),MATCH(1,($U$2=GRID!$B$1:$BI$1)*(КАЛЕНДАРЬ!$AD7=GRID!$B$3:$BI$3), 0))*GRID!$B$66*(1-GRID!$B$69),0))</f>
        <v>22916</v>
      </c>
      <c r="M218" s="47" cm="1">
        <f t="array" ref="M218">IF($I$2="Раннее бронирование",
INDEX(GRID!$B$4:$BI$14,MATCH(M$7,GRID!$A$4:$A$14,0),MATCH(1,($U$2=GRID!$B$1:$BI$1)*(КАЛЕНДАРЬ!$AD7=GRID!$B$3:$BI$3), 0))*GRID!$B$67,
ROUNDUP(INDEX(GRID!$B$4:$BI$14,MATCH(M$7,GRID!$A$4:$A$14,0),MATCH(1,($U$2=GRID!$B$1:$BI$1)*(КАЛЕНДАРЬ!$AD7=GRID!$B$3:$BI$3),0))*GRID!$B$66*(1-GRID!$B$69),0))</f>
        <v>23392</v>
      </c>
      <c r="N218" s="48" cm="1">
        <f t="array" ref="N218">IF($I$2="Раннее бронирование",
INDEX(GRID!$B$17:$BI$27,MATCH(M$7,GRID!$A$17:$A$27,0),MATCH(1,($U$2=GRID!$B$1:$BI$1)*(КАЛЕНДАРЬ!$AD7=GRID!$B$3:$BI$3), 0))*GRID!$B$67,
ROUNDUP(INDEX(GRID!$B$17:$BI$27,MATCH(M$7,GRID!$A$17:$A$27,0),MATCH(1,($U$2=GRID!$B$1:$BI$1)*(КАЛЕНДАРЬ!$AD7=GRID!$B$3:$BI$3), 0))*GRID!$B$66*(1-GRID!$B$69),0))</f>
        <v>25092</v>
      </c>
      <c r="O218" s="47" cm="1">
        <f t="array" ref="O218">IF($I$2="Раннее бронирование",
INDEX(GRID!$B$4:$BI$14,MATCH(O$7,GRID!$A$4:$A$14,0),MATCH(1,($U$2=GRID!$B$1:$BI$1)*(КАЛЕНДАРЬ!$AD7=GRID!$B$3:$BI$3), 0))*GRID!$B$67,
ROUNDUP(INDEX(GRID!$B$4:$BI$14,MATCH(O$7,GRID!$A$4:$A$14,0),MATCH(1,($U$2=GRID!$B$1:$BI$1)*(КАЛЕНДАРЬ!$AD7=GRID!$B$3:$BI$3),0))*GRID!$B$66*(1-GRID!$B$69),0))</f>
        <v>27948</v>
      </c>
      <c r="P218" s="48" cm="1">
        <f t="array" ref="P218">IF($I$2="Раннее бронирование",
INDEX(GRID!$B$17:$BI$27,MATCH(O$7,GRID!$A$17:$A$27,0),MATCH(1,($U$2=GRID!$B$1:$BI$1)*(КАЛЕНДАРЬ!$AD7=GRID!$B$3:$BI$3), 0))*GRID!$B$67,
ROUNDUP(INDEX(GRID!$B$17:$BI$27,MATCH(O$7,GRID!$A$17:$A$27,0),MATCH(1,($U$2=GRID!$B$1:$BI$1)*(КАЛЕНДАРЬ!$AD7=GRID!$B$3:$BI$3), 0))*GRID!$B$66*(1-GRID!$B$69),0))</f>
        <v>29648</v>
      </c>
      <c r="Q218" s="47" t="e" cm="1">
        <f t="array" ref="Q218">IF($I$2="Раннее бронирование",
INDEX(GRID!$B$4:$BI$14,MATCH(Q$7,GRID!$A$4:$A$14,0),MATCH(1,($U$2=GRID!$B$1:$BI$1)*(КАЛЕНДАРЬ!$AD7=GRID!$B$3:$BI$3), 0))*GRID!$B$67,
ROUNDUP(INDEX(GRID!$B$4:$BI$14,MATCH(Q$7,GRID!$A$4:$A$14,0),MATCH(1,($U$2=GRID!$B$1:$BI$1)*(КАЛЕНДАРЬ!$AD7=GRID!$B$3:$BI$3),0))*GRID!$B$66*(1-GRID!$B$69),0))</f>
        <v>#N/A</v>
      </c>
      <c r="R218" s="48" t="e" cm="1">
        <f t="array" ref="R218">IF($I$2="Раннее бронирование",
INDEX(GRID!$B$17:$BI$27,MATCH(Q$7,GRID!$A$17:$A$27,0),MATCH(1,($U$2=GRID!$B$1:$BI$1)*(КАЛЕНДАРЬ!$AD7=GRID!$B$3:$BI$3), 0))*GRID!$B$67,
ROUNDUP(INDEX(GRID!$B$17:$BI$27,MATCH(Q$7,GRID!$A$17:$A$27,0),MATCH(1,($U$2=GRID!$B$1:$BI$1)*(КАЛЕНДАРЬ!$AD7=GRID!$B$3:$BI$3), 0))*GRID!$B$66*(1-GRID!$B$69),0))</f>
        <v>#N/A</v>
      </c>
      <c r="S218" s="47" t="e" cm="1">
        <f t="array" ref="S218">IF($I$2="Раннее бронирование",
INDEX(GRID!$B$4:$BI$14,MATCH(S$7,GRID!$A$4:$A$14,0),MATCH(1,($U$2=GRID!$B$1:$BI$1)*(КАЛЕНДАРЬ!$AD7=GRID!$B$3:$BI$3), 0))*GRID!$B$67,
ROUNDUP(INDEX(GRID!$B$4:$BI$14,MATCH(S$7,GRID!$A$4:$A$14,0),MATCH(1,($U$2=GRID!$B$1:$BI$1)*(КАЛЕНДАРЬ!$AD7=GRID!$B$3:$BI$3),0))*GRID!$B$66*(1-GRID!$B$69),0))</f>
        <v>#N/A</v>
      </c>
      <c r="T218" s="48" t="e" cm="1">
        <f t="array" ref="T218">IF($I$2="Раннее бронирование",
INDEX(GRID!$B$17:$BI$27,MATCH(S$7,GRID!$A$17:$A$27,0),MATCH(1,($U$2=GRID!$B$1:$BI$1)*(КАЛЕНДАРЬ!$AD7=GRID!$B$3:$BI$3), 0))*GRID!$B$67,
ROUNDUP(INDEX(GRID!$B$17:$BI$27,MATCH(S$7,GRID!$A$17:$A$27,0),MATCH(1,($U$2=GRID!$B$1:$BI$1)*(КАЛЕНДАРЬ!$AD7=GRID!$B$3:$BI$3), 0))*GRID!$B$66*(1-GRID!$B$69),0))</f>
        <v>#N/A</v>
      </c>
      <c r="U218" s="47" cm="1">
        <f t="array" ref="U218">IF($I$2="Раннее бронирование",
INDEX(GRID!$B$4:$BI$14,MATCH(U$7,GRID!$A$4:$A$14,0),MATCH(1,($U$2=GRID!$B$1:$BI$1)*(КАЛЕНДАРЬ!$AD7=GRID!$B$3:$BI$3), 0))*GRID!$B$67,
ROUNDUP(INDEX(GRID!$B$4:$BI$14,MATCH(U$7,GRID!$A$4:$A$14,0),MATCH(1,($U$2=GRID!$B$1:$BI$1)*(КАЛЕНДАРЬ!$AD7=GRID!$B$3:$BI$3),0))*GRID!$B$66*(1-GRID!$B$69),0))</f>
        <v>43520</v>
      </c>
      <c r="V218" s="48" cm="1">
        <f t="array" ref="V218">IF($I$2="Раннее бронирование",
INDEX(GRID!$B$17:$BI$27,MATCH(U$7,GRID!$A$17:$A$27,0),MATCH(1,($U$2=GRID!$B$1:$BI$1)*(КАЛЕНДАРЬ!$AD7=GRID!$B$3:$BI$3), 0))*GRID!$B$67,
ROUNDUP(INDEX(GRID!$B$17:$BI$27,MATCH(U$7,GRID!$A$17:$A$27,0),MATCH(1,($U$2=GRID!$B$1:$BI$1)*(КАЛЕНДАРЬ!$AD7=GRID!$B$3:$BI$3), 0))*GRID!$B$66*(1-GRID!$B$69),0))</f>
        <v>45220</v>
      </c>
      <c r="W218" s="47" cm="1">
        <f t="array" ref="W218">IF($I$2="Раннее бронирование",
INDEX(GRID!$B$4:$BI$14,MATCH(W$7,GRID!$A$4:$A$14,0),MATCH(1,($U$2=GRID!$B$1:$BI$1)*(КАЛЕНДАРЬ!$AD7=GRID!$B$3:$BI$3), 0))*GRID!$B$67,
ROUNDUP(INDEX(GRID!$B$4:$BI$14,MATCH(W$7,GRID!$A$4:$A$14,0),MATCH(1,($U$2=GRID!$B$1:$BI$1)*(КАЛЕНДАРЬ!$AD7=GRID!$B$3:$BI$3),0))*GRID!$B$66*(1-GRID!$B$69),0))</f>
        <v>170000</v>
      </c>
      <c r="X218" s="48" cm="1">
        <f t="array" ref="X218">IF($I$2="Раннее бронирование",
INDEX(GRID!$B$17:$BI$27,MATCH(W$7,GRID!$A$17:$A$27,0),MATCH(1,($U$2=GRID!$B$1:$BI$1)*(КАЛЕНДАРЬ!$AD7=GRID!$B$3:$BI$3), 0))*GRID!$B$67,
ROUNDUP(INDEX(GRID!$B$17:$BI$27,MATCH(W$7,GRID!$A$17:$A$27,0),MATCH(1,($U$2=GRID!$B$1:$BI$1)*(КАЛЕНДАРЬ!$AD7=GRID!$B$3:$BI$3), 0))*GRID!$B$66*(1-GRID!$B$69),0))</f>
        <v>171700</v>
      </c>
    </row>
    <row r="219" spans="1:24" ht="12.75" hidden="1" customHeight="1" x14ac:dyDescent="0.2">
      <c r="A219" s="117" t="s">
        <v>46</v>
      </c>
      <c r="B219" s="117">
        <v>5</v>
      </c>
      <c r="C219" s="47" cm="1">
        <f t="array" ref="C219">IF($I$2="Раннее бронирование",
INDEX(GRID!$B$4:$BI$14,MATCH(C$7,GRID!$A$4:$A$14,0),MATCH(1,($U$2=GRID!$B$1:$BI$1)*(КАЛЕНДАРЬ!$AD8=GRID!$B$3:$BI$3), 0))*GRID!$B$67,
ROUNDUP(INDEX(GRID!$B$4:$BI$14,MATCH(C$7,GRID!$A$4:$A$14,0),MATCH(1,($U$2=GRID!$B$1:$BI$1)*(КАЛЕНДАРЬ!$AD8=GRID!$B$3:$BI$3),0))*GRID!$B$66*(1-GRID!$B$69),0))</f>
        <v>14280</v>
      </c>
      <c r="D219" s="48" cm="1">
        <f t="array" ref="D219">IF($I$2="Раннее бронирование",
INDEX(GRID!$B$17:$BI$27,MATCH(C$7,GRID!$A$17:$A$27,0),MATCH(1,($U$2=GRID!$B$1:$BI$1)*(КАЛЕНДАРЬ!$AD8=GRID!$B$3:$BI$3), 0))*GRID!$B$67,
ROUNDUP(INDEX(GRID!$B$17:$BI$27,MATCH(C$7,GRID!$A$17:$A$27,0),MATCH(1,($U$2=GRID!$B$1:$BI$1)*(КАЛЕНДАРЬ!$AD8=GRID!$B$3:$BI$3), 0))*GRID!$B$66*(1-GRID!$B$69),0))</f>
        <v>15980</v>
      </c>
      <c r="E219" s="47" cm="1">
        <f t="array" ref="E219">IF($I$2="Раннее бронирование",
INDEX(GRID!$B$4:$BI$14,MATCH(E$7,GRID!$A$4:$A$14,0),MATCH(1,($U$2=GRID!$B$1:$BI$1)*(КАЛЕНДАРЬ!$AD8=GRID!$B$3:$BI$3), 0))*GRID!$B$67,
ROUNDUP(INDEX(GRID!$B$4:$BI$14,MATCH(E$7,GRID!$A$4:$A$14,0),MATCH(1,($U$2=GRID!$B$1:$BI$1)*(КАЛЕНДАРЬ!$AD8=GRID!$B$3:$BI$3),0))*GRID!$B$66*(1-GRID!$B$69),0))</f>
        <v>15776</v>
      </c>
      <c r="F219" s="48" cm="1">
        <f t="array" ref="F219">IF($I$2="Раннее бронирование",
INDEX(GRID!$B$17:$BI$27,MATCH(E$7,GRID!$A$17:$A$27,0),MATCH(1,($U$2=GRID!$B$1:$BI$1)*(КАЛЕНДАРЬ!$AD8=GRID!$B$3:$BI$3), 0))*GRID!$B$67,
ROUNDUP(INDEX(GRID!$B$17:$BI$27,MATCH(E$7,GRID!$A$17:$A$27,0),MATCH(1,($U$2=GRID!$B$1:$BI$1)*(КАЛЕНДАРЬ!$AD8=GRID!$B$3:$BI$3), 0))*GRID!$B$66*(1-GRID!$B$69),0))</f>
        <v>17476</v>
      </c>
      <c r="G219" s="47" t="e" cm="1">
        <f t="array" ref="G219">IF($I$2="Раннее бронирование",
INDEX(GRID!$B$4:$BI$14,MATCH(G$7,GRID!$A$4:$A$14,0),MATCH(1,($U$2=GRID!$B$1:$BI$1)*(КАЛЕНДАРЬ!$AD8=GRID!$B$3:$BI$3), 0))*GRID!$B$67,
ROUNDUP(INDEX(GRID!$B$4:$BI$14,MATCH(G$7,GRID!$A$4:$A$14,0),MATCH(1,($U$2=GRID!$B$1:$BI$1)*(КАЛЕНДАРЬ!$AD8=GRID!$B$3:$BI$3),0))*GRID!$B$66*(1-GRID!$B$69),0))</f>
        <v>#N/A</v>
      </c>
      <c r="H219" s="48" t="e" cm="1">
        <f t="array" ref="H219">IF($I$2="Раннее бронирование",
INDEX(GRID!$B$17:$BI$27,MATCH(G$7,GRID!$A$17:$A$27,0),MATCH(1,($U$2=GRID!$B$1:$BI$1)*(КАЛЕНДАРЬ!$AD8=GRID!$B$3:$BI$3), 0))*GRID!$B$67,
ROUNDUP(INDEX(GRID!$B$17:$BI$27,MATCH(G$7,GRID!$A$17:$A$27,0),MATCH(1,($U$2=GRID!$B$1:$BI$1)*(КАЛЕНДАРЬ!$AD8=GRID!$B$3:$BI$3), 0))*GRID!$B$66*(1-GRID!$B$69),0))</f>
        <v>#N/A</v>
      </c>
      <c r="I219" s="47" t="e" cm="1">
        <f t="array" ref="I219">IF($I$2="Раннее бронирование",
INDEX(GRID!$B$4:$BI$14,MATCH(I$7,GRID!$A$4:$A$14,0),MATCH(1,($U$2=GRID!$B$1:$BI$1)*(КАЛЕНДАРЬ!$AD8=GRID!$B$3:$BI$3), 0))*GRID!$B$67,
ROUNDUP(INDEX(GRID!$B$4:$BI$14,MATCH(I$7,GRID!$A$4:$A$14,0),MATCH(1,($U$2=GRID!$B$1:$BI$1)*(КАЛЕНДАРЬ!$AD8=GRID!$B$3:$BI$3),0))*GRID!$B$66*(1-GRID!$B$69),0))</f>
        <v>#N/A</v>
      </c>
      <c r="J219" s="48" t="e" cm="1">
        <f t="array" ref="J219">IF($I$2="Раннее бронирование",
INDEX(GRID!$B$17:$BI$27,MATCH(I$7,GRID!$A$17:$A$27,0),MATCH(1,($U$2=GRID!$B$1:$BI$1)*(КАЛЕНДАРЬ!$AD8=GRID!$B$3:$BI$3), 0))*GRID!$B$67,
ROUNDUP(INDEX(GRID!$B$17:$BI$27,MATCH(I$7,GRID!$A$17:$A$27,0),MATCH(1,($U$2=GRID!$B$1:$BI$1)*(КАЛЕНДАРЬ!$AD8=GRID!$B$3:$BI$3), 0))*GRID!$B$66*(1-GRID!$B$69),0))</f>
        <v>#N/A</v>
      </c>
      <c r="K219" s="47" cm="1">
        <f t="array" ref="K219">IF($I$2="Раннее бронирование",
INDEX(GRID!$B$4:$BI$14,MATCH(K$7,GRID!$A$4:$A$14,0),MATCH(1,($U$2=GRID!$B$1:$BI$1)*(КАЛЕНДАРЬ!$AD8=GRID!$B$3:$BI$3), 0))*GRID!$B$67,
ROUNDUP(INDEX(GRID!$B$4:$BI$14,MATCH(K$7,GRID!$A$4:$A$14,0),MATCH(1,($U$2=GRID!$B$1:$BI$1)*(КАЛЕНДАРЬ!$AD8=GRID!$B$3:$BI$3),0))*GRID!$B$66*(1-GRID!$B$69),0))</f>
        <v>21216</v>
      </c>
      <c r="L219" s="48" cm="1">
        <f t="array" ref="L219">IF($I$2="Раннее бронирование",
INDEX(GRID!$B$17:$BI$27,MATCH(K$7,GRID!$A$17:$A$27,0),MATCH(1,($U$2=GRID!$B$1:$BI$1)*(КАЛЕНДАРЬ!$AD8=GRID!$B$3:$BI$3), 0))*GRID!$B$67,
ROUNDUP(INDEX(GRID!$B$17:$BI$27,MATCH(K$7,GRID!$A$17:$A$27,0),MATCH(1,($U$2=GRID!$B$1:$BI$1)*(КАЛЕНДАРЬ!$AD8=GRID!$B$3:$BI$3), 0))*GRID!$B$66*(1-GRID!$B$69),0))</f>
        <v>22916</v>
      </c>
      <c r="M219" s="47" cm="1">
        <f t="array" ref="M219">IF($I$2="Раннее бронирование",
INDEX(GRID!$B$4:$BI$14,MATCH(M$7,GRID!$A$4:$A$14,0),MATCH(1,($U$2=GRID!$B$1:$BI$1)*(КАЛЕНДАРЬ!$AD8=GRID!$B$3:$BI$3), 0))*GRID!$B$67,
ROUNDUP(INDEX(GRID!$B$4:$BI$14,MATCH(M$7,GRID!$A$4:$A$14,0),MATCH(1,($U$2=GRID!$B$1:$BI$1)*(КАЛЕНДАРЬ!$AD8=GRID!$B$3:$BI$3),0))*GRID!$B$66*(1-GRID!$B$69),0))</f>
        <v>23392</v>
      </c>
      <c r="N219" s="48" cm="1">
        <f t="array" ref="N219">IF($I$2="Раннее бронирование",
INDEX(GRID!$B$17:$BI$27,MATCH(M$7,GRID!$A$17:$A$27,0),MATCH(1,($U$2=GRID!$B$1:$BI$1)*(КАЛЕНДАРЬ!$AD8=GRID!$B$3:$BI$3), 0))*GRID!$B$67,
ROUNDUP(INDEX(GRID!$B$17:$BI$27,MATCH(M$7,GRID!$A$17:$A$27,0),MATCH(1,($U$2=GRID!$B$1:$BI$1)*(КАЛЕНДАРЬ!$AD8=GRID!$B$3:$BI$3), 0))*GRID!$B$66*(1-GRID!$B$69),0))</f>
        <v>25092</v>
      </c>
      <c r="O219" s="47" cm="1">
        <f t="array" ref="O219">IF($I$2="Раннее бронирование",
INDEX(GRID!$B$4:$BI$14,MATCH(O$7,GRID!$A$4:$A$14,0),MATCH(1,($U$2=GRID!$B$1:$BI$1)*(КАЛЕНДАРЬ!$AD8=GRID!$B$3:$BI$3), 0))*GRID!$B$67,
ROUNDUP(INDEX(GRID!$B$4:$BI$14,MATCH(O$7,GRID!$A$4:$A$14,0),MATCH(1,($U$2=GRID!$B$1:$BI$1)*(КАЛЕНДАРЬ!$AD8=GRID!$B$3:$BI$3),0))*GRID!$B$66*(1-GRID!$B$69),0))</f>
        <v>27948</v>
      </c>
      <c r="P219" s="48" cm="1">
        <f t="array" ref="P219">IF($I$2="Раннее бронирование",
INDEX(GRID!$B$17:$BI$27,MATCH(O$7,GRID!$A$17:$A$27,0),MATCH(1,($U$2=GRID!$B$1:$BI$1)*(КАЛЕНДАРЬ!$AD8=GRID!$B$3:$BI$3), 0))*GRID!$B$67,
ROUNDUP(INDEX(GRID!$B$17:$BI$27,MATCH(O$7,GRID!$A$17:$A$27,0),MATCH(1,($U$2=GRID!$B$1:$BI$1)*(КАЛЕНДАРЬ!$AD8=GRID!$B$3:$BI$3), 0))*GRID!$B$66*(1-GRID!$B$69),0))</f>
        <v>29648</v>
      </c>
      <c r="Q219" s="47" t="e" cm="1">
        <f t="array" ref="Q219">IF($I$2="Раннее бронирование",
INDEX(GRID!$B$4:$BI$14,MATCH(Q$7,GRID!$A$4:$A$14,0),MATCH(1,($U$2=GRID!$B$1:$BI$1)*(КАЛЕНДАРЬ!$AD8=GRID!$B$3:$BI$3), 0))*GRID!$B$67,
ROUNDUP(INDEX(GRID!$B$4:$BI$14,MATCH(Q$7,GRID!$A$4:$A$14,0),MATCH(1,($U$2=GRID!$B$1:$BI$1)*(КАЛЕНДАРЬ!$AD8=GRID!$B$3:$BI$3),0))*GRID!$B$66*(1-GRID!$B$69),0))</f>
        <v>#N/A</v>
      </c>
      <c r="R219" s="48" t="e" cm="1">
        <f t="array" ref="R219">IF($I$2="Раннее бронирование",
INDEX(GRID!$B$17:$BI$27,MATCH(Q$7,GRID!$A$17:$A$27,0),MATCH(1,($U$2=GRID!$B$1:$BI$1)*(КАЛЕНДАРЬ!$AD8=GRID!$B$3:$BI$3), 0))*GRID!$B$67,
ROUNDUP(INDEX(GRID!$B$17:$BI$27,MATCH(Q$7,GRID!$A$17:$A$27,0),MATCH(1,($U$2=GRID!$B$1:$BI$1)*(КАЛЕНДАРЬ!$AD8=GRID!$B$3:$BI$3), 0))*GRID!$B$66*(1-GRID!$B$69),0))</f>
        <v>#N/A</v>
      </c>
      <c r="S219" s="47" t="e" cm="1">
        <f t="array" ref="S219">IF($I$2="Раннее бронирование",
INDEX(GRID!$B$4:$BI$14,MATCH(S$7,GRID!$A$4:$A$14,0),MATCH(1,($U$2=GRID!$B$1:$BI$1)*(КАЛЕНДАРЬ!$AD8=GRID!$B$3:$BI$3), 0))*GRID!$B$67,
ROUNDUP(INDEX(GRID!$B$4:$BI$14,MATCH(S$7,GRID!$A$4:$A$14,0),MATCH(1,($U$2=GRID!$B$1:$BI$1)*(КАЛЕНДАРЬ!$AD8=GRID!$B$3:$BI$3),0))*GRID!$B$66*(1-GRID!$B$69),0))</f>
        <v>#N/A</v>
      </c>
      <c r="T219" s="48" t="e" cm="1">
        <f t="array" ref="T219">IF($I$2="Раннее бронирование",
INDEX(GRID!$B$17:$BI$27,MATCH(S$7,GRID!$A$17:$A$27,0),MATCH(1,($U$2=GRID!$B$1:$BI$1)*(КАЛЕНДАРЬ!$AD8=GRID!$B$3:$BI$3), 0))*GRID!$B$67,
ROUNDUP(INDEX(GRID!$B$17:$BI$27,MATCH(S$7,GRID!$A$17:$A$27,0),MATCH(1,($U$2=GRID!$B$1:$BI$1)*(КАЛЕНДАРЬ!$AD8=GRID!$B$3:$BI$3), 0))*GRID!$B$66*(1-GRID!$B$69),0))</f>
        <v>#N/A</v>
      </c>
      <c r="U219" s="47" cm="1">
        <f t="array" ref="U219">IF($I$2="Раннее бронирование",
INDEX(GRID!$B$4:$BI$14,MATCH(U$7,GRID!$A$4:$A$14,0),MATCH(1,($U$2=GRID!$B$1:$BI$1)*(КАЛЕНДАРЬ!$AD8=GRID!$B$3:$BI$3), 0))*GRID!$B$67,
ROUNDUP(INDEX(GRID!$B$4:$BI$14,MATCH(U$7,GRID!$A$4:$A$14,0),MATCH(1,($U$2=GRID!$B$1:$BI$1)*(КАЛЕНДАРЬ!$AD8=GRID!$B$3:$BI$3),0))*GRID!$B$66*(1-GRID!$B$69),0))</f>
        <v>43520</v>
      </c>
      <c r="V219" s="48" cm="1">
        <f t="array" ref="V219">IF($I$2="Раннее бронирование",
INDEX(GRID!$B$17:$BI$27,MATCH(U$7,GRID!$A$17:$A$27,0),MATCH(1,($U$2=GRID!$B$1:$BI$1)*(КАЛЕНДАРЬ!$AD8=GRID!$B$3:$BI$3), 0))*GRID!$B$67,
ROUNDUP(INDEX(GRID!$B$17:$BI$27,MATCH(U$7,GRID!$A$17:$A$27,0),MATCH(1,($U$2=GRID!$B$1:$BI$1)*(КАЛЕНДАРЬ!$AD8=GRID!$B$3:$BI$3), 0))*GRID!$B$66*(1-GRID!$B$69),0))</f>
        <v>45220</v>
      </c>
      <c r="W219" s="47" cm="1">
        <f t="array" ref="W219">IF($I$2="Раннее бронирование",
INDEX(GRID!$B$4:$BI$14,MATCH(W$7,GRID!$A$4:$A$14,0),MATCH(1,($U$2=GRID!$B$1:$BI$1)*(КАЛЕНДАРЬ!$AD8=GRID!$B$3:$BI$3), 0))*GRID!$B$67,
ROUNDUP(INDEX(GRID!$B$4:$BI$14,MATCH(W$7,GRID!$A$4:$A$14,0),MATCH(1,($U$2=GRID!$B$1:$BI$1)*(КАЛЕНДАРЬ!$AD8=GRID!$B$3:$BI$3),0))*GRID!$B$66*(1-GRID!$B$69),0))</f>
        <v>170000</v>
      </c>
      <c r="X219" s="48" cm="1">
        <f t="array" ref="X219">IF($I$2="Раннее бронирование",
INDEX(GRID!$B$17:$BI$27,MATCH(W$7,GRID!$A$17:$A$27,0),MATCH(1,($U$2=GRID!$B$1:$BI$1)*(КАЛЕНДАРЬ!$AD8=GRID!$B$3:$BI$3), 0))*GRID!$B$67,
ROUNDUP(INDEX(GRID!$B$17:$BI$27,MATCH(W$7,GRID!$A$17:$A$27,0),MATCH(1,($U$2=GRID!$B$1:$BI$1)*(КАЛЕНДАРЬ!$AD8=GRID!$B$3:$BI$3), 0))*GRID!$B$66*(1-GRID!$B$69),0))</f>
        <v>171700</v>
      </c>
    </row>
    <row r="220" spans="1:24" ht="12.75" hidden="1" customHeight="1" x14ac:dyDescent="0.2">
      <c r="A220" s="117" t="s">
        <v>47</v>
      </c>
      <c r="B220" s="117">
        <v>6</v>
      </c>
      <c r="C220" s="47" cm="1">
        <f t="array" ref="C220">IF($I$2="Раннее бронирование",
INDEX(GRID!$B$4:$BI$14,MATCH(C$7,GRID!$A$4:$A$14,0),MATCH(1,($U$2=GRID!$B$1:$BI$1)*(КАЛЕНДАРЬ!$AD9=GRID!$B$3:$BI$3), 0))*GRID!$B$67,
ROUNDUP(INDEX(GRID!$B$4:$BI$14,MATCH(C$7,GRID!$A$4:$A$14,0),MATCH(1,($U$2=GRID!$B$1:$BI$1)*(КАЛЕНДАРЬ!$AD9=GRID!$B$3:$BI$3),0))*GRID!$B$66*(1-GRID!$B$69),0))</f>
        <v>12920</v>
      </c>
      <c r="D220" s="48" cm="1">
        <f t="array" ref="D220">IF($I$2="Раннее бронирование",
INDEX(GRID!$B$17:$BI$27,MATCH(C$7,GRID!$A$17:$A$27,0),MATCH(1,($U$2=GRID!$B$1:$BI$1)*(КАЛЕНДАРЬ!$AD9=GRID!$B$3:$BI$3), 0))*GRID!$B$67,
ROUNDUP(INDEX(GRID!$B$17:$BI$27,MATCH(C$7,GRID!$A$17:$A$27,0),MATCH(1,($U$2=GRID!$B$1:$BI$1)*(КАЛЕНДАРЬ!$AD9=GRID!$B$3:$BI$3), 0))*GRID!$B$66*(1-GRID!$B$69),0))</f>
        <v>14620</v>
      </c>
      <c r="E220" s="47" cm="1">
        <f t="array" ref="E220">IF($I$2="Раннее бронирование",
INDEX(GRID!$B$4:$BI$14,MATCH(E$7,GRID!$A$4:$A$14,0),MATCH(1,($U$2=GRID!$B$1:$BI$1)*(КАЛЕНДАРЬ!$AD9=GRID!$B$3:$BI$3), 0))*GRID!$B$67,
ROUNDUP(INDEX(GRID!$B$4:$BI$14,MATCH(E$7,GRID!$A$4:$A$14,0),MATCH(1,($U$2=GRID!$B$1:$BI$1)*(КАЛЕНДАРЬ!$AD9=GRID!$B$3:$BI$3),0))*GRID!$B$66*(1-GRID!$B$69),0))</f>
        <v>14212</v>
      </c>
      <c r="F220" s="48" cm="1">
        <f t="array" ref="F220">IF($I$2="Раннее бронирование",
INDEX(GRID!$B$17:$BI$27,MATCH(E$7,GRID!$A$17:$A$27,0),MATCH(1,($U$2=GRID!$B$1:$BI$1)*(КАЛЕНДАРЬ!$AD9=GRID!$B$3:$BI$3), 0))*GRID!$B$67,
ROUNDUP(INDEX(GRID!$B$17:$BI$27,MATCH(E$7,GRID!$A$17:$A$27,0),MATCH(1,($U$2=GRID!$B$1:$BI$1)*(КАЛЕНДАРЬ!$AD9=GRID!$B$3:$BI$3), 0))*GRID!$B$66*(1-GRID!$B$69),0))</f>
        <v>15912</v>
      </c>
      <c r="G220" s="47" t="e" cm="1">
        <f t="array" ref="G220">IF($I$2="Раннее бронирование",
INDEX(GRID!$B$4:$BI$14,MATCH(G$7,GRID!$A$4:$A$14,0),MATCH(1,($U$2=GRID!$B$1:$BI$1)*(КАЛЕНДАРЬ!$AD9=GRID!$B$3:$BI$3), 0))*GRID!$B$67,
ROUNDUP(INDEX(GRID!$B$4:$BI$14,MATCH(G$7,GRID!$A$4:$A$14,0),MATCH(1,($U$2=GRID!$B$1:$BI$1)*(КАЛЕНДАРЬ!$AD9=GRID!$B$3:$BI$3),0))*GRID!$B$66*(1-GRID!$B$69),0))</f>
        <v>#N/A</v>
      </c>
      <c r="H220" s="48" t="e" cm="1">
        <f t="array" ref="H220">IF($I$2="Раннее бронирование",
INDEX(GRID!$B$17:$BI$27,MATCH(G$7,GRID!$A$17:$A$27,0),MATCH(1,($U$2=GRID!$B$1:$BI$1)*(КАЛЕНДАРЬ!$AD9=GRID!$B$3:$BI$3), 0))*GRID!$B$67,
ROUNDUP(INDEX(GRID!$B$17:$BI$27,MATCH(G$7,GRID!$A$17:$A$27,0),MATCH(1,($U$2=GRID!$B$1:$BI$1)*(КАЛЕНДАРЬ!$AD9=GRID!$B$3:$BI$3), 0))*GRID!$B$66*(1-GRID!$B$69),0))</f>
        <v>#N/A</v>
      </c>
      <c r="I220" s="47" t="e" cm="1">
        <f t="array" ref="I220">IF($I$2="Раннее бронирование",
INDEX(GRID!$B$4:$BI$14,MATCH(I$7,GRID!$A$4:$A$14,0),MATCH(1,($U$2=GRID!$B$1:$BI$1)*(КАЛЕНДАРЬ!$AD9=GRID!$B$3:$BI$3), 0))*GRID!$B$67,
ROUNDUP(INDEX(GRID!$B$4:$BI$14,MATCH(I$7,GRID!$A$4:$A$14,0),MATCH(1,($U$2=GRID!$B$1:$BI$1)*(КАЛЕНДАРЬ!$AD9=GRID!$B$3:$BI$3),0))*GRID!$B$66*(1-GRID!$B$69),0))</f>
        <v>#N/A</v>
      </c>
      <c r="J220" s="48" t="e" cm="1">
        <f t="array" ref="J220">IF($I$2="Раннее бронирование",
INDEX(GRID!$B$17:$BI$27,MATCH(I$7,GRID!$A$17:$A$27,0),MATCH(1,($U$2=GRID!$B$1:$BI$1)*(КАЛЕНДАРЬ!$AD9=GRID!$B$3:$BI$3), 0))*GRID!$B$67,
ROUNDUP(INDEX(GRID!$B$17:$BI$27,MATCH(I$7,GRID!$A$17:$A$27,0),MATCH(1,($U$2=GRID!$B$1:$BI$1)*(КАЛЕНДАРЬ!$AD9=GRID!$B$3:$BI$3), 0))*GRID!$B$66*(1-GRID!$B$69),0))</f>
        <v>#N/A</v>
      </c>
      <c r="K220" s="47" cm="1">
        <f t="array" ref="K220">IF($I$2="Раннее бронирование",
INDEX(GRID!$B$4:$BI$14,MATCH(K$7,GRID!$A$4:$A$14,0),MATCH(1,($U$2=GRID!$B$1:$BI$1)*(КАЛЕНДАРЬ!$AD9=GRID!$B$3:$BI$3), 0))*GRID!$B$67,
ROUNDUP(INDEX(GRID!$B$4:$BI$14,MATCH(K$7,GRID!$A$4:$A$14,0),MATCH(1,($U$2=GRID!$B$1:$BI$1)*(КАЛЕНДАРЬ!$AD9=GRID!$B$3:$BI$3),0))*GRID!$B$66*(1-GRID!$B$69),0))</f>
        <v>18768</v>
      </c>
      <c r="L220" s="48" cm="1">
        <f t="array" ref="L220">IF($I$2="Раннее бронирование",
INDEX(GRID!$B$17:$BI$27,MATCH(K$7,GRID!$A$17:$A$27,0),MATCH(1,($U$2=GRID!$B$1:$BI$1)*(КАЛЕНДАРЬ!$AD9=GRID!$B$3:$BI$3), 0))*GRID!$B$67,
ROUNDUP(INDEX(GRID!$B$17:$BI$27,MATCH(K$7,GRID!$A$17:$A$27,0),MATCH(1,($U$2=GRID!$B$1:$BI$1)*(КАЛЕНДАРЬ!$AD9=GRID!$B$3:$BI$3), 0))*GRID!$B$66*(1-GRID!$B$69),0))</f>
        <v>20468</v>
      </c>
      <c r="M220" s="47" cm="1">
        <f t="array" ref="M220">IF($I$2="Раннее бронирование",
INDEX(GRID!$B$4:$BI$14,MATCH(M$7,GRID!$A$4:$A$14,0),MATCH(1,($U$2=GRID!$B$1:$BI$1)*(КАЛЕНДАРЬ!$AD9=GRID!$B$3:$BI$3), 0))*GRID!$B$67,
ROUNDUP(INDEX(GRID!$B$4:$BI$14,MATCH(M$7,GRID!$A$4:$A$14,0),MATCH(1,($U$2=GRID!$B$1:$BI$1)*(КАЛЕНДАРЬ!$AD9=GRID!$B$3:$BI$3),0))*GRID!$B$66*(1-GRID!$B$69),0))</f>
        <v>20604</v>
      </c>
      <c r="N220" s="48" cm="1">
        <f t="array" ref="N220">IF($I$2="Раннее бронирование",
INDEX(GRID!$B$17:$BI$27,MATCH(M$7,GRID!$A$17:$A$27,0),MATCH(1,($U$2=GRID!$B$1:$BI$1)*(КАЛЕНДАРЬ!$AD9=GRID!$B$3:$BI$3), 0))*GRID!$B$67,
ROUNDUP(INDEX(GRID!$B$17:$BI$27,MATCH(M$7,GRID!$A$17:$A$27,0),MATCH(1,($U$2=GRID!$B$1:$BI$1)*(КАЛЕНДАРЬ!$AD9=GRID!$B$3:$BI$3), 0))*GRID!$B$66*(1-GRID!$B$69),0))</f>
        <v>22304</v>
      </c>
      <c r="O220" s="47" cm="1">
        <f t="array" ref="O220">IF($I$2="Раннее бронирование",
INDEX(GRID!$B$4:$BI$14,MATCH(O$7,GRID!$A$4:$A$14,0),MATCH(1,($U$2=GRID!$B$1:$BI$1)*(КАЛЕНДАРЬ!$AD9=GRID!$B$3:$BI$3), 0))*GRID!$B$67,
ROUNDUP(INDEX(GRID!$B$4:$BI$14,MATCH(O$7,GRID!$A$4:$A$14,0),MATCH(1,($U$2=GRID!$B$1:$BI$1)*(КАЛЕНДАРЬ!$AD9=GRID!$B$3:$BI$3),0))*GRID!$B$66*(1-GRID!$B$69),0))</f>
        <v>25364</v>
      </c>
      <c r="P220" s="48" cm="1">
        <f t="array" ref="P220">IF($I$2="Раннее бронирование",
INDEX(GRID!$B$17:$BI$27,MATCH(O$7,GRID!$A$17:$A$27,0),MATCH(1,($U$2=GRID!$B$1:$BI$1)*(КАЛЕНДАРЬ!$AD9=GRID!$B$3:$BI$3), 0))*GRID!$B$67,
ROUNDUP(INDEX(GRID!$B$17:$BI$27,MATCH(O$7,GRID!$A$17:$A$27,0),MATCH(1,($U$2=GRID!$B$1:$BI$1)*(КАЛЕНДАРЬ!$AD9=GRID!$B$3:$BI$3), 0))*GRID!$B$66*(1-GRID!$B$69),0))</f>
        <v>27064</v>
      </c>
      <c r="Q220" s="47" t="e" cm="1">
        <f t="array" ref="Q220">IF($I$2="Раннее бронирование",
INDEX(GRID!$B$4:$BI$14,MATCH(Q$7,GRID!$A$4:$A$14,0),MATCH(1,($U$2=GRID!$B$1:$BI$1)*(КАЛЕНДАРЬ!$AD9=GRID!$B$3:$BI$3), 0))*GRID!$B$67,
ROUNDUP(INDEX(GRID!$B$4:$BI$14,MATCH(Q$7,GRID!$A$4:$A$14,0),MATCH(1,($U$2=GRID!$B$1:$BI$1)*(КАЛЕНДАРЬ!$AD9=GRID!$B$3:$BI$3),0))*GRID!$B$66*(1-GRID!$B$69),0))</f>
        <v>#N/A</v>
      </c>
      <c r="R220" s="48" t="e" cm="1">
        <f t="array" ref="R220">IF($I$2="Раннее бронирование",
INDEX(GRID!$B$17:$BI$27,MATCH(Q$7,GRID!$A$17:$A$27,0),MATCH(1,($U$2=GRID!$B$1:$BI$1)*(КАЛЕНДАРЬ!$AD9=GRID!$B$3:$BI$3), 0))*GRID!$B$67,
ROUNDUP(INDEX(GRID!$B$17:$BI$27,MATCH(Q$7,GRID!$A$17:$A$27,0),MATCH(1,($U$2=GRID!$B$1:$BI$1)*(КАЛЕНДАРЬ!$AD9=GRID!$B$3:$BI$3), 0))*GRID!$B$66*(1-GRID!$B$69),0))</f>
        <v>#N/A</v>
      </c>
      <c r="S220" s="47" t="e" cm="1">
        <f t="array" ref="S220">IF($I$2="Раннее бронирование",
INDEX(GRID!$B$4:$BI$14,MATCH(S$7,GRID!$A$4:$A$14,0),MATCH(1,($U$2=GRID!$B$1:$BI$1)*(КАЛЕНДАРЬ!$AD9=GRID!$B$3:$BI$3), 0))*GRID!$B$67,
ROUNDUP(INDEX(GRID!$B$4:$BI$14,MATCH(S$7,GRID!$A$4:$A$14,0),MATCH(1,($U$2=GRID!$B$1:$BI$1)*(КАЛЕНДАРЬ!$AD9=GRID!$B$3:$BI$3),0))*GRID!$B$66*(1-GRID!$B$69),0))</f>
        <v>#N/A</v>
      </c>
      <c r="T220" s="48" t="e" cm="1">
        <f t="array" ref="T220">IF($I$2="Раннее бронирование",
INDEX(GRID!$B$17:$BI$27,MATCH(S$7,GRID!$A$17:$A$27,0),MATCH(1,($U$2=GRID!$B$1:$BI$1)*(КАЛЕНДАРЬ!$AD9=GRID!$B$3:$BI$3), 0))*GRID!$B$67,
ROUNDUP(INDEX(GRID!$B$17:$BI$27,MATCH(S$7,GRID!$A$17:$A$27,0),MATCH(1,($U$2=GRID!$B$1:$BI$1)*(КАЛЕНДАРЬ!$AD9=GRID!$B$3:$BI$3), 0))*GRID!$B$66*(1-GRID!$B$69),0))</f>
        <v>#N/A</v>
      </c>
      <c r="U220" s="47" cm="1">
        <f t="array" ref="U220">IF($I$2="Раннее бронирование",
INDEX(GRID!$B$4:$BI$14,MATCH(U$7,GRID!$A$4:$A$14,0),MATCH(1,($U$2=GRID!$B$1:$BI$1)*(КАЛЕНДАРЬ!$AD9=GRID!$B$3:$BI$3), 0))*GRID!$B$67,
ROUNDUP(INDEX(GRID!$B$4:$BI$14,MATCH(U$7,GRID!$A$4:$A$14,0),MATCH(1,($U$2=GRID!$B$1:$BI$1)*(КАЛЕНДАРЬ!$AD9=GRID!$B$3:$BI$3),0))*GRID!$B$66*(1-GRID!$B$69),0))</f>
        <v>39440</v>
      </c>
      <c r="V220" s="48" cm="1">
        <f t="array" ref="V220">IF($I$2="Раннее бронирование",
INDEX(GRID!$B$17:$BI$27,MATCH(U$7,GRID!$A$17:$A$27,0),MATCH(1,($U$2=GRID!$B$1:$BI$1)*(КАЛЕНДАРЬ!$AD9=GRID!$B$3:$BI$3), 0))*GRID!$B$67,
ROUNDUP(INDEX(GRID!$B$17:$BI$27,MATCH(U$7,GRID!$A$17:$A$27,0),MATCH(1,($U$2=GRID!$B$1:$BI$1)*(КАЛЕНДАРЬ!$AD9=GRID!$B$3:$BI$3), 0))*GRID!$B$66*(1-GRID!$B$69),0))</f>
        <v>41140</v>
      </c>
      <c r="W220" s="47" cm="1">
        <f t="array" ref="W220">IF($I$2="Раннее бронирование",
INDEX(GRID!$B$4:$BI$14,MATCH(W$7,GRID!$A$4:$A$14,0),MATCH(1,($U$2=GRID!$B$1:$BI$1)*(КАЛЕНДАРЬ!$AD9=GRID!$B$3:$BI$3), 0))*GRID!$B$67,
ROUNDUP(INDEX(GRID!$B$4:$BI$14,MATCH(W$7,GRID!$A$4:$A$14,0),MATCH(1,($U$2=GRID!$B$1:$BI$1)*(КАЛЕНДАРЬ!$AD9=GRID!$B$3:$BI$3),0))*GRID!$B$66*(1-GRID!$B$69),0))</f>
        <v>157760</v>
      </c>
      <c r="X220" s="48" cm="1">
        <f t="array" ref="X220">IF($I$2="Раннее бронирование",
INDEX(GRID!$B$17:$BI$27,MATCH(W$7,GRID!$A$17:$A$27,0),MATCH(1,($U$2=GRID!$B$1:$BI$1)*(КАЛЕНДАРЬ!$AD9=GRID!$B$3:$BI$3), 0))*GRID!$B$67,
ROUNDUP(INDEX(GRID!$B$17:$BI$27,MATCH(W$7,GRID!$A$17:$A$27,0),MATCH(1,($U$2=GRID!$B$1:$BI$1)*(КАЛЕНДАРЬ!$AD9=GRID!$B$3:$BI$3), 0))*GRID!$B$66*(1-GRID!$B$69),0))</f>
        <v>159460</v>
      </c>
    </row>
    <row r="221" spans="1:24" ht="12.75" hidden="1" customHeight="1" x14ac:dyDescent="0.2">
      <c r="A221" s="117" t="s">
        <v>48</v>
      </c>
      <c r="B221" s="117">
        <v>7</v>
      </c>
      <c r="C221" s="47" cm="1">
        <f t="array" ref="C221">IF($I$2="Раннее бронирование",
INDEX(GRID!$B$4:$BI$14,MATCH(C$7,GRID!$A$4:$A$14,0),MATCH(1,($U$2=GRID!$B$1:$BI$1)*(КАЛЕНДАРЬ!$AD10=GRID!$B$3:$BI$3), 0))*GRID!$B$67,
ROUNDUP(INDEX(GRID!$B$4:$BI$14,MATCH(C$7,GRID!$A$4:$A$14,0),MATCH(1,($U$2=GRID!$B$1:$BI$1)*(КАЛЕНДАРЬ!$AD10=GRID!$B$3:$BI$3),0))*GRID!$B$66*(1-GRID!$B$69),0))</f>
        <v>24004</v>
      </c>
      <c r="D221" s="48" cm="1">
        <f t="array" ref="D221">IF($I$2="Раннее бронирование",
INDEX(GRID!$B$17:$BI$27,MATCH(C$7,GRID!$A$17:$A$27,0),MATCH(1,($U$2=GRID!$B$1:$BI$1)*(КАЛЕНДАРЬ!$AD10=GRID!$B$3:$BI$3), 0))*GRID!$B$67,
ROUNDUP(INDEX(GRID!$B$17:$BI$27,MATCH(C$7,GRID!$A$17:$A$27,0),MATCH(1,($U$2=GRID!$B$1:$BI$1)*(КАЛЕНДАРЬ!$AD10=GRID!$B$3:$BI$3), 0))*GRID!$B$66*(1-GRID!$B$69),0))</f>
        <v>25704</v>
      </c>
      <c r="E221" s="47" cm="1">
        <f t="array" ref="E221">IF($I$2="Раннее бронирование",
INDEX(GRID!$B$4:$BI$14,MATCH(E$7,GRID!$A$4:$A$14,0),MATCH(1,($U$2=GRID!$B$1:$BI$1)*(КАЛЕНДАРЬ!$AD10=GRID!$B$3:$BI$3), 0))*GRID!$B$67,
ROUNDUP(INDEX(GRID!$B$4:$BI$14,MATCH(E$7,GRID!$A$4:$A$14,0),MATCH(1,($U$2=GRID!$B$1:$BI$1)*(КАЛЕНДАРЬ!$AD10=GRID!$B$3:$BI$3),0))*GRID!$B$66*(1-GRID!$B$69),0))</f>
        <v>26792</v>
      </c>
      <c r="F221" s="48" cm="1">
        <f t="array" ref="F221">IF($I$2="Раннее бронирование",
INDEX(GRID!$B$17:$BI$27,MATCH(E$7,GRID!$A$17:$A$27,0),MATCH(1,($U$2=GRID!$B$1:$BI$1)*(КАЛЕНДАРЬ!$AD10=GRID!$B$3:$BI$3), 0))*GRID!$B$67,
ROUNDUP(INDEX(GRID!$B$17:$BI$27,MATCH(E$7,GRID!$A$17:$A$27,0),MATCH(1,($U$2=GRID!$B$1:$BI$1)*(КАЛЕНДАРЬ!$AD10=GRID!$B$3:$BI$3), 0))*GRID!$B$66*(1-GRID!$B$69),0))</f>
        <v>28492</v>
      </c>
      <c r="G221" s="47" t="e" cm="1">
        <f t="array" ref="G221">IF($I$2="Раннее бронирование",
INDEX(GRID!$B$4:$BI$14,MATCH(G$7,GRID!$A$4:$A$14,0),MATCH(1,($U$2=GRID!$B$1:$BI$1)*(КАЛЕНДАРЬ!$AD10=GRID!$B$3:$BI$3), 0))*GRID!$B$67,
ROUNDUP(INDEX(GRID!$B$4:$BI$14,MATCH(G$7,GRID!$A$4:$A$14,0),MATCH(1,($U$2=GRID!$B$1:$BI$1)*(КАЛЕНДАРЬ!$AD10=GRID!$B$3:$BI$3),0))*GRID!$B$66*(1-GRID!$B$69),0))</f>
        <v>#N/A</v>
      </c>
      <c r="H221" s="48" t="e" cm="1">
        <f t="array" ref="H221">IF($I$2="Раннее бронирование",
INDEX(GRID!$B$17:$BI$27,MATCH(G$7,GRID!$A$17:$A$27,0),MATCH(1,($U$2=GRID!$B$1:$BI$1)*(КАЛЕНДАРЬ!$AD10=GRID!$B$3:$BI$3), 0))*GRID!$B$67,
ROUNDUP(INDEX(GRID!$B$17:$BI$27,MATCH(G$7,GRID!$A$17:$A$27,0),MATCH(1,($U$2=GRID!$B$1:$BI$1)*(КАЛЕНДАРЬ!$AD10=GRID!$B$3:$BI$3), 0))*GRID!$B$66*(1-GRID!$B$69),0))</f>
        <v>#N/A</v>
      </c>
      <c r="I221" s="47" t="e" cm="1">
        <f t="array" ref="I221">IF($I$2="Раннее бронирование",
INDEX(GRID!$B$4:$BI$14,MATCH(I$7,GRID!$A$4:$A$14,0),MATCH(1,($U$2=GRID!$B$1:$BI$1)*(КАЛЕНДАРЬ!$AD10=GRID!$B$3:$BI$3), 0))*GRID!$B$67,
ROUNDUP(INDEX(GRID!$B$4:$BI$14,MATCH(I$7,GRID!$A$4:$A$14,0),MATCH(1,($U$2=GRID!$B$1:$BI$1)*(КАЛЕНДАРЬ!$AD10=GRID!$B$3:$BI$3),0))*GRID!$B$66*(1-GRID!$B$69),0))</f>
        <v>#N/A</v>
      </c>
      <c r="J221" s="48" t="e" cm="1">
        <f t="array" ref="J221">IF($I$2="Раннее бронирование",
INDEX(GRID!$B$17:$BI$27,MATCH(I$7,GRID!$A$17:$A$27,0),MATCH(1,($U$2=GRID!$B$1:$BI$1)*(КАЛЕНДАРЬ!$AD10=GRID!$B$3:$BI$3), 0))*GRID!$B$67,
ROUNDUP(INDEX(GRID!$B$17:$BI$27,MATCH(I$7,GRID!$A$17:$A$27,0),MATCH(1,($U$2=GRID!$B$1:$BI$1)*(КАЛЕНДАРЬ!$AD10=GRID!$B$3:$BI$3), 0))*GRID!$B$66*(1-GRID!$B$69),0))</f>
        <v>#N/A</v>
      </c>
      <c r="K221" s="47" cm="1">
        <f t="array" ref="K221">IF($I$2="Раннее бронирование",
INDEX(GRID!$B$4:$BI$14,MATCH(K$7,GRID!$A$4:$A$14,0),MATCH(1,($U$2=GRID!$B$1:$BI$1)*(КАЛЕНДАРЬ!$AD10=GRID!$B$3:$BI$3), 0))*GRID!$B$67,
ROUNDUP(INDEX(GRID!$B$4:$BI$14,MATCH(K$7,GRID!$A$4:$A$14,0),MATCH(1,($U$2=GRID!$B$1:$BI$1)*(КАЛЕНДАРЬ!$AD10=GRID!$B$3:$BI$3),0))*GRID!$B$66*(1-GRID!$B$69),0))</f>
        <v>37400</v>
      </c>
      <c r="L221" s="48" cm="1">
        <f t="array" ref="L221">IF($I$2="Раннее бронирование",
INDEX(GRID!$B$17:$BI$27,MATCH(K$7,GRID!$A$17:$A$27,0),MATCH(1,($U$2=GRID!$B$1:$BI$1)*(КАЛЕНДАРЬ!$AD10=GRID!$B$3:$BI$3), 0))*GRID!$B$67,
ROUNDUP(INDEX(GRID!$B$17:$BI$27,MATCH(K$7,GRID!$A$17:$A$27,0),MATCH(1,($U$2=GRID!$B$1:$BI$1)*(КАЛЕНДАРЬ!$AD10=GRID!$B$3:$BI$3), 0))*GRID!$B$66*(1-GRID!$B$69),0))</f>
        <v>39100</v>
      </c>
      <c r="M221" s="47" cm="1">
        <f t="array" ref="M221">IF($I$2="Раннее бронирование",
INDEX(GRID!$B$4:$BI$14,MATCH(M$7,GRID!$A$4:$A$14,0),MATCH(1,($U$2=GRID!$B$1:$BI$1)*(КАЛЕНДАРЬ!$AD10=GRID!$B$3:$BI$3), 0))*GRID!$B$67,
ROUNDUP(INDEX(GRID!$B$4:$BI$14,MATCH(M$7,GRID!$A$4:$A$14,0),MATCH(1,($U$2=GRID!$B$1:$BI$1)*(КАЛЕНДАРЬ!$AD10=GRID!$B$3:$BI$3),0))*GRID!$B$66*(1-GRID!$B$69),0))</f>
        <v>41752</v>
      </c>
      <c r="N221" s="48" cm="1">
        <f t="array" ref="N221">IF($I$2="Раннее бронирование",
INDEX(GRID!$B$17:$BI$27,MATCH(M$7,GRID!$A$17:$A$27,0),MATCH(1,($U$2=GRID!$B$1:$BI$1)*(КАЛЕНДАРЬ!$AD10=GRID!$B$3:$BI$3), 0))*GRID!$B$67,
ROUNDUP(INDEX(GRID!$B$17:$BI$27,MATCH(M$7,GRID!$A$17:$A$27,0),MATCH(1,($U$2=GRID!$B$1:$BI$1)*(КАЛЕНДАРЬ!$AD10=GRID!$B$3:$BI$3), 0))*GRID!$B$66*(1-GRID!$B$69),0))</f>
        <v>43452</v>
      </c>
      <c r="O221" s="47" cm="1">
        <f t="array" ref="O221">IF($I$2="Раннее бронирование",
INDEX(GRID!$B$4:$BI$14,MATCH(O$7,GRID!$A$4:$A$14,0),MATCH(1,($U$2=GRID!$B$1:$BI$1)*(КАЛЕНДАРЬ!$AD10=GRID!$B$3:$BI$3), 0))*GRID!$B$67,
ROUNDUP(INDEX(GRID!$B$4:$BI$14,MATCH(O$7,GRID!$A$4:$A$14,0),MATCH(1,($U$2=GRID!$B$1:$BI$1)*(КАЛЕНДАРЬ!$AD10=GRID!$B$3:$BI$3),0))*GRID!$B$66*(1-GRID!$B$69),0))</f>
        <v>46580</v>
      </c>
      <c r="P221" s="48" cm="1">
        <f t="array" ref="P221">IF($I$2="Раннее бронирование",
INDEX(GRID!$B$17:$BI$27,MATCH(O$7,GRID!$A$17:$A$27,0),MATCH(1,($U$2=GRID!$B$1:$BI$1)*(КАЛЕНДАРЬ!$AD10=GRID!$B$3:$BI$3), 0))*GRID!$B$67,
ROUNDUP(INDEX(GRID!$B$17:$BI$27,MATCH(O$7,GRID!$A$17:$A$27,0),MATCH(1,($U$2=GRID!$B$1:$BI$1)*(КАЛЕНДАРЬ!$AD10=GRID!$B$3:$BI$3), 0))*GRID!$B$66*(1-GRID!$B$69),0))</f>
        <v>48280</v>
      </c>
      <c r="Q221" s="47" t="e" cm="1">
        <f t="array" ref="Q221">IF($I$2="Раннее бронирование",
INDEX(GRID!$B$4:$BI$14,MATCH(Q$7,GRID!$A$4:$A$14,0),MATCH(1,($U$2=GRID!$B$1:$BI$1)*(КАЛЕНДАРЬ!$AD10=GRID!$B$3:$BI$3), 0))*GRID!$B$67,
ROUNDUP(INDEX(GRID!$B$4:$BI$14,MATCH(Q$7,GRID!$A$4:$A$14,0),MATCH(1,($U$2=GRID!$B$1:$BI$1)*(КАЛЕНДАРЬ!$AD10=GRID!$B$3:$BI$3),0))*GRID!$B$66*(1-GRID!$B$69),0))</f>
        <v>#N/A</v>
      </c>
      <c r="R221" s="48" t="e" cm="1">
        <f t="array" ref="R221">IF($I$2="Раннее бронирование",
INDEX(GRID!$B$17:$BI$27,MATCH(Q$7,GRID!$A$17:$A$27,0),MATCH(1,($U$2=GRID!$B$1:$BI$1)*(КАЛЕНДАРЬ!$AD10=GRID!$B$3:$BI$3), 0))*GRID!$B$67,
ROUNDUP(INDEX(GRID!$B$17:$BI$27,MATCH(Q$7,GRID!$A$17:$A$27,0),MATCH(1,($U$2=GRID!$B$1:$BI$1)*(КАЛЕНДАРЬ!$AD10=GRID!$B$3:$BI$3), 0))*GRID!$B$66*(1-GRID!$B$69),0))</f>
        <v>#N/A</v>
      </c>
      <c r="S221" s="47" t="e" cm="1">
        <f t="array" ref="S221">IF($I$2="Раннее бронирование",
INDEX(GRID!$B$4:$BI$14,MATCH(S$7,GRID!$A$4:$A$14,0),MATCH(1,($U$2=GRID!$B$1:$BI$1)*(КАЛЕНДАРЬ!$AD10=GRID!$B$3:$BI$3), 0))*GRID!$B$67,
ROUNDUP(INDEX(GRID!$B$4:$BI$14,MATCH(S$7,GRID!$A$4:$A$14,0),MATCH(1,($U$2=GRID!$B$1:$BI$1)*(КАЛЕНДАРЬ!$AD10=GRID!$B$3:$BI$3),0))*GRID!$B$66*(1-GRID!$B$69),0))</f>
        <v>#N/A</v>
      </c>
      <c r="T221" s="48" t="e" cm="1">
        <f t="array" ref="T221">IF($I$2="Раннее бронирование",
INDEX(GRID!$B$17:$BI$27,MATCH(S$7,GRID!$A$17:$A$27,0),MATCH(1,($U$2=GRID!$B$1:$BI$1)*(КАЛЕНДАРЬ!$AD10=GRID!$B$3:$BI$3), 0))*GRID!$B$67,
ROUNDUP(INDEX(GRID!$B$17:$BI$27,MATCH(S$7,GRID!$A$17:$A$27,0),MATCH(1,($U$2=GRID!$B$1:$BI$1)*(КАЛЕНДАРЬ!$AD10=GRID!$B$3:$BI$3), 0))*GRID!$B$66*(1-GRID!$B$69),0))</f>
        <v>#N/A</v>
      </c>
      <c r="U221" s="47" cm="1">
        <f t="array" ref="U221">IF($I$2="Раннее бронирование",
INDEX(GRID!$B$4:$BI$14,MATCH(U$7,GRID!$A$4:$A$14,0),MATCH(1,($U$2=GRID!$B$1:$BI$1)*(КАЛЕНДАРЬ!$AD10=GRID!$B$3:$BI$3), 0))*GRID!$B$67,
ROUNDUP(INDEX(GRID!$B$4:$BI$14,MATCH(U$7,GRID!$A$4:$A$14,0),MATCH(1,($U$2=GRID!$B$1:$BI$1)*(КАЛЕНДАРЬ!$AD10=GRID!$B$3:$BI$3),0))*GRID!$B$66*(1-GRID!$B$69),0))</f>
        <v>72080</v>
      </c>
      <c r="V221" s="48" cm="1">
        <f t="array" ref="V221">IF($I$2="Раннее бронирование",
INDEX(GRID!$B$17:$BI$27,MATCH(U$7,GRID!$A$17:$A$27,0),MATCH(1,($U$2=GRID!$B$1:$BI$1)*(КАЛЕНДАРЬ!$AD10=GRID!$B$3:$BI$3), 0))*GRID!$B$67,
ROUNDUP(INDEX(GRID!$B$17:$BI$27,MATCH(U$7,GRID!$A$17:$A$27,0),MATCH(1,($U$2=GRID!$B$1:$BI$1)*(КАЛЕНДАРЬ!$AD10=GRID!$B$3:$BI$3), 0))*GRID!$B$66*(1-GRID!$B$69),0))</f>
        <v>73780</v>
      </c>
      <c r="W221" s="47" cm="1">
        <f t="array" ref="W221">IF($I$2="Раннее бронирование",
INDEX(GRID!$B$4:$BI$14,MATCH(W$7,GRID!$A$4:$A$14,0),MATCH(1,($U$2=GRID!$B$1:$BI$1)*(КАЛЕНДАРЬ!$AD10=GRID!$B$3:$BI$3), 0))*GRID!$B$67,
ROUNDUP(INDEX(GRID!$B$4:$BI$14,MATCH(W$7,GRID!$A$4:$A$14,0),MATCH(1,($U$2=GRID!$B$1:$BI$1)*(КАЛЕНДАРЬ!$AD10=GRID!$B$3:$BI$3),0))*GRID!$B$66*(1-GRID!$B$69),0))</f>
        <v>245480</v>
      </c>
      <c r="X221" s="48" cm="1">
        <f t="array" ref="X221">IF($I$2="Раннее бронирование",
INDEX(GRID!$B$17:$BI$27,MATCH(W$7,GRID!$A$17:$A$27,0),MATCH(1,($U$2=GRID!$B$1:$BI$1)*(КАЛЕНДАРЬ!$AD10=GRID!$B$3:$BI$3), 0))*GRID!$B$67,
ROUNDUP(INDEX(GRID!$B$17:$BI$27,MATCH(W$7,GRID!$A$17:$A$27,0),MATCH(1,($U$2=GRID!$B$1:$BI$1)*(КАЛЕНДАРЬ!$AD10=GRID!$B$3:$BI$3), 0))*GRID!$B$66*(1-GRID!$B$69),0))</f>
        <v>247180</v>
      </c>
    </row>
    <row r="222" spans="1:24" ht="12.75" hidden="1" customHeight="1" x14ac:dyDescent="0.2">
      <c r="A222" s="117" t="s">
        <v>42</v>
      </c>
      <c r="B222" s="117">
        <v>8</v>
      </c>
      <c r="C222" s="47" cm="1">
        <f t="array" ref="C222">IF($I$2="Раннее бронирование",
INDEX(GRID!$B$4:$BI$14,MATCH(C$7,GRID!$A$4:$A$14,0),MATCH(1,($U$2=GRID!$B$1:$BI$1)*(КАЛЕНДАРЬ!$AD11=GRID!$B$3:$BI$3), 0))*GRID!$B$67,
ROUNDUP(INDEX(GRID!$B$4:$BI$14,MATCH(C$7,GRID!$A$4:$A$14,0),MATCH(1,($U$2=GRID!$B$1:$BI$1)*(КАЛЕНДАРЬ!$AD11=GRID!$B$3:$BI$3),0))*GRID!$B$66*(1-GRID!$B$69),0))</f>
        <v>24004</v>
      </c>
      <c r="D222" s="48" cm="1">
        <f t="array" ref="D222">IF($I$2="Раннее бронирование",
INDEX(GRID!$B$17:$BI$27,MATCH(C$7,GRID!$A$17:$A$27,0),MATCH(1,($U$2=GRID!$B$1:$BI$1)*(КАЛЕНДАРЬ!$AD11=GRID!$B$3:$BI$3), 0))*GRID!$B$67,
ROUNDUP(INDEX(GRID!$B$17:$BI$27,MATCH(C$7,GRID!$A$17:$A$27,0),MATCH(1,($U$2=GRID!$B$1:$BI$1)*(КАЛЕНДАРЬ!$AD11=GRID!$B$3:$BI$3), 0))*GRID!$B$66*(1-GRID!$B$69),0))</f>
        <v>25704</v>
      </c>
      <c r="E222" s="47" cm="1">
        <f t="array" ref="E222">IF($I$2="Раннее бронирование",
INDEX(GRID!$B$4:$BI$14,MATCH(E$7,GRID!$A$4:$A$14,0),MATCH(1,($U$2=GRID!$B$1:$BI$1)*(КАЛЕНДАРЬ!$AD11=GRID!$B$3:$BI$3), 0))*GRID!$B$67,
ROUNDUP(INDEX(GRID!$B$4:$BI$14,MATCH(E$7,GRID!$A$4:$A$14,0),MATCH(1,($U$2=GRID!$B$1:$BI$1)*(КАЛЕНДАРЬ!$AD11=GRID!$B$3:$BI$3),0))*GRID!$B$66*(1-GRID!$B$69),0))</f>
        <v>26792</v>
      </c>
      <c r="F222" s="48" cm="1">
        <f t="array" ref="F222">IF($I$2="Раннее бронирование",
INDEX(GRID!$B$17:$BI$27,MATCH(E$7,GRID!$A$17:$A$27,0),MATCH(1,($U$2=GRID!$B$1:$BI$1)*(КАЛЕНДАРЬ!$AD11=GRID!$B$3:$BI$3), 0))*GRID!$B$67,
ROUNDUP(INDEX(GRID!$B$17:$BI$27,MATCH(E$7,GRID!$A$17:$A$27,0),MATCH(1,($U$2=GRID!$B$1:$BI$1)*(КАЛЕНДАРЬ!$AD11=GRID!$B$3:$BI$3), 0))*GRID!$B$66*(1-GRID!$B$69),0))</f>
        <v>28492</v>
      </c>
      <c r="G222" s="47" t="e" cm="1">
        <f t="array" ref="G222">IF($I$2="Раннее бронирование",
INDEX(GRID!$B$4:$BI$14,MATCH(G$7,GRID!$A$4:$A$14,0),MATCH(1,($U$2=GRID!$B$1:$BI$1)*(КАЛЕНДАРЬ!$AD11=GRID!$B$3:$BI$3), 0))*GRID!$B$67,
ROUNDUP(INDEX(GRID!$B$4:$BI$14,MATCH(G$7,GRID!$A$4:$A$14,0),MATCH(1,($U$2=GRID!$B$1:$BI$1)*(КАЛЕНДАРЬ!$AD11=GRID!$B$3:$BI$3),0))*GRID!$B$66*(1-GRID!$B$69),0))</f>
        <v>#N/A</v>
      </c>
      <c r="H222" s="48" t="e" cm="1">
        <f t="array" ref="H222">IF($I$2="Раннее бронирование",
INDEX(GRID!$B$17:$BI$27,MATCH(G$7,GRID!$A$17:$A$27,0),MATCH(1,($U$2=GRID!$B$1:$BI$1)*(КАЛЕНДАРЬ!$AD11=GRID!$B$3:$BI$3), 0))*GRID!$B$67,
ROUNDUP(INDEX(GRID!$B$17:$BI$27,MATCH(G$7,GRID!$A$17:$A$27,0),MATCH(1,($U$2=GRID!$B$1:$BI$1)*(КАЛЕНДАРЬ!$AD11=GRID!$B$3:$BI$3), 0))*GRID!$B$66*(1-GRID!$B$69),0))</f>
        <v>#N/A</v>
      </c>
      <c r="I222" s="47" t="e" cm="1">
        <f t="array" ref="I222">IF($I$2="Раннее бронирование",
INDEX(GRID!$B$4:$BI$14,MATCH(I$7,GRID!$A$4:$A$14,0),MATCH(1,($U$2=GRID!$B$1:$BI$1)*(КАЛЕНДАРЬ!$AD11=GRID!$B$3:$BI$3), 0))*GRID!$B$67,
ROUNDUP(INDEX(GRID!$B$4:$BI$14,MATCH(I$7,GRID!$A$4:$A$14,0),MATCH(1,($U$2=GRID!$B$1:$BI$1)*(КАЛЕНДАРЬ!$AD11=GRID!$B$3:$BI$3),0))*GRID!$B$66*(1-GRID!$B$69),0))</f>
        <v>#N/A</v>
      </c>
      <c r="J222" s="48" t="e" cm="1">
        <f t="array" ref="J222">IF($I$2="Раннее бронирование",
INDEX(GRID!$B$17:$BI$27,MATCH(I$7,GRID!$A$17:$A$27,0),MATCH(1,($U$2=GRID!$B$1:$BI$1)*(КАЛЕНДАРЬ!$AD11=GRID!$B$3:$BI$3), 0))*GRID!$B$67,
ROUNDUP(INDEX(GRID!$B$17:$BI$27,MATCH(I$7,GRID!$A$17:$A$27,0),MATCH(1,($U$2=GRID!$B$1:$BI$1)*(КАЛЕНДАРЬ!$AD11=GRID!$B$3:$BI$3), 0))*GRID!$B$66*(1-GRID!$B$69),0))</f>
        <v>#N/A</v>
      </c>
      <c r="K222" s="47" cm="1">
        <f t="array" ref="K222">IF($I$2="Раннее бронирование",
INDEX(GRID!$B$4:$BI$14,MATCH(K$7,GRID!$A$4:$A$14,0),MATCH(1,($U$2=GRID!$B$1:$BI$1)*(КАЛЕНДАРЬ!$AD11=GRID!$B$3:$BI$3), 0))*GRID!$B$67,
ROUNDUP(INDEX(GRID!$B$4:$BI$14,MATCH(K$7,GRID!$A$4:$A$14,0),MATCH(1,($U$2=GRID!$B$1:$BI$1)*(КАЛЕНДАРЬ!$AD11=GRID!$B$3:$BI$3),0))*GRID!$B$66*(1-GRID!$B$69),0))</f>
        <v>37400</v>
      </c>
      <c r="L222" s="48" cm="1">
        <f t="array" ref="L222">IF($I$2="Раннее бронирование",
INDEX(GRID!$B$17:$BI$27,MATCH(K$7,GRID!$A$17:$A$27,0),MATCH(1,($U$2=GRID!$B$1:$BI$1)*(КАЛЕНДАРЬ!$AD11=GRID!$B$3:$BI$3), 0))*GRID!$B$67,
ROUNDUP(INDEX(GRID!$B$17:$BI$27,MATCH(K$7,GRID!$A$17:$A$27,0),MATCH(1,($U$2=GRID!$B$1:$BI$1)*(КАЛЕНДАРЬ!$AD11=GRID!$B$3:$BI$3), 0))*GRID!$B$66*(1-GRID!$B$69),0))</f>
        <v>39100</v>
      </c>
      <c r="M222" s="47" cm="1">
        <f t="array" ref="M222">IF($I$2="Раннее бронирование",
INDEX(GRID!$B$4:$BI$14,MATCH(M$7,GRID!$A$4:$A$14,0),MATCH(1,($U$2=GRID!$B$1:$BI$1)*(КАЛЕНДАРЬ!$AD11=GRID!$B$3:$BI$3), 0))*GRID!$B$67,
ROUNDUP(INDEX(GRID!$B$4:$BI$14,MATCH(M$7,GRID!$A$4:$A$14,0),MATCH(1,($U$2=GRID!$B$1:$BI$1)*(КАЛЕНДАРЬ!$AD11=GRID!$B$3:$BI$3),0))*GRID!$B$66*(1-GRID!$B$69),0))</f>
        <v>41752</v>
      </c>
      <c r="N222" s="48" cm="1">
        <f t="array" ref="N222">IF($I$2="Раннее бронирование",
INDEX(GRID!$B$17:$BI$27,MATCH(M$7,GRID!$A$17:$A$27,0),MATCH(1,($U$2=GRID!$B$1:$BI$1)*(КАЛЕНДАРЬ!$AD11=GRID!$B$3:$BI$3), 0))*GRID!$B$67,
ROUNDUP(INDEX(GRID!$B$17:$BI$27,MATCH(M$7,GRID!$A$17:$A$27,0),MATCH(1,($U$2=GRID!$B$1:$BI$1)*(КАЛЕНДАРЬ!$AD11=GRID!$B$3:$BI$3), 0))*GRID!$B$66*(1-GRID!$B$69),0))</f>
        <v>43452</v>
      </c>
      <c r="O222" s="47" cm="1">
        <f t="array" ref="O222">IF($I$2="Раннее бронирование",
INDEX(GRID!$B$4:$BI$14,MATCH(O$7,GRID!$A$4:$A$14,0),MATCH(1,($U$2=GRID!$B$1:$BI$1)*(КАЛЕНДАРЬ!$AD11=GRID!$B$3:$BI$3), 0))*GRID!$B$67,
ROUNDUP(INDEX(GRID!$B$4:$BI$14,MATCH(O$7,GRID!$A$4:$A$14,0),MATCH(1,($U$2=GRID!$B$1:$BI$1)*(КАЛЕНДАРЬ!$AD11=GRID!$B$3:$BI$3),0))*GRID!$B$66*(1-GRID!$B$69),0))</f>
        <v>46580</v>
      </c>
      <c r="P222" s="48" cm="1">
        <f t="array" ref="P222">IF($I$2="Раннее бронирование",
INDEX(GRID!$B$17:$BI$27,MATCH(O$7,GRID!$A$17:$A$27,0),MATCH(1,($U$2=GRID!$B$1:$BI$1)*(КАЛЕНДАРЬ!$AD11=GRID!$B$3:$BI$3), 0))*GRID!$B$67,
ROUNDUP(INDEX(GRID!$B$17:$BI$27,MATCH(O$7,GRID!$A$17:$A$27,0),MATCH(1,($U$2=GRID!$B$1:$BI$1)*(КАЛЕНДАРЬ!$AD11=GRID!$B$3:$BI$3), 0))*GRID!$B$66*(1-GRID!$B$69),0))</f>
        <v>48280</v>
      </c>
      <c r="Q222" s="47" t="e" cm="1">
        <f t="array" ref="Q222">IF($I$2="Раннее бронирование",
INDEX(GRID!$B$4:$BI$14,MATCH(Q$7,GRID!$A$4:$A$14,0),MATCH(1,($U$2=GRID!$B$1:$BI$1)*(КАЛЕНДАРЬ!$AD11=GRID!$B$3:$BI$3), 0))*GRID!$B$67,
ROUNDUP(INDEX(GRID!$B$4:$BI$14,MATCH(Q$7,GRID!$A$4:$A$14,0),MATCH(1,($U$2=GRID!$B$1:$BI$1)*(КАЛЕНДАРЬ!$AD11=GRID!$B$3:$BI$3),0))*GRID!$B$66*(1-GRID!$B$69),0))</f>
        <v>#N/A</v>
      </c>
      <c r="R222" s="48" t="e" cm="1">
        <f t="array" ref="R222">IF($I$2="Раннее бронирование",
INDEX(GRID!$B$17:$BI$27,MATCH(Q$7,GRID!$A$17:$A$27,0),MATCH(1,($U$2=GRID!$B$1:$BI$1)*(КАЛЕНДАРЬ!$AD11=GRID!$B$3:$BI$3), 0))*GRID!$B$67,
ROUNDUP(INDEX(GRID!$B$17:$BI$27,MATCH(Q$7,GRID!$A$17:$A$27,0),MATCH(1,($U$2=GRID!$B$1:$BI$1)*(КАЛЕНДАРЬ!$AD11=GRID!$B$3:$BI$3), 0))*GRID!$B$66*(1-GRID!$B$69),0))</f>
        <v>#N/A</v>
      </c>
      <c r="S222" s="47" t="e" cm="1">
        <f t="array" ref="S222">IF($I$2="Раннее бронирование",
INDEX(GRID!$B$4:$BI$14,MATCH(S$7,GRID!$A$4:$A$14,0),MATCH(1,($U$2=GRID!$B$1:$BI$1)*(КАЛЕНДАРЬ!$AD11=GRID!$B$3:$BI$3), 0))*GRID!$B$67,
ROUNDUP(INDEX(GRID!$B$4:$BI$14,MATCH(S$7,GRID!$A$4:$A$14,0),MATCH(1,($U$2=GRID!$B$1:$BI$1)*(КАЛЕНДАРЬ!$AD11=GRID!$B$3:$BI$3),0))*GRID!$B$66*(1-GRID!$B$69),0))</f>
        <v>#N/A</v>
      </c>
      <c r="T222" s="48" t="e" cm="1">
        <f t="array" ref="T222">IF($I$2="Раннее бронирование",
INDEX(GRID!$B$17:$BI$27,MATCH(S$7,GRID!$A$17:$A$27,0),MATCH(1,($U$2=GRID!$B$1:$BI$1)*(КАЛЕНДАРЬ!$AD11=GRID!$B$3:$BI$3), 0))*GRID!$B$67,
ROUNDUP(INDEX(GRID!$B$17:$BI$27,MATCH(S$7,GRID!$A$17:$A$27,0),MATCH(1,($U$2=GRID!$B$1:$BI$1)*(КАЛЕНДАРЬ!$AD11=GRID!$B$3:$BI$3), 0))*GRID!$B$66*(1-GRID!$B$69),0))</f>
        <v>#N/A</v>
      </c>
      <c r="U222" s="47" cm="1">
        <f t="array" ref="U222">IF($I$2="Раннее бронирование",
INDEX(GRID!$B$4:$BI$14,MATCH(U$7,GRID!$A$4:$A$14,0),MATCH(1,($U$2=GRID!$B$1:$BI$1)*(КАЛЕНДАРЬ!$AD11=GRID!$B$3:$BI$3), 0))*GRID!$B$67,
ROUNDUP(INDEX(GRID!$B$4:$BI$14,MATCH(U$7,GRID!$A$4:$A$14,0),MATCH(1,($U$2=GRID!$B$1:$BI$1)*(КАЛЕНДАРЬ!$AD11=GRID!$B$3:$BI$3),0))*GRID!$B$66*(1-GRID!$B$69),0))</f>
        <v>72080</v>
      </c>
      <c r="V222" s="48" cm="1">
        <f t="array" ref="V222">IF($I$2="Раннее бронирование",
INDEX(GRID!$B$17:$BI$27,MATCH(U$7,GRID!$A$17:$A$27,0),MATCH(1,($U$2=GRID!$B$1:$BI$1)*(КАЛЕНДАРЬ!$AD11=GRID!$B$3:$BI$3), 0))*GRID!$B$67,
ROUNDUP(INDEX(GRID!$B$17:$BI$27,MATCH(U$7,GRID!$A$17:$A$27,0),MATCH(1,($U$2=GRID!$B$1:$BI$1)*(КАЛЕНДАРЬ!$AD11=GRID!$B$3:$BI$3), 0))*GRID!$B$66*(1-GRID!$B$69),0))</f>
        <v>73780</v>
      </c>
      <c r="W222" s="47" cm="1">
        <f t="array" ref="W222">IF($I$2="Раннее бронирование",
INDEX(GRID!$B$4:$BI$14,MATCH(W$7,GRID!$A$4:$A$14,0),MATCH(1,($U$2=GRID!$B$1:$BI$1)*(КАЛЕНДАРЬ!$AD11=GRID!$B$3:$BI$3), 0))*GRID!$B$67,
ROUNDUP(INDEX(GRID!$B$4:$BI$14,MATCH(W$7,GRID!$A$4:$A$14,0),MATCH(1,($U$2=GRID!$B$1:$BI$1)*(КАЛЕНДАРЬ!$AD11=GRID!$B$3:$BI$3),0))*GRID!$B$66*(1-GRID!$B$69),0))</f>
        <v>245480</v>
      </c>
      <c r="X222" s="48" cm="1">
        <f t="array" ref="X222">IF($I$2="Раннее бронирование",
INDEX(GRID!$B$17:$BI$27,MATCH(W$7,GRID!$A$17:$A$27,0),MATCH(1,($U$2=GRID!$B$1:$BI$1)*(КАЛЕНДАРЬ!$AD11=GRID!$B$3:$BI$3), 0))*GRID!$B$67,
ROUNDUP(INDEX(GRID!$B$17:$BI$27,MATCH(W$7,GRID!$A$17:$A$27,0),MATCH(1,($U$2=GRID!$B$1:$BI$1)*(КАЛЕНДАРЬ!$AD11=GRID!$B$3:$BI$3), 0))*GRID!$B$66*(1-GRID!$B$69),0))</f>
        <v>247180</v>
      </c>
    </row>
    <row r="223" spans="1:24" ht="12.75" hidden="1" customHeight="1" x14ac:dyDescent="0.2">
      <c r="A223" s="117" t="s">
        <v>43</v>
      </c>
      <c r="B223" s="117">
        <v>9</v>
      </c>
      <c r="C223" s="47" cm="1">
        <f t="array" ref="C223">IF($I$2="Раннее бронирование",
INDEX(GRID!$B$4:$BI$14,MATCH(C$7,GRID!$A$4:$A$14,0),MATCH(1,($U$2=GRID!$B$1:$BI$1)*(КАЛЕНДАРЬ!$AD12=GRID!$B$3:$BI$3), 0))*GRID!$B$67,
ROUNDUP(INDEX(GRID!$B$4:$BI$14,MATCH(C$7,GRID!$A$4:$A$14,0),MATCH(1,($U$2=GRID!$B$1:$BI$1)*(КАЛЕНДАРЬ!$AD12=GRID!$B$3:$BI$3),0))*GRID!$B$66*(1-GRID!$B$69),0))</f>
        <v>24004</v>
      </c>
      <c r="D223" s="48" cm="1">
        <f t="array" ref="D223">IF($I$2="Раннее бронирование",
INDEX(GRID!$B$17:$BI$27,MATCH(C$7,GRID!$A$17:$A$27,0),MATCH(1,($U$2=GRID!$B$1:$BI$1)*(КАЛЕНДАРЬ!$AD12=GRID!$B$3:$BI$3), 0))*GRID!$B$67,
ROUNDUP(INDEX(GRID!$B$17:$BI$27,MATCH(C$7,GRID!$A$17:$A$27,0),MATCH(1,($U$2=GRID!$B$1:$BI$1)*(КАЛЕНДАРЬ!$AD12=GRID!$B$3:$BI$3), 0))*GRID!$B$66*(1-GRID!$B$69),0))</f>
        <v>25704</v>
      </c>
      <c r="E223" s="47" cm="1">
        <f t="array" ref="E223">IF($I$2="Раннее бронирование",
INDEX(GRID!$B$4:$BI$14,MATCH(E$7,GRID!$A$4:$A$14,0),MATCH(1,($U$2=GRID!$B$1:$BI$1)*(КАЛЕНДАРЬ!$AD12=GRID!$B$3:$BI$3), 0))*GRID!$B$67,
ROUNDUP(INDEX(GRID!$B$4:$BI$14,MATCH(E$7,GRID!$A$4:$A$14,0),MATCH(1,($U$2=GRID!$B$1:$BI$1)*(КАЛЕНДАРЬ!$AD12=GRID!$B$3:$BI$3),0))*GRID!$B$66*(1-GRID!$B$69),0))</f>
        <v>26792</v>
      </c>
      <c r="F223" s="48" cm="1">
        <f t="array" ref="F223">IF($I$2="Раннее бронирование",
INDEX(GRID!$B$17:$BI$27,MATCH(E$7,GRID!$A$17:$A$27,0),MATCH(1,($U$2=GRID!$B$1:$BI$1)*(КАЛЕНДАРЬ!$AD12=GRID!$B$3:$BI$3), 0))*GRID!$B$67,
ROUNDUP(INDEX(GRID!$B$17:$BI$27,MATCH(E$7,GRID!$A$17:$A$27,0),MATCH(1,($U$2=GRID!$B$1:$BI$1)*(КАЛЕНДАРЬ!$AD12=GRID!$B$3:$BI$3), 0))*GRID!$B$66*(1-GRID!$B$69),0))</f>
        <v>28492</v>
      </c>
      <c r="G223" s="47" t="e" cm="1">
        <f t="array" ref="G223">IF($I$2="Раннее бронирование",
INDEX(GRID!$B$4:$BI$14,MATCH(G$7,GRID!$A$4:$A$14,0),MATCH(1,($U$2=GRID!$B$1:$BI$1)*(КАЛЕНДАРЬ!$AD12=GRID!$B$3:$BI$3), 0))*GRID!$B$67,
ROUNDUP(INDEX(GRID!$B$4:$BI$14,MATCH(G$7,GRID!$A$4:$A$14,0),MATCH(1,($U$2=GRID!$B$1:$BI$1)*(КАЛЕНДАРЬ!$AD12=GRID!$B$3:$BI$3),0))*GRID!$B$66*(1-GRID!$B$69),0))</f>
        <v>#N/A</v>
      </c>
      <c r="H223" s="48" t="e" cm="1">
        <f t="array" ref="H223">IF($I$2="Раннее бронирование",
INDEX(GRID!$B$17:$BI$27,MATCH(G$7,GRID!$A$17:$A$27,0),MATCH(1,($U$2=GRID!$B$1:$BI$1)*(КАЛЕНДАРЬ!$AD12=GRID!$B$3:$BI$3), 0))*GRID!$B$67,
ROUNDUP(INDEX(GRID!$B$17:$BI$27,MATCH(G$7,GRID!$A$17:$A$27,0),MATCH(1,($U$2=GRID!$B$1:$BI$1)*(КАЛЕНДАРЬ!$AD12=GRID!$B$3:$BI$3), 0))*GRID!$B$66*(1-GRID!$B$69),0))</f>
        <v>#N/A</v>
      </c>
      <c r="I223" s="47" t="e" cm="1">
        <f t="array" ref="I223">IF($I$2="Раннее бронирование",
INDEX(GRID!$B$4:$BI$14,MATCH(I$7,GRID!$A$4:$A$14,0),MATCH(1,($U$2=GRID!$B$1:$BI$1)*(КАЛЕНДАРЬ!$AD12=GRID!$B$3:$BI$3), 0))*GRID!$B$67,
ROUNDUP(INDEX(GRID!$B$4:$BI$14,MATCH(I$7,GRID!$A$4:$A$14,0),MATCH(1,($U$2=GRID!$B$1:$BI$1)*(КАЛЕНДАРЬ!$AD12=GRID!$B$3:$BI$3),0))*GRID!$B$66*(1-GRID!$B$69),0))</f>
        <v>#N/A</v>
      </c>
      <c r="J223" s="48" t="e" cm="1">
        <f t="array" ref="J223">IF($I$2="Раннее бронирование",
INDEX(GRID!$B$17:$BI$27,MATCH(I$7,GRID!$A$17:$A$27,0),MATCH(1,($U$2=GRID!$B$1:$BI$1)*(КАЛЕНДАРЬ!$AD12=GRID!$B$3:$BI$3), 0))*GRID!$B$67,
ROUNDUP(INDEX(GRID!$B$17:$BI$27,MATCH(I$7,GRID!$A$17:$A$27,0),MATCH(1,($U$2=GRID!$B$1:$BI$1)*(КАЛЕНДАРЬ!$AD12=GRID!$B$3:$BI$3), 0))*GRID!$B$66*(1-GRID!$B$69),0))</f>
        <v>#N/A</v>
      </c>
      <c r="K223" s="47" cm="1">
        <f t="array" ref="K223">IF($I$2="Раннее бронирование",
INDEX(GRID!$B$4:$BI$14,MATCH(K$7,GRID!$A$4:$A$14,0),MATCH(1,($U$2=GRID!$B$1:$BI$1)*(КАЛЕНДАРЬ!$AD12=GRID!$B$3:$BI$3), 0))*GRID!$B$67,
ROUNDUP(INDEX(GRID!$B$4:$BI$14,MATCH(K$7,GRID!$A$4:$A$14,0),MATCH(1,($U$2=GRID!$B$1:$BI$1)*(КАЛЕНДАРЬ!$AD12=GRID!$B$3:$BI$3),0))*GRID!$B$66*(1-GRID!$B$69),0))</f>
        <v>37400</v>
      </c>
      <c r="L223" s="48" cm="1">
        <f t="array" ref="L223">IF($I$2="Раннее бронирование",
INDEX(GRID!$B$17:$BI$27,MATCH(K$7,GRID!$A$17:$A$27,0),MATCH(1,($U$2=GRID!$B$1:$BI$1)*(КАЛЕНДАРЬ!$AD12=GRID!$B$3:$BI$3), 0))*GRID!$B$67,
ROUNDUP(INDEX(GRID!$B$17:$BI$27,MATCH(K$7,GRID!$A$17:$A$27,0),MATCH(1,($U$2=GRID!$B$1:$BI$1)*(КАЛЕНДАРЬ!$AD12=GRID!$B$3:$BI$3), 0))*GRID!$B$66*(1-GRID!$B$69),0))</f>
        <v>39100</v>
      </c>
      <c r="M223" s="47" cm="1">
        <f t="array" ref="M223">IF($I$2="Раннее бронирование",
INDEX(GRID!$B$4:$BI$14,MATCH(M$7,GRID!$A$4:$A$14,0),MATCH(1,($U$2=GRID!$B$1:$BI$1)*(КАЛЕНДАРЬ!$AD12=GRID!$B$3:$BI$3), 0))*GRID!$B$67,
ROUNDUP(INDEX(GRID!$B$4:$BI$14,MATCH(M$7,GRID!$A$4:$A$14,0),MATCH(1,($U$2=GRID!$B$1:$BI$1)*(КАЛЕНДАРЬ!$AD12=GRID!$B$3:$BI$3),0))*GRID!$B$66*(1-GRID!$B$69),0))</f>
        <v>41752</v>
      </c>
      <c r="N223" s="48" cm="1">
        <f t="array" ref="N223">IF($I$2="Раннее бронирование",
INDEX(GRID!$B$17:$BI$27,MATCH(M$7,GRID!$A$17:$A$27,0),MATCH(1,($U$2=GRID!$B$1:$BI$1)*(КАЛЕНДАРЬ!$AD12=GRID!$B$3:$BI$3), 0))*GRID!$B$67,
ROUNDUP(INDEX(GRID!$B$17:$BI$27,MATCH(M$7,GRID!$A$17:$A$27,0),MATCH(1,($U$2=GRID!$B$1:$BI$1)*(КАЛЕНДАРЬ!$AD12=GRID!$B$3:$BI$3), 0))*GRID!$B$66*(1-GRID!$B$69),0))</f>
        <v>43452</v>
      </c>
      <c r="O223" s="47" cm="1">
        <f t="array" ref="O223">IF($I$2="Раннее бронирование",
INDEX(GRID!$B$4:$BI$14,MATCH(O$7,GRID!$A$4:$A$14,0),MATCH(1,($U$2=GRID!$B$1:$BI$1)*(КАЛЕНДАРЬ!$AD12=GRID!$B$3:$BI$3), 0))*GRID!$B$67,
ROUNDUP(INDEX(GRID!$B$4:$BI$14,MATCH(O$7,GRID!$A$4:$A$14,0),MATCH(1,($U$2=GRID!$B$1:$BI$1)*(КАЛЕНДАРЬ!$AD12=GRID!$B$3:$BI$3),0))*GRID!$B$66*(1-GRID!$B$69),0))</f>
        <v>46580</v>
      </c>
      <c r="P223" s="48" cm="1">
        <f t="array" ref="P223">IF($I$2="Раннее бронирование",
INDEX(GRID!$B$17:$BI$27,MATCH(O$7,GRID!$A$17:$A$27,0),MATCH(1,($U$2=GRID!$B$1:$BI$1)*(КАЛЕНДАРЬ!$AD12=GRID!$B$3:$BI$3), 0))*GRID!$B$67,
ROUNDUP(INDEX(GRID!$B$17:$BI$27,MATCH(O$7,GRID!$A$17:$A$27,0),MATCH(1,($U$2=GRID!$B$1:$BI$1)*(КАЛЕНДАРЬ!$AD12=GRID!$B$3:$BI$3), 0))*GRID!$B$66*(1-GRID!$B$69),0))</f>
        <v>48280</v>
      </c>
      <c r="Q223" s="47" t="e" cm="1">
        <f t="array" ref="Q223">IF($I$2="Раннее бронирование",
INDEX(GRID!$B$4:$BI$14,MATCH(Q$7,GRID!$A$4:$A$14,0),MATCH(1,($U$2=GRID!$B$1:$BI$1)*(КАЛЕНДАРЬ!$AD12=GRID!$B$3:$BI$3), 0))*GRID!$B$67,
ROUNDUP(INDEX(GRID!$B$4:$BI$14,MATCH(Q$7,GRID!$A$4:$A$14,0),MATCH(1,($U$2=GRID!$B$1:$BI$1)*(КАЛЕНДАРЬ!$AD12=GRID!$B$3:$BI$3),0))*GRID!$B$66*(1-GRID!$B$69),0))</f>
        <v>#N/A</v>
      </c>
      <c r="R223" s="48" t="e" cm="1">
        <f t="array" ref="R223">IF($I$2="Раннее бронирование",
INDEX(GRID!$B$17:$BI$27,MATCH(Q$7,GRID!$A$17:$A$27,0),MATCH(1,($U$2=GRID!$B$1:$BI$1)*(КАЛЕНДАРЬ!$AD12=GRID!$B$3:$BI$3), 0))*GRID!$B$67,
ROUNDUP(INDEX(GRID!$B$17:$BI$27,MATCH(Q$7,GRID!$A$17:$A$27,0),MATCH(1,($U$2=GRID!$B$1:$BI$1)*(КАЛЕНДАРЬ!$AD12=GRID!$B$3:$BI$3), 0))*GRID!$B$66*(1-GRID!$B$69),0))</f>
        <v>#N/A</v>
      </c>
      <c r="S223" s="47" t="e" cm="1">
        <f t="array" ref="S223">IF($I$2="Раннее бронирование",
INDEX(GRID!$B$4:$BI$14,MATCH(S$7,GRID!$A$4:$A$14,0),MATCH(1,($U$2=GRID!$B$1:$BI$1)*(КАЛЕНДАРЬ!$AD12=GRID!$B$3:$BI$3), 0))*GRID!$B$67,
ROUNDUP(INDEX(GRID!$B$4:$BI$14,MATCH(S$7,GRID!$A$4:$A$14,0),MATCH(1,($U$2=GRID!$B$1:$BI$1)*(КАЛЕНДАРЬ!$AD12=GRID!$B$3:$BI$3),0))*GRID!$B$66*(1-GRID!$B$69),0))</f>
        <v>#N/A</v>
      </c>
      <c r="T223" s="48" t="e" cm="1">
        <f t="array" ref="T223">IF($I$2="Раннее бронирование",
INDEX(GRID!$B$17:$BI$27,MATCH(S$7,GRID!$A$17:$A$27,0),MATCH(1,($U$2=GRID!$B$1:$BI$1)*(КАЛЕНДАРЬ!$AD12=GRID!$B$3:$BI$3), 0))*GRID!$B$67,
ROUNDUP(INDEX(GRID!$B$17:$BI$27,MATCH(S$7,GRID!$A$17:$A$27,0),MATCH(1,($U$2=GRID!$B$1:$BI$1)*(КАЛЕНДАРЬ!$AD12=GRID!$B$3:$BI$3), 0))*GRID!$B$66*(1-GRID!$B$69),0))</f>
        <v>#N/A</v>
      </c>
      <c r="U223" s="47" cm="1">
        <f t="array" ref="U223">IF($I$2="Раннее бронирование",
INDEX(GRID!$B$4:$BI$14,MATCH(U$7,GRID!$A$4:$A$14,0),MATCH(1,($U$2=GRID!$B$1:$BI$1)*(КАЛЕНДАРЬ!$AD12=GRID!$B$3:$BI$3), 0))*GRID!$B$67,
ROUNDUP(INDEX(GRID!$B$4:$BI$14,MATCH(U$7,GRID!$A$4:$A$14,0),MATCH(1,($U$2=GRID!$B$1:$BI$1)*(КАЛЕНДАРЬ!$AD12=GRID!$B$3:$BI$3),0))*GRID!$B$66*(1-GRID!$B$69),0))</f>
        <v>72080</v>
      </c>
      <c r="V223" s="48" cm="1">
        <f t="array" ref="V223">IF($I$2="Раннее бронирование",
INDEX(GRID!$B$17:$BI$27,MATCH(U$7,GRID!$A$17:$A$27,0),MATCH(1,($U$2=GRID!$B$1:$BI$1)*(КАЛЕНДАРЬ!$AD12=GRID!$B$3:$BI$3), 0))*GRID!$B$67,
ROUNDUP(INDEX(GRID!$B$17:$BI$27,MATCH(U$7,GRID!$A$17:$A$27,0),MATCH(1,($U$2=GRID!$B$1:$BI$1)*(КАЛЕНДАРЬ!$AD12=GRID!$B$3:$BI$3), 0))*GRID!$B$66*(1-GRID!$B$69),0))</f>
        <v>73780</v>
      </c>
      <c r="W223" s="47" cm="1">
        <f t="array" ref="W223">IF($I$2="Раннее бронирование",
INDEX(GRID!$B$4:$BI$14,MATCH(W$7,GRID!$A$4:$A$14,0),MATCH(1,($U$2=GRID!$B$1:$BI$1)*(КАЛЕНДАРЬ!$AD12=GRID!$B$3:$BI$3), 0))*GRID!$B$67,
ROUNDUP(INDEX(GRID!$B$4:$BI$14,MATCH(W$7,GRID!$A$4:$A$14,0),MATCH(1,($U$2=GRID!$B$1:$BI$1)*(КАЛЕНДАРЬ!$AD12=GRID!$B$3:$BI$3),0))*GRID!$B$66*(1-GRID!$B$69),0))</f>
        <v>245480</v>
      </c>
      <c r="X223" s="48" cm="1">
        <f t="array" ref="X223">IF($I$2="Раннее бронирование",
INDEX(GRID!$B$17:$BI$27,MATCH(W$7,GRID!$A$17:$A$27,0),MATCH(1,($U$2=GRID!$B$1:$BI$1)*(КАЛЕНДАРЬ!$AD12=GRID!$B$3:$BI$3), 0))*GRID!$B$67,
ROUNDUP(INDEX(GRID!$B$17:$BI$27,MATCH(W$7,GRID!$A$17:$A$27,0),MATCH(1,($U$2=GRID!$B$1:$BI$1)*(КАЛЕНДАРЬ!$AD12=GRID!$B$3:$BI$3), 0))*GRID!$B$66*(1-GRID!$B$69),0))</f>
        <v>247180</v>
      </c>
    </row>
    <row r="224" spans="1:24" ht="12.75" hidden="1" customHeight="1" x14ac:dyDescent="0.2">
      <c r="A224" s="117" t="s">
        <v>44</v>
      </c>
      <c r="B224" s="117">
        <v>10</v>
      </c>
      <c r="C224" s="47" cm="1">
        <f t="array" ref="C224">IF($I$2="Раннее бронирование",
INDEX(GRID!$B$4:$BI$14,MATCH(C$7,GRID!$A$4:$A$14,0),MATCH(1,($U$2=GRID!$B$1:$BI$1)*(КАЛЕНДАРЬ!$AD13=GRID!$B$3:$BI$3), 0))*GRID!$B$67,
ROUNDUP(INDEX(GRID!$B$4:$BI$14,MATCH(C$7,GRID!$A$4:$A$14,0),MATCH(1,($U$2=GRID!$B$1:$BI$1)*(КАЛЕНДАРЬ!$AD13=GRID!$B$3:$BI$3),0))*GRID!$B$66*(1-GRID!$B$69),0))</f>
        <v>20740</v>
      </c>
      <c r="D224" s="48" cm="1">
        <f t="array" ref="D224">IF($I$2="Раннее бронирование",
INDEX(GRID!$B$17:$BI$27,MATCH(C$7,GRID!$A$17:$A$27,0),MATCH(1,($U$2=GRID!$B$1:$BI$1)*(КАЛЕНДАРЬ!$AD13=GRID!$B$3:$BI$3), 0))*GRID!$B$67,
ROUNDUP(INDEX(GRID!$B$17:$BI$27,MATCH(C$7,GRID!$A$17:$A$27,0),MATCH(1,($U$2=GRID!$B$1:$BI$1)*(КАЛЕНДАРЬ!$AD13=GRID!$B$3:$BI$3), 0))*GRID!$B$66*(1-GRID!$B$69),0))</f>
        <v>22440</v>
      </c>
      <c r="E224" s="47" cm="1">
        <f t="array" ref="E224">IF($I$2="Раннее бронирование",
INDEX(GRID!$B$4:$BI$14,MATCH(E$7,GRID!$A$4:$A$14,0),MATCH(1,($U$2=GRID!$B$1:$BI$1)*(КАЛЕНДАРЬ!$AD13=GRID!$B$3:$BI$3), 0))*GRID!$B$67,
ROUNDUP(INDEX(GRID!$B$4:$BI$14,MATCH(E$7,GRID!$A$4:$A$14,0),MATCH(1,($U$2=GRID!$B$1:$BI$1)*(КАЛЕНДАРЬ!$AD13=GRID!$B$3:$BI$3),0))*GRID!$B$66*(1-GRID!$B$69),0))</f>
        <v>23188</v>
      </c>
      <c r="F224" s="48" cm="1">
        <f t="array" ref="F224">IF($I$2="Раннее бронирование",
INDEX(GRID!$B$17:$BI$27,MATCH(E$7,GRID!$A$17:$A$27,0),MATCH(1,($U$2=GRID!$B$1:$BI$1)*(КАЛЕНДАРЬ!$AD13=GRID!$B$3:$BI$3), 0))*GRID!$B$67,
ROUNDUP(INDEX(GRID!$B$17:$BI$27,MATCH(E$7,GRID!$A$17:$A$27,0),MATCH(1,($U$2=GRID!$B$1:$BI$1)*(КАЛЕНДАРЬ!$AD13=GRID!$B$3:$BI$3), 0))*GRID!$B$66*(1-GRID!$B$69),0))</f>
        <v>24888</v>
      </c>
      <c r="G224" s="47" t="e" cm="1">
        <f t="array" ref="G224">IF($I$2="Раннее бронирование",
INDEX(GRID!$B$4:$BI$14,MATCH(G$7,GRID!$A$4:$A$14,0),MATCH(1,($U$2=GRID!$B$1:$BI$1)*(КАЛЕНДАРЬ!$AD13=GRID!$B$3:$BI$3), 0))*GRID!$B$67,
ROUNDUP(INDEX(GRID!$B$4:$BI$14,MATCH(G$7,GRID!$A$4:$A$14,0),MATCH(1,($U$2=GRID!$B$1:$BI$1)*(КАЛЕНДАРЬ!$AD13=GRID!$B$3:$BI$3),0))*GRID!$B$66*(1-GRID!$B$69),0))</f>
        <v>#N/A</v>
      </c>
      <c r="H224" s="48" t="e" cm="1">
        <f t="array" ref="H224">IF($I$2="Раннее бронирование",
INDEX(GRID!$B$17:$BI$27,MATCH(G$7,GRID!$A$17:$A$27,0),MATCH(1,($U$2=GRID!$B$1:$BI$1)*(КАЛЕНДАРЬ!$AD13=GRID!$B$3:$BI$3), 0))*GRID!$B$67,
ROUNDUP(INDEX(GRID!$B$17:$BI$27,MATCH(G$7,GRID!$A$17:$A$27,0),MATCH(1,($U$2=GRID!$B$1:$BI$1)*(КАЛЕНДАРЬ!$AD13=GRID!$B$3:$BI$3), 0))*GRID!$B$66*(1-GRID!$B$69),0))</f>
        <v>#N/A</v>
      </c>
      <c r="I224" s="47" t="e" cm="1">
        <f t="array" ref="I224">IF($I$2="Раннее бронирование",
INDEX(GRID!$B$4:$BI$14,MATCH(I$7,GRID!$A$4:$A$14,0),MATCH(1,($U$2=GRID!$B$1:$BI$1)*(КАЛЕНДАРЬ!$AD13=GRID!$B$3:$BI$3), 0))*GRID!$B$67,
ROUNDUP(INDEX(GRID!$B$4:$BI$14,MATCH(I$7,GRID!$A$4:$A$14,0),MATCH(1,($U$2=GRID!$B$1:$BI$1)*(КАЛЕНДАРЬ!$AD13=GRID!$B$3:$BI$3),0))*GRID!$B$66*(1-GRID!$B$69),0))</f>
        <v>#N/A</v>
      </c>
      <c r="J224" s="48" t="e" cm="1">
        <f t="array" ref="J224">IF($I$2="Раннее бронирование",
INDEX(GRID!$B$17:$BI$27,MATCH(I$7,GRID!$A$17:$A$27,0),MATCH(1,($U$2=GRID!$B$1:$BI$1)*(КАЛЕНДАРЬ!$AD13=GRID!$B$3:$BI$3), 0))*GRID!$B$67,
ROUNDUP(INDEX(GRID!$B$17:$BI$27,MATCH(I$7,GRID!$A$17:$A$27,0),MATCH(1,($U$2=GRID!$B$1:$BI$1)*(КАЛЕНДАРЬ!$AD13=GRID!$B$3:$BI$3), 0))*GRID!$B$66*(1-GRID!$B$69),0))</f>
        <v>#N/A</v>
      </c>
      <c r="K224" s="47" cm="1">
        <f t="array" ref="K224">IF($I$2="Раннее бронирование",
INDEX(GRID!$B$4:$BI$14,MATCH(K$7,GRID!$A$4:$A$14,0),MATCH(1,($U$2=GRID!$B$1:$BI$1)*(КАЛЕНДАРЬ!$AD13=GRID!$B$3:$BI$3), 0))*GRID!$B$67,
ROUNDUP(INDEX(GRID!$B$4:$BI$14,MATCH(K$7,GRID!$A$4:$A$14,0),MATCH(1,($U$2=GRID!$B$1:$BI$1)*(КАЛЕНДАРЬ!$AD13=GRID!$B$3:$BI$3),0))*GRID!$B$66*(1-GRID!$B$69),0))</f>
        <v>32164</v>
      </c>
      <c r="L224" s="48" cm="1">
        <f t="array" ref="L224">IF($I$2="Раннее бронирование",
INDEX(GRID!$B$17:$BI$27,MATCH(K$7,GRID!$A$17:$A$27,0),MATCH(1,($U$2=GRID!$B$1:$BI$1)*(КАЛЕНДАРЬ!$AD13=GRID!$B$3:$BI$3), 0))*GRID!$B$67,
ROUNDUP(INDEX(GRID!$B$17:$BI$27,MATCH(K$7,GRID!$A$17:$A$27,0),MATCH(1,($U$2=GRID!$B$1:$BI$1)*(КАЛЕНДАРЬ!$AD13=GRID!$B$3:$BI$3), 0))*GRID!$B$66*(1-GRID!$B$69),0))</f>
        <v>33864</v>
      </c>
      <c r="M224" s="47" cm="1">
        <f t="array" ref="M224">IF($I$2="Раннее бронирование",
INDEX(GRID!$B$4:$BI$14,MATCH(M$7,GRID!$A$4:$A$14,0),MATCH(1,($U$2=GRID!$B$1:$BI$1)*(КАЛЕНДАРЬ!$AD13=GRID!$B$3:$BI$3), 0))*GRID!$B$67,
ROUNDUP(INDEX(GRID!$B$4:$BI$14,MATCH(M$7,GRID!$A$4:$A$14,0),MATCH(1,($U$2=GRID!$B$1:$BI$1)*(КАЛЕНДАРЬ!$AD13=GRID!$B$3:$BI$3),0))*GRID!$B$66*(1-GRID!$B$69),0))</f>
        <v>35904</v>
      </c>
      <c r="N224" s="48" cm="1">
        <f t="array" ref="N224">IF($I$2="Раннее бронирование",
INDEX(GRID!$B$17:$BI$27,MATCH(M$7,GRID!$A$17:$A$27,0),MATCH(1,($U$2=GRID!$B$1:$BI$1)*(КАЛЕНДАРЬ!$AD13=GRID!$B$3:$BI$3), 0))*GRID!$B$67,
ROUNDUP(INDEX(GRID!$B$17:$BI$27,MATCH(M$7,GRID!$A$17:$A$27,0),MATCH(1,($U$2=GRID!$B$1:$BI$1)*(КАЛЕНДАРЬ!$AD13=GRID!$B$3:$BI$3), 0))*GRID!$B$66*(1-GRID!$B$69),0))</f>
        <v>37604</v>
      </c>
      <c r="O224" s="47" cm="1">
        <f t="array" ref="O224">IF($I$2="Раннее бронирование",
INDEX(GRID!$B$4:$BI$14,MATCH(O$7,GRID!$A$4:$A$14,0),MATCH(1,($U$2=GRID!$B$1:$BI$1)*(КАЛЕНДАРЬ!$AD13=GRID!$B$3:$BI$3), 0))*GRID!$B$67,
ROUNDUP(INDEX(GRID!$B$4:$BI$14,MATCH(O$7,GRID!$A$4:$A$14,0),MATCH(1,($U$2=GRID!$B$1:$BI$1)*(КАЛЕНДАРЬ!$AD13=GRID!$B$3:$BI$3),0))*GRID!$B$66*(1-GRID!$B$69),0))</f>
        <v>40392</v>
      </c>
      <c r="P224" s="48" cm="1">
        <f t="array" ref="P224">IF($I$2="Раннее бронирование",
INDEX(GRID!$B$17:$BI$27,MATCH(O$7,GRID!$A$17:$A$27,0),MATCH(1,($U$2=GRID!$B$1:$BI$1)*(КАЛЕНДАРЬ!$AD13=GRID!$B$3:$BI$3), 0))*GRID!$B$67,
ROUNDUP(INDEX(GRID!$B$17:$BI$27,MATCH(O$7,GRID!$A$17:$A$27,0),MATCH(1,($U$2=GRID!$B$1:$BI$1)*(КАЛЕНДАРЬ!$AD13=GRID!$B$3:$BI$3), 0))*GRID!$B$66*(1-GRID!$B$69),0))</f>
        <v>42092</v>
      </c>
      <c r="Q224" s="47" t="e" cm="1">
        <f t="array" ref="Q224">IF($I$2="Раннее бронирование",
INDEX(GRID!$B$4:$BI$14,MATCH(Q$7,GRID!$A$4:$A$14,0),MATCH(1,($U$2=GRID!$B$1:$BI$1)*(КАЛЕНДАРЬ!$AD13=GRID!$B$3:$BI$3), 0))*GRID!$B$67,
ROUNDUP(INDEX(GRID!$B$4:$BI$14,MATCH(Q$7,GRID!$A$4:$A$14,0),MATCH(1,($U$2=GRID!$B$1:$BI$1)*(КАЛЕНДАРЬ!$AD13=GRID!$B$3:$BI$3),0))*GRID!$B$66*(1-GRID!$B$69),0))</f>
        <v>#N/A</v>
      </c>
      <c r="R224" s="48" t="e" cm="1">
        <f t="array" ref="R224">IF($I$2="Раннее бронирование",
INDEX(GRID!$B$17:$BI$27,MATCH(Q$7,GRID!$A$17:$A$27,0),MATCH(1,($U$2=GRID!$B$1:$BI$1)*(КАЛЕНДАРЬ!$AD13=GRID!$B$3:$BI$3), 0))*GRID!$B$67,
ROUNDUP(INDEX(GRID!$B$17:$BI$27,MATCH(Q$7,GRID!$A$17:$A$27,0),MATCH(1,($U$2=GRID!$B$1:$BI$1)*(КАЛЕНДАРЬ!$AD13=GRID!$B$3:$BI$3), 0))*GRID!$B$66*(1-GRID!$B$69),0))</f>
        <v>#N/A</v>
      </c>
      <c r="S224" s="47" t="e" cm="1">
        <f t="array" ref="S224">IF($I$2="Раннее бронирование",
INDEX(GRID!$B$4:$BI$14,MATCH(S$7,GRID!$A$4:$A$14,0),MATCH(1,($U$2=GRID!$B$1:$BI$1)*(КАЛЕНДАРЬ!$AD13=GRID!$B$3:$BI$3), 0))*GRID!$B$67,
ROUNDUP(INDEX(GRID!$B$4:$BI$14,MATCH(S$7,GRID!$A$4:$A$14,0),MATCH(1,($U$2=GRID!$B$1:$BI$1)*(КАЛЕНДАРЬ!$AD13=GRID!$B$3:$BI$3),0))*GRID!$B$66*(1-GRID!$B$69),0))</f>
        <v>#N/A</v>
      </c>
      <c r="T224" s="48" t="e" cm="1">
        <f t="array" ref="T224">IF($I$2="Раннее бронирование",
INDEX(GRID!$B$17:$BI$27,MATCH(S$7,GRID!$A$17:$A$27,0),MATCH(1,($U$2=GRID!$B$1:$BI$1)*(КАЛЕНДАРЬ!$AD13=GRID!$B$3:$BI$3), 0))*GRID!$B$67,
ROUNDUP(INDEX(GRID!$B$17:$BI$27,MATCH(S$7,GRID!$A$17:$A$27,0),MATCH(1,($U$2=GRID!$B$1:$BI$1)*(КАЛЕНДАРЬ!$AD13=GRID!$B$3:$BI$3), 0))*GRID!$B$66*(1-GRID!$B$69),0))</f>
        <v>#N/A</v>
      </c>
      <c r="U224" s="47" cm="1">
        <f t="array" ref="U224">IF($I$2="Раннее бронирование",
INDEX(GRID!$B$4:$BI$14,MATCH(U$7,GRID!$A$4:$A$14,0),MATCH(1,($U$2=GRID!$B$1:$BI$1)*(КАЛЕНДАРЬ!$AD13=GRID!$B$3:$BI$3), 0))*GRID!$B$67,
ROUNDUP(INDEX(GRID!$B$4:$BI$14,MATCH(U$7,GRID!$A$4:$A$14,0),MATCH(1,($U$2=GRID!$B$1:$BI$1)*(КАЛЕНДАРЬ!$AD13=GRID!$B$3:$BI$3),0))*GRID!$B$66*(1-GRID!$B$69),0))</f>
        <v>62560</v>
      </c>
      <c r="V224" s="48" cm="1">
        <f t="array" ref="V224">IF($I$2="Раннее бронирование",
INDEX(GRID!$B$17:$BI$27,MATCH(U$7,GRID!$A$17:$A$27,0),MATCH(1,($U$2=GRID!$B$1:$BI$1)*(КАЛЕНДАРЬ!$AD13=GRID!$B$3:$BI$3), 0))*GRID!$B$67,
ROUNDUP(INDEX(GRID!$B$17:$BI$27,MATCH(U$7,GRID!$A$17:$A$27,0),MATCH(1,($U$2=GRID!$B$1:$BI$1)*(КАЛЕНДАРЬ!$AD13=GRID!$B$3:$BI$3), 0))*GRID!$B$66*(1-GRID!$B$69),0))</f>
        <v>64260</v>
      </c>
      <c r="W224" s="47" cm="1">
        <f t="array" ref="W224">IF($I$2="Раннее бронирование",
INDEX(GRID!$B$4:$BI$14,MATCH(W$7,GRID!$A$4:$A$14,0),MATCH(1,($U$2=GRID!$B$1:$BI$1)*(КАЛЕНДАРЬ!$AD13=GRID!$B$3:$BI$3), 0))*GRID!$B$67,
ROUNDUP(INDEX(GRID!$B$4:$BI$14,MATCH(W$7,GRID!$A$4:$A$14,0),MATCH(1,($U$2=GRID!$B$1:$BI$1)*(КАЛЕНДАРЬ!$AD13=GRID!$B$3:$BI$3),0))*GRID!$B$66*(1-GRID!$B$69),0))</f>
        <v>222360</v>
      </c>
      <c r="X224" s="48" cm="1">
        <f t="array" ref="X224">IF($I$2="Раннее бронирование",
INDEX(GRID!$B$17:$BI$27,MATCH(W$7,GRID!$A$17:$A$27,0),MATCH(1,($U$2=GRID!$B$1:$BI$1)*(КАЛЕНДАРЬ!$AD13=GRID!$B$3:$BI$3), 0))*GRID!$B$67,
ROUNDUP(INDEX(GRID!$B$17:$BI$27,MATCH(W$7,GRID!$A$17:$A$27,0),MATCH(1,($U$2=GRID!$B$1:$BI$1)*(КАЛЕНДАРЬ!$AD13=GRID!$B$3:$BI$3), 0))*GRID!$B$66*(1-GRID!$B$69),0))</f>
        <v>224060</v>
      </c>
    </row>
    <row r="225" spans="1:24" ht="12.75" hidden="1" customHeight="1" x14ac:dyDescent="0.2">
      <c r="A225" s="117" t="s">
        <v>45</v>
      </c>
      <c r="B225" s="117">
        <v>11</v>
      </c>
      <c r="C225" s="47" cm="1">
        <f t="array" ref="C225">IF($I$2="Раннее бронирование",
INDEX(GRID!$B$4:$BI$14,MATCH(C$7,GRID!$A$4:$A$14,0),MATCH(1,($U$2=GRID!$B$1:$BI$1)*(КАЛЕНДАРЬ!$AD14=GRID!$B$3:$BI$3), 0))*GRID!$B$67,
ROUNDUP(INDEX(GRID!$B$4:$BI$14,MATCH(C$7,GRID!$A$4:$A$14,0),MATCH(1,($U$2=GRID!$B$1:$BI$1)*(КАЛЕНДАРЬ!$AD14=GRID!$B$3:$BI$3),0))*GRID!$B$66*(1-GRID!$B$69),0))</f>
        <v>14280</v>
      </c>
      <c r="D225" s="48" cm="1">
        <f t="array" ref="D225">IF($I$2="Раннее бронирование",
INDEX(GRID!$B$17:$BI$27,MATCH(C$7,GRID!$A$17:$A$27,0),MATCH(1,($U$2=GRID!$B$1:$BI$1)*(КАЛЕНДАРЬ!$AD14=GRID!$B$3:$BI$3), 0))*GRID!$B$67,
ROUNDUP(INDEX(GRID!$B$17:$BI$27,MATCH(C$7,GRID!$A$17:$A$27,0),MATCH(1,($U$2=GRID!$B$1:$BI$1)*(КАЛЕНДАРЬ!$AD14=GRID!$B$3:$BI$3), 0))*GRID!$B$66*(1-GRID!$B$69),0))</f>
        <v>15980</v>
      </c>
      <c r="E225" s="47" cm="1">
        <f t="array" ref="E225">IF($I$2="Раннее бронирование",
INDEX(GRID!$B$4:$BI$14,MATCH(E$7,GRID!$A$4:$A$14,0),MATCH(1,($U$2=GRID!$B$1:$BI$1)*(КАЛЕНДАРЬ!$AD14=GRID!$B$3:$BI$3), 0))*GRID!$B$67,
ROUNDUP(INDEX(GRID!$B$4:$BI$14,MATCH(E$7,GRID!$A$4:$A$14,0),MATCH(1,($U$2=GRID!$B$1:$BI$1)*(КАЛЕНДАРЬ!$AD14=GRID!$B$3:$BI$3),0))*GRID!$B$66*(1-GRID!$B$69),0))</f>
        <v>15776</v>
      </c>
      <c r="F225" s="48" cm="1">
        <f t="array" ref="F225">IF($I$2="Раннее бронирование",
INDEX(GRID!$B$17:$BI$27,MATCH(E$7,GRID!$A$17:$A$27,0),MATCH(1,($U$2=GRID!$B$1:$BI$1)*(КАЛЕНДАРЬ!$AD14=GRID!$B$3:$BI$3), 0))*GRID!$B$67,
ROUNDUP(INDEX(GRID!$B$17:$BI$27,MATCH(E$7,GRID!$A$17:$A$27,0),MATCH(1,($U$2=GRID!$B$1:$BI$1)*(КАЛЕНДАРЬ!$AD14=GRID!$B$3:$BI$3), 0))*GRID!$B$66*(1-GRID!$B$69),0))</f>
        <v>17476</v>
      </c>
      <c r="G225" s="47" t="e" cm="1">
        <f t="array" ref="G225">IF($I$2="Раннее бронирование",
INDEX(GRID!$B$4:$BI$14,MATCH(G$7,GRID!$A$4:$A$14,0),MATCH(1,($U$2=GRID!$B$1:$BI$1)*(КАЛЕНДАРЬ!$AD14=GRID!$B$3:$BI$3), 0))*GRID!$B$67,
ROUNDUP(INDEX(GRID!$B$4:$BI$14,MATCH(G$7,GRID!$A$4:$A$14,0),MATCH(1,($U$2=GRID!$B$1:$BI$1)*(КАЛЕНДАРЬ!$AD14=GRID!$B$3:$BI$3),0))*GRID!$B$66*(1-GRID!$B$69),0))</f>
        <v>#N/A</v>
      </c>
      <c r="H225" s="48" t="e" cm="1">
        <f t="array" ref="H225">IF($I$2="Раннее бронирование",
INDEX(GRID!$B$17:$BI$27,MATCH(G$7,GRID!$A$17:$A$27,0),MATCH(1,($U$2=GRID!$B$1:$BI$1)*(КАЛЕНДАРЬ!$AD14=GRID!$B$3:$BI$3), 0))*GRID!$B$67,
ROUNDUP(INDEX(GRID!$B$17:$BI$27,MATCH(G$7,GRID!$A$17:$A$27,0),MATCH(1,($U$2=GRID!$B$1:$BI$1)*(КАЛЕНДАРЬ!$AD14=GRID!$B$3:$BI$3), 0))*GRID!$B$66*(1-GRID!$B$69),0))</f>
        <v>#N/A</v>
      </c>
      <c r="I225" s="47" t="e" cm="1">
        <f t="array" ref="I225">IF($I$2="Раннее бронирование",
INDEX(GRID!$B$4:$BI$14,MATCH(I$7,GRID!$A$4:$A$14,0),MATCH(1,($U$2=GRID!$B$1:$BI$1)*(КАЛЕНДАРЬ!$AD14=GRID!$B$3:$BI$3), 0))*GRID!$B$67,
ROUNDUP(INDEX(GRID!$B$4:$BI$14,MATCH(I$7,GRID!$A$4:$A$14,0),MATCH(1,($U$2=GRID!$B$1:$BI$1)*(КАЛЕНДАРЬ!$AD14=GRID!$B$3:$BI$3),0))*GRID!$B$66*(1-GRID!$B$69),0))</f>
        <v>#N/A</v>
      </c>
      <c r="J225" s="48" t="e" cm="1">
        <f t="array" ref="J225">IF($I$2="Раннее бронирование",
INDEX(GRID!$B$17:$BI$27,MATCH(I$7,GRID!$A$17:$A$27,0),MATCH(1,($U$2=GRID!$B$1:$BI$1)*(КАЛЕНДАРЬ!$AD14=GRID!$B$3:$BI$3), 0))*GRID!$B$67,
ROUNDUP(INDEX(GRID!$B$17:$BI$27,MATCH(I$7,GRID!$A$17:$A$27,0),MATCH(1,($U$2=GRID!$B$1:$BI$1)*(КАЛЕНДАРЬ!$AD14=GRID!$B$3:$BI$3), 0))*GRID!$B$66*(1-GRID!$B$69),0))</f>
        <v>#N/A</v>
      </c>
      <c r="K225" s="47" cm="1">
        <f t="array" ref="K225">IF($I$2="Раннее бронирование",
INDEX(GRID!$B$4:$BI$14,MATCH(K$7,GRID!$A$4:$A$14,0),MATCH(1,($U$2=GRID!$B$1:$BI$1)*(КАЛЕНДАРЬ!$AD14=GRID!$B$3:$BI$3), 0))*GRID!$B$67,
ROUNDUP(INDEX(GRID!$B$4:$BI$14,MATCH(K$7,GRID!$A$4:$A$14,0),MATCH(1,($U$2=GRID!$B$1:$BI$1)*(КАЛЕНДАРЬ!$AD14=GRID!$B$3:$BI$3),0))*GRID!$B$66*(1-GRID!$B$69),0))</f>
        <v>21216</v>
      </c>
      <c r="L225" s="48" cm="1">
        <f t="array" ref="L225">IF($I$2="Раннее бронирование",
INDEX(GRID!$B$17:$BI$27,MATCH(K$7,GRID!$A$17:$A$27,0),MATCH(1,($U$2=GRID!$B$1:$BI$1)*(КАЛЕНДАРЬ!$AD14=GRID!$B$3:$BI$3), 0))*GRID!$B$67,
ROUNDUP(INDEX(GRID!$B$17:$BI$27,MATCH(K$7,GRID!$A$17:$A$27,0),MATCH(1,($U$2=GRID!$B$1:$BI$1)*(КАЛЕНДАРЬ!$AD14=GRID!$B$3:$BI$3), 0))*GRID!$B$66*(1-GRID!$B$69),0))</f>
        <v>22916</v>
      </c>
      <c r="M225" s="47" cm="1">
        <f t="array" ref="M225">IF($I$2="Раннее бронирование",
INDEX(GRID!$B$4:$BI$14,MATCH(M$7,GRID!$A$4:$A$14,0),MATCH(1,($U$2=GRID!$B$1:$BI$1)*(КАЛЕНДАРЬ!$AD14=GRID!$B$3:$BI$3), 0))*GRID!$B$67,
ROUNDUP(INDEX(GRID!$B$4:$BI$14,MATCH(M$7,GRID!$A$4:$A$14,0),MATCH(1,($U$2=GRID!$B$1:$BI$1)*(КАЛЕНДАРЬ!$AD14=GRID!$B$3:$BI$3),0))*GRID!$B$66*(1-GRID!$B$69),0))</f>
        <v>23392</v>
      </c>
      <c r="N225" s="48" cm="1">
        <f t="array" ref="N225">IF($I$2="Раннее бронирование",
INDEX(GRID!$B$17:$BI$27,MATCH(M$7,GRID!$A$17:$A$27,0),MATCH(1,($U$2=GRID!$B$1:$BI$1)*(КАЛЕНДАРЬ!$AD14=GRID!$B$3:$BI$3), 0))*GRID!$B$67,
ROUNDUP(INDEX(GRID!$B$17:$BI$27,MATCH(M$7,GRID!$A$17:$A$27,0),MATCH(1,($U$2=GRID!$B$1:$BI$1)*(КАЛЕНДАРЬ!$AD14=GRID!$B$3:$BI$3), 0))*GRID!$B$66*(1-GRID!$B$69),0))</f>
        <v>25092</v>
      </c>
      <c r="O225" s="47" cm="1">
        <f t="array" ref="O225">IF($I$2="Раннее бронирование",
INDEX(GRID!$B$4:$BI$14,MATCH(O$7,GRID!$A$4:$A$14,0),MATCH(1,($U$2=GRID!$B$1:$BI$1)*(КАЛЕНДАРЬ!$AD14=GRID!$B$3:$BI$3), 0))*GRID!$B$67,
ROUNDUP(INDEX(GRID!$B$4:$BI$14,MATCH(O$7,GRID!$A$4:$A$14,0),MATCH(1,($U$2=GRID!$B$1:$BI$1)*(КАЛЕНДАРЬ!$AD14=GRID!$B$3:$BI$3),0))*GRID!$B$66*(1-GRID!$B$69),0))</f>
        <v>27948</v>
      </c>
      <c r="P225" s="48" cm="1">
        <f t="array" ref="P225">IF($I$2="Раннее бронирование",
INDEX(GRID!$B$17:$BI$27,MATCH(O$7,GRID!$A$17:$A$27,0),MATCH(1,($U$2=GRID!$B$1:$BI$1)*(КАЛЕНДАРЬ!$AD14=GRID!$B$3:$BI$3), 0))*GRID!$B$67,
ROUNDUP(INDEX(GRID!$B$17:$BI$27,MATCH(O$7,GRID!$A$17:$A$27,0),MATCH(1,($U$2=GRID!$B$1:$BI$1)*(КАЛЕНДАРЬ!$AD14=GRID!$B$3:$BI$3), 0))*GRID!$B$66*(1-GRID!$B$69),0))</f>
        <v>29648</v>
      </c>
      <c r="Q225" s="47" t="e" cm="1">
        <f t="array" ref="Q225">IF($I$2="Раннее бронирование",
INDEX(GRID!$B$4:$BI$14,MATCH(Q$7,GRID!$A$4:$A$14,0),MATCH(1,($U$2=GRID!$B$1:$BI$1)*(КАЛЕНДАРЬ!$AD14=GRID!$B$3:$BI$3), 0))*GRID!$B$67,
ROUNDUP(INDEX(GRID!$B$4:$BI$14,MATCH(Q$7,GRID!$A$4:$A$14,0),MATCH(1,($U$2=GRID!$B$1:$BI$1)*(КАЛЕНДАРЬ!$AD14=GRID!$B$3:$BI$3),0))*GRID!$B$66*(1-GRID!$B$69),0))</f>
        <v>#N/A</v>
      </c>
      <c r="R225" s="48" t="e" cm="1">
        <f t="array" ref="R225">IF($I$2="Раннее бронирование",
INDEX(GRID!$B$17:$BI$27,MATCH(Q$7,GRID!$A$17:$A$27,0),MATCH(1,($U$2=GRID!$B$1:$BI$1)*(КАЛЕНДАРЬ!$AD14=GRID!$B$3:$BI$3), 0))*GRID!$B$67,
ROUNDUP(INDEX(GRID!$B$17:$BI$27,MATCH(Q$7,GRID!$A$17:$A$27,0),MATCH(1,($U$2=GRID!$B$1:$BI$1)*(КАЛЕНДАРЬ!$AD14=GRID!$B$3:$BI$3), 0))*GRID!$B$66*(1-GRID!$B$69),0))</f>
        <v>#N/A</v>
      </c>
      <c r="S225" s="47" t="e" cm="1">
        <f t="array" ref="S225">IF($I$2="Раннее бронирование",
INDEX(GRID!$B$4:$BI$14,MATCH(S$7,GRID!$A$4:$A$14,0),MATCH(1,($U$2=GRID!$B$1:$BI$1)*(КАЛЕНДАРЬ!$AD14=GRID!$B$3:$BI$3), 0))*GRID!$B$67,
ROUNDUP(INDEX(GRID!$B$4:$BI$14,MATCH(S$7,GRID!$A$4:$A$14,0),MATCH(1,($U$2=GRID!$B$1:$BI$1)*(КАЛЕНДАРЬ!$AD14=GRID!$B$3:$BI$3),0))*GRID!$B$66*(1-GRID!$B$69),0))</f>
        <v>#N/A</v>
      </c>
      <c r="T225" s="48" t="e" cm="1">
        <f t="array" ref="T225">IF($I$2="Раннее бронирование",
INDEX(GRID!$B$17:$BI$27,MATCH(S$7,GRID!$A$17:$A$27,0),MATCH(1,($U$2=GRID!$B$1:$BI$1)*(КАЛЕНДАРЬ!$AD14=GRID!$B$3:$BI$3), 0))*GRID!$B$67,
ROUNDUP(INDEX(GRID!$B$17:$BI$27,MATCH(S$7,GRID!$A$17:$A$27,0),MATCH(1,($U$2=GRID!$B$1:$BI$1)*(КАЛЕНДАРЬ!$AD14=GRID!$B$3:$BI$3), 0))*GRID!$B$66*(1-GRID!$B$69),0))</f>
        <v>#N/A</v>
      </c>
      <c r="U225" s="47" cm="1">
        <f t="array" ref="U225">IF($I$2="Раннее бронирование",
INDEX(GRID!$B$4:$BI$14,MATCH(U$7,GRID!$A$4:$A$14,0),MATCH(1,($U$2=GRID!$B$1:$BI$1)*(КАЛЕНДАРЬ!$AD14=GRID!$B$3:$BI$3), 0))*GRID!$B$67,
ROUNDUP(INDEX(GRID!$B$4:$BI$14,MATCH(U$7,GRID!$A$4:$A$14,0),MATCH(1,($U$2=GRID!$B$1:$BI$1)*(КАЛЕНДАРЬ!$AD14=GRID!$B$3:$BI$3),0))*GRID!$B$66*(1-GRID!$B$69),0))</f>
        <v>43520</v>
      </c>
      <c r="V225" s="48" cm="1">
        <f t="array" ref="V225">IF($I$2="Раннее бронирование",
INDEX(GRID!$B$17:$BI$27,MATCH(U$7,GRID!$A$17:$A$27,0),MATCH(1,($U$2=GRID!$B$1:$BI$1)*(КАЛЕНДАРЬ!$AD14=GRID!$B$3:$BI$3), 0))*GRID!$B$67,
ROUNDUP(INDEX(GRID!$B$17:$BI$27,MATCH(U$7,GRID!$A$17:$A$27,0),MATCH(1,($U$2=GRID!$B$1:$BI$1)*(КАЛЕНДАРЬ!$AD14=GRID!$B$3:$BI$3), 0))*GRID!$B$66*(1-GRID!$B$69),0))</f>
        <v>45220</v>
      </c>
      <c r="W225" s="47" cm="1">
        <f t="array" ref="W225">IF($I$2="Раннее бронирование",
INDEX(GRID!$B$4:$BI$14,MATCH(W$7,GRID!$A$4:$A$14,0),MATCH(1,($U$2=GRID!$B$1:$BI$1)*(КАЛЕНДАРЬ!$AD14=GRID!$B$3:$BI$3), 0))*GRID!$B$67,
ROUNDUP(INDEX(GRID!$B$4:$BI$14,MATCH(W$7,GRID!$A$4:$A$14,0),MATCH(1,($U$2=GRID!$B$1:$BI$1)*(КАЛЕНДАРЬ!$AD14=GRID!$B$3:$BI$3),0))*GRID!$B$66*(1-GRID!$B$69),0))</f>
        <v>170000</v>
      </c>
      <c r="X225" s="48" cm="1">
        <f t="array" ref="X225">IF($I$2="Раннее бронирование",
INDEX(GRID!$B$17:$BI$27,MATCH(W$7,GRID!$A$17:$A$27,0),MATCH(1,($U$2=GRID!$B$1:$BI$1)*(КАЛЕНДАРЬ!$AD14=GRID!$B$3:$BI$3), 0))*GRID!$B$67,
ROUNDUP(INDEX(GRID!$B$17:$BI$27,MATCH(W$7,GRID!$A$17:$A$27,0),MATCH(1,($U$2=GRID!$B$1:$BI$1)*(КАЛЕНДАРЬ!$AD14=GRID!$B$3:$BI$3), 0))*GRID!$B$66*(1-GRID!$B$69),0))</f>
        <v>171700</v>
      </c>
    </row>
    <row r="226" spans="1:24" ht="12.75" hidden="1" customHeight="1" x14ac:dyDescent="0.2">
      <c r="A226" s="117" t="s">
        <v>46</v>
      </c>
      <c r="B226" s="117">
        <v>12</v>
      </c>
      <c r="C226" s="47" cm="1">
        <f t="array" ref="C226">IF($I$2="Раннее бронирование",
INDEX(GRID!$B$4:$BI$14,MATCH(C$7,GRID!$A$4:$A$14,0),MATCH(1,($U$2=GRID!$B$1:$BI$1)*(КАЛЕНДАРЬ!$AD15=GRID!$B$3:$BI$3), 0))*GRID!$B$67,
ROUNDUP(INDEX(GRID!$B$4:$BI$14,MATCH(C$7,GRID!$A$4:$A$14,0),MATCH(1,($U$2=GRID!$B$1:$BI$1)*(КАЛЕНДАРЬ!$AD15=GRID!$B$3:$BI$3),0))*GRID!$B$66*(1-GRID!$B$69),0))</f>
        <v>12240</v>
      </c>
      <c r="D226" s="48" cm="1">
        <f t="array" ref="D226">IF($I$2="Раннее бронирование",
INDEX(GRID!$B$17:$BI$27,MATCH(C$7,GRID!$A$17:$A$27,0),MATCH(1,($U$2=GRID!$B$1:$BI$1)*(КАЛЕНДАРЬ!$AD15=GRID!$B$3:$BI$3), 0))*GRID!$B$67,
ROUNDUP(INDEX(GRID!$B$17:$BI$27,MATCH(C$7,GRID!$A$17:$A$27,0),MATCH(1,($U$2=GRID!$B$1:$BI$1)*(КАЛЕНДАРЬ!$AD15=GRID!$B$3:$BI$3), 0))*GRID!$B$66*(1-GRID!$B$69),0))</f>
        <v>13940</v>
      </c>
      <c r="E226" s="47" cm="1">
        <f t="array" ref="E226">IF($I$2="Раннее бронирование",
INDEX(GRID!$B$4:$BI$14,MATCH(E$7,GRID!$A$4:$A$14,0),MATCH(1,($U$2=GRID!$B$1:$BI$1)*(КАЛЕНДАРЬ!$AD15=GRID!$B$3:$BI$3), 0))*GRID!$B$67,
ROUNDUP(INDEX(GRID!$B$4:$BI$14,MATCH(E$7,GRID!$A$4:$A$14,0),MATCH(1,($U$2=GRID!$B$1:$BI$1)*(КАЛЕНДАРЬ!$AD15=GRID!$B$3:$BI$3),0))*GRID!$B$66*(1-GRID!$B$69),0))</f>
        <v>13396</v>
      </c>
      <c r="F226" s="48" cm="1">
        <f t="array" ref="F226">IF($I$2="Раннее бронирование",
INDEX(GRID!$B$17:$BI$27,MATCH(E$7,GRID!$A$17:$A$27,0),MATCH(1,($U$2=GRID!$B$1:$BI$1)*(КАЛЕНДАРЬ!$AD15=GRID!$B$3:$BI$3), 0))*GRID!$B$67,
ROUNDUP(INDEX(GRID!$B$17:$BI$27,MATCH(E$7,GRID!$A$17:$A$27,0),MATCH(1,($U$2=GRID!$B$1:$BI$1)*(КАЛЕНДАРЬ!$AD15=GRID!$B$3:$BI$3), 0))*GRID!$B$66*(1-GRID!$B$69),0))</f>
        <v>15096</v>
      </c>
      <c r="G226" s="47" t="e" cm="1">
        <f t="array" ref="G226">IF($I$2="Раннее бронирование",
INDEX(GRID!$B$4:$BI$14,MATCH(G$7,GRID!$A$4:$A$14,0),MATCH(1,($U$2=GRID!$B$1:$BI$1)*(КАЛЕНДАРЬ!$AD15=GRID!$B$3:$BI$3), 0))*GRID!$B$67,
ROUNDUP(INDEX(GRID!$B$4:$BI$14,MATCH(G$7,GRID!$A$4:$A$14,0),MATCH(1,($U$2=GRID!$B$1:$BI$1)*(КАЛЕНДАРЬ!$AD15=GRID!$B$3:$BI$3),0))*GRID!$B$66*(1-GRID!$B$69),0))</f>
        <v>#N/A</v>
      </c>
      <c r="H226" s="48" t="e" cm="1">
        <f t="array" ref="H226">IF($I$2="Раннее бронирование",
INDEX(GRID!$B$17:$BI$27,MATCH(G$7,GRID!$A$17:$A$27,0),MATCH(1,($U$2=GRID!$B$1:$BI$1)*(КАЛЕНДАРЬ!$AD15=GRID!$B$3:$BI$3), 0))*GRID!$B$67,
ROUNDUP(INDEX(GRID!$B$17:$BI$27,MATCH(G$7,GRID!$A$17:$A$27,0),MATCH(1,($U$2=GRID!$B$1:$BI$1)*(КАЛЕНДАРЬ!$AD15=GRID!$B$3:$BI$3), 0))*GRID!$B$66*(1-GRID!$B$69),0))</f>
        <v>#N/A</v>
      </c>
      <c r="I226" s="47" t="e" cm="1">
        <f t="array" ref="I226">IF($I$2="Раннее бронирование",
INDEX(GRID!$B$4:$BI$14,MATCH(I$7,GRID!$A$4:$A$14,0),MATCH(1,($U$2=GRID!$B$1:$BI$1)*(КАЛЕНДАРЬ!$AD15=GRID!$B$3:$BI$3), 0))*GRID!$B$67,
ROUNDUP(INDEX(GRID!$B$4:$BI$14,MATCH(I$7,GRID!$A$4:$A$14,0),MATCH(1,($U$2=GRID!$B$1:$BI$1)*(КАЛЕНДАРЬ!$AD15=GRID!$B$3:$BI$3),0))*GRID!$B$66*(1-GRID!$B$69),0))</f>
        <v>#N/A</v>
      </c>
      <c r="J226" s="48" t="e" cm="1">
        <f t="array" ref="J226">IF($I$2="Раннее бронирование",
INDEX(GRID!$B$17:$BI$27,MATCH(I$7,GRID!$A$17:$A$27,0),MATCH(1,($U$2=GRID!$B$1:$BI$1)*(КАЛЕНДАРЬ!$AD15=GRID!$B$3:$BI$3), 0))*GRID!$B$67,
ROUNDUP(INDEX(GRID!$B$17:$BI$27,MATCH(I$7,GRID!$A$17:$A$27,0),MATCH(1,($U$2=GRID!$B$1:$BI$1)*(КАЛЕНДАРЬ!$AD15=GRID!$B$3:$BI$3), 0))*GRID!$B$66*(1-GRID!$B$69),0))</f>
        <v>#N/A</v>
      </c>
      <c r="K226" s="47" cm="1">
        <f t="array" ref="K226">IF($I$2="Раннее бронирование",
INDEX(GRID!$B$4:$BI$14,MATCH(K$7,GRID!$A$4:$A$14,0),MATCH(1,($U$2=GRID!$B$1:$BI$1)*(КАЛЕНДАРЬ!$AD15=GRID!$B$3:$BI$3), 0))*GRID!$B$67,
ROUNDUP(INDEX(GRID!$B$4:$BI$14,MATCH(K$7,GRID!$A$4:$A$14,0),MATCH(1,($U$2=GRID!$B$1:$BI$1)*(КАЛЕНДАРЬ!$AD15=GRID!$B$3:$BI$3),0))*GRID!$B$66*(1-GRID!$B$69),0))</f>
        <v>17680</v>
      </c>
      <c r="L226" s="48" cm="1">
        <f t="array" ref="L226">IF($I$2="Раннее бронирование",
INDEX(GRID!$B$17:$BI$27,MATCH(K$7,GRID!$A$17:$A$27,0),MATCH(1,($U$2=GRID!$B$1:$BI$1)*(КАЛЕНДАРЬ!$AD15=GRID!$B$3:$BI$3), 0))*GRID!$B$67,
ROUNDUP(INDEX(GRID!$B$17:$BI$27,MATCH(K$7,GRID!$A$17:$A$27,0),MATCH(1,($U$2=GRID!$B$1:$BI$1)*(КАЛЕНДАРЬ!$AD15=GRID!$B$3:$BI$3), 0))*GRID!$B$66*(1-GRID!$B$69),0))</f>
        <v>19380</v>
      </c>
      <c r="M226" s="47" cm="1">
        <f t="array" ref="M226">IF($I$2="Раннее бронирование",
INDEX(GRID!$B$4:$BI$14,MATCH(M$7,GRID!$A$4:$A$14,0),MATCH(1,($U$2=GRID!$B$1:$BI$1)*(КАЛЕНДАРЬ!$AD15=GRID!$B$3:$BI$3), 0))*GRID!$B$67,
ROUNDUP(INDEX(GRID!$B$4:$BI$14,MATCH(M$7,GRID!$A$4:$A$14,0),MATCH(1,($U$2=GRID!$B$1:$BI$1)*(КАЛЕНДАРЬ!$AD15=GRID!$B$3:$BI$3),0))*GRID!$B$66*(1-GRID!$B$69),0))</f>
        <v>19380</v>
      </c>
      <c r="N226" s="48" cm="1">
        <f t="array" ref="N226">IF($I$2="Раннее бронирование",
INDEX(GRID!$B$17:$BI$27,MATCH(M$7,GRID!$A$17:$A$27,0),MATCH(1,($U$2=GRID!$B$1:$BI$1)*(КАЛЕНДАРЬ!$AD15=GRID!$B$3:$BI$3), 0))*GRID!$B$67,
ROUNDUP(INDEX(GRID!$B$17:$BI$27,MATCH(M$7,GRID!$A$17:$A$27,0),MATCH(1,($U$2=GRID!$B$1:$BI$1)*(КАЛЕНДАРЬ!$AD15=GRID!$B$3:$BI$3), 0))*GRID!$B$66*(1-GRID!$B$69),0))</f>
        <v>21080</v>
      </c>
      <c r="O226" s="47" cm="1">
        <f t="array" ref="O226">IF($I$2="Раннее бронирование",
INDEX(GRID!$B$4:$BI$14,MATCH(O$7,GRID!$A$4:$A$14,0),MATCH(1,($U$2=GRID!$B$1:$BI$1)*(КАЛЕНДАРЬ!$AD15=GRID!$B$3:$BI$3), 0))*GRID!$B$67,
ROUNDUP(INDEX(GRID!$B$4:$BI$14,MATCH(O$7,GRID!$A$4:$A$14,0),MATCH(1,($U$2=GRID!$B$1:$BI$1)*(КАЛЕНДАРЬ!$AD15=GRID!$B$3:$BI$3),0))*GRID!$B$66*(1-GRID!$B$69),0))</f>
        <v>24072</v>
      </c>
      <c r="P226" s="48" cm="1">
        <f t="array" ref="P226">IF($I$2="Раннее бронирование",
INDEX(GRID!$B$17:$BI$27,MATCH(O$7,GRID!$A$17:$A$27,0),MATCH(1,($U$2=GRID!$B$1:$BI$1)*(КАЛЕНДАРЬ!$AD15=GRID!$B$3:$BI$3), 0))*GRID!$B$67,
ROUNDUP(INDEX(GRID!$B$17:$BI$27,MATCH(O$7,GRID!$A$17:$A$27,0),MATCH(1,($U$2=GRID!$B$1:$BI$1)*(КАЛЕНДАРЬ!$AD15=GRID!$B$3:$BI$3), 0))*GRID!$B$66*(1-GRID!$B$69),0))</f>
        <v>25772</v>
      </c>
      <c r="Q226" s="47" t="e" cm="1">
        <f t="array" ref="Q226">IF($I$2="Раннее бронирование",
INDEX(GRID!$B$4:$BI$14,MATCH(Q$7,GRID!$A$4:$A$14,0),MATCH(1,($U$2=GRID!$B$1:$BI$1)*(КАЛЕНДАРЬ!$AD15=GRID!$B$3:$BI$3), 0))*GRID!$B$67,
ROUNDUP(INDEX(GRID!$B$4:$BI$14,MATCH(Q$7,GRID!$A$4:$A$14,0),MATCH(1,($U$2=GRID!$B$1:$BI$1)*(КАЛЕНДАРЬ!$AD15=GRID!$B$3:$BI$3),0))*GRID!$B$66*(1-GRID!$B$69),0))</f>
        <v>#N/A</v>
      </c>
      <c r="R226" s="48" t="e" cm="1">
        <f t="array" ref="R226">IF($I$2="Раннее бронирование",
INDEX(GRID!$B$17:$BI$27,MATCH(Q$7,GRID!$A$17:$A$27,0),MATCH(1,($U$2=GRID!$B$1:$BI$1)*(КАЛЕНДАРЬ!$AD15=GRID!$B$3:$BI$3), 0))*GRID!$B$67,
ROUNDUP(INDEX(GRID!$B$17:$BI$27,MATCH(Q$7,GRID!$A$17:$A$27,0),MATCH(1,($U$2=GRID!$B$1:$BI$1)*(КАЛЕНДАРЬ!$AD15=GRID!$B$3:$BI$3), 0))*GRID!$B$66*(1-GRID!$B$69),0))</f>
        <v>#N/A</v>
      </c>
      <c r="S226" s="47" t="e" cm="1">
        <f t="array" ref="S226">IF($I$2="Раннее бронирование",
INDEX(GRID!$B$4:$BI$14,MATCH(S$7,GRID!$A$4:$A$14,0),MATCH(1,($U$2=GRID!$B$1:$BI$1)*(КАЛЕНДАРЬ!$AD15=GRID!$B$3:$BI$3), 0))*GRID!$B$67,
ROUNDUP(INDEX(GRID!$B$4:$BI$14,MATCH(S$7,GRID!$A$4:$A$14,0),MATCH(1,($U$2=GRID!$B$1:$BI$1)*(КАЛЕНДАРЬ!$AD15=GRID!$B$3:$BI$3),0))*GRID!$B$66*(1-GRID!$B$69),0))</f>
        <v>#N/A</v>
      </c>
      <c r="T226" s="48" t="e" cm="1">
        <f t="array" ref="T226">IF($I$2="Раннее бронирование",
INDEX(GRID!$B$17:$BI$27,MATCH(S$7,GRID!$A$17:$A$27,0),MATCH(1,($U$2=GRID!$B$1:$BI$1)*(КАЛЕНДАРЬ!$AD15=GRID!$B$3:$BI$3), 0))*GRID!$B$67,
ROUNDUP(INDEX(GRID!$B$17:$BI$27,MATCH(S$7,GRID!$A$17:$A$27,0),MATCH(1,($U$2=GRID!$B$1:$BI$1)*(КАЛЕНДАРЬ!$AD15=GRID!$B$3:$BI$3), 0))*GRID!$B$66*(1-GRID!$B$69),0))</f>
        <v>#N/A</v>
      </c>
      <c r="U226" s="47" cm="1">
        <f t="array" ref="U226">IF($I$2="Раннее бронирование",
INDEX(GRID!$B$4:$BI$14,MATCH(U$7,GRID!$A$4:$A$14,0),MATCH(1,($U$2=GRID!$B$1:$BI$1)*(КАЛЕНДАРЬ!$AD15=GRID!$B$3:$BI$3), 0))*GRID!$B$67,
ROUNDUP(INDEX(GRID!$B$4:$BI$14,MATCH(U$7,GRID!$A$4:$A$14,0),MATCH(1,($U$2=GRID!$B$1:$BI$1)*(КАЛЕНДАРЬ!$AD15=GRID!$B$3:$BI$3),0))*GRID!$B$66*(1-GRID!$B$69),0))</f>
        <v>37400</v>
      </c>
      <c r="V226" s="48" cm="1">
        <f t="array" ref="V226">IF($I$2="Раннее бронирование",
INDEX(GRID!$B$17:$BI$27,MATCH(U$7,GRID!$A$17:$A$27,0),MATCH(1,($U$2=GRID!$B$1:$BI$1)*(КАЛЕНДАРЬ!$AD15=GRID!$B$3:$BI$3), 0))*GRID!$B$67,
ROUNDUP(INDEX(GRID!$B$17:$BI$27,MATCH(U$7,GRID!$A$17:$A$27,0),MATCH(1,($U$2=GRID!$B$1:$BI$1)*(КАЛЕНДАРЬ!$AD15=GRID!$B$3:$BI$3), 0))*GRID!$B$66*(1-GRID!$B$69),0))</f>
        <v>39100</v>
      </c>
      <c r="W226" s="47" cm="1">
        <f t="array" ref="W226">IF($I$2="Раннее бронирование",
INDEX(GRID!$B$4:$BI$14,MATCH(W$7,GRID!$A$4:$A$14,0),MATCH(1,($U$2=GRID!$B$1:$BI$1)*(КАЛЕНДАРЬ!$AD15=GRID!$B$3:$BI$3), 0))*GRID!$B$67,
ROUNDUP(INDEX(GRID!$B$4:$BI$14,MATCH(W$7,GRID!$A$4:$A$14,0),MATCH(1,($U$2=GRID!$B$1:$BI$1)*(КАЛЕНДАРЬ!$AD15=GRID!$B$3:$BI$3),0))*GRID!$B$66*(1-GRID!$B$69),0))</f>
        <v>151640</v>
      </c>
      <c r="X226" s="48" cm="1">
        <f t="array" ref="X226">IF($I$2="Раннее бронирование",
INDEX(GRID!$B$17:$BI$27,MATCH(W$7,GRID!$A$17:$A$27,0),MATCH(1,($U$2=GRID!$B$1:$BI$1)*(КАЛЕНДАРЬ!$AD15=GRID!$B$3:$BI$3), 0))*GRID!$B$67,
ROUNDUP(INDEX(GRID!$B$17:$BI$27,MATCH(W$7,GRID!$A$17:$A$27,0),MATCH(1,($U$2=GRID!$B$1:$BI$1)*(КАЛЕНДАРЬ!$AD15=GRID!$B$3:$BI$3), 0))*GRID!$B$66*(1-GRID!$B$69),0))</f>
        <v>153340</v>
      </c>
    </row>
    <row r="227" spans="1:24" hidden="1" x14ac:dyDescent="0.2">
      <c r="A227" s="117" t="s">
        <v>47</v>
      </c>
      <c r="B227" s="117">
        <v>13</v>
      </c>
      <c r="C227" s="47" cm="1">
        <f t="array" ref="C227">IF($I$2="Раннее бронирование",
INDEX(GRID!$B$4:$BI$14,MATCH(C$7,GRID!$A$4:$A$14,0),MATCH(1,($U$2=GRID!$B$1:$BI$1)*(КАЛЕНДАРЬ!$AD16=GRID!$B$3:$BI$3), 0))*GRID!$B$67,
ROUNDUP(INDEX(GRID!$B$4:$BI$14,MATCH(C$7,GRID!$A$4:$A$14,0),MATCH(1,($U$2=GRID!$B$1:$BI$1)*(КАЛЕНДАРЬ!$AD16=GRID!$B$3:$BI$3),0))*GRID!$B$66*(1-GRID!$B$69),0))</f>
        <v>12240</v>
      </c>
      <c r="D227" s="48" cm="1">
        <f t="array" ref="D227">IF($I$2="Раннее бронирование",
INDEX(GRID!$B$17:$BI$27,MATCH(C$7,GRID!$A$17:$A$27,0),MATCH(1,($U$2=GRID!$B$1:$BI$1)*(КАЛЕНДАРЬ!$AD16=GRID!$B$3:$BI$3), 0))*GRID!$B$67,
ROUNDUP(INDEX(GRID!$B$17:$BI$27,MATCH(C$7,GRID!$A$17:$A$27,0),MATCH(1,($U$2=GRID!$B$1:$BI$1)*(КАЛЕНДАРЬ!$AD16=GRID!$B$3:$BI$3), 0))*GRID!$B$66*(1-GRID!$B$69),0))</f>
        <v>13940</v>
      </c>
      <c r="E227" s="47" cm="1">
        <f t="array" ref="E227">IF($I$2="Раннее бронирование",
INDEX(GRID!$B$4:$BI$14,MATCH(E$7,GRID!$A$4:$A$14,0),MATCH(1,($U$2=GRID!$B$1:$BI$1)*(КАЛЕНДАРЬ!$AD16=GRID!$B$3:$BI$3), 0))*GRID!$B$67,
ROUNDUP(INDEX(GRID!$B$4:$BI$14,MATCH(E$7,GRID!$A$4:$A$14,0),MATCH(1,($U$2=GRID!$B$1:$BI$1)*(КАЛЕНДАРЬ!$AD16=GRID!$B$3:$BI$3),0))*GRID!$B$66*(1-GRID!$B$69),0))</f>
        <v>13396</v>
      </c>
      <c r="F227" s="48" cm="1">
        <f t="array" ref="F227">IF($I$2="Раннее бронирование",
INDEX(GRID!$B$17:$BI$27,MATCH(E$7,GRID!$A$17:$A$27,0),MATCH(1,($U$2=GRID!$B$1:$BI$1)*(КАЛЕНДАРЬ!$AD16=GRID!$B$3:$BI$3), 0))*GRID!$B$67,
ROUNDUP(INDEX(GRID!$B$17:$BI$27,MATCH(E$7,GRID!$A$17:$A$27,0),MATCH(1,($U$2=GRID!$B$1:$BI$1)*(КАЛЕНДАРЬ!$AD16=GRID!$B$3:$BI$3), 0))*GRID!$B$66*(1-GRID!$B$69),0))</f>
        <v>15096</v>
      </c>
      <c r="G227" s="47" t="e" cm="1">
        <f t="array" ref="G227">IF($I$2="Раннее бронирование",
INDEX(GRID!$B$4:$BI$14,MATCH(G$7,GRID!$A$4:$A$14,0),MATCH(1,($U$2=GRID!$B$1:$BI$1)*(КАЛЕНДАРЬ!$AD16=GRID!$B$3:$BI$3), 0))*GRID!$B$67,
ROUNDUP(INDEX(GRID!$B$4:$BI$14,MATCH(G$7,GRID!$A$4:$A$14,0),MATCH(1,($U$2=GRID!$B$1:$BI$1)*(КАЛЕНДАРЬ!$AD16=GRID!$B$3:$BI$3),0))*GRID!$B$66*(1-GRID!$B$69),0))</f>
        <v>#N/A</v>
      </c>
      <c r="H227" s="48" t="e" cm="1">
        <f t="array" ref="H227">IF($I$2="Раннее бронирование",
INDEX(GRID!$B$17:$BI$27,MATCH(G$7,GRID!$A$17:$A$27,0),MATCH(1,($U$2=GRID!$B$1:$BI$1)*(КАЛЕНДАРЬ!$AD16=GRID!$B$3:$BI$3), 0))*GRID!$B$67,
ROUNDUP(INDEX(GRID!$B$17:$BI$27,MATCH(G$7,GRID!$A$17:$A$27,0),MATCH(1,($U$2=GRID!$B$1:$BI$1)*(КАЛЕНДАРЬ!$AD16=GRID!$B$3:$BI$3), 0))*GRID!$B$66*(1-GRID!$B$69),0))</f>
        <v>#N/A</v>
      </c>
      <c r="I227" s="47" t="e" cm="1">
        <f t="array" ref="I227">IF($I$2="Раннее бронирование",
INDEX(GRID!$B$4:$BI$14,MATCH(I$7,GRID!$A$4:$A$14,0),MATCH(1,($U$2=GRID!$B$1:$BI$1)*(КАЛЕНДАРЬ!$AD16=GRID!$B$3:$BI$3), 0))*GRID!$B$67,
ROUNDUP(INDEX(GRID!$B$4:$BI$14,MATCH(I$7,GRID!$A$4:$A$14,0),MATCH(1,($U$2=GRID!$B$1:$BI$1)*(КАЛЕНДАРЬ!$AD16=GRID!$B$3:$BI$3),0))*GRID!$B$66*(1-GRID!$B$69),0))</f>
        <v>#N/A</v>
      </c>
      <c r="J227" s="48" t="e" cm="1">
        <f t="array" ref="J227">IF($I$2="Раннее бронирование",
INDEX(GRID!$B$17:$BI$27,MATCH(I$7,GRID!$A$17:$A$27,0),MATCH(1,($U$2=GRID!$B$1:$BI$1)*(КАЛЕНДАРЬ!$AD16=GRID!$B$3:$BI$3), 0))*GRID!$B$67,
ROUNDUP(INDEX(GRID!$B$17:$BI$27,MATCH(I$7,GRID!$A$17:$A$27,0),MATCH(1,($U$2=GRID!$B$1:$BI$1)*(КАЛЕНДАРЬ!$AD16=GRID!$B$3:$BI$3), 0))*GRID!$B$66*(1-GRID!$B$69),0))</f>
        <v>#N/A</v>
      </c>
      <c r="K227" s="47" cm="1">
        <f t="array" ref="K227">IF($I$2="Раннее бронирование",
INDEX(GRID!$B$4:$BI$14,MATCH(K$7,GRID!$A$4:$A$14,0),MATCH(1,($U$2=GRID!$B$1:$BI$1)*(КАЛЕНДАРЬ!$AD16=GRID!$B$3:$BI$3), 0))*GRID!$B$67,
ROUNDUP(INDEX(GRID!$B$4:$BI$14,MATCH(K$7,GRID!$A$4:$A$14,0),MATCH(1,($U$2=GRID!$B$1:$BI$1)*(КАЛЕНДАРЬ!$AD16=GRID!$B$3:$BI$3),0))*GRID!$B$66*(1-GRID!$B$69),0))</f>
        <v>17680</v>
      </c>
      <c r="L227" s="48" cm="1">
        <f t="array" ref="L227">IF($I$2="Раннее бронирование",
INDEX(GRID!$B$17:$BI$27,MATCH(K$7,GRID!$A$17:$A$27,0),MATCH(1,($U$2=GRID!$B$1:$BI$1)*(КАЛЕНДАРЬ!$AD16=GRID!$B$3:$BI$3), 0))*GRID!$B$67,
ROUNDUP(INDEX(GRID!$B$17:$BI$27,MATCH(K$7,GRID!$A$17:$A$27,0),MATCH(1,($U$2=GRID!$B$1:$BI$1)*(КАЛЕНДАРЬ!$AD16=GRID!$B$3:$BI$3), 0))*GRID!$B$66*(1-GRID!$B$69),0))</f>
        <v>19380</v>
      </c>
      <c r="M227" s="47" cm="1">
        <f t="array" ref="M227">IF($I$2="Раннее бронирование",
INDEX(GRID!$B$4:$BI$14,MATCH(M$7,GRID!$A$4:$A$14,0),MATCH(1,($U$2=GRID!$B$1:$BI$1)*(КАЛЕНДАРЬ!$AD16=GRID!$B$3:$BI$3), 0))*GRID!$B$67,
ROUNDUP(INDEX(GRID!$B$4:$BI$14,MATCH(M$7,GRID!$A$4:$A$14,0),MATCH(1,($U$2=GRID!$B$1:$BI$1)*(КАЛЕНДАРЬ!$AD16=GRID!$B$3:$BI$3),0))*GRID!$B$66*(1-GRID!$B$69),0))</f>
        <v>19380</v>
      </c>
      <c r="N227" s="48" cm="1">
        <f t="array" ref="N227">IF($I$2="Раннее бронирование",
INDEX(GRID!$B$17:$BI$27,MATCH(M$7,GRID!$A$17:$A$27,0),MATCH(1,($U$2=GRID!$B$1:$BI$1)*(КАЛЕНДАРЬ!$AD16=GRID!$B$3:$BI$3), 0))*GRID!$B$67,
ROUNDUP(INDEX(GRID!$B$17:$BI$27,MATCH(M$7,GRID!$A$17:$A$27,0),MATCH(1,($U$2=GRID!$B$1:$BI$1)*(КАЛЕНДАРЬ!$AD16=GRID!$B$3:$BI$3), 0))*GRID!$B$66*(1-GRID!$B$69),0))</f>
        <v>21080</v>
      </c>
      <c r="O227" s="47" cm="1">
        <f t="array" ref="O227">IF($I$2="Раннее бронирование",
INDEX(GRID!$B$4:$BI$14,MATCH(O$7,GRID!$A$4:$A$14,0),MATCH(1,($U$2=GRID!$B$1:$BI$1)*(КАЛЕНДАРЬ!$AD16=GRID!$B$3:$BI$3), 0))*GRID!$B$67,
ROUNDUP(INDEX(GRID!$B$4:$BI$14,MATCH(O$7,GRID!$A$4:$A$14,0),MATCH(1,($U$2=GRID!$B$1:$BI$1)*(КАЛЕНДАРЬ!$AD16=GRID!$B$3:$BI$3),0))*GRID!$B$66*(1-GRID!$B$69),0))</f>
        <v>24072</v>
      </c>
      <c r="P227" s="48" cm="1">
        <f t="array" ref="P227">IF($I$2="Раннее бронирование",
INDEX(GRID!$B$17:$BI$27,MATCH(O$7,GRID!$A$17:$A$27,0),MATCH(1,($U$2=GRID!$B$1:$BI$1)*(КАЛЕНДАРЬ!$AD16=GRID!$B$3:$BI$3), 0))*GRID!$B$67,
ROUNDUP(INDEX(GRID!$B$17:$BI$27,MATCH(O$7,GRID!$A$17:$A$27,0),MATCH(1,($U$2=GRID!$B$1:$BI$1)*(КАЛЕНДАРЬ!$AD16=GRID!$B$3:$BI$3), 0))*GRID!$B$66*(1-GRID!$B$69),0))</f>
        <v>25772</v>
      </c>
      <c r="Q227" s="47" t="e" cm="1">
        <f t="array" ref="Q227">IF($I$2="Раннее бронирование",
INDEX(GRID!$B$4:$BI$14,MATCH(Q$7,GRID!$A$4:$A$14,0),MATCH(1,($U$2=GRID!$B$1:$BI$1)*(КАЛЕНДАРЬ!$AD16=GRID!$B$3:$BI$3), 0))*GRID!$B$67,
ROUNDUP(INDEX(GRID!$B$4:$BI$14,MATCH(Q$7,GRID!$A$4:$A$14,0),MATCH(1,($U$2=GRID!$B$1:$BI$1)*(КАЛЕНДАРЬ!$AD16=GRID!$B$3:$BI$3),0))*GRID!$B$66*(1-GRID!$B$69),0))</f>
        <v>#N/A</v>
      </c>
      <c r="R227" s="48" t="e" cm="1">
        <f t="array" ref="R227">IF($I$2="Раннее бронирование",
INDEX(GRID!$B$17:$BI$27,MATCH(Q$7,GRID!$A$17:$A$27,0),MATCH(1,($U$2=GRID!$B$1:$BI$1)*(КАЛЕНДАРЬ!$AD16=GRID!$B$3:$BI$3), 0))*GRID!$B$67,
ROUNDUP(INDEX(GRID!$B$17:$BI$27,MATCH(Q$7,GRID!$A$17:$A$27,0),MATCH(1,($U$2=GRID!$B$1:$BI$1)*(КАЛЕНДАРЬ!$AD16=GRID!$B$3:$BI$3), 0))*GRID!$B$66*(1-GRID!$B$69),0))</f>
        <v>#N/A</v>
      </c>
      <c r="S227" s="47" t="e" cm="1">
        <f t="array" ref="S227">IF($I$2="Раннее бронирование",
INDEX(GRID!$B$4:$BI$14,MATCH(S$7,GRID!$A$4:$A$14,0),MATCH(1,($U$2=GRID!$B$1:$BI$1)*(КАЛЕНДАРЬ!$AD16=GRID!$B$3:$BI$3), 0))*GRID!$B$67,
ROUNDUP(INDEX(GRID!$B$4:$BI$14,MATCH(S$7,GRID!$A$4:$A$14,0),MATCH(1,($U$2=GRID!$B$1:$BI$1)*(КАЛЕНДАРЬ!$AD16=GRID!$B$3:$BI$3),0))*GRID!$B$66*(1-GRID!$B$69),0))</f>
        <v>#N/A</v>
      </c>
      <c r="T227" s="48" t="e" cm="1">
        <f t="array" ref="T227">IF($I$2="Раннее бронирование",
INDEX(GRID!$B$17:$BI$27,MATCH(S$7,GRID!$A$17:$A$27,0),MATCH(1,($U$2=GRID!$B$1:$BI$1)*(КАЛЕНДАРЬ!$AD16=GRID!$B$3:$BI$3), 0))*GRID!$B$67,
ROUNDUP(INDEX(GRID!$B$17:$BI$27,MATCH(S$7,GRID!$A$17:$A$27,0),MATCH(1,($U$2=GRID!$B$1:$BI$1)*(КАЛЕНДАРЬ!$AD16=GRID!$B$3:$BI$3), 0))*GRID!$B$66*(1-GRID!$B$69),0))</f>
        <v>#N/A</v>
      </c>
      <c r="U227" s="47" cm="1">
        <f t="array" ref="U227">IF($I$2="Раннее бронирование",
INDEX(GRID!$B$4:$BI$14,MATCH(U$7,GRID!$A$4:$A$14,0),MATCH(1,($U$2=GRID!$B$1:$BI$1)*(КАЛЕНДАРЬ!$AD16=GRID!$B$3:$BI$3), 0))*GRID!$B$67,
ROUNDUP(INDEX(GRID!$B$4:$BI$14,MATCH(U$7,GRID!$A$4:$A$14,0),MATCH(1,($U$2=GRID!$B$1:$BI$1)*(КАЛЕНДАРЬ!$AD16=GRID!$B$3:$BI$3),0))*GRID!$B$66*(1-GRID!$B$69),0))</f>
        <v>37400</v>
      </c>
      <c r="V227" s="48" cm="1">
        <f t="array" ref="V227">IF($I$2="Раннее бронирование",
INDEX(GRID!$B$17:$BI$27,MATCH(U$7,GRID!$A$17:$A$27,0),MATCH(1,($U$2=GRID!$B$1:$BI$1)*(КАЛЕНДАРЬ!$AD16=GRID!$B$3:$BI$3), 0))*GRID!$B$67,
ROUNDUP(INDEX(GRID!$B$17:$BI$27,MATCH(U$7,GRID!$A$17:$A$27,0),MATCH(1,($U$2=GRID!$B$1:$BI$1)*(КАЛЕНДАРЬ!$AD16=GRID!$B$3:$BI$3), 0))*GRID!$B$66*(1-GRID!$B$69),0))</f>
        <v>39100</v>
      </c>
      <c r="W227" s="47" cm="1">
        <f t="array" ref="W227">IF($I$2="Раннее бронирование",
INDEX(GRID!$B$4:$BI$14,MATCH(W$7,GRID!$A$4:$A$14,0),MATCH(1,($U$2=GRID!$B$1:$BI$1)*(КАЛЕНДАРЬ!$AD16=GRID!$B$3:$BI$3), 0))*GRID!$B$67,
ROUNDUP(INDEX(GRID!$B$4:$BI$14,MATCH(W$7,GRID!$A$4:$A$14,0),MATCH(1,($U$2=GRID!$B$1:$BI$1)*(КАЛЕНДАРЬ!$AD16=GRID!$B$3:$BI$3),0))*GRID!$B$66*(1-GRID!$B$69),0))</f>
        <v>151640</v>
      </c>
      <c r="X227" s="48" cm="1">
        <f t="array" ref="X227">IF($I$2="Раннее бронирование",
INDEX(GRID!$B$17:$BI$27,MATCH(W$7,GRID!$A$17:$A$27,0),MATCH(1,($U$2=GRID!$B$1:$BI$1)*(КАЛЕНДАРЬ!$AD16=GRID!$B$3:$BI$3), 0))*GRID!$B$67,
ROUNDUP(INDEX(GRID!$B$17:$BI$27,MATCH(W$7,GRID!$A$17:$A$27,0),MATCH(1,($U$2=GRID!$B$1:$BI$1)*(КАЛЕНДАРЬ!$AD16=GRID!$B$3:$BI$3), 0))*GRID!$B$66*(1-GRID!$B$69),0))</f>
        <v>153340</v>
      </c>
    </row>
    <row r="228" spans="1:24" hidden="1" x14ac:dyDescent="0.2">
      <c r="A228" s="117" t="s">
        <v>48</v>
      </c>
      <c r="B228" s="117">
        <v>14</v>
      </c>
      <c r="C228" s="47" cm="1">
        <f t="array" ref="C228">IF($I$2="Раннее бронирование",
INDEX(GRID!$B$4:$BI$14,MATCH(C$7,GRID!$A$4:$A$14,0),MATCH(1,($U$2=GRID!$B$1:$BI$1)*(КАЛЕНДАРЬ!$AD17=GRID!$B$3:$BI$3), 0))*GRID!$B$67,
ROUNDUP(INDEX(GRID!$B$4:$BI$14,MATCH(C$7,GRID!$A$4:$A$14,0),MATCH(1,($U$2=GRID!$B$1:$BI$1)*(КАЛЕНДАРЬ!$AD17=GRID!$B$3:$BI$3),0))*GRID!$B$66*(1-GRID!$B$69),0))</f>
        <v>12240</v>
      </c>
      <c r="D228" s="48" cm="1">
        <f t="array" ref="D228">IF($I$2="Раннее бронирование",
INDEX(GRID!$B$17:$BI$27,MATCH(C$7,GRID!$A$17:$A$27,0),MATCH(1,($U$2=GRID!$B$1:$BI$1)*(КАЛЕНДАРЬ!$AD17=GRID!$B$3:$BI$3), 0))*GRID!$B$67,
ROUNDUP(INDEX(GRID!$B$17:$BI$27,MATCH(C$7,GRID!$A$17:$A$27,0),MATCH(1,($U$2=GRID!$B$1:$BI$1)*(КАЛЕНДАРЬ!$AD17=GRID!$B$3:$BI$3), 0))*GRID!$B$66*(1-GRID!$B$69),0))</f>
        <v>13940</v>
      </c>
      <c r="E228" s="47" cm="1">
        <f t="array" ref="E228">IF($I$2="Раннее бронирование",
INDEX(GRID!$B$4:$BI$14,MATCH(E$7,GRID!$A$4:$A$14,0),MATCH(1,($U$2=GRID!$B$1:$BI$1)*(КАЛЕНДАРЬ!$AD17=GRID!$B$3:$BI$3), 0))*GRID!$B$67,
ROUNDUP(INDEX(GRID!$B$4:$BI$14,MATCH(E$7,GRID!$A$4:$A$14,0),MATCH(1,($U$2=GRID!$B$1:$BI$1)*(КАЛЕНДАРЬ!$AD17=GRID!$B$3:$BI$3),0))*GRID!$B$66*(1-GRID!$B$69),0))</f>
        <v>13396</v>
      </c>
      <c r="F228" s="48" cm="1">
        <f t="array" ref="F228">IF($I$2="Раннее бронирование",
INDEX(GRID!$B$17:$BI$27,MATCH(E$7,GRID!$A$17:$A$27,0),MATCH(1,($U$2=GRID!$B$1:$BI$1)*(КАЛЕНДАРЬ!$AD17=GRID!$B$3:$BI$3), 0))*GRID!$B$67,
ROUNDUP(INDEX(GRID!$B$17:$BI$27,MATCH(E$7,GRID!$A$17:$A$27,0),MATCH(1,($U$2=GRID!$B$1:$BI$1)*(КАЛЕНДАРЬ!$AD17=GRID!$B$3:$BI$3), 0))*GRID!$B$66*(1-GRID!$B$69),0))</f>
        <v>15096</v>
      </c>
      <c r="G228" s="47" t="e" cm="1">
        <f t="array" ref="G228">IF($I$2="Раннее бронирование",
INDEX(GRID!$B$4:$BI$14,MATCH(G$7,GRID!$A$4:$A$14,0),MATCH(1,($U$2=GRID!$B$1:$BI$1)*(КАЛЕНДАРЬ!$AD17=GRID!$B$3:$BI$3), 0))*GRID!$B$67,
ROUNDUP(INDEX(GRID!$B$4:$BI$14,MATCH(G$7,GRID!$A$4:$A$14,0),MATCH(1,($U$2=GRID!$B$1:$BI$1)*(КАЛЕНДАРЬ!$AD17=GRID!$B$3:$BI$3),0))*GRID!$B$66*(1-GRID!$B$69),0))</f>
        <v>#N/A</v>
      </c>
      <c r="H228" s="48" t="e" cm="1">
        <f t="array" ref="H228">IF($I$2="Раннее бронирование",
INDEX(GRID!$B$17:$BI$27,MATCH(G$7,GRID!$A$17:$A$27,0),MATCH(1,($U$2=GRID!$B$1:$BI$1)*(КАЛЕНДАРЬ!$AD17=GRID!$B$3:$BI$3), 0))*GRID!$B$67,
ROUNDUP(INDEX(GRID!$B$17:$BI$27,MATCH(G$7,GRID!$A$17:$A$27,0),MATCH(1,($U$2=GRID!$B$1:$BI$1)*(КАЛЕНДАРЬ!$AD17=GRID!$B$3:$BI$3), 0))*GRID!$B$66*(1-GRID!$B$69),0))</f>
        <v>#N/A</v>
      </c>
      <c r="I228" s="47" t="e" cm="1">
        <f t="array" ref="I228">IF($I$2="Раннее бронирование",
INDEX(GRID!$B$4:$BI$14,MATCH(I$7,GRID!$A$4:$A$14,0),MATCH(1,($U$2=GRID!$B$1:$BI$1)*(КАЛЕНДАРЬ!$AD17=GRID!$B$3:$BI$3), 0))*GRID!$B$67,
ROUNDUP(INDEX(GRID!$B$4:$BI$14,MATCH(I$7,GRID!$A$4:$A$14,0),MATCH(1,($U$2=GRID!$B$1:$BI$1)*(КАЛЕНДАРЬ!$AD17=GRID!$B$3:$BI$3),0))*GRID!$B$66*(1-GRID!$B$69),0))</f>
        <v>#N/A</v>
      </c>
      <c r="J228" s="48" t="e" cm="1">
        <f t="array" ref="J228">IF($I$2="Раннее бронирование",
INDEX(GRID!$B$17:$BI$27,MATCH(I$7,GRID!$A$17:$A$27,0),MATCH(1,($U$2=GRID!$B$1:$BI$1)*(КАЛЕНДАРЬ!$AD17=GRID!$B$3:$BI$3), 0))*GRID!$B$67,
ROUNDUP(INDEX(GRID!$B$17:$BI$27,MATCH(I$7,GRID!$A$17:$A$27,0),MATCH(1,($U$2=GRID!$B$1:$BI$1)*(КАЛЕНДАРЬ!$AD17=GRID!$B$3:$BI$3), 0))*GRID!$B$66*(1-GRID!$B$69),0))</f>
        <v>#N/A</v>
      </c>
      <c r="K228" s="47" cm="1">
        <f t="array" ref="K228">IF($I$2="Раннее бронирование",
INDEX(GRID!$B$4:$BI$14,MATCH(K$7,GRID!$A$4:$A$14,0),MATCH(1,($U$2=GRID!$B$1:$BI$1)*(КАЛЕНДАРЬ!$AD17=GRID!$B$3:$BI$3), 0))*GRID!$B$67,
ROUNDUP(INDEX(GRID!$B$4:$BI$14,MATCH(K$7,GRID!$A$4:$A$14,0),MATCH(1,($U$2=GRID!$B$1:$BI$1)*(КАЛЕНДАРЬ!$AD17=GRID!$B$3:$BI$3),0))*GRID!$B$66*(1-GRID!$B$69),0))</f>
        <v>17680</v>
      </c>
      <c r="L228" s="48" cm="1">
        <f t="array" ref="L228">IF($I$2="Раннее бронирование",
INDEX(GRID!$B$17:$BI$27,MATCH(K$7,GRID!$A$17:$A$27,0),MATCH(1,($U$2=GRID!$B$1:$BI$1)*(КАЛЕНДАРЬ!$AD17=GRID!$B$3:$BI$3), 0))*GRID!$B$67,
ROUNDUP(INDEX(GRID!$B$17:$BI$27,MATCH(K$7,GRID!$A$17:$A$27,0),MATCH(1,($U$2=GRID!$B$1:$BI$1)*(КАЛЕНДАРЬ!$AD17=GRID!$B$3:$BI$3), 0))*GRID!$B$66*(1-GRID!$B$69),0))</f>
        <v>19380</v>
      </c>
      <c r="M228" s="47" cm="1">
        <f t="array" ref="M228">IF($I$2="Раннее бронирование",
INDEX(GRID!$B$4:$BI$14,MATCH(M$7,GRID!$A$4:$A$14,0),MATCH(1,($U$2=GRID!$B$1:$BI$1)*(КАЛЕНДАРЬ!$AD17=GRID!$B$3:$BI$3), 0))*GRID!$B$67,
ROUNDUP(INDEX(GRID!$B$4:$BI$14,MATCH(M$7,GRID!$A$4:$A$14,0),MATCH(1,($U$2=GRID!$B$1:$BI$1)*(КАЛЕНДАРЬ!$AD17=GRID!$B$3:$BI$3),0))*GRID!$B$66*(1-GRID!$B$69),0))</f>
        <v>19380</v>
      </c>
      <c r="N228" s="48" cm="1">
        <f t="array" ref="N228">IF($I$2="Раннее бронирование",
INDEX(GRID!$B$17:$BI$27,MATCH(M$7,GRID!$A$17:$A$27,0),MATCH(1,($U$2=GRID!$B$1:$BI$1)*(КАЛЕНДАРЬ!$AD17=GRID!$B$3:$BI$3), 0))*GRID!$B$67,
ROUNDUP(INDEX(GRID!$B$17:$BI$27,MATCH(M$7,GRID!$A$17:$A$27,0),MATCH(1,($U$2=GRID!$B$1:$BI$1)*(КАЛЕНДАРЬ!$AD17=GRID!$B$3:$BI$3), 0))*GRID!$B$66*(1-GRID!$B$69),0))</f>
        <v>21080</v>
      </c>
      <c r="O228" s="47" cm="1">
        <f t="array" ref="O228">IF($I$2="Раннее бронирование",
INDEX(GRID!$B$4:$BI$14,MATCH(O$7,GRID!$A$4:$A$14,0),MATCH(1,($U$2=GRID!$B$1:$BI$1)*(КАЛЕНДАРЬ!$AD17=GRID!$B$3:$BI$3), 0))*GRID!$B$67,
ROUNDUP(INDEX(GRID!$B$4:$BI$14,MATCH(O$7,GRID!$A$4:$A$14,0),MATCH(1,($U$2=GRID!$B$1:$BI$1)*(КАЛЕНДАРЬ!$AD17=GRID!$B$3:$BI$3),0))*GRID!$B$66*(1-GRID!$B$69),0))</f>
        <v>24072</v>
      </c>
      <c r="P228" s="48" cm="1">
        <f t="array" ref="P228">IF($I$2="Раннее бронирование",
INDEX(GRID!$B$17:$BI$27,MATCH(O$7,GRID!$A$17:$A$27,0),MATCH(1,($U$2=GRID!$B$1:$BI$1)*(КАЛЕНДАРЬ!$AD17=GRID!$B$3:$BI$3), 0))*GRID!$B$67,
ROUNDUP(INDEX(GRID!$B$17:$BI$27,MATCH(O$7,GRID!$A$17:$A$27,0),MATCH(1,($U$2=GRID!$B$1:$BI$1)*(КАЛЕНДАРЬ!$AD17=GRID!$B$3:$BI$3), 0))*GRID!$B$66*(1-GRID!$B$69),0))</f>
        <v>25772</v>
      </c>
      <c r="Q228" s="47" t="e" cm="1">
        <f t="array" ref="Q228">IF($I$2="Раннее бронирование",
INDEX(GRID!$B$4:$BI$14,MATCH(Q$7,GRID!$A$4:$A$14,0),MATCH(1,($U$2=GRID!$B$1:$BI$1)*(КАЛЕНДАРЬ!$AD17=GRID!$B$3:$BI$3), 0))*GRID!$B$67,
ROUNDUP(INDEX(GRID!$B$4:$BI$14,MATCH(Q$7,GRID!$A$4:$A$14,0),MATCH(1,($U$2=GRID!$B$1:$BI$1)*(КАЛЕНДАРЬ!$AD17=GRID!$B$3:$BI$3),0))*GRID!$B$66*(1-GRID!$B$69),0))</f>
        <v>#N/A</v>
      </c>
      <c r="R228" s="48" t="e" cm="1">
        <f t="array" ref="R228">IF($I$2="Раннее бронирование",
INDEX(GRID!$B$17:$BI$27,MATCH(Q$7,GRID!$A$17:$A$27,0),MATCH(1,($U$2=GRID!$B$1:$BI$1)*(КАЛЕНДАРЬ!$AD17=GRID!$B$3:$BI$3), 0))*GRID!$B$67,
ROUNDUP(INDEX(GRID!$B$17:$BI$27,MATCH(Q$7,GRID!$A$17:$A$27,0),MATCH(1,($U$2=GRID!$B$1:$BI$1)*(КАЛЕНДАРЬ!$AD17=GRID!$B$3:$BI$3), 0))*GRID!$B$66*(1-GRID!$B$69),0))</f>
        <v>#N/A</v>
      </c>
      <c r="S228" s="47" t="e" cm="1">
        <f t="array" ref="S228">IF($I$2="Раннее бронирование",
INDEX(GRID!$B$4:$BI$14,MATCH(S$7,GRID!$A$4:$A$14,0),MATCH(1,($U$2=GRID!$B$1:$BI$1)*(КАЛЕНДАРЬ!$AD17=GRID!$B$3:$BI$3), 0))*GRID!$B$67,
ROUNDUP(INDEX(GRID!$B$4:$BI$14,MATCH(S$7,GRID!$A$4:$A$14,0),MATCH(1,($U$2=GRID!$B$1:$BI$1)*(КАЛЕНДАРЬ!$AD17=GRID!$B$3:$BI$3),0))*GRID!$B$66*(1-GRID!$B$69),0))</f>
        <v>#N/A</v>
      </c>
      <c r="T228" s="48" t="e" cm="1">
        <f t="array" ref="T228">IF($I$2="Раннее бронирование",
INDEX(GRID!$B$17:$BI$27,MATCH(S$7,GRID!$A$17:$A$27,0),MATCH(1,($U$2=GRID!$B$1:$BI$1)*(КАЛЕНДАРЬ!$AD17=GRID!$B$3:$BI$3), 0))*GRID!$B$67,
ROUNDUP(INDEX(GRID!$B$17:$BI$27,MATCH(S$7,GRID!$A$17:$A$27,0),MATCH(1,($U$2=GRID!$B$1:$BI$1)*(КАЛЕНДАРЬ!$AD17=GRID!$B$3:$BI$3), 0))*GRID!$B$66*(1-GRID!$B$69),0))</f>
        <v>#N/A</v>
      </c>
      <c r="U228" s="47" cm="1">
        <f t="array" ref="U228">IF($I$2="Раннее бронирование",
INDEX(GRID!$B$4:$BI$14,MATCH(U$7,GRID!$A$4:$A$14,0),MATCH(1,($U$2=GRID!$B$1:$BI$1)*(КАЛЕНДАРЬ!$AD17=GRID!$B$3:$BI$3), 0))*GRID!$B$67,
ROUNDUP(INDEX(GRID!$B$4:$BI$14,MATCH(U$7,GRID!$A$4:$A$14,0),MATCH(1,($U$2=GRID!$B$1:$BI$1)*(КАЛЕНДАРЬ!$AD17=GRID!$B$3:$BI$3),0))*GRID!$B$66*(1-GRID!$B$69),0))</f>
        <v>37400</v>
      </c>
      <c r="V228" s="48" cm="1">
        <f t="array" ref="V228">IF($I$2="Раннее бронирование",
INDEX(GRID!$B$17:$BI$27,MATCH(U$7,GRID!$A$17:$A$27,0),MATCH(1,($U$2=GRID!$B$1:$BI$1)*(КАЛЕНДАРЬ!$AD17=GRID!$B$3:$BI$3), 0))*GRID!$B$67,
ROUNDUP(INDEX(GRID!$B$17:$BI$27,MATCH(U$7,GRID!$A$17:$A$27,0),MATCH(1,($U$2=GRID!$B$1:$BI$1)*(КАЛЕНДАРЬ!$AD17=GRID!$B$3:$BI$3), 0))*GRID!$B$66*(1-GRID!$B$69),0))</f>
        <v>39100</v>
      </c>
      <c r="W228" s="47" cm="1">
        <f t="array" ref="W228">IF($I$2="Раннее бронирование",
INDEX(GRID!$B$4:$BI$14,MATCH(W$7,GRID!$A$4:$A$14,0),MATCH(1,($U$2=GRID!$B$1:$BI$1)*(КАЛЕНДАРЬ!$AD17=GRID!$B$3:$BI$3), 0))*GRID!$B$67,
ROUNDUP(INDEX(GRID!$B$4:$BI$14,MATCH(W$7,GRID!$A$4:$A$14,0),MATCH(1,($U$2=GRID!$B$1:$BI$1)*(КАЛЕНДАРЬ!$AD17=GRID!$B$3:$BI$3),0))*GRID!$B$66*(1-GRID!$B$69),0))</f>
        <v>151640</v>
      </c>
      <c r="X228" s="48" cm="1">
        <f t="array" ref="X228">IF($I$2="Раннее бронирование",
INDEX(GRID!$B$17:$BI$27,MATCH(W$7,GRID!$A$17:$A$27,0),MATCH(1,($U$2=GRID!$B$1:$BI$1)*(КАЛЕНДАРЬ!$AD17=GRID!$B$3:$BI$3), 0))*GRID!$B$67,
ROUNDUP(INDEX(GRID!$B$17:$BI$27,MATCH(W$7,GRID!$A$17:$A$27,0),MATCH(1,($U$2=GRID!$B$1:$BI$1)*(КАЛЕНДАРЬ!$AD17=GRID!$B$3:$BI$3), 0))*GRID!$B$66*(1-GRID!$B$69),0))</f>
        <v>153340</v>
      </c>
    </row>
    <row r="229" spans="1:24" hidden="1" x14ac:dyDescent="0.2">
      <c r="A229" s="117" t="s">
        <v>45</v>
      </c>
      <c r="B229" s="117">
        <v>15</v>
      </c>
      <c r="C229" s="47" cm="1">
        <f t="array" ref="C229">IF($I$2="Раннее бронирование",
INDEX(GRID!$B$4:$BI$14,MATCH(C$7,GRID!$A$4:$A$14,0),MATCH(1,($U$2=GRID!$B$1:$BI$1)*(КАЛЕНДАРЬ!$AD18=GRID!$B$3:$BI$3), 0))*GRID!$B$67,
ROUNDUP(INDEX(GRID!$B$4:$BI$14,MATCH(C$7,GRID!$A$4:$A$14,0),MATCH(1,($U$2=GRID!$B$1:$BI$1)*(КАЛЕНДАРЬ!$AD18=GRID!$B$3:$BI$3),0))*GRID!$B$66*(1-GRID!$B$69),0))</f>
        <v>13600</v>
      </c>
      <c r="D229" s="48" cm="1">
        <f t="array" ref="D229">IF($I$2="Раннее бронирование",
INDEX(GRID!$B$17:$BI$27,MATCH(C$7,GRID!$A$17:$A$27,0),MATCH(1,($U$2=GRID!$B$1:$BI$1)*(КАЛЕНДАРЬ!$AD18=GRID!$B$3:$BI$3), 0))*GRID!$B$67,
ROUNDUP(INDEX(GRID!$B$17:$BI$27,MATCH(C$7,GRID!$A$17:$A$27,0),MATCH(1,($U$2=GRID!$B$1:$BI$1)*(КАЛЕНДАРЬ!$AD18=GRID!$B$3:$BI$3), 0))*GRID!$B$66*(1-GRID!$B$69),0))</f>
        <v>15300</v>
      </c>
      <c r="E229" s="47" cm="1">
        <f t="array" ref="E229">IF($I$2="Раннее бронирование",
INDEX(GRID!$B$4:$BI$14,MATCH(E$7,GRID!$A$4:$A$14,0),MATCH(1,($U$2=GRID!$B$1:$BI$1)*(КАЛЕНДАРЬ!$AD18=GRID!$B$3:$BI$3), 0))*GRID!$B$67,
ROUNDUP(INDEX(GRID!$B$4:$BI$14,MATCH(E$7,GRID!$A$4:$A$14,0),MATCH(1,($U$2=GRID!$B$1:$BI$1)*(КАЛЕНДАРЬ!$AD18=GRID!$B$3:$BI$3),0))*GRID!$B$66*(1-GRID!$B$69),0))</f>
        <v>14960</v>
      </c>
      <c r="F229" s="48" cm="1">
        <f t="array" ref="F229">IF($I$2="Раннее бронирование",
INDEX(GRID!$B$17:$BI$27,MATCH(E$7,GRID!$A$17:$A$27,0),MATCH(1,($U$2=GRID!$B$1:$BI$1)*(КАЛЕНДАРЬ!$AD18=GRID!$B$3:$BI$3), 0))*GRID!$B$67,
ROUNDUP(INDEX(GRID!$B$17:$BI$27,MATCH(E$7,GRID!$A$17:$A$27,0),MATCH(1,($U$2=GRID!$B$1:$BI$1)*(КАЛЕНДАРЬ!$AD18=GRID!$B$3:$BI$3), 0))*GRID!$B$66*(1-GRID!$B$69),0))</f>
        <v>16660</v>
      </c>
      <c r="G229" s="47" t="e" cm="1">
        <f t="array" ref="G229">IF($I$2="Раннее бронирование",
INDEX(GRID!$B$4:$BI$14,MATCH(G$7,GRID!$A$4:$A$14,0),MATCH(1,($U$2=GRID!$B$1:$BI$1)*(КАЛЕНДАРЬ!$AD18=GRID!$B$3:$BI$3), 0))*GRID!$B$67,
ROUNDUP(INDEX(GRID!$B$4:$BI$14,MATCH(G$7,GRID!$A$4:$A$14,0),MATCH(1,($U$2=GRID!$B$1:$BI$1)*(КАЛЕНДАРЬ!$AD18=GRID!$B$3:$BI$3),0))*GRID!$B$66*(1-GRID!$B$69),0))</f>
        <v>#N/A</v>
      </c>
      <c r="H229" s="48" t="e" cm="1">
        <f t="array" ref="H229">IF($I$2="Раннее бронирование",
INDEX(GRID!$B$17:$BI$27,MATCH(G$7,GRID!$A$17:$A$27,0),MATCH(1,($U$2=GRID!$B$1:$BI$1)*(КАЛЕНДАРЬ!$AD18=GRID!$B$3:$BI$3), 0))*GRID!$B$67,
ROUNDUP(INDEX(GRID!$B$17:$BI$27,MATCH(G$7,GRID!$A$17:$A$27,0),MATCH(1,($U$2=GRID!$B$1:$BI$1)*(КАЛЕНДАРЬ!$AD18=GRID!$B$3:$BI$3), 0))*GRID!$B$66*(1-GRID!$B$69),0))</f>
        <v>#N/A</v>
      </c>
      <c r="I229" s="47" t="e" cm="1">
        <f t="array" ref="I229">IF($I$2="Раннее бронирование",
INDEX(GRID!$B$4:$BI$14,MATCH(I$7,GRID!$A$4:$A$14,0),MATCH(1,($U$2=GRID!$B$1:$BI$1)*(КАЛЕНДАРЬ!$AD18=GRID!$B$3:$BI$3), 0))*GRID!$B$67,
ROUNDUP(INDEX(GRID!$B$4:$BI$14,MATCH(I$7,GRID!$A$4:$A$14,0),MATCH(1,($U$2=GRID!$B$1:$BI$1)*(КАЛЕНДАРЬ!$AD18=GRID!$B$3:$BI$3),0))*GRID!$B$66*(1-GRID!$B$69),0))</f>
        <v>#N/A</v>
      </c>
      <c r="J229" s="48" t="e" cm="1">
        <f t="array" ref="J229">IF($I$2="Раннее бронирование",
INDEX(GRID!$B$17:$BI$27,MATCH(I$7,GRID!$A$17:$A$27,0),MATCH(1,($U$2=GRID!$B$1:$BI$1)*(КАЛЕНДАРЬ!$AD18=GRID!$B$3:$BI$3), 0))*GRID!$B$67,
ROUNDUP(INDEX(GRID!$B$17:$BI$27,MATCH(I$7,GRID!$A$17:$A$27,0),MATCH(1,($U$2=GRID!$B$1:$BI$1)*(КАЛЕНДАРЬ!$AD18=GRID!$B$3:$BI$3), 0))*GRID!$B$66*(1-GRID!$B$69),0))</f>
        <v>#N/A</v>
      </c>
      <c r="K229" s="47" cm="1">
        <f t="array" ref="K229">IF($I$2="Раннее бронирование",
INDEX(GRID!$B$4:$BI$14,MATCH(K$7,GRID!$A$4:$A$14,0),MATCH(1,($U$2=GRID!$B$1:$BI$1)*(КАЛЕНДАРЬ!$AD18=GRID!$B$3:$BI$3), 0))*GRID!$B$67,
ROUNDUP(INDEX(GRID!$B$4:$BI$14,MATCH(K$7,GRID!$A$4:$A$14,0),MATCH(1,($U$2=GRID!$B$1:$BI$1)*(КАЛЕНДАРЬ!$AD18=GRID!$B$3:$BI$3),0))*GRID!$B$66*(1-GRID!$B$69),0))</f>
        <v>19924</v>
      </c>
      <c r="L229" s="48" cm="1">
        <f t="array" ref="L229">IF($I$2="Раннее бронирование",
INDEX(GRID!$B$17:$BI$27,MATCH(K$7,GRID!$A$17:$A$27,0),MATCH(1,($U$2=GRID!$B$1:$BI$1)*(КАЛЕНДАРЬ!$AD18=GRID!$B$3:$BI$3), 0))*GRID!$B$67,
ROUNDUP(INDEX(GRID!$B$17:$BI$27,MATCH(K$7,GRID!$A$17:$A$27,0),MATCH(1,($U$2=GRID!$B$1:$BI$1)*(КАЛЕНДАРЬ!$AD18=GRID!$B$3:$BI$3), 0))*GRID!$B$66*(1-GRID!$B$69),0))</f>
        <v>21624</v>
      </c>
      <c r="M229" s="47" cm="1">
        <f t="array" ref="M229">IF($I$2="Раннее бронирование",
INDEX(GRID!$B$4:$BI$14,MATCH(M$7,GRID!$A$4:$A$14,0),MATCH(1,($U$2=GRID!$B$1:$BI$1)*(КАЛЕНДАРЬ!$AD18=GRID!$B$3:$BI$3), 0))*GRID!$B$67,
ROUNDUP(INDEX(GRID!$B$4:$BI$14,MATCH(M$7,GRID!$A$4:$A$14,0),MATCH(1,($U$2=GRID!$B$1:$BI$1)*(КАЛЕНДАРЬ!$AD18=GRID!$B$3:$BI$3),0))*GRID!$B$66*(1-GRID!$B$69),0))</f>
        <v>21964</v>
      </c>
      <c r="N229" s="48" cm="1">
        <f t="array" ref="N229">IF($I$2="Раннее бронирование",
INDEX(GRID!$B$17:$BI$27,MATCH(M$7,GRID!$A$17:$A$27,0),MATCH(1,($U$2=GRID!$B$1:$BI$1)*(КАЛЕНДАРЬ!$AD18=GRID!$B$3:$BI$3), 0))*GRID!$B$67,
ROUNDUP(INDEX(GRID!$B$17:$BI$27,MATCH(M$7,GRID!$A$17:$A$27,0),MATCH(1,($U$2=GRID!$B$1:$BI$1)*(КАЛЕНДАРЬ!$AD18=GRID!$B$3:$BI$3), 0))*GRID!$B$66*(1-GRID!$B$69),0))</f>
        <v>23664</v>
      </c>
      <c r="O229" s="47" cm="1">
        <f t="array" ref="O229">IF($I$2="Раннее бронирование",
INDEX(GRID!$B$4:$BI$14,MATCH(O$7,GRID!$A$4:$A$14,0),MATCH(1,($U$2=GRID!$B$1:$BI$1)*(КАЛЕНДАРЬ!$AD18=GRID!$B$3:$BI$3), 0))*GRID!$B$67,
ROUNDUP(INDEX(GRID!$B$4:$BI$14,MATCH(O$7,GRID!$A$4:$A$14,0),MATCH(1,($U$2=GRID!$B$1:$BI$1)*(КАЛЕНДАРЬ!$AD18=GRID!$B$3:$BI$3),0))*GRID!$B$66*(1-GRID!$B$69),0))</f>
        <v>26656</v>
      </c>
      <c r="P229" s="48" cm="1">
        <f t="array" ref="P229">IF($I$2="Раннее бронирование",
INDEX(GRID!$B$17:$BI$27,MATCH(O$7,GRID!$A$17:$A$27,0),MATCH(1,($U$2=GRID!$B$1:$BI$1)*(КАЛЕНДАРЬ!$AD18=GRID!$B$3:$BI$3), 0))*GRID!$B$67,
ROUNDUP(INDEX(GRID!$B$17:$BI$27,MATCH(O$7,GRID!$A$17:$A$27,0),MATCH(1,($U$2=GRID!$B$1:$BI$1)*(КАЛЕНДАРЬ!$AD18=GRID!$B$3:$BI$3), 0))*GRID!$B$66*(1-GRID!$B$69),0))</f>
        <v>28356</v>
      </c>
      <c r="Q229" s="47" t="e" cm="1">
        <f t="array" ref="Q229">IF($I$2="Раннее бронирование",
INDEX(GRID!$B$4:$BI$14,MATCH(Q$7,GRID!$A$4:$A$14,0),MATCH(1,($U$2=GRID!$B$1:$BI$1)*(КАЛЕНДАРЬ!$AD18=GRID!$B$3:$BI$3), 0))*GRID!$B$67,
ROUNDUP(INDEX(GRID!$B$4:$BI$14,MATCH(Q$7,GRID!$A$4:$A$14,0),MATCH(1,($U$2=GRID!$B$1:$BI$1)*(КАЛЕНДАРЬ!$AD18=GRID!$B$3:$BI$3),0))*GRID!$B$66*(1-GRID!$B$69),0))</f>
        <v>#N/A</v>
      </c>
      <c r="R229" s="48" t="e" cm="1">
        <f t="array" ref="R229">IF($I$2="Раннее бронирование",
INDEX(GRID!$B$17:$BI$27,MATCH(Q$7,GRID!$A$17:$A$27,0),MATCH(1,($U$2=GRID!$B$1:$BI$1)*(КАЛЕНДАРЬ!$AD18=GRID!$B$3:$BI$3), 0))*GRID!$B$67,
ROUNDUP(INDEX(GRID!$B$17:$BI$27,MATCH(Q$7,GRID!$A$17:$A$27,0),MATCH(1,($U$2=GRID!$B$1:$BI$1)*(КАЛЕНДАРЬ!$AD18=GRID!$B$3:$BI$3), 0))*GRID!$B$66*(1-GRID!$B$69),0))</f>
        <v>#N/A</v>
      </c>
      <c r="S229" s="47" t="e" cm="1">
        <f t="array" ref="S229">IF($I$2="Раннее бронирование",
INDEX(GRID!$B$4:$BI$14,MATCH(S$7,GRID!$A$4:$A$14,0),MATCH(1,($U$2=GRID!$B$1:$BI$1)*(КАЛЕНДАРЬ!$AD18=GRID!$B$3:$BI$3), 0))*GRID!$B$67,
ROUNDUP(INDEX(GRID!$B$4:$BI$14,MATCH(S$7,GRID!$A$4:$A$14,0),MATCH(1,($U$2=GRID!$B$1:$BI$1)*(КАЛЕНДАРЬ!$AD18=GRID!$B$3:$BI$3),0))*GRID!$B$66*(1-GRID!$B$69),0))</f>
        <v>#N/A</v>
      </c>
      <c r="T229" s="48" t="e" cm="1">
        <f t="array" ref="T229">IF($I$2="Раннее бронирование",
INDEX(GRID!$B$17:$BI$27,MATCH(S$7,GRID!$A$17:$A$27,0),MATCH(1,($U$2=GRID!$B$1:$BI$1)*(КАЛЕНДАРЬ!$AD18=GRID!$B$3:$BI$3), 0))*GRID!$B$67,
ROUNDUP(INDEX(GRID!$B$17:$BI$27,MATCH(S$7,GRID!$A$17:$A$27,0),MATCH(1,($U$2=GRID!$B$1:$BI$1)*(КАЛЕНДАРЬ!$AD18=GRID!$B$3:$BI$3), 0))*GRID!$B$66*(1-GRID!$B$69),0))</f>
        <v>#N/A</v>
      </c>
      <c r="U229" s="47" cm="1">
        <f t="array" ref="U229">IF($I$2="Раннее бронирование",
INDEX(GRID!$B$4:$BI$14,MATCH(U$7,GRID!$A$4:$A$14,0),MATCH(1,($U$2=GRID!$B$1:$BI$1)*(КАЛЕНДАРЬ!$AD18=GRID!$B$3:$BI$3), 0))*GRID!$B$67,
ROUNDUP(INDEX(GRID!$B$4:$BI$14,MATCH(U$7,GRID!$A$4:$A$14,0),MATCH(1,($U$2=GRID!$B$1:$BI$1)*(КАЛЕНДАРЬ!$AD18=GRID!$B$3:$BI$3),0))*GRID!$B$66*(1-GRID!$B$69),0))</f>
        <v>41480</v>
      </c>
      <c r="V229" s="48" cm="1">
        <f t="array" ref="V229">IF($I$2="Раннее бронирование",
INDEX(GRID!$B$17:$BI$27,MATCH(U$7,GRID!$A$17:$A$27,0),MATCH(1,($U$2=GRID!$B$1:$BI$1)*(КАЛЕНДАРЬ!$AD18=GRID!$B$3:$BI$3), 0))*GRID!$B$67,
ROUNDUP(INDEX(GRID!$B$17:$BI$27,MATCH(U$7,GRID!$A$17:$A$27,0),MATCH(1,($U$2=GRID!$B$1:$BI$1)*(КАЛЕНДАРЬ!$AD18=GRID!$B$3:$BI$3), 0))*GRID!$B$66*(1-GRID!$B$69),0))</f>
        <v>43180</v>
      </c>
      <c r="W229" s="47" cm="1">
        <f t="array" ref="W229">IF($I$2="Раннее бронирование",
INDEX(GRID!$B$4:$BI$14,MATCH(W$7,GRID!$A$4:$A$14,0),MATCH(1,($U$2=GRID!$B$1:$BI$1)*(КАЛЕНДАРЬ!$AD18=GRID!$B$3:$BI$3), 0))*GRID!$B$67,
ROUNDUP(INDEX(GRID!$B$4:$BI$14,MATCH(W$7,GRID!$A$4:$A$14,0),MATCH(1,($U$2=GRID!$B$1:$BI$1)*(КАЛЕНДАРЬ!$AD18=GRID!$B$3:$BI$3),0))*GRID!$B$66*(1-GRID!$B$69),0))</f>
        <v>163880</v>
      </c>
      <c r="X229" s="48" cm="1">
        <f t="array" ref="X229">IF($I$2="Раннее бронирование",
INDEX(GRID!$B$17:$BI$27,MATCH(W$7,GRID!$A$17:$A$27,0),MATCH(1,($U$2=GRID!$B$1:$BI$1)*(КАЛЕНДАРЬ!$AD18=GRID!$B$3:$BI$3), 0))*GRID!$B$67,
ROUNDUP(INDEX(GRID!$B$17:$BI$27,MATCH(W$7,GRID!$A$17:$A$27,0),MATCH(1,($U$2=GRID!$B$1:$BI$1)*(КАЛЕНДАРЬ!$AD18=GRID!$B$3:$BI$3), 0))*GRID!$B$66*(1-GRID!$B$69),0))</f>
        <v>165580</v>
      </c>
    </row>
    <row r="230" spans="1:24" hidden="1" x14ac:dyDescent="0.2">
      <c r="A230" s="117" t="s">
        <v>46</v>
      </c>
      <c r="B230" s="117">
        <v>16</v>
      </c>
      <c r="C230" s="47" cm="1">
        <f t="array" ref="C230">IF($I$2="Раннее бронирование",
INDEX(GRID!$B$4:$BI$14,MATCH(C$7,GRID!$A$4:$A$14,0),MATCH(1,($U$2=GRID!$B$1:$BI$1)*(КАЛЕНДАРЬ!$AD19=GRID!$B$3:$BI$3), 0))*GRID!$B$67,
ROUNDUP(INDEX(GRID!$B$4:$BI$14,MATCH(C$7,GRID!$A$4:$A$14,0),MATCH(1,($U$2=GRID!$B$1:$BI$1)*(КАЛЕНДАРЬ!$AD19=GRID!$B$3:$BI$3),0))*GRID!$B$66*(1-GRID!$B$69),0))</f>
        <v>13600</v>
      </c>
      <c r="D230" s="48" cm="1">
        <f t="array" ref="D230">IF($I$2="Раннее бронирование",
INDEX(GRID!$B$17:$BI$27,MATCH(C$7,GRID!$A$17:$A$27,0),MATCH(1,($U$2=GRID!$B$1:$BI$1)*(КАЛЕНДАРЬ!$AD19=GRID!$B$3:$BI$3), 0))*GRID!$B$67,
ROUNDUP(INDEX(GRID!$B$17:$BI$27,MATCH(C$7,GRID!$A$17:$A$27,0),MATCH(1,($U$2=GRID!$B$1:$BI$1)*(КАЛЕНДАРЬ!$AD19=GRID!$B$3:$BI$3), 0))*GRID!$B$66*(1-GRID!$B$69),0))</f>
        <v>15300</v>
      </c>
      <c r="E230" s="47" cm="1">
        <f t="array" ref="E230">IF($I$2="Раннее бронирование",
INDEX(GRID!$B$4:$BI$14,MATCH(E$7,GRID!$A$4:$A$14,0),MATCH(1,($U$2=GRID!$B$1:$BI$1)*(КАЛЕНДАРЬ!$AD19=GRID!$B$3:$BI$3), 0))*GRID!$B$67,
ROUNDUP(INDEX(GRID!$B$4:$BI$14,MATCH(E$7,GRID!$A$4:$A$14,0),MATCH(1,($U$2=GRID!$B$1:$BI$1)*(КАЛЕНДАРЬ!$AD19=GRID!$B$3:$BI$3),0))*GRID!$B$66*(1-GRID!$B$69),0))</f>
        <v>14960</v>
      </c>
      <c r="F230" s="48" cm="1">
        <f t="array" ref="F230">IF($I$2="Раннее бронирование",
INDEX(GRID!$B$17:$BI$27,MATCH(E$7,GRID!$A$17:$A$27,0),MATCH(1,($U$2=GRID!$B$1:$BI$1)*(КАЛЕНДАРЬ!$AD19=GRID!$B$3:$BI$3), 0))*GRID!$B$67,
ROUNDUP(INDEX(GRID!$B$17:$BI$27,MATCH(E$7,GRID!$A$17:$A$27,0),MATCH(1,($U$2=GRID!$B$1:$BI$1)*(КАЛЕНДАРЬ!$AD19=GRID!$B$3:$BI$3), 0))*GRID!$B$66*(1-GRID!$B$69),0))</f>
        <v>16660</v>
      </c>
      <c r="G230" s="47" t="e" cm="1">
        <f t="array" ref="G230">IF($I$2="Раннее бронирование",
INDEX(GRID!$B$4:$BI$14,MATCH(G$7,GRID!$A$4:$A$14,0),MATCH(1,($U$2=GRID!$B$1:$BI$1)*(КАЛЕНДАРЬ!$AD19=GRID!$B$3:$BI$3), 0))*GRID!$B$67,
ROUNDUP(INDEX(GRID!$B$4:$BI$14,MATCH(G$7,GRID!$A$4:$A$14,0),MATCH(1,($U$2=GRID!$B$1:$BI$1)*(КАЛЕНДАРЬ!$AD19=GRID!$B$3:$BI$3),0))*GRID!$B$66*(1-GRID!$B$69),0))</f>
        <v>#N/A</v>
      </c>
      <c r="H230" s="48" t="e" cm="1">
        <f t="array" ref="H230">IF($I$2="Раннее бронирование",
INDEX(GRID!$B$17:$BI$27,MATCH(G$7,GRID!$A$17:$A$27,0),MATCH(1,($U$2=GRID!$B$1:$BI$1)*(КАЛЕНДАРЬ!$AD19=GRID!$B$3:$BI$3), 0))*GRID!$B$67,
ROUNDUP(INDEX(GRID!$B$17:$BI$27,MATCH(G$7,GRID!$A$17:$A$27,0),MATCH(1,($U$2=GRID!$B$1:$BI$1)*(КАЛЕНДАРЬ!$AD19=GRID!$B$3:$BI$3), 0))*GRID!$B$66*(1-GRID!$B$69),0))</f>
        <v>#N/A</v>
      </c>
      <c r="I230" s="47" t="e" cm="1">
        <f t="array" ref="I230">IF($I$2="Раннее бронирование",
INDEX(GRID!$B$4:$BI$14,MATCH(I$7,GRID!$A$4:$A$14,0),MATCH(1,($U$2=GRID!$B$1:$BI$1)*(КАЛЕНДАРЬ!$AD19=GRID!$B$3:$BI$3), 0))*GRID!$B$67,
ROUNDUP(INDEX(GRID!$B$4:$BI$14,MATCH(I$7,GRID!$A$4:$A$14,0),MATCH(1,($U$2=GRID!$B$1:$BI$1)*(КАЛЕНДАРЬ!$AD19=GRID!$B$3:$BI$3),0))*GRID!$B$66*(1-GRID!$B$69),0))</f>
        <v>#N/A</v>
      </c>
      <c r="J230" s="48" t="e" cm="1">
        <f t="array" ref="J230">IF($I$2="Раннее бронирование",
INDEX(GRID!$B$17:$BI$27,MATCH(I$7,GRID!$A$17:$A$27,0),MATCH(1,($U$2=GRID!$B$1:$BI$1)*(КАЛЕНДАРЬ!$AD19=GRID!$B$3:$BI$3), 0))*GRID!$B$67,
ROUNDUP(INDEX(GRID!$B$17:$BI$27,MATCH(I$7,GRID!$A$17:$A$27,0),MATCH(1,($U$2=GRID!$B$1:$BI$1)*(КАЛЕНДАРЬ!$AD19=GRID!$B$3:$BI$3), 0))*GRID!$B$66*(1-GRID!$B$69),0))</f>
        <v>#N/A</v>
      </c>
      <c r="K230" s="47" cm="1">
        <f t="array" ref="K230">IF($I$2="Раннее бронирование",
INDEX(GRID!$B$4:$BI$14,MATCH(K$7,GRID!$A$4:$A$14,0),MATCH(1,($U$2=GRID!$B$1:$BI$1)*(КАЛЕНДАРЬ!$AD19=GRID!$B$3:$BI$3), 0))*GRID!$B$67,
ROUNDUP(INDEX(GRID!$B$4:$BI$14,MATCH(K$7,GRID!$A$4:$A$14,0),MATCH(1,($U$2=GRID!$B$1:$BI$1)*(КАЛЕНДАРЬ!$AD19=GRID!$B$3:$BI$3),0))*GRID!$B$66*(1-GRID!$B$69),0))</f>
        <v>19924</v>
      </c>
      <c r="L230" s="48" cm="1">
        <f t="array" ref="L230">IF($I$2="Раннее бронирование",
INDEX(GRID!$B$17:$BI$27,MATCH(K$7,GRID!$A$17:$A$27,0),MATCH(1,($U$2=GRID!$B$1:$BI$1)*(КАЛЕНДАРЬ!$AD19=GRID!$B$3:$BI$3), 0))*GRID!$B$67,
ROUNDUP(INDEX(GRID!$B$17:$BI$27,MATCH(K$7,GRID!$A$17:$A$27,0),MATCH(1,($U$2=GRID!$B$1:$BI$1)*(КАЛЕНДАРЬ!$AD19=GRID!$B$3:$BI$3), 0))*GRID!$B$66*(1-GRID!$B$69),0))</f>
        <v>21624</v>
      </c>
      <c r="M230" s="47" cm="1">
        <f t="array" ref="M230">IF($I$2="Раннее бронирование",
INDEX(GRID!$B$4:$BI$14,MATCH(M$7,GRID!$A$4:$A$14,0),MATCH(1,($U$2=GRID!$B$1:$BI$1)*(КАЛЕНДАРЬ!$AD19=GRID!$B$3:$BI$3), 0))*GRID!$B$67,
ROUNDUP(INDEX(GRID!$B$4:$BI$14,MATCH(M$7,GRID!$A$4:$A$14,0),MATCH(1,($U$2=GRID!$B$1:$BI$1)*(КАЛЕНДАРЬ!$AD19=GRID!$B$3:$BI$3),0))*GRID!$B$66*(1-GRID!$B$69),0))</f>
        <v>21964</v>
      </c>
      <c r="N230" s="48" cm="1">
        <f t="array" ref="N230">IF($I$2="Раннее бронирование",
INDEX(GRID!$B$17:$BI$27,MATCH(M$7,GRID!$A$17:$A$27,0),MATCH(1,($U$2=GRID!$B$1:$BI$1)*(КАЛЕНДАРЬ!$AD19=GRID!$B$3:$BI$3), 0))*GRID!$B$67,
ROUNDUP(INDEX(GRID!$B$17:$BI$27,MATCH(M$7,GRID!$A$17:$A$27,0),MATCH(1,($U$2=GRID!$B$1:$BI$1)*(КАЛЕНДАРЬ!$AD19=GRID!$B$3:$BI$3), 0))*GRID!$B$66*(1-GRID!$B$69),0))</f>
        <v>23664</v>
      </c>
      <c r="O230" s="47" cm="1">
        <f t="array" ref="O230">IF($I$2="Раннее бронирование",
INDEX(GRID!$B$4:$BI$14,MATCH(O$7,GRID!$A$4:$A$14,0),MATCH(1,($U$2=GRID!$B$1:$BI$1)*(КАЛЕНДАРЬ!$AD19=GRID!$B$3:$BI$3), 0))*GRID!$B$67,
ROUNDUP(INDEX(GRID!$B$4:$BI$14,MATCH(O$7,GRID!$A$4:$A$14,0),MATCH(1,($U$2=GRID!$B$1:$BI$1)*(КАЛЕНДАРЬ!$AD19=GRID!$B$3:$BI$3),0))*GRID!$B$66*(1-GRID!$B$69),0))</f>
        <v>26656</v>
      </c>
      <c r="P230" s="48" cm="1">
        <f t="array" ref="P230">IF($I$2="Раннее бронирование",
INDEX(GRID!$B$17:$BI$27,MATCH(O$7,GRID!$A$17:$A$27,0),MATCH(1,($U$2=GRID!$B$1:$BI$1)*(КАЛЕНДАРЬ!$AD19=GRID!$B$3:$BI$3), 0))*GRID!$B$67,
ROUNDUP(INDEX(GRID!$B$17:$BI$27,MATCH(O$7,GRID!$A$17:$A$27,0),MATCH(1,($U$2=GRID!$B$1:$BI$1)*(КАЛЕНДАРЬ!$AD19=GRID!$B$3:$BI$3), 0))*GRID!$B$66*(1-GRID!$B$69),0))</f>
        <v>28356</v>
      </c>
      <c r="Q230" s="47" t="e" cm="1">
        <f t="array" ref="Q230">IF($I$2="Раннее бронирование",
INDEX(GRID!$B$4:$BI$14,MATCH(Q$7,GRID!$A$4:$A$14,0),MATCH(1,($U$2=GRID!$B$1:$BI$1)*(КАЛЕНДАРЬ!$AD19=GRID!$B$3:$BI$3), 0))*GRID!$B$67,
ROUNDUP(INDEX(GRID!$B$4:$BI$14,MATCH(Q$7,GRID!$A$4:$A$14,0),MATCH(1,($U$2=GRID!$B$1:$BI$1)*(КАЛЕНДАРЬ!$AD19=GRID!$B$3:$BI$3),0))*GRID!$B$66*(1-GRID!$B$69),0))</f>
        <v>#N/A</v>
      </c>
      <c r="R230" s="48" t="e" cm="1">
        <f t="array" ref="R230">IF($I$2="Раннее бронирование",
INDEX(GRID!$B$17:$BI$27,MATCH(Q$7,GRID!$A$17:$A$27,0),MATCH(1,($U$2=GRID!$B$1:$BI$1)*(КАЛЕНДАРЬ!$AD19=GRID!$B$3:$BI$3), 0))*GRID!$B$67,
ROUNDUP(INDEX(GRID!$B$17:$BI$27,MATCH(Q$7,GRID!$A$17:$A$27,0),MATCH(1,($U$2=GRID!$B$1:$BI$1)*(КАЛЕНДАРЬ!$AD19=GRID!$B$3:$BI$3), 0))*GRID!$B$66*(1-GRID!$B$69),0))</f>
        <v>#N/A</v>
      </c>
      <c r="S230" s="47" t="e" cm="1">
        <f t="array" ref="S230">IF($I$2="Раннее бронирование",
INDEX(GRID!$B$4:$BI$14,MATCH(S$7,GRID!$A$4:$A$14,0),MATCH(1,($U$2=GRID!$B$1:$BI$1)*(КАЛЕНДАРЬ!$AD19=GRID!$B$3:$BI$3), 0))*GRID!$B$67,
ROUNDUP(INDEX(GRID!$B$4:$BI$14,MATCH(S$7,GRID!$A$4:$A$14,0),MATCH(1,($U$2=GRID!$B$1:$BI$1)*(КАЛЕНДАРЬ!$AD19=GRID!$B$3:$BI$3),0))*GRID!$B$66*(1-GRID!$B$69),0))</f>
        <v>#N/A</v>
      </c>
      <c r="T230" s="48" t="e" cm="1">
        <f t="array" ref="T230">IF($I$2="Раннее бронирование",
INDEX(GRID!$B$17:$BI$27,MATCH(S$7,GRID!$A$17:$A$27,0),MATCH(1,($U$2=GRID!$B$1:$BI$1)*(КАЛЕНДАРЬ!$AD19=GRID!$B$3:$BI$3), 0))*GRID!$B$67,
ROUNDUP(INDEX(GRID!$B$17:$BI$27,MATCH(S$7,GRID!$A$17:$A$27,0),MATCH(1,($U$2=GRID!$B$1:$BI$1)*(КАЛЕНДАРЬ!$AD19=GRID!$B$3:$BI$3), 0))*GRID!$B$66*(1-GRID!$B$69),0))</f>
        <v>#N/A</v>
      </c>
      <c r="U230" s="47" cm="1">
        <f t="array" ref="U230">IF($I$2="Раннее бронирование",
INDEX(GRID!$B$4:$BI$14,MATCH(U$7,GRID!$A$4:$A$14,0),MATCH(1,($U$2=GRID!$B$1:$BI$1)*(КАЛЕНДАРЬ!$AD19=GRID!$B$3:$BI$3), 0))*GRID!$B$67,
ROUNDUP(INDEX(GRID!$B$4:$BI$14,MATCH(U$7,GRID!$A$4:$A$14,0),MATCH(1,($U$2=GRID!$B$1:$BI$1)*(КАЛЕНДАРЬ!$AD19=GRID!$B$3:$BI$3),0))*GRID!$B$66*(1-GRID!$B$69),0))</f>
        <v>41480</v>
      </c>
      <c r="V230" s="48" cm="1">
        <f t="array" ref="V230">IF($I$2="Раннее бронирование",
INDEX(GRID!$B$17:$BI$27,MATCH(U$7,GRID!$A$17:$A$27,0),MATCH(1,($U$2=GRID!$B$1:$BI$1)*(КАЛЕНДАРЬ!$AD19=GRID!$B$3:$BI$3), 0))*GRID!$B$67,
ROUNDUP(INDEX(GRID!$B$17:$BI$27,MATCH(U$7,GRID!$A$17:$A$27,0),MATCH(1,($U$2=GRID!$B$1:$BI$1)*(КАЛЕНДАРЬ!$AD19=GRID!$B$3:$BI$3), 0))*GRID!$B$66*(1-GRID!$B$69),0))</f>
        <v>43180</v>
      </c>
      <c r="W230" s="47" cm="1">
        <f t="array" ref="W230">IF($I$2="Раннее бронирование",
INDEX(GRID!$B$4:$BI$14,MATCH(W$7,GRID!$A$4:$A$14,0),MATCH(1,($U$2=GRID!$B$1:$BI$1)*(КАЛЕНДАРЬ!$AD19=GRID!$B$3:$BI$3), 0))*GRID!$B$67,
ROUNDUP(INDEX(GRID!$B$4:$BI$14,MATCH(W$7,GRID!$A$4:$A$14,0),MATCH(1,($U$2=GRID!$B$1:$BI$1)*(КАЛЕНДАРЬ!$AD19=GRID!$B$3:$BI$3),0))*GRID!$B$66*(1-GRID!$B$69),0))</f>
        <v>163880</v>
      </c>
      <c r="X230" s="48" cm="1">
        <f t="array" ref="X230">IF($I$2="Раннее бронирование",
INDEX(GRID!$B$17:$BI$27,MATCH(W$7,GRID!$A$17:$A$27,0),MATCH(1,($U$2=GRID!$B$1:$BI$1)*(КАЛЕНДАРЬ!$AD19=GRID!$B$3:$BI$3), 0))*GRID!$B$67,
ROUNDUP(INDEX(GRID!$B$17:$BI$27,MATCH(W$7,GRID!$A$17:$A$27,0),MATCH(1,($U$2=GRID!$B$1:$BI$1)*(КАЛЕНДАРЬ!$AD19=GRID!$B$3:$BI$3), 0))*GRID!$B$66*(1-GRID!$B$69),0))</f>
        <v>165580</v>
      </c>
    </row>
    <row r="231" spans="1:24" hidden="1" x14ac:dyDescent="0.2">
      <c r="A231" s="117" t="s">
        <v>47</v>
      </c>
      <c r="B231" s="117">
        <v>17</v>
      </c>
      <c r="C231" s="47" cm="1">
        <f t="array" ref="C231">IF($I$2="Раннее бронирование",
INDEX(GRID!$B$4:$BI$14,MATCH(C$7,GRID!$A$4:$A$14,0),MATCH(1,($U$2=GRID!$B$1:$BI$1)*(КАЛЕНДАРЬ!$AD20=GRID!$B$3:$BI$3), 0))*GRID!$B$67,
ROUNDUP(INDEX(GRID!$B$4:$BI$14,MATCH(C$7,GRID!$A$4:$A$14,0),MATCH(1,($U$2=GRID!$B$1:$BI$1)*(КАЛЕНДАРЬ!$AD20=GRID!$B$3:$BI$3),0))*GRID!$B$66*(1-GRID!$B$69),0))</f>
        <v>13600</v>
      </c>
      <c r="D231" s="48" cm="1">
        <f t="array" ref="D231">IF($I$2="Раннее бронирование",
INDEX(GRID!$B$17:$BI$27,MATCH(C$7,GRID!$A$17:$A$27,0),MATCH(1,($U$2=GRID!$B$1:$BI$1)*(КАЛЕНДАРЬ!$AD20=GRID!$B$3:$BI$3), 0))*GRID!$B$67,
ROUNDUP(INDEX(GRID!$B$17:$BI$27,MATCH(C$7,GRID!$A$17:$A$27,0),MATCH(1,($U$2=GRID!$B$1:$BI$1)*(КАЛЕНДАРЬ!$AD20=GRID!$B$3:$BI$3), 0))*GRID!$B$66*(1-GRID!$B$69),0))</f>
        <v>15300</v>
      </c>
      <c r="E231" s="47" cm="1">
        <f t="array" ref="E231">IF($I$2="Раннее бронирование",
INDEX(GRID!$B$4:$BI$14,MATCH(E$7,GRID!$A$4:$A$14,0),MATCH(1,($U$2=GRID!$B$1:$BI$1)*(КАЛЕНДАРЬ!$AD20=GRID!$B$3:$BI$3), 0))*GRID!$B$67,
ROUNDUP(INDEX(GRID!$B$4:$BI$14,MATCH(E$7,GRID!$A$4:$A$14,0),MATCH(1,($U$2=GRID!$B$1:$BI$1)*(КАЛЕНДАРЬ!$AD20=GRID!$B$3:$BI$3),0))*GRID!$B$66*(1-GRID!$B$69),0))</f>
        <v>14960</v>
      </c>
      <c r="F231" s="48" cm="1">
        <f t="array" ref="F231">IF($I$2="Раннее бронирование",
INDEX(GRID!$B$17:$BI$27,MATCH(E$7,GRID!$A$17:$A$27,0),MATCH(1,($U$2=GRID!$B$1:$BI$1)*(КАЛЕНДАРЬ!$AD20=GRID!$B$3:$BI$3), 0))*GRID!$B$67,
ROUNDUP(INDEX(GRID!$B$17:$BI$27,MATCH(E$7,GRID!$A$17:$A$27,0),MATCH(1,($U$2=GRID!$B$1:$BI$1)*(КАЛЕНДАРЬ!$AD20=GRID!$B$3:$BI$3), 0))*GRID!$B$66*(1-GRID!$B$69),0))</f>
        <v>16660</v>
      </c>
      <c r="G231" s="47" t="e" cm="1">
        <f t="array" ref="G231">IF($I$2="Раннее бронирование",
INDEX(GRID!$B$4:$BI$14,MATCH(G$7,GRID!$A$4:$A$14,0),MATCH(1,($U$2=GRID!$B$1:$BI$1)*(КАЛЕНДАРЬ!$AD20=GRID!$B$3:$BI$3), 0))*GRID!$B$67,
ROUNDUP(INDEX(GRID!$B$4:$BI$14,MATCH(G$7,GRID!$A$4:$A$14,0),MATCH(1,($U$2=GRID!$B$1:$BI$1)*(КАЛЕНДАРЬ!$AD20=GRID!$B$3:$BI$3),0))*GRID!$B$66*(1-GRID!$B$69),0))</f>
        <v>#N/A</v>
      </c>
      <c r="H231" s="48" t="e" cm="1">
        <f t="array" ref="H231">IF($I$2="Раннее бронирование",
INDEX(GRID!$B$17:$BI$27,MATCH(G$7,GRID!$A$17:$A$27,0),MATCH(1,($U$2=GRID!$B$1:$BI$1)*(КАЛЕНДАРЬ!$AD20=GRID!$B$3:$BI$3), 0))*GRID!$B$67,
ROUNDUP(INDEX(GRID!$B$17:$BI$27,MATCH(G$7,GRID!$A$17:$A$27,0),MATCH(1,($U$2=GRID!$B$1:$BI$1)*(КАЛЕНДАРЬ!$AD20=GRID!$B$3:$BI$3), 0))*GRID!$B$66*(1-GRID!$B$69),0))</f>
        <v>#N/A</v>
      </c>
      <c r="I231" s="47" t="e" cm="1">
        <f t="array" ref="I231">IF($I$2="Раннее бронирование",
INDEX(GRID!$B$4:$BI$14,MATCH(I$7,GRID!$A$4:$A$14,0),MATCH(1,($U$2=GRID!$B$1:$BI$1)*(КАЛЕНДАРЬ!$AD20=GRID!$B$3:$BI$3), 0))*GRID!$B$67,
ROUNDUP(INDEX(GRID!$B$4:$BI$14,MATCH(I$7,GRID!$A$4:$A$14,0),MATCH(1,($U$2=GRID!$B$1:$BI$1)*(КАЛЕНДАРЬ!$AD20=GRID!$B$3:$BI$3),0))*GRID!$B$66*(1-GRID!$B$69),0))</f>
        <v>#N/A</v>
      </c>
      <c r="J231" s="48" t="e" cm="1">
        <f t="array" ref="J231">IF($I$2="Раннее бронирование",
INDEX(GRID!$B$17:$BI$27,MATCH(I$7,GRID!$A$17:$A$27,0),MATCH(1,($U$2=GRID!$B$1:$BI$1)*(КАЛЕНДАРЬ!$AD20=GRID!$B$3:$BI$3), 0))*GRID!$B$67,
ROUNDUP(INDEX(GRID!$B$17:$BI$27,MATCH(I$7,GRID!$A$17:$A$27,0),MATCH(1,($U$2=GRID!$B$1:$BI$1)*(КАЛЕНДАРЬ!$AD20=GRID!$B$3:$BI$3), 0))*GRID!$B$66*(1-GRID!$B$69),0))</f>
        <v>#N/A</v>
      </c>
      <c r="K231" s="47" cm="1">
        <f t="array" ref="K231">IF($I$2="Раннее бронирование",
INDEX(GRID!$B$4:$BI$14,MATCH(K$7,GRID!$A$4:$A$14,0),MATCH(1,($U$2=GRID!$B$1:$BI$1)*(КАЛЕНДАРЬ!$AD20=GRID!$B$3:$BI$3), 0))*GRID!$B$67,
ROUNDUP(INDEX(GRID!$B$4:$BI$14,MATCH(K$7,GRID!$A$4:$A$14,0),MATCH(1,($U$2=GRID!$B$1:$BI$1)*(КАЛЕНДАРЬ!$AD20=GRID!$B$3:$BI$3),0))*GRID!$B$66*(1-GRID!$B$69),0))</f>
        <v>19924</v>
      </c>
      <c r="L231" s="48" cm="1">
        <f t="array" ref="L231">IF($I$2="Раннее бронирование",
INDEX(GRID!$B$17:$BI$27,MATCH(K$7,GRID!$A$17:$A$27,0),MATCH(1,($U$2=GRID!$B$1:$BI$1)*(КАЛЕНДАРЬ!$AD20=GRID!$B$3:$BI$3), 0))*GRID!$B$67,
ROUNDUP(INDEX(GRID!$B$17:$BI$27,MATCH(K$7,GRID!$A$17:$A$27,0),MATCH(1,($U$2=GRID!$B$1:$BI$1)*(КАЛЕНДАРЬ!$AD20=GRID!$B$3:$BI$3), 0))*GRID!$B$66*(1-GRID!$B$69),0))</f>
        <v>21624</v>
      </c>
      <c r="M231" s="47" cm="1">
        <f t="array" ref="M231">IF($I$2="Раннее бронирование",
INDEX(GRID!$B$4:$BI$14,MATCH(M$7,GRID!$A$4:$A$14,0),MATCH(1,($U$2=GRID!$B$1:$BI$1)*(КАЛЕНДАРЬ!$AD20=GRID!$B$3:$BI$3), 0))*GRID!$B$67,
ROUNDUP(INDEX(GRID!$B$4:$BI$14,MATCH(M$7,GRID!$A$4:$A$14,0),MATCH(1,($U$2=GRID!$B$1:$BI$1)*(КАЛЕНДАРЬ!$AD20=GRID!$B$3:$BI$3),0))*GRID!$B$66*(1-GRID!$B$69),0))</f>
        <v>21964</v>
      </c>
      <c r="N231" s="48" cm="1">
        <f t="array" ref="N231">IF($I$2="Раннее бронирование",
INDEX(GRID!$B$17:$BI$27,MATCH(M$7,GRID!$A$17:$A$27,0),MATCH(1,($U$2=GRID!$B$1:$BI$1)*(КАЛЕНДАРЬ!$AD20=GRID!$B$3:$BI$3), 0))*GRID!$B$67,
ROUNDUP(INDEX(GRID!$B$17:$BI$27,MATCH(M$7,GRID!$A$17:$A$27,0),MATCH(1,($U$2=GRID!$B$1:$BI$1)*(КАЛЕНДАРЬ!$AD20=GRID!$B$3:$BI$3), 0))*GRID!$B$66*(1-GRID!$B$69),0))</f>
        <v>23664</v>
      </c>
      <c r="O231" s="47" cm="1">
        <f t="array" ref="O231">IF($I$2="Раннее бронирование",
INDEX(GRID!$B$4:$BI$14,MATCH(O$7,GRID!$A$4:$A$14,0),MATCH(1,($U$2=GRID!$B$1:$BI$1)*(КАЛЕНДАРЬ!$AD20=GRID!$B$3:$BI$3), 0))*GRID!$B$67,
ROUNDUP(INDEX(GRID!$B$4:$BI$14,MATCH(O$7,GRID!$A$4:$A$14,0),MATCH(1,($U$2=GRID!$B$1:$BI$1)*(КАЛЕНДАРЬ!$AD20=GRID!$B$3:$BI$3),0))*GRID!$B$66*(1-GRID!$B$69),0))</f>
        <v>26656</v>
      </c>
      <c r="P231" s="48" cm="1">
        <f t="array" ref="P231">IF($I$2="Раннее бронирование",
INDEX(GRID!$B$17:$BI$27,MATCH(O$7,GRID!$A$17:$A$27,0),MATCH(1,($U$2=GRID!$B$1:$BI$1)*(КАЛЕНДАРЬ!$AD20=GRID!$B$3:$BI$3), 0))*GRID!$B$67,
ROUNDUP(INDEX(GRID!$B$17:$BI$27,MATCH(O$7,GRID!$A$17:$A$27,0),MATCH(1,($U$2=GRID!$B$1:$BI$1)*(КАЛЕНДАРЬ!$AD20=GRID!$B$3:$BI$3), 0))*GRID!$B$66*(1-GRID!$B$69),0))</f>
        <v>28356</v>
      </c>
      <c r="Q231" s="47" t="e" cm="1">
        <f t="array" ref="Q231">IF($I$2="Раннее бронирование",
INDEX(GRID!$B$4:$BI$14,MATCH(Q$7,GRID!$A$4:$A$14,0),MATCH(1,($U$2=GRID!$B$1:$BI$1)*(КАЛЕНДАРЬ!$AD20=GRID!$B$3:$BI$3), 0))*GRID!$B$67,
ROUNDUP(INDEX(GRID!$B$4:$BI$14,MATCH(Q$7,GRID!$A$4:$A$14,0),MATCH(1,($U$2=GRID!$B$1:$BI$1)*(КАЛЕНДАРЬ!$AD20=GRID!$B$3:$BI$3),0))*GRID!$B$66*(1-GRID!$B$69),0))</f>
        <v>#N/A</v>
      </c>
      <c r="R231" s="48" t="e" cm="1">
        <f t="array" ref="R231">IF($I$2="Раннее бронирование",
INDEX(GRID!$B$17:$BI$27,MATCH(Q$7,GRID!$A$17:$A$27,0),MATCH(1,($U$2=GRID!$B$1:$BI$1)*(КАЛЕНДАРЬ!$AD20=GRID!$B$3:$BI$3), 0))*GRID!$B$67,
ROUNDUP(INDEX(GRID!$B$17:$BI$27,MATCH(Q$7,GRID!$A$17:$A$27,0),MATCH(1,($U$2=GRID!$B$1:$BI$1)*(КАЛЕНДАРЬ!$AD20=GRID!$B$3:$BI$3), 0))*GRID!$B$66*(1-GRID!$B$69),0))</f>
        <v>#N/A</v>
      </c>
      <c r="S231" s="47" t="e" cm="1">
        <f t="array" ref="S231">IF($I$2="Раннее бронирование",
INDEX(GRID!$B$4:$BI$14,MATCH(S$7,GRID!$A$4:$A$14,0),MATCH(1,($U$2=GRID!$B$1:$BI$1)*(КАЛЕНДАРЬ!$AD20=GRID!$B$3:$BI$3), 0))*GRID!$B$67,
ROUNDUP(INDEX(GRID!$B$4:$BI$14,MATCH(S$7,GRID!$A$4:$A$14,0),MATCH(1,($U$2=GRID!$B$1:$BI$1)*(КАЛЕНДАРЬ!$AD20=GRID!$B$3:$BI$3),0))*GRID!$B$66*(1-GRID!$B$69),0))</f>
        <v>#N/A</v>
      </c>
      <c r="T231" s="48" t="e" cm="1">
        <f t="array" ref="T231">IF($I$2="Раннее бронирование",
INDEX(GRID!$B$17:$BI$27,MATCH(S$7,GRID!$A$17:$A$27,0),MATCH(1,($U$2=GRID!$B$1:$BI$1)*(КАЛЕНДАРЬ!$AD20=GRID!$B$3:$BI$3), 0))*GRID!$B$67,
ROUNDUP(INDEX(GRID!$B$17:$BI$27,MATCH(S$7,GRID!$A$17:$A$27,0),MATCH(1,($U$2=GRID!$B$1:$BI$1)*(КАЛЕНДАРЬ!$AD20=GRID!$B$3:$BI$3), 0))*GRID!$B$66*(1-GRID!$B$69),0))</f>
        <v>#N/A</v>
      </c>
      <c r="U231" s="47" cm="1">
        <f t="array" ref="U231">IF($I$2="Раннее бронирование",
INDEX(GRID!$B$4:$BI$14,MATCH(U$7,GRID!$A$4:$A$14,0),MATCH(1,($U$2=GRID!$B$1:$BI$1)*(КАЛЕНДАРЬ!$AD20=GRID!$B$3:$BI$3), 0))*GRID!$B$67,
ROUNDUP(INDEX(GRID!$B$4:$BI$14,MATCH(U$7,GRID!$A$4:$A$14,0),MATCH(1,($U$2=GRID!$B$1:$BI$1)*(КАЛЕНДАРЬ!$AD20=GRID!$B$3:$BI$3),0))*GRID!$B$66*(1-GRID!$B$69),0))</f>
        <v>41480</v>
      </c>
      <c r="V231" s="48" cm="1">
        <f t="array" ref="V231">IF($I$2="Раннее бронирование",
INDEX(GRID!$B$17:$BI$27,MATCH(U$7,GRID!$A$17:$A$27,0),MATCH(1,($U$2=GRID!$B$1:$BI$1)*(КАЛЕНДАРЬ!$AD20=GRID!$B$3:$BI$3), 0))*GRID!$B$67,
ROUNDUP(INDEX(GRID!$B$17:$BI$27,MATCH(U$7,GRID!$A$17:$A$27,0),MATCH(1,($U$2=GRID!$B$1:$BI$1)*(КАЛЕНДАРЬ!$AD20=GRID!$B$3:$BI$3), 0))*GRID!$B$66*(1-GRID!$B$69),0))</f>
        <v>43180</v>
      </c>
      <c r="W231" s="47" cm="1">
        <f t="array" ref="W231">IF($I$2="Раннее бронирование",
INDEX(GRID!$B$4:$BI$14,MATCH(W$7,GRID!$A$4:$A$14,0),MATCH(1,($U$2=GRID!$B$1:$BI$1)*(КАЛЕНДАРЬ!$AD20=GRID!$B$3:$BI$3), 0))*GRID!$B$67,
ROUNDUP(INDEX(GRID!$B$4:$BI$14,MATCH(W$7,GRID!$A$4:$A$14,0),MATCH(1,($U$2=GRID!$B$1:$BI$1)*(КАЛЕНДАРЬ!$AD20=GRID!$B$3:$BI$3),0))*GRID!$B$66*(1-GRID!$B$69),0))</f>
        <v>163880</v>
      </c>
      <c r="X231" s="48" cm="1">
        <f t="array" ref="X231">IF($I$2="Раннее бронирование",
INDEX(GRID!$B$17:$BI$27,MATCH(W$7,GRID!$A$17:$A$27,0),MATCH(1,($U$2=GRID!$B$1:$BI$1)*(КАЛЕНДАРЬ!$AD20=GRID!$B$3:$BI$3), 0))*GRID!$B$67,
ROUNDUP(INDEX(GRID!$B$17:$BI$27,MATCH(W$7,GRID!$A$17:$A$27,0),MATCH(1,($U$2=GRID!$B$1:$BI$1)*(КАЛЕНДАРЬ!$AD20=GRID!$B$3:$BI$3), 0))*GRID!$B$66*(1-GRID!$B$69),0))</f>
        <v>165580</v>
      </c>
    </row>
    <row r="232" spans="1:24" hidden="1" x14ac:dyDescent="0.2">
      <c r="A232" s="117" t="s">
        <v>48</v>
      </c>
      <c r="B232" s="117">
        <v>18</v>
      </c>
      <c r="C232" s="47" cm="1">
        <f t="array" ref="C232">IF($I$2="Раннее бронирование",
INDEX(GRID!$B$4:$BI$14,MATCH(C$7,GRID!$A$4:$A$14,0),MATCH(1,($U$2=GRID!$B$1:$BI$1)*(КАЛЕНДАРЬ!$AD21=GRID!$B$3:$BI$3), 0))*GRID!$B$67,
ROUNDUP(INDEX(GRID!$B$4:$BI$14,MATCH(C$7,GRID!$A$4:$A$14,0),MATCH(1,($U$2=GRID!$B$1:$BI$1)*(КАЛЕНДАРЬ!$AD21=GRID!$B$3:$BI$3),0))*GRID!$B$66*(1-GRID!$B$69),0))</f>
        <v>13600</v>
      </c>
      <c r="D232" s="48" cm="1">
        <f t="array" ref="D232">IF($I$2="Раннее бронирование",
INDEX(GRID!$B$17:$BI$27,MATCH(C$7,GRID!$A$17:$A$27,0),MATCH(1,($U$2=GRID!$B$1:$BI$1)*(КАЛЕНДАРЬ!$AD21=GRID!$B$3:$BI$3), 0))*GRID!$B$67,
ROUNDUP(INDEX(GRID!$B$17:$BI$27,MATCH(C$7,GRID!$A$17:$A$27,0),MATCH(1,($U$2=GRID!$B$1:$BI$1)*(КАЛЕНДАРЬ!$AD21=GRID!$B$3:$BI$3), 0))*GRID!$B$66*(1-GRID!$B$69),0))</f>
        <v>15300</v>
      </c>
      <c r="E232" s="47" cm="1">
        <f t="array" ref="E232">IF($I$2="Раннее бронирование",
INDEX(GRID!$B$4:$BI$14,MATCH(E$7,GRID!$A$4:$A$14,0),MATCH(1,($U$2=GRID!$B$1:$BI$1)*(КАЛЕНДАРЬ!$AD21=GRID!$B$3:$BI$3), 0))*GRID!$B$67,
ROUNDUP(INDEX(GRID!$B$4:$BI$14,MATCH(E$7,GRID!$A$4:$A$14,0),MATCH(1,($U$2=GRID!$B$1:$BI$1)*(КАЛЕНДАРЬ!$AD21=GRID!$B$3:$BI$3),0))*GRID!$B$66*(1-GRID!$B$69),0))</f>
        <v>14960</v>
      </c>
      <c r="F232" s="48" cm="1">
        <f t="array" ref="F232">IF($I$2="Раннее бронирование",
INDEX(GRID!$B$17:$BI$27,MATCH(E$7,GRID!$A$17:$A$27,0),MATCH(1,($U$2=GRID!$B$1:$BI$1)*(КАЛЕНДАРЬ!$AD21=GRID!$B$3:$BI$3), 0))*GRID!$B$67,
ROUNDUP(INDEX(GRID!$B$17:$BI$27,MATCH(E$7,GRID!$A$17:$A$27,0),MATCH(1,($U$2=GRID!$B$1:$BI$1)*(КАЛЕНДАРЬ!$AD21=GRID!$B$3:$BI$3), 0))*GRID!$B$66*(1-GRID!$B$69),0))</f>
        <v>16660</v>
      </c>
      <c r="G232" s="47" t="e" cm="1">
        <f t="array" ref="G232">IF($I$2="Раннее бронирование",
INDEX(GRID!$B$4:$BI$14,MATCH(G$7,GRID!$A$4:$A$14,0),MATCH(1,($U$2=GRID!$B$1:$BI$1)*(КАЛЕНДАРЬ!$AD21=GRID!$B$3:$BI$3), 0))*GRID!$B$67,
ROUNDUP(INDEX(GRID!$B$4:$BI$14,MATCH(G$7,GRID!$A$4:$A$14,0),MATCH(1,($U$2=GRID!$B$1:$BI$1)*(КАЛЕНДАРЬ!$AD21=GRID!$B$3:$BI$3),0))*GRID!$B$66*(1-GRID!$B$69),0))</f>
        <v>#N/A</v>
      </c>
      <c r="H232" s="48" t="e" cm="1">
        <f t="array" ref="H232">IF($I$2="Раннее бронирование",
INDEX(GRID!$B$17:$BI$27,MATCH(G$7,GRID!$A$17:$A$27,0),MATCH(1,($U$2=GRID!$B$1:$BI$1)*(КАЛЕНДАРЬ!$AD21=GRID!$B$3:$BI$3), 0))*GRID!$B$67,
ROUNDUP(INDEX(GRID!$B$17:$BI$27,MATCH(G$7,GRID!$A$17:$A$27,0),MATCH(1,($U$2=GRID!$B$1:$BI$1)*(КАЛЕНДАРЬ!$AD21=GRID!$B$3:$BI$3), 0))*GRID!$B$66*(1-GRID!$B$69),0))</f>
        <v>#N/A</v>
      </c>
      <c r="I232" s="47" t="e" cm="1">
        <f t="array" ref="I232">IF($I$2="Раннее бронирование",
INDEX(GRID!$B$4:$BI$14,MATCH(I$7,GRID!$A$4:$A$14,0),MATCH(1,($U$2=GRID!$B$1:$BI$1)*(КАЛЕНДАРЬ!$AD21=GRID!$B$3:$BI$3), 0))*GRID!$B$67,
ROUNDUP(INDEX(GRID!$B$4:$BI$14,MATCH(I$7,GRID!$A$4:$A$14,0),MATCH(1,($U$2=GRID!$B$1:$BI$1)*(КАЛЕНДАРЬ!$AD21=GRID!$B$3:$BI$3),0))*GRID!$B$66*(1-GRID!$B$69),0))</f>
        <v>#N/A</v>
      </c>
      <c r="J232" s="48" t="e" cm="1">
        <f t="array" ref="J232">IF($I$2="Раннее бронирование",
INDEX(GRID!$B$17:$BI$27,MATCH(I$7,GRID!$A$17:$A$27,0),MATCH(1,($U$2=GRID!$B$1:$BI$1)*(КАЛЕНДАРЬ!$AD21=GRID!$B$3:$BI$3), 0))*GRID!$B$67,
ROUNDUP(INDEX(GRID!$B$17:$BI$27,MATCH(I$7,GRID!$A$17:$A$27,0),MATCH(1,($U$2=GRID!$B$1:$BI$1)*(КАЛЕНДАРЬ!$AD21=GRID!$B$3:$BI$3), 0))*GRID!$B$66*(1-GRID!$B$69),0))</f>
        <v>#N/A</v>
      </c>
      <c r="K232" s="47" cm="1">
        <f t="array" ref="K232">IF($I$2="Раннее бронирование",
INDEX(GRID!$B$4:$BI$14,MATCH(K$7,GRID!$A$4:$A$14,0),MATCH(1,($U$2=GRID!$B$1:$BI$1)*(КАЛЕНДАРЬ!$AD21=GRID!$B$3:$BI$3), 0))*GRID!$B$67,
ROUNDUP(INDEX(GRID!$B$4:$BI$14,MATCH(K$7,GRID!$A$4:$A$14,0),MATCH(1,($U$2=GRID!$B$1:$BI$1)*(КАЛЕНДАРЬ!$AD21=GRID!$B$3:$BI$3),0))*GRID!$B$66*(1-GRID!$B$69),0))</f>
        <v>19924</v>
      </c>
      <c r="L232" s="48" cm="1">
        <f t="array" ref="L232">IF($I$2="Раннее бронирование",
INDEX(GRID!$B$17:$BI$27,MATCH(K$7,GRID!$A$17:$A$27,0),MATCH(1,($U$2=GRID!$B$1:$BI$1)*(КАЛЕНДАРЬ!$AD21=GRID!$B$3:$BI$3), 0))*GRID!$B$67,
ROUNDUP(INDEX(GRID!$B$17:$BI$27,MATCH(K$7,GRID!$A$17:$A$27,0),MATCH(1,($U$2=GRID!$B$1:$BI$1)*(КАЛЕНДАРЬ!$AD21=GRID!$B$3:$BI$3), 0))*GRID!$B$66*(1-GRID!$B$69),0))</f>
        <v>21624</v>
      </c>
      <c r="M232" s="47" cm="1">
        <f t="array" ref="M232">IF($I$2="Раннее бронирование",
INDEX(GRID!$B$4:$BI$14,MATCH(M$7,GRID!$A$4:$A$14,0),MATCH(1,($U$2=GRID!$B$1:$BI$1)*(КАЛЕНДАРЬ!$AD21=GRID!$B$3:$BI$3), 0))*GRID!$B$67,
ROUNDUP(INDEX(GRID!$B$4:$BI$14,MATCH(M$7,GRID!$A$4:$A$14,0),MATCH(1,($U$2=GRID!$B$1:$BI$1)*(КАЛЕНДАРЬ!$AD21=GRID!$B$3:$BI$3),0))*GRID!$B$66*(1-GRID!$B$69),0))</f>
        <v>21964</v>
      </c>
      <c r="N232" s="48" cm="1">
        <f t="array" ref="N232">IF($I$2="Раннее бронирование",
INDEX(GRID!$B$17:$BI$27,MATCH(M$7,GRID!$A$17:$A$27,0),MATCH(1,($U$2=GRID!$B$1:$BI$1)*(КАЛЕНДАРЬ!$AD21=GRID!$B$3:$BI$3), 0))*GRID!$B$67,
ROUNDUP(INDEX(GRID!$B$17:$BI$27,MATCH(M$7,GRID!$A$17:$A$27,0),MATCH(1,($U$2=GRID!$B$1:$BI$1)*(КАЛЕНДАРЬ!$AD21=GRID!$B$3:$BI$3), 0))*GRID!$B$66*(1-GRID!$B$69),0))</f>
        <v>23664</v>
      </c>
      <c r="O232" s="47" cm="1">
        <f t="array" ref="O232">IF($I$2="Раннее бронирование",
INDEX(GRID!$B$4:$BI$14,MATCH(O$7,GRID!$A$4:$A$14,0),MATCH(1,($U$2=GRID!$B$1:$BI$1)*(КАЛЕНДАРЬ!$AD21=GRID!$B$3:$BI$3), 0))*GRID!$B$67,
ROUNDUP(INDEX(GRID!$B$4:$BI$14,MATCH(O$7,GRID!$A$4:$A$14,0),MATCH(1,($U$2=GRID!$B$1:$BI$1)*(КАЛЕНДАРЬ!$AD21=GRID!$B$3:$BI$3),0))*GRID!$B$66*(1-GRID!$B$69),0))</f>
        <v>26656</v>
      </c>
      <c r="P232" s="48" cm="1">
        <f t="array" ref="P232">IF($I$2="Раннее бронирование",
INDEX(GRID!$B$17:$BI$27,MATCH(O$7,GRID!$A$17:$A$27,0),MATCH(1,($U$2=GRID!$B$1:$BI$1)*(КАЛЕНДАРЬ!$AD21=GRID!$B$3:$BI$3), 0))*GRID!$B$67,
ROUNDUP(INDEX(GRID!$B$17:$BI$27,MATCH(O$7,GRID!$A$17:$A$27,0),MATCH(1,($U$2=GRID!$B$1:$BI$1)*(КАЛЕНДАРЬ!$AD21=GRID!$B$3:$BI$3), 0))*GRID!$B$66*(1-GRID!$B$69),0))</f>
        <v>28356</v>
      </c>
      <c r="Q232" s="47" t="e" cm="1">
        <f t="array" ref="Q232">IF($I$2="Раннее бронирование",
INDEX(GRID!$B$4:$BI$14,MATCH(Q$7,GRID!$A$4:$A$14,0),MATCH(1,($U$2=GRID!$B$1:$BI$1)*(КАЛЕНДАРЬ!$AD21=GRID!$B$3:$BI$3), 0))*GRID!$B$67,
ROUNDUP(INDEX(GRID!$B$4:$BI$14,MATCH(Q$7,GRID!$A$4:$A$14,0),MATCH(1,($U$2=GRID!$B$1:$BI$1)*(КАЛЕНДАРЬ!$AD21=GRID!$B$3:$BI$3),0))*GRID!$B$66*(1-GRID!$B$69),0))</f>
        <v>#N/A</v>
      </c>
      <c r="R232" s="48" t="e" cm="1">
        <f t="array" ref="R232">IF($I$2="Раннее бронирование",
INDEX(GRID!$B$17:$BI$27,MATCH(Q$7,GRID!$A$17:$A$27,0),MATCH(1,($U$2=GRID!$B$1:$BI$1)*(КАЛЕНДАРЬ!$AD21=GRID!$B$3:$BI$3), 0))*GRID!$B$67,
ROUNDUP(INDEX(GRID!$B$17:$BI$27,MATCH(Q$7,GRID!$A$17:$A$27,0),MATCH(1,($U$2=GRID!$B$1:$BI$1)*(КАЛЕНДАРЬ!$AD21=GRID!$B$3:$BI$3), 0))*GRID!$B$66*(1-GRID!$B$69),0))</f>
        <v>#N/A</v>
      </c>
      <c r="S232" s="47" t="e" cm="1">
        <f t="array" ref="S232">IF($I$2="Раннее бронирование",
INDEX(GRID!$B$4:$BI$14,MATCH(S$7,GRID!$A$4:$A$14,0),MATCH(1,($U$2=GRID!$B$1:$BI$1)*(КАЛЕНДАРЬ!$AD21=GRID!$B$3:$BI$3), 0))*GRID!$B$67,
ROUNDUP(INDEX(GRID!$B$4:$BI$14,MATCH(S$7,GRID!$A$4:$A$14,0),MATCH(1,($U$2=GRID!$B$1:$BI$1)*(КАЛЕНДАРЬ!$AD21=GRID!$B$3:$BI$3),0))*GRID!$B$66*(1-GRID!$B$69),0))</f>
        <v>#N/A</v>
      </c>
      <c r="T232" s="48" t="e" cm="1">
        <f t="array" ref="T232">IF($I$2="Раннее бронирование",
INDEX(GRID!$B$17:$BI$27,MATCH(S$7,GRID!$A$17:$A$27,0),MATCH(1,($U$2=GRID!$B$1:$BI$1)*(КАЛЕНДАРЬ!$AD21=GRID!$B$3:$BI$3), 0))*GRID!$B$67,
ROUNDUP(INDEX(GRID!$B$17:$BI$27,MATCH(S$7,GRID!$A$17:$A$27,0),MATCH(1,($U$2=GRID!$B$1:$BI$1)*(КАЛЕНДАРЬ!$AD21=GRID!$B$3:$BI$3), 0))*GRID!$B$66*(1-GRID!$B$69),0))</f>
        <v>#N/A</v>
      </c>
      <c r="U232" s="47" cm="1">
        <f t="array" ref="U232">IF($I$2="Раннее бронирование",
INDEX(GRID!$B$4:$BI$14,MATCH(U$7,GRID!$A$4:$A$14,0),MATCH(1,($U$2=GRID!$B$1:$BI$1)*(КАЛЕНДАРЬ!$AD21=GRID!$B$3:$BI$3), 0))*GRID!$B$67,
ROUNDUP(INDEX(GRID!$B$4:$BI$14,MATCH(U$7,GRID!$A$4:$A$14,0),MATCH(1,($U$2=GRID!$B$1:$BI$1)*(КАЛЕНДАРЬ!$AD21=GRID!$B$3:$BI$3),0))*GRID!$B$66*(1-GRID!$B$69),0))</f>
        <v>41480</v>
      </c>
      <c r="V232" s="48" cm="1">
        <f t="array" ref="V232">IF($I$2="Раннее бронирование",
INDEX(GRID!$B$17:$BI$27,MATCH(U$7,GRID!$A$17:$A$27,0),MATCH(1,($U$2=GRID!$B$1:$BI$1)*(КАЛЕНДАРЬ!$AD21=GRID!$B$3:$BI$3), 0))*GRID!$B$67,
ROUNDUP(INDEX(GRID!$B$17:$BI$27,MATCH(U$7,GRID!$A$17:$A$27,0),MATCH(1,($U$2=GRID!$B$1:$BI$1)*(КАЛЕНДАРЬ!$AD21=GRID!$B$3:$BI$3), 0))*GRID!$B$66*(1-GRID!$B$69),0))</f>
        <v>43180</v>
      </c>
      <c r="W232" s="47" cm="1">
        <f t="array" ref="W232">IF($I$2="Раннее бронирование",
INDEX(GRID!$B$4:$BI$14,MATCH(W$7,GRID!$A$4:$A$14,0),MATCH(1,($U$2=GRID!$B$1:$BI$1)*(КАЛЕНДАРЬ!$AD21=GRID!$B$3:$BI$3), 0))*GRID!$B$67,
ROUNDUP(INDEX(GRID!$B$4:$BI$14,MATCH(W$7,GRID!$A$4:$A$14,0),MATCH(1,($U$2=GRID!$B$1:$BI$1)*(КАЛЕНДАРЬ!$AD21=GRID!$B$3:$BI$3),0))*GRID!$B$66*(1-GRID!$B$69),0))</f>
        <v>163880</v>
      </c>
      <c r="X232" s="48" cm="1">
        <f t="array" ref="X232">IF($I$2="Раннее бронирование",
INDEX(GRID!$B$17:$BI$27,MATCH(W$7,GRID!$A$17:$A$27,0),MATCH(1,($U$2=GRID!$B$1:$BI$1)*(КАЛЕНДАРЬ!$AD21=GRID!$B$3:$BI$3), 0))*GRID!$B$67,
ROUNDUP(INDEX(GRID!$B$17:$BI$27,MATCH(W$7,GRID!$A$17:$A$27,0),MATCH(1,($U$2=GRID!$B$1:$BI$1)*(КАЛЕНДАРЬ!$AD21=GRID!$B$3:$BI$3), 0))*GRID!$B$66*(1-GRID!$B$69),0))</f>
        <v>165580</v>
      </c>
    </row>
    <row r="233" spans="1:24" hidden="1" x14ac:dyDescent="0.2">
      <c r="A233" s="117" t="s">
        <v>42</v>
      </c>
      <c r="B233" s="117">
        <v>19</v>
      </c>
      <c r="C233" s="47" cm="1">
        <f t="array" ref="C233">IF($I$2="Раннее бронирование",
INDEX(GRID!$B$4:$BI$14,MATCH(C$7,GRID!$A$4:$A$14,0),MATCH(1,($U$2=GRID!$B$1:$BI$1)*(КАЛЕНДАРЬ!$AD22=GRID!$B$3:$BI$3), 0))*GRID!$B$67,
ROUNDUP(INDEX(GRID!$B$4:$BI$14,MATCH(C$7,GRID!$A$4:$A$14,0),MATCH(1,($U$2=GRID!$B$1:$BI$1)*(КАЛЕНДАРЬ!$AD22=GRID!$B$3:$BI$3),0))*GRID!$B$66*(1-GRID!$B$69),0))</f>
        <v>12920</v>
      </c>
      <c r="D233" s="48" cm="1">
        <f t="array" ref="D233">IF($I$2="Раннее бронирование",
INDEX(GRID!$B$17:$BI$27,MATCH(C$7,GRID!$A$17:$A$27,0),MATCH(1,($U$2=GRID!$B$1:$BI$1)*(КАЛЕНДАРЬ!$AD22=GRID!$B$3:$BI$3), 0))*GRID!$B$67,
ROUNDUP(INDEX(GRID!$B$17:$BI$27,MATCH(C$7,GRID!$A$17:$A$27,0),MATCH(1,($U$2=GRID!$B$1:$BI$1)*(КАЛЕНДАРЬ!$AD22=GRID!$B$3:$BI$3), 0))*GRID!$B$66*(1-GRID!$B$69),0))</f>
        <v>14620</v>
      </c>
      <c r="E233" s="47" cm="1">
        <f t="array" ref="E233">IF($I$2="Раннее бронирование",
INDEX(GRID!$B$4:$BI$14,MATCH(E$7,GRID!$A$4:$A$14,0),MATCH(1,($U$2=GRID!$B$1:$BI$1)*(КАЛЕНДАРЬ!$AD22=GRID!$B$3:$BI$3), 0))*GRID!$B$67,
ROUNDUP(INDEX(GRID!$B$4:$BI$14,MATCH(E$7,GRID!$A$4:$A$14,0),MATCH(1,($U$2=GRID!$B$1:$BI$1)*(КАЛЕНДАРЬ!$AD22=GRID!$B$3:$BI$3),0))*GRID!$B$66*(1-GRID!$B$69),0))</f>
        <v>14212</v>
      </c>
      <c r="F233" s="48" cm="1">
        <f t="array" ref="F233">IF($I$2="Раннее бронирование",
INDEX(GRID!$B$17:$BI$27,MATCH(E$7,GRID!$A$17:$A$27,0),MATCH(1,($U$2=GRID!$B$1:$BI$1)*(КАЛЕНДАРЬ!$AD22=GRID!$B$3:$BI$3), 0))*GRID!$B$67,
ROUNDUP(INDEX(GRID!$B$17:$BI$27,MATCH(E$7,GRID!$A$17:$A$27,0),MATCH(1,($U$2=GRID!$B$1:$BI$1)*(КАЛЕНДАРЬ!$AD22=GRID!$B$3:$BI$3), 0))*GRID!$B$66*(1-GRID!$B$69),0))</f>
        <v>15912</v>
      </c>
      <c r="G233" s="47" t="e" cm="1">
        <f t="array" ref="G233">IF($I$2="Раннее бронирование",
INDEX(GRID!$B$4:$BI$14,MATCH(G$7,GRID!$A$4:$A$14,0),MATCH(1,($U$2=GRID!$B$1:$BI$1)*(КАЛЕНДАРЬ!$AD22=GRID!$B$3:$BI$3), 0))*GRID!$B$67,
ROUNDUP(INDEX(GRID!$B$4:$BI$14,MATCH(G$7,GRID!$A$4:$A$14,0),MATCH(1,($U$2=GRID!$B$1:$BI$1)*(КАЛЕНДАРЬ!$AD22=GRID!$B$3:$BI$3),0))*GRID!$B$66*(1-GRID!$B$69),0))</f>
        <v>#N/A</v>
      </c>
      <c r="H233" s="48" t="e" cm="1">
        <f t="array" ref="H233">IF($I$2="Раннее бронирование",
INDEX(GRID!$B$17:$BI$27,MATCH(G$7,GRID!$A$17:$A$27,0),MATCH(1,($U$2=GRID!$B$1:$BI$1)*(КАЛЕНДАРЬ!$AD22=GRID!$B$3:$BI$3), 0))*GRID!$B$67,
ROUNDUP(INDEX(GRID!$B$17:$BI$27,MATCH(G$7,GRID!$A$17:$A$27,0),MATCH(1,($U$2=GRID!$B$1:$BI$1)*(КАЛЕНДАРЬ!$AD22=GRID!$B$3:$BI$3), 0))*GRID!$B$66*(1-GRID!$B$69),0))</f>
        <v>#N/A</v>
      </c>
      <c r="I233" s="47" t="e" cm="1">
        <f t="array" ref="I233">IF($I$2="Раннее бронирование",
INDEX(GRID!$B$4:$BI$14,MATCH(I$7,GRID!$A$4:$A$14,0),MATCH(1,($U$2=GRID!$B$1:$BI$1)*(КАЛЕНДАРЬ!$AD22=GRID!$B$3:$BI$3), 0))*GRID!$B$67,
ROUNDUP(INDEX(GRID!$B$4:$BI$14,MATCH(I$7,GRID!$A$4:$A$14,0),MATCH(1,($U$2=GRID!$B$1:$BI$1)*(КАЛЕНДАРЬ!$AD22=GRID!$B$3:$BI$3),0))*GRID!$B$66*(1-GRID!$B$69),0))</f>
        <v>#N/A</v>
      </c>
      <c r="J233" s="48" t="e" cm="1">
        <f t="array" ref="J233">IF($I$2="Раннее бронирование",
INDEX(GRID!$B$17:$BI$27,MATCH(I$7,GRID!$A$17:$A$27,0),MATCH(1,($U$2=GRID!$B$1:$BI$1)*(КАЛЕНДАРЬ!$AD22=GRID!$B$3:$BI$3), 0))*GRID!$B$67,
ROUNDUP(INDEX(GRID!$B$17:$BI$27,MATCH(I$7,GRID!$A$17:$A$27,0),MATCH(1,($U$2=GRID!$B$1:$BI$1)*(КАЛЕНДАРЬ!$AD22=GRID!$B$3:$BI$3), 0))*GRID!$B$66*(1-GRID!$B$69),0))</f>
        <v>#N/A</v>
      </c>
      <c r="K233" s="47" cm="1">
        <f t="array" ref="K233">IF($I$2="Раннее бронирование",
INDEX(GRID!$B$4:$BI$14,MATCH(K$7,GRID!$A$4:$A$14,0),MATCH(1,($U$2=GRID!$B$1:$BI$1)*(КАЛЕНДАРЬ!$AD22=GRID!$B$3:$BI$3), 0))*GRID!$B$67,
ROUNDUP(INDEX(GRID!$B$4:$BI$14,MATCH(K$7,GRID!$A$4:$A$14,0),MATCH(1,($U$2=GRID!$B$1:$BI$1)*(КАЛЕНДАРЬ!$AD22=GRID!$B$3:$BI$3),0))*GRID!$B$66*(1-GRID!$B$69),0))</f>
        <v>18768</v>
      </c>
      <c r="L233" s="48" cm="1">
        <f t="array" ref="L233">IF($I$2="Раннее бронирование",
INDEX(GRID!$B$17:$BI$27,MATCH(K$7,GRID!$A$17:$A$27,0),MATCH(1,($U$2=GRID!$B$1:$BI$1)*(КАЛЕНДАРЬ!$AD22=GRID!$B$3:$BI$3), 0))*GRID!$B$67,
ROUNDUP(INDEX(GRID!$B$17:$BI$27,MATCH(K$7,GRID!$A$17:$A$27,0),MATCH(1,($U$2=GRID!$B$1:$BI$1)*(КАЛЕНДАРЬ!$AD22=GRID!$B$3:$BI$3), 0))*GRID!$B$66*(1-GRID!$B$69),0))</f>
        <v>20468</v>
      </c>
      <c r="M233" s="47" cm="1">
        <f t="array" ref="M233">IF($I$2="Раннее бронирование",
INDEX(GRID!$B$4:$BI$14,MATCH(M$7,GRID!$A$4:$A$14,0),MATCH(1,($U$2=GRID!$B$1:$BI$1)*(КАЛЕНДАРЬ!$AD22=GRID!$B$3:$BI$3), 0))*GRID!$B$67,
ROUNDUP(INDEX(GRID!$B$4:$BI$14,MATCH(M$7,GRID!$A$4:$A$14,0),MATCH(1,($U$2=GRID!$B$1:$BI$1)*(КАЛЕНДАРЬ!$AD22=GRID!$B$3:$BI$3),0))*GRID!$B$66*(1-GRID!$B$69),0))</f>
        <v>20604</v>
      </c>
      <c r="N233" s="48" cm="1">
        <f t="array" ref="N233">IF($I$2="Раннее бронирование",
INDEX(GRID!$B$17:$BI$27,MATCH(M$7,GRID!$A$17:$A$27,0),MATCH(1,($U$2=GRID!$B$1:$BI$1)*(КАЛЕНДАРЬ!$AD22=GRID!$B$3:$BI$3), 0))*GRID!$B$67,
ROUNDUP(INDEX(GRID!$B$17:$BI$27,MATCH(M$7,GRID!$A$17:$A$27,0),MATCH(1,($U$2=GRID!$B$1:$BI$1)*(КАЛЕНДАРЬ!$AD22=GRID!$B$3:$BI$3), 0))*GRID!$B$66*(1-GRID!$B$69),0))</f>
        <v>22304</v>
      </c>
      <c r="O233" s="47" cm="1">
        <f t="array" ref="O233">IF($I$2="Раннее бронирование",
INDEX(GRID!$B$4:$BI$14,MATCH(O$7,GRID!$A$4:$A$14,0),MATCH(1,($U$2=GRID!$B$1:$BI$1)*(КАЛЕНДАРЬ!$AD22=GRID!$B$3:$BI$3), 0))*GRID!$B$67,
ROUNDUP(INDEX(GRID!$B$4:$BI$14,MATCH(O$7,GRID!$A$4:$A$14,0),MATCH(1,($U$2=GRID!$B$1:$BI$1)*(КАЛЕНДАРЬ!$AD22=GRID!$B$3:$BI$3),0))*GRID!$B$66*(1-GRID!$B$69),0))</f>
        <v>25364</v>
      </c>
      <c r="P233" s="48" cm="1">
        <f t="array" ref="P233">IF($I$2="Раннее бронирование",
INDEX(GRID!$B$17:$BI$27,MATCH(O$7,GRID!$A$17:$A$27,0),MATCH(1,($U$2=GRID!$B$1:$BI$1)*(КАЛЕНДАРЬ!$AD22=GRID!$B$3:$BI$3), 0))*GRID!$B$67,
ROUNDUP(INDEX(GRID!$B$17:$BI$27,MATCH(O$7,GRID!$A$17:$A$27,0),MATCH(1,($U$2=GRID!$B$1:$BI$1)*(КАЛЕНДАРЬ!$AD22=GRID!$B$3:$BI$3), 0))*GRID!$B$66*(1-GRID!$B$69),0))</f>
        <v>27064</v>
      </c>
      <c r="Q233" s="47" t="e" cm="1">
        <f t="array" ref="Q233">IF($I$2="Раннее бронирование",
INDEX(GRID!$B$4:$BI$14,MATCH(Q$7,GRID!$A$4:$A$14,0),MATCH(1,($U$2=GRID!$B$1:$BI$1)*(КАЛЕНДАРЬ!$AD22=GRID!$B$3:$BI$3), 0))*GRID!$B$67,
ROUNDUP(INDEX(GRID!$B$4:$BI$14,MATCH(Q$7,GRID!$A$4:$A$14,0),MATCH(1,($U$2=GRID!$B$1:$BI$1)*(КАЛЕНДАРЬ!$AD22=GRID!$B$3:$BI$3),0))*GRID!$B$66*(1-GRID!$B$69),0))</f>
        <v>#N/A</v>
      </c>
      <c r="R233" s="48" t="e" cm="1">
        <f t="array" ref="R233">IF($I$2="Раннее бронирование",
INDEX(GRID!$B$17:$BI$27,MATCH(Q$7,GRID!$A$17:$A$27,0),MATCH(1,($U$2=GRID!$B$1:$BI$1)*(КАЛЕНДАРЬ!$AD22=GRID!$B$3:$BI$3), 0))*GRID!$B$67,
ROUNDUP(INDEX(GRID!$B$17:$BI$27,MATCH(Q$7,GRID!$A$17:$A$27,0),MATCH(1,($U$2=GRID!$B$1:$BI$1)*(КАЛЕНДАРЬ!$AD22=GRID!$B$3:$BI$3), 0))*GRID!$B$66*(1-GRID!$B$69),0))</f>
        <v>#N/A</v>
      </c>
      <c r="S233" s="47" t="e" cm="1">
        <f t="array" ref="S233">IF($I$2="Раннее бронирование",
INDEX(GRID!$B$4:$BI$14,MATCH(S$7,GRID!$A$4:$A$14,0),MATCH(1,($U$2=GRID!$B$1:$BI$1)*(КАЛЕНДАРЬ!$AD22=GRID!$B$3:$BI$3), 0))*GRID!$B$67,
ROUNDUP(INDEX(GRID!$B$4:$BI$14,MATCH(S$7,GRID!$A$4:$A$14,0),MATCH(1,($U$2=GRID!$B$1:$BI$1)*(КАЛЕНДАРЬ!$AD22=GRID!$B$3:$BI$3),0))*GRID!$B$66*(1-GRID!$B$69),0))</f>
        <v>#N/A</v>
      </c>
      <c r="T233" s="48" t="e" cm="1">
        <f t="array" ref="T233">IF($I$2="Раннее бронирование",
INDEX(GRID!$B$17:$BI$27,MATCH(S$7,GRID!$A$17:$A$27,0),MATCH(1,($U$2=GRID!$B$1:$BI$1)*(КАЛЕНДАРЬ!$AD22=GRID!$B$3:$BI$3), 0))*GRID!$B$67,
ROUNDUP(INDEX(GRID!$B$17:$BI$27,MATCH(S$7,GRID!$A$17:$A$27,0),MATCH(1,($U$2=GRID!$B$1:$BI$1)*(КАЛЕНДАРЬ!$AD22=GRID!$B$3:$BI$3), 0))*GRID!$B$66*(1-GRID!$B$69),0))</f>
        <v>#N/A</v>
      </c>
      <c r="U233" s="47" cm="1">
        <f t="array" ref="U233">IF($I$2="Раннее бронирование",
INDEX(GRID!$B$4:$BI$14,MATCH(U$7,GRID!$A$4:$A$14,0),MATCH(1,($U$2=GRID!$B$1:$BI$1)*(КАЛЕНДАРЬ!$AD22=GRID!$B$3:$BI$3), 0))*GRID!$B$67,
ROUNDUP(INDEX(GRID!$B$4:$BI$14,MATCH(U$7,GRID!$A$4:$A$14,0),MATCH(1,($U$2=GRID!$B$1:$BI$1)*(КАЛЕНДАРЬ!$AD22=GRID!$B$3:$BI$3),0))*GRID!$B$66*(1-GRID!$B$69),0))</f>
        <v>39440</v>
      </c>
      <c r="V233" s="48" cm="1">
        <f t="array" ref="V233">IF($I$2="Раннее бронирование",
INDEX(GRID!$B$17:$BI$27,MATCH(U$7,GRID!$A$17:$A$27,0),MATCH(1,($U$2=GRID!$B$1:$BI$1)*(КАЛЕНДАРЬ!$AD22=GRID!$B$3:$BI$3), 0))*GRID!$B$67,
ROUNDUP(INDEX(GRID!$B$17:$BI$27,MATCH(U$7,GRID!$A$17:$A$27,0),MATCH(1,($U$2=GRID!$B$1:$BI$1)*(КАЛЕНДАРЬ!$AD22=GRID!$B$3:$BI$3), 0))*GRID!$B$66*(1-GRID!$B$69),0))</f>
        <v>41140</v>
      </c>
      <c r="W233" s="47" cm="1">
        <f t="array" ref="W233">IF($I$2="Раннее бронирование",
INDEX(GRID!$B$4:$BI$14,MATCH(W$7,GRID!$A$4:$A$14,0),MATCH(1,($U$2=GRID!$B$1:$BI$1)*(КАЛЕНДАРЬ!$AD22=GRID!$B$3:$BI$3), 0))*GRID!$B$67,
ROUNDUP(INDEX(GRID!$B$4:$BI$14,MATCH(W$7,GRID!$A$4:$A$14,0),MATCH(1,($U$2=GRID!$B$1:$BI$1)*(КАЛЕНДАРЬ!$AD22=GRID!$B$3:$BI$3),0))*GRID!$B$66*(1-GRID!$B$69),0))</f>
        <v>157760</v>
      </c>
      <c r="X233" s="48" cm="1">
        <f t="array" ref="X233">IF($I$2="Раннее бронирование",
INDEX(GRID!$B$17:$BI$27,MATCH(W$7,GRID!$A$17:$A$27,0),MATCH(1,($U$2=GRID!$B$1:$BI$1)*(КАЛЕНДАРЬ!$AD22=GRID!$B$3:$BI$3), 0))*GRID!$B$67,
ROUNDUP(INDEX(GRID!$B$17:$BI$27,MATCH(W$7,GRID!$A$17:$A$27,0),MATCH(1,($U$2=GRID!$B$1:$BI$1)*(КАЛЕНДАРЬ!$AD22=GRID!$B$3:$BI$3), 0))*GRID!$B$66*(1-GRID!$B$69),0))</f>
        <v>159460</v>
      </c>
    </row>
    <row r="234" spans="1:24" hidden="1" x14ac:dyDescent="0.2">
      <c r="A234" s="117" t="s">
        <v>43</v>
      </c>
      <c r="B234" s="117">
        <v>20</v>
      </c>
      <c r="C234" s="47" cm="1">
        <f t="array" ref="C234">IF($I$2="Раннее бронирование",
INDEX(GRID!$B$4:$BI$14,MATCH(C$7,GRID!$A$4:$A$14,0),MATCH(1,($U$2=GRID!$B$1:$BI$1)*(КАЛЕНДАРЬ!$AD23=GRID!$B$3:$BI$3), 0))*GRID!$B$67,
ROUNDUP(INDEX(GRID!$B$4:$BI$14,MATCH(C$7,GRID!$A$4:$A$14,0),MATCH(1,($U$2=GRID!$B$1:$BI$1)*(КАЛЕНДАРЬ!$AD23=GRID!$B$3:$BI$3),0))*GRID!$B$66*(1-GRID!$B$69),0))</f>
        <v>12920</v>
      </c>
      <c r="D234" s="48" cm="1">
        <f t="array" ref="D234">IF($I$2="Раннее бронирование",
INDEX(GRID!$B$17:$BI$27,MATCH(C$7,GRID!$A$17:$A$27,0),MATCH(1,($U$2=GRID!$B$1:$BI$1)*(КАЛЕНДАРЬ!$AD23=GRID!$B$3:$BI$3), 0))*GRID!$B$67,
ROUNDUP(INDEX(GRID!$B$17:$BI$27,MATCH(C$7,GRID!$A$17:$A$27,0),MATCH(1,($U$2=GRID!$B$1:$BI$1)*(КАЛЕНДАРЬ!$AD23=GRID!$B$3:$BI$3), 0))*GRID!$B$66*(1-GRID!$B$69),0))</f>
        <v>14620</v>
      </c>
      <c r="E234" s="47" cm="1">
        <f t="array" ref="E234">IF($I$2="Раннее бронирование",
INDEX(GRID!$B$4:$BI$14,MATCH(E$7,GRID!$A$4:$A$14,0),MATCH(1,($U$2=GRID!$B$1:$BI$1)*(КАЛЕНДАРЬ!$AD23=GRID!$B$3:$BI$3), 0))*GRID!$B$67,
ROUNDUP(INDEX(GRID!$B$4:$BI$14,MATCH(E$7,GRID!$A$4:$A$14,0),MATCH(1,($U$2=GRID!$B$1:$BI$1)*(КАЛЕНДАРЬ!$AD23=GRID!$B$3:$BI$3),0))*GRID!$B$66*(1-GRID!$B$69),0))</f>
        <v>14212</v>
      </c>
      <c r="F234" s="48" cm="1">
        <f t="array" ref="F234">IF($I$2="Раннее бронирование",
INDEX(GRID!$B$17:$BI$27,MATCH(E$7,GRID!$A$17:$A$27,0),MATCH(1,($U$2=GRID!$B$1:$BI$1)*(КАЛЕНДАРЬ!$AD23=GRID!$B$3:$BI$3), 0))*GRID!$B$67,
ROUNDUP(INDEX(GRID!$B$17:$BI$27,MATCH(E$7,GRID!$A$17:$A$27,0),MATCH(1,($U$2=GRID!$B$1:$BI$1)*(КАЛЕНДАРЬ!$AD23=GRID!$B$3:$BI$3), 0))*GRID!$B$66*(1-GRID!$B$69),0))</f>
        <v>15912</v>
      </c>
      <c r="G234" s="47" t="e" cm="1">
        <f t="array" ref="G234">IF($I$2="Раннее бронирование",
INDEX(GRID!$B$4:$BI$14,MATCH(G$7,GRID!$A$4:$A$14,0),MATCH(1,($U$2=GRID!$B$1:$BI$1)*(КАЛЕНДАРЬ!$AD23=GRID!$B$3:$BI$3), 0))*GRID!$B$67,
ROUNDUP(INDEX(GRID!$B$4:$BI$14,MATCH(G$7,GRID!$A$4:$A$14,0),MATCH(1,($U$2=GRID!$B$1:$BI$1)*(КАЛЕНДАРЬ!$AD23=GRID!$B$3:$BI$3),0))*GRID!$B$66*(1-GRID!$B$69),0))</f>
        <v>#N/A</v>
      </c>
      <c r="H234" s="48" t="e" cm="1">
        <f t="array" ref="H234">IF($I$2="Раннее бронирование",
INDEX(GRID!$B$17:$BI$27,MATCH(G$7,GRID!$A$17:$A$27,0),MATCH(1,($U$2=GRID!$B$1:$BI$1)*(КАЛЕНДАРЬ!$AD23=GRID!$B$3:$BI$3), 0))*GRID!$B$67,
ROUNDUP(INDEX(GRID!$B$17:$BI$27,MATCH(G$7,GRID!$A$17:$A$27,0),MATCH(1,($U$2=GRID!$B$1:$BI$1)*(КАЛЕНДАРЬ!$AD23=GRID!$B$3:$BI$3), 0))*GRID!$B$66*(1-GRID!$B$69),0))</f>
        <v>#N/A</v>
      </c>
      <c r="I234" s="47" t="e" cm="1">
        <f t="array" ref="I234">IF($I$2="Раннее бронирование",
INDEX(GRID!$B$4:$BI$14,MATCH(I$7,GRID!$A$4:$A$14,0),MATCH(1,($U$2=GRID!$B$1:$BI$1)*(КАЛЕНДАРЬ!$AD23=GRID!$B$3:$BI$3), 0))*GRID!$B$67,
ROUNDUP(INDEX(GRID!$B$4:$BI$14,MATCH(I$7,GRID!$A$4:$A$14,0),MATCH(1,($U$2=GRID!$B$1:$BI$1)*(КАЛЕНДАРЬ!$AD23=GRID!$B$3:$BI$3),0))*GRID!$B$66*(1-GRID!$B$69),0))</f>
        <v>#N/A</v>
      </c>
      <c r="J234" s="48" t="e" cm="1">
        <f t="array" ref="J234">IF($I$2="Раннее бронирование",
INDEX(GRID!$B$17:$BI$27,MATCH(I$7,GRID!$A$17:$A$27,0),MATCH(1,($U$2=GRID!$B$1:$BI$1)*(КАЛЕНДАРЬ!$AD23=GRID!$B$3:$BI$3), 0))*GRID!$B$67,
ROUNDUP(INDEX(GRID!$B$17:$BI$27,MATCH(I$7,GRID!$A$17:$A$27,0),MATCH(1,($U$2=GRID!$B$1:$BI$1)*(КАЛЕНДАРЬ!$AD23=GRID!$B$3:$BI$3), 0))*GRID!$B$66*(1-GRID!$B$69),0))</f>
        <v>#N/A</v>
      </c>
      <c r="K234" s="47" cm="1">
        <f t="array" ref="K234">IF($I$2="Раннее бронирование",
INDEX(GRID!$B$4:$BI$14,MATCH(K$7,GRID!$A$4:$A$14,0),MATCH(1,($U$2=GRID!$B$1:$BI$1)*(КАЛЕНДАРЬ!$AD23=GRID!$B$3:$BI$3), 0))*GRID!$B$67,
ROUNDUP(INDEX(GRID!$B$4:$BI$14,MATCH(K$7,GRID!$A$4:$A$14,0),MATCH(1,($U$2=GRID!$B$1:$BI$1)*(КАЛЕНДАРЬ!$AD23=GRID!$B$3:$BI$3),0))*GRID!$B$66*(1-GRID!$B$69),0))</f>
        <v>18768</v>
      </c>
      <c r="L234" s="48" cm="1">
        <f t="array" ref="L234">IF($I$2="Раннее бронирование",
INDEX(GRID!$B$17:$BI$27,MATCH(K$7,GRID!$A$17:$A$27,0),MATCH(1,($U$2=GRID!$B$1:$BI$1)*(КАЛЕНДАРЬ!$AD23=GRID!$B$3:$BI$3), 0))*GRID!$B$67,
ROUNDUP(INDEX(GRID!$B$17:$BI$27,MATCH(K$7,GRID!$A$17:$A$27,0),MATCH(1,($U$2=GRID!$B$1:$BI$1)*(КАЛЕНДАРЬ!$AD23=GRID!$B$3:$BI$3), 0))*GRID!$B$66*(1-GRID!$B$69),0))</f>
        <v>20468</v>
      </c>
      <c r="M234" s="47" cm="1">
        <f t="array" ref="M234">IF($I$2="Раннее бронирование",
INDEX(GRID!$B$4:$BI$14,MATCH(M$7,GRID!$A$4:$A$14,0),MATCH(1,($U$2=GRID!$B$1:$BI$1)*(КАЛЕНДАРЬ!$AD23=GRID!$B$3:$BI$3), 0))*GRID!$B$67,
ROUNDUP(INDEX(GRID!$B$4:$BI$14,MATCH(M$7,GRID!$A$4:$A$14,0),MATCH(1,($U$2=GRID!$B$1:$BI$1)*(КАЛЕНДАРЬ!$AD23=GRID!$B$3:$BI$3),0))*GRID!$B$66*(1-GRID!$B$69),0))</f>
        <v>20604</v>
      </c>
      <c r="N234" s="48" cm="1">
        <f t="array" ref="N234">IF($I$2="Раннее бронирование",
INDEX(GRID!$B$17:$BI$27,MATCH(M$7,GRID!$A$17:$A$27,0),MATCH(1,($U$2=GRID!$B$1:$BI$1)*(КАЛЕНДАРЬ!$AD23=GRID!$B$3:$BI$3), 0))*GRID!$B$67,
ROUNDUP(INDEX(GRID!$B$17:$BI$27,MATCH(M$7,GRID!$A$17:$A$27,0),MATCH(1,($U$2=GRID!$B$1:$BI$1)*(КАЛЕНДАРЬ!$AD23=GRID!$B$3:$BI$3), 0))*GRID!$B$66*(1-GRID!$B$69),0))</f>
        <v>22304</v>
      </c>
      <c r="O234" s="47" cm="1">
        <f t="array" ref="O234">IF($I$2="Раннее бронирование",
INDEX(GRID!$B$4:$BI$14,MATCH(O$7,GRID!$A$4:$A$14,0),MATCH(1,($U$2=GRID!$B$1:$BI$1)*(КАЛЕНДАРЬ!$AD23=GRID!$B$3:$BI$3), 0))*GRID!$B$67,
ROUNDUP(INDEX(GRID!$B$4:$BI$14,MATCH(O$7,GRID!$A$4:$A$14,0),MATCH(1,($U$2=GRID!$B$1:$BI$1)*(КАЛЕНДАРЬ!$AD23=GRID!$B$3:$BI$3),0))*GRID!$B$66*(1-GRID!$B$69),0))</f>
        <v>25364</v>
      </c>
      <c r="P234" s="48" cm="1">
        <f t="array" ref="P234">IF($I$2="Раннее бронирование",
INDEX(GRID!$B$17:$BI$27,MATCH(O$7,GRID!$A$17:$A$27,0),MATCH(1,($U$2=GRID!$B$1:$BI$1)*(КАЛЕНДАРЬ!$AD23=GRID!$B$3:$BI$3), 0))*GRID!$B$67,
ROUNDUP(INDEX(GRID!$B$17:$BI$27,MATCH(O$7,GRID!$A$17:$A$27,0),MATCH(1,($U$2=GRID!$B$1:$BI$1)*(КАЛЕНДАРЬ!$AD23=GRID!$B$3:$BI$3), 0))*GRID!$B$66*(1-GRID!$B$69),0))</f>
        <v>27064</v>
      </c>
      <c r="Q234" s="47" t="e" cm="1">
        <f t="array" ref="Q234">IF($I$2="Раннее бронирование",
INDEX(GRID!$B$4:$BI$14,MATCH(Q$7,GRID!$A$4:$A$14,0),MATCH(1,($U$2=GRID!$B$1:$BI$1)*(КАЛЕНДАРЬ!$AD23=GRID!$B$3:$BI$3), 0))*GRID!$B$67,
ROUNDUP(INDEX(GRID!$B$4:$BI$14,MATCH(Q$7,GRID!$A$4:$A$14,0),MATCH(1,($U$2=GRID!$B$1:$BI$1)*(КАЛЕНДАРЬ!$AD23=GRID!$B$3:$BI$3),0))*GRID!$B$66*(1-GRID!$B$69),0))</f>
        <v>#N/A</v>
      </c>
      <c r="R234" s="48" t="e" cm="1">
        <f t="array" ref="R234">IF($I$2="Раннее бронирование",
INDEX(GRID!$B$17:$BI$27,MATCH(Q$7,GRID!$A$17:$A$27,0),MATCH(1,($U$2=GRID!$B$1:$BI$1)*(КАЛЕНДАРЬ!$AD23=GRID!$B$3:$BI$3), 0))*GRID!$B$67,
ROUNDUP(INDEX(GRID!$B$17:$BI$27,MATCH(Q$7,GRID!$A$17:$A$27,0),MATCH(1,($U$2=GRID!$B$1:$BI$1)*(КАЛЕНДАРЬ!$AD23=GRID!$B$3:$BI$3), 0))*GRID!$B$66*(1-GRID!$B$69),0))</f>
        <v>#N/A</v>
      </c>
      <c r="S234" s="47" t="e" cm="1">
        <f t="array" ref="S234">IF($I$2="Раннее бронирование",
INDEX(GRID!$B$4:$BI$14,MATCH(S$7,GRID!$A$4:$A$14,0),MATCH(1,($U$2=GRID!$B$1:$BI$1)*(КАЛЕНДАРЬ!$AD23=GRID!$B$3:$BI$3), 0))*GRID!$B$67,
ROUNDUP(INDEX(GRID!$B$4:$BI$14,MATCH(S$7,GRID!$A$4:$A$14,0),MATCH(1,($U$2=GRID!$B$1:$BI$1)*(КАЛЕНДАРЬ!$AD23=GRID!$B$3:$BI$3),0))*GRID!$B$66*(1-GRID!$B$69),0))</f>
        <v>#N/A</v>
      </c>
      <c r="T234" s="48" t="e" cm="1">
        <f t="array" ref="T234">IF($I$2="Раннее бронирование",
INDEX(GRID!$B$17:$BI$27,MATCH(S$7,GRID!$A$17:$A$27,0),MATCH(1,($U$2=GRID!$B$1:$BI$1)*(КАЛЕНДАРЬ!$AD23=GRID!$B$3:$BI$3), 0))*GRID!$B$67,
ROUNDUP(INDEX(GRID!$B$17:$BI$27,MATCH(S$7,GRID!$A$17:$A$27,0),MATCH(1,($U$2=GRID!$B$1:$BI$1)*(КАЛЕНДАРЬ!$AD23=GRID!$B$3:$BI$3), 0))*GRID!$B$66*(1-GRID!$B$69),0))</f>
        <v>#N/A</v>
      </c>
      <c r="U234" s="47" cm="1">
        <f t="array" ref="U234">IF($I$2="Раннее бронирование",
INDEX(GRID!$B$4:$BI$14,MATCH(U$7,GRID!$A$4:$A$14,0),MATCH(1,($U$2=GRID!$B$1:$BI$1)*(КАЛЕНДАРЬ!$AD23=GRID!$B$3:$BI$3), 0))*GRID!$B$67,
ROUNDUP(INDEX(GRID!$B$4:$BI$14,MATCH(U$7,GRID!$A$4:$A$14,0),MATCH(1,($U$2=GRID!$B$1:$BI$1)*(КАЛЕНДАРЬ!$AD23=GRID!$B$3:$BI$3),0))*GRID!$B$66*(1-GRID!$B$69),0))</f>
        <v>39440</v>
      </c>
      <c r="V234" s="48" cm="1">
        <f t="array" ref="V234">IF($I$2="Раннее бронирование",
INDEX(GRID!$B$17:$BI$27,MATCH(U$7,GRID!$A$17:$A$27,0),MATCH(1,($U$2=GRID!$B$1:$BI$1)*(КАЛЕНДАРЬ!$AD23=GRID!$B$3:$BI$3), 0))*GRID!$B$67,
ROUNDUP(INDEX(GRID!$B$17:$BI$27,MATCH(U$7,GRID!$A$17:$A$27,0),MATCH(1,($U$2=GRID!$B$1:$BI$1)*(КАЛЕНДАРЬ!$AD23=GRID!$B$3:$BI$3), 0))*GRID!$B$66*(1-GRID!$B$69),0))</f>
        <v>41140</v>
      </c>
      <c r="W234" s="47" cm="1">
        <f t="array" ref="W234">IF($I$2="Раннее бронирование",
INDEX(GRID!$B$4:$BI$14,MATCH(W$7,GRID!$A$4:$A$14,0),MATCH(1,($U$2=GRID!$B$1:$BI$1)*(КАЛЕНДАРЬ!$AD23=GRID!$B$3:$BI$3), 0))*GRID!$B$67,
ROUNDUP(INDEX(GRID!$B$4:$BI$14,MATCH(W$7,GRID!$A$4:$A$14,0),MATCH(1,($U$2=GRID!$B$1:$BI$1)*(КАЛЕНДАРЬ!$AD23=GRID!$B$3:$BI$3),0))*GRID!$B$66*(1-GRID!$B$69),0))</f>
        <v>157760</v>
      </c>
      <c r="X234" s="48" cm="1">
        <f t="array" ref="X234">IF($I$2="Раннее бронирование",
INDEX(GRID!$B$17:$BI$27,MATCH(W$7,GRID!$A$17:$A$27,0),MATCH(1,($U$2=GRID!$B$1:$BI$1)*(КАЛЕНДАРЬ!$AD23=GRID!$B$3:$BI$3), 0))*GRID!$B$67,
ROUNDUP(INDEX(GRID!$B$17:$BI$27,MATCH(W$7,GRID!$A$17:$A$27,0),MATCH(1,($U$2=GRID!$B$1:$BI$1)*(КАЛЕНДАРЬ!$AD23=GRID!$B$3:$BI$3), 0))*GRID!$B$66*(1-GRID!$B$69),0))</f>
        <v>159460</v>
      </c>
    </row>
    <row r="235" spans="1:24" hidden="1" x14ac:dyDescent="0.2">
      <c r="A235" s="117" t="s">
        <v>44</v>
      </c>
      <c r="B235" s="117">
        <v>21</v>
      </c>
      <c r="C235" s="47" cm="1">
        <f t="array" ref="C235">IF($I$2="Раннее бронирование",
INDEX(GRID!$B$4:$BI$14,MATCH(C$7,GRID!$A$4:$A$14,0),MATCH(1,($U$2=GRID!$B$1:$BI$1)*(КАЛЕНДАРЬ!$AD24=GRID!$B$3:$BI$3), 0))*GRID!$B$67,
ROUNDUP(INDEX(GRID!$B$4:$BI$14,MATCH(C$7,GRID!$A$4:$A$14,0),MATCH(1,($U$2=GRID!$B$1:$BI$1)*(КАЛЕНДАРЬ!$AD24=GRID!$B$3:$BI$3),0))*GRID!$B$66*(1-GRID!$B$69),0))</f>
        <v>12920</v>
      </c>
      <c r="D235" s="48" cm="1">
        <f t="array" ref="D235">IF($I$2="Раннее бронирование",
INDEX(GRID!$B$17:$BI$27,MATCH(C$7,GRID!$A$17:$A$27,0),MATCH(1,($U$2=GRID!$B$1:$BI$1)*(КАЛЕНДАРЬ!$AD24=GRID!$B$3:$BI$3), 0))*GRID!$B$67,
ROUNDUP(INDEX(GRID!$B$17:$BI$27,MATCH(C$7,GRID!$A$17:$A$27,0),MATCH(1,($U$2=GRID!$B$1:$BI$1)*(КАЛЕНДАРЬ!$AD24=GRID!$B$3:$BI$3), 0))*GRID!$B$66*(1-GRID!$B$69),0))</f>
        <v>14620</v>
      </c>
      <c r="E235" s="47" cm="1">
        <f t="array" ref="E235">IF($I$2="Раннее бронирование",
INDEX(GRID!$B$4:$BI$14,MATCH(E$7,GRID!$A$4:$A$14,0),MATCH(1,($U$2=GRID!$B$1:$BI$1)*(КАЛЕНДАРЬ!$AD24=GRID!$B$3:$BI$3), 0))*GRID!$B$67,
ROUNDUP(INDEX(GRID!$B$4:$BI$14,MATCH(E$7,GRID!$A$4:$A$14,0),MATCH(1,($U$2=GRID!$B$1:$BI$1)*(КАЛЕНДАРЬ!$AD24=GRID!$B$3:$BI$3),0))*GRID!$B$66*(1-GRID!$B$69),0))</f>
        <v>14212</v>
      </c>
      <c r="F235" s="48" cm="1">
        <f t="array" ref="F235">IF($I$2="Раннее бронирование",
INDEX(GRID!$B$17:$BI$27,MATCH(E$7,GRID!$A$17:$A$27,0),MATCH(1,($U$2=GRID!$B$1:$BI$1)*(КАЛЕНДАРЬ!$AD24=GRID!$B$3:$BI$3), 0))*GRID!$B$67,
ROUNDUP(INDEX(GRID!$B$17:$BI$27,MATCH(E$7,GRID!$A$17:$A$27,0),MATCH(1,($U$2=GRID!$B$1:$BI$1)*(КАЛЕНДАРЬ!$AD24=GRID!$B$3:$BI$3), 0))*GRID!$B$66*(1-GRID!$B$69),0))</f>
        <v>15912</v>
      </c>
      <c r="G235" s="47" t="e" cm="1">
        <f t="array" ref="G235">IF($I$2="Раннее бронирование",
INDEX(GRID!$B$4:$BI$14,MATCH(G$7,GRID!$A$4:$A$14,0),MATCH(1,($U$2=GRID!$B$1:$BI$1)*(КАЛЕНДАРЬ!$AD24=GRID!$B$3:$BI$3), 0))*GRID!$B$67,
ROUNDUP(INDEX(GRID!$B$4:$BI$14,MATCH(G$7,GRID!$A$4:$A$14,0),MATCH(1,($U$2=GRID!$B$1:$BI$1)*(КАЛЕНДАРЬ!$AD24=GRID!$B$3:$BI$3),0))*GRID!$B$66*(1-GRID!$B$69),0))</f>
        <v>#N/A</v>
      </c>
      <c r="H235" s="48" t="e" cm="1">
        <f t="array" ref="H235">IF($I$2="Раннее бронирование",
INDEX(GRID!$B$17:$BI$27,MATCH(G$7,GRID!$A$17:$A$27,0),MATCH(1,($U$2=GRID!$B$1:$BI$1)*(КАЛЕНДАРЬ!$AD24=GRID!$B$3:$BI$3), 0))*GRID!$B$67,
ROUNDUP(INDEX(GRID!$B$17:$BI$27,MATCH(G$7,GRID!$A$17:$A$27,0),MATCH(1,($U$2=GRID!$B$1:$BI$1)*(КАЛЕНДАРЬ!$AD24=GRID!$B$3:$BI$3), 0))*GRID!$B$66*(1-GRID!$B$69),0))</f>
        <v>#N/A</v>
      </c>
      <c r="I235" s="47" t="e" cm="1">
        <f t="array" ref="I235">IF($I$2="Раннее бронирование",
INDEX(GRID!$B$4:$BI$14,MATCH(I$7,GRID!$A$4:$A$14,0),MATCH(1,($U$2=GRID!$B$1:$BI$1)*(КАЛЕНДАРЬ!$AD24=GRID!$B$3:$BI$3), 0))*GRID!$B$67,
ROUNDUP(INDEX(GRID!$B$4:$BI$14,MATCH(I$7,GRID!$A$4:$A$14,0),MATCH(1,($U$2=GRID!$B$1:$BI$1)*(КАЛЕНДАРЬ!$AD24=GRID!$B$3:$BI$3),0))*GRID!$B$66*(1-GRID!$B$69),0))</f>
        <v>#N/A</v>
      </c>
      <c r="J235" s="48" t="e" cm="1">
        <f t="array" ref="J235">IF($I$2="Раннее бронирование",
INDEX(GRID!$B$17:$BI$27,MATCH(I$7,GRID!$A$17:$A$27,0),MATCH(1,($U$2=GRID!$B$1:$BI$1)*(КАЛЕНДАРЬ!$AD24=GRID!$B$3:$BI$3), 0))*GRID!$B$67,
ROUNDUP(INDEX(GRID!$B$17:$BI$27,MATCH(I$7,GRID!$A$17:$A$27,0),MATCH(1,($U$2=GRID!$B$1:$BI$1)*(КАЛЕНДАРЬ!$AD24=GRID!$B$3:$BI$3), 0))*GRID!$B$66*(1-GRID!$B$69),0))</f>
        <v>#N/A</v>
      </c>
      <c r="K235" s="47" cm="1">
        <f t="array" ref="K235">IF($I$2="Раннее бронирование",
INDEX(GRID!$B$4:$BI$14,MATCH(K$7,GRID!$A$4:$A$14,0),MATCH(1,($U$2=GRID!$B$1:$BI$1)*(КАЛЕНДАРЬ!$AD24=GRID!$B$3:$BI$3), 0))*GRID!$B$67,
ROUNDUP(INDEX(GRID!$B$4:$BI$14,MATCH(K$7,GRID!$A$4:$A$14,0),MATCH(1,($U$2=GRID!$B$1:$BI$1)*(КАЛЕНДАРЬ!$AD24=GRID!$B$3:$BI$3),0))*GRID!$B$66*(1-GRID!$B$69),0))</f>
        <v>18768</v>
      </c>
      <c r="L235" s="48" cm="1">
        <f t="array" ref="L235">IF($I$2="Раннее бронирование",
INDEX(GRID!$B$17:$BI$27,MATCH(K$7,GRID!$A$17:$A$27,0),MATCH(1,($U$2=GRID!$B$1:$BI$1)*(КАЛЕНДАРЬ!$AD24=GRID!$B$3:$BI$3), 0))*GRID!$B$67,
ROUNDUP(INDEX(GRID!$B$17:$BI$27,MATCH(K$7,GRID!$A$17:$A$27,0),MATCH(1,($U$2=GRID!$B$1:$BI$1)*(КАЛЕНДАРЬ!$AD24=GRID!$B$3:$BI$3), 0))*GRID!$B$66*(1-GRID!$B$69),0))</f>
        <v>20468</v>
      </c>
      <c r="M235" s="47" cm="1">
        <f t="array" ref="M235">IF($I$2="Раннее бронирование",
INDEX(GRID!$B$4:$BI$14,MATCH(M$7,GRID!$A$4:$A$14,0),MATCH(1,($U$2=GRID!$B$1:$BI$1)*(КАЛЕНДАРЬ!$AD24=GRID!$B$3:$BI$3), 0))*GRID!$B$67,
ROUNDUP(INDEX(GRID!$B$4:$BI$14,MATCH(M$7,GRID!$A$4:$A$14,0),MATCH(1,($U$2=GRID!$B$1:$BI$1)*(КАЛЕНДАРЬ!$AD24=GRID!$B$3:$BI$3),0))*GRID!$B$66*(1-GRID!$B$69),0))</f>
        <v>20604</v>
      </c>
      <c r="N235" s="48" cm="1">
        <f t="array" ref="N235">IF($I$2="Раннее бронирование",
INDEX(GRID!$B$17:$BI$27,MATCH(M$7,GRID!$A$17:$A$27,0),MATCH(1,($U$2=GRID!$B$1:$BI$1)*(КАЛЕНДАРЬ!$AD24=GRID!$B$3:$BI$3), 0))*GRID!$B$67,
ROUNDUP(INDEX(GRID!$B$17:$BI$27,MATCH(M$7,GRID!$A$17:$A$27,0),MATCH(1,($U$2=GRID!$B$1:$BI$1)*(КАЛЕНДАРЬ!$AD24=GRID!$B$3:$BI$3), 0))*GRID!$B$66*(1-GRID!$B$69),0))</f>
        <v>22304</v>
      </c>
      <c r="O235" s="47" cm="1">
        <f t="array" ref="O235">IF($I$2="Раннее бронирование",
INDEX(GRID!$B$4:$BI$14,MATCH(O$7,GRID!$A$4:$A$14,0),MATCH(1,($U$2=GRID!$B$1:$BI$1)*(КАЛЕНДАРЬ!$AD24=GRID!$B$3:$BI$3), 0))*GRID!$B$67,
ROUNDUP(INDEX(GRID!$B$4:$BI$14,MATCH(O$7,GRID!$A$4:$A$14,0),MATCH(1,($U$2=GRID!$B$1:$BI$1)*(КАЛЕНДАРЬ!$AD24=GRID!$B$3:$BI$3),0))*GRID!$B$66*(1-GRID!$B$69),0))</f>
        <v>25364</v>
      </c>
      <c r="P235" s="48" cm="1">
        <f t="array" ref="P235">IF($I$2="Раннее бронирование",
INDEX(GRID!$B$17:$BI$27,MATCH(O$7,GRID!$A$17:$A$27,0),MATCH(1,($U$2=GRID!$B$1:$BI$1)*(КАЛЕНДАРЬ!$AD24=GRID!$B$3:$BI$3), 0))*GRID!$B$67,
ROUNDUP(INDEX(GRID!$B$17:$BI$27,MATCH(O$7,GRID!$A$17:$A$27,0),MATCH(1,($U$2=GRID!$B$1:$BI$1)*(КАЛЕНДАРЬ!$AD24=GRID!$B$3:$BI$3), 0))*GRID!$B$66*(1-GRID!$B$69),0))</f>
        <v>27064</v>
      </c>
      <c r="Q235" s="47" t="e" cm="1">
        <f t="array" ref="Q235">IF($I$2="Раннее бронирование",
INDEX(GRID!$B$4:$BI$14,MATCH(Q$7,GRID!$A$4:$A$14,0),MATCH(1,($U$2=GRID!$B$1:$BI$1)*(КАЛЕНДАРЬ!$AD24=GRID!$B$3:$BI$3), 0))*GRID!$B$67,
ROUNDUP(INDEX(GRID!$B$4:$BI$14,MATCH(Q$7,GRID!$A$4:$A$14,0),MATCH(1,($U$2=GRID!$B$1:$BI$1)*(КАЛЕНДАРЬ!$AD24=GRID!$B$3:$BI$3),0))*GRID!$B$66*(1-GRID!$B$69),0))</f>
        <v>#N/A</v>
      </c>
      <c r="R235" s="48" t="e" cm="1">
        <f t="array" ref="R235">IF($I$2="Раннее бронирование",
INDEX(GRID!$B$17:$BI$27,MATCH(Q$7,GRID!$A$17:$A$27,0),MATCH(1,($U$2=GRID!$B$1:$BI$1)*(КАЛЕНДАРЬ!$AD24=GRID!$B$3:$BI$3), 0))*GRID!$B$67,
ROUNDUP(INDEX(GRID!$B$17:$BI$27,MATCH(Q$7,GRID!$A$17:$A$27,0),MATCH(1,($U$2=GRID!$B$1:$BI$1)*(КАЛЕНДАРЬ!$AD24=GRID!$B$3:$BI$3), 0))*GRID!$B$66*(1-GRID!$B$69),0))</f>
        <v>#N/A</v>
      </c>
      <c r="S235" s="47" t="e" cm="1">
        <f t="array" ref="S235">IF($I$2="Раннее бронирование",
INDEX(GRID!$B$4:$BI$14,MATCH(S$7,GRID!$A$4:$A$14,0),MATCH(1,($U$2=GRID!$B$1:$BI$1)*(КАЛЕНДАРЬ!$AD24=GRID!$B$3:$BI$3), 0))*GRID!$B$67,
ROUNDUP(INDEX(GRID!$B$4:$BI$14,MATCH(S$7,GRID!$A$4:$A$14,0),MATCH(1,($U$2=GRID!$B$1:$BI$1)*(КАЛЕНДАРЬ!$AD24=GRID!$B$3:$BI$3),0))*GRID!$B$66*(1-GRID!$B$69),0))</f>
        <v>#N/A</v>
      </c>
      <c r="T235" s="48" t="e" cm="1">
        <f t="array" ref="T235">IF($I$2="Раннее бронирование",
INDEX(GRID!$B$17:$BI$27,MATCH(S$7,GRID!$A$17:$A$27,0),MATCH(1,($U$2=GRID!$B$1:$BI$1)*(КАЛЕНДАРЬ!$AD24=GRID!$B$3:$BI$3), 0))*GRID!$B$67,
ROUNDUP(INDEX(GRID!$B$17:$BI$27,MATCH(S$7,GRID!$A$17:$A$27,0),MATCH(1,($U$2=GRID!$B$1:$BI$1)*(КАЛЕНДАРЬ!$AD24=GRID!$B$3:$BI$3), 0))*GRID!$B$66*(1-GRID!$B$69),0))</f>
        <v>#N/A</v>
      </c>
      <c r="U235" s="47" cm="1">
        <f t="array" ref="U235">IF($I$2="Раннее бронирование",
INDEX(GRID!$B$4:$BI$14,MATCH(U$7,GRID!$A$4:$A$14,0),MATCH(1,($U$2=GRID!$B$1:$BI$1)*(КАЛЕНДАРЬ!$AD24=GRID!$B$3:$BI$3), 0))*GRID!$B$67,
ROUNDUP(INDEX(GRID!$B$4:$BI$14,MATCH(U$7,GRID!$A$4:$A$14,0),MATCH(1,($U$2=GRID!$B$1:$BI$1)*(КАЛЕНДАРЬ!$AD24=GRID!$B$3:$BI$3),0))*GRID!$B$66*(1-GRID!$B$69),0))</f>
        <v>39440</v>
      </c>
      <c r="V235" s="48" cm="1">
        <f t="array" ref="V235">IF($I$2="Раннее бронирование",
INDEX(GRID!$B$17:$BI$27,MATCH(U$7,GRID!$A$17:$A$27,0),MATCH(1,($U$2=GRID!$B$1:$BI$1)*(КАЛЕНДАРЬ!$AD24=GRID!$B$3:$BI$3), 0))*GRID!$B$67,
ROUNDUP(INDEX(GRID!$B$17:$BI$27,MATCH(U$7,GRID!$A$17:$A$27,0),MATCH(1,($U$2=GRID!$B$1:$BI$1)*(КАЛЕНДАРЬ!$AD24=GRID!$B$3:$BI$3), 0))*GRID!$B$66*(1-GRID!$B$69),0))</f>
        <v>41140</v>
      </c>
      <c r="W235" s="47" cm="1">
        <f t="array" ref="W235">IF($I$2="Раннее бронирование",
INDEX(GRID!$B$4:$BI$14,MATCH(W$7,GRID!$A$4:$A$14,0),MATCH(1,($U$2=GRID!$B$1:$BI$1)*(КАЛЕНДАРЬ!$AD24=GRID!$B$3:$BI$3), 0))*GRID!$B$67,
ROUNDUP(INDEX(GRID!$B$4:$BI$14,MATCH(W$7,GRID!$A$4:$A$14,0),MATCH(1,($U$2=GRID!$B$1:$BI$1)*(КАЛЕНДАРЬ!$AD24=GRID!$B$3:$BI$3),0))*GRID!$B$66*(1-GRID!$B$69),0))</f>
        <v>157760</v>
      </c>
      <c r="X235" s="48" cm="1">
        <f t="array" ref="X235">IF($I$2="Раннее бронирование",
INDEX(GRID!$B$17:$BI$27,MATCH(W$7,GRID!$A$17:$A$27,0),MATCH(1,($U$2=GRID!$B$1:$BI$1)*(КАЛЕНДАРЬ!$AD24=GRID!$B$3:$BI$3), 0))*GRID!$B$67,
ROUNDUP(INDEX(GRID!$B$17:$BI$27,MATCH(W$7,GRID!$A$17:$A$27,0),MATCH(1,($U$2=GRID!$B$1:$BI$1)*(КАЛЕНДАРЬ!$AD24=GRID!$B$3:$BI$3), 0))*GRID!$B$66*(1-GRID!$B$69),0))</f>
        <v>159460</v>
      </c>
    </row>
    <row r="236" spans="1:24" hidden="1" x14ac:dyDescent="0.2">
      <c r="A236" s="117" t="s">
        <v>45</v>
      </c>
      <c r="B236" s="117">
        <v>22</v>
      </c>
      <c r="C236" s="47" cm="1">
        <f t="array" ref="C236">IF($I$2="Раннее бронирование",
INDEX(GRID!$B$4:$BI$14,MATCH(C$7,GRID!$A$4:$A$14,0),MATCH(1,($U$2=GRID!$B$1:$BI$1)*(КАЛЕНДАРЬ!$AD25=GRID!$B$3:$BI$3), 0))*GRID!$B$67,
ROUNDUP(INDEX(GRID!$B$4:$BI$14,MATCH(C$7,GRID!$A$4:$A$14,0),MATCH(1,($U$2=GRID!$B$1:$BI$1)*(КАЛЕНДАРЬ!$AD25=GRID!$B$3:$BI$3),0))*GRID!$B$66*(1-GRID!$B$69),0))</f>
        <v>12920</v>
      </c>
      <c r="D236" s="48" cm="1">
        <f t="array" ref="D236">IF($I$2="Раннее бронирование",
INDEX(GRID!$B$17:$BI$27,MATCH(C$7,GRID!$A$17:$A$27,0),MATCH(1,($U$2=GRID!$B$1:$BI$1)*(КАЛЕНДАРЬ!$AD25=GRID!$B$3:$BI$3), 0))*GRID!$B$67,
ROUNDUP(INDEX(GRID!$B$17:$BI$27,MATCH(C$7,GRID!$A$17:$A$27,0),MATCH(1,($U$2=GRID!$B$1:$BI$1)*(КАЛЕНДАРЬ!$AD25=GRID!$B$3:$BI$3), 0))*GRID!$B$66*(1-GRID!$B$69),0))</f>
        <v>14620</v>
      </c>
      <c r="E236" s="47" cm="1">
        <f t="array" ref="E236">IF($I$2="Раннее бронирование",
INDEX(GRID!$B$4:$BI$14,MATCH(E$7,GRID!$A$4:$A$14,0),MATCH(1,($U$2=GRID!$B$1:$BI$1)*(КАЛЕНДАРЬ!$AD25=GRID!$B$3:$BI$3), 0))*GRID!$B$67,
ROUNDUP(INDEX(GRID!$B$4:$BI$14,MATCH(E$7,GRID!$A$4:$A$14,0),MATCH(1,($U$2=GRID!$B$1:$BI$1)*(КАЛЕНДАРЬ!$AD25=GRID!$B$3:$BI$3),0))*GRID!$B$66*(1-GRID!$B$69),0))</f>
        <v>14212</v>
      </c>
      <c r="F236" s="48" cm="1">
        <f t="array" ref="F236">IF($I$2="Раннее бронирование",
INDEX(GRID!$B$17:$BI$27,MATCH(E$7,GRID!$A$17:$A$27,0),MATCH(1,($U$2=GRID!$B$1:$BI$1)*(КАЛЕНДАРЬ!$AD25=GRID!$B$3:$BI$3), 0))*GRID!$B$67,
ROUNDUP(INDEX(GRID!$B$17:$BI$27,MATCH(E$7,GRID!$A$17:$A$27,0),MATCH(1,($U$2=GRID!$B$1:$BI$1)*(КАЛЕНДАРЬ!$AD25=GRID!$B$3:$BI$3), 0))*GRID!$B$66*(1-GRID!$B$69),0))</f>
        <v>15912</v>
      </c>
      <c r="G236" s="47" t="e" cm="1">
        <f t="array" ref="G236">IF($I$2="Раннее бронирование",
INDEX(GRID!$B$4:$BI$14,MATCH(G$7,GRID!$A$4:$A$14,0),MATCH(1,($U$2=GRID!$B$1:$BI$1)*(КАЛЕНДАРЬ!$AD25=GRID!$B$3:$BI$3), 0))*GRID!$B$67,
ROUNDUP(INDEX(GRID!$B$4:$BI$14,MATCH(G$7,GRID!$A$4:$A$14,0),MATCH(1,($U$2=GRID!$B$1:$BI$1)*(КАЛЕНДАРЬ!$AD25=GRID!$B$3:$BI$3),0))*GRID!$B$66*(1-GRID!$B$69),0))</f>
        <v>#N/A</v>
      </c>
      <c r="H236" s="48" t="e" cm="1">
        <f t="array" ref="H236">IF($I$2="Раннее бронирование",
INDEX(GRID!$B$17:$BI$27,MATCH(G$7,GRID!$A$17:$A$27,0),MATCH(1,($U$2=GRID!$B$1:$BI$1)*(КАЛЕНДАРЬ!$AD25=GRID!$B$3:$BI$3), 0))*GRID!$B$67,
ROUNDUP(INDEX(GRID!$B$17:$BI$27,MATCH(G$7,GRID!$A$17:$A$27,0),MATCH(1,($U$2=GRID!$B$1:$BI$1)*(КАЛЕНДАРЬ!$AD25=GRID!$B$3:$BI$3), 0))*GRID!$B$66*(1-GRID!$B$69),0))</f>
        <v>#N/A</v>
      </c>
      <c r="I236" s="47" t="e" cm="1">
        <f t="array" ref="I236">IF($I$2="Раннее бронирование",
INDEX(GRID!$B$4:$BI$14,MATCH(I$7,GRID!$A$4:$A$14,0),MATCH(1,($U$2=GRID!$B$1:$BI$1)*(КАЛЕНДАРЬ!$AD25=GRID!$B$3:$BI$3), 0))*GRID!$B$67,
ROUNDUP(INDEX(GRID!$B$4:$BI$14,MATCH(I$7,GRID!$A$4:$A$14,0),MATCH(1,($U$2=GRID!$B$1:$BI$1)*(КАЛЕНДАРЬ!$AD25=GRID!$B$3:$BI$3),0))*GRID!$B$66*(1-GRID!$B$69),0))</f>
        <v>#N/A</v>
      </c>
      <c r="J236" s="48" t="e" cm="1">
        <f t="array" ref="J236">IF($I$2="Раннее бронирование",
INDEX(GRID!$B$17:$BI$27,MATCH(I$7,GRID!$A$17:$A$27,0),MATCH(1,($U$2=GRID!$B$1:$BI$1)*(КАЛЕНДАРЬ!$AD25=GRID!$B$3:$BI$3), 0))*GRID!$B$67,
ROUNDUP(INDEX(GRID!$B$17:$BI$27,MATCH(I$7,GRID!$A$17:$A$27,0),MATCH(1,($U$2=GRID!$B$1:$BI$1)*(КАЛЕНДАРЬ!$AD25=GRID!$B$3:$BI$3), 0))*GRID!$B$66*(1-GRID!$B$69),0))</f>
        <v>#N/A</v>
      </c>
      <c r="K236" s="47" cm="1">
        <f t="array" ref="K236">IF($I$2="Раннее бронирование",
INDEX(GRID!$B$4:$BI$14,MATCH(K$7,GRID!$A$4:$A$14,0),MATCH(1,($U$2=GRID!$B$1:$BI$1)*(КАЛЕНДАРЬ!$AD25=GRID!$B$3:$BI$3), 0))*GRID!$B$67,
ROUNDUP(INDEX(GRID!$B$4:$BI$14,MATCH(K$7,GRID!$A$4:$A$14,0),MATCH(1,($U$2=GRID!$B$1:$BI$1)*(КАЛЕНДАРЬ!$AD25=GRID!$B$3:$BI$3),0))*GRID!$B$66*(1-GRID!$B$69),0))</f>
        <v>18768</v>
      </c>
      <c r="L236" s="48" cm="1">
        <f t="array" ref="L236">IF($I$2="Раннее бронирование",
INDEX(GRID!$B$17:$BI$27,MATCH(K$7,GRID!$A$17:$A$27,0),MATCH(1,($U$2=GRID!$B$1:$BI$1)*(КАЛЕНДАРЬ!$AD25=GRID!$B$3:$BI$3), 0))*GRID!$B$67,
ROUNDUP(INDEX(GRID!$B$17:$BI$27,MATCH(K$7,GRID!$A$17:$A$27,0),MATCH(1,($U$2=GRID!$B$1:$BI$1)*(КАЛЕНДАРЬ!$AD25=GRID!$B$3:$BI$3), 0))*GRID!$B$66*(1-GRID!$B$69),0))</f>
        <v>20468</v>
      </c>
      <c r="M236" s="47" cm="1">
        <f t="array" ref="M236">IF($I$2="Раннее бронирование",
INDEX(GRID!$B$4:$BI$14,MATCH(M$7,GRID!$A$4:$A$14,0),MATCH(1,($U$2=GRID!$B$1:$BI$1)*(КАЛЕНДАРЬ!$AD25=GRID!$B$3:$BI$3), 0))*GRID!$B$67,
ROUNDUP(INDEX(GRID!$B$4:$BI$14,MATCH(M$7,GRID!$A$4:$A$14,0),MATCH(1,($U$2=GRID!$B$1:$BI$1)*(КАЛЕНДАРЬ!$AD25=GRID!$B$3:$BI$3),0))*GRID!$B$66*(1-GRID!$B$69),0))</f>
        <v>20604</v>
      </c>
      <c r="N236" s="48" cm="1">
        <f t="array" ref="N236">IF($I$2="Раннее бронирование",
INDEX(GRID!$B$17:$BI$27,MATCH(M$7,GRID!$A$17:$A$27,0),MATCH(1,($U$2=GRID!$B$1:$BI$1)*(КАЛЕНДАРЬ!$AD25=GRID!$B$3:$BI$3), 0))*GRID!$B$67,
ROUNDUP(INDEX(GRID!$B$17:$BI$27,MATCH(M$7,GRID!$A$17:$A$27,0),MATCH(1,($U$2=GRID!$B$1:$BI$1)*(КАЛЕНДАРЬ!$AD25=GRID!$B$3:$BI$3), 0))*GRID!$B$66*(1-GRID!$B$69),0))</f>
        <v>22304</v>
      </c>
      <c r="O236" s="47" cm="1">
        <f t="array" ref="O236">IF($I$2="Раннее бронирование",
INDEX(GRID!$B$4:$BI$14,MATCH(O$7,GRID!$A$4:$A$14,0),MATCH(1,($U$2=GRID!$B$1:$BI$1)*(КАЛЕНДАРЬ!$AD25=GRID!$B$3:$BI$3), 0))*GRID!$B$67,
ROUNDUP(INDEX(GRID!$B$4:$BI$14,MATCH(O$7,GRID!$A$4:$A$14,0),MATCH(1,($U$2=GRID!$B$1:$BI$1)*(КАЛЕНДАРЬ!$AD25=GRID!$B$3:$BI$3),0))*GRID!$B$66*(1-GRID!$B$69),0))</f>
        <v>25364</v>
      </c>
      <c r="P236" s="48" cm="1">
        <f t="array" ref="P236">IF($I$2="Раннее бронирование",
INDEX(GRID!$B$17:$BI$27,MATCH(O$7,GRID!$A$17:$A$27,0),MATCH(1,($U$2=GRID!$B$1:$BI$1)*(КАЛЕНДАРЬ!$AD25=GRID!$B$3:$BI$3), 0))*GRID!$B$67,
ROUNDUP(INDEX(GRID!$B$17:$BI$27,MATCH(O$7,GRID!$A$17:$A$27,0),MATCH(1,($U$2=GRID!$B$1:$BI$1)*(КАЛЕНДАРЬ!$AD25=GRID!$B$3:$BI$3), 0))*GRID!$B$66*(1-GRID!$B$69),0))</f>
        <v>27064</v>
      </c>
      <c r="Q236" s="47" t="e" cm="1">
        <f t="array" ref="Q236">IF($I$2="Раннее бронирование",
INDEX(GRID!$B$4:$BI$14,MATCH(Q$7,GRID!$A$4:$A$14,0),MATCH(1,($U$2=GRID!$B$1:$BI$1)*(КАЛЕНДАРЬ!$AD25=GRID!$B$3:$BI$3), 0))*GRID!$B$67,
ROUNDUP(INDEX(GRID!$B$4:$BI$14,MATCH(Q$7,GRID!$A$4:$A$14,0),MATCH(1,($U$2=GRID!$B$1:$BI$1)*(КАЛЕНДАРЬ!$AD25=GRID!$B$3:$BI$3),0))*GRID!$B$66*(1-GRID!$B$69),0))</f>
        <v>#N/A</v>
      </c>
      <c r="R236" s="48" t="e" cm="1">
        <f t="array" ref="R236">IF($I$2="Раннее бронирование",
INDEX(GRID!$B$17:$BI$27,MATCH(Q$7,GRID!$A$17:$A$27,0),MATCH(1,($U$2=GRID!$B$1:$BI$1)*(КАЛЕНДАРЬ!$AD25=GRID!$B$3:$BI$3), 0))*GRID!$B$67,
ROUNDUP(INDEX(GRID!$B$17:$BI$27,MATCH(Q$7,GRID!$A$17:$A$27,0),MATCH(1,($U$2=GRID!$B$1:$BI$1)*(КАЛЕНДАРЬ!$AD25=GRID!$B$3:$BI$3), 0))*GRID!$B$66*(1-GRID!$B$69),0))</f>
        <v>#N/A</v>
      </c>
      <c r="S236" s="47" t="e" cm="1">
        <f t="array" ref="S236">IF($I$2="Раннее бронирование",
INDEX(GRID!$B$4:$BI$14,MATCH(S$7,GRID!$A$4:$A$14,0),MATCH(1,($U$2=GRID!$B$1:$BI$1)*(КАЛЕНДАРЬ!$AD25=GRID!$B$3:$BI$3), 0))*GRID!$B$67,
ROUNDUP(INDEX(GRID!$B$4:$BI$14,MATCH(S$7,GRID!$A$4:$A$14,0),MATCH(1,($U$2=GRID!$B$1:$BI$1)*(КАЛЕНДАРЬ!$AD25=GRID!$B$3:$BI$3),0))*GRID!$B$66*(1-GRID!$B$69),0))</f>
        <v>#N/A</v>
      </c>
      <c r="T236" s="48" t="e" cm="1">
        <f t="array" ref="T236">IF($I$2="Раннее бронирование",
INDEX(GRID!$B$17:$BI$27,MATCH(S$7,GRID!$A$17:$A$27,0),MATCH(1,($U$2=GRID!$B$1:$BI$1)*(КАЛЕНДАРЬ!$AD25=GRID!$B$3:$BI$3), 0))*GRID!$B$67,
ROUNDUP(INDEX(GRID!$B$17:$BI$27,MATCH(S$7,GRID!$A$17:$A$27,0),MATCH(1,($U$2=GRID!$B$1:$BI$1)*(КАЛЕНДАРЬ!$AD25=GRID!$B$3:$BI$3), 0))*GRID!$B$66*(1-GRID!$B$69),0))</f>
        <v>#N/A</v>
      </c>
      <c r="U236" s="47" cm="1">
        <f t="array" ref="U236">IF($I$2="Раннее бронирование",
INDEX(GRID!$B$4:$BI$14,MATCH(U$7,GRID!$A$4:$A$14,0),MATCH(1,($U$2=GRID!$B$1:$BI$1)*(КАЛЕНДАРЬ!$AD25=GRID!$B$3:$BI$3), 0))*GRID!$B$67,
ROUNDUP(INDEX(GRID!$B$4:$BI$14,MATCH(U$7,GRID!$A$4:$A$14,0),MATCH(1,($U$2=GRID!$B$1:$BI$1)*(КАЛЕНДАРЬ!$AD25=GRID!$B$3:$BI$3),0))*GRID!$B$66*(1-GRID!$B$69),0))</f>
        <v>39440</v>
      </c>
      <c r="V236" s="48" cm="1">
        <f t="array" ref="V236">IF($I$2="Раннее бронирование",
INDEX(GRID!$B$17:$BI$27,MATCH(U$7,GRID!$A$17:$A$27,0),MATCH(1,($U$2=GRID!$B$1:$BI$1)*(КАЛЕНДАРЬ!$AD25=GRID!$B$3:$BI$3), 0))*GRID!$B$67,
ROUNDUP(INDEX(GRID!$B$17:$BI$27,MATCH(U$7,GRID!$A$17:$A$27,0),MATCH(1,($U$2=GRID!$B$1:$BI$1)*(КАЛЕНДАРЬ!$AD25=GRID!$B$3:$BI$3), 0))*GRID!$B$66*(1-GRID!$B$69),0))</f>
        <v>41140</v>
      </c>
      <c r="W236" s="47" cm="1">
        <f t="array" ref="W236">IF($I$2="Раннее бронирование",
INDEX(GRID!$B$4:$BI$14,MATCH(W$7,GRID!$A$4:$A$14,0),MATCH(1,($U$2=GRID!$B$1:$BI$1)*(КАЛЕНДАРЬ!$AD25=GRID!$B$3:$BI$3), 0))*GRID!$B$67,
ROUNDUP(INDEX(GRID!$B$4:$BI$14,MATCH(W$7,GRID!$A$4:$A$14,0),MATCH(1,($U$2=GRID!$B$1:$BI$1)*(КАЛЕНДАРЬ!$AD25=GRID!$B$3:$BI$3),0))*GRID!$B$66*(1-GRID!$B$69),0))</f>
        <v>157760</v>
      </c>
      <c r="X236" s="48" cm="1">
        <f t="array" ref="X236">IF($I$2="Раннее бронирование",
INDEX(GRID!$B$17:$BI$27,MATCH(W$7,GRID!$A$17:$A$27,0),MATCH(1,($U$2=GRID!$B$1:$BI$1)*(КАЛЕНДАРЬ!$AD25=GRID!$B$3:$BI$3), 0))*GRID!$B$67,
ROUNDUP(INDEX(GRID!$B$17:$BI$27,MATCH(W$7,GRID!$A$17:$A$27,0),MATCH(1,($U$2=GRID!$B$1:$BI$1)*(КАЛЕНДАРЬ!$AD25=GRID!$B$3:$BI$3), 0))*GRID!$B$66*(1-GRID!$B$69),0))</f>
        <v>159460</v>
      </c>
    </row>
    <row r="237" spans="1:24" hidden="1" x14ac:dyDescent="0.2">
      <c r="A237" s="117" t="s">
        <v>46</v>
      </c>
      <c r="B237" s="117">
        <v>23</v>
      </c>
      <c r="C237" s="47" cm="1">
        <f t="array" ref="C237">IF($I$2="Раннее бронирование",
INDEX(GRID!$B$4:$BI$14,MATCH(C$7,GRID!$A$4:$A$14,0),MATCH(1,($U$2=GRID!$B$1:$BI$1)*(КАЛЕНДАРЬ!$AD26=GRID!$B$3:$BI$3), 0))*GRID!$B$67,
ROUNDUP(INDEX(GRID!$B$4:$BI$14,MATCH(C$7,GRID!$A$4:$A$14,0),MATCH(1,($U$2=GRID!$B$1:$BI$1)*(КАЛЕНДАРЬ!$AD26=GRID!$B$3:$BI$3),0))*GRID!$B$66*(1-GRID!$B$69),0))</f>
        <v>12920</v>
      </c>
      <c r="D237" s="48" cm="1">
        <f t="array" ref="D237">IF($I$2="Раннее бронирование",
INDEX(GRID!$B$17:$BI$27,MATCH(C$7,GRID!$A$17:$A$27,0),MATCH(1,($U$2=GRID!$B$1:$BI$1)*(КАЛЕНДАРЬ!$AD26=GRID!$B$3:$BI$3), 0))*GRID!$B$67,
ROUNDUP(INDEX(GRID!$B$17:$BI$27,MATCH(C$7,GRID!$A$17:$A$27,0),MATCH(1,($U$2=GRID!$B$1:$BI$1)*(КАЛЕНДАРЬ!$AD26=GRID!$B$3:$BI$3), 0))*GRID!$B$66*(1-GRID!$B$69),0))</f>
        <v>14620</v>
      </c>
      <c r="E237" s="47" cm="1">
        <f t="array" ref="E237">IF($I$2="Раннее бронирование",
INDEX(GRID!$B$4:$BI$14,MATCH(E$7,GRID!$A$4:$A$14,0),MATCH(1,($U$2=GRID!$B$1:$BI$1)*(КАЛЕНДАРЬ!$AD26=GRID!$B$3:$BI$3), 0))*GRID!$B$67,
ROUNDUP(INDEX(GRID!$B$4:$BI$14,MATCH(E$7,GRID!$A$4:$A$14,0),MATCH(1,($U$2=GRID!$B$1:$BI$1)*(КАЛЕНДАРЬ!$AD26=GRID!$B$3:$BI$3),0))*GRID!$B$66*(1-GRID!$B$69),0))</f>
        <v>14212</v>
      </c>
      <c r="F237" s="48" cm="1">
        <f t="array" ref="F237">IF($I$2="Раннее бронирование",
INDEX(GRID!$B$17:$BI$27,MATCH(E$7,GRID!$A$17:$A$27,0),MATCH(1,($U$2=GRID!$B$1:$BI$1)*(КАЛЕНДАРЬ!$AD26=GRID!$B$3:$BI$3), 0))*GRID!$B$67,
ROUNDUP(INDEX(GRID!$B$17:$BI$27,MATCH(E$7,GRID!$A$17:$A$27,0),MATCH(1,($U$2=GRID!$B$1:$BI$1)*(КАЛЕНДАРЬ!$AD26=GRID!$B$3:$BI$3), 0))*GRID!$B$66*(1-GRID!$B$69),0))</f>
        <v>15912</v>
      </c>
      <c r="G237" s="47" t="e" cm="1">
        <f t="array" ref="G237">IF($I$2="Раннее бронирование",
INDEX(GRID!$B$4:$BI$14,MATCH(G$7,GRID!$A$4:$A$14,0),MATCH(1,($U$2=GRID!$B$1:$BI$1)*(КАЛЕНДАРЬ!$AD26=GRID!$B$3:$BI$3), 0))*GRID!$B$67,
ROUNDUP(INDEX(GRID!$B$4:$BI$14,MATCH(G$7,GRID!$A$4:$A$14,0),MATCH(1,($U$2=GRID!$B$1:$BI$1)*(КАЛЕНДАРЬ!$AD26=GRID!$B$3:$BI$3),0))*GRID!$B$66*(1-GRID!$B$69),0))</f>
        <v>#N/A</v>
      </c>
      <c r="H237" s="48" t="e" cm="1">
        <f t="array" ref="H237">IF($I$2="Раннее бронирование",
INDEX(GRID!$B$17:$BI$27,MATCH(G$7,GRID!$A$17:$A$27,0),MATCH(1,($U$2=GRID!$B$1:$BI$1)*(КАЛЕНДАРЬ!$AD26=GRID!$B$3:$BI$3), 0))*GRID!$B$67,
ROUNDUP(INDEX(GRID!$B$17:$BI$27,MATCH(G$7,GRID!$A$17:$A$27,0),MATCH(1,($U$2=GRID!$B$1:$BI$1)*(КАЛЕНДАРЬ!$AD26=GRID!$B$3:$BI$3), 0))*GRID!$B$66*(1-GRID!$B$69),0))</f>
        <v>#N/A</v>
      </c>
      <c r="I237" s="47" t="e" cm="1">
        <f t="array" ref="I237">IF($I$2="Раннее бронирование",
INDEX(GRID!$B$4:$BI$14,MATCH(I$7,GRID!$A$4:$A$14,0),MATCH(1,($U$2=GRID!$B$1:$BI$1)*(КАЛЕНДАРЬ!$AD26=GRID!$B$3:$BI$3), 0))*GRID!$B$67,
ROUNDUP(INDEX(GRID!$B$4:$BI$14,MATCH(I$7,GRID!$A$4:$A$14,0),MATCH(1,($U$2=GRID!$B$1:$BI$1)*(КАЛЕНДАРЬ!$AD26=GRID!$B$3:$BI$3),0))*GRID!$B$66*(1-GRID!$B$69),0))</f>
        <v>#N/A</v>
      </c>
      <c r="J237" s="48" t="e" cm="1">
        <f t="array" ref="J237">IF($I$2="Раннее бронирование",
INDEX(GRID!$B$17:$BI$27,MATCH(I$7,GRID!$A$17:$A$27,0),MATCH(1,($U$2=GRID!$B$1:$BI$1)*(КАЛЕНДАРЬ!$AD26=GRID!$B$3:$BI$3), 0))*GRID!$B$67,
ROUNDUP(INDEX(GRID!$B$17:$BI$27,MATCH(I$7,GRID!$A$17:$A$27,0),MATCH(1,($U$2=GRID!$B$1:$BI$1)*(КАЛЕНДАРЬ!$AD26=GRID!$B$3:$BI$3), 0))*GRID!$B$66*(1-GRID!$B$69),0))</f>
        <v>#N/A</v>
      </c>
      <c r="K237" s="47" cm="1">
        <f t="array" ref="K237">IF($I$2="Раннее бронирование",
INDEX(GRID!$B$4:$BI$14,MATCH(K$7,GRID!$A$4:$A$14,0),MATCH(1,($U$2=GRID!$B$1:$BI$1)*(КАЛЕНДАРЬ!$AD26=GRID!$B$3:$BI$3), 0))*GRID!$B$67,
ROUNDUP(INDEX(GRID!$B$4:$BI$14,MATCH(K$7,GRID!$A$4:$A$14,0),MATCH(1,($U$2=GRID!$B$1:$BI$1)*(КАЛЕНДАРЬ!$AD26=GRID!$B$3:$BI$3),0))*GRID!$B$66*(1-GRID!$B$69),0))</f>
        <v>18768</v>
      </c>
      <c r="L237" s="48" cm="1">
        <f t="array" ref="L237">IF($I$2="Раннее бронирование",
INDEX(GRID!$B$17:$BI$27,MATCH(K$7,GRID!$A$17:$A$27,0),MATCH(1,($U$2=GRID!$B$1:$BI$1)*(КАЛЕНДАРЬ!$AD26=GRID!$B$3:$BI$3), 0))*GRID!$B$67,
ROUNDUP(INDEX(GRID!$B$17:$BI$27,MATCH(K$7,GRID!$A$17:$A$27,0),MATCH(1,($U$2=GRID!$B$1:$BI$1)*(КАЛЕНДАРЬ!$AD26=GRID!$B$3:$BI$3), 0))*GRID!$B$66*(1-GRID!$B$69),0))</f>
        <v>20468</v>
      </c>
      <c r="M237" s="47" cm="1">
        <f t="array" ref="M237">IF($I$2="Раннее бронирование",
INDEX(GRID!$B$4:$BI$14,MATCH(M$7,GRID!$A$4:$A$14,0),MATCH(1,($U$2=GRID!$B$1:$BI$1)*(КАЛЕНДАРЬ!$AD26=GRID!$B$3:$BI$3), 0))*GRID!$B$67,
ROUNDUP(INDEX(GRID!$B$4:$BI$14,MATCH(M$7,GRID!$A$4:$A$14,0),MATCH(1,($U$2=GRID!$B$1:$BI$1)*(КАЛЕНДАРЬ!$AD26=GRID!$B$3:$BI$3),0))*GRID!$B$66*(1-GRID!$B$69),0))</f>
        <v>20604</v>
      </c>
      <c r="N237" s="48" cm="1">
        <f t="array" ref="N237">IF($I$2="Раннее бронирование",
INDEX(GRID!$B$17:$BI$27,MATCH(M$7,GRID!$A$17:$A$27,0),MATCH(1,($U$2=GRID!$B$1:$BI$1)*(КАЛЕНДАРЬ!$AD26=GRID!$B$3:$BI$3), 0))*GRID!$B$67,
ROUNDUP(INDEX(GRID!$B$17:$BI$27,MATCH(M$7,GRID!$A$17:$A$27,0),MATCH(1,($U$2=GRID!$B$1:$BI$1)*(КАЛЕНДАРЬ!$AD26=GRID!$B$3:$BI$3), 0))*GRID!$B$66*(1-GRID!$B$69),0))</f>
        <v>22304</v>
      </c>
      <c r="O237" s="47" cm="1">
        <f t="array" ref="O237">IF($I$2="Раннее бронирование",
INDEX(GRID!$B$4:$BI$14,MATCH(O$7,GRID!$A$4:$A$14,0),MATCH(1,($U$2=GRID!$B$1:$BI$1)*(КАЛЕНДАРЬ!$AD26=GRID!$B$3:$BI$3), 0))*GRID!$B$67,
ROUNDUP(INDEX(GRID!$B$4:$BI$14,MATCH(O$7,GRID!$A$4:$A$14,0),MATCH(1,($U$2=GRID!$B$1:$BI$1)*(КАЛЕНДАРЬ!$AD26=GRID!$B$3:$BI$3),0))*GRID!$B$66*(1-GRID!$B$69),0))</f>
        <v>25364</v>
      </c>
      <c r="P237" s="48" cm="1">
        <f t="array" ref="P237">IF($I$2="Раннее бронирование",
INDEX(GRID!$B$17:$BI$27,MATCH(O$7,GRID!$A$17:$A$27,0),MATCH(1,($U$2=GRID!$B$1:$BI$1)*(КАЛЕНДАРЬ!$AD26=GRID!$B$3:$BI$3), 0))*GRID!$B$67,
ROUNDUP(INDEX(GRID!$B$17:$BI$27,MATCH(O$7,GRID!$A$17:$A$27,0),MATCH(1,($U$2=GRID!$B$1:$BI$1)*(КАЛЕНДАРЬ!$AD26=GRID!$B$3:$BI$3), 0))*GRID!$B$66*(1-GRID!$B$69),0))</f>
        <v>27064</v>
      </c>
      <c r="Q237" s="47" t="e" cm="1">
        <f t="array" ref="Q237">IF($I$2="Раннее бронирование",
INDEX(GRID!$B$4:$BI$14,MATCH(Q$7,GRID!$A$4:$A$14,0),MATCH(1,($U$2=GRID!$B$1:$BI$1)*(КАЛЕНДАРЬ!$AD26=GRID!$B$3:$BI$3), 0))*GRID!$B$67,
ROUNDUP(INDEX(GRID!$B$4:$BI$14,MATCH(Q$7,GRID!$A$4:$A$14,0),MATCH(1,($U$2=GRID!$B$1:$BI$1)*(КАЛЕНДАРЬ!$AD26=GRID!$B$3:$BI$3),0))*GRID!$B$66*(1-GRID!$B$69),0))</f>
        <v>#N/A</v>
      </c>
      <c r="R237" s="48" t="e" cm="1">
        <f t="array" ref="R237">IF($I$2="Раннее бронирование",
INDEX(GRID!$B$17:$BI$27,MATCH(Q$7,GRID!$A$17:$A$27,0),MATCH(1,($U$2=GRID!$B$1:$BI$1)*(КАЛЕНДАРЬ!$AD26=GRID!$B$3:$BI$3), 0))*GRID!$B$67,
ROUNDUP(INDEX(GRID!$B$17:$BI$27,MATCH(Q$7,GRID!$A$17:$A$27,0),MATCH(1,($U$2=GRID!$B$1:$BI$1)*(КАЛЕНДАРЬ!$AD26=GRID!$B$3:$BI$3), 0))*GRID!$B$66*(1-GRID!$B$69),0))</f>
        <v>#N/A</v>
      </c>
      <c r="S237" s="47" t="e" cm="1">
        <f t="array" ref="S237">IF($I$2="Раннее бронирование",
INDEX(GRID!$B$4:$BI$14,MATCH(S$7,GRID!$A$4:$A$14,0),MATCH(1,($U$2=GRID!$B$1:$BI$1)*(КАЛЕНДАРЬ!$AD26=GRID!$B$3:$BI$3), 0))*GRID!$B$67,
ROUNDUP(INDEX(GRID!$B$4:$BI$14,MATCH(S$7,GRID!$A$4:$A$14,0),MATCH(1,($U$2=GRID!$B$1:$BI$1)*(КАЛЕНДАРЬ!$AD26=GRID!$B$3:$BI$3),0))*GRID!$B$66*(1-GRID!$B$69),0))</f>
        <v>#N/A</v>
      </c>
      <c r="T237" s="48" t="e" cm="1">
        <f t="array" ref="T237">IF($I$2="Раннее бронирование",
INDEX(GRID!$B$17:$BI$27,MATCH(S$7,GRID!$A$17:$A$27,0),MATCH(1,($U$2=GRID!$B$1:$BI$1)*(КАЛЕНДАРЬ!$AD26=GRID!$B$3:$BI$3), 0))*GRID!$B$67,
ROUNDUP(INDEX(GRID!$B$17:$BI$27,MATCH(S$7,GRID!$A$17:$A$27,0),MATCH(1,($U$2=GRID!$B$1:$BI$1)*(КАЛЕНДАРЬ!$AD26=GRID!$B$3:$BI$3), 0))*GRID!$B$66*(1-GRID!$B$69),0))</f>
        <v>#N/A</v>
      </c>
      <c r="U237" s="47" cm="1">
        <f t="array" ref="U237">IF($I$2="Раннее бронирование",
INDEX(GRID!$B$4:$BI$14,MATCH(U$7,GRID!$A$4:$A$14,0),MATCH(1,($U$2=GRID!$B$1:$BI$1)*(КАЛЕНДАРЬ!$AD26=GRID!$B$3:$BI$3), 0))*GRID!$B$67,
ROUNDUP(INDEX(GRID!$B$4:$BI$14,MATCH(U$7,GRID!$A$4:$A$14,0),MATCH(1,($U$2=GRID!$B$1:$BI$1)*(КАЛЕНДАРЬ!$AD26=GRID!$B$3:$BI$3),0))*GRID!$B$66*(1-GRID!$B$69),0))</f>
        <v>39440</v>
      </c>
      <c r="V237" s="48" cm="1">
        <f t="array" ref="V237">IF($I$2="Раннее бронирование",
INDEX(GRID!$B$17:$BI$27,MATCH(U$7,GRID!$A$17:$A$27,0),MATCH(1,($U$2=GRID!$B$1:$BI$1)*(КАЛЕНДАРЬ!$AD26=GRID!$B$3:$BI$3), 0))*GRID!$B$67,
ROUNDUP(INDEX(GRID!$B$17:$BI$27,MATCH(U$7,GRID!$A$17:$A$27,0),MATCH(1,($U$2=GRID!$B$1:$BI$1)*(КАЛЕНДАРЬ!$AD26=GRID!$B$3:$BI$3), 0))*GRID!$B$66*(1-GRID!$B$69),0))</f>
        <v>41140</v>
      </c>
      <c r="W237" s="47" cm="1">
        <f t="array" ref="W237">IF($I$2="Раннее бронирование",
INDEX(GRID!$B$4:$BI$14,MATCH(W$7,GRID!$A$4:$A$14,0),MATCH(1,($U$2=GRID!$B$1:$BI$1)*(КАЛЕНДАРЬ!$AD26=GRID!$B$3:$BI$3), 0))*GRID!$B$67,
ROUNDUP(INDEX(GRID!$B$4:$BI$14,MATCH(W$7,GRID!$A$4:$A$14,0),MATCH(1,($U$2=GRID!$B$1:$BI$1)*(КАЛЕНДАРЬ!$AD26=GRID!$B$3:$BI$3),0))*GRID!$B$66*(1-GRID!$B$69),0))</f>
        <v>157760</v>
      </c>
      <c r="X237" s="48" cm="1">
        <f t="array" ref="X237">IF($I$2="Раннее бронирование",
INDEX(GRID!$B$17:$BI$27,MATCH(W$7,GRID!$A$17:$A$27,0),MATCH(1,($U$2=GRID!$B$1:$BI$1)*(КАЛЕНДАРЬ!$AD26=GRID!$B$3:$BI$3), 0))*GRID!$B$67,
ROUNDUP(INDEX(GRID!$B$17:$BI$27,MATCH(W$7,GRID!$A$17:$A$27,0),MATCH(1,($U$2=GRID!$B$1:$BI$1)*(КАЛЕНДАРЬ!$AD26=GRID!$B$3:$BI$3), 0))*GRID!$B$66*(1-GRID!$B$69),0))</f>
        <v>159460</v>
      </c>
    </row>
    <row r="238" spans="1:24" hidden="1" x14ac:dyDescent="0.2">
      <c r="A238" s="117" t="s">
        <v>47</v>
      </c>
      <c r="B238" s="117">
        <v>24</v>
      </c>
      <c r="C238" s="47" cm="1">
        <f t="array" ref="C238">IF($I$2="Раннее бронирование",
INDEX(GRID!$B$4:$BI$14,MATCH(C$7,GRID!$A$4:$A$14,0),MATCH(1,($U$2=GRID!$B$1:$BI$1)*(КАЛЕНДАРЬ!$AD27=GRID!$B$3:$BI$3), 0))*GRID!$B$67,
ROUNDUP(INDEX(GRID!$B$4:$BI$14,MATCH(C$7,GRID!$A$4:$A$14,0),MATCH(1,($U$2=GRID!$B$1:$BI$1)*(КАЛЕНДАРЬ!$AD27=GRID!$B$3:$BI$3),0))*GRID!$B$66*(1-GRID!$B$69),0))</f>
        <v>13600</v>
      </c>
      <c r="D238" s="48" cm="1">
        <f t="array" ref="D238">IF($I$2="Раннее бронирование",
INDEX(GRID!$B$17:$BI$27,MATCH(C$7,GRID!$A$17:$A$27,0),MATCH(1,($U$2=GRID!$B$1:$BI$1)*(КАЛЕНДАРЬ!$AD27=GRID!$B$3:$BI$3), 0))*GRID!$B$67,
ROUNDUP(INDEX(GRID!$B$17:$BI$27,MATCH(C$7,GRID!$A$17:$A$27,0),MATCH(1,($U$2=GRID!$B$1:$BI$1)*(КАЛЕНДАРЬ!$AD27=GRID!$B$3:$BI$3), 0))*GRID!$B$66*(1-GRID!$B$69),0))</f>
        <v>15300</v>
      </c>
      <c r="E238" s="47" cm="1">
        <f t="array" ref="E238">IF($I$2="Раннее бронирование",
INDEX(GRID!$B$4:$BI$14,MATCH(E$7,GRID!$A$4:$A$14,0),MATCH(1,($U$2=GRID!$B$1:$BI$1)*(КАЛЕНДАРЬ!$AD27=GRID!$B$3:$BI$3), 0))*GRID!$B$67,
ROUNDUP(INDEX(GRID!$B$4:$BI$14,MATCH(E$7,GRID!$A$4:$A$14,0),MATCH(1,($U$2=GRID!$B$1:$BI$1)*(КАЛЕНДАРЬ!$AD27=GRID!$B$3:$BI$3),0))*GRID!$B$66*(1-GRID!$B$69),0))</f>
        <v>14960</v>
      </c>
      <c r="F238" s="48" cm="1">
        <f t="array" ref="F238">IF($I$2="Раннее бронирование",
INDEX(GRID!$B$17:$BI$27,MATCH(E$7,GRID!$A$17:$A$27,0),MATCH(1,($U$2=GRID!$B$1:$BI$1)*(КАЛЕНДАРЬ!$AD27=GRID!$B$3:$BI$3), 0))*GRID!$B$67,
ROUNDUP(INDEX(GRID!$B$17:$BI$27,MATCH(E$7,GRID!$A$17:$A$27,0),MATCH(1,($U$2=GRID!$B$1:$BI$1)*(КАЛЕНДАРЬ!$AD27=GRID!$B$3:$BI$3), 0))*GRID!$B$66*(1-GRID!$B$69),0))</f>
        <v>16660</v>
      </c>
      <c r="G238" s="47" t="e" cm="1">
        <f t="array" ref="G238">IF($I$2="Раннее бронирование",
INDEX(GRID!$B$4:$BI$14,MATCH(G$7,GRID!$A$4:$A$14,0),MATCH(1,($U$2=GRID!$B$1:$BI$1)*(КАЛЕНДАРЬ!$AD27=GRID!$B$3:$BI$3), 0))*GRID!$B$67,
ROUNDUP(INDEX(GRID!$B$4:$BI$14,MATCH(G$7,GRID!$A$4:$A$14,0),MATCH(1,($U$2=GRID!$B$1:$BI$1)*(КАЛЕНДАРЬ!$AD27=GRID!$B$3:$BI$3),0))*GRID!$B$66*(1-GRID!$B$69),0))</f>
        <v>#N/A</v>
      </c>
      <c r="H238" s="48" t="e" cm="1">
        <f t="array" ref="H238">IF($I$2="Раннее бронирование",
INDEX(GRID!$B$17:$BI$27,MATCH(G$7,GRID!$A$17:$A$27,0),MATCH(1,($U$2=GRID!$B$1:$BI$1)*(КАЛЕНДАРЬ!$AD27=GRID!$B$3:$BI$3), 0))*GRID!$B$67,
ROUNDUP(INDEX(GRID!$B$17:$BI$27,MATCH(G$7,GRID!$A$17:$A$27,0),MATCH(1,($U$2=GRID!$B$1:$BI$1)*(КАЛЕНДАРЬ!$AD27=GRID!$B$3:$BI$3), 0))*GRID!$B$66*(1-GRID!$B$69),0))</f>
        <v>#N/A</v>
      </c>
      <c r="I238" s="47" t="e" cm="1">
        <f t="array" ref="I238">IF($I$2="Раннее бронирование",
INDEX(GRID!$B$4:$BI$14,MATCH(I$7,GRID!$A$4:$A$14,0),MATCH(1,($U$2=GRID!$B$1:$BI$1)*(КАЛЕНДАРЬ!$AD27=GRID!$B$3:$BI$3), 0))*GRID!$B$67,
ROUNDUP(INDEX(GRID!$B$4:$BI$14,MATCH(I$7,GRID!$A$4:$A$14,0),MATCH(1,($U$2=GRID!$B$1:$BI$1)*(КАЛЕНДАРЬ!$AD27=GRID!$B$3:$BI$3),0))*GRID!$B$66*(1-GRID!$B$69),0))</f>
        <v>#N/A</v>
      </c>
      <c r="J238" s="48" t="e" cm="1">
        <f t="array" ref="J238">IF($I$2="Раннее бронирование",
INDEX(GRID!$B$17:$BI$27,MATCH(I$7,GRID!$A$17:$A$27,0),MATCH(1,($U$2=GRID!$B$1:$BI$1)*(КАЛЕНДАРЬ!$AD27=GRID!$B$3:$BI$3), 0))*GRID!$B$67,
ROUNDUP(INDEX(GRID!$B$17:$BI$27,MATCH(I$7,GRID!$A$17:$A$27,0),MATCH(1,($U$2=GRID!$B$1:$BI$1)*(КАЛЕНДАРЬ!$AD27=GRID!$B$3:$BI$3), 0))*GRID!$B$66*(1-GRID!$B$69),0))</f>
        <v>#N/A</v>
      </c>
      <c r="K238" s="47" cm="1">
        <f t="array" ref="K238">IF($I$2="Раннее бронирование",
INDEX(GRID!$B$4:$BI$14,MATCH(K$7,GRID!$A$4:$A$14,0),MATCH(1,($U$2=GRID!$B$1:$BI$1)*(КАЛЕНДАРЬ!$AD27=GRID!$B$3:$BI$3), 0))*GRID!$B$67,
ROUNDUP(INDEX(GRID!$B$4:$BI$14,MATCH(K$7,GRID!$A$4:$A$14,0),MATCH(1,($U$2=GRID!$B$1:$BI$1)*(КАЛЕНДАРЬ!$AD27=GRID!$B$3:$BI$3),0))*GRID!$B$66*(1-GRID!$B$69),0))</f>
        <v>19924</v>
      </c>
      <c r="L238" s="48" cm="1">
        <f t="array" ref="L238">IF($I$2="Раннее бронирование",
INDEX(GRID!$B$17:$BI$27,MATCH(K$7,GRID!$A$17:$A$27,0),MATCH(1,($U$2=GRID!$B$1:$BI$1)*(КАЛЕНДАРЬ!$AD27=GRID!$B$3:$BI$3), 0))*GRID!$B$67,
ROUNDUP(INDEX(GRID!$B$17:$BI$27,MATCH(K$7,GRID!$A$17:$A$27,0),MATCH(1,($U$2=GRID!$B$1:$BI$1)*(КАЛЕНДАРЬ!$AD27=GRID!$B$3:$BI$3), 0))*GRID!$B$66*(1-GRID!$B$69),0))</f>
        <v>21624</v>
      </c>
      <c r="M238" s="47" cm="1">
        <f t="array" ref="M238">IF($I$2="Раннее бронирование",
INDEX(GRID!$B$4:$BI$14,MATCH(M$7,GRID!$A$4:$A$14,0),MATCH(1,($U$2=GRID!$B$1:$BI$1)*(КАЛЕНДАРЬ!$AD27=GRID!$B$3:$BI$3), 0))*GRID!$B$67,
ROUNDUP(INDEX(GRID!$B$4:$BI$14,MATCH(M$7,GRID!$A$4:$A$14,0),MATCH(1,($U$2=GRID!$B$1:$BI$1)*(КАЛЕНДАРЬ!$AD27=GRID!$B$3:$BI$3),0))*GRID!$B$66*(1-GRID!$B$69),0))</f>
        <v>21964</v>
      </c>
      <c r="N238" s="48" cm="1">
        <f t="array" ref="N238">IF($I$2="Раннее бронирование",
INDEX(GRID!$B$17:$BI$27,MATCH(M$7,GRID!$A$17:$A$27,0),MATCH(1,($U$2=GRID!$B$1:$BI$1)*(КАЛЕНДАРЬ!$AD27=GRID!$B$3:$BI$3), 0))*GRID!$B$67,
ROUNDUP(INDEX(GRID!$B$17:$BI$27,MATCH(M$7,GRID!$A$17:$A$27,0),MATCH(1,($U$2=GRID!$B$1:$BI$1)*(КАЛЕНДАРЬ!$AD27=GRID!$B$3:$BI$3), 0))*GRID!$B$66*(1-GRID!$B$69),0))</f>
        <v>23664</v>
      </c>
      <c r="O238" s="47" cm="1">
        <f t="array" ref="O238">IF($I$2="Раннее бронирование",
INDEX(GRID!$B$4:$BI$14,MATCH(O$7,GRID!$A$4:$A$14,0),MATCH(1,($U$2=GRID!$B$1:$BI$1)*(КАЛЕНДАРЬ!$AD27=GRID!$B$3:$BI$3), 0))*GRID!$B$67,
ROUNDUP(INDEX(GRID!$B$4:$BI$14,MATCH(O$7,GRID!$A$4:$A$14,0),MATCH(1,($U$2=GRID!$B$1:$BI$1)*(КАЛЕНДАРЬ!$AD27=GRID!$B$3:$BI$3),0))*GRID!$B$66*(1-GRID!$B$69),0))</f>
        <v>26656</v>
      </c>
      <c r="P238" s="48" cm="1">
        <f t="array" ref="P238">IF($I$2="Раннее бронирование",
INDEX(GRID!$B$17:$BI$27,MATCH(O$7,GRID!$A$17:$A$27,0),MATCH(1,($U$2=GRID!$B$1:$BI$1)*(КАЛЕНДАРЬ!$AD27=GRID!$B$3:$BI$3), 0))*GRID!$B$67,
ROUNDUP(INDEX(GRID!$B$17:$BI$27,MATCH(O$7,GRID!$A$17:$A$27,0),MATCH(1,($U$2=GRID!$B$1:$BI$1)*(КАЛЕНДАРЬ!$AD27=GRID!$B$3:$BI$3), 0))*GRID!$B$66*(1-GRID!$B$69),0))</f>
        <v>28356</v>
      </c>
      <c r="Q238" s="47" t="e" cm="1">
        <f t="array" ref="Q238">IF($I$2="Раннее бронирование",
INDEX(GRID!$B$4:$BI$14,MATCH(Q$7,GRID!$A$4:$A$14,0),MATCH(1,($U$2=GRID!$B$1:$BI$1)*(КАЛЕНДАРЬ!$AD27=GRID!$B$3:$BI$3), 0))*GRID!$B$67,
ROUNDUP(INDEX(GRID!$B$4:$BI$14,MATCH(Q$7,GRID!$A$4:$A$14,0),MATCH(1,($U$2=GRID!$B$1:$BI$1)*(КАЛЕНДАРЬ!$AD27=GRID!$B$3:$BI$3),0))*GRID!$B$66*(1-GRID!$B$69),0))</f>
        <v>#N/A</v>
      </c>
      <c r="R238" s="48" t="e" cm="1">
        <f t="array" ref="R238">IF($I$2="Раннее бронирование",
INDEX(GRID!$B$17:$BI$27,MATCH(Q$7,GRID!$A$17:$A$27,0),MATCH(1,($U$2=GRID!$B$1:$BI$1)*(КАЛЕНДАРЬ!$AD27=GRID!$B$3:$BI$3), 0))*GRID!$B$67,
ROUNDUP(INDEX(GRID!$B$17:$BI$27,MATCH(Q$7,GRID!$A$17:$A$27,0),MATCH(1,($U$2=GRID!$B$1:$BI$1)*(КАЛЕНДАРЬ!$AD27=GRID!$B$3:$BI$3), 0))*GRID!$B$66*(1-GRID!$B$69),0))</f>
        <v>#N/A</v>
      </c>
      <c r="S238" s="47" t="e" cm="1">
        <f t="array" ref="S238">IF($I$2="Раннее бронирование",
INDEX(GRID!$B$4:$BI$14,MATCH(S$7,GRID!$A$4:$A$14,0),MATCH(1,($U$2=GRID!$B$1:$BI$1)*(КАЛЕНДАРЬ!$AD27=GRID!$B$3:$BI$3), 0))*GRID!$B$67,
ROUNDUP(INDEX(GRID!$B$4:$BI$14,MATCH(S$7,GRID!$A$4:$A$14,0),MATCH(1,($U$2=GRID!$B$1:$BI$1)*(КАЛЕНДАРЬ!$AD27=GRID!$B$3:$BI$3),0))*GRID!$B$66*(1-GRID!$B$69),0))</f>
        <v>#N/A</v>
      </c>
      <c r="T238" s="48" t="e" cm="1">
        <f t="array" ref="T238">IF($I$2="Раннее бронирование",
INDEX(GRID!$B$17:$BI$27,MATCH(S$7,GRID!$A$17:$A$27,0),MATCH(1,($U$2=GRID!$B$1:$BI$1)*(КАЛЕНДАРЬ!$AD27=GRID!$B$3:$BI$3), 0))*GRID!$B$67,
ROUNDUP(INDEX(GRID!$B$17:$BI$27,MATCH(S$7,GRID!$A$17:$A$27,0),MATCH(1,($U$2=GRID!$B$1:$BI$1)*(КАЛЕНДАРЬ!$AD27=GRID!$B$3:$BI$3), 0))*GRID!$B$66*(1-GRID!$B$69),0))</f>
        <v>#N/A</v>
      </c>
      <c r="U238" s="47" cm="1">
        <f t="array" ref="U238">IF($I$2="Раннее бронирование",
INDEX(GRID!$B$4:$BI$14,MATCH(U$7,GRID!$A$4:$A$14,0),MATCH(1,($U$2=GRID!$B$1:$BI$1)*(КАЛЕНДАРЬ!$AD27=GRID!$B$3:$BI$3), 0))*GRID!$B$67,
ROUNDUP(INDEX(GRID!$B$4:$BI$14,MATCH(U$7,GRID!$A$4:$A$14,0),MATCH(1,($U$2=GRID!$B$1:$BI$1)*(КАЛЕНДАРЬ!$AD27=GRID!$B$3:$BI$3),0))*GRID!$B$66*(1-GRID!$B$69),0))</f>
        <v>41480</v>
      </c>
      <c r="V238" s="48" cm="1">
        <f t="array" ref="V238">IF($I$2="Раннее бронирование",
INDEX(GRID!$B$17:$BI$27,MATCH(U$7,GRID!$A$17:$A$27,0),MATCH(1,($U$2=GRID!$B$1:$BI$1)*(КАЛЕНДАРЬ!$AD27=GRID!$B$3:$BI$3), 0))*GRID!$B$67,
ROUNDUP(INDEX(GRID!$B$17:$BI$27,MATCH(U$7,GRID!$A$17:$A$27,0),MATCH(1,($U$2=GRID!$B$1:$BI$1)*(КАЛЕНДАРЬ!$AD27=GRID!$B$3:$BI$3), 0))*GRID!$B$66*(1-GRID!$B$69),0))</f>
        <v>43180</v>
      </c>
      <c r="W238" s="47" cm="1">
        <f t="array" ref="W238">IF($I$2="Раннее бронирование",
INDEX(GRID!$B$4:$BI$14,MATCH(W$7,GRID!$A$4:$A$14,0),MATCH(1,($U$2=GRID!$B$1:$BI$1)*(КАЛЕНДАРЬ!$AD27=GRID!$B$3:$BI$3), 0))*GRID!$B$67,
ROUNDUP(INDEX(GRID!$B$4:$BI$14,MATCH(W$7,GRID!$A$4:$A$14,0),MATCH(1,($U$2=GRID!$B$1:$BI$1)*(КАЛЕНДАРЬ!$AD27=GRID!$B$3:$BI$3),0))*GRID!$B$66*(1-GRID!$B$69),0))</f>
        <v>163880</v>
      </c>
      <c r="X238" s="48" cm="1">
        <f t="array" ref="X238">IF($I$2="Раннее бронирование",
INDEX(GRID!$B$17:$BI$27,MATCH(W$7,GRID!$A$17:$A$27,0),MATCH(1,($U$2=GRID!$B$1:$BI$1)*(КАЛЕНДАРЬ!$AD27=GRID!$B$3:$BI$3), 0))*GRID!$B$67,
ROUNDUP(INDEX(GRID!$B$17:$BI$27,MATCH(W$7,GRID!$A$17:$A$27,0),MATCH(1,($U$2=GRID!$B$1:$BI$1)*(КАЛЕНДАРЬ!$AD27=GRID!$B$3:$BI$3), 0))*GRID!$B$66*(1-GRID!$B$69),0))</f>
        <v>165580</v>
      </c>
    </row>
    <row r="239" spans="1:24" hidden="1" x14ac:dyDescent="0.2">
      <c r="A239" s="117" t="s">
        <v>48</v>
      </c>
      <c r="B239" s="117">
        <v>25</v>
      </c>
      <c r="C239" s="47" cm="1">
        <f t="array" ref="C239">IF($I$2="Раннее бронирование",
INDEX(GRID!$B$4:$BI$14,MATCH(C$7,GRID!$A$4:$A$14,0),MATCH(1,($U$2=GRID!$B$1:$BI$1)*(КАЛЕНДАРЬ!$AD28=GRID!$B$3:$BI$3), 0))*GRID!$B$67,
ROUNDUP(INDEX(GRID!$B$4:$BI$14,MATCH(C$7,GRID!$A$4:$A$14,0),MATCH(1,($U$2=GRID!$B$1:$BI$1)*(КАЛЕНДАРЬ!$AD28=GRID!$B$3:$BI$3),0))*GRID!$B$66*(1-GRID!$B$69),0))</f>
        <v>13600</v>
      </c>
      <c r="D239" s="48" cm="1">
        <f t="array" ref="D239">IF($I$2="Раннее бронирование",
INDEX(GRID!$B$17:$BI$27,MATCH(C$7,GRID!$A$17:$A$27,0),MATCH(1,($U$2=GRID!$B$1:$BI$1)*(КАЛЕНДАРЬ!$AD28=GRID!$B$3:$BI$3), 0))*GRID!$B$67,
ROUNDUP(INDEX(GRID!$B$17:$BI$27,MATCH(C$7,GRID!$A$17:$A$27,0),MATCH(1,($U$2=GRID!$B$1:$BI$1)*(КАЛЕНДАРЬ!$AD28=GRID!$B$3:$BI$3), 0))*GRID!$B$66*(1-GRID!$B$69),0))</f>
        <v>15300</v>
      </c>
      <c r="E239" s="47" cm="1">
        <f t="array" ref="E239">IF($I$2="Раннее бронирование",
INDEX(GRID!$B$4:$BI$14,MATCH(E$7,GRID!$A$4:$A$14,0),MATCH(1,($U$2=GRID!$B$1:$BI$1)*(КАЛЕНДАРЬ!$AD28=GRID!$B$3:$BI$3), 0))*GRID!$B$67,
ROUNDUP(INDEX(GRID!$B$4:$BI$14,MATCH(E$7,GRID!$A$4:$A$14,0),MATCH(1,($U$2=GRID!$B$1:$BI$1)*(КАЛЕНДАРЬ!$AD28=GRID!$B$3:$BI$3),0))*GRID!$B$66*(1-GRID!$B$69),0))</f>
        <v>14960</v>
      </c>
      <c r="F239" s="48" cm="1">
        <f t="array" ref="F239">IF($I$2="Раннее бронирование",
INDEX(GRID!$B$17:$BI$27,MATCH(E$7,GRID!$A$17:$A$27,0),MATCH(1,($U$2=GRID!$B$1:$BI$1)*(КАЛЕНДАРЬ!$AD28=GRID!$B$3:$BI$3), 0))*GRID!$B$67,
ROUNDUP(INDEX(GRID!$B$17:$BI$27,MATCH(E$7,GRID!$A$17:$A$27,0),MATCH(1,($U$2=GRID!$B$1:$BI$1)*(КАЛЕНДАРЬ!$AD28=GRID!$B$3:$BI$3), 0))*GRID!$B$66*(1-GRID!$B$69),0))</f>
        <v>16660</v>
      </c>
      <c r="G239" s="47" t="e" cm="1">
        <f t="array" ref="G239">IF($I$2="Раннее бронирование",
INDEX(GRID!$B$4:$BI$14,MATCH(G$7,GRID!$A$4:$A$14,0),MATCH(1,($U$2=GRID!$B$1:$BI$1)*(КАЛЕНДАРЬ!$AD28=GRID!$B$3:$BI$3), 0))*GRID!$B$67,
ROUNDUP(INDEX(GRID!$B$4:$BI$14,MATCH(G$7,GRID!$A$4:$A$14,0),MATCH(1,($U$2=GRID!$B$1:$BI$1)*(КАЛЕНДАРЬ!$AD28=GRID!$B$3:$BI$3),0))*GRID!$B$66*(1-GRID!$B$69),0))</f>
        <v>#N/A</v>
      </c>
      <c r="H239" s="48" t="e" cm="1">
        <f t="array" ref="H239">IF($I$2="Раннее бронирование",
INDEX(GRID!$B$17:$BI$27,MATCH(G$7,GRID!$A$17:$A$27,0),MATCH(1,($U$2=GRID!$B$1:$BI$1)*(КАЛЕНДАРЬ!$AD28=GRID!$B$3:$BI$3), 0))*GRID!$B$67,
ROUNDUP(INDEX(GRID!$B$17:$BI$27,MATCH(G$7,GRID!$A$17:$A$27,0),MATCH(1,($U$2=GRID!$B$1:$BI$1)*(КАЛЕНДАРЬ!$AD28=GRID!$B$3:$BI$3), 0))*GRID!$B$66*(1-GRID!$B$69),0))</f>
        <v>#N/A</v>
      </c>
      <c r="I239" s="47" t="e" cm="1">
        <f t="array" ref="I239">IF($I$2="Раннее бронирование",
INDEX(GRID!$B$4:$BI$14,MATCH(I$7,GRID!$A$4:$A$14,0),MATCH(1,($U$2=GRID!$B$1:$BI$1)*(КАЛЕНДАРЬ!$AD28=GRID!$B$3:$BI$3), 0))*GRID!$B$67,
ROUNDUP(INDEX(GRID!$B$4:$BI$14,MATCH(I$7,GRID!$A$4:$A$14,0),MATCH(1,($U$2=GRID!$B$1:$BI$1)*(КАЛЕНДАРЬ!$AD28=GRID!$B$3:$BI$3),0))*GRID!$B$66*(1-GRID!$B$69),0))</f>
        <v>#N/A</v>
      </c>
      <c r="J239" s="48" t="e" cm="1">
        <f t="array" ref="J239">IF($I$2="Раннее бронирование",
INDEX(GRID!$B$17:$BI$27,MATCH(I$7,GRID!$A$17:$A$27,0),MATCH(1,($U$2=GRID!$B$1:$BI$1)*(КАЛЕНДАРЬ!$AD28=GRID!$B$3:$BI$3), 0))*GRID!$B$67,
ROUNDUP(INDEX(GRID!$B$17:$BI$27,MATCH(I$7,GRID!$A$17:$A$27,0),MATCH(1,($U$2=GRID!$B$1:$BI$1)*(КАЛЕНДАРЬ!$AD28=GRID!$B$3:$BI$3), 0))*GRID!$B$66*(1-GRID!$B$69),0))</f>
        <v>#N/A</v>
      </c>
      <c r="K239" s="47" cm="1">
        <f t="array" ref="K239">IF($I$2="Раннее бронирование",
INDEX(GRID!$B$4:$BI$14,MATCH(K$7,GRID!$A$4:$A$14,0),MATCH(1,($U$2=GRID!$B$1:$BI$1)*(КАЛЕНДАРЬ!$AD28=GRID!$B$3:$BI$3), 0))*GRID!$B$67,
ROUNDUP(INDEX(GRID!$B$4:$BI$14,MATCH(K$7,GRID!$A$4:$A$14,0),MATCH(1,($U$2=GRID!$B$1:$BI$1)*(КАЛЕНДАРЬ!$AD28=GRID!$B$3:$BI$3),0))*GRID!$B$66*(1-GRID!$B$69),0))</f>
        <v>19924</v>
      </c>
      <c r="L239" s="48" cm="1">
        <f t="array" ref="L239">IF($I$2="Раннее бронирование",
INDEX(GRID!$B$17:$BI$27,MATCH(K$7,GRID!$A$17:$A$27,0),MATCH(1,($U$2=GRID!$B$1:$BI$1)*(КАЛЕНДАРЬ!$AD28=GRID!$B$3:$BI$3), 0))*GRID!$B$67,
ROUNDUP(INDEX(GRID!$B$17:$BI$27,MATCH(K$7,GRID!$A$17:$A$27,0),MATCH(1,($U$2=GRID!$B$1:$BI$1)*(КАЛЕНДАРЬ!$AD28=GRID!$B$3:$BI$3), 0))*GRID!$B$66*(1-GRID!$B$69),0))</f>
        <v>21624</v>
      </c>
      <c r="M239" s="47" cm="1">
        <f t="array" ref="M239">IF($I$2="Раннее бронирование",
INDEX(GRID!$B$4:$BI$14,MATCH(M$7,GRID!$A$4:$A$14,0),MATCH(1,($U$2=GRID!$B$1:$BI$1)*(КАЛЕНДАРЬ!$AD28=GRID!$B$3:$BI$3), 0))*GRID!$B$67,
ROUNDUP(INDEX(GRID!$B$4:$BI$14,MATCH(M$7,GRID!$A$4:$A$14,0),MATCH(1,($U$2=GRID!$B$1:$BI$1)*(КАЛЕНДАРЬ!$AD28=GRID!$B$3:$BI$3),0))*GRID!$B$66*(1-GRID!$B$69),0))</f>
        <v>21964</v>
      </c>
      <c r="N239" s="48" cm="1">
        <f t="array" ref="N239">IF($I$2="Раннее бронирование",
INDEX(GRID!$B$17:$BI$27,MATCH(M$7,GRID!$A$17:$A$27,0),MATCH(1,($U$2=GRID!$B$1:$BI$1)*(КАЛЕНДАРЬ!$AD28=GRID!$B$3:$BI$3), 0))*GRID!$B$67,
ROUNDUP(INDEX(GRID!$B$17:$BI$27,MATCH(M$7,GRID!$A$17:$A$27,0),MATCH(1,($U$2=GRID!$B$1:$BI$1)*(КАЛЕНДАРЬ!$AD28=GRID!$B$3:$BI$3), 0))*GRID!$B$66*(1-GRID!$B$69),0))</f>
        <v>23664</v>
      </c>
      <c r="O239" s="47" cm="1">
        <f t="array" ref="O239">IF($I$2="Раннее бронирование",
INDEX(GRID!$B$4:$BI$14,MATCH(O$7,GRID!$A$4:$A$14,0),MATCH(1,($U$2=GRID!$B$1:$BI$1)*(КАЛЕНДАРЬ!$AD28=GRID!$B$3:$BI$3), 0))*GRID!$B$67,
ROUNDUP(INDEX(GRID!$B$4:$BI$14,MATCH(O$7,GRID!$A$4:$A$14,0),MATCH(1,($U$2=GRID!$B$1:$BI$1)*(КАЛЕНДАРЬ!$AD28=GRID!$B$3:$BI$3),0))*GRID!$B$66*(1-GRID!$B$69),0))</f>
        <v>26656</v>
      </c>
      <c r="P239" s="48" cm="1">
        <f t="array" ref="P239">IF($I$2="Раннее бронирование",
INDEX(GRID!$B$17:$BI$27,MATCH(O$7,GRID!$A$17:$A$27,0),MATCH(1,($U$2=GRID!$B$1:$BI$1)*(КАЛЕНДАРЬ!$AD28=GRID!$B$3:$BI$3), 0))*GRID!$B$67,
ROUNDUP(INDEX(GRID!$B$17:$BI$27,MATCH(O$7,GRID!$A$17:$A$27,0),MATCH(1,($U$2=GRID!$B$1:$BI$1)*(КАЛЕНДАРЬ!$AD28=GRID!$B$3:$BI$3), 0))*GRID!$B$66*(1-GRID!$B$69),0))</f>
        <v>28356</v>
      </c>
      <c r="Q239" s="47" t="e" cm="1">
        <f t="array" ref="Q239">IF($I$2="Раннее бронирование",
INDEX(GRID!$B$4:$BI$14,MATCH(Q$7,GRID!$A$4:$A$14,0),MATCH(1,($U$2=GRID!$B$1:$BI$1)*(КАЛЕНДАРЬ!$AD28=GRID!$B$3:$BI$3), 0))*GRID!$B$67,
ROUNDUP(INDEX(GRID!$B$4:$BI$14,MATCH(Q$7,GRID!$A$4:$A$14,0),MATCH(1,($U$2=GRID!$B$1:$BI$1)*(КАЛЕНДАРЬ!$AD28=GRID!$B$3:$BI$3),0))*GRID!$B$66*(1-GRID!$B$69),0))</f>
        <v>#N/A</v>
      </c>
      <c r="R239" s="48" t="e" cm="1">
        <f t="array" ref="R239">IF($I$2="Раннее бронирование",
INDEX(GRID!$B$17:$BI$27,MATCH(Q$7,GRID!$A$17:$A$27,0),MATCH(1,($U$2=GRID!$B$1:$BI$1)*(КАЛЕНДАРЬ!$AD28=GRID!$B$3:$BI$3), 0))*GRID!$B$67,
ROUNDUP(INDEX(GRID!$B$17:$BI$27,MATCH(Q$7,GRID!$A$17:$A$27,0),MATCH(1,($U$2=GRID!$B$1:$BI$1)*(КАЛЕНДАРЬ!$AD28=GRID!$B$3:$BI$3), 0))*GRID!$B$66*(1-GRID!$B$69),0))</f>
        <v>#N/A</v>
      </c>
      <c r="S239" s="47" t="e" cm="1">
        <f t="array" ref="S239">IF($I$2="Раннее бронирование",
INDEX(GRID!$B$4:$BI$14,MATCH(S$7,GRID!$A$4:$A$14,0),MATCH(1,($U$2=GRID!$B$1:$BI$1)*(КАЛЕНДАРЬ!$AD28=GRID!$B$3:$BI$3), 0))*GRID!$B$67,
ROUNDUP(INDEX(GRID!$B$4:$BI$14,MATCH(S$7,GRID!$A$4:$A$14,0),MATCH(1,($U$2=GRID!$B$1:$BI$1)*(КАЛЕНДАРЬ!$AD28=GRID!$B$3:$BI$3),0))*GRID!$B$66*(1-GRID!$B$69),0))</f>
        <v>#N/A</v>
      </c>
      <c r="T239" s="48" t="e" cm="1">
        <f t="array" ref="T239">IF($I$2="Раннее бронирование",
INDEX(GRID!$B$17:$BI$27,MATCH(S$7,GRID!$A$17:$A$27,0),MATCH(1,($U$2=GRID!$B$1:$BI$1)*(КАЛЕНДАРЬ!$AD28=GRID!$B$3:$BI$3), 0))*GRID!$B$67,
ROUNDUP(INDEX(GRID!$B$17:$BI$27,MATCH(S$7,GRID!$A$17:$A$27,0),MATCH(1,($U$2=GRID!$B$1:$BI$1)*(КАЛЕНДАРЬ!$AD28=GRID!$B$3:$BI$3), 0))*GRID!$B$66*(1-GRID!$B$69),0))</f>
        <v>#N/A</v>
      </c>
      <c r="U239" s="47" cm="1">
        <f t="array" ref="U239">IF($I$2="Раннее бронирование",
INDEX(GRID!$B$4:$BI$14,MATCH(U$7,GRID!$A$4:$A$14,0),MATCH(1,($U$2=GRID!$B$1:$BI$1)*(КАЛЕНДАРЬ!$AD28=GRID!$B$3:$BI$3), 0))*GRID!$B$67,
ROUNDUP(INDEX(GRID!$B$4:$BI$14,MATCH(U$7,GRID!$A$4:$A$14,0),MATCH(1,($U$2=GRID!$B$1:$BI$1)*(КАЛЕНДАРЬ!$AD28=GRID!$B$3:$BI$3),0))*GRID!$B$66*(1-GRID!$B$69),0))</f>
        <v>41480</v>
      </c>
      <c r="V239" s="48" cm="1">
        <f t="array" ref="V239">IF($I$2="Раннее бронирование",
INDEX(GRID!$B$17:$BI$27,MATCH(U$7,GRID!$A$17:$A$27,0),MATCH(1,($U$2=GRID!$B$1:$BI$1)*(КАЛЕНДАРЬ!$AD28=GRID!$B$3:$BI$3), 0))*GRID!$B$67,
ROUNDUP(INDEX(GRID!$B$17:$BI$27,MATCH(U$7,GRID!$A$17:$A$27,0),MATCH(1,($U$2=GRID!$B$1:$BI$1)*(КАЛЕНДАРЬ!$AD28=GRID!$B$3:$BI$3), 0))*GRID!$B$66*(1-GRID!$B$69),0))</f>
        <v>43180</v>
      </c>
      <c r="W239" s="47" cm="1">
        <f t="array" ref="W239">IF($I$2="Раннее бронирование",
INDEX(GRID!$B$4:$BI$14,MATCH(W$7,GRID!$A$4:$A$14,0),MATCH(1,($U$2=GRID!$B$1:$BI$1)*(КАЛЕНДАРЬ!$AD28=GRID!$B$3:$BI$3), 0))*GRID!$B$67,
ROUNDUP(INDEX(GRID!$B$4:$BI$14,MATCH(W$7,GRID!$A$4:$A$14,0),MATCH(1,($U$2=GRID!$B$1:$BI$1)*(КАЛЕНДАРЬ!$AD28=GRID!$B$3:$BI$3),0))*GRID!$B$66*(1-GRID!$B$69),0))</f>
        <v>163880</v>
      </c>
      <c r="X239" s="48" cm="1">
        <f t="array" ref="X239">IF($I$2="Раннее бронирование",
INDEX(GRID!$B$17:$BI$27,MATCH(W$7,GRID!$A$17:$A$27,0),MATCH(1,($U$2=GRID!$B$1:$BI$1)*(КАЛЕНДАРЬ!$AD28=GRID!$B$3:$BI$3), 0))*GRID!$B$67,
ROUNDUP(INDEX(GRID!$B$17:$BI$27,MATCH(W$7,GRID!$A$17:$A$27,0),MATCH(1,($U$2=GRID!$B$1:$BI$1)*(КАЛЕНДАРЬ!$AD28=GRID!$B$3:$BI$3), 0))*GRID!$B$66*(1-GRID!$B$69),0))</f>
        <v>165580</v>
      </c>
    </row>
    <row r="240" spans="1:24" hidden="1" x14ac:dyDescent="0.2">
      <c r="A240" s="117" t="s">
        <v>42</v>
      </c>
      <c r="B240" s="117">
        <v>26</v>
      </c>
      <c r="C240" s="47" cm="1">
        <f t="array" ref="C240">IF($I$2="Раннее бронирование",
INDEX(GRID!$B$4:$BI$14,MATCH(C$7,GRID!$A$4:$A$14,0),MATCH(1,($U$2=GRID!$B$1:$BI$1)*(КАЛЕНДАРЬ!$AD29=GRID!$B$3:$BI$3), 0))*GRID!$B$67,
ROUNDUP(INDEX(GRID!$B$4:$BI$14,MATCH(C$7,GRID!$A$4:$A$14,0),MATCH(1,($U$2=GRID!$B$1:$BI$1)*(КАЛЕНДАРЬ!$AD29=GRID!$B$3:$BI$3),0))*GRID!$B$66*(1-GRID!$B$69),0))</f>
        <v>12920</v>
      </c>
      <c r="D240" s="48" cm="1">
        <f t="array" ref="D240">IF($I$2="Раннее бронирование",
INDEX(GRID!$B$17:$BI$27,MATCH(C$7,GRID!$A$17:$A$27,0),MATCH(1,($U$2=GRID!$B$1:$BI$1)*(КАЛЕНДАРЬ!$AD29=GRID!$B$3:$BI$3), 0))*GRID!$B$67,
ROUNDUP(INDEX(GRID!$B$17:$BI$27,MATCH(C$7,GRID!$A$17:$A$27,0),MATCH(1,($U$2=GRID!$B$1:$BI$1)*(КАЛЕНДАРЬ!$AD29=GRID!$B$3:$BI$3), 0))*GRID!$B$66*(1-GRID!$B$69),0))</f>
        <v>14620</v>
      </c>
      <c r="E240" s="47" cm="1">
        <f t="array" ref="E240">IF($I$2="Раннее бронирование",
INDEX(GRID!$B$4:$BI$14,MATCH(E$7,GRID!$A$4:$A$14,0),MATCH(1,($U$2=GRID!$B$1:$BI$1)*(КАЛЕНДАРЬ!$AD29=GRID!$B$3:$BI$3), 0))*GRID!$B$67,
ROUNDUP(INDEX(GRID!$B$4:$BI$14,MATCH(E$7,GRID!$A$4:$A$14,0),MATCH(1,($U$2=GRID!$B$1:$BI$1)*(КАЛЕНДАРЬ!$AD29=GRID!$B$3:$BI$3),0))*GRID!$B$66*(1-GRID!$B$69),0))</f>
        <v>14212</v>
      </c>
      <c r="F240" s="48" cm="1">
        <f t="array" ref="F240">IF($I$2="Раннее бронирование",
INDEX(GRID!$B$17:$BI$27,MATCH(E$7,GRID!$A$17:$A$27,0),MATCH(1,($U$2=GRID!$B$1:$BI$1)*(КАЛЕНДАРЬ!$AD29=GRID!$B$3:$BI$3), 0))*GRID!$B$67,
ROUNDUP(INDEX(GRID!$B$17:$BI$27,MATCH(E$7,GRID!$A$17:$A$27,0),MATCH(1,($U$2=GRID!$B$1:$BI$1)*(КАЛЕНДАРЬ!$AD29=GRID!$B$3:$BI$3), 0))*GRID!$B$66*(1-GRID!$B$69),0))</f>
        <v>15912</v>
      </c>
      <c r="G240" s="47" t="e" cm="1">
        <f t="array" ref="G240">IF($I$2="Раннее бронирование",
INDEX(GRID!$B$4:$BI$14,MATCH(G$7,GRID!$A$4:$A$14,0),MATCH(1,($U$2=GRID!$B$1:$BI$1)*(КАЛЕНДАРЬ!$AD29=GRID!$B$3:$BI$3), 0))*GRID!$B$67,
ROUNDUP(INDEX(GRID!$B$4:$BI$14,MATCH(G$7,GRID!$A$4:$A$14,0),MATCH(1,($U$2=GRID!$B$1:$BI$1)*(КАЛЕНДАРЬ!$AD29=GRID!$B$3:$BI$3),0))*GRID!$B$66*(1-GRID!$B$69),0))</f>
        <v>#N/A</v>
      </c>
      <c r="H240" s="48" t="e" cm="1">
        <f t="array" ref="H240">IF($I$2="Раннее бронирование",
INDEX(GRID!$B$17:$BI$27,MATCH(G$7,GRID!$A$17:$A$27,0),MATCH(1,($U$2=GRID!$B$1:$BI$1)*(КАЛЕНДАРЬ!$AD29=GRID!$B$3:$BI$3), 0))*GRID!$B$67,
ROUNDUP(INDEX(GRID!$B$17:$BI$27,MATCH(G$7,GRID!$A$17:$A$27,0),MATCH(1,($U$2=GRID!$B$1:$BI$1)*(КАЛЕНДАРЬ!$AD29=GRID!$B$3:$BI$3), 0))*GRID!$B$66*(1-GRID!$B$69),0))</f>
        <v>#N/A</v>
      </c>
      <c r="I240" s="47" t="e" cm="1">
        <f t="array" ref="I240">IF($I$2="Раннее бронирование",
INDEX(GRID!$B$4:$BI$14,MATCH(I$7,GRID!$A$4:$A$14,0),MATCH(1,($U$2=GRID!$B$1:$BI$1)*(КАЛЕНДАРЬ!$AD29=GRID!$B$3:$BI$3), 0))*GRID!$B$67,
ROUNDUP(INDEX(GRID!$B$4:$BI$14,MATCH(I$7,GRID!$A$4:$A$14,0),MATCH(1,($U$2=GRID!$B$1:$BI$1)*(КАЛЕНДАРЬ!$AD29=GRID!$B$3:$BI$3),0))*GRID!$B$66*(1-GRID!$B$69),0))</f>
        <v>#N/A</v>
      </c>
      <c r="J240" s="48" t="e" cm="1">
        <f t="array" ref="J240">IF($I$2="Раннее бронирование",
INDEX(GRID!$B$17:$BI$27,MATCH(I$7,GRID!$A$17:$A$27,0),MATCH(1,($U$2=GRID!$B$1:$BI$1)*(КАЛЕНДАРЬ!$AD29=GRID!$B$3:$BI$3), 0))*GRID!$B$67,
ROUNDUP(INDEX(GRID!$B$17:$BI$27,MATCH(I$7,GRID!$A$17:$A$27,0),MATCH(1,($U$2=GRID!$B$1:$BI$1)*(КАЛЕНДАРЬ!$AD29=GRID!$B$3:$BI$3), 0))*GRID!$B$66*(1-GRID!$B$69),0))</f>
        <v>#N/A</v>
      </c>
      <c r="K240" s="47" cm="1">
        <f t="array" ref="K240">IF($I$2="Раннее бронирование",
INDEX(GRID!$B$4:$BI$14,MATCH(K$7,GRID!$A$4:$A$14,0),MATCH(1,($U$2=GRID!$B$1:$BI$1)*(КАЛЕНДАРЬ!$AD29=GRID!$B$3:$BI$3), 0))*GRID!$B$67,
ROUNDUP(INDEX(GRID!$B$4:$BI$14,MATCH(K$7,GRID!$A$4:$A$14,0),MATCH(1,($U$2=GRID!$B$1:$BI$1)*(КАЛЕНДАРЬ!$AD29=GRID!$B$3:$BI$3),0))*GRID!$B$66*(1-GRID!$B$69),0))</f>
        <v>18768</v>
      </c>
      <c r="L240" s="48" cm="1">
        <f t="array" ref="L240">IF($I$2="Раннее бронирование",
INDEX(GRID!$B$17:$BI$27,MATCH(K$7,GRID!$A$17:$A$27,0),MATCH(1,($U$2=GRID!$B$1:$BI$1)*(КАЛЕНДАРЬ!$AD29=GRID!$B$3:$BI$3), 0))*GRID!$B$67,
ROUNDUP(INDEX(GRID!$B$17:$BI$27,MATCH(K$7,GRID!$A$17:$A$27,0),MATCH(1,($U$2=GRID!$B$1:$BI$1)*(КАЛЕНДАРЬ!$AD29=GRID!$B$3:$BI$3), 0))*GRID!$B$66*(1-GRID!$B$69),0))</f>
        <v>20468</v>
      </c>
      <c r="M240" s="47" cm="1">
        <f t="array" ref="M240">IF($I$2="Раннее бронирование",
INDEX(GRID!$B$4:$BI$14,MATCH(M$7,GRID!$A$4:$A$14,0),MATCH(1,($U$2=GRID!$B$1:$BI$1)*(КАЛЕНДАРЬ!$AD29=GRID!$B$3:$BI$3), 0))*GRID!$B$67,
ROUNDUP(INDEX(GRID!$B$4:$BI$14,MATCH(M$7,GRID!$A$4:$A$14,0),MATCH(1,($U$2=GRID!$B$1:$BI$1)*(КАЛЕНДАРЬ!$AD29=GRID!$B$3:$BI$3),0))*GRID!$B$66*(1-GRID!$B$69),0))</f>
        <v>20604</v>
      </c>
      <c r="N240" s="48" cm="1">
        <f t="array" ref="N240">IF($I$2="Раннее бронирование",
INDEX(GRID!$B$17:$BI$27,MATCH(M$7,GRID!$A$17:$A$27,0),MATCH(1,($U$2=GRID!$B$1:$BI$1)*(КАЛЕНДАРЬ!$AD29=GRID!$B$3:$BI$3), 0))*GRID!$B$67,
ROUNDUP(INDEX(GRID!$B$17:$BI$27,MATCH(M$7,GRID!$A$17:$A$27,0),MATCH(1,($U$2=GRID!$B$1:$BI$1)*(КАЛЕНДАРЬ!$AD29=GRID!$B$3:$BI$3), 0))*GRID!$B$66*(1-GRID!$B$69),0))</f>
        <v>22304</v>
      </c>
      <c r="O240" s="47" cm="1">
        <f t="array" ref="O240">IF($I$2="Раннее бронирование",
INDEX(GRID!$B$4:$BI$14,MATCH(O$7,GRID!$A$4:$A$14,0),MATCH(1,($U$2=GRID!$B$1:$BI$1)*(КАЛЕНДАРЬ!$AD29=GRID!$B$3:$BI$3), 0))*GRID!$B$67,
ROUNDUP(INDEX(GRID!$B$4:$BI$14,MATCH(O$7,GRID!$A$4:$A$14,0),MATCH(1,($U$2=GRID!$B$1:$BI$1)*(КАЛЕНДАРЬ!$AD29=GRID!$B$3:$BI$3),0))*GRID!$B$66*(1-GRID!$B$69),0))</f>
        <v>25364</v>
      </c>
      <c r="P240" s="48" cm="1">
        <f t="array" ref="P240">IF($I$2="Раннее бронирование",
INDEX(GRID!$B$17:$BI$27,MATCH(O$7,GRID!$A$17:$A$27,0),MATCH(1,($U$2=GRID!$B$1:$BI$1)*(КАЛЕНДАРЬ!$AD29=GRID!$B$3:$BI$3), 0))*GRID!$B$67,
ROUNDUP(INDEX(GRID!$B$17:$BI$27,MATCH(O$7,GRID!$A$17:$A$27,0),MATCH(1,($U$2=GRID!$B$1:$BI$1)*(КАЛЕНДАРЬ!$AD29=GRID!$B$3:$BI$3), 0))*GRID!$B$66*(1-GRID!$B$69),0))</f>
        <v>27064</v>
      </c>
      <c r="Q240" s="47" t="e" cm="1">
        <f t="array" ref="Q240">IF($I$2="Раннее бронирование",
INDEX(GRID!$B$4:$BI$14,MATCH(Q$7,GRID!$A$4:$A$14,0),MATCH(1,($U$2=GRID!$B$1:$BI$1)*(КАЛЕНДАРЬ!$AD29=GRID!$B$3:$BI$3), 0))*GRID!$B$67,
ROUNDUP(INDEX(GRID!$B$4:$BI$14,MATCH(Q$7,GRID!$A$4:$A$14,0),MATCH(1,($U$2=GRID!$B$1:$BI$1)*(КАЛЕНДАРЬ!$AD29=GRID!$B$3:$BI$3),0))*GRID!$B$66*(1-GRID!$B$69),0))</f>
        <v>#N/A</v>
      </c>
      <c r="R240" s="48" t="e" cm="1">
        <f t="array" ref="R240">IF($I$2="Раннее бронирование",
INDEX(GRID!$B$17:$BI$27,MATCH(Q$7,GRID!$A$17:$A$27,0),MATCH(1,($U$2=GRID!$B$1:$BI$1)*(КАЛЕНДАРЬ!$AD29=GRID!$B$3:$BI$3), 0))*GRID!$B$67,
ROUNDUP(INDEX(GRID!$B$17:$BI$27,MATCH(Q$7,GRID!$A$17:$A$27,0),MATCH(1,($U$2=GRID!$B$1:$BI$1)*(КАЛЕНДАРЬ!$AD29=GRID!$B$3:$BI$3), 0))*GRID!$B$66*(1-GRID!$B$69),0))</f>
        <v>#N/A</v>
      </c>
      <c r="S240" s="47" t="e" cm="1">
        <f t="array" ref="S240">IF($I$2="Раннее бронирование",
INDEX(GRID!$B$4:$BI$14,MATCH(S$7,GRID!$A$4:$A$14,0),MATCH(1,($U$2=GRID!$B$1:$BI$1)*(КАЛЕНДАРЬ!$AD29=GRID!$B$3:$BI$3), 0))*GRID!$B$67,
ROUNDUP(INDEX(GRID!$B$4:$BI$14,MATCH(S$7,GRID!$A$4:$A$14,0),MATCH(1,($U$2=GRID!$B$1:$BI$1)*(КАЛЕНДАРЬ!$AD29=GRID!$B$3:$BI$3),0))*GRID!$B$66*(1-GRID!$B$69),0))</f>
        <v>#N/A</v>
      </c>
      <c r="T240" s="48" t="e" cm="1">
        <f t="array" ref="T240">IF($I$2="Раннее бронирование",
INDEX(GRID!$B$17:$BI$27,MATCH(S$7,GRID!$A$17:$A$27,0),MATCH(1,($U$2=GRID!$B$1:$BI$1)*(КАЛЕНДАРЬ!$AD29=GRID!$B$3:$BI$3), 0))*GRID!$B$67,
ROUNDUP(INDEX(GRID!$B$17:$BI$27,MATCH(S$7,GRID!$A$17:$A$27,0),MATCH(1,($U$2=GRID!$B$1:$BI$1)*(КАЛЕНДАРЬ!$AD29=GRID!$B$3:$BI$3), 0))*GRID!$B$66*(1-GRID!$B$69),0))</f>
        <v>#N/A</v>
      </c>
      <c r="U240" s="47" cm="1">
        <f t="array" ref="U240">IF($I$2="Раннее бронирование",
INDEX(GRID!$B$4:$BI$14,MATCH(U$7,GRID!$A$4:$A$14,0),MATCH(1,($U$2=GRID!$B$1:$BI$1)*(КАЛЕНДАРЬ!$AD29=GRID!$B$3:$BI$3), 0))*GRID!$B$67,
ROUNDUP(INDEX(GRID!$B$4:$BI$14,MATCH(U$7,GRID!$A$4:$A$14,0),MATCH(1,($U$2=GRID!$B$1:$BI$1)*(КАЛЕНДАРЬ!$AD29=GRID!$B$3:$BI$3),0))*GRID!$B$66*(1-GRID!$B$69),0))</f>
        <v>39440</v>
      </c>
      <c r="V240" s="48" cm="1">
        <f t="array" ref="V240">IF($I$2="Раннее бронирование",
INDEX(GRID!$B$17:$BI$27,MATCH(U$7,GRID!$A$17:$A$27,0),MATCH(1,($U$2=GRID!$B$1:$BI$1)*(КАЛЕНДАРЬ!$AD29=GRID!$B$3:$BI$3), 0))*GRID!$B$67,
ROUNDUP(INDEX(GRID!$B$17:$BI$27,MATCH(U$7,GRID!$A$17:$A$27,0),MATCH(1,($U$2=GRID!$B$1:$BI$1)*(КАЛЕНДАРЬ!$AD29=GRID!$B$3:$BI$3), 0))*GRID!$B$66*(1-GRID!$B$69),0))</f>
        <v>41140</v>
      </c>
      <c r="W240" s="47" cm="1">
        <f t="array" ref="W240">IF($I$2="Раннее бронирование",
INDEX(GRID!$B$4:$BI$14,MATCH(W$7,GRID!$A$4:$A$14,0),MATCH(1,($U$2=GRID!$B$1:$BI$1)*(КАЛЕНДАРЬ!$AD29=GRID!$B$3:$BI$3), 0))*GRID!$B$67,
ROUNDUP(INDEX(GRID!$B$4:$BI$14,MATCH(W$7,GRID!$A$4:$A$14,0),MATCH(1,($U$2=GRID!$B$1:$BI$1)*(КАЛЕНДАРЬ!$AD29=GRID!$B$3:$BI$3),0))*GRID!$B$66*(1-GRID!$B$69),0))</f>
        <v>157760</v>
      </c>
      <c r="X240" s="48" cm="1">
        <f t="array" ref="X240">IF($I$2="Раннее бронирование",
INDEX(GRID!$B$17:$BI$27,MATCH(W$7,GRID!$A$17:$A$27,0),MATCH(1,($U$2=GRID!$B$1:$BI$1)*(КАЛЕНДАРЬ!$AD29=GRID!$B$3:$BI$3), 0))*GRID!$B$67,
ROUNDUP(INDEX(GRID!$B$17:$BI$27,MATCH(W$7,GRID!$A$17:$A$27,0),MATCH(1,($U$2=GRID!$B$1:$BI$1)*(КАЛЕНДАРЬ!$AD29=GRID!$B$3:$BI$3), 0))*GRID!$B$66*(1-GRID!$B$69),0))</f>
        <v>159460</v>
      </c>
    </row>
    <row r="241" spans="1:24" hidden="1" x14ac:dyDescent="0.2">
      <c r="A241" s="117" t="s">
        <v>43</v>
      </c>
      <c r="B241" s="117">
        <v>27</v>
      </c>
      <c r="C241" s="47" cm="1">
        <f t="array" ref="C241">IF($I$2="Раннее бронирование",
INDEX(GRID!$B$4:$BI$14,MATCH(C$7,GRID!$A$4:$A$14,0),MATCH(1,($U$2=GRID!$B$1:$BI$1)*(КАЛЕНДАРЬ!$AD30=GRID!$B$3:$BI$3), 0))*GRID!$B$67,
ROUNDUP(INDEX(GRID!$B$4:$BI$14,MATCH(C$7,GRID!$A$4:$A$14,0),MATCH(1,($U$2=GRID!$B$1:$BI$1)*(КАЛЕНДАРЬ!$AD30=GRID!$B$3:$BI$3),0))*GRID!$B$66*(1-GRID!$B$69),0))</f>
        <v>12920</v>
      </c>
      <c r="D241" s="48" cm="1">
        <f t="array" ref="D241">IF($I$2="Раннее бронирование",
INDEX(GRID!$B$17:$BI$27,MATCH(C$7,GRID!$A$17:$A$27,0),MATCH(1,($U$2=GRID!$B$1:$BI$1)*(КАЛЕНДАРЬ!$AD30=GRID!$B$3:$BI$3), 0))*GRID!$B$67,
ROUNDUP(INDEX(GRID!$B$17:$BI$27,MATCH(C$7,GRID!$A$17:$A$27,0),MATCH(1,($U$2=GRID!$B$1:$BI$1)*(КАЛЕНДАРЬ!$AD30=GRID!$B$3:$BI$3), 0))*GRID!$B$66*(1-GRID!$B$69),0))</f>
        <v>14620</v>
      </c>
      <c r="E241" s="47" cm="1">
        <f t="array" ref="E241">IF($I$2="Раннее бронирование",
INDEX(GRID!$B$4:$BI$14,MATCH(E$7,GRID!$A$4:$A$14,0),MATCH(1,($U$2=GRID!$B$1:$BI$1)*(КАЛЕНДАРЬ!$AD30=GRID!$B$3:$BI$3), 0))*GRID!$B$67,
ROUNDUP(INDEX(GRID!$B$4:$BI$14,MATCH(E$7,GRID!$A$4:$A$14,0),MATCH(1,($U$2=GRID!$B$1:$BI$1)*(КАЛЕНДАРЬ!$AD30=GRID!$B$3:$BI$3),0))*GRID!$B$66*(1-GRID!$B$69),0))</f>
        <v>14212</v>
      </c>
      <c r="F241" s="48" cm="1">
        <f t="array" ref="F241">IF($I$2="Раннее бронирование",
INDEX(GRID!$B$17:$BI$27,MATCH(E$7,GRID!$A$17:$A$27,0),MATCH(1,($U$2=GRID!$B$1:$BI$1)*(КАЛЕНДАРЬ!$AD30=GRID!$B$3:$BI$3), 0))*GRID!$B$67,
ROUNDUP(INDEX(GRID!$B$17:$BI$27,MATCH(E$7,GRID!$A$17:$A$27,0),MATCH(1,($U$2=GRID!$B$1:$BI$1)*(КАЛЕНДАРЬ!$AD30=GRID!$B$3:$BI$3), 0))*GRID!$B$66*(1-GRID!$B$69),0))</f>
        <v>15912</v>
      </c>
      <c r="G241" s="47" t="e" cm="1">
        <f t="array" ref="G241">IF($I$2="Раннее бронирование",
INDEX(GRID!$B$4:$BI$14,MATCH(G$7,GRID!$A$4:$A$14,0),MATCH(1,($U$2=GRID!$B$1:$BI$1)*(КАЛЕНДАРЬ!$AD30=GRID!$B$3:$BI$3), 0))*GRID!$B$67,
ROUNDUP(INDEX(GRID!$B$4:$BI$14,MATCH(G$7,GRID!$A$4:$A$14,0),MATCH(1,($U$2=GRID!$B$1:$BI$1)*(КАЛЕНДАРЬ!$AD30=GRID!$B$3:$BI$3),0))*GRID!$B$66*(1-GRID!$B$69),0))</f>
        <v>#N/A</v>
      </c>
      <c r="H241" s="48" t="e" cm="1">
        <f t="array" ref="H241">IF($I$2="Раннее бронирование",
INDEX(GRID!$B$17:$BI$27,MATCH(G$7,GRID!$A$17:$A$27,0),MATCH(1,($U$2=GRID!$B$1:$BI$1)*(КАЛЕНДАРЬ!$AD30=GRID!$B$3:$BI$3), 0))*GRID!$B$67,
ROUNDUP(INDEX(GRID!$B$17:$BI$27,MATCH(G$7,GRID!$A$17:$A$27,0),MATCH(1,($U$2=GRID!$B$1:$BI$1)*(КАЛЕНДАРЬ!$AD30=GRID!$B$3:$BI$3), 0))*GRID!$B$66*(1-GRID!$B$69),0))</f>
        <v>#N/A</v>
      </c>
      <c r="I241" s="47" t="e" cm="1">
        <f t="array" ref="I241">IF($I$2="Раннее бронирование",
INDEX(GRID!$B$4:$BI$14,MATCH(I$7,GRID!$A$4:$A$14,0),MATCH(1,($U$2=GRID!$B$1:$BI$1)*(КАЛЕНДАРЬ!$AD30=GRID!$B$3:$BI$3), 0))*GRID!$B$67,
ROUNDUP(INDEX(GRID!$B$4:$BI$14,MATCH(I$7,GRID!$A$4:$A$14,0),MATCH(1,($U$2=GRID!$B$1:$BI$1)*(КАЛЕНДАРЬ!$AD30=GRID!$B$3:$BI$3),0))*GRID!$B$66*(1-GRID!$B$69),0))</f>
        <v>#N/A</v>
      </c>
      <c r="J241" s="48" t="e" cm="1">
        <f t="array" ref="J241">IF($I$2="Раннее бронирование",
INDEX(GRID!$B$17:$BI$27,MATCH(I$7,GRID!$A$17:$A$27,0),MATCH(1,($U$2=GRID!$B$1:$BI$1)*(КАЛЕНДАРЬ!$AD30=GRID!$B$3:$BI$3), 0))*GRID!$B$67,
ROUNDUP(INDEX(GRID!$B$17:$BI$27,MATCH(I$7,GRID!$A$17:$A$27,0),MATCH(1,($U$2=GRID!$B$1:$BI$1)*(КАЛЕНДАРЬ!$AD30=GRID!$B$3:$BI$3), 0))*GRID!$B$66*(1-GRID!$B$69),0))</f>
        <v>#N/A</v>
      </c>
      <c r="K241" s="47" cm="1">
        <f t="array" ref="K241">IF($I$2="Раннее бронирование",
INDEX(GRID!$B$4:$BI$14,MATCH(K$7,GRID!$A$4:$A$14,0),MATCH(1,($U$2=GRID!$B$1:$BI$1)*(КАЛЕНДАРЬ!$AD30=GRID!$B$3:$BI$3), 0))*GRID!$B$67,
ROUNDUP(INDEX(GRID!$B$4:$BI$14,MATCH(K$7,GRID!$A$4:$A$14,0),MATCH(1,($U$2=GRID!$B$1:$BI$1)*(КАЛЕНДАРЬ!$AD30=GRID!$B$3:$BI$3),0))*GRID!$B$66*(1-GRID!$B$69),0))</f>
        <v>18768</v>
      </c>
      <c r="L241" s="48" cm="1">
        <f t="array" ref="L241">IF($I$2="Раннее бронирование",
INDEX(GRID!$B$17:$BI$27,MATCH(K$7,GRID!$A$17:$A$27,0),MATCH(1,($U$2=GRID!$B$1:$BI$1)*(КАЛЕНДАРЬ!$AD30=GRID!$B$3:$BI$3), 0))*GRID!$B$67,
ROUNDUP(INDEX(GRID!$B$17:$BI$27,MATCH(K$7,GRID!$A$17:$A$27,0),MATCH(1,($U$2=GRID!$B$1:$BI$1)*(КАЛЕНДАРЬ!$AD30=GRID!$B$3:$BI$3), 0))*GRID!$B$66*(1-GRID!$B$69),0))</f>
        <v>20468</v>
      </c>
      <c r="M241" s="47" cm="1">
        <f t="array" ref="M241">IF($I$2="Раннее бронирование",
INDEX(GRID!$B$4:$BI$14,MATCH(M$7,GRID!$A$4:$A$14,0),MATCH(1,($U$2=GRID!$B$1:$BI$1)*(КАЛЕНДАРЬ!$AD30=GRID!$B$3:$BI$3), 0))*GRID!$B$67,
ROUNDUP(INDEX(GRID!$B$4:$BI$14,MATCH(M$7,GRID!$A$4:$A$14,0),MATCH(1,($U$2=GRID!$B$1:$BI$1)*(КАЛЕНДАРЬ!$AD30=GRID!$B$3:$BI$3),0))*GRID!$B$66*(1-GRID!$B$69),0))</f>
        <v>20604</v>
      </c>
      <c r="N241" s="48" cm="1">
        <f t="array" ref="N241">IF($I$2="Раннее бронирование",
INDEX(GRID!$B$17:$BI$27,MATCH(M$7,GRID!$A$17:$A$27,0),MATCH(1,($U$2=GRID!$B$1:$BI$1)*(КАЛЕНДАРЬ!$AD30=GRID!$B$3:$BI$3), 0))*GRID!$B$67,
ROUNDUP(INDEX(GRID!$B$17:$BI$27,MATCH(M$7,GRID!$A$17:$A$27,0),MATCH(1,($U$2=GRID!$B$1:$BI$1)*(КАЛЕНДАРЬ!$AD30=GRID!$B$3:$BI$3), 0))*GRID!$B$66*(1-GRID!$B$69),0))</f>
        <v>22304</v>
      </c>
      <c r="O241" s="47" cm="1">
        <f t="array" ref="O241">IF($I$2="Раннее бронирование",
INDEX(GRID!$B$4:$BI$14,MATCH(O$7,GRID!$A$4:$A$14,0),MATCH(1,($U$2=GRID!$B$1:$BI$1)*(КАЛЕНДАРЬ!$AD30=GRID!$B$3:$BI$3), 0))*GRID!$B$67,
ROUNDUP(INDEX(GRID!$B$4:$BI$14,MATCH(O$7,GRID!$A$4:$A$14,0),MATCH(1,($U$2=GRID!$B$1:$BI$1)*(КАЛЕНДАРЬ!$AD30=GRID!$B$3:$BI$3),0))*GRID!$B$66*(1-GRID!$B$69),0))</f>
        <v>25364</v>
      </c>
      <c r="P241" s="48" cm="1">
        <f t="array" ref="P241">IF($I$2="Раннее бронирование",
INDEX(GRID!$B$17:$BI$27,MATCH(O$7,GRID!$A$17:$A$27,0),MATCH(1,($U$2=GRID!$B$1:$BI$1)*(КАЛЕНДАРЬ!$AD30=GRID!$B$3:$BI$3), 0))*GRID!$B$67,
ROUNDUP(INDEX(GRID!$B$17:$BI$27,MATCH(O$7,GRID!$A$17:$A$27,0),MATCH(1,($U$2=GRID!$B$1:$BI$1)*(КАЛЕНДАРЬ!$AD30=GRID!$B$3:$BI$3), 0))*GRID!$B$66*(1-GRID!$B$69),0))</f>
        <v>27064</v>
      </c>
      <c r="Q241" s="47" t="e" cm="1">
        <f t="array" ref="Q241">IF($I$2="Раннее бронирование",
INDEX(GRID!$B$4:$BI$14,MATCH(Q$7,GRID!$A$4:$A$14,0),MATCH(1,($U$2=GRID!$B$1:$BI$1)*(КАЛЕНДАРЬ!$AD30=GRID!$B$3:$BI$3), 0))*GRID!$B$67,
ROUNDUP(INDEX(GRID!$B$4:$BI$14,MATCH(Q$7,GRID!$A$4:$A$14,0),MATCH(1,($U$2=GRID!$B$1:$BI$1)*(КАЛЕНДАРЬ!$AD30=GRID!$B$3:$BI$3),0))*GRID!$B$66*(1-GRID!$B$69),0))</f>
        <v>#N/A</v>
      </c>
      <c r="R241" s="48" t="e" cm="1">
        <f t="array" ref="R241">IF($I$2="Раннее бронирование",
INDEX(GRID!$B$17:$BI$27,MATCH(Q$7,GRID!$A$17:$A$27,0),MATCH(1,($U$2=GRID!$B$1:$BI$1)*(КАЛЕНДАРЬ!$AD30=GRID!$B$3:$BI$3), 0))*GRID!$B$67,
ROUNDUP(INDEX(GRID!$B$17:$BI$27,MATCH(Q$7,GRID!$A$17:$A$27,0),MATCH(1,($U$2=GRID!$B$1:$BI$1)*(КАЛЕНДАРЬ!$AD30=GRID!$B$3:$BI$3), 0))*GRID!$B$66*(1-GRID!$B$69),0))</f>
        <v>#N/A</v>
      </c>
      <c r="S241" s="47" t="e" cm="1">
        <f t="array" ref="S241">IF($I$2="Раннее бронирование",
INDEX(GRID!$B$4:$BI$14,MATCH(S$7,GRID!$A$4:$A$14,0),MATCH(1,($U$2=GRID!$B$1:$BI$1)*(КАЛЕНДАРЬ!$AD30=GRID!$B$3:$BI$3), 0))*GRID!$B$67,
ROUNDUP(INDEX(GRID!$B$4:$BI$14,MATCH(S$7,GRID!$A$4:$A$14,0),MATCH(1,($U$2=GRID!$B$1:$BI$1)*(КАЛЕНДАРЬ!$AD30=GRID!$B$3:$BI$3),0))*GRID!$B$66*(1-GRID!$B$69),0))</f>
        <v>#N/A</v>
      </c>
      <c r="T241" s="48" t="e" cm="1">
        <f t="array" ref="T241">IF($I$2="Раннее бронирование",
INDEX(GRID!$B$17:$BI$27,MATCH(S$7,GRID!$A$17:$A$27,0),MATCH(1,($U$2=GRID!$B$1:$BI$1)*(КАЛЕНДАРЬ!$AD30=GRID!$B$3:$BI$3), 0))*GRID!$B$67,
ROUNDUP(INDEX(GRID!$B$17:$BI$27,MATCH(S$7,GRID!$A$17:$A$27,0),MATCH(1,($U$2=GRID!$B$1:$BI$1)*(КАЛЕНДАРЬ!$AD30=GRID!$B$3:$BI$3), 0))*GRID!$B$66*(1-GRID!$B$69),0))</f>
        <v>#N/A</v>
      </c>
      <c r="U241" s="47" cm="1">
        <f t="array" ref="U241">IF($I$2="Раннее бронирование",
INDEX(GRID!$B$4:$BI$14,MATCH(U$7,GRID!$A$4:$A$14,0),MATCH(1,($U$2=GRID!$B$1:$BI$1)*(КАЛЕНДАРЬ!$AD30=GRID!$B$3:$BI$3), 0))*GRID!$B$67,
ROUNDUP(INDEX(GRID!$B$4:$BI$14,MATCH(U$7,GRID!$A$4:$A$14,0),MATCH(1,($U$2=GRID!$B$1:$BI$1)*(КАЛЕНДАРЬ!$AD30=GRID!$B$3:$BI$3),0))*GRID!$B$66*(1-GRID!$B$69),0))</f>
        <v>39440</v>
      </c>
      <c r="V241" s="48" cm="1">
        <f t="array" ref="V241">IF($I$2="Раннее бронирование",
INDEX(GRID!$B$17:$BI$27,MATCH(U$7,GRID!$A$17:$A$27,0),MATCH(1,($U$2=GRID!$B$1:$BI$1)*(КАЛЕНДАРЬ!$AD30=GRID!$B$3:$BI$3), 0))*GRID!$B$67,
ROUNDUP(INDEX(GRID!$B$17:$BI$27,MATCH(U$7,GRID!$A$17:$A$27,0),MATCH(1,($U$2=GRID!$B$1:$BI$1)*(КАЛЕНДАРЬ!$AD30=GRID!$B$3:$BI$3), 0))*GRID!$B$66*(1-GRID!$B$69),0))</f>
        <v>41140</v>
      </c>
      <c r="W241" s="47" cm="1">
        <f t="array" ref="W241">IF($I$2="Раннее бронирование",
INDEX(GRID!$B$4:$BI$14,MATCH(W$7,GRID!$A$4:$A$14,0),MATCH(1,($U$2=GRID!$B$1:$BI$1)*(КАЛЕНДАРЬ!$AD30=GRID!$B$3:$BI$3), 0))*GRID!$B$67,
ROUNDUP(INDEX(GRID!$B$4:$BI$14,MATCH(W$7,GRID!$A$4:$A$14,0),MATCH(1,($U$2=GRID!$B$1:$BI$1)*(КАЛЕНДАРЬ!$AD30=GRID!$B$3:$BI$3),0))*GRID!$B$66*(1-GRID!$B$69),0))</f>
        <v>157760</v>
      </c>
      <c r="X241" s="48" cm="1">
        <f t="array" ref="X241">IF($I$2="Раннее бронирование",
INDEX(GRID!$B$17:$BI$27,MATCH(W$7,GRID!$A$17:$A$27,0),MATCH(1,($U$2=GRID!$B$1:$BI$1)*(КАЛЕНДАРЬ!$AD30=GRID!$B$3:$BI$3), 0))*GRID!$B$67,
ROUNDUP(INDEX(GRID!$B$17:$BI$27,MATCH(W$7,GRID!$A$17:$A$27,0),MATCH(1,($U$2=GRID!$B$1:$BI$1)*(КАЛЕНДАРЬ!$AD30=GRID!$B$3:$BI$3), 0))*GRID!$B$66*(1-GRID!$B$69),0))</f>
        <v>159460</v>
      </c>
    </row>
    <row r="242" spans="1:24" hidden="1" x14ac:dyDescent="0.2">
      <c r="A242" s="117" t="s">
        <v>44</v>
      </c>
      <c r="B242" s="117">
        <v>28</v>
      </c>
      <c r="C242" s="47" cm="1">
        <f t="array" ref="C242">IF($I$2="Раннее бронирование",
INDEX(GRID!$B$4:$BI$14,MATCH(C$7,GRID!$A$4:$A$14,0),MATCH(1,($U$2=GRID!$B$1:$BI$1)*(КАЛЕНДАРЬ!$AD31=GRID!$B$3:$BI$3), 0))*GRID!$B$67,
ROUNDUP(INDEX(GRID!$B$4:$BI$14,MATCH(C$7,GRID!$A$4:$A$14,0),MATCH(1,($U$2=GRID!$B$1:$BI$1)*(КАЛЕНДАРЬ!$AD31=GRID!$B$3:$BI$3),0))*GRID!$B$66*(1-GRID!$B$69),0))</f>
        <v>12920</v>
      </c>
      <c r="D242" s="48" cm="1">
        <f t="array" ref="D242">IF($I$2="Раннее бронирование",
INDEX(GRID!$B$17:$BI$27,MATCH(C$7,GRID!$A$17:$A$27,0),MATCH(1,($U$2=GRID!$B$1:$BI$1)*(КАЛЕНДАРЬ!$AD31=GRID!$B$3:$BI$3), 0))*GRID!$B$67,
ROUNDUP(INDEX(GRID!$B$17:$BI$27,MATCH(C$7,GRID!$A$17:$A$27,0),MATCH(1,($U$2=GRID!$B$1:$BI$1)*(КАЛЕНДАРЬ!$AD31=GRID!$B$3:$BI$3), 0))*GRID!$B$66*(1-GRID!$B$69),0))</f>
        <v>14620</v>
      </c>
      <c r="E242" s="47" cm="1">
        <f t="array" ref="E242">IF($I$2="Раннее бронирование",
INDEX(GRID!$B$4:$BI$14,MATCH(E$7,GRID!$A$4:$A$14,0),MATCH(1,($U$2=GRID!$B$1:$BI$1)*(КАЛЕНДАРЬ!$AD31=GRID!$B$3:$BI$3), 0))*GRID!$B$67,
ROUNDUP(INDEX(GRID!$B$4:$BI$14,MATCH(E$7,GRID!$A$4:$A$14,0),MATCH(1,($U$2=GRID!$B$1:$BI$1)*(КАЛЕНДАРЬ!$AD31=GRID!$B$3:$BI$3),0))*GRID!$B$66*(1-GRID!$B$69),0))</f>
        <v>14212</v>
      </c>
      <c r="F242" s="48" cm="1">
        <f t="array" ref="F242">IF($I$2="Раннее бронирование",
INDEX(GRID!$B$17:$BI$27,MATCH(E$7,GRID!$A$17:$A$27,0),MATCH(1,($U$2=GRID!$B$1:$BI$1)*(КАЛЕНДАРЬ!$AD31=GRID!$B$3:$BI$3), 0))*GRID!$B$67,
ROUNDUP(INDEX(GRID!$B$17:$BI$27,MATCH(E$7,GRID!$A$17:$A$27,0),MATCH(1,($U$2=GRID!$B$1:$BI$1)*(КАЛЕНДАРЬ!$AD31=GRID!$B$3:$BI$3), 0))*GRID!$B$66*(1-GRID!$B$69),0))</f>
        <v>15912</v>
      </c>
      <c r="G242" s="47" t="e" cm="1">
        <f t="array" ref="G242">IF($I$2="Раннее бронирование",
INDEX(GRID!$B$4:$BI$14,MATCH(G$7,GRID!$A$4:$A$14,0),MATCH(1,($U$2=GRID!$B$1:$BI$1)*(КАЛЕНДАРЬ!$AD31=GRID!$B$3:$BI$3), 0))*GRID!$B$67,
ROUNDUP(INDEX(GRID!$B$4:$BI$14,MATCH(G$7,GRID!$A$4:$A$14,0),MATCH(1,($U$2=GRID!$B$1:$BI$1)*(КАЛЕНДАРЬ!$AD31=GRID!$B$3:$BI$3),0))*GRID!$B$66*(1-GRID!$B$69),0))</f>
        <v>#N/A</v>
      </c>
      <c r="H242" s="48" t="e" cm="1">
        <f t="array" ref="H242">IF($I$2="Раннее бронирование",
INDEX(GRID!$B$17:$BI$27,MATCH(G$7,GRID!$A$17:$A$27,0),MATCH(1,($U$2=GRID!$B$1:$BI$1)*(КАЛЕНДАРЬ!$AD31=GRID!$B$3:$BI$3), 0))*GRID!$B$67,
ROUNDUP(INDEX(GRID!$B$17:$BI$27,MATCH(G$7,GRID!$A$17:$A$27,0),MATCH(1,($U$2=GRID!$B$1:$BI$1)*(КАЛЕНДАРЬ!$AD31=GRID!$B$3:$BI$3), 0))*GRID!$B$66*(1-GRID!$B$69),0))</f>
        <v>#N/A</v>
      </c>
      <c r="I242" s="47" t="e" cm="1">
        <f t="array" ref="I242">IF($I$2="Раннее бронирование",
INDEX(GRID!$B$4:$BI$14,MATCH(I$7,GRID!$A$4:$A$14,0),MATCH(1,($U$2=GRID!$B$1:$BI$1)*(КАЛЕНДАРЬ!$AD31=GRID!$B$3:$BI$3), 0))*GRID!$B$67,
ROUNDUP(INDEX(GRID!$B$4:$BI$14,MATCH(I$7,GRID!$A$4:$A$14,0),MATCH(1,($U$2=GRID!$B$1:$BI$1)*(КАЛЕНДАРЬ!$AD31=GRID!$B$3:$BI$3),0))*GRID!$B$66*(1-GRID!$B$69),0))</f>
        <v>#N/A</v>
      </c>
      <c r="J242" s="48" t="e" cm="1">
        <f t="array" ref="J242">IF($I$2="Раннее бронирование",
INDEX(GRID!$B$17:$BI$27,MATCH(I$7,GRID!$A$17:$A$27,0),MATCH(1,($U$2=GRID!$B$1:$BI$1)*(КАЛЕНДАРЬ!$AD31=GRID!$B$3:$BI$3), 0))*GRID!$B$67,
ROUNDUP(INDEX(GRID!$B$17:$BI$27,MATCH(I$7,GRID!$A$17:$A$27,0),MATCH(1,($U$2=GRID!$B$1:$BI$1)*(КАЛЕНДАРЬ!$AD31=GRID!$B$3:$BI$3), 0))*GRID!$B$66*(1-GRID!$B$69),0))</f>
        <v>#N/A</v>
      </c>
      <c r="K242" s="47" cm="1">
        <f t="array" ref="K242">IF($I$2="Раннее бронирование",
INDEX(GRID!$B$4:$BI$14,MATCH(K$7,GRID!$A$4:$A$14,0),MATCH(1,($U$2=GRID!$B$1:$BI$1)*(КАЛЕНДАРЬ!$AD31=GRID!$B$3:$BI$3), 0))*GRID!$B$67,
ROUNDUP(INDEX(GRID!$B$4:$BI$14,MATCH(K$7,GRID!$A$4:$A$14,0),MATCH(1,($U$2=GRID!$B$1:$BI$1)*(КАЛЕНДАРЬ!$AD31=GRID!$B$3:$BI$3),0))*GRID!$B$66*(1-GRID!$B$69),0))</f>
        <v>18768</v>
      </c>
      <c r="L242" s="48" cm="1">
        <f t="array" ref="L242">IF($I$2="Раннее бронирование",
INDEX(GRID!$B$17:$BI$27,MATCH(K$7,GRID!$A$17:$A$27,0),MATCH(1,($U$2=GRID!$B$1:$BI$1)*(КАЛЕНДАРЬ!$AD31=GRID!$B$3:$BI$3), 0))*GRID!$B$67,
ROUNDUP(INDEX(GRID!$B$17:$BI$27,MATCH(K$7,GRID!$A$17:$A$27,0),MATCH(1,($U$2=GRID!$B$1:$BI$1)*(КАЛЕНДАРЬ!$AD31=GRID!$B$3:$BI$3), 0))*GRID!$B$66*(1-GRID!$B$69),0))</f>
        <v>20468</v>
      </c>
      <c r="M242" s="47" cm="1">
        <f t="array" ref="M242">IF($I$2="Раннее бронирование",
INDEX(GRID!$B$4:$BI$14,MATCH(M$7,GRID!$A$4:$A$14,0),MATCH(1,($U$2=GRID!$B$1:$BI$1)*(КАЛЕНДАРЬ!$AD31=GRID!$B$3:$BI$3), 0))*GRID!$B$67,
ROUNDUP(INDEX(GRID!$B$4:$BI$14,MATCH(M$7,GRID!$A$4:$A$14,0),MATCH(1,($U$2=GRID!$B$1:$BI$1)*(КАЛЕНДАРЬ!$AD31=GRID!$B$3:$BI$3),0))*GRID!$B$66*(1-GRID!$B$69),0))</f>
        <v>20604</v>
      </c>
      <c r="N242" s="48" cm="1">
        <f t="array" ref="N242">IF($I$2="Раннее бронирование",
INDEX(GRID!$B$17:$BI$27,MATCH(M$7,GRID!$A$17:$A$27,0),MATCH(1,($U$2=GRID!$B$1:$BI$1)*(КАЛЕНДАРЬ!$AD31=GRID!$B$3:$BI$3), 0))*GRID!$B$67,
ROUNDUP(INDEX(GRID!$B$17:$BI$27,MATCH(M$7,GRID!$A$17:$A$27,0),MATCH(1,($U$2=GRID!$B$1:$BI$1)*(КАЛЕНДАРЬ!$AD31=GRID!$B$3:$BI$3), 0))*GRID!$B$66*(1-GRID!$B$69),0))</f>
        <v>22304</v>
      </c>
      <c r="O242" s="47" cm="1">
        <f t="array" ref="O242">IF($I$2="Раннее бронирование",
INDEX(GRID!$B$4:$BI$14,MATCH(O$7,GRID!$A$4:$A$14,0),MATCH(1,($U$2=GRID!$B$1:$BI$1)*(КАЛЕНДАРЬ!$AD31=GRID!$B$3:$BI$3), 0))*GRID!$B$67,
ROUNDUP(INDEX(GRID!$B$4:$BI$14,MATCH(O$7,GRID!$A$4:$A$14,0),MATCH(1,($U$2=GRID!$B$1:$BI$1)*(КАЛЕНДАРЬ!$AD31=GRID!$B$3:$BI$3),0))*GRID!$B$66*(1-GRID!$B$69),0))</f>
        <v>25364</v>
      </c>
      <c r="P242" s="48" cm="1">
        <f t="array" ref="P242">IF($I$2="Раннее бронирование",
INDEX(GRID!$B$17:$BI$27,MATCH(O$7,GRID!$A$17:$A$27,0),MATCH(1,($U$2=GRID!$B$1:$BI$1)*(КАЛЕНДАРЬ!$AD31=GRID!$B$3:$BI$3), 0))*GRID!$B$67,
ROUNDUP(INDEX(GRID!$B$17:$BI$27,MATCH(O$7,GRID!$A$17:$A$27,0),MATCH(1,($U$2=GRID!$B$1:$BI$1)*(КАЛЕНДАРЬ!$AD31=GRID!$B$3:$BI$3), 0))*GRID!$B$66*(1-GRID!$B$69),0))</f>
        <v>27064</v>
      </c>
      <c r="Q242" s="47" t="e" cm="1">
        <f t="array" ref="Q242">IF($I$2="Раннее бронирование",
INDEX(GRID!$B$4:$BI$14,MATCH(Q$7,GRID!$A$4:$A$14,0),MATCH(1,($U$2=GRID!$B$1:$BI$1)*(КАЛЕНДАРЬ!$AD31=GRID!$B$3:$BI$3), 0))*GRID!$B$67,
ROUNDUP(INDEX(GRID!$B$4:$BI$14,MATCH(Q$7,GRID!$A$4:$A$14,0),MATCH(1,($U$2=GRID!$B$1:$BI$1)*(КАЛЕНДАРЬ!$AD31=GRID!$B$3:$BI$3),0))*GRID!$B$66*(1-GRID!$B$69),0))</f>
        <v>#N/A</v>
      </c>
      <c r="R242" s="48" t="e" cm="1">
        <f t="array" ref="R242">IF($I$2="Раннее бронирование",
INDEX(GRID!$B$17:$BI$27,MATCH(Q$7,GRID!$A$17:$A$27,0),MATCH(1,($U$2=GRID!$B$1:$BI$1)*(КАЛЕНДАРЬ!$AD31=GRID!$B$3:$BI$3), 0))*GRID!$B$67,
ROUNDUP(INDEX(GRID!$B$17:$BI$27,MATCH(Q$7,GRID!$A$17:$A$27,0),MATCH(1,($U$2=GRID!$B$1:$BI$1)*(КАЛЕНДАРЬ!$AD31=GRID!$B$3:$BI$3), 0))*GRID!$B$66*(1-GRID!$B$69),0))</f>
        <v>#N/A</v>
      </c>
      <c r="S242" s="47" t="e" cm="1">
        <f t="array" ref="S242">IF($I$2="Раннее бронирование",
INDEX(GRID!$B$4:$BI$14,MATCH(S$7,GRID!$A$4:$A$14,0),MATCH(1,($U$2=GRID!$B$1:$BI$1)*(КАЛЕНДАРЬ!$AD31=GRID!$B$3:$BI$3), 0))*GRID!$B$67,
ROUNDUP(INDEX(GRID!$B$4:$BI$14,MATCH(S$7,GRID!$A$4:$A$14,0),MATCH(1,($U$2=GRID!$B$1:$BI$1)*(КАЛЕНДАРЬ!$AD31=GRID!$B$3:$BI$3),0))*GRID!$B$66*(1-GRID!$B$69),0))</f>
        <v>#N/A</v>
      </c>
      <c r="T242" s="48" t="e" cm="1">
        <f t="array" ref="T242">IF($I$2="Раннее бронирование",
INDEX(GRID!$B$17:$BI$27,MATCH(S$7,GRID!$A$17:$A$27,0),MATCH(1,($U$2=GRID!$B$1:$BI$1)*(КАЛЕНДАРЬ!$AD31=GRID!$B$3:$BI$3), 0))*GRID!$B$67,
ROUNDUP(INDEX(GRID!$B$17:$BI$27,MATCH(S$7,GRID!$A$17:$A$27,0),MATCH(1,($U$2=GRID!$B$1:$BI$1)*(КАЛЕНДАРЬ!$AD31=GRID!$B$3:$BI$3), 0))*GRID!$B$66*(1-GRID!$B$69),0))</f>
        <v>#N/A</v>
      </c>
      <c r="U242" s="47" cm="1">
        <f t="array" ref="U242">IF($I$2="Раннее бронирование",
INDEX(GRID!$B$4:$BI$14,MATCH(U$7,GRID!$A$4:$A$14,0),MATCH(1,($U$2=GRID!$B$1:$BI$1)*(КАЛЕНДАРЬ!$AD31=GRID!$B$3:$BI$3), 0))*GRID!$B$67,
ROUNDUP(INDEX(GRID!$B$4:$BI$14,MATCH(U$7,GRID!$A$4:$A$14,0),MATCH(1,($U$2=GRID!$B$1:$BI$1)*(КАЛЕНДАРЬ!$AD31=GRID!$B$3:$BI$3),0))*GRID!$B$66*(1-GRID!$B$69),0))</f>
        <v>39440</v>
      </c>
      <c r="V242" s="48" cm="1">
        <f t="array" ref="V242">IF($I$2="Раннее бронирование",
INDEX(GRID!$B$17:$BI$27,MATCH(U$7,GRID!$A$17:$A$27,0),MATCH(1,($U$2=GRID!$B$1:$BI$1)*(КАЛЕНДАРЬ!$AD31=GRID!$B$3:$BI$3), 0))*GRID!$B$67,
ROUNDUP(INDEX(GRID!$B$17:$BI$27,MATCH(U$7,GRID!$A$17:$A$27,0),MATCH(1,($U$2=GRID!$B$1:$BI$1)*(КАЛЕНДАРЬ!$AD31=GRID!$B$3:$BI$3), 0))*GRID!$B$66*(1-GRID!$B$69),0))</f>
        <v>41140</v>
      </c>
      <c r="W242" s="47" cm="1">
        <f t="array" ref="W242">IF($I$2="Раннее бронирование",
INDEX(GRID!$B$4:$BI$14,MATCH(W$7,GRID!$A$4:$A$14,0),MATCH(1,($U$2=GRID!$B$1:$BI$1)*(КАЛЕНДАРЬ!$AD31=GRID!$B$3:$BI$3), 0))*GRID!$B$67,
ROUNDUP(INDEX(GRID!$B$4:$BI$14,MATCH(W$7,GRID!$A$4:$A$14,0),MATCH(1,($U$2=GRID!$B$1:$BI$1)*(КАЛЕНДАРЬ!$AD31=GRID!$B$3:$BI$3),0))*GRID!$B$66*(1-GRID!$B$69),0))</f>
        <v>157760</v>
      </c>
      <c r="X242" s="48" cm="1">
        <f t="array" ref="X242">IF($I$2="Раннее бронирование",
INDEX(GRID!$B$17:$BI$27,MATCH(W$7,GRID!$A$17:$A$27,0),MATCH(1,($U$2=GRID!$B$1:$BI$1)*(КАЛЕНДАРЬ!$AD31=GRID!$B$3:$BI$3), 0))*GRID!$B$67,
ROUNDUP(INDEX(GRID!$B$17:$BI$27,MATCH(W$7,GRID!$A$17:$A$27,0),MATCH(1,($U$2=GRID!$B$1:$BI$1)*(КАЛЕНДАРЬ!$AD31=GRID!$B$3:$BI$3), 0))*GRID!$B$66*(1-GRID!$B$69),0))</f>
        <v>159460</v>
      </c>
    </row>
    <row r="243" spans="1:24" hidden="1" x14ac:dyDescent="0.2">
      <c r="A243" s="117" t="s">
        <v>45</v>
      </c>
      <c r="B243" s="117">
        <v>29</v>
      </c>
      <c r="C243" s="47" cm="1">
        <f t="array" ref="C243">IF($I$2="Раннее бронирование",
INDEX(GRID!$B$4:$BI$14,MATCH(C$7,GRID!$A$4:$A$14,0),MATCH(1,($U$2=GRID!$B$1:$BI$1)*(КАЛЕНДАРЬ!$AD32=GRID!$B$3:$BI$3), 0))*GRID!$B$67,
ROUNDUP(INDEX(GRID!$B$4:$BI$14,MATCH(C$7,GRID!$A$4:$A$14,0),MATCH(1,($U$2=GRID!$B$1:$BI$1)*(КАЛЕНДАРЬ!$AD32=GRID!$B$3:$BI$3),0))*GRID!$B$66*(1-GRID!$B$69),0))</f>
        <v>12920</v>
      </c>
      <c r="D243" s="48" cm="1">
        <f t="array" ref="D243">IF($I$2="Раннее бронирование",
INDEX(GRID!$B$17:$BI$27,MATCH(C$7,GRID!$A$17:$A$27,0),MATCH(1,($U$2=GRID!$B$1:$BI$1)*(КАЛЕНДАРЬ!$AD32=GRID!$B$3:$BI$3), 0))*GRID!$B$67,
ROUNDUP(INDEX(GRID!$B$17:$BI$27,MATCH(C$7,GRID!$A$17:$A$27,0),MATCH(1,($U$2=GRID!$B$1:$BI$1)*(КАЛЕНДАРЬ!$AD32=GRID!$B$3:$BI$3), 0))*GRID!$B$66*(1-GRID!$B$69),0))</f>
        <v>14620</v>
      </c>
      <c r="E243" s="47" cm="1">
        <f t="array" ref="E243">IF($I$2="Раннее бронирование",
INDEX(GRID!$B$4:$BI$14,MATCH(E$7,GRID!$A$4:$A$14,0),MATCH(1,($U$2=GRID!$B$1:$BI$1)*(КАЛЕНДАРЬ!$AD32=GRID!$B$3:$BI$3), 0))*GRID!$B$67,
ROUNDUP(INDEX(GRID!$B$4:$BI$14,MATCH(E$7,GRID!$A$4:$A$14,0),MATCH(1,($U$2=GRID!$B$1:$BI$1)*(КАЛЕНДАРЬ!$AD32=GRID!$B$3:$BI$3),0))*GRID!$B$66*(1-GRID!$B$69),0))</f>
        <v>14212</v>
      </c>
      <c r="F243" s="48" cm="1">
        <f t="array" ref="F243">IF($I$2="Раннее бронирование",
INDEX(GRID!$B$17:$BI$27,MATCH(E$7,GRID!$A$17:$A$27,0),MATCH(1,($U$2=GRID!$B$1:$BI$1)*(КАЛЕНДАРЬ!$AD32=GRID!$B$3:$BI$3), 0))*GRID!$B$67,
ROUNDUP(INDEX(GRID!$B$17:$BI$27,MATCH(E$7,GRID!$A$17:$A$27,0),MATCH(1,($U$2=GRID!$B$1:$BI$1)*(КАЛЕНДАРЬ!$AD32=GRID!$B$3:$BI$3), 0))*GRID!$B$66*(1-GRID!$B$69),0))</f>
        <v>15912</v>
      </c>
      <c r="G243" s="47" t="e" cm="1">
        <f t="array" ref="G243">IF($I$2="Раннее бронирование",
INDEX(GRID!$B$4:$BI$14,MATCH(G$7,GRID!$A$4:$A$14,0),MATCH(1,($U$2=GRID!$B$1:$BI$1)*(КАЛЕНДАРЬ!$AD32=GRID!$B$3:$BI$3), 0))*GRID!$B$67,
ROUNDUP(INDEX(GRID!$B$4:$BI$14,MATCH(G$7,GRID!$A$4:$A$14,0),MATCH(1,($U$2=GRID!$B$1:$BI$1)*(КАЛЕНДАРЬ!$AD32=GRID!$B$3:$BI$3),0))*GRID!$B$66*(1-GRID!$B$69),0))</f>
        <v>#N/A</v>
      </c>
      <c r="H243" s="48" t="e" cm="1">
        <f t="array" ref="H243">IF($I$2="Раннее бронирование",
INDEX(GRID!$B$17:$BI$27,MATCH(G$7,GRID!$A$17:$A$27,0),MATCH(1,($U$2=GRID!$B$1:$BI$1)*(КАЛЕНДАРЬ!$AD32=GRID!$B$3:$BI$3), 0))*GRID!$B$67,
ROUNDUP(INDEX(GRID!$B$17:$BI$27,MATCH(G$7,GRID!$A$17:$A$27,0),MATCH(1,($U$2=GRID!$B$1:$BI$1)*(КАЛЕНДАРЬ!$AD32=GRID!$B$3:$BI$3), 0))*GRID!$B$66*(1-GRID!$B$69),0))</f>
        <v>#N/A</v>
      </c>
      <c r="I243" s="47" t="e" cm="1">
        <f t="array" ref="I243">IF($I$2="Раннее бронирование",
INDEX(GRID!$B$4:$BI$14,MATCH(I$7,GRID!$A$4:$A$14,0),MATCH(1,($U$2=GRID!$B$1:$BI$1)*(КАЛЕНДАРЬ!$AD32=GRID!$B$3:$BI$3), 0))*GRID!$B$67,
ROUNDUP(INDEX(GRID!$B$4:$BI$14,MATCH(I$7,GRID!$A$4:$A$14,0),MATCH(1,($U$2=GRID!$B$1:$BI$1)*(КАЛЕНДАРЬ!$AD32=GRID!$B$3:$BI$3),0))*GRID!$B$66*(1-GRID!$B$69),0))</f>
        <v>#N/A</v>
      </c>
      <c r="J243" s="48" t="e" cm="1">
        <f t="array" ref="J243">IF($I$2="Раннее бронирование",
INDEX(GRID!$B$17:$BI$27,MATCH(I$7,GRID!$A$17:$A$27,0),MATCH(1,($U$2=GRID!$B$1:$BI$1)*(КАЛЕНДАРЬ!$AD32=GRID!$B$3:$BI$3), 0))*GRID!$B$67,
ROUNDUP(INDEX(GRID!$B$17:$BI$27,MATCH(I$7,GRID!$A$17:$A$27,0),MATCH(1,($U$2=GRID!$B$1:$BI$1)*(КАЛЕНДАРЬ!$AD32=GRID!$B$3:$BI$3), 0))*GRID!$B$66*(1-GRID!$B$69),0))</f>
        <v>#N/A</v>
      </c>
      <c r="K243" s="47" cm="1">
        <f t="array" ref="K243">IF($I$2="Раннее бронирование",
INDEX(GRID!$B$4:$BI$14,MATCH(K$7,GRID!$A$4:$A$14,0),MATCH(1,($U$2=GRID!$B$1:$BI$1)*(КАЛЕНДАРЬ!$AD32=GRID!$B$3:$BI$3), 0))*GRID!$B$67,
ROUNDUP(INDEX(GRID!$B$4:$BI$14,MATCH(K$7,GRID!$A$4:$A$14,0),MATCH(1,($U$2=GRID!$B$1:$BI$1)*(КАЛЕНДАРЬ!$AD32=GRID!$B$3:$BI$3),0))*GRID!$B$66*(1-GRID!$B$69),0))</f>
        <v>18768</v>
      </c>
      <c r="L243" s="48" cm="1">
        <f t="array" ref="L243">IF($I$2="Раннее бронирование",
INDEX(GRID!$B$17:$BI$27,MATCH(K$7,GRID!$A$17:$A$27,0),MATCH(1,($U$2=GRID!$B$1:$BI$1)*(КАЛЕНДАРЬ!$AD32=GRID!$B$3:$BI$3), 0))*GRID!$B$67,
ROUNDUP(INDEX(GRID!$B$17:$BI$27,MATCH(K$7,GRID!$A$17:$A$27,0),MATCH(1,($U$2=GRID!$B$1:$BI$1)*(КАЛЕНДАРЬ!$AD32=GRID!$B$3:$BI$3), 0))*GRID!$B$66*(1-GRID!$B$69),0))</f>
        <v>20468</v>
      </c>
      <c r="M243" s="47" cm="1">
        <f t="array" ref="M243">IF($I$2="Раннее бронирование",
INDEX(GRID!$B$4:$BI$14,MATCH(M$7,GRID!$A$4:$A$14,0),MATCH(1,($U$2=GRID!$B$1:$BI$1)*(КАЛЕНДАРЬ!$AD32=GRID!$B$3:$BI$3), 0))*GRID!$B$67,
ROUNDUP(INDEX(GRID!$B$4:$BI$14,MATCH(M$7,GRID!$A$4:$A$14,0),MATCH(1,($U$2=GRID!$B$1:$BI$1)*(КАЛЕНДАРЬ!$AD32=GRID!$B$3:$BI$3),0))*GRID!$B$66*(1-GRID!$B$69),0))</f>
        <v>20604</v>
      </c>
      <c r="N243" s="48" cm="1">
        <f t="array" ref="N243">IF($I$2="Раннее бронирование",
INDEX(GRID!$B$17:$BI$27,MATCH(M$7,GRID!$A$17:$A$27,0),MATCH(1,($U$2=GRID!$B$1:$BI$1)*(КАЛЕНДАРЬ!$AD32=GRID!$B$3:$BI$3), 0))*GRID!$B$67,
ROUNDUP(INDEX(GRID!$B$17:$BI$27,MATCH(M$7,GRID!$A$17:$A$27,0),MATCH(1,($U$2=GRID!$B$1:$BI$1)*(КАЛЕНДАРЬ!$AD32=GRID!$B$3:$BI$3), 0))*GRID!$B$66*(1-GRID!$B$69),0))</f>
        <v>22304</v>
      </c>
      <c r="O243" s="47" cm="1">
        <f t="array" ref="O243">IF($I$2="Раннее бронирование",
INDEX(GRID!$B$4:$BI$14,MATCH(O$7,GRID!$A$4:$A$14,0),MATCH(1,($U$2=GRID!$B$1:$BI$1)*(КАЛЕНДАРЬ!$AD32=GRID!$B$3:$BI$3), 0))*GRID!$B$67,
ROUNDUP(INDEX(GRID!$B$4:$BI$14,MATCH(O$7,GRID!$A$4:$A$14,0),MATCH(1,($U$2=GRID!$B$1:$BI$1)*(КАЛЕНДАРЬ!$AD32=GRID!$B$3:$BI$3),0))*GRID!$B$66*(1-GRID!$B$69),0))</f>
        <v>25364</v>
      </c>
      <c r="P243" s="48" cm="1">
        <f t="array" ref="P243">IF($I$2="Раннее бронирование",
INDEX(GRID!$B$17:$BI$27,MATCH(O$7,GRID!$A$17:$A$27,0),MATCH(1,($U$2=GRID!$B$1:$BI$1)*(КАЛЕНДАРЬ!$AD32=GRID!$B$3:$BI$3), 0))*GRID!$B$67,
ROUNDUP(INDEX(GRID!$B$17:$BI$27,MATCH(O$7,GRID!$A$17:$A$27,0),MATCH(1,($U$2=GRID!$B$1:$BI$1)*(КАЛЕНДАРЬ!$AD32=GRID!$B$3:$BI$3), 0))*GRID!$B$66*(1-GRID!$B$69),0))</f>
        <v>27064</v>
      </c>
      <c r="Q243" s="47" t="e" cm="1">
        <f t="array" ref="Q243">IF($I$2="Раннее бронирование",
INDEX(GRID!$B$4:$BI$14,MATCH(Q$7,GRID!$A$4:$A$14,0),MATCH(1,($U$2=GRID!$B$1:$BI$1)*(КАЛЕНДАРЬ!$AD32=GRID!$B$3:$BI$3), 0))*GRID!$B$67,
ROUNDUP(INDEX(GRID!$B$4:$BI$14,MATCH(Q$7,GRID!$A$4:$A$14,0),MATCH(1,($U$2=GRID!$B$1:$BI$1)*(КАЛЕНДАРЬ!$AD32=GRID!$B$3:$BI$3),0))*GRID!$B$66*(1-GRID!$B$69),0))</f>
        <v>#N/A</v>
      </c>
      <c r="R243" s="48" t="e" cm="1">
        <f t="array" ref="R243">IF($I$2="Раннее бронирование",
INDEX(GRID!$B$17:$BI$27,MATCH(Q$7,GRID!$A$17:$A$27,0),MATCH(1,($U$2=GRID!$B$1:$BI$1)*(КАЛЕНДАРЬ!$AD32=GRID!$B$3:$BI$3), 0))*GRID!$B$67,
ROUNDUP(INDEX(GRID!$B$17:$BI$27,MATCH(Q$7,GRID!$A$17:$A$27,0),MATCH(1,($U$2=GRID!$B$1:$BI$1)*(КАЛЕНДАРЬ!$AD32=GRID!$B$3:$BI$3), 0))*GRID!$B$66*(1-GRID!$B$69),0))</f>
        <v>#N/A</v>
      </c>
      <c r="S243" s="47" t="e" cm="1">
        <f t="array" ref="S243">IF($I$2="Раннее бронирование",
INDEX(GRID!$B$4:$BI$14,MATCH(S$7,GRID!$A$4:$A$14,0),MATCH(1,($U$2=GRID!$B$1:$BI$1)*(КАЛЕНДАРЬ!$AD32=GRID!$B$3:$BI$3), 0))*GRID!$B$67,
ROUNDUP(INDEX(GRID!$B$4:$BI$14,MATCH(S$7,GRID!$A$4:$A$14,0),MATCH(1,($U$2=GRID!$B$1:$BI$1)*(КАЛЕНДАРЬ!$AD32=GRID!$B$3:$BI$3),0))*GRID!$B$66*(1-GRID!$B$69),0))</f>
        <v>#N/A</v>
      </c>
      <c r="T243" s="48" t="e" cm="1">
        <f t="array" ref="T243">IF($I$2="Раннее бронирование",
INDEX(GRID!$B$17:$BI$27,MATCH(S$7,GRID!$A$17:$A$27,0),MATCH(1,($U$2=GRID!$B$1:$BI$1)*(КАЛЕНДАРЬ!$AD32=GRID!$B$3:$BI$3), 0))*GRID!$B$67,
ROUNDUP(INDEX(GRID!$B$17:$BI$27,MATCH(S$7,GRID!$A$17:$A$27,0),MATCH(1,($U$2=GRID!$B$1:$BI$1)*(КАЛЕНДАРЬ!$AD32=GRID!$B$3:$BI$3), 0))*GRID!$B$66*(1-GRID!$B$69),0))</f>
        <v>#N/A</v>
      </c>
      <c r="U243" s="47" cm="1">
        <f t="array" ref="U243">IF($I$2="Раннее бронирование",
INDEX(GRID!$B$4:$BI$14,MATCH(U$7,GRID!$A$4:$A$14,0),MATCH(1,($U$2=GRID!$B$1:$BI$1)*(КАЛЕНДАРЬ!$AD32=GRID!$B$3:$BI$3), 0))*GRID!$B$67,
ROUNDUP(INDEX(GRID!$B$4:$BI$14,MATCH(U$7,GRID!$A$4:$A$14,0),MATCH(1,($U$2=GRID!$B$1:$BI$1)*(КАЛЕНДАРЬ!$AD32=GRID!$B$3:$BI$3),0))*GRID!$B$66*(1-GRID!$B$69),0))</f>
        <v>39440</v>
      </c>
      <c r="V243" s="48" cm="1">
        <f t="array" ref="V243">IF($I$2="Раннее бронирование",
INDEX(GRID!$B$17:$BI$27,MATCH(U$7,GRID!$A$17:$A$27,0),MATCH(1,($U$2=GRID!$B$1:$BI$1)*(КАЛЕНДАРЬ!$AD32=GRID!$B$3:$BI$3), 0))*GRID!$B$67,
ROUNDUP(INDEX(GRID!$B$17:$BI$27,MATCH(U$7,GRID!$A$17:$A$27,0),MATCH(1,($U$2=GRID!$B$1:$BI$1)*(КАЛЕНДАРЬ!$AD32=GRID!$B$3:$BI$3), 0))*GRID!$B$66*(1-GRID!$B$69),0))</f>
        <v>41140</v>
      </c>
      <c r="W243" s="47" cm="1">
        <f t="array" ref="W243">IF($I$2="Раннее бронирование",
INDEX(GRID!$B$4:$BI$14,MATCH(W$7,GRID!$A$4:$A$14,0),MATCH(1,($U$2=GRID!$B$1:$BI$1)*(КАЛЕНДАРЬ!$AD32=GRID!$B$3:$BI$3), 0))*GRID!$B$67,
ROUNDUP(INDEX(GRID!$B$4:$BI$14,MATCH(W$7,GRID!$A$4:$A$14,0),MATCH(1,($U$2=GRID!$B$1:$BI$1)*(КАЛЕНДАРЬ!$AD32=GRID!$B$3:$BI$3),0))*GRID!$B$66*(1-GRID!$B$69),0))</f>
        <v>157760</v>
      </c>
      <c r="X243" s="48" cm="1">
        <f t="array" ref="X243">IF($I$2="Раннее бронирование",
INDEX(GRID!$B$17:$BI$27,MATCH(W$7,GRID!$A$17:$A$27,0),MATCH(1,($U$2=GRID!$B$1:$BI$1)*(КАЛЕНДАРЬ!$AD32=GRID!$B$3:$BI$3), 0))*GRID!$B$67,
ROUNDUP(INDEX(GRID!$B$17:$BI$27,MATCH(W$7,GRID!$A$17:$A$27,0),MATCH(1,($U$2=GRID!$B$1:$BI$1)*(КАЛЕНДАРЬ!$AD32=GRID!$B$3:$BI$3), 0))*GRID!$B$66*(1-GRID!$B$69),0))</f>
        <v>159460</v>
      </c>
    </row>
    <row r="244" spans="1:24" hidden="1" x14ac:dyDescent="0.2">
      <c r="A244" s="117" t="s">
        <v>46</v>
      </c>
      <c r="B244" s="117">
        <v>30</v>
      </c>
      <c r="C244" s="47" cm="1">
        <f t="array" ref="C244">IF($I$2="Раннее бронирование",
INDEX(GRID!$B$4:$BI$14,MATCH(C$7,GRID!$A$4:$A$14,0),MATCH(1,($U$2=GRID!$B$1:$BI$1)*(КАЛЕНДАРЬ!$AD33=GRID!$B$3:$BI$3), 0))*GRID!$B$67,
ROUNDUP(INDEX(GRID!$B$4:$BI$14,MATCH(C$7,GRID!$A$4:$A$14,0),MATCH(1,($U$2=GRID!$B$1:$BI$1)*(КАЛЕНДАРЬ!$AD33=GRID!$B$3:$BI$3),0))*GRID!$B$66*(1-GRID!$B$69),0))</f>
        <v>12920</v>
      </c>
      <c r="D244" s="48" cm="1">
        <f t="array" ref="D244">IF($I$2="Раннее бронирование",
INDEX(GRID!$B$17:$BI$27,MATCH(C$7,GRID!$A$17:$A$27,0),MATCH(1,($U$2=GRID!$B$1:$BI$1)*(КАЛЕНДАРЬ!$AD33=GRID!$B$3:$BI$3), 0))*GRID!$B$67,
ROUNDUP(INDEX(GRID!$B$17:$BI$27,MATCH(C$7,GRID!$A$17:$A$27,0),MATCH(1,($U$2=GRID!$B$1:$BI$1)*(КАЛЕНДАРЬ!$AD33=GRID!$B$3:$BI$3), 0))*GRID!$B$66*(1-GRID!$B$69),0))</f>
        <v>14620</v>
      </c>
      <c r="E244" s="47" cm="1">
        <f t="array" ref="E244">IF($I$2="Раннее бронирование",
INDEX(GRID!$B$4:$BI$14,MATCH(E$7,GRID!$A$4:$A$14,0),MATCH(1,($U$2=GRID!$B$1:$BI$1)*(КАЛЕНДАРЬ!$AD33=GRID!$B$3:$BI$3), 0))*GRID!$B$67,
ROUNDUP(INDEX(GRID!$B$4:$BI$14,MATCH(E$7,GRID!$A$4:$A$14,0),MATCH(1,($U$2=GRID!$B$1:$BI$1)*(КАЛЕНДАРЬ!$AD33=GRID!$B$3:$BI$3),0))*GRID!$B$66*(1-GRID!$B$69),0))</f>
        <v>14212</v>
      </c>
      <c r="F244" s="48" cm="1">
        <f t="array" ref="F244">IF($I$2="Раннее бронирование",
INDEX(GRID!$B$17:$BI$27,MATCH(E$7,GRID!$A$17:$A$27,0),MATCH(1,($U$2=GRID!$B$1:$BI$1)*(КАЛЕНДАРЬ!$AD33=GRID!$B$3:$BI$3), 0))*GRID!$B$67,
ROUNDUP(INDEX(GRID!$B$17:$BI$27,MATCH(E$7,GRID!$A$17:$A$27,0),MATCH(1,($U$2=GRID!$B$1:$BI$1)*(КАЛЕНДАРЬ!$AD33=GRID!$B$3:$BI$3), 0))*GRID!$B$66*(1-GRID!$B$69),0))</f>
        <v>15912</v>
      </c>
      <c r="G244" s="47" t="e" cm="1">
        <f t="array" ref="G244">IF($I$2="Раннее бронирование",
INDEX(GRID!$B$4:$BI$14,MATCH(G$7,GRID!$A$4:$A$14,0),MATCH(1,($U$2=GRID!$B$1:$BI$1)*(КАЛЕНДАРЬ!$AD33=GRID!$B$3:$BI$3), 0))*GRID!$B$67,
ROUNDUP(INDEX(GRID!$B$4:$BI$14,MATCH(G$7,GRID!$A$4:$A$14,0),MATCH(1,($U$2=GRID!$B$1:$BI$1)*(КАЛЕНДАРЬ!$AD33=GRID!$B$3:$BI$3),0))*GRID!$B$66*(1-GRID!$B$69),0))</f>
        <v>#N/A</v>
      </c>
      <c r="H244" s="48" t="e" cm="1">
        <f t="array" ref="H244">IF($I$2="Раннее бронирование",
INDEX(GRID!$B$17:$BI$27,MATCH(G$7,GRID!$A$17:$A$27,0),MATCH(1,($U$2=GRID!$B$1:$BI$1)*(КАЛЕНДАРЬ!$AD33=GRID!$B$3:$BI$3), 0))*GRID!$B$67,
ROUNDUP(INDEX(GRID!$B$17:$BI$27,MATCH(G$7,GRID!$A$17:$A$27,0),MATCH(1,($U$2=GRID!$B$1:$BI$1)*(КАЛЕНДАРЬ!$AD33=GRID!$B$3:$BI$3), 0))*GRID!$B$66*(1-GRID!$B$69),0))</f>
        <v>#N/A</v>
      </c>
      <c r="I244" s="47" t="e" cm="1">
        <f t="array" ref="I244">IF($I$2="Раннее бронирование",
INDEX(GRID!$B$4:$BI$14,MATCH(I$7,GRID!$A$4:$A$14,0),MATCH(1,($U$2=GRID!$B$1:$BI$1)*(КАЛЕНДАРЬ!$AD33=GRID!$B$3:$BI$3), 0))*GRID!$B$67,
ROUNDUP(INDEX(GRID!$B$4:$BI$14,MATCH(I$7,GRID!$A$4:$A$14,0),MATCH(1,($U$2=GRID!$B$1:$BI$1)*(КАЛЕНДАРЬ!$AD33=GRID!$B$3:$BI$3),0))*GRID!$B$66*(1-GRID!$B$69),0))</f>
        <v>#N/A</v>
      </c>
      <c r="J244" s="48" t="e" cm="1">
        <f t="array" ref="J244">IF($I$2="Раннее бронирование",
INDEX(GRID!$B$17:$BI$27,MATCH(I$7,GRID!$A$17:$A$27,0),MATCH(1,($U$2=GRID!$B$1:$BI$1)*(КАЛЕНДАРЬ!$AD33=GRID!$B$3:$BI$3), 0))*GRID!$B$67,
ROUNDUP(INDEX(GRID!$B$17:$BI$27,MATCH(I$7,GRID!$A$17:$A$27,0),MATCH(1,($U$2=GRID!$B$1:$BI$1)*(КАЛЕНДАРЬ!$AD33=GRID!$B$3:$BI$3), 0))*GRID!$B$66*(1-GRID!$B$69),0))</f>
        <v>#N/A</v>
      </c>
      <c r="K244" s="47" cm="1">
        <f t="array" ref="K244">IF($I$2="Раннее бронирование",
INDEX(GRID!$B$4:$BI$14,MATCH(K$7,GRID!$A$4:$A$14,0),MATCH(1,($U$2=GRID!$B$1:$BI$1)*(КАЛЕНДАРЬ!$AD33=GRID!$B$3:$BI$3), 0))*GRID!$B$67,
ROUNDUP(INDEX(GRID!$B$4:$BI$14,MATCH(K$7,GRID!$A$4:$A$14,0),MATCH(1,($U$2=GRID!$B$1:$BI$1)*(КАЛЕНДАРЬ!$AD33=GRID!$B$3:$BI$3),0))*GRID!$B$66*(1-GRID!$B$69),0))</f>
        <v>18768</v>
      </c>
      <c r="L244" s="48" cm="1">
        <f t="array" ref="L244">IF($I$2="Раннее бронирование",
INDEX(GRID!$B$17:$BI$27,MATCH(K$7,GRID!$A$17:$A$27,0),MATCH(1,($U$2=GRID!$B$1:$BI$1)*(КАЛЕНДАРЬ!$AD33=GRID!$B$3:$BI$3), 0))*GRID!$B$67,
ROUNDUP(INDEX(GRID!$B$17:$BI$27,MATCH(K$7,GRID!$A$17:$A$27,0),MATCH(1,($U$2=GRID!$B$1:$BI$1)*(КАЛЕНДАРЬ!$AD33=GRID!$B$3:$BI$3), 0))*GRID!$B$66*(1-GRID!$B$69),0))</f>
        <v>20468</v>
      </c>
      <c r="M244" s="47" cm="1">
        <f t="array" ref="M244">IF($I$2="Раннее бронирование",
INDEX(GRID!$B$4:$BI$14,MATCH(M$7,GRID!$A$4:$A$14,0),MATCH(1,($U$2=GRID!$B$1:$BI$1)*(КАЛЕНДАРЬ!$AD33=GRID!$B$3:$BI$3), 0))*GRID!$B$67,
ROUNDUP(INDEX(GRID!$B$4:$BI$14,MATCH(M$7,GRID!$A$4:$A$14,0),MATCH(1,($U$2=GRID!$B$1:$BI$1)*(КАЛЕНДАРЬ!$AD33=GRID!$B$3:$BI$3),0))*GRID!$B$66*(1-GRID!$B$69),0))</f>
        <v>20604</v>
      </c>
      <c r="N244" s="48" cm="1">
        <f t="array" ref="N244">IF($I$2="Раннее бронирование",
INDEX(GRID!$B$17:$BI$27,MATCH(M$7,GRID!$A$17:$A$27,0),MATCH(1,($U$2=GRID!$B$1:$BI$1)*(КАЛЕНДАРЬ!$AD33=GRID!$B$3:$BI$3), 0))*GRID!$B$67,
ROUNDUP(INDEX(GRID!$B$17:$BI$27,MATCH(M$7,GRID!$A$17:$A$27,0),MATCH(1,($U$2=GRID!$B$1:$BI$1)*(КАЛЕНДАРЬ!$AD33=GRID!$B$3:$BI$3), 0))*GRID!$B$66*(1-GRID!$B$69),0))</f>
        <v>22304</v>
      </c>
      <c r="O244" s="47" cm="1">
        <f t="array" ref="O244">IF($I$2="Раннее бронирование",
INDEX(GRID!$B$4:$BI$14,MATCH(O$7,GRID!$A$4:$A$14,0),MATCH(1,($U$2=GRID!$B$1:$BI$1)*(КАЛЕНДАРЬ!$AD33=GRID!$B$3:$BI$3), 0))*GRID!$B$67,
ROUNDUP(INDEX(GRID!$B$4:$BI$14,MATCH(O$7,GRID!$A$4:$A$14,0),MATCH(1,($U$2=GRID!$B$1:$BI$1)*(КАЛЕНДАРЬ!$AD33=GRID!$B$3:$BI$3),0))*GRID!$B$66*(1-GRID!$B$69),0))</f>
        <v>25364</v>
      </c>
      <c r="P244" s="48" cm="1">
        <f t="array" ref="P244">IF($I$2="Раннее бронирование",
INDEX(GRID!$B$17:$BI$27,MATCH(O$7,GRID!$A$17:$A$27,0),MATCH(1,($U$2=GRID!$B$1:$BI$1)*(КАЛЕНДАРЬ!$AD33=GRID!$B$3:$BI$3), 0))*GRID!$B$67,
ROUNDUP(INDEX(GRID!$B$17:$BI$27,MATCH(O$7,GRID!$A$17:$A$27,0),MATCH(1,($U$2=GRID!$B$1:$BI$1)*(КАЛЕНДАРЬ!$AD33=GRID!$B$3:$BI$3), 0))*GRID!$B$66*(1-GRID!$B$69),0))</f>
        <v>27064</v>
      </c>
      <c r="Q244" s="47" t="e" cm="1">
        <f t="array" ref="Q244">IF($I$2="Раннее бронирование",
INDEX(GRID!$B$4:$BI$14,MATCH(Q$7,GRID!$A$4:$A$14,0),MATCH(1,($U$2=GRID!$B$1:$BI$1)*(КАЛЕНДАРЬ!$AD33=GRID!$B$3:$BI$3), 0))*GRID!$B$67,
ROUNDUP(INDEX(GRID!$B$4:$BI$14,MATCH(Q$7,GRID!$A$4:$A$14,0),MATCH(1,($U$2=GRID!$B$1:$BI$1)*(КАЛЕНДАРЬ!$AD33=GRID!$B$3:$BI$3),0))*GRID!$B$66*(1-GRID!$B$69),0))</f>
        <v>#N/A</v>
      </c>
      <c r="R244" s="48" t="e" cm="1">
        <f t="array" ref="R244">IF($I$2="Раннее бронирование",
INDEX(GRID!$B$17:$BI$27,MATCH(Q$7,GRID!$A$17:$A$27,0),MATCH(1,($U$2=GRID!$B$1:$BI$1)*(КАЛЕНДАРЬ!$AD33=GRID!$B$3:$BI$3), 0))*GRID!$B$67,
ROUNDUP(INDEX(GRID!$B$17:$BI$27,MATCH(Q$7,GRID!$A$17:$A$27,0),MATCH(1,($U$2=GRID!$B$1:$BI$1)*(КАЛЕНДАРЬ!$AD33=GRID!$B$3:$BI$3), 0))*GRID!$B$66*(1-GRID!$B$69),0))</f>
        <v>#N/A</v>
      </c>
      <c r="S244" s="47" t="e" cm="1">
        <f t="array" ref="S244">IF($I$2="Раннее бронирование",
INDEX(GRID!$B$4:$BI$14,MATCH(S$7,GRID!$A$4:$A$14,0),MATCH(1,($U$2=GRID!$B$1:$BI$1)*(КАЛЕНДАРЬ!$AD33=GRID!$B$3:$BI$3), 0))*GRID!$B$67,
ROUNDUP(INDEX(GRID!$B$4:$BI$14,MATCH(S$7,GRID!$A$4:$A$14,0),MATCH(1,($U$2=GRID!$B$1:$BI$1)*(КАЛЕНДАРЬ!$AD33=GRID!$B$3:$BI$3),0))*GRID!$B$66*(1-GRID!$B$69),0))</f>
        <v>#N/A</v>
      </c>
      <c r="T244" s="48" t="e" cm="1">
        <f t="array" ref="T244">IF($I$2="Раннее бронирование",
INDEX(GRID!$B$17:$BI$27,MATCH(S$7,GRID!$A$17:$A$27,0),MATCH(1,($U$2=GRID!$B$1:$BI$1)*(КАЛЕНДАРЬ!$AD33=GRID!$B$3:$BI$3), 0))*GRID!$B$67,
ROUNDUP(INDEX(GRID!$B$17:$BI$27,MATCH(S$7,GRID!$A$17:$A$27,0),MATCH(1,($U$2=GRID!$B$1:$BI$1)*(КАЛЕНДАРЬ!$AD33=GRID!$B$3:$BI$3), 0))*GRID!$B$66*(1-GRID!$B$69),0))</f>
        <v>#N/A</v>
      </c>
      <c r="U244" s="47" cm="1">
        <f t="array" ref="U244">IF($I$2="Раннее бронирование",
INDEX(GRID!$B$4:$BI$14,MATCH(U$7,GRID!$A$4:$A$14,0),MATCH(1,($U$2=GRID!$B$1:$BI$1)*(КАЛЕНДАРЬ!$AD33=GRID!$B$3:$BI$3), 0))*GRID!$B$67,
ROUNDUP(INDEX(GRID!$B$4:$BI$14,MATCH(U$7,GRID!$A$4:$A$14,0),MATCH(1,($U$2=GRID!$B$1:$BI$1)*(КАЛЕНДАРЬ!$AD33=GRID!$B$3:$BI$3),0))*GRID!$B$66*(1-GRID!$B$69),0))</f>
        <v>39440</v>
      </c>
      <c r="V244" s="48" cm="1">
        <f t="array" ref="V244">IF($I$2="Раннее бронирование",
INDEX(GRID!$B$17:$BI$27,MATCH(U$7,GRID!$A$17:$A$27,0),MATCH(1,($U$2=GRID!$B$1:$BI$1)*(КАЛЕНДАРЬ!$AD33=GRID!$B$3:$BI$3), 0))*GRID!$B$67,
ROUNDUP(INDEX(GRID!$B$17:$BI$27,MATCH(U$7,GRID!$A$17:$A$27,0),MATCH(1,($U$2=GRID!$B$1:$BI$1)*(КАЛЕНДАРЬ!$AD33=GRID!$B$3:$BI$3), 0))*GRID!$B$66*(1-GRID!$B$69),0))</f>
        <v>41140</v>
      </c>
      <c r="W244" s="47" cm="1">
        <f t="array" ref="W244">IF($I$2="Раннее бронирование",
INDEX(GRID!$B$4:$BI$14,MATCH(W$7,GRID!$A$4:$A$14,0),MATCH(1,($U$2=GRID!$B$1:$BI$1)*(КАЛЕНДАРЬ!$AD33=GRID!$B$3:$BI$3), 0))*GRID!$B$67,
ROUNDUP(INDEX(GRID!$B$4:$BI$14,MATCH(W$7,GRID!$A$4:$A$14,0),MATCH(1,($U$2=GRID!$B$1:$BI$1)*(КАЛЕНДАРЬ!$AD33=GRID!$B$3:$BI$3),0))*GRID!$B$66*(1-GRID!$B$69),0))</f>
        <v>157760</v>
      </c>
      <c r="X244" s="48" cm="1">
        <f t="array" ref="X244">IF($I$2="Раннее бронирование",
INDEX(GRID!$B$17:$BI$27,MATCH(W$7,GRID!$A$17:$A$27,0),MATCH(1,($U$2=GRID!$B$1:$BI$1)*(КАЛЕНДАРЬ!$AD33=GRID!$B$3:$BI$3), 0))*GRID!$B$67,
ROUNDUP(INDEX(GRID!$B$17:$BI$27,MATCH(W$7,GRID!$A$17:$A$27,0),MATCH(1,($U$2=GRID!$B$1:$BI$1)*(КАЛЕНДАРЬ!$AD33=GRID!$B$3:$BI$3), 0))*GRID!$B$66*(1-GRID!$B$69),0))</f>
        <v>159460</v>
      </c>
    </row>
    <row r="245" spans="1:24" hidden="1" x14ac:dyDescent="0.2">
      <c r="A245" s="117" t="s">
        <v>47</v>
      </c>
      <c r="B245" s="117">
        <v>31</v>
      </c>
      <c r="C245" s="47" cm="1">
        <f t="array" ref="C245">IF($I$2="Раннее бронирование",
INDEX(GRID!$B$4:$BI$14,MATCH(C$7,GRID!$A$4:$A$14,0),MATCH(1,($U$2=GRID!$B$1:$BI$1)*(КАЛЕНДАРЬ!$AD34=GRID!$B$3:$BI$3), 0))*GRID!$B$67,
ROUNDUP(INDEX(GRID!$B$4:$BI$14,MATCH(C$7,GRID!$A$4:$A$14,0),MATCH(1,($U$2=GRID!$B$1:$BI$1)*(КАЛЕНДАРЬ!$AD34=GRID!$B$3:$BI$3),0))*GRID!$B$66*(1-GRID!$B$69),0))</f>
        <v>12920</v>
      </c>
      <c r="D245" s="48" cm="1">
        <f t="array" ref="D245">IF($I$2="Раннее бронирование",
INDEX(GRID!$B$17:$BI$27,MATCH(C$7,GRID!$A$17:$A$27,0),MATCH(1,($U$2=GRID!$B$1:$BI$1)*(КАЛЕНДАРЬ!$AD34=GRID!$B$3:$BI$3), 0))*GRID!$B$67,
ROUNDUP(INDEX(GRID!$B$17:$BI$27,MATCH(C$7,GRID!$A$17:$A$27,0),MATCH(1,($U$2=GRID!$B$1:$BI$1)*(КАЛЕНДАРЬ!$AD34=GRID!$B$3:$BI$3), 0))*GRID!$B$66*(1-GRID!$B$69),0))</f>
        <v>14620</v>
      </c>
      <c r="E245" s="47" cm="1">
        <f t="array" ref="E245">IF($I$2="Раннее бронирование",
INDEX(GRID!$B$4:$BI$14,MATCH(E$7,GRID!$A$4:$A$14,0),MATCH(1,($U$2=GRID!$B$1:$BI$1)*(КАЛЕНДАРЬ!$AD34=GRID!$B$3:$BI$3), 0))*GRID!$B$67,
ROUNDUP(INDEX(GRID!$B$4:$BI$14,MATCH(E$7,GRID!$A$4:$A$14,0),MATCH(1,($U$2=GRID!$B$1:$BI$1)*(КАЛЕНДАРЬ!$AD34=GRID!$B$3:$BI$3),0))*GRID!$B$66*(1-GRID!$B$69),0))</f>
        <v>14212</v>
      </c>
      <c r="F245" s="48" cm="1">
        <f t="array" ref="F245">IF($I$2="Раннее бронирование",
INDEX(GRID!$B$17:$BI$27,MATCH(E$7,GRID!$A$17:$A$27,0),MATCH(1,($U$2=GRID!$B$1:$BI$1)*(КАЛЕНДАРЬ!$AD34=GRID!$B$3:$BI$3), 0))*GRID!$B$67,
ROUNDUP(INDEX(GRID!$B$17:$BI$27,MATCH(E$7,GRID!$A$17:$A$27,0),MATCH(1,($U$2=GRID!$B$1:$BI$1)*(КАЛЕНДАРЬ!$AD34=GRID!$B$3:$BI$3), 0))*GRID!$B$66*(1-GRID!$B$69),0))</f>
        <v>15912</v>
      </c>
      <c r="G245" s="47" t="e" cm="1">
        <f t="array" ref="G245">IF($I$2="Раннее бронирование",
INDEX(GRID!$B$4:$BI$14,MATCH(G$7,GRID!$A$4:$A$14,0),MATCH(1,($U$2=GRID!$B$1:$BI$1)*(КАЛЕНДАРЬ!$AD34=GRID!$B$3:$BI$3), 0))*GRID!$B$67,
ROUNDUP(INDEX(GRID!$B$4:$BI$14,MATCH(G$7,GRID!$A$4:$A$14,0),MATCH(1,($U$2=GRID!$B$1:$BI$1)*(КАЛЕНДАРЬ!$AD34=GRID!$B$3:$BI$3),0))*GRID!$B$66*(1-GRID!$B$69),0))</f>
        <v>#N/A</v>
      </c>
      <c r="H245" s="48" t="e" cm="1">
        <f t="array" ref="H245">IF($I$2="Раннее бронирование",
INDEX(GRID!$B$17:$BI$27,MATCH(G$7,GRID!$A$17:$A$27,0),MATCH(1,($U$2=GRID!$B$1:$BI$1)*(КАЛЕНДАРЬ!$AD34=GRID!$B$3:$BI$3), 0))*GRID!$B$67,
ROUNDUP(INDEX(GRID!$B$17:$BI$27,MATCH(G$7,GRID!$A$17:$A$27,0),MATCH(1,($U$2=GRID!$B$1:$BI$1)*(КАЛЕНДАРЬ!$AD34=GRID!$B$3:$BI$3), 0))*GRID!$B$66*(1-GRID!$B$69),0))</f>
        <v>#N/A</v>
      </c>
      <c r="I245" s="47" t="e" cm="1">
        <f t="array" ref="I245">IF($I$2="Раннее бронирование",
INDEX(GRID!$B$4:$BI$14,MATCH(I$7,GRID!$A$4:$A$14,0),MATCH(1,($U$2=GRID!$B$1:$BI$1)*(КАЛЕНДАРЬ!$AD34=GRID!$B$3:$BI$3), 0))*GRID!$B$67,
ROUNDUP(INDEX(GRID!$B$4:$BI$14,MATCH(I$7,GRID!$A$4:$A$14,0),MATCH(1,($U$2=GRID!$B$1:$BI$1)*(КАЛЕНДАРЬ!$AD34=GRID!$B$3:$BI$3),0))*GRID!$B$66*(1-GRID!$B$69),0))</f>
        <v>#N/A</v>
      </c>
      <c r="J245" s="48" t="e" cm="1">
        <f t="array" ref="J245">IF($I$2="Раннее бронирование",
INDEX(GRID!$B$17:$BI$27,MATCH(I$7,GRID!$A$17:$A$27,0),MATCH(1,($U$2=GRID!$B$1:$BI$1)*(КАЛЕНДАРЬ!$AD34=GRID!$B$3:$BI$3), 0))*GRID!$B$67,
ROUNDUP(INDEX(GRID!$B$17:$BI$27,MATCH(I$7,GRID!$A$17:$A$27,0),MATCH(1,($U$2=GRID!$B$1:$BI$1)*(КАЛЕНДАРЬ!$AD34=GRID!$B$3:$BI$3), 0))*GRID!$B$66*(1-GRID!$B$69),0))</f>
        <v>#N/A</v>
      </c>
      <c r="K245" s="47" cm="1">
        <f t="array" ref="K245">IF($I$2="Раннее бронирование",
INDEX(GRID!$B$4:$BI$14,MATCH(K$7,GRID!$A$4:$A$14,0),MATCH(1,($U$2=GRID!$B$1:$BI$1)*(КАЛЕНДАРЬ!$AD34=GRID!$B$3:$BI$3), 0))*GRID!$B$67,
ROUNDUP(INDEX(GRID!$B$4:$BI$14,MATCH(K$7,GRID!$A$4:$A$14,0),MATCH(1,($U$2=GRID!$B$1:$BI$1)*(КАЛЕНДАРЬ!$AD34=GRID!$B$3:$BI$3),0))*GRID!$B$66*(1-GRID!$B$69),0))</f>
        <v>18768</v>
      </c>
      <c r="L245" s="48" cm="1">
        <f t="array" ref="L245">IF($I$2="Раннее бронирование",
INDEX(GRID!$B$17:$BI$27,MATCH(K$7,GRID!$A$17:$A$27,0),MATCH(1,($U$2=GRID!$B$1:$BI$1)*(КАЛЕНДАРЬ!$AD34=GRID!$B$3:$BI$3), 0))*GRID!$B$67,
ROUNDUP(INDEX(GRID!$B$17:$BI$27,MATCH(K$7,GRID!$A$17:$A$27,0),MATCH(1,($U$2=GRID!$B$1:$BI$1)*(КАЛЕНДАРЬ!$AD34=GRID!$B$3:$BI$3), 0))*GRID!$B$66*(1-GRID!$B$69),0))</f>
        <v>20468</v>
      </c>
      <c r="M245" s="47" cm="1">
        <f t="array" ref="M245">IF($I$2="Раннее бронирование",
INDEX(GRID!$B$4:$BI$14,MATCH(M$7,GRID!$A$4:$A$14,0),MATCH(1,($U$2=GRID!$B$1:$BI$1)*(КАЛЕНДАРЬ!$AD34=GRID!$B$3:$BI$3), 0))*GRID!$B$67,
ROUNDUP(INDEX(GRID!$B$4:$BI$14,MATCH(M$7,GRID!$A$4:$A$14,0),MATCH(1,($U$2=GRID!$B$1:$BI$1)*(КАЛЕНДАРЬ!$AD34=GRID!$B$3:$BI$3),0))*GRID!$B$66*(1-GRID!$B$69),0))</f>
        <v>20604</v>
      </c>
      <c r="N245" s="48" cm="1">
        <f t="array" ref="N245">IF($I$2="Раннее бронирование",
INDEX(GRID!$B$17:$BI$27,MATCH(M$7,GRID!$A$17:$A$27,0),MATCH(1,($U$2=GRID!$B$1:$BI$1)*(КАЛЕНДАРЬ!$AD34=GRID!$B$3:$BI$3), 0))*GRID!$B$67,
ROUNDUP(INDEX(GRID!$B$17:$BI$27,MATCH(M$7,GRID!$A$17:$A$27,0),MATCH(1,($U$2=GRID!$B$1:$BI$1)*(КАЛЕНДАРЬ!$AD34=GRID!$B$3:$BI$3), 0))*GRID!$B$66*(1-GRID!$B$69),0))</f>
        <v>22304</v>
      </c>
      <c r="O245" s="47" cm="1">
        <f t="array" ref="O245">IF($I$2="Раннее бронирование",
INDEX(GRID!$B$4:$BI$14,MATCH(O$7,GRID!$A$4:$A$14,0),MATCH(1,($U$2=GRID!$B$1:$BI$1)*(КАЛЕНДАРЬ!$AD34=GRID!$B$3:$BI$3), 0))*GRID!$B$67,
ROUNDUP(INDEX(GRID!$B$4:$BI$14,MATCH(O$7,GRID!$A$4:$A$14,0),MATCH(1,($U$2=GRID!$B$1:$BI$1)*(КАЛЕНДАРЬ!$AD34=GRID!$B$3:$BI$3),0))*GRID!$B$66*(1-GRID!$B$69),0))</f>
        <v>25364</v>
      </c>
      <c r="P245" s="48" cm="1">
        <f t="array" ref="P245">IF($I$2="Раннее бронирование",
INDEX(GRID!$B$17:$BI$27,MATCH(O$7,GRID!$A$17:$A$27,0),MATCH(1,($U$2=GRID!$B$1:$BI$1)*(КАЛЕНДАРЬ!$AD34=GRID!$B$3:$BI$3), 0))*GRID!$B$67,
ROUNDUP(INDEX(GRID!$B$17:$BI$27,MATCH(O$7,GRID!$A$17:$A$27,0),MATCH(1,($U$2=GRID!$B$1:$BI$1)*(КАЛЕНДАРЬ!$AD34=GRID!$B$3:$BI$3), 0))*GRID!$B$66*(1-GRID!$B$69),0))</f>
        <v>27064</v>
      </c>
      <c r="Q245" s="47" t="e" cm="1">
        <f t="array" ref="Q245">IF($I$2="Раннее бронирование",
INDEX(GRID!$B$4:$BI$14,MATCH(Q$7,GRID!$A$4:$A$14,0),MATCH(1,($U$2=GRID!$B$1:$BI$1)*(КАЛЕНДАРЬ!$AD34=GRID!$B$3:$BI$3), 0))*GRID!$B$67,
ROUNDUP(INDEX(GRID!$B$4:$BI$14,MATCH(Q$7,GRID!$A$4:$A$14,0),MATCH(1,($U$2=GRID!$B$1:$BI$1)*(КАЛЕНДАРЬ!$AD34=GRID!$B$3:$BI$3),0))*GRID!$B$66*(1-GRID!$B$69),0))</f>
        <v>#N/A</v>
      </c>
      <c r="R245" s="48" t="e" cm="1">
        <f t="array" ref="R245">IF($I$2="Раннее бронирование",
INDEX(GRID!$B$17:$BI$27,MATCH(Q$7,GRID!$A$17:$A$27,0),MATCH(1,($U$2=GRID!$B$1:$BI$1)*(КАЛЕНДАРЬ!$AD34=GRID!$B$3:$BI$3), 0))*GRID!$B$67,
ROUNDUP(INDEX(GRID!$B$17:$BI$27,MATCH(Q$7,GRID!$A$17:$A$27,0),MATCH(1,($U$2=GRID!$B$1:$BI$1)*(КАЛЕНДАРЬ!$AD34=GRID!$B$3:$BI$3), 0))*GRID!$B$66*(1-GRID!$B$69),0))</f>
        <v>#N/A</v>
      </c>
      <c r="S245" s="47" t="e" cm="1">
        <f t="array" ref="S245">IF($I$2="Раннее бронирование",
INDEX(GRID!$B$4:$BI$14,MATCH(S$7,GRID!$A$4:$A$14,0),MATCH(1,($U$2=GRID!$B$1:$BI$1)*(КАЛЕНДАРЬ!$AD34=GRID!$B$3:$BI$3), 0))*GRID!$B$67,
ROUNDUP(INDEX(GRID!$B$4:$BI$14,MATCH(S$7,GRID!$A$4:$A$14,0),MATCH(1,($U$2=GRID!$B$1:$BI$1)*(КАЛЕНДАРЬ!$AD34=GRID!$B$3:$BI$3),0))*GRID!$B$66*(1-GRID!$B$69),0))</f>
        <v>#N/A</v>
      </c>
      <c r="T245" s="48" t="e" cm="1">
        <f t="array" ref="T245">IF($I$2="Раннее бронирование",
INDEX(GRID!$B$17:$BI$27,MATCH(S$7,GRID!$A$17:$A$27,0),MATCH(1,($U$2=GRID!$B$1:$BI$1)*(КАЛЕНДАРЬ!$AD34=GRID!$B$3:$BI$3), 0))*GRID!$B$67,
ROUNDUP(INDEX(GRID!$B$17:$BI$27,MATCH(S$7,GRID!$A$17:$A$27,0),MATCH(1,($U$2=GRID!$B$1:$BI$1)*(КАЛЕНДАРЬ!$AD34=GRID!$B$3:$BI$3), 0))*GRID!$B$66*(1-GRID!$B$69),0))</f>
        <v>#N/A</v>
      </c>
      <c r="U245" s="47" cm="1">
        <f t="array" ref="U245">IF($I$2="Раннее бронирование",
INDEX(GRID!$B$4:$BI$14,MATCH(U$7,GRID!$A$4:$A$14,0),MATCH(1,($U$2=GRID!$B$1:$BI$1)*(КАЛЕНДАРЬ!$AD34=GRID!$B$3:$BI$3), 0))*GRID!$B$67,
ROUNDUP(INDEX(GRID!$B$4:$BI$14,MATCH(U$7,GRID!$A$4:$A$14,0),MATCH(1,($U$2=GRID!$B$1:$BI$1)*(КАЛЕНДАРЬ!$AD34=GRID!$B$3:$BI$3),0))*GRID!$B$66*(1-GRID!$B$69),0))</f>
        <v>39440</v>
      </c>
      <c r="V245" s="48" cm="1">
        <f t="array" ref="V245">IF($I$2="Раннее бронирование",
INDEX(GRID!$B$17:$BI$27,MATCH(U$7,GRID!$A$17:$A$27,0),MATCH(1,($U$2=GRID!$B$1:$BI$1)*(КАЛЕНДАРЬ!$AD34=GRID!$B$3:$BI$3), 0))*GRID!$B$67,
ROUNDUP(INDEX(GRID!$B$17:$BI$27,MATCH(U$7,GRID!$A$17:$A$27,0),MATCH(1,($U$2=GRID!$B$1:$BI$1)*(КАЛЕНДАРЬ!$AD34=GRID!$B$3:$BI$3), 0))*GRID!$B$66*(1-GRID!$B$69),0))</f>
        <v>41140</v>
      </c>
      <c r="W245" s="47" cm="1">
        <f t="array" ref="W245">IF($I$2="Раннее бронирование",
INDEX(GRID!$B$4:$BI$14,MATCH(W$7,GRID!$A$4:$A$14,0),MATCH(1,($U$2=GRID!$B$1:$BI$1)*(КАЛЕНДАРЬ!$AD34=GRID!$B$3:$BI$3), 0))*GRID!$B$67,
ROUNDUP(INDEX(GRID!$B$4:$BI$14,MATCH(W$7,GRID!$A$4:$A$14,0),MATCH(1,($U$2=GRID!$B$1:$BI$1)*(КАЛЕНДАРЬ!$AD34=GRID!$B$3:$BI$3),0))*GRID!$B$66*(1-GRID!$B$69),0))</f>
        <v>157760</v>
      </c>
      <c r="X245" s="48" cm="1">
        <f t="array" ref="X245">IF($I$2="Раннее бронирование",
INDEX(GRID!$B$17:$BI$27,MATCH(W$7,GRID!$A$17:$A$27,0),MATCH(1,($U$2=GRID!$B$1:$BI$1)*(КАЛЕНДАРЬ!$AD34=GRID!$B$3:$BI$3), 0))*GRID!$B$67,
ROUNDUP(INDEX(GRID!$B$17:$BI$27,MATCH(W$7,GRID!$A$17:$A$27,0),MATCH(1,($U$2=GRID!$B$1:$BI$1)*(КАЛЕНДАРЬ!$AD34=GRID!$B$3:$BI$3), 0))*GRID!$B$66*(1-GRID!$B$69),0))</f>
        <v>159460</v>
      </c>
    </row>
    <row r="246" spans="1:24" hidden="1" x14ac:dyDescent="0.2">
      <c r="A246" s="123"/>
      <c r="B246" s="123"/>
      <c r="G246" s="177"/>
      <c r="K246" s="177"/>
      <c r="P246" s="177"/>
    </row>
    <row r="247" spans="1:24" hidden="1" x14ac:dyDescent="0.2">
      <c r="A247" s="210" t="s">
        <v>38</v>
      </c>
      <c r="B247" s="210"/>
      <c r="C247" s="210"/>
      <c r="D247" s="210"/>
      <c r="E247" s="210"/>
      <c r="F247" s="210"/>
      <c r="G247" s="210"/>
      <c r="H247" s="210"/>
      <c r="I247" s="210"/>
      <c r="J247" s="210"/>
      <c r="K247" s="210"/>
      <c r="L247" s="210"/>
      <c r="M247" s="210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</row>
    <row r="248" spans="1:24" hidden="1" x14ac:dyDescent="0.2">
      <c r="A248" s="211" t="s">
        <v>107</v>
      </c>
      <c r="B248" s="212"/>
      <c r="C248" s="212"/>
      <c r="D248" s="212"/>
      <c r="E248" s="212"/>
      <c r="F248" s="212"/>
      <c r="G248" s="212"/>
      <c r="H248" s="212"/>
      <c r="I248" s="212"/>
      <c r="J248" s="212"/>
      <c r="K248" s="212"/>
      <c r="L248" s="212"/>
      <c r="M248" s="212"/>
      <c r="N248" s="212"/>
      <c r="O248" s="212"/>
      <c r="P248" s="212"/>
      <c r="Q248" s="212"/>
      <c r="R248" s="212"/>
      <c r="S248" s="212"/>
      <c r="T248" s="212"/>
      <c r="U248" s="212"/>
      <c r="V248" s="212"/>
      <c r="W248" s="212"/>
      <c r="X248" s="212"/>
    </row>
    <row r="249" spans="1:24" ht="58.5" hidden="1" customHeight="1" x14ac:dyDescent="0.2">
      <c r="A249" s="213" t="s">
        <v>39</v>
      </c>
      <c r="B249" s="214"/>
      <c r="C249" s="217" t="s">
        <v>85</v>
      </c>
      <c r="D249" s="218"/>
      <c r="E249" s="219" t="s">
        <v>86</v>
      </c>
      <c r="F249" s="220"/>
      <c r="G249" s="221" t="s">
        <v>186</v>
      </c>
      <c r="H249" s="222"/>
      <c r="I249" s="223" t="s">
        <v>187</v>
      </c>
      <c r="J249" s="224"/>
      <c r="K249" s="255" t="s">
        <v>88</v>
      </c>
      <c r="L249" s="256"/>
      <c r="M249" s="226" t="s">
        <v>89</v>
      </c>
      <c r="N249" s="227"/>
      <c r="O249" s="228" t="s">
        <v>94</v>
      </c>
      <c r="P249" s="229"/>
      <c r="Q249" s="257" t="s">
        <v>188</v>
      </c>
      <c r="R249" s="258"/>
      <c r="S249" s="259" t="s">
        <v>189</v>
      </c>
      <c r="T249" s="260"/>
      <c r="U249" s="232" t="s">
        <v>91</v>
      </c>
      <c r="V249" s="233"/>
      <c r="W249" s="234" t="s">
        <v>96</v>
      </c>
      <c r="X249" s="235"/>
    </row>
    <row r="250" spans="1:24" hidden="1" x14ac:dyDescent="0.2">
      <c r="A250" s="215"/>
      <c r="B250" s="216"/>
      <c r="C250" s="45" t="s">
        <v>40</v>
      </c>
      <c r="D250" s="45" t="s">
        <v>41</v>
      </c>
      <c r="E250" s="45" t="s">
        <v>40</v>
      </c>
      <c r="F250" s="45" t="s">
        <v>41</v>
      </c>
      <c r="G250" s="45" t="s">
        <v>40</v>
      </c>
      <c r="H250" s="45" t="s">
        <v>41</v>
      </c>
      <c r="I250" s="45" t="s">
        <v>40</v>
      </c>
      <c r="J250" s="45" t="s">
        <v>41</v>
      </c>
      <c r="K250" s="45" t="s">
        <v>40</v>
      </c>
      <c r="L250" s="45" t="s">
        <v>41</v>
      </c>
      <c r="M250" s="45" t="s">
        <v>40</v>
      </c>
      <c r="N250" s="45" t="s">
        <v>41</v>
      </c>
      <c r="O250" s="45" t="s">
        <v>40</v>
      </c>
      <c r="P250" s="45" t="s">
        <v>41</v>
      </c>
      <c r="Q250" s="45" t="s">
        <v>40</v>
      </c>
      <c r="R250" s="45" t="s">
        <v>41</v>
      </c>
      <c r="S250" s="45" t="s">
        <v>40</v>
      </c>
      <c r="T250" s="45" t="s">
        <v>41</v>
      </c>
      <c r="U250" s="45" t="s">
        <v>40</v>
      </c>
      <c r="V250" s="45" t="s">
        <v>41</v>
      </c>
      <c r="W250" s="45" t="s">
        <v>40</v>
      </c>
      <c r="X250" s="45" t="s">
        <v>41</v>
      </c>
    </row>
    <row r="251" spans="1:24" hidden="1" x14ac:dyDescent="0.2">
      <c r="A251" s="117" t="s">
        <v>42</v>
      </c>
      <c r="B251" s="117">
        <v>1</v>
      </c>
      <c r="C251" s="47" cm="1">
        <f t="array" ref="C251">IF($I$2="Раннее бронирование",
INDEX(GRID!$B$4:$BI$14,MATCH(C$7,GRID!$A$4:$A$14,0),MATCH(1,($U$2=GRID!$B$1:$BI$1)*(КАЛЕНДАРЬ!$AG4=GRID!$B$3:$BI$3), 0))*GRID!$B$67,
ROUNDUP(INDEX(GRID!$B$4:$BI$14,MATCH(C$7,GRID!$A$4:$A$14,0),MATCH(1,($U$2=GRID!$B$1:$BI$1)*(КАЛЕНДАРЬ!$AG4=GRID!$B$3:$BI$3),0))*GRID!$B$66*(1-GRID!$B$69),0))</f>
        <v>12920</v>
      </c>
      <c r="D251" s="48" cm="1">
        <f t="array" ref="D251">IF($I$2="Раннее бронирование",
INDEX(GRID!$B$17:$BI$27,MATCH(C$7,GRID!$A$17:$A$27,0),MATCH(1,($U$2=GRID!$B$1:$BI$1)*(КАЛЕНДАРЬ!$AG4=GRID!$B$3:$BI$3), 0))*GRID!$B$67,
ROUNDUP(INDEX(GRID!$B$17:$BI$27,MATCH(C$7,GRID!$A$17:$A$27,0),MATCH(1,($U$2=GRID!$B$1:$BI$1)*(КАЛЕНДАРЬ!$AG4=GRID!$B$3:$BI$3), 0))*GRID!$B$66*(1-GRID!$B$69),0))</f>
        <v>14620</v>
      </c>
      <c r="E251" s="47" cm="1">
        <f t="array" ref="E251">IF($I$2="Раннее бронирование",
INDEX(GRID!$B$4:$BI$14,MATCH(E$7,GRID!$A$4:$A$14,0),MATCH(1,($U$2=GRID!$B$1:$BI$1)*(КАЛЕНДАРЬ!$AG4=GRID!$B$3:$BI$3), 0))*GRID!$B$67,
ROUNDUP(INDEX(GRID!$B$4:$BI$14,MATCH(E$7,GRID!$A$4:$A$14,0),MATCH(1,($U$2=GRID!$B$1:$BI$1)*(КАЛЕНДАРЬ!$AG4=GRID!$B$3:$BI$3),0))*GRID!$B$66*(1-GRID!$B$69),0))</f>
        <v>14212</v>
      </c>
      <c r="F251" s="48" cm="1">
        <f t="array" ref="F251">IF($I$2="Раннее бронирование",
INDEX(GRID!$B$17:$BI$27,MATCH(E$7,GRID!$A$17:$A$27,0),MATCH(1,($U$2=GRID!$B$1:$BI$1)*(КАЛЕНДАРЬ!$AG4=GRID!$B$3:$BI$3), 0))*GRID!$B$67,
ROUNDUP(INDEX(GRID!$B$17:$BI$27,MATCH(E$7,GRID!$A$17:$A$27,0),MATCH(1,($U$2=GRID!$B$1:$BI$1)*(КАЛЕНДАРЬ!$AG4=GRID!$B$3:$BI$3), 0))*GRID!$B$66*(1-GRID!$B$69),0))</f>
        <v>15912</v>
      </c>
      <c r="G251" s="47" t="e" cm="1">
        <f t="array" ref="G251">IF($I$2="Раннее бронирование",
INDEX(GRID!$B$4:$BI$14,MATCH(G$7,GRID!$A$4:$A$14,0),MATCH(1,($U$2=GRID!$B$1:$BI$1)*(КАЛЕНДАРЬ!$AG4=GRID!$B$3:$BI$3), 0))*GRID!$B$67,
ROUNDUP(INDEX(GRID!$B$4:$BI$14,MATCH(G$7,GRID!$A$4:$A$14,0),MATCH(1,($U$2=GRID!$B$1:$BI$1)*(КАЛЕНДАРЬ!$AG4=GRID!$B$3:$BI$3),0))*GRID!$B$66*(1-GRID!$B$69),0))</f>
        <v>#N/A</v>
      </c>
      <c r="H251" s="48" t="e" cm="1">
        <f t="array" ref="H251">IF($I$2="Раннее бронирование",
INDEX(GRID!$B$17:$BI$27,MATCH(G$7,GRID!$A$17:$A$27,0),MATCH(1,($U$2=GRID!$B$1:$BI$1)*(КАЛЕНДАРЬ!$AG4=GRID!$B$3:$BI$3), 0))*GRID!$B$67,
ROUNDUP(INDEX(GRID!$B$17:$BI$27,MATCH(G$7,GRID!$A$17:$A$27,0),MATCH(1,($U$2=GRID!$B$1:$BI$1)*(КАЛЕНДАРЬ!$AG4=GRID!$B$3:$BI$3), 0))*GRID!$B$66*(1-GRID!$B$69),0))</f>
        <v>#N/A</v>
      </c>
      <c r="I251" s="47" t="e" cm="1">
        <f t="array" ref="I251">IF($I$2="Раннее бронирование",
INDEX(GRID!$B$4:$BI$14,MATCH(I$7,GRID!$A$4:$A$14,0),MATCH(1,($U$2=GRID!$B$1:$BI$1)*(КАЛЕНДАРЬ!$AG4=GRID!$B$3:$BI$3), 0))*GRID!$B$67,
ROUNDUP(INDEX(GRID!$B$4:$BI$14,MATCH(I$7,GRID!$A$4:$A$14,0),MATCH(1,($U$2=GRID!$B$1:$BI$1)*(КАЛЕНДАРЬ!$AG4=GRID!$B$3:$BI$3),0))*GRID!$B$66*(1-GRID!$B$69),0))</f>
        <v>#N/A</v>
      </c>
      <c r="J251" s="48" t="e" cm="1">
        <f t="array" ref="J251">IF($I$2="Раннее бронирование",
INDEX(GRID!$B$17:$BI$27,MATCH(I$7,GRID!$A$17:$A$27,0),MATCH(1,($U$2=GRID!$B$1:$BI$1)*(КАЛЕНДАРЬ!$AG4=GRID!$B$3:$BI$3), 0))*GRID!$B$67,
ROUNDUP(INDEX(GRID!$B$17:$BI$27,MATCH(I$7,GRID!$A$17:$A$27,0),MATCH(1,($U$2=GRID!$B$1:$BI$1)*(КАЛЕНДАРЬ!$AG4=GRID!$B$3:$BI$3), 0))*GRID!$B$66*(1-GRID!$B$69),0))</f>
        <v>#N/A</v>
      </c>
      <c r="K251" s="47" cm="1">
        <f t="array" ref="K251">IF($I$2="Раннее бронирование",
INDEX(GRID!$B$4:$BI$14,MATCH(K$7,GRID!$A$4:$A$14,0),MATCH(1,($U$2=GRID!$B$1:$BI$1)*(КАЛЕНДАРЬ!$AG4=GRID!$B$3:$BI$3), 0))*GRID!$B$67,
ROUNDUP(INDEX(GRID!$B$4:$BI$14,MATCH(K$7,GRID!$A$4:$A$14,0),MATCH(1,($U$2=GRID!$B$1:$BI$1)*(КАЛЕНДАРЬ!$AG4=GRID!$B$3:$BI$3),0))*GRID!$B$66*(1-GRID!$B$69),0))</f>
        <v>18768</v>
      </c>
      <c r="L251" s="48" cm="1">
        <f t="array" ref="L251">IF($I$2="Раннее бронирование",
INDEX(GRID!$B$17:$BI$27,MATCH(K$7,GRID!$A$17:$A$27,0),MATCH(1,($U$2=GRID!$B$1:$BI$1)*(КАЛЕНДАРЬ!$AG4=GRID!$B$3:$BI$3), 0))*GRID!$B$67,
ROUNDUP(INDEX(GRID!$B$17:$BI$27,MATCH(K$7,GRID!$A$17:$A$27,0),MATCH(1,($U$2=GRID!$B$1:$BI$1)*(КАЛЕНДАРЬ!$AG4=GRID!$B$3:$BI$3), 0))*GRID!$B$66*(1-GRID!$B$69),0))</f>
        <v>20468</v>
      </c>
      <c r="M251" s="47" cm="1">
        <f t="array" ref="M251">IF($I$2="Раннее бронирование",
INDEX(GRID!$B$4:$BI$14,MATCH(M$7,GRID!$A$4:$A$14,0),MATCH(1,($U$2=GRID!$B$1:$BI$1)*(КАЛЕНДАРЬ!$AG4=GRID!$B$3:$BI$3), 0))*GRID!$B$67,
ROUNDUP(INDEX(GRID!$B$4:$BI$14,MATCH(M$7,GRID!$A$4:$A$14,0),MATCH(1,($U$2=GRID!$B$1:$BI$1)*(КАЛЕНДАРЬ!$AG4=GRID!$B$3:$BI$3),0))*GRID!$B$66*(1-GRID!$B$69),0))</f>
        <v>20604</v>
      </c>
      <c r="N251" s="48" cm="1">
        <f t="array" ref="N251">IF($I$2="Раннее бронирование",
INDEX(GRID!$B$17:$BI$27,MATCH(M$7,GRID!$A$17:$A$27,0),MATCH(1,($U$2=GRID!$B$1:$BI$1)*(КАЛЕНДАРЬ!$AG4=GRID!$B$3:$BI$3), 0))*GRID!$B$67,
ROUNDUP(INDEX(GRID!$B$17:$BI$27,MATCH(M$7,GRID!$A$17:$A$27,0),MATCH(1,($U$2=GRID!$B$1:$BI$1)*(КАЛЕНДАРЬ!$AG4=GRID!$B$3:$BI$3), 0))*GRID!$B$66*(1-GRID!$B$69),0))</f>
        <v>22304</v>
      </c>
      <c r="O251" s="47" cm="1">
        <f t="array" ref="O251">IF($I$2="Раннее бронирование",
INDEX(GRID!$B$4:$BI$14,MATCH(O$7,GRID!$A$4:$A$14,0),MATCH(1,($U$2=GRID!$B$1:$BI$1)*(КАЛЕНДАРЬ!$AG4=GRID!$B$3:$BI$3), 0))*GRID!$B$67,
ROUNDUP(INDEX(GRID!$B$4:$BI$14,MATCH(O$7,GRID!$A$4:$A$14,0),MATCH(1,($U$2=GRID!$B$1:$BI$1)*(КАЛЕНДАРЬ!$AG4=GRID!$B$3:$BI$3),0))*GRID!$B$66*(1-GRID!$B$69),0))</f>
        <v>25364</v>
      </c>
      <c r="P251" s="48" cm="1">
        <f t="array" ref="P251">IF($I$2="Раннее бронирование",
INDEX(GRID!$B$17:$BI$27,MATCH(O$7,GRID!$A$17:$A$27,0),MATCH(1,($U$2=GRID!$B$1:$BI$1)*(КАЛЕНДАРЬ!$AG4=GRID!$B$3:$BI$3), 0))*GRID!$B$67,
ROUNDUP(INDEX(GRID!$B$17:$BI$27,MATCH(O$7,GRID!$A$17:$A$27,0),MATCH(1,($U$2=GRID!$B$1:$BI$1)*(КАЛЕНДАРЬ!$AG4=GRID!$B$3:$BI$3), 0))*GRID!$B$66*(1-GRID!$B$69),0))</f>
        <v>27064</v>
      </c>
      <c r="Q251" s="47" t="e" cm="1">
        <f t="array" ref="Q251">IF($I$2="Раннее бронирование",
INDEX(GRID!$B$4:$BI$14,MATCH(Q$7,GRID!$A$4:$A$14,0),MATCH(1,($U$2=GRID!$B$1:$BI$1)*(КАЛЕНДАРЬ!$AG4=GRID!$B$3:$BI$3), 0))*GRID!$B$67,
ROUNDUP(INDEX(GRID!$B$4:$BI$14,MATCH(Q$7,GRID!$A$4:$A$14,0),MATCH(1,($U$2=GRID!$B$1:$BI$1)*(КАЛЕНДАРЬ!$AG4=GRID!$B$3:$BI$3),0))*GRID!$B$66*(1-GRID!$B$69),0))</f>
        <v>#N/A</v>
      </c>
      <c r="R251" s="48" t="e" cm="1">
        <f t="array" ref="R251">IF($I$2="Раннее бронирование",
INDEX(GRID!$B$17:$BI$27,MATCH(Q$7,GRID!$A$17:$A$27,0),MATCH(1,($U$2=GRID!$B$1:$BI$1)*(КАЛЕНДАРЬ!$AG4=GRID!$B$3:$BI$3), 0))*GRID!$B$67,
ROUNDUP(INDEX(GRID!$B$17:$BI$27,MATCH(Q$7,GRID!$A$17:$A$27,0),MATCH(1,($U$2=GRID!$B$1:$BI$1)*(КАЛЕНДАРЬ!$AG4=GRID!$B$3:$BI$3), 0))*GRID!$B$66*(1-GRID!$B$69),0))</f>
        <v>#N/A</v>
      </c>
      <c r="S251" s="47" t="e" cm="1">
        <f t="array" ref="S251">IF($I$2="Раннее бронирование",
INDEX(GRID!$B$4:$BI$14,MATCH(S$7,GRID!$A$4:$A$14,0),MATCH(1,($U$2=GRID!$B$1:$BI$1)*(КАЛЕНДАРЬ!$AG4=GRID!$B$3:$BI$3), 0))*GRID!$B$67,
ROUNDUP(INDEX(GRID!$B$4:$BI$14,MATCH(S$7,GRID!$A$4:$A$14,0),MATCH(1,($U$2=GRID!$B$1:$BI$1)*(КАЛЕНДАРЬ!$AG4=GRID!$B$3:$BI$3),0))*GRID!$B$66*(1-GRID!$B$69),0))</f>
        <v>#N/A</v>
      </c>
      <c r="T251" s="48" t="e" cm="1">
        <f t="array" ref="T251">IF($I$2="Раннее бронирование",
INDEX(GRID!$B$17:$BI$27,MATCH(S$7,GRID!$A$17:$A$27,0),MATCH(1,($U$2=GRID!$B$1:$BI$1)*(КАЛЕНДАРЬ!$AG4=GRID!$B$3:$BI$3), 0))*GRID!$B$67,
ROUNDUP(INDEX(GRID!$B$17:$BI$27,MATCH(S$7,GRID!$A$17:$A$27,0),MATCH(1,($U$2=GRID!$B$1:$BI$1)*(КАЛЕНДАРЬ!$AG4=GRID!$B$3:$BI$3), 0))*GRID!$B$66*(1-GRID!$B$69),0))</f>
        <v>#N/A</v>
      </c>
      <c r="U251" s="47" cm="1">
        <f t="array" ref="U251">IF($I$2="Раннее бронирование",
INDEX(GRID!$B$4:$BI$14,MATCH(U$7,GRID!$A$4:$A$14,0),MATCH(1,($U$2=GRID!$B$1:$BI$1)*(КАЛЕНДАРЬ!$AG4=GRID!$B$3:$BI$3), 0))*GRID!$B$67,
ROUNDUP(INDEX(GRID!$B$4:$BI$14,MATCH(U$7,GRID!$A$4:$A$14,0),MATCH(1,($U$2=GRID!$B$1:$BI$1)*(КАЛЕНДАРЬ!$AG4=GRID!$B$3:$BI$3),0))*GRID!$B$66*(1-GRID!$B$69),0))</f>
        <v>39440</v>
      </c>
      <c r="V251" s="48" cm="1">
        <f t="array" ref="V251">IF($I$2="Раннее бронирование",
INDEX(GRID!$B$17:$BI$27,MATCH(U$7,GRID!$A$17:$A$27,0),MATCH(1,($U$2=GRID!$B$1:$BI$1)*(КАЛЕНДАРЬ!$AG4=GRID!$B$3:$BI$3), 0))*GRID!$B$67,
ROUNDUP(INDEX(GRID!$B$17:$BI$27,MATCH(U$7,GRID!$A$17:$A$27,0),MATCH(1,($U$2=GRID!$B$1:$BI$1)*(КАЛЕНДАРЬ!$AG4=GRID!$B$3:$BI$3), 0))*GRID!$B$66*(1-GRID!$B$69),0))</f>
        <v>41140</v>
      </c>
      <c r="W251" s="47" cm="1">
        <f t="array" ref="W251">IF($I$2="Раннее бронирование",
INDEX(GRID!$B$4:$BI$14,MATCH(W$7,GRID!$A$4:$A$14,0),MATCH(1,($U$2=GRID!$B$1:$BI$1)*(КАЛЕНДАРЬ!$AG4=GRID!$B$3:$BI$3), 0))*GRID!$B$67,
ROUNDUP(INDEX(GRID!$B$4:$BI$14,MATCH(W$7,GRID!$A$4:$A$14,0),MATCH(1,($U$2=GRID!$B$1:$BI$1)*(КАЛЕНДАРЬ!$AG4=GRID!$B$3:$BI$3),0))*GRID!$B$66*(1-GRID!$B$69),0))</f>
        <v>157760</v>
      </c>
      <c r="X251" s="48" cm="1">
        <f t="array" ref="X251">IF($I$2="Раннее бронирование",
INDEX(GRID!$B$17:$BI$27,MATCH(W$7,GRID!$A$17:$A$27,0),MATCH(1,($U$2=GRID!$B$1:$BI$1)*(КАЛЕНДАРЬ!$AG4=GRID!$B$3:$BI$3), 0))*GRID!$B$67,
ROUNDUP(INDEX(GRID!$B$17:$BI$27,MATCH(W$7,GRID!$A$17:$A$27,0),MATCH(1,($U$2=GRID!$B$1:$BI$1)*(КАЛЕНДАРЬ!$AG4=GRID!$B$3:$BI$3), 0))*GRID!$B$66*(1-GRID!$B$69),0))</f>
        <v>159460</v>
      </c>
    </row>
    <row r="252" spans="1:24" hidden="1" x14ac:dyDescent="0.2">
      <c r="A252" s="117" t="s">
        <v>43</v>
      </c>
      <c r="B252" s="117">
        <v>2</v>
      </c>
      <c r="C252" s="47" cm="1">
        <f t="array" ref="C252">IF($I$2="Раннее бронирование",
INDEX(GRID!$B$4:$BI$14,MATCH(C$7,GRID!$A$4:$A$14,0),MATCH(1,($U$2=GRID!$B$1:$BI$1)*(КАЛЕНДАРЬ!$AG5=GRID!$B$3:$BI$3), 0))*GRID!$B$67,
ROUNDUP(INDEX(GRID!$B$4:$BI$14,MATCH(C$7,GRID!$A$4:$A$14,0),MATCH(1,($U$2=GRID!$B$1:$BI$1)*(КАЛЕНДАРЬ!$AG5=GRID!$B$3:$BI$3),0))*GRID!$B$66*(1-GRID!$B$69),0))</f>
        <v>12920</v>
      </c>
      <c r="D252" s="48" cm="1">
        <f t="array" ref="D252">IF($I$2="Раннее бронирование",
INDEX(GRID!$B$17:$BI$27,MATCH(C$7,GRID!$A$17:$A$27,0),MATCH(1,($U$2=GRID!$B$1:$BI$1)*(КАЛЕНДАРЬ!$AG5=GRID!$B$3:$BI$3), 0))*GRID!$B$67,
ROUNDUP(INDEX(GRID!$B$17:$BI$27,MATCH(C$7,GRID!$A$17:$A$27,0),MATCH(1,($U$2=GRID!$B$1:$BI$1)*(КАЛЕНДАРЬ!$AG5=GRID!$B$3:$BI$3), 0))*GRID!$B$66*(1-GRID!$B$69),0))</f>
        <v>14620</v>
      </c>
      <c r="E252" s="47" cm="1">
        <f t="array" ref="E252">IF($I$2="Раннее бронирование",
INDEX(GRID!$B$4:$BI$14,MATCH(E$7,GRID!$A$4:$A$14,0),MATCH(1,($U$2=GRID!$B$1:$BI$1)*(КАЛЕНДАРЬ!$AG5=GRID!$B$3:$BI$3), 0))*GRID!$B$67,
ROUNDUP(INDEX(GRID!$B$4:$BI$14,MATCH(E$7,GRID!$A$4:$A$14,0),MATCH(1,($U$2=GRID!$B$1:$BI$1)*(КАЛЕНДАРЬ!$AG5=GRID!$B$3:$BI$3),0))*GRID!$B$66*(1-GRID!$B$69),0))</f>
        <v>14212</v>
      </c>
      <c r="F252" s="48" cm="1">
        <f t="array" ref="F252">IF($I$2="Раннее бронирование",
INDEX(GRID!$B$17:$BI$27,MATCH(E$7,GRID!$A$17:$A$27,0),MATCH(1,($U$2=GRID!$B$1:$BI$1)*(КАЛЕНДАРЬ!$AG5=GRID!$B$3:$BI$3), 0))*GRID!$B$67,
ROUNDUP(INDEX(GRID!$B$17:$BI$27,MATCH(E$7,GRID!$A$17:$A$27,0),MATCH(1,($U$2=GRID!$B$1:$BI$1)*(КАЛЕНДАРЬ!$AG5=GRID!$B$3:$BI$3), 0))*GRID!$B$66*(1-GRID!$B$69),0))</f>
        <v>15912</v>
      </c>
      <c r="G252" s="47" t="e" cm="1">
        <f t="array" ref="G252">IF($I$2="Раннее бронирование",
INDEX(GRID!$B$4:$BI$14,MATCH(G$7,GRID!$A$4:$A$14,0),MATCH(1,($U$2=GRID!$B$1:$BI$1)*(КАЛЕНДАРЬ!$AG5=GRID!$B$3:$BI$3), 0))*GRID!$B$67,
ROUNDUP(INDEX(GRID!$B$4:$BI$14,MATCH(G$7,GRID!$A$4:$A$14,0),MATCH(1,($U$2=GRID!$B$1:$BI$1)*(КАЛЕНДАРЬ!$AG5=GRID!$B$3:$BI$3),0))*GRID!$B$66*(1-GRID!$B$69),0))</f>
        <v>#N/A</v>
      </c>
      <c r="H252" s="48" t="e" cm="1">
        <f t="array" ref="H252">IF($I$2="Раннее бронирование",
INDEX(GRID!$B$17:$BI$27,MATCH(G$7,GRID!$A$17:$A$27,0),MATCH(1,($U$2=GRID!$B$1:$BI$1)*(КАЛЕНДАРЬ!$AG5=GRID!$B$3:$BI$3), 0))*GRID!$B$67,
ROUNDUP(INDEX(GRID!$B$17:$BI$27,MATCH(G$7,GRID!$A$17:$A$27,0),MATCH(1,($U$2=GRID!$B$1:$BI$1)*(КАЛЕНДАРЬ!$AG5=GRID!$B$3:$BI$3), 0))*GRID!$B$66*(1-GRID!$B$69),0))</f>
        <v>#N/A</v>
      </c>
      <c r="I252" s="47" t="e" cm="1">
        <f t="array" ref="I252">IF($I$2="Раннее бронирование",
INDEX(GRID!$B$4:$BI$14,MATCH(I$7,GRID!$A$4:$A$14,0),MATCH(1,($U$2=GRID!$B$1:$BI$1)*(КАЛЕНДАРЬ!$AG5=GRID!$B$3:$BI$3), 0))*GRID!$B$67,
ROUNDUP(INDEX(GRID!$B$4:$BI$14,MATCH(I$7,GRID!$A$4:$A$14,0),MATCH(1,($U$2=GRID!$B$1:$BI$1)*(КАЛЕНДАРЬ!$AG5=GRID!$B$3:$BI$3),0))*GRID!$B$66*(1-GRID!$B$69),0))</f>
        <v>#N/A</v>
      </c>
      <c r="J252" s="48" t="e" cm="1">
        <f t="array" ref="J252">IF($I$2="Раннее бронирование",
INDEX(GRID!$B$17:$BI$27,MATCH(I$7,GRID!$A$17:$A$27,0),MATCH(1,($U$2=GRID!$B$1:$BI$1)*(КАЛЕНДАРЬ!$AG5=GRID!$B$3:$BI$3), 0))*GRID!$B$67,
ROUNDUP(INDEX(GRID!$B$17:$BI$27,MATCH(I$7,GRID!$A$17:$A$27,0),MATCH(1,($U$2=GRID!$B$1:$BI$1)*(КАЛЕНДАРЬ!$AG5=GRID!$B$3:$BI$3), 0))*GRID!$B$66*(1-GRID!$B$69),0))</f>
        <v>#N/A</v>
      </c>
      <c r="K252" s="47" cm="1">
        <f t="array" ref="K252">IF($I$2="Раннее бронирование",
INDEX(GRID!$B$4:$BI$14,MATCH(K$7,GRID!$A$4:$A$14,0),MATCH(1,($U$2=GRID!$B$1:$BI$1)*(КАЛЕНДАРЬ!$AG5=GRID!$B$3:$BI$3), 0))*GRID!$B$67,
ROUNDUP(INDEX(GRID!$B$4:$BI$14,MATCH(K$7,GRID!$A$4:$A$14,0),MATCH(1,($U$2=GRID!$B$1:$BI$1)*(КАЛЕНДАРЬ!$AG5=GRID!$B$3:$BI$3),0))*GRID!$B$66*(1-GRID!$B$69),0))</f>
        <v>18768</v>
      </c>
      <c r="L252" s="48" cm="1">
        <f t="array" ref="L252">IF($I$2="Раннее бронирование",
INDEX(GRID!$B$17:$BI$27,MATCH(K$7,GRID!$A$17:$A$27,0),MATCH(1,($U$2=GRID!$B$1:$BI$1)*(КАЛЕНДАРЬ!$AG5=GRID!$B$3:$BI$3), 0))*GRID!$B$67,
ROUNDUP(INDEX(GRID!$B$17:$BI$27,MATCH(K$7,GRID!$A$17:$A$27,0),MATCH(1,($U$2=GRID!$B$1:$BI$1)*(КАЛЕНДАРЬ!$AG5=GRID!$B$3:$BI$3), 0))*GRID!$B$66*(1-GRID!$B$69),0))</f>
        <v>20468</v>
      </c>
      <c r="M252" s="47" cm="1">
        <f t="array" ref="M252">IF($I$2="Раннее бронирование",
INDEX(GRID!$B$4:$BI$14,MATCH(M$7,GRID!$A$4:$A$14,0),MATCH(1,($U$2=GRID!$B$1:$BI$1)*(КАЛЕНДАРЬ!$AG5=GRID!$B$3:$BI$3), 0))*GRID!$B$67,
ROUNDUP(INDEX(GRID!$B$4:$BI$14,MATCH(M$7,GRID!$A$4:$A$14,0),MATCH(1,($U$2=GRID!$B$1:$BI$1)*(КАЛЕНДАРЬ!$AG5=GRID!$B$3:$BI$3),0))*GRID!$B$66*(1-GRID!$B$69),0))</f>
        <v>20604</v>
      </c>
      <c r="N252" s="48" cm="1">
        <f t="array" ref="N252">IF($I$2="Раннее бронирование",
INDEX(GRID!$B$17:$BI$27,MATCH(M$7,GRID!$A$17:$A$27,0),MATCH(1,($U$2=GRID!$B$1:$BI$1)*(КАЛЕНДАРЬ!$AG5=GRID!$B$3:$BI$3), 0))*GRID!$B$67,
ROUNDUP(INDEX(GRID!$B$17:$BI$27,MATCH(M$7,GRID!$A$17:$A$27,0),MATCH(1,($U$2=GRID!$B$1:$BI$1)*(КАЛЕНДАРЬ!$AG5=GRID!$B$3:$BI$3), 0))*GRID!$B$66*(1-GRID!$B$69),0))</f>
        <v>22304</v>
      </c>
      <c r="O252" s="47" cm="1">
        <f t="array" ref="O252">IF($I$2="Раннее бронирование",
INDEX(GRID!$B$4:$BI$14,MATCH(O$7,GRID!$A$4:$A$14,0),MATCH(1,($U$2=GRID!$B$1:$BI$1)*(КАЛЕНДАРЬ!$AG5=GRID!$B$3:$BI$3), 0))*GRID!$B$67,
ROUNDUP(INDEX(GRID!$B$4:$BI$14,MATCH(O$7,GRID!$A$4:$A$14,0),MATCH(1,($U$2=GRID!$B$1:$BI$1)*(КАЛЕНДАРЬ!$AG5=GRID!$B$3:$BI$3),0))*GRID!$B$66*(1-GRID!$B$69),0))</f>
        <v>25364</v>
      </c>
      <c r="P252" s="48" cm="1">
        <f t="array" ref="P252">IF($I$2="Раннее бронирование",
INDEX(GRID!$B$17:$BI$27,MATCH(O$7,GRID!$A$17:$A$27,0),MATCH(1,($U$2=GRID!$B$1:$BI$1)*(КАЛЕНДАРЬ!$AG5=GRID!$B$3:$BI$3), 0))*GRID!$B$67,
ROUNDUP(INDEX(GRID!$B$17:$BI$27,MATCH(O$7,GRID!$A$17:$A$27,0),MATCH(1,($U$2=GRID!$B$1:$BI$1)*(КАЛЕНДАРЬ!$AG5=GRID!$B$3:$BI$3), 0))*GRID!$B$66*(1-GRID!$B$69),0))</f>
        <v>27064</v>
      </c>
      <c r="Q252" s="47" t="e" cm="1">
        <f t="array" ref="Q252">IF($I$2="Раннее бронирование",
INDEX(GRID!$B$4:$BI$14,MATCH(Q$7,GRID!$A$4:$A$14,0),MATCH(1,($U$2=GRID!$B$1:$BI$1)*(КАЛЕНДАРЬ!$AG5=GRID!$B$3:$BI$3), 0))*GRID!$B$67,
ROUNDUP(INDEX(GRID!$B$4:$BI$14,MATCH(Q$7,GRID!$A$4:$A$14,0),MATCH(1,($U$2=GRID!$B$1:$BI$1)*(КАЛЕНДАРЬ!$AG5=GRID!$B$3:$BI$3),0))*GRID!$B$66*(1-GRID!$B$69),0))</f>
        <v>#N/A</v>
      </c>
      <c r="R252" s="48" t="e" cm="1">
        <f t="array" ref="R252">IF($I$2="Раннее бронирование",
INDEX(GRID!$B$17:$BI$27,MATCH(Q$7,GRID!$A$17:$A$27,0),MATCH(1,($U$2=GRID!$B$1:$BI$1)*(КАЛЕНДАРЬ!$AG5=GRID!$B$3:$BI$3), 0))*GRID!$B$67,
ROUNDUP(INDEX(GRID!$B$17:$BI$27,MATCH(Q$7,GRID!$A$17:$A$27,0),MATCH(1,($U$2=GRID!$B$1:$BI$1)*(КАЛЕНДАРЬ!$AG5=GRID!$B$3:$BI$3), 0))*GRID!$B$66*(1-GRID!$B$69),0))</f>
        <v>#N/A</v>
      </c>
      <c r="S252" s="47" t="e" cm="1">
        <f t="array" ref="S252">IF($I$2="Раннее бронирование",
INDEX(GRID!$B$4:$BI$14,MATCH(S$7,GRID!$A$4:$A$14,0),MATCH(1,($U$2=GRID!$B$1:$BI$1)*(КАЛЕНДАРЬ!$AG5=GRID!$B$3:$BI$3), 0))*GRID!$B$67,
ROUNDUP(INDEX(GRID!$B$4:$BI$14,MATCH(S$7,GRID!$A$4:$A$14,0),MATCH(1,($U$2=GRID!$B$1:$BI$1)*(КАЛЕНДАРЬ!$AG5=GRID!$B$3:$BI$3),0))*GRID!$B$66*(1-GRID!$B$69),0))</f>
        <v>#N/A</v>
      </c>
      <c r="T252" s="48" t="e" cm="1">
        <f t="array" ref="T252">IF($I$2="Раннее бронирование",
INDEX(GRID!$B$17:$BI$27,MATCH(S$7,GRID!$A$17:$A$27,0),MATCH(1,($U$2=GRID!$B$1:$BI$1)*(КАЛЕНДАРЬ!$AG5=GRID!$B$3:$BI$3), 0))*GRID!$B$67,
ROUNDUP(INDEX(GRID!$B$17:$BI$27,MATCH(S$7,GRID!$A$17:$A$27,0),MATCH(1,($U$2=GRID!$B$1:$BI$1)*(КАЛЕНДАРЬ!$AG5=GRID!$B$3:$BI$3), 0))*GRID!$B$66*(1-GRID!$B$69),0))</f>
        <v>#N/A</v>
      </c>
      <c r="U252" s="47" cm="1">
        <f t="array" ref="U252">IF($I$2="Раннее бронирование",
INDEX(GRID!$B$4:$BI$14,MATCH(U$7,GRID!$A$4:$A$14,0),MATCH(1,($U$2=GRID!$B$1:$BI$1)*(КАЛЕНДАРЬ!$AG5=GRID!$B$3:$BI$3), 0))*GRID!$B$67,
ROUNDUP(INDEX(GRID!$B$4:$BI$14,MATCH(U$7,GRID!$A$4:$A$14,0),MATCH(1,($U$2=GRID!$B$1:$BI$1)*(КАЛЕНДАРЬ!$AG5=GRID!$B$3:$BI$3),0))*GRID!$B$66*(1-GRID!$B$69),0))</f>
        <v>39440</v>
      </c>
      <c r="V252" s="48" cm="1">
        <f t="array" ref="V252">IF($I$2="Раннее бронирование",
INDEX(GRID!$B$17:$BI$27,MATCH(U$7,GRID!$A$17:$A$27,0),MATCH(1,($U$2=GRID!$B$1:$BI$1)*(КАЛЕНДАРЬ!$AG5=GRID!$B$3:$BI$3), 0))*GRID!$B$67,
ROUNDUP(INDEX(GRID!$B$17:$BI$27,MATCH(U$7,GRID!$A$17:$A$27,0),MATCH(1,($U$2=GRID!$B$1:$BI$1)*(КАЛЕНДАРЬ!$AG5=GRID!$B$3:$BI$3), 0))*GRID!$B$66*(1-GRID!$B$69),0))</f>
        <v>41140</v>
      </c>
      <c r="W252" s="47" cm="1">
        <f t="array" ref="W252">IF($I$2="Раннее бронирование",
INDEX(GRID!$B$4:$BI$14,MATCH(W$7,GRID!$A$4:$A$14,0),MATCH(1,($U$2=GRID!$B$1:$BI$1)*(КАЛЕНДАРЬ!$AG5=GRID!$B$3:$BI$3), 0))*GRID!$B$67,
ROUNDUP(INDEX(GRID!$B$4:$BI$14,MATCH(W$7,GRID!$A$4:$A$14,0),MATCH(1,($U$2=GRID!$B$1:$BI$1)*(КАЛЕНДАРЬ!$AG5=GRID!$B$3:$BI$3),0))*GRID!$B$66*(1-GRID!$B$69),0))</f>
        <v>157760</v>
      </c>
      <c r="X252" s="48" cm="1">
        <f t="array" ref="X252">IF($I$2="Раннее бронирование",
INDEX(GRID!$B$17:$BI$27,MATCH(W$7,GRID!$A$17:$A$27,0),MATCH(1,($U$2=GRID!$B$1:$BI$1)*(КАЛЕНДАРЬ!$AG5=GRID!$B$3:$BI$3), 0))*GRID!$B$67,
ROUNDUP(INDEX(GRID!$B$17:$BI$27,MATCH(W$7,GRID!$A$17:$A$27,0),MATCH(1,($U$2=GRID!$B$1:$BI$1)*(КАЛЕНДАРЬ!$AG5=GRID!$B$3:$BI$3), 0))*GRID!$B$66*(1-GRID!$B$69),0))</f>
        <v>159460</v>
      </c>
    </row>
    <row r="253" spans="1:24" hidden="1" x14ac:dyDescent="0.2">
      <c r="A253" s="117" t="s">
        <v>44</v>
      </c>
      <c r="B253" s="117">
        <v>3</v>
      </c>
      <c r="C253" s="47" cm="1">
        <f t="array" ref="C253">IF($I$2="Раннее бронирование",
INDEX(GRID!$B$4:$BI$14,MATCH(C$7,GRID!$A$4:$A$14,0),MATCH(1,($U$2=GRID!$B$1:$BI$1)*(КАЛЕНДАРЬ!$AG6=GRID!$B$3:$BI$3), 0))*GRID!$B$67,
ROUNDUP(INDEX(GRID!$B$4:$BI$14,MATCH(C$7,GRID!$A$4:$A$14,0),MATCH(1,($U$2=GRID!$B$1:$BI$1)*(КАЛЕНДАРЬ!$AG6=GRID!$B$3:$BI$3),0))*GRID!$B$66*(1-GRID!$B$69),0))</f>
        <v>12920</v>
      </c>
      <c r="D253" s="48" cm="1">
        <f t="array" ref="D253">IF($I$2="Раннее бронирование",
INDEX(GRID!$B$17:$BI$27,MATCH(C$7,GRID!$A$17:$A$27,0),MATCH(1,($U$2=GRID!$B$1:$BI$1)*(КАЛЕНДАРЬ!$AG6=GRID!$B$3:$BI$3), 0))*GRID!$B$67,
ROUNDUP(INDEX(GRID!$B$17:$BI$27,MATCH(C$7,GRID!$A$17:$A$27,0),MATCH(1,($U$2=GRID!$B$1:$BI$1)*(КАЛЕНДАРЬ!$AG6=GRID!$B$3:$BI$3), 0))*GRID!$B$66*(1-GRID!$B$69),0))</f>
        <v>14620</v>
      </c>
      <c r="E253" s="47" cm="1">
        <f t="array" ref="E253">IF($I$2="Раннее бронирование",
INDEX(GRID!$B$4:$BI$14,MATCH(E$7,GRID!$A$4:$A$14,0),MATCH(1,($U$2=GRID!$B$1:$BI$1)*(КАЛЕНДАРЬ!$AG6=GRID!$B$3:$BI$3), 0))*GRID!$B$67,
ROUNDUP(INDEX(GRID!$B$4:$BI$14,MATCH(E$7,GRID!$A$4:$A$14,0),MATCH(1,($U$2=GRID!$B$1:$BI$1)*(КАЛЕНДАРЬ!$AG6=GRID!$B$3:$BI$3),0))*GRID!$B$66*(1-GRID!$B$69),0))</f>
        <v>14212</v>
      </c>
      <c r="F253" s="48" cm="1">
        <f t="array" ref="F253">IF($I$2="Раннее бронирование",
INDEX(GRID!$B$17:$BI$27,MATCH(E$7,GRID!$A$17:$A$27,0),MATCH(1,($U$2=GRID!$B$1:$BI$1)*(КАЛЕНДАРЬ!$AG6=GRID!$B$3:$BI$3), 0))*GRID!$B$67,
ROUNDUP(INDEX(GRID!$B$17:$BI$27,MATCH(E$7,GRID!$A$17:$A$27,0),MATCH(1,($U$2=GRID!$B$1:$BI$1)*(КАЛЕНДАРЬ!$AG6=GRID!$B$3:$BI$3), 0))*GRID!$B$66*(1-GRID!$B$69),0))</f>
        <v>15912</v>
      </c>
      <c r="G253" s="47" t="e" cm="1">
        <f t="array" ref="G253">IF($I$2="Раннее бронирование",
INDEX(GRID!$B$4:$BI$14,MATCH(G$7,GRID!$A$4:$A$14,0),MATCH(1,($U$2=GRID!$B$1:$BI$1)*(КАЛЕНДАРЬ!$AG6=GRID!$B$3:$BI$3), 0))*GRID!$B$67,
ROUNDUP(INDEX(GRID!$B$4:$BI$14,MATCH(G$7,GRID!$A$4:$A$14,0),MATCH(1,($U$2=GRID!$B$1:$BI$1)*(КАЛЕНДАРЬ!$AG6=GRID!$B$3:$BI$3),0))*GRID!$B$66*(1-GRID!$B$69),0))</f>
        <v>#N/A</v>
      </c>
      <c r="H253" s="48" t="e" cm="1">
        <f t="array" ref="H253">IF($I$2="Раннее бронирование",
INDEX(GRID!$B$17:$BI$27,MATCH(G$7,GRID!$A$17:$A$27,0),MATCH(1,($U$2=GRID!$B$1:$BI$1)*(КАЛЕНДАРЬ!$AG6=GRID!$B$3:$BI$3), 0))*GRID!$B$67,
ROUNDUP(INDEX(GRID!$B$17:$BI$27,MATCH(G$7,GRID!$A$17:$A$27,0),MATCH(1,($U$2=GRID!$B$1:$BI$1)*(КАЛЕНДАРЬ!$AG6=GRID!$B$3:$BI$3), 0))*GRID!$B$66*(1-GRID!$B$69),0))</f>
        <v>#N/A</v>
      </c>
      <c r="I253" s="47" t="e" cm="1">
        <f t="array" ref="I253">IF($I$2="Раннее бронирование",
INDEX(GRID!$B$4:$BI$14,MATCH(I$7,GRID!$A$4:$A$14,0),MATCH(1,($U$2=GRID!$B$1:$BI$1)*(КАЛЕНДАРЬ!$AG6=GRID!$B$3:$BI$3), 0))*GRID!$B$67,
ROUNDUP(INDEX(GRID!$B$4:$BI$14,MATCH(I$7,GRID!$A$4:$A$14,0),MATCH(1,($U$2=GRID!$B$1:$BI$1)*(КАЛЕНДАРЬ!$AG6=GRID!$B$3:$BI$3),0))*GRID!$B$66*(1-GRID!$B$69),0))</f>
        <v>#N/A</v>
      </c>
      <c r="J253" s="48" t="e" cm="1">
        <f t="array" ref="J253">IF($I$2="Раннее бронирование",
INDEX(GRID!$B$17:$BI$27,MATCH(I$7,GRID!$A$17:$A$27,0),MATCH(1,($U$2=GRID!$B$1:$BI$1)*(КАЛЕНДАРЬ!$AG6=GRID!$B$3:$BI$3), 0))*GRID!$B$67,
ROUNDUP(INDEX(GRID!$B$17:$BI$27,MATCH(I$7,GRID!$A$17:$A$27,0),MATCH(1,($U$2=GRID!$B$1:$BI$1)*(КАЛЕНДАРЬ!$AG6=GRID!$B$3:$BI$3), 0))*GRID!$B$66*(1-GRID!$B$69),0))</f>
        <v>#N/A</v>
      </c>
      <c r="K253" s="47" cm="1">
        <f t="array" ref="K253">IF($I$2="Раннее бронирование",
INDEX(GRID!$B$4:$BI$14,MATCH(K$7,GRID!$A$4:$A$14,0),MATCH(1,($U$2=GRID!$B$1:$BI$1)*(КАЛЕНДАРЬ!$AG6=GRID!$B$3:$BI$3), 0))*GRID!$B$67,
ROUNDUP(INDEX(GRID!$B$4:$BI$14,MATCH(K$7,GRID!$A$4:$A$14,0),MATCH(1,($U$2=GRID!$B$1:$BI$1)*(КАЛЕНДАРЬ!$AG6=GRID!$B$3:$BI$3),0))*GRID!$B$66*(1-GRID!$B$69),0))</f>
        <v>18768</v>
      </c>
      <c r="L253" s="48" cm="1">
        <f t="array" ref="L253">IF($I$2="Раннее бронирование",
INDEX(GRID!$B$17:$BI$27,MATCH(K$7,GRID!$A$17:$A$27,0),MATCH(1,($U$2=GRID!$B$1:$BI$1)*(КАЛЕНДАРЬ!$AG6=GRID!$B$3:$BI$3), 0))*GRID!$B$67,
ROUNDUP(INDEX(GRID!$B$17:$BI$27,MATCH(K$7,GRID!$A$17:$A$27,0),MATCH(1,($U$2=GRID!$B$1:$BI$1)*(КАЛЕНДАРЬ!$AG6=GRID!$B$3:$BI$3), 0))*GRID!$B$66*(1-GRID!$B$69),0))</f>
        <v>20468</v>
      </c>
      <c r="M253" s="47" cm="1">
        <f t="array" ref="M253">IF($I$2="Раннее бронирование",
INDEX(GRID!$B$4:$BI$14,MATCH(M$7,GRID!$A$4:$A$14,0),MATCH(1,($U$2=GRID!$B$1:$BI$1)*(КАЛЕНДАРЬ!$AG6=GRID!$B$3:$BI$3), 0))*GRID!$B$67,
ROUNDUP(INDEX(GRID!$B$4:$BI$14,MATCH(M$7,GRID!$A$4:$A$14,0),MATCH(1,($U$2=GRID!$B$1:$BI$1)*(КАЛЕНДАРЬ!$AG6=GRID!$B$3:$BI$3),0))*GRID!$B$66*(1-GRID!$B$69),0))</f>
        <v>20604</v>
      </c>
      <c r="N253" s="48" cm="1">
        <f t="array" ref="N253">IF($I$2="Раннее бронирование",
INDEX(GRID!$B$17:$BI$27,MATCH(M$7,GRID!$A$17:$A$27,0),MATCH(1,($U$2=GRID!$B$1:$BI$1)*(КАЛЕНДАРЬ!$AG6=GRID!$B$3:$BI$3), 0))*GRID!$B$67,
ROUNDUP(INDEX(GRID!$B$17:$BI$27,MATCH(M$7,GRID!$A$17:$A$27,0),MATCH(1,($U$2=GRID!$B$1:$BI$1)*(КАЛЕНДАРЬ!$AG6=GRID!$B$3:$BI$3), 0))*GRID!$B$66*(1-GRID!$B$69),0))</f>
        <v>22304</v>
      </c>
      <c r="O253" s="47" cm="1">
        <f t="array" ref="O253">IF($I$2="Раннее бронирование",
INDEX(GRID!$B$4:$BI$14,MATCH(O$7,GRID!$A$4:$A$14,0),MATCH(1,($U$2=GRID!$B$1:$BI$1)*(КАЛЕНДАРЬ!$AG6=GRID!$B$3:$BI$3), 0))*GRID!$B$67,
ROUNDUP(INDEX(GRID!$B$4:$BI$14,MATCH(O$7,GRID!$A$4:$A$14,0),MATCH(1,($U$2=GRID!$B$1:$BI$1)*(КАЛЕНДАРЬ!$AG6=GRID!$B$3:$BI$3),0))*GRID!$B$66*(1-GRID!$B$69),0))</f>
        <v>25364</v>
      </c>
      <c r="P253" s="48" cm="1">
        <f t="array" ref="P253">IF($I$2="Раннее бронирование",
INDEX(GRID!$B$17:$BI$27,MATCH(O$7,GRID!$A$17:$A$27,0),MATCH(1,($U$2=GRID!$B$1:$BI$1)*(КАЛЕНДАРЬ!$AG6=GRID!$B$3:$BI$3), 0))*GRID!$B$67,
ROUNDUP(INDEX(GRID!$B$17:$BI$27,MATCH(O$7,GRID!$A$17:$A$27,0),MATCH(1,($U$2=GRID!$B$1:$BI$1)*(КАЛЕНДАРЬ!$AG6=GRID!$B$3:$BI$3), 0))*GRID!$B$66*(1-GRID!$B$69),0))</f>
        <v>27064</v>
      </c>
      <c r="Q253" s="47" t="e" cm="1">
        <f t="array" ref="Q253">IF($I$2="Раннее бронирование",
INDEX(GRID!$B$4:$BI$14,MATCH(Q$7,GRID!$A$4:$A$14,0),MATCH(1,($U$2=GRID!$B$1:$BI$1)*(КАЛЕНДАРЬ!$AG6=GRID!$B$3:$BI$3), 0))*GRID!$B$67,
ROUNDUP(INDEX(GRID!$B$4:$BI$14,MATCH(Q$7,GRID!$A$4:$A$14,0),MATCH(1,($U$2=GRID!$B$1:$BI$1)*(КАЛЕНДАРЬ!$AG6=GRID!$B$3:$BI$3),0))*GRID!$B$66*(1-GRID!$B$69),0))</f>
        <v>#N/A</v>
      </c>
      <c r="R253" s="48" t="e" cm="1">
        <f t="array" ref="R253">IF($I$2="Раннее бронирование",
INDEX(GRID!$B$17:$BI$27,MATCH(Q$7,GRID!$A$17:$A$27,0),MATCH(1,($U$2=GRID!$B$1:$BI$1)*(КАЛЕНДАРЬ!$AG6=GRID!$B$3:$BI$3), 0))*GRID!$B$67,
ROUNDUP(INDEX(GRID!$B$17:$BI$27,MATCH(Q$7,GRID!$A$17:$A$27,0),MATCH(1,($U$2=GRID!$B$1:$BI$1)*(КАЛЕНДАРЬ!$AG6=GRID!$B$3:$BI$3), 0))*GRID!$B$66*(1-GRID!$B$69),0))</f>
        <v>#N/A</v>
      </c>
      <c r="S253" s="47" t="e" cm="1">
        <f t="array" ref="S253">IF($I$2="Раннее бронирование",
INDEX(GRID!$B$4:$BI$14,MATCH(S$7,GRID!$A$4:$A$14,0),MATCH(1,($U$2=GRID!$B$1:$BI$1)*(КАЛЕНДАРЬ!$AG6=GRID!$B$3:$BI$3), 0))*GRID!$B$67,
ROUNDUP(INDEX(GRID!$B$4:$BI$14,MATCH(S$7,GRID!$A$4:$A$14,0),MATCH(1,($U$2=GRID!$B$1:$BI$1)*(КАЛЕНДАРЬ!$AG6=GRID!$B$3:$BI$3),0))*GRID!$B$66*(1-GRID!$B$69),0))</f>
        <v>#N/A</v>
      </c>
      <c r="T253" s="48" t="e" cm="1">
        <f t="array" ref="T253">IF($I$2="Раннее бронирование",
INDEX(GRID!$B$17:$BI$27,MATCH(S$7,GRID!$A$17:$A$27,0),MATCH(1,($U$2=GRID!$B$1:$BI$1)*(КАЛЕНДАРЬ!$AG6=GRID!$B$3:$BI$3), 0))*GRID!$B$67,
ROUNDUP(INDEX(GRID!$B$17:$BI$27,MATCH(S$7,GRID!$A$17:$A$27,0),MATCH(1,($U$2=GRID!$B$1:$BI$1)*(КАЛЕНДАРЬ!$AG6=GRID!$B$3:$BI$3), 0))*GRID!$B$66*(1-GRID!$B$69),0))</f>
        <v>#N/A</v>
      </c>
      <c r="U253" s="47" cm="1">
        <f t="array" ref="U253">IF($I$2="Раннее бронирование",
INDEX(GRID!$B$4:$BI$14,MATCH(U$7,GRID!$A$4:$A$14,0),MATCH(1,($U$2=GRID!$B$1:$BI$1)*(КАЛЕНДАРЬ!$AG6=GRID!$B$3:$BI$3), 0))*GRID!$B$67,
ROUNDUP(INDEX(GRID!$B$4:$BI$14,MATCH(U$7,GRID!$A$4:$A$14,0),MATCH(1,($U$2=GRID!$B$1:$BI$1)*(КАЛЕНДАРЬ!$AG6=GRID!$B$3:$BI$3),0))*GRID!$B$66*(1-GRID!$B$69),0))</f>
        <v>39440</v>
      </c>
      <c r="V253" s="48" cm="1">
        <f t="array" ref="V253">IF($I$2="Раннее бронирование",
INDEX(GRID!$B$17:$BI$27,MATCH(U$7,GRID!$A$17:$A$27,0),MATCH(1,($U$2=GRID!$B$1:$BI$1)*(КАЛЕНДАРЬ!$AG6=GRID!$B$3:$BI$3), 0))*GRID!$B$67,
ROUNDUP(INDEX(GRID!$B$17:$BI$27,MATCH(U$7,GRID!$A$17:$A$27,0),MATCH(1,($U$2=GRID!$B$1:$BI$1)*(КАЛЕНДАРЬ!$AG6=GRID!$B$3:$BI$3), 0))*GRID!$B$66*(1-GRID!$B$69),0))</f>
        <v>41140</v>
      </c>
      <c r="W253" s="47" cm="1">
        <f t="array" ref="W253">IF($I$2="Раннее бронирование",
INDEX(GRID!$B$4:$BI$14,MATCH(W$7,GRID!$A$4:$A$14,0),MATCH(1,($U$2=GRID!$B$1:$BI$1)*(КАЛЕНДАРЬ!$AG6=GRID!$B$3:$BI$3), 0))*GRID!$B$67,
ROUNDUP(INDEX(GRID!$B$4:$BI$14,MATCH(W$7,GRID!$A$4:$A$14,0),MATCH(1,($U$2=GRID!$B$1:$BI$1)*(КАЛЕНДАРЬ!$AG6=GRID!$B$3:$BI$3),0))*GRID!$B$66*(1-GRID!$B$69),0))</f>
        <v>157760</v>
      </c>
      <c r="X253" s="48" cm="1">
        <f t="array" ref="X253">IF($I$2="Раннее бронирование",
INDEX(GRID!$B$17:$BI$27,MATCH(W$7,GRID!$A$17:$A$27,0),MATCH(1,($U$2=GRID!$B$1:$BI$1)*(КАЛЕНДАРЬ!$AG6=GRID!$B$3:$BI$3), 0))*GRID!$B$67,
ROUNDUP(INDEX(GRID!$B$17:$BI$27,MATCH(W$7,GRID!$A$17:$A$27,0),MATCH(1,($U$2=GRID!$B$1:$BI$1)*(КАЛЕНДАРЬ!$AG6=GRID!$B$3:$BI$3), 0))*GRID!$B$66*(1-GRID!$B$69),0))</f>
        <v>159460</v>
      </c>
    </row>
    <row r="254" spans="1:24" hidden="1" x14ac:dyDescent="0.2">
      <c r="A254" s="117" t="s">
        <v>45</v>
      </c>
      <c r="B254" s="117">
        <v>4</v>
      </c>
      <c r="C254" s="47" cm="1">
        <f t="array" ref="C254">IF($I$2="Раннее бронирование",
INDEX(GRID!$B$4:$BI$14,MATCH(C$7,GRID!$A$4:$A$14,0),MATCH(1,($U$2=GRID!$B$1:$BI$1)*(КАЛЕНДАРЬ!$AG7=GRID!$B$3:$BI$3), 0))*GRID!$B$67,
ROUNDUP(INDEX(GRID!$B$4:$BI$14,MATCH(C$7,GRID!$A$4:$A$14,0),MATCH(1,($U$2=GRID!$B$1:$BI$1)*(КАЛЕНДАРЬ!$AG7=GRID!$B$3:$BI$3),0))*GRID!$B$66*(1-GRID!$B$69),0))</f>
        <v>12240</v>
      </c>
      <c r="D254" s="48" cm="1">
        <f t="array" ref="D254">IF($I$2="Раннее бронирование",
INDEX(GRID!$B$17:$BI$27,MATCH(C$7,GRID!$A$17:$A$27,0),MATCH(1,($U$2=GRID!$B$1:$BI$1)*(КАЛЕНДАРЬ!$AG7=GRID!$B$3:$BI$3), 0))*GRID!$B$67,
ROUNDUP(INDEX(GRID!$B$17:$BI$27,MATCH(C$7,GRID!$A$17:$A$27,0),MATCH(1,($U$2=GRID!$B$1:$BI$1)*(КАЛЕНДАРЬ!$AG7=GRID!$B$3:$BI$3), 0))*GRID!$B$66*(1-GRID!$B$69),0))</f>
        <v>13940</v>
      </c>
      <c r="E254" s="47" cm="1">
        <f t="array" ref="E254">IF($I$2="Раннее бронирование",
INDEX(GRID!$B$4:$BI$14,MATCH(E$7,GRID!$A$4:$A$14,0),MATCH(1,($U$2=GRID!$B$1:$BI$1)*(КАЛЕНДАРЬ!$AG7=GRID!$B$3:$BI$3), 0))*GRID!$B$67,
ROUNDUP(INDEX(GRID!$B$4:$BI$14,MATCH(E$7,GRID!$A$4:$A$14,0),MATCH(1,($U$2=GRID!$B$1:$BI$1)*(КАЛЕНДАРЬ!$AG7=GRID!$B$3:$BI$3),0))*GRID!$B$66*(1-GRID!$B$69),0))</f>
        <v>13396</v>
      </c>
      <c r="F254" s="48" cm="1">
        <f t="array" ref="F254">IF($I$2="Раннее бронирование",
INDEX(GRID!$B$17:$BI$27,MATCH(E$7,GRID!$A$17:$A$27,0),MATCH(1,($U$2=GRID!$B$1:$BI$1)*(КАЛЕНДАРЬ!$AG7=GRID!$B$3:$BI$3), 0))*GRID!$B$67,
ROUNDUP(INDEX(GRID!$B$17:$BI$27,MATCH(E$7,GRID!$A$17:$A$27,0),MATCH(1,($U$2=GRID!$B$1:$BI$1)*(КАЛЕНДАРЬ!$AG7=GRID!$B$3:$BI$3), 0))*GRID!$B$66*(1-GRID!$B$69),0))</f>
        <v>15096</v>
      </c>
      <c r="G254" s="47" t="e" cm="1">
        <f t="array" ref="G254">IF($I$2="Раннее бронирование",
INDEX(GRID!$B$4:$BI$14,MATCH(G$7,GRID!$A$4:$A$14,0),MATCH(1,($U$2=GRID!$B$1:$BI$1)*(КАЛЕНДАРЬ!$AG7=GRID!$B$3:$BI$3), 0))*GRID!$B$67,
ROUNDUP(INDEX(GRID!$B$4:$BI$14,MATCH(G$7,GRID!$A$4:$A$14,0),MATCH(1,($U$2=GRID!$B$1:$BI$1)*(КАЛЕНДАРЬ!$AG7=GRID!$B$3:$BI$3),0))*GRID!$B$66*(1-GRID!$B$69),0))</f>
        <v>#N/A</v>
      </c>
      <c r="H254" s="48" t="e" cm="1">
        <f t="array" ref="H254">IF($I$2="Раннее бронирование",
INDEX(GRID!$B$17:$BI$27,MATCH(G$7,GRID!$A$17:$A$27,0),MATCH(1,($U$2=GRID!$B$1:$BI$1)*(КАЛЕНДАРЬ!$AG7=GRID!$B$3:$BI$3), 0))*GRID!$B$67,
ROUNDUP(INDEX(GRID!$B$17:$BI$27,MATCH(G$7,GRID!$A$17:$A$27,0),MATCH(1,($U$2=GRID!$B$1:$BI$1)*(КАЛЕНДАРЬ!$AG7=GRID!$B$3:$BI$3), 0))*GRID!$B$66*(1-GRID!$B$69),0))</f>
        <v>#N/A</v>
      </c>
      <c r="I254" s="47" t="e" cm="1">
        <f t="array" ref="I254">IF($I$2="Раннее бронирование",
INDEX(GRID!$B$4:$BI$14,MATCH(I$7,GRID!$A$4:$A$14,0),MATCH(1,($U$2=GRID!$B$1:$BI$1)*(КАЛЕНДАРЬ!$AG7=GRID!$B$3:$BI$3), 0))*GRID!$B$67,
ROUNDUP(INDEX(GRID!$B$4:$BI$14,MATCH(I$7,GRID!$A$4:$A$14,0),MATCH(1,($U$2=GRID!$B$1:$BI$1)*(КАЛЕНДАРЬ!$AG7=GRID!$B$3:$BI$3),0))*GRID!$B$66*(1-GRID!$B$69),0))</f>
        <v>#N/A</v>
      </c>
      <c r="J254" s="48" t="e" cm="1">
        <f t="array" ref="J254">IF($I$2="Раннее бронирование",
INDEX(GRID!$B$17:$BI$27,MATCH(I$7,GRID!$A$17:$A$27,0),MATCH(1,($U$2=GRID!$B$1:$BI$1)*(КАЛЕНДАРЬ!$AG7=GRID!$B$3:$BI$3), 0))*GRID!$B$67,
ROUNDUP(INDEX(GRID!$B$17:$BI$27,MATCH(I$7,GRID!$A$17:$A$27,0),MATCH(1,($U$2=GRID!$B$1:$BI$1)*(КАЛЕНДАРЬ!$AG7=GRID!$B$3:$BI$3), 0))*GRID!$B$66*(1-GRID!$B$69),0))</f>
        <v>#N/A</v>
      </c>
      <c r="K254" s="47" cm="1">
        <f t="array" ref="K254">IF($I$2="Раннее бронирование",
INDEX(GRID!$B$4:$BI$14,MATCH(K$7,GRID!$A$4:$A$14,0),MATCH(1,($U$2=GRID!$B$1:$BI$1)*(КАЛЕНДАРЬ!$AG7=GRID!$B$3:$BI$3), 0))*GRID!$B$67,
ROUNDUP(INDEX(GRID!$B$4:$BI$14,MATCH(K$7,GRID!$A$4:$A$14,0),MATCH(1,($U$2=GRID!$B$1:$BI$1)*(КАЛЕНДАРЬ!$AG7=GRID!$B$3:$BI$3),0))*GRID!$B$66*(1-GRID!$B$69),0))</f>
        <v>17680</v>
      </c>
      <c r="L254" s="48" cm="1">
        <f t="array" ref="L254">IF($I$2="Раннее бронирование",
INDEX(GRID!$B$17:$BI$27,MATCH(K$7,GRID!$A$17:$A$27,0),MATCH(1,($U$2=GRID!$B$1:$BI$1)*(КАЛЕНДАРЬ!$AG7=GRID!$B$3:$BI$3), 0))*GRID!$B$67,
ROUNDUP(INDEX(GRID!$B$17:$BI$27,MATCH(K$7,GRID!$A$17:$A$27,0),MATCH(1,($U$2=GRID!$B$1:$BI$1)*(КАЛЕНДАРЬ!$AG7=GRID!$B$3:$BI$3), 0))*GRID!$B$66*(1-GRID!$B$69),0))</f>
        <v>19380</v>
      </c>
      <c r="M254" s="47" cm="1">
        <f t="array" ref="M254">IF($I$2="Раннее бронирование",
INDEX(GRID!$B$4:$BI$14,MATCH(M$7,GRID!$A$4:$A$14,0),MATCH(1,($U$2=GRID!$B$1:$BI$1)*(КАЛЕНДАРЬ!$AG7=GRID!$B$3:$BI$3), 0))*GRID!$B$67,
ROUNDUP(INDEX(GRID!$B$4:$BI$14,MATCH(M$7,GRID!$A$4:$A$14,0),MATCH(1,($U$2=GRID!$B$1:$BI$1)*(КАЛЕНДАРЬ!$AG7=GRID!$B$3:$BI$3),0))*GRID!$B$66*(1-GRID!$B$69),0))</f>
        <v>19380</v>
      </c>
      <c r="N254" s="48" cm="1">
        <f t="array" ref="N254">IF($I$2="Раннее бронирование",
INDEX(GRID!$B$17:$BI$27,MATCH(M$7,GRID!$A$17:$A$27,0),MATCH(1,($U$2=GRID!$B$1:$BI$1)*(КАЛЕНДАРЬ!$AG7=GRID!$B$3:$BI$3), 0))*GRID!$B$67,
ROUNDUP(INDEX(GRID!$B$17:$BI$27,MATCH(M$7,GRID!$A$17:$A$27,0),MATCH(1,($U$2=GRID!$B$1:$BI$1)*(КАЛЕНДАРЬ!$AG7=GRID!$B$3:$BI$3), 0))*GRID!$B$66*(1-GRID!$B$69),0))</f>
        <v>21080</v>
      </c>
      <c r="O254" s="47" cm="1">
        <f t="array" ref="O254">IF($I$2="Раннее бронирование",
INDEX(GRID!$B$4:$BI$14,MATCH(O$7,GRID!$A$4:$A$14,0),MATCH(1,($U$2=GRID!$B$1:$BI$1)*(КАЛЕНДАРЬ!$AG7=GRID!$B$3:$BI$3), 0))*GRID!$B$67,
ROUNDUP(INDEX(GRID!$B$4:$BI$14,MATCH(O$7,GRID!$A$4:$A$14,0),MATCH(1,($U$2=GRID!$B$1:$BI$1)*(КАЛЕНДАРЬ!$AG7=GRID!$B$3:$BI$3),0))*GRID!$B$66*(1-GRID!$B$69),0))</f>
        <v>24072</v>
      </c>
      <c r="P254" s="48" cm="1">
        <f t="array" ref="P254">IF($I$2="Раннее бронирование",
INDEX(GRID!$B$17:$BI$27,MATCH(O$7,GRID!$A$17:$A$27,0),MATCH(1,($U$2=GRID!$B$1:$BI$1)*(КАЛЕНДАРЬ!$AG7=GRID!$B$3:$BI$3), 0))*GRID!$B$67,
ROUNDUP(INDEX(GRID!$B$17:$BI$27,MATCH(O$7,GRID!$A$17:$A$27,0),MATCH(1,($U$2=GRID!$B$1:$BI$1)*(КАЛЕНДАРЬ!$AG7=GRID!$B$3:$BI$3), 0))*GRID!$B$66*(1-GRID!$B$69),0))</f>
        <v>25772</v>
      </c>
      <c r="Q254" s="47" t="e" cm="1">
        <f t="array" ref="Q254">IF($I$2="Раннее бронирование",
INDEX(GRID!$B$4:$BI$14,MATCH(Q$7,GRID!$A$4:$A$14,0),MATCH(1,($U$2=GRID!$B$1:$BI$1)*(КАЛЕНДАРЬ!$AG7=GRID!$B$3:$BI$3), 0))*GRID!$B$67,
ROUNDUP(INDEX(GRID!$B$4:$BI$14,MATCH(Q$7,GRID!$A$4:$A$14,0),MATCH(1,($U$2=GRID!$B$1:$BI$1)*(КАЛЕНДАРЬ!$AG7=GRID!$B$3:$BI$3),0))*GRID!$B$66*(1-GRID!$B$69),0))</f>
        <v>#N/A</v>
      </c>
      <c r="R254" s="48" t="e" cm="1">
        <f t="array" ref="R254">IF($I$2="Раннее бронирование",
INDEX(GRID!$B$17:$BI$27,MATCH(Q$7,GRID!$A$17:$A$27,0),MATCH(1,($U$2=GRID!$B$1:$BI$1)*(КАЛЕНДАРЬ!$AG7=GRID!$B$3:$BI$3), 0))*GRID!$B$67,
ROUNDUP(INDEX(GRID!$B$17:$BI$27,MATCH(Q$7,GRID!$A$17:$A$27,0),MATCH(1,($U$2=GRID!$B$1:$BI$1)*(КАЛЕНДАРЬ!$AG7=GRID!$B$3:$BI$3), 0))*GRID!$B$66*(1-GRID!$B$69),0))</f>
        <v>#N/A</v>
      </c>
      <c r="S254" s="47" t="e" cm="1">
        <f t="array" ref="S254">IF($I$2="Раннее бронирование",
INDEX(GRID!$B$4:$BI$14,MATCH(S$7,GRID!$A$4:$A$14,0),MATCH(1,($U$2=GRID!$B$1:$BI$1)*(КАЛЕНДАРЬ!$AG7=GRID!$B$3:$BI$3), 0))*GRID!$B$67,
ROUNDUP(INDEX(GRID!$B$4:$BI$14,MATCH(S$7,GRID!$A$4:$A$14,0),MATCH(1,($U$2=GRID!$B$1:$BI$1)*(КАЛЕНДАРЬ!$AG7=GRID!$B$3:$BI$3),0))*GRID!$B$66*(1-GRID!$B$69),0))</f>
        <v>#N/A</v>
      </c>
      <c r="T254" s="48" t="e" cm="1">
        <f t="array" ref="T254">IF($I$2="Раннее бронирование",
INDEX(GRID!$B$17:$BI$27,MATCH(S$7,GRID!$A$17:$A$27,0),MATCH(1,($U$2=GRID!$B$1:$BI$1)*(КАЛЕНДАРЬ!$AG7=GRID!$B$3:$BI$3), 0))*GRID!$B$67,
ROUNDUP(INDEX(GRID!$B$17:$BI$27,MATCH(S$7,GRID!$A$17:$A$27,0),MATCH(1,($U$2=GRID!$B$1:$BI$1)*(КАЛЕНДАРЬ!$AG7=GRID!$B$3:$BI$3), 0))*GRID!$B$66*(1-GRID!$B$69),0))</f>
        <v>#N/A</v>
      </c>
      <c r="U254" s="47" cm="1">
        <f t="array" ref="U254">IF($I$2="Раннее бронирование",
INDEX(GRID!$B$4:$BI$14,MATCH(U$7,GRID!$A$4:$A$14,0),MATCH(1,($U$2=GRID!$B$1:$BI$1)*(КАЛЕНДАРЬ!$AG7=GRID!$B$3:$BI$3), 0))*GRID!$B$67,
ROUNDUP(INDEX(GRID!$B$4:$BI$14,MATCH(U$7,GRID!$A$4:$A$14,0),MATCH(1,($U$2=GRID!$B$1:$BI$1)*(КАЛЕНДАРЬ!$AG7=GRID!$B$3:$BI$3),0))*GRID!$B$66*(1-GRID!$B$69),0))</f>
        <v>37400</v>
      </c>
      <c r="V254" s="48" cm="1">
        <f t="array" ref="V254">IF($I$2="Раннее бронирование",
INDEX(GRID!$B$17:$BI$27,MATCH(U$7,GRID!$A$17:$A$27,0),MATCH(1,($U$2=GRID!$B$1:$BI$1)*(КАЛЕНДАРЬ!$AG7=GRID!$B$3:$BI$3), 0))*GRID!$B$67,
ROUNDUP(INDEX(GRID!$B$17:$BI$27,MATCH(U$7,GRID!$A$17:$A$27,0),MATCH(1,($U$2=GRID!$B$1:$BI$1)*(КАЛЕНДАРЬ!$AG7=GRID!$B$3:$BI$3), 0))*GRID!$B$66*(1-GRID!$B$69),0))</f>
        <v>39100</v>
      </c>
      <c r="W254" s="47" cm="1">
        <f t="array" ref="W254">IF($I$2="Раннее бронирование",
INDEX(GRID!$B$4:$BI$14,MATCH(W$7,GRID!$A$4:$A$14,0),MATCH(1,($U$2=GRID!$B$1:$BI$1)*(КАЛЕНДАРЬ!$AG7=GRID!$B$3:$BI$3), 0))*GRID!$B$67,
ROUNDUP(INDEX(GRID!$B$4:$BI$14,MATCH(W$7,GRID!$A$4:$A$14,0),MATCH(1,($U$2=GRID!$B$1:$BI$1)*(КАЛЕНДАРЬ!$AG7=GRID!$B$3:$BI$3),0))*GRID!$B$66*(1-GRID!$B$69),0))</f>
        <v>151640</v>
      </c>
      <c r="X254" s="48" cm="1">
        <f t="array" ref="X254">IF($I$2="Раннее бронирование",
INDEX(GRID!$B$17:$BI$27,MATCH(W$7,GRID!$A$17:$A$27,0),MATCH(1,($U$2=GRID!$B$1:$BI$1)*(КАЛЕНДАРЬ!$AG7=GRID!$B$3:$BI$3), 0))*GRID!$B$67,
ROUNDUP(INDEX(GRID!$B$17:$BI$27,MATCH(W$7,GRID!$A$17:$A$27,0),MATCH(1,($U$2=GRID!$B$1:$BI$1)*(КАЛЕНДАРЬ!$AG7=GRID!$B$3:$BI$3), 0))*GRID!$B$66*(1-GRID!$B$69),0))</f>
        <v>153340</v>
      </c>
    </row>
    <row r="255" spans="1:24" hidden="1" x14ac:dyDescent="0.2">
      <c r="A255" s="117" t="s">
        <v>46</v>
      </c>
      <c r="B255" s="117">
        <v>5</v>
      </c>
      <c r="C255" s="47" cm="1">
        <f t="array" ref="C255">IF($I$2="Раннее бронирование",
INDEX(GRID!$B$4:$BI$14,MATCH(C$7,GRID!$A$4:$A$14,0),MATCH(1,($U$2=GRID!$B$1:$BI$1)*(КАЛЕНДАРЬ!$AG8=GRID!$B$3:$BI$3), 0))*GRID!$B$67,
ROUNDUP(INDEX(GRID!$B$4:$BI$14,MATCH(C$7,GRID!$A$4:$A$14,0),MATCH(1,($U$2=GRID!$B$1:$BI$1)*(КАЛЕНДАРЬ!$AG8=GRID!$B$3:$BI$3),0))*GRID!$B$66*(1-GRID!$B$69),0))</f>
        <v>12240</v>
      </c>
      <c r="D255" s="48" cm="1">
        <f t="array" ref="D255">IF($I$2="Раннее бронирование",
INDEX(GRID!$B$17:$BI$27,MATCH(C$7,GRID!$A$17:$A$27,0),MATCH(1,($U$2=GRID!$B$1:$BI$1)*(КАЛЕНДАРЬ!$AG8=GRID!$B$3:$BI$3), 0))*GRID!$B$67,
ROUNDUP(INDEX(GRID!$B$17:$BI$27,MATCH(C$7,GRID!$A$17:$A$27,0),MATCH(1,($U$2=GRID!$B$1:$BI$1)*(КАЛЕНДАРЬ!$AG8=GRID!$B$3:$BI$3), 0))*GRID!$B$66*(1-GRID!$B$69),0))</f>
        <v>13940</v>
      </c>
      <c r="E255" s="47" cm="1">
        <f t="array" ref="E255">IF($I$2="Раннее бронирование",
INDEX(GRID!$B$4:$BI$14,MATCH(E$7,GRID!$A$4:$A$14,0),MATCH(1,($U$2=GRID!$B$1:$BI$1)*(КАЛЕНДАРЬ!$AG8=GRID!$B$3:$BI$3), 0))*GRID!$B$67,
ROUNDUP(INDEX(GRID!$B$4:$BI$14,MATCH(E$7,GRID!$A$4:$A$14,0),MATCH(1,($U$2=GRID!$B$1:$BI$1)*(КАЛЕНДАРЬ!$AG8=GRID!$B$3:$BI$3),0))*GRID!$B$66*(1-GRID!$B$69),0))</f>
        <v>13396</v>
      </c>
      <c r="F255" s="48" cm="1">
        <f t="array" ref="F255">IF($I$2="Раннее бронирование",
INDEX(GRID!$B$17:$BI$27,MATCH(E$7,GRID!$A$17:$A$27,0),MATCH(1,($U$2=GRID!$B$1:$BI$1)*(КАЛЕНДАРЬ!$AG8=GRID!$B$3:$BI$3), 0))*GRID!$B$67,
ROUNDUP(INDEX(GRID!$B$17:$BI$27,MATCH(E$7,GRID!$A$17:$A$27,0),MATCH(1,($U$2=GRID!$B$1:$BI$1)*(КАЛЕНДАРЬ!$AG8=GRID!$B$3:$BI$3), 0))*GRID!$B$66*(1-GRID!$B$69),0))</f>
        <v>15096</v>
      </c>
      <c r="G255" s="47" t="e" cm="1">
        <f t="array" ref="G255">IF($I$2="Раннее бронирование",
INDEX(GRID!$B$4:$BI$14,MATCH(G$7,GRID!$A$4:$A$14,0),MATCH(1,($U$2=GRID!$B$1:$BI$1)*(КАЛЕНДАРЬ!$AG8=GRID!$B$3:$BI$3), 0))*GRID!$B$67,
ROUNDUP(INDEX(GRID!$B$4:$BI$14,MATCH(G$7,GRID!$A$4:$A$14,0),MATCH(1,($U$2=GRID!$B$1:$BI$1)*(КАЛЕНДАРЬ!$AG8=GRID!$B$3:$BI$3),0))*GRID!$B$66*(1-GRID!$B$69),0))</f>
        <v>#N/A</v>
      </c>
      <c r="H255" s="48" t="e" cm="1">
        <f t="array" ref="H255">IF($I$2="Раннее бронирование",
INDEX(GRID!$B$17:$BI$27,MATCH(G$7,GRID!$A$17:$A$27,0),MATCH(1,($U$2=GRID!$B$1:$BI$1)*(КАЛЕНДАРЬ!$AG8=GRID!$B$3:$BI$3), 0))*GRID!$B$67,
ROUNDUP(INDEX(GRID!$B$17:$BI$27,MATCH(G$7,GRID!$A$17:$A$27,0),MATCH(1,($U$2=GRID!$B$1:$BI$1)*(КАЛЕНДАРЬ!$AG8=GRID!$B$3:$BI$3), 0))*GRID!$B$66*(1-GRID!$B$69),0))</f>
        <v>#N/A</v>
      </c>
      <c r="I255" s="47" t="e" cm="1">
        <f t="array" ref="I255">IF($I$2="Раннее бронирование",
INDEX(GRID!$B$4:$BI$14,MATCH(I$7,GRID!$A$4:$A$14,0),MATCH(1,($U$2=GRID!$B$1:$BI$1)*(КАЛЕНДАРЬ!$AG8=GRID!$B$3:$BI$3), 0))*GRID!$B$67,
ROUNDUP(INDEX(GRID!$B$4:$BI$14,MATCH(I$7,GRID!$A$4:$A$14,0),MATCH(1,($U$2=GRID!$B$1:$BI$1)*(КАЛЕНДАРЬ!$AG8=GRID!$B$3:$BI$3),0))*GRID!$B$66*(1-GRID!$B$69),0))</f>
        <v>#N/A</v>
      </c>
      <c r="J255" s="48" t="e" cm="1">
        <f t="array" ref="J255">IF($I$2="Раннее бронирование",
INDEX(GRID!$B$17:$BI$27,MATCH(I$7,GRID!$A$17:$A$27,0),MATCH(1,($U$2=GRID!$B$1:$BI$1)*(КАЛЕНДАРЬ!$AG8=GRID!$B$3:$BI$3), 0))*GRID!$B$67,
ROUNDUP(INDEX(GRID!$B$17:$BI$27,MATCH(I$7,GRID!$A$17:$A$27,0),MATCH(1,($U$2=GRID!$B$1:$BI$1)*(КАЛЕНДАРЬ!$AG8=GRID!$B$3:$BI$3), 0))*GRID!$B$66*(1-GRID!$B$69),0))</f>
        <v>#N/A</v>
      </c>
      <c r="K255" s="47" cm="1">
        <f t="array" ref="K255">IF($I$2="Раннее бронирование",
INDEX(GRID!$B$4:$BI$14,MATCH(K$7,GRID!$A$4:$A$14,0),MATCH(1,($U$2=GRID!$B$1:$BI$1)*(КАЛЕНДАРЬ!$AG8=GRID!$B$3:$BI$3), 0))*GRID!$B$67,
ROUNDUP(INDEX(GRID!$B$4:$BI$14,MATCH(K$7,GRID!$A$4:$A$14,0),MATCH(1,($U$2=GRID!$B$1:$BI$1)*(КАЛЕНДАРЬ!$AG8=GRID!$B$3:$BI$3),0))*GRID!$B$66*(1-GRID!$B$69),0))</f>
        <v>17680</v>
      </c>
      <c r="L255" s="48" cm="1">
        <f t="array" ref="L255">IF($I$2="Раннее бронирование",
INDEX(GRID!$B$17:$BI$27,MATCH(K$7,GRID!$A$17:$A$27,0),MATCH(1,($U$2=GRID!$B$1:$BI$1)*(КАЛЕНДАРЬ!$AG8=GRID!$B$3:$BI$3), 0))*GRID!$B$67,
ROUNDUP(INDEX(GRID!$B$17:$BI$27,MATCH(K$7,GRID!$A$17:$A$27,0),MATCH(1,($U$2=GRID!$B$1:$BI$1)*(КАЛЕНДАРЬ!$AG8=GRID!$B$3:$BI$3), 0))*GRID!$B$66*(1-GRID!$B$69),0))</f>
        <v>19380</v>
      </c>
      <c r="M255" s="47" cm="1">
        <f t="array" ref="M255">IF($I$2="Раннее бронирование",
INDEX(GRID!$B$4:$BI$14,MATCH(M$7,GRID!$A$4:$A$14,0),MATCH(1,($U$2=GRID!$B$1:$BI$1)*(КАЛЕНДАРЬ!$AG8=GRID!$B$3:$BI$3), 0))*GRID!$B$67,
ROUNDUP(INDEX(GRID!$B$4:$BI$14,MATCH(M$7,GRID!$A$4:$A$14,0),MATCH(1,($U$2=GRID!$B$1:$BI$1)*(КАЛЕНДАРЬ!$AG8=GRID!$B$3:$BI$3),0))*GRID!$B$66*(1-GRID!$B$69),0))</f>
        <v>19380</v>
      </c>
      <c r="N255" s="48" cm="1">
        <f t="array" ref="N255">IF($I$2="Раннее бронирование",
INDEX(GRID!$B$17:$BI$27,MATCH(M$7,GRID!$A$17:$A$27,0),MATCH(1,($U$2=GRID!$B$1:$BI$1)*(КАЛЕНДАРЬ!$AG8=GRID!$B$3:$BI$3), 0))*GRID!$B$67,
ROUNDUP(INDEX(GRID!$B$17:$BI$27,MATCH(M$7,GRID!$A$17:$A$27,0),MATCH(1,($U$2=GRID!$B$1:$BI$1)*(КАЛЕНДАРЬ!$AG8=GRID!$B$3:$BI$3), 0))*GRID!$B$66*(1-GRID!$B$69),0))</f>
        <v>21080</v>
      </c>
      <c r="O255" s="47" cm="1">
        <f t="array" ref="O255">IF($I$2="Раннее бронирование",
INDEX(GRID!$B$4:$BI$14,MATCH(O$7,GRID!$A$4:$A$14,0),MATCH(1,($U$2=GRID!$B$1:$BI$1)*(КАЛЕНДАРЬ!$AG8=GRID!$B$3:$BI$3), 0))*GRID!$B$67,
ROUNDUP(INDEX(GRID!$B$4:$BI$14,MATCH(O$7,GRID!$A$4:$A$14,0),MATCH(1,($U$2=GRID!$B$1:$BI$1)*(КАЛЕНДАРЬ!$AG8=GRID!$B$3:$BI$3),0))*GRID!$B$66*(1-GRID!$B$69),0))</f>
        <v>24072</v>
      </c>
      <c r="P255" s="48" cm="1">
        <f t="array" ref="P255">IF($I$2="Раннее бронирование",
INDEX(GRID!$B$17:$BI$27,MATCH(O$7,GRID!$A$17:$A$27,0),MATCH(1,($U$2=GRID!$B$1:$BI$1)*(КАЛЕНДАРЬ!$AG8=GRID!$B$3:$BI$3), 0))*GRID!$B$67,
ROUNDUP(INDEX(GRID!$B$17:$BI$27,MATCH(O$7,GRID!$A$17:$A$27,0),MATCH(1,($U$2=GRID!$B$1:$BI$1)*(КАЛЕНДАРЬ!$AG8=GRID!$B$3:$BI$3), 0))*GRID!$B$66*(1-GRID!$B$69),0))</f>
        <v>25772</v>
      </c>
      <c r="Q255" s="47" t="e" cm="1">
        <f t="array" ref="Q255">IF($I$2="Раннее бронирование",
INDEX(GRID!$B$4:$BI$14,MATCH(Q$7,GRID!$A$4:$A$14,0),MATCH(1,($U$2=GRID!$B$1:$BI$1)*(КАЛЕНДАРЬ!$AG8=GRID!$B$3:$BI$3), 0))*GRID!$B$67,
ROUNDUP(INDEX(GRID!$B$4:$BI$14,MATCH(Q$7,GRID!$A$4:$A$14,0),MATCH(1,($U$2=GRID!$B$1:$BI$1)*(КАЛЕНДАРЬ!$AG8=GRID!$B$3:$BI$3),0))*GRID!$B$66*(1-GRID!$B$69),0))</f>
        <v>#N/A</v>
      </c>
      <c r="R255" s="48" t="e" cm="1">
        <f t="array" ref="R255">IF($I$2="Раннее бронирование",
INDEX(GRID!$B$17:$BI$27,MATCH(Q$7,GRID!$A$17:$A$27,0),MATCH(1,($U$2=GRID!$B$1:$BI$1)*(КАЛЕНДАРЬ!$AG8=GRID!$B$3:$BI$3), 0))*GRID!$B$67,
ROUNDUP(INDEX(GRID!$B$17:$BI$27,MATCH(Q$7,GRID!$A$17:$A$27,0),MATCH(1,($U$2=GRID!$B$1:$BI$1)*(КАЛЕНДАРЬ!$AG8=GRID!$B$3:$BI$3), 0))*GRID!$B$66*(1-GRID!$B$69),0))</f>
        <v>#N/A</v>
      </c>
      <c r="S255" s="47" t="e" cm="1">
        <f t="array" ref="S255">IF($I$2="Раннее бронирование",
INDEX(GRID!$B$4:$BI$14,MATCH(S$7,GRID!$A$4:$A$14,0),MATCH(1,($U$2=GRID!$B$1:$BI$1)*(КАЛЕНДАРЬ!$AG8=GRID!$B$3:$BI$3), 0))*GRID!$B$67,
ROUNDUP(INDEX(GRID!$B$4:$BI$14,MATCH(S$7,GRID!$A$4:$A$14,0),MATCH(1,($U$2=GRID!$B$1:$BI$1)*(КАЛЕНДАРЬ!$AG8=GRID!$B$3:$BI$3),0))*GRID!$B$66*(1-GRID!$B$69),0))</f>
        <v>#N/A</v>
      </c>
      <c r="T255" s="48" t="e" cm="1">
        <f t="array" ref="T255">IF($I$2="Раннее бронирование",
INDEX(GRID!$B$17:$BI$27,MATCH(S$7,GRID!$A$17:$A$27,0),MATCH(1,($U$2=GRID!$B$1:$BI$1)*(КАЛЕНДАРЬ!$AG8=GRID!$B$3:$BI$3), 0))*GRID!$B$67,
ROUNDUP(INDEX(GRID!$B$17:$BI$27,MATCH(S$7,GRID!$A$17:$A$27,0),MATCH(1,($U$2=GRID!$B$1:$BI$1)*(КАЛЕНДАРЬ!$AG8=GRID!$B$3:$BI$3), 0))*GRID!$B$66*(1-GRID!$B$69),0))</f>
        <v>#N/A</v>
      </c>
      <c r="U255" s="47" cm="1">
        <f t="array" ref="U255">IF($I$2="Раннее бронирование",
INDEX(GRID!$B$4:$BI$14,MATCH(U$7,GRID!$A$4:$A$14,0),MATCH(1,($U$2=GRID!$B$1:$BI$1)*(КАЛЕНДАРЬ!$AG8=GRID!$B$3:$BI$3), 0))*GRID!$B$67,
ROUNDUP(INDEX(GRID!$B$4:$BI$14,MATCH(U$7,GRID!$A$4:$A$14,0),MATCH(1,($U$2=GRID!$B$1:$BI$1)*(КАЛЕНДАРЬ!$AG8=GRID!$B$3:$BI$3),0))*GRID!$B$66*(1-GRID!$B$69),0))</f>
        <v>37400</v>
      </c>
      <c r="V255" s="48" cm="1">
        <f t="array" ref="V255">IF($I$2="Раннее бронирование",
INDEX(GRID!$B$17:$BI$27,MATCH(U$7,GRID!$A$17:$A$27,0),MATCH(1,($U$2=GRID!$B$1:$BI$1)*(КАЛЕНДАРЬ!$AG8=GRID!$B$3:$BI$3), 0))*GRID!$B$67,
ROUNDUP(INDEX(GRID!$B$17:$BI$27,MATCH(U$7,GRID!$A$17:$A$27,0),MATCH(1,($U$2=GRID!$B$1:$BI$1)*(КАЛЕНДАРЬ!$AG8=GRID!$B$3:$BI$3), 0))*GRID!$B$66*(1-GRID!$B$69),0))</f>
        <v>39100</v>
      </c>
      <c r="W255" s="47" cm="1">
        <f t="array" ref="W255">IF($I$2="Раннее бронирование",
INDEX(GRID!$B$4:$BI$14,MATCH(W$7,GRID!$A$4:$A$14,0),MATCH(1,($U$2=GRID!$B$1:$BI$1)*(КАЛЕНДАРЬ!$AG8=GRID!$B$3:$BI$3), 0))*GRID!$B$67,
ROUNDUP(INDEX(GRID!$B$4:$BI$14,MATCH(W$7,GRID!$A$4:$A$14,0),MATCH(1,($U$2=GRID!$B$1:$BI$1)*(КАЛЕНДАРЬ!$AG8=GRID!$B$3:$BI$3),0))*GRID!$B$66*(1-GRID!$B$69),0))</f>
        <v>151640</v>
      </c>
      <c r="X255" s="48" cm="1">
        <f t="array" ref="X255">IF($I$2="Раннее бронирование",
INDEX(GRID!$B$17:$BI$27,MATCH(W$7,GRID!$A$17:$A$27,0),MATCH(1,($U$2=GRID!$B$1:$BI$1)*(КАЛЕНДАРЬ!$AG8=GRID!$B$3:$BI$3), 0))*GRID!$B$67,
ROUNDUP(INDEX(GRID!$B$17:$BI$27,MATCH(W$7,GRID!$A$17:$A$27,0),MATCH(1,($U$2=GRID!$B$1:$BI$1)*(КАЛЕНДАРЬ!$AG8=GRID!$B$3:$BI$3), 0))*GRID!$B$66*(1-GRID!$B$69),0))</f>
        <v>153340</v>
      </c>
    </row>
    <row r="256" spans="1:24" hidden="1" x14ac:dyDescent="0.2">
      <c r="A256" s="117" t="s">
        <v>47</v>
      </c>
      <c r="B256" s="117">
        <v>6</v>
      </c>
      <c r="C256" s="47" cm="1">
        <f t="array" ref="C256">IF($I$2="Раннее бронирование",
INDEX(GRID!$B$4:$BI$14,MATCH(C$7,GRID!$A$4:$A$14,0),MATCH(1,($U$2=GRID!$B$1:$BI$1)*(КАЛЕНДАРЬ!$AG9=GRID!$B$3:$BI$3), 0))*GRID!$B$67,
ROUNDUP(INDEX(GRID!$B$4:$BI$14,MATCH(C$7,GRID!$A$4:$A$14,0),MATCH(1,($U$2=GRID!$B$1:$BI$1)*(КАЛЕНДАРЬ!$AG9=GRID!$B$3:$BI$3),0))*GRID!$B$66*(1-GRID!$B$69),0))</f>
        <v>12240</v>
      </c>
      <c r="D256" s="48" cm="1">
        <f t="array" ref="D256">IF($I$2="Раннее бронирование",
INDEX(GRID!$B$17:$BI$27,MATCH(C$7,GRID!$A$17:$A$27,0),MATCH(1,($U$2=GRID!$B$1:$BI$1)*(КАЛЕНДАРЬ!$AG9=GRID!$B$3:$BI$3), 0))*GRID!$B$67,
ROUNDUP(INDEX(GRID!$B$17:$BI$27,MATCH(C$7,GRID!$A$17:$A$27,0),MATCH(1,($U$2=GRID!$B$1:$BI$1)*(КАЛЕНДАРЬ!$AG9=GRID!$B$3:$BI$3), 0))*GRID!$B$66*(1-GRID!$B$69),0))</f>
        <v>13940</v>
      </c>
      <c r="E256" s="47" cm="1">
        <f t="array" ref="E256">IF($I$2="Раннее бронирование",
INDEX(GRID!$B$4:$BI$14,MATCH(E$7,GRID!$A$4:$A$14,0),MATCH(1,($U$2=GRID!$B$1:$BI$1)*(КАЛЕНДАРЬ!$AG9=GRID!$B$3:$BI$3), 0))*GRID!$B$67,
ROUNDUP(INDEX(GRID!$B$4:$BI$14,MATCH(E$7,GRID!$A$4:$A$14,0),MATCH(1,($U$2=GRID!$B$1:$BI$1)*(КАЛЕНДАРЬ!$AG9=GRID!$B$3:$BI$3),0))*GRID!$B$66*(1-GRID!$B$69),0))</f>
        <v>13396</v>
      </c>
      <c r="F256" s="48" cm="1">
        <f t="array" ref="F256">IF($I$2="Раннее бронирование",
INDEX(GRID!$B$17:$BI$27,MATCH(E$7,GRID!$A$17:$A$27,0),MATCH(1,($U$2=GRID!$B$1:$BI$1)*(КАЛЕНДАРЬ!$AG9=GRID!$B$3:$BI$3), 0))*GRID!$B$67,
ROUNDUP(INDEX(GRID!$B$17:$BI$27,MATCH(E$7,GRID!$A$17:$A$27,0),MATCH(1,($U$2=GRID!$B$1:$BI$1)*(КАЛЕНДАРЬ!$AG9=GRID!$B$3:$BI$3), 0))*GRID!$B$66*(1-GRID!$B$69),0))</f>
        <v>15096</v>
      </c>
      <c r="G256" s="47" t="e" cm="1">
        <f t="array" ref="G256">IF($I$2="Раннее бронирование",
INDEX(GRID!$B$4:$BI$14,MATCH(G$7,GRID!$A$4:$A$14,0),MATCH(1,($U$2=GRID!$B$1:$BI$1)*(КАЛЕНДАРЬ!$AG9=GRID!$B$3:$BI$3), 0))*GRID!$B$67,
ROUNDUP(INDEX(GRID!$B$4:$BI$14,MATCH(G$7,GRID!$A$4:$A$14,0),MATCH(1,($U$2=GRID!$B$1:$BI$1)*(КАЛЕНДАРЬ!$AG9=GRID!$B$3:$BI$3),0))*GRID!$B$66*(1-GRID!$B$69),0))</f>
        <v>#N/A</v>
      </c>
      <c r="H256" s="48" t="e" cm="1">
        <f t="array" ref="H256">IF($I$2="Раннее бронирование",
INDEX(GRID!$B$17:$BI$27,MATCH(G$7,GRID!$A$17:$A$27,0),MATCH(1,($U$2=GRID!$B$1:$BI$1)*(КАЛЕНДАРЬ!$AG9=GRID!$B$3:$BI$3), 0))*GRID!$B$67,
ROUNDUP(INDEX(GRID!$B$17:$BI$27,MATCH(G$7,GRID!$A$17:$A$27,0),MATCH(1,($U$2=GRID!$B$1:$BI$1)*(КАЛЕНДАРЬ!$AG9=GRID!$B$3:$BI$3), 0))*GRID!$B$66*(1-GRID!$B$69),0))</f>
        <v>#N/A</v>
      </c>
      <c r="I256" s="47" t="e" cm="1">
        <f t="array" ref="I256">IF($I$2="Раннее бронирование",
INDEX(GRID!$B$4:$BI$14,MATCH(I$7,GRID!$A$4:$A$14,0),MATCH(1,($U$2=GRID!$B$1:$BI$1)*(КАЛЕНДАРЬ!$AG9=GRID!$B$3:$BI$3), 0))*GRID!$B$67,
ROUNDUP(INDEX(GRID!$B$4:$BI$14,MATCH(I$7,GRID!$A$4:$A$14,0),MATCH(1,($U$2=GRID!$B$1:$BI$1)*(КАЛЕНДАРЬ!$AG9=GRID!$B$3:$BI$3),0))*GRID!$B$66*(1-GRID!$B$69),0))</f>
        <v>#N/A</v>
      </c>
      <c r="J256" s="48" t="e" cm="1">
        <f t="array" ref="J256">IF($I$2="Раннее бронирование",
INDEX(GRID!$B$17:$BI$27,MATCH(I$7,GRID!$A$17:$A$27,0),MATCH(1,($U$2=GRID!$B$1:$BI$1)*(КАЛЕНДАРЬ!$AG9=GRID!$B$3:$BI$3), 0))*GRID!$B$67,
ROUNDUP(INDEX(GRID!$B$17:$BI$27,MATCH(I$7,GRID!$A$17:$A$27,0),MATCH(1,($U$2=GRID!$B$1:$BI$1)*(КАЛЕНДАРЬ!$AG9=GRID!$B$3:$BI$3), 0))*GRID!$B$66*(1-GRID!$B$69),0))</f>
        <v>#N/A</v>
      </c>
      <c r="K256" s="47" cm="1">
        <f t="array" ref="K256">IF($I$2="Раннее бронирование",
INDEX(GRID!$B$4:$BI$14,MATCH(K$7,GRID!$A$4:$A$14,0),MATCH(1,($U$2=GRID!$B$1:$BI$1)*(КАЛЕНДАРЬ!$AG9=GRID!$B$3:$BI$3), 0))*GRID!$B$67,
ROUNDUP(INDEX(GRID!$B$4:$BI$14,MATCH(K$7,GRID!$A$4:$A$14,0),MATCH(1,($U$2=GRID!$B$1:$BI$1)*(КАЛЕНДАРЬ!$AG9=GRID!$B$3:$BI$3),0))*GRID!$B$66*(1-GRID!$B$69),0))</f>
        <v>17680</v>
      </c>
      <c r="L256" s="48" cm="1">
        <f t="array" ref="L256">IF($I$2="Раннее бронирование",
INDEX(GRID!$B$17:$BI$27,MATCH(K$7,GRID!$A$17:$A$27,0),MATCH(1,($U$2=GRID!$B$1:$BI$1)*(КАЛЕНДАРЬ!$AG9=GRID!$B$3:$BI$3), 0))*GRID!$B$67,
ROUNDUP(INDEX(GRID!$B$17:$BI$27,MATCH(K$7,GRID!$A$17:$A$27,0),MATCH(1,($U$2=GRID!$B$1:$BI$1)*(КАЛЕНДАРЬ!$AG9=GRID!$B$3:$BI$3), 0))*GRID!$B$66*(1-GRID!$B$69),0))</f>
        <v>19380</v>
      </c>
      <c r="M256" s="47" cm="1">
        <f t="array" ref="M256">IF($I$2="Раннее бронирование",
INDEX(GRID!$B$4:$BI$14,MATCH(M$7,GRID!$A$4:$A$14,0),MATCH(1,($U$2=GRID!$B$1:$BI$1)*(КАЛЕНДАРЬ!$AG9=GRID!$B$3:$BI$3), 0))*GRID!$B$67,
ROUNDUP(INDEX(GRID!$B$4:$BI$14,MATCH(M$7,GRID!$A$4:$A$14,0),MATCH(1,($U$2=GRID!$B$1:$BI$1)*(КАЛЕНДАРЬ!$AG9=GRID!$B$3:$BI$3),0))*GRID!$B$66*(1-GRID!$B$69),0))</f>
        <v>19380</v>
      </c>
      <c r="N256" s="48" cm="1">
        <f t="array" ref="N256">IF($I$2="Раннее бронирование",
INDEX(GRID!$B$17:$BI$27,MATCH(M$7,GRID!$A$17:$A$27,0),MATCH(1,($U$2=GRID!$B$1:$BI$1)*(КАЛЕНДАРЬ!$AG9=GRID!$B$3:$BI$3), 0))*GRID!$B$67,
ROUNDUP(INDEX(GRID!$B$17:$BI$27,MATCH(M$7,GRID!$A$17:$A$27,0),MATCH(1,($U$2=GRID!$B$1:$BI$1)*(КАЛЕНДАРЬ!$AG9=GRID!$B$3:$BI$3), 0))*GRID!$B$66*(1-GRID!$B$69),0))</f>
        <v>21080</v>
      </c>
      <c r="O256" s="47" cm="1">
        <f t="array" ref="O256">IF($I$2="Раннее бронирование",
INDEX(GRID!$B$4:$BI$14,MATCH(O$7,GRID!$A$4:$A$14,0),MATCH(1,($U$2=GRID!$B$1:$BI$1)*(КАЛЕНДАРЬ!$AG9=GRID!$B$3:$BI$3), 0))*GRID!$B$67,
ROUNDUP(INDEX(GRID!$B$4:$BI$14,MATCH(O$7,GRID!$A$4:$A$14,0),MATCH(1,($U$2=GRID!$B$1:$BI$1)*(КАЛЕНДАРЬ!$AG9=GRID!$B$3:$BI$3),0))*GRID!$B$66*(1-GRID!$B$69),0))</f>
        <v>24072</v>
      </c>
      <c r="P256" s="48" cm="1">
        <f t="array" ref="P256">IF($I$2="Раннее бронирование",
INDEX(GRID!$B$17:$BI$27,MATCH(O$7,GRID!$A$17:$A$27,0),MATCH(1,($U$2=GRID!$B$1:$BI$1)*(КАЛЕНДАРЬ!$AG9=GRID!$B$3:$BI$3), 0))*GRID!$B$67,
ROUNDUP(INDEX(GRID!$B$17:$BI$27,MATCH(O$7,GRID!$A$17:$A$27,0),MATCH(1,($U$2=GRID!$B$1:$BI$1)*(КАЛЕНДАРЬ!$AG9=GRID!$B$3:$BI$3), 0))*GRID!$B$66*(1-GRID!$B$69),0))</f>
        <v>25772</v>
      </c>
      <c r="Q256" s="47" t="e" cm="1">
        <f t="array" ref="Q256">IF($I$2="Раннее бронирование",
INDEX(GRID!$B$4:$BI$14,MATCH(Q$7,GRID!$A$4:$A$14,0),MATCH(1,($U$2=GRID!$B$1:$BI$1)*(КАЛЕНДАРЬ!$AG9=GRID!$B$3:$BI$3), 0))*GRID!$B$67,
ROUNDUP(INDEX(GRID!$B$4:$BI$14,MATCH(Q$7,GRID!$A$4:$A$14,0),MATCH(1,($U$2=GRID!$B$1:$BI$1)*(КАЛЕНДАРЬ!$AG9=GRID!$B$3:$BI$3),0))*GRID!$B$66*(1-GRID!$B$69),0))</f>
        <v>#N/A</v>
      </c>
      <c r="R256" s="48" t="e" cm="1">
        <f t="array" ref="R256">IF($I$2="Раннее бронирование",
INDEX(GRID!$B$17:$BI$27,MATCH(Q$7,GRID!$A$17:$A$27,0),MATCH(1,($U$2=GRID!$B$1:$BI$1)*(КАЛЕНДАРЬ!$AG9=GRID!$B$3:$BI$3), 0))*GRID!$B$67,
ROUNDUP(INDEX(GRID!$B$17:$BI$27,MATCH(Q$7,GRID!$A$17:$A$27,0),MATCH(1,($U$2=GRID!$B$1:$BI$1)*(КАЛЕНДАРЬ!$AG9=GRID!$B$3:$BI$3), 0))*GRID!$B$66*(1-GRID!$B$69),0))</f>
        <v>#N/A</v>
      </c>
      <c r="S256" s="47" t="e" cm="1">
        <f t="array" ref="S256">IF($I$2="Раннее бронирование",
INDEX(GRID!$B$4:$BI$14,MATCH(S$7,GRID!$A$4:$A$14,0),MATCH(1,($U$2=GRID!$B$1:$BI$1)*(КАЛЕНДАРЬ!$AG9=GRID!$B$3:$BI$3), 0))*GRID!$B$67,
ROUNDUP(INDEX(GRID!$B$4:$BI$14,MATCH(S$7,GRID!$A$4:$A$14,0),MATCH(1,($U$2=GRID!$B$1:$BI$1)*(КАЛЕНДАРЬ!$AG9=GRID!$B$3:$BI$3),0))*GRID!$B$66*(1-GRID!$B$69),0))</f>
        <v>#N/A</v>
      </c>
      <c r="T256" s="48" t="e" cm="1">
        <f t="array" ref="T256">IF($I$2="Раннее бронирование",
INDEX(GRID!$B$17:$BI$27,MATCH(S$7,GRID!$A$17:$A$27,0),MATCH(1,($U$2=GRID!$B$1:$BI$1)*(КАЛЕНДАРЬ!$AG9=GRID!$B$3:$BI$3), 0))*GRID!$B$67,
ROUNDUP(INDEX(GRID!$B$17:$BI$27,MATCH(S$7,GRID!$A$17:$A$27,0),MATCH(1,($U$2=GRID!$B$1:$BI$1)*(КАЛЕНДАРЬ!$AG9=GRID!$B$3:$BI$3), 0))*GRID!$B$66*(1-GRID!$B$69),0))</f>
        <v>#N/A</v>
      </c>
      <c r="U256" s="47" cm="1">
        <f t="array" ref="U256">IF($I$2="Раннее бронирование",
INDEX(GRID!$B$4:$BI$14,MATCH(U$7,GRID!$A$4:$A$14,0),MATCH(1,($U$2=GRID!$B$1:$BI$1)*(КАЛЕНДАРЬ!$AG9=GRID!$B$3:$BI$3), 0))*GRID!$B$67,
ROUNDUP(INDEX(GRID!$B$4:$BI$14,MATCH(U$7,GRID!$A$4:$A$14,0),MATCH(1,($U$2=GRID!$B$1:$BI$1)*(КАЛЕНДАРЬ!$AG9=GRID!$B$3:$BI$3),0))*GRID!$B$66*(1-GRID!$B$69),0))</f>
        <v>37400</v>
      </c>
      <c r="V256" s="48" cm="1">
        <f t="array" ref="V256">IF($I$2="Раннее бронирование",
INDEX(GRID!$B$17:$BI$27,MATCH(U$7,GRID!$A$17:$A$27,0),MATCH(1,($U$2=GRID!$B$1:$BI$1)*(КАЛЕНДАРЬ!$AG9=GRID!$B$3:$BI$3), 0))*GRID!$B$67,
ROUNDUP(INDEX(GRID!$B$17:$BI$27,MATCH(U$7,GRID!$A$17:$A$27,0),MATCH(1,($U$2=GRID!$B$1:$BI$1)*(КАЛЕНДАРЬ!$AG9=GRID!$B$3:$BI$3), 0))*GRID!$B$66*(1-GRID!$B$69),0))</f>
        <v>39100</v>
      </c>
      <c r="W256" s="47" cm="1">
        <f t="array" ref="W256">IF($I$2="Раннее бронирование",
INDEX(GRID!$B$4:$BI$14,MATCH(W$7,GRID!$A$4:$A$14,0),MATCH(1,($U$2=GRID!$B$1:$BI$1)*(КАЛЕНДАРЬ!$AG9=GRID!$B$3:$BI$3), 0))*GRID!$B$67,
ROUNDUP(INDEX(GRID!$B$4:$BI$14,MATCH(W$7,GRID!$A$4:$A$14,0),MATCH(1,($U$2=GRID!$B$1:$BI$1)*(КАЛЕНДАРЬ!$AG9=GRID!$B$3:$BI$3),0))*GRID!$B$66*(1-GRID!$B$69),0))</f>
        <v>151640</v>
      </c>
      <c r="X256" s="48" cm="1">
        <f t="array" ref="X256">IF($I$2="Раннее бронирование",
INDEX(GRID!$B$17:$BI$27,MATCH(W$7,GRID!$A$17:$A$27,0),MATCH(1,($U$2=GRID!$B$1:$BI$1)*(КАЛЕНДАРЬ!$AG9=GRID!$B$3:$BI$3), 0))*GRID!$B$67,
ROUNDUP(INDEX(GRID!$B$17:$BI$27,MATCH(W$7,GRID!$A$17:$A$27,0),MATCH(1,($U$2=GRID!$B$1:$BI$1)*(КАЛЕНДАРЬ!$AG9=GRID!$B$3:$BI$3), 0))*GRID!$B$66*(1-GRID!$B$69),0))</f>
        <v>153340</v>
      </c>
    </row>
    <row r="257" spans="1:24" hidden="1" x14ac:dyDescent="0.2">
      <c r="A257" s="117" t="s">
        <v>48</v>
      </c>
      <c r="B257" s="117">
        <v>7</v>
      </c>
      <c r="C257" s="47" cm="1">
        <f t="array" ref="C257">IF($I$2="Раннее бронирование",
INDEX(GRID!$B$4:$BI$14,MATCH(C$7,GRID!$A$4:$A$14,0),MATCH(1,($U$2=GRID!$B$1:$BI$1)*(КАЛЕНДАРЬ!$AG10=GRID!$B$3:$BI$3), 0))*GRID!$B$67,
ROUNDUP(INDEX(GRID!$B$4:$BI$14,MATCH(C$7,GRID!$A$4:$A$14,0),MATCH(1,($U$2=GRID!$B$1:$BI$1)*(КАЛЕНДАРЬ!$AG10=GRID!$B$3:$BI$3),0))*GRID!$B$66*(1-GRID!$B$69),0))</f>
        <v>12920</v>
      </c>
      <c r="D257" s="48" cm="1">
        <f t="array" ref="D257">IF($I$2="Раннее бронирование",
INDEX(GRID!$B$17:$BI$27,MATCH(C$7,GRID!$A$17:$A$27,0),MATCH(1,($U$2=GRID!$B$1:$BI$1)*(КАЛЕНДАРЬ!$AG10=GRID!$B$3:$BI$3), 0))*GRID!$B$67,
ROUNDUP(INDEX(GRID!$B$17:$BI$27,MATCH(C$7,GRID!$A$17:$A$27,0),MATCH(1,($U$2=GRID!$B$1:$BI$1)*(КАЛЕНДАРЬ!$AG10=GRID!$B$3:$BI$3), 0))*GRID!$B$66*(1-GRID!$B$69),0))</f>
        <v>14620</v>
      </c>
      <c r="E257" s="47" cm="1">
        <f t="array" ref="E257">IF($I$2="Раннее бронирование",
INDEX(GRID!$B$4:$BI$14,MATCH(E$7,GRID!$A$4:$A$14,0),MATCH(1,($U$2=GRID!$B$1:$BI$1)*(КАЛЕНДАРЬ!$AG10=GRID!$B$3:$BI$3), 0))*GRID!$B$67,
ROUNDUP(INDEX(GRID!$B$4:$BI$14,MATCH(E$7,GRID!$A$4:$A$14,0),MATCH(1,($U$2=GRID!$B$1:$BI$1)*(КАЛЕНДАРЬ!$AG10=GRID!$B$3:$BI$3),0))*GRID!$B$66*(1-GRID!$B$69),0))</f>
        <v>14212</v>
      </c>
      <c r="F257" s="48" cm="1">
        <f t="array" ref="F257">IF($I$2="Раннее бронирование",
INDEX(GRID!$B$17:$BI$27,MATCH(E$7,GRID!$A$17:$A$27,0),MATCH(1,($U$2=GRID!$B$1:$BI$1)*(КАЛЕНДАРЬ!$AG10=GRID!$B$3:$BI$3), 0))*GRID!$B$67,
ROUNDUP(INDEX(GRID!$B$17:$BI$27,MATCH(E$7,GRID!$A$17:$A$27,0),MATCH(1,($U$2=GRID!$B$1:$BI$1)*(КАЛЕНДАРЬ!$AG10=GRID!$B$3:$BI$3), 0))*GRID!$B$66*(1-GRID!$B$69),0))</f>
        <v>15912</v>
      </c>
      <c r="G257" s="47" t="e" cm="1">
        <f t="array" ref="G257">IF($I$2="Раннее бронирование",
INDEX(GRID!$B$4:$BI$14,MATCH(G$7,GRID!$A$4:$A$14,0),MATCH(1,($U$2=GRID!$B$1:$BI$1)*(КАЛЕНДАРЬ!$AG10=GRID!$B$3:$BI$3), 0))*GRID!$B$67,
ROUNDUP(INDEX(GRID!$B$4:$BI$14,MATCH(G$7,GRID!$A$4:$A$14,0),MATCH(1,($U$2=GRID!$B$1:$BI$1)*(КАЛЕНДАРЬ!$AG10=GRID!$B$3:$BI$3),0))*GRID!$B$66*(1-GRID!$B$69),0))</f>
        <v>#N/A</v>
      </c>
      <c r="H257" s="48" t="e" cm="1">
        <f t="array" ref="H257">IF($I$2="Раннее бронирование",
INDEX(GRID!$B$17:$BI$27,MATCH(G$7,GRID!$A$17:$A$27,0),MATCH(1,($U$2=GRID!$B$1:$BI$1)*(КАЛЕНДАРЬ!$AG10=GRID!$B$3:$BI$3), 0))*GRID!$B$67,
ROUNDUP(INDEX(GRID!$B$17:$BI$27,MATCH(G$7,GRID!$A$17:$A$27,0),MATCH(1,($U$2=GRID!$B$1:$BI$1)*(КАЛЕНДАРЬ!$AG10=GRID!$B$3:$BI$3), 0))*GRID!$B$66*(1-GRID!$B$69),0))</f>
        <v>#N/A</v>
      </c>
      <c r="I257" s="47" t="e" cm="1">
        <f t="array" ref="I257">IF($I$2="Раннее бронирование",
INDEX(GRID!$B$4:$BI$14,MATCH(I$7,GRID!$A$4:$A$14,0),MATCH(1,($U$2=GRID!$B$1:$BI$1)*(КАЛЕНДАРЬ!$AG10=GRID!$B$3:$BI$3), 0))*GRID!$B$67,
ROUNDUP(INDEX(GRID!$B$4:$BI$14,MATCH(I$7,GRID!$A$4:$A$14,0),MATCH(1,($U$2=GRID!$B$1:$BI$1)*(КАЛЕНДАРЬ!$AG10=GRID!$B$3:$BI$3),0))*GRID!$B$66*(1-GRID!$B$69),0))</f>
        <v>#N/A</v>
      </c>
      <c r="J257" s="48" t="e" cm="1">
        <f t="array" ref="J257">IF($I$2="Раннее бронирование",
INDEX(GRID!$B$17:$BI$27,MATCH(I$7,GRID!$A$17:$A$27,0),MATCH(1,($U$2=GRID!$B$1:$BI$1)*(КАЛЕНДАРЬ!$AG10=GRID!$B$3:$BI$3), 0))*GRID!$B$67,
ROUNDUP(INDEX(GRID!$B$17:$BI$27,MATCH(I$7,GRID!$A$17:$A$27,0),MATCH(1,($U$2=GRID!$B$1:$BI$1)*(КАЛЕНДАРЬ!$AG10=GRID!$B$3:$BI$3), 0))*GRID!$B$66*(1-GRID!$B$69),0))</f>
        <v>#N/A</v>
      </c>
      <c r="K257" s="47" cm="1">
        <f t="array" ref="K257">IF($I$2="Раннее бронирование",
INDEX(GRID!$B$4:$BI$14,MATCH(K$7,GRID!$A$4:$A$14,0),MATCH(1,($U$2=GRID!$B$1:$BI$1)*(КАЛЕНДАРЬ!$AG10=GRID!$B$3:$BI$3), 0))*GRID!$B$67,
ROUNDUP(INDEX(GRID!$B$4:$BI$14,MATCH(K$7,GRID!$A$4:$A$14,0),MATCH(1,($U$2=GRID!$B$1:$BI$1)*(КАЛЕНДАРЬ!$AG10=GRID!$B$3:$BI$3),0))*GRID!$B$66*(1-GRID!$B$69),0))</f>
        <v>18768</v>
      </c>
      <c r="L257" s="48" cm="1">
        <f t="array" ref="L257">IF($I$2="Раннее бронирование",
INDEX(GRID!$B$17:$BI$27,MATCH(K$7,GRID!$A$17:$A$27,0),MATCH(1,($U$2=GRID!$B$1:$BI$1)*(КАЛЕНДАРЬ!$AG10=GRID!$B$3:$BI$3), 0))*GRID!$B$67,
ROUNDUP(INDEX(GRID!$B$17:$BI$27,MATCH(K$7,GRID!$A$17:$A$27,0),MATCH(1,($U$2=GRID!$B$1:$BI$1)*(КАЛЕНДАРЬ!$AG10=GRID!$B$3:$BI$3), 0))*GRID!$B$66*(1-GRID!$B$69),0))</f>
        <v>20468</v>
      </c>
      <c r="M257" s="47" cm="1">
        <f t="array" ref="M257">IF($I$2="Раннее бронирование",
INDEX(GRID!$B$4:$BI$14,MATCH(M$7,GRID!$A$4:$A$14,0),MATCH(1,($U$2=GRID!$B$1:$BI$1)*(КАЛЕНДАРЬ!$AG10=GRID!$B$3:$BI$3), 0))*GRID!$B$67,
ROUNDUP(INDEX(GRID!$B$4:$BI$14,MATCH(M$7,GRID!$A$4:$A$14,0),MATCH(1,($U$2=GRID!$B$1:$BI$1)*(КАЛЕНДАРЬ!$AG10=GRID!$B$3:$BI$3),0))*GRID!$B$66*(1-GRID!$B$69),0))</f>
        <v>20604</v>
      </c>
      <c r="N257" s="48" cm="1">
        <f t="array" ref="N257">IF($I$2="Раннее бронирование",
INDEX(GRID!$B$17:$BI$27,MATCH(M$7,GRID!$A$17:$A$27,0),MATCH(1,($U$2=GRID!$B$1:$BI$1)*(КАЛЕНДАРЬ!$AG10=GRID!$B$3:$BI$3), 0))*GRID!$B$67,
ROUNDUP(INDEX(GRID!$B$17:$BI$27,MATCH(M$7,GRID!$A$17:$A$27,0),MATCH(1,($U$2=GRID!$B$1:$BI$1)*(КАЛЕНДАРЬ!$AG10=GRID!$B$3:$BI$3), 0))*GRID!$B$66*(1-GRID!$B$69),0))</f>
        <v>22304</v>
      </c>
      <c r="O257" s="47" cm="1">
        <f t="array" ref="O257">IF($I$2="Раннее бронирование",
INDEX(GRID!$B$4:$BI$14,MATCH(O$7,GRID!$A$4:$A$14,0),MATCH(1,($U$2=GRID!$B$1:$BI$1)*(КАЛЕНДАРЬ!$AG10=GRID!$B$3:$BI$3), 0))*GRID!$B$67,
ROUNDUP(INDEX(GRID!$B$4:$BI$14,MATCH(O$7,GRID!$A$4:$A$14,0),MATCH(1,($U$2=GRID!$B$1:$BI$1)*(КАЛЕНДАРЬ!$AG10=GRID!$B$3:$BI$3),0))*GRID!$B$66*(1-GRID!$B$69),0))</f>
        <v>25364</v>
      </c>
      <c r="P257" s="48" cm="1">
        <f t="array" ref="P257">IF($I$2="Раннее бронирование",
INDEX(GRID!$B$17:$BI$27,MATCH(O$7,GRID!$A$17:$A$27,0),MATCH(1,($U$2=GRID!$B$1:$BI$1)*(КАЛЕНДАРЬ!$AG10=GRID!$B$3:$BI$3), 0))*GRID!$B$67,
ROUNDUP(INDEX(GRID!$B$17:$BI$27,MATCH(O$7,GRID!$A$17:$A$27,0),MATCH(1,($U$2=GRID!$B$1:$BI$1)*(КАЛЕНДАРЬ!$AG10=GRID!$B$3:$BI$3), 0))*GRID!$B$66*(1-GRID!$B$69),0))</f>
        <v>27064</v>
      </c>
      <c r="Q257" s="47" t="e" cm="1">
        <f t="array" ref="Q257">IF($I$2="Раннее бронирование",
INDEX(GRID!$B$4:$BI$14,MATCH(Q$7,GRID!$A$4:$A$14,0),MATCH(1,($U$2=GRID!$B$1:$BI$1)*(КАЛЕНДАРЬ!$AG10=GRID!$B$3:$BI$3), 0))*GRID!$B$67,
ROUNDUP(INDEX(GRID!$B$4:$BI$14,MATCH(Q$7,GRID!$A$4:$A$14,0),MATCH(1,($U$2=GRID!$B$1:$BI$1)*(КАЛЕНДАРЬ!$AG10=GRID!$B$3:$BI$3),0))*GRID!$B$66*(1-GRID!$B$69),0))</f>
        <v>#N/A</v>
      </c>
      <c r="R257" s="48" t="e" cm="1">
        <f t="array" ref="R257">IF($I$2="Раннее бронирование",
INDEX(GRID!$B$17:$BI$27,MATCH(Q$7,GRID!$A$17:$A$27,0),MATCH(1,($U$2=GRID!$B$1:$BI$1)*(КАЛЕНДАРЬ!$AG10=GRID!$B$3:$BI$3), 0))*GRID!$B$67,
ROUNDUP(INDEX(GRID!$B$17:$BI$27,MATCH(Q$7,GRID!$A$17:$A$27,0),MATCH(1,($U$2=GRID!$B$1:$BI$1)*(КАЛЕНДАРЬ!$AG10=GRID!$B$3:$BI$3), 0))*GRID!$B$66*(1-GRID!$B$69),0))</f>
        <v>#N/A</v>
      </c>
      <c r="S257" s="47" t="e" cm="1">
        <f t="array" ref="S257">IF($I$2="Раннее бронирование",
INDEX(GRID!$B$4:$BI$14,MATCH(S$7,GRID!$A$4:$A$14,0),MATCH(1,($U$2=GRID!$B$1:$BI$1)*(КАЛЕНДАРЬ!$AG10=GRID!$B$3:$BI$3), 0))*GRID!$B$67,
ROUNDUP(INDEX(GRID!$B$4:$BI$14,MATCH(S$7,GRID!$A$4:$A$14,0),MATCH(1,($U$2=GRID!$B$1:$BI$1)*(КАЛЕНДАРЬ!$AG10=GRID!$B$3:$BI$3),0))*GRID!$B$66*(1-GRID!$B$69),0))</f>
        <v>#N/A</v>
      </c>
      <c r="T257" s="48" t="e" cm="1">
        <f t="array" ref="T257">IF($I$2="Раннее бронирование",
INDEX(GRID!$B$17:$BI$27,MATCH(S$7,GRID!$A$17:$A$27,0),MATCH(1,($U$2=GRID!$B$1:$BI$1)*(КАЛЕНДАРЬ!$AG10=GRID!$B$3:$BI$3), 0))*GRID!$B$67,
ROUNDUP(INDEX(GRID!$B$17:$BI$27,MATCH(S$7,GRID!$A$17:$A$27,0),MATCH(1,($U$2=GRID!$B$1:$BI$1)*(КАЛЕНДАРЬ!$AG10=GRID!$B$3:$BI$3), 0))*GRID!$B$66*(1-GRID!$B$69),0))</f>
        <v>#N/A</v>
      </c>
      <c r="U257" s="47" cm="1">
        <f t="array" ref="U257">IF($I$2="Раннее бронирование",
INDEX(GRID!$B$4:$BI$14,MATCH(U$7,GRID!$A$4:$A$14,0),MATCH(1,($U$2=GRID!$B$1:$BI$1)*(КАЛЕНДАРЬ!$AG10=GRID!$B$3:$BI$3), 0))*GRID!$B$67,
ROUNDUP(INDEX(GRID!$B$4:$BI$14,MATCH(U$7,GRID!$A$4:$A$14,0),MATCH(1,($U$2=GRID!$B$1:$BI$1)*(КАЛЕНДАРЬ!$AG10=GRID!$B$3:$BI$3),0))*GRID!$B$66*(1-GRID!$B$69),0))</f>
        <v>39440</v>
      </c>
      <c r="V257" s="48" cm="1">
        <f t="array" ref="V257">IF($I$2="Раннее бронирование",
INDEX(GRID!$B$17:$BI$27,MATCH(U$7,GRID!$A$17:$A$27,0),MATCH(1,($U$2=GRID!$B$1:$BI$1)*(КАЛЕНДАРЬ!$AG10=GRID!$B$3:$BI$3), 0))*GRID!$B$67,
ROUNDUP(INDEX(GRID!$B$17:$BI$27,MATCH(U$7,GRID!$A$17:$A$27,0),MATCH(1,($U$2=GRID!$B$1:$BI$1)*(КАЛЕНДАРЬ!$AG10=GRID!$B$3:$BI$3), 0))*GRID!$B$66*(1-GRID!$B$69),0))</f>
        <v>41140</v>
      </c>
      <c r="W257" s="47" cm="1">
        <f t="array" ref="W257">IF($I$2="Раннее бронирование",
INDEX(GRID!$B$4:$BI$14,MATCH(W$7,GRID!$A$4:$A$14,0),MATCH(1,($U$2=GRID!$B$1:$BI$1)*(КАЛЕНДАРЬ!$AG10=GRID!$B$3:$BI$3), 0))*GRID!$B$67,
ROUNDUP(INDEX(GRID!$B$4:$BI$14,MATCH(W$7,GRID!$A$4:$A$14,0),MATCH(1,($U$2=GRID!$B$1:$BI$1)*(КАЛЕНДАРЬ!$AG10=GRID!$B$3:$BI$3),0))*GRID!$B$66*(1-GRID!$B$69),0))</f>
        <v>157760</v>
      </c>
      <c r="X257" s="48" cm="1">
        <f t="array" ref="X257">IF($I$2="Раннее бронирование",
INDEX(GRID!$B$17:$BI$27,MATCH(W$7,GRID!$A$17:$A$27,0),MATCH(1,($U$2=GRID!$B$1:$BI$1)*(КАЛЕНДАРЬ!$AG10=GRID!$B$3:$BI$3), 0))*GRID!$B$67,
ROUNDUP(INDEX(GRID!$B$17:$BI$27,MATCH(W$7,GRID!$A$17:$A$27,0),MATCH(1,($U$2=GRID!$B$1:$BI$1)*(КАЛЕНДАРЬ!$AG10=GRID!$B$3:$BI$3), 0))*GRID!$B$66*(1-GRID!$B$69),0))</f>
        <v>159460</v>
      </c>
    </row>
    <row r="258" spans="1:24" hidden="1" x14ac:dyDescent="0.2">
      <c r="A258" s="117" t="s">
        <v>42</v>
      </c>
      <c r="B258" s="117">
        <v>8</v>
      </c>
      <c r="C258" s="47" cm="1">
        <f t="array" ref="C258">IF($I$2="Раннее бронирование",
INDEX(GRID!$B$4:$BI$14,MATCH(C$7,GRID!$A$4:$A$14,0),MATCH(1,($U$2=GRID!$B$1:$BI$1)*(КАЛЕНДАРЬ!$AG11=GRID!$B$3:$BI$3), 0))*GRID!$B$67,
ROUNDUP(INDEX(GRID!$B$4:$BI$14,MATCH(C$7,GRID!$A$4:$A$14,0),MATCH(1,($U$2=GRID!$B$1:$BI$1)*(КАЛЕНДАРЬ!$AG11=GRID!$B$3:$BI$3),0))*GRID!$B$66*(1-GRID!$B$69),0))</f>
        <v>12920</v>
      </c>
      <c r="D258" s="48" cm="1">
        <f t="array" ref="D258">IF($I$2="Раннее бронирование",
INDEX(GRID!$B$17:$BI$27,MATCH(C$7,GRID!$A$17:$A$27,0),MATCH(1,($U$2=GRID!$B$1:$BI$1)*(КАЛЕНДАРЬ!$AG11=GRID!$B$3:$BI$3), 0))*GRID!$B$67,
ROUNDUP(INDEX(GRID!$B$17:$BI$27,MATCH(C$7,GRID!$A$17:$A$27,0),MATCH(1,($U$2=GRID!$B$1:$BI$1)*(КАЛЕНДАРЬ!$AG11=GRID!$B$3:$BI$3), 0))*GRID!$B$66*(1-GRID!$B$69),0))</f>
        <v>14620</v>
      </c>
      <c r="E258" s="47" cm="1">
        <f t="array" ref="E258">IF($I$2="Раннее бронирование",
INDEX(GRID!$B$4:$BI$14,MATCH(E$7,GRID!$A$4:$A$14,0),MATCH(1,($U$2=GRID!$B$1:$BI$1)*(КАЛЕНДАРЬ!$AG11=GRID!$B$3:$BI$3), 0))*GRID!$B$67,
ROUNDUP(INDEX(GRID!$B$4:$BI$14,MATCH(E$7,GRID!$A$4:$A$14,0),MATCH(1,($U$2=GRID!$B$1:$BI$1)*(КАЛЕНДАРЬ!$AG11=GRID!$B$3:$BI$3),0))*GRID!$B$66*(1-GRID!$B$69),0))</f>
        <v>14212</v>
      </c>
      <c r="F258" s="48" cm="1">
        <f t="array" ref="F258">IF($I$2="Раннее бронирование",
INDEX(GRID!$B$17:$BI$27,MATCH(E$7,GRID!$A$17:$A$27,0),MATCH(1,($U$2=GRID!$B$1:$BI$1)*(КАЛЕНДАРЬ!$AG11=GRID!$B$3:$BI$3), 0))*GRID!$B$67,
ROUNDUP(INDEX(GRID!$B$17:$BI$27,MATCH(E$7,GRID!$A$17:$A$27,0),MATCH(1,($U$2=GRID!$B$1:$BI$1)*(КАЛЕНДАРЬ!$AG11=GRID!$B$3:$BI$3), 0))*GRID!$B$66*(1-GRID!$B$69),0))</f>
        <v>15912</v>
      </c>
      <c r="G258" s="47" t="e" cm="1">
        <f t="array" ref="G258">IF($I$2="Раннее бронирование",
INDEX(GRID!$B$4:$BI$14,MATCH(G$7,GRID!$A$4:$A$14,0),MATCH(1,($U$2=GRID!$B$1:$BI$1)*(КАЛЕНДАРЬ!$AG11=GRID!$B$3:$BI$3), 0))*GRID!$B$67,
ROUNDUP(INDEX(GRID!$B$4:$BI$14,MATCH(G$7,GRID!$A$4:$A$14,0),MATCH(1,($U$2=GRID!$B$1:$BI$1)*(КАЛЕНДАРЬ!$AG11=GRID!$B$3:$BI$3),0))*GRID!$B$66*(1-GRID!$B$69),0))</f>
        <v>#N/A</v>
      </c>
      <c r="H258" s="48" t="e" cm="1">
        <f t="array" ref="H258">IF($I$2="Раннее бронирование",
INDEX(GRID!$B$17:$BI$27,MATCH(G$7,GRID!$A$17:$A$27,0),MATCH(1,($U$2=GRID!$B$1:$BI$1)*(КАЛЕНДАРЬ!$AG11=GRID!$B$3:$BI$3), 0))*GRID!$B$67,
ROUNDUP(INDEX(GRID!$B$17:$BI$27,MATCH(G$7,GRID!$A$17:$A$27,0),MATCH(1,($U$2=GRID!$B$1:$BI$1)*(КАЛЕНДАРЬ!$AG11=GRID!$B$3:$BI$3), 0))*GRID!$B$66*(1-GRID!$B$69),0))</f>
        <v>#N/A</v>
      </c>
      <c r="I258" s="47" t="e" cm="1">
        <f t="array" ref="I258">IF($I$2="Раннее бронирование",
INDEX(GRID!$B$4:$BI$14,MATCH(I$7,GRID!$A$4:$A$14,0),MATCH(1,($U$2=GRID!$B$1:$BI$1)*(КАЛЕНДАРЬ!$AG11=GRID!$B$3:$BI$3), 0))*GRID!$B$67,
ROUNDUP(INDEX(GRID!$B$4:$BI$14,MATCH(I$7,GRID!$A$4:$A$14,0),MATCH(1,($U$2=GRID!$B$1:$BI$1)*(КАЛЕНДАРЬ!$AG11=GRID!$B$3:$BI$3),0))*GRID!$B$66*(1-GRID!$B$69),0))</f>
        <v>#N/A</v>
      </c>
      <c r="J258" s="48" t="e" cm="1">
        <f t="array" ref="J258">IF($I$2="Раннее бронирование",
INDEX(GRID!$B$17:$BI$27,MATCH(I$7,GRID!$A$17:$A$27,0),MATCH(1,($U$2=GRID!$B$1:$BI$1)*(КАЛЕНДАРЬ!$AG11=GRID!$B$3:$BI$3), 0))*GRID!$B$67,
ROUNDUP(INDEX(GRID!$B$17:$BI$27,MATCH(I$7,GRID!$A$17:$A$27,0),MATCH(1,($U$2=GRID!$B$1:$BI$1)*(КАЛЕНДАРЬ!$AG11=GRID!$B$3:$BI$3), 0))*GRID!$B$66*(1-GRID!$B$69),0))</f>
        <v>#N/A</v>
      </c>
      <c r="K258" s="47" cm="1">
        <f t="array" ref="K258">IF($I$2="Раннее бронирование",
INDEX(GRID!$B$4:$BI$14,MATCH(K$7,GRID!$A$4:$A$14,0),MATCH(1,($U$2=GRID!$B$1:$BI$1)*(КАЛЕНДАРЬ!$AG11=GRID!$B$3:$BI$3), 0))*GRID!$B$67,
ROUNDUP(INDEX(GRID!$B$4:$BI$14,MATCH(K$7,GRID!$A$4:$A$14,0),MATCH(1,($U$2=GRID!$B$1:$BI$1)*(КАЛЕНДАРЬ!$AG11=GRID!$B$3:$BI$3),0))*GRID!$B$66*(1-GRID!$B$69),0))</f>
        <v>18768</v>
      </c>
      <c r="L258" s="48" cm="1">
        <f t="array" ref="L258">IF($I$2="Раннее бронирование",
INDEX(GRID!$B$17:$BI$27,MATCH(K$7,GRID!$A$17:$A$27,0),MATCH(1,($U$2=GRID!$B$1:$BI$1)*(КАЛЕНДАРЬ!$AG11=GRID!$B$3:$BI$3), 0))*GRID!$B$67,
ROUNDUP(INDEX(GRID!$B$17:$BI$27,MATCH(K$7,GRID!$A$17:$A$27,0),MATCH(1,($U$2=GRID!$B$1:$BI$1)*(КАЛЕНДАРЬ!$AG11=GRID!$B$3:$BI$3), 0))*GRID!$B$66*(1-GRID!$B$69),0))</f>
        <v>20468</v>
      </c>
      <c r="M258" s="47" cm="1">
        <f t="array" ref="M258">IF($I$2="Раннее бронирование",
INDEX(GRID!$B$4:$BI$14,MATCH(M$7,GRID!$A$4:$A$14,0),MATCH(1,($U$2=GRID!$B$1:$BI$1)*(КАЛЕНДАРЬ!$AG11=GRID!$B$3:$BI$3), 0))*GRID!$B$67,
ROUNDUP(INDEX(GRID!$B$4:$BI$14,MATCH(M$7,GRID!$A$4:$A$14,0),MATCH(1,($U$2=GRID!$B$1:$BI$1)*(КАЛЕНДАРЬ!$AG11=GRID!$B$3:$BI$3),0))*GRID!$B$66*(1-GRID!$B$69),0))</f>
        <v>20604</v>
      </c>
      <c r="N258" s="48" cm="1">
        <f t="array" ref="N258">IF($I$2="Раннее бронирование",
INDEX(GRID!$B$17:$BI$27,MATCH(M$7,GRID!$A$17:$A$27,0),MATCH(1,($U$2=GRID!$B$1:$BI$1)*(КАЛЕНДАРЬ!$AG11=GRID!$B$3:$BI$3), 0))*GRID!$B$67,
ROUNDUP(INDEX(GRID!$B$17:$BI$27,MATCH(M$7,GRID!$A$17:$A$27,0),MATCH(1,($U$2=GRID!$B$1:$BI$1)*(КАЛЕНДАРЬ!$AG11=GRID!$B$3:$BI$3), 0))*GRID!$B$66*(1-GRID!$B$69),0))</f>
        <v>22304</v>
      </c>
      <c r="O258" s="47" cm="1">
        <f t="array" ref="O258">IF($I$2="Раннее бронирование",
INDEX(GRID!$B$4:$BI$14,MATCH(O$7,GRID!$A$4:$A$14,0),MATCH(1,($U$2=GRID!$B$1:$BI$1)*(КАЛЕНДАРЬ!$AG11=GRID!$B$3:$BI$3), 0))*GRID!$B$67,
ROUNDUP(INDEX(GRID!$B$4:$BI$14,MATCH(O$7,GRID!$A$4:$A$14,0),MATCH(1,($U$2=GRID!$B$1:$BI$1)*(КАЛЕНДАРЬ!$AG11=GRID!$B$3:$BI$3),0))*GRID!$B$66*(1-GRID!$B$69),0))</f>
        <v>25364</v>
      </c>
      <c r="P258" s="48" cm="1">
        <f t="array" ref="P258">IF($I$2="Раннее бронирование",
INDEX(GRID!$B$17:$BI$27,MATCH(O$7,GRID!$A$17:$A$27,0),MATCH(1,($U$2=GRID!$B$1:$BI$1)*(КАЛЕНДАРЬ!$AG11=GRID!$B$3:$BI$3), 0))*GRID!$B$67,
ROUNDUP(INDEX(GRID!$B$17:$BI$27,MATCH(O$7,GRID!$A$17:$A$27,0),MATCH(1,($U$2=GRID!$B$1:$BI$1)*(КАЛЕНДАРЬ!$AG11=GRID!$B$3:$BI$3), 0))*GRID!$B$66*(1-GRID!$B$69),0))</f>
        <v>27064</v>
      </c>
      <c r="Q258" s="47" t="e" cm="1">
        <f t="array" ref="Q258">IF($I$2="Раннее бронирование",
INDEX(GRID!$B$4:$BI$14,MATCH(Q$7,GRID!$A$4:$A$14,0),MATCH(1,($U$2=GRID!$B$1:$BI$1)*(КАЛЕНДАРЬ!$AG11=GRID!$B$3:$BI$3), 0))*GRID!$B$67,
ROUNDUP(INDEX(GRID!$B$4:$BI$14,MATCH(Q$7,GRID!$A$4:$A$14,0),MATCH(1,($U$2=GRID!$B$1:$BI$1)*(КАЛЕНДАРЬ!$AG11=GRID!$B$3:$BI$3),0))*GRID!$B$66*(1-GRID!$B$69),0))</f>
        <v>#N/A</v>
      </c>
      <c r="R258" s="48" t="e" cm="1">
        <f t="array" ref="R258">IF($I$2="Раннее бронирование",
INDEX(GRID!$B$17:$BI$27,MATCH(Q$7,GRID!$A$17:$A$27,0),MATCH(1,($U$2=GRID!$B$1:$BI$1)*(КАЛЕНДАРЬ!$AG11=GRID!$B$3:$BI$3), 0))*GRID!$B$67,
ROUNDUP(INDEX(GRID!$B$17:$BI$27,MATCH(Q$7,GRID!$A$17:$A$27,0),MATCH(1,($U$2=GRID!$B$1:$BI$1)*(КАЛЕНДАРЬ!$AG11=GRID!$B$3:$BI$3), 0))*GRID!$B$66*(1-GRID!$B$69),0))</f>
        <v>#N/A</v>
      </c>
      <c r="S258" s="47" t="e" cm="1">
        <f t="array" ref="S258">IF($I$2="Раннее бронирование",
INDEX(GRID!$B$4:$BI$14,MATCH(S$7,GRID!$A$4:$A$14,0),MATCH(1,($U$2=GRID!$B$1:$BI$1)*(КАЛЕНДАРЬ!$AG11=GRID!$B$3:$BI$3), 0))*GRID!$B$67,
ROUNDUP(INDEX(GRID!$B$4:$BI$14,MATCH(S$7,GRID!$A$4:$A$14,0),MATCH(1,($U$2=GRID!$B$1:$BI$1)*(КАЛЕНДАРЬ!$AG11=GRID!$B$3:$BI$3),0))*GRID!$B$66*(1-GRID!$B$69),0))</f>
        <v>#N/A</v>
      </c>
      <c r="T258" s="48" t="e" cm="1">
        <f t="array" ref="T258">IF($I$2="Раннее бронирование",
INDEX(GRID!$B$17:$BI$27,MATCH(S$7,GRID!$A$17:$A$27,0),MATCH(1,($U$2=GRID!$B$1:$BI$1)*(КАЛЕНДАРЬ!$AG11=GRID!$B$3:$BI$3), 0))*GRID!$B$67,
ROUNDUP(INDEX(GRID!$B$17:$BI$27,MATCH(S$7,GRID!$A$17:$A$27,0),MATCH(1,($U$2=GRID!$B$1:$BI$1)*(КАЛЕНДАРЬ!$AG11=GRID!$B$3:$BI$3), 0))*GRID!$B$66*(1-GRID!$B$69),0))</f>
        <v>#N/A</v>
      </c>
      <c r="U258" s="47" cm="1">
        <f t="array" ref="U258">IF($I$2="Раннее бронирование",
INDEX(GRID!$B$4:$BI$14,MATCH(U$7,GRID!$A$4:$A$14,0),MATCH(1,($U$2=GRID!$B$1:$BI$1)*(КАЛЕНДАРЬ!$AG11=GRID!$B$3:$BI$3), 0))*GRID!$B$67,
ROUNDUP(INDEX(GRID!$B$4:$BI$14,MATCH(U$7,GRID!$A$4:$A$14,0),MATCH(1,($U$2=GRID!$B$1:$BI$1)*(КАЛЕНДАРЬ!$AG11=GRID!$B$3:$BI$3),0))*GRID!$B$66*(1-GRID!$B$69),0))</f>
        <v>39440</v>
      </c>
      <c r="V258" s="48" cm="1">
        <f t="array" ref="V258">IF($I$2="Раннее бронирование",
INDEX(GRID!$B$17:$BI$27,MATCH(U$7,GRID!$A$17:$A$27,0),MATCH(1,($U$2=GRID!$B$1:$BI$1)*(КАЛЕНДАРЬ!$AG11=GRID!$B$3:$BI$3), 0))*GRID!$B$67,
ROUNDUP(INDEX(GRID!$B$17:$BI$27,MATCH(U$7,GRID!$A$17:$A$27,0),MATCH(1,($U$2=GRID!$B$1:$BI$1)*(КАЛЕНДАРЬ!$AG11=GRID!$B$3:$BI$3), 0))*GRID!$B$66*(1-GRID!$B$69),0))</f>
        <v>41140</v>
      </c>
      <c r="W258" s="47" cm="1">
        <f t="array" ref="W258">IF($I$2="Раннее бронирование",
INDEX(GRID!$B$4:$BI$14,MATCH(W$7,GRID!$A$4:$A$14,0),MATCH(1,($U$2=GRID!$B$1:$BI$1)*(КАЛЕНДАРЬ!$AG11=GRID!$B$3:$BI$3), 0))*GRID!$B$67,
ROUNDUP(INDEX(GRID!$B$4:$BI$14,MATCH(W$7,GRID!$A$4:$A$14,0),MATCH(1,($U$2=GRID!$B$1:$BI$1)*(КАЛЕНДАРЬ!$AG11=GRID!$B$3:$BI$3),0))*GRID!$B$66*(1-GRID!$B$69),0))</f>
        <v>157760</v>
      </c>
      <c r="X258" s="48" cm="1">
        <f t="array" ref="X258">IF($I$2="Раннее бронирование",
INDEX(GRID!$B$17:$BI$27,MATCH(W$7,GRID!$A$17:$A$27,0),MATCH(1,($U$2=GRID!$B$1:$BI$1)*(КАЛЕНДАРЬ!$AG11=GRID!$B$3:$BI$3), 0))*GRID!$B$67,
ROUNDUP(INDEX(GRID!$B$17:$BI$27,MATCH(W$7,GRID!$A$17:$A$27,0),MATCH(1,($U$2=GRID!$B$1:$BI$1)*(КАЛЕНДАРЬ!$AG11=GRID!$B$3:$BI$3), 0))*GRID!$B$66*(1-GRID!$B$69),0))</f>
        <v>159460</v>
      </c>
    </row>
    <row r="259" spans="1:24" hidden="1" x14ac:dyDescent="0.2">
      <c r="A259" s="117" t="s">
        <v>43</v>
      </c>
      <c r="B259" s="117">
        <v>9</v>
      </c>
      <c r="C259" s="47" cm="1">
        <f t="array" ref="C259">IF($I$2="Раннее бронирование",
INDEX(GRID!$B$4:$BI$14,MATCH(C$7,GRID!$A$4:$A$14,0),MATCH(1,($U$2=GRID!$B$1:$BI$1)*(КАЛЕНДАРЬ!$AG12=GRID!$B$3:$BI$3), 0))*GRID!$B$67,
ROUNDUP(INDEX(GRID!$B$4:$BI$14,MATCH(C$7,GRID!$A$4:$A$14,0),MATCH(1,($U$2=GRID!$B$1:$BI$1)*(КАЛЕНДАРЬ!$AG12=GRID!$B$3:$BI$3),0))*GRID!$B$66*(1-GRID!$B$69),0))</f>
        <v>10880</v>
      </c>
      <c r="D259" s="48" cm="1">
        <f t="array" ref="D259">IF($I$2="Раннее бронирование",
INDEX(GRID!$B$17:$BI$27,MATCH(C$7,GRID!$A$17:$A$27,0),MATCH(1,($U$2=GRID!$B$1:$BI$1)*(КАЛЕНДАРЬ!$AG12=GRID!$B$3:$BI$3), 0))*GRID!$B$67,
ROUNDUP(INDEX(GRID!$B$17:$BI$27,MATCH(C$7,GRID!$A$17:$A$27,0),MATCH(1,($U$2=GRID!$B$1:$BI$1)*(КАЛЕНДАРЬ!$AG12=GRID!$B$3:$BI$3), 0))*GRID!$B$66*(1-GRID!$B$69),0))</f>
        <v>12580</v>
      </c>
      <c r="E259" s="47" cm="1">
        <f t="array" ref="E259">IF($I$2="Раннее бронирование",
INDEX(GRID!$B$4:$BI$14,MATCH(E$7,GRID!$A$4:$A$14,0),MATCH(1,($U$2=GRID!$B$1:$BI$1)*(КАЛЕНДАРЬ!$AG12=GRID!$B$3:$BI$3), 0))*GRID!$B$67,
ROUNDUP(INDEX(GRID!$B$4:$BI$14,MATCH(E$7,GRID!$A$4:$A$14,0),MATCH(1,($U$2=GRID!$B$1:$BI$1)*(КАЛЕНДАРЬ!$AG12=GRID!$B$3:$BI$3),0))*GRID!$B$66*(1-GRID!$B$69),0))</f>
        <v>11832</v>
      </c>
      <c r="F259" s="48" cm="1">
        <f t="array" ref="F259">IF($I$2="Раннее бронирование",
INDEX(GRID!$B$17:$BI$27,MATCH(E$7,GRID!$A$17:$A$27,0),MATCH(1,($U$2=GRID!$B$1:$BI$1)*(КАЛЕНДАРЬ!$AG12=GRID!$B$3:$BI$3), 0))*GRID!$B$67,
ROUNDUP(INDEX(GRID!$B$17:$BI$27,MATCH(E$7,GRID!$A$17:$A$27,0),MATCH(1,($U$2=GRID!$B$1:$BI$1)*(КАЛЕНДАРЬ!$AG12=GRID!$B$3:$BI$3), 0))*GRID!$B$66*(1-GRID!$B$69),0))</f>
        <v>13532</v>
      </c>
      <c r="G259" s="47" t="e" cm="1">
        <f t="array" ref="G259">IF($I$2="Раннее бронирование",
INDEX(GRID!$B$4:$BI$14,MATCH(G$7,GRID!$A$4:$A$14,0),MATCH(1,($U$2=GRID!$B$1:$BI$1)*(КАЛЕНДАРЬ!$AG12=GRID!$B$3:$BI$3), 0))*GRID!$B$67,
ROUNDUP(INDEX(GRID!$B$4:$BI$14,MATCH(G$7,GRID!$A$4:$A$14,0),MATCH(1,($U$2=GRID!$B$1:$BI$1)*(КАЛЕНДАРЬ!$AG12=GRID!$B$3:$BI$3),0))*GRID!$B$66*(1-GRID!$B$69),0))</f>
        <v>#N/A</v>
      </c>
      <c r="H259" s="48" t="e" cm="1">
        <f t="array" ref="H259">IF($I$2="Раннее бронирование",
INDEX(GRID!$B$17:$BI$27,MATCH(G$7,GRID!$A$17:$A$27,0),MATCH(1,($U$2=GRID!$B$1:$BI$1)*(КАЛЕНДАРЬ!$AG12=GRID!$B$3:$BI$3), 0))*GRID!$B$67,
ROUNDUP(INDEX(GRID!$B$17:$BI$27,MATCH(G$7,GRID!$A$17:$A$27,0),MATCH(1,($U$2=GRID!$B$1:$BI$1)*(КАЛЕНДАРЬ!$AG12=GRID!$B$3:$BI$3), 0))*GRID!$B$66*(1-GRID!$B$69),0))</f>
        <v>#N/A</v>
      </c>
      <c r="I259" s="47" t="e" cm="1">
        <f t="array" ref="I259">IF($I$2="Раннее бронирование",
INDEX(GRID!$B$4:$BI$14,MATCH(I$7,GRID!$A$4:$A$14,0),MATCH(1,($U$2=GRID!$B$1:$BI$1)*(КАЛЕНДАРЬ!$AG12=GRID!$B$3:$BI$3), 0))*GRID!$B$67,
ROUNDUP(INDEX(GRID!$B$4:$BI$14,MATCH(I$7,GRID!$A$4:$A$14,0),MATCH(1,($U$2=GRID!$B$1:$BI$1)*(КАЛЕНДАРЬ!$AG12=GRID!$B$3:$BI$3),0))*GRID!$B$66*(1-GRID!$B$69),0))</f>
        <v>#N/A</v>
      </c>
      <c r="J259" s="48" t="e" cm="1">
        <f t="array" ref="J259">IF($I$2="Раннее бронирование",
INDEX(GRID!$B$17:$BI$27,MATCH(I$7,GRID!$A$17:$A$27,0),MATCH(1,($U$2=GRID!$B$1:$BI$1)*(КАЛЕНДАРЬ!$AG12=GRID!$B$3:$BI$3), 0))*GRID!$B$67,
ROUNDUP(INDEX(GRID!$B$17:$BI$27,MATCH(I$7,GRID!$A$17:$A$27,0),MATCH(1,($U$2=GRID!$B$1:$BI$1)*(КАЛЕНДАРЬ!$AG12=GRID!$B$3:$BI$3), 0))*GRID!$B$66*(1-GRID!$B$69),0))</f>
        <v>#N/A</v>
      </c>
      <c r="K259" s="47" cm="1">
        <f t="array" ref="K259">IF($I$2="Раннее бронирование",
INDEX(GRID!$B$4:$BI$14,MATCH(K$7,GRID!$A$4:$A$14,0),MATCH(1,($U$2=GRID!$B$1:$BI$1)*(КАЛЕНДАРЬ!$AG12=GRID!$B$3:$BI$3), 0))*GRID!$B$67,
ROUNDUP(INDEX(GRID!$B$4:$BI$14,MATCH(K$7,GRID!$A$4:$A$14,0),MATCH(1,($U$2=GRID!$B$1:$BI$1)*(КАЛЕНДАРЬ!$AG12=GRID!$B$3:$BI$3),0))*GRID!$B$66*(1-GRID!$B$69),0))</f>
        <v>15232</v>
      </c>
      <c r="L259" s="48" cm="1">
        <f t="array" ref="L259">IF($I$2="Раннее бронирование",
INDEX(GRID!$B$17:$BI$27,MATCH(K$7,GRID!$A$17:$A$27,0),MATCH(1,($U$2=GRID!$B$1:$BI$1)*(КАЛЕНДАРЬ!$AG12=GRID!$B$3:$BI$3), 0))*GRID!$B$67,
ROUNDUP(INDEX(GRID!$B$17:$BI$27,MATCH(K$7,GRID!$A$17:$A$27,0),MATCH(1,($U$2=GRID!$B$1:$BI$1)*(КАЛЕНДАРЬ!$AG12=GRID!$B$3:$BI$3), 0))*GRID!$B$66*(1-GRID!$B$69),0))</f>
        <v>16932</v>
      </c>
      <c r="M259" s="47" cm="1">
        <f t="array" ref="M259">IF($I$2="Раннее бронирование",
INDEX(GRID!$B$4:$BI$14,MATCH(M$7,GRID!$A$4:$A$14,0),MATCH(1,($U$2=GRID!$B$1:$BI$1)*(КАЛЕНДАРЬ!$AG12=GRID!$B$3:$BI$3), 0))*GRID!$B$67,
ROUNDUP(INDEX(GRID!$B$4:$BI$14,MATCH(M$7,GRID!$A$4:$A$14,0),MATCH(1,($U$2=GRID!$B$1:$BI$1)*(КАЛЕНДАРЬ!$AG12=GRID!$B$3:$BI$3),0))*GRID!$B$66*(1-GRID!$B$69),0))</f>
        <v>16592</v>
      </c>
      <c r="N259" s="48" cm="1">
        <f t="array" ref="N259">IF($I$2="Раннее бронирование",
INDEX(GRID!$B$17:$BI$27,MATCH(M$7,GRID!$A$17:$A$27,0),MATCH(1,($U$2=GRID!$B$1:$BI$1)*(КАЛЕНДАРЬ!$AG12=GRID!$B$3:$BI$3), 0))*GRID!$B$67,
ROUNDUP(INDEX(GRID!$B$17:$BI$27,MATCH(M$7,GRID!$A$17:$A$27,0),MATCH(1,($U$2=GRID!$B$1:$BI$1)*(КАЛЕНДАРЬ!$AG12=GRID!$B$3:$BI$3), 0))*GRID!$B$66*(1-GRID!$B$69),0))</f>
        <v>18292</v>
      </c>
      <c r="O259" s="47" cm="1">
        <f t="array" ref="O259">IF($I$2="Раннее бронирование",
INDEX(GRID!$B$4:$BI$14,MATCH(O$7,GRID!$A$4:$A$14,0),MATCH(1,($U$2=GRID!$B$1:$BI$1)*(КАЛЕНДАРЬ!$AG12=GRID!$B$3:$BI$3), 0))*GRID!$B$67,
ROUNDUP(INDEX(GRID!$B$4:$BI$14,MATCH(O$7,GRID!$A$4:$A$14,0),MATCH(1,($U$2=GRID!$B$1:$BI$1)*(КАЛЕНДАРЬ!$AG12=GRID!$B$3:$BI$3),0))*GRID!$B$66*(1-GRID!$B$69),0))</f>
        <v>21420</v>
      </c>
      <c r="P259" s="48" cm="1">
        <f t="array" ref="P259">IF($I$2="Раннее бронирование",
INDEX(GRID!$B$17:$BI$27,MATCH(O$7,GRID!$A$17:$A$27,0),MATCH(1,($U$2=GRID!$B$1:$BI$1)*(КАЛЕНДАРЬ!$AG12=GRID!$B$3:$BI$3), 0))*GRID!$B$67,
ROUNDUP(INDEX(GRID!$B$17:$BI$27,MATCH(O$7,GRID!$A$17:$A$27,0),MATCH(1,($U$2=GRID!$B$1:$BI$1)*(КАЛЕНДАРЬ!$AG12=GRID!$B$3:$BI$3), 0))*GRID!$B$66*(1-GRID!$B$69),0))</f>
        <v>23120</v>
      </c>
      <c r="Q259" s="47" t="e" cm="1">
        <f t="array" ref="Q259">IF($I$2="Раннее бронирование",
INDEX(GRID!$B$4:$BI$14,MATCH(Q$7,GRID!$A$4:$A$14,0),MATCH(1,($U$2=GRID!$B$1:$BI$1)*(КАЛЕНДАРЬ!$AG12=GRID!$B$3:$BI$3), 0))*GRID!$B$67,
ROUNDUP(INDEX(GRID!$B$4:$BI$14,MATCH(Q$7,GRID!$A$4:$A$14,0),MATCH(1,($U$2=GRID!$B$1:$BI$1)*(КАЛЕНДАРЬ!$AG12=GRID!$B$3:$BI$3),0))*GRID!$B$66*(1-GRID!$B$69),0))</f>
        <v>#N/A</v>
      </c>
      <c r="R259" s="48" t="e" cm="1">
        <f t="array" ref="R259">IF($I$2="Раннее бронирование",
INDEX(GRID!$B$17:$BI$27,MATCH(Q$7,GRID!$A$17:$A$27,0),MATCH(1,($U$2=GRID!$B$1:$BI$1)*(КАЛЕНДАРЬ!$AG12=GRID!$B$3:$BI$3), 0))*GRID!$B$67,
ROUNDUP(INDEX(GRID!$B$17:$BI$27,MATCH(Q$7,GRID!$A$17:$A$27,0),MATCH(1,($U$2=GRID!$B$1:$BI$1)*(КАЛЕНДАРЬ!$AG12=GRID!$B$3:$BI$3), 0))*GRID!$B$66*(1-GRID!$B$69),0))</f>
        <v>#N/A</v>
      </c>
      <c r="S259" s="47" t="e" cm="1">
        <f t="array" ref="S259">IF($I$2="Раннее бронирование",
INDEX(GRID!$B$4:$BI$14,MATCH(S$7,GRID!$A$4:$A$14,0),MATCH(1,($U$2=GRID!$B$1:$BI$1)*(КАЛЕНДАРЬ!$AG12=GRID!$B$3:$BI$3), 0))*GRID!$B$67,
ROUNDUP(INDEX(GRID!$B$4:$BI$14,MATCH(S$7,GRID!$A$4:$A$14,0),MATCH(1,($U$2=GRID!$B$1:$BI$1)*(КАЛЕНДАРЬ!$AG12=GRID!$B$3:$BI$3),0))*GRID!$B$66*(1-GRID!$B$69),0))</f>
        <v>#N/A</v>
      </c>
      <c r="T259" s="48" t="e" cm="1">
        <f t="array" ref="T259">IF($I$2="Раннее бронирование",
INDEX(GRID!$B$17:$BI$27,MATCH(S$7,GRID!$A$17:$A$27,0),MATCH(1,($U$2=GRID!$B$1:$BI$1)*(КАЛЕНДАРЬ!$AG12=GRID!$B$3:$BI$3), 0))*GRID!$B$67,
ROUNDUP(INDEX(GRID!$B$17:$BI$27,MATCH(S$7,GRID!$A$17:$A$27,0),MATCH(1,($U$2=GRID!$B$1:$BI$1)*(КАЛЕНДАРЬ!$AG12=GRID!$B$3:$BI$3), 0))*GRID!$B$66*(1-GRID!$B$69),0))</f>
        <v>#N/A</v>
      </c>
      <c r="U259" s="47" cm="1">
        <f t="array" ref="U259">IF($I$2="Раннее бронирование",
INDEX(GRID!$B$4:$BI$14,MATCH(U$7,GRID!$A$4:$A$14,0),MATCH(1,($U$2=GRID!$B$1:$BI$1)*(КАЛЕНДАРЬ!$AG12=GRID!$B$3:$BI$3), 0))*GRID!$B$67,
ROUNDUP(INDEX(GRID!$B$4:$BI$14,MATCH(U$7,GRID!$A$4:$A$14,0),MATCH(1,($U$2=GRID!$B$1:$BI$1)*(КАЛЕНДАРЬ!$AG12=GRID!$B$3:$BI$3),0))*GRID!$B$66*(1-GRID!$B$69),0))</f>
        <v>32640</v>
      </c>
      <c r="V259" s="48" cm="1">
        <f t="array" ref="V259">IF($I$2="Раннее бронирование",
INDEX(GRID!$B$17:$BI$27,MATCH(U$7,GRID!$A$17:$A$27,0),MATCH(1,($U$2=GRID!$B$1:$BI$1)*(КАЛЕНДАРЬ!$AG12=GRID!$B$3:$BI$3), 0))*GRID!$B$67,
ROUNDUP(INDEX(GRID!$B$17:$BI$27,MATCH(U$7,GRID!$A$17:$A$27,0),MATCH(1,($U$2=GRID!$B$1:$BI$1)*(КАЛЕНДАРЬ!$AG12=GRID!$B$3:$BI$3), 0))*GRID!$B$66*(1-GRID!$B$69),0))</f>
        <v>34340</v>
      </c>
      <c r="W259" s="47" cm="1">
        <f t="array" ref="W259">IF($I$2="Раннее бронирование",
INDEX(GRID!$B$4:$BI$14,MATCH(W$7,GRID!$A$4:$A$14,0),MATCH(1,($U$2=GRID!$B$1:$BI$1)*(КАЛЕНДАРЬ!$AG12=GRID!$B$3:$BI$3), 0))*GRID!$B$67,
ROUNDUP(INDEX(GRID!$B$4:$BI$14,MATCH(W$7,GRID!$A$4:$A$14,0),MATCH(1,($U$2=GRID!$B$1:$BI$1)*(КАЛЕНДАРЬ!$AG12=GRID!$B$3:$BI$3),0))*GRID!$B$66*(1-GRID!$B$69),0))</f>
        <v>136000</v>
      </c>
      <c r="X259" s="48" cm="1">
        <f t="array" ref="X259">IF($I$2="Раннее бронирование",
INDEX(GRID!$B$17:$BI$27,MATCH(W$7,GRID!$A$17:$A$27,0),MATCH(1,($U$2=GRID!$B$1:$BI$1)*(КАЛЕНДАРЬ!$AG12=GRID!$B$3:$BI$3), 0))*GRID!$B$67,
ROUNDUP(INDEX(GRID!$B$17:$BI$27,MATCH(W$7,GRID!$A$17:$A$27,0),MATCH(1,($U$2=GRID!$B$1:$BI$1)*(КАЛЕНДАРЬ!$AG12=GRID!$B$3:$BI$3), 0))*GRID!$B$66*(1-GRID!$B$69),0))</f>
        <v>137700</v>
      </c>
    </row>
    <row r="260" spans="1:24" hidden="1" x14ac:dyDescent="0.2">
      <c r="A260" s="117" t="s">
        <v>44</v>
      </c>
      <c r="B260" s="117">
        <v>10</v>
      </c>
      <c r="C260" s="47" cm="1">
        <f t="array" ref="C260">IF($I$2="Раннее бронирование",
INDEX(GRID!$B$4:$BI$14,MATCH(C$7,GRID!$A$4:$A$14,0),MATCH(1,($U$2=GRID!$B$1:$BI$1)*(КАЛЕНДАРЬ!$AG13=GRID!$B$3:$BI$3), 0))*GRID!$B$67,
ROUNDUP(INDEX(GRID!$B$4:$BI$14,MATCH(C$7,GRID!$A$4:$A$14,0),MATCH(1,($U$2=GRID!$B$1:$BI$1)*(КАЛЕНДАРЬ!$AG13=GRID!$B$3:$BI$3),0))*GRID!$B$66*(1-GRID!$B$69),0))</f>
        <v>11560</v>
      </c>
      <c r="D260" s="48" cm="1">
        <f t="array" ref="D260">IF($I$2="Раннее бронирование",
INDEX(GRID!$B$17:$BI$27,MATCH(C$7,GRID!$A$17:$A$27,0),MATCH(1,($U$2=GRID!$B$1:$BI$1)*(КАЛЕНДАРЬ!$AG13=GRID!$B$3:$BI$3), 0))*GRID!$B$67,
ROUNDUP(INDEX(GRID!$B$17:$BI$27,MATCH(C$7,GRID!$A$17:$A$27,0),MATCH(1,($U$2=GRID!$B$1:$BI$1)*(КАЛЕНДАРЬ!$AG13=GRID!$B$3:$BI$3), 0))*GRID!$B$66*(1-GRID!$B$69),0))</f>
        <v>13260</v>
      </c>
      <c r="E260" s="47" cm="1">
        <f t="array" ref="E260">IF($I$2="Раннее бронирование",
INDEX(GRID!$B$4:$BI$14,MATCH(E$7,GRID!$A$4:$A$14,0),MATCH(1,($U$2=GRID!$B$1:$BI$1)*(КАЛЕНДАРЬ!$AG13=GRID!$B$3:$BI$3), 0))*GRID!$B$67,
ROUNDUP(INDEX(GRID!$B$4:$BI$14,MATCH(E$7,GRID!$A$4:$A$14,0),MATCH(1,($U$2=GRID!$B$1:$BI$1)*(КАЛЕНДАРЬ!$AG13=GRID!$B$3:$BI$3),0))*GRID!$B$66*(1-GRID!$B$69),0))</f>
        <v>12648</v>
      </c>
      <c r="F260" s="48" cm="1">
        <f t="array" ref="F260">IF($I$2="Раннее бронирование",
INDEX(GRID!$B$17:$BI$27,MATCH(E$7,GRID!$A$17:$A$27,0),MATCH(1,($U$2=GRID!$B$1:$BI$1)*(КАЛЕНДАРЬ!$AG13=GRID!$B$3:$BI$3), 0))*GRID!$B$67,
ROUNDUP(INDEX(GRID!$B$17:$BI$27,MATCH(E$7,GRID!$A$17:$A$27,0),MATCH(1,($U$2=GRID!$B$1:$BI$1)*(КАЛЕНДАРЬ!$AG13=GRID!$B$3:$BI$3), 0))*GRID!$B$66*(1-GRID!$B$69),0))</f>
        <v>14348</v>
      </c>
      <c r="G260" s="47" t="e" cm="1">
        <f t="array" ref="G260">IF($I$2="Раннее бронирование",
INDEX(GRID!$B$4:$BI$14,MATCH(G$7,GRID!$A$4:$A$14,0),MATCH(1,($U$2=GRID!$B$1:$BI$1)*(КАЛЕНДАРЬ!$AG13=GRID!$B$3:$BI$3), 0))*GRID!$B$67,
ROUNDUP(INDEX(GRID!$B$4:$BI$14,MATCH(G$7,GRID!$A$4:$A$14,0),MATCH(1,($U$2=GRID!$B$1:$BI$1)*(КАЛЕНДАРЬ!$AG13=GRID!$B$3:$BI$3),0))*GRID!$B$66*(1-GRID!$B$69),0))</f>
        <v>#N/A</v>
      </c>
      <c r="H260" s="48" t="e" cm="1">
        <f t="array" ref="H260">IF($I$2="Раннее бронирование",
INDEX(GRID!$B$17:$BI$27,MATCH(G$7,GRID!$A$17:$A$27,0),MATCH(1,($U$2=GRID!$B$1:$BI$1)*(КАЛЕНДАРЬ!$AG13=GRID!$B$3:$BI$3), 0))*GRID!$B$67,
ROUNDUP(INDEX(GRID!$B$17:$BI$27,MATCH(G$7,GRID!$A$17:$A$27,0),MATCH(1,($U$2=GRID!$B$1:$BI$1)*(КАЛЕНДАРЬ!$AG13=GRID!$B$3:$BI$3), 0))*GRID!$B$66*(1-GRID!$B$69),0))</f>
        <v>#N/A</v>
      </c>
      <c r="I260" s="47" t="e" cm="1">
        <f t="array" ref="I260">IF($I$2="Раннее бронирование",
INDEX(GRID!$B$4:$BI$14,MATCH(I$7,GRID!$A$4:$A$14,0),MATCH(1,($U$2=GRID!$B$1:$BI$1)*(КАЛЕНДАРЬ!$AG13=GRID!$B$3:$BI$3), 0))*GRID!$B$67,
ROUNDUP(INDEX(GRID!$B$4:$BI$14,MATCH(I$7,GRID!$A$4:$A$14,0),MATCH(1,($U$2=GRID!$B$1:$BI$1)*(КАЛЕНДАРЬ!$AG13=GRID!$B$3:$BI$3),0))*GRID!$B$66*(1-GRID!$B$69),0))</f>
        <v>#N/A</v>
      </c>
      <c r="J260" s="48" t="e" cm="1">
        <f t="array" ref="J260">IF($I$2="Раннее бронирование",
INDEX(GRID!$B$17:$BI$27,MATCH(I$7,GRID!$A$17:$A$27,0),MATCH(1,($U$2=GRID!$B$1:$BI$1)*(КАЛЕНДАРЬ!$AG13=GRID!$B$3:$BI$3), 0))*GRID!$B$67,
ROUNDUP(INDEX(GRID!$B$17:$BI$27,MATCH(I$7,GRID!$A$17:$A$27,0),MATCH(1,($U$2=GRID!$B$1:$BI$1)*(КАЛЕНДАРЬ!$AG13=GRID!$B$3:$BI$3), 0))*GRID!$B$66*(1-GRID!$B$69),0))</f>
        <v>#N/A</v>
      </c>
      <c r="K260" s="47" cm="1">
        <f t="array" ref="K260">IF($I$2="Раннее бронирование",
INDEX(GRID!$B$4:$BI$14,MATCH(K$7,GRID!$A$4:$A$14,0),MATCH(1,($U$2=GRID!$B$1:$BI$1)*(КАЛЕНДАРЬ!$AG13=GRID!$B$3:$BI$3), 0))*GRID!$B$67,
ROUNDUP(INDEX(GRID!$B$4:$BI$14,MATCH(K$7,GRID!$A$4:$A$14,0),MATCH(1,($U$2=GRID!$B$1:$BI$1)*(КАЛЕНДАРЬ!$AG13=GRID!$B$3:$BI$3),0))*GRID!$B$66*(1-GRID!$B$69),0))</f>
        <v>16388</v>
      </c>
      <c r="L260" s="48" cm="1">
        <f t="array" ref="L260">IF($I$2="Раннее бронирование",
INDEX(GRID!$B$17:$BI$27,MATCH(K$7,GRID!$A$17:$A$27,0),MATCH(1,($U$2=GRID!$B$1:$BI$1)*(КАЛЕНДАРЬ!$AG13=GRID!$B$3:$BI$3), 0))*GRID!$B$67,
ROUNDUP(INDEX(GRID!$B$17:$BI$27,MATCH(K$7,GRID!$A$17:$A$27,0),MATCH(1,($U$2=GRID!$B$1:$BI$1)*(КАЛЕНДАРЬ!$AG13=GRID!$B$3:$BI$3), 0))*GRID!$B$66*(1-GRID!$B$69),0))</f>
        <v>18088</v>
      </c>
      <c r="M260" s="47" cm="1">
        <f t="array" ref="M260">IF($I$2="Раннее бронирование",
INDEX(GRID!$B$4:$BI$14,MATCH(M$7,GRID!$A$4:$A$14,0),MATCH(1,($U$2=GRID!$B$1:$BI$1)*(КАЛЕНДАРЬ!$AG13=GRID!$B$3:$BI$3), 0))*GRID!$B$67,
ROUNDUP(INDEX(GRID!$B$4:$BI$14,MATCH(M$7,GRID!$A$4:$A$14,0),MATCH(1,($U$2=GRID!$B$1:$BI$1)*(КАЛЕНДАРЬ!$AG13=GRID!$B$3:$BI$3),0))*GRID!$B$66*(1-GRID!$B$69),0))</f>
        <v>17884</v>
      </c>
      <c r="N260" s="48" cm="1">
        <f t="array" ref="N260">IF($I$2="Раннее бронирование",
INDEX(GRID!$B$17:$BI$27,MATCH(M$7,GRID!$A$17:$A$27,0),MATCH(1,($U$2=GRID!$B$1:$BI$1)*(КАЛЕНДАРЬ!$AG13=GRID!$B$3:$BI$3), 0))*GRID!$B$67,
ROUNDUP(INDEX(GRID!$B$17:$BI$27,MATCH(M$7,GRID!$A$17:$A$27,0),MATCH(1,($U$2=GRID!$B$1:$BI$1)*(КАЛЕНДАРЬ!$AG13=GRID!$B$3:$BI$3), 0))*GRID!$B$66*(1-GRID!$B$69),0))</f>
        <v>19584</v>
      </c>
      <c r="O260" s="47" cm="1">
        <f t="array" ref="O260">IF($I$2="Раннее бронирование",
INDEX(GRID!$B$4:$BI$14,MATCH(O$7,GRID!$A$4:$A$14,0),MATCH(1,($U$2=GRID!$B$1:$BI$1)*(КАЛЕНДАРЬ!$AG13=GRID!$B$3:$BI$3), 0))*GRID!$B$67,
ROUNDUP(INDEX(GRID!$B$4:$BI$14,MATCH(O$7,GRID!$A$4:$A$14,0),MATCH(1,($U$2=GRID!$B$1:$BI$1)*(КАЛЕНДАРЬ!$AG13=GRID!$B$3:$BI$3),0))*GRID!$B$66*(1-GRID!$B$69),0))</f>
        <v>22780</v>
      </c>
      <c r="P260" s="48" cm="1">
        <f t="array" ref="P260">IF($I$2="Раннее бронирование",
INDEX(GRID!$B$17:$BI$27,MATCH(O$7,GRID!$A$17:$A$27,0),MATCH(1,($U$2=GRID!$B$1:$BI$1)*(КАЛЕНДАРЬ!$AG13=GRID!$B$3:$BI$3), 0))*GRID!$B$67,
ROUNDUP(INDEX(GRID!$B$17:$BI$27,MATCH(O$7,GRID!$A$17:$A$27,0),MATCH(1,($U$2=GRID!$B$1:$BI$1)*(КАЛЕНДАРЬ!$AG13=GRID!$B$3:$BI$3), 0))*GRID!$B$66*(1-GRID!$B$69),0))</f>
        <v>24480</v>
      </c>
      <c r="Q260" s="47" t="e" cm="1">
        <f t="array" ref="Q260">IF($I$2="Раннее бронирование",
INDEX(GRID!$B$4:$BI$14,MATCH(Q$7,GRID!$A$4:$A$14,0),MATCH(1,($U$2=GRID!$B$1:$BI$1)*(КАЛЕНДАРЬ!$AG13=GRID!$B$3:$BI$3), 0))*GRID!$B$67,
ROUNDUP(INDEX(GRID!$B$4:$BI$14,MATCH(Q$7,GRID!$A$4:$A$14,0),MATCH(1,($U$2=GRID!$B$1:$BI$1)*(КАЛЕНДАРЬ!$AG13=GRID!$B$3:$BI$3),0))*GRID!$B$66*(1-GRID!$B$69),0))</f>
        <v>#N/A</v>
      </c>
      <c r="R260" s="48" t="e" cm="1">
        <f t="array" ref="R260">IF($I$2="Раннее бронирование",
INDEX(GRID!$B$17:$BI$27,MATCH(Q$7,GRID!$A$17:$A$27,0),MATCH(1,($U$2=GRID!$B$1:$BI$1)*(КАЛЕНДАРЬ!$AG13=GRID!$B$3:$BI$3), 0))*GRID!$B$67,
ROUNDUP(INDEX(GRID!$B$17:$BI$27,MATCH(Q$7,GRID!$A$17:$A$27,0),MATCH(1,($U$2=GRID!$B$1:$BI$1)*(КАЛЕНДАРЬ!$AG13=GRID!$B$3:$BI$3), 0))*GRID!$B$66*(1-GRID!$B$69),0))</f>
        <v>#N/A</v>
      </c>
      <c r="S260" s="47" t="e" cm="1">
        <f t="array" ref="S260">IF($I$2="Раннее бронирование",
INDEX(GRID!$B$4:$BI$14,MATCH(S$7,GRID!$A$4:$A$14,0),MATCH(1,($U$2=GRID!$B$1:$BI$1)*(КАЛЕНДАРЬ!$AG13=GRID!$B$3:$BI$3), 0))*GRID!$B$67,
ROUNDUP(INDEX(GRID!$B$4:$BI$14,MATCH(S$7,GRID!$A$4:$A$14,0),MATCH(1,($U$2=GRID!$B$1:$BI$1)*(КАЛЕНДАРЬ!$AG13=GRID!$B$3:$BI$3),0))*GRID!$B$66*(1-GRID!$B$69),0))</f>
        <v>#N/A</v>
      </c>
      <c r="T260" s="48" t="e" cm="1">
        <f t="array" ref="T260">IF($I$2="Раннее бронирование",
INDEX(GRID!$B$17:$BI$27,MATCH(S$7,GRID!$A$17:$A$27,0),MATCH(1,($U$2=GRID!$B$1:$BI$1)*(КАЛЕНДАРЬ!$AG13=GRID!$B$3:$BI$3), 0))*GRID!$B$67,
ROUNDUP(INDEX(GRID!$B$17:$BI$27,MATCH(S$7,GRID!$A$17:$A$27,0),MATCH(1,($U$2=GRID!$B$1:$BI$1)*(КАЛЕНДАРЬ!$AG13=GRID!$B$3:$BI$3), 0))*GRID!$B$66*(1-GRID!$B$69),0))</f>
        <v>#N/A</v>
      </c>
      <c r="U260" s="47" cm="1">
        <f t="array" ref="U260">IF($I$2="Раннее бронирование",
INDEX(GRID!$B$4:$BI$14,MATCH(U$7,GRID!$A$4:$A$14,0),MATCH(1,($U$2=GRID!$B$1:$BI$1)*(КАЛЕНДАРЬ!$AG13=GRID!$B$3:$BI$3), 0))*GRID!$B$67,
ROUNDUP(INDEX(GRID!$B$4:$BI$14,MATCH(U$7,GRID!$A$4:$A$14,0),MATCH(1,($U$2=GRID!$B$1:$BI$1)*(КАЛЕНДАРЬ!$AG13=GRID!$B$3:$BI$3),0))*GRID!$B$66*(1-GRID!$B$69),0))</f>
        <v>34680</v>
      </c>
      <c r="V260" s="48" cm="1">
        <f t="array" ref="V260">IF($I$2="Раннее бронирование",
INDEX(GRID!$B$17:$BI$27,MATCH(U$7,GRID!$A$17:$A$27,0),MATCH(1,($U$2=GRID!$B$1:$BI$1)*(КАЛЕНДАРЬ!$AG13=GRID!$B$3:$BI$3), 0))*GRID!$B$67,
ROUNDUP(INDEX(GRID!$B$17:$BI$27,MATCH(U$7,GRID!$A$17:$A$27,0),MATCH(1,($U$2=GRID!$B$1:$BI$1)*(КАЛЕНДАРЬ!$AG13=GRID!$B$3:$BI$3), 0))*GRID!$B$66*(1-GRID!$B$69),0))</f>
        <v>36380</v>
      </c>
      <c r="W260" s="47" cm="1">
        <f t="array" ref="W260">IF($I$2="Раннее бронирование",
INDEX(GRID!$B$4:$BI$14,MATCH(W$7,GRID!$A$4:$A$14,0),MATCH(1,($U$2=GRID!$B$1:$BI$1)*(КАЛЕНДАРЬ!$AG13=GRID!$B$3:$BI$3), 0))*GRID!$B$67,
ROUNDUP(INDEX(GRID!$B$4:$BI$14,MATCH(W$7,GRID!$A$4:$A$14,0),MATCH(1,($U$2=GRID!$B$1:$BI$1)*(КАЛЕНДАРЬ!$AG13=GRID!$B$3:$BI$3),0))*GRID!$B$66*(1-GRID!$B$69),0))</f>
        <v>142800</v>
      </c>
      <c r="X260" s="48" cm="1">
        <f t="array" ref="X260">IF($I$2="Раннее бронирование",
INDEX(GRID!$B$17:$BI$27,MATCH(W$7,GRID!$A$17:$A$27,0),MATCH(1,($U$2=GRID!$B$1:$BI$1)*(КАЛЕНДАРЬ!$AG13=GRID!$B$3:$BI$3), 0))*GRID!$B$67,
ROUNDUP(INDEX(GRID!$B$17:$BI$27,MATCH(W$7,GRID!$A$17:$A$27,0),MATCH(1,($U$2=GRID!$B$1:$BI$1)*(КАЛЕНДАРЬ!$AG13=GRID!$B$3:$BI$3), 0))*GRID!$B$66*(1-GRID!$B$69),0))</f>
        <v>144500</v>
      </c>
    </row>
    <row r="261" spans="1:24" hidden="1" x14ac:dyDescent="0.2">
      <c r="A261" s="117" t="s">
        <v>45</v>
      </c>
      <c r="B261" s="117">
        <v>11</v>
      </c>
      <c r="C261" s="47" cm="1">
        <f t="array" ref="C261">IF($I$2="Раннее бронирование",
INDEX(GRID!$B$4:$BI$14,MATCH(C$7,GRID!$A$4:$A$14,0),MATCH(1,($U$2=GRID!$B$1:$BI$1)*(КАЛЕНДАРЬ!$AG14=GRID!$B$3:$BI$3), 0))*GRID!$B$67,
ROUNDUP(INDEX(GRID!$B$4:$BI$14,MATCH(C$7,GRID!$A$4:$A$14,0),MATCH(1,($U$2=GRID!$B$1:$BI$1)*(КАЛЕНДАРЬ!$AG14=GRID!$B$3:$BI$3),0))*GRID!$B$66*(1-GRID!$B$69),0))</f>
        <v>11560</v>
      </c>
      <c r="D261" s="48" cm="1">
        <f t="array" ref="D261">IF($I$2="Раннее бронирование",
INDEX(GRID!$B$17:$BI$27,MATCH(C$7,GRID!$A$17:$A$27,0),MATCH(1,($U$2=GRID!$B$1:$BI$1)*(КАЛЕНДАРЬ!$AG14=GRID!$B$3:$BI$3), 0))*GRID!$B$67,
ROUNDUP(INDEX(GRID!$B$17:$BI$27,MATCH(C$7,GRID!$A$17:$A$27,0),MATCH(1,($U$2=GRID!$B$1:$BI$1)*(КАЛЕНДАРЬ!$AG14=GRID!$B$3:$BI$3), 0))*GRID!$B$66*(1-GRID!$B$69),0))</f>
        <v>13260</v>
      </c>
      <c r="E261" s="47" cm="1">
        <f t="array" ref="E261">IF($I$2="Раннее бронирование",
INDEX(GRID!$B$4:$BI$14,MATCH(E$7,GRID!$A$4:$A$14,0),MATCH(1,($U$2=GRID!$B$1:$BI$1)*(КАЛЕНДАРЬ!$AG14=GRID!$B$3:$BI$3), 0))*GRID!$B$67,
ROUNDUP(INDEX(GRID!$B$4:$BI$14,MATCH(E$7,GRID!$A$4:$A$14,0),MATCH(1,($U$2=GRID!$B$1:$BI$1)*(КАЛЕНДАРЬ!$AG14=GRID!$B$3:$BI$3),0))*GRID!$B$66*(1-GRID!$B$69),0))</f>
        <v>12648</v>
      </c>
      <c r="F261" s="48" cm="1">
        <f t="array" ref="F261">IF($I$2="Раннее бронирование",
INDEX(GRID!$B$17:$BI$27,MATCH(E$7,GRID!$A$17:$A$27,0),MATCH(1,($U$2=GRID!$B$1:$BI$1)*(КАЛЕНДАРЬ!$AG14=GRID!$B$3:$BI$3), 0))*GRID!$B$67,
ROUNDUP(INDEX(GRID!$B$17:$BI$27,MATCH(E$7,GRID!$A$17:$A$27,0),MATCH(1,($U$2=GRID!$B$1:$BI$1)*(КАЛЕНДАРЬ!$AG14=GRID!$B$3:$BI$3), 0))*GRID!$B$66*(1-GRID!$B$69),0))</f>
        <v>14348</v>
      </c>
      <c r="G261" s="47" t="e" cm="1">
        <f t="array" ref="G261">IF($I$2="Раннее бронирование",
INDEX(GRID!$B$4:$BI$14,MATCH(G$7,GRID!$A$4:$A$14,0),MATCH(1,($U$2=GRID!$B$1:$BI$1)*(КАЛЕНДАРЬ!$AG14=GRID!$B$3:$BI$3), 0))*GRID!$B$67,
ROUNDUP(INDEX(GRID!$B$4:$BI$14,MATCH(G$7,GRID!$A$4:$A$14,0),MATCH(1,($U$2=GRID!$B$1:$BI$1)*(КАЛЕНДАРЬ!$AG14=GRID!$B$3:$BI$3),0))*GRID!$B$66*(1-GRID!$B$69),0))</f>
        <v>#N/A</v>
      </c>
      <c r="H261" s="48" t="e" cm="1">
        <f t="array" ref="H261">IF($I$2="Раннее бронирование",
INDEX(GRID!$B$17:$BI$27,MATCH(G$7,GRID!$A$17:$A$27,0),MATCH(1,($U$2=GRID!$B$1:$BI$1)*(КАЛЕНДАРЬ!$AG14=GRID!$B$3:$BI$3), 0))*GRID!$B$67,
ROUNDUP(INDEX(GRID!$B$17:$BI$27,MATCH(G$7,GRID!$A$17:$A$27,0),MATCH(1,($U$2=GRID!$B$1:$BI$1)*(КАЛЕНДАРЬ!$AG14=GRID!$B$3:$BI$3), 0))*GRID!$B$66*(1-GRID!$B$69),0))</f>
        <v>#N/A</v>
      </c>
      <c r="I261" s="47" t="e" cm="1">
        <f t="array" ref="I261">IF($I$2="Раннее бронирование",
INDEX(GRID!$B$4:$BI$14,MATCH(I$7,GRID!$A$4:$A$14,0),MATCH(1,($U$2=GRID!$B$1:$BI$1)*(КАЛЕНДАРЬ!$AG14=GRID!$B$3:$BI$3), 0))*GRID!$B$67,
ROUNDUP(INDEX(GRID!$B$4:$BI$14,MATCH(I$7,GRID!$A$4:$A$14,0),MATCH(1,($U$2=GRID!$B$1:$BI$1)*(КАЛЕНДАРЬ!$AG14=GRID!$B$3:$BI$3),0))*GRID!$B$66*(1-GRID!$B$69),0))</f>
        <v>#N/A</v>
      </c>
      <c r="J261" s="48" t="e" cm="1">
        <f t="array" ref="J261">IF($I$2="Раннее бронирование",
INDEX(GRID!$B$17:$BI$27,MATCH(I$7,GRID!$A$17:$A$27,0),MATCH(1,($U$2=GRID!$B$1:$BI$1)*(КАЛЕНДАРЬ!$AG14=GRID!$B$3:$BI$3), 0))*GRID!$B$67,
ROUNDUP(INDEX(GRID!$B$17:$BI$27,MATCH(I$7,GRID!$A$17:$A$27,0),MATCH(1,($U$2=GRID!$B$1:$BI$1)*(КАЛЕНДАРЬ!$AG14=GRID!$B$3:$BI$3), 0))*GRID!$B$66*(1-GRID!$B$69),0))</f>
        <v>#N/A</v>
      </c>
      <c r="K261" s="47" cm="1">
        <f t="array" ref="K261">IF($I$2="Раннее бронирование",
INDEX(GRID!$B$4:$BI$14,MATCH(K$7,GRID!$A$4:$A$14,0),MATCH(1,($U$2=GRID!$B$1:$BI$1)*(КАЛЕНДАРЬ!$AG14=GRID!$B$3:$BI$3), 0))*GRID!$B$67,
ROUNDUP(INDEX(GRID!$B$4:$BI$14,MATCH(K$7,GRID!$A$4:$A$14,0),MATCH(1,($U$2=GRID!$B$1:$BI$1)*(КАЛЕНДАРЬ!$AG14=GRID!$B$3:$BI$3),0))*GRID!$B$66*(1-GRID!$B$69),0))</f>
        <v>16388</v>
      </c>
      <c r="L261" s="48" cm="1">
        <f t="array" ref="L261">IF($I$2="Раннее бронирование",
INDEX(GRID!$B$17:$BI$27,MATCH(K$7,GRID!$A$17:$A$27,0),MATCH(1,($U$2=GRID!$B$1:$BI$1)*(КАЛЕНДАРЬ!$AG14=GRID!$B$3:$BI$3), 0))*GRID!$B$67,
ROUNDUP(INDEX(GRID!$B$17:$BI$27,MATCH(K$7,GRID!$A$17:$A$27,0),MATCH(1,($U$2=GRID!$B$1:$BI$1)*(КАЛЕНДАРЬ!$AG14=GRID!$B$3:$BI$3), 0))*GRID!$B$66*(1-GRID!$B$69),0))</f>
        <v>18088</v>
      </c>
      <c r="M261" s="47" cm="1">
        <f t="array" ref="M261">IF($I$2="Раннее бронирование",
INDEX(GRID!$B$4:$BI$14,MATCH(M$7,GRID!$A$4:$A$14,0),MATCH(1,($U$2=GRID!$B$1:$BI$1)*(КАЛЕНДАРЬ!$AG14=GRID!$B$3:$BI$3), 0))*GRID!$B$67,
ROUNDUP(INDEX(GRID!$B$4:$BI$14,MATCH(M$7,GRID!$A$4:$A$14,0),MATCH(1,($U$2=GRID!$B$1:$BI$1)*(КАЛЕНДАРЬ!$AG14=GRID!$B$3:$BI$3),0))*GRID!$B$66*(1-GRID!$B$69),0))</f>
        <v>17884</v>
      </c>
      <c r="N261" s="48" cm="1">
        <f t="array" ref="N261">IF($I$2="Раннее бронирование",
INDEX(GRID!$B$17:$BI$27,MATCH(M$7,GRID!$A$17:$A$27,0),MATCH(1,($U$2=GRID!$B$1:$BI$1)*(КАЛЕНДАРЬ!$AG14=GRID!$B$3:$BI$3), 0))*GRID!$B$67,
ROUNDUP(INDEX(GRID!$B$17:$BI$27,MATCH(M$7,GRID!$A$17:$A$27,0),MATCH(1,($U$2=GRID!$B$1:$BI$1)*(КАЛЕНДАРЬ!$AG14=GRID!$B$3:$BI$3), 0))*GRID!$B$66*(1-GRID!$B$69),0))</f>
        <v>19584</v>
      </c>
      <c r="O261" s="47" cm="1">
        <f t="array" ref="O261">IF($I$2="Раннее бронирование",
INDEX(GRID!$B$4:$BI$14,MATCH(O$7,GRID!$A$4:$A$14,0),MATCH(1,($U$2=GRID!$B$1:$BI$1)*(КАЛЕНДАРЬ!$AG14=GRID!$B$3:$BI$3), 0))*GRID!$B$67,
ROUNDUP(INDEX(GRID!$B$4:$BI$14,MATCH(O$7,GRID!$A$4:$A$14,0),MATCH(1,($U$2=GRID!$B$1:$BI$1)*(КАЛЕНДАРЬ!$AG14=GRID!$B$3:$BI$3),0))*GRID!$B$66*(1-GRID!$B$69),0))</f>
        <v>22780</v>
      </c>
      <c r="P261" s="48" cm="1">
        <f t="array" ref="P261">IF($I$2="Раннее бронирование",
INDEX(GRID!$B$17:$BI$27,MATCH(O$7,GRID!$A$17:$A$27,0),MATCH(1,($U$2=GRID!$B$1:$BI$1)*(КАЛЕНДАРЬ!$AG14=GRID!$B$3:$BI$3), 0))*GRID!$B$67,
ROUNDUP(INDEX(GRID!$B$17:$BI$27,MATCH(O$7,GRID!$A$17:$A$27,0),MATCH(1,($U$2=GRID!$B$1:$BI$1)*(КАЛЕНДАРЬ!$AG14=GRID!$B$3:$BI$3), 0))*GRID!$B$66*(1-GRID!$B$69),0))</f>
        <v>24480</v>
      </c>
      <c r="Q261" s="47" t="e" cm="1">
        <f t="array" ref="Q261">IF($I$2="Раннее бронирование",
INDEX(GRID!$B$4:$BI$14,MATCH(Q$7,GRID!$A$4:$A$14,0),MATCH(1,($U$2=GRID!$B$1:$BI$1)*(КАЛЕНДАРЬ!$AG14=GRID!$B$3:$BI$3), 0))*GRID!$B$67,
ROUNDUP(INDEX(GRID!$B$4:$BI$14,MATCH(Q$7,GRID!$A$4:$A$14,0),MATCH(1,($U$2=GRID!$B$1:$BI$1)*(КАЛЕНДАРЬ!$AG14=GRID!$B$3:$BI$3),0))*GRID!$B$66*(1-GRID!$B$69),0))</f>
        <v>#N/A</v>
      </c>
      <c r="R261" s="48" t="e" cm="1">
        <f t="array" ref="R261">IF($I$2="Раннее бронирование",
INDEX(GRID!$B$17:$BI$27,MATCH(Q$7,GRID!$A$17:$A$27,0),MATCH(1,($U$2=GRID!$B$1:$BI$1)*(КАЛЕНДАРЬ!$AG14=GRID!$B$3:$BI$3), 0))*GRID!$B$67,
ROUNDUP(INDEX(GRID!$B$17:$BI$27,MATCH(Q$7,GRID!$A$17:$A$27,0),MATCH(1,($U$2=GRID!$B$1:$BI$1)*(КАЛЕНДАРЬ!$AG14=GRID!$B$3:$BI$3), 0))*GRID!$B$66*(1-GRID!$B$69),0))</f>
        <v>#N/A</v>
      </c>
      <c r="S261" s="47" t="e" cm="1">
        <f t="array" ref="S261">IF($I$2="Раннее бронирование",
INDEX(GRID!$B$4:$BI$14,MATCH(S$7,GRID!$A$4:$A$14,0),MATCH(1,($U$2=GRID!$B$1:$BI$1)*(КАЛЕНДАРЬ!$AG14=GRID!$B$3:$BI$3), 0))*GRID!$B$67,
ROUNDUP(INDEX(GRID!$B$4:$BI$14,MATCH(S$7,GRID!$A$4:$A$14,0),MATCH(1,($U$2=GRID!$B$1:$BI$1)*(КАЛЕНДАРЬ!$AG14=GRID!$B$3:$BI$3),0))*GRID!$B$66*(1-GRID!$B$69),0))</f>
        <v>#N/A</v>
      </c>
      <c r="T261" s="48" t="e" cm="1">
        <f t="array" ref="T261">IF($I$2="Раннее бронирование",
INDEX(GRID!$B$17:$BI$27,MATCH(S$7,GRID!$A$17:$A$27,0),MATCH(1,($U$2=GRID!$B$1:$BI$1)*(КАЛЕНДАРЬ!$AG14=GRID!$B$3:$BI$3), 0))*GRID!$B$67,
ROUNDUP(INDEX(GRID!$B$17:$BI$27,MATCH(S$7,GRID!$A$17:$A$27,0),MATCH(1,($U$2=GRID!$B$1:$BI$1)*(КАЛЕНДАРЬ!$AG14=GRID!$B$3:$BI$3), 0))*GRID!$B$66*(1-GRID!$B$69),0))</f>
        <v>#N/A</v>
      </c>
      <c r="U261" s="47" cm="1">
        <f t="array" ref="U261">IF($I$2="Раннее бронирование",
INDEX(GRID!$B$4:$BI$14,MATCH(U$7,GRID!$A$4:$A$14,0),MATCH(1,($U$2=GRID!$B$1:$BI$1)*(КАЛЕНДАРЬ!$AG14=GRID!$B$3:$BI$3), 0))*GRID!$B$67,
ROUNDUP(INDEX(GRID!$B$4:$BI$14,MATCH(U$7,GRID!$A$4:$A$14,0),MATCH(1,($U$2=GRID!$B$1:$BI$1)*(КАЛЕНДАРЬ!$AG14=GRID!$B$3:$BI$3),0))*GRID!$B$66*(1-GRID!$B$69),0))</f>
        <v>34680</v>
      </c>
      <c r="V261" s="48" cm="1">
        <f t="array" ref="V261">IF($I$2="Раннее бронирование",
INDEX(GRID!$B$17:$BI$27,MATCH(U$7,GRID!$A$17:$A$27,0),MATCH(1,($U$2=GRID!$B$1:$BI$1)*(КАЛЕНДАРЬ!$AG14=GRID!$B$3:$BI$3), 0))*GRID!$B$67,
ROUNDUP(INDEX(GRID!$B$17:$BI$27,MATCH(U$7,GRID!$A$17:$A$27,0),MATCH(1,($U$2=GRID!$B$1:$BI$1)*(КАЛЕНДАРЬ!$AG14=GRID!$B$3:$BI$3), 0))*GRID!$B$66*(1-GRID!$B$69),0))</f>
        <v>36380</v>
      </c>
      <c r="W261" s="47" cm="1">
        <f t="array" ref="W261">IF($I$2="Раннее бронирование",
INDEX(GRID!$B$4:$BI$14,MATCH(W$7,GRID!$A$4:$A$14,0),MATCH(1,($U$2=GRID!$B$1:$BI$1)*(КАЛЕНДАРЬ!$AG14=GRID!$B$3:$BI$3), 0))*GRID!$B$67,
ROUNDUP(INDEX(GRID!$B$4:$BI$14,MATCH(W$7,GRID!$A$4:$A$14,0),MATCH(1,($U$2=GRID!$B$1:$BI$1)*(КАЛЕНДАРЬ!$AG14=GRID!$B$3:$BI$3),0))*GRID!$B$66*(1-GRID!$B$69),0))</f>
        <v>142800</v>
      </c>
      <c r="X261" s="48" cm="1">
        <f t="array" ref="X261">IF($I$2="Раннее бронирование",
INDEX(GRID!$B$17:$BI$27,MATCH(W$7,GRID!$A$17:$A$27,0),MATCH(1,($U$2=GRID!$B$1:$BI$1)*(КАЛЕНДАРЬ!$AG14=GRID!$B$3:$BI$3), 0))*GRID!$B$67,
ROUNDUP(INDEX(GRID!$B$17:$BI$27,MATCH(W$7,GRID!$A$17:$A$27,0),MATCH(1,($U$2=GRID!$B$1:$BI$1)*(КАЛЕНДАРЬ!$AG14=GRID!$B$3:$BI$3), 0))*GRID!$B$66*(1-GRID!$B$69),0))</f>
        <v>144500</v>
      </c>
    </row>
    <row r="262" spans="1:24" hidden="1" x14ac:dyDescent="0.2">
      <c r="A262" s="117" t="s">
        <v>46</v>
      </c>
      <c r="B262" s="117">
        <v>12</v>
      </c>
      <c r="C262" s="47" cm="1">
        <f t="array" ref="C262">IF($I$2="Раннее бронирование",
INDEX(GRID!$B$4:$BI$14,MATCH(C$7,GRID!$A$4:$A$14,0),MATCH(1,($U$2=GRID!$B$1:$BI$1)*(КАЛЕНДАРЬ!$AG15=GRID!$B$3:$BI$3), 0))*GRID!$B$67,
ROUNDUP(INDEX(GRID!$B$4:$BI$14,MATCH(C$7,GRID!$A$4:$A$14,0),MATCH(1,($U$2=GRID!$B$1:$BI$1)*(КАЛЕНДАРЬ!$AG15=GRID!$B$3:$BI$3),0))*GRID!$B$66*(1-GRID!$B$69),0))</f>
        <v>11560</v>
      </c>
      <c r="D262" s="48" cm="1">
        <f t="array" ref="D262">IF($I$2="Раннее бронирование",
INDEX(GRID!$B$17:$BI$27,MATCH(C$7,GRID!$A$17:$A$27,0),MATCH(1,($U$2=GRID!$B$1:$BI$1)*(КАЛЕНДАРЬ!$AG15=GRID!$B$3:$BI$3), 0))*GRID!$B$67,
ROUNDUP(INDEX(GRID!$B$17:$BI$27,MATCH(C$7,GRID!$A$17:$A$27,0),MATCH(1,($U$2=GRID!$B$1:$BI$1)*(КАЛЕНДАРЬ!$AG15=GRID!$B$3:$BI$3), 0))*GRID!$B$66*(1-GRID!$B$69),0))</f>
        <v>13260</v>
      </c>
      <c r="E262" s="47" cm="1">
        <f t="array" ref="E262">IF($I$2="Раннее бронирование",
INDEX(GRID!$B$4:$BI$14,MATCH(E$7,GRID!$A$4:$A$14,0),MATCH(1,($U$2=GRID!$B$1:$BI$1)*(КАЛЕНДАРЬ!$AG15=GRID!$B$3:$BI$3), 0))*GRID!$B$67,
ROUNDUP(INDEX(GRID!$B$4:$BI$14,MATCH(E$7,GRID!$A$4:$A$14,0),MATCH(1,($U$2=GRID!$B$1:$BI$1)*(КАЛЕНДАРЬ!$AG15=GRID!$B$3:$BI$3),0))*GRID!$B$66*(1-GRID!$B$69),0))</f>
        <v>12648</v>
      </c>
      <c r="F262" s="48" cm="1">
        <f t="array" ref="F262">IF($I$2="Раннее бронирование",
INDEX(GRID!$B$17:$BI$27,MATCH(E$7,GRID!$A$17:$A$27,0),MATCH(1,($U$2=GRID!$B$1:$BI$1)*(КАЛЕНДАРЬ!$AG15=GRID!$B$3:$BI$3), 0))*GRID!$B$67,
ROUNDUP(INDEX(GRID!$B$17:$BI$27,MATCH(E$7,GRID!$A$17:$A$27,0),MATCH(1,($U$2=GRID!$B$1:$BI$1)*(КАЛЕНДАРЬ!$AG15=GRID!$B$3:$BI$3), 0))*GRID!$B$66*(1-GRID!$B$69),0))</f>
        <v>14348</v>
      </c>
      <c r="G262" s="47" t="e" cm="1">
        <f t="array" ref="G262">IF($I$2="Раннее бронирование",
INDEX(GRID!$B$4:$BI$14,MATCH(G$7,GRID!$A$4:$A$14,0),MATCH(1,($U$2=GRID!$B$1:$BI$1)*(КАЛЕНДАРЬ!$AG15=GRID!$B$3:$BI$3), 0))*GRID!$B$67,
ROUNDUP(INDEX(GRID!$B$4:$BI$14,MATCH(G$7,GRID!$A$4:$A$14,0),MATCH(1,($U$2=GRID!$B$1:$BI$1)*(КАЛЕНДАРЬ!$AG15=GRID!$B$3:$BI$3),0))*GRID!$B$66*(1-GRID!$B$69),0))</f>
        <v>#N/A</v>
      </c>
      <c r="H262" s="48" t="e" cm="1">
        <f t="array" ref="H262">IF($I$2="Раннее бронирование",
INDEX(GRID!$B$17:$BI$27,MATCH(G$7,GRID!$A$17:$A$27,0),MATCH(1,($U$2=GRID!$B$1:$BI$1)*(КАЛЕНДАРЬ!$AG15=GRID!$B$3:$BI$3), 0))*GRID!$B$67,
ROUNDUP(INDEX(GRID!$B$17:$BI$27,MATCH(G$7,GRID!$A$17:$A$27,0),MATCH(1,($U$2=GRID!$B$1:$BI$1)*(КАЛЕНДАРЬ!$AG15=GRID!$B$3:$BI$3), 0))*GRID!$B$66*(1-GRID!$B$69),0))</f>
        <v>#N/A</v>
      </c>
      <c r="I262" s="47" t="e" cm="1">
        <f t="array" ref="I262">IF($I$2="Раннее бронирование",
INDEX(GRID!$B$4:$BI$14,MATCH(I$7,GRID!$A$4:$A$14,0),MATCH(1,($U$2=GRID!$B$1:$BI$1)*(КАЛЕНДАРЬ!$AG15=GRID!$B$3:$BI$3), 0))*GRID!$B$67,
ROUNDUP(INDEX(GRID!$B$4:$BI$14,MATCH(I$7,GRID!$A$4:$A$14,0),MATCH(1,($U$2=GRID!$B$1:$BI$1)*(КАЛЕНДАРЬ!$AG15=GRID!$B$3:$BI$3),0))*GRID!$B$66*(1-GRID!$B$69),0))</f>
        <v>#N/A</v>
      </c>
      <c r="J262" s="48" t="e" cm="1">
        <f t="array" ref="J262">IF($I$2="Раннее бронирование",
INDEX(GRID!$B$17:$BI$27,MATCH(I$7,GRID!$A$17:$A$27,0),MATCH(1,($U$2=GRID!$B$1:$BI$1)*(КАЛЕНДАРЬ!$AG15=GRID!$B$3:$BI$3), 0))*GRID!$B$67,
ROUNDUP(INDEX(GRID!$B$17:$BI$27,MATCH(I$7,GRID!$A$17:$A$27,0),MATCH(1,($U$2=GRID!$B$1:$BI$1)*(КАЛЕНДАРЬ!$AG15=GRID!$B$3:$BI$3), 0))*GRID!$B$66*(1-GRID!$B$69),0))</f>
        <v>#N/A</v>
      </c>
      <c r="K262" s="47" cm="1">
        <f t="array" ref="K262">IF($I$2="Раннее бронирование",
INDEX(GRID!$B$4:$BI$14,MATCH(K$7,GRID!$A$4:$A$14,0),MATCH(1,($U$2=GRID!$B$1:$BI$1)*(КАЛЕНДАРЬ!$AG15=GRID!$B$3:$BI$3), 0))*GRID!$B$67,
ROUNDUP(INDEX(GRID!$B$4:$BI$14,MATCH(K$7,GRID!$A$4:$A$14,0),MATCH(1,($U$2=GRID!$B$1:$BI$1)*(КАЛЕНДАРЬ!$AG15=GRID!$B$3:$BI$3),0))*GRID!$B$66*(1-GRID!$B$69),0))</f>
        <v>16388</v>
      </c>
      <c r="L262" s="48" cm="1">
        <f t="array" ref="L262">IF($I$2="Раннее бронирование",
INDEX(GRID!$B$17:$BI$27,MATCH(K$7,GRID!$A$17:$A$27,0),MATCH(1,($U$2=GRID!$B$1:$BI$1)*(КАЛЕНДАРЬ!$AG15=GRID!$B$3:$BI$3), 0))*GRID!$B$67,
ROUNDUP(INDEX(GRID!$B$17:$BI$27,MATCH(K$7,GRID!$A$17:$A$27,0),MATCH(1,($U$2=GRID!$B$1:$BI$1)*(КАЛЕНДАРЬ!$AG15=GRID!$B$3:$BI$3), 0))*GRID!$B$66*(1-GRID!$B$69),0))</f>
        <v>18088</v>
      </c>
      <c r="M262" s="47" cm="1">
        <f t="array" ref="M262">IF($I$2="Раннее бронирование",
INDEX(GRID!$B$4:$BI$14,MATCH(M$7,GRID!$A$4:$A$14,0),MATCH(1,($U$2=GRID!$B$1:$BI$1)*(КАЛЕНДАРЬ!$AG15=GRID!$B$3:$BI$3), 0))*GRID!$B$67,
ROUNDUP(INDEX(GRID!$B$4:$BI$14,MATCH(M$7,GRID!$A$4:$A$14,0),MATCH(1,($U$2=GRID!$B$1:$BI$1)*(КАЛЕНДАРЬ!$AG15=GRID!$B$3:$BI$3),0))*GRID!$B$66*(1-GRID!$B$69),0))</f>
        <v>17884</v>
      </c>
      <c r="N262" s="48" cm="1">
        <f t="array" ref="N262">IF($I$2="Раннее бронирование",
INDEX(GRID!$B$17:$BI$27,MATCH(M$7,GRID!$A$17:$A$27,0),MATCH(1,($U$2=GRID!$B$1:$BI$1)*(КАЛЕНДАРЬ!$AG15=GRID!$B$3:$BI$3), 0))*GRID!$B$67,
ROUNDUP(INDEX(GRID!$B$17:$BI$27,MATCH(M$7,GRID!$A$17:$A$27,0),MATCH(1,($U$2=GRID!$B$1:$BI$1)*(КАЛЕНДАРЬ!$AG15=GRID!$B$3:$BI$3), 0))*GRID!$B$66*(1-GRID!$B$69),0))</f>
        <v>19584</v>
      </c>
      <c r="O262" s="47" cm="1">
        <f t="array" ref="O262">IF($I$2="Раннее бронирование",
INDEX(GRID!$B$4:$BI$14,MATCH(O$7,GRID!$A$4:$A$14,0),MATCH(1,($U$2=GRID!$B$1:$BI$1)*(КАЛЕНДАРЬ!$AG15=GRID!$B$3:$BI$3), 0))*GRID!$B$67,
ROUNDUP(INDEX(GRID!$B$4:$BI$14,MATCH(O$7,GRID!$A$4:$A$14,0),MATCH(1,($U$2=GRID!$B$1:$BI$1)*(КАЛЕНДАРЬ!$AG15=GRID!$B$3:$BI$3),0))*GRID!$B$66*(1-GRID!$B$69),0))</f>
        <v>22780</v>
      </c>
      <c r="P262" s="48" cm="1">
        <f t="array" ref="P262">IF($I$2="Раннее бронирование",
INDEX(GRID!$B$17:$BI$27,MATCH(O$7,GRID!$A$17:$A$27,0),MATCH(1,($U$2=GRID!$B$1:$BI$1)*(КАЛЕНДАРЬ!$AG15=GRID!$B$3:$BI$3), 0))*GRID!$B$67,
ROUNDUP(INDEX(GRID!$B$17:$BI$27,MATCH(O$7,GRID!$A$17:$A$27,0),MATCH(1,($U$2=GRID!$B$1:$BI$1)*(КАЛЕНДАРЬ!$AG15=GRID!$B$3:$BI$3), 0))*GRID!$B$66*(1-GRID!$B$69),0))</f>
        <v>24480</v>
      </c>
      <c r="Q262" s="47" t="e" cm="1">
        <f t="array" ref="Q262">IF($I$2="Раннее бронирование",
INDEX(GRID!$B$4:$BI$14,MATCH(Q$7,GRID!$A$4:$A$14,0),MATCH(1,($U$2=GRID!$B$1:$BI$1)*(КАЛЕНДАРЬ!$AG15=GRID!$B$3:$BI$3), 0))*GRID!$B$67,
ROUNDUP(INDEX(GRID!$B$4:$BI$14,MATCH(Q$7,GRID!$A$4:$A$14,0),MATCH(1,($U$2=GRID!$B$1:$BI$1)*(КАЛЕНДАРЬ!$AG15=GRID!$B$3:$BI$3),0))*GRID!$B$66*(1-GRID!$B$69),0))</f>
        <v>#N/A</v>
      </c>
      <c r="R262" s="48" t="e" cm="1">
        <f t="array" ref="R262">IF($I$2="Раннее бронирование",
INDEX(GRID!$B$17:$BI$27,MATCH(Q$7,GRID!$A$17:$A$27,0),MATCH(1,($U$2=GRID!$B$1:$BI$1)*(КАЛЕНДАРЬ!$AG15=GRID!$B$3:$BI$3), 0))*GRID!$B$67,
ROUNDUP(INDEX(GRID!$B$17:$BI$27,MATCH(Q$7,GRID!$A$17:$A$27,0),MATCH(1,($U$2=GRID!$B$1:$BI$1)*(КАЛЕНДАРЬ!$AG15=GRID!$B$3:$BI$3), 0))*GRID!$B$66*(1-GRID!$B$69),0))</f>
        <v>#N/A</v>
      </c>
      <c r="S262" s="47" t="e" cm="1">
        <f t="array" ref="S262">IF($I$2="Раннее бронирование",
INDEX(GRID!$B$4:$BI$14,MATCH(S$7,GRID!$A$4:$A$14,0),MATCH(1,($U$2=GRID!$B$1:$BI$1)*(КАЛЕНДАРЬ!$AG15=GRID!$B$3:$BI$3), 0))*GRID!$B$67,
ROUNDUP(INDEX(GRID!$B$4:$BI$14,MATCH(S$7,GRID!$A$4:$A$14,0),MATCH(1,($U$2=GRID!$B$1:$BI$1)*(КАЛЕНДАРЬ!$AG15=GRID!$B$3:$BI$3),0))*GRID!$B$66*(1-GRID!$B$69),0))</f>
        <v>#N/A</v>
      </c>
      <c r="T262" s="48" t="e" cm="1">
        <f t="array" ref="T262">IF($I$2="Раннее бронирование",
INDEX(GRID!$B$17:$BI$27,MATCH(S$7,GRID!$A$17:$A$27,0),MATCH(1,($U$2=GRID!$B$1:$BI$1)*(КАЛЕНДАРЬ!$AG15=GRID!$B$3:$BI$3), 0))*GRID!$B$67,
ROUNDUP(INDEX(GRID!$B$17:$BI$27,MATCH(S$7,GRID!$A$17:$A$27,0),MATCH(1,($U$2=GRID!$B$1:$BI$1)*(КАЛЕНДАРЬ!$AG15=GRID!$B$3:$BI$3), 0))*GRID!$B$66*(1-GRID!$B$69),0))</f>
        <v>#N/A</v>
      </c>
      <c r="U262" s="47" cm="1">
        <f t="array" ref="U262">IF($I$2="Раннее бронирование",
INDEX(GRID!$B$4:$BI$14,MATCH(U$7,GRID!$A$4:$A$14,0),MATCH(1,($U$2=GRID!$B$1:$BI$1)*(КАЛЕНДАРЬ!$AG15=GRID!$B$3:$BI$3), 0))*GRID!$B$67,
ROUNDUP(INDEX(GRID!$B$4:$BI$14,MATCH(U$7,GRID!$A$4:$A$14,0),MATCH(1,($U$2=GRID!$B$1:$BI$1)*(КАЛЕНДАРЬ!$AG15=GRID!$B$3:$BI$3),0))*GRID!$B$66*(1-GRID!$B$69),0))</f>
        <v>34680</v>
      </c>
      <c r="V262" s="48" cm="1">
        <f t="array" ref="V262">IF($I$2="Раннее бронирование",
INDEX(GRID!$B$17:$BI$27,MATCH(U$7,GRID!$A$17:$A$27,0),MATCH(1,($U$2=GRID!$B$1:$BI$1)*(КАЛЕНДАРЬ!$AG15=GRID!$B$3:$BI$3), 0))*GRID!$B$67,
ROUNDUP(INDEX(GRID!$B$17:$BI$27,MATCH(U$7,GRID!$A$17:$A$27,0),MATCH(1,($U$2=GRID!$B$1:$BI$1)*(КАЛЕНДАРЬ!$AG15=GRID!$B$3:$BI$3), 0))*GRID!$B$66*(1-GRID!$B$69),0))</f>
        <v>36380</v>
      </c>
      <c r="W262" s="47" cm="1">
        <f t="array" ref="W262">IF($I$2="Раннее бронирование",
INDEX(GRID!$B$4:$BI$14,MATCH(W$7,GRID!$A$4:$A$14,0),MATCH(1,($U$2=GRID!$B$1:$BI$1)*(КАЛЕНДАРЬ!$AG15=GRID!$B$3:$BI$3), 0))*GRID!$B$67,
ROUNDUP(INDEX(GRID!$B$4:$BI$14,MATCH(W$7,GRID!$A$4:$A$14,0),MATCH(1,($U$2=GRID!$B$1:$BI$1)*(КАЛЕНДАРЬ!$AG15=GRID!$B$3:$BI$3),0))*GRID!$B$66*(1-GRID!$B$69),0))</f>
        <v>142800</v>
      </c>
      <c r="X262" s="48" cm="1">
        <f t="array" ref="X262">IF($I$2="Раннее бронирование",
INDEX(GRID!$B$17:$BI$27,MATCH(W$7,GRID!$A$17:$A$27,0),MATCH(1,($U$2=GRID!$B$1:$BI$1)*(КАЛЕНДАРЬ!$AG15=GRID!$B$3:$BI$3), 0))*GRID!$B$67,
ROUNDUP(INDEX(GRID!$B$17:$BI$27,MATCH(W$7,GRID!$A$17:$A$27,0),MATCH(1,($U$2=GRID!$B$1:$BI$1)*(КАЛЕНДАРЬ!$AG15=GRID!$B$3:$BI$3), 0))*GRID!$B$66*(1-GRID!$B$69),0))</f>
        <v>144500</v>
      </c>
    </row>
    <row r="263" spans="1:24" hidden="1" x14ac:dyDescent="0.2">
      <c r="A263" s="117" t="s">
        <v>47</v>
      </c>
      <c r="B263" s="117">
        <v>13</v>
      </c>
      <c r="C263" s="47" cm="1">
        <f t="array" ref="C263">IF($I$2="Раннее бронирование",
INDEX(GRID!$B$4:$BI$14,MATCH(C$7,GRID!$A$4:$A$14,0),MATCH(1,($U$2=GRID!$B$1:$BI$1)*(КАЛЕНДАРЬ!$AG16=GRID!$B$3:$BI$3), 0))*GRID!$B$67,
ROUNDUP(INDEX(GRID!$B$4:$BI$14,MATCH(C$7,GRID!$A$4:$A$14,0),MATCH(1,($U$2=GRID!$B$1:$BI$1)*(КАЛЕНДАРЬ!$AG16=GRID!$B$3:$BI$3),0))*GRID!$B$66*(1-GRID!$B$69),0))</f>
        <v>10880</v>
      </c>
      <c r="D263" s="48" cm="1">
        <f t="array" ref="D263">IF($I$2="Раннее бронирование",
INDEX(GRID!$B$17:$BI$27,MATCH(C$7,GRID!$A$17:$A$27,0),MATCH(1,($U$2=GRID!$B$1:$BI$1)*(КАЛЕНДАРЬ!$AG16=GRID!$B$3:$BI$3), 0))*GRID!$B$67,
ROUNDUP(INDEX(GRID!$B$17:$BI$27,MATCH(C$7,GRID!$A$17:$A$27,0),MATCH(1,($U$2=GRID!$B$1:$BI$1)*(КАЛЕНДАРЬ!$AG16=GRID!$B$3:$BI$3), 0))*GRID!$B$66*(1-GRID!$B$69),0))</f>
        <v>12580</v>
      </c>
      <c r="E263" s="47" cm="1">
        <f t="array" ref="E263">IF($I$2="Раннее бронирование",
INDEX(GRID!$B$4:$BI$14,MATCH(E$7,GRID!$A$4:$A$14,0),MATCH(1,($U$2=GRID!$B$1:$BI$1)*(КАЛЕНДАРЬ!$AG16=GRID!$B$3:$BI$3), 0))*GRID!$B$67,
ROUNDUP(INDEX(GRID!$B$4:$BI$14,MATCH(E$7,GRID!$A$4:$A$14,0),MATCH(1,($U$2=GRID!$B$1:$BI$1)*(КАЛЕНДАРЬ!$AG16=GRID!$B$3:$BI$3),0))*GRID!$B$66*(1-GRID!$B$69),0))</f>
        <v>11832</v>
      </c>
      <c r="F263" s="48" cm="1">
        <f t="array" ref="F263">IF($I$2="Раннее бронирование",
INDEX(GRID!$B$17:$BI$27,MATCH(E$7,GRID!$A$17:$A$27,0),MATCH(1,($U$2=GRID!$B$1:$BI$1)*(КАЛЕНДАРЬ!$AG16=GRID!$B$3:$BI$3), 0))*GRID!$B$67,
ROUNDUP(INDEX(GRID!$B$17:$BI$27,MATCH(E$7,GRID!$A$17:$A$27,0),MATCH(1,($U$2=GRID!$B$1:$BI$1)*(КАЛЕНДАРЬ!$AG16=GRID!$B$3:$BI$3), 0))*GRID!$B$66*(1-GRID!$B$69),0))</f>
        <v>13532</v>
      </c>
      <c r="G263" s="47" t="e" cm="1">
        <f t="array" ref="G263">IF($I$2="Раннее бронирование",
INDEX(GRID!$B$4:$BI$14,MATCH(G$7,GRID!$A$4:$A$14,0),MATCH(1,($U$2=GRID!$B$1:$BI$1)*(КАЛЕНДАРЬ!$AG16=GRID!$B$3:$BI$3), 0))*GRID!$B$67,
ROUNDUP(INDEX(GRID!$B$4:$BI$14,MATCH(G$7,GRID!$A$4:$A$14,0),MATCH(1,($U$2=GRID!$B$1:$BI$1)*(КАЛЕНДАРЬ!$AG16=GRID!$B$3:$BI$3),0))*GRID!$B$66*(1-GRID!$B$69),0))</f>
        <v>#N/A</v>
      </c>
      <c r="H263" s="48" t="e" cm="1">
        <f t="array" ref="H263">IF($I$2="Раннее бронирование",
INDEX(GRID!$B$17:$BI$27,MATCH(G$7,GRID!$A$17:$A$27,0),MATCH(1,($U$2=GRID!$B$1:$BI$1)*(КАЛЕНДАРЬ!$AG16=GRID!$B$3:$BI$3), 0))*GRID!$B$67,
ROUNDUP(INDEX(GRID!$B$17:$BI$27,MATCH(G$7,GRID!$A$17:$A$27,0),MATCH(1,($U$2=GRID!$B$1:$BI$1)*(КАЛЕНДАРЬ!$AG16=GRID!$B$3:$BI$3), 0))*GRID!$B$66*(1-GRID!$B$69),0))</f>
        <v>#N/A</v>
      </c>
      <c r="I263" s="47" t="e" cm="1">
        <f t="array" ref="I263">IF($I$2="Раннее бронирование",
INDEX(GRID!$B$4:$BI$14,MATCH(I$7,GRID!$A$4:$A$14,0),MATCH(1,($U$2=GRID!$B$1:$BI$1)*(КАЛЕНДАРЬ!$AG16=GRID!$B$3:$BI$3), 0))*GRID!$B$67,
ROUNDUP(INDEX(GRID!$B$4:$BI$14,MATCH(I$7,GRID!$A$4:$A$14,0),MATCH(1,($U$2=GRID!$B$1:$BI$1)*(КАЛЕНДАРЬ!$AG16=GRID!$B$3:$BI$3),0))*GRID!$B$66*(1-GRID!$B$69),0))</f>
        <v>#N/A</v>
      </c>
      <c r="J263" s="48" t="e" cm="1">
        <f t="array" ref="J263">IF($I$2="Раннее бронирование",
INDEX(GRID!$B$17:$BI$27,MATCH(I$7,GRID!$A$17:$A$27,0),MATCH(1,($U$2=GRID!$B$1:$BI$1)*(КАЛЕНДАРЬ!$AG16=GRID!$B$3:$BI$3), 0))*GRID!$B$67,
ROUNDUP(INDEX(GRID!$B$17:$BI$27,MATCH(I$7,GRID!$A$17:$A$27,0),MATCH(1,($U$2=GRID!$B$1:$BI$1)*(КАЛЕНДАРЬ!$AG16=GRID!$B$3:$BI$3), 0))*GRID!$B$66*(1-GRID!$B$69),0))</f>
        <v>#N/A</v>
      </c>
      <c r="K263" s="47" cm="1">
        <f t="array" ref="K263">IF($I$2="Раннее бронирование",
INDEX(GRID!$B$4:$BI$14,MATCH(K$7,GRID!$A$4:$A$14,0),MATCH(1,($U$2=GRID!$B$1:$BI$1)*(КАЛЕНДАРЬ!$AG16=GRID!$B$3:$BI$3), 0))*GRID!$B$67,
ROUNDUP(INDEX(GRID!$B$4:$BI$14,MATCH(K$7,GRID!$A$4:$A$14,0),MATCH(1,($U$2=GRID!$B$1:$BI$1)*(КАЛЕНДАРЬ!$AG16=GRID!$B$3:$BI$3),0))*GRID!$B$66*(1-GRID!$B$69),0))</f>
        <v>15232</v>
      </c>
      <c r="L263" s="48" cm="1">
        <f t="array" ref="L263">IF($I$2="Раннее бронирование",
INDEX(GRID!$B$17:$BI$27,MATCH(K$7,GRID!$A$17:$A$27,0),MATCH(1,($U$2=GRID!$B$1:$BI$1)*(КАЛЕНДАРЬ!$AG16=GRID!$B$3:$BI$3), 0))*GRID!$B$67,
ROUNDUP(INDEX(GRID!$B$17:$BI$27,MATCH(K$7,GRID!$A$17:$A$27,0),MATCH(1,($U$2=GRID!$B$1:$BI$1)*(КАЛЕНДАРЬ!$AG16=GRID!$B$3:$BI$3), 0))*GRID!$B$66*(1-GRID!$B$69),0))</f>
        <v>16932</v>
      </c>
      <c r="M263" s="47" cm="1">
        <f t="array" ref="M263">IF($I$2="Раннее бронирование",
INDEX(GRID!$B$4:$BI$14,MATCH(M$7,GRID!$A$4:$A$14,0),MATCH(1,($U$2=GRID!$B$1:$BI$1)*(КАЛЕНДАРЬ!$AG16=GRID!$B$3:$BI$3), 0))*GRID!$B$67,
ROUNDUP(INDEX(GRID!$B$4:$BI$14,MATCH(M$7,GRID!$A$4:$A$14,0),MATCH(1,($U$2=GRID!$B$1:$BI$1)*(КАЛЕНДАРЬ!$AG16=GRID!$B$3:$BI$3),0))*GRID!$B$66*(1-GRID!$B$69),0))</f>
        <v>16592</v>
      </c>
      <c r="N263" s="48" cm="1">
        <f t="array" ref="N263">IF($I$2="Раннее бронирование",
INDEX(GRID!$B$17:$BI$27,MATCH(M$7,GRID!$A$17:$A$27,0),MATCH(1,($U$2=GRID!$B$1:$BI$1)*(КАЛЕНДАРЬ!$AG16=GRID!$B$3:$BI$3), 0))*GRID!$B$67,
ROUNDUP(INDEX(GRID!$B$17:$BI$27,MATCH(M$7,GRID!$A$17:$A$27,0),MATCH(1,($U$2=GRID!$B$1:$BI$1)*(КАЛЕНДАРЬ!$AG16=GRID!$B$3:$BI$3), 0))*GRID!$B$66*(1-GRID!$B$69),0))</f>
        <v>18292</v>
      </c>
      <c r="O263" s="47" cm="1">
        <f t="array" ref="O263">IF($I$2="Раннее бронирование",
INDEX(GRID!$B$4:$BI$14,MATCH(O$7,GRID!$A$4:$A$14,0),MATCH(1,($U$2=GRID!$B$1:$BI$1)*(КАЛЕНДАРЬ!$AG16=GRID!$B$3:$BI$3), 0))*GRID!$B$67,
ROUNDUP(INDEX(GRID!$B$4:$BI$14,MATCH(O$7,GRID!$A$4:$A$14,0),MATCH(1,($U$2=GRID!$B$1:$BI$1)*(КАЛЕНДАРЬ!$AG16=GRID!$B$3:$BI$3),0))*GRID!$B$66*(1-GRID!$B$69),0))</f>
        <v>21420</v>
      </c>
      <c r="P263" s="48" cm="1">
        <f t="array" ref="P263">IF($I$2="Раннее бронирование",
INDEX(GRID!$B$17:$BI$27,MATCH(O$7,GRID!$A$17:$A$27,0),MATCH(1,($U$2=GRID!$B$1:$BI$1)*(КАЛЕНДАРЬ!$AG16=GRID!$B$3:$BI$3), 0))*GRID!$B$67,
ROUNDUP(INDEX(GRID!$B$17:$BI$27,MATCH(O$7,GRID!$A$17:$A$27,0),MATCH(1,($U$2=GRID!$B$1:$BI$1)*(КАЛЕНДАРЬ!$AG16=GRID!$B$3:$BI$3), 0))*GRID!$B$66*(1-GRID!$B$69),0))</f>
        <v>23120</v>
      </c>
      <c r="Q263" s="47" t="e" cm="1">
        <f t="array" ref="Q263">IF($I$2="Раннее бронирование",
INDEX(GRID!$B$4:$BI$14,MATCH(Q$7,GRID!$A$4:$A$14,0),MATCH(1,($U$2=GRID!$B$1:$BI$1)*(КАЛЕНДАРЬ!$AG16=GRID!$B$3:$BI$3), 0))*GRID!$B$67,
ROUNDUP(INDEX(GRID!$B$4:$BI$14,MATCH(Q$7,GRID!$A$4:$A$14,0),MATCH(1,($U$2=GRID!$B$1:$BI$1)*(КАЛЕНДАРЬ!$AG16=GRID!$B$3:$BI$3),0))*GRID!$B$66*(1-GRID!$B$69),0))</f>
        <v>#N/A</v>
      </c>
      <c r="R263" s="48" t="e" cm="1">
        <f t="array" ref="R263">IF($I$2="Раннее бронирование",
INDEX(GRID!$B$17:$BI$27,MATCH(Q$7,GRID!$A$17:$A$27,0),MATCH(1,($U$2=GRID!$B$1:$BI$1)*(КАЛЕНДАРЬ!$AG16=GRID!$B$3:$BI$3), 0))*GRID!$B$67,
ROUNDUP(INDEX(GRID!$B$17:$BI$27,MATCH(Q$7,GRID!$A$17:$A$27,0),MATCH(1,($U$2=GRID!$B$1:$BI$1)*(КАЛЕНДАРЬ!$AG16=GRID!$B$3:$BI$3), 0))*GRID!$B$66*(1-GRID!$B$69),0))</f>
        <v>#N/A</v>
      </c>
      <c r="S263" s="47" t="e" cm="1">
        <f t="array" ref="S263">IF($I$2="Раннее бронирование",
INDEX(GRID!$B$4:$BI$14,MATCH(S$7,GRID!$A$4:$A$14,0),MATCH(1,($U$2=GRID!$B$1:$BI$1)*(КАЛЕНДАРЬ!$AG16=GRID!$B$3:$BI$3), 0))*GRID!$B$67,
ROUNDUP(INDEX(GRID!$B$4:$BI$14,MATCH(S$7,GRID!$A$4:$A$14,0),MATCH(1,($U$2=GRID!$B$1:$BI$1)*(КАЛЕНДАРЬ!$AG16=GRID!$B$3:$BI$3),0))*GRID!$B$66*(1-GRID!$B$69),0))</f>
        <v>#N/A</v>
      </c>
      <c r="T263" s="48" t="e" cm="1">
        <f t="array" ref="T263">IF($I$2="Раннее бронирование",
INDEX(GRID!$B$17:$BI$27,MATCH(S$7,GRID!$A$17:$A$27,0),MATCH(1,($U$2=GRID!$B$1:$BI$1)*(КАЛЕНДАРЬ!$AG16=GRID!$B$3:$BI$3), 0))*GRID!$B$67,
ROUNDUP(INDEX(GRID!$B$17:$BI$27,MATCH(S$7,GRID!$A$17:$A$27,0),MATCH(1,($U$2=GRID!$B$1:$BI$1)*(КАЛЕНДАРЬ!$AG16=GRID!$B$3:$BI$3), 0))*GRID!$B$66*(1-GRID!$B$69),0))</f>
        <v>#N/A</v>
      </c>
      <c r="U263" s="47" cm="1">
        <f t="array" ref="U263">IF($I$2="Раннее бронирование",
INDEX(GRID!$B$4:$BI$14,MATCH(U$7,GRID!$A$4:$A$14,0),MATCH(1,($U$2=GRID!$B$1:$BI$1)*(КАЛЕНДАРЬ!$AG16=GRID!$B$3:$BI$3), 0))*GRID!$B$67,
ROUNDUP(INDEX(GRID!$B$4:$BI$14,MATCH(U$7,GRID!$A$4:$A$14,0),MATCH(1,($U$2=GRID!$B$1:$BI$1)*(КАЛЕНДАРЬ!$AG16=GRID!$B$3:$BI$3),0))*GRID!$B$66*(1-GRID!$B$69),0))</f>
        <v>32640</v>
      </c>
      <c r="V263" s="48" cm="1">
        <f t="array" ref="V263">IF($I$2="Раннее бронирование",
INDEX(GRID!$B$17:$BI$27,MATCH(U$7,GRID!$A$17:$A$27,0),MATCH(1,($U$2=GRID!$B$1:$BI$1)*(КАЛЕНДАРЬ!$AG16=GRID!$B$3:$BI$3), 0))*GRID!$B$67,
ROUNDUP(INDEX(GRID!$B$17:$BI$27,MATCH(U$7,GRID!$A$17:$A$27,0),MATCH(1,($U$2=GRID!$B$1:$BI$1)*(КАЛЕНДАРЬ!$AG16=GRID!$B$3:$BI$3), 0))*GRID!$B$66*(1-GRID!$B$69),0))</f>
        <v>34340</v>
      </c>
      <c r="W263" s="47" cm="1">
        <f t="array" ref="W263">IF($I$2="Раннее бронирование",
INDEX(GRID!$B$4:$BI$14,MATCH(W$7,GRID!$A$4:$A$14,0),MATCH(1,($U$2=GRID!$B$1:$BI$1)*(КАЛЕНДАРЬ!$AG16=GRID!$B$3:$BI$3), 0))*GRID!$B$67,
ROUNDUP(INDEX(GRID!$B$4:$BI$14,MATCH(W$7,GRID!$A$4:$A$14,0),MATCH(1,($U$2=GRID!$B$1:$BI$1)*(КАЛЕНДАРЬ!$AG16=GRID!$B$3:$BI$3),0))*GRID!$B$66*(1-GRID!$B$69),0))</f>
        <v>136000</v>
      </c>
      <c r="X263" s="48" cm="1">
        <f t="array" ref="X263">IF($I$2="Раннее бронирование",
INDEX(GRID!$B$17:$BI$27,MATCH(W$7,GRID!$A$17:$A$27,0),MATCH(1,($U$2=GRID!$B$1:$BI$1)*(КАЛЕНДАРЬ!$AG16=GRID!$B$3:$BI$3), 0))*GRID!$B$67,
ROUNDUP(INDEX(GRID!$B$17:$BI$27,MATCH(W$7,GRID!$A$17:$A$27,0),MATCH(1,($U$2=GRID!$B$1:$BI$1)*(КАЛЕНДАРЬ!$AG16=GRID!$B$3:$BI$3), 0))*GRID!$B$66*(1-GRID!$B$69),0))</f>
        <v>137700</v>
      </c>
    </row>
    <row r="264" spans="1:24" hidden="1" x14ac:dyDescent="0.2">
      <c r="A264" s="117" t="s">
        <v>48</v>
      </c>
      <c r="B264" s="117">
        <v>14</v>
      </c>
      <c r="C264" s="47" cm="1">
        <f t="array" ref="C264">IF($I$2="Раннее бронирование",
INDEX(GRID!$B$4:$BI$14,MATCH(C$7,GRID!$A$4:$A$14,0),MATCH(1,($U$2=GRID!$B$1:$BI$1)*(КАЛЕНДАРЬ!$AG17=GRID!$B$3:$BI$3), 0))*GRID!$B$67,
ROUNDUP(INDEX(GRID!$B$4:$BI$14,MATCH(C$7,GRID!$A$4:$A$14,0),MATCH(1,($U$2=GRID!$B$1:$BI$1)*(КАЛЕНДАРЬ!$AG17=GRID!$B$3:$BI$3),0))*GRID!$B$66*(1-GRID!$B$69),0))</f>
        <v>12920</v>
      </c>
      <c r="D264" s="48" cm="1">
        <f t="array" ref="D264">IF($I$2="Раннее бронирование",
INDEX(GRID!$B$17:$BI$27,MATCH(C$7,GRID!$A$17:$A$27,0),MATCH(1,($U$2=GRID!$B$1:$BI$1)*(КАЛЕНДАРЬ!$AG17=GRID!$B$3:$BI$3), 0))*GRID!$B$67,
ROUNDUP(INDEX(GRID!$B$17:$BI$27,MATCH(C$7,GRID!$A$17:$A$27,0),MATCH(1,($U$2=GRID!$B$1:$BI$1)*(КАЛЕНДАРЬ!$AG17=GRID!$B$3:$BI$3), 0))*GRID!$B$66*(1-GRID!$B$69),0))</f>
        <v>14620</v>
      </c>
      <c r="E264" s="47" cm="1">
        <f t="array" ref="E264">IF($I$2="Раннее бронирование",
INDEX(GRID!$B$4:$BI$14,MATCH(E$7,GRID!$A$4:$A$14,0),MATCH(1,($U$2=GRID!$B$1:$BI$1)*(КАЛЕНДАРЬ!$AG17=GRID!$B$3:$BI$3), 0))*GRID!$B$67,
ROUNDUP(INDEX(GRID!$B$4:$BI$14,MATCH(E$7,GRID!$A$4:$A$14,0),MATCH(1,($U$2=GRID!$B$1:$BI$1)*(КАЛЕНДАРЬ!$AG17=GRID!$B$3:$BI$3),0))*GRID!$B$66*(1-GRID!$B$69),0))</f>
        <v>14212</v>
      </c>
      <c r="F264" s="48" cm="1">
        <f t="array" ref="F264">IF($I$2="Раннее бронирование",
INDEX(GRID!$B$17:$BI$27,MATCH(E$7,GRID!$A$17:$A$27,0),MATCH(1,($U$2=GRID!$B$1:$BI$1)*(КАЛЕНДАРЬ!$AG17=GRID!$B$3:$BI$3), 0))*GRID!$B$67,
ROUNDUP(INDEX(GRID!$B$17:$BI$27,MATCH(E$7,GRID!$A$17:$A$27,0),MATCH(1,($U$2=GRID!$B$1:$BI$1)*(КАЛЕНДАРЬ!$AG17=GRID!$B$3:$BI$3), 0))*GRID!$B$66*(1-GRID!$B$69),0))</f>
        <v>15912</v>
      </c>
      <c r="G264" s="47" t="e" cm="1">
        <f t="array" ref="G264">IF($I$2="Раннее бронирование",
INDEX(GRID!$B$4:$BI$14,MATCH(G$7,GRID!$A$4:$A$14,0),MATCH(1,($U$2=GRID!$B$1:$BI$1)*(КАЛЕНДАРЬ!$AG17=GRID!$B$3:$BI$3), 0))*GRID!$B$67,
ROUNDUP(INDEX(GRID!$B$4:$BI$14,MATCH(G$7,GRID!$A$4:$A$14,0),MATCH(1,($U$2=GRID!$B$1:$BI$1)*(КАЛЕНДАРЬ!$AG17=GRID!$B$3:$BI$3),0))*GRID!$B$66*(1-GRID!$B$69),0))</f>
        <v>#N/A</v>
      </c>
      <c r="H264" s="48" t="e" cm="1">
        <f t="array" ref="H264">IF($I$2="Раннее бронирование",
INDEX(GRID!$B$17:$BI$27,MATCH(G$7,GRID!$A$17:$A$27,0),MATCH(1,($U$2=GRID!$B$1:$BI$1)*(КАЛЕНДАРЬ!$AG17=GRID!$B$3:$BI$3), 0))*GRID!$B$67,
ROUNDUP(INDEX(GRID!$B$17:$BI$27,MATCH(G$7,GRID!$A$17:$A$27,0),MATCH(1,($U$2=GRID!$B$1:$BI$1)*(КАЛЕНДАРЬ!$AG17=GRID!$B$3:$BI$3), 0))*GRID!$B$66*(1-GRID!$B$69),0))</f>
        <v>#N/A</v>
      </c>
      <c r="I264" s="47" t="e" cm="1">
        <f t="array" ref="I264">IF($I$2="Раннее бронирование",
INDEX(GRID!$B$4:$BI$14,MATCH(I$7,GRID!$A$4:$A$14,0),MATCH(1,($U$2=GRID!$B$1:$BI$1)*(КАЛЕНДАРЬ!$AG17=GRID!$B$3:$BI$3), 0))*GRID!$B$67,
ROUNDUP(INDEX(GRID!$B$4:$BI$14,MATCH(I$7,GRID!$A$4:$A$14,0),MATCH(1,($U$2=GRID!$B$1:$BI$1)*(КАЛЕНДАРЬ!$AG17=GRID!$B$3:$BI$3),0))*GRID!$B$66*(1-GRID!$B$69),0))</f>
        <v>#N/A</v>
      </c>
      <c r="J264" s="48" t="e" cm="1">
        <f t="array" ref="J264">IF($I$2="Раннее бронирование",
INDEX(GRID!$B$17:$BI$27,MATCH(I$7,GRID!$A$17:$A$27,0),MATCH(1,($U$2=GRID!$B$1:$BI$1)*(КАЛЕНДАРЬ!$AG17=GRID!$B$3:$BI$3), 0))*GRID!$B$67,
ROUNDUP(INDEX(GRID!$B$17:$BI$27,MATCH(I$7,GRID!$A$17:$A$27,0),MATCH(1,($U$2=GRID!$B$1:$BI$1)*(КАЛЕНДАРЬ!$AG17=GRID!$B$3:$BI$3), 0))*GRID!$B$66*(1-GRID!$B$69),0))</f>
        <v>#N/A</v>
      </c>
      <c r="K264" s="47" cm="1">
        <f t="array" ref="K264">IF($I$2="Раннее бронирование",
INDEX(GRID!$B$4:$BI$14,MATCH(K$7,GRID!$A$4:$A$14,0),MATCH(1,($U$2=GRID!$B$1:$BI$1)*(КАЛЕНДАРЬ!$AG17=GRID!$B$3:$BI$3), 0))*GRID!$B$67,
ROUNDUP(INDEX(GRID!$B$4:$BI$14,MATCH(K$7,GRID!$A$4:$A$14,0),MATCH(1,($U$2=GRID!$B$1:$BI$1)*(КАЛЕНДАРЬ!$AG17=GRID!$B$3:$BI$3),0))*GRID!$B$66*(1-GRID!$B$69),0))</f>
        <v>18768</v>
      </c>
      <c r="L264" s="48" cm="1">
        <f t="array" ref="L264">IF($I$2="Раннее бронирование",
INDEX(GRID!$B$17:$BI$27,MATCH(K$7,GRID!$A$17:$A$27,0),MATCH(1,($U$2=GRID!$B$1:$BI$1)*(КАЛЕНДАРЬ!$AG17=GRID!$B$3:$BI$3), 0))*GRID!$B$67,
ROUNDUP(INDEX(GRID!$B$17:$BI$27,MATCH(K$7,GRID!$A$17:$A$27,0),MATCH(1,($U$2=GRID!$B$1:$BI$1)*(КАЛЕНДАРЬ!$AG17=GRID!$B$3:$BI$3), 0))*GRID!$B$66*(1-GRID!$B$69),0))</f>
        <v>20468</v>
      </c>
      <c r="M264" s="47" cm="1">
        <f t="array" ref="M264">IF($I$2="Раннее бронирование",
INDEX(GRID!$B$4:$BI$14,MATCH(M$7,GRID!$A$4:$A$14,0),MATCH(1,($U$2=GRID!$B$1:$BI$1)*(КАЛЕНДАРЬ!$AG17=GRID!$B$3:$BI$3), 0))*GRID!$B$67,
ROUNDUP(INDEX(GRID!$B$4:$BI$14,MATCH(M$7,GRID!$A$4:$A$14,0),MATCH(1,($U$2=GRID!$B$1:$BI$1)*(КАЛЕНДАРЬ!$AG17=GRID!$B$3:$BI$3),0))*GRID!$B$66*(1-GRID!$B$69),0))</f>
        <v>20604</v>
      </c>
      <c r="N264" s="48" cm="1">
        <f t="array" ref="N264">IF($I$2="Раннее бронирование",
INDEX(GRID!$B$17:$BI$27,MATCH(M$7,GRID!$A$17:$A$27,0),MATCH(1,($U$2=GRID!$B$1:$BI$1)*(КАЛЕНДАРЬ!$AG17=GRID!$B$3:$BI$3), 0))*GRID!$B$67,
ROUNDUP(INDEX(GRID!$B$17:$BI$27,MATCH(M$7,GRID!$A$17:$A$27,0),MATCH(1,($U$2=GRID!$B$1:$BI$1)*(КАЛЕНДАРЬ!$AG17=GRID!$B$3:$BI$3), 0))*GRID!$B$66*(1-GRID!$B$69),0))</f>
        <v>22304</v>
      </c>
      <c r="O264" s="47" cm="1">
        <f t="array" ref="O264">IF($I$2="Раннее бронирование",
INDEX(GRID!$B$4:$BI$14,MATCH(O$7,GRID!$A$4:$A$14,0),MATCH(1,($U$2=GRID!$B$1:$BI$1)*(КАЛЕНДАРЬ!$AG17=GRID!$B$3:$BI$3), 0))*GRID!$B$67,
ROUNDUP(INDEX(GRID!$B$4:$BI$14,MATCH(O$7,GRID!$A$4:$A$14,0),MATCH(1,($U$2=GRID!$B$1:$BI$1)*(КАЛЕНДАРЬ!$AG17=GRID!$B$3:$BI$3),0))*GRID!$B$66*(1-GRID!$B$69),0))</f>
        <v>25364</v>
      </c>
      <c r="P264" s="48" cm="1">
        <f t="array" ref="P264">IF($I$2="Раннее бронирование",
INDEX(GRID!$B$17:$BI$27,MATCH(O$7,GRID!$A$17:$A$27,0),MATCH(1,($U$2=GRID!$B$1:$BI$1)*(КАЛЕНДАРЬ!$AG17=GRID!$B$3:$BI$3), 0))*GRID!$B$67,
ROUNDUP(INDEX(GRID!$B$17:$BI$27,MATCH(O$7,GRID!$A$17:$A$27,0),MATCH(1,($U$2=GRID!$B$1:$BI$1)*(КАЛЕНДАРЬ!$AG17=GRID!$B$3:$BI$3), 0))*GRID!$B$66*(1-GRID!$B$69),0))</f>
        <v>27064</v>
      </c>
      <c r="Q264" s="47" t="e" cm="1">
        <f t="array" ref="Q264">IF($I$2="Раннее бронирование",
INDEX(GRID!$B$4:$BI$14,MATCH(Q$7,GRID!$A$4:$A$14,0),MATCH(1,($U$2=GRID!$B$1:$BI$1)*(КАЛЕНДАРЬ!$AG17=GRID!$B$3:$BI$3), 0))*GRID!$B$67,
ROUNDUP(INDEX(GRID!$B$4:$BI$14,MATCH(Q$7,GRID!$A$4:$A$14,0),MATCH(1,($U$2=GRID!$B$1:$BI$1)*(КАЛЕНДАРЬ!$AG17=GRID!$B$3:$BI$3),0))*GRID!$B$66*(1-GRID!$B$69),0))</f>
        <v>#N/A</v>
      </c>
      <c r="R264" s="48" t="e" cm="1">
        <f t="array" ref="R264">IF($I$2="Раннее бронирование",
INDEX(GRID!$B$17:$BI$27,MATCH(Q$7,GRID!$A$17:$A$27,0),MATCH(1,($U$2=GRID!$B$1:$BI$1)*(КАЛЕНДАРЬ!$AG17=GRID!$B$3:$BI$3), 0))*GRID!$B$67,
ROUNDUP(INDEX(GRID!$B$17:$BI$27,MATCH(Q$7,GRID!$A$17:$A$27,0),MATCH(1,($U$2=GRID!$B$1:$BI$1)*(КАЛЕНДАРЬ!$AG17=GRID!$B$3:$BI$3), 0))*GRID!$B$66*(1-GRID!$B$69),0))</f>
        <v>#N/A</v>
      </c>
      <c r="S264" s="47" t="e" cm="1">
        <f t="array" ref="S264">IF($I$2="Раннее бронирование",
INDEX(GRID!$B$4:$BI$14,MATCH(S$7,GRID!$A$4:$A$14,0),MATCH(1,($U$2=GRID!$B$1:$BI$1)*(КАЛЕНДАРЬ!$AG17=GRID!$B$3:$BI$3), 0))*GRID!$B$67,
ROUNDUP(INDEX(GRID!$B$4:$BI$14,MATCH(S$7,GRID!$A$4:$A$14,0),MATCH(1,($U$2=GRID!$B$1:$BI$1)*(КАЛЕНДАРЬ!$AG17=GRID!$B$3:$BI$3),0))*GRID!$B$66*(1-GRID!$B$69),0))</f>
        <v>#N/A</v>
      </c>
      <c r="T264" s="48" t="e" cm="1">
        <f t="array" ref="T264">IF($I$2="Раннее бронирование",
INDEX(GRID!$B$17:$BI$27,MATCH(S$7,GRID!$A$17:$A$27,0),MATCH(1,($U$2=GRID!$B$1:$BI$1)*(КАЛЕНДАРЬ!$AG17=GRID!$B$3:$BI$3), 0))*GRID!$B$67,
ROUNDUP(INDEX(GRID!$B$17:$BI$27,MATCH(S$7,GRID!$A$17:$A$27,0),MATCH(1,($U$2=GRID!$B$1:$BI$1)*(КАЛЕНДАРЬ!$AG17=GRID!$B$3:$BI$3), 0))*GRID!$B$66*(1-GRID!$B$69),0))</f>
        <v>#N/A</v>
      </c>
      <c r="U264" s="47" cm="1">
        <f t="array" ref="U264">IF($I$2="Раннее бронирование",
INDEX(GRID!$B$4:$BI$14,MATCH(U$7,GRID!$A$4:$A$14,0),MATCH(1,($U$2=GRID!$B$1:$BI$1)*(КАЛЕНДАРЬ!$AG17=GRID!$B$3:$BI$3), 0))*GRID!$B$67,
ROUNDUP(INDEX(GRID!$B$4:$BI$14,MATCH(U$7,GRID!$A$4:$A$14,0),MATCH(1,($U$2=GRID!$B$1:$BI$1)*(КАЛЕНДАРЬ!$AG17=GRID!$B$3:$BI$3),0))*GRID!$B$66*(1-GRID!$B$69),0))</f>
        <v>39440</v>
      </c>
      <c r="V264" s="48" cm="1">
        <f t="array" ref="V264">IF($I$2="Раннее бронирование",
INDEX(GRID!$B$17:$BI$27,MATCH(U$7,GRID!$A$17:$A$27,0),MATCH(1,($U$2=GRID!$B$1:$BI$1)*(КАЛЕНДАРЬ!$AG17=GRID!$B$3:$BI$3), 0))*GRID!$B$67,
ROUNDUP(INDEX(GRID!$B$17:$BI$27,MATCH(U$7,GRID!$A$17:$A$27,0),MATCH(1,($U$2=GRID!$B$1:$BI$1)*(КАЛЕНДАРЬ!$AG17=GRID!$B$3:$BI$3), 0))*GRID!$B$66*(1-GRID!$B$69),0))</f>
        <v>41140</v>
      </c>
      <c r="W264" s="47" cm="1">
        <f t="array" ref="W264">IF($I$2="Раннее бронирование",
INDEX(GRID!$B$4:$BI$14,MATCH(W$7,GRID!$A$4:$A$14,0),MATCH(1,($U$2=GRID!$B$1:$BI$1)*(КАЛЕНДАРЬ!$AG17=GRID!$B$3:$BI$3), 0))*GRID!$B$67,
ROUNDUP(INDEX(GRID!$B$4:$BI$14,MATCH(W$7,GRID!$A$4:$A$14,0),MATCH(1,($U$2=GRID!$B$1:$BI$1)*(КАЛЕНДАРЬ!$AG17=GRID!$B$3:$BI$3),0))*GRID!$B$66*(1-GRID!$B$69),0))</f>
        <v>157760</v>
      </c>
      <c r="X264" s="48" cm="1">
        <f t="array" ref="X264">IF($I$2="Раннее бронирование",
INDEX(GRID!$B$17:$BI$27,MATCH(W$7,GRID!$A$17:$A$27,0),MATCH(1,($U$2=GRID!$B$1:$BI$1)*(КАЛЕНДАРЬ!$AG17=GRID!$B$3:$BI$3), 0))*GRID!$B$67,
ROUNDUP(INDEX(GRID!$B$17:$BI$27,MATCH(W$7,GRID!$A$17:$A$27,0),MATCH(1,($U$2=GRID!$B$1:$BI$1)*(КАЛЕНДАРЬ!$AG17=GRID!$B$3:$BI$3), 0))*GRID!$B$66*(1-GRID!$B$69),0))</f>
        <v>159460</v>
      </c>
    </row>
    <row r="265" spans="1:24" hidden="1" x14ac:dyDescent="0.2">
      <c r="A265" s="117" t="s">
        <v>42</v>
      </c>
      <c r="B265" s="117">
        <v>15</v>
      </c>
      <c r="C265" s="47" cm="1">
        <f t="array" ref="C265">IF($I$2="Раннее бронирование",
INDEX(GRID!$B$4:$BI$14,MATCH(C$7,GRID!$A$4:$A$14,0),MATCH(1,($U$2=GRID!$B$1:$BI$1)*(КАЛЕНДАРЬ!$AG18=GRID!$B$3:$BI$3), 0))*GRID!$B$67,
ROUNDUP(INDEX(GRID!$B$4:$BI$14,MATCH(C$7,GRID!$A$4:$A$14,0),MATCH(1,($U$2=GRID!$B$1:$BI$1)*(КАЛЕНДАРЬ!$AG18=GRID!$B$3:$BI$3),0))*GRID!$B$66*(1-GRID!$B$69),0))</f>
        <v>12920</v>
      </c>
      <c r="D265" s="48" cm="1">
        <f t="array" ref="D265">IF($I$2="Раннее бронирование",
INDEX(GRID!$B$17:$BI$27,MATCH(C$7,GRID!$A$17:$A$27,0),MATCH(1,($U$2=GRID!$B$1:$BI$1)*(КАЛЕНДАРЬ!$AG18=GRID!$B$3:$BI$3), 0))*GRID!$B$67,
ROUNDUP(INDEX(GRID!$B$17:$BI$27,MATCH(C$7,GRID!$A$17:$A$27,0),MATCH(1,($U$2=GRID!$B$1:$BI$1)*(КАЛЕНДАРЬ!$AG18=GRID!$B$3:$BI$3), 0))*GRID!$B$66*(1-GRID!$B$69),0))</f>
        <v>14620</v>
      </c>
      <c r="E265" s="47" cm="1">
        <f t="array" ref="E265">IF($I$2="Раннее бронирование",
INDEX(GRID!$B$4:$BI$14,MATCH(E$7,GRID!$A$4:$A$14,0),MATCH(1,($U$2=GRID!$B$1:$BI$1)*(КАЛЕНДАРЬ!$AG18=GRID!$B$3:$BI$3), 0))*GRID!$B$67,
ROUNDUP(INDEX(GRID!$B$4:$BI$14,MATCH(E$7,GRID!$A$4:$A$14,0),MATCH(1,($U$2=GRID!$B$1:$BI$1)*(КАЛЕНДАРЬ!$AG18=GRID!$B$3:$BI$3),0))*GRID!$B$66*(1-GRID!$B$69),0))</f>
        <v>14212</v>
      </c>
      <c r="F265" s="48" cm="1">
        <f t="array" ref="F265">IF($I$2="Раннее бронирование",
INDEX(GRID!$B$17:$BI$27,MATCH(E$7,GRID!$A$17:$A$27,0),MATCH(1,($U$2=GRID!$B$1:$BI$1)*(КАЛЕНДАРЬ!$AG18=GRID!$B$3:$BI$3), 0))*GRID!$B$67,
ROUNDUP(INDEX(GRID!$B$17:$BI$27,MATCH(E$7,GRID!$A$17:$A$27,0),MATCH(1,($U$2=GRID!$B$1:$BI$1)*(КАЛЕНДАРЬ!$AG18=GRID!$B$3:$BI$3), 0))*GRID!$B$66*(1-GRID!$B$69),0))</f>
        <v>15912</v>
      </c>
      <c r="G265" s="47" t="e" cm="1">
        <f t="array" ref="G265">IF($I$2="Раннее бронирование",
INDEX(GRID!$B$4:$BI$14,MATCH(G$7,GRID!$A$4:$A$14,0),MATCH(1,($U$2=GRID!$B$1:$BI$1)*(КАЛЕНДАРЬ!$AG18=GRID!$B$3:$BI$3), 0))*GRID!$B$67,
ROUNDUP(INDEX(GRID!$B$4:$BI$14,MATCH(G$7,GRID!$A$4:$A$14,0),MATCH(1,($U$2=GRID!$B$1:$BI$1)*(КАЛЕНДАРЬ!$AG18=GRID!$B$3:$BI$3),0))*GRID!$B$66*(1-GRID!$B$69),0))</f>
        <v>#N/A</v>
      </c>
      <c r="H265" s="48" t="e" cm="1">
        <f t="array" ref="H265">IF($I$2="Раннее бронирование",
INDEX(GRID!$B$17:$BI$27,MATCH(G$7,GRID!$A$17:$A$27,0),MATCH(1,($U$2=GRID!$B$1:$BI$1)*(КАЛЕНДАРЬ!$AG18=GRID!$B$3:$BI$3), 0))*GRID!$B$67,
ROUNDUP(INDEX(GRID!$B$17:$BI$27,MATCH(G$7,GRID!$A$17:$A$27,0),MATCH(1,($U$2=GRID!$B$1:$BI$1)*(КАЛЕНДАРЬ!$AG18=GRID!$B$3:$BI$3), 0))*GRID!$B$66*(1-GRID!$B$69),0))</f>
        <v>#N/A</v>
      </c>
      <c r="I265" s="47" t="e" cm="1">
        <f t="array" ref="I265">IF($I$2="Раннее бронирование",
INDEX(GRID!$B$4:$BI$14,MATCH(I$7,GRID!$A$4:$A$14,0),MATCH(1,($U$2=GRID!$B$1:$BI$1)*(КАЛЕНДАРЬ!$AG18=GRID!$B$3:$BI$3), 0))*GRID!$B$67,
ROUNDUP(INDEX(GRID!$B$4:$BI$14,MATCH(I$7,GRID!$A$4:$A$14,0),MATCH(1,($U$2=GRID!$B$1:$BI$1)*(КАЛЕНДАРЬ!$AG18=GRID!$B$3:$BI$3),0))*GRID!$B$66*(1-GRID!$B$69),0))</f>
        <v>#N/A</v>
      </c>
      <c r="J265" s="48" t="e" cm="1">
        <f t="array" ref="J265">IF($I$2="Раннее бронирование",
INDEX(GRID!$B$17:$BI$27,MATCH(I$7,GRID!$A$17:$A$27,0),MATCH(1,($U$2=GRID!$B$1:$BI$1)*(КАЛЕНДАРЬ!$AG18=GRID!$B$3:$BI$3), 0))*GRID!$B$67,
ROUNDUP(INDEX(GRID!$B$17:$BI$27,MATCH(I$7,GRID!$A$17:$A$27,0),MATCH(1,($U$2=GRID!$B$1:$BI$1)*(КАЛЕНДАРЬ!$AG18=GRID!$B$3:$BI$3), 0))*GRID!$B$66*(1-GRID!$B$69),0))</f>
        <v>#N/A</v>
      </c>
      <c r="K265" s="47" cm="1">
        <f t="array" ref="K265">IF($I$2="Раннее бронирование",
INDEX(GRID!$B$4:$BI$14,MATCH(K$7,GRID!$A$4:$A$14,0),MATCH(1,($U$2=GRID!$B$1:$BI$1)*(КАЛЕНДАРЬ!$AG18=GRID!$B$3:$BI$3), 0))*GRID!$B$67,
ROUNDUP(INDEX(GRID!$B$4:$BI$14,MATCH(K$7,GRID!$A$4:$A$14,0),MATCH(1,($U$2=GRID!$B$1:$BI$1)*(КАЛЕНДАРЬ!$AG18=GRID!$B$3:$BI$3),0))*GRID!$B$66*(1-GRID!$B$69),0))</f>
        <v>18768</v>
      </c>
      <c r="L265" s="48" cm="1">
        <f t="array" ref="L265">IF($I$2="Раннее бронирование",
INDEX(GRID!$B$17:$BI$27,MATCH(K$7,GRID!$A$17:$A$27,0),MATCH(1,($U$2=GRID!$B$1:$BI$1)*(КАЛЕНДАРЬ!$AG18=GRID!$B$3:$BI$3), 0))*GRID!$B$67,
ROUNDUP(INDEX(GRID!$B$17:$BI$27,MATCH(K$7,GRID!$A$17:$A$27,0),MATCH(1,($U$2=GRID!$B$1:$BI$1)*(КАЛЕНДАРЬ!$AG18=GRID!$B$3:$BI$3), 0))*GRID!$B$66*(1-GRID!$B$69),0))</f>
        <v>20468</v>
      </c>
      <c r="M265" s="47" cm="1">
        <f t="array" ref="M265">IF($I$2="Раннее бронирование",
INDEX(GRID!$B$4:$BI$14,MATCH(M$7,GRID!$A$4:$A$14,0),MATCH(1,($U$2=GRID!$B$1:$BI$1)*(КАЛЕНДАРЬ!$AG18=GRID!$B$3:$BI$3), 0))*GRID!$B$67,
ROUNDUP(INDEX(GRID!$B$4:$BI$14,MATCH(M$7,GRID!$A$4:$A$14,0),MATCH(1,($U$2=GRID!$B$1:$BI$1)*(КАЛЕНДАРЬ!$AG18=GRID!$B$3:$BI$3),0))*GRID!$B$66*(1-GRID!$B$69),0))</f>
        <v>20604</v>
      </c>
      <c r="N265" s="48" cm="1">
        <f t="array" ref="N265">IF($I$2="Раннее бронирование",
INDEX(GRID!$B$17:$BI$27,MATCH(M$7,GRID!$A$17:$A$27,0),MATCH(1,($U$2=GRID!$B$1:$BI$1)*(КАЛЕНДАРЬ!$AG18=GRID!$B$3:$BI$3), 0))*GRID!$B$67,
ROUNDUP(INDEX(GRID!$B$17:$BI$27,MATCH(M$7,GRID!$A$17:$A$27,0),MATCH(1,($U$2=GRID!$B$1:$BI$1)*(КАЛЕНДАРЬ!$AG18=GRID!$B$3:$BI$3), 0))*GRID!$B$66*(1-GRID!$B$69),0))</f>
        <v>22304</v>
      </c>
      <c r="O265" s="47" cm="1">
        <f t="array" ref="O265">IF($I$2="Раннее бронирование",
INDEX(GRID!$B$4:$BI$14,MATCH(O$7,GRID!$A$4:$A$14,0),MATCH(1,($U$2=GRID!$B$1:$BI$1)*(КАЛЕНДАРЬ!$AG18=GRID!$B$3:$BI$3), 0))*GRID!$B$67,
ROUNDUP(INDEX(GRID!$B$4:$BI$14,MATCH(O$7,GRID!$A$4:$A$14,0),MATCH(1,($U$2=GRID!$B$1:$BI$1)*(КАЛЕНДАРЬ!$AG18=GRID!$B$3:$BI$3),0))*GRID!$B$66*(1-GRID!$B$69),0))</f>
        <v>25364</v>
      </c>
      <c r="P265" s="48" cm="1">
        <f t="array" ref="P265">IF($I$2="Раннее бронирование",
INDEX(GRID!$B$17:$BI$27,MATCH(O$7,GRID!$A$17:$A$27,0),MATCH(1,($U$2=GRID!$B$1:$BI$1)*(КАЛЕНДАРЬ!$AG18=GRID!$B$3:$BI$3), 0))*GRID!$B$67,
ROUNDUP(INDEX(GRID!$B$17:$BI$27,MATCH(O$7,GRID!$A$17:$A$27,0),MATCH(1,($U$2=GRID!$B$1:$BI$1)*(КАЛЕНДАРЬ!$AG18=GRID!$B$3:$BI$3), 0))*GRID!$B$66*(1-GRID!$B$69),0))</f>
        <v>27064</v>
      </c>
      <c r="Q265" s="47" t="e" cm="1">
        <f t="array" ref="Q265">IF($I$2="Раннее бронирование",
INDEX(GRID!$B$4:$BI$14,MATCH(Q$7,GRID!$A$4:$A$14,0),MATCH(1,($U$2=GRID!$B$1:$BI$1)*(КАЛЕНДАРЬ!$AG18=GRID!$B$3:$BI$3), 0))*GRID!$B$67,
ROUNDUP(INDEX(GRID!$B$4:$BI$14,MATCH(Q$7,GRID!$A$4:$A$14,0),MATCH(1,($U$2=GRID!$B$1:$BI$1)*(КАЛЕНДАРЬ!$AG18=GRID!$B$3:$BI$3),0))*GRID!$B$66*(1-GRID!$B$69),0))</f>
        <v>#N/A</v>
      </c>
      <c r="R265" s="48" t="e" cm="1">
        <f t="array" ref="R265">IF($I$2="Раннее бронирование",
INDEX(GRID!$B$17:$BI$27,MATCH(Q$7,GRID!$A$17:$A$27,0),MATCH(1,($U$2=GRID!$B$1:$BI$1)*(КАЛЕНДАРЬ!$AG18=GRID!$B$3:$BI$3), 0))*GRID!$B$67,
ROUNDUP(INDEX(GRID!$B$17:$BI$27,MATCH(Q$7,GRID!$A$17:$A$27,0),MATCH(1,($U$2=GRID!$B$1:$BI$1)*(КАЛЕНДАРЬ!$AG18=GRID!$B$3:$BI$3), 0))*GRID!$B$66*(1-GRID!$B$69),0))</f>
        <v>#N/A</v>
      </c>
      <c r="S265" s="47" t="e" cm="1">
        <f t="array" ref="S265">IF($I$2="Раннее бронирование",
INDEX(GRID!$B$4:$BI$14,MATCH(S$7,GRID!$A$4:$A$14,0),MATCH(1,($U$2=GRID!$B$1:$BI$1)*(КАЛЕНДАРЬ!$AG18=GRID!$B$3:$BI$3), 0))*GRID!$B$67,
ROUNDUP(INDEX(GRID!$B$4:$BI$14,MATCH(S$7,GRID!$A$4:$A$14,0),MATCH(1,($U$2=GRID!$B$1:$BI$1)*(КАЛЕНДАРЬ!$AG18=GRID!$B$3:$BI$3),0))*GRID!$B$66*(1-GRID!$B$69),0))</f>
        <v>#N/A</v>
      </c>
      <c r="T265" s="48" t="e" cm="1">
        <f t="array" ref="T265">IF($I$2="Раннее бронирование",
INDEX(GRID!$B$17:$BI$27,MATCH(S$7,GRID!$A$17:$A$27,0),MATCH(1,($U$2=GRID!$B$1:$BI$1)*(КАЛЕНДАРЬ!$AG18=GRID!$B$3:$BI$3), 0))*GRID!$B$67,
ROUNDUP(INDEX(GRID!$B$17:$BI$27,MATCH(S$7,GRID!$A$17:$A$27,0),MATCH(1,($U$2=GRID!$B$1:$BI$1)*(КАЛЕНДАРЬ!$AG18=GRID!$B$3:$BI$3), 0))*GRID!$B$66*(1-GRID!$B$69),0))</f>
        <v>#N/A</v>
      </c>
      <c r="U265" s="47" cm="1">
        <f t="array" ref="U265">IF($I$2="Раннее бронирование",
INDEX(GRID!$B$4:$BI$14,MATCH(U$7,GRID!$A$4:$A$14,0),MATCH(1,($U$2=GRID!$B$1:$BI$1)*(КАЛЕНДАРЬ!$AG18=GRID!$B$3:$BI$3), 0))*GRID!$B$67,
ROUNDUP(INDEX(GRID!$B$4:$BI$14,MATCH(U$7,GRID!$A$4:$A$14,0),MATCH(1,($U$2=GRID!$B$1:$BI$1)*(КАЛЕНДАРЬ!$AG18=GRID!$B$3:$BI$3),0))*GRID!$B$66*(1-GRID!$B$69),0))</f>
        <v>39440</v>
      </c>
      <c r="V265" s="48" cm="1">
        <f t="array" ref="V265">IF($I$2="Раннее бронирование",
INDEX(GRID!$B$17:$BI$27,MATCH(U$7,GRID!$A$17:$A$27,0),MATCH(1,($U$2=GRID!$B$1:$BI$1)*(КАЛЕНДАРЬ!$AG18=GRID!$B$3:$BI$3), 0))*GRID!$B$67,
ROUNDUP(INDEX(GRID!$B$17:$BI$27,MATCH(U$7,GRID!$A$17:$A$27,0),MATCH(1,($U$2=GRID!$B$1:$BI$1)*(КАЛЕНДАРЬ!$AG18=GRID!$B$3:$BI$3), 0))*GRID!$B$66*(1-GRID!$B$69),0))</f>
        <v>41140</v>
      </c>
      <c r="W265" s="47" cm="1">
        <f t="array" ref="W265">IF($I$2="Раннее бронирование",
INDEX(GRID!$B$4:$BI$14,MATCH(W$7,GRID!$A$4:$A$14,0),MATCH(1,($U$2=GRID!$B$1:$BI$1)*(КАЛЕНДАРЬ!$AG18=GRID!$B$3:$BI$3), 0))*GRID!$B$67,
ROUNDUP(INDEX(GRID!$B$4:$BI$14,MATCH(W$7,GRID!$A$4:$A$14,0),MATCH(1,($U$2=GRID!$B$1:$BI$1)*(КАЛЕНДАРЬ!$AG18=GRID!$B$3:$BI$3),0))*GRID!$B$66*(1-GRID!$B$69),0))</f>
        <v>157760</v>
      </c>
      <c r="X265" s="48" cm="1">
        <f t="array" ref="X265">IF($I$2="Раннее бронирование",
INDEX(GRID!$B$17:$BI$27,MATCH(W$7,GRID!$A$17:$A$27,0),MATCH(1,($U$2=GRID!$B$1:$BI$1)*(КАЛЕНДАРЬ!$AG18=GRID!$B$3:$BI$3), 0))*GRID!$B$67,
ROUNDUP(INDEX(GRID!$B$17:$BI$27,MATCH(W$7,GRID!$A$17:$A$27,0),MATCH(1,($U$2=GRID!$B$1:$BI$1)*(КАЛЕНДАРЬ!$AG18=GRID!$B$3:$BI$3), 0))*GRID!$B$66*(1-GRID!$B$69),0))</f>
        <v>159460</v>
      </c>
    </row>
    <row r="266" spans="1:24" hidden="1" x14ac:dyDescent="0.2">
      <c r="A266" s="117" t="s">
        <v>43</v>
      </c>
      <c r="B266" s="117">
        <v>16</v>
      </c>
      <c r="C266" s="47" cm="1">
        <f t="array" ref="C266">IF($I$2="Раннее бронирование",
INDEX(GRID!$B$4:$BI$14,MATCH(C$7,GRID!$A$4:$A$14,0),MATCH(1,($U$2=GRID!$B$1:$BI$1)*(КАЛЕНДАРЬ!$AG19=GRID!$B$3:$BI$3), 0))*GRID!$B$67,
ROUNDUP(INDEX(GRID!$B$4:$BI$14,MATCH(C$7,GRID!$A$4:$A$14,0),MATCH(1,($U$2=GRID!$B$1:$BI$1)*(КАЛЕНДАРЬ!$AG19=GRID!$B$3:$BI$3),0))*GRID!$B$66*(1-GRID!$B$69),0))</f>
        <v>10540</v>
      </c>
      <c r="D266" s="48" cm="1">
        <f t="array" ref="D266">IF($I$2="Раннее бронирование",
INDEX(GRID!$B$17:$BI$27,MATCH(C$7,GRID!$A$17:$A$27,0),MATCH(1,($U$2=GRID!$B$1:$BI$1)*(КАЛЕНДАРЬ!$AG19=GRID!$B$3:$BI$3), 0))*GRID!$B$67,
ROUNDUP(INDEX(GRID!$B$17:$BI$27,MATCH(C$7,GRID!$A$17:$A$27,0),MATCH(1,($U$2=GRID!$B$1:$BI$1)*(КАЛЕНДАРЬ!$AG19=GRID!$B$3:$BI$3), 0))*GRID!$B$66*(1-GRID!$B$69),0))</f>
        <v>12240</v>
      </c>
      <c r="E266" s="47" cm="1">
        <f t="array" ref="E266">IF($I$2="Раннее бронирование",
INDEX(GRID!$B$4:$BI$14,MATCH(E$7,GRID!$A$4:$A$14,0),MATCH(1,($U$2=GRID!$B$1:$BI$1)*(КАЛЕНДАРЬ!$AG19=GRID!$B$3:$BI$3), 0))*GRID!$B$67,
ROUNDUP(INDEX(GRID!$B$4:$BI$14,MATCH(E$7,GRID!$A$4:$A$14,0),MATCH(1,($U$2=GRID!$B$1:$BI$1)*(КАЛЕНДАРЬ!$AG19=GRID!$B$3:$BI$3),0))*GRID!$B$66*(1-GRID!$B$69),0))</f>
        <v>11424</v>
      </c>
      <c r="F266" s="48" cm="1">
        <f t="array" ref="F266">IF($I$2="Раннее бронирование",
INDEX(GRID!$B$17:$BI$27,MATCH(E$7,GRID!$A$17:$A$27,0),MATCH(1,($U$2=GRID!$B$1:$BI$1)*(КАЛЕНДАРЬ!$AG19=GRID!$B$3:$BI$3), 0))*GRID!$B$67,
ROUNDUP(INDEX(GRID!$B$17:$BI$27,MATCH(E$7,GRID!$A$17:$A$27,0),MATCH(1,($U$2=GRID!$B$1:$BI$1)*(КАЛЕНДАРЬ!$AG19=GRID!$B$3:$BI$3), 0))*GRID!$B$66*(1-GRID!$B$69),0))</f>
        <v>13124</v>
      </c>
      <c r="G266" s="47" t="e" cm="1">
        <f t="array" ref="G266">IF($I$2="Раннее бронирование",
INDEX(GRID!$B$4:$BI$14,MATCH(G$7,GRID!$A$4:$A$14,0),MATCH(1,($U$2=GRID!$B$1:$BI$1)*(КАЛЕНДАРЬ!$AG19=GRID!$B$3:$BI$3), 0))*GRID!$B$67,
ROUNDUP(INDEX(GRID!$B$4:$BI$14,MATCH(G$7,GRID!$A$4:$A$14,0),MATCH(1,($U$2=GRID!$B$1:$BI$1)*(КАЛЕНДАРЬ!$AG19=GRID!$B$3:$BI$3),0))*GRID!$B$66*(1-GRID!$B$69),0))</f>
        <v>#N/A</v>
      </c>
      <c r="H266" s="48" t="e" cm="1">
        <f t="array" ref="H266">IF($I$2="Раннее бронирование",
INDEX(GRID!$B$17:$BI$27,MATCH(G$7,GRID!$A$17:$A$27,0),MATCH(1,($U$2=GRID!$B$1:$BI$1)*(КАЛЕНДАРЬ!$AG19=GRID!$B$3:$BI$3), 0))*GRID!$B$67,
ROUNDUP(INDEX(GRID!$B$17:$BI$27,MATCH(G$7,GRID!$A$17:$A$27,0),MATCH(1,($U$2=GRID!$B$1:$BI$1)*(КАЛЕНДАРЬ!$AG19=GRID!$B$3:$BI$3), 0))*GRID!$B$66*(1-GRID!$B$69),0))</f>
        <v>#N/A</v>
      </c>
      <c r="I266" s="47" t="e" cm="1">
        <f t="array" ref="I266">IF($I$2="Раннее бронирование",
INDEX(GRID!$B$4:$BI$14,MATCH(I$7,GRID!$A$4:$A$14,0),MATCH(1,($U$2=GRID!$B$1:$BI$1)*(КАЛЕНДАРЬ!$AG19=GRID!$B$3:$BI$3), 0))*GRID!$B$67,
ROUNDUP(INDEX(GRID!$B$4:$BI$14,MATCH(I$7,GRID!$A$4:$A$14,0),MATCH(1,($U$2=GRID!$B$1:$BI$1)*(КАЛЕНДАРЬ!$AG19=GRID!$B$3:$BI$3),0))*GRID!$B$66*(1-GRID!$B$69),0))</f>
        <v>#N/A</v>
      </c>
      <c r="J266" s="48" t="e" cm="1">
        <f t="array" ref="J266">IF($I$2="Раннее бронирование",
INDEX(GRID!$B$17:$BI$27,MATCH(I$7,GRID!$A$17:$A$27,0),MATCH(1,($U$2=GRID!$B$1:$BI$1)*(КАЛЕНДАРЬ!$AG19=GRID!$B$3:$BI$3), 0))*GRID!$B$67,
ROUNDUP(INDEX(GRID!$B$17:$BI$27,MATCH(I$7,GRID!$A$17:$A$27,0),MATCH(1,($U$2=GRID!$B$1:$BI$1)*(КАЛЕНДАРЬ!$AG19=GRID!$B$3:$BI$3), 0))*GRID!$B$66*(1-GRID!$B$69),0))</f>
        <v>#N/A</v>
      </c>
      <c r="K266" s="47" cm="1">
        <f t="array" ref="K266">IF($I$2="Раннее бронирование",
INDEX(GRID!$B$4:$BI$14,MATCH(K$7,GRID!$A$4:$A$14,0),MATCH(1,($U$2=GRID!$B$1:$BI$1)*(КАЛЕНДАРЬ!$AG19=GRID!$B$3:$BI$3), 0))*GRID!$B$67,
ROUNDUP(INDEX(GRID!$B$4:$BI$14,MATCH(K$7,GRID!$A$4:$A$14,0),MATCH(1,($U$2=GRID!$B$1:$BI$1)*(КАЛЕНДАРЬ!$AG19=GRID!$B$3:$BI$3),0))*GRID!$B$66*(1-GRID!$B$69),0))</f>
        <v>14552</v>
      </c>
      <c r="L266" s="48" cm="1">
        <f t="array" ref="L266">IF($I$2="Раннее бронирование",
INDEX(GRID!$B$17:$BI$27,MATCH(K$7,GRID!$A$17:$A$27,0),MATCH(1,($U$2=GRID!$B$1:$BI$1)*(КАЛЕНДАРЬ!$AG19=GRID!$B$3:$BI$3), 0))*GRID!$B$67,
ROUNDUP(INDEX(GRID!$B$17:$BI$27,MATCH(K$7,GRID!$A$17:$A$27,0),MATCH(1,($U$2=GRID!$B$1:$BI$1)*(КАЛЕНДАРЬ!$AG19=GRID!$B$3:$BI$3), 0))*GRID!$B$66*(1-GRID!$B$69),0))</f>
        <v>16252</v>
      </c>
      <c r="M266" s="47" cm="1">
        <f t="array" ref="M266">IF($I$2="Раннее бронирование",
INDEX(GRID!$B$4:$BI$14,MATCH(M$7,GRID!$A$4:$A$14,0),MATCH(1,($U$2=GRID!$B$1:$BI$1)*(КАЛЕНДАРЬ!$AG19=GRID!$B$3:$BI$3), 0))*GRID!$B$67,
ROUNDUP(INDEX(GRID!$B$4:$BI$14,MATCH(M$7,GRID!$A$4:$A$14,0),MATCH(1,($U$2=GRID!$B$1:$BI$1)*(КАЛЕНДАРЬ!$AG19=GRID!$B$3:$BI$3),0))*GRID!$B$66*(1-GRID!$B$69),0))</f>
        <v>15776</v>
      </c>
      <c r="N266" s="48" cm="1">
        <f t="array" ref="N266">IF($I$2="Раннее бронирование",
INDEX(GRID!$B$17:$BI$27,MATCH(M$7,GRID!$A$17:$A$27,0),MATCH(1,($U$2=GRID!$B$1:$BI$1)*(КАЛЕНДАРЬ!$AG19=GRID!$B$3:$BI$3), 0))*GRID!$B$67,
ROUNDUP(INDEX(GRID!$B$17:$BI$27,MATCH(M$7,GRID!$A$17:$A$27,0),MATCH(1,($U$2=GRID!$B$1:$BI$1)*(КАЛЕНДАРЬ!$AG19=GRID!$B$3:$BI$3), 0))*GRID!$B$66*(1-GRID!$B$69),0))</f>
        <v>17476</v>
      </c>
      <c r="O266" s="47" cm="1">
        <f t="array" ref="O266">IF($I$2="Раннее бронирование",
INDEX(GRID!$B$4:$BI$14,MATCH(O$7,GRID!$A$4:$A$14,0),MATCH(1,($U$2=GRID!$B$1:$BI$1)*(КАЛЕНДАРЬ!$AG19=GRID!$B$3:$BI$3), 0))*GRID!$B$67,
ROUNDUP(INDEX(GRID!$B$4:$BI$14,MATCH(O$7,GRID!$A$4:$A$14,0),MATCH(1,($U$2=GRID!$B$1:$BI$1)*(КАЛЕНДАРЬ!$AG19=GRID!$B$3:$BI$3),0))*GRID!$B$66*(1-GRID!$B$69),0))</f>
        <v>20808</v>
      </c>
      <c r="P266" s="48" cm="1">
        <f t="array" ref="P266">IF($I$2="Раннее бронирование",
INDEX(GRID!$B$17:$BI$27,MATCH(O$7,GRID!$A$17:$A$27,0),MATCH(1,($U$2=GRID!$B$1:$BI$1)*(КАЛЕНДАРЬ!$AG19=GRID!$B$3:$BI$3), 0))*GRID!$B$67,
ROUNDUP(INDEX(GRID!$B$17:$BI$27,MATCH(O$7,GRID!$A$17:$A$27,0),MATCH(1,($U$2=GRID!$B$1:$BI$1)*(КАЛЕНДАРЬ!$AG19=GRID!$B$3:$BI$3), 0))*GRID!$B$66*(1-GRID!$B$69),0))</f>
        <v>22508</v>
      </c>
      <c r="Q266" s="47" t="e" cm="1">
        <f t="array" ref="Q266">IF($I$2="Раннее бронирование",
INDEX(GRID!$B$4:$BI$14,MATCH(Q$7,GRID!$A$4:$A$14,0),MATCH(1,($U$2=GRID!$B$1:$BI$1)*(КАЛЕНДАРЬ!$AG19=GRID!$B$3:$BI$3), 0))*GRID!$B$67,
ROUNDUP(INDEX(GRID!$B$4:$BI$14,MATCH(Q$7,GRID!$A$4:$A$14,0),MATCH(1,($U$2=GRID!$B$1:$BI$1)*(КАЛЕНДАРЬ!$AG19=GRID!$B$3:$BI$3),0))*GRID!$B$66*(1-GRID!$B$69),0))</f>
        <v>#N/A</v>
      </c>
      <c r="R266" s="48" t="e" cm="1">
        <f t="array" ref="R266">IF($I$2="Раннее бронирование",
INDEX(GRID!$B$17:$BI$27,MATCH(Q$7,GRID!$A$17:$A$27,0),MATCH(1,($U$2=GRID!$B$1:$BI$1)*(КАЛЕНДАРЬ!$AG19=GRID!$B$3:$BI$3), 0))*GRID!$B$67,
ROUNDUP(INDEX(GRID!$B$17:$BI$27,MATCH(Q$7,GRID!$A$17:$A$27,0),MATCH(1,($U$2=GRID!$B$1:$BI$1)*(КАЛЕНДАРЬ!$AG19=GRID!$B$3:$BI$3), 0))*GRID!$B$66*(1-GRID!$B$69),0))</f>
        <v>#N/A</v>
      </c>
      <c r="S266" s="47" t="e" cm="1">
        <f t="array" ref="S266">IF($I$2="Раннее бронирование",
INDEX(GRID!$B$4:$BI$14,MATCH(S$7,GRID!$A$4:$A$14,0),MATCH(1,($U$2=GRID!$B$1:$BI$1)*(КАЛЕНДАРЬ!$AG19=GRID!$B$3:$BI$3), 0))*GRID!$B$67,
ROUNDUP(INDEX(GRID!$B$4:$BI$14,MATCH(S$7,GRID!$A$4:$A$14,0),MATCH(1,($U$2=GRID!$B$1:$BI$1)*(КАЛЕНДАРЬ!$AG19=GRID!$B$3:$BI$3),0))*GRID!$B$66*(1-GRID!$B$69),0))</f>
        <v>#N/A</v>
      </c>
      <c r="T266" s="48" t="e" cm="1">
        <f t="array" ref="T266">IF($I$2="Раннее бронирование",
INDEX(GRID!$B$17:$BI$27,MATCH(S$7,GRID!$A$17:$A$27,0),MATCH(1,($U$2=GRID!$B$1:$BI$1)*(КАЛЕНДАРЬ!$AG19=GRID!$B$3:$BI$3), 0))*GRID!$B$67,
ROUNDUP(INDEX(GRID!$B$17:$BI$27,MATCH(S$7,GRID!$A$17:$A$27,0),MATCH(1,($U$2=GRID!$B$1:$BI$1)*(КАЛЕНДАРЬ!$AG19=GRID!$B$3:$BI$3), 0))*GRID!$B$66*(1-GRID!$B$69),0))</f>
        <v>#N/A</v>
      </c>
      <c r="U266" s="47" cm="1">
        <f t="array" ref="U266">IF($I$2="Раннее бронирование",
INDEX(GRID!$B$4:$BI$14,MATCH(U$7,GRID!$A$4:$A$14,0),MATCH(1,($U$2=GRID!$B$1:$BI$1)*(КАЛЕНДАРЬ!$AG19=GRID!$B$3:$BI$3), 0))*GRID!$B$67,
ROUNDUP(INDEX(GRID!$B$4:$BI$14,MATCH(U$7,GRID!$A$4:$A$14,0),MATCH(1,($U$2=GRID!$B$1:$BI$1)*(КАЛЕНДАРЬ!$AG19=GRID!$B$3:$BI$3),0))*GRID!$B$66*(1-GRID!$B$69),0))</f>
        <v>31960</v>
      </c>
      <c r="V266" s="48" cm="1">
        <f t="array" ref="V266">IF($I$2="Раннее бронирование",
INDEX(GRID!$B$17:$BI$27,MATCH(U$7,GRID!$A$17:$A$27,0),MATCH(1,($U$2=GRID!$B$1:$BI$1)*(КАЛЕНДАРЬ!$AG19=GRID!$B$3:$BI$3), 0))*GRID!$B$67,
ROUNDUP(INDEX(GRID!$B$17:$BI$27,MATCH(U$7,GRID!$A$17:$A$27,0),MATCH(1,($U$2=GRID!$B$1:$BI$1)*(КАЛЕНДАРЬ!$AG19=GRID!$B$3:$BI$3), 0))*GRID!$B$66*(1-GRID!$B$69),0))</f>
        <v>33660</v>
      </c>
      <c r="W266" s="47" cm="1">
        <f t="array" ref="W266">IF($I$2="Раннее бронирование",
INDEX(GRID!$B$4:$BI$14,MATCH(W$7,GRID!$A$4:$A$14,0),MATCH(1,($U$2=GRID!$B$1:$BI$1)*(КАЛЕНДАРЬ!$AG19=GRID!$B$3:$BI$3), 0))*GRID!$B$67,
ROUNDUP(INDEX(GRID!$B$4:$BI$14,MATCH(W$7,GRID!$A$4:$A$14,0),MATCH(1,($U$2=GRID!$B$1:$BI$1)*(КАЛЕНДАРЬ!$AG19=GRID!$B$3:$BI$3),0))*GRID!$B$66*(1-GRID!$B$69),0))</f>
        <v>134640</v>
      </c>
      <c r="X266" s="48" cm="1">
        <f t="array" ref="X266">IF($I$2="Раннее бронирование",
INDEX(GRID!$B$17:$BI$27,MATCH(W$7,GRID!$A$17:$A$27,0),MATCH(1,($U$2=GRID!$B$1:$BI$1)*(КАЛЕНДАРЬ!$AG19=GRID!$B$3:$BI$3), 0))*GRID!$B$67,
ROUNDUP(INDEX(GRID!$B$17:$BI$27,MATCH(W$7,GRID!$A$17:$A$27,0),MATCH(1,($U$2=GRID!$B$1:$BI$1)*(КАЛЕНДАРЬ!$AG19=GRID!$B$3:$BI$3), 0))*GRID!$B$66*(1-GRID!$B$69),0))</f>
        <v>136340</v>
      </c>
    </row>
    <row r="267" spans="1:24" hidden="1" x14ac:dyDescent="0.2">
      <c r="A267" s="117" t="s">
        <v>44</v>
      </c>
      <c r="B267" s="117">
        <v>17</v>
      </c>
      <c r="C267" s="47" cm="1">
        <f t="array" ref="C267">IF($I$2="Раннее бронирование",
INDEX(GRID!$B$4:$BI$14,MATCH(C$7,GRID!$A$4:$A$14,0),MATCH(1,($U$2=GRID!$B$1:$BI$1)*(КАЛЕНДАРЬ!$AG20=GRID!$B$3:$BI$3), 0))*GRID!$B$67,
ROUNDUP(INDEX(GRID!$B$4:$BI$14,MATCH(C$7,GRID!$A$4:$A$14,0),MATCH(1,($U$2=GRID!$B$1:$BI$1)*(КАЛЕНДАРЬ!$AG20=GRID!$B$3:$BI$3),0))*GRID!$B$66*(1-GRID!$B$69),0))</f>
        <v>10540</v>
      </c>
      <c r="D267" s="48" cm="1">
        <f t="array" ref="D267">IF($I$2="Раннее бронирование",
INDEX(GRID!$B$17:$BI$27,MATCH(C$7,GRID!$A$17:$A$27,0),MATCH(1,($U$2=GRID!$B$1:$BI$1)*(КАЛЕНДАРЬ!$AG20=GRID!$B$3:$BI$3), 0))*GRID!$B$67,
ROUNDUP(INDEX(GRID!$B$17:$BI$27,MATCH(C$7,GRID!$A$17:$A$27,0),MATCH(1,($U$2=GRID!$B$1:$BI$1)*(КАЛЕНДАРЬ!$AG20=GRID!$B$3:$BI$3), 0))*GRID!$B$66*(1-GRID!$B$69),0))</f>
        <v>12240</v>
      </c>
      <c r="E267" s="47" cm="1">
        <f t="array" ref="E267">IF($I$2="Раннее бронирование",
INDEX(GRID!$B$4:$BI$14,MATCH(E$7,GRID!$A$4:$A$14,0),MATCH(1,($U$2=GRID!$B$1:$BI$1)*(КАЛЕНДАРЬ!$AG20=GRID!$B$3:$BI$3), 0))*GRID!$B$67,
ROUNDUP(INDEX(GRID!$B$4:$BI$14,MATCH(E$7,GRID!$A$4:$A$14,0),MATCH(1,($U$2=GRID!$B$1:$BI$1)*(КАЛЕНДАРЬ!$AG20=GRID!$B$3:$BI$3),0))*GRID!$B$66*(1-GRID!$B$69),0))</f>
        <v>11424</v>
      </c>
      <c r="F267" s="48" cm="1">
        <f t="array" ref="F267">IF($I$2="Раннее бронирование",
INDEX(GRID!$B$17:$BI$27,MATCH(E$7,GRID!$A$17:$A$27,0),MATCH(1,($U$2=GRID!$B$1:$BI$1)*(КАЛЕНДАРЬ!$AG20=GRID!$B$3:$BI$3), 0))*GRID!$B$67,
ROUNDUP(INDEX(GRID!$B$17:$BI$27,MATCH(E$7,GRID!$A$17:$A$27,0),MATCH(1,($U$2=GRID!$B$1:$BI$1)*(КАЛЕНДАРЬ!$AG20=GRID!$B$3:$BI$3), 0))*GRID!$B$66*(1-GRID!$B$69),0))</f>
        <v>13124</v>
      </c>
      <c r="G267" s="47" t="e" cm="1">
        <f t="array" ref="G267">IF($I$2="Раннее бронирование",
INDEX(GRID!$B$4:$BI$14,MATCH(G$7,GRID!$A$4:$A$14,0),MATCH(1,($U$2=GRID!$B$1:$BI$1)*(КАЛЕНДАРЬ!$AG20=GRID!$B$3:$BI$3), 0))*GRID!$B$67,
ROUNDUP(INDEX(GRID!$B$4:$BI$14,MATCH(G$7,GRID!$A$4:$A$14,0),MATCH(1,($U$2=GRID!$B$1:$BI$1)*(КАЛЕНДАРЬ!$AG20=GRID!$B$3:$BI$3),0))*GRID!$B$66*(1-GRID!$B$69),0))</f>
        <v>#N/A</v>
      </c>
      <c r="H267" s="48" t="e" cm="1">
        <f t="array" ref="H267">IF($I$2="Раннее бронирование",
INDEX(GRID!$B$17:$BI$27,MATCH(G$7,GRID!$A$17:$A$27,0),MATCH(1,($U$2=GRID!$B$1:$BI$1)*(КАЛЕНДАРЬ!$AG20=GRID!$B$3:$BI$3), 0))*GRID!$B$67,
ROUNDUP(INDEX(GRID!$B$17:$BI$27,MATCH(G$7,GRID!$A$17:$A$27,0),MATCH(1,($U$2=GRID!$B$1:$BI$1)*(КАЛЕНДАРЬ!$AG20=GRID!$B$3:$BI$3), 0))*GRID!$B$66*(1-GRID!$B$69),0))</f>
        <v>#N/A</v>
      </c>
      <c r="I267" s="47" t="e" cm="1">
        <f t="array" ref="I267">IF($I$2="Раннее бронирование",
INDEX(GRID!$B$4:$BI$14,MATCH(I$7,GRID!$A$4:$A$14,0),MATCH(1,($U$2=GRID!$B$1:$BI$1)*(КАЛЕНДАРЬ!$AG20=GRID!$B$3:$BI$3), 0))*GRID!$B$67,
ROUNDUP(INDEX(GRID!$B$4:$BI$14,MATCH(I$7,GRID!$A$4:$A$14,0),MATCH(1,($U$2=GRID!$B$1:$BI$1)*(КАЛЕНДАРЬ!$AG20=GRID!$B$3:$BI$3),0))*GRID!$B$66*(1-GRID!$B$69),0))</f>
        <v>#N/A</v>
      </c>
      <c r="J267" s="48" t="e" cm="1">
        <f t="array" ref="J267">IF($I$2="Раннее бронирование",
INDEX(GRID!$B$17:$BI$27,MATCH(I$7,GRID!$A$17:$A$27,0),MATCH(1,($U$2=GRID!$B$1:$BI$1)*(КАЛЕНДАРЬ!$AG20=GRID!$B$3:$BI$3), 0))*GRID!$B$67,
ROUNDUP(INDEX(GRID!$B$17:$BI$27,MATCH(I$7,GRID!$A$17:$A$27,0),MATCH(1,($U$2=GRID!$B$1:$BI$1)*(КАЛЕНДАРЬ!$AG20=GRID!$B$3:$BI$3), 0))*GRID!$B$66*(1-GRID!$B$69),0))</f>
        <v>#N/A</v>
      </c>
      <c r="K267" s="47" cm="1">
        <f t="array" ref="K267">IF($I$2="Раннее бронирование",
INDEX(GRID!$B$4:$BI$14,MATCH(K$7,GRID!$A$4:$A$14,0),MATCH(1,($U$2=GRID!$B$1:$BI$1)*(КАЛЕНДАРЬ!$AG20=GRID!$B$3:$BI$3), 0))*GRID!$B$67,
ROUNDUP(INDEX(GRID!$B$4:$BI$14,MATCH(K$7,GRID!$A$4:$A$14,0),MATCH(1,($U$2=GRID!$B$1:$BI$1)*(КАЛЕНДАРЬ!$AG20=GRID!$B$3:$BI$3),0))*GRID!$B$66*(1-GRID!$B$69),0))</f>
        <v>14552</v>
      </c>
      <c r="L267" s="48" cm="1">
        <f t="array" ref="L267">IF($I$2="Раннее бронирование",
INDEX(GRID!$B$17:$BI$27,MATCH(K$7,GRID!$A$17:$A$27,0),MATCH(1,($U$2=GRID!$B$1:$BI$1)*(КАЛЕНДАРЬ!$AG20=GRID!$B$3:$BI$3), 0))*GRID!$B$67,
ROUNDUP(INDEX(GRID!$B$17:$BI$27,MATCH(K$7,GRID!$A$17:$A$27,0),MATCH(1,($U$2=GRID!$B$1:$BI$1)*(КАЛЕНДАРЬ!$AG20=GRID!$B$3:$BI$3), 0))*GRID!$B$66*(1-GRID!$B$69),0))</f>
        <v>16252</v>
      </c>
      <c r="M267" s="47" cm="1">
        <f t="array" ref="M267">IF($I$2="Раннее бронирование",
INDEX(GRID!$B$4:$BI$14,MATCH(M$7,GRID!$A$4:$A$14,0),MATCH(1,($U$2=GRID!$B$1:$BI$1)*(КАЛЕНДАРЬ!$AG20=GRID!$B$3:$BI$3), 0))*GRID!$B$67,
ROUNDUP(INDEX(GRID!$B$4:$BI$14,MATCH(M$7,GRID!$A$4:$A$14,0),MATCH(1,($U$2=GRID!$B$1:$BI$1)*(КАЛЕНДАРЬ!$AG20=GRID!$B$3:$BI$3),0))*GRID!$B$66*(1-GRID!$B$69),0))</f>
        <v>15776</v>
      </c>
      <c r="N267" s="48" cm="1">
        <f t="array" ref="N267">IF($I$2="Раннее бронирование",
INDEX(GRID!$B$17:$BI$27,MATCH(M$7,GRID!$A$17:$A$27,0),MATCH(1,($U$2=GRID!$B$1:$BI$1)*(КАЛЕНДАРЬ!$AG20=GRID!$B$3:$BI$3), 0))*GRID!$B$67,
ROUNDUP(INDEX(GRID!$B$17:$BI$27,MATCH(M$7,GRID!$A$17:$A$27,0),MATCH(1,($U$2=GRID!$B$1:$BI$1)*(КАЛЕНДАРЬ!$AG20=GRID!$B$3:$BI$3), 0))*GRID!$B$66*(1-GRID!$B$69),0))</f>
        <v>17476</v>
      </c>
      <c r="O267" s="47" cm="1">
        <f t="array" ref="O267">IF($I$2="Раннее бронирование",
INDEX(GRID!$B$4:$BI$14,MATCH(O$7,GRID!$A$4:$A$14,0),MATCH(1,($U$2=GRID!$B$1:$BI$1)*(КАЛЕНДАРЬ!$AG20=GRID!$B$3:$BI$3), 0))*GRID!$B$67,
ROUNDUP(INDEX(GRID!$B$4:$BI$14,MATCH(O$7,GRID!$A$4:$A$14,0),MATCH(1,($U$2=GRID!$B$1:$BI$1)*(КАЛЕНДАРЬ!$AG20=GRID!$B$3:$BI$3),0))*GRID!$B$66*(1-GRID!$B$69),0))</f>
        <v>20808</v>
      </c>
      <c r="P267" s="48" cm="1">
        <f t="array" ref="P267">IF($I$2="Раннее бронирование",
INDEX(GRID!$B$17:$BI$27,MATCH(O$7,GRID!$A$17:$A$27,0),MATCH(1,($U$2=GRID!$B$1:$BI$1)*(КАЛЕНДАРЬ!$AG20=GRID!$B$3:$BI$3), 0))*GRID!$B$67,
ROUNDUP(INDEX(GRID!$B$17:$BI$27,MATCH(O$7,GRID!$A$17:$A$27,0),MATCH(1,($U$2=GRID!$B$1:$BI$1)*(КАЛЕНДАРЬ!$AG20=GRID!$B$3:$BI$3), 0))*GRID!$B$66*(1-GRID!$B$69),0))</f>
        <v>22508</v>
      </c>
      <c r="Q267" s="47" t="e" cm="1">
        <f t="array" ref="Q267">IF($I$2="Раннее бронирование",
INDEX(GRID!$B$4:$BI$14,MATCH(Q$7,GRID!$A$4:$A$14,0),MATCH(1,($U$2=GRID!$B$1:$BI$1)*(КАЛЕНДАРЬ!$AG20=GRID!$B$3:$BI$3), 0))*GRID!$B$67,
ROUNDUP(INDEX(GRID!$B$4:$BI$14,MATCH(Q$7,GRID!$A$4:$A$14,0),MATCH(1,($U$2=GRID!$B$1:$BI$1)*(КАЛЕНДАРЬ!$AG20=GRID!$B$3:$BI$3),0))*GRID!$B$66*(1-GRID!$B$69),0))</f>
        <v>#N/A</v>
      </c>
      <c r="R267" s="48" t="e" cm="1">
        <f t="array" ref="R267">IF($I$2="Раннее бронирование",
INDEX(GRID!$B$17:$BI$27,MATCH(Q$7,GRID!$A$17:$A$27,0),MATCH(1,($U$2=GRID!$B$1:$BI$1)*(КАЛЕНДАРЬ!$AG20=GRID!$B$3:$BI$3), 0))*GRID!$B$67,
ROUNDUP(INDEX(GRID!$B$17:$BI$27,MATCH(Q$7,GRID!$A$17:$A$27,0),MATCH(1,($U$2=GRID!$B$1:$BI$1)*(КАЛЕНДАРЬ!$AG20=GRID!$B$3:$BI$3), 0))*GRID!$B$66*(1-GRID!$B$69),0))</f>
        <v>#N/A</v>
      </c>
      <c r="S267" s="47" t="e" cm="1">
        <f t="array" ref="S267">IF($I$2="Раннее бронирование",
INDEX(GRID!$B$4:$BI$14,MATCH(S$7,GRID!$A$4:$A$14,0),MATCH(1,($U$2=GRID!$B$1:$BI$1)*(КАЛЕНДАРЬ!$AG20=GRID!$B$3:$BI$3), 0))*GRID!$B$67,
ROUNDUP(INDEX(GRID!$B$4:$BI$14,MATCH(S$7,GRID!$A$4:$A$14,0),MATCH(1,($U$2=GRID!$B$1:$BI$1)*(КАЛЕНДАРЬ!$AG20=GRID!$B$3:$BI$3),0))*GRID!$B$66*(1-GRID!$B$69),0))</f>
        <v>#N/A</v>
      </c>
      <c r="T267" s="48" t="e" cm="1">
        <f t="array" ref="T267">IF($I$2="Раннее бронирование",
INDEX(GRID!$B$17:$BI$27,MATCH(S$7,GRID!$A$17:$A$27,0),MATCH(1,($U$2=GRID!$B$1:$BI$1)*(КАЛЕНДАРЬ!$AG20=GRID!$B$3:$BI$3), 0))*GRID!$B$67,
ROUNDUP(INDEX(GRID!$B$17:$BI$27,MATCH(S$7,GRID!$A$17:$A$27,0),MATCH(1,($U$2=GRID!$B$1:$BI$1)*(КАЛЕНДАРЬ!$AG20=GRID!$B$3:$BI$3), 0))*GRID!$B$66*(1-GRID!$B$69),0))</f>
        <v>#N/A</v>
      </c>
      <c r="U267" s="47" cm="1">
        <f t="array" ref="U267">IF($I$2="Раннее бронирование",
INDEX(GRID!$B$4:$BI$14,MATCH(U$7,GRID!$A$4:$A$14,0),MATCH(1,($U$2=GRID!$B$1:$BI$1)*(КАЛЕНДАРЬ!$AG20=GRID!$B$3:$BI$3), 0))*GRID!$B$67,
ROUNDUP(INDEX(GRID!$B$4:$BI$14,MATCH(U$7,GRID!$A$4:$A$14,0),MATCH(1,($U$2=GRID!$B$1:$BI$1)*(КАЛЕНДАРЬ!$AG20=GRID!$B$3:$BI$3),0))*GRID!$B$66*(1-GRID!$B$69),0))</f>
        <v>31960</v>
      </c>
      <c r="V267" s="48" cm="1">
        <f t="array" ref="V267">IF($I$2="Раннее бронирование",
INDEX(GRID!$B$17:$BI$27,MATCH(U$7,GRID!$A$17:$A$27,0),MATCH(1,($U$2=GRID!$B$1:$BI$1)*(КАЛЕНДАРЬ!$AG20=GRID!$B$3:$BI$3), 0))*GRID!$B$67,
ROUNDUP(INDEX(GRID!$B$17:$BI$27,MATCH(U$7,GRID!$A$17:$A$27,0),MATCH(1,($U$2=GRID!$B$1:$BI$1)*(КАЛЕНДАРЬ!$AG20=GRID!$B$3:$BI$3), 0))*GRID!$B$66*(1-GRID!$B$69),0))</f>
        <v>33660</v>
      </c>
      <c r="W267" s="47" cm="1">
        <f t="array" ref="W267">IF($I$2="Раннее бронирование",
INDEX(GRID!$B$4:$BI$14,MATCH(W$7,GRID!$A$4:$A$14,0),MATCH(1,($U$2=GRID!$B$1:$BI$1)*(КАЛЕНДАРЬ!$AG20=GRID!$B$3:$BI$3), 0))*GRID!$B$67,
ROUNDUP(INDEX(GRID!$B$4:$BI$14,MATCH(W$7,GRID!$A$4:$A$14,0),MATCH(1,($U$2=GRID!$B$1:$BI$1)*(КАЛЕНДАРЬ!$AG20=GRID!$B$3:$BI$3),0))*GRID!$B$66*(1-GRID!$B$69),0))</f>
        <v>134640</v>
      </c>
      <c r="X267" s="48" cm="1">
        <f t="array" ref="X267">IF($I$2="Раннее бронирование",
INDEX(GRID!$B$17:$BI$27,MATCH(W$7,GRID!$A$17:$A$27,0),MATCH(1,($U$2=GRID!$B$1:$BI$1)*(КАЛЕНДАРЬ!$AG20=GRID!$B$3:$BI$3), 0))*GRID!$B$67,
ROUNDUP(INDEX(GRID!$B$17:$BI$27,MATCH(W$7,GRID!$A$17:$A$27,0),MATCH(1,($U$2=GRID!$B$1:$BI$1)*(КАЛЕНДАРЬ!$AG20=GRID!$B$3:$BI$3), 0))*GRID!$B$66*(1-GRID!$B$69),0))</f>
        <v>136340</v>
      </c>
    </row>
    <row r="268" spans="1:24" hidden="1" x14ac:dyDescent="0.2">
      <c r="A268" s="117" t="s">
        <v>45</v>
      </c>
      <c r="B268" s="117">
        <v>18</v>
      </c>
      <c r="C268" s="47" cm="1">
        <f t="array" ref="C268">IF($I$2="Раннее бронирование",
INDEX(GRID!$B$4:$BI$14,MATCH(C$7,GRID!$A$4:$A$14,0),MATCH(1,($U$2=GRID!$B$1:$BI$1)*(КАЛЕНДАРЬ!$AG21=GRID!$B$3:$BI$3), 0))*GRID!$B$67,
ROUNDUP(INDEX(GRID!$B$4:$BI$14,MATCH(C$7,GRID!$A$4:$A$14,0),MATCH(1,($U$2=GRID!$B$1:$BI$1)*(КАЛЕНДАРЬ!$AG21=GRID!$B$3:$BI$3),0))*GRID!$B$66*(1-GRID!$B$69),0))</f>
        <v>10540</v>
      </c>
      <c r="D268" s="48" cm="1">
        <f t="array" ref="D268">IF($I$2="Раннее бронирование",
INDEX(GRID!$B$17:$BI$27,MATCH(C$7,GRID!$A$17:$A$27,0),MATCH(1,($U$2=GRID!$B$1:$BI$1)*(КАЛЕНДАРЬ!$AG21=GRID!$B$3:$BI$3), 0))*GRID!$B$67,
ROUNDUP(INDEX(GRID!$B$17:$BI$27,MATCH(C$7,GRID!$A$17:$A$27,0),MATCH(1,($U$2=GRID!$B$1:$BI$1)*(КАЛЕНДАРЬ!$AG21=GRID!$B$3:$BI$3), 0))*GRID!$B$66*(1-GRID!$B$69),0))</f>
        <v>12240</v>
      </c>
      <c r="E268" s="47" cm="1">
        <f t="array" ref="E268">IF($I$2="Раннее бронирование",
INDEX(GRID!$B$4:$BI$14,MATCH(E$7,GRID!$A$4:$A$14,0),MATCH(1,($U$2=GRID!$B$1:$BI$1)*(КАЛЕНДАРЬ!$AG21=GRID!$B$3:$BI$3), 0))*GRID!$B$67,
ROUNDUP(INDEX(GRID!$B$4:$BI$14,MATCH(E$7,GRID!$A$4:$A$14,0),MATCH(1,($U$2=GRID!$B$1:$BI$1)*(КАЛЕНДАРЬ!$AG21=GRID!$B$3:$BI$3),0))*GRID!$B$66*(1-GRID!$B$69),0))</f>
        <v>11424</v>
      </c>
      <c r="F268" s="48" cm="1">
        <f t="array" ref="F268">IF($I$2="Раннее бронирование",
INDEX(GRID!$B$17:$BI$27,MATCH(E$7,GRID!$A$17:$A$27,0),MATCH(1,($U$2=GRID!$B$1:$BI$1)*(КАЛЕНДАРЬ!$AG21=GRID!$B$3:$BI$3), 0))*GRID!$B$67,
ROUNDUP(INDEX(GRID!$B$17:$BI$27,MATCH(E$7,GRID!$A$17:$A$27,0),MATCH(1,($U$2=GRID!$B$1:$BI$1)*(КАЛЕНДАРЬ!$AG21=GRID!$B$3:$BI$3), 0))*GRID!$B$66*(1-GRID!$B$69),0))</f>
        <v>13124</v>
      </c>
      <c r="G268" s="47" t="e" cm="1">
        <f t="array" ref="G268">IF($I$2="Раннее бронирование",
INDEX(GRID!$B$4:$BI$14,MATCH(G$7,GRID!$A$4:$A$14,0),MATCH(1,($U$2=GRID!$B$1:$BI$1)*(КАЛЕНДАРЬ!$AG21=GRID!$B$3:$BI$3), 0))*GRID!$B$67,
ROUNDUP(INDEX(GRID!$B$4:$BI$14,MATCH(G$7,GRID!$A$4:$A$14,0),MATCH(1,($U$2=GRID!$B$1:$BI$1)*(КАЛЕНДАРЬ!$AG21=GRID!$B$3:$BI$3),0))*GRID!$B$66*(1-GRID!$B$69),0))</f>
        <v>#N/A</v>
      </c>
      <c r="H268" s="48" t="e" cm="1">
        <f t="array" ref="H268">IF($I$2="Раннее бронирование",
INDEX(GRID!$B$17:$BI$27,MATCH(G$7,GRID!$A$17:$A$27,0),MATCH(1,($U$2=GRID!$B$1:$BI$1)*(КАЛЕНДАРЬ!$AG21=GRID!$B$3:$BI$3), 0))*GRID!$B$67,
ROUNDUP(INDEX(GRID!$B$17:$BI$27,MATCH(G$7,GRID!$A$17:$A$27,0),MATCH(1,($U$2=GRID!$B$1:$BI$1)*(КАЛЕНДАРЬ!$AG21=GRID!$B$3:$BI$3), 0))*GRID!$B$66*(1-GRID!$B$69),0))</f>
        <v>#N/A</v>
      </c>
      <c r="I268" s="47" t="e" cm="1">
        <f t="array" ref="I268">IF($I$2="Раннее бронирование",
INDEX(GRID!$B$4:$BI$14,MATCH(I$7,GRID!$A$4:$A$14,0),MATCH(1,($U$2=GRID!$B$1:$BI$1)*(КАЛЕНДАРЬ!$AG21=GRID!$B$3:$BI$3), 0))*GRID!$B$67,
ROUNDUP(INDEX(GRID!$B$4:$BI$14,MATCH(I$7,GRID!$A$4:$A$14,0),MATCH(1,($U$2=GRID!$B$1:$BI$1)*(КАЛЕНДАРЬ!$AG21=GRID!$B$3:$BI$3),0))*GRID!$B$66*(1-GRID!$B$69),0))</f>
        <v>#N/A</v>
      </c>
      <c r="J268" s="48" t="e" cm="1">
        <f t="array" ref="J268">IF($I$2="Раннее бронирование",
INDEX(GRID!$B$17:$BI$27,MATCH(I$7,GRID!$A$17:$A$27,0),MATCH(1,($U$2=GRID!$B$1:$BI$1)*(КАЛЕНДАРЬ!$AG21=GRID!$B$3:$BI$3), 0))*GRID!$B$67,
ROUNDUP(INDEX(GRID!$B$17:$BI$27,MATCH(I$7,GRID!$A$17:$A$27,0),MATCH(1,($U$2=GRID!$B$1:$BI$1)*(КАЛЕНДАРЬ!$AG21=GRID!$B$3:$BI$3), 0))*GRID!$B$66*(1-GRID!$B$69),0))</f>
        <v>#N/A</v>
      </c>
      <c r="K268" s="47" cm="1">
        <f t="array" ref="K268">IF($I$2="Раннее бронирование",
INDEX(GRID!$B$4:$BI$14,MATCH(K$7,GRID!$A$4:$A$14,0),MATCH(1,($U$2=GRID!$B$1:$BI$1)*(КАЛЕНДАРЬ!$AG21=GRID!$B$3:$BI$3), 0))*GRID!$B$67,
ROUNDUP(INDEX(GRID!$B$4:$BI$14,MATCH(K$7,GRID!$A$4:$A$14,0),MATCH(1,($U$2=GRID!$B$1:$BI$1)*(КАЛЕНДАРЬ!$AG21=GRID!$B$3:$BI$3),0))*GRID!$B$66*(1-GRID!$B$69),0))</f>
        <v>14552</v>
      </c>
      <c r="L268" s="48" cm="1">
        <f t="array" ref="L268">IF($I$2="Раннее бронирование",
INDEX(GRID!$B$17:$BI$27,MATCH(K$7,GRID!$A$17:$A$27,0),MATCH(1,($U$2=GRID!$B$1:$BI$1)*(КАЛЕНДАРЬ!$AG21=GRID!$B$3:$BI$3), 0))*GRID!$B$67,
ROUNDUP(INDEX(GRID!$B$17:$BI$27,MATCH(K$7,GRID!$A$17:$A$27,0),MATCH(1,($U$2=GRID!$B$1:$BI$1)*(КАЛЕНДАРЬ!$AG21=GRID!$B$3:$BI$3), 0))*GRID!$B$66*(1-GRID!$B$69),0))</f>
        <v>16252</v>
      </c>
      <c r="M268" s="47" cm="1">
        <f t="array" ref="M268">IF($I$2="Раннее бронирование",
INDEX(GRID!$B$4:$BI$14,MATCH(M$7,GRID!$A$4:$A$14,0),MATCH(1,($U$2=GRID!$B$1:$BI$1)*(КАЛЕНДАРЬ!$AG21=GRID!$B$3:$BI$3), 0))*GRID!$B$67,
ROUNDUP(INDEX(GRID!$B$4:$BI$14,MATCH(M$7,GRID!$A$4:$A$14,0),MATCH(1,($U$2=GRID!$B$1:$BI$1)*(КАЛЕНДАРЬ!$AG21=GRID!$B$3:$BI$3),0))*GRID!$B$66*(1-GRID!$B$69),0))</f>
        <v>15776</v>
      </c>
      <c r="N268" s="48" cm="1">
        <f t="array" ref="N268">IF($I$2="Раннее бронирование",
INDEX(GRID!$B$17:$BI$27,MATCH(M$7,GRID!$A$17:$A$27,0),MATCH(1,($U$2=GRID!$B$1:$BI$1)*(КАЛЕНДАРЬ!$AG21=GRID!$B$3:$BI$3), 0))*GRID!$B$67,
ROUNDUP(INDEX(GRID!$B$17:$BI$27,MATCH(M$7,GRID!$A$17:$A$27,0),MATCH(1,($U$2=GRID!$B$1:$BI$1)*(КАЛЕНДАРЬ!$AG21=GRID!$B$3:$BI$3), 0))*GRID!$B$66*(1-GRID!$B$69),0))</f>
        <v>17476</v>
      </c>
      <c r="O268" s="47" cm="1">
        <f t="array" ref="O268">IF($I$2="Раннее бронирование",
INDEX(GRID!$B$4:$BI$14,MATCH(O$7,GRID!$A$4:$A$14,0),MATCH(1,($U$2=GRID!$B$1:$BI$1)*(КАЛЕНДАРЬ!$AG21=GRID!$B$3:$BI$3), 0))*GRID!$B$67,
ROUNDUP(INDEX(GRID!$B$4:$BI$14,MATCH(O$7,GRID!$A$4:$A$14,0),MATCH(1,($U$2=GRID!$B$1:$BI$1)*(КАЛЕНДАРЬ!$AG21=GRID!$B$3:$BI$3),0))*GRID!$B$66*(1-GRID!$B$69),0))</f>
        <v>20808</v>
      </c>
      <c r="P268" s="48" cm="1">
        <f t="array" ref="P268">IF($I$2="Раннее бронирование",
INDEX(GRID!$B$17:$BI$27,MATCH(O$7,GRID!$A$17:$A$27,0),MATCH(1,($U$2=GRID!$B$1:$BI$1)*(КАЛЕНДАРЬ!$AG21=GRID!$B$3:$BI$3), 0))*GRID!$B$67,
ROUNDUP(INDEX(GRID!$B$17:$BI$27,MATCH(O$7,GRID!$A$17:$A$27,0),MATCH(1,($U$2=GRID!$B$1:$BI$1)*(КАЛЕНДАРЬ!$AG21=GRID!$B$3:$BI$3), 0))*GRID!$B$66*(1-GRID!$B$69),0))</f>
        <v>22508</v>
      </c>
      <c r="Q268" s="47" t="e" cm="1">
        <f t="array" ref="Q268">IF($I$2="Раннее бронирование",
INDEX(GRID!$B$4:$BI$14,MATCH(Q$7,GRID!$A$4:$A$14,0),MATCH(1,($U$2=GRID!$B$1:$BI$1)*(КАЛЕНДАРЬ!$AG21=GRID!$B$3:$BI$3), 0))*GRID!$B$67,
ROUNDUP(INDEX(GRID!$B$4:$BI$14,MATCH(Q$7,GRID!$A$4:$A$14,0),MATCH(1,($U$2=GRID!$B$1:$BI$1)*(КАЛЕНДАРЬ!$AG21=GRID!$B$3:$BI$3),0))*GRID!$B$66*(1-GRID!$B$69),0))</f>
        <v>#N/A</v>
      </c>
      <c r="R268" s="48" t="e" cm="1">
        <f t="array" ref="R268">IF($I$2="Раннее бронирование",
INDEX(GRID!$B$17:$BI$27,MATCH(Q$7,GRID!$A$17:$A$27,0),MATCH(1,($U$2=GRID!$B$1:$BI$1)*(КАЛЕНДАРЬ!$AG21=GRID!$B$3:$BI$3), 0))*GRID!$B$67,
ROUNDUP(INDEX(GRID!$B$17:$BI$27,MATCH(Q$7,GRID!$A$17:$A$27,0),MATCH(1,($U$2=GRID!$B$1:$BI$1)*(КАЛЕНДАРЬ!$AG21=GRID!$B$3:$BI$3), 0))*GRID!$B$66*(1-GRID!$B$69),0))</f>
        <v>#N/A</v>
      </c>
      <c r="S268" s="47" t="e" cm="1">
        <f t="array" ref="S268">IF($I$2="Раннее бронирование",
INDEX(GRID!$B$4:$BI$14,MATCH(S$7,GRID!$A$4:$A$14,0),MATCH(1,($U$2=GRID!$B$1:$BI$1)*(КАЛЕНДАРЬ!$AG21=GRID!$B$3:$BI$3), 0))*GRID!$B$67,
ROUNDUP(INDEX(GRID!$B$4:$BI$14,MATCH(S$7,GRID!$A$4:$A$14,0),MATCH(1,($U$2=GRID!$B$1:$BI$1)*(КАЛЕНДАРЬ!$AG21=GRID!$B$3:$BI$3),0))*GRID!$B$66*(1-GRID!$B$69),0))</f>
        <v>#N/A</v>
      </c>
      <c r="T268" s="48" t="e" cm="1">
        <f t="array" ref="T268">IF($I$2="Раннее бронирование",
INDEX(GRID!$B$17:$BI$27,MATCH(S$7,GRID!$A$17:$A$27,0),MATCH(1,($U$2=GRID!$B$1:$BI$1)*(КАЛЕНДАРЬ!$AG21=GRID!$B$3:$BI$3), 0))*GRID!$B$67,
ROUNDUP(INDEX(GRID!$B$17:$BI$27,MATCH(S$7,GRID!$A$17:$A$27,0),MATCH(1,($U$2=GRID!$B$1:$BI$1)*(КАЛЕНДАРЬ!$AG21=GRID!$B$3:$BI$3), 0))*GRID!$B$66*(1-GRID!$B$69),0))</f>
        <v>#N/A</v>
      </c>
      <c r="U268" s="47" cm="1">
        <f t="array" ref="U268">IF($I$2="Раннее бронирование",
INDEX(GRID!$B$4:$BI$14,MATCH(U$7,GRID!$A$4:$A$14,0),MATCH(1,($U$2=GRID!$B$1:$BI$1)*(КАЛЕНДАРЬ!$AG21=GRID!$B$3:$BI$3), 0))*GRID!$B$67,
ROUNDUP(INDEX(GRID!$B$4:$BI$14,MATCH(U$7,GRID!$A$4:$A$14,0),MATCH(1,($U$2=GRID!$B$1:$BI$1)*(КАЛЕНДАРЬ!$AG21=GRID!$B$3:$BI$3),0))*GRID!$B$66*(1-GRID!$B$69),0))</f>
        <v>31960</v>
      </c>
      <c r="V268" s="48" cm="1">
        <f t="array" ref="V268">IF($I$2="Раннее бронирование",
INDEX(GRID!$B$17:$BI$27,MATCH(U$7,GRID!$A$17:$A$27,0),MATCH(1,($U$2=GRID!$B$1:$BI$1)*(КАЛЕНДАРЬ!$AG21=GRID!$B$3:$BI$3), 0))*GRID!$B$67,
ROUNDUP(INDEX(GRID!$B$17:$BI$27,MATCH(U$7,GRID!$A$17:$A$27,0),MATCH(1,($U$2=GRID!$B$1:$BI$1)*(КАЛЕНДАРЬ!$AG21=GRID!$B$3:$BI$3), 0))*GRID!$B$66*(1-GRID!$B$69),0))</f>
        <v>33660</v>
      </c>
      <c r="W268" s="47" cm="1">
        <f t="array" ref="W268">IF($I$2="Раннее бронирование",
INDEX(GRID!$B$4:$BI$14,MATCH(W$7,GRID!$A$4:$A$14,0),MATCH(1,($U$2=GRID!$B$1:$BI$1)*(КАЛЕНДАРЬ!$AG21=GRID!$B$3:$BI$3), 0))*GRID!$B$67,
ROUNDUP(INDEX(GRID!$B$4:$BI$14,MATCH(W$7,GRID!$A$4:$A$14,0),MATCH(1,($U$2=GRID!$B$1:$BI$1)*(КАЛЕНДАРЬ!$AG21=GRID!$B$3:$BI$3),0))*GRID!$B$66*(1-GRID!$B$69),0))</f>
        <v>134640</v>
      </c>
      <c r="X268" s="48" cm="1">
        <f t="array" ref="X268">IF($I$2="Раннее бронирование",
INDEX(GRID!$B$17:$BI$27,MATCH(W$7,GRID!$A$17:$A$27,0),MATCH(1,($U$2=GRID!$B$1:$BI$1)*(КАЛЕНДАРЬ!$AG21=GRID!$B$3:$BI$3), 0))*GRID!$B$67,
ROUNDUP(INDEX(GRID!$B$17:$BI$27,MATCH(W$7,GRID!$A$17:$A$27,0),MATCH(1,($U$2=GRID!$B$1:$BI$1)*(КАЛЕНДАРЬ!$AG21=GRID!$B$3:$BI$3), 0))*GRID!$B$66*(1-GRID!$B$69),0))</f>
        <v>136340</v>
      </c>
    </row>
    <row r="269" spans="1:24" hidden="1" x14ac:dyDescent="0.2">
      <c r="A269" s="117" t="s">
        <v>46</v>
      </c>
      <c r="B269" s="117">
        <v>19</v>
      </c>
      <c r="C269" s="47" cm="1">
        <f t="array" ref="C269">IF($I$2="Раннее бронирование",
INDEX(GRID!$B$4:$BI$14,MATCH(C$7,GRID!$A$4:$A$14,0),MATCH(1,($U$2=GRID!$B$1:$BI$1)*(КАЛЕНДАРЬ!$AG22=GRID!$B$3:$BI$3), 0))*GRID!$B$67,
ROUNDUP(INDEX(GRID!$B$4:$BI$14,MATCH(C$7,GRID!$A$4:$A$14,0),MATCH(1,($U$2=GRID!$B$1:$BI$1)*(КАЛЕНДАРЬ!$AG22=GRID!$B$3:$BI$3),0))*GRID!$B$66*(1-GRID!$B$69),0))</f>
        <v>10540</v>
      </c>
      <c r="D269" s="48" cm="1">
        <f t="array" ref="D269">IF($I$2="Раннее бронирование",
INDEX(GRID!$B$17:$BI$27,MATCH(C$7,GRID!$A$17:$A$27,0),MATCH(1,($U$2=GRID!$B$1:$BI$1)*(КАЛЕНДАРЬ!$AG22=GRID!$B$3:$BI$3), 0))*GRID!$B$67,
ROUNDUP(INDEX(GRID!$B$17:$BI$27,MATCH(C$7,GRID!$A$17:$A$27,0),MATCH(1,($U$2=GRID!$B$1:$BI$1)*(КАЛЕНДАРЬ!$AG22=GRID!$B$3:$BI$3), 0))*GRID!$B$66*(1-GRID!$B$69),0))</f>
        <v>12240</v>
      </c>
      <c r="E269" s="47" cm="1">
        <f t="array" ref="E269">IF($I$2="Раннее бронирование",
INDEX(GRID!$B$4:$BI$14,MATCH(E$7,GRID!$A$4:$A$14,0),MATCH(1,($U$2=GRID!$B$1:$BI$1)*(КАЛЕНДАРЬ!$AG22=GRID!$B$3:$BI$3), 0))*GRID!$B$67,
ROUNDUP(INDEX(GRID!$B$4:$BI$14,MATCH(E$7,GRID!$A$4:$A$14,0),MATCH(1,($U$2=GRID!$B$1:$BI$1)*(КАЛЕНДАРЬ!$AG22=GRID!$B$3:$BI$3),0))*GRID!$B$66*(1-GRID!$B$69),0))</f>
        <v>11424</v>
      </c>
      <c r="F269" s="48" cm="1">
        <f t="array" ref="F269">IF($I$2="Раннее бронирование",
INDEX(GRID!$B$17:$BI$27,MATCH(E$7,GRID!$A$17:$A$27,0),MATCH(1,($U$2=GRID!$B$1:$BI$1)*(КАЛЕНДАРЬ!$AG22=GRID!$B$3:$BI$3), 0))*GRID!$B$67,
ROUNDUP(INDEX(GRID!$B$17:$BI$27,MATCH(E$7,GRID!$A$17:$A$27,0),MATCH(1,($U$2=GRID!$B$1:$BI$1)*(КАЛЕНДАРЬ!$AG22=GRID!$B$3:$BI$3), 0))*GRID!$B$66*(1-GRID!$B$69),0))</f>
        <v>13124</v>
      </c>
      <c r="G269" s="47" t="e" cm="1">
        <f t="array" ref="G269">IF($I$2="Раннее бронирование",
INDEX(GRID!$B$4:$BI$14,MATCH(G$7,GRID!$A$4:$A$14,0),MATCH(1,($U$2=GRID!$B$1:$BI$1)*(КАЛЕНДАРЬ!$AG22=GRID!$B$3:$BI$3), 0))*GRID!$B$67,
ROUNDUP(INDEX(GRID!$B$4:$BI$14,MATCH(G$7,GRID!$A$4:$A$14,0),MATCH(1,($U$2=GRID!$B$1:$BI$1)*(КАЛЕНДАРЬ!$AG22=GRID!$B$3:$BI$3),0))*GRID!$B$66*(1-GRID!$B$69),0))</f>
        <v>#N/A</v>
      </c>
      <c r="H269" s="48" t="e" cm="1">
        <f t="array" ref="H269">IF($I$2="Раннее бронирование",
INDEX(GRID!$B$17:$BI$27,MATCH(G$7,GRID!$A$17:$A$27,0),MATCH(1,($U$2=GRID!$B$1:$BI$1)*(КАЛЕНДАРЬ!$AG22=GRID!$B$3:$BI$3), 0))*GRID!$B$67,
ROUNDUP(INDEX(GRID!$B$17:$BI$27,MATCH(G$7,GRID!$A$17:$A$27,0),MATCH(1,($U$2=GRID!$B$1:$BI$1)*(КАЛЕНДАРЬ!$AG22=GRID!$B$3:$BI$3), 0))*GRID!$B$66*(1-GRID!$B$69),0))</f>
        <v>#N/A</v>
      </c>
      <c r="I269" s="47" t="e" cm="1">
        <f t="array" ref="I269">IF($I$2="Раннее бронирование",
INDEX(GRID!$B$4:$BI$14,MATCH(I$7,GRID!$A$4:$A$14,0),MATCH(1,($U$2=GRID!$B$1:$BI$1)*(КАЛЕНДАРЬ!$AG22=GRID!$B$3:$BI$3), 0))*GRID!$B$67,
ROUNDUP(INDEX(GRID!$B$4:$BI$14,MATCH(I$7,GRID!$A$4:$A$14,0),MATCH(1,($U$2=GRID!$B$1:$BI$1)*(КАЛЕНДАРЬ!$AG22=GRID!$B$3:$BI$3),0))*GRID!$B$66*(1-GRID!$B$69),0))</f>
        <v>#N/A</v>
      </c>
      <c r="J269" s="48" t="e" cm="1">
        <f t="array" ref="J269">IF($I$2="Раннее бронирование",
INDEX(GRID!$B$17:$BI$27,MATCH(I$7,GRID!$A$17:$A$27,0),MATCH(1,($U$2=GRID!$B$1:$BI$1)*(КАЛЕНДАРЬ!$AG22=GRID!$B$3:$BI$3), 0))*GRID!$B$67,
ROUNDUP(INDEX(GRID!$B$17:$BI$27,MATCH(I$7,GRID!$A$17:$A$27,0),MATCH(1,($U$2=GRID!$B$1:$BI$1)*(КАЛЕНДАРЬ!$AG22=GRID!$B$3:$BI$3), 0))*GRID!$B$66*(1-GRID!$B$69),0))</f>
        <v>#N/A</v>
      </c>
      <c r="K269" s="47" cm="1">
        <f t="array" ref="K269">IF($I$2="Раннее бронирование",
INDEX(GRID!$B$4:$BI$14,MATCH(K$7,GRID!$A$4:$A$14,0),MATCH(1,($U$2=GRID!$B$1:$BI$1)*(КАЛЕНДАРЬ!$AG22=GRID!$B$3:$BI$3), 0))*GRID!$B$67,
ROUNDUP(INDEX(GRID!$B$4:$BI$14,MATCH(K$7,GRID!$A$4:$A$14,0),MATCH(1,($U$2=GRID!$B$1:$BI$1)*(КАЛЕНДАРЬ!$AG22=GRID!$B$3:$BI$3),0))*GRID!$B$66*(1-GRID!$B$69),0))</f>
        <v>14552</v>
      </c>
      <c r="L269" s="48" cm="1">
        <f t="array" ref="L269">IF($I$2="Раннее бронирование",
INDEX(GRID!$B$17:$BI$27,MATCH(K$7,GRID!$A$17:$A$27,0),MATCH(1,($U$2=GRID!$B$1:$BI$1)*(КАЛЕНДАРЬ!$AG22=GRID!$B$3:$BI$3), 0))*GRID!$B$67,
ROUNDUP(INDEX(GRID!$B$17:$BI$27,MATCH(K$7,GRID!$A$17:$A$27,0),MATCH(1,($U$2=GRID!$B$1:$BI$1)*(КАЛЕНДАРЬ!$AG22=GRID!$B$3:$BI$3), 0))*GRID!$B$66*(1-GRID!$B$69),0))</f>
        <v>16252</v>
      </c>
      <c r="M269" s="47" cm="1">
        <f t="array" ref="M269">IF($I$2="Раннее бронирование",
INDEX(GRID!$B$4:$BI$14,MATCH(M$7,GRID!$A$4:$A$14,0),MATCH(1,($U$2=GRID!$B$1:$BI$1)*(КАЛЕНДАРЬ!$AG22=GRID!$B$3:$BI$3), 0))*GRID!$B$67,
ROUNDUP(INDEX(GRID!$B$4:$BI$14,MATCH(M$7,GRID!$A$4:$A$14,0),MATCH(1,($U$2=GRID!$B$1:$BI$1)*(КАЛЕНДАРЬ!$AG22=GRID!$B$3:$BI$3),0))*GRID!$B$66*(1-GRID!$B$69),0))</f>
        <v>15776</v>
      </c>
      <c r="N269" s="48" cm="1">
        <f t="array" ref="N269">IF($I$2="Раннее бронирование",
INDEX(GRID!$B$17:$BI$27,MATCH(M$7,GRID!$A$17:$A$27,0),MATCH(1,($U$2=GRID!$B$1:$BI$1)*(КАЛЕНДАРЬ!$AG22=GRID!$B$3:$BI$3), 0))*GRID!$B$67,
ROUNDUP(INDEX(GRID!$B$17:$BI$27,MATCH(M$7,GRID!$A$17:$A$27,0),MATCH(1,($U$2=GRID!$B$1:$BI$1)*(КАЛЕНДАРЬ!$AG22=GRID!$B$3:$BI$3), 0))*GRID!$B$66*(1-GRID!$B$69),0))</f>
        <v>17476</v>
      </c>
      <c r="O269" s="47" cm="1">
        <f t="array" ref="O269">IF($I$2="Раннее бронирование",
INDEX(GRID!$B$4:$BI$14,MATCH(O$7,GRID!$A$4:$A$14,0),MATCH(1,($U$2=GRID!$B$1:$BI$1)*(КАЛЕНДАРЬ!$AG22=GRID!$B$3:$BI$3), 0))*GRID!$B$67,
ROUNDUP(INDEX(GRID!$B$4:$BI$14,MATCH(O$7,GRID!$A$4:$A$14,0),MATCH(1,($U$2=GRID!$B$1:$BI$1)*(КАЛЕНДАРЬ!$AG22=GRID!$B$3:$BI$3),0))*GRID!$B$66*(1-GRID!$B$69),0))</f>
        <v>20808</v>
      </c>
      <c r="P269" s="48" cm="1">
        <f t="array" ref="P269">IF($I$2="Раннее бронирование",
INDEX(GRID!$B$17:$BI$27,MATCH(O$7,GRID!$A$17:$A$27,0),MATCH(1,($U$2=GRID!$B$1:$BI$1)*(КАЛЕНДАРЬ!$AG22=GRID!$B$3:$BI$3), 0))*GRID!$B$67,
ROUNDUP(INDEX(GRID!$B$17:$BI$27,MATCH(O$7,GRID!$A$17:$A$27,0),MATCH(1,($U$2=GRID!$B$1:$BI$1)*(КАЛЕНДАРЬ!$AG22=GRID!$B$3:$BI$3), 0))*GRID!$B$66*(1-GRID!$B$69),0))</f>
        <v>22508</v>
      </c>
      <c r="Q269" s="47" t="e" cm="1">
        <f t="array" ref="Q269">IF($I$2="Раннее бронирование",
INDEX(GRID!$B$4:$BI$14,MATCH(Q$7,GRID!$A$4:$A$14,0),MATCH(1,($U$2=GRID!$B$1:$BI$1)*(КАЛЕНДАРЬ!$AG22=GRID!$B$3:$BI$3), 0))*GRID!$B$67,
ROUNDUP(INDEX(GRID!$B$4:$BI$14,MATCH(Q$7,GRID!$A$4:$A$14,0),MATCH(1,($U$2=GRID!$B$1:$BI$1)*(КАЛЕНДАРЬ!$AG22=GRID!$B$3:$BI$3),0))*GRID!$B$66*(1-GRID!$B$69),0))</f>
        <v>#N/A</v>
      </c>
      <c r="R269" s="48" t="e" cm="1">
        <f t="array" ref="R269">IF($I$2="Раннее бронирование",
INDEX(GRID!$B$17:$BI$27,MATCH(Q$7,GRID!$A$17:$A$27,0),MATCH(1,($U$2=GRID!$B$1:$BI$1)*(КАЛЕНДАРЬ!$AG22=GRID!$B$3:$BI$3), 0))*GRID!$B$67,
ROUNDUP(INDEX(GRID!$B$17:$BI$27,MATCH(Q$7,GRID!$A$17:$A$27,0),MATCH(1,($U$2=GRID!$B$1:$BI$1)*(КАЛЕНДАРЬ!$AG22=GRID!$B$3:$BI$3), 0))*GRID!$B$66*(1-GRID!$B$69),0))</f>
        <v>#N/A</v>
      </c>
      <c r="S269" s="47" t="e" cm="1">
        <f t="array" ref="S269">IF($I$2="Раннее бронирование",
INDEX(GRID!$B$4:$BI$14,MATCH(S$7,GRID!$A$4:$A$14,0),MATCH(1,($U$2=GRID!$B$1:$BI$1)*(КАЛЕНДАРЬ!$AG22=GRID!$B$3:$BI$3), 0))*GRID!$B$67,
ROUNDUP(INDEX(GRID!$B$4:$BI$14,MATCH(S$7,GRID!$A$4:$A$14,0),MATCH(1,($U$2=GRID!$B$1:$BI$1)*(КАЛЕНДАРЬ!$AG22=GRID!$B$3:$BI$3),0))*GRID!$B$66*(1-GRID!$B$69),0))</f>
        <v>#N/A</v>
      </c>
      <c r="T269" s="48" t="e" cm="1">
        <f t="array" ref="T269">IF($I$2="Раннее бронирование",
INDEX(GRID!$B$17:$BI$27,MATCH(S$7,GRID!$A$17:$A$27,0),MATCH(1,($U$2=GRID!$B$1:$BI$1)*(КАЛЕНДАРЬ!$AG22=GRID!$B$3:$BI$3), 0))*GRID!$B$67,
ROUNDUP(INDEX(GRID!$B$17:$BI$27,MATCH(S$7,GRID!$A$17:$A$27,0),MATCH(1,($U$2=GRID!$B$1:$BI$1)*(КАЛЕНДАРЬ!$AG22=GRID!$B$3:$BI$3), 0))*GRID!$B$66*(1-GRID!$B$69),0))</f>
        <v>#N/A</v>
      </c>
      <c r="U269" s="47" cm="1">
        <f t="array" ref="U269">IF($I$2="Раннее бронирование",
INDEX(GRID!$B$4:$BI$14,MATCH(U$7,GRID!$A$4:$A$14,0),MATCH(1,($U$2=GRID!$B$1:$BI$1)*(КАЛЕНДАРЬ!$AG22=GRID!$B$3:$BI$3), 0))*GRID!$B$67,
ROUNDUP(INDEX(GRID!$B$4:$BI$14,MATCH(U$7,GRID!$A$4:$A$14,0),MATCH(1,($U$2=GRID!$B$1:$BI$1)*(КАЛЕНДАРЬ!$AG22=GRID!$B$3:$BI$3),0))*GRID!$B$66*(1-GRID!$B$69),0))</f>
        <v>31960</v>
      </c>
      <c r="V269" s="48" cm="1">
        <f t="array" ref="V269">IF($I$2="Раннее бронирование",
INDEX(GRID!$B$17:$BI$27,MATCH(U$7,GRID!$A$17:$A$27,0),MATCH(1,($U$2=GRID!$B$1:$BI$1)*(КАЛЕНДАРЬ!$AG22=GRID!$B$3:$BI$3), 0))*GRID!$B$67,
ROUNDUP(INDEX(GRID!$B$17:$BI$27,MATCH(U$7,GRID!$A$17:$A$27,0),MATCH(1,($U$2=GRID!$B$1:$BI$1)*(КАЛЕНДАРЬ!$AG22=GRID!$B$3:$BI$3), 0))*GRID!$B$66*(1-GRID!$B$69),0))</f>
        <v>33660</v>
      </c>
      <c r="W269" s="47" cm="1">
        <f t="array" ref="W269">IF($I$2="Раннее бронирование",
INDEX(GRID!$B$4:$BI$14,MATCH(W$7,GRID!$A$4:$A$14,0),MATCH(1,($U$2=GRID!$B$1:$BI$1)*(КАЛЕНДАРЬ!$AG22=GRID!$B$3:$BI$3), 0))*GRID!$B$67,
ROUNDUP(INDEX(GRID!$B$4:$BI$14,MATCH(W$7,GRID!$A$4:$A$14,0),MATCH(1,($U$2=GRID!$B$1:$BI$1)*(КАЛЕНДАРЬ!$AG22=GRID!$B$3:$BI$3),0))*GRID!$B$66*(1-GRID!$B$69),0))</f>
        <v>134640</v>
      </c>
      <c r="X269" s="48" cm="1">
        <f t="array" ref="X269">IF($I$2="Раннее бронирование",
INDEX(GRID!$B$17:$BI$27,MATCH(W$7,GRID!$A$17:$A$27,0),MATCH(1,($U$2=GRID!$B$1:$BI$1)*(КАЛЕНДАРЬ!$AG22=GRID!$B$3:$BI$3), 0))*GRID!$B$67,
ROUNDUP(INDEX(GRID!$B$17:$BI$27,MATCH(W$7,GRID!$A$17:$A$27,0),MATCH(1,($U$2=GRID!$B$1:$BI$1)*(КАЛЕНДАРЬ!$AG22=GRID!$B$3:$BI$3), 0))*GRID!$B$66*(1-GRID!$B$69),0))</f>
        <v>136340</v>
      </c>
    </row>
    <row r="270" spans="1:24" hidden="1" x14ac:dyDescent="0.2">
      <c r="A270" s="117" t="s">
        <v>47</v>
      </c>
      <c r="B270" s="117">
        <v>20</v>
      </c>
      <c r="C270" s="47" cm="1">
        <f t="array" ref="C270">IF($I$2="Раннее бронирование",
INDEX(GRID!$B$4:$BI$14,MATCH(C$7,GRID!$A$4:$A$14,0),MATCH(1,($U$2=GRID!$B$1:$BI$1)*(КАЛЕНДАРЬ!$AG23=GRID!$B$3:$BI$3), 0))*GRID!$B$67,
ROUNDUP(INDEX(GRID!$B$4:$BI$14,MATCH(C$7,GRID!$A$4:$A$14,0),MATCH(1,($U$2=GRID!$B$1:$BI$1)*(КАЛЕНДАРЬ!$AG23=GRID!$B$3:$BI$3),0))*GRID!$B$66*(1-GRID!$B$69),0))</f>
        <v>10540</v>
      </c>
      <c r="D270" s="48" cm="1">
        <f t="array" ref="D270">IF($I$2="Раннее бронирование",
INDEX(GRID!$B$17:$BI$27,MATCH(C$7,GRID!$A$17:$A$27,0),MATCH(1,($U$2=GRID!$B$1:$BI$1)*(КАЛЕНДАРЬ!$AG23=GRID!$B$3:$BI$3), 0))*GRID!$B$67,
ROUNDUP(INDEX(GRID!$B$17:$BI$27,MATCH(C$7,GRID!$A$17:$A$27,0),MATCH(1,($U$2=GRID!$B$1:$BI$1)*(КАЛЕНДАРЬ!$AG23=GRID!$B$3:$BI$3), 0))*GRID!$B$66*(1-GRID!$B$69),0))</f>
        <v>12240</v>
      </c>
      <c r="E270" s="47" cm="1">
        <f t="array" ref="E270">IF($I$2="Раннее бронирование",
INDEX(GRID!$B$4:$BI$14,MATCH(E$7,GRID!$A$4:$A$14,0),MATCH(1,($U$2=GRID!$B$1:$BI$1)*(КАЛЕНДАРЬ!$AG23=GRID!$B$3:$BI$3), 0))*GRID!$B$67,
ROUNDUP(INDEX(GRID!$B$4:$BI$14,MATCH(E$7,GRID!$A$4:$A$14,0),MATCH(1,($U$2=GRID!$B$1:$BI$1)*(КАЛЕНДАРЬ!$AG23=GRID!$B$3:$BI$3),0))*GRID!$B$66*(1-GRID!$B$69),0))</f>
        <v>11424</v>
      </c>
      <c r="F270" s="48" cm="1">
        <f t="array" ref="F270">IF($I$2="Раннее бронирование",
INDEX(GRID!$B$17:$BI$27,MATCH(E$7,GRID!$A$17:$A$27,0),MATCH(1,($U$2=GRID!$B$1:$BI$1)*(КАЛЕНДАРЬ!$AG23=GRID!$B$3:$BI$3), 0))*GRID!$B$67,
ROUNDUP(INDEX(GRID!$B$17:$BI$27,MATCH(E$7,GRID!$A$17:$A$27,0),MATCH(1,($U$2=GRID!$B$1:$BI$1)*(КАЛЕНДАРЬ!$AG23=GRID!$B$3:$BI$3), 0))*GRID!$B$66*(1-GRID!$B$69),0))</f>
        <v>13124</v>
      </c>
      <c r="G270" s="47" t="e" cm="1">
        <f t="array" ref="G270">IF($I$2="Раннее бронирование",
INDEX(GRID!$B$4:$BI$14,MATCH(G$7,GRID!$A$4:$A$14,0),MATCH(1,($U$2=GRID!$B$1:$BI$1)*(КАЛЕНДАРЬ!$AG23=GRID!$B$3:$BI$3), 0))*GRID!$B$67,
ROUNDUP(INDEX(GRID!$B$4:$BI$14,MATCH(G$7,GRID!$A$4:$A$14,0),MATCH(1,($U$2=GRID!$B$1:$BI$1)*(КАЛЕНДАРЬ!$AG23=GRID!$B$3:$BI$3),0))*GRID!$B$66*(1-GRID!$B$69),0))</f>
        <v>#N/A</v>
      </c>
      <c r="H270" s="48" t="e" cm="1">
        <f t="array" ref="H270">IF($I$2="Раннее бронирование",
INDEX(GRID!$B$17:$BI$27,MATCH(G$7,GRID!$A$17:$A$27,0),MATCH(1,($U$2=GRID!$B$1:$BI$1)*(КАЛЕНДАРЬ!$AG23=GRID!$B$3:$BI$3), 0))*GRID!$B$67,
ROUNDUP(INDEX(GRID!$B$17:$BI$27,MATCH(G$7,GRID!$A$17:$A$27,0),MATCH(1,($U$2=GRID!$B$1:$BI$1)*(КАЛЕНДАРЬ!$AG23=GRID!$B$3:$BI$3), 0))*GRID!$B$66*(1-GRID!$B$69),0))</f>
        <v>#N/A</v>
      </c>
      <c r="I270" s="47" t="e" cm="1">
        <f t="array" ref="I270">IF($I$2="Раннее бронирование",
INDEX(GRID!$B$4:$BI$14,MATCH(I$7,GRID!$A$4:$A$14,0),MATCH(1,($U$2=GRID!$B$1:$BI$1)*(КАЛЕНДАРЬ!$AG23=GRID!$B$3:$BI$3), 0))*GRID!$B$67,
ROUNDUP(INDEX(GRID!$B$4:$BI$14,MATCH(I$7,GRID!$A$4:$A$14,0),MATCH(1,($U$2=GRID!$B$1:$BI$1)*(КАЛЕНДАРЬ!$AG23=GRID!$B$3:$BI$3),0))*GRID!$B$66*(1-GRID!$B$69),0))</f>
        <v>#N/A</v>
      </c>
      <c r="J270" s="48" t="e" cm="1">
        <f t="array" ref="J270">IF($I$2="Раннее бронирование",
INDEX(GRID!$B$17:$BI$27,MATCH(I$7,GRID!$A$17:$A$27,0),MATCH(1,($U$2=GRID!$B$1:$BI$1)*(КАЛЕНДАРЬ!$AG23=GRID!$B$3:$BI$3), 0))*GRID!$B$67,
ROUNDUP(INDEX(GRID!$B$17:$BI$27,MATCH(I$7,GRID!$A$17:$A$27,0),MATCH(1,($U$2=GRID!$B$1:$BI$1)*(КАЛЕНДАРЬ!$AG23=GRID!$B$3:$BI$3), 0))*GRID!$B$66*(1-GRID!$B$69),0))</f>
        <v>#N/A</v>
      </c>
      <c r="K270" s="47" cm="1">
        <f t="array" ref="K270">IF($I$2="Раннее бронирование",
INDEX(GRID!$B$4:$BI$14,MATCH(K$7,GRID!$A$4:$A$14,0),MATCH(1,($U$2=GRID!$B$1:$BI$1)*(КАЛЕНДАРЬ!$AG23=GRID!$B$3:$BI$3), 0))*GRID!$B$67,
ROUNDUP(INDEX(GRID!$B$4:$BI$14,MATCH(K$7,GRID!$A$4:$A$14,0),MATCH(1,($U$2=GRID!$B$1:$BI$1)*(КАЛЕНДАРЬ!$AG23=GRID!$B$3:$BI$3),0))*GRID!$B$66*(1-GRID!$B$69),0))</f>
        <v>14552</v>
      </c>
      <c r="L270" s="48" cm="1">
        <f t="array" ref="L270">IF($I$2="Раннее бронирование",
INDEX(GRID!$B$17:$BI$27,MATCH(K$7,GRID!$A$17:$A$27,0),MATCH(1,($U$2=GRID!$B$1:$BI$1)*(КАЛЕНДАРЬ!$AG23=GRID!$B$3:$BI$3), 0))*GRID!$B$67,
ROUNDUP(INDEX(GRID!$B$17:$BI$27,MATCH(K$7,GRID!$A$17:$A$27,0),MATCH(1,($U$2=GRID!$B$1:$BI$1)*(КАЛЕНДАРЬ!$AG23=GRID!$B$3:$BI$3), 0))*GRID!$B$66*(1-GRID!$B$69),0))</f>
        <v>16252</v>
      </c>
      <c r="M270" s="47" cm="1">
        <f t="array" ref="M270">IF($I$2="Раннее бронирование",
INDEX(GRID!$B$4:$BI$14,MATCH(M$7,GRID!$A$4:$A$14,0),MATCH(1,($U$2=GRID!$B$1:$BI$1)*(КАЛЕНДАРЬ!$AG23=GRID!$B$3:$BI$3), 0))*GRID!$B$67,
ROUNDUP(INDEX(GRID!$B$4:$BI$14,MATCH(M$7,GRID!$A$4:$A$14,0),MATCH(1,($U$2=GRID!$B$1:$BI$1)*(КАЛЕНДАРЬ!$AG23=GRID!$B$3:$BI$3),0))*GRID!$B$66*(1-GRID!$B$69),0))</f>
        <v>15776</v>
      </c>
      <c r="N270" s="48" cm="1">
        <f t="array" ref="N270">IF($I$2="Раннее бронирование",
INDEX(GRID!$B$17:$BI$27,MATCH(M$7,GRID!$A$17:$A$27,0),MATCH(1,($U$2=GRID!$B$1:$BI$1)*(КАЛЕНДАРЬ!$AG23=GRID!$B$3:$BI$3), 0))*GRID!$B$67,
ROUNDUP(INDEX(GRID!$B$17:$BI$27,MATCH(M$7,GRID!$A$17:$A$27,0),MATCH(1,($U$2=GRID!$B$1:$BI$1)*(КАЛЕНДАРЬ!$AG23=GRID!$B$3:$BI$3), 0))*GRID!$B$66*(1-GRID!$B$69),0))</f>
        <v>17476</v>
      </c>
      <c r="O270" s="47" cm="1">
        <f t="array" ref="O270">IF($I$2="Раннее бронирование",
INDEX(GRID!$B$4:$BI$14,MATCH(O$7,GRID!$A$4:$A$14,0),MATCH(1,($U$2=GRID!$B$1:$BI$1)*(КАЛЕНДАРЬ!$AG23=GRID!$B$3:$BI$3), 0))*GRID!$B$67,
ROUNDUP(INDEX(GRID!$B$4:$BI$14,MATCH(O$7,GRID!$A$4:$A$14,0),MATCH(1,($U$2=GRID!$B$1:$BI$1)*(КАЛЕНДАРЬ!$AG23=GRID!$B$3:$BI$3),0))*GRID!$B$66*(1-GRID!$B$69),0))</f>
        <v>20808</v>
      </c>
      <c r="P270" s="48" cm="1">
        <f t="array" ref="P270">IF($I$2="Раннее бронирование",
INDEX(GRID!$B$17:$BI$27,MATCH(O$7,GRID!$A$17:$A$27,0),MATCH(1,($U$2=GRID!$B$1:$BI$1)*(КАЛЕНДАРЬ!$AG23=GRID!$B$3:$BI$3), 0))*GRID!$B$67,
ROUNDUP(INDEX(GRID!$B$17:$BI$27,MATCH(O$7,GRID!$A$17:$A$27,0),MATCH(1,($U$2=GRID!$B$1:$BI$1)*(КАЛЕНДАРЬ!$AG23=GRID!$B$3:$BI$3), 0))*GRID!$B$66*(1-GRID!$B$69),0))</f>
        <v>22508</v>
      </c>
      <c r="Q270" s="47" t="e" cm="1">
        <f t="array" ref="Q270">IF($I$2="Раннее бронирование",
INDEX(GRID!$B$4:$BI$14,MATCH(Q$7,GRID!$A$4:$A$14,0),MATCH(1,($U$2=GRID!$B$1:$BI$1)*(КАЛЕНДАРЬ!$AG23=GRID!$B$3:$BI$3), 0))*GRID!$B$67,
ROUNDUP(INDEX(GRID!$B$4:$BI$14,MATCH(Q$7,GRID!$A$4:$A$14,0),MATCH(1,($U$2=GRID!$B$1:$BI$1)*(КАЛЕНДАРЬ!$AG23=GRID!$B$3:$BI$3),0))*GRID!$B$66*(1-GRID!$B$69),0))</f>
        <v>#N/A</v>
      </c>
      <c r="R270" s="48" t="e" cm="1">
        <f t="array" ref="R270">IF($I$2="Раннее бронирование",
INDEX(GRID!$B$17:$BI$27,MATCH(Q$7,GRID!$A$17:$A$27,0),MATCH(1,($U$2=GRID!$B$1:$BI$1)*(КАЛЕНДАРЬ!$AG23=GRID!$B$3:$BI$3), 0))*GRID!$B$67,
ROUNDUP(INDEX(GRID!$B$17:$BI$27,MATCH(Q$7,GRID!$A$17:$A$27,0),MATCH(1,($U$2=GRID!$B$1:$BI$1)*(КАЛЕНДАРЬ!$AG23=GRID!$B$3:$BI$3), 0))*GRID!$B$66*(1-GRID!$B$69),0))</f>
        <v>#N/A</v>
      </c>
      <c r="S270" s="47" t="e" cm="1">
        <f t="array" ref="S270">IF($I$2="Раннее бронирование",
INDEX(GRID!$B$4:$BI$14,MATCH(S$7,GRID!$A$4:$A$14,0),MATCH(1,($U$2=GRID!$B$1:$BI$1)*(КАЛЕНДАРЬ!$AG23=GRID!$B$3:$BI$3), 0))*GRID!$B$67,
ROUNDUP(INDEX(GRID!$B$4:$BI$14,MATCH(S$7,GRID!$A$4:$A$14,0),MATCH(1,($U$2=GRID!$B$1:$BI$1)*(КАЛЕНДАРЬ!$AG23=GRID!$B$3:$BI$3),0))*GRID!$B$66*(1-GRID!$B$69),0))</f>
        <v>#N/A</v>
      </c>
      <c r="T270" s="48" t="e" cm="1">
        <f t="array" ref="T270">IF($I$2="Раннее бронирование",
INDEX(GRID!$B$17:$BI$27,MATCH(S$7,GRID!$A$17:$A$27,0),MATCH(1,($U$2=GRID!$B$1:$BI$1)*(КАЛЕНДАРЬ!$AG23=GRID!$B$3:$BI$3), 0))*GRID!$B$67,
ROUNDUP(INDEX(GRID!$B$17:$BI$27,MATCH(S$7,GRID!$A$17:$A$27,0),MATCH(1,($U$2=GRID!$B$1:$BI$1)*(КАЛЕНДАРЬ!$AG23=GRID!$B$3:$BI$3), 0))*GRID!$B$66*(1-GRID!$B$69),0))</f>
        <v>#N/A</v>
      </c>
      <c r="U270" s="47" cm="1">
        <f t="array" ref="U270">IF($I$2="Раннее бронирование",
INDEX(GRID!$B$4:$BI$14,MATCH(U$7,GRID!$A$4:$A$14,0),MATCH(1,($U$2=GRID!$B$1:$BI$1)*(КАЛЕНДАРЬ!$AG23=GRID!$B$3:$BI$3), 0))*GRID!$B$67,
ROUNDUP(INDEX(GRID!$B$4:$BI$14,MATCH(U$7,GRID!$A$4:$A$14,0),MATCH(1,($U$2=GRID!$B$1:$BI$1)*(КАЛЕНДАРЬ!$AG23=GRID!$B$3:$BI$3),0))*GRID!$B$66*(1-GRID!$B$69),0))</f>
        <v>31960</v>
      </c>
      <c r="V270" s="48" cm="1">
        <f t="array" ref="V270">IF($I$2="Раннее бронирование",
INDEX(GRID!$B$17:$BI$27,MATCH(U$7,GRID!$A$17:$A$27,0),MATCH(1,($U$2=GRID!$B$1:$BI$1)*(КАЛЕНДАРЬ!$AG23=GRID!$B$3:$BI$3), 0))*GRID!$B$67,
ROUNDUP(INDEX(GRID!$B$17:$BI$27,MATCH(U$7,GRID!$A$17:$A$27,0),MATCH(1,($U$2=GRID!$B$1:$BI$1)*(КАЛЕНДАРЬ!$AG23=GRID!$B$3:$BI$3), 0))*GRID!$B$66*(1-GRID!$B$69),0))</f>
        <v>33660</v>
      </c>
      <c r="W270" s="47" cm="1">
        <f t="array" ref="W270">IF($I$2="Раннее бронирование",
INDEX(GRID!$B$4:$BI$14,MATCH(W$7,GRID!$A$4:$A$14,0),MATCH(1,($U$2=GRID!$B$1:$BI$1)*(КАЛЕНДАРЬ!$AG23=GRID!$B$3:$BI$3), 0))*GRID!$B$67,
ROUNDUP(INDEX(GRID!$B$4:$BI$14,MATCH(W$7,GRID!$A$4:$A$14,0),MATCH(1,($U$2=GRID!$B$1:$BI$1)*(КАЛЕНДАРЬ!$AG23=GRID!$B$3:$BI$3),0))*GRID!$B$66*(1-GRID!$B$69),0))</f>
        <v>134640</v>
      </c>
      <c r="X270" s="48" cm="1">
        <f t="array" ref="X270">IF($I$2="Раннее бронирование",
INDEX(GRID!$B$17:$BI$27,MATCH(W$7,GRID!$A$17:$A$27,0),MATCH(1,($U$2=GRID!$B$1:$BI$1)*(КАЛЕНДАРЬ!$AG23=GRID!$B$3:$BI$3), 0))*GRID!$B$67,
ROUNDUP(INDEX(GRID!$B$17:$BI$27,MATCH(W$7,GRID!$A$17:$A$27,0),MATCH(1,($U$2=GRID!$B$1:$BI$1)*(КАЛЕНДАРЬ!$AG23=GRID!$B$3:$BI$3), 0))*GRID!$B$66*(1-GRID!$B$69),0))</f>
        <v>136340</v>
      </c>
    </row>
    <row r="271" spans="1:24" hidden="1" x14ac:dyDescent="0.2">
      <c r="A271" s="117" t="s">
        <v>48</v>
      </c>
      <c r="B271" s="117">
        <v>21</v>
      </c>
      <c r="C271" s="47" cm="1">
        <f t="array" ref="C271">IF($I$2="Раннее бронирование",
INDEX(GRID!$B$4:$BI$14,MATCH(C$7,GRID!$A$4:$A$14,0),MATCH(1,($U$2=GRID!$B$1:$BI$1)*(КАЛЕНДАРЬ!$AG24=GRID!$B$3:$BI$3), 0))*GRID!$B$67,
ROUNDUP(INDEX(GRID!$B$4:$BI$14,MATCH(C$7,GRID!$A$4:$A$14,0),MATCH(1,($U$2=GRID!$B$1:$BI$1)*(КАЛЕНДАРЬ!$AG24=GRID!$B$3:$BI$3),0))*GRID!$B$66*(1-GRID!$B$69),0))</f>
        <v>11560</v>
      </c>
      <c r="D271" s="48" cm="1">
        <f t="array" ref="D271">IF($I$2="Раннее бронирование",
INDEX(GRID!$B$17:$BI$27,MATCH(C$7,GRID!$A$17:$A$27,0),MATCH(1,($U$2=GRID!$B$1:$BI$1)*(КАЛЕНДАРЬ!$AG24=GRID!$B$3:$BI$3), 0))*GRID!$B$67,
ROUNDUP(INDEX(GRID!$B$17:$BI$27,MATCH(C$7,GRID!$A$17:$A$27,0),MATCH(1,($U$2=GRID!$B$1:$BI$1)*(КАЛЕНДАРЬ!$AG24=GRID!$B$3:$BI$3), 0))*GRID!$B$66*(1-GRID!$B$69),0))</f>
        <v>13260</v>
      </c>
      <c r="E271" s="47" cm="1">
        <f t="array" ref="E271">IF($I$2="Раннее бронирование",
INDEX(GRID!$B$4:$BI$14,MATCH(E$7,GRID!$A$4:$A$14,0),MATCH(1,($U$2=GRID!$B$1:$BI$1)*(КАЛЕНДАРЬ!$AG24=GRID!$B$3:$BI$3), 0))*GRID!$B$67,
ROUNDUP(INDEX(GRID!$B$4:$BI$14,MATCH(E$7,GRID!$A$4:$A$14,0),MATCH(1,($U$2=GRID!$B$1:$BI$1)*(КАЛЕНДАРЬ!$AG24=GRID!$B$3:$BI$3),0))*GRID!$B$66*(1-GRID!$B$69),0))</f>
        <v>12648</v>
      </c>
      <c r="F271" s="48" cm="1">
        <f t="array" ref="F271">IF($I$2="Раннее бронирование",
INDEX(GRID!$B$17:$BI$27,MATCH(E$7,GRID!$A$17:$A$27,0),MATCH(1,($U$2=GRID!$B$1:$BI$1)*(КАЛЕНДАРЬ!$AG24=GRID!$B$3:$BI$3), 0))*GRID!$B$67,
ROUNDUP(INDEX(GRID!$B$17:$BI$27,MATCH(E$7,GRID!$A$17:$A$27,0),MATCH(1,($U$2=GRID!$B$1:$BI$1)*(КАЛЕНДАРЬ!$AG24=GRID!$B$3:$BI$3), 0))*GRID!$B$66*(1-GRID!$B$69),0))</f>
        <v>14348</v>
      </c>
      <c r="G271" s="47" t="e" cm="1">
        <f t="array" ref="G271">IF($I$2="Раннее бронирование",
INDEX(GRID!$B$4:$BI$14,MATCH(G$7,GRID!$A$4:$A$14,0),MATCH(1,($U$2=GRID!$B$1:$BI$1)*(КАЛЕНДАРЬ!$AG24=GRID!$B$3:$BI$3), 0))*GRID!$B$67,
ROUNDUP(INDEX(GRID!$B$4:$BI$14,MATCH(G$7,GRID!$A$4:$A$14,0),MATCH(1,($U$2=GRID!$B$1:$BI$1)*(КАЛЕНДАРЬ!$AG24=GRID!$B$3:$BI$3),0))*GRID!$B$66*(1-GRID!$B$69),0))</f>
        <v>#N/A</v>
      </c>
      <c r="H271" s="48" t="e" cm="1">
        <f t="array" ref="H271">IF($I$2="Раннее бронирование",
INDEX(GRID!$B$17:$BI$27,MATCH(G$7,GRID!$A$17:$A$27,0),MATCH(1,($U$2=GRID!$B$1:$BI$1)*(КАЛЕНДАРЬ!$AG24=GRID!$B$3:$BI$3), 0))*GRID!$B$67,
ROUNDUP(INDEX(GRID!$B$17:$BI$27,MATCH(G$7,GRID!$A$17:$A$27,0),MATCH(1,($U$2=GRID!$B$1:$BI$1)*(КАЛЕНДАРЬ!$AG24=GRID!$B$3:$BI$3), 0))*GRID!$B$66*(1-GRID!$B$69),0))</f>
        <v>#N/A</v>
      </c>
      <c r="I271" s="47" t="e" cm="1">
        <f t="array" ref="I271">IF($I$2="Раннее бронирование",
INDEX(GRID!$B$4:$BI$14,MATCH(I$7,GRID!$A$4:$A$14,0),MATCH(1,($U$2=GRID!$B$1:$BI$1)*(КАЛЕНДАРЬ!$AG24=GRID!$B$3:$BI$3), 0))*GRID!$B$67,
ROUNDUP(INDEX(GRID!$B$4:$BI$14,MATCH(I$7,GRID!$A$4:$A$14,0),MATCH(1,($U$2=GRID!$B$1:$BI$1)*(КАЛЕНДАРЬ!$AG24=GRID!$B$3:$BI$3),0))*GRID!$B$66*(1-GRID!$B$69),0))</f>
        <v>#N/A</v>
      </c>
      <c r="J271" s="48" t="e" cm="1">
        <f t="array" ref="J271">IF($I$2="Раннее бронирование",
INDEX(GRID!$B$17:$BI$27,MATCH(I$7,GRID!$A$17:$A$27,0),MATCH(1,($U$2=GRID!$B$1:$BI$1)*(КАЛЕНДАРЬ!$AG24=GRID!$B$3:$BI$3), 0))*GRID!$B$67,
ROUNDUP(INDEX(GRID!$B$17:$BI$27,MATCH(I$7,GRID!$A$17:$A$27,0),MATCH(1,($U$2=GRID!$B$1:$BI$1)*(КАЛЕНДАРЬ!$AG24=GRID!$B$3:$BI$3), 0))*GRID!$B$66*(1-GRID!$B$69),0))</f>
        <v>#N/A</v>
      </c>
      <c r="K271" s="47" cm="1">
        <f t="array" ref="K271">IF($I$2="Раннее бронирование",
INDEX(GRID!$B$4:$BI$14,MATCH(K$7,GRID!$A$4:$A$14,0),MATCH(1,($U$2=GRID!$B$1:$BI$1)*(КАЛЕНДАРЬ!$AG24=GRID!$B$3:$BI$3), 0))*GRID!$B$67,
ROUNDUP(INDEX(GRID!$B$4:$BI$14,MATCH(K$7,GRID!$A$4:$A$14,0),MATCH(1,($U$2=GRID!$B$1:$BI$1)*(КАЛЕНДАРЬ!$AG24=GRID!$B$3:$BI$3),0))*GRID!$B$66*(1-GRID!$B$69),0))</f>
        <v>16388</v>
      </c>
      <c r="L271" s="48" cm="1">
        <f t="array" ref="L271">IF($I$2="Раннее бронирование",
INDEX(GRID!$B$17:$BI$27,MATCH(K$7,GRID!$A$17:$A$27,0),MATCH(1,($U$2=GRID!$B$1:$BI$1)*(КАЛЕНДАРЬ!$AG24=GRID!$B$3:$BI$3), 0))*GRID!$B$67,
ROUNDUP(INDEX(GRID!$B$17:$BI$27,MATCH(K$7,GRID!$A$17:$A$27,0),MATCH(1,($U$2=GRID!$B$1:$BI$1)*(КАЛЕНДАРЬ!$AG24=GRID!$B$3:$BI$3), 0))*GRID!$B$66*(1-GRID!$B$69),0))</f>
        <v>18088</v>
      </c>
      <c r="M271" s="47" cm="1">
        <f t="array" ref="M271">IF($I$2="Раннее бронирование",
INDEX(GRID!$B$4:$BI$14,MATCH(M$7,GRID!$A$4:$A$14,0),MATCH(1,($U$2=GRID!$B$1:$BI$1)*(КАЛЕНДАРЬ!$AG24=GRID!$B$3:$BI$3), 0))*GRID!$B$67,
ROUNDUP(INDEX(GRID!$B$4:$BI$14,MATCH(M$7,GRID!$A$4:$A$14,0),MATCH(1,($U$2=GRID!$B$1:$BI$1)*(КАЛЕНДАРЬ!$AG24=GRID!$B$3:$BI$3),0))*GRID!$B$66*(1-GRID!$B$69),0))</f>
        <v>17884</v>
      </c>
      <c r="N271" s="48" cm="1">
        <f t="array" ref="N271">IF($I$2="Раннее бронирование",
INDEX(GRID!$B$17:$BI$27,MATCH(M$7,GRID!$A$17:$A$27,0),MATCH(1,($U$2=GRID!$B$1:$BI$1)*(КАЛЕНДАРЬ!$AG24=GRID!$B$3:$BI$3), 0))*GRID!$B$67,
ROUNDUP(INDEX(GRID!$B$17:$BI$27,MATCH(M$7,GRID!$A$17:$A$27,0),MATCH(1,($U$2=GRID!$B$1:$BI$1)*(КАЛЕНДАРЬ!$AG24=GRID!$B$3:$BI$3), 0))*GRID!$B$66*(1-GRID!$B$69),0))</f>
        <v>19584</v>
      </c>
      <c r="O271" s="47" cm="1">
        <f t="array" ref="O271">IF($I$2="Раннее бронирование",
INDEX(GRID!$B$4:$BI$14,MATCH(O$7,GRID!$A$4:$A$14,0),MATCH(1,($U$2=GRID!$B$1:$BI$1)*(КАЛЕНДАРЬ!$AG24=GRID!$B$3:$BI$3), 0))*GRID!$B$67,
ROUNDUP(INDEX(GRID!$B$4:$BI$14,MATCH(O$7,GRID!$A$4:$A$14,0),MATCH(1,($U$2=GRID!$B$1:$BI$1)*(КАЛЕНДАРЬ!$AG24=GRID!$B$3:$BI$3),0))*GRID!$B$66*(1-GRID!$B$69),0))</f>
        <v>22780</v>
      </c>
      <c r="P271" s="48" cm="1">
        <f t="array" ref="P271">IF($I$2="Раннее бронирование",
INDEX(GRID!$B$17:$BI$27,MATCH(O$7,GRID!$A$17:$A$27,0),MATCH(1,($U$2=GRID!$B$1:$BI$1)*(КАЛЕНДАРЬ!$AG24=GRID!$B$3:$BI$3), 0))*GRID!$B$67,
ROUNDUP(INDEX(GRID!$B$17:$BI$27,MATCH(O$7,GRID!$A$17:$A$27,0),MATCH(1,($U$2=GRID!$B$1:$BI$1)*(КАЛЕНДАРЬ!$AG24=GRID!$B$3:$BI$3), 0))*GRID!$B$66*(1-GRID!$B$69),0))</f>
        <v>24480</v>
      </c>
      <c r="Q271" s="47" t="e" cm="1">
        <f t="array" ref="Q271">IF($I$2="Раннее бронирование",
INDEX(GRID!$B$4:$BI$14,MATCH(Q$7,GRID!$A$4:$A$14,0),MATCH(1,($U$2=GRID!$B$1:$BI$1)*(КАЛЕНДАРЬ!$AG24=GRID!$B$3:$BI$3), 0))*GRID!$B$67,
ROUNDUP(INDEX(GRID!$B$4:$BI$14,MATCH(Q$7,GRID!$A$4:$A$14,0),MATCH(1,($U$2=GRID!$B$1:$BI$1)*(КАЛЕНДАРЬ!$AG24=GRID!$B$3:$BI$3),0))*GRID!$B$66*(1-GRID!$B$69),0))</f>
        <v>#N/A</v>
      </c>
      <c r="R271" s="48" t="e" cm="1">
        <f t="array" ref="R271">IF($I$2="Раннее бронирование",
INDEX(GRID!$B$17:$BI$27,MATCH(Q$7,GRID!$A$17:$A$27,0),MATCH(1,($U$2=GRID!$B$1:$BI$1)*(КАЛЕНДАРЬ!$AG24=GRID!$B$3:$BI$3), 0))*GRID!$B$67,
ROUNDUP(INDEX(GRID!$B$17:$BI$27,MATCH(Q$7,GRID!$A$17:$A$27,0),MATCH(1,($U$2=GRID!$B$1:$BI$1)*(КАЛЕНДАРЬ!$AG24=GRID!$B$3:$BI$3), 0))*GRID!$B$66*(1-GRID!$B$69),0))</f>
        <v>#N/A</v>
      </c>
      <c r="S271" s="47" t="e" cm="1">
        <f t="array" ref="S271">IF($I$2="Раннее бронирование",
INDEX(GRID!$B$4:$BI$14,MATCH(S$7,GRID!$A$4:$A$14,0),MATCH(1,($U$2=GRID!$B$1:$BI$1)*(КАЛЕНДАРЬ!$AG24=GRID!$B$3:$BI$3), 0))*GRID!$B$67,
ROUNDUP(INDEX(GRID!$B$4:$BI$14,MATCH(S$7,GRID!$A$4:$A$14,0),MATCH(1,($U$2=GRID!$B$1:$BI$1)*(КАЛЕНДАРЬ!$AG24=GRID!$B$3:$BI$3),0))*GRID!$B$66*(1-GRID!$B$69),0))</f>
        <v>#N/A</v>
      </c>
      <c r="T271" s="48" t="e" cm="1">
        <f t="array" ref="T271">IF($I$2="Раннее бронирование",
INDEX(GRID!$B$17:$BI$27,MATCH(S$7,GRID!$A$17:$A$27,0),MATCH(1,($U$2=GRID!$B$1:$BI$1)*(КАЛЕНДАРЬ!$AG24=GRID!$B$3:$BI$3), 0))*GRID!$B$67,
ROUNDUP(INDEX(GRID!$B$17:$BI$27,MATCH(S$7,GRID!$A$17:$A$27,0),MATCH(1,($U$2=GRID!$B$1:$BI$1)*(КАЛЕНДАРЬ!$AG24=GRID!$B$3:$BI$3), 0))*GRID!$B$66*(1-GRID!$B$69),0))</f>
        <v>#N/A</v>
      </c>
      <c r="U271" s="47" cm="1">
        <f t="array" ref="U271">IF($I$2="Раннее бронирование",
INDEX(GRID!$B$4:$BI$14,MATCH(U$7,GRID!$A$4:$A$14,0),MATCH(1,($U$2=GRID!$B$1:$BI$1)*(КАЛЕНДАРЬ!$AG24=GRID!$B$3:$BI$3), 0))*GRID!$B$67,
ROUNDUP(INDEX(GRID!$B$4:$BI$14,MATCH(U$7,GRID!$A$4:$A$14,0),MATCH(1,($U$2=GRID!$B$1:$BI$1)*(КАЛЕНДАРЬ!$AG24=GRID!$B$3:$BI$3),0))*GRID!$B$66*(1-GRID!$B$69),0))</f>
        <v>34680</v>
      </c>
      <c r="V271" s="48" cm="1">
        <f t="array" ref="V271">IF($I$2="Раннее бронирование",
INDEX(GRID!$B$17:$BI$27,MATCH(U$7,GRID!$A$17:$A$27,0),MATCH(1,($U$2=GRID!$B$1:$BI$1)*(КАЛЕНДАРЬ!$AG24=GRID!$B$3:$BI$3), 0))*GRID!$B$67,
ROUNDUP(INDEX(GRID!$B$17:$BI$27,MATCH(U$7,GRID!$A$17:$A$27,0),MATCH(1,($U$2=GRID!$B$1:$BI$1)*(КАЛЕНДАРЬ!$AG24=GRID!$B$3:$BI$3), 0))*GRID!$B$66*(1-GRID!$B$69),0))</f>
        <v>36380</v>
      </c>
      <c r="W271" s="47" cm="1">
        <f t="array" ref="W271">IF($I$2="Раннее бронирование",
INDEX(GRID!$B$4:$BI$14,MATCH(W$7,GRID!$A$4:$A$14,0),MATCH(1,($U$2=GRID!$B$1:$BI$1)*(КАЛЕНДАРЬ!$AG24=GRID!$B$3:$BI$3), 0))*GRID!$B$67,
ROUNDUP(INDEX(GRID!$B$4:$BI$14,MATCH(W$7,GRID!$A$4:$A$14,0),MATCH(1,($U$2=GRID!$B$1:$BI$1)*(КАЛЕНДАРЬ!$AG24=GRID!$B$3:$BI$3),0))*GRID!$B$66*(1-GRID!$B$69),0))</f>
        <v>142800</v>
      </c>
      <c r="X271" s="48" cm="1">
        <f t="array" ref="X271">IF($I$2="Раннее бронирование",
INDEX(GRID!$B$17:$BI$27,MATCH(W$7,GRID!$A$17:$A$27,0),MATCH(1,($U$2=GRID!$B$1:$BI$1)*(КАЛЕНДАРЬ!$AG24=GRID!$B$3:$BI$3), 0))*GRID!$B$67,
ROUNDUP(INDEX(GRID!$B$17:$BI$27,MATCH(W$7,GRID!$A$17:$A$27,0),MATCH(1,($U$2=GRID!$B$1:$BI$1)*(КАЛЕНДАРЬ!$AG24=GRID!$B$3:$BI$3), 0))*GRID!$B$66*(1-GRID!$B$69),0))</f>
        <v>144500</v>
      </c>
    </row>
    <row r="272" spans="1:24" hidden="1" x14ac:dyDescent="0.2">
      <c r="A272" s="117" t="s">
        <v>42</v>
      </c>
      <c r="B272" s="117">
        <v>22</v>
      </c>
      <c r="C272" s="47" cm="1">
        <f t="array" ref="C272">IF($I$2="Раннее бронирование",
INDEX(GRID!$B$4:$BI$14,MATCH(C$7,GRID!$A$4:$A$14,0),MATCH(1,($U$2=GRID!$B$1:$BI$1)*(КАЛЕНДАРЬ!$AG25=GRID!$B$3:$BI$3), 0))*GRID!$B$67,
ROUNDUP(INDEX(GRID!$B$4:$BI$14,MATCH(C$7,GRID!$A$4:$A$14,0),MATCH(1,($U$2=GRID!$B$1:$BI$1)*(КАЛЕНДАРЬ!$AG25=GRID!$B$3:$BI$3),0))*GRID!$B$66*(1-GRID!$B$69),0))</f>
        <v>11560</v>
      </c>
      <c r="D272" s="48" cm="1">
        <f t="array" ref="D272">IF($I$2="Раннее бронирование",
INDEX(GRID!$B$17:$BI$27,MATCH(C$7,GRID!$A$17:$A$27,0),MATCH(1,($U$2=GRID!$B$1:$BI$1)*(КАЛЕНДАРЬ!$AG25=GRID!$B$3:$BI$3), 0))*GRID!$B$67,
ROUNDUP(INDEX(GRID!$B$17:$BI$27,MATCH(C$7,GRID!$A$17:$A$27,0),MATCH(1,($U$2=GRID!$B$1:$BI$1)*(КАЛЕНДАРЬ!$AG25=GRID!$B$3:$BI$3), 0))*GRID!$B$66*(1-GRID!$B$69),0))</f>
        <v>13260</v>
      </c>
      <c r="E272" s="47" cm="1">
        <f t="array" ref="E272">IF($I$2="Раннее бронирование",
INDEX(GRID!$B$4:$BI$14,MATCH(E$7,GRID!$A$4:$A$14,0),MATCH(1,($U$2=GRID!$B$1:$BI$1)*(КАЛЕНДАРЬ!$AG25=GRID!$B$3:$BI$3), 0))*GRID!$B$67,
ROUNDUP(INDEX(GRID!$B$4:$BI$14,MATCH(E$7,GRID!$A$4:$A$14,0),MATCH(1,($U$2=GRID!$B$1:$BI$1)*(КАЛЕНДАРЬ!$AG25=GRID!$B$3:$BI$3),0))*GRID!$B$66*(1-GRID!$B$69),0))</f>
        <v>12648</v>
      </c>
      <c r="F272" s="48" cm="1">
        <f t="array" ref="F272">IF($I$2="Раннее бронирование",
INDEX(GRID!$B$17:$BI$27,MATCH(E$7,GRID!$A$17:$A$27,0),MATCH(1,($U$2=GRID!$B$1:$BI$1)*(КАЛЕНДАРЬ!$AG25=GRID!$B$3:$BI$3), 0))*GRID!$B$67,
ROUNDUP(INDEX(GRID!$B$17:$BI$27,MATCH(E$7,GRID!$A$17:$A$27,0),MATCH(1,($U$2=GRID!$B$1:$BI$1)*(КАЛЕНДАРЬ!$AG25=GRID!$B$3:$BI$3), 0))*GRID!$B$66*(1-GRID!$B$69),0))</f>
        <v>14348</v>
      </c>
      <c r="G272" s="47" t="e" cm="1">
        <f t="array" ref="G272">IF($I$2="Раннее бронирование",
INDEX(GRID!$B$4:$BI$14,MATCH(G$7,GRID!$A$4:$A$14,0),MATCH(1,($U$2=GRID!$B$1:$BI$1)*(КАЛЕНДАРЬ!$AG25=GRID!$B$3:$BI$3), 0))*GRID!$B$67,
ROUNDUP(INDEX(GRID!$B$4:$BI$14,MATCH(G$7,GRID!$A$4:$A$14,0),MATCH(1,($U$2=GRID!$B$1:$BI$1)*(КАЛЕНДАРЬ!$AG25=GRID!$B$3:$BI$3),0))*GRID!$B$66*(1-GRID!$B$69),0))</f>
        <v>#N/A</v>
      </c>
      <c r="H272" s="48" t="e" cm="1">
        <f t="array" ref="H272">IF($I$2="Раннее бронирование",
INDEX(GRID!$B$17:$BI$27,MATCH(G$7,GRID!$A$17:$A$27,0),MATCH(1,($U$2=GRID!$B$1:$BI$1)*(КАЛЕНДАРЬ!$AG25=GRID!$B$3:$BI$3), 0))*GRID!$B$67,
ROUNDUP(INDEX(GRID!$B$17:$BI$27,MATCH(G$7,GRID!$A$17:$A$27,0),MATCH(1,($U$2=GRID!$B$1:$BI$1)*(КАЛЕНДАРЬ!$AG25=GRID!$B$3:$BI$3), 0))*GRID!$B$66*(1-GRID!$B$69),0))</f>
        <v>#N/A</v>
      </c>
      <c r="I272" s="47" t="e" cm="1">
        <f t="array" ref="I272">IF($I$2="Раннее бронирование",
INDEX(GRID!$B$4:$BI$14,MATCH(I$7,GRID!$A$4:$A$14,0),MATCH(1,($U$2=GRID!$B$1:$BI$1)*(КАЛЕНДАРЬ!$AG25=GRID!$B$3:$BI$3), 0))*GRID!$B$67,
ROUNDUP(INDEX(GRID!$B$4:$BI$14,MATCH(I$7,GRID!$A$4:$A$14,0),MATCH(1,($U$2=GRID!$B$1:$BI$1)*(КАЛЕНДАРЬ!$AG25=GRID!$B$3:$BI$3),0))*GRID!$B$66*(1-GRID!$B$69),0))</f>
        <v>#N/A</v>
      </c>
      <c r="J272" s="48" t="e" cm="1">
        <f t="array" ref="J272">IF($I$2="Раннее бронирование",
INDEX(GRID!$B$17:$BI$27,MATCH(I$7,GRID!$A$17:$A$27,0),MATCH(1,($U$2=GRID!$B$1:$BI$1)*(КАЛЕНДАРЬ!$AG25=GRID!$B$3:$BI$3), 0))*GRID!$B$67,
ROUNDUP(INDEX(GRID!$B$17:$BI$27,MATCH(I$7,GRID!$A$17:$A$27,0),MATCH(1,($U$2=GRID!$B$1:$BI$1)*(КАЛЕНДАРЬ!$AG25=GRID!$B$3:$BI$3), 0))*GRID!$B$66*(1-GRID!$B$69),0))</f>
        <v>#N/A</v>
      </c>
      <c r="K272" s="47" cm="1">
        <f t="array" ref="K272">IF($I$2="Раннее бронирование",
INDEX(GRID!$B$4:$BI$14,MATCH(K$7,GRID!$A$4:$A$14,0),MATCH(1,($U$2=GRID!$B$1:$BI$1)*(КАЛЕНДАРЬ!$AG25=GRID!$B$3:$BI$3), 0))*GRID!$B$67,
ROUNDUP(INDEX(GRID!$B$4:$BI$14,MATCH(K$7,GRID!$A$4:$A$14,0),MATCH(1,($U$2=GRID!$B$1:$BI$1)*(КАЛЕНДАРЬ!$AG25=GRID!$B$3:$BI$3),0))*GRID!$B$66*(1-GRID!$B$69),0))</f>
        <v>16388</v>
      </c>
      <c r="L272" s="48" cm="1">
        <f t="array" ref="L272">IF($I$2="Раннее бронирование",
INDEX(GRID!$B$17:$BI$27,MATCH(K$7,GRID!$A$17:$A$27,0),MATCH(1,($U$2=GRID!$B$1:$BI$1)*(КАЛЕНДАРЬ!$AG25=GRID!$B$3:$BI$3), 0))*GRID!$B$67,
ROUNDUP(INDEX(GRID!$B$17:$BI$27,MATCH(K$7,GRID!$A$17:$A$27,0),MATCH(1,($U$2=GRID!$B$1:$BI$1)*(КАЛЕНДАРЬ!$AG25=GRID!$B$3:$BI$3), 0))*GRID!$B$66*(1-GRID!$B$69),0))</f>
        <v>18088</v>
      </c>
      <c r="M272" s="47" cm="1">
        <f t="array" ref="M272">IF($I$2="Раннее бронирование",
INDEX(GRID!$B$4:$BI$14,MATCH(M$7,GRID!$A$4:$A$14,0),MATCH(1,($U$2=GRID!$B$1:$BI$1)*(КАЛЕНДАРЬ!$AG25=GRID!$B$3:$BI$3), 0))*GRID!$B$67,
ROUNDUP(INDEX(GRID!$B$4:$BI$14,MATCH(M$7,GRID!$A$4:$A$14,0),MATCH(1,($U$2=GRID!$B$1:$BI$1)*(КАЛЕНДАРЬ!$AG25=GRID!$B$3:$BI$3),0))*GRID!$B$66*(1-GRID!$B$69),0))</f>
        <v>17884</v>
      </c>
      <c r="N272" s="48" cm="1">
        <f t="array" ref="N272">IF($I$2="Раннее бронирование",
INDEX(GRID!$B$17:$BI$27,MATCH(M$7,GRID!$A$17:$A$27,0),MATCH(1,($U$2=GRID!$B$1:$BI$1)*(КАЛЕНДАРЬ!$AG25=GRID!$B$3:$BI$3), 0))*GRID!$B$67,
ROUNDUP(INDEX(GRID!$B$17:$BI$27,MATCH(M$7,GRID!$A$17:$A$27,0),MATCH(1,($U$2=GRID!$B$1:$BI$1)*(КАЛЕНДАРЬ!$AG25=GRID!$B$3:$BI$3), 0))*GRID!$B$66*(1-GRID!$B$69),0))</f>
        <v>19584</v>
      </c>
      <c r="O272" s="47" cm="1">
        <f t="array" ref="O272">IF($I$2="Раннее бронирование",
INDEX(GRID!$B$4:$BI$14,MATCH(O$7,GRID!$A$4:$A$14,0),MATCH(1,($U$2=GRID!$B$1:$BI$1)*(КАЛЕНДАРЬ!$AG25=GRID!$B$3:$BI$3), 0))*GRID!$B$67,
ROUNDUP(INDEX(GRID!$B$4:$BI$14,MATCH(O$7,GRID!$A$4:$A$14,0),MATCH(1,($U$2=GRID!$B$1:$BI$1)*(КАЛЕНДАРЬ!$AG25=GRID!$B$3:$BI$3),0))*GRID!$B$66*(1-GRID!$B$69),0))</f>
        <v>22780</v>
      </c>
      <c r="P272" s="48" cm="1">
        <f t="array" ref="P272">IF($I$2="Раннее бронирование",
INDEX(GRID!$B$17:$BI$27,MATCH(O$7,GRID!$A$17:$A$27,0),MATCH(1,($U$2=GRID!$B$1:$BI$1)*(КАЛЕНДАРЬ!$AG25=GRID!$B$3:$BI$3), 0))*GRID!$B$67,
ROUNDUP(INDEX(GRID!$B$17:$BI$27,MATCH(O$7,GRID!$A$17:$A$27,0),MATCH(1,($U$2=GRID!$B$1:$BI$1)*(КАЛЕНДАРЬ!$AG25=GRID!$B$3:$BI$3), 0))*GRID!$B$66*(1-GRID!$B$69),0))</f>
        <v>24480</v>
      </c>
      <c r="Q272" s="47" t="e" cm="1">
        <f t="array" ref="Q272">IF($I$2="Раннее бронирование",
INDEX(GRID!$B$4:$BI$14,MATCH(Q$7,GRID!$A$4:$A$14,0),MATCH(1,($U$2=GRID!$B$1:$BI$1)*(КАЛЕНДАРЬ!$AG25=GRID!$B$3:$BI$3), 0))*GRID!$B$67,
ROUNDUP(INDEX(GRID!$B$4:$BI$14,MATCH(Q$7,GRID!$A$4:$A$14,0),MATCH(1,($U$2=GRID!$B$1:$BI$1)*(КАЛЕНДАРЬ!$AG25=GRID!$B$3:$BI$3),0))*GRID!$B$66*(1-GRID!$B$69),0))</f>
        <v>#N/A</v>
      </c>
      <c r="R272" s="48" t="e" cm="1">
        <f t="array" ref="R272">IF($I$2="Раннее бронирование",
INDEX(GRID!$B$17:$BI$27,MATCH(Q$7,GRID!$A$17:$A$27,0),MATCH(1,($U$2=GRID!$B$1:$BI$1)*(КАЛЕНДАРЬ!$AG25=GRID!$B$3:$BI$3), 0))*GRID!$B$67,
ROUNDUP(INDEX(GRID!$B$17:$BI$27,MATCH(Q$7,GRID!$A$17:$A$27,0),MATCH(1,($U$2=GRID!$B$1:$BI$1)*(КАЛЕНДАРЬ!$AG25=GRID!$B$3:$BI$3), 0))*GRID!$B$66*(1-GRID!$B$69),0))</f>
        <v>#N/A</v>
      </c>
      <c r="S272" s="47" t="e" cm="1">
        <f t="array" ref="S272">IF($I$2="Раннее бронирование",
INDEX(GRID!$B$4:$BI$14,MATCH(S$7,GRID!$A$4:$A$14,0),MATCH(1,($U$2=GRID!$B$1:$BI$1)*(КАЛЕНДАРЬ!$AG25=GRID!$B$3:$BI$3), 0))*GRID!$B$67,
ROUNDUP(INDEX(GRID!$B$4:$BI$14,MATCH(S$7,GRID!$A$4:$A$14,0),MATCH(1,($U$2=GRID!$B$1:$BI$1)*(КАЛЕНДАРЬ!$AG25=GRID!$B$3:$BI$3),0))*GRID!$B$66*(1-GRID!$B$69),0))</f>
        <v>#N/A</v>
      </c>
      <c r="T272" s="48" t="e" cm="1">
        <f t="array" ref="T272">IF($I$2="Раннее бронирование",
INDEX(GRID!$B$17:$BI$27,MATCH(S$7,GRID!$A$17:$A$27,0),MATCH(1,($U$2=GRID!$B$1:$BI$1)*(КАЛЕНДАРЬ!$AG25=GRID!$B$3:$BI$3), 0))*GRID!$B$67,
ROUNDUP(INDEX(GRID!$B$17:$BI$27,MATCH(S$7,GRID!$A$17:$A$27,0),MATCH(1,($U$2=GRID!$B$1:$BI$1)*(КАЛЕНДАРЬ!$AG25=GRID!$B$3:$BI$3), 0))*GRID!$B$66*(1-GRID!$B$69),0))</f>
        <v>#N/A</v>
      </c>
      <c r="U272" s="47" cm="1">
        <f t="array" ref="U272">IF($I$2="Раннее бронирование",
INDEX(GRID!$B$4:$BI$14,MATCH(U$7,GRID!$A$4:$A$14,0),MATCH(1,($U$2=GRID!$B$1:$BI$1)*(КАЛЕНДАРЬ!$AG25=GRID!$B$3:$BI$3), 0))*GRID!$B$67,
ROUNDUP(INDEX(GRID!$B$4:$BI$14,MATCH(U$7,GRID!$A$4:$A$14,0),MATCH(1,($U$2=GRID!$B$1:$BI$1)*(КАЛЕНДАРЬ!$AG25=GRID!$B$3:$BI$3),0))*GRID!$B$66*(1-GRID!$B$69),0))</f>
        <v>34680</v>
      </c>
      <c r="V272" s="48" cm="1">
        <f t="array" ref="V272">IF($I$2="Раннее бронирование",
INDEX(GRID!$B$17:$BI$27,MATCH(U$7,GRID!$A$17:$A$27,0),MATCH(1,($U$2=GRID!$B$1:$BI$1)*(КАЛЕНДАРЬ!$AG25=GRID!$B$3:$BI$3), 0))*GRID!$B$67,
ROUNDUP(INDEX(GRID!$B$17:$BI$27,MATCH(U$7,GRID!$A$17:$A$27,0),MATCH(1,($U$2=GRID!$B$1:$BI$1)*(КАЛЕНДАРЬ!$AG25=GRID!$B$3:$BI$3), 0))*GRID!$B$66*(1-GRID!$B$69),0))</f>
        <v>36380</v>
      </c>
      <c r="W272" s="47" cm="1">
        <f t="array" ref="W272">IF($I$2="Раннее бронирование",
INDEX(GRID!$B$4:$BI$14,MATCH(W$7,GRID!$A$4:$A$14,0),MATCH(1,($U$2=GRID!$B$1:$BI$1)*(КАЛЕНДАРЬ!$AG25=GRID!$B$3:$BI$3), 0))*GRID!$B$67,
ROUNDUP(INDEX(GRID!$B$4:$BI$14,MATCH(W$7,GRID!$A$4:$A$14,0),MATCH(1,($U$2=GRID!$B$1:$BI$1)*(КАЛЕНДАРЬ!$AG25=GRID!$B$3:$BI$3),0))*GRID!$B$66*(1-GRID!$B$69),0))</f>
        <v>142800</v>
      </c>
      <c r="X272" s="48" cm="1">
        <f t="array" ref="X272">IF($I$2="Раннее бронирование",
INDEX(GRID!$B$17:$BI$27,MATCH(W$7,GRID!$A$17:$A$27,0),MATCH(1,($U$2=GRID!$B$1:$BI$1)*(КАЛЕНДАРЬ!$AG25=GRID!$B$3:$BI$3), 0))*GRID!$B$67,
ROUNDUP(INDEX(GRID!$B$17:$BI$27,MATCH(W$7,GRID!$A$17:$A$27,0),MATCH(1,($U$2=GRID!$B$1:$BI$1)*(КАЛЕНДАРЬ!$AG25=GRID!$B$3:$BI$3), 0))*GRID!$B$66*(1-GRID!$B$69),0))</f>
        <v>144500</v>
      </c>
    </row>
    <row r="273" spans="1:24" hidden="1" x14ac:dyDescent="0.2">
      <c r="A273" s="117" t="s">
        <v>43</v>
      </c>
      <c r="B273" s="117">
        <v>23</v>
      </c>
      <c r="C273" s="47" cm="1">
        <f t="array" ref="C273">IF($I$2="Раннее бронирование",
INDEX(GRID!$B$4:$BI$14,MATCH(C$7,GRID!$A$4:$A$14,0),MATCH(1,($U$2=GRID!$B$1:$BI$1)*(КАЛЕНДАРЬ!$AG26=GRID!$B$3:$BI$3), 0))*GRID!$B$67,
ROUNDUP(INDEX(GRID!$B$4:$BI$14,MATCH(C$7,GRID!$A$4:$A$14,0),MATCH(1,($U$2=GRID!$B$1:$BI$1)*(КАЛЕНДАРЬ!$AG26=GRID!$B$3:$BI$3),0))*GRID!$B$66*(1-GRID!$B$69),0))</f>
        <v>10200</v>
      </c>
      <c r="D273" s="48" cm="1">
        <f t="array" ref="D273">IF($I$2="Раннее бронирование",
INDEX(GRID!$B$17:$BI$27,MATCH(C$7,GRID!$A$17:$A$27,0),MATCH(1,($U$2=GRID!$B$1:$BI$1)*(КАЛЕНДАРЬ!$AG26=GRID!$B$3:$BI$3), 0))*GRID!$B$67,
ROUNDUP(INDEX(GRID!$B$17:$BI$27,MATCH(C$7,GRID!$A$17:$A$27,0),MATCH(1,($U$2=GRID!$B$1:$BI$1)*(КАЛЕНДАРЬ!$AG26=GRID!$B$3:$BI$3), 0))*GRID!$B$66*(1-GRID!$B$69),0))</f>
        <v>11900</v>
      </c>
      <c r="E273" s="47" cm="1">
        <f t="array" ref="E273">IF($I$2="Раннее бронирование",
INDEX(GRID!$B$4:$BI$14,MATCH(E$7,GRID!$A$4:$A$14,0),MATCH(1,($U$2=GRID!$B$1:$BI$1)*(КАЛЕНДАРЬ!$AG26=GRID!$B$3:$BI$3), 0))*GRID!$B$67,
ROUNDUP(INDEX(GRID!$B$4:$BI$14,MATCH(E$7,GRID!$A$4:$A$14,0),MATCH(1,($U$2=GRID!$B$1:$BI$1)*(КАЛЕНДАРЬ!$AG26=GRID!$B$3:$BI$3),0))*GRID!$B$66*(1-GRID!$B$69),0))</f>
        <v>11016</v>
      </c>
      <c r="F273" s="48" cm="1">
        <f t="array" ref="F273">IF($I$2="Раннее бронирование",
INDEX(GRID!$B$17:$BI$27,MATCH(E$7,GRID!$A$17:$A$27,0),MATCH(1,($U$2=GRID!$B$1:$BI$1)*(КАЛЕНДАРЬ!$AG26=GRID!$B$3:$BI$3), 0))*GRID!$B$67,
ROUNDUP(INDEX(GRID!$B$17:$BI$27,MATCH(E$7,GRID!$A$17:$A$27,0),MATCH(1,($U$2=GRID!$B$1:$BI$1)*(КАЛЕНДАРЬ!$AG26=GRID!$B$3:$BI$3), 0))*GRID!$B$66*(1-GRID!$B$69),0))</f>
        <v>12716</v>
      </c>
      <c r="G273" s="47" t="e" cm="1">
        <f t="array" ref="G273">IF($I$2="Раннее бронирование",
INDEX(GRID!$B$4:$BI$14,MATCH(G$7,GRID!$A$4:$A$14,0),MATCH(1,($U$2=GRID!$B$1:$BI$1)*(КАЛЕНДАРЬ!$AG26=GRID!$B$3:$BI$3), 0))*GRID!$B$67,
ROUNDUP(INDEX(GRID!$B$4:$BI$14,MATCH(G$7,GRID!$A$4:$A$14,0),MATCH(1,($U$2=GRID!$B$1:$BI$1)*(КАЛЕНДАРЬ!$AG26=GRID!$B$3:$BI$3),0))*GRID!$B$66*(1-GRID!$B$69),0))</f>
        <v>#N/A</v>
      </c>
      <c r="H273" s="48" t="e" cm="1">
        <f t="array" ref="H273">IF($I$2="Раннее бронирование",
INDEX(GRID!$B$17:$BI$27,MATCH(G$7,GRID!$A$17:$A$27,0),MATCH(1,($U$2=GRID!$B$1:$BI$1)*(КАЛЕНДАРЬ!$AG26=GRID!$B$3:$BI$3), 0))*GRID!$B$67,
ROUNDUP(INDEX(GRID!$B$17:$BI$27,MATCH(G$7,GRID!$A$17:$A$27,0),MATCH(1,($U$2=GRID!$B$1:$BI$1)*(КАЛЕНДАРЬ!$AG26=GRID!$B$3:$BI$3), 0))*GRID!$B$66*(1-GRID!$B$69),0))</f>
        <v>#N/A</v>
      </c>
      <c r="I273" s="47" t="e" cm="1">
        <f t="array" ref="I273">IF($I$2="Раннее бронирование",
INDEX(GRID!$B$4:$BI$14,MATCH(I$7,GRID!$A$4:$A$14,0),MATCH(1,($U$2=GRID!$B$1:$BI$1)*(КАЛЕНДАРЬ!$AG26=GRID!$B$3:$BI$3), 0))*GRID!$B$67,
ROUNDUP(INDEX(GRID!$B$4:$BI$14,MATCH(I$7,GRID!$A$4:$A$14,0),MATCH(1,($U$2=GRID!$B$1:$BI$1)*(КАЛЕНДАРЬ!$AG26=GRID!$B$3:$BI$3),0))*GRID!$B$66*(1-GRID!$B$69),0))</f>
        <v>#N/A</v>
      </c>
      <c r="J273" s="48" t="e" cm="1">
        <f t="array" ref="J273">IF($I$2="Раннее бронирование",
INDEX(GRID!$B$17:$BI$27,MATCH(I$7,GRID!$A$17:$A$27,0),MATCH(1,($U$2=GRID!$B$1:$BI$1)*(КАЛЕНДАРЬ!$AG26=GRID!$B$3:$BI$3), 0))*GRID!$B$67,
ROUNDUP(INDEX(GRID!$B$17:$BI$27,MATCH(I$7,GRID!$A$17:$A$27,0),MATCH(1,($U$2=GRID!$B$1:$BI$1)*(КАЛЕНДАРЬ!$AG26=GRID!$B$3:$BI$3), 0))*GRID!$B$66*(1-GRID!$B$69),0))</f>
        <v>#N/A</v>
      </c>
      <c r="K273" s="47" cm="1">
        <f t="array" ref="K273">IF($I$2="Раннее бронирование",
INDEX(GRID!$B$4:$BI$14,MATCH(K$7,GRID!$A$4:$A$14,0),MATCH(1,($U$2=GRID!$B$1:$BI$1)*(КАЛЕНДАРЬ!$AG26=GRID!$B$3:$BI$3), 0))*GRID!$B$67,
ROUNDUP(INDEX(GRID!$B$4:$BI$14,MATCH(K$7,GRID!$A$4:$A$14,0),MATCH(1,($U$2=GRID!$B$1:$BI$1)*(КАЛЕНДАРЬ!$AG26=GRID!$B$3:$BI$3),0))*GRID!$B$66*(1-GRID!$B$69),0))</f>
        <v>13872</v>
      </c>
      <c r="L273" s="48" cm="1">
        <f t="array" ref="L273">IF($I$2="Раннее бронирование",
INDEX(GRID!$B$17:$BI$27,MATCH(K$7,GRID!$A$17:$A$27,0),MATCH(1,($U$2=GRID!$B$1:$BI$1)*(КАЛЕНДАРЬ!$AG26=GRID!$B$3:$BI$3), 0))*GRID!$B$67,
ROUNDUP(INDEX(GRID!$B$17:$BI$27,MATCH(K$7,GRID!$A$17:$A$27,0),MATCH(1,($U$2=GRID!$B$1:$BI$1)*(КАЛЕНДАРЬ!$AG26=GRID!$B$3:$BI$3), 0))*GRID!$B$66*(1-GRID!$B$69),0))</f>
        <v>15572</v>
      </c>
      <c r="M273" s="47" cm="1">
        <f t="array" ref="M273">IF($I$2="Раннее бронирование",
INDEX(GRID!$B$4:$BI$14,MATCH(M$7,GRID!$A$4:$A$14,0),MATCH(1,($U$2=GRID!$B$1:$BI$1)*(КАЛЕНДАРЬ!$AG26=GRID!$B$3:$BI$3), 0))*GRID!$B$67,
ROUNDUP(INDEX(GRID!$B$4:$BI$14,MATCH(M$7,GRID!$A$4:$A$14,0),MATCH(1,($U$2=GRID!$B$1:$BI$1)*(КАЛЕНДАРЬ!$AG26=GRID!$B$3:$BI$3),0))*GRID!$B$66*(1-GRID!$B$69),0))</f>
        <v>14960</v>
      </c>
      <c r="N273" s="48" cm="1">
        <f t="array" ref="N273">IF($I$2="Раннее бронирование",
INDEX(GRID!$B$17:$BI$27,MATCH(M$7,GRID!$A$17:$A$27,0),MATCH(1,($U$2=GRID!$B$1:$BI$1)*(КАЛЕНДАРЬ!$AG26=GRID!$B$3:$BI$3), 0))*GRID!$B$67,
ROUNDUP(INDEX(GRID!$B$17:$BI$27,MATCH(M$7,GRID!$A$17:$A$27,0),MATCH(1,($U$2=GRID!$B$1:$BI$1)*(КАЛЕНДАРЬ!$AG26=GRID!$B$3:$BI$3), 0))*GRID!$B$66*(1-GRID!$B$69),0))</f>
        <v>16660</v>
      </c>
      <c r="O273" s="47" cm="1">
        <f t="array" ref="O273">IF($I$2="Раннее бронирование",
INDEX(GRID!$B$4:$BI$14,MATCH(O$7,GRID!$A$4:$A$14,0),MATCH(1,($U$2=GRID!$B$1:$BI$1)*(КАЛЕНДАРЬ!$AG26=GRID!$B$3:$BI$3), 0))*GRID!$B$67,
ROUNDUP(INDEX(GRID!$B$4:$BI$14,MATCH(O$7,GRID!$A$4:$A$14,0),MATCH(1,($U$2=GRID!$B$1:$BI$1)*(КАЛЕНДАРЬ!$AG26=GRID!$B$3:$BI$3),0))*GRID!$B$66*(1-GRID!$B$69),0))</f>
        <v>20128</v>
      </c>
      <c r="P273" s="48" cm="1">
        <f t="array" ref="P273">IF($I$2="Раннее бронирование",
INDEX(GRID!$B$17:$BI$27,MATCH(O$7,GRID!$A$17:$A$27,0),MATCH(1,($U$2=GRID!$B$1:$BI$1)*(КАЛЕНДАРЬ!$AG26=GRID!$B$3:$BI$3), 0))*GRID!$B$67,
ROUNDUP(INDEX(GRID!$B$17:$BI$27,MATCH(O$7,GRID!$A$17:$A$27,0),MATCH(1,($U$2=GRID!$B$1:$BI$1)*(КАЛЕНДАРЬ!$AG26=GRID!$B$3:$BI$3), 0))*GRID!$B$66*(1-GRID!$B$69),0))</f>
        <v>21828</v>
      </c>
      <c r="Q273" s="47" t="e" cm="1">
        <f t="array" ref="Q273">IF($I$2="Раннее бронирование",
INDEX(GRID!$B$4:$BI$14,MATCH(Q$7,GRID!$A$4:$A$14,0),MATCH(1,($U$2=GRID!$B$1:$BI$1)*(КАЛЕНДАРЬ!$AG26=GRID!$B$3:$BI$3), 0))*GRID!$B$67,
ROUNDUP(INDEX(GRID!$B$4:$BI$14,MATCH(Q$7,GRID!$A$4:$A$14,0),MATCH(1,($U$2=GRID!$B$1:$BI$1)*(КАЛЕНДАРЬ!$AG26=GRID!$B$3:$BI$3),0))*GRID!$B$66*(1-GRID!$B$69),0))</f>
        <v>#N/A</v>
      </c>
      <c r="R273" s="48" t="e" cm="1">
        <f t="array" ref="R273">IF($I$2="Раннее бронирование",
INDEX(GRID!$B$17:$BI$27,MATCH(Q$7,GRID!$A$17:$A$27,0),MATCH(1,($U$2=GRID!$B$1:$BI$1)*(КАЛЕНДАРЬ!$AG26=GRID!$B$3:$BI$3), 0))*GRID!$B$67,
ROUNDUP(INDEX(GRID!$B$17:$BI$27,MATCH(Q$7,GRID!$A$17:$A$27,0),MATCH(1,($U$2=GRID!$B$1:$BI$1)*(КАЛЕНДАРЬ!$AG26=GRID!$B$3:$BI$3), 0))*GRID!$B$66*(1-GRID!$B$69),0))</f>
        <v>#N/A</v>
      </c>
      <c r="S273" s="47" t="e" cm="1">
        <f t="array" ref="S273">IF($I$2="Раннее бронирование",
INDEX(GRID!$B$4:$BI$14,MATCH(S$7,GRID!$A$4:$A$14,0),MATCH(1,($U$2=GRID!$B$1:$BI$1)*(КАЛЕНДАРЬ!$AG26=GRID!$B$3:$BI$3), 0))*GRID!$B$67,
ROUNDUP(INDEX(GRID!$B$4:$BI$14,MATCH(S$7,GRID!$A$4:$A$14,0),MATCH(1,($U$2=GRID!$B$1:$BI$1)*(КАЛЕНДАРЬ!$AG26=GRID!$B$3:$BI$3),0))*GRID!$B$66*(1-GRID!$B$69),0))</f>
        <v>#N/A</v>
      </c>
      <c r="T273" s="48" t="e" cm="1">
        <f t="array" ref="T273">IF($I$2="Раннее бронирование",
INDEX(GRID!$B$17:$BI$27,MATCH(S$7,GRID!$A$17:$A$27,0),MATCH(1,($U$2=GRID!$B$1:$BI$1)*(КАЛЕНДАРЬ!$AG26=GRID!$B$3:$BI$3), 0))*GRID!$B$67,
ROUNDUP(INDEX(GRID!$B$17:$BI$27,MATCH(S$7,GRID!$A$17:$A$27,0),MATCH(1,($U$2=GRID!$B$1:$BI$1)*(КАЛЕНДАРЬ!$AG26=GRID!$B$3:$BI$3), 0))*GRID!$B$66*(1-GRID!$B$69),0))</f>
        <v>#N/A</v>
      </c>
      <c r="U273" s="47" cm="1">
        <f t="array" ref="U273">IF($I$2="Раннее бронирование",
INDEX(GRID!$B$4:$BI$14,MATCH(U$7,GRID!$A$4:$A$14,0),MATCH(1,($U$2=GRID!$B$1:$BI$1)*(КАЛЕНДАРЬ!$AG26=GRID!$B$3:$BI$3), 0))*GRID!$B$67,
ROUNDUP(INDEX(GRID!$B$4:$BI$14,MATCH(U$7,GRID!$A$4:$A$14,0),MATCH(1,($U$2=GRID!$B$1:$BI$1)*(КАЛЕНДАРЬ!$AG26=GRID!$B$3:$BI$3),0))*GRID!$B$66*(1-GRID!$B$69),0))</f>
        <v>30600</v>
      </c>
      <c r="V273" s="48" cm="1">
        <f t="array" ref="V273">IF($I$2="Раннее бронирование",
INDEX(GRID!$B$17:$BI$27,MATCH(U$7,GRID!$A$17:$A$27,0),MATCH(1,($U$2=GRID!$B$1:$BI$1)*(КАЛЕНДАРЬ!$AG26=GRID!$B$3:$BI$3), 0))*GRID!$B$67,
ROUNDUP(INDEX(GRID!$B$17:$BI$27,MATCH(U$7,GRID!$A$17:$A$27,0),MATCH(1,($U$2=GRID!$B$1:$BI$1)*(КАЛЕНДАРЬ!$AG26=GRID!$B$3:$BI$3), 0))*GRID!$B$66*(1-GRID!$B$69),0))</f>
        <v>32300</v>
      </c>
      <c r="W273" s="47" cm="1">
        <f t="array" ref="W273">IF($I$2="Раннее бронирование",
INDEX(GRID!$B$4:$BI$14,MATCH(W$7,GRID!$A$4:$A$14,0),MATCH(1,($U$2=GRID!$B$1:$BI$1)*(КАЛЕНДАРЬ!$AG26=GRID!$B$3:$BI$3), 0))*GRID!$B$67,
ROUNDUP(INDEX(GRID!$B$4:$BI$14,MATCH(W$7,GRID!$A$4:$A$14,0),MATCH(1,($U$2=GRID!$B$1:$BI$1)*(КАЛЕНДАРЬ!$AG26=GRID!$B$3:$BI$3),0))*GRID!$B$66*(1-GRID!$B$69),0))</f>
        <v>130560</v>
      </c>
      <c r="X273" s="48" cm="1">
        <f t="array" ref="X273">IF($I$2="Раннее бронирование",
INDEX(GRID!$B$17:$BI$27,MATCH(W$7,GRID!$A$17:$A$27,0),MATCH(1,($U$2=GRID!$B$1:$BI$1)*(КАЛЕНДАРЬ!$AG26=GRID!$B$3:$BI$3), 0))*GRID!$B$67,
ROUNDUP(INDEX(GRID!$B$17:$BI$27,MATCH(W$7,GRID!$A$17:$A$27,0),MATCH(1,($U$2=GRID!$B$1:$BI$1)*(КАЛЕНДАРЬ!$AG26=GRID!$B$3:$BI$3), 0))*GRID!$B$66*(1-GRID!$B$69),0))</f>
        <v>132260</v>
      </c>
    </row>
    <row r="274" spans="1:24" hidden="1" x14ac:dyDescent="0.2">
      <c r="A274" s="117" t="s">
        <v>44</v>
      </c>
      <c r="B274" s="117">
        <v>24</v>
      </c>
      <c r="C274" s="47" cm="1">
        <f t="array" ref="C274">IF($I$2="Раннее бронирование",
INDEX(GRID!$B$4:$BI$14,MATCH(C$7,GRID!$A$4:$A$14,0),MATCH(1,($U$2=GRID!$B$1:$BI$1)*(КАЛЕНДАРЬ!$AG27=GRID!$B$3:$BI$3), 0))*GRID!$B$67,
ROUNDUP(INDEX(GRID!$B$4:$BI$14,MATCH(C$7,GRID!$A$4:$A$14,0),MATCH(1,($U$2=GRID!$B$1:$BI$1)*(КАЛЕНДАРЬ!$AG27=GRID!$B$3:$BI$3),0))*GRID!$B$66*(1-GRID!$B$69),0))</f>
        <v>10200</v>
      </c>
      <c r="D274" s="48" cm="1">
        <f t="array" ref="D274">IF($I$2="Раннее бронирование",
INDEX(GRID!$B$17:$BI$27,MATCH(C$7,GRID!$A$17:$A$27,0),MATCH(1,($U$2=GRID!$B$1:$BI$1)*(КАЛЕНДАРЬ!$AG27=GRID!$B$3:$BI$3), 0))*GRID!$B$67,
ROUNDUP(INDEX(GRID!$B$17:$BI$27,MATCH(C$7,GRID!$A$17:$A$27,0),MATCH(1,($U$2=GRID!$B$1:$BI$1)*(КАЛЕНДАРЬ!$AG27=GRID!$B$3:$BI$3), 0))*GRID!$B$66*(1-GRID!$B$69),0))</f>
        <v>11900</v>
      </c>
      <c r="E274" s="47" cm="1">
        <f t="array" ref="E274">IF($I$2="Раннее бронирование",
INDEX(GRID!$B$4:$BI$14,MATCH(E$7,GRID!$A$4:$A$14,0),MATCH(1,($U$2=GRID!$B$1:$BI$1)*(КАЛЕНДАРЬ!$AG27=GRID!$B$3:$BI$3), 0))*GRID!$B$67,
ROUNDUP(INDEX(GRID!$B$4:$BI$14,MATCH(E$7,GRID!$A$4:$A$14,0),MATCH(1,($U$2=GRID!$B$1:$BI$1)*(КАЛЕНДАРЬ!$AG27=GRID!$B$3:$BI$3),0))*GRID!$B$66*(1-GRID!$B$69),0))</f>
        <v>11016</v>
      </c>
      <c r="F274" s="48" cm="1">
        <f t="array" ref="F274">IF($I$2="Раннее бронирование",
INDEX(GRID!$B$17:$BI$27,MATCH(E$7,GRID!$A$17:$A$27,0),MATCH(1,($U$2=GRID!$B$1:$BI$1)*(КАЛЕНДАРЬ!$AG27=GRID!$B$3:$BI$3), 0))*GRID!$B$67,
ROUNDUP(INDEX(GRID!$B$17:$BI$27,MATCH(E$7,GRID!$A$17:$A$27,0),MATCH(1,($U$2=GRID!$B$1:$BI$1)*(КАЛЕНДАРЬ!$AG27=GRID!$B$3:$BI$3), 0))*GRID!$B$66*(1-GRID!$B$69),0))</f>
        <v>12716</v>
      </c>
      <c r="G274" s="47" t="e" cm="1">
        <f t="array" ref="G274">IF($I$2="Раннее бронирование",
INDEX(GRID!$B$4:$BI$14,MATCH(G$7,GRID!$A$4:$A$14,0),MATCH(1,($U$2=GRID!$B$1:$BI$1)*(КАЛЕНДАРЬ!$AG27=GRID!$B$3:$BI$3), 0))*GRID!$B$67,
ROUNDUP(INDEX(GRID!$B$4:$BI$14,MATCH(G$7,GRID!$A$4:$A$14,0),MATCH(1,($U$2=GRID!$B$1:$BI$1)*(КАЛЕНДАРЬ!$AG27=GRID!$B$3:$BI$3),0))*GRID!$B$66*(1-GRID!$B$69),0))</f>
        <v>#N/A</v>
      </c>
      <c r="H274" s="48" t="e" cm="1">
        <f t="array" ref="H274">IF($I$2="Раннее бронирование",
INDEX(GRID!$B$17:$BI$27,MATCH(G$7,GRID!$A$17:$A$27,0),MATCH(1,($U$2=GRID!$B$1:$BI$1)*(КАЛЕНДАРЬ!$AG27=GRID!$B$3:$BI$3), 0))*GRID!$B$67,
ROUNDUP(INDEX(GRID!$B$17:$BI$27,MATCH(G$7,GRID!$A$17:$A$27,0),MATCH(1,($U$2=GRID!$B$1:$BI$1)*(КАЛЕНДАРЬ!$AG27=GRID!$B$3:$BI$3), 0))*GRID!$B$66*(1-GRID!$B$69),0))</f>
        <v>#N/A</v>
      </c>
      <c r="I274" s="47" t="e" cm="1">
        <f t="array" ref="I274">IF($I$2="Раннее бронирование",
INDEX(GRID!$B$4:$BI$14,MATCH(I$7,GRID!$A$4:$A$14,0),MATCH(1,($U$2=GRID!$B$1:$BI$1)*(КАЛЕНДАРЬ!$AG27=GRID!$B$3:$BI$3), 0))*GRID!$B$67,
ROUNDUP(INDEX(GRID!$B$4:$BI$14,MATCH(I$7,GRID!$A$4:$A$14,0),MATCH(1,($U$2=GRID!$B$1:$BI$1)*(КАЛЕНДАРЬ!$AG27=GRID!$B$3:$BI$3),0))*GRID!$B$66*(1-GRID!$B$69),0))</f>
        <v>#N/A</v>
      </c>
      <c r="J274" s="48" t="e" cm="1">
        <f t="array" ref="J274">IF($I$2="Раннее бронирование",
INDEX(GRID!$B$17:$BI$27,MATCH(I$7,GRID!$A$17:$A$27,0),MATCH(1,($U$2=GRID!$B$1:$BI$1)*(КАЛЕНДАРЬ!$AG27=GRID!$B$3:$BI$3), 0))*GRID!$B$67,
ROUNDUP(INDEX(GRID!$B$17:$BI$27,MATCH(I$7,GRID!$A$17:$A$27,0),MATCH(1,($U$2=GRID!$B$1:$BI$1)*(КАЛЕНДАРЬ!$AG27=GRID!$B$3:$BI$3), 0))*GRID!$B$66*(1-GRID!$B$69),0))</f>
        <v>#N/A</v>
      </c>
      <c r="K274" s="47" cm="1">
        <f t="array" ref="K274">IF($I$2="Раннее бронирование",
INDEX(GRID!$B$4:$BI$14,MATCH(K$7,GRID!$A$4:$A$14,0),MATCH(1,($U$2=GRID!$B$1:$BI$1)*(КАЛЕНДАРЬ!$AG27=GRID!$B$3:$BI$3), 0))*GRID!$B$67,
ROUNDUP(INDEX(GRID!$B$4:$BI$14,MATCH(K$7,GRID!$A$4:$A$14,0),MATCH(1,($U$2=GRID!$B$1:$BI$1)*(КАЛЕНДАРЬ!$AG27=GRID!$B$3:$BI$3),0))*GRID!$B$66*(1-GRID!$B$69),0))</f>
        <v>13872</v>
      </c>
      <c r="L274" s="48" cm="1">
        <f t="array" ref="L274">IF($I$2="Раннее бронирование",
INDEX(GRID!$B$17:$BI$27,MATCH(K$7,GRID!$A$17:$A$27,0),MATCH(1,($U$2=GRID!$B$1:$BI$1)*(КАЛЕНДАРЬ!$AG27=GRID!$B$3:$BI$3), 0))*GRID!$B$67,
ROUNDUP(INDEX(GRID!$B$17:$BI$27,MATCH(K$7,GRID!$A$17:$A$27,0),MATCH(1,($U$2=GRID!$B$1:$BI$1)*(КАЛЕНДАРЬ!$AG27=GRID!$B$3:$BI$3), 0))*GRID!$B$66*(1-GRID!$B$69),0))</f>
        <v>15572</v>
      </c>
      <c r="M274" s="47" cm="1">
        <f t="array" ref="M274">IF($I$2="Раннее бронирование",
INDEX(GRID!$B$4:$BI$14,MATCH(M$7,GRID!$A$4:$A$14,0),MATCH(1,($U$2=GRID!$B$1:$BI$1)*(КАЛЕНДАРЬ!$AG27=GRID!$B$3:$BI$3), 0))*GRID!$B$67,
ROUNDUP(INDEX(GRID!$B$4:$BI$14,MATCH(M$7,GRID!$A$4:$A$14,0),MATCH(1,($U$2=GRID!$B$1:$BI$1)*(КАЛЕНДАРЬ!$AG27=GRID!$B$3:$BI$3),0))*GRID!$B$66*(1-GRID!$B$69),0))</f>
        <v>14960</v>
      </c>
      <c r="N274" s="48" cm="1">
        <f t="array" ref="N274">IF($I$2="Раннее бронирование",
INDEX(GRID!$B$17:$BI$27,MATCH(M$7,GRID!$A$17:$A$27,0),MATCH(1,($U$2=GRID!$B$1:$BI$1)*(КАЛЕНДАРЬ!$AG27=GRID!$B$3:$BI$3), 0))*GRID!$B$67,
ROUNDUP(INDEX(GRID!$B$17:$BI$27,MATCH(M$7,GRID!$A$17:$A$27,0),MATCH(1,($U$2=GRID!$B$1:$BI$1)*(КАЛЕНДАРЬ!$AG27=GRID!$B$3:$BI$3), 0))*GRID!$B$66*(1-GRID!$B$69),0))</f>
        <v>16660</v>
      </c>
      <c r="O274" s="47" cm="1">
        <f t="array" ref="O274">IF($I$2="Раннее бронирование",
INDEX(GRID!$B$4:$BI$14,MATCH(O$7,GRID!$A$4:$A$14,0),MATCH(1,($U$2=GRID!$B$1:$BI$1)*(КАЛЕНДАРЬ!$AG27=GRID!$B$3:$BI$3), 0))*GRID!$B$67,
ROUNDUP(INDEX(GRID!$B$4:$BI$14,MATCH(O$7,GRID!$A$4:$A$14,0),MATCH(1,($U$2=GRID!$B$1:$BI$1)*(КАЛЕНДАРЬ!$AG27=GRID!$B$3:$BI$3),0))*GRID!$B$66*(1-GRID!$B$69),0))</f>
        <v>20128</v>
      </c>
      <c r="P274" s="48" cm="1">
        <f t="array" ref="P274">IF($I$2="Раннее бронирование",
INDEX(GRID!$B$17:$BI$27,MATCH(O$7,GRID!$A$17:$A$27,0),MATCH(1,($U$2=GRID!$B$1:$BI$1)*(КАЛЕНДАРЬ!$AG27=GRID!$B$3:$BI$3), 0))*GRID!$B$67,
ROUNDUP(INDEX(GRID!$B$17:$BI$27,MATCH(O$7,GRID!$A$17:$A$27,0),MATCH(1,($U$2=GRID!$B$1:$BI$1)*(КАЛЕНДАРЬ!$AG27=GRID!$B$3:$BI$3), 0))*GRID!$B$66*(1-GRID!$B$69),0))</f>
        <v>21828</v>
      </c>
      <c r="Q274" s="47" t="e" cm="1">
        <f t="array" ref="Q274">IF($I$2="Раннее бронирование",
INDEX(GRID!$B$4:$BI$14,MATCH(Q$7,GRID!$A$4:$A$14,0),MATCH(1,($U$2=GRID!$B$1:$BI$1)*(КАЛЕНДАРЬ!$AG27=GRID!$B$3:$BI$3), 0))*GRID!$B$67,
ROUNDUP(INDEX(GRID!$B$4:$BI$14,MATCH(Q$7,GRID!$A$4:$A$14,0),MATCH(1,($U$2=GRID!$B$1:$BI$1)*(КАЛЕНДАРЬ!$AG27=GRID!$B$3:$BI$3),0))*GRID!$B$66*(1-GRID!$B$69),0))</f>
        <v>#N/A</v>
      </c>
      <c r="R274" s="48" t="e" cm="1">
        <f t="array" ref="R274">IF($I$2="Раннее бронирование",
INDEX(GRID!$B$17:$BI$27,MATCH(Q$7,GRID!$A$17:$A$27,0),MATCH(1,($U$2=GRID!$B$1:$BI$1)*(КАЛЕНДАРЬ!$AG27=GRID!$B$3:$BI$3), 0))*GRID!$B$67,
ROUNDUP(INDEX(GRID!$B$17:$BI$27,MATCH(Q$7,GRID!$A$17:$A$27,0),MATCH(1,($U$2=GRID!$B$1:$BI$1)*(КАЛЕНДАРЬ!$AG27=GRID!$B$3:$BI$3), 0))*GRID!$B$66*(1-GRID!$B$69),0))</f>
        <v>#N/A</v>
      </c>
      <c r="S274" s="47" t="e" cm="1">
        <f t="array" ref="S274">IF($I$2="Раннее бронирование",
INDEX(GRID!$B$4:$BI$14,MATCH(S$7,GRID!$A$4:$A$14,0),MATCH(1,($U$2=GRID!$B$1:$BI$1)*(КАЛЕНДАРЬ!$AG27=GRID!$B$3:$BI$3), 0))*GRID!$B$67,
ROUNDUP(INDEX(GRID!$B$4:$BI$14,MATCH(S$7,GRID!$A$4:$A$14,0),MATCH(1,($U$2=GRID!$B$1:$BI$1)*(КАЛЕНДАРЬ!$AG27=GRID!$B$3:$BI$3),0))*GRID!$B$66*(1-GRID!$B$69),0))</f>
        <v>#N/A</v>
      </c>
      <c r="T274" s="48" t="e" cm="1">
        <f t="array" ref="T274">IF($I$2="Раннее бронирование",
INDEX(GRID!$B$17:$BI$27,MATCH(S$7,GRID!$A$17:$A$27,0),MATCH(1,($U$2=GRID!$B$1:$BI$1)*(КАЛЕНДАРЬ!$AG27=GRID!$B$3:$BI$3), 0))*GRID!$B$67,
ROUNDUP(INDEX(GRID!$B$17:$BI$27,MATCH(S$7,GRID!$A$17:$A$27,0),MATCH(1,($U$2=GRID!$B$1:$BI$1)*(КАЛЕНДАРЬ!$AG27=GRID!$B$3:$BI$3), 0))*GRID!$B$66*(1-GRID!$B$69),0))</f>
        <v>#N/A</v>
      </c>
      <c r="U274" s="47" cm="1">
        <f t="array" ref="U274">IF($I$2="Раннее бронирование",
INDEX(GRID!$B$4:$BI$14,MATCH(U$7,GRID!$A$4:$A$14,0),MATCH(1,($U$2=GRID!$B$1:$BI$1)*(КАЛЕНДАРЬ!$AG27=GRID!$B$3:$BI$3), 0))*GRID!$B$67,
ROUNDUP(INDEX(GRID!$B$4:$BI$14,MATCH(U$7,GRID!$A$4:$A$14,0),MATCH(1,($U$2=GRID!$B$1:$BI$1)*(КАЛЕНДАРЬ!$AG27=GRID!$B$3:$BI$3),0))*GRID!$B$66*(1-GRID!$B$69),0))</f>
        <v>30600</v>
      </c>
      <c r="V274" s="48" cm="1">
        <f t="array" ref="V274">IF($I$2="Раннее бронирование",
INDEX(GRID!$B$17:$BI$27,MATCH(U$7,GRID!$A$17:$A$27,0),MATCH(1,($U$2=GRID!$B$1:$BI$1)*(КАЛЕНДАРЬ!$AG27=GRID!$B$3:$BI$3), 0))*GRID!$B$67,
ROUNDUP(INDEX(GRID!$B$17:$BI$27,MATCH(U$7,GRID!$A$17:$A$27,0),MATCH(1,($U$2=GRID!$B$1:$BI$1)*(КАЛЕНДАРЬ!$AG27=GRID!$B$3:$BI$3), 0))*GRID!$B$66*(1-GRID!$B$69),0))</f>
        <v>32300</v>
      </c>
      <c r="W274" s="47" cm="1">
        <f t="array" ref="W274">IF($I$2="Раннее бронирование",
INDEX(GRID!$B$4:$BI$14,MATCH(W$7,GRID!$A$4:$A$14,0),MATCH(1,($U$2=GRID!$B$1:$BI$1)*(КАЛЕНДАРЬ!$AG27=GRID!$B$3:$BI$3), 0))*GRID!$B$67,
ROUNDUP(INDEX(GRID!$B$4:$BI$14,MATCH(W$7,GRID!$A$4:$A$14,0),MATCH(1,($U$2=GRID!$B$1:$BI$1)*(КАЛЕНДАРЬ!$AG27=GRID!$B$3:$BI$3),0))*GRID!$B$66*(1-GRID!$B$69),0))</f>
        <v>130560</v>
      </c>
      <c r="X274" s="48" cm="1">
        <f t="array" ref="X274">IF($I$2="Раннее бронирование",
INDEX(GRID!$B$17:$BI$27,MATCH(W$7,GRID!$A$17:$A$27,0),MATCH(1,($U$2=GRID!$B$1:$BI$1)*(КАЛЕНДАРЬ!$AG27=GRID!$B$3:$BI$3), 0))*GRID!$B$67,
ROUNDUP(INDEX(GRID!$B$17:$BI$27,MATCH(W$7,GRID!$A$17:$A$27,0),MATCH(1,($U$2=GRID!$B$1:$BI$1)*(КАЛЕНДАРЬ!$AG27=GRID!$B$3:$BI$3), 0))*GRID!$B$66*(1-GRID!$B$69),0))</f>
        <v>132260</v>
      </c>
    </row>
    <row r="275" spans="1:24" hidden="1" x14ac:dyDescent="0.2">
      <c r="A275" s="117" t="s">
        <v>45</v>
      </c>
      <c r="B275" s="117">
        <v>25</v>
      </c>
      <c r="C275" s="47" cm="1">
        <f t="array" ref="C275">IF($I$2="Раннее бронирование",
INDEX(GRID!$B$4:$BI$14,MATCH(C$7,GRID!$A$4:$A$14,0),MATCH(1,($U$2=GRID!$B$1:$BI$1)*(КАЛЕНДАРЬ!$AG28=GRID!$B$3:$BI$3), 0))*GRID!$B$67,
ROUNDUP(INDEX(GRID!$B$4:$BI$14,MATCH(C$7,GRID!$A$4:$A$14,0),MATCH(1,($U$2=GRID!$B$1:$BI$1)*(КАЛЕНДАРЬ!$AG28=GRID!$B$3:$BI$3),0))*GRID!$B$66*(1-GRID!$B$69),0))</f>
        <v>13600</v>
      </c>
      <c r="D275" s="48" cm="1">
        <f t="array" ref="D275">IF($I$2="Раннее бронирование",
INDEX(GRID!$B$17:$BI$27,MATCH(C$7,GRID!$A$17:$A$27,0),MATCH(1,($U$2=GRID!$B$1:$BI$1)*(КАЛЕНДАРЬ!$AG28=GRID!$B$3:$BI$3), 0))*GRID!$B$67,
ROUNDUP(INDEX(GRID!$B$17:$BI$27,MATCH(C$7,GRID!$A$17:$A$27,0),MATCH(1,($U$2=GRID!$B$1:$BI$1)*(КАЛЕНДАРЬ!$AG28=GRID!$B$3:$BI$3), 0))*GRID!$B$66*(1-GRID!$B$69),0))</f>
        <v>15300</v>
      </c>
      <c r="E275" s="47" cm="1">
        <f t="array" ref="E275">IF($I$2="Раннее бронирование",
INDEX(GRID!$B$4:$BI$14,MATCH(E$7,GRID!$A$4:$A$14,0),MATCH(1,($U$2=GRID!$B$1:$BI$1)*(КАЛЕНДАРЬ!$AG28=GRID!$B$3:$BI$3), 0))*GRID!$B$67,
ROUNDUP(INDEX(GRID!$B$4:$BI$14,MATCH(E$7,GRID!$A$4:$A$14,0),MATCH(1,($U$2=GRID!$B$1:$BI$1)*(КАЛЕНДАРЬ!$AG28=GRID!$B$3:$BI$3),0))*GRID!$B$66*(1-GRID!$B$69),0))</f>
        <v>14960</v>
      </c>
      <c r="F275" s="48" cm="1">
        <f t="array" ref="F275">IF($I$2="Раннее бронирование",
INDEX(GRID!$B$17:$BI$27,MATCH(E$7,GRID!$A$17:$A$27,0),MATCH(1,($U$2=GRID!$B$1:$BI$1)*(КАЛЕНДАРЬ!$AG28=GRID!$B$3:$BI$3), 0))*GRID!$B$67,
ROUNDUP(INDEX(GRID!$B$17:$BI$27,MATCH(E$7,GRID!$A$17:$A$27,0),MATCH(1,($U$2=GRID!$B$1:$BI$1)*(КАЛЕНДАРЬ!$AG28=GRID!$B$3:$BI$3), 0))*GRID!$B$66*(1-GRID!$B$69),0))</f>
        <v>16660</v>
      </c>
      <c r="G275" s="47" t="e" cm="1">
        <f t="array" ref="G275">IF($I$2="Раннее бронирование",
INDEX(GRID!$B$4:$BI$14,MATCH(G$7,GRID!$A$4:$A$14,0),MATCH(1,($U$2=GRID!$B$1:$BI$1)*(КАЛЕНДАРЬ!$AG28=GRID!$B$3:$BI$3), 0))*GRID!$B$67,
ROUNDUP(INDEX(GRID!$B$4:$BI$14,MATCH(G$7,GRID!$A$4:$A$14,0),MATCH(1,($U$2=GRID!$B$1:$BI$1)*(КАЛЕНДАРЬ!$AG28=GRID!$B$3:$BI$3),0))*GRID!$B$66*(1-GRID!$B$69),0))</f>
        <v>#N/A</v>
      </c>
      <c r="H275" s="48" t="e" cm="1">
        <f t="array" ref="H275">IF($I$2="Раннее бронирование",
INDEX(GRID!$B$17:$BI$27,MATCH(G$7,GRID!$A$17:$A$27,0),MATCH(1,($U$2=GRID!$B$1:$BI$1)*(КАЛЕНДАРЬ!$AG28=GRID!$B$3:$BI$3), 0))*GRID!$B$67,
ROUNDUP(INDEX(GRID!$B$17:$BI$27,MATCH(G$7,GRID!$A$17:$A$27,0),MATCH(1,($U$2=GRID!$B$1:$BI$1)*(КАЛЕНДАРЬ!$AG28=GRID!$B$3:$BI$3), 0))*GRID!$B$66*(1-GRID!$B$69),0))</f>
        <v>#N/A</v>
      </c>
      <c r="I275" s="47" t="e" cm="1">
        <f t="array" ref="I275">IF($I$2="Раннее бронирование",
INDEX(GRID!$B$4:$BI$14,MATCH(I$7,GRID!$A$4:$A$14,0),MATCH(1,($U$2=GRID!$B$1:$BI$1)*(КАЛЕНДАРЬ!$AG28=GRID!$B$3:$BI$3), 0))*GRID!$B$67,
ROUNDUP(INDEX(GRID!$B$4:$BI$14,MATCH(I$7,GRID!$A$4:$A$14,0),MATCH(1,($U$2=GRID!$B$1:$BI$1)*(КАЛЕНДАРЬ!$AG28=GRID!$B$3:$BI$3),0))*GRID!$B$66*(1-GRID!$B$69),0))</f>
        <v>#N/A</v>
      </c>
      <c r="J275" s="48" t="e" cm="1">
        <f t="array" ref="J275">IF($I$2="Раннее бронирование",
INDEX(GRID!$B$17:$BI$27,MATCH(I$7,GRID!$A$17:$A$27,0),MATCH(1,($U$2=GRID!$B$1:$BI$1)*(КАЛЕНДАРЬ!$AG28=GRID!$B$3:$BI$3), 0))*GRID!$B$67,
ROUNDUP(INDEX(GRID!$B$17:$BI$27,MATCH(I$7,GRID!$A$17:$A$27,0),MATCH(1,($U$2=GRID!$B$1:$BI$1)*(КАЛЕНДАРЬ!$AG28=GRID!$B$3:$BI$3), 0))*GRID!$B$66*(1-GRID!$B$69),0))</f>
        <v>#N/A</v>
      </c>
      <c r="K275" s="47" cm="1">
        <f t="array" ref="K275">IF($I$2="Раннее бронирование",
INDEX(GRID!$B$4:$BI$14,MATCH(K$7,GRID!$A$4:$A$14,0),MATCH(1,($U$2=GRID!$B$1:$BI$1)*(КАЛЕНДАРЬ!$AG28=GRID!$B$3:$BI$3), 0))*GRID!$B$67,
ROUNDUP(INDEX(GRID!$B$4:$BI$14,MATCH(K$7,GRID!$A$4:$A$14,0),MATCH(1,($U$2=GRID!$B$1:$BI$1)*(КАЛЕНДАРЬ!$AG28=GRID!$B$3:$BI$3),0))*GRID!$B$66*(1-GRID!$B$69),0))</f>
        <v>19924</v>
      </c>
      <c r="L275" s="48" cm="1">
        <f t="array" ref="L275">IF($I$2="Раннее бронирование",
INDEX(GRID!$B$17:$BI$27,MATCH(K$7,GRID!$A$17:$A$27,0),MATCH(1,($U$2=GRID!$B$1:$BI$1)*(КАЛЕНДАРЬ!$AG28=GRID!$B$3:$BI$3), 0))*GRID!$B$67,
ROUNDUP(INDEX(GRID!$B$17:$BI$27,MATCH(K$7,GRID!$A$17:$A$27,0),MATCH(1,($U$2=GRID!$B$1:$BI$1)*(КАЛЕНДАРЬ!$AG28=GRID!$B$3:$BI$3), 0))*GRID!$B$66*(1-GRID!$B$69),0))</f>
        <v>21624</v>
      </c>
      <c r="M275" s="47" cm="1">
        <f t="array" ref="M275">IF($I$2="Раннее бронирование",
INDEX(GRID!$B$4:$BI$14,MATCH(M$7,GRID!$A$4:$A$14,0),MATCH(1,($U$2=GRID!$B$1:$BI$1)*(КАЛЕНДАРЬ!$AG28=GRID!$B$3:$BI$3), 0))*GRID!$B$67,
ROUNDUP(INDEX(GRID!$B$4:$BI$14,MATCH(M$7,GRID!$A$4:$A$14,0),MATCH(1,($U$2=GRID!$B$1:$BI$1)*(КАЛЕНДАРЬ!$AG28=GRID!$B$3:$BI$3),0))*GRID!$B$66*(1-GRID!$B$69),0))</f>
        <v>21964</v>
      </c>
      <c r="N275" s="48" cm="1">
        <f t="array" ref="N275">IF($I$2="Раннее бронирование",
INDEX(GRID!$B$17:$BI$27,MATCH(M$7,GRID!$A$17:$A$27,0),MATCH(1,($U$2=GRID!$B$1:$BI$1)*(КАЛЕНДАРЬ!$AG28=GRID!$B$3:$BI$3), 0))*GRID!$B$67,
ROUNDUP(INDEX(GRID!$B$17:$BI$27,MATCH(M$7,GRID!$A$17:$A$27,0),MATCH(1,($U$2=GRID!$B$1:$BI$1)*(КАЛЕНДАРЬ!$AG28=GRID!$B$3:$BI$3), 0))*GRID!$B$66*(1-GRID!$B$69),0))</f>
        <v>23664</v>
      </c>
      <c r="O275" s="47" cm="1">
        <f t="array" ref="O275">IF($I$2="Раннее бронирование",
INDEX(GRID!$B$4:$BI$14,MATCH(O$7,GRID!$A$4:$A$14,0),MATCH(1,($U$2=GRID!$B$1:$BI$1)*(КАЛЕНДАРЬ!$AG28=GRID!$B$3:$BI$3), 0))*GRID!$B$67,
ROUNDUP(INDEX(GRID!$B$4:$BI$14,MATCH(O$7,GRID!$A$4:$A$14,0),MATCH(1,($U$2=GRID!$B$1:$BI$1)*(КАЛЕНДАРЬ!$AG28=GRID!$B$3:$BI$3),0))*GRID!$B$66*(1-GRID!$B$69),0))</f>
        <v>26656</v>
      </c>
      <c r="P275" s="48" cm="1">
        <f t="array" ref="P275">IF($I$2="Раннее бронирование",
INDEX(GRID!$B$17:$BI$27,MATCH(O$7,GRID!$A$17:$A$27,0),MATCH(1,($U$2=GRID!$B$1:$BI$1)*(КАЛЕНДАРЬ!$AG28=GRID!$B$3:$BI$3), 0))*GRID!$B$67,
ROUNDUP(INDEX(GRID!$B$17:$BI$27,MATCH(O$7,GRID!$A$17:$A$27,0),MATCH(1,($U$2=GRID!$B$1:$BI$1)*(КАЛЕНДАРЬ!$AG28=GRID!$B$3:$BI$3), 0))*GRID!$B$66*(1-GRID!$B$69),0))</f>
        <v>28356</v>
      </c>
      <c r="Q275" s="47" t="e" cm="1">
        <f t="array" ref="Q275">IF($I$2="Раннее бронирование",
INDEX(GRID!$B$4:$BI$14,MATCH(Q$7,GRID!$A$4:$A$14,0),MATCH(1,($U$2=GRID!$B$1:$BI$1)*(КАЛЕНДАРЬ!$AG28=GRID!$B$3:$BI$3), 0))*GRID!$B$67,
ROUNDUP(INDEX(GRID!$B$4:$BI$14,MATCH(Q$7,GRID!$A$4:$A$14,0),MATCH(1,($U$2=GRID!$B$1:$BI$1)*(КАЛЕНДАРЬ!$AG28=GRID!$B$3:$BI$3),0))*GRID!$B$66*(1-GRID!$B$69),0))</f>
        <v>#N/A</v>
      </c>
      <c r="R275" s="48" t="e" cm="1">
        <f t="array" ref="R275">IF($I$2="Раннее бронирование",
INDEX(GRID!$B$17:$BI$27,MATCH(Q$7,GRID!$A$17:$A$27,0),MATCH(1,($U$2=GRID!$B$1:$BI$1)*(КАЛЕНДАРЬ!$AG28=GRID!$B$3:$BI$3), 0))*GRID!$B$67,
ROUNDUP(INDEX(GRID!$B$17:$BI$27,MATCH(Q$7,GRID!$A$17:$A$27,0),MATCH(1,($U$2=GRID!$B$1:$BI$1)*(КАЛЕНДАРЬ!$AG28=GRID!$B$3:$BI$3), 0))*GRID!$B$66*(1-GRID!$B$69),0))</f>
        <v>#N/A</v>
      </c>
      <c r="S275" s="47" t="e" cm="1">
        <f t="array" ref="S275">IF($I$2="Раннее бронирование",
INDEX(GRID!$B$4:$BI$14,MATCH(S$7,GRID!$A$4:$A$14,0),MATCH(1,($U$2=GRID!$B$1:$BI$1)*(КАЛЕНДАРЬ!$AG28=GRID!$B$3:$BI$3), 0))*GRID!$B$67,
ROUNDUP(INDEX(GRID!$B$4:$BI$14,MATCH(S$7,GRID!$A$4:$A$14,0),MATCH(1,($U$2=GRID!$B$1:$BI$1)*(КАЛЕНДАРЬ!$AG28=GRID!$B$3:$BI$3),0))*GRID!$B$66*(1-GRID!$B$69),0))</f>
        <v>#N/A</v>
      </c>
      <c r="T275" s="48" t="e" cm="1">
        <f t="array" ref="T275">IF($I$2="Раннее бронирование",
INDEX(GRID!$B$17:$BI$27,MATCH(S$7,GRID!$A$17:$A$27,0),MATCH(1,($U$2=GRID!$B$1:$BI$1)*(КАЛЕНДАРЬ!$AG28=GRID!$B$3:$BI$3), 0))*GRID!$B$67,
ROUNDUP(INDEX(GRID!$B$17:$BI$27,MATCH(S$7,GRID!$A$17:$A$27,0),MATCH(1,($U$2=GRID!$B$1:$BI$1)*(КАЛЕНДАРЬ!$AG28=GRID!$B$3:$BI$3), 0))*GRID!$B$66*(1-GRID!$B$69),0))</f>
        <v>#N/A</v>
      </c>
      <c r="U275" s="47" cm="1">
        <f t="array" ref="U275">IF($I$2="Раннее бронирование",
INDEX(GRID!$B$4:$BI$14,MATCH(U$7,GRID!$A$4:$A$14,0),MATCH(1,($U$2=GRID!$B$1:$BI$1)*(КАЛЕНДАРЬ!$AG28=GRID!$B$3:$BI$3), 0))*GRID!$B$67,
ROUNDUP(INDEX(GRID!$B$4:$BI$14,MATCH(U$7,GRID!$A$4:$A$14,0),MATCH(1,($U$2=GRID!$B$1:$BI$1)*(КАЛЕНДАРЬ!$AG28=GRID!$B$3:$BI$3),0))*GRID!$B$66*(1-GRID!$B$69),0))</f>
        <v>41480</v>
      </c>
      <c r="V275" s="48" cm="1">
        <f t="array" ref="V275">IF($I$2="Раннее бронирование",
INDEX(GRID!$B$17:$BI$27,MATCH(U$7,GRID!$A$17:$A$27,0),MATCH(1,($U$2=GRID!$B$1:$BI$1)*(КАЛЕНДАРЬ!$AG28=GRID!$B$3:$BI$3), 0))*GRID!$B$67,
ROUNDUP(INDEX(GRID!$B$17:$BI$27,MATCH(U$7,GRID!$A$17:$A$27,0),MATCH(1,($U$2=GRID!$B$1:$BI$1)*(КАЛЕНДАРЬ!$AG28=GRID!$B$3:$BI$3), 0))*GRID!$B$66*(1-GRID!$B$69),0))</f>
        <v>43180</v>
      </c>
      <c r="W275" s="47" cm="1">
        <f t="array" ref="W275">IF($I$2="Раннее бронирование",
INDEX(GRID!$B$4:$BI$14,MATCH(W$7,GRID!$A$4:$A$14,0),MATCH(1,($U$2=GRID!$B$1:$BI$1)*(КАЛЕНДАРЬ!$AG28=GRID!$B$3:$BI$3), 0))*GRID!$B$67,
ROUNDUP(INDEX(GRID!$B$4:$BI$14,MATCH(W$7,GRID!$A$4:$A$14,0),MATCH(1,($U$2=GRID!$B$1:$BI$1)*(КАЛЕНДАРЬ!$AG28=GRID!$B$3:$BI$3),0))*GRID!$B$66*(1-GRID!$B$69),0))</f>
        <v>163880</v>
      </c>
      <c r="X275" s="48" cm="1">
        <f t="array" ref="X275">IF($I$2="Раннее бронирование",
INDEX(GRID!$B$17:$BI$27,MATCH(W$7,GRID!$A$17:$A$27,0),MATCH(1,($U$2=GRID!$B$1:$BI$1)*(КАЛЕНДАРЬ!$AG28=GRID!$B$3:$BI$3), 0))*GRID!$B$67,
ROUNDUP(INDEX(GRID!$B$17:$BI$27,MATCH(W$7,GRID!$A$17:$A$27,0),MATCH(1,($U$2=GRID!$B$1:$BI$1)*(КАЛЕНДАРЬ!$AG28=GRID!$B$3:$BI$3), 0))*GRID!$B$66*(1-GRID!$B$69),0))</f>
        <v>165580</v>
      </c>
    </row>
    <row r="276" spans="1:24" hidden="1" x14ac:dyDescent="0.2">
      <c r="A276" s="117" t="s">
        <v>46</v>
      </c>
      <c r="B276" s="117">
        <v>26</v>
      </c>
      <c r="C276" s="47" cm="1">
        <f t="array" ref="C276">IF($I$2="Раннее бронирование",
INDEX(GRID!$B$4:$BI$14,MATCH(C$7,GRID!$A$4:$A$14,0),MATCH(1,($U$2=GRID!$B$1:$BI$1)*(КАЛЕНДАРЬ!$AG29=GRID!$B$3:$BI$3), 0))*GRID!$B$67,
ROUNDUP(INDEX(GRID!$B$4:$BI$14,MATCH(C$7,GRID!$A$4:$A$14,0),MATCH(1,($U$2=GRID!$B$1:$BI$1)*(КАЛЕНДАРЬ!$AG29=GRID!$B$3:$BI$3),0))*GRID!$B$66*(1-GRID!$B$69),0))</f>
        <v>13600</v>
      </c>
      <c r="D276" s="48" cm="1">
        <f t="array" ref="D276">IF($I$2="Раннее бронирование",
INDEX(GRID!$B$17:$BI$27,MATCH(C$7,GRID!$A$17:$A$27,0),MATCH(1,($U$2=GRID!$B$1:$BI$1)*(КАЛЕНДАРЬ!$AG29=GRID!$B$3:$BI$3), 0))*GRID!$B$67,
ROUNDUP(INDEX(GRID!$B$17:$BI$27,MATCH(C$7,GRID!$A$17:$A$27,0),MATCH(1,($U$2=GRID!$B$1:$BI$1)*(КАЛЕНДАРЬ!$AG29=GRID!$B$3:$BI$3), 0))*GRID!$B$66*(1-GRID!$B$69),0))</f>
        <v>15300</v>
      </c>
      <c r="E276" s="47" cm="1">
        <f t="array" ref="E276">IF($I$2="Раннее бронирование",
INDEX(GRID!$B$4:$BI$14,MATCH(E$7,GRID!$A$4:$A$14,0),MATCH(1,($U$2=GRID!$B$1:$BI$1)*(КАЛЕНДАРЬ!$AG29=GRID!$B$3:$BI$3), 0))*GRID!$B$67,
ROUNDUP(INDEX(GRID!$B$4:$BI$14,MATCH(E$7,GRID!$A$4:$A$14,0),MATCH(1,($U$2=GRID!$B$1:$BI$1)*(КАЛЕНДАРЬ!$AG29=GRID!$B$3:$BI$3),0))*GRID!$B$66*(1-GRID!$B$69),0))</f>
        <v>14960</v>
      </c>
      <c r="F276" s="48" cm="1">
        <f t="array" ref="F276">IF($I$2="Раннее бронирование",
INDEX(GRID!$B$17:$BI$27,MATCH(E$7,GRID!$A$17:$A$27,0),MATCH(1,($U$2=GRID!$B$1:$BI$1)*(КАЛЕНДАРЬ!$AG29=GRID!$B$3:$BI$3), 0))*GRID!$B$67,
ROUNDUP(INDEX(GRID!$B$17:$BI$27,MATCH(E$7,GRID!$A$17:$A$27,0),MATCH(1,($U$2=GRID!$B$1:$BI$1)*(КАЛЕНДАРЬ!$AG29=GRID!$B$3:$BI$3), 0))*GRID!$B$66*(1-GRID!$B$69),0))</f>
        <v>16660</v>
      </c>
      <c r="G276" s="47" t="e" cm="1">
        <f t="array" ref="G276">IF($I$2="Раннее бронирование",
INDEX(GRID!$B$4:$BI$14,MATCH(G$7,GRID!$A$4:$A$14,0),MATCH(1,($U$2=GRID!$B$1:$BI$1)*(КАЛЕНДАРЬ!$AG29=GRID!$B$3:$BI$3), 0))*GRID!$B$67,
ROUNDUP(INDEX(GRID!$B$4:$BI$14,MATCH(G$7,GRID!$A$4:$A$14,0),MATCH(1,($U$2=GRID!$B$1:$BI$1)*(КАЛЕНДАРЬ!$AG29=GRID!$B$3:$BI$3),0))*GRID!$B$66*(1-GRID!$B$69),0))</f>
        <v>#N/A</v>
      </c>
      <c r="H276" s="48" t="e" cm="1">
        <f t="array" ref="H276">IF($I$2="Раннее бронирование",
INDEX(GRID!$B$17:$BI$27,MATCH(G$7,GRID!$A$17:$A$27,0),MATCH(1,($U$2=GRID!$B$1:$BI$1)*(КАЛЕНДАРЬ!$AG29=GRID!$B$3:$BI$3), 0))*GRID!$B$67,
ROUNDUP(INDEX(GRID!$B$17:$BI$27,MATCH(G$7,GRID!$A$17:$A$27,0),MATCH(1,($U$2=GRID!$B$1:$BI$1)*(КАЛЕНДАРЬ!$AG29=GRID!$B$3:$BI$3), 0))*GRID!$B$66*(1-GRID!$B$69),0))</f>
        <v>#N/A</v>
      </c>
      <c r="I276" s="47" t="e" cm="1">
        <f t="array" ref="I276">IF($I$2="Раннее бронирование",
INDEX(GRID!$B$4:$BI$14,MATCH(I$7,GRID!$A$4:$A$14,0),MATCH(1,($U$2=GRID!$B$1:$BI$1)*(КАЛЕНДАРЬ!$AG29=GRID!$B$3:$BI$3), 0))*GRID!$B$67,
ROUNDUP(INDEX(GRID!$B$4:$BI$14,MATCH(I$7,GRID!$A$4:$A$14,0),MATCH(1,($U$2=GRID!$B$1:$BI$1)*(КАЛЕНДАРЬ!$AG29=GRID!$B$3:$BI$3),0))*GRID!$B$66*(1-GRID!$B$69),0))</f>
        <v>#N/A</v>
      </c>
      <c r="J276" s="48" t="e" cm="1">
        <f t="array" ref="J276">IF($I$2="Раннее бронирование",
INDEX(GRID!$B$17:$BI$27,MATCH(I$7,GRID!$A$17:$A$27,0),MATCH(1,($U$2=GRID!$B$1:$BI$1)*(КАЛЕНДАРЬ!$AG29=GRID!$B$3:$BI$3), 0))*GRID!$B$67,
ROUNDUP(INDEX(GRID!$B$17:$BI$27,MATCH(I$7,GRID!$A$17:$A$27,0),MATCH(1,($U$2=GRID!$B$1:$BI$1)*(КАЛЕНДАРЬ!$AG29=GRID!$B$3:$BI$3), 0))*GRID!$B$66*(1-GRID!$B$69),0))</f>
        <v>#N/A</v>
      </c>
      <c r="K276" s="47" cm="1">
        <f t="array" ref="K276">IF($I$2="Раннее бронирование",
INDEX(GRID!$B$4:$BI$14,MATCH(K$7,GRID!$A$4:$A$14,0),MATCH(1,($U$2=GRID!$B$1:$BI$1)*(КАЛЕНДАРЬ!$AG29=GRID!$B$3:$BI$3), 0))*GRID!$B$67,
ROUNDUP(INDEX(GRID!$B$4:$BI$14,MATCH(K$7,GRID!$A$4:$A$14,0),MATCH(1,($U$2=GRID!$B$1:$BI$1)*(КАЛЕНДАРЬ!$AG29=GRID!$B$3:$BI$3),0))*GRID!$B$66*(1-GRID!$B$69),0))</f>
        <v>19924</v>
      </c>
      <c r="L276" s="48" cm="1">
        <f t="array" ref="L276">IF($I$2="Раннее бронирование",
INDEX(GRID!$B$17:$BI$27,MATCH(K$7,GRID!$A$17:$A$27,0),MATCH(1,($U$2=GRID!$B$1:$BI$1)*(КАЛЕНДАРЬ!$AG29=GRID!$B$3:$BI$3), 0))*GRID!$B$67,
ROUNDUP(INDEX(GRID!$B$17:$BI$27,MATCH(K$7,GRID!$A$17:$A$27,0),MATCH(1,($U$2=GRID!$B$1:$BI$1)*(КАЛЕНДАРЬ!$AG29=GRID!$B$3:$BI$3), 0))*GRID!$B$66*(1-GRID!$B$69),0))</f>
        <v>21624</v>
      </c>
      <c r="M276" s="47" cm="1">
        <f t="array" ref="M276">IF($I$2="Раннее бронирование",
INDEX(GRID!$B$4:$BI$14,MATCH(M$7,GRID!$A$4:$A$14,0),MATCH(1,($U$2=GRID!$B$1:$BI$1)*(КАЛЕНДАРЬ!$AG29=GRID!$B$3:$BI$3), 0))*GRID!$B$67,
ROUNDUP(INDEX(GRID!$B$4:$BI$14,MATCH(M$7,GRID!$A$4:$A$14,0),MATCH(1,($U$2=GRID!$B$1:$BI$1)*(КАЛЕНДАРЬ!$AG29=GRID!$B$3:$BI$3),0))*GRID!$B$66*(1-GRID!$B$69),0))</f>
        <v>21964</v>
      </c>
      <c r="N276" s="48" cm="1">
        <f t="array" ref="N276">IF($I$2="Раннее бронирование",
INDEX(GRID!$B$17:$BI$27,MATCH(M$7,GRID!$A$17:$A$27,0),MATCH(1,($U$2=GRID!$B$1:$BI$1)*(КАЛЕНДАРЬ!$AG29=GRID!$B$3:$BI$3), 0))*GRID!$B$67,
ROUNDUP(INDEX(GRID!$B$17:$BI$27,MATCH(M$7,GRID!$A$17:$A$27,0),MATCH(1,($U$2=GRID!$B$1:$BI$1)*(КАЛЕНДАРЬ!$AG29=GRID!$B$3:$BI$3), 0))*GRID!$B$66*(1-GRID!$B$69),0))</f>
        <v>23664</v>
      </c>
      <c r="O276" s="47" cm="1">
        <f t="array" ref="O276">IF($I$2="Раннее бронирование",
INDEX(GRID!$B$4:$BI$14,MATCH(O$7,GRID!$A$4:$A$14,0),MATCH(1,($U$2=GRID!$B$1:$BI$1)*(КАЛЕНДАРЬ!$AG29=GRID!$B$3:$BI$3), 0))*GRID!$B$67,
ROUNDUP(INDEX(GRID!$B$4:$BI$14,MATCH(O$7,GRID!$A$4:$A$14,0),MATCH(1,($U$2=GRID!$B$1:$BI$1)*(КАЛЕНДАРЬ!$AG29=GRID!$B$3:$BI$3),0))*GRID!$B$66*(1-GRID!$B$69),0))</f>
        <v>26656</v>
      </c>
      <c r="P276" s="48" cm="1">
        <f t="array" ref="P276">IF($I$2="Раннее бронирование",
INDEX(GRID!$B$17:$BI$27,MATCH(O$7,GRID!$A$17:$A$27,0),MATCH(1,($U$2=GRID!$B$1:$BI$1)*(КАЛЕНДАРЬ!$AG29=GRID!$B$3:$BI$3), 0))*GRID!$B$67,
ROUNDUP(INDEX(GRID!$B$17:$BI$27,MATCH(O$7,GRID!$A$17:$A$27,0),MATCH(1,($U$2=GRID!$B$1:$BI$1)*(КАЛЕНДАРЬ!$AG29=GRID!$B$3:$BI$3), 0))*GRID!$B$66*(1-GRID!$B$69),0))</f>
        <v>28356</v>
      </c>
      <c r="Q276" s="47" t="e" cm="1">
        <f t="array" ref="Q276">IF($I$2="Раннее бронирование",
INDEX(GRID!$B$4:$BI$14,MATCH(Q$7,GRID!$A$4:$A$14,0),MATCH(1,($U$2=GRID!$B$1:$BI$1)*(КАЛЕНДАРЬ!$AG29=GRID!$B$3:$BI$3), 0))*GRID!$B$67,
ROUNDUP(INDEX(GRID!$B$4:$BI$14,MATCH(Q$7,GRID!$A$4:$A$14,0),MATCH(1,($U$2=GRID!$B$1:$BI$1)*(КАЛЕНДАРЬ!$AG29=GRID!$B$3:$BI$3),0))*GRID!$B$66*(1-GRID!$B$69),0))</f>
        <v>#N/A</v>
      </c>
      <c r="R276" s="48" t="e" cm="1">
        <f t="array" ref="R276">IF($I$2="Раннее бронирование",
INDEX(GRID!$B$17:$BI$27,MATCH(Q$7,GRID!$A$17:$A$27,0),MATCH(1,($U$2=GRID!$B$1:$BI$1)*(КАЛЕНДАРЬ!$AG29=GRID!$B$3:$BI$3), 0))*GRID!$B$67,
ROUNDUP(INDEX(GRID!$B$17:$BI$27,MATCH(Q$7,GRID!$A$17:$A$27,0),MATCH(1,($U$2=GRID!$B$1:$BI$1)*(КАЛЕНДАРЬ!$AG29=GRID!$B$3:$BI$3), 0))*GRID!$B$66*(1-GRID!$B$69),0))</f>
        <v>#N/A</v>
      </c>
      <c r="S276" s="47" t="e" cm="1">
        <f t="array" ref="S276">IF($I$2="Раннее бронирование",
INDEX(GRID!$B$4:$BI$14,MATCH(S$7,GRID!$A$4:$A$14,0),MATCH(1,($U$2=GRID!$B$1:$BI$1)*(КАЛЕНДАРЬ!$AG29=GRID!$B$3:$BI$3), 0))*GRID!$B$67,
ROUNDUP(INDEX(GRID!$B$4:$BI$14,MATCH(S$7,GRID!$A$4:$A$14,0),MATCH(1,($U$2=GRID!$B$1:$BI$1)*(КАЛЕНДАРЬ!$AG29=GRID!$B$3:$BI$3),0))*GRID!$B$66*(1-GRID!$B$69),0))</f>
        <v>#N/A</v>
      </c>
      <c r="T276" s="48" t="e" cm="1">
        <f t="array" ref="T276">IF($I$2="Раннее бронирование",
INDEX(GRID!$B$17:$BI$27,MATCH(S$7,GRID!$A$17:$A$27,0),MATCH(1,($U$2=GRID!$B$1:$BI$1)*(КАЛЕНДАРЬ!$AG29=GRID!$B$3:$BI$3), 0))*GRID!$B$67,
ROUNDUP(INDEX(GRID!$B$17:$BI$27,MATCH(S$7,GRID!$A$17:$A$27,0),MATCH(1,($U$2=GRID!$B$1:$BI$1)*(КАЛЕНДАРЬ!$AG29=GRID!$B$3:$BI$3), 0))*GRID!$B$66*(1-GRID!$B$69),0))</f>
        <v>#N/A</v>
      </c>
      <c r="U276" s="47" cm="1">
        <f t="array" ref="U276">IF($I$2="Раннее бронирование",
INDEX(GRID!$B$4:$BI$14,MATCH(U$7,GRID!$A$4:$A$14,0),MATCH(1,($U$2=GRID!$B$1:$BI$1)*(КАЛЕНДАРЬ!$AG29=GRID!$B$3:$BI$3), 0))*GRID!$B$67,
ROUNDUP(INDEX(GRID!$B$4:$BI$14,MATCH(U$7,GRID!$A$4:$A$14,0),MATCH(1,($U$2=GRID!$B$1:$BI$1)*(КАЛЕНДАРЬ!$AG29=GRID!$B$3:$BI$3),0))*GRID!$B$66*(1-GRID!$B$69),0))</f>
        <v>41480</v>
      </c>
      <c r="V276" s="48" cm="1">
        <f t="array" ref="V276">IF($I$2="Раннее бронирование",
INDEX(GRID!$B$17:$BI$27,MATCH(U$7,GRID!$A$17:$A$27,0),MATCH(1,($U$2=GRID!$B$1:$BI$1)*(КАЛЕНДАРЬ!$AG29=GRID!$B$3:$BI$3), 0))*GRID!$B$67,
ROUNDUP(INDEX(GRID!$B$17:$BI$27,MATCH(U$7,GRID!$A$17:$A$27,0),MATCH(1,($U$2=GRID!$B$1:$BI$1)*(КАЛЕНДАРЬ!$AG29=GRID!$B$3:$BI$3), 0))*GRID!$B$66*(1-GRID!$B$69),0))</f>
        <v>43180</v>
      </c>
      <c r="W276" s="47" cm="1">
        <f t="array" ref="W276">IF($I$2="Раннее бронирование",
INDEX(GRID!$B$4:$BI$14,MATCH(W$7,GRID!$A$4:$A$14,0),MATCH(1,($U$2=GRID!$B$1:$BI$1)*(КАЛЕНДАРЬ!$AG29=GRID!$B$3:$BI$3), 0))*GRID!$B$67,
ROUNDUP(INDEX(GRID!$B$4:$BI$14,MATCH(W$7,GRID!$A$4:$A$14,0),MATCH(1,($U$2=GRID!$B$1:$BI$1)*(КАЛЕНДАРЬ!$AG29=GRID!$B$3:$BI$3),0))*GRID!$B$66*(1-GRID!$B$69),0))</f>
        <v>163880</v>
      </c>
      <c r="X276" s="48" cm="1">
        <f t="array" ref="X276">IF($I$2="Раннее бронирование",
INDEX(GRID!$B$17:$BI$27,MATCH(W$7,GRID!$A$17:$A$27,0),MATCH(1,($U$2=GRID!$B$1:$BI$1)*(КАЛЕНДАРЬ!$AG29=GRID!$B$3:$BI$3), 0))*GRID!$B$67,
ROUNDUP(INDEX(GRID!$B$17:$BI$27,MATCH(W$7,GRID!$A$17:$A$27,0),MATCH(1,($U$2=GRID!$B$1:$BI$1)*(КАЛЕНДАРЬ!$AG29=GRID!$B$3:$BI$3), 0))*GRID!$B$66*(1-GRID!$B$69),0))</f>
        <v>165580</v>
      </c>
    </row>
    <row r="277" spans="1:24" hidden="1" x14ac:dyDescent="0.2">
      <c r="A277" s="117" t="s">
        <v>47</v>
      </c>
      <c r="B277" s="117">
        <v>27</v>
      </c>
      <c r="C277" s="47" cm="1">
        <f t="array" ref="C277">IF($I$2="Раннее бронирование",
INDEX(GRID!$B$4:$BI$14,MATCH(C$7,GRID!$A$4:$A$14,0),MATCH(1,($U$2=GRID!$B$1:$BI$1)*(КАЛЕНДАРЬ!$AG30=GRID!$B$3:$BI$3), 0))*GRID!$B$67,
ROUNDUP(INDEX(GRID!$B$4:$BI$14,MATCH(C$7,GRID!$A$4:$A$14,0),MATCH(1,($U$2=GRID!$B$1:$BI$1)*(КАЛЕНДАРЬ!$AG30=GRID!$B$3:$BI$3),0))*GRID!$B$66*(1-GRID!$B$69),0))</f>
        <v>13600</v>
      </c>
      <c r="D277" s="48" cm="1">
        <f t="array" ref="D277">IF($I$2="Раннее бронирование",
INDEX(GRID!$B$17:$BI$27,MATCH(C$7,GRID!$A$17:$A$27,0),MATCH(1,($U$2=GRID!$B$1:$BI$1)*(КАЛЕНДАРЬ!$AG30=GRID!$B$3:$BI$3), 0))*GRID!$B$67,
ROUNDUP(INDEX(GRID!$B$17:$BI$27,MATCH(C$7,GRID!$A$17:$A$27,0),MATCH(1,($U$2=GRID!$B$1:$BI$1)*(КАЛЕНДАРЬ!$AG30=GRID!$B$3:$BI$3), 0))*GRID!$B$66*(1-GRID!$B$69),0))</f>
        <v>15300</v>
      </c>
      <c r="E277" s="47" cm="1">
        <f t="array" ref="E277">IF($I$2="Раннее бронирование",
INDEX(GRID!$B$4:$BI$14,MATCH(E$7,GRID!$A$4:$A$14,0),MATCH(1,($U$2=GRID!$B$1:$BI$1)*(КАЛЕНДАРЬ!$AG30=GRID!$B$3:$BI$3), 0))*GRID!$B$67,
ROUNDUP(INDEX(GRID!$B$4:$BI$14,MATCH(E$7,GRID!$A$4:$A$14,0),MATCH(1,($U$2=GRID!$B$1:$BI$1)*(КАЛЕНДАРЬ!$AG30=GRID!$B$3:$BI$3),0))*GRID!$B$66*(1-GRID!$B$69),0))</f>
        <v>14960</v>
      </c>
      <c r="F277" s="48" cm="1">
        <f t="array" ref="F277">IF($I$2="Раннее бронирование",
INDEX(GRID!$B$17:$BI$27,MATCH(E$7,GRID!$A$17:$A$27,0),MATCH(1,($U$2=GRID!$B$1:$BI$1)*(КАЛЕНДАРЬ!$AG30=GRID!$B$3:$BI$3), 0))*GRID!$B$67,
ROUNDUP(INDEX(GRID!$B$17:$BI$27,MATCH(E$7,GRID!$A$17:$A$27,0),MATCH(1,($U$2=GRID!$B$1:$BI$1)*(КАЛЕНДАРЬ!$AG30=GRID!$B$3:$BI$3), 0))*GRID!$B$66*(1-GRID!$B$69),0))</f>
        <v>16660</v>
      </c>
      <c r="G277" s="47" t="e" cm="1">
        <f t="array" ref="G277">IF($I$2="Раннее бронирование",
INDEX(GRID!$B$4:$BI$14,MATCH(G$7,GRID!$A$4:$A$14,0),MATCH(1,($U$2=GRID!$B$1:$BI$1)*(КАЛЕНДАРЬ!$AG30=GRID!$B$3:$BI$3), 0))*GRID!$B$67,
ROUNDUP(INDEX(GRID!$B$4:$BI$14,MATCH(G$7,GRID!$A$4:$A$14,0),MATCH(1,($U$2=GRID!$B$1:$BI$1)*(КАЛЕНДАРЬ!$AG30=GRID!$B$3:$BI$3),0))*GRID!$B$66*(1-GRID!$B$69),0))</f>
        <v>#N/A</v>
      </c>
      <c r="H277" s="48" t="e" cm="1">
        <f t="array" ref="H277">IF($I$2="Раннее бронирование",
INDEX(GRID!$B$17:$BI$27,MATCH(G$7,GRID!$A$17:$A$27,0),MATCH(1,($U$2=GRID!$B$1:$BI$1)*(КАЛЕНДАРЬ!$AG30=GRID!$B$3:$BI$3), 0))*GRID!$B$67,
ROUNDUP(INDEX(GRID!$B$17:$BI$27,MATCH(G$7,GRID!$A$17:$A$27,0),MATCH(1,($U$2=GRID!$B$1:$BI$1)*(КАЛЕНДАРЬ!$AG30=GRID!$B$3:$BI$3), 0))*GRID!$B$66*(1-GRID!$B$69),0))</f>
        <v>#N/A</v>
      </c>
      <c r="I277" s="47" t="e" cm="1">
        <f t="array" ref="I277">IF($I$2="Раннее бронирование",
INDEX(GRID!$B$4:$BI$14,MATCH(I$7,GRID!$A$4:$A$14,0),MATCH(1,($U$2=GRID!$B$1:$BI$1)*(КАЛЕНДАРЬ!$AG30=GRID!$B$3:$BI$3), 0))*GRID!$B$67,
ROUNDUP(INDEX(GRID!$B$4:$BI$14,MATCH(I$7,GRID!$A$4:$A$14,0),MATCH(1,($U$2=GRID!$B$1:$BI$1)*(КАЛЕНДАРЬ!$AG30=GRID!$B$3:$BI$3),0))*GRID!$B$66*(1-GRID!$B$69),0))</f>
        <v>#N/A</v>
      </c>
      <c r="J277" s="48" t="e" cm="1">
        <f t="array" ref="J277">IF($I$2="Раннее бронирование",
INDEX(GRID!$B$17:$BI$27,MATCH(I$7,GRID!$A$17:$A$27,0),MATCH(1,($U$2=GRID!$B$1:$BI$1)*(КАЛЕНДАРЬ!$AG30=GRID!$B$3:$BI$3), 0))*GRID!$B$67,
ROUNDUP(INDEX(GRID!$B$17:$BI$27,MATCH(I$7,GRID!$A$17:$A$27,0),MATCH(1,($U$2=GRID!$B$1:$BI$1)*(КАЛЕНДАРЬ!$AG30=GRID!$B$3:$BI$3), 0))*GRID!$B$66*(1-GRID!$B$69),0))</f>
        <v>#N/A</v>
      </c>
      <c r="K277" s="47" cm="1">
        <f t="array" ref="K277">IF($I$2="Раннее бронирование",
INDEX(GRID!$B$4:$BI$14,MATCH(K$7,GRID!$A$4:$A$14,0),MATCH(1,($U$2=GRID!$B$1:$BI$1)*(КАЛЕНДАРЬ!$AG30=GRID!$B$3:$BI$3), 0))*GRID!$B$67,
ROUNDUP(INDEX(GRID!$B$4:$BI$14,MATCH(K$7,GRID!$A$4:$A$14,0),MATCH(1,($U$2=GRID!$B$1:$BI$1)*(КАЛЕНДАРЬ!$AG30=GRID!$B$3:$BI$3),0))*GRID!$B$66*(1-GRID!$B$69),0))</f>
        <v>19924</v>
      </c>
      <c r="L277" s="48" cm="1">
        <f t="array" ref="L277">IF($I$2="Раннее бронирование",
INDEX(GRID!$B$17:$BI$27,MATCH(K$7,GRID!$A$17:$A$27,0),MATCH(1,($U$2=GRID!$B$1:$BI$1)*(КАЛЕНДАРЬ!$AG30=GRID!$B$3:$BI$3), 0))*GRID!$B$67,
ROUNDUP(INDEX(GRID!$B$17:$BI$27,MATCH(K$7,GRID!$A$17:$A$27,0),MATCH(1,($U$2=GRID!$B$1:$BI$1)*(КАЛЕНДАРЬ!$AG30=GRID!$B$3:$BI$3), 0))*GRID!$B$66*(1-GRID!$B$69),0))</f>
        <v>21624</v>
      </c>
      <c r="M277" s="47" cm="1">
        <f t="array" ref="M277">IF($I$2="Раннее бронирование",
INDEX(GRID!$B$4:$BI$14,MATCH(M$7,GRID!$A$4:$A$14,0),MATCH(1,($U$2=GRID!$B$1:$BI$1)*(КАЛЕНДАРЬ!$AG30=GRID!$B$3:$BI$3), 0))*GRID!$B$67,
ROUNDUP(INDEX(GRID!$B$4:$BI$14,MATCH(M$7,GRID!$A$4:$A$14,0),MATCH(1,($U$2=GRID!$B$1:$BI$1)*(КАЛЕНДАРЬ!$AG30=GRID!$B$3:$BI$3),0))*GRID!$B$66*(1-GRID!$B$69),0))</f>
        <v>21964</v>
      </c>
      <c r="N277" s="48" cm="1">
        <f t="array" ref="N277">IF($I$2="Раннее бронирование",
INDEX(GRID!$B$17:$BI$27,MATCH(M$7,GRID!$A$17:$A$27,0),MATCH(1,($U$2=GRID!$B$1:$BI$1)*(КАЛЕНДАРЬ!$AG30=GRID!$B$3:$BI$3), 0))*GRID!$B$67,
ROUNDUP(INDEX(GRID!$B$17:$BI$27,MATCH(M$7,GRID!$A$17:$A$27,0),MATCH(1,($U$2=GRID!$B$1:$BI$1)*(КАЛЕНДАРЬ!$AG30=GRID!$B$3:$BI$3), 0))*GRID!$B$66*(1-GRID!$B$69),0))</f>
        <v>23664</v>
      </c>
      <c r="O277" s="47" cm="1">
        <f t="array" ref="O277">IF($I$2="Раннее бронирование",
INDEX(GRID!$B$4:$BI$14,MATCH(O$7,GRID!$A$4:$A$14,0),MATCH(1,($U$2=GRID!$B$1:$BI$1)*(КАЛЕНДАРЬ!$AG30=GRID!$B$3:$BI$3), 0))*GRID!$B$67,
ROUNDUP(INDEX(GRID!$B$4:$BI$14,MATCH(O$7,GRID!$A$4:$A$14,0),MATCH(1,($U$2=GRID!$B$1:$BI$1)*(КАЛЕНДАРЬ!$AG30=GRID!$B$3:$BI$3),0))*GRID!$B$66*(1-GRID!$B$69),0))</f>
        <v>26656</v>
      </c>
      <c r="P277" s="48" cm="1">
        <f t="array" ref="P277">IF($I$2="Раннее бронирование",
INDEX(GRID!$B$17:$BI$27,MATCH(O$7,GRID!$A$17:$A$27,0),MATCH(1,($U$2=GRID!$B$1:$BI$1)*(КАЛЕНДАРЬ!$AG30=GRID!$B$3:$BI$3), 0))*GRID!$B$67,
ROUNDUP(INDEX(GRID!$B$17:$BI$27,MATCH(O$7,GRID!$A$17:$A$27,0),MATCH(1,($U$2=GRID!$B$1:$BI$1)*(КАЛЕНДАРЬ!$AG30=GRID!$B$3:$BI$3), 0))*GRID!$B$66*(1-GRID!$B$69),0))</f>
        <v>28356</v>
      </c>
      <c r="Q277" s="47" t="e" cm="1">
        <f t="array" ref="Q277">IF($I$2="Раннее бронирование",
INDEX(GRID!$B$4:$BI$14,MATCH(Q$7,GRID!$A$4:$A$14,0),MATCH(1,($U$2=GRID!$B$1:$BI$1)*(КАЛЕНДАРЬ!$AG30=GRID!$B$3:$BI$3), 0))*GRID!$B$67,
ROUNDUP(INDEX(GRID!$B$4:$BI$14,MATCH(Q$7,GRID!$A$4:$A$14,0),MATCH(1,($U$2=GRID!$B$1:$BI$1)*(КАЛЕНДАРЬ!$AG30=GRID!$B$3:$BI$3),0))*GRID!$B$66*(1-GRID!$B$69),0))</f>
        <v>#N/A</v>
      </c>
      <c r="R277" s="48" t="e" cm="1">
        <f t="array" ref="R277">IF($I$2="Раннее бронирование",
INDEX(GRID!$B$17:$BI$27,MATCH(Q$7,GRID!$A$17:$A$27,0),MATCH(1,($U$2=GRID!$B$1:$BI$1)*(КАЛЕНДАРЬ!$AG30=GRID!$B$3:$BI$3), 0))*GRID!$B$67,
ROUNDUP(INDEX(GRID!$B$17:$BI$27,MATCH(Q$7,GRID!$A$17:$A$27,0),MATCH(1,($U$2=GRID!$B$1:$BI$1)*(КАЛЕНДАРЬ!$AG30=GRID!$B$3:$BI$3), 0))*GRID!$B$66*(1-GRID!$B$69),0))</f>
        <v>#N/A</v>
      </c>
      <c r="S277" s="47" t="e" cm="1">
        <f t="array" ref="S277">IF($I$2="Раннее бронирование",
INDEX(GRID!$B$4:$BI$14,MATCH(S$7,GRID!$A$4:$A$14,0),MATCH(1,($U$2=GRID!$B$1:$BI$1)*(КАЛЕНДАРЬ!$AG30=GRID!$B$3:$BI$3), 0))*GRID!$B$67,
ROUNDUP(INDEX(GRID!$B$4:$BI$14,MATCH(S$7,GRID!$A$4:$A$14,0),MATCH(1,($U$2=GRID!$B$1:$BI$1)*(КАЛЕНДАРЬ!$AG30=GRID!$B$3:$BI$3),0))*GRID!$B$66*(1-GRID!$B$69),0))</f>
        <v>#N/A</v>
      </c>
      <c r="T277" s="48" t="e" cm="1">
        <f t="array" ref="T277">IF($I$2="Раннее бронирование",
INDEX(GRID!$B$17:$BI$27,MATCH(S$7,GRID!$A$17:$A$27,0),MATCH(1,($U$2=GRID!$B$1:$BI$1)*(КАЛЕНДАРЬ!$AG30=GRID!$B$3:$BI$3), 0))*GRID!$B$67,
ROUNDUP(INDEX(GRID!$B$17:$BI$27,MATCH(S$7,GRID!$A$17:$A$27,0),MATCH(1,($U$2=GRID!$B$1:$BI$1)*(КАЛЕНДАРЬ!$AG30=GRID!$B$3:$BI$3), 0))*GRID!$B$66*(1-GRID!$B$69),0))</f>
        <v>#N/A</v>
      </c>
      <c r="U277" s="47" cm="1">
        <f t="array" ref="U277">IF($I$2="Раннее бронирование",
INDEX(GRID!$B$4:$BI$14,MATCH(U$7,GRID!$A$4:$A$14,0),MATCH(1,($U$2=GRID!$B$1:$BI$1)*(КАЛЕНДАРЬ!$AG30=GRID!$B$3:$BI$3), 0))*GRID!$B$67,
ROUNDUP(INDEX(GRID!$B$4:$BI$14,MATCH(U$7,GRID!$A$4:$A$14,0),MATCH(1,($U$2=GRID!$B$1:$BI$1)*(КАЛЕНДАРЬ!$AG30=GRID!$B$3:$BI$3),0))*GRID!$B$66*(1-GRID!$B$69),0))</f>
        <v>41480</v>
      </c>
      <c r="V277" s="48" cm="1">
        <f t="array" ref="V277">IF($I$2="Раннее бронирование",
INDEX(GRID!$B$17:$BI$27,MATCH(U$7,GRID!$A$17:$A$27,0),MATCH(1,($U$2=GRID!$B$1:$BI$1)*(КАЛЕНДАРЬ!$AG30=GRID!$B$3:$BI$3), 0))*GRID!$B$67,
ROUNDUP(INDEX(GRID!$B$17:$BI$27,MATCH(U$7,GRID!$A$17:$A$27,0),MATCH(1,($U$2=GRID!$B$1:$BI$1)*(КАЛЕНДАРЬ!$AG30=GRID!$B$3:$BI$3), 0))*GRID!$B$66*(1-GRID!$B$69),0))</f>
        <v>43180</v>
      </c>
      <c r="W277" s="47" cm="1">
        <f t="array" ref="W277">IF($I$2="Раннее бронирование",
INDEX(GRID!$B$4:$BI$14,MATCH(W$7,GRID!$A$4:$A$14,0),MATCH(1,($U$2=GRID!$B$1:$BI$1)*(КАЛЕНДАРЬ!$AG30=GRID!$B$3:$BI$3), 0))*GRID!$B$67,
ROUNDUP(INDEX(GRID!$B$4:$BI$14,MATCH(W$7,GRID!$A$4:$A$14,0),MATCH(1,($U$2=GRID!$B$1:$BI$1)*(КАЛЕНДАРЬ!$AG30=GRID!$B$3:$BI$3),0))*GRID!$B$66*(1-GRID!$B$69),0))</f>
        <v>163880</v>
      </c>
      <c r="X277" s="48" cm="1">
        <f t="array" ref="X277">IF($I$2="Раннее бронирование",
INDEX(GRID!$B$17:$BI$27,MATCH(W$7,GRID!$A$17:$A$27,0),MATCH(1,($U$2=GRID!$B$1:$BI$1)*(КАЛЕНДАРЬ!$AG30=GRID!$B$3:$BI$3), 0))*GRID!$B$67,
ROUNDUP(INDEX(GRID!$B$17:$BI$27,MATCH(W$7,GRID!$A$17:$A$27,0),MATCH(1,($U$2=GRID!$B$1:$BI$1)*(КАЛЕНДАРЬ!$AG30=GRID!$B$3:$BI$3), 0))*GRID!$B$66*(1-GRID!$B$69),0))</f>
        <v>165580</v>
      </c>
    </row>
    <row r="278" spans="1:24" hidden="1" x14ac:dyDescent="0.2">
      <c r="A278" s="117" t="s">
        <v>48</v>
      </c>
      <c r="B278" s="117">
        <v>28</v>
      </c>
      <c r="C278" s="47" cm="1">
        <f t="array" ref="C278">IF($I$2="Раннее бронирование",
INDEX(GRID!$B$4:$BI$14,MATCH(C$7,GRID!$A$4:$A$14,0),MATCH(1,($U$2=GRID!$B$1:$BI$1)*(КАЛЕНДАРЬ!$AG31=GRID!$B$3:$BI$3), 0))*GRID!$B$67,
ROUNDUP(INDEX(GRID!$B$4:$BI$14,MATCH(C$7,GRID!$A$4:$A$14,0),MATCH(1,($U$2=GRID!$B$1:$BI$1)*(КАЛЕНДАРЬ!$AG31=GRID!$B$3:$BI$3),0))*GRID!$B$66*(1-GRID!$B$69),0))</f>
        <v>10880</v>
      </c>
      <c r="D278" s="48" cm="1">
        <f t="array" ref="D278">IF($I$2="Раннее бронирование",
INDEX(GRID!$B$17:$BI$27,MATCH(C$7,GRID!$A$17:$A$27,0),MATCH(1,($U$2=GRID!$B$1:$BI$1)*(КАЛЕНДАРЬ!$AG31=GRID!$B$3:$BI$3), 0))*GRID!$B$67,
ROUNDUP(INDEX(GRID!$B$17:$BI$27,MATCH(C$7,GRID!$A$17:$A$27,0),MATCH(1,($U$2=GRID!$B$1:$BI$1)*(КАЛЕНДАРЬ!$AG31=GRID!$B$3:$BI$3), 0))*GRID!$B$66*(1-GRID!$B$69),0))</f>
        <v>12580</v>
      </c>
      <c r="E278" s="47" cm="1">
        <f t="array" ref="E278">IF($I$2="Раннее бронирование",
INDEX(GRID!$B$4:$BI$14,MATCH(E$7,GRID!$A$4:$A$14,0),MATCH(1,($U$2=GRID!$B$1:$BI$1)*(КАЛЕНДАРЬ!$AG31=GRID!$B$3:$BI$3), 0))*GRID!$B$67,
ROUNDUP(INDEX(GRID!$B$4:$BI$14,MATCH(E$7,GRID!$A$4:$A$14,0),MATCH(1,($U$2=GRID!$B$1:$BI$1)*(КАЛЕНДАРЬ!$AG31=GRID!$B$3:$BI$3),0))*GRID!$B$66*(1-GRID!$B$69),0))</f>
        <v>11832</v>
      </c>
      <c r="F278" s="48" cm="1">
        <f t="array" ref="F278">IF($I$2="Раннее бронирование",
INDEX(GRID!$B$17:$BI$27,MATCH(E$7,GRID!$A$17:$A$27,0),MATCH(1,($U$2=GRID!$B$1:$BI$1)*(КАЛЕНДАРЬ!$AG31=GRID!$B$3:$BI$3), 0))*GRID!$B$67,
ROUNDUP(INDEX(GRID!$B$17:$BI$27,MATCH(E$7,GRID!$A$17:$A$27,0),MATCH(1,($U$2=GRID!$B$1:$BI$1)*(КАЛЕНДАРЬ!$AG31=GRID!$B$3:$BI$3), 0))*GRID!$B$66*(1-GRID!$B$69),0))</f>
        <v>13532</v>
      </c>
      <c r="G278" s="47" t="e" cm="1">
        <f t="array" ref="G278">IF($I$2="Раннее бронирование",
INDEX(GRID!$B$4:$BI$14,MATCH(G$7,GRID!$A$4:$A$14,0),MATCH(1,($U$2=GRID!$B$1:$BI$1)*(КАЛЕНДАРЬ!$AG31=GRID!$B$3:$BI$3), 0))*GRID!$B$67,
ROUNDUP(INDEX(GRID!$B$4:$BI$14,MATCH(G$7,GRID!$A$4:$A$14,0),MATCH(1,($U$2=GRID!$B$1:$BI$1)*(КАЛЕНДАРЬ!$AG31=GRID!$B$3:$BI$3),0))*GRID!$B$66*(1-GRID!$B$69),0))</f>
        <v>#N/A</v>
      </c>
      <c r="H278" s="48" t="e" cm="1">
        <f t="array" ref="H278">IF($I$2="Раннее бронирование",
INDEX(GRID!$B$17:$BI$27,MATCH(G$7,GRID!$A$17:$A$27,0),MATCH(1,($U$2=GRID!$B$1:$BI$1)*(КАЛЕНДАРЬ!$AG31=GRID!$B$3:$BI$3), 0))*GRID!$B$67,
ROUNDUP(INDEX(GRID!$B$17:$BI$27,MATCH(G$7,GRID!$A$17:$A$27,0),MATCH(1,($U$2=GRID!$B$1:$BI$1)*(КАЛЕНДАРЬ!$AG31=GRID!$B$3:$BI$3), 0))*GRID!$B$66*(1-GRID!$B$69),0))</f>
        <v>#N/A</v>
      </c>
      <c r="I278" s="47" t="e" cm="1">
        <f t="array" ref="I278">IF($I$2="Раннее бронирование",
INDEX(GRID!$B$4:$BI$14,MATCH(I$7,GRID!$A$4:$A$14,0),MATCH(1,($U$2=GRID!$B$1:$BI$1)*(КАЛЕНДАРЬ!$AG31=GRID!$B$3:$BI$3), 0))*GRID!$B$67,
ROUNDUP(INDEX(GRID!$B$4:$BI$14,MATCH(I$7,GRID!$A$4:$A$14,0),MATCH(1,($U$2=GRID!$B$1:$BI$1)*(КАЛЕНДАРЬ!$AG31=GRID!$B$3:$BI$3),0))*GRID!$B$66*(1-GRID!$B$69),0))</f>
        <v>#N/A</v>
      </c>
      <c r="J278" s="48" t="e" cm="1">
        <f t="array" ref="J278">IF($I$2="Раннее бронирование",
INDEX(GRID!$B$17:$BI$27,MATCH(I$7,GRID!$A$17:$A$27,0),MATCH(1,($U$2=GRID!$B$1:$BI$1)*(КАЛЕНДАРЬ!$AG31=GRID!$B$3:$BI$3), 0))*GRID!$B$67,
ROUNDUP(INDEX(GRID!$B$17:$BI$27,MATCH(I$7,GRID!$A$17:$A$27,0),MATCH(1,($U$2=GRID!$B$1:$BI$1)*(КАЛЕНДАРЬ!$AG31=GRID!$B$3:$BI$3), 0))*GRID!$B$66*(1-GRID!$B$69),0))</f>
        <v>#N/A</v>
      </c>
      <c r="K278" s="47" cm="1">
        <f t="array" ref="K278">IF($I$2="Раннее бронирование",
INDEX(GRID!$B$4:$BI$14,MATCH(K$7,GRID!$A$4:$A$14,0),MATCH(1,($U$2=GRID!$B$1:$BI$1)*(КАЛЕНДАРЬ!$AG31=GRID!$B$3:$BI$3), 0))*GRID!$B$67,
ROUNDUP(INDEX(GRID!$B$4:$BI$14,MATCH(K$7,GRID!$A$4:$A$14,0),MATCH(1,($U$2=GRID!$B$1:$BI$1)*(КАЛЕНДАРЬ!$AG31=GRID!$B$3:$BI$3),0))*GRID!$B$66*(1-GRID!$B$69),0))</f>
        <v>15232</v>
      </c>
      <c r="L278" s="48" cm="1">
        <f t="array" ref="L278">IF($I$2="Раннее бронирование",
INDEX(GRID!$B$17:$BI$27,MATCH(K$7,GRID!$A$17:$A$27,0),MATCH(1,($U$2=GRID!$B$1:$BI$1)*(КАЛЕНДАРЬ!$AG31=GRID!$B$3:$BI$3), 0))*GRID!$B$67,
ROUNDUP(INDEX(GRID!$B$17:$BI$27,MATCH(K$7,GRID!$A$17:$A$27,0),MATCH(1,($U$2=GRID!$B$1:$BI$1)*(КАЛЕНДАРЬ!$AG31=GRID!$B$3:$BI$3), 0))*GRID!$B$66*(1-GRID!$B$69),0))</f>
        <v>16932</v>
      </c>
      <c r="M278" s="47" cm="1">
        <f t="array" ref="M278">IF($I$2="Раннее бронирование",
INDEX(GRID!$B$4:$BI$14,MATCH(M$7,GRID!$A$4:$A$14,0),MATCH(1,($U$2=GRID!$B$1:$BI$1)*(КАЛЕНДАРЬ!$AG31=GRID!$B$3:$BI$3), 0))*GRID!$B$67,
ROUNDUP(INDEX(GRID!$B$4:$BI$14,MATCH(M$7,GRID!$A$4:$A$14,0),MATCH(1,($U$2=GRID!$B$1:$BI$1)*(КАЛЕНДАРЬ!$AG31=GRID!$B$3:$BI$3),0))*GRID!$B$66*(1-GRID!$B$69),0))</f>
        <v>16592</v>
      </c>
      <c r="N278" s="48" cm="1">
        <f t="array" ref="N278">IF($I$2="Раннее бронирование",
INDEX(GRID!$B$17:$BI$27,MATCH(M$7,GRID!$A$17:$A$27,0),MATCH(1,($U$2=GRID!$B$1:$BI$1)*(КАЛЕНДАРЬ!$AG31=GRID!$B$3:$BI$3), 0))*GRID!$B$67,
ROUNDUP(INDEX(GRID!$B$17:$BI$27,MATCH(M$7,GRID!$A$17:$A$27,0),MATCH(1,($U$2=GRID!$B$1:$BI$1)*(КАЛЕНДАРЬ!$AG31=GRID!$B$3:$BI$3), 0))*GRID!$B$66*(1-GRID!$B$69),0))</f>
        <v>18292</v>
      </c>
      <c r="O278" s="47" cm="1">
        <f t="array" ref="O278">IF($I$2="Раннее бронирование",
INDEX(GRID!$B$4:$BI$14,MATCH(O$7,GRID!$A$4:$A$14,0),MATCH(1,($U$2=GRID!$B$1:$BI$1)*(КАЛЕНДАРЬ!$AG31=GRID!$B$3:$BI$3), 0))*GRID!$B$67,
ROUNDUP(INDEX(GRID!$B$4:$BI$14,MATCH(O$7,GRID!$A$4:$A$14,0),MATCH(1,($U$2=GRID!$B$1:$BI$1)*(КАЛЕНДАРЬ!$AG31=GRID!$B$3:$BI$3),0))*GRID!$B$66*(1-GRID!$B$69),0))</f>
        <v>21420</v>
      </c>
      <c r="P278" s="48" cm="1">
        <f t="array" ref="P278">IF($I$2="Раннее бронирование",
INDEX(GRID!$B$17:$BI$27,MATCH(O$7,GRID!$A$17:$A$27,0),MATCH(1,($U$2=GRID!$B$1:$BI$1)*(КАЛЕНДАРЬ!$AG31=GRID!$B$3:$BI$3), 0))*GRID!$B$67,
ROUNDUP(INDEX(GRID!$B$17:$BI$27,MATCH(O$7,GRID!$A$17:$A$27,0),MATCH(1,($U$2=GRID!$B$1:$BI$1)*(КАЛЕНДАРЬ!$AG31=GRID!$B$3:$BI$3), 0))*GRID!$B$66*(1-GRID!$B$69),0))</f>
        <v>23120</v>
      </c>
      <c r="Q278" s="47" t="e" cm="1">
        <f t="array" ref="Q278">IF($I$2="Раннее бронирование",
INDEX(GRID!$B$4:$BI$14,MATCH(Q$7,GRID!$A$4:$A$14,0),MATCH(1,($U$2=GRID!$B$1:$BI$1)*(КАЛЕНДАРЬ!$AG31=GRID!$B$3:$BI$3), 0))*GRID!$B$67,
ROUNDUP(INDEX(GRID!$B$4:$BI$14,MATCH(Q$7,GRID!$A$4:$A$14,0),MATCH(1,($U$2=GRID!$B$1:$BI$1)*(КАЛЕНДАРЬ!$AG31=GRID!$B$3:$BI$3),0))*GRID!$B$66*(1-GRID!$B$69),0))</f>
        <v>#N/A</v>
      </c>
      <c r="R278" s="48" t="e" cm="1">
        <f t="array" ref="R278">IF($I$2="Раннее бронирование",
INDEX(GRID!$B$17:$BI$27,MATCH(Q$7,GRID!$A$17:$A$27,0),MATCH(1,($U$2=GRID!$B$1:$BI$1)*(КАЛЕНДАРЬ!$AG31=GRID!$B$3:$BI$3), 0))*GRID!$B$67,
ROUNDUP(INDEX(GRID!$B$17:$BI$27,MATCH(Q$7,GRID!$A$17:$A$27,0),MATCH(1,($U$2=GRID!$B$1:$BI$1)*(КАЛЕНДАРЬ!$AG31=GRID!$B$3:$BI$3), 0))*GRID!$B$66*(1-GRID!$B$69),0))</f>
        <v>#N/A</v>
      </c>
      <c r="S278" s="47" t="e" cm="1">
        <f t="array" ref="S278">IF($I$2="Раннее бронирование",
INDEX(GRID!$B$4:$BI$14,MATCH(S$7,GRID!$A$4:$A$14,0),MATCH(1,($U$2=GRID!$B$1:$BI$1)*(КАЛЕНДАРЬ!$AG31=GRID!$B$3:$BI$3), 0))*GRID!$B$67,
ROUNDUP(INDEX(GRID!$B$4:$BI$14,MATCH(S$7,GRID!$A$4:$A$14,0),MATCH(1,($U$2=GRID!$B$1:$BI$1)*(КАЛЕНДАРЬ!$AG31=GRID!$B$3:$BI$3),0))*GRID!$B$66*(1-GRID!$B$69),0))</f>
        <v>#N/A</v>
      </c>
      <c r="T278" s="48" t="e" cm="1">
        <f t="array" ref="T278">IF($I$2="Раннее бронирование",
INDEX(GRID!$B$17:$BI$27,MATCH(S$7,GRID!$A$17:$A$27,0),MATCH(1,($U$2=GRID!$B$1:$BI$1)*(КАЛЕНДАРЬ!$AG31=GRID!$B$3:$BI$3), 0))*GRID!$B$67,
ROUNDUP(INDEX(GRID!$B$17:$BI$27,MATCH(S$7,GRID!$A$17:$A$27,0),MATCH(1,($U$2=GRID!$B$1:$BI$1)*(КАЛЕНДАРЬ!$AG31=GRID!$B$3:$BI$3), 0))*GRID!$B$66*(1-GRID!$B$69),0))</f>
        <v>#N/A</v>
      </c>
      <c r="U278" s="47" cm="1">
        <f t="array" ref="U278">IF($I$2="Раннее бронирование",
INDEX(GRID!$B$4:$BI$14,MATCH(U$7,GRID!$A$4:$A$14,0),MATCH(1,($U$2=GRID!$B$1:$BI$1)*(КАЛЕНДАРЬ!$AG31=GRID!$B$3:$BI$3), 0))*GRID!$B$67,
ROUNDUP(INDEX(GRID!$B$4:$BI$14,MATCH(U$7,GRID!$A$4:$A$14,0),MATCH(1,($U$2=GRID!$B$1:$BI$1)*(КАЛЕНДАРЬ!$AG31=GRID!$B$3:$BI$3),0))*GRID!$B$66*(1-GRID!$B$69),0))</f>
        <v>32640</v>
      </c>
      <c r="V278" s="48" cm="1">
        <f t="array" ref="V278">IF($I$2="Раннее бронирование",
INDEX(GRID!$B$17:$BI$27,MATCH(U$7,GRID!$A$17:$A$27,0),MATCH(1,($U$2=GRID!$B$1:$BI$1)*(КАЛЕНДАРЬ!$AG31=GRID!$B$3:$BI$3), 0))*GRID!$B$67,
ROUNDUP(INDEX(GRID!$B$17:$BI$27,MATCH(U$7,GRID!$A$17:$A$27,0),MATCH(1,($U$2=GRID!$B$1:$BI$1)*(КАЛЕНДАРЬ!$AG31=GRID!$B$3:$BI$3), 0))*GRID!$B$66*(1-GRID!$B$69),0))</f>
        <v>34340</v>
      </c>
      <c r="W278" s="47" cm="1">
        <f t="array" ref="W278">IF($I$2="Раннее бронирование",
INDEX(GRID!$B$4:$BI$14,MATCH(W$7,GRID!$A$4:$A$14,0),MATCH(1,($U$2=GRID!$B$1:$BI$1)*(КАЛЕНДАРЬ!$AG31=GRID!$B$3:$BI$3), 0))*GRID!$B$67,
ROUNDUP(INDEX(GRID!$B$4:$BI$14,MATCH(W$7,GRID!$A$4:$A$14,0),MATCH(1,($U$2=GRID!$B$1:$BI$1)*(КАЛЕНДАРЬ!$AG31=GRID!$B$3:$BI$3),0))*GRID!$B$66*(1-GRID!$B$69),0))</f>
        <v>136000</v>
      </c>
      <c r="X278" s="48" cm="1">
        <f t="array" ref="X278">IF($I$2="Раннее бронирование",
INDEX(GRID!$B$17:$BI$27,MATCH(W$7,GRID!$A$17:$A$27,0),MATCH(1,($U$2=GRID!$B$1:$BI$1)*(КАЛЕНДАРЬ!$AG31=GRID!$B$3:$BI$3), 0))*GRID!$B$67,
ROUNDUP(INDEX(GRID!$B$17:$BI$27,MATCH(W$7,GRID!$A$17:$A$27,0),MATCH(1,($U$2=GRID!$B$1:$BI$1)*(КАЛЕНДАРЬ!$AG31=GRID!$B$3:$BI$3), 0))*GRID!$B$66*(1-GRID!$B$69),0))</f>
        <v>137700</v>
      </c>
    </row>
    <row r="279" spans="1:24" hidden="1" x14ac:dyDescent="0.2">
      <c r="A279" s="117" t="s">
        <v>42</v>
      </c>
      <c r="B279" s="117">
        <v>29</v>
      </c>
      <c r="C279" s="47" cm="1">
        <f t="array" ref="C279">IF($I$2="Раннее бронирование",
INDEX(GRID!$B$4:$BI$14,MATCH(C$7,GRID!$A$4:$A$14,0),MATCH(1,($U$2=GRID!$B$1:$BI$1)*(КАЛЕНДАРЬ!$AG32=GRID!$B$3:$BI$3), 0))*GRID!$B$67,
ROUNDUP(INDEX(GRID!$B$4:$BI$14,MATCH(C$7,GRID!$A$4:$A$14,0),MATCH(1,($U$2=GRID!$B$1:$BI$1)*(КАЛЕНДАРЬ!$AG32=GRID!$B$3:$BI$3),0))*GRID!$B$66*(1-GRID!$B$69),0))</f>
        <v>10200</v>
      </c>
      <c r="D279" s="48" cm="1">
        <f t="array" ref="D279">IF($I$2="Раннее бронирование",
INDEX(GRID!$B$17:$BI$27,MATCH(C$7,GRID!$A$17:$A$27,0),MATCH(1,($U$2=GRID!$B$1:$BI$1)*(КАЛЕНДАРЬ!$AG32=GRID!$B$3:$BI$3), 0))*GRID!$B$67,
ROUNDUP(INDEX(GRID!$B$17:$BI$27,MATCH(C$7,GRID!$A$17:$A$27,0),MATCH(1,($U$2=GRID!$B$1:$BI$1)*(КАЛЕНДАРЬ!$AG32=GRID!$B$3:$BI$3), 0))*GRID!$B$66*(1-GRID!$B$69),0))</f>
        <v>11900</v>
      </c>
      <c r="E279" s="47" cm="1">
        <f t="array" ref="E279">IF($I$2="Раннее бронирование",
INDEX(GRID!$B$4:$BI$14,MATCH(E$7,GRID!$A$4:$A$14,0),MATCH(1,($U$2=GRID!$B$1:$BI$1)*(КАЛЕНДАРЬ!$AG32=GRID!$B$3:$BI$3), 0))*GRID!$B$67,
ROUNDUP(INDEX(GRID!$B$4:$BI$14,MATCH(E$7,GRID!$A$4:$A$14,0),MATCH(1,($U$2=GRID!$B$1:$BI$1)*(КАЛЕНДАРЬ!$AG32=GRID!$B$3:$BI$3),0))*GRID!$B$66*(1-GRID!$B$69),0))</f>
        <v>11016</v>
      </c>
      <c r="F279" s="48" cm="1">
        <f t="array" ref="F279">IF($I$2="Раннее бронирование",
INDEX(GRID!$B$17:$BI$27,MATCH(E$7,GRID!$A$17:$A$27,0),MATCH(1,($U$2=GRID!$B$1:$BI$1)*(КАЛЕНДАРЬ!$AG32=GRID!$B$3:$BI$3), 0))*GRID!$B$67,
ROUNDUP(INDEX(GRID!$B$17:$BI$27,MATCH(E$7,GRID!$A$17:$A$27,0),MATCH(1,($U$2=GRID!$B$1:$BI$1)*(КАЛЕНДАРЬ!$AG32=GRID!$B$3:$BI$3), 0))*GRID!$B$66*(1-GRID!$B$69),0))</f>
        <v>12716</v>
      </c>
      <c r="G279" s="47" t="e" cm="1">
        <f t="array" ref="G279">IF($I$2="Раннее бронирование",
INDEX(GRID!$B$4:$BI$14,MATCH(G$7,GRID!$A$4:$A$14,0),MATCH(1,($U$2=GRID!$B$1:$BI$1)*(КАЛЕНДАРЬ!$AG32=GRID!$B$3:$BI$3), 0))*GRID!$B$67,
ROUNDUP(INDEX(GRID!$B$4:$BI$14,MATCH(G$7,GRID!$A$4:$A$14,0),MATCH(1,($U$2=GRID!$B$1:$BI$1)*(КАЛЕНДАРЬ!$AG32=GRID!$B$3:$BI$3),0))*GRID!$B$66*(1-GRID!$B$69),0))</f>
        <v>#N/A</v>
      </c>
      <c r="H279" s="48" t="e" cm="1">
        <f t="array" ref="H279">IF($I$2="Раннее бронирование",
INDEX(GRID!$B$17:$BI$27,MATCH(G$7,GRID!$A$17:$A$27,0),MATCH(1,($U$2=GRID!$B$1:$BI$1)*(КАЛЕНДАРЬ!$AG32=GRID!$B$3:$BI$3), 0))*GRID!$B$67,
ROUNDUP(INDEX(GRID!$B$17:$BI$27,MATCH(G$7,GRID!$A$17:$A$27,0),MATCH(1,($U$2=GRID!$B$1:$BI$1)*(КАЛЕНДАРЬ!$AG32=GRID!$B$3:$BI$3), 0))*GRID!$B$66*(1-GRID!$B$69),0))</f>
        <v>#N/A</v>
      </c>
      <c r="I279" s="47" t="e" cm="1">
        <f t="array" ref="I279">IF($I$2="Раннее бронирование",
INDEX(GRID!$B$4:$BI$14,MATCH(I$7,GRID!$A$4:$A$14,0),MATCH(1,($U$2=GRID!$B$1:$BI$1)*(КАЛЕНДАРЬ!$AG32=GRID!$B$3:$BI$3), 0))*GRID!$B$67,
ROUNDUP(INDEX(GRID!$B$4:$BI$14,MATCH(I$7,GRID!$A$4:$A$14,0),MATCH(1,($U$2=GRID!$B$1:$BI$1)*(КАЛЕНДАРЬ!$AG32=GRID!$B$3:$BI$3),0))*GRID!$B$66*(1-GRID!$B$69),0))</f>
        <v>#N/A</v>
      </c>
      <c r="J279" s="48" t="e" cm="1">
        <f t="array" ref="J279">IF($I$2="Раннее бронирование",
INDEX(GRID!$B$17:$BI$27,MATCH(I$7,GRID!$A$17:$A$27,0),MATCH(1,($U$2=GRID!$B$1:$BI$1)*(КАЛЕНДАРЬ!$AG32=GRID!$B$3:$BI$3), 0))*GRID!$B$67,
ROUNDUP(INDEX(GRID!$B$17:$BI$27,MATCH(I$7,GRID!$A$17:$A$27,0),MATCH(1,($U$2=GRID!$B$1:$BI$1)*(КАЛЕНДАРЬ!$AG32=GRID!$B$3:$BI$3), 0))*GRID!$B$66*(1-GRID!$B$69),0))</f>
        <v>#N/A</v>
      </c>
      <c r="K279" s="47" cm="1">
        <f t="array" ref="K279">IF($I$2="Раннее бронирование",
INDEX(GRID!$B$4:$BI$14,MATCH(K$7,GRID!$A$4:$A$14,0),MATCH(1,($U$2=GRID!$B$1:$BI$1)*(КАЛЕНДАРЬ!$AG32=GRID!$B$3:$BI$3), 0))*GRID!$B$67,
ROUNDUP(INDEX(GRID!$B$4:$BI$14,MATCH(K$7,GRID!$A$4:$A$14,0),MATCH(1,($U$2=GRID!$B$1:$BI$1)*(КАЛЕНДАРЬ!$AG32=GRID!$B$3:$BI$3),0))*GRID!$B$66*(1-GRID!$B$69),0))</f>
        <v>13872</v>
      </c>
      <c r="L279" s="48" cm="1">
        <f t="array" ref="L279">IF($I$2="Раннее бронирование",
INDEX(GRID!$B$17:$BI$27,MATCH(K$7,GRID!$A$17:$A$27,0),MATCH(1,($U$2=GRID!$B$1:$BI$1)*(КАЛЕНДАРЬ!$AG32=GRID!$B$3:$BI$3), 0))*GRID!$B$67,
ROUNDUP(INDEX(GRID!$B$17:$BI$27,MATCH(K$7,GRID!$A$17:$A$27,0),MATCH(1,($U$2=GRID!$B$1:$BI$1)*(КАЛЕНДАРЬ!$AG32=GRID!$B$3:$BI$3), 0))*GRID!$B$66*(1-GRID!$B$69),0))</f>
        <v>15572</v>
      </c>
      <c r="M279" s="47" cm="1">
        <f t="array" ref="M279">IF($I$2="Раннее бронирование",
INDEX(GRID!$B$4:$BI$14,MATCH(M$7,GRID!$A$4:$A$14,0),MATCH(1,($U$2=GRID!$B$1:$BI$1)*(КАЛЕНДАРЬ!$AG32=GRID!$B$3:$BI$3), 0))*GRID!$B$67,
ROUNDUP(INDEX(GRID!$B$4:$BI$14,MATCH(M$7,GRID!$A$4:$A$14,0),MATCH(1,($U$2=GRID!$B$1:$BI$1)*(КАЛЕНДАРЬ!$AG32=GRID!$B$3:$BI$3),0))*GRID!$B$66*(1-GRID!$B$69),0))</f>
        <v>14960</v>
      </c>
      <c r="N279" s="48" cm="1">
        <f t="array" ref="N279">IF($I$2="Раннее бронирование",
INDEX(GRID!$B$17:$BI$27,MATCH(M$7,GRID!$A$17:$A$27,0),MATCH(1,($U$2=GRID!$B$1:$BI$1)*(КАЛЕНДАРЬ!$AG32=GRID!$B$3:$BI$3), 0))*GRID!$B$67,
ROUNDUP(INDEX(GRID!$B$17:$BI$27,MATCH(M$7,GRID!$A$17:$A$27,0),MATCH(1,($U$2=GRID!$B$1:$BI$1)*(КАЛЕНДАРЬ!$AG32=GRID!$B$3:$BI$3), 0))*GRID!$B$66*(1-GRID!$B$69),0))</f>
        <v>16660</v>
      </c>
      <c r="O279" s="47" cm="1">
        <f t="array" ref="O279">IF($I$2="Раннее бронирование",
INDEX(GRID!$B$4:$BI$14,MATCH(O$7,GRID!$A$4:$A$14,0),MATCH(1,($U$2=GRID!$B$1:$BI$1)*(КАЛЕНДАРЬ!$AG32=GRID!$B$3:$BI$3), 0))*GRID!$B$67,
ROUNDUP(INDEX(GRID!$B$4:$BI$14,MATCH(O$7,GRID!$A$4:$A$14,0),MATCH(1,($U$2=GRID!$B$1:$BI$1)*(КАЛЕНДАРЬ!$AG32=GRID!$B$3:$BI$3),0))*GRID!$B$66*(1-GRID!$B$69),0))</f>
        <v>20128</v>
      </c>
      <c r="P279" s="48" cm="1">
        <f t="array" ref="P279">IF($I$2="Раннее бронирование",
INDEX(GRID!$B$17:$BI$27,MATCH(O$7,GRID!$A$17:$A$27,0),MATCH(1,($U$2=GRID!$B$1:$BI$1)*(КАЛЕНДАРЬ!$AG32=GRID!$B$3:$BI$3), 0))*GRID!$B$67,
ROUNDUP(INDEX(GRID!$B$17:$BI$27,MATCH(O$7,GRID!$A$17:$A$27,0),MATCH(1,($U$2=GRID!$B$1:$BI$1)*(КАЛЕНДАРЬ!$AG32=GRID!$B$3:$BI$3), 0))*GRID!$B$66*(1-GRID!$B$69),0))</f>
        <v>21828</v>
      </c>
      <c r="Q279" s="47" t="e" cm="1">
        <f t="array" ref="Q279">IF($I$2="Раннее бронирование",
INDEX(GRID!$B$4:$BI$14,MATCH(Q$7,GRID!$A$4:$A$14,0),MATCH(1,($U$2=GRID!$B$1:$BI$1)*(КАЛЕНДАРЬ!$AG32=GRID!$B$3:$BI$3), 0))*GRID!$B$67,
ROUNDUP(INDEX(GRID!$B$4:$BI$14,MATCH(Q$7,GRID!$A$4:$A$14,0),MATCH(1,($U$2=GRID!$B$1:$BI$1)*(КАЛЕНДАРЬ!$AG32=GRID!$B$3:$BI$3),0))*GRID!$B$66*(1-GRID!$B$69),0))</f>
        <v>#N/A</v>
      </c>
      <c r="R279" s="48" t="e" cm="1">
        <f t="array" ref="R279">IF($I$2="Раннее бронирование",
INDEX(GRID!$B$17:$BI$27,MATCH(Q$7,GRID!$A$17:$A$27,0),MATCH(1,($U$2=GRID!$B$1:$BI$1)*(КАЛЕНДАРЬ!$AG32=GRID!$B$3:$BI$3), 0))*GRID!$B$67,
ROUNDUP(INDEX(GRID!$B$17:$BI$27,MATCH(Q$7,GRID!$A$17:$A$27,0),MATCH(1,($U$2=GRID!$B$1:$BI$1)*(КАЛЕНДАРЬ!$AG32=GRID!$B$3:$BI$3), 0))*GRID!$B$66*(1-GRID!$B$69),0))</f>
        <v>#N/A</v>
      </c>
      <c r="S279" s="47" t="e" cm="1">
        <f t="array" ref="S279">IF($I$2="Раннее бронирование",
INDEX(GRID!$B$4:$BI$14,MATCH(S$7,GRID!$A$4:$A$14,0),MATCH(1,($U$2=GRID!$B$1:$BI$1)*(КАЛЕНДАРЬ!$AG32=GRID!$B$3:$BI$3), 0))*GRID!$B$67,
ROUNDUP(INDEX(GRID!$B$4:$BI$14,MATCH(S$7,GRID!$A$4:$A$14,0),MATCH(1,($U$2=GRID!$B$1:$BI$1)*(КАЛЕНДАРЬ!$AG32=GRID!$B$3:$BI$3),0))*GRID!$B$66*(1-GRID!$B$69),0))</f>
        <v>#N/A</v>
      </c>
      <c r="T279" s="48" t="e" cm="1">
        <f t="array" ref="T279">IF($I$2="Раннее бронирование",
INDEX(GRID!$B$17:$BI$27,MATCH(S$7,GRID!$A$17:$A$27,0),MATCH(1,($U$2=GRID!$B$1:$BI$1)*(КАЛЕНДАРЬ!$AG32=GRID!$B$3:$BI$3), 0))*GRID!$B$67,
ROUNDUP(INDEX(GRID!$B$17:$BI$27,MATCH(S$7,GRID!$A$17:$A$27,0),MATCH(1,($U$2=GRID!$B$1:$BI$1)*(КАЛЕНДАРЬ!$AG32=GRID!$B$3:$BI$3), 0))*GRID!$B$66*(1-GRID!$B$69),0))</f>
        <v>#N/A</v>
      </c>
      <c r="U279" s="47" cm="1">
        <f t="array" ref="U279">IF($I$2="Раннее бронирование",
INDEX(GRID!$B$4:$BI$14,MATCH(U$7,GRID!$A$4:$A$14,0),MATCH(1,($U$2=GRID!$B$1:$BI$1)*(КАЛЕНДАРЬ!$AG32=GRID!$B$3:$BI$3), 0))*GRID!$B$67,
ROUNDUP(INDEX(GRID!$B$4:$BI$14,MATCH(U$7,GRID!$A$4:$A$14,0),MATCH(1,($U$2=GRID!$B$1:$BI$1)*(КАЛЕНДАРЬ!$AG32=GRID!$B$3:$BI$3),0))*GRID!$B$66*(1-GRID!$B$69),0))</f>
        <v>30600</v>
      </c>
      <c r="V279" s="48" cm="1">
        <f t="array" ref="V279">IF($I$2="Раннее бронирование",
INDEX(GRID!$B$17:$BI$27,MATCH(U$7,GRID!$A$17:$A$27,0),MATCH(1,($U$2=GRID!$B$1:$BI$1)*(КАЛЕНДАРЬ!$AG32=GRID!$B$3:$BI$3), 0))*GRID!$B$67,
ROUNDUP(INDEX(GRID!$B$17:$BI$27,MATCH(U$7,GRID!$A$17:$A$27,0),MATCH(1,($U$2=GRID!$B$1:$BI$1)*(КАЛЕНДАРЬ!$AG32=GRID!$B$3:$BI$3), 0))*GRID!$B$66*(1-GRID!$B$69),0))</f>
        <v>32300</v>
      </c>
      <c r="W279" s="47" cm="1">
        <f t="array" ref="W279">IF($I$2="Раннее бронирование",
INDEX(GRID!$B$4:$BI$14,MATCH(W$7,GRID!$A$4:$A$14,0),MATCH(1,($U$2=GRID!$B$1:$BI$1)*(КАЛЕНДАРЬ!$AG32=GRID!$B$3:$BI$3), 0))*GRID!$B$67,
ROUNDUP(INDEX(GRID!$B$4:$BI$14,MATCH(W$7,GRID!$A$4:$A$14,0),MATCH(1,($U$2=GRID!$B$1:$BI$1)*(КАЛЕНДАРЬ!$AG32=GRID!$B$3:$BI$3),0))*GRID!$B$66*(1-GRID!$B$69),0))</f>
        <v>130560</v>
      </c>
      <c r="X279" s="48" cm="1">
        <f t="array" ref="X279">IF($I$2="Раннее бронирование",
INDEX(GRID!$B$17:$BI$27,MATCH(W$7,GRID!$A$17:$A$27,0),MATCH(1,($U$2=GRID!$B$1:$BI$1)*(КАЛЕНДАРЬ!$AG32=GRID!$B$3:$BI$3), 0))*GRID!$B$67,
ROUNDUP(INDEX(GRID!$B$17:$BI$27,MATCH(W$7,GRID!$A$17:$A$27,0),MATCH(1,($U$2=GRID!$B$1:$BI$1)*(КАЛЕНДАРЬ!$AG32=GRID!$B$3:$BI$3), 0))*GRID!$B$66*(1-GRID!$B$69),0))</f>
        <v>132260</v>
      </c>
    </row>
    <row r="280" spans="1:24" hidden="1" x14ac:dyDescent="0.2">
      <c r="A280" s="117" t="s">
        <v>43</v>
      </c>
      <c r="B280" s="117">
        <v>30</v>
      </c>
      <c r="C280" s="47" cm="1">
        <f t="array" ref="C280">IF($I$2="Раннее бронирование",
INDEX(GRID!$B$4:$BI$14,MATCH(C$7,GRID!$A$4:$A$14,0),MATCH(1,($U$2=GRID!$B$1:$BI$1)*(КАЛЕНДАРЬ!$AG33=GRID!$B$3:$BI$3), 0))*GRID!$B$67,
ROUNDUP(INDEX(GRID!$B$4:$BI$14,MATCH(C$7,GRID!$A$4:$A$14,0),MATCH(1,($U$2=GRID!$B$1:$BI$1)*(КАЛЕНДАРЬ!$AG33=GRID!$B$3:$BI$3),0))*GRID!$B$66*(1-GRID!$B$69),0))</f>
        <v>10200</v>
      </c>
      <c r="D280" s="48" cm="1">
        <f t="array" ref="D280">IF($I$2="Раннее бронирование",
INDEX(GRID!$B$17:$BI$27,MATCH(C$7,GRID!$A$17:$A$27,0),MATCH(1,($U$2=GRID!$B$1:$BI$1)*(КАЛЕНДАРЬ!$AG33=GRID!$B$3:$BI$3), 0))*GRID!$B$67,
ROUNDUP(INDEX(GRID!$B$17:$BI$27,MATCH(C$7,GRID!$A$17:$A$27,0),MATCH(1,($U$2=GRID!$B$1:$BI$1)*(КАЛЕНДАРЬ!$AG33=GRID!$B$3:$BI$3), 0))*GRID!$B$66*(1-GRID!$B$69),0))</f>
        <v>11900</v>
      </c>
      <c r="E280" s="47" cm="1">
        <f t="array" ref="E280">IF($I$2="Раннее бронирование",
INDEX(GRID!$B$4:$BI$14,MATCH(E$7,GRID!$A$4:$A$14,0),MATCH(1,($U$2=GRID!$B$1:$BI$1)*(КАЛЕНДАРЬ!$AG33=GRID!$B$3:$BI$3), 0))*GRID!$B$67,
ROUNDUP(INDEX(GRID!$B$4:$BI$14,MATCH(E$7,GRID!$A$4:$A$14,0),MATCH(1,($U$2=GRID!$B$1:$BI$1)*(КАЛЕНДАРЬ!$AG33=GRID!$B$3:$BI$3),0))*GRID!$B$66*(1-GRID!$B$69),0))</f>
        <v>11016</v>
      </c>
      <c r="F280" s="48" cm="1">
        <f t="array" ref="F280">IF($I$2="Раннее бронирование",
INDEX(GRID!$B$17:$BI$27,MATCH(E$7,GRID!$A$17:$A$27,0),MATCH(1,($U$2=GRID!$B$1:$BI$1)*(КАЛЕНДАРЬ!$AG33=GRID!$B$3:$BI$3), 0))*GRID!$B$67,
ROUNDUP(INDEX(GRID!$B$17:$BI$27,MATCH(E$7,GRID!$A$17:$A$27,0),MATCH(1,($U$2=GRID!$B$1:$BI$1)*(КАЛЕНДАРЬ!$AG33=GRID!$B$3:$BI$3), 0))*GRID!$B$66*(1-GRID!$B$69),0))</f>
        <v>12716</v>
      </c>
      <c r="G280" s="47" t="e" cm="1">
        <f t="array" ref="G280">IF($I$2="Раннее бронирование",
INDEX(GRID!$B$4:$BI$14,MATCH(G$7,GRID!$A$4:$A$14,0),MATCH(1,($U$2=GRID!$B$1:$BI$1)*(КАЛЕНДАРЬ!$AG33=GRID!$B$3:$BI$3), 0))*GRID!$B$67,
ROUNDUP(INDEX(GRID!$B$4:$BI$14,MATCH(G$7,GRID!$A$4:$A$14,0),MATCH(1,($U$2=GRID!$B$1:$BI$1)*(КАЛЕНДАРЬ!$AG33=GRID!$B$3:$BI$3),0))*GRID!$B$66*(1-GRID!$B$69),0))</f>
        <v>#N/A</v>
      </c>
      <c r="H280" s="48" t="e" cm="1">
        <f t="array" ref="H280">IF($I$2="Раннее бронирование",
INDEX(GRID!$B$17:$BI$27,MATCH(G$7,GRID!$A$17:$A$27,0),MATCH(1,($U$2=GRID!$B$1:$BI$1)*(КАЛЕНДАРЬ!$AG33=GRID!$B$3:$BI$3), 0))*GRID!$B$67,
ROUNDUP(INDEX(GRID!$B$17:$BI$27,MATCH(G$7,GRID!$A$17:$A$27,0),MATCH(1,($U$2=GRID!$B$1:$BI$1)*(КАЛЕНДАРЬ!$AG33=GRID!$B$3:$BI$3), 0))*GRID!$B$66*(1-GRID!$B$69),0))</f>
        <v>#N/A</v>
      </c>
      <c r="I280" s="47" t="e" cm="1">
        <f t="array" ref="I280">IF($I$2="Раннее бронирование",
INDEX(GRID!$B$4:$BI$14,MATCH(I$7,GRID!$A$4:$A$14,0),MATCH(1,($U$2=GRID!$B$1:$BI$1)*(КАЛЕНДАРЬ!$AG33=GRID!$B$3:$BI$3), 0))*GRID!$B$67,
ROUNDUP(INDEX(GRID!$B$4:$BI$14,MATCH(I$7,GRID!$A$4:$A$14,0),MATCH(1,($U$2=GRID!$B$1:$BI$1)*(КАЛЕНДАРЬ!$AG33=GRID!$B$3:$BI$3),0))*GRID!$B$66*(1-GRID!$B$69),0))</f>
        <v>#N/A</v>
      </c>
      <c r="J280" s="48" t="e" cm="1">
        <f t="array" ref="J280">IF($I$2="Раннее бронирование",
INDEX(GRID!$B$17:$BI$27,MATCH(I$7,GRID!$A$17:$A$27,0),MATCH(1,($U$2=GRID!$B$1:$BI$1)*(КАЛЕНДАРЬ!$AG33=GRID!$B$3:$BI$3), 0))*GRID!$B$67,
ROUNDUP(INDEX(GRID!$B$17:$BI$27,MATCH(I$7,GRID!$A$17:$A$27,0),MATCH(1,($U$2=GRID!$B$1:$BI$1)*(КАЛЕНДАРЬ!$AG33=GRID!$B$3:$BI$3), 0))*GRID!$B$66*(1-GRID!$B$69),0))</f>
        <v>#N/A</v>
      </c>
      <c r="K280" s="47" cm="1">
        <f t="array" ref="K280">IF($I$2="Раннее бронирование",
INDEX(GRID!$B$4:$BI$14,MATCH(K$7,GRID!$A$4:$A$14,0),MATCH(1,($U$2=GRID!$B$1:$BI$1)*(КАЛЕНДАРЬ!$AG33=GRID!$B$3:$BI$3), 0))*GRID!$B$67,
ROUNDUP(INDEX(GRID!$B$4:$BI$14,MATCH(K$7,GRID!$A$4:$A$14,0),MATCH(1,($U$2=GRID!$B$1:$BI$1)*(КАЛЕНДАРЬ!$AG33=GRID!$B$3:$BI$3),0))*GRID!$B$66*(1-GRID!$B$69),0))</f>
        <v>13872</v>
      </c>
      <c r="L280" s="48" cm="1">
        <f t="array" ref="L280">IF($I$2="Раннее бронирование",
INDEX(GRID!$B$17:$BI$27,MATCH(K$7,GRID!$A$17:$A$27,0),MATCH(1,($U$2=GRID!$B$1:$BI$1)*(КАЛЕНДАРЬ!$AG33=GRID!$B$3:$BI$3), 0))*GRID!$B$67,
ROUNDUP(INDEX(GRID!$B$17:$BI$27,MATCH(K$7,GRID!$A$17:$A$27,0),MATCH(1,($U$2=GRID!$B$1:$BI$1)*(КАЛЕНДАРЬ!$AG33=GRID!$B$3:$BI$3), 0))*GRID!$B$66*(1-GRID!$B$69),0))</f>
        <v>15572</v>
      </c>
      <c r="M280" s="47" cm="1">
        <f t="array" ref="M280">IF($I$2="Раннее бронирование",
INDEX(GRID!$B$4:$BI$14,MATCH(M$7,GRID!$A$4:$A$14,0),MATCH(1,($U$2=GRID!$B$1:$BI$1)*(КАЛЕНДАРЬ!$AG33=GRID!$B$3:$BI$3), 0))*GRID!$B$67,
ROUNDUP(INDEX(GRID!$B$4:$BI$14,MATCH(M$7,GRID!$A$4:$A$14,0),MATCH(1,($U$2=GRID!$B$1:$BI$1)*(КАЛЕНДАРЬ!$AG33=GRID!$B$3:$BI$3),0))*GRID!$B$66*(1-GRID!$B$69),0))</f>
        <v>14960</v>
      </c>
      <c r="N280" s="48" cm="1">
        <f t="array" ref="N280">IF($I$2="Раннее бронирование",
INDEX(GRID!$B$17:$BI$27,MATCH(M$7,GRID!$A$17:$A$27,0),MATCH(1,($U$2=GRID!$B$1:$BI$1)*(КАЛЕНДАРЬ!$AG33=GRID!$B$3:$BI$3), 0))*GRID!$B$67,
ROUNDUP(INDEX(GRID!$B$17:$BI$27,MATCH(M$7,GRID!$A$17:$A$27,0),MATCH(1,($U$2=GRID!$B$1:$BI$1)*(КАЛЕНДАРЬ!$AG33=GRID!$B$3:$BI$3), 0))*GRID!$B$66*(1-GRID!$B$69),0))</f>
        <v>16660</v>
      </c>
      <c r="O280" s="47" cm="1">
        <f t="array" ref="O280">IF($I$2="Раннее бронирование",
INDEX(GRID!$B$4:$BI$14,MATCH(O$7,GRID!$A$4:$A$14,0),MATCH(1,($U$2=GRID!$B$1:$BI$1)*(КАЛЕНДАРЬ!$AG33=GRID!$B$3:$BI$3), 0))*GRID!$B$67,
ROUNDUP(INDEX(GRID!$B$4:$BI$14,MATCH(O$7,GRID!$A$4:$A$14,0),MATCH(1,($U$2=GRID!$B$1:$BI$1)*(КАЛЕНДАРЬ!$AG33=GRID!$B$3:$BI$3),0))*GRID!$B$66*(1-GRID!$B$69),0))</f>
        <v>20128</v>
      </c>
      <c r="P280" s="48" cm="1">
        <f t="array" ref="P280">IF($I$2="Раннее бронирование",
INDEX(GRID!$B$17:$BI$27,MATCH(O$7,GRID!$A$17:$A$27,0),MATCH(1,($U$2=GRID!$B$1:$BI$1)*(КАЛЕНДАРЬ!$AG33=GRID!$B$3:$BI$3), 0))*GRID!$B$67,
ROUNDUP(INDEX(GRID!$B$17:$BI$27,MATCH(O$7,GRID!$A$17:$A$27,0),MATCH(1,($U$2=GRID!$B$1:$BI$1)*(КАЛЕНДАРЬ!$AG33=GRID!$B$3:$BI$3), 0))*GRID!$B$66*(1-GRID!$B$69),0))</f>
        <v>21828</v>
      </c>
      <c r="Q280" s="47" t="e" cm="1">
        <f t="array" ref="Q280">IF($I$2="Раннее бронирование",
INDEX(GRID!$B$4:$BI$14,MATCH(Q$7,GRID!$A$4:$A$14,0),MATCH(1,($U$2=GRID!$B$1:$BI$1)*(КАЛЕНДАРЬ!$AG33=GRID!$B$3:$BI$3), 0))*GRID!$B$67,
ROUNDUP(INDEX(GRID!$B$4:$BI$14,MATCH(Q$7,GRID!$A$4:$A$14,0),MATCH(1,($U$2=GRID!$B$1:$BI$1)*(КАЛЕНДАРЬ!$AG33=GRID!$B$3:$BI$3),0))*GRID!$B$66*(1-GRID!$B$69),0))</f>
        <v>#N/A</v>
      </c>
      <c r="R280" s="48" t="e" cm="1">
        <f t="array" ref="R280">IF($I$2="Раннее бронирование",
INDEX(GRID!$B$17:$BI$27,MATCH(Q$7,GRID!$A$17:$A$27,0),MATCH(1,($U$2=GRID!$B$1:$BI$1)*(КАЛЕНДАРЬ!$AG33=GRID!$B$3:$BI$3), 0))*GRID!$B$67,
ROUNDUP(INDEX(GRID!$B$17:$BI$27,MATCH(Q$7,GRID!$A$17:$A$27,0),MATCH(1,($U$2=GRID!$B$1:$BI$1)*(КАЛЕНДАРЬ!$AG33=GRID!$B$3:$BI$3), 0))*GRID!$B$66*(1-GRID!$B$69),0))</f>
        <v>#N/A</v>
      </c>
      <c r="S280" s="47" t="e" cm="1">
        <f t="array" ref="S280">IF($I$2="Раннее бронирование",
INDEX(GRID!$B$4:$BI$14,MATCH(S$7,GRID!$A$4:$A$14,0),MATCH(1,($U$2=GRID!$B$1:$BI$1)*(КАЛЕНДАРЬ!$AG33=GRID!$B$3:$BI$3), 0))*GRID!$B$67,
ROUNDUP(INDEX(GRID!$B$4:$BI$14,MATCH(S$7,GRID!$A$4:$A$14,0),MATCH(1,($U$2=GRID!$B$1:$BI$1)*(КАЛЕНДАРЬ!$AG33=GRID!$B$3:$BI$3),0))*GRID!$B$66*(1-GRID!$B$69),0))</f>
        <v>#N/A</v>
      </c>
      <c r="T280" s="48" t="e" cm="1">
        <f t="array" ref="T280">IF($I$2="Раннее бронирование",
INDEX(GRID!$B$17:$BI$27,MATCH(S$7,GRID!$A$17:$A$27,0),MATCH(1,($U$2=GRID!$B$1:$BI$1)*(КАЛЕНДАРЬ!$AG33=GRID!$B$3:$BI$3), 0))*GRID!$B$67,
ROUNDUP(INDEX(GRID!$B$17:$BI$27,MATCH(S$7,GRID!$A$17:$A$27,0),MATCH(1,($U$2=GRID!$B$1:$BI$1)*(КАЛЕНДАРЬ!$AG33=GRID!$B$3:$BI$3), 0))*GRID!$B$66*(1-GRID!$B$69),0))</f>
        <v>#N/A</v>
      </c>
      <c r="U280" s="47" cm="1">
        <f t="array" ref="U280">IF($I$2="Раннее бронирование",
INDEX(GRID!$B$4:$BI$14,MATCH(U$7,GRID!$A$4:$A$14,0),MATCH(1,($U$2=GRID!$B$1:$BI$1)*(КАЛЕНДАРЬ!$AG33=GRID!$B$3:$BI$3), 0))*GRID!$B$67,
ROUNDUP(INDEX(GRID!$B$4:$BI$14,MATCH(U$7,GRID!$A$4:$A$14,0),MATCH(1,($U$2=GRID!$B$1:$BI$1)*(КАЛЕНДАРЬ!$AG33=GRID!$B$3:$BI$3),0))*GRID!$B$66*(1-GRID!$B$69),0))</f>
        <v>30600</v>
      </c>
      <c r="V280" s="48" cm="1">
        <f t="array" ref="V280">IF($I$2="Раннее бронирование",
INDEX(GRID!$B$17:$BI$27,MATCH(U$7,GRID!$A$17:$A$27,0),MATCH(1,($U$2=GRID!$B$1:$BI$1)*(КАЛЕНДАРЬ!$AG33=GRID!$B$3:$BI$3), 0))*GRID!$B$67,
ROUNDUP(INDEX(GRID!$B$17:$BI$27,MATCH(U$7,GRID!$A$17:$A$27,0),MATCH(1,($U$2=GRID!$B$1:$BI$1)*(КАЛЕНДАРЬ!$AG33=GRID!$B$3:$BI$3), 0))*GRID!$B$66*(1-GRID!$B$69),0))</f>
        <v>32300</v>
      </c>
      <c r="W280" s="47" cm="1">
        <f t="array" ref="W280">IF($I$2="Раннее бронирование",
INDEX(GRID!$B$4:$BI$14,MATCH(W$7,GRID!$A$4:$A$14,0),MATCH(1,($U$2=GRID!$B$1:$BI$1)*(КАЛЕНДАРЬ!$AG33=GRID!$B$3:$BI$3), 0))*GRID!$B$67,
ROUNDUP(INDEX(GRID!$B$4:$BI$14,MATCH(W$7,GRID!$A$4:$A$14,0),MATCH(1,($U$2=GRID!$B$1:$BI$1)*(КАЛЕНДАРЬ!$AG33=GRID!$B$3:$BI$3),0))*GRID!$B$66*(1-GRID!$B$69),0))</f>
        <v>130560</v>
      </c>
      <c r="X280" s="48" cm="1">
        <f t="array" ref="X280">IF($I$2="Раннее бронирование",
INDEX(GRID!$B$17:$BI$27,MATCH(W$7,GRID!$A$17:$A$27,0),MATCH(1,($U$2=GRID!$B$1:$BI$1)*(КАЛЕНДАРЬ!$AG33=GRID!$B$3:$BI$3), 0))*GRID!$B$67,
ROUNDUP(INDEX(GRID!$B$17:$BI$27,MATCH(W$7,GRID!$A$17:$A$27,0),MATCH(1,($U$2=GRID!$B$1:$BI$1)*(КАЛЕНДАРЬ!$AG33=GRID!$B$3:$BI$3), 0))*GRID!$B$66*(1-GRID!$B$69),0))</f>
        <v>132260</v>
      </c>
    </row>
    <row r="281" spans="1:24" hidden="1" x14ac:dyDescent="0.2">
      <c r="A281" s="123"/>
      <c r="B281" s="123"/>
      <c r="G281" s="177"/>
      <c r="K281" s="177"/>
      <c r="P281" s="177"/>
    </row>
    <row r="282" spans="1:24" hidden="1" x14ac:dyDescent="0.2">
      <c r="A282" s="210" t="s">
        <v>38</v>
      </c>
      <c r="B282" s="210"/>
      <c r="C282" s="210"/>
      <c r="D282" s="210"/>
      <c r="E282" s="210"/>
      <c r="F282" s="210"/>
      <c r="G282" s="210"/>
      <c r="H282" s="210"/>
      <c r="I282" s="210"/>
      <c r="J282" s="210"/>
      <c r="K282" s="210"/>
      <c r="L282" s="210"/>
      <c r="M282" s="210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</row>
    <row r="283" spans="1:24" hidden="1" x14ac:dyDescent="0.2">
      <c r="A283" s="211" t="s">
        <v>108</v>
      </c>
      <c r="B283" s="212"/>
      <c r="C283" s="212"/>
      <c r="D283" s="212"/>
      <c r="E283" s="212"/>
      <c r="F283" s="212"/>
      <c r="G283" s="212"/>
      <c r="H283" s="212"/>
      <c r="I283" s="212"/>
      <c r="J283" s="212"/>
      <c r="K283" s="212"/>
      <c r="L283" s="212"/>
      <c r="M283" s="212"/>
      <c r="N283" s="212"/>
      <c r="O283" s="212"/>
      <c r="P283" s="212"/>
      <c r="Q283" s="212"/>
      <c r="R283" s="212"/>
      <c r="S283" s="212"/>
      <c r="T283" s="212"/>
      <c r="U283" s="212"/>
      <c r="V283" s="212"/>
      <c r="W283" s="212"/>
      <c r="X283" s="212"/>
    </row>
    <row r="284" spans="1:24" ht="58.5" hidden="1" customHeight="1" x14ac:dyDescent="0.2">
      <c r="A284" s="213" t="s">
        <v>39</v>
      </c>
      <c r="B284" s="214"/>
      <c r="C284" s="217" t="s">
        <v>85</v>
      </c>
      <c r="D284" s="218"/>
      <c r="E284" s="219" t="s">
        <v>86</v>
      </c>
      <c r="F284" s="220"/>
      <c r="G284" s="221" t="s">
        <v>186</v>
      </c>
      <c r="H284" s="222"/>
      <c r="I284" s="223" t="s">
        <v>187</v>
      </c>
      <c r="J284" s="224"/>
      <c r="K284" s="255" t="s">
        <v>88</v>
      </c>
      <c r="L284" s="256"/>
      <c r="M284" s="226" t="s">
        <v>89</v>
      </c>
      <c r="N284" s="227"/>
      <c r="O284" s="228" t="s">
        <v>94</v>
      </c>
      <c r="P284" s="229"/>
      <c r="Q284" s="257" t="s">
        <v>188</v>
      </c>
      <c r="R284" s="258"/>
      <c r="S284" s="259" t="s">
        <v>189</v>
      </c>
      <c r="T284" s="260"/>
      <c r="U284" s="232" t="s">
        <v>91</v>
      </c>
      <c r="V284" s="233"/>
      <c r="W284" s="234" t="s">
        <v>96</v>
      </c>
      <c r="X284" s="235"/>
    </row>
    <row r="285" spans="1:24" hidden="1" x14ac:dyDescent="0.2">
      <c r="A285" s="215"/>
      <c r="B285" s="216"/>
      <c r="C285" s="45" t="s">
        <v>40</v>
      </c>
      <c r="D285" s="45" t="s">
        <v>41</v>
      </c>
      <c r="E285" s="45" t="s">
        <v>40</v>
      </c>
      <c r="F285" s="45" t="s">
        <v>41</v>
      </c>
      <c r="G285" s="45" t="s">
        <v>40</v>
      </c>
      <c r="H285" s="45" t="s">
        <v>41</v>
      </c>
      <c r="I285" s="45" t="s">
        <v>40</v>
      </c>
      <c r="J285" s="45" t="s">
        <v>41</v>
      </c>
      <c r="K285" s="45" t="s">
        <v>40</v>
      </c>
      <c r="L285" s="45" t="s">
        <v>41</v>
      </c>
      <c r="M285" s="45" t="s">
        <v>40</v>
      </c>
      <c r="N285" s="45" t="s">
        <v>41</v>
      </c>
      <c r="O285" s="45" t="s">
        <v>40</v>
      </c>
      <c r="P285" s="45" t="s">
        <v>41</v>
      </c>
      <c r="Q285" s="45" t="s">
        <v>40</v>
      </c>
      <c r="R285" s="45" t="s">
        <v>41</v>
      </c>
      <c r="S285" s="45" t="s">
        <v>40</v>
      </c>
      <c r="T285" s="45" t="s">
        <v>41</v>
      </c>
      <c r="U285" s="45" t="s">
        <v>40</v>
      </c>
      <c r="V285" s="45" t="s">
        <v>41</v>
      </c>
      <c r="W285" s="45" t="s">
        <v>40</v>
      </c>
      <c r="X285" s="45" t="s">
        <v>41</v>
      </c>
    </row>
    <row r="286" spans="1:24" hidden="1" x14ac:dyDescent="0.2">
      <c r="A286" s="117" t="s">
        <v>42</v>
      </c>
      <c r="B286" s="117">
        <v>1</v>
      </c>
      <c r="C286" s="47" cm="1">
        <f t="array" ref="C286">IF($I$2="Раннее бронирование",
INDEX(GRID!$B$4:$BI$14,MATCH(C$7,GRID!$A$4:$A$14,0),MATCH(1,($U$2=GRID!$B$1:$BI$1)*(КАЛЕНДАРЬ!$AJ4=GRID!$B$3:$BI$3), 0))*GRID!$B$67,
ROUNDUP(INDEX(GRID!$B$4:$BI$14,MATCH(C$7,GRID!$A$4:$A$14,0),MATCH(1,($U$2=GRID!$B$1:$BI$1)*(КАЛЕНДАРЬ!$AJ4=GRID!$B$3:$BI$3),0))*GRID!$B$66*(1-GRID!$B$69),0))</f>
        <v>10200</v>
      </c>
      <c r="D286" s="48" cm="1">
        <f t="array" ref="D286">IF($I$2="Раннее бронирование",
INDEX(GRID!$B$17:$BI$27,MATCH(C$7,GRID!$A$17:$A$27,0),MATCH(1,($U$2=GRID!$B$1:$BI$1)*(КАЛЕНДАРЬ!$AJ4=GRID!$B$3:$BI$3), 0))*GRID!$B$67,
ROUNDUP(INDEX(GRID!$B$17:$BI$27,MATCH(C$7,GRID!$A$17:$A$27,0),MATCH(1,($U$2=GRID!$B$1:$BI$1)*(КАЛЕНДАРЬ!$AJ4=GRID!$B$3:$BI$3), 0))*GRID!$B$66*(1-GRID!$B$69),0))</f>
        <v>11900</v>
      </c>
      <c r="E286" s="47" cm="1">
        <f t="array" ref="E286">IF($I$2="Раннее бронирование",
INDEX(GRID!$B$4:$BI$14,MATCH(E$7,GRID!$A$4:$A$14,0),MATCH(1,($U$2=GRID!$B$1:$BI$1)*(КАЛЕНДАРЬ!$AJ4=GRID!$B$3:$BI$3), 0))*GRID!$B$67,
ROUNDUP(INDEX(GRID!$B$4:$BI$14,MATCH(E$7,GRID!$A$4:$A$14,0),MATCH(1,($U$2=GRID!$B$1:$BI$1)*(КАЛЕНДАРЬ!$AJ4=GRID!$B$3:$BI$3),0))*GRID!$B$66*(1-GRID!$B$69),0))</f>
        <v>11016</v>
      </c>
      <c r="F286" s="48" cm="1">
        <f t="array" ref="F286">IF($I$2="Раннее бронирование",
INDEX(GRID!$B$17:$BI$27,MATCH(E$7,GRID!$A$17:$A$27,0),MATCH(1,($U$2=GRID!$B$1:$BI$1)*(КАЛЕНДАРЬ!$AJ4=GRID!$B$3:$BI$3), 0))*GRID!$B$67,
ROUNDUP(INDEX(GRID!$B$17:$BI$27,MATCH(E$7,GRID!$A$17:$A$27,0),MATCH(1,($U$2=GRID!$B$1:$BI$1)*(КАЛЕНДАРЬ!$AJ4=GRID!$B$3:$BI$3), 0))*GRID!$B$66*(1-GRID!$B$69),0))</f>
        <v>12716</v>
      </c>
      <c r="G286" s="47" t="e" cm="1">
        <f t="array" ref="G286">IF($I$2="Раннее бронирование",
INDEX(GRID!$B$4:$BI$14,MATCH(G$7,GRID!$A$4:$A$14,0),MATCH(1,($U$2=GRID!$B$1:$BI$1)*(КАЛЕНДАРЬ!$AJ4=GRID!$B$3:$BI$3), 0))*GRID!$B$67,
ROUNDUP(INDEX(GRID!$B$4:$BI$14,MATCH(G$7,GRID!$A$4:$A$14,0),MATCH(1,($U$2=GRID!$B$1:$BI$1)*(КАЛЕНДАРЬ!$AJ4=GRID!$B$3:$BI$3),0))*GRID!$B$66*(1-GRID!$B$69),0))</f>
        <v>#N/A</v>
      </c>
      <c r="H286" s="48" t="e" cm="1">
        <f t="array" ref="H286">IF($I$2="Раннее бронирование",
INDEX(GRID!$B$17:$BI$27,MATCH(G$7,GRID!$A$17:$A$27,0),MATCH(1,($U$2=GRID!$B$1:$BI$1)*(КАЛЕНДАРЬ!$AJ4=GRID!$B$3:$BI$3), 0))*GRID!$B$67,
ROUNDUP(INDEX(GRID!$B$17:$BI$27,MATCH(G$7,GRID!$A$17:$A$27,0),MATCH(1,($U$2=GRID!$B$1:$BI$1)*(КАЛЕНДАРЬ!$AJ4=GRID!$B$3:$BI$3), 0))*GRID!$B$66*(1-GRID!$B$69),0))</f>
        <v>#N/A</v>
      </c>
      <c r="I286" s="47" t="e" cm="1">
        <f t="array" ref="I286">IF($I$2="Раннее бронирование",
INDEX(GRID!$B$4:$BI$14,MATCH(I$7,GRID!$A$4:$A$14,0),MATCH(1,($U$2=GRID!$B$1:$BI$1)*(КАЛЕНДАРЬ!$AJ4=GRID!$B$3:$BI$3), 0))*GRID!$B$67,
ROUNDUP(INDEX(GRID!$B$4:$BI$14,MATCH(I$7,GRID!$A$4:$A$14,0),MATCH(1,($U$2=GRID!$B$1:$BI$1)*(КАЛЕНДАРЬ!$AJ4=GRID!$B$3:$BI$3),0))*GRID!$B$66*(1-GRID!$B$69),0))</f>
        <v>#N/A</v>
      </c>
      <c r="J286" s="48" t="e" cm="1">
        <f t="array" ref="J286">IF($I$2="Раннее бронирование",
INDEX(GRID!$B$17:$BI$27,MATCH(I$7,GRID!$A$17:$A$27,0),MATCH(1,($U$2=GRID!$B$1:$BI$1)*(КАЛЕНДАРЬ!$AJ4=GRID!$B$3:$BI$3), 0))*GRID!$B$67,
ROUNDUP(INDEX(GRID!$B$17:$BI$27,MATCH(I$7,GRID!$A$17:$A$27,0),MATCH(1,($U$2=GRID!$B$1:$BI$1)*(КАЛЕНДАРЬ!$AJ4=GRID!$B$3:$BI$3), 0))*GRID!$B$66*(1-GRID!$B$69),0))</f>
        <v>#N/A</v>
      </c>
      <c r="K286" s="47" cm="1">
        <f t="array" ref="K286">IF($I$2="Раннее бронирование",
INDEX(GRID!$B$4:$BI$14,MATCH(K$7,GRID!$A$4:$A$14,0),MATCH(1,($U$2=GRID!$B$1:$BI$1)*(КАЛЕНДАРЬ!$AJ4=GRID!$B$3:$BI$3), 0))*GRID!$B$67,
ROUNDUP(INDEX(GRID!$B$4:$BI$14,MATCH(K$7,GRID!$A$4:$A$14,0),MATCH(1,($U$2=GRID!$B$1:$BI$1)*(КАЛЕНДАРЬ!$AJ4=GRID!$B$3:$BI$3),0))*GRID!$B$66*(1-GRID!$B$69),0))</f>
        <v>13872</v>
      </c>
      <c r="L286" s="48" cm="1">
        <f t="array" ref="L286">IF($I$2="Раннее бронирование",
INDEX(GRID!$B$17:$BI$27,MATCH(K$7,GRID!$A$17:$A$27,0),MATCH(1,($U$2=GRID!$B$1:$BI$1)*(КАЛЕНДАРЬ!$AJ4=GRID!$B$3:$BI$3), 0))*GRID!$B$67,
ROUNDUP(INDEX(GRID!$B$17:$BI$27,MATCH(K$7,GRID!$A$17:$A$27,0),MATCH(1,($U$2=GRID!$B$1:$BI$1)*(КАЛЕНДАРЬ!$AJ4=GRID!$B$3:$BI$3), 0))*GRID!$B$66*(1-GRID!$B$69),0))</f>
        <v>15572</v>
      </c>
      <c r="M286" s="47" cm="1">
        <f t="array" ref="M286">IF($I$2="Раннее бронирование",
INDEX(GRID!$B$4:$BI$14,MATCH(M$7,GRID!$A$4:$A$14,0),MATCH(1,($U$2=GRID!$B$1:$BI$1)*(КАЛЕНДАРЬ!$AJ4=GRID!$B$3:$BI$3), 0))*GRID!$B$67,
ROUNDUP(INDEX(GRID!$B$4:$BI$14,MATCH(M$7,GRID!$A$4:$A$14,0),MATCH(1,($U$2=GRID!$B$1:$BI$1)*(КАЛЕНДАРЬ!$AJ4=GRID!$B$3:$BI$3),0))*GRID!$B$66*(1-GRID!$B$69),0))</f>
        <v>14960</v>
      </c>
      <c r="N286" s="48" cm="1">
        <f t="array" ref="N286">IF($I$2="Раннее бронирование",
INDEX(GRID!$B$17:$BI$27,MATCH(M$7,GRID!$A$17:$A$27,0),MATCH(1,($U$2=GRID!$B$1:$BI$1)*(КАЛЕНДАРЬ!$AJ4=GRID!$B$3:$BI$3), 0))*GRID!$B$67,
ROUNDUP(INDEX(GRID!$B$17:$BI$27,MATCH(M$7,GRID!$A$17:$A$27,0),MATCH(1,($U$2=GRID!$B$1:$BI$1)*(КАЛЕНДАРЬ!$AJ4=GRID!$B$3:$BI$3), 0))*GRID!$B$66*(1-GRID!$B$69),0))</f>
        <v>16660</v>
      </c>
      <c r="O286" s="47" cm="1">
        <f t="array" ref="O286">IF($I$2="Раннее бронирование",
INDEX(GRID!$B$4:$BI$14,MATCH(O$7,GRID!$A$4:$A$14,0),MATCH(1,($U$2=GRID!$B$1:$BI$1)*(КАЛЕНДАРЬ!$AJ4=GRID!$B$3:$BI$3), 0))*GRID!$B$67,
ROUNDUP(INDEX(GRID!$B$4:$BI$14,MATCH(O$7,GRID!$A$4:$A$14,0),MATCH(1,($U$2=GRID!$B$1:$BI$1)*(КАЛЕНДАРЬ!$AJ4=GRID!$B$3:$BI$3),0))*GRID!$B$66*(1-GRID!$B$69),0))</f>
        <v>20128</v>
      </c>
      <c r="P286" s="48" cm="1">
        <f t="array" ref="P286">IF($I$2="Раннее бронирование",
INDEX(GRID!$B$17:$BI$27,MATCH(O$7,GRID!$A$17:$A$27,0),MATCH(1,($U$2=GRID!$B$1:$BI$1)*(КАЛЕНДАРЬ!$AJ4=GRID!$B$3:$BI$3), 0))*GRID!$B$67,
ROUNDUP(INDEX(GRID!$B$17:$BI$27,MATCH(O$7,GRID!$A$17:$A$27,0),MATCH(1,($U$2=GRID!$B$1:$BI$1)*(КАЛЕНДАРЬ!$AJ4=GRID!$B$3:$BI$3), 0))*GRID!$B$66*(1-GRID!$B$69),0))</f>
        <v>21828</v>
      </c>
      <c r="Q286" s="47" t="e" cm="1">
        <f t="array" ref="Q286">IF($I$2="Раннее бронирование",
INDEX(GRID!$B$4:$BI$14,MATCH(Q$7,GRID!$A$4:$A$14,0),MATCH(1,($U$2=GRID!$B$1:$BI$1)*(КАЛЕНДАРЬ!$AJ4=GRID!$B$3:$BI$3), 0))*GRID!$B$67,
ROUNDUP(INDEX(GRID!$B$4:$BI$14,MATCH(Q$7,GRID!$A$4:$A$14,0),MATCH(1,($U$2=GRID!$B$1:$BI$1)*(КАЛЕНДАРЬ!$AJ4=GRID!$B$3:$BI$3),0))*GRID!$B$66*(1-GRID!$B$69),0))</f>
        <v>#N/A</v>
      </c>
      <c r="R286" s="48" t="e" cm="1">
        <f t="array" ref="R286">IF($I$2="Раннее бронирование",
INDEX(GRID!$B$17:$BI$27,MATCH(Q$7,GRID!$A$17:$A$27,0),MATCH(1,($U$2=GRID!$B$1:$BI$1)*(КАЛЕНДАРЬ!$AJ4=GRID!$B$3:$BI$3), 0))*GRID!$B$67,
ROUNDUP(INDEX(GRID!$B$17:$BI$27,MATCH(Q$7,GRID!$A$17:$A$27,0),MATCH(1,($U$2=GRID!$B$1:$BI$1)*(КАЛЕНДАРЬ!$AJ4=GRID!$B$3:$BI$3), 0))*GRID!$B$66*(1-GRID!$B$69),0))</f>
        <v>#N/A</v>
      </c>
      <c r="S286" s="47" t="e" cm="1">
        <f t="array" ref="S286">IF($I$2="Раннее бронирование",
INDEX(GRID!$B$4:$BI$14,MATCH(S$7,GRID!$A$4:$A$14,0),MATCH(1,($U$2=GRID!$B$1:$BI$1)*(КАЛЕНДАРЬ!$AJ4=GRID!$B$3:$BI$3), 0))*GRID!$B$67,
ROUNDUP(INDEX(GRID!$B$4:$BI$14,MATCH(S$7,GRID!$A$4:$A$14,0),MATCH(1,($U$2=GRID!$B$1:$BI$1)*(КАЛЕНДАРЬ!$AJ4=GRID!$B$3:$BI$3),0))*GRID!$B$66*(1-GRID!$B$69),0))</f>
        <v>#N/A</v>
      </c>
      <c r="T286" s="48" t="e" cm="1">
        <f t="array" ref="T286">IF($I$2="Раннее бронирование",
INDEX(GRID!$B$17:$BI$27,MATCH(S$7,GRID!$A$17:$A$27,0),MATCH(1,($U$2=GRID!$B$1:$BI$1)*(КАЛЕНДАРЬ!$AJ4=GRID!$B$3:$BI$3), 0))*GRID!$B$67,
ROUNDUP(INDEX(GRID!$B$17:$BI$27,MATCH(S$7,GRID!$A$17:$A$27,0),MATCH(1,($U$2=GRID!$B$1:$BI$1)*(КАЛЕНДАРЬ!$AJ4=GRID!$B$3:$BI$3), 0))*GRID!$B$66*(1-GRID!$B$69),0))</f>
        <v>#N/A</v>
      </c>
      <c r="U286" s="47" cm="1">
        <f t="array" ref="U286">IF($I$2="Раннее бронирование",
INDEX(GRID!$B$4:$BI$14,MATCH(U$7,GRID!$A$4:$A$14,0),MATCH(1,($U$2=GRID!$B$1:$BI$1)*(КАЛЕНДАРЬ!$AJ4=GRID!$B$3:$BI$3), 0))*GRID!$B$67,
ROUNDUP(INDEX(GRID!$B$4:$BI$14,MATCH(U$7,GRID!$A$4:$A$14,0),MATCH(1,($U$2=GRID!$B$1:$BI$1)*(КАЛЕНДАРЬ!$AJ4=GRID!$B$3:$BI$3),0))*GRID!$B$66*(1-GRID!$B$69),0))</f>
        <v>30600</v>
      </c>
      <c r="V286" s="48" cm="1">
        <f t="array" ref="V286">IF($I$2="Раннее бронирование",
INDEX(GRID!$B$17:$BI$27,MATCH(U$7,GRID!$A$17:$A$27,0),MATCH(1,($U$2=GRID!$B$1:$BI$1)*(КАЛЕНДАРЬ!$AJ4=GRID!$B$3:$BI$3), 0))*GRID!$B$67,
ROUNDUP(INDEX(GRID!$B$17:$BI$27,MATCH(U$7,GRID!$A$17:$A$27,0),MATCH(1,($U$2=GRID!$B$1:$BI$1)*(КАЛЕНДАРЬ!$AJ4=GRID!$B$3:$BI$3), 0))*GRID!$B$66*(1-GRID!$B$69),0))</f>
        <v>32300</v>
      </c>
      <c r="W286" s="47" cm="1">
        <f t="array" ref="W286">IF($I$2="Раннее бронирование",
INDEX(GRID!$B$4:$BI$14,MATCH(W$7,GRID!$A$4:$A$14,0),MATCH(1,($U$2=GRID!$B$1:$BI$1)*(КАЛЕНДАРЬ!$AJ4=GRID!$B$3:$BI$3), 0))*GRID!$B$67,
ROUNDUP(INDEX(GRID!$B$4:$BI$14,MATCH(W$7,GRID!$A$4:$A$14,0),MATCH(1,($U$2=GRID!$B$1:$BI$1)*(КАЛЕНДАРЬ!$AJ4=GRID!$B$3:$BI$3),0))*GRID!$B$66*(1-GRID!$B$69),0))</f>
        <v>130560</v>
      </c>
      <c r="X286" s="48" cm="1">
        <f t="array" ref="X286">IF($I$2="Раннее бронирование",
INDEX(GRID!$B$17:$BI$27,MATCH(W$7,GRID!$A$17:$A$27,0),MATCH(1,($U$2=GRID!$B$1:$BI$1)*(КАЛЕНДАРЬ!$AJ4=GRID!$B$3:$BI$3), 0))*GRID!$B$67,
ROUNDUP(INDEX(GRID!$B$17:$BI$27,MATCH(W$7,GRID!$A$17:$A$27,0),MATCH(1,($U$2=GRID!$B$1:$BI$1)*(КАЛЕНДАРЬ!$AJ4=GRID!$B$3:$BI$3), 0))*GRID!$B$66*(1-GRID!$B$69),0))</f>
        <v>132260</v>
      </c>
    </row>
    <row r="287" spans="1:24" hidden="1" x14ac:dyDescent="0.2">
      <c r="A287" s="117" t="s">
        <v>43</v>
      </c>
      <c r="B287" s="117">
        <v>2</v>
      </c>
      <c r="C287" s="47" cm="1">
        <f t="array" ref="C287">IF($I$2="Раннее бронирование",
INDEX(GRID!$B$4:$BI$14,MATCH(C$7,GRID!$A$4:$A$14,0),MATCH(1,($U$2=GRID!$B$1:$BI$1)*(КАЛЕНДАРЬ!$AJ5=GRID!$B$3:$BI$3), 0))*GRID!$B$67,
ROUNDUP(INDEX(GRID!$B$4:$BI$14,MATCH(C$7,GRID!$A$4:$A$14,0),MATCH(1,($U$2=GRID!$B$1:$BI$1)*(КАЛЕНДАРЬ!$AJ5=GRID!$B$3:$BI$3),0))*GRID!$B$66*(1-GRID!$B$69),0))</f>
        <v>10200</v>
      </c>
      <c r="D287" s="48" cm="1">
        <f t="array" ref="D287">IF($I$2="Раннее бронирование",
INDEX(GRID!$B$17:$BI$27,MATCH(C$7,GRID!$A$17:$A$27,0),MATCH(1,($U$2=GRID!$B$1:$BI$1)*(КАЛЕНДАРЬ!$AJ5=GRID!$B$3:$BI$3), 0))*GRID!$B$67,
ROUNDUP(INDEX(GRID!$B$17:$BI$27,MATCH(C$7,GRID!$A$17:$A$27,0),MATCH(1,($U$2=GRID!$B$1:$BI$1)*(КАЛЕНДАРЬ!$AJ5=GRID!$B$3:$BI$3), 0))*GRID!$B$66*(1-GRID!$B$69),0))</f>
        <v>11900</v>
      </c>
      <c r="E287" s="47" cm="1">
        <f t="array" ref="E287">IF($I$2="Раннее бронирование",
INDEX(GRID!$B$4:$BI$14,MATCH(E$7,GRID!$A$4:$A$14,0),MATCH(1,($U$2=GRID!$B$1:$BI$1)*(КАЛЕНДАРЬ!$AJ5=GRID!$B$3:$BI$3), 0))*GRID!$B$67,
ROUNDUP(INDEX(GRID!$B$4:$BI$14,MATCH(E$7,GRID!$A$4:$A$14,0),MATCH(1,($U$2=GRID!$B$1:$BI$1)*(КАЛЕНДАРЬ!$AJ5=GRID!$B$3:$BI$3),0))*GRID!$B$66*(1-GRID!$B$69),0))</f>
        <v>11016</v>
      </c>
      <c r="F287" s="48" cm="1">
        <f t="array" ref="F287">IF($I$2="Раннее бронирование",
INDEX(GRID!$B$17:$BI$27,MATCH(E$7,GRID!$A$17:$A$27,0),MATCH(1,($U$2=GRID!$B$1:$BI$1)*(КАЛЕНДАРЬ!$AJ5=GRID!$B$3:$BI$3), 0))*GRID!$B$67,
ROUNDUP(INDEX(GRID!$B$17:$BI$27,MATCH(E$7,GRID!$A$17:$A$27,0),MATCH(1,($U$2=GRID!$B$1:$BI$1)*(КАЛЕНДАРЬ!$AJ5=GRID!$B$3:$BI$3), 0))*GRID!$B$66*(1-GRID!$B$69),0))</f>
        <v>12716</v>
      </c>
      <c r="G287" s="47" t="e" cm="1">
        <f t="array" ref="G287">IF($I$2="Раннее бронирование",
INDEX(GRID!$B$4:$BI$14,MATCH(G$7,GRID!$A$4:$A$14,0),MATCH(1,($U$2=GRID!$B$1:$BI$1)*(КАЛЕНДАРЬ!$AJ5=GRID!$B$3:$BI$3), 0))*GRID!$B$67,
ROUNDUP(INDEX(GRID!$B$4:$BI$14,MATCH(G$7,GRID!$A$4:$A$14,0),MATCH(1,($U$2=GRID!$B$1:$BI$1)*(КАЛЕНДАРЬ!$AJ5=GRID!$B$3:$BI$3),0))*GRID!$B$66*(1-GRID!$B$69),0))</f>
        <v>#N/A</v>
      </c>
      <c r="H287" s="48" t="e" cm="1">
        <f t="array" ref="H287">IF($I$2="Раннее бронирование",
INDEX(GRID!$B$17:$BI$27,MATCH(G$7,GRID!$A$17:$A$27,0),MATCH(1,($U$2=GRID!$B$1:$BI$1)*(КАЛЕНДАРЬ!$AJ5=GRID!$B$3:$BI$3), 0))*GRID!$B$67,
ROUNDUP(INDEX(GRID!$B$17:$BI$27,MATCH(G$7,GRID!$A$17:$A$27,0),MATCH(1,($U$2=GRID!$B$1:$BI$1)*(КАЛЕНДАРЬ!$AJ5=GRID!$B$3:$BI$3), 0))*GRID!$B$66*(1-GRID!$B$69),0))</f>
        <v>#N/A</v>
      </c>
      <c r="I287" s="47" t="e" cm="1">
        <f t="array" ref="I287">IF($I$2="Раннее бронирование",
INDEX(GRID!$B$4:$BI$14,MATCH(I$7,GRID!$A$4:$A$14,0),MATCH(1,($U$2=GRID!$B$1:$BI$1)*(КАЛЕНДАРЬ!$AJ5=GRID!$B$3:$BI$3), 0))*GRID!$B$67,
ROUNDUP(INDEX(GRID!$B$4:$BI$14,MATCH(I$7,GRID!$A$4:$A$14,0),MATCH(1,($U$2=GRID!$B$1:$BI$1)*(КАЛЕНДАРЬ!$AJ5=GRID!$B$3:$BI$3),0))*GRID!$B$66*(1-GRID!$B$69),0))</f>
        <v>#N/A</v>
      </c>
      <c r="J287" s="48" t="e" cm="1">
        <f t="array" ref="J287">IF($I$2="Раннее бронирование",
INDEX(GRID!$B$17:$BI$27,MATCH(I$7,GRID!$A$17:$A$27,0),MATCH(1,($U$2=GRID!$B$1:$BI$1)*(КАЛЕНДАРЬ!$AJ5=GRID!$B$3:$BI$3), 0))*GRID!$B$67,
ROUNDUP(INDEX(GRID!$B$17:$BI$27,MATCH(I$7,GRID!$A$17:$A$27,0),MATCH(1,($U$2=GRID!$B$1:$BI$1)*(КАЛЕНДАРЬ!$AJ5=GRID!$B$3:$BI$3), 0))*GRID!$B$66*(1-GRID!$B$69),0))</f>
        <v>#N/A</v>
      </c>
      <c r="K287" s="47" cm="1">
        <f t="array" ref="K287">IF($I$2="Раннее бронирование",
INDEX(GRID!$B$4:$BI$14,MATCH(K$7,GRID!$A$4:$A$14,0),MATCH(1,($U$2=GRID!$B$1:$BI$1)*(КАЛЕНДАРЬ!$AJ5=GRID!$B$3:$BI$3), 0))*GRID!$B$67,
ROUNDUP(INDEX(GRID!$B$4:$BI$14,MATCH(K$7,GRID!$A$4:$A$14,0),MATCH(1,($U$2=GRID!$B$1:$BI$1)*(КАЛЕНДАРЬ!$AJ5=GRID!$B$3:$BI$3),0))*GRID!$B$66*(1-GRID!$B$69),0))</f>
        <v>13872</v>
      </c>
      <c r="L287" s="48" cm="1">
        <f t="array" ref="L287">IF($I$2="Раннее бронирование",
INDEX(GRID!$B$17:$BI$27,MATCH(K$7,GRID!$A$17:$A$27,0),MATCH(1,($U$2=GRID!$B$1:$BI$1)*(КАЛЕНДАРЬ!$AJ5=GRID!$B$3:$BI$3), 0))*GRID!$B$67,
ROUNDUP(INDEX(GRID!$B$17:$BI$27,MATCH(K$7,GRID!$A$17:$A$27,0),MATCH(1,($U$2=GRID!$B$1:$BI$1)*(КАЛЕНДАРЬ!$AJ5=GRID!$B$3:$BI$3), 0))*GRID!$B$66*(1-GRID!$B$69),0))</f>
        <v>15572</v>
      </c>
      <c r="M287" s="47" cm="1">
        <f t="array" ref="M287">IF($I$2="Раннее бронирование",
INDEX(GRID!$B$4:$BI$14,MATCH(M$7,GRID!$A$4:$A$14,0),MATCH(1,($U$2=GRID!$B$1:$BI$1)*(КАЛЕНДАРЬ!$AJ5=GRID!$B$3:$BI$3), 0))*GRID!$B$67,
ROUNDUP(INDEX(GRID!$B$4:$BI$14,MATCH(M$7,GRID!$A$4:$A$14,0),MATCH(1,($U$2=GRID!$B$1:$BI$1)*(КАЛЕНДАРЬ!$AJ5=GRID!$B$3:$BI$3),0))*GRID!$B$66*(1-GRID!$B$69),0))</f>
        <v>14960</v>
      </c>
      <c r="N287" s="48" cm="1">
        <f t="array" ref="N287">IF($I$2="Раннее бронирование",
INDEX(GRID!$B$17:$BI$27,MATCH(M$7,GRID!$A$17:$A$27,0),MATCH(1,($U$2=GRID!$B$1:$BI$1)*(КАЛЕНДАРЬ!$AJ5=GRID!$B$3:$BI$3), 0))*GRID!$B$67,
ROUNDUP(INDEX(GRID!$B$17:$BI$27,MATCH(M$7,GRID!$A$17:$A$27,0),MATCH(1,($U$2=GRID!$B$1:$BI$1)*(КАЛЕНДАРЬ!$AJ5=GRID!$B$3:$BI$3), 0))*GRID!$B$66*(1-GRID!$B$69),0))</f>
        <v>16660</v>
      </c>
      <c r="O287" s="47" cm="1">
        <f t="array" ref="O287">IF($I$2="Раннее бронирование",
INDEX(GRID!$B$4:$BI$14,MATCH(O$7,GRID!$A$4:$A$14,0),MATCH(1,($U$2=GRID!$B$1:$BI$1)*(КАЛЕНДАРЬ!$AJ5=GRID!$B$3:$BI$3), 0))*GRID!$B$67,
ROUNDUP(INDEX(GRID!$B$4:$BI$14,MATCH(O$7,GRID!$A$4:$A$14,0),MATCH(1,($U$2=GRID!$B$1:$BI$1)*(КАЛЕНДАРЬ!$AJ5=GRID!$B$3:$BI$3),0))*GRID!$B$66*(1-GRID!$B$69),0))</f>
        <v>20128</v>
      </c>
      <c r="P287" s="48" cm="1">
        <f t="array" ref="P287">IF($I$2="Раннее бронирование",
INDEX(GRID!$B$17:$BI$27,MATCH(O$7,GRID!$A$17:$A$27,0),MATCH(1,($U$2=GRID!$B$1:$BI$1)*(КАЛЕНДАРЬ!$AJ5=GRID!$B$3:$BI$3), 0))*GRID!$B$67,
ROUNDUP(INDEX(GRID!$B$17:$BI$27,MATCH(O$7,GRID!$A$17:$A$27,0),MATCH(1,($U$2=GRID!$B$1:$BI$1)*(КАЛЕНДАРЬ!$AJ5=GRID!$B$3:$BI$3), 0))*GRID!$B$66*(1-GRID!$B$69),0))</f>
        <v>21828</v>
      </c>
      <c r="Q287" s="47" t="e" cm="1">
        <f t="array" ref="Q287">IF($I$2="Раннее бронирование",
INDEX(GRID!$B$4:$BI$14,MATCH(Q$7,GRID!$A$4:$A$14,0),MATCH(1,($U$2=GRID!$B$1:$BI$1)*(КАЛЕНДАРЬ!$AJ5=GRID!$B$3:$BI$3), 0))*GRID!$B$67,
ROUNDUP(INDEX(GRID!$B$4:$BI$14,MATCH(Q$7,GRID!$A$4:$A$14,0),MATCH(1,($U$2=GRID!$B$1:$BI$1)*(КАЛЕНДАРЬ!$AJ5=GRID!$B$3:$BI$3),0))*GRID!$B$66*(1-GRID!$B$69),0))</f>
        <v>#N/A</v>
      </c>
      <c r="R287" s="48" t="e" cm="1">
        <f t="array" ref="R287">IF($I$2="Раннее бронирование",
INDEX(GRID!$B$17:$BI$27,MATCH(Q$7,GRID!$A$17:$A$27,0),MATCH(1,($U$2=GRID!$B$1:$BI$1)*(КАЛЕНДАРЬ!$AJ5=GRID!$B$3:$BI$3), 0))*GRID!$B$67,
ROUNDUP(INDEX(GRID!$B$17:$BI$27,MATCH(Q$7,GRID!$A$17:$A$27,0),MATCH(1,($U$2=GRID!$B$1:$BI$1)*(КАЛЕНДАРЬ!$AJ5=GRID!$B$3:$BI$3), 0))*GRID!$B$66*(1-GRID!$B$69),0))</f>
        <v>#N/A</v>
      </c>
      <c r="S287" s="47" t="e" cm="1">
        <f t="array" ref="S287">IF($I$2="Раннее бронирование",
INDEX(GRID!$B$4:$BI$14,MATCH(S$7,GRID!$A$4:$A$14,0),MATCH(1,($U$2=GRID!$B$1:$BI$1)*(КАЛЕНДАРЬ!$AJ5=GRID!$B$3:$BI$3), 0))*GRID!$B$67,
ROUNDUP(INDEX(GRID!$B$4:$BI$14,MATCH(S$7,GRID!$A$4:$A$14,0),MATCH(1,($U$2=GRID!$B$1:$BI$1)*(КАЛЕНДАРЬ!$AJ5=GRID!$B$3:$BI$3),0))*GRID!$B$66*(1-GRID!$B$69),0))</f>
        <v>#N/A</v>
      </c>
      <c r="T287" s="48" t="e" cm="1">
        <f t="array" ref="T287">IF($I$2="Раннее бронирование",
INDEX(GRID!$B$17:$BI$27,MATCH(S$7,GRID!$A$17:$A$27,0),MATCH(1,($U$2=GRID!$B$1:$BI$1)*(КАЛЕНДАРЬ!$AJ5=GRID!$B$3:$BI$3), 0))*GRID!$B$67,
ROUNDUP(INDEX(GRID!$B$17:$BI$27,MATCH(S$7,GRID!$A$17:$A$27,0),MATCH(1,($U$2=GRID!$B$1:$BI$1)*(КАЛЕНДАРЬ!$AJ5=GRID!$B$3:$BI$3), 0))*GRID!$B$66*(1-GRID!$B$69),0))</f>
        <v>#N/A</v>
      </c>
      <c r="U287" s="47" cm="1">
        <f t="array" ref="U287">IF($I$2="Раннее бронирование",
INDEX(GRID!$B$4:$BI$14,MATCH(U$7,GRID!$A$4:$A$14,0),MATCH(1,($U$2=GRID!$B$1:$BI$1)*(КАЛЕНДАРЬ!$AJ5=GRID!$B$3:$BI$3), 0))*GRID!$B$67,
ROUNDUP(INDEX(GRID!$B$4:$BI$14,MATCH(U$7,GRID!$A$4:$A$14,0),MATCH(1,($U$2=GRID!$B$1:$BI$1)*(КАЛЕНДАРЬ!$AJ5=GRID!$B$3:$BI$3),0))*GRID!$B$66*(1-GRID!$B$69),0))</f>
        <v>30600</v>
      </c>
      <c r="V287" s="48" cm="1">
        <f t="array" ref="V287">IF($I$2="Раннее бронирование",
INDEX(GRID!$B$17:$BI$27,MATCH(U$7,GRID!$A$17:$A$27,0),MATCH(1,($U$2=GRID!$B$1:$BI$1)*(КАЛЕНДАРЬ!$AJ5=GRID!$B$3:$BI$3), 0))*GRID!$B$67,
ROUNDUP(INDEX(GRID!$B$17:$BI$27,MATCH(U$7,GRID!$A$17:$A$27,0),MATCH(1,($U$2=GRID!$B$1:$BI$1)*(КАЛЕНДАРЬ!$AJ5=GRID!$B$3:$BI$3), 0))*GRID!$B$66*(1-GRID!$B$69),0))</f>
        <v>32300</v>
      </c>
      <c r="W287" s="47" cm="1">
        <f t="array" ref="W287">IF($I$2="Раннее бронирование",
INDEX(GRID!$B$4:$BI$14,MATCH(W$7,GRID!$A$4:$A$14,0),MATCH(1,($U$2=GRID!$B$1:$BI$1)*(КАЛЕНДАРЬ!$AJ5=GRID!$B$3:$BI$3), 0))*GRID!$B$67,
ROUNDUP(INDEX(GRID!$B$4:$BI$14,MATCH(W$7,GRID!$A$4:$A$14,0),MATCH(1,($U$2=GRID!$B$1:$BI$1)*(КАЛЕНДАРЬ!$AJ5=GRID!$B$3:$BI$3),0))*GRID!$B$66*(1-GRID!$B$69),0))</f>
        <v>130560</v>
      </c>
      <c r="X287" s="48" cm="1">
        <f t="array" ref="X287">IF($I$2="Раннее бронирование",
INDEX(GRID!$B$17:$BI$27,MATCH(W$7,GRID!$A$17:$A$27,0),MATCH(1,($U$2=GRID!$B$1:$BI$1)*(КАЛЕНДАРЬ!$AJ5=GRID!$B$3:$BI$3), 0))*GRID!$B$67,
ROUNDUP(INDEX(GRID!$B$17:$BI$27,MATCH(W$7,GRID!$A$17:$A$27,0),MATCH(1,($U$2=GRID!$B$1:$BI$1)*(КАЛЕНДАРЬ!$AJ5=GRID!$B$3:$BI$3), 0))*GRID!$B$66*(1-GRID!$B$69),0))</f>
        <v>132260</v>
      </c>
    </row>
    <row r="288" spans="1:24" hidden="1" x14ac:dyDescent="0.2">
      <c r="A288" s="117" t="s">
        <v>44</v>
      </c>
      <c r="B288" s="117">
        <v>3</v>
      </c>
      <c r="C288" s="47" cm="1">
        <f t="array" ref="C288">IF($I$2="Раннее бронирование",
INDEX(GRID!$B$4:$BI$14,MATCH(C$7,GRID!$A$4:$A$14,0),MATCH(1,($U$2=GRID!$B$1:$BI$1)*(КАЛЕНДАРЬ!$AJ6=GRID!$B$3:$BI$3), 0))*GRID!$B$67,
ROUNDUP(INDEX(GRID!$B$4:$BI$14,MATCH(C$7,GRID!$A$4:$A$14,0),MATCH(1,($U$2=GRID!$B$1:$BI$1)*(КАЛЕНДАРЬ!$AJ6=GRID!$B$3:$BI$3),0))*GRID!$B$66*(1-GRID!$B$69),0))</f>
        <v>10200</v>
      </c>
      <c r="D288" s="48" cm="1">
        <f t="array" ref="D288">IF($I$2="Раннее бронирование",
INDEX(GRID!$B$17:$BI$27,MATCH(C$7,GRID!$A$17:$A$27,0),MATCH(1,($U$2=GRID!$B$1:$BI$1)*(КАЛЕНДАРЬ!$AJ6=GRID!$B$3:$BI$3), 0))*GRID!$B$67,
ROUNDUP(INDEX(GRID!$B$17:$BI$27,MATCH(C$7,GRID!$A$17:$A$27,0),MATCH(1,($U$2=GRID!$B$1:$BI$1)*(КАЛЕНДАРЬ!$AJ6=GRID!$B$3:$BI$3), 0))*GRID!$B$66*(1-GRID!$B$69),0))</f>
        <v>11900</v>
      </c>
      <c r="E288" s="47" cm="1">
        <f t="array" ref="E288">IF($I$2="Раннее бронирование",
INDEX(GRID!$B$4:$BI$14,MATCH(E$7,GRID!$A$4:$A$14,0),MATCH(1,($U$2=GRID!$B$1:$BI$1)*(КАЛЕНДАРЬ!$AJ6=GRID!$B$3:$BI$3), 0))*GRID!$B$67,
ROUNDUP(INDEX(GRID!$B$4:$BI$14,MATCH(E$7,GRID!$A$4:$A$14,0),MATCH(1,($U$2=GRID!$B$1:$BI$1)*(КАЛЕНДАРЬ!$AJ6=GRID!$B$3:$BI$3),0))*GRID!$B$66*(1-GRID!$B$69),0))</f>
        <v>11016</v>
      </c>
      <c r="F288" s="48" cm="1">
        <f t="array" ref="F288">IF($I$2="Раннее бронирование",
INDEX(GRID!$B$17:$BI$27,MATCH(E$7,GRID!$A$17:$A$27,0),MATCH(1,($U$2=GRID!$B$1:$BI$1)*(КАЛЕНДАРЬ!$AJ6=GRID!$B$3:$BI$3), 0))*GRID!$B$67,
ROUNDUP(INDEX(GRID!$B$17:$BI$27,MATCH(E$7,GRID!$A$17:$A$27,0),MATCH(1,($U$2=GRID!$B$1:$BI$1)*(КАЛЕНДАРЬ!$AJ6=GRID!$B$3:$BI$3), 0))*GRID!$B$66*(1-GRID!$B$69),0))</f>
        <v>12716</v>
      </c>
      <c r="G288" s="47" t="e" cm="1">
        <f t="array" ref="G288">IF($I$2="Раннее бронирование",
INDEX(GRID!$B$4:$BI$14,MATCH(G$7,GRID!$A$4:$A$14,0),MATCH(1,($U$2=GRID!$B$1:$BI$1)*(КАЛЕНДАРЬ!$AJ6=GRID!$B$3:$BI$3), 0))*GRID!$B$67,
ROUNDUP(INDEX(GRID!$B$4:$BI$14,MATCH(G$7,GRID!$A$4:$A$14,0),MATCH(1,($U$2=GRID!$B$1:$BI$1)*(КАЛЕНДАРЬ!$AJ6=GRID!$B$3:$BI$3),0))*GRID!$B$66*(1-GRID!$B$69),0))</f>
        <v>#N/A</v>
      </c>
      <c r="H288" s="48" t="e" cm="1">
        <f t="array" ref="H288">IF($I$2="Раннее бронирование",
INDEX(GRID!$B$17:$BI$27,MATCH(G$7,GRID!$A$17:$A$27,0),MATCH(1,($U$2=GRID!$B$1:$BI$1)*(КАЛЕНДАРЬ!$AJ6=GRID!$B$3:$BI$3), 0))*GRID!$B$67,
ROUNDUP(INDEX(GRID!$B$17:$BI$27,MATCH(G$7,GRID!$A$17:$A$27,0),MATCH(1,($U$2=GRID!$B$1:$BI$1)*(КАЛЕНДАРЬ!$AJ6=GRID!$B$3:$BI$3), 0))*GRID!$B$66*(1-GRID!$B$69),0))</f>
        <v>#N/A</v>
      </c>
      <c r="I288" s="47" t="e" cm="1">
        <f t="array" ref="I288">IF($I$2="Раннее бронирование",
INDEX(GRID!$B$4:$BI$14,MATCH(I$7,GRID!$A$4:$A$14,0),MATCH(1,($U$2=GRID!$B$1:$BI$1)*(КАЛЕНДАРЬ!$AJ6=GRID!$B$3:$BI$3), 0))*GRID!$B$67,
ROUNDUP(INDEX(GRID!$B$4:$BI$14,MATCH(I$7,GRID!$A$4:$A$14,0),MATCH(1,($U$2=GRID!$B$1:$BI$1)*(КАЛЕНДАРЬ!$AJ6=GRID!$B$3:$BI$3),0))*GRID!$B$66*(1-GRID!$B$69),0))</f>
        <v>#N/A</v>
      </c>
      <c r="J288" s="48" t="e" cm="1">
        <f t="array" ref="J288">IF($I$2="Раннее бронирование",
INDEX(GRID!$B$17:$BI$27,MATCH(I$7,GRID!$A$17:$A$27,0),MATCH(1,($U$2=GRID!$B$1:$BI$1)*(КАЛЕНДАРЬ!$AJ6=GRID!$B$3:$BI$3), 0))*GRID!$B$67,
ROUNDUP(INDEX(GRID!$B$17:$BI$27,MATCH(I$7,GRID!$A$17:$A$27,0),MATCH(1,($U$2=GRID!$B$1:$BI$1)*(КАЛЕНДАРЬ!$AJ6=GRID!$B$3:$BI$3), 0))*GRID!$B$66*(1-GRID!$B$69),0))</f>
        <v>#N/A</v>
      </c>
      <c r="K288" s="47" cm="1">
        <f t="array" ref="K288">IF($I$2="Раннее бронирование",
INDEX(GRID!$B$4:$BI$14,MATCH(K$7,GRID!$A$4:$A$14,0),MATCH(1,($U$2=GRID!$B$1:$BI$1)*(КАЛЕНДАРЬ!$AJ6=GRID!$B$3:$BI$3), 0))*GRID!$B$67,
ROUNDUP(INDEX(GRID!$B$4:$BI$14,MATCH(K$7,GRID!$A$4:$A$14,0),MATCH(1,($U$2=GRID!$B$1:$BI$1)*(КАЛЕНДАРЬ!$AJ6=GRID!$B$3:$BI$3),0))*GRID!$B$66*(1-GRID!$B$69),0))</f>
        <v>13872</v>
      </c>
      <c r="L288" s="48" cm="1">
        <f t="array" ref="L288">IF($I$2="Раннее бронирование",
INDEX(GRID!$B$17:$BI$27,MATCH(K$7,GRID!$A$17:$A$27,0),MATCH(1,($U$2=GRID!$B$1:$BI$1)*(КАЛЕНДАРЬ!$AJ6=GRID!$B$3:$BI$3), 0))*GRID!$B$67,
ROUNDUP(INDEX(GRID!$B$17:$BI$27,MATCH(K$7,GRID!$A$17:$A$27,0),MATCH(1,($U$2=GRID!$B$1:$BI$1)*(КАЛЕНДАРЬ!$AJ6=GRID!$B$3:$BI$3), 0))*GRID!$B$66*(1-GRID!$B$69),0))</f>
        <v>15572</v>
      </c>
      <c r="M288" s="47" cm="1">
        <f t="array" ref="M288">IF($I$2="Раннее бронирование",
INDEX(GRID!$B$4:$BI$14,MATCH(M$7,GRID!$A$4:$A$14,0),MATCH(1,($U$2=GRID!$B$1:$BI$1)*(КАЛЕНДАРЬ!$AJ6=GRID!$B$3:$BI$3), 0))*GRID!$B$67,
ROUNDUP(INDEX(GRID!$B$4:$BI$14,MATCH(M$7,GRID!$A$4:$A$14,0),MATCH(1,($U$2=GRID!$B$1:$BI$1)*(КАЛЕНДАРЬ!$AJ6=GRID!$B$3:$BI$3),0))*GRID!$B$66*(1-GRID!$B$69),0))</f>
        <v>14960</v>
      </c>
      <c r="N288" s="48" cm="1">
        <f t="array" ref="N288">IF($I$2="Раннее бронирование",
INDEX(GRID!$B$17:$BI$27,MATCH(M$7,GRID!$A$17:$A$27,0),MATCH(1,($U$2=GRID!$B$1:$BI$1)*(КАЛЕНДАРЬ!$AJ6=GRID!$B$3:$BI$3), 0))*GRID!$B$67,
ROUNDUP(INDEX(GRID!$B$17:$BI$27,MATCH(M$7,GRID!$A$17:$A$27,0),MATCH(1,($U$2=GRID!$B$1:$BI$1)*(КАЛЕНДАРЬ!$AJ6=GRID!$B$3:$BI$3), 0))*GRID!$B$66*(1-GRID!$B$69),0))</f>
        <v>16660</v>
      </c>
      <c r="O288" s="47" cm="1">
        <f t="array" ref="O288">IF($I$2="Раннее бронирование",
INDEX(GRID!$B$4:$BI$14,MATCH(O$7,GRID!$A$4:$A$14,0),MATCH(1,($U$2=GRID!$B$1:$BI$1)*(КАЛЕНДАРЬ!$AJ6=GRID!$B$3:$BI$3), 0))*GRID!$B$67,
ROUNDUP(INDEX(GRID!$B$4:$BI$14,MATCH(O$7,GRID!$A$4:$A$14,0),MATCH(1,($U$2=GRID!$B$1:$BI$1)*(КАЛЕНДАРЬ!$AJ6=GRID!$B$3:$BI$3),0))*GRID!$B$66*(1-GRID!$B$69),0))</f>
        <v>20128</v>
      </c>
      <c r="P288" s="48" cm="1">
        <f t="array" ref="P288">IF($I$2="Раннее бронирование",
INDEX(GRID!$B$17:$BI$27,MATCH(O$7,GRID!$A$17:$A$27,0),MATCH(1,($U$2=GRID!$B$1:$BI$1)*(КАЛЕНДАРЬ!$AJ6=GRID!$B$3:$BI$3), 0))*GRID!$B$67,
ROUNDUP(INDEX(GRID!$B$17:$BI$27,MATCH(O$7,GRID!$A$17:$A$27,0),MATCH(1,($U$2=GRID!$B$1:$BI$1)*(КАЛЕНДАРЬ!$AJ6=GRID!$B$3:$BI$3), 0))*GRID!$B$66*(1-GRID!$B$69),0))</f>
        <v>21828</v>
      </c>
      <c r="Q288" s="47" t="e" cm="1">
        <f t="array" ref="Q288">IF($I$2="Раннее бронирование",
INDEX(GRID!$B$4:$BI$14,MATCH(Q$7,GRID!$A$4:$A$14,0),MATCH(1,($U$2=GRID!$B$1:$BI$1)*(КАЛЕНДАРЬ!$AJ6=GRID!$B$3:$BI$3), 0))*GRID!$B$67,
ROUNDUP(INDEX(GRID!$B$4:$BI$14,MATCH(Q$7,GRID!$A$4:$A$14,0),MATCH(1,($U$2=GRID!$B$1:$BI$1)*(КАЛЕНДАРЬ!$AJ6=GRID!$B$3:$BI$3),0))*GRID!$B$66*(1-GRID!$B$69),0))</f>
        <v>#N/A</v>
      </c>
      <c r="R288" s="48" t="e" cm="1">
        <f t="array" ref="R288">IF($I$2="Раннее бронирование",
INDEX(GRID!$B$17:$BI$27,MATCH(Q$7,GRID!$A$17:$A$27,0),MATCH(1,($U$2=GRID!$B$1:$BI$1)*(КАЛЕНДАРЬ!$AJ6=GRID!$B$3:$BI$3), 0))*GRID!$B$67,
ROUNDUP(INDEX(GRID!$B$17:$BI$27,MATCH(Q$7,GRID!$A$17:$A$27,0),MATCH(1,($U$2=GRID!$B$1:$BI$1)*(КАЛЕНДАРЬ!$AJ6=GRID!$B$3:$BI$3), 0))*GRID!$B$66*(1-GRID!$B$69),0))</f>
        <v>#N/A</v>
      </c>
      <c r="S288" s="47" t="e" cm="1">
        <f t="array" ref="S288">IF($I$2="Раннее бронирование",
INDEX(GRID!$B$4:$BI$14,MATCH(S$7,GRID!$A$4:$A$14,0),MATCH(1,($U$2=GRID!$B$1:$BI$1)*(КАЛЕНДАРЬ!$AJ6=GRID!$B$3:$BI$3), 0))*GRID!$B$67,
ROUNDUP(INDEX(GRID!$B$4:$BI$14,MATCH(S$7,GRID!$A$4:$A$14,0),MATCH(1,($U$2=GRID!$B$1:$BI$1)*(КАЛЕНДАРЬ!$AJ6=GRID!$B$3:$BI$3),0))*GRID!$B$66*(1-GRID!$B$69),0))</f>
        <v>#N/A</v>
      </c>
      <c r="T288" s="48" t="e" cm="1">
        <f t="array" ref="T288">IF($I$2="Раннее бронирование",
INDEX(GRID!$B$17:$BI$27,MATCH(S$7,GRID!$A$17:$A$27,0),MATCH(1,($U$2=GRID!$B$1:$BI$1)*(КАЛЕНДАРЬ!$AJ6=GRID!$B$3:$BI$3), 0))*GRID!$B$67,
ROUNDUP(INDEX(GRID!$B$17:$BI$27,MATCH(S$7,GRID!$A$17:$A$27,0),MATCH(1,($U$2=GRID!$B$1:$BI$1)*(КАЛЕНДАРЬ!$AJ6=GRID!$B$3:$BI$3), 0))*GRID!$B$66*(1-GRID!$B$69),0))</f>
        <v>#N/A</v>
      </c>
      <c r="U288" s="47" cm="1">
        <f t="array" ref="U288">IF($I$2="Раннее бронирование",
INDEX(GRID!$B$4:$BI$14,MATCH(U$7,GRID!$A$4:$A$14,0),MATCH(1,($U$2=GRID!$B$1:$BI$1)*(КАЛЕНДАРЬ!$AJ6=GRID!$B$3:$BI$3), 0))*GRID!$B$67,
ROUNDUP(INDEX(GRID!$B$4:$BI$14,MATCH(U$7,GRID!$A$4:$A$14,0),MATCH(1,($U$2=GRID!$B$1:$BI$1)*(КАЛЕНДАРЬ!$AJ6=GRID!$B$3:$BI$3),0))*GRID!$B$66*(1-GRID!$B$69),0))</f>
        <v>30600</v>
      </c>
      <c r="V288" s="48" cm="1">
        <f t="array" ref="V288">IF($I$2="Раннее бронирование",
INDEX(GRID!$B$17:$BI$27,MATCH(U$7,GRID!$A$17:$A$27,0),MATCH(1,($U$2=GRID!$B$1:$BI$1)*(КАЛЕНДАРЬ!$AJ6=GRID!$B$3:$BI$3), 0))*GRID!$B$67,
ROUNDUP(INDEX(GRID!$B$17:$BI$27,MATCH(U$7,GRID!$A$17:$A$27,0),MATCH(1,($U$2=GRID!$B$1:$BI$1)*(КАЛЕНДАРЬ!$AJ6=GRID!$B$3:$BI$3), 0))*GRID!$B$66*(1-GRID!$B$69),0))</f>
        <v>32300</v>
      </c>
      <c r="W288" s="47" cm="1">
        <f t="array" ref="W288">IF($I$2="Раннее бронирование",
INDEX(GRID!$B$4:$BI$14,MATCH(W$7,GRID!$A$4:$A$14,0),MATCH(1,($U$2=GRID!$B$1:$BI$1)*(КАЛЕНДАРЬ!$AJ6=GRID!$B$3:$BI$3), 0))*GRID!$B$67,
ROUNDUP(INDEX(GRID!$B$4:$BI$14,MATCH(W$7,GRID!$A$4:$A$14,0),MATCH(1,($U$2=GRID!$B$1:$BI$1)*(КАЛЕНДАРЬ!$AJ6=GRID!$B$3:$BI$3),0))*GRID!$B$66*(1-GRID!$B$69),0))</f>
        <v>130560</v>
      </c>
      <c r="X288" s="48" cm="1">
        <f t="array" ref="X288">IF($I$2="Раннее бронирование",
INDEX(GRID!$B$17:$BI$27,MATCH(W$7,GRID!$A$17:$A$27,0),MATCH(1,($U$2=GRID!$B$1:$BI$1)*(КАЛЕНДАРЬ!$AJ6=GRID!$B$3:$BI$3), 0))*GRID!$B$67,
ROUNDUP(INDEX(GRID!$B$17:$BI$27,MATCH(W$7,GRID!$A$17:$A$27,0),MATCH(1,($U$2=GRID!$B$1:$BI$1)*(КАЛЕНДАРЬ!$AJ6=GRID!$B$3:$BI$3), 0))*GRID!$B$66*(1-GRID!$B$69),0))</f>
        <v>132260</v>
      </c>
    </row>
    <row r="289" spans="1:24" hidden="1" x14ac:dyDescent="0.2">
      <c r="A289" s="117" t="s">
        <v>45</v>
      </c>
      <c r="B289" s="117">
        <v>4</v>
      </c>
      <c r="C289" s="47" cm="1">
        <f t="array" ref="C289">IF($I$2="Раннее бронирование",
INDEX(GRID!$B$4:$BI$14,MATCH(C$7,GRID!$A$4:$A$14,0),MATCH(1,($U$2=GRID!$B$1:$BI$1)*(КАЛЕНДАРЬ!$AJ7=GRID!$B$3:$BI$3), 0))*GRID!$B$67,
ROUNDUP(INDEX(GRID!$B$4:$BI$14,MATCH(C$7,GRID!$A$4:$A$14,0),MATCH(1,($U$2=GRID!$B$1:$BI$1)*(КАЛЕНДАРЬ!$AJ7=GRID!$B$3:$BI$3),0))*GRID!$B$66*(1-GRID!$B$69),0))</f>
        <v>10540</v>
      </c>
      <c r="D289" s="48" cm="1">
        <f t="array" ref="D289">IF($I$2="Раннее бронирование",
INDEX(GRID!$B$17:$BI$27,MATCH(C$7,GRID!$A$17:$A$27,0),MATCH(1,($U$2=GRID!$B$1:$BI$1)*(КАЛЕНДАРЬ!$AJ7=GRID!$B$3:$BI$3), 0))*GRID!$B$67,
ROUNDUP(INDEX(GRID!$B$17:$BI$27,MATCH(C$7,GRID!$A$17:$A$27,0),MATCH(1,($U$2=GRID!$B$1:$BI$1)*(КАЛЕНДАРЬ!$AJ7=GRID!$B$3:$BI$3), 0))*GRID!$B$66*(1-GRID!$B$69),0))</f>
        <v>12240</v>
      </c>
      <c r="E289" s="47" cm="1">
        <f t="array" ref="E289">IF($I$2="Раннее бронирование",
INDEX(GRID!$B$4:$BI$14,MATCH(E$7,GRID!$A$4:$A$14,0),MATCH(1,($U$2=GRID!$B$1:$BI$1)*(КАЛЕНДАРЬ!$AJ7=GRID!$B$3:$BI$3), 0))*GRID!$B$67,
ROUNDUP(INDEX(GRID!$B$4:$BI$14,MATCH(E$7,GRID!$A$4:$A$14,0),MATCH(1,($U$2=GRID!$B$1:$BI$1)*(КАЛЕНДАРЬ!$AJ7=GRID!$B$3:$BI$3),0))*GRID!$B$66*(1-GRID!$B$69),0))</f>
        <v>11424</v>
      </c>
      <c r="F289" s="48" cm="1">
        <f t="array" ref="F289">IF($I$2="Раннее бронирование",
INDEX(GRID!$B$17:$BI$27,MATCH(E$7,GRID!$A$17:$A$27,0),MATCH(1,($U$2=GRID!$B$1:$BI$1)*(КАЛЕНДАРЬ!$AJ7=GRID!$B$3:$BI$3), 0))*GRID!$B$67,
ROUNDUP(INDEX(GRID!$B$17:$BI$27,MATCH(E$7,GRID!$A$17:$A$27,0),MATCH(1,($U$2=GRID!$B$1:$BI$1)*(КАЛЕНДАРЬ!$AJ7=GRID!$B$3:$BI$3), 0))*GRID!$B$66*(1-GRID!$B$69),0))</f>
        <v>13124</v>
      </c>
      <c r="G289" s="47" t="e" cm="1">
        <f t="array" ref="G289">IF($I$2="Раннее бронирование",
INDEX(GRID!$B$4:$BI$14,MATCH(G$7,GRID!$A$4:$A$14,0),MATCH(1,($U$2=GRID!$B$1:$BI$1)*(КАЛЕНДАРЬ!$AJ7=GRID!$B$3:$BI$3), 0))*GRID!$B$67,
ROUNDUP(INDEX(GRID!$B$4:$BI$14,MATCH(G$7,GRID!$A$4:$A$14,0),MATCH(1,($U$2=GRID!$B$1:$BI$1)*(КАЛЕНДАРЬ!$AJ7=GRID!$B$3:$BI$3),0))*GRID!$B$66*(1-GRID!$B$69),0))</f>
        <v>#N/A</v>
      </c>
      <c r="H289" s="48" t="e" cm="1">
        <f t="array" ref="H289">IF($I$2="Раннее бронирование",
INDEX(GRID!$B$17:$BI$27,MATCH(G$7,GRID!$A$17:$A$27,0),MATCH(1,($U$2=GRID!$B$1:$BI$1)*(КАЛЕНДАРЬ!$AJ7=GRID!$B$3:$BI$3), 0))*GRID!$B$67,
ROUNDUP(INDEX(GRID!$B$17:$BI$27,MATCH(G$7,GRID!$A$17:$A$27,0),MATCH(1,($U$2=GRID!$B$1:$BI$1)*(КАЛЕНДАРЬ!$AJ7=GRID!$B$3:$BI$3), 0))*GRID!$B$66*(1-GRID!$B$69),0))</f>
        <v>#N/A</v>
      </c>
      <c r="I289" s="47" t="e" cm="1">
        <f t="array" ref="I289">IF($I$2="Раннее бронирование",
INDEX(GRID!$B$4:$BI$14,MATCH(I$7,GRID!$A$4:$A$14,0),MATCH(1,($U$2=GRID!$B$1:$BI$1)*(КАЛЕНДАРЬ!$AJ7=GRID!$B$3:$BI$3), 0))*GRID!$B$67,
ROUNDUP(INDEX(GRID!$B$4:$BI$14,MATCH(I$7,GRID!$A$4:$A$14,0),MATCH(1,($U$2=GRID!$B$1:$BI$1)*(КАЛЕНДАРЬ!$AJ7=GRID!$B$3:$BI$3),0))*GRID!$B$66*(1-GRID!$B$69),0))</f>
        <v>#N/A</v>
      </c>
      <c r="J289" s="48" t="e" cm="1">
        <f t="array" ref="J289">IF($I$2="Раннее бронирование",
INDEX(GRID!$B$17:$BI$27,MATCH(I$7,GRID!$A$17:$A$27,0),MATCH(1,($U$2=GRID!$B$1:$BI$1)*(КАЛЕНДАРЬ!$AJ7=GRID!$B$3:$BI$3), 0))*GRID!$B$67,
ROUNDUP(INDEX(GRID!$B$17:$BI$27,MATCH(I$7,GRID!$A$17:$A$27,0),MATCH(1,($U$2=GRID!$B$1:$BI$1)*(КАЛЕНДАРЬ!$AJ7=GRID!$B$3:$BI$3), 0))*GRID!$B$66*(1-GRID!$B$69),0))</f>
        <v>#N/A</v>
      </c>
      <c r="K289" s="47" cm="1">
        <f t="array" ref="K289">IF($I$2="Раннее бронирование",
INDEX(GRID!$B$4:$BI$14,MATCH(K$7,GRID!$A$4:$A$14,0),MATCH(1,($U$2=GRID!$B$1:$BI$1)*(КАЛЕНДАРЬ!$AJ7=GRID!$B$3:$BI$3), 0))*GRID!$B$67,
ROUNDUP(INDEX(GRID!$B$4:$BI$14,MATCH(K$7,GRID!$A$4:$A$14,0),MATCH(1,($U$2=GRID!$B$1:$BI$1)*(КАЛЕНДАРЬ!$AJ7=GRID!$B$3:$BI$3),0))*GRID!$B$66*(1-GRID!$B$69),0))</f>
        <v>14552</v>
      </c>
      <c r="L289" s="48" cm="1">
        <f t="array" ref="L289">IF($I$2="Раннее бронирование",
INDEX(GRID!$B$17:$BI$27,MATCH(K$7,GRID!$A$17:$A$27,0),MATCH(1,($U$2=GRID!$B$1:$BI$1)*(КАЛЕНДАРЬ!$AJ7=GRID!$B$3:$BI$3), 0))*GRID!$B$67,
ROUNDUP(INDEX(GRID!$B$17:$BI$27,MATCH(K$7,GRID!$A$17:$A$27,0),MATCH(1,($U$2=GRID!$B$1:$BI$1)*(КАЛЕНДАРЬ!$AJ7=GRID!$B$3:$BI$3), 0))*GRID!$B$66*(1-GRID!$B$69),0))</f>
        <v>16252</v>
      </c>
      <c r="M289" s="47" cm="1">
        <f t="array" ref="M289">IF($I$2="Раннее бронирование",
INDEX(GRID!$B$4:$BI$14,MATCH(M$7,GRID!$A$4:$A$14,0),MATCH(1,($U$2=GRID!$B$1:$BI$1)*(КАЛЕНДАРЬ!$AJ7=GRID!$B$3:$BI$3), 0))*GRID!$B$67,
ROUNDUP(INDEX(GRID!$B$4:$BI$14,MATCH(M$7,GRID!$A$4:$A$14,0),MATCH(1,($U$2=GRID!$B$1:$BI$1)*(КАЛЕНДАРЬ!$AJ7=GRID!$B$3:$BI$3),0))*GRID!$B$66*(1-GRID!$B$69),0))</f>
        <v>15776</v>
      </c>
      <c r="N289" s="48" cm="1">
        <f t="array" ref="N289">IF($I$2="Раннее бронирование",
INDEX(GRID!$B$17:$BI$27,MATCH(M$7,GRID!$A$17:$A$27,0),MATCH(1,($U$2=GRID!$B$1:$BI$1)*(КАЛЕНДАРЬ!$AJ7=GRID!$B$3:$BI$3), 0))*GRID!$B$67,
ROUNDUP(INDEX(GRID!$B$17:$BI$27,MATCH(M$7,GRID!$A$17:$A$27,0),MATCH(1,($U$2=GRID!$B$1:$BI$1)*(КАЛЕНДАРЬ!$AJ7=GRID!$B$3:$BI$3), 0))*GRID!$B$66*(1-GRID!$B$69),0))</f>
        <v>17476</v>
      </c>
      <c r="O289" s="47" cm="1">
        <f t="array" ref="O289">IF($I$2="Раннее бронирование",
INDEX(GRID!$B$4:$BI$14,MATCH(O$7,GRID!$A$4:$A$14,0),MATCH(1,($U$2=GRID!$B$1:$BI$1)*(КАЛЕНДАРЬ!$AJ7=GRID!$B$3:$BI$3), 0))*GRID!$B$67,
ROUNDUP(INDEX(GRID!$B$4:$BI$14,MATCH(O$7,GRID!$A$4:$A$14,0),MATCH(1,($U$2=GRID!$B$1:$BI$1)*(КАЛЕНДАРЬ!$AJ7=GRID!$B$3:$BI$3),0))*GRID!$B$66*(1-GRID!$B$69),0))</f>
        <v>20808</v>
      </c>
      <c r="P289" s="48" cm="1">
        <f t="array" ref="P289">IF($I$2="Раннее бронирование",
INDEX(GRID!$B$17:$BI$27,MATCH(O$7,GRID!$A$17:$A$27,0),MATCH(1,($U$2=GRID!$B$1:$BI$1)*(КАЛЕНДАРЬ!$AJ7=GRID!$B$3:$BI$3), 0))*GRID!$B$67,
ROUNDUP(INDEX(GRID!$B$17:$BI$27,MATCH(O$7,GRID!$A$17:$A$27,0),MATCH(1,($U$2=GRID!$B$1:$BI$1)*(КАЛЕНДАРЬ!$AJ7=GRID!$B$3:$BI$3), 0))*GRID!$B$66*(1-GRID!$B$69),0))</f>
        <v>22508</v>
      </c>
      <c r="Q289" s="47" t="e" cm="1">
        <f t="array" ref="Q289">IF($I$2="Раннее бронирование",
INDEX(GRID!$B$4:$BI$14,MATCH(Q$7,GRID!$A$4:$A$14,0),MATCH(1,($U$2=GRID!$B$1:$BI$1)*(КАЛЕНДАРЬ!$AJ7=GRID!$B$3:$BI$3), 0))*GRID!$B$67,
ROUNDUP(INDEX(GRID!$B$4:$BI$14,MATCH(Q$7,GRID!$A$4:$A$14,0),MATCH(1,($U$2=GRID!$B$1:$BI$1)*(КАЛЕНДАРЬ!$AJ7=GRID!$B$3:$BI$3),0))*GRID!$B$66*(1-GRID!$B$69),0))</f>
        <v>#N/A</v>
      </c>
      <c r="R289" s="48" t="e" cm="1">
        <f t="array" ref="R289">IF($I$2="Раннее бронирование",
INDEX(GRID!$B$17:$BI$27,MATCH(Q$7,GRID!$A$17:$A$27,0),MATCH(1,($U$2=GRID!$B$1:$BI$1)*(КАЛЕНДАРЬ!$AJ7=GRID!$B$3:$BI$3), 0))*GRID!$B$67,
ROUNDUP(INDEX(GRID!$B$17:$BI$27,MATCH(Q$7,GRID!$A$17:$A$27,0),MATCH(1,($U$2=GRID!$B$1:$BI$1)*(КАЛЕНДАРЬ!$AJ7=GRID!$B$3:$BI$3), 0))*GRID!$B$66*(1-GRID!$B$69),0))</f>
        <v>#N/A</v>
      </c>
      <c r="S289" s="47" t="e" cm="1">
        <f t="array" ref="S289">IF($I$2="Раннее бронирование",
INDEX(GRID!$B$4:$BI$14,MATCH(S$7,GRID!$A$4:$A$14,0),MATCH(1,($U$2=GRID!$B$1:$BI$1)*(КАЛЕНДАРЬ!$AJ7=GRID!$B$3:$BI$3), 0))*GRID!$B$67,
ROUNDUP(INDEX(GRID!$B$4:$BI$14,MATCH(S$7,GRID!$A$4:$A$14,0),MATCH(1,($U$2=GRID!$B$1:$BI$1)*(КАЛЕНДАРЬ!$AJ7=GRID!$B$3:$BI$3),0))*GRID!$B$66*(1-GRID!$B$69),0))</f>
        <v>#N/A</v>
      </c>
      <c r="T289" s="48" t="e" cm="1">
        <f t="array" ref="T289">IF($I$2="Раннее бронирование",
INDEX(GRID!$B$17:$BI$27,MATCH(S$7,GRID!$A$17:$A$27,0),MATCH(1,($U$2=GRID!$B$1:$BI$1)*(КАЛЕНДАРЬ!$AJ7=GRID!$B$3:$BI$3), 0))*GRID!$B$67,
ROUNDUP(INDEX(GRID!$B$17:$BI$27,MATCH(S$7,GRID!$A$17:$A$27,0),MATCH(1,($U$2=GRID!$B$1:$BI$1)*(КАЛЕНДАРЬ!$AJ7=GRID!$B$3:$BI$3), 0))*GRID!$B$66*(1-GRID!$B$69),0))</f>
        <v>#N/A</v>
      </c>
      <c r="U289" s="47" cm="1">
        <f t="array" ref="U289">IF($I$2="Раннее бронирование",
INDEX(GRID!$B$4:$BI$14,MATCH(U$7,GRID!$A$4:$A$14,0),MATCH(1,($U$2=GRID!$B$1:$BI$1)*(КАЛЕНДАРЬ!$AJ7=GRID!$B$3:$BI$3), 0))*GRID!$B$67,
ROUNDUP(INDEX(GRID!$B$4:$BI$14,MATCH(U$7,GRID!$A$4:$A$14,0),MATCH(1,($U$2=GRID!$B$1:$BI$1)*(КАЛЕНДАРЬ!$AJ7=GRID!$B$3:$BI$3),0))*GRID!$B$66*(1-GRID!$B$69),0))</f>
        <v>31960</v>
      </c>
      <c r="V289" s="48" cm="1">
        <f t="array" ref="V289">IF($I$2="Раннее бронирование",
INDEX(GRID!$B$17:$BI$27,MATCH(U$7,GRID!$A$17:$A$27,0),MATCH(1,($U$2=GRID!$B$1:$BI$1)*(КАЛЕНДАРЬ!$AJ7=GRID!$B$3:$BI$3), 0))*GRID!$B$67,
ROUNDUP(INDEX(GRID!$B$17:$BI$27,MATCH(U$7,GRID!$A$17:$A$27,0),MATCH(1,($U$2=GRID!$B$1:$BI$1)*(КАЛЕНДАРЬ!$AJ7=GRID!$B$3:$BI$3), 0))*GRID!$B$66*(1-GRID!$B$69),0))</f>
        <v>33660</v>
      </c>
      <c r="W289" s="47" cm="1">
        <f t="array" ref="W289">IF($I$2="Раннее бронирование",
INDEX(GRID!$B$4:$BI$14,MATCH(W$7,GRID!$A$4:$A$14,0),MATCH(1,($U$2=GRID!$B$1:$BI$1)*(КАЛЕНДАРЬ!$AJ7=GRID!$B$3:$BI$3), 0))*GRID!$B$67,
ROUNDUP(INDEX(GRID!$B$4:$BI$14,MATCH(W$7,GRID!$A$4:$A$14,0),MATCH(1,($U$2=GRID!$B$1:$BI$1)*(КАЛЕНДАРЬ!$AJ7=GRID!$B$3:$BI$3),0))*GRID!$B$66*(1-GRID!$B$69),0))</f>
        <v>134640</v>
      </c>
      <c r="X289" s="48" cm="1">
        <f t="array" ref="X289">IF($I$2="Раннее бронирование",
INDEX(GRID!$B$17:$BI$27,MATCH(W$7,GRID!$A$17:$A$27,0),MATCH(1,($U$2=GRID!$B$1:$BI$1)*(КАЛЕНДАРЬ!$AJ7=GRID!$B$3:$BI$3), 0))*GRID!$B$67,
ROUNDUP(INDEX(GRID!$B$17:$BI$27,MATCH(W$7,GRID!$A$17:$A$27,0),MATCH(1,($U$2=GRID!$B$1:$BI$1)*(КАЛЕНДАРЬ!$AJ7=GRID!$B$3:$BI$3), 0))*GRID!$B$66*(1-GRID!$B$69),0))</f>
        <v>136340</v>
      </c>
    </row>
    <row r="290" spans="1:24" hidden="1" x14ac:dyDescent="0.2">
      <c r="A290" s="117" t="s">
        <v>46</v>
      </c>
      <c r="B290" s="117">
        <v>5</v>
      </c>
      <c r="C290" s="47" cm="1">
        <f t="array" ref="C290">IF($I$2="Раннее бронирование",
INDEX(GRID!$B$4:$BI$14,MATCH(C$7,GRID!$A$4:$A$14,0),MATCH(1,($U$2=GRID!$B$1:$BI$1)*(КАЛЕНДАРЬ!$AJ8=GRID!$B$3:$BI$3), 0))*GRID!$B$67,
ROUNDUP(INDEX(GRID!$B$4:$BI$14,MATCH(C$7,GRID!$A$4:$A$14,0),MATCH(1,($U$2=GRID!$B$1:$BI$1)*(КАЛЕНДАРЬ!$AJ8=GRID!$B$3:$BI$3),0))*GRID!$B$66*(1-GRID!$B$69),0))</f>
        <v>10540</v>
      </c>
      <c r="D290" s="48" cm="1">
        <f t="array" ref="D290">IF($I$2="Раннее бронирование",
INDEX(GRID!$B$17:$BI$27,MATCH(C$7,GRID!$A$17:$A$27,0),MATCH(1,($U$2=GRID!$B$1:$BI$1)*(КАЛЕНДАРЬ!$AJ8=GRID!$B$3:$BI$3), 0))*GRID!$B$67,
ROUNDUP(INDEX(GRID!$B$17:$BI$27,MATCH(C$7,GRID!$A$17:$A$27,0),MATCH(1,($U$2=GRID!$B$1:$BI$1)*(КАЛЕНДАРЬ!$AJ8=GRID!$B$3:$BI$3), 0))*GRID!$B$66*(1-GRID!$B$69),0))</f>
        <v>12240</v>
      </c>
      <c r="E290" s="47" cm="1">
        <f t="array" ref="E290">IF($I$2="Раннее бронирование",
INDEX(GRID!$B$4:$BI$14,MATCH(E$7,GRID!$A$4:$A$14,0),MATCH(1,($U$2=GRID!$B$1:$BI$1)*(КАЛЕНДАРЬ!$AJ8=GRID!$B$3:$BI$3), 0))*GRID!$B$67,
ROUNDUP(INDEX(GRID!$B$4:$BI$14,MATCH(E$7,GRID!$A$4:$A$14,0),MATCH(1,($U$2=GRID!$B$1:$BI$1)*(КАЛЕНДАРЬ!$AJ8=GRID!$B$3:$BI$3),0))*GRID!$B$66*(1-GRID!$B$69),0))</f>
        <v>11424</v>
      </c>
      <c r="F290" s="48" cm="1">
        <f t="array" ref="F290">IF($I$2="Раннее бронирование",
INDEX(GRID!$B$17:$BI$27,MATCH(E$7,GRID!$A$17:$A$27,0),MATCH(1,($U$2=GRID!$B$1:$BI$1)*(КАЛЕНДАРЬ!$AJ8=GRID!$B$3:$BI$3), 0))*GRID!$B$67,
ROUNDUP(INDEX(GRID!$B$17:$BI$27,MATCH(E$7,GRID!$A$17:$A$27,0),MATCH(1,($U$2=GRID!$B$1:$BI$1)*(КАЛЕНДАРЬ!$AJ8=GRID!$B$3:$BI$3), 0))*GRID!$B$66*(1-GRID!$B$69),0))</f>
        <v>13124</v>
      </c>
      <c r="G290" s="47" t="e" cm="1">
        <f t="array" ref="G290">IF($I$2="Раннее бронирование",
INDEX(GRID!$B$4:$BI$14,MATCH(G$7,GRID!$A$4:$A$14,0),MATCH(1,($U$2=GRID!$B$1:$BI$1)*(КАЛЕНДАРЬ!$AJ8=GRID!$B$3:$BI$3), 0))*GRID!$B$67,
ROUNDUP(INDEX(GRID!$B$4:$BI$14,MATCH(G$7,GRID!$A$4:$A$14,0),MATCH(1,($U$2=GRID!$B$1:$BI$1)*(КАЛЕНДАРЬ!$AJ8=GRID!$B$3:$BI$3),0))*GRID!$B$66*(1-GRID!$B$69),0))</f>
        <v>#N/A</v>
      </c>
      <c r="H290" s="48" t="e" cm="1">
        <f t="array" ref="H290">IF($I$2="Раннее бронирование",
INDEX(GRID!$B$17:$BI$27,MATCH(G$7,GRID!$A$17:$A$27,0),MATCH(1,($U$2=GRID!$B$1:$BI$1)*(КАЛЕНДАРЬ!$AJ8=GRID!$B$3:$BI$3), 0))*GRID!$B$67,
ROUNDUP(INDEX(GRID!$B$17:$BI$27,MATCH(G$7,GRID!$A$17:$A$27,0),MATCH(1,($U$2=GRID!$B$1:$BI$1)*(КАЛЕНДАРЬ!$AJ8=GRID!$B$3:$BI$3), 0))*GRID!$B$66*(1-GRID!$B$69),0))</f>
        <v>#N/A</v>
      </c>
      <c r="I290" s="47" t="e" cm="1">
        <f t="array" ref="I290">IF($I$2="Раннее бронирование",
INDEX(GRID!$B$4:$BI$14,MATCH(I$7,GRID!$A$4:$A$14,0),MATCH(1,($U$2=GRID!$B$1:$BI$1)*(КАЛЕНДАРЬ!$AJ8=GRID!$B$3:$BI$3), 0))*GRID!$B$67,
ROUNDUP(INDEX(GRID!$B$4:$BI$14,MATCH(I$7,GRID!$A$4:$A$14,0),MATCH(1,($U$2=GRID!$B$1:$BI$1)*(КАЛЕНДАРЬ!$AJ8=GRID!$B$3:$BI$3),0))*GRID!$B$66*(1-GRID!$B$69),0))</f>
        <v>#N/A</v>
      </c>
      <c r="J290" s="48" t="e" cm="1">
        <f t="array" ref="J290">IF($I$2="Раннее бронирование",
INDEX(GRID!$B$17:$BI$27,MATCH(I$7,GRID!$A$17:$A$27,0),MATCH(1,($U$2=GRID!$B$1:$BI$1)*(КАЛЕНДАРЬ!$AJ8=GRID!$B$3:$BI$3), 0))*GRID!$B$67,
ROUNDUP(INDEX(GRID!$B$17:$BI$27,MATCH(I$7,GRID!$A$17:$A$27,0),MATCH(1,($U$2=GRID!$B$1:$BI$1)*(КАЛЕНДАРЬ!$AJ8=GRID!$B$3:$BI$3), 0))*GRID!$B$66*(1-GRID!$B$69),0))</f>
        <v>#N/A</v>
      </c>
      <c r="K290" s="47" cm="1">
        <f t="array" ref="K290">IF($I$2="Раннее бронирование",
INDEX(GRID!$B$4:$BI$14,MATCH(K$7,GRID!$A$4:$A$14,0),MATCH(1,($U$2=GRID!$B$1:$BI$1)*(КАЛЕНДАРЬ!$AJ8=GRID!$B$3:$BI$3), 0))*GRID!$B$67,
ROUNDUP(INDEX(GRID!$B$4:$BI$14,MATCH(K$7,GRID!$A$4:$A$14,0),MATCH(1,($U$2=GRID!$B$1:$BI$1)*(КАЛЕНДАРЬ!$AJ8=GRID!$B$3:$BI$3),0))*GRID!$B$66*(1-GRID!$B$69),0))</f>
        <v>14552</v>
      </c>
      <c r="L290" s="48" cm="1">
        <f t="array" ref="L290">IF($I$2="Раннее бронирование",
INDEX(GRID!$B$17:$BI$27,MATCH(K$7,GRID!$A$17:$A$27,0),MATCH(1,($U$2=GRID!$B$1:$BI$1)*(КАЛЕНДАРЬ!$AJ8=GRID!$B$3:$BI$3), 0))*GRID!$B$67,
ROUNDUP(INDEX(GRID!$B$17:$BI$27,MATCH(K$7,GRID!$A$17:$A$27,0),MATCH(1,($U$2=GRID!$B$1:$BI$1)*(КАЛЕНДАРЬ!$AJ8=GRID!$B$3:$BI$3), 0))*GRID!$B$66*(1-GRID!$B$69),0))</f>
        <v>16252</v>
      </c>
      <c r="M290" s="47" cm="1">
        <f t="array" ref="M290">IF($I$2="Раннее бронирование",
INDEX(GRID!$B$4:$BI$14,MATCH(M$7,GRID!$A$4:$A$14,0),MATCH(1,($U$2=GRID!$B$1:$BI$1)*(КАЛЕНДАРЬ!$AJ8=GRID!$B$3:$BI$3), 0))*GRID!$B$67,
ROUNDUP(INDEX(GRID!$B$4:$BI$14,MATCH(M$7,GRID!$A$4:$A$14,0),MATCH(1,($U$2=GRID!$B$1:$BI$1)*(КАЛЕНДАРЬ!$AJ8=GRID!$B$3:$BI$3),0))*GRID!$B$66*(1-GRID!$B$69),0))</f>
        <v>15776</v>
      </c>
      <c r="N290" s="48" cm="1">
        <f t="array" ref="N290">IF($I$2="Раннее бронирование",
INDEX(GRID!$B$17:$BI$27,MATCH(M$7,GRID!$A$17:$A$27,0),MATCH(1,($U$2=GRID!$B$1:$BI$1)*(КАЛЕНДАРЬ!$AJ8=GRID!$B$3:$BI$3), 0))*GRID!$B$67,
ROUNDUP(INDEX(GRID!$B$17:$BI$27,MATCH(M$7,GRID!$A$17:$A$27,0),MATCH(1,($U$2=GRID!$B$1:$BI$1)*(КАЛЕНДАРЬ!$AJ8=GRID!$B$3:$BI$3), 0))*GRID!$B$66*(1-GRID!$B$69),0))</f>
        <v>17476</v>
      </c>
      <c r="O290" s="47" cm="1">
        <f t="array" ref="O290">IF($I$2="Раннее бронирование",
INDEX(GRID!$B$4:$BI$14,MATCH(O$7,GRID!$A$4:$A$14,0),MATCH(1,($U$2=GRID!$B$1:$BI$1)*(КАЛЕНДАРЬ!$AJ8=GRID!$B$3:$BI$3), 0))*GRID!$B$67,
ROUNDUP(INDEX(GRID!$B$4:$BI$14,MATCH(O$7,GRID!$A$4:$A$14,0),MATCH(1,($U$2=GRID!$B$1:$BI$1)*(КАЛЕНДАРЬ!$AJ8=GRID!$B$3:$BI$3),0))*GRID!$B$66*(1-GRID!$B$69),0))</f>
        <v>20808</v>
      </c>
      <c r="P290" s="48" cm="1">
        <f t="array" ref="P290">IF($I$2="Раннее бронирование",
INDEX(GRID!$B$17:$BI$27,MATCH(O$7,GRID!$A$17:$A$27,0),MATCH(1,($U$2=GRID!$B$1:$BI$1)*(КАЛЕНДАРЬ!$AJ8=GRID!$B$3:$BI$3), 0))*GRID!$B$67,
ROUNDUP(INDEX(GRID!$B$17:$BI$27,MATCH(O$7,GRID!$A$17:$A$27,0),MATCH(1,($U$2=GRID!$B$1:$BI$1)*(КАЛЕНДАРЬ!$AJ8=GRID!$B$3:$BI$3), 0))*GRID!$B$66*(1-GRID!$B$69),0))</f>
        <v>22508</v>
      </c>
      <c r="Q290" s="47" t="e" cm="1">
        <f t="array" ref="Q290">IF($I$2="Раннее бронирование",
INDEX(GRID!$B$4:$BI$14,MATCH(Q$7,GRID!$A$4:$A$14,0),MATCH(1,($U$2=GRID!$B$1:$BI$1)*(КАЛЕНДАРЬ!$AJ8=GRID!$B$3:$BI$3), 0))*GRID!$B$67,
ROUNDUP(INDEX(GRID!$B$4:$BI$14,MATCH(Q$7,GRID!$A$4:$A$14,0),MATCH(1,($U$2=GRID!$B$1:$BI$1)*(КАЛЕНДАРЬ!$AJ8=GRID!$B$3:$BI$3),0))*GRID!$B$66*(1-GRID!$B$69),0))</f>
        <v>#N/A</v>
      </c>
      <c r="R290" s="48" t="e" cm="1">
        <f t="array" ref="R290">IF($I$2="Раннее бронирование",
INDEX(GRID!$B$17:$BI$27,MATCH(Q$7,GRID!$A$17:$A$27,0),MATCH(1,($U$2=GRID!$B$1:$BI$1)*(КАЛЕНДАРЬ!$AJ8=GRID!$B$3:$BI$3), 0))*GRID!$B$67,
ROUNDUP(INDEX(GRID!$B$17:$BI$27,MATCH(Q$7,GRID!$A$17:$A$27,0),MATCH(1,($U$2=GRID!$B$1:$BI$1)*(КАЛЕНДАРЬ!$AJ8=GRID!$B$3:$BI$3), 0))*GRID!$B$66*(1-GRID!$B$69),0))</f>
        <v>#N/A</v>
      </c>
      <c r="S290" s="47" t="e" cm="1">
        <f t="array" ref="S290">IF($I$2="Раннее бронирование",
INDEX(GRID!$B$4:$BI$14,MATCH(S$7,GRID!$A$4:$A$14,0),MATCH(1,($U$2=GRID!$B$1:$BI$1)*(КАЛЕНДАРЬ!$AJ8=GRID!$B$3:$BI$3), 0))*GRID!$B$67,
ROUNDUP(INDEX(GRID!$B$4:$BI$14,MATCH(S$7,GRID!$A$4:$A$14,0),MATCH(1,($U$2=GRID!$B$1:$BI$1)*(КАЛЕНДАРЬ!$AJ8=GRID!$B$3:$BI$3),0))*GRID!$B$66*(1-GRID!$B$69),0))</f>
        <v>#N/A</v>
      </c>
      <c r="T290" s="48" t="e" cm="1">
        <f t="array" ref="T290">IF($I$2="Раннее бронирование",
INDEX(GRID!$B$17:$BI$27,MATCH(S$7,GRID!$A$17:$A$27,0),MATCH(1,($U$2=GRID!$B$1:$BI$1)*(КАЛЕНДАРЬ!$AJ8=GRID!$B$3:$BI$3), 0))*GRID!$B$67,
ROUNDUP(INDEX(GRID!$B$17:$BI$27,MATCH(S$7,GRID!$A$17:$A$27,0),MATCH(1,($U$2=GRID!$B$1:$BI$1)*(КАЛЕНДАРЬ!$AJ8=GRID!$B$3:$BI$3), 0))*GRID!$B$66*(1-GRID!$B$69),0))</f>
        <v>#N/A</v>
      </c>
      <c r="U290" s="47" cm="1">
        <f t="array" ref="U290">IF($I$2="Раннее бронирование",
INDEX(GRID!$B$4:$BI$14,MATCH(U$7,GRID!$A$4:$A$14,0),MATCH(1,($U$2=GRID!$B$1:$BI$1)*(КАЛЕНДАРЬ!$AJ8=GRID!$B$3:$BI$3), 0))*GRID!$B$67,
ROUNDUP(INDEX(GRID!$B$4:$BI$14,MATCH(U$7,GRID!$A$4:$A$14,0),MATCH(1,($U$2=GRID!$B$1:$BI$1)*(КАЛЕНДАРЬ!$AJ8=GRID!$B$3:$BI$3),0))*GRID!$B$66*(1-GRID!$B$69),0))</f>
        <v>31960</v>
      </c>
      <c r="V290" s="48" cm="1">
        <f t="array" ref="V290">IF($I$2="Раннее бронирование",
INDEX(GRID!$B$17:$BI$27,MATCH(U$7,GRID!$A$17:$A$27,0),MATCH(1,($U$2=GRID!$B$1:$BI$1)*(КАЛЕНДАРЬ!$AJ8=GRID!$B$3:$BI$3), 0))*GRID!$B$67,
ROUNDUP(INDEX(GRID!$B$17:$BI$27,MATCH(U$7,GRID!$A$17:$A$27,0),MATCH(1,($U$2=GRID!$B$1:$BI$1)*(КАЛЕНДАРЬ!$AJ8=GRID!$B$3:$BI$3), 0))*GRID!$B$66*(1-GRID!$B$69),0))</f>
        <v>33660</v>
      </c>
      <c r="W290" s="47" cm="1">
        <f t="array" ref="W290">IF($I$2="Раннее бронирование",
INDEX(GRID!$B$4:$BI$14,MATCH(W$7,GRID!$A$4:$A$14,0),MATCH(1,($U$2=GRID!$B$1:$BI$1)*(КАЛЕНДАРЬ!$AJ8=GRID!$B$3:$BI$3), 0))*GRID!$B$67,
ROUNDUP(INDEX(GRID!$B$4:$BI$14,MATCH(W$7,GRID!$A$4:$A$14,0),MATCH(1,($U$2=GRID!$B$1:$BI$1)*(КАЛЕНДАРЬ!$AJ8=GRID!$B$3:$BI$3),0))*GRID!$B$66*(1-GRID!$B$69),0))</f>
        <v>134640</v>
      </c>
      <c r="X290" s="48" cm="1">
        <f t="array" ref="X290">IF($I$2="Раннее бронирование",
INDEX(GRID!$B$17:$BI$27,MATCH(W$7,GRID!$A$17:$A$27,0),MATCH(1,($U$2=GRID!$B$1:$BI$1)*(КАЛЕНДАРЬ!$AJ8=GRID!$B$3:$BI$3), 0))*GRID!$B$67,
ROUNDUP(INDEX(GRID!$B$17:$BI$27,MATCH(W$7,GRID!$A$17:$A$27,0),MATCH(1,($U$2=GRID!$B$1:$BI$1)*(КАЛЕНДАРЬ!$AJ8=GRID!$B$3:$BI$3), 0))*GRID!$B$66*(1-GRID!$B$69),0))</f>
        <v>136340</v>
      </c>
    </row>
    <row r="291" spans="1:24" hidden="1" x14ac:dyDescent="0.2">
      <c r="A291" s="117" t="s">
        <v>47</v>
      </c>
      <c r="B291" s="117">
        <v>6</v>
      </c>
      <c r="C291" s="47" cm="1">
        <f t="array" ref="C291">IF($I$2="Раннее бронирование",
INDEX(GRID!$B$4:$BI$14,MATCH(C$7,GRID!$A$4:$A$14,0),MATCH(1,($U$2=GRID!$B$1:$BI$1)*(КАЛЕНДАРЬ!$AJ9=GRID!$B$3:$BI$3), 0))*GRID!$B$67,
ROUNDUP(INDEX(GRID!$B$4:$BI$14,MATCH(C$7,GRID!$A$4:$A$14,0),MATCH(1,($U$2=GRID!$B$1:$BI$1)*(КАЛЕНДАРЬ!$AJ9=GRID!$B$3:$BI$3),0))*GRID!$B$66*(1-GRID!$B$69),0))</f>
        <v>10540</v>
      </c>
      <c r="D291" s="48" cm="1">
        <f t="array" ref="D291">IF($I$2="Раннее бронирование",
INDEX(GRID!$B$17:$BI$27,MATCH(C$7,GRID!$A$17:$A$27,0),MATCH(1,($U$2=GRID!$B$1:$BI$1)*(КАЛЕНДАРЬ!$AJ9=GRID!$B$3:$BI$3), 0))*GRID!$B$67,
ROUNDUP(INDEX(GRID!$B$17:$BI$27,MATCH(C$7,GRID!$A$17:$A$27,0),MATCH(1,($U$2=GRID!$B$1:$BI$1)*(КАЛЕНДАРЬ!$AJ9=GRID!$B$3:$BI$3), 0))*GRID!$B$66*(1-GRID!$B$69),0))</f>
        <v>12240</v>
      </c>
      <c r="E291" s="47" cm="1">
        <f t="array" ref="E291">IF($I$2="Раннее бронирование",
INDEX(GRID!$B$4:$BI$14,MATCH(E$7,GRID!$A$4:$A$14,0),MATCH(1,($U$2=GRID!$B$1:$BI$1)*(КАЛЕНДАРЬ!$AJ9=GRID!$B$3:$BI$3), 0))*GRID!$B$67,
ROUNDUP(INDEX(GRID!$B$4:$BI$14,MATCH(E$7,GRID!$A$4:$A$14,0),MATCH(1,($U$2=GRID!$B$1:$BI$1)*(КАЛЕНДАРЬ!$AJ9=GRID!$B$3:$BI$3),0))*GRID!$B$66*(1-GRID!$B$69),0))</f>
        <v>11424</v>
      </c>
      <c r="F291" s="48" cm="1">
        <f t="array" ref="F291">IF($I$2="Раннее бронирование",
INDEX(GRID!$B$17:$BI$27,MATCH(E$7,GRID!$A$17:$A$27,0),MATCH(1,($U$2=GRID!$B$1:$BI$1)*(КАЛЕНДАРЬ!$AJ9=GRID!$B$3:$BI$3), 0))*GRID!$B$67,
ROUNDUP(INDEX(GRID!$B$17:$BI$27,MATCH(E$7,GRID!$A$17:$A$27,0),MATCH(1,($U$2=GRID!$B$1:$BI$1)*(КАЛЕНДАРЬ!$AJ9=GRID!$B$3:$BI$3), 0))*GRID!$B$66*(1-GRID!$B$69),0))</f>
        <v>13124</v>
      </c>
      <c r="G291" s="47" t="e" cm="1">
        <f t="array" ref="G291">IF($I$2="Раннее бронирование",
INDEX(GRID!$B$4:$BI$14,MATCH(G$7,GRID!$A$4:$A$14,0),MATCH(1,($U$2=GRID!$B$1:$BI$1)*(КАЛЕНДАРЬ!$AJ9=GRID!$B$3:$BI$3), 0))*GRID!$B$67,
ROUNDUP(INDEX(GRID!$B$4:$BI$14,MATCH(G$7,GRID!$A$4:$A$14,0),MATCH(1,($U$2=GRID!$B$1:$BI$1)*(КАЛЕНДАРЬ!$AJ9=GRID!$B$3:$BI$3),0))*GRID!$B$66*(1-GRID!$B$69),0))</f>
        <v>#N/A</v>
      </c>
      <c r="H291" s="48" t="e" cm="1">
        <f t="array" ref="H291">IF($I$2="Раннее бронирование",
INDEX(GRID!$B$17:$BI$27,MATCH(G$7,GRID!$A$17:$A$27,0),MATCH(1,($U$2=GRID!$B$1:$BI$1)*(КАЛЕНДАРЬ!$AJ9=GRID!$B$3:$BI$3), 0))*GRID!$B$67,
ROUNDUP(INDEX(GRID!$B$17:$BI$27,MATCH(G$7,GRID!$A$17:$A$27,0),MATCH(1,($U$2=GRID!$B$1:$BI$1)*(КАЛЕНДАРЬ!$AJ9=GRID!$B$3:$BI$3), 0))*GRID!$B$66*(1-GRID!$B$69),0))</f>
        <v>#N/A</v>
      </c>
      <c r="I291" s="47" t="e" cm="1">
        <f t="array" ref="I291">IF($I$2="Раннее бронирование",
INDEX(GRID!$B$4:$BI$14,MATCH(I$7,GRID!$A$4:$A$14,0),MATCH(1,($U$2=GRID!$B$1:$BI$1)*(КАЛЕНДАРЬ!$AJ9=GRID!$B$3:$BI$3), 0))*GRID!$B$67,
ROUNDUP(INDEX(GRID!$B$4:$BI$14,MATCH(I$7,GRID!$A$4:$A$14,0),MATCH(1,($U$2=GRID!$B$1:$BI$1)*(КАЛЕНДАРЬ!$AJ9=GRID!$B$3:$BI$3),0))*GRID!$B$66*(1-GRID!$B$69),0))</f>
        <v>#N/A</v>
      </c>
      <c r="J291" s="48" t="e" cm="1">
        <f t="array" ref="J291">IF($I$2="Раннее бронирование",
INDEX(GRID!$B$17:$BI$27,MATCH(I$7,GRID!$A$17:$A$27,0),MATCH(1,($U$2=GRID!$B$1:$BI$1)*(КАЛЕНДАРЬ!$AJ9=GRID!$B$3:$BI$3), 0))*GRID!$B$67,
ROUNDUP(INDEX(GRID!$B$17:$BI$27,MATCH(I$7,GRID!$A$17:$A$27,0),MATCH(1,($U$2=GRID!$B$1:$BI$1)*(КАЛЕНДАРЬ!$AJ9=GRID!$B$3:$BI$3), 0))*GRID!$B$66*(1-GRID!$B$69),0))</f>
        <v>#N/A</v>
      </c>
      <c r="K291" s="47" cm="1">
        <f t="array" ref="K291">IF($I$2="Раннее бронирование",
INDEX(GRID!$B$4:$BI$14,MATCH(K$7,GRID!$A$4:$A$14,0),MATCH(1,($U$2=GRID!$B$1:$BI$1)*(КАЛЕНДАРЬ!$AJ9=GRID!$B$3:$BI$3), 0))*GRID!$B$67,
ROUNDUP(INDEX(GRID!$B$4:$BI$14,MATCH(K$7,GRID!$A$4:$A$14,0),MATCH(1,($U$2=GRID!$B$1:$BI$1)*(КАЛЕНДАРЬ!$AJ9=GRID!$B$3:$BI$3),0))*GRID!$B$66*(1-GRID!$B$69),0))</f>
        <v>14552</v>
      </c>
      <c r="L291" s="48" cm="1">
        <f t="array" ref="L291">IF($I$2="Раннее бронирование",
INDEX(GRID!$B$17:$BI$27,MATCH(K$7,GRID!$A$17:$A$27,0),MATCH(1,($U$2=GRID!$B$1:$BI$1)*(КАЛЕНДАРЬ!$AJ9=GRID!$B$3:$BI$3), 0))*GRID!$B$67,
ROUNDUP(INDEX(GRID!$B$17:$BI$27,MATCH(K$7,GRID!$A$17:$A$27,0),MATCH(1,($U$2=GRID!$B$1:$BI$1)*(КАЛЕНДАРЬ!$AJ9=GRID!$B$3:$BI$3), 0))*GRID!$B$66*(1-GRID!$B$69),0))</f>
        <v>16252</v>
      </c>
      <c r="M291" s="47" cm="1">
        <f t="array" ref="M291">IF($I$2="Раннее бронирование",
INDEX(GRID!$B$4:$BI$14,MATCH(M$7,GRID!$A$4:$A$14,0),MATCH(1,($U$2=GRID!$B$1:$BI$1)*(КАЛЕНДАРЬ!$AJ9=GRID!$B$3:$BI$3), 0))*GRID!$B$67,
ROUNDUP(INDEX(GRID!$B$4:$BI$14,MATCH(M$7,GRID!$A$4:$A$14,0),MATCH(1,($U$2=GRID!$B$1:$BI$1)*(КАЛЕНДАРЬ!$AJ9=GRID!$B$3:$BI$3),0))*GRID!$B$66*(1-GRID!$B$69),0))</f>
        <v>15776</v>
      </c>
      <c r="N291" s="48" cm="1">
        <f t="array" ref="N291">IF($I$2="Раннее бронирование",
INDEX(GRID!$B$17:$BI$27,MATCH(M$7,GRID!$A$17:$A$27,0),MATCH(1,($U$2=GRID!$B$1:$BI$1)*(КАЛЕНДАРЬ!$AJ9=GRID!$B$3:$BI$3), 0))*GRID!$B$67,
ROUNDUP(INDEX(GRID!$B$17:$BI$27,MATCH(M$7,GRID!$A$17:$A$27,0),MATCH(1,($U$2=GRID!$B$1:$BI$1)*(КАЛЕНДАРЬ!$AJ9=GRID!$B$3:$BI$3), 0))*GRID!$B$66*(1-GRID!$B$69),0))</f>
        <v>17476</v>
      </c>
      <c r="O291" s="47" cm="1">
        <f t="array" ref="O291">IF($I$2="Раннее бронирование",
INDEX(GRID!$B$4:$BI$14,MATCH(O$7,GRID!$A$4:$A$14,0),MATCH(1,($U$2=GRID!$B$1:$BI$1)*(КАЛЕНДАРЬ!$AJ9=GRID!$B$3:$BI$3), 0))*GRID!$B$67,
ROUNDUP(INDEX(GRID!$B$4:$BI$14,MATCH(O$7,GRID!$A$4:$A$14,0),MATCH(1,($U$2=GRID!$B$1:$BI$1)*(КАЛЕНДАРЬ!$AJ9=GRID!$B$3:$BI$3),0))*GRID!$B$66*(1-GRID!$B$69),0))</f>
        <v>20808</v>
      </c>
      <c r="P291" s="48" cm="1">
        <f t="array" ref="P291">IF($I$2="Раннее бронирование",
INDEX(GRID!$B$17:$BI$27,MATCH(O$7,GRID!$A$17:$A$27,0),MATCH(1,($U$2=GRID!$B$1:$BI$1)*(КАЛЕНДАРЬ!$AJ9=GRID!$B$3:$BI$3), 0))*GRID!$B$67,
ROUNDUP(INDEX(GRID!$B$17:$BI$27,MATCH(O$7,GRID!$A$17:$A$27,0),MATCH(1,($U$2=GRID!$B$1:$BI$1)*(КАЛЕНДАРЬ!$AJ9=GRID!$B$3:$BI$3), 0))*GRID!$B$66*(1-GRID!$B$69),0))</f>
        <v>22508</v>
      </c>
      <c r="Q291" s="47" t="e" cm="1">
        <f t="array" ref="Q291">IF($I$2="Раннее бронирование",
INDEX(GRID!$B$4:$BI$14,MATCH(Q$7,GRID!$A$4:$A$14,0),MATCH(1,($U$2=GRID!$B$1:$BI$1)*(КАЛЕНДАРЬ!$AJ9=GRID!$B$3:$BI$3), 0))*GRID!$B$67,
ROUNDUP(INDEX(GRID!$B$4:$BI$14,MATCH(Q$7,GRID!$A$4:$A$14,0),MATCH(1,($U$2=GRID!$B$1:$BI$1)*(КАЛЕНДАРЬ!$AJ9=GRID!$B$3:$BI$3),0))*GRID!$B$66*(1-GRID!$B$69),0))</f>
        <v>#N/A</v>
      </c>
      <c r="R291" s="48" t="e" cm="1">
        <f t="array" ref="R291">IF($I$2="Раннее бронирование",
INDEX(GRID!$B$17:$BI$27,MATCH(Q$7,GRID!$A$17:$A$27,0),MATCH(1,($U$2=GRID!$B$1:$BI$1)*(КАЛЕНДАРЬ!$AJ9=GRID!$B$3:$BI$3), 0))*GRID!$B$67,
ROUNDUP(INDEX(GRID!$B$17:$BI$27,MATCH(Q$7,GRID!$A$17:$A$27,0),MATCH(1,($U$2=GRID!$B$1:$BI$1)*(КАЛЕНДАРЬ!$AJ9=GRID!$B$3:$BI$3), 0))*GRID!$B$66*(1-GRID!$B$69),0))</f>
        <v>#N/A</v>
      </c>
      <c r="S291" s="47" t="e" cm="1">
        <f t="array" ref="S291">IF($I$2="Раннее бронирование",
INDEX(GRID!$B$4:$BI$14,MATCH(S$7,GRID!$A$4:$A$14,0),MATCH(1,($U$2=GRID!$B$1:$BI$1)*(КАЛЕНДАРЬ!$AJ9=GRID!$B$3:$BI$3), 0))*GRID!$B$67,
ROUNDUP(INDEX(GRID!$B$4:$BI$14,MATCH(S$7,GRID!$A$4:$A$14,0),MATCH(1,($U$2=GRID!$B$1:$BI$1)*(КАЛЕНДАРЬ!$AJ9=GRID!$B$3:$BI$3),0))*GRID!$B$66*(1-GRID!$B$69),0))</f>
        <v>#N/A</v>
      </c>
      <c r="T291" s="48" t="e" cm="1">
        <f t="array" ref="T291">IF($I$2="Раннее бронирование",
INDEX(GRID!$B$17:$BI$27,MATCH(S$7,GRID!$A$17:$A$27,0),MATCH(1,($U$2=GRID!$B$1:$BI$1)*(КАЛЕНДАРЬ!$AJ9=GRID!$B$3:$BI$3), 0))*GRID!$B$67,
ROUNDUP(INDEX(GRID!$B$17:$BI$27,MATCH(S$7,GRID!$A$17:$A$27,0),MATCH(1,($U$2=GRID!$B$1:$BI$1)*(КАЛЕНДАРЬ!$AJ9=GRID!$B$3:$BI$3), 0))*GRID!$B$66*(1-GRID!$B$69),0))</f>
        <v>#N/A</v>
      </c>
      <c r="U291" s="47" cm="1">
        <f t="array" ref="U291">IF($I$2="Раннее бронирование",
INDEX(GRID!$B$4:$BI$14,MATCH(U$7,GRID!$A$4:$A$14,0),MATCH(1,($U$2=GRID!$B$1:$BI$1)*(КАЛЕНДАРЬ!$AJ9=GRID!$B$3:$BI$3), 0))*GRID!$B$67,
ROUNDUP(INDEX(GRID!$B$4:$BI$14,MATCH(U$7,GRID!$A$4:$A$14,0),MATCH(1,($U$2=GRID!$B$1:$BI$1)*(КАЛЕНДАРЬ!$AJ9=GRID!$B$3:$BI$3),0))*GRID!$B$66*(1-GRID!$B$69),0))</f>
        <v>31960</v>
      </c>
      <c r="V291" s="48" cm="1">
        <f t="array" ref="V291">IF($I$2="Раннее бронирование",
INDEX(GRID!$B$17:$BI$27,MATCH(U$7,GRID!$A$17:$A$27,0),MATCH(1,($U$2=GRID!$B$1:$BI$1)*(КАЛЕНДАРЬ!$AJ9=GRID!$B$3:$BI$3), 0))*GRID!$B$67,
ROUNDUP(INDEX(GRID!$B$17:$BI$27,MATCH(U$7,GRID!$A$17:$A$27,0),MATCH(1,($U$2=GRID!$B$1:$BI$1)*(КАЛЕНДАРЬ!$AJ9=GRID!$B$3:$BI$3), 0))*GRID!$B$66*(1-GRID!$B$69),0))</f>
        <v>33660</v>
      </c>
      <c r="W291" s="47" cm="1">
        <f t="array" ref="W291">IF($I$2="Раннее бронирование",
INDEX(GRID!$B$4:$BI$14,MATCH(W$7,GRID!$A$4:$A$14,0),MATCH(1,($U$2=GRID!$B$1:$BI$1)*(КАЛЕНДАРЬ!$AJ9=GRID!$B$3:$BI$3), 0))*GRID!$B$67,
ROUNDUP(INDEX(GRID!$B$4:$BI$14,MATCH(W$7,GRID!$A$4:$A$14,0),MATCH(1,($U$2=GRID!$B$1:$BI$1)*(КАЛЕНДАРЬ!$AJ9=GRID!$B$3:$BI$3),0))*GRID!$B$66*(1-GRID!$B$69),0))</f>
        <v>134640</v>
      </c>
      <c r="X291" s="48" cm="1">
        <f t="array" ref="X291">IF($I$2="Раннее бронирование",
INDEX(GRID!$B$17:$BI$27,MATCH(W$7,GRID!$A$17:$A$27,0),MATCH(1,($U$2=GRID!$B$1:$BI$1)*(КАЛЕНДАРЬ!$AJ9=GRID!$B$3:$BI$3), 0))*GRID!$B$67,
ROUNDUP(INDEX(GRID!$B$17:$BI$27,MATCH(W$7,GRID!$A$17:$A$27,0),MATCH(1,($U$2=GRID!$B$1:$BI$1)*(КАЛЕНДАРЬ!$AJ9=GRID!$B$3:$BI$3), 0))*GRID!$B$66*(1-GRID!$B$69),0))</f>
        <v>136340</v>
      </c>
    </row>
    <row r="292" spans="1:24" hidden="1" x14ac:dyDescent="0.2">
      <c r="A292" s="117" t="s">
        <v>48</v>
      </c>
      <c r="B292" s="117">
        <v>7</v>
      </c>
      <c r="C292" s="47" cm="1">
        <f t="array" ref="C292">IF($I$2="Раннее бронирование",
INDEX(GRID!$B$4:$BI$14,MATCH(C$7,GRID!$A$4:$A$14,0),MATCH(1,($U$2=GRID!$B$1:$BI$1)*(КАЛЕНДАРЬ!$AJ10=GRID!$B$3:$BI$3), 0))*GRID!$B$67,
ROUNDUP(INDEX(GRID!$B$4:$BI$14,MATCH(C$7,GRID!$A$4:$A$14,0),MATCH(1,($U$2=GRID!$B$1:$BI$1)*(КАЛЕНДАРЬ!$AJ10=GRID!$B$3:$BI$3),0))*GRID!$B$66*(1-GRID!$B$69),0))</f>
        <v>10200</v>
      </c>
      <c r="D292" s="48" cm="1">
        <f t="array" ref="D292">IF($I$2="Раннее бронирование",
INDEX(GRID!$B$17:$BI$27,MATCH(C$7,GRID!$A$17:$A$27,0),MATCH(1,($U$2=GRID!$B$1:$BI$1)*(КАЛЕНДАРЬ!$AJ10=GRID!$B$3:$BI$3), 0))*GRID!$B$67,
ROUNDUP(INDEX(GRID!$B$17:$BI$27,MATCH(C$7,GRID!$A$17:$A$27,0),MATCH(1,($U$2=GRID!$B$1:$BI$1)*(КАЛЕНДАРЬ!$AJ10=GRID!$B$3:$BI$3), 0))*GRID!$B$66*(1-GRID!$B$69),0))</f>
        <v>11900</v>
      </c>
      <c r="E292" s="47" cm="1">
        <f t="array" ref="E292">IF($I$2="Раннее бронирование",
INDEX(GRID!$B$4:$BI$14,MATCH(E$7,GRID!$A$4:$A$14,0),MATCH(1,($U$2=GRID!$B$1:$BI$1)*(КАЛЕНДАРЬ!$AJ10=GRID!$B$3:$BI$3), 0))*GRID!$B$67,
ROUNDUP(INDEX(GRID!$B$4:$BI$14,MATCH(E$7,GRID!$A$4:$A$14,0),MATCH(1,($U$2=GRID!$B$1:$BI$1)*(КАЛЕНДАРЬ!$AJ10=GRID!$B$3:$BI$3),0))*GRID!$B$66*(1-GRID!$B$69),0))</f>
        <v>11016</v>
      </c>
      <c r="F292" s="48" cm="1">
        <f t="array" ref="F292">IF($I$2="Раннее бронирование",
INDEX(GRID!$B$17:$BI$27,MATCH(E$7,GRID!$A$17:$A$27,0),MATCH(1,($U$2=GRID!$B$1:$BI$1)*(КАЛЕНДАРЬ!$AJ10=GRID!$B$3:$BI$3), 0))*GRID!$B$67,
ROUNDUP(INDEX(GRID!$B$17:$BI$27,MATCH(E$7,GRID!$A$17:$A$27,0),MATCH(1,($U$2=GRID!$B$1:$BI$1)*(КАЛЕНДАРЬ!$AJ10=GRID!$B$3:$BI$3), 0))*GRID!$B$66*(1-GRID!$B$69),0))</f>
        <v>12716</v>
      </c>
      <c r="G292" s="47" t="e" cm="1">
        <f t="array" ref="G292">IF($I$2="Раннее бронирование",
INDEX(GRID!$B$4:$BI$14,MATCH(G$7,GRID!$A$4:$A$14,0),MATCH(1,($U$2=GRID!$B$1:$BI$1)*(КАЛЕНДАРЬ!$AJ10=GRID!$B$3:$BI$3), 0))*GRID!$B$67,
ROUNDUP(INDEX(GRID!$B$4:$BI$14,MATCH(G$7,GRID!$A$4:$A$14,0),MATCH(1,($U$2=GRID!$B$1:$BI$1)*(КАЛЕНДАРЬ!$AJ10=GRID!$B$3:$BI$3),0))*GRID!$B$66*(1-GRID!$B$69),0))</f>
        <v>#N/A</v>
      </c>
      <c r="H292" s="48" t="e" cm="1">
        <f t="array" ref="H292">IF($I$2="Раннее бронирование",
INDEX(GRID!$B$17:$BI$27,MATCH(G$7,GRID!$A$17:$A$27,0),MATCH(1,($U$2=GRID!$B$1:$BI$1)*(КАЛЕНДАРЬ!$AJ10=GRID!$B$3:$BI$3), 0))*GRID!$B$67,
ROUNDUP(INDEX(GRID!$B$17:$BI$27,MATCH(G$7,GRID!$A$17:$A$27,0),MATCH(1,($U$2=GRID!$B$1:$BI$1)*(КАЛЕНДАРЬ!$AJ10=GRID!$B$3:$BI$3), 0))*GRID!$B$66*(1-GRID!$B$69),0))</f>
        <v>#N/A</v>
      </c>
      <c r="I292" s="47" t="e" cm="1">
        <f t="array" ref="I292">IF($I$2="Раннее бронирование",
INDEX(GRID!$B$4:$BI$14,MATCH(I$7,GRID!$A$4:$A$14,0),MATCH(1,($U$2=GRID!$B$1:$BI$1)*(КАЛЕНДАРЬ!$AJ10=GRID!$B$3:$BI$3), 0))*GRID!$B$67,
ROUNDUP(INDEX(GRID!$B$4:$BI$14,MATCH(I$7,GRID!$A$4:$A$14,0),MATCH(1,($U$2=GRID!$B$1:$BI$1)*(КАЛЕНДАРЬ!$AJ10=GRID!$B$3:$BI$3),0))*GRID!$B$66*(1-GRID!$B$69),0))</f>
        <v>#N/A</v>
      </c>
      <c r="J292" s="48" t="e" cm="1">
        <f t="array" ref="J292">IF($I$2="Раннее бронирование",
INDEX(GRID!$B$17:$BI$27,MATCH(I$7,GRID!$A$17:$A$27,0),MATCH(1,($U$2=GRID!$B$1:$BI$1)*(КАЛЕНДАРЬ!$AJ10=GRID!$B$3:$BI$3), 0))*GRID!$B$67,
ROUNDUP(INDEX(GRID!$B$17:$BI$27,MATCH(I$7,GRID!$A$17:$A$27,0),MATCH(1,($U$2=GRID!$B$1:$BI$1)*(КАЛЕНДАРЬ!$AJ10=GRID!$B$3:$BI$3), 0))*GRID!$B$66*(1-GRID!$B$69),0))</f>
        <v>#N/A</v>
      </c>
      <c r="K292" s="47" cm="1">
        <f t="array" ref="K292">IF($I$2="Раннее бронирование",
INDEX(GRID!$B$4:$BI$14,MATCH(K$7,GRID!$A$4:$A$14,0),MATCH(1,($U$2=GRID!$B$1:$BI$1)*(КАЛЕНДАРЬ!$AJ10=GRID!$B$3:$BI$3), 0))*GRID!$B$67,
ROUNDUP(INDEX(GRID!$B$4:$BI$14,MATCH(K$7,GRID!$A$4:$A$14,0),MATCH(1,($U$2=GRID!$B$1:$BI$1)*(КАЛЕНДАРЬ!$AJ10=GRID!$B$3:$BI$3),0))*GRID!$B$66*(1-GRID!$B$69),0))</f>
        <v>13872</v>
      </c>
      <c r="L292" s="48" cm="1">
        <f t="array" ref="L292">IF($I$2="Раннее бронирование",
INDEX(GRID!$B$17:$BI$27,MATCH(K$7,GRID!$A$17:$A$27,0),MATCH(1,($U$2=GRID!$B$1:$BI$1)*(КАЛЕНДАРЬ!$AJ10=GRID!$B$3:$BI$3), 0))*GRID!$B$67,
ROUNDUP(INDEX(GRID!$B$17:$BI$27,MATCH(K$7,GRID!$A$17:$A$27,0),MATCH(1,($U$2=GRID!$B$1:$BI$1)*(КАЛЕНДАРЬ!$AJ10=GRID!$B$3:$BI$3), 0))*GRID!$B$66*(1-GRID!$B$69),0))</f>
        <v>15572</v>
      </c>
      <c r="M292" s="47" cm="1">
        <f t="array" ref="M292">IF($I$2="Раннее бронирование",
INDEX(GRID!$B$4:$BI$14,MATCH(M$7,GRID!$A$4:$A$14,0),MATCH(1,($U$2=GRID!$B$1:$BI$1)*(КАЛЕНДАРЬ!$AJ10=GRID!$B$3:$BI$3), 0))*GRID!$B$67,
ROUNDUP(INDEX(GRID!$B$4:$BI$14,MATCH(M$7,GRID!$A$4:$A$14,0),MATCH(1,($U$2=GRID!$B$1:$BI$1)*(КАЛЕНДАРЬ!$AJ10=GRID!$B$3:$BI$3),0))*GRID!$B$66*(1-GRID!$B$69),0))</f>
        <v>14960</v>
      </c>
      <c r="N292" s="48" cm="1">
        <f t="array" ref="N292">IF($I$2="Раннее бронирование",
INDEX(GRID!$B$17:$BI$27,MATCH(M$7,GRID!$A$17:$A$27,0),MATCH(1,($U$2=GRID!$B$1:$BI$1)*(КАЛЕНДАРЬ!$AJ10=GRID!$B$3:$BI$3), 0))*GRID!$B$67,
ROUNDUP(INDEX(GRID!$B$17:$BI$27,MATCH(M$7,GRID!$A$17:$A$27,0),MATCH(1,($U$2=GRID!$B$1:$BI$1)*(КАЛЕНДАРЬ!$AJ10=GRID!$B$3:$BI$3), 0))*GRID!$B$66*(1-GRID!$B$69),0))</f>
        <v>16660</v>
      </c>
      <c r="O292" s="47" cm="1">
        <f t="array" ref="O292">IF($I$2="Раннее бронирование",
INDEX(GRID!$B$4:$BI$14,MATCH(O$7,GRID!$A$4:$A$14,0),MATCH(1,($U$2=GRID!$B$1:$BI$1)*(КАЛЕНДАРЬ!$AJ10=GRID!$B$3:$BI$3), 0))*GRID!$B$67,
ROUNDUP(INDEX(GRID!$B$4:$BI$14,MATCH(O$7,GRID!$A$4:$A$14,0),MATCH(1,($U$2=GRID!$B$1:$BI$1)*(КАЛЕНДАРЬ!$AJ10=GRID!$B$3:$BI$3),0))*GRID!$B$66*(1-GRID!$B$69),0))</f>
        <v>20128</v>
      </c>
      <c r="P292" s="48" cm="1">
        <f t="array" ref="P292">IF($I$2="Раннее бронирование",
INDEX(GRID!$B$17:$BI$27,MATCH(O$7,GRID!$A$17:$A$27,0),MATCH(1,($U$2=GRID!$B$1:$BI$1)*(КАЛЕНДАРЬ!$AJ10=GRID!$B$3:$BI$3), 0))*GRID!$B$67,
ROUNDUP(INDEX(GRID!$B$17:$BI$27,MATCH(O$7,GRID!$A$17:$A$27,0),MATCH(1,($U$2=GRID!$B$1:$BI$1)*(КАЛЕНДАРЬ!$AJ10=GRID!$B$3:$BI$3), 0))*GRID!$B$66*(1-GRID!$B$69),0))</f>
        <v>21828</v>
      </c>
      <c r="Q292" s="47" t="e" cm="1">
        <f t="array" ref="Q292">IF($I$2="Раннее бронирование",
INDEX(GRID!$B$4:$BI$14,MATCH(Q$7,GRID!$A$4:$A$14,0),MATCH(1,($U$2=GRID!$B$1:$BI$1)*(КАЛЕНДАРЬ!$AJ10=GRID!$B$3:$BI$3), 0))*GRID!$B$67,
ROUNDUP(INDEX(GRID!$B$4:$BI$14,MATCH(Q$7,GRID!$A$4:$A$14,0),MATCH(1,($U$2=GRID!$B$1:$BI$1)*(КАЛЕНДАРЬ!$AJ10=GRID!$B$3:$BI$3),0))*GRID!$B$66*(1-GRID!$B$69),0))</f>
        <v>#N/A</v>
      </c>
      <c r="R292" s="48" t="e" cm="1">
        <f t="array" ref="R292">IF($I$2="Раннее бронирование",
INDEX(GRID!$B$17:$BI$27,MATCH(Q$7,GRID!$A$17:$A$27,0),MATCH(1,($U$2=GRID!$B$1:$BI$1)*(КАЛЕНДАРЬ!$AJ10=GRID!$B$3:$BI$3), 0))*GRID!$B$67,
ROUNDUP(INDEX(GRID!$B$17:$BI$27,MATCH(Q$7,GRID!$A$17:$A$27,0),MATCH(1,($U$2=GRID!$B$1:$BI$1)*(КАЛЕНДАРЬ!$AJ10=GRID!$B$3:$BI$3), 0))*GRID!$B$66*(1-GRID!$B$69),0))</f>
        <v>#N/A</v>
      </c>
      <c r="S292" s="47" t="e" cm="1">
        <f t="array" ref="S292">IF($I$2="Раннее бронирование",
INDEX(GRID!$B$4:$BI$14,MATCH(S$7,GRID!$A$4:$A$14,0),MATCH(1,($U$2=GRID!$B$1:$BI$1)*(КАЛЕНДАРЬ!$AJ10=GRID!$B$3:$BI$3), 0))*GRID!$B$67,
ROUNDUP(INDEX(GRID!$B$4:$BI$14,MATCH(S$7,GRID!$A$4:$A$14,0),MATCH(1,($U$2=GRID!$B$1:$BI$1)*(КАЛЕНДАРЬ!$AJ10=GRID!$B$3:$BI$3),0))*GRID!$B$66*(1-GRID!$B$69),0))</f>
        <v>#N/A</v>
      </c>
      <c r="T292" s="48" t="e" cm="1">
        <f t="array" ref="T292">IF($I$2="Раннее бронирование",
INDEX(GRID!$B$17:$BI$27,MATCH(S$7,GRID!$A$17:$A$27,0),MATCH(1,($U$2=GRID!$B$1:$BI$1)*(КАЛЕНДАРЬ!$AJ10=GRID!$B$3:$BI$3), 0))*GRID!$B$67,
ROUNDUP(INDEX(GRID!$B$17:$BI$27,MATCH(S$7,GRID!$A$17:$A$27,0),MATCH(1,($U$2=GRID!$B$1:$BI$1)*(КАЛЕНДАРЬ!$AJ10=GRID!$B$3:$BI$3), 0))*GRID!$B$66*(1-GRID!$B$69),0))</f>
        <v>#N/A</v>
      </c>
      <c r="U292" s="47" cm="1">
        <f t="array" ref="U292">IF($I$2="Раннее бронирование",
INDEX(GRID!$B$4:$BI$14,MATCH(U$7,GRID!$A$4:$A$14,0),MATCH(1,($U$2=GRID!$B$1:$BI$1)*(КАЛЕНДАРЬ!$AJ10=GRID!$B$3:$BI$3), 0))*GRID!$B$67,
ROUNDUP(INDEX(GRID!$B$4:$BI$14,MATCH(U$7,GRID!$A$4:$A$14,0),MATCH(1,($U$2=GRID!$B$1:$BI$1)*(КАЛЕНДАРЬ!$AJ10=GRID!$B$3:$BI$3),0))*GRID!$B$66*(1-GRID!$B$69),0))</f>
        <v>30600</v>
      </c>
      <c r="V292" s="48" cm="1">
        <f t="array" ref="V292">IF($I$2="Раннее бронирование",
INDEX(GRID!$B$17:$BI$27,MATCH(U$7,GRID!$A$17:$A$27,0),MATCH(1,($U$2=GRID!$B$1:$BI$1)*(КАЛЕНДАРЬ!$AJ10=GRID!$B$3:$BI$3), 0))*GRID!$B$67,
ROUNDUP(INDEX(GRID!$B$17:$BI$27,MATCH(U$7,GRID!$A$17:$A$27,0),MATCH(1,($U$2=GRID!$B$1:$BI$1)*(КАЛЕНДАРЬ!$AJ10=GRID!$B$3:$BI$3), 0))*GRID!$B$66*(1-GRID!$B$69),0))</f>
        <v>32300</v>
      </c>
      <c r="W292" s="47" cm="1">
        <f t="array" ref="W292">IF($I$2="Раннее бронирование",
INDEX(GRID!$B$4:$BI$14,MATCH(W$7,GRID!$A$4:$A$14,0),MATCH(1,($U$2=GRID!$B$1:$BI$1)*(КАЛЕНДАРЬ!$AJ10=GRID!$B$3:$BI$3), 0))*GRID!$B$67,
ROUNDUP(INDEX(GRID!$B$4:$BI$14,MATCH(W$7,GRID!$A$4:$A$14,0),MATCH(1,($U$2=GRID!$B$1:$BI$1)*(КАЛЕНДАРЬ!$AJ10=GRID!$B$3:$BI$3),0))*GRID!$B$66*(1-GRID!$B$69),0))</f>
        <v>130560</v>
      </c>
      <c r="X292" s="48" cm="1">
        <f t="array" ref="X292">IF($I$2="Раннее бронирование",
INDEX(GRID!$B$17:$BI$27,MATCH(W$7,GRID!$A$17:$A$27,0),MATCH(1,($U$2=GRID!$B$1:$BI$1)*(КАЛЕНДАРЬ!$AJ10=GRID!$B$3:$BI$3), 0))*GRID!$B$67,
ROUNDUP(INDEX(GRID!$B$17:$BI$27,MATCH(W$7,GRID!$A$17:$A$27,0),MATCH(1,($U$2=GRID!$B$1:$BI$1)*(КАЛЕНДАРЬ!$AJ10=GRID!$B$3:$BI$3), 0))*GRID!$B$66*(1-GRID!$B$69),0))</f>
        <v>132260</v>
      </c>
    </row>
    <row r="293" spans="1:24" hidden="1" x14ac:dyDescent="0.2">
      <c r="A293" s="117" t="s">
        <v>42</v>
      </c>
      <c r="B293" s="117">
        <v>8</v>
      </c>
      <c r="C293" s="47" cm="1">
        <f t="array" ref="C293">IF($I$2="Раннее бронирование",
INDEX(GRID!$B$4:$BI$14,MATCH(C$7,GRID!$A$4:$A$14,0),MATCH(1,($U$2=GRID!$B$1:$BI$1)*(КАЛЕНДАРЬ!$AJ11=GRID!$B$3:$BI$3), 0))*GRID!$B$67,
ROUNDUP(INDEX(GRID!$B$4:$BI$14,MATCH(C$7,GRID!$A$4:$A$14,0),MATCH(1,($U$2=GRID!$B$1:$BI$1)*(КАЛЕНДАРЬ!$AJ11=GRID!$B$3:$BI$3),0))*GRID!$B$66*(1-GRID!$B$69),0))</f>
        <v>10200</v>
      </c>
      <c r="D293" s="48" cm="1">
        <f t="array" ref="D293">IF($I$2="Раннее бронирование",
INDEX(GRID!$B$17:$BI$27,MATCH(C$7,GRID!$A$17:$A$27,0),MATCH(1,($U$2=GRID!$B$1:$BI$1)*(КАЛЕНДАРЬ!$AJ11=GRID!$B$3:$BI$3), 0))*GRID!$B$67,
ROUNDUP(INDEX(GRID!$B$17:$BI$27,MATCH(C$7,GRID!$A$17:$A$27,0),MATCH(1,($U$2=GRID!$B$1:$BI$1)*(КАЛЕНДАРЬ!$AJ11=GRID!$B$3:$BI$3), 0))*GRID!$B$66*(1-GRID!$B$69),0))</f>
        <v>11900</v>
      </c>
      <c r="E293" s="47" cm="1">
        <f t="array" ref="E293">IF($I$2="Раннее бронирование",
INDEX(GRID!$B$4:$BI$14,MATCH(E$7,GRID!$A$4:$A$14,0),MATCH(1,($U$2=GRID!$B$1:$BI$1)*(КАЛЕНДАРЬ!$AJ11=GRID!$B$3:$BI$3), 0))*GRID!$B$67,
ROUNDUP(INDEX(GRID!$B$4:$BI$14,MATCH(E$7,GRID!$A$4:$A$14,0),MATCH(1,($U$2=GRID!$B$1:$BI$1)*(КАЛЕНДАРЬ!$AJ11=GRID!$B$3:$BI$3),0))*GRID!$B$66*(1-GRID!$B$69),0))</f>
        <v>11016</v>
      </c>
      <c r="F293" s="48" cm="1">
        <f t="array" ref="F293">IF($I$2="Раннее бронирование",
INDEX(GRID!$B$17:$BI$27,MATCH(E$7,GRID!$A$17:$A$27,0),MATCH(1,($U$2=GRID!$B$1:$BI$1)*(КАЛЕНДАРЬ!$AJ11=GRID!$B$3:$BI$3), 0))*GRID!$B$67,
ROUNDUP(INDEX(GRID!$B$17:$BI$27,MATCH(E$7,GRID!$A$17:$A$27,0),MATCH(1,($U$2=GRID!$B$1:$BI$1)*(КАЛЕНДАРЬ!$AJ11=GRID!$B$3:$BI$3), 0))*GRID!$B$66*(1-GRID!$B$69),0))</f>
        <v>12716</v>
      </c>
      <c r="G293" s="47" t="e" cm="1">
        <f t="array" ref="G293">IF($I$2="Раннее бронирование",
INDEX(GRID!$B$4:$BI$14,MATCH(G$7,GRID!$A$4:$A$14,0),MATCH(1,($U$2=GRID!$B$1:$BI$1)*(КАЛЕНДАРЬ!$AJ11=GRID!$B$3:$BI$3), 0))*GRID!$B$67,
ROUNDUP(INDEX(GRID!$B$4:$BI$14,MATCH(G$7,GRID!$A$4:$A$14,0),MATCH(1,($U$2=GRID!$B$1:$BI$1)*(КАЛЕНДАРЬ!$AJ11=GRID!$B$3:$BI$3),0))*GRID!$B$66*(1-GRID!$B$69),0))</f>
        <v>#N/A</v>
      </c>
      <c r="H293" s="48" t="e" cm="1">
        <f t="array" ref="H293">IF($I$2="Раннее бронирование",
INDEX(GRID!$B$17:$BI$27,MATCH(G$7,GRID!$A$17:$A$27,0),MATCH(1,($U$2=GRID!$B$1:$BI$1)*(КАЛЕНДАРЬ!$AJ11=GRID!$B$3:$BI$3), 0))*GRID!$B$67,
ROUNDUP(INDEX(GRID!$B$17:$BI$27,MATCH(G$7,GRID!$A$17:$A$27,0),MATCH(1,($U$2=GRID!$B$1:$BI$1)*(КАЛЕНДАРЬ!$AJ11=GRID!$B$3:$BI$3), 0))*GRID!$B$66*(1-GRID!$B$69),0))</f>
        <v>#N/A</v>
      </c>
      <c r="I293" s="47" t="e" cm="1">
        <f t="array" ref="I293">IF($I$2="Раннее бронирование",
INDEX(GRID!$B$4:$BI$14,MATCH(I$7,GRID!$A$4:$A$14,0),MATCH(1,($U$2=GRID!$B$1:$BI$1)*(КАЛЕНДАРЬ!$AJ11=GRID!$B$3:$BI$3), 0))*GRID!$B$67,
ROUNDUP(INDEX(GRID!$B$4:$BI$14,MATCH(I$7,GRID!$A$4:$A$14,0),MATCH(1,($U$2=GRID!$B$1:$BI$1)*(КАЛЕНДАРЬ!$AJ11=GRID!$B$3:$BI$3),0))*GRID!$B$66*(1-GRID!$B$69),0))</f>
        <v>#N/A</v>
      </c>
      <c r="J293" s="48" t="e" cm="1">
        <f t="array" ref="J293">IF($I$2="Раннее бронирование",
INDEX(GRID!$B$17:$BI$27,MATCH(I$7,GRID!$A$17:$A$27,0),MATCH(1,($U$2=GRID!$B$1:$BI$1)*(КАЛЕНДАРЬ!$AJ11=GRID!$B$3:$BI$3), 0))*GRID!$B$67,
ROUNDUP(INDEX(GRID!$B$17:$BI$27,MATCH(I$7,GRID!$A$17:$A$27,0),MATCH(1,($U$2=GRID!$B$1:$BI$1)*(КАЛЕНДАРЬ!$AJ11=GRID!$B$3:$BI$3), 0))*GRID!$B$66*(1-GRID!$B$69),0))</f>
        <v>#N/A</v>
      </c>
      <c r="K293" s="47" cm="1">
        <f t="array" ref="K293">IF($I$2="Раннее бронирование",
INDEX(GRID!$B$4:$BI$14,MATCH(K$7,GRID!$A$4:$A$14,0),MATCH(1,($U$2=GRID!$B$1:$BI$1)*(КАЛЕНДАРЬ!$AJ11=GRID!$B$3:$BI$3), 0))*GRID!$B$67,
ROUNDUP(INDEX(GRID!$B$4:$BI$14,MATCH(K$7,GRID!$A$4:$A$14,0),MATCH(1,($U$2=GRID!$B$1:$BI$1)*(КАЛЕНДАРЬ!$AJ11=GRID!$B$3:$BI$3),0))*GRID!$B$66*(1-GRID!$B$69),0))</f>
        <v>13872</v>
      </c>
      <c r="L293" s="48" cm="1">
        <f t="array" ref="L293">IF($I$2="Раннее бронирование",
INDEX(GRID!$B$17:$BI$27,MATCH(K$7,GRID!$A$17:$A$27,0),MATCH(1,($U$2=GRID!$B$1:$BI$1)*(КАЛЕНДАРЬ!$AJ11=GRID!$B$3:$BI$3), 0))*GRID!$B$67,
ROUNDUP(INDEX(GRID!$B$17:$BI$27,MATCH(K$7,GRID!$A$17:$A$27,0),MATCH(1,($U$2=GRID!$B$1:$BI$1)*(КАЛЕНДАРЬ!$AJ11=GRID!$B$3:$BI$3), 0))*GRID!$B$66*(1-GRID!$B$69),0))</f>
        <v>15572</v>
      </c>
      <c r="M293" s="47" cm="1">
        <f t="array" ref="M293">IF($I$2="Раннее бронирование",
INDEX(GRID!$B$4:$BI$14,MATCH(M$7,GRID!$A$4:$A$14,0),MATCH(1,($U$2=GRID!$B$1:$BI$1)*(КАЛЕНДАРЬ!$AJ11=GRID!$B$3:$BI$3), 0))*GRID!$B$67,
ROUNDUP(INDEX(GRID!$B$4:$BI$14,MATCH(M$7,GRID!$A$4:$A$14,0),MATCH(1,($U$2=GRID!$B$1:$BI$1)*(КАЛЕНДАРЬ!$AJ11=GRID!$B$3:$BI$3),0))*GRID!$B$66*(1-GRID!$B$69),0))</f>
        <v>14960</v>
      </c>
      <c r="N293" s="48" cm="1">
        <f t="array" ref="N293">IF($I$2="Раннее бронирование",
INDEX(GRID!$B$17:$BI$27,MATCH(M$7,GRID!$A$17:$A$27,0),MATCH(1,($U$2=GRID!$B$1:$BI$1)*(КАЛЕНДАРЬ!$AJ11=GRID!$B$3:$BI$3), 0))*GRID!$B$67,
ROUNDUP(INDEX(GRID!$B$17:$BI$27,MATCH(M$7,GRID!$A$17:$A$27,0),MATCH(1,($U$2=GRID!$B$1:$BI$1)*(КАЛЕНДАРЬ!$AJ11=GRID!$B$3:$BI$3), 0))*GRID!$B$66*(1-GRID!$B$69),0))</f>
        <v>16660</v>
      </c>
      <c r="O293" s="47" cm="1">
        <f t="array" ref="O293">IF($I$2="Раннее бронирование",
INDEX(GRID!$B$4:$BI$14,MATCH(O$7,GRID!$A$4:$A$14,0),MATCH(1,($U$2=GRID!$B$1:$BI$1)*(КАЛЕНДАРЬ!$AJ11=GRID!$B$3:$BI$3), 0))*GRID!$B$67,
ROUNDUP(INDEX(GRID!$B$4:$BI$14,MATCH(O$7,GRID!$A$4:$A$14,0),MATCH(1,($U$2=GRID!$B$1:$BI$1)*(КАЛЕНДАРЬ!$AJ11=GRID!$B$3:$BI$3),0))*GRID!$B$66*(1-GRID!$B$69),0))</f>
        <v>20128</v>
      </c>
      <c r="P293" s="48" cm="1">
        <f t="array" ref="P293">IF($I$2="Раннее бронирование",
INDEX(GRID!$B$17:$BI$27,MATCH(O$7,GRID!$A$17:$A$27,0),MATCH(1,($U$2=GRID!$B$1:$BI$1)*(КАЛЕНДАРЬ!$AJ11=GRID!$B$3:$BI$3), 0))*GRID!$B$67,
ROUNDUP(INDEX(GRID!$B$17:$BI$27,MATCH(O$7,GRID!$A$17:$A$27,0),MATCH(1,($U$2=GRID!$B$1:$BI$1)*(КАЛЕНДАРЬ!$AJ11=GRID!$B$3:$BI$3), 0))*GRID!$B$66*(1-GRID!$B$69),0))</f>
        <v>21828</v>
      </c>
      <c r="Q293" s="47" t="e" cm="1">
        <f t="array" ref="Q293">IF($I$2="Раннее бронирование",
INDEX(GRID!$B$4:$BI$14,MATCH(Q$7,GRID!$A$4:$A$14,0),MATCH(1,($U$2=GRID!$B$1:$BI$1)*(КАЛЕНДАРЬ!$AJ11=GRID!$B$3:$BI$3), 0))*GRID!$B$67,
ROUNDUP(INDEX(GRID!$B$4:$BI$14,MATCH(Q$7,GRID!$A$4:$A$14,0),MATCH(1,($U$2=GRID!$B$1:$BI$1)*(КАЛЕНДАРЬ!$AJ11=GRID!$B$3:$BI$3),0))*GRID!$B$66*(1-GRID!$B$69),0))</f>
        <v>#N/A</v>
      </c>
      <c r="R293" s="48" t="e" cm="1">
        <f t="array" ref="R293">IF($I$2="Раннее бронирование",
INDEX(GRID!$B$17:$BI$27,MATCH(Q$7,GRID!$A$17:$A$27,0),MATCH(1,($U$2=GRID!$B$1:$BI$1)*(КАЛЕНДАРЬ!$AJ11=GRID!$B$3:$BI$3), 0))*GRID!$B$67,
ROUNDUP(INDEX(GRID!$B$17:$BI$27,MATCH(Q$7,GRID!$A$17:$A$27,0),MATCH(1,($U$2=GRID!$B$1:$BI$1)*(КАЛЕНДАРЬ!$AJ11=GRID!$B$3:$BI$3), 0))*GRID!$B$66*(1-GRID!$B$69),0))</f>
        <v>#N/A</v>
      </c>
      <c r="S293" s="47" t="e" cm="1">
        <f t="array" ref="S293">IF($I$2="Раннее бронирование",
INDEX(GRID!$B$4:$BI$14,MATCH(S$7,GRID!$A$4:$A$14,0),MATCH(1,($U$2=GRID!$B$1:$BI$1)*(КАЛЕНДАРЬ!$AJ11=GRID!$B$3:$BI$3), 0))*GRID!$B$67,
ROUNDUP(INDEX(GRID!$B$4:$BI$14,MATCH(S$7,GRID!$A$4:$A$14,0),MATCH(1,($U$2=GRID!$B$1:$BI$1)*(КАЛЕНДАРЬ!$AJ11=GRID!$B$3:$BI$3),0))*GRID!$B$66*(1-GRID!$B$69),0))</f>
        <v>#N/A</v>
      </c>
      <c r="T293" s="48" t="e" cm="1">
        <f t="array" ref="T293">IF($I$2="Раннее бронирование",
INDEX(GRID!$B$17:$BI$27,MATCH(S$7,GRID!$A$17:$A$27,0),MATCH(1,($U$2=GRID!$B$1:$BI$1)*(КАЛЕНДАРЬ!$AJ11=GRID!$B$3:$BI$3), 0))*GRID!$B$67,
ROUNDUP(INDEX(GRID!$B$17:$BI$27,MATCH(S$7,GRID!$A$17:$A$27,0),MATCH(1,($U$2=GRID!$B$1:$BI$1)*(КАЛЕНДАРЬ!$AJ11=GRID!$B$3:$BI$3), 0))*GRID!$B$66*(1-GRID!$B$69),0))</f>
        <v>#N/A</v>
      </c>
      <c r="U293" s="47" cm="1">
        <f t="array" ref="U293">IF($I$2="Раннее бронирование",
INDEX(GRID!$B$4:$BI$14,MATCH(U$7,GRID!$A$4:$A$14,0),MATCH(1,($U$2=GRID!$B$1:$BI$1)*(КАЛЕНДАРЬ!$AJ11=GRID!$B$3:$BI$3), 0))*GRID!$B$67,
ROUNDUP(INDEX(GRID!$B$4:$BI$14,MATCH(U$7,GRID!$A$4:$A$14,0),MATCH(1,($U$2=GRID!$B$1:$BI$1)*(КАЛЕНДАРЬ!$AJ11=GRID!$B$3:$BI$3),0))*GRID!$B$66*(1-GRID!$B$69),0))</f>
        <v>30600</v>
      </c>
      <c r="V293" s="48" cm="1">
        <f t="array" ref="V293">IF($I$2="Раннее бронирование",
INDEX(GRID!$B$17:$BI$27,MATCH(U$7,GRID!$A$17:$A$27,0),MATCH(1,($U$2=GRID!$B$1:$BI$1)*(КАЛЕНДАРЬ!$AJ11=GRID!$B$3:$BI$3), 0))*GRID!$B$67,
ROUNDUP(INDEX(GRID!$B$17:$BI$27,MATCH(U$7,GRID!$A$17:$A$27,0),MATCH(1,($U$2=GRID!$B$1:$BI$1)*(КАЛЕНДАРЬ!$AJ11=GRID!$B$3:$BI$3), 0))*GRID!$B$66*(1-GRID!$B$69),0))</f>
        <v>32300</v>
      </c>
      <c r="W293" s="47" cm="1">
        <f t="array" ref="W293">IF($I$2="Раннее бронирование",
INDEX(GRID!$B$4:$BI$14,MATCH(W$7,GRID!$A$4:$A$14,0),MATCH(1,($U$2=GRID!$B$1:$BI$1)*(КАЛЕНДАРЬ!$AJ11=GRID!$B$3:$BI$3), 0))*GRID!$B$67,
ROUNDUP(INDEX(GRID!$B$4:$BI$14,MATCH(W$7,GRID!$A$4:$A$14,0),MATCH(1,($U$2=GRID!$B$1:$BI$1)*(КАЛЕНДАРЬ!$AJ11=GRID!$B$3:$BI$3),0))*GRID!$B$66*(1-GRID!$B$69),0))</f>
        <v>130560</v>
      </c>
      <c r="X293" s="48" cm="1">
        <f t="array" ref="X293">IF($I$2="Раннее бронирование",
INDEX(GRID!$B$17:$BI$27,MATCH(W$7,GRID!$A$17:$A$27,0),MATCH(1,($U$2=GRID!$B$1:$BI$1)*(КАЛЕНДАРЬ!$AJ11=GRID!$B$3:$BI$3), 0))*GRID!$B$67,
ROUNDUP(INDEX(GRID!$B$17:$BI$27,MATCH(W$7,GRID!$A$17:$A$27,0),MATCH(1,($U$2=GRID!$B$1:$BI$1)*(КАЛЕНДАРЬ!$AJ11=GRID!$B$3:$BI$3), 0))*GRID!$B$66*(1-GRID!$B$69),0))</f>
        <v>132260</v>
      </c>
    </row>
    <row r="294" spans="1:24" hidden="1" x14ac:dyDescent="0.2">
      <c r="A294" s="117" t="s">
        <v>43</v>
      </c>
      <c r="B294" s="117">
        <v>9</v>
      </c>
      <c r="C294" s="47" cm="1">
        <f t="array" ref="C294">IF($I$2="Раннее бронирование",
INDEX(GRID!$B$4:$BI$14,MATCH(C$7,GRID!$A$4:$A$14,0),MATCH(1,($U$2=GRID!$B$1:$BI$1)*(КАЛЕНДАРЬ!$AJ12=GRID!$B$3:$BI$3), 0))*GRID!$B$67,
ROUNDUP(INDEX(GRID!$B$4:$BI$14,MATCH(C$7,GRID!$A$4:$A$14,0),MATCH(1,($U$2=GRID!$B$1:$BI$1)*(КАЛЕНДАРЬ!$AJ12=GRID!$B$3:$BI$3),0))*GRID!$B$66*(1-GRID!$B$69),0))</f>
        <v>10200</v>
      </c>
      <c r="D294" s="48" cm="1">
        <f t="array" ref="D294">IF($I$2="Раннее бронирование",
INDEX(GRID!$B$17:$BI$27,MATCH(C$7,GRID!$A$17:$A$27,0),MATCH(1,($U$2=GRID!$B$1:$BI$1)*(КАЛЕНДАРЬ!$AJ12=GRID!$B$3:$BI$3), 0))*GRID!$B$67,
ROUNDUP(INDEX(GRID!$B$17:$BI$27,MATCH(C$7,GRID!$A$17:$A$27,0),MATCH(1,($U$2=GRID!$B$1:$BI$1)*(КАЛЕНДАРЬ!$AJ12=GRID!$B$3:$BI$3), 0))*GRID!$B$66*(1-GRID!$B$69),0))</f>
        <v>11900</v>
      </c>
      <c r="E294" s="47" cm="1">
        <f t="array" ref="E294">IF($I$2="Раннее бронирование",
INDEX(GRID!$B$4:$BI$14,MATCH(E$7,GRID!$A$4:$A$14,0),MATCH(1,($U$2=GRID!$B$1:$BI$1)*(КАЛЕНДАРЬ!$AJ12=GRID!$B$3:$BI$3), 0))*GRID!$B$67,
ROUNDUP(INDEX(GRID!$B$4:$BI$14,MATCH(E$7,GRID!$A$4:$A$14,0),MATCH(1,($U$2=GRID!$B$1:$BI$1)*(КАЛЕНДАРЬ!$AJ12=GRID!$B$3:$BI$3),0))*GRID!$B$66*(1-GRID!$B$69),0))</f>
        <v>11016</v>
      </c>
      <c r="F294" s="48" cm="1">
        <f t="array" ref="F294">IF($I$2="Раннее бронирование",
INDEX(GRID!$B$17:$BI$27,MATCH(E$7,GRID!$A$17:$A$27,0),MATCH(1,($U$2=GRID!$B$1:$BI$1)*(КАЛЕНДАРЬ!$AJ12=GRID!$B$3:$BI$3), 0))*GRID!$B$67,
ROUNDUP(INDEX(GRID!$B$17:$BI$27,MATCH(E$7,GRID!$A$17:$A$27,0),MATCH(1,($U$2=GRID!$B$1:$BI$1)*(КАЛЕНДАРЬ!$AJ12=GRID!$B$3:$BI$3), 0))*GRID!$B$66*(1-GRID!$B$69),0))</f>
        <v>12716</v>
      </c>
      <c r="G294" s="47" t="e" cm="1">
        <f t="array" ref="G294">IF($I$2="Раннее бронирование",
INDEX(GRID!$B$4:$BI$14,MATCH(G$7,GRID!$A$4:$A$14,0),MATCH(1,($U$2=GRID!$B$1:$BI$1)*(КАЛЕНДАРЬ!$AJ12=GRID!$B$3:$BI$3), 0))*GRID!$B$67,
ROUNDUP(INDEX(GRID!$B$4:$BI$14,MATCH(G$7,GRID!$A$4:$A$14,0),MATCH(1,($U$2=GRID!$B$1:$BI$1)*(КАЛЕНДАРЬ!$AJ12=GRID!$B$3:$BI$3),0))*GRID!$B$66*(1-GRID!$B$69),0))</f>
        <v>#N/A</v>
      </c>
      <c r="H294" s="48" t="e" cm="1">
        <f t="array" ref="H294">IF($I$2="Раннее бронирование",
INDEX(GRID!$B$17:$BI$27,MATCH(G$7,GRID!$A$17:$A$27,0),MATCH(1,($U$2=GRID!$B$1:$BI$1)*(КАЛЕНДАРЬ!$AJ12=GRID!$B$3:$BI$3), 0))*GRID!$B$67,
ROUNDUP(INDEX(GRID!$B$17:$BI$27,MATCH(G$7,GRID!$A$17:$A$27,0),MATCH(1,($U$2=GRID!$B$1:$BI$1)*(КАЛЕНДАРЬ!$AJ12=GRID!$B$3:$BI$3), 0))*GRID!$B$66*(1-GRID!$B$69),0))</f>
        <v>#N/A</v>
      </c>
      <c r="I294" s="47" t="e" cm="1">
        <f t="array" ref="I294">IF($I$2="Раннее бронирование",
INDEX(GRID!$B$4:$BI$14,MATCH(I$7,GRID!$A$4:$A$14,0),MATCH(1,($U$2=GRID!$B$1:$BI$1)*(КАЛЕНДАРЬ!$AJ12=GRID!$B$3:$BI$3), 0))*GRID!$B$67,
ROUNDUP(INDEX(GRID!$B$4:$BI$14,MATCH(I$7,GRID!$A$4:$A$14,0),MATCH(1,($U$2=GRID!$B$1:$BI$1)*(КАЛЕНДАРЬ!$AJ12=GRID!$B$3:$BI$3),0))*GRID!$B$66*(1-GRID!$B$69),0))</f>
        <v>#N/A</v>
      </c>
      <c r="J294" s="48" t="e" cm="1">
        <f t="array" ref="J294">IF($I$2="Раннее бронирование",
INDEX(GRID!$B$17:$BI$27,MATCH(I$7,GRID!$A$17:$A$27,0),MATCH(1,($U$2=GRID!$B$1:$BI$1)*(КАЛЕНДАРЬ!$AJ12=GRID!$B$3:$BI$3), 0))*GRID!$B$67,
ROUNDUP(INDEX(GRID!$B$17:$BI$27,MATCH(I$7,GRID!$A$17:$A$27,0),MATCH(1,($U$2=GRID!$B$1:$BI$1)*(КАЛЕНДАРЬ!$AJ12=GRID!$B$3:$BI$3), 0))*GRID!$B$66*(1-GRID!$B$69),0))</f>
        <v>#N/A</v>
      </c>
      <c r="K294" s="47" cm="1">
        <f t="array" ref="K294">IF($I$2="Раннее бронирование",
INDEX(GRID!$B$4:$BI$14,MATCH(K$7,GRID!$A$4:$A$14,0),MATCH(1,($U$2=GRID!$B$1:$BI$1)*(КАЛЕНДАРЬ!$AJ12=GRID!$B$3:$BI$3), 0))*GRID!$B$67,
ROUNDUP(INDEX(GRID!$B$4:$BI$14,MATCH(K$7,GRID!$A$4:$A$14,0),MATCH(1,($U$2=GRID!$B$1:$BI$1)*(КАЛЕНДАРЬ!$AJ12=GRID!$B$3:$BI$3),0))*GRID!$B$66*(1-GRID!$B$69),0))</f>
        <v>13872</v>
      </c>
      <c r="L294" s="48" cm="1">
        <f t="array" ref="L294">IF($I$2="Раннее бронирование",
INDEX(GRID!$B$17:$BI$27,MATCH(K$7,GRID!$A$17:$A$27,0),MATCH(1,($U$2=GRID!$B$1:$BI$1)*(КАЛЕНДАРЬ!$AJ12=GRID!$B$3:$BI$3), 0))*GRID!$B$67,
ROUNDUP(INDEX(GRID!$B$17:$BI$27,MATCH(K$7,GRID!$A$17:$A$27,0),MATCH(1,($U$2=GRID!$B$1:$BI$1)*(КАЛЕНДАРЬ!$AJ12=GRID!$B$3:$BI$3), 0))*GRID!$B$66*(1-GRID!$B$69),0))</f>
        <v>15572</v>
      </c>
      <c r="M294" s="47" cm="1">
        <f t="array" ref="M294">IF($I$2="Раннее бронирование",
INDEX(GRID!$B$4:$BI$14,MATCH(M$7,GRID!$A$4:$A$14,0),MATCH(1,($U$2=GRID!$B$1:$BI$1)*(КАЛЕНДАРЬ!$AJ12=GRID!$B$3:$BI$3), 0))*GRID!$B$67,
ROUNDUP(INDEX(GRID!$B$4:$BI$14,MATCH(M$7,GRID!$A$4:$A$14,0),MATCH(1,($U$2=GRID!$B$1:$BI$1)*(КАЛЕНДАРЬ!$AJ12=GRID!$B$3:$BI$3),0))*GRID!$B$66*(1-GRID!$B$69),0))</f>
        <v>14960</v>
      </c>
      <c r="N294" s="48" cm="1">
        <f t="array" ref="N294">IF($I$2="Раннее бронирование",
INDEX(GRID!$B$17:$BI$27,MATCH(M$7,GRID!$A$17:$A$27,0),MATCH(1,($U$2=GRID!$B$1:$BI$1)*(КАЛЕНДАРЬ!$AJ12=GRID!$B$3:$BI$3), 0))*GRID!$B$67,
ROUNDUP(INDEX(GRID!$B$17:$BI$27,MATCH(M$7,GRID!$A$17:$A$27,0),MATCH(1,($U$2=GRID!$B$1:$BI$1)*(КАЛЕНДАРЬ!$AJ12=GRID!$B$3:$BI$3), 0))*GRID!$B$66*(1-GRID!$B$69),0))</f>
        <v>16660</v>
      </c>
      <c r="O294" s="47" cm="1">
        <f t="array" ref="O294">IF($I$2="Раннее бронирование",
INDEX(GRID!$B$4:$BI$14,MATCH(O$7,GRID!$A$4:$A$14,0),MATCH(1,($U$2=GRID!$B$1:$BI$1)*(КАЛЕНДАРЬ!$AJ12=GRID!$B$3:$BI$3), 0))*GRID!$B$67,
ROUNDUP(INDEX(GRID!$B$4:$BI$14,MATCH(O$7,GRID!$A$4:$A$14,0),MATCH(1,($U$2=GRID!$B$1:$BI$1)*(КАЛЕНДАРЬ!$AJ12=GRID!$B$3:$BI$3),0))*GRID!$B$66*(1-GRID!$B$69),0))</f>
        <v>20128</v>
      </c>
      <c r="P294" s="48" cm="1">
        <f t="array" ref="P294">IF($I$2="Раннее бронирование",
INDEX(GRID!$B$17:$BI$27,MATCH(O$7,GRID!$A$17:$A$27,0),MATCH(1,($U$2=GRID!$B$1:$BI$1)*(КАЛЕНДАРЬ!$AJ12=GRID!$B$3:$BI$3), 0))*GRID!$B$67,
ROUNDUP(INDEX(GRID!$B$17:$BI$27,MATCH(O$7,GRID!$A$17:$A$27,0),MATCH(1,($U$2=GRID!$B$1:$BI$1)*(КАЛЕНДАРЬ!$AJ12=GRID!$B$3:$BI$3), 0))*GRID!$B$66*(1-GRID!$B$69),0))</f>
        <v>21828</v>
      </c>
      <c r="Q294" s="47" t="e" cm="1">
        <f t="array" ref="Q294">IF($I$2="Раннее бронирование",
INDEX(GRID!$B$4:$BI$14,MATCH(Q$7,GRID!$A$4:$A$14,0),MATCH(1,($U$2=GRID!$B$1:$BI$1)*(КАЛЕНДАРЬ!$AJ12=GRID!$B$3:$BI$3), 0))*GRID!$B$67,
ROUNDUP(INDEX(GRID!$B$4:$BI$14,MATCH(Q$7,GRID!$A$4:$A$14,0),MATCH(1,($U$2=GRID!$B$1:$BI$1)*(КАЛЕНДАРЬ!$AJ12=GRID!$B$3:$BI$3),0))*GRID!$B$66*(1-GRID!$B$69),0))</f>
        <v>#N/A</v>
      </c>
      <c r="R294" s="48" t="e" cm="1">
        <f t="array" ref="R294">IF($I$2="Раннее бронирование",
INDEX(GRID!$B$17:$BI$27,MATCH(Q$7,GRID!$A$17:$A$27,0),MATCH(1,($U$2=GRID!$B$1:$BI$1)*(КАЛЕНДАРЬ!$AJ12=GRID!$B$3:$BI$3), 0))*GRID!$B$67,
ROUNDUP(INDEX(GRID!$B$17:$BI$27,MATCH(Q$7,GRID!$A$17:$A$27,0),MATCH(1,($U$2=GRID!$B$1:$BI$1)*(КАЛЕНДАРЬ!$AJ12=GRID!$B$3:$BI$3), 0))*GRID!$B$66*(1-GRID!$B$69),0))</f>
        <v>#N/A</v>
      </c>
      <c r="S294" s="47" t="e" cm="1">
        <f t="array" ref="S294">IF($I$2="Раннее бронирование",
INDEX(GRID!$B$4:$BI$14,MATCH(S$7,GRID!$A$4:$A$14,0),MATCH(1,($U$2=GRID!$B$1:$BI$1)*(КАЛЕНДАРЬ!$AJ12=GRID!$B$3:$BI$3), 0))*GRID!$B$67,
ROUNDUP(INDEX(GRID!$B$4:$BI$14,MATCH(S$7,GRID!$A$4:$A$14,0),MATCH(1,($U$2=GRID!$B$1:$BI$1)*(КАЛЕНДАРЬ!$AJ12=GRID!$B$3:$BI$3),0))*GRID!$B$66*(1-GRID!$B$69),0))</f>
        <v>#N/A</v>
      </c>
      <c r="T294" s="48" t="e" cm="1">
        <f t="array" ref="T294">IF($I$2="Раннее бронирование",
INDEX(GRID!$B$17:$BI$27,MATCH(S$7,GRID!$A$17:$A$27,0),MATCH(1,($U$2=GRID!$B$1:$BI$1)*(КАЛЕНДАРЬ!$AJ12=GRID!$B$3:$BI$3), 0))*GRID!$B$67,
ROUNDUP(INDEX(GRID!$B$17:$BI$27,MATCH(S$7,GRID!$A$17:$A$27,0),MATCH(1,($U$2=GRID!$B$1:$BI$1)*(КАЛЕНДАРЬ!$AJ12=GRID!$B$3:$BI$3), 0))*GRID!$B$66*(1-GRID!$B$69),0))</f>
        <v>#N/A</v>
      </c>
      <c r="U294" s="47" cm="1">
        <f t="array" ref="U294">IF($I$2="Раннее бронирование",
INDEX(GRID!$B$4:$BI$14,MATCH(U$7,GRID!$A$4:$A$14,0),MATCH(1,($U$2=GRID!$B$1:$BI$1)*(КАЛЕНДАРЬ!$AJ12=GRID!$B$3:$BI$3), 0))*GRID!$B$67,
ROUNDUP(INDEX(GRID!$B$4:$BI$14,MATCH(U$7,GRID!$A$4:$A$14,0),MATCH(1,($U$2=GRID!$B$1:$BI$1)*(КАЛЕНДАРЬ!$AJ12=GRID!$B$3:$BI$3),0))*GRID!$B$66*(1-GRID!$B$69),0))</f>
        <v>30600</v>
      </c>
      <c r="V294" s="48" cm="1">
        <f t="array" ref="V294">IF($I$2="Раннее бронирование",
INDEX(GRID!$B$17:$BI$27,MATCH(U$7,GRID!$A$17:$A$27,0),MATCH(1,($U$2=GRID!$B$1:$BI$1)*(КАЛЕНДАРЬ!$AJ12=GRID!$B$3:$BI$3), 0))*GRID!$B$67,
ROUNDUP(INDEX(GRID!$B$17:$BI$27,MATCH(U$7,GRID!$A$17:$A$27,0),MATCH(1,($U$2=GRID!$B$1:$BI$1)*(КАЛЕНДАРЬ!$AJ12=GRID!$B$3:$BI$3), 0))*GRID!$B$66*(1-GRID!$B$69),0))</f>
        <v>32300</v>
      </c>
      <c r="W294" s="47" cm="1">
        <f t="array" ref="W294">IF($I$2="Раннее бронирование",
INDEX(GRID!$B$4:$BI$14,MATCH(W$7,GRID!$A$4:$A$14,0),MATCH(1,($U$2=GRID!$B$1:$BI$1)*(КАЛЕНДАРЬ!$AJ12=GRID!$B$3:$BI$3), 0))*GRID!$B$67,
ROUNDUP(INDEX(GRID!$B$4:$BI$14,MATCH(W$7,GRID!$A$4:$A$14,0),MATCH(1,($U$2=GRID!$B$1:$BI$1)*(КАЛЕНДАРЬ!$AJ12=GRID!$B$3:$BI$3),0))*GRID!$B$66*(1-GRID!$B$69),0))</f>
        <v>130560</v>
      </c>
      <c r="X294" s="48" cm="1">
        <f t="array" ref="X294">IF($I$2="Раннее бронирование",
INDEX(GRID!$B$17:$BI$27,MATCH(W$7,GRID!$A$17:$A$27,0),MATCH(1,($U$2=GRID!$B$1:$BI$1)*(КАЛЕНДАРЬ!$AJ12=GRID!$B$3:$BI$3), 0))*GRID!$B$67,
ROUNDUP(INDEX(GRID!$B$17:$BI$27,MATCH(W$7,GRID!$A$17:$A$27,0),MATCH(1,($U$2=GRID!$B$1:$BI$1)*(КАЛЕНДАРЬ!$AJ12=GRID!$B$3:$BI$3), 0))*GRID!$B$66*(1-GRID!$B$69),0))</f>
        <v>132260</v>
      </c>
    </row>
    <row r="295" spans="1:24" hidden="1" x14ac:dyDescent="0.2">
      <c r="A295" s="117" t="s">
        <v>44</v>
      </c>
      <c r="B295" s="117">
        <v>10</v>
      </c>
      <c r="C295" s="47" cm="1">
        <f t="array" ref="C295">IF($I$2="Раннее бронирование",
INDEX(GRID!$B$4:$BI$14,MATCH(C$7,GRID!$A$4:$A$14,0),MATCH(1,($U$2=GRID!$B$1:$BI$1)*(КАЛЕНДАРЬ!$AJ13=GRID!$B$3:$BI$3), 0))*GRID!$B$67,
ROUNDUP(INDEX(GRID!$B$4:$BI$14,MATCH(C$7,GRID!$A$4:$A$14,0),MATCH(1,($U$2=GRID!$B$1:$BI$1)*(КАЛЕНДАРЬ!$AJ13=GRID!$B$3:$BI$3),0))*GRID!$B$66*(1-GRID!$B$69),0))</f>
        <v>10200</v>
      </c>
      <c r="D295" s="48" cm="1">
        <f t="array" ref="D295">IF($I$2="Раннее бронирование",
INDEX(GRID!$B$17:$BI$27,MATCH(C$7,GRID!$A$17:$A$27,0),MATCH(1,($U$2=GRID!$B$1:$BI$1)*(КАЛЕНДАРЬ!$AJ13=GRID!$B$3:$BI$3), 0))*GRID!$B$67,
ROUNDUP(INDEX(GRID!$B$17:$BI$27,MATCH(C$7,GRID!$A$17:$A$27,0),MATCH(1,($U$2=GRID!$B$1:$BI$1)*(КАЛЕНДАРЬ!$AJ13=GRID!$B$3:$BI$3), 0))*GRID!$B$66*(1-GRID!$B$69),0))</f>
        <v>11900</v>
      </c>
      <c r="E295" s="47" cm="1">
        <f t="array" ref="E295">IF($I$2="Раннее бронирование",
INDEX(GRID!$B$4:$BI$14,MATCH(E$7,GRID!$A$4:$A$14,0),MATCH(1,($U$2=GRID!$B$1:$BI$1)*(КАЛЕНДАРЬ!$AJ13=GRID!$B$3:$BI$3), 0))*GRID!$B$67,
ROUNDUP(INDEX(GRID!$B$4:$BI$14,MATCH(E$7,GRID!$A$4:$A$14,0),MATCH(1,($U$2=GRID!$B$1:$BI$1)*(КАЛЕНДАРЬ!$AJ13=GRID!$B$3:$BI$3),0))*GRID!$B$66*(1-GRID!$B$69),0))</f>
        <v>11016</v>
      </c>
      <c r="F295" s="48" cm="1">
        <f t="array" ref="F295">IF($I$2="Раннее бронирование",
INDEX(GRID!$B$17:$BI$27,MATCH(E$7,GRID!$A$17:$A$27,0),MATCH(1,($U$2=GRID!$B$1:$BI$1)*(КАЛЕНДАРЬ!$AJ13=GRID!$B$3:$BI$3), 0))*GRID!$B$67,
ROUNDUP(INDEX(GRID!$B$17:$BI$27,MATCH(E$7,GRID!$A$17:$A$27,0),MATCH(1,($U$2=GRID!$B$1:$BI$1)*(КАЛЕНДАРЬ!$AJ13=GRID!$B$3:$BI$3), 0))*GRID!$B$66*(1-GRID!$B$69),0))</f>
        <v>12716</v>
      </c>
      <c r="G295" s="47" t="e" cm="1">
        <f t="array" ref="G295">IF($I$2="Раннее бронирование",
INDEX(GRID!$B$4:$BI$14,MATCH(G$7,GRID!$A$4:$A$14,0),MATCH(1,($U$2=GRID!$B$1:$BI$1)*(КАЛЕНДАРЬ!$AJ13=GRID!$B$3:$BI$3), 0))*GRID!$B$67,
ROUNDUP(INDEX(GRID!$B$4:$BI$14,MATCH(G$7,GRID!$A$4:$A$14,0),MATCH(1,($U$2=GRID!$B$1:$BI$1)*(КАЛЕНДАРЬ!$AJ13=GRID!$B$3:$BI$3),0))*GRID!$B$66*(1-GRID!$B$69),0))</f>
        <v>#N/A</v>
      </c>
      <c r="H295" s="48" t="e" cm="1">
        <f t="array" ref="H295">IF($I$2="Раннее бронирование",
INDEX(GRID!$B$17:$BI$27,MATCH(G$7,GRID!$A$17:$A$27,0),MATCH(1,($U$2=GRID!$B$1:$BI$1)*(КАЛЕНДАРЬ!$AJ13=GRID!$B$3:$BI$3), 0))*GRID!$B$67,
ROUNDUP(INDEX(GRID!$B$17:$BI$27,MATCH(G$7,GRID!$A$17:$A$27,0),MATCH(1,($U$2=GRID!$B$1:$BI$1)*(КАЛЕНДАРЬ!$AJ13=GRID!$B$3:$BI$3), 0))*GRID!$B$66*(1-GRID!$B$69),0))</f>
        <v>#N/A</v>
      </c>
      <c r="I295" s="47" t="e" cm="1">
        <f t="array" ref="I295">IF($I$2="Раннее бронирование",
INDEX(GRID!$B$4:$BI$14,MATCH(I$7,GRID!$A$4:$A$14,0),MATCH(1,($U$2=GRID!$B$1:$BI$1)*(КАЛЕНДАРЬ!$AJ13=GRID!$B$3:$BI$3), 0))*GRID!$B$67,
ROUNDUP(INDEX(GRID!$B$4:$BI$14,MATCH(I$7,GRID!$A$4:$A$14,0),MATCH(1,($U$2=GRID!$B$1:$BI$1)*(КАЛЕНДАРЬ!$AJ13=GRID!$B$3:$BI$3),0))*GRID!$B$66*(1-GRID!$B$69),0))</f>
        <v>#N/A</v>
      </c>
      <c r="J295" s="48" t="e" cm="1">
        <f t="array" ref="J295">IF($I$2="Раннее бронирование",
INDEX(GRID!$B$17:$BI$27,MATCH(I$7,GRID!$A$17:$A$27,0),MATCH(1,($U$2=GRID!$B$1:$BI$1)*(КАЛЕНДАРЬ!$AJ13=GRID!$B$3:$BI$3), 0))*GRID!$B$67,
ROUNDUP(INDEX(GRID!$B$17:$BI$27,MATCH(I$7,GRID!$A$17:$A$27,0),MATCH(1,($U$2=GRID!$B$1:$BI$1)*(КАЛЕНДАРЬ!$AJ13=GRID!$B$3:$BI$3), 0))*GRID!$B$66*(1-GRID!$B$69),0))</f>
        <v>#N/A</v>
      </c>
      <c r="K295" s="47" cm="1">
        <f t="array" ref="K295">IF($I$2="Раннее бронирование",
INDEX(GRID!$B$4:$BI$14,MATCH(K$7,GRID!$A$4:$A$14,0),MATCH(1,($U$2=GRID!$B$1:$BI$1)*(КАЛЕНДАРЬ!$AJ13=GRID!$B$3:$BI$3), 0))*GRID!$B$67,
ROUNDUP(INDEX(GRID!$B$4:$BI$14,MATCH(K$7,GRID!$A$4:$A$14,0),MATCH(1,($U$2=GRID!$B$1:$BI$1)*(КАЛЕНДАРЬ!$AJ13=GRID!$B$3:$BI$3),0))*GRID!$B$66*(1-GRID!$B$69),0))</f>
        <v>13872</v>
      </c>
      <c r="L295" s="48" cm="1">
        <f t="array" ref="L295">IF($I$2="Раннее бронирование",
INDEX(GRID!$B$17:$BI$27,MATCH(K$7,GRID!$A$17:$A$27,0),MATCH(1,($U$2=GRID!$B$1:$BI$1)*(КАЛЕНДАРЬ!$AJ13=GRID!$B$3:$BI$3), 0))*GRID!$B$67,
ROUNDUP(INDEX(GRID!$B$17:$BI$27,MATCH(K$7,GRID!$A$17:$A$27,0),MATCH(1,($U$2=GRID!$B$1:$BI$1)*(КАЛЕНДАРЬ!$AJ13=GRID!$B$3:$BI$3), 0))*GRID!$B$66*(1-GRID!$B$69),0))</f>
        <v>15572</v>
      </c>
      <c r="M295" s="47" cm="1">
        <f t="array" ref="M295">IF($I$2="Раннее бронирование",
INDEX(GRID!$B$4:$BI$14,MATCH(M$7,GRID!$A$4:$A$14,0),MATCH(1,($U$2=GRID!$B$1:$BI$1)*(КАЛЕНДАРЬ!$AJ13=GRID!$B$3:$BI$3), 0))*GRID!$B$67,
ROUNDUP(INDEX(GRID!$B$4:$BI$14,MATCH(M$7,GRID!$A$4:$A$14,0),MATCH(1,($U$2=GRID!$B$1:$BI$1)*(КАЛЕНДАРЬ!$AJ13=GRID!$B$3:$BI$3),0))*GRID!$B$66*(1-GRID!$B$69),0))</f>
        <v>14960</v>
      </c>
      <c r="N295" s="48" cm="1">
        <f t="array" ref="N295">IF($I$2="Раннее бронирование",
INDEX(GRID!$B$17:$BI$27,MATCH(M$7,GRID!$A$17:$A$27,0),MATCH(1,($U$2=GRID!$B$1:$BI$1)*(КАЛЕНДАРЬ!$AJ13=GRID!$B$3:$BI$3), 0))*GRID!$B$67,
ROUNDUP(INDEX(GRID!$B$17:$BI$27,MATCH(M$7,GRID!$A$17:$A$27,0),MATCH(1,($U$2=GRID!$B$1:$BI$1)*(КАЛЕНДАРЬ!$AJ13=GRID!$B$3:$BI$3), 0))*GRID!$B$66*(1-GRID!$B$69),0))</f>
        <v>16660</v>
      </c>
      <c r="O295" s="47" cm="1">
        <f t="array" ref="O295">IF($I$2="Раннее бронирование",
INDEX(GRID!$B$4:$BI$14,MATCH(O$7,GRID!$A$4:$A$14,0),MATCH(1,($U$2=GRID!$B$1:$BI$1)*(КАЛЕНДАРЬ!$AJ13=GRID!$B$3:$BI$3), 0))*GRID!$B$67,
ROUNDUP(INDEX(GRID!$B$4:$BI$14,MATCH(O$7,GRID!$A$4:$A$14,0),MATCH(1,($U$2=GRID!$B$1:$BI$1)*(КАЛЕНДАРЬ!$AJ13=GRID!$B$3:$BI$3),0))*GRID!$B$66*(1-GRID!$B$69),0))</f>
        <v>20128</v>
      </c>
      <c r="P295" s="48" cm="1">
        <f t="array" ref="P295">IF($I$2="Раннее бронирование",
INDEX(GRID!$B$17:$BI$27,MATCH(O$7,GRID!$A$17:$A$27,0),MATCH(1,($U$2=GRID!$B$1:$BI$1)*(КАЛЕНДАРЬ!$AJ13=GRID!$B$3:$BI$3), 0))*GRID!$B$67,
ROUNDUP(INDEX(GRID!$B$17:$BI$27,MATCH(O$7,GRID!$A$17:$A$27,0),MATCH(1,($U$2=GRID!$B$1:$BI$1)*(КАЛЕНДАРЬ!$AJ13=GRID!$B$3:$BI$3), 0))*GRID!$B$66*(1-GRID!$B$69),0))</f>
        <v>21828</v>
      </c>
      <c r="Q295" s="47" t="e" cm="1">
        <f t="array" ref="Q295">IF($I$2="Раннее бронирование",
INDEX(GRID!$B$4:$BI$14,MATCH(Q$7,GRID!$A$4:$A$14,0),MATCH(1,($U$2=GRID!$B$1:$BI$1)*(КАЛЕНДАРЬ!$AJ13=GRID!$B$3:$BI$3), 0))*GRID!$B$67,
ROUNDUP(INDEX(GRID!$B$4:$BI$14,MATCH(Q$7,GRID!$A$4:$A$14,0),MATCH(1,($U$2=GRID!$B$1:$BI$1)*(КАЛЕНДАРЬ!$AJ13=GRID!$B$3:$BI$3),0))*GRID!$B$66*(1-GRID!$B$69),0))</f>
        <v>#N/A</v>
      </c>
      <c r="R295" s="48" t="e" cm="1">
        <f t="array" ref="R295">IF($I$2="Раннее бронирование",
INDEX(GRID!$B$17:$BI$27,MATCH(Q$7,GRID!$A$17:$A$27,0),MATCH(1,($U$2=GRID!$B$1:$BI$1)*(КАЛЕНДАРЬ!$AJ13=GRID!$B$3:$BI$3), 0))*GRID!$B$67,
ROUNDUP(INDEX(GRID!$B$17:$BI$27,MATCH(Q$7,GRID!$A$17:$A$27,0),MATCH(1,($U$2=GRID!$B$1:$BI$1)*(КАЛЕНДАРЬ!$AJ13=GRID!$B$3:$BI$3), 0))*GRID!$B$66*(1-GRID!$B$69),0))</f>
        <v>#N/A</v>
      </c>
      <c r="S295" s="47" t="e" cm="1">
        <f t="array" ref="S295">IF($I$2="Раннее бронирование",
INDEX(GRID!$B$4:$BI$14,MATCH(S$7,GRID!$A$4:$A$14,0),MATCH(1,($U$2=GRID!$B$1:$BI$1)*(КАЛЕНДАРЬ!$AJ13=GRID!$B$3:$BI$3), 0))*GRID!$B$67,
ROUNDUP(INDEX(GRID!$B$4:$BI$14,MATCH(S$7,GRID!$A$4:$A$14,0),MATCH(1,($U$2=GRID!$B$1:$BI$1)*(КАЛЕНДАРЬ!$AJ13=GRID!$B$3:$BI$3),0))*GRID!$B$66*(1-GRID!$B$69),0))</f>
        <v>#N/A</v>
      </c>
      <c r="T295" s="48" t="e" cm="1">
        <f t="array" ref="T295">IF($I$2="Раннее бронирование",
INDEX(GRID!$B$17:$BI$27,MATCH(S$7,GRID!$A$17:$A$27,0),MATCH(1,($U$2=GRID!$B$1:$BI$1)*(КАЛЕНДАРЬ!$AJ13=GRID!$B$3:$BI$3), 0))*GRID!$B$67,
ROUNDUP(INDEX(GRID!$B$17:$BI$27,MATCH(S$7,GRID!$A$17:$A$27,0),MATCH(1,($U$2=GRID!$B$1:$BI$1)*(КАЛЕНДАРЬ!$AJ13=GRID!$B$3:$BI$3), 0))*GRID!$B$66*(1-GRID!$B$69),0))</f>
        <v>#N/A</v>
      </c>
      <c r="U295" s="47" cm="1">
        <f t="array" ref="U295">IF($I$2="Раннее бронирование",
INDEX(GRID!$B$4:$BI$14,MATCH(U$7,GRID!$A$4:$A$14,0),MATCH(1,($U$2=GRID!$B$1:$BI$1)*(КАЛЕНДАРЬ!$AJ13=GRID!$B$3:$BI$3), 0))*GRID!$B$67,
ROUNDUP(INDEX(GRID!$B$4:$BI$14,MATCH(U$7,GRID!$A$4:$A$14,0),MATCH(1,($U$2=GRID!$B$1:$BI$1)*(КАЛЕНДАРЬ!$AJ13=GRID!$B$3:$BI$3),0))*GRID!$B$66*(1-GRID!$B$69),0))</f>
        <v>30600</v>
      </c>
      <c r="V295" s="48" cm="1">
        <f t="array" ref="V295">IF($I$2="Раннее бронирование",
INDEX(GRID!$B$17:$BI$27,MATCH(U$7,GRID!$A$17:$A$27,0),MATCH(1,($U$2=GRID!$B$1:$BI$1)*(КАЛЕНДАРЬ!$AJ13=GRID!$B$3:$BI$3), 0))*GRID!$B$67,
ROUNDUP(INDEX(GRID!$B$17:$BI$27,MATCH(U$7,GRID!$A$17:$A$27,0),MATCH(1,($U$2=GRID!$B$1:$BI$1)*(КАЛЕНДАРЬ!$AJ13=GRID!$B$3:$BI$3), 0))*GRID!$B$66*(1-GRID!$B$69),0))</f>
        <v>32300</v>
      </c>
      <c r="W295" s="47" cm="1">
        <f t="array" ref="W295">IF($I$2="Раннее бронирование",
INDEX(GRID!$B$4:$BI$14,MATCH(W$7,GRID!$A$4:$A$14,0),MATCH(1,($U$2=GRID!$B$1:$BI$1)*(КАЛЕНДАРЬ!$AJ13=GRID!$B$3:$BI$3), 0))*GRID!$B$67,
ROUNDUP(INDEX(GRID!$B$4:$BI$14,MATCH(W$7,GRID!$A$4:$A$14,0),MATCH(1,($U$2=GRID!$B$1:$BI$1)*(КАЛЕНДАРЬ!$AJ13=GRID!$B$3:$BI$3),0))*GRID!$B$66*(1-GRID!$B$69),0))</f>
        <v>130560</v>
      </c>
      <c r="X295" s="48" cm="1">
        <f t="array" ref="X295">IF($I$2="Раннее бронирование",
INDEX(GRID!$B$17:$BI$27,MATCH(W$7,GRID!$A$17:$A$27,0),MATCH(1,($U$2=GRID!$B$1:$BI$1)*(КАЛЕНДАРЬ!$AJ13=GRID!$B$3:$BI$3), 0))*GRID!$B$67,
ROUNDUP(INDEX(GRID!$B$17:$BI$27,MATCH(W$7,GRID!$A$17:$A$27,0),MATCH(1,($U$2=GRID!$B$1:$BI$1)*(КАЛЕНДАРЬ!$AJ13=GRID!$B$3:$BI$3), 0))*GRID!$B$66*(1-GRID!$B$69),0))</f>
        <v>132260</v>
      </c>
    </row>
    <row r="296" spans="1:24" hidden="1" x14ac:dyDescent="0.2">
      <c r="A296" s="117" t="s">
        <v>45</v>
      </c>
      <c r="B296" s="117">
        <v>11</v>
      </c>
      <c r="C296" s="47" cm="1">
        <f t="array" ref="C296">IF($I$2="Раннее бронирование",
INDEX(GRID!$B$4:$BI$14,MATCH(C$7,GRID!$A$4:$A$14,0),MATCH(1,($U$2=GRID!$B$1:$BI$1)*(КАЛЕНДАРЬ!$AJ14=GRID!$B$3:$BI$3), 0))*GRID!$B$67,
ROUNDUP(INDEX(GRID!$B$4:$BI$14,MATCH(C$7,GRID!$A$4:$A$14,0),MATCH(1,($U$2=GRID!$B$1:$BI$1)*(КАЛЕНДАРЬ!$AJ14=GRID!$B$3:$BI$3),0))*GRID!$B$66*(1-GRID!$B$69),0))</f>
        <v>10200</v>
      </c>
      <c r="D296" s="48" cm="1">
        <f t="array" ref="D296">IF($I$2="Раннее бронирование",
INDEX(GRID!$B$17:$BI$27,MATCH(C$7,GRID!$A$17:$A$27,0),MATCH(1,($U$2=GRID!$B$1:$BI$1)*(КАЛЕНДАРЬ!$AJ14=GRID!$B$3:$BI$3), 0))*GRID!$B$67,
ROUNDUP(INDEX(GRID!$B$17:$BI$27,MATCH(C$7,GRID!$A$17:$A$27,0),MATCH(1,($U$2=GRID!$B$1:$BI$1)*(КАЛЕНДАРЬ!$AJ14=GRID!$B$3:$BI$3), 0))*GRID!$B$66*(1-GRID!$B$69),0))</f>
        <v>11900</v>
      </c>
      <c r="E296" s="47" cm="1">
        <f t="array" ref="E296">IF($I$2="Раннее бронирование",
INDEX(GRID!$B$4:$BI$14,MATCH(E$7,GRID!$A$4:$A$14,0),MATCH(1,($U$2=GRID!$B$1:$BI$1)*(КАЛЕНДАРЬ!$AJ14=GRID!$B$3:$BI$3), 0))*GRID!$B$67,
ROUNDUP(INDEX(GRID!$B$4:$BI$14,MATCH(E$7,GRID!$A$4:$A$14,0),MATCH(1,($U$2=GRID!$B$1:$BI$1)*(КАЛЕНДАРЬ!$AJ14=GRID!$B$3:$BI$3),0))*GRID!$B$66*(1-GRID!$B$69),0))</f>
        <v>11016</v>
      </c>
      <c r="F296" s="48" cm="1">
        <f t="array" ref="F296">IF($I$2="Раннее бронирование",
INDEX(GRID!$B$17:$BI$27,MATCH(E$7,GRID!$A$17:$A$27,0),MATCH(1,($U$2=GRID!$B$1:$BI$1)*(КАЛЕНДАРЬ!$AJ14=GRID!$B$3:$BI$3), 0))*GRID!$B$67,
ROUNDUP(INDEX(GRID!$B$17:$BI$27,MATCH(E$7,GRID!$A$17:$A$27,0),MATCH(1,($U$2=GRID!$B$1:$BI$1)*(КАЛЕНДАРЬ!$AJ14=GRID!$B$3:$BI$3), 0))*GRID!$B$66*(1-GRID!$B$69),0))</f>
        <v>12716</v>
      </c>
      <c r="G296" s="47" t="e" cm="1">
        <f t="array" ref="G296">IF($I$2="Раннее бронирование",
INDEX(GRID!$B$4:$BI$14,MATCH(G$7,GRID!$A$4:$A$14,0),MATCH(1,($U$2=GRID!$B$1:$BI$1)*(КАЛЕНДАРЬ!$AJ14=GRID!$B$3:$BI$3), 0))*GRID!$B$67,
ROUNDUP(INDEX(GRID!$B$4:$BI$14,MATCH(G$7,GRID!$A$4:$A$14,0),MATCH(1,($U$2=GRID!$B$1:$BI$1)*(КАЛЕНДАРЬ!$AJ14=GRID!$B$3:$BI$3),0))*GRID!$B$66*(1-GRID!$B$69),0))</f>
        <v>#N/A</v>
      </c>
      <c r="H296" s="48" t="e" cm="1">
        <f t="array" ref="H296">IF($I$2="Раннее бронирование",
INDEX(GRID!$B$17:$BI$27,MATCH(G$7,GRID!$A$17:$A$27,0),MATCH(1,($U$2=GRID!$B$1:$BI$1)*(КАЛЕНДАРЬ!$AJ14=GRID!$B$3:$BI$3), 0))*GRID!$B$67,
ROUNDUP(INDEX(GRID!$B$17:$BI$27,MATCH(G$7,GRID!$A$17:$A$27,0),MATCH(1,($U$2=GRID!$B$1:$BI$1)*(КАЛЕНДАРЬ!$AJ14=GRID!$B$3:$BI$3), 0))*GRID!$B$66*(1-GRID!$B$69),0))</f>
        <v>#N/A</v>
      </c>
      <c r="I296" s="47" t="e" cm="1">
        <f t="array" ref="I296">IF($I$2="Раннее бронирование",
INDEX(GRID!$B$4:$BI$14,MATCH(I$7,GRID!$A$4:$A$14,0),MATCH(1,($U$2=GRID!$B$1:$BI$1)*(КАЛЕНДАРЬ!$AJ14=GRID!$B$3:$BI$3), 0))*GRID!$B$67,
ROUNDUP(INDEX(GRID!$B$4:$BI$14,MATCH(I$7,GRID!$A$4:$A$14,0),MATCH(1,($U$2=GRID!$B$1:$BI$1)*(КАЛЕНДАРЬ!$AJ14=GRID!$B$3:$BI$3),0))*GRID!$B$66*(1-GRID!$B$69),0))</f>
        <v>#N/A</v>
      </c>
      <c r="J296" s="48" t="e" cm="1">
        <f t="array" ref="J296">IF($I$2="Раннее бронирование",
INDEX(GRID!$B$17:$BI$27,MATCH(I$7,GRID!$A$17:$A$27,0),MATCH(1,($U$2=GRID!$B$1:$BI$1)*(КАЛЕНДАРЬ!$AJ14=GRID!$B$3:$BI$3), 0))*GRID!$B$67,
ROUNDUP(INDEX(GRID!$B$17:$BI$27,MATCH(I$7,GRID!$A$17:$A$27,0),MATCH(1,($U$2=GRID!$B$1:$BI$1)*(КАЛЕНДАРЬ!$AJ14=GRID!$B$3:$BI$3), 0))*GRID!$B$66*(1-GRID!$B$69),0))</f>
        <v>#N/A</v>
      </c>
      <c r="K296" s="47" cm="1">
        <f t="array" ref="K296">IF($I$2="Раннее бронирование",
INDEX(GRID!$B$4:$BI$14,MATCH(K$7,GRID!$A$4:$A$14,0),MATCH(1,($U$2=GRID!$B$1:$BI$1)*(КАЛЕНДАРЬ!$AJ14=GRID!$B$3:$BI$3), 0))*GRID!$B$67,
ROUNDUP(INDEX(GRID!$B$4:$BI$14,MATCH(K$7,GRID!$A$4:$A$14,0),MATCH(1,($U$2=GRID!$B$1:$BI$1)*(КАЛЕНДАРЬ!$AJ14=GRID!$B$3:$BI$3),0))*GRID!$B$66*(1-GRID!$B$69),0))</f>
        <v>13872</v>
      </c>
      <c r="L296" s="48" cm="1">
        <f t="array" ref="L296">IF($I$2="Раннее бронирование",
INDEX(GRID!$B$17:$BI$27,MATCH(K$7,GRID!$A$17:$A$27,0),MATCH(1,($U$2=GRID!$B$1:$BI$1)*(КАЛЕНДАРЬ!$AJ14=GRID!$B$3:$BI$3), 0))*GRID!$B$67,
ROUNDUP(INDEX(GRID!$B$17:$BI$27,MATCH(K$7,GRID!$A$17:$A$27,0),MATCH(1,($U$2=GRID!$B$1:$BI$1)*(КАЛЕНДАРЬ!$AJ14=GRID!$B$3:$BI$3), 0))*GRID!$B$66*(1-GRID!$B$69),0))</f>
        <v>15572</v>
      </c>
      <c r="M296" s="47" cm="1">
        <f t="array" ref="M296">IF($I$2="Раннее бронирование",
INDEX(GRID!$B$4:$BI$14,MATCH(M$7,GRID!$A$4:$A$14,0),MATCH(1,($U$2=GRID!$B$1:$BI$1)*(КАЛЕНДАРЬ!$AJ14=GRID!$B$3:$BI$3), 0))*GRID!$B$67,
ROUNDUP(INDEX(GRID!$B$4:$BI$14,MATCH(M$7,GRID!$A$4:$A$14,0),MATCH(1,($U$2=GRID!$B$1:$BI$1)*(КАЛЕНДАРЬ!$AJ14=GRID!$B$3:$BI$3),0))*GRID!$B$66*(1-GRID!$B$69),0))</f>
        <v>14960</v>
      </c>
      <c r="N296" s="48" cm="1">
        <f t="array" ref="N296">IF($I$2="Раннее бронирование",
INDEX(GRID!$B$17:$BI$27,MATCH(M$7,GRID!$A$17:$A$27,0),MATCH(1,($U$2=GRID!$B$1:$BI$1)*(КАЛЕНДАРЬ!$AJ14=GRID!$B$3:$BI$3), 0))*GRID!$B$67,
ROUNDUP(INDEX(GRID!$B$17:$BI$27,MATCH(M$7,GRID!$A$17:$A$27,0),MATCH(1,($U$2=GRID!$B$1:$BI$1)*(КАЛЕНДАРЬ!$AJ14=GRID!$B$3:$BI$3), 0))*GRID!$B$66*(1-GRID!$B$69),0))</f>
        <v>16660</v>
      </c>
      <c r="O296" s="47" cm="1">
        <f t="array" ref="O296">IF($I$2="Раннее бронирование",
INDEX(GRID!$B$4:$BI$14,MATCH(O$7,GRID!$A$4:$A$14,0),MATCH(1,($U$2=GRID!$B$1:$BI$1)*(КАЛЕНДАРЬ!$AJ14=GRID!$B$3:$BI$3), 0))*GRID!$B$67,
ROUNDUP(INDEX(GRID!$B$4:$BI$14,MATCH(O$7,GRID!$A$4:$A$14,0),MATCH(1,($U$2=GRID!$B$1:$BI$1)*(КАЛЕНДАРЬ!$AJ14=GRID!$B$3:$BI$3),0))*GRID!$B$66*(1-GRID!$B$69),0))</f>
        <v>20128</v>
      </c>
      <c r="P296" s="48" cm="1">
        <f t="array" ref="P296">IF($I$2="Раннее бронирование",
INDEX(GRID!$B$17:$BI$27,MATCH(O$7,GRID!$A$17:$A$27,0),MATCH(1,($U$2=GRID!$B$1:$BI$1)*(КАЛЕНДАРЬ!$AJ14=GRID!$B$3:$BI$3), 0))*GRID!$B$67,
ROUNDUP(INDEX(GRID!$B$17:$BI$27,MATCH(O$7,GRID!$A$17:$A$27,0),MATCH(1,($U$2=GRID!$B$1:$BI$1)*(КАЛЕНДАРЬ!$AJ14=GRID!$B$3:$BI$3), 0))*GRID!$B$66*(1-GRID!$B$69),0))</f>
        <v>21828</v>
      </c>
      <c r="Q296" s="47" t="e" cm="1">
        <f t="array" ref="Q296">IF($I$2="Раннее бронирование",
INDEX(GRID!$B$4:$BI$14,MATCH(Q$7,GRID!$A$4:$A$14,0),MATCH(1,($U$2=GRID!$B$1:$BI$1)*(КАЛЕНДАРЬ!$AJ14=GRID!$B$3:$BI$3), 0))*GRID!$B$67,
ROUNDUP(INDEX(GRID!$B$4:$BI$14,MATCH(Q$7,GRID!$A$4:$A$14,0),MATCH(1,($U$2=GRID!$B$1:$BI$1)*(КАЛЕНДАРЬ!$AJ14=GRID!$B$3:$BI$3),0))*GRID!$B$66*(1-GRID!$B$69),0))</f>
        <v>#N/A</v>
      </c>
      <c r="R296" s="48" t="e" cm="1">
        <f t="array" ref="R296">IF($I$2="Раннее бронирование",
INDEX(GRID!$B$17:$BI$27,MATCH(Q$7,GRID!$A$17:$A$27,0),MATCH(1,($U$2=GRID!$B$1:$BI$1)*(КАЛЕНДАРЬ!$AJ14=GRID!$B$3:$BI$3), 0))*GRID!$B$67,
ROUNDUP(INDEX(GRID!$B$17:$BI$27,MATCH(Q$7,GRID!$A$17:$A$27,0),MATCH(1,($U$2=GRID!$B$1:$BI$1)*(КАЛЕНДАРЬ!$AJ14=GRID!$B$3:$BI$3), 0))*GRID!$B$66*(1-GRID!$B$69),0))</f>
        <v>#N/A</v>
      </c>
      <c r="S296" s="47" t="e" cm="1">
        <f t="array" ref="S296">IF($I$2="Раннее бронирование",
INDEX(GRID!$B$4:$BI$14,MATCH(S$7,GRID!$A$4:$A$14,0),MATCH(1,($U$2=GRID!$B$1:$BI$1)*(КАЛЕНДАРЬ!$AJ14=GRID!$B$3:$BI$3), 0))*GRID!$B$67,
ROUNDUP(INDEX(GRID!$B$4:$BI$14,MATCH(S$7,GRID!$A$4:$A$14,0),MATCH(1,($U$2=GRID!$B$1:$BI$1)*(КАЛЕНДАРЬ!$AJ14=GRID!$B$3:$BI$3),0))*GRID!$B$66*(1-GRID!$B$69),0))</f>
        <v>#N/A</v>
      </c>
      <c r="T296" s="48" t="e" cm="1">
        <f t="array" ref="T296">IF($I$2="Раннее бронирование",
INDEX(GRID!$B$17:$BI$27,MATCH(S$7,GRID!$A$17:$A$27,0),MATCH(1,($U$2=GRID!$B$1:$BI$1)*(КАЛЕНДАРЬ!$AJ14=GRID!$B$3:$BI$3), 0))*GRID!$B$67,
ROUNDUP(INDEX(GRID!$B$17:$BI$27,MATCH(S$7,GRID!$A$17:$A$27,0),MATCH(1,($U$2=GRID!$B$1:$BI$1)*(КАЛЕНДАРЬ!$AJ14=GRID!$B$3:$BI$3), 0))*GRID!$B$66*(1-GRID!$B$69),0))</f>
        <v>#N/A</v>
      </c>
      <c r="U296" s="47" cm="1">
        <f t="array" ref="U296">IF($I$2="Раннее бронирование",
INDEX(GRID!$B$4:$BI$14,MATCH(U$7,GRID!$A$4:$A$14,0),MATCH(1,($U$2=GRID!$B$1:$BI$1)*(КАЛЕНДАРЬ!$AJ14=GRID!$B$3:$BI$3), 0))*GRID!$B$67,
ROUNDUP(INDEX(GRID!$B$4:$BI$14,MATCH(U$7,GRID!$A$4:$A$14,0),MATCH(1,($U$2=GRID!$B$1:$BI$1)*(КАЛЕНДАРЬ!$AJ14=GRID!$B$3:$BI$3),0))*GRID!$B$66*(1-GRID!$B$69),0))</f>
        <v>30600</v>
      </c>
      <c r="V296" s="48" cm="1">
        <f t="array" ref="V296">IF($I$2="Раннее бронирование",
INDEX(GRID!$B$17:$BI$27,MATCH(U$7,GRID!$A$17:$A$27,0),MATCH(1,($U$2=GRID!$B$1:$BI$1)*(КАЛЕНДАРЬ!$AJ14=GRID!$B$3:$BI$3), 0))*GRID!$B$67,
ROUNDUP(INDEX(GRID!$B$17:$BI$27,MATCH(U$7,GRID!$A$17:$A$27,0),MATCH(1,($U$2=GRID!$B$1:$BI$1)*(КАЛЕНДАРЬ!$AJ14=GRID!$B$3:$BI$3), 0))*GRID!$B$66*(1-GRID!$B$69),0))</f>
        <v>32300</v>
      </c>
      <c r="W296" s="47" cm="1">
        <f t="array" ref="W296">IF($I$2="Раннее бронирование",
INDEX(GRID!$B$4:$BI$14,MATCH(W$7,GRID!$A$4:$A$14,0),MATCH(1,($U$2=GRID!$B$1:$BI$1)*(КАЛЕНДАРЬ!$AJ14=GRID!$B$3:$BI$3), 0))*GRID!$B$67,
ROUNDUP(INDEX(GRID!$B$4:$BI$14,MATCH(W$7,GRID!$A$4:$A$14,0),MATCH(1,($U$2=GRID!$B$1:$BI$1)*(КАЛЕНДАРЬ!$AJ14=GRID!$B$3:$BI$3),0))*GRID!$B$66*(1-GRID!$B$69),0))</f>
        <v>130560</v>
      </c>
      <c r="X296" s="48" cm="1">
        <f t="array" ref="X296">IF($I$2="Раннее бронирование",
INDEX(GRID!$B$17:$BI$27,MATCH(W$7,GRID!$A$17:$A$27,0),MATCH(1,($U$2=GRID!$B$1:$BI$1)*(КАЛЕНДАРЬ!$AJ14=GRID!$B$3:$BI$3), 0))*GRID!$B$67,
ROUNDUP(INDEX(GRID!$B$17:$BI$27,MATCH(W$7,GRID!$A$17:$A$27,0),MATCH(1,($U$2=GRID!$B$1:$BI$1)*(КАЛЕНДАРЬ!$AJ14=GRID!$B$3:$BI$3), 0))*GRID!$B$66*(1-GRID!$B$69),0))</f>
        <v>132260</v>
      </c>
    </row>
    <row r="297" spans="1:24" hidden="1" x14ac:dyDescent="0.2">
      <c r="A297" s="117" t="s">
        <v>46</v>
      </c>
      <c r="B297" s="117">
        <v>12</v>
      </c>
      <c r="C297" s="47" cm="1">
        <f t="array" ref="C297">IF($I$2="Раннее бронирование",
INDEX(GRID!$B$4:$BI$14,MATCH(C$7,GRID!$A$4:$A$14,0),MATCH(1,($U$2=GRID!$B$1:$BI$1)*(КАЛЕНДАРЬ!$AJ15=GRID!$B$3:$BI$3), 0))*GRID!$B$67,
ROUNDUP(INDEX(GRID!$B$4:$BI$14,MATCH(C$7,GRID!$A$4:$A$14,0),MATCH(1,($U$2=GRID!$B$1:$BI$1)*(КАЛЕНДАРЬ!$AJ15=GRID!$B$3:$BI$3),0))*GRID!$B$66*(1-GRID!$B$69),0))</f>
        <v>10200</v>
      </c>
      <c r="D297" s="48" cm="1">
        <f t="array" ref="D297">IF($I$2="Раннее бронирование",
INDEX(GRID!$B$17:$BI$27,MATCH(C$7,GRID!$A$17:$A$27,0),MATCH(1,($U$2=GRID!$B$1:$BI$1)*(КАЛЕНДАРЬ!$AJ15=GRID!$B$3:$BI$3), 0))*GRID!$B$67,
ROUNDUP(INDEX(GRID!$B$17:$BI$27,MATCH(C$7,GRID!$A$17:$A$27,0),MATCH(1,($U$2=GRID!$B$1:$BI$1)*(КАЛЕНДАРЬ!$AJ15=GRID!$B$3:$BI$3), 0))*GRID!$B$66*(1-GRID!$B$69),0))</f>
        <v>11900</v>
      </c>
      <c r="E297" s="47" cm="1">
        <f t="array" ref="E297">IF($I$2="Раннее бронирование",
INDEX(GRID!$B$4:$BI$14,MATCH(E$7,GRID!$A$4:$A$14,0),MATCH(1,($U$2=GRID!$B$1:$BI$1)*(КАЛЕНДАРЬ!$AJ15=GRID!$B$3:$BI$3), 0))*GRID!$B$67,
ROUNDUP(INDEX(GRID!$B$4:$BI$14,MATCH(E$7,GRID!$A$4:$A$14,0),MATCH(1,($U$2=GRID!$B$1:$BI$1)*(КАЛЕНДАРЬ!$AJ15=GRID!$B$3:$BI$3),0))*GRID!$B$66*(1-GRID!$B$69),0))</f>
        <v>11016</v>
      </c>
      <c r="F297" s="48" cm="1">
        <f t="array" ref="F297">IF($I$2="Раннее бронирование",
INDEX(GRID!$B$17:$BI$27,MATCH(E$7,GRID!$A$17:$A$27,0),MATCH(1,($U$2=GRID!$B$1:$BI$1)*(КАЛЕНДАРЬ!$AJ15=GRID!$B$3:$BI$3), 0))*GRID!$B$67,
ROUNDUP(INDEX(GRID!$B$17:$BI$27,MATCH(E$7,GRID!$A$17:$A$27,0),MATCH(1,($U$2=GRID!$B$1:$BI$1)*(КАЛЕНДАРЬ!$AJ15=GRID!$B$3:$BI$3), 0))*GRID!$B$66*(1-GRID!$B$69),0))</f>
        <v>12716</v>
      </c>
      <c r="G297" s="47" t="e" cm="1">
        <f t="array" ref="G297">IF($I$2="Раннее бронирование",
INDEX(GRID!$B$4:$BI$14,MATCH(G$7,GRID!$A$4:$A$14,0),MATCH(1,($U$2=GRID!$B$1:$BI$1)*(КАЛЕНДАРЬ!$AJ15=GRID!$B$3:$BI$3), 0))*GRID!$B$67,
ROUNDUP(INDEX(GRID!$B$4:$BI$14,MATCH(G$7,GRID!$A$4:$A$14,0),MATCH(1,($U$2=GRID!$B$1:$BI$1)*(КАЛЕНДАРЬ!$AJ15=GRID!$B$3:$BI$3),0))*GRID!$B$66*(1-GRID!$B$69),0))</f>
        <v>#N/A</v>
      </c>
      <c r="H297" s="48" t="e" cm="1">
        <f t="array" ref="H297">IF($I$2="Раннее бронирование",
INDEX(GRID!$B$17:$BI$27,MATCH(G$7,GRID!$A$17:$A$27,0),MATCH(1,($U$2=GRID!$B$1:$BI$1)*(КАЛЕНДАРЬ!$AJ15=GRID!$B$3:$BI$3), 0))*GRID!$B$67,
ROUNDUP(INDEX(GRID!$B$17:$BI$27,MATCH(G$7,GRID!$A$17:$A$27,0),MATCH(1,($U$2=GRID!$B$1:$BI$1)*(КАЛЕНДАРЬ!$AJ15=GRID!$B$3:$BI$3), 0))*GRID!$B$66*(1-GRID!$B$69),0))</f>
        <v>#N/A</v>
      </c>
      <c r="I297" s="47" t="e" cm="1">
        <f t="array" ref="I297">IF($I$2="Раннее бронирование",
INDEX(GRID!$B$4:$BI$14,MATCH(I$7,GRID!$A$4:$A$14,0),MATCH(1,($U$2=GRID!$B$1:$BI$1)*(КАЛЕНДАРЬ!$AJ15=GRID!$B$3:$BI$3), 0))*GRID!$B$67,
ROUNDUP(INDEX(GRID!$B$4:$BI$14,MATCH(I$7,GRID!$A$4:$A$14,0),MATCH(1,($U$2=GRID!$B$1:$BI$1)*(КАЛЕНДАРЬ!$AJ15=GRID!$B$3:$BI$3),0))*GRID!$B$66*(1-GRID!$B$69),0))</f>
        <v>#N/A</v>
      </c>
      <c r="J297" s="48" t="e" cm="1">
        <f t="array" ref="J297">IF($I$2="Раннее бронирование",
INDEX(GRID!$B$17:$BI$27,MATCH(I$7,GRID!$A$17:$A$27,0),MATCH(1,($U$2=GRID!$B$1:$BI$1)*(КАЛЕНДАРЬ!$AJ15=GRID!$B$3:$BI$3), 0))*GRID!$B$67,
ROUNDUP(INDEX(GRID!$B$17:$BI$27,MATCH(I$7,GRID!$A$17:$A$27,0),MATCH(1,($U$2=GRID!$B$1:$BI$1)*(КАЛЕНДАРЬ!$AJ15=GRID!$B$3:$BI$3), 0))*GRID!$B$66*(1-GRID!$B$69),0))</f>
        <v>#N/A</v>
      </c>
      <c r="K297" s="47" cm="1">
        <f t="array" ref="K297">IF($I$2="Раннее бронирование",
INDEX(GRID!$B$4:$BI$14,MATCH(K$7,GRID!$A$4:$A$14,0),MATCH(1,($U$2=GRID!$B$1:$BI$1)*(КАЛЕНДАРЬ!$AJ15=GRID!$B$3:$BI$3), 0))*GRID!$B$67,
ROUNDUP(INDEX(GRID!$B$4:$BI$14,MATCH(K$7,GRID!$A$4:$A$14,0),MATCH(1,($U$2=GRID!$B$1:$BI$1)*(КАЛЕНДАРЬ!$AJ15=GRID!$B$3:$BI$3),0))*GRID!$B$66*(1-GRID!$B$69),0))</f>
        <v>13872</v>
      </c>
      <c r="L297" s="48" cm="1">
        <f t="array" ref="L297">IF($I$2="Раннее бронирование",
INDEX(GRID!$B$17:$BI$27,MATCH(K$7,GRID!$A$17:$A$27,0),MATCH(1,($U$2=GRID!$B$1:$BI$1)*(КАЛЕНДАРЬ!$AJ15=GRID!$B$3:$BI$3), 0))*GRID!$B$67,
ROUNDUP(INDEX(GRID!$B$17:$BI$27,MATCH(K$7,GRID!$A$17:$A$27,0),MATCH(1,($U$2=GRID!$B$1:$BI$1)*(КАЛЕНДАРЬ!$AJ15=GRID!$B$3:$BI$3), 0))*GRID!$B$66*(1-GRID!$B$69),0))</f>
        <v>15572</v>
      </c>
      <c r="M297" s="47" cm="1">
        <f t="array" ref="M297">IF($I$2="Раннее бронирование",
INDEX(GRID!$B$4:$BI$14,MATCH(M$7,GRID!$A$4:$A$14,0),MATCH(1,($U$2=GRID!$B$1:$BI$1)*(КАЛЕНДАРЬ!$AJ15=GRID!$B$3:$BI$3), 0))*GRID!$B$67,
ROUNDUP(INDEX(GRID!$B$4:$BI$14,MATCH(M$7,GRID!$A$4:$A$14,0),MATCH(1,($U$2=GRID!$B$1:$BI$1)*(КАЛЕНДАРЬ!$AJ15=GRID!$B$3:$BI$3),0))*GRID!$B$66*(1-GRID!$B$69),0))</f>
        <v>14960</v>
      </c>
      <c r="N297" s="48" cm="1">
        <f t="array" ref="N297">IF($I$2="Раннее бронирование",
INDEX(GRID!$B$17:$BI$27,MATCH(M$7,GRID!$A$17:$A$27,0),MATCH(1,($U$2=GRID!$B$1:$BI$1)*(КАЛЕНДАРЬ!$AJ15=GRID!$B$3:$BI$3), 0))*GRID!$B$67,
ROUNDUP(INDEX(GRID!$B$17:$BI$27,MATCH(M$7,GRID!$A$17:$A$27,0),MATCH(1,($U$2=GRID!$B$1:$BI$1)*(КАЛЕНДАРЬ!$AJ15=GRID!$B$3:$BI$3), 0))*GRID!$B$66*(1-GRID!$B$69),0))</f>
        <v>16660</v>
      </c>
      <c r="O297" s="47" cm="1">
        <f t="array" ref="O297">IF($I$2="Раннее бронирование",
INDEX(GRID!$B$4:$BI$14,MATCH(O$7,GRID!$A$4:$A$14,0),MATCH(1,($U$2=GRID!$B$1:$BI$1)*(КАЛЕНДАРЬ!$AJ15=GRID!$B$3:$BI$3), 0))*GRID!$B$67,
ROUNDUP(INDEX(GRID!$B$4:$BI$14,MATCH(O$7,GRID!$A$4:$A$14,0),MATCH(1,($U$2=GRID!$B$1:$BI$1)*(КАЛЕНДАРЬ!$AJ15=GRID!$B$3:$BI$3),0))*GRID!$B$66*(1-GRID!$B$69),0))</f>
        <v>20128</v>
      </c>
      <c r="P297" s="48" cm="1">
        <f t="array" ref="P297">IF($I$2="Раннее бронирование",
INDEX(GRID!$B$17:$BI$27,MATCH(O$7,GRID!$A$17:$A$27,0),MATCH(1,($U$2=GRID!$B$1:$BI$1)*(КАЛЕНДАРЬ!$AJ15=GRID!$B$3:$BI$3), 0))*GRID!$B$67,
ROUNDUP(INDEX(GRID!$B$17:$BI$27,MATCH(O$7,GRID!$A$17:$A$27,0),MATCH(1,($U$2=GRID!$B$1:$BI$1)*(КАЛЕНДАРЬ!$AJ15=GRID!$B$3:$BI$3), 0))*GRID!$B$66*(1-GRID!$B$69),0))</f>
        <v>21828</v>
      </c>
      <c r="Q297" s="47" t="e" cm="1">
        <f t="array" ref="Q297">IF($I$2="Раннее бронирование",
INDEX(GRID!$B$4:$BI$14,MATCH(Q$7,GRID!$A$4:$A$14,0),MATCH(1,($U$2=GRID!$B$1:$BI$1)*(КАЛЕНДАРЬ!$AJ15=GRID!$B$3:$BI$3), 0))*GRID!$B$67,
ROUNDUP(INDEX(GRID!$B$4:$BI$14,MATCH(Q$7,GRID!$A$4:$A$14,0),MATCH(1,($U$2=GRID!$B$1:$BI$1)*(КАЛЕНДАРЬ!$AJ15=GRID!$B$3:$BI$3),0))*GRID!$B$66*(1-GRID!$B$69),0))</f>
        <v>#N/A</v>
      </c>
      <c r="R297" s="48" t="e" cm="1">
        <f t="array" ref="R297">IF($I$2="Раннее бронирование",
INDEX(GRID!$B$17:$BI$27,MATCH(Q$7,GRID!$A$17:$A$27,0),MATCH(1,($U$2=GRID!$B$1:$BI$1)*(КАЛЕНДАРЬ!$AJ15=GRID!$B$3:$BI$3), 0))*GRID!$B$67,
ROUNDUP(INDEX(GRID!$B$17:$BI$27,MATCH(Q$7,GRID!$A$17:$A$27,0),MATCH(1,($U$2=GRID!$B$1:$BI$1)*(КАЛЕНДАРЬ!$AJ15=GRID!$B$3:$BI$3), 0))*GRID!$B$66*(1-GRID!$B$69),0))</f>
        <v>#N/A</v>
      </c>
      <c r="S297" s="47" t="e" cm="1">
        <f t="array" ref="S297">IF($I$2="Раннее бронирование",
INDEX(GRID!$B$4:$BI$14,MATCH(S$7,GRID!$A$4:$A$14,0),MATCH(1,($U$2=GRID!$B$1:$BI$1)*(КАЛЕНДАРЬ!$AJ15=GRID!$B$3:$BI$3), 0))*GRID!$B$67,
ROUNDUP(INDEX(GRID!$B$4:$BI$14,MATCH(S$7,GRID!$A$4:$A$14,0),MATCH(1,($U$2=GRID!$B$1:$BI$1)*(КАЛЕНДАРЬ!$AJ15=GRID!$B$3:$BI$3),0))*GRID!$B$66*(1-GRID!$B$69),0))</f>
        <v>#N/A</v>
      </c>
      <c r="T297" s="48" t="e" cm="1">
        <f t="array" ref="T297">IF($I$2="Раннее бронирование",
INDEX(GRID!$B$17:$BI$27,MATCH(S$7,GRID!$A$17:$A$27,0),MATCH(1,($U$2=GRID!$B$1:$BI$1)*(КАЛЕНДАРЬ!$AJ15=GRID!$B$3:$BI$3), 0))*GRID!$B$67,
ROUNDUP(INDEX(GRID!$B$17:$BI$27,MATCH(S$7,GRID!$A$17:$A$27,0),MATCH(1,($U$2=GRID!$B$1:$BI$1)*(КАЛЕНДАРЬ!$AJ15=GRID!$B$3:$BI$3), 0))*GRID!$B$66*(1-GRID!$B$69),0))</f>
        <v>#N/A</v>
      </c>
      <c r="U297" s="47" cm="1">
        <f t="array" ref="U297">IF($I$2="Раннее бронирование",
INDEX(GRID!$B$4:$BI$14,MATCH(U$7,GRID!$A$4:$A$14,0),MATCH(1,($U$2=GRID!$B$1:$BI$1)*(КАЛЕНДАРЬ!$AJ15=GRID!$B$3:$BI$3), 0))*GRID!$B$67,
ROUNDUP(INDEX(GRID!$B$4:$BI$14,MATCH(U$7,GRID!$A$4:$A$14,0),MATCH(1,($U$2=GRID!$B$1:$BI$1)*(КАЛЕНДАРЬ!$AJ15=GRID!$B$3:$BI$3),0))*GRID!$B$66*(1-GRID!$B$69),0))</f>
        <v>30600</v>
      </c>
      <c r="V297" s="48" cm="1">
        <f t="array" ref="V297">IF($I$2="Раннее бронирование",
INDEX(GRID!$B$17:$BI$27,MATCH(U$7,GRID!$A$17:$A$27,0),MATCH(1,($U$2=GRID!$B$1:$BI$1)*(КАЛЕНДАРЬ!$AJ15=GRID!$B$3:$BI$3), 0))*GRID!$B$67,
ROUNDUP(INDEX(GRID!$B$17:$BI$27,MATCH(U$7,GRID!$A$17:$A$27,0),MATCH(1,($U$2=GRID!$B$1:$BI$1)*(КАЛЕНДАРЬ!$AJ15=GRID!$B$3:$BI$3), 0))*GRID!$B$66*(1-GRID!$B$69),0))</f>
        <v>32300</v>
      </c>
      <c r="W297" s="47" cm="1">
        <f t="array" ref="W297">IF($I$2="Раннее бронирование",
INDEX(GRID!$B$4:$BI$14,MATCH(W$7,GRID!$A$4:$A$14,0),MATCH(1,($U$2=GRID!$B$1:$BI$1)*(КАЛЕНДАРЬ!$AJ15=GRID!$B$3:$BI$3), 0))*GRID!$B$67,
ROUNDUP(INDEX(GRID!$B$4:$BI$14,MATCH(W$7,GRID!$A$4:$A$14,0),MATCH(1,($U$2=GRID!$B$1:$BI$1)*(КАЛЕНДАРЬ!$AJ15=GRID!$B$3:$BI$3),0))*GRID!$B$66*(1-GRID!$B$69),0))</f>
        <v>130560</v>
      </c>
      <c r="X297" s="48" cm="1">
        <f t="array" ref="X297">IF($I$2="Раннее бронирование",
INDEX(GRID!$B$17:$BI$27,MATCH(W$7,GRID!$A$17:$A$27,0),MATCH(1,($U$2=GRID!$B$1:$BI$1)*(КАЛЕНДАРЬ!$AJ15=GRID!$B$3:$BI$3), 0))*GRID!$B$67,
ROUNDUP(INDEX(GRID!$B$17:$BI$27,MATCH(W$7,GRID!$A$17:$A$27,0),MATCH(1,($U$2=GRID!$B$1:$BI$1)*(КАЛЕНДАРЬ!$AJ15=GRID!$B$3:$BI$3), 0))*GRID!$B$66*(1-GRID!$B$69),0))</f>
        <v>132260</v>
      </c>
    </row>
    <row r="298" spans="1:24" hidden="1" x14ac:dyDescent="0.2">
      <c r="A298" s="117" t="s">
        <v>47</v>
      </c>
      <c r="B298" s="117">
        <v>13</v>
      </c>
      <c r="C298" s="47" cm="1">
        <f t="array" ref="C298">IF($I$2="Раннее бронирование",
INDEX(GRID!$B$4:$BI$14,MATCH(C$7,GRID!$A$4:$A$14,0),MATCH(1,($U$2=GRID!$B$1:$BI$1)*(КАЛЕНДАРЬ!$AJ16=GRID!$B$3:$BI$3), 0))*GRID!$B$67,
ROUNDUP(INDEX(GRID!$B$4:$BI$14,MATCH(C$7,GRID!$A$4:$A$14,0),MATCH(1,($U$2=GRID!$B$1:$BI$1)*(КАЛЕНДАРЬ!$AJ16=GRID!$B$3:$BI$3),0))*GRID!$B$66*(1-GRID!$B$69),0))</f>
        <v>10200</v>
      </c>
      <c r="D298" s="48" cm="1">
        <f t="array" ref="D298">IF($I$2="Раннее бронирование",
INDEX(GRID!$B$17:$BI$27,MATCH(C$7,GRID!$A$17:$A$27,0),MATCH(1,($U$2=GRID!$B$1:$BI$1)*(КАЛЕНДАРЬ!$AJ16=GRID!$B$3:$BI$3), 0))*GRID!$B$67,
ROUNDUP(INDEX(GRID!$B$17:$BI$27,MATCH(C$7,GRID!$A$17:$A$27,0),MATCH(1,($U$2=GRID!$B$1:$BI$1)*(КАЛЕНДАРЬ!$AJ16=GRID!$B$3:$BI$3), 0))*GRID!$B$66*(1-GRID!$B$69),0))</f>
        <v>11900</v>
      </c>
      <c r="E298" s="47" cm="1">
        <f t="array" ref="E298">IF($I$2="Раннее бронирование",
INDEX(GRID!$B$4:$BI$14,MATCH(E$7,GRID!$A$4:$A$14,0),MATCH(1,($U$2=GRID!$B$1:$BI$1)*(КАЛЕНДАРЬ!$AJ16=GRID!$B$3:$BI$3), 0))*GRID!$B$67,
ROUNDUP(INDEX(GRID!$B$4:$BI$14,MATCH(E$7,GRID!$A$4:$A$14,0),MATCH(1,($U$2=GRID!$B$1:$BI$1)*(КАЛЕНДАРЬ!$AJ16=GRID!$B$3:$BI$3),0))*GRID!$B$66*(1-GRID!$B$69),0))</f>
        <v>11016</v>
      </c>
      <c r="F298" s="48" cm="1">
        <f t="array" ref="F298">IF($I$2="Раннее бронирование",
INDEX(GRID!$B$17:$BI$27,MATCH(E$7,GRID!$A$17:$A$27,0),MATCH(1,($U$2=GRID!$B$1:$BI$1)*(КАЛЕНДАРЬ!$AJ16=GRID!$B$3:$BI$3), 0))*GRID!$B$67,
ROUNDUP(INDEX(GRID!$B$17:$BI$27,MATCH(E$7,GRID!$A$17:$A$27,0),MATCH(1,($U$2=GRID!$B$1:$BI$1)*(КАЛЕНДАРЬ!$AJ16=GRID!$B$3:$BI$3), 0))*GRID!$B$66*(1-GRID!$B$69),0))</f>
        <v>12716</v>
      </c>
      <c r="G298" s="47" t="e" cm="1">
        <f t="array" ref="G298">IF($I$2="Раннее бронирование",
INDEX(GRID!$B$4:$BI$14,MATCH(G$7,GRID!$A$4:$A$14,0),MATCH(1,($U$2=GRID!$B$1:$BI$1)*(КАЛЕНДАРЬ!$AJ16=GRID!$B$3:$BI$3), 0))*GRID!$B$67,
ROUNDUP(INDEX(GRID!$B$4:$BI$14,MATCH(G$7,GRID!$A$4:$A$14,0),MATCH(1,($U$2=GRID!$B$1:$BI$1)*(КАЛЕНДАРЬ!$AJ16=GRID!$B$3:$BI$3),0))*GRID!$B$66*(1-GRID!$B$69),0))</f>
        <v>#N/A</v>
      </c>
      <c r="H298" s="48" t="e" cm="1">
        <f t="array" ref="H298">IF($I$2="Раннее бронирование",
INDEX(GRID!$B$17:$BI$27,MATCH(G$7,GRID!$A$17:$A$27,0),MATCH(1,($U$2=GRID!$B$1:$BI$1)*(КАЛЕНДАРЬ!$AJ16=GRID!$B$3:$BI$3), 0))*GRID!$B$67,
ROUNDUP(INDEX(GRID!$B$17:$BI$27,MATCH(G$7,GRID!$A$17:$A$27,0),MATCH(1,($U$2=GRID!$B$1:$BI$1)*(КАЛЕНДАРЬ!$AJ16=GRID!$B$3:$BI$3), 0))*GRID!$B$66*(1-GRID!$B$69),0))</f>
        <v>#N/A</v>
      </c>
      <c r="I298" s="47" t="e" cm="1">
        <f t="array" ref="I298">IF($I$2="Раннее бронирование",
INDEX(GRID!$B$4:$BI$14,MATCH(I$7,GRID!$A$4:$A$14,0),MATCH(1,($U$2=GRID!$B$1:$BI$1)*(КАЛЕНДАРЬ!$AJ16=GRID!$B$3:$BI$3), 0))*GRID!$B$67,
ROUNDUP(INDEX(GRID!$B$4:$BI$14,MATCH(I$7,GRID!$A$4:$A$14,0),MATCH(1,($U$2=GRID!$B$1:$BI$1)*(КАЛЕНДАРЬ!$AJ16=GRID!$B$3:$BI$3),0))*GRID!$B$66*(1-GRID!$B$69),0))</f>
        <v>#N/A</v>
      </c>
      <c r="J298" s="48" t="e" cm="1">
        <f t="array" ref="J298">IF($I$2="Раннее бронирование",
INDEX(GRID!$B$17:$BI$27,MATCH(I$7,GRID!$A$17:$A$27,0),MATCH(1,($U$2=GRID!$B$1:$BI$1)*(КАЛЕНДАРЬ!$AJ16=GRID!$B$3:$BI$3), 0))*GRID!$B$67,
ROUNDUP(INDEX(GRID!$B$17:$BI$27,MATCH(I$7,GRID!$A$17:$A$27,0),MATCH(1,($U$2=GRID!$B$1:$BI$1)*(КАЛЕНДАРЬ!$AJ16=GRID!$B$3:$BI$3), 0))*GRID!$B$66*(1-GRID!$B$69),0))</f>
        <v>#N/A</v>
      </c>
      <c r="K298" s="47" cm="1">
        <f t="array" ref="K298">IF($I$2="Раннее бронирование",
INDEX(GRID!$B$4:$BI$14,MATCH(K$7,GRID!$A$4:$A$14,0),MATCH(1,($U$2=GRID!$B$1:$BI$1)*(КАЛЕНДАРЬ!$AJ16=GRID!$B$3:$BI$3), 0))*GRID!$B$67,
ROUNDUP(INDEX(GRID!$B$4:$BI$14,MATCH(K$7,GRID!$A$4:$A$14,0),MATCH(1,($U$2=GRID!$B$1:$BI$1)*(КАЛЕНДАРЬ!$AJ16=GRID!$B$3:$BI$3),0))*GRID!$B$66*(1-GRID!$B$69),0))</f>
        <v>13872</v>
      </c>
      <c r="L298" s="48" cm="1">
        <f t="array" ref="L298">IF($I$2="Раннее бронирование",
INDEX(GRID!$B$17:$BI$27,MATCH(K$7,GRID!$A$17:$A$27,0),MATCH(1,($U$2=GRID!$B$1:$BI$1)*(КАЛЕНДАРЬ!$AJ16=GRID!$B$3:$BI$3), 0))*GRID!$B$67,
ROUNDUP(INDEX(GRID!$B$17:$BI$27,MATCH(K$7,GRID!$A$17:$A$27,0),MATCH(1,($U$2=GRID!$B$1:$BI$1)*(КАЛЕНДАРЬ!$AJ16=GRID!$B$3:$BI$3), 0))*GRID!$B$66*(1-GRID!$B$69),0))</f>
        <v>15572</v>
      </c>
      <c r="M298" s="47" cm="1">
        <f t="array" ref="M298">IF($I$2="Раннее бронирование",
INDEX(GRID!$B$4:$BI$14,MATCH(M$7,GRID!$A$4:$A$14,0),MATCH(1,($U$2=GRID!$B$1:$BI$1)*(КАЛЕНДАРЬ!$AJ16=GRID!$B$3:$BI$3), 0))*GRID!$B$67,
ROUNDUP(INDEX(GRID!$B$4:$BI$14,MATCH(M$7,GRID!$A$4:$A$14,0),MATCH(1,($U$2=GRID!$B$1:$BI$1)*(КАЛЕНДАРЬ!$AJ16=GRID!$B$3:$BI$3),0))*GRID!$B$66*(1-GRID!$B$69),0))</f>
        <v>14960</v>
      </c>
      <c r="N298" s="48" cm="1">
        <f t="array" ref="N298">IF($I$2="Раннее бронирование",
INDEX(GRID!$B$17:$BI$27,MATCH(M$7,GRID!$A$17:$A$27,0),MATCH(1,($U$2=GRID!$B$1:$BI$1)*(КАЛЕНДАРЬ!$AJ16=GRID!$B$3:$BI$3), 0))*GRID!$B$67,
ROUNDUP(INDEX(GRID!$B$17:$BI$27,MATCH(M$7,GRID!$A$17:$A$27,0),MATCH(1,($U$2=GRID!$B$1:$BI$1)*(КАЛЕНДАРЬ!$AJ16=GRID!$B$3:$BI$3), 0))*GRID!$B$66*(1-GRID!$B$69),0))</f>
        <v>16660</v>
      </c>
      <c r="O298" s="47" cm="1">
        <f t="array" ref="O298">IF($I$2="Раннее бронирование",
INDEX(GRID!$B$4:$BI$14,MATCH(O$7,GRID!$A$4:$A$14,0),MATCH(1,($U$2=GRID!$B$1:$BI$1)*(КАЛЕНДАРЬ!$AJ16=GRID!$B$3:$BI$3), 0))*GRID!$B$67,
ROUNDUP(INDEX(GRID!$B$4:$BI$14,MATCH(O$7,GRID!$A$4:$A$14,0),MATCH(1,($U$2=GRID!$B$1:$BI$1)*(КАЛЕНДАРЬ!$AJ16=GRID!$B$3:$BI$3),0))*GRID!$B$66*(1-GRID!$B$69),0))</f>
        <v>20128</v>
      </c>
      <c r="P298" s="48" cm="1">
        <f t="array" ref="P298">IF($I$2="Раннее бронирование",
INDEX(GRID!$B$17:$BI$27,MATCH(O$7,GRID!$A$17:$A$27,0),MATCH(1,($U$2=GRID!$B$1:$BI$1)*(КАЛЕНДАРЬ!$AJ16=GRID!$B$3:$BI$3), 0))*GRID!$B$67,
ROUNDUP(INDEX(GRID!$B$17:$BI$27,MATCH(O$7,GRID!$A$17:$A$27,0),MATCH(1,($U$2=GRID!$B$1:$BI$1)*(КАЛЕНДАРЬ!$AJ16=GRID!$B$3:$BI$3), 0))*GRID!$B$66*(1-GRID!$B$69),0))</f>
        <v>21828</v>
      </c>
      <c r="Q298" s="47" t="e" cm="1">
        <f t="array" ref="Q298">IF($I$2="Раннее бронирование",
INDEX(GRID!$B$4:$BI$14,MATCH(Q$7,GRID!$A$4:$A$14,0),MATCH(1,($U$2=GRID!$B$1:$BI$1)*(КАЛЕНДАРЬ!$AJ16=GRID!$B$3:$BI$3), 0))*GRID!$B$67,
ROUNDUP(INDEX(GRID!$B$4:$BI$14,MATCH(Q$7,GRID!$A$4:$A$14,0),MATCH(1,($U$2=GRID!$B$1:$BI$1)*(КАЛЕНДАРЬ!$AJ16=GRID!$B$3:$BI$3),0))*GRID!$B$66*(1-GRID!$B$69),0))</f>
        <v>#N/A</v>
      </c>
      <c r="R298" s="48" t="e" cm="1">
        <f t="array" ref="R298">IF($I$2="Раннее бронирование",
INDEX(GRID!$B$17:$BI$27,MATCH(Q$7,GRID!$A$17:$A$27,0),MATCH(1,($U$2=GRID!$B$1:$BI$1)*(КАЛЕНДАРЬ!$AJ16=GRID!$B$3:$BI$3), 0))*GRID!$B$67,
ROUNDUP(INDEX(GRID!$B$17:$BI$27,MATCH(Q$7,GRID!$A$17:$A$27,0),MATCH(1,($U$2=GRID!$B$1:$BI$1)*(КАЛЕНДАРЬ!$AJ16=GRID!$B$3:$BI$3), 0))*GRID!$B$66*(1-GRID!$B$69),0))</f>
        <v>#N/A</v>
      </c>
      <c r="S298" s="47" t="e" cm="1">
        <f t="array" ref="S298">IF($I$2="Раннее бронирование",
INDEX(GRID!$B$4:$BI$14,MATCH(S$7,GRID!$A$4:$A$14,0),MATCH(1,($U$2=GRID!$B$1:$BI$1)*(КАЛЕНДАРЬ!$AJ16=GRID!$B$3:$BI$3), 0))*GRID!$B$67,
ROUNDUP(INDEX(GRID!$B$4:$BI$14,MATCH(S$7,GRID!$A$4:$A$14,0),MATCH(1,($U$2=GRID!$B$1:$BI$1)*(КАЛЕНДАРЬ!$AJ16=GRID!$B$3:$BI$3),0))*GRID!$B$66*(1-GRID!$B$69),0))</f>
        <v>#N/A</v>
      </c>
      <c r="T298" s="48" t="e" cm="1">
        <f t="array" ref="T298">IF($I$2="Раннее бронирование",
INDEX(GRID!$B$17:$BI$27,MATCH(S$7,GRID!$A$17:$A$27,0),MATCH(1,($U$2=GRID!$B$1:$BI$1)*(КАЛЕНДАРЬ!$AJ16=GRID!$B$3:$BI$3), 0))*GRID!$B$67,
ROUNDUP(INDEX(GRID!$B$17:$BI$27,MATCH(S$7,GRID!$A$17:$A$27,0),MATCH(1,($U$2=GRID!$B$1:$BI$1)*(КАЛЕНДАРЬ!$AJ16=GRID!$B$3:$BI$3), 0))*GRID!$B$66*(1-GRID!$B$69),0))</f>
        <v>#N/A</v>
      </c>
      <c r="U298" s="47" cm="1">
        <f t="array" ref="U298">IF($I$2="Раннее бронирование",
INDEX(GRID!$B$4:$BI$14,MATCH(U$7,GRID!$A$4:$A$14,0),MATCH(1,($U$2=GRID!$B$1:$BI$1)*(КАЛЕНДАРЬ!$AJ16=GRID!$B$3:$BI$3), 0))*GRID!$B$67,
ROUNDUP(INDEX(GRID!$B$4:$BI$14,MATCH(U$7,GRID!$A$4:$A$14,0),MATCH(1,($U$2=GRID!$B$1:$BI$1)*(КАЛЕНДАРЬ!$AJ16=GRID!$B$3:$BI$3),0))*GRID!$B$66*(1-GRID!$B$69),0))</f>
        <v>30600</v>
      </c>
      <c r="V298" s="48" cm="1">
        <f t="array" ref="V298">IF($I$2="Раннее бронирование",
INDEX(GRID!$B$17:$BI$27,MATCH(U$7,GRID!$A$17:$A$27,0),MATCH(1,($U$2=GRID!$B$1:$BI$1)*(КАЛЕНДАРЬ!$AJ16=GRID!$B$3:$BI$3), 0))*GRID!$B$67,
ROUNDUP(INDEX(GRID!$B$17:$BI$27,MATCH(U$7,GRID!$A$17:$A$27,0),MATCH(1,($U$2=GRID!$B$1:$BI$1)*(КАЛЕНДАРЬ!$AJ16=GRID!$B$3:$BI$3), 0))*GRID!$B$66*(1-GRID!$B$69),0))</f>
        <v>32300</v>
      </c>
      <c r="W298" s="47" cm="1">
        <f t="array" ref="W298">IF($I$2="Раннее бронирование",
INDEX(GRID!$B$4:$BI$14,MATCH(W$7,GRID!$A$4:$A$14,0),MATCH(1,($U$2=GRID!$B$1:$BI$1)*(КАЛЕНДАРЬ!$AJ16=GRID!$B$3:$BI$3), 0))*GRID!$B$67,
ROUNDUP(INDEX(GRID!$B$4:$BI$14,MATCH(W$7,GRID!$A$4:$A$14,0),MATCH(1,($U$2=GRID!$B$1:$BI$1)*(КАЛЕНДАРЬ!$AJ16=GRID!$B$3:$BI$3),0))*GRID!$B$66*(1-GRID!$B$69),0))</f>
        <v>130560</v>
      </c>
      <c r="X298" s="48" cm="1">
        <f t="array" ref="X298">IF($I$2="Раннее бронирование",
INDEX(GRID!$B$17:$BI$27,MATCH(W$7,GRID!$A$17:$A$27,0),MATCH(1,($U$2=GRID!$B$1:$BI$1)*(КАЛЕНДАРЬ!$AJ16=GRID!$B$3:$BI$3), 0))*GRID!$B$67,
ROUNDUP(INDEX(GRID!$B$17:$BI$27,MATCH(W$7,GRID!$A$17:$A$27,0),MATCH(1,($U$2=GRID!$B$1:$BI$1)*(КАЛЕНДАРЬ!$AJ16=GRID!$B$3:$BI$3), 0))*GRID!$B$66*(1-GRID!$B$69),0))</f>
        <v>132260</v>
      </c>
    </row>
    <row r="299" spans="1:24" hidden="1" x14ac:dyDescent="0.2">
      <c r="A299" s="117" t="s">
        <v>48</v>
      </c>
      <c r="B299" s="117">
        <v>14</v>
      </c>
      <c r="C299" s="47" cm="1">
        <f t="array" ref="C299">IF($I$2="Раннее бронирование",
INDEX(GRID!$B$4:$BI$14,MATCH(C$7,GRID!$A$4:$A$14,0),MATCH(1,($U$2=GRID!$B$1:$BI$1)*(КАЛЕНДАРЬ!$AJ17=GRID!$B$3:$BI$3), 0))*GRID!$B$67,
ROUNDUP(INDEX(GRID!$B$4:$BI$14,MATCH(C$7,GRID!$A$4:$A$14,0),MATCH(1,($U$2=GRID!$B$1:$BI$1)*(КАЛЕНДАРЬ!$AJ17=GRID!$B$3:$BI$3),0))*GRID!$B$66*(1-GRID!$B$69),0))</f>
        <v>10200</v>
      </c>
      <c r="D299" s="48" cm="1">
        <f t="array" ref="D299">IF($I$2="Раннее бронирование",
INDEX(GRID!$B$17:$BI$27,MATCH(C$7,GRID!$A$17:$A$27,0),MATCH(1,($U$2=GRID!$B$1:$BI$1)*(КАЛЕНДАРЬ!$AJ17=GRID!$B$3:$BI$3), 0))*GRID!$B$67,
ROUNDUP(INDEX(GRID!$B$17:$BI$27,MATCH(C$7,GRID!$A$17:$A$27,0),MATCH(1,($U$2=GRID!$B$1:$BI$1)*(КАЛЕНДАРЬ!$AJ17=GRID!$B$3:$BI$3), 0))*GRID!$B$66*(1-GRID!$B$69),0))</f>
        <v>11900</v>
      </c>
      <c r="E299" s="47" cm="1">
        <f t="array" ref="E299">IF($I$2="Раннее бронирование",
INDEX(GRID!$B$4:$BI$14,MATCH(E$7,GRID!$A$4:$A$14,0),MATCH(1,($U$2=GRID!$B$1:$BI$1)*(КАЛЕНДАРЬ!$AJ17=GRID!$B$3:$BI$3), 0))*GRID!$B$67,
ROUNDUP(INDEX(GRID!$B$4:$BI$14,MATCH(E$7,GRID!$A$4:$A$14,0),MATCH(1,($U$2=GRID!$B$1:$BI$1)*(КАЛЕНДАРЬ!$AJ17=GRID!$B$3:$BI$3),0))*GRID!$B$66*(1-GRID!$B$69),0))</f>
        <v>11016</v>
      </c>
      <c r="F299" s="48" cm="1">
        <f t="array" ref="F299">IF($I$2="Раннее бронирование",
INDEX(GRID!$B$17:$BI$27,MATCH(E$7,GRID!$A$17:$A$27,0),MATCH(1,($U$2=GRID!$B$1:$BI$1)*(КАЛЕНДАРЬ!$AJ17=GRID!$B$3:$BI$3), 0))*GRID!$B$67,
ROUNDUP(INDEX(GRID!$B$17:$BI$27,MATCH(E$7,GRID!$A$17:$A$27,0),MATCH(1,($U$2=GRID!$B$1:$BI$1)*(КАЛЕНДАРЬ!$AJ17=GRID!$B$3:$BI$3), 0))*GRID!$B$66*(1-GRID!$B$69),0))</f>
        <v>12716</v>
      </c>
      <c r="G299" s="47" t="e" cm="1">
        <f t="array" ref="G299">IF($I$2="Раннее бронирование",
INDEX(GRID!$B$4:$BI$14,MATCH(G$7,GRID!$A$4:$A$14,0),MATCH(1,($U$2=GRID!$B$1:$BI$1)*(КАЛЕНДАРЬ!$AJ17=GRID!$B$3:$BI$3), 0))*GRID!$B$67,
ROUNDUP(INDEX(GRID!$B$4:$BI$14,MATCH(G$7,GRID!$A$4:$A$14,0),MATCH(1,($U$2=GRID!$B$1:$BI$1)*(КАЛЕНДАРЬ!$AJ17=GRID!$B$3:$BI$3),0))*GRID!$B$66*(1-GRID!$B$69),0))</f>
        <v>#N/A</v>
      </c>
      <c r="H299" s="48" t="e" cm="1">
        <f t="array" ref="H299">IF($I$2="Раннее бронирование",
INDEX(GRID!$B$17:$BI$27,MATCH(G$7,GRID!$A$17:$A$27,0),MATCH(1,($U$2=GRID!$B$1:$BI$1)*(КАЛЕНДАРЬ!$AJ17=GRID!$B$3:$BI$3), 0))*GRID!$B$67,
ROUNDUP(INDEX(GRID!$B$17:$BI$27,MATCH(G$7,GRID!$A$17:$A$27,0),MATCH(1,($U$2=GRID!$B$1:$BI$1)*(КАЛЕНДАРЬ!$AJ17=GRID!$B$3:$BI$3), 0))*GRID!$B$66*(1-GRID!$B$69),0))</f>
        <v>#N/A</v>
      </c>
      <c r="I299" s="47" t="e" cm="1">
        <f t="array" ref="I299">IF($I$2="Раннее бронирование",
INDEX(GRID!$B$4:$BI$14,MATCH(I$7,GRID!$A$4:$A$14,0),MATCH(1,($U$2=GRID!$B$1:$BI$1)*(КАЛЕНДАРЬ!$AJ17=GRID!$B$3:$BI$3), 0))*GRID!$B$67,
ROUNDUP(INDEX(GRID!$B$4:$BI$14,MATCH(I$7,GRID!$A$4:$A$14,0),MATCH(1,($U$2=GRID!$B$1:$BI$1)*(КАЛЕНДАРЬ!$AJ17=GRID!$B$3:$BI$3),0))*GRID!$B$66*(1-GRID!$B$69),0))</f>
        <v>#N/A</v>
      </c>
      <c r="J299" s="48" t="e" cm="1">
        <f t="array" ref="J299">IF($I$2="Раннее бронирование",
INDEX(GRID!$B$17:$BI$27,MATCH(I$7,GRID!$A$17:$A$27,0),MATCH(1,($U$2=GRID!$B$1:$BI$1)*(КАЛЕНДАРЬ!$AJ17=GRID!$B$3:$BI$3), 0))*GRID!$B$67,
ROUNDUP(INDEX(GRID!$B$17:$BI$27,MATCH(I$7,GRID!$A$17:$A$27,0),MATCH(1,($U$2=GRID!$B$1:$BI$1)*(КАЛЕНДАРЬ!$AJ17=GRID!$B$3:$BI$3), 0))*GRID!$B$66*(1-GRID!$B$69),0))</f>
        <v>#N/A</v>
      </c>
      <c r="K299" s="47" cm="1">
        <f t="array" ref="K299">IF($I$2="Раннее бронирование",
INDEX(GRID!$B$4:$BI$14,MATCH(K$7,GRID!$A$4:$A$14,0),MATCH(1,($U$2=GRID!$B$1:$BI$1)*(КАЛЕНДАРЬ!$AJ17=GRID!$B$3:$BI$3), 0))*GRID!$B$67,
ROUNDUP(INDEX(GRID!$B$4:$BI$14,MATCH(K$7,GRID!$A$4:$A$14,0),MATCH(1,($U$2=GRID!$B$1:$BI$1)*(КАЛЕНДАРЬ!$AJ17=GRID!$B$3:$BI$3),0))*GRID!$B$66*(1-GRID!$B$69),0))</f>
        <v>13872</v>
      </c>
      <c r="L299" s="48" cm="1">
        <f t="array" ref="L299">IF($I$2="Раннее бронирование",
INDEX(GRID!$B$17:$BI$27,MATCH(K$7,GRID!$A$17:$A$27,0),MATCH(1,($U$2=GRID!$B$1:$BI$1)*(КАЛЕНДАРЬ!$AJ17=GRID!$B$3:$BI$3), 0))*GRID!$B$67,
ROUNDUP(INDEX(GRID!$B$17:$BI$27,MATCH(K$7,GRID!$A$17:$A$27,0),MATCH(1,($U$2=GRID!$B$1:$BI$1)*(КАЛЕНДАРЬ!$AJ17=GRID!$B$3:$BI$3), 0))*GRID!$B$66*(1-GRID!$B$69),0))</f>
        <v>15572</v>
      </c>
      <c r="M299" s="47" cm="1">
        <f t="array" ref="M299">IF($I$2="Раннее бронирование",
INDEX(GRID!$B$4:$BI$14,MATCH(M$7,GRID!$A$4:$A$14,0),MATCH(1,($U$2=GRID!$B$1:$BI$1)*(КАЛЕНДАРЬ!$AJ17=GRID!$B$3:$BI$3), 0))*GRID!$B$67,
ROUNDUP(INDEX(GRID!$B$4:$BI$14,MATCH(M$7,GRID!$A$4:$A$14,0),MATCH(1,($U$2=GRID!$B$1:$BI$1)*(КАЛЕНДАРЬ!$AJ17=GRID!$B$3:$BI$3),0))*GRID!$B$66*(1-GRID!$B$69),0))</f>
        <v>14960</v>
      </c>
      <c r="N299" s="48" cm="1">
        <f t="array" ref="N299">IF($I$2="Раннее бронирование",
INDEX(GRID!$B$17:$BI$27,MATCH(M$7,GRID!$A$17:$A$27,0),MATCH(1,($U$2=GRID!$B$1:$BI$1)*(КАЛЕНДАРЬ!$AJ17=GRID!$B$3:$BI$3), 0))*GRID!$B$67,
ROUNDUP(INDEX(GRID!$B$17:$BI$27,MATCH(M$7,GRID!$A$17:$A$27,0),MATCH(1,($U$2=GRID!$B$1:$BI$1)*(КАЛЕНДАРЬ!$AJ17=GRID!$B$3:$BI$3), 0))*GRID!$B$66*(1-GRID!$B$69),0))</f>
        <v>16660</v>
      </c>
      <c r="O299" s="47" cm="1">
        <f t="array" ref="O299">IF($I$2="Раннее бронирование",
INDEX(GRID!$B$4:$BI$14,MATCH(O$7,GRID!$A$4:$A$14,0),MATCH(1,($U$2=GRID!$B$1:$BI$1)*(КАЛЕНДАРЬ!$AJ17=GRID!$B$3:$BI$3), 0))*GRID!$B$67,
ROUNDUP(INDEX(GRID!$B$4:$BI$14,MATCH(O$7,GRID!$A$4:$A$14,0),MATCH(1,($U$2=GRID!$B$1:$BI$1)*(КАЛЕНДАРЬ!$AJ17=GRID!$B$3:$BI$3),0))*GRID!$B$66*(1-GRID!$B$69),0))</f>
        <v>20128</v>
      </c>
      <c r="P299" s="48" cm="1">
        <f t="array" ref="P299">IF($I$2="Раннее бронирование",
INDEX(GRID!$B$17:$BI$27,MATCH(O$7,GRID!$A$17:$A$27,0),MATCH(1,($U$2=GRID!$B$1:$BI$1)*(КАЛЕНДАРЬ!$AJ17=GRID!$B$3:$BI$3), 0))*GRID!$B$67,
ROUNDUP(INDEX(GRID!$B$17:$BI$27,MATCH(O$7,GRID!$A$17:$A$27,0),MATCH(1,($U$2=GRID!$B$1:$BI$1)*(КАЛЕНДАРЬ!$AJ17=GRID!$B$3:$BI$3), 0))*GRID!$B$66*(1-GRID!$B$69),0))</f>
        <v>21828</v>
      </c>
      <c r="Q299" s="47" t="e" cm="1">
        <f t="array" ref="Q299">IF($I$2="Раннее бронирование",
INDEX(GRID!$B$4:$BI$14,MATCH(Q$7,GRID!$A$4:$A$14,0),MATCH(1,($U$2=GRID!$B$1:$BI$1)*(КАЛЕНДАРЬ!$AJ17=GRID!$B$3:$BI$3), 0))*GRID!$B$67,
ROUNDUP(INDEX(GRID!$B$4:$BI$14,MATCH(Q$7,GRID!$A$4:$A$14,0),MATCH(1,($U$2=GRID!$B$1:$BI$1)*(КАЛЕНДАРЬ!$AJ17=GRID!$B$3:$BI$3),0))*GRID!$B$66*(1-GRID!$B$69),0))</f>
        <v>#N/A</v>
      </c>
      <c r="R299" s="48" t="e" cm="1">
        <f t="array" ref="R299">IF($I$2="Раннее бронирование",
INDEX(GRID!$B$17:$BI$27,MATCH(Q$7,GRID!$A$17:$A$27,0),MATCH(1,($U$2=GRID!$B$1:$BI$1)*(КАЛЕНДАРЬ!$AJ17=GRID!$B$3:$BI$3), 0))*GRID!$B$67,
ROUNDUP(INDEX(GRID!$B$17:$BI$27,MATCH(Q$7,GRID!$A$17:$A$27,0),MATCH(1,($U$2=GRID!$B$1:$BI$1)*(КАЛЕНДАРЬ!$AJ17=GRID!$B$3:$BI$3), 0))*GRID!$B$66*(1-GRID!$B$69),0))</f>
        <v>#N/A</v>
      </c>
      <c r="S299" s="47" t="e" cm="1">
        <f t="array" ref="S299">IF($I$2="Раннее бронирование",
INDEX(GRID!$B$4:$BI$14,MATCH(S$7,GRID!$A$4:$A$14,0),MATCH(1,($U$2=GRID!$B$1:$BI$1)*(КАЛЕНДАРЬ!$AJ17=GRID!$B$3:$BI$3), 0))*GRID!$B$67,
ROUNDUP(INDEX(GRID!$B$4:$BI$14,MATCH(S$7,GRID!$A$4:$A$14,0),MATCH(1,($U$2=GRID!$B$1:$BI$1)*(КАЛЕНДАРЬ!$AJ17=GRID!$B$3:$BI$3),0))*GRID!$B$66*(1-GRID!$B$69),0))</f>
        <v>#N/A</v>
      </c>
      <c r="T299" s="48" t="e" cm="1">
        <f t="array" ref="T299">IF($I$2="Раннее бронирование",
INDEX(GRID!$B$17:$BI$27,MATCH(S$7,GRID!$A$17:$A$27,0),MATCH(1,($U$2=GRID!$B$1:$BI$1)*(КАЛЕНДАРЬ!$AJ17=GRID!$B$3:$BI$3), 0))*GRID!$B$67,
ROUNDUP(INDEX(GRID!$B$17:$BI$27,MATCH(S$7,GRID!$A$17:$A$27,0),MATCH(1,($U$2=GRID!$B$1:$BI$1)*(КАЛЕНДАРЬ!$AJ17=GRID!$B$3:$BI$3), 0))*GRID!$B$66*(1-GRID!$B$69),0))</f>
        <v>#N/A</v>
      </c>
      <c r="U299" s="47" cm="1">
        <f t="array" ref="U299">IF($I$2="Раннее бронирование",
INDEX(GRID!$B$4:$BI$14,MATCH(U$7,GRID!$A$4:$A$14,0),MATCH(1,($U$2=GRID!$B$1:$BI$1)*(КАЛЕНДАРЬ!$AJ17=GRID!$B$3:$BI$3), 0))*GRID!$B$67,
ROUNDUP(INDEX(GRID!$B$4:$BI$14,MATCH(U$7,GRID!$A$4:$A$14,0),MATCH(1,($U$2=GRID!$B$1:$BI$1)*(КАЛЕНДАРЬ!$AJ17=GRID!$B$3:$BI$3),0))*GRID!$B$66*(1-GRID!$B$69),0))</f>
        <v>30600</v>
      </c>
      <c r="V299" s="48" cm="1">
        <f t="array" ref="V299">IF($I$2="Раннее бронирование",
INDEX(GRID!$B$17:$BI$27,MATCH(U$7,GRID!$A$17:$A$27,0),MATCH(1,($U$2=GRID!$B$1:$BI$1)*(КАЛЕНДАРЬ!$AJ17=GRID!$B$3:$BI$3), 0))*GRID!$B$67,
ROUNDUP(INDEX(GRID!$B$17:$BI$27,MATCH(U$7,GRID!$A$17:$A$27,0),MATCH(1,($U$2=GRID!$B$1:$BI$1)*(КАЛЕНДАРЬ!$AJ17=GRID!$B$3:$BI$3), 0))*GRID!$B$66*(1-GRID!$B$69),0))</f>
        <v>32300</v>
      </c>
      <c r="W299" s="47" cm="1">
        <f t="array" ref="W299">IF($I$2="Раннее бронирование",
INDEX(GRID!$B$4:$BI$14,MATCH(W$7,GRID!$A$4:$A$14,0),MATCH(1,($U$2=GRID!$B$1:$BI$1)*(КАЛЕНДАРЬ!$AJ17=GRID!$B$3:$BI$3), 0))*GRID!$B$67,
ROUNDUP(INDEX(GRID!$B$4:$BI$14,MATCH(W$7,GRID!$A$4:$A$14,0),MATCH(1,($U$2=GRID!$B$1:$BI$1)*(КАЛЕНДАРЬ!$AJ17=GRID!$B$3:$BI$3),0))*GRID!$B$66*(1-GRID!$B$69),0))</f>
        <v>130560</v>
      </c>
      <c r="X299" s="48" cm="1">
        <f t="array" ref="X299">IF($I$2="Раннее бронирование",
INDEX(GRID!$B$17:$BI$27,MATCH(W$7,GRID!$A$17:$A$27,0),MATCH(1,($U$2=GRID!$B$1:$BI$1)*(КАЛЕНДАРЬ!$AJ17=GRID!$B$3:$BI$3), 0))*GRID!$B$67,
ROUNDUP(INDEX(GRID!$B$17:$BI$27,MATCH(W$7,GRID!$A$17:$A$27,0),MATCH(1,($U$2=GRID!$B$1:$BI$1)*(КАЛЕНДАРЬ!$AJ17=GRID!$B$3:$BI$3), 0))*GRID!$B$66*(1-GRID!$B$69),0))</f>
        <v>132260</v>
      </c>
    </row>
    <row r="300" spans="1:24" hidden="1" x14ac:dyDescent="0.2">
      <c r="A300" s="117" t="s">
        <v>42</v>
      </c>
      <c r="B300" s="117">
        <v>15</v>
      </c>
      <c r="C300" s="47" cm="1">
        <f t="array" ref="C300">IF($I$2="Раннее бронирование",
INDEX(GRID!$B$4:$BI$14,MATCH(C$7,GRID!$A$4:$A$14,0),MATCH(1,($U$2=GRID!$B$1:$BI$1)*(КАЛЕНДАРЬ!$AJ18=GRID!$B$3:$BI$3), 0))*GRID!$B$67,
ROUNDUP(INDEX(GRID!$B$4:$BI$14,MATCH(C$7,GRID!$A$4:$A$14,0),MATCH(1,($U$2=GRID!$B$1:$BI$1)*(КАЛЕНДАРЬ!$AJ18=GRID!$B$3:$BI$3),0))*GRID!$B$66*(1-GRID!$B$69),0))</f>
        <v>10200</v>
      </c>
      <c r="D300" s="48" cm="1">
        <f t="array" ref="D300">IF($I$2="Раннее бронирование",
INDEX(GRID!$B$17:$BI$27,MATCH(C$7,GRID!$A$17:$A$27,0),MATCH(1,($U$2=GRID!$B$1:$BI$1)*(КАЛЕНДАРЬ!$AJ18=GRID!$B$3:$BI$3), 0))*GRID!$B$67,
ROUNDUP(INDEX(GRID!$B$17:$BI$27,MATCH(C$7,GRID!$A$17:$A$27,0),MATCH(1,($U$2=GRID!$B$1:$BI$1)*(КАЛЕНДАРЬ!$AJ18=GRID!$B$3:$BI$3), 0))*GRID!$B$66*(1-GRID!$B$69),0))</f>
        <v>11900</v>
      </c>
      <c r="E300" s="47" cm="1">
        <f t="array" ref="E300">IF($I$2="Раннее бронирование",
INDEX(GRID!$B$4:$BI$14,MATCH(E$7,GRID!$A$4:$A$14,0),MATCH(1,($U$2=GRID!$B$1:$BI$1)*(КАЛЕНДАРЬ!$AJ18=GRID!$B$3:$BI$3), 0))*GRID!$B$67,
ROUNDUP(INDEX(GRID!$B$4:$BI$14,MATCH(E$7,GRID!$A$4:$A$14,0),MATCH(1,($U$2=GRID!$B$1:$BI$1)*(КАЛЕНДАРЬ!$AJ18=GRID!$B$3:$BI$3),0))*GRID!$B$66*(1-GRID!$B$69),0))</f>
        <v>11016</v>
      </c>
      <c r="F300" s="48" cm="1">
        <f t="array" ref="F300">IF($I$2="Раннее бронирование",
INDEX(GRID!$B$17:$BI$27,MATCH(E$7,GRID!$A$17:$A$27,0),MATCH(1,($U$2=GRID!$B$1:$BI$1)*(КАЛЕНДАРЬ!$AJ18=GRID!$B$3:$BI$3), 0))*GRID!$B$67,
ROUNDUP(INDEX(GRID!$B$17:$BI$27,MATCH(E$7,GRID!$A$17:$A$27,0),MATCH(1,($U$2=GRID!$B$1:$BI$1)*(КАЛЕНДАРЬ!$AJ18=GRID!$B$3:$BI$3), 0))*GRID!$B$66*(1-GRID!$B$69),0))</f>
        <v>12716</v>
      </c>
      <c r="G300" s="47" t="e" cm="1">
        <f t="array" ref="G300">IF($I$2="Раннее бронирование",
INDEX(GRID!$B$4:$BI$14,MATCH(G$7,GRID!$A$4:$A$14,0),MATCH(1,($U$2=GRID!$B$1:$BI$1)*(КАЛЕНДАРЬ!$AJ18=GRID!$B$3:$BI$3), 0))*GRID!$B$67,
ROUNDUP(INDEX(GRID!$B$4:$BI$14,MATCH(G$7,GRID!$A$4:$A$14,0),MATCH(1,($U$2=GRID!$B$1:$BI$1)*(КАЛЕНДАРЬ!$AJ18=GRID!$B$3:$BI$3),0))*GRID!$B$66*(1-GRID!$B$69),0))</f>
        <v>#N/A</v>
      </c>
      <c r="H300" s="48" t="e" cm="1">
        <f t="array" ref="H300">IF($I$2="Раннее бронирование",
INDEX(GRID!$B$17:$BI$27,MATCH(G$7,GRID!$A$17:$A$27,0),MATCH(1,($U$2=GRID!$B$1:$BI$1)*(КАЛЕНДАРЬ!$AJ18=GRID!$B$3:$BI$3), 0))*GRID!$B$67,
ROUNDUP(INDEX(GRID!$B$17:$BI$27,MATCH(G$7,GRID!$A$17:$A$27,0),MATCH(1,($U$2=GRID!$B$1:$BI$1)*(КАЛЕНДАРЬ!$AJ18=GRID!$B$3:$BI$3), 0))*GRID!$B$66*(1-GRID!$B$69),0))</f>
        <v>#N/A</v>
      </c>
      <c r="I300" s="47" t="e" cm="1">
        <f t="array" ref="I300">IF($I$2="Раннее бронирование",
INDEX(GRID!$B$4:$BI$14,MATCH(I$7,GRID!$A$4:$A$14,0),MATCH(1,($U$2=GRID!$B$1:$BI$1)*(КАЛЕНДАРЬ!$AJ18=GRID!$B$3:$BI$3), 0))*GRID!$B$67,
ROUNDUP(INDEX(GRID!$B$4:$BI$14,MATCH(I$7,GRID!$A$4:$A$14,0),MATCH(1,($U$2=GRID!$B$1:$BI$1)*(КАЛЕНДАРЬ!$AJ18=GRID!$B$3:$BI$3),0))*GRID!$B$66*(1-GRID!$B$69),0))</f>
        <v>#N/A</v>
      </c>
      <c r="J300" s="48" t="e" cm="1">
        <f t="array" ref="J300">IF($I$2="Раннее бронирование",
INDEX(GRID!$B$17:$BI$27,MATCH(I$7,GRID!$A$17:$A$27,0),MATCH(1,($U$2=GRID!$B$1:$BI$1)*(КАЛЕНДАРЬ!$AJ18=GRID!$B$3:$BI$3), 0))*GRID!$B$67,
ROUNDUP(INDEX(GRID!$B$17:$BI$27,MATCH(I$7,GRID!$A$17:$A$27,0),MATCH(1,($U$2=GRID!$B$1:$BI$1)*(КАЛЕНДАРЬ!$AJ18=GRID!$B$3:$BI$3), 0))*GRID!$B$66*(1-GRID!$B$69),0))</f>
        <v>#N/A</v>
      </c>
      <c r="K300" s="47" cm="1">
        <f t="array" ref="K300">IF($I$2="Раннее бронирование",
INDEX(GRID!$B$4:$BI$14,MATCH(K$7,GRID!$A$4:$A$14,0),MATCH(1,($U$2=GRID!$B$1:$BI$1)*(КАЛЕНДАРЬ!$AJ18=GRID!$B$3:$BI$3), 0))*GRID!$B$67,
ROUNDUP(INDEX(GRID!$B$4:$BI$14,MATCH(K$7,GRID!$A$4:$A$14,0),MATCH(1,($U$2=GRID!$B$1:$BI$1)*(КАЛЕНДАРЬ!$AJ18=GRID!$B$3:$BI$3),0))*GRID!$B$66*(1-GRID!$B$69),0))</f>
        <v>13872</v>
      </c>
      <c r="L300" s="48" cm="1">
        <f t="array" ref="L300">IF($I$2="Раннее бронирование",
INDEX(GRID!$B$17:$BI$27,MATCH(K$7,GRID!$A$17:$A$27,0),MATCH(1,($U$2=GRID!$B$1:$BI$1)*(КАЛЕНДАРЬ!$AJ18=GRID!$B$3:$BI$3), 0))*GRID!$B$67,
ROUNDUP(INDEX(GRID!$B$17:$BI$27,MATCH(K$7,GRID!$A$17:$A$27,0),MATCH(1,($U$2=GRID!$B$1:$BI$1)*(КАЛЕНДАРЬ!$AJ18=GRID!$B$3:$BI$3), 0))*GRID!$B$66*(1-GRID!$B$69),0))</f>
        <v>15572</v>
      </c>
      <c r="M300" s="47" cm="1">
        <f t="array" ref="M300">IF($I$2="Раннее бронирование",
INDEX(GRID!$B$4:$BI$14,MATCH(M$7,GRID!$A$4:$A$14,0),MATCH(1,($U$2=GRID!$B$1:$BI$1)*(КАЛЕНДАРЬ!$AJ18=GRID!$B$3:$BI$3), 0))*GRID!$B$67,
ROUNDUP(INDEX(GRID!$B$4:$BI$14,MATCH(M$7,GRID!$A$4:$A$14,0),MATCH(1,($U$2=GRID!$B$1:$BI$1)*(КАЛЕНДАРЬ!$AJ18=GRID!$B$3:$BI$3),0))*GRID!$B$66*(1-GRID!$B$69),0))</f>
        <v>14960</v>
      </c>
      <c r="N300" s="48" cm="1">
        <f t="array" ref="N300">IF($I$2="Раннее бронирование",
INDEX(GRID!$B$17:$BI$27,MATCH(M$7,GRID!$A$17:$A$27,0),MATCH(1,($U$2=GRID!$B$1:$BI$1)*(КАЛЕНДАРЬ!$AJ18=GRID!$B$3:$BI$3), 0))*GRID!$B$67,
ROUNDUP(INDEX(GRID!$B$17:$BI$27,MATCH(M$7,GRID!$A$17:$A$27,0),MATCH(1,($U$2=GRID!$B$1:$BI$1)*(КАЛЕНДАРЬ!$AJ18=GRID!$B$3:$BI$3), 0))*GRID!$B$66*(1-GRID!$B$69),0))</f>
        <v>16660</v>
      </c>
      <c r="O300" s="47" cm="1">
        <f t="array" ref="O300">IF($I$2="Раннее бронирование",
INDEX(GRID!$B$4:$BI$14,MATCH(O$7,GRID!$A$4:$A$14,0),MATCH(1,($U$2=GRID!$B$1:$BI$1)*(КАЛЕНДАРЬ!$AJ18=GRID!$B$3:$BI$3), 0))*GRID!$B$67,
ROUNDUP(INDEX(GRID!$B$4:$BI$14,MATCH(O$7,GRID!$A$4:$A$14,0),MATCH(1,($U$2=GRID!$B$1:$BI$1)*(КАЛЕНДАРЬ!$AJ18=GRID!$B$3:$BI$3),0))*GRID!$B$66*(1-GRID!$B$69),0))</f>
        <v>20128</v>
      </c>
      <c r="P300" s="48" cm="1">
        <f t="array" ref="P300">IF($I$2="Раннее бронирование",
INDEX(GRID!$B$17:$BI$27,MATCH(O$7,GRID!$A$17:$A$27,0),MATCH(1,($U$2=GRID!$B$1:$BI$1)*(КАЛЕНДАРЬ!$AJ18=GRID!$B$3:$BI$3), 0))*GRID!$B$67,
ROUNDUP(INDEX(GRID!$B$17:$BI$27,MATCH(O$7,GRID!$A$17:$A$27,0),MATCH(1,($U$2=GRID!$B$1:$BI$1)*(КАЛЕНДАРЬ!$AJ18=GRID!$B$3:$BI$3), 0))*GRID!$B$66*(1-GRID!$B$69),0))</f>
        <v>21828</v>
      </c>
      <c r="Q300" s="47" t="e" cm="1">
        <f t="array" ref="Q300">IF($I$2="Раннее бронирование",
INDEX(GRID!$B$4:$BI$14,MATCH(Q$7,GRID!$A$4:$A$14,0),MATCH(1,($U$2=GRID!$B$1:$BI$1)*(КАЛЕНДАРЬ!$AJ18=GRID!$B$3:$BI$3), 0))*GRID!$B$67,
ROUNDUP(INDEX(GRID!$B$4:$BI$14,MATCH(Q$7,GRID!$A$4:$A$14,0),MATCH(1,($U$2=GRID!$B$1:$BI$1)*(КАЛЕНДАРЬ!$AJ18=GRID!$B$3:$BI$3),0))*GRID!$B$66*(1-GRID!$B$69),0))</f>
        <v>#N/A</v>
      </c>
      <c r="R300" s="48" t="e" cm="1">
        <f t="array" ref="R300">IF($I$2="Раннее бронирование",
INDEX(GRID!$B$17:$BI$27,MATCH(Q$7,GRID!$A$17:$A$27,0),MATCH(1,($U$2=GRID!$B$1:$BI$1)*(КАЛЕНДАРЬ!$AJ18=GRID!$B$3:$BI$3), 0))*GRID!$B$67,
ROUNDUP(INDEX(GRID!$B$17:$BI$27,MATCH(Q$7,GRID!$A$17:$A$27,0),MATCH(1,($U$2=GRID!$B$1:$BI$1)*(КАЛЕНДАРЬ!$AJ18=GRID!$B$3:$BI$3), 0))*GRID!$B$66*(1-GRID!$B$69),0))</f>
        <v>#N/A</v>
      </c>
      <c r="S300" s="47" t="e" cm="1">
        <f t="array" ref="S300">IF($I$2="Раннее бронирование",
INDEX(GRID!$B$4:$BI$14,MATCH(S$7,GRID!$A$4:$A$14,0),MATCH(1,($U$2=GRID!$B$1:$BI$1)*(КАЛЕНДАРЬ!$AJ18=GRID!$B$3:$BI$3), 0))*GRID!$B$67,
ROUNDUP(INDEX(GRID!$B$4:$BI$14,MATCH(S$7,GRID!$A$4:$A$14,0),MATCH(1,($U$2=GRID!$B$1:$BI$1)*(КАЛЕНДАРЬ!$AJ18=GRID!$B$3:$BI$3),0))*GRID!$B$66*(1-GRID!$B$69),0))</f>
        <v>#N/A</v>
      </c>
      <c r="T300" s="48" t="e" cm="1">
        <f t="array" ref="T300">IF($I$2="Раннее бронирование",
INDEX(GRID!$B$17:$BI$27,MATCH(S$7,GRID!$A$17:$A$27,0),MATCH(1,($U$2=GRID!$B$1:$BI$1)*(КАЛЕНДАРЬ!$AJ18=GRID!$B$3:$BI$3), 0))*GRID!$B$67,
ROUNDUP(INDEX(GRID!$B$17:$BI$27,MATCH(S$7,GRID!$A$17:$A$27,0),MATCH(1,($U$2=GRID!$B$1:$BI$1)*(КАЛЕНДАРЬ!$AJ18=GRID!$B$3:$BI$3), 0))*GRID!$B$66*(1-GRID!$B$69),0))</f>
        <v>#N/A</v>
      </c>
      <c r="U300" s="47" cm="1">
        <f t="array" ref="U300">IF($I$2="Раннее бронирование",
INDEX(GRID!$B$4:$BI$14,MATCH(U$7,GRID!$A$4:$A$14,0),MATCH(1,($U$2=GRID!$B$1:$BI$1)*(КАЛЕНДАРЬ!$AJ18=GRID!$B$3:$BI$3), 0))*GRID!$B$67,
ROUNDUP(INDEX(GRID!$B$4:$BI$14,MATCH(U$7,GRID!$A$4:$A$14,0),MATCH(1,($U$2=GRID!$B$1:$BI$1)*(КАЛЕНДАРЬ!$AJ18=GRID!$B$3:$BI$3),0))*GRID!$B$66*(1-GRID!$B$69),0))</f>
        <v>30600</v>
      </c>
      <c r="V300" s="48" cm="1">
        <f t="array" ref="V300">IF($I$2="Раннее бронирование",
INDEX(GRID!$B$17:$BI$27,MATCH(U$7,GRID!$A$17:$A$27,0),MATCH(1,($U$2=GRID!$B$1:$BI$1)*(КАЛЕНДАРЬ!$AJ18=GRID!$B$3:$BI$3), 0))*GRID!$B$67,
ROUNDUP(INDEX(GRID!$B$17:$BI$27,MATCH(U$7,GRID!$A$17:$A$27,0),MATCH(1,($U$2=GRID!$B$1:$BI$1)*(КАЛЕНДАРЬ!$AJ18=GRID!$B$3:$BI$3), 0))*GRID!$B$66*(1-GRID!$B$69),0))</f>
        <v>32300</v>
      </c>
      <c r="W300" s="47" cm="1">
        <f t="array" ref="W300">IF($I$2="Раннее бронирование",
INDEX(GRID!$B$4:$BI$14,MATCH(W$7,GRID!$A$4:$A$14,0),MATCH(1,($U$2=GRID!$B$1:$BI$1)*(КАЛЕНДАРЬ!$AJ18=GRID!$B$3:$BI$3), 0))*GRID!$B$67,
ROUNDUP(INDEX(GRID!$B$4:$BI$14,MATCH(W$7,GRID!$A$4:$A$14,0),MATCH(1,($U$2=GRID!$B$1:$BI$1)*(КАЛЕНДАРЬ!$AJ18=GRID!$B$3:$BI$3),0))*GRID!$B$66*(1-GRID!$B$69),0))</f>
        <v>130560</v>
      </c>
      <c r="X300" s="48" cm="1">
        <f t="array" ref="X300">IF($I$2="Раннее бронирование",
INDEX(GRID!$B$17:$BI$27,MATCH(W$7,GRID!$A$17:$A$27,0),MATCH(1,($U$2=GRID!$B$1:$BI$1)*(КАЛЕНДАРЬ!$AJ18=GRID!$B$3:$BI$3), 0))*GRID!$B$67,
ROUNDUP(INDEX(GRID!$B$17:$BI$27,MATCH(W$7,GRID!$A$17:$A$27,0),MATCH(1,($U$2=GRID!$B$1:$BI$1)*(КАЛЕНДАРЬ!$AJ18=GRID!$B$3:$BI$3), 0))*GRID!$B$66*(1-GRID!$B$69),0))</f>
        <v>132260</v>
      </c>
    </row>
    <row r="301" spans="1:24" hidden="1" x14ac:dyDescent="0.2">
      <c r="A301" s="117" t="s">
        <v>43</v>
      </c>
      <c r="B301" s="117">
        <v>16</v>
      </c>
      <c r="C301" s="47" cm="1">
        <f t="array" ref="C301">IF($I$2="Раннее бронирование",
INDEX(GRID!$B$4:$BI$14,MATCH(C$7,GRID!$A$4:$A$14,0),MATCH(1,($U$2=GRID!$B$1:$BI$1)*(КАЛЕНДАРЬ!$AJ19=GRID!$B$3:$BI$3), 0))*GRID!$B$67,
ROUNDUP(INDEX(GRID!$B$4:$BI$14,MATCH(C$7,GRID!$A$4:$A$14,0),MATCH(1,($U$2=GRID!$B$1:$BI$1)*(КАЛЕНДАРЬ!$AJ19=GRID!$B$3:$BI$3),0))*GRID!$B$66*(1-GRID!$B$69),0))</f>
        <v>10200</v>
      </c>
      <c r="D301" s="48" cm="1">
        <f t="array" ref="D301">IF($I$2="Раннее бронирование",
INDEX(GRID!$B$17:$BI$27,MATCH(C$7,GRID!$A$17:$A$27,0),MATCH(1,($U$2=GRID!$B$1:$BI$1)*(КАЛЕНДАРЬ!$AJ19=GRID!$B$3:$BI$3), 0))*GRID!$B$67,
ROUNDUP(INDEX(GRID!$B$17:$BI$27,MATCH(C$7,GRID!$A$17:$A$27,0),MATCH(1,($U$2=GRID!$B$1:$BI$1)*(КАЛЕНДАРЬ!$AJ19=GRID!$B$3:$BI$3), 0))*GRID!$B$66*(1-GRID!$B$69),0))</f>
        <v>11900</v>
      </c>
      <c r="E301" s="47" cm="1">
        <f t="array" ref="E301">IF($I$2="Раннее бронирование",
INDEX(GRID!$B$4:$BI$14,MATCH(E$7,GRID!$A$4:$A$14,0),MATCH(1,($U$2=GRID!$B$1:$BI$1)*(КАЛЕНДАРЬ!$AJ19=GRID!$B$3:$BI$3), 0))*GRID!$B$67,
ROUNDUP(INDEX(GRID!$B$4:$BI$14,MATCH(E$7,GRID!$A$4:$A$14,0),MATCH(1,($U$2=GRID!$B$1:$BI$1)*(КАЛЕНДАРЬ!$AJ19=GRID!$B$3:$BI$3),0))*GRID!$B$66*(1-GRID!$B$69),0))</f>
        <v>11016</v>
      </c>
      <c r="F301" s="48" cm="1">
        <f t="array" ref="F301">IF($I$2="Раннее бронирование",
INDEX(GRID!$B$17:$BI$27,MATCH(E$7,GRID!$A$17:$A$27,0),MATCH(1,($U$2=GRID!$B$1:$BI$1)*(КАЛЕНДАРЬ!$AJ19=GRID!$B$3:$BI$3), 0))*GRID!$B$67,
ROUNDUP(INDEX(GRID!$B$17:$BI$27,MATCH(E$7,GRID!$A$17:$A$27,0),MATCH(1,($U$2=GRID!$B$1:$BI$1)*(КАЛЕНДАРЬ!$AJ19=GRID!$B$3:$BI$3), 0))*GRID!$B$66*(1-GRID!$B$69),0))</f>
        <v>12716</v>
      </c>
      <c r="G301" s="47" t="e" cm="1">
        <f t="array" ref="G301">IF($I$2="Раннее бронирование",
INDEX(GRID!$B$4:$BI$14,MATCH(G$7,GRID!$A$4:$A$14,0),MATCH(1,($U$2=GRID!$B$1:$BI$1)*(КАЛЕНДАРЬ!$AJ19=GRID!$B$3:$BI$3), 0))*GRID!$B$67,
ROUNDUP(INDEX(GRID!$B$4:$BI$14,MATCH(G$7,GRID!$A$4:$A$14,0),MATCH(1,($U$2=GRID!$B$1:$BI$1)*(КАЛЕНДАРЬ!$AJ19=GRID!$B$3:$BI$3),0))*GRID!$B$66*(1-GRID!$B$69),0))</f>
        <v>#N/A</v>
      </c>
      <c r="H301" s="48" t="e" cm="1">
        <f t="array" ref="H301">IF($I$2="Раннее бронирование",
INDEX(GRID!$B$17:$BI$27,MATCH(G$7,GRID!$A$17:$A$27,0),MATCH(1,($U$2=GRID!$B$1:$BI$1)*(КАЛЕНДАРЬ!$AJ19=GRID!$B$3:$BI$3), 0))*GRID!$B$67,
ROUNDUP(INDEX(GRID!$B$17:$BI$27,MATCH(G$7,GRID!$A$17:$A$27,0),MATCH(1,($U$2=GRID!$B$1:$BI$1)*(КАЛЕНДАРЬ!$AJ19=GRID!$B$3:$BI$3), 0))*GRID!$B$66*(1-GRID!$B$69),0))</f>
        <v>#N/A</v>
      </c>
      <c r="I301" s="47" t="e" cm="1">
        <f t="array" ref="I301">IF($I$2="Раннее бронирование",
INDEX(GRID!$B$4:$BI$14,MATCH(I$7,GRID!$A$4:$A$14,0),MATCH(1,($U$2=GRID!$B$1:$BI$1)*(КАЛЕНДАРЬ!$AJ19=GRID!$B$3:$BI$3), 0))*GRID!$B$67,
ROUNDUP(INDEX(GRID!$B$4:$BI$14,MATCH(I$7,GRID!$A$4:$A$14,0),MATCH(1,($U$2=GRID!$B$1:$BI$1)*(КАЛЕНДАРЬ!$AJ19=GRID!$B$3:$BI$3),0))*GRID!$B$66*(1-GRID!$B$69),0))</f>
        <v>#N/A</v>
      </c>
      <c r="J301" s="48" t="e" cm="1">
        <f t="array" ref="J301">IF($I$2="Раннее бронирование",
INDEX(GRID!$B$17:$BI$27,MATCH(I$7,GRID!$A$17:$A$27,0),MATCH(1,($U$2=GRID!$B$1:$BI$1)*(КАЛЕНДАРЬ!$AJ19=GRID!$B$3:$BI$3), 0))*GRID!$B$67,
ROUNDUP(INDEX(GRID!$B$17:$BI$27,MATCH(I$7,GRID!$A$17:$A$27,0),MATCH(1,($U$2=GRID!$B$1:$BI$1)*(КАЛЕНДАРЬ!$AJ19=GRID!$B$3:$BI$3), 0))*GRID!$B$66*(1-GRID!$B$69),0))</f>
        <v>#N/A</v>
      </c>
      <c r="K301" s="47" cm="1">
        <f t="array" ref="K301">IF($I$2="Раннее бронирование",
INDEX(GRID!$B$4:$BI$14,MATCH(K$7,GRID!$A$4:$A$14,0),MATCH(1,($U$2=GRID!$B$1:$BI$1)*(КАЛЕНДАРЬ!$AJ19=GRID!$B$3:$BI$3), 0))*GRID!$B$67,
ROUNDUP(INDEX(GRID!$B$4:$BI$14,MATCH(K$7,GRID!$A$4:$A$14,0),MATCH(1,($U$2=GRID!$B$1:$BI$1)*(КАЛЕНДАРЬ!$AJ19=GRID!$B$3:$BI$3),0))*GRID!$B$66*(1-GRID!$B$69),0))</f>
        <v>13872</v>
      </c>
      <c r="L301" s="48" cm="1">
        <f t="array" ref="L301">IF($I$2="Раннее бронирование",
INDEX(GRID!$B$17:$BI$27,MATCH(K$7,GRID!$A$17:$A$27,0),MATCH(1,($U$2=GRID!$B$1:$BI$1)*(КАЛЕНДАРЬ!$AJ19=GRID!$B$3:$BI$3), 0))*GRID!$B$67,
ROUNDUP(INDEX(GRID!$B$17:$BI$27,MATCH(K$7,GRID!$A$17:$A$27,0),MATCH(1,($U$2=GRID!$B$1:$BI$1)*(КАЛЕНДАРЬ!$AJ19=GRID!$B$3:$BI$3), 0))*GRID!$B$66*(1-GRID!$B$69),0))</f>
        <v>15572</v>
      </c>
      <c r="M301" s="47" cm="1">
        <f t="array" ref="M301">IF($I$2="Раннее бронирование",
INDEX(GRID!$B$4:$BI$14,MATCH(M$7,GRID!$A$4:$A$14,0),MATCH(1,($U$2=GRID!$B$1:$BI$1)*(КАЛЕНДАРЬ!$AJ19=GRID!$B$3:$BI$3), 0))*GRID!$B$67,
ROUNDUP(INDEX(GRID!$B$4:$BI$14,MATCH(M$7,GRID!$A$4:$A$14,0),MATCH(1,($U$2=GRID!$B$1:$BI$1)*(КАЛЕНДАРЬ!$AJ19=GRID!$B$3:$BI$3),0))*GRID!$B$66*(1-GRID!$B$69),0))</f>
        <v>14960</v>
      </c>
      <c r="N301" s="48" cm="1">
        <f t="array" ref="N301">IF($I$2="Раннее бронирование",
INDEX(GRID!$B$17:$BI$27,MATCH(M$7,GRID!$A$17:$A$27,0),MATCH(1,($U$2=GRID!$B$1:$BI$1)*(КАЛЕНДАРЬ!$AJ19=GRID!$B$3:$BI$3), 0))*GRID!$B$67,
ROUNDUP(INDEX(GRID!$B$17:$BI$27,MATCH(M$7,GRID!$A$17:$A$27,0),MATCH(1,($U$2=GRID!$B$1:$BI$1)*(КАЛЕНДАРЬ!$AJ19=GRID!$B$3:$BI$3), 0))*GRID!$B$66*(1-GRID!$B$69),0))</f>
        <v>16660</v>
      </c>
      <c r="O301" s="47" cm="1">
        <f t="array" ref="O301">IF($I$2="Раннее бронирование",
INDEX(GRID!$B$4:$BI$14,MATCH(O$7,GRID!$A$4:$A$14,0),MATCH(1,($U$2=GRID!$B$1:$BI$1)*(КАЛЕНДАРЬ!$AJ19=GRID!$B$3:$BI$3), 0))*GRID!$B$67,
ROUNDUP(INDEX(GRID!$B$4:$BI$14,MATCH(O$7,GRID!$A$4:$A$14,0),MATCH(1,($U$2=GRID!$B$1:$BI$1)*(КАЛЕНДАРЬ!$AJ19=GRID!$B$3:$BI$3),0))*GRID!$B$66*(1-GRID!$B$69),0))</f>
        <v>20128</v>
      </c>
      <c r="P301" s="48" cm="1">
        <f t="array" ref="P301">IF($I$2="Раннее бронирование",
INDEX(GRID!$B$17:$BI$27,MATCH(O$7,GRID!$A$17:$A$27,0),MATCH(1,($U$2=GRID!$B$1:$BI$1)*(КАЛЕНДАРЬ!$AJ19=GRID!$B$3:$BI$3), 0))*GRID!$B$67,
ROUNDUP(INDEX(GRID!$B$17:$BI$27,MATCH(O$7,GRID!$A$17:$A$27,0),MATCH(1,($U$2=GRID!$B$1:$BI$1)*(КАЛЕНДАРЬ!$AJ19=GRID!$B$3:$BI$3), 0))*GRID!$B$66*(1-GRID!$B$69),0))</f>
        <v>21828</v>
      </c>
      <c r="Q301" s="47" t="e" cm="1">
        <f t="array" ref="Q301">IF($I$2="Раннее бронирование",
INDEX(GRID!$B$4:$BI$14,MATCH(Q$7,GRID!$A$4:$A$14,0),MATCH(1,($U$2=GRID!$B$1:$BI$1)*(КАЛЕНДАРЬ!$AJ19=GRID!$B$3:$BI$3), 0))*GRID!$B$67,
ROUNDUP(INDEX(GRID!$B$4:$BI$14,MATCH(Q$7,GRID!$A$4:$A$14,0),MATCH(1,($U$2=GRID!$B$1:$BI$1)*(КАЛЕНДАРЬ!$AJ19=GRID!$B$3:$BI$3),0))*GRID!$B$66*(1-GRID!$B$69),0))</f>
        <v>#N/A</v>
      </c>
      <c r="R301" s="48" t="e" cm="1">
        <f t="array" ref="R301">IF($I$2="Раннее бронирование",
INDEX(GRID!$B$17:$BI$27,MATCH(Q$7,GRID!$A$17:$A$27,0),MATCH(1,($U$2=GRID!$B$1:$BI$1)*(КАЛЕНДАРЬ!$AJ19=GRID!$B$3:$BI$3), 0))*GRID!$B$67,
ROUNDUP(INDEX(GRID!$B$17:$BI$27,MATCH(Q$7,GRID!$A$17:$A$27,0),MATCH(1,($U$2=GRID!$B$1:$BI$1)*(КАЛЕНДАРЬ!$AJ19=GRID!$B$3:$BI$3), 0))*GRID!$B$66*(1-GRID!$B$69),0))</f>
        <v>#N/A</v>
      </c>
      <c r="S301" s="47" t="e" cm="1">
        <f t="array" ref="S301">IF($I$2="Раннее бронирование",
INDEX(GRID!$B$4:$BI$14,MATCH(S$7,GRID!$A$4:$A$14,0),MATCH(1,($U$2=GRID!$B$1:$BI$1)*(КАЛЕНДАРЬ!$AJ19=GRID!$B$3:$BI$3), 0))*GRID!$B$67,
ROUNDUP(INDEX(GRID!$B$4:$BI$14,MATCH(S$7,GRID!$A$4:$A$14,0),MATCH(1,($U$2=GRID!$B$1:$BI$1)*(КАЛЕНДАРЬ!$AJ19=GRID!$B$3:$BI$3),0))*GRID!$B$66*(1-GRID!$B$69),0))</f>
        <v>#N/A</v>
      </c>
      <c r="T301" s="48" t="e" cm="1">
        <f t="array" ref="T301">IF($I$2="Раннее бронирование",
INDEX(GRID!$B$17:$BI$27,MATCH(S$7,GRID!$A$17:$A$27,0),MATCH(1,($U$2=GRID!$B$1:$BI$1)*(КАЛЕНДАРЬ!$AJ19=GRID!$B$3:$BI$3), 0))*GRID!$B$67,
ROUNDUP(INDEX(GRID!$B$17:$BI$27,MATCH(S$7,GRID!$A$17:$A$27,0),MATCH(1,($U$2=GRID!$B$1:$BI$1)*(КАЛЕНДАРЬ!$AJ19=GRID!$B$3:$BI$3), 0))*GRID!$B$66*(1-GRID!$B$69),0))</f>
        <v>#N/A</v>
      </c>
      <c r="U301" s="47" cm="1">
        <f t="array" ref="U301">IF($I$2="Раннее бронирование",
INDEX(GRID!$B$4:$BI$14,MATCH(U$7,GRID!$A$4:$A$14,0),MATCH(1,($U$2=GRID!$B$1:$BI$1)*(КАЛЕНДАРЬ!$AJ19=GRID!$B$3:$BI$3), 0))*GRID!$B$67,
ROUNDUP(INDEX(GRID!$B$4:$BI$14,MATCH(U$7,GRID!$A$4:$A$14,0),MATCH(1,($U$2=GRID!$B$1:$BI$1)*(КАЛЕНДАРЬ!$AJ19=GRID!$B$3:$BI$3),0))*GRID!$B$66*(1-GRID!$B$69),0))</f>
        <v>30600</v>
      </c>
      <c r="V301" s="48" cm="1">
        <f t="array" ref="V301">IF($I$2="Раннее бронирование",
INDEX(GRID!$B$17:$BI$27,MATCH(U$7,GRID!$A$17:$A$27,0),MATCH(1,($U$2=GRID!$B$1:$BI$1)*(КАЛЕНДАРЬ!$AJ19=GRID!$B$3:$BI$3), 0))*GRID!$B$67,
ROUNDUP(INDEX(GRID!$B$17:$BI$27,MATCH(U$7,GRID!$A$17:$A$27,0),MATCH(1,($U$2=GRID!$B$1:$BI$1)*(КАЛЕНДАРЬ!$AJ19=GRID!$B$3:$BI$3), 0))*GRID!$B$66*(1-GRID!$B$69),0))</f>
        <v>32300</v>
      </c>
      <c r="W301" s="47" cm="1">
        <f t="array" ref="W301">IF($I$2="Раннее бронирование",
INDEX(GRID!$B$4:$BI$14,MATCH(W$7,GRID!$A$4:$A$14,0),MATCH(1,($U$2=GRID!$B$1:$BI$1)*(КАЛЕНДАРЬ!$AJ19=GRID!$B$3:$BI$3), 0))*GRID!$B$67,
ROUNDUP(INDEX(GRID!$B$4:$BI$14,MATCH(W$7,GRID!$A$4:$A$14,0),MATCH(1,($U$2=GRID!$B$1:$BI$1)*(КАЛЕНДАРЬ!$AJ19=GRID!$B$3:$BI$3),0))*GRID!$B$66*(1-GRID!$B$69),0))</f>
        <v>130560</v>
      </c>
      <c r="X301" s="48" cm="1">
        <f t="array" ref="X301">IF($I$2="Раннее бронирование",
INDEX(GRID!$B$17:$BI$27,MATCH(W$7,GRID!$A$17:$A$27,0),MATCH(1,($U$2=GRID!$B$1:$BI$1)*(КАЛЕНДАРЬ!$AJ19=GRID!$B$3:$BI$3), 0))*GRID!$B$67,
ROUNDUP(INDEX(GRID!$B$17:$BI$27,MATCH(W$7,GRID!$A$17:$A$27,0),MATCH(1,($U$2=GRID!$B$1:$BI$1)*(КАЛЕНДАРЬ!$AJ19=GRID!$B$3:$BI$3), 0))*GRID!$B$66*(1-GRID!$B$69),0))</f>
        <v>132260</v>
      </c>
    </row>
    <row r="302" spans="1:24" hidden="1" x14ac:dyDescent="0.2">
      <c r="A302" s="117" t="s">
        <v>44</v>
      </c>
      <c r="B302" s="117">
        <v>17</v>
      </c>
      <c r="C302" s="47" cm="1">
        <f t="array" ref="C302">IF($I$2="Раннее бронирование",
INDEX(GRID!$B$4:$BI$14,MATCH(C$7,GRID!$A$4:$A$14,0),MATCH(1,($U$2=GRID!$B$1:$BI$1)*(КАЛЕНДАРЬ!$AJ20=GRID!$B$3:$BI$3), 0))*GRID!$B$67,
ROUNDUP(INDEX(GRID!$B$4:$BI$14,MATCH(C$7,GRID!$A$4:$A$14,0),MATCH(1,($U$2=GRID!$B$1:$BI$1)*(КАЛЕНДАРЬ!$AJ20=GRID!$B$3:$BI$3),0))*GRID!$B$66*(1-GRID!$B$69),0))</f>
        <v>10200</v>
      </c>
      <c r="D302" s="48" cm="1">
        <f t="array" ref="D302">IF($I$2="Раннее бронирование",
INDEX(GRID!$B$17:$BI$27,MATCH(C$7,GRID!$A$17:$A$27,0),MATCH(1,($U$2=GRID!$B$1:$BI$1)*(КАЛЕНДАРЬ!$AJ20=GRID!$B$3:$BI$3), 0))*GRID!$B$67,
ROUNDUP(INDEX(GRID!$B$17:$BI$27,MATCH(C$7,GRID!$A$17:$A$27,0),MATCH(1,($U$2=GRID!$B$1:$BI$1)*(КАЛЕНДАРЬ!$AJ20=GRID!$B$3:$BI$3), 0))*GRID!$B$66*(1-GRID!$B$69),0))</f>
        <v>11900</v>
      </c>
      <c r="E302" s="47" cm="1">
        <f t="array" ref="E302">IF($I$2="Раннее бронирование",
INDEX(GRID!$B$4:$BI$14,MATCH(E$7,GRID!$A$4:$A$14,0),MATCH(1,($U$2=GRID!$B$1:$BI$1)*(КАЛЕНДАРЬ!$AJ20=GRID!$B$3:$BI$3), 0))*GRID!$B$67,
ROUNDUP(INDEX(GRID!$B$4:$BI$14,MATCH(E$7,GRID!$A$4:$A$14,0),MATCH(1,($U$2=GRID!$B$1:$BI$1)*(КАЛЕНДАРЬ!$AJ20=GRID!$B$3:$BI$3),0))*GRID!$B$66*(1-GRID!$B$69),0))</f>
        <v>11016</v>
      </c>
      <c r="F302" s="48" cm="1">
        <f t="array" ref="F302">IF($I$2="Раннее бронирование",
INDEX(GRID!$B$17:$BI$27,MATCH(E$7,GRID!$A$17:$A$27,0),MATCH(1,($U$2=GRID!$B$1:$BI$1)*(КАЛЕНДАРЬ!$AJ20=GRID!$B$3:$BI$3), 0))*GRID!$B$67,
ROUNDUP(INDEX(GRID!$B$17:$BI$27,MATCH(E$7,GRID!$A$17:$A$27,0),MATCH(1,($U$2=GRID!$B$1:$BI$1)*(КАЛЕНДАРЬ!$AJ20=GRID!$B$3:$BI$3), 0))*GRID!$B$66*(1-GRID!$B$69),0))</f>
        <v>12716</v>
      </c>
      <c r="G302" s="47" t="e" cm="1">
        <f t="array" ref="G302">IF($I$2="Раннее бронирование",
INDEX(GRID!$B$4:$BI$14,MATCH(G$7,GRID!$A$4:$A$14,0),MATCH(1,($U$2=GRID!$B$1:$BI$1)*(КАЛЕНДАРЬ!$AJ20=GRID!$B$3:$BI$3), 0))*GRID!$B$67,
ROUNDUP(INDEX(GRID!$B$4:$BI$14,MATCH(G$7,GRID!$A$4:$A$14,0),MATCH(1,($U$2=GRID!$B$1:$BI$1)*(КАЛЕНДАРЬ!$AJ20=GRID!$B$3:$BI$3),0))*GRID!$B$66*(1-GRID!$B$69),0))</f>
        <v>#N/A</v>
      </c>
      <c r="H302" s="48" t="e" cm="1">
        <f t="array" ref="H302">IF($I$2="Раннее бронирование",
INDEX(GRID!$B$17:$BI$27,MATCH(G$7,GRID!$A$17:$A$27,0),MATCH(1,($U$2=GRID!$B$1:$BI$1)*(КАЛЕНДАРЬ!$AJ20=GRID!$B$3:$BI$3), 0))*GRID!$B$67,
ROUNDUP(INDEX(GRID!$B$17:$BI$27,MATCH(G$7,GRID!$A$17:$A$27,0),MATCH(1,($U$2=GRID!$B$1:$BI$1)*(КАЛЕНДАРЬ!$AJ20=GRID!$B$3:$BI$3), 0))*GRID!$B$66*(1-GRID!$B$69),0))</f>
        <v>#N/A</v>
      </c>
      <c r="I302" s="47" t="e" cm="1">
        <f t="array" ref="I302">IF($I$2="Раннее бронирование",
INDEX(GRID!$B$4:$BI$14,MATCH(I$7,GRID!$A$4:$A$14,0),MATCH(1,($U$2=GRID!$B$1:$BI$1)*(КАЛЕНДАРЬ!$AJ20=GRID!$B$3:$BI$3), 0))*GRID!$B$67,
ROUNDUP(INDEX(GRID!$B$4:$BI$14,MATCH(I$7,GRID!$A$4:$A$14,0),MATCH(1,($U$2=GRID!$B$1:$BI$1)*(КАЛЕНДАРЬ!$AJ20=GRID!$B$3:$BI$3),0))*GRID!$B$66*(1-GRID!$B$69),0))</f>
        <v>#N/A</v>
      </c>
      <c r="J302" s="48" t="e" cm="1">
        <f t="array" ref="J302">IF($I$2="Раннее бронирование",
INDEX(GRID!$B$17:$BI$27,MATCH(I$7,GRID!$A$17:$A$27,0),MATCH(1,($U$2=GRID!$B$1:$BI$1)*(КАЛЕНДАРЬ!$AJ20=GRID!$B$3:$BI$3), 0))*GRID!$B$67,
ROUNDUP(INDEX(GRID!$B$17:$BI$27,MATCH(I$7,GRID!$A$17:$A$27,0),MATCH(1,($U$2=GRID!$B$1:$BI$1)*(КАЛЕНДАРЬ!$AJ20=GRID!$B$3:$BI$3), 0))*GRID!$B$66*(1-GRID!$B$69),0))</f>
        <v>#N/A</v>
      </c>
      <c r="K302" s="47" cm="1">
        <f t="array" ref="K302">IF($I$2="Раннее бронирование",
INDEX(GRID!$B$4:$BI$14,MATCH(K$7,GRID!$A$4:$A$14,0),MATCH(1,($U$2=GRID!$B$1:$BI$1)*(КАЛЕНДАРЬ!$AJ20=GRID!$B$3:$BI$3), 0))*GRID!$B$67,
ROUNDUP(INDEX(GRID!$B$4:$BI$14,MATCH(K$7,GRID!$A$4:$A$14,0),MATCH(1,($U$2=GRID!$B$1:$BI$1)*(КАЛЕНДАРЬ!$AJ20=GRID!$B$3:$BI$3),0))*GRID!$B$66*(1-GRID!$B$69),0))</f>
        <v>13872</v>
      </c>
      <c r="L302" s="48" cm="1">
        <f t="array" ref="L302">IF($I$2="Раннее бронирование",
INDEX(GRID!$B$17:$BI$27,MATCH(K$7,GRID!$A$17:$A$27,0),MATCH(1,($U$2=GRID!$B$1:$BI$1)*(КАЛЕНДАРЬ!$AJ20=GRID!$B$3:$BI$3), 0))*GRID!$B$67,
ROUNDUP(INDEX(GRID!$B$17:$BI$27,MATCH(K$7,GRID!$A$17:$A$27,0),MATCH(1,($U$2=GRID!$B$1:$BI$1)*(КАЛЕНДАРЬ!$AJ20=GRID!$B$3:$BI$3), 0))*GRID!$B$66*(1-GRID!$B$69),0))</f>
        <v>15572</v>
      </c>
      <c r="M302" s="47" cm="1">
        <f t="array" ref="M302">IF($I$2="Раннее бронирование",
INDEX(GRID!$B$4:$BI$14,MATCH(M$7,GRID!$A$4:$A$14,0),MATCH(1,($U$2=GRID!$B$1:$BI$1)*(КАЛЕНДАРЬ!$AJ20=GRID!$B$3:$BI$3), 0))*GRID!$B$67,
ROUNDUP(INDEX(GRID!$B$4:$BI$14,MATCH(M$7,GRID!$A$4:$A$14,0),MATCH(1,($U$2=GRID!$B$1:$BI$1)*(КАЛЕНДАРЬ!$AJ20=GRID!$B$3:$BI$3),0))*GRID!$B$66*(1-GRID!$B$69),0))</f>
        <v>14960</v>
      </c>
      <c r="N302" s="48" cm="1">
        <f t="array" ref="N302">IF($I$2="Раннее бронирование",
INDEX(GRID!$B$17:$BI$27,MATCH(M$7,GRID!$A$17:$A$27,0),MATCH(1,($U$2=GRID!$B$1:$BI$1)*(КАЛЕНДАРЬ!$AJ20=GRID!$B$3:$BI$3), 0))*GRID!$B$67,
ROUNDUP(INDEX(GRID!$B$17:$BI$27,MATCH(M$7,GRID!$A$17:$A$27,0),MATCH(1,($U$2=GRID!$B$1:$BI$1)*(КАЛЕНДАРЬ!$AJ20=GRID!$B$3:$BI$3), 0))*GRID!$B$66*(1-GRID!$B$69),0))</f>
        <v>16660</v>
      </c>
      <c r="O302" s="47" cm="1">
        <f t="array" ref="O302">IF($I$2="Раннее бронирование",
INDEX(GRID!$B$4:$BI$14,MATCH(O$7,GRID!$A$4:$A$14,0),MATCH(1,($U$2=GRID!$B$1:$BI$1)*(КАЛЕНДАРЬ!$AJ20=GRID!$B$3:$BI$3), 0))*GRID!$B$67,
ROUNDUP(INDEX(GRID!$B$4:$BI$14,MATCH(O$7,GRID!$A$4:$A$14,0),MATCH(1,($U$2=GRID!$B$1:$BI$1)*(КАЛЕНДАРЬ!$AJ20=GRID!$B$3:$BI$3),0))*GRID!$B$66*(1-GRID!$B$69),0))</f>
        <v>20128</v>
      </c>
      <c r="P302" s="48" cm="1">
        <f t="array" ref="P302">IF($I$2="Раннее бронирование",
INDEX(GRID!$B$17:$BI$27,MATCH(O$7,GRID!$A$17:$A$27,0),MATCH(1,($U$2=GRID!$B$1:$BI$1)*(КАЛЕНДАРЬ!$AJ20=GRID!$B$3:$BI$3), 0))*GRID!$B$67,
ROUNDUP(INDEX(GRID!$B$17:$BI$27,MATCH(O$7,GRID!$A$17:$A$27,0),MATCH(1,($U$2=GRID!$B$1:$BI$1)*(КАЛЕНДАРЬ!$AJ20=GRID!$B$3:$BI$3), 0))*GRID!$B$66*(1-GRID!$B$69),0))</f>
        <v>21828</v>
      </c>
      <c r="Q302" s="47" t="e" cm="1">
        <f t="array" ref="Q302">IF($I$2="Раннее бронирование",
INDEX(GRID!$B$4:$BI$14,MATCH(Q$7,GRID!$A$4:$A$14,0),MATCH(1,($U$2=GRID!$B$1:$BI$1)*(КАЛЕНДАРЬ!$AJ20=GRID!$B$3:$BI$3), 0))*GRID!$B$67,
ROUNDUP(INDEX(GRID!$B$4:$BI$14,MATCH(Q$7,GRID!$A$4:$A$14,0),MATCH(1,($U$2=GRID!$B$1:$BI$1)*(КАЛЕНДАРЬ!$AJ20=GRID!$B$3:$BI$3),0))*GRID!$B$66*(1-GRID!$B$69),0))</f>
        <v>#N/A</v>
      </c>
      <c r="R302" s="48" t="e" cm="1">
        <f t="array" ref="R302">IF($I$2="Раннее бронирование",
INDEX(GRID!$B$17:$BI$27,MATCH(Q$7,GRID!$A$17:$A$27,0),MATCH(1,($U$2=GRID!$B$1:$BI$1)*(КАЛЕНДАРЬ!$AJ20=GRID!$B$3:$BI$3), 0))*GRID!$B$67,
ROUNDUP(INDEX(GRID!$B$17:$BI$27,MATCH(Q$7,GRID!$A$17:$A$27,0),MATCH(1,($U$2=GRID!$B$1:$BI$1)*(КАЛЕНДАРЬ!$AJ20=GRID!$B$3:$BI$3), 0))*GRID!$B$66*(1-GRID!$B$69),0))</f>
        <v>#N/A</v>
      </c>
      <c r="S302" s="47" t="e" cm="1">
        <f t="array" ref="S302">IF($I$2="Раннее бронирование",
INDEX(GRID!$B$4:$BI$14,MATCH(S$7,GRID!$A$4:$A$14,0),MATCH(1,($U$2=GRID!$B$1:$BI$1)*(КАЛЕНДАРЬ!$AJ20=GRID!$B$3:$BI$3), 0))*GRID!$B$67,
ROUNDUP(INDEX(GRID!$B$4:$BI$14,MATCH(S$7,GRID!$A$4:$A$14,0),MATCH(1,($U$2=GRID!$B$1:$BI$1)*(КАЛЕНДАРЬ!$AJ20=GRID!$B$3:$BI$3),0))*GRID!$B$66*(1-GRID!$B$69),0))</f>
        <v>#N/A</v>
      </c>
      <c r="T302" s="48" t="e" cm="1">
        <f t="array" ref="T302">IF($I$2="Раннее бронирование",
INDEX(GRID!$B$17:$BI$27,MATCH(S$7,GRID!$A$17:$A$27,0),MATCH(1,($U$2=GRID!$B$1:$BI$1)*(КАЛЕНДАРЬ!$AJ20=GRID!$B$3:$BI$3), 0))*GRID!$B$67,
ROUNDUP(INDEX(GRID!$B$17:$BI$27,MATCH(S$7,GRID!$A$17:$A$27,0),MATCH(1,($U$2=GRID!$B$1:$BI$1)*(КАЛЕНДАРЬ!$AJ20=GRID!$B$3:$BI$3), 0))*GRID!$B$66*(1-GRID!$B$69),0))</f>
        <v>#N/A</v>
      </c>
      <c r="U302" s="47" cm="1">
        <f t="array" ref="U302">IF($I$2="Раннее бронирование",
INDEX(GRID!$B$4:$BI$14,MATCH(U$7,GRID!$A$4:$A$14,0),MATCH(1,($U$2=GRID!$B$1:$BI$1)*(КАЛЕНДАРЬ!$AJ20=GRID!$B$3:$BI$3), 0))*GRID!$B$67,
ROUNDUP(INDEX(GRID!$B$4:$BI$14,MATCH(U$7,GRID!$A$4:$A$14,0),MATCH(1,($U$2=GRID!$B$1:$BI$1)*(КАЛЕНДАРЬ!$AJ20=GRID!$B$3:$BI$3),0))*GRID!$B$66*(1-GRID!$B$69),0))</f>
        <v>30600</v>
      </c>
      <c r="V302" s="48" cm="1">
        <f t="array" ref="V302">IF($I$2="Раннее бронирование",
INDEX(GRID!$B$17:$BI$27,MATCH(U$7,GRID!$A$17:$A$27,0),MATCH(1,($U$2=GRID!$B$1:$BI$1)*(КАЛЕНДАРЬ!$AJ20=GRID!$B$3:$BI$3), 0))*GRID!$B$67,
ROUNDUP(INDEX(GRID!$B$17:$BI$27,MATCH(U$7,GRID!$A$17:$A$27,0),MATCH(1,($U$2=GRID!$B$1:$BI$1)*(КАЛЕНДАРЬ!$AJ20=GRID!$B$3:$BI$3), 0))*GRID!$B$66*(1-GRID!$B$69),0))</f>
        <v>32300</v>
      </c>
      <c r="W302" s="47" cm="1">
        <f t="array" ref="W302">IF($I$2="Раннее бронирование",
INDEX(GRID!$B$4:$BI$14,MATCH(W$7,GRID!$A$4:$A$14,0),MATCH(1,($U$2=GRID!$B$1:$BI$1)*(КАЛЕНДАРЬ!$AJ20=GRID!$B$3:$BI$3), 0))*GRID!$B$67,
ROUNDUP(INDEX(GRID!$B$4:$BI$14,MATCH(W$7,GRID!$A$4:$A$14,0),MATCH(1,($U$2=GRID!$B$1:$BI$1)*(КАЛЕНДАРЬ!$AJ20=GRID!$B$3:$BI$3),0))*GRID!$B$66*(1-GRID!$B$69),0))</f>
        <v>130560</v>
      </c>
      <c r="X302" s="48" cm="1">
        <f t="array" ref="X302">IF($I$2="Раннее бронирование",
INDEX(GRID!$B$17:$BI$27,MATCH(W$7,GRID!$A$17:$A$27,0),MATCH(1,($U$2=GRID!$B$1:$BI$1)*(КАЛЕНДАРЬ!$AJ20=GRID!$B$3:$BI$3), 0))*GRID!$B$67,
ROUNDUP(INDEX(GRID!$B$17:$BI$27,MATCH(W$7,GRID!$A$17:$A$27,0),MATCH(1,($U$2=GRID!$B$1:$BI$1)*(КАЛЕНДАРЬ!$AJ20=GRID!$B$3:$BI$3), 0))*GRID!$B$66*(1-GRID!$B$69),0))</f>
        <v>132260</v>
      </c>
    </row>
    <row r="303" spans="1:24" hidden="1" x14ac:dyDescent="0.2">
      <c r="A303" s="117" t="s">
        <v>45</v>
      </c>
      <c r="B303" s="117">
        <v>18</v>
      </c>
      <c r="C303" s="47" cm="1">
        <f t="array" ref="C303">IF($I$2="Раннее бронирование",
INDEX(GRID!$B$4:$BI$14,MATCH(C$7,GRID!$A$4:$A$14,0),MATCH(1,($U$2=GRID!$B$1:$BI$1)*(КАЛЕНДАРЬ!$AJ21=GRID!$B$3:$BI$3), 0))*GRID!$B$67,
ROUNDUP(INDEX(GRID!$B$4:$BI$14,MATCH(C$7,GRID!$A$4:$A$14,0),MATCH(1,($U$2=GRID!$B$1:$BI$1)*(КАЛЕНДАРЬ!$AJ21=GRID!$B$3:$BI$3),0))*GRID!$B$66*(1-GRID!$B$69),0))</f>
        <v>10200</v>
      </c>
      <c r="D303" s="48" cm="1">
        <f t="array" ref="D303">IF($I$2="Раннее бронирование",
INDEX(GRID!$B$17:$BI$27,MATCH(C$7,GRID!$A$17:$A$27,0),MATCH(1,($U$2=GRID!$B$1:$BI$1)*(КАЛЕНДАРЬ!$AJ21=GRID!$B$3:$BI$3), 0))*GRID!$B$67,
ROUNDUP(INDEX(GRID!$B$17:$BI$27,MATCH(C$7,GRID!$A$17:$A$27,0),MATCH(1,($U$2=GRID!$B$1:$BI$1)*(КАЛЕНДАРЬ!$AJ21=GRID!$B$3:$BI$3), 0))*GRID!$B$66*(1-GRID!$B$69),0))</f>
        <v>11900</v>
      </c>
      <c r="E303" s="47" cm="1">
        <f t="array" ref="E303">IF($I$2="Раннее бронирование",
INDEX(GRID!$B$4:$BI$14,MATCH(E$7,GRID!$A$4:$A$14,0),MATCH(1,($U$2=GRID!$B$1:$BI$1)*(КАЛЕНДАРЬ!$AJ21=GRID!$B$3:$BI$3), 0))*GRID!$B$67,
ROUNDUP(INDEX(GRID!$B$4:$BI$14,MATCH(E$7,GRID!$A$4:$A$14,0),MATCH(1,($U$2=GRID!$B$1:$BI$1)*(КАЛЕНДАРЬ!$AJ21=GRID!$B$3:$BI$3),0))*GRID!$B$66*(1-GRID!$B$69),0))</f>
        <v>11016</v>
      </c>
      <c r="F303" s="48" cm="1">
        <f t="array" ref="F303">IF($I$2="Раннее бронирование",
INDEX(GRID!$B$17:$BI$27,MATCH(E$7,GRID!$A$17:$A$27,0),MATCH(1,($U$2=GRID!$B$1:$BI$1)*(КАЛЕНДАРЬ!$AJ21=GRID!$B$3:$BI$3), 0))*GRID!$B$67,
ROUNDUP(INDEX(GRID!$B$17:$BI$27,MATCH(E$7,GRID!$A$17:$A$27,0),MATCH(1,($U$2=GRID!$B$1:$BI$1)*(КАЛЕНДАРЬ!$AJ21=GRID!$B$3:$BI$3), 0))*GRID!$B$66*(1-GRID!$B$69),0))</f>
        <v>12716</v>
      </c>
      <c r="G303" s="47" t="e" cm="1">
        <f t="array" ref="G303">IF($I$2="Раннее бронирование",
INDEX(GRID!$B$4:$BI$14,MATCH(G$7,GRID!$A$4:$A$14,0),MATCH(1,($U$2=GRID!$B$1:$BI$1)*(КАЛЕНДАРЬ!$AJ21=GRID!$B$3:$BI$3), 0))*GRID!$B$67,
ROUNDUP(INDEX(GRID!$B$4:$BI$14,MATCH(G$7,GRID!$A$4:$A$14,0),MATCH(1,($U$2=GRID!$B$1:$BI$1)*(КАЛЕНДАРЬ!$AJ21=GRID!$B$3:$BI$3),0))*GRID!$B$66*(1-GRID!$B$69),0))</f>
        <v>#N/A</v>
      </c>
      <c r="H303" s="48" t="e" cm="1">
        <f t="array" ref="H303">IF($I$2="Раннее бронирование",
INDEX(GRID!$B$17:$BI$27,MATCH(G$7,GRID!$A$17:$A$27,0),MATCH(1,($U$2=GRID!$B$1:$BI$1)*(КАЛЕНДАРЬ!$AJ21=GRID!$B$3:$BI$3), 0))*GRID!$B$67,
ROUNDUP(INDEX(GRID!$B$17:$BI$27,MATCH(G$7,GRID!$A$17:$A$27,0),MATCH(1,($U$2=GRID!$B$1:$BI$1)*(КАЛЕНДАРЬ!$AJ21=GRID!$B$3:$BI$3), 0))*GRID!$B$66*(1-GRID!$B$69),0))</f>
        <v>#N/A</v>
      </c>
      <c r="I303" s="47" t="e" cm="1">
        <f t="array" ref="I303">IF($I$2="Раннее бронирование",
INDEX(GRID!$B$4:$BI$14,MATCH(I$7,GRID!$A$4:$A$14,0),MATCH(1,($U$2=GRID!$B$1:$BI$1)*(КАЛЕНДАРЬ!$AJ21=GRID!$B$3:$BI$3), 0))*GRID!$B$67,
ROUNDUP(INDEX(GRID!$B$4:$BI$14,MATCH(I$7,GRID!$A$4:$A$14,0),MATCH(1,($U$2=GRID!$B$1:$BI$1)*(КАЛЕНДАРЬ!$AJ21=GRID!$B$3:$BI$3),0))*GRID!$B$66*(1-GRID!$B$69),0))</f>
        <v>#N/A</v>
      </c>
      <c r="J303" s="48" t="e" cm="1">
        <f t="array" ref="J303">IF($I$2="Раннее бронирование",
INDEX(GRID!$B$17:$BI$27,MATCH(I$7,GRID!$A$17:$A$27,0),MATCH(1,($U$2=GRID!$B$1:$BI$1)*(КАЛЕНДАРЬ!$AJ21=GRID!$B$3:$BI$3), 0))*GRID!$B$67,
ROUNDUP(INDEX(GRID!$B$17:$BI$27,MATCH(I$7,GRID!$A$17:$A$27,0),MATCH(1,($U$2=GRID!$B$1:$BI$1)*(КАЛЕНДАРЬ!$AJ21=GRID!$B$3:$BI$3), 0))*GRID!$B$66*(1-GRID!$B$69),0))</f>
        <v>#N/A</v>
      </c>
      <c r="K303" s="47" cm="1">
        <f t="array" ref="K303">IF($I$2="Раннее бронирование",
INDEX(GRID!$B$4:$BI$14,MATCH(K$7,GRID!$A$4:$A$14,0),MATCH(1,($U$2=GRID!$B$1:$BI$1)*(КАЛЕНДАРЬ!$AJ21=GRID!$B$3:$BI$3), 0))*GRID!$B$67,
ROUNDUP(INDEX(GRID!$B$4:$BI$14,MATCH(K$7,GRID!$A$4:$A$14,0),MATCH(1,($U$2=GRID!$B$1:$BI$1)*(КАЛЕНДАРЬ!$AJ21=GRID!$B$3:$BI$3),0))*GRID!$B$66*(1-GRID!$B$69),0))</f>
        <v>13872</v>
      </c>
      <c r="L303" s="48" cm="1">
        <f t="array" ref="L303">IF($I$2="Раннее бронирование",
INDEX(GRID!$B$17:$BI$27,MATCH(K$7,GRID!$A$17:$A$27,0),MATCH(1,($U$2=GRID!$B$1:$BI$1)*(КАЛЕНДАРЬ!$AJ21=GRID!$B$3:$BI$3), 0))*GRID!$B$67,
ROUNDUP(INDEX(GRID!$B$17:$BI$27,MATCH(K$7,GRID!$A$17:$A$27,0),MATCH(1,($U$2=GRID!$B$1:$BI$1)*(КАЛЕНДАРЬ!$AJ21=GRID!$B$3:$BI$3), 0))*GRID!$B$66*(1-GRID!$B$69),0))</f>
        <v>15572</v>
      </c>
      <c r="M303" s="47" cm="1">
        <f t="array" ref="M303">IF($I$2="Раннее бронирование",
INDEX(GRID!$B$4:$BI$14,MATCH(M$7,GRID!$A$4:$A$14,0),MATCH(1,($U$2=GRID!$B$1:$BI$1)*(КАЛЕНДАРЬ!$AJ21=GRID!$B$3:$BI$3), 0))*GRID!$B$67,
ROUNDUP(INDEX(GRID!$B$4:$BI$14,MATCH(M$7,GRID!$A$4:$A$14,0),MATCH(1,($U$2=GRID!$B$1:$BI$1)*(КАЛЕНДАРЬ!$AJ21=GRID!$B$3:$BI$3),0))*GRID!$B$66*(1-GRID!$B$69),0))</f>
        <v>14960</v>
      </c>
      <c r="N303" s="48" cm="1">
        <f t="array" ref="N303">IF($I$2="Раннее бронирование",
INDEX(GRID!$B$17:$BI$27,MATCH(M$7,GRID!$A$17:$A$27,0),MATCH(1,($U$2=GRID!$B$1:$BI$1)*(КАЛЕНДАРЬ!$AJ21=GRID!$B$3:$BI$3), 0))*GRID!$B$67,
ROUNDUP(INDEX(GRID!$B$17:$BI$27,MATCH(M$7,GRID!$A$17:$A$27,0),MATCH(1,($U$2=GRID!$B$1:$BI$1)*(КАЛЕНДАРЬ!$AJ21=GRID!$B$3:$BI$3), 0))*GRID!$B$66*(1-GRID!$B$69),0))</f>
        <v>16660</v>
      </c>
      <c r="O303" s="47" cm="1">
        <f t="array" ref="O303">IF($I$2="Раннее бронирование",
INDEX(GRID!$B$4:$BI$14,MATCH(O$7,GRID!$A$4:$A$14,0),MATCH(1,($U$2=GRID!$B$1:$BI$1)*(КАЛЕНДАРЬ!$AJ21=GRID!$B$3:$BI$3), 0))*GRID!$B$67,
ROUNDUP(INDEX(GRID!$B$4:$BI$14,MATCH(O$7,GRID!$A$4:$A$14,0),MATCH(1,($U$2=GRID!$B$1:$BI$1)*(КАЛЕНДАРЬ!$AJ21=GRID!$B$3:$BI$3),0))*GRID!$B$66*(1-GRID!$B$69),0))</f>
        <v>20128</v>
      </c>
      <c r="P303" s="48" cm="1">
        <f t="array" ref="P303">IF($I$2="Раннее бронирование",
INDEX(GRID!$B$17:$BI$27,MATCH(O$7,GRID!$A$17:$A$27,0),MATCH(1,($U$2=GRID!$B$1:$BI$1)*(КАЛЕНДАРЬ!$AJ21=GRID!$B$3:$BI$3), 0))*GRID!$B$67,
ROUNDUP(INDEX(GRID!$B$17:$BI$27,MATCH(O$7,GRID!$A$17:$A$27,0),MATCH(1,($U$2=GRID!$B$1:$BI$1)*(КАЛЕНДАРЬ!$AJ21=GRID!$B$3:$BI$3), 0))*GRID!$B$66*(1-GRID!$B$69),0))</f>
        <v>21828</v>
      </c>
      <c r="Q303" s="47" t="e" cm="1">
        <f t="array" ref="Q303">IF($I$2="Раннее бронирование",
INDEX(GRID!$B$4:$BI$14,MATCH(Q$7,GRID!$A$4:$A$14,0),MATCH(1,($U$2=GRID!$B$1:$BI$1)*(КАЛЕНДАРЬ!$AJ21=GRID!$B$3:$BI$3), 0))*GRID!$B$67,
ROUNDUP(INDEX(GRID!$B$4:$BI$14,MATCH(Q$7,GRID!$A$4:$A$14,0),MATCH(1,($U$2=GRID!$B$1:$BI$1)*(КАЛЕНДАРЬ!$AJ21=GRID!$B$3:$BI$3),0))*GRID!$B$66*(1-GRID!$B$69),0))</f>
        <v>#N/A</v>
      </c>
      <c r="R303" s="48" t="e" cm="1">
        <f t="array" ref="R303">IF($I$2="Раннее бронирование",
INDEX(GRID!$B$17:$BI$27,MATCH(Q$7,GRID!$A$17:$A$27,0),MATCH(1,($U$2=GRID!$B$1:$BI$1)*(КАЛЕНДАРЬ!$AJ21=GRID!$B$3:$BI$3), 0))*GRID!$B$67,
ROUNDUP(INDEX(GRID!$B$17:$BI$27,MATCH(Q$7,GRID!$A$17:$A$27,0),MATCH(1,($U$2=GRID!$B$1:$BI$1)*(КАЛЕНДАРЬ!$AJ21=GRID!$B$3:$BI$3), 0))*GRID!$B$66*(1-GRID!$B$69),0))</f>
        <v>#N/A</v>
      </c>
      <c r="S303" s="47" t="e" cm="1">
        <f t="array" ref="S303">IF($I$2="Раннее бронирование",
INDEX(GRID!$B$4:$BI$14,MATCH(S$7,GRID!$A$4:$A$14,0),MATCH(1,($U$2=GRID!$B$1:$BI$1)*(КАЛЕНДАРЬ!$AJ21=GRID!$B$3:$BI$3), 0))*GRID!$B$67,
ROUNDUP(INDEX(GRID!$B$4:$BI$14,MATCH(S$7,GRID!$A$4:$A$14,0),MATCH(1,($U$2=GRID!$B$1:$BI$1)*(КАЛЕНДАРЬ!$AJ21=GRID!$B$3:$BI$3),0))*GRID!$B$66*(1-GRID!$B$69),0))</f>
        <v>#N/A</v>
      </c>
      <c r="T303" s="48" t="e" cm="1">
        <f t="array" ref="T303">IF($I$2="Раннее бронирование",
INDEX(GRID!$B$17:$BI$27,MATCH(S$7,GRID!$A$17:$A$27,0),MATCH(1,($U$2=GRID!$B$1:$BI$1)*(КАЛЕНДАРЬ!$AJ21=GRID!$B$3:$BI$3), 0))*GRID!$B$67,
ROUNDUP(INDEX(GRID!$B$17:$BI$27,MATCH(S$7,GRID!$A$17:$A$27,0),MATCH(1,($U$2=GRID!$B$1:$BI$1)*(КАЛЕНДАРЬ!$AJ21=GRID!$B$3:$BI$3), 0))*GRID!$B$66*(1-GRID!$B$69),0))</f>
        <v>#N/A</v>
      </c>
      <c r="U303" s="47" cm="1">
        <f t="array" ref="U303">IF($I$2="Раннее бронирование",
INDEX(GRID!$B$4:$BI$14,MATCH(U$7,GRID!$A$4:$A$14,0),MATCH(1,($U$2=GRID!$B$1:$BI$1)*(КАЛЕНДАРЬ!$AJ21=GRID!$B$3:$BI$3), 0))*GRID!$B$67,
ROUNDUP(INDEX(GRID!$B$4:$BI$14,MATCH(U$7,GRID!$A$4:$A$14,0),MATCH(1,($U$2=GRID!$B$1:$BI$1)*(КАЛЕНДАРЬ!$AJ21=GRID!$B$3:$BI$3),0))*GRID!$B$66*(1-GRID!$B$69),0))</f>
        <v>30600</v>
      </c>
      <c r="V303" s="48" cm="1">
        <f t="array" ref="V303">IF($I$2="Раннее бронирование",
INDEX(GRID!$B$17:$BI$27,MATCH(U$7,GRID!$A$17:$A$27,0),MATCH(1,($U$2=GRID!$B$1:$BI$1)*(КАЛЕНДАРЬ!$AJ21=GRID!$B$3:$BI$3), 0))*GRID!$B$67,
ROUNDUP(INDEX(GRID!$B$17:$BI$27,MATCH(U$7,GRID!$A$17:$A$27,0),MATCH(1,($U$2=GRID!$B$1:$BI$1)*(КАЛЕНДАРЬ!$AJ21=GRID!$B$3:$BI$3), 0))*GRID!$B$66*(1-GRID!$B$69),0))</f>
        <v>32300</v>
      </c>
      <c r="W303" s="47" cm="1">
        <f t="array" ref="W303">IF($I$2="Раннее бронирование",
INDEX(GRID!$B$4:$BI$14,MATCH(W$7,GRID!$A$4:$A$14,0),MATCH(1,($U$2=GRID!$B$1:$BI$1)*(КАЛЕНДАРЬ!$AJ21=GRID!$B$3:$BI$3), 0))*GRID!$B$67,
ROUNDUP(INDEX(GRID!$B$4:$BI$14,MATCH(W$7,GRID!$A$4:$A$14,0),MATCH(1,($U$2=GRID!$B$1:$BI$1)*(КАЛЕНДАРЬ!$AJ21=GRID!$B$3:$BI$3),0))*GRID!$B$66*(1-GRID!$B$69),0))</f>
        <v>130560</v>
      </c>
      <c r="X303" s="48" cm="1">
        <f t="array" ref="X303">IF($I$2="Раннее бронирование",
INDEX(GRID!$B$17:$BI$27,MATCH(W$7,GRID!$A$17:$A$27,0),MATCH(1,($U$2=GRID!$B$1:$BI$1)*(КАЛЕНДАРЬ!$AJ21=GRID!$B$3:$BI$3), 0))*GRID!$B$67,
ROUNDUP(INDEX(GRID!$B$17:$BI$27,MATCH(W$7,GRID!$A$17:$A$27,0),MATCH(1,($U$2=GRID!$B$1:$BI$1)*(КАЛЕНДАРЬ!$AJ21=GRID!$B$3:$BI$3), 0))*GRID!$B$66*(1-GRID!$B$69),0))</f>
        <v>132260</v>
      </c>
    </row>
    <row r="304" spans="1:24" hidden="1" x14ac:dyDescent="0.2">
      <c r="A304" s="117" t="s">
        <v>46</v>
      </c>
      <c r="B304" s="117">
        <v>19</v>
      </c>
      <c r="C304" s="47" cm="1">
        <f t="array" ref="C304">IF($I$2="Раннее бронирование",
INDEX(GRID!$B$4:$BI$14,MATCH(C$7,GRID!$A$4:$A$14,0),MATCH(1,($U$2=GRID!$B$1:$BI$1)*(КАЛЕНДАРЬ!$AJ22=GRID!$B$3:$BI$3), 0))*GRID!$B$67,
ROUNDUP(INDEX(GRID!$B$4:$BI$14,MATCH(C$7,GRID!$A$4:$A$14,0),MATCH(1,($U$2=GRID!$B$1:$BI$1)*(КАЛЕНДАРЬ!$AJ22=GRID!$B$3:$BI$3),0))*GRID!$B$66*(1-GRID!$B$69),0))</f>
        <v>10200</v>
      </c>
      <c r="D304" s="48" cm="1">
        <f t="array" ref="D304">IF($I$2="Раннее бронирование",
INDEX(GRID!$B$17:$BI$27,MATCH(C$7,GRID!$A$17:$A$27,0),MATCH(1,($U$2=GRID!$B$1:$BI$1)*(КАЛЕНДАРЬ!$AJ22=GRID!$B$3:$BI$3), 0))*GRID!$B$67,
ROUNDUP(INDEX(GRID!$B$17:$BI$27,MATCH(C$7,GRID!$A$17:$A$27,0),MATCH(1,($U$2=GRID!$B$1:$BI$1)*(КАЛЕНДАРЬ!$AJ22=GRID!$B$3:$BI$3), 0))*GRID!$B$66*(1-GRID!$B$69),0))</f>
        <v>11900</v>
      </c>
      <c r="E304" s="47" cm="1">
        <f t="array" ref="E304">IF($I$2="Раннее бронирование",
INDEX(GRID!$B$4:$BI$14,MATCH(E$7,GRID!$A$4:$A$14,0),MATCH(1,($U$2=GRID!$B$1:$BI$1)*(КАЛЕНДАРЬ!$AJ22=GRID!$B$3:$BI$3), 0))*GRID!$B$67,
ROUNDUP(INDEX(GRID!$B$4:$BI$14,MATCH(E$7,GRID!$A$4:$A$14,0),MATCH(1,($U$2=GRID!$B$1:$BI$1)*(КАЛЕНДАРЬ!$AJ22=GRID!$B$3:$BI$3),0))*GRID!$B$66*(1-GRID!$B$69),0))</f>
        <v>11016</v>
      </c>
      <c r="F304" s="48" cm="1">
        <f t="array" ref="F304">IF($I$2="Раннее бронирование",
INDEX(GRID!$B$17:$BI$27,MATCH(E$7,GRID!$A$17:$A$27,0),MATCH(1,($U$2=GRID!$B$1:$BI$1)*(КАЛЕНДАРЬ!$AJ22=GRID!$B$3:$BI$3), 0))*GRID!$B$67,
ROUNDUP(INDEX(GRID!$B$17:$BI$27,MATCH(E$7,GRID!$A$17:$A$27,0),MATCH(1,($U$2=GRID!$B$1:$BI$1)*(КАЛЕНДАРЬ!$AJ22=GRID!$B$3:$BI$3), 0))*GRID!$B$66*(1-GRID!$B$69),0))</f>
        <v>12716</v>
      </c>
      <c r="G304" s="47" t="e" cm="1">
        <f t="array" ref="G304">IF($I$2="Раннее бронирование",
INDEX(GRID!$B$4:$BI$14,MATCH(G$7,GRID!$A$4:$A$14,0),MATCH(1,($U$2=GRID!$B$1:$BI$1)*(КАЛЕНДАРЬ!$AJ22=GRID!$B$3:$BI$3), 0))*GRID!$B$67,
ROUNDUP(INDEX(GRID!$B$4:$BI$14,MATCH(G$7,GRID!$A$4:$A$14,0),MATCH(1,($U$2=GRID!$B$1:$BI$1)*(КАЛЕНДАРЬ!$AJ22=GRID!$B$3:$BI$3),0))*GRID!$B$66*(1-GRID!$B$69),0))</f>
        <v>#N/A</v>
      </c>
      <c r="H304" s="48" t="e" cm="1">
        <f t="array" ref="H304">IF($I$2="Раннее бронирование",
INDEX(GRID!$B$17:$BI$27,MATCH(G$7,GRID!$A$17:$A$27,0),MATCH(1,($U$2=GRID!$B$1:$BI$1)*(КАЛЕНДАРЬ!$AJ22=GRID!$B$3:$BI$3), 0))*GRID!$B$67,
ROUNDUP(INDEX(GRID!$B$17:$BI$27,MATCH(G$7,GRID!$A$17:$A$27,0),MATCH(1,($U$2=GRID!$B$1:$BI$1)*(КАЛЕНДАРЬ!$AJ22=GRID!$B$3:$BI$3), 0))*GRID!$B$66*(1-GRID!$B$69),0))</f>
        <v>#N/A</v>
      </c>
      <c r="I304" s="47" t="e" cm="1">
        <f t="array" ref="I304">IF($I$2="Раннее бронирование",
INDEX(GRID!$B$4:$BI$14,MATCH(I$7,GRID!$A$4:$A$14,0),MATCH(1,($U$2=GRID!$B$1:$BI$1)*(КАЛЕНДАРЬ!$AJ22=GRID!$B$3:$BI$3), 0))*GRID!$B$67,
ROUNDUP(INDEX(GRID!$B$4:$BI$14,MATCH(I$7,GRID!$A$4:$A$14,0),MATCH(1,($U$2=GRID!$B$1:$BI$1)*(КАЛЕНДАРЬ!$AJ22=GRID!$B$3:$BI$3),0))*GRID!$B$66*(1-GRID!$B$69),0))</f>
        <v>#N/A</v>
      </c>
      <c r="J304" s="48" t="e" cm="1">
        <f t="array" ref="J304">IF($I$2="Раннее бронирование",
INDEX(GRID!$B$17:$BI$27,MATCH(I$7,GRID!$A$17:$A$27,0),MATCH(1,($U$2=GRID!$B$1:$BI$1)*(КАЛЕНДАРЬ!$AJ22=GRID!$B$3:$BI$3), 0))*GRID!$B$67,
ROUNDUP(INDEX(GRID!$B$17:$BI$27,MATCH(I$7,GRID!$A$17:$A$27,0),MATCH(1,($U$2=GRID!$B$1:$BI$1)*(КАЛЕНДАРЬ!$AJ22=GRID!$B$3:$BI$3), 0))*GRID!$B$66*(1-GRID!$B$69),0))</f>
        <v>#N/A</v>
      </c>
      <c r="K304" s="47" cm="1">
        <f t="array" ref="K304">IF($I$2="Раннее бронирование",
INDEX(GRID!$B$4:$BI$14,MATCH(K$7,GRID!$A$4:$A$14,0),MATCH(1,($U$2=GRID!$B$1:$BI$1)*(КАЛЕНДАРЬ!$AJ22=GRID!$B$3:$BI$3), 0))*GRID!$B$67,
ROUNDUP(INDEX(GRID!$B$4:$BI$14,MATCH(K$7,GRID!$A$4:$A$14,0),MATCH(1,($U$2=GRID!$B$1:$BI$1)*(КАЛЕНДАРЬ!$AJ22=GRID!$B$3:$BI$3),0))*GRID!$B$66*(1-GRID!$B$69),0))</f>
        <v>13872</v>
      </c>
      <c r="L304" s="48" cm="1">
        <f t="array" ref="L304">IF($I$2="Раннее бронирование",
INDEX(GRID!$B$17:$BI$27,MATCH(K$7,GRID!$A$17:$A$27,0),MATCH(1,($U$2=GRID!$B$1:$BI$1)*(КАЛЕНДАРЬ!$AJ22=GRID!$B$3:$BI$3), 0))*GRID!$B$67,
ROUNDUP(INDEX(GRID!$B$17:$BI$27,MATCH(K$7,GRID!$A$17:$A$27,0),MATCH(1,($U$2=GRID!$B$1:$BI$1)*(КАЛЕНДАРЬ!$AJ22=GRID!$B$3:$BI$3), 0))*GRID!$B$66*(1-GRID!$B$69),0))</f>
        <v>15572</v>
      </c>
      <c r="M304" s="47" cm="1">
        <f t="array" ref="M304">IF($I$2="Раннее бронирование",
INDEX(GRID!$B$4:$BI$14,MATCH(M$7,GRID!$A$4:$A$14,0),MATCH(1,($U$2=GRID!$B$1:$BI$1)*(КАЛЕНДАРЬ!$AJ22=GRID!$B$3:$BI$3), 0))*GRID!$B$67,
ROUNDUP(INDEX(GRID!$B$4:$BI$14,MATCH(M$7,GRID!$A$4:$A$14,0),MATCH(1,($U$2=GRID!$B$1:$BI$1)*(КАЛЕНДАРЬ!$AJ22=GRID!$B$3:$BI$3),0))*GRID!$B$66*(1-GRID!$B$69),0))</f>
        <v>14960</v>
      </c>
      <c r="N304" s="48" cm="1">
        <f t="array" ref="N304">IF($I$2="Раннее бронирование",
INDEX(GRID!$B$17:$BI$27,MATCH(M$7,GRID!$A$17:$A$27,0),MATCH(1,($U$2=GRID!$B$1:$BI$1)*(КАЛЕНДАРЬ!$AJ22=GRID!$B$3:$BI$3), 0))*GRID!$B$67,
ROUNDUP(INDEX(GRID!$B$17:$BI$27,MATCH(M$7,GRID!$A$17:$A$27,0),MATCH(1,($U$2=GRID!$B$1:$BI$1)*(КАЛЕНДАРЬ!$AJ22=GRID!$B$3:$BI$3), 0))*GRID!$B$66*(1-GRID!$B$69),0))</f>
        <v>16660</v>
      </c>
      <c r="O304" s="47" cm="1">
        <f t="array" ref="O304">IF($I$2="Раннее бронирование",
INDEX(GRID!$B$4:$BI$14,MATCH(O$7,GRID!$A$4:$A$14,0),MATCH(1,($U$2=GRID!$B$1:$BI$1)*(КАЛЕНДАРЬ!$AJ22=GRID!$B$3:$BI$3), 0))*GRID!$B$67,
ROUNDUP(INDEX(GRID!$B$4:$BI$14,MATCH(O$7,GRID!$A$4:$A$14,0),MATCH(1,($U$2=GRID!$B$1:$BI$1)*(КАЛЕНДАРЬ!$AJ22=GRID!$B$3:$BI$3),0))*GRID!$B$66*(1-GRID!$B$69),0))</f>
        <v>20128</v>
      </c>
      <c r="P304" s="48" cm="1">
        <f t="array" ref="P304">IF($I$2="Раннее бронирование",
INDEX(GRID!$B$17:$BI$27,MATCH(O$7,GRID!$A$17:$A$27,0),MATCH(1,($U$2=GRID!$B$1:$BI$1)*(КАЛЕНДАРЬ!$AJ22=GRID!$B$3:$BI$3), 0))*GRID!$B$67,
ROUNDUP(INDEX(GRID!$B$17:$BI$27,MATCH(O$7,GRID!$A$17:$A$27,0),MATCH(1,($U$2=GRID!$B$1:$BI$1)*(КАЛЕНДАРЬ!$AJ22=GRID!$B$3:$BI$3), 0))*GRID!$B$66*(1-GRID!$B$69),0))</f>
        <v>21828</v>
      </c>
      <c r="Q304" s="47" t="e" cm="1">
        <f t="array" ref="Q304">IF($I$2="Раннее бронирование",
INDEX(GRID!$B$4:$BI$14,MATCH(Q$7,GRID!$A$4:$A$14,0),MATCH(1,($U$2=GRID!$B$1:$BI$1)*(КАЛЕНДАРЬ!$AJ22=GRID!$B$3:$BI$3), 0))*GRID!$B$67,
ROUNDUP(INDEX(GRID!$B$4:$BI$14,MATCH(Q$7,GRID!$A$4:$A$14,0),MATCH(1,($U$2=GRID!$B$1:$BI$1)*(КАЛЕНДАРЬ!$AJ22=GRID!$B$3:$BI$3),0))*GRID!$B$66*(1-GRID!$B$69),0))</f>
        <v>#N/A</v>
      </c>
      <c r="R304" s="48" t="e" cm="1">
        <f t="array" ref="R304">IF($I$2="Раннее бронирование",
INDEX(GRID!$B$17:$BI$27,MATCH(Q$7,GRID!$A$17:$A$27,0),MATCH(1,($U$2=GRID!$B$1:$BI$1)*(КАЛЕНДАРЬ!$AJ22=GRID!$B$3:$BI$3), 0))*GRID!$B$67,
ROUNDUP(INDEX(GRID!$B$17:$BI$27,MATCH(Q$7,GRID!$A$17:$A$27,0),MATCH(1,($U$2=GRID!$B$1:$BI$1)*(КАЛЕНДАРЬ!$AJ22=GRID!$B$3:$BI$3), 0))*GRID!$B$66*(1-GRID!$B$69),0))</f>
        <v>#N/A</v>
      </c>
      <c r="S304" s="47" t="e" cm="1">
        <f t="array" ref="S304">IF($I$2="Раннее бронирование",
INDEX(GRID!$B$4:$BI$14,MATCH(S$7,GRID!$A$4:$A$14,0),MATCH(1,($U$2=GRID!$B$1:$BI$1)*(КАЛЕНДАРЬ!$AJ22=GRID!$B$3:$BI$3), 0))*GRID!$B$67,
ROUNDUP(INDEX(GRID!$B$4:$BI$14,MATCH(S$7,GRID!$A$4:$A$14,0),MATCH(1,($U$2=GRID!$B$1:$BI$1)*(КАЛЕНДАРЬ!$AJ22=GRID!$B$3:$BI$3),0))*GRID!$B$66*(1-GRID!$B$69),0))</f>
        <v>#N/A</v>
      </c>
      <c r="T304" s="48" t="e" cm="1">
        <f t="array" ref="T304">IF($I$2="Раннее бронирование",
INDEX(GRID!$B$17:$BI$27,MATCH(S$7,GRID!$A$17:$A$27,0),MATCH(1,($U$2=GRID!$B$1:$BI$1)*(КАЛЕНДАРЬ!$AJ22=GRID!$B$3:$BI$3), 0))*GRID!$B$67,
ROUNDUP(INDEX(GRID!$B$17:$BI$27,MATCH(S$7,GRID!$A$17:$A$27,0),MATCH(1,($U$2=GRID!$B$1:$BI$1)*(КАЛЕНДАРЬ!$AJ22=GRID!$B$3:$BI$3), 0))*GRID!$B$66*(1-GRID!$B$69),0))</f>
        <v>#N/A</v>
      </c>
      <c r="U304" s="47" cm="1">
        <f t="array" ref="U304">IF($I$2="Раннее бронирование",
INDEX(GRID!$B$4:$BI$14,MATCH(U$7,GRID!$A$4:$A$14,0),MATCH(1,($U$2=GRID!$B$1:$BI$1)*(КАЛЕНДАРЬ!$AJ22=GRID!$B$3:$BI$3), 0))*GRID!$B$67,
ROUNDUP(INDEX(GRID!$B$4:$BI$14,MATCH(U$7,GRID!$A$4:$A$14,0),MATCH(1,($U$2=GRID!$B$1:$BI$1)*(КАЛЕНДАРЬ!$AJ22=GRID!$B$3:$BI$3),0))*GRID!$B$66*(1-GRID!$B$69),0))</f>
        <v>30600</v>
      </c>
      <c r="V304" s="48" cm="1">
        <f t="array" ref="V304">IF($I$2="Раннее бронирование",
INDEX(GRID!$B$17:$BI$27,MATCH(U$7,GRID!$A$17:$A$27,0),MATCH(1,($U$2=GRID!$B$1:$BI$1)*(КАЛЕНДАРЬ!$AJ22=GRID!$B$3:$BI$3), 0))*GRID!$B$67,
ROUNDUP(INDEX(GRID!$B$17:$BI$27,MATCH(U$7,GRID!$A$17:$A$27,0),MATCH(1,($U$2=GRID!$B$1:$BI$1)*(КАЛЕНДАРЬ!$AJ22=GRID!$B$3:$BI$3), 0))*GRID!$B$66*(1-GRID!$B$69),0))</f>
        <v>32300</v>
      </c>
      <c r="W304" s="47" cm="1">
        <f t="array" ref="W304">IF($I$2="Раннее бронирование",
INDEX(GRID!$B$4:$BI$14,MATCH(W$7,GRID!$A$4:$A$14,0),MATCH(1,($U$2=GRID!$B$1:$BI$1)*(КАЛЕНДАРЬ!$AJ22=GRID!$B$3:$BI$3), 0))*GRID!$B$67,
ROUNDUP(INDEX(GRID!$B$4:$BI$14,MATCH(W$7,GRID!$A$4:$A$14,0),MATCH(1,($U$2=GRID!$B$1:$BI$1)*(КАЛЕНДАРЬ!$AJ22=GRID!$B$3:$BI$3),0))*GRID!$B$66*(1-GRID!$B$69),0))</f>
        <v>130560</v>
      </c>
      <c r="X304" s="48" cm="1">
        <f t="array" ref="X304">IF($I$2="Раннее бронирование",
INDEX(GRID!$B$17:$BI$27,MATCH(W$7,GRID!$A$17:$A$27,0),MATCH(1,($U$2=GRID!$B$1:$BI$1)*(КАЛЕНДАРЬ!$AJ22=GRID!$B$3:$BI$3), 0))*GRID!$B$67,
ROUNDUP(INDEX(GRID!$B$17:$BI$27,MATCH(W$7,GRID!$A$17:$A$27,0),MATCH(1,($U$2=GRID!$B$1:$BI$1)*(КАЛЕНДАРЬ!$AJ22=GRID!$B$3:$BI$3), 0))*GRID!$B$66*(1-GRID!$B$69),0))</f>
        <v>132260</v>
      </c>
    </row>
    <row r="305" spans="1:24" hidden="1" x14ac:dyDescent="0.2">
      <c r="A305" s="117" t="s">
        <v>47</v>
      </c>
      <c r="B305" s="117">
        <v>20</v>
      </c>
      <c r="C305" s="47" cm="1">
        <f t="array" ref="C305">IF($I$2="Раннее бронирование",
INDEX(GRID!$B$4:$BI$14,MATCH(C$7,GRID!$A$4:$A$14,0),MATCH(1,($U$2=GRID!$B$1:$BI$1)*(КАЛЕНДАРЬ!$AJ23=GRID!$B$3:$BI$3), 0))*GRID!$B$67,
ROUNDUP(INDEX(GRID!$B$4:$BI$14,MATCH(C$7,GRID!$A$4:$A$14,0),MATCH(1,($U$2=GRID!$B$1:$BI$1)*(КАЛЕНДАРЬ!$AJ23=GRID!$B$3:$BI$3),0))*GRID!$B$66*(1-GRID!$B$69),0))</f>
        <v>10200</v>
      </c>
      <c r="D305" s="48" cm="1">
        <f t="array" ref="D305">IF($I$2="Раннее бронирование",
INDEX(GRID!$B$17:$BI$27,MATCH(C$7,GRID!$A$17:$A$27,0),MATCH(1,($U$2=GRID!$B$1:$BI$1)*(КАЛЕНДАРЬ!$AJ23=GRID!$B$3:$BI$3), 0))*GRID!$B$67,
ROUNDUP(INDEX(GRID!$B$17:$BI$27,MATCH(C$7,GRID!$A$17:$A$27,0),MATCH(1,($U$2=GRID!$B$1:$BI$1)*(КАЛЕНДАРЬ!$AJ23=GRID!$B$3:$BI$3), 0))*GRID!$B$66*(1-GRID!$B$69),0))</f>
        <v>11900</v>
      </c>
      <c r="E305" s="47" cm="1">
        <f t="array" ref="E305">IF($I$2="Раннее бронирование",
INDEX(GRID!$B$4:$BI$14,MATCH(E$7,GRID!$A$4:$A$14,0),MATCH(1,($U$2=GRID!$B$1:$BI$1)*(КАЛЕНДАРЬ!$AJ23=GRID!$B$3:$BI$3), 0))*GRID!$B$67,
ROUNDUP(INDEX(GRID!$B$4:$BI$14,MATCH(E$7,GRID!$A$4:$A$14,0),MATCH(1,($U$2=GRID!$B$1:$BI$1)*(КАЛЕНДАРЬ!$AJ23=GRID!$B$3:$BI$3),0))*GRID!$B$66*(1-GRID!$B$69),0))</f>
        <v>11016</v>
      </c>
      <c r="F305" s="48" cm="1">
        <f t="array" ref="F305">IF($I$2="Раннее бронирование",
INDEX(GRID!$B$17:$BI$27,MATCH(E$7,GRID!$A$17:$A$27,0),MATCH(1,($U$2=GRID!$B$1:$BI$1)*(КАЛЕНДАРЬ!$AJ23=GRID!$B$3:$BI$3), 0))*GRID!$B$67,
ROUNDUP(INDEX(GRID!$B$17:$BI$27,MATCH(E$7,GRID!$A$17:$A$27,0),MATCH(1,($U$2=GRID!$B$1:$BI$1)*(КАЛЕНДАРЬ!$AJ23=GRID!$B$3:$BI$3), 0))*GRID!$B$66*(1-GRID!$B$69),0))</f>
        <v>12716</v>
      </c>
      <c r="G305" s="47" t="e" cm="1">
        <f t="array" ref="G305">IF($I$2="Раннее бронирование",
INDEX(GRID!$B$4:$BI$14,MATCH(G$7,GRID!$A$4:$A$14,0),MATCH(1,($U$2=GRID!$B$1:$BI$1)*(КАЛЕНДАРЬ!$AJ23=GRID!$B$3:$BI$3), 0))*GRID!$B$67,
ROUNDUP(INDEX(GRID!$B$4:$BI$14,MATCH(G$7,GRID!$A$4:$A$14,0),MATCH(1,($U$2=GRID!$B$1:$BI$1)*(КАЛЕНДАРЬ!$AJ23=GRID!$B$3:$BI$3),0))*GRID!$B$66*(1-GRID!$B$69),0))</f>
        <v>#N/A</v>
      </c>
      <c r="H305" s="48" t="e" cm="1">
        <f t="array" ref="H305">IF($I$2="Раннее бронирование",
INDEX(GRID!$B$17:$BI$27,MATCH(G$7,GRID!$A$17:$A$27,0),MATCH(1,($U$2=GRID!$B$1:$BI$1)*(КАЛЕНДАРЬ!$AJ23=GRID!$B$3:$BI$3), 0))*GRID!$B$67,
ROUNDUP(INDEX(GRID!$B$17:$BI$27,MATCH(G$7,GRID!$A$17:$A$27,0),MATCH(1,($U$2=GRID!$B$1:$BI$1)*(КАЛЕНДАРЬ!$AJ23=GRID!$B$3:$BI$3), 0))*GRID!$B$66*(1-GRID!$B$69),0))</f>
        <v>#N/A</v>
      </c>
      <c r="I305" s="47" t="e" cm="1">
        <f t="array" ref="I305">IF($I$2="Раннее бронирование",
INDEX(GRID!$B$4:$BI$14,MATCH(I$7,GRID!$A$4:$A$14,0),MATCH(1,($U$2=GRID!$B$1:$BI$1)*(КАЛЕНДАРЬ!$AJ23=GRID!$B$3:$BI$3), 0))*GRID!$B$67,
ROUNDUP(INDEX(GRID!$B$4:$BI$14,MATCH(I$7,GRID!$A$4:$A$14,0),MATCH(1,($U$2=GRID!$B$1:$BI$1)*(КАЛЕНДАРЬ!$AJ23=GRID!$B$3:$BI$3),0))*GRID!$B$66*(1-GRID!$B$69),0))</f>
        <v>#N/A</v>
      </c>
      <c r="J305" s="48" t="e" cm="1">
        <f t="array" ref="J305">IF($I$2="Раннее бронирование",
INDEX(GRID!$B$17:$BI$27,MATCH(I$7,GRID!$A$17:$A$27,0),MATCH(1,($U$2=GRID!$B$1:$BI$1)*(КАЛЕНДАРЬ!$AJ23=GRID!$B$3:$BI$3), 0))*GRID!$B$67,
ROUNDUP(INDEX(GRID!$B$17:$BI$27,MATCH(I$7,GRID!$A$17:$A$27,0),MATCH(1,($U$2=GRID!$B$1:$BI$1)*(КАЛЕНДАРЬ!$AJ23=GRID!$B$3:$BI$3), 0))*GRID!$B$66*(1-GRID!$B$69),0))</f>
        <v>#N/A</v>
      </c>
      <c r="K305" s="47" cm="1">
        <f t="array" ref="K305">IF($I$2="Раннее бронирование",
INDEX(GRID!$B$4:$BI$14,MATCH(K$7,GRID!$A$4:$A$14,0),MATCH(1,($U$2=GRID!$B$1:$BI$1)*(КАЛЕНДАРЬ!$AJ23=GRID!$B$3:$BI$3), 0))*GRID!$B$67,
ROUNDUP(INDEX(GRID!$B$4:$BI$14,MATCH(K$7,GRID!$A$4:$A$14,0),MATCH(1,($U$2=GRID!$B$1:$BI$1)*(КАЛЕНДАРЬ!$AJ23=GRID!$B$3:$BI$3),0))*GRID!$B$66*(1-GRID!$B$69),0))</f>
        <v>13872</v>
      </c>
      <c r="L305" s="48" cm="1">
        <f t="array" ref="L305">IF($I$2="Раннее бронирование",
INDEX(GRID!$B$17:$BI$27,MATCH(K$7,GRID!$A$17:$A$27,0),MATCH(1,($U$2=GRID!$B$1:$BI$1)*(КАЛЕНДАРЬ!$AJ23=GRID!$B$3:$BI$3), 0))*GRID!$B$67,
ROUNDUP(INDEX(GRID!$B$17:$BI$27,MATCH(K$7,GRID!$A$17:$A$27,0),MATCH(1,($U$2=GRID!$B$1:$BI$1)*(КАЛЕНДАРЬ!$AJ23=GRID!$B$3:$BI$3), 0))*GRID!$B$66*(1-GRID!$B$69),0))</f>
        <v>15572</v>
      </c>
      <c r="M305" s="47" cm="1">
        <f t="array" ref="M305">IF($I$2="Раннее бронирование",
INDEX(GRID!$B$4:$BI$14,MATCH(M$7,GRID!$A$4:$A$14,0),MATCH(1,($U$2=GRID!$B$1:$BI$1)*(КАЛЕНДАРЬ!$AJ23=GRID!$B$3:$BI$3), 0))*GRID!$B$67,
ROUNDUP(INDEX(GRID!$B$4:$BI$14,MATCH(M$7,GRID!$A$4:$A$14,0),MATCH(1,($U$2=GRID!$B$1:$BI$1)*(КАЛЕНДАРЬ!$AJ23=GRID!$B$3:$BI$3),0))*GRID!$B$66*(1-GRID!$B$69),0))</f>
        <v>14960</v>
      </c>
      <c r="N305" s="48" cm="1">
        <f t="array" ref="N305">IF($I$2="Раннее бронирование",
INDEX(GRID!$B$17:$BI$27,MATCH(M$7,GRID!$A$17:$A$27,0),MATCH(1,($U$2=GRID!$B$1:$BI$1)*(КАЛЕНДАРЬ!$AJ23=GRID!$B$3:$BI$3), 0))*GRID!$B$67,
ROUNDUP(INDEX(GRID!$B$17:$BI$27,MATCH(M$7,GRID!$A$17:$A$27,0),MATCH(1,($U$2=GRID!$B$1:$BI$1)*(КАЛЕНДАРЬ!$AJ23=GRID!$B$3:$BI$3), 0))*GRID!$B$66*(1-GRID!$B$69),0))</f>
        <v>16660</v>
      </c>
      <c r="O305" s="47" cm="1">
        <f t="array" ref="O305">IF($I$2="Раннее бронирование",
INDEX(GRID!$B$4:$BI$14,MATCH(O$7,GRID!$A$4:$A$14,0),MATCH(1,($U$2=GRID!$B$1:$BI$1)*(КАЛЕНДАРЬ!$AJ23=GRID!$B$3:$BI$3), 0))*GRID!$B$67,
ROUNDUP(INDEX(GRID!$B$4:$BI$14,MATCH(O$7,GRID!$A$4:$A$14,0),MATCH(1,($U$2=GRID!$B$1:$BI$1)*(КАЛЕНДАРЬ!$AJ23=GRID!$B$3:$BI$3),0))*GRID!$B$66*(1-GRID!$B$69),0))</f>
        <v>20128</v>
      </c>
      <c r="P305" s="48" cm="1">
        <f t="array" ref="P305">IF($I$2="Раннее бронирование",
INDEX(GRID!$B$17:$BI$27,MATCH(O$7,GRID!$A$17:$A$27,0),MATCH(1,($U$2=GRID!$B$1:$BI$1)*(КАЛЕНДАРЬ!$AJ23=GRID!$B$3:$BI$3), 0))*GRID!$B$67,
ROUNDUP(INDEX(GRID!$B$17:$BI$27,MATCH(O$7,GRID!$A$17:$A$27,0),MATCH(1,($U$2=GRID!$B$1:$BI$1)*(КАЛЕНДАРЬ!$AJ23=GRID!$B$3:$BI$3), 0))*GRID!$B$66*(1-GRID!$B$69),0))</f>
        <v>21828</v>
      </c>
      <c r="Q305" s="47" t="e" cm="1">
        <f t="array" ref="Q305">IF($I$2="Раннее бронирование",
INDEX(GRID!$B$4:$BI$14,MATCH(Q$7,GRID!$A$4:$A$14,0),MATCH(1,($U$2=GRID!$B$1:$BI$1)*(КАЛЕНДАРЬ!$AJ23=GRID!$B$3:$BI$3), 0))*GRID!$B$67,
ROUNDUP(INDEX(GRID!$B$4:$BI$14,MATCH(Q$7,GRID!$A$4:$A$14,0),MATCH(1,($U$2=GRID!$B$1:$BI$1)*(КАЛЕНДАРЬ!$AJ23=GRID!$B$3:$BI$3),0))*GRID!$B$66*(1-GRID!$B$69),0))</f>
        <v>#N/A</v>
      </c>
      <c r="R305" s="48" t="e" cm="1">
        <f t="array" ref="R305">IF($I$2="Раннее бронирование",
INDEX(GRID!$B$17:$BI$27,MATCH(Q$7,GRID!$A$17:$A$27,0),MATCH(1,($U$2=GRID!$B$1:$BI$1)*(КАЛЕНДАРЬ!$AJ23=GRID!$B$3:$BI$3), 0))*GRID!$B$67,
ROUNDUP(INDEX(GRID!$B$17:$BI$27,MATCH(Q$7,GRID!$A$17:$A$27,0),MATCH(1,($U$2=GRID!$B$1:$BI$1)*(КАЛЕНДАРЬ!$AJ23=GRID!$B$3:$BI$3), 0))*GRID!$B$66*(1-GRID!$B$69),0))</f>
        <v>#N/A</v>
      </c>
      <c r="S305" s="47" t="e" cm="1">
        <f t="array" ref="S305">IF($I$2="Раннее бронирование",
INDEX(GRID!$B$4:$BI$14,MATCH(S$7,GRID!$A$4:$A$14,0),MATCH(1,($U$2=GRID!$B$1:$BI$1)*(КАЛЕНДАРЬ!$AJ23=GRID!$B$3:$BI$3), 0))*GRID!$B$67,
ROUNDUP(INDEX(GRID!$B$4:$BI$14,MATCH(S$7,GRID!$A$4:$A$14,0),MATCH(1,($U$2=GRID!$B$1:$BI$1)*(КАЛЕНДАРЬ!$AJ23=GRID!$B$3:$BI$3),0))*GRID!$B$66*(1-GRID!$B$69),0))</f>
        <v>#N/A</v>
      </c>
      <c r="T305" s="48" t="e" cm="1">
        <f t="array" ref="T305">IF($I$2="Раннее бронирование",
INDEX(GRID!$B$17:$BI$27,MATCH(S$7,GRID!$A$17:$A$27,0),MATCH(1,($U$2=GRID!$B$1:$BI$1)*(КАЛЕНДАРЬ!$AJ23=GRID!$B$3:$BI$3), 0))*GRID!$B$67,
ROUNDUP(INDEX(GRID!$B$17:$BI$27,MATCH(S$7,GRID!$A$17:$A$27,0),MATCH(1,($U$2=GRID!$B$1:$BI$1)*(КАЛЕНДАРЬ!$AJ23=GRID!$B$3:$BI$3), 0))*GRID!$B$66*(1-GRID!$B$69),0))</f>
        <v>#N/A</v>
      </c>
      <c r="U305" s="47" cm="1">
        <f t="array" ref="U305">IF($I$2="Раннее бронирование",
INDEX(GRID!$B$4:$BI$14,MATCH(U$7,GRID!$A$4:$A$14,0),MATCH(1,($U$2=GRID!$B$1:$BI$1)*(КАЛЕНДАРЬ!$AJ23=GRID!$B$3:$BI$3), 0))*GRID!$B$67,
ROUNDUP(INDEX(GRID!$B$4:$BI$14,MATCH(U$7,GRID!$A$4:$A$14,0),MATCH(1,($U$2=GRID!$B$1:$BI$1)*(КАЛЕНДАРЬ!$AJ23=GRID!$B$3:$BI$3),0))*GRID!$B$66*(1-GRID!$B$69),0))</f>
        <v>30600</v>
      </c>
      <c r="V305" s="48" cm="1">
        <f t="array" ref="V305">IF($I$2="Раннее бронирование",
INDEX(GRID!$B$17:$BI$27,MATCH(U$7,GRID!$A$17:$A$27,0),MATCH(1,($U$2=GRID!$B$1:$BI$1)*(КАЛЕНДАРЬ!$AJ23=GRID!$B$3:$BI$3), 0))*GRID!$B$67,
ROUNDUP(INDEX(GRID!$B$17:$BI$27,MATCH(U$7,GRID!$A$17:$A$27,0),MATCH(1,($U$2=GRID!$B$1:$BI$1)*(КАЛЕНДАРЬ!$AJ23=GRID!$B$3:$BI$3), 0))*GRID!$B$66*(1-GRID!$B$69),0))</f>
        <v>32300</v>
      </c>
      <c r="W305" s="47" cm="1">
        <f t="array" ref="W305">IF($I$2="Раннее бронирование",
INDEX(GRID!$B$4:$BI$14,MATCH(W$7,GRID!$A$4:$A$14,0),MATCH(1,($U$2=GRID!$B$1:$BI$1)*(КАЛЕНДАРЬ!$AJ23=GRID!$B$3:$BI$3), 0))*GRID!$B$67,
ROUNDUP(INDEX(GRID!$B$4:$BI$14,MATCH(W$7,GRID!$A$4:$A$14,0),MATCH(1,($U$2=GRID!$B$1:$BI$1)*(КАЛЕНДАРЬ!$AJ23=GRID!$B$3:$BI$3),0))*GRID!$B$66*(1-GRID!$B$69),0))</f>
        <v>130560</v>
      </c>
      <c r="X305" s="48" cm="1">
        <f t="array" ref="X305">IF($I$2="Раннее бронирование",
INDEX(GRID!$B$17:$BI$27,MATCH(W$7,GRID!$A$17:$A$27,0),MATCH(1,($U$2=GRID!$B$1:$BI$1)*(КАЛЕНДАРЬ!$AJ23=GRID!$B$3:$BI$3), 0))*GRID!$B$67,
ROUNDUP(INDEX(GRID!$B$17:$BI$27,MATCH(W$7,GRID!$A$17:$A$27,0),MATCH(1,($U$2=GRID!$B$1:$BI$1)*(КАЛЕНДАРЬ!$AJ23=GRID!$B$3:$BI$3), 0))*GRID!$B$66*(1-GRID!$B$69),0))</f>
        <v>132260</v>
      </c>
    </row>
    <row r="306" spans="1:24" hidden="1" x14ac:dyDescent="0.2">
      <c r="A306" s="117" t="s">
        <v>48</v>
      </c>
      <c r="B306" s="117">
        <v>21</v>
      </c>
      <c r="C306" s="47" cm="1">
        <f t="array" ref="C306">IF($I$2="Раннее бронирование",
INDEX(GRID!$B$4:$BI$14,MATCH(C$7,GRID!$A$4:$A$14,0),MATCH(1,($U$2=GRID!$B$1:$BI$1)*(КАЛЕНДАРЬ!$AJ24=GRID!$B$3:$BI$3), 0))*GRID!$B$67,
ROUNDUP(INDEX(GRID!$B$4:$BI$14,MATCH(C$7,GRID!$A$4:$A$14,0),MATCH(1,($U$2=GRID!$B$1:$BI$1)*(КАЛЕНДАРЬ!$AJ24=GRID!$B$3:$BI$3),0))*GRID!$B$66*(1-GRID!$B$69),0))</f>
        <v>10200</v>
      </c>
      <c r="D306" s="48" cm="1">
        <f t="array" ref="D306">IF($I$2="Раннее бронирование",
INDEX(GRID!$B$17:$BI$27,MATCH(C$7,GRID!$A$17:$A$27,0),MATCH(1,($U$2=GRID!$B$1:$BI$1)*(КАЛЕНДАРЬ!$AJ24=GRID!$B$3:$BI$3), 0))*GRID!$B$67,
ROUNDUP(INDEX(GRID!$B$17:$BI$27,MATCH(C$7,GRID!$A$17:$A$27,0),MATCH(1,($U$2=GRID!$B$1:$BI$1)*(КАЛЕНДАРЬ!$AJ24=GRID!$B$3:$BI$3), 0))*GRID!$B$66*(1-GRID!$B$69),0))</f>
        <v>11900</v>
      </c>
      <c r="E306" s="47" cm="1">
        <f t="array" ref="E306">IF($I$2="Раннее бронирование",
INDEX(GRID!$B$4:$BI$14,MATCH(E$7,GRID!$A$4:$A$14,0),MATCH(1,($U$2=GRID!$B$1:$BI$1)*(КАЛЕНДАРЬ!$AJ24=GRID!$B$3:$BI$3), 0))*GRID!$B$67,
ROUNDUP(INDEX(GRID!$B$4:$BI$14,MATCH(E$7,GRID!$A$4:$A$14,0),MATCH(1,($U$2=GRID!$B$1:$BI$1)*(КАЛЕНДАРЬ!$AJ24=GRID!$B$3:$BI$3),0))*GRID!$B$66*(1-GRID!$B$69),0))</f>
        <v>11016</v>
      </c>
      <c r="F306" s="48" cm="1">
        <f t="array" ref="F306">IF($I$2="Раннее бронирование",
INDEX(GRID!$B$17:$BI$27,MATCH(E$7,GRID!$A$17:$A$27,0),MATCH(1,($U$2=GRID!$B$1:$BI$1)*(КАЛЕНДАРЬ!$AJ24=GRID!$B$3:$BI$3), 0))*GRID!$B$67,
ROUNDUP(INDEX(GRID!$B$17:$BI$27,MATCH(E$7,GRID!$A$17:$A$27,0),MATCH(1,($U$2=GRID!$B$1:$BI$1)*(КАЛЕНДАРЬ!$AJ24=GRID!$B$3:$BI$3), 0))*GRID!$B$66*(1-GRID!$B$69),0))</f>
        <v>12716</v>
      </c>
      <c r="G306" s="47" t="e" cm="1">
        <f t="array" ref="G306">IF($I$2="Раннее бронирование",
INDEX(GRID!$B$4:$BI$14,MATCH(G$7,GRID!$A$4:$A$14,0),MATCH(1,($U$2=GRID!$B$1:$BI$1)*(КАЛЕНДАРЬ!$AJ24=GRID!$B$3:$BI$3), 0))*GRID!$B$67,
ROUNDUP(INDEX(GRID!$B$4:$BI$14,MATCH(G$7,GRID!$A$4:$A$14,0),MATCH(1,($U$2=GRID!$B$1:$BI$1)*(КАЛЕНДАРЬ!$AJ24=GRID!$B$3:$BI$3),0))*GRID!$B$66*(1-GRID!$B$69),0))</f>
        <v>#N/A</v>
      </c>
      <c r="H306" s="48" t="e" cm="1">
        <f t="array" ref="H306">IF($I$2="Раннее бронирование",
INDEX(GRID!$B$17:$BI$27,MATCH(G$7,GRID!$A$17:$A$27,0),MATCH(1,($U$2=GRID!$B$1:$BI$1)*(КАЛЕНДАРЬ!$AJ24=GRID!$B$3:$BI$3), 0))*GRID!$B$67,
ROUNDUP(INDEX(GRID!$B$17:$BI$27,MATCH(G$7,GRID!$A$17:$A$27,0),MATCH(1,($U$2=GRID!$B$1:$BI$1)*(КАЛЕНДАРЬ!$AJ24=GRID!$B$3:$BI$3), 0))*GRID!$B$66*(1-GRID!$B$69),0))</f>
        <v>#N/A</v>
      </c>
      <c r="I306" s="47" t="e" cm="1">
        <f t="array" ref="I306">IF($I$2="Раннее бронирование",
INDEX(GRID!$B$4:$BI$14,MATCH(I$7,GRID!$A$4:$A$14,0),MATCH(1,($U$2=GRID!$B$1:$BI$1)*(КАЛЕНДАРЬ!$AJ24=GRID!$B$3:$BI$3), 0))*GRID!$B$67,
ROUNDUP(INDEX(GRID!$B$4:$BI$14,MATCH(I$7,GRID!$A$4:$A$14,0),MATCH(1,($U$2=GRID!$B$1:$BI$1)*(КАЛЕНДАРЬ!$AJ24=GRID!$B$3:$BI$3),0))*GRID!$B$66*(1-GRID!$B$69),0))</f>
        <v>#N/A</v>
      </c>
      <c r="J306" s="48" t="e" cm="1">
        <f t="array" ref="J306">IF($I$2="Раннее бронирование",
INDEX(GRID!$B$17:$BI$27,MATCH(I$7,GRID!$A$17:$A$27,0),MATCH(1,($U$2=GRID!$B$1:$BI$1)*(КАЛЕНДАРЬ!$AJ24=GRID!$B$3:$BI$3), 0))*GRID!$B$67,
ROUNDUP(INDEX(GRID!$B$17:$BI$27,MATCH(I$7,GRID!$A$17:$A$27,0),MATCH(1,($U$2=GRID!$B$1:$BI$1)*(КАЛЕНДАРЬ!$AJ24=GRID!$B$3:$BI$3), 0))*GRID!$B$66*(1-GRID!$B$69),0))</f>
        <v>#N/A</v>
      </c>
      <c r="K306" s="47" cm="1">
        <f t="array" ref="K306">IF($I$2="Раннее бронирование",
INDEX(GRID!$B$4:$BI$14,MATCH(K$7,GRID!$A$4:$A$14,0),MATCH(1,($U$2=GRID!$B$1:$BI$1)*(КАЛЕНДАРЬ!$AJ24=GRID!$B$3:$BI$3), 0))*GRID!$B$67,
ROUNDUP(INDEX(GRID!$B$4:$BI$14,MATCH(K$7,GRID!$A$4:$A$14,0),MATCH(1,($U$2=GRID!$B$1:$BI$1)*(КАЛЕНДАРЬ!$AJ24=GRID!$B$3:$BI$3),0))*GRID!$B$66*(1-GRID!$B$69),0))</f>
        <v>13872</v>
      </c>
      <c r="L306" s="48" cm="1">
        <f t="array" ref="L306">IF($I$2="Раннее бронирование",
INDEX(GRID!$B$17:$BI$27,MATCH(K$7,GRID!$A$17:$A$27,0),MATCH(1,($U$2=GRID!$B$1:$BI$1)*(КАЛЕНДАРЬ!$AJ24=GRID!$B$3:$BI$3), 0))*GRID!$B$67,
ROUNDUP(INDEX(GRID!$B$17:$BI$27,MATCH(K$7,GRID!$A$17:$A$27,0),MATCH(1,($U$2=GRID!$B$1:$BI$1)*(КАЛЕНДАРЬ!$AJ24=GRID!$B$3:$BI$3), 0))*GRID!$B$66*(1-GRID!$B$69),0))</f>
        <v>15572</v>
      </c>
      <c r="M306" s="47" cm="1">
        <f t="array" ref="M306">IF($I$2="Раннее бронирование",
INDEX(GRID!$B$4:$BI$14,MATCH(M$7,GRID!$A$4:$A$14,0),MATCH(1,($U$2=GRID!$B$1:$BI$1)*(КАЛЕНДАРЬ!$AJ24=GRID!$B$3:$BI$3), 0))*GRID!$B$67,
ROUNDUP(INDEX(GRID!$B$4:$BI$14,MATCH(M$7,GRID!$A$4:$A$14,0),MATCH(1,($U$2=GRID!$B$1:$BI$1)*(КАЛЕНДАРЬ!$AJ24=GRID!$B$3:$BI$3),0))*GRID!$B$66*(1-GRID!$B$69),0))</f>
        <v>14960</v>
      </c>
      <c r="N306" s="48" cm="1">
        <f t="array" ref="N306">IF($I$2="Раннее бронирование",
INDEX(GRID!$B$17:$BI$27,MATCH(M$7,GRID!$A$17:$A$27,0),MATCH(1,($U$2=GRID!$B$1:$BI$1)*(КАЛЕНДАРЬ!$AJ24=GRID!$B$3:$BI$3), 0))*GRID!$B$67,
ROUNDUP(INDEX(GRID!$B$17:$BI$27,MATCH(M$7,GRID!$A$17:$A$27,0),MATCH(1,($U$2=GRID!$B$1:$BI$1)*(КАЛЕНДАРЬ!$AJ24=GRID!$B$3:$BI$3), 0))*GRID!$B$66*(1-GRID!$B$69),0))</f>
        <v>16660</v>
      </c>
      <c r="O306" s="47" cm="1">
        <f t="array" ref="O306">IF($I$2="Раннее бронирование",
INDEX(GRID!$B$4:$BI$14,MATCH(O$7,GRID!$A$4:$A$14,0),MATCH(1,($U$2=GRID!$B$1:$BI$1)*(КАЛЕНДАРЬ!$AJ24=GRID!$B$3:$BI$3), 0))*GRID!$B$67,
ROUNDUP(INDEX(GRID!$B$4:$BI$14,MATCH(O$7,GRID!$A$4:$A$14,0),MATCH(1,($U$2=GRID!$B$1:$BI$1)*(КАЛЕНДАРЬ!$AJ24=GRID!$B$3:$BI$3),0))*GRID!$B$66*(1-GRID!$B$69),0))</f>
        <v>20128</v>
      </c>
      <c r="P306" s="48" cm="1">
        <f t="array" ref="P306">IF($I$2="Раннее бронирование",
INDEX(GRID!$B$17:$BI$27,MATCH(O$7,GRID!$A$17:$A$27,0),MATCH(1,($U$2=GRID!$B$1:$BI$1)*(КАЛЕНДАРЬ!$AJ24=GRID!$B$3:$BI$3), 0))*GRID!$B$67,
ROUNDUP(INDEX(GRID!$B$17:$BI$27,MATCH(O$7,GRID!$A$17:$A$27,0),MATCH(1,($U$2=GRID!$B$1:$BI$1)*(КАЛЕНДАРЬ!$AJ24=GRID!$B$3:$BI$3), 0))*GRID!$B$66*(1-GRID!$B$69),0))</f>
        <v>21828</v>
      </c>
      <c r="Q306" s="47" t="e" cm="1">
        <f t="array" ref="Q306">IF($I$2="Раннее бронирование",
INDEX(GRID!$B$4:$BI$14,MATCH(Q$7,GRID!$A$4:$A$14,0),MATCH(1,($U$2=GRID!$B$1:$BI$1)*(КАЛЕНДАРЬ!$AJ24=GRID!$B$3:$BI$3), 0))*GRID!$B$67,
ROUNDUP(INDEX(GRID!$B$4:$BI$14,MATCH(Q$7,GRID!$A$4:$A$14,0),MATCH(1,($U$2=GRID!$B$1:$BI$1)*(КАЛЕНДАРЬ!$AJ24=GRID!$B$3:$BI$3),0))*GRID!$B$66*(1-GRID!$B$69),0))</f>
        <v>#N/A</v>
      </c>
      <c r="R306" s="48" t="e" cm="1">
        <f t="array" ref="R306">IF($I$2="Раннее бронирование",
INDEX(GRID!$B$17:$BI$27,MATCH(Q$7,GRID!$A$17:$A$27,0),MATCH(1,($U$2=GRID!$B$1:$BI$1)*(КАЛЕНДАРЬ!$AJ24=GRID!$B$3:$BI$3), 0))*GRID!$B$67,
ROUNDUP(INDEX(GRID!$B$17:$BI$27,MATCH(Q$7,GRID!$A$17:$A$27,0),MATCH(1,($U$2=GRID!$B$1:$BI$1)*(КАЛЕНДАРЬ!$AJ24=GRID!$B$3:$BI$3), 0))*GRID!$B$66*(1-GRID!$B$69),0))</f>
        <v>#N/A</v>
      </c>
      <c r="S306" s="47" t="e" cm="1">
        <f t="array" ref="S306">IF($I$2="Раннее бронирование",
INDEX(GRID!$B$4:$BI$14,MATCH(S$7,GRID!$A$4:$A$14,0),MATCH(1,($U$2=GRID!$B$1:$BI$1)*(КАЛЕНДАРЬ!$AJ24=GRID!$B$3:$BI$3), 0))*GRID!$B$67,
ROUNDUP(INDEX(GRID!$B$4:$BI$14,MATCH(S$7,GRID!$A$4:$A$14,0),MATCH(1,($U$2=GRID!$B$1:$BI$1)*(КАЛЕНДАРЬ!$AJ24=GRID!$B$3:$BI$3),0))*GRID!$B$66*(1-GRID!$B$69),0))</f>
        <v>#N/A</v>
      </c>
      <c r="T306" s="48" t="e" cm="1">
        <f t="array" ref="T306">IF($I$2="Раннее бронирование",
INDEX(GRID!$B$17:$BI$27,MATCH(S$7,GRID!$A$17:$A$27,0),MATCH(1,($U$2=GRID!$B$1:$BI$1)*(КАЛЕНДАРЬ!$AJ24=GRID!$B$3:$BI$3), 0))*GRID!$B$67,
ROUNDUP(INDEX(GRID!$B$17:$BI$27,MATCH(S$7,GRID!$A$17:$A$27,0),MATCH(1,($U$2=GRID!$B$1:$BI$1)*(КАЛЕНДАРЬ!$AJ24=GRID!$B$3:$BI$3), 0))*GRID!$B$66*(1-GRID!$B$69),0))</f>
        <v>#N/A</v>
      </c>
      <c r="U306" s="47" cm="1">
        <f t="array" ref="U306">IF($I$2="Раннее бронирование",
INDEX(GRID!$B$4:$BI$14,MATCH(U$7,GRID!$A$4:$A$14,0),MATCH(1,($U$2=GRID!$B$1:$BI$1)*(КАЛЕНДАРЬ!$AJ24=GRID!$B$3:$BI$3), 0))*GRID!$B$67,
ROUNDUP(INDEX(GRID!$B$4:$BI$14,MATCH(U$7,GRID!$A$4:$A$14,0),MATCH(1,($U$2=GRID!$B$1:$BI$1)*(КАЛЕНДАРЬ!$AJ24=GRID!$B$3:$BI$3),0))*GRID!$B$66*(1-GRID!$B$69),0))</f>
        <v>30600</v>
      </c>
      <c r="V306" s="48" cm="1">
        <f t="array" ref="V306">IF($I$2="Раннее бронирование",
INDEX(GRID!$B$17:$BI$27,MATCH(U$7,GRID!$A$17:$A$27,0),MATCH(1,($U$2=GRID!$B$1:$BI$1)*(КАЛЕНДАРЬ!$AJ24=GRID!$B$3:$BI$3), 0))*GRID!$B$67,
ROUNDUP(INDEX(GRID!$B$17:$BI$27,MATCH(U$7,GRID!$A$17:$A$27,0),MATCH(1,($U$2=GRID!$B$1:$BI$1)*(КАЛЕНДАРЬ!$AJ24=GRID!$B$3:$BI$3), 0))*GRID!$B$66*(1-GRID!$B$69),0))</f>
        <v>32300</v>
      </c>
      <c r="W306" s="47" cm="1">
        <f t="array" ref="W306">IF($I$2="Раннее бронирование",
INDEX(GRID!$B$4:$BI$14,MATCH(W$7,GRID!$A$4:$A$14,0),MATCH(1,($U$2=GRID!$B$1:$BI$1)*(КАЛЕНДАРЬ!$AJ24=GRID!$B$3:$BI$3), 0))*GRID!$B$67,
ROUNDUP(INDEX(GRID!$B$4:$BI$14,MATCH(W$7,GRID!$A$4:$A$14,0),MATCH(1,($U$2=GRID!$B$1:$BI$1)*(КАЛЕНДАРЬ!$AJ24=GRID!$B$3:$BI$3),0))*GRID!$B$66*(1-GRID!$B$69),0))</f>
        <v>130560</v>
      </c>
      <c r="X306" s="48" cm="1">
        <f t="array" ref="X306">IF($I$2="Раннее бронирование",
INDEX(GRID!$B$17:$BI$27,MATCH(W$7,GRID!$A$17:$A$27,0),MATCH(1,($U$2=GRID!$B$1:$BI$1)*(КАЛЕНДАРЬ!$AJ24=GRID!$B$3:$BI$3), 0))*GRID!$B$67,
ROUNDUP(INDEX(GRID!$B$17:$BI$27,MATCH(W$7,GRID!$A$17:$A$27,0),MATCH(1,($U$2=GRID!$B$1:$BI$1)*(КАЛЕНДАРЬ!$AJ24=GRID!$B$3:$BI$3), 0))*GRID!$B$66*(1-GRID!$B$69),0))</f>
        <v>132260</v>
      </c>
    </row>
    <row r="307" spans="1:24" hidden="1" x14ac:dyDescent="0.2">
      <c r="A307" s="117" t="s">
        <v>42</v>
      </c>
      <c r="B307" s="117">
        <v>22</v>
      </c>
      <c r="C307" s="47" cm="1">
        <f t="array" ref="C307">IF($I$2="Раннее бронирование",
INDEX(GRID!$B$4:$BI$14,MATCH(C$7,GRID!$A$4:$A$14,0),MATCH(1,($U$2=GRID!$B$1:$BI$1)*(КАЛЕНДАРЬ!$AJ25=GRID!$B$3:$BI$3), 0))*GRID!$B$67,
ROUNDUP(INDEX(GRID!$B$4:$BI$14,MATCH(C$7,GRID!$A$4:$A$14,0),MATCH(1,($U$2=GRID!$B$1:$BI$1)*(КАЛЕНДАРЬ!$AJ25=GRID!$B$3:$BI$3),0))*GRID!$B$66*(1-GRID!$B$69),0))</f>
        <v>10200</v>
      </c>
      <c r="D307" s="48" cm="1">
        <f t="array" ref="D307">IF($I$2="Раннее бронирование",
INDEX(GRID!$B$17:$BI$27,MATCH(C$7,GRID!$A$17:$A$27,0),MATCH(1,($U$2=GRID!$B$1:$BI$1)*(КАЛЕНДАРЬ!$AJ25=GRID!$B$3:$BI$3), 0))*GRID!$B$67,
ROUNDUP(INDEX(GRID!$B$17:$BI$27,MATCH(C$7,GRID!$A$17:$A$27,0),MATCH(1,($U$2=GRID!$B$1:$BI$1)*(КАЛЕНДАРЬ!$AJ25=GRID!$B$3:$BI$3), 0))*GRID!$B$66*(1-GRID!$B$69),0))</f>
        <v>11900</v>
      </c>
      <c r="E307" s="47" cm="1">
        <f t="array" ref="E307">IF($I$2="Раннее бронирование",
INDEX(GRID!$B$4:$BI$14,MATCH(E$7,GRID!$A$4:$A$14,0),MATCH(1,($U$2=GRID!$B$1:$BI$1)*(КАЛЕНДАРЬ!$AJ25=GRID!$B$3:$BI$3), 0))*GRID!$B$67,
ROUNDUP(INDEX(GRID!$B$4:$BI$14,MATCH(E$7,GRID!$A$4:$A$14,0),MATCH(1,($U$2=GRID!$B$1:$BI$1)*(КАЛЕНДАРЬ!$AJ25=GRID!$B$3:$BI$3),0))*GRID!$B$66*(1-GRID!$B$69),0))</f>
        <v>11016</v>
      </c>
      <c r="F307" s="48" cm="1">
        <f t="array" ref="F307">IF($I$2="Раннее бронирование",
INDEX(GRID!$B$17:$BI$27,MATCH(E$7,GRID!$A$17:$A$27,0),MATCH(1,($U$2=GRID!$B$1:$BI$1)*(КАЛЕНДАРЬ!$AJ25=GRID!$B$3:$BI$3), 0))*GRID!$B$67,
ROUNDUP(INDEX(GRID!$B$17:$BI$27,MATCH(E$7,GRID!$A$17:$A$27,0),MATCH(1,($U$2=GRID!$B$1:$BI$1)*(КАЛЕНДАРЬ!$AJ25=GRID!$B$3:$BI$3), 0))*GRID!$B$66*(1-GRID!$B$69),0))</f>
        <v>12716</v>
      </c>
      <c r="G307" s="47" t="e" cm="1">
        <f t="array" ref="G307">IF($I$2="Раннее бронирование",
INDEX(GRID!$B$4:$BI$14,MATCH(G$7,GRID!$A$4:$A$14,0),MATCH(1,($U$2=GRID!$B$1:$BI$1)*(КАЛЕНДАРЬ!$AJ25=GRID!$B$3:$BI$3), 0))*GRID!$B$67,
ROUNDUP(INDEX(GRID!$B$4:$BI$14,MATCH(G$7,GRID!$A$4:$A$14,0),MATCH(1,($U$2=GRID!$B$1:$BI$1)*(КАЛЕНДАРЬ!$AJ25=GRID!$B$3:$BI$3),0))*GRID!$B$66*(1-GRID!$B$69),0))</f>
        <v>#N/A</v>
      </c>
      <c r="H307" s="48" t="e" cm="1">
        <f t="array" ref="H307">IF($I$2="Раннее бронирование",
INDEX(GRID!$B$17:$BI$27,MATCH(G$7,GRID!$A$17:$A$27,0),MATCH(1,($U$2=GRID!$B$1:$BI$1)*(КАЛЕНДАРЬ!$AJ25=GRID!$B$3:$BI$3), 0))*GRID!$B$67,
ROUNDUP(INDEX(GRID!$B$17:$BI$27,MATCH(G$7,GRID!$A$17:$A$27,0),MATCH(1,($U$2=GRID!$B$1:$BI$1)*(КАЛЕНДАРЬ!$AJ25=GRID!$B$3:$BI$3), 0))*GRID!$B$66*(1-GRID!$B$69),0))</f>
        <v>#N/A</v>
      </c>
      <c r="I307" s="47" t="e" cm="1">
        <f t="array" ref="I307">IF($I$2="Раннее бронирование",
INDEX(GRID!$B$4:$BI$14,MATCH(I$7,GRID!$A$4:$A$14,0),MATCH(1,($U$2=GRID!$B$1:$BI$1)*(КАЛЕНДАРЬ!$AJ25=GRID!$B$3:$BI$3), 0))*GRID!$B$67,
ROUNDUP(INDEX(GRID!$B$4:$BI$14,MATCH(I$7,GRID!$A$4:$A$14,0),MATCH(1,($U$2=GRID!$B$1:$BI$1)*(КАЛЕНДАРЬ!$AJ25=GRID!$B$3:$BI$3),0))*GRID!$B$66*(1-GRID!$B$69),0))</f>
        <v>#N/A</v>
      </c>
      <c r="J307" s="48" t="e" cm="1">
        <f t="array" ref="J307">IF($I$2="Раннее бронирование",
INDEX(GRID!$B$17:$BI$27,MATCH(I$7,GRID!$A$17:$A$27,0),MATCH(1,($U$2=GRID!$B$1:$BI$1)*(КАЛЕНДАРЬ!$AJ25=GRID!$B$3:$BI$3), 0))*GRID!$B$67,
ROUNDUP(INDEX(GRID!$B$17:$BI$27,MATCH(I$7,GRID!$A$17:$A$27,0),MATCH(1,($U$2=GRID!$B$1:$BI$1)*(КАЛЕНДАРЬ!$AJ25=GRID!$B$3:$BI$3), 0))*GRID!$B$66*(1-GRID!$B$69),0))</f>
        <v>#N/A</v>
      </c>
      <c r="K307" s="47" cm="1">
        <f t="array" ref="K307">IF($I$2="Раннее бронирование",
INDEX(GRID!$B$4:$BI$14,MATCH(K$7,GRID!$A$4:$A$14,0),MATCH(1,($U$2=GRID!$B$1:$BI$1)*(КАЛЕНДАРЬ!$AJ25=GRID!$B$3:$BI$3), 0))*GRID!$B$67,
ROUNDUP(INDEX(GRID!$B$4:$BI$14,MATCH(K$7,GRID!$A$4:$A$14,0),MATCH(1,($U$2=GRID!$B$1:$BI$1)*(КАЛЕНДАРЬ!$AJ25=GRID!$B$3:$BI$3),0))*GRID!$B$66*(1-GRID!$B$69),0))</f>
        <v>13872</v>
      </c>
      <c r="L307" s="48" cm="1">
        <f t="array" ref="L307">IF($I$2="Раннее бронирование",
INDEX(GRID!$B$17:$BI$27,MATCH(K$7,GRID!$A$17:$A$27,0),MATCH(1,($U$2=GRID!$B$1:$BI$1)*(КАЛЕНДАРЬ!$AJ25=GRID!$B$3:$BI$3), 0))*GRID!$B$67,
ROUNDUP(INDEX(GRID!$B$17:$BI$27,MATCH(K$7,GRID!$A$17:$A$27,0),MATCH(1,($U$2=GRID!$B$1:$BI$1)*(КАЛЕНДАРЬ!$AJ25=GRID!$B$3:$BI$3), 0))*GRID!$B$66*(1-GRID!$B$69),0))</f>
        <v>15572</v>
      </c>
      <c r="M307" s="47" cm="1">
        <f t="array" ref="M307">IF($I$2="Раннее бронирование",
INDEX(GRID!$B$4:$BI$14,MATCH(M$7,GRID!$A$4:$A$14,0),MATCH(1,($U$2=GRID!$B$1:$BI$1)*(КАЛЕНДАРЬ!$AJ25=GRID!$B$3:$BI$3), 0))*GRID!$B$67,
ROUNDUP(INDEX(GRID!$B$4:$BI$14,MATCH(M$7,GRID!$A$4:$A$14,0),MATCH(1,($U$2=GRID!$B$1:$BI$1)*(КАЛЕНДАРЬ!$AJ25=GRID!$B$3:$BI$3),0))*GRID!$B$66*(1-GRID!$B$69),0))</f>
        <v>14960</v>
      </c>
      <c r="N307" s="48" cm="1">
        <f t="array" ref="N307">IF($I$2="Раннее бронирование",
INDEX(GRID!$B$17:$BI$27,MATCH(M$7,GRID!$A$17:$A$27,0),MATCH(1,($U$2=GRID!$B$1:$BI$1)*(КАЛЕНДАРЬ!$AJ25=GRID!$B$3:$BI$3), 0))*GRID!$B$67,
ROUNDUP(INDEX(GRID!$B$17:$BI$27,MATCH(M$7,GRID!$A$17:$A$27,0),MATCH(1,($U$2=GRID!$B$1:$BI$1)*(КАЛЕНДАРЬ!$AJ25=GRID!$B$3:$BI$3), 0))*GRID!$B$66*(1-GRID!$B$69),0))</f>
        <v>16660</v>
      </c>
      <c r="O307" s="47" cm="1">
        <f t="array" ref="O307">IF($I$2="Раннее бронирование",
INDEX(GRID!$B$4:$BI$14,MATCH(O$7,GRID!$A$4:$A$14,0),MATCH(1,($U$2=GRID!$B$1:$BI$1)*(КАЛЕНДАРЬ!$AJ25=GRID!$B$3:$BI$3), 0))*GRID!$B$67,
ROUNDUP(INDEX(GRID!$B$4:$BI$14,MATCH(O$7,GRID!$A$4:$A$14,0),MATCH(1,($U$2=GRID!$B$1:$BI$1)*(КАЛЕНДАРЬ!$AJ25=GRID!$B$3:$BI$3),0))*GRID!$B$66*(1-GRID!$B$69),0))</f>
        <v>20128</v>
      </c>
      <c r="P307" s="48" cm="1">
        <f t="array" ref="P307">IF($I$2="Раннее бронирование",
INDEX(GRID!$B$17:$BI$27,MATCH(O$7,GRID!$A$17:$A$27,0),MATCH(1,($U$2=GRID!$B$1:$BI$1)*(КАЛЕНДАРЬ!$AJ25=GRID!$B$3:$BI$3), 0))*GRID!$B$67,
ROUNDUP(INDEX(GRID!$B$17:$BI$27,MATCH(O$7,GRID!$A$17:$A$27,0),MATCH(1,($U$2=GRID!$B$1:$BI$1)*(КАЛЕНДАРЬ!$AJ25=GRID!$B$3:$BI$3), 0))*GRID!$B$66*(1-GRID!$B$69),0))</f>
        <v>21828</v>
      </c>
      <c r="Q307" s="47" t="e" cm="1">
        <f t="array" ref="Q307">IF($I$2="Раннее бронирование",
INDEX(GRID!$B$4:$BI$14,MATCH(Q$7,GRID!$A$4:$A$14,0),MATCH(1,($U$2=GRID!$B$1:$BI$1)*(КАЛЕНДАРЬ!$AJ25=GRID!$B$3:$BI$3), 0))*GRID!$B$67,
ROUNDUP(INDEX(GRID!$B$4:$BI$14,MATCH(Q$7,GRID!$A$4:$A$14,0),MATCH(1,($U$2=GRID!$B$1:$BI$1)*(КАЛЕНДАРЬ!$AJ25=GRID!$B$3:$BI$3),0))*GRID!$B$66*(1-GRID!$B$69),0))</f>
        <v>#N/A</v>
      </c>
      <c r="R307" s="48" t="e" cm="1">
        <f t="array" ref="R307">IF($I$2="Раннее бронирование",
INDEX(GRID!$B$17:$BI$27,MATCH(Q$7,GRID!$A$17:$A$27,0),MATCH(1,($U$2=GRID!$B$1:$BI$1)*(КАЛЕНДАРЬ!$AJ25=GRID!$B$3:$BI$3), 0))*GRID!$B$67,
ROUNDUP(INDEX(GRID!$B$17:$BI$27,MATCH(Q$7,GRID!$A$17:$A$27,0),MATCH(1,($U$2=GRID!$B$1:$BI$1)*(КАЛЕНДАРЬ!$AJ25=GRID!$B$3:$BI$3), 0))*GRID!$B$66*(1-GRID!$B$69),0))</f>
        <v>#N/A</v>
      </c>
      <c r="S307" s="47" t="e" cm="1">
        <f t="array" ref="S307">IF($I$2="Раннее бронирование",
INDEX(GRID!$B$4:$BI$14,MATCH(S$7,GRID!$A$4:$A$14,0),MATCH(1,($U$2=GRID!$B$1:$BI$1)*(КАЛЕНДАРЬ!$AJ25=GRID!$B$3:$BI$3), 0))*GRID!$B$67,
ROUNDUP(INDEX(GRID!$B$4:$BI$14,MATCH(S$7,GRID!$A$4:$A$14,0),MATCH(1,($U$2=GRID!$B$1:$BI$1)*(КАЛЕНДАРЬ!$AJ25=GRID!$B$3:$BI$3),0))*GRID!$B$66*(1-GRID!$B$69),0))</f>
        <v>#N/A</v>
      </c>
      <c r="T307" s="48" t="e" cm="1">
        <f t="array" ref="T307">IF($I$2="Раннее бронирование",
INDEX(GRID!$B$17:$BI$27,MATCH(S$7,GRID!$A$17:$A$27,0),MATCH(1,($U$2=GRID!$B$1:$BI$1)*(КАЛЕНДАРЬ!$AJ25=GRID!$B$3:$BI$3), 0))*GRID!$B$67,
ROUNDUP(INDEX(GRID!$B$17:$BI$27,MATCH(S$7,GRID!$A$17:$A$27,0),MATCH(1,($U$2=GRID!$B$1:$BI$1)*(КАЛЕНДАРЬ!$AJ25=GRID!$B$3:$BI$3), 0))*GRID!$B$66*(1-GRID!$B$69),0))</f>
        <v>#N/A</v>
      </c>
      <c r="U307" s="47" cm="1">
        <f t="array" ref="U307">IF($I$2="Раннее бронирование",
INDEX(GRID!$B$4:$BI$14,MATCH(U$7,GRID!$A$4:$A$14,0),MATCH(1,($U$2=GRID!$B$1:$BI$1)*(КАЛЕНДАРЬ!$AJ25=GRID!$B$3:$BI$3), 0))*GRID!$B$67,
ROUNDUP(INDEX(GRID!$B$4:$BI$14,MATCH(U$7,GRID!$A$4:$A$14,0),MATCH(1,($U$2=GRID!$B$1:$BI$1)*(КАЛЕНДАРЬ!$AJ25=GRID!$B$3:$BI$3),0))*GRID!$B$66*(1-GRID!$B$69),0))</f>
        <v>30600</v>
      </c>
      <c r="V307" s="48" cm="1">
        <f t="array" ref="V307">IF($I$2="Раннее бронирование",
INDEX(GRID!$B$17:$BI$27,MATCH(U$7,GRID!$A$17:$A$27,0),MATCH(1,($U$2=GRID!$B$1:$BI$1)*(КАЛЕНДАРЬ!$AJ25=GRID!$B$3:$BI$3), 0))*GRID!$B$67,
ROUNDUP(INDEX(GRID!$B$17:$BI$27,MATCH(U$7,GRID!$A$17:$A$27,0),MATCH(1,($U$2=GRID!$B$1:$BI$1)*(КАЛЕНДАРЬ!$AJ25=GRID!$B$3:$BI$3), 0))*GRID!$B$66*(1-GRID!$B$69),0))</f>
        <v>32300</v>
      </c>
      <c r="W307" s="47" cm="1">
        <f t="array" ref="W307">IF($I$2="Раннее бронирование",
INDEX(GRID!$B$4:$BI$14,MATCH(W$7,GRID!$A$4:$A$14,0),MATCH(1,($U$2=GRID!$B$1:$BI$1)*(КАЛЕНДАРЬ!$AJ25=GRID!$B$3:$BI$3), 0))*GRID!$B$67,
ROUNDUP(INDEX(GRID!$B$4:$BI$14,MATCH(W$7,GRID!$A$4:$A$14,0),MATCH(1,($U$2=GRID!$B$1:$BI$1)*(КАЛЕНДАРЬ!$AJ25=GRID!$B$3:$BI$3),0))*GRID!$B$66*(1-GRID!$B$69),0))</f>
        <v>130560</v>
      </c>
      <c r="X307" s="48" cm="1">
        <f t="array" ref="X307">IF($I$2="Раннее бронирование",
INDEX(GRID!$B$17:$BI$27,MATCH(W$7,GRID!$A$17:$A$27,0),MATCH(1,($U$2=GRID!$B$1:$BI$1)*(КАЛЕНДАРЬ!$AJ25=GRID!$B$3:$BI$3), 0))*GRID!$B$67,
ROUNDUP(INDEX(GRID!$B$17:$BI$27,MATCH(W$7,GRID!$A$17:$A$27,0),MATCH(1,($U$2=GRID!$B$1:$BI$1)*(КАЛЕНДАРЬ!$AJ25=GRID!$B$3:$BI$3), 0))*GRID!$B$66*(1-GRID!$B$69),0))</f>
        <v>132260</v>
      </c>
    </row>
    <row r="308" spans="1:24" hidden="1" x14ac:dyDescent="0.2">
      <c r="A308" s="117" t="s">
        <v>43</v>
      </c>
      <c r="B308" s="117">
        <v>23</v>
      </c>
      <c r="C308" s="47" cm="1">
        <f t="array" ref="C308">IF($I$2="Раннее бронирование",
INDEX(GRID!$B$4:$BI$14,MATCH(C$7,GRID!$A$4:$A$14,0),MATCH(1,($U$2=GRID!$B$1:$BI$1)*(КАЛЕНДАРЬ!$AJ26=GRID!$B$3:$BI$3), 0))*GRID!$B$67,
ROUNDUP(INDEX(GRID!$B$4:$BI$14,MATCH(C$7,GRID!$A$4:$A$14,0),MATCH(1,($U$2=GRID!$B$1:$BI$1)*(КАЛЕНДАРЬ!$AJ26=GRID!$B$3:$BI$3),0))*GRID!$B$66*(1-GRID!$B$69),0))</f>
        <v>10200</v>
      </c>
      <c r="D308" s="48" cm="1">
        <f t="array" ref="D308">IF($I$2="Раннее бронирование",
INDEX(GRID!$B$17:$BI$27,MATCH(C$7,GRID!$A$17:$A$27,0),MATCH(1,($U$2=GRID!$B$1:$BI$1)*(КАЛЕНДАРЬ!$AJ26=GRID!$B$3:$BI$3), 0))*GRID!$B$67,
ROUNDUP(INDEX(GRID!$B$17:$BI$27,MATCH(C$7,GRID!$A$17:$A$27,0),MATCH(1,($U$2=GRID!$B$1:$BI$1)*(КАЛЕНДАРЬ!$AJ26=GRID!$B$3:$BI$3), 0))*GRID!$B$66*(1-GRID!$B$69),0))</f>
        <v>11900</v>
      </c>
      <c r="E308" s="47" cm="1">
        <f t="array" ref="E308">IF($I$2="Раннее бронирование",
INDEX(GRID!$B$4:$BI$14,MATCH(E$7,GRID!$A$4:$A$14,0),MATCH(1,($U$2=GRID!$B$1:$BI$1)*(КАЛЕНДАРЬ!$AJ26=GRID!$B$3:$BI$3), 0))*GRID!$B$67,
ROUNDUP(INDEX(GRID!$B$4:$BI$14,MATCH(E$7,GRID!$A$4:$A$14,0),MATCH(1,($U$2=GRID!$B$1:$BI$1)*(КАЛЕНДАРЬ!$AJ26=GRID!$B$3:$BI$3),0))*GRID!$B$66*(1-GRID!$B$69),0))</f>
        <v>11016</v>
      </c>
      <c r="F308" s="48" cm="1">
        <f t="array" ref="F308">IF($I$2="Раннее бронирование",
INDEX(GRID!$B$17:$BI$27,MATCH(E$7,GRID!$A$17:$A$27,0),MATCH(1,($U$2=GRID!$B$1:$BI$1)*(КАЛЕНДАРЬ!$AJ26=GRID!$B$3:$BI$3), 0))*GRID!$B$67,
ROUNDUP(INDEX(GRID!$B$17:$BI$27,MATCH(E$7,GRID!$A$17:$A$27,0),MATCH(1,($U$2=GRID!$B$1:$BI$1)*(КАЛЕНДАРЬ!$AJ26=GRID!$B$3:$BI$3), 0))*GRID!$B$66*(1-GRID!$B$69),0))</f>
        <v>12716</v>
      </c>
      <c r="G308" s="47" t="e" cm="1">
        <f t="array" ref="G308">IF($I$2="Раннее бронирование",
INDEX(GRID!$B$4:$BI$14,MATCH(G$7,GRID!$A$4:$A$14,0),MATCH(1,($U$2=GRID!$B$1:$BI$1)*(КАЛЕНДАРЬ!$AJ26=GRID!$B$3:$BI$3), 0))*GRID!$B$67,
ROUNDUP(INDEX(GRID!$B$4:$BI$14,MATCH(G$7,GRID!$A$4:$A$14,0),MATCH(1,($U$2=GRID!$B$1:$BI$1)*(КАЛЕНДАРЬ!$AJ26=GRID!$B$3:$BI$3),0))*GRID!$B$66*(1-GRID!$B$69),0))</f>
        <v>#N/A</v>
      </c>
      <c r="H308" s="48" t="e" cm="1">
        <f t="array" ref="H308">IF($I$2="Раннее бронирование",
INDEX(GRID!$B$17:$BI$27,MATCH(G$7,GRID!$A$17:$A$27,0),MATCH(1,($U$2=GRID!$B$1:$BI$1)*(КАЛЕНДАРЬ!$AJ26=GRID!$B$3:$BI$3), 0))*GRID!$B$67,
ROUNDUP(INDEX(GRID!$B$17:$BI$27,MATCH(G$7,GRID!$A$17:$A$27,0),MATCH(1,($U$2=GRID!$B$1:$BI$1)*(КАЛЕНДАРЬ!$AJ26=GRID!$B$3:$BI$3), 0))*GRID!$B$66*(1-GRID!$B$69),0))</f>
        <v>#N/A</v>
      </c>
      <c r="I308" s="47" t="e" cm="1">
        <f t="array" ref="I308">IF($I$2="Раннее бронирование",
INDEX(GRID!$B$4:$BI$14,MATCH(I$7,GRID!$A$4:$A$14,0),MATCH(1,($U$2=GRID!$B$1:$BI$1)*(КАЛЕНДАРЬ!$AJ26=GRID!$B$3:$BI$3), 0))*GRID!$B$67,
ROUNDUP(INDEX(GRID!$B$4:$BI$14,MATCH(I$7,GRID!$A$4:$A$14,0),MATCH(1,($U$2=GRID!$B$1:$BI$1)*(КАЛЕНДАРЬ!$AJ26=GRID!$B$3:$BI$3),0))*GRID!$B$66*(1-GRID!$B$69),0))</f>
        <v>#N/A</v>
      </c>
      <c r="J308" s="48" t="e" cm="1">
        <f t="array" ref="J308">IF($I$2="Раннее бронирование",
INDEX(GRID!$B$17:$BI$27,MATCH(I$7,GRID!$A$17:$A$27,0),MATCH(1,($U$2=GRID!$B$1:$BI$1)*(КАЛЕНДАРЬ!$AJ26=GRID!$B$3:$BI$3), 0))*GRID!$B$67,
ROUNDUP(INDEX(GRID!$B$17:$BI$27,MATCH(I$7,GRID!$A$17:$A$27,0),MATCH(1,($U$2=GRID!$B$1:$BI$1)*(КАЛЕНДАРЬ!$AJ26=GRID!$B$3:$BI$3), 0))*GRID!$B$66*(1-GRID!$B$69),0))</f>
        <v>#N/A</v>
      </c>
      <c r="K308" s="47" cm="1">
        <f t="array" ref="K308">IF($I$2="Раннее бронирование",
INDEX(GRID!$B$4:$BI$14,MATCH(K$7,GRID!$A$4:$A$14,0),MATCH(1,($U$2=GRID!$B$1:$BI$1)*(КАЛЕНДАРЬ!$AJ26=GRID!$B$3:$BI$3), 0))*GRID!$B$67,
ROUNDUP(INDEX(GRID!$B$4:$BI$14,MATCH(K$7,GRID!$A$4:$A$14,0),MATCH(1,($U$2=GRID!$B$1:$BI$1)*(КАЛЕНДАРЬ!$AJ26=GRID!$B$3:$BI$3),0))*GRID!$B$66*(1-GRID!$B$69),0))</f>
        <v>13872</v>
      </c>
      <c r="L308" s="48" cm="1">
        <f t="array" ref="L308">IF($I$2="Раннее бронирование",
INDEX(GRID!$B$17:$BI$27,MATCH(K$7,GRID!$A$17:$A$27,0),MATCH(1,($U$2=GRID!$B$1:$BI$1)*(КАЛЕНДАРЬ!$AJ26=GRID!$B$3:$BI$3), 0))*GRID!$B$67,
ROUNDUP(INDEX(GRID!$B$17:$BI$27,MATCH(K$7,GRID!$A$17:$A$27,0),MATCH(1,($U$2=GRID!$B$1:$BI$1)*(КАЛЕНДАРЬ!$AJ26=GRID!$B$3:$BI$3), 0))*GRID!$B$66*(1-GRID!$B$69),0))</f>
        <v>15572</v>
      </c>
      <c r="M308" s="47" cm="1">
        <f t="array" ref="M308">IF($I$2="Раннее бронирование",
INDEX(GRID!$B$4:$BI$14,MATCH(M$7,GRID!$A$4:$A$14,0),MATCH(1,($U$2=GRID!$B$1:$BI$1)*(КАЛЕНДАРЬ!$AJ26=GRID!$B$3:$BI$3), 0))*GRID!$B$67,
ROUNDUP(INDEX(GRID!$B$4:$BI$14,MATCH(M$7,GRID!$A$4:$A$14,0),MATCH(1,($U$2=GRID!$B$1:$BI$1)*(КАЛЕНДАРЬ!$AJ26=GRID!$B$3:$BI$3),0))*GRID!$B$66*(1-GRID!$B$69),0))</f>
        <v>14960</v>
      </c>
      <c r="N308" s="48" cm="1">
        <f t="array" ref="N308">IF($I$2="Раннее бронирование",
INDEX(GRID!$B$17:$BI$27,MATCH(M$7,GRID!$A$17:$A$27,0),MATCH(1,($U$2=GRID!$B$1:$BI$1)*(КАЛЕНДАРЬ!$AJ26=GRID!$B$3:$BI$3), 0))*GRID!$B$67,
ROUNDUP(INDEX(GRID!$B$17:$BI$27,MATCH(M$7,GRID!$A$17:$A$27,0),MATCH(1,($U$2=GRID!$B$1:$BI$1)*(КАЛЕНДАРЬ!$AJ26=GRID!$B$3:$BI$3), 0))*GRID!$B$66*(1-GRID!$B$69),0))</f>
        <v>16660</v>
      </c>
      <c r="O308" s="47" cm="1">
        <f t="array" ref="O308">IF($I$2="Раннее бронирование",
INDEX(GRID!$B$4:$BI$14,MATCH(O$7,GRID!$A$4:$A$14,0),MATCH(1,($U$2=GRID!$B$1:$BI$1)*(КАЛЕНДАРЬ!$AJ26=GRID!$B$3:$BI$3), 0))*GRID!$B$67,
ROUNDUP(INDEX(GRID!$B$4:$BI$14,MATCH(O$7,GRID!$A$4:$A$14,0),MATCH(1,($U$2=GRID!$B$1:$BI$1)*(КАЛЕНДАРЬ!$AJ26=GRID!$B$3:$BI$3),0))*GRID!$B$66*(1-GRID!$B$69),0))</f>
        <v>20128</v>
      </c>
      <c r="P308" s="48" cm="1">
        <f t="array" ref="P308">IF($I$2="Раннее бронирование",
INDEX(GRID!$B$17:$BI$27,MATCH(O$7,GRID!$A$17:$A$27,0),MATCH(1,($U$2=GRID!$B$1:$BI$1)*(КАЛЕНДАРЬ!$AJ26=GRID!$B$3:$BI$3), 0))*GRID!$B$67,
ROUNDUP(INDEX(GRID!$B$17:$BI$27,MATCH(O$7,GRID!$A$17:$A$27,0),MATCH(1,($U$2=GRID!$B$1:$BI$1)*(КАЛЕНДАРЬ!$AJ26=GRID!$B$3:$BI$3), 0))*GRID!$B$66*(1-GRID!$B$69),0))</f>
        <v>21828</v>
      </c>
      <c r="Q308" s="47" t="e" cm="1">
        <f t="array" ref="Q308">IF($I$2="Раннее бронирование",
INDEX(GRID!$B$4:$BI$14,MATCH(Q$7,GRID!$A$4:$A$14,0),MATCH(1,($U$2=GRID!$B$1:$BI$1)*(КАЛЕНДАРЬ!$AJ26=GRID!$B$3:$BI$3), 0))*GRID!$B$67,
ROUNDUP(INDEX(GRID!$B$4:$BI$14,MATCH(Q$7,GRID!$A$4:$A$14,0),MATCH(1,($U$2=GRID!$B$1:$BI$1)*(КАЛЕНДАРЬ!$AJ26=GRID!$B$3:$BI$3),0))*GRID!$B$66*(1-GRID!$B$69),0))</f>
        <v>#N/A</v>
      </c>
      <c r="R308" s="48" t="e" cm="1">
        <f t="array" ref="R308">IF($I$2="Раннее бронирование",
INDEX(GRID!$B$17:$BI$27,MATCH(Q$7,GRID!$A$17:$A$27,0),MATCH(1,($U$2=GRID!$B$1:$BI$1)*(КАЛЕНДАРЬ!$AJ26=GRID!$B$3:$BI$3), 0))*GRID!$B$67,
ROUNDUP(INDEX(GRID!$B$17:$BI$27,MATCH(Q$7,GRID!$A$17:$A$27,0),MATCH(1,($U$2=GRID!$B$1:$BI$1)*(КАЛЕНДАРЬ!$AJ26=GRID!$B$3:$BI$3), 0))*GRID!$B$66*(1-GRID!$B$69),0))</f>
        <v>#N/A</v>
      </c>
      <c r="S308" s="47" t="e" cm="1">
        <f t="array" ref="S308">IF($I$2="Раннее бронирование",
INDEX(GRID!$B$4:$BI$14,MATCH(S$7,GRID!$A$4:$A$14,0),MATCH(1,($U$2=GRID!$B$1:$BI$1)*(КАЛЕНДАРЬ!$AJ26=GRID!$B$3:$BI$3), 0))*GRID!$B$67,
ROUNDUP(INDEX(GRID!$B$4:$BI$14,MATCH(S$7,GRID!$A$4:$A$14,0),MATCH(1,($U$2=GRID!$B$1:$BI$1)*(КАЛЕНДАРЬ!$AJ26=GRID!$B$3:$BI$3),0))*GRID!$B$66*(1-GRID!$B$69),0))</f>
        <v>#N/A</v>
      </c>
      <c r="T308" s="48" t="e" cm="1">
        <f t="array" ref="T308">IF($I$2="Раннее бронирование",
INDEX(GRID!$B$17:$BI$27,MATCH(S$7,GRID!$A$17:$A$27,0),MATCH(1,($U$2=GRID!$B$1:$BI$1)*(КАЛЕНДАРЬ!$AJ26=GRID!$B$3:$BI$3), 0))*GRID!$B$67,
ROUNDUP(INDEX(GRID!$B$17:$BI$27,MATCH(S$7,GRID!$A$17:$A$27,0),MATCH(1,($U$2=GRID!$B$1:$BI$1)*(КАЛЕНДАРЬ!$AJ26=GRID!$B$3:$BI$3), 0))*GRID!$B$66*(1-GRID!$B$69),0))</f>
        <v>#N/A</v>
      </c>
      <c r="U308" s="47" cm="1">
        <f t="array" ref="U308">IF($I$2="Раннее бронирование",
INDEX(GRID!$B$4:$BI$14,MATCH(U$7,GRID!$A$4:$A$14,0),MATCH(1,($U$2=GRID!$B$1:$BI$1)*(КАЛЕНДАРЬ!$AJ26=GRID!$B$3:$BI$3), 0))*GRID!$B$67,
ROUNDUP(INDEX(GRID!$B$4:$BI$14,MATCH(U$7,GRID!$A$4:$A$14,0),MATCH(1,($U$2=GRID!$B$1:$BI$1)*(КАЛЕНДАРЬ!$AJ26=GRID!$B$3:$BI$3),0))*GRID!$B$66*(1-GRID!$B$69),0))</f>
        <v>30600</v>
      </c>
      <c r="V308" s="48" cm="1">
        <f t="array" ref="V308">IF($I$2="Раннее бронирование",
INDEX(GRID!$B$17:$BI$27,MATCH(U$7,GRID!$A$17:$A$27,0),MATCH(1,($U$2=GRID!$B$1:$BI$1)*(КАЛЕНДАРЬ!$AJ26=GRID!$B$3:$BI$3), 0))*GRID!$B$67,
ROUNDUP(INDEX(GRID!$B$17:$BI$27,MATCH(U$7,GRID!$A$17:$A$27,0),MATCH(1,($U$2=GRID!$B$1:$BI$1)*(КАЛЕНДАРЬ!$AJ26=GRID!$B$3:$BI$3), 0))*GRID!$B$66*(1-GRID!$B$69),0))</f>
        <v>32300</v>
      </c>
      <c r="W308" s="47" cm="1">
        <f t="array" ref="W308">IF($I$2="Раннее бронирование",
INDEX(GRID!$B$4:$BI$14,MATCH(W$7,GRID!$A$4:$A$14,0),MATCH(1,($U$2=GRID!$B$1:$BI$1)*(КАЛЕНДАРЬ!$AJ26=GRID!$B$3:$BI$3), 0))*GRID!$B$67,
ROUNDUP(INDEX(GRID!$B$4:$BI$14,MATCH(W$7,GRID!$A$4:$A$14,0),MATCH(1,($U$2=GRID!$B$1:$BI$1)*(КАЛЕНДАРЬ!$AJ26=GRID!$B$3:$BI$3),0))*GRID!$B$66*(1-GRID!$B$69),0))</f>
        <v>130560</v>
      </c>
      <c r="X308" s="48" cm="1">
        <f t="array" ref="X308">IF($I$2="Раннее бронирование",
INDEX(GRID!$B$17:$BI$27,MATCH(W$7,GRID!$A$17:$A$27,0),MATCH(1,($U$2=GRID!$B$1:$BI$1)*(КАЛЕНДАРЬ!$AJ26=GRID!$B$3:$BI$3), 0))*GRID!$B$67,
ROUNDUP(INDEX(GRID!$B$17:$BI$27,MATCH(W$7,GRID!$A$17:$A$27,0),MATCH(1,($U$2=GRID!$B$1:$BI$1)*(КАЛЕНДАРЬ!$AJ26=GRID!$B$3:$BI$3), 0))*GRID!$B$66*(1-GRID!$B$69),0))</f>
        <v>132260</v>
      </c>
    </row>
    <row r="309" spans="1:24" hidden="1" x14ac:dyDescent="0.2">
      <c r="A309" s="117" t="s">
        <v>44</v>
      </c>
      <c r="B309" s="117">
        <v>24</v>
      </c>
      <c r="C309" s="47" cm="1">
        <f t="array" ref="C309">IF($I$2="Раннее бронирование",
INDEX(GRID!$B$4:$BI$14,MATCH(C$7,GRID!$A$4:$A$14,0),MATCH(1,($U$2=GRID!$B$1:$BI$1)*(КАЛЕНДАРЬ!$AJ27=GRID!$B$3:$BI$3), 0))*GRID!$B$67,
ROUNDUP(INDEX(GRID!$B$4:$BI$14,MATCH(C$7,GRID!$A$4:$A$14,0),MATCH(1,($U$2=GRID!$B$1:$BI$1)*(КАЛЕНДАРЬ!$AJ27=GRID!$B$3:$BI$3),0))*GRID!$B$66*(1-GRID!$B$69),0))</f>
        <v>10200</v>
      </c>
      <c r="D309" s="48" cm="1">
        <f t="array" ref="D309">IF($I$2="Раннее бронирование",
INDEX(GRID!$B$17:$BI$27,MATCH(C$7,GRID!$A$17:$A$27,0),MATCH(1,($U$2=GRID!$B$1:$BI$1)*(КАЛЕНДАРЬ!$AJ27=GRID!$B$3:$BI$3), 0))*GRID!$B$67,
ROUNDUP(INDEX(GRID!$B$17:$BI$27,MATCH(C$7,GRID!$A$17:$A$27,0),MATCH(1,($U$2=GRID!$B$1:$BI$1)*(КАЛЕНДАРЬ!$AJ27=GRID!$B$3:$BI$3), 0))*GRID!$B$66*(1-GRID!$B$69),0))</f>
        <v>11900</v>
      </c>
      <c r="E309" s="47" cm="1">
        <f t="array" ref="E309">IF($I$2="Раннее бронирование",
INDEX(GRID!$B$4:$BI$14,MATCH(E$7,GRID!$A$4:$A$14,0),MATCH(1,($U$2=GRID!$B$1:$BI$1)*(КАЛЕНДАРЬ!$AJ27=GRID!$B$3:$BI$3), 0))*GRID!$B$67,
ROUNDUP(INDEX(GRID!$B$4:$BI$14,MATCH(E$7,GRID!$A$4:$A$14,0),MATCH(1,($U$2=GRID!$B$1:$BI$1)*(КАЛЕНДАРЬ!$AJ27=GRID!$B$3:$BI$3),0))*GRID!$B$66*(1-GRID!$B$69),0))</f>
        <v>11016</v>
      </c>
      <c r="F309" s="48" cm="1">
        <f t="array" ref="F309">IF($I$2="Раннее бронирование",
INDEX(GRID!$B$17:$BI$27,MATCH(E$7,GRID!$A$17:$A$27,0),MATCH(1,($U$2=GRID!$B$1:$BI$1)*(КАЛЕНДАРЬ!$AJ27=GRID!$B$3:$BI$3), 0))*GRID!$B$67,
ROUNDUP(INDEX(GRID!$B$17:$BI$27,MATCH(E$7,GRID!$A$17:$A$27,0),MATCH(1,($U$2=GRID!$B$1:$BI$1)*(КАЛЕНДАРЬ!$AJ27=GRID!$B$3:$BI$3), 0))*GRID!$B$66*(1-GRID!$B$69),0))</f>
        <v>12716</v>
      </c>
      <c r="G309" s="47" t="e" cm="1">
        <f t="array" ref="G309">IF($I$2="Раннее бронирование",
INDEX(GRID!$B$4:$BI$14,MATCH(G$7,GRID!$A$4:$A$14,0),MATCH(1,($U$2=GRID!$B$1:$BI$1)*(КАЛЕНДАРЬ!$AJ27=GRID!$B$3:$BI$3), 0))*GRID!$B$67,
ROUNDUP(INDEX(GRID!$B$4:$BI$14,MATCH(G$7,GRID!$A$4:$A$14,0),MATCH(1,($U$2=GRID!$B$1:$BI$1)*(КАЛЕНДАРЬ!$AJ27=GRID!$B$3:$BI$3),0))*GRID!$B$66*(1-GRID!$B$69),0))</f>
        <v>#N/A</v>
      </c>
      <c r="H309" s="48" t="e" cm="1">
        <f t="array" ref="H309">IF($I$2="Раннее бронирование",
INDEX(GRID!$B$17:$BI$27,MATCH(G$7,GRID!$A$17:$A$27,0),MATCH(1,($U$2=GRID!$B$1:$BI$1)*(КАЛЕНДАРЬ!$AJ27=GRID!$B$3:$BI$3), 0))*GRID!$B$67,
ROUNDUP(INDEX(GRID!$B$17:$BI$27,MATCH(G$7,GRID!$A$17:$A$27,0),MATCH(1,($U$2=GRID!$B$1:$BI$1)*(КАЛЕНДАРЬ!$AJ27=GRID!$B$3:$BI$3), 0))*GRID!$B$66*(1-GRID!$B$69),0))</f>
        <v>#N/A</v>
      </c>
      <c r="I309" s="47" t="e" cm="1">
        <f t="array" ref="I309">IF($I$2="Раннее бронирование",
INDEX(GRID!$B$4:$BI$14,MATCH(I$7,GRID!$A$4:$A$14,0),MATCH(1,($U$2=GRID!$B$1:$BI$1)*(КАЛЕНДАРЬ!$AJ27=GRID!$B$3:$BI$3), 0))*GRID!$B$67,
ROUNDUP(INDEX(GRID!$B$4:$BI$14,MATCH(I$7,GRID!$A$4:$A$14,0),MATCH(1,($U$2=GRID!$B$1:$BI$1)*(КАЛЕНДАРЬ!$AJ27=GRID!$B$3:$BI$3),0))*GRID!$B$66*(1-GRID!$B$69),0))</f>
        <v>#N/A</v>
      </c>
      <c r="J309" s="48" t="e" cm="1">
        <f t="array" ref="J309">IF($I$2="Раннее бронирование",
INDEX(GRID!$B$17:$BI$27,MATCH(I$7,GRID!$A$17:$A$27,0),MATCH(1,($U$2=GRID!$B$1:$BI$1)*(КАЛЕНДАРЬ!$AJ27=GRID!$B$3:$BI$3), 0))*GRID!$B$67,
ROUNDUP(INDEX(GRID!$B$17:$BI$27,MATCH(I$7,GRID!$A$17:$A$27,0),MATCH(1,($U$2=GRID!$B$1:$BI$1)*(КАЛЕНДАРЬ!$AJ27=GRID!$B$3:$BI$3), 0))*GRID!$B$66*(1-GRID!$B$69),0))</f>
        <v>#N/A</v>
      </c>
      <c r="K309" s="47" cm="1">
        <f t="array" ref="K309">IF($I$2="Раннее бронирование",
INDEX(GRID!$B$4:$BI$14,MATCH(K$7,GRID!$A$4:$A$14,0),MATCH(1,($U$2=GRID!$B$1:$BI$1)*(КАЛЕНДАРЬ!$AJ27=GRID!$B$3:$BI$3), 0))*GRID!$B$67,
ROUNDUP(INDEX(GRID!$B$4:$BI$14,MATCH(K$7,GRID!$A$4:$A$14,0),MATCH(1,($U$2=GRID!$B$1:$BI$1)*(КАЛЕНДАРЬ!$AJ27=GRID!$B$3:$BI$3),0))*GRID!$B$66*(1-GRID!$B$69),0))</f>
        <v>13872</v>
      </c>
      <c r="L309" s="48" cm="1">
        <f t="array" ref="L309">IF($I$2="Раннее бронирование",
INDEX(GRID!$B$17:$BI$27,MATCH(K$7,GRID!$A$17:$A$27,0),MATCH(1,($U$2=GRID!$B$1:$BI$1)*(КАЛЕНДАРЬ!$AJ27=GRID!$B$3:$BI$3), 0))*GRID!$B$67,
ROUNDUP(INDEX(GRID!$B$17:$BI$27,MATCH(K$7,GRID!$A$17:$A$27,0),MATCH(1,($U$2=GRID!$B$1:$BI$1)*(КАЛЕНДАРЬ!$AJ27=GRID!$B$3:$BI$3), 0))*GRID!$B$66*(1-GRID!$B$69),0))</f>
        <v>15572</v>
      </c>
      <c r="M309" s="47" cm="1">
        <f t="array" ref="M309">IF($I$2="Раннее бронирование",
INDEX(GRID!$B$4:$BI$14,MATCH(M$7,GRID!$A$4:$A$14,0),MATCH(1,($U$2=GRID!$B$1:$BI$1)*(КАЛЕНДАРЬ!$AJ27=GRID!$B$3:$BI$3), 0))*GRID!$B$67,
ROUNDUP(INDEX(GRID!$B$4:$BI$14,MATCH(M$7,GRID!$A$4:$A$14,0),MATCH(1,($U$2=GRID!$B$1:$BI$1)*(КАЛЕНДАРЬ!$AJ27=GRID!$B$3:$BI$3),0))*GRID!$B$66*(1-GRID!$B$69),0))</f>
        <v>14960</v>
      </c>
      <c r="N309" s="48" cm="1">
        <f t="array" ref="N309">IF($I$2="Раннее бронирование",
INDEX(GRID!$B$17:$BI$27,MATCH(M$7,GRID!$A$17:$A$27,0),MATCH(1,($U$2=GRID!$B$1:$BI$1)*(КАЛЕНДАРЬ!$AJ27=GRID!$B$3:$BI$3), 0))*GRID!$B$67,
ROUNDUP(INDEX(GRID!$B$17:$BI$27,MATCH(M$7,GRID!$A$17:$A$27,0),MATCH(1,($U$2=GRID!$B$1:$BI$1)*(КАЛЕНДАРЬ!$AJ27=GRID!$B$3:$BI$3), 0))*GRID!$B$66*(1-GRID!$B$69),0))</f>
        <v>16660</v>
      </c>
      <c r="O309" s="47" cm="1">
        <f t="array" ref="O309">IF($I$2="Раннее бронирование",
INDEX(GRID!$B$4:$BI$14,MATCH(O$7,GRID!$A$4:$A$14,0),MATCH(1,($U$2=GRID!$B$1:$BI$1)*(КАЛЕНДАРЬ!$AJ27=GRID!$B$3:$BI$3), 0))*GRID!$B$67,
ROUNDUP(INDEX(GRID!$B$4:$BI$14,MATCH(O$7,GRID!$A$4:$A$14,0),MATCH(1,($U$2=GRID!$B$1:$BI$1)*(КАЛЕНДАРЬ!$AJ27=GRID!$B$3:$BI$3),0))*GRID!$B$66*(1-GRID!$B$69),0))</f>
        <v>20128</v>
      </c>
      <c r="P309" s="48" cm="1">
        <f t="array" ref="P309">IF($I$2="Раннее бронирование",
INDEX(GRID!$B$17:$BI$27,MATCH(O$7,GRID!$A$17:$A$27,0),MATCH(1,($U$2=GRID!$B$1:$BI$1)*(КАЛЕНДАРЬ!$AJ27=GRID!$B$3:$BI$3), 0))*GRID!$B$67,
ROUNDUP(INDEX(GRID!$B$17:$BI$27,MATCH(O$7,GRID!$A$17:$A$27,0),MATCH(1,($U$2=GRID!$B$1:$BI$1)*(КАЛЕНДАРЬ!$AJ27=GRID!$B$3:$BI$3), 0))*GRID!$B$66*(1-GRID!$B$69),0))</f>
        <v>21828</v>
      </c>
      <c r="Q309" s="47" t="e" cm="1">
        <f t="array" ref="Q309">IF($I$2="Раннее бронирование",
INDEX(GRID!$B$4:$BI$14,MATCH(Q$7,GRID!$A$4:$A$14,0),MATCH(1,($U$2=GRID!$B$1:$BI$1)*(КАЛЕНДАРЬ!$AJ27=GRID!$B$3:$BI$3), 0))*GRID!$B$67,
ROUNDUP(INDEX(GRID!$B$4:$BI$14,MATCH(Q$7,GRID!$A$4:$A$14,0),MATCH(1,($U$2=GRID!$B$1:$BI$1)*(КАЛЕНДАРЬ!$AJ27=GRID!$B$3:$BI$3),0))*GRID!$B$66*(1-GRID!$B$69),0))</f>
        <v>#N/A</v>
      </c>
      <c r="R309" s="48" t="e" cm="1">
        <f t="array" ref="R309">IF($I$2="Раннее бронирование",
INDEX(GRID!$B$17:$BI$27,MATCH(Q$7,GRID!$A$17:$A$27,0),MATCH(1,($U$2=GRID!$B$1:$BI$1)*(КАЛЕНДАРЬ!$AJ27=GRID!$B$3:$BI$3), 0))*GRID!$B$67,
ROUNDUP(INDEX(GRID!$B$17:$BI$27,MATCH(Q$7,GRID!$A$17:$A$27,0),MATCH(1,($U$2=GRID!$B$1:$BI$1)*(КАЛЕНДАРЬ!$AJ27=GRID!$B$3:$BI$3), 0))*GRID!$B$66*(1-GRID!$B$69),0))</f>
        <v>#N/A</v>
      </c>
      <c r="S309" s="47" t="e" cm="1">
        <f t="array" ref="S309">IF($I$2="Раннее бронирование",
INDEX(GRID!$B$4:$BI$14,MATCH(S$7,GRID!$A$4:$A$14,0),MATCH(1,($U$2=GRID!$B$1:$BI$1)*(КАЛЕНДАРЬ!$AJ27=GRID!$B$3:$BI$3), 0))*GRID!$B$67,
ROUNDUP(INDEX(GRID!$B$4:$BI$14,MATCH(S$7,GRID!$A$4:$A$14,0),MATCH(1,($U$2=GRID!$B$1:$BI$1)*(КАЛЕНДАРЬ!$AJ27=GRID!$B$3:$BI$3),0))*GRID!$B$66*(1-GRID!$B$69),0))</f>
        <v>#N/A</v>
      </c>
      <c r="T309" s="48" t="e" cm="1">
        <f t="array" ref="T309">IF($I$2="Раннее бронирование",
INDEX(GRID!$B$17:$BI$27,MATCH(S$7,GRID!$A$17:$A$27,0),MATCH(1,($U$2=GRID!$B$1:$BI$1)*(КАЛЕНДАРЬ!$AJ27=GRID!$B$3:$BI$3), 0))*GRID!$B$67,
ROUNDUP(INDEX(GRID!$B$17:$BI$27,MATCH(S$7,GRID!$A$17:$A$27,0),MATCH(1,($U$2=GRID!$B$1:$BI$1)*(КАЛЕНДАРЬ!$AJ27=GRID!$B$3:$BI$3), 0))*GRID!$B$66*(1-GRID!$B$69),0))</f>
        <v>#N/A</v>
      </c>
      <c r="U309" s="47" cm="1">
        <f t="array" ref="U309">IF($I$2="Раннее бронирование",
INDEX(GRID!$B$4:$BI$14,MATCH(U$7,GRID!$A$4:$A$14,0),MATCH(1,($U$2=GRID!$B$1:$BI$1)*(КАЛЕНДАРЬ!$AJ27=GRID!$B$3:$BI$3), 0))*GRID!$B$67,
ROUNDUP(INDEX(GRID!$B$4:$BI$14,MATCH(U$7,GRID!$A$4:$A$14,0),MATCH(1,($U$2=GRID!$B$1:$BI$1)*(КАЛЕНДАРЬ!$AJ27=GRID!$B$3:$BI$3),0))*GRID!$B$66*(1-GRID!$B$69),0))</f>
        <v>30600</v>
      </c>
      <c r="V309" s="48" cm="1">
        <f t="array" ref="V309">IF($I$2="Раннее бронирование",
INDEX(GRID!$B$17:$BI$27,MATCH(U$7,GRID!$A$17:$A$27,0),MATCH(1,($U$2=GRID!$B$1:$BI$1)*(КАЛЕНДАРЬ!$AJ27=GRID!$B$3:$BI$3), 0))*GRID!$B$67,
ROUNDUP(INDEX(GRID!$B$17:$BI$27,MATCH(U$7,GRID!$A$17:$A$27,0),MATCH(1,($U$2=GRID!$B$1:$BI$1)*(КАЛЕНДАРЬ!$AJ27=GRID!$B$3:$BI$3), 0))*GRID!$B$66*(1-GRID!$B$69),0))</f>
        <v>32300</v>
      </c>
      <c r="W309" s="47" cm="1">
        <f t="array" ref="W309">IF($I$2="Раннее бронирование",
INDEX(GRID!$B$4:$BI$14,MATCH(W$7,GRID!$A$4:$A$14,0),MATCH(1,($U$2=GRID!$B$1:$BI$1)*(КАЛЕНДАРЬ!$AJ27=GRID!$B$3:$BI$3), 0))*GRID!$B$67,
ROUNDUP(INDEX(GRID!$B$4:$BI$14,MATCH(W$7,GRID!$A$4:$A$14,0),MATCH(1,($U$2=GRID!$B$1:$BI$1)*(КАЛЕНДАРЬ!$AJ27=GRID!$B$3:$BI$3),0))*GRID!$B$66*(1-GRID!$B$69),0))</f>
        <v>130560</v>
      </c>
      <c r="X309" s="48" cm="1">
        <f t="array" ref="X309">IF($I$2="Раннее бронирование",
INDEX(GRID!$B$17:$BI$27,MATCH(W$7,GRID!$A$17:$A$27,0),MATCH(1,($U$2=GRID!$B$1:$BI$1)*(КАЛЕНДАРЬ!$AJ27=GRID!$B$3:$BI$3), 0))*GRID!$B$67,
ROUNDUP(INDEX(GRID!$B$17:$BI$27,MATCH(W$7,GRID!$A$17:$A$27,0),MATCH(1,($U$2=GRID!$B$1:$BI$1)*(КАЛЕНДАРЬ!$AJ27=GRID!$B$3:$BI$3), 0))*GRID!$B$66*(1-GRID!$B$69),0))</f>
        <v>132260</v>
      </c>
    </row>
    <row r="310" spans="1:24" hidden="1" x14ac:dyDescent="0.2">
      <c r="A310" s="117" t="s">
        <v>45</v>
      </c>
      <c r="B310" s="117">
        <v>25</v>
      </c>
      <c r="C310" s="47" cm="1">
        <f t="array" ref="C310">IF($I$2="Раннее бронирование",
INDEX(GRID!$B$4:$BI$14,MATCH(C$7,GRID!$A$4:$A$14,0),MATCH(1,($U$2=GRID!$B$1:$BI$1)*(КАЛЕНДАРЬ!$AJ28=GRID!$B$3:$BI$3), 0))*GRID!$B$67,
ROUNDUP(INDEX(GRID!$B$4:$BI$14,MATCH(C$7,GRID!$A$4:$A$14,0),MATCH(1,($U$2=GRID!$B$1:$BI$1)*(КАЛЕНДАРЬ!$AJ28=GRID!$B$3:$BI$3),0))*GRID!$B$66*(1-GRID!$B$69),0))</f>
        <v>10200</v>
      </c>
      <c r="D310" s="48" cm="1">
        <f t="array" ref="D310">IF($I$2="Раннее бронирование",
INDEX(GRID!$B$17:$BI$27,MATCH(C$7,GRID!$A$17:$A$27,0),MATCH(1,($U$2=GRID!$B$1:$BI$1)*(КАЛЕНДАРЬ!$AJ28=GRID!$B$3:$BI$3), 0))*GRID!$B$67,
ROUNDUP(INDEX(GRID!$B$17:$BI$27,MATCH(C$7,GRID!$A$17:$A$27,0),MATCH(1,($U$2=GRID!$B$1:$BI$1)*(КАЛЕНДАРЬ!$AJ28=GRID!$B$3:$BI$3), 0))*GRID!$B$66*(1-GRID!$B$69),0))</f>
        <v>11900</v>
      </c>
      <c r="E310" s="47" cm="1">
        <f t="array" ref="E310">IF($I$2="Раннее бронирование",
INDEX(GRID!$B$4:$BI$14,MATCH(E$7,GRID!$A$4:$A$14,0),MATCH(1,($U$2=GRID!$B$1:$BI$1)*(КАЛЕНДАРЬ!$AJ28=GRID!$B$3:$BI$3), 0))*GRID!$B$67,
ROUNDUP(INDEX(GRID!$B$4:$BI$14,MATCH(E$7,GRID!$A$4:$A$14,0),MATCH(1,($U$2=GRID!$B$1:$BI$1)*(КАЛЕНДАРЬ!$AJ28=GRID!$B$3:$BI$3),0))*GRID!$B$66*(1-GRID!$B$69),0))</f>
        <v>11016</v>
      </c>
      <c r="F310" s="48" cm="1">
        <f t="array" ref="F310">IF($I$2="Раннее бронирование",
INDEX(GRID!$B$17:$BI$27,MATCH(E$7,GRID!$A$17:$A$27,0),MATCH(1,($U$2=GRID!$B$1:$BI$1)*(КАЛЕНДАРЬ!$AJ28=GRID!$B$3:$BI$3), 0))*GRID!$B$67,
ROUNDUP(INDEX(GRID!$B$17:$BI$27,MATCH(E$7,GRID!$A$17:$A$27,0),MATCH(1,($U$2=GRID!$B$1:$BI$1)*(КАЛЕНДАРЬ!$AJ28=GRID!$B$3:$BI$3), 0))*GRID!$B$66*(1-GRID!$B$69),0))</f>
        <v>12716</v>
      </c>
      <c r="G310" s="47" t="e" cm="1">
        <f t="array" ref="G310">IF($I$2="Раннее бронирование",
INDEX(GRID!$B$4:$BI$14,MATCH(G$7,GRID!$A$4:$A$14,0),MATCH(1,($U$2=GRID!$B$1:$BI$1)*(КАЛЕНДАРЬ!$AJ28=GRID!$B$3:$BI$3), 0))*GRID!$B$67,
ROUNDUP(INDEX(GRID!$B$4:$BI$14,MATCH(G$7,GRID!$A$4:$A$14,0),MATCH(1,($U$2=GRID!$B$1:$BI$1)*(КАЛЕНДАРЬ!$AJ28=GRID!$B$3:$BI$3),0))*GRID!$B$66*(1-GRID!$B$69),0))</f>
        <v>#N/A</v>
      </c>
      <c r="H310" s="48" t="e" cm="1">
        <f t="array" ref="H310">IF($I$2="Раннее бронирование",
INDEX(GRID!$B$17:$BI$27,MATCH(G$7,GRID!$A$17:$A$27,0),MATCH(1,($U$2=GRID!$B$1:$BI$1)*(КАЛЕНДАРЬ!$AJ28=GRID!$B$3:$BI$3), 0))*GRID!$B$67,
ROUNDUP(INDEX(GRID!$B$17:$BI$27,MATCH(G$7,GRID!$A$17:$A$27,0),MATCH(1,($U$2=GRID!$B$1:$BI$1)*(КАЛЕНДАРЬ!$AJ28=GRID!$B$3:$BI$3), 0))*GRID!$B$66*(1-GRID!$B$69),0))</f>
        <v>#N/A</v>
      </c>
      <c r="I310" s="47" t="e" cm="1">
        <f t="array" ref="I310">IF($I$2="Раннее бронирование",
INDEX(GRID!$B$4:$BI$14,MATCH(I$7,GRID!$A$4:$A$14,0),MATCH(1,($U$2=GRID!$B$1:$BI$1)*(КАЛЕНДАРЬ!$AJ28=GRID!$B$3:$BI$3), 0))*GRID!$B$67,
ROUNDUP(INDEX(GRID!$B$4:$BI$14,MATCH(I$7,GRID!$A$4:$A$14,0),MATCH(1,($U$2=GRID!$B$1:$BI$1)*(КАЛЕНДАРЬ!$AJ28=GRID!$B$3:$BI$3),0))*GRID!$B$66*(1-GRID!$B$69),0))</f>
        <v>#N/A</v>
      </c>
      <c r="J310" s="48" t="e" cm="1">
        <f t="array" ref="J310">IF($I$2="Раннее бронирование",
INDEX(GRID!$B$17:$BI$27,MATCH(I$7,GRID!$A$17:$A$27,0),MATCH(1,($U$2=GRID!$B$1:$BI$1)*(КАЛЕНДАРЬ!$AJ28=GRID!$B$3:$BI$3), 0))*GRID!$B$67,
ROUNDUP(INDEX(GRID!$B$17:$BI$27,MATCH(I$7,GRID!$A$17:$A$27,0),MATCH(1,($U$2=GRID!$B$1:$BI$1)*(КАЛЕНДАРЬ!$AJ28=GRID!$B$3:$BI$3), 0))*GRID!$B$66*(1-GRID!$B$69),0))</f>
        <v>#N/A</v>
      </c>
      <c r="K310" s="47" cm="1">
        <f t="array" ref="K310">IF($I$2="Раннее бронирование",
INDEX(GRID!$B$4:$BI$14,MATCH(K$7,GRID!$A$4:$A$14,0),MATCH(1,($U$2=GRID!$B$1:$BI$1)*(КАЛЕНДАРЬ!$AJ28=GRID!$B$3:$BI$3), 0))*GRID!$B$67,
ROUNDUP(INDEX(GRID!$B$4:$BI$14,MATCH(K$7,GRID!$A$4:$A$14,0),MATCH(1,($U$2=GRID!$B$1:$BI$1)*(КАЛЕНДАРЬ!$AJ28=GRID!$B$3:$BI$3),0))*GRID!$B$66*(1-GRID!$B$69),0))</f>
        <v>13872</v>
      </c>
      <c r="L310" s="48" cm="1">
        <f t="array" ref="L310">IF($I$2="Раннее бронирование",
INDEX(GRID!$B$17:$BI$27,MATCH(K$7,GRID!$A$17:$A$27,0),MATCH(1,($U$2=GRID!$B$1:$BI$1)*(КАЛЕНДАРЬ!$AJ28=GRID!$B$3:$BI$3), 0))*GRID!$B$67,
ROUNDUP(INDEX(GRID!$B$17:$BI$27,MATCH(K$7,GRID!$A$17:$A$27,0),MATCH(1,($U$2=GRID!$B$1:$BI$1)*(КАЛЕНДАРЬ!$AJ28=GRID!$B$3:$BI$3), 0))*GRID!$B$66*(1-GRID!$B$69),0))</f>
        <v>15572</v>
      </c>
      <c r="M310" s="47" cm="1">
        <f t="array" ref="M310">IF($I$2="Раннее бронирование",
INDEX(GRID!$B$4:$BI$14,MATCH(M$7,GRID!$A$4:$A$14,0),MATCH(1,($U$2=GRID!$B$1:$BI$1)*(КАЛЕНДАРЬ!$AJ28=GRID!$B$3:$BI$3), 0))*GRID!$B$67,
ROUNDUP(INDEX(GRID!$B$4:$BI$14,MATCH(M$7,GRID!$A$4:$A$14,0),MATCH(1,($U$2=GRID!$B$1:$BI$1)*(КАЛЕНДАРЬ!$AJ28=GRID!$B$3:$BI$3),0))*GRID!$B$66*(1-GRID!$B$69),0))</f>
        <v>14960</v>
      </c>
      <c r="N310" s="48" cm="1">
        <f t="array" ref="N310">IF($I$2="Раннее бронирование",
INDEX(GRID!$B$17:$BI$27,MATCH(M$7,GRID!$A$17:$A$27,0),MATCH(1,($U$2=GRID!$B$1:$BI$1)*(КАЛЕНДАРЬ!$AJ28=GRID!$B$3:$BI$3), 0))*GRID!$B$67,
ROUNDUP(INDEX(GRID!$B$17:$BI$27,MATCH(M$7,GRID!$A$17:$A$27,0),MATCH(1,($U$2=GRID!$B$1:$BI$1)*(КАЛЕНДАРЬ!$AJ28=GRID!$B$3:$BI$3), 0))*GRID!$B$66*(1-GRID!$B$69),0))</f>
        <v>16660</v>
      </c>
      <c r="O310" s="47" cm="1">
        <f t="array" ref="O310">IF($I$2="Раннее бронирование",
INDEX(GRID!$B$4:$BI$14,MATCH(O$7,GRID!$A$4:$A$14,0),MATCH(1,($U$2=GRID!$B$1:$BI$1)*(КАЛЕНДАРЬ!$AJ28=GRID!$B$3:$BI$3), 0))*GRID!$B$67,
ROUNDUP(INDEX(GRID!$B$4:$BI$14,MATCH(O$7,GRID!$A$4:$A$14,0),MATCH(1,($U$2=GRID!$B$1:$BI$1)*(КАЛЕНДАРЬ!$AJ28=GRID!$B$3:$BI$3),0))*GRID!$B$66*(1-GRID!$B$69),0))</f>
        <v>20128</v>
      </c>
      <c r="P310" s="48" cm="1">
        <f t="array" ref="P310">IF($I$2="Раннее бронирование",
INDEX(GRID!$B$17:$BI$27,MATCH(O$7,GRID!$A$17:$A$27,0),MATCH(1,($U$2=GRID!$B$1:$BI$1)*(КАЛЕНДАРЬ!$AJ28=GRID!$B$3:$BI$3), 0))*GRID!$B$67,
ROUNDUP(INDEX(GRID!$B$17:$BI$27,MATCH(O$7,GRID!$A$17:$A$27,0),MATCH(1,($U$2=GRID!$B$1:$BI$1)*(КАЛЕНДАРЬ!$AJ28=GRID!$B$3:$BI$3), 0))*GRID!$B$66*(1-GRID!$B$69),0))</f>
        <v>21828</v>
      </c>
      <c r="Q310" s="47" t="e" cm="1">
        <f t="array" ref="Q310">IF($I$2="Раннее бронирование",
INDEX(GRID!$B$4:$BI$14,MATCH(Q$7,GRID!$A$4:$A$14,0),MATCH(1,($U$2=GRID!$B$1:$BI$1)*(КАЛЕНДАРЬ!$AJ28=GRID!$B$3:$BI$3), 0))*GRID!$B$67,
ROUNDUP(INDEX(GRID!$B$4:$BI$14,MATCH(Q$7,GRID!$A$4:$A$14,0),MATCH(1,($U$2=GRID!$B$1:$BI$1)*(КАЛЕНДАРЬ!$AJ28=GRID!$B$3:$BI$3),0))*GRID!$B$66*(1-GRID!$B$69),0))</f>
        <v>#N/A</v>
      </c>
      <c r="R310" s="48" t="e" cm="1">
        <f t="array" ref="R310">IF($I$2="Раннее бронирование",
INDEX(GRID!$B$17:$BI$27,MATCH(Q$7,GRID!$A$17:$A$27,0),MATCH(1,($U$2=GRID!$B$1:$BI$1)*(КАЛЕНДАРЬ!$AJ28=GRID!$B$3:$BI$3), 0))*GRID!$B$67,
ROUNDUP(INDEX(GRID!$B$17:$BI$27,MATCH(Q$7,GRID!$A$17:$A$27,0),MATCH(1,($U$2=GRID!$B$1:$BI$1)*(КАЛЕНДАРЬ!$AJ28=GRID!$B$3:$BI$3), 0))*GRID!$B$66*(1-GRID!$B$69),0))</f>
        <v>#N/A</v>
      </c>
      <c r="S310" s="47" t="e" cm="1">
        <f t="array" ref="S310">IF($I$2="Раннее бронирование",
INDEX(GRID!$B$4:$BI$14,MATCH(S$7,GRID!$A$4:$A$14,0),MATCH(1,($U$2=GRID!$B$1:$BI$1)*(КАЛЕНДАРЬ!$AJ28=GRID!$B$3:$BI$3), 0))*GRID!$B$67,
ROUNDUP(INDEX(GRID!$B$4:$BI$14,MATCH(S$7,GRID!$A$4:$A$14,0),MATCH(1,($U$2=GRID!$B$1:$BI$1)*(КАЛЕНДАРЬ!$AJ28=GRID!$B$3:$BI$3),0))*GRID!$B$66*(1-GRID!$B$69),0))</f>
        <v>#N/A</v>
      </c>
      <c r="T310" s="48" t="e" cm="1">
        <f t="array" ref="T310">IF($I$2="Раннее бронирование",
INDEX(GRID!$B$17:$BI$27,MATCH(S$7,GRID!$A$17:$A$27,0),MATCH(1,($U$2=GRID!$B$1:$BI$1)*(КАЛЕНДАРЬ!$AJ28=GRID!$B$3:$BI$3), 0))*GRID!$B$67,
ROUNDUP(INDEX(GRID!$B$17:$BI$27,MATCH(S$7,GRID!$A$17:$A$27,0),MATCH(1,($U$2=GRID!$B$1:$BI$1)*(КАЛЕНДАРЬ!$AJ28=GRID!$B$3:$BI$3), 0))*GRID!$B$66*(1-GRID!$B$69),0))</f>
        <v>#N/A</v>
      </c>
      <c r="U310" s="47" cm="1">
        <f t="array" ref="U310">IF($I$2="Раннее бронирование",
INDEX(GRID!$B$4:$BI$14,MATCH(U$7,GRID!$A$4:$A$14,0),MATCH(1,($U$2=GRID!$B$1:$BI$1)*(КАЛЕНДАРЬ!$AJ28=GRID!$B$3:$BI$3), 0))*GRID!$B$67,
ROUNDUP(INDEX(GRID!$B$4:$BI$14,MATCH(U$7,GRID!$A$4:$A$14,0),MATCH(1,($U$2=GRID!$B$1:$BI$1)*(КАЛЕНДАРЬ!$AJ28=GRID!$B$3:$BI$3),0))*GRID!$B$66*(1-GRID!$B$69),0))</f>
        <v>30600</v>
      </c>
      <c r="V310" s="48" cm="1">
        <f t="array" ref="V310">IF($I$2="Раннее бронирование",
INDEX(GRID!$B$17:$BI$27,MATCH(U$7,GRID!$A$17:$A$27,0),MATCH(1,($U$2=GRID!$B$1:$BI$1)*(КАЛЕНДАРЬ!$AJ28=GRID!$B$3:$BI$3), 0))*GRID!$B$67,
ROUNDUP(INDEX(GRID!$B$17:$BI$27,MATCH(U$7,GRID!$A$17:$A$27,0),MATCH(1,($U$2=GRID!$B$1:$BI$1)*(КАЛЕНДАРЬ!$AJ28=GRID!$B$3:$BI$3), 0))*GRID!$B$66*(1-GRID!$B$69),0))</f>
        <v>32300</v>
      </c>
      <c r="W310" s="47" cm="1">
        <f t="array" ref="W310">IF($I$2="Раннее бронирование",
INDEX(GRID!$B$4:$BI$14,MATCH(W$7,GRID!$A$4:$A$14,0),MATCH(1,($U$2=GRID!$B$1:$BI$1)*(КАЛЕНДАРЬ!$AJ28=GRID!$B$3:$BI$3), 0))*GRID!$B$67,
ROUNDUP(INDEX(GRID!$B$4:$BI$14,MATCH(W$7,GRID!$A$4:$A$14,0),MATCH(1,($U$2=GRID!$B$1:$BI$1)*(КАЛЕНДАРЬ!$AJ28=GRID!$B$3:$BI$3),0))*GRID!$B$66*(1-GRID!$B$69),0))</f>
        <v>130560</v>
      </c>
      <c r="X310" s="48" cm="1">
        <f t="array" ref="X310">IF($I$2="Раннее бронирование",
INDEX(GRID!$B$17:$BI$27,MATCH(W$7,GRID!$A$17:$A$27,0),MATCH(1,($U$2=GRID!$B$1:$BI$1)*(КАЛЕНДАРЬ!$AJ28=GRID!$B$3:$BI$3), 0))*GRID!$B$67,
ROUNDUP(INDEX(GRID!$B$17:$BI$27,MATCH(W$7,GRID!$A$17:$A$27,0),MATCH(1,($U$2=GRID!$B$1:$BI$1)*(КАЛЕНДАРЬ!$AJ28=GRID!$B$3:$BI$3), 0))*GRID!$B$66*(1-GRID!$B$69),0))</f>
        <v>132260</v>
      </c>
    </row>
    <row r="311" spans="1:24" hidden="1" x14ac:dyDescent="0.2">
      <c r="A311" s="117" t="s">
        <v>46</v>
      </c>
      <c r="B311" s="117">
        <v>26</v>
      </c>
      <c r="C311" s="47" cm="1">
        <f t="array" ref="C311">IF($I$2="Раннее бронирование",
INDEX(GRID!$B$4:$BI$14,MATCH(C$7,GRID!$A$4:$A$14,0),MATCH(1,($U$2=GRID!$B$1:$BI$1)*(КАЛЕНДАРЬ!$AJ29=GRID!$B$3:$BI$3), 0))*GRID!$B$67,
ROUNDUP(INDEX(GRID!$B$4:$BI$14,MATCH(C$7,GRID!$A$4:$A$14,0),MATCH(1,($U$2=GRID!$B$1:$BI$1)*(КАЛЕНДАРЬ!$AJ29=GRID!$B$3:$BI$3),0))*GRID!$B$66*(1-GRID!$B$69),0))</f>
        <v>10200</v>
      </c>
      <c r="D311" s="48" cm="1">
        <f t="array" ref="D311">IF($I$2="Раннее бронирование",
INDEX(GRID!$B$17:$BI$27,MATCH(C$7,GRID!$A$17:$A$27,0),MATCH(1,($U$2=GRID!$B$1:$BI$1)*(КАЛЕНДАРЬ!$AJ29=GRID!$B$3:$BI$3), 0))*GRID!$B$67,
ROUNDUP(INDEX(GRID!$B$17:$BI$27,MATCH(C$7,GRID!$A$17:$A$27,0),MATCH(1,($U$2=GRID!$B$1:$BI$1)*(КАЛЕНДАРЬ!$AJ29=GRID!$B$3:$BI$3), 0))*GRID!$B$66*(1-GRID!$B$69),0))</f>
        <v>11900</v>
      </c>
      <c r="E311" s="47" cm="1">
        <f t="array" ref="E311">IF($I$2="Раннее бронирование",
INDEX(GRID!$B$4:$BI$14,MATCH(E$7,GRID!$A$4:$A$14,0),MATCH(1,($U$2=GRID!$B$1:$BI$1)*(КАЛЕНДАРЬ!$AJ29=GRID!$B$3:$BI$3), 0))*GRID!$B$67,
ROUNDUP(INDEX(GRID!$B$4:$BI$14,MATCH(E$7,GRID!$A$4:$A$14,0),MATCH(1,($U$2=GRID!$B$1:$BI$1)*(КАЛЕНДАРЬ!$AJ29=GRID!$B$3:$BI$3),0))*GRID!$B$66*(1-GRID!$B$69),0))</f>
        <v>11016</v>
      </c>
      <c r="F311" s="48" cm="1">
        <f t="array" ref="F311">IF($I$2="Раннее бронирование",
INDEX(GRID!$B$17:$BI$27,MATCH(E$7,GRID!$A$17:$A$27,0),MATCH(1,($U$2=GRID!$B$1:$BI$1)*(КАЛЕНДАРЬ!$AJ29=GRID!$B$3:$BI$3), 0))*GRID!$B$67,
ROUNDUP(INDEX(GRID!$B$17:$BI$27,MATCH(E$7,GRID!$A$17:$A$27,0),MATCH(1,($U$2=GRID!$B$1:$BI$1)*(КАЛЕНДАРЬ!$AJ29=GRID!$B$3:$BI$3), 0))*GRID!$B$66*(1-GRID!$B$69),0))</f>
        <v>12716</v>
      </c>
      <c r="G311" s="47" t="e" cm="1">
        <f t="array" ref="G311">IF($I$2="Раннее бронирование",
INDEX(GRID!$B$4:$BI$14,MATCH(G$7,GRID!$A$4:$A$14,0),MATCH(1,($U$2=GRID!$B$1:$BI$1)*(КАЛЕНДАРЬ!$AJ29=GRID!$B$3:$BI$3), 0))*GRID!$B$67,
ROUNDUP(INDEX(GRID!$B$4:$BI$14,MATCH(G$7,GRID!$A$4:$A$14,0),MATCH(1,($U$2=GRID!$B$1:$BI$1)*(КАЛЕНДАРЬ!$AJ29=GRID!$B$3:$BI$3),0))*GRID!$B$66*(1-GRID!$B$69),0))</f>
        <v>#N/A</v>
      </c>
      <c r="H311" s="48" t="e" cm="1">
        <f t="array" ref="H311">IF($I$2="Раннее бронирование",
INDEX(GRID!$B$17:$BI$27,MATCH(G$7,GRID!$A$17:$A$27,0),MATCH(1,($U$2=GRID!$B$1:$BI$1)*(КАЛЕНДАРЬ!$AJ29=GRID!$B$3:$BI$3), 0))*GRID!$B$67,
ROUNDUP(INDEX(GRID!$B$17:$BI$27,MATCH(G$7,GRID!$A$17:$A$27,0),MATCH(1,($U$2=GRID!$B$1:$BI$1)*(КАЛЕНДАРЬ!$AJ29=GRID!$B$3:$BI$3), 0))*GRID!$B$66*(1-GRID!$B$69),0))</f>
        <v>#N/A</v>
      </c>
      <c r="I311" s="47" t="e" cm="1">
        <f t="array" ref="I311">IF($I$2="Раннее бронирование",
INDEX(GRID!$B$4:$BI$14,MATCH(I$7,GRID!$A$4:$A$14,0),MATCH(1,($U$2=GRID!$B$1:$BI$1)*(КАЛЕНДАРЬ!$AJ29=GRID!$B$3:$BI$3), 0))*GRID!$B$67,
ROUNDUP(INDEX(GRID!$B$4:$BI$14,MATCH(I$7,GRID!$A$4:$A$14,0),MATCH(1,($U$2=GRID!$B$1:$BI$1)*(КАЛЕНДАРЬ!$AJ29=GRID!$B$3:$BI$3),0))*GRID!$B$66*(1-GRID!$B$69),0))</f>
        <v>#N/A</v>
      </c>
      <c r="J311" s="48" t="e" cm="1">
        <f t="array" ref="J311">IF($I$2="Раннее бронирование",
INDEX(GRID!$B$17:$BI$27,MATCH(I$7,GRID!$A$17:$A$27,0),MATCH(1,($U$2=GRID!$B$1:$BI$1)*(КАЛЕНДАРЬ!$AJ29=GRID!$B$3:$BI$3), 0))*GRID!$B$67,
ROUNDUP(INDEX(GRID!$B$17:$BI$27,MATCH(I$7,GRID!$A$17:$A$27,0),MATCH(1,($U$2=GRID!$B$1:$BI$1)*(КАЛЕНДАРЬ!$AJ29=GRID!$B$3:$BI$3), 0))*GRID!$B$66*(1-GRID!$B$69),0))</f>
        <v>#N/A</v>
      </c>
      <c r="K311" s="47" cm="1">
        <f t="array" ref="K311">IF($I$2="Раннее бронирование",
INDEX(GRID!$B$4:$BI$14,MATCH(K$7,GRID!$A$4:$A$14,0),MATCH(1,($U$2=GRID!$B$1:$BI$1)*(КАЛЕНДАРЬ!$AJ29=GRID!$B$3:$BI$3), 0))*GRID!$B$67,
ROUNDUP(INDEX(GRID!$B$4:$BI$14,MATCH(K$7,GRID!$A$4:$A$14,0),MATCH(1,($U$2=GRID!$B$1:$BI$1)*(КАЛЕНДАРЬ!$AJ29=GRID!$B$3:$BI$3),0))*GRID!$B$66*(1-GRID!$B$69),0))</f>
        <v>13872</v>
      </c>
      <c r="L311" s="48" cm="1">
        <f t="array" ref="L311">IF($I$2="Раннее бронирование",
INDEX(GRID!$B$17:$BI$27,MATCH(K$7,GRID!$A$17:$A$27,0),MATCH(1,($U$2=GRID!$B$1:$BI$1)*(КАЛЕНДАРЬ!$AJ29=GRID!$B$3:$BI$3), 0))*GRID!$B$67,
ROUNDUP(INDEX(GRID!$B$17:$BI$27,MATCH(K$7,GRID!$A$17:$A$27,0),MATCH(1,($U$2=GRID!$B$1:$BI$1)*(КАЛЕНДАРЬ!$AJ29=GRID!$B$3:$BI$3), 0))*GRID!$B$66*(1-GRID!$B$69),0))</f>
        <v>15572</v>
      </c>
      <c r="M311" s="47" cm="1">
        <f t="array" ref="M311">IF($I$2="Раннее бронирование",
INDEX(GRID!$B$4:$BI$14,MATCH(M$7,GRID!$A$4:$A$14,0),MATCH(1,($U$2=GRID!$B$1:$BI$1)*(КАЛЕНДАРЬ!$AJ29=GRID!$B$3:$BI$3), 0))*GRID!$B$67,
ROUNDUP(INDEX(GRID!$B$4:$BI$14,MATCH(M$7,GRID!$A$4:$A$14,0),MATCH(1,($U$2=GRID!$B$1:$BI$1)*(КАЛЕНДАРЬ!$AJ29=GRID!$B$3:$BI$3),0))*GRID!$B$66*(1-GRID!$B$69),0))</f>
        <v>14960</v>
      </c>
      <c r="N311" s="48" cm="1">
        <f t="array" ref="N311">IF($I$2="Раннее бронирование",
INDEX(GRID!$B$17:$BI$27,MATCH(M$7,GRID!$A$17:$A$27,0),MATCH(1,($U$2=GRID!$B$1:$BI$1)*(КАЛЕНДАРЬ!$AJ29=GRID!$B$3:$BI$3), 0))*GRID!$B$67,
ROUNDUP(INDEX(GRID!$B$17:$BI$27,MATCH(M$7,GRID!$A$17:$A$27,0),MATCH(1,($U$2=GRID!$B$1:$BI$1)*(КАЛЕНДАРЬ!$AJ29=GRID!$B$3:$BI$3), 0))*GRID!$B$66*(1-GRID!$B$69),0))</f>
        <v>16660</v>
      </c>
      <c r="O311" s="47" cm="1">
        <f t="array" ref="O311">IF($I$2="Раннее бронирование",
INDEX(GRID!$B$4:$BI$14,MATCH(O$7,GRID!$A$4:$A$14,0),MATCH(1,($U$2=GRID!$B$1:$BI$1)*(КАЛЕНДАРЬ!$AJ29=GRID!$B$3:$BI$3), 0))*GRID!$B$67,
ROUNDUP(INDEX(GRID!$B$4:$BI$14,MATCH(O$7,GRID!$A$4:$A$14,0),MATCH(1,($U$2=GRID!$B$1:$BI$1)*(КАЛЕНДАРЬ!$AJ29=GRID!$B$3:$BI$3),0))*GRID!$B$66*(1-GRID!$B$69),0))</f>
        <v>20128</v>
      </c>
      <c r="P311" s="48" cm="1">
        <f t="array" ref="P311">IF($I$2="Раннее бронирование",
INDEX(GRID!$B$17:$BI$27,MATCH(O$7,GRID!$A$17:$A$27,0),MATCH(1,($U$2=GRID!$B$1:$BI$1)*(КАЛЕНДАРЬ!$AJ29=GRID!$B$3:$BI$3), 0))*GRID!$B$67,
ROUNDUP(INDEX(GRID!$B$17:$BI$27,MATCH(O$7,GRID!$A$17:$A$27,0),MATCH(1,($U$2=GRID!$B$1:$BI$1)*(КАЛЕНДАРЬ!$AJ29=GRID!$B$3:$BI$3), 0))*GRID!$B$66*(1-GRID!$B$69),0))</f>
        <v>21828</v>
      </c>
      <c r="Q311" s="47" t="e" cm="1">
        <f t="array" ref="Q311">IF($I$2="Раннее бронирование",
INDEX(GRID!$B$4:$BI$14,MATCH(Q$7,GRID!$A$4:$A$14,0),MATCH(1,($U$2=GRID!$B$1:$BI$1)*(КАЛЕНДАРЬ!$AJ29=GRID!$B$3:$BI$3), 0))*GRID!$B$67,
ROUNDUP(INDEX(GRID!$B$4:$BI$14,MATCH(Q$7,GRID!$A$4:$A$14,0),MATCH(1,($U$2=GRID!$B$1:$BI$1)*(КАЛЕНДАРЬ!$AJ29=GRID!$B$3:$BI$3),0))*GRID!$B$66*(1-GRID!$B$69),0))</f>
        <v>#N/A</v>
      </c>
      <c r="R311" s="48" t="e" cm="1">
        <f t="array" ref="R311">IF($I$2="Раннее бронирование",
INDEX(GRID!$B$17:$BI$27,MATCH(Q$7,GRID!$A$17:$A$27,0),MATCH(1,($U$2=GRID!$B$1:$BI$1)*(КАЛЕНДАРЬ!$AJ29=GRID!$B$3:$BI$3), 0))*GRID!$B$67,
ROUNDUP(INDEX(GRID!$B$17:$BI$27,MATCH(Q$7,GRID!$A$17:$A$27,0),MATCH(1,($U$2=GRID!$B$1:$BI$1)*(КАЛЕНДАРЬ!$AJ29=GRID!$B$3:$BI$3), 0))*GRID!$B$66*(1-GRID!$B$69),0))</f>
        <v>#N/A</v>
      </c>
      <c r="S311" s="47" t="e" cm="1">
        <f t="array" ref="S311">IF($I$2="Раннее бронирование",
INDEX(GRID!$B$4:$BI$14,MATCH(S$7,GRID!$A$4:$A$14,0),MATCH(1,($U$2=GRID!$B$1:$BI$1)*(КАЛЕНДАРЬ!$AJ29=GRID!$B$3:$BI$3), 0))*GRID!$B$67,
ROUNDUP(INDEX(GRID!$B$4:$BI$14,MATCH(S$7,GRID!$A$4:$A$14,0),MATCH(1,($U$2=GRID!$B$1:$BI$1)*(КАЛЕНДАРЬ!$AJ29=GRID!$B$3:$BI$3),0))*GRID!$B$66*(1-GRID!$B$69),0))</f>
        <v>#N/A</v>
      </c>
      <c r="T311" s="48" t="e" cm="1">
        <f t="array" ref="T311">IF($I$2="Раннее бронирование",
INDEX(GRID!$B$17:$BI$27,MATCH(S$7,GRID!$A$17:$A$27,0),MATCH(1,($U$2=GRID!$B$1:$BI$1)*(КАЛЕНДАРЬ!$AJ29=GRID!$B$3:$BI$3), 0))*GRID!$B$67,
ROUNDUP(INDEX(GRID!$B$17:$BI$27,MATCH(S$7,GRID!$A$17:$A$27,0),MATCH(1,($U$2=GRID!$B$1:$BI$1)*(КАЛЕНДАРЬ!$AJ29=GRID!$B$3:$BI$3), 0))*GRID!$B$66*(1-GRID!$B$69),0))</f>
        <v>#N/A</v>
      </c>
      <c r="U311" s="47" cm="1">
        <f t="array" ref="U311">IF($I$2="Раннее бронирование",
INDEX(GRID!$B$4:$BI$14,MATCH(U$7,GRID!$A$4:$A$14,0),MATCH(1,($U$2=GRID!$B$1:$BI$1)*(КАЛЕНДАРЬ!$AJ29=GRID!$B$3:$BI$3), 0))*GRID!$B$67,
ROUNDUP(INDEX(GRID!$B$4:$BI$14,MATCH(U$7,GRID!$A$4:$A$14,0),MATCH(1,($U$2=GRID!$B$1:$BI$1)*(КАЛЕНДАРЬ!$AJ29=GRID!$B$3:$BI$3),0))*GRID!$B$66*(1-GRID!$B$69),0))</f>
        <v>30600</v>
      </c>
      <c r="V311" s="48" cm="1">
        <f t="array" ref="V311">IF($I$2="Раннее бронирование",
INDEX(GRID!$B$17:$BI$27,MATCH(U$7,GRID!$A$17:$A$27,0),MATCH(1,($U$2=GRID!$B$1:$BI$1)*(КАЛЕНДАРЬ!$AJ29=GRID!$B$3:$BI$3), 0))*GRID!$B$67,
ROUNDUP(INDEX(GRID!$B$17:$BI$27,MATCH(U$7,GRID!$A$17:$A$27,0),MATCH(1,($U$2=GRID!$B$1:$BI$1)*(КАЛЕНДАРЬ!$AJ29=GRID!$B$3:$BI$3), 0))*GRID!$B$66*(1-GRID!$B$69),0))</f>
        <v>32300</v>
      </c>
      <c r="W311" s="47" cm="1">
        <f t="array" ref="W311">IF($I$2="Раннее бронирование",
INDEX(GRID!$B$4:$BI$14,MATCH(W$7,GRID!$A$4:$A$14,0),MATCH(1,($U$2=GRID!$B$1:$BI$1)*(КАЛЕНДАРЬ!$AJ29=GRID!$B$3:$BI$3), 0))*GRID!$B$67,
ROUNDUP(INDEX(GRID!$B$4:$BI$14,MATCH(W$7,GRID!$A$4:$A$14,0),MATCH(1,($U$2=GRID!$B$1:$BI$1)*(КАЛЕНДАРЬ!$AJ29=GRID!$B$3:$BI$3),0))*GRID!$B$66*(1-GRID!$B$69),0))</f>
        <v>130560</v>
      </c>
      <c r="X311" s="48" cm="1">
        <f t="array" ref="X311">IF($I$2="Раннее бронирование",
INDEX(GRID!$B$17:$BI$27,MATCH(W$7,GRID!$A$17:$A$27,0),MATCH(1,($U$2=GRID!$B$1:$BI$1)*(КАЛЕНДАРЬ!$AJ29=GRID!$B$3:$BI$3), 0))*GRID!$B$67,
ROUNDUP(INDEX(GRID!$B$17:$BI$27,MATCH(W$7,GRID!$A$17:$A$27,0),MATCH(1,($U$2=GRID!$B$1:$BI$1)*(КАЛЕНДАРЬ!$AJ29=GRID!$B$3:$BI$3), 0))*GRID!$B$66*(1-GRID!$B$69),0))</f>
        <v>132260</v>
      </c>
    </row>
    <row r="312" spans="1:24" hidden="1" x14ac:dyDescent="0.2">
      <c r="A312" s="117" t="s">
        <v>47</v>
      </c>
      <c r="B312" s="117">
        <v>27</v>
      </c>
      <c r="C312" s="47" cm="1">
        <f t="array" ref="C312">IF($I$2="Раннее бронирование",
INDEX(GRID!$B$4:$BI$14,MATCH(C$7,GRID!$A$4:$A$14,0),MATCH(1,($U$2=GRID!$B$1:$BI$1)*(КАЛЕНДАРЬ!$AJ30=GRID!$B$3:$BI$3), 0))*GRID!$B$67,
ROUNDUP(INDEX(GRID!$B$4:$BI$14,MATCH(C$7,GRID!$A$4:$A$14,0),MATCH(1,($U$2=GRID!$B$1:$BI$1)*(КАЛЕНДАРЬ!$AJ30=GRID!$B$3:$BI$3),0))*GRID!$B$66*(1-GRID!$B$69),0))</f>
        <v>10200</v>
      </c>
      <c r="D312" s="48" cm="1">
        <f t="array" ref="D312">IF($I$2="Раннее бронирование",
INDEX(GRID!$B$17:$BI$27,MATCH(C$7,GRID!$A$17:$A$27,0),MATCH(1,($U$2=GRID!$B$1:$BI$1)*(КАЛЕНДАРЬ!$AJ30=GRID!$B$3:$BI$3), 0))*GRID!$B$67,
ROUNDUP(INDEX(GRID!$B$17:$BI$27,MATCH(C$7,GRID!$A$17:$A$27,0),MATCH(1,($U$2=GRID!$B$1:$BI$1)*(КАЛЕНДАРЬ!$AJ30=GRID!$B$3:$BI$3), 0))*GRID!$B$66*(1-GRID!$B$69),0))</f>
        <v>11900</v>
      </c>
      <c r="E312" s="47" cm="1">
        <f t="array" ref="E312">IF($I$2="Раннее бронирование",
INDEX(GRID!$B$4:$BI$14,MATCH(E$7,GRID!$A$4:$A$14,0),MATCH(1,($U$2=GRID!$B$1:$BI$1)*(КАЛЕНДАРЬ!$AJ30=GRID!$B$3:$BI$3), 0))*GRID!$B$67,
ROUNDUP(INDEX(GRID!$B$4:$BI$14,MATCH(E$7,GRID!$A$4:$A$14,0),MATCH(1,($U$2=GRID!$B$1:$BI$1)*(КАЛЕНДАРЬ!$AJ30=GRID!$B$3:$BI$3),0))*GRID!$B$66*(1-GRID!$B$69),0))</f>
        <v>11016</v>
      </c>
      <c r="F312" s="48" cm="1">
        <f t="array" ref="F312">IF($I$2="Раннее бронирование",
INDEX(GRID!$B$17:$BI$27,MATCH(E$7,GRID!$A$17:$A$27,0),MATCH(1,($U$2=GRID!$B$1:$BI$1)*(КАЛЕНДАРЬ!$AJ30=GRID!$B$3:$BI$3), 0))*GRID!$B$67,
ROUNDUP(INDEX(GRID!$B$17:$BI$27,MATCH(E$7,GRID!$A$17:$A$27,0),MATCH(1,($U$2=GRID!$B$1:$BI$1)*(КАЛЕНДАРЬ!$AJ30=GRID!$B$3:$BI$3), 0))*GRID!$B$66*(1-GRID!$B$69),0))</f>
        <v>12716</v>
      </c>
      <c r="G312" s="47" t="e" cm="1">
        <f t="array" ref="G312">IF($I$2="Раннее бронирование",
INDEX(GRID!$B$4:$BI$14,MATCH(G$7,GRID!$A$4:$A$14,0),MATCH(1,($U$2=GRID!$B$1:$BI$1)*(КАЛЕНДАРЬ!$AJ30=GRID!$B$3:$BI$3), 0))*GRID!$B$67,
ROUNDUP(INDEX(GRID!$B$4:$BI$14,MATCH(G$7,GRID!$A$4:$A$14,0),MATCH(1,($U$2=GRID!$B$1:$BI$1)*(КАЛЕНДАРЬ!$AJ30=GRID!$B$3:$BI$3),0))*GRID!$B$66*(1-GRID!$B$69),0))</f>
        <v>#N/A</v>
      </c>
      <c r="H312" s="48" t="e" cm="1">
        <f t="array" ref="H312">IF($I$2="Раннее бронирование",
INDEX(GRID!$B$17:$BI$27,MATCH(G$7,GRID!$A$17:$A$27,0),MATCH(1,($U$2=GRID!$B$1:$BI$1)*(КАЛЕНДАРЬ!$AJ30=GRID!$B$3:$BI$3), 0))*GRID!$B$67,
ROUNDUP(INDEX(GRID!$B$17:$BI$27,MATCH(G$7,GRID!$A$17:$A$27,0),MATCH(1,($U$2=GRID!$B$1:$BI$1)*(КАЛЕНДАРЬ!$AJ30=GRID!$B$3:$BI$3), 0))*GRID!$B$66*(1-GRID!$B$69),0))</f>
        <v>#N/A</v>
      </c>
      <c r="I312" s="47" t="e" cm="1">
        <f t="array" ref="I312">IF($I$2="Раннее бронирование",
INDEX(GRID!$B$4:$BI$14,MATCH(I$7,GRID!$A$4:$A$14,0),MATCH(1,($U$2=GRID!$B$1:$BI$1)*(КАЛЕНДАРЬ!$AJ30=GRID!$B$3:$BI$3), 0))*GRID!$B$67,
ROUNDUP(INDEX(GRID!$B$4:$BI$14,MATCH(I$7,GRID!$A$4:$A$14,0),MATCH(1,($U$2=GRID!$B$1:$BI$1)*(КАЛЕНДАРЬ!$AJ30=GRID!$B$3:$BI$3),0))*GRID!$B$66*(1-GRID!$B$69),0))</f>
        <v>#N/A</v>
      </c>
      <c r="J312" s="48" t="e" cm="1">
        <f t="array" ref="J312">IF($I$2="Раннее бронирование",
INDEX(GRID!$B$17:$BI$27,MATCH(I$7,GRID!$A$17:$A$27,0),MATCH(1,($U$2=GRID!$B$1:$BI$1)*(КАЛЕНДАРЬ!$AJ30=GRID!$B$3:$BI$3), 0))*GRID!$B$67,
ROUNDUP(INDEX(GRID!$B$17:$BI$27,MATCH(I$7,GRID!$A$17:$A$27,0),MATCH(1,($U$2=GRID!$B$1:$BI$1)*(КАЛЕНДАРЬ!$AJ30=GRID!$B$3:$BI$3), 0))*GRID!$B$66*(1-GRID!$B$69),0))</f>
        <v>#N/A</v>
      </c>
      <c r="K312" s="47" cm="1">
        <f t="array" ref="K312">IF($I$2="Раннее бронирование",
INDEX(GRID!$B$4:$BI$14,MATCH(K$7,GRID!$A$4:$A$14,0),MATCH(1,($U$2=GRID!$B$1:$BI$1)*(КАЛЕНДАРЬ!$AJ30=GRID!$B$3:$BI$3), 0))*GRID!$B$67,
ROUNDUP(INDEX(GRID!$B$4:$BI$14,MATCH(K$7,GRID!$A$4:$A$14,0),MATCH(1,($U$2=GRID!$B$1:$BI$1)*(КАЛЕНДАРЬ!$AJ30=GRID!$B$3:$BI$3),0))*GRID!$B$66*(1-GRID!$B$69),0))</f>
        <v>13872</v>
      </c>
      <c r="L312" s="48" cm="1">
        <f t="array" ref="L312">IF($I$2="Раннее бронирование",
INDEX(GRID!$B$17:$BI$27,MATCH(K$7,GRID!$A$17:$A$27,0),MATCH(1,($U$2=GRID!$B$1:$BI$1)*(КАЛЕНДАРЬ!$AJ30=GRID!$B$3:$BI$3), 0))*GRID!$B$67,
ROUNDUP(INDEX(GRID!$B$17:$BI$27,MATCH(K$7,GRID!$A$17:$A$27,0),MATCH(1,($U$2=GRID!$B$1:$BI$1)*(КАЛЕНДАРЬ!$AJ30=GRID!$B$3:$BI$3), 0))*GRID!$B$66*(1-GRID!$B$69),0))</f>
        <v>15572</v>
      </c>
      <c r="M312" s="47" cm="1">
        <f t="array" ref="M312">IF($I$2="Раннее бронирование",
INDEX(GRID!$B$4:$BI$14,MATCH(M$7,GRID!$A$4:$A$14,0),MATCH(1,($U$2=GRID!$B$1:$BI$1)*(КАЛЕНДАРЬ!$AJ30=GRID!$B$3:$BI$3), 0))*GRID!$B$67,
ROUNDUP(INDEX(GRID!$B$4:$BI$14,MATCH(M$7,GRID!$A$4:$A$14,0),MATCH(1,($U$2=GRID!$B$1:$BI$1)*(КАЛЕНДАРЬ!$AJ30=GRID!$B$3:$BI$3),0))*GRID!$B$66*(1-GRID!$B$69),0))</f>
        <v>14960</v>
      </c>
      <c r="N312" s="48" cm="1">
        <f t="array" ref="N312">IF($I$2="Раннее бронирование",
INDEX(GRID!$B$17:$BI$27,MATCH(M$7,GRID!$A$17:$A$27,0),MATCH(1,($U$2=GRID!$B$1:$BI$1)*(КАЛЕНДАРЬ!$AJ30=GRID!$B$3:$BI$3), 0))*GRID!$B$67,
ROUNDUP(INDEX(GRID!$B$17:$BI$27,MATCH(M$7,GRID!$A$17:$A$27,0),MATCH(1,($U$2=GRID!$B$1:$BI$1)*(КАЛЕНДАРЬ!$AJ30=GRID!$B$3:$BI$3), 0))*GRID!$B$66*(1-GRID!$B$69),0))</f>
        <v>16660</v>
      </c>
      <c r="O312" s="47" cm="1">
        <f t="array" ref="O312">IF($I$2="Раннее бронирование",
INDEX(GRID!$B$4:$BI$14,MATCH(O$7,GRID!$A$4:$A$14,0),MATCH(1,($U$2=GRID!$B$1:$BI$1)*(КАЛЕНДАРЬ!$AJ30=GRID!$B$3:$BI$3), 0))*GRID!$B$67,
ROUNDUP(INDEX(GRID!$B$4:$BI$14,MATCH(O$7,GRID!$A$4:$A$14,0),MATCH(1,($U$2=GRID!$B$1:$BI$1)*(КАЛЕНДАРЬ!$AJ30=GRID!$B$3:$BI$3),0))*GRID!$B$66*(1-GRID!$B$69),0))</f>
        <v>20128</v>
      </c>
      <c r="P312" s="48" cm="1">
        <f t="array" ref="P312">IF($I$2="Раннее бронирование",
INDEX(GRID!$B$17:$BI$27,MATCH(O$7,GRID!$A$17:$A$27,0),MATCH(1,($U$2=GRID!$B$1:$BI$1)*(КАЛЕНДАРЬ!$AJ30=GRID!$B$3:$BI$3), 0))*GRID!$B$67,
ROUNDUP(INDEX(GRID!$B$17:$BI$27,MATCH(O$7,GRID!$A$17:$A$27,0),MATCH(1,($U$2=GRID!$B$1:$BI$1)*(КАЛЕНДАРЬ!$AJ30=GRID!$B$3:$BI$3), 0))*GRID!$B$66*(1-GRID!$B$69),0))</f>
        <v>21828</v>
      </c>
      <c r="Q312" s="47" t="e" cm="1">
        <f t="array" ref="Q312">IF($I$2="Раннее бронирование",
INDEX(GRID!$B$4:$BI$14,MATCH(Q$7,GRID!$A$4:$A$14,0),MATCH(1,($U$2=GRID!$B$1:$BI$1)*(КАЛЕНДАРЬ!$AJ30=GRID!$B$3:$BI$3), 0))*GRID!$B$67,
ROUNDUP(INDEX(GRID!$B$4:$BI$14,MATCH(Q$7,GRID!$A$4:$A$14,0),MATCH(1,($U$2=GRID!$B$1:$BI$1)*(КАЛЕНДАРЬ!$AJ30=GRID!$B$3:$BI$3),0))*GRID!$B$66*(1-GRID!$B$69),0))</f>
        <v>#N/A</v>
      </c>
      <c r="R312" s="48" t="e" cm="1">
        <f t="array" ref="R312">IF($I$2="Раннее бронирование",
INDEX(GRID!$B$17:$BI$27,MATCH(Q$7,GRID!$A$17:$A$27,0),MATCH(1,($U$2=GRID!$B$1:$BI$1)*(КАЛЕНДАРЬ!$AJ30=GRID!$B$3:$BI$3), 0))*GRID!$B$67,
ROUNDUP(INDEX(GRID!$B$17:$BI$27,MATCH(Q$7,GRID!$A$17:$A$27,0),MATCH(1,($U$2=GRID!$B$1:$BI$1)*(КАЛЕНДАРЬ!$AJ30=GRID!$B$3:$BI$3), 0))*GRID!$B$66*(1-GRID!$B$69),0))</f>
        <v>#N/A</v>
      </c>
      <c r="S312" s="47" t="e" cm="1">
        <f t="array" ref="S312">IF($I$2="Раннее бронирование",
INDEX(GRID!$B$4:$BI$14,MATCH(S$7,GRID!$A$4:$A$14,0),MATCH(1,($U$2=GRID!$B$1:$BI$1)*(КАЛЕНДАРЬ!$AJ30=GRID!$B$3:$BI$3), 0))*GRID!$B$67,
ROUNDUP(INDEX(GRID!$B$4:$BI$14,MATCH(S$7,GRID!$A$4:$A$14,0),MATCH(1,($U$2=GRID!$B$1:$BI$1)*(КАЛЕНДАРЬ!$AJ30=GRID!$B$3:$BI$3),0))*GRID!$B$66*(1-GRID!$B$69),0))</f>
        <v>#N/A</v>
      </c>
      <c r="T312" s="48" t="e" cm="1">
        <f t="array" ref="T312">IF($I$2="Раннее бронирование",
INDEX(GRID!$B$17:$BI$27,MATCH(S$7,GRID!$A$17:$A$27,0),MATCH(1,($U$2=GRID!$B$1:$BI$1)*(КАЛЕНДАРЬ!$AJ30=GRID!$B$3:$BI$3), 0))*GRID!$B$67,
ROUNDUP(INDEX(GRID!$B$17:$BI$27,MATCH(S$7,GRID!$A$17:$A$27,0),MATCH(1,($U$2=GRID!$B$1:$BI$1)*(КАЛЕНДАРЬ!$AJ30=GRID!$B$3:$BI$3), 0))*GRID!$B$66*(1-GRID!$B$69),0))</f>
        <v>#N/A</v>
      </c>
      <c r="U312" s="47" cm="1">
        <f t="array" ref="U312">IF($I$2="Раннее бронирование",
INDEX(GRID!$B$4:$BI$14,MATCH(U$7,GRID!$A$4:$A$14,0),MATCH(1,($U$2=GRID!$B$1:$BI$1)*(КАЛЕНДАРЬ!$AJ30=GRID!$B$3:$BI$3), 0))*GRID!$B$67,
ROUNDUP(INDEX(GRID!$B$4:$BI$14,MATCH(U$7,GRID!$A$4:$A$14,0),MATCH(1,($U$2=GRID!$B$1:$BI$1)*(КАЛЕНДАРЬ!$AJ30=GRID!$B$3:$BI$3),0))*GRID!$B$66*(1-GRID!$B$69),0))</f>
        <v>30600</v>
      </c>
      <c r="V312" s="48" cm="1">
        <f t="array" ref="V312">IF($I$2="Раннее бронирование",
INDEX(GRID!$B$17:$BI$27,MATCH(U$7,GRID!$A$17:$A$27,0),MATCH(1,($U$2=GRID!$B$1:$BI$1)*(КАЛЕНДАРЬ!$AJ30=GRID!$B$3:$BI$3), 0))*GRID!$B$67,
ROUNDUP(INDEX(GRID!$B$17:$BI$27,MATCH(U$7,GRID!$A$17:$A$27,0),MATCH(1,($U$2=GRID!$B$1:$BI$1)*(КАЛЕНДАРЬ!$AJ30=GRID!$B$3:$BI$3), 0))*GRID!$B$66*(1-GRID!$B$69),0))</f>
        <v>32300</v>
      </c>
      <c r="W312" s="47" cm="1">
        <f t="array" ref="W312">IF($I$2="Раннее бронирование",
INDEX(GRID!$B$4:$BI$14,MATCH(W$7,GRID!$A$4:$A$14,0),MATCH(1,($U$2=GRID!$B$1:$BI$1)*(КАЛЕНДАРЬ!$AJ30=GRID!$B$3:$BI$3), 0))*GRID!$B$67,
ROUNDUP(INDEX(GRID!$B$4:$BI$14,MATCH(W$7,GRID!$A$4:$A$14,0),MATCH(1,($U$2=GRID!$B$1:$BI$1)*(КАЛЕНДАРЬ!$AJ30=GRID!$B$3:$BI$3),0))*GRID!$B$66*(1-GRID!$B$69),0))</f>
        <v>130560</v>
      </c>
      <c r="X312" s="48" cm="1">
        <f t="array" ref="X312">IF($I$2="Раннее бронирование",
INDEX(GRID!$B$17:$BI$27,MATCH(W$7,GRID!$A$17:$A$27,0),MATCH(1,($U$2=GRID!$B$1:$BI$1)*(КАЛЕНДАРЬ!$AJ30=GRID!$B$3:$BI$3), 0))*GRID!$B$67,
ROUNDUP(INDEX(GRID!$B$17:$BI$27,MATCH(W$7,GRID!$A$17:$A$27,0),MATCH(1,($U$2=GRID!$B$1:$BI$1)*(КАЛЕНДАРЬ!$AJ30=GRID!$B$3:$BI$3), 0))*GRID!$B$66*(1-GRID!$B$69),0))</f>
        <v>132260</v>
      </c>
    </row>
    <row r="313" spans="1:24" hidden="1" x14ac:dyDescent="0.2">
      <c r="A313" s="117" t="s">
        <v>48</v>
      </c>
      <c r="B313" s="117">
        <v>28</v>
      </c>
      <c r="C313" s="47" cm="1">
        <f t="array" ref="C313">IF($I$2="Раннее бронирование",
INDEX(GRID!$B$4:$BI$14,MATCH(C$7,GRID!$A$4:$A$14,0),MATCH(1,($U$2=GRID!$B$1:$BI$1)*(КАЛЕНДАРЬ!$AJ31=GRID!$B$3:$BI$3), 0))*GRID!$B$67,
ROUNDUP(INDEX(GRID!$B$4:$BI$14,MATCH(C$7,GRID!$A$4:$A$14,0),MATCH(1,($U$2=GRID!$B$1:$BI$1)*(КАЛЕНДАРЬ!$AJ31=GRID!$B$3:$BI$3),0))*GRID!$B$66*(1-GRID!$B$69),0))</f>
        <v>8976</v>
      </c>
      <c r="D313" s="48" cm="1">
        <f t="array" ref="D313">IF($I$2="Раннее бронирование",
INDEX(GRID!$B$17:$BI$27,MATCH(C$7,GRID!$A$17:$A$27,0),MATCH(1,($U$2=GRID!$B$1:$BI$1)*(КАЛЕНДАРЬ!$AJ31=GRID!$B$3:$BI$3), 0))*GRID!$B$67,
ROUNDUP(INDEX(GRID!$B$17:$BI$27,MATCH(C$7,GRID!$A$17:$A$27,0),MATCH(1,($U$2=GRID!$B$1:$BI$1)*(КАЛЕНДАРЬ!$AJ31=GRID!$B$3:$BI$3), 0))*GRID!$B$66*(1-GRID!$B$69),0))</f>
        <v>10676</v>
      </c>
      <c r="E313" s="47" cm="1">
        <f t="array" ref="E313">IF($I$2="Раннее бронирование",
INDEX(GRID!$B$4:$BI$14,MATCH(E$7,GRID!$A$4:$A$14,0),MATCH(1,($U$2=GRID!$B$1:$BI$1)*(КАЛЕНДАРЬ!$AJ31=GRID!$B$3:$BI$3), 0))*GRID!$B$67,
ROUNDUP(INDEX(GRID!$B$4:$BI$14,MATCH(E$7,GRID!$A$4:$A$14,0),MATCH(1,($U$2=GRID!$B$1:$BI$1)*(КАЛЕНДАРЬ!$AJ31=GRID!$B$3:$BI$3),0))*GRID!$B$66*(1-GRID!$B$69),0))</f>
        <v>9588</v>
      </c>
      <c r="F313" s="48" cm="1">
        <f t="array" ref="F313">IF($I$2="Раннее бронирование",
INDEX(GRID!$B$17:$BI$27,MATCH(E$7,GRID!$A$17:$A$27,0),MATCH(1,($U$2=GRID!$B$1:$BI$1)*(КАЛЕНДАРЬ!$AJ31=GRID!$B$3:$BI$3), 0))*GRID!$B$67,
ROUNDUP(INDEX(GRID!$B$17:$BI$27,MATCH(E$7,GRID!$A$17:$A$27,0),MATCH(1,($U$2=GRID!$B$1:$BI$1)*(КАЛЕНДАРЬ!$AJ31=GRID!$B$3:$BI$3), 0))*GRID!$B$66*(1-GRID!$B$69),0))</f>
        <v>11288</v>
      </c>
      <c r="G313" s="47" t="e" cm="1">
        <f t="array" ref="G313">IF($I$2="Раннее бронирование",
INDEX(GRID!$B$4:$BI$14,MATCH(G$7,GRID!$A$4:$A$14,0),MATCH(1,($U$2=GRID!$B$1:$BI$1)*(КАЛЕНДАРЬ!$AJ31=GRID!$B$3:$BI$3), 0))*GRID!$B$67,
ROUNDUP(INDEX(GRID!$B$4:$BI$14,MATCH(G$7,GRID!$A$4:$A$14,0),MATCH(1,($U$2=GRID!$B$1:$BI$1)*(КАЛЕНДАРЬ!$AJ31=GRID!$B$3:$BI$3),0))*GRID!$B$66*(1-GRID!$B$69),0))</f>
        <v>#N/A</v>
      </c>
      <c r="H313" s="48" t="e" cm="1">
        <f t="array" ref="H313">IF($I$2="Раннее бронирование",
INDEX(GRID!$B$17:$BI$27,MATCH(G$7,GRID!$A$17:$A$27,0),MATCH(1,($U$2=GRID!$B$1:$BI$1)*(КАЛЕНДАРЬ!$AJ31=GRID!$B$3:$BI$3), 0))*GRID!$B$67,
ROUNDUP(INDEX(GRID!$B$17:$BI$27,MATCH(G$7,GRID!$A$17:$A$27,0),MATCH(1,($U$2=GRID!$B$1:$BI$1)*(КАЛЕНДАРЬ!$AJ31=GRID!$B$3:$BI$3), 0))*GRID!$B$66*(1-GRID!$B$69),0))</f>
        <v>#N/A</v>
      </c>
      <c r="I313" s="47" t="e" cm="1">
        <f t="array" ref="I313">IF($I$2="Раннее бронирование",
INDEX(GRID!$B$4:$BI$14,MATCH(I$7,GRID!$A$4:$A$14,0),MATCH(1,($U$2=GRID!$B$1:$BI$1)*(КАЛЕНДАРЬ!$AJ31=GRID!$B$3:$BI$3), 0))*GRID!$B$67,
ROUNDUP(INDEX(GRID!$B$4:$BI$14,MATCH(I$7,GRID!$A$4:$A$14,0),MATCH(1,($U$2=GRID!$B$1:$BI$1)*(КАЛЕНДАРЬ!$AJ31=GRID!$B$3:$BI$3),0))*GRID!$B$66*(1-GRID!$B$69),0))</f>
        <v>#N/A</v>
      </c>
      <c r="J313" s="48" t="e" cm="1">
        <f t="array" ref="J313">IF($I$2="Раннее бронирование",
INDEX(GRID!$B$17:$BI$27,MATCH(I$7,GRID!$A$17:$A$27,0),MATCH(1,($U$2=GRID!$B$1:$BI$1)*(КАЛЕНДАРЬ!$AJ31=GRID!$B$3:$BI$3), 0))*GRID!$B$67,
ROUNDUP(INDEX(GRID!$B$17:$BI$27,MATCH(I$7,GRID!$A$17:$A$27,0),MATCH(1,($U$2=GRID!$B$1:$BI$1)*(КАЛЕНДАРЬ!$AJ31=GRID!$B$3:$BI$3), 0))*GRID!$B$66*(1-GRID!$B$69),0))</f>
        <v>#N/A</v>
      </c>
      <c r="K313" s="47" cm="1">
        <f t="array" ref="K313">IF($I$2="Раннее бронирование",
INDEX(GRID!$B$4:$BI$14,MATCH(K$7,GRID!$A$4:$A$14,0),MATCH(1,($U$2=GRID!$B$1:$BI$1)*(КАЛЕНДАРЬ!$AJ31=GRID!$B$3:$BI$3), 0))*GRID!$B$67,
ROUNDUP(INDEX(GRID!$B$4:$BI$14,MATCH(K$7,GRID!$A$4:$A$14,0),MATCH(1,($U$2=GRID!$B$1:$BI$1)*(КАЛЕНДАРЬ!$AJ31=GRID!$B$3:$BI$3),0))*GRID!$B$66*(1-GRID!$B$69),0))</f>
        <v>11492</v>
      </c>
      <c r="L313" s="48" cm="1">
        <f t="array" ref="L313">IF($I$2="Раннее бронирование",
INDEX(GRID!$B$17:$BI$27,MATCH(K$7,GRID!$A$17:$A$27,0),MATCH(1,($U$2=GRID!$B$1:$BI$1)*(КАЛЕНДАРЬ!$AJ31=GRID!$B$3:$BI$3), 0))*GRID!$B$67,
ROUNDUP(INDEX(GRID!$B$17:$BI$27,MATCH(K$7,GRID!$A$17:$A$27,0),MATCH(1,($U$2=GRID!$B$1:$BI$1)*(КАЛЕНДАРЬ!$AJ31=GRID!$B$3:$BI$3), 0))*GRID!$B$66*(1-GRID!$B$69),0))</f>
        <v>13192</v>
      </c>
      <c r="M313" s="47" cm="1">
        <f t="array" ref="M313">IF($I$2="Раннее бронирование",
INDEX(GRID!$B$4:$BI$14,MATCH(M$7,GRID!$A$4:$A$14,0),MATCH(1,($U$2=GRID!$B$1:$BI$1)*(КАЛЕНДАРЬ!$AJ31=GRID!$B$3:$BI$3), 0))*GRID!$B$67,
ROUNDUP(INDEX(GRID!$B$4:$BI$14,MATCH(M$7,GRID!$A$4:$A$14,0),MATCH(1,($U$2=GRID!$B$1:$BI$1)*(КАЛЕНДАРЬ!$AJ31=GRID!$B$3:$BI$3),0))*GRID!$B$66*(1-GRID!$B$69),0))</f>
        <v>12240</v>
      </c>
      <c r="N313" s="48" cm="1">
        <f t="array" ref="N313">IF($I$2="Раннее бронирование",
INDEX(GRID!$B$17:$BI$27,MATCH(M$7,GRID!$A$17:$A$27,0),MATCH(1,($U$2=GRID!$B$1:$BI$1)*(КАЛЕНДАРЬ!$AJ31=GRID!$B$3:$BI$3), 0))*GRID!$B$67,
ROUNDUP(INDEX(GRID!$B$17:$BI$27,MATCH(M$7,GRID!$A$17:$A$27,0),MATCH(1,($U$2=GRID!$B$1:$BI$1)*(КАЛЕНДАРЬ!$AJ31=GRID!$B$3:$BI$3), 0))*GRID!$B$66*(1-GRID!$B$69),0))</f>
        <v>13940</v>
      </c>
      <c r="O313" s="47" cm="1">
        <f t="array" ref="O313">IF($I$2="Раннее бронирование",
INDEX(GRID!$B$4:$BI$14,MATCH(O$7,GRID!$A$4:$A$14,0),MATCH(1,($U$2=GRID!$B$1:$BI$1)*(КАЛЕНДАРЬ!$AJ31=GRID!$B$3:$BI$3), 0))*GRID!$B$67,
ROUNDUP(INDEX(GRID!$B$4:$BI$14,MATCH(O$7,GRID!$A$4:$A$14,0),MATCH(1,($U$2=GRID!$B$1:$BI$1)*(КАЛЕНДАРЬ!$AJ31=GRID!$B$3:$BI$3),0))*GRID!$B$66*(1-GRID!$B$69),0))</f>
        <v>17884</v>
      </c>
      <c r="P313" s="48" cm="1">
        <f t="array" ref="P313">IF($I$2="Раннее бронирование",
INDEX(GRID!$B$17:$BI$27,MATCH(O$7,GRID!$A$17:$A$27,0),MATCH(1,($U$2=GRID!$B$1:$BI$1)*(КАЛЕНДАРЬ!$AJ31=GRID!$B$3:$BI$3), 0))*GRID!$B$67,
ROUNDUP(INDEX(GRID!$B$17:$BI$27,MATCH(O$7,GRID!$A$17:$A$27,0),MATCH(1,($U$2=GRID!$B$1:$BI$1)*(КАЛЕНДАРЬ!$AJ31=GRID!$B$3:$BI$3), 0))*GRID!$B$66*(1-GRID!$B$69),0))</f>
        <v>19584</v>
      </c>
      <c r="Q313" s="47" t="e" cm="1">
        <f t="array" ref="Q313">IF($I$2="Раннее бронирование",
INDEX(GRID!$B$4:$BI$14,MATCH(Q$7,GRID!$A$4:$A$14,0),MATCH(1,($U$2=GRID!$B$1:$BI$1)*(КАЛЕНДАРЬ!$AJ31=GRID!$B$3:$BI$3), 0))*GRID!$B$67,
ROUNDUP(INDEX(GRID!$B$4:$BI$14,MATCH(Q$7,GRID!$A$4:$A$14,0),MATCH(1,($U$2=GRID!$B$1:$BI$1)*(КАЛЕНДАРЬ!$AJ31=GRID!$B$3:$BI$3),0))*GRID!$B$66*(1-GRID!$B$69),0))</f>
        <v>#N/A</v>
      </c>
      <c r="R313" s="48" t="e" cm="1">
        <f t="array" ref="R313">IF($I$2="Раннее бронирование",
INDEX(GRID!$B$17:$BI$27,MATCH(Q$7,GRID!$A$17:$A$27,0),MATCH(1,($U$2=GRID!$B$1:$BI$1)*(КАЛЕНДАРЬ!$AJ31=GRID!$B$3:$BI$3), 0))*GRID!$B$67,
ROUNDUP(INDEX(GRID!$B$17:$BI$27,MATCH(Q$7,GRID!$A$17:$A$27,0),MATCH(1,($U$2=GRID!$B$1:$BI$1)*(КАЛЕНДАРЬ!$AJ31=GRID!$B$3:$BI$3), 0))*GRID!$B$66*(1-GRID!$B$69),0))</f>
        <v>#N/A</v>
      </c>
      <c r="S313" s="47" t="e" cm="1">
        <f t="array" ref="S313">IF($I$2="Раннее бронирование",
INDEX(GRID!$B$4:$BI$14,MATCH(S$7,GRID!$A$4:$A$14,0),MATCH(1,($U$2=GRID!$B$1:$BI$1)*(КАЛЕНДАРЬ!$AJ31=GRID!$B$3:$BI$3), 0))*GRID!$B$67,
ROUNDUP(INDEX(GRID!$B$4:$BI$14,MATCH(S$7,GRID!$A$4:$A$14,0),MATCH(1,($U$2=GRID!$B$1:$BI$1)*(КАЛЕНДАРЬ!$AJ31=GRID!$B$3:$BI$3),0))*GRID!$B$66*(1-GRID!$B$69),0))</f>
        <v>#N/A</v>
      </c>
      <c r="T313" s="48" t="e" cm="1">
        <f t="array" ref="T313">IF($I$2="Раннее бронирование",
INDEX(GRID!$B$17:$BI$27,MATCH(S$7,GRID!$A$17:$A$27,0),MATCH(1,($U$2=GRID!$B$1:$BI$1)*(КАЛЕНДАРЬ!$AJ31=GRID!$B$3:$BI$3), 0))*GRID!$B$67,
ROUNDUP(INDEX(GRID!$B$17:$BI$27,MATCH(S$7,GRID!$A$17:$A$27,0),MATCH(1,($U$2=GRID!$B$1:$BI$1)*(КАЛЕНДАРЬ!$AJ31=GRID!$B$3:$BI$3), 0))*GRID!$B$66*(1-GRID!$B$69),0))</f>
        <v>#N/A</v>
      </c>
      <c r="U313" s="47" cm="1">
        <f t="array" ref="U313">IF($I$2="Раннее бронирование",
INDEX(GRID!$B$4:$BI$14,MATCH(U$7,GRID!$A$4:$A$14,0),MATCH(1,($U$2=GRID!$B$1:$BI$1)*(КАЛЕНДАРЬ!$AJ31=GRID!$B$3:$BI$3), 0))*GRID!$B$67,
ROUNDUP(INDEX(GRID!$B$4:$BI$14,MATCH(U$7,GRID!$A$4:$A$14,0),MATCH(1,($U$2=GRID!$B$1:$BI$1)*(КАЛЕНДАРЬ!$AJ31=GRID!$B$3:$BI$3),0))*GRID!$B$66*(1-GRID!$B$69),0))</f>
        <v>27200</v>
      </c>
      <c r="V313" s="48" cm="1">
        <f t="array" ref="V313">IF($I$2="Раннее бронирование",
INDEX(GRID!$B$17:$BI$27,MATCH(U$7,GRID!$A$17:$A$27,0),MATCH(1,($U$2=GRID!$B$1:$BI$1)*(КАЛЕНДАРЬ!$AJ31=GRID!$B$3:$BI$3), 0))*GRID!$B$67,
ROUNDUP(INDEX(GRID!$B$17:$BI$27,MATCH(U$7,GRID!$A$17:$A$27,0),MATCH(1,($U$2=GRID!$B$1:$BI$1)*(КАЛЕНДАРЬ!$AJ31=GRID!$B$3:$BI$3), 0))*GRID!$B$66*(1-GRID!$B$69),0))</f>
        <v>28900</v>
      </c>
      <c r="W313" s="47" cm="1">
        <f t="array" ref="W313">IF($I$2="Раннее бронирование",
INDEX(GRID!$B$4:$BI$14,MATCH(W$7,GRID!$A$4:$A$14,0),MATCH(1,($U$2=GRID!$B$1:$BI$1)*(КАЛЕНДАРЬ!$AJ31=GRID!$B$3:$BI$3), 0))*GRID!$B$67,
ROUNDUP(INDEX(GRID!$B$4:$BI$14,MATCH(W$7,GRID!$A$4:$A$14,0),MATCH(1,($U$2=GRID!$B$1:$BI$1)*(КАЛЕНДАРЬ!$AJ31=GRID!$B$3:$BI$3),0))*GRID!$B$66*(1-GRID!$B$69),0))</f>
        <v>121040</v>
      </c>
      <c r="X313" s="48" cm="1">
        <f t="array" ref="X313">IF($I$2="Раннее бронирование",
INDEX(GRID!$B$17:$BI$27,MATCH(W$7,GRID!$A$17:$A$27,0),MATCH(1,($U$2=GRID!$B$1:$BI$1)*(КАЛЕНДАРЬ!$AJ31=GRID!$B$3:$BI$3), 0))*GRID!$B$67,
ROUNDUP(INDEX(GRID!$B$17:$BI$27,MATCH(W$7,GRID!$A$17:$A$27,0),MATCH(1,($U$2=GRID!$B$1:$BI$1)*(КАЛЕНДАРЬ!$AJ31=GRID!$B$3:$BI$3), 0))*GRID!$B$66*(1-GRID!$B$69),0))</f>
        <v>122740</v>
      </c>
    </row>
    <row r="314" spans="1:24" hidden="1" x14ac:dyDescent="0.2">
      <c r="A314" s="117" t="s">
        <v>42</v>
      </c>
      <c r="B314" s="117">
        <v>29</v>
      </c>
      <c r="C314" s="47" cm="1">
        <f t="array" ref="C314">IF($I$2="Раннее бронирование",
INDEX(GRID!$B$4:$BI$14,MATCH(C$7,GRID!$A$4:$A$14,0),MATCH(1,($U$2=GRID!$B$1:$BI$1)*(КАЛЕНДАРЬ!$AJ32=GRID!$B$3:$BI$3), 0))*GRID!$B$67,
ROUNDUP(INDEX(GRID!$B$4:$BI$14,MATCH(C$7,GRID!$A$4:$A$14,0),MATCH(1,($U$2=GRID!$B$1:$BI$1)*(КАЛЕНДАРЬ!$AJ32=GRID!$B$3:$BI$3),0))*GRID!$B$66*(1-GRID!$B$69),0))</f>
        <v>9180</v>
      </c>
      <c r="D314" s="48" cm="1">
        <f t="array" ref="D314">IF($I$2="Раннее бронирование",
INDEX(GRID!$B$17:$BI$27,MATCH(C$7,GRID!$A$17:$A$27,0),MATCH(1,($U$2=GRID!$B$1:$BI$1)*(КАЛЕНДАРЬ!$AJ32=GRID!$B$3:$BI$3), 0))*GRID!$B$67,
ROUNDUP(INDEX(GRID!$B$17:$BI$27,MATCH(C$7,GRID!$A$17:$A$27,0),MATCH(1,($U$2=GRID!$B$1:$BI$1)*(КАЛЕНДАРЬ!$AJ32=GRID!$B$3:$BI$3), 0))*GRID!$B$66*(1-GRID!$B$69),0))</f>
        <v>10880</v>
      </c>
      <c r="E314" s="47" cm="1">
        <f t="array" ref="E314">IF($I$2="Раннее бронирование",
INDEX(GRID!$B$4:$BI$14,MATCH(E$7,GRID!$A$4:$A$14,0),MATCH(1,($U$2=GRID!$B$1:$BI$1)*(КАЛЕНДАРЬ!$AJ32=GRID!$B$3:$BI$3), 0))*GRID!$B$67,
ROUNDUP(INDEX(GRID!$B$4:$BI$14,MATCH(E$7,GRID!$A$4:$A$14,0),MATCH(1,($U$2=GRID!$B$1:$BI$1)*(КАЛЕНДАРЬ!$AJ32=GRID!$B$3:$BI$3),0))*GRID!$B$66*(1-GRID!$B$69),0))</f>
        <v>9792</v>
      </c>
      <c r="F314" s="48" cm="1">
        <f t="array" ref="F314">IF($I$2="Раннее бронирование",
INDEX(GRID!$B$17:$BI$27,MATCH(E$7,GRID!$A$17:$A$27,0),MATCH(1,($U$2=GRID!$B$1:$BI$1)*(КАЛЕНДАРЬ!$AJ32=GRID!$B$3:$BI$3), 0))*GRID!$B$67,
ROUNDUP(INDEX(GRID!$B$17:$BI$27,MATCH(E$7,GRID!$A$17:$A$27,0),MATCH(1,($U$2=GRID!$B$1:$BI$1)*(КАЛЕНДАРЬ!$AJ32=GRID!$B$3:$BI$3), 0))*GRID!$B$66*(1-GRID!$B$69),0))</f>
        <v>11492</v>
      </c>
      <c r="G314" s="47" t="e" cm="1">
        <f t="array" ref="G314">IF($I$2="Раннее бронирование",
INDEX(GRID!$B$4:$BI$14,MATCH(G$7,GRID!$A$4:$A$14,0),MATCH(1,($U$2=GRID!$B$1:$BI$1)*(КАЛЕНДАРЬ!$AJ32=GRID!$B$3:$BI$3), 0))*GRID!$B$67,
ROUNDUP(INDEX(GRID!$B$4:$BI$14,MATCH(G$7,GRID!$A$4:$A$14,0),MATCH(1,($U$2=GRID!$B$1:$BI$1)*(КАЛЕНДАРЬ!$AJ32=GRID!$B$3:$BI$3),0))*GRID!$B$66*(1-GRID!$B$69),0))</f>
        <v>#N/A</v>
      </c>
      <c r="H314" s="48" t="e" cm="1">
        <f t="array" ref="H314">IF($I$2="Раннее бронирование",
INDEX(GRID!$B$17:$BI$27,MATCH(G$7,GRID!$A$17:$A$27,0),MATCH(1,($U$2=GRID!$B$1:$BI$1)*(КАЛЕНДАРЬ!$AJ32=GRID!$B$3:$BI$3), 0))*GRID!$B$67,
ROUNDUP(INDEX(GRID!$B$17:$BI$27,MATCH(G$7,GRID!$A$17:$A$27,0),MATCH(1,($U$2=GRID!$B$1:$BI$1)*(КАЛЕНДАРЬ!$AJ32=GRID!$B$3:$BI$3), 0))*GRID!$B$66*(1-GRID!$B$69),0))</f>
        <v>#N/A</v>
      </c>
      <c r="I314" s="47" t="e" cm="1">
        <f t="array" ref="I314">IF($I$2="Раннее бронирование",
INDEX(GRID!$B$4:$BI$14,MATCH(I$7,GRID!$A$4:$A$14,0),MATCH(1,($U$2=GRID!$B$1:$BI$1)*(КАЛЕНДАРЬ!$AJ32=GRID!$B$3:$BI$3), 0))*GRID!$B$67,
ROUNDUP(INDEX(GRID!$B$4:$BI$14,MATCH(I$7,GRID!$A$4:$A$14,0),MATCH(1,($U$2=GRID!$B$1:$BI$1)*(КАЛЕНДАРЬ!$AJ32=GRID!$B$3:$BI$3),0))*GRID!$B$66*(1-GRID!$B$69),0))</f>
        <v>#N/A</v>
      </c>
      <c r="J314" s="48" t="e" cm="1">
        <f t="array" ref="J314">IF($I$2="Раннее бронирование",
INDEX(GRID!$B$17:$BI$27,MATCH(I$7,GRID!$A$17:$A$27,0),MATCH(1,($U$2=GRID!$B$1:$BI$1)*(КАЛЕНДАРЬ!$AJ32=GRID!$B$3:$BI$3), 0))*GRID!$B$67,
ROUNDUP(INDEX(GRID!$B$17:$BI$27,MATCH(I$7,GRID!$A$17:$A$27,0),MATCH(1,($U$2=GRID!$B$1:$BI$1)*(КАЛЕНДАРЬ!$AJ32=GRID!$B$3:$BI$3), 0))*GRID!$B$66*(1-GRID!$B$69),0))</f>
        <v>#N/A</v>
      </c>
      <c r="K314" s="47" cm="1">
        <f t="array" ref="K314">IF($I$2="Раннее бронирование",
INDEX(GRID!$B$4:$BI$14,MATCH(K$7,GRID!$A$4:$A$14,0),MATCH(1,($U$2=GRID!$B$1:$BI$1)*(КАЛЕНДАРЬ!$AJ32=GRID!$B$3:$BI$3), 0))*GRID!$B$67,
ROUNDUP(INDEX(GRID!$B$4:$BI$14,MATCH(K$7,GRID!$A$4:$A$14,0),MATCH(1,($U$2=GRID!$B$1:$BI$1)*(КАЛЕНДАРЬ!$AJ32=GRID!$B$3:$BI$3),0))*GRID!$B$66*(1-GRID!$B$69),0))</f>
        <v>11968</v>
      </c>
      <c r="L314" s="48" cm="1">
        <f t="array" ref="L314">IF($I$2="Раннее бронирование",
INDEX(GRID!$B$17:$BI$27,MATCH(K$7,GRID!$A$17:$A$27,0),MATCH(1,($U$2=GRID!$B$1:$BI$1)*(КАЛЕНДАРЬ!$AJ32=GRID!$B$3:$BI$3), 0))*GRID!$B$67,
ROUNDUP(INDEX(GRID!$B$17:$BI$27,MATCH(K$7,GRID!$A$17:$A$27,0),MATCH(1,($U$2=GRID!$B$1:$BI$1)*(КАЛЕНДАРЬ!$AJ32=GRID!$B$3:$BI$3), 0))*GRID!$B$66*(1-GRID!$B$69),0))</f>
        <v>13668</v>
      </c>
      <c r="M314" s="47" cm="1">
        <f t="array" ref="M314">IF($I$2="Раннее бронирование",
INDEX(GRID!$B$4:$BI$14,MATCH(M$7,GRID!$A$4:$A$14,0),MATCH(1,($U$2=GRID!$B$1:$BI$1)*(КАЛЕНДАРЬ!$AJ32=GRID!$B$3:$BI$3), 0))*GRID!$B$67,
ROUNDUP(INDEX(GRID!$B$4:$BI$14,MATCH(M$7,GRID!$A$4:$A$14,0),MATCH(1,($U$2=GRID!$B$1:$BI$1)*(КАЛЕНДАРЬ!$AJ32=GRID!$B$3:$BI$3),0))*GRID!$B$66*(1-GRID!$B$69),0))</f>
        <v>12784</v>
      </c>
      <c r="N314" s="48" cm="1">
        <f t="array" ref="N314">IF($I$2="Раннее бронирование",
INDEX(GRID!$B$17:$BI$27,MATCH(M$7,GRID!$A$17:$A$27,0),MATCH(1,($U$2=GRID!$B$1:$BI$1)*(КАЛЕНДАРЬ!$AJ32=GRID!$B$3:$BI$3), 0))*GRID!$B$67,
ROUNDUP(INDEX(GRID!$B$17:$BI$27,MATCH(M$7,GRID!$A$17:$A$27,0),MATCH(1,($U$2=GRID!$B$1:$BI$1)*(КАЛЕНДАРЬ!$AJ32=GRID!$B$3:$BI$3), 0))*GRID!$B$66*(1-GRID!$B$69),0))</f>
        <v>14484</v>
      </c>
      <c r="O314" s="47" cm="1">
        <f t="array" ref="O314">IF($I$2="Раннее бронирование",
INDEX(GRID!$B$4:$BI$14,MATCH(O$7,GRID!$A$4:$A$14,0),MATCH(1,($U$2=GRID!$B$1:$BI$1)*(КАЛЕНДАРЬ!$AJ32=GRID!$B$3:$BI$3), 0))*GRID!$B$67,
ROUNDUP(INDEX(GRID!$B$4:$BI$14,MATCH(O$7,GRID!$A$4:$A$14,0),MATCH(1,($U$2=GRID!$B$1:$BI$1)*(КАЛЕНДАРЬ!$AJ32=GRID!$B$3:$BI$3),0))*GRID!$B$66*(1-GRID!$B$69),0))</f>
        <v>18224</v>
      </c>
      <c r="P314" s="48" cm="1">
        <f t="array" ref="P314">IF($I$2="Раннее бронирование",
INDEX(GRID!$B$17:$BI$27,MATCH(O$7,GRID!$A$17:$A$27,0),MATCH(1,($U$2=GRID!$B$1:$BI$1)*(КАЛЕНДАРЬ!$AJ32=GRID!$B$3:$BI$3), 0))*GRID!$B$67,
ROUNDUP(INDEX(GRID!$B$17:$BI$27,MATCH(O$7,GRID!$A$17:$A$27,0),MATCH(1,($U$2=GRID!$B$1:$BI$1)*(КАЛЕНДАРЬ!$AJ32=GRID!$B$3:$BI$3), 0))*GRID!$B$66*(1-GRID!$B$69),0))</f>
        <v>19924</v>
      </c>
      <c r="Q314" s="47" t="e" cm="1">
        <f t="array" ref="Q314">IF($I$2="Раннее бронирование",
INDEX(GRID!$B$4:$BI$14,MATCH(Q$7,GRID!$A$4:$A$14,0),MATCH(1,($U$2=GRID!$B$1:$BI$1)*(КАЛЕНДАРЬ!$AJ32=GRID!$B$3:$BI$3), 0))*GRID!$B$67,
ROUNDUP(INDEX(GRID!$B$4:$BI$14,MATCH(Q$7,GRID!$A$4:$A$14,0),MATCH(1,($U$2=GRID!$B$1:$BI$1)*(КАЛЕНДАРЬ!$AJ32=GRID!$B$3:$BI$3),0))*GRID!$B$66*(1-GRID!$B$69),0))</f>
        <v>#N/A</v>
      </c>
      <c r="R314" s="48" t="e" cm="1">
        <f t="array" ref="R314">IF($I$2="Раннее бронирование",
INDEX(GRID!$B$17:$BI$27,MATCH(Q$7,GRID!$A$17:$A$27,0),MATCH(1,($U$2=GRID!$B$1:$BI$1)*(КАЛЕНДАРЬ!$AJ32=GRID!$B$3:$BI$3), 0))*GRID!$B$67,
ROUNDUP(INDEX(GRID!$B$17:$BI$27,MATCH(Q$7,GRID!$A$17:$A$27,0),MATCH(1,($U$2=GRID!$B$1:$BI$1)*(КАЛЕНДАРЬ!$AJ32=GRID!$B$3:$BI$3), 0))*GRID!$B$66*(1-GRID!$B$69),0))</f>
        <v>#N/A</v>
      </c>
      <c r="S314" s="47" t="e" cm="1">
        <f t="array" ref="S314">IF($I$2="Раннее бронирование",
INDEX(GRID!$B$4:$BI$14,MATCH(S$7,GRID!$A$4:$A$14,0),MATCH(1,($U$2=GRID!$B$1:$BI$1)*(КАЛЕНДАРЬ!$AJ32=GRID!$B$3:$BI$3), 0))*GRID!$B$67,
ROUNDUP(INDEX(GRID!$B$4:$BI$14,MATCH(S$7,GRID!$A$4:$A$14,0),MATCH(1,($U$2=GRID!$B$1:$BI$1)*(КАЛЕНДАРЬ!$AJ32=GRID!$B$3:$BI$3),0))*GRID!$B$66*(1-GRID!$B$69),0))</f>
        <v>#N/A</v>
      </c>
      <c r="T314" s="48" t="e" cm="1">
        <f t="array" ref="T314">IF($I$2="Раннее бронирование",
INDEX(GRID!$B$17:$BI$27,MATCH(S$7,GRID!$A$17:$A$27,0),MATCH(1,($U$2=GRID!$B$1:$BI$1)*(КАЛЕНДАРЬ!$AJ32=GRID!$B$3:$BI$3), 0))*GRID!$B$67,
ROUNDUP(INDEX(GRID!$B$17:$BI$27,MATCH(S$7,GRID!$A$17:$A$27,0),MATCH(1,($U$2=GRID!$B$1:$BI$1)*(КАЛЕНДАРЬ!$AJ32=GRID!$B$3:$BI$3), 0))*GRID!$B$66*(1-GRID!$B$69),0))</f>
        <v>#N/A</v>
      </c>
      <c r="U314" s="47" cm="1">
        <f t="array" ref="U314">IF($I$2="Раннее бронирование",
INDEX(GRID!$B$4:$BI$14,MATCH(U$7,GRID!$A$4:$A$14,0),MATCH(1,($U$2=GRID!$B$1:$BI$1)*(КАЛЕНДАРЬ!$AJ32=GRID!$B$3:$BI$3), 0))*GRID!$B$67,
ROUNDUP(INDEX(GRID!$B$4:$BI$14,MATCH(U$7,GRID!$A$4:$A$14,0),MATCH(1,($U$2=GRID!$B$1:$BI$1)*(КАЛЕНДАРЬ!$AJ32=GRID!$B$3:$BI$3),0))*GRID!$B$66*(1-GRID!$B$69),0))</f>
        <v>27880</v>
      </c>
      <c r="V314" s="48" cm="1">
        <f t="array" ref="V314">IF($I$2="Раннее бронирование",
INDEX(GRID!$B$17:$BI$27,MATCH(U$7,GRID!$A$17:$A$27,0),MATCH(1,($U$2=GRID!$B$1:$BI$1)*(КАЛЕНДАРЬ!$AJ32=GRID!$B$3:$BI$3), 0))*GRID!$B$67,
ROUNDUP(INDEX(GRID!$B$17:$BI$27,MATCH(U$7,GRID!$A$17:$A$27,0),MATCH(1,($U$2=GRID!$B$1:$BI$1)*(КАЛЕНДАРЬ!$AJ32=GRID!$B$3:$BI$3), 0))*GRID!$B$66*(1-GRID!$B$69),0))</f>
        <v>29580</v>
      </c>
      <c r="W314" s="47" cm="1">
        <f t="array" ref="W314">IF($I$2="Раннее бронирование",
INDEX(GRID!$B$4:$BI$14,MATCH(W$7,GRID!$A$4:$A$14,0),MATCH(1,($U$2=GRID!$B$1:$BI$1)*(КАЛЕНДАРЬ!$AJ32=GRID!$B$3:$BI$3), 0))*GRID!$B$67,
ROUNDUP(INDEX(GRID!$B$4:$BI$14,MATCH(W$7,GRID!$A$4:$A$14,0),MATCH(1,($U$2=GRID!$B$1:$BI$1)*(КАЛЕНДАРЬ!$AJ32=GRID!$B$3:$BI$3),0))*GRID!$B$66*(1-GRID!$B$69),0))</f>
        <v>123080</v>
      </c>
      <c r="X314" s="48" cm="1">
        <f t="array" ref="X314">IF($I$2="Раннее бронирование",
INDEX(GRID!$B$17:$BI$27,MATCH(W$7,GRID!$A$17:$A$27,0),MATCH(1,($U$2=GRID!$B$1:$BI$1)*(КАЛЕНДАРЬ!$AJ32=GRID!$B$3:$BI$3), 0))*GRID!$B$67,
ROUNDUP(INDEX(GRID!$B$17:$BI$27,MATCH(W$7,GRID!$A$17:$A$27,0),MATCH(1,($U$2=GRID!$B$1:$BI$1)*(КАЛЕНДАРЬ!$AJ32=GRID!$B$3:$BI$3), 0))*GRID!$B$66*(1-GRID!$B$69),0))</f>
        <v>124780</v>
      </c>
    </row>
    <row r="315" spans="1:24" hidden="1" x14ac:dyDescent="0.2">
      <c r="A315" s="117" t="s">
        <v>43</v>
      </c>
      <c r="B315" s="117">
        <v>30</v>
      </c>
      <c r="C315" s="47" cm="1">
        <f t="array" ref="C315">IF($I$2="Раннее бронирование",
INDEX(GRID!$B$4:$BI$14,MATCH(C$7,GRID!$A$4:$A$14,0),MATCH(1,($U$2=GRID!$B$1:$BI$1)*(КАЛЕНДАРЬ!$AJ33=GRID!$B$3:$BI$3), 0))*GRID!$B$67,
ROUNDUP(INDEX(GRID!$B$4:$BI$14,MATCH(C$7,GRID!$A$4:$A$14,0),MATCH(1,($U$2=GRID!$B$1:$BI$1)*(КАЛЕНДАРЬ!$AJ33=GRID!$B$3:$BI$3),0))*GRID!$B$66*(1-GRID!$B$69),0))</f>
        <v>13600</v>
      </c>
      <c r="D315" s="48" cm="1">
        <f t="array" ref="D315">IF($I$2="Раннее бронирование",
INDEX(GRID!$B$17:$BI$27,MATCH(C$7,GRID!$A$17:$A$27,0),MATCH(1,($U$2=GRID!$B$1:$BI$1)*(КАЛЕНДАРЬ!$AJ33=GRID!$B$3:$BI$3), 0))*GRID!$B$67,
ROUNDUP(INDEX(GRID!$B$17:$BI$27,MATCH(C$7,GRID!$A$17:$A$27,0),MATCH(1,($U$2=GRID!$B$1:$BI$1)*(КАЛЕНДАРЬ!$AJ33=GRID!$B$3:$BI$3), 0))*GRID!$B$66*(1-GRID!$B$69),0))</f>
        <v>15300</v>
      </c>
      <c r="E315" s="47" cm="1">
        <f t="array" ref="E315">IF($I$2="Раннее бронирование",
INDEX(GRID!$B$4:$BI$14,MATCH(E$7,GRID!$A$4:$A$14,0),MATCH(1,($U$2=GRID!$B$1:$BI$1)*(КАЛЕНДАРЬ!$AJ33=GRID!$B$3:$BI$3), 0))*GRID!$B$67,
ROUNDUP(INDEX(GRID!$B$4:$BI$14,MATCH(E$7,GRID!$A$4:$A$14,0),MATCH(1,($U$2=GRID!$B$1:$BI$1)*(КАЛЕНДАРЬ!$AJ33=GRID!$B$3:$BI$3),0))*GRID!$B$66*(1-GRID!$B$69),0))</f>
        <v>14960</v>
      </c>
      <c r="F315" s="48" cm="1">
        <f t="array" ref="F315">IF($I$2="Раннее бронирование",
INDEX(GRID!$B$17:$BI$27,MATCH(E$7,GRID!$A$17:$A$27,0),MATCH(1,($U$2=GRID!$B$1:$BI$1)*(КАЛЕНДАРЬ!$AJ33=GRID!$B$3:$BI$3), 0))*GRID!$B$67,
ROUNDUP(INDEX(GRID!$B$17:$BI$27,MATCH(E$7,GRID!$A$17:$A$27,0),MATCH(1,($U$2=GRID!$B$1:$BI$1)*(КАЛЕНДАРЬ!$AJ33=GRID!$B$3:$BI$3), 0))*GRID!$B$66*(1-GRID!$B$69),0))</f>
        <v>16660</v>
      </c>
      <c r="G315" s="47" t="e" cm="1">
        <f t="array" ref="G315">IF($I$2="Раннее бронирование",
INDEX(GRID!$B$4:$BI$14,MATCH(G$7,GRID!$A$4:$A$14,0),MATCH(1,($U$2=GRID!$B$1:$BI$1)*(КАЛЕНДАРЬ!$AJ33=GRID!$B$3:$BI$3), 0))*GRID!$B$67,
ROUNDUP(INDEX(GRID!$B$4:$BI$14,MATCH(G$7,GRID!$A$4:$A$14,0),MATCH(1,($U$2=GRID!$B$1:$BI$1)*(КАЛЕНДАРЬ!$AJ33=GRID!$B$3:$BI$3),0))*GRID!$B$66*(1-GRID!$B$69),0))</f>
        <v>#N/A</v>
      </c>
      <c r="H315" s="48" t="e" cm="1">
        <f t="array" ref="H315">IF($I$2="Раннее бронирование",
INDEX(GRID!$B$17:$BI$27,MATCH(G$7,GRID!$A$17:$A$27,0),MATCH(1,($U$2=GRID!$B$1:$BI$1)*(КАЛЕНДАРЬ!$AJ33=GRID!$B$3:$BI$3), 0))*GRID!$B$67,
ROUNDUP(INDEX(GRID!$B$17:$BI$27,MATCH(G$7,GRID!$A$17:$A$27,0),MATCH(1,($U$2=GRID!$B$1:$BI$1)*(КАЛЕНДАРЬ!$AJ33=GRID!$B$3:$BI$3), 0))*GRID!$B$66*(1-GRID!$B$69),0))</f>
        <v>#N/A</v>
      </c>
      <c r="I315" s="47" t="e" cm="1">
        <f t="array" ref="I315">IF($I$2="Раннее бронирование",
INDEX(GRID!$B$4:$BI$14,MATCH(I$7,GRID!$A$4:$A$14,0),MATCH(1,($U$2=GRID!$B$1:$BI$1)*(КАЛЕНДАРЬ!$AJ33=GRID!$B$3:$BI$3), 0))*GRID!$B$67,
ROUNDUP(INDEX(GRID!$B$4:$BI$14,MATCH(I$7,GRID!$A$4:$A$14,0),MATCH(1,($U$2=GRID!$B$1:$BI$1)*(КАЛЕНДАРЬ!$AJ33=GRID!$B$3:$BI$3),0))*GRID!$B$66*(1-GRID!$B$69),0))</f>
        <v>#N/A</v>
      </c>
      <c r="J315" s="48" t="e" cm="1">
        <f t="array" ref="J315">IF($I$2="Раннее бронирование",
INDEX(GRID!$B$17:$BI$27,MATCH(I$7,GRID!$A$17:$A$27,0),MATCH(1,($U$2=GRID!$B$1:$BI$1)*(КАЛЕНДАРЬ!$AJ33=GRID!$B$3:$BI$3), 0))*GRID!$B$67,
ROUNDUP(INDEX(GRID!$B$17:$BI$27,MATCH(I$7,GRID!$A$17:$A$27,0),MATCH(1,($U$2=GRID!$B$1:$BI$1)*(КАЛЕНДАРЬ!$AJ33=GRID!$B$3:$BI$3), 0))*GRID!$B$66*(1-GRID!$B$69),0))</f>
        <v>#N/A</v>
      </c>
      <c r="K315" s="47" cm="1">
        <f t="array" ref="K315">IF($I$2="Раннее бронирование",
INDEX(GRID!$B$4:$BI$14,MATCH(K$7,GRID!$A$4:$A$14,0),MATCH(1,($U$2=GRID!$B$1:$BI$1)*(КАЛЕНДАРЬ!$AJ33=GRID!$B$3:$BI$3), 0))*GRID!$B$67,
ROUNDUP(INDEX(GRID!$B$4:$BI$14,MATCH(K$7,GRID!$A$4:$A$14,0),MATCH(1,($U$2=GRID!$B$1:$BI$1)*(КАЛЕНДАРЬ!$AJ33=GRID!$B$3:$BI$3),0))*GRID!$B$66*(1-GRID!$B$69),0))</f>
        <v>19924</v>
      </c>
      <c r="L315" s="48" cm="1">
        <f t="array" ref="L315">IF($I$2="Раннее бронирование",
INDEX(GRID!$B$17:$BI$27,MATCH(K$7,GRID!$A$17:$A$27,0),MATCH(1,($U$2=GRID!$B$1:$BI$1)*(КАЛЕНДАРЬ!$AJ33=GRID!$B$3:$BI$3), 0))*GRID!$B$67,
ROUNDUP(INDEX(GRID!$B$17:$BI$27,MATCH(K$7,GRID!$A$17:$A$27,0),MATCH(1,($U$2=GRID!$B$1:$BI$1)*(КАЛЕНДАРЬ!$AJ33=GRID!$B$3:$BI$3), 0))*GRID!$B$66*(1-GRID!$B$69),0))</f>
        <v>21624</v>
      </c>
      <c r="M315" s="47" cm="1">
        <f t="array" ref="M315">IF($I$2="Раннее бронирование",
INDEX(GRID!$B$4:$BI$14,MATCH(M$7,GRID!$A$4:$A$14,0),MATCH(1,($U$2=GRID!$B$1:$BI$1)*(КАЛЕНДАРЬ!$AJ33=GRID!$B$3:$BI$3), 0))*GRID!$B$67,
ROUNDUP(INDEX(GRID!$B$4:$BI$14,MATCH(M$7,GRID!$A$4:$A$14,0),MATCH(1,($U$2=GRID!$B$1:$BI$1)*(КАЛЕНДАРЬ!$AJ33=GRID!$B$3:$BI$3),0))*GRID!$B$66*(1-GRID!$B$69),0))</f>
        <v>21964</v>
      </c>
      <c r="N315" s="48" cm="1">
        <f t="array" ref="N315">IF($I$2="Раннее бронирование",
INDEX(GRID!$B$17:$BI$27,MATCH(M$7,GRID!$A$17:$A$27,0),MATCH(1,($U$2=GRID!$B$1:$BI$1)*(КАЛЕНДАРЬ!$AJ33=GRID!$B$3:$BI$3), 0))*GRID!$B$67,
ROUNDUP(INDEX(GRID!$B$17:$BI$27,MATCH(M$7,GRID!$A$17:$A$27,0),MATCH(1,($U$2=GRID!$B$1:$BI$1)*(КАЛЕНДАРЬ!$AJ33=GRID!$B$3:$BI$3), 0))*GRID!$B$66*(1-GRID!$B$69),0))</f>
        <v>23664</v>
      </c>
      <c r="O315" s="47" cm="1">
        <f t="array" ref="O315">IF($I$2="Раннее бронирование",
INDEX(GRID!$B$4:$BI$14,MATCH(O$7,GRID!$A$4:$A$14,0),MATCH(1,($U$2=GRID!$B$1:$BI$1)*(КАЛЕНДАРЬ!$AJ33=GRID!$B$3:$BI$3), 0))*GRID!$B$67,
ROUNDUP(INDEX(GRID!$B$4:$BI$14,MATCH(O$7,GRID!$A$4:$A$14,0),MATCH(1,($U$2=GRID!$B$1:$BI$1)*(КАЛЕНДАРЬ!$AJ33=GRID!$B$3:$BI$3),0))*GRID!$B$66*(1-GRID!$B$69),0))</f>
        <v>26656</v>
      </c>
      <c r="P315" s="48" cm="1">
        <f t="array" ref="P315">IF($I$2="Раннее бронирование",
INDEX(GRID!$B$17:$BI$27,MATCH(O$7,GRID!$A$17:$A$27,0),MATCH(1,($U$2=GRID!$B$1:$BI$1)*(КАЛЕНДАРЬ!$AJ33=GRID!$B$3:$BI$3), 0))*GRID!$B$67,
ROUNDUP(INDEX(GRID!$B$17:$BI$27,MATCH(O$7,GRID!$A$17:$A$27,0),MATCH(1,($U$2=GRID!$B$1:$BI$1)*(КАЛЕНДАРЬ!$AJ33=GRID!$B$3:$BI$3), 0))*GRID!$B$66*(1-GRID!$B$69),0))</f>
        <v>28356</v>
      </c>
      <c r="Q315" s="47" t="e" cm="1">
        <f t="array" ref="Q315">IF($I$2="Раннее бронирование",
INDEX(GRID!$B$4:$BI$14,MATCH(Q$7,GRID!$A$4:$A$14,0),MATCH(1,($U$2=GRID!$B$1:$BI$1)*(КАЛЕНДАРЬ!$AJ33=GRID!$B$3:$BI$3), 0))*GRID!$B$67,
ROUNDUP(INDEX(GRID!$B$4:$BI$14,MATCH(Q$7,GRID!$A$4:$A$14,0),MATCH(1,($U$2=GRID!$B$1:$BI$1)*(КАЛЕНДАРЬ!$AJ33=GRID!$B$3:$BI$3),0))*GRID!$B$66*(1-GRID!$B$69),0))</f>
        <v>#N/A</v>
      </c>
      <c r="R315" s="48" t="e" cm="1">
        <f t="array" ref="R315">IF($I$2="Раннее бронирование",
INDEX(GRID!$B$17:$BI$27,MATCH(Q$7,GRID!$A$17:$A$27,0),MATCH(1,($U$2=GRID!$B$1:$BI$1)*(КАЛЕНДАРЬ!$AJ33=GRID!$B$3:$BI$3), 0))*GRID!$B$67,
ROUNDUP(INDEX(GRID!$B$17:$BI$27,MATCH(Q$7,GRID!$A$17:$A$27,0),MATCH(1,($U$2=GRID!$B$1:$BI$1)*(КАЛЕНДАРЬ!$AJ33=GRID!$B$3:$BI$3), 0))*GRID!$B$66*(1-GRID!$B$69),0))</f>
        <v>#N/A</v>
      </c>
      <c r="S315" s="47" t="e" cm="1">
        <f t="array" ref="S315">IF($I$2="Раннее бронирование",
INDEX(GRID!$B$4:$BI$14,MATCH(S$7,GRID!$A$4:$A$14,0),MATCH(1,($U$2=GRID!$B$1:$BI$1)*(КАЛЕНДАРЬ!$AJ33=GRID!$B$3:$BI$3), 0))*GRID!$B$67,
ROUNDUP(INDEX(GRID!$B$4:$BI$14,MATCH(S$7,GRID!$A$4:$A$14,0),MATCH(1,($U$2=GRID!$B$1:$BI$1)*(КАЛЕНДАРЬ!$AJ33=GRID!$B$3:$BI$3),0))*GRID!$B$66*(1-GRID!$B$69),0))</f>
        <v>#N/A</v>
      </c>
      <c r="T315" s="48" t="e" cm="1">
        <f t="array" ref="T315">IF($I$2="Раннее бронирование",
INDEX(GRID!$B$17:$BI$27,MATCH(S$7,GRID!$A$17:$A$27,0),MATCH(1,($U$2=GRID!$B$1:$BI$1)*(КАЛЕНДАРЬ!$AJ33=GRID!$B$3:$BI$3), 0))*GRID!$B$67,
ROUNDUP(INDEX(GRID!$B$17:$BI$27,MATCH(S$7,GRID!$A$17:$A$27,0),MATCH(1,($U$2=GRID!$B$1:$BI$1)*(КАЛЕНДАРЬ!$AJ33=GRID!$B$3:$BI$3), 0))*GRID!$B$66*(1-GRID!$B$69),0))</f>
        <v>#N/A</v>
      </c>
      <c r="U315" s="47" cm="1">
        <f t="array" ref="U315">IF($I$2="Раннее бронирование",
INDEX(GRID!$B$4:$BI$14,MATCH(U$7,GRID!$A$4:$A$14,0),MATCH(1,($U$2=GRID!$B$1:$BI$1)*(КАЛЕНДАРЬ!$AJ33=GRID!$B$3:$BI$3), 0))*GRID!$B$67,
ROUNDUP(INDEX(GRID!$B$4:$BI$14,MATCH(U$7,GRID!$A$4:$A$14,0),MATCH(1,($U$2=GRID!$B$1:$BI$1)*(КАЛЕНДАРЬ!$AJ33=GRID!$B$3:$BI$3),0))*GRID!$B$66*(1-GRID!$B$69),0))</f>
        <v>41480</v>
      </c>
      <c r="V315" s="48" cm="1">
        <f t="array" ref="V315">IF($I$2="Раннее бронирование",
INDEX(GRID!$B$17:$BI$27,MATCH(U$7,GRID!$A$17:$A$27,0),MATCH(1,($U$2=GRID!$B$1:$BI$1)*(КАЛЕНДАРЬ!$AJ33=GRID!$B$3:$BI$3), 0))*GRID!$B$67,
ROUNDUP(INDEX(GRID!$B$17:$BI$27,MATCH(U$7,GRID!$A$17:$A$27,0),MATCH(1,($U$2=GRID!$B$1:$BI$1)*(КАЛЕНДАРЬ!$AJ33=GRID!$B$3:$BI$3), 0))*GRID!$B$66*(1-GRID!$B$69),0))</f>
        <v>43180</v>
      </c>
      <c r="W315" s="47" cm="1">
        <f t="array" ref="W315">IF($I$2="Раннее бронирование",
INDEX(GRID!$B$4:$BI$14,MATCH(W$7,GRID!$A$4:$A$14,0),MATCH(1,($U$2=GRID!$B$1:$BI$1)*(КАЛЕНДАРЬ!$AJ33=GRID!$B$3:$BI$3), 0))*GRID!$B$67,
ROUNDUP(INDEX(GRID!$B$4:$BI$14,MATCH(W$7,GRID!$A$4:$A$14,0),MATCH(1,($U$2=GRID!$B$1:$BI$1)*(КАЛЕНДАРЬ!$AJ33=GRID!$B$3:$BI$3),0))*GRID!$B$66*(1-GRID!$B$69),0))</f>
        <v>163880</v>
      </c>
      <c r="X315" s="48" cm="1">
        <f t="array" ref="X315">IF($I$2="Раннее бронирование",
INDEX(GRID!$B$17:$BI$27,MATCH(W$7,GRID!$A$17:$A$27,0),MATCH(1,($U$2=GRID!$B$1:$BI$1)*(КАЛЕНДАРЬ!$AJ33=GRID!$B$3:$BI$3), 0))*GRID!$B$67,
ROUNDUP(INDEX(GRID!$B$17:$BI$27,MATCH(W$7,GRID!$A$17:$A$27,0),MATCH(1,($U$2=GRID!$B$1:$BI$1)*(КАЛЕНДАРЬ!$AJ33=GRID!$B$3:$BI$3), 0))*GRID!$B$66*(1-GRID!$B$69),0))</f>
        <v>165580</v>
      </c>
    </row>
    <row r="316" spans="1:24" hidden="1" x14ac:dyDescent="0.2">
      <c r="A316" s="117" t="s">
        <v>44</v>
      </c>
      <c r="B316" s="117">
        <v>31</v>
      </c>
      <c r="C316" s="47" cm="1">
        <f t="array" ref="C316">IF($I$2="Раннее бронирование",
INDEX(GRID!$B$4:$BI$14,MATCH(C$7,GRID!$A$4:$A$14,0),MATCH(1,($U$2=GRID!$B$1:$BI$1)*(КАЛЕНДАРЬ!$AJ34=GRID!$B$3:$BI$3), 0))*GRID!$B$67,
ROUNDUP(INDEX(GRID!$B$4:$BI$14,MATCH(C$7,GRID!$A$4:$A$14,0),MATCH(1,($U$2=GRID!$B$1:$BI$1)*(КАЛЕНДАРЬ!$AJ34=GRID!$B$3:$BI$3),0))*GRID!$B$66*(1-GRID!$B$69),0))</f>
        <v>19720</v>
      </c>
      <c r="D316" s="48" cm="1">
        <f t="array" ref="D316">IF($I$2="Раннее бронирование",
INDEX(GRID!$B$17:$BI$27,MATCH(C$7,GRID!$A$17:$A$27,0),MATCH(1,($U$2=GRID!$B$1:$BI$1)*(КАЛЕНДАРЬ!$AJ34=GRID!$B$3:$BI$3), 0))*GRID!$B$67,
ROUNDUP(INDEX(GRID!$B$17:$BI$27,MATCH(C$7,GRID!$A$17:$A$27,0),MATCH(1,($U$2=GRID!$B$1:$BI$1)*(КАЛЕНДАРЬ!$AJ34=GRID!$B$3:$BI$3), 0))*GRID!$B$66*(1-GRID!$B$69),0))</f>
        <v>21420</v>
      </c>
      <c r="E316" s="47" cm="1">
        <f t="array" ref="E316">IF($I$2="Раннее бронирование",
INDEX(GRID!$B$4:$BI$14,MATCH(E$7,GRID!$A$4:$A$14,0),MATCH(1,($U$2=GRID!$B$1:$BI$1)*(КАЛЕНДАРЬ!$AJ34=GRID!$B$3:$BI$3), 0))*GRID!$B$67,
ROUNDUP(INDEX(GRID!$B$4:$BI$14,MATCH(E$7,GRID!$A$4:$A$14,0),MATCH(1,($U$2=GRID!$B$1:$BI$1)*(КАЛЕНДАРЬ!$AJ34=GRID!$B$3:$BI$3),0))*GRID!$B$66*(1-GRID!$B$69),0))</f>
        <v>22032</v>
      </c>
      <c r="F316" s="48" cm="1">
        <f t="array" ref="F316">IF($I$2="Раннее бронирование",
INDEX(GRID!$B$17:$BI$27,MATCH(E$7,GRID!$A$17:$A$27,0),MATCH(1,($U$2=GRID!$B$1:$BI$1)*(КАЛЕНДАРЬ!$AJ34=GRID!$B$3:$BI$3), 0))*GRID!$B$67,
ROUNDUP(INDEX(GRID!$B$17:$BI$27,MATCH(E$7,GRID!$A$17:$A$27,0),MATCH(1,($U$2=GRID!$B$1:$BI$1)*(КАЛЕНДАРЬ!$AJ34=GRID!$B$3:$BI$3), 0))*GRID!$B$66*(1-GRID!$B$69),0))</f>
        <v>23732</v>
      </c>
      <c r="G316" s="47" t="e" cm="1">
        <f t="array" ref="G316">IF($I$2="Раннее бронирование",
INDEX(GRID!$B$4:$BI$14,MATCH(G$7,GRID!$A$4:$A$14,0),MATCH(1,($U$2=GRID!$B$1:$BI$1)*(КАЛЕНДАРЬ!$AJ34=GRID!$B$3:$BI$3), 0))*GRID!$B$67,
ROUNDUP(INDEX(GRID!$B$4:$BI$14,MATCH(G$7,GRID!$A$4:$A$14,0),MATCH(1,($U$2=GRID!$B$1:$BI$1)*(КАЛЕНДАРЬ!$AJ34=GRID!$B$3:$BI$3),0))*GRID!$B$66*(1-GRID!$B$69),0))</f>
        <v>#N/A</v>
      </c>
      <c r="H316" s="48" t="e" cm="1">
        <f t="array" ref="H316">IF($I$2="Раннее бронирование",
INDEX(GRID!$B$17:$BI$27,MATCH(G$7,GRID!$A$17:$A$27,0),MATCH(1,($U$2=GRID!$B$1:$BI$1)*(КАЛЕНДАРЬ!$AJ34=GRID!$B$3:$BI$3), 0))*GRID!$B$67,
ROUNDUP(INDEX(GRID!$B$17:$BI$27,MATCH(G$7,GRID!$A$17:$A$27,0),MATCH(1,($U$2=GRID!$B$1:$BI$1)*(КАЛЕНДАРЬ!$AJ34=GRID!$B$3:$BI$3), 0))*GRID!$B$66*(1-GRID!$B$69),0))</f>
        <v>#N/A</v>
      </c>
      <c r="I316" s="47" t="e" cm="1">
        <f t="array" ref="I316">IF($I$2="Раннее бронирование",
INDEX(GRID!$B$4:$BI$14,MATCH(I$7,GRID!$A$4:$A$14,0),MATCH(1,($U$2=GRID!$B$1:$BI$1)*(КАЛЕНДАРЬ!$AJ34=GRID!$B$3:$BI$3), 0))*GRID!$B$67,
ROUNDUP(INDEX(GRID!$B$4:$BI$14,MATCH(I$7,GRID!$A$4:$A$14,0),MATCH(1,($U$2=GRID!$B$1:$BI$1)*(КАЛЕНДАРЬ!$AJ34=GRID!$B$3:$BI$3),0))*GRID!$B$66*(1-GRID!$B$69),0))</f>
        <v>#N/A</v>
      </c>
      <c r="J316" s="48" t="e" cm="1">
        <f t="array" ref="J316">IF($I$2="Раннее бронирование",
INDEX(GRID!$B$17:$BI$27,MATCH(I$7,GRID!$A$17:$A$27,0),MATCH(1,($U$2=GRID!$B$1:$BI$1)*(КАЛЕНДАРЬ!$AJ34=GRID!$B$3:$BI$3), 0))*GRID!$B$67,
ROUNDUP(INDEX(GRID!$B$17:$BI$27,MATCH(I$7,GRID!$A$17:$A$27,0),MATCH(1,($U$2=GRID!$B$1:$BI$1)*(КАЛЕНДАРЬ!$AJ34=GRID!$B$3:$BI$3), 0))*GRID!$B$66*(1-GRID!$B$69),0))</f>
        <v>#N/A</v>
      </c>
      <c r="K316" s="47" cm="1">
        <f t="array" ref="K316">IF($I$2="Раннее бронирование",
INDEX(GRID!$B$4:$BI$14,MATCH(K$7,GRID!$A$4:$A$14,0),MATCH(1,($U$2=GRID!$B$1:$BI$1)*(КАЛЕНДАРЬ!$AJ34=GRID!$B$3:$BI$3), 0))*GRID!$B$67,
ROUNDUP(INDEX(GRID!$B$4:$BI$14,MATCH(K$7,GRID!$A$4:$A$14,0),MATCH(1,($U$2=GRID!$B$1:$BI$1)*(КАЛЕНДАРЬ!$AJ34=GRID!$B$3:$BI$3),0))*GRID!$B$66*(1-GRID!$B$69),0))</f>
        <v>30464</v>
      </c>
      <c r="L316" s="48" cm="1">
        <f t="array" ref="L316">IF($I$2="Раннее бронирование",
INDEX(GRID!$B$17:$BI$27,MATCH(K$7,GRID!$A$17:$A$27,0),MATCH(1,($U$2=GRID!$B$1:$BI$1)*(КАЛЕНДАРЬ!$AJ34=GRID!$B$3:$BI$3), 0))*GRID!$B$67,
ROUNDUP(INDEX(GRID!$B$17:$BI$27,MATCH(K$7,GRID!$A$17:$A$27,0),MATCH(1,($U$2=GRID!$B$1:$BI$1)*(КАЛЕНДАРЬ!$AJ34=GRID!$B$3:$BI$3), 0))*GRID!$B$66*(1-GRID!$B$69),0))</f>
        <v>32164</v>
      </c>
      <c r="M316" s="47" cm="1">
        <f t="array" ref="M316">IF($I$2="Раннее бронирование",
INDEX(GRID!$B$4:$BI$14,MATCH(M$7,GRID!$A$4:$A$14,0),MATCH(1,($U$2=GRID!$B$1:$BI$1)*(КАЛЕНДАРЬ!$AJ34=GRID!$B$3:$BI$3), 0))*GRID!$B$67,
ROUNDUP(INDEX(GRID!$B$4:$BI$14,MATCH(M$7,GRID!$A$4:$A$14,0),MATCH(1,($U$2=GRID!$B$1:$BI$1)*(КАЛЕНДАРЬ!$AJ34=GRID!$B$3:$BI$3),0))*GRID!$B$66*(1-GRID!$B$69),0))</f>
        <v>34000</v>
      </c>
      <c r="N316" s="48" cm="1">
        <f t="array" ref="N316">IF($I$2="Раннее бронирование",
INDEX(GRID!$B$17:$BI$27,MATCH(M$7,GRID!$A$17:$A$27,0),MATCH(1,($U$2=GRID!$B$1:$BI$1)*(КАЛЕНДАРЬ!$AJ34=GRID!$B$3:$BI$3), 0))*GRID!$B$67,
ROUNDUP(INDEX(GRID!$B$17:$BI$27,MATCH(M$7,GRID!$A$17:$A$27,0),MATCH(1,($U$2=GRID!$B$1:$BI$1)*(КАЛЕНДАРЬ!$AJ34=GRID!$B$3:$BI$3), 0))*GRID!$B$66*(1-GRID!$B$69),0))</f>
        <v>35700</v>
      </c>
      <c r="O316" s="47" cm="1">
        <f t="array" ref="O316">IF($I$2="Раннее бронирование",
INDEX(GRID!$B$4:$BI$14,MATCH(O$7,GRID!$A$4:$A$14,0),MATCH(1,($U$2=GRID!$B$1:$BI$1)*(КАЛЕНДАРЬ!$AJ34=GRID!$B$3:$BI$3), 0))*GRID!$B$67,
ROUNDUP(INDEX(GRID!$B$4:$BI$14,MATCH(O$7,GRID!$A$4:$A$14,0),MATCH(1,($U$2=GRID!$B$1:$BI$1)*(КАЛЕНДАРЬ!$AJ34=GRID!$B$3:$BI$3),0))*GRID!$B$66*(1-GRID!$B$69),0))</f>
        <v>38420</v>
      </c>
      <c r="P316" s="48" cm="1">
        <f t="array" ref="P316">IF($I$2="Раннее бронирование",
INDEX(GRID!$B$17:$BI$27,MATCH(O$7,GRID!$A$17:$A$27,0),MATCH(1,($U$2=GRID!$B$1:$BI$1)*(КАЛЕНДАРЬ!$AJ34=GRID!$B$3:$BI$3), 0))*GRID!$B$67,
ROUNDUP(INDEX(GRID!$B$17:$BI$27,MATCH(O$7,GRID!$A$17:$A$27,0),MATCH(1,($U$2=GRID!$B$1:$BI$1)*(КАЛЕНДАРЬ!$AJ34=GRID!$B$3:$BI$3), 0))*GRID!$B$66*(1-GRID!$B$69),0))</f>
        <v>40120</v>
      </c>
      <c r="Q316" s="47" t="e" cm="1">
        <f t="array" ref="Q316">IF($I$2="Раннее бронирование",
INDEX(GRID!$B$4:$BI$14,MATCH(Q$7,GRID!$A$4:$A$14,0),MATCH(1,($U$2=GRID!$B$1:$BI$1)*(КАЛЕНДАРЬ!$AJ34=GRID!$B$3:$BI$3), 0))*GRID!$B$67,
ROUNDUP(INDEX(GRID!$B$4:$BI$14,MATCH(Q$7,GRID!$A$4:$A$14,0),MATCH(1,($U$2=GRID!$B$1:$BI$1)*(КАЛЕНДАРЬ!$AJ34=GRID!$B$3:$BI$3),0))*GRID!$B$66*(1-GRID!$B$69),0))</f>
        <v>#N/A</v>
      </c>
      <c r="R316" s="48" t="e" cm="1">
        <f t="array" ref="R316">IF($I$2="Раннее бронирование",
INDEX(GRID!$B$17:$BI$27,MATCH(Q$7,GRID!$A$17:$A$27,0),MATCH(1,($U$2=GRID!$B$1:$BI$1)*(КАЛЕНДАРЬ!$AJ34=GRID!$B$3:$BI$3), 0))*GRID!$B$67,
ROUNDUP(INDEX(GRID!$B$17:$BI$27,MATCH(Q$7,GRID!$A$17:$A$27,0),MATCH(1,($U$2=GRID!$B$1:$BI$1)*(КАЛЕНДАРЬ!$AJ34=GRID!$B$3:$BI$3), 0))*GRID!$B$66*(1-GRID!$B$69),0))</f>
        <v>#N/A</v>
      </c>
      <c r="S316" s="47" t="e" cm="1">
        <f t="array" ref="S316">IF($I$2="Раннее бронирование",
INDEX(GRID!$B$4:$BI$14,MATCH(S$7,GRID!$A$4:$A$14,0),MATCH(1,($U$2=GRID!$B$1:$BI$1)*(КАЛЕНДАРЬ!$AJ34=GRID!$B$3:$BI$3), 0))*GRID!$B$67,
ROUNDUP(INDEX(GRID!$B$4:$BI$14,MATCH(S$7,GRID!$A$4:$A$14,0),MATCH(1,($U$2=GRID!$B$1:$BI$1)*(КАЛЕНДАРЬ!$AJ34=GRID!$B$3:$BI$3),0))*GRID!$B$66*(1-GRID!$B$69),0))</f>
        <v>#N/A</v>
      </c>
      <c r="T316" s="48" t="e" cm="1">
        <f t="array" ref="T316">IF($I$2="Раннее бронирование",
INDEX(GRID!$B$17:$BI$27,MATCH(S$7,GRID!$A$17:$A$27,0),MATCH(1,($U$2=GRID!$B$1:$BI$1)*(КАЛЕНДАРЬ!$AJ34=GRID!$B$3:$BI$3), 0))*GRID!$B$67,
ROUNDUP(INDEX(GRID!$B$17:$BI$27,MATCH(S$7,GRID!$A$17:$A$27,0),MATCH(1,($U$2=GRID!$B$1:$BI$1)*(КАЛЕНДАРЬ!$AJ34=GRID!$B$3:$BI$3), 0))*GRID!$B$66*(1-GRID!$B$69),0))</f>
        <v>#N/A</v>
      </c>
      <c r="U316" s="47" cm="1">
        <f t="array" ref="U316">IF($I$2="Раннее бронирование",
INDEX(GRID!$B$4:$BI$14,MATCH(U$7,GRID!$A$4:$A$14,0),MATCH(1,($U$2=GRID!$B$1:$BI$1)*(КАЛЕНДАРЬ!$AJ34=GRID!$B$3:$BI$3), 0))*GRID!$B$67,
ROUNDUP(INDEX(GRID!$B$4:$BI$14,MATCH(U$7,GRID!$A$4:$A$14,0),MATCH(1,($U$2=GRID!$B$1:$BI$1)*(КАЛЕНДАРЬ!$AJ34=GRID!$B$3:$BI$3),0))*GRID!$B$66*(1-GRID!$B$69),0))</f>
        <v>59840</v>
      </c>
      <c r="V316" s="48" cm="1">
        <f t="array" ref="V316">IF($I$2="Раннее бронирование",
INDEX(GRID!$B$17:$BI$27,MATCH(U$7,GRID!$A$17:$A$27,0),MATCH(1,($U$2=GRID!$B$1:$BI$1)*(КАЛЕНДАРЬ!$AJ34=GRID!$B$3:$BI$3), 0))*GRID!$B$67,
ROUNDUP(INDEX(GRID!$B$17:$BI$27,MATCH(U$7,GRID!$A$17:$A$27,0),MATCH(1,($U$2=GRID!$B$1:$BI$1)*(КАЛЕНДАРЬ!$AJ34=GRID!$B$3:$BI$3), 0))*GRID!$B$66*(1-GRID!$B$69),0))</f>
        <v>61540</v>
      </c>
      <c r="W316" s="47" cm="1">
        <f t="array" ref="W316">IF($I$2="Раннее бронирование",
INDEX(GRID!$B$4:$BI$14,MATCH(W$7,GRID!$A$4:$A$14,0),MATCH(1,($U$2=GRID!$B$1:$BI$1)*(КАЛЕНДАРЬ!$AJ34=GRID!$B$3:$BI$3), 0))*GRID!$B$67,
ROUNDUP(INDEX(GRID!$B$4:$BI$14,MATCH(W$7,GRID!$A$4:$A$14,0),MATCH(1,($U$2=GRID!$B$1:$BI$1)*(КАЛЕНДАРЬ!$AJ34=GRID!$B$3:$BI$3),0))*GRID!$B$66*(1-GRID!$B$69),0))</f>
        <v>215560</v>
      </c>
      <c r="X316" s="48" cm="1">
        <f t="array" ref="X316">IF($I$2="Раннее бронирование",
INDEX(GRID!$B$17:$BI$27,MATCH(W$7,GRID!$A$17:$A$27,0),MATCH(1,($U$2=GRID!$B$1:$BI$1)*(КАЛЕНДАРЬ!$AJ34=GRID!$B$3:$BI$3), 0))*GRID!$B$67,
ROUNDUP(INDEX(GRID!$B$17:$BI$27,MATCH(W$7,GRID!$A$17:$A$27,0),MATCH(1,($U$2=GRID!$B$1:$BI$1)*(КАЛЕНДАРЬ!$AJ34=GRID!$B$3:$BI$3), 0))*GRID!$B$66*(1-GRID!$B$69),0))</f>
        <v>217260</v>
      </c>
    </row>
    <row r="317" spans="1:24" hidden="1" x14ac:dyDescent="0.2">
      <c r="A317" s="124"/>
      <c r="B317" s="124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</row>
    <row r="318" spans="1:24" hidden="1" x14ac:dyDescent="0.2">
      <c r="A318" s="210" t="s">
        <v>38</v>
      </c>
      <c r="B318" s="210"/>
      <c r="C318" s="210"/>
      <c r="D318" s="210"/>
      <c r="E318" s="210"/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</row>
    <row r="319" spans="1:24" hidden="1" x14ac:dyDescent="0.2">
      <c r="A319" s="211" t="s">
        <v>131</v>
      </c>
      <c r="B319" s="212"/>
      <c r="C319" s="212"/>
      <c r="D319" s="212"/>
      <c r="E319" s="212"/>
      <c r="F319" s="212"/>
      <c r="G319" s="212"/>
      <c r="H319" s="212"/>
      <c r="I319" s="212"/>
      <c r="J319" s="212"/>
      <c r="K319" s="212"/>
      <c r="L319" s="212"/>
      <c r="M319" s="212"/>
      <c r="N319" s="212"/>
      <c r="O319" s="212"/>
      <c r="P319" s="212"/>
      <c r="Q319" s="212"/>
      <c r="R319" s="212"/>
      <c r="S319" s="212"/>
      <c r="T319" s="212"/>
      <c r="U319" s="212"/>
      <c r="V319" s="212"/>
      <c r="W319" s="212"/>
      <c r="X319" s="212"/>
    </row>
    <row r="320" spans="1:24" ht="58.5" hidden="1" customHeight="1" x14ac:dyDescent="0.2">
      <c r="A320" s="213" t="s">
        <v>39</v>
      </c>
      <c r="B320" s="214"/>
      <c r="C320" s="217" t="s">
        <v>85</v>
      </c>
      <c r="D320" s="218"/>
      <c r="E320" s="219" t="s">
        <v>86</v>
      </c>
      <c r="F320" s="220"/>
      <c r="G320" s="221" t="s">
        <v>186</v>
      </c>
      <c r="H320" s="222"/>
      <c r="I320" s="223" t="s">
        <v>187</v>
      </c>
      <c r="J320" s="224"/>
      <c r="K320" s="255" t="s">
        <v>88</v>
      </c>
      <c r="L320" s="256"/>
      <c r="M320" s="226" t="s">
        <v>89</v>
      </c>
      <c r="N320" s="227"/>
      <c r="O320" s="228" t="s">
        <v>94</v>
      </c>
      <c r="P320" s="229"/>
      <c r="Q320" s="257" t="s">
        <v>188</v>
      </c>
      <c r="R320" s="258"/>
      <c r="S320" s="259" t="s">
        <v>189</v>
      </c>
      <c r="T320" s="260"/>
      <c r="U320" s="232" t="s">
        <v>91</v>
      </c>
      <c r="V320" s="233"/>
      <c r="W320" s="234" t="s">
        <v>96</v>
      </c>
      <c r="X320" s="235"/>
    </row>
    <row r="321" spans="1:24" hidden="1" x14ac:dyDescent="0.2">
      <c r="A321" s="215"/>
      <c r="B321" s="216"/>
      <c r="C321" s="45" t="s">
        <v>40</v>
      </c>
      <c r="D321" s="45" t="s">
        <v>41</v>
      </c>
      <c r="E321" s="45" t="s">
        <v>40</v>
      </c>
      <c r="F321" s="45" t="s">
        <v>41</v>
      </c>
      <c r="G321" s="45" t="s">
        <v>40</v>
      </c>
      <c r="H321" s="45" t="s">
        <v>41</v>
      </c>
      <c r="I321" s="45" t="s">
        <v>40</v>
      </c>
      <c r="J321" s="45" t="s">
        <v>41</v>
      </c>
      <c r="K321" s="45" t="s">
        <v>40</v>
      </c>
      <c r="L321" s="45" t="s">
        <v>41</v>
      </c>
      <c r="M321" s="45" t="s">
        <v>40</v>
      </c>
      <c r="N321" s="45" t="s">
        <v>41</v>
      </c>
      <c r="O321" s="45" t="s">
        <v>40</v>
      </c>
      <c r="P321" s="45" t="s">
        <v>41</v>
      </c>
      <c r="Q321" s="45" t="s">
        <v>40</v>
      </c>
      <c r="R321" s="45" t="s">
        <v>41</v>
      </c>
      <c r="S321" s="45" t="s">
        <v>40</v>
      </c>
      <c r="T321" s="45" t="s">
        <v>41</v>
      </c>
      <c r="U321" s="45" t="s">
        <v>40</v>
      </c>
      <c r="V321" s="45" t="s">
        <v>41</v>
      </c>
      <c r="W321" s="45" t="s">
        <v>40</v>
      </c>
      <c r="X321" s="45" t="s">
        <v>41</v>
      </c>
    </row>
    <row r="322" spans="1:24" hidden="1" x14ac:dyDescent="0.2">
      <c r="A322" s="117" t="s">
        <v>46</v>
      </c>
      <c r="B322" s="117">
        <v>1</v>
      </c>
      <c r="C322" s="49" t="s">
        <v>101</v>
      </c>
      <c r="D322" s="49" t="s">
        <v>101</v>
      </c>
      <c r="E322" s="49" t="s">
        <v>101</v>
      </c>
      <c r="F322" s="49" t="s">
        <v>101</v>
      </c>
      <c r="G322" s="49" t="s">
        <v>101</v>
      </c>
      <c r="H322" s="49" t="s">
        <v>101</v>
      </c>
      <c r="I322" s="49" t="s">
        <v>101</v>
      </c>
      <c r="J322" s="49" t="s">
        <v>101</v>
      </c>
      <c r="K322" s="49" t="s">
        <v>101</v>
      </c>
      <c r="L322" s="49" t="s">
        <v>101</v>
      </c>
      <c r="M322" s="49" t="s">
        <v>101</v>
      </c>
      <c r="N322" s="49" t="s">
        <v>101</v>
      </c>
      <c r="O322" s="49" t="s">
        <v>101</v>
      </c>
      <c r="P322" s="49" t="s">
        <v>101</v>
      </c>
      <c r="Q322" s="49" t="s">
        <v>101</v>
      </c>
      <c r="R322" s="49" t="s">
        <v>101</v>
      </c>
      <c r="S322" s="49" t="s">
        <v>101</v>
      </c>
      <c r="T322" s="49" t="s">
        <v>101</v>
      </c>
      <c r="U322" s="49" t="s">
        <v>101</v>
      </c>
      <c r="V322" s="49" t="s">
        <v>101</v>
      </c>
      <c r="W322" s="49" t="s">
        <v>101</v>
      </c>
      <c r="X322" s="49" t="s">
        <v>101</v>
      </c>
    </row>
    <row r="323" spans="1:24" hidden="1" x14ac:dyDescent="0.2">
      <c r="A323" s="117" t="s">
        <v>47</v>
      </c>
      <c r="B323" s="117">
        <v>2</v>
      </c>
      <c r="C323" s="49" t="s">
        <v>101</v>
      </c>
      <c r="D323" s="49" t="s">
        <v>101</v>
      </c>
      <c r="E323" s="49" t="s">
        <v>101</v>
      </c>
      <c r="F323" s="49" t="s">
        <v>101</v>
      </c>
      <c r="G323" s="49" t="s">
        <v>101</v>
      </c>
      <c r="H323" s="49" t="s">
        <v>101</v>
      </c>
      <c r="I323" s="49" t="s">
        <v>101</v>
      </c>
      <c r="J323" s="49" t="s">
        <v>101</v>
      </c>
      <c r="K323" s="49" t="s">
        <v>101</v>
      </c>
      <c r="L323" s="49" t="s">
        <v>101</v>
      </c>
      <c r="M323" s="49" t="s">
        <v>101</v>
      </c>
      <c r="N323" s="49" t="s">
        <v>101</v>
      </c>
      <c r="O323" s="49" t="s">
        <v>101</v>
      </c>
      <c r="P323" s="49" t="s">
        <v>101</v>
      </c>
      <c r="Q323" s="49" t="s">
        <v>101</v>
      </c>
      <c r="R323" s="49" t="s">
        <v>101</v>
      </c>
      <c r="S323" s="49" t="s">
        <v>101</v>
      </c>
      <c r="T323" s="49" t="s">
        <v>101</v>
      </c>
      <c r="U323" s="49" t="s">
        <v>101</v>
      </c>
      <c r="V323" s="49" t="s">
        <v>101</v>
      </c>
      <c r="W323" s="49" t="s">
        <v>101</v>
      </c>
      <c r="X323" s="49" t="s">
        <v>101</v>
      </c>
    </row>
    <row r="324" spans="1:24" hidden="1" x14ac:dyDescent="0.2">
      <c r="A324" s="117" t="s">
        <v>48</v>
      </c>
      <c r="B324" s="117">
        <v>3</v>
      </c>
      <c r="C324" s="49" t="s">
        <v>101</v>
      </c>
      <c r="D324" s="49" t="s">
        <v>101</v>
      </c>
      <c r="E324" s="49" t="s">
        <v>101</v>
      </c>
      <c r="F324" s="49" t="s">
        <v>101</v>
      </c>
      <c r="G324" s="49" t="s">
        <v>101</v>
      </c>
      <c r="H324" s="49" t="s">
        <v>101</v>
      </c>
      <c r="I324" s="49" t="s">
        <v>101</v>
      </c>
      <c r="J324" s="49" t="s">
        <v>101</v>
      </c>
      <c r="K324" s="49" t="s">
        <v>101</v>
      </c>
      <c r="L324" s="49" t="s">
        <v>101</v>
      </c>
      <c r="M324" s="49" t="s">
        <v>101</v>
      </c>
      <c r="N324" s="49" t="s">
        <v>101</v>
      </c>
      <c r="O324" s="49" t="s">
        <v>101</v>
      </c>
      <c r="P324" s="49" t="s">
        <v>101</v>
      </c>
      <c r="Q324" s="49" t="s">
        <v>101</v>
      </c>
      <c r="R324" s="49" t="s">
        <v>101</v>
      </c>
      <c r="S324" s="49" t="s">
        <v>101</v>
      </c>
      <c r="T324" s="49" t="s">
        <v>101</v>
      </c>
      <c r="U324" s="49" t="s">
        <v>101</v>
      </c>
      <c r="V324" s="49" t="s">
        <v>101</v>
      </c>
      <c r="W324" s="49" t="s">
        <v>101</v>
      </c>
      <c r="X324" s="49" t="s">
        <v>101</v>
      </c>
    </row>
    <row r="325" spans="1:24" hidden="1" x14ac:dyDescent="0.2">
      <c r="A325" s="117" t="s">
        <v>42</v>
      </c>
      <c r="B325" s="117">
        <v>4</v>
      </c>
      <c r="C325" s="49" t="s">
        <v>101</v>
      </c>
      <c r="D325" s="49" t="s">
        <v>101</v>
      </c>
      <c r="E325" s="49" t="s">
        <v>101</v>
      </c>
      <c r="F325" s="49" t="s">
        <v>101</v>
      </c>
      <c r="G325" s="49" t="s">
        <v>101</v>
      </c>
      <c r="H325" s="49" t="s">
        <v>101</v>
      </c>
      <c r="I325" s="49" t="s">
        <v>101</v>
      </c>
      <c r="J325" s="49" t="s">
        <v>101</v>
      </c>
      <c r="K325" s="49" t="s">
        <v>101</v>
      </c>
      <c r="L325" s="49" t="s">
        <v>101</v>
      </c>
      <c r="M325" s="49" t="s">
        <v>101</v>
      </c>
      <c r="N325" s="49" t="s">
        <v>101</v>
      </c>
      <c r="O325" s="49" t="s">
        <v>101</v>
      </c>
      <c r="P325" s="49" t="s">
        <v>101</v>
      </c>
      <c r="Q325" s="49" t="s">
        <v>101</v>
      </c>
      <c r="R325" s="49" t="s">
        <v>101</v>
      </c>
      <c r="S325" s="49" t="s">
        <v>101</v>
      </c>
      <c r="T325" s="49" t="s">
        <v>101</v>
      </c>
      <c r="U325" s="49" t="s">
        <v>101</v>
      </c>
      <c r="V325" s="49" t="s">
        <v>101</v>
      </c>
      <c r="W325" s="49" t="s">
        <v>101</v>
      </c>
      <c r="X325" s="49" t="s">
        <v>101</v>
      </c>
    </row>
    <row r="326" spans="1:24" hidden="1" x14ac:dyDescent="0.2">
      <c r="A326" s="117" t="s">
        <v>43</v>
      </c>
      <c r="B326" s="117">
        <v>5</v>
      </c>
      <c r="C326" s="49" t="s">
        <v>101</v>
      </c>
      <c r="D326" s="49" t="s">
        <v>101</v>
      </c>
      <c r="E326" s="49" t="s">
        <v>101</v>
      </c>
      <c r="F326" s="49" t="s">
        <v>101</v>
      </c>
      <c r="G326" s="49" t="s">
        <v>101</v>
      </c>
      <c r="H326" s="49" t="s">
        <v>101</v>
      </c>
      <c r="I326" s="49" t="s">
        <v>101</v>
      </c>
      <c r="J326" s="49" t="s">
        <v>101</v>
      </c>
      <c r="K326" s="49" t="s">
        <v>101</v>
      </c>
      <c r="L326" s="49" t="s">
        <v>101</v>
      </c>
      <c r="M326" s="49" t="s">
        <v>101</v>
      </c>
      <c r="N326" s="49" t="s">
        <v>101</v>
      </c>
      <c r="O326" s="49" t="s">
        <v>101</v>
      </c>
      <c r="P326" s="49" t="s">
        <v>101</v>
      </c>
      <c r="Q326" s="49" t="s">
        <v>101</v>
      </c>
      <c r="R326" s="49" t="s">
        <v>101</v>
      </c>
      <c r="S326" s="49" t="s">
        <v>101</v>
      </c>
      <c r="T326" s="49" t="s">
        <v>101</v>
      </c>
      <c r="U326" s="49" t="s">
        <v>101</v>
      </c>
      <c r="V326" s="49" t="s">
        <v>101</v>
      </c>
      <c r="W326" s="49" t="s">
        <v>101</v>
      </c>
      <c r="X326" s="49" t="s">
        <v>101</v>
      </c>
    </row>
    <row r="327" spans="1:24" hidden="1" x14ac:dyDescent="0.2">
      <c r="A327" s="117" t="s">
        <v>44</v>
      </c>
      <c r="B327" s="117">
        <v>6</v>
      </c>
      <c r="C327" s="49" t="s">
        <v>101</v>
      </c>
      <c r="D327" s="49" t="s">
        <v>101</v>
      </c>
      <c r="E327" s="49" t="s">
        <v>101</v>
      </c>
      <c r="F327" s="49" t="s">
        <v>101</v>
      </c>
      <c r="G327" s="49" t="s">
        <v>101</v>
      </c>
      <c r="H327" s="49" t="s">
        <v>101</v>
      </c>
      <c r="I327" s="49" t="s">
        <v>101</v>
      </c>
      <c r="J327" s="49" t="s">
        <v>101</v>
      </c>
      <c r="K327" s="49" t="s">
        <v>101</v>
      </c>
      <c r="L327" s="49" t="s">
        <v>101</v>
      </c>
      <c r="M327" s="49" t="s">
        <v>101</v>
      </c>
      <c r="N327" s="49" t="s">
        <v>101</v>
      </c>
      <c r="O327" s="49" t="s">
        <v>101</v>
      </c>
      <c r="P327" s="49" t="s">
        <v>101</v>
      </c>
      <c r="Q327" s="49" t="s">
        <v>101</v>
      </c>
      <c r="R327" s="49" t="s">
        <v>101</v>
      </c>
      <c r="S327" s="49" t="s">
        <v>101</v>
      </c>
      <c r="T327" s="49" t="s">
        <v>101</v>
      </c>
      <c r="U327" s="49" t="s">
        <v>101</v>
      </c>
      <c r="V327" s="49" t="s">
        <v>101</v>
      </c>
      <c r="W327" s="49" t="s">
        <v>101</v>
      </c>
      <c r="X327" s="49" t="s">
        <v>101</v>
      </c>
    </row>
    <row r="328" spans="1:24" hidden="1" x14ac:dyDescent="0.2">
      <c r="A328" s="117" t="s">
        <v>45</v>
      </c>
      <c r="B328" s="117">
        <v>7</v>
      </c>
      <c r="C328" s="49" t="s">
        <v>101</v>
      </c>
      <c r="D328" s="49" t="s">
        <v>101</v>
      </c>
      <c r="E328" s="49" t="s">
        <v>101</v>
      </c>
      <c r="F328" s="49" t="s">
        <v>101</v>
      </c>
      <c r="G328" s="49" t="s">
        <v>101</v>
      </c>
      <c r="H328" s="49" t="s">
        <v>101</v>
      </c>
      <c r="I328" s="49" t="s">
        <v>101</v>
      </c>
      <c r="J328" s="49" t="s">
        <v>101</v>
      </c>
      <c r="K328" s="49" t="s">
        <v>101</v>
      </c>
      <c r="L328" s="49" t="s">
        <v>101</v>
      </c>
      <c r="M328" s="49" t="s">
        <v>101</v>
      </c>
      <c r="N328" s="49" t="s">
        <v>101</v>
      </c>
      <c r="O328" s="49" t="s">
        <v>101</v>
      </c>
      <c r="P328" s="49" t="s">
        <v>101</v>
      </c>
      <c r="Q328" s="49" t="s">
        <v>101</v>
      </c>
      <c r="R328" s="49" t="s">
        <v>101</v>
      </c>
      <c r="S328" s="49" t="s">
        <v>101</v>
      </c>
      <c r="T328" s="49" t="s">
        <v>101</v>
      </c>
      <c r="U328" s="49" t="s">
        <v>101</v>
      </c>
      <c r="V328" s="49" t="s">
        <v>101</v>
      </c>
      <c r="W328" s="49" t="s">
        <v>101</v>
      </c>
      <c r="X328" s="49" t="s">
        <v>101</v>
      </c>
    </row>
    <row r="329" spans="1:24" hidden="1" x14ac:dyDescent="0.2">
      <c r="A329" s="117" t="s">
        <v>46</v>
      </c>
      <c r="B329" s="117">
        <v>8</v>
      </c>
      <c r="C329" s="49" t="s">
        <v>101</v>
      </c>
      <c r="D329" s="49" t="s">
        <v>101</v>
      </c>
      <c r="E329" s="49" t="s">
        <v>101</v>
      </c>
      <c r="F329" s="49" t="s">
        <v>101</v>
      </c>
      <c r="G329" s="49" t="s">
        <v>101</v>
      </c>
      <c r="H329" s="49" t="s">
        <v>101</v>
      </c>
      <c r="I329" s="49" t="s">
        <v>101</v>
      </c>
      <c r="J329" s="49" t="s">
        <v>101</v>
      </c>
      <c r="K329" s="49" t="s">
        <v>101</v>
      </c>
      <c r="L329" s="49" t="s">
        <v>101</v>
      </c>
      <c r="M329" s="49" t="s">
        <v>101</v>
      </c>
      <c r="N329" s="49" t="s">
        <v>101</v>
      </c>
      <c r="O329" s="49" t="s">
        <v>101</v>
      </c>
      <c r="P329" s="49" t="s">
        <v>101</v>
      </c>
      <c r="Q329" s="49" t="s">
        <v>101</v>
      </c>
      <c r="R329" s="49" t="s">
        <v>101</v>
      </c>
      <c r="S329" s="49" t="s">
        <v>101</v>
      </c>
      <c r="T329" s="49" t="s">
        <v>101</v>
      </c>
      <c r="U329" s="49" t="s">
        <v>101</v>
      </c>
      <c r="V329" s="49" t="s">
        <v>101</v>
      </c>
      <c r="W329" s="49" t="s">
        <v>101</v>
      </c>
      <c r="X329" s="49" t="s">
        <v>101</v>
      </c>
    </row>
    <row r="330" spans="1:24" hidden="1" x14ac:dyDescent="0.2">
      <c r="A330" s="117" t="s">
        <v>47</v>
      </c>
      <c r="B330" s="117">
        <v>9</v>
      </c>
      <c r="C330" s="49" t="s">
        <v>101</v>
      </c>
      <c r="D330" s="49" t="s">
        <v>101</v>
      </c>
      <c r="E330" s="49" t="s">
        <v>101</v>
      </c>
      <c r="F330" s="49" t="s">
        <v>101</v>
      </c>
      <c r="G330" s="49" t="s">
        <v>101</v>
      </c>
      <c r="H330" s="49" t="s">
        <v>101</v>
      </c>
      <c r="I330" s="49" t="s">
        <v>101</v>
      </c>
      <c r="J330" s="49" t="s">
        <v>101</v>
      </c>
      <c r="K330" s="49" t="s">
        <v>101</v>
      </c>
      <c r="L330" s="49" t="s">
        <v>101</v>
      </c>
      <c r="M330" s="49" t="s">
        <v>101</v>
      </c>
      <c r="N330" s="49" t="s">
        <v>101</v>
      </c>
      <c r="O330" s="49" t="s">
        <v>101</v>
      </c>
      <c r="P330" s="49" t="s">
        <v>101</v>
      </c>
      <c r="Q330" s="49" t="s">
        <v>101</v>
      </c>
      <c r="R330" s="49" t="s">
        <v>101</v>
      </c>
      <c r="S330" s="49" t="s">
        <v>101</v>
      </c>
      <c r="T330" s="49" t="s">
        <v>101</v>
      </c>
      <c r="U330" s="49" t="s">
        <v>101</v>
      </c>
      <c r="V330" s="49" t="s">
        <v>101</v>
      </c>
      <c r="W330" s="49" t="s">
        <v>101</v>
      </c>
      <c r="X330" s="49" t="s">
        <v>101</v>
      </c>
    </row>
    <row r="331" spans="1:24" hidden="1" x14ac:dyDescent="0.2">
      <c r="A331" s="117" t="s">
        <v>48</v>
      </c>
      <c r="B331" s="117">
        <v>10</v>
      </c>
      <c r="C331" s="49" t="s">
        <v>101</v>
      </c>
      <c r="D331" s="49" t="s">
        <v>101</v>
      </c>
      <c r="E331" s="49" t="s">
        <v>101</v>
      </c>
      <c r="F331" s="49" t="s">
        <v>101</v>
      </c>
      <c r="G331" s="49" t="s">
        <v>101</v>
      </c>
      <c r="H331" s="49" t="s">
        <v>101</v>
      </c>
      <c r="I331" s="49" t="s">
        <v>101</v>
      </c>
      <c r="J331" s="49" t="s">
        <v>101</v>
      </c>
      <c r="K331" s="49" t="s">
        <v>101</v>
      </c>
      <c r="L331" s="49" t="s">
        <v>101</v>
      </c>
      <c r="M331" s="49" t="s">
        <v>101</v>
      </c>
      <c r="N331" s="49" t="s">
        <v>101</v>
      </c>
      <c r="O331" s="49" t="s">
        <v>101</v>
      </c>
      <c r="P331" s="49" t="s">
        <v>101</v>
      </c>
      <c r="Q331" s="49" t="s">
        <v>101</v>
      </c>
      <c r="R331" s="49" t="s">
        <v>101</v>
      </c>
      <c r="S331" s="49" t="s">
        <v>101</v>
      </c>
      <c r="T331" s="49" t="s">
        <v>101</v>
      </c>
      <c r="U331" s="49" t="s">
        <v>101</v>
      </c>
      <c r="V331" s="49" t="s">
        <v>101</v>
      </c>
      <c r="W331" s="49" t="s">
        <v>101</v>
      </c>
      <c r="X331" s="49" t="s">
        <v>101</v>
      </c>
    </row>
    <row r="332" spans="1:24" hidden="1" x14ac:dyDescent="0.2">
      <c r="A332" s="117" t="s">
        <v>42</v>
      </c>
      <c r="B332" s="117">
        <v>11</v>
      </c>
      <c r="C332" s="49" t="s">
        <v>101</v>
      </c>
      <c r="D332" s="49" t="s">
        <v>101</v>
      </c>
      <c r="E332" s="49" t="s">
        <v>101</v>
      </c>
      <c r="F332" s="49" t="s">
        <v>101</v>
      </c>
      <c r="G332" s="49" t="s">
        <v>101</v>
      </c>
      <c r="H332" s="49" t="s">
        <v>101</v>
      </c>
      <c r="I332" s="49" t="s">
        <v>101</v>
      </c>
      <c r="J332" s="49" t="s">
        <v>101</v>
      </c>
      <c r="K332" s="49" t="s">
        <v>101</v>
      </c>
      <c r="L332" s="49" t="s">
        <v>101</v>
      </c>
      <c r="M332" s="49" t="s">
        <v>101</v>
      </c>
      <c r="N332" s="49" t="s">
        <v>101</v>
      </c>
      <c r="O332" s="49" t="s">
        <v>101</v>
      </c>
      <c r="P332" s="49" t="s">
        <v>101</v>
      </c>
      <c r="Q332" s="49" t="s">
        <v>101</v>
      </c>
      <c r="R332" s="49" t="s">
        <v>101</v>
      </c>
      <c r="S332" s="49" t="s">
        <v>101</v>
      </c>
      <c r="T332" s="49" t="s">
        <v>101</v>
      </c>
      <c r="U332" s="49" t="s">
        <v>101</v>
      </c>
      <c r="V332" s="49" t="s">
        <v>101</v>
      </c>
      <c r="W332" s="49" t="s">
        <v>101</v>
      </c>
      <c r="X332" s="49" t="s">
        <v>101</v>
      </c>
    </row>
    <row r="333" spans="1:24" hidden="1" x14ac:dyDescent="0.2">
      <c r="A333" s="117" t="s">
        <v>43</v>
      </c>
      <c r="B333" s="117">
        <v>12</v>
      </c>
      <c r="C333" s="49" t="s">
        <v>101</v>
      </c>
      <c r="D333" s="49" t="s">
        <v>101</v>
      </c>
      <c r="E333" s="49" t="s">
        <v>101</v>
      </c>
      <c r="F333" s="49" t="s">
        <v>101</v>
      </c>
      <c r="G333" s="49" t="s">
        <v>101</v>
      </c>
      <c r="H333" s="49" t="s">
        <v>101</v>
      </c>
      <c r="I333" s="49" t="s">
        <v>101</v>
      </c>
      <c r="J333" s="49" t="s">
        <v>101</v>
      </c>
      <c r="K333" s="49" t="s">
        <v>101</v>
      </c>
      <c r="L333" s="49" t="s">
        <v>101</v>
      </c>
      <c r="M333" s="49" t="s">
        <v>101</v>
      </c>
      <c r="N333" s="49" t="s">
        <v>101</v>
      </c>
      <c r="O333" s="49" t="s">
        <v>101</v>
      </c>
      <c r="P333" s="49" t="s">
        <v>101</v>
      </c>
      <c r="Q333" s="49" t="s">
        <v>101</v>
      </c>
      <c r="R333" s="49" t="s">
        <v>101</v>
      </c>
      <c r="S333" s="49" t="s">
        <v>101</v>
      </c>
      <c r="T333" s="49" t="s">
        <v>101</v>
      </c>
      <c r="U333" s="49" t="s">
        <v>101</v>
      </c>
      <c r="V333" s="49" t="s">
        <v>101</v>
      </c>
      <c r="W333" s="49" t="s">
        <v>101</v>
      </c>
      <c r="X333" s="49" t="s">
        <v>101</v>
      </c>
    </row>
    <row r="334" spans="1:24" hidden="1" x14ac:dyDescent="0.2">
      <c r="A334" s="117" t="s">
        <v>44</v>
      </c>
      <c r="B334" s="117">
        <v>13</v>
      </c>
      <c r="C334" s="49" t="s">
        <v>101</v>
      </c>
      <c r="D334" s="49" t="s">
        <v>101</v>
      </c>
      <c r="E334" s="49" t="s">
        <v>101</v>
      </c>
      <c r="F334" s="49" t="s">
        <v>101</v>
      </c>
      <c r="G334" s="49" t="s">
        <v>101</v>
      </c>
      <c r="H334" s="49" t="s">
        <v>101</v>
      </c>
      <c r="I334" s="49" t="s">
        <v>101</v>
      </c>
      <c r="J334" s="49" t="s">
        <v>101</v>
      </c>
      <c r="K334" s="49" t="s">
        <v>101</v>
      </c>
      <c r="L334" s="49" t="s">
        <v>101</v>
      </c>
      <c r="M334" s="49" t="s">
        <v>101</v>
      </c>
      <c r="N334" s="49" t="s">
        <v>101</v>
      </c>
      <c r="O334" s="49" t="s">
        <v>101</v>
      </c>
      <c r="P334" s="49" t="s">
        <v>101</v>
      </c>
      <c r="Q334" s="49" t="s">
        <v>101</v>
      </c>
      <c r="R334" s="49" t="s">
        <v>101</v>
      </c>
      <c r="S334" s="49" t="s">
        <v>101</v>
      </c>
      <c r="T334" s="49" t="s">
        <v>101</v>
      </c>
      <c r="U334" s="49" t="s">
        <v>101</v>
      </c>
      <c r="V334" s="49" t="s">
        <v>101</v>
      </c>
      <c r="W334" s="49" t="s">
        <v>101</v>
      </c>
      <c r="X334" s="49" t="s">
        <v>101</v>
      </c>
    </row>
    <row r="335" spans="1:24" hidden="1" x14ac:dyDescent="0.2">
      <c r="A335" s="117" t="s">
        <v>45</v>
      </c>
      <c r="B335" s="117">
        <v>14</v>
      </c>
      <c r="C335" s="49" t="s">
        <v>101</v>
      </c>
      <c r="D335" s="49" t="s">
        <v>101</v>
      </c>
      <c r="E335" s="49" t="s">
        <v>101</v>
      </c>
      <c r="F335" s="49" t="s">
        <v>101</v>
      </c>
      <c r="G335" s="49" t="s">
        <v>101</v>
      </c>
      <c r="H335" s="49" t="s">
        <v>101</v>
      </c>
      <c r="I335" s="49" t="s">
        <v>101</v>
      </c>
      <c r="J335" s="49" t="s">
        <v>101</v>
      </c>
      <c r="K335" s="49" t="s">
        <v>101</v>
      </c>
      <c r="L335" s="49" t="s">
        <v>101</v>
      </c>
      <c r="M335" s="49" t="s">
        <v>101</v>
      </c>
      <c r="N335" s="49" t="s">
        <v>101</v>
      </c>
      <c r="O335" s="49" t="s">
        <v>101</v>
      </c>
      <c r="P335" s="49" t="s">
        <v>101</v>
      </c>
      <c r="Q335" s="49" t="s">
        <v>101</v>
      </c>
      <c r="R335" s="49" t="s">
        <v>101</v>
      </c>
      <c r="S335" s="49" t="s">
        <v>101</v>
      </c>
      <c r="T335" s="49" t="s">
        <v>101</v>
      </c>
      <c r="U335" s="49" t="s">
        <v>101</v>
      </c>
      <c r="V335" s="49" t="s">
        <v>101</v>
      </c>
      <c r="W335" s="49" t="s">
        <v>101</v>
      </c>
      <c r="X335" s="49" t="s">
        <v>101</v>
      </c>
    </row>
    <row r="336" spans="1:24" hidden="1" x14ac:dyDescent="0.2">
      <c r="A336" s="117" t="s">
        <v>46</v>
      </c>
      <c r="B336" s="117">
        <v>15</v>
      </c>
      <c r="C336" s="49" t="s">
        <v>101</v>
      </c>
      <c r="D336" s="49" t="s">
        <v>101</v>
      </c>
      <c r="E336" s="49" t="s">
        <v>101</v>
      </c>
      <c r="F336" s="49" t="s">
        <v>101</v>
      </c>
      <c r="G336" s="49" t="s">
        <v>101</v>
      </c>
      <c r="H336" s="49" t="s">
        <v>101</v>
      </c>
      <c r="I336" s="49" t="s">
        <v>101</v>
      </c>
      <c r="J336" s="49" t="s">
        <v>101</v>
      </c>
      <c r="K336" s="49" t="s">
        <v>101</v>
      </c>
      <c r="L336" s="49" t="s">
        <v>101</v>
      </c>
      <c r="M336" s="49" t="s">
        <v>101</v>
      </c>
      <c r="N336" s="49" t="s">
        <v>101</v>
      </c>
      <c r="O336" s="49" t="s">
        <v>101</v>
      </c>
      <c r="P336" s="49" t="s">
        <v>101</v>
      </c>
      <c r="Q336" s="49" t="s">
        <v>101</v>
      </c>
      <c r="R336" s="49" t="s">
        <v>101</v>
      </c>
      <c r="S336" s="49" t="s">
        <v>101</v>
      </c>
      <c r="T336" s="49" t="s">
        <v>101</v>
      </c>
      <c r="U336" s="49" t="s">
        <v>101</v>
      </c>
      <c r="V336" s="49" t="s">
        <v>101</v>
      </c>
      <c r="W336" s="49" t="s">
        <v>101</v>
      </c>
      <c r="X336" s="49" t="s">
        <v>101</v>
      </c>
    </row>
    <row r="337" spans="1:24" hidden="1" x14ac:dyDescent="0.2">
      <c r="A337" s="117" t="s">
        <v>47</v>
      </c>
      <c r="B337" s="117">
        <v>16</v>
      </c>
      <c r="C337" s="49" t="s">
        <v>101</v>
      </c>
      <c r="D337" s="49" t="s">
        <v>101</v>
      </c>
      <c r="E337" s="49" t="s">
        <v>101</v>
      </c>
      <c r="F337" s="49" t="s">
        <v>101</v>
      </c>
      <c r="G337" s="49" t="s">
        <v>101</v>
      </c>
      <c r="H337" s="49" t="s">
        <v>101</v>
      </c>
      <c r="I337" s="49" t="s">
        <v>101</v>
      </c>
      <c r="J337" s="49" t="s">
        <v>101</v>
      </c>
      <c r="K337" s="49" t="s">
        <v>101</v>
      </c>
      <c r="L337" s="49" t="s">
        <v>101</v>
      </c>
      <c r="M337" s="49" t="s">
        <v>101</v>
      </c>
      <c r="N337" s="49" t="s">
        <v>101</v>
      </c>
      <c r="O337" s="49" t="s">
        <v>101</v>
      </c>
      <c r="P337" s="49" t="s">
        <v>101</v>
      </c>
      <c r="Q337" s="49" t="s">
        <v>101</v>
      </c>
      <c r="R337" s="49" t="s">
        <v>101</v>
      </c>
      <c r="S337" s="49" t="s">
        <v>101</v>
      </c>
      <c r="T337" s="49" t="s">
        <v>101</v>
      </c>
      <c r="U337" s="49" t="s">
        <v>101</v>
      </c>
      <c r="V337" s="49" t="s">
        <v>101</v>
      </c>
      <c r="W337" s="49" t="s">
        <v>101</v>
      </c>
      <c r="X337" s="49" t="s">
        <v>101</v>
      </c>
    </row>
    <row r="338" spans="1:24" hidden="1" x14ac:dyDescent="0.2">
      <c r="A338" s="117" t="s">
        <v>48</v>
      </c>
      <c r="B338" s="117">
        <v>17</v>
      </c>
      <c r="C338" s="49" t="s">
        <v>101</v>
      </c>
      <c r="D338" s="49" t="s">
        <v>101</v>
      </c>
      <c r="E338" s="49" t="s">
        <v>101</v>
      </c>
      <c r="F338" s="49" t="s">
        <v>101</v>
      </c>
      <c r="G338" s="49" t="s">
        <v>101</v>
      </c>
      <c r="H338" s="49" t="s">
        <v>101</v>
      </c>
      <c r="I338" s="49" t="s">
        <v>101</v>
      </c>
      <c r="J338" s="49" t="s">
        <v>101</v>
      </c>
      <c r="K338" s="49" t="s">
        <v>101</v>
      </c>
      <c r="L338" s="49" t="s">
        <v>101</v>
      </c>
      <c r="M338" s="49" t="s">
        <v>101</v>
      </c>
      <c r="N338" s="49" t="s">
        <v>101</v>
      </c>
      <c r="O338" s="49" t="s">
        <v>101</v>
      </c>
      <c r="P338" s="49" t="s">
        <v>101</v>
      </c>
      <c r="Q338" s="49" t="s">
        <v>101</v>
      </c>
      <c r="R338" s="49" t="s">
        <v>101</v>
      </c>
      <c r="S338" s="49" t="s">
        <v>101</v>
      </c>
      <c r="T338" s="49" t="s">
        <v>101</v>
      </c>
      <c r="U338" s="49" t="s">
        <v>101</v>
      </c>
      <c r="V338" s="49" t="s">
        <v>101</v>
      </c>
      <c r="W338" s="49" t="s">
        <v>101</v>
      </c>
      <c r="X338" s="49" t="s">
        <v>101</v>
      </c>
    </row>
    <row r="339" spans="1:24" hidden="1" x14ac:dyDescent="0.2">
      <c r="A339" s="117" t="s">
        <v>42</v>
      </c>
      <c r="B339" s="117">
        <v>18</v>
      </c>
      <c r="C339" s="49" t="s">
        <v>101</v>
      </c>
      <c r="D339" s="49" t="s">
        <v>101</v>
      </c>
      <c r="E339" s="49" t="s">
        <v>101</v>
      </c>
      <c r="F339" s="49" t="s">
        <v>101</v>
      </c>
      <c r="G339" s="49" t="s">
        <v>101</v>
      </c>
      <c r="H339" s="49" t="s">
        <v>101</v>
      </c>
      <c r="I339" s="49" t="s">
        <v>101</v>
      </c>
      <c r="J339" s="49" t="s">
        <v>101</v>
      </c>
      <c r="K339" s="49" t="s">
        <v>101</v>
      </c>
      <c r="L339" s="49" t="s">
        <v>101</v>
      </c>
      <c r="M339" s="49" t="s">
        <v>101</v>
      </c>
      <c r="N339" s="49" t="s">
        <v>101</v>
      </c>
      <c r="O339" s="49" t="s">
        <v>101</v>
      </c>
      <c r="P339" s="49" t="s">
        <v>101</v>
      </c>
      <c r="Q339" s="49" t="s">
        <v>101</v>
      </c>
      <c r="R339" s="49" t="s">
        <v>101</v>
      </c>
      <c r="S339" s="49" t="s">
        <v>101</v>
      </c>
      <c r="T339" s="49" t="s">
        <v>101</v>
      </c>
      <c r="U339" s="49" t="s">
        <v>101</v>
      </c>
      <c r="V339" s="49" t="s">
        <v>101</v>
      </c>
      <c r="W339" s="49" t="s">
        <v>101</v>
      </c>
      <c r="X339" s="49" t="s">
        <v>101</v>
      </c>
    </row>
    <row r="340" spans="1:24" hidden="1" x14ac:dyDescent="0.2">
      <c r="A340" s="117" t="s">
        <v>43</v>
      </c>
      <c r="B340" s="117">
        <v>19</v>
      </c>
      <c r="C340" s="49" t="s">
        <v>101</v>
      </c>
      <c r="D340" s="49" t="s">
        <v>101</v>
      </c>
      <c r="E340" s="49" t="s">
        <v>101</v>
      </c>
      <c r="F340" s="49" t="s">
        <v>101</v>
      </c>
      <c r="G340" s="49" t="s">
        <v>101</v>
      </c>
      <c r="H340" s="49" t="s">
        <v>101</v>
      </c>
      <c r="I340" s="49" t="s">
        <v>101</v>
      </c>
      <c r="J340" s="49" t="s">
        <v>101</v>
      </c>
      <c r="K340" s="49" t="s">
        <v>101</v>
      </c>
      <c r="L340" s="49" t="s">
        <v>101</v>
      </c>
      <c r="M340" s="49" t="s">
        <v>101</v>
      </c>
      <c r="N340" s="49" t="s">
        <v>101</v>
      </c>
      <c r="O340" s="49" t="s">
        <v>101</v>
      </c>
      <c r="P340" s="49" t="s">
        <v>101</v>
      </c>
      <c r="Q340" s="49" t="s">
        <v>101</v>
      </c>
      <c r="R340" s="49" t="s">
        <v>101</v>
      </c>
      <c r="S340" s="49" t="s">
        <v>101</v>
      </c>
      <c r="T340" s="49" t="s">
        <v>101</v>
      </c>
      <c r="U340" s="49" t="s">
        <v>101</v>
      </c>
      <c r="V340" s="49" t="s">
        <v>101</v>
      </c>
      <c r="W340" s="49" t="s">
        <v>101</v>
      </c>
      <c r="X340" s="49" t="s">
        <v>101</v>
      </c>
    </row>
    <row r="341" spans="1:24" hidden="1" x14ac:dyDescent="0.2">
      <c r="A341" s="117" t="s">
        <v>44</v>
      </c>
      <c r="B341" s="117">
        <v>20</v>
      </c>
      <c r="C341" s="49" t="s">
        <v>101</v>
      </c>
      <c r="D341" s="49" t="s">
        <v>101</v>
      </c>
      <c r="E341" s="49" t="s">
        <v>101</v>
      </c>
      <c r="F341" s="49" t="s">
        <v>101</v>
      </c>
      <c r="G341" s="49" t="s">
        <v>101</v>
      </c>
      <c r="H341" s="49" t="s">
        <v>101</v>
      </c>
      <c r="I341" s="49" t="s">
        <v>101</v>
      </c>
      <c r="J341" s="49" t="s">
        <v>101</v>
      </c>
      <c r="K341" s="49" t="s">
        <v>101</v>
      </c>
      <c r="L341" s="49" t="s">
        <v>101</v>
      </c>
      <c r="M341" s="49" t="s">
        <v>101</v>
      </c>
      <c r="N341" s="49" t="s">
        <v>101</v>
      </c>
      <c r="O341" s="49" t="s">
        <v>101</v>
      </c>
      <c r="P341" s="49" t="s">
        <v>101</v>
      </c>
      <c r="Q341" s="49" t="s">
        <v>101</v>
      </c>
      <c r="R341" s="49" t="s">
        <v>101</v>
      </c>
      <c r="S341" s="49" t="s">
        <v>101</v>
      </c>
      <c r="T341" s="49" t="s">
        <v>101</v>
      </c>
      <c r="U341" s="49" t="s">
        <v>101</v>
      </c>
      <c r="V341" s="49" t="s">
        <v>101</v>
      </c>
      <c r="W341" s="49" t="s">
        <v>101</v>
      </c>
      <c r="X341" s="49" t="s">
        <v>101</v>
      </c>
    </row>
    <row r="342" spans="1:24" hidden="1" x14ac:dyDescent="0.2">
      <c r="A342" s="117" t="s">
        <v>45</v>
      </c>
      <c r="B342" s="117">
        <v>21</v>
      </c>
      <c r="C342" s="49" t="s">
        <v>101</v>
      </c>
      <c r="D342" s="49" t="s">
        <v>101</v>
      </c>
      <c r="E342" s="49" t="s">
        <v>101</v>
      </c>
      <c r="F342" s="49" t="s">
        <v>101</v>
      </c>
      <c r="G342" s="49" t="s">
        <v>101</v>
      </c>
      <c r="H342" s="49" t="s">
        <v>101</v>
      </c>
      <c r="I342" s="49" t="s">
        <v>101</v>
      </c>
      <c r="J342" s="49" t="s">
        <v>101</v>
      </c>
      <c r="K342" s="49" t="s">
        <v>101</v>
      </c>
      <c r="L342" s="49" t="s">
        <v>101</v>
      </c>
      <c r="M342" s="49" t="s">
        <v>101</v>
      </c>
      <c r="N342" s="49" t="s">
        <v>101</v>
      </c>
      <c r="O342" s="49" t="s">
        <v>101</v>
      </c>
      <c r="P342" s="49" t="s">
        <v>101</v>
      </c>
      <c r="Q342" s="49" t="s">
        <v>101</v>
      </c>
      <c r="R342" s="49" t="s">
        <v>101</v>
      </c>
      <c r="S342" s="49" t="s">
        <v>101</v>
      </c>
      <c r="T342" s="49" t="s">
        <v>101</v>
      </c>
      <c r="U342" s="49" t="s">
        <v>101</v>
      </c>
      <c r="V342" s="49" t="s">
        <v>101</v>
      </c>
      <c r="W342" s="49" t="s">
        <v>101</v>
      </c>
      <c r="X342" s="49" t="s">
        <v>101</v>
      </c>
    </row>
    <row r="343" spans="1:24" hidden="1" x14ac:dyDescent="0.2">
      <c r="A343" s="117" t="s">
        <v>46</v>
      </c>
      <c r="B343" s="117">
        <v>22</v>
      </c>
      <c r="C343" s="49" t="s">
        <v>101</v>
      </c>
      <c r="D343" s="49" t="s">
        <v>101</v>
      </c>
      <c r="E343" s="49" t="s">
        <v>101</v>
      </c>
      <c r="F343" s="49" t="s">
        <v>101</v>
      </c>
      <c r="G343" s="49" t="s">
        <v>101</v>
      </c>
      <c r="H343" s="49" t="s">
        <v>101</v>
      </c>
      <c r="I343" s="49" t="s">
        <v>101</v>
      </c>
      <c r="J343" s="49" t="s">
        <v>101</v>
      </c>
      <c r="K343" s="49" t="s">
        <v>101</v>
      </c>
      <c r="L343" s="49" t="s">
        <v>101</v>
      </c>
      <c r="M343" s="49" t="s">
        <v>101</v>
      </c>
      <c r="N343" s="49" t="s">
        <v>101</v>
      </c>
      <c r="O343" s="49" t="s">
        <v>101</v>
      </c>
      <c r="P343" s="49" t="s">
        <v>101</v>
      </c>
      <c r="Q343" s="49" t="s">
        <v>101</v>
      </c>
      <c r="R343" s="49" t="s">
        <v>101</v>
      </c>
      <c r="S343" s="49" t="s">
        <v>101</v>
      </c>
      <c r="T343" s="49" t="s">
        <v>101</v>
      </c>
      <c r="U343" s="49" t="s">
        <v>101</v>
      </c>
      <c r="V343" s="49" t="s">
        <v>101</v>
      </c>
      <c r="W343" s="49" t="s">
        <v>101</v>
      </c>
      <c r="X343" s="49" t="s">
        <v>101</v>
      </c>
    </row>
    <row r="344" spans="1:24" hidden="1" x14ac:dyDescent="0.2">
      <c r="A344" s="117" t="s">
        <v>47</v>
      </c>
      <c r="B344" s="117">
        <v>23</v>
      </c>
      <c r="C344" s="49" t="s">
        <v>101</v>
      </c>
      <c r="D344" s="49" t="s">
        <v>101</v>
      </c>
      <c r="E344" s="49" t="s">
        <v>101</v>
      </c>
      <c r="F344" s="49" t="s">
        <v>101</v>
      </c>
      <c r="G344" s="49" t="s">
        <v>101</v>
      </c>
      <c r="H344" s="49" t="s">
        <v>101</v>
      </c>
      <c r="I344" s="49" t="s">
        <v>101</v>
      </c>
      <c r="J344" s="49" t="s">
        <v>101</v>
      </c>
      <c r="K344" s="49" t="s">
        <v>101</v>
      </c>
      <c r="L344" s="49" t="s">
        <v>101</v>
      </c>
      <c r="M344" s="49" t="s">
        <v>101</v>
      </c>
      <c r="N344" s="49" t="s">
        <v>101</v>
      </c>
      <c r="O344" s="49" t="s">
        <v>101</v>
      </c>
      <c r="P344" s="49" t="s">
        <v>101</v>
      </c>
      <c r="Q344" s="49" t="s">
        <v>101</v>
      </c>
      <c r="R344" s="49" t="s">
        <v>101</v>
      </c>
      <c r="S344" s="49" t="s">
        <v>101</v>
      </c>
      <c r="T344" s="49" t="s">
        <v>101</v>
      </c>
      <c r="U344" s="49" t="s">
        <v>101</v>
      </c>
      <c r="V344" s="49" t="s">
        <v>101</v>
      </c>
      <c r="W344" s="49" t="s">
        <v>101</v>
      </c>
      <c r="X344" s="49" t="s">
        <v>101</v>
      </c>
    </row>
    <row r="345" spans="1:24" hidden="1" x14ac:dyDescent="0.2">
      <c r="A345" s="117" t="s">
        <v>48</v>
      </c>
      <c r="B345" s="117">
        <v>24</v>
      </c>
      <c r="C345" s="49" t="s">
        <v>101</v>
      </c>
      <c r="D345" s="49" t="s">
        <v>101</v>
      </c>
      <c r="E345" s="49" t="s">
        <v>101</v>
      </c>
      <c r="F345" s="49" t="s">
        <v>101</v>
      </c>
      <c r="G345" s="49" t="s">
        <v>101</v>
      </c>
      <c r="H345" s="49" t="s">
        <v>101</v>
      </c>
      <c r="I345" s="49" t="s">
        <v>101</v>
      </c>
      <c r="J345" s="49" t="s">
        <v>101</v>
      </c>
      <c r="K345" s="49" t="s">
        <v>101</v>
      </c>
      <c r="L345" s="49" t="s">
        <v>101</v>
      </c>
      <c r="M345" s="49" t="s">
        <v>101</v>
      </c>
      <c r="N345" s="49" t="s">
        <v>101</v>
      </c>
      <c r="O345" s="49" t="s">
        <v>101</v>
      </c>
      <c r="P345" s="49" t="s">
        <v>101</v>
      </c>
      <c r="Q345" s="49" t="s">
        <v>101</v>
      </c>
      <c r="R345" s="49" t="s">
        <v>101</v>
      </c>
      <c r="S345" s="49" t="s">
        <v>101</v>
      </c>
      <c r="T345" s="49" t="s">
        <v>101</v>
      </c>
      <c r="U345" s="49" t="s">
        <v>101</v>
      </c>
      <c r="V345" s="49" t="s">
        <v>101</v>
      </c>
      <c r="W345" s="49" t="s">
        <v>101</v>
      </c>
      <c r="X345" s="49" t="s">
        <v>101</v>
      </c>
    </row>
    <row r="346" spans="1:24" hidden="1" x14ac:dyDescent="0.2">
      <c r="A346" s="117" t="s">
        <v>42</v>
      </c>
      <c r="B346" s="117">
        <v>25</v>
      </c>
      <c r="C346" s="49" t="s">
        <v>101</v>
      </c>
      <c r="D346" s="49" t="s">
        <v>101</v>
      </c>
      <c r="E346" s="49" t="s">
        <v>101</v>
      </c>
      <c r="F346" s="49" t="s">
        <v>101</v>
      </c>
      <c r="G346" s="49" t="s">
        <v>101</v>
      </c>
      <c r="H346" s="49" t="s">
        <v>101</v>
      </c>
      <c r="I346" s="49" t="s">
        <v>101</v>
      </c>
      <c r="J346" s="49" t="s">
        <v>101</v>
      </c>
      <c r="K346" s="49" t="s">
        <v>101</v>
      </c>
      <c r="L346" s="49" t="s">
        <v>101</v>
      </c>
      <c r="M346" s="49" t="s">
        <v>101</v>
      </c>
      <c r="N346" s="49" t="s">
        <v>101</v>
      </c>
      <c r="O346" s="49" t="s">
        <v>101</v>
      </c>
      <c r="P346" s="49" t="s">
        <v>101</v>
      </c>
      <c r="Q346" s="49" t="s">
        <v>101</v>
      </c>
      <c r="R346" s="49" t="s">
        <v>101</v>
      </c>
      <c r="S346" s="49" t="s">
        <v>101</v>
      </c>
      <c r="T346" s="49" t="s">
        <v>101</v>
      </c>
      <c r="U346" s="49" t="s">
        <v>101</v>
      </c>
      <c r="V346" s="49" t="s">
        <v>101</v>
      </c>
      <c r="W346" s="49" t="s">
        <v>101</v>
      </c>
      <c r="X346" s="49" t="s">
        <v>101</v>
      </c>
    </row>
    <row r="347" spans="1:24" hidden="1" x14ac:dyDescent="0.2">
      <c r="A347" s="117" t="s">
        <v>43</v>
      </c>
      <c r="B347" s="117">
        <v>26</v>
      </c>
      <c r="C347" s="49" t="s">
        <v>101</v>
      </c>
      <c r="D347" s="49" t="s">
        <v>101</v>
      </c>
      <c r="E347" s="49" t="s">
        <v>101</v>
      </c>
      <c r="F347" s="49" t="s">
        <v>101</v>
      </c>
      <c r="G347" s="49" t="s">
        <v>101</v>
      </c>
      <c r="H347" s="49" t="s">
        <v>101</v>
      </c>
      <c r="I347" s="49" t="s">
        <v>101</v>
      </c>
      <c r="J347" s="49" t="s">
        <v>101</v>
      </c>
      <c r="K347" s="49" t="s">
        <v>101</v>
      </c>
      <c r="L347" s="49" t="s">
        <v>101</v>
      </c>
      <c r="M347" s="49" t="s">
        <v>101</v>
      </c>
      <c r="N347" s="49" t="s">
        <v>101</v>
      </c>
      <c r="O347" s="49" t="s">
        <v>101</v>
      </c>
      <c r="P347" s="49" t="s">
        <v>101</v>
      </c>
      <c r="Q347" s="49" t="s">
        <v>101</v>
      </c>
      <c r="R347" s="49" t="s">
        <v>101</v>
      </c>
      <c r="S347" s="49" t="s">
        <v>101</v>
      </c>
      <c r="T347" s="49" t="s">
        <v>101</v>
      </c>
      <c r="U347" s="49" t="s">
        <v>101</v>
      </c>
      <c r="V347" s="49" t="s">
        <v>101</v>
      </c>
      <c r="W347" s="49" t="s">
        <v>101</v>
      </c>
      <c r="X347" s="49" t="s">
        <v>101</v>
      </c>
    </row>
    <row r="348" spans="1:24" hidden="1" x14ac:dyDescent="0.2">
      <c r="A348" s="117" t="s">
        <v>44</v>
      </c>
      <c r="B348" s="117">
        <v>27</v>
      </c>
      <c r="C348" s="49" t="s">
        <v>101</v>
      </c>
      <c r="D348" s="49" t="s">
        <v>101</v>
      </c>
      <c r="E348" s="49" t="s">
        <v>101</v>
      </c>
      <c r="F348" s="49" t="s">
        <v>101</v>
      </c>
      <c r="G348" s="49" t="s">
        <v>101</v>
      </c>
      <c r="H348" s="49" t="s">
        <v>101</v>
      </c>
      <c r="I348" s="49" t="s">
        <v>101</v>
      </c>
      <c r="J348" s="49" t="s">
        <v>101</v>
      </c>
      <c r="K348" s="49" t="s">
        <v>101</v>
      </c>
      <c r="L348" s="49" t="s">
        <v>101</v>
      </c>
      <c r="M348" s="49" t="s">
        <v>101</v>
      </c>
      <c r="N348" s="49" t="s">
        <v>101</v>
      </c>
      <c r="O348" s="49" t="s">
        <v>101</v>
      </c>
      <c r="P348" s="49" t="s">
        <v>101</v>
      </c>
      <c r="Q348" s="49" t="s">
        <v>101</v>
      </c>
      <c r="R348" s="49" t="s">
        <v>101</v>
      </c>
      <c r="S348" s="49" t="s">
        <v>101</v>
      </c>
      <c r="T348" s="49" t="s">
        <v>101</v>
      </c>
      <c r="U348" s="49" t="s">
        <v>101</v>
      </c>
      <c r="V348" s="49" t="s">
        <v>101</v>
      </c>
      <c r="W348" s="49" t="s">
        <v>101</v>
      </c>
      <c r="X348" s="49" t="s">
        <v>101</v>
      </c>
    </row>
    <row r="349" spans="1:24" hidden="1" x14ac:dyDescent="0.2">
      <c r="A349" s="117" t="s">
        <v>45</v>
      </c>
      <c r="B349" s="117">
        <v>28</v>
      </c>
      <c r="C349" s="49" t="s">
        <v>101</v>
      </c>
      <c r="D349" s="49" t="s">
        <v>101</v>
      </c>
      <c r="E349" s="49" t="s">
        <v>101</v>
      </c>
      <c r="F349" s="49" t="s">
        <v>101</v>
      </c>
      <c r="G349" s="49" t="s">
        <v>101</v>
      </c>
      <c r="H349" s="49" t="s">
        <v>101</v>
      </c>
      <c r="I349" s="49" t="s">
        <v>101</v>
      </c>
      <c r="J349" s="49" t="s">
        <v>101</v>
      </c>
      <c r="K349" s="49" t="s">
        <v>101</v>
      </c>
      <c r="L349" s="49" t="s">
        <v>101</v>
      </c>
      <c r="M349" s="49" t="s">
        <v>101</v>
      </c>
      <c r="N349" s="49" t="s">
        <v>101</v>
      </c>
      <c r="O349" s="49" t="s">
        <v>101</v>
      </c>
      <c r="P349" s="49" t="s">
        <v>101</v>
      </c>
      <c r="Q349" s="49" t="s">
        <v>101</v>
      </c>
      <c r="R349" s="49" t="s">
        <v>101</v>
      </c>
      <c r="S349" s="49" t="s">
        <v>101</v>
      </c>
      <c r="T349" s="49" t="s">
        <v>101</v>
      </c>
      <c r="U349" s="49" t="s">
        <v>101</v>
      </c>
      <c r="V349" s="49" t="s">
        <v>101</v>
      </c>
      <c r="W349" s="49" t="s">
        <v>101</v>
      </c>
      <c r="X349" s="49" t="s">
        <v>101</v>
      </c>
    </row>
    <row r="350" spans="1:24" hidden="1" x14ac:dyDescent="0.2">
      <c r="A350" s="117" t="s">
        <v>46</v>
      </c>
      <c r="B350" s="117">
        <v>29</v>
      </c>
      <c r="C350" s="49" t="s">
        <v>101</v>
      </c>
      <c r="D350" s="49" t="s">
        <v>101</v>
      </c>
      <c r="E350" s="49" t="s">
        <v>101</v>
      </c>
      <c r="F350" s="49" t="s">
        <v>101</v>
      </c>
      <c r="G350" s="49" t="s">
        <v>101</v>
      </c>
      <c r="H350" s="49" t="s">
        <v>101</v>
      </c>
      <c r="I350" s="49" t="s">
        <v>101</v>
      </c>
      <c r="J350" s="49" t="s">
        <v>101</v>
      </c>
      <c r="K350" s="49" t="s">
        <v>101</v>
      </c>
      <c r="L350" s="49" t="s">
        <v>101</v>
      </c>
      <c r="M350" s="49" t="s">
        <v>101</v>
      </c>
      <c r="N350" s="49" t="s">
        <v>101</v>
      </c>
      <c r="O350" s="49" t="s">
        <v>101</v>
      </c>
      <c r="P350" s="49" t="s">
        <v>101</v>
      </c>
      <c r="Q350" s="49" t="s">
        <v>101</v>
      </c>
      <c r="R350" s="49" t="s">
        <v>101</v>
      </c>
      <c r="S350" s="49" t="s">
        <v>101</v>
      </c>
      <c r="T350" s="49" t="s">
        <v>101</v>
      </c>
      <c r="U350" s="49" t="s">
        <v>101</v>
      </c>
      <c r="V350" s="49" t="s">
        <v>101</v>
      </c>
      <c r="W350" s="49" t="s">
        <v>101</v>
      </c>
      <c r="X350" s="49" t="s">
        <v>101</v>
      </c>
    </row>
    <row r="351" spans="1:24" hidden="1" x14ac:dyDescent="0.2">
      <c r="A351" s="117" t="s">
        <v>47</v>
      </c>
      <c r="B351" s="117">
        <v>30</v>
      </c>
      <c r="C351" s="49" t="s">
        <v>101</v>
      </c>
      <c r="D351" s="49" t="s">
        <v>101</v>
      </c>
      <c r="E351" s="49" t="s">
        <v>101</v>
      </c>
      <c r="F351" s="49" t="s">
        <v>101</v>
      </c>
      <c r="G351" s="49" t="s">
        <v>101</v>
      </c>
      <c r="H351" s="49" t="s">
        <v>101</v>
      </c>
      <c r="I351" s="49" t="s">
        <v>101</v>
      </c>
      <c r="J351" s="49" t="s">
        <v>101</v>
      </c>
      <c r="K351" s="49" t="s">
        <v>101</v>
      </c>
      <c r="L351" s="49" t="s">
        <v>101</v>
      </c>
      <c r="M351" s="49" t="s">
        <v>101</v>
      </c>
      <c r="N351" s="49" t="s">
        <v>101</v>
      </c>
      <c r="O351" s="49" t="s">
        <v>101</v>
      </c>
      <c r="P351" s="49" t="s">
        <v>101</v>
      </c>
      <c r="Q351" s="49" t="s">
        <v>101</v>
      </c>
      <c r="R351" s="49" t="s">
        <v>101</v>
      </c>
      <c r="S351" s="49" t="s">
        <v>101</v>
      </c>
      <c r="T351" s="49" t="s">
        <v>101</v>
      </c>
      <c r="U351" s="49" t="s">
        <v>101</v>
      </c>
      <c r="V351" s="49" t="s">
        <v>101</v>
      </c>
      <c r="W351" s="49" t="s">
        <v>101</v>
      </c>
      <c r="X351" s="49" t="s">
        <v>101</v>
      </c>
    </row>
    <row r="352" spans="1:24" ht="12" hidden="1" customHeight="1" x14ac:dyDescent="0.2">
      <c r="A352" s="117" t="s">
        <v>48</v>
      </c>
      <c r="B352" s="117">
        <v>31</v>
      </c>
      <c r="C352" s="49" t="s">
        <v>101</v>
      </c>
      <c r="D352" s="49" t="s">
        <v>101</v>
      </c>
      <c r="E352" s="49" t="s">
        <v>101</v>
      </c>
      <c r="F352" s="49" t="s">
        <v>101</v>
      </c>
      <c r="G352" s="49" t="s">
        <v>101</v>
      </c>
      <c r="H352" s="49" t="s">
        <v>101</v>
      </c>
      <c r="I352" s="49" t="s">
        <v>101</v>
      </c>
      <c r="J352" s="49" t="s">
        <v>101</v>
      </c>
      <c r="K352" s="49" t="s">
        <v>101</v>
      </c>
      <c r="L352" s="49" t="s">
        <v>101</v>
      </c>
      <c r="M352" s="49" t="s">
        <v>101</v>
      </c>
      <c r="N352" s="49" t="s">
        <v>101</v>
      </c>
      <c r="O352" s="49" t="s">
        <v>101</v>
      </c>
      <c r="P352" s="49" t="s">
        <v>101</v>
      </c>
      <c r="Q352" s="49" t="s">
        <v>101</v>
      </c>
      <c r="R352" s="49" t="s">
        <v>101</v>
      </c>
      <c r="S352" s="49" t="s">
        <v>101</v>
      </c>
      <c r="T352" s="49" t="s">
        <v>101</v>
      </c>
      <c r="U352" s="49" t="s">
        <v>101</v>
      </c>
      <c r="V352" s="49" t="s">
        <v>101</v>
      </c>
      <c r="W352" s="49" t="s">
        <v>101</v>
      </c>
      <c r="X352" s="49" t="s">
        <v>101</v>
      </c>
    </row>
    <row r="353" spans="1:24" ht="12" hidden="1" customHeight="1" x14ac:dyDescent="0.2">
      <c r="A353" s="130"/>
      <c r="B353" s="130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</row>
    <row r="354" spans="1:24" hidden="1" x14ac:dyDescent="0.2">
      <c r="A354" s="210" t="s">
        <v>38</v>
      </c>
      <c r="B354" s="210"/>
      <c r="C354" s="210"/>
      <c r="D354" s="210"/>
      <c r="E354" s="210"/>
      <c r="F354" s="210"/>
      <c r="G354" s="210"/>
      <c r="H354" s="210"/>
      <c r="I354" s="210"/>
      <c r="J354" s="210"/>
      <c r="K354" s="210"/>
      <c r="L354" s="210"/>
      <c r="M354" s="210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</row>
    <row r="355" spans="1:24" hidden="1" x14ac:dyDescent="0.2">
      <c r="A355" s="211" t="s">
        <v>138</v>
      </c>
      <c r="B355" s="212"/>
      <c r="C355" s="212"/>
      <c r="D355" s="212"/>
      <c r="E355" s="212"/>
      <c r="F355" s="212"/>
      <c r="G355" s="212"/>
      <c r="H355" s="212"/>
      <c r="I355" s="212"/>
      <c r="J355" s="212"/>
      <c r="K355" s="212"/>
      <c r="L355" s="212"/>
      <c r="M355" s="212"/>
      <c r="N355" s="212"/>
      <c r="O355" s="212"/>
      <c r="P355" s="212"/>
      <c r="Q355" s="212"/>
      <c r="R355" s="212"/>
      <c r="S355" s="212"/>
      <c r="T355" s="212"/>
      <c r="U355" s="212"/>
      <c r="V355" s="212"/>
      <c r="W355" s="212"/>
      <c r="X355" s="212"/>
    </row>
    <row r="356" spans="1:24" ht="58.5" hidden="1" customHeight="1" x14ac:dyDescent="0.2">
      <c r="A356" s="213" t="s">
        <v>39</v>
      </c>
      <c r="B356" s="214"/>
      <c r="C356" s="217" t="s">
        <v>85</v>
      </c>
      <c r="D356" s="218"/>
      <c r="E356" s="219" t="s">
        <v>86</v>
      </c>
      <c r="F356" s="220"/>
      <c r="G356" s="221" t="s">
        <v>186</v>
      </c>
      <c r="H356" s="222"/>
      <c r="I356" s="223" t="s">
        <v>187</v>
      </c>
      <c r="J356" s="224"/>
      <c r="K356" s="225" t="s">
        <v>88</v>
      </c>
      <c r="L356" s="225"/>
      <c r="M356" s="226" t="s">
        <v>89</v>
      </c>
      <c r="N356" s="227"/>
      <c r="O356" s="250" t="s">
        <v>94</v>
      </c>
      <c r="P356" s="250"/>
      <c r="Q356" s="230" t="s">
        <v>188</v>
      </c>
      <c r="R356" s="230"/>
      <c r="S356" s="231" t="s">
        <v>189</v>
      </c>
      <c r="T356" s="231"/>
      <c r="U356" s="232" t="s">
        <v>91</v>
      </c>
      <c r="V356" s="233"/>
      <c r="W356" s="234" t="s">
        <v>96</v>
      </c>
      <c r="X356" s="235"/>
    </row>
    <row r="357" spans="1:24" hidden="1" x14ac:dyDescent="0.2">
      <c r="A357" s="215"/>
      <c r="B357" s="216"/>
      <c r="C357" s="45" t="s">
        <v>40</v>
      </c>
      <c r="D357" s="45" t="s">
        <v>41</v>
      </c>
      <c r="E357" s="45" t="s">
        <v>40</v>
      </c>
      <c r="F357" s="45" t="s">
        <v>41</v>
      </c>
      <c r="G357" s="45" t="s">
        <v>40</v>
      </c>
      <c r="H357" s="45" t="s">
        <v>41</v>
      </c>
      <c r="I357" s="45" t="s">
        <v>40</v>
      </c>
      <c r="J357" s="45" t="s">
        <v>41</v>
      </c>
      <c r="K357" s="45" t="s">
        <v>40</v>
      </c>
      <c r="L357" s="45" t="s">
        <v>41</v>
      </c>
      <c r="M357" s="45" t="s">
        <v>40</v>
      </c>
      <c r="N357" s="45" t="s">
        <v>41</v>
      </c>
      <c r="O357" s="45" t="s">
        <v>40</v>
      </c>
      <c r="P357" s="45" t="s">
        <v>41</v>
      </c>
      <c r="Q357" s="45" t="s">
        <v>40</v>
      </c>
      <c r="R357" s="45" t="s">
        <v>41</v>
      </c>
      <c r="S357" s="45" t="s">
        <v>40</v>
      </c>
      <c r="T357" s="45" t="s">
        <v>41</v>
      </c>
      <c r="U357" s="45" t="s">
        <v>40</v>
      </c>
      <c r="V357" s="45" t="s">
        <v>41</v>
      </c>
      <c r="W357" s="45" t="s">
        <v>40</v>
      </c>
      <c r="X357" s="45" t="s">
        <v>41</v>
      </c>
    </row>
    <row r="358" spans="1:24" ht="12" hidden="1" customHeight="1" x14ac:dyDescent="0.2">
      <c r="A358" s="117" t="s">
        <v>47</v>
      </c>
      <c r="B358" s="117">
        <v>13</v>
      </c>
      <c r="C358" s="47" cm="1">
        <f t="array" ref="C358">IF($I$2="Spa пакет",
(INDEX(GRID!$B$34:$DQ$44,MATCH(C$7,GRID!$A$34:$A$44,0),MATCH(1,($U$2=GRID!$B$31:$DQ$31)*(КАЛЕНДАРЬ!$AQ16=GRID!$B$33:$DQ$33),0))*GRID!$B$67)+GRID!$B$68,
ROUNDUP((INDEX(GRID!$B$34:$DQ$44,MATCH(C$7,GRID!$A$34:$A$44,0),MATCH(1,($U$2=GRID!$B$31:$DQ$31)*(КАЛЕНДАРЬ!$AQ16=GRID!$B$33:$DQ$33),0))*GRID!$B$67+GRID!$B$68)*(1-GRID!$B$69),0))</f>
        <v>17560</v>
      </c>
      <c r="D358" s="47" cm="1">
        <f t="array" ref="D358">IF($I$2="Spa пакет",
(INDEX(GRID!$B$47:$DQ$57,MATCH(C$7,GRID!$A$47:$A$57,0),MATCH(1,($U$2=GRID!$B$31:$DQ$31)*(КАЛЕНДАРЬ!$AQ16=GRID!$B$33:$DQ$33),0))*GRID!$B$67)+GRID!$B$68*2,
ROUNDUP((INDEX(GRID!$B$47:$DQ$57,MATCH(C$7,GRID!$A$47:$A$57,0),MATCH(1,($U$2=GRID!$B$31:$DQ$31)*(КАЛЕНДАРЬ!$AQ16=GRID!$B$33:$DQ$33),0))*GRID!$B$67+GRID!$B$68*2)*(1-GRID!$B$69),0))</f>
        <v>21840</v>
      </c>
      <c r="E358" s="47" cm="1">
        <f t="array" ref="E358">IF($I$2="Spa пакет",
(INDEX(GRID!$B$34:$DQ$44,MATCH(E$7,GRID!$A$34:$A$44,0),MATCH(1,($U$2=GRID!$B$31:$DQ$31)*(КАЛЕНДАРЬ!$AQ16=GRID!$B$33:$DQ$33),0))*GRID!$B$67)+GRID!$B$68,
ROUNDUP((INDEX(GRID!$B$34:$DQ$44,MATCH(E$7,GRID!$A$34:$A$44,0),MATCH(1,($U$2=GRID!$B$31:$DQ$31)*(КАЛЕНДАРЬ!$AQ16=GRID!$B$33:$DQ$33),0))*GRID!$B$67+GRID!$B$68)*(1-GRID!$B$69),0))</f>
        <v>19000</v>
      </c>
      <c r="F358" s="47" cm="1">
        <f t="array" ref="F358">IF($I$2="Spa пакет",
(INDEX(GRID!$B$47:$DQ$57,MATCH(E$7,GRID!$A$47:$A$57,0),MATCH(1,($U$2=GRID!$B$31:$DQ$31)*(КАЛЕНДАРЬ!$AQ16=GRID!$B$33:$DQ$33),0))*GRID!$B$67)+GRID!$B$68*2,
ROUNDUP((INDEX(GRID!$B$47:$DQ$57,MATCH(E$7,GRID!$A$47:$A$57,0),MATCH(1,($U$2=GRID!$B$31:$DQ$31)*(КАЛЕНДАРЬ!$AQ16=GRID!$B$33:$DQ$33),0))*GRID!$B$67+GRID!$B$68*2)*(1-GRID!$B$69),0))</f>
        <v>23280</v>
      </c>
      <c r="G358" s="47" cm="1">
        <f t="array" ref="G358">IF($I$2="Spa пакет",
(INDEX(GRID!$B$34:$DQ$44,MATCH(G$7,GRID!$A$34:$A$44,0),MATCH(1,($U$2=GRID!$B$31:$DQ$31)*(КАЛЕНДАРЬ!$AQ16=GRID!$B$33:$DQ$33),0))*GRID!$B$67)+GRID!$B$68,
ROUNDUP((INDEX(GRID!$B$34:$DQ$44,MATCH(G$7,GRID!$A$34:$A$44,0),MATCH(1,($U$2=GRID!$B$31:$DQ$31)*(КАЛЕНДАРЬ!$AQ16=GRID!$B$33:$DQ$33),0))*GRID!$B$67+GRID!$B$68)*(1-GRID!$B$69),0))</f>
        <v>19800</v>
      </c>
      <c r="H358" s="47" cm="1">
        <f t="array" ref="H358">IF($I$2="Spa пакет",
(INDEX(GRID!$B$47:$DQ$57,MATCH(G$7,GRID!$A$47:$A$57,0),MATCH(1,($U$2=GRID!$B$31:$DQ$31)*(КАЛЕНДАРЬ!$AQ16=GRID!$B$33:$DQ$33),0))*GRID!$B$67)+GRID!$B$68*2,
ROUNDUP((INDEX(GRID!$B$47:$DQ$57,MATCH(G$7,GRID!$A$47:$A$57,0),MATCH(1,($U$2=GRID!$B$31:$DQ$31)*(КАЛЕНДАРЬ!$AQ16=GRID!$B$33:$DQ$33),0))*GRID!$B$67+GRID!$B$68*2)*(1-GRID!$B$69),0))</f>
        <v>24080</v>
      </c>
      <c r="I358" s="47" cm="1">
        <f t="array" ref="I358">IF($I$2="Spa пакет",
(INDEX(GRID!$B$34:$DQ$44,MATCH(I$7,GRID!$A$34:$A$44,0),MATCH(1,($U$2=GRID!$B$31:$DQ$31)*(КАЛЕНДАРЬ!$AQ16=GRID!$B$33:$DQ$33),0))*GRID!$B$67)+GRID!$B$68,
ROUNDUP((INDEX(GRID!$B$34:$DQ$44,MATCH(I$7,GRID!$A$34:$A$44,0),MATCH(1,($U$2=GRID!$B$31:$DQ$31)*(КАЛЕНДАРЬ!$AQ16=GRID!$B$33:$DQ$33),0))*GRID!$B$67+GRID!$B$68)*(1-GRID!$B$69),0))</f>
        <v>21240</v>
      </c>
      <c r="J358" s="47" cm="1">
        <f t="array" ref="J358">IF($I$2="Spa пакет",
(INDEX(GRID!$B$47:$DQ$57,MATCH(I$7,GRID!$A$47:$A$57,0),MATCH(1,($U$2=GRID!$B$31:$DQ$31)*(КАЛЕНДАРЬ!$AQ16=GRID!$B$33:$DQ$33),0))*GRID!$B$67)+GRID!$B$68*2,
ROUNDUP((INDEX(GRID!$B$47:$DQ$57,MATCH(I$7,GRID!$A$47:$A$57,0),MATCH(1,($U$2=GRID!$B$31:$DQ$31)*(КАЛЕНДАРЬ!$AQ16=GRID!$B$33:$DQ$33),0))*GRID!$B$67+GRID!$B$68*2)*(1-GRID!$B$69),0))</f>
        <v>25520</v>
      </c>
      <c r="K358" s="47" cm="1">
        <f t="array" ref="K358">IF($I$2="Spa пакет",
(INDEX(GRID!$B$34:$DQ$44,MATCH(K$7,GRID!$A$34:$A$44,0),MATCH(1,($U$2=GRID!$B$31:$DQ$31)*(КАЛЕНДАРЬ!$AQ16=GRID!$B$33:$DQ$33),0))*GRID!$B$67)+GRID!$B$68,
ROUNDUP((INDEX(GRID!$B$34:$DQ$44,MATCH(K$7,GRID!$A$34:$A$44,0),MATCH(1,($U$2=GRID!$B$31:$DQ$31)*(КАЛЕНДАРЬ!$AQ16=GRID!$B$33:$DQ$33),0))*GRID!$B$67+GRID!$B$68)*(1-GRID!$B$69),0))</f>
        <v>22040</v>
      </c>
      <c r="L358" s="47" cm="1">
        <f t="array" ref="L358">IF($I$2="Spa пакет",
(INDEX(GRID!$B$47:$DQ$57,MATCH(K$7,GRID!$A$47:$A$57,0),MATCH(1,($U$2=GRID!$B$31:$DQ$31)*(КАЛЕНДАРЬ!$AQ16=GRID!$B$33:$DQ$33),0))*GRID!$B$67)+GRID!$B$68*2,
ROUNDUP((INDEX(GRID!$B$47:$DQ$57,MATCH(K$7,GRID!$A$47:$A$57,0),MATCH(1,($U$2=GRID!$B$31:$DQ$31)*(КАЛЕНДАРЬ!$AQ16=GRID!$B$33:$DQ$33),0))*GRID!$B$67+GRID!$B$68*2)*(1-GRID!$B$69),0))</f>
        <v>26320</v>
      </c>
      <c r="M358" s="47" cm="1">
        <f t="array" ref="M358">IF($I$2="Spa пакет",
(INDEX(GRID!$B$34:$DQ$44,MATCH(M$7,GRID!$A$34:$A$44,0),MATCH(1,($U$2=GRID!$B$31:$DQ$31)*(КАЛЕНДАРЬ!$AQ16=GRID!$B$33:$DQ$33),0))*GRID!$B$67)+GRID!$B$68,
ROUNDUP((INDEX(GRID!$B$34:$DQ$44,MATCH(M$7,GRID!$A$34:$A$44,0),MATCH(1,($U$2=GRID!$B$31:$DQ$31)*(КАЛЕНДАРЬ!$AQ16=GRID!$B$33:$DQ$33),0))*GRID!$B$67+GRID!$B$68)*(1-GRID!$B$69),0))</f>
        <v>23480</v>
      </c>
      <c r="N358" s="47" cm="1">
        <f t="array" ref="N358">IF($I$2="Spa пакет",
(INDEX(GRID!$B$47:$DQ$57,MATCH(M$7,GRID!$A$47:$A$57,0),MATCH(1,($U$2=GRID!$B$31:$DQ$31)*(КАЛЕНДАРЬ!$AQ16=GRID!$B$33:$DQ$33),0))*GRID!$B$67)+GRID!$B$68*2,
ROUNDUP((INDEX(GRID!$B$47:$DQ$57,MATCH(M$7,GRID!$A$47:$A$57,0),MATCH(1,($U$2=GRID!$B$31:$DQ$31)*(КАЛЕНДАРЬ!$AQ16=GRID!$B$33:$DQ$33),0))*GRID!$B$67+GRID!$B$68*2)*(1-GRID!$B$69),0))</f>
        <v>27760</v>
      </c>
      <c r="O358" s="47" cm="1">
        <f t="array" ref="O358">IF($I$2="Spa пакет",
(INDEX(GRID!$B$34:$DQ$44,MATCH(O$7,GRID!$A$34:$A$44,0),MATCH(1,($U$2=GRID!$B$31:$DQ$31)*(КАЛЕНДАРЬ!$AQ16=GRID!$B$33:$DQ$33),0))*GRID!$B$67)+GRID!$B$68,
ROUNDUP((INDEX(GRID!$B$34:$DQ$44,MATCH(O$7,GRID!$A$34:$A$44,0),MATCH(1,($U$2=GRID!$B$31:$DQ$31)*(КАЛЕНДАРЬ!$AQ16=GRID!$B$33:$DQ$33),0))*GRID!$B$67+GRID!$B$68)*(1-GRID!$B$69),0))</f>
        <v>28920</v>
      </c>
      <c r="P358" s="47" cm="1">
        <f t="array" ref="P358">IF($I$2="Spa пакет",
(INDEX(GRID!$B$47:$DQ$57,MATCH(O$7,GRID!$A$47:$A$57,0),MATCH(1,($U$2=GRID!$B$31:$DQ$31)*(КАЛЕНДАРЬ!$AQ16=GRID!$B$33:$DQ$33),0))*GRID!$B$67)+GRID!$B$68*2,
ROUNDUP((INDEX(GRID!$B$47:$DQ$57,MATCH(O$7,GRID!$A$47:$A$57,0),MATCH(1,($U$2=GRID!$B$31:$DQ$31)*(КАЛЕНДАРЬ!$AQ16=GRID!$B$33:$DQ$33),0))*GRID!$B$67+GRID!$B$68*2)*(1-GRID!$B$69),0))</f>
        <v>33200</v>
      </c>
      <c r="Q358" s="47" cm="1">
        <f t="array" ref="Q358">IF($I$2="Spa пакет",
(INDEX(GRID!$B$34:$DQ$44,MATCH(Q$7,GRID!$A$34:$A$44,0),MATCH(1,($U$2=GRID!$B$31:$DQ$31)*(КАЛЕНДАРЬ!$AQ16=GRID!$B$33:$DQ$33),0))*GRID!$B$67)+GRID!$B$68,
ROUNDUP((INDEX(GRID!$B$34:$DQ$44,MATCH(Q$7,GRID!$A$34:$A$44,0),MATCH(1,($U$2=GRID!$B$31:$DQ$31)*(КАЛЕНДАРЬ!$AQ16=GRID!$B$33:$DQ$33),0))*GRID!$B$67+GRID!$B$68)*(1-GRID!$B$69),0))</f>
        <v>30520</v>
      </c>
      <c r="R358" s="47" cm="1">
        <f t="array" ref="R358">IF($I$2="Spa пакет",
(INDEX(GRID!$B$47:$DQ$57,MATCH(Q$7,GRID!$A$47:$A$57,0),MATCH(1,($U$2=GRID!$B$31:$DQ$31)*(КАЛЕНДАРЬ!$AQ16=GRID!$B$33:$DQ$33),0))*GRID!$B$67)+GRID!$B$68*2,
ROUNDUP((INDEX(GRID!$B$47:$DQ$57,MATCH(Q$7,GRID!$A$47:$A$57,0),MATCH(1,($U$2=GRID!$B$31:$DQ$31)*(КАЛЕНДАРЬ!$AQ16=GRID!$B$33:$DQ$33),0))*GRID!$B$67+GRID!$B$68*2)*(1-GRID!$B$69),0))</f>
        <v>34800</v>
      </c>
      <c r="S358" s="47" cm="1">
        <f t="array" ref="S358">IF($I$2="Spa пакет",
(INDEX(GRID!$B$34:$DQ$44,MATCH(S$7,GRID!$A$34:$A$44,0),MATCH(1,($U$2=GRID!$B$31:$DQ$31)*(КАЛЕНДАРЬ!$AQ16=GRID!$B$33:$DQ$33),0))*GRID!$B$67)+GRID!$B$68,
ROUNDUP((INDEX(GRID!$B$34:$DQ$44,MATCH(S$7,GRID!$A$34:$A$44,0),MATCH(1,($U$2=GRID!$B$31:$DQ$31)*(КАЛЕНДАРЬ!$AQ16=GRID!$B$33:$DQ$33),0))*GRID!$B$67+GRID!$B$68)*(1-GRID!$B$69),0))</f>
        <v>33240</v>
      </c>
      <c r="T358" s="47" cm="1">
        <f t="array" ref="T358">IF($I$2="Spa пакет",
(INDEX(GRID!$B$47:$DQ$57,MATCH(S$7,GRID!$A$47:$A$57,0),MATCH(1,($U$2=GRID!$B$31:$DQ$31)*(КАЛЕНДАРЬ!$AQ16=GRID!$B$33:$DQ$33),0))*GRID!$B$67)+GRID!$B$68*2,
ROUNDUP((INDEX(GRID!$B$47:$DQ$57,MATCH(S$7,GRID!$A$47:$A$57,0),MATCH(1,($U$2=GRID!$B$31:$DQ$31)*(КАЛЕНДАРЬ!$AQ16=GRID!$B$33:$DQ$33),0))*GRID!$B$67+GRID!$B$68*2)*(1-GRID!$B$69),0))</f>
        <v>37520</v>
      </c>
      <c r="U358" s="47" cm="1">
        <f t="array" ref="U358">IF($I$2="Spa пакет",
(INDEX(GRID!$B$34:$DQ$44,MATCH(U$7,GRID!$A$34:$A$44,0),MATCH(1,($U$2=GRID!$B$31:$DQ$31)*(КАЛЕНДАРЬ!$AQ16=GRID!$B$33:$DQ$33),0))*GRID!$B$67)+GRID!$B$68,
ROUNDUP((INDEX(GRID!$B$34:$DQ$44,MATCH(U$7,GRID!$A$34:$A$44,0),MATCH(1,($U$2=GRID!$B$31:$DQ$31)*(КАЛЕНДАРЬ!$AQ16=GRID!$B$33:$DQ$33),0))*GRID!$B$67+GRID!$B$68)*(1-GRID!$B$69),0))</f>
        <v>37880</v>
      </c>
      <c r="V358" s="47" cm="1">
        <f t="array" ref="V358">IF($I$2="Spa пакет",
(INDEX(GRID!$B$47:$DQ$57,MATCH(U$7,GRID!$A$47:$A$57,0),MATCH(1,($U$2=GRID!$B$31:$DQ$31)*(КАЛЕНДАРЬ!$AQ16=GRID!$B$33:$DQ$33),0))*GRID!$B$67)+GRID!$B$68*2,
ROUNDUP((INDEX(GRID!$B$47:$DQ$57,MATCH(U$7,GRID!$A$47:$A$57,0),MATCH(1,($U$2=GRID!$B$31:$DQ$31)*(КАЛЕНДАРЬ!$AQ16=GRID!$B$33:$DQ$33),0))*GRID!$B$67+GRID!$B$68*2)*(1-GRID!$B$69),0))</f>
        <v>42160</v>
      </c>
      <c r="W358" s="47" cm="1">
        <f t="array" ref="W358">IF($I$2="Spa пакет",
(INDEX(GRID!$B$34:$DQ$44,MATCH(W$7,GRID!$A$34:$A$44,0),MATCH(1,($U$2=GRID!$B$31:$DQ$31)*(КАЛЕНДАРЬ!$AQ16=GRID!$B$33:$DQ$33),0))*GRID!$B$67)+GRID!$B$68,
ROUNDUP((INDEX(GRID!$B$34:$DQ$44,MATCH(W$7,GRID!$A$34:$A$44,0),MATCH(1,($U$2=GRID!$B$31:$DQ$31)*(КАЛЕНДАРЬ!$AQ16=GRID!$B$33:$DQ$33),0))*GRID!$B$67+GRID!$B$68)*(1-GRID!$B$69),0))</f>
        <v>104760</v>
      </c>
      <c r="X358" s="47" cm="1">
        <f t="array" ref="X358">IF($I$2="Spa пакет",
(INDEX(GRID!$B$47:$DQ$57,MATCH(W$7,GRID!$A$47:$A$57,0),MATCH(1,($U$2=GRID!$B$31:$DQ$31)*(КАЛЕНДАРЬ!$AQ16=GRID!$B$33:$DQ$33),0))*GRID!$B$67)+GRID!$B$68*2,
ROUNDUP((INDEX(GRID!$B$47:$DQ$57,MATCH(W$7,GRID!$A$47:$A$57,0),MATCH(1,($U$2=GRID!$B$31:$DQ$31)*(КАЛЕНДАРЬ!$AQ16=GRID!$B$33:$DQ$33),0))*GRID!$B$67+GRID!$B$68*2)*(1-GRID!$B$69),0))</f>
        <v>109040</v>
      </c>
    </row>
    <row r="359" spans="1:24" ht="12" hidden="1" customHeight="1" x14ac:dyDescent="0.2">
      <c r="A359" s="117" t="s">
        <v>48</v>
      </c>
      <c r="B359" s="117">
        <v>14</v>
      </c>
      <c r="C359" s="47" cm="1">
        <f t="array" ref="C359">IF($I$2="Spa пакет",
(INDEX(GRID!$B$34:$DQ$44,MATCH(C$7,GRID!$A$34:$A$44,0),MATCH(1,($U$2=GRID!$B$31:$DQ$31)*(КАЛЕНДАРЬ!$AQ17=GRID!$B$33:$DQ$33),0))*GRID!$B$67)+GRID!$B$68,
ROUNDUP((INDEX(GRID!$B$34:$DQ$44,MATCH(C$7,GRID!$A$34:$A$44,0),MATCH(1,($U$2=GRID!$B$31:$DQ$31)*(КАЛЕНДАРЬ!$AQ17=GRID!$B$33:$DQ$33),0))*GRID!$B$67+GRID!$B$68)*(1-GRID!$B$69),0))</f>
        <v>17560</v>
      </c>
      <c r="D359" s="47" cm="1">
        <f t="array" ref="D359">IF($I$2="Spa пакет",
(INDEX(GRID!$B$47:$DQ$57,MATCH(C$7,GRID!$A$47:$A$57,0),MATCH(1,($U$2=GRID!$B$31:$DQ$31)*(КАЛЕНДАРЬ!$AQ17=GRID!$B$33:$DQ$33),0))*GRID!$B$67)+GRID!$B$68*2,
ROUNDUP((INDEX(GRID!$B$47:$DQ$57,MATCH(C$7,GRID!$A$47:$A$57,0),MATCH(1,($U$2=GRID!$B$31:$DQ$31)*(КАЛЕНДАРЬ!$AQ17=GRID!$B$33:$DQ$33),0))*GRID!$B$67+GRID!$B$68*2)*(1-GRID!$B$69),0))</f>
        <v>21840</v>
      </c>
      <c r="E359" s="47" cm="1">
        <f t="array" ref="E359">IF($I$2="Spa пакет",
(INDEX(GRID!$B$34:$DQ$44,MATCH(E$7,GRID!$A$34:$A$44,0),MATCH(1,($U$2=GRID!$B$31:$DQ$31)*(КАЛЕНДАРЬ!$AQ17=GRID!$B$33:$DQ$33),0))*GRID!$B$67)+GRID!$B$68,
ROUNDUP((INDEX(GRID!$B$34:$DQ$44,MATCH(E$7,GRID!$A$34:$A$44,0),MATCH(1,($U$2=GRID!$B$31:$DQ$31)*(КАЛЕНДАРЬ!$AQ17=GRID!$B$33:$DQ$33),0))*GRID!$B$67+GRID!$B$68)*(1-GRID!$B$69),0))</f>
        <v>19000</v>
      </c>
      <c r="F359" s="47" cm="1">
        <f t="array" ref="F359">IF($I$2="Spa пакет",
(INDEX(GRID!$B$47:$DQ$57,MATCH(E$7,GRID!$A$47:$A$57,0),MATCH(1,($U$2=GRID!$B$31:$DQ$31)*(КАЛЕНДАРЬ!$AQ17=GRID!$B$33:$DQ$33),0))*GRID!$B$67)+GRID!$B$68*2,
ROUNDUP((INDEX(GRID!$B$47:$DQ$57,MATCH(E$7,GRID!$A$47:$A$57,0),MATCH(1,($U$2=GRID!$B$31:$DQ$31)*(КАЛЕНДАРЬ!$AQ17=GRID!$B$33:$DQ$33),0))*GRID!$B$67+GRID!$B$68*2)*(1-GRID!$B$69),0))</f>
        <v>23280</v>
      </c>
      <c r="G359" s="47" cm="1">
        <f t="array" ref="G359">IF($I$2="Spa пакет",
(INDEX(GRID!$B$34:$DQ$44,MATCH(G$7,GRID!$A$34:$A$44,0),MATCH(1,($U$2=GRID!$B$31:$DQ$31)*(КАЛЕНДАРЬ!$AQ17=GRID!$B$33:$DQ$33),0))*GRID!$B$67)+GRID!$B$68,
ROUNDUP((INDEX(GRID!$B$34:$DQ$44,MATCH(G$7,GRID!$A$34:$A$44,0),MATCH(1,($U$2=GRID!$B$31:$DQ$31)*(КАЛЕНДАРЬ!$AQ17=GRID!$B$33:$DQ$33),0))*GRID!$B$67+GRID!$B$68)*(1-GRID!$B$69),0))</f>
        <v>19800</v>
      </c>
      <c r="H359" s="47" cm="1">
        <f t="array" ref="H359">IF($I$2="Spa пакет",
(INDEX(GRID!$B$47:$DQ$57,MATCH(G$7,GRID!$A$47:$A$57,0),MATCH(1,($U$2=GRID!$B$31:$DQ$31)*(КАЛЕНДАРЬ!$AQ17=GRID!$B$33:$DQ$33),0))*GRID!$B$67)+GRID!$B$68*2,
ROUNDUP((INDEX(GRID!$B$47:$DQ$57,MATCH(G$7,GRID!$A$47:$A$57,0),MATCH(1,($U$2=GRID!$B$31:$DQ$31)*(КАЛЕНДАРЬ!$AQ17=GRID!$B$33:$DQ$33),0))*GRID!$B$67+GRID!$B$68*2)*(1-GRID!$B$69),0))</f>
        <v>24080</v>
      </c>
      <c r="I359" s="47" cm="1">
        <f t="array" ref="I359">IF($I$2="Spa пакет",
(INDEX(GRID!$B$34:$DQ$44,MATCH(I$7,GRID!$A$34:$A$44,0),MATCH(1,($U$2=GRID!$B$31:$DQ$31)*(КАЛЕНДАРЬ!$AQ17=GRID!$B$33:$DQ$33),0))*GRID!$B$67)+GRID!$B$68,
ROUNDUP((INDEX(GRID!$B$34:$DQ$44,MATCH(I$7,GRID!$A$34:$A$44,0),MATCH(1,($U$2=GRID!$B$31:$DQ$31)*(КАЛЕНДАРЬ!$AQ17=GRID!$B$33:$DQ$33),0))*GRID!$B$67+GRID!$B$68)*(1-GRID!$B$69),0))</f>
        <v>21240</v>
      </c>
      <c r="J359" s="47" cm="1">
        <f t="array" ref="J359">IF($I$2="Spa пакет",
(INDEX(GRID!$B$47:$DQ$57,MATCH(I$7,GRID!$A$47:$A$57,0),MATCH(1,($U$2=GRID!$B$31:$DQ$31)*(КАЛЕНДАРЬ!$AQ17=GRID!$B$33:$DQ$33),0))*GRID!$B$67)+GRID!$B$68*2,
ROUNDUP((INDEX(GRID!$B$47:$DQ$57,MATCH(I$7,GRID!$A$47:$A$57,0),MATCH(1,($U$2=GRID!$B$31:$DQ$31)*(КАЛЕНДАРЬ!$AQ17=GRID!$B$33:$DQ$33),0))*GRID!$B$67+GRID!$B$68*2)*(1-GRID!$B$69),0))</f>
        <v>25520</v>
      </c>
      <c r="K359" s="47" cm="1">
        <f t="array" ref="K359">IF($I$2="Spa пакет",
(INDEX(GRID!$B$34:$DQ$44,MATCH(K$7,GRID!$A$34:$A$44,0),MATCH(1,($U$2=GRID!$B$31:$DQ$31)*(КАЛЕНДАРЬ!$AQ17=GRID!$B$33:$DQ$33),0))*GRID!$B$67)+GRID!$B$68,
ROUNDUP((INDEX(GRID!$B$34:$DQ$44,MATCH(K$7,GRID!$A$34:$A$44,0),MATCH(1,($U$2=GRID!$B$31:$DQ$31)*(КАЛЕНДАРЬ!$AQ17=GRID!$B$33:$DQ$33),0))*GRID!$B$67+GRID!$B$68)*(1-GRID!$B$69),0))</f>
        <v>22040</v>
      </c>
      <c r="L359" s="47" cm="1">
        <f t="array" ref="L359">IF($I$2="Spa пакет",
(INDEX(GRID!$B$47:$DQ$57,MATCH(K$7,GRID!$A$47:$A$57,0),MATCH(1,($U$2=GRID!$B$31:$DQ$31)*(КАЛЕНДАРЬ!$AQ17=GRID!$B$33:$DQ$33),0))*GRID!$B$67)+GRID!$B$68*2,
ROUNDUP((INDEX(GRID!$B$47:$DQ$57,MATCH(K$7,GRID!$A$47:$A$57,0),MATCH(1,($U$2=GRID!$B$31:$DQ$31)*(КАЛЕНДАРЬ!$AQ17=GRID!$B$33:$DQ$33),0))*GRID!$B$67+GRID!$B$68*2)*(1-GRID!$B$69),0))</f>
        <v>26320</v>
      </c>
      <c r="M359" s="47" cm="1">
        <f t="array" ref="M359">IF($I$2="Spa пакет",
(INDEX(GRID!$B$34:$DQ$44,MATCH(M$7,GRID!$A$34:$A$44,0),MATCH(1,($U$2=GRID!$B$31:$DQ$31)*(КАЛЕНДАРЬ!$AQ17=GRID!$B$33:$DQ$33),0))*GRID!$B$67)+GRID!$B$68,
ROUNDUP((INDEX(GRID!$B$34:$DQ$44,MATCH(M$7,GRID!$A$34:$A$44,0),MATCH(1,($U$2=GRID!$B$31:$DQ$31)*(КАЛЕНДАРЬ!$AQ17=GRID!$B$33:$DQ$33),0))*GRID!$B$67+GRID!$B$68)*(1-GRID!$B$69),0))</f>
        <v>23480</v>
      </c>
      <c r="N359" s="47" cm="1">
        <f t="array" ref="N359">IF($I$2="Spa пакет",
(INDEX(GRID!$B$47:$DQ$57,MATCH(M$7,GRID!$A$47:$A$57,0),MATCH(1,($U$2=GRID!$B$31:$DQ$31)*(КАЛЕНДАРЬ!$AQ17=GRID!$B$33:$DQ$33),0))*GRID!$B$67)+GRID!$B$68*2,
ROUNDUP((INDEX(GRID!$B$47:$DQ$57,MATCH(M$7,GRID!$A$47:$A$57,0),MATCH(1,($U$2=GRID!$B$31:$DQ$31)*(КАЛЕНДАРЬ!$AQ17=GRID!$B$33:$DQ$33),0))*GRID!$B$67+GRID!$B$68*2)*(1-GRID!$B$69),0))</f>
        <v>27760</v>
      </c>
      <c r="O359" s="47" cm="1">
        <f t="array" ref="O359">IF($I$2="Spa пакет",
(INDEX(GRID!$B$34:$DQ$44,MATCH(O$7,GRID!$A$34:$A$44,0),MATCH(1,($U$2=GRID!$B$31:$DQ$31)*(КАЛЕНДАРЬ!$AQ17=GRID!$B$33:$DQ$33),0))*GRID!$B$67)+GRID!$B$68,
ROUNDUP((INDEX(GRID!$B$34:$DQ$44,MATCH(O$7,GRID!$A$34:$A$44,0),MATCH(1,($U$2=GRID!$B$31:$DQ$31)*(КАЛЕНДАРЬ!$AQ17=GRID!$B$33:$DQ$33),0))*GRID!$B$67+GRID!$B$68)*(1-GRID!$B$69),0))</f>
        <v>28920</v>
      </c>
      <c r="P359" s="47" cm="1">
        <f t="array" ref="P359">IF($I$2="Spa пакет",
(INDEX(GRID!$B$47:$DQ$57,MATCH(O$7,GRID!$A$47:$A$57,0),MATCH(1,($U$2=GRID!$B$31:$DQ$31)*(КАЛЕНДАРЬ!$AQ17=GRID!$B$33:$DQ$33),0))*GRID!$B$67)+GRID!$B$68*2,
ROUNDUP((INDEX(GRID!$B$47:$DQ$57,MATCH(O$7,GRID!$A$47:$A$57,0),MATCH(1,($U$2=GRID!$B$31:$DQ$31)*(КАЛЕНДАРЬ!$AQ17=GRID!$B$33:$DQ$33),0))*GRID!$B$67+GRID!$B$68*2)*(1-GRID!$B$69),0))</f>
        <v>33200</v>
      </c>
      <c r="Q359" s="47" cm="1">
        <f t="array" ref="Q359">IF($I$2="Spa пакет",
(INDEX(GRID!$B$34:$DQ$44,MATCH(Q$7,GRID!$A$34:$A$44,0),MATCH(1,($U$2=GRID!$B$31:$DQ$31)*(КАЛЕНДАРЬ!$AQ17=GRID!$B$33:$DQ$33),0))*GRID!$B$67)+GRID!$B$68,
ROUNDUP((INDEX(GRID!$B$34:$DQ$44,MATCH(Q$7,GRID!$A$34:$A$44,0),MATCH(1,($U$2=GRID!$B$31:$DQ$31)*(КАЛЕНДАРЬ!$AQ17=GRID!$B$33:$DQ$33),0))*GRID!$B$67+GRID!$B$68)*(1-GRID!$B$69),0))</f>
        <v>30520</v>
      </c>
      <c r="R359" s="47" cm="1">
        <f t="array" ref="R359">IF($I$2="Spa пакет",
(INDEX(GRID!$B$47:$DQ$57,MATCH(Q$7,GRID!$A$47:$A$57,0),MATCH(1,($U$2=GRID!$B$31:$DQ$31)*(КАЛЕНДАРЬ!$AQ17=GRID!$B$33:$DQ$33),0))*GRID!$B$67)+GRID!$B$68*2,
ROUNDUP((INDEX(GRID!$B$47:$DQ$57,MATCH(Q$7,GRID!$A$47:$A$57,0),MATCH(1,($U$2=GRID!$B$31:$DQ$31)*(КАЛЕНДАРЬ!$AQ17=GRID!$B$33:$DQ$33),0))*GRID!$B$67+GRID!$B$68*2)*(1-GRID!$B$69),0))</f>
        <v>34800</v>
      </c>
      <c r="S359" s="47" cm="1">
        <f t="array" ref="S359">IF($I$2="Spa пакет",
(INDEX(GRID!$B$34:$DQ$44,MATCH(S$7,GRID!$A$34:$A$44,0),MATCH(1,($U$2=GRID!$B$31:$DQ$31)*(КАЛЕНДАРЬ!$AQ17=GRID!$B$33:$DQ$33),0))*GRID!$B$67)+GRID!$B$68,
ROUNDUP((INDEX(GRID!$B$34:$DQ$44,MATCH(S$7,GRID!$A$34:$A$44,0),MATCH(1,($U$2=GRID!$B$31:$DQ$31)*(КАЛЕНДАРЬ!$AQ17=GRID!$B$33:$DQ$33),0))*GRID!$B$67+GRID!$B$68)*(1-GRID!$B$69),0))</f>
        <v>33240</v>
      </c>
      <c r="T359" s="47" cm="1">
        <f t="array" ref="T359">IF($I$2="Spa пакет",
(INDEX(GRID!$B$47:$DQ$57,MATCH(S$7,GRID!$A$47:$A$57,0),MATCH(1,($U$2=GRID!$B$31:$DQ$31)*(КАЛЕНДАРЬ!$AQ17=GRID!$B$33:$DQ$33),0))*GRID!$B$67)+GRID!$B$68*2,
ROUNDUP((INDEX(GRID!$B$47:$DQ$57,MATCH(S$7,GRID!$A$47:$A$57,0),MATCH(1,($U$2=GRID!$B$31:$DQ$31)*(КАЛЕНДАРЬ!$AQ17=GRID!$B$33:$DQ$33),0))*GRID!$B$67+GRID!$B$68*2)*(1-GRID!$B$69),0))</f>
        <v>37520</v>
      </c>
      <c r="U359" s="47" cm="1">
        <f t="array" ref="U359">IF($I$2="Spa пакет",
(INDEX(GRID!$B$34:$DQ$44,MATCH(U$7,GRID!$A$34:$A$44,0),MATCH(1,($U$2=GRID!$B$31:$DQ$31)*(КАЛЕНДАРЬ!$AQ17=GRID!$B$33:$DQ$33),0))*GRID!$B$67)+GRID!$B$68,
ROUNDUP((INDEX(GRID!$B$34:$DQ$44,MATCH(U$7,GRID!$A$34:$A$44,0),MATCH(1,($U$2=GRID!$B$31:$DQ$31)*(КАЛЕНДАРЬ!$AQ17=GRID!$B$33:$DQ$33),0))*GRID!$B$67+GRID!$B$68)*(1-GRID!$B$69),0))</f>
        <v>37880</v>
      </c>
      <c r="V359" s="47" cm="1">
        <f t="array" ref="V359">IF($I$2="Spa пакет",
(INDEX(GRID!$B$47:$DQ$57,MATCH(U$7,GRID!$A$47:$A$57,0),MATCH(1,($U$2=GRID!$B$31:$DQ$31)*(КАЛЕНДАРЬ!$AQ17=GRID!$B$33:$DQ$33),0))*GRID!$B$67)+GRID!$B$68*2,
ROUNDUP((INDEX(GRID!$B$47:$DQ$57,MATCH(U$7,GRID!$A$47:$A$57,0),MATCH(1,($U$2=GRID!$B$31:$DQ$31)*(КАЛЕНДАРЬ!$AQ17=GRID!$B$33:$DQ$33),0))*GRID!$B$67+GRID!$B$68*2)*(1-GRID!$B$69),0))</f>
        <v>42160</v>
      </c>
      <c r="W359" s="47" cm="1">
        <f t="array" ref="W359">IF($I$2="Spa пакет",
(INDEX(GRID!$B$34:$DQ$44,MATCH(W$7,GRID!$A$34:$A$44,0),MATCH(1,($U$2=GRID!$B$31:$DQ$31)*(КАЛЕНДАРЬ!$AQ17=GRID!$B$33:$DQ$33),0))*GRID!$B$67)+GRID!$B$68,
ROUNDUP((INDEX(GRID!$B$34:$DQ$44,MATCH(W$7,GRID!$A$34:$A$44,0),MATCH(1,($U$2=GRID!$B$31:$DQ$31)*(КАЛЕНДАРЬ!$AQ17=GRID!$B$33:$DQ$33),0))*GRID!$B$67+GRID!$B$68)*(1-GRID!$B$69),0))</f>
        <v>104760</v>
      </c>
      <c r="X359" s="47" cm="1">
        <f t="array" ref="X359">IF($I$2="Spa пакет",
(INDEX(GRID!$B$47:$DQ$57,MATCH(W$7,GRID!$A$47:$A$57,0),MATCH(1,($U$2=GRID!$B$31:$DQ$31)*(КАЛЕНДАРЬ!$AQ17=GRID!$B$33:$DQ$33),0))*GRID!$B$67)+GRID!$B$68*2,
ROUNDUP((INDEX(GRID!$B$47:$DQ$57,MATCH(W$7,GRID!$A$47:$A$57,0),MATCH(1,($U$2=GRID!$B$31:$DQ$31)*(КАЛЕНДАРЬ!$AQ17=GRID!$B$33:$DQ$33),0))*GRID!$B$67+GRID!$B$68*2)*(1-GRID!$B$69),0))</f>
        <v>109040</v>
      </c>
    </row>
    <row r="360" spans="1:24" ht="10.5" hidden="1" customHeight="1" x14ac:dyDescent="0.2">
      <c r="A360" s="117" t="s">
        <v>42</v>
      </c>
      <c r="B360" s="117">
        <v>15</v>
      </c>
      <c r="C360" s="47" cm="1">
        <f t="array" ref="C360">IF($I$2="Spa пакет",
(INDEX(GRID!$B$34:$DQ$44,MATCH(C$7,GRID!$A$34:$A$44,0),MATCH(1,($U$2=GRID!$B$31:$DQ$31)*(КАЛЕНДАРЬ!$AQ18=GRID!$B$33:$DQ$33),0))*GRID!$B$67)+GRID!$B$68,
ROUNDUP((INDEX(GRID!$B$34:$DQ$44,MATCH(C$7,GRID!$A$34:$A$44,0),MATCH(1,($U$2=GRID!$B$31:$DQ$31)*(КАЛЕНДАРЬ!$AQ18=GRID!$B$33:$DQ$33),0))*GRID!$B$67+GRID!$B$68)*(1-GRID!$B$69),0))</f>
        <v>17080</v>
      </c>
      <c r="D360" s="47" cm="1">
        <f t="array" ref="D360">IF($I$2="Spa пакет",
(INDEX(GRID!$B$47:$DQ$57,MATCH(C$7,GRID!$A$47:$A$57,0),MATCH(1,($U$2=GRID!$B$31:$DQ$31)*(КАЛЕНДАРЬ!$AQ18=GRID!$B$33:$DQ$33),0))*GRID!$B$67)+GRID!$B$68*2,
ROUNDUP((INDEX(GRID!$B$47:$DQ$57,MATCH(C$7,GRID!$A$47:$A$57,0),MATCH(1,($U$2=GRID!$B$31:$DQ$31)*(КАЛЕНДАРЬ!$AQ18=GRID!$B$33:$DQ$33),0))*GRID!$B$67+GRID!$B$68*2)*(1-GRID!$B$69),0))</f>
        <v>21360</v>
      </c>
      <c r="E360" s="47" cm="1">
        <f t="array" ref="E360">IF($I$2="Spa пакет",
(INDEX(GRID!$B$34:$DQ$44,MATCH(E$7,GRID!$A$34:$A$44,0),MATCH(1,($U$2=GRID!$B$31:$DQ$31)*(КАЛЕНДАРЬ!$AQ18=GRID!$B$33:$DQ$33),0))*GRID!$B$67)+GRID!$B$68,
ROUNDUP((INDEX(GRID!$B$34:$DQ$44,MATCH(E$7,GRID!$A$34:$A$44,0),MATCH(1,($U$2=GRID!$B$31:$DQ$31)*(КАЛЕНДАРЬ!$AQ18=GRID!$B$33:$DQ$33),0))*GRID!$B$67+GRID!$B$68)*(1-GRID!$B$69),0))</f>
        <v>18440</v>
      </c>
      <c r="F360" s="47" cm="1">
        <f t="array" ref="F360">IF($I$2="Spa пакет",
(INDEX(GRID!$B$47:$DQ$57,MATCH(E$7,GRID!$A$47:$A$57,0),MATCH(1,($U$2=GRID!$B$31:$DQ$31)*(КАЛЕНДАРЬ!$AQ18=GRID!$B$33:$DQ$33),0))*GRID!$B$67)+GRID!$B$68*2,
ROUNDUP((INDEX(GRID!$B$47:$DQ$57,MATCH(E$7,GRID!$A$47:$A$57,0),MATCH(1,($U$2=GRID!$B$31:$DQ$31)*(КАЛЕНДАРЬ!$AQ18=GRID!$B$33:$DQ$33),0))*GRID!$B$67+GRID!$B$68*2)*(1-GRID!$B$69),0))</f>
        <v>22720</v>
      </c>
      <c r="G360" s="47" cm="1">
        <f t="array" ref="G360">IF($I$2="Spa пакет",
(INDEX(GRID!$B$34:$DQ$44,MATCH(G$7,GRID!$A$34:$A$44,0),MATCH(1,($U$2=GRID!$B$31:$DQ$31)*(КАЛЕНДАРЬ!$AQ18=GRID!$B$33:$DQ$33),0))*GRID!$B$67)+GRID!$B$68,
ROUNDUP((INDEX(GRID!$B$34:$DQ$44,MATCH(G$7,GRID!$A$34:$A$44,0),MATCH(1,($U$2=GRID!$B$31:$DQ$31)*(КАЛЕНДАРЬ!$AQ18=GRID!$B$33:$DQ$33),0))*GRID!$B$67+GRID!$B$68)*(1-GRID!$B$69),0))</f>
        <v>19240</v>
      </c>
      <c r="H360" s="47" cm="1">
        <f t="array" ref="H360">IF($I$2="Spa пакет",
(INDEX(GRID!$B$47:$DQ$57,MATCH(G$7,GRID!$A$47:$A$57,0),MATCH(1,($U$2=GRID!$B$31:$DQ$31)*(КАЛЕНДАРЬ!$AQ18=GRID!$B$33:$DQ$33),0))*GRID!$B$67)+GRID!$B$68*2,
ROUNDUP((INDEX(GRID!$B$47:$DQ$57,MATCH(G$7,GRID!$A$47:$A$57,0),MATCH(1,($U$2=GRID!$B$31:$DQ$31)*(КАЛЕНДАРЬ!$AQ18=GRID!$B$33:$DQ$33),0))*GRID!$B$67+GRID!$B$68*2)*(1-GRID!$B$69),0))</f>
        <v>23520</v>
      </c>
      <c r="I360" s="47" cm="1">
        <f t="array" ref="I360">IF($I$2="Spa пакет",
(INDEX(GRID!$B$34:$DQ$44,MATCH(I$7,GRID!$A$34:$A$44,0),MATCH(1,($U$2=GRID!$B$31:$DQ$31)*(КАЛЕНДАРЬ!$AQ18=GRID!$B$33:$DQ$33),0))*GRID!$B$67)+GRID!$B$68,
ROUNDUP((INDEX(GRID!$B$34:$DQ$44,MATCH(I$7,GRID!$A$34:$A$44,0),MATCH(1,($U$2=GRID!$B$31:$DQ$31)*(КАЛЕНДАРЬ!$AQ18=GRID!$B$33:$DQ$33),0))*GRID!$B$67+GRID!$B$68)*(1-GRID!$B$69),0))</f>
        <v>20600</v>
      </c>
      <c r="J360" s="47" cm="1">
        <f t="array" ref="J360">IF($I$2="Spa пакет",
(INDEX(GRID!$B$47:$DQ$57,MATCH(I$7,GRID!$A$47:$A$57,0),MATCH(1,($U$2=GRID!$B$31:$DQ$31)*(КАЛЕНДАРЬ!$AQ18=GRID!$B$33:$DQ$33),0))*GRID!$B$67)+GRID!$B$68*2,
ROUNDUP((INDEX(GRID!$B$47:$DQ$57,MATCH(I$7,GRID!$A$47:$A$57,0),MATCH(1,($U$2=GRID!$B$31:$DQ$31)*(КАЛЕНДАРЬ!$AQ18=GRID!$B$33:$DQ$33),0))*GRID!$B$67+GRID!$B$68*2)*(1-GRID!$B$69),0))</f>
        <v>24880</v>
      </c>
      <c r="K360" s="47" cm="1">
        <f t="array" ref="K360">IF($I$2="Spa пакет",
(INDEX(GRID!$B$34:$DQ$44,MATCH(K$7,GRID!$A$34:$A$44,0),MATCH(1,($U$2=GRID!$B$31:$DQ$31)*(КАЛЕНДАРЬ!$AQ18=GRID!$B$33:$DQ$33),0))*GRID!$B$67)+GRID!$B$68,
ROUNDUP((INDEX(GRID!$B$34:$DQ$44,MATCH(K$7,GRID!$A$34:$A$44,0),MATCH(1,($U$2=GRID!$B$31:$DQ$31)*(КАЛЕНДАРЬ!$AQ18=GRID!$B$33:$DQ$33),0))*GRID!$B$67+GRID!$B$68)*(1-GRID!$B$69),0))</f>
        <v>21400</v>
      </c>
      <c r="L360" s="47" cm="1">
        <f t="array" ref="L360">IF($I$2="Spa пакет",
(INDEX(GRID!$B$47:$DQ$57,MATCH(K$7,GRID!$A$47:$A$57,0),MATCH(1,($U$2=GRID!$B$31:$DQ$31)*(КАЛЕНДАРЬ!$AQ18=GRID!$B$33:$DQ$33),0))*GRID!$B$67)+GRID!$B$68*2,
ROUNDUP((INDEX(GRID!$B$47:$DQ$57,MATCH(K$7,GRID!$A$47:$A$57,0),MATCH(1,($U$2=GRID!$B$31:$DQ$31)*(КАЛЕНДАРЬ!$AQ18=GRID!$B$33:$DQ$33),0))*GRID!$B$67+GRID!$B$68*2)*(1-GRID!$B$69),0))</f>
        <v>25680</v>
      </c>
      <c r="M360" s="47" cm="1">
        <f t="array" ref="M360">IF($I$2="Spa пакет",
(INDEX(GRID!$B$34:$DQ$44,MATCH(M$7,GRID!$A$34:$A$44,0),MATCH(1,($U$2=GRID!$B$31:$DQ$31)*(КАЛЕНДАРЬ!$AQ18=GRID!$B$33:$DQ$33),0))*GRID!$B$67)+GRID!$B$68,
ROUNDUP((INDEX(GRID!$B$34:$DQ$44,MATCH(M$7,GRID!$A$34:$A$44,0),MATCH(1,($U$2=GRID!$B$31:$DQ$31)*(КАЛЕНДАРЬ!$AQ18=GRID!$B$33:$DQ$33),0))*GRID!$B$67+GRID!$B$68)*(1-GRID!$B$69),0))</f>
        <v>22760</v>
      </c>
      <c r="N360" s="47" cm="1">
        <f t="array" ref="N360">IF($I$2="Spa пакет",
(INDEX(GRID!$B$47:$DQ$57,MATCH(M$7,GRID!$A$47:$A$57,0),MATCH(1,($U$2=GRID!$B$31:$DQ$31)*(КАЛЕНДАРЬ!$AQ18=GRID!$B$33:$DQ$33),0))*GRID!$B$67)+GRID!$B$68*2,
ROUNDUP((INDEX(GRID!$B$47:$DQ$57,MATCH(M$7,GRID!$A$47:$A$57,0),MATCH(1,($U$2=GRID!$B$31:$DQ$31)*(КАЛЕНДАРЬ!$AQ18=GRID!$B$33:$DQ$33),0))*GRID!$B$67+GRID!$B$68*2)*(1-GRID!$B$69),0))</f>
        <v>27040</v>
      </c>
      <c r="O360" s="47" cm="1">
        <f t="array" ref="O360">IF($I$2="Spa пакет",
(INDEX(GRID!$B$34:$DQ$44,MATCH(O$7,GRID!$A$34:$A$44,0),MATCH(1,($U$2=GRID!$B$31:$DQ$31)*(КАЛЕНДАРЬ!$AQ18=GRID!$B$33:$DQ$33),0))*GRID!$B$67)+GRID!$B$68,
ROUNDUP((INDEX(GRID!$B$34:$DQ$44,MATCH(O$7,GRID!$A$34:$A$44,0),MATCH(1,($U$2=GRID!$B$31:$DQ$31)*(КАЛЕНДАРЬ!$AQ18=GRID!$B$33:$DQ$33),0))*GRID!$B$67+GRID!$B$68)*(1-GRID!$B$69),0))</f>
        <v>28040</v>
      </c>
      <c r="P360" s="47" cm="1">
        <f t="array" ref="P360">IF($I$2="Spa пакет",
(INDEX(GRID!$B$47:$DQ$57,MATCH(O$7,GRID!$A$47:$A$57,0),MATCH(1,($U$2=GRID!$B$31:$DQ$31)*(КАЛЕНДАРЬ!$AQ18=GRID!$B$33:$DQ$33),0))*GRID!$B$67)+GRID!$B$68*2,
ROUNDUP((INDEX(GRID!$B$47:$DQ$57,MATCH(O$7,GRID!$A$47:$A$57,0),MATCH(1,($U$2=GRID!$B$31:$DQ$31)*(КАЛЕНДАРЬ!$AQ18=GRID!$B$33:$DQ$33),0))*GRID!$B$67+GRID!$B$68*2)*(1-GRID!$B$69),0))</f>
        <v>32320</v>
      </c>
      <c r="Q360" s="47" cm="1">
        <f t="array" ref="Q360">IF($I$2="Spa пакет",
(INDEX(GRID!$B$34:$DQ$44,MATCH(Q$7,GRID!$A$34:$A$44,0),MATCH(1,($U$2=GRID!$B$31:$DQ$31)*(КАЛЕНДАРЬ!$AQ18=GRID!$B$33:$DQ$33),0))*GRID!$B$67)+GRID!$B$68,
ROUNDUP((INDEX(GRID!$B$34:$DQ$44,MATCH(Q$7,GRID!$A$34:$A$44,0),MATCH(1,($U$2=GRID!$B$31:$DQ$31)*(КАЛЕНДАРЬ!$AQ18=GRID!$B$33:$DQ$33),0))*GRID!$B$67+GRID!$B$68)*(1-GRID!$B$69),0))</f>
        <v>29560</v>
      </c>
      <c r="R360" s="47" cm="1">
        <f t="array" ref="R360">IF($I$2="Spa пакет",
(INDEX(GRID!$B$47:$DQ$57,MATCH(Q$7,GRID!$A$47:$A$57,0),MATCH(1,($U$2=GRID!$B$31:$DQ$31)*(КАЛЕНДАРЬ!$AQ18=GRID!$B$33:$DQ$33),0))*GRID!$B$67)+GRID!$B$68*2,
ROUNDUP((INDEX(GRID!$B$47:$DQ$57,MATCH(Q$7,GRID!$A$47:$A$57,0),MATCH(1,($U$2=GRID!$B$31:$DQ$31)*(КАЛЕНДАРЬ!$AQ18=GRID!$B$33:$DQ$33),0))*GRID!$B$67+GRID!$B$68*2)*(1-GRID!$B$69),0))</f>
        <v>33840</v>
      </c>
      <c r="S360" s="47" cm="1">
        <f t="array" ref="S360">IF($I$2="Spa пакет",
(INDEX(GRID!$B$34:$DQ$44,MATCH(S$7,GRID!$A$34:$A$44,0),MATCH(1,($U$2=GRID!$B$31:$DQ$31)*(КАЛЕНДАРЬ!$AQ18=GRID!$B$33:$DQ$33),0))*GRID!$B$67)+GRID!$B$68,
ROUNDUP((INDEX(GRID!$B$34:$DQ$44,MATCH(S$7,GRID!$A$34:$A$44,0),MATCH(1,($U$2=GRID!$B$31:$DQ$31)*(КАЛЕНДАРЬ!$AQ18=GRID!$B$33:$DQ$33),0))*GRID!$B$67+GRID!$B$68)*(1-GRID!$B$69),0))</f>
        <v>32200</v>
      </c>
      <c r="T360" s="47" cm="1">
        <f t="array" ref="T360">IF($I$2="Spa пакет",
(INDEX(GRID!$B$47:$DQ$57,MATCH(S$7,GRID!$A$47:$A$57,0),MATCH(1,($U$2=GRID!$B$31:$DQ$31)*(КАЛЕНДАРЬ!$AQ18=GRID!$B$33:$DQ$33),0))*GRID!$B$67)+GRID!$B$68*2,
ROUNDUP((INDEX(GRID!$B$47:$DQ$57,MATCH(S$7,GRID!$A$47:$A$57,0),MATCH(1,($U$2=GRID!$B$31:$DQ$31)*(КАЛЕНДАРЬ!$AQ18=GRID!$B$33:$DQ$33),0))*GRID!$B$67+GRID!$B$68*2)*(1-GRID!$B$69),0))</f>
        <v>36480</v>
      </c>
      <c r="U360" s="47" cm="1">
        <f t="array" ref="U360">IF($I$2="Spa пакет",
(INDEX(GRID!$B$34:$DQ$44,MATCH(U$7,GRID!$A$34:$A$44,0),MATCH(1,($U$2=GRID!$B$31:$DQ$31)*(КАЛЕНДАРЬ!$AQ18=GRID!$B$33:$DQ$33),0))*GRID!$B$67)+GRID!$B$68,
ROUNDUP((INDEX(GRID!$B$34:$DQ$44,MATCH(U$7,GRID!$A$34:$A$44,0),MATCH(1,($U$2=GRID!$B$31:$DQ$31)*(КАЛЕНДАРЬ!$AQ18=GRID!$B$33:$DQ$33),0))*GRID!$B$67+GRID!$B$68)*(1-GRID!$B$69),0))</f>
        <v>36760</v>
      </c>
      <c r="V360" s="47" cm="1">
        <f t="array" ref="V360">IF($I$2="Spa пакет",
(INDEX(GRID!$B$47:$DQ$57,MATCH(U$7,GRID!$A$47:$A$57,0),MATCH(1,($U$2=GRID!$B$31:$DQ$31)*(КАЛЕНДАРЬ!$AQ18=GRID!$B$33:$DQ$33),0))*GRID!$B$67)+GRID!$B$68*2,
ROUNDUP((INDEX(GRID!$B$47:$DQ$57,MATCH(U$7,GRID!$A$47:$A$57,0),MATCH(1,($U$2=GRID!$B$31:$DQ$31)*(КАЛЕНДАРЬ!$AQ18=GRID!$B$33:$DQ$33),0))*GRID!$B$67+GRID!$B$68*2)*(1-GRID!$B$69),0))</f>
        <v>41040</v>
      </c>
      <c r="W360" s="47" cm="1">
        <f t="array" ref="W360">IF($I$2="Spa пакет",
(INDEX(GRID!$B$34:$DQ$44,MATCH(W$7,GRID!$A$34:$A$44,0),MATCH(1,($U$2=GRID!$B$31:$DQ$31)*(КАЛЕНДАРЬ!$AQ18=GRID!$B$33:$DQ$33),0))*GRID!$B$67)+GRID!$B$68,
ROUNDUP((INDEX(GRID!$B$34:$DQ$44,MATCH(W$7,GRID!$A$34:$A$44,0),MATCH(1,($U$2=GRID!$B$31:$DQ$31)*(КАЛЕНДАРЬ!$AQ18=GRID!$B$33:$DQ$33),0))*GRID!$B$67+GRID!$B$68)*(1-GRID!$B$69),0))</f>
        <v>99960</v>
      </c>
      <c r="X360" s="47" cm="1">
        <f t="array" ref="X360">IF($I$2="Spa пакет",
(INDEX(GRID!$B$47:$DQ$57,MATCH(W$7,GRID!$A$47:$A$57,0),MATCH(1,($U$2=GRID!$B$31:$DQ$31)*(КАЛЕНДАРЬ!$AQ18=GRID!$B$33:$DQ$33),0))*GRID!$B$67)+GRID!$B$68*2,
ROUNDUP((INDEX(GRID!$B$47:$DQ$57,MATCH(W$7,GRID!$A$47:$A$57,0),MATCH(1,($U$2=GRID!$B$31:$DQ$31)*(КАЛЕНДАРЬ!$AQ18=GRID!$B$33:$DQ$33),0))*GRID!$B$67+GRID!$B$68*2)*(1-GRID!$B$69),0))</f>
        <v>104240</v>
      </c>
    </row>
    <row r="361" spans="1:24" ht="12" hidden="1" customHeight="1" x14ac:dyDescent="0.2">
      <c r="A361" s="117" t="s">
        <v>43</v>
      </c>
      <c r="B361" s="117">
        <v>16</v>
      </c>
      <c r="C361" s="47" cm="1">
        <f t="array" ref="C361">IF($I$2="Spa пакет",
(INDEX(GRID!$B$34:$DQ$44,MATCH(C$7,GRID!$A$34:$A$44,0),MATCH(1,($U$2=GRID!$B$31:$DQ$31)*(КАЛЕНДАРЬ!$AQ19=GRID!$B$33:$DQ$33),0))*GRID!$B$67)+GRID!$B$68,
ROUNDUP((INDEX(GRID!$B$34:$DQ$44,MATCH(C$7,GRID!$A$34:$A$44,0),MATCH(1,($U$2=GRID!$B$31:$DQ$31)*(КАЛЕНДАРЬ!$AQ19=GRID!$B$33:$DQ$33),0))*GRID!$B$67+GRID!$B$68)*(1-GRID!$B$69),0))</f>
        <v>17080</v>
      </c>
      <c r="D361" s="47" cm="1">
        <f t="array" ref="D361">IF($I$2="Spa пакет",
(INDEX(GRID!$B$47:$DQ$57,MATCH(C$7,GRID!$A$47:$A$57,0),MATCH(1,($U$2=GRID!$B$31:$DQ$31)*(КАЛЕНДАРЬ!$AQ19=GRID!$B$33:$DQ$33),0))*GRID!$B$67)+GRID!$B$68*2,
ROUNDUP((INDEX(GRID!$B$47:$DQ$57,MATCH(C$7,GRID!$A$47:$A$57,0),MATCH(1,($U$2=GRID!$B$31:$DQ$31)*(КАЛЕНДАРЬ!$AQ19=GRID!$B$33:$DQ$33),0))*GRID!$B$67+GRID!$B$68*2)*(1-GRID!$B$69),0))</f>
        <v>21360</v>
      </c>
      <c r="E361" s="47" cm="1">
        <f t="array" ref="E361">IF($I$2="Spa пакет",
(INDEX(GRID!$B$34:$DQ$44,MATCH(E$7,GRID!$A$34:$A$44,0),MATCH(1,($U$2=GRID!$B$31:$DQ$31)*(КАЛЕНДАРЬ!$AQ19=GRID!$B$33:$DQ$33),0))*GRID!$B$67)+GRID!$B$68,
ROUNDUP((INDEX(GRID!$B$34:$DQ$44,MATCH(E$7,GRID!$A$34:$A$44,0),MATCH(1,($U$2=GRID!$B$31:$DQ$31)*(КАЛЕНДАРЬ!$AQ19=GRID!$B$33:$DQ$33),0))*GRID!$B$67+GRID!$B$68)*(1-GRID!$B$69),0))</f>
        <v>18440</v>
      </c>
      <c r="F361" s="47" cm="1">
        <f t="array" ref="F361">IF($I$2="Spa пакет",
(INDEX(GRID!$B$47:$DQ$57,MATCH(E$7,GRID!$A$47:$A$57,0),MATCH(1,($U$2=GRID!$B$31:$DQ$31)*(КАЛЕНДАРЬ!$AQ19=GRID!$B$33:$DQ$33),0))*GRID!$B$67)+GRID!$B$68*2,
ROUNDUP((INDEX(GRID!$B$47:$DQ$57,MATCH(E$7,GRID!$A$47:$A$57,0),MATCH(1,($U$2=GRID!$B$31:$DQ$31)*(КАЛЕНДАРЬ!$AQ19=GRID!$B$33:$DQ$33),0))*GRID!$B$67+GRID!$B$68*2)*(1-GRID!$B$69),0))</f>
        <v>22720</v>
      </c>
      <c r="G361" s="47" cm="1">
        <f t="array" ref="G361">IF($I$2="Spa пакет",
(INDEX(GRID!$B$34:$DQ$44,MATCH(G$7,GRID!$A$34:$A$44,0),MATCH(1,($U$2=GRID!$B$31:$DQ$31)*(КАЛЕНДАРЬ!$AQ19=GRID!$B$33:$DQ$33),0))*GRID!$B$67)+GRID!$B$68,
ROUNDUP((INDEX(GRID!$B$34:$DQ$44,MATCH(G$7,GRID!$A$34:$A$44,0),MATCH(1,($U$2=GRID!$B$31:$DQ$31)*(КАЛЕНДАРЬ!$AQ19=GRID!$B$33:$DQ$33),0))*GRID!$B$67+GRID!$B$68)*(1-GRID!$B$69),0))</f>
        <v>19240</v>
      </c>
      <c r="H361" s="47" cm="1">
        <f t="array" ref="H361">IF($I$2="Spa пакет",
(INDEX(GRID!$B$47:$DQ$57,MATCH(G$7,GRID!$A$47:$A$57,0),MATCH(1,($U$2=GRID!$B$31:$DQ$31)*(КАЛЕНДАРЬ!$AQ19=GRID!$B$33:$DQ$33),0))*GRID!$B$67)+GRID!$B$68*2,
ROUNDUP((INDEX(GRID!$B$47:$DQ$57,MATCH(G$7,GRID!$A$47:$A$57,0),MATCH(1,($U$2=GRID!$B$31:$DQ$31)*(КАЛЕНДАРЬ!$AQ19=GRID!$B$33:$DQ$33),0))*GRID!$B$67+GRID!$B$68*2)*(1-GRID!$B$69),0))</f>
        <v>23520</v>
      </c>
      <c r="I361" s="47" cm="1">
        <f t="array" ref="I361">IF($I$2="Spa пакет",
(INDEX(GRID!$B$34:$DQ$44,MATCH(I$7,GRID!$A$34:$A$44,0),MATCH(1,($U$2=GRID!$B$31:$DQ$31)*(КАЛЕНДАРЬ!$AQ19=GRID!$B$33:$DQ$33),0))*GRID!$B$67)+GRID!$B$68,
ROUNDUP((INDEX(GRID!$B$34:$DQ$44,MATCH(I$7,GRID!$A$34:$A$44,0),MATCH(1,($U$2=GRID!$B$31:$DQ$31)*(КАЛЕНДАРЬ!$AQ19=GRID!$B$33:$DQ$33),0))*GRID!$B$67+GRID!$B$68)*(1-GRID!$B$69),0))</f>
        <v>20600</v>
      </c>
      <c r="J361" s="47" cm="1">
        <f t="array" ref="J361">IF($I$2="Spa пакет",
(INDEX(GRID!$B$47:$DQ$57,MATCH(I$7,GRID!$A$47:$A$57,0),MATCH(1,($U$2=GRID!$B$31:$DQ$31)*(КАЛЕНДАРЬ!$AQ19=GRID!$B$33:$DQ$33),0))*GRID!$B$67)+GRID!$B$68*2,
ROUNDUP((INDEX(GRID!$B$47:$DQ$57,MATCH(I$7,GRID!$A$47:$A$57,0),MATCH(1,($U$2=GRID!$B$31:$DQ$31)*(КАЛЕНДАРЬ!$AQ19=GRID!$B$33:$DQ$33),0))*GRID!$B$67+GRID!$B$68*2)*(1-GRID!$B$69),0))</f>
        <v>24880</v>
      </c>
      <c r="K361" s="47" cm="1">
        <f t="array" ref="K361">IF($I$2="Spa пакет",
(INDEX(GRID!$B$34:$DQ$44,MATCH(K$7,GRID!$A$34:$A$44,0),MATCH(1,($U$2=GRID!$B$31:$DQ$31)*(КАЛЕНДАРЬ!$AQ19=GRID!$B$33:$DQ$33),0))*GRID!$B$67)+GRID!$B$68,
ROUNDUP((INDEX(GRID!$B$34:$DQ$44,MATCH(K$7,GRID!$A$34:$A$44,0),MATCH(1,($U$2=GRID!$B$31:$DQ$31)*(КАЛЕНДАРЬ!$AQ19=GRID!$B$33:$DQ$33),0))*GRID!$B$67+GRID!$B$68)*(1-GRID!$B$69),0))</f>
        <v>21400</v>
      </c>
      <c r="L361" s="47" cm="1">
        <f t="array" ref="L361">IF($I$2="Spa пакет",
(INDEX(GRID!$B$47:$DQ$57,MATCH(K$7,GRID!$A$47:$A$57,0),MATCH(1,($U$2=GRID!$B$31:$DQ$31)*(КАЛЕНДАРЬ!$AQ19=GRID!$B$33:$DQ$33),0))*GRID!$B$67)+GRID!$B$68*2,
ROUNDUP((INDEX(GRID!$B$47:$DQ$57,MATCH(K$7,GRID!$A$47:$A$57,0),MATCH(1,($U$2=GRID!$B$31:$DQ$31)*(КАЛЕНДАРЬ!$AQ19=GRID!$B$33:$DQ$33),0))*GRID!$B$67+GRID!$B$68*2)*(1-GRID!$B$69),0))</f>
        <v>25680</v>
      </c>
      <c r="M361" s="47" cm="1">
        <f t="array" ref="M361">IF($I$2="Spa пакет",
(INDEX(GRID!$B$34:$DQ$44,MATCH(M$7,GRID!$A$34:$A$44,0),MATCH(1,($U$2=GRID!$B$31:$DQ$31)*(КАЛЕНДАРЬ!$AQ19=GRID!$B$33:$DQ$33),0))*GRID!$B$67)+GRID!$B$68,
ROUNDUP((INDEX(GRID!$B$34:$DQ$44,MATCH(M$7,GRID!$A$34:$A$44,0),MATCH(1,($U$2=GRID!$B$31:$DQ$31)*(КАЛЕНДАРЬ!$AQ19=GRID!$B$33:$DQ$33),0))*GRID!$B$67+GRID!$B$68)*(1-GRID!$B$69),0))</f>
        <v>22760</v>
      </c>
      <c r="N361" s="47" cm="1">
        <f t="array" ref="N361">IF($I$2="Spa пакет",
(INDEX(GRID!$B$47:$DQ$57,MATCH(M$7,GRID!$A$47:$A$57,0),MATCH(1,($U$2=GRID!$B$31:$DQ$31)*(КАЛЕНДАРЬ!$AQ19=GRID!$B$33:$DQ$33),0))*GRID!$B$67)+GRID!$B$68*2,
ROUNDUP((INDEX(GRID!$B$47:$DQ$57,MATCH(M$7,GRID!$A$47:$A$57,0),MATCH(1,($U$2=GRID!$B$31:$DQ$31)*(КАЛЕНДАРЬ!$AQ19=GRID!$B$33:$DQ$33),0))*GRID!$B$67+GRID!$B$68*2)*(1-GRID!$B$69),0))</f>
        <v>27040</v>
      </c>
      <c r="O361" s="47" cm="1">
        <f t="array" ref="O361">IF($I$2="Spa пакет",
(INDEX(GRID!$B$34:$DQ$44,MATCH(O$7,GRID!$A$34:$A$44,0),MATCH(1,($U$2=GRID!$B$31:$DQ$31)*(КАЛЕНДАРЬ!$AQ19=GRID!$B$33:$DQ$33),0))*GRID!$B$67)+GRID!$B$68,
ROUNDUP((INDEX(GRID!$B$34:$DQ$44,MATCH(O$7,GRID!$A$34:$A$44,0),MATCH(1,($U$2=GRID!$B$31:$DQ$31)*(КАЛЕНДАРЬ!$AQ19=GRID!$B$33:$DQ$33),0))*GRID!$B$67+GRID!$B$68)*(1-GRID!$B$69),0))</f>
        <v>28040</v>
      </c>
      <c r="P361" s="47" cm="1">
        <f t="array" ref="P361">IF($I$2="Spa пакет",
(INDEX(GRID!$B$47:$DQ$57,MATCH(O$7,GRID!$A$47:$A$57,0),MATCH(1,($U$2=GRID!$B$31:$DQ$31)*(КАЛЕНДАРЬ!$AQ19=GRID!$B$33:$DQ$33),0))*GRID!$B$67)+GRID!$B$68*2,
ROUNDUP((INDEX(GRID!$B$47:$DQ$57,MATCH(O$7,GRID!$A$47:$A$57,0),MATCH(1,($U$2=GRID!$B$31:$DQ$31)*(КАЛЕНДАРЬ!$AQ19=GRID!$B$33:$DQ$33),0))*GRID!$B$67+GRID!$B$68*2)*(1-GRID!$B$69),0))</f>
        <v>32320</v>
      </c>
      <c r="Q361" s="47" cm="1">
        <f t="array" ref="Q361">IF($I$2="Spa пакет",
(INDEX(GRID!$B$34:$DQ$44,MATCH(Q$7,GRID!$A$34:$A$44,0),MATCH(1,($U$2=GRID!$B$31:$DQ$31)*(КАЛЕНДАРЬ!$AQ19=GRID!$B$33:$DQ$33),0))*GRID!$B$67)+GRID!$B$68,
ROUNDUP((INDEX(GRID!$B$34:$DQ$44,MATCH(Q$7,GRID!$A$34:$A$44,0),MATCH(1,($U$2=GRID!$B$31:$DQ$31)*(КАЛЕНДАРЬ!$AQ19=GRID!$B$33:$DQ$33),0))*GRID!$B$67+GRID!$B$68)*(1-GRID!$B$69),0))</f>
        <v>29560</v>
      </c>
      <c r="R361" s="47" cm="1">
        <f t="array" ref="R361">IF($I$2="Spa пакет",
(INDEX(GRID!$B$47:$DQ$57,MATCH(Q$7,GRID!$A$47:$A$57,0),MATCH(1,($U$2=GRID!$B$31:$DQ$31)*(КАЛЕНДАРЬ!$AQ19=GRID!$B$33:$DQ$33),0))*GRID!$B$67)+GRID!$B$68*2,
ROUNDUP((INDEX(GRID!$B$47:$DQ$57,MATCH(Q$7,GRID!$A$47:$A$57,0),MATCH(1,($U$2=GRID!$B$31:$DQ$31)*(КАЛЕНДАРЬ!$AQ19=GRID!$B$33:$DQ$33),0))*GRID!$B$67+GRID!$B$68*2)*(1-GRID!$B$69),0))</f>
        <v>33840</v>
      </c>
      <c r="S361" s="47" cm="1">
        <f t="array" ref="S361">IF($I$2="Spa пакет",
(INDEX(GRID!$B$34:$DQ$44,MATCH(S$7,GRID!$A$34:$A$44,0),MATCH(1,($U$2=GRID!$B$31:$DQ$31)*(КАЛЕНДАРЬ!$AQ19=GRID!$B$33:$DQ$33),0))*GRID!$B$67)+GRID!$B$68,
ROUNDUP((INDEX(GRID!$B$34:$DQ$44,MATCH(S$7,GRID!$A$34:$A$44,0),MATCH(1,($U$2=GRID!$B$31:$DQ$31)*(КАЛЕНДАРЬ!$AQ19=GRID!$B$33:$DQ$33),0))*GRID!$B$67+GRID!$B$68)*(1-GRID!$B$69),0))</f>
        <v>32200</v>
      </c>
      <c r="T361" s="47" cm="1">
        <f t="array" ref="T361">IF($I$2="Spa пакет",
(INDEX(GRID!$B$47:$DQ$57,MATCH(S$7,GRID!$A$47:$A$57,0),MATCH(1,($U$2=GRID!$B$31:$DQ$31)*(КАЛЕНДАРЬ!$AQ19=GRID!$B$33:$DQ$33),0))*GRID!$B$67)+GRID!$B$68*2,
ROUNDUP((INDEX(GRID!$B$47:$DQ$57,MATCH(S$7,GRID!$A$47:$A$57,0),MATCH(1,($U$2=GRID!$B$31:$DQ$31)*(КАЛЕНДАРЬ!$AQ19=GRID!$B$33:$DQ$33),0))*GRID!$B$67+GRID!$B$68*2)*(1-GRID!$B$69),0))</f>
        <v>36480</v>
      </c>
      <c r="U361" s="47" cm="1">
        <f t="array" ref="U361">IF($I$2="Spa пакет",
(INDEX(GRID!$B$34:$DQ$44,MATCH(U$7,GRID!$A$34:$A$44,0),MATCH(1,($U$2=GRID!$B$31:$DQ$31)*(КАЛЕНДАРЬ!$AQ19=GRID!$B$33:$DQ$33),0))*GRID!$B$67)+GRID!$B$68,
ROUNDUP((INDEX(GRID!$B$34:$DQ$44,MATCH(U$7,GRID!$A$34:$A$44,0),MATCH(1,($U$2=GRID!$B$31:$DQ$31)*(КАЛЕНДАРЬ!$AQ19=GRID!$B$33:$DQ$33),0))*GRID!$B$67+GRID!$B$68)*(1-GRID!$B$69),0))</f>
        <v>36760</v>
      </c>
      <c r="V361" s="47" cm="1">
        <f t="array" ref="V361">IF($I$2="Spa пакет",
(INDEX(GRID!$B$47:$DQ$57,MATCH(U$7,GRID!$A$47:$A$57,0),MATCH(1,($U$2=GRID!$B$31:$DQ$31)*(КАЛЕНДАРЬ!$AQ19=GRID!$B$33:$DQ$33),0))*GRID!$B$67)+GRID!$B$68*2,
ROUNDUP((INDEX(GRID!$B$47:$DQ$57,MATCH(U$7,GRID!$A$47:$A$57,0),MATCH(1,($U$2=GRID!$B$31:$DQ$31)*(КАЛЕНДАРЬ!$AQ19=GRID!$B$33:$DQ$33),0))*GRID!$B$67+GRID!$B$68*2)*(1-GRID!$B$69),0))</f>
        <v>41040</v>
      </c>
      <c r="W361" s="47" cm="1">
        <f t="array" ref="W361">IF($I$2="Spa пакет",
(INDEX(GRID!$B$34:$DQ$44,MATCH(W$7,GRID!$A$34:$A$44,0),MATCH(1,($U$2=GRID!$B$31:$DQ$31)*(КАЛЕНДАРЬ!$AQ19=GRID!$B$33:$DQ$33),0))*GRID!$B$67)+GRID!$B$68,
ROUNDUP((INDEX(GRID!$B$34:$DQ$44,MATCH(W$7,GRID!$A$34:$A$44,0),MATCH(1,($U$2=GRID!$B$31:$DQ$31)*(КАЛЕНДАРЬ!$AQ19=GRID!$B$33:$DQ$33),0))*GRID!$B$67+GRID!$B$68)*(1-GRID!$B$69),0))</f>
        <v>99960</v>
      </c>
      <c r="X361" s="47" cm="1">
        <f t="array" ref="X361">IF($I$2="Spa пакет",
(INDEX(GRID!$B$47:$DQ$57,MATCH(W$7,GRID!$A$47:$A$57,0),MATCH(1,($U$2=GRID!$B$31:$DQ$31)*(КАЛЕНДАРЬ!$AQ19=GRID!$B$33:$DQ$33),0))*GRID!$B$67)+GRID!$B$68*2,
ROUNDUP((INDEX(GRID!$B$47:$DQ$57,MATCH(W$7,GRID!$A$47:$A$57,0),MATCH(1,($U$2=GRID!$B$31:$DQ$31)*(КАЛЕНДАРЬ!$AQ19=GRID!$B$33:$DQ$33),0))*GRID!$B$67+GRID!$B$68*2)*(1-GRID!$B$69),0))</f>
        <v>104240</v>
      </c>
    </row>
    <row r="362" spans="1:24" ht="12" hidden="1" customHeight="1" x14ac:dyDescent="0.2">
      <c r="A362" s="117" t="s">
        <v>44</v>
      </c>
      <c r="B362" s="117">
        <v>17</v>
      </c>
      <c r="C362" s="47" cm="1">
        <f t="array" ref="C362">IF($I$2="Spa пакет",
(INDEX(GRID!$B$34:$DQ$44,MATCH(C$7,GRID!$A$34:$A$44,0),MATCH(1,($U$2=GRID!$B$31:$DQ$31)*(КАЛЕНДАРЬ!$AQ20=GRID!$B$33:$DQ$33),0))*GRID!$B$67)+GRID!$B$68,
ROUNDUP((INDEX(GRID!$B$34:$DQ$44,MATCH(C$7,GRID!$A$34:$A$44,0),MATCH(1,($U$2=GRID!$B$31:$DQ$31)*(КАЛЕНДАРЬ!$AQ20=GRID!$B$33:$DQ$33),0))*GRID!$B$67+GRID!$B$68)*(1-GRID!$B$69),0))</f>
        <v>17560</v>
      </c>
      <c r="D362" s="47" cm="1">
        <f t="array" ref="D362">IF($I$2="Spa пакет",
(INDEX(GRID!$B$47:$DQ$57,MATCH(C$7,GRID!$A$47:$A$57,0),MATCH(1,($U$2=GRID!$B$31:$DQ$31)*(КАЛЕНДАРЬ!$AQ20=GRID!$B$33:$DQ$33),0))*GRID!$B$67)+GRID!$B$68*2,
ROUNDUP((INDEX(GRID!$B$47:$DQ$57,MATCH(C$7,GRID!$A$47:$A$57,0),MATCH(1,($U$2=GRID!$B$31:$DQ$31)*(КАЛЕНДАРЬ!$AQ20=GRID!$B$33:$DQ$33),0))*GRID!$B$67+GRID!$B$68*2)*(1-GRID!$B$69),0))</f>
        <v>21840</v>
      </c>
      <c r="E362" s="47" cm="1">
        <f t="array" ref="E362">IF($I$2="Spa пакет",
(INDEX(GRID!$B$34:$DQ$44,MATCH(E$7,GRID!$A$34:$A$44,0),MATCH(1,($U$2=GRID!$B$31:$DQ$31)*(КАЛЕНДАРЬ!$AQ20=GRID!$B$33:$DQ$33),0))*GRID!$B$67)+GRID!$B$68,
ROUNDUP((INDEX(GRID!$B$34:$DQ$44,MATCH(E$7,GRID!$A$34:$A$44,0),MATCH(1,($U$2=GRID!$B$31:$DQ$31)*(КАЛЕНДАРЬ!$AQ20=GRID!$B$33:$DQ$33),0))*GRID!$B$67+GRID!$B$68)*(1-GRID!$B$69),0))</f>
        <v>19000</v>
      </c>
      <c r="F362" s="47" cm="1">
        <f t="array" ref="F362">IF($I$2="Spa пакет",
(INDEX(GRID!$B$47:$DQ$57,MATCH(E$7,GRID!$A$47:$A$57,0),MATCH(1,($U$2=GRID!$B$31:$DQ$31)*(КАЛЕНДАРЬ!$AQ20=GRID!$B$33:$DQ$33),0))*GRID!$B$67)+GRID!$B$68*2,
ROUNDUP((INDEX(GRID!$B$47:$DQ$57,MATCH(E$7,GRID!$A$47:$A$57,0),MATCH(1,($U$2=GRID!$B$31:$DQ$31)*(КАЛЕНДАРЬ!$AQ20=GRID!$B$33:$DQ$33),0))*GRID!$B$67+GRID!$B$68*2)*(1-GRID!$B$69),0))</f>
        <v>23280</v>
      </c>
      <c r="G362" s="47" cm="1">
        <f t="array" ref="G362">IF($I$2="Spa пакет",
(INDEX(GRID!$B$34:$DQ$44,MATCH(G$7,GRID!$A$34:$A$44,0),MATCH(1,($U$2=GRID!$B$31:$DQ$31)*(КАЛЕНДАРЬ!$AQ20=GRID!$B$33:$DQ$33),0))*GRID!$B$67)+GRID!$B$68,
ROUNDUP((INDEX(GRID!$B$34:$DQ$44,MATCH(G$7,GRID!$A$34:$A$44,0),MATCH(1,($U$2=GRID!$B$31:$DQ$31)*(КАЛЕНДАРЬ!$AQ20=GRID!$B$33:$DQ$33),0))*GRID!$B$67+GRID!$B$68)*(1-GRID!$B$69),0))</f>
        <v>19800</v>
      </c>
      <c r="H362" s="47" cm="1">
        <f t="array" ref="H362">IF($I$2="Spa пакет",
(INDEX(GRID!$B$47:$DQ$57,MATCH(G$7,GRID!$A$47:$A$57,0),MATCH(1,($U$2=GRID!$B$31:$DQ$31)*(КАЛЕНДАРЬ!$AQ20=GRID!$B$33:$DQ$33),0))*GRID!$B$67)+GRID!$B$68*2,
ROUNDUP((INDEX(GRID!$B$47:$DQ$57,MATCH(G$7,GRID!$A$47:$A$57,0),MATCH(1,($U$2=GRID!$B$31:$DQ$31)*(КАЛЕНДАРЬ!$AQ20=GRID!$B$33:$DQ$33),0))*GRID!$B$67+GRID!$B$68*2)*(1-GRID!$B$69),0))</f>
        <v>24080</v>
      </c>
      <c r="I362" s="47" cm="1">
        <f t="array" ref="I362">IF($I$2="Spa пакет",
(INDEX(GRID!$B$34:$DQ$44,MATCH(I$7,GRID!$A$34:$A$44,0),MATCH(1,($U$2=GRID!$B$31:$DQ$31)*(КАЛЕНДАРЬ!$AQ20=GRID!$B$33:$DQ$33),0))*GRID!$B$67)+GRID!$B$68,
ROUNDUP((INDEX(GRID!$B$34:$DQ$44,MATCH(I$7,GRID!$A$34:$A$44,0),MATCH(1,($U$2=GRID!$B$31:$DQ$31)*(КАЛЕНДАРЬ!$AQ20=GRID!$B$33:$DQ$33),0))*GRID!$B$67+GRID!$B$68)*(1-GRID!$B$69),0))</f>
        <v>21240</v>
      </c>
      <c r="J362" s="47" cm="1">
        <f t="array" ref="J362">IF($I$2="Spa пакет",
(INDEX(GRID!$B$47:$DQ$57,MATCH(I$7,GRID!$A$47:$A$57,0),MATCH(1,($U$2=GRID!$B$31:$DQ$31)*(КАЛЕНДАРЬ!$AQ20=GRID!$B$33:$DQ$33),0))*GRID!$B$67)+GRID!$B$68*2,
ROUNDUP((INDEX(GRID!$B$47:$DQ$57,MATCH(I$7,GRID!$A$47:$A$57,0),MATCH(1,($U$2=GRID!$B$31:$DQ$31)*(КАЛЕНДАРЬ!$AQ20=GRID!$B$33:$DQ$33),0))*GRID!$B$67+GRID!$B$68*2)*(1-GRID!$B$69),0))</f>
        <v>25520</v>
      </c>
      <c r="K362" s="47" cm="1">
        <f t="array" ref="K362">IF($I$2="Spa пакет",
(INDEX(GRID!$B$34:$DQ$44,MATCH(K$7,GRID!$A$34:$A$44,0),MATCH(1,($U$2=GRID!$B$31:$DQ$31)*(КАЛЕНДАРЬ!$AQ20=GRID!$B$33:$DQ$33),0))*GRID!$B$67)+GRID!$B$68,
ROUNDUP((INDEX(GRID!$B$34:$DQ$44,MATCH(K$7,GRID!$A$34:$A$44,0),MATCH(1,($U$2=GRID!$B$31:$DQ$31)*(КАЛЕНДАРЬ!$AQ20=GRID!$B$33:$DQ$33),0))*GRID!$B$67+GRID!$B$68)*(1-GRID!$B$69),0))</f>
        <v>22040</v>
      </c>
      <c r="L362" s="47" cm="1">
        <f t="array" ref="L362">IF($I$2="Spa пакет",
(INDEX(GRID!$B$47:$DQ$57,MATCH(K$7,GRID!$A$47:$A$57,0),MATCH(1,($U$2=GRID!$B$31:$DQ$31)*(КАЛЕНДАРЬ!$AQ20=GRID!$B$33:$DQ$33),0))*GRID!$B$67)+GRID!$B$68*2,
ROUNDUP((INDEX(GRID!$B$47:$DQ$57,MATCH(K$7,GRID!$A$47:$A$57,0),MATCH(1,($U$2=GRID!$B$31:$DQ$31)*(КАЛЕНДАРЬ!$AQ20=GRID!$B$33:$DQ$33),0))*GRID!$B$67+GRID!$B$68*2)*(1-GRID!$B$69),0))</f>
        <v>26320</v>
      </c>
      <c r="M362" s="47" cm="1">
        <f t="array" ref="M362">IF($I$2="Spa пакет",
(INDEX(GRID!$B$34:$DQ$44,MATCH(M$7,GRID!$A$34:$A$44,0),MATCH(1,($U$2=GRID!$B$31:$DQ$31)*(КАЛЕНДАРЬ!$AQ20=GRID!$B$33:$DQ$33),0))*GRID!$B$67)+GRID!$B$68,
ROUNDUP((INDEX(GRID!$B$34:$DQ$44,MATCH(M$7,GRID!$A$34:$A$44,0),MATCH(1,($U$2=GRID!$B$31:$DQ$31)*(КАЛЕНДАРЬ!$AQ20=GRID!$B$33:$DQ$33),0))*GRID!$B$67+GRID!$B$68)*(1-GRID!$B$69),0))</f>
        <v>23480</v>
      </c>
      <c r="N362" s="47" cm="1">
        <f t="array" ref="N362">IF($I$2="Spa пакет",
(INDEX(GRID!$B$47:$DQ$57,MATCH(M$7,GRID!$A$47:$A$57,0),MATCH(1,($U$2=GRID!$B$31:$DQ$31)*(КАЛЕНДАРЬ!$AQ20=GRID!$B$33:$DQ$33),0))*GRID!$B$67)+GRID!$B$68*2,
ROUNDUP((INDEX(GRID!$B$47:$DQ$57,MATCH(M$7,GRID!$A$47:$A$57,0),MATCH(1,($U$2=GRID!$B$31:$DQ$31)*(КАЛЕНДАРЬ!$AQ20=GRID!$B$33:$DQ$33),0))*GRID!$B$67+GRID!$B$68*2)*(1-GRID!$B$69),0))</f>
        <v>27760</v>
      </c>
      <c r="O362" s="47" cm="1">
        <f t="array" ref="O362">IF($I$2="Spa пакет",
(INDEX(GRID!$B$34:$DQ$44,MATCH(O$7,GRID!$A$34:$A$44,0),MATCH(1,($U$2=GRID!$B$31:$DQ$31)*(КАЛЕНДАРЬ!$AQ20=GRID!$B$33:$DQ$33),0))*GRID!$B$67)+GRID!$B$68,
ROUNDUP((INDEX(GRID!$B$34:$DQ$44,MATCH(O$7,GRID!$A$34:$A$44,0),MATCH(1,($U$2=GRID!$B$31:$DQ$31)*(КАЛЕНДАРЬ!$AQ20=GRID!$B$33:$DQ$33),0))*GRID!$B$67+GRID!$B$68)*(1-GRID!$B$69),0))</f>
        <v>28920</v>
      </c>
      <c r="P362" s="47" cm="1">
        <f t="array" ref="P362">IF($I$2="Spa пакет",
(INDEX(GRID!$B$47:$DQ$57,MATCH(O$7,GRID!$A$47:$A$57,0),MATCH(1,($U$2=GRID!$B$31:$DQ$31)*(КАЛЕНДАРЬ!$AQ20=GRID!$B$33:$DQ$33),0))*GRID!$B$67)+GRID!$B$68*2,
ROUNDUP((INDEX(GRID!$B$47:$DQ$57,MATCH(O$7,GRID!$A$47:$A$57,0),MATCH(1,($U$2=GRID!$B$31:$DQ$31)*(КАЛЕНДАРЬ!$AQ20=GRID!$B$33:$DQ$33),0))*GRID!$B$67+GRID!$B$68*2)*(1-GRID!$B$69),0))</f>
        <v>33200</v>
      </c>
      <c r="Q362" s="47" cm="1">
        <f t="array" ref="Q362">IF($I$2="Spa пакет",
(INDEX(GRID!$B$34:$DQ$44,MATCH(Q$7,GRID!$A$34:$A$44,0),MATCH(1,($U$2=GRID!$B$31:$DQ$31)*(КАЛЕНДАРЬ!$AQ20=GRID!$B$33:$DQ$33),0))*GRID!$B$67)+GRID!$B$68,
ROUNDUP((INDEX(GRID!$B$34:$DQ$44,MATCH(Q$7,GRID!$A$34:$A$44,0),MATCH(1,($U$2=GRID!$B$31:$DQ$31)*(КАЛЕНДАРЬ!$AQ20=GRID!$B$33:$DQ$33),0))*GRID!$B$67+GRID!$B$68)*(1-GRID!$B$69),0))</f>
        <v>30520</v>
      </c>
      <c r="R362" s="47" cm="1">
        <f t="array" ref="R362">IF($I$2="Spa пакет",
(INDEX(GRID!$B$47:$DQ$57,MATCH(Q$7,GRID!$A$47:$A$57,0),MATCH(1,($U$2=GRID!$B$31:$DQ$31)*(КАЛЕНДАРЬ!$AQ20=GRID!$B$33:$DQ$33),0))*GRID!$B$67)+GRID!$B$68*2,
ROUNDUP((INDEX(GRID!$B$47:$DQ$57,MATCH(Q$7,GRID!$A$47:$A$57,0),MATCH(1,($U$2=GRID!$B$31:$DQ$31)*(КАЛЕНДАРЬ!$AQ20=GRID!$B$33:$DQ$33),0))*GRID!$B$67+GRID!$B$68*2)*(1-GRID!$B$69),0))</f>
        <v>34800</v>
      </c>
      <c r="S362" s="47" cm="1">
        <f t="array" ref="S362">IF($I$2="Spa пакет",
(INDEX(GRID!$B$34:$DQ$44,MATCH(S$7,GRID!$A$34:$A$44,0),MATCH(1,($U$2=GRID!$B$31:$DQ$31)*(КАЛЕНДАРЬ!$AQ20=GRID!$B$33:$DQ$33),0))*GRID!$B$67)+GRID!$B$68,
ROUNDUP((INDEX(GRID!$B$34:$DQ$44,MATCH(S$7,GRID!$A$34:$A$44,0),MATCH(1,($U$2=GRID!$B$31:$DQ$31)*(КАЛЕНДАРЬ!$AQ20=GRID!$B$33:$DQ$33),0))*GRID!$B$67+GRID!$B$68)*(1-GRID!$B$69),0))</f>
        <v>33240</v>
      </c>
      <c r="T362" s="47" cm="1">
        <f t="array" ref="T362">IF($I$2="Spa пакет",
(INDEX(GRID!$B$47:$DQ$57,MATCH(S$7,GRID!$A$47:$A$57,0),MATCH(1,($U$2=GRID!$B$31:$DQ$31)*(КАЛЕНДАРЬ!$AQ20=GRID!$B$33:$DQ$33),0))*GRID!$B$67)+GRID!$B$68*2,
ROUNDUP((INDEX(GRID!$B$47:$DQ$57,MATCH(S$7,GRID!$A$47:$A$57,0),MATCH(1,($U$2=GRID!$B$31:$DQ$31)*(КАЛЕНДАРЬ!$AQ20=GRID!$B$33:$DQ$33),0))*GRID!$B$67+GRID!$B$68*2)*(1-GRID!$B$69),0))</f>
        <v>37520</v>
      </c>
      <c r="U362" s="47" cm="1">
        <f t="array" ref="U362">IF($I$2="Spa пакет",
(INDEX(GRID!$B$34:$DQ$44,MATCH(U$7,GRID!$A$34:$A$44,0),MATCH(1,($U$2=GRID!$B$31:$DQ$31)*(КАЛЕНДАРЬ!$AQ20=GRID!$B$33:$DQ$33),0))*GRID!$B$67)+GRID!$B$68,
ROUNDUP((INDEX(GRID!$B$34:$DQ$44,MATCH(U$7,GRID!$A$34:$A$44,0),MATCH(1,($U$2=GRID!$B$31:$DQ$31)*(КАЛЕНДАРЬ!$AQ20=GRID!$B$33:$DQ$33),0))*GRID!$B$67+GRID!$B$68)*(1-GRID!$B$69),0))</f>
        <v>37880</v>
      </c>
      <c r="V362" s="47" cm="1">
        <f t="array" ref="V362">IF($I$2="Spa пакет",
(INDEX(GRID!$B$47:$DQ$57,MATCH(U$7,GRID!$A$47:$A$57,0),MATCH(1,($U$2=GRID!$B$31:$DQ$31)*(КАЛЕНДАРЬ!$AQ20=GRID!$B$33:$DQ$33),0))*GRID!$B$67)+GRID!$B$68*2,
ROUNDUP((INDEX(GRID!$B$47:$DQ$57,MATCH(U$7,GRID!$A$47:$A$57,0),MATCH(1,($U$2=GRID!$B$31:$DQ$31)*(КАЛЕНДАРЬ!$AQ20=GRID!$B$33:$DQ$33),0))*GRID!$B$67+GRID!$B$68*2)*(1-GRID!$B$69),0))</f>
        <v>42160</v>
      </c>
      <c r="W362" s="47" cm="1">
        <f t="array" ref="W362">IF($I$2="Spa пакет",
(INDEX(GRID!$B$34:$DQ$44,MATCH(W$7,GRID!$A$34:$A$44,0),MATCH(1,($U$2=GRID!$B$31:$DQ$31)*(КАЛЕНДАРЬ!$AQ20=GRID!$B$33:$DQ$33),0))*GRID!$B$67)+GRID!$B$68,
ROUNDUP((INDEX(GRID!$B$34:$DQ$44,MATCH(W$7,GRID!$A$34:$A$44,0),MATCH(1,($U$2=GRID!$B$31:$DQ$31)*(КАЛЕНДАРЬ!$AQ20=GRID!$B$33:$DQ$33),0))*GRID!$B$67+GRID!$B$68)*(1-GRID!$B$69),0))</f>
        <v>104760</v>
      </c>
      <c r="X362" s="47" cm="1">
        <f t="array" ref="X362">IF($I$2="Spa пакет",
(INDEX(GRID!$B$47:$DQ$57,MATCH(W$7,GRID!$A$47:$A$57,0),MATCH(1,($U$2=GRID!$B$31:$DQ$31)*(КАЛЕНДАРЬ!$AQ20=GRID!$B$33:$DQ$33),0))*GRID!$B$67)+GRID!$B$68*2,
ROUNDUP((INDEX(GRID!$B$47:$DQ$57,MATCH(W$7,GRID!$A$47:$A$57,0),MATCH(1,($U$2=GRID!$B$31:$DQ$31)*(КАЛЕНДАРЬ!$AQ20=GRID!$B$33:$DQ$33),0))*GRID!$B$67+GRID!$B$68*2)*(1-GRID!$B$69),0))</f>
        <v>109040</v>
      </c>
    </row>
    <row r="363" spans="1:24" ht="12" hidden="1" customHeight="1" x14ac:dyDescent="0.2">
      <c r="A363" s="117" t="s">
        <v>45</v>
      </c>
      <c r="B363" s="117">
        <v>18</v>
      </c>
      <c r="C363" s="47" cm="1">
        <f t="array" ref="C363">IF($I$2="Spa пакет",
(INDEX(GRID!$B$34:$DQ$44,MATCH(C$7,GRID!$A$34:$A$44,0),MATCH(1,($U$2=GRID!$B$31:$DQ$31)*(КАЛЕНДАРЬ!$AQ21=GRID!$B$33:$DQ$33),0))*GRID!$B$67)+GRID!$B$68,
ROUNDUP((INDEX(GRID!$B$34:$DQ$44,MATCH(C$7,GRID!$A$34:$A$44,0),MATCH(1,($U$2=GRID!$B$31:$DQ$31)*(КАЛЕНДАРЬ!$AQ21=GRID!$B$33:$DQ$33),0))*GRID!$B$67+GRID!$B$68)*(1-GRID!$B$69),0))</f>
        <v>17560</v>
      </c>
      <c r="D363" s="47" cm="1">
        <f t="array" ref="D363">IF($I$2="Spa пакет",
(INDEX(GRID!$B$47:$DQ$57,MATCH(C$7,GRID!$A$47:$A$57,0),MATCH(1,($U$2=GRID!$B$31:$DQ$31)*(КАЛЕНДАРЬ!$AQ21=GRID!$B$33:$DQ$33),0))*GRID!$B$67)+GRID!$B$68*2,
ROUNDUP((INDEX(GRID!$B$47:$DQ$57,MATCH(C$7,GRID!$A$47:$A$57,0),MATCH(1,($U$2=GRID!$B$31:$DQ$31)*(КАЛЕНДАРЬ!$AQ21=GRID!$B$33:$DQ$33),0))*GRID!$B$67+GRID!$B$68*2)*(1-GRID!$B$69),0))</f>
        <v>21840</v>
      </c>
      <c r="E363" s="47" cm="1">
        <f t="array" ref="E363">IF($I$2="Spa пакет",
(INDEX(GRID!$B$34:$DQ$44,MATCH(E$7,GRID!$A$34:$A$44,0),MATCH(1,($U$2=GRID!$B$31:$DQ$31)*(КАЛЕНДАРЬ!$AQ21=GRID!$B$33:$DQ$33),0))*GRID!$B$67)+GRID!$B$68,
ROUNDUP((INDEX(GRID!$B$34:$DQ$44,MATCH(E$7,GRID!$A$34:$A$44,0),MATCH(1,($U$2=GRID!$B$31:$DQ$31)*(КАЛЕНДАРЬ!$AQ21=GRID!$B$33:$DQ$33),0))*GRID!$B$67+GRID!$B$68)*(1-GRID!$B$69),0))</f>
        <v>19000</v>
      </c>
      <c r="F363" s="47" cm="1">
        <f t="array" ref="F363">IF($I$2="Spa пакет",
(INDEX(GRID!$B$47:$DQ$57,MATCH(E$7,GRID!$A$47:$A$57,0),MATCH(1,($U$2=GRID!$B$31:$DQ$31)*(КАЛЕНДАРЬ!$AQ21=GRID!$B$33:$DQ$33),0))*GRID!$B$67)+GRID!$B$68*2,
ROUNDUP((INDEX(GRID!$B$47:$DQ$57,MATCH(E$7,GRID!$A$47:$A$57,0),MATCH(1,($U$2=GRID!$B$31:$DQ$31)*(КАЛЕНДАРЬ!$AQ21=GRID!$B$33:$DQ$33),0))*GRID!$B$67+GRID!$B$68*2)*(1-GRID!$B$69),0))</f>
        <v>23280</v>
      </c>
      <c r="G363" s="47" cm="1">
        <f t="array" ref="G363">IF($I$2="Spa пакет",
(INDEX(GRID!$B$34:$DQ$44,MATCH(G$7,GRID!$A$34:$A$44,0),MATCH(1,($U$2=GRID!$B$31:$DQ$31)*(КАЛЕНДАРЬ!$AQ21=GRID!$B$33:$DQ$33),0))*GRID!$B$67)+GRID!$B$68,
ROUNDUP((INDEX(GRID!$B$34:$DQ$44,MATCH(G$7,GRID!$A$34:$A$44,0),MATCH(1,($U$2=GRID!$B$31:$DQ$31)*(КАЛЕНДАРЬ!$AQ21=GRID!$B$33:$DQ$33),0))*GRID!$B$67+GRID!$B$68)*(1-GRID!$B$69),0))</f>
        <v>19800</v>
      </c>
      <c r="H363" s="47" cm="1">
        <f t="array" ref="H363">IF($I$2="Spa пакет",
(INDEX(GRID!$B$47:$DQ$57,MATCH(G$7,GRID!$A$47:$A$57,0),MATCH(1,($U$2=GRID!$B$31:$DQ$31)*(КАЛЕНДАРЬ!$AQ21=GRID!$B$33:$DQ$33),0))*GRID!$B$67)+GRID!$B$68*2,
ROUNDUP((INDEX(GRID!$B$47:$DQ$57,MATCH(G$7,GRID!$A$47:$A$57,0),MATCH(1,($U$2=GRID!$B$31:$DQ$31)*(КАЛЕНДАРЬ!$AQ21=GRID!$B$33:$DQ$33),0))*GRID!$B$67+GRID!$B$68*2)*(1-GRID!$B$69),0))</f>
        <v>24080</v>
      </c>
      <c r="I363" s="47" cm="1">
        <f t="array" ref="I363">IF($I$2="Spa пакет",
(INDEX(GRID!$B$34:$DQ$44,MATCH(I$7,GRID!$A$34:$A$44,0),MATCH(1,($U$2=GRID!$B$31:$DQ$31)*(КАЛЕНДАРЬ!$AQ21=GRID!$B$33:$DQ$33),0))*GRID!$B$67)+GRID!$B$68,
ROUNDUP((INDEX(GRID!$B$34:$DQ$44,MATCH(I$7,GRID!$A$34:$A$44,0),MATCH(1,($U$2=GRID!$B$31:$DQ$31)*(КАЛЕНДАРЬ!$AQ21=GRID!$B$33:$DQ$33),0))*GRID!$B$67+GRID!$B$68)*(1-GRID!$B$69),0))</f>
        <v>21240</v>
      </c>
      <c r="J363" s="47" cm="1">
        <f t="array" ref="J363">IF($I$2="Spa пакет",
(INDEX(GRID!$B$47:$DQ$57,MATCH(I$7,GRID!$A$47:$A$57,0),MATCH(1,($U$2=GRID!$B$31:$DQ$31)*(КАЛЕНДАРЬ!$AQ21=GRID!$B$33:$DQ$33),0))*GRID!$B$67)+GRID!$B$68*2,
ROUNDUP((INDEX(GRID!$B$47:$DQ$57,MATCH(I$7,GRID!$A$47:$A$57,0),MATCH(1,($U$2=GRID!$B$31:$DQ$31)*(КАЛЕНДАРЬ!$AQ21=GRID!$B$33:$DQ$33),0))*GRID!$B$67+GRID!$B$68*2)*(1-GRID!$B$69),0))</f>
        <v>25520</v>
      </c>
      <c r="K363" s="47" cm="1">
        <f t="array" ref="K363">IF($I$2="Spa пакет",
(INDEX(GRID!$B$34:$DQ$44,MATCH(K$7,GRID!$A$34:$A$44,0),MATCH(1,($U$2=GRID!$B$31:$DQ$31)*(КАЛЕНДАРЬ!$AQ21=GRID!$B$33:$DQ$33),0))*GRID!$B$67)+GRID!$B$68,
ROUNDUP((INDEX(GRID!$B$34:$DQ$44,MATCH(K$7,GRID!$A$34:$A$44,0),MATCH(1,($U$2=GRID!$B$31:$DQ$31)*(КАЛЕНДАРЬ!$AQ21=GRID!$B$33:$DQ$33),0))*GRID!$B$67+GRID!$B$68)*(1-GRID!$B$69),0))</f>
        <v>22040</v>
      </c>
      <c r="L363" s="47" cm="1">
        <f t="array" ref="L363">IF($I$2="Spa пакет",
(INDEX(GRID!$B$47:$DQ$57,MATCH(K$7,GRID!$A$47:$A$57,0),MATCH(1,($U$2=GRID!$B$31:$DQ$31)*(КАЛЕНДАРЬ!$AQ21=GRID!$B$33:$DQ$33),0))*GRID!$B$67)+GRID!$B$68*2,
ROUNDUP((INDEX(GRID!$B$47:$DQ$57,MATCH(K$7,GRID!$A$47:$A$57,0),MATCH(1,($U$2=GRID!$B$31:$DQ$31)*(КАЛЕНДАРЬ!$AQ21=GRID!$B$33:$DQ$33),0))*GRID!$B$67+GRID!$B$68*2)*(1-GRID!$B$69),0))</f>
        <v>26320</v>
      </c>
      <c r="M363" s="47" cm="1">
        <f t="array" ref="M363">IF($I$2="Spa пакет",
(INDEX(GRID!$B$34:$DQ$44,MATCH(M$7,GRID!$A$34:$A$44,0),MATCH(1,($U$2=GRID!$B$31:$DQ$31)*(КАЛЕНДАРЬ!$AQ21=GRID!$B$33:$DQ$33),0))*GRID!$B$67)+GRID!$B$68,
ROUNDUP((INDEX(GRID!$B$34:$DQ$44,MATCH(M$7,GRID!$A$34:$A$44,0),MATCH(1,($U$2=GRID!$B$31:$DQ$31)*(КАЛЕНДАРЬ!$AQ21=GRID!$B$33:$DQ$33),0))*GRID!$B$67+GRID!$B$68)*(1-GRID!$B$69),0))</f>
        <v>23480</v>
      </c>
      <c r="N363" s="47" cm="1">
        <f t="array" ref="N363">IF($I$2="Spa пакет",
(INDEX(GRID!$B$47:$DQ$57,MATCH(M$7,GRID!$A$47:$A$57,0),MATCH(1,($U$2=GRID!$B$31:$DQ$31)*(КАЛЕНДАРЬ!$AQ21=GRID!$B$33:$DQ$33),0))*GRID!$B$67)+GRID!$B$68*2,
ROUNDUP((INDEX(GRID!$B$47:$DQ$57,MATCH(M$7,GRID!$A$47:$A$57,0),MATCH(1,($U$2=GRID!$B$31:$DQ$31)*(КАЛЕНДАРЬ!$AQ21=GRID!$B$33:$DQ$33),0))*GRID!$B$67+GRID!$B$68*2)*(1-GRID!$B$69),0))</f>
        <v>27760</v>
      </c>
      <c r="O363" s="47" cm="1">
        <f t="array" ref="O363">IF($I$2="Spa пакет",
(INDEX(GRID!$B$34:$DQ$44,MATCH(O$7,GRID!$A$34:$A$44,0),MATCH(1,($U$2=GRID!$B$31:$DQ$31)*(КАЛЕНДАРЬ!$AQ21=GRID!$B$33:$DQ$33),0))*GRID!$B$67)+GRID!$B$68,
ROUNDUP((INDEX(GRID!$B$34:$DQ$44,MATCH(O$7,GRID!$A$34:$A$44,0),MATCH(1,($U$2=GRID!$B$31:$DQ$31)*(КАЛЕНДАРЬ!$AQ21=GRID!$B$33:$DQ$33),0))*GRID!$B$67+GRID!$B$68)*(1-GRID!$B$69),0))</f>
        <v>28920</v>
      </c>
      <c r="P363" s="47" cm="1">
        <f t="array" ref="P363">IF($I$2="Spa пакет",
(INDEX(GRID!$B$47:$DQ$57,MATCH(O$7,GRID!$A$47:$A$57,0),MATCH(1,($U$2=GRID!$B$31:$DQ$31)*(КАЛЕНДАРЬ!$AQ21=GRID!$B$33:$DQ$33),0))*GRID!$B$67)+GRID!$B$68*2,
ROUNDUP((INDEX(GRID!$B$47:$DQ$57,MATCH(O$7,GRID!$A$47:$A$57,0),MATCH(1,($U$2=GRID!$B$31:$DQ$31)*(КАЛЕНДАРЬ!$AQ21=GRID!$B$33:$DQ$33),0))*GRID!$B$67+GRID!$B$68*2)*(1-GRID!$B$69),0))</f>
        <v>33200</v>
      </c>
      <c r="Q363" s="47" cm="1">
        <f t="array" ref="Q363">IF($I$2="Spa пакет",
(INDEX(GRID!$B$34:$DQ$44,MATCH(Q$7,GRID!$A$34:$A$44,0),MATCH(1,($U$2=GRID!$B$31:$DQ$31)*(КАЛЕНДАРЬ!$AQ21=GRID!$B$33:$DQ$33),0))*GRID!$B$67)+GRID!$B$68,
ROUNDUP((INDEX(GRID!$B$34:$DQ$44,MATCH(Q$7,GRID!$A$34:$A$44,0),MATCH(1,($U$2=GRID!$B$31:$DQ$31)*(КАЛЕНДАРЬ!$AQ21=GRID!$B$33:$DQ$33),0))*GRID!$B$67+GRID!$B$68)*(1-GRID!$B$69),0))</f>
        <v>30520</v>
      </c>
      <c r="R363" s="47" cm="1">
        <f t="array" ref="R363">IF($I$2="Spa пакет",
(INDEX(GRID!$B$47:$DQ$57,MATCH(Q$7,GRID!$A$47:$A$57,0),MATCH(1,($U$2=GRID!$B$31:$DQ$31)*(КАЛЕНДАРЬ!$AQ21=GRID!$B$33:$DQ$33),0))*GRID!$B$67)+GRID!$B$68*2,
ROUNDUP((INDEX(GRID!$B$47:$DQ$57,MATCH(Q$7,GRID!$A$47:$A$57,0),MATCH(1,($U$2=GRID!$B$31:$DQ$31)*(КАЛЕНДАРЬ!$AQ21=GRID!$B$33:$DQ$33),0))*GRID!$B$67+GRID!$B$68*2)*(1-GRID!$B$69),0))</f>
        <v>34800</v>
      </c>
      <c r="S363" s="47" cm="1">
        <f t="array" ref="S363">IF($I$2="Spa пакет",
(INDEX(GRID!$B$34:$DQ$44,MATCH(S$7,GRID!$A$34:$A$44,0),MATCH(1,($U$2=GRID!$B$31:$DQ$31)*(КАЛЕНДАРЬ!$AQ21=GRID!$B$33:$DQ$33),0))*GRID!$B$67)+GRID!$B$68,
ROUNDUP((INDEX(GRID!$B$34:$DQ$44,MATCH(S$7,GRID!$A$34:$A$44,0),MATCH(1,($U$2=GRID!$B$31:$DQ$31)*(КАЛЕНДАРЬ!$AQ21=GRID!$B$33:$DQ$33),0))*GRID!$B$67+GRID!$B$68)*(1-GRID!$B$69),0))</f>
        <v>33240</v>
      </c>
      <c r="T363" s="47" cm="1">
        <f t="array" ref="T363">IF($I$2="Spa пакет",
(INDEX(GRID!$B$47:$DQ$57,MATCH(S$7,GRID!$A$47:$A$57,0),MATCH(1,($U$2=GRID!$B$31:$DQ$31)*(КАЛЕНДАРЬ!$AQ21=GRID!$B$33:$DQ$33),0))*GRID!$B$67)+GRID!$B$68*2,
ROUNDUP((INDEX(GRID!$B$47:$DQ$57,MATCH(S$7,GRID!$A$47:$A$57,0),MATCH(1,($U$2=GRID!$B$31:$DQ$31)*(КАЛЕНДАРЬ!$AQ21=GRID!$B$33:$DQ$33),0))*GRID!$B$67+GRID!$B$68*2)*(1-GRID!$B$69),0))</f>
        <v>37520</v>
      </c>
      <c r="U363" s="47" cm="1">
        <f t="array" ref="U363">IF($I$2="Spa пакет",
(INDEX(GRID!$B$34:$DQ$44,MATCH(U$7,GRID!$A$34:$A$44,0),MATCH(1,($U$2=GRID!$B$31:$DQ$31)*(КАЛЕНДАРЬ!$AQ21=GRID!$B$33:$DQ$33),0))*GRID!$B$67)+GRID!$B$68,
ROUNDUP((INDEX(GRID!$B$34:$DQ$44,MATCH(U$7,GRID!$A$34:$A$44,0),MATCH(1,($U$2=GRID!$B$31:$DQ$31)*(КАЛЕНДАРЬ!$AQ21=GRID!$B$33:$DQ$33),0))*GRID!$B$67+GRID!$B$68)*(1-GRID!$B$69),0))</f>
        <v>37880</v>
      </c>
      <c r="V363" s="47" cm="1">
        <f t="array" ref="V363">IF($I$2="Spa пакет",
(INDEX(GRID!$B$47:$DQ$57,MATCH(U$7,GRID!$A$47:$A$57,0),MATCH(1,($U$2=GRID!$B$31:$DQ$31)*(КАЛЕНДАРЬ!$AQ21=GRID!$B$33:$DQ$33),0))*GRID!$B$67)+GRID!$B$68*2,
ROUNDUP((INDEX(GRID!$B$47:$DQ$57,MATCH(U$7,GRID!$A$47:$A$57,0),MATCH(1,($U$2=GRID!$B$31:$DQ$31)*(КАЛЕНДАРЬ!$AQ21=GRID!$B$33:$DQ$33),0))*GRID!$B$67+GRID!$B$68*2)*(1-GRID!$B$69),0))</f>
        <v>42160</v>
      </c>
      <c r="W363" s="47" cm="1">
        <f t="array" ref="W363">IF($I$2="Spa пакет",
(INDEX(GRID!$B$34:$DQ$44,MATCH(W$7,GRID!$A$34:$A$44,0),MATCH(1,($U$2=GRID!$B$31:$DQ$31)*(КАЛЕНДАРЬ!$AQ21=GRID!$B$33:$DQ$33),0))*GRID!$B$67)+GRID!$B$68,
ROUNDUP((INDEX(GRID!$B$34:$DQ$44,MATCH(W$7,GRID!$A$34:$A$44,0),MATCH(1,($U$2=GRID!$B$31:$DQ$31)*(КАЛЕНДАРЬ!$AQ21=GRID!$B$33:$DQ$33),0))*GRID!$B$67+GRID!$B$68)*(1-GRID!$B$69),0))</f>
        <v>104760</v>
      </c>
      <c r="X363" s="47" cm="1">
        <f t="array" ref="X363">IF($I$2="Spa пакет",
(INDEX(GRID!$B$47:$DQ$57,MATCH(W$7,GRID!$A$47:$A$57,0),MATCH(1,($U$2=GRID!$B$31:$DQ$31)*(КАЛЕНДАРЬ!$AQ21=GRID!$B$33:$DQ$33),0))*GRID!$B$67)+GRID!$B$68*2,
ROUNDUP((INDEX(GRID!$B$47:$DQ$57,MATCH(W$7,GRID!$A$47:$A$57,0),MATCH(1,($U$2=GRID!$B$31:$DQ$31)*(КАЛЕНДАРЬ!$AQ21=GRID!$B$33:$DQ$33),0))*GRID!$B$67+GRID!$B$68*2)*(1-GRID!$B$69),0))</f>
        <v>109040</v>
      </c>
    </row>
    <row r="364" spans="1:24" ht="12" hidden="1" customHeight="1" x14ac:dyDescent="0.2">
      <c r="A364" s="117" t="s">
        <v>46</v>
      </c>
      <c r="B364" s="117">
        <v>19</v>
      </c>
      <c r="C364" s="47" cm="1">
        <f t="array" ref="C364">IF($I$2="Spa пакет",
(INDEX(GRID!$B$34:$DQ$44,MATCH(C$7,GRID!$A$34:$A$44,0),MATCH(1,($U$2=GRID!$B$31:$DQ$31)*(КАЛЕНДАРЬ!$AQ22=GRID!$B$33:$DQ$33),0))*GRID!$B$67)+GRID!$B$68,
ROUNDUP((INDEX(GRID!$B$34:$DQ$44,MATCH(C$7,GRID!$A$34:$A$44,0),MATCH(1,($U$2=GRID!$B$31:$DQ$31)*(КАЛЕНДАРЬ!$AQ22=GRID!$B$33:$DQ$33),0))*GRID!$B$67+GRID!$B$68)*(1-GRID!$B$69),0))</f>
        <v>17080</v>
      </c>
      <c r="D364" s="47" cm="1">
        <f t="array" ref="D364">IF($I$2="Spa пакет",
(INDEX(GRID!$B$47:$DQ$57,MATCH(C$7,GRID!$A$47:$A$57,0),MATCH(1,($U$2=GRID!$B$31:$DQ$31)*(КАЛЕНДАРЬ!$AQ22=GRID!$B$33:$DQ$33),0))*GRID!$B$67)+GRID!$B$68*2,
ROUNDUP((INDEX(GRID!$B$47:$DQ$57,MATCH(C$7,GRID!$A$47:$A$57,0),MATCH(1,($U$2=GRID!$B$31:$DQ$31)*(КАЛЕНДАРЬ!$AQ22=GRID!$B$33:$DQ$33),0))*GRID!$B$67+GRID!$B$68*2)*(1-GRID!$B$69),0))</f>
        <v>21360</v>
      </c>
      <c r="E364" s="47" cm="1">
        <f t="array" ref="E364">IF($I$2="Spa пакет",
(INDEX(GRID!$B$34:$DQ$44,MATCH(E$7,GRID!$A$34:$A$44,0),MATCH(1,($U$2=GRID!$B$31:$DQ$31)*(КАЛЕНДАРЬ!$AQ22=GRID!$B$33:$DQ$33),0))*GRID!$B$67)+GRID!$B$68,
ROUNDUP((INDEX(GRID!$B$34:$DQ$44,MATCH(E$7,GRID!$A$34:$A$44,0),MATCH(1,($U$2=GRID!$B$31:$DQ$31)*(КАЛЕНДАРЬ!$AQ22=GRID!$B$33:$DQ$33),0))*GRID!$B$67+GRID!$B$68)*(1-GRID!$B$69),0))</f>
        <v>18440</v>
      </c>
      <c r="F364" s="47" cm="1">
        <f t="array" ref="F364">IF($I$2="Spa пакет",
(INDEX(GRID!$B$47:$DQ$57,MATCH(E$7,GRID!$A$47:$A$57,0),MATCH(1,($U$2=GRID!$B$31:$DQ$31)*(КАЛЕНДАРЬ!$AQ22=GRID!$B$33:$DQ$33),0))*GRID!$B$67)+GRID!$B$68*2,
ROUNDUP((INDEX(GRID!$B$47:$DQ$57,MATCH(E$7,GRID!$A$47:$A$57,0),MATCH(1,($U$2=GRID!$B$31:$DQ$31)*(КАЛЕНДАРЬ!$AQ22=GRID!$B$33:$DQ$33),0))*GRID!$B$67+GRID!$B$68*2)*(1-GRID!$B$69),0))</f>
        <v>22720</v>
      </c>
      <c r="G364" s="47" cm="1">
        <f t="array" ref="G364">IF($I$2="Spa пакет",
(INDEX(GRID!$B$34:$DQ$44,MATCH(G$7,GRID!$A$34:$A$44,0),MATCH(1,($U$2=GRID!$B$31:$DQ$31)*(КАЛЕНДАРЬ!$AQ22=GRID!$B$33:$DQ$33),0))*GRID!$B$67)+GRID!$B$68,
ROUNDUP((INDEX(GRID!$B$34:$DQ$44,MATCH(G$7,GRID!$A$34:$A$44,0),MATCH(1,($U$2=GRID!$B$31:$DQ$31)*(КАЛЕНДАРЬ!$AQ22=GRID!$B$33:$DQ$33),0))*GRID!$B$67+GRID!$B$68)*(1-GRID!$B$69),0))</f>
        <v>19240</v>
      </c>
      <c r="H364" s="47" cm="1">
        <f t="array" ref="H364">IF($I$2="Spa пакет",
(INDEX(GRID!$B$47:$DQ$57,MATCH(G$7,GRID!$A$47:$A$57,0),MATCH(1,($U$2=GRID!$B$31:$DQ$31)*(КАЛЕНДАРЬ!$AQ22=GRID!$B$33:$DQ$33),0))*GRID!$B$67)+GRID!$B$68*2,
ROUNDUP((INDEX(GRID!$B$47:$DQ$57,MATCH(G$7,GRID!$A$47:$A$57,0),MATCH(1,($U$2=GRID!$B$31:$DQ$31)*(КАЛЕНДАРЬ!$AQ22=GRID!$B$33:$DQ$33),0))*GRID!$B$67+GRID!$B$68*2)*(1-GRID!$B$69),0))</f>
        <v>23520</v>
      </c>
      <c r="I364" s="47" cm="1">
        <f t="array" ref="I364">IF($I$2="Spa пакет",
(INDEX(GRID!$B$34:$DQ$44,MATCH(I$7,GRID!$A$34:$A$44,0),MATCH(1,($U$2=GRID!$B$31:$DQ$31)*(КАЛЕНДАРЬ!$AQ22=GRID!$B$33:$DQ$33),0))*GRID!$B$67)+GRID!$B$68,
ROUNDUP((INDEX(GRID!$B$34:$DQ$44,MATCH(I$7,GRID!$A$34:$A$44,0),MATCH(1,($U$2=GRID!$B$31:$DQ$31)*(КАЛЕНДАРЬ!$AQ22=GRID!$B$33:$DQ$33),0))*GRID!$B$67+GRID!$B$68)*(1-GRID!$B$69),0))</f>
        <v>20600</v>
      </c>
      <c r="J364" s="47" cm="1">
        <f t="array" ref="J364">IF($I$2="Spa пакет",
(INDEX(GRID!$B$47:$DQ$57,MATCH(I$7,GRID!$A$47:$A$57,0),MATCH(1,($U$2=GRID!$B$31:$DQ$31)*(КАЛЕНДАРЬ!$AQ22=GRID!$B$33:$DQ$33),0))*GRID!$B$67)+GRID!$B$68*2,
ROUNDUP((INDEX(GRID!$B$47:$DQ$57,MATCH(I$7,GRID!$A$47:$A$57,0),MATCH(1,($U$2=GRID!$B$31:$DQ$31)*(КАЛЕНДАРЬ!$AQ22=GRID!$B$33:$DQ$33),0))*GRID!$B$67+GRID!$B$68*2)*(1-GRID!$B$69),0))</f>
        <v>24880</v>
      </c>
      <c r="K364" s="47" cm="1">
        <f t="array" ref="K364">IF($I$2="Spa пакет",
(INDEX(GRID!$B$34:$DQ$44,MATCH(K$7,GRID!$A$34:$A$44,0),MATCH(1,($U$2=GRID!$B$31:$DQ$31)*(КАЛЕНДАРЬ!$AQ22=GRID!$B$33:$DQ$33),0))*GRID!$B$67)+GRID!$B$68,
ROUNDUP((INDEX(GRID!$B$34:$DQ$44,MATCH(K$7,GRID!$A$34:$A$44,0),MATCH(1,($U$2=GRID!$B$31:$DQ$31)*(КАЛЕНДАРЬ!$AQ22=GRID!$B$33:$DQ$33),0))*GRID!$B$67+GRID!$B$68)*(1-GRID!$B$69),0))</f>
        <v>21400</v>
      </c>
      <c r="L364" s="47" cm="1">
        <f t="array" ref="L364">IF($I$2="Spa пакет",
(INDEX(GRID!$B$47:$DQ$57,MATCH(K$7,GRID!$A$47:$A$57,0),MATCH(1,($U$2=GRID!$B$31:$DQ$31)*(КАЛЕНДАРЬ!$AQ22=GRID!$B$33:$DQ$33),0))*GRID!$B$67)+GRID!$B$68*2,
ROUNDUP((INDEX(GRID!$B$47:$DQ$57,MATCH(K$7,GRID!$A$47:$A$57,0),MATCH(1,($U$2=GRID!$B$31:$DQ$31)*(КАЛЕНДАРЬ!$AQ22=GRID!$B$33:$DQ$33),0))*GRID!$B$67+GRID!$B$68*2)*(1-GRID!$B$69),0))</f>
        <v>25680</v>
      </c>
      <c r="M364" s="47" cm="1">
        <f t="array" ref="M364">IF($I$2="Spa пакет",
(INDEX(GRID!$B$34:$DQ$44,MATCH(M$7,GRID!$A$34:$A$44,0),MATCH(1,($U$2=GRID!$B$31:$DQ$31)*(КАЛЕНДАРЬ!$AQ22=GRID!$B$33:$DQ$33),0))*GRID!$B$67)+GRID!$B$68,
ROUNDUP((INDEX(GRID!$B$34:$DQ$44,MATCH(M$7,GRID!$A$34:$A$44,0),MATCH(1,($U$2=GRID!$B$31:$DQ$31)*(КАЛЕНДАРЬ!$AQ22=GRID!$B$33:$DQ$33),0))*GRID!$B$67+GRID!$B$68)*(1-GRID!$B$69),0))</f>
        <v>22760</v>
      </c>
      <c r="N364" s="47" cm="1">
        <f t="array" ref="N364">IF($I$2="Spa пакет",
(INDEX(GRID!$B$47:$DQ$57,MATCH(M$7,GRID!$A$47:$A$57,0),MATCH(1,($U$2=GRID!$B$31:$DQ$31)*(КАЛЕНДАРЬ!$AQ22=GRID!$B$33:$DQ$33),0))*GRID!$B$67)+GRID!$B$68*2,
ROUNDUP((INDEX(GRID!$B$47:$DQ$57,MATCH(M$7,GRID!$A$47:$A$57,0),MATCH(1,($U$2=GRID!$B$31:$DQ$31)*(КАЛЕНДАРЬ!$AQ22=GRID!$B$33:$DQ$33),0))*GRID!$B$67+GRID!$B$68*2)*(1-GRID!$B$69),0))</f>
        <v>27040</v>
      </c>
      <c r="O364" s="47" cm="1">
        <f t="array" ref="O364">IF($I$2="Spa пакет",
(INDEX(GRID!$B$34:$DQ$44,MATCH(O$7,GRID!$A$34:$A$44,0),MATCH(1,($U$2=GRID!$B$31:$DQ$31)*(КАЛЕНДАРЬ!$AQ22=GRID!$B$33:$DQ$33),0))*GRID!$B$67)+GRID!$B$68,
ROUNDUP((INDEX(GRID!$B$34:$DQ$44,MATCH(O$7,GRID!$A$34:$A$44,0),MATCH(1,($U$2=GRID!$B$31:$DQ$31)*(КАЛЕНДАРЬ!$AQ22=GRID!$B$33:$DQ$33),0))*GRID!$B$67+GRID!$B$68)*(1-GRID!$B$69),0))</f>
        <v>28040</v>
      </c>
      <c r="P364" s="47" cm="1">
        <f t="array" ref="P364">IF($I$2="Spa пакет",
(INDEX(GRID!$B$47:$DQ$57,MATCH(O$7,GRID!$A$47:$A$57,0),MATCH(1,($U$2=GRID!$B$31:$DQ$31)*(КАЛЕНДАРЬ!$AQ22=GRID!$B$33:$DQ$33),0))*GRID!$B$67)+GRID!$B$68*2,
ROUNDUP((INDEX(GRID!$B$47:$DQ$57,MATCH(O$7,GRID!$A$47:$A$57,0),MATCH(1,($U$2=GRID!$B$31:$DQ$31)*(КАЛЕНДАРЬ!$AQ22=GRID!$B$33:$DQ$33),0))*GRID!$B$67+GRID!$B$68*2)*(1-GRID!$B$69),0))</f>
        <v>32320</v>
      </c>
      <c r="Q364" s="47" cm="1">
        <f t="array" ref="Q364">IF($I$2="Spa пакет",
(INDEX(GRID!$B$34:$DQ$44,MATCH(Q$7,GRID!$A$34:$A$44,0),MATCH(1,($U$2=GRID!$B$31:$DQ$31)*(КАЛЕНДАРЬ!$AQ22=GRID!$B$33:$DQ$33),0))*GRID!$B$67)+GRID!$B$68,
ROUNDUP((INDEX(GRID!$B$34:$DQ$44,MATCH(Q$7,GRID!$A$34:$A$44,0),MATCH(1,($U$2=GRID!$B$31:$DQ$31)*(КАЛЕНДАРЬ!$AQ22=GRID!$B$33:$DQ$33),0))*GRID!$B$67+GRID!$B$68)*(1-GRID!$B$69),0))</f>
        <v>29560</v>
      </c>
      <c r="R364" s="47" cm="1">
        <f t="array" ref="R364">IF($I$2="Spa пакет",
(INDEX(GRID!$B$47:$DQ$57,MATCH(Q$7,GRID!$A$47:$A$57,0),MATCH(1,($U$2=GRID!$B$31:$DQ$31)*(КАЛЕНДАРЬ!$AQ22=GRID!$B$33:$DQ$33),0))*GRID!$B$67)+GRID!$B$68*2,
ROUNDUP((INDEX(GRID!$B$47:$DQ$57,MATCH(Q$7,GRID!$A$47:$A$57,0),MATCH(1,($U$2=GRID!$B$31:$DQ$31)*(КАЛЕНДАРЬ!$AQ22=GRID!$B$33:$DQ$33),0))*GRID!$B$67+GRID!$B$68*2)*(1-GRID!$B$69),0))</f>
        <v>33840</v>
      </c>
      <c r="S364" s="47" cm="1">
        <f t="array" ref="S364">IF($I$2="Spa пакет",
(INDEX(GRID!$B$34:$DQ$44,MATCH(S$7,GRID!$A$34:$A$44,0),MATCH(1,($U$2=GRID!$B$31:$DQ$31)*(КАЛЕНДАРЬ!$AQ22=GRID!$B$33:$DQ$33),0))*GRID!$B$67)+GRID!$B$68,
ROUNDUP((INDEX(GRID!$B$34:$DQ$44,MATCH(S$7,GRID!$A$34:$A$44,0),MATCH(1,($U$2=GRID!$B$31:$DQ$31)*(КАЛЕНДАРЬ!$AQ22=GRID!$B$33:$DQ$33),0))*GRID!$B$67+GRID!$B$68)*(1-GRID!$B$69),0))</f>
        <v>32200</v>
      </c>
      <c r="T364" s="47" cm="1">
        <f t="array" ref="T364">IF($I$2="Spa пакет",
(INDEX(GRID!$B$47:$DQ$57,MATCH(S$7,GRID!$A$47:$A$57,0),MATCH(1,($U$2=GRID!$B$31:$DQ$31)*(КАЛЕНДАРЬ!$AQ22=GRID!$B$33:$DQ$33),0))*GRID!$B$67)+GRID!$B$68*2,
ROUNDUP((INDEX(GRID!$B$47:$DQ$57,MATCH(S$7,GRID!$A$47:$A$57,0),MATCH(1,($U$2=GRID!$B$31:$DQ$31)*(КАЛЕНДАРЬ!$AQ22=GRID!$B$33:$DQ$33),0))*GRID!$B$67+GRID!$B$68*2)*(1-GRID!$B$69),0))</f>
        <v>36480</v>
      </c>
      <c r="U364" s="47" cm="1">
        <f t="array" ref="U364">IF($I$2="Spa пакет",
(INDEX(GRID!$B$34:$DQ$44,MATCH(U$7,GRID!$A$34:$A$44,0),MATCH(1,($U$2=GRID!$B$31:$DQ$31)*(КАЛЕНДАРЬ!$AQ22=GRID!$B$33:$DQ$33),0))*GRID!$B$67)+GRID!$B$68,
ROUNDUP((INDEX(GRID!$B$34:$DQ$44,MATCH(U$7,GRID!$A$34:$A$44,0),MATCH(1,($U$2=GRID!$B$31:$DQ$31)*(КАЛЕНДАРЬ!$AQ22=GRID!$B$33:$DQ$33),0))*GRID!$B$67+GRID!$B$68)*(1-GRID!$B$69),0))</f>
        <v>36760</v>
      </c>
      <c r="V364" s="47" cm="1">
        <f t="array" ref="V364">IF($I$2="Spa пакет",
(INDEX(GRID!$B$47:$DQ$57,MATCH(U$7,GRID!$A$47:$A$57,0),MATCH(1,($U$2=GRID!$B$31:$DQ$31)*(КАЛЕНДАРЬ!$AQ22=GRID!$B$33:$DQ$33),0))*GRID!$B$67)+GRID!$B$68*2,
ROUNDUP((INDEX(GRID!$B$47:$DQ$57,MATCH(U$7,GRID!$A$47:$A$57,0),MATCH(1,($U$2=GRID!$B$31:$DQ$31)*(КАЛЕНДАРЬ!$AQ22=GRID!$B$33:$DQ$33),0))*GRID!$B$67+GRID!$B$68*2)*(1-GRID!$B$69),0))</f>
        <v>41040</v>
      </c>
      <c r="W364" s="47" cm="1">
        <f t="array" ref="W364">IF($I$2="Spa пакет",
(INDEX(GRID!$B$34:$DQ$44,MATCH(W$7,GRID!$A$34:$A$44,0),MATCH(1,($U$2=GRID!$B$31:$DQ$31)*(КАЛЕНДАРЬ!$AQ22=GRID!$B$33:$DQ$33),0))*GRID!$B$67)+GRID!$B$68,
ROUNDUP((INDEX(GRID!$B$34:$DQ$44,MATCH(W$7,GRID!$A$34:$A$44,0),MATCH(1,($U$2=GRID!$B$31:$DQ$31)*(КАЛЕНДАРЬ!$AQ22=GRID!$B$33:$DQ$33),0))*GRID!$B$67+GRID!$B$68)*(1-GRID!$B$69),0))</f>
        <v>99960</v>
      </c>
      <c r="X364" s="47" cm="1">
        <f t="array" ref="X364">IF($I$2="Spa пакет",
(INDEX(GRID!$B$47:$DQ$57,MATCH(W$7,GRID!$A$47:$A$57,0),MATCH(1,($U$2=GRID!$B$31:$DQ$31)*(КАЛЕНДАРЬ!$AQ22=GRID!$B$33:$DQ$33),0))*GRID!$B$67)+GRID!$B$68*2,
ROUNDUP((INDEX(GRID!$B$47:$DQ$57,MATCH(W$7,GRID!$A$47:$A$57,0),MATCH(1,($U$2=GRID!$B$31:$DQ$31)*(КАЛЕНДАРЬ!$AQ22=GRID!$B$33:$DQ$33),0))*GRID!$B$67+GRID!$B$68*2)*(1-GRID!$B$69),0))</f>
        <v>104240</v>
      </c>
    </row>
    <row r="365" spans="1:24" ht="12" hidden="1" customHeight="1" x14ac:dyDescent="0.2">
      <c r="A365" s="117" t="s">
        <v>47</v>
      </c>
      <c r="B365" s="117">
        <v>20</v>
      </c>
      <c r="C365" s="47" cm="1">
        <f t="array" ref="C365">IF($I$2="Spa пакет",
(INDEX(GRID!$B$34:$DQ$44,MATCH(C$7,GRID!$A$34:$A$44,0),MATCH(1,($U$2=GRID!$B$31:$DQ$31)*(КАЛЕНДАРЬ!$AQ23=GRID!$B$33:$DQ$33),0))*GRID!$B$67)+GRID!$B$68,
ROUNDUP((INDEX(GRID!$B$34:$DQ$44,MATCH(C$7,GRID!$A$34:$A$44,0),MATCH(1,($U$2=GRID!$B$31:$DQ$31)*(КАЛЕНДАРЬ!$AQ23=GRID!$B$33:$DQ$33),0))*GRID!$B$67+GRID!$B$68)*(1-GRID!$B$69),0))</f>
        <v>18520</v>
      </c>
      <c r="D365" s="47" cm="1">
        <f t="array" ref="D365">IF($I$2="Spa пакет",
(INDEX(GRID!$B$47:$DQ$57,MATCH(C$7,GRID!$A$47:$A$57,0),MATCH(1,($U$2=GRID!$B$31:$DQ$31)*(КАЛЕНДАРЬ!$AQ23=GRID!$B$33:$DQ$33),0))*GRID!$B$67)+GRID!$B$68*2,
ROUNDUP((INDEX(GRID!$B$47:$DQ$57,MATCH(C$7,GRID!$A$47:$A$57,0),MATCH(1,($U$2=GRID!$B$31:$DQ$31)*(КАЛЕНДАРЬ!$AQ23=GRID!$B$33:$DQ$33),0))*GRID!$B$67+GRID!$B$68*2)*(1-GRID!$B$69),0))</f>
        <v>22800</v>
      </c>
      <c r="E365" s="47" cm="1">
        <f t="array" ref="E365">IF($I$2="Spa пакет",
(INDEX(GRID!$B$34:$DQ$44,MATCH(E$7,GRID!$A$34:$A$44,0),MATCH(1,($U$2=GRID!$B$31:$DQ$31)*(КАЛЕНДАРЬ!$AQ23=GRID!$B$33:$DQ$33),0))*GRID!$B$67)+GRID!$B$68,
ROUNDUP((INDEX(GRID!$B$34:$DQ$44,MATCH(E$7,GRID!$A$34:$A$44,0),MATCH(1,($U$2=GRID!$B$31:$DQ$31)*(КАЛЕНДАРЬ!$AQ23=GRID!$B$33:$DQ$33),0))*GRID!$B$67+GRID!$B$68)*(1-GRID!$B$69),0))</f>
        <v>19960</v>
      </c>
      <c r="F365" s="47" cm="1">
        <f t="array" ref="F365">IF($I$2="Spa пакет",
(INDEX(GRID!$B$47:$DQ$57,MATCH(E$7,GRID!$A$47:$A$57,0),MATCH(1,($U$2=GRID!$B$31:$DQ$31)*(КАЛЕНДАРЬ!$AQ23=GRID!$B$33:$DQ$33),0))*GRID!$B$67)+GRID!$B$68*2,
ROUNDUP((INDEX(GRID!$B$47:$DQ$57,MATCH(E$7,GRID!$A$47:$A$57,0),MATCH(1,($U$2=GRID!$B$31:$DQ$31)*(КАЛЕНДАРЬ!$AQ23=GRID!$B$33:$DQ$33),0))*GRID!$B$67+GRID!$B$68*2)*(1-GRID!$B$69),0))</f>
        <v>24240</v>
      </c>
      <c r="G365" s="47" cm="1">
        <f t="array" ref="G365">IF($I$2="Spa пакет",
(INDEX(GRID!$B$34:$DQ$44,MATCH(G$7,GRID!$A$34:$A$44,0),MATCH(1,($U$2=GRID!$B$31:$DQ$31)*(КАЛЕНДАРЬ!$AQ23=GRID!$B$33:$DQ$33),0))*GRID!$B$67)+GRID!$B$68,
ROUNDUP((INDEX(GRID!$B$34:$DQ$44,MATCH(G$7,GRID!$A$34:$A$44,0),MATCH(1,($U$2=GRID!$B$31:$DQ$31)*(КАЛЕНДАРЬ!$AQ23=GRID!$B$33:$DQ$33),0))*GRID!$B$67+GRID!$B$68)*(1-GRID!$B$69),0))</f>
        <v>20760</v>
      </c>
      <c r="H365" s="47" cm="1">
        <f t="array" ref="H365">IF($I$2="Spa пакет",
(INDEX(GRID!$B$47:$DQ$57,MATCH(G$7,GRID!$A$47:$A$57,0),MATCH(1,($U$2=GRID!$B$31:$DQ$31)*(КАЛЕНДАРЬ!$AQ23=GRID!$B$33:$DQ$33),0))*GRID!$B$67)+GRID!$B$68*2,
ROUNDUP((INDEX(GRID!$B$47:$DQ$57,MATCH(G$7,GRID!$A$47:$A$57,0),MATCH(1,($U$2=GRID!$B$31:$DQ$31)*(КАЛЕНДАРЬ!$AQ23=GRID!$B$33:$DQ$33),0))*GRID!$B$67+GRID!$B$68*2)*(1-GRID!$B$69),0))</f>
        <v>25040</v>
      </c>
      <c r="I365" s="47" cm="1">
        <f t="array" ref="I365">IF($I$2="Spa пакет",
(INDEX(GRID!$B$34:$DQ$44,MATCH(I$7,GRID!$A$34:$A$44,0),MATCH(1,($U$2=GRID!$B$31:$DQ$31)*(КАЛЕНДАРЬ!$AQ23=GRID!$B$33:$DQ$33),0))*GRID!$B$67)+GRID!$B$68,
ROUNDUP((INDEX(GRID!$B$34:$DQ$44,MATCH(I$7,GRID!$A$34:$A$44,0),MATCH(1,($U$2=GRID!$B$31:$DQ$31)*(КАЛЕНДАРЬ!$AQ23=GRID!$B$33:$DQ$33),0))*GRID!$B$67+GRID!$B$68)*(1-GRID!$B$69),0))</f>
        <v>22200</v>
      </c>
      <c r="J365" s="47" cm="1">
        <f t="array" ref="J365">IF($I$2="Spa пакет",
(INDEX(GRID!$B$47:$DQ$57,MATCH(I$7,GRID!$A$47:$A$57,0),MATCH(1,($U$2=GRID!$B$31:$DQ$31)*(КАЛЕНДАРЬ!$AQ23=GRID!$B$33:$DQ$33),0))*GRID!$B$67)+GRID!$B$68*2,
ROUNDUP((INDEX(GRID!$B$47:$DQ$57,MATCH(I$7,GRID!$A$47:$A$57,0),MATCH(1,($U$2=GRID!$B$31:$DQ$31)*(КАЛЕНДАРЬ!$AQ23=GRID!$B$33:$DQ$33),0))*GRID!$B$67+GRID!$B$68*2)*(1-GRID!$B$69),0))</f>
        <v>26480</v>
      </c>
      <c r="K365" s="47" cm="1">
        <f t="array" ref="K365">IF($I$2="Spa пакет",
(INDEX(GRID!$B$34:$DQ$44,MATCH(K$7,GRID!$A$34:$A$44,0),MATCH(1,($U$2=GRID!$B$31:$DQ$31)*(КАЛЕНДАРЬ!$AQ23=GRID!$B$33:$DQ$33),0))*GRID!$B$67)+GRID!$B$68,
ROUNDUP((INDEX(GRID!$B$34:$DQ$44,MATCH(K$7,GRID!$A$34:$A$44,0),MATCH(1,($U$2=GRID!$B$31:$DQ$31)*(КАЛЕНДАРЬ!$AQ23=GRID!$B$33:$DQ$33),0))*GRID!$B$67+GRID!$B$68)*(1-GRID!$B$69),0))</f>
        <v>23000</v>
      </c>
      <c r="L365" s="47" cm="1">
        <f t="array" ref="L365">IF($I$2="Spa пакет",
(INDEX(GRID!$B$47:$DQ$57,MATCH(K$7,GRID!$A$47:$A$57,0),MATCH(1,($U$2=GRID!$B$31:$DQ$31)*(КАЛЕНДАРЬ!$AQ23=GRID!$B$33:$DQ$33),0))*GRID!$B$67)+GRID!$B$68*2,
ROUNDUP((INDEX(GRID!$B$47:$DQ$57,MATCH(K$7,GRID!$A$47:$A$57,0),MATCH(1,($U$2=GRID!$B$31:$DQ$31)*(КАЛЕНДАРЬ!$AQ23=GRID!$B$33:$DQ$33),0))*GRID!$B$67+GRID!$B$68*2)*(1-GRID!$B$69),0))</f>
        <v>27280</v>
      </c>
      <c r="M365" s="47" cm="1">
        <f t="array" ref="M365">IF($I$2="Spa пакет",
(INDEX(GRID!$B$34:$DQ$44,MATCH(M$7,GRID!$A$34:$A$44,0),MATCH(1,($U$2=GRID!$B$31:$DQ$31)*(КАЛЕНДАРЬ!$AQ23=GRID!$B$33:$DQ$33),0))*GRID!$B$67)+GRID!$B$68,
ROUNDUP((INDEX(GRID!$B$34:$DQ$44,MATCH(M$7,GRID!$A$34:$A$44,0),MATCH(1,($U$2=GRID!$B$31:$DQ$31)*(КАЛЕНДАРЬ!$AQ23=GRID!$B$33:$DQ$33),0))*GRID!$B$67+GRID!$B$68)*(1-GRID!$B$69),0))</f>
        <v>24440</v>
      </c>
      <c r="N365" s="47" cm="1">
        <f t="array" ref="N365">IF($I$2="Spa пакет",
(INDEX(GRID!$B$47:$DQ$57,MATCH(M$7,GRID!$A$47:$A$57,0),MATCH(1,($U$2=GRID!$B$31:$DQ$31)*(КАЛЕНДАРЬ!$AQ23=GRID!$B$33:$DQ$33),0))*GRID!$B$67)+GRID!$B$68*2,
ROUNDUP((INDEX(GRID!$B$47:$DQ$57,MATCH(M$7,GRID!$A$47:$A$57,0),MATCH(1,($U$2=GRID!$B$31:$DQ$31)*(КАЛЕНДАРЬ!$AQ23=GRID!$B$33:$DQ$33),0))*GRID!$B$67+GRID!$B$68*2)*(1-GRID!$B$69),0))</f>
        <v>28720</v>
      </c>
      <c r="O365" s="47" cm="1">
        <f t="array" ref="O365">IF($I$2="Spa пакет",
(INDEX(GRID!$B$34:$DQ$44,MATCH(O$7,GRID!$A$34:$A$44,0),MATCH(1,($U$2=GRID!$B$31:$DQ$31)*(КАЛЕНДАРЬ!$AQ23=GRID!$B$33:$DQ$33),0))*GRID!$B$67)+GRID!$B$68,
ROUNDUP((INDEX(GRID!$B$34:$DQ$44,MATCH(O$7,GRID!$A$34:$A$44,0),MATCH(1,($U$2=GRID!$B$31:$DQ$31)*(КАЛЕНДАРЬ!$AQ23=GRID!$B$33:$DQ$33),0))*GRID!$B$67+GRID!$B$68)*(1-GRID!$B$69),0))</f>
        <v>29960</v>
      </c>
      <c r="P365" s="47" cm="1">
        <f t="array" ref="P365">IF($I$2="Spa пакет",
(INDEX(GRID!$B$47:$DQ$57,MATCH(O$7,GRID!$A$47:$A$57,0),MATCH(1,($U$2=GRID!$B$31:$DQ$31)*(КАЛЕНДАРЬ!$AQ23=GRID!$B$33:$DQ$33),0))*GRID!$B$67)+GRID!$B$68*2,
ROUNDUP((INDEX(GRID!$B$47:$DQ$57,MATCH(O$7,GRID!$A$47:$A$57,0),MATCH(1,($U$2=GRID!$B$31:$DQ$31)*(КАЛЕНДАРЬ!$AQ23=GRID!$B$33:$DQ$33),0))*GRID!$B$67+GRID!$B$68*2)*(1-GRID!$B$69),0))</f>
        <v>34240</v>
      </c>
      <c r="Q365" s="47" cm="1">
        <f t="array" ref="Q365">IF($I$2="Spa пакет",
(INDEX(GRID!$B$34:$DQ$44,MATCH(Q$7,GRID!$A$34:$A$44,0),MATCH(1,($U$2=GRID!$B$31:$DQ$31)*(КАЛЕНДАРЬ!$AQ23=GRID!$B$33:$DQ$33),0))*GRID!$B$67)+GRID!$B$68,
ROUNDUP((INDEX(GRID!$B$34:$DQ$44,MATCH(Q$7,GRID!$A$34:$A$44,0),MATCH(1,($U$2=GRID!$B$31:$DQ$31)*(КАЛЕНДАРЬ!$AQ23=GRID!$B$33:$DQ$33),0))*GRID!$B$67+GRID!$B$68)*(1-GRID!$B$69),0))</f>
        <v>31560</v>
      </c>
      <c r="R365" s="47" cm="1">
        <f t="array" ref="R365">IF($I$2="Spa пакет",
(INDEX(GRID!$B$47:$DQ$57,MATCH(Q$7,GRID!$A$47:$A$57,0),MATCH(1,($U$2=GRID!$B$31:$DQ$31)*(КАЛЕНДАРЬ!$AQ23=GRID!$B$33:$DQ$33),0))*GRID!$B$67)+GRID!$B$68*2,
ROUNDUP((INDEX(GRID!$B$47:$DQ$57,MATCH(Q$7,GRID!$A$47:$A$57,0),MATCH(1,($U$2=GRID!$B$31:$DQ$31)*(КАЛЕНДАРЬ!$AQ23=GRID!$B$33:$DQ$33),0))*GRID!$B$67+GRID!$B$68*2)*(1-GRID!$B$69),0))</f>
        <v>35840</v>
      </c>
      <c r="S365" s="47" cm="1">
        <f t="array" ref="S365">IF($I$2="Spa пакет",
(INDEX(GRID!$B$34:$DQ$44,MATCH(S$7,GRID!$A$34:$A$44,0),MATCH(1,($U$2=GRID!$B$31:$DQ$31)*(КАЛЕНДАРЬ!$AQ23=GRID!$B$33:$DQ$33),0))*GRID!$B$67)+GRID!$B$68,
ROUNDUP((INDEX(GRID!$B$34:$DQ$44,MATCH(S$7,GRID!$A$34:$A$44,0),MATCH(1,($U$2=GRID!$B$31:$DQ$31)*(КАЛЕНДАРЬ!$AQ23=GRID!$B$33:$DQ$33),0))*GRID!$B$67+GRID!$B$68)*(1-GRID!$B$69),0))</f>
        <v>34360</v>
      </c>
      <c r="T365" s="47" cm="1">
        <f t="array" ref="T365">IF($I$2="Spa пакет",
(INDEX(GRID!$B$47:$DQ$57,MATCH(S$7,GRID!$A$47:$A$57,0),MATCH(1,($U$2=GRID!$B$31:$DQ$31)*(КАЛЕНДАРЬ!$AQ23=GRID!$B$33:$DQ$33),0))*GRID!$B$67)+GRID!$B$68*2,
ROUNDUP((INDEX(GRID!$B$47:$DQ$57,MATCH(S$7,GRID!$A$47:$A$57,0),MATCH(1,($U$2=GRID!$B$31:$DQ$31)*(КАЛЕНДАРЬ!$AQ23=GRID!$B$33:$DQ$33),0))*GRID!$B$67+GRID!$B$68*2)*(1-GRID!$B$69),0))</f>
        <v>38640</v>
      </c>
      <c r="U365" s="47" cm="1">
        <f t="array" ref="U365">IF($I$2="Spa пакет",
(INDEX(GRID!$B$34:$DQ$44,MATCH(U$7,GRID!$A$34:$A$44,0),MATCH(1,($U$2=GRID!$B$31:$DQ$31)*(КАЛЕНДАРЬ!$AQ23=GRID!$B$33:$DQ$33),0))*GRID!$B$67)+GRID!$B$68,
ROUNDUP((INDEX(GRID!$B$34:$DQ$44,MATCH(U$7,GRID!$A$34:$A$44,0),MATCH(1,($U$2=GRID!$B$31:$DQ$31)*(КАЛЕНДАРЬ!$AQ23=GRID!$B$33:$DQ$33),0))*GRID!$B$67+GRID!$B$68)*(1-GRID!$B$69),0))</f>
        <v>39080</v>
      </c>
      <c r="V365" s="47" cm="1">
        <f t="array" ref="V365">IF($I$2="Spa пакет",
(INDEX(GRID!$B$47:$DQ$57,MATCH(U$7,GRID!$A$47:$A$57,0),MATCH(1,($U$2=GRID!$B$31:$DQ$31)*(КАЛЕНДАРЬ!$AQ23=GRID!$B$33:$DQ$33),0))*GRID!$B$67)+GRID!$B$68*2,
ROUNDUP((INDEX(GRID!$B$47:$DQ$57,MATCH(U$7,GRID!$A$47:$A$57,0),MATCH(1,($U$2=GRID!$B$31:$DQ$31)*(КАЛЕНДАРЬ!$AQ23=GRID!$B$33:$DQ$33),0))*GRID!$B$67+GRID!$B$68*2)*(1-GRID!$B$69),0))</f>
        <v>43360</v>
      </c>
      <c r="W365" s="47" cm="1">
        <f t="array" ref="W365">IF($I$2="Spa пакет",
(INDEX(GRID!$B$34:$DQ$44,MATCH(W$7,GRID!$A$34:$A$44,0),MATCH(1,($U$2=GRID!$B$31:$DQ$31)*(КАЛЕНДАРЬ!$AQ23=GRID!$B$33:$DQ$33),0))*GRID!$B$67)+GRID!$B$68,
ROUNDUP((INDEX(GRID!$B$34:$DQ$44,MATCH(W$7,GRID!$A$34:$A$44,0),MATCH(1,($U$2=GRID!$B$31:$DQ$31)*(КАЛЕНДАРЬ!$AQ23=GRID!$B$33:$DQ$33),0))*GRID!$B$67+GRID!$B$68)*(1-GRID!$B$69),0))</f>
        <v>109640</v>
      </c>
      <c r="X365" s="47" cm="1">
        <f t="array" ref="X365">IF($I$2="Spa пакет",
(INDEX(GRID!$B$47:$DQ$57,MATCH(W$7,GRID!$A$47:$A$57,0),MATCH(1,($U$2=GRID!$B$31:$DQ$31)*(КАЛЕНДАРЬ!$AQ23=GRID!$B$33:$DQ$33),0))*GRID!$B$67)+GRID!$B$68*2,
ROUNDUP((INDEX(GRID!$B$47:$DQ$57,MATCH(W$7,GRID!$A$47:$A$57,0),MATCH(1,($U$2=GRID!$B$31:$DQ$31)*(КАЛЕНДАРЬ!$AQ23=GRID!$B$33:$DQ$33),0))*GRID!$B$67+GRID!$B$68*2)*(1-GRID!$B$69),0))</f>
        <v>113920</v>
      </c>
    </row>
    <row r="366" spans="1:24" ht="12" hidden="1" customHeight="1" x14ac:dyDescent="0.2">
      <c r="A366" s="117" t="s">
        <v>48</v>
      </c>
      <c r="B366" s="117">
        <v>21</v>
      </c>
      <c r="C366" s="47" cm="1">
        <f t="array" ref="C366">IF($I$2="Spa пакет",
(INDEX(GRID!$B$34:$DQ$44,MATCH(C$7,GRID!$A$34:$A$44,0),MATCH(1,($U$2=GRID!$B$31:$DQ$31)*(КАЛЕНДАРЬ!$AQ24=GRID!$B$33:$DQ$33),0))*GRID!$B$67)+GRID!$B$68,
ROUNDUP((INDEX(GRID!$B$34:$DQ$44,MATCH(C$7,GRID!$A$34:$A$44,0),MATCH(1,($U$2=GRID!$B$31:$DQ$31)*(КАЛЕНДАРЬ!$AQ24=GRID!$B$33:$DQ$33),0))*GRID!$B$67+GRID!$B$68)*(1-GRID!$B$69),0))</f>
        <v>18520</v>
      </c>
      <c r="D366" s="47" cm="1">
        <f t="array" ref="D366">IF($I$2="Spa пакет",
(INDEX(GRID!$B$47:$DQ$57,MATCH(C$7,GRID!$A$47:$A$57,0),MATCH(1,($U$2=GRID!$B$31:$DQ$31)*(КАЛЕНДАРЬ!$AQ24=GRID!$B$33:$DQ$33),0))*GRID!$B$67)+GRID!$B$68*2,
ROUNDUP((INDEX(GRID!$B$47:$DQ$57,MATCH(C$7,GRID!$A$47:$A$57,0),MATCH(1,($U$2=GRID!$B$31:$DQ$31)*(КАЛЕНДАРЬ!$AQ24=GRID!$B$33:$DQ$33),0))*GRID!$B$67+GRID!$B$68*2)*(1-GRID!$B$69),0))</f>
        <v>22800</v>
      </c>
      <c r="E366" s="47" cm="1">
        <f t="array" ref="E366">IF($I$2="Spa пакет",
(INDEX(GRID!$B$34:$DQ$44,MATCH(E$7,GRID!$A$34:$A$44,0),MATCH(1,($U$2=GRID!$B$31:$DQ$31)*(КАЛЕНДАРЬ!$AQ24=GRID!$B$33:$DQ$33),0))*GRID!$B$67)+GRID!$B$68,
ROUNDUP((INDEX(GRID!$B$34:$DQ$44,MATCH(E$7,GRID!$A$34:$A$44,0),MATCH(1,($U$2=GRID!$B$31:$DQ$31)*(КАЛЕНДАРЬ!$AQ24=GRID!$B$33:$DQ$33),0))*GRID!$B$67+GRID!$B$68)*(1-GRID!$B$69),0))</f>
        <v>19960</v>
      </c>
      <c r="F366" s="47" cm="1">
        <f t="array" ref="F366">IF($I$2="Spa пакет",
(INDEX(GRID!$B$47:$DQ$57,MATCH(E$7,GRID!$A$47:$A$57,0),MATCH(1,($U$2=GRID!$B$31:$DQ$31)*(КАЛЕНДАРЬ!$AQ24=GRID!$B$33:$DQ$33),0))*GRID!$B$67)+GRID!$B$68*2,
ROUNDUP((INDEX(GRID!$B$47:$DQ$57,MATCH(E$7,GRID!$A$47:$A$57,0),MATCH(1,($U$2=GRID!$B$31:$DQ$31)*(КАЛЕНДАРЬ!$AQ24=GRID!$B$33:$DQ$33),0))*GRID!$B$67+GRID!$B$68*2)*(1-GRID!$B$69),0))</f>
        <v>24240</v>
      </c>
      <c r="G366" s="47" cm="1">
        <f t="array" ref="G366">IF($I$2="Spa пакет",
(INDEX(GRID!$B$34:$DQ$44,MATCH(G$7,GRID!$A$34:$A$44,0),MATCH(1,($U$2=GRID!$B$31:$DQ$31)*(КАЛЕНДАРЬ!$AQ24=GRID!$B$33:$DQ$33),0))*GRID!$B$67)+GRID!$B$68,
ROUNDUP((INDEX(GRID!$B$34:$DQ$44,MATCH(G$7,GRID!$A$34:$A$44,0),MATCH(1,($U$2=GRID!$B$31:$DQ$31)*(КАЛЕНДАРЬ!$AQ24=GRID!$B$33:$DQ$33),0))*GRID!$B$67+GRID!$B$68)*(1-GRID!$B$69),0))</f>
        <v>20760</v>
      </c>
      <c r="H366" s="47" cm="1">
        <f t="array" ref="H366">IF($I$2="Spa пакет",
(INDEX(GRID!$B$47:$DQ$57,MATCH(G$7,GRID!$A$47:$A$57,0),MATCH(1,($U$2=GRID!$B$31:$DQ$31)*(КАЛЕНДАРЬ!$AQ24=GRID!$B$33:$DQ$33),0))*GRID!$B$67)+GRID!$B$68*2,
ROUNDUP((INDEX(GRID!$B$47:$DQ$57,MATCH(G$7,GRID!$A$47:$A$57,0),MATCH(1,($U$2=GRID!$B$31:$DQ$31)*(КАЛЕНДАРЬ!$AQ24=GRID!$B$33:$DQ$33),0))*GRID!$B$67+GRID!$B$68*2)*(1-GRID!$B$69),0))</f>
        <v>25040</v>
      </c>
      <c r="I366" s="47" cm="1">
        <f t="array" ref="I366">IF($I$2="Spa пакет",
(INDEX(GRID!$B$34:$DQ$44,MATCH(I$7,GRID!$A$34:$A$44,0),MATCH(1,($U$2=GRID!$B$31:$DQ$31)*(КАЛЕНДАРЬ!$AQ24=GRID!$B$33:$DQ$33),0))*GRID!$B$67)+GRID!$B$68,
ROUNDUP((INDEX(GRID!$B$34:$DQ$44,MATCH(I$7,GRID!$A$34:$A$44,0),MATCH(1,($U$2=GRID!$B$31:$DQ$31)*(КАЛЕНДАРЬ!$AQ24=GRID!$B$33:$DQ$33),0))*GRID!$B$67+GRID!$B$68)*(1-GRID!$B$69),0))</f>
        <v>22200</v>
      </c>
      <c r="J366" s="47" cm="1">
        <f t="array" ref="J366">IF($I$2="Spa пакет",
(INDEX(GRID!$B$47:$DQ$57,MATCH(I$7,GRID!$A$47:$A$57,0),MATCH(1,($U$2=GRID!$B$31:$DQ$31)*(КАЛЕНДАРЬ!$AQ24=GRID!$B$33:$DQ$33),0))*GRID!$B$67)+GRID!$B$68*2,
ROUNDUP((INDEX(GRID!$B$47:$DQ$57,MATCH(I$7,GRID!$A$47:$A$57,0),MATCH(1,($U$2=GRID!$B$31:$DQ$31)*(КАЛЕНДАРЬ!$AQ24=GRID!$B$33:$DQ$33),0))*GRID!$B$67+GRID!$B$68*2)*(1-GRID!$B$69),0))</f>
        <v>26480</v>
      </c>
      <c r="K366" s="47" cm="1">
        <f t="array" ref="K366">IF($I$2="Spa пакет",
(INDEX(GRID!$B$34:$DQ$44,MATCH(K$7,GRID!$A$34:$A$44,0),MATCH(1,($U$2=GRID!$B$31:$DQ$31)*(КАЛЕНДАРЬ!$AQ24=GRID!$B$33:$DQ$33),0))*GRID!$B$67)+GRID!$B$68,
ROUNDUP((INDEX(GRID!$B$34:$DQ$44,MATCH(K$7,GRID!$A$34:$A$44,0),MATCH(1,($U$2=GRID!$B$31:$DQ$31)*(КАЛЕНДАРЬ!$AQ24=GRID!$B$33:$DQ$33),0))*GRID!$B$67+GRID!$B$68)*(1-GRID!$B$69),0))</f>
        <v>23000</v>
      </c>
      <c r="L366" s="47" cm="1">
        <f t="array" ref="L366">IF($I$2="Spa пакет",
(INDEX(GRID!$B$47:$DQ$57,MATCH(K$7,GRID!$A$47:$A$57,0),MATCH(1,($U$2=GRID!$B$31:$DQ$31)*(КАЛЕНДАРЬ!$AQ24=GRID!$B$33:$DQ$33),0))*GRID!$B$67)+GRID!$B$68*2,
ROUNDUP((INDEX(GRID!$B$47:$DQ$57,MATCH(K$7,GRID!$A$47:$A$57,0),MATCH(1,($U$2=GRID!$B$31:$DQ$31)*(КАЛЕНДАРЬ!$AQ24=GRID!$B$33:$DQ$33),0))*GRID!$B$67+GRID!$B$68*2)*(1-GRID!$B$69),0))</f>
        <v>27280</v>
      </c>
      <c r="M366" s="47" cm="1">
        <f t="array" ref="M366">IF($I$2="Spa пакет",
(INDEX(GRID!$B$34:$DQ$44,MATCH(M$7,GRID!$A$34:$A$44,0),MATCH(1,($U$2=GRID!$B$31:$DQ$31)*(КАЛЕНДАРЬ!$AQ24=GRID!$B$33:$DQ$33),0))*GRID!$B$67)+GRID!$B$68,
ROUNDUP((INDEX(GRID!$B$34:$DQ$44,MATCH(M$7,GRID!$A$34:$A$44,0),MATCH(1,($U$2=GRID!$B$31:$DQ$31)*(КАЛЕНДАРЬ!$AQ24=GRID!$B$33:$DQ$33),0))*GRID!$B$67+GRID!$B$68)*(1-GRID!$B$69),0))</f>
        <v>24440</v>
      </c>
      <c r="N366" s="47" cm="1">
        <f t="array" ref="N366">IF($I$2="Spa пакет",
(INDEX(GRID!$B$47:$DQ$57,MATCH(M$7,GRID!$A$47:$A$57,0),MATCH(1,($U$2=GRID!$B$31:$DQ$31)*(КАЛЕНДАРЬ!$AQ24=GRID!$B$33:$DQ$33),0))*GRID!$B$67)+GRID!$B$68*2,
ROUNDUP((INDEX(GRID!$B$47:$DQ$57,MATCH(M$7,GRID!$A$47:$A$57,0),MATCH(1,($U$2=GRID!$B$31:$DQ$31)*(КАЛЕНДАРЬ!$AQ24=GRID!$B$33:$DQ$33),0))*GRID!$B$67+GRID!$B$68*2)*(1-GRID!$B$69),0))</f>
        <v>28720</v>
      </c>
      <c r="O366" s="47" cm="1">
        <f t="array" ref="O366">IF($I$2="Spa пакет",
(INDEX(GRID!$B$34:$DQ$44,MATCH(O$7,GRID!$A$34:$A$44,0),MATCH(1,($U$2=GRID!$B$31:$DQ$31)*(КАЛЕНДАРЬ!$AQ24=GRID!$B$33:$DQ$33),0))*GRID!$B$67)+GRID!$B$68,
ROUNDUP((INDEX(GRID!$B$34:$DQ$44,MATCH(O$7,GRID!$A$34:$A$44,0),MATCH(1,($U$2=GRID!$B$31:$DQ$31)*(КАЛЕНДАРЬ!$AQ24=GRID!$B$33:$DQ$33),0))*GRID!$B$67+GRID!$B$68)*(1-GRID!$B$69),0))</f>
        <v>29960</v>
      </c>
      <c r="P366" s="47" cm="1">
        <f t="array" ref="P366">IF($I$2="Spa пакет",
(INDEX(GRID!$B$47:$DQ$57,MATCH(O$7,GRID!$A$47:$A$57,0),MATCH(1,($U$2=GRID!$B$31:$DQ$31)*(КАЛЕНДАРЬ!$AQ24=GRID!$B$33:$DQ$33),0))*GRID!$B$67)+GRID!$B$68*2,
ROUNDUP((INDEX(GRID!$B$47:$DQ$57,MATCH(O$7,GRID!$A$47:$A$57,0),MATCH(1,($U$2=GRID!$B$31:$DQ$31)*(КАЛЕНДАРЬ!$AQ24=GRID!$B$33:$DQ$33),0))*GRID!$B$67+GRID!$B$68*2)*(1-GRID!$B$69),0))</f>
        <v>34240</v>
      </c>
      <c r="Q366" s="47" cm="1">
        <f t="array" ref="Q366">IF($I$2="Spa пакет",
(INDEX(GRID!$B$34:$DQ$44,MATCH(Q$7,GRID!$A$34:$A$44,0),MATCH(1,($U$2=GRID!$B$31:$DQ$31)*(КАЛЕНДАРЬ!$AQ24=GRID!$B$33:$DQ$33),0))*GRID!$B$67)+GRID!$B$68,
ROUNDUP((INDEX(GRID!$B$34:$DQ$44,MATCH(Q$7,GRID!$A$34:$A$44,0),MATCH(1,($U$2=GRID!$B$31:$DQ$31)*(КАЛЕНДАРЬ!$AQ24=GRID!$B$33:$DQ$33),0))*GRID!$B$67+GRID!$B$68)*(1-GRID!$B$69),0))</f>
        <v>31560</v>
      </c>
      <c r="R366" s="47" cm="1">
        <f t="array" ref="R366">IF($I$2="Spa пакет",
(INDEX(GRID!$B$47:$DQ$57,MATCH(Q$7,GRID!$A$47:$A$57,0),MATCH(1,($U$2=GRID!$B$31:$DQ$31)*(КАЛЕНДАРЬ!$AQ24=GRID!$B$33:$DQ$33),0))*GRID!$B$67)+GRID!$B$68*2,
ROUNDUP((INDEX(GRID!$B$47:$DQ$57,MATCH(Q$7,GRID!$A$47:$A$57,0),MATCH(1,($U$2=GRID!$B$31:$DQ$31)*(КАЛЕНДАРЬ!$AQ24=GRID!$B$33:$DQ$33),0))*GRID!$B$67+GRID!$B$68*2)*(1-GRID!$B$69),0))</f>
        <v>35840</v>
      </c>
      <c r="S366" s="47" cm="1">
        <f t="array" ref="S366">IF($I$2="Spa пакет",
(INDEX(GRID!$B$34:$DQ$44,MATCH(S$7,GRID!$A$34:$A$44,0),MATCH(1,($U$2=GRID!$B$31:$DQ$31)*(КАЛЕНДАРЬ!$AQ24=GRID!$B$33:$DQ$33),0))*GRID!$B$67)+GRID!$B$68,
ROUNDUP((INDEX(GRID!$B$34:$DQ$44,MATCH(S$7,GRID!$A$34:$A$44,0),MATCH(1,($U$2=GRID!$B$31:$DQ$31)*(КАЛЕНДАРЬ!$AQ24=GRID!$B$33:$DQ$33),0))*GRID!$B$67+GRID!$B$68)*(1-GRID!$B$69),0))</f>
        <v>34360</v>
      </c>
      <c r="T366" s="47" cm="1">
        <f t="array" ref="T366">IF($I$2="Spa пакет",
(INDEX(GRID!$B$47:$DQ$57,MATCH(S$7,GRID!$A$47:$A$57,0),MATCH(1,($U$2=GRID!$B$31:$DQ$31)*(КАЛЕНДАРЬ!$AQ24=GRID!$B$33:$DQ$33),0))*GRID!$B$67)+GRID!$B$68*2,
ROUNDUP((INDEX(GRID!$B$47:$DQ$57,MATCH(S$7,GRID!$A$47:$A$57,0),MATCH(1,($U$2=GRID!$B$31:$DQ$31)*(КАЛЕНДАРЬ!$AQ24=GRID!$B$33:$DQ$33),0))*GRID!$B$67+GRID!$B$68*2)*(1-GRID!$B$69),0))</f>
        <v>38640</v>
      </c>
      <c r="U366" s="47" cm="1">
        <f t="array" ref="U366">IF($I$2="Spa пакет",
(INDEX(GRID!$B$34:$DQ$44,MATCH(U$7,GRID!$A$34:$A$44,0),MATCH(1,($U$2=GRID!$B$31:$DQ$31)*(КАЛЕНДАРЬ!$AQ24=GRID!$B$33:$DQ$33),0))*GRID!$B$67)+GRID!$B$68,
ROUNDUP((INDEX(GRID!$B$34:$DQ$44,MATCH(U$7,GRID!$A$34:$A$44,0),MATCH(1,($U$2=GRID!$B$31:$DQ$31)*(КАЛЕНДАРЬ!$AQ24=GRID!$B$33:$DQ$33),0))*GRID!$B$67+GRID!$B$68)*(1-GRID!$B$69),0))</f>
        <v>39080</v>
      </c>
      <c r="V366" s="47" cm="1">
        <f t="array" ref="V366">IF($I$2="Spa пакет",
(INDEX(GRID!$B$47:$DQ$57,MATCH(U$7,GRID!$A$47:$A$57,0),MATCH(1,($U$2=GRID!$B$31:$DQ$31)*(КАЛЕНДАРЬ!$AQ24=GRID!$B$33:$DQ$33),0))*GRID!$B$67)+GRID!$B$68*2,
ROUNDUP((INDEX(GRID!$B$47:$DQ$57,MATCH(U$7,GRID!$A$47:$A$57,0),MATCH(1,($U$2=GRID!$B$31:$DQ$31)*(КАЛЕНДАРЬ!$AQ24=GRID!$B$33:$DQ$33),0))*GRID!$B$67+GRID!$B$68*2)*(1-GRID!$B$69),0))</f>
        <v>43360</v>
      </c>
      <c r="W366" s="47" cm="1">
        <f t="array" ref="W366">IF($I$2="Spa пакет",
(INDEX(GRID!$B$34:$DQ$44,MATCH(W$7,GRID!$A$34:$A$44,0),MATCH(1,($U$2=GRID!$B$31:$DQ$31)*(КАЛЕНДАРЬ!$AQ24=GRID!$B$33:$DQ$33),0))*GRID!$B$67)+GRID!$B$68,
ROUNDUP((INDEX(GRID!$B$34:$DQ$44,MATCH(W$7,GRID!$A$34:$A$44,0),MATCH(1,($U$2=GRID!$B$31:$DQ$31)*(КАЛЕНДАРЬ!$AQ24=GRID!$B$33:$DQ$33),0))*GRID!$B$67+GRID!$B$68)*(1-GRID!$B$69),0))</f>
        <v>109640</v>
      </c>
      <c r="X366" s="47" cm="1">
        <f t="array" ref="X366">IF($I$2="Spa пакет",
(INDEX(GRID!$B$47:$DQ$57,MATCH(W$7,GRID!$A$47:$A$57,0),MATCH(1,($U$2=GRID!$B$31:$DQ$31)*(КАЛЕНДАРЬ!$AQ24=GRID!$B$33:$DQ$33),0))*GRID!$B$67)+GRID!$B$68*2,
ROUNDUP((INDEX(GRID!$B$47:$DQ$57,MATCH(W$7,GRID!$A$47:$A$57,0),MATCH(1,($U$2=GRID!$B$31:$DQ$31)*(КАЛЕНДАРЬ!$AQ24=GRID!$B$33:$DQ$33),0))*GRID!$B$67+GRID!$B$68*2)*(1-GRID!$B$69),0))</f>
        <v>113920</v>
      </c>
    </row>
    <row r="367" spans="1:24" ht="12" hidden="1" customHeight="1" x14ac:dyDescent="0.2">
      <c r="A367" s="117" t="s">
        <v>42</v>
      </c>
      <c r="B367" s="117">
        <v>22</v>
      </c>
      <c r="C367" s="47" cm="1">
        <f t="array" ref="C367">IF($I$2="Spa пакет",
(INDEX(GRID!$B$34:$DQ$44,MATCH(C$7,GRID!$A$34:$A$44,0),MATCH(1,($U$2=GRID!$B$31:$DQ$31)*(КАЛЕНДАРЬ!$AQ25=GRID!$B$33:$DQ$33),0))*GRID!$B$67)+GRID!$B$68,
ROUNDUP((INDEX(GRID!$B$34:$DQ$44,MATCH(C$7,GRID!$A$34:$A$44,0),MATCH(1,($U$2=GRID!$B$31:$DQ$31)*(КАЛЕНДАРЬ!$AQ25=GRID!$B$33:$DQ$33),0))*GRID!$B$67+GRID!$B$68)*(1-GRID!$B$69),0))</f>
        <v>18520</v>
      </c>
      <c r="D367" s="47" cm="1">
        <f t="array" ref="D367">IF($I$2="Spa пакет",
(INDEX(GRID!$B$47:$DQ$57,MATCH(C$7,GRID!$A$47:$A$57,0),MATCH(1,($U$2=GRID!$B$31:$DQ$31)*(КАЛЕНДАРЬ!$AQ25=GRID!$B$33:$DQ$33),0))*GRID!$B$67)+GRID!$B$68*2,
ROUNDUP((INDEX(GRID!$B$47:$DQ$57,MATCH(C$7,GRID!$A$47:$A$57,0),MATCH(1,($U$2=GRID!$B$31:$DQ$31)*(КАЛЕНДАРЬ!$AQ25=GRID!$B$33:$DQ$33),0))*GRID!$B$67+GRID!$B$68*2)*(1-GRID!$B$69),0))</f>
        <v>22800</v>
      </c>
      <c r="E367" s="47" cm="1">
        <f t="array" ref="E367">IF($I$2="Spa пакет",
(INDEX(GRID!$B$34:$DQ$44,MATCH(E$7,GRID!$A$34:$A$44,0),MATCH(1,($U$2=GRID!$B$31:$DQ$31)*(КАЛЕНДАРЬ!$AQ25=GRID!$B$33:$DQ$33),0))*GRID!$B$67)+GRID!$B$68,
ROUNDUP((INDEX(GRID!$B$34:$DQ$44,MATCH(E$7,GRID!$A$34:$A$44,0),MATCH(1,($U$2=GRID!$B$31:$DQ$31)*(КАЛЕНДАРЬ!$AQ25=GRID!$B$33:$DQ$33),0))*GRID!$B$67+GRID!$B$68)*(1-GRID!$B$69),0))</f>
        <v>19960</v>
      </c>
      <c r="F367" s="47" cm="1">
        <f t="array" ref="F367">IF($I$2="Spa пакет",
(INDEX(GRID!$B$47:$DQ$57,MATCH(E$7,GRID!$A$47:$A$57,0),MATCH(1,($U$2=GRID!$B$31:$DQ$31)*(КАЛЕНДАРЬ!$AQ25=GRID!$B$33:$DQ$33),0))*GRID!$B$67)+GRID!$B$68*2,
ROUNDUP((INDEX(GRID!$B$47:$DQ$57,MATCH(E$7,GRID!$A$47:$A$57,0),MATCH(1,($U$2=GRID!$B$31:$DQ$31)*(КАЛЕНДАРЬ!$AQ25=GRID!$B$33:$DQ$33),0))*GRID!$B$67+GRID!$B$68*2)*(1-GRID!$B$69),0))</f>
        <v>24240</v>
      </c>
      <c r="G367" s="47" cm="1">
        <f t="array" ref="G367">IF($I$2="Spa пакет",
(INDEX(GRID!$B$34:$DQ$44,MATCH(G$7,GRID!$A$34:$A$44,0),MATCH(1,($U$2=GRID!$B$31:$DQ$31)*(КАЛЕНДАРЬ!$AQ25=GRID!$B$33:$DQ$33),0))*GRID!$B$67)+GRID!$B$68,
ROUNDUP((INDEX(GRID!$B$34:$DQ$44,MATCH(G$7,GRID!$A$34:$A$44,0),MATCH(1,($U$2=GRID!$B$31:$DQ$31)*(КАЛЕНДАРЬ!$AQ25=GRID!$B$33:$DQ$33),0))*GRID!$B$67+GRID!$B$68)*(1-GRID!$B$69),0))</f>
        <v>20760</v>
      </c>
      <c r="H367" s="47" cm="1">
        <f t="array" ref="H367">IF($I$2="Spa пакет",
(INDEX(GRID!$B$47:$DQ$57,MATCH(G$7,GRID!$A$47:$A$57,0),MATCH(1,($U$2=GRID!$B$31:$DQ$31)*(КАЛЕНДАРЬ!$AQ25=GRID!$B$33:$DQ$33),0))*GRID!$B$67)+GRID!$B$68*2,
ROUNDUP((INDEX(GRID!$B$47:$DQ$57,MATCH(G$7,GRID!$A$47:$A$57,0),MATCH(1,($U$2=GRID!$B$31:$DQ$31)*(КАЛЕНДАРЬ!$AQ25=GRID!$B$33:$DQ$33),0))*GRID!$B$67+GRID!$B$68*2)*(1-GRID!$B$69),0))</f>
        <v>25040</v>
      </c>
      <c r="I367" s="47" cm="1">
        <f t="array" ref="I367">IF($I$2="Spa пакет",
(INDEX(GRID!$B$34:$DQ$44,MATCH(I$7,GRID!$A$34:$A$44,0),MATCH(1,($U$2=GRID!$B$31:$DQ$31)*(КАЛЕНДАРЬ!$AQ25=GRID!$B$33:$DQ$33),0))*GRID!$B$67)+GRID!$B$68,
ROUNDUP((INDEX(GRID!$B$34:$DQ$44,MATCH(I$7,GRID!$A$34:$A$44,0),MATCH(1,($U$2=GRID!$B$31:$DQ$31)*(КАЛЕНДАРЬ!$AQ25=GRID!$B$33:$DQ$33),0))*GRID!$B$67+GRID!$B$68)*(1-GRID!$B$69),0))</f>
        <v>22200</v>
      </c>
      <c r="J367" s="47" cm="1">
        <f t="array" ref="J367">IF($I$2="Spa пакет",
(INDEX(GRID!$B$47:$DQ$57,MATCH(I$7,GRID!$A$47:$A$57,0),MATCH(1,($U$2=GRID!$B$31:$DQ$31)*(КАЛЕНДАРЬ!$AQ25=GRID!$B$33:$DQ$33),0))*GRID!$B$67)+GRID!$B$68*2,
ROUNDUP((INDEX(GRID!$B$47:$DQ$57,MATCH(I$7,GRID!$A$47:$A$57,0),MATCH(1,($U$2=GRID!$B$31:$DQ$31)*(КАЛЕНДАРЬ!$AQ25=GRID!$B$33:$DQ$33),0))*GRID!$B$67+GRID!$B$68*2)*(1-GRID!$B$69),0))</f>
        <v>26480</v>
      </c>
      <c r="K367" s="47" cm="1">
        <f t="array" ref="K367">IF($I$2="Spa пакет",
(INDEX(GRID!$B$34:$DQ$44,MATCH(K$7,GRID!$A$34:$A$44,0),MATCH(1,($U$2=GRID!$B$31:$DQ$31)*(КАЛЕНДАРЬ!$AQ25=GRID!$B$33:$DQ$33),0))*GRID!$B$67)+GRID!$B$68,
ROUNDUP((INDEX(GRID!$B$34:$DQ$44,MATCH(K$7,GRID!$A$34:$A$44,0),MATCH(1,($U$2=GRID!$B$31:$DQ$31)*(КАЛЕНДАРЬ!$AQ25=GRID!$B$33:$DQ$33),0))*GRID!$B$67+GRID!$B$68)*(1-GRID!$B$69),0))</f>
        <v>23000</v>
      </c>
      <c r="L367" s="47" cm="1">
        <f t="array" ref="L367">IF($I$2="Spa пакет",
(INDEX(GRID!$B$47:$DQ$57,MATCH(K$7,GRID!$A$47:$A$57,0),MATCH(1,($U$2=GRID!$B$31:$DQ$31)*(КАЛЕНДАРЬ!$AQ25=GRID!$B$33:$DQ$33),0))*GRID!$B$67)+GRID!$B$68*2,
ROUNDUP((INDEX(GRID!$B$47:$DQ$57,MATCH(K$7,GRID!$A$47:$A$57,0),MATCH(1,($U$2=GRID!$B$31:$DQ$31)*(КАЛЕНДАРЬ!$AQ25=GRID!$B$33:$DQ$33),0))*GRID!$B$67+GRID!$B$68*2)*(1-GRID!$B$69),0))</f>
        <v>27280</v>
      </c>
      <c r="M367" s="47" cm="1">
        <f t="array" ref="M367">IF($I$2="Spa пакет",
(INDEX(GRID!$B$34:$DQ$44,MATCH(M$7,GRID!$A$34:$A$44,0),MATCH(1,($U$2=GRID!$B$31:$DQ$31)*(КАЛЕНДАРЬ!$AQ25=GRID!$B$33:$DQ$33),0))*GRID!$B$67)+GRID!$B$68,
ROUNDUP((INDEX(GRID!$B$34:$DQ$44,MATCH(M$7,GRID!$A$34:$A$44,0),MATCH(1,($U$2=GRID!$B$31:$DQ$31)*(КАЛЕНДАРЬ!$AQ25=GRID!$B$33:$DQ$33),0))*GRID!$B$67+GRID!$B$68)*(1-GRID!$B$69),0))</f>
        <v>24440</v>
      </c>
      <c r="N367" s="47" cm="1">
        <f t="array" ref="N367">IF($I$2="Spa пакет",
(INDEX(GRID!$B$47:$DQ$57,MATCH(M$7,GRID!$A$47:$A$57,0),MATCH(1,($U$2=GRID!$B$31:$DQ$31)*(КАЛЕНДАРЬ!$AQ25=GRID!$B$33:$DQ$33),0))*GRID!$B$67)+GRID!$B$68*2,
ROUNDUP((INDEX(GRID!$B$47:$DQ$57,MATCH(M$7,GRID!$A$47:$A$57,0),MATCH(1,($U$2=GRID!$B$31:$DQ$31)*(КАЛЕНДАРЬ!$AQ25=GRID!$B$33:$DQ$33),0))*GRID!$B$67+GRID!$B$68*2)*(1-GRID!$B$69),0))</f>
        <v>28720</v>
      </c>
      <c r="O367" s="47" cm="1">
        <f t="array" ref="O367">IF($I$2="Spa пакет",
(INDEX(GRID!$B$34:$DQ$44,MATCH(O$7,GRID!$A$34:$A$44,0),MATCH(1,($U$2=GRID!$B$31:$DQ$31)*(КАЛЕНДАРЬ!$AQ25=GRID!$B$33:$DQ$33),0))*GRID!$B$67)+GRID!$B$68,
ROUNDUP((INDEX(GRID!$B$34:$DQ$44,MATCH(O$7,GRID!$A$34:$A$44,0),MATCH(1,($U$2=GRID!$B$31:$DQ$31)*(КАЛЕНДАРЬ!$AQ25=GRID!$B$33:$DQ$33),0))*GRID!$B$67+GRID!$B$68)*(1-GRID!$B$69),0))</f>
        <v>29960</v>
      </c>
      <c r="P367" s="47" cm="1">
        <f t="array" ref="P367">IF($I$2="Spa пакет",
(INDEX(GRID!$B$47:$DQ$57,MATCH(O$7,GRID!$A$47:$A$57,0),MATCH(1,($U$2=GRID!$B$31:$DQ$31)*(КАЛЕНДАРЬ!$AQ25=GRID!$B$33:$DQ$33),0))*GRID!$B$67)+GRID!$B$68*2,
ROUNDUP((INDEX(GRID!$B$47:$DQ$57,MATCH(O$7,GRID!$A$47:$A$57,0),MATCH(1,($U$2=GRID!$B$31:$DQ$31)*(КАЛЕНДАРЬ!$AQ25=GRID!$B$33:$DQ$33),0))*GRID!$B$67+GRID!$B$68*2)*(1-GRID!$B$69),0))</f>
        <v>34240</v>
      </c>
      <c r="Q367" s="47" cm="1">
        <f t="array" ref="Q367">IF($I$2="Spa пакет",
(INDEX(GRID!$B$34:$DQ$44,MATCH(Q$7,GRID!$A$34:$A$44,0),MATCH(1,($U$2=GRID!$B$31:$DQ$31)*(КАЛЕНДАРЬ!$AQ25=GRID!$B$33:$DQ$33),0))*GRID!$B$67)+GRID!$B$68,
ROUNDUP((INDEX(GRID!$B$34:$DQ$44,MATCH(Q$7,GRID!$A$34:$A$44,0),MATCH(1,($U$2=GRID!$B$31:$DQ$31)*(КАЛЕНДАРЬ!$AQ25=GRID!$B$33:$DQ$33),0))*GRID!$B$67+GRID!$B$68)*(1-GRID!$B$69),0))</f>
        <v>31560</v>
      </c>
      <c r="R367" s="47" cm="1">
        <f t="array" ref="R367">IF($I$2="Spa пакет",
(INDEX(GRID!$B$47:$DQ$57,MATCH(Q$7,GRID!$A$47:$A$57,0),MATCH(1,($U$2=GRID!$B$31:$DQ$31)*(КАЛЕНДАРЬ!$AQ25=GRID!$B$33:$DQ$33),0))*GRID!$B$67)+GRID!$B$68*2,
ROUNDUP((INDEX(GRID!$B$47:$DQ$57,MATCH(Q$7,GRID!$A$47:$A$57,0),MATCH(1,($U$2=GRID!$B$31:$DQ$31)*(КАЛЕНДАРЬ!$AQ25=GRID!$B$33:$DQ$33),0))*GRID!$B$67+GRID!$B$68*2)*(1-GRID!$B$69),0))</f>
        <v>35840</v>
      </c>
      <c r="S367" s="47" cm="1">
        <f t="array" ref="S367">IF($I$2="Spa пакет",
(INDEX(GRID!$B$34:$DQ$44,MATCH(S$7,GRID!$A$34:$A$44,0),MATCH(1,($U$2=GRID!$B$31:$DQ$31)*(КАЛЕНДАРЬ!$AQ25=GRID!$B$33:$DQ$33),0))*GRID!$B$67)+GRID!$B$68,
ROUNDUP((INDEX(GRID!$B$34:$DQ$44,MATCH(S$7,GRID!$A$34:$A$44,0),MATCH(1,($U$2=GRID!$B$31:$DQ$31)*(КАЛЕНДАРЬ!$AQ25=GRID!$B$33:$DQ$33),0))*GRID!$B$67+GRID!$B$68)*(1-GRID!$B$69),0))</f>
        <v>34360</v>
      </c>
      <c r="T367" s="47" cm="1">
        <f t="array" ref="T367">IF($I$2="Spa пакет",
(INDEX(GRID!$B$47:$DQ$57,MATCH(S$7,GRID!$A$47:$A$57,0),MATCH(1,($U$2=GRID!$B$31:$DQ$31)*(КАЛЕНДАРЬ!$AQ25=GRID!$B$33:$DQ$33),0))*GRID!$B$67)+GRID!$B$68*2,
ROUNDUP((INDEX(GRID!$B$47:$DQ$57,MATCH(S$7,GRID!$A$47:$A$57,0),MATCH(1,($U$2=GRID!$B$31:$DQ$31)*(КАЛЕНДАРЬ!$AQ25=GRID!$B$33:$DQ$33),0))*GRID!$B$67+GRID!$B$68*2)*(1-GRID!$B$69),0))</f>
        <v>38640</v>
      </c>
      <c r="U367" s="47" cm="1">
        <f t="array" ref="U367">IF($I$2="Spa пакет",
(INDEX(GRID!$B$34:$DQ$44,MATCH(U$7,GRID!$A$34:$A$44,0),MATCH(1,($U$2=GRID!$B$31:$DQ$31)*(КАЛЕНДАРЬ!$AQ25=GRID!$B$33:$DQ$33),0))*GRID!$B$67)+GRID!$B$68,
ROUNDUP((INDEX(GRID!$B$34:$DQ$44,MATCH(U$7,GRID!$A$34:$A$44,0),MATCH(1,($U$2=GRID!$B$31:$DQ$31)*(КАЛЕНДАРЬ!$AQ25=GRID!$B$33:$DQ$33),0))*GRID!$B$67+GRID!$B$68)*(1-GRID!$B$69),0))</f>
        <v>39080</v>
      </c>
      <c r="V367" s="47" cm="1">
        <f t="array" ref="V367">IF($I$2="Spa пакет",
(INDEX(GRID!$B$47:$DQ$57,MATCH(U$7,GRID!$A$47:$A$57,0),MATCH(1,($U$2=GRID!$B$31:$DQ$31)*(КАЛЕНДАРЬ!$AQ25=GRID!$B$33:$DQ$33),0))*GRID!$B$67)+GRID!$B$68*2,
ROUNDUP((INDEX(GRID!$B$47:$DQ$57,MATCH(U$7,GRID!$A$47:$A$57,0),MATCH(1,($U$2=GRID!$B$31:$DQ$31)*(КАЛЕНДАРЬ!$AQ25=GRID!$B$33:$DQ$33),0))*GRID!$B$67+GRID!$B$68*2)*(1-GRID!$B$69),0))</f>
        <v>43360</v>
      </c>
      <c r="W367" s="47" cm="1">
        <f t="array" ref="W367">IF($I$2="Spa пакет",
(INDEX(GRID!$B$34:$DQ$44,MATCH(W$7,GRID!$A$34:$A$44,0),MATCH(1,($U$2=GRID!$B$31:$DQ$31)*(КАЛЕНДАРЬ!$AQ25=GRID!$B$33:$DQ$33),0))*GRID!$B$67)+GRID!$B$68,
ROUNDUP((INDEX(GRID!$B$34:$DQ$44,MATCH(W$7,GRID!$A$34:$A$44,0),MATCH(1,($U$2=GRID!$B$31:$DQ$31)*(КАЛЕНДАРЬ!$AQ25=GRID!$B$33:$DQ$33),0))*GRID!$B$67+GRID!$B$68)*(1-GRID!$B$69),0))</f>
        <v>109640</v>
      </c>
      <c r="X367" s="47" cm="1">
        <f t="array" ref="X367">IF($I$2="Spa пакет",
(INDEX(GRID!$B$47:$DQ$57,MATCH(W$7,GRID!$A$47:$A$57,0),MATCH(1,($U$2=GRID!$B$31:$DQ$31)*(КАЛЕНДАРЬ!$AQ25=GRID!$B$33:$DQ$33),0))*GRID!$B$67)+GRID!$B$68*2,
ROUNDUP((INDEX(GRID!$B$47:$DQ$57,MATCH(W$7,GRID!$A$47:$A$57,0),MATCH(1,($U$2=GRID!$B$31:$DQ$31)*(КАЛЕНДАРЬ!$AQ25=GRID!$B$33:$DQ$33),0))*GRID!$B$67+GRID!$B$68*2)*(1-GRID!$B$69),0))</f>
        <v>113920</v>
      </c>
    </row>
    <row r="368" spans="1:24" ht="12" hidden="1" customHeight="1" x14ac:dyDescent="0.2">
      <c r="A368" s="117" t="s">
        <v>43</v>
      </c>
      <c r="B368" s="117">
        <v>23</v>
      </c>
      <c r="C368" s="47" cm="1">
        <f t="array" ref="C368">IF($I$2="Spa пакет",
(INDEX(GRID!$B$34:$DQ$44,MATCH(C$7,GRID!$A$34:$A$44,0),MATCH(1,($U$2=GRID!$B$31:$DQ$31)*(КАЛЕНДАРЬ!$AQ26=GRID!$B$33:$DQ$33),0))*GRID!$B$67)+GRID!$B$68,
ROUNDUP((INDEX(GRID!$B$34:$DQ$44,MATCH(C$7,GRID!$A$34:$A$44,0),MATCH(1,($U$2=GRID!$B$31:$DQ$31)*(КАЛЕНДАРЬ!$AQ26=GRID!$B$33:$DQ$33),0))*GRID!$B$67+GRID!$B$68)*(1-GRID!$B$69),0))</f>
        <v>17560</v>
      </c>
      <c r="D368" s="47" cm="1">
        <f t="array" ref="D368">IF($I$2="Spa пакет",
(INDEX(GRID!$B$47:$DQ$57,MATCH(C$7,GRID!$A$47:$A$57,0),MATCH(1,($U$2=GRID!$B$31:$DQ$31)*(КАЛЕНДАРЬ!$AQ26=GRID!$B$33:$DQ$33),0))*GRID!$B$67)+GRID!$B$68*2,
ROUNDUP((INDEX(GRID!$B$47:$DQ$57,MATCH(C$7,GRID!$A$47:$A$57,0),MATCH(1,($U$2=GRID!$B$31:$DQ$31)*(КАЛЕНДАРЬ!$AQ26=GRID!$B$33:$DQ$33),0))*GRID!$B$67+GRID!$B$68*2)*(1-GRID!$B$69),0))</f>
        <v>21840</v>
      </c>
      <c r="E368" s="47" cm="1">
        <f t="array" ref="E368">IF($I$2="Spa пакет",
(INDEX(GRID!$B$34:$DQ$44,MATCH(E$7,GRID!$A$34:$A$44,0),MATCH(1,($U$2=GRID!$B$31:$DQ$31)*(КАЛЕНДАРЬ!$AQ26=GRID!$B$33:$DQ$33),0))*GRID!$B$67)+GRID!$B$68,
ROUNDUP((INDEX(GRID!$B$34:$DQ$44,MATCH(E$7,GRID!$A$34:$A$44,0),MATCH(1,($U$2=GRID!$B$31:$DQ$31)*(КАЛЕНДАРЬ!$AQ26=GRID!$B$33:$DQ$33),0))*GRID!$B$67+GRID!$B$68)*(1-GRID!$B$69),0))</f>
        <v>19000</v>
      </c>
      <c r="F368" s="47" cm="1">
        <f t="array" ref="F368">IF($I$2="Spa пакет",
(INDEX(GRID!$B$47:$DQ$57,MATCH(E$7,GRID!$A$47:$A$57,0),MATCH(1,($U$2=GRID!$B$31:$DQ$31)*(КАЛЕНДАРЬ!$AQ26=GRID!$B$33:$DQ$33),0))*GRID!$B$67)+GRID!$B$68*2,
ROUNDUP((INDEX(GRID!$B$47:$DQ$57,MATCH(E$7,GRID!$A$47:$A$57,0),MATCH(1,($U$2=GRID!$B$31:$DQ$31)*(КАЛЕНДАРЬ!$AQ26=GRID!$B$33:$DQ$33),0))*GRID!$B$67+GRID!$B$68*2)*(1-GRID!$B$69),0))</f>
        <v>23280</v>
      </c>
      <c r="G368" s="47" cm="1">
        <f t="array" ref="G368">IF($I$2="Spa пакет",
(INDEX(GRID!$B$34:$DQ$44,MATCH(G$7,GRID!$A$34:$A$44,0),MATCH(1,($U$2=GRID!$B$31:$DQ$31)*(КАЛЕНДАРЬ!$AQ26=GRID!$B$33:$DQ$33),0))*GRID!$B$67)+GRID!$B$68,
ROUNDUP((INDEX(GRID!$B$34:$DQ$44,MATCH(G$7,GRID!$A$34:$A$44,0),MATCH(1,($U$2=GRID!$B$31:$DQ$31)*(КАЛЕНДАРЬ!$AQ26=GRID!$B$33:$DQ$33),0))*GRID!$B$67+GRID!$B$68)*(1-GRID!$B$69),0))</f>
        <v>19800</v>
      </c>
      <c r="H368" s="47" cm="1">
        <f t="array" ref="H368">IF($I$2="Spa пакет",
(INDEX(GRID!$B$47:$DQ$57,MATCH(G$7,GRID!$A$47:$A$57,0),MATCH(1,($U$2=GRID!$B$31:$DQ$31)*(КАЛЕНДАРЬ!$AQ26=GRID!$B$33:$DQ$33),0))*GRID!$B$67)+GRID!$B$68*2,
ROUNDUP((INDEX(GRID!$B$47:$DQ$57,MATCH(G$7,GRID!$A$47:$A$57,0),MATCH(1,($U$2=GRID!$B$31:$DQ$31)*(КАЛЕНДАРЬ!$AQ26=GRID!$B$33:$DQ$33),0))*GRID!$B$67+GRID!$B$68*2)*(1-GRID!$B$69),0))</f>
        <v>24080</v>
      </c>
      <c r="I368" s="47" cm="1">
        <f t="array" ref="I368">IF($I$2="Spa пакет",
(INDEX(GRID!$B$34:$DQ$44,MATCH(I$7,GRID!$A$34:$A$44,0),MATCH(1,($U$2=GRID!$B$31:$DQ$31)*(КАЛЕНДАРЬ!$AQ26=GRID!$B$33:$DQ$33),0))*GRID!$B$67)+GRID!$B$68,
ROUNDUP((INDEX(GRID!$B$34:$DQ$44,MATCH(I$7,GRID!$A$34:$A$44,0),MATCH(1,($U$2=GRID!$B$31:$DQ$31)*(КАЛЕНДАРЬ!$AQ26=GRID!$B$33:$DQ$33),0))*GRID!$B$67+GRID!$B$68)*(1-GRID!$B$69),0))</f>
        <v>21240</v>
      </c>
      <c r="J368" s="47" cm="1">
        <f t="array" ref="J368">IF($I$2="Spa пакет",
(INDEX(GRID!$B$47:$DQ$57,MATCH(I$7,GRID!$A$47:$A$57,0),MATCH(1,($U$2=GRID!$B$31:$DQ$31)*(КАЛЕНДАРЬ!$AQ26=GRID!$B$33:$DQ$33),0))*GRID!$B$67)+GRID!$B$68*2,
ROUNDUP((INDEX(GRID!$B$47:$DQ$57,MATCH(I$7,GRID!$A$47:$A$57,0),MATCH(1,($U$2=GRID!$B$31:$DQ$31)*(КАЛЕНДАРЬ!$AQ26=GRID!$B$33:$DQ$33),0))*GRID!$B$67+GRID!$B$68*2)*(1-GRID!$B$69),0))</f>
        <v>25520</v>
      </c>
      <c r="K368" s="47" cm="1">
        <f t="array" ref="K368">IF($I$2="Spa пакет",
(INDEX(GRID!$B$34:$DQ$44,MATCH(K$7,GRID!$A$34:$A$44,0),MATCH(1,($U$2=GRID!$B$31:$DQ$31)*(КАЛЕНДАРЬ!$AQ26=GRID!$B$33:$DQ$33),0))*GRID!$B$67)+GRID!$B$68,
ROUNDUP((INDEX(GRID!$B$34:$DQ$44,MATCH(K$7,GRID!$A$34:$A$44,0),MATCH(1,($U$2=GRID!$B$31:$DQ$31)*(КАЛЕНДАРЬ!$AQ26=GRID!$B$33:$DQ$33),0))*GRID!$B$67+GRID!$B$68)*(1-GRID!$B$69),0))</f>
        <v>22040</v>
      </c>
      <c r="L368" s="47" cm="1">
        <f t="array" ref="L368">IF($I$2="Spa пакет",
(INDEX(GRID!$B$47:$DQ$57,MATCH(K$7,GRID!$A$47:$A$57,0),MATCH(1,($U$2=GRID!$B$31:$DQ$31)*(КАЛЕНДАРЬ!$AQ26=GRID!$B$33:$DQ$33),0))*GRID!$B$67)+GRID!$B$68*2,
ROUNDUP((INDEX(GRID!$B$47:$DQ$57,MATCH(K$7,GRID!$A$47:$A$57,0),MATCH(1,($U$2=GRID!$B$31:$DQ$31)*(КАЛЕНДАРЬ!$AQ26=GRID!$B$33:$DQ$33),0))*GRID!$B$67+GRID!$B$68*2)*(1-GRID!$B$69),0))</f>
        <v>26320</v>
      </c>
      <c r="M368" s="47" cm="1">
        <f t="array" ref="M368">IF($I$2="Spa пакет",
(INDEX(GRID!$B$34:$DQ$44,MATCH(M$7,GRID!$A$34:$A$44,0),MATCH(1,($U$2=GRID!$B$31:$DQ$31)*(КАЛЕНДАРЬ!$AQ26=GRID!$B$33:$DQ$33),0))*GRID!$B$67)+GRID!$B$68,
ROUNDUP((INDEX(GRID!$B$34:$DQ$44,MATCH(M$7,GRID!$A$34:$A$44,0),MATCH(1,($U$2=GRID!$B$31:$DQ$31)*(КАЛЕНДАРЬ!$AQ26=GRID!$B$33:$DQ$33),0))*GRID!$B$67+GRID!$B$68)*(1-GRID!$B$69),0))</f>
        <v>23480</v>
      </c>
      <c r="N368" s="47" cm="1">
        <f t="array" ref="N368">IF($I$2="Spa пакет",
(INDEX(GRID!$B$47:$DQ$57,MATCH(M$7,GRID!$A$47:$A$57,0),MATCH(1,($U$2=GRID!$B$31:$DQ$31)*(КАЛЕНДАРЬ!$AQ26=GRID!$B$33:$DQ$33),0))*GRID!$B$67)+GRID!$B$68*2,
ROUNDUP((INDEX(GRID!$B$47:$DQ$57,MATCH(M$7,GRID!$A$47:$A$57,0),MATCH(1,($U$2=GRID!$B$31:$DQ$31)*(КАЛЕНДАРЬ!$AQ26=GRID!$B$33:$DQ$33),0))*GRID!$B$67+GRID!$B$68*2)*(1-GRID!$B$69),0))</f>
        <v>27760</v>
      </c>
      <c r="O368" s="47" cm="1">
        <f t="array" ref="O368">IF($I$2="Spa пакет",
(INDEX(GRID!$B$34:$DQ$44,MATCH(O$7,GRID!$A$34:$A$44,0),MATCH(1,($U$2=GRID!$B$31:$DQ$31)*(КАЛЕНДАРЬ!$AQ26=GRID!$B$33:$DQ$33),0))*GRID!$B$67)+GRID!$B$68,
ROUNDUP((INDEX(GRID!$B$34:$DQ$44,MATCH(O$7,GRID!$A$34:$A$44,0),MATCH(1,($U$2=GRID!$B$31:$DQ$31)*(КАЛЕНДАРЬ!$AQ26=GRID!$B$33:$DQ$33),0))*GRID!$B$67+GRID!$B$68)*(1-GRID!$B$69),0))</f>
        <v>28920</v>
      </c>
      <c r="P368" s="47" cm="1">
        <f t="array" ref="P368">IF($I$2="Spa пакет",
(INDEX(GRID!$B$47:$DQ$57,MATCH(O$7,GRID!$A$47:$A$57,0),MATCH(1,($U$2=GRID!$B$31:$DQ$31)*(КАЛЕНДАРЬ!$AQ26=GRID!$B$33:$DQ$33),0))*GRID!$B$67)+GRID!$B$68*2,
ROUNDUP((INDEX(GRID!$B$47:$DQ$57,MATCH(O$7,GRID!$A$47:$A$57,0),MATCH(1,($U$2=GRID!$B$31:$DQ$31)*(КАЛЕНДАРЬ!$AQ26=GRID!$B$33:$DQ$33),0))*GRID!$B$67+GRID!$B$68*2)*(1-GRID!$B$69),0))</f>
        <v>33200</v>
      </c>
      <c r="Q368" s="47" cm="1">
        <f t="array" ref="Q368">IF($I$2="Spa пакет",
(INDEX(GRID!$B$34:$DQ$44,MATCH(Q$7,GRID!$A$34:$A$44,0),MATCH(1,($U$2=GRID!$B$31:$DQ$31)*(КАЛЕНДАРЬ!$AQ26=GRID!$B$33:$DQ$33),0))*GRID!$B$67)+GRID!$B$68,
ROUNDUP((INDEX(GRID!$B$34:$DQ$44,MATCH(Q$7,GRID!$A$34:$A$44,0),MATCH(1,($U$2=GRID!$B$31:$DQ$31)*(КАЛЕНДАРЬ!$AQ26=GRID!$B$33:$DQ$33),0))*GRID!$B$67+GRID!$B$68)*(1-GRID!$B$69),0))</f>
        <v>30520</v>
      </c>
      <c r="R368" s="47" cm="1">
        <f t="array" ref="R368">IF($I$2="Spa пакет",
(INDEX(GRID!$B$47:$DQ$57,MATCH(Q$7,GRID!$A$47:$A$57,0),MATCH(1,($U$2=GRID!$B$31:$DQ$31)*(КАЛЕНДАРЬ!$AQ26=GRID!$B$33:$DQ$33),0))*GRID!$B$67)+GRID!$B$68*2,
ROUNDUP((INDEX(GRID!$B$47:$DQ$57,MATCH(Q$7,GRID!$A$47:$A$57,0),MATCH(1,($U$2=GRID!$B$31:$DQ$31)*(КАЛЕНДАРЬ!$AQ26=GRID!$B$33:$DQ$33),0))*GRID!$B$67+GRID!$B$68*2)*(1-GRID!$B$69),0))</f>
        <v>34800</v>
      </c>
      <c r="S368" s="47" cm="1">
        <f t="array" ref="S368">IF($I$2="Spa пакет",
(INDEX(GRID!$B$34:$DQ$44,MATCH(S$7,GRID!$A$34:$A$44,0),MATCH(1,($U$2=GRID!$B$31:$DQ$31)*(КАЛЕНДАРЬ!$AQ26=GRID!$B$33:$DQ$33),0))*GRID!$B$67)+GRID!$B$68,
ROUNDUP((INDEX(GRID!$B$34:$DQ$44,MATCH(S$7,GRID!$A$34:$A$44,0),MATCH(1,($U$2=GRID!$B$31:$DQ$31)*(КАЛЕНДАРЬ!$AQ26=GRID!$B$33:$DQ$33),0))*GRID!$B$67+GRID!$B$68)*(1-GRID!$B$69),0))</f>
        <v>33240</v>
      </c>
      <c r="T368" s="47" cm="1">
        <f t="array" ref="T368">IF($I$2="Spa пакет",
(INDEX(GRID!$B$47:$DQ$57,MATCH(S$7,GRID!$A$47:$A$57,0),MATCH(1,($U$2=GRID!$B$31:$DQ$31)*(КАЛЕНДАРЬ!$AQ26=GRID!$B$33:$DQ$33),0))*GRID!$B$67)+GRID!$B$68*2,
ROUNDUP((INDEX(GRID!$B$47:$DQ$57,MATCH(S$7,GRID!$A$47:$A$57,0),MATCH(1,($U$2=GRID!$B$31:$DQ$31)*(КАЛЕНДАРЬ!$AQ26=GRID!$B$33:$DQ$33),0))*GRID!$B$67+GRID!$B$68*2)*(1-GRID!$B$69),0))</f>
        <v>37520</v>
      </c>
      <c r="U368" s="47" cm="1">
        <f t="array" ref="U368">IF($I$2="Spa пакет",
(INDEX(GRID!$B$34:$DQ$44,MATCH(U$7,GRID!$A$34:$A$44,0),MATCH(1,($U$2=GRID!$B$31:$DQ$31)*(КАЛЕНДАРЬ!$AQ26=GRID!$B$33:$DQ$33),0))*GRID!$B$67)+GRID!$B$68,
ROUNDUP((INDEX(GRID!$B$34:$DQ$44,MATCH(U$7,GRID!$A$34:$A$44,0),MATCH(1,($U$2=GRID!$B$31:$DQ$31)*(КАЛЕНДАРЬ!$AQ26=GRID!$B$33:$DQ$33),0))*GRID!$B$67+GRID!$B$68)*(1-GRID!$B$69),0))</f>
        <v>37880</v>
      </c>
      <c r="V368" s="47" cm="1">
        <f t="array" ref="V368">IF($I$2="Spa пакет",
(INDEX(GRID!$B$47:$DQ$57,MATCH(U$7,GRID!$A$47:$A$57,0),MATCH(1,($U$2=GRID!$B$31:$DQ$31)*(КАЛЕНДАРЬ!$AQ26=GRID!$B$33:$DQ$33),0))*GRID!$B$67)+GRID!$B$68*2,
ROUNDUP((INDEX(GRID!$B$47:$DQ$57,MATCH(U$7,GRID!$A$47:$A$57,0),MATCH(1,($U$2=GRID!$B$31:$DQ$31)*(КАЛЕНДАРЬ!$AQ26=GRID!$B$33:$DQ$33),0))*GRID!$B$67+GRID!$B$68*2)*(1-GRID!$B$69),0))</f>
        <v>42160</v>
      </c>
      <c r="W368" s="47" cm="1">
        <f t="array" ref="W368">IF($I$2="Spa пакет",
(INDEX(GRID!$B$34:$DQ$44,MATCH(W$7,GRID!$A$34:$A$44,0),MATCH(1,($U$2=GRID!$B$31:$DQ$31)*(КАЛЕНДАРЬ!$AQ26=GRID!$B$33:$DQ$33),0))*GRID!$B$67)+GRID!$B$68,
ROUNDUP((INDEX(GRID!$B$34:$DQ$44,MATCH(W$7,GRID!$A$34:$A$44,0),MATCH(1,($U$2=GRID!$B$31:$DQ$31)*(КАЛЕНДАРЬ!$AQ26=GRID!$B$33:$DQ$33),0))*GRID!$B$67+GRID!$B$68)*(1-GRID!$B$69),0))</f>
        <v>104760</v>
      </c>
      <c r="X368" s="47" cm="1">
        <f t="array" ref="X368">IF($I$2="Spa пакет",
(INDEX(GRID!$B$47:$DQ$57,MATCH(W$7,GRID!$A$47:$A$57,0),MATCH(1,($U$2=GRID!$B$31:$DQ$31)*(КАЛЕНДАРЬ!$AQ26=GRID!$B$33:$DQ$33),0))*GRID!$B$67)+GRID!$B$68*2,
ROUNDUP((INDEX(GRID!$B$47:$DQ$57,MATCH(W$7,GRID!$A$47:$A$57,0),MATCH(1,($U$2=GRID!$B$31:$DQ$31)*(КАЛЕНДАРЬ!$AQ26=GRID!$B$33:$DQ$33),0))*GRID!$B$67+GRID!$B$68*2)*(1-GRID!$B$69),0))</f>
        <v>109040</v>
      </c>
    </row>
    <row r="369" spans="1:24" ht="12" hidden="1" customHeight="1" x14ac:dyDescent="0.2">
      <c r="A369" s="117" t="s">
        <v>44</v>
      </c>
      <c r="B369" s="117">
        <v>24</v>
      </c>
      <c r="C369" s="47" cm="1">
        <f t="array" ref="C369">IF($I$2="Spa пакет",
(INDEX(GRID!$B$34:$DQ$44,MATCH(C$7,GRID!$A$34:$A$44,0),MATCH(1,($U$2=GRID!$B$31:$DQ$31)*(КАЛЕНДАРЬ!$AQ27=GRID!$B$33:$DQ$33),0))*GRID!$B$67)+GRID!$B$68,
ROUNDUP((INDEX(GRID!$B$34:$DQ$44,MATCH(C$7,GRID!$A$34:$A$44,0),MATCH(1,($U$2=GRID!$B$31:$DQ$31)*(КАЛЕНДАРЬ!$AQ27=GRID!$B$33:$DQ$33),0))*GRID!$B$67+GRID!$B$68)*(1-GRID!$B$69),0))</f>
        <v>17560</v>
      </c>
      <c r="D369" s="47" cm="1">
        <f t="array" ref="D369">IF($I$2="Spa пакет",
(INDEX(GRID!$B$47:$DQ$57,MATCH(C$7,GRID!$A$47:$A$57,0),MATCH(1,($U$2=GRID!$B$31:$DQ$31)*(КАЛЕНДАРЬ!$AQ27=GRID!$B$33:$DQ$33),0))*GRID!$B$67)+GRID!$B$68*2,
ROUNDUP((INDEX(GRID!$B$47:$DQ$57,MATCH(C$7,GRID!$A$47:$A$57,0),MATCH(1,($U$2=GRID!$B$31:$DQ$31)*(КАЛЕНДАРЬ!$AQ27=GRID!$B$33:$DQ$33),0))*GRID!$B$67+GRID!$B$68*2)*(1-GRID!$B$69),0))</f>
        <v>21840</v>
      </c>
      <c r="E369" s="47" cm="1">
        <f t="array" ref="E369">IF($I$2="Spa пакет",
(INDEX(GRID!$B$34:$DQ$44,MATCH(E$7,GRID!$A$34:$A$44,0),MATCH(1,($U$2=GRID!$B$31:$DQ$31)*(КАЛЕНДАРЬ!$AQ27=GRID!$B$33:$DQ$33),0))*GRID!$B$67)+GRID!$B$68,
ROUNDUP((INDEX(GRID!$B$34:$DQ$44,MATCH(E$7,GRID!$A$34:$A$44,0),MATCH(1,($U$2=GRID!$B$31:$DQ$31)*(КАЛЕНДАРЬ!$AQ27=GRID!$B$33:$DQ$33),0))*GRID!$B$67+GRID!$B$68)*(1-GRID!$B$69),0))</f>
        <v>19000</v>
      </c>
      <c r="F369" s="47" cm="1">
        <f t="array" ref="F369">IF($I$2="Spa пакет",
(INDEX(GRID!$B$47:$DQ$57,MATCH(E$7,GRID!$A$47:$A$57,0),MATCH(1,($U$2=GRID!$B$31:$DQ$31)*(КАЛЕНДАРЬ!$AQ27=GRID!$B$33:$DQ$33),0))*GRID!$B$67)+GRID!$B$68*2,
ROUNDUP((INDEX(GRID!$B$47:$DQ$57,MATCH(E$7,GRID!$A$47:$A$57,0),MATCH(1,($U$2=GRID!$B$31:$DQ$31)*(КАЛЕНДАРЬ!$AQ27=GRID!$B$33:$DQ$33),0))*GRID!$B$67+GRID!$B$68*2)*(1-GRID!$B$69),0))</f>
        <v>23280</v>
      </c>
      <c r="G369" s="47" cm="1">
        <f t="array" ref="G369">IF($I$2="Spa пакет",
(INDEX(GRID!$B$34:$DQ$44,MATCH(G$7,GRID!$A$34:$A$44,0),MATCH(1,($U$2=GRID!$B$31:$DQ$31)*(КАЛЕНДАРЬ!$AQ27=GRID!$B$33:$DQ$33),0))*GRID!$B$67)+GRID!$B$68,
ROUNDUP((INDEX(GRID!$B$34:$DQ$44,MATCH(G$7,GRID!$A$34:$A$44,0),MATCH(1,($U$2=GRID!$B$31:$DQ$31)*(КАЛЕНДАРЬ!$AQ27=GRID!$B$33:$DQ$33),0))*GRID!$B$67+GRID!$B$68)*(1-GRID!$B$69),0))</f>
        <v>19800</v>
      </c>
      <c r="H369" s="47" cm="1">
        <f t="array" ref="H369">IF($I$2="Spa пакет",
(INDEX(GRID!$B$47:$DQ$57,MATCH(G$7,GRID!$A$47:$A$57,0),MATCH(1,($U$2=GRID!$B$31:$DQ$31)*(КАЛЕНДАРЬ!$AQ27=GRID!$B$33:$DQ$33),0))*GRID!$B$67)+GRID!$B$68*2,
ROUNDUP((INDEX(GRID!$B$47:$DQ$57,MATCH(G$7,GRID!$A$47:$A$57,0),MATCH(1,($U$2=GRID!$B$31:$DQ$31)*(КАЛЕНДАРЬ!$AQ27=GRID!$B$33:$DQ$33),0))*GRID!$B$67+GRID!$B$68*2)*(1-GRID!$B$69),0))</f>
        <v>24080</v>
      </c>
      <c r="I369" s="47" cm="1">
        <f t="array" ref="I369">IF($I$2="Spa пакет",
(INDEX(GRID!$B$34:$DQ$44,MATCH(I$7,GRID!$A$34:$A$44,0),MATCH(1,($U$2=GRID!$B$31:$DQ$31)*(КАЛЕНДАРЬ!$AQ27=GRID!$B$33:$DQ$33),0))*GRID!$B$67)+GRID!$B$68,
ROUNDUP((INDEX(GRID!$B$34:$DQ$44,MATCH(I$7,GRID!$A$34:$A$44,0),MATCH(1,($U$2=GRID!$B$31:$DQ$31)*(КАЛЕНДАРЬ!$AQ27=GRID!$B$33:$DQ$33),0))*GRID!$B$67+GRID!$B$68)*(1-GRID!$B$69),0))</f>
        <v>21240</v>
      </c>
      <c r="J369" s="47" cm="1">
        <f t="array" ref="J369">IF($I$2="Spa пакет",
(INDEX(GRID!$B$47:$DQ$57,MATCH(I$7,GRID!$A$47:$A$57,0),MATCH(1,($U$2=GRID!$B$31:$DQ$31)*(КАЛЕНДАРЬ!$AQ27=GRID!$B$33:$DQ$33),0))*GRID!$B$67)+GRID!$B$68*2,
ROUNDUP((INDEX(GRID!$B$47:$DQ$57,MATCH(I$7,GRID!$A$47:$A$57,0),MATCH(1,($U$2=GRID!$B$31:$DQ$31)*(КАЛЕНДАРЬ!$AQ27=GRID!$B$33:$DQ$33),0))*GRID!$B$67+GRID!$B$68*2)*(1-GRID!$B$69),0))</f>
        <v>25520</v>
      </c>
      <c r="K369" s="47" cm="1">
        <f t="array" ref="K369">IF($I$2="Spa пакет",
(INDEX(GRID!$B$34:$DQ$44,MATCH(K$7,GRID!$A$34:$A$44,0),MATCH(1,($U$2=GRID!$B$31:$DQ$31)*(КАЛЕНДАРЬ!$AQ27=GRID!$B$33:$DQ$33),0))*GRID!$B$67)+GRID!$B$68,
ROUNDUP((INDEX(GRID!$B$34:$DQ$44,MATCH(K$7,GRID!$A$34:$A$44,0),MATCH(1,($U$2=GRID!$B$31:$DQ$31)*(КАЛЕНДАРЬ!$AQ27=GRID!$B$33:$DQ$33),0))*GRID!$B$67+GRID!$B$68)*(1-GRID!$B$69),0))</f>
        <v>22040</v>
      </c>
      <c r="L369" s="47" cm="1">
        <f t="array" ref="L369">IF($I$2="Spa пакет",
(INDEX(GRID!$B$47:$DQ$57,MATCH(K$7,GRID!$A$47:$A$57,0),MATCH(1,($U$2=GRID!$B$31:$DQ$31)*(КАЛЕНДАРЬ!$AQ27=GRID!$B$33:$DQ$33),0))*GRID!$B$67)+GRID!$B$68*2,
ROUNDUP((INDEX(GRID!$B$47:$DQ$57,MATCH(K$7,GRID!$A$47:$A$57,0),MATCH(1,($U$2=GRID!$B$31:$DQ$31)*(КАЛЕНДАРЬ!$AQ27=GRID!$B$33:$DQ$33),0))*GRID!$B$67+GRID!$B$68*2)*(1-GRID!$B$69),0))</f>
        <v>26320</v>
      </c>
      <c r="M369" s="47" cm="1">
        <f t="array" ref="M369">IF($I$2="Spa пакет",
(INDEX(GRID!$B$34:$DQ$44,MATCH(M$7,GRID!$A$34:$A$44,0),MATCH(1,($U$2=GRID!$B$31:$DQ$31)*(КАЛЕНДАРЬ!$AQ27=GRID!$B$33:$DQ$33),0))*GRID!$B$67)+GRID!$B$68,
ROUNDUP((INDEX(GRID!$B$34:$DQ$44,MATCH(M$7,GRID!$A$34:$A$44,0),MATCH(1,($U$2=GRID!$B$31:$DQ$31)*(КАЛЕНДАРЬ!$AQ27=GRID!$B$33:$DQ$33),0))*GRID!$B$67+GRID!$B$68)*(1-GRID!$B$69),0))</f>
        <v>23480</v>
      </c>
      <c r="N369" s="47" cm="1">
        <f t="array" ref="N369">IF($I$2="Spa пакет",
(INDEX(GRID!$B$47:$DQ$57,MATCH(M$7,GRID!$A$47:$A$57,0),MATCH(1,($U$2=GRID!$B$31:$DQ$31)*(КАЛЕНДАРЬ!$AQ27=GRID!$B$33:$DQ$33),0))*GRID!$B$67)+GRID!$B$68*2,
ROUNDUP((INDEX(GRID!$B$47:$DQ$57,MATCH(M$7,GRID!$A$47:$A$57,0),MATCH(1,($U$2=GRID!$B$31:$DQ$31)*(КАЛЕНДАРЬ!$AQ27=GRID!$B$33:$DQ$33),0))*GRID!$B$67+GRID!$B$68*2)*(1-GRID!$B$69),0))</f>
        <v>27760</v>
      </c>
      <c r="O369" s="47" cm="1">
        <f t="array" ref="O369">IF($I$2="Spa пакет",
(INDEX(GRID!$B$34:$DQ$44,MATCH(O$7,GRID!$A$34:$A$44,0),MATCH(1,($U$2=GRID!$B$31:$DQ$31)*(КАЛЕНДАРЬ!$AQ27=GRID!$B$33:$DQ$33),0))*GRID!$B$67)+GRID!$B$68,
ROUNDUP((INDEX(GRID!$B$34:$DQ$44,MATCH(O$7,GRID!$A$34:$A$44,0),MATCH(1,($U$2=GRID!$B$31:$DQ$31)*(КАЛЕНДАРЬ!$AQ27=GRID!$B$33:$DQ$33),0))*GRID!$B$67+GRID!$B$68)*(1-GRID!$B$69),0))</f>
        <v>28920</v>
      </c>
      <c r="P369" s="47" cm="1">
        <f t="array" ref="P369">IF($I$2="Spa пакет",
(INDEX(GRID!$B$47:$DQ$57,MATCH(O$7,GRID!$A$47:$A$57,0),MATCH(1,($U$2=GRID!$B$31:$DQ$31)*(КАЛЕНДАРЬ!$AQ27=GRID!$B$33:$DQ$33),0))*GRID!$B$67)+GRID!$B$68*2,
ROUNDUP((INDEX(GRID!$B$47:$DQ$57,MATCH(O$7,GRID!$A$47:$A$57,0),MATCH(1,($U$2=GRID!$B$31:$DQ$31)*(КАЛЕНДАРЬ!$AQ27=GRID!$B$33:$DQ$33),0))*GRID!$B$67+GRID!$B$68*2)*(1-GRID!$B$69),0))</f>
        <v>33200</v>
      </c>
      <c r="Q369" s="47" cm="1">
        <f t="array" ref="Q369">IF($I$2="Spa пакет",
(INDEX(GRID!$B$34:$DQ$44,MATCH(Q$7,GRID!$A$34:$A$44,0),MATCH(1,($U$2=GRID!$B$31:$DQ$31)*(КАЛЕНДАРЬ!$AQ27=GRID!$B$33:$DQ$33),0))*GRID!$B$67)+GRID!$B$68,
ROUNDUP((INDEX(GRID!$B$34:$DQ$44,MATCH(Q$7,GRID!$A$34:$A$44,0),MATCH(1,($U$2=GRID!$B$31:$DQ$31)*(КАЛЕНДАРЬ!$AQ27=GRID!$B$33:$DQ$33),0))*GRID!$B$67+GRID!$B$68)*(1-GRID!$B$69),0))</f>
        <v>30520</v>
      </c>
      <c r="R369" s="47" cm="1">
        <f t="array" ref="R369">IF($I$2="Spa пакет",
(INDEX(GRID!$B$47:$DQ$57,MATCH(Q$7,GRID!$A$47:$A$57,0),MATCH(1,($U$2=GRID!$B$31:$DQ$31)*(КАЛЕНДАРЬ!$AQ27=GRID!$B$33:$DQ$33),0))*GRID!$B$67)+GRID!$B$68*2,
ROUNDUP((INDEX(GRID!$B$47:$DQ$57,MATCH(Q$7,GRID!$A$47:$A$57,0),MATCH(1,($U$2=GRID!$B$31:$DQ$31)*(КАЛЕНДАРЬ!$AQ27=GRID!$B$33:$DQ$33),0))*GRID!$B$67+GRID!$B$68*2)*(1-GRID!$B$69),0))</f>
        <v>34800</v>
      </c>
      <c r="S369" s="47" cm="1">
        <f t="array" ref="S369">IF($I$2="Spa пакет",
(INDEX(GRID!$B$34:$DQ$44,MATCH(S$7,GRID!$A$34:$A$44,0),MATCH(1,($U$2=GRID!$B$31:$DQ$31)*(КАЛЕНДАРЬ!$AQ27=GRID!$B$33:$DQ$33),0))*GRID!$B$67)+GRID!$B$68,
ROUNDUP((INDEX(GRID!$B$34:$DQ$44,MATCH(S$7,GRID!$A$34:$A$44,0),MATCH(1,($U$2=GRID!$B$31:$DQ$31)*(КАЛЕНДАРЬ!$AQ27=GRID!$B$33:$DQ$33),0))*GRID!$B$67+GRID!$B$68)*(1-GRID!$B$69),0))</f>
        <v>33240</v>
      </c>
      <c r="T369" s="47" cm="1">
        <f t="array" ref="T369">IF($I$2="Spa пакет",
(INDEX(GRID!$B$47:$DQ$57,MATCH(S$7,GRID!$A$47:$A$57,0),MATCH(1,($U$2=GRID!$B$31:$DQ$31)*(КАЛЕНДАРЬ!$AQ27=GRID!$B$33:$DQ$33),0))*GRID!$B$67)+GRID!$B$68*2,
ROUNDUP((INDEX(GRID!$B$47:$DQ$57,MATCH(S$7,GRID!$A$47:$A$57,0),MATCH(1,($U$2=GRID!$B$31:$DQ$31)*(КАЛЕНДАРЬ!$AQ27=GRID!$B$33:$DQ$33),0))*GRID!$B$67+GRID!$B$68*2)*(1-GRID!$B$69),0))</f>
        <v>37520</v>
      </c>
      <c r="U369" s="47" cm="1">
        <f t="array" ref="U369">IF($I$2="Spa пакет",
(INDEX(GRID!$B$34:$DQ$44,MATCH(U$7,GRID!$A$34:$A$44,0),MATCH(1,($U$2=GRID!$B$31:$DQ$31)*(КАЛЕНДАРЬ!$AQ27=GRID!$B$33:$DQ$33),0))*GRID!$B$67)+GRID!$B$68,
ROUNDUP((INDEX(GRID!$B$34:$DQ$44,MATCH(U$7,GRID!$A$34:$A$44,0),MATCH(1,($U$2=GRID!$B$31:$DQ$31)*(КАЛЕНДАРЬ!$AQ27=GRID!$B$33:$DQ$33),0))*GRID!$B$67+GRID!$B$68)*(1-GRID!$B$69),0))</f>
        <v>37880</v>
      </c>
      <c r="V369" s="47" cm="1">
        <f t="array" ref="V369">IF($I$2="Spa пакет",
(INDEX(GRID!$B$47:$DQ$57,MATCH(U$7,GRID!$A$47:$A$57,0),MATCH(1,($U$2=GRID!$B$31:$DQ$31)*(КАЛЕНДАРЬ!$AQ27=GRID!$B$33:$DQ$33),0))*GRID!$B$67)+GRID!$B$68*2,
ROUNDUP((INDEX(GRID!$B$47:$DQ$57,MATCH(U$7,GRID!$A$47:$A$57,0),MATCH(1,($U$2=GRID!$B$31:$DQ$31)*(КАЛЕНДАРЬ!$AQ27=GRID!$B$33:$DQ$33),0))*GRID!$B$67+GRID!$B$68*2)*(1-GRID!$B$69),0))</f>
        <v>42160</v>
      </c>
      <c r="W369" s="47" cm="1">
        <f t="array" ref="W369">IF($I$2="Spa пакет",
(INDEX(GRID!$B$34:$DQ$44,MATCH(W$7,GRID!$A$34:$A$44,0),MATCH(1,($U$2=GRID!$B$31:$DQ$31)*(КАЛЕНДАРЬ!$AQ27=GRID!$B$33:$DQ$33),0))*GRID!$B$67)+GRID!$B$68,
ROUNDUP((INDEX(GRID!$B$34:$DQ$44,MATCH(W$7,GRID!$A$34:$A$44,0),MATCH(1,($U$2=GRID!$B$31:$DQ$31)*(КАЛЕНДАРЬ!$AQ27=GRID!$B$33:$DQ$33),0))*GRID!$B$67+GRID!$B$68)*(1-GRID!$B$69),0))</f>
        <v>104760</v>
      </c>
      <c r="X369" s="47" cm="1">
        <f t="array" ref="X369">IF($I$2="Spa пакет",
(INDEX(GRID!$B$47:$DQ$57,MATCH(W$7,GRID!$A$47:$A$57,0),MATCH(1,($U$2=GRID!$B$31:$DQ$31)*(КАЛЕНДАРЬ!$AQ27=GRID!$B$33:$DQ$33),0))*GRID!$B$67)+GRID!$B$68*2,
ROUNDUP((INDEX(GRID!$B$47:$DQ$57,MATCH(W$7,GRID!$A$47:$A$57,0),MATCH(1,($U$2=GRID!$B$31:$DQ$31)*(КАЛЕНДАРЬ!$AQ27=GRID!$B$33:$DQ$33),0))*GRID!$B$67+GRID!$B$68*2)*(1-GRID!$B$69),0))</f>
        <v>109040</v>
      </c>
    </row>
    <row r="370" spans="1:24" ht="12" hidden="1" customHeight="1" x14ac:dyDescent="0.2">
      <c r="A370" s="117" t="s">
        <v>45</v>
      </c>
      <c r="B370" s="117">
        <v>25</v>
      </c>
      <c r="C370" s="47" cm="1">
        <f t="array" ref="C370">IF($I$2="Spa пакет",
(INDEX(GRID!$B$34:$DQ$44,MATCH(C$7,GRID!$A$34:$A$44,0),MATCH(1,($U$2=GRID!$B$31:$DQ$31)*(КАЛЕНДАРЬ!$AQ28=GRID!$B$33:$DQ$33),0))*GRID!$B$67)+GRID!$B$68,
ROUNDUP((INDEX(GRID!$B$34:$DQ$44,MATCH(C$7,GRID!$A$34:$A$44,0),MATCH(1,($U$2=GRID!$B$31:$DQ$31)*(КАЛЕНДАРЬ!$AQ28=GRID!$B$33:$DQ$33),0))*GRID!$B$67+GRID!$B$68)*(1-GRID!$B$69),0))</f>
        <v>17560</v>
      </c>
      <c r="D370" s="47" cm="1">
        <f t="array" ref="D370">IF($I$2="Spa пакет",
(INDEX(GRID!$B$47:$DQ$57,MATCH(C$7,GRID!$A$47:$A$57,0),MATCH(1,($U$2=GRID!$B$31:$DQ$31)*(КАЛЕНДАРЬ!$AQ28=GRID!$B$33:$DQ$33),0))*GRID!$B$67)+GRID!$B$68*2,
ROUNDUP((INDEX(GRID!$B$47:$DQ$57,MATCH(C$7,GRID!$A$47:$A$57,0),MATCH(1,($U$2=GRID!$B$31:$DQ$31)*(КАЛЕНДАРЬ!$AQ28=GRID!$B$33:$DQ$33),0))*GRID!$B$67+GRID!$B$68*2)*(1-GRID!$B$69),0))</f>
        <v>21840</v>
      </c>
      <c r="E370" s="47" cm="1">
        <f t="array" ref="E370">IF($I$2="Spa пакет",
(INDEX(GRID!$B$34:$DQ$44,MATCH(E$7,GRID!$A$34:$A$44,0),MATCH(1,($U$2=GRID!$B$31:$DQ$31)*(КАЛЕНДАРЬ!$AQ28=GRID!$B$33:$DQ$33),0))*GRID!$B$67)+GRID!$B$68,
ROUNDUP((INDEX(GRID!$B$34:$DQ$44,MATCH(E$7,GRID!$A$34:$A$44,0),MATCH(1,($U$2=GRID!$B$31:$DQ$31)*(КАЛЕНДАРЬ!$AQ28=GRID!$B$33:$DQ$33),0))*GRID!$B$67+GRID!$B$68)*(1-GRID!$B$69),0))</f>
        <v>19000</v>
      </c>
      <c r="F370" s="47" cm="1">
        <f t="array" ref="F370">IF($I$2="Spa пакет",
(INDEX(GRID!$B$47:$DQ$57,MATCH(E$7,GRID!$A$47:$A$57,0),MATCH(1,($U$2=GRID!$B$31:$DQ$31)*(КАЛЕНДАРЬ!$AQ28=GRID!$B$33:$DQ$33),0))*GRID!$B$67)+GRID!$B$68*2,
ROUNDUP((INDEX(GRID!$B$47:$DQ$57,MATCH(E$7,GRID!$A$47:$A$57,0),MATCH(1,($U$2=GRID!$B$31:$DQ$31)*(КАЛЕНДАРЬ!$AQ28=GRID!$B$33:$DQ$33),0))*GRID!$B$67+GRID!$B$68*2)*(1-GRID!$B$69),0))</f>
        <v>23280</v>
      </c>
      <c r="G370" s="47" cm="1">
        <f t="array" ref="G370">IF($I$2="Spa пакет",
(INDEX(GRID!$B$34:$DQ$44,MATCH(G$7,GRID!$A$34:$A$44,0),MATCH(1,($U$2=GRID!$B$31:$DQ$31)*(КАЛЕНДАРЬ!$AQ28=GRID!$B$33:$DQ$33),0))*GRID!$B$67)+GRID!$B$68,
ROUNDUP((INDEX(GRID!$B$34:$DQ$44,MATCH(G$7,GRID!$A$34:$A$44,0),MATCH(1,($U$2=GRID!$B$31:$DQ$31)*(КАЛЕНДАРЬ!$AQ28=GRID!$B$33:$DQ$33),0))*GRID!$B$67+GRID!$B$68)*(1-GRID!$B$69),0))</f>
        <v>19800</v>
      </c>
      <c r="H370" s="47" cm="1">
        <f t="array" ref="H370">IF($I$2="Spa пакет",
(INDEX(GRID!$B$47:$DQ$57,MATCH(G$7,GRID!$A$47:$A$57,0),MATCH(1,($U$2=GRID!$B$31:$DQ$31)*(КАЛЕНДАРЬ!$AQ28=GRID!$B$33:$DQ$33),0))*GRID!$B$67)+GRID!$B$68*2,
ROUNDUP((INDEX(GRID!$B$47:$DQ$57,MATCH(G$7,GRID!$A$47:$A$57,0),MATCH(1,($U$2=GRID!$B$31:$DQ$31)*(КАЛЕНДАРЬ!$AQ28=GRID!$B$33:$DQ$33),0))*GRID!$B$67+GRID!$B$68*2)*(1-GRID!$B$69),0))</f>
        <v>24080</v>
      </c>
      <c r="I370" s="47" cm="1">
        <f t="array" ref="I370">IF($I$2="Spa пакет",
(INDEX(GRID!$B$34:$DQ$44,MATCH(I$7,GRID!$A$34:$A$44,0),MATCH(1,($U$2=GRID!$B$31:$DQ$31)*(КАЛЕНДАРЬ!$AQ28=GRID!$B$33:$DQ$33),0))*GRID!$B$67)+GRID!$B$68,
ROUNDUP((INDEX(GRID!$B$34:$DQ$44,MATCH(I$7,GRID!$A$34:$A$44,0),MATCH(1,($U$2=GRID!$B$31:$DQ$31)*(КАЛЕНДАРЬ!$AQ28=GRID!$B$33:$DQ$33),0))*GRID!$B$67+GRID!$B$68)*(1-GRID!$B$69),0))</f>
        <v>21240</v>
      </c>
      <c r="J370" s="47" cm="1">
        <f t="array" ref="J370">IF($I$2="Spa пакет",
(INDEX(GRID!$B$47:$DQ$57,MATCH(I$7,GRID!$A$47:$A$57,0),MATCH(1,($U$2=GRID!$B$31:$DQ$31)*(КАЛЕНДАРЬ!$AQ28=GRID!$B$33:$DQ$33),0))*GRID!$B$67)+GRID!$B$68*2,
ROUNDUP((INDEX(GRID!$B$47:$DQ$57,MATCH(I$7,GRID!$A$47:$A$57,0),MATCH(1,($U$2=GRID!$B$31:$DQ$31)*(КАЛЕНДАРЬ!$AQ28=GRID!$B$33:$DQ$33),0))*GRID!$B$67+GRID!$B$68*2)*(1-GRID!$B$69),0))</f>
        <v>25520</v>
      </c>
      <c r="K370" s="47" cm="1">
        <f t="array" ref="K370">IF($I$2="Spa пакет",
(INDEX(GRID!$B$34:$DQ$44,MATCH(K$7,GRID!$A$34:$A$44,0),MATCH(1,($U$2=GRID!$B$31:$DQ$31)*(КАЛЕНДАРЬ!$AQ28=GRID!$B$33:$DQ$33),0))*GRID!$B$67)+GRID!$B$68,
ROUNDUP((INDEX(GRID!$B$34:$DQ$44,MATCH(K$7,GRID!$A$34:$A$44,0),MATCH(1,($U$2=GRID!$B$31:$DQ$31)*(КАЛЕНДАРЬ!$AQ28=GRID!$B$33:$DQ$33),0))*GRID!$B$67+GRID!$B$68)*(1-GRID!$B$69),0))</f>
        <v>22040</v>
      </c>
      <c r="L370" s="47" cm="1">
        <f t="array" ref="L370">IF($I$2="Spa пакет",
(INDEX(GRID!$B$47:$DQ$57,MATCH(K$7,GRID!$A$47:$A$57,0),MATCH(1,($U$2=GRID!$B$31:$DQ$31)*(КАЛЕНДАРЬ!$AQ28=GRID!$B$33:$DQ$33),0))*GRID!$B$67)+GRID!$B$68*2,
ROUNDUP((INDEX(GRID!$B$47:$DQ$57,MATCH(K$7,GRID!$A$47:$A$57,0),MATCH(1,($U$2=GRID!$B$31:$DQ$31)*(КАЛЕНДАРЬ!$AQ28=GRID!$B$33:$DQ$33),0))*GRID!$B$67+GRID!$B$68*2)*(1-GRID!$B$69),0))</f>
        <v>26320</v>
      </c>
      <c r="M370" s="47" cm="1">
        <f t="array" ref="M370">IF($I$2="Spa пакет",
(INDEX(GRID!$B$34:$DQ$44,MATCH(M$7,GRID!$A$34:$A$44,0),MATCH(1,($U$2=GRID!$B$31:$DQ$31)*(КАЛЕНДАРЬ!$AQ28=GRID!$B$33:$DQ$33),0))*GRID!$B$67)+GRID!$B$68,
ROUNDUP((INDEX(GRID!$B$34:$DQ$44,MATCH(M$7,GRID!$A$34:$A$44,0),MATCH(1,($U$2=GRID!$B$31:$DQ$31)*(КАЛЕНДАРЬ!$AQ28=GRID!$B$33:$DQ$33),0))*GRID!$B$67+GRID!$B$68)*(1-GRID!$B$69),0))</f>
        <v>23480</v>
      </c>
      <c r="N370" s="47" cm="1">
        <f t="array" ref="N370">IF($I$2="Spa пакет",
(INDEX(GRID!$B$47:$DQ$57,MATCH(M$7,GRID!$A$47:$A$57,0),MATCH(1,($U$2=GRID!$B$31:$DQ$31)*(КАЛЕНДАРЬ!$AQ28=GRID!$B$33:$DQ$33),0))*GRID!$B$67)+GRID!$B$68*2,
ROUNDUP((INDEX(GRID!$B$47:$DQ$57,MATCH(M$7,GRID!$A$47:$A$57,0),MATCH(1,($U$2=GRID!$B$31:$DQ$31)*(КАЛЕНДАРЬ!$AQ28=GRID!$B$33:$DQ$33),0))*GRID!$B$67+GRID!$B$68*2)*(1-GRID!$B$69),0))</f>
        <v>27760</v>
      </c>
      <c r="O370" s="47" cm="1">
        <f t="array" ref="O370">IF($I$2="Spa пакет",
(INDEX(GRID!$B$34:$DQ$44,MATCH(O$7,GRID!$A$34:$A$44,0),MATCH(1,($U$2=GRID!$B$31:$DQ$31)*(КАЛЕНДАРЬ!$AQ28=GRID!$B$33:$DQ$33),0))*GRID!$B$67)+GRID!$B$68,
ROUNDUP((INDEX(GRID!$B$34:$DQ$44,MATCH(O$7,GRID!$A$34:$A$44,0),MATCH(1,($U$2=GRID!$B$31:$DQ$31)*(КАЛЕНДАРЬ!$AQ28=GRID!$B$33:$DQ$33),0))*GRID!$B$67+GRID!$B$68)*(1-GRID!$B$69),0))</f>
        <v>28920</v>
      </c>
      <c r="P370" s="47" cm="1">
        <f t="array" ref="P370">IF($I$2="Spa пакет",
(INDEX(GRID!$B$47:$DQ$57,MATCH(O$7,GRID!$A$47:$A$57,0),MATCH(1,($U$2=GRID!$B$31:$DQ$31)*(КАЛЕНДАРЬ!$AQ28=GRID!$B$33:$DQ$33),0))*GRID!$B$67)+GRID!$B$68*2,
ROUNDUP((INDEX(GRID!$B$47:$DQ$57,MATCH(O$7,GRID!$A$47:$A$57,0),MATCH(1,($U$2=GRID!$B$31:$DQ$31)*(КАЛЕНДАРЬ!$AQ28=GRID!$B$33:$DQ$33),0))*GRID!$B$67+GRID!$B$68*2)*(1-GRID!$B$69),0))</f>
        <v>33200</v>
      </c>
      <c r="Q370" s="47" cm="1">
        <f t="array" ref="Q370">IF($I$2="Spa пакет",
(INDEX(GRID!$B$34:$DQ$44,MATCH(Q$7,GRID!$A$34:$A$44,0),MATCH(1,($U$2=GRID!$B$31:$DQ$31)*(КАЛЕНДАРЬ!$AQ28=GRID!$B$33:$DQ$33),0))*GRID!$B$67)+GRID!$B$68,
ROUNDUP((INDEX(GRID!$B$34:$DQ$44,MATCH(Q$7,GRID!$A$34:$A$44,0),MATCH(1,($U$2=GRID!$B$31:$DQ$31)*(КАЛЕНДАРЬ!$AQ28=GRID!$B$33:$DQ$33),0))*GRID!$B$67+GRID!$B$68)*(1-GRID!$B$69),0))</f>
        <v>30520</v>
      </c>
      <c r="R370" s="47" cm="1">
        <f t="array" ref="R370">IF($I$2="Spa пакет",
(INDEX(GRID!$B$47:$DQ$57,MATCH(Q$7,GRID!$A$47:$A$57,0),MATCH(1,($U$2=GRID!$B$31:$DQ$31)*(КАЛЕНДАРЬ!$AQ28=GRID!$B$33:$DQ$33),0))*GRID!$B$67)+GRID!$B$68*2,
ROUNDUP((INDEX(GRID!$B$47:$DQ$57,MATCH(Q$7,GRID!$A$47:$A$57,0),MATCH(1,($U$2=GRID!$B$31:$DQ$31)*(КАЛЕНДАРЬ!$AQ28=GRID!$B$33:$DQ$33),0))*GRID!$B$67+GRID!$B$68*2)*(1-GRID!$B$69),0))</f>
        <v>34800</v>
      </c>
      <c r="S370" s="47" cm="1">
        <f t="array" ref="S370">IF($I$2="Spa пакет",
(INDEX(GRID!$B$34:$DQ$44,MATCH(S$7,GRID!$A$34:$A$44,0),MATCH(1,($U$2=GRID!$B$31:$DQ$31)*(КАЛЕНДАРЬ!$AQ28=GRID!$B$33:$DQ$33),0))*GRID!$B$67)+GRID!$B$68,
ROUNDUP((INDEX(GRID!$B$34:$DQ$44,MATCH(S$7,GRID!$A$34:$A$44,0),MATCH(1,($U$2=GRID!$B$31:$DQ$31)*(КАЛЕНДАРЬ!$AQ28=GRID!$B$33:$DQ$33),0))*GRID!$B$67+GRID!$B$68)*(1-GRID!$B$69),0))</f>
        <v>33240</v>
      </c>
      <c r="T370" s="47" cm="1">
        <f t="array" ref="T370">IF($I$2="Spa пакет",
(INDEX(GRID!$B$47:$DQ$57,MATCH(S$7,GRID!$A$47:$A$57,0),MATCH(1,($U$2=GRID!$B$31:$DQ$31)*(КАЛЕНДАРЬ!$AQ28=GRID!$B$33:$DQ$33),0))*GRID!$B$67)+GRID!$B$68*2,
ROUNDUP((INDEX(GRID!$B$47:$DQ$57,MATCH(S$7,GRID!$A$47:$A$57,0),MATCH(1,($U$2=GRID!$B$31:$DQ$31)*(КАЛЕНДАРЬ!$AQ28=GRID!$B$33:$DQ$33),0))*GRID!$B$67+GRID!$B$68*2)*(1-GRID!$B$69),0))</f>
        <v>37520</v>
      </c>
      <c r="U370" s="47" cm="1">
        <f t="array" ref="U370">IF($I$2="Spa пакет",
(INDEX(GRID!$B$34:$DQ$44,MATCH(U$7,GRID!$A$34:$A$44,0),MATCH(1,($U$2=GRID!$B$31:$DQ$31)*(КАЛЕНДАРЬ!$AQ28=GRID!$B$33:$DQ$33),0))*GRID!$B$67)+GRID!$B$68,
ROUNDUP((INDEX(GRID!$B$34:$DQ$44,MATCH(U$7,GRID!$A$34:$A$44,0),MATCH(1,($U$2=GRID!$B$31:$DQ$31)*(КАЛЕНДАРЬ!$AQ28=GRID!$B$33:$DQ$33),0))*GRID!$B$67+GRID!$B$68)*(1-GRID!$B$69),0))</f>
        <v>37880</v>
      </c>
      <c r="V370" s="47" cm="1">
        <f t="array" ref="V370">IF($I$2="Spa пакет",
(INDEX(GRID!$B$47:$DQ$57,MATCH(U$7,GRID!$A$47:$A$57,0),MATCH(1,($U$2=GRID!$B$31:$DQ$31)*(КАЛЕНДАРЬ!$AQ28=GRID!$B$33:$DQ$33),0))*GRID!$B$67)+GRID!$B$68*2,
ROUNDUP((INDEX(GRID!$B$47:$DQ$57,MATCH(U$7,GRID!$A$47:$A$57,0),MATCH(1,($U$2=GRID!$B$31:$DQ$31)*(КАЛЕНДАРЬ!$AQ28=GRID!$B$33:$DQ$33),0))*GRID!$B$67+GRID!$B$68*2)*(1-GRID!$B$69),0))</f>
        <v>42160</v>
      </c>
      <c r="W370" s="47" cm="1">
        <f t="array" ref="W370">IF($I$2="Spa пакет",
(INDEX(GRID!$B$34:$DQ$44,MATCH(W$7,GRID!$A$34:$A$44,0),MATCH(1,($U$2=GRID!$B$31:$DQ$31)*(КАЛЕНДАРЬ!$AQ28=GRID!$B$33:$DQ$33),0))*GRID!$B$67)+GRID!$B$68,
ROUNDUP((INDEX(GRID!$B$34:$DQ$44,MATCH(W$7,GRID!$A$34:$A$44,0),MATCH(1,($U$2=GRID!$B$31:$DQ$31)*(КАЛЕНДАРЬ!$AQ28=GRID!$B$33:$DQ$33),0))*GRID!$B$67+GRID!$B$68)*(1-GRID!$B$69),0))</f>
        <v>104760</v>
      </c>
      <c r="X370" s="47" cm="1">
        <f t="array" ref="X370">IF($I$2="Spa пакет",
(INDEX(GRID!$B$47:$DQ$57,MATCH(W$7,GRID!$A$47:$A$57,0),MATCH(1,($U$2=GRID!$B$31:$DQ$31)*(КАЛЕНДАРЬ!$AQ28=GRID!$B$33:$DQ$33),0))*GRID!$B$67)+GRID!$B$68*2,
ROUNDUP((INDEX(GRID!$B$47:$DQ$57,MATCH(W$7,GRID!$A$47:$A$57,0),MATCH(1,($U$2=GRID!$B$31:$DQ$31)*(КАЛЕНДАРЬ!$AQ28=GRID!$B$33:$DQ$33),0))*GRID!$B$67+GRID!$B$68*2)*(1-GRID!$B$69),0))</f>
        <v>109040</v>
      </c>
    </row>
    <row r="371" spans="1:24" ht="12" hidden="1" customHeight="1" x14ac:dyDescent="0.2">
      <c r="A371" s="117" t="s">
        <v>46</v>
      </c>
      <c r="B371" s="117">
        <v>26</v>
      </c>
      <c r="C371" s="47" cm="1">
        <f t="array" ref="C371">IF($I$2="Spa пакет",
(INDEX(GRID!$B$34:$DQ$44,MATCH(C$7,GRID!$A$34:$A$44,0),MATCH(1,($U$2=GRID!$B$31:$DQ$31)*(КАЛЕНДАРЬ!$AQ29=GRID!$B$33:$DQ$33),0))*GRID!$B$67)+GRID!$B$68,
ROUNDUP((INDEX(GRID!$B$34:$DQ$44,MATCH(C$7,GRID!$A$34:$A$44,0),MATCH(1,($U$2=GRID!$B$31:$DQ$31)*(КАЛЕНДАРЬ!$AQ29=GRID!$B$33:$DQ$33),0))*GRID!$B$67+GRID!$B$68)*(1-GRID!$B$69),0))</f>
        <v>17560</v>
      </c>
      <c r="D371" s="47" cm="1">
        <f t="array" ref="D371">IF($I$2="Spa пакет",
(INDEX(GRID!$B$47:$DQ$57,MATCH(C$7,GRID!$A$47:$A$57,0),MATCH(1,($U$2=GRID!$B$31:$DQ$31)*(КАЛЕНДАРЬ!$AQ29=GRID!$B$33:$DQ$33),0))*GRID!$B$67)+GRID!$B$68*2,
ROUNDUP((INDEX(GRID!$B$47:$DQ$57,MATCH(C$7,GRID!$A$47:$A$57,0),MATCH(1,($U$2=GRID!$B$31:$DQ$31)*(КАЛЕНДАРЬ!$AQ29=GRID!$B$33:$DQ$33),0))*GRID!$B$67+GRID!$B$68*2)*(1-GRID!$B$69),0))</f>
        <v>21840</v>
      </c>
      <c r="E371" s="47" cm="1">
        <f t="array" ref="E371">IF($I$2="Spa пакет",
(INDEX(GRID!$B$34:$DQ$44,MATCH(E$7,GRID!$A$34:$A$44,0),MATCH(1,($U$2=GRID!$B$31:$DQ$31)*(КАЛЕНДАРЬ!$AQ29=GRID!$B$33:$DQ$33),0))*GRID!$B$67)+GRID!$B$68,
ROUNDUP((INDEX(GRID!$B$34:$DQ$44,MATCH(E$7,GRID!$A$34:$A$44,0),MATCH(1,($U$2=GRID!$B$31:$DQ$31)*(КАЛЕНДАРЬ!$AQ29=GRID!$B$33:$DQ$33),0))*GRID!$B$67+GRID!$B$68)*(1-GRID!$B$69),0))</f>
        <v>19000</v>
      </c>
      <c r="F371" s="47" cm="1">
        <f t="array" ref="F371">IF($I$2="Spa пакет",
(INDEX(GRID!$B$47:$DQ$57,MATCH(E$7,GRID!$A$47:$A$57,0),MATCH(1,($U$2=GRID!$B$31:$DQ$31)*(КАЛЕНДАРЬ!$AQ29=GRID!$B$33:$DQ$33),0))*GRID!$B$67)+GRID!$B$68*2,
ROUNDUP((INDEX(GRID!$B$47:$DQ$57,MATCH(E$7,GRID!$A$47:$A$57,0),MATCH(1,($U$2=GRID!$B$31:$DQ$31)*(КАЛЕНДАРЬ!$AQ29=GRID!$B$33:$DQ$33),0))*GRID!$B$67+GRID!$B$68*2)*(1-GRID!$B$69),0))</f>
        <v>23280</v>
      </c>
      <c r="G371" s="47" cm="1">
        <f t="array" ref="G371">IF($I$2="Spa пакет",
(INDEX(GRID!$B$34:$DQ$44,MATCH(G$7,GRID!$A$34:$A$44,0),MATCH(1,($U$2=GRID!$B$31:$DQ$31)*(КАЛЕНДАРЬ!$AQ29=GRID!$B$33:$DQ$33),0))*GRID!$B$67)+GRID!$B$68,
ROUNDUP((INDEX(GRID!$B$34:$DQ$44,MATCH(G$7,GRID!$A$34:$A$44,0),MATCH(1,($U$2=GRID!$B$31:$DQ$31)*(КАЛЕНДАРЬ!$AQ29=GRID!$B$33:$DQ$33),0))*GRID!$B$67+GRID!$B$68)*(1-GRID!$B$69),0))</f>
        <v>19800</v>
      </c>
      <c r="H371" s="47" cm="1">
        <f t="array" ref="H371">IF($I$2="Spa пакет",
(INDEX(GRID!$B$47:$DQ$57,MATCH(G$7,GRID!$A$47:$A$57,0),MATCH(1,($U$2=GRID!$B$31:$DQ$31)*(КАЛЕНДАРЬ!$AQ29=GRID!$B$33:$DQ$33),0))*GRID!$B$67)+GRID!$B$68*2,
ROUNDUP((INDEX(GRID!$B$47:$DQ$57,MATCH(G$7,GRID!$A$47:$A$57,0),MATCH(1,($U$2=GRID!$B$31:$DQ$31)*(КАЛЕНДАРЬ!$AQ29=GRID!$B$33:$DQ$33),0))*GRID!$B$67+GRID!$B$68*2)*(1-GRID!$B$69),0))</f>
        <v>24080</v>
      </c>
      <c r="I371" s="47" cm="1">
        <f t="array" ref="I371">IF($I$2="Spa пакет",
(INDEX(GRID!$B$34:$DQ$44,MATCH(I$7,GRID!$A$34:$A$44,0),MATCH(1,($U$2=GRID!$B$31:$DQ$31)*(КАЛЕНДАРЬ!$AQ29=GRID!$B$33:$DQ$33),0))*GRID!$B$67)+GRID!$B$68,
ROUNDUP((INDEX(GRID!$B$34:$DQ$44,MATCH(I$7,GRID!$A$34:$A$44,0),MATCH(1,($U$2=GRID!$B$31:$DQ$31)*(КАЛЕНДАРЬ!$AQ29=GRID!$B$33:$DQ$33),0))*GRID!$B$67+GRID!$B$68)*(1-GRID!$B$69),0))</f>
        <v>21240</v>
      </c>
      <c r="J371" s="47" cm="1">
        <f t="array" ref="J371">IF($I$2="Spa пакет",
(INDEX(GRID!$B$47:$DQ$57,MATCH(I$7,GRID!$A$47:$A$57,0),MATCH(1,($U$2=GRID!$B$31:$DQ$31)*(КАЛЕНДАРЬ!$AQ29=GRID!$B$33:$DQ$33),0))*GRID!$B$67)+GRID!$B$68*2,
ROUNDUP((INDEX(GRID!$B$47:$DQ$57,MATCH(I$7,GRID!$A$47:$A$57,0),MATCH(1,($U$2=GRID!$B$31:$DQ$31)*(КАЛЕНДАРЬ!$AQ29=GRID!$B$33:$DQ$33),0))*GRID!$B$67+GRID!$B$68*2)*(1-GRID!$B$69),0))</f>
        <v>25520</v>
      </c>
      <c r="K371" s="47" cm="1">
        <f t="array" ref="K371">IF($I$2="Spa пакет",
(INDEX(GRID!$B$34:$DQ$44,MATCH(K$7,GRID!$A$34:$A$44,0),MATCH(1,($U$2=GRID!$B$31:$DQ$31)*(КАЛЕНДАРЬ!$AQ29=GRID!$B$33:$DQ$33),0))*GRID!$B$67)+GRID!$B$68,
ROUNDUP((INDEX(GRID!$B$34:$DQ$44,MATCH(K$7,GRID!$A$34:$A$44,0),MATCH(1,($U$2=GRID!$B$31:$DQ$31)*(КАЛЕНДАРЬ!$AQ29=GRID!$B$33:$DQ$33),0))*GRID!$B$67+GRID!$B$68)*(1-GRID!$B$69),0))</f>
        <v>22040</v>
      </c>
      <c r="L371" s="47" cm="1">
        <f t="array" ref="L371">IF($I$2="Spa пакет",
(INDEX(GRID!$B$47:$DQ$57,MATCH(K$7,GRID!$A$47:$A$57,0),MATCH(1,($U$2=GRID!$B$31:$DQ$31)*(КАЛЕНДАРЬ!$AQ29=GRID!$B$33:$DQ$33),0))*GRID!$B$67)+GRID!$B$68*2,
ROUNDUP((INDEX(GRID!$B$47:$DQ$57,MATCH(K$7,GRID!$A$47:$A$57,0),MATCH(1,($U$2=GRID!$B$31:$DQ$31)*(КАЛЕНДАРЬ!$AQ29=GRID!$B$33:$DQ$33),0))*GRID!$B$67+GRID!$B$68*2)*(1-GRID!$B$69),0))</f>
        <v>26320</v>
      </c>
      <c r="M371" s="47" cm="1">
        <f t="array" ref="M371">IF($I$2="Spa пакет",
(INDEX(GRID!$B$34:$DQ$44,MATCH(M$7,GRID!$A$34:$A$44,0),MATCH(1,($U$2=GRID!$B$31:$DQ$31)*(КАЛЕНДАРЬ!$AQ29=GRID!$B$33:$DQ$33),0))*GRID!$B$67)+GRID!$B$68,
ROUNDUP((INDEX(GRID!$B$34:$DQ$44,MATCH(M$7,GRID!$A$34:$A$44,0),MATCH(1,($U$2=GRID!$B$31:$DQ$31)*(КАЛЕНДАРЬ!$AQ29=GRID!$B$33:$DQ$33),0))*GRID!$B$67+GRID!$B$68)*(1-GRID!$B$69),0))</f>
        <v>23480</v>
      </c>
      <c r="N371" s="47" cm="1">
        <f t="array" ref="N371">IF($I$2="Spa пакет",
(INDEX(GRID!$B$47:$DQ$57,MATCH(M$7,GRID!$A$47:$A$57,0),MATCH(1,($U$2=GRID!$B$31:$DQ$31)*(КАЛЕНДАРЬ!$AQ29=GRID!$B$33:$DQ$33),0))*GRID!$B$67)+GRID!$B$68*2,
ROUNDUP((INDEX(GRID!$B$47:$DQ$57,MATCH(M$7,GRID!$A$47:$A$57,0),MATCH(1,($U$2=GRID!$B$31:$DQ$31)*(КАЛЕНДАРЬ!$AQ29=GRID!$B$33:$DQ$33),0))*GRID!$B$67+GRID!$B$68*2)*(1-GRID!$B$69),0))</f>
        <v>27760</v>
      </c>
      <c r="O371" s="47" cm="1">
        <f t="array" ref="O371">IF($I$2="Spa пакет",
(INDEX(GRID!$B$34:$DQ$44,MATCH(O$7,GRID!$A$34:$A$44,0),MATCH(1,($U$2=GRID!$B$31:$DQ$31)*(КАЛЕНДАРЬ!$AQ29=GRID!$B$33:$DQ$33),0))*GRID!$B$67)+GRID!$B$68,
ROUNDUP((INDEX(GRID!$B$34:$DQ$44,MATCH(O$7,GRID!$A$34:$A$44,0),MATCH(1,($U$2=GRID!$B$31:$DQ$31)*(КАЛЕНДАРЬ!$AQ29=GRID!$B$33:$DQ$33),0))*GRID!$B$67+GRID!$B$68)*(1-GRID!$B$69),0))</f>
        <v>28920</v>
      </c>
      <c r="P371" s="47" cm="1">
        <f t="array" ref="P371">IF($I$2="Spa пакет",
(INDEX(GRID!$B$47:$DQ$57,MATCH(O$7,GRID!$A$47:$A$57,0),MATCH(1,($U$2=GRID!$B$31:$DQ$31)*(КАЛЕНДАРЬ!$AQ29=GRID!$B$33:$DQ$33),0))*GRID!$B$67)+GRID!$B$68*2,
ROUNDUP((INDEX(GRID!$B$47:$DQ$57,MATCH(O$7,GRID!$A$47:$A$57,0),MATCH(1,($U$2=GRID!$B$31:$DQ$31)*(КАЛЕНДАРЬ!$AQ29=GRID!$B$33:$DQ$33),0))*GRID!$B$67+GRID!$B$68*2)*(1-GRID!$B$69),0))</f>
        <v>33200</v>
      </c>
      <c r="Q371" s="47" cm="1">
        <f t="array" ref="Q371">IF($I$2="Spa пакет",
(INDEX(GRID!$B$34:$DQ$44,MATCH(Q$7,GRID!$A$34:$A$44,0),MATCH(1,($U$2=GRID!$B$31:$DQ$31)*(КАЛЕНДАРЬ!$AQ29=GRID!$B$33:$DQ$33),0))*GRID!$B$67)+GRID!$B$68,
ROUNDUP((INDEX(GRID!$B$34:$DQ$44,MATCH(Q$7,GRID!$A$34:$A$44,0),MATCH(1,($U$2=GRID!$B$31:$DQ$31)*(КАЛЕНДАРЬ!$AQ29=GRID!$B$33:$DQ$33),0))*GRID!$B$67+GRID!$B$68)*(1-GRID!$B$69),0))</f>
        <v>30520</v>
      </c>
      <c r="R371" s="47" cm="1">
        <f t="array" ref="R371">IF($I$2="Spa пакет",
(INDEX(GRID!$B$47:$DQ$57,MATCH(Q$7,GRID!$A$47:$A$57,0),MATCH(1,($U$2=GRID!$B$31:$DQ$31)*(КАЛЕНДАРЬ!$AQ29=GRID!$B$33:$DQ$33),0))*GRID!$B$67)+GRID!$B$68*2,
ROUNDUP((INDEX(GRID!$B$47:$DQ$57,MATCH(Q$7,GRID!$A$47:$A$57,0),MATCH(1,($U$2=GRID!$B$31:$DQ$31)*(КАЛЕНДАРЬ!$AQ29=GRID!$B$33:$DQ$33),0))*GRID!$B$67+GRID!$B$68*2)*(1-GRID!$B$69),0))</f>
        <v>34800</v>
      </c>
      <c r="S371" s="47" cm="1">
        <f t="array" ref="S371">IF($I$2="Spa пакет",
(INDEX(GRID!$B$34:$DQ$44,MATCH(S$7,GRID!$A$34:$A$44,0),MATCH(1,($U$2=GRID!$B$31:$DQ$31)*(КАЛЕНДАРЬ!$AQ29=GRID!$B$33:$DQ$33),0))*GRID!$B$67)+GRID!$B$68,
ROUNDUP((INDEX(GRID!$B$34:$DQ$44,MATCH(S$7,GRID!$A$34:$A$44,0),MATCH(1,($U$2=GRID!$B$31:$DQ$31)*(КАЛЕНДАРЬ!$AQ29=GRID!$B$33:$DQ$33),0))*GRID!$B$67+GRID!$B$68)*(1-GRID!$B$69),0))</f>
        <v>33240</v>
      </c>
      <c r="T371" s="47" cm="1">
        <f t="array" ref="T371">IF($I$2="Spa пакет",
(INDEX(GRID!$B$47:$DQ$57,MATCH(S$7,GRID!$A$47:$A$57,0),MATCH(1,($U$2=GRID!$B$31:$DQ$31)*(КАЛЕНДАРЬ!$AQ29=GRID!$B$33:$DQ$33),0))*GRID!$B$67)+GRID!$B$68*2,
ROUNDUP((INDEX(GRID!$B$47:$DQ$57,MATCH(S$7,GRID!$A$47:$A$57,0),MATCH(1,($U$2=GRID!$B$31:$DQ$31)*(КАЛЕНДАРЬ!$AQ29=GRID!$B$33:$DQ$33),0))*GRID!$B$67+GRID!$B$68*2)*(1-GRID!$B$69),0))</f>
        <v>37520</v>
      </c>
      <c r="U371" s="47" cm="1">
        <f t="array" ref="U371">IF($I$2="Spa пакет",
(INDEX(GRID!$B$34:$DQ$44,MATCH(U$7,GRID!$A$34:$A$44,0),MATCH(1,($U$2=GRID!$B$31:$DQ$31)*(КАЛЕНДАРЬ!$AQ29=GRID!$B$33:$DQ$33),0))*GRID!$B$67)+GRID!$B$68,
ROUNDUP((INDEX(GRID!$B$34:$DQ$44,MATCH(U$7,GRID!$A$34:$A$44,0),MATCH(1,($U$2=GRID!$B$31:$DQ$31)*(КАЛЕНДАРЬ!$AQ29=GRID!$B$33:$DQ$33),0))*GRID!$B$67+GRID!$B$68)*(1-GRID!$B$69),0))</f>
        <v>37880</v>
      </c>
      <c r="V371" s="47" cm="1">
        <f t="array" ref="V371">IF($I$2="Spa пакет",
(INDEX(GRID!$B$47:$DQ$57,MATCH(U$7,GRID!$A$47:$A$57,0),MATCH(1,($U$2=GRID!$B$31:$DQ$31)*(КАЛЕНДАРЬ!$AQ29=GRID!$B$33:$DQ$33),0))*GRID!$B$67)+GRID!$B$68*2,
ROUNDUP((INDEX(GRID!$B$47:$DQ$57,MATCH(U$7,GRID!$A$47:$A$57,0),MATCH(1,($U$2=GRID!$B$31:$DQ$31)*(КАЛЕНДАРЬ!$AQ29=GRID!$B$33:$DQ$33),0))*GRID!$B$67+GRID!$B$68*2)*(1-GRID!$B$69),0))</f>
        <v>42160</v>
      </c>
      <c r="W371" s="47" cm="1">
        <f t="array" ref="W371">IF($I$2="Spa пакет",
(INDEX(GRID!$B$34:$DQ$44,MATCH(W$7,GRID!$A$34:$A$44,0),MATCH(1,($U$2=GRID!$B$31:$DQ$31)*(КАЛЕНДАРЬ!$AQ29=GRID!$B$33:$DQ$33),0))*GRID!$B$67)+GRID!$B$68,
ROUNDUP((INDEX(GRID!$B$34:$DQ$44,MATCH(W$7,GRID!$A$34:$A$44,0),MATCH(1,($U$2=GRID!$B$31:$DQ$31)*(КАЛЕНДАРЬ!$AQ29=GRID!$B$33:$DQ$33),0))*GRID!$B$67+GRID!$B$68)*(1-GRID!$B$69),0))</f>
        <v>104760</v>
      </c>
      <c r="X371" s="47" cm="1">
        <f t="array" ref="X371">IF($I$2="Spa пакет",
(INDEX(GRID!$B$47:$DQ$57,MATCH(W$7,GRID!$A$47:$A$57,0),MATCH(1,($U$2=GRID!$B$31:$DQ$31)*(КАЛЕНДАРЬ!$AQ29=GRID!$B$33:$DQ$33),0))*GRID!$B$67)+GRID!$B$68*2,
ROUNDUP((INDEX(GRID!$B$47:$DQ$57,MATCH(W$7,GRID!$A$47:$A$57,0),MATCH(1,($U$2=GRID!$B$31:$DQ$31)*(КАЛЕНДАРЬ!$AQ29=GRID!$B$33:$DQ$33),0))*GRID!$B$67+GRID!$B$68*2)*(1-GRID!$B$69),0))</f>
        <v>109040</v>
      </c>
    </row>
    <row r="372" spans="1:24" ht="12" hidden="1" customHeight="1" x14ac:dyDescent="0.2">
      <c r="A372" s="117" t="s">
        <v>47</v>
      </c>
      <c r="B372" s="117">
        <v>27</v>
      </c>
      <c r="C372" s="47" cm="1">
        <f t="array" ref="C372">IF($I$2="Spa пакет",
(INDEX(GRID!$B$34:$DQ$44,MATCH(C$7,GRID!$A$34:$A$44,0),MATCH(1,($U$2=GRID!$B$31:$DQ$31)*(КАЛЕНДАРЬ!$AQ30=GRID!$B$33:$DQ$33),0))*GRID!$B$67)+GRID!$B$68,
ROUNDUP((INDEX(GRID!$B$34:$DQ$44,MATCH(C$7,GRID!$A$34:$A$44,0),MATCH(1,($U$2=GRID!$B$31:$DQ$31)*(КАЛЕНДАРЬ!$AQ30=GRID!$B$33:$DQ$33),0))*GRID!$B$67+GRID!$B$68)*(1-GRID!$B$69),0))</f>
        <v>18520</v>
      </c>
      <c r="D372" s="47" cm="1">
        <f t="array" ref="D372">IF($I$2="Spa пакет",
(INDEX(GRID!$B$47:$DQ$57,MATCH(C$7,GRID!$A$47:$A$57,0),MATCH(1,($U$2=GRID!$B$31:$DQ$31)*(КАЛЕНДАРЬ!$AQ30=GRID!$B$33:$DQ$33),0))*GRID!$B$67)+GRID!$B$68*2,
ROUNDUP((INDEX(GRID!$B$47:$DQ$57,MATCH(C$7,GRID!$A$47:$A$57,0),MATCH(1,($U$2=GRID!$B$31:$DQ$31)*(КАЛЕНДАРЬ!$AQ30=GRID!$B$33:$DQ$33),0))*GRID!$B$67+GRID!$B$68*2)*(1-GRID!$B$69),0))</f>
        <v>22800</v>
      </c>
      <c r="E372" s="47" cm="1">
        <f t="array" ref="E372">IF($I$2="Spa пакет",
(INDEX(GRID!$B$34:$DQ$44,MATCH(E$7,GRID!$A$34:$A$44,0),MATCH(1,($U$2=GRID!$B$31:$DQ$31)*(КАЛЕНДАРЬ!$AQ30=GRID!$B$33:$DQ$33),0))*GRID!$B$67)+GRID!$B$68,
ROUNDUP((INDEX(GRID!$B$34:$DQ$44,MATCH(E$7,GRID!$A$34:$A$44,0),MATCH(1,($U$2=GRID!$B$31:$DQ$31)*(КАЛЕНДАРЬ!$AQ30=GRID!$B$33:$DQ$33),0))*GRID!$B$67+GRID!$B$68)*(1-GRID!$B$69),0))</f>
        <v>19960</v>
      </c>
      <c r="F372" s="47" cm="1">
        <f t="array" ref="F372">IF($I$2="Spa пакет",
(INDEX(GRID!$B$47:$DQ$57,MATCH(E$7,GRID!$A$47:$A$57,0),MATCH(1,($U$2=GRID!$B$31:$DQ$31)*(КАЛЕНДАРЬ!$AQ30=GRID!$B$33:$DQ$33),0))*GRID!$B$67)+GRID!$B$68*2,
ROUNDUP((INDEX(GRID!$B$47:$DQ$57,MATCH(E$7,GRID!$A$47:$A$57,0),MATCH(1,($U$2=GRID!$B$31:$DQ$31)*(КАЛЕНДАРЬ!$AQ30=GRID!$B$33:$DQ$33),0))*GRID!$B$67+GRID!$B$68*2)*(1-GRID!$B$69),0))</f>
        <v>24240</v>
      </c>
      <c r="G372" s="47" cm="1">
        <f t="array" ref="G372">IF($I$2="Spa пакет",
(INDEX(GRID!$B$34:$DQ$44,MATCH(G$7,GRID!$A$34:$A$44,0),MATCH(1,($U$2=GRID!$B$31:$DQ$31)*(КАЛЕНДАРЬ!$AQ30=GRID!$B$33:$DQ$33),0))*GRID!$B$67)+GRID!$B$68,
ROUNDUP((INDEX(GRID!$B$34:$DQ$44,MATCH(G$7,GRID!$A$34:$A$44,0),MATCH(1,($U$2=GRID!$B$31:$DQ$31)*(КАЛЕНДАРЬ!$AQ30=GRID!$B$33:$DQ$33),0))*GRID!$B$67+GRID!$B$68)*(1-GRID!$B$69),0))</f>
        <v>20760</v>
      </c>
      <c r="H372" s="47" cm="1">
        <f t="array" ref="H372">IF($I$2="Spa пакет",
(INDEX(GRID!$B$47:$DQ$57,MATCH(G$7,GRID!$A$47:$A$57,0),MATCH(1,($U$2=GRID!$B$31:$DQ$31)*(КАЛЕНДАРЬ!$AQ30=GRID!$B$33:$DQ$33),0))*GRID!$B$67)+GRID!$B$68*2,
ROUNDUP((INDEX(GRID!$B$47:$DQ$57,MATCH(G$7,GRID!$A$47:$A$57,0),MATCH(1,($U$2=GRID!$B$31:$DQ$31)*(КАЛЕНДАРЬ!$AQ30=GRID!$B$33:$DQ$33),0))*GRID!$B$67+GRID!$B$68*2)*(1-GRID!$B$69),0))</f>
        <v>25040</v>
      </c>
      <c r="I372" s="47" cm="1">
        <f t="array" ref="I372">IF($I$2="Spa пакет",
(INDEX(GRID!$B$34:$DQ$44,MATCH(I$7,GRID!$A$34:$A$44,0),MATCH(1,($U$2=GRID!$B$31:$DQ$31)*(КАЛЕНДАРЬ!$AQ30=GRID!$B$33:$DQ$33),0))*GRID!$B$67)+GRID!$B$68,
ROUNDUP((INDEX(GRID!$B$34:$DQ$44,MATCH(I$7,GRID!$A$34:$A$44,0),MATCH(1,($U$2=GRID!$B$31:$DQ$31)*(КАЛЕНДАРЬ!$AQ30=GRID!$B$33:$DQ$33),0))*GRID!$B$67+GRID!$B$68)*(1-GRID!$B$69),0))</f>
        <v>22200</v>
      </c>
      <c r="J372" s="47" cm="1">
        <f t="array" ref="J372">IF($I$2="Spa пакет",
(INDEX(GRID!$B$47:$DQ$57,MATCH(I$7,GRID!$A$47:$A$57,0),MATCH(1,($U$2=GRID!$B$31:$DQ$31)*(КАЛЕНДАРЬ!$AQ30=GRID!$B$33:$DQ$33),0))*GRID!$B$67)+GRID!$B$68*2,
ROUNDUP((INDEX(GRID!$B$47:$DQ$57,MATCH(I$7,GRID!$A$47:$A$57,0),MATCH(1,($U$2=GRID!$B$31:$DQ$31)*(КАЛЕНДАРЬ!$AQ30=GRID!$B$33:$DQ$33),0))*GRID!$B$67+GRID!$B$68*2)*(1-GRID!$B$69),0))</f>
        <v>26480</v>
      </c>
      <c r="K372" s="47" cm="1">
        <f t="array" ref="K372">IF($I$2="Spa пакет",
(INDEX(GRID!$B$34:$DQ$44,MATCH(K$7,GRID!$A$34:$A$44,0),MATCH(1,($U$2=GRID!$B$31:$DQ$31)*(КАЛЕНДАРЬ!$AQ30=GRID!$B$33:$DQ$33),0))*GRID!$B$67)+GRID!$B$68,
ROUNDUP((INDEX(GRID!$B$34:$DQ$44,MATCH(K$7,GRID!$A$34:$A$44,0),MATCH(1,($U$2=GRID!$B$31:$DQ$31)*(КАЛЕНДАРЬ!$AQ30=GRID!$B$33:$DQ$33),0))*GRID!$B$67+GRID!$B$68)*(1-GRID!$B$69),0))</f>
        <v>23000</v>
      </c>
      <c r="L372" s="47" cm="1">
        <f t="array" ref="L372">IF($I$2="Spa пакет",
(INDEX(GRID!$B$47:$DQ$57,MATCH(K$7,GRID!$A$47:$A$57,0),MATCH(1,($U$2=GRID!$B$31:$DQ$31)*(КАЛЕНДАРЬ!$AQ30=GRID!$B$33:$DQ$33),0))*GRID!$B$67)+GRID!$B$68*2,
ROUNDUP((INDEX(GRID!$B$47:$DQ$57,MATCH(K$7,GRID!$A$47:$A$57,0),MATCH(1,($U$2=GRID!$B$31:$DQ$31)*(КАЛЕНДАРЬ!$AQ30=GRID!$B$33:$DQ$33),0))*GRID!$B$67+GRID!$B$68*2)*(1-GRID!$B$69),0))</f>
        <v>27280</v>
      </c>
      <c r="M372" s="47" cm="1">
        <f t="array" ref="M372">IF($I$2="Spa пакет",
(INDEX(GRID!$B$34:$DQ$44,MATCH(M$7,GRID!$A$34:$A$44,0),MATCH(1,($U$2=GRID!$B$31:$DQ$31)*(КАЛЕНДАРЬ!$AQ30=GRID!$B$33:$DQ$33),0))*GRID!$B$67)+GRID!$B$68,
ROUNDUP((INDEX(GRID!$B$34:$DQ$44,MATCH(M$7,GRID!$A$34:$A$44,0),MATCH(1,($U$2=GRID!$B$31:$DQ$31)*(КАЛЕНДАРЬ!$AQ30=GRID!$B$33:$DQ$33),0))*GRID!$B$67+GRID!$B$68)*(1-GRID!$B$69),0))</f>
        <v>24440</v>
      </c>
      <c r="N372" s="47" cm="1">
        <f t="array" ref="N372">IF($I$2="Spa пакет",
(INDEX(GRID!$B$47:$DQ$57,MATCH(M$7,GRID!$A$47:$A$57,0),MATCH(1,($U$2=GRID!$B$31:$DQ$31)*(КАЛЕНДАРЬ!$AQ30=GRID!$B$33:$DQ$33),0))*GRID!$B$67)+GRID!$B$68*2,
ROUNDUP((INDEX(GRID!$B$47:$DQ$57,MATCH(M$7,GRID!$A$47:$A$57,0),MATCH(1,($U$2=GRID!$B$31:$DQ$31)*(КАЛЕНДАРЬ!$AQ30=GRID!$B$33:$DQ$33),0))*GRID!$B$67+GRID!$B$68*2)*(1-GRID!$B$69),0))</f>
        <v>28720</v>
      </c>
      <c r="O372" s="47" cm="1">
        <f t="array" ref="O372">IF($I$2="Spa пакет",
(INDEX(GRID!$B$34:$DQ$44,MATCH(O$7,GRID!$A$34:$A$44,0),MATCH(1,($U$2=GRID!$B$31:$DQ$31)*(КАЛЕНДАРЬ!$AQ30=GRID!$B$33:$DQ$33),0))*GRID!$B$67)+GRID!$B$68,
ROUNDUP((INDEX(GRID!$B$34:$DQ$44,MATCH(O$7,GRID!$A$34:$A$44,0),MATCH(1,($U$2=GRID!$B$31:$DQ$31)*(КАЛЕНДАРЬ!$AQ30=GRID!$B$33:$DQ$33),0))*GRID!$B$67+GRID!$B$68)*(1-GRID!$B$69),0))</f>
        <v>29960</v>
      </c>
      <c r="P372" s="47" cm="1">
        <f t="array" ref="P372">IF($I$2="Spa пакет",
(INDEX(GRID!$B$47:$DQ$57,MATCH(O$7,GRID!$A$47:$A$57,0),MATCH(1,($U$2=GRID!$B$31:$DQ$31)*(КАЛЕНДАРЬ!$AQ30=GRID!$B$33:$DQ$33),0))*GRID!$B$67)+GRID!$B$68*2,
ROUNDUP((INDEX(GRID!$B$47:$DQ$57,MATCH(O$7,GRID!$A$47:$A$57,0),MATCH(1,($U$2=GRID!$B$31:$DQ$31)*(КАЛЕНДАРЬ!$AQ30=GRID!$B$33:$DQ$33),0))*GRID!$B$67+GRID!$B$68*2)*(1-GRID!$B$69),0))</f>
        <v>34240</v>
      </c>
      <c r="Q372" s="47" cm="1">
        <f t="array" ref="Q372">IF($I$2="Spa пакет",
(INDEX(GRID!$B$34:$DQ$44,MATCH(Q$7,GRID!$A$34:$A$44,0),MATCH(1,($U$2=GRID!$B$31:$DQ$31)*(КАЛЕНДАРЬ!$AQ30=GRID!$B$33:$DQ$33),0))*GRID!$B$67)+GRID!$B$68,
ROUNDUP((INDEX(GRID!$B$34:$DQ$44,MATCH(Q$7,GRID!$A$34:$A$44,0),MATCH(1,($U$2=GRID!$B$31:$DQ$31)*(КАЛЕНДАРЬ!$AQ30=GRID!$B$33:$DQ$33),0))*GRID!$B$67+GRID!$B$68)*(1-GRID!$B$69),0))</f>
        <v>31560</v>
      </c>
      <c r="R372" s="47" cm="1">
        <f t="array" ref="R372">IF($I$2="Spa пакет",
(INDEX(GRID!$B$47:$DQ$57,MATCH(Q$7,GRID!$A$47:$A$57,0),MATCH(1,($U$2=GRID!$B$31:$DQ$31)*(КАЛЕНДАРЬ!$AQ30=GRID!$B$33:$DQ$33),0))*GRID!$B$67)+GRID!$B$68*2,
ROUNDUP((INDEX(GRID!$B$47:$DQ$57,MATCH(Q$7,GRID!$A$47:$A$57,0),MATCH(1,($U$2=GRID!$B$31:$DQ$31)*(КАЛЕНДАРЬ!$AQ30=GRID!$B$33:$DQ$33),0))*GRID!$B$67+GRID!$B$68*2)*(1-GRID!$B$69),0))</f>
        <v>35840</v>
      </c>
      <c r="S372" s="47" cm="1">
        <f t="array" ref="S372">IF($I$2="Spa пакет",
(INDEX(GRID!$B$34:$DQ$44,MATCH(S$7,GRID!$A$34:$A$44,0),MATCH(1,($U$2=GRID!$B$31:$DQ$31)*(КАЛЕНДАРЬ!$AQ30=GRID!$B$33:$DQ$33),0))*GRID!$B$67)+GRID!$B$68,
ROUNDUP((INDEX(GRID!$B$34:$DQ$44,MATCH(S$7,GRID!$A$34:$A$44,0),MATCH(1,($U$2=GRID!$B$31:$DQ$31)*(КАЛЕНДАРЬ!$AQ30=GRID!$B$33:$DQ$33),0))*GRID!$B$67+GRID!$B$68)*(1-GRID!$B$69),0))</f>
        <v>34360</v>
      </c>
      <c r="T372" s="47" cm="1">
        <f t="array" ref="T372">IF($I$2="Spa пакет",
(INDEX(GRID!$B$47:$DQ$57,MATCH(S$7,GRID!$A$47:$A$57,0),MATCH(1,($U$2=GRID!$B$31:$DQ$31)*(КАЛЕНДАРЬ!$AQ30=GRID!$B$33:$DQ$33),0))*GRID!$B$67)+GRID!$B$68*2,
ROUNDUP((INDEX(GRID!$B$47:$DQ$57,MATCH(S$7,GRID!$A$47:$A$57,0),MATCH(1,($U$2=GRID!$B$31:$DQ$31)*(КАЛЕНДАРЬ!$AQ30=GRID!$B$33:$DQ$33),0))*GRID!$B$67+GRID!$B$68*2)*(1-GRID!$B$69),0))</f>
        <v>38640</v>
      </c>
      <c r="U372" s="47" cm="1">
        <f t="array" ref="U372">IF($I$2="Spa пакет",
(INDEX(GRID!$B$34:$DQ$44,MATCH(U$7,GRID!$A$34:$A$44,0),MATCH(1,($U$2=GRID!$B$31:$DQ$31)*(КАЛЕНДАРЬ!$AQ30=GRID!$B$33:$DQ$33),0))*GRID!$B$67)+GRID!$B$68,
ROUNDUP((INDEX(GRID!$B$34:$DQ$44,MATCH(U$7,GRID!$A$34:$A$44,0),MATCH(1,($U$2=GRID!$B$31:$DQ$31)*(КАЛЕНДАРЬ!$AQ30=GRID!$B$33:$DQ$33),0))*GRID!$B$67+GRID!$B$68)*(1-GRID!$B$69),0))</f>
        <v>39080</v>
      </c>
      <c r="V372" s="47" cm="1">
        <f t="array" ref="V372">IF($I$2="Spa пакет",
(INDEX(GRID!$B$47:$DQ$57,MATCH(U$7,GRID!$A$47:$A$57,0),MATCH(1,($U$2=GRID!$B$31:$DQ$31)*(КАЛЕНДАРЬ!$AQ30=GRID!$B$33:$DQ$33),0))*GRID!$B$67)+GRID!$B$68*2,
ROUNDUP((INDEX(GRID!$B$47:$DQ$57,MATCH(U$7,GRID!$A$47:$A$57,0),MATCH(1,($U$2=GRID!$B$31:$DQ$31)*(КАЛЕНДАРЬ!$AQ30=GRID!$B$33:$DQ$33),0))*GRID!$B$67+GRID!$B$68*2)*(1-GRID!$B$69),0))</f>
        <v>43360</v>
      </c>
      <c r="W372" s="47" cm="1">
        <f t="array" ref="W372">IF($I$2="Spa пакет",
(INDEX(GRID!$B$34:$DQ$44,MATCH(W$7,GRID!$A$34:$A$44,0),MATCH(1,($U$2=GRID!$B$31:$DQ$31)*(КАЛЕНДАРЬ!$AQ30=GRID!$B$33:$DQ$33),0))*GRID!$B$67)+GRID!$B$68,
ROUNDUP((INDEX(GRID!$B$34:$DQ$44,MATCH(W$7,GRID!$A$34:$A$44,0),MATCH(1,($U$2=GRID!$B$31:$DQ$31)*(КАЛЕНДАРЬ!$AQ30=GRID!$B$33:$DQ$33),0))*GRID!$B$67+GRID!$B$68)*(1-GRID!$B$69),0))</f>
        <v>109640</v>
      </c>
      <c r="X372" s="47" cm="1">
        <f t="array" ref="X372">IF($I$2="Spa пакет",
(INDEX(GRID!$B$47:$DQ$57,MATCH(W$7,GRID!$A$47:$A$57,0),MATCH(1,($U$2=GRID!$B$31:$DQ$31)*(КАЛЕНДАРЬ!$AQ30=GRID!$B$33:$DQ$33),0))*GRID!$B$67)+GRID!$B$68*2,
ROUNDUP((INDEX(GRID!$B$47:$DQ$57,MATCH(W$7,GRID!$A$47:$A$57,0),MATCH(1,($U$2=GRID!$B$31:$DQ$31)*(КАЛЕНДАРЬ!$AQ30=GRID!$B$33:$DQ$33),0))*GRID!$B$67+GRID!$B$68*2)*(1-GRID!$B$69),0))</f>
        <v>113920</v>
      </c>
    </row>
    <row r="373" spans="1:24" ht="12" hidden="1" customHeight="1" x14ac:dyDescent="0.2">
      <c r="A373" s="117" t="s">
        <v>48</v>
      </c>
      <c r="B373" s="117">
        <v>28</v>
      </c>
      <c r="C373" s="47" cm="1">
        <f t="array" ref="C373">IF($I$2="Spa пакет",
(INDEX(GRID!$B$34:$DQ$44,MATCH(C$7,GRID!$A$34:$A$44,0),MATCH(1,($U$2=GRID!$B$31:$DQ$31)*(КАЛЕНДАРЬ!$AQ31=GRID!$B$33:$DQ$33),0))*GRID!$B$67)+GRID!$B$68,
ROUNDUP((INDEX(GRID!$B$34:$DQ$44,MATCH(C$7,GRID!$A$34:$A$44,0),MATCH(1,($U$2=GRID!$B$31:$DQ$31)*(КАЛЕНДАРЬ!$AQ31=GRID!$B$33:$DQ$33),0))*GRID!$B$67+GRID!$B$68)*(1-GRID!$B$69),0))</f>
        <v>18520</v>
      </c>
      <c r="D373" s="47" cm="1">
        <f t="array" ref="D373">IF($I$2="Spa пакет",
(INDEX(GRID!$B$47:$DQ$57,MATCH(C$7,GRID!$A$47:$A$57,0),MATCH(1,($U$2=GRID!$B$31:$DQ$31)*(КАЛЕНДАРЬ!$AQ31=GRID!$B$33:$DQ$33),0))*GRID!$B$67)+GRID!$B$68*2,
ROUNDUP((INDEX(GRID!$B$47:$DQ$57,MATCH(C$7,GRID!$A$47:$A$57,0),MATCH(1,($U$2=GRID!$B$31:$DQ$31)*(КАЛЕНДАРЬ!$AQ31=GRID!$B$33:$DQ$33),0))*GRID!$B$67+GRID!$B$68*2)*(1-GRID!$B$69),0))</f>
        <v>22800</v>
      </c>
      <c r="E373" s="47" cm="1">
        <f t="array" ref="E373">IF($I$2="Spa пакет",
(INDEX(GRID!$B$34:$DQ$44,MATCH(E$7,GRID!$A$34:$A$44,0),MATCH(1,($U$2=GRID!$B$31:$DQ$31)*(КАЛЕНДАРЬ!$AQ31=GRID!$B$33:$DQ$33),0))*GRID!$B$67)+GRID!$B$68,
ROUNDUP((INDEX(GRID!$B$34:$DQ$44,MATCH(E$7,GRID!$A$34:$A$44,0),MATCH(1,($U$2=GRID!$B$31:$DQ$31)*(КАЛЕНДАРЬ!$AQ31=GRID!$B$33:$DQ$33),0))*GRID!$B$67+GRID!$B$68)*(1-GRID!$B$69),0))</f>
        <v>19960</v>
      </c>
      <c r="F373" s="47" cm="1">
        <f t="array" ref="F373">IF($I$2="Spa пакет",
(INDEX(GRID!$B$47:$DQ$57,MATCH(E$7,GRID!$A$47:$A$57,0),MATCH(1,($U$2=GRID!$B$31:$DQ$31)*(КАЛЕНДАРЬ!$AQ31=GRID!$B$33:$DQ$33),0))*GRID!$B$67)+GRID!$B$68*2,
ROUNDUP((INDEX(GRID!$B$47:$DQ$57,MATCH(E$7,GRID!$A$47:$A$57,0),MATCH(1,($U$2=GRID!$B$31:$DQ$31)*(КАЛЕНДАРЬ!$AQ31=GRID!$B$33:$DQ$33),0))*GRID!$B$67+GRID!$B$68*2)*(1-GRID!$B$69),0))</f>
        <v>24240</v>
      </c>
      <c r="G373" s="47" cm="1">
        <f t="array" ref="G373">IF($I$2="Spa пакет",
(INDEX(GRID!$B$34:$DQ$44,MATCH(G$7,GRID!$A$34:$A$44,0),MATCH(1,($U$2=GRID!$B$31:$DQ$31)*(КАЛЕНДАРЬ!$AQ31=GRID!$B$33:$DQ$33),0))*GRID!$B$67)+GRID!$B$68,
ROUNDUP((INDEX(GRID!$B$34:$DQ$44,MATCH(G$7,GRID!$A$34:$A$44,0),MATCH(1,($U$2=GRID!$B$31:$DQ$31)*(КАЛЕНДАРЬ!$AQ31=GRID!$B$33:$DQ$33),0))*GRID!$B$67+GRID!$B$68)*(1-GRID!$B$69),0))</f>
        <v>20760</v>
      </c>
      <c r="H373" s="47" cm="1">
        <f t="array" ref="H373">IF($I$2="Spa пакет",
(INDEX(GRID!$B$47:$DQ$57,MATCH(G$7,GRID!$A$47:$A$57,0),MATCH(1,($U$2=GRID!$B$31:$DQ$31)*(КАЛЕНДАРЬ!$AQ31=GRID!$B$33:$DQ$33),0))*GRID!$B$67)+GRID!$B$68*2,
ROUNDUP((INDEX(GRID!$B$47:$DQ$57,MATCH(G$7,GRID!$A$47:$A$57,0),MATCH(1,($U$2=GRID!$B$31:$DQ$31)*(КАЛЕНДАРЬ!$AQ31=GRID!$B$33:$DQ$33),0))*GRID!$B$67+GRID!$B$68*2)*(1-GRID!$B$69),0))</f>
        <v>25040</v>
      </c>
      <c r="I373" s="47" cm="1">
        <f t="array" ref="I373">IF($I$2="Spa пакет",
(INDEX(GRID!$B$34:$DQ$44,MATCH(I$7,GRID!$A$34:$A$44,0),MATCH(1,($U$2=GRID!$B$31:$DQ$31)*(КАЛЕНДАРЬ!$AQ31=GRID!$B$33:$DQ$33),0))*GRID!$B$67)+GRID!$B$68,
ROUNDUP((INDEX(GRID!$B$34:$DQ$44,MATCH(I$7,GRID!$A$34:$A$44,0),MATCH(1,($U$2=GRID!$B$31:$DQ$31)*(КАЛЕНДАРЬ!$AQ31=GRID!$B$33:$DQ$33),0))*GRID!$B$67+GRID!$B$68)*(1-GRID!$B$69),0))</f>
        <v>22200</v>
      </c>
      <c r="J373" s="47" cm="1">
        <f t="array" ref="J373">IF($I$2="Spa пакет",
(INDEX(GRID!$B$47:$DQ$57,MATCH(I$7,GRID!$A$47:$A$57,0),MATCH(1,($U$2=GRID!$B$31:$DQ$31)*(КАЛЕНДАРЬ!$AQ31=GRID!$B$33:$DQ$33),0))*GRID!$B$67)+GRID!$B$68*2,
ROUNDUP((INDEX(GRID!$B$47:$DQ$57,MATCH(I$7,GRID!$A$47:$A$57,0),MATCH(1,($U$2=GRID!$B$31:$DQ$31)*(КАЛЕНДАРЬ!$AQ31=GRID!$B$33:$DQ$33),0))*GRID!$B$67+GRID!$B$68*2)*(1-GRID!$B$69),0))</f>
        <v>26480</v>
      </c>
      <c r="K373" s="47" cm="1">
        <f t="array" ref="K373">IF($I$2="Spa пакет",
(INDEX(GRID!$B$34:$DQ$44,MATCH(K$7,GRID!$A$34:$A$44,0),MATCH(1,($U$2=GRID!$B$31:$DQ$31)*(КАЛЕНДАРЬ!$AQ31=GRID!$B$33:$DQ$33),0))*GRID!$B$67)+GRID!$B$68,
ROUNDUP((INDEX(GRID!$B$34:$DQ$44,MATCH(K$7,GRID!$A$34:$A$44,0),MATCH(1,($U$2=GRID!$B$31:$DQ$31)*(КАЛЕНДАРЬ!$AQ31=GRID!$B$33:$DQ$33),0))*GRID!$B$67+GRID!$B$68)*(1-GRID!$B$69),0))</f>
        <v>23000</v>
      </c>
      <c r="L373" s="47" cm="1">
        <f t="array" ref="L373">IF($I$2="Spa пакет",
(INDEX(GRID!$B$47:$DQ$57,MATCH(K$7,GRID!$A$47:$A$57,0),MATCH(1,($U$2=GRID!$B$31:$DQ$31)*(КАЛЕНДАРЬ!$AQ31=GRID!$B$33:$DQ$33),0))*GRID!$B$67)+GRID!$B$68*2,
ROUNDUP((INDEX(GRID!$B$47:$DQ$57,MATCH(K$7,GRID!$A$47:$A$57,0),MATCH(1,($U$2=GRID!$B$31:$DQ$31)*(КАЛЕНДАРЬ!$AQ31=GRID!$B$33:$DQ$33),0))*GRID!$B$67+GRID!$B$68*2)*(1-GRID!$B$69),0))</f>
        <v>27280</v>
      </c>
      <c r="M373" s="47" cm="1">
        <f t="array" ref="M373">IF($I$2="Spa пакет",
(INDEX(GRID!$B$34:$DQ$44,MATCH(M$7,GRID!$A$34:$A$44,0),MATCH(1,($U$2=GRID!$B$31:$DQ$31)*(КАЛЕНДАРЬ!$AQ31=GRID!$B$33:$DQ$33),0))*GRID!$B$67)+GRID!$B$68,
ROUNDUP((INDEX(GRID!$B$34:$DQ$44,MATCH(M$7,GRID!$A$34:$A$44,0),MATCH(1,($U$2=GRID!$B$31:$DQ$31)*(КАЛЕНДАРЬ!$AQ31=GRID!$B$33:$DQ$33),0))*GRID!$B$67+GRID!$B$68)*(1-GRID!$B$69),0))</f>
        <v>24440</v>
      </c>
      <c r="N373" s="47" cm="1">
        <f t="array" ref="N373">IF($I$2="Spa пакет",
(INDEX(GRID!$B$47:$DQ$57,MATCH(M$7,GRID!$A$47:$A$57,0),MATCH(1,($U$2=GRID!$B$31:$DQ$31)*(КАЛЕНДАРЬ!$AQ31=GRID!$B$33:$DQ$33),0))*GRID!$B$67)+GRID!$B$68*2,
ROUNDUP((INDEX(GRID!$B$47:$DQ$57,MATCH(M$7,GRID!$A$47:$A$57,0),MATCH(1,($U$2=GRID!$B$31:$DQ$31)*(КАЛЕНДАРЬ!$AQ31=GRID!$B$33:$DQ$33),0))*GRID!$B$67+GRID!$B$68*2)*(1-GRID!$B$69),0))</f>
        <v>28720</v>
      </c>
      <c r="O373" s="47" cm="1">
        <f t="array" ref="O373">IF($I$2="Spa пакет",
(INDEX(GRID!$B$34:$DQ$44,MATCH(O$7,GRID!$A$34:$A$44,0),MATCH(1,($U$2=GRID!$B$31:$DQ$31)*(КАЛЕНДАРЬ!$AQ31=GRID!$B$33:$DQ$33),0))*GRID!$B$67)+GRID!$B$68,
ROUNDUP((INDEX(GRID!$B$34:$DQ$44,MATCH(O$7,GRID!$A$34:$A$44,0),MATCH(1,($U$2=GRID!$B$31:$DQ$31)*(КАЛЕНДАРЬ!$AQ31=GRID!$B$33:$DQ$33),0))*GRID!$B$67+GRID!$B$68)*(1-GRID!$B$69),0))</f>
        <v>29960</v>
      </c>
      <c r="P373" s="47" cm="1">
        <f t="array" ref="P373">IF($I$2="Spa пакет",
(INDEX(GRID!$B$47:$DQ$57,MATCH(O$7,GRID!$A$47:$A$57,0),MATCH(1,($U$2=GRID!$B$31:$DQ$31)*(КАЛЕНДАРЬ!$AQ31=GRID!$B$33:$DQ$33),0))*GRID!$B$67)+GRID!$B$68*2,
ROUNDUP((INDEX(GRID!$B$47:$DQ$57,MATCH(O$7,GRID!$A$47:$A$57,0),MATCH(1,($U$2=GRID!$B$31:$DQ$31)*(КАЛЕНДАРЬ!$AQ31=GRID!$B$33:$DQ$33),0))*GRID!$B$67+GRID!$B$68*2)*(1-GRID!$B$69),0))</f>
        <v>34240</v>
      </c>
      <c r="Q373" s="47" cm="1">
        <f t="array" ref="Q373">IF($I$2="Spa пакет",
(INDEX(GRID!$B$34:$DQ$44,MATCH(Q$7,GRID!$A$34:$A$44,0),MATCH(1,($U$2=GRID!$B$31:$DQ$31)*(КАЛЕНДАРЬ!$AQ31=GRID!$B$33:$DQ$33),0))*GRID!$B$67)+GRID!$B$68,
ROUNDUP((INDEX(GRID!$B$34:$DQ$44,MATCH(Q$7,GRID!$A$34:$A$44,0),MATCH(1,($U$2=GRID!$B$31:$DQ$31)*(КАЛЕНДАРЬ!$AQ31=GRID!$B$33:$DQ$33),0))*GRID!$B$67+GRID!$B$68)*(1-GRID!$B$69),0))</f>
        <v>31560</v>
      </c>
      <c r="R373" s="47" cm="1">
        <f t="array" ref="R373">IF($I$2="Spa пакет",
(INDEX(GRID!$B$47:$DQ$57,MATCH(Q$7,GRID!$A$47:$A$57,0),MATCH(1,($U$2=GRID!$B$31:$DQ$31)*(КАЛЕНДАРЬ!$AQ31=GRID!$B$33:$DQ$33),0))*GRID!$B$67)+GRID!$B$68*2,
ROUNDUP((INDEX(GRID!$B$47:$DQ$57,MATCH(Q$7,GRID!$A$47:$A$57,0),MATCH(1,($U$2=GRID!$B$31:$DQ$31)*(КАЛЕНДАРЬ!$AQ31=GRID!$B$33:$DQ$33),0))*GRID!$B$67+GRID!$B$68*2)*(1-GRID!$B$69),0))</f>
        <v>35840</v>
      </c>
      <c r="S373" s="47" cm="1">
        <f t="array" ref="S373">IF($I$2="Spa пакет",
(INDEX(GRID!$B$34:$DQ$44,MATCH(S$7,GRID!$A$34:$A$44,0),MATCH(1,($U$2=GRID!$B$31:$DQ$31)*(КАЛЕНДАРЬ!$AQ31=GRID!$B$33:$DQ$33),0))*GRID!$B$67)+GRID!$B$68,
ROUNDUP((INDEX(GRID!$B$34:$DQ$44,MATCH(S$7,GRID!$A$34:$A$44,0),MATCH(1,($U$2=GRID!$B$31:$DQ$31)*(КАЛЕНДАРЬ!$AQ31=GRID!$B$33:$DQ$33),0))*GRID!$B$67+GRID!$B$68)*(1-GRID!$B$69),0))</f>
        <v>34360</v>
      </c>
      <c r="T373" s="47" cm="1">
        <f t="array" ref="T373">IF($I$2="Spa пакет",
(INDEX(GRID!$B$47:$DQ$57,MATCH(S$7,GRID!$A$47:$A$57,0),MATCH(1,($U$2=GRID!$B$31:$DQ$31)*(КАЛЕНДАРЬ!$AQ31=GRID!$B$33:$DQ$33),0))*GRID!$B$67)+GRID!$B$68*2,
ROUNDUP((INDEX(GRID!$B$47:$DQ$57,MATCH(S$7,GRID!$A$47:$A$57,0),MATCH(1,($U$2=GRID!$B$31:$DQ$31)*(КАЛЕНДАРЬ!$AQ31=GRID!$B$33:$DQ$33),0))*GRID!$B$67+GRID!$B$68*2)*(1-GRID!$B$69),0))</f>
        <v>38640</v>
      </c>
      <c r="U373" s="47" cm="1">
        <f t="array" ref="U373">IF($I$2="Spa пакет",
(INDEX(GRID!$B$34:$DQ$44,MATCH(U$7,GRID!$A$34:$A$44,0),MATCH(1,($U$2=GRID!$B$31:$DQ$31)*(КАЛЕНДАРЬ!$AQ31=GRID!$B$33:$DQ$33),0))*GRID!$B$67)+GRID!$B$68,
ROUNDUP((INDEX(GRID!$B$34:$DQ$44,MATCH(U$7,GRID!$A$34:$A$44,0),MATCH(1,($U$2=GRID!$B$31:$DQ$31)*(КАЛЕНДАРЬ!$AQ31=GRID!$B$33:$DQ$33),0))*GRID!$B$67+GRID!$B$68)*(1-GRID!$B$69),0))</f>
        <v>39080</v>
      </c>
      <c r="V373" s="47" cm="1">
        <f t="array" ref="V373">IF($I$2="Spa пакет",
(INDEX(GRID!$B$47:$DQ$57,MATCH(U$7,GRID!$A$47:$A$57,0),MATCH(1,($U$2=GRID!$B$31:$DQ$31)*(КАЛЕНДАРЬ!$AQ31=GRID!$B$33:$DQ$33),0))*GRID!$B$67)+GRID!$B$68*2,
ROUNDUP((INDEX(GRID!$B$47:$DQ$57,MATCH(U$7,GRID!$A$47:$A$57,0),MATCH(1,($U$2=GRID!$B$31:$DQ$31)*(КАЛЕНДАРЬ!$AQ31=GRID!$B$33:$DQ$33),0))*GRID!$B$67+GRID!$B$68*2)*(1-GRID!$B$69),0))</f>
        <v>43360</v>
      </c>
      <c r="W373" s="47" cm="1">
        <f t="array" ref="W373">IF($I$2="Spa пакет",
(INDEX(GRID!$B$34:$DQ$44,MATCH(W$7,GRID!$A$34:$A$44,0),MATCH(1,($U$2=GRID!$B$31:$DQ$31)*(КАЛЕНДАРЬ!$AQ31=GRID!$B$33:$DQ$33),0))*GRID!$B$67)+GRID!$B$68,
ROUNDUP((INDEX(GRID!$B$34:$DQ$44,MATCH(W$7,GRID!$A$34:$A$44,0),MATCH(1,($U$2=GRID!$B$31:$DQ$31)*(КАЛЕНДАРЬ!$AQ31=GRID!$B$33:$DQ$33),0))*GRID!$B$67+GRID!$B$68)*(1-GRID!$B$69),0))</f>
        <v>109640</v>
      </c>
      <c r="X373" s="47" cm="1">
        <f t="array" ref="X373">IF($I$2="Spa пакет",
(INDEX(GRID!$B$47:$DQ$57,MATCH(W$7,GRID!$A$47:$A$57,0),MATCH(1,($U$2=GRID!$B$31:$DQ$31)*(КАЛЕНДАРЬ!$AQ31=GRID!$B$33:$DQ$33),0))*GRID!$B$67)+GRID!$B$68*2,
ROUNDUP((INDEX(GRID!$B$47:$DQ$57,MATCH(W$7,GRID!$A$47:$A$57,0),MATCH(1,($U$2=GRID!$B$31:$DQ$31)*(КАЛЕНДАРЬ!$AQ31=GRID!$B$33:$DQ$33),0))*GRID!$B$67+GRID!$B$68*2)*(1-GRID!$B$69),0))</f>
        <v>113920</v>
      </c>
    </row>
    <row r="374" spans="1:24" ht="12" hidden="1" customHeight="1" x14ac:dyDescent="0.2">
      <c r="A374" s="125"/>
      <c r="B374" s="126"/>
      <c r="C374" s="7"/>
      <c r="D374" s="7"/>
      <c r="E374" s="7"/>
      <c r="F374" s="7"/>
      <c r="G374" s="6"/>
      <c r="H374" s="7"/>
      <c r="I374" s="7"/>
      <c r="J374" s="7"/>
      <c r="K374" s="6"/>
      <c r="L374" s="7"/>
      <c r="M374" s="7"/>
      <c r="N374" s="7"/>
      <c r="O374" s="6"/>
      <c r="P374" s="7"/>
      <c r="Q374" s="6"/>
      <c r="R374" s="7"/>
      <c r="S374" s="7"/>
      <c r="T374" s="6"/>
      <c r="U374" s="7"/>
      <c r="V374" s="7"/>
      <c r="W374" s="7"/>
      <c r="X374" s="7"/>
    </row>
    <row r="375" spans="1:24" x14ac:dyDescent="0.2">
      <c r="A375" s="210" t="s">
        <v>38</v>
      </c>
      <c r="B375" s="210"/>
      <c r="C375" s="210"/>
      <c r="D375" s="210"/>
      <c r="E375" s="210"/>
      <c r="F375" s="210"/>
      <c r="G375" s="210"/>
      <c r="H375" s="210"/>
      <c r="I375" s="210"/>
      <c r="J375" s="210"/>
      <c r="K375" s="210"/>
      <c r="L375" s="210"/>
      <c r="M375" s="210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</row>
    <row r="376" spans="1:24" x14ac:dyDescent="0.2">
      <c r="A376" s="211" t="s">
        <v>139</v>
      </c>
      <c r="B376" s="212"/>
      <c r="C376" s="212"/>
      <c r="D376" s="212"/>
      <c r="E376" s="212"/>
      <c r="F376" s="212"/>
      <c r="G376" s="212"/>
      <c r="H376" s="212"/>
      <c r="I376" s="212"/>
      <c r="J376" s="212"/>
      <c r="K376" s="212"/>
      <c r="L376" s="212"/>
      <c r="M376" s="212"/>
      <c r="N376" s="212"/>
      <c r="O376" s="212"/>
      <c r="P376" s="212"/>
      <c r="Q376" s="212"/>
      <c r="R376" s="212"/>
      <c r="S376" s="212"/>
      <c r="T376" s="212"/>
      <c r="U376" s="212"/>
      <c r="V376" s="212"/>
      <c r="W376" s="212"/>
      <c r="X376" s="212"/>
    </row>
    <row r="377" spans="1:24" ht="58.5" customHeight="1" x14ac:dyDescent="0.2">
      <c r="A377" s="213" t="s">
        <v>39</v>
      </c>
      <c r="B377" s="214"/>
      <c r="C377" s="217" t="s">
        <v>85</v>
      </c>
      <c r="D377" s="218"/>
      <c r="E377" s="219" t="s">
        <v>86</v>
      </c>
      <c r="F377" s="220"/>
      <c r="G377" s="221" t="s">
        <v>186</v>
      </c>
      <c r="H377" s="222"/>
      <c r="I377" s="223" t="s">
        <v>187</v>
      </c>
      <c r="J377" s="224"/>
      <c r="K377" s="225" t="s">
        <v>88</v>
      </c>
      <c r="L377" s="225"/>
      <c r="M377" s="226" t="s">
        <v>89</v>
      </c>
      <c r="N377" s="227"/>
      <c r="O377" s="250" t="s">
        <v>94</v>
      </c>
      <c r="P377" s="250"/>
      <c r="Q377" s="230" t="s">
        <v>188</v>
      </c>
      <c r="R377" s="230"/>
      <c r="S377" s="231" t="s">
        <v>189</v>
      </c>
      <c r="T377" s="231"/>
      <c r="U377" s="232" t="s">
        <v>91</v>
      </c>
      <c r="V377" s="233"/>
      <c r="W377" s="234" t="s">
        <v>96</v>
      </c>
      <c r="X377" s="235"/>
    </row>
    <row r="378" spans="1:24" x14ac:dyDescent="0.2">
      <c r="A378" s="215"/>
      <c r="B378" s="216"/>
      <c r="C378" s="45" t="s">
        <v>40</v>
      </c>
      <c r="D378" s="45" t="s">
        <v>41</v>
      </c>
      <c r="E378" s="45" t="s">
        <v>40</v>
      </c>
      <c r="F378" s="45" t="s">
        <v>41</v>
      </c>
      <c r="G378" s="45" t="s">
        <v>40</v>
      </c>
      <c r="H378" s="45" t="s">
        <v>41</v>
      </c>
      <c r="I378" s="45" t="s">
        <v>40</v>
      </c>
      <c r="J378" s="45" t="s">
        <v>41</v>
      </c>
      <c r="K378" s="45" t="s">
        <v>40</v>
      </c>
      <c r="L378" s="45" t="s">
        <v>41</v>
      </c>
      <c r="M378" s="45" t="s">
        <v>40</v>
      </c>
      <c r="N378" s="45" t="s">
        <v>41</v>
      </c>
      <c r="O378" s="45" t="s">
        <v>40</v>
      </c>
      <c r="P378" s="45" t="s">
        <v>41</v>
      </c>
      <c r="Q378" s="45" t="s">
        <v>40</v>
      </c>
      <c r="R378" s="45" t="s">
        <v>41</v>
      </c>
      <c r="S378" s="45" t="s">
        <v>40</v>
      </c>
      <c r="T378" s="45" t="s">
        <v>41</v>
      </c>
      <c r="U378" s="45" t="s">
        <v>40</v>
      </c>
      <c r="V378" s="45" t="s">
        <v>41</v>
      </c>
      <c r="W378" s="45" t="s">
        <v>40</v>
      </c>
      <c r="X378" s="45" t="s">
        <v>41</v>
      </c>
    </row>
    <row r="379" spans="1:24" ht="12" hidden="1" customHeight="1" x14ac:dyDescent="0.2">
      <c r="A379" s="117" t="s">
        <v>42</v>
      </c>
      <c r="B379" s="117">
        <v>1</v>
      </c>
      <c r="C379" s="47" cm="1">
        <f t="array" ref="C379">IF($I$2="Spa пакет",
(INDEX(GRID!$B$34:$DQ$44,MATCH(C$7,GRID!$A$34:$A$44,0),MATCH(1,($U$2=GRID!$B$31:$DQ$31)*(КАЛЕНДАРЬ!$AT4=GRID!$B$33:$DQ$33),0))*GRID!$B$67)+GRID!$B$68,
ROUNDUP((INDEX(GRID!$B$34:$DQ$44,MATCH(C$7,GRID!$A$34:$A$44,0),MATCH(1,($U$2=GRID!$B$31:$DQ$31)*(КАЛЕНДАРЬ!$AT4=GRID!$B$33:$DQ$33),0))*GRID!$B$67+GRID!$B$68)*(1-GRID!$B$69),0))</f>
        <v>17560</v>
      </c>
      <c r="D379" s="47" cm="1">
        <f t="array" ref="D379">IF($I$2="Spa пакет",
(INDEX(GRID!$B$47:$DQ$57,MATCH(C$7,GRID!$A$47:$A$57,0),MATCH(1,($U$2=GRID!$B$31:$DQ$31)*(КАЛЕНДАРЬ!$AT4=GRID!$B$33:$DQ$33),0))*GRID!$B$67)+GRID!$B$68*2,
ROUNDUP((INDEX(GRID!$B$47:$DQ$57,MATCH(C$7,GRID!$A$47:$A$57,0),MATCH(1,($U$2=GRID!$B$31:$DQ$31)*(КАЛЕНДАРЬ!$AT4=GRID!$B$33:$DQ$33),0))*GRID!$B$67+GRID!$B$68*2)*(1-GRID!$B$69),0))</f>
        <v>21840</v>
      </c>
      <c r="E379" s="47" cm="1">
        <f t="array" ref="E379">IF($I$2="Spa пакет",
(INDEX(GRID!$B$34:$DQ$44,MATCH(E$7,GRID!$A$34:$A$44,0),MATCH(1,($U$2=GRID!$B$31:$DQ$31)*(КАЛЕНДАРЬ!$AT4=GRID!$B$33:$DQ$33),0))*GRID!$B$67)+GRID!$B$68,
ROUNDUP((INDEX(GRID!$B$34:$DQ$44,MATCH(E$7,GRID!$A$34:$A$44,0),MATCH(1,($U$2=GRID!$B$31:$DQ$31)*(КАЛЕНДАРЬ!$AT4=GRID!$B$33:$DQ$33),0))*GRID!$B$67+GRID!$B$68)*(1-GRID!$B$69),0))</f>
        <v>19000</v>
      </c>
      <c r="F379" s="47" cm="1">
        <f t="array" ref="F379">IF($I$2="Spa пакет",
(INDEX(GRID!$B$47:$DQ$57,MATCH(E$7,GRID!$A$47:$A$57,0),MATCH(1,($U$2=GRID!$B$31:$DQ$31)*(КАЛЕНДАРЬ!$AT4=GRID!$B$33:$DQ$33),0))*GRID!$B$67)+GRID!$B$68*2,
ROUNDUP((INDEX(GRID!$B$47:$DQ$57,MATCH(E$7,GRID!$A$47:$A$57,0),MATCH(1,($U$2=GRID!$B$31:$DQ$31)*(КАЛЕНДАРЬ!$AT4=GRID!$B$33:$DQ$33),0))*GRID!$B$67+GRID!$B$68*2)*(1-GRID!$B$69),0))</f>
        <v>23280</v>
      </c>
      <c r="G379" s="47" cm="1">
        <f t="array" ref="G379">IF($I$2="Spa пакет",
(INDEX(GRID!$B$34:$DQ$44,MATCH(G$7,GRID!$A$34:$A$44,0),MATCH(1,($U$2=GRID!$B$31:$DQ$31)*(КАЛЕНДАРЬ!$AT4=GRID!$B$33:$DQ$33),0))*GRID!$B$67)+GRID!$B$68,
ROUNDUP((INDEX(GRID!$B$34:$DQ$44,MATCH(G$7,GRID!$A$34:$A$44,0),MATCH(1,($U$2=GRID!$B$31:$DQ$31)*(КАЛЕНДАРЬ!$AT4=GRID!$B$33:$DQ$33),0))*GRID!$B$67+GRID!$B$68)*(1-GRID!$B$69),0))</f>
        <v>19800</v>
      </c>
      <c r="H379" s="47" cm="1">
        <f t="array" ref="H379">IF($I$2="Spa пакет",
(INDEX(GRID!$B$47:$DQ$57,MATCH(G$7,GRID!$A$47:$A$57,0),MATCH(1,($U$2=GRID!$B$31:$DQ$31)*(КАЛЕНДАРЬ!$AT4=GRID!$B$33:$DQ$33),0))*GRID!$B$67)+GRID!$B$68*2,
ROUNDUP((INDEX(GRID!$B$47:$DQ$57,MATCH(G$7,GRID!$A$47:$A$57,0),MATCH(1,($U$2=GRID!$B$31:$DQ$31)*(КАЛЕНДАРЬ!$AT4=GRID!$B$33:$DQ$33),0))*GRID!$B$67+GRID!$B$68*2)*(1-GRID!$B$69),0))</f>
        <v>24080</v>
      </c>
      <c r="I379" s="47" cm="1">
        <f t="array" ref="I379">IF($I$2="Spa пакет",
(INDEX(GRID!$B$34:$DQ$44,MATCH(I$7,GRID!$A$34:$A$44,0),MATCH(1,($U$2=GRID!$B$31:$DQ$31)*(КАЛЕНДАРЬ!$AT4=GRID!$B$33:$DQ$33),0))*GRID!$B$67)+GRID!$B$68,
ROUNDUP((INDEX(GRID!$B$34:$DQ$44,MATCH(I$7,GRID!$A$34:$A$44,0),MATCH(1,($U$2=GRID!$B$31:$DQ$31)*(КАЛЕНДАРЬ!$AT4=GRID!$B$33:$DQ$33),0))*GRID!$B$67+GRID!$B$68)*(1-GRID!$B$69),0))</f>
        <v>21240</v>
      </c>
      <c r="J379" s="47" cm="1">
        <f t="array" ref="J379">IF($I$2="Spa пакет",
(INDEX(GRID!$B$47:$DQ$57,MATCH(I$7,GRID!$A$47:$A$57,0),MATCH(1,($U$2=GRID!$B$31:$DQ$31)*(КАЛЕНДАРЬ!$AT4=GRID!$B$33:$DQ$33),0))*GRID!$B$67)+GRID!$B$68*2,
ROUNDUP((INDEX(GRID!$B$47:$DQ$57,MATCH(I$7,GRID!$A$47:$A$57,0),MATCH(1,($U$2=GRID!$B$31:$DQ$31)*(КАЛЕНДАРЬ!$AT4=GRID!$B$33:$DQ$33),0))*GRID!$B$67+GRID!$B$68*2)*(1-GRID!$B$69),0))</f>
        <v>25520</v>
      </c>
      <c r="K379" s="47" cm="1">
        <f t="array" ref="K379">IF($I$2="Spa пакет",
(INDEX(GRID!$B$34:$DQ$44,MATCH(K$7,GRID!$A$34:$A$44,0),MATCH(1,($U$2=GRID!$B$31:$DQ$31)*(КАЛЕНДАРЬ!$AT4=GRID!$B$33:$DQ$33),0))*GRID!$B$67)+GRID!$B$68,
ROUNDUP((INDEX(GRID!$B$34:$DQ$44,MATCH(K$7,GRID!$A$34:$A$44,0),MATCH(1,($U$2=GRID!$B$31:$DQ$31)*(КАЛЕНДАРЬ!$AT4=GRID!$B$33:$DQ$33),0))*GRID!$B$67+GRID!$B$68)*(1-GRID!$B$69),0))</f>
        <v>22040</v>
      </c>
      <c r="L379" s="47" cm="1">
        <f t="array" ref="L379">IF($I$2="Spa пакет",
(INDEX(GRID!$B$47:$DQ$57,MATCH(K$7,GRID!$A$47:$A$57,0),MATCH(1,($U$2=GRID!$B$31:$DQ$31)*(КАЛЕНДАРЬ!$AT4=GRID!$B$33:$DQ$33),0))*GRID!$B$67)+GRID!$B$68*2,
ROUNDUP((INDEX(GRID!$B$47:$DQ$57,MATCH(K$7,GRID!$A$47:$A$57,0),MATCH(1,($U$2=GRID!$B$31:$DQ$31)*(КАЛЕНДАРЬ!$AT4=GRID!$B$33:$DQ$33),0))*GRID!$B$67+GRID!$B$68*2)*(1-GRID!$B$69),0))</f>
        <v>26320</v>
      </c>
      <c r="M379" s="47" cm="1">
        <f t="array" ref="M379">IF($I$2="Spa пакет",
(INDEX(GRID!$B$34:$DQ$44,MATCH(M$7,GRID!$A$34:$A$44,0),MATCH(1,($U$2=GRID!$B$31:$DQ$31)*(КАЛЕНДАРЬ!$AT4=GRID!$B$33:$DQ$33),0))*GRID!$B$67)+GRID!$B$68,
ROUNDUP((INDEX(GRID!$B$34:$DQ$44,MATCH(M$7,GRID!$A$34:$A$44,0),MATCH(1,($U$2=GRID!$B$31:$DQ$31)*(КАЛЕНДАРЬ!$AT4=GRID!$B$33:$DQ$33),0))*GRID!$B$67+GRID!$B$68)*(1-GRID!$B$69),0))</f>
        <v>23480</v>
      </c>
      <c r="N379" s="47" cm="1">
        <f t="array" ref="N379">IF($I$2="Spa пакет",
(INDEX(GRID!$B$47:$DQ$57,MATCH(M$7,GRID!$A$47:$A$57,0),MATCH(1,($U$2=GRID!$B$31:$DQ$31)*(КАЛЕНДАРЬ!$AT4=GRID!$B$33:$DQ$33),0))*GRID!$B$67)+GRID!$B$68*2,
ROUNDUP((INDEX(GRID!$B$47:$DQ$57,MATCH(M$7,GRID!$A$47:$A$57,0),MATCH(1,($U$2=GRID!$B$31:$DQ$31)*(КАЛЕНДАРЬ!$AT4=GRID!$B$33:$DQ$33),0))*GRID!$B$67+GRID!$B$68*2)*(1-GRID!$B$69),0))</f>
        <v>27760</v>
      </c>
      <c r="O379" s="47" cm="1">
        <f t="array" ref="O379">IF($I$2="Spa пакет",
(INDEX(GRID!$B$34:$DQ$44,MATCH(O$7,GRID!$A$34:$A$44,0),MATCH(1,($U$2=GRID!$B$31:$DQ$31)*(КАЛЕНДАРЬ!$AT4=GRID!$B$33:$DQ$33),0))*GRID!$B$67)+GRID!$B$68,
ROUNDUP((INDEX(GRID!$B$34:$DQ$44,MATCH(O$7,GRID!$A$34:$A$44,0),MATCH(1,($U$2=GRID!$B$31:$DQ$31)*(КАЛЕНДАРЬ!$AT4=GRID!$B$33:$DQ$33),0))*GRID!$B$67+GRID!$B$68)*(1-GRID!$B$69),0))</f>
        <v>28920</v>
      </c>
      <c r="P379" s="47" cm="1">
        <f t="array" ref="P379">IF($I$2="Spa пакет",
(INDEX(GRID!$B$47:$DQ$57,MATCH(O$7,GRID!$A$47:$A$57,0),MATCH(1,($U$2=GRID!$B$31:$DQ$31)*(КАЛЕНДАРЬ!$AT4=GRID!$B$33:$DQ$33),0))*GRID!$B$67)+GRID!$B$68*2,
ROUNDUP((INDEX(GRID!$B$47:$DQ$57,MATCH(O$7,GRID!$A$47:$A$57,0),MATCH(1,($U$2=GRID!$B$31:$DQ$31)*(КАЛЕНДАРЬ!$AT4=GRID!$B$33:$DQ$33),0))*GRID!$B$67+GRID!$B$68*2)*(1-GRID!$B$69),0))</f>
        <v>33200</v>
      </c>
      <c r="Q379" s="47" cm="1">
        <f t="array" ref="Q379">IF($I$2="Spa пакет",
(INDEX(GRID!$B$34:$DQ$44,MATCH(Q$7,GRID!$A$34:$A$44,0),MATCH(1,($U$2=GRID!$B$31:$DQ$31)*(КАЛЕНДАРЬ!$AT4=GRID!$B$33:$DQ$33),0))*GRID!$B$67)+GRID!$B$68,
ROUNDUP((INDEX(GRID!$B$34:$DQ$44,MATCH(Q$7,GRID!$A$34:$A$44,0),MATCH(1,($U$2=GRID!$B$31:$DQ$31)*(КАЛЕНДАРЬ!$AT4=GRID!$B$33:$DQ$33),0))*GRID!$B$67+GRID!$B$68)*(1-GRID!$B$69),0))</f>
        <v>30520</v>
      </c>
      <c r="R379" s="47" cm="1">
        <f t="array" ref="R379">IF($I$2="Spa пакет",
(INDEX(GRID!$B$47:$DQ$57,MATCH(Q$7,GRID!$A$47:$A$57,0),MATCH(1,($U$2=GRID!$B$31:$DQ$31)*(КАЛЕНДАРЬ!$AT4=GRID!$B$33:$DQ$33),0))*GRID!$B$67)+GRID!$B$68*2,
ROUNDUP((INDEX(GRID!$B$47:$DQ$57,MATCH(Q$7,GRID!$A$47:$A$57,0),MATCH(1,($U$2=GRID!$B$31:$DQ$31)*(КАЛЕНДАРЬ!$AT4=GRID!$B$33:$DQ$33),0))*GRID!$B$67+GRID!$B$68*2)*(1-GRID!$B$69),0))</f>
        <v>34800</v>
      </c>
      <c r="S379" s="47" cm="1">
        <f t="array" ref="S379">IF($I$2="Spa пакет",
(INDEX(GRID!$B$34:$DQ$44,MATCH(S$7,GRID!$A$34:$A$44,0),MATCH(1,($U$2=GRID!$B$31:$DQ$31)*(КАЛЕНДАРЬ!$AT4=GRID!$B$33:$DQ$33),0))*GRID!$B$67)+GRID!$B$68,
ROUNDUP((INDEX(GRID!$B$34:$DQ$44,MATCH(S$7,GRID!$A$34:$A$44,0),MATCH(1,($U$2=GRID!$B$31:$DQ$31)*(КАЛЕНДАРЬ!$AT4=GRID!$B$33:$DQ$33),0))*GRID!$B$67+GRID!$B$68)*(1-GRID!$B$69),0))</f>
        <v>33240</v>
      </c>
      <c r="T379" s="47" cm="1">
        <f t="array" ref="T379">IF($I$2="Spa пакет",
(INDEX(GRID!$B$47:$DQ$57,MATCH(S$7,GRID!$A$47:$A$57,0),MATCH(1,($U$2=GRID!$B$31:$DQ$31)*(КАЛЕНДАРЬ!$AT4=GRID!$B$33:$DQ$33),0))*GRID!$B$67)+GRID!$B$68*2,
ROUNDUP((INDEX(GRID!$B$47:$DQ$57,MATCH(S$7,GRID!$A$47:$A$57,0),MATCH(1,($U$2=GRID!$B$31:$DQ$31)*(КАЛЕНДАРЬ!$AT4=GRID!$B$33:$DQ$33),0))*GRID!$B$67+GRID!$B$68*2)*(1-GRID!$B$69),0))</f>
        <v>37520</v>
      </c>
      <c r="U379" s="47" cm="1">
        <f t="array" ref="U379">IF($I$2="Spa пакет",
(INDEX(GRID!$B$34:$DQ$44,MATCH(U$7,GRID!$A$34:$A$44,0),MATCH(1,($U$2=GRID!$B$31:$DQ$31)*(КАЛЕНДАРЬ!$AT4=GRID!$B$33:$DQ$33),0))*GRID!$B$67)+GRID!$B$68,
ROUNDUP((INDEX(GRID!$B$34:$DQ$44,MATCH(U$7,GRID!$A$34:$A$44,0),MATCH(1,($U$2=GRID!$B$31:$DQ$31)*(КАЛЕНДАРЬ!$AT4=GRID!$B$33:$DQ$33),0))*GRID!$B$67+GRID!$B$68)*(1-GRID!$B$69),0))</f>
        <v>37880</v>
      </c>
      <c r="V379" s="47" cm="1">
        <f t="array" ref="V379">IF($I$2="Spa пакет",
(INDEX(GRID!$B$47:$DQ$57,MATCH(U$7,GRID!$A$47:$A$57,0),MATCH(1,($U$2=GRID!$B$31:$DQ$31)*(КАЛЕНДАРЬ!$AT4=GRID!$B$33:$DQ$33),0))*GRID!$B$67)+GRID!$B$68*2,
ROUNDUP((INDEX(GRID!$B$47:$DQ$57,MATCH(U$7,GRID!$A$47:$A$57,0),MATCH(1,($U$2=GRID!$B$31:$DQ$31)*(КАЛЕНДАРЬ!$AT4=GRID!$B$33:$DQ$33),0))*GRID!$B$67+GRID!$B$68*2)*(1-GRID!$B$69),0))</f>
        <v>42160</v>
      </c>
      <c r="W379" s="47" cm="1">
        <f t="array" ref="W379">IF($I$2="Spa пакет",
(INDEX(GRID!$B$34:$DQ$44,MATCH(W$7,GRID!$A$34:$A$44,0),MATCH(1,($U$2=GRID!$B$31:$DQ$31)*(КАЛЕНДАРЬ!$AT4=GRID!$B$33:$DQ$33),0))*GRID!$B$67)+GRID!$B$68,
ROUNDUP((INDEX(GRID!$B$34:$DQ$44,MATCH(W$7,GRID!$A$34:$A$44,0),MATCH(1,($U$2=GRID!$B$31:$DQ$31)*(КАЛЕНДАРЬ!$AT4=GRID!$B$33:$DQ$33),0))*GRID!$B$67+GRID!$B$68)*(1-GRID!$B$69),0))</f>
        <v>104760</v>
      </c>
      <c r="X379" s="47" cm="1">
        <f t="array" ref="X379">IF($I$2="Spa пакет",
(INDEX(GRID!$B$47:$DQ$57,MATCH(W$7,GRID!$A$47:$A$57,0),MATCH(1,($U$2=GRID!$B$31:$DQ$31)*(КАЛЕНДАРЬ!$AT4=GRID!$B$33:$DQ$33),0))*GRID!$B$67)+GRID!$B$68*2,
ROUNDUP((INDEX(GRID!$B$47:$DQ$57,MATCH(W$7,GRID!$A$47:$A$57,0),MATCH(1,($U$2=GRID!$B$31:$DQ$31)*(КАЛЕНДАРЬ!$AT4=GRID!$B$33:$DQ$33),0))*GRID!$B$67+GRID!$B$68*2)*(1-GRID!$B$69),0))</f>
        <v>109040</v>
      </c>
    </row>
    <row r="380" spans="1:24" ht="12" hidden="1" customHeight="1" x14ac:dyDescent="0.2">
      <c r="A380" s="117" t="s">
        <v>43</v>
      </c>
      <c r="B380" s="117">
        <v>2</v>
      </c>
      <c r="C380" s="47" cm="1">
        <f t="array" ref="C380">IF($I$2="Spa пакет",
(INDEX(GRID!$B$34:$DQ$44,MATCH(C$7,GRID!$A$34:$A$44,0),MATCH(1,($U$2=GRID!$B$31:$DQ$31)*(КАЛЕНДАРЬ!$AT5=GRID!$B$33:$DQ$33),0))*GRID!$B$67)+GRID!$B$68,
ROUNDUP((INDEX(GRID!$B$34:$DQ$44,MATCH(C$7,GRID!$A$34:$A$44,0),MATCH(1,($U$2=GRID!$B$31:$DQ$31)*(КАЛЕНДАРЬ!$AT5=GRID!$B$33:$DQ$33),0))*GRID!$B$67+GRID!$B$68)*(1-GRID!$B$69),0))</f>
        <v>17560</v>
      </c>
      <c r="D380" s="47" cm="1">
        <f t="array" ref="D380">IF($I$2="Spa пакет",
(INDEX(GRID!$B$47:$DQ$57,MATCH(C$7,GRID!$A$47:$A$57,0),MATCH(1,($U$2=GRID!$B$31:$DQ$31)*(КАЛЕНДАРЬ!$AT5=GRID!$B$33:$DQ$33),0))*GRID!$B$67)+GRID!$B$68*2,
ROUNDUP((INDEX(GRID!$B$47:$DQ$57,MATCH(C$7,GRID!$A$47:$A$57,0),MATCH(1,($U$2=GRID!$B$31:$DQ$31)*(КАЛЕНДАРЬ!$AT5=GRID!$B$33:$DQ$33),0))*GRID!$B$67+GRID!$B$68*2)*(1-GRID!$B$69),0))</f>
        <v>21840</v>
      </c>
      <c r="E380" s="47" cm="1">
        <f t="array" ref="E380">IF($I$2="Spa пакет",
(INDEX(GRID!$B$34:$DQ$44,MATCH(E$7,GRID!$A$34:$A$44,0),MATCH(1,($U$2=GRID!$B$31:$DQ$31)*(КАЛЕНДАРЬ!$AT5=GRID!$B$33:$DQ$33),0))*GRID!$B$67)+GRID!$B$68,
ROUNDUP((INDEX(GRID!$B$34:$DQ$44,MATCH(E$7,GRID!$A$34:$A$44,0),MATCH(1,($U$2=GRID!$B$31:$DQ$31)*(КАЛЕНДАРЬ!$AT5=GRID!$B$33:$DQ$33),0))*GRID!$B$67+GRID!$B$68)*(1-GRID!$B$69),0))</f>
        <v>19000</v>
      </c>
      <c r="F380" s="47" cm="1">
        <f t="array" ref="F380">IF($I$2="Spa пакет",
(INDEX(GRID!$B$47:$DQ$57,MATCH(E$7,GRID!$A$47:$A$57,0),MATCH(1,($U$2=GRID!$B$31:$DQ$31)*(КАЛЕНДАРЬ!$AT5=GRID!$B$33:$DQ$33),0))*GRID!$B$67)+GRID!$B$68*2,
ROUNDUP((INDEX(GRID!$B$47:$DQ$57,MATCH(E$7,GRID!$A$47:$A$57,0),MATCH(1,($U$2=GRID!$B$31:$DQ$31)*(КАЛЕНДАРЬ!$AT5=GRID!$B$33:$DQ$33),0))*GRID!$B$67+GRID!$B$68*2)*(1-GRID!$B$69),0))</f>
        <v>23280</v>
      </c>
      <c r="G380" s="47" cm="1">
        <f t="array" ref="G380">IF($I$2="Spa пакет",
(INDEX(GRID!$B$34:$DQ$44,MATCH(G$7,GRID!$A$34:$A$44,0),MATCH(1,($U$2=GRID!$B$31:$DQ$31)*(КАЛЕНДАРЬ!$AT5=GRID!$B$33:$DQ$33),0))*GRID!$B$67)+GRID!$B$68,
ROUNDUP((INDEX(GRID!$B$34:$DQ$44,MATCH(G$7,GRID!$A$34:$A$44,0),MATCH(1,($U$2=GRID!$B$31:$DQ$31)*(КАЛЕНДАРЬ!$AT5=GRID!$B$33:$DQ$33),0))*GRID!$B$67+GRID!$B$68)*(1-GRID!$B$69),0))</f>
        <v>19800</v>
      </c>
      <c r="H380" s="47" cm="1">
        <f t="array" ref="H380">IF($I$2="Spa пакет",
(INDEX(GRID!$B$47:$DQ$57,MATCH(G$7,GRID!$A$47:$A$57,0),MATCH(1,($U$2=GRID!$B$31:$DQ$31)*(КАЛЕНДАРЬ!$AT5=GRID!$B$33:$DQ$33),0))*GRID!$B$67)+GRID!$B$68*2,
ROUNDUP((INDEX(GRID!$B$47:$DQ$57,MATCH(G$7,GRID!$A$47:$A$57,0),MATCH(1,($U$2=GRID!$B$31:$DQ$31)*(КАЛЕНДАРЬ!$AT5=GRID!$B$33:$DQ$33),0))*GRID!$B$67+GRID!$B$68*2)*(1-GRID!$B$69),0))</f>
        <v>24080</v>
      </c>
      <c r="I380" s="47" cm="1">
        <f t="array" ref="I380">IF($I$2="Spa пакет",
(INDEX(GRID!$B$34:$DQ$44,MATCH(I$7,GRID!$A$34:$A$44,0),MATCH(1,($U$2=GRID!$B$31:$DQ$31)*(КАЛЕНДАРЬ!$AT5=GRID!$B$33:$DQ$33),0))*GRID!$B$67)+GRID!$B$68,
ROUNDUP((INDEX(GRID!$B$34:$DQ$44,MATCH(I$7,GRID!$A$34:$A$44,0),MATCH(1,($U$2=GRID!$B$31:$DQ$31)*(КАЛЕНДАРЬ!$AT5=GRID!$B$33:$DQ$33),0))*GRID!$B$67+GRID!$B$68)*(1-GRID!$B$69),0))</f>
        <v>21240</v>
      </c>
      <c r="J380" s="47" cm="1">
        <f t="array" ref="J380">IF($I$2="Spa пакет",
(INDEX(GRID!$B$47:$DQ$57,MATCH(I$7,GRID!$A$47:$A$57,0),MATCH(1,($U$2=GRID!$B$31:$DQ$31)*(КАЛЕНДАРЬ!$AT5=GRID!$B$33:$DQ$33),0))*GRID!$B$67)+GRID!$B$68*2,
ROUNDUP((INDEX(GRID!$B$47:$DQ$57,MATCH(I$7,GRID!$A$47:$A$57,0),MATCH(1,($U$2=GRID!$B$31:$DQ$31)*(КАЛЕНДАРЬ!$AT5=GRID!$B$33:$DQ$33),0))*GRID!$B$67+GRID!$B$68*2)*(1-GRID!$B$69),0))</f>
        <v>25520</v>
      </c>
      <c r="K380" s="47" cm="1">
        <f t="array" ref="K380">IF($I$2="Spa пакет",
(INDEX(GRID!$B$34:$DQ$44,MATCH(K$7,GRID!$A$34:$A$44,0),MATCH(1,($U$2=GRID!$B$31:$DQ$31)*(КАЛЕНДАРЬ!$AT5=GRID!$B$33:$DQ$33),0))*GRID!$B$67)+GRID!$B$68,
ROUNDUP((INDEX(GRID!$B$34:$DQ$44,MATCH(K$7,GRID!$A$34:$A$44,0),MATCH(1,($U$2=GRID!$B$31:$DQ$31)*(КАЛЕНДАРЬ!$AT5=GRID!$B$33:$DQ$33),0))*GRID!$B$67+GRID!$B$68)*(1-GRID!$B$69),0))</f>
        <v>22040</v>
      </c>
      <c r="L380" s="47" cm="1">
        <f t="array" ref="L380">IF($I$2="Spa пакет",
(INDEX(GRID!$B$47:$DQ$57,MATCH(K$7,GRID!$A$47:$A$57,0),MATCH(1,($U$2=GRID!$B$31:$DQ$31)*(КАЛЕНДАРЬ!$AT5=GRID!$B$33:$DQ$33),0))*GRID!$B$67)+GRID!$B$68*2,
ROUNDUP((INDEX(GRID!$B$47:$DQ$57,MATCH(K$7,GRID!$A$47:$A$57,0),MATCH(1,($U$2=GRID!$B$31:$DQ$31)*(КАЛЕНДАРЬ!$AT5=GRID!$B$33:$DQ$33),0))*GRID!$B$67+GRID!$B$68*2)*(1-GRID!$B$69),0))</f>
        <v>26320</v>
      </c>
      <c r="M380" s="47" cm="1">
        <f t="array" ref="M380">IF($I$2="Spa пакет",
(INDEX(GRID!$B$34:$DQ$44,MATCH(M$7,GRID!$A$34:$A$44,0),MATCH(1,($U$2=GRID!$B$31:$DQ$31)*(КАЛЕНДАРЬ!$AT5=GRID!$B$33:$DQ$33),0))*GRID!$B$67)+GRID!$B$68,
ROUNDUP((INDEX(GRID!$B$34:$DQ$44,MATCH(M$7,GRID!$A$34:$A$44,0),MATCH(1,($U$2=GRID!$B$31:$DQ$31)*(КАЛЕНДАРЬ!$AT5=GRID!$B$33:$DQ$33),0))*GRID!$B$67+GRID!$B$68)*(1-GRID!$B$69),0))</f>
        <v>23480</v>
      </c>
      <c r="N380" s="47" cm="1">
        <f t="array" ref="N380">IF($I$2="Spa пакет",
(INDEX(GRID!$B$47:$DQ$57,MATCH(M$7,GRID!$A$47:$A$57,0),MATCH(1,($U$2=GRID!$B$31:$DQ$31)*(КАЛЕНДАРЬ!$AT5=GRID!$B$33:$DQ$33),0))*GRID!$B$67)+GRID!$B$68*2,
ROUNDUP((INDEX(GRID!$B$47:$DQ$57,MATCH(M$7,GRID!$A$47:$A$57,0),MATCH(1,($U$2=GRID!$B$31:$DQ$31)*(КАЛЕНДАРЬ!$AT5=GRID!$B$33:$DQ$33),0))*GRID!$B$67+GRID!$B$68*2)*(1-GRID!$B$69),0))</f>
        <v>27760</v>
      </c>
      <c r="O380" s="47" cm="1">
        <f t="array" ref="O380">IF($I$2="Spa пакет",
(INDEX(GRID!$B$34:$DQ$44,MATCH(O$7,GRID!$A$34:$A$44,0),MATCH(1,($U$2=GRID!$B$31:$DQ$31)*(КАЛЕНДАРЬ!$AT5=GRID!$B$33:$DQ$33),0))*GRID!$B$67)+GRID!$B$68,
ROUNDUP((INDEX(GRID!$B$34:$DQ$44,MATCH(O$7,GRID!$A$34:$A$44,0),MATCH(1,($U$2=GRID!$B$31:$DQ$31)*(КАЛЕНДАРЬ!$AT5=GRID!$B$33:$DQ$33),0))*GRID!$B$67+GRID!$B$68)*(1-GRID!$B$69),0))</f>
        <v>28920</v>
      </c>
      <c r="P380" s="47" cm="1">
        <f t="array" ref="P380">IF($I$2="Spa пакет",
(INDEX(GRID!$B$47:$DQ$57,MATCH(O$7,GRID!$A$47:$A$57,0),MATCH(1,($U$2=GRID!$B$31:$DQ$31)*(КАЛЕНДАРЬ!$AT5=GRID!$B$33:$DQ$33),0))*GRID!$B$67)+GRID!$B$68*2,
ROUNDUP((INDEX(GRID!$B$47:$DQ$57,MATCH(O$7,GRID!$A$47:$A$57,0),MATCH(1,($U$2=GRID!$B$31:$DQ$31)*(КАЛЕНДАРЬ!$AT5=GRID!$B$33:$DQ$33),0))*GRID!$B$67+GRID!$B$68*2)*(1-GRID!$B$69),0))</f>
        <v>33200</v>
      </c>
      <c r="Q380" s="47" cm="1">
        <f t="array" ref="Q380">IF($I$2="Spa пакет",
(INDEX(GRID!$B$34:$DQ$44,MATCH(Q$7,GRID!$A$34:$A$44,0),MATCH(1,($U$2=GRID!$B$31:$DQ$31)*(КАЛЕНДАРЬ!$AT5=GRID!$B$33:$DQ$33),0))*GRID!$B$67)+GRID!$B$68,
ROUNDUP((INDEX(GRID!$B$34:$DQ$44,MATCH(Q$7,GRID!$A$34:$A$44,0),MATCH(1,($U$2=GRID!$B$31:$DQ$31)*(КАЛЕНДАРЬ!$AT5=GRID!$B$33:$DQ$33),0))*GRID!$B$67+GRID!$B$68)*(1-GRID!$B$69),0))</f>
        <v>30520</v>
      </c>
      <c r="R380" s="47" cm="1">
        <f t="array" ref="R380">IF($I$2="Spa пакет",
(INDEX(GRID!$B$47:$DQ$57,MATCH(Q$7,GRID!$A$47:$A$57,0),MATCH(1,($U$2=GRID!$B$31:$DQ$31)*(КАЛЕНДАРЬ!$AT5=GRID!$B$33:$DQ$33),0))*GRID!$B$67)+GRID!$B$68*2,
ROUNDUP((INDEX(GRID!$B$47:$DQ$57,MATCH(Q$7,GRID!$A$47:$A$57,0),MATCH(1,($U$2=GRID!$B$31:$DQ$31)*(КАЛЕНДАРЬ!$AT5=GRID!$B$33:$DQ$33),0))*GRID!$B$67+GRID!$B$68*2)*(1-GRID!$B$69),0))</f>
        <v>34800</v>
      </c>
      <c r="S380" s="47" cm="1">
        <f t="array" ref="S380">IF($I$2="Spa пакет",
(INDEX(GRID!$B$34:$DQ$44,MATCH(S$7,GRID!$A$34:$A$44,0),MATCH(1,($U$2=GRID!$B$31:$DQ$31)*(КАЛЕНДАРЬ!$AT5=GRID!$B$33:$DQ$33),0))*GRID!$B$67)+GRID!$B$68,
ROUNDUP((INDEX(GRID!$B$34:$DQ$44,MATCH(S$7,GRID!$A$34:$A$44,0),MATCH(1,($U$2=GRID!$B$31:$DQ$31)*(КАЛЕНДАРЬ!$AT5=GRID!$B$33:$DQ$33),0))*GRID!$B$67+GRID!$B$68)*(1-GRID!$B$69),0))</f>
        <v>33240</v>
      </c>
      <c r="T380" s="47" cm="1">
        <f t="array" ref="T380">IF($I$2="Spa пакет",
(INDEX(GRID!$B$47:$DQ$57,MATCH(S$7,GRID!$A$47:$A$57,0),MATCH(1,($U$2=GRID!$B$31:$DQ$31)*(КАЛЕНДАРЬ!$AT5=GRID!$B$33:$DQ$33),0))*GRID!$B$67)+GRID!$B$68*2,
ROUNDUP((INDEX(GRID!$B$47:$DQ$57,MATCH(S$7,GRID!$A$47:$A$57,0),MATCH(1,($U$2=GRID!$B$31:$DQ$31)*(КАЛЕНДАРЬ!$AT5=GRID!$B$33:$DQ$33),0))*GRID!$B$67+GRID!$B$68*2)*(1-GRID!$B$69),0))</f>
        <v>37520</v>
      </c>
      <c r="U380" s="47" cm="1">
        <f t="array" ref="U380">IF($I$2="Spa пакет",
(INDEX(GRID!$B$34:$DQ$44,MATCH(U$7,GRID!$A$34:$A$44,0),MATCH(1,($U$2=GRID!$B$31:$DQ$31)*(КАЛЕНДАРЬ!$AT5=GRID!$B$33:$DQ$33),0))*GRID!$B$67)+GRID!$B$68,
ROUNDUP((INDEX(GRID!$B$34:$DQ$44,MATCH(U$7,GRID!$A$34:$A$44,0),MATCH(1,($U$2=GRID!$B$31:$DQ$31)*(КАЛЕНДАРЬ!$AT5=GRID!$B$33:$DQ$33),0))*GRID!$B$67+GRID!$B$68)*(1-GRID!$B$69),0))</f>
        <v>37880</v>
      </c>
      <c r="V380" s="47" cm="1">
        <f t="array" ref="V380">IF($I$2="Spa пакет",
(INDEX(GRID!$B$47:$DQ$57,MATCH(U$7,GRID!$A$47:$A$57,0),MATCH(1,($U$2=GRID!$B$31:$DQ$31)*(КАЛЕНДАРЬ!$AT5=GRID!$B$33:$DQ$33),0))*GRID!$B$67)+GRID!$B$68*2,
ROUNDUP((INDEX(GRID!$B$47:$DQ$57,MATCH(U$7,GRID!$A$47:$A$57,0),MATCH(1,($U$2=GRID!$B$31:$DQ$31)*(КАЛЕНДАРЬ!$AT5=GRID!$B$33:$DQ$33),0))*GRID!$B$67+GRID!$B$68*2)*(1-GRID!$B$69),0))</f>
        <v>42160</v>
      </c>
      <c r="W380" s="47" cm="1">
        <f t="array" ref="W380">IF($I$2="Spa пакет",
(INDEX(GRID!$B$34:$DQ$44,MATCH(W$7,GRID!$A$34:$A$44,0),MATCH(1,($U$2=GRID!$B$31:$DQ$31)*(КАЛЕНДАРЬ!$AT5=GRID!$B$33:$DQ$33),0))*GRID!$B$67)+GRID!$B$68,
ROUNDUP((INDEX(GRID!$B$34:$DQ$44,MATCH(W$7,GRID!$A$34:$A$44,0),MATCH(1,($U$2=GRID!$B$31:$DQ$31)*(КАЛЕНДАРЬ!$AT5=GRID!$B$33:$DQ$33),0))*GRID!$B$67+GRID!$B$68)*(1-GRID!$B$69),0))</f>
        <v>104760</v>
      </c>
      <c r="X380" s="47" cm="1">
        <f t="array" ref="X380">IF($I$2="Spa пакет",
(INDEX(GRID!$B$47:$DQ$57,MATCH(W$7,GRID!$A$47:$A$57,0),MATCH(1,($U$2=GRID!$B$31:$DQ$31)*(КАЛЕНДАРЬ!$AT5=GRID!$B$33:$DQ$33),0))*GRID!$B$67)+GRID!$B$68*2,
ROUNDUP((INDEX(GRID!$B$47:$DQ$57,MATCH(W$7,GRID!$A$47:$A$57,0),MATCH(1,($U$2=GRID!$B$31:$DQ$31)*(КАЛЕНДАРЬ!$AT5=GRID!$B$33:$DQ$33),0))*GRID!$B$67+GRID!$B$68*2)*(1-GRID!$B$69),0))</f>
        <v>109040</v>
      </c>
    </row>
    <row r="381" spans="1:24" ht="12" hidden="1" customHeight="1" x14ac:dyDescent="0.2">
      <c r="A381" s="117" t="s">
        <v>44</v>
      </c>
      <c r="B381" s="117">
        <v>3</v>
      </c>
      <c r="C381" s="47" cm="1">
        <f t="array" ref="C381">IF($I$2="Spa пакет",
(INDEX(GRID!$B$34:$DQ$44,MATCH(C$7,GRID!$A$34:$A$44,0),MATCH(1,($U$2=GRID!$B$31:$DQ$31)*(КАЛЕНДАРЬ!$AT6=GRID!$B$33:$DQ$33),0))*GRID!$B$67)+GRID!$B$68,
ROUNDUP((INDEX(GRID!$B$34:$DQ$44,MATCH(C$7,GRID!$A$34:$A$44,0),MATCH(1,($U$2=GRID!$B$31:$DQ$31)*(КАЛЕНДАРЬ!$AT6=GRID!$B$33:$DQ$33),0))*GRID!$B$67+GRID!$B$68)*(1-GRID!$B$69),0))</f>
        <v>17560</v>
      </c>
      <c r="D381" s="47" cm="1">
        <f t="array" ref="D381">IF($I$2="Spa пакет",
(INDEX(GRID!$B$47:$DQ$57,MATCH(C$7,GRID!$A$47:$A$57,0),MATCH(1,($U$2=GRID!$B$31:$DQ$31)*(КАЛЕНДАРЬ!$AT6=GRID!$B$33:$DQ$33),0))*GRID!$B$67)+GRID!$B$68*2,
ROUNDUP((INDEX(GRID!$B$47:$DQ$57,MATCH(C$7,GRID!$A$47:$A$57,0),MATCH(1,($U$2=GRID!$B$31:$DQ$31)*(КАЛЕНДАРЬ!$AT6=GRID!$B$33:$DQ$33),0))*GRID!$B$67+GRID!$B$68*2)*(1-GRID!$B$69),0))</f>
        <v>21840</v>
      </c>
      <c r="E381" s="47" cm="1">
        <f t="array" ref="E381">IF($I$2="Spa пакет",
(INDEX(GRID!$B$34:$DQ$44,MATCH(E$7,GRID!$A$34:$A$44,0),MATCH(1,($U$2=GRID!$B$31:$DQ$31)*(КАЛЕНДАРЬ!$AT6=GRID!$B$33:$DQ$33),0))*GRID!$B$67)+GRID!$B$68,
ROUNDUP((INDEX(GRID!$B$34:$DQ$44,MATCH(E$7,GRID!$A$34:$A$44,0),MATCH(1,($U$2=GRID!$B$31:$DQ$31)*(КАЛЕНДАРЬ!$AT6=GRID!$B$33:$DQ$33),0))*GRID!$B$67+GRID!$B$68)*(1-GRID!$B$69),0))</f>
        <v>19000</v>
      </c>
      <c r="F381" s="47" cm="1">
        <f t="array" ref="F381">IF($I$2="Spa пакет",
(INDEX(GRID!$B$47:$DQ$57,MATCH(E$7,GRID!$A$47:$A$57,0),MATCH(1,($U$2=GRID!$B$31:$DQ$31)*(КАЛЕНДАРЬ!$AT6=GRID!$B$33:$DQ$33),0))*GRID!$B$67)+GRID!$B$68*2,
ROUNDUP((INDEX(GRID!$B$47:$DQ$57,MATCH(E$7,GRID!$A$47:$A$57,0),MATCH(1,($U$2=GRID!$B$31:$DQ$31)*(КАЛЕНДАРЬ!$AT6=GRID!$B$33:$DQ$33),0))*GRID!$B$67+GRID!$B$68*2)*(1-GRID!$B$69),0))</f>
        <v>23280</v>
      </c>
      <c r="G381" s="47" cm="1">
        <f t="array" ref="G381">IF($I$2="Spa пакет",
(INDEX(GRID!$B$34:$DQ$44,MATCH(G$7,GRID!$A$34:$A$44,0),MATCH(1,($U$2=GRID!$B$31:$DQ$31)*(КАЛЕНДАРЬ!$AT6=GRID!$B$33:$DQ$33),0))*GRID!$B$67)+GRID!$B$68,
ROUNDUP((INDEX(GRID!$B$34:$DQ$44,MATCH(G$7,GRID!$A$34:$A$44,0),MATCH(1,($U$2=GRID!$B$31:$DQ$31)*(КАЛЕНДАРЬ!$AT6=GRID!$B$33:$DQ$33),0))*GRID!$B$67+GRID!$B$68)*(1-GRID!$B$69),0))</f>
        <v>19800</v>
      </c>
      <c r="H381" s="47" cm="1">
        <f t="array" ref="H381">IF($I$2="Spa пакет",
(INDEX(GRID!$B$47:$DQ$57,MATCH(G$7,GRID!$A$47:$A$57,0),MATCH(1,($U$2=GRID!$B$31:$DQ$31)*(КАЛЕНДАРЬ!$AT6=GRID!$B$33:$DQ$33),0))*GRID!$B$67)+GRID!$B$68*2,
ROUNDUP((INDEX(GRID!$B$47:$DQ$57,MATCH(G$7,GRID!$A$47:$A$57,0),MATCH(1,($U$2=GRID!$B$31:$DQ$31)*(КАЛЕНДАРЬ!$AT6=GRID!$B$33:$DQ$33),0))*GRID!$B$67+GRID!$B$68*2)*(1-GRID!$B$69),0))</f>
        <v>24080</v>
      </c>
      <c r="I381" s="47" cm="1">
        <f t="array" ref="I381">IF($I$2="Spa пакет",
(INDEX(GRID!$B$34:$DQ$44,MATCH(I$7,GRID!$A$34:$A$44,0),MATCH(1,($U$2=GRID!$B$31:$DQ$31)*(КАЛЕНДАРЬ!$AT6=GRID!$B$33:$DQ$33),0))*GRID!$B$67)+GRID!$B$68,
ROUNDUP((INDEX(GRID!$B$34:$DQ$44,MATCH(I$7,GRID!$A$34:$A$44,0),MATCH(1,($U$2=GRID!$B$31:$DQ$31)*(КАЛЕНДАРЬ!$AT6=GRID!$B$33:$DQ$33),0))*GRID!$B$67+GRID!$B$68)*(1-GRID!$B$69),0))</f>
        <v>21240</v>
      </c>
      <c r="J381" s="47" cm="1">
        <f t="array" ref="J381">IF($I$2="Spa пакет",
(INDEX(GRID!$B$47:$DQ$57,MATCH(I$7,GRID!$A$47:$A$57,0),MATCH(1,($U$2=GRID!$B$31:$DQ$31)*(КАЛЕНДАРЬ!$AT6=GRID!$B$33:$DQ$33),0))*GRID!$B$67)+GRID!$B$68*2,
ROUNDUP((INDEX(GRID!$B$47:$DQ$57,MATCH(I$7,GRID!$A$47:$A$57,0),MATCH(1,($U$2=GRID!$B$31:$DQ$31)*(КАЛЕНДАРЬ!$AT6=GRID!$B$33:$DQ$33),0))*GRID!$B$67+GRID!$B$68*2)*(1-GRID!$B$69),0))</f>
        <v>25520</v>
      </c>
      <c r="K381" s="47" cm="1">
        <f t="array" ref="K381">IF($I$2="Spa пакет",
(INDEX(GRID!$B$34:$DQ$44,MATCH(K$7,GRID!$A$34:$A$44,0),MATCH(1,($U$2=GRID!$B$31:$DQ$31)*(КАЛЕНДАРЬ!$AT6=GRID!$B$33:$DQ$33),0))*GRID!$B$67)+GRID!$B$68,
ROUNDUP((INDEX(GRID!$B$34:$DQ$44,MATCH(K$7,GRID!$A$34:$A$44,0),MATCH(1,($U$2=GRID!$B$31:$DQ$31)*(КАЛЕНДАРЬ!$AT6=GRID!$B$33:$DQ$33),0))*GRID!$B$67+GRID!$B$68)*(1-GRID!$B$69),0))</f>
        <v>22040</v>
      </c>
      <c r="L381" s="47" cm="1">
        <f t="array" ref="L381">IF($I$2="Spa пакет",
(INDEX(GRID!$B$47:$DQ$57,MATCH(K$7,GRID!$A$47:$A$57,0),MATCH(1,($U$2=GRID!$B$31:$DQ$31)*(КАЛЕНДАРЬ!$AT6=GRID!$B$33:$DQ$33),0))*GRID!$B$67)+GRID!$B$68*2,
ROUNDUP((INDEX(GRID!$B$47:$DQ$57,MATCH(K$7,GRID!$A$47:$A$57,0),MATCH(1,($U$2=GRID!$B$31:$DQ$31)*(КАЛЕНДАРЬ!$AT6=GRID!$B$33:$DQ$33),0))*GRID!$B$67+GRID!$B$68*2)*(1-GRID!$B$69),0))</f>
        <v>26320</v>
      </c>
      <c r="M381" s="47" cm="1">
        <f t="array" ref="M381">IF($I$2="Spa пакет",
(INDEX(GRID!$B$34:$DQ$44,MATCH(M$7,GRID!$A$34:$A$44,0),MATCH(1,($U$2=GRID!$B$31:$DQ$31)*(КАЛЕНДАРЬ!$AT6=GRID!$B$33:$DQ$33),0))*GRID!$B$67)+GRID!$B$68,
ROUNDUP((INDEX(GRID!$B$34:$DQ$44,MATCH(M$7,GRID!$A$34:$A$44,0),MATCH(1,($U$2=GRID!$B$31:$DQ$31)*(КАЛЕНДАРЬ!$AT6=GRID!$B$33:$DQ$33),0))*GRID!$B$67+GRID!$B$68)*(1-GRID!$B$69),0))</f>
        <v>23480</v>
      </c>
      <c r="N381" s="47" cm="1">
        <f t="array" ref="N381">IF($I$2="Spa пакет",
(INDEX(GRID!$B$47:$DQ$57,MATCH(M$7,GRID!$A$47:$A$57,0),MATCH(1,($U$2=GRID!$B$31:$DQ$31)*(КАЛЕНДАРЬ!$AT6=GRID!$B$33:$DQ$33),0))*GRID!$B$67)+GRID!$B$68*2,
ROUNDUP((INDEX(GRID!$B$47:$DQ$57,MATCH(M$7,GRID!$A$47:$A$57,0),MATCH(1,($U$2=GRID!$B$31:$DQ$31)*(КАЛЕНДАРЬ!$AT6=GRID!$B$33:$DQ$33),0))*GRID!$B$67+GRID!$B$68*2)*(1-GRID!$B$69),0))</f>
        <v>27760</v>
      </c>
      <c r="O381" s="47" cm="1">
        <f t="array" ref="O381">IF($I$2="Spa пакет",
(INDEX(GRID!$B$34:$DQ$44,MATCH(O$7,GRID!$A$34:$A$44,0),MATCH(1,($U$2=GRID!$B$31:$DQ$31)*(КАЛЕНДАРЬ!$AT6=GRID!$B$33:$DQ$33),0))*GRID!$B$67)+GRID!$B$68,
ROUNDUP((INDEX(GRID!$B$34:$DQ$44,MATCH(O$7,GRID!$A$34:$A$44,0),MATCH(1,($U$2=GRID!$B$31:$DQ$31)*(КАЛЕНДАРЬ!$AT6=GRID!$B$33:$DQ$33),0))*GRID!$B$67+GRID!$B$68)*(1-GRID!$B$69),0))</f>
        <v>28920</v>
      </c>
      <c r="P381" s="47" cm="1">
        <f t="array" ref="P381">IF($I$2="Spa пакет",
(INDEX(GRID!$B$47:$DQ$57,MATCH(O$7,GRID!$A$47:$A$57,0),MATCH(1,($U$2=GRID!$B$31:$DQ$31)*(КАЛЕНДАРЬ!$AT6=GRID!$B$33:$DQ$33),0))*GRID!$B$67)+GRID!$B$68*2,
ROUNDUP((INDEX(GRID!$B$47:$DQ$57,MATCH(O$7,GRID!$A$47:$A$57,0),MATCH(1,($U$2=GRID!$B$31:$DQ$31)*(КАЛЕНДАРЬ!$AT6=GRID!$B$33:$DQ$33),0))*GRID!$B$67+GRID!$B$68*2)*(1-GRID!$B$69),0))</f>
        <v>33200</v>
      </c>
      <c r="Q381" s="47" cm="1">
        <f t="array" ref="Q381">IF($I$2="Spa пакет",
(INDEX(GRID!$B$34:$DQ$44,MATCH(Q$7,GRID!$A$34:$A$44,0),MATCH(1,($U$2=GRID!$B$31:$DQ$31)*(КАЛЕНДАРЬ!$AT6=GRID!$B$33:$DQ$33),0))*GRID!$B$67)+GRID!$B$68,
ROUNDUP((INDEX(GRID!$B$34:$DQ$44,MATCH(Q$7,GRID!$A$34:$A$44,0),MATCH(1,($U$2=GRID!$B$31:$DQ$31)*(КАЛЕНДАРЬ!$AT6=GRID!$B$33:$DQ$33),0))*GRID!$B$67+GRID!$B$68)*(1-GRID!$B$69),0))</f>
        <v>30520</v>
      </c>
      <c r="R381" s="47" cm="1">
        <f t="array" ref="R381">IF($I$2="Spa пакет",
(INDEX(GRID!$B$47:$DQ$57,MATCH(Q$7,GRID!$A$47:$A$57,0),MATCH(1,($U$2=GRID!$B$31:$DQ$31)*(КАЛЕНДАРЬ!$AT6=GRID!$B$33:$DQ$33),0))*GRID!$B$67)+GRID!$B$68*2,
ROUNDUP((INDEX(GRID!$B$47:$DQ$57,MATCH(Q$7,GRID!$A$47:$A$57,0),MATCH(1,($U$2=GRID!$B$31:$DQ$31)*(КАЛЕНДАРЬ!$AT6=GRID!$B$33:$DQ$33),0))*GRID!$B$67+GRID!$B$68*2)*(1-GRID!$B$69),0))</f>
        <v>34800</v>
      </c>
      <c r="S381" s="47" cm="1">
        <f t="array" ref="S381">IF($I$2="Spa пакет",
(INDEX(GRID!$B$34:$DQ$44,MATCH(S$7,GRID!$A$34:$A$44,0),MATCH(1,($U$2=GRID!$B$31:$DQ$31)*(КАЛЕНДАРЬ!$AT6=GRID!$B$33:$DQ$33),0))*GRID!$B$67)+GRID!$B$68,
ROUNDUP((INDEX(GRID!$B$34:$DQ$44,MATCH(S$7,GRID!$A$34:$A$44,0),MATCH(1,($U$2=GRID!$B$31:$DQ$31)*(КАЛЕНДАРЬ!$AT6=GRID!$B$33:$DQ$33),0))*GRID!$B$67+GRID!$B$68)*(1-GRID!$B$69),0))</f>
        <v>33240</v>
      </c>
      <c r="T381" s="47" cm="1">
        <f t="array" ref="T381">IF($I$2="Spa пакет",
(INDEX(GRID!$B$47:$DQ$57,MATCH(S$7,GRID!$A$47:$A$57,0),MATCH(1,($U$2=GRID!$B$31:$DQ$31)*(КАЛЕНДАРЬ!$AT6=GRID!$B$33:$DQ$33),0))*GRID!$B$67)+GRID!$B$68*2,
ROUNDUP((INDEX(GRID!$B$47:$DQ$57,MATCH(S$7,GRID!$A$47:$A$57,0),MATCH(1,($U$2=GRID!$B$31:$DQ$31)*(КАЛЕНДАРЬ!$AT6=GRID!$B$33:$DQ$33),0))*GRID!$B$67+GRID!$B$68*2)*(1-GRID!$B$69),0))</f>
        <v>37520</v>
      </c>
      <c r="U381" s="47" cm="1">
        <f t="array" ref="U381">IF($I$2="Spa пакет",
(INDEX(GRID!$B$34:$DQ$44,MATCH(U$7,GRID!$A$34:$A$44,0),MATCH(1,($U$2=GRID!$B$31:$DQ$31)*(КАЛЕНДАРЬ!$AT6=GRID!$B$33:$DQ$33),0))*GRID!$B$67)+GRID!$B$68,
ROUNDUP((INDEX(GRID!$B$34:$DQ$44,MATCH(U$7,GRID!$A$34:$A$44,0),MATCH(1,($U$2=GRID!$B$31:$DQ$31)*(КАЛЕНДАРЬ!$AT6=GRID!$B$33:$DQ$33),0))*GRID!$B$67+GRID!$B$68)*(1-GRID!$B$69),0))</f>
        <v>37880</v>
      </c>
      <c r="V381" s="47" cm="1">
        <f t="array" ref="V381">IF($I$2="Spa пакет",
(INDEX(GRID!$B$47:$DQ$57,MATCH(U$7,GRID!$A$47:$A$57,0),MATCH(1,($U$2=GRID!$B$31:$DQ$31)*(КАЛЕНДАРЬ!$AT6=GRID!$B$33:$DQ$33),0))*GRID!$B$67)+GRID!$B$68*2,
ROUNDUP((INDEX(GRID!$B$47:$DQ$57,MATCH(U$7,GRID!$A$47:$A$57,0),MATCH(1,($U$2=GRID!$B$31:$DQ$31)*(КАЛЕНДАРЬ!$AT6=GRID!$B$33:$DQ$33),0))*GRID!$B$67+GRID!$B$68*2)*(1-GRID!$B$69),0))</f>
        <v>42160</v>
      </c>
      <c r="W381" s="47" cm="1">
        <f t="array" ref="W381">IF($I$2="Spa пакет",
(INDEX(GRID!$B$34:$DQ$44,MATCH(W$7,GRID!$A$34:$A$44,0),MATCH(1,($U$2=GRID!$B$31:$DQ$31)*(КАЛЕНДАРЬ!$AT6=GRID!$B$33:$DQ$33),0))*GRID!$B$67)+GRID!$B$68,
ROUNDUP((INDEX(GRID!$B$34:$DQ$44,MATCH(W$7,GRID!$A$34:$A$44,0),MATCH(1,($U$2=GRID!$B$31:$DQ$31)*(КАЛЕНДАРЬ!$AT6=GRID!$B$33:$DQ$33),0))*GRID!$B$67+GRID!$B$68)*(1-GRID!$B$69),0))</f>
        <v>104760</v>
      </c>
      <c r="X381" s="47" cm="1">
        <f t="array" ref="X381">IF($I$2="Spa пакет",
(INDEX(GRID!$B$47:$DQ$57,MATCH(W$7,GRID!$A$47:$A$57,0),MATCH(1,($U$2=GRID!$B$31:$DQ$31)*(КАЛЕНДАРЬ!$AT6=GRID!$B$33:$DQ$33),0))*GRID!$B$67)+GRID!$B$68*2,
ROUNDUP((INDEX(GRID!$B$47:$DQ$57,MATCH(W$7,GRID!$A$47:$A$57,0),MATCH(1,($U$2=GRID!$B$31:$DQ$31)*(КАЛЕНДАРЬ!$AT6=GRID!$B$33:$DQ$33),0))*GRID!$B$67+GRID!$B$68*2)*(1-GRID!$B$69),0))</f>
        <v>109040</v>
      </c>
    </row>
    <row r="382" spans="1:24" ht="12" hidden="1" customHeight="1" x14ac:dyDescent="0.2">
      <c r="A382" s="117" t="s">
        <v>45</v>
      </c>
      <c r="B382" s="117">
        <v>4</v>
      </c>
      <c r="C382" s="47" cm="1">
        <f t="array" ref="C382">IF($I$2="Spa пакет",
(INDEX(GRID!$B$34:$DQ$44,MATCH(C$7,GRID!$A$34:$A$44,0),MATCH(1,($U$2=GRID!$B$31:$DQ$31)*(КАЛЕНДАРЬ!$AT7=GRID!$B$33:$DQ$33),0))*GRID!$B$67)+GRID!$B$68,
ROUNDUP((INDEX(GRID!$B$34:$DQ$44,MATCH(C$7,GRID!$A$34:$A$44,0),MATCH(1,($U$2=GRID!$B$31:$DQ$31)*(КАЛЕНДАРЬ!$AT7=GRID!$B$33:$DQ$33),0))*GRID!$B$67+GRID!$B$68)*(1-GRID!$B$69),0))</f>
        <v>17560</v>
      </c>
      <c r="D382" s="47" cm="1">
        <f t="array" ref="D382">IF($I$2="Spa пакет",
(INDEX(GRID!$B$47:$DQ$57,MATCH(C$7,GRID!$A$47:$A$57,0),MATCH(1,($U$2=GRID!$B$31:$DQ$31)*(КАЛЕНДАРЬ!$AT7=GRID!$B$33:$DQ$33),0))*GRID!$B$67)+GRID!$B$68*2,
ROUNDUP((INDEX(GRID!$B$47:$DQ$57,MATCH(C$7,GRID!$A$47:$A$57,0),MATCH(1,($U$2=GRID!$B$31:$DQ$31)*(КАЛЕНДАРЬ!$AT7=GRID!$B$33:$DQ$33),0))*GRID!$B$67+GRID!$B$68*2)*(1-GRID!$B$69),0))</f>
        <v>21840</v>
      </c>
      <c r="E382" s="47" cm="1">
        <f t="array" ref="E382">IF($I$2="Spa пакет",
(INDEX(GRID!$B$34:$DQ$44,MATCH(E$7,GRID!$A$34:$A$44,0),MATCH(1,($U$2=GRID!$B$31:$DQ$31)*(КАЛЕНДАРЬ!$AT7=GRID!$B$33:$DQ$33),0))*GRID!$B$67)+GRID!$B$68,
ROUNDUP((INDEX(GRID!$B$34:$DQ$44,MATCH(E$7,GRID!$A$34:$A$44,0),MATCH(1,($U$2=GRID!$B$31:$DQ$31)*(КАЛЕНДАРЬ!$AT7=GRID!$B$33:$DQ$33),0))*GRID!$B$67+GRID!$B$68)*(1-GRID!$B$69),0))</f>
        <v>19000</v>
      </c>
      <c r="F382" s="47" cm="1">
        <f t="array" ref="F382">IF($I$2="Spa пакет",
(INDEX(GRID!$B$47:$DQ$57,MATCH(E$7,GRID!$A$47:$A$57,0),MATCH(1,($U$2=GRID!$B$31:$DQ$31)*(КАЛЕНДАРЬ!$AT7=GRID!$B$33:$DQ$33),0))*GRID!$B$67)+GRID!$B$68*2,
ROUNDUP((INDEX(GRID!$B$47:$DQ$57,MATCH(E$7,GRID!$A$47:$A$57,0),MATCH(1,($U$2=GRID!$B$31:$DQ$31)*(КАЛЕНДАРЬ!$AT7=GRID!$B$33:$DQ$33),0))*GRID!$B$67+GRID!$B$68*2)*(1-GRID!$B$69),0))</f>
        <v>23280</v>
      </c>
      <c r="G382" s="47" cm="1">
        <f t="array" ref="G382">IF($I$2="Spa пакет",
(INDEX(GRID!$B$34:$DQ$44,MATCH(G$7,GRID!$A$34:$A$44,0),MATCH(1,($U$2=GRID!$B$31:$DQ$31)*(КАЛЕНДАРЬ!$AT7=GRID!$B$33:$DQ$33),0))*GRID!$B$67)+GRID!$B$68,
ROUNDUP((INDEX(GRID!$B$34:$DQ$44,MATCH(G$7,GRID!$A$34:$A$44,0),MATCH(1,($U$2=GRID!$B$31:$DQ$31)*(КАЛЕНДАРЬ!$AT7=GRID!$B$33:$DQ$33),0))*GRID!$B$67+GRID!$B$68)*(1-GRID!$B$69),0))</f>
        <v>19800</v>
      </c>
      <c r="H382" s="47" cm="1">
        <f t="array" ref="H382">IF($I$2="Spa пакет",
(INDEX(GRID!$B$47:$DQ$57,MATCH(G$7,GRID!$A$47:$A$57,0),MATCH(1,($U$2=GRID!$B$31:$DQ$31)*(КАЛЕНДАРЬ!$AT7=GRID!$B$33:$DQ$33),0))*GRID!$B$67)+GRID!$B$68*2,
ROUNDUP((INDEX(GRID!$B$47:$DQ$57,MATCH(G$7,GRID!$A$47:$A$57,0),MATCH(1,($U$2=GRID!$B$31:$DQ$31)*(КАЛЕНДАРЬ!$AT7=GRID!$B$33:$DQ$33),0))*GRID!$B$67+GRID!$B$68*2)*(1-GRID!$B$69),0))</f>
        <v>24080</v>
      </c>
      <c r="I382" s="47" cm="1">
        <f t="array" ref="I382">IF($I$2="Spa пакет",
(INDEX(GRID!$B$34:$DQ$44,MATCH(I$7,GRID!$A$34:$A$44,0),MATCH(1,($U$2=GRID!$B$31:$DQ$31)*(КАЛЕНДАРЬ!$AT7=GRID!$B$33:$DQ$33),0))*GRID!$B$67)+GRID!$B$68,
ROUNDUP((INDEX(GRID!$B$34:$DQ$44,MATCH(I$7,GRID!$A$34:$A$44,0),MATCH(1,($U$2=GRID!$B$31:$DQ$31)*(КАЛЕНДАРЬ!$AT7=GRID!$B$33:$DQ$33),0))*GRID!$B$67+GRID!$B$68)*(1-GRID!$B$69),0))</f>
        <v>21240</v>
      </c>
      <c r="J382" s="47" cm="1">
        <f t="array" ref="J382">IF($I$2="Spa пакет",
(INDEX(GRID!$B$47:$DQ$57,MATCH(I$7,GRID!$A$47:$A$57,0),MATCH(1,($U$2=GRID!$B$31:$DQ$31)*(КАЛЕНДАРЬ!$AT7=GRID!$B$33:$DQ$33),0))*GRID!$B$67)+GRID!$B$68*2,
ROUNDUP((INDEX(GRID!$B$47:$DQ$57,MATCH(I$7,GRID!$A$47:$A$57,0),MATCH(1,($U$2=GRID!$B$31:$DQ$31)*(КАЛЕНДАРЬ!$AT7=GRID!$B$33:$DQ$33),0))*GRID!$B$67+GRID!$B$68*2)*(1-GRID!$B$69),0))</f>
        <v>25520</v>
      </c>
      <c r="K382" s="47" cm="1">
        <f t="array" ref="K382">IF($I$2="Spa пакет",
(INDEX(GRID!$B$34:$DQ$44,MATCH(K$7,GRID!$A$34:$A$44,0),MATCH(1,($U$2=GRID!$B$31:$DQ$31)*(КАЛЕНДАРЬ!$AT7=GRID!$B$33:$DQ$33),0))*GRID!$B$67)+GRID!$B$68,
ROUNDUP((INDEX(GRID!$B$34:$DQ$44,MATCH(K$7,GRID!$A$34:$A$44,0),MATCH(1,($U$2=GRID!$B$31:$DQ$31)*(КАЛЕНДАРЬ!$AT7=GRID!$B$33:$DQ$33),0))*GRID!$B$67+GRID!$B$68)*(1-GRID!$B$69),0))</f>
        <v>22040</v>
      </c>
      <c r="L382" s="47" cm="1">
        <f t="array" ref="L382">IF($I$2="Spa пакет",
(INDEX(GRID!$B$47:$DQ$57,MATCH(K$7,GRID!$A$47:$A$57,0),MATCH(1,($U$2=GRID!$B$31:$DQ$31)*(КАЛЕНДАРЬ!$AT7=GRID!$B$33:$DQ$33),0))*GRID!$B$67)+GRID!$B$68*2,
ROUNDUP((INDEX(GRID!$B$47:$DQ$57,MATCH(K$7,GRID!$A$47:$A$57,0),MATCH(1,($U$2=GRID!$B$31:$DQ$31)*(КАЛЕНДАРЬ!$AT7=GRID!$B$33:$DQ$33),0))*GRID!$B$67+GRID!$B$68*2)*(1-GRID!$B$69),0))</f>
        <v>26320</v>
      </c>
      <c r="M382" s="47" cm="1">
        <f t="array" ref="M382">IF($I$2="Spa пакет",
(INDEX(GRID!$B$34:$DQ$44,MATCH(M$7,GRID!$A$34:$A$44,0),MATCH(1,($U$2=GRID!$B$31:$DQ$31)*(КАЛЕНДАРЬ!$AT7=GRID!$B$33:$DQ$33),0))*GRID!$B$67)+GRID!$B$68,
ROUNDUP((INDEX(GRID!$B$34:$DQ$44,MATCH(M$7,GRID!$A$34:$A$44,0),MATCH(1,($U$2=GRID!$B$31:$DQ$31)*(КАЛЕНДАРЬ!$AT7=GRID!$B$33:$DQ$33),0))*GRID!$B$67+GRID!$B$68)*(1-GRID!$B$69),0))</f>
        <v>23480</v>
      </c>
      <c r="N382" s="47" cm="1">
        <f t="array" ref="N382">IF($I$2="Spa пакет",
(INDEX(GRID!$B$47:$DQ$57,MATCH(M$7,GRID!$A$47:$A$57,0),MATCH(1,($U$2=GRID!$B$31:$DQ$31)*(КАЛЕНДАРЬ!$AT7=GRID!$B$33:$DQ$33),0))*GRID!$B$67)+GRID!$B$68*2,
ROUNDUP((INDEX(GRID!$B$47:$DQ$57,MATCH(M$7,GRID!$A$47:$A$57,0),MATCH(1,($U$2=GRID!$B$31:$DQ$31)*(КАЛЕНДАРЬ!$AT7=GRID!$B$33:$DQ$33),0))*GRID!$B$67+GRID!$B$68*2)*(1-GRID!$B$69),0))</f>
        <v>27760</v>
      </c>
      <c r="O382" s="47" cm="1">
        <f t="array" ref="O382">IF($I$2="Spa пакет",
(INDEX(GRID!$B$34:$DQ$44,MATCH(O$7,GRID!$A$34:$A$44,0),MATCH(1,($U$2=GRID!$B$31:$DQ$31)*(КАЛЕНДАРЬ!$AT7=GRID!$B$33:$DQ$33),0))*GRID!$B$67)+GRID!$B$68,
ROUNDUP((INDEX(GRID!$B$34:$DQ$44,MATCH(O$7,GRID!$A$34:$A$44,0),MATCH(1,($U$2=GRID!$B$31:$DQ$31)*(КАЛЕНДАРЬ!$AT7=GRID!$B$33:$DQ$33),0))*GRID!$B$67+GRID!$B$68)*(1-GRID!$B$69),0))</f>
        <v>28920</v>
      </c>
      <c r="P382" s="47" cm="1">
        <f t="array" ref="P382">IF($I$2="Spa пакет",
(INDEX(GRID!$B$47:$DQ$57,MATCH(O$7,GRID!$A$47:$A$57,0),MATCH(1,($U$2=GRID!$B$31:$DQ$31)*(КАЛЕНДАРЬ!$AT7=GRID!$B$33:$DQ$33),0))*GRID!$B$67)+GRID!$B$68*2,
ROUNDUP((INDEX(GRID!$B$47:$DQ$57,MATCH(O$7,GRID!$A$47:$A$57,0),MATCH(1,($U$2=GRID!$B$31:$DQ$31)*(КАЛЕНДАРЬ!$AT7=GRID!$B$33:$DQ$33),0))*GRID!$B$67+GRID!$B$68*2)*(1-GRID!$B$69),0))</f>
        <v>33200</v>
      </c>
      <c r="Q382" s="47" cm="1">
        <f t="array" ref="Q382">IF($I$2="Spa пакет",
(INDEX(GRID!$B$34:$DQ$44,MATCH(Q$7,GRID!$A$34:$A$44,0),MATCH(1,($U$2=GRID!$B$31:$DQ$31)*(КАЛЕНДАРЬ!$AT7=GRID!$B$33:$DQ$33),0))*GRID!$B$67)+GRID!$B$68,
ROUNDUP((INDEX(GRID!$B$34:$DQ$44,MATCH(Q$7,GRID!$A$34:$A$44,0),MATCH(1,($U$2=GRID!$B$31:$DQ$31)*(КАЛЕНДАРЬ!$AT7=GRID!$B$33:$DQ$33),0))*GRID!$B$67+GRID!$B$68)*(1-GRID!$B$69),0))</f>
        <v>30520</v>
      </c>
      <c r="R382" s="47" cm="1">
        <f t="array" ref="R382">IF($I$2="Spa пакет",
(INDEX(GRID!$B$47:$DQ$57,MATCH(Q$7,GRID!$A$47:$A$57,0),MATCH(1,($U$2=GRID!$B$31:$DQ$31)*(КАЛЕНДАРЬ!$AT7=GRID!$B$33:$DQ$33),0))*GRID!$B$67)+GRID!$B$68*2,
ROUNDUP((INDEX(GRID!$B$47:$DQ$57,MATCH(Q$7,GRID!$A$47:$A$57,0),MATCH(1,($U$2=GRID!$B$31:$DQ$31)*(КАЛЕНДАРЬ!$AT7=GRID!$B$33:$DQ$33),0))*GRID!$B$67+GRID!$B$68*2)*(1-GRID!$B$69),0))</f>
        <v>34800</v>
      </c>
      <c r="S382" s="47" cm="1">
        <f t="array" ref="S382">IF($I$2="Spa пакет",
(INDEX(GRID!$B$34:$DQ$44,MATCH(S$7,GRID!$A$34:$A$44,0),MATCH(1,($U$2=GRID!$B$31:$DQ$31)*(КАЛЕНДАРЬ!$AT7=GRID!$B$33:$DQ$33),0))*GRID!$B$67)+GRID!$B$68,
ROUNDUP((INDEX(GRID!$B$34:$DQ$44,MATCH(S$7,GRID!$A$34:$A$44,0),MATCH(1,($U$2=GRID!$B$31:$DQ$31)*(КАЛЕНДАРЬ!$AT7=GRID!$B$33:$DQ$33),0))*GRID!$B$67+GRID!$B$68)*(1-GRID!$B$69),0))</f>
        <v>33240</v>
      </c>
      <c r="T382" s="47" cm="1">
        <f t="array" ref="T382">IF($I$2="Spa пакет",
(INDEX(GRID!$B$47:$DQ$57,MATCH(S$7,GRID!$A$47:$A$57,0),MATCH(1,($U$2=GRID!$B$31:$DQ$31)*(КАЛЕНДАРЬ!$AT7=GRID!$B$33:$DQ$33),0))*GRID!$B$67)+GRID!$B$68*2,
ROUNDUP((INDEX(GRID!$B$47:$DQ$57,MATCH(S$7,GRID!$A$47:$A$57,0),MATCH(1,($U$2=GRID!$B$31:$DQ$31)*(КАЛЕНДАРЬ!$AT7=GRID!$B$33:$DQ$33),0))*GRID!$B$67+GRID!$B$68*2)*(1-GRID!$B$69),0))</f>
        <v>37520</v>
      </c>
      <c r="U382" s="47" cm="1">
        <f t="array" ref="U382">IF($I$2="Spa пакет",
(INDEX(GRID!$B$34:$DQ$44,MATCH(U$7,GRID!$A$34:$A$44,0),MATCH(1,($U$2=GRID!$B$31:$DQ$31)*(КАЛЕНДАРЬ!$AT7=GRID!$B$33:$DQ$33),0))*GRID!$B$67)+GRID!$B$68,
ROUNDUP((INDEX(GRID!$B$34:$DQ$44,MATCH(U$7,GRID!$A$34:$A$44,0),MATCH(1,($U$2=GRID!$B$31:$DQ$31)*(КАЛЕНДАРЬ!$AT7=GRID!$B$33:$DQ$33),0))*GRID!$B$67+GRID!$B$68)*(1-GRID!$B$69),0))</f>
        <v>37880</v>
      </c>
      <c r="V382" s="47" cm="1">
        <f t="array" ref="V382">IF($I$2="Spa пакет",
(INDEX(GRID!$B$47:$DQ$57,MATCH(U$7,GRID!$A$47:$A$57,0),MATCH(1,($U$2=GRID!$B$31:$DQ$31)*(КАЛЕНДАРЬ!$AT7=GRID!$B$33:$DQ$33),0))*GRID!$B$67)+GRID!$B$68*2,
ROUNDUP((INDEX(GRID!$B$47:$DQ$57,MATCH(U$7,GRID!$A$47:$A$57,0),MATCH(1,($U$2=GRID!$B$31:$DQ$31)*(КАЛЕНДАРЬ!$AT7=GRID!$B$33:$DQ$33),0))*GRID!$B$67+GRID!$B$68*2)*(1-GRID!$B$69),0))</f>
        <v>42160</v>
      </c>
      <c r="W382" s="47" cm="1">
        <f t="array" ref="W382">IF($I$2="Spa пакет",
(INDEX(GRID!$B$34:$DQ$44,MATCH(W$7,GRID!$A$34:$A$44,0),MATCH(1,($U$2=GRID!$B$31:$DQ$31)*(КАЛЕНДАРЬ!$AT7=GRID!$B$33:$DQ$33),0))*GRID!$B$67)+GRID!$B$68,
ROUNDUP((INDEX(GRID!$B$34:$DQ$44,MATCH(W$7,GRID!$A$34:$A$44,0),MATCH(1,($U$2=GRID!$B$31:$DQ$31)*(КАЛЕНДАРЬ!$AT7=GRID!$B$33:$DQ$33),0))*GRID!$B$67+GRID!$B$68)*(1-GRID!$B$69),0))</f>
        <v>104760</v>
      </c>
      <c r="X382" s="47" cm="1">
        <f t="array" ref="X382">IF($I$2="Spa пакет",
(INDEX(GRID!$B$47:$DQ$57,MATCH(W$7,GRID!$A$47:$A$57,0),MATCH(1,($U$2=GRID!$B$31:$DQ$31)*(КАЛЕНДАРЬ!$AT7=GRID!$B$33:$DQ$33),0))*GRID!$B$67)+GRID!$B$68*2,
ROUNDUP((INDEX(GRID!$B$47:$DQ$57,MATCH(W$7,GRID!$A$47:$A$57,0),MATCH(1,($U$2=GRID!$B$31:$DQ$31)*(КАЛЕНДАРЬ!$AT7=GRID!$B$33:$DQ$33),0))*GRID!$B$67+GRID!$B$68*2)*(1-GRID!$B$69),0))</f>
        <v>109040</v>
      </c>
    </row>
    <row r="383" spans="1:24" ht="12" hidden="1" customHeight="1" x14ac:dyDescent="0.2">
      <c r="A383" s="117" t="s">
        <v>46</v>
      </c>
      <c r="B383" s="117">
        <v>5</v>
      </c>
      <c r="C383" s="47" cm="1">
        <f t="array" ref="C383">IF($I$2="Spa пакет",
(INDEX(GRID!$B$34:$DQ$44,MATCH(C$7,GRID!$A$34:$A$44,0),MATCH(1,($U$2=GRID!$B$31:$DQ$31)*(КАЛЕНДАРЬ!$AT8=GRID!$B$33:$DQ$33),0))*GRID!$B$67)+GRID!$B$68,
ROUNDUP((INDEX(GRID!$B$34:$DQ$44,MATCH(C$7,GRID!$A$34:$A$44,0),MATCH(1,($U$2=GRID!$B$31:$DQ$31)*(КАЛЕНДАРЬ!$AT8=GRID!$B$33:$DQ$33),0))*GRID!$B$67+GRID!$B$68)*(1-GRID!$B$69),0))</f>
        <v>17560</v>
      </c>
      <c r="D383" s="47" cm="1">
        <f t="array" ref="D383">IF($I$2="Spa пакет",
(INDEX(GRID!$B$47:$DQ$57,MATCH(C$7,GRID!$A$47:$A$57,0),MATCH(1,($U$2=GRID!$B$31:$DQ$31)*(КАЛЕНДАРЬ!$AT8=GRID!$B$33:$DQ$33),0))*GRID!$B$67)+GRID!$B$68*2,
ROUNDUP((INDEX(GRID!$B$47:$DQ$57,MATCH(C$7,GRID!$A$47:$A$57,0),MATCH(1,($U$2=GRID!$B$31:$DQ$31)*(КАЛЕНДАРЬ!$AT8=GRID!$B$33:$DQ$33),0))*GRID!$B$67+GRID!$B$68*2)*(1-GRID!$B$69),0))</f>
        <v>21840</v>
      </c>
      <c r="E383" s="47" cm="1">
        <f t="array" ref="E383">IF($I$2="Spa пакет",
(INDEX(GRID!$B$34:$DQ$44,MATCH(E$7,GRID!$A$34:$A$44,0),MATCH(1,($U$2=GRID!$B$31:$DQ$31)*(КАЛЕНДАРЬ!$AT8=GRID!$B$33:$DQ$33),0))*GRID!$B$67)+GRID!$B$68,
ROUNDUP((INDEX(GRID!$B$34:$DQ$44,MATCH(E$7,GRID!$A$34:$A$44,0),MATCH(1,($U$2=GRID!$B$31:$DQ$31)*(КАЛЕНДАРЬ!$AT8=GRID!$B$33:$DQ$33),0))*GRID!$B$67+GRID!$B$68)*(1-GRID!$B$69),0))</f>
        <v>19000</v>
      </c>
      <c r="F383" s="47" cm="1">
        <f t="array" ref="F383">IF($I$2="Spa пакет",
(INDEX(GRID!$B$47:$DQ$57,MATCH(E$7,GRID!$A$47:$A$57,0),MATCH(1,($U$2=GRID!$B$31:$DQ$31)*(КАЛЕНДАРЬ!$AT8=GRID!$B$33:$DQ$33),0))*GRID!$B$67)+GRID!$B$68*2,
ROUNDUP((INDEX(GRID!$B$47:$DQ$57,MATCH(E$7,GRID!$A$47:$A$57,0),MATCH(1,($U$2=GRID!$B$31:$DQ$31)*(КАЛЕНДАРЬ!$AT8=GRID!$B$33:$DQ$33),0))*GRID!$B$67+GRID!$B$68*2)*(1-GRID!$B$69),0))</f>
        <v>23280</v>
      </c>
      <c r="G383" s="47" cm="1">
        <f t="array" ref="G383">IF($I$2="Spa пакет",
(INDEX(GRID!$B$34:$DQ$44,MATCH(G$7,GRID!$A$34:$A$44,0),MATCH(1,($U$2=GRID!$B$31:$DQ$31)*(КАЛЕНДАРЬ!$AT8=GRID!$B$33:$DQ$33),0))*GRID!$B$67)+GRID!$B$68,
ROUNDUP((INDEX(GRID!$B$34:$DQ$44,MATCH(G$7,GRID!$A$34:$A$44,0),MATCH(1,($U$2=GRID!$B$31:$DQ$31)*(КАЛЕНДАРЬ!$AT8=GRID!$B$33:$DQ$33),0))*GRID!$B$67+GRID!$B$68)*(1-GRID!$B$69),0))</f>
        <v>19800</v>
      </c>
      <c r="H383" s="47" cm="1">
        <f t="array" ref="H383">IF($I$2="Spa пакет",
(INDEX(GRID!$B$47:$DQ$57,MATCH(G$7,GRID!$A$47:$A$57,0),MATCH(1,($U$2=GRID!$B$31:$DQ$31)*(КАЛЕНДАРЬ!$AT8=GRID!$B$33:$DQ$33),0))*GRID!$B$67)+GRID!$B$68*2,
ROUNDUP((INDEX(GRID!$B$47:$DQ$57,MATCH(G$7,GRID!$A$47:$A$57,0),MATCH(1,($U$2=GRID!$B$31:$DQ$31)*(КАЛЕНДАРЬ!$AT8=GRID!$B$33:$DQ$33),0))*GRID!$B$67+GRID!$B$68*2)*(1-GRID!$B$69),0))</f>
        <v>24080</v>
      </c>
      <c r="I383" s="47" cm="1">
        <f t="array" ref="I383">IF($I$2="Spa пакет",
(INDEX(GRID!$B$34:$DQ$44,MATCH(I$7,GRID!$A$34:$A$44,0),MATCH(1,($U$2=GRID!$B$31:$DQ$31)*(КАЛЕНДАРЬ!$AT8=GRID!$B$33:$DQ$33),0))*GRID!$B$67)+GRID!$B$68,
ROUNDUP((INDEX(GRID!$B$34:$DQ$44,MATCH(I$7,GRID!$A$34:$A$44,0),MATCH(1,($U$2=GRID!$B$31:$DQ$31)*(КАЛЕНДАРЬ!$AT8=GRID!$B$33:$DQ$33),0))*GRID!$B$67+GRID!$B$68)*(1-GRID!$B$69),0))</f>
        <v>21240</v>
      </c>
      <c r="J383" s="47" cm="1">
        <f t="array" ref="J383">IF($I$2="Spa пакет",
(INDEX(GRID!$B$47:$DQ$57,MATCH(I$7,GRID!$A$47:$A$57,0),MATCH(1,($U$2=GRID!$B$31:$DQ$31)*(КАЛЕНДАРЬ!$AT8=GRID!$B$33:$DQ$33),0))*GRID!$B$67)+GRID!$B$68*2,
ROUNDUP((INDEX(GRID!$B$47:$DQ$57,MATCH(I$7,GRID!$A$47:$A$57,0),MATCH(1,($U$2=GRID!$B$31:$DQ$31)*(КАЛЕНДАРЬ!$AT8=GRID!$B$33:$DQ$33),0))*GRID!$B$67+GRID!$B$68*2)*(1-GRID!$B$69),0))</f>
        <v>25520</v>
      </c>
      <c r="K383" s="47" cm="1">
        <f t="array" ref="K383">IF($I$2="Spa пакет",
(INDEX(GRID!$B$34:$DQ$44,MATCH(K$7,GRID!$A$34:$A$44,0),MATCH(1,($U$2=GRID!$B$31:$DQ$31)*(КАЛЕНДАРЬ!$AT8=GRID!$B$33:$DQ$33),0))*GRID!$B$67)+GRID!$B$68,
ROUNDUP((INDEX(GRID!$B$34:$DQ$44,MATCH(K$7,GRID!$A$34:$A$44,0),MATCH(1,($U$2=GRID!$B$31:$DQ$31)*(КАЛЕНДАРЬ!$AT8=GRID!$B$33:$DQ$33),0))*GRID!$B$67+GRID!$B$68)*(1-GRID!$B$69),0))</f>
        <v>22040</v>
      </c>
      <c r="L383" s="47" cm="1">
        <f t="array" ref="L383">IF($I$2="Spa пакет",
(INDEX(GRID!$B$47:$DQ$57,MATCH(K$7,GRID!$A$47:$A$57,0),MATCH(1,($U$2=GRID!$B$31:$DQ$31)*(КАЛЕНДАРЬ!$AT8=GRID!$B$33:$DQ$33),0))*GRID!$B$67)+GRID!$B$68*2,
ROUNDUP((INDEX(GRID!$B$47:$DQ$57,MATCH(K$7,GRID!$A$47:$A$57,0),MATCH(1,($U$2=GRID!$B$31:$DQ$31)*(КАЛЕНДАРЬ!$AT8=GRID!$B$33:$DQ$33),0))*GRID!$B$67+GRID!$B$68*2)*(1-GRID!$B$69),0))</f>
        <v>26320</v>
      </c>
      <c r="M383" s="47" cm="1">
        <f t="array" ref="M383">IF($I$2="Spa пакет",
(INDEX(GRID!$B$34:$DQ$44,MATCH(M$7,GRID!$A$34:$A$44,0),MATCH(1,($U$2=GRID!$B$31:$DQ$31)*(КАЛЕНДАРЬ!$AT8=GRID!$B$33:$DQ$33),0))*GRID!$B$67)+GRID!$B$68,
ROUNDUP((INDEX(GRID!$B$34:$DQ$44,MATCH(M$7,GRID!$A$34:$A$44,0),MATCH(1,($U$2=GRID!$B$31:$DQ$31)*(КАЛЕНДАРЬ!$AT8=GRID!$B$33:$DQ$33),0))*GRID!$B$67+GRID!$B$68)*(1-GRID!$B$69),0))</f>
        <v>23480</v>
      </c>
      <c r="N383" s="47" cm="1">
        <f t="array" ref="N383">IF($I$2="Spa пакет",
(INDEX(GRID!$B$47:$DQ$57,MATCH(M$7,GRID!$A$47:$A$57,0),MATCH(1,($U$2=GRID!$B$31:$DQ$31)*(КАЛЕНДАРЬ!$AT8=GRID!$B$33:$DQ$33),0))*GRID!$B$67)+GRID!$B$68*2,
ROUNDUP((INDEX(GRID!$B$47:$DQ$57,MATCH(M$7,GRID!$A$47:$A$57,0),MATCH(1,($U$2=GRID!$B$31:$DQ$31)*(КАЛЕНДАРЬ!$AT8=GRID!$B$33:$DQ$33),0))*GRID!$B$67+GRID!$B$68*2)*(1-GRID!$B$69),0))</f>
        <v>27760</v>
      </c>
      <c r="O383" s="47" cm="1">
        <f t="array" ref="O383">IF($I$2="Spa пакет",
(INDEX(GRID!$B$34:$DQ$44,MATCH(O$7,GRID!$A$34:$A$44,0),MATCH(1,($U$2=GRID!$B$31:$DQ$31)*(КАЛЕНДАРЬ!$AT8=GRID!$B$33:$DQ$33),0))*GRID!$B$67)+GRID!$B$68,
ROUNDUP((INDEX(GRID!$B$34:$DQ$44,MATCH(O$7,GRID!$A$34:$A$44,0),MATCH(1,($U$2=GRID!$B$31:$DQ$31)*(КАЛЕНДАРЬ!$AT8=GRID!$B$33:$DQ$33),0))*GRID!$B$67+GRID!$B$68)*(1-GRID!$B$69),0))</f>
        <v>28920</v>
      </c>
      <c r="P383" s="47" cm="1">
        <f t="array" ref="P383">IF($I$2="Spa пакет",
(INDEX(GRID!$B$47:$DQ$57,MATCH(O$7,GRID!$A$47:$A$57,0),MATCH(1,($U$2=GRID!$B$31:$DQ$31)*(КАЛЕНДАРЬ!$AT8=GRID!$B$33:$DQ$33),0))*GRID!$B$67)+GRID!$B$68*2,
ROUNDUP((INDEX(GRID!$B$47:$DQ$57,MATCH(O$7,GRID!$A$47:$A$57,0),MATCH(1,($U$2=GRID!$B$31:$DQ$31)*(КАЛЕНДАРЬ!$AT8=GRID!$B$33:$DQ$33),0))*GRID!$B$67+GRID!$B$68*2)*(1-GRID!$B$69),0))</f>
        <v>33200</v>
      </c>
      <c r="Q383" s="47" cm="1">
        <f t="array" ref="Q383">IF($I$2="Spa пакет",
(INDEX(GRID!$B$34:$DQ$44,MATCH(Q$7,GRID!$A$34:$A$44,0),MATCH(1,($U$2=GRID!$B$31:$DQ$31)*(КАЛЕНДАРЬ!$AT8=GRID!$B$33:$DQ$33),0))*GRID!$B$67)+GRID!$B$68,
ROUNDUP((INDEX(GRID!$B$34:$DQ$44,MATCH(Q$7,GRID!$A$34:$A$44,0),MATCH(1,($U$2=GRID!$B$31:$DQ$31)*(КАЛЕНДАРЬ!$AT8=GRID!$B$33:$DQ$33),0))*GRID!$B$67+GRID!$B$68)*(1-GRID!$B$69),0))</f>
        <v>30520</v>
      </c>
      <c r="R383" s="47" cm="1">
        <f t="array" ref="R383">IF($I$2="Spa пакет",
(INDEX(GRID!$B$47:$DQ$57,MATCH(Q$7,GRID!$A$47:$A$57,0),MATCH(1,($U$2=GRID!$B$31:$DQ$31)*(КАЛЕНДАРЬ!$AT8=GRID!$B$33:$DQ$33),0))*GRID!$B$67)+GRID!$B$68*2,
ROUNDUP((INDEX(GRID!$B$47:$DQ$57,MATCH(Q$7,GRID!$A$47:$A$57,0),MATCH(1,($U$2=GRID!$B$31:$DQ$31)*(КАЛЕНДАРЬ!$AT8=GRID!$B$33:$DQ$33),0))*GRID!$B$67+GRID!$B$68*2)*(1-GRID!$B$69),0))</f>
        <v>34800</v>
      </c>
      <c r="S383" s="47" cm="1">
        <f t="array" ref="S383">IF($I$2="Spa пакет",
(INDEX(GRID!$B$34:$DQ$44,MATCH(S$7,GRID!$A$34:$A$44,0),MATCH(1,($U$2=GRID!$B$31:$DQ$31)*(КАЛЕНДАРЬ!$AT8=GRID!$B$33:$DQ$33),0))*GRID!$B$67)+GRID!$B$68,
ROUNDUP((INDEX(GRID!$B$34:$DQ$44,MATCH(S$7,GRID!$A$34:$A$44,0),MATCH(1,($U$2=GRID!$B$31:$DQ$31)*(КАЛЕНДАРЬ!$AT8=GRID!$B$33:$DQ$33),0))*GRID!$B$67+GRID!$B$68)*(1-GRID!$B$69),0))</f>
        <v>33240</v>
      </c>
      <c r="T383" s="47" cm="1">
        <f t="array" ref="T383">IF($I$2="Spa пакет",
(INDEX(GRID!$B$47:$DQ$57,MATCH(S$7,GRID!$A$47:$A$57,0),MATCH(1,($U$2=GRID!$B$31:$DQ$31)*(КАЛЕНДАРЬ!$AT8=GRID!$B$33:$DQ$33),0))*GRID!$B$67)+GRID!$B$68*2,
ROUNDUP((INDEX(GRID!$B$47:$DQ$57,MATCH(S$7,GRID!$A$47:$A$57,0),MATCH(1,($U$2=GRID!$B$31:$DQ$31)*(КАЛЕНДАРЬ!$AT8=GRID!$B$33:$DQ$33),0))*GRID!$B$67+GRID!$B$68*2)*(1-GRID!$B$69),0))</f>
        <v>37520</v>
      </c>
      <c r="U383" s="47" cm="1">
        <f t="array" ref="U383">IF($I$2="Spa пакет",
(INDEX(GRID!$B$34:$DQ$44,MATCH(U$7,GRID!$A$34:$A$44,0),MATCH(1,($U$2=GRID!$B$31:$DQ$31)*(КАЛЕНДАРЬ!$AT8=GRID!$B$33:$DQ$33),0))*GRID!$B$67)+GRID!$B$68,
ROUNDUP((INDEX(GRID!$B$34:$DQ$44,MATCH(U$7,GRID!$A$34:$A$44,0),MATCH(1,($U$2=GRID!$B$31:$DQ$31)*(КАЛЕНДАРЬ!$AT8=GRID!$B$33:$DQ$33),0))*GRID!$B$67+GRID!$B$68)*(1-GRID!$B$69),0))</f>
        <v>37880</v>
      </c>
      <c r="V383" s="47" cm="1">
        <f t="array" ref="V383">IF($I$2="Spa пакет",
(INDEX(GRID!$B$47:$DQ$57,MATCH(U$7,GRID!$A$47:$A$57,0),MATCH(1,($U$2=GRID!$B$31:$DQ$31)*(КАЛЕНДАРЬ!$AT8=GRID!$B$33:$DQ$33),0))*GRID!$B$67)+GRID!$B$68*2,
ROUNDUP((INDEX(GRID!$B$47:$DQ$57,MATCH(U$7,GRID!$A$47:$A$57,0),MATCH(1,($U$2=GRID!$B$31:$DQ$31)*(КАЛЕНДАРЬ!$AT8=GRID!$B$33:$DQ$33),0))*GRID!$B$67+GRID!$B$68*2)*(1-GRID!$B$69),0))</f>
        <v>42160</v>
      </c>
      <c r="W383" s="47" cm="1">
        <f t="array" ref="W383">IF($I$2="Spa пакет",
(INDEX(GRID!$B$34:$DQ$44,MATCH(W$7,GRID!$A$34:$A$44,0),MATCH(1,($U$2=GRID!$B$31:$DQ$31)*(КАЛЕНДАРЬ!$AT8=GRID!$B$33:$DQ$33),0))*GRID!$B$67)+GRID!$B$68,
ROUNDUP((INDEX(GRID!$B$34:$DQ$44,MATCH(W$7,GRID!$A$34:$A$44,0),MATCH(1,($U$2=GRID!$B$31:$DQ$31)*(КАЛЕНДАРЬ!$AT8=GRID!$B$33:$DQ$33),0))*GRID!$B$67+GRID!$B$68)*(1-GRID!$B$69),0))</f>
        <v>104760</v>
      </c>
      <c r="X383" s="47" cm="1">
        <f t="array" ref="X383">IF($I$2="Spa пакет",
(INDEX(GRID!$B$47:$DQ$57,MATCH(W$7,GRID!$A$47:$A$57,0),MATCH(1,($U$2=GRID!$B$31:$DQ$31)*(КАЛЕНДАРЬ!$AT8=GRID!$B$33:$DQ$33),0))*GRID!$B$67)+GRID!$B$68*2,
ROUNDUP((INDEX(GRID!$B$47:$DQ$57,MATCH(W$7,GRID!$A$47:$A$57,0),MATCH(1,($U$2=GRID!$B$31:$DQ$31)*(КАЛЕНДАРЬ!$AT8=GRID!$B$33:$DQ$33),0))*GRID!$B$67+GRID!$B$68*2)*(1-GRID!$B$69),0))</f>
        <v>109040</v>
      </c>
    </row>
    <row r="384" spans="1:24" ht="12" hidden="1" customHeight="1" x14ac:dyDescent="0.2">
      <c r="A384" s="117" t="s">
        <v>47</v>
      </c>
      <c r="B384" s="117">
        <v>6</v>
      </c>
      <c r="C384" s="47" cm="1">
        <f t="array" ref="C384">IF($I$2="Spa пакет",
(INDEX(GRID!$B$34:$DQ$44,MATCH(C$7,GRID!$A$34:$A$44,0),MATCH(1,($U$2=GRID!$B$31:$DQ$31)*(КАЛЕНДАРЬ!$AT9=GRID!$B$33:$DQ$33),0))*GRID!$B$67)+GRID!$B$68,
ROUNDUP((INDEX(GRID!$B$34:$DQ$44,MATCH(C$7,GRID!$A$34:$A$44,0),MATCH(1,($U$2=GRID!$B$31:$DQ$31)*(КАЛЕНДАРЬ!$AT9=GRID!$B$33:$DQ$33),0))*GRID!$B$67+GRID!$B$68)*(1-GRID!$B$69),0))</f>
        <v>19480</v>
      </c>
      <c r="D384" s="47" cm="1">
        <f t="array" ref="D384">IF($I$2="Spa пакет",
(INDEX(GRID!$B$47:$DQ$57,MATCH(C$7,GRID!$A$47:$A$57,0),MATCH(1,($U$2=GRID!$B$31:$DQ$31)*(КАЛЕНДАРЬ!$AT9=GRID!$B$33:$DQ$33),0))*GRID!$B$67)+GRID!$B$68*2,
ROUNDUP((INDEX(GRID!$B$47:$DQ$57,MATCH(C$7,GRID!$A$47:$A$57,0),MATCH(1,($U$2=GRID!$B$31:$DQ$31)*(КАЛЕНДАРЬ!$AT9=GRID!$B$33:$DQ$33),0))*GRID!$B$67+GRID!$B$68*2)*(1-GRID!$B$69),0))</f>
        <v>23760</v>
      </c>
      <c r="E384" s="47" cm="1">
        <f t="array" ref="E384">IF($I$2="Spa пакет",
(INDEX(GRID!$B$34:$DQ$44,MATCH(E$7,GRID!$A$34:$A$44,0),MATCH(1,($U$2=GRID!$B$31:$DQ$31)*(КАЛЕНДАРЬ!$AT9=GRID!$B$33:$DQ$33),0))*GRID!$B$67)+GRID!$B$68,
ROUNDUP((INDEX(GRID!$B$34:$DQ$44,MATCH(E$7,GRID!$A$34:$A$44,0),MATCH(1,($U$2=GRID!$B$31:$DQ$31)*(КАЛЕНДАРЬ!$AT9=GRID!$B$33:$DQ$33),0))*GRID!$B$67+GRID!$B$68)*(1-GRID!$B$69),0))</f>
        <v>20920</v>
      </c>
      <c r="F384" s="47" cm="1">
        <f t="array" ref="F384">IF($I$2="Spa пакет",
(INDEX(GRID!$B$47:$DQ$57,MATCH(E$7,GRID!$A$47:$A$57,0),MATCH(1,($U$2=GRID!$B$31:$DQ$31)*(КАЛЕНДАРЬ!$AT9=GRID!$B$33:$DQ$33),0))*GRID!$B$67)+GRID!$B$68*2,
ROUNDUP((INDEX(GRID!$B$47:$DQ$57,MATCH(E$7,GRID!$A$47:$A$57,0),MATCH(1,($U$2=GRID!$B$31:$DQ$31)*(КАЛЕНДАРЬ!$AT9=GRID!$B$33:$DQ$33),0))*GRID!$B$67+GRID!$B$68*2)*(1-GRID!$B$69),0))</f>
        <v>25200</v>
      </c>
      <c r="G384" s="47" cm="1">
        <f t="array" ref="G384">IF($I$2="Spa пакет",
(INDEX(GRID!$B$34:$DQ$44,MATCH(G$7,GRID!$A$34:$A$44,0),MATCH(1,($U$2=GRID!$B$31:$DQ$31)*(КАЛЕНДАРЬ!$AT9=GRID!$B$33:$DQ$33),0))*GRID!$B$67)+GRID!$B$68,
ROUNDUP((INDEX(GRID!$B$34:$DQ$44,MATCH(G$7,GRID!$A$34:$A$44,0),MATCH(1,($U$2=GRID!$B$31:$DQ$31)*(КАЛЕНДАРЬ!$AT9=GRID!$B$33:$DQ$33),0))*GRID!$B$67+GRID!$B$68)*(1-GRID!$B$69),0))</f>
        <v>21720</v>
      </c>
      <c r="H384" s="47" cm="1">
        <f t="array" ref="H384">IF($I$2="Spa пакет",
(INDEX(GRID!$B$47:$DQ$57,MATCH(G$7,GRID!$A$47:$A$57,0),MATCH(1,($U$2=GRID!$B$31:$DQ$31)*(КАЛЕНДАРЬ!$AT9=GRID!$B$33:$DQ$33),0))*GRID!$B$67)+GRID!$B$68*2,
ROUNDUP((INDEX(GRID!$B$47:$DQ$57,MATCH(G$7,GRID!$A$47:$A$57,0),MATCH(1,($U$2=GRID!$B$31:$DQ$31)*(КАЛЕНДАРЬ!$AT9=GRID!$B$33:$DQ$33),0))*GRID!$B$67+GRID!$B$68*2)*(1-GRID!$B$69),0))</f>
        <v>26000</v>
      </c>
      <c r="I384" s="47" cm="1">
        <f t="array" ref="I384">IF($I$2="Spa пакет",
(INDEX(GRID!$B$34:$DQ$44,MATCH(I$7,GRID!$A$34:$A$44,0),MATCH(1,($U$2=GRID!$B$31:$DQ$31)*(КАЛЕНДАРЬ!$AT9=GRID!$B$33:$DQ$33),0))*GRID!$B$67)+GRID!$B$68,
ROUNDUP((INDEX(GRID!$B$34:$DQ$44,MATCH(I$7,GRID!$A$34:$A$44,0),MATCH(1,($U$2=GRID!$B$31:$DQ$31)*(КАЛЕНДАРЬ!$AT9=GRID!$B$33:$DQ$33),0))*GRID!$B$67+GRID!$B$68)*(1-GRID!$B$69),0))</f>
        <v>23160</v>
      </c>
      <c r="J384" s="47" cm="1">
        <f t="array" ref="J384">IF($I$2="Spa пакет",
(INDEX(GRID!$B$47:$DQ$57,MATCH(I$7,GRID!$A$47:$A$57,0),MATCH(1,($U$2=GRID!$B$31:$DQ$31)*(КАЛЕНДАРЬ!$AT9=GRID!$B$33:$DQ$33),0))*GRID!$B$67)+GRID!$B$68*2,
ROUNDUP((INDEX(GRID!$B$47:$DQ$57,MATCH(I$7,GRID!$A$47:$A$57,0),MATCH(1,($U$2=GRID!$B$31:$DQ$31)*(КАЛЕНДАРЬ!$AT9=GRID!$B$33:$DQ$33),0))*GRID!$B$67+GRID!$B$68*2)*(1-GRID!$B$69),0))</f>
        <v>27440</v>
      </c>
      <c r="K384" s="47" cm="1">
        <f t="array" ref="K384">IF($I$2="Spa пакет",
(INDEX(GRID!$B$34:$DQ$44,MATCH(K$7,GRID!$A$34:$A$44,0),MATCH(1,($U$2=GRID!$B$31:$DQ$31)*(КАЛЕНДАРЬ!$AT9=GRID!$B$33:$DQ$33),0))*GRID!$B$67)+GRID!$B$68,
ROUNDUP((INDEX(GRID!$B$34:$DQ$44,MATCH(K$7,GRID!$A$34:$A$44,0),MATCH(1,($U$2=GRID!$B$31:$DQ$31)*(КАЛЕНДАРЬ!$AT9=GRID!$B$33:$DQ$33),0))*GRID!$B$67+GRID!$B$68)*(1-GRID!$B$69),0))</f>
        <v>23960</v>
      </c>
      <c r="L384" s="47" cm="1">
        <f t="array" ref="L384">IF($I$2="Spa пакет",
(INDEX(GRID!$B$47:$DQ$57,MATCH(K$7,GRID!$A$47:$A$57,0),MATCH(1,($U$2=GRID!$B$31:$DQ$31)*(КАЛЕНДАРЬ!$AT9=GRID!$B$33:$DQ$33),0))*GRID!$B$67)+GRID!$B$68*2,
ROUNDUP((INDEX(GRID!$B$47:$DQ$57,MATCH(K$7,GRID!$A$47:$A$57,0),MATCH(1,($U$2=GRID!$B$31:$DQ$31)*(КАЛЕНДАРЬ!$AT9=GRID!$B$33:$DQ$33),0))*GRID!$B$67+GRID!$B$68*2)*(1-GRID!$B$69),0))</f>
        <v>28240</v>
      </c>
      <c r="M384" s="47" cm="1">
        <f t="array" ref="M384">IF($I$2="Spa пакет",
(INDEX(GRID!$B$34:$DQ$44,MATCH(M$7,GRID!$A$34:$A$44,0),MATCH(1,($U$2=GRID!$B$31:$DQ$31)*(КАЛЕНДАРЬ!$AT9=GRID!$B$33:$DQ$33),0))*GRID!$B$67)+GRID!$B$68,
ROUNDUP((INDEX(GRID!$B$34:$DQ$44,MATCH(M$7,GRID!$A$34:$A$44,0),MATCH(1,($U$2=GRID!$B$31:$DQ$31)*(КАЛЕНДАРЬ!$AT9=GRID!$B$33:$DQ$33),0))*GRID!$B$67+GRID!$B$68)*(1-GRID!$B$69),0))</f>
        <v>25400</v>
      </c>
      <c r="N384" s="47" cm="1">
        <f t="array" ref="N384">IF($I$2="Spa пакет",
(INDEX(GRID!$B$47:$DQ$57,MATCH(M$7,GRID!$A$47:$A$57,0),MATCH(1,($U$2=GRID!$B$31:$DQ$31)*(КАЛЕНДАРЬ!$AT9=GRID!$B$33:$DQ$33),0))*GRID!$B$67)+GRID!$B$68*2,
ROUNDUP((INDEX(GRID!$B$47:$DQ$57,MATCH(M$7,GRID!$A$47:$A$57,0),MATCH(1,($U$2=GRID!$B$31:$DQ$31)*(КАЛЕНДАРЬ!$AT9=GRID!$B$33:$DQ$33),0))*GRID!$B$67+GRID!$B$68*2)*(1-GRID!$B$69),0))</f>
        <v>29680</v>
      </c>
      <c r="O384" s="47" cm="1">
        <f t="array" ref="O384">IF($I$2="Spa пакет",
(INDEX(GRID!$B$34:$DQ$44,MATCH(O$7,GRID!$A$34:$A$44,0),MATCH(1,($U$2=GRID!$B$31:$DQ$31)*(КАЛЕНДАРЬ!$AT9=GRID!$B$33:$DQ$33),0))*GRID!$B$67)+GRID!$B$68,
ROUNDUP((INDEX(GRID!$B$34:$DQ$44,MATCH(O$7,GRID!$A$34:$A$44,0),MATCH(1,($U$2=GRID!$B$31:$DQ$31)*(КАЛЕНДАРЬ!$AT9=GRID!$B$33:$DQ$33),0))*GRID!$B$67+GRID!$B$68)*(1-GRID!$B$69),0))</f>
        <v>31000</v>
      </c>
      <c r="P384" s="47" cm="1">
        <f t="array" ref="P384">IF($I$2="Spa пакет",
(INDEX(GRID!$B$47:$DQ$57,MATCH(O$7,GRID!$A$47:$A$57,0),MATCH(1,($U$2=GRID!$B$31:$DQ$31)*(КАЛЕНДАРЬ!$AT9=GRID!$B$33:$DQ$33),0))*GRID!$B$67)+GRID!$B$68*2,
ROUNDUP((INDEX(GRID!$B$47:$DQ$57,MATCH(O$7,GRID!$A$47:$A$57,0),MATCH(1,($U$2=GRID!$B$31:$DQ$31)*(КАЛЕНДАРЬ!$AT9=GRID!$B$33:$DQ$33),0))*GRID!$B$67+GRID!$B$68*2)*(1-GRID!$B$69),0))</f>
        <v>35280</v>
      </c>
      <c r="Q384" s="47" cm="1">
        <f t="array" ref="Q384">IF($I$2="Spa пакет",
(INDEX(GRID!$B$34:$DQ$44,MATCH(Q$7,GRID!$A$34:$A$44,0),MATCH(1,($U$2=GRID!$B$31:$DQ$31)*(КАЛЕНДАРЬ!$AT9=GRID!$B$33:$DQ$33),0))*GRID!$B$67)+GRID!$B$68,
ROUNDUP((INDEX(GRID!$B$34:$DQ$44,MATCH(Q$7,GRID!$A$34:$A$44,0),MATCH(1,($U$2=GRID!$B$31:$DQ$31)*(КАЛЕНДАРЬ!$AT9=GRID!$B$33:$DQ$33),0))*GRID!$B$67+GRID!$B$68)*(1-GRID!$B$69),0))</f>
        <v>32600</v>
      </c>
      <c r="R384" s="47" cm="1">
        <f t="array" ref="R384">IF($I$2="Spa пакет",
(INDEX(GRID!$B$47:$DQ$57,MATCH(Q$7,GRID!$A$47:$A$57,0),MATCH(1,($U$2=GRID!$B$31:$DQ$31)*(КАЛЕНДАРЬ!$AT9=GRID!$B$33:$DQ$33),0))*GRID!$B$67)+GRID!$B$68*2,
ROUNDUP((INDEX(GRID!$B$47:$DQ$57,MATCH(Q$7,GRID!$A$47:$A$57,0),MATCH(1,($U$2=GRID!$B$31:$DQ$31)*(КАЛЕНДАРЬ!$AT9=GRID!$B$33:$DQ$33),0))*GRID!$B$67+GRID!$B$68*2)*(1-GRID!$B$69),0))</f>
        <v>36880</v>
      </c>
      <c r="S384" s="47" cm="1">
        <f t="array" ref="S384">IF($I$2="Spa пакет",
(INDEX(GRID!$B$34:$DQ$44,MATCH(S$7,GRID!$A$34:$A$44,0),MATCH(1,($U$2=GRID!$B$31:$DQ$31)*(КАЛЕНДАРЬ!$AT9=GRID!$B$33:$DQ$33),0))*GRID!$B$67)+GRID!$B$68,
ROUNDUP((INDEX(GRID!$B$34:$DQ$44,MATCH(S$7,GRID!$A$34:$A$44,0),MATCH(1,($U$2=GRID!$B$31:$DQ$31)*(КАЛЕНДАРЬ!$AT9=GRID!$B$33:$DQ$33),0))*GRID!$B$67+GRID!$B$68)*(1-GRID!$B$69),0))</f>
        <v>35400</v>
      </c>
      <c r="T384" s="47" cm="1">
        <f t="array" ref="T384">IF($I$2="Spa пакет",
(INDEX(GRID!$B$47:$DQ$57,MATCH(S$7,GRID!$A$47:$A$57,0),MATCH(1,($U$2=GRID!$B$31:$DQ$31)*(КАЛЕНДАРЬ!$AT9=GRID!$B$33:$DQ$33),0))*GRID!$B$67)+GRID!$B$68*2,
ROUNDUP((INDEX(GRID!$B$47:$DQ$57,MATCH(S$7,GRID!$A$47:$A$57,0),MATCH(1,($U$2=GRID!$B$31:$DQ$31)*(КАЛЕНДАРЬ!$AT9=GRID!$B$33:$DQ$33),0))*GRID!$B$67+GRID!$B$68*2)*(1-GRID!$B$69),0))</f>
        <v>39680</v>
      </c>
      <c r="U384" s="47" cm="1">
        <f t="array" ref="U384">IF($I$2="Spa пакет",
(INDEX(GRID!$B$34:$DQ$44,MATCH(U$7,GRID!$A$34:$A$44,0),MATCH(1,($U$2=GRID!$B$31:$DQ$31)*(КАЛЕНДАРЬ!$AT9=GRID!$B$33:$DQ$33),0))*GRID!$B$67)+GRID!$B$68,
ROUNDUP((INDEX(GRID!$B$34:$DQ$44,MATCH(U$7,GRID!$A$34:$A$44,0),MATCH(1,($U$2=GRID!$B$31:$DQ$31)*(КАЛЕНДАРЬ!$AT9=GRID!$B$33:$DQ$33),0))*GRID!$B$67+GRID!$B$68)*(1-GRID!$B$69),0))</f>
        <v>40200</v>
      </c>
      <c r="V384" s="47" cm="1">
        <f t="array" ref="V384">IF($I$2="Spa пакет",
(INDEX(GRID!$B$47:$DQ$57,MATCH(U$7,GRID!$A$47:$A$57,0),MATCH(1,($U$2=GRID!$B$31:$DQ$31)*(КАЛЕНДАРЬ!$AT9=GRID!$B$33:$DQ$33),0))*GRID!$B$67)+GRID!$B$68*2,
ROUNDUP((INDEX(GRID!$B$47:$DQ$57,MATCH(U$7,GRID!$A$47:$A$57,0),MATCH(1,($U$2=GRID!$B$31:$DQ$31)*(КАЛЕНДАРЬ!$AT9=GRID!$B$33:$DQ$33),0))*GRID!$B$67+GRID!$B$68*2)*(1-GRID!$B$69),0))</f>
        <v>44480</v>
      </c>
      <c r="W384" s="47" cm="1">
        <f t="array" ref="W384">IF($I$2="Spa пакет",
(INDEX(GRID!$B$34:$DQ$44,MATCH(W$7,GRID!$A$34:$A$44,0),MATCH(1,($U$2=GRID!$B$31:$DQ$31)*(КАЛЕНДАРЬ!$AT9=GRID!$B$33:$DQ$33),0))*GRID!$B$67)+GRID!$B$68,
ROUNDUP((INDEX(GRID!$B$34:$DQ$44,MATCH(W$7,GRID!$A$34:$A$44,0),MATCH(1,($U$2=GRID!$B$31:$DQ$31)*(КАЛЕНДАРЬ!$AT9=GRID!$B$33:$DQ$33),0))*GRID!$B$67+GRID!$B$68)*(1-GRID!$B$69),0))</f>
        <v>114600</v>
      </c>
      <c r="X384" s="47" cm="1">
        <f t="array" ref="X384">IF($I$2="Spa пакет",
(INDEX(GRID!$B$47:$DQ$57,MATCH(W$7,GRID!$A$47:$A$57,0),MATCH(1,($U$2=GRID!$B$31:$DQ$31)*(КАЛЕНДАРЬ!$AT9=GRID!$B$33:$DQ$33),0))*GRID!$B$67)+GRID!$B$68*2,
ROUNDUP((INDEX(GRID!$B$47:$DQ$57,MATCH(W$7,GRID!$A$47:$A$57,0),MATCH(1,($U$2=GRID!$B$31:$DQ$31)*(КАЛЕНДАРЬ!$AT9=GRID!$B$33:$DQ$33),0))*GRID!$B$67+GRID!$B$68*2)*(1-GRID!$B$69),0))</f>
        <v>118880</v>
      </c>
    </row>
    <row r="385" spans="1:24" ht="12" hidden="1" customHeight="1" x14ac:dyDescent="0.2">
      <c r="A385" s="117" t="s">
        <v>48</v>
      </c>
      <c r="B385" s="117">
        <v>7</v>
      </c>
      <c r="C385" s="47" cm="1">
        <f t="array" ref="C385">IF($I$2="Spa пакет",
(INDEX(GRID!$B$34:$DQ$44,MATCH(C$7,GRID!$A$34:$A$44,0),MATCH(1,($U$2=GRID!$B$31:$DQ$31)*(КАЛЕНДАРЬ!$AT10=GRID!$B$33:$DQ$33),0))*GRID!$B$67)+GRID!$B$68,
ROUNDUP((INDEX(GRID!$B$34:$DQ$44,MATCH(C$7,GRID!$A$34:$A$44,0),MATCH(1,($U$2=GRID!$B$31:$DQ$31)*(КАЛЕНДАРЬ!$AT10=GRID!$B$33:$DQ$33),0))*GRID!$B$67+GRID!$B$68)*(1-GRID!$B$69),0))</f>
        <v>19480</v>
      </c>
      <c r="D385" s="47" cm="1">
        <f t="array" ref="D385">IF($I$2="Spa пакет",
(INDEX(GRID!$B$47:$DQ$57,MATCH(C$7,GRID!$A$47:$A$57,0),MATCH(1,($U$2=GRID!$B$31:$DQ$31)*(КАЛЕНДАРЬ!$AT10=GRID!$B$33:$DQ$33),0))*GRID!$B$67)+GRID!$B$68*2,
ROUNDUP((INDEX(GRID!$B$47:$DQ$57,MATCH(C$7,GRID!$A$47:$A$57,0),MATCH(1,($U$2=GRID!$B$31:$DQ$31)*(КАЛЕНДАРЬ!$AT10=GRID!$B$33:$DQ$33),0))*GRID!$B$67+GRID!$B$68*2)*(1-GRID!$B$69),0))</f>
        <v>23760</v>
      </c>
      <c r="E385" s="47" cm="1">
        <f t="array" ref="E385">IF($I$2="Spa пакет",
(INDEX(GRID!$B$34:$DQ$44,MATCH(E$7,GRID!$A$34:$A$44,0),MATCH(1,($U$2=GRID!$B$31:$DQ$31)*(КАЛЕНДАРЬ!$AT10=GRID!$B$33:$DQ$33),0))*GRID!$B$67)+GRID!$B$68,
ROUNDUP((INDEX(GRID!$B$34:$DQ$44,MATCH(E$7,GRID!$A$34:$A$44,0),MATCH(1,($U$2=GRID!$B$31:$DQ$31)*(КАЛЕНДАРЬ!$AT10=GRID!$B$33:$DQ$33),0))*GRID!$B$67+GRID!$B$68)*(1-GRID!$B$69),0))</f>
        <v>20920</v>
      </c>
      <c r="F385" s="47" cm="1">
        <f t="array" ref="F385">IF($I$2="Spa пакет",
(INDEX(GRID!$B$47:$DQ$57,MATCH(E$7,GRID!$A$47:$A$57,0),MATCH(1,($U$2=GRID!$B$31:$DQ$31)*(КАЛЕНДАРЬ!$AT10=GRID!$B$33:$DQ$33),0))*GRID!$B$67)+GRID!$B$68*2,
ROUNDUP((INDEX(GRID!$B$47:$DQ$57,MATCH(E$7,GRID!$A$47:$A$57,0),MATCH(1,($U$2=GRID!$B$31:$DQ$31)*(КАЛЕНДАРЬ!$AT10=GRID!$B$33:$DQ$33),0))*GRID!$B$67+GRID!$B$68*2)*(1-GRID!$B$69),0))</f>
        <v>25200</v>
      </c>
      <c r="G385" s="47" cm="1">
        <f t="array" ref="G385">IF($I$2="Spa пакет",
(INDEX(GRID!$B$34:$DQ$44,MATCH(G$7,GRID!$A$34:$A$44,0),MATCH(1,($U$2=GRID!$B$31:$DQ$31)*(КАЛЕНДАРЬ!$AT10=GRID!$B$33:$DQ$33),0))*GRID!$B$67)+GRID!$B$68,
ROUNDUP((INDEX(GRID!$B$34:$DQ$44,MATCH(G$7,GRID!$A$34:$A$44,0),MATCH(1,($U$2=GRID!$B$31:$DQ$31)*(КАЛЕНДАРЬ!$AT10=GRID!$B$33:$DQ$33),0))*GRID!$B$67+GRID!$B$68)*(1-GRID!$B$69),0))</f>
        <v>21720</v>
      </c>
      <c r="H385" s="47" cm="1">
        <f t="array" ref="H385">IF($I$2="Spa пакет",
(INDEX(GRID!$B$47:$DQ$57,MATCH(G$7,GRID!$A$47:$A$57,0),MATCH(1,($U$2=GRID!$B$31:$DQ$31)*(КАЛЕНДАРЬ!$AT10=GRID!$B$33:$DQ$33),0))*GRID!$B$67)+GRID!$B$68*2,
ROUNDUP((INDEX(GRID!$B$47:$DQ$57,MATCH(G$7,GRID!$A$47:$A$57,0),MATCH(1,($U$2=GRID!$B$31:$DQ$31)*(КАЛЕНДАРЬ!$AT10=GRID!$B$33:$DQ$33),0))*GRID!$B$67+GRID!$B$68*2)*(1-GRID!$B$69),0))</f>
        <v>26000</v>
      </c>
      <c r="I385" s="47" cm="1">
        <f t="array" ref="I385">IF($I$2="Spa пакет",
(INDEX(GRID!$B$34:$DQ$44,MATCH(I$7,GRID!$A$34:$A$44,0),MATCH(1,($U$2=GRID!$B$31:$DQ$31)*(КАЛЕНДАРЬ!$AT10=GRID!$B$33:$DQ$33),0))*GRID!$B$67)+GRID!$B$68,
ROUNDUP((INDEX(GRID!$B$34:$DQ$44,MATCH(I$7,GRID!$A$34:$A$44,0),MATCH(1,($U$2=GRID!$B$31:$DQ$31)*(КАЛЕНДАРЬ!$AT10=GRID!$B$33:$DQ$33),0))*GRID!$B$67+GRID!$B$68)*(1-GRID!$B$69),0))</f>
        <v>23160</v>
      </c>
      <c r="J385" s="47" cm="1">
        <f t="array" ref="J385">IF($I$2="Spa пакет",
(INDEX(GRID!$B$47:$DQ$57,MATCH(I$7,GRID!$A$47:$A$57,0),MATCH(1,($U$2=GRID!$B$31:$DQ$31)*(КАЛЕНДАРЬ!$AT10=GRID!$B$33:$DQ$33),0))*GRID!$B$67)+GRID!$B$68*2,
ROUNDUP((INDEX(GRID!$B$47:$DQ$57,MATCH(I$7,GRID!$A$47:$A$57,0),MATCH(1,($U$2=GRID!$B$31:$DQ$31)*(КАЛЕНДАРЬ!$AT10=GRID!$B$33:$DQ$33),0))*GRID!$B$67+GRID!$B$68*2)*(1-GRID!$B$69),0))</f>
        <v>27440</v>
      </c>
      <c r="K385" s="47" cm="1">
        <f t="array" ref="K385">IF($I$2="Spa пакет",
(INDEX(GRID!$B$34:$DQ$44,MATCH(K$7,GRID!$A$34:$A$44,0),MATCH(1,($U$2=GRID!$B$31:$DQ$31)*(КАЛЕНДАРЬ!$AT10=GRID!$B$33:$DQ$33),0))*GRID!$B$67)+GRID!$B$68,
ROUNDUP((INDEX(GRID!$B$34:$DQ$44,MATCH(K$7,GRID!$A$34:$A$44,0),MATCH(1,($U$2=GRID!$B$31:$DQ$31)*(КАЛЕНДАРЬ!$AT10=GRID!$B$33:$DQ$33),0))*GRID!$B$67+GRID!$B$68)*(1-GRID!$B$69),0))</f>
        <v>23960</v>
      </c>
      <c r="L385" s="47" cm="1">
        <f t="array" ref="L385">IF($I$2="Spa пакет",
(INDEX(GRID!$B$47:$DQ$57,MATCH(K$7,GRID!$A$47:$A$57,0),MATCH(1,($U$2=GRID!$B$31:$DQ$31)*(КАЛЕНДАРЬ!$AT10=GRID!$B$33:$DQ$33),0))*GRID!$B$67)+GRID!$B$68*2,
ROUNDUP((INDEX(GRID!$B$47:$DQ$57,MATCH(K$7,GRID!$A$47:$A$57,0),MATCH(1,($U$2=GRID!$B$31:$DQ$31)*(КАЛЕНДАРЬ!$AT10=GRID!$B$33:$DQ$33),0))*GRID!$B$67+GRID!$B$68*2)*(1-GRID!$B$69),0))</f>
        <v>28240</v>
      </c>
      <c r="M385" s="47" cm="1">
        <f t="array" ref="M385">IF($I$2="Spa пакет",
(INDEX(GRID!$B$34:$DQ$44,MATCH(M$7,GRID!$A$34:$A$44,0),MATCH(1,($U$2=GRID!$B$31:$DQ$31)*(КАЛЕНДАРЬ!$AT10=GRID!$B$33:$DQ$33),0))*GRID!$B$67)+GRID!$B$68,
ROUNDUP((INDEX(GRID!$B$34:$DQ$44,MATCH(M$7,GRID!$A$34:$A$44,0),MATCH(1,($U$2=GRID!$B$31:$DQ$31)*(КАЛЕНДАРЬ!$AT10=GRID!$B$33:$DQ$33),0))*GRID!$B$67+GRID!$B$68)*(1-GRID!$B$69),0))</f>
        <v>25400</v>
      </c>
      <c r="N385" s="47" cm="1">
        <f t="array" ref="N385">IF($I$2="Spa пакет",
(INDEX(GRID!$B$47:$DQ$57,MATCH(M$7,GRID!$A$47:$A$57,0),MATCH(1,($U$2=GRID!$B$31:$DQ$31)*(КАЛЕНДАРЬ!$AT10=GRID!$B$33:$DQ$33),0))*GRID!$B$67)+GRID!$B$68*2,
ROUNDUP((INDEX(GRID!$B$47:$DQ$57,MATCH(M$7,GRID!$A$47:$A$57,0),MATCH(1,($U$2=GRID!$B$31:$DQ$31)*(КАЛЕНДАРЬ!$AT10=GRID!$B$33:$DQ$33),0))*GRID!$B$67+GRID!$B$68*2)*(1-GRID!$B$69),0))</f>
        <v>29680</v>
      </c>
      <c r="O385" s="47" cm="1">
        <f t="array" ref="O385">IF($I$2="Spa пакет",
(INDEX(GRID!$B$34:$DQ$44,MATCH(O$7,GRID!$A$34:$A$44,0),MATCH(1,($U$2=GRID!$B$31:$DQ$31)*(КАЛЕНДАРЬ!$AT10=GRID!$B$33:$DQ$33),0))*GRID!$B$67)+GRID!$B$68,
ROUNDUP((INDEX(GRID!$B$34:$DQ$44,MATCH(O$7,GRID!$A$34:$A$44,0),MATCH(1,($U$2=GRID!$B$31:$DQ$31)*(КАЛЕНДАРЬ!$AT10=GRID!$B$33:$DQ$33),0))*GRID!$B$67+GRID!$B$68)*(1-GRID!$B$69),0))</f>
        <v>31000</v>
      </c>
      <c r="P385" s="47" cm="1">
        <f t="array" ref="P385">IF($I$2="Spa пакет",
(INDEX(GRID!$B$47:$DQ$57,MATCH(O$7,GRID!$A$47:$A$57,0),MATCH(1,($U$2=GRID!$B$31:$DQ$31)*(КАЛЕНДАРЬ!$AT10=GRID!$B$33:$DQ$33),0))*GRID!$B$67)+GRID!$B$68*2,
ROUNDUP((INDEX(GRID!$B$47:$DQ$57,MATCH(O$7,GRID!$A$47:$A$57,0),MATCH(1,($U$2=GRID!$B$31:$DQ$31)*(КАЛЕНДАРЬ!$AT10=GRID!$B$33:$DQ$33),0))*GRID!$B$67+GRID!$B$68*2)*(1-GRID!$B$69),0))</f>
        <v>35280</v>
      </c>
      <c r="Q385" s="47" cm="1">
        <f t="array" ref="Q385">IF($I$2="Spa пакет",
(INDEX(GRID!$B$34:$DQ$44,MATCH(Q$7,GRID!$A$34:$A$44,0),MATCH(1,($U$2=GRID!$B$31:$DQ$31)*(КАЛЕНДАРЬ!$AT10=GRID!$B$33:$DQ$33),0))*GRID!$B$67)+GRID!$B$68,
ROUNDUP((INDEX(GRID!$B$34:$DQ$44,MATCH(Q$7,GRID!$A$34:$A$44,0),MATCH(1,($U$2=GRID!$B$31:$DQ$31)*(КАЛЕНДАРЬ!$AT10=GRID!$B$33:$DQ$33),0))*GRID!$B$67+GRID!$B$68)*(1-GRID!$B$69),0))</f>
        <v>32600</v>
      </c>
      <c r="R385" s="47" cm="1">
        <f t="array" ref="R385">IF($I$2="Spa пакет",
(INDEX(GRID!$B$47:$DQ$57,MATCH(Q$7,GRID!$A$47:$A$57,0),MATCH(1,($U$2=GRID!$B$31:$DQ$31)*(КАЛЕНДАРЬ!$AT10=GRID!$B$33:$DQ$33),0))*GRID!$B$67)+GRID!$B$68*2,
ROUNDUP((INDEX(GRID!$B$47:$DQ$57,MATCH(Q$7,GRID!$A$47:$A$57,0),MATCH(1,($U$2=GRID!$B$31:$DQ$31)*(КАЛЕНДАРЬ!$AT10=GRID!$B$33:$DQ$33),0))*GRID!$B$67+GRID!$B$68*2)*(1-GRID!$B$69),0))</f>
        <v>36880</v>
      </c>
      <c r="S385" s="47" cm="1">
        <f t="array" ref="S385">IF($I$2="Spa пакет",
(INDEX(GRID!$B$34:$DQ$44,MATCH(S$7,GRID!$A$34:$A$44,0),MATCH(1,($U$2=GRID!$B$31:$DQ$31)*(КАЛЕНДАРЬ!$AT10=GRID!$B$33:$DQ$33),0))*GRID!$B$67)+GRID!$B$68,
ROUNDUP((INDEX(GRID!$B$34:$DQ$44,MATCH(S$7,GRID!$A$34:$A$44,0),MATCH(1,($U$2=GRID!$B$31:$DQ$31)*(КАЛЕНДАРЬ!$AT10=GRID!$B$33:$DQ$33),0))*GRID!$B$67+GRID!$B$68)*(1-GRID!$B$69),0))</f>
        <v>35400</v>
      </c>
      <c r="T385" s="47" cm="1">
        <f t="array" ref="T385">IF($I$2="Spa пакет",
(INDEX(GRID!$B$47:$DQ$57,MATCH(S$7,GRID!$A$47:$A$57,0),MATCH(1,($U$2=GRID!$B$31:$DQ$31)*(КАЛЕНДАРЬ!$AT10=GRID!$B$33:$DQ$33),0))*GRID!$B$67)+GRID!$B$68*2,
ROUNDUP((INDEX(GRID!$B$47:$DQ$57,MATCH(S$7,GRID!$A$47:$A$57,0),MATCH(1,($U$2=GRID!$B$31:$DQ$31)*(КАЛЕНДАРЬ!$AT10=GRID!$B$33:$DQ$33),0))*GRID!$B$67+GRID!$B$68*2)*(1-GRID!$B$69),0))</f>
        <v>39680</v>
      </c>
      <c r="U385" s="47" cm="1">
        <f t="array" ref="U385">IF($I$2="Spa пакет",
(INDEX(GRID!$B$34:$DQ$44,MATCH(U$7,GRID!$A$34:$A$44,0),MATCH(1,($U$2=GRID!$B$31:$DQ$31)*(КАЛЕНДАРЬ!$AT10=GRID!$B$33:$DQ$33),0))*GRID!$B$67)+GRID!$B$68,
ROUNDUP((INDEX(GRID!$B$34:$DQ$44,MATCH(U$7,GRID!$A$34:$A$44,0),MATCH(1,($U$2=GRID!$B$31:$DQ$31)*(КАЛЕНДАРЬ!$AT10=GRID!$B$33:$DQ$33),0))*GRID!$B$67+GRID!$B$68)*(1-GRID!$B$69),0))</f>
        <v>40200</v>
      </c>
      <c r="V385" s="47" cm="1">
        <f t="array" ref="V385">IF($I$2="Spa пакет",
(INDEX(GRID!$B$47:$DQ$57,MATCH(U$7,GRID!$A$47:$A$57,0),MATCH(1,($U$2=GRID!$B$31:$DQ$31)*(КАЛЕНДАРЬ!$AT10=GRID!$B$33:$DQ$33),0))*GRID!$B$67)+GRID!$B$68*2,
ROUNDUP((INDEX(GRID!$B$47:$DQ$57,MATCH(U$7,GRID!$A$47:$A$57,0),MATCH(1,($U$2=GRID!$B$31:$DQ$31)*(КАЛЕНДАРЬ!$AT10=GRID!$B$33:$DQ$33),0))*GRID!$B$67+GRID!$B$68*2)*(1-GRID!$B$69),0))</f>
        <v>44480</v>
      </c>
      <c r="W385" s="47" cm="1">
        <f t="array" ref="W385">IF($I$2="Spa пакет",
(INDEX(GRID!$B$34:$DQ$44,MATCH(W$7,GRID!$A$34:$A$44,0),MATCH(1,($U$2=GRID!$B$31:$DQ$31)*(КАЛЕНДАРЬ!$AT10=GRID!$B$33:$DQ$33),0))*GRID!$B$67)+GRID!$B$68,
ROUNDUP((INDEX(GRID!$B$34:$DQ$44,MATCH(W$7,GRID!$A$34:$A$44,0),MATCH(1,($U$2=GRID!$B$31:$DQ$31)*(КАЛЕНДАРЬ!$AT10=GRID!$B$33:$DQ$33),0))*GRID!$B$67+GRID!$B$68)*(1-GRID!$B$69),0))</f>
        <v>114600</v>
      </c>
      <c r="X385" s="47" cm="1">
        <f t="array" ref="X385">IF($I$2="Spa пакет",
(INDEX(GRID!$B$47:$DQ$57,MATCH(W$7,GRID!$A$47:$A$57,0),MATCH(1,($U$2=GRID!$B$31:$DQ$31)*(КАЛЕНДАРЬ!$AT10=GRID!$B$33:$DQ$33),0))*GRID!$B$67)+GRID!$B$68*2,
ROUNDUP((INDEX(GRID!$B$47:$DQ$57,MATCH(W$7,GRID!$A$47:$A$57,0),MATCH(1,($U$2=GRID!$B$31:$DQ$31)*(КАЛЕНДАРЬ!$AT10=GRID!$B$33:$DQ$33),0))*GRID!$B$67+GRID!$B$68*2)*(1-GRID!$B$69),0))</f>
        <v>118880</v>
      </c>
    </row>
    <row r="386" spans="1:24" ht="12" hidden="1" customHeight="1" x14ac:dyDescent="0.2">
      <c r="A386" s="117" t="s">
        <v>42</v>
      </c>
      <c r="B386" s="117">
        <v>8</v>
      </c>
      <c r="C386" s="47" cm="1">
        <f t="array" ref="C386">IF($I$2="Spa пакет",
(INDEX(GRID!$B$34:$DQ$44,MATCH(C$7,GRID!$A$34:$A$44,0),MATCH(1,($U$2=GRID!$B$31:$DQ$31)*(КАЛЕНДАРЬ!$AT11=GRID!$B$33:$DQ$33),0))*GRID!$B$67)+GRID!$B$68,
ROUNDUP((INDEX(GRID!$B$34:$DQ$44,MATCH(C$7,GRID!$A$34:$A$44,0),MATCH(1,($U$2=GRID!$B$31:$DQ$31)*(КАЛЕНДАРЬ!$AT11=GRID!$B$33:$DQ$33),0))*GRID!$B$67+GRID!$B$68)*(1-GRID!$B$69),0))</f>
        <v>19480</v>
      </c>
      <c r="D386" s="47" cm="1">
        <f t="array" ref="D386">IF($I$2="Spa пакет",
(INDEX(GRID!$B$47:$DQ$57,MATCH(C$7,GRID!$A$47:$A$57,0),MATCH(1,($U$2=GRID!$B$31:$DQ$31)*(КАЛЕНДАРЬ!$AT11=GRID!$B$33:$DQ$33),0))*GRID!$B$67)+GRID!$B$68*2,
ROUNDUP((INDEX(GRID!$B$47:$DQ$57,MATCH(C$7,GRID!$A$47:$A$57,0),MATCH(1,($U$2=GRID!$B$31:$DQ$31)*(КАЛЕНДАРЬ!$AT11=GRID!$B$33:$DQ$33),0))*GRID!$B$67+GRID!$B$68*2)*(1-GRID!$B$69),0))</f>
        <v>23760</v>
      </c>
      <c r="E386" s="47" cm="1">
        <f t="array" ref="E386">IF($I$2="Spa пакет",
(INDEX(GRID!$B$34:$DQ$44,MATCH(E$7,GRID!$A$34:$A$44,0),MATCH(1,($U$2=GRID!$B$31:$DQ$31)*(КАЛЕНДАРЬ!$AT11=GRID!$B$33:$DQ$33),0))*GRID!$B$67)+GRID!$B$68,
ROUNDUP((INDEX(GRID!$B$34:$DQ$44,MATCH(E$7,GRID!$A$34:$A$44,0),MATCH(1,($U$2=GRID!$B$31:$DQ$31)*(КАЛЕНДАРЬ!$AT11=GRID!$B$33:$DQ$33),0))*GRID!$B$67+GRID!$B$68)*(1-GRID!$B$69),0))</f>
        <v>20920</v>
      </c>
      <c r="F386" s="47" cm="1">
        <f t="array" ref="F386">IF($I$2="Spa пакет",
(INDEX(GRID!$B$47:$DQ$57,MATCH(E$7,GRID!$A$47:$A$57,0),MATCH(1,($U$2=GRID!$B$31:$DQ$31)*(КАЛЕНДАРЬ!$AT11=GRID!$B$33:$DQ$33),0))*GRID!$B$67)+GRID!$B$68*2,
ROUNDUP((INDEX(GRID!$B$47:$DQ$57,MATCH(E$7,GRID!$A$47:$A$57,0),MATCH(1,($U$2=GRID!$B$31:$DQ$31)*(КАЛЕНДАРЬ!$AT11=GRID!$B$33:$DQ$33),0))*GRID!$B$67+GRID!$B$68*2)*(1-GRID!$B$69),0))</f>
        <v>25200</v>
      </c>
      <c r="G386" s="47" cm="1">
        <f t="array" ref="G386">IF($I$2="Spa пакет",
(INDEX(GRID!$B$34:$DQ$44,MATCH(G$7,GRID!$A$34:$A$44,0),MATCH(1,($U$2=GRID!$B$31:$DQ$31)*(КАЛЕНДАРЬ!$AT11=GRID!$B$33:$DQ$33),0))*GRID!$B$67)+GRID!$B$68,
ROUNDUP((INDEX(GRID!$B$34:$DQ$44,MATCH(G$7,GRID!$A$34:$A$44,0),MATCH(1,($U$2=GRID!$B$31:$DQ$31)*(КАЛЕНДАРЬ!$AT11=GRID!$B$33:$DQ$33),0))*GRID!$B$67+GRID!$B$68)*(1-GRID!$B$69),0))</f>
        <v>21720</v>
      </c>
      <c r="H386" s="47" cm="1">
        <f t="array" ref="H386">IF($I$2="Spa пакет",
(INDEX(GRID!$B$47:$DQ$57,MATCH(G$7,GRID!$A$47:$A$57,0),MATCH(1,($U$2=GRID!$B$31:$DQ$31)*(КАЛЕНДАРЬ!$AT11=GRID!$B$33:$DQ$33),0))*GRID!$B$67)+GRID!$B$68*2,
ROUNDUP((INDEX(GRID!$B$47:$DQ$57,MATCH(G$7,GRID!$A$47:$A$57,0),MATCH(1,($U$2=GRID!$B$31:$DQ$31)*(КАЛЕНДАРЬ!$AT11=GRID!$B$33:$DQ$33),0))*GRID!$B$67+GRID!$B$68*2)*(1-GRID!$B$69),0))</f>
        <v>26000</v>
      </c>
      <c r="I386" s="47" cm="1">
        <f t="array" ref="I386">IF($I$2="Spa пакет",
(INDEX(GRID!$B$34:$DQ$44,MATCH(I$7,GRID!$A$34:$A$44,0),MATCH(1,($U$2=GRID!$B$31:$DQ$31)*(КАЛЕНДАРЬ!$AT11=GRID!$B$33:$DQ$33),0))*GRID!$B$67)+GRID!$B$68,
ROUNDUP((INDEX(GRID!$B$34:$DQ$44,MATCH(I$7,GRID!$A$34:$A$44,0),MATCH(1,($U$2=GRID!$B$31:$DQ$31)*(КАЛЕНДАРЬ!$AT11=GRID!$B$33:$DQ$33),0))*GRID!$B$67+GRID!$B$68)*(1-GRID!$B$69),0))</f>
        <v>23160</v>
      </c>
      <c r="J386" s="47" cm="1">
        <f t="array" ref="J386">IF($I$2="Spa пакет",
(INDEX(GRID!$B$47:$DQ$57,MATCH(I$7,GRID!$A$47:$A$57,0),MATCH(1,($U$2=GRID!$B$31:$DQ$31)*(КАЛЕНДАРЬ!$AT11=GRID!$B$33:$DQ$33),0))*GRID!$B$67)+GRID!$B$68*2,
ROUNDUP((INDEX(GRID!$B$47:$DQ$57,MATCH(I$7,GRID!$A$47:$A$57,0),MATCH(1,($U$2=GRID!$B$31:$DQ$31)*(КАЛЕНДАРЬ!$AT11=GRID!$B$33:$DQ$33),0))*GRID!$B$67+GRID!$B$68*2)*(1-GRID!$B$69),0))</f>
        <v>27440</v>
      </c>
      <c r="K386" s="47" cm="1">
        <f t="array" ref="K386">IF($I$2="Spa пакет",
(INDEX(GRID!$B$34:$DQ$44,MATCH(K$7,GRID!$A$34:$A$44,0),MATCH(1,($U$2=GRID!$B$31:$DQ$31)*(КАЛЕНДАРЬ!$AT11=GRID!$B$33:$DQ$33),0))*GRID!$B$67)+GRID!$B$68,
ROUNDUP((INDEX(GRID!$B$34:$DQ$44,MATCH(K$7,GRID!$A$34:$A$44,0),MATCH(1,($U$2=GRID!$B$31:$DQ$31)*(КАЛЕНДАРЬ!$AT11=GRID!$B$33:$DQ$33),0))*GRID!$B$67+GRID!$B$68)*(1-GRID!$B$69),0))</f>
        <v>23960</v>
      </c>
      <c r="L386" s="47" cm="1">
        <f t="array" ref="L386">IF($I$2="Spa пакет",
(INDEX(GRID!$B$47:$DQ$57,MATCH(K$7,GRID!$A$47:$A$57,0),MATCH(1,($U$2=GRID!$B$31:$DQ$31)*(КАЛЕНДАРЬ!$AT11=GRID!$B$33:$DQ$33),0))*GRID!$B$67)+GRID!$B$68*2,
ROUNDUP((INDEX(GRID!$B$47:$DQ$57,MATCH(K$7,GRID!$A$47:$A$57,0),MATCH(1,($U$2=GRID!$B$31:$DQ$31)*(КАЛЕНДАРЬ!$AT11=GRID!$B$33:$DQ$33),0))*GRID!$B$67+GRID!$B$68*2)*(1-GRID!$B$69),0))</f>
        <v>28240</v>
      </c>
      <c r="M386" s="47" cm="1">
        <f t="array" ref="M386">IF($I$2="Spa пакет",
(INDEX(GRID!$B$34:$DQ$44,MATCH(M$7,GRID!$A$34:$A$44,0),MATCH(1,($U$2=GRID!$B$31:$DQ$31)*(КАЛЕНДАРЬ!$AT11=GRID!$B$33:$DQ$33),0))*GRID!$B$67)+GRID!$B$68,
ROUNDUP((INDEX(GRID!$B$34:$DQ$44,MATCH(M$7,GRID!$A$34:$A$44,0),MATCH(1,($U$2=GRID!$B$31:$DQ$31)*(КАЛЕНДАРЬ!$AT11=GRID!$B$33:$DQ$33),0))*GRID!$B$67+GRID!$B$68)*(1-GRID!$B$69),0))</f>
        <v>25400</v>
      </c>
      <c r="N386" s="47" cm="1">
        <f t="array" ref="N386">IF($I$2="Spa пакет",
(INDEX(GRID!$B$47:$DQ$57,MATCH(M$7,GRID!$A$47:$A$57,0),MATCH(1,($U$2=GRID!$B$31:$DQ$31)*(КАЛЕНДАРЬ!$AT11=GRID!$B$33:$DQ$33),0))*GRID!$B$67)+GRID!$B$68*2,
ROUNDUP((INDEX(GRID!$B$47:$DQ$57,MATCH(M$7,GRID!$A$47:$A$57,0),MATCH(1,($U$2=GRID!$B$31:$DQ$31)*(КАЛЕНДАРЬ!$AT11=GRID!$B$33:$DQ$33),0))*GRID!$B$67+GRID!$B$68*2)*(1-GRID!$B$69),0))</f>
        <v>29680</v>
      </c>
      <c r="O386" s="47" cm="1">
        <f t="array" ref="O386">IF($I$2="Spa пакет",
(INDEX(GRID!$B$34:$DQ$44,MATCH(O$7,GRID!$A$34:$A$44,0),MATCH(1,($U$2=GRID!$B$31:$DQ$31)*(КАЛЕНДАРЬ!$AT11=GRID!$B$33:$DQ$33),0))*GRID!$B$67)+GRID!$B$68,
ROUNDUP((INDEX(GRID!$B$34:$DQ$44,MATCH(O$7,GRID!$A$34:$A$44,0),MATCH(1,($U$2=GRID!$B$31:$DQ$31)*(КАЛЕНДАРЬ!$AT11=GRID!$B$33:$DQ$33),0))*GRID!$B$67+GRID!$B$68)*(1-GRID!$B$69),0))</f>
        <v>31000</v>
      </c>
      <c r="P386" s="47" cm="1">
        <f t="array" ref="P386">IF($I$2="Spa пакет",
(INDEX(GRID!$B$47:$DQ$57,MATCH(O$7,GRID!$A$47:$A$57,0),MATCH(1,($U$2=GRID!$B$31:$DQ$31)*(КАЛЕНДАРЬ!$AT11=GRID!$B$33:$DQ$33),0))*GRID!$B$67)+GRID!$B$68*2,
ROUNDUP((INDEX(GRID!$B$47:$DQ$57,MATCH(O$7,GRID!$A$47:$A$57,0),MATCH(1,($U$2=GRID!$B$31:$DQ$31)*(КАЛЕНДАРЬ!$AT11=GRID!$B$33:$DQ$33),0))*GRID!$B$67+GRID!$B$68*2)*(1-GRID!$B$69),0))</f>
        <v>35280</v>
      </c>
      <c r="Q386" s="47" cm="1">
        <f t="array" ref="Q386">IF($I$2="Spa пакет",
(INDEX(GRID!$B$34:$DQ$44,MATCH(Q$7,GRID!$A$34:$A$44,0),MATCH(1,($U$2=GRID!$B$31:$DQ$31)*(КАЛЕНДАРЬ!$AT11=GRID!$B$33:$DQ$33),0))*GRID!$B$67)+GRID!$B$68,
ROUNDUP((INDEX(GRID!$B$34:$DQ$44,MATCH(Q$7,GRID!$A$34:$A$44,0),MATCH(1,($U$2=GRID!$B$31:$DQ$31)*(КАЛЕНДАРЬ!$AT11=GRID!$B$33:$DQ$33),0))*GRID!$B$67+GRID!$B$68)*(1-GRID!$B$69),0))</f>
        <v>32600</v>
      </c>
      <c r="R386" s="47" cm="1">
        <f t="array" ref="R386">IF($I$2="Spa пакет",
(INDEX(GRID!$B$47:$DQ$57,MATCH(Q$7,GRID!$A$47:$A$57,0),MATCH(1,($U$2=GRID!$B$31:$DQ$31)*(КАЛЕНДАРЬ!$AT11=GRID!$B$33:$DQ$33),0))*GRID!$B$67)+GRID!$B$68*2,
ROUNDUP((INDEX(GRID!$B$47:$DQ$57,MATCH(Q$7,GRID!$A$47:$A$57,0),MATCH(1,($U$2=GRID!$B$31:$DQ$31)*(КАЛЕНДАРЬ!$AT11=GRID!$B$33:$DQ$33),0))*GRID!$B$67+GRID!$B$68*2)*(1-GRID!$B$69),0))</f>
        <v>36880</v>
      </c>
      <c r="S386" s="47" cm="1">
        <f t="array" ref="S386">IF($I$2="Spa пакет",
(INDEX(GRID!$B$34:$DQ$44,MATCH(S$7,GRID!$A$34:$A$44,0),MATCH(1,($U$2=GRID!$B$31:$DQ$31)*(КАЛЕНДАРЬ!$AT11=GRID!$B$33:$DQ$33),0))*GRID!$B$67)+GRID!$B$68,
ROUNDUP((INDEX(GRID!$B$34:$DQ$44,MATCH(S$7,GRID!$A$34:$A$44,0),MATCH(1,($U$2=GRID!$B$31:$DQ$31)*(КАЛЕНДАРЬ!$AT11=GRID!$B$33:$DQ$33),0))*GRID!$B$67+GRID!$B$68)*(1-GRID!$B$69),0))</f>
        <v>35400</v>
      </c>
      <c r="T386" s="47" cm="1">
        <f t="array" ref="T386">IF($I$2="Spa пакет",
(INDEX(GRID!$B$47:$DQ$57,MATCH(S$7,GRID!$A$47:$A$57,0),MATCH(1,($U$2=GRID!$B$31:$DQ$31)*(КАЛЕНДАРЬ!$AT11=GRID!$B$33:$DQ$33),0))*GRID!$B$67)+GRID!$B$68*2,
ROUNDUP((INDEX(GRID!$B$47:$DQ$57,MATCH(S$7,GRID!$A$47:$A$57,0),MATCH(1,($U$2=GRID!$B$31:$DQ$31)*(КАЛЕНДАРЬ!$AT11=GRID!$B$33:$DQ$33),0))*GRID!$B$67+GRID!$B$68*2)*(1-GRID!$B$69),0))</f>
        <v>39680</v>
      </c>
      <c r="U386" s="47" cm="1">
        <f t="array" ref="U386">IF($I$2="Spa пакет",
(INDEX(GRID!$B$34:$DQ$44,MATCH(U$7,GRID!$A$34:$A$44,0),MATCH(1,($U$2=GRID!$B$31:$DQ$31)*(КАЛЕНДАРЬ!$AT11=GRID!$B$33:$DQ$33),0))*GRID!$B$67)+GRID!$B$68,
ROUNDUP((INDEX(GRID!$B$34:$DQ$44,MATCH(U$7,GRID!$A$34:$A$44,0),MATCH(1,($U$2=GRID!$B$31:$DQ$31)*(КАЛЕНДАРЬ!$AT11=GRID!$B$33:$DQ$33),0))*GRID!$B$67+GRID!$B$68)*(1-GRID!$B$69),0))</f>
        <v>40200</v>
      </c>
      <c r="V386" s="47" cm="1">
        <f t="array" ref="V386">IF($I$2="Spa пакет",
(INDEX(GRID!$B$47:$DQ$57,MATCH(U$7,GRID!$A$47:$A$57,0),MATCH(1,($U$2=GRID!$B$31:$DQ$31)*(КАЛЕНДАРЬ!$AT11=GRID!$B$33:$DQ$33),0))*GRID!$B$67)+GRID!$B$68*2,
ROUNDUP((INDEX(GRID!$B$47:$DQ$57,MATCH(U$7,GRID!$A$47:$A$57,0),MATCH(1,($U$2=GRID!$B$31:$DQ$31)*(КАЛЕНДАРЬ!$AT11=GRID!$B$33:$DQ$33),0))*GRID!$B$67+GRID!$B$68*2)*(1-GRID!$B$69),0))</f>
        <v>44480</v>
      </c>
      <c r="W386" s="47" cm="1">
        <f t="array" ref="W386">IF($I$2="Spa пакет",
(INDEX(GRID!$B$34:$DQ$44,MATCH(W$7,GRID!$A$34:$A$44,0),MATCH(1,($U$2=GRID!$B$31:$DQ$31)*(КАЛЕНДАРЬ!$AT11=GRID!$B$33:$DQ$33),0))*GRID!$B$67)+GRID!$B$68,
ROUNDUP((INDEX(GRID!$B$34:$DQ$44,MATCH(W$7,GRID!$A$34:$A$44,0),MATCH(1,($U$2=GRID!$B$31:$DQ$31)*(КАЛЕНДАРЬ!$AT11=GRID!$B$33:$DQ$33),0))*GRID!$B$67+GRID!$B$68)*(1-GRID!$B$69),0))</f>
        <v>114600</v>
      </c>
      <c r="X386" s="47" cm="1">
        <f t="array" ref="X386">IF($I$2="Spa пакет",
(INDEX(GRID!$B$47:$DQ$57,MATCH(W$7,GRID!$A$47:$A$57,0),MATCH(1,($U$2=GRID!$B$31:$DQ$31)*(КАЛЕНДАРЬ!$AT11=GRID!$B$33:$DQ$33),0))*GRID!$B$67)+GRID!$B$68*2,
ROUNDUP((INDEX(GRID!$B$47:$DQ$57,MATCH(W$7,GRID!$A$47:$A$57,0),MATCH(1,($U$2=GRID!$B$31:$DQ$31)*(КАЛЕНДАРЬ!$AT11=GRID!$B$33:$DQ$33),0))*GRID!$B$67+GRID!$B$68*2)*(1-GRID!$B$69),0))</f>
        <v>118880</v>
      </c>
    </row>
    <row r="387" spans="1:24" ht="12" hidden="1" customHeight="1" x14ac:dyDescent="0.2">
      <c r="A387" s="117" t="s">
        <v>43</v>
      </c>
      <c r="B387" s="117">
        <v>9</v>
      </c>
      <c r="C387" s="47" cm="1">
        <f t="array" ref="C387">IF($I$2="Spa пакет",
(INDEX(GRID!$B$34:$DQ$44,MATCH(C$7,GRID!$A$34:$A$44,0),MATCH(1,($U$2=GRID!$B$31:$DQ$31)*(КАЛЕНДАРЬ!$AT12=GRID!$B$33:$DQ$33),0))*GRID!$B$67)+GRID!$B$68,
ROUNDUP((INDEX(GRID!$B$34:$DQ$44,MATCH(C$7,GRID!$A$34:$A$44,0),MATCH(1,($U$2=GRID!$B$31:$DQ$31)*(КАЛЕНДАРЬ!$AT12=GRID!$B$33:$DQ$33),0))*GRID!$B$67+GRID!$B$68)*(1-GRID!$B$69),0))</f>
        <v>17560</v>
      </c>
      <c r="D387" s="47" cm="1">
        <f t="array" ref="D387">IF($I$2="Spa пакет",
(INDEX(GRID!$B$47:$DQ$57,MATCH(C$7,GRID!$A$47:$A$57,0),MATCH(1,($U$2=GRID!$B$31:$DQ$31)*(КАЛЕНДАРЬ!$AT12=GRID!$B$33:$DQ$33),0))*GRID!$B$67)+GRID!$B$68*2,
ROUNDUP((INDEX(GRID!$B$47:$DQ$57,MATCH(C$7,GRID!$A$47:$A$57,0),MATCH(1,($U$2=GRID!$B$31:$DQ$31)*(КАЛЕНДАРЬ!$AT12=GRID!$B$33:$DQ$33),0))*GRID!$B$67+GRID!$B$68*2)*(1-GRID!$B$69),0))</f>
        <v>21840</v>
      </c>
      <c r="E387" s="47" cm="1">
        <f t="array" ref="E387">IF($I$2="Spa пакет",
(INDEX(GRID!$B$34:$DQ$44,MATCH(E$7,GRID!$A$34:$A$44,0),MATCH(1,($U$2=GRID!$B$31:$DQ$31)*(КАЛЕНДАРЬ!$AT12=GRID!$B$33:$DQ$33),0))*GRID!$B$67)+GRID!$B$68,
ROUNDUP((INDEX(GRID!$B$34:$DQ$44,MATCH(E$7,GRID!$A$34:$A$44,0),MATCH(1,($U$2=GRID!$B$31:$DQ$31)*(КАЛЕНДАРЬ!$AT12=GRID!$B$33:$DQ$33),0))*GRID!$B$67+GRID!$B$68)*(1-GRID!$B$69),0))</f>
        <v>19000</v>
      </c>
      <c r="F387" s="47" cm="1">
        <f t="array" ref="F387">IF($I$2="Spa пакет",
(INDEX(GRID!$B$47:$DQ$57,MATCH(E$7,GRID!$A$47:$A$57,0),MATCH(1,($U$2=GRID!$B$31:$DQ$31)*(КАЛЕНДАРЬ!$AT12=GRID!$B$33:$DQ$33),0))*GRID!$B$67)+GRID!$B$68*2,
ROUNDUP((INDEX(GRID!$B$47:$DQ$57,MATCH(E$7,GRID!$A$47:$A$57,0),MATCH(1,($U$2=GRID!$B$31:$DQ$31)*(КАЛЕНДАРЬ!$AT12=GRID!$B$33:$DQ$33),0))*GRID!$B$67+GRID!$B$68*2)*(1-GRID!$B$69),0))</f>
        <v>23280</v>
      </c>
      <c r="G387" s="47" cm="1">
        <f t="array" ref="G387">IF($I$2="Spa пакет",
(INDEX(GRID!$B$34:$DQ$44,MATCH(G$7,GRID!$A$34:$A$44,0),MATCH(1,($U$2=GRID!$B$31:$DQ$31)*(КАЛЕНДАРЬ!$AT12=GRID!$B$33:$DQ$33),0))*GRID!$B$67)+GRID!$B$68,
ROUNDUP((INDEX(GRID!$B$34:$DQ$44,MATCH(G$7,GRID!$A$34:$A$44,0),MATCH(1,($U$2=GRID!$B$31:$DQ$31)*(КАЛЕНДАРЬ!$AT12=GRID!$B$33:$DQ$33),0))*GRID!$B$67+GRID!$B$68)*(1-GRID!$B$69),0))</f>
        <v>19800</v>
      </c>
      <c r="H387" s="47" cm="1">
        <f t="array" ref="H387">IF($I$2="Spa пакет",
(INDEX(GRID!$B$47:$DQ$57,MATCH(G$7,GRID!$A$47:$A$57,0),MATCH(1,($U$2=GRID!$B$31:$DQ$31)*(КАЛЕНДАРЬ!$AT12=GRID!$B$33:$DQ$33),0))*GRID!$B$67)+GRID!$B$68*2,
ROUNDUP((INDEX(GRID!$B$47:$DQ$57,MATCH(G$7,GRID!$A$47:$A$57,0),MATCH(1,($U$2=GRID!$B$31:$DQ$31)*(КАЛЕНДАРЬ!$AT12=GRID!$B$33:$DQ$33),0))*GRID!$B$67+GRID!$B$68*2)*(1-GRID!$B$69),0))</f>
        <v>24080</v>
      </c>
      <c r="I387" s="47" cm="1">
        <f t="array" ref="I387">IF($I$2="Spa пакет",
(INDEX(GRID!$B$34:$DQ$44,MATCH(I$7,GRID!$A$34:$A$44,0),MATCH(1,($U$2=GRID!$B$31:$DQ$31)*(КАЛЕНДАРЬ!$AT12=GRID!$B$33:$DQ$33),0))*GRID!$B$67)+GRID!$B$68,
ROUNDUP((INDEX(GRID!$B$34:$DQ$44,MATCH(I$7,GRID!$A$34:$A$44,0),MATCH(1,($U$2=GRID!$B$31:$DQ$31)*(КАЛЕНДАРЬ!$AT12=GRID!$B$33:$DQ$33),0))*GRID!$B$67+GRID!$B$68)*(1-GRID!$B$69),0))</f>
        <v>21240</v>
      </c>
      <c r="J387" s="47" cm="1">
        <f t="array" ref="J387">IF($I$2="Spa пакет",
(INDEX(GRID!$B$47:$DQ$57,MATCH(I$7,GRID!$A$47:$A$57,0),MATCH(1,($U$2=GRID!$B$31:$DQ$31)*(КАЛЕНДАРЬ!$AT12=GRID!$B$33:$DQ$33),0))*GRID!$B$67)+GRID!$B$68*2,
ROUNDUP((INDEX(GRID!$B$47:$DQ$57,MATCH(I$7,GRID!$A$47:$A$57,0),MATCH(1,($U$2=GRID!$B$31:$DQ$31)*(КАЛЕНДАРЬ!$AT12=GRID!$B$33:$DQ$33),0))*GRID!$B$67+GRID!$B$68*2)*(1-GRID!$B$69),0))</f>
        <v>25520</v>
      </c>
      <c r="K387" s="47" cm="1">
        <f t="array" ref="K387">IF($I$2="Spa пакет",
(INDEX(GRID!$B$34:$DQ$44,MATCH(K$7,GRID!$A$34:$A$44,0),MATCH(1,($U$2=GRID!$B$31:$DQ$31)*(КАЛЕНДАРЬ!$AT12=GRID!$B$33:$DQ$33),0))*GRID!$B$67)+GRID!$B$68,
ROUNDUP((INDEX(GRID!$B$34:$DQ$44,MATCH(K$7,GRID!$A$34:$A$44,0),MATCH(1,($U$2=GRID!$B$31:$DQ$31)*(КАЛЕНДАРЬ!$AT12=GRID!$B$33:$DQ$33),0))*GRID!$B$67+GRID!$B$68)*(1-GRID!$B$69),0))</f>
        <v>22040</v>
      </c>
      <c r="L387" s="47" cm="1">
        <f t="array" ref="L387">IF($I$2="Spa пакет",
(INDEX(GRID!$B$47:$DQ$57,MATCH(K$7,GRID!$A$47:$A$57,0),MATCH(1,($U$2=GRID!$B$31:$DQ$31)*(КАЛЕНДАРЬ!$AT12=GRID!$B$33:$DQ$33),0))*GRID!$B$67)+GRID!$B$68*2,
ROUNDUP((INDEX(GRID!$B$47:$DQ$57,MATCH(K$7,GRID!$A$47:$A$57,0),MATCH(1,($U$2=GRID!$B$31:$DQ$31)*(КАЛЕНДАРЬ!$AT12=GRID!$B$33:$DQ$33),0))*GRID!$B$67+GRID!$B$68*2)*(1-GRID!$B$69),0))</f>
        <v>26320</v>
      </c>
      <c r="M387" s="47" cm="1">
        <f t="array" ref="M387">IF($I$2="Spa пакет",
(INDEX(GRID!$B$34:$DQ$44,MATCH(M$7,GRID!$A$34:$A$44,0),MATCH(1,($U$2=GRID!$B$31:$DQ$31)*(КАЛЕНДАРЬ!$AT12=GRID!$B$33:$DQ$33),0))*GRID!$B$67)+GRID!$B$68,
ROUNDUP((INDEX(GRID!$B$34:$DQ$44,MATCH(M$7,GRID!$A$34:$A$44,0),MATCH(1,($U$2=GRID!$B$31:$DQ$31)*(КАЛЕНДАРЬ!$AT12=GRID!$B$33:$DQ$33),0))*GRID!$B$67+GRID!$B$68)*(1-GRID!$B$69),0))</f>
        <v>23480</v>
      </c>
      <c r="N387" s="47" cm="1">
        <f t="array" ref="N387">IF($I$2="Spa пакет",
(INDEX(GRID!$B$47:$DQ$57,MATCH(M$7,GRID!$A$47:$A$57,0),MATCH(1,($U$2=GRID!$B$31:$DQ$31)*(КАЛЕНДАРЬ!$AT12=GRID!$B$33:$DQ$33),0))*GRID!$B$67)+GRID!$B$68*2,
ROUNDUP((INDEX(GRID!$B$47:$DQ$57,MATCH(M$7,GRID!$A$47:$A$57,0),MATCH(1,($U$2=GRID!$B$31:$DQ$31)*(КАЛЕНДАРЬ!$AT12=GRID!$B$33:$DQ$33),0))*GRID!$B$67+GRID!$B$68*2)*(1-GRID!$B$69),0))</f>
        <v>27760</v>
      </c>
      <c r="O387" s="47" cm="1">
        <f t="array" ref="O387">IF($I$2="Spa пакет",
(INDEX(GRID!$B$34:$DQ$44,MATCH(O$7,GRID!$A$34:$A$44,0),MATCH(1,($U$2=GRID!$B$31:$DQ$31)*(КАЛЕНДАРЬ!$AT12=GRID!$B$33:$DQ$33),0))*GRID!$B$67)+GRID!$B$68,
ROUNDUP((INDEX(GRID!$B$34:$DQ$44,MATCH(O$7,GRID!$A$34:$A$44,0),MATCH(1,($U$2=GRID!$B$31:$DQ$31)*(КАЛЕНДАРЬ!$AT12=GRID!$B$33:$DQ$33),0))*GRID!$B$67+GRID!$B$68)*(1-GRID!$B$69),0))</f>
        <v>28920</v>
      </c>
      <c r="P387" s="47" cm="1">
        <f t="array" ref="P387">IF($I$2="Spa пакет",
(INDEX(GRID!$B$47:$DQ$57,MATCH(O$7,GRID!$A$47:$A$57,0),MATCH(1,($U$2=GRID!$B$31:$DQ$31)*(КАЛЕНДАРЬ!$AT12=GRID!$B$33:$DQ$33),0))*GRID!$B$67)+GRID!$B$68*2,
ROUNDUP((INDEX(GRID!$B$47:$DQ$57,MATCH(O$7,GRID!$A$47:$A$57,0),MATCH(1,($U$2=GRID!$B$31:$DQ$31)*(КАЛЕНДАРЬ!$AT12=GRID!$B$33:$DQ$33),0))*GRID!$B$67+GRID!$B$68*2)*(1-GRID!$B$69),0))</f>
        <v>33200</v>
      </c>
      <c r="Q387" s="47" cm="1">
        <f t="array" ref="Q387">IF($I$2="Spa пакет",
(INDEX(GRID!$B$34:$DQ$44,MATCH(Q$7,GRID!$A$34:$A$44,0),MATCH(1,($U$2=GRID!$B$31:$DQ$31)*(КАЛЕНДАРЬ!$AT12=GRID!$B$33:$DQ$33),0))*GRID!$B$67)+GRID!$B$68,
ROUNDUP((INDEX(GRID!$B$34:$DQ$44,MATCH(Q$7,GRID!$A$34:$A$44,0),MATCH(1,($U$2=GRID!$B$31:$DQ$31)*(КАЛЕНДАРЬ!$AT12=GRID!$B$33:$DQ$33),0))*GRID!$B$67+GRID!$B$68)*(1-GRID!$B$69),0))</f>
        <v>30520</v>
      </c>
      <c r="R387" s="47" cm="1">
        <f t="array" ref="R387">IF($I$2="Spa пакет",
(INDEX(GRID!$B$47:$DQ$57,MATCH(Q$7,GRID!$A$47:$A$57,0),MATCH(1,($U$2=GRID!$B$31:$DQ$31)*(КАЛЕНДАРЬ!$AT12=GRID!$B$33:$DQ$33),0))*GRID!$B$67)+GRID!$B$68*2,
ROUNDUP((INDEX(GRID!$B$47:$DQ$57,MATCH(Q$7,GRID!$A$47:$A$57,0),MATCH(1,($U$2=GRID!$B$31:$DQ$31)*(КАЛЕНДАРЬ!$AT12=GRID!$B$33:$DQ$33),0))*GRID!$B$67+GRID!$B$68*2)*(1-GRID!$B$69),0))</f>
        <v>34800</v>
      </c>
      <c r="S387" s="47" cm="1">
        <f t="array" ref="S387">IF($I$2="Spa пакет",
(INDEX(GRID!$B$34:$DQ$44,MATCH(S$7,GRID!$A$34:$A$44,0),MATCH(1,($U$2=GRID!$B$31:$DQ$31)*(КАЛЕНДАРЬ!$AT12=GRID!$B$33:$DQ$33),0))*GRID!$B$67)+GRID!$B$68,
ROUNDUP((INDEX(GRID!$B$34:$DQ$44,MATCH(S$7,GRID!$A$34:$A$44,0),MATCH(1,($U$2=GRID!$B$31:$DQ$31)*(КАЛЕНДАРЬ!$AT12=GRID!$B$33:$DQ$33),0))*GRID!$B$67+GRID!$B$68)*(1-GRID!$B$69),0))</f>
        <v>33240</v>
      </c>
      <c r="T387" s="47" cm="1">
        <f t="array" ref="T387">IF($I$2="Spa пакет",
(INDEX(GRID!$B$47:$DQ$57,MATCH(S$7,GRID!$A$47:$A$57,0),MATCH(1,($U$2=GRID!$B$31:$DQ$31)*(КАЛЕНДАРЬ!$AT12=GRID!$B$33:$DQ$33),0))*GRID!$B$67)+GRID!$B$68*2,
ROUNDUP((INDEX(GRID!$B$47:$DQ$57,MATCH(S$7,GRID!$A$47:$A$57,0),MATCH(1,($U$2=GRID!$B$31:$DQ$31)*(КАЛЕНДАРЬ!$AT12=GRID!$B$33:$DQ$33),0))*GRID!$B$67+GRID!$B$68*2)*(1-GRID!$B$69),0))</f>
        <v>37520</v>
      </c>
      <c r="U387" s="47" cm="1">
        <f t="array" ref="U387">IF($I$2="Spa пакет",
(INDEX(GRID!$B$34:$DQ$44,MATCH(U$7,GRID!$A$34:$A$44,0),MATCH(1,($U$2=GRID!$B$31:$DQ$31)*(КАЛЕНДАРЬ!$AT12=GRID!$B$33:$DQ$33),0))*GRID!$B$67)+GRID!$B$68,
ROUNDUP((INDEX(GRID!$B$34:$DQ$44,MATCH(U$7,GRID!$A$34:$A$44,0),MATCH(1,($U$2=GRID!$B$31:$DQ$31)*(КАЛЕНДАРЬ!$AT12=GRID!$B$33:$DQ$33),0))*GRID!$B$67+GRID!$B$68)*(1-GRID!$B$69),0))</f>
        <v>37880</v>
      </c>
      <c r="V387" s="47" cm="1">
        <f t="array" ref="V387">IF($I$2="Spa пакет",
(INDEX(GRID!$B$47:$DQ$57,MATCH(U$7,GRID!$A$47:$A$57,0),MATCH(1,($U$2=GRID!$B$31:$DQ$31)*(КАЛЕНДАРЬ!$AT12=GRID!$B$33:$DQ$33),0))*GRID!$B$67)+GRID!$B$68*2,
ROUNDUP((INDEX(GRID!$B$47:$DQ$57,MATCH(U$7,GRID!$A$47:$A$57,0),MATCH(1,($U$2=GRID!$B$31:$DQ$31)*(КАЛЕНДАРЬ!$AT12=GRID!$B$33:$DQ$33),0))*GRID!$B$67+GRID!$B$68*2)*(1-GRID!$B$69),0))</f>
        <v>42160</v>
      </c>
      <c r="W387" s="47" cm="1">
        <f t="array" ref="W387">IF($I$2="Spa пакет",
(INDEX(GRID!$B$34:$DQ$44,MATCH(W$7,GRID!$A$34:$A$44,0),MATCH(1,($U$2=GRID!$B$31:$DQ$31)*(КАЛЕНДАРЬ!$AT12=GRID!$B$33:$DQ$33),0))*GRID!$B$67)+GRID!$B$68,
ROUNDUP((INDEX(GRID!$B$34:$DQ$44,MATCH(W$7,GRID!$A$34:$A$44,0),MATCH(1,($U$2=GRID!$B$31:$DQ$31)*(КАЛЕНДАРЬ!$AT12=GRID!$B$33:$DQ$33),0))*GRID!$B$67+GRID!$B$68)*(1-GRID!$B$69),0))</f>
        <v>104760</v>
      </c>
      <c r="X387" s="47" cm="1">
        <f t="array" ref="X387">IF($I$2="Spa пакет",
(INDEX(GRID!$B$47:$DQ$57,MATCH(W$7,GRID!$A$47:$A$57,0),MATCH(1,($U$2=GRID!$B$31:$DQ$31)*(КАЛЕНДАРЬ!$AT12=GRID!$B$33:$DQ$33),0))*GRID!$B$67)+GRID!$B$68*2,
ROUNDUP((INDEX(GRID!$B$47:$DQ$57,MATCH(W$7,GRID!$A$47:$A$57,0),MATCH(1,($U$2=GRID!$B$31:$DQ$31)*(КАЛЕНДАРЬ!$AT12=GRID!$B$33:$DQ$33),0))*GRID!$B$67+GRID!$B$68*2)*(1-GRID!$B$69),0))</f>
        <v>109040</v>
      </c>
    </row>
    <row r="388" spans="1:24" ht="12" hidden="1" customHeight="1" x14ac:dyDescent="0.2">
      <c r="A388" s="117" t="s">
        <v>44</v>
      </c>
      <c r="B388" s="117">
        <v>10</v>
      </c>
      <c r="C388" s="47" cm="1">
        <f t="array" ref="C388">IF($I$2="Spa пакет",
(INDEX(GRID!$B$34:$DQ$44,MATCH(C$7,GRID!$A$34:$A$44,0),MATCH(1,($U$2=GRID!$B$31:$DQ$31)*(КАЛЕНДАРЬ!$AT13=GRID!$B$33:$DQ$33),0))*GRID!$B$67)+GRID!$B$68,
ROUNDUP((INDEX(GRID!$B$34:$DQ$44,MATCH(C$7,GRID!$A$34:$A$44,0),MATCH(1,($U$2=GRID!$B$31:$DQ$31)*(КАЛЕНДАРЬ!$AT13=GRID!$B$33:$DQ$33),0))*GRID!$B$67+GRID!$B$68)*(1-GRID!$B$69),0))</f>
        <v>17560</v>
      </c>
      <c r="D388" s="47" cm="1">
        <f t="array" ref="D388">IF($I$2="Spa пакет",
(INDEX(GRID!$B$47:$DQ$57,MATCH(C$7,GRID!$A$47:$A$57,0),MATCH(1,($U$2=GRID!$B$31:$DQ$31)*(КАЛЕНДАРЬ!$AT13=GRID!$B$33:$DQ$33),0))*GRID!$B$67)+GRID!$B$68*2,
ROUNDUP((INDEX(GRID!$B$47:$DQ$57,MATCH(C$7,GRID!$A$47:$A$57,0),MATCH(1,($U$2=GRID!$B$31:$DQ$31)*(КАЛЕНДАРЬ!$AT13=GRID!$B$33:$DQ$33),0))*GRID!$B$67+GRID!$B$68*2)*(1-GRID!$B$69),0))</f>
        <v>21840</v>
      </c>
      <c r="E388" s="47" cm="1">
        <f t="array" ref="E388">IF($I$2="Spa пакет",
(INDEX(GRID!$B$34:$DQ$44,MATCH(E$7,GRID!$A$34:$A$44,0),MATCH(1,($U$2=GRID!$B$31:$DQ$31)*(КАЛЕНДАРЬ!$AT13=GRID!$B$33:$DQ$33),0))*GRID!$B$67)+GRID!$B$68,
ROUNDUP((INDEX(GRID!$B$34:$DQ$44,MATCH(E$7,GRID!$A$34:$A$44,0),MATCH(1,($U$2=GRID!$B$31:$DQ$31)*(КАЛЕНДАРЬ!$AT13=GRID!$B$33:$DQ$33),0))*GRID!$B$67+GRID!$B$68)*(1-GRID!$B$69),0))</f>
        <v>19000</v>
      </c>
      <c r="F388" s="47" cm="1">
        <f t="array" ref="F388">IF($I$2="Spa пакет",
(INDEX(GRID!$B$47:$DQ$57,MATCH(E$7,GRID!$A$47:$A$57,0),MATCH(1,($U$2=GRID!$B$31:$DQ$31)*(КАЛЕНДАРЬ!$AT13=GRID!$B$33:$DQ$33),0))*GRID!$B$67)+GRID!$B$68*2,
ROUNDUP((INDEX(GRID!$B$47:$DQ$57,MATCH(E$7,GRID!$A$47:$A$57,0),MATCH(1,($U$2=GRID!$B$31:$DQ$31)*(КАЛЕНДАРЬ!$AT13=GRID!$B$33:$DQ$33),0))*GRID!$B$67+GRID!$B$68*2)*(1-GRID!$B$69),0))</f>
        <v>23280</v>
      </c>
      <c r="G388" s="47" cm="1">
        <f t="array" ref="G388">IF($I$2="Spa пакет",
(INDEX(GRID!$B$34:$DQ$44,MATCH(G$7,GRID!$A$34:$A$44,0),MATCH(1,($U$2=GRID!$B$31:$DQ$31)*(КАЛЕНДАРЬ!$AT13=GRID!$B$33:$DQ$33),0))*GRID!$B$67)+GRID!$B$68,
ROUNDUP((INDEX(GRID!$B$34:$DQ$44,MATCH(G$7,GRID!$A$34:$A$44,0),MATCH(1,($U$2=GRID!$B$31:$DQ$31)*(КАЛЕНДАРЬ!$AT13=GRID!$B$33:$DQ$33),0))*GRID!$B$67+GRID!$B$68)*(1-GRID!$B$69),0))</f>
        <v>19800</v>
      </c>
      <c r="H388" s="47" cm="1">
        <f t="array" ref="H388">IF($I$2="Spa пакет",
(INDEX(GRID!$B$47:$DQ$57,MATCH(G$7,GRID!$A$47:$A$57,0),MATCH(1,($U$2=GRID!$B$31:$DQ$31)*(КАЛЕНДАРЬ!$AT13=GRID!$B$33:$DQ$33),0))*GRID!$B$67)+GRID!$B$68*2,
ROUNDUP((INDEX(GRID!$B$47:$DQ$57,MATCH(G$7,GRID!$A$47:$A$57,0),MATCH(1,($U$2=GRID!$B$31:$DQ$31)*(КАЛЕНДАРЬ!$AT13=GRID!$B$33:$DQ$33),0))*GRID!$B$67+GRID!$B$68*2)*(1-GRID!$B$69),0))</f>
        <v>24080</v>
      </c>
      <c r="I388" s="47" cm="1">
        <f t="array" ref="I388">IF($I$2="Spa пакет",
(INDEX(GRID!$B$34:$DQ$44,MATCH(I$7,GRID!$A$34:$A$44,0),MATCH(1,($U$2=GRID!$B$31:$DQ$31)*(КАЛЕНДАРЬ!$AT13=GRID!$B$33:$DQ$33),0))*GRID!$B$67)+GRID!$B$68,
ROUNDUP((INDEX(GRID!$B$34:$DQ$44,MATCH(I$7,GRID!$A$34:$A$44,0),MATCH(1,($U$2=GRID!$B$31:$DQ$31)*(КАЛЕНДАРЬ!$AT13=GRID!$B$33:$DQ$33),0))*GRID!$B$67+GRID!$B$68)*(1-GRID!$B$69),0))</f>
        <v>21240</v>
      </c>
      <c r="J388" s="47" cm="1">
        <f t="array" ref="J388">IF($I$2="Spa пакет",
(INDEX(GRID!$B$47:$DQ$57,MATCH(I$7,GRID!$A$47:$A$57,0),MATCH(1,($U$2=GRID!$B$31:$DQ$31)*(КАЛЕНДАРЬ!$AT13=GRID!$B$33:$DQ$33),0))*GRID!$B$67)+GRID!$B$68*2,
ROUNDUP((INDEX(GRID!$B$47:$DQ$57,MATCH(I$7,GRID!$A$47:$A$57,0),MATCH(1,($U$2=GRID!$B$31:$DQ$31)*(КАЛЕНДАРЬ!$AT13=GRID!$B$33:$DQ$33),0))*GRID!$B$67+GRID!$B$68*2)*(1-GRID!$B$69),0))</f>
        <v>25520</v>
      </c>
      <c r="K388" s="47" cm="1">
        <f t="array" ref="K388">IF($I$2="Spa пакет",
(INDEX(GRID!$B$34:$DQ$44,MATCH(K$7,GRID!$A$34:$A$44,0),MATCH(1,($U$2=GRID!$B$31:$DQ$31)*(КАЛЕНДАРЬ!$AT13=GRID!$B$33:$DQ$33),0))*GRID!$B$67)+GRID!$B$68,
ROUNDUP((INDEX(GRID!$B$34:$DQ$44,MATCH(K$7,GRID!$A$34:$A$44,0),MATCH(1,($U$2=GRID!$B$31:$DQ$31)*(КАЛЕНДАРЬ!$AT13=GRID!$B$33:$DQ$33),0))*GRID!$B$67+GRID!$B$68)*(1-GRID!$B$69),0))</f>
        <v>22040</v>
      </c>
      <c r="L388" s="47" cm="1">
        <f t="array" ref="L388">IF($I$2="Spa пакет",
(INDEX(GRID!$B$47:$DQ$57,MATCH(K$7,GRID!$A$47:$A$57,0),MATCH(1,($U$2=GRID!$B$31:$DQ$31)*(КАЛЕНДАРЬ!$AT13=GRID!$B$33:$DQ$33),0))*GRID!$B$67)+GRID!$B$68*2,
ROUNDUP((INDEX(GRID!$B$47:$DQ$57,MATCH(K$7,GRID!$A$47:$A$57,0),MATCH(1,($U$2=GRID!$B$31:$DQ$31)*(КАЛЕНДАРЬ!$AT13=GRID!$B$33:$DQ$33),0))*GRID!$B$67+GRID!$B$68*2)*(1-GRID!$B$69),0))</f>
        <v>26320</v>
      </c>
      <c r="M388" s="47" cm="1">
        <f t="array" ref="M388">IF($I$2="Spa пакет",
(INDEX(GRID!$B$34:$DQ$44,MATCH(M$7,GRID!$A$34:$A$44,0),MATCH(1,($U$2=GRID!$B$31:$DQ$31)*(КАЛЕНДАРЬ!$AT13=GRID!$B$33:$DQ$33),0))*GRID!$B$67)+GRID!$B$68,
ROUNDUP((INDEX(GRID!$B$34:$DQ$44,MATCH(M$7,GRID!$A$34:$A$44,0),MATCH(1,($U$2=GRID!$B$31:$DQ$31)*(КАЛЕНДАРЬ!$AT13=GRID!$B$33:$DQ$33),0))*GRID!$B$67+GRID!$B$68)*(1-GRID!$B$69),0))</f>
        <v>23480</v>
      </c>
      <c r="N388" s="47" cm="1">
        <f t="array" ref="N388">IF($I$2="Spa пакет",
(INDEX(GRID!$B$47:$DQ$57,MATCH(M$7,GRID!$A$47:$A$57,0),MATCH(1,($U$2=GRID!$B$31:$DQ$31)*(КАЛЕНДАРЬ!$AT13=GRID!$B$33:$DQ$33),0))*GRID!$B$67)+GRID!$B$68*2,
ROUNDUP((INDEX(GRID!$B$47:$DQ$57,MATCH(M$7,GRID!$A$47:$A$57,0),MATCH(1,($U$2=GRID!$B$31:$DQ$31)*(КАЛЕНДАРЬ!$AT13=GRID!$B$33:$DQ$33),0))*GRID!$B$67+GRID!$B$68*2)*(1-GRID!$B$69),0))</f>
        <v>27760</v>
      </c>
      <c r="O388" s="47" cm="1">
        <f t="array" ref="O388">IF($I$2="Spa пакет",
(INDEX(GRID!$B$34:$DQ$44,MATCH(O$7,GRID!$A$34:$A$44,0),MATCH(1,($U$2=GRID!$B$31:$DQ$31)*(КАЛЕНДАРЬ!$AT13=GRID!$B$33:$DQ$33),0))*GRID!$B$67)+GRID!$B$68,
ROUNDUP((INDEX(GRID!$B$34:$DQ$44,MATCH(O$7,GRID!$A$34:$A$44,0),MATCH(1,($U$2=GRID!$B$31:$DQ$31)*(КАЛЕНДАРЬ!$AT13=GRID!$B$33:$DQ$33),0))*GRID!$B$67+GRID!$B$68)*(1-GRID!$B$69),0))</f>
        <v>28920</v>
      </c>
      <c r="P388" s="47" cm="1">
        <f t="array" ref="P388">IF($I$2="Spa пакет",
(INDEX(GRID!$B$47:$DQ$57,MATCH(O$7,GRID!$A$47:$A$57,0),MATCH(1,($U$2=GRID!$B$31:$DQ$31)*(КАЛЕНДАРЬ!$AT13=GRID!$B$33:$DQ$33),0))*GRID!$B$67)+GRID!$B$68*2,
ROUNDUP((INDEX(GRID!$B$47:$DQ$57,MATCH(O$7,GRID!$A$47:$A$57,0),MATCH(1,($U$2=GRID!$B$31:$DQ$31)*(КАЛЕНДАРЬ!$AT13=GRID!$B$33:$DQ$33),0))*GRID!$B$67+GRID!$B$68*2)*(1-GRID!$B$69),0))</f>
        <v>33200</v>
      </c>
      <c r="Q388" s="47" cm="1">
        <f t="array" ref="Q388">IF($I$2="Spa пакет",
(INDEX(GRID!$B$34:$DQ$44,MATCH(Q$7,GRID!$A$34:$A$44,0),MATCH(1,($U$2=GRID!$B$31:$DQ$31)*(КАЛЕНДАРЬ!$AT13=GRID!$B$33:$DQ$33),0))*GRID!$B$67)+GRID!$B$68,
ROUNDUP((INDEX(GRID!$B$34:$DQ$44,MATCH(Q$7,GRID!$A$34:$A$44,0),MATCH(1,($U$2=GRID!$B$31:$DQ$31)*(КАЛЕНДАРЬ!$AT13=GRID!$B$33:$DQ$33),0))*GRID!$B$67+GRID!$B$68)*(1-GRID!$B$69),0))</f>
        <v>30520</v>
      </c>
      <c r="R388" s="47" cm="1">
        <f t="array" ref="R388">IF($I$2="Spa пакет",
(INDEX(GRID!$B$47:$DQ$57,MATCH(Q$7,GRID!$A$47:$A$57,0),MATCH(1,($U$2=GRID!$B$31:$DQ$31)*(КАЛЕНДАРЬ!$AT13=GRID!$B$33:$DQ$33),0))*GRID!$B$67)+GRID!$B$68*2,
ROUNDUP((INDEX(GRID!$B$47:$DQ$57,MATCH(Q$7,GRID!$A$47:$A$57,0),MATCH(1,($U$2=GRID!$B$31:$DQ$31)*(КАЛЕНДАРЬ!$AT13=GRID!$B$33:$DQ$33),0))*GRID!$B$67+GRID!$B$68*2)*(1-GRID!$B$69),0))</f>
        <v>34800</v>
      </c>
      <c r="S388" s="47" cm="1">
        <f t="array" ref="S388">IF($I$2="Spa пакет",
(INDEX(GRID!$B$34:$DQ$44,MATCH(S$7,GRID!$A$34:$A$44,0),MATCH(1,($U$2=GRID!$B$31:$DQ$31)*(КАЛЕНДАРЬ!$AT13=GRID!$B$33:$DQ$33),0))*GRID!$B$67)+GRID!$B$68,
ROUNDUP((INDEX(GRID!$B$34:$DQ$44,MATCH(S$7,GRID!$A$34:$A$44,0),MATCH(1,($U$2=GRID!$B$31:$DQ$31)*(КАЛЕНДАРЬ!$AT13=GRID!$B$33:$DQ$33),0))*GRID!$B$67+GRID!$B$68)*(1-GRID!$B$69),0))</f>
        <v>33240</v>
      </c>
      <c r="T388" s="47" cm="1">
        <f t="array" ref="T388">IF($I$2="Spa пакет",
(INDEX(GRID!$B$47:$DQ$57,MATCH(S$7,GRID!$A$47:$A$57,0),MATCH(1,($U$2=GRID!$B$31:$DQ$31)*(КАЛЕНДАРЬ!$AT13=GRID!$B$33:$DQ$33),0))*GRID!$B$67)+GRID!$B$68*2,
ROUNDUP((INDEX(GRID!$B$47:$DQ$57,MATCH(S$7,GRID!$A$47:$A$57,0),MATCH(1,($U$2=GRID!$B$31:$DQ$31)*(КАЛЕНДАРЬ!$AT13=GRID!$B$33:$DQ$33),0))*GRID!$B$67+GRID!$B$68*2)*(1-GRID!$B$69),0))</f>
        <v>37520</v>
      </c>
      <c r="U388" s="47" cm="1">
        <f t="array" ref="U388">IF($I$2="Spa пакет",
(INDEX(GRID!$B$34:$DQ$44,MATCH(U$7,GRID!$A$34:$A$44,0),MATCH(1,($U$2=GRID!$B$31:$DQ$31)*(КАЛЕНДАРЬ!$AT13=GRID!$B$33:$DQ$33),0))*GRID!$B$67)+GRID!$B$68,
ROUNDUP((INDEX(GRID!$B$34:$DQ$44,MATCH(U$7,GRID!$A$34:$A$44,0),MATCH(1,($U$2=GRID!$B$31:$DQ$31)*(КАЛЕНДАРЬ!$AT13=GRID!$B$33:$DQ$33),0))*GRID!$B$67+GRID!$B$68)*(1-GRID!$B$69),0))</f>
        <v>37880</v>
      </c>
      <c r="V388" s="47" cm="1">
        <f t="array" ref="V388">IF($I$2="Spa пакет",
(INDEX(GRID!$B$47:$DQ$57,MATCH(U$7,GRID!$A$47:$A$57,0),MATCH(1,($U$2=GRID!$B$31:$DQ$31)*(КАЛЕНДАРЬ!$AT13=GRID!$B$33:$DQ$33),0))*GRID!$B$67)+GRID!$B$68*2,
ROUNDUP((INDEX(GRID!$B$47:$DQ$57,MATCH(U$7,GRID!$A$47:$A$57,0),MATCH(1,($U$2=GRID!$B$31:$DQ$31)*(КАЛЕНДАРЬ!$AT13=GRID!$B$33:$DQ$33),0))*GRID!$B$67+GRID!$B$68*2)*(1-GRID!$B$69),0))</f>
        <v>42160</v>
      </c>
      <c r="W388" s="47" cm="1">
        <f t="array" ref="W388">IF($I$2="Spa пакет",
(INDEX(GRID!$B$34:$DQ$44,MATCH(W$7,GRID!$A$34:$A$44,0),MATCH(1,($U$2=GRID!$B$31:$DQ$31)*(КАЛЕНДАРЬ!$AT13=GRID!$B$33:$DQ$33),0))*GRID!$B$67)+GRID!$B$68,
ROUNDUP((INDEX(GRID!$B$34:$DQ$44,MATCH(W$7,GRID!$A$34:$A$44,0),MATCH(1,($U$2=GRID!$B$31:$DQ$31)*(КАЛЕНДАРЬ!$AT13=GRID!$B$33:$DQ$33),0))*GRID!$B$67+GRID!$B$68)*(1-GRID!$B$69),0))</f>
        <v>104760</v>
      </c>
      <c r="X388" s="47" cm="1">
        <f t="array" ref="X388">IF($I$2="Spa пакет",
(INDEX(GRID!$B$47:$DQ$57,MATCH(W$7,GRID!$A$47:$A$57,0),MATCH(1,($U$2=GRID!$B$31:$DQ$31)*(КАЛЕНДАРЬ!$AT13=GRID!$B$33:$DQ$33),0))*GRID!$B$67)+GRID!$B$68*2,
ROUNDUP((INDEX(GRID!$B$47:$DQ$57,MATCH(W$7,GRID!$A$47:$A$57,0),MATCH(1,($U$2=GRID!$B$31:$DQ$31)*(КАЛЕНДАРЬ!$AT13=GRID!$B$33:$DQ$33),0))*GRID!$B$67+GRID!$B$68*2)*(1-GRID!$B$69),0))</f>
        <v>109040</v>
      </c>
    </row>
    <row r="389" spans="1:24" ht="12" hidden="1" customHeight="1" x14ac:dyDescent="0.2">
      <c r="A389" s="117" t="s">
        <v>45</v>
      </c>
      <c r="B389" s="117">
        <v>11</v>
      </c>
      <c r="C389" s="47" cm="1">
        <f t="array" ref="C389">IF($I$2="Spa пакет",
(INDEX(GRID!$B$34:$DQ$44,MATCH(C$7,GRID!$A$34:$A$44,0),MATCH(1,($U$2=GRID!$B$31:$DQ$31)*(КАЛЕНДАРЬ!$AT14=GRID!$B$33:$DQ$33),0))*GRID!$B$67)+GRID!$B$68,
ROUNDUP((INDEX(GRID!$B$34:$DQ$44,MATCH(C$7,GRID!$A$34:$A$44,0),MATCH(1,($U$2=GRID!$B$31:$DQ$31)*(КАЛЕНДАРЬ!$AT14=GRID!$B$33:$DQ$33),0))*GRID!$B$67+GRID!$B$68)*(1-GRID!$B$69),0))</f>
        <v>17560</v>
      </c>
      <c r="D389" s="47" cm="1">
        <f t="array" ref="D389">IF($I$2="Spa пакет",
(INDEX(GRID!$B$47:$DQ$57,MATCH(C$7,GRID!$A$47:$A$57,0),MATCH(1,($U$2=GRID!$B$31:$DQ$31)*(КАЛЕНДАРЬ!$AT14=GRID!$B$33:$DQ$33),0))*GRID!$B$67)+GRID!$B$68*2,
ROUNDUP((INDEX(GRID!$B$47:$DQ$57,MATCH(C$7,GRID!$A$47:$A$57,0),MATCH(1,($U$2=GRID!$B$31:$DQ$31)*(КАЛЕНДАРЬ!$AT14=GRID!$B$33:$DQ$33),0))*GRID!$B$67+GRID!$B$68*2)*(1-GRID!$B$69),0))</f>
        <v>21840</v>
      </c>
      <c r="E389" s="47" cm="1">
        <f t="array" ref="E389">IF($I$2="Spa пакет",
(INDEX(GRID!$B$34:$DQ$44,MATCH(E$7,GRID!$A$34:$A$44,0),MATCH(1,($U$2=GRID!$B$31:$DQ$31)*(КАЛЕНДАРЬ!$AT14=GRID!$B$33:$DQ$33),0))*GRID!$B$67)+GRID!$B$68,
ROUNDUP((INDEX(GRID!$B$34:$DQ$44,MATCH(E$7,GRID!$A$34:$A$44,0),MATCH(1,($U$2=GRID!$B$31:$DQ$31)*(КАЛЕНДАРЬ!$AT14=GRID!$B$33:$DQ$33),0))*GRID!$B$67+GRID!$B$68)*(1-GRID!$B$69),0))</f>
        <v>19000</v>
      </c>
      <c r="F389" s="47" cm="1">
        <f t="array" ref="F389">IF($I$2="Spa пакет",
(INDEX(GRID!$B$47:$DQ$57,MATCH(E$7,GRID!$A$47:$A$57,0),MATCH(1,($U$2=GRID!$B$31:$DQ$31)*(КАЛЕНДАРЬ!$AT14=GRID!$B$33:$DQ$33),0))*GRID!$B$67)+GRID!$B$68*2,
ROUNDUP((INDEX(GRID!$B$47:$DQ$57,MATCH(E$7,GRID!$A$47:$A$57,0),MATCH(1,($U$2=GRID!$B$31:$DQ$31)*(КАЛЕНДАРЬ!$AT14=GRID!$B$33:$DQ$33),0))*GRID!$B$67+GRID!$B$68*2)*(1-GRID!$B$69),0))</f>
        <v>23280</v>
      </c>
      <c r="G389" s="47" cm="1">
        <f t="array" ref="G389">IF($I$2="Spa пакет",
(INDEX(GRID!$B$34:$DQ$44,MATCH(G$7,GRID!$A$34:$A$44,0),MATCH(1,($U$2=GRID!$B$31:$DQ$31)*(КАЛЕНДАРЬ!$AT14=GRID!$B$33:$DQ$33),0))*GRID!$B$67)+GRID!$B$68,
ROUNDUP((INDEX(GRID!$B$34:$DQ$44,MATCH(G$7,GRID!$A$34:$A$44,0),MATCH(1,($U$2=GRID!$B$31:$DQ$31)*(КАЛЕНДАРЬ!$AT14=GRID!$B$33:$DQ$33),0))*GRID!$B$67+GRID!$B$68)*(1-GRID!$B$69),0))</f>
        <v>19800</v>
      </c>
      <c r="H389" s="47" cm="1">
        <f t="array" ref="H389">IF($I$2="Spa пакет",
(INDEX(GRID!$B$47:$DQ$57,MATCH(G$7,GRID!$A$47:$A$57,0),MATCH(1,($U$2=GRID!$B$31:$DQ$31)*(КАЛЕНДАРЬ!$AT14=GRID!$B$33:$DQ$33),0))*GRID!$B$67)+GRID!$B$68*2,
ROUNDUP((INDEX(GRID!$B$47:$DQ$57,MATCH(G$7,GRID!$A$47:$A$57,0),MATCH(1,($U$2=GRID!$B$31:$DQ$31)*(КАЛЕНДАРЬ!$AT14=GRID!$B$33:$DQ$33),0))*GRID!$B$67+GRID!$B$68*2)*(1-GRID!$B$69),0))</f>
        <v>24080</v>
      </c>
      <c r="I389" s="47" cm="1">
        <f t="array" ref="I389">IF($I$2="Spa пакет",
(INDEX(GRID!$B$34:$DQ$44,MATCH(I$7,GRID!$A$34:$A$44,0),MATCH(1,($U$2=GRID!$B$31:$DQ$31)*(КАЛЕНДАРЬ!$AT14=GRID!$B$33:$DQ$33),0))*GRID!$B$67)+GRID!$B$68,
ROUNDUP((INDEX(GRID!$B$34:$DQ$44,MATCH(I$7,GRID!$A$34:$A$44,0),MATCH(1,($U$2=GRID!$B$31:$DQ$31)*(КАЛЕНДАРЬ!$AT14=GRID!$B$33:$DQ$33),0))*GRID!$B$67+GRID!$B$68)*(1-GRID!$B$69),0))</f>
        <v>21240</v>
      </c>
      <c r="J389" s="47" cm="1">
        <f t="array" ref="J389">IF($I$2="Spa пакет",
(INDEX(GRID!$B$47:$DQ$57,MATCH(I$7,GRID!$A$47:$A$57,0),MATCH(1,($U$2=GRID!$B$31:$DQ$31)*(КАЛЕНДАРЬ!$AT14=GRID!$B$33:$DQ$33),0))*GRID!$B$67)+GRID!$B$68*2,
ROUNDUP((INDEX(GRID!$B$47:$DQ$57,MATCH(I$7,GRID!$A$47:$A$57,0),MATCH(1,($U$2=GRID!$B$31:$DQ$31)*(КАЛЕНДАРЬ!$AT14=GRID!$B$33:$DQ$33),0))*GRID!$B$67+GRID!$B$68*2)*(1-GRID!$B$69),0))</f>
        <v>25520</v>
      </c>
      <c r="K389" s="47" cm="1">
        <f t="array" ref="K389">IF($I$2="Spa пакет",
(INDEX(GRID!$B$34:$DQ$44,MATCH(K$7,GRID!$A$34:$A$44,0),MATCH(1,($U$2=GRID!$B$31:$DQ$31)*(КАЛЕНДАРЬ!$AT14=GRID!$B$33:$DQ$33),0))*GRID!$B$67)+GRID!$B$68,
ROUNDUP((INDEX(GRID!$B$34:$DQ$44,MATCH(K$7,GRID!$A$34:$A$44,0),MATCH(1,($U$2=GRID!$B$31:$DQ$31)*(КАЛЕНДАРЬ!$AT14=GRID!$B$33:$DQ$33),0))*GRID!$B$67+GRID!$B$68)*(1-GRID!$B$69),0))</f>
        <v>22040</v>
      </c>
      <c r="L389" s="47" cm="1">
        <f t="array" ref="L389">IF($I$2="Spa пакет",
(INDEX(GRID!$B$47:$DQ$57,MATCH(K$7,GRID!$A$47:$A$57,0),MATCH(1,($U$2=GRID!$B$31:$DQ$31)*(КАЛЕНДАРЬ!$AT14=GRID!$B$33:$DQ$33),0))*GRID!$B$67)+GRID!$B$68*2,
ROUNDUP((INDEX(GRID!$B$47:$DQ$57,MATCH(K$7,GRID!$A$47:$A$57,0),MATCH(1,($U$2=GRID!$B$31:$DQ$31)*(КАЛЕНДАРЬ!$AT14=GRID!$B$33:$DQ$33),0))*GRID!$B$67+GRID!$B$68*2)*(1-GRID!$B$69),0))</f>
        <v>26320</v>
      </c>
      <c r="M389" s="47" cm="1">
        <f t="array" ref="M389">IF($I$2="Spa пакет",
(INDEX(GRID!$B$34:$DQ$44,MATCH(M$7,GRID!$A$34:$A$44,0),MATCH(1,($U$2=GRID!$B$31:$DQ$31)*(КАЛЕНДАРЬ!$AT14=GRID!$B$33:$DQ$33),0))*GRID!$B$67)+GRID!$B$68,
ROUNDUP((INDEX(GRID!$B$34:$DQ$44,MATCH(M$7,GRID!$A$34:$A$44,0),MATCH(1,($U$2=GRID!$B$31:$DQ$31)*(КАЛЕНДАРЬ!$AT14=GRID!$B$33:$DQ$33),0))*GRID!$B$67+GRID!$B$68)*(1-GRID!$B$69),0))</f>
        <v>23480</v>
      </c>
      <c r="N389" s="47" cm="1">
        <f t="array" ref="N389">IF($I$2="Spa пакет",
(INDEX(GRID!$B$47:$DQ$57,MATCH(M$7,GRID!$A$47:$A$57,0),MATCH(1,($U$2=GRID!$B$31:$DQ$31)*(КАЛЕНДАРЬ!$AT14=GRID!$B$33:$DQ$33),0))*GRID!$B$67)+GRID!$B$68*2,
ROUNDUP((INDEX(GRID!$B$47:$DQ$57,MATCH(M$7,GRID!$A$47:$A$57,0),MATCH(1,($U$2=GRID!$B$31:$DQ$31)*(КАЛЕНДАРЬ!$AT14=GRID!$B$33:$DQ$33),0))*GRID!$B$67+GRID!$B$68*2)*(1-GRID!$B$69),0))</f>
        <v>27760</v>
      </c>
      <c r="O389" s="47" cm="1">
        <f t="array" ref="O389">IF($I$2="Spa пакет",
(INDEX(GRID!$B$34:$DQ$44,MATCH(O$7,GRID!$A$34:$A$44,0),MATCH(1,($U$2=GRID!$B$31:$DQ$31)*(КАЛЕНДАРЬ!$AT14=GRID!$B$33:$DQ$33),0))*GRID!$B$67)+GRID!$B$68,
ROUNDUP((INDEX(GRID!$B$34:$DQ$44,MATCH(O$7,GRID!$A$34:$A$44,0),MATCH(1,($U$2=GRID!$B$31:$DQ$31)*(КАЛЕНДАРЬ!$AT14=GRID!$B$33:$DQ$33),0))*GRID!$B$67+GRID!$B$68)*(1-GRID!$B$69),0))</f>
        <v>28920</v>
      </c>
      <c r="P389" s="47" cm="1">
        <f t="array" ref="P389">IF($I$2="Spa пакет",
(INDEX(GRID!$B$47:$DQ$57,MATCH(O$7,GRID!$A$47:$A$57,0),MATCH(1,($U$2=GRID!$B$31:$DQ$31)*(КАЛЕНДАРЬ!$AT14=GRID!$B$33:$DQ$33),0))*GRID!$B$67)+GRID!$B$68*2,
ROUNDUP((INDEX(GRID!$B$47:$DQ$57,MATCH(O$7,GRID!$A$47:$A$57,0),MATCH(1,($U$2=GRID!$B$31:$DQ$31)*(КАЛЕНДАРЬ!$AT14=GRID!$B$33:$DQ$33),0))*GRID!$B$67+GRID!$B$68*2)*(1-GRID!$B$69),0))</f>
        <v>33200</v>
      </c>
      <c r="Q389" s="47" cm="1">
        <f t="array" ref="Q389">IF($I$2="Spa пакет",
(INDEX(GRID!$B$34:$DQ$44,MATCH(Q$7,GRID!$A$34:$A$44,0),MATCH(1,($U$2=GRID!$B$31:$DQ$31)*(КАЛЕНДАРЬ!$AT14=GRID!$B$33:$DQ$33),0))*GRID!$B$67)+GRID!$B$68,
ROUNDUP((INDEX(GRID!$B$34:$DQ$44,MATCH(Q$7,GRID!$A$34:$A$44,0),MATCH(1,($U$2=GRID!$B$31:$DQ$31)*(КАЛЕНДАРЬ!$AT14=GRID!$B$33:$DQ$33),0))*GRID!$B$67+GRID!$B$68)*(1-GRID!$B$69),0))</f>
        <v>30520</v>
      </c>
      <c r="R389" s="47" cm="1">
        <f t="array" ref="R389">IF($I$2="Spa пакет",
(INDEX(GRID!$B$47:$DQ$57,MATCH(Q$7,GRID!$A$47:$A$57,0),MATCH(1,($U$2=GRID!$B$31:$DQ$31)*(КАЛЕНДАРЬ!$AT14=GRID!$B$33:$DQ$33),0))*GRID!$B$67)+GRID!$B$68*2,
ROUNDUP((INDEX(GRID!$B$47:$DQ$57,MATCH(Q$7,GRID!$A$47:$A$57,0),MATCH(1,($U$2=GRID!$B$31:$DQ$31)*(КАЛЕНДАРЬ!$AT14=GRID!$B$33:$DQ$33),0))*GRID!$B$67+GRID!$B$68*2)*(1-GRID!$B$69),0))</f>
        <v>34800</v>
      </c>
      <c r="S389" s="47" cm="1">
        <f t="array" ref="S389">IF($I$2="Spa пакет",
(INDEX(GRID!$B$34:$DQ$44,MATCH(S$7,GRID!$A$34:$A$44,0),MATCH(1,($U$2=GRID!$B$31:$DQ$31)*(КАЛЕНДАРЬ!$AT14=GRID!$B$33:$DQ$33),0))*GRID!$B$67)+GRID!$B$68,
ROUNDUP((INDEX(GRID!$B$34:$DQ$44,MATCH(S$7,GRID!$A$34:$A$44,0),MATCH(1,($U$2=GRID!$B$31:$DQ$31)*(КАЛЕНДАРЬ!$AT14=GRID!$B$33:$DQ$33),0))*GRID!$B$67+GRID!$B$68)*(1-GRID!$B$69),0))</f>
        <v>33240</v>
      </c>
      <c r="T389" s="47" cm="1">
        <f t="array" ref="T389">IF($I$2="Spa пакет",
(INDEX(GRID!$B$47:$DQ$57,MATCH(S$7,GRID!$A$47:$A$57,0),MATCH(1,($U$2=GRID!$B$31:$DQ$31)*(КАЛЕНДАРЬ!$AT14=GRID!$B$33:$DQ$33),0))*GRID!$B$67)+GRID!$B$68*2,
ROUNDUP((INDEX(GRID!$B$47:$DQ$57,MATCH(S$7,GRID!$A$47:$A$57,0),MATCH(1,($U$2=GRID!$B$31:$DQ$31)*(КАЛЕНДАРЬ!$AT14=GRID!$B$33:$DQ$33),0))*GRID!$B$67+GRID!$B$68*2)*(1-GRID!$B$69),0))</f>
        <v>37520</v>
      </c>
      <c r="U389" s="47" cm="1">
        <f t="array" ref="U389">IF($I$2="Spa пакет",
(INDEX(GRID!$B$34:$DQ$44,MATCH(U$7,GRID!$A$34:$A$44,0),MATCH(1,($U$2=GRID!$B$31:$DQ$31)*(КАЛЕНДАРЬ!$AT14=GRID!$B$33:$DQ$33),0))*GRID!$B$67)+GRID!$B$68,
ROUNDUP((INDEX(GRID!$B$34:$DQ$44,MATCH(U$7,GRID!$A$34:$A$44,0),MATCH(1,($U$2=GRID!$B$31:$DQ$31)*(КАЛЕНДАРЬ!$AT14=GRID!$B$33:$DQ$33),0))*GRID!$B$67+GRID!$B$68)*(1-GRID!$B$69),0))</f>
        <v>37880</v>
      </c>
      <c r="V389" s="47" cm="1">
        <f t="array" ref="V389">IF($I$2="Spa пакет",
(INDEX(GRID!$B$47:$DQ$57,MATCH(U$7,GRID!$A$47:$A$57,0),MATCH(1,($U$2=GRID!$B$31:$DQ$31)*(КАЛЕНДАРЬ!$AT14=GRID!$B$33:$DQ$33),0))*GRID!$B$67)+GRID!$B$68*2,
ROUNDUP((INDEX(GRID!$B$47:$DQ$57,MATCH(U$7,GRID!$A$47:$A$57,0),MATCH(1,($U$2=GRID!$B$31:$DQ$31)*(КАЛЕНДАРЬ!$AT14=GRID!$B$33:$DQ$33),0))*GRID!$B$67+GRID!$B$68*2)*(1-GRID!$B$69),0))</f>
        <v>42160</v>
      </c>
      <c r="W389" s="47" cm="1">
        <f t="array" ref="W389">IF($I$2="Spa пакет",
(INDEX(GRID!$B$34:$DQ$44,MATCH(W$7,GRID!$A$34:$A$44,0),MATCH(1,($U$2=GRID!$B$31:$DQ$31)*(КАЛЕНДАРЬ!$AT14=GRID!$B$33:$DQ$33),0))*GRID!$B$67)+GRID!$B$68,
ROUNDUP((INDEX(GRID!$B$34:$DQ$44,MATCH(W$7,GRID!$A$34:$A$44,0),MATCH(1,($U$2=GRID!$B$31:$DQ$31)*(КАЛЕНДАРЬ!$AT14=GRID!$B$33:$DQ$33),0))*GRID!$B$67+GRID!$B$68)*(1-GRID!$B$69),0))</f>
        <v>104760</v>
      </c>
      <c r="X389" s="47" cm="1">
        <f t="array" ref="X389">IF($I$2="Spa пакет",
(INDEX(GRID!$B$47:$DQ$57,MATCH(W$7,GRID!$A$47:$A$57,0),MATCH(1,($U$2=GRID!$B$31:$DQ$31)*(КАЛЕНДАРЬ!$AT14=GRID!$B$33:$DQ$33),0))*GRID!$B$67)+GRID!$B$68*2,
ROUNDUP((INDEX(GRID!$B$47:$DQ$57,MATCH(W$7,GRID!$A$47:$A$57,0),MATCH(1,($U$2=GRID!$B$31:$DQ$31)*(КАЛЕНДАРЬ!$AT14=GRID!$B$33:$DQ$33),0))*GRID!$B$67+GRID!$B$68*2)*(1-GRID!$B$69),0))</f>
        <v>109040</v>
      </c>
    </row>
    <row r="390" spans="1:24" ht="12" hidden="1" customHeight="1" x14ac:dyDescent="0.2">
      <c r="A390" s="117" t="s">
        <v>46</v>
      </c>
      <c r="B390" s="117">
        <v>12</v>
      </c>
      <c r="C390" s="47" cm="1">
        <f t="array" ref="C390">IF($I$2="Spa пакет",
(INDEX(GRID!$B$34:$DQ$44,MATCH(C$7,GRID!$A$34:$A$44,0),MATCH(1,($U$2=GRID!$B$31:$DQ$31)*(КАЛЕНДАРЬ!$AT15=GRID!$B$33:$DQ$33),0))*GRID!$B$67)+GRID!$B$68,
ROUNDUP((INDEX(GRID!$B$34:$DQ$44,MATCH(C$7,GRID!$A$34:$A$44,0),MATCH(1,($U$2=GRID!$B$31:$DQ$31)*(КАЛЕНДАРЬ!$AT15=GRID!$B$33:$DQ$33),0))*GRID!$B$67+GRID!$B$68)*(1-GRID!$B$69),0))</f>
        <v>17560</v>
      </c>
      <c r="D390" s="47" cm="1">
        <f t="array" ref="D390">IF($I$2="Spa пакет",
(INDEX(GRID!$B$47:$DQ$57,MATCH(C$7,GRID!$A$47:$A$57,0),MATCH(1,($U$2=GRID!$B$31:$DQ$31)*(КАЛЕНДАРЬ!$AT15=GRID!$B$33:$DQ$33),0))*GRID!$B$67)+GRID!$B$68*2,
ROUNDUP((INDEX(GRID!$B$47:$DQ$57,MATCH(C$7,GRID!$A$47:$A$57,0),MATCH(1,($U$2=GRID!$B$31:$DQ$31)*(КАЛЕНДАРЬ!$AT15=GRID!$B$33:$DQ$33),0))*GRID!$B$67+GRID!$B$68*2)*(1-GRID!$B$69),0))</f>
        <v>21840</v>
      </c>
      <c r="E390" s="47" cm="1">
        <f t="array" ref="E390">IF($I$2="Spa пакет",
(INDEX(GRID!$B$34:$DQ$44,MATCH(E$7,GRID!$A$34:$A$44,0),MATCH(1,($U$2=GRID!$B$31:$DQ$31)*(КАЛЕНДАРЬ!$AT15=GRID!$B$33:$DQ$33),0))*GRID!$B$67)+GRID!$B$68,
ROUNDUP((INDEX(GRID!$B$34:$DQ$44,MATCH(E$7,GRID!$A$34:$A$44,0),MATCH(1,($U$2=GRID!$B$31:$DQ$31)*(КАЛЕНДАРЬ!$AT15=GRID!$B$33:$DQ$33),0))*GRID!$B$67+GRID!$B$68)*(1-GRID!$B$69),0))</f>
        <v>19000</v>
      </c>
      <c r="F390" s="47" cm="1">
        <f t="array" ref="F390">IF($I$2="Spa пакет",
(INDEX(GRID!$B$47:$DQ$57,MATCH(E$7,GRID!$A$47:$A$57,0),MATCH(1,($U$2=GRID!$B$31:$DQ$31)*(КАЛЕНДАРЬ!$AT15=GRID!$B$33:$DQ$33),0))*GRID!$B$67)+GRID!$B$68*2,
ROUNDUP((INDEX(GRID!$B$47:$DQ$57,MATCH(E$7,GRID!$A$47:$A$57,0),MATCH(1,($U$2=GRID!$B$31:$DQ$31)*(КАЛЕНДАРЬ!$AT15=GRID!$B$33:$DQ$33),0))*GRID!$B$67+GRID!$B$68*2)*(1-GRID!$B$69),0))</f>
        <v>23280</v>
      </c>
      <c r="G390" s="47" cm="1">
        <f t="array" ref="G390">IF($I$2="Spa пакет",
(INDEX(GRID!$B$34:$DQ$44,MATCH(G$7,GRID!$A$34:$A$44,0),MATCH(1,($U$2=GRID!$B$31:$DQ$31)*(КАЛЕНДАРЬ!$AT15=GRID!$B$33:$DQ$33),0))*GRID!$B$67)+GRID!$B$68,
ROUNDUP((INDEX(GRID!$B$34:$DQ$44,MATCH(G$7,GRID!$A$34:$A$44,0),MATCH(1,($U$2=GRID!$B$31:$DQ$31)*(КАЛЕНДАРЬ!$AT15=GRID!$B$33:$DQ$33),0))*GRID!$B$67+GRID!$B$68)*(1-GRID!$B$69),0))</f>
        <v>19800</v>
      </c>
      <c r="H390" s="47" cm="1">
        <f t="array" ref="H390">IF($I$2="Spa пакет",
(INDEX(GRID!$B$47:$DQ$57,MATCH(G$7,GRID!$A$47:$A$57,0),MATCH(1,($U$2=GRID!$B$31:$DQ$31)*(КАЛЕНДАРЬ!$AT15=GRID!$B$33:$DQ$33),0))*GRID!$B$67)+GRID!$B$68*2,
ROUNDUP((INDEX(GRID!$B$47:$DQ$57,MATCH(G$7,GRID!$A$47:$A$57,0),MATCH(1,($U$2=GRID!$B$31:$DQ$31)*(КАЛЕНДАРЬ!$AT15=GRID!$B$33:$DQ$33),0))*GRID!$B$67+GRID!$B$68*2)*(1-GRID!$B$69),0))</f>
        <v>24080</v>
      </c>
      <c r="I390" s="47" cm="1">
        <f t="array" ref="I390">IF($I$2="Spa пакет",
(INDEX(GRID!$B$34:$DQ$44,MATCH(I$7,GRID!$A$34:$A$44,0),MATCH(1,($U$2=GRID!$B$31:$DQ$31)*(КАЛЕНДАРЬ!$AT15=GRID!$B$33:$DQ$33),0))*GRID!$B$67)+GRID!$B$68,
ROUNDUP((INDEX(GRID!$B$34:$DQ$44,MATCH(I$7,GRID!$A$34:$A$44,0),MATCH(1,($U$2=GRID!$B$31:$DQ$31)*(КАЛЕНДАРЬ!$AT15=GRID!$B$33:$DQ$33),0))*GRID!$B$67+GRID!$B$68)*(1-GRID!$B$69),0))</f>
        <v>21240</v>
      </c>
      <c r="J390" s="47" cm="1">
        <f t="array" ref="J390">IF($I$2="Spa пакет",
(INDEX(GRID!$B$47:$DQ$57,MATCH(I$7,GRID!$A$47:$A$57,0),MATCH(1,($U$2=GRID!$B$31:$DQ$31)*(КАЛЕНДАРЬ!$AT15=GRID!$B$33:$DQ$33),0))*GRID!$B$67)+GRID!$B$68*2,
ROUNDUP((INDEX(GRID!$B$47:$DQ$57,MATCH(I$7,GRID!$A$47:$A$57,0),MATCH(1,($U$2=GRID!$B$31:$DQ$31)*(КАЛЕНДАРЬ!$AT15=GRID!$B$33:$DQ$33),0))*GRID!$B$67+GRID!$B$68*2)*(1-GRID!$B$69),0))</f>
        <v>25520</v>
      </c>
      <c r="K390" s="47" cm="1">
        <f t="array" ref="K390">IF($I$2="Spa пакет",
(INDEX(GRID!$B$34:$DQ$44,MATCH(K$7,GRID!$A$34:$A$44,0),MATCH(1,($U$2=GRID!$B$31:$DQ$31)*(КАЛЕНДАРЬ!$AT15=GRID!$B$33:$DQ$33),0))*GRID!$B$67)+GRID!$B$68,
ROUNDUP((INDEX(GRID!$B$34:$DQ$44,MATCH(K$7,GRID!$A$34:$A$44,0),MATCH(1,($U$2=GRID!$B$31:$DQ$31)*(КАЛЕНДАРЬ!$AT15=GRID!$B$33:$DQ$33),0))*GRID!$B$67+GRID!$B$68)*(1-GRID!$B$69),0))</f>
        <v>22040</v>
      </c>
      <c r="L390" s="47" cm="1">
        <f t="array" ref="L390">IF($I$2="Spa пакет",
(INDEX(GRID!$B$47:$DQ$57,MATCH(K$7,GRID!$A$47:$A$57,0),MATCH(1,($U$2=GRID!$B$31:$DQ$31)*(КАЛЕНДАРЬ!$AT15=GRID!$B$33:$DQ$33),0))*GRID!$B$67)+GRID!$B$68*2,
ROUNDUP((INDEX(GRID!$B$47:$DQ$57,MATCH(K$7,GRID!$A$47:$A$57,0),MATCH(1,($U$2=GRID!$B$31:$DQ$31)*(КАЛЕНДАРЬ!$AT15=GRID!$B$33:$DQ$33),0))*GRID!$B$67+GRID!$B$68*2)*(1-GRID!$B$69),0))</f>
        <v>26320</v>
      </c>
      <c r="M390" s="47" cm="1">
        <f t="array" ref="M390">IF($I$2="Spa пакет",
(INDEX(GRID!$B$34:$DQ$44,MATCH(M$7,GRID!$A$34:$A$44,0),MATCH(1,($U$2=GRID!$B$31:$DQ$31)*(КАЛЕНДАРЬ!$AT15=GRID!$B$33:$DQ$33),0))*GRID!$B$67)+GRID!$B$68,
ROUNDUP((INDEX(GRID!$B$34:$DQ$44,MATCH(M$7,GRID!$A$34:$A$44,0),MATCH(1,($U$2=GRID!$B$31:$DQ$31)*(КАЛЕНДАРЬ!$AT15=GRID!$B$33:$DQ$33),0))*GRID!$B$67+GRID!$B$68)*(1-GRID!$B$69),0))</f>
        <v>23480</v>
      </c>
      <c r="N390" s="47" cm="1">
        <f t="array" ref="N390">IF($I$2="Spa пакет",
(INDEX(GRID!$B$47:$DQ$57,MATCH(M$7,GRID!$A$47:$A$57,0),MATCH(1,($U$2=GRID!$B$31:$DQ$31)*(КАЛЕНДАРЬ!$AT15=GRID!$B$33:$DQ$33),0))*GRID!$B$67)+GRID!$B$68*2,
ROUNDUP((INDEX(GRID!$B$47:$DQ$57,MATCH(M$7,GRID!$A$47:$A$57,0),MATCH(1,($U$2=GRID!$B$31:$DQ$31)*(КАЛЕНДАРЬ!$AT15=GRID!$B$33:$DQ$33),0))*GRID!$B$67+GRID!$B$68*2)*(1-GRID!$B$69),0))</f>
        <v>27760</v>
      </c>
      <c r="O390" s="47" cm="1">
        <f t="array" ref="O390">IF($I$2="Spa пакет",
(INDEX(GRID!$B$34:$DQ$44,MATCH(O$7,GRID!$A$34:$A$44,0),MATCH(1,($U$2=GRID!$B$31:$DQ$31)*(КАЛЕНДАРЬ!$AT15=GRID!$B$33:$DQ$33),0))*GRID!$B$67)+GRID!$B$68,
ROUNDUP((INDEX(GRID!$B$34:$DQ$44,MATCH(O$7,GRID!$A$34:$A$44,0),MATCH(1,($U$2=GRID!$B$31:$DQ$31)*(КАЛЕНДАРЬ!$AT15=GRID!$B$33:$DQ$33),0))*GRID!$B$67+GRID!$B$68)*(1-GRID!$B$69),0))</f>
        <v>28920</v>
      </c>
      <c r="P390" s="47" cm="1">
        <f t="array" ref="P390">IF($I$2="Spa пакет",
(INDEX(GRID!$B$47:$DQ$57,MATCH(O$7,GRID!$A$47:$A$57,0),MATCH(1,($U$2=GRID!$B$31:$DQ$31)*(КАЛЕНДАРЬ!$AT15=GRID!$B$33:$DQ$33),0))*GRID!$B$67)+GRID!$B$68*2,
ROUNDUP((INDEX(GRID!$B$47:$DQ$57,MATCH(O$7,GRID!$A$47:$A$57,0),MATCH(1,($U$2=GRID!$B$31:$DQ$31)*(КАЛЕНДАРЬ!$AT15=GRID!$B$33:$DQ$33),0))*GRID!$B$67+GRID!$B$68*2)*(1-GRID!$B$69),0))</f>
        <v>33200</v>
      </c>
      <c r="Q390" s="47" cm="1">
        <f t="array" ref="Q390">IF($I$2="Spa пакет",
(INDEX(GRID!$B$34:$DQ$44,MATCH(Q$7,GRID!$A$34:$A$44,0),MATCH(1,($U$2=GRID!$B$31:$DQ$31)*(КАЛЕНДАРЬ!$AT15=GRID!$B$33:$DQ$33),0))*GRID!$B$67)+GRID!$B$68,
ROUNDUP((INDEX(GRID!$B$34:$DQ$44,MATCH(Q$7,GRID!$A$34:$A$44,0),MATCH(1,($U$2=GRID!$B$31:$DQ$31)*(КАЛЕНДАРЬ!$AT15=GRID!$B$33:$DQ$33),0))*GRID!$B$67+GRID!$B$68)*(1-GRID!$B$69),0))</f>
        <v>30520</v>
      </c>
      <c r="R390" s="47" cm="1">
        <f t="array" ref="R390">IF($I$2="Spa пакет",
(INDEX(GRID!$B$47:$DQ$57,MATCH(Q$7,GRID!$A$47:$A$57,0),MATCH(1,($U$2=GRID!$B$31:$DQ$31)*(КАЛЕНДАРЬ!$AT15=GRID!$B$33:$DQ$33),0))*GRID!$B$67)+GRID!$B$68*2,
ROUNDUP((INDEX(GRID!$B$47:$DQ$57,MATCH(Q$7,GRID!$A$47:$A$57,0),MATCH(1,($U$2=GRID!$B$31:$DQ$31)*(КАЛЕНДАРЬ!$AT15=GRID!$B$33:$DQ$33),0))*GRID!$B$67+GRID!$B$68*2)*(1-GRID!$B$69),0))</f>
        <v>34800</v>
      </c>
      <c r="S390" s="47" cm="1">
        <f t="array" ref="S390">IF($I$2="Spa пакет",
(INDEX(GRID!$B$34:$DQ$44,MATCH(S$7,GRID!$A$34:$A$44,0),MATCH(1,($U$2=GRID!$B$31:$DQ$31)*(КАЛЕНДАРЬ!$AT15=GRID!$B$33:$DQ$33),0))*GRID!$B$67)+GRID!$B$68,
ROUNDUP((INDEX(GRID!$B$34:$DQ$44,MATCH(S$7,GRID!$A$34:$A$44,0),MATCH(1,($U$2=GRID!$B$31:$DQ$31)*(КАЛЕНДАРЬ!$AT15=GRID!$B$33:$DQ$33),0))*GRID!$B$67+GRID!$B$68)*(1-GRID!$B$69),0))</f>
        <v>33240</v>
      </c>
      <c r="T390" s="47" cm="1">
        <f t="array" ref="T390">IF($I$2="Spa пакет",
(INDEX(GRID!$B$47:$DQ$57,MATCH(S$7,GRID!$A$47:$A$57,0),MATCH(1,($U$2=GRID!$B$31:$DQ$31)*(КАЛЕНДАРЬ!$AT15=GRID!$B$33:$DQ$33),0))*GRID!$B$67)+GRID!$B$68*2,
ROUNDUP((INDEX(GRID!$B$47:$DQ$57,MATCH(S$7,GRID!$A$47:$A$57,0),MATCH(1,($U$2=GRID!$B$31:$DQ$31)*(КАЛЕНДАРЬ!$AT15=GRID!$B$33:$DQ$33),0))*GRID!$B$67+GRID!$B$68*2)*(1-GRID!$B$69),0))</f>
        <v>37520</v>
      </c>
      <c r="U390" s="47" cm="1">
        <f t="array" ref="U390">IF($I$2="Spa пакет",
(INDEX(GRID!$B$34:$DQ$44,MATCH(U$7,GRID!$A$34:$A$44,0),MATCH(1,($U$2=GRID!$B$31:$DQ$31)*(КАЛЕНДАРЬ!$AT15=GRID!$B$33:$DQ$33),0))*GRID!$B$67)+GRID!$B$68,
ROUNDUP((INDEX(GRID!$B$34:$DQ$44,MATCH(U$7,GRID!$A$34:$A$44,0),MATCH(1,($U$2=GRID!$B$31:$DQ$31)*(КАЛЕНДАРЬ!$AT15=GRID!$B$33:$DQ$33),0))*GRID!$B$67+GRID!$B$68)*(1-GRID!$B$69),0))</f>
        <v>37880</v>
      </c>
      <c r="V390" s="47" cm="1">
        <f t="array" ref="V390">IF($I$2="Spa пакет",
(INDEX(GRID!$B$47:$DQ$57,MATCH(U$7,GRID!$A$47:$A$57,0),MATCH(1,($U$2=GRID!$B$31:$DQ$31)*(КАЛЕНДАРЬ!$AT15=GRID!$B$33:$DQ$33),0))*GRID!$B$67)+GRID!$B$68*2,
ROUNDUP((INDEX(GRID!$B$47:$DQ$57,MATCH(U$7,GRID!$A$47:$A$57,0),MATCH(1,($U$2=GRID!$B$31:$DQ$31)*(КАЛЕНДАРЬ!$AT15=GRID!$B$33:$DQ$33),0))*GRID!$B$67+GRID!$B$68*2)*(1-GRID!$B$69),0))</f>
        <v>42160</v>
      </c>
      <c r="W390" s="47" cm="1">
        <f t="array" ref="W390">IF($I$2="Spa пакет",
(INDEX(GRID!$B$34:$DQ$44,MATCH(W$7,GRID!$A$34:$A$44,0),MATCH(1,($U$2=GRID!$B$31:$DQ$31)*(КАЛЕНДАРЬ!$AT15=GRID!$B$33:$DQ$33),0))*GRID!$B$67)+GRID!$B$68,
ROUNDUP((INDEX(GRID!$B$34:$DQ$44,MATCH(W$7,GRID!$A$34:$A$44,0),MATCH(1,($U$2=GRID!$B$31:$DQ$31)*(КАЛЕНДАРЬ!$AT15=GRID!$B$33:$DQ$33),0))*GRID!$B$67+GRID!$B$68)*(1-GRID!$B$69),0))</f>
        <v>104760</v>
      </c>
      <c r="X390" s="47" cm="1">
        <f t="array" ref="X390">IF($I$2="Spa пакет",
(INDEX(GRID!$B$47:$DQ$57,MATCH(W$7,GRID!$A$47:$A$57,0),MATCH(1,($U$2=GRID!$B$31:$DQ$31)*(КАЛЕНДАРЬ!$AT15=GRID!$B$33:$DQ$33),0))*GRID!$B$67)+GRID!$B$68*2,
ROUNDUP((INDEX(GRID!$B$47:$DQ$57,MATCH(W$7,GRID!$A$47:$A$57,0),MATCH(1,($U$2=GRID!$B$31:$DQ$31)*(КАЛЕНДАРЬ!$AT15=GRID!$B$33:$DQ$33),0))*GRID!$B$67+GRID!$B$68*2)*(1-GRID!$B$69),0))</f>
        <v>109040</v>
      </c>
    </row>
    <row r="391" spans="1:24" ht="12" hidden="1" customHeight="1" x14ac:dyDescent="0.2">
      <c r="A391" s="117" t="s">
        <v>47</v>
      </c>
      <c r="B391" s="117">
        <v>13</v>
      </c>
      <c r="C391" s="47" cm="1">
        <f t="array" ref="C391">IF($I$2="Spa пакет",
(INDEX(GRID!$B$34:$DQ$44,MATCH(C$7,GRID!$A$34:$A$44,0),MATCH(1,($U$2=GRID!$B$31:$DQ$31)*(КАЛЕНДАРЬ!$AT16=GRID!$B$33:$DQ$33),0))*GRID!$B$67)+GRID!$B$68,
ROUNDUP((INDEX(GRID!$B$34:$DQ$44,MATCH(C$7,GRID!$A$34:$A$44,0),MATCH(1,($U$2=GRID!$B$31:$DQ$31)*(КАЛЕНДАРЬ!$AT16=GRID!$B$33:$DQ$33),0))*GRID!$B$67+GRID!$B$68)*(1-GRID!$B$69),0))</f>
        <v>18520</v>
      </c>
      <c r="D391" s="47" cm="1">
        <f t="array" ref="D391">IF($I$2="Spa пакет",
(INDEX(GRID!$B$47:$DQ$57,MATCH(C$7,GRID!$A$47:$A$57,0),MATCH(1,($U$2=GRID!$B$31:$DQ$31)*(КАЛЕНДАРЬ!$AT16=GRID!$B$33:$DQ$33),0))*GRID!$B$67)+GRID!$B$68*2,
ROUNDUP((INDEX(GRID!$B$47:$DQ$57,MATCH(C$7,GRID!$A$47:$A$57,0),MATCH(1,($U$2=GRID!$B$31:$DQ$31)*(КАЛЕНДАРЬ!$AT16=GRID!$B$33:$DQ$33),0))*GRID!$B$67+GRID!$B$68*2)*(1-GRID!$B$69),0))</f>
        <v>22800</v>
      </c>
      <c r="E391" s="47" cm="1">
        <f t="array" ref="E391">IF($I$2="Spa пакет",
(INDEX(GRID!$B$34:$DQ$44,MATCH(E$7,GRID!$A$34:$A$44,0),MATCH(1,($U$2=GRID!$B$31:$DQ$31)*(КАЛЕНДАРЬ!$AT16=GRID!$B$33:$DQ$33),0))*GRID!$B$67)+GRID!$B$68,
ROUNDUP((INDEX(GRID!$B$34:$DQ$44,MATCH(E$7,GRID!$A$34:$A$44,0),MATCH(1,($U$2=GRID!$B$31:$DQ$31)*(КАЛЕНДАРЬ!$AT16=GRID!$B$33:$DQ$33),0))*GRID!$B$67+GRID!$B$68)*(1-GRID!$B$69),0))</f>
        <v>19960</v>
      </c>
      <c r="F391" s="47" cm="1">
        <f t="array" ref="F391">IF($I$2="Spa пакет",
(INDEX(GRID!$B$47:$DQ$57,MATCH(E$7,GRID!$A$47:$A$57,0),MATCH(1,($U$2=GRID!$B$31:$DQ$31)*(КАЛЕНДАРЬ!$AT16=GRID!$B$33:$DQ$33),0))*GRID!$B$67)+GRID!$B$68*2,
ROUNDUP((INDEX(GRID!$B$47:$DQ$57,MATCH(E$7,GRID!$A$47:$A$57,0),MATCH(1,($U$2=GRID!$B$31:$DQ$31)*(КАЛЕНДАРЬ!$AT16=GRID!$B$33:$DQ$33),0))*GRID!$B$67+GRID!$B$68*2)*(1-GRID!$B$69),0))</f>
        <v>24240</v>
      </c>
      <c r="G391" s="47" cm="1">
        <f t="array" ref="G391">IF($I$2="Spa пакет",
(INDEX(GRID!$B$34:$DQ$44,MATCH(G$7,GRID!$A$34:$A$44,0),MATCH(1,($U$2=GRID!$B$31:$DQ$31)*(КАЛЕНДАРЬ!$AT16=GRID!$B$33:$DQ$33),0))*GRID!$B$67)+GRID!$B$68,
ROUNDUP((INDEX(GRID!$B$34:$DQ$44,MATCH(G$7,GRID!$A$34:$A$44,0),MATCH(1,($U$2=GRID!$B$31:$DQ$31)*(КАЛЕНДАРЬ!$AT16=GRID!$B$33:$DQ$33),0))*GRID!$B$67+GRID!$B$68)*(1-GRID!$B$69),0))</f>
        <v>20760</v>
      </c>
      <c r="H391" s="47" cm="1">
        <f t="array" ref="H391">IF($I$2="Spa пакет",
(INDEX(GRID!$B$47:$DQ$57,MATCH(G$7,GRID!$A$47:$A$57,0),MATCH(1,($U$2=GRID!$B$31:$DQ$31)*(КАЛЕНДАРЬ!$AT16=GRID!$B$33:$DQ$33),0))*GRID!$B$67)+GRID!$B$68*2,
ROUNDUP((INDEX(GRID!$B$47:$DQ$57,MATCH(G$7,GRID!$A$47:$A$57,0),MATCH(1,($U$2=GRID!$B$31:$DQ$31)*(КАЛЕНДАРЬ!$AT16=GRID!$B$33:$DQ$33),0))*GRID!$B$67+GRID!$B$68*2)*(1-GRID!$B$69),0))</f>
        <v>25040</v>
      </c>
      <c r="I391" s="47" cm="1">
        <f t="array" ref="I391">IF($I$2="Spa пакет",
(INDEX(GRID!$B$34:$DQ$44,MATCH(I$7,GRID!$A$34:$A$44,0),MATCH(1,($U$2=GRID!$B$31:$DQ$31)*(КАЛЕНДАРЬ!$AT16=GRID!$B$33:$DQ$33),0))*GRID!$B$67)+GRID!$B$68,
ROUNDUP((INDEX(GRID!$B$34:$DQ$44,MATCH(I$7,GRID!$A$34:$A$44,0),MATCH(1,($U$2=GRID!$B$31:$DQ$31)*(КАЛЕНДАРЬ!$AT16=GRID!$B$33:$DQ$33),0))*GRID!$B$67+GRID!$B$68)*(1-GRID!$B$69),0))</f>
        <v>22200</v>
      </c>
      <c r="J391" s="47" cm="1">
        <f t="array" ref="J391">IF($I$2="Spa пакет",
(INDEX(GRID!$B$47:$DQ$57,MATCH(I$7,GRID!$A$47:$A$57,0),MATCH(1,($U$2=GRID!$B$31:$DQ$31)*(КАЛЕНДАРЬ!$AT16=GRID!$B$33:$DQ$33),0))*GRID!$B$67)+GRID!$B$68*2,
ROUNDUP((INDEX(GRID!$B$47:$DQ$57,MATCH(I$7,GRID!$A$47:$A$57,0),MATCH(1,($U$2=GRID!$B$31:$DQ$31)*(КАЛЕНДАРЬ!$AT16=GRID!$B$33:$DQ$33),0))*GRID!$B$67+GRID!$B$68*2)*(1-GRID!$B$69),0))</f>
        <v>26480</v>
      </c>
      <c r="K391" s="47" cm="1">
        <f t="array" ref="K391">IF($I$2="Spa пакет",
(INDEX(GRID!$B$34:$DQ$44,MATCH(K$7,GRID!$A$34:$A$44,0),MATCH(1,($U$2=GRID!$B$31:$DQ$31)*(КАЛЕНДАРЬ!$AT16=GRID!$B$33:$DQ$33),0))*GRID!$B$67)+GRID!$B$68,
ROUNDUP((INDEX(GRID!$B$34:$DQ$44,MATCH(K$7,GRID!$A$34:$A$44,0),MATCH(1,($U$2=GRID!$B$31:$DQ$31)*(КАЛЕНДАРЬ!$AT16=GRID!$B$33:$DQ$33),0))*GRID!$B$67+GRID!$B$68)*(1-GRID!$B$69),0))</f>
        <v>23000</v>
      </c>
      <c r="L391" s="47" cm="1">
        <f t="array" ref="L391">IF($I$2="Spa пакет",
(INDEX(GRID!$B$47:$DQ$57,MATCH(K$7,GRID!$A$47:$A$57,0),MATCH(1,($U$2=GRID!$B$31:$DQ$31)*(КАЛЕНДАРЬ!$AT16=GRID!$B$33:$DQ$33),0))*GRID!$B$67)+GRID!$B$68*2,
ROUNDUP((INDEX(GRID!$B$47:$DQ$57,MATCH(K$7,GRID!$A$47:$A$57,0),MATCH(1,($U$2=GRID!$B$31:$DQ$31)*(КАЛЕНДАРЬ!$AT16=GRID!$B$33:$DQ$33),0))*GRID!$B$67+GRID!$B$68*2)*(1-GRID!$B$69),0))</f>
        <v>27280</v>
      </c>
      <c r="M391" s="47" cm="1">
        <f t="array" ref="M391">IF($I$2="Spa пакет",
(INDEX(GRID!$B$34:$DQ$44,MATCH(M$7,GRID!$A$34:$A$44,0),MATCH(1,($U$2=GRID!$B$31:$DQ$31)*(КАЛЕНДАРЬ!$AT16=GRID!$B$33:$DQ$33),0))*GRID!$B$67)+GRID!$B$68,
ROUNDUP((INDEX(GRID!$B$34:$DQ$44,MATCH(M$7,GRID!$A$34:$A$44,0),MATCH(1,($U$2=GRID!$B$31:$DQ$31)*(КАЛЕНДАРЬ!$AT16=GRID!$B$33:$DQ$33),0))*GRID!$B$67+GRID!$B$68)*(1-GRID!$B$69),0))</f>
        <v>24440</v>
      </c>
      <c r="N391" s="47" cm="1">
        <f t="array" ref="N391">IF($I$2="Spa пакет",
(INDEX(GRID!$B$47:$DQ$57,MATCH(M$7,GRID!$A$47:$A$57,0),MATCH(1,($U$2=GRID!$B$31:$DQ$31)*(КАЛЕНДАРЬ!$AT16=GRID!$B$33:$DQ$33),0))*GRID!$B$67)+GRID!$B$68*2,
ROUNDUP((INDEX(GRID!$B$47:$DQ$57,MATCH(M$7,GRID!$A$47:$A$57,0),MATCH(1,($U$2=GRID!$B$31:$DQ$31)*(КАЛЕНДАРЬ!$AT16=GRID!$B$33:$DQ$33),0))*GRID!$B$67+GRID!$B$68*2)*(1-GRID!$B$69),0))</f>
        <v>28720</v>
      </c>
      <c r="O391" s="47" cm="1">
        <f t="array" ref="O391">IF($I$2="Spa пакет",
(INDEX(GRID!$B$34:$DQ$44,MATCH(O$7,GRID!$A$34:$A$44,0),MATCH(1,($U$2=GRID!$B$31:$DQ$31)*(КАЛЕНДАРЬ!$AT16=GRID!$B$33:$DQ$33),0))*GRID!$B$67)+GRID!$B$68,
ROUNDUP((INDEX(GRID!$B$34:$DQ$44,MATCH(O$7,GRID!$A$34:$A$44,0),MATCH(1,($U$2=GRID!$B$31:$DQ$31)*(КАЛЕНДАРЬ!$AT16=GRID!$B$33:$DQ$33),0))*GRID!$B$67+GRID!$B$68)*(1-GRID!$B$69),0))</f>
        <v>29960</v>
      </c>
      <c r="P391" s="47" cm="1">
        <f t="array" ref="P391">IF($I$2="Spa пакет",
(INDEX(GRID!$B$47:$DQ$57,MATCH(O$7,GRID!$A$47:$A$57,0),MATCH(1,($U$2=GRID!$B$31:$DQ$31)*(КАЛЕНДАРЬ!$AT16=GRID!$B$33:$DQ$33),0))*GRID!$B$67)+GRID!$B$68*2,
ROUNDUP((INDEX(GRID!$B$47:$DQ$57,MATCH(O$7,GRID!$A$47:$A$57,0),MATCH(1,($U$2=GRID!$B$31:$DQ$31)*(КАЛЕНДАРЬ!$AT16=GRID!$B$33:$DQ$33),0))*GRID!$B$67+GRID!$B$68*2)*(1-GRID!$B$69),0))</f>
        <v>34240</v>
      </c>
      <c r="Q391" s="47" cm="1">
        <f t="array" ref="Q391">IF($I$2="Spa пакет",
(INDEX(GRID!$B$34:$DQ$44,MATCH(Q$7,GRID!$A$34:$A$44,0),MATCH(1,($U$2=GRID!$B$31:$DQ$31)*(КАЛЕНДАРЬ!$AT16=GRID!$B$33:$DQ$33),0))*GRID!$B$67)+GRID!$B$68,
ROUNDUP((INDEX(GRID!$B$34:$DQ$44,MATCH(Q$7,GRID!$A$34:$A$44,0),MATCH(1,($U$2=GRID!$B$31:$DQ$31)*(КАЛЕНДАРЬ!$AT16=GRID!$B$33:$DQ$33),0))*GRID!$B$67+GRID!$B$68)*(1-GRID!$B$69),0))</f>
        <v>31560</v>
      </c>
      <c r="R391" s="47" cm="1">
        <f t="array" ref="R391">IF($I$2="Spa пакет",
(INDEX(GRID!$B$47:$DQ$57,MATCH(Q$7,GRID!$A$47:$A$57,0),MATCH(1,($U$2=GRID!$B$31:$DQ$31)*(КАЛЕНДАРЬ!$AT16=GRID!$B$33:$DQ$33),0))*GRID!$B$67)+GRID!$B$68*2,
ROUNDUP((INDEX(GRID!$B$47:$DQ$57,MATCH(Q$7,GRID!$A$47:$A$57,0),MATCH(1,($U$2=GRID!$B$31:$DQ$31)*(КАЛЕНДАРЬ!$AT16=GRID!$B$33:$DQ$33),0))*GRID!$B$67+GRID!$B$68*2)*(1-GRID!$B$69),0))</f>
        <v>35840</v>
      </c>
      <c r="S391" s="47" cm="1">
        <f t="array" ref="S391">IF($I$2="Spa пакет",
(INDEX(GRID!$B$34:$DQ$44,MATCH(S$7,GRID!$A$34:$A$44,0),MATCH(1,($U$2=GRID!$B$31:$DQ$31)*(КАЛЕНДАРЬ!$AT16=GRID!$B$33:$DQ$33),0))*GRID!$B$67)+GRID!$B$68,
ROUNDUP((INDEX(GRID!$B$34:$DQ$44,MATCH(S$7,GRID!$A$34:$A$44,0),MATCH(1,($U$2=GRID!$B$31:$DQ$31)*(КАЛЕНДАРЬ!$AT16=GRID!$B$33:$DQ$33),0))*GRID!$B$67+GRID!$B$68)*(1-GRID!$B$69),0))</f>
        <v>34360</v>
      </c>
      <c r="T391" s="47" cm="1">
        <f t="array" ref="T391">IF($I$2="Spa пакет",
(INDEX(GRID!$B$47:$DQ$57,MATCH(S$7,GRID!$A$47:$A$57,0),MATCH(1,($U$2=GRID!$B$31:$DQ$31)*(КАЛЕНДАРЬ!$AT16=GRID!$B$33:$DQ$33),0))*GRID!$B$67)+GRID!$B$68*2,
ROUNDUP((INDEX(GRID!$B$47:$DQ$57,MATCH(S$7,GRID!$A$47:$A$57,0),MATCH(1,($U$2=GRID!$B$31:$DQ$31)*(КАЛЕНДАРЬ!$AT16=GRID!$B$33:$DQ$33),0))*GRID!$B$67+GRID!$B$68*2)*(1-GRID!$B$69),0))</f>
        <v>38640</v>
      </c>
      <c r="U391" s="47" cm="1">
        <f t="array" ref="U391">IF($I$2="Spa пакет",
(INDEX(GRID!$B$34:$DQ$44,MATCH(U$7,GRID!$A$34:$A$44,0),MATCH(1,($U$2=GRID!$B$31:$DQ$31)*(КАЛЕНДАРЬ!$AT16=GRID!$B$33:$DQ$33),0))*GRID!$B$67)+GRID!$B$68,
ROUNDUP((INDEX(GRID!$B$34:$DQ$44,MATCH(U$7,GRID!$A$34:$A$44,0),MATCH(1,($U$2=GRID!$B$31:$DQ$31)*(КАЛЕНДАРЬ!$AT16=GRID!$B$33:$DQ$33),0))*GRID!$B$67+GRID!$B$68)*(1-GRID!$B$69),0))</f>
        <v>39080</v>
      </c>
      <c r="V391" s="47" cm="1">
        <f t="array" ref="V391">IF($I$2="Spa пакет",
(INDEX(GRID!$B$47:$DQ$57,MATCH(U$7,GRID!$A$47:$A$57,0),MATCH(1,($U$2=GRID!$B$31:$DQ$31)*(КАЛЕНДАРЬ!$AT16=GRID!$B$33:$DQ$33),0))*GRID!$B$67)+GRID!$B$68*2,
ROUNDUP((INDEX(GRID!$B$47:$DQ$57,MATCH(U$7,GRID!$A$47:$A$57,0),MATCH(1,($U$2=GRID!$B$31:$DQ$31)*(КАЛЕНДАРЬ!$AT16=GRID!$B$33:$DQ$33),0))*GRID!$B$67+GRID!$B$68*2)*(1-GRID!$B$69),0))</f>
        <v>43360</v>
      </c>
      <c r="W391" s="47" cm="1">
        <f t="array" ref="W391">IF($I$2="Spa пакет",
(INDEX(GRID!$B$34:$DQ$44,MATCH(W$7,GRID!$A$34:$A$44,0),MATCH(1,($U$2=GRID!$B$31:$DQ$31)*(КАЛЕНДАРЬ!$AT16=GRID!$B$33:$DQ$33),0))*GRID!$B$67)+GRID!$B$68,
ROUNDUP((INDEX(GRID!$B$34:$DQ$44,MATCH(W$7,GRID!$A$34:$A$44,0),MATCH(1,($U$2=GRID!$B$31:$DQ$31)*(КАЛЕНДАРЬ!$AT16=GRID!$B$33:$DQ$33),0))*GRID!$B$67+GRID!$B$68)*(1-GRID!$B$69),0))</f>
        <v>109640</v>
      </c>
      <c r="X391" s="47" cm="1">
        <f t="array" ref="X391">IF($I$2="Spa пакет",
(INDEX(GRID!$B$47:$DQ$57,MATCH(W$7,GRID!$A$47:$A$57,0),MATCH(1,($U$2=GRID!$B$31:$DQ$31)*(КАЛЕНДАРЬ!$AT16=GRID!$B$33:$DQ$33),0))*GRID!$B$67)+GRID!$B$68*2,
ROUNDUP((INDEX(GRID!$B$47:$DQ$57,MATCH(W$7,GRID!$A$47:$A$57,0),MATCH(1,($U$2=GRID!$B$31:$DQ$31)*(КАЛЕНДАРЬ!$AT16=GRID!$B$33:$DQ$33),0))*GRID!$B$67+GRID!$B$68*2)*(1-GRID!$B$69),0))</f>
        <v>113920</v>
      </c>
    </row>
    <row r="392" spans="1:24" ht="12" hidden="1" customHeight="1" x14ac:dyDescent="0.2">
      <c r="A392" s="117" t="s">
        <v>48</v>
      </c>
      <c r="B392" s="117">
        <v>14</v>
      </c>
      <c r="C392" s="47" cm="1">
        <f t="array" ref="C392">IF($I$2="Spa пакет",
(INDEX(GRID!$B$34:$DQ$44,MATCH(C$7,GRID!$A$34:$A$44,0),MATCH(1,($U$2=GRID!$B$31:$DQ$31)*(КАЛЕНДАРЬ!$AT17=GRID!$B$33:$DQ$33),0))*GRID!$B$67)+GRID!$B$68,
ROUNDUP((INDEX(GRID!$B$34:$DQ$44,MATCH(C$7,GRID!$A$34:$A$44,0),MATCH(1,($U$2=GRID!$B$31:$DQ$31)*(КАЛЕНДАРЬ!$AT17=GRID!$B$33:$DQ$33),0))*GRID!$B$67+GRID!$B$68)*(1-GRID!$B$69),0))</f>
        <v>18520</v>
      </c>
      <c r="D392" s="47" cm="1">
        <f t="array" ref="D392">IF($I$2="Spa пакет",
(INDEX(GRID!$B$47:$DQ$57,MATCH(C$7,GRID!$A$47:$A$57,0),MATCH(1,($U$2=GRID!$B$31:$DQ$31)*(КАЛЕНДАРЬ!$AT17=GRID!$B$33:$DQ$33),0))*GRID!$B$67)+GRID!$B$68*2,
ROUNDUP((INDEX(GRID!$B$47:$DQ$57,MATCH(C$7,GRID!$A$47:$A$57,0),MATCH(1,($U$2=GRID!$B$31:$DQ$31)*(КАЛЕНДАРЬ!$AT17=GRID!$B$33:$DQ$33),0))*GRID!$B$67+GRID!$B$68*2)*(1-GRID!$B$69),0))</f>
        <v>22800</v>
      </c>
      <c r="E392" s="47" cm="1">
        <f t="array" ref="E392">IF($I$2="Spa пакет",
(INDEX(GRID!$B$34:$DQ$44,MATCH(E$7,GRID!$A$34:$A$44,0),MATCH(1,($U$2=GRID!$B$31:$DQ$31)*(КАЛЕНДАРЬ!$AT17=GRID!$B$33:$DQ$33),0))*GRID!$B$67)+GRID!$B$68,
ROUNDUP((INDEX(GRID!$B$34:$DQ$44,MATCH(E$7,GRID!$A$34:$A$44,0),MATCH(1,($U$2=GRID!$B$31:$DQ$31)*(КАЛЕНДАРЬ!$AT17=GRID!$B$33:$DQ$33),0))*GRID!$B$67+GRID!$B$68)*(1-GRID!$B$69),0))</f>
        <v>19960</v>
      </c>
      <c r="F392" s="47" cm="1">
        <f t="array" ref="F392">IF($I$2="Spa пакет",
(INDEX(GRID!$B$47:$DQ$57,MATCH(E$7,GRID!$A$47:$A$57,0),MATCH(1,($U$2=GRID!$B$31:$DQ$31)*(КАЛЕНДАРЬ!$AT17=GRID!$B$33:$DQ$33),0))*GRID!$B$67)+GRID!$B$68*2,
ROUNDUP((INDEX(GRID!$B$47:$DQ$57,MATCH(E$7,GRID!$A$47:$A$57,0),MATCH(1,($U$2=GRID!$B$31:$DQ$31)*(КАЛЕНДАРЬ!$AT17=GRID!$B$33:$DQ$33),0))*GRID!$B$67+GRID!$B$68*2)*(1-GRID!$B$69),0))</f>
        <v>24240</v>
      </c>
      <c r="G392" s="47" cm="1">
        <f t="array" ref="G392">IF($I$2="Spa пакет",
(INDEX(GRID!$B$34:$DQ$44,MATCH(G$7,GRID!$A$34:$A$44,0),MATCH(1,($U$2=GRID!$B$31:$DQ$31)*(КАЛЕНДАРЬ!$AT17=GRID!$B$33:$DQ$33),0))*GRID!$B$67)+GRID!$B$68,
ROUNDUP((INDEX(GRID!$B$34:$DQ$44,MATCH(G$7,GRID!$A$34:$A$44,0),MATCH(1,($U$2=GRID!$B$31:$DQ$31)*(КАЛЕНДАРЬ!$AT17=GRID!$B$33:$DQ$33),0))*GRID!$B$67+GRID!$B$68)*(1-GRID!$B$69),0))</f>
        <v>20760</v>
      </c>
      <c r="H392" s="47" cm="1">
        <f t="array" ref="H392">IF($I$2="Spa пакет",
(INDEX(GRID!$B$47:$DQ$57,MATCH(G$7,GRID!$A$47:$A$57,0),MATCH(1,($U$2=GRID!$B$31:$DQ$31)*(КАЛЕНДАРЬ!$AT17=GRID!$B$33:$DQ$33),0))*GRID!$B$67)+GRID!$B$68*2,
ROUNDUP((INDEX(GRID!$B$47:$DQ$57,MATCH(G$7,GRID!$A$47:$A$57,0),MATCH(1,($U$2=GRID!$B$31:$DQ$31)*(КАЛЕНДАРЬ!$AT17=GRID!$B$33:$DQ$33),0))*GRID!$B$67+GRID!$B$68*2)*(1-GRID!$B$69),0))</f>
        <v>25040</v>
      </c>
      <c r="I392" s="47" cm="1">
        <f t="array" ref="I392">IF($I$2="Spa пакет",
(INDEX(GRID!$B$34:$DQ$44,MATCH(I$7,GRID!$A$34:$A$44,0),MATCH(1,($U$2=GRID!$B$31:$DQ$31)*(КАЛЕНДАРЬ!$AT17=GRID!$B$33:$DQ$33),0))*GRID!$B$67)+GRID!$B$68,
ROUNDUP((INDEX(GRID!$B$34:$DQ$44,MATCH(I$7,GRID!$A$34:$A$44,0),MATCH(1,($U$2=GRID!$B$31:$DQ$31)*(КАЛЕНДАРЬ!$AT17=GRID!$B$33:$DQ$33),0))*GRID!$B$67+GRID!$B$68)*(1-GRID!$B$69),0))</f>
        <v>22200</v>
      </c>
      <c r="J392" s="47" cm="1">
        <f t="array" ref="J392">IF($I$2="Spa пакет",
(INDEX(GRID!$B$47:$DQ$57,MATCH(I$7,GRID!$A$47:$A$57,0),MATCH(1,($U$2=GRID!$B$31:$DQ$31)*(КАЛЕНДАРЬ!$AT17=GRID!$B$33:$DQ$33),0))*GRID!$B$67)+GRID!$B$68*2,
ROUNDUP((INDEX(GRID!$B$47:$DQ$57,MATCH(I$7,GRID!$A$47:$A$57,0),MATCH(1,($U$2=GRID!$B$31:$DQ$31)*(КАЛЕНДАРЬ!$AT17=GRID!$B$33:$DQ$33),0))*GRID!$B$67+GRID!$B$68*2)*(1-GRID!$B$69),0))</f>
        <v>26480</v>
      </c>
      <c r="K392" s="47" cm="1">
        <f t="array" ref="K392">IF($I$2="Spa пакет",
(INDEX(GRID!$B$34:$DQ$44,MATCH(K$7,GRID!$A$34:$A$44,0),MATCH(1,($U$2=GRID!$B$31:$DQ$31)*(КАЛЕНДАРЬ!$AT17=GRID!$B$33:$DQ$33),0))*GRID!$B$67)+GRID!$B$68,
ROUNDUP((INDEX(GRID!$B$34:$DQ$44,MATCH(K$7,GRID!$A$34:$A$44,0),MATCH(1,($U$2=GRID!$B$31:$DQ$31)*(КАЛЕНДАРЬ!$AT17=GRID!$B$33:$DQ$33),0))*GRID!$B$67+GRID!$B$68)*(1-GRID!$B$69),0))</f>
        <v>23000</v>
      </c>
      <c r="L392" s="47" cm="1">
        <f t="array" ref="L392">IF($I$2="Spa пакет",
(INDEX(GRID!$B$47:$DQ$57,MATCH(K$7,GRID!$A$47:$A$57,0),MATCH(1,($U$2=GRID!$B$31:$DQ$31)*(КАЛЕНДАРЬ!$AT17=GRID!$B$33:$DQ$33),0))*GRID!$B$67)+GRID!$B$68*2,
ROUNDUP((INDEX(GRID!$B$47:$DQ$57,MATCH(K$7,GRID!$A$47:$A$57,0),MATCH(1,($U$2=GRID!$B$31:$DQ$31)*(КАЛЕНДАРЬ!$AT17=GRID!$B$33:$DQ$33),0))*GRID!$B$67+GRID!$B$68*2)*(1-GRID!$B$69),0))</f>
        <v>27280</v>
      </c>
      <c r="M392" s="47" cm="1">
        <f t="array" ref="M392">IF($I$2="Spa пакет",
(INDEX(GRID!$B$34:$DQ$44,MATCH(M$7,GRID!$A$34:$A$44,0),MATCH(1,($U$2=GRID!$B$31:$DQ$31)*(КАЛЕНДАРЬ!$AT17=GRID!$B$33:$DQ$33),0))*GRID!$B$67)+GRID!$B$68,
ROUNDUP((INDEX(GRID!$B$34:$DQ$44,MATCH(M$7,GRID!$A$34:$A$44,0),MATCH(1,($U$2=GRID!$B$31:$DQ$31)*(КАЛЕНДАРЬ!$AT17=GRID!$B$33:$DQ$33),0))*GRID!$B$67+GRID!$B$68)*(1-GRID!$B$69),0))</f>
        <v>24440</v>
      </c>
      <c r="N392" s="47" cm="1">
        <f t="array" ref="N392">IF($I$2="Spa пакет",
(INDEX(GRID!$B$47:$DQ$57,MATCH(M$7,GRID!$A$47:$A$57,0),MATCH(1,($U$2=GRID!$B$31:$DQ$31)*(КАЛЕНДАРЬ!$AT17=GRID!$B$33:$DQ$33),0))*GRID!$B$67)+GRID!$B$68*2,
ROUNDUP((INDEX(GRID!$B$47:$DQ$57,MATCH(M$7,GRID!$A$47:$A$57,0),MATCH(1,($U$2=GRID!$B$31:$DQ$31)*(КАЛЕНДАРЬ!$AT17=GRID!$B$33:$DQ$33),0))*GRID!$B$67+GRID!$B$68*2)*(1-GRID!$B$69),0))</f>
        <v>28720</v>
      </c>
      <c r="O392" s="47" cm="1">
        <f t="array" ref="O392">IF($I$2="Spa пакет",
(INDEX(GRID!$B$34:$DQ$44,MATCH(O$7,GRID!$A$34:$A$44,0),MATCH(1,($U$2=GRID!$B$31:$DQ$31)*(КАЛЕНДАРЬ!$AT17=GRID!$B$33:$DQ$33),0))*GRID!$B$67)+GRID!$B$68,
ROUNDUP((INDEX(GRID!$B$34:$DQ$44,MATCH(O$7,GRID!$A$34:$A$44,0),MATCH(1,($U$2=GRID!$B$31:$DQ$31)*(КАЛЕНДАРЬ!$AT17=GRID!$B$33:$DQ$33),0))*GRID!$B$67+GRID!$B$68)*(1-GRID!$B$69),0))</f>
        <v>29960</v>
      </c>
      <c r="P392" s="47" cm="1">
        <f t="array" ref="P392">IF($I$2="Spa пакет",
(INDEX(GRID!$B$47:$DQ$57,MATCH(O$7,GRID!$A$47:$A$57,0),MATCH(1,($U$2=GRID!$B$31:$DQ$31)*(КАЛЕНДАРЬ!$AT17=GRID!$B$33:$DQ$33),0))*GRID!$B$67)+GRID!$B$68*2,
ROUNDUP((INDEX(GRID!$B$47:$DQ$57,MATCH(O$7,GRID!$A$47:$A$57,0),MATCH(1,($U$2=GRID!$B$31:$DQ$31)*(КАЛЕНДАРЬ!$AT17=GRID!$B$33:$DQ$33),0))*GRID!$B$67+GRID!$B$68*2)*(1-GRID!$B$69),0))</f>
        <v>34240</v>
      </c>
      <c r="Q392" s="47" cm="1">
        <f t="array" ref="Q392">IF($I$2="Spa пакет",
(INDEX(GRID!$B$34:$DQ$44,MATCH(Q$7,GRID!$A$34:$A$44,0),MATCH(1,($U$2=GRID!$B$31:$DQ$31)*(КАЛЕНДАРЬ!$AT17=GRID!$B$33:$DQ$33),0))*GRID!$B$67)+GRID!$B$68,
ROUNDUP((INDEX(GRID!$B$34:$DQ$44,MATCH(Q$7,GRID!$A$34:$A$44,0),MATCH(1,($U$2=GRID!$B$31:$DQ$31)*(КАЛЕНДАРЬ!$AT17=GRID!$B$33:$DQ$33),0))*GRID!$B$67+GRID!$B$68)*(1-GRID!$B$69),0))</f>
        <v>31560</v>
      </c>
      <c r="R392" s="47" cm="1">
        <f t="array" ref="R392">IF($I$2="Spa пакет",
(INDEX(GRID!$B$47:$DQ$57,MATCH(Q$7,GRID!$A$47:$A$57,0),MATCH(1,($U$2=GRID!$B$31:$DQ$31)*(КАЛЕНДАРЬ!$AT17=GRID!$B$33:$DQ$33),0))*GRID!$B$67)+GRID!$B$68*2,
ROUNDUP((INDEX(GRID!$B$47:$DQ$57,MATCH(Q$7,GRID!$A$47:$A$57,0),MATCH(1,($U$2=GRID!$B$31:$DQ$31)*(КАЛЕНДАРЬ!$AT17=GRID!$B$33:$DQ$33),0))*GRID!$B$67+GRID!$B$68*2)*(1-GRID!$B$69),0))</f>
        <v>35840</v>
      </c>
      <c r="S392" s="47" cm="1">
        <f t="array" ref="S392">IF($I$2="Spa пакет",
(INDEX(GRID!$B$34:$DQ$44,MATCH(S$7,GRID!$A$34:$A$44,0),MATCH(1,($U$2=GRID!$B$31:$DQ$31)*(КАЛЕНДАРЬ!$AT17=GRID!$B$33:$DQ$33),0))*GRID!$B$67)+GRID!$B$68,
ROUNDUP((INDEX(GRID!$B$34:$DQ$44,MATCH(S$7,GRID!$A$34:$A$44,0),MATCH(1,($U$2=GRID!$B$31:$DQ$31)*(КАЛЕНДАРЬ!$AT17=GRID!$B$33:$DQ$33),0))*GRID!$B$67+GRID!$B$68)*(1-GRID!$B$69),0))</f>
        <v>34360</v>
      </c>
      <c r="T392" s="47" cm="1">
        <f t="array" ref="T392">IF($I$2="Spa пакет",
(INDEX(GRID!$B$47:$DQ$57,MATCH(S$7,GRID!$A$47:$A$57,0),MATCH(1,($U$2=GRID!$B$31:$DQ$31)*(КАЛЕНДАРЬ!$AT17=GRID!$B$33:$DQ$33),0))*GRID!$B$67)+GRID!$B$68*2,
ROUNDUP((INDEX(GRID!$B$47:$DQ$57,MATCH(S$7,GRID!$A$47:$A$57,0),MATCH(1,($U$2=GRID!$B$31:$DQ$31)*(КАЛЕНДАРЬ!$AT17=GRID!$B$33:$DQ$33),0))*GRID!$B$67+GRID!$B$68*2)*(1-GRID!$B$69),0))</f>
        <v>38640</v>
      </c>
      <c r="U392" s="47" cm="1">
        <f t="array" ref="U392">IF($I$2="Spa пакет",
(INDEX(GRID!$B$34:$DQ$44,MATCH(U$7,GRID!$A$34:$A$44,0),MATCH(1,($U$2=GRID!$B$31:$DQ$31)*(КАЛЕНДАРЬ!$AT17=GRID!$B$33:$DQ$33),0))*GRID!$B$67)+GRID!$B$68,
ROUNDUP((INDEX(GRID!$B$34:$DQ$44,MATCH(U$7,GRID!$A$34:$A$44,0),MATCH(1,($U$2=GRID!$B$31:$DQ$31)*(КАЛЕНДАРЬ!$AT17=GRID!$B$33:$DQ$33),0))*GRID!$B$67+GRID!$B$68)*(1-GRID!$B$69),0))</f>
        <v>39080</v>
      </c>
      <c r="V392" s="47" cm="1">
        <f t="array" ref="V392">IF($I$2="Spa пакет",
(INDEX(GRID!$B$47:$DQ$57,MATCH(U$7,GRID!$A$47:$A$57,0),MATCH(1,($U$2=GRID!$B$31:$DQ$31)*(КАЛЕНДАРЬ!$AT17=GRID!$B$33:$DQ$33),0))*GRID!$B$67)+GRID!$B$68*2,
ROUNDUP((INDEX(GRID!$B$47:$DQ$57,MATCH(U$7,GRID!$A$47:$A$57,0),MATCH(1,($U$2=GRID!$B$31:$DQ$31)*(КАЛЕНДАРЬ!$AT17=GRID!$B$33:$DQ$33),0))*GRID!$B$67+GRID!$B$68*2)*(1-GRID!$B$69),0))</f>
        <v>43360</v>
      </c>
      <c r="W392" s="47" cm="1">
        <f t="array" ref="W392">IF($I$2="Spa пакет",
(INDEX(GRID!$B$34:$DQ$44,MATCH(W$7,GRID!$A$34:$A$44,0),MATCH(1,($U$2=GRID!$B$31:$DQ$31)*(КАЛЕНДАРЬ!$AT17=GRID!$B$33:$DQ$33),0))*GRID!$B$67)+GRID!$B$68,
ROUNDUP((INDEX(GRID!$B$34:$DQ$44,MATCH(W$7,GRID!$A$34:$A$44,0),MATCH(1,($U$2=GRID!$B$31:$DQ$31)*(КАЛЕНДАРЬ!$AT17=GRID!$B$33:$DQ$33),0))*GRID!$B$67+GRID!$B$68)*(1-GRID!$B$69),0))</f>
        <v>109640</v>
      </c>
      <c r="X392" s="47" cm="1">
        <f t="array" ref="X392">IF($I$2="Spa пакет",
(INDEX(GRID!$B$47:$DQ$57,MATCH(W$7,GRID!$A$47:$A$57,0),MATCH(1,($U$2=GRID!$B$31:$DQ$31)*(КАЛЕНДАРЬ!$AT17=GRID!$B$33:$DQ$33),0))*GRID!$B$67)+GRID!$B$68*2,
ROUNDUP((INDEX(GRID!$B$47:$DQ$57,MATCH(W$7,GRID!$A$47:$A$57,0),MATCH(1,($U$2=GRID!$B$31:$DQ$31)*(КАЛЕНДАРЬ!$AT17=GRID!$B$33:$DQ$33),0))*GRID!$B$67+GRID!$B$68*2)*(1-GRID!$B$69),0))</f>
        <v>113920</v>
      </c>
    </row>
    <row r="393" spans="1:24" ht="12" hidden="1" customHeight="1" x14ac:dyDescent="0.2">
      <c r="A393" s="117" t="s">
        <v>42</v>
      </c>
      <c r="B393" s="117">
        <v>15</v>
      </c>
      <c r="C393" s="47" cm="1">
        <f t="array" ref="C393">IF($I$2="Spa пакет",
(INDEX(GRID!$B$34:$DQ$44,MATCH(C$7,GRID!$A$34:$A$44,0),MATCH(1,($U$2=GRID!$B$31:$DQ$31)*(КАЛЕНДАРЬ!$AT18=GRID!$B$33:$DQ$33),0))*GRID!$B$67)+GRID!$B$68,
ROUNDUP((INDEX(GRID!$B$34:$DQ$44,MATCH(C$7,GRID!$A$34:$A$44,0),MATCH(1,($U$2=GRID!$B$31:$DQ$31)*(КАЛЕНДАРЬ!$AT18=GRID!$B$33:$DQ$33),0))*GRID!$B$67+GRID!$B$68)*(1-GRID!$B$69),0))</f>
        <v>17560</v>
      </c>
      <c r="D393" s="47" cm="1">
        <f t="array" ref="D393">IF($I$2="Spa пакет",
(INDEX(GRID!$B$47:$DQ$57,MATCH(C$7,GRID!$A$47:$A$57,0),MATCH(1,($U$2=GRID!$B$31:$DQ$31)*(КАЛЕНДАРЬ!$AT18=GRID!$B$33:$DQ$33),0))*GRID!$B$67)+GRID!$B$68*2,
ROUNDUP((INDEX(GRID!$B$47:$DQ$57,MATCH(C$7,GRID!$A$47:$A$57,0),MATCH(1,($U$2=GRID!$B$31:$DQ$31)*(КАЛЕНДАРЬ!$AT18=GRID!$B$33:$DQ$33),0))*GRID!$B$67+GRID!$B$68*2)*(1-GRID!$B$69),0))</f>
        <v>21840</v>
      </c>
      <c r="E393" s="47" cm="1">
        <f t="array" ref="E393">IF($I$2="Spa пакет",
(INDEX(GRID!$B$34:$DQ$44,MATCH(E$7,GRID!$A$34:$A$44,0),MATCH(1,($U$2=GRID!$B$31:$DQ$31)*(КАЛЕНДАРЬ!$AT18=GRID!$B$33:$DQ$33),0))*GRID!$B$67)+GRID!$B$68,
ROUNDUP((INDEX(GRID!$B$34:$DQ$44,MATCH(E$7,GRID!$A$34:$A$44,0),MATCH(1,($U$2=GRID!$B$31:$DQ$31)*(КАЛЕНДАРЬ!$AT18=GRID!$B$33:$DQ$33),0))*GRID!$B$67+GRID!$B$68)*(1-GRID!$B$69),0))</f>
        <v>19000</v>
      </c>
      <c r="F393" s="47" cm="1">
        <f t="array" ref="F393">IF($I$2="Spa пакет",
(INDEX(GRID!$B$47:$DQ$57,MATCH(E$7,GRID!$A$47:$A$57,0),MATCH(1,($U$2=GRID!$B$31:$DQ$31)*(КАЛЕНДАРЬ!$AT18=GRID!$B$33:$DQ$33),0))*GRID!$B$67)+GRID!$B$68*2,
ROUNDUP((INDEX(GRID!$B$47:$DQ$57,MATCH(E$7,GRID!$A$47:$A$57,0),MATCH(1,($U$2=GRID!$B$31:$DQ$31)*(КАЛЕНДАРЬ!$AT18=GRID!$B$33:$DQ$33),0))*GRID!$B$67+GRID!$B$68*2)*(1-GRID!$B$69),0))</f>
        <v>23280</v>
      </c>
      <c r="G393" s="47" cm="1">
        <f t="array" ref="G393">IF($I$2="Spa пакет",
(INDEX(GRID!$B$34:$DQ$44,MATCH(G$7,GRID!$A$34:$A$44,0),MATCH(1,($U$2=GRID!$B$31:$DQ$31)*(КАЛЕНДАРЬ!$AT18=GRID!$B$33:$DQ$33),0))*GRID!$B$67)+GRID!$B$68,
ROUNDUP((INDEX(GRID!$B$34:$DQ$44,MATCH(G$7,GRID!$A$34:$A$44,0),MATCH(1,($U$2=GRID!$B$31:$DQ$31)*(КАЛЕНДАРЬ!$AT18=GRID!$B$33:$DQ$33),0))*GRID!$B$67+GRID!$B$68)*(1-GRID!$B$69),0))</f>
        <v>19800</v>
      </c>
      <c r="H393" s="47" cm="1">
        <f t="array" ref="H393">IF($I$2="Spa пакет",
(INDEX(GRID!$B$47:$DQ$57,MATCH(G$7,GRID!$A$47:$A$57,0),MATCH(1,($U$2=GRID!$B$31:$DQ$31)*(КАЛЕНДАРЬ!$AT18=GRID!$B$33:$DQ$33),0))*GRID!$B$67)+GRID!$B$68*2,
ROUNDUP((INDEX(GRID!$B$47:$DQ$57,MATCH(G$7,GRID!$A$47:$A$57,0),MATCH(1,($U$2=GRID!$B$31:$DQ$31)*(КАЛЕНДАРЬ!$AT18=GRID!$B$33:$DQ$33),0))*GRID!$B$67+GRID!$B$68*2)*(1-GRID!$B$69),0))</f>
        <v>24080</v>
      </c>
      <c r="I393" s="47" cm="1">
        <f t="array" ref="I393">IF($I$2="Spa пакет",
(INDEX(GRID!$B$34:$DQ$44,MATCH(I$7,GRID!$A$34:$A$44,0),MATCH(1,($U$2=GRID!$B$31:$DQ$31)*(КАЛЕНДАРЬ!$AT18=GRID!$B$33:$DQ$33),0))*GRID!$B$67)+GRID!$B$68,
ROUNDUP((INDEX(GRID!$B$34:$DQ$44,MATCH(I$7,GRID!$A$34:$A$44,0),MATCH(1,($U$2=GRID!$B$31:$DQ$31)*(КАЛЕНДАРЬ!$AT18=GRID!$B$33:$DQ$33),0))*GRID!$B$67+GRID!$B$68)*(1-GRID!$B$69),0))</f>
        <v>21240</v>
      </c>
      <c r="J393" s="47" cm="1">
        <f t="array" ref="J393">IF($I$2="Spa пакет",
(INDEX(GRID!$B$47:$DQ$57,MATCH(I$7,GRID!$A$47:$A$57,0),MATCH(1,($U$2=GRID!$B$31:$DQ$31)*(КАЛЕНДАРЬ!$AT18=GRID!$B$33:$DQ$33),0))*GRID!$B$67)+GRID!$B$68*2,
ROUNDUP((INDEX(GRID!$B$47:$DQ$57,MATCH(I$7,GRID!$A$47:$A$57,0),MATCH(1,($U$2=GRID!$B$31:$DQ$31)*(КАЛЕНДАРЬ!$AT18=GRID!$B$33:$DQ$33),0))*GRID!$B$67+GRID!$B$68*2)*(1-GRID!$B$69),0))</f>
        <v>25520</v>
      </c>
      <c r="K393" s="47" cm="1">
        <f t="array" ref="K393">IF($I$2="Spa пакет",
(INDEX(GRID!$B$34:$DQ$44,MATCH(K$7,GRID!$A$34:$A$44,0),MATCH(1,($U$2=GRID!$B$31:$DQ$31)*(КАЛЕНДАРЬ!$AT18=GRID!$B$33:$DQ$33),0))*GRID!$B$67)+GRID!$B$68,
ROUNDUP((INDEX(GRID!$B$34:$DQ$44,MATCH(K$7,GRID!$A$34:$A$44,0),MATCH(1,($U$2=GRID!$B$31:$DQ$31)*(КАЛЕНДАРЬ!$AT18=GRID!$B$33:$DQ$33),0))*GRID!$B$67+GRID!$B$68)*(1-GRID!$B$69),0))</f>
        <v>22040</v>
      </c>
      <c r="L393" s="47" cm="1">
        <f t="array" ref="L393">IF($I$2="Spa пакет",
(INDEX(GRID!$B$47:$DQ$57,MATCH(K$7,GRID!$A$47:$A$57,0),MATCH(1,($U$2=GRID!$B$31:$DQ$31)*(КАЛЕНДАРЬ!$AT18=GRID!$B$33:$DQ$33),0))*GRID!$B$67)+GRID!$B$68*2,
ROUNDUP((INDEX(GRID!$B$47:$DQ$57,MATCH(K$7,GRID!$A$47:$A$57,0),MATCH(1,($U$2=GRID!$B$31:$DQ$31)*(КАЛЕНДАРЬ!$AT18=GRID!$B$33:$DQ$33),0))*GRID!$B$67+GRID!$B$68*2)*(1-GRID!$B$69),0))</f>
        <v>26320</v>
      </c>
      <c r="M393" s="47" cm="1">
        <f t="array" ref="M393">IF($I$2="Spa пакет",
(INDEX(GRID!$B$34:$DQ$44,MATCH(M$7,GRID!$A$34:$A$44,0),MATCH(1,($U$2=GRID!$B$31:$DQ$31)*(КАЛЕНДАРЬ!$AT18=GRID!$B$33:$DQ$33),0))*GRID!$B$67)+GRID!$B$68,
ROUNDUP((INDEX(GRID!$B$34:$DQ$44,MATCH(M$7,GRID!$A$34:$A$44,0),MATCH(1,($U$2=GRID!$B$31:$DQ$31)*(КАЛЕНДАРЬ!$AT18=GRID!$B$33:$DQ$33),0))*GRID!$B$67+GRID!$B$68)*(1-GRID!$B$69),0))</f>
        <v>23480</v>
      </c>
      <c r="N393" s="47" cm="1">
        <f t="array" ref="N393">IF($I$2="Spa пакет",
(INDEX(GRID!$B$47:$DQ$57,MATCH(M$7,GRID!$A$47:$A$57,0),MATCH(1,($U$2=GRID!$B$31:$DQ$31)*(КАЛЕНДАРЬ!$AT18=GRID!$B$33:$DQ$33),0))*GRID!$B$67)+GRID!$B$68*2,
ROUNDUP((INDEX(GRID!$B$47:$DQ$57,MATCH(M$7,GRID!$A$47:$A$57,0),MATCH(1,($U$2=GRID!$B$31:$DQ$31)*(КАЛЕНДАРЬ!$AT18=GRID!$B$33:$DQ$33),0))*GRID!$B$67+GRID!$B$68*2)*(1-GRID!$B$69),0))</f>
        <v>27760</v>
      </c>
      <c r="O393" s="47" cm="1">
        <f t="array" ref="O393">IF($I$2="Spa пакет",
(INDEX(GRID!$B$34:$DQ$44,MATCH(O$7,GRID!$A$34:$A$44,0),MATCH(1,($U$2=GRID!$B$31:$DQ$31)*(КАЛЕНДАРЬ!$AT18=GRID!$B$33:$DQ$33),0))*GRID!$B$67)+GRID!$B$68,
ROUNDUP((INDEX(GRID!$B$34:$DQ$44,MATCH(O$7,GRID!$A$34:$A$44,0),MATCH(1,($U$2=GRID!$B$31:$DQ$31)*(КАЛЕНДАРЬ!$AT18=GRID!$B$33:$DQ$33),0))*GRID!$B$67+GRID!$B$68)*(1-GRID!$B$69),0))</f>
        <v>28920</v>
      </c>
      <c r="P393" s="47" cm="1">
        <f t="array" ref="P393">IF($I$2="Spa пакет",
(INDEX(GRID!$B$47:$DQ$57,MATCH(O$7,GRID!$A$47:$A$57,0),MATCH(1,($U$2=GRID!$B$31:$DQ$31)*(КАЛЕНДАРЬ!$AT18=GRID!$B$33:$DQ$33),0))*GRID!$B$67)+GRID!$B$68*2,
ROUNDUP((INDEX(GRID!$B$47:$DQ$57,MATCH(O$7,GRID!$A$47:$A$57,0),MATCH(1,($U$2=GRID!$B$31:$DQ$31)*(КАЛЕНДАРЬ!$AT18=GRID!$B$33:$DQ$33),0))*GRID!$B$67+GRID!$B$68*2)*(1-GRID!$B$69),0))</f>
        <v>33200</v>
      </c>
      <c r="Q393" s="47" cm="1">
        <f t="array" ref="Q393">IF($I$2="Spa пакет",
(INDEX(GRID!$B$34:$DQ$44,MATCH(Q$7,GRID!$A$34:$A$44,0),MATCH(1,($U$2=GRID!$B$31:$DQ$31)*(КАЛЕНДАРЬ!$AT18=GRID!$B$33:$DQ$33),0))*GRID!$B$67)+GRID!$B$68,
ROUNDUP((INDEX(GRID!$B$34:$DQ$44,MATCH(Q$7,GRID!$A$34:$A$44,0),MATCH(1,($U$2=GRID!$B$31:$DQ$31)*(КАЛЕНДАРЬ!$AT18=GRID!$B$33:$DQ$33),0))*GRID!$B$67+GRID!$B$68)*(1-GRID!$B$69),0))</f>
        <v>30520</v>
      </c>
      <c r="R393" s="47" cm="1">
        <f t="array" ref="R393">IF($I$2="Spa пакет",
(INDEX(GRID!$B$47:$DQ$57,MATCH(Q$7,GRID!$A$47:$A$57,0),MATCH(1,($U$2=GRID!$B$31:$DQ$31)*(КАЛЕНДАРЬ!$AT18=GRID!$B$33:$DQ$33),0))*GRID!$B$67)+GRID!$B$68*2,
ROUNDUP((INDEX(GRID!$B$47:$DQ$57,MATCH(Q$7,GRID!$A$47:$A$57,0),MATCH(1,($U$2=GRID!$B$31:$DQ$31)*(КАЛЕНДАРЬ!$AT18=GRID!$B$33:$DQ$33),0))*GRID!$B$67+GRID!$B$68*2)*(1-GRID!$B$69),0))</f>
        <v>34800</v>
      </c>
      <c r="S393" s="47" cm="1">
        <f t="array" ref="S393">IF($I$2="Spa пакет",
(INDEX(GRID!$B$34:$DQ$44,MATCH(S$7,GRID!$A$34:$A$44,0),MATCH(1,($U$2=GRID!$B$31:$DQ$31)*(КАЛЕНДАРЬ!$AT18=GRID!$B$33:$DQ$33),0))*GRID!$B$67)+GRID!$B$68,
ROUNDUP((INDEX(GRID!$B$34:$DQ$44,MATCH(S$7,GRID!$A$34:$A$44,0),MATCH(1,($U$2=GRID!$B$31:$DQ$31)*(КАЛЕНДАРЬ!$AT18=GRID!$B$33:$DQ$33),0))*GRID!$B$67+GRID!$B$68)*(1-GRID!$B$69),0))</f>
        <v>33240</v>
      </c>
      <c r="T393" s="47" cm="1">
        <f t="array" ref="T393">IF($I$2="Spa пакет",
(INDEX(GRID!$B$47:$DQ$57,MATCH(S$7,GRID!$A$47:$A$57,0),MATCH(1,($U$2=GRID!$B$31:$DQ$31)*(КАЛЕНДАРЬ!$AT18=GRID!$B$33:$DQ$33),0))*GRID!$B$67)+GRID!$B$68*2,
ROUNDUP((INDEX(GRID!$B$47:$DQ$57,MATCH(S$7,GRID!$A$47:$A$57,0),MATCH(1,($U$2=GRID!$B$31:$DQ$31)*(КАЛЕНДАРЬ!$AT18=GRID!$B$33:$DQ$33),0))*GRID!$B$67+GRID!$B$68*2)*(1-GRID!$B$69),0))</f>
        <v>37520</v>
      </c>
      <c r="U393" s="47" cm="1">
        <f t="array" ref="U393">IF($I$2="Spa пакет",
(INDEX(GRID!$B$34:$DQ$44,MATCH(U$7,GRID!$A$34:$A$44,0),MATCH(1,($U$2=GRID!$B$31:$DQ$31)*(КАЛЕНДАРЬ!$AT18=GRID!$B$33:$DQ$33),0))*GRID!$B$67)+GRID!$B$68,
ROUNDUP((INDEX(GRID!$B$34:$DQ$44,MATCH(U$7,GRID!$A$34:$A$44,0),MATCH(1,($U$2=GRID!$B$31:$DQ$31)*(КАЛЕНДАРЬ!$AT18=GRID!$B$33:$DQ$33),0))*GRID!$B$67+GRID!$B$68)*(1-GRID!$B$69),0))</f>
        <v>37880</v>
      </c>
      <c r="V393" s="47" cm="1">
        <f t="array" ref="V393">IF($I$2="Spa пакет",
(INDEX(GRID!$B$47:$DQ$57,MATCH(U$7,GRID!$A$47:$A$57,0),MATCH(1,($U$2=GRID!$B$31:$DQ$31)*(КАЛЕНДАРЬ!$AT18=GRID!$B$33:$DQ$33),0))*GRID!$B$67)+GRID!$B$68*2,
ROUNDUP((INDEX(GRID!$B$47:$DQ$57,MATCH(U$7,GRID!$A$47:$A$57,0),MATCH(1,($U$2=GRID!$B$31:$DQ$31)*(КАЛЕНДАРЬ!$AT18=GRID!$B$33:$DQ$33),0))*GRID!$B$67+GRID!$B$68*2)*(1-GRID!$B$69),0))</f>
        <v>42160</v>
      </c>
      <c r="W393" s="47" cm="1">
        <f t="array" ref="W393">IF($I$2="Spa пакет",
(INDEX(GRID!$B$34:$DQ$44,MATCH(W$7,GRID!$A$34:$A$44,0),MATCH(1,($U$2=GRID!$B$31:$DQ$31)*(КАЛЕНДАРЬ!$AT18=GRID!$B$33:$DQ$33),0))*GRID!$B$67)+GRID!$B$68,
ROUNDUP((INDEX(GRID!$B$34:$DQ$44,MATCH(W$7,GRID!$A$34:$A$44,0),MATCH(1,($U$2=GRID!$B$31:$DQ$31)*(КАЛЕНДАРЬ!$AT18=GRID!$B$33:$DQ$33),0))*GRID!$B$67+GRID!$B$68)*(1-GRID!$B$69),0))</f>
        <v>104760</v>
      </c>
      <c r="X393" s="47" cm="1">
        <f t="array" ref="X393">IF($I$2="Spa пакет",
(INDEX(GRID!$B$47:$DQ$57,MATCH(W$7,GRID!$A$47:$A$57,0),MATCH(1,($U$2=GRID!$B$31:$DQ$31)*(КАЛЕНДАРЬ!$AT18=GRID!$B$33:$DQ$33),0))*GRID!$B$67)+GRID!$B$68*2,
ROUNDUP((INDEX(GRID!$B$47:$DQ$57,MATCH(W$7,GRID!$A$47:$A$57,0),MATCH(1,($U$2=GRID!$B$31:$DQ$31)*(КАЛЕНДАРЬ!$AT18=GRID!$B$33:$DQ$33),0))*GRID!$B$67+GRID!$B$68*2)*(1-GRID!$B$69),0))</f>
        <v>109040</v>
      </c>
    </row>
    <row r="394" spans="1:24" ht="12" hidden="1" customHeight="1" x14ac:dyDescent="0.2">
      <c r="A394" s="117" t="s">
        <v>43</v>
      </c>
      <c r="B394" s="117">
        <v>16</v>
      </c>
      <c r="C394" s="47" cm="1">
        <f t="array" ref="C394">IF($I$2="Spa пакет",
(INDEX(GRID!$B$34:$DQ$44,MATCH(C$7,GRID!$A$34:$A$44,0),MATCH(1,($U$2=GRID!$B$31:$DQ$31)*(КАЛЕНДАРЬ!$AT19=GRID!$B$33:$DQ$33),0))*GRID!$B$67)+GRID!$B$68,
ROUNDUP((INDEX(GRID!$B$34:$DQ$44,MATCH(C$7,GRID!$A$34:$A$44,0),MATCH(1,($U$2=GRID!$B$31:$DQ$31)*(КАЛЕНДАРЬ!$AT19=GRID!$B$33:$DQ$33),0))*GRID!$B$67+GRID!$B$68)*(1-GRID!$B$69),0))</f>
        <v>19480</v>
      </c>
      <c r="D394" s="47" cm="1">
        <f t="array" ref="D394">IF($I$2="Spa пакет",
(INDEX(GRID!$B$47:$DQ$57,MATCH(C$7,GRID!$A$47:$A$57,0),MATCH(1,($U$2=GRID!$B$31:$DQ$31)*(КАЛЕНДАРЬ!$AT19=GRID!$B$33:$DQ$33),0))*GRID!$B$67)+GRID!$B$68*2,
ROUNDUP((INDEX(GRID!$B$47:$DQ$57,MATCH(C$7,GRID!$A$47:$A$57,0),MATCH(1,($U$2=GRID!$B$31:$DQ$31)*(КАЛЕНДАРЬ!$AT19=GRID!$B$33:$DQ$33),0))*GRID!$B$67+GRID!$B$68*2)*(1-GRID!$B$69),0))</f>
        <v>23760</v>
      </c>
      <c r="E394" s="47" cm="1">
        <f t="array" ref="E394">IF($I$2="Spa пакет",
(INDEX(GRID!$B$34:$DQ$44,MATCH(E$7,GRID!$A$34:$A$44,0),MATCH(1,($U$2=GRID!$B$31:$DQ$31)*(КАЛЕНДАРЬ!$AT19=GRID!$B$33:$DQ$33),0))*GRID!$B$67)+GRID!$B$68,
ROUNDUP((INDEX(GRID!$B$34:$DQ$44,MATCH(E$7,GRID!$A$34:$A$44,0),MATCH(1,($U$2=GRID!$B$31:$DQ$31)*(КАЛЕНДАРЬ!$AT19=GRID!$B$33:$DQ$33),0))*GRID!$B$67+GRID!$B$68)*(1-GRID!$B$69),0))</f>
        <v>20920</v>
      </c>
      <c r="F394" s="47" cm="1">
        <f t="array" ref="F394">IF($I$2="Spa пакет",
(INDEX(GRID!$B$47:$DQ$57,MATCH(E$7,GRID!$A$47:$A$57,0),MATCH(1,($U$2=GRID!$B$31:$DQ$31)*(КАЛЕНДАРЬ!$AT19=GRID!$B$33:$DQ$33),0))*GRID!$B$67)+GRID!$B$68*2,
ROUNDUP((INDEX(GRID!$B$47:$DQ$57,MATCH(E$7,GRID!$A$47:$A$57,0),MATCH(1,($U$2=GRID!$B$31:$DQ$31)*(КАЛЕНДАРЬ!$AT19=GRID!$B$33:$DQ$33),0))*GRID!$B$67+GRID!$B$68*2)*(1-GRID!$B$69),0))</f>
        <v>25200</v>
      </c>
      <c r="G394" s="47" cm="1">
        <f t="array" ref="G394">IF($I$2="Spa пакет",
(INDEX(GRID!$B$34:$DQ$44,MATCH(G$7,GRID!$A$34:$A$44,0),MATCH(1,($U$2=GRID!$B$31:$DQ$31)*(КАЛЕНДАРЬ!$AT19=GRID!$B$33:$DQ$33),0))*GRID!$B$67)+GRID!$B$68,
ROUNDUP((INDEX(GRID!$B$34:$DQ$44,MATCH(G$7,GRID!$A$34:$A$44,0),MATCH(1,($U$2=GRID!$B$31:$DQ$31)*(КАЛЕНДАРЬ!$AT19=GRID!$B$33:$DQ$33),0))*GRID!$B$67+GRID!$B$68)*(1-GRID!$B$69),0))</f>
        <v>21720</v>
      </c>
      <c r="H394" s="47" cm="1">
        <f t="array" ref="H394">IF($I$2="Spa пакет",
(INDEX(GRID!$B$47:$DQ$57,MATCH(G$7,GRID!$A$47:$A$57,0),MATCH(1,($U$2=GRID!$B$31:$DQ$31)*(КАЛЕНДАРЬ!$AT19=GRID!$B$33:$DQ$33),0))*GRID!$B$67)+GRID!$B$68*2,
ROUNDUP((INDEX(GRID!$B$47:$DQ$57,MATCH(G$7,GRID!$A$47:$A$57,0),MATCH(1,($U$2=GRID!$B$31:$DQ$31)*(КАЛЕНДАРЬ!$AT19=GRID!$B$33:$DQ$33),0))*GRID!$B$67+GRID!$B$68*2)*(1-GRID!$B$69),0))</f>
        <v>26000</v>
      </c>
      <c r="I394" s="47" cm="1">
        <f t="array" ref="I394">IF($I$2="Spa пакет",
(INDEX(GRID!$B$34:$DQ$44,MATCH(I$7,GRID!$A$34:$A$44,0),MATCH(1,($U$2=GRID!$B$31:$DQ$31)*(КАЛЕНДАРЬ!$AT19=GRID!$B$33:$DQ$33),0))*GRID!$B$67)+GRID!$B$68,
ROUNDUP((INDEX(GRID!$B$34:$DQ$44,MATCH(I$7,GRID!$A$34:$A$44,0),MATCH(1,($U$2=GRID!$B$31:$DQ$31)*(КАЛЕНДАРЬ!$AT19=GRID!$B$33:$DQ$33),0))*GRID!$B$67+GRID!$B$68)*(1-GRID!$B$69),0))</f>
        <v>23160</v>
      </c>
      <c r="J394" s="47" cm="1">
        <f t="array" ref="J394">IF($I$2="Spa пакет",
(INDEX(GRID!$B$47:$DQ$57,MATCH(I$7,GRID!$A$47:$A$57,0),MATCH(1,($U$2=GRID!$B$31:$DQ$31)*(КАЛЕНДАРЬ!$AT19=GRID!$B$33:$DQ$33),0))*GRID!$B$67)+GRID!$B$68*2,
ROUNDUP((INDEX(GRID!$B$47:$DQ$57,MATCH(I$7,GRID!$A$47:$A$57,0),MATCH(1,($U$2=GRID!$B$31:$DQ$31)*(КАЛЕНДАРЬ!$AT19=GRID!$B$33:$DQ$33),0))*GRID!$B$67+GRID!$B$68*2)*(1-GRID!$B$69),0))</f>
        <v>27440</v>
      </c>
      <c r="K394" s="47" cm="1">
        <f t="array" ref="K394">IF($I$2="Spa пакет",
(INDEX(GRID!$B$34:$DQ$44,MATCH(K$7,GRID!$A$34:$A$44,0),MATCH(1,($U$2=GRID!$B$31:$DQ$31)*(КАЛЕНДАРЬ!$AT19=GRID!$B$33:$DQ$33),0))*GRID!$B$67)+GRID!$B$68,
ROUNDUP((INDEX(GRID!$B$34:$DQ$44,MATCH(K$7,GRID!$A$34:$A$44,0),MATCH(1,($U$2=GRID!$B$31:$DQ$31)*(КАЛЕНДАРЬ!$AT19=GRID!$B$33:$DQ$33),0))*GRID!$B$67+GRID!$B$68)*(1-GRID!$B$69),0))</f>
        <v>23960</v>
      </c>
      <c r="L394" s="47" cm="1">
        <f t="array" ref="L394">IF($I$2="Spa пакет",
(INDEX(GRID!$B$47:$DQ$57,MATCH(K$7,GRID!$A$47:$A$57,0),MATCH(1,($U$2=GRID!$B$31:$DQ$31)*(КАЛЕНДАРЬ!$AT19=GRID!$B$33:$DQ$33),0))*GRID!$B$67)+GRID!$B$68*2,
ROUNDUP((INDEX(GRID!$B$47:$DQ$57,MATCH(K$7,GRID!$A$47:$A$57,0),MATCH(1,($U$2=GRID!$B$31:$DQ$31)*(КАЛЕНДАРЬ!$AT19=GRID!$B$33:$DQ$33),0))*GRID!$B$67+GRID!$B$68*2)*(1-GRID!$B$69),0))</f>
        <v>28240</v>
      </c>
      <c r="M394" s="47" cm="1">
        <f t="array" ref="M394">IF($I$2="Spa пакет",
(INDEX(GRID!$B$34:$DQ$44,MATCH(M$7,GRID!$A$34:$A$44,0),MATCH(1,($U$2=GRID!$B$31:$DQ$31)*(КАЛЕНДАРЬ!$AT19=GRID!$B$33:$DQ$33),0))*GRID!$B$67)+GRID!$B$68,
ROUNDUP((INDEX(GRID!$B$34:$DQ$44,MATCH(M$7,GRID!$A$34:$A$44,0),MATCH(1,($U$2=GRID!$B$31:$DQ$31)*(КАЛЕНДАРЬ!$AT19=GRID!$B$33:$DQ$33),0))*GRID!$B$67+GRID!$B$68)*(1-GRID!$B$69),0))</f>
        <v>25400</v>
      </c>
      <c r="N394" s="47" cm="1">
        <f t="array" ref="N394">IF($I$2="Spa пакет",
(INDEX(GRID!$B$47:$DQ$57,MATCH(M$7,GRID!$A$47:$A$57,0),MATCH(1,($U$2=GRID!$B$31:$DQ$31)*(КАЛЕНДАРЬ!$AT19=GRID!$B$33:$DQ$33),0))*GRID!$B$67)+GRID!$B$68*2,
ROUNDUP((INDEX(GRID!$B$47:$DQ$57,MATCH(M$7,GRID!$A$47:$A$57,0),MATCH(1,($U$2=GRID!$B$31:$DQ$31)*(КАЛЕНДАРЬ!$AT19=GRID!$B$33:$DQ$33),0))*GRID!$B$67+GRID!$B$68*2)*(1-GRID!$B$69),0))</f>
        <v>29680</v>
      </c>
      <c r="O394" s="47" cm="1">
        <f t="array" ref="O394">IF($I$2="Spa пакет",
(INDEX(GRID!$B$34:$DQ$44,MATCH(O$7,GRID!$A$34:$A$44,0),MATCH(1,($U$2=GRID!$B$31:$DQ$31)*(КАЛЕНДАРЬ!$AT19=GRID!$B$33:$DQ$33),0))*GRID!$B$67)+GRID!$B$68,
ROUNDUP((INDEX(GRID!$B$34:$DQ$44,MATCH(O$7,GRID!$A$34:$A$44,0),MATCH(1,($U$2=GRID!$B$31:$DQ$31)*(КАЛЕНДАРЬ!$AT19=GRID!$B$33:$DQ$33),0))*GRID!$B$67+GRID!$B$68)*(1-GRID!$B$69),0))</f>
        <v>31000</v>
      </c>
      <c r="P394" s="47" cm="1">
        <f t="array" ref="P394">IF($I$2="Spa пакет",
(INDEX(GRID!$B$47:$DQ$57,MATCH(O$7,GRID!$A$47:$A$57,0),MATCH(1,($U$2=GRID!$B$31:$DQ$31)*(КАЛЕНДАРЬ!$AT19=GRID!$B$33:$DQ$33),0))*GRID!$B$67)+GRID!$B$68*2,
ROUNDUP((INDEX(GRID!$B$47:$DQ$57,MATCH(O$7,GRID!$A$47:$A$57,0),MATCH(1,($U$2=GRID!$B$31:$DQ$31)*(КАЛЕНДАРЬ!$AT19=GRID!$B$33:$DQ$33),0))*GRID!$B$67+GRID!$B$68*2)*(1-GRID!$B$69),0))</f>
        <v>35280</v>
      </c>
      <c r="Q394" s="47" cm="1">
        <f t="array" ref="Q394">IF($I$2="Spa пакет",
(INDEX(GRID!$B$34:$DQ$44,MATCH(Q$7,GRID!$A$34:$A$44,0),MATCH(1,($U$2=GRID!$B$31:$DQ$31)*(КАЛЕНДАРЬ!$AT19=GRID!$B$33:$DQ$33),0))*GRID!$B$67)+GRID!$B$68,
ROUNDUP((INDEX(GRID!$B$34:$DQ$44,MATCH(Q$7,GRID!$A$34:$A$44,0),MATCH(1,($U$2=GRID!$B$31:$DQ$31)*(КАЛЕНДАРЬ!$AT19=GRID!$B$33:$DQ$33),0))*GRID!$B$67+GRID!$B$68)*(1-GRID!$B$69),0))</f>
        <v>32600</v>
      </c>
      <c r="R394" s="47" cm="1">
        <f t="array" ref="R394">IF($I$2="Spa пакет",
(INDEX(GRID!$B$47:$DQ$57,MATCH(Q$7,GRID!$A$47:$A$57,0),MATCH(1,($U$2=GRID!$B$31:$DQ$31)*(КАЛЕНДАРЬ!$AT19=GRID!$B$33:$DQ$33),0))*GRID!$B$67)+GRID!$B$68*2,
ROUNDUP((INDEX(GRID!$B$47:$DQ$57,MATCH(Q$7,GRID!$A$47:$A$57,0),MATCH(1,($U$2=GRID!$B$31:$DQ$31)*(КАЛЕНДАРЬ!$AT19=GRID!$B$33:$DQ$33),0))*GRID!$B$67+GRID!$B$68*2)*(1-GRID!$B$69),0))</f>
        <v>36880</v>
      </c>
      <c r="S394" s="47" cm="1">
        <f t="array" ref="S394">IF($I$2="Spa пакет",
(INDEX(GRID!$B$34:$DQ$44,MATCH(S$7,GRID!$A$34:$A$44,0),MATCH(1,($U$2=GRID!$B$31:$DQ$31)*(КАЛЕНДАРЬ!$AT19=GRID!$B$33:$DQ$33),0))*GRID!$B$67)+GRID!$B$68,
ROUNDUP((INDEX(GRID!$B$34:$DQ$44,MATCH(S$7,GRID!$A$34:$A$44,0),MATCH(1,($U$2=GRID!$B$31:$DQ$31)*(КАЛЕНДАРЬ!$AT19=GRID!$B$33:$DQ$33),0))*GRID!$B$67+GRID!$B$68)*(1-GRID!$B$69),0))</f>
        <v>35400</v>
      </c>
      <c r="T394" s="47" cm="1">
        <f t="array" ref="T394">IF($I$2="Spa пакет",
(INDEX(GRID!$B$47:$DQ$57,MATCH(S$7,GRID!$A$47:$A$57,0),MATCH(1,($U$2=GRID!$B$31:$DQ$31)*(КАЛЕНДАРЬ!$AT19=GRID!$B$33:$DQ$33),0))*GRID!$B$67)+GRID!$B$68*2,
ROUNDUP((INDEX(GRID!$B$47:$DQ$57,MATCH(S$7,GRID!$A$47:$A$57,0),MATCH(1,($U$2=GRID!$B$31:$DQ$31)*(КАЛЕНДАРЬ!$AT19=GRID!$B$33:$DQ$33),0))*GRID!$B$67+GRID!$B$68*2)*(1-GRID!$B$69),0))</f>
        <v>39680</v>
      </c>
      <c r="U394" s="47" cm="1">
        <f t="array" ref="U394">IF($I$2="Spa пакет",
(INDEX(GRID!$B$34:$DQ$44,MATCH(U$7,GRID!$A$34:$A$44,0),MATCH(1,($U$2=GRID!$B$31:$DQ$31)*(КАЛЕНДАРЬ!$AT19=GRID!$B$33:$DQ$33),0))*GRID!$B$67)+GRID!$B$68,
ROUNDUP((INDEX(GRID!$B$34:$DQ$44,MATCH(U$7,GRID!$A$34:$A$44,0),MATCH(1,($U$2=GRID!$B$31:$DQ$31)*(КАЛЕНДАРЬ!$AT19=GRID!$B$33:$DQ$33),0))*GRID!$B$67+GRID!$B$68)*(1-GRID!$B$69),0))</f>
        <v>40200</v>
      </c>
      <c r="V394" s="47" cm="1">
        <f t="array" ref="V394">IF($I$2="Spa пакет",
(INDEX(GRID!$B$47:$DQ$57,MATCH(U$7,GRID!$A$47:$A$57,0),MATCH(1,($U$2=GRID!$B$31:$DQ$31)*(КАЛЕНДАРЬ!$AT19=GRID!$B$33:$DQ$33),0))*GRID!$B$67)+GRID!$B$68*2,
ROUNDUP((INDEX(GRID!$B$47:$DQ$57,MATCH(U$7,GRID!$A$47:$A$57,0),MATCH(1,($U$2=GRID!$B$31:$DQ$31)*(КАЛЕНДАРЬ!$AT19=GRID!$B$33:$DQ$33),0))*GRID!$B$67+GRID!$B$68*2)*(1-GRID!$B$69),0))</f>
        <v>44480</v>
      </c>
      <c r="W394" s="47" cm="1">
        <f t="array" ref="W394">IF($I$2="Spa пакет",
(INDEX(GRID!$B$34:$DQ$44,MATCH(W$7,GRID!$A$34:$A$44,0),MATCH(1,($U$2=GRID!$B$31:$DQ$31)*(КАЛЕНДАРЬ!$AT19=GRID!$B$33:$DQ$33),0))*GRID!$B$67)+GRID!$B$68,
ROUNDUP((INDEX(GRID!$B$34:$DQ$44,MATCH(W$7,GRID!$A$34:$A$44,0),MATCH(1,($U$2=GRID!$B$31:$DQ$31)*(КАЛЕНДАРЬ!$AT19=GRID!$B$33:$DQ$33),0))*GRID!$B$67+GRID!$B$68)*(1-GRID!$B$69),0))</f>
        <v>114600</v>
      </c>
      <c r="X394" s="47" cm="1">
        <f t="array" ref="X394">IF($I$2="Spa пакет",
(INDEX(GRID!$B$47:$DQ$57,MATCH(W$7,GRID!$A$47:$A$57,0),MATCH(1,($U$2=GRID!$B$31:$DQ$31)*(КАЛЕНДАРЬ!$AT19=GRID!$B$33:$DQ$33),0))*GRID!$B$67)+GRID!$B$68*2,
ROUNDUP((INDEX(GRID!$B$47:$DQ$57,MATCH(W$7,GRID!$A$47:$A$57,0),MATCH(1,($U$2=GRID!$B$31:$DQ$31)*(КАЛЕНДАРЬ!$AT19=GRID!$B$33:$DQ$33),0))*GRID!$B$67+GRID!$B$68*2)*(1-GRID!$B$69),0))</f>
        <v>118880</v>
      </c>
    </row>
    <row r="395" spans="1:24" ht="12" hidden="1" customHeight="1" x14ac:dyDescent="0.2">
      <c r="A395" s="117" t="s">
        <v>44</v>
      </c>
      <c r="B395" s="117">
        <v>17</v>
      </c>
      <c r="C395" s="47" cm="1">
        <f t="array" ref="C395">IF($I$2="Spa пакет",
(INDEX(GRID!$B$34:$DQ$44,MATCH(C$7,GRID!$A$34:$A$44,0),MATCH(1,($U$2=GRID!$B$31:$DQ$31)*(КАЛЕНДАРЬ!$AT20=GRID!$B$33:$DQ$33),0))*GRID!$B$67)+GRID!$B$68,
ROUNDUP((INDEX(GRID!$B$34:$DQ$44,MATCH(C$7,GRID!$A$34:$A$44,0),MATCH(1,($U$2=GRID!$B$31:$DQ$31)*(КАЛЕНДАРЬ!$AT20=GRID!$B$33:$DQ$33),0))*GRID!$B$67+GRID!$B$68)*(1-GRID!$B$69),0))</f>
        <v>19480</v>
      </c>
      <c r="D395" s="47" cm="1">
        <f t="array" ref="D395">IF($I$2="Spa пакет",
(INDEX(GRID!$B$47:$DQ$57,MATCH(C$7,GRID!$A$47:$A$57,0),MATCH(1,($U$2=GRID!$B$31:$DQ$31)*(КАЛЕНДАРЬ!$AT20=GRID!$B$33:$DQ$33),0))*GRID!$B$67)+GRID!$B$68*2,
ROUNDUP((INDEX(GRID!$B$47:$DQ$57,MATCH(C$7,GRID!$A$47:$A$57,0),MATCH(1,($U$2=GRID!$B$31:$DQ$31)*(КАЛЕНДАРЬ!$AT20=GRID!$B$33:$DQ$33),0))*GRID!$B$67+GRID!$B$68*2)*(1-GRID!$B$69),0))</f>
        <v>23760</v>
      </c>
      <c r="E395" s="47" cm="1">
        <f t="array" ref="E395">IF($I$2="Spa пакет",
(INDEX(GRID!$B$34:$DQ$44,MATCH(E$7,GRID!$A$34:$A$44,0),MATCH(1,($U$2=GRID!$B$31:$DQ$31)*(КАЛЕНДАРЬ!$AT20=GRID!$B$33:$DQ$33),0))*GRID!$B$67)+GRID!$B$68,
ROUNDUP((INDEX(GRID!$B$34:$DQ$44,MATCH(E$7,GRID!$A$34:$A$44,0),MATCH(1,($U$2=GRID!$B$31:$DQ$31)*(КАЛЕНДАРЬ!$AT20=GRID!$B$33:$DQ$33),0))*GRID!$B$67+GRID!$B$68)*(1-GRID!$B$69),0))</f>
        <v>20920</v>
      </c>
      <c r="F395" s="47" cm="1">
        <f t="array" ref="F395">IF($I$2="Spa пакет",
(INDEX(GRID!$B$47:$DQ$57,MATCH(E$7,GRID!$A$47:$A$57,0),MATCH(1,($U$2=GRID!$B$31:$DQ$31)*(КАЛЕНДАРЬ!$AT20=GRID!$B$33:$DQ$33),0))*GRID!$B$67)+GRID!$B$68*2,
ROUNDUP((INDEX(GRID!$B$47:$DQ$57,MATCH(E$7,GRID!$A$47:$A$57,0),MATCH(1,($U$2=GRID!$B$31:$DQ$31)*(КАЛЕНДАРЬ!$AT20=GRID!$B$33:$DQ$33),0))*GRID!$B$67+GRID!$B$68*2)*(1-GRID!$B$69),0))</f>
        <v>25200</v>
      </c>
      <c r="G395" s="47" cm="1">
        <f t="array" ref="G395">IF($I$2="Spa пакет",
(INDEX(GRID!$B$34:$DQ$44,MATCH(G$7,GRID!$A$34:$A$44,0),MATCH(1,($U$2=GRID!$B$31:$DQ$31)*(КАЛЕНДАРЬ!$AT20=GRID!$B$33:$DQ$33),0))*GRID!$B$67)+GRID!$B$68,
ROUNDUP((INDEX(GRID!$B$34:$DQ$44,MATCH(G$7,GRID!$A$34:$A$44,0),MATCH(1,($U$2=GRID!$B$31:$DQ$31)*(КАЛЕНДАРЬ!$AT20=GRID!$B$33:$DQ$33),0))*GRID!$B$67+GRID!$B$68)*(1-GRID!$B$69),0))</f>
        <v>21720</v>
      </c>
      <c r="H395" s="47" cm="1">
        <f t="array" ref="H395">IF($I$2="Spa пакет",
(INDEX(GRID!$B$47:$DQ$57,MATCH(G$7,GRID!$A$47:$A$57,0),MATCH(1,($U$2=GRID!$B$31:$DQ$31)*(КАЛЕНДАРЬ!$AT20=GRID!$B$33:$DQ$33),0))*GRID!$B$67)+GRID!$B$68*2,
ROUNDUP((INDEX(GRID!$B$47:$DQ$57,MATCH(G$7,GRID!$A$47:$A$57,0),MATCH(1,($U$2=GRID!$B$31:$DQ$31)*(КАЛЕНДАРЬ!$AT20=GRID!$B$33:$DQ$33),0))*GRID!$B$67+GRID!$B$68*2)*(1-GRID!$B$69),0))</f>
        <v>26000</v>
      </c>
      <c r="I395" s="47" cm="1">
        <f t="array" ref="I395">IF($I$2="Spa пакет",
(INDEX(GRID!$B$34:$DQ$44,MATCH(I$7,GRID!$A$34:$A$44,0),MATCH(1,($U$2=GRID!$B$31:$DQ$31)*(КАЛЕНДАРЬ!$AT20=GRID!$B$33:$DQ$33),0))*GRID!$B$67)+GRID!$B$68,
ROUNDUP((INDEX(GRID!$B$34:$DQ$44,MATCH(I$7,GRID!$A$34:$A$44,0),MATCH(1,($U$2=GRID!$B$31:$DQ$31)*(КАЛЕНДАРЬ!$AT20=GRID!$B$33:$DQ$33),0))*GRID!$B$67+GRID!$B$68)*(1-GRID!$B$69),0))</f>
        <v>23160</v>
      </c>
      <c r="J395" s="47" cm="1">
        <f t="array" ref="J395">IF($I$2="Spa пакет",
(INDEX(GRID!$B$47:$DQ$57,MATCH(I$7,GRID!$A$47:$A$57,0),MATCH(1,($U$2=GRID!$B$31:$DQ$31)*(КАЛЕНДАРЬ!$AT20=GRID!$B$33:$DQ$33),0))*GRID!$B$67)+GRID!$B$68*2,
ROUNDUP((INDEX(GRID!$B$47:$DQ$57,MATCH(I$7,GRID!$A$47:$A$57,0),MATCH(1,($U$2=GRID!$B$31:$DQ$31)*(КАЛЕНДАРЬ!$AT20=GRID!$B$33:$DQ$33),0))*GRID!$B$67+GRID!$B$68*2)*(1-GRID!$B$69),0))</f>
        <v>27440</v>
      </c>
      <c r="K395" s="47" cm="1">
        <f t="array" ref="K395">IF($I$2="Spa пакет",
(INDEX(GRID!$B$34:$DQ$44,MATCH(K$7,GRID!$A$34:$A$44,0),MATCH(1,($U$2=GRID!$B$31:$DQ$31)*(КАЛЕНДАРЬ!$AT20=GRID!$B$33:$DQ$33),0))*GRID!$B$67)+GRID!$B$68,
ROUNDUP((INDEX(GRID!$B$34:$DQ$44,MATCH(K$7,GRID!$A$34:$A$44,0),MATCH(1,($U$2=GRID!$B$31:$DQ$31)*(КАЛЕНДАРЬ!$AT20=GRID!$B$33:$DQ$33),0))*GRID!$B$67+GRID!$B$68)*(1-GRID!$B$69),0))</f>
        <v>23960</v>
      </c>
      <c r="L395" s="47" cm="1">
        <f t="array" ref="L395">IF($I$2="Spa пакет",
(INDEX(GRID!$B$47:$DQ$57,MATCH(K$7,GRID!$A$47:$A$57,0),MATCH(1,($U$2=GRID!$B$31:$DQ$31)*(КАЛЕНДАРЬ!$AT20=GRID!$B$33:$DQ$33),0))*GRID!$B$67)+GRID!$B$68*2,
ROUNDUP((INDEX(GRID!$B$47:$DQ$57,MATCH(K$7,GRID!$A$47:$A$57,0),MATCH(1,($U$2=GRID!$B$31:$DQ$31)*(КАЛЕНДАРЬ!$AT20=GRID!$B$33:$DQ$33),0))*GRID!$B$67+GRID!$B$68*2)*(1-GRID!$B$69),0))</f>
        <v>28240</v>
      </c>
      <c r="M395" s="47" cm="1">
        <f t="array" ref="M395">IF($I$2="Spa пакет",
(INDEX(GRID!$B$34:$DQ$44,MATCH(M$7,GRID!$A$34:$A$44,0),MATCH(1,($U$2=GRID!$B$31:$DQ$31)*(КАЛЕНДАРЬ!$AT20=GRID!$B$33:$DQ$33),0))*GRID!$B$67)+GRID!$B$68,
ROUNDUP((INDEX(GRID!$B$34:$DQ$44,MATCH(M$7,GRID!$A$34:$A$44,0),MATCH(1,($U$2=GRID!$B$31:$DQ$31)*(КАЛЕНДАРЬ!$AT20=GRID!$B$33:$DQ$33),0))*GRID!$B$67+GRID!$B$68)*(1-GRID!$B$69),0))</f>
        <v>25400</v>
      </c>
      <c r="N395" s="47" cm="1">
        <f t="array" ref="N395">IF($I$2="Spa пакет",
(INDEX(GRID!$B$47:$DQ$57,MATCH(M$7,GRID!$A$47:$A$57,0),MATCH(1,($U$2=GRID!$B$31:$DQ$31)*(КАЛЕНДАРЬ!$AT20=GRID!$B$33:$DQ$33),0))*GRID!$B$67)+GRID!$B$68*2,
ROUNDUP((INDEX(GRID!$B$47:$DQ$57,MATCH(M$7,GRID!$A$47:$A$57,0),MATCH(1,($U$2=GRID!$B$31:$DQ$31)*(КАЛЕНДАРЬ!$AT20=GRID!$B$33:$DQ$33),0))*GRID!$B$67+GRID!$B$68*2)*(1-GRID!$B$69),0))</f>
        <v>29680</v>
      </c>
      <c r="O395" s="47" cm="1">
        <f t="array" ref="O395">IF($I$2="Spa пакет",
(INDEX(GRID!$B$34:$DQ$44,MATCH(O$7,GRID!$A$34:$A$44,0),MATCH(1,($U$2=GRID!$B$31:$DQ$31)*(КАЛЕНДАРЬ!$AT20=GRID!$B$33:$DQ$33),0))*GRID!$B$67)+GRID!$B$68,
ROUNDUP((INDEX(GRID!$B$34:$DQ$44,MATCH(O$7,GRID!$A$34:$A$44,0),MATCH(1,($U$2=GRID!$B$31:$DQ$31)*(КАЛЕНДАРЬ!$AT20=GRID!$B$33:$DQ$33),0))*GRID!$B$67+GRID!$B$68)*(1-GRID!$B$69),0))</f>
        <v>31000</v>
      </c>
      <c r="P395" s="47" cm="1">
        <f t="array" ref="P395">IF($I$2="Spa пакет",
(INDEX(GRID!$B$47:$DQ$57,MATCH(O$7,GRID!$A$47:$A$57,0),MATCH(1,($U$2=GRID!$B$31:$DQ$31)*(КАЛЕНДАРЬ!$AT20=GRID!$B$33:$DQ$33),0))*GRID!$B$67)+GRID!$B$68*2,
ROUNDUP((INDEX(GRID!$B$47:$DQ$57,MATCH(O$7,GRID!$A$47:$A$57,0),MATCH(1,($U$2=GRID!$B$31:$DQ$31)*(КАЛЕНДАРЬ!$AT20=GRID!$B$33:$DQ$33),0))*GRID!$B$67+GRID!$B$68*2)*(1-GRID!$B$69),0))</f>
        <v>35280</v>
      </c>
      <c r="Q395" s="47" cm="1">
        <f t="array" ref="Q395">IF($I$2="Spa пакет",
(INDEX(GRID!$B$34:$DQ$44,MATCH(Q$7,GRID!$A$34:$A$44,0),MATCH(1,($U$2=GRID!$B$31:$DQ$31)*(КАЛЕНДАРЬ!$AT20=GRID!$B$33:$DQ$33),0))*GRID!$B$67)+GRID!$B$68,
ROUNDUP((INDEX(GRID!$B$34:$DQ$44,MATCH(Q$7,GRID!$A$34:$A$44,0),MATCH(1,($U$2=GRID!$B$31:$DQ$31)*(КАЛЕНДАРЬ!$AT20=GRID!$B$33:$DQ$33),0))*GRID!$B$67+GRID!$B$68)*(1-GRID!$B$69),0))</f>
        <v>32600</v>
      </c>
      <c r="R395" s="47" cm="1">
        <f t="array" ref="R395">IF($I$2="Spa пакет",
(INDEX(GRID!$B$47:$DQ$57,MATCH(Q$7,GRID!$A$47:$A$57,0),MATCH(1,($U$2=GRID!$B$31:$DQ$31)*(КАЛЕНДАРЬ!$AT20=GRID!$B$33:$DQ$33),0))*GRID!$B$67)+GRID!$B$68*2,
ROUNDUP((INDEX(GRID!$B$47:$DQ$57,MATCH(Q$7,GRID!$A$47:$A$57,0),MATCH(1,($U$2=GRID!$B$31:$DQ$31)*(КАЛЕНДАРЬ!$AT20=GRID!$B$33:$DQ$33),0))*GRID!$B$67+GRID!$B$68*2)*(1-GRID!$B$69),0))</f>
        <v>36880</v>
      </c>
      <c r="S395" s="47" cm="1">
        <f t="array" ref="S395">IF($I$2="Spa пакет",
(INDEX(GRID!$B$34:$DQ$44,MATCH(S$7,GRID!$A$34:$A$44,0),MATCH(1,($U$2=GRID!$B$31:$DQ$31)*(КАЛЕНДАРЬ!$AT20=GRID!$B$33:$DQ$33),0))*GRID!$B$67)+GRID!$B$68,
ROUNDUP((INDEX(GRID!$B$34:$DQ$44,MATCH(S$7,GRID!$A$34:$A$44,0),MATCH(1,($U$2=GRID!$B$31:$DQ$31)*(КАЛЕНДАРЬ!$AT20=GRID!$B$33:$DQ$33),0))*GRID!$B$67+GRID!$B$68)*(1-GRID!$B$69),0))</f>
        <v>35400</v>
      </c>
      <c r="T395" s="47" cm="1">
        <f t="array" ref="T395">IF($I$2="Spa пакет",
(INDEX(GRID!$B$47:$DQ$57,MATCH(S$7,GRID!$A$47:$A$57,0),MATCH(1,($U$2=GRID!$B$31:$DQ$31)*(КАЛЕНДАРЬ!$AT20=GRID!$B$33:$DQ$33),0))*GRID!$B$67)+GRID!$B$68*2,
ROUNDUP((INDEX(GRID!$B$47:$DQ$57,MATCH(S$7,GRID!$A$47:$A$57,0),MATCH(1,($U$2=GRID!$B$31:$DQ$31)*(КАЛЕНДАРЬ!$AT20=GRID!$B$33:$DQ$33),0))*GRID!$B$67+GRID!$B$68*2)*(1-GRID!$B$69),0))</f>
        <v>39680</v>
      </c>
      <c r="U395" s="47" cm="1">
        <f t="array" ref="U395">IF($I$2="Spa пакет",
(INDEX(GRID!$B$34:$DQ$44,MATCH(U$7,GRID!$A$34:$A$44,0),MATCH(1,($U$2=GRID!$B$31:$DQ$31)*(КАЛЕНДАРЬ!$AT20=GRID!$B$33:$DQ$33),0))*GRID!$B$67)+GRID!$B$68,
ROUNDUP((INDEX(GRID!$B$34:$DQ$44,MATCH(U$7,GRID!$A$34:$A$44,0),MATCH(1,($U$2=GRID!$B$31:$DQ$31)*(КАЛЕНДАРЬ!$AT20=GRID!$B$33:$DQ$33),0))*GRID!$B$67+GRID!$B$68)*(1-GRID!$B$69),0))</f>
        <v>40200</v>
      </c>
      <c r="V395" s="47" cm="1">
        <f t="array" ref="V395">IF($I$2="Spa пакет",
(INDEX(GRID!$B$47:$DQ$57,MATCH(U$7,GRID!$A$47:$A$57,0),MATCH(1,($U$2=GRID!$B$31:$DQ$31)*(КАЛЕНДАРЬ!$AT20=GRID!$B$33:$DQ$33),0))*GRID!$B$67)+GRID!$B$68*2,
ROUNDUP((INDEX(GRID!$B$47:$DQ$57,MATCH(U$7,GRID!$A$47:$A$57,0),MATCH(1,($U$2=GRID!$B$31:$DQ$31)*(КАЛЕНДАРЬ!$AT20=GRID!$B$33:$DQ$33),0))*GRID!$B$67+GRID!$B$68*2)*(1-GRID!$B$69),0))</f>
        <v>44480</v>
      </c>
      <c r="W395" s="47" cm="1">
        <f t="array" ref="W395">IF($I$2="Spa пакет",
(INDEX(GRID!$B$34:$DQ$44,MATCH(W$7,GRID!$A$34:$A$44,0),MATCH(1,($U$2=GRID!$B$31:$DQ$31)*(КАЛЕНДАРЬ!$AT20=GRID!$B$33:$DQ$33),0))*GRID!$B$67)+GRID!$B$68,
ROUNDUP((INDEX(GRID!$B$34:$DQ$44,MATCH(W$7,GRID!$A$34:$A$44,0),MATCH(1,($U$2=GRID!$B$31:$DQ$31)*(КАЛЕНДАРЬ!$AT20=GRID!$B$33:$DQ$33),0))*GRID!$B$67+GRID!$B$68)*(1-GRID!$B$69),0))</f>
        <v>114600</v>
      </c>
      <c r="X395" s="47" cm="1">
        <f t="array" ref="X395">IF($I$2="Spa пакет",
(INDEX(GRID!$B$47:$DQ$57,MATCH(W$7,GRID!$A$47:$A$57,0),MATCH(1,($U$2=GRID!$B$31:$DQ$31)*(КАЛЕНДАРЬ!$AT20=GRID!$B$33:$DQ$33),0))*GRID!$B$67)+GRID!$B$68*2,
ROUNDUP((INDEX(GRID!$B$47:$DQ$57,MATCH(W$7,GRID!$A$47:$A$57,0),MATCH(1,($U$2=GRID!$B$31:$DQ$31)*(КАЛЕНДАРЬ!$AT20=GRID!$B$33:$DQ$33),0))*GRID!$B$67+GRID!$B$68*2)*(1-GRID!$B$69),0))</f>
        <v>118880</v>
      </c>
    </row>
    <row r="396" spans="1:24" ht="12" hidden="1" customHeight="1" x14ac:dyDescent="0.2">
      <c r="A396" s="117" t="s">
        <v>45</v>
      </c>
      <c r="B396" s="117">
        <v>18</v>
      </c>
      <c r="C396" s="47" cm="1">
        <f t="array" ref="C396">IF($I$2="Spa пакет",
(INDEX(GRID!$B$34:$DQ$44,MATCH(C$7,GRID!$A$34:$A$44,0),MATCH(1,($U$2=GRID!$B$31:$DQ$31)*(КАЛЕНДАРЬ!$AT21=GRID!$B$33:$DQ$33),0))*GRID!$B$67)+GRID!$B$68,
ROUNDUP((INDEX(GRID!$B$34:$DQ$44,MATCH(C$7,GRID!$A$34:$A$44,0),MATCH(1,($U$2=GRID!$B$31:$DQ$31)*(КАЛЕНДАРЬ!$AT21=GRID!$B$33:$DQ$33),0))*GRID!$B$67+GRID!$B$68)*(1-GRID!$B$69),0))</f>
        <v>19480</v>
      </c>
      <c r="D396" s="47" cm="1">
        <f t="array" ref="D396">IF($I$2="Spa пакет",
(INDEX(GRID!$B$47:$DQ$57,MATCH(C$7,GRID!$A$47:$A$57,0),MATCH(1,($U$2=GRID!$B$31:$DQ$31)*(КАЛЕНДАРЬ!$AT21=GRID!$B$33:$DQ$33),0))*GRID!$B$67)+GRID!$B$68*2,
ROUNDUP((INDEX(GRID!$B$47:$DQ$57,MATCH(C$7,GRID!$A$47:$A$57,0),MATCH(1,($U$2=GRID!$B$31:$DQ$31)*(КАЛЕНДАРЬ!$AT21=GRID!$B$33:$DQ$33),0))*GRID!$B$67+GRID!$B$68*2)*(1-GRID!$B$69),0))</f>
        <v>23760</v>
      </c>
      <c r="E396" s="47" cm="1">
        <f t="array" ref="E396">IF($I$2="Spa пакет",
(INDEX(GRID!$B$34:$DQ$44,MATCH(E$7,GRID!$A$34:$A$44,0),MATCH(1,($U$2=GRID!$B$31:$DQ$31)*(КАЛЕНДАРЬ!$AT21=GRID!$B$33:$DQ$33),0))*GRID!$B$67)+GRID!$B$68,
ROUNDUP((INDEX(GRID!$B$34:$DQ$44,MATCH(E$7,GRID!$A$34:$A$44,0),MATCH(1,($U$2=GRID!$B$31:$DQ$31)*(КАЛЕНДАРЬ!$AT21=GRID!$B$33:$DQ$33),0))*GRID!$B$67+GRID!$B$68)*(1-GRID!$B$69),0))</f>
        <v>20920</v>
      </c>
      <c r="F396" s="47" cm="1">
        <f t="array" ref="F396">IF($I$2="Spa пакет",
(INDEX(GRID!$B$47:$DQ$57,MATCH(E$7,GRID!$A$47:$A$57,0),MATCH(1,($U$2=GRID!$B$31:$DQ$31)*(КАЛЕНДАРЬ!$AT21=GRID!$B$33:$DQ$33),0))*GRID!$B$67)+GRID!$B$68*2,
ROUNDUP((INDEX(GRID!$B$47:$DQ$57,MATCH(E$7,GRID!$A$47:$A$57,0),MATCH(1,($U$2=GRID!$B$31:$DQ$31)*(КАЛЕНДАРЬ!$AT21=GRID!$B$33:$DQ$33),0))*GRID!$B$67+GRID!$B$68*2)*(1-GRID!$B$69),0))</f>
        <v>25200</v>
      </c>
      <c r="G396" s="47" cm="1">
        <f t="array" ref="G396">IF($I$2="Spa пакет",
(INDEX(GRID!$B$34:$DQ$44,MATCH(G$7,GRID!$A$34:$A$44,0),MATCH(1,($U$2=GRID!$B$31:$DQ$31)*(КАЛЕНДАРЬ!$AT21=GRID!$B$33:$DQ$33),0))*GRID!$B$67)+GRID!$B$68,
ROUNDUP((INDEX(GRID!$B$34:$DQ$44,MATCH(G$7,GRID!$A$34:$A$44,0),MATCH(1,($U$2=GRID!$B$31:$DQ$31)*(КАЛЕНДАРЬ!$AT21=GRID!$B$33:$DQ$33),0))*GRID!$B$67+GRID!$B$68)*(1-GRID!$B$69),0))</f>
        <v>21720</v>
      </c>
      <c r="H396" s="47" cm="1">
        <f t="array" ref="H396">IF($I$2="Spa пакет",
(INDEX(GRID!$B$47:$DQ$57,MATCH(G$7,GRID!$A$47:$A$57,0),MATCH(1,($U$2=GRID!$B$31:$DQ$31)*(КАЛЕНДАРЬ!$AT21=GRID!$B$33:$DQ$33),0))*GRID!$B$67)+GRID!$B$68*2,
ROUNDUP((INDEX(GRID!$B$47:$DQ$57,MATCH(G$7,GRID!$A$47:$A$57,0),MATCH(1,($U$2=GRID!$B$31:$DQ$31)*(КАЛЕНДАРЬ!$AT21=GRID!$B$33:$DQ$33),0))*GRID!$B$67+GRID!$B$68*2)*(1-GRID!$B$69),0))</f>
        <v>26000</v>
      </c>
      <c r="I396" s="47" cm="1">
        <f t="array" ref="I396">IF($I$2="Spa пакет",
(INDEX(GRID!$B$34:$DQ$44,MATCH(I$7,GRID!$A$34:$A$44,0),MATCH(1,($U$2=GRID!$B$31:$DQ$31)*(КАЛЕНДАРЬ!$AT21=GRID!$B$33:$DQ$33),0))*GRID!$B$67)+GRID!$B$68,
ROUNDUP((INDEX(GRID!$B$34:$DQ$44,MATCH(I$7,GRID!$A$34:$A$44,0),MATCH(1,($U$2=GRID!$B$31:$DQ$31)*(КАЛЕНДАРЬ!$AT21=GRID!$B$33:$DQ$33),0))*GRID!$B$67+GRID!$B$68)*(1-GRID!$B$69),0))</f>
        <v>23160</v>
      </c>
      <c r="J396" s="47" cm="1">
        <f t="array" ref="J396">IF($I$2="Spa пакет",
(INDEX(GRID!$B$47:$DQ$57,MATCH(I$7,GRID!$A$47:$A$57,0),MATCH(1,($U$2=GRID!$B$31:$DQ$31)*(КАЛЕНДАРЬ!$AT21=GRID!$B$33:$DQ$33),0))*GRID!$B$67)+GRID!$B$68*2,
ROUNDUP((INDEX(GRID!$B$47:$DQ$57,MATCH(I$7,GRID!$A$47:$A$57,0),MATCH(1,($U$2=GRID!$B$31:$DQ$31)*(КАЛЕНДАРЬ!$AT21=GRID!$B$33:$DQ$33),0))*GRID!$B$67+GRID!$B$68*2)*(1-GRID!$B$69),0))</f>
        <v>27440</v>
      </c>
      <c r="K396" s="47" cm="1">
        <f t="array" ref="K396">IF($I$2="Spa пакет",
(INDEX(GRID!$B$34:$DQ$44,MATCH(K$7,GRID!$A$34:$A$44,0),MATCH(1,($U$2=GRID!$B$31:$DQ$31)*(КАЛЕНДАРЬ!$AT21=GRID!$B$33:$DQ$33),0))*GRID!$B$67)+GRID!$B$68,
ROUNDUP((INDEX(GRID!$B$34:$DQ$44,MATCH(K$7,GRID!$A$34:$A$44,0),MATCH(1,($U$2=GRID!$B$31:$DQ$31)*(КАЛЕНДАРЬ!$AT21=GRID!$B$33:$DQ$33),0))*GRID!$B$67+GRID!$B$68)*(1-GRID!$B$69),0))</f>
        <v>23960</v>
      </c>
      <c r="L396" s="47" cm="1">
        <f t="array" ref="L396">IF($I$2="Spa пакет",
(INDEX(GRID!$B$47:$DQ$57,MATCH(K$7,GRID!$A$47:$A$57,0),MATCH(1,($U$2=GRID!$B$31:$DQ$31)*(КАЛЕНДАРЬ!$AT21=GRID!$B$33:$DQ$33),0))*GRID!$B$67)+GRID!$B$68*2,
ROUNDUP((INDEX(GRID!$B$47:$DQ$57,MATCH(K$7,GRID!$A$47:$A$57,0),MATCH(1,($U$2=GRID!$B$31:$DQ$31)*(КАЛЕНДАРЬ!$AT21=GRID!$B$33:$DQ$33),0))*GRID!$B$67+GRID!$B$68*2)*(1-GRID!$B$69),0))</f>
        <v>28240</v>
      </c>
      <c r="M396" s="47" cm="1">
        <f t="array" ref="M396">IF($I$2="Spa пакет",
(INDEX(GRID!$B$34:$DQ$44,MATCH(M$7,GRID!$A$34:$A$44,0),MATCH(1,($U$2=GRID!$B$31:$DQ$31)*(КАЛЕНДАРЬ!$AT21=GRID!$B$33:$DQ$33),0))*GRID!$B$67)+GRID!$B$68,
ROUNDUP((INDEX(GRID!$B$34:$DQ$44,MATCH(M$7,GRID!$A$34:$A$44,0),MATCH(1,($U$2=GRID!$B$31:$DQ$31)*(КАЛЕНДАРЬ!$AT21=GRID!$B$33:$DQ$33),0))*GRID!$B$67+GRID!$B$68)*(1-GRID!$B$69),0))</f>
        <v>25400</v>
      </c>
      <c r="N396" s="47" cm="1">
        <f t="array" ref="N396">IF($I$2="Spa пакет",
(INDEX(GRID!$B$47:$DQ$57,MATCH(M$7,GRID!$A$47:$A$57,0),MATCH(1,($U$2=GRID!$B$31:$DQ$31)*(КАЛЕНДАРЬ!$AT21=GRID!$B$33:$DQ$33),0))*GRID!$B$67)+GRID!$B$68*2,
ROUNDUP((INDEX(GRID!$B$47:$DQ$57,MATCH(M$7,GRID!$A$47:$A$57,0),MATCH(1,($U$2=GRID!$B$31:$DQ$31)*(КАЛЕНДАРЬ!$AT21=GRID!$B$33:$DQ$33),0))*GRID!$B$67+GRID!$B$68*2)*(1-GRID!$B$69),0))</f>
        <v>29680</v>
      </c>
      <c r="O396" s="47" cm="1">
        <f t="array" ref="O396">IF($I$2="Spa пакет",
(INDEX(GRID!$B$34:$DQ$44,MATCH(O$7,GRID!$A$34:$A$44,0),MATCH(1,($U$2=GRID!$B$31:$DQ$31)*(КАЛЕНДАРЬ!$AT21=GRID!$B$33:$DQ$33),0))*GRID!$B$67)+GRID!$B$68,
ROUNDUP((INDEX(GRID!$B$34:$DQ$44,MATCH(O$7,GRID!$A$34:$A$44,0),MATCH(1,($U$2=GRID!$B$31:$DQ$31)*(КАЛЕНДАРЬ!$AT21=GRID!$B$33:$DQ$33),0))*GRID!$B$67+GRID!$B$68)*(1-GRID!$B$69),0))</f>
        <v>31000</v>
      </c>
      <c r="P396" s="47" cm="1">
        <f t="array" ref="P396">IF($I$2="Spa пакет",
(INDEX(GRID!$B$47:$DQ$57,MATCH(O$7,GRID!$A$47:$A$57,0),MATCH(1,($U$2=GRID!$B$31:$DQ$31)*(КАЛЕНДАРЬ!$AT21=GRID!$B$33:$DQ$33),0))*GRID!$B$67)+GRID!$B$68*2,
ROUNDUP((INDEX(GRID!$B$47:$DQ$57,MATCH(O$7,GRID!$A$47:$A$57,0),MATCH(1,($U$2=GRID!$B$31:$DQ$31)*(КАЛЕНДАРЬ!$AT21=GRID!$B$33:$DQ$33),0))*GRID!$B$67+GRID!$B$68*2)*(1-GRID!$B$69),0))</f>
        <v>35280</v>
      </c>
      <c r="Q396" s="47" cm="1">
        <f t="array" ref="Q396">IF($I$2="Spa пакет",
(INDEX(GRID!$B$34:$DQ$44,MATCH(Q$7,GRID!$A$34:$A$44,0),MATCH(1,($U$2=GRID!$B$31:$DQ$31)*(КАЛЕНДАРЬ!$AT21=GRID!$B$33:$DQ$33),0))*GRID!$B$67)+GRID!$B$68,
ROUNDUP((INDEX(GRID!$B$34:$DQ$44,MATCH(Q$7,GRID!$A$34:$A$44,0),MATCH(1,($U$2=GRID!$B$31:$DQ$31)*(КАЛЕНДАРЬ!$AT21=GRID!$B$33:$DQ$33),0))*GRID!$B$67+GRID!$B$68)*(1-GRID!$B$69),0))</f>
        <v>32600</v>
      </c>
      <c r="R396" s="47" cm="1">
        <f t="array" ref="R396">IF($I$2="Spa пакет",
(INDEX(GRID!$B$47:$DQ$57,MATCH(Q$7,GRID!$A$47:$A$57,0),MATCH(1,($U$2=GRID!$B$31:$DQ$31)*(КАЛЕНДАРЬ!$AT21=GRID!$B$33:$DQ$33),0))*GRID!$B$67)+GRID!$B$68*2,
ROUNDUP((INDEX(GRID!$B$47:$DQ$57,MATCH(Q$7,GRID!$A$47:$A$57,0),MATCH(1,($U$2=GRID!$B$31:$DQ$31)*(КАЛЕНДАРЬ!$AT21=GRID!$B$33:$DQ$33),0))*GRID!$B$67+GRID!$B$68*2)*(1-GRID!$B$69),0))</f>
        <v>36880</v>
      </c>
      <c r="S396" s="47" cm="1">
        <f t="array" ref="S396">IF($I$2="Spa пакет",
(INDEX(GRID!$B$34:$DQ$44,MATCH(S$7,GRID!$A$34:$A$44,0),MATCH(1,($U$2=GRID!$B$31:$DQ$31)*(КАЛЕНДАРЬ!$AT21=GRID!$B$33:$DQ$33),0))*GRID!$B$67)+GRID!$B$68,
ROUNDUP((INDEX(GRID!$B$34:$DQ$44,MATCH(S$7,GRID!$A$34:$A$44,0),MATCH(1,($U$2=GRID!$B$31:$DQ$31)*(КАЛЕНДАРЬ!$AT21=GRID!$B$33:$DQ$33),0))*GRID!$B$67+GRID!$B$68)*(1-GRID!$B$69),0))</f>
        <v>35400</v>
      </c>
      <c r="T396" s="47" cm="1">
        <f t="array" ref="T396">IF($I$2="Spa пакет",
(INDEX(GRID!$B$47:$DQ$57,MATCH(S$7,GRID!$A$47:$A$57,0),MATCH(1,($U$2=GRID!$B$31:$DQ$31)*(КАЛЕНДАРЬ!$AT21=GRID!$B$33:$DQ$33),0))*GRID!$B$67)+GRID!$B$68*2,
ROUNDUP((INDEX(GRID!$B$47:$DQ$57,MATCH(S$7,GRID!$A$47:$A$57,0),MATCH(1,($U$2=GRID!$B$31:$DQ$31)*(КАЛЕНДАРЬ!$AT21=GRID!$B$33:$DQ$33),0))*GRID!$B$67+GRID!$B$68*2)*(1-GRID!$B$69),0))</f>
        <v>39680</v>
      </c>
      <c r="U396" s="47" cm="1">
        <f t="array" ref="U396">IF($I$2="Spa пакет",
(INDEX(GRID!$B$34:$DQ$44,MATCH(U$7,GRID!$A$34:$A$44,0),MATCH(1,($U$2=GRID!$B$31:$DQ$31)*(КАЛЕНДАРЬ!$AT21=GRID!$B$33:$DQ$33),0))*GRID!$B$67)+GRID!$B$68,
ROUNDUP((INDEX(GRID!$B$34:$DQ$44,MATCH(U$7,GRID!$A$34:$A$44,0),MATCH(1,($U$2=GRID!$B$31:$DQ$31)*(КАЛЕНДАРЬ!$AT21=GRID!$B$33:$DQ$33),0))*GRID!$B$67+GRID!$B$68)*(1-GRID!$B$69),0))</f>
        <v>40200</v>
      </c>
      <c r="V396" s="47" cm="1">
        <f t="array" ref="V396">IF($I$2="Spa пакет",
(INDEX(GRID!$B$47:$DQ$57,MATCH(U$7,GRID!$A$47:$A$57,0),MATCH(1,($U$2=GRID!$B$31:$DQ$31)*(КАЛЕНДАРЬ!$AT21=GRID!$B$33:$DQ$33),0))*GRID!$B$67)+GRID!$B$68*2,
ROUNDUP((INDEX(GRID!$B$47:$DQ$57,MATCH(U$7,GRID!$A$47:$A$57,0),MATCH(1,($U$2=GRID!$B$31:$DQ$31)*(КАЛЕНДАРЬ!$AT21=GRID!$B$33:$DQ$33),0))*GRID!$B$67+GRID!$B$68*2)*(1-GRID!$B$69),0))</f>
        <v>44480</v>
      </c>
      <c r="W396" s="47" cm="1">
        <f t="array" ref="W396">IF($I$2="Spa пакет",
(INDEX(GRID!$B$34:$DQ$44,MATCH(W$7,GRID!$A$34:$A$44,0),MATCH(1,($U$2=GRID!$B$31:$DQ$31)*(КАЛЕНДАРЬ!$AT21=GRID!$B$33:$DQ$33),0))*GRID!$B$67)+GRID!$B$68,
ROUNDUP((INDEX(GRID!$B$34:$DQ$44,MATCH(W$7,GRID!$A$34:$A$44,0),MATCH(1,($U$2=GRID!$B$31:$DQ$31)*(КАЛЕНДАРЬ!$AT21=GRID!$B$33:$DQ$33),0))*GRID!$B$67+GRID!$B$68)*(1-GRID!$B$69),0))</f>
        <v>114600</v>
      </c>
      <c r="X396" s="47" cm="1">
        <f t="array" ref="X396">IF($I$2="Spa пакет",
(INDEX(GRID!$B$47:$DQ$57,MATCH(W$7,GRID!$A$47:$A$57,0),MATCH(1,($U$2=GRID!$B$31:$DQ$31)*(КАЛЕНДАРЬ!$AT21=GRID!$B$33:$DQ$33),0))*GRID!$B$67)+GRID!$B$68*2,
ROUNDUP((INDEX(GRID!$B$47:$DQ$57,MATCH(W$7,GRID!$A$47:$A$57,0),MATCH(1,($U$2=GRID!$B$31:$DQ$31)*(КАЛЕНДАРЬ!$AT21=GRID!$B$33:$DQ$33),0))*GRID!$B$67+GRID!$B$68*2)*(1-GRID!$B$69),0))</f>
        <v>118880</v>
      </c>
    </row>
    <row r="397" spans="1:24" ht="12" hidden="1" customHeight="1" x14ac:dyDescent="0.2">
      <c r="A397" s="117" t="s">
        <v>46</v>
      </c>
      <c r="B397" s="117">
        <v>19</v>
      </c>
      <c r="C397" s="47" cm="1">
        <f t="array" ref="C397">IF($I$2="Spa пакет",
(INDEX(GRID!$B$34:$DQ$44,MATCH(C$7,GRID!$A$34:$A$44,0),MATCH(1,($U$2=GRID!$B$31:$DQ$31)*(КАЛЕНДАРЬ!$AT22=GRID!$B$33:$DQ$33),0))*GRID!$B$67)+GRID!$B$68,
ROUNDUP((INDEX(GRID!$B$34:$DQ$44,MATCH(C$7,GRID!$A$34:$A$44,0),MATCH(1,($U$2=GRID!$B$31:$DQ$31)*(КАЛЕНДАРЬ!$AT22=GRID!$B$33:$DQ$33),0))*GRID!$B$67+GRID!$B$68)*(1-GRID!$B$69),0))</f>
        <v>17560</v>
      </c>
      <c r="D397" s="47" cm="1">
        <f t="array" ref="D397">IF($I$2="Spa пакет",
(INDEX(GRID!$B$47:$DQ$57,MATCH(C$7,GRID!$A$47:$A$57,0),MATCH(1,($U$2=GRID!$B$31:$DQ$31)*(КАЛЕНДАРЬ!$AT22=GRID!$B$33:$DQ$33),0))*GRID!$B$67)+GRID!$B$68*2,
ROUNDUP((INDEX(GRID!$B$47:$DQ$57,MATCH(C$7,GRID!$A$47:$A$57,0),MATCH(1,($U$2=GRID!$B$31:$DQ$31)*(КАЛЕНДАРЬ!$AT22=GRID!$B$33:$DQ$33),0))*GRID!$B$67+GRID!$B$68*2)*(1-GRID!$B$69),0))</f>
        <v>21840</v>
      </c>
      <c r="E397" s="47" cm="1">
        <f t="array" ref="E397">IF($I$2="Spa пакет",
(INDEX(GRID!$B$34:$DQ$44,MATCH(E$7,GRID!$A$34:$A$44,0),MATCH(1,($U$2=GRID!$B$31:$DQ$31)*(КАЛЕНДАРЬ!$AT22=GRID!$B$33:$DQ$33),0))*GRID!$B$67)+GRID!$B$68,
ROUNDUP((INDEX(GRID!$B$34:$DQ$44,MATCH(E$7,GRID!$A$34:$A$44,0),MATCH(1,($U$2=GRID!$B$31:$DQ$31)*(КАЛЕНДАРЬ!$AT22=GRID!$B$33:$DQ$33),0))*GRID!$B$67+GRID!$B$68)*(1-GRID!$B$69),0))</f>
        <v>19000</v>
      </c>
      <c r="F397" s="47" cm="1">
        <f t="array" ref="F397">IF($I$2="Spa пакет",
(INDEX(GRID!$B$47:$DQ$57,MATCH(E$7,GRID!$A$47:$A$57,0),MATCH(1,($U$2=GRID!$B$31:$DQ$31)*(КАЛЕНДАРЬ!$AT22=GRID!$B$33:$DQ$33),0))*GRID!$B$67)+GRID!$B$68*2,
ROUNDUP((INDEX(GRID!$B$47:$DQ$57,MATCH(E$7,GRID!$A$47:$A$57,0),MATCH(1,($U$2=GRID!$B$31:$DQ$31)*(КАЛЕНДАРЬ!$AT22=GRID!$B$33:$DQ$33),0))*GRID!$B$67+GRID!$B$68*2)*(1-GRID!$B$69),0))</f>
        <v>23280</v>
      </c>
      <c r="G397" s="47" cm="1">
        <f t="array" ref="G397">IF($I$2="Spa пакет",
(INDEX(GRID!$B$34:$DQ$44,MATCH(G$7,GRID!$A$34:$A$44,0),MATCH(1,($U$2=GRID!$B$31:$DQ$31)*(КАЛЕНДАРЬ!$AT22=GRID!$B$33:$DQ$33),0))*GRID!$B$67)+GRID!$B$68,
ROUNDUP((INDEX(GRID!$B$34:$DQ$44,MATCH(G$7,GRID!$A$34:$A$44,0),MATCH(1,($U$2=GRID!$B$31:$DQ$31)*(КАЛЕНДАРЬ!$AT22=GRID!$B$33:$DQ$33),0))*GRID!$B$67+GRID!$B$68)*(1-GRID!$B$69),0))</f>
        <v>19800</v>
      </c>
      <c r="H397" s="47" cm="1">
        <f t="array" ref="H397">IF($I$2="Spa пакет",
(INDEX(GRID!$B$47:$DQ$57,MATCH(G$7,GRID!$A$47:$A$57,0),MATCH(1,($U$2=GRID!$B$31:$DQ$31)*(КАЛЕНДАРЬ!$AT22=GRID!$B$33:$DQ$33),0))*GRID!$B$67)+GRID!$B$68*2,
ROUNDUP((INDEX(GRID!$B$47:$DQ$57,MATCH(G$7,GRID!$A$47:$A$57,0),MATCH(1,($U$2=GRID!$B$31:$DQ$31)*(КАЛЕНДАРЬ!$AT22=GRID!$B$33:$DQ$33),0))*GRID!$B$67+GRID!$B$68*2)*(1-GRID!$B$69),0))</f>
        <v>24080</v>
      </c>
      <c r="I397" s="47" cm="1">
        <f t="array" ref="I397">IF($I$2="Spa пакет",
(INDEX(GRID!$B$34:$DQ$44,MATCH(I$7,GRID!$A$34:$A$44,0),MATCH(1,($U$2=GRID!$B$31:$DQ$31)*(КАЛЕНДАРЬ!$AT22=GRID!$B$33:$DQ$33),0))*GRID!$B$67)+GRID!$B$68,
ROUNDUP((INDEX(GRID!$B$34:$DQ$44,MATCH(I$7,GRID!$A$34:$A$44,0),MATCH(1,($U$2=GRID!$B$31:$DQ$31)*(КАЛЕНДАРЬ!$AT22=GRID!$B$33:$DQ$33),0))*GRID!$B$67+GRID!$B$68)*(1-GRID!$B$69),0))</f>
        <v>21240</v>
      </c>
      <c r="J397" s="47" cm="1">
        <f t="array" ref="J397">IF($I$2="Spa пакет",
(INDEX(GRID!$B$47:$DQ$57,MATCH(I$7,GRID!$A$47:$A$57,0),MATCH(1,($U$2=GRID!$B$31:$DQ$31)*(КАЛЕНДАРЬ!$AT22=GRID!$B$33:$DQ$33),0))*GRID!$B$67)+GRID!$B$68*2,
ROUNDUP((INDEX(GRID!$B$47:$DQ$57,MATCH(I$7,GRID!$A$47:$A$57,0),MATCH(1,($U$2=GRID!$B$31:$DQ$31)*(КАЛЕНДАРЬ!$AT22=GRID!$B$33:$DQ$33),0))*GRID!$B$67+GRID!$B$68*2)*(1-GRID!$B$69),0))</f>
        <v>25520</v>
      </c>
      <c r="K397" s="47" cm="1">
        <f t="array" ref="K397">IF($I$2="Spa пакет",
(INDEX(GRID!$B$34:$DQ$44,MATCH(K$7,GRID!$A$34:$A$44,0),MATCH(1,($U$2=GRID!$B$31:$DQ$31)*(КАЛЕНДАРЬ!$AT22=GRID!$B$33:$DQ$33),0))*GRID!$B$67)+GRID!$B$68,
ROUNDUP((INDEX(GRID!$B$34:$DQ$44,MATCH(K$7,GRID!$A$34:$A$44,0),MATCH(1,($U$2=GRID!$B$31:$DQ$31)*(КАЛЕНДАРЬ!$AT22=GRID!$B$33:$DQ$33),0))*GRID!$B$67+GRID!$B$68)*(1-GRID!$B$69),0))</f>
        <v>22040</v>
      </c>
      <c r="L397" s="47" cm="1">
        <f t="array" ref="L397">IF($I$2="Spa пакет",
(INDEX(GRID!$B$47:$DQ$57,MATCH(K$7,GRID!$A$47:$A$57,0),MATCH(1,($U$2=GRID!$B$31:$DQ$31)*(КАЛЕНДАРЬ!$AT22=GRID!$B$33:$DQ$33),0))*GRID!$B$67)+GRID!$B$68*2,
ROUNDUP((INDEX(GRID!$B$47:$DQ$57,MATCH(K$7,GRID!$A$47:$A$57,0),MATCH(1,($U$2=GRID!$B$31:$DQ$31)*(КАЛЕНДАРЬ!$AT22=GRID!$B$33:$DQ$33),0))*GRID!$B$67+GRID!$B$68*2)*(1-GRID!$B$69),0))</f>
        <v>26320</v>
      </c>
      <c r="M397" s="47" cm="1">
        <f t="array" ref="M397">IF($I$2="Spa пакет",
(INDEX(GRID!$B$34:$DQ$44,MATCH(M$7,GRID!$A$34:$A$44,0),MATCH(1,($U$2=GRID!$B$31:$DQ$31)*(КАЛЕНДАРЬ!$AT22=GRID!$B$33:$DQ$33),0))*GRID!$B$67)+GRID!$B$68,
ROUNDUP((INDEX(GRID!$B$34:$DQ$44,MATCH(M$7,GRID!$A$34:$A$44,0),MATCH(1,($U$2=GRID!$B$31:$DQ$31)*(КАЛЕНДАРЬ!$AT22=GRID!$B$33:$DQ$33),0))*GRID!$B$67+GRID!$B$68)*(1-GRID!$B$69),0))</f>
        <v>23480</v>
      </c>
      <c r="N397" s="47" cm="1">
        <f t="array" ref="N397">IF($I$2="Spa пакет",
(INDEX(GRID!$B$47:$DQ$57,MATCH(M$7,GRID!$A$47:$A$57,0),MATCH(1,($U$2=GRID!$B$31:$DQ$31)*(КАЛЕНДАРЬ!$AT22=GRID!$B$33:$DQ$33),0))*GRID!$B$67)+GRID!$B$68*2,
ROUNDUP((INDEX(GRID!$B$47:$DQ$57,MATCH(M$7,GRID!$A$47:$A$57,0),MATCH(1,($U$2=GRID!$B$31:$DQ$31)*(КАЛЕНДАРЬ!$AT22=GRID!$B$33:$DQ$33),0))*GRID!$B$67+GRID!$B$68*2)*(1-GRID!$B$69),0))</f>
        <v>27760</v>
      </c>
      <c r="O397" s="47" cm="1">
        <f t="array" ref="O397">IF($I$2="Spa пакет",
(INDEX(GRID!$B$34:$DQ$44,MATCH(O$7,GRID!$A$34:$A$44,0),MATCH(1,($U$2=GRID!$B$31:$DQ$31)*(КАЛЕНДАРЬ!$AT22=GRID!$B$33:$DQ$33),0))*GRID!$B$67)+GRID!$B$68,
ROUNDUP((INDEX(GRID!$B$34:$DQ$44,MATCH(O$7,GRID!$A$34:$A$44,0),MATCH(1,($U$2=GRID!$B$31:$DQ$31)*(КАЛЕНДАРЬ!$AT22=GRID!$B$33:$DQ$33),0))*GRID!$B$67+GRID!$B$68)*(1-GRID!$B$69),0))</f>
        <v>28920</v>
      </c>
      <c r="P397" s="47" cm="1">
        <f t="array" ref="P397">IF($I$2="Spa пакет",
(INDEX(GRID!$B$47:$DQ$57,MATCH(O$7,GRID!$A$47:$A$57,0),MATCH(1,($U$2=GRID!$B$31:$DQ$31)*(КАЛЕНДАРЬ!$AT22=GRID!$B$33:$DQ$33),0))*GRID!$B$67)+GRID!$B$68*2,
ROUNDUP((INDEX(GRID!$B$47:$DQ$57,MATCH(O$7,GRID!$A$47:$A$57,0),MATCH(1,($U$2=GRID!$B$31:$DQ$31)*(КАЛЕНДАРЬ!$AT22=GRID!$B$33:$DQ$33),0))*GRID!$B$67+GRID!$B$68*2)*(1-GRID!$B$69),0))</f>
        <v>33200</v>
      </c>
      <c r="Q397" s="47" cm="1">
        <f t="array" ref="Q397">IF($I$2="Spa пакет",
(INDEX(GRID!$B$34:$DQ$44,MATCH(Q$7,GRID!$A$34:$A$44,0),MATCH(1,($U$2=GRID!$B$31:$DQ$31)*(КАЛЕНДАРЬ!$AT22=GRID!$B$33:$DQ$33),0))*GRID!$B$67)+GRID!$B$68,
ROUNDUP((INDEX(GRID!$B$34:$DQ$44,MATCH(Q$7,GRID!$A$34:$A$44,0),MATCH(1,($U$2=GRID!$B$31:$DQ$31)*(КАЛЕНДАРЬ!$AT22=GRID!$B$33:$DQ$33),0))*GRID!$B$67+GRID!$B$68)*(1-GRID!$B$69),0))</f>
        <v>30520</v>
      </c>
      <c r="R397" s="47" cm="1">
        <f t="array" ref="R397">IF($I$2="Spa пакет",
(INDEX(GRID!$B$47:$DQ$57,MATCH(Q$7,GRID!$A$47:$A$57,0),MATCH(1,($U$2=GRID!$B$31:$DQ$31)*(КАЛЕНДАРЬ!$AT22=GRID!$B$33:$DQ$33),0))*GRID!$B$67)+GRID!$B$68*2,
ROUNDUP((INDEX(GRID!$B$47:$DQ$57,MATCH(Q$7,GRID!$A$47:$A$57,0),MATCH(1,($U$2=GRID!$B$31:$DQ$31)*(КАЛЕНДАРЬ!$AT22=GRID!$B$33:$DQ$33),0))*GRID!$B$67+GRID!$B$68*2)*(1-GRID!$B$69),0))</f>
        <v>34800</v>
      </c>
      <c r="S397" s="47" cm="1">
        <f t="array" ref="S397">IF($I$2="Spa пакет",
(INDEX(GRID!$B$34:$DQ$44,MATCH(S$7,GRID!$A$34:$A$44,0),MATCH(1,($U$2=GRID!$B$31:$DQ$31)*(КАЛЕНДАРЬ!$AT22=GRID!$B$33:$DQ$33),0))*GRID!$B$67)+GRID!$B$68,
ROUNDUP((INDEX(GRID!$B$34:$DQ$44,MATCH(S$7,GRID!$A$34:$A$44,0),MATCH(1,($U$2=GRID!$B$31:$DQ$31)*(КАЛЕНДАРЬ!$AT22=GRID!$B$33:$DQ$33),0))*GRID!$B$67+GRID!$B$68)*(1-GRID!$B$69),0))</f>
        <v>33240</v>
      </c>
      <c r="T397" s="47" cm="1">
        <f t="array" ref="T397">IF($I$2="Spa пакет",
(INDEX(GRID!$B$47:$DQ$57,MATCH(S$7,GRID!$A$47:$A$57,0),MATCH(1,($U$2=GRID!$B$31:$DQ$31)*(КАЛЕНДАРЬ!$AT22=GRID!$B$33:$DQ$33),0))*GRID!$B$67)+GRID!$B$68*2,
ROUNDUP((INDEX(GRID!$B$47:$DQ$57,MATCH(S$7,GRID!$A$47:$A$57,0),MATCH(1,($U$2=GRID!$B$31:$DQ$31)*(КАЛЕНДАРЬ!$AT22=GRID!$B$33:$DQ$33),0))*GRID!$B$67+GRID!$B$68*2)*(1-GRID!$B$69),0))</f>
        <v>37520</v>
      </c>
      <c r="U397" s="47" cm="1">
        <f t="array" ref="U397">IF($I$2="Spa пакет",
(INDEX(GRID!$B$34:$DQ$44,MATCH(U$7,GRID!$A$34:$A$44,0),MATCH(1,($U$2=GRID!$B$31:$DQ$31)*(КАЛЕНДАРЬ!$AT22=GRID!$B$33:$DQ$33),0))*GRID!$B$67)+GRID!$B$68,
ROUNDUP((INDEX(GRID!$B$34:$DQ$44,MATCH(U$7,GRID!$A$34:$A$44,0),MATCH(1,($U$2=GRID!$B$31:$DQ$31)*(КАЛЕНДАРЬ!$AT22=GRID!$B$33:$DQ$33),0))*GRID!$B$67+GRID!$B$68)*(1-GRID!$B$69),0))</f>
        <v>37880</v>
      </c>
      <c r="V397" s="47" cm="1">
        <f t="array" ref="V397">IF($I$2="Spa пакет",
(INDEX(GRID!$B$47:$DQ$57,MATCH(U$7,GRID!$A$47:$A$57,0),MATCH(1,($U$2=GRID!$B$31:$DQ$31)*(КАЛЕНДАРЬ!$AT22=GRID!$B$33:$DQ$33),0))*GRID!$B$67)+GRID!$B$68*2,
ROUNDUP((INDEX(GRID!$B$47:$DQ$57,MATCH(U$7,GRID!$A$47:$A$57,0),MATCH(1,($U$2=GRID!$B$31:$DQ$31)*(КАЛЕНДАРЬ!$AT22=GRID!$B$33:$DQ$33),0))*GRID!$B$67+GRID!$B$68*2)*(1-GRID!$B$69),0))</f>
        <v>42160</v>
      </c>
      <c r="W397" s="47" cm="1">
        <f t="array" ref="W397">IF($I$2="Spa пакет",
(INDEX(GRID!$B$34:$DQ$44,MATCH(W$7,GRID!$A$34:$A$44,0),MATCH(1,($U$2=GRID!$B$31:$DQ$31)*(КАЛЕНДАРЬ!$AT22=GRID!$B$33:$DQ$33),0))*GRID!$B$67)+GRID!$B$68,
ROUNDUP((INDEX(GRID!$B$34:$DQ$44,MATCH(W$7,GRID!$A$34:$A$44,0),MATCH(1,($U$2=GRID!$B$31:$DQ$31)*(КАЛЕНДАРЬ!$AT22=GRID!$B$33:$DQ$33),0))*GRID!$B$67+GRID!$B$68)*(1-GRID!$B$69),0))</f>
        <v>104760</v>
      </c>
      <c r="X397" s="47" cm="1">
        <f t="array" ref="X397">IF($I$2="Spa пакет",
(INDEX(GRID!$B$47:$DQ$57,MATCH(W$7,GRID!$A$47:$A$57,0),MATCH(1,($U$2=GRID!$B$31:$DQ$31)*(КАЛЕНДАРЬ!$AT22=GRID!$B$33:$DQ$33),0))*GRID!$B$67)+GRID!$B$68*2,
ROUNDUP((INDEX(GRID!$B$47:$DQ$57,MATCH(W$7,GRID!$A$47:$A$57,0),MATCH(1,($U$2=GRID!$B$31:$DQ$31)*(КАЛЕНДАРЬ!$AT22=GRID!$B$33:$DQ$33),0))*GRID!$B$67+GRID!$B$68*2)*(1-GRID!$B$69),0))</f>
        <v>109040</v>
      </c>
    </row>
    <row r="398" spans="1:24" ht="12" hidden="1" customHeight="1" x14ac:dyDescent="0.2">
      <c r="A398" s="117" t="s">
        <v>47</v>
      </c>
      <c r="B398" s="117">
        <v>20</v>
      </c>
      <c r="C398" s="47" cm="1">
        <f t="array" ref="C398">IF($I$2="Spa пакет",
(INDEX(GRID!$B$34:$DQ$44,MATCH(C$7,GRID!$A$34:$A$44,0),MATCH(1,($U$2=GRID!$B$31:$DQ$31)*(КАЛЕНДАРЬ!$AT23=GRID!$B$33:$DQ$33),0))*GRID!$B$67)+GRID!$B$68,
ROUNDUP((INDEX(GRID!$B$34:$DQ$44,MATCH(C$7,GRID!$A$34:$A$44,0),MATCH(1,($U$2=GRID!$B$31:$DQ$31)*(КАЛЕНДАРЬ!$AT23=GRID!$B$33:$DQ$33),0))*GRID!$B$67+GRID!$B$68)*(1-GRID!$B$69),0))</f>
        <v>18520</v>
      </c>
      <c r="D398" s="47" cm="1">
        <f t="array" ref="D398">IF($I$2="Spa пакет",
(INDEX(GRID!$B$47:$DQ$57,MATCH(C$7,GRID!$A$47:$A$57,0),MATCH(1,($U$2=GRID!$B$31:$DQ$31)*(КАЛЕНДАРЬ!$AT23=GRID!$B$33:$DQ$33),0))*GRID!$B$67)+GRID!$B$68*2,
ROUNDUP((INDEX(GRID!$B$47:$DQ$57,MATCH(C$7,GRID!$A$47:$A$57,0),MATCH(1,($U$2=GRID!$B$31:$DQ$31)*(КАЛЕНДАРЬ!$AT23=GRID!$B$33:$DQ$33),0))*GRID!$B$67+GRID!$B$68*2)*(1-GRID!$B$69),0))</f>
        <v>22800</v>
      </c>
      <c r="E398" s="47" cm="1">
        <f t="array" ref="E398">IF($I$2="Spa пакет",
(INDEX(GRID!$B$34:$DQ$44,MATCH(E$7,GRID!$A$34:$A$44,0),MATCH(1,($U$2=GRID!$B$31:$DQ$31)*(КАЛЕНДАРЬ!$AT23=GRID!$B$33:$DQ$33),0))*GRID!$B$67)+GRID!$B$68,
ROUNDUP((INDEX(GRID!$B$34:$DQ$44,MATCH(E$7,GRID!$A$34:$A$44,0),MATCH(1,($U$2=GRID!$B$31:$DQ$31)*(КАЛЕНДАРЬ!$AT23=GRID!$B$33:$DQ$33),0))*GRID!$B$67+GRID!$B$68)*(1-GRID!$B$69),0))</f>
        <v>19960</v>
      </c>
      <c r="F398" s="47" cm="1">
        <f t="array" ref="F398">IF($I$2="Spa пакет",
(INDEX(GRID!$B$47:$DQ$57,MATCH(E$7,GRID!$A$47:$A$57,0),MATCH(1,($U$2=GRID!$B$31:$DQ$31)*(КАЛЕНДАРЬ!$AT23=GRID!$B$33:$DQ$33),0))*GRID!$B$67)+GRID!$B$68*2,
ROUNDUP((INDEX(GRID!$B$47:$DQ$57,MATCH(E$7,GRID!$A$47:$A$57,0),MATCH(1,($U$2=GRID!$B$31:$DQ$31)*(КАЛЕНДАРЬ!$AT23=GRID!$B$33:$DQ$33),0))*GRID!$B$67+GRID!$B$68*2)*(1-GRID!$B$69),0))</f>
        <v>24240</v>
      </c>
      <c r="G398" s="47" cm="1">
        <f t="array" ref="G398">IF($I$2="Spa пакет",
(INDEX(GRID!$B$34:$DQ$44,MATCH(G$7,GRID!$A$34:$A$44,0),MATCH(1,($U$2=GRID!$B$31:$DQ$31)*(КАЛЕНДАРЬ!$AT23=GRID!$B$33:$DQ$33),0))*GRID!$B$67)+GRID!$B$68,
ROUNDUP((INDEX(GRID!$B$34:$DQ$44,MATCH(G$7,GRID!$A$34:$A$44,0),MATCH(1,($U$2=GRID!$B$31:$DQ$31)*(КАЛЕНДАРЬ!$AT23=GRID!$B$33:$DQ$33),0))*GRID!$B$67+GRID!$B$68)*(1-GRID!$B$69),0))</f>
        <v>20760</v>
      </c>
      <c r="H398" s="47" cm="1">
        <f t="array" ref="H398">IF($I$2="Spa пакет",
(INDEX(GRID!$B$47:$DQ$57,MATCH(G$7,GRID!$A$47:$A$57,0),MATCH(1,($U$2=GRID!$B$31:$DQ$31)*(КАЛЕНДАРЬ!$AT23=GRID!$B$33:$DQ$33),0))*GRID!$B$67)+GRID!$B$68*2,
ROUNDUP((INDEX(GRID!$B$47:$DQ$57,MATCH(G$7,GRID!$A$47:$A$57,0),MATCH(1,($U$2=GRID!$B$31:$DQ$31)*(КАЛЕНДАРЬ!$AT23=GRID!$B$33:$DQ$33),0))*GRID!$B$67+GRID!$B$68*2)*(1-GRID!$B$69),0))</f>
        <v>25040</v>
      </c>
      <c r="I398" s="47" cm="1">
        <f t="array" ref="I398">IF($I$2="Spa пакет",
(INDEX(GRID!$B$34:$DQ$44,MATCH(I$7,GRID!$A$34:$A$44,0),MATCH(1,($U$2=GRID!$B$31:$DQ$31)*(КАЛЕНДАРЬ!$AT23=GRID!$B$33:$DQ$33),0))*GRID!$B$67)+GRID!$B$68,
ROUNDUP((INDEX(GRID!$B$34:$DQ$44,MATCH(I$7,GRID!$A$34:$A$44,0),MATCH(1,($U$2=GRID!$B$31:$DQ$31)*(КАЛЕНДАРЬ!$AT23=GRID!$B$33:$DQ$33),0))*GRID!$B$67+GRID!$B$68)*(1-GRID!$B$69),0))</f>
        <v>22200</v>
      </c>
      <c r="J398" s="47" cm="1">
        <f t="array" ref="J398">IF($I$2="Spa пакет",
(INDEX(GRID!$B$47:$DQ$57,MATCH(I$7,GRID!$A$47:$A$57,0),MATCH(1,($U$2=GRID!$B$31:$DQ$31)*(КАЛЕНДАРЬ!$AT23=GRID!$B$33:$DQ$33),0))*GRID!$B$67)+GRID!$B$68*2,
ROUNDUP((INDEX(GRID!$B$47:$DQ$57,MATCH(I$7,GRID!$A$47:$A$57,0),MATCH(1,($U$2=GRID!$B$31:$DQ$31)*(КАЛЕНДАРЬ!$AT23=GRID!$B$33:$DQ$33),0))*GRID!$B$67+GRID!$B$68*2)*(1-GRID!$B$69),0))</f>
        <v>26480</v>
      </c>
      <c r="K398" s="47" cm="1">
        <f t="array" ref="K398">IF($I$2="Spa пакет",
(INDEX(GRID!$B$34:$DQ$44,MATCH(K$7,GRID!$A$34:$A$44,0),MATCH(1,($U$2=GRID!$B$31:$DQ$31)*(КАЛЕНДАРЬ!$AT23=GRID!$B$33:$DQ$33),0))*GRID!$B$67)+GRID!$B$68,
ROUNDUP((INDEX(GRID!$B$34:$DQ$44,MATCH(K$7,GRID!$A$34:$A$44,0),MATCH(1,($U$2=GRID!$B$31:$DQ$31)*(КАЛЕНДАРЬ!$AT23=GRID!$B$33:$DQ$33),0))*GRID!$B$67+GRID!$B$68)*(1-GRID!$B$69),0))</f>
        <v>23000</v>
      </c>
      <c r="L398" s="47" cm="1">
        <f t="array" ref="L398">IF($I$2="Spa пакет",
(INDEX(GRID!$B$47:$DQ$57,MATCH(K$7,GRID!$A$47:$A$57,0),MATCH(1,($U$2=GRID!$B$31:$DQ$31)*(КАЛЕНДАРЬ!$AT23=GRID!$B$33:$DQ$33),0))*GRID!$B$67)+GRID!$B$68*2,
ROUNDUP((INDEX(GRID!$B$47:$DQ$57,MATCH(K$7,GRID!$A$47:$A$57,0),MATCH(1,($U$2=GRID!$B$31:$DQ$31)*(КАЛЕНДАРЬ!$AT23=GRID!$B$33:$DQ$33),0))*GRID!$B$67+GRID!$B$68*2)*(1-GRID!$B$69),0))</f>
        <v>27280</v>
      </c>
      <c r="M398" s="47" cm="1">
        <f t="array" ref="M398">IF($I$2="Spa пакет",
(INDEX(GRID!$B$34:$DQ$44,MATCH(M$7,GRID!$A$34:$A$44,0),MATCH(1,($U$2=GRID!$B$31:$DQ$31)*(КАЛЕНДАРЬ!$AT23=GRID!$B$33:$DQ$33),0))*GRID!$B$67)+GRID!$B$68,
ROUNDUP((INDEX(GRID!$B$34:$DQ$44,MATCH(M$7,GRID!$A$34:$A$44,0),MATCH(1,($U$2=GRID!$B$31:$DQ$31)*(КАЛЕНДАРЬ!$AT23=GRID!$B$33:$DQ$33),0))*GRID!$B$67+GRID!$B$68)*(1-GRID!$B$69),0))</f>
        <v>24440</v>
      </c>
      <c r="N398" s="47" cm="1">
        <f t="array" ref="N398">IF($I$2="Spa пакет",
(INDEX(GRID!$B$47:$DQ$57,MATCH(M$7,GRID!$A$47:$A$57,0),MATCH(1,($U$2=GRID!$B$31:$DQ$31)*(КАЛЕНДАРЬ!$AT23=GRID!$B$33:$DQ$33),0))*GRID!$B$67)+GRID!$B$68*2,
ROUNDUP((INDEX(GRID!$B$47:$DQ$57,MATCH(M$7,GRID!$A$47:$A$57,0),MATCH(1,($U$2=GRID!$B$31:$DQ$31)*(КАЛЕНДАРЬ!$AT23=GRID!$B$33:$DQ$33),0))*GRID!$B$67+GRID!$B$68*2)*(1-GRID!$B$69),0))</f>
        <v>28720</v>
      </c>
      <c r="O398" s="47" cm="1">
        <f t="array" ref="O398">IF($I$2="Spa пакет",
(INDEX(GRID!$B$34:$DQ$44,MATCH(O$7,GRID!$A$34:$A$44,0),MATCH(1,($U$2=GRID!$B$31:$DQ$31)*(КАЛЕНДАРЬ!$AT23=GRID!$B$33:$DQ$33),0))*GRID!$B$67)+GRID!$B$68,
ROUNDUP((INDEX(GRID!$B$34:$DQ$44,MATCH(O$7,GRID!$A$34:$A$44,0),MATCH(1,($U$2=GRID!$B$31:$DQ$31)*(КАЛЕНДАРЬ!$AT23=GRID!$B$33:$DQ$33),0))*GRID!$B$67+GRID!$B$68)*(1-GRID!$B$69),0))</f>
        <v>29960</v>
      </c>
      <c r="P398" s="47" cm="1">
        <f t="array" ref="P398">IF($I$2="Spa пакет",
(INDEX(GRID!$B$47:$DQ$57,MATCH(O$7,GRID!$A$47:$A$57,0),MATCH(1,($U$2=GRID!$B$31:$DQ$31)*(КАЛЕНДАРЬ!$AT23=GRID!$B$33:$DQ$33),0))*GRID!$B$67)+GRID!$B$68*2,
ROUNDUP((INDEX(GRID!$B$47:$DQ$57,MATCH(O$7,GRID!$A$47:$A$57,0),MATCH(1,($U$2=GRID!$B$31:$DQ$31)*(КАЛЕНДАРЬ!$AT23=GRID!$B$33:$DQ$33),0))*GRID!$B$67+GRID!$B$68*2)*(1-GRID!$B$69),0))</f>
        <v>34240</v>
      </c>
      <c r="Q398" s="47" cm="1">
        <f t="array" ref="Q398">IF($I$2="Spa пакет",
(INDEX(GRID!$B$34:$DQ$44,MATCH(Q$7,GRID!$A$34:$A$44,0),MATCH(1,($U$2=GRID!$B$31:$DQ$31)*(КАЛЕНДАРЬ!$AT23=GRID!$B$33:$DQ$33),0))*GRID!$B$67)+GRID!$B$68,
ROUNDUP((INDEX(GRID!$B$34:$DQ$44,MATCH(Q$7,GRID!$A$34:$A$44,0),MATCH(1,($U$2=GRID!$B$31:$DQ$31)*(КАЛЕНДАРЬ!$AT23=GRID!$B$33:$DQ$33),0))*GRID!$B$67+GRID!$B$68)*(1-GRID!$B$69),0))</f>
        <v>31560</v>
      </c>
      <c r="R398" s="47" cm="1">
        <f t="array" ref="R398">IF($I$2="Spa пакет",
(INDEX(GRID!$B$47:$DQ$57,MATCH(Q$7,GRID!$A$47:$A$57,0),MATCH(1,($U$2=GRID!$B$31:$DQ$31)*(КАЛЕНДАРЬ!$AT23=GRID!$B$33:$DQ$33),0))*GRID!$B$67)+GRID!$B$68*2,
ROUNDUP((INDEX(GRID!$B$47:$DQ$57,MATCH(Q$7,GRID!$A$47:$A$57,0),MATCH(1,($U$2=GRID!$B$31:$DQ$31)*(КАЛЕНДАРЬ!$AT23=GRID!$B$33:$DQ$33),0))*GRID!$B$67+GRID!$B$68*2)*(1-GRID!$B$69),0))</f>
        <v>35840</v>
      </c>
      <c r="S398" s="47" cm="1">
        <f t="array" ref="S398">IF($I$2="Spa пакет",
(INDEX(GRID!$B$34:$DQ$44,MATCH(S$7,GRID!$A$34:$A$44,0),MATCH(1,($U$2=GRID!$B$31:$DQ$31)*(КАЛЕНДАРЬ!$AT23=GRID!$B$33:$DQ$33),0))*GRID!$B$67)+GRID!$B$68,
ROUNDUP((INDEX(GRID!$B$34:$DQ$44,MATCH(S$7,GRID!$A$34:$A$44,0),MATCH(1,($U$2=GRID!$B$31:$DQ$31)*(КАЛЕНДАРЬ!$AT23=GRID!$B$33:$DQ$33),0))*GRID!$B$67+GRID!$B$68)*(1-GRID!$B$69),0))</f>
        <v>34360</v>
      </c>
      <c r="T398" s="47" cm="1">
        <f t="array" ref="T398">IF($I$2="Spa пакет",
(INDEX(GRID!$B$47:$DQ$57,MATCH(S$7,GRID!$A$47:$A$57,0),MATCH(1,($U$2=GRID!$B$31:$DQ$31)*(КАЛЕНДАРЬ!$AT23=GRID!$B$33:$DQ$33),0))*GRID!$B$67)+GRID!$B$68*2,
ROUNDUP((INDEX(GRID!$B$47:$DQ$57,MATCH(S$7,GRID!$A$47:$A$57,0),MATCH(1,($U$2=GRID!$B$31:$DQ$31)*(КАЛЕНДАРЬ!$AT23=GRID!$B$33:$DQ$33),0))*GRID!$B$67+GRID!$B$68*2)*(1-GRID!$B$69),0))</f>
        <v>38640</v>
      </c>
      <c r="U398" s="47" cm="1">
        <f t="array" ref="U398">IF($I$2="Spa пакет",
(INDEX(GRID!$B$34:$DQ$44,MATCH(U$7,GRID!$A$34:$A$44,0),MATCH(1,($U$2=GRID!$B$31:$DQ$31)*(КАЛЕНДАРЬ!$AT23=GRID!$B$33:$DQ$33),0))*GRID!$B$67)+GRID!$B$68,
ROUNDUP((INDEX(GRID!$B$34:$DQ$44,MATCH(U$7,GRID!$A$34:$A$44,0),MATCH(1,($U$2=GRID!$B$31:$DQ$31)*(КАЛЕНДАРЬ!$AT23=GRID!$B$33:$DQ$33),0))*GRID!$B$67+GRID!$B$68)*(1-GRID!$B$69),0))</f>
        <v>39080</v>
      </c>
      <c r="V398" s="47" cm="1">
        <f t="array" ref="V398">IF($I$2="Spa пакет",
(INDEX(GRID!$B$47:$DQ$57,MATCH(U$7,GRID!$A$47:$A$57,0),MATCH(1,($U$2=GRID!$B$31:$DQ$31)*(КАЛЕНДАРЬ!$AT23=GRID!$B$33:$DQ$33),0))*GRID!$B$67)+GRID!$B$68*2,
ROUNDUP((INDEX(GRID!$B$47:$DQ$57,MATCH(U$7,GRID!$A$47:$A$57,0),MATCH(1,($U$2=GRID!$B$31:$DQ$31)*(КАЛЕНДАРЬ!$AT23=GRID!$B$33:$DQ$33),0))*GRID!$B$67+GRID!$B$68*2)*(1-GRID!$B$69),0))</f>
        <v>43360</v>
      </c>
      <c r="W398" s="47" cm="1">
        <f t="array" ref="W398">IF($I$2="Spa пакет",
(INDEX(GRID!$B$34:$DQ$44,MATCH(W$7,GRID!$A$34:$A$44,0),MATCH(1,($U$2=GRID!$B$31:$DQ$31)*(КАЛЕНДАРЬ!$AT23=GRID!$B$33:$DQ$33),0))*GRID!$B$67)+GRID!$B$68,
ROUNDUP((INDEX(GRID!$B$34:$DQ$44,MATCH(W$7,GRID!$A$34:$A$44,0),MATCH(1,($U$2=GRID!$B$31:$DQ$31)*(КАЛЕНДАРЬ!$AT23=GRID!$B$33:$DQ$33),0))*GRID!$B$67+GRID!$B$68)*(1-GRID!$B$69),0))</f>
        <v>109640</v>
      </c>
      <c r="X398" s="47" cm="1">
        <f t="array" ref="X398">IF($I$2="Spa пакет",
(INDEX(GRID!$B$47:$DQ$57,MATCH(W$7,GRID!$A$47:$A$57,0),MATCH(1,($U$2=GRID!$B$31:$DQ$31)*(КАЛЕНДАРЬ!$AT23=GRID!$B$33:$DQ$33),0))*GRID!$B$67)+GRID!$B$68*2,
ROUNDUP((INDEX(GRID!$B$47:$DQ$57,MATCH(W$7,GRID!$A$47:$A$57,0),MATCH(1,($U$2=GRID!$B$31:$DQ$31)*(КАЛЕНДАРЬ!$AT23=GRID!$B$33:$DQ$33),0))*GRID!$B$67+GRID!$B$68*2)*(1-GRID!$B$69),0))</f>
        <v>113920</v>
      </c>
    </row>
    <row r="399" spans="1:24" ht="12" hidden="1" customHeight="1" x14ac:dyDescent="0.2">
      <c r="A399" s="117" t="s">
        <v>48</v>
      </c>
      <c r="B399" s="117">
        <v>21</v>
      </c>
      <c r="C399" s="47" cm="1">
        <f t="array" ref="C399">IF($I$2="Spa пакет",
(INDEX(GRID!$B$34:$DQ$44,MATCH(C$7,GRID!$A$34:$A$44,0),MATCH(1,($U$2=GRID!$B$31:$DQ$31)*(КАЛЕНДАРЬ!$AT24=GRID!$B$33:$DQ$33),0))*GRID!$B$67)+GRID!$B$68,
ROUNDUP((INDEX(GRID!$B$34:$DQ$44,MATCH(C$7,GRID!$A$34:$A$44,0),MATCH(1,($U$2=GRID!$B$31:$DQ$31)*(КАЛЕНДАРЬ!$AT24=GRID!$B$33:$DQ$33),0))*GRID!$B$67+GRID!$B$68)*(1-GRID!$B$69),0))</f>
        <v>18520</v>
      </c>
      <c r="D399" s="47" cm="1">
        <f t="array" ref="D399">IF($I$2="Spa пакет",
(INDEX(GRID!$B$47:$DQ$57,MATCH(C$7,GRID!$A$47:$A$57,0),MATCH(1,($U$2=GRID!$B$31:$DQ$31)*(КАЛЕНДАРЬ!$AT24=GRID!$B$33:$DQ$33),0))*GRID!$B$67)+GRID!$B$68*2,
ROUNDUP((INDEX(GRID!$B$47:$DQ$57,MATCH(C$7,GRID!$A$47:$A$57,0),MATCH(1,($U$2=GRID!$B$31:$DQ$31)*(КАЛЕНДАРЬ!$AT24=GRID!$B$33:$DQ$33),0))*GRID!$B$67+GRID!$B$68*2)*(1-GRID!$B$69),0))</f>
        <v>22800</v>
      </c>
      <c r="E399" s="47" cm="1">
        <f t="array" ref="E399">IF($I$2="Spa пакет",
(INDEX(GRID!$B$34:$DQ$44,MATCH(E$7,GRID!$A$34:$A$44,0),MATCH(1,($U$2=GRID!$B$31:$DQ$31)*(КАЛЕНДАРЬ!$AT24=GRID!$B$33:$DQ$33),0))*GRID!$B$67)+GRID!$B$68,
ROUNDUP((INDEX(GRID!$B$34:$DQ$44,MATCH(E$7,GRID!$A$34:$A$44,0),MATCH(1,($U$2=GRID!$B$31:$DQ$31)*(КАЛЕНДАРЬ!$AT24=GRID!$B$33:$DQ$33),0))*GRID!$B$67+GRID!$B$68)*(1-GRID!$B$69),0))</f>
        <v>19960</v>
      </c>
      <c r="F399" s="47" cm="1">
        <f t="array" ref="F399">IF($I$2="Spa пакет",
(INDEX(GRID!$B$47:$DQ$57,MATCH(E$7,GRID!$A$47:$A$57,0),MATCH(1,($U$2=GRID!$B$31:$DQ$31)*(КАЛЕНДАРЬ!$AT24=GRID!$B$33:$DQ$33),0))*GRID!$B$67)+GRID!$B$68*2,
ROUNDUP((INDEX(GRID!$B$47:$DQ$57,MATCH(E$7,GRID!$A$47:$A$57,0),MATCH(1,($U$2=GRID!$B$31:$DQ$31)*(КАЛЕНДАРЬ!$AT24=GRID!$B$33:$DQ$33),0))*GRID!$B$67+GRID!$B$68*2)*(1-GRID!$B$69),0))</f>
        <v>24240</v>
      </c>
      <c r="G399" s="47" cm="1">
        <f t="array" ref="G399">IF($I$2="Spa пакет",
(INDEX(GRID!$B$34:$DQ$44,MATCH(G$7,GRID!$A$34:$A$44,0),MATCH(1,($U$2=GRID!$B$31:$DQ$31)*(КАЛЕНДАРЬ!$AT24=GRID!$B$33:$DQ$33),0))*GRID!$B$67)+GRID!$B$68,
ROUNDUP((INDEX(GRID!$B$34:$DQ$44,MATCH(G$7,GRID!$A$34:$A$44,0),MATCH(1,($U$2=GRID!$B$31:$DQ$31)*(КАЛЕНДАРЬ!$AT24=GRID!$B$33:$DQ$33),0))*GRID!$B$67+GRID!$B$68)*(1-GRID!$B$69),0))</f>
        <v>20760</v>
      </c>
      <c r="H399" s="47" cm="1">
        <f t="array" ref="H399">IF($I$2="Spa пакет",
(INDEX(GRID!$B$47:$DQ$57,MATCH(G$7,GRID!$A$47:$A$57,0),MATCH(1,($U$2=GRID!$B$31:$DQ$31)*(КАЛЕНДАРЬ!$AT24=GRID!$B$33:$DQ$33),0))*GRID!$B$67)+GRID!$B$68*2,
ROUNDUP((INDEX(GRID!$B$47:$DQ$57,MATCH(G$7,GRID!$A$47:$A$57,0),MATCH(1,($U$2=GRID!$B$31:$DQ$31)*(КАЛЕНДАРЬ!$AT24=GRID!$B$33:$DQ$33),0))*GRID!$B$67+GRID!$B$68*2)*(1-GRID!$B$69),0))</f>
        <v>25040</v>
      </c>
      <c r="I399" s="47" cm="1">
        <f t="array" ref="I399">IF($I$2="Spa пакет",
(INDEX(GRID!$B$34:$DQ$44,MATCH(I$7,GRID!$A$34:$A$44,0),MATCH(1,($U$2=GRID!$B$31:$DQ$31)*(КАЛЕНДАРЬ!$AT24=GRID!$B$33:$DQ$33),0))*GRID!$B$67)+GRID!$B$68,
ROUNDUP((INDEX(GRID!$B$34:$DQ$44,MATCH(I$7,GRID!$A$34:$A$44,0),MATCH(1,($U$2=GRID!$B$31:$DQ$31)*(КАЛЕНДАРЬ!$AT24=GRID!$B$33:$DQ$33),0))*GRID!$B$67+GRID!$B$68)*(1-GRID!$B$69),0))</f>
        <v>22200</v>
      </c>
      <c r="J399" s="47" cm="1">
        <f t="array" ref="J399">IF($I$2="Spa пакет",
(INDEX(GRID!$B$47:$DQ$57,MATCH(I$7,GRID!$A$47:$A$57,0),MATCH(1,($U$2=GRID!$B$31:$DQ$31)*(КАЛЕНДАРЬ!$AT24=GRID!$B$33:$DQ$33),0))*GRID!$B$67)+GRID!$B$68*2,
ROUNDUP((INDEX(GRID!$B$47:$DQ$57,MATCH(I$7,GRID!$A$47:$A$57,0),MATCH(1,($U$2=GRID!$B$31:$DQ$31)*(КАЛЕНДАРЬ!$AT24=GRID!$B$33:$DQ$33),0))*GRID!$B$67+GRID!$B$68*2)*(1-GRID!$B$69),0))</f>
        <v>26480</v>
      </c>
      <c r="K399" s="47" cm="1">
        <f t="array" ref="K399">IF($I$2="Spa пакет",
(INDEX(GRID!$B$34:$DQ$44,MATCH(K$7,GRID!$A$34:$A$44,0),MATCH(1,($U$2=GRID!$B$31:$DQ$31)*(КАЛЕНДАРЬ!$AT24=GRID!$B$33:$DQ$33),0))*GRID!$B$67)+GRID!$B$68,
ROUNDUP((INDEX(GRID!$B$34:$DQ$44,MATCH(K$7,GRID!$A$34:$A$44,0),MATCH(1,($U$2=GRID!$B$31:$DQ$31)*(КАЛЕНДАРЬ!$AT24=GRID!$B$33:$DQ$33),0))*GRID!$B$67+GRID!$B$68)*(1-GRID!$B$69),0))</f>
        <v>23000</v>
      </c>
      <c r="L399" s="47" cm="1">
        <f t="array" ref="L399">IF($I$2="Spa пакет",
(INDEX(GRID!$B$47:$DQ$57,MATCH(K$7,GRID!$A$47:$A$57,0),MATCH(1,($U$2=GRID!$B$31:$DQ$31)*(КАЛЕНДАРЬ!$AT24=GRID!$B$33:$DQ$33),0))*GRID!$B$67)+GRID!$B$68*2,
ROUNDUP((INDEX(GRID!$B$47:$DQ$57,MATCH(K$7,GRID!$A$47:$A$57,0),MATCH(1,($U$2=GRID!$B$31:$DQ$31)*(КАЛЕНДАРЬ!$AT24=GRID!$B$33:$DQ$33),0))*GRID!$B$67+GRID!$B$68*2)*(1-GRID!$B$69),0))</f>
        <v>27280</v>
      </c>
      <c r="M399" s="47" cm="1">
        <f t="array" ref="M399">IF($I$2="Spa пакет",
(INDEX(GRID!$B$34:$DQ$44,MATCH(M$7,GRID!$A$34:$A$44,0),MATCH(1,($U$2=GRID!$B$31:$DQ$31)*(КАЛЕНДАРЬ!$AT24=GRID!$B$33:$DQ$33),0))*GRID!$B$67)+GRID!$B$68,
ROUNDUP((INDEX(GRID!$B$34:$DQ$44,MATCH(M$7,GRID!$A$34:$A$44,0),MATCH(1,($U$2=GRID!$B$31:$DQ$31)*(КАЛЕНДАРЬ!$AT24=GRID!$B$33:$DQ$33),0))*GRID!$B$67+GRID!$B$68)*(1-GRID!$B$69),0))</f>
        <v>24440</v>
      </c>
      <c r="N399" s="47" cm="1">
        <f t="array" ref="N399">IF($I$2="Spa пакет",
(INDEX(GRID!$B$47:$DQ$57,MATCH(M$7,GRID!$A$47:$A$57,0),MATCH(1,($U$2=GRID!$B$31:$DQ$31)*(КАЛЕНДАРЬ!$AT24=GRID!$B$33:$DQ$33),0))*GRID!$B$67)+GRID!$B$68*2,
ROUNDUP((INDEX(GRID!$B$47:$DQ$57,MATCH(M$7,GRID!$A$47:$A$57,0),MATCH(1,($U$2=GRID!$B$31:$DQ$31)*(КАЛЕНДАРЬ!$AT24=GRID!$B$33:$DQ$33),0))*GRID!$B$67+GRID!$B$68*2)*(1-GRID!$B$69),0))</f>
        <v>28720</v>
      </c>
      <c r="O399" s="47" cm="1">
        <f t="array" ref="O399">IF($I$2="Spa пакет",
(INDEX(GRID!$B$34:$DQ$44,MATCH(O$7,GRID!$A$34:$A$44,0),MATCH(1,($U$2=GRID!$B$31:$DQ$31)*(КАЛЕНДАРЬ!$AT24=GRID!$B$33:$DQ$33),0))*GRID!$B$67)+GRID!$B$68,
ROUNDUP((INDEX(GRID!$B$34:$DQ$44,MATCH(O$7,GRID!$A$34:$A$44,0),MATCH(1,($U$2=GRID!$B$31:$DQ$31)*(КАЛЕНДАРЬ!$AT24=GRID!$B$33:$DQ$33),0))*GRID!$B$67+GRID!$B$68)*(1-GRID!$B$69),0))</f>
        <v>29960</v>
      </c>
      <c r="P399" s="47" cm="1">
        <f t="array" ref="P399">IF($I$2="Spa пакет",
(INDEX(GRID!$B$47:$DQ$57,MATCH(O$7,GRID!$A$47:$A$57,0),MATCH(1,($U$2=GRID!$B$31:$DQ$31)*(КАЛЕНДАРЬ!$AT24=GRID!$B$33:$DQ$33),0))*GRID!$B$67)+GRID!$B$68*2,
ROUNDUP((INDEX(GRID!$B$47:$DQ$57,MATCH(O$7,GRID!$A$47:$A$57,0),MATCH(1,($U$2=GRID!$B$31:$DQ$31)*(КАЛЕНДАРЬ!$AT24=GRID!$B$33:$DQ$33),0))*GRID!$B$67+GRID!$B$68*2)*(1-GRID!$B$69),0))</f>
        <v>34240</v>
      </c>
      <c r="Q399" s="47" cm="1">
        <f t="array" ref="Q399">IF($I$2="Spa пакет",
(INDEX(GRID!$B$34:$DQ$44,MATCH(Q$7,GRID!$A$34:$A$44,0),MATCH(1,($U$2=GRID!$B$31:$DQ$31)*(КАЛЕНДАРЬ!$AT24=GRID!$B$33:$DQ$33),0))*GRID!$B$67)+GRID!$B$68,
ROUNDUP((INDEX(GRID!$B$34:$DQ$44,MATCH(Q$7,GRID!$A$34:$A$44,0),MATCH(1,($U$2=GRID!$B$31:$DQ$31)*(КАЛЕНДАРЬ!$AT24=GRID!$B$33:$DQ$33),0))*GRID!$B$67+GRID!$B$68)*(1-GRID!$B$69),0))</f>
        <v>31560</v>
      </c>
      <c r="R399" s="47" cm="1">
        <f t="array" ref="R399">IF($I$2="Spa пакет",
(INDEX(GRID!$B$47:$DQ$57,MATCH(Q$7,GRID!$A$47:$A$57,0),MATCH(1,($U$2=GRID!$B$31:$DQ$31)*(КАЛЕНДАРЬ!$AT24=GRID!$B$33:$DQ$33),0))*GRID!$B$67)+GRID!$B$68*2,
ROUNDUP((INDEX(GRID!$B$47:$DQ$57,MATCH(Q$7,GRID!$A$47:$A$57,0),MATCH(1,($U$2=GRID!$B$31:$DQ$31)*(КАЛЕНДАРЬ!$AT24=GRID!$B$33:$DQ$33),0))*GRID!$B$67+GRID!$B$68*2)*(1-GRID!$B$69),0))</f>
        <v>35840</v>
      </c>
      <c r="S399" s="47" cm="1">
        <f t="array" ref="S399">IF($I$2="Spa пакет",
(INDEX(GRID!$B$34:$DQ$44,MATCH(S$7,GRID!$A$34:$A$44,0),MATCH(1,($U$2=GRID!$B$31:$DQ$31)*(КАЛЕНДАРЬ!$AT24=GRID!$B$33:$DQ$33),0))*GRID!$B$67)+GRID!$B$68,
ROUNDUP((INDEX(GRID!$B$34:$DQ$44,MATCH(S$7,GRID!$A$34:$A$44,0),MATCH(1,($U$2=GRID!$B$31:$DQ$31)*(КАЛЕНДАРЬ!$AT24=GRID!$B$33:$DQ$33),0))*GRID!$B$67+GRID!$B$68)*(1-GRID!$B$69),0))</f>
        <v>34360</v>
      </c>
      <c r="T399" s="47" cm="1">
        <f t="array" ref="T399">IF($I$2="Spa пакет",
(INDEX(GRID!$B$47:$DQ$57,MATCH(S$7,GRID!$A$47:$A$57,0),MATCH(1,($U$2=GRID!$B$31:$DQ$31)*(КАЛЕНДАРЬ!$AT24=GRID!$B$33:$DQ$33),0))*GRID!$B$67)+GRID!$B$68*2,
ROUNDUP((INDEX(GRID!$B$47:$DQ$57,MATCH(S$7,GRID!$A$47:$A$57,0),MATCH(1,($U$2=GRID!$B$31:$DQ$31)*(КАЛЕНДАРЬ!$AT24=GRID!$B$33:$DQ$33),0))*GRID!$B$67+GRID!$B$68*2)*(1-GRID!$B$69),0))</f>
        <v>38640</v>
      </c>
      <c r="U399" s="47" cm="1">
        <f t="array" ref="U399">IF($I$2="Spa пакет",
(INDEX(GRID!$B$34:$DQ$44,MATCH(U$7,GRID!$A$34:$A$44,0),MATCH(1,($U$2=GRID!$B$31:$DQ$31)*(КАЛЕНДАРЬ!$AT24=GRID!$B$33:$DQ$33),0))*GRID!$B$67)+GRID!$B$68,
ROUNDUP((INDEX(GRID!$B$34:$DQ$44,MATCH(U$7,GRID!$A$34:$A$44,0),MATCH(1,($U$2=GRID!$B$31:$DQ$31)*(КАЛЕНДАРЬ!$AT24=GRID!$B$33:$DQ$33),0))*GRID!$B$67+GRID!$B$68)*(1-GRID!$B$69),0))</f>
        <v>39080</v>
      </c>
      <c r="V399" s="47" cm="1">
        <f t="array" ref="V399">IF($I$2="Spa пакет",
(INDEX(GRID!$B$47:$DQ$57,MATCH(U$7,GRID!$A$47:$A$57,0),MATCH(1,($U$2=GRID!$B$31:$DQ$31)*(КАЛЕНДАРЬ!$AT24=GRID!$B$33:$DQ$33),0))*GRID!$B$67)+GRID!$B$68*2,
ROUNDUP((INDEX(GRID!$B$47:$DQ$57,MATCH(U$7,GRID!$A$47:$A$57,0),MATCH(1,($U$2=GRID!$B$31:$DQ$31)*(КАЛЕНДАРЬ!$AT24=GRID!$B$33:$DQ$33),0))*GRID!$B$67+GRID!$B$68*2)*(1-GRID!$B$69),0))</f>
        <v>43360</v>
      </c>
      <c r="W399" s="47" cm="1">
        <f t="array" ref="W399">IF($I$2="Spa пакет",
(INDEX(GRID!$B$34:$DQ$44,MATCH(W$7,GRID!$A$34:$A$44,0),MATCH(1,($U$2=GRID!$B$31:$DQ$31)*(КАЛЕНДАРЬ!$AT24=GRID!$B$33:$DQ$33),0))*GRID!$B$67)+GRID!$B$68,
ROUNDUP((INDEX(GRID!$B$34:$DQ$44,MATCH(W$7,GRID!$A$34:$A$44,0),MATCH(1,($U$2=GRID!$B$31:$DQ$31)*(КАЛЕНДАРЬ!$AT24=GRID!$B$33:$DQ$33),0))*GRID!$B$67+GRID!$B$68)*(1-GRID!$B$69),0))</f>
        <v>109640</v>
      </c>
      <c r="X399" s="47" cm="1">
        <f t="array" ref="X399">IF($I$2="Spa пакет",
(INDEX(GRID!$B$47:$DQ$57,MATCH(W$7,GRID!$A$47:$A$57,0),MATCH(1,($U$2=GRID!$B$31:$DQ$31)*(КАЛЕНДАРЬ!$AT24=GRID!$B$33:$DQ$33),0))*GRID!$B$67)+GRID!$B$68*2,
ROUNDUP((INDEX(GRID!$B$47:$DQ$57,MATCH(W$7,GRID!$A$47:$A$57,0),MATCH(1,($U$2=GRID!$B$31:$DQ$31)*(КАЛЕНДАРЬ!$AT24=GRID!$B$33:$DQ$33),0))*GRID!$B$67+GRID!$B$68*2)*(1-GRID!$B$69),0))</f>
        <v>113920</v>
      </c>
    </row>
    <row r="400" spans="1:24" ht="12" hidden="1" customHeight="1" x14ac:dyDescent="0.2">
      <c r="A400" s="117" t="s">
        <v>42</v>
      </c>
      <c r="B400" s="117">
        <v>22</v>
      </c>
      <c r="C400" s="47" cm="1">
        <f t="array" ref="C400">IF($I$2="Spa пакет",
(INDEX(GRID!$B$34:$DQ$44,MATCH(C$7,GRID!$A$34:$A$44,0),MATCH(1,($U$2=GRID!$B$31:$DQ$31)*(КАЛЕНДАРЬ!$AT25=GRID!$B$33:$DQ$33),0))*GRID!$B$67)+GRID!$B$68,
ROUNDUP((INDEX(GRID!$B$34:$DQ$44,MATCH(C$7,GRID!$A$34:$A$44,0),MATCH(1,($U$2=GRID!$B$31:$DQ$31)*(КАЛЕНДАРЬ!$AT25=GRID!$B$33:$DQ$33),0))*GRID!$B$67+GRID!$B$68)*(1-GRID!$B$69),0))</f>
        <v>18520</v>
      </c>
      <c r="D400" s="47" cm="1">
        <f t="array" ref="D400">IF($I$2="Spa пакет",
(INDEX(GRID!$B$47:$DQ$57,MATCH(C$7,GRID!$A$47:$A$57,0),MATCH(1,($U$2=GRID!$B$31:$DQ$31)*(КАЛЕНДАРЬ!$AT25=GRID!$B$33:$DQ$33),0))*GRID!$B$67)+GRID!$B$68*2,
ROUNDUP((INDEX(GRID!$B$47:$DQ$57,MATCH(C$7,GRID!$A$47:$A$57,0),MATCH(1,($U$2=GRID!$B$31:$DQ$31)*(КАЛЕНДАРЬ!$AT25=GRID!$B$33:$DQ$33),0))*GRID!$B$67+GRID!$B$68*2)*(1-GRID!$B$69),0))</f>
        <v>22800</v>
      </c>
      <c r="E400" s="47" cm="1">
        <f t="array" ref="E400">IF($I$2="Spa пакет",
(INDEX(GRID!$B$34:$DQ$44,MATCH(E$7,GRID!$A$34:$A$44,0),MATCH(1,($U$2=GRID!$B$31:$DQ$31)*(КАЛЕНДАРЬ!$AT25=GRID!$B$33:$DQ$33),0))*GRID!$B$67)+GRID!$B$68,
ROUNDUP((INDEX(GRID!$B$34:$DQ$44,MATCH(E$7,GRID!$A$34:$A$44,0),MATCH(1,($U$2=GRID!$B$31:$DQ$31)*(КАЛЕНДАРЬ!$AT25=GRID!$B$33:$DQ$33),0))*GRID!$B$67+GRID!$B$68)*(1-GRID!$B$69),0))</f>
        <v>19960</v>
      </c>
      <c r="F400" s="47" cm="1">
        <f t="array" ref="F400">IF($I$2="Spa пакет",
(INDEX(GRID!$B$47:$DQ$57,MATCH(E$7,GRID!$A$47:$A$57,0),MATCH(1,($U$2=GRID!$B$31:$DQ$31)*(КАЛЕНДАРЬ!$AT25=GRID!$B$33:$DQ$33),0))*GRID!$B$67)+GRID!$B$68*2,
ROUNDUP((INDEX(GRID!$B$47:$DQ$57,MATCH(E$7,GRID!$A$47:$A$57,0),MATCH(1,($U$2=GRID!$B$31:$DQ$31)*(КАЛЕНДАРЬ!$AT25=GRID!$B$33:$DQ$33),0))*GRID!$B$67+GRID!$B$68*2)*(1-GRID!$B$69),0))</f>
        <v>24240</v>
      </c>
      <c r="G400" s="47" cm="1">
        <f t="array" ref="G400">IF($I$2="Spa пакет",
(INDEX(GRID!$B$34:$DQ$44,MATCH(G$7,GRID!$A$34:$A$44,0),MATCH(1,($U$2=GRID!$B$31:$DQ$31)*(КАЛЕНДАРЬ!$AT25=GRID!$B$33:$DQ$33),0))*GRID!$B$67)+GRID!$B$68,
ROUNDUP((INDEX(GRID!$B$34:$DQ$44,MATCH(G$7,GRID!$A$34:$A$44,0),MATCH(1,($U$2=GRID!$B$31:$DQ$31)*(КАЛЕНДАРЬ!$AT25=GRID!$B$33:$DQ$33),0))*GRID!$B$67+GRID!$B$68)*(1-GRID!$B$69),0))</f>
        <v>20760</v>
      </c>
      <c r="H400" s="47" cm="1">
        <f t="array" ref="H400">IF($I$2="Spa пакет",
(INDEX(GRID!$B$47:$DQ$57,MATCH(G$7,GRID!$A$47:$A$57,0),MATCH(1,($U$2=GRID!$B$31:$DQ$31)*(КАЛЕНДАРЬ!$AT25=GRID!$B$33:$DQ$33),0))*GRID!$B$67)+GRID!$B$68*2,
ROUNDUP((INDEX(GRID!$B$47:$DQ$57,MATCH(G$7,GRID!$A$47:$A$57,0),MATCH(1,($U$2=GRID!$B$31:$DQ$31)*(КАЛЕНДАРЬ!$AT25=GRID!$B$33:$DQ$33),0))*GRID!$B$67+GRID!$B$68*2)*(1-GRID!$B$69),0))</f>
        <v>25040</v>
      </c>
      <c r="I400" s="47" cm="1">
        <f t="array" ref="I400">IF($I$2="Spa пакет",
(INDEX(GRID!$B$34:$DQ$44,MATCH(I$7,GRID!$A$34:$A$44,0),MATCH(1,($U$2=GRID!$B$31:$DQ$31)*(КАЛЕНДАРЬ!$AT25=GRID!$B$33:$DQ$33),0))*GRID!$B$67)+GRID!$B$68,
ROUNDUP((INDEX(GRID!$B$34:$DQ$44,MATCH(I$7,GRID!$A$34:$A$44,0),MATCH(1,($U$2=GRID!$B$31:$DQ$31)*(КАЛЕНДАРЬ!$AT25=GRID!$B$33:$DQ$33),0))*GRID!$B$67+GRID!$B$68)*(1-GRID!$B$69),0))</f>
        <v>22200</v>
      </c>
      <c r="J400" s="47" cm="1">
        <f t="array" ref="J400">IF($I$2="Spa пакет",
(INDEX(GRID!$B$47:$DQ$57,MATCH(I$7,GRID!$A$47:$A$57,0),MATCH(1,($U$2=GRID!$B$31:$DQ$31)*(КАЛЕНДАРЬ!$AT25=GRID!$B$33:$DQ$33),0))*GRID!$B$67)+GRID!$B$68*2,
ROUNDUP((INDEX(GRID!$B$47:$DQ$57,MATCH(I$7,GRID!$A$47:$A$57,0),MATCH(1,($U$2=GRID!$B$31:$DQ$31)*(КАЛЕНДАРЬ!$AT25=GRID!$B$33:$DQ$33),0))*GRID!$B$67+GRID!$B$68*2)*(1-GRID!$B$69),0))</f>
        <v>26480</v>
      </c>
      <c r="K400" s="47" cm="1">
        <f t="array" ref="K400">IF($I$2="Spa пакет",
(INDEX(GRID!$B$34:$DQ$44,MATCH(K$7,GRID!$A$34:$A$44,0),MATCH(1,($U$2=GRID!$B$31:$DQ$31)*(КАЛЕНДАРЬ!$AT25=GRID!$B$33:$DQ$33),0))*GRID!$B$67)+GRID!$B$68,
ROUNDUP((INDEX(GRID!$B$34:$DQ$44,MATCH(K$7,GRID!$A$34:$A$44,0),MATCH(1,($U$2=GRID!$B$31:$DQ$31)*(КАЛЕНДАРЬ!$AT25=GRID!$B$33:$DQ$33),0))*GRID!$B$67+GRID!$B$68)*(1-GRID!$B$69),0))</f>
        <v>23000</v>
      </c>
      <c r="L400" s="47" cm="1">
        <f t="array" ref="L400">IF($I$2="Spa пакет",
(INDEX(GRID!$B$47:$DQ$57,MATCH(K$7,GRID!$A$47:$A$57,0),MATCH(1,($U$2=GRID!$B$31:$DQ$31)*(КАЛЕНДАРЬ!$AT25=GRID!$B$33:$DQ$33),0))*GRID!$B$67)+GRID!$B$68*2,
ROUNDUP((INDEX(GRID!$B$47:$DQ$57,MATCH(K$7,GRID!$A$47:$A$57,0),MATCH(1,($U$2=GRID!$B$31:$DQ$31)*(КАЛЕНДАРЬ!$AT25=GRID!$B$33:$DQ$33),0))*GRID!$B$67+GRID!$B$68*2)*(1-GRID!$B$69),0))</f>
        <v>27280</v>
      </c>
      <c r="M400" s="47" cm="1">
        <f t="array" ref="M400">IF($I$2="Spa пакет",
(INDEX(GRID!$B$34:$DQ$44,MATCH(M$7,GRID!$A$34:$A$44,0),MATCH(1,($U$2=GRID!$B$31:$DQ$31)*(КАЛЕНДАРЬ!$AT25=GRID!$B$33:$DQ$33),0))*GRID!$B$67)+GRID!$B$68,
ROUNDUP((INDEX(GRID!$B$34:$DQ$44,MATCH(M$7,GRID!$A$34:$A$44,0),MATCH(1,($U$2=GRID!$B$31:$DQ$31)*(КАЛЕНДАРЬ!$AT25=GRID!$B$33:$DQ$33),0))*GRID!$B$67+GRID!$B$68)*(1-GRID!$B$69),0))</f>
        <v>24440</v>
      </c>
      <c r="N400" s="47" cm="1">
        <f t="array" ref="N400">IF($I$2="Spa пакет",
(INDEX(GRID!$B$47:$DQ$57,MATCH(M$7,GRID!$A$47:$A$57,0),MATCH(1,($U$2=GRID!$B$31:$DQ$31)*(КАЛЕНДАРЬ!$AT25=GRID!$B$33:$DQ$33),0))*GRID!$B$67)+GRID!$B$68*2,
ROUNDUP((INDEX(GRID!$B$47:$DQ$57,MATCH(M$7,GRID!$A$47:$A$57,0),MATCH(1,($U$2=GRID!$B$31:$DQ$31)*(КАЛЕНДАРЬ!$AT25=GRID!$B$33:$DQ$33),0))*GRID!$B$67+GRID!$B$68*2)*(1-GRID!$B$69),0))</f>
        <v>28720</v>
      </c>
      <c r="O400" s="47" cm="1">
        <f t="array" ref="O400">IF($I$2="Spa пакет",
(INDEX(GRID!$B$34:$DQ$44,MATCH(O$7,GRID!$A$34:$A$44,0),MATCH(1,($U$2=GRID!$B$31:$DQ$31)*(КАЛЕНДАРЬ!$AT25=GRID!$B$33:$DQ$33),0))*GRID!$B$67)+GRID!$B$68,
ROUNDUP((INDEX(GRID!$B$34:$DQ$44,MATCH(O$7,GRID!$A$34:$A$44,0),MATCH(1,($U$2=GRID!$B$31:$DQ$31)*(КАЛЕНДАРЬ!$AT25=GRID!$B$33:$DQ$33),0))*GRID!$B$67+GRID!$B$68)*(1-GRID!$B$69),0))</f>
        <v>29960</v>
      </c>
      <c r="P400" s="47" cm="1">
        <f t="array" ref="P400">IF($I$2="Spa пакет",
(INDEX(GRID!$B$47:$DQ$57,MATCH(O$7,GRID!$A$47:$A$57,0),MATCH(1,($U$2=GRID!$B$31:$DQ$31)*(КАЛЕНДАРЬ!$AT25=GRID!$B$33:$DQ$33),0))*GRID!$B$67)+GRID!$B$68*2,
ROUNDUP((INDEX(GRID!$B$47:$DQ$57,MATCH(O$7,GRID!$A$47:$A$57,0),MATCH(1,($U$2=GRID!$B$31:$DQ$31)*(КАЛЕНДАРЬ!$AT25=GRID!$B$33:$DQ$33),0))*GRID!$B$67+GRID!$B$68*2)*(1-GRID!$B$69),0))</f>
        <v>34240</v>
      </c>
      <c r="Q400" s="47" cm="1">
        <f t="array" ref="Q400">IF($I$2="Spa пакет",
(INDEX(GRID!$B$34:$DQ$44,MATCH(Q$7,GRID!$A$34:$A$44,0),MATCH(1,($U$2=GRID!$B$31:$DQ$31)*(КАЛЕНДАРЬ!$AT25=GRID!$B$33:$DQ$33),0))*GRID!$B$67)+GRID!$B$68,
ROUNDUP((INDEX(GRID!$B$34:$DQ$44,MATCH(Q$7,GRID!$A$34:$A$44,0),MATCH(1,($U$2=GRID!$B$31:$DQ$31)*(КАЛЕНДАРЬ!$AT25=GRID!$B$33:$DQ$33),0))*GRID!$B$67+GRID!$B$68)*(1-GRID!$B$69),0))</f>
        <v>31560</v>
      </c>
      <c r="R400" s="47" cm="1">
        <f t="array" ref="R400">IF($I$2="Spa пакет",
(INDEX(GRID!$B$47:$DQ$57,MATCH(Q$7,GRID!$A$47:$A$57,0),MATCH(1,($U$2=GRID!$B$31:$DQ$31)*(КАЛЕНДАРЬ!$AT25=GRID!$B$33:$DQ$33),0))*GRID!$B$67)+GRID!$B$68*2,
ROUNDUP((INDEX(GRID!$B$47:$DQ$57,MATCH(Q$7,GRID!$A$47:$A$57,0),MATCH(1,($U$2=GRID!$B$31:$DQ$31)*(КАЛЕНДАРЬ!$AT25=GRID!$B$33:$DQ$33),0))*GRID!$B$67+GRID!$B$68*2)*(1-GRID!$B$69),0))</f>
        <v>35840</v>
      </c>
      <c r="S400" s="47" cm="1">
        <f t="array" ref="S400">IF($I$2="Spa пакет",
(INDEX(GRID!$B$34:$DQ$44,MATCH(S$7,GRID!$A$34:$A$44,0),MATCH(1,($U$2=GRID!$B$31:$DQ$31)*(КАЛЕНДАРЬ!$AT25=GRID!$B$33:$DQ$33),0))*GRID!$B$67)+GRID!$B$68,
ROUNDUP((INDEX(GRID!$B$34:$DQ$44,MATCH(S$7,GRID!$A$34:$A$44,0),MATCH(1,($U$2=GRID!$B$31:$DQ$31)*(КАЛЕНДАРЬ!$AT25=GRID!$B$33:$DQ$33),0))*GRID!$B$67+GRID!$B$68)*(1-GRID!$B$69),0))</f>
        <v>34360</v>
      </c>
      <c r="T400" s="47" cm="1">
        <f t="array" ref="T400">IF($I$2="Spa пакет",
(INDEX(GRID!$B$47:$DQ$57,MATCH(S$7,GRID!$A$47:$A$57,0),MATCH(1,($U$2=GRID!$B$31:$DQ$31)*(КАЛЕНДАРЬ!$AT25=GRID!$B$33:$DQ$33),0))*GRID!$B$67)+GRID!$B$68*2,
ROUNDUP((INDEX(GRID!$B$47:$DQ$57,MATCH(S$7,GRID!$A$47:$A$57,0),MATCH(1,($U$2=GRID!$B$31:$DQ$31)*(КАЛЕНДАРЬ!$AT25=GRID!$B$33:$DQ$33),0))*GRID!$B$67+GRID!$B$68*2)*(1-GRID!$B$69),0))</f>
        <v>38640</v>
      </c>
      <c r="U400" s="47" cm="1">
        <f t="array" ref="U400">IF($I$2="Spa пакет",
(INDEX(GRID!$B$34:$DQ$44,MATCH(U$7,GRID!$A$34:$A$44,0),MATCH(1,($U$2=GRID!$B$31:$DQ$31)*(КАЛЕНДАРЬ!$AT25=GRID!$B$33:$DQ$33),0))*GRID!$B$67)+GRID!$B$68,
ROUNDUP((INDEX(GRID!$B$34:$DQ$44,MATCH(U$7,GRID!$A$34:$A$44,0),MATCH(1,($U$2=GRID!$B$31:$DQ$31)*(КАЛЕНДАРЬ!$AT25=GRID!$B$33:$DQ$33),0))*GRID!$B$67+GRID!$B$68)*(1-GRID!$B$69),0))</f>
        <v>39080</v>
      </c>
      <c r="V400" s="47" cm="1">
        <f t="array" ref="V400">IF($I$2="Spa пакет",
(INDEX(GRID!$B$47:$DQ$57,MATCH(U$7,GRID!$A$47:$A$57,0),MATCH(1,($U$2=GRID!$B$31:$DQ$31)*(КАЛЕНДАРЬ!$AT25=GRID!$B$33:$DQ$33),0))*GRID!$B$67)+GRID!$B$68*2,
ROUNDUP((INDEX(GRID!$B$47:$DQ$57,MATCH(U$7,GRID!$A$47:$A$57,0),MATCH(1,($U$2=GRID!$B$31:$DQ$31)*(КАЛЕНДАРЬ!$AT25=GRID!$B$33:$DQ$33),0))*GRID!$B$67+GRID!$B$68*2)*(1-GRID!$B$69),0))</f>
        <v>43360</v>
      </c>
      <c r="W400" s="47" cm="1">
        <f t="array" ref="W400">IF($I$2="Spa пакет",
(INDEX(GRID!$B$34:$DQ$44,MATCH(W$7,GRID!$A$34:$A$44,0),MATCH(1,($U$2=GRID!$B$31:$DQ$31)*(КАЛЕНДАРЬ!$AT25=GRID!$B$33:$DQ$33),0))*GRID!$B$67)+GRID!$B$68,
ROUNDUP((INDEX(GRID!$B$34:$DQ$44,MATCH(W$7,GRID!$A$34:$A$44,0),MATCH(1,($U$2=GRID!$B$31:$DQ$31)*(КАЛЕНДАРЬ!$AT25=GRID!$B$33:$DQ$33),0))*GRID!$B$67+GRID!$B$68)*(1-GRID!$B$69),0))</f>
        <v>109640</v>
      </c>
      <c r="X400" s="47" cm="1">
        <f t="array" ref="X400">IF($I$2="Spa пакет",
(INDEX(GRID!$B$47:$DQ$57,MATCH(W$7,GRID!$A$47:$A$57,0),MATCH(1,($U$2=GRID!$B$31:$DQ$31)*(КАЛЕНДАРЬ!$AT25=GRID!$B$33:$DQ$33),0))*GRID!$B$67)+GRID!$B$68*2,
ROUNDUP((INDEX(GRID!$B$47:$DQ$57,MATCH(W$7,GRID!$A$47:$A$57,0),MATCH(1,($U$2=GRID!$B$31:$DQ$31)*(КАЛЕНДАРЬ!$AT25=GRID!$B$33:$DQ$33),0))*GRID!$B$67+GRID!$B$68*2)*(1-GRID!$B$69),0))</f>
        <v>113920</v>
      </c>
    </row>
    <row r="401" spans="1:24" ht="12" hidden="1" customHeight="1" x14ac:dyDescent="0.2">
      <c r="A401" s="117" t="s">
        <v>43</v>
      </c>
      <c r="B401" s="117">
        <v>23</v>
      </c>
      <c r="C401" s="47" cm="1">
        <f t="array" ref="C401">IF($I$2="Spa пакет",
(INDEX(GRID!$B$34:$DQ$44,MATCH(C$7,GRID!$A$34:$A$44,0),MATCH(1,($U$2=GRID!$B$31:$DQ$31)*(КАЛЕНДАРЬ!$AT26=GRID!$B$33:$DQ$33),0))*GRID!$B$67)+GRID!$B$68,
ROUNDUP((INDEX(GRID!$B$34:$DQ$44,MATCH(C$7,GRID!$A$34:$A$44,0),MATCH(1,($U$2=GRID!$B$31:$DQ$31)*(КАЛЕНДАРЬ!$AT26=GRID!$B$33:$DQ$33),0))*GRID!$B$67+GRID!$B$68)*(1-GRID!$B$69),0))</f>
        <v>18520</v>
      </c>
      <c r="D401" s="47" cm="1">
        <f t="array" ref="D401">IF($I$2="Spa пакет",
(INDEX(GRID!$B$47:$DQ$57,MATCH(C$7,GRID!$A$47:$A$57,0),MATCH(1,($U$2=GRID!$B$31:$DQ$31)*(КАЛЕНДАРЬ!$AT26=GRID!$B$33:$DQ$33),0))*GRID!$B$67)+GRID!$B$68*2,
ROUNDUP((INDEX(GRID!$B$47:$DQ$57,MATCH(C$7,GRID!$A$47:$A$57,0),MATCH(1,($U$2=GRID!$B$31:$DQ$31)*(КАЛЕНДАРЬ!$AT26=GRID!$B$33:$DQ$33),0))*GRID!$B$67+GRID!$B$68*2)*(1-GRID!$B$69),0))</f>
        <v>22800</v>
      </c>
      <c r="E401" s="47" cm="1">
        <f t="array" ref="E401">IF($I$2="Spa пакет",
(INDEX(GRID!$B$34:$DQ$44,MATCH(E$7,GRID!$A$34:$A$44,0),MATCH(1,($U$2=GRID!$B$31:$DQ$31)*(КАЛЕНДАРЬ!$AT26=GRID!$B$33:$DQ$33),0))*GRID!$B$67)+GRID!$B$68,
ROUNDUP((INDEX(GRID!$B$34:$DQ$44,MATCH(E$7,GRID!$A$34:$A$44,0),MATCH(1,($U$2=GRID!$B$31:$DQ$31)*(КАЛЕНДАРЬ!$AT26=GRID!$B$33:$DQ$33),0))*GRID!$B$67+GRID!$B$68)*(1-GRID!$B$69),0))</f>
        <v>19960</v>
      </c>
      <c r="F401" s="47" cm="1">
        <f t="array" ref="F401">IF($I$2="Spa пакет",
(INDEX(GRID!$B$47:$DQ$57,MATCH(E$7,GRID!$A$47:$A$57,0),MATCH(1,($U$2=GRID!$B$31:$DQ$31)*(КАЛЕНДАРЬ!$AT26=GRID!$B$33:$DQ$33),0))*GRID!$B$67)+GRID!$B$68*2,
ROUNDUP((INDEX(GRID!$B$47:$DQ$57,MATCH(E$7,GRID!$A$47:$A$57,0),MATCH(1,($U$2=GRID!$B$31:$DQ$31)*(КАЛЕНДАРЬ!$AT26=GRID!$B$33:$DQ$33),0))*GRID!$B$67+GRID!$B$68*2)*(1-GRID!$B$69),0))</f>
        <v>24240</v>
      </c>
      <c r="G401" s="47" cm="1">
        <f t="array" ref="G401">IF($I$2="Spa пакет",
(INDEX(GRID!$B$34:$DQ$44,MATCH(G$7,GRID!$A$34:$A$44,0),MATCH(1,($U$2=GRID!$B$31:$DQ$31)*(КАЛЕНДАРЬ!$AT26=GRID!$B$33:$DQ$33),0))*GRID!$B$67)+GRID!$B$68,
ROUNDUP((INDEX(GRID!$B$34:$DQ$44,MATCH(G$7,GRID!$A$34:$A$44,0),MATCH(1,($U$2=GRID!$B$31:$DQ$31)*(КАЛЕНДАРЬ!$AT26=GRID!$B$33:$DQ$33),0))*GRID!$B$67+GRID!$B$68)*(1-GRID!$B$69),0))</f>
        <v>20760</v>
      </c>
      <c r="H401" s="47" cm="1">
        <f t="array" ref="H401">IF($I$2="Spa пакет",
(INDEX(GRID!$B$47:$DQ$57,MATCH(G$7,GRID!$A$47:$A$57,0),MATCH(1,($U$2=GRID!$B$31:$DQ$31)*(КАЛЕНДАРЬ!$AT26=GRID!$B$33:$DQ$33),0))*GRID!$B$67)+GRID!$B$68*2,
ROUNDUP((INDEX(GRID!$B$47:$DQ$57,MATCH(G$7,GRID!$A$47:$A$57,0),MATCH(1,($U$2=GRID!$B$31:$DQ$31)*(КАЛЕНДАРЬ!$AT26=GRID!$B$33:$DQ$33),0))*GRID!$B$67+GRID!$B$68*2)*(1-GRID!$B$69),0))</f>
        <v>25040</v>
      </c>
      <c r="I401" s="47" cm="1">
        <f t="array" ref="I401">IF($I$2="Spa пакет",
(INDEX(GRID!$B$34:$DQ$44,MATCH(I$7,GRID!$A$34:$A$44,0),MATCH(1,($U$2=GRID!$B$31:$DQ$31)*(КАЛЕНДАРЬ!$AT26=GRID!$B$33:$DQ$33),0))*GRID!$B$67)+GRID!$B$68,
ROUNDUP((INDEX(GRID!$B$34:$DQ$44,MATCH(I$7,GRID!$A$34:$A$44,0),MATCH(1,($U$2=GRID!$B$31:$DQ$31)*(КАЛЕНДАРЬ!$AT26=GRID!$B$33:$DQ$33),0))*GRID!$B$67+GRID!$B$68)*(1-GRID!$B$69),0))</f>
        <v>22200</v>
      </c>
      <c r="J401" s="47" cm="1">
        <f t="array" ref="J401">IF($I$2="Spa пакет",
(INDEX(GRID!$B$47:$DQ$57,MATCH(I$7,GRID!$A$47:$A$57,0),MATCH(1,($U$2=GRID!$B$31:$DQ$31)*(КАЛЕНДАРЬ!$AT26=GRID!$B$33:$DQ$33),0))*GRID!$B$67)+GRID!$B$68*2,
ROUNDUP((INDEX(GRID!$B$47:$DQ$57,MATCH(I$7,GRID!$A$47:$A$57,0),MATCH(1,($U$2=GRID!$B$31:$DQ$31)*(КАЛЕНДАРЬ!$AT26=GRID!$B$33:$DQ$33),0))*GRID!$B$67+GRID!$B$68*2)*(1-GRID!$B$69),0))</f>
        <v>26480</v>
      </c>
      <c r="K401" s="47" cm="1">
        <f t="array" ref="K401">IF($I$2="Spa пакет",
(INDEX(GRID!$B$34:$DQ$44,MATCH(K$7,GRID!$A$34:$A$44,0),MATCH(1,($U$2=GRID!$B$31:$DQ$31)*(КАЛЕНДАРЬ!$AT26=GRID!$B$33:$DQ$33),0))*GRID!$B$67)+GRID!$B$68,
ROUNDUP((INDEX(GRID!$B$34:$DQ$44,MATCH(K$7,GRID!$A$34:$A$44,0),MATCH(1,($U$2=GRID!$B$31:$DQ$31)*(КАЛЕНДАРЬ!$AT26=GRID!$B$33:$DQ$33),0))*GRID!$B$67+GRID!$B$68)*(1-GRID!$B$69),0))</f>
        <v>23000</v>
      </c>
      <c r="L401" s="47" cm="1">
        <f t="array" ref="L401">IF($I$2="Spa пакет",
(INDEX(GRID!$B$47:$DQ$57,MATCH(K$7,GRID!$A$47:$A$57,0),MATCH(1,($U$2=GRID!$B$31:$DQ$31)*(КАЛЕНДАРЬ!$AT26=GRID!$B$33:$DQ$33),0))*GRID!$B$67)+GRID!$B$68*2,
ROUNDUP((INDEX(GRID!$B$47:$DQ$57,MATCH(K$7,GRID!$A$47:$A$57,0),MATCH(1,($U$2=GRID!$B$31:$DQ$31)*(КАЛЕНДАРЬ!$AT26=GRID!$B$33:$DQ$33),0))*GRID!$B$67+GRID!$B$68*2)*(1-GRID!$B$69),0))</f>
        <v>27280</v>
      </c>
      <c r="M401" s="47" cm="1">
        <f t="array" ref="M401">IF($I$2="Spa пакет",
(INDEX(GRID!$B$34:$DQ$44,MATCH(M$7,GRID!$A$34:$A$44,0),MATCH(1,($U$2=GRID!$B$31:$DQ$31)*(КАЛЕНДАРЬ!$AT26=GRID!$B$33:$DQ$33),0))*GRID!$B$67)+GRID!$B$68,
ROUNDUP((INDEX(GRID!$B$34:$DQ$44,MATCH(M$7,GRID!$A$34:$A$44,0),MATCH(1,($U$2=GRID!$B$31:$DQ$31)*(КАЛЕНДАРЬ!$AT26=GRID!$B$33:$DQ$33),0))*GRID!$B$67+GRID!$B$68)*(1-GRID!$B$69),0))</f>
        <v>24440</v>
      </c>
      <c r="N401" s="47" cm="1">
        <f t="array" ref="N401">IF($I$2="Spa пакет",
(INDEX(GRID!$B$47:$DQ$57,MATCH(M$7,GRID!$A$47:$A$57,0),MATCH(1,($U$2=GRID!$B$31:$DQ$31)*(КАЛЕНДАРЬ!$AT26=GRID!$B$33:$DQ$33),0))*GRID!$B$67)+GRID!$B$68*2,
ROUNDUP((INDEX(GRID!$B$47:$DQ$57,MATCH(M$7,GRID!$A$47:$A$57,0),MATCH(1,($U$2=GRID!$B$31:$DQ$31)*(КАЛЕНДАРЬ!$AT26=GRID!$B$33:$DQ$33),0))*GRID!$B$67+GRID!$B$68*2)*(1-GRID!$B$69),0))</f>
        <v>28720</v>
      </c>
      <c r="O401" s="47" cm="1">
        <f t="array" ref="O401">IF($I$2="Spa пакет",
(INDEX(GRID!$B$34:$DQ$44,MATCH(O$7,GRID!$A$34:$A$44,0),MATCH(1,($U$2=GRID!$B$31:$DQ$31)*(КАЛЕНДАРЬ!$AT26=GRID!$B$33:$DQ$33),0))*GRID!$B$67)+GRID!$B$68,
ROUNDUP((INDEX(GRID!$B$34:$DQ$44,MATCH(O$7,GRID!$A$34:$A$44,0),MATCH(1,($U$2=GRID!$B$31:$DQ$31)*(КАЛЕНДАРЬ!$AT26=GRID!$B$33:$DQ$33),0))*GRID!$B$67+GRID!$B$68)*(1-GRID!$B$69),0))</f>
        <v>29960</v>
      </c>
      <c r="P401" s="47" cm="1">
        <f t="array" ref="P401">IF($I$2="Spa пакет",
(INDEX(GRID!$B$47:$DQ$57,MATCH(O$7,GRID!$A$47:$A$57,0),MATCH(1,($U$2=GRID!$B$31:$DQ$31)*(КАЛЕНДАРЬ!$AT26=GRID!$B$33:$DQ$33),0))*GRID!$B$67)+GRID!$B$68*2,
ROUNDUP((INDEX(GRID!$B$47:$DQ$57,MATCH(O$7,GRID!$A$47:$A$57,0),MATCH(1,($U$2=GRID!$B$31:$DQ$31)*(КАЛЕНДАРЬ!$AT26=GRID!$B$33:$DQ$33),0))*GRID!$B$67+GRID!$B$68*2)*(1-GRID!$B$69),0))</f>
        <v>34240</v>
      </c>
      <c r="Q401" s="47" cm="1">
        <f t="array" ref="Q401">IF($I$2="Spa пакет",
(INDEX(GRID!$B$34:$DQ$44,MATCH(Q$7,GRID!$A$34:$A$44,0),MATCH(1,($U$2=GRID!$B$31:$DQ$31)*(КАЛЕНДАРЬ!$AT26=GRID!$B$33:$DQ$33),0))*GRID!$B$67)+GRID!$B$68,
ROUNDUP((INDEX(GRID!$B$34:$DQ$44,MATCH(Q$7,GRID!$A$34:$A$44,0),MATCH(1,($U$2=GRID!$B$31:$DQ$31)*(КАЛЕНДАРЬ!$AT26=GRID!$B$33:$DQ$33),0))*GRID!$B$67+GRID!$B$68)*(1-GRID!$B$69),0))</f>
        <v>31560</v>
      </c>
      <c r="R401" s="47" cm="1">
        <f t="array" ref="R401">IF($I$2="Spa пакет",
(INDEX(GRID!$B$47:$DQ$57,MATCH(Q$7,GRID!$A$47:$A$57,0),MATCH(1,($U$2=GRID!$B$31:$DQ$31)*(КАЛЕНДАРЬ!$AT26=GRID!$B$33:$DQ$33),0))*GRID!$B$67)+GRID!$B$68*2,
ROUNDUP((INDEX(GRID!$B$47:$DQ$57,MATCH(Q$7,GRID!$A$47:$A$57,0),MATCH(1,($U$2=GRID!$B$31:$DQ$31)*(КАЛЕНДАРЬ!$AT26=GRID!$B$33:$DQ$33),0))*GRID!$B$67+GRID!$B$68*2)*(1-GRID!$B$69),0))</f>
        <v>35840</v>
      </c>
      <c r="S401" s="47" cm="1">
        <f t="array" ref="S401">IF($I$2="Spa пакет",
(INDEX(GRID!$B$34:$DQ$44,MATCH(S$7,GRID!$A$34:$A$44,0),MATCH(1,($U$2=GRID!$B$31:$DQ$31)*(КАЛЕНДАРЬ!$AT26=GRID!$B$33:$DQ$33),0))*GRID!$B$67)+GRID!$B$68,
ROUNDUP((INDEX(GRID!$B$34:$DQ$44,MATCH(S$7,GRID!$A$34:$A$44,0),MATCH(1,($U$2=GRID!$B$31:$DQ$31)*(КАЛЕНДАРЬ!$AT26=GRID!$B$33:$DQ$33),0))*GRID!$B$67+GRID!$B$68)*(1-GRID!$B$69),0))</f>
        <v>34360</v>
      </c>
      <c r="T401" s="47" cm="1">
        <f t="array" ref="T401">IF($I$2="Spa пакет",
(INDEX(GRID!$B$47:$DQ$57,MATCH(S$7,GRID!$A$47:$A$57,0),MATCH(1,($U$2=GRID!$B$31:$DQ$31)*(КАЛЕНДАРЬ!$AT26=GRID!$B$33:$DQ$33),0))*GRID!$B$67)+GRID!$B$68*2,
ROUNDUP((INDEX(GRID!$B$47:$DQ$57,MATCH(S$7,GRID!$A$47:$A$57,0),MATCH(1,($U$2=GRID!$B$31:$DQ$31)*(КАЛЕНДАРЬ!$AT26=GRID!$B$33:$DQ$33),0))*GRID!$B$67+GRID!$B$68*2)*(1-GRID!$B$69),0))</f>
        <v>38640</v>
      </c>
      <c r="U401" s="47" cm="1">
        <f t="array" ref="U401">IF($I$2="Spa пакет",
(INDEX(GRID!$B$34:$DQ$44,MATCH(U$7,GRID!$A$34:$A$44,0),MATCH(1,($U$2=GRID!$B$31:$DQ$31)*(КАЛЕНДАРЬ!$AT26=GRID!$B$33:$DQ$33),0))*GRID!$B$67)+GRID!$B$68,
ROUNDUP((INDEX(GRID!$B$34:$DQ$44,MATCH(U$7,GRID!$A$34:$A$44,0),MATCH(1,($U$2=GRID!$B$31:$DQ$31)*(КАЛЕНДАРЬ!$AT26=GRID!$B$33:$DQ$33),0))*GRID!$B$67+GRID!$B$68)*(1-GRID!$B$69),0))</f>
        <v>39080</v>
      </c>
      <c r="V401" s="47" cm="1">
        <f t="array" ref="V401">IF($I$2="Spa пакет",
(INDEX(GRID!$B$47:$DQ$57,MATCH(U$7,GRID!$A$47:$A$57,0),MATCH(1,($U$2=GRID!$B$31:$DQ$31)*(КАЛЕНДАРЬ!$AT26=GRID!$B$33:$DQ$33),0))*GRID!$B$67)+GRID!$B$68*2,
ROUNDUP((INDEX(GRID!$B$47:$DQ$57,MATCH(U$7,GRID!$A$47:$A$57,0),MATCH(1,($U$2=GRID!$B$31:$DQ$31)*(КАЛЕНДАРЬ!$AT26=GRID!$B$33:$DQ$33),0))*GRID!$B$67+GRID!$B$68*2)*(1-GRID!$B$69),0))</f>
        <v>43360</v>
      </c>
      <c r="W401" s="47" cm="1">
        <f t="array" ref="W401">IF($I$2="Spa пакет",
(INDEX(GRID!$B$34:$DQ$44,MATCH(W$7,GRID!$A$34:$A$44,0),MATCH(1,($U$2=GRID!$B$31:$DQ$31)*(КАЛЕНДАРЬ!$AT26=GRID!$B$33:$DQ$33),0))*GRID!$B$67)+GRID!$B$68,
ROUNDUP((INDEX(GRID!$B$34:$DQ$44,MATCH(W$7,GRID!$A$34:$A$44,0),MATCH(1,($U$2=GRID!$B$31:$DQ$31)*(КАЛЕНДАРЬ!$AT26=GRID!$B$33:$DQ$33),0))*GRID!$B$67+GRID!$B$68)*(1-GRID!$B$69),0))</f>
        <v>109640</v>
      </c>
      <c r="X401" s="47" cm="1">
        <f t="array" ref="X401">IF($I$2="Spa пакет",
(INDEX(GRID!$B$47:$DQ$57,MATCH(W$7,GRID!$A$47:$A$57,0),MATCH(1,($U$2=GRID!$B$31:$DQ$31)*(КАЛЕНДАРЬ!$AT26=GRID!$B$33:$DQ$33),0))*GRID!$B$67)+GRID!$B$68*2,
ROUNDUP((INDEX(GRID!$B$47:$DQ$57,MATCH(W$7,GRID!$A$47:$A$57,0),MATCH(1,($U$2=GRID!$B$31:$DQ$31)*(КАЛЕНДАРЬ!$AT26=GRID!$B$33:$DQ$33),0))*GRID!$B$67+GRID!$B$68*2)*(1-GRID!$B$69),0))</f>
        <v>113920</v>
      </c>
    </row>
    <row r="402" spans="1:24" ht="12" hidden="1" customHeight="1" x14ac:dyDescent="0.2">
      <c r="A402" s="117" t="s">
        <v>44</v>
      </c>
      <c r="B402" s="117">
        <v>24</v>
      </c>
      <c r="C402" s="47" cm="1">
        <f t="array" ref="C402">IF($I$2="Spa пакет",
(INDEX(GRID!$B$34:$DQ$44,MATCH(C$7,GRID!$A$34:$A$44,0),MATCH(1,($U$2=GRID!$B$31:$DQ$31)*(КАЛЕНДАРЬ!$AT27=GRID!$B$33:$DQ$33),0))*GRID!$B$67)+GRID!$B$68,
ROUNDUP((INDEX(GRID!$B$34:$DQ$44,MATCH(C$7,GRID!$A$34:$A$44,0),MATCH(1,($U$2=GRID!$B$31:$DQ$31)*(КАЛЕНДАРЬ!$AT27=GRID!$B$33:$DQ$33),0))*GRID!$B$67+GRID!$B$68)*(1-GRID!$B$69),0))</f>
        <v>18520</v>
      </c>
      <c r="D402" s="47" cm="1">
        <f t="array" ref="D402">IF($I$2="Spa пакет",
(INDEX(GRID!$B$47:$DQ$57,MATCH(C$7,GRID!$A$47:$A$57,0),MATCH(1,($U$2=GRID!$B$31:$DQ$31)*(КАЛЕНДАРЬ!$AT27=GRID!$B$33:$DQ$33),0))*GRID!$B$67)+GRID!$B$68*2,
ROUNDUP((INDEX(GRID!$B$47:$DQ$57,MATCH(C$7,GRID!$A$47:$A$57,0),MATCH(1,($U$2=GRID!$B$31:$DQ$31)*(КАЛЕНДАРЬ!$AT27=GRID!$B$33:$DQ$33),0))*GRID!$B$67+GRID!$B$68*2)*(1-GRID!$B$69),0))</f>
        <v>22800</v>
      </c>
      <c r="E402" s="47" cm="1">
        <f t="array" ref="E402">IF($I$2="Spa пакет",
(INDEX(GRID!$B$34:$DQ$44,MATCH(E$7,GRID!$A$34:$A$44,0),MATCH(1,($U$2=GRID!$B$31:$DQ$31)*(КАЛЕНДАРЬ!$AT27=GRID!$B$33:$DQ$33),0))*GRID!$B$67)+GRID!$B$68,
ROUNDUP((INDEX(GRID!$B$34:$DQ$44,MATCH(E$7,GRID!$A$34:$A$44,0),MATCH(1,($U$2=GRID!$B$31:$DQ$31)*(КАЛЕНДАРЬ!$AT27=GRID!$B$33:$DQ$33),0))*GRID!$B$67+GRID!$B$68)*(1-GRID!$B$69),0))</f>
        <v>19960</v>
      </c>
      <c r="F402" s="47" cm="1">
        <f t="array" ref="F402">IF($I$2="Spa пакет",
(INDEX(GRID!$B$47:$DQ$57,MATCH(E$7,GRID!$A$47:$A$57,0),MATCH(1,($U$2=GRID!$B$31:$DQ$31)*(КАЛЕНДАРЬ!$AT27=GRID!$B$33:$DQ$33),0))*GRID!$B$67)+GRID!$B$68*2,
ROUNDUP((INDEX(GRID!$B$47:$DQ$57,MATCH(E$7,GRID!$A$47:$A$57,0),MATCH(1,($U$2=GRID!$B$31:$DQ$31)*(КАЛЕНДАРЬ!$AT27=GRID!$B$33:$DQ$33),0))*GRID!$B$67+GRID!$B$68*2)*(1-GRID!$B$69),0))</f>
        <v>24240</v>
      </c>
      <c r="G402" s="47" cm="1">
        <f t="array" ref="G402">IF($I$2="Spa пакет",
(INDEX(GRID!$B$34:$DQ$44,MATCH(G$7,GRID!$A$34:$A$44,0),MATCH(1,($U$2=GRID!$B$31:$DQ$31)*(КАЛЕНДАРЬ!$AT27=GRID!$B$33:$DQ$33),0))*GRID!$B$67)+GRID!$B$68,
ROUNDUP((INDEX(GRID!$B$34:$DQ$44,MATCH(G$7,GRID!$A$34:$A$44,0),MATCH(1,($U$2=GRID!$B$31:$DQ$31)*(КАЛЕНДАРЬ!$AT27=GRID!$B$33:$DQ$33),0))*GRID!$B$67+GRID!$B$68)*(1-GRID!$B$69),0))</f>
        <v>20760</v>
      </c>
      <c r="H402" s="47" cm="1">
        <f t="array" ref="H402">IF($I$2="Spa пакет",
(INDEX(GRID!$B$47:$DQ$57,MATCH(G$7,GRID!$A$47:$A$57,0),MATCH(1,($U$2=GRID!$B$31:$DQ$31)*(КАЛЕНДАРЬ!$AT27=GRID!$B$33:$DQ$33),0))*GRID!$B$67)+GRID!$B$68*2,
ROUNDUP((INDEX(GRID!$B$47:$DQ$57,MATCH(G$7,GRID!$A$47:$A$57,0),MATCH(1,($U$2=GRID!$B$31:$DQ$31)*(КАЛЕНДАРЬ!$AT27=GRID!$B$33:$DQ$33),0))*GRID!$B$67+GRID!$B$68*2)*(1-GRID!$B$69),0))</f>
        <v>25040</v>
      </c>
      <c r="I402" s="47" cm="1">
        <f t="array" ref="I402">IF($I$2="Spa пакет",
(INDEX(GRID!$B$34:$DQ$44,MATCH(I$7,GRID!$A$34:$A$44,0),MATCH(1,($U$2=GRID!$B$31:$DQ$31)*(КАЛЕНДАРЬ!$AT27=GRID!$B$33:$DQ$33),0))*GRID!$B$67)+GRID!$B$68,
ROUNDUP((INDEX(GRID!$B$34:$DQ$44,MATCH(I$7,GRID!$A$34:$A$44,0),MATCH(1,($U$2=GRID!$B$31:$DQ$31)*(КАЛЕНДАРЬ!$AT27=GRID!$B$33:$DQ$33),0))*GRID!$B$67+GRID!$B$68)*(1-GRID!$B$69),0))</f>
        <v>22200</v>
      </c>
      <c r="J402" s="47" cm="1">
        <f t="array" ref="J402">IF($I$2="Spa пакет",
(INDEX(GRID!$B$47:$DQ$57,MATCH(I$7,GRID!$A$47:$A$57,0),MATCH(1,($U$2=GRID!$B$31:$DQ$31)*(КАЛЕНДАРЬ!$AT27=GRID!$B$33:$DQ$33),0))*GRID!$B$67)+GRID!$B$68*2,
ROUNDUP((INDEX(GRID!$B$47:$DQ$57,MATCH(I$7,GRID!$A$47:$A$57,0),MATCH(1,($U$2=GRID!$B$31:$DQ$31)*(КАЛЕНДАРЬ!$AT27=GRID!$B$33:$DQ$33),0))*GRID!$B$67+GRID!$B$68*2)*(1-GRID!$B$69),0))</f>
        <v>26480</v>
      </c>
      <c r="K402" s="47" cm="1">
        <f t="array" ref="K402">IF($I$2="Spa пакет",
(INDEX(GRID!$B$34:$DQ$44,MATCH(K$7,GRID!$A$34:$A$44,0),MATCH(1,($U$2=GRID!$B$31:$DQ$31)*(КАЛЕНДАРЬ!$AT27=GRID!$B$33:$DQ$33),0))*GRID!$B$67)+GRID!$B$68,
ROUNDUP((INDEX(GRID!$B$34:$DQ$44,MATCH(K$7,GRID!$A$34:$A$44,0),MATCH(1,($U$2=GRID!$B$31:$DQ$31)*(КАЛЕНДАРЬ!$AT27=GRID!$B$33:$DQ$33),0))*GRID!$B$67+GRID!$B$68)*(1-GRID!$B$69),0))</f>
        <v>23000</v>
      </c>
      <c r="L402" s="47" cm="1">
        <f t="array" ref="L402">IF($I$2="Spa пакет",
(INDEX(GRID!$B$47:$DQ$57,MATCH(K$7,GRID!$A$47:$A$57,0),MATCH(1,($U$2=GRID!$B$31:$DQ$31)*(КАЛЕНДАРЬ!$AT27=GRID!$B$33:$DQ$33),0))*GRID!$B$67)+GRID!$B$68*2,
ROUNDUP((INDEX(GRID!$B$47:$DQ$57,MATCH(K$7,GRID!$A$47:$A$57,0),MATCH(1,($U$2=GRID!$B$31:$DQ$31)*(КАЛЕНДАРЬ!$AT27=GRID!$B$33:$DQ$33),0))*GRID!$B$67+GRID!$B$68*2)*(1-GRID!$B$69),0))</f>
        <v>27280</v>
      </c>
      <c r="M402" s="47" cm="1">
        <f t="array" ref="M402">IF($I$2="Spa пакет",
(INDEX(GRID!$B$34:$DQ$44,MATCH(M$7,GRID!$A$34:$A$44,0),MATCH(1,($U$2=GRID!$B$31:$DQ$31)*(КАЛЕНДАРЬ!$AT27=GRID!$B$33:$DQ$33),0))*GRID!$B$67)+GRID!$B$68,
ROUNDUP((INDEX(GRID!$B$34:$DQ$44,MATCH(M$7,GRID!$A$34:$A$44,0),MATCH(1,($U$2=GRID!$B$31:$DQ$31)*(КАЛЕНДАРЬ!$AT27=GRID!$B$33:$DQ$33),0))*GRID!$B$67+GRID!$B$68)*(1-GRID!$B$69),0))</f>
        <v>24440</v>
      </c>
      <c r="N402" s="47" cm="1">
        <f t="array" ref="N402">IF($I$2="Spa пакет",
(INDEX(GRID!$B$47:$DQ$57,MATCH(M$7,GRID!$A$47:$A$57,0),MATCH(1,($U$2=GRID!$B$31:$DQ$31)*(КАЛЕНДАРЬ!$AT27=GRID!$B$33:$DQ$33),0))*GRID!$B$67)+GRID!$B$68*2,
ROUNDUP((INDEX(GRID!$B$47:$DQ$57,MATCH(M$7,GRID!$A$47:$A$57,0),MATCH(1,($U$2=GRID!$B$31:$DQ$31)*(КАЛЕНДАРЬ!$AT27=GRID!$B$33:$DQ$33),0))*GRID!$B$67+GRID!$B$68*2)*(1-GRID!$B$69),0))</f>
        <v>28720</v>
      </c>
      <c r="O402" s="47" cm="1">
        <f t="array" ref="O402">IF($I$2="Spa пакет",
(INDEX(GRID!$B$34:$DQ$44,MATCH(O$7,GRID!$A$34:$A$44,0),MATCH(1,($U$2=GRID!$B$31:$DQ$31)*(КАЛЕНДАРЬ!$AT27=GRID!$B$33:$DQ$33),0))*GRID!$B$67)+GRID!$B$68,
ROUNDUP((INDEX(GRID!$B$34:$DQ$44,MATCH(O$7,GRID!$A$34:$A$44,0),MATCH(1,($U$2=GRID!$B$31:$DQ$31)*(КАЛЕНДАРЬ!$AT27=GRID!$B$33:$DQ$33),0))*GRID!$B$67+GRID!$B$68)*(1-GRID!$B$69),0))</f>
        <v>29960</v>
      </c>
      <c r="P402" s="47" cm="1">
        <f t="array" ref="P402">IF($I$2="Spa пакет",
(INDEX(GRID!$B$47:$DQ$57,MATCH(O$7,GRID!$A$47:$A$57,0),MATCH(1,($U$2=GRID!$B$31:$DQ$31)*(КАЛЕНДАРЬ!$AT27=GRID!$B$33:$DQ$33),0))*GRID!$B$67)+GRID!$B$68*2,
ROUNDUP((INDEX(GRID!$B$47:$DQ$57,MATCH(O$7,GRID!$A$47:$A$57,0),MATCH(1,($U$2=GRID!$B$31:$DQ$31)*(КАЛЕНДАРЬ!$AT27=GRID!$B$33:$DQ$33),0))*GRID!$B$67+GRID!$B$68*2)*(1-GRID!$B$69),0))</f>
        <v>34240</v>
      </c>
      <c r="Q402" s="47" cm="1">
        <f t="array" ref="Q402">IF($I$2="Spa пакет",
(INDEX(GRID!$B$34:$DQ$44,MATCH(Q$7,GRID!$A$34:$A$44,0),MATCH(1,($U$2=GRID!$B$31:$DQ$31)*(КАЛЕНДАРЬ!$AT27=GRID!$B$33:$DQ$33),0))*GRID!$B$67)+GRID!$B$68,
ROUNDUP((INDEX(GRID!$B$34:$DQ$44,MATCH(Q$7,GRID!$A$34:$A$44,0),MATCH(1,($U$2=GRID!$B$31:$DQ$31)*(КАЛЕНДАРЬ!$AT27=GRID!$B$33:$DQ$33),0))*GRID!$B$67+GRID!$B$68)*(1-GRID!$B$69),0))</f>
        <v>31560</v>
      </c>
      <c r="R402" s="47" cm="1">
        <f t="array" ref="R402">IF($I$2="Spa пакет",
(INDEX(GRID!$B$47:$DQ$57,MATCH(Q$7,GRID!$A$47:$A$57,0),MATCH(1,($U$2=GRID!$B$31:$DQ$31)*(КАЛЕНДАРЬ!$AT27=GRID!$B$33:$DQ$33),0))*GRID!$B$67)+GRID!$B$68*2,
ROUNDUP((INDEX(GRID!$B$47:$DQ$57,MATCH(Q$7,GRID!$A$47:$A$57,0),MATCH(1,($U$2=GRID!$B$31:$DQ$31)*(КАЛЕНДАРЬ!$AT27=GRID!$B$33:$DQ$33),0))*GRID!$B$67+GRID!$B$68*2)*(1-GRID!$B$69),0))</f>
        <v>35840</v>
      </c>
      <c r="S402" s="47" cm="1">
        <f t="array" ref="S402">IF($I$2="Spa пакет",
(INDEX(GRID!$B$34:$DQ$44,MATCH(S$7,GRID!$A$34:$A$44,0),MATCH(1,($U$2=GRID!$B$31:$DQ$31)*(КАЛЕНДАРЬ!$AT27=GRID!$B$33:$DQ$33),0))*GRID!$B$67)+GRID!$B$68,
ROUNDUP((INDEX(GRID!$B$34:$DQ$44,MATCH(S$7,GRID!$A$34:$A$44,0),MATCH(1,($U$2=GRID!$B$31:$DQ$31)*(КАЛЕНДАРЬ!$AT27=GRID!$B$33:$DQ$33),0))*GRID!$B$67+GRID!$B$68)*(1-GRID!$B$69),0))</f>
        <v>34360</v>
      </c>
      <c r="T402" s="47" cm="1">
        <f t="array" ref="T402">IF($I$2="Spa пакет",
(INDEX(GRID!$B$47:$DQ$57,MATCH(S$7,GRID!$A$47:$A$57,0),MATCH(1,($U$2=GRID!$B$31:$DQ$31)*(КАЛЕНДАРЬ!$AT27=GRID!$B$33:$DQ$33),0))*GRID!$B$67)+GRID!$B$68*2,
ROUNDUP((INDEX(GRID!$B$47:$DQ$57,MATCH(S$7,GRID!$A$47:$A$57,0),MATCH(1,($U$2=GRID!$B$31:$DQ$31)*(КАЛЕНДАРЬ!$AT27=GRID!$B$33:$DQ$33),0))*GRID!$B$67+GRID!$B$68*2)*(1-GRID!$B$69),0))</f>
        <v>38640</v>
      </c>
      <c r="U402" s="47" cm="1">
        <f t="array" ref="U402">IF($I$2="Spa пакет",
(INDEX(GRID!$B$34:$DQ$44,MATCH(U$7,GRID!$A$34:$A$44,0),MATCH(1,($U$2=GRID!$B$31:$DQ$31)*(КАЛЕНДАРЬ!$AT27=GRID!$B$33:$DQ$33),0))*GRID!$B$67)+GRID!$B$68,
ROUNDUP((INDEX(GRID!$B$34:$DQ$44,MATCH(U$7,GRID!$A$34:$A$44,0),MATCH(1,($U$2=GRID!$B$31:$DQ$31)*(КАЛЕНДАРЬ!$AT27=GRID!$B$33:$DQ$33),0))*GRID!$B$67+GRID!$B$68)*(1-GRID!$B$69),0))</f>
        <v>39080</v>
      </c>
      <c r="V402" s="47" cm="1">
        <f t="array" ref="V402">IF($I$2="Spa пакет",
(INDEX(GRID!$B$47:$DQ$57,MATCH(U$7,GRID!$A$47:$A$57,0),MATCH(1,($U$2=GRID!$B$31:$DQ$31)*(КАЛЕНДАРЬ!$AT27=GRID!$B$33:$DQ$33),0))*GRID!$B$67)+GRID!$B$68*2,
ROUNDUP((INDEX(GRID!$B$47:$DQ$57,MATCH(U$7,GRID!$A$47:$A$57,0),MATCH(1,($U$2=GRID!$B$31:$DQ$31)*(КАЛЕНДАРЬ!$AT27=GRID!$B$33:$DQ$33),0))*GRID!$B$67+GRID!$B$68*2)*(1-GRID!$B$69),0))</f>
        <v>43360</v>
      </c>
      <c r="W402" s="47" cm="1">
        <f t="array" ref="W402">IF($I$2="Spa пакет",
(INDEX(GRID!$B$34:$DQ$44,MATCH(W$7,GRID!$A$34:$A$44,0),MATCH(1,($U$2=GRID!$B$31:$DQ$31)*(КАЛЕНДАРЬ!$AT27=GRID!$B$33:$DQ$33),0))*GRID!$B$67)+GRID!$B$68,
ROUNDUP((INDEX(GRID!$B$34:$DQ$44,MATCH(W$7,GRID!$A$34:$A$44,0),MATCH(1,($U$2=GRID!$B$31:$DQ$31)*(КАЛЕНДАРЬ!$AT27=GRID!$B$33:$DQ$33),0))*GRID!$B$67+GRID!$B$68)*(1-GRID!$B$69),0))</f>
        <v>109640</v>
      </c>
      <c r="X402" s="47" cm="1">
        <f t="array" ref="X402">IF($I$2="Spa пакет",
(INDEX(GRID!$B$47:$DQ$57,MATCH(W$7,GRID!$A$47:$A$57,0),MATCH(1,($U$2=GRID!$B$31:$DQ$31)*(КАЛЕНДАРЬ!$AT27=GRID!$B$33:$DQ$33),0))*GRID!$B$67)+GRID!$B$68*2,
ROUNDUP((INDEX(GRID!$B$47:$DQ$57,MATCH(W$7,GRID!$A$47:$A$57,0),MATCH(1,($U$2=GRID!$B$31:$DQ$31)*(КАЛЕНДАРЬ!$AT27=GRID!$B$33:$DQ$33),0))*GRID!$B$67+GRID!$B$68*2)*(1-GRID!$B$69),0))</f>
        <v>113920</v>
      </c>
    </row>
    <row r="403" spans="1:24" ht="12" hidden="1" customHeight="1" x14ac:dyDescent="0.2">
      <c r="A403" s="117" t="s">
        <v>45</v>
      </c>
      <c r="B403" s="117">
        <v>25</v>
      </c>
      <c r="C403" s="47" cm="1">
        <f t="array" ref="C403">IF($I$2="Spa пакет",
(INDEX(GRID!$B$34:$DQ$44,MATCH(C$7,GRID!$A$34:$A$44,0),MATCH(1,($U$2=GRID!$B$31:$DQ$31)*(КАЛЕНДАРЬ!$AT28=GRID!$B$33:$DQ$33),0))*GRID!$B$67)+GRID!$B$68,
ROUNDUP((INDEX(GRID!$B$34:$DQ$44,MATCH(C$7,GRID!$A$34:$A$44,0),MATCH(1,($U$2=GRID!$B$31:$DQ$31)*(КАЛЕНДАРЬ!$AT28=GRID!$B$33:$DQ$33),0))*GRID!$B$67+GRID!$B$68)*(1-GRID!$B$69),0))</f>
        <v>18520</v>
      </c>
      <c r="D403" s="47" cm="1">
        <f t="array" ref="D403">IF($I$2="Spa пакет",
(INDEX(GRID!$B$47:$DQ$57,MATCH(C$7,GRID!$A$47:$A$57,0),MATCH(1,($U$2=GRID!$B$31:$DQ$31)*(КАЛЕНДАРЬ!$AT28=GRID!$B$33:$DQ$33),0))*GRID!$B$67)+GRID!$B$68*2,
ROUNDUP((INDEX(GRID!$B$47:$DQ$57,MATCH(C$7,GRID!$A$47:$A$57,0),MATCH(1,($U$2=GRID!$B$31:$DQ$31)*(КАЛЕНДАРЬ!$AT28=GRID!$B$33:$DQ$33),0))*GRID!$B$67+GRID!$B$68*2)*(1-GRID!$B$69),0))</f>
        <v>22800</v>
      </c>
      <c r="E403" s="47" cm="1">
        <f t="array" ref="E403">IF($I$2="Spa пакет",
(INDEX(GRID!$B$34:$DQ$44,MATCH(E$7,GRID!$A$34:$A$44,0),MATCH(1,($U$2=GRID!$B$31:$DQ$31)*(КАЛЕНДАРЬ!$AT28=GRID!$B$33:$DQ$33),0))*GRID!$B$67)+GRID!$B$68,
ROUNDUP((INDEX(GRID!$B$34:$DQ$44,MATCH(E$7,GRID!$A$34:$A$44,0),MATCH(1,($U$2=GRID!$B$31:$DQ$31)*(КАЛЕНДАРЬ!$AT28=GRID!$B$33:$DQ$33),0))*GRID!$B$67+GRID!$B$68)*(1-GRID!$B$69),0))</f>
        <v>19960</v>
      </c>
      <c r="F403" s="47" cm="1">
        <f t="array" ref="F403">IF($I$2="Spa пакет",
(INDEX(GRID!$B$47:$DQ$57,MATCH(E$7,GRID!$A$47:$A$57,0),MATCH(1,($U$2=GRID!$B$31:$DQ$31)*(КАЛЕНДАРЬ!$AT28=GRID!$B$33:$DQ$33),0))*GRID!$B$67)+GRID!$B$68*2,
ROUNDUP((INDEX(GRID!$B$47:$DQ$57,MATCH(E$7,GRID!$A$47:$A$57,0),MATCH(1,($U$2=GRID!$B$31:$DQ$31)*(КАЛЕНДАРЬ!$AT28=GRID!$B$33:$DQ$33),0))*GRID!$B$67+GRID!$B$68*2)*(1-GRID!$B$69),0))</f>
        <v>24240</v>
      </c>
      <c r="G403" s="47" cm="1">
        <f t="array" ref="G403">IF($I$2="Spa пакет",
(INDEX(GRID!$B$34:$DQ$44,MATCH(G$7,GRID!$A$34:$A$44,0),MATCH(1,($U$2=GRID!$B$31:$DQ$31)*(КАЛЕНДАРЬ!$AT28=GRID!$B$33:$DQ$33),0))*GRID!$B$67)+GRID!$B$68,
ROUNDUP((INDEX(GRID!$B$34:$DQ$44,MATCH(G$7,GRID!$A$34:$A$44,0),MATCH(1,($U$2=GRID!$B$31:$DQ$31)*(КАЛЕНДАРЬ!$AT28=GRID!$B$33:$DQ$33),0))*GRID!$B$67+GRID!$B$68)*(1-GRID!$B$69),0))</f>
        <v>20760</v>
      </c>
      <c r="H403" s="47" cm="1">
        <f t="array" ref="H403">IF($I$2="Spa пакет",
(INDEX(GRID!$B$47:$DQ$57,MATCH(G$7,GRID!$A$47:$A$57,0),MATCH(1,($U$2=GRID!$B$31:$DQ$31)*(КАЛЕНДАРЬ!$AT28=GRID!$B$33:$DQ$33),0))*GRID!$B$67)+GRID!$B$68*2,
ROUNDUP((INDEX(GRID!$B$47:$DQ$57,MATCH(G$7,GRID!$A$47:$A$57,0),MATCH(1,($U$2=GRID!$B$31:$DQ$31)*(КАЛЕНДАРЬ!$AT28=GRID!$B$33:$DQ$33),0))*GRID!$B$67+GRID!$B$68*2)*(1-GRID!$B$69),0))</f>
        <v>25040</v>
      </c>
      <c r="I403" s="47" cm="1">
        <f t="array" ref="I403">IF($I$2="Spa пакет",
(INDEX(GRID!$B$34:$DQ$44,MATCH(I$7,GRID!$A$34:$A$44,0),MATCH(1,($U$2=GRID!$B$31:$DQ$31)*(КАЛЕНДАРЬ!$AT28=GRID!$B$33:$DQ$33),0))*GRID!$B$67)+GRID!$B$68,
ROUNDUP((INDEX(GRID!$B$34:$DQ$44,MATCH(I$7,GRID!$A$34:$A$44,0),MATCH(1,($U$2=GRID!$B$31:$DQ$31)*(КАЛЕНДАРЬ!$AT28=GRID!$B$33:$DQ$33),0))*GRID!$B$67+GRID!$B$68)*(1-GRID!$B$69),0))</f>
        <v>22200</v>
      </c>
      <c r="J403" s="47" cm="1">
        <f t="array" ref="J403">IF($I$2="Spa пакет",
(INDEX(GRID!$B$47:$DQ$57,MATCH(I$7,GRID!$A$47:$A$57,0),MATCH(1,($U$2=GRID!$B$31:$DQ$31)*(КАЛЕНДАРЬ!$AT28=GRID!$B$33:$DQ$33),0))*GRID!$B$67)+GRID!$B$68*2,
ROUNDUP((INDEX(GRID!$B$47:$DQ$57,MATCH(I$7,GRID!$A$47:$A$57,0),MATCH(1,($U$2=GRID!$B$31:$DQ$31)*(КАЛЕНДАРЬ!$AT28=GRID!$B$33:$DQ$33),0))*GRID!$B$67+GRID!$B$68*2)*(1-GRID!$B$69),0))</f>
        <v>26480</v>
      </c>
      <c r="K403" s="47" cm="1">
        <f t="array" ref="K403">IF($I$2="Spa пакет",
(INDEX(GRID!$B$34:$DQ$44,MATCH(K$7,GRID!$A$34:$A$44,0),MATCH(1,($U$2=GRID!$B$31:$DQ$31)*(КАЛЕНДАРЬ!$AT28=GRID!$B$33:$DQ$33),0))*GRID!$B$67)+GRID!$B$68,
ROUNDUP((INDEX(GRID!$B$34:$DQ$44,MATCH(K$7,GRID!$A$34:$A$44,0),MATCH(1,($U$2=GRID!$B$31:$DQ$31)*(КАЛЕНДАРЬ!$AT28=GRID!$B$33:$DQ$33),0))*GRID!$B$67+GRID!$B$68)*(1-GRID!$B$69),0))</f>
        <v>23000</v>
      </c>
      <c r="L403" s="47" cm="1">
        <f t="array" ref="L403">IF($I$2="Spa пакет",
(INDEX(GRID!$B$47:$DQ$57,MATCH(K$7,GRID!$A$47:$A$57,0),MATCH(1,($U$2=GRID!$B$31:$DQ$31)*(КАЛЕНДАРЬ!$AT28=GRID!$B$33:$DQ$33),0))*GRID!$B$67)+GRID!$B$68*2,
ROUNDUP((INDEX(GRID!$B$47:$DQ$57,MATCH(K$7,GRID!$A$47:$A$57,0),MATCH(1,($U$2=GRID!$B$31:$DQ$31)*(КАЛЕНДАРЬ!$AT28=GRID!$B$33:$DQ$33),0))*GRID!$B$67+GRID!$B$68*2)*(1-GRID!$B$69),0))</f>
        <v>27280</v>
      </c>
      <c r="M403" s="47" cm="1">
        <f t="array" ref="M403">IF($I$2="Spa пакет",
(INDEX(GRID!$B$34:$DQ$44,MATCH(M$7,GRID!$A$34:$A$44,0),MATCH(1,($U$2=GRID!$B$31:$DQ$31)*(КАЛЕНДАРЬ!$AT28=GRID!$B$33:$DQ$33),0))*GRID!$B$67)+GRID!$B$68,
ROUNDUP((INDEX(GRID!$B$34:$DQ$44,MATCH(M$7,GRID!$A$34:$A$44,0),MATCH(1,($U$2=GRID!$B$31:$DQ$31)*(КАЛЕНДАРЬ!$AT28=GRID!$B$33:$DQ$33),0))*GRID!$B$67+GRID!$B$68)*(1-GRID!$B$69),0))</f>
        <v>24440</v>
      </c>
      <c r="N403" s="47" cm="1">
        <f t="array" ref="N403">IF($I$2="Spa пакет",
(INDEX(GRID!$B$47:$DQ$57,MATCH(M$7,GRID!$A$47:$A$57,0),MATCH(1,($U$2=GRID!$B$31:$DQ$31)*(КАЛЕНДАРЬ!$AT28=GRID!$B$33:$DQ$33),0))*GRID!$B$67)+GRID!$B$68*2,
ROUNDUP((INDEX(GRID!$B$47:$DQ$57,MATCH(M$7,GRID!$A$47:$A$57,0),MATCH(1,($U$2=GRID!$B$31:$DQ$31)*(КАЛЕНДАРЬ!$AT28=GRID!$B$33:$DQ$33),0))*GRID!$B$67+GRID!$B$68*2)*(1-GRID!$B$69),0))</f>
        <v>28720</v>
      </c>
      <c r="O403" s="47" cm="1">
        <f t="array" ref="O403">IF($I$2="Spa пакет",
(INDEX(GRID!$B$34:$DQ$44,MATCH(O$7,GRID!$A$34:$A$44,0),MATCH(1,($U$2=GRID!$B$31:$DQ$31)*(КАЛЕНДАРЬ!$AT28=GRID!$B$33:$DQ$33),0))*GRID!$B$67)+GRID!$B$68,
ROUNDUP((INDEX(GRID!$B$34:$DQ$44,MATCH(O$7,GRID!$A$34:$A$44,0),MATCH(1,($U$2=GRID!$B$31:$DQ$31)*(КАЛЕНДАРЬ!$AT28=GRID!$B$33:$DQ$33),0))*GRID!$B$67+GRID!$B$68)*(1-GRID!$B$69),0))</f>
        <v>29960</v>
      </c>
      <c r="P403" s="47" cm="1">
        <f t="array" ref="P403">IF($I$2="Spa пакет",
(INDEX(GRID!$B$47:$DQ$57,MATCH(O$7,GRID!$A$47:$A$57,0),MATCH(1,($U$2=GRID!$B$31:$DQ$31)*(КАЛЕНДАРЬ!$AT28=GRID!$B$33:$DQ$33),0))*GRID!$B$67)+GRID!$B$68*2,
ROUNDUP((INDEX(GRID!$B$47:$DQ$57,MATCH(O$7,GRID!$A$47:$A$57,0),MATCH(1,($U$2=GRID!$B$31:$DQ$31)*(КАЛЕНДАРЬ!$AT28=GRID!$B$33:$DQ$33),0))*GRID!$B$67+GRID!$B$68*2)*(1-GRID!$B$69),0))</f>
        <v>34240</v>
      </c>
      <c r="Q403" s="47" cm="1">
        <f t="array" ref="Q403">IF($I$2="Spa пакет",
(INDEX(GRID!$B$34:$DQ$44,MATCH(Q$7,GRID!$A$34:$A$44,0),MATCH(1,($U$2=GRID!$B$31:$DQ$31)*(КАЛЕНДАРЬ!$AT28=GRID!$B$33:$DQ$33),0))*GRID!$B$67)+GRID!$B$68,
ROUNDUP((INDEX(GRID!$B$34:$DQ$44,MATCH(Q$7,GRID!$A$34:$A$44,0),MATCH(1,($U$2=GRID!$B$31:$DQ$31)*(КАЛЕНДАРЬ!$AT28=GRID!$B$33:$DQ$33),0))*GRID!$B$67+GRID!$B$68)*(1-GRID!$B$69),0))</f>
        <v>31560</v>
      </c>
      <c r="R403" s="47" cm="1">
        <f t="array" ref="R403">IF($I$2="Spa пакет",
(INDEX(GRID!$B$47:$DQ$57,MATCH(Q$7,GRID!$A$47:$A$57,0),MATCH(1,($U$2=GRID!$B$31:$DQ$31)*(КАЛЕНДАРЬ!$AT28=GRID!$B$33:$DQ$33),0))*GRID!$B$67)+GRID!$B$68*2,
ROUNDUP((INDEX(GRID!$B$47:$DQ$57,MATCH(Q$7,GRID!$A$47:$A$57,0),MATCH(1,($U$2=GRID!$B$31:$DQ$31)*(КАЛЕНДАРЬ!$AT28=GRID!$B$33:$DQ$33),0))*GRID!$B$67+GRID!$B$68*2)*(1-GRID!$B$69),0))</f>
        <v>35840</v>
      </c>
      <c r="S403" s="47" cm="1">
        <f t="array" ref="S403">IF($I$2="Spa пакет",
(INDEX(GRID!$B$34:$DQ$44,MATCH(S$7,GRID!$A$34:$A$44,0),MATCH(1,($U$2=GRID!$B$31:$DQ$31)*(КАЛЕНДАРЬ!$AT28=GRID!$B$33:$DQ$33),0))*GRID!$B$67)+GRID!$B$68,
ROUNDUP((INDEX(GRID!$B$34:$DQ$44,MATCH(S$7,GRID!$A$34:$A$44,0),MATCH(1,($U$2=GRID!$B$31:$DQ$31)*(КАЛЕНДАРЬ!$AT28=GRID!$B$33:$DQ$33),0))*GRID!$B$67+GRID!$B$68)*(1-GRID!$B$69),0))</f>
        <v>34360</v>
      </c>
      <c r="T403" s="47" cm="1">
        <f t="array" ref="T403">IF($I$2="Spa пакет",
(INDEX(GRID!$B$47:$DQ$57,MATCH(S$7,GRID!$A$47:$A$57,0),MATCH(1,($U$2=GRID!$B$31:$DQ$31)*(КАЛЕНДАРЬ!$AT28=GRID!$B$33:$DQ$33),0))*GRID!$B$67)+GRID!$B$68*2,
ROUNDUP((INDEX(GRID!$B$47:$DQ$57,MATCH(S$7,GRID!$A$47:$A$57,0),MATCH(1,($U$2=GRID!$B$31:$DQ$31)*(КАЛЕНДАРЬ!$AT28=GRID!$B$33:$DQ$33),0))*GRID!$B$67+GRID!$B$68*2)*(1-GRID!$B$69),0))</f>
        <v>38640</v>
      </c>
      <c r="U403" s="47" cm="1">
        <f t="array" ref="U403">IF($I$2="Spa пакет",
(INDEX(GRID!$B$34:$DQ$44,MATCH(U$7,GRID!$A$34:$A$44,0),MATCH(1,($U$2=GRID!$B$31:$DQ$31)*(КАЛЕНДАРЬ!$AT28=GRID!$B$33:$DQ$33),0))*GRID!$B$67)+GRID!$B$68,
ROUNDUP((INDEX(GRID!$B$34:$DQ$44,MATCH(U$7,GRID!$A$34:$A$44,0),MATCH(1,($U$2=GRID!$B$31:$DQ$31)*(КАЛЕНДАРЬ!$AT28=GRID!$B$33:$DQ$33),0))*GRID!$B$67+GRID!$B$68)*(1-GRID!$B$69),0))</f>
        <v>39080</v>
      </c>
      <c r="V403" s="47" cm="1">
        <f t="array" ref="V403">IF($I$2="Spa пакет",
(INDEX(GRID!$B$47:$DQ$57,MATCH(U$7,GRID!$A$47:$A$57,0),MATCH(1,($U$2=GRID!$B$31:$DQ$31)*(КАЛЕНДАРЬ!$AT28=GRID!$B$33:$DQ$33),0))*GRID!$B$67)+GRID!$B$68*2,
ROUNDUP((INDEX(GRID!$B$47:$DQ$57,MATCH(U$7,GRID!$A$47:$A$57,0),MATCH(1,($U$2=GRID!$B$31:$DQ$31)*(КАЛЕНДАРЬ!$AT28=GRID!$B$33:$DQ$33),0))*GRID!$B$67+GRID!$B$68*2)*(1-GRID!$B$69),0))</f>
        <v>43360</v>
      </c>
      <c r="W403" s="47" cm="1">
        <f t="array" ref="W403">IF($I$2="Spa пакет",
(INDEX(GRID!$B$34:$DQ$44,MATCH(W$7,GRID!$A$34:$A$44,0),MATCH(1,($U$2=GRID!$B$31:$DQ$31)*(КАЛЕНДАРЬ!$AT28=GRID!$B$33:$DQ$33),0))*GRID!$B$67)+GRID!$B$68,
ROUNDUP((INDEX(GRID!$B$34:$DQ$44,MATCH(W$7,GRID!$A$34:$A$44,0),MATCH(1,($U$2=GRID!$B$31:$DQ$31)*(КАЛЕНДАРЬ!$AT28=GRID!$B$33:$DQ$33),0))*GRID!$B$67+GRID!$B$68)*(1-GRID!$B$69),0))</f>
        <v>109640</v>
      </c>
      <c r="X403" s="47" cm="1">
        <f t="array" ref="X403">IF($I$2="Spa пакет",
(INDEX(GRID!$B$47:$DQ$57,MATCH(W$7,GRID!$A$47:$A$57,0),MATCH(1,($U$2=GRID!$B$31:$DQ$31)*(КАЛЕНДАРЬ!$AT28=GRID!$B$33:$DQ$33),0))*GRID!$B$67)+GRID!$B$68*2,
ROUNDUP((INDEX(GRID!$B$47:$DQ$57,MATCH(W$7,GRID!$A$47:$A$57,0),MATCH(1,($U$2=GRID!$B$31:$DQ$31)*(КАЛЕНДАРЬ!$AT28=GRID!$B$33:$DQ$33),0))*GRID!$B$67+GRID!$B$68*2)*(1-GRID!$B$69),0))</f>
        <v>113920</v>
      </c>
    </row>
    <row r="404" spans="1:24" ht="12" hidden="1" customHeight="1" x14ac:dyDescent="0.2">
      <c r="A404" s="117" t="s">
        <v>46</v>
      </c>
      <c r="B404" s="117">
        <v>26</v>
      </c>
      <c r="C404" s="47" cm="1">
        <f t="array" ref="C404">IF($I$2="Spa пакет",
(INDEX(GRID!$B$34:$DQ$44,MATCH(C$7,GRID!$A$34:$A$44,0),MATCH(1,($U$2=GRID!$B$31:$DQ$31)*(КАЛЕНДАРЬ!$AT29=GRID!$B$33:$DQ$33),0))*GRID!$B$67)+GRID!$B$68,
ROUNDUP((INDEX(GRID!$B$34:$DQ$44,MATCH(C$7,GRID!$A$34:$A$44,0),MATCH(1,($U$2=GRID!$B$31:$DQ$31)*(КАЛЕНДАРЬ!$AT29=GRID!$B$33:$DQ$33),0))*GRID!$B$67+GRID!$B$68)*(1-GRID!$B$69),0))</f>
        <v>17080</v>
      </c>
      <c r="D404" s="47" cm="1">
        <f t="array" ref="D404">IF($I$2="Spa пакет",
(INDEX(GRID!$B$47:$DQ$57,MATCH(C$7,GRID!$A$47:$A$57,0),MATCH(1,($U$2=GRID!$B$31:$DQ$31)*(КАЛЕНДАРЬ!$AT29=GRID!$B$33:$DQ$33),0))*GRID!$B$67)+GRID!$B$68*2,
ROUNDUP((INDEX(GRID!$B$47:$DQ$57,MATCH(C$7,GRID!$A$47:$A$57,0),MATCH(1,($U$2=GRID!$B$31:$DQ$31)*(КАЛЕНДАРЬ!$AT29=GRID!$B$33:$DQ$33),0))*GRID!$B$67+GRID!$B$68*2)*(1-GRID!$B$69),0))</f>
        <v>21360</v>
      </c>
      <c r="E404" s="47" cm="1">
        <f t="array" ref="E404">IF($I$2="Spa пакет",
(INDEX(GRID!$B$34:$DQ$44,MATCH(E$7,GRID!$A$34:$A$44,0),MATCH(1,($U$2=GRID!$B$31:$DQ$31)*(КАЛЕНДАРЬ!$AT29=GRID!$B$33:$DQ$33),0))*GRID!$B$67)+GRID!$B$68,
ROUNDUP((INDEX(GRID!$B$34:$DQ$44,MATCH(E$7,GRID!$A$34:$A$44,0),MATCH(1,($U$2=GRID!$B$31:$DQ$31)*(КАЛЕНДАРЬ!$AT29=GRID!$B$33:$DQ$33),0))*GRID!$B$67+GRID!$B$68)*(1-GRID!$B$69),0))</f>
        <v>18440</v>
      </c>
      <c r="F404" s="47" cm="1">
        <f t="array" ref="F404">IF($I$2="Spa пакет",
(INDEX(GRID!$B$47:$DQ$57,MATCH(E$7,GRID!$A$47:$A$57,0),MATCH(1,($U$2=GRID!$B$31:$DQ$31)*(КАЛЕНДАРЬ!$AT29=GRID!$B$33:$DQ$33),0))*GRID!$B$67)+GRID!$B$68*2,
ROUNDUP((INDEX(GRID!$B$47:$DQ$57,MATCH(E$7,GRID!$A$47:$A$57,0),MATCH(1,($U$2=GRID!$B$31:$DQ$31)*(КАЛЕНДАРЬ!$AT29=GRID!$B$33:$DQ$33),0))*GRID!$B$67+GRID!$B$68*2)*(1-GRID!$B$69),0))</f>
        <v>22720</v>
      </c>
      <c r="G404" s="47" cm="1">
        <f t="array" ref="G404">IF($I$2="Spa пакет",
(INDEX(GRID!$B$34:$DQ$44,MATCH(G$7,GRID!$A$34:$A$44,0),MATCH(1,($U$2=GRID!$B$31:$DQ$31)*(КАЛЕНДАРЬ!$AT29=GRID!$B$33:$DQ$33),0))*GRID!$B$67)+GRID!$B$68,
ROUNDUP((INDEX(GRID!$B$34:$DQ$44,MATCH(G$7,GRID!$A$34:$A$44,0),MATCH(1,($U$2=GRID!$B$31:$DQ$31)*(КАЛЕНДАРЬ!$AT29=GRID!$B$33:$DQ$33),0))*GRID!$B$67+GRID!$B$68)*(1-GRID!$B$69),0))</f>
        <v>19240</v>
      </c>
      <c r="H404" s="47" cm="1">
        <f t="array" ref="H404">IF($I$2="Spa пакет",
(INDEX(GRID!$B$47:$DQ$57,MATCH(G$7,GRID!$A$47:$A$57,0),MATCH(1,($U$2=GRID!$B$31:$DQ$31)*(КАЛЕНДАРЬ!$AT29=GRID!$B$33:$DQ$33),0))*GRID!$B$67)+GRID!$B$68*2,
ROUNDUP((INDEX(GRID!$B$47:$DQ$57,MATCH(G$7,GRID!$A$47:$A$57,0),MATCH(1,($U$2=GRID!$B$31:$DQ$31)*(КАЛЕНДАРЬ!$AT29=GRID!$B$33:$DQ$33),0))*GRID!$B$67+GRID!$B$68*2)*(1-GRID!$B$69),0))</f>
        <v>23520</v>
      </c>
      <c r="I404" s="47" cm="1">
        <f t="array" ref="I404">IF($I$2="Spa пакет",
(INDEX(GRID!$B$34:$DQ$44,MATCH(I$7,GRID!$A$34:$A$44,0),MATCH(1,($U$2=GRID!$B$31:$DQ$31)*(КАЛЕНДАРЬ!$AT29=GRID!$B$33:$DQ$33),0))*GRID!$B$67)+GRID!$B$68,
ROUNDUP((INDEX(GRID!$B$34:$DQ$44,MATCH(I$7,GRID!$A$34:$A$44,0),MATCH(1,($U$2=GRID!$B$31:$DQ$31)*(КАЛЕНДАРЬ!$AT29=GRID!$B$33:$DQ$33),0))*GRID!$B$67+GRID!$B$68)*(1-GRID!$B$69),0))</f>
        <v>20600</v>
      </c>
      <c r="J404" s="47" cm="1">
        <f t="array" ref="J404">IF($I$2="Spa пакет",
(INDEX(GRID!$B$47:$DQ$57,MATCH(I$7,GRID!$A$47:$A$57,0),MATCH(1,($U$2=GRID!$B$31:$DQ$31)*(КАЛЕНДАРЬ!$AT29=GRID!$B$33:$DQ$33),0))*GRID!$B$67)+GRID!$B$68*2,
ROUNDUP((INDEX(GRID!$B$47:$DQ$57,MATCH(I$7,GRID!$A$47:$A$57,0),MATCH(1,($U$2=GRID!$B$31:$DQ$31)*(КАЛЕНДАРЬ!$AT29=GRID!$B$33:$DQ$33),0))*GRID!$B$67+GRID!$B$68*2)*(1-GRID!$B$69),0))</f>
        <v>24880</v>
      </c>
      <c r="K404" s="47" cm="1">
        <f t="array" ref="K404">IF($I$2="Spa пакет",
(INDEX(GRID!$B$34:$DQ$44,MATCH(K$7,GRID!$A$34:$A$44,0),MATCH(1,($U$2=GRID!$B$31:$DQ$31)*(КАЛЕНДАРЬ!$AT29=GRID!$B$33:$DQ$33),0))*GRID!$B$67)+GRID!$B$68,
ROUNDUP((INDEX(GRID!$B$34:$DQ$44,MATCH(K$7,GRID!$A$34:$A$44,0),MATCH(1,($U$2=GRID!$B$31:$DQ$31)*(КАЛЕНДАРЬ!$AT29=GRID!$B$33:$DQ$33),0))*GRID!$B$67+GRID!$B$68)*(1-GRID!$B$69),0))</f>
        <v>21400</v>
      </c>
      <c r="L404" s="47" cm="1">
        <f t="array" ref="L404">IF($I$2="Spa пакет",
(INDEX(GRID!$B$47:$DQ$57,MATCH(K$7,GRID!$A$47:$A$57,0),MATCH(1,($U$2=GRID!$B$31:$DQ$31)*(КАЛЕНДАРЬ!$AT29=GRID!$B$33:$DQ$33),0))*GRID!$B$67)+GRID!$B$68*2,
ROUNDUP((INDEX(GRID!$B$47:$DQ$57,MATCH(K$7,GRID!$A$47:$A$57,0),MATCH(1,($U$2=GRID!$B$31:$DQ$31)*(КАЛЕНДАРЬ!$AT29=GRID!$B$33:$DQ$33),0))*GRID!$B$67+GRID!$B$68*2)*(1-GRID!$B$69),0))</f>
        <v>25680</v>
      </c>
      <c r="M404" s="47" cm="1">
        <f t="array" ref="M404">IF($I$2="Spa пакет",
(INDEX(GRID!$B$34:$DQ$44,MATCH(M$7,GRID!$A$34:$A$44,0),MATCH(1,($U$2=GRID!$B$31:$DQ$31)*(КАЛЕНДАРЬ!$AT29=GRID!$B$33:$DQ$33),0))*GRID!$B$67)+GRID!$B$68,
ROUNDUP((INDEX(GRID!$B$34:$DQ$44,MATCH(M$7,GRID!$A$34:$A$44,0),MATCH(1,($U$2=GRID!$B$31:$DQ$31)*(КАЛЕНДАРЬ!$AT29=GRID!$B$33:$DQ$33),0))*GRID!$B$67+GRID!$B$68)*(1-GRID!$B$69),0))</f>
        <v>22760</v>
      </c>
      <c r="N404" s="47" cm="1">
        <f t="array" ref="N404">IF($I$2="Spa пакет",
(INDEX(GRID!$B$47:$DQ$57,MATCH(M$7,GRID!$A$47:$A$57,0),MATCH(1,($U$2=GRID!$B$31:$DQ$31)*(КАЛЕНДАРЬ!$AT29=GRID!$B$33:$DQ$33),0))*GRID!$B$67)+GRID!$B$68*2,
ROUNDUP((INDEX(GRID!$B$47:$DQ$57,MATCH(M$7,GRID!$A$47:$A$57,0),MATCH(1,($U$2=GRID!$B$31:$DQ$31)*(КАЛЕНДАРЬ!$AT29=GRID!$B$33:$DQ$33),0))*GRID!$B$67+GRID!$B$68*2)*(1-GRID!$B$69),0))</f>
        <v>27040</v>
      </c>
      <c r="O404" s="47" cm="1">
        <f t="array" ref="O404">IF($I$2="Spa пакет",
(INDEX(GRID!$B$34:$DQ$44,MATCH(O$7,GRID!$A$34:$A$44,0),MATCH(1,($U$2=GRID!$B$31:$DQ$31)*(КАЛЕНДАРЬ!$AT29=GRID!$B$33:$DQ$33),0))*GRID!$B$67)+GRID!$B$68,
ROUNDUP((INDEX(GRID!$B$34:$DQ$44,MATCH(O$7,GRID!$A$34:$A$44,0),MATCH(1,($U$2=GRID!$B$31:$DQ$31)*(КАЛЕНДАРЬ!$AT29=GRID!$B$33:$DQ$33),0))*GRID!$B$67+GRID!$B$68)*(1-GRID!$B$69),0))</f>
        <v>28040</v>
      </c>
      <c r="P404" s="47" cm="1">
        <f t="array" ref="P404">IF($I$2="Spa пакет",
(INDEX(GRID!$B$47:$DQ$57,MATCH(O$7,GRID!$A$47:$A$57,0),MATCH(1,($U$2=GRID!$B$31:$DQ$31)*(КАЛЕНДАРЬ!$AT29=GRID!$B$33:$DQ$33),0))*GRID!$B$67)+GRID!$B$68*2,
ROUNDUP((INDEX(GRID!$B$47:$DQ$57,MATCH(O$7,GRID!$A$47:$A$57,0),MATCH(1,($U$2=GRID!$B$31:$DQ$31)*(КАЛЕНДАРЬ!$AT29=GRID!$B$33:$DQ$33),0))*GRID!$B$67+GRID!$B$68*2)*(1-GRID!$B$69),0))</f>
        <v>32320</v>
      </c>
      <c r="Q404" s="47" cm="1">
        <f t="array" ref="Q404">IF($I$2="Spa пакет",
(INDEX(GRID!$B$34:$DQ$44,MATCH(Q$7,GRID!$A$34:$A$44,0),MATCH(1,($U$2=GRID!$B$31:$DQ$31)*(КАЛЕНДАРЬ!$AT29=GRID!$B$33:$DQ$33),0))*GRID!$B$67)+GRID!$B$68,
ROUNDUP((INDEX(GRID!$B$34:$DQ$44,MATCH(Q$7,GRID!$A$34:$A$44,0),MATCH(1,($U$2=GRID!$B$31:$DQ$31)*(КАЛЕНДАРЬ!$AT29=GRID!$B$33:$DQ$33),0))*GRID!$B$67+GRID!$B$68)*(1-GRID!$B$69),0))</f>
        <v>29560</v>
      </c>
      <c r="R404" s="47" cm="1">
        <f t="array" ref="R404">IF($I$2="Spa пакет",
(INDEX(GRID!$B$47:$DQ$57,MATCH(Q$7,GRID!$A$47:$A$57,0),MATCH(1,($U$2=GRID!$B$31:$DQ$31)*(КАЛЕНДАРЬ!$AT29=GRID!$B$33:$DQ$33),0))*GRID!$B$67)+GRID!$B$68*2,
ROUNDUP((INDEX(GRID!$B$47:$DQ$57,MATCH(Q$7,GRID!$A$47:$A$57,0),MATCH(1,($U$2=GRID!$B$31:$DQ$31)*(КАЛЕНДАРЬ!$AT29=GRID!$B$33:$DQ$33),0))*GRID!$B$67+GRID!$B$68*2)*(1-GRID!$B$69),0))</f>
        <v>33840</v>
      </c>
      <c r="S404" s="47" cm="1">
        <f t="array" ref="S404">IF($I$2="Spa пакет",
(INDEX(GRID!$B$34:$DQ$44,MATCH(S$7,GRID!$A$34:$A$44,0),MATCH(1,($U$2=GRID!$B$31:$DQ$31)*(КАЛЕНДАРЬ!$AT29=GRID!$B$33:$DQ$33),0))*GRID!$B$67)+GRID!$B$68,
ROUNDUP((INDEX(GRID!$B$34:$DQ$44,MATCH(S$7,GRID!$A$34:$A$44,0),MATCH(1,($U$2=GRID!$B$31:$DQ$31)*(КАЛЕНДАРЬ!$AT29=GRID!$B$33:$DQ$33),0))*GRID!$B$67+GRID!$B$68)*(1-GRID!$B$69),0))</f>
        <v>32200</v>
      </c>
      <c r="T404" s="47" cm="1">
        <f t="array" ref="T404">IF($I$2="Spa пакет",
(INDEX(GRID!$B$47:$DQ$57,MATCH(S$7,GRID!$A$47:$A$57,0),MATCH(1,($U$2=GRID!$B$31:$DQ$31)*(КАЛЕНДАРЬ!$AT29=GRID!$B$33:$DQ$33),0))*GRID!$B$67)+GRID!$B$68*2,
ROUNDUP((INDEX(GRID!$B$47:$DQ$57,MATCH(S$7,GRID!$A$47:$A$57,0),MATCH(1,($U$2=GRID!$B$31:$DQ$31)*(КАЛЕНДАРЬ!$AT29=GRID!$B$33:$DQ$33),0))*GRID!$B$67+GRID!$B$68*2)*(1-GRID!$B$69),0))</f>
        <v>36480</v>
      </c>
      <c r="U404" s="47" cm="1">
        <f t="array" ref="U404">IF($I$2="Spa пакет",
(INDEX(GRID!$B$34:$DQ$44,MATCH(U$7,GRID!$A$34:$A$44,0),MATCH(1,($U$2=GRID!$B$31:$DQ$31)*(КАЛЕНДАРЬ!$AT29=GRID!$B$33:$DQ$33),0))*GRID!$B$67)+GRID!$B$68,
ROUNDUP((INDEX(GRID!$B$34:$DQ$44,MATCH(U$7,GRID!$A$34:$A$44,0),MATCH(1,($U$2=GRID!$B$31:$DQ$31)*(КАЛЕНДАРЬ!$AT29=GRID!$B$33:$DQ$33),0))*GRID!$B$67+GRID!$B$68)*(1-GRID!$B$69),0))</f>
        <v>36760</v>
      </c>
      <c r="V404" s="47" cm="1">
        <f t="array" ref="V404">IF($I$2="Spa пакет",
(INDEX(GRID!$B$47:$DQ$57,MATCH(U$7,GRID!$A$47:$A$57,0),MATCH(1,($U$2=GRID!$B$31:$DQ$31)*(КАЛЕНДАРЬ!$AT29=GRID!$B$33:$DQ$33),0))*GRID!$B$67)+GRID!$B$68*2,
ROUNDUP((INDEX(GRID!$B$47:$DQ$57,MATCH(U$7,GRID!$A$47:$A$57,0),MATCH(1,($U$2=GRID!$B$31:$DQ$31)*(КАЛЕНДАРЬ!$AT29=GRID!$B$33:$DQ$33),0))*GRID!$B$67+GRID!$B$68*2)*(1-GRID!$B$69),0))</f>
        <v>41040</v>
      </c>
      <c r="W404" s="47" cm="1">
        <f t="array" ref="W404">IF($I$2="Spa пакет",
(INDEX(GRID!$B$34:$DQ$44,MATCH(W$7,GRID!$A$34:$A$44,0),MATCH(1,($U$2=GRID!$B$31:$DQ$31)*(КАЛЕНДАРЬ!$AT29=GRID!$B$33:$DQ$33),0))*GRID!$B$67)+GRID!$B$68,
ROUNDUP((INDEX(GRID!$B$34:$DQ$44,MATCH(W$7,GRID!$A$34:$A$44,0),MATCH(1,($U$2=GRID!$B$31:$DQ$31)*(КАЛЕНДАРЬ!$AT29=GRID!$B$33:$DQ$33),0))*GRID!$B$67+GRID!$B$68)*(1-GRID!$B$69),0))</f>
        <v>99960</v>
      </c>
      <c r="X404" s="47" cm="1">
        <f t="array" ref="X404">IF($I$2="Spa пакет",
(INDEX(GRID!$B$47:$DQ$57,MATCH(W$7,GRID!$A$47:$A$57,0),MATCH(1,($U$2=GRID!$B$31:$DQ$31)*(КАЛЕНДАРЬ!$AT29=GRID!$B$33:$DQ$33),0))*GRID!$B$67)+GRID!$B$68*2,
ROUNDUP((INDEX(GRID!$B$47:$DQ$57,MATCH(W$7,GRID!$A$47:$A$57,0),MATCH(1,($U$2=GRID!$B$31:$DQ$31)*(КАЛЕНДАРЬ!$AT29=GRID!$B$33:$DQ$33),0))*GRID!$B$67+GRID!$B$68*2)*(1-GRID!$B$69),0))</f>
        <v>104240</v>
      </c>
    </row>
    <row r="405" spans="1:24" ht="12" hidden="1" customHeight="1" x14ac:dyDescent="0.2">
      <c r="A405" s="117" t="s">
        <v>47</v>
      </c>
      <c r="B405" s="117">
        <v>27</v>
      </c>
      <c r="C405" s="47" cm="1">
        <f t="array" ref="C405">IF($I$2="Spa пакет",
(INDEX(GRID!$B$34:$DQ$44,MATCH(C$7,GRID!$A$34:$A$44,0),MATCH(1,($U$2=GRID!$B$31:$DQ$31)*(КАЛЕНДАРЬ!$AT30=GRID!$B$33:$DQ$33),0))*GRID!$B$67)+GRID!$B$68,
ROUNDUP((INDEX(GRID!$B$34:$DQ$44,MATCH(C$7,GRID!$A$34:$A$44,0),MATCH(1,($U$2=GRID!$B$31:$DQ$31)*(КАЛЕНДАРЬ!$AT30=GRID!$B$33:$DQ$33),0))*GRID!$B$67+GRID!$B$68)*(1-GRID!$B$69),0))</f>
        <v>17080</v>
      </c>
      <c r="D405" s="47" cm="1">
        <f t="array" ref="D405">IF($I$2="Spa пакет",
(INDEX(GRID!$B$47:$DQ$57,MATCH(C$7,GRID!$A$47:$A$57,0),MATCH(1,($U$2=GRID!$B$31:$DQ$31)*(КАЛЕНДАРЬ!$AT30=GRID!$B$33:$DQ$33),0))*GRID!$B$67)+GRID!$B$68*2,
ROUNDUP((INDEX(GRID!$B$47:$DQ$57,MATCH(C$7,GRID!$A$47:$A$57,0),MATCH(1,($U$2=GRID!$B$31:$DQ$31)*(КАЛЕНДАРЬ!$AT30=GRID!$B$33:$DQ$33),0))*GRID!$B$67+GRID!$B$68*2)*(1-GRID!$B$69),0))</f>
        <v>21360</v>
      </c>
      <c r="E405" s="47" cm="1">
        <f t="array" ref="E405">IF($I$2="Spa пакет",
(INDEX(GRID!$B$34:$DQ$44,MATCH(E$7,GRID!$A$34:$A$44,0),MATCH(1,($U$2=GRID!$B$31:$DQ$31)*(КАЛЕНДАРЬ!$AT30=GRID!$B$33:$DQ$33),0))*GRID!$B$67)+GRID!$B$68,
ROUNDUP((INDEX(GRID!$B$34:$DQ$44,MATCH(E$7,GRID!$A$34:$A$44,0),MATCH(1,($U$2=GRID!$B$31:$DQ$31)*(КАЛЕНДАРЬ!$AT30=GRID!$B$33:$DQ$33),0))*GRID!$B$67+GRID!$B$68)*(1-GRID!$B$69),0))</f>
        <v>18440</v>
      </c>
      <c r="F405" s="47" cm="1">
        <f t="array" ref="F405">IF($I$2="Spa пакет",
(INDEX(GRID!$B$47:$DQ$57,MATCH(E$7,GRID!$A$47:$A$57,0),MATCH(1,($U$2=GRID!$B$31:$DQ$31)*(КАЛЕНДАРЬ!$AT30=GRID!$B$33:$DQ$33),0))*GRID!$B$67)+GRID!$B$68*2,
ROUNDUP((INDEX(GRID!$B$47:$DQ$57,MATCH(E$7,GRID!$A$47:$A$57,0),MATCH(1,($U$2=GRID!$B$31:$DQ$31)*(КАЛЕНДАРЬ!$AT30=GRID!$B$33:$DQ$33),0))*GRID!$B$67+GRID!$B$68*2)*(1-GRID!$B$69),0))</f>
        <v>22720</v>
      </c>
      <c r="G405" s="47" cm="1">
        <f t="array" ref="G405">IF($I$2="Spa пакет",
(INDEX(GRID!$B$34:$DQ$44,MATCH(G$7,GRID!$A$34:$A$44,0),MATCH(1,($U$2=GRID!$B$31:$DQ$31)*(КАЛЕНДАРЬ!$AT30=GRID!$B$33:$DQ$33),0))*GRID!$B$67)+GRID!$B$68,
ROUNDUP((INDEX(GRID!$B$34:$DQ$44,MATCH(G$7,GRID!$A$34:$A$44,0),MATCH(1,($U$2=GRID!$B$31:$DQ$31)*(КАЛЕНДАРЬ!$AT30=GRID!$B$33:$DQ$33),0))*GRID!$B$67+GRID!$B$68)*(1-GRID!$B$69),0))</f>
        <v>19240</v>
      </c>
      <c r="H405" s="47" cm="1">
        <f t="array" ref="H405">IF($I$2="Spa пакет",
(INDEX(GRID!$B$47:$DQ$57,MATCH(G$7,GRID!$A$47:$A$57,0),MATCH(1,($U$2=GRID!$B$31:$DQ$31)*(КАЛЕНДАРЬ!$AT30=GRID!$B$33:$DQ$33),0))*GRID!$B$67)+GRID!$B$68*2,
ROUNDUP((INDEX(GRID!$B$47:$DQ$57,MATCH(G$7,GRID!$A$47:$A$57,0),MATCH(1,($U$2=GRID!$B$31:$DQ$31)*(КАЛЕНДАРЬ!$AT30=GRID!$B$33:$DQ$33),0))*GRID!$B$67+GRID!$B$68*2)*(1-GRID!$B$69),0))</f>
        <v>23520</v>
      </c>
      <c r="I405" s="47" cm="1">
        <f t="array" ref="I405">IF($I$2="Spa пакет",
(INDEX(GRID!$B$34:$DQ$44,MATCH(I$7,GRID!$A$34:$A$44,0),MATCH(1,($U$2=GRID!$B$31:$DQ$31)*(КАЛЕНДАРЬ!$AT30=GRID!$B$33:$DQ$33),0))*GRID!$B$67)+GRID!$B$68,
ROUNDUP((INDEX(GRID!$B$34:$DQ$44,MATCH(I$7,GRID!$A$34:$A$44,0),MATCH(1,($U$2=GRID!$B$31:$DQ$31)*(КАЛЕНДАРЬ!$AT30=GRID!$B$33:$DQ$33),0))*GRID!$B$67+GRID!$B$68)*(1-GRID!$B$69),0))</f>
        <v>20600</v>
      </c>
      <c r="J405" s="47" cm="1">
        <f t="array" ref="J405">IF($I$2="Spa пакет",
(INDEX(GRID!$B$47:$DQ$57,MATCH(I$7,GRID!$A$47:$A$57,0),MATCH(1,($U$2=GRID!$B$31:$DQ$31)*(КАЛЕНДАРЬ!$AT30=GRID!$B$33:$DQ$33),0))*GRID!$B$67)+GRID!$B$68*2,
ROUNDUP((INDEX(GRID!$B$47:$DQ$57,MATCH(I$7,GRID!$A$47:$A$57,0),MATCH(1,($U$2=GRID!$B$31:$DQ$31)*(КАЛЕНДАРЬ!$AT30=GRID!$B$33:$DQ$33),0))*GRID!$B$67+GRID!$B$68*2)*(1-GRID!$B$69),0))</f>
        <v>24880</v>
      </c>
      <c r="K405" s="47" cm="1">
        <f t="array" ref="K405">IF($I$2="Spa пакет",
(INDEX(GRID!$B$34:$DQ$44,MATCH(K$7,GRID!$A$34:$A$44,0),MATCH(1,($U$2=GRID!$B$31:$DQ$31)*(КАЛЕНДАРЬ!$AT30=GRID!$B$33:$DQ$33),0))*GRID!$B$67)+GRID!$B$68,
ROUNDUP((INDEX(GRID!$B$34:$DQ$44,MATCH(K$7,GRID!$A$34:$A$44,0),MATCH(1,($U$2=GRID!$B$31:$DQ$31)*(КАЛЕНДАРЬ!$AT30=GRID!$B$33:$DQ$33),0))*GRID!$B$67+GRID!$B$68)*(1-GRID!$B$69),0))</f>
        <v>21400</v>
      </c>
      <c r="L405" s="47" cm="1">
        <f t="array" ref="L405">IF($I$2="Spa пакет",
(INDEX(GRID!$B$47:$DQ$57,MATCH(K$7,GRID!$A$47:$A$57,0),MATCH(1,($U$2=GRID!$B$31:$DQ$31)*(КАЛЕНДАРЬ!$AT30=GRID!$B$33:$DQ$33),0))*GRID!$B$67)+GRID!$B$68*2,
ROUNDUP((INDEX(GRID!$B$47:$DQ$57,MATCH(K$7,GRID!$A$47:$A$57,0),MATCH(1,($U$2=GRID!$B$31:$DQ$31)*(КАЛЕНДАРЬ!$AT30=GRID!$B$33:$DQ$33),0))*GRID!$B$67+GRID!$B$68*2)*(1-GRID!$B$69),0))</f>
        <v>25680</v>
      </c>
      <c r="M405" s="47" cm="1">
        <f t="array" ref="M405">IF($I$2="Spa пакет",
(INDEX(GRID!$B$34:$DQ$44,MATCH(M$7,GRID!$A$34:$A$44,0),MATCH(1,($U$2=GRID!$B$31:$DQ$31)*(КАЛЕНДАРЬ!$AT30=GRID!$B$33:$DQ$33),0))*GRID!$B$67)+GRID!$B$68,
ROUNDUP((INDEX(GRID!$B$34:$DQ$44,MATCH(M$7,GRID!$A$34:$A$44,0),MATCH(1,($U$2=GRID!$B$31:$DQ$31)*(КАЛЕНДАРЬ!$AT30=GRID!$B$33:$DQ$33),0))*GRID!$B$67+GRID!$B$68)*(1-GRID!$B$69),0))</f>
        <v>22760</v>
      </c>
      <c r="N405" s="47" cm="1">
        <f t="array" ref="N405">IF($I$2="Spa пакет",
(INDEX(GRID!$B$47:$DQ$57,MATCH(M$7,GRID!$A$47:$A$57,0),MATCH(1,($U$2=GRID!$B$31:$DQ$31)*(КАЛЕНДАРЬ!$AT30=GRID!$B$33:$DQ$33),0))*GRID!$B$67)+GRID!$B$68*2,
ROUNDUP((INDEX(GRID!$B$47:$DQ$57,MATCH(M$7,GRID!$A$47:$A$57,0),MATCH(1,($U$2=GRID!$B$31:$DQ$31)*(КАЛЕНДАРЬ!$AT30=GRID!$B$33:$DQ$33),0))*GRID!$B$67+GRID!$B$68*2)*(1-GRID!$B$69),0))</f>
        <v>27040</v>
      </c>
      <c r="O405" s="47" cm="1">
        <f t="array" ref="O405">IF($I$2="Spa пакет",
(INDEX(GRID!$B$34:$DQ$44,MATCH(O$7,GRID!$A$34:$A$44,0),MATCH(1,($U$2=GRID!$B$31:$DQ$31)*(КАЛЕНДАРЬ!$AT30=GRID!$B$33:$DQ$33),0))*GRID!$B$67)+GRID!$B$68,
ROUNDUP((INDEX(GRID!$B$34:$DQ$44,MATCH(O$7,GRID!$A$34:$A$44,0),MATCH(1,($U$2=GRID!$B$31:$DQ$31)*(КАЛЕНДАРЬ!$AT30=GRID!$B$33:$DQ$33),0))*GRID!$B$67+GRID!$B$68)*(1-GRID!$B$69),0))</f>
        <v>28040</v>
      </c>
      <c r="P405" s="47" cm="1">
        <f t="array" ref="P405">IF($I$2="Spa пакет",
(INDEX(GRID!$B$47:$DQ$57,MATCH(O$7,GRID!$A$47:$A$57,0),MATCH(1,($U$2=GRID!$B$31:$DQ$31)*(КАЛЕНДАРЬ!$AT30=GRID!$B$33:$DQ$33),0))*GRID!$B$67)+GRID!$B$68*2,
ROUNDUP((INDEX(GRID!$B$47:$DQ$57,MATCH(O$7,GRID!$A$47:$A$57,0),MATCH(1,($U$2=GRID!$B$31:$DQ$31)*(КАЛЕНДАРЬ!$AT30=GRID!$B$33:$DQ$33),0))*GRID!$B$67+GRID!$B$68*2)*(1-GRID!$B$69),0))</f>
        <v>32320</v>
      </c>
      <c r="Q405" s="47" cm="1">
        <f t="array" ref="Q405">IF($I$2="Spa пакет",
(INDEX(GRID!$B$34:$DQ$44,MATCH(Q$7,GRID!$A$34:$A$44,0),MATCH(1,($U$2=GRID!$B$31:$DQ$31)*(КАЛЕНДАРЬ!$AT30=GRID!$B$33:$DQ$33),0))*GRID!$B$67)+GRID!$B$68,
ROUNDUP((INDEX(GRID!$B$34:$DQ$44,MATCH(Q$7,GRID!$A$34:$A$44,0),MATCH(1,($U$2=GRID!$B$31:$DQ$31)*(КАЛЕНДАРЬ!$AT30=GRID!$B$33:$DQ$33),0))*GRID!$B$67+GRID!$B$68)*(1-GRID!$B$69),0))</f>
        <v>29560</v>
      </c>
      <c r="R405" s="47" cm="1">
        <f t="array" ref="R405">IF($I$2="Spa пакет",
(INDEX(GRID!$B$47:$DQ$57,MATCH(Q$7,GRID!$A$47:$A$57,0),MATCH(1,($U$2=GRID!$B$31:$DQ$31)*(КАЛЕНДАРЬ!$AT30=GRID!$B$33:$DQ$33),0))*GRID!$B$67)+GRID!$B$68*2,
ROUNDUP((INDEX(GRID!$B$47:$DQ$57,MATCH(Q$7,GRID!$A$47:$A$57,0),MATCH(1,($U$2=GRID!$B$31:$DQ$31)*(КАЛЕНДАРЬ!$AT30=GRID!$B$33:$DQ$33),0))*GRID!$B$67+GRID!$B$68*2)*(1-GRID!$B$69),0))</f>
        <v>33840</v>
      </c>
      <c r="S405" s="47" cm="1">
        <f t="array" ref="S405">IF($I$2="Spa пакет",
(INDEX(GRID!$B$34:$DQ$44,MATCH(S$7,GRID!$A$34:$A$44,0),MATCH(1,($U$2=GRID!$B$31:$DQ$31)*(КАЛЕНДАРЬ!$AT30=GRID!$B$33:$DQ$33),0))*GRID!$B$67)+GRID!$B$68,
ROUNDUP((INDEX(GRID!$B$34:$DQ$44,MATCH(S$7,GRID!$A$34:$A$44,0),MATCH(1,($U$2=GRID!$B$31:$DQ$31)*(КАЛЕНДАРЬ!$AT30=GRID!$B$33:$DQ$33),0))*GRID!$B$67+GRID!$B$68)*(1-GRID!$B$69),0))</f>
        <v>32200</v>
      </c>
      <c r="T405" s="47" cm="1">
        <f t="array" ref="T405">IF($I$2="Spa пакет",
(INDEX(GRID!$B$47:$DQ$57,MATCH(S$7,GRID!$A$47:$A$57,0),MATCH(1,($U$2=GRID!$B$31:$DQ$31)*(КАЛЕНДАРЬ!$AT30=GRID!$B$33:$DQ$33),0))*GRID!$B$67)+GRID!$B$68*2,
ROUNDUP((INDEX(GRID!$B$47:$DQ$57,MATCH(S$7,GRID!$A$47:$A$57,0),MATCH(1,($U$2=GRID!$B$31:$DQ$31)*(КАЛЕНДАРЬ!$AT30=GRID!$B$33:$DQ$33),0))*GRID!$B$67+GRID!$B$68*2)*(1-GRID!$B$69),0))</f>
        <v>36480</v>
      </c>
      <c r="U405" s="47" cm="1">
        <f t="array" ref="U405">IF($I$2="Spa пакет",
(INDEX(GRID!$B$34:$DQ$44,MATCH(U$7,GRID!$A$34:$A$44,0),MATCH(1,($U$2=GRID!$B$31:$DQ$31)*(КАЛЕНДАРЬ!$AT30=GRID!$B$33:$DQ$33),0))*GRID!$B$67)+GRID!$B$68,
ROUNDUP((INDEX(GRID!$B$34:$DQ$44,MATCH(U$7,GRID!$A$34:$A$44,0),MATCH(1,($U$2=GRID!$B$31:$DQ$31)*(КАЛЕНДАРЬ!$AT30=GRID!$B$33:$DQ$33),0))*GRID!$B$67+GRID!$B$68)*(1-GRID!$B$69),0))</f>
        <v>36760</v>
      </c>
      <c r="V405" s="47" cm="1">
        <f t="array" ref="V405">IF($I$2="Spa пакет",
(INDEX(GRID!$B$47:$DQ$57,MATCH(U$7,GRID!$A$47:$A$57,0),MATCH(1,($U$2=GRID!$B$31:$DQ$31)*(КАЛЕНДАРЬ!$AT30=GRID!$B$33:$DQ$33),0))*GRID!$B$67)+GRID!$B$68*2,
ROUNDUP((INDEX(GRID!$B$47:$DQ$57,MATCH(U$7,GRID!$A$47:$A$57,0),MATCH(1,($U$2=GRID!$B$31:$DQ$31)*(КАЛЕНДАРЬ!$AT30=GRID!$B$33:$DQ$33),0))*GRID!$B$67+GRID!$B$68*2)*(1-GRID!$B$69),0))</f>
        <v>41040</v>
      </c>
      <c r="W405" s="47" cm="1">
        <f t="array" ref="W405">IF($I$2="Spa пакет",
(INDEX(GRID!$B$34:$DQ$44,MATCH(W$7,GRID!$A$34:$A$44,0),MATCH(1,($U$2=GRID!$B$31:$DQ$31)*(КАЛЕНДАРЬ!$AT30=GRID!$B$33:$DQ$33),0))*GRID!$B$67)+GRID!$B$68,
ROUNDUP((INDEX(GRID!$B$34:$DQ$44,MATCH(W$7,GRID!$A$34:$A$44,0),MATCH(1,($U$2=GRID!$B$31:$DQ$31)*(КАЛЕНДАРЬ!$AT30=GRID!$B$33:$DQ$33),0))*GRID!$B$67+GRID!$B$68)*(1-GRID!$B$69),0))</f>
        <v>99960</v>
      </c>
      <c r="X405" s="47" cm="1">
        <f t="array" ref="X405">IF($I$2="Spa пакет",
(INDEX(GRID!$B$47:$DQ$57,MATCH(W$7,GRID!$A$47:$A$57,0),MATCH(1,($U$2=GRID!$B$31:$DQ$31)*(КАЛЕНДАРЬ!$AT30=GRID!$B$33:$DQ$33),0))*GRID!$B$67)+GRID!$B$68*2,
ROUNDUP((INDEX(GRID!$B$47:$DQ$57,MATCH(W$7,GRID!$A$47:$A$57,0),MATCH(1,($U$2=GRID!$B$31:$DQ$31)*(КАЛЕНДАРЬ!$AT30=GRID!$B$33:$DQ$33),0))*GRID!$B$67+GRID!$B$68*2)*(1-GRID!$B$69),0))</f>
        <v>104240</v>
      </c>
    </row>
    <row r="406" spans="1:24" ht="12" hidden="1" customHeight="1" x14ac:dyDescent="0.2">
      <c r="A406" s="117" t="s">
        <v>48</v>
      </c>
      <c r="B406" s="117">
        <v>28</v>
      </c>
      <c r="C406" s="47" cm="1">
        <f t="array" ref="C406">IF($I$2="Spa пакет",
(INDEX(GRID!$B$34:$DQ$44,MATCH(C$7,GRID!$A$34:$A$44,0),MATCH(1,($U$2=GRID!$B$31:$DQ$31)*(КАЛЕНДАРЬ!$AT31=GRID!$B$33:$DQ$33),0))*GRID!$B$67)+GRID!$B$68,
ROUNDUP((INDEX(GRID!$B$34:$DQ$44,MATCH(C$7,GRID!$A$34:$A$44,0),MATCH(1,($U$2=GRID!$B$31:$DQ$31)*(КАЛЕНДАРЬ!$AT31=GRID!$B$33:$DQ$33),0))*GRID!$B$67+GRID!$B$68)*(1-GRID!$B$69),0))</f>
        <v>15640</v>
      </c>
      <c r="D406" s="47" cm="1">
        <f t="array" ref="D406">IF($I$2="Spa пакет",
(INDEX(GRID!$B$47:$DQ$57,MATCH(C$7,GRID!$A$47:$A$57,0),MATCH(1,($U$2=GRID!$B$31:$DQ$31)*(КАЛЕНДАРЬ!$AT31=GRID!$B$33:$DQ$33),0))*GRID!$B$67)+GRID!$B$68*2,
ROUNDUP((INDEX(GRID!$B$47:$DQ$57,MATCH(C$7,GRID!$A$47:$A$57,0),MATCH(1,($U$2=GRID!$B$31:$DQ$31)*(КАЛЕНДАРЬ!$AT31=GRID!$B$33:$DQ$33),0))*GRID!$B$67+GRID!$B$68*2)*(1-GRID!$B$69),0))</f>
        <v>19920</v>
      </c>
      <c r="E406" s="47" cm="1">
        <f t="array" ref="E406">IF($I$2="Spa пакет",
(INDEX(GRID!$B$34:$DQ$44,MATCH(E$7,GRID!$A$34:$A$44,0),MATCH(1,($U$2=GRID!$B$31:$DQ$31)*(КАЛЕНДАРЬ!$AT31=GRID!$B$33:$DQ$33),0))*GRID!$B$67)+GRID!$B$68,
ROUNDUP((INDEX(GRID!$B$34:$DQ$44,MATCH(E$7,GRID!$A$34:$A$44,0),MATCH(1,($U$2=GRID!$B$31:$DQ$31)*(КАЛЕНДАРЬ!$AT31=GRID!$B$33:$DQ$33),0))*GRID!$B$67+GRID!$B$68)*(1-GRID!$B$69),0))</f>
        <v>16920</v>
      </c>
      <c r="F406" s="47" cm="1">
        <f t="array" ref="F406">IF($I$2="Spa пакет",
(INDEX(GRID!$B$47:$DQ$57,MATCH(E$7,GRID!$A$47:$A$57,0),MATCH(1,($U$2=GRID!$B$31:$DQ$31)*(КАЛЕНДАРЬ!$AT31=GRID!$B$33:$DQ$33),0))*GRID!$B$67)+GRID!$B$68*2,
ROUNDUP((INDEX(GRID!$B$47:$DQ$57,MATCH(E$7,GRID!$A$47:$A$57,0),MATCH(1,($U$2=GRID!$B$31:$DQ$31)*(КАЛЕНДАРЬ!$AT31=GRID!$B$33:$DQ$33),0))*GRID!$B$67+GRID!$B$68*2)*(1-GRID!$B$69),0))</f>
        <v>21200</v>
      </c>
      <c r="G406" s="47" cm="1">
        <f t="array" ref="G406">IF($I$2="Spa пакет",
(INDEX(GRID!$B$34:$DQ$44,MATCH(G$7,GRID!$A$34:$A$44,0),MATCH(1,($U$2=GRID!$B$31:$DQ$31)*(КАЛЕНДАРЬ!$AT31=GRID!$B$33:$DQ$33),0))*GRID!$B$67)+GRID!$B$68,
ROUNDUP((INDEX(GRID!$B$34:$DQ$44,MATCH(G$7,GRID!$A$34:$A$44,0),MATCH(1,($U$2=GRID!$B$31:$DQ$31)*(КАЛЕНДАРЬ!$AT31=GRID!$B$33:$DQ$33),0))*GRID!$B$67+GRID!$B$68)*(1-GRID!$B$69),0))</f>
        <v>17640</v>
      </c>
      <c r="H406" s="47" cm="1">
        <f t="array" ref="H406">IF($I$2="Spa пакет",
(INDEX(GRID!$B$47:$DQ$57,MATCH(G$7,GRID!$A$47:$A$57,0),MATCH(1,($U$2=GRID!$B$31:$DQ$31)*(КАЛЕНДАРЬ!$AT31=GRID!$B$33:$DQ$33),0))*GRID!$B$67)+GRID!$B$68*2,
ROUNDUP((INDEX(GRID!$B$47:$DQ$57,MATCH(G$7,GRID!$A$47:$A$57,0),MATCH(1,($U$2=GRID!$B$31:$DQ$31)*(КАЛЕНДАРЬ!$AT31=GRID!$B$33:$DQ$33),0))*GRID!$B$67+GRID!$B$68*2)*(1-GRID!$B$69),0))</f>
        <v>21920</v>
      </c>
      <c r="I406" s="47" cm="1">
        <f t="array" ref="I406">IF($I$2="Spa пакет",
(INDEX(GRID!$B$34:$DQ$44,MATCH(I$7,GRID!$A$34:$A$44,0),MATCH(1,($U$2=GRID!$B$31:$DQ$31)*(КАЛЕНДАРЬ!$AT31=GRID!$B$33:$DQ$33),0))*GRID!$B$67)+GRID!$B$68,
ROUNDUP((INDEX(GRID!$B$34:$DQ$44,MATCH(I$7,GRID!$A$34:$A$44,0),MATCH(1,($U$2=GRID!$B$31:$DQ$31)*(КАЛЕНДАРЬ!$AT31=GRID!$B$33:$DQ$33),0))*GRID!$B$67+GRID!$B$68)*(1-GRID!$B$69),0))</f>
        <v>18920</v>
      </c>
      <c r="J406" s="47" cm="1">
        <f t="array" ref="J406">IF($I$2="Spa пакет",
(INDEX(GRID!$B$47:$DQ$57,MATCH(I$7,GRID!$A$47:$A$57,0),MATCH(1,($U$2=GRID!$B$31:$DQ$31)*(КАЛЕНДАРЬ!$AT31=GRID!$B$33:$DQ$33),0))*GRID!$B$67)+GRID!$B$68*2,
ROUNDUP((INDEX(GRID!$B$47:$DQ$57,MATCH(I$7,GRID!$A$47:$A$57,0),MATCH(1,($U$2=GRID!$B$31:$DQ$31)*(КАЛЕНДАРЬ!$AT31=GRID!$B$33:$DQ$33),0))*GRID!$B$67+GRID!$B$68*2)*(1-GRID!$B$69),0))</f>
        <v>23200</v>
      </c>
      <c r="K406" s="47" cm="1">
        <f t="array" ref="K406">IF($I$2="Spa пакет",
(INDEX(GRID!$B$34:$DQ$44,MATCH(K$7,GRID!$A$34:$A$44,0),MATCH(1,($U$2=GRID!$B$31:$DQ$31)*(КАЛЕНДАРЬ!$AT31=GRID!$B$33:$DQ$33),0))*GRID!$B$67)+GRID!$B$68,
ROUNDUP((INDEX(GRID!$B$34:$DQ$44,MATCH(K$7,GRID!$A$34:$A$44,0),MATCH(1,($U$2=GRID!$B$31:$DQ$31)*(КАЛЕНДАРЬ!$AT31=GRID!$B$33:$DQ$33),0))*GRID!$B$67+GRID!$B$68)*(1-GRID!$B$69),0))</f>
        <v>19640</v>
      </c>
      <c r="L406" s="47" cm="1">
        <f t="array" ref="L406">IF($I$2="Spa пакет",
(INDEX(GRID!$B$47:$DQ$57,MATCH(K$7,GRID!$A$47:$A$57,0),MATCH(1,($U$2=GRID!$B$31:$DQ$31)*(КАЛЕНДАРЬ!$AT31=GRID!$B$33:$DQ$33),0))*GRID!$B$67)+GRID!$B$68*2,
ROUNDUP((INDEX(GRID!$B$47:$DQ$57,MATCH(K$7,GRID!$A$47:$A$57,0),MATCH(1,($U$2=GRID!$B$31:$DQ$31)*(КАЛЕНДАРЬ!$AT31=GRID!$B$33:$DQ$33),0))*GRID!$B$67+GRID!$B$68*2)*(1-GRID!$B$69),0))</f>
        <v>23920</v>
      </c>
      <c r="M406" s="47" cm="1">
        <f t="array" ref="M406">IF($I$2="Spa пакет",
(INDEX(GRID!$B$34:$DQ$44,MATCH(M$7,GRID!$A$34:$A$44,0),MATCH(1,($U$2=GRID!$B$31:$DQ$31)*(КАЛЕНДАРЬ!$AT31=GRID!$B$33:$DQ$33),0))*GRID!$B$67)+GRID!$B$68,
ROUNDUP((INDEX(GRID!$B$34:$DQ$44,MATCH(M$7,GRID!$A$34:$A$44,0),MATCH(1,($U$2=GRID!$B$31:$DQ$31)*(КАЛЕНДАРЬ!$AT31=GRID!$B$33:$DQ$33),0))*GRID!$B$67+GRID!$B$68)*(1-GRID!$B$69),0))</f>
        <v>20920</v>
      </c>
      <c r="N406" s="47" cm="1">
        <f t="array" ref="N406">IF($I$2="Spa пакет",
(INDEX(GRID!$B$47:$DQ$57,MATCH(M$7,GRID!$A$47:$A$57,0),MATCH(1,($U$2=GRID!$B$31:$DQ$31)*(КАЛЕНДАРЬ!$AT31=GRID!$B$33:$DQ$33),0))*GRID!$B$67)+GRID!$B$68*2,
ROUNDUP((INDEX(GRID!$B$47:$DQ$57,MATCH(M$7,GRID!$A$47:$A$57,0),MATCH(1,($U$2=GRID!$B$31:$DQ$31)*(КАЛЕНДАРЬ!$AT31=GRID!$B$33:$DQ$33),0))*GRID!$B$67+GRID!$B$68*2)*(1-GRID!$B$69),0))</f>
        <v>25200</v>
      </c>
      <c r="O406" s="47" cm="1">
        <f t="array" ref="O406">IF($I$2="Spa пакет",
(INDEX(GRID!$B$34:$DQ$44,MATCH(O$7,GRID!$A$34:$A$44,0),MATCH(1,($U$2=GRID!$B$31:$DQ$31)*(КАЛЕНДАРЬ!$AT31=GRID!$B$33:$DQ$33),0))*GRID!$B$67)+GRID!$B$68,
ROUNDUP((INDEX(GRID!$B$34:$DQ$44,MATCH(O$7,GRID!$A$34:$A$44,0),MATCH(1,($U$2=GRID!$B$31:$DQ$31)*(КАЛЕНДАРЬ!$AT31=GRID!$B$33:$DQ$33),0))*GRID!$B$67+GRID!$B$68)*(1-GRID!$B$69),0))</f>
        <v>25880</v>
      </c>
      <c r="P406" s="47" cm="1">
        <f t="array" ref="P406">IF($I$2="Spa пакет",
(INDEX(GRID!$B$47:$DQ$57,MATCH(O$7,GRID!$A$47:$A$57,0),MATCH(1,($U$2=GRID!$B$31:$DQ$31)*(КАЛЕНДАРЬ!$AT31=GRID!$B$33:$DQ$33),0))*GRID!$B$67)+GRID!$B$68*2,
ROUNDUP((INDEX(GRID!$B$47:$DQ$57,MATCH(O$7,GRID!$A$47:$A$57,0),MATCH(1,($U$2=GRID!$B$31:$DQ$31)*(КАЛЕНДАРЬ!$AT31=GRID!$B$33:$DQ$33),0))*GRID!$B$67+GRID!$B$68*2)*(1-GRID!$B$69),0))</f>
        <v>30160</v>
      </c>
      <c r="Q406" s="47" cm="1">
        <f t="array" ref="Q406">IF($I$2="Spa пакет",
(INDEX(GRID!$B$34:$DQ$44,MATCH(Q$7,GRID!$A$34:$A$44,0),MATCH(1,($U$2=GRID!$B$31:$DQ$31)*(КАЛЕНДАРЬ!$AT31=GRID!$B$33:$DQ$33),0))*GRID!$B$67)+GRID!$B$68,
ROUNDUP((INDEX(GRID!$B$34:$DQ$44,MATCH(Q$7,GRID!$A$34:$A$44,0),MATCH(1,($U$2=GRID!$B$31:$DQ$31)*(КАЛЕНДАРЬ!$AT31=GRID!$B$33:$DQ$33),0))*GRID!$B$67+GRID!$B$68)*(1-GRID!$B$69),0))</f>
        <v>27320</v>
      </c>
      <c r="R406" s="47" cm="1">
        <f t="array" ref="R406">IF($I$2="Spa пакет",
(INDEX(GRID!$B$47:$DQ$57,MATCH(Q$7,GRID!$A$47:$A$57,0),MATCH(1,($U$2=GRID!$B$31:$DQ$31)*(КАЛЕНДАРЬ!$AT31=GRID!$B$33:$DQ$33),0))*GRID!$B$67)+GRID!$B$68*2,
ROUNDUP((INDEX(GRID!$B$47:$DQ$57,MATCH(Q$7,GRID!$A$47:$A$57,0),MATCH(1,($U$2=GRID!$B$31:$DQ$31)*(КАЛЕНДАРЬ!$AT31=GRID!$B$33:$DQ$33),0))*GRID!$B$67+GRID!$B$68*2)*(1-GRID!$B$69),0))</f>
        <v>31600</v>
      </c>
      <c r="S406" s="47" cm="1">
        <f t="array" ref="S406">IF($I$2="Spa пакет",
(INDEX(GRID!$B$34:$DQ$44,MATCH(S$7,GRID!$A$34:$A$44,0),MATCH(1,($U$2=GRID!$B$31:$DQ$31)*(КАЛЕНДАРЬ!$AT31=GRID!$B$33:$DQ$33),0))*GRID!$B$67)+GRID!$B$68,
ROUNDUP((INDEX(GRID!$B$34:$DQ$44,MATCH(S$7,GRID!$A$34:$A$44,0),MATCH(1,($U$2=GRID!$B$31:$DQ$31)*(КАЛЕНДАРЬ!$AT31=GRID!$B$33:$DQ$33),0))*GRID!$B$67+GRID!$B$68)*(1-GRID!$B$69),0))</f>
        <v>29800</v>
      </c>
      <c r="T406" s="47" cm="1">
        <f t="array" ref="T406">IF($I$2="Spa пакет",
(INDEX(GRID!$B$47:$DQ$57,MATCH(S$7,GRID!$A$47:$A$57,0),MATCH(1,($U$2=GRID!$B$31:$DQ$31)*(КАЛЕНДАРЬ!$AT31=GRID!$B$33:$DQ$33),0))*GRID!$B$67)+GRID!$B$68*2,
ROUNDUP((INDEX(GRID!$B$47:$DQ$57,MATCH(S$7,GRID!$A$47:$A$57,0),MATCH(1,($U$2=GRID!$B$31:$DQ$31)*(КАЛЕНДАРЬ!$AT31=GRID!$B$33:$DQ$33),0))*GRID!$B$67+GRID!$B$68*2)*(1-GRID!$B$69),0))</f>
        <v>34080</v>
      </c>
      <c r="U406" s="47" cm="1">
        <f t="array" ref="U406">IF($I$2="Spa пакет",
(INDEX(GRID!$B$34:$DQ$44,MATCH(U$7,GRID!$A$34:$A$44,0),MATCH(1,($U$2=GRID!$B$31:$DQ$31)*(КАЛЕНДАРЬ!$AT31=GRID!$B$33:$DQ$33),0))*GRID!$B$67)+GRID!$B$68,
ROUNDUP((INDEX(GRID!$B$34:$DQ$44,MATCH(U$7,GRID!$A$34:$A$44,0),MATCH(1,($U$2=GRID!$B$31:$DQ$31)*(КАЛЕНДАРЬ!$AT31=GRID!$B$33:$DQ$33),0))*GRID!$B$67+GRID!$B$68)*(1-GRID!$B$69),0))</f>
        <v>34040</v>
      </c>
      <c r="V406" s="47" cm="1">
        <f t="array" ref="V406">IF($I$2="Spa пакет",
(INDEX(GRID!$B$47:$DQ$57,MATCH(U$7,GRID!$A$47:$A$57,0),MATCH(1,($U$2=GRID!$B$31:$DQ$31)*(КАЛЕНДАРЬ!$AT31=GRID!$B$33:$DQ$33),0))*GRID!$B$67)+GRID!$B$68*2,
ROUNDUP((INDEX(GRID!$B$47:$DQ$57,MATCH(U$7,GRID!$A$47:$A$57,0),MATCH(1,($U$2=GRID!$B$31:$DQ$31)*(КАЛЕНДАРЬ!$AT31=GRID!$B$33:$DQ$33),0))*GRID!$B$67+GRID!$B$68*2)*(1-GRID!$B$69),0))</f>
        <v>38320</v>
      </c>
      <c r="W406" s="47" cm="1">
        <f t="array" ref="W406">IF($I$2="Spa пакет",
(INDEX(GRID!$B$34:$DQ$44,MATCH(W$7,GRID!$A$34:$A$44,0),MATCH(1,($U$2=GRID!$B$31:$DQ$31)*(КАЛЕНДАРЬ!$AT31=GRID!$B$33:$DQ$33),0))*GRID!$B$67)+GRID!$B$68,
ROUNDUP((INDEX(GRID!$B$34:$DQ$44,MATCH(W$7,GRID!$A$34:$A$44,0),MATCH(1,($U$2=GRID!$B$31:$DQ$31)*(КАЛЕНДАРЬ!$AT31=GRID!$B$33:$DQ$33),0))*GRID!$B$67+GRID!$B$68)*(1-GRID!$B$69),0))</f>
        <v>86840</v>
      </c>
      <c r="X406" s="47" cm="1">
        <f t="array" ref="X406">IF($I$2="Spa пакет",
(INDEX(GRID!$B$47:$DQ$57,MATCH(W$7,GRID!$A$47:$A$57,0),MATCH(1,($U$2=GRID!$B$31:$DQ$31)*(КАЛЕНДАРЬ!$AT31=GRID!$B$33:$DQ$33),0))*GRID!$B$67)+GRID!$B$68*2,
ROUNDUP((INDEX(GRID!$B$47:$DQ$57,MATCH(W$7,GRID!$A$47:$A$57,0),MATCH(1,($U$2=GRID!$B$31:$DQ$31)*(КАЛЕНДАРЬ!$AT31=GRID!$B$33:$DQ$33),0))*GRID!$B$67+GRID!$B$68*2)*(1-GRID!$B$69),0))</f>
        <v>91120</v>
      </c>
    </row>
    <row r="407" spans="1:24" ht="12" hidden="1" customHeight="1" x14ac:dyDescent="0.2">
      <c r="A407" s="117" t="s">
        <v>42</v>
      </c>
      <c r="B407" s="117">
        <v>29</v>
      </c>
      <c r="C407" s="47" cm="1">
        <f t="array" ref="C407">IF($I$2="Spa пакет",
(INDEX(GRID!$B$34:$DQ$44,MATCH(C$7,GRID!$A$34:$A$44,0),MATCH(1,($U$2=GRID!$B$31:$DQ$31)*(КАЛЕНДАРЬ!$AT32=GRID!$B$33:$DQ$33),0))*GRID!$B$67)+GRID!$B$68,
ROUNDUP((INDEX(GRID!$B$34:$DQ$44,MATCH(C$7,GRID!$A$34:$A$44,0),MATCH(1,($U$2=GRID!$B$31:$DQ$31)*(КАЛЕНДАРЬ!$AT32=GRID!$B$33:$DQ$33),0))*GRID!$B$67+GRID!$B$68)*(1-GRID!$B$69),0))</f>
        <v>15640</v>
      </c>
      <c r="D407" s="47" cm="1">
        <f t="array" ref="D407">IF($I$2="Spa пакет",
(INDEX(GRID!$B$47:$DQ$57,MATCH(C$7,GRID!$A$47:$A$57,0),MATCH(1,($U$2=GRID!$B$31:$DQ$31)*(КАЛЕНДАРЬ!$AT32=GRID!$B$33:$DQ$33),0))*GRID!$B$67)+GRID!$B$68*2,
ROUNDUP((INDEX(GRID!$B$47:$DQ$57,MATCH(C$7,GRID!$A$47:$A$57,0),MATCH(1,($U$2=GRID!$B$31:$DQ$31)*(КАЛЕНДАРЬ!$AT32=GRID!$B$33:$DQ$33),0))*GRID!$B$67+GRID!$B$68*2)*(1-GRID!$B$69),0))</f>
        <v>19920</v>
      </c>
      <c r="E407" s="47" cm="1">
        <f t="array" ref="E407">IF($I$2="Spa пакет",
(INDEX(GRID!$B$34:$DQ$44,MATCH(E$7,GRID!$A$34:$A$44,0),MATCH(1,($U$2=GRID!$B$31:$DQ$31)*(КАЛЕНДАРЬ!$AT32=GRID!$B$33:$DQ$33),0))*GRID!$B$67)+GRID!$B$68,
ROUNDUP((INDEX(GRID!$B$34:$DQ$44,MATCH(E$7,GRID!$A$34:$A$44,0),MATCH(1,($U$2=GRID!$B$31:$DQ$31)*(КАЛЕНДАРЬ!$AT32=GRID!$B$33:$DQ$33),0))*GRID!$B$67+GRID!$B$68)*(1-GRID!$B$69),0))</f>
        <v>16920</v>
      </c>
      <c r="F407" s="47" cm="1">
        <f t="array" ref="F407">IF($I$2="Spa пакет",
(INDEX(GRID!$B$47:$DQ$57,MATCH(E$7,GRID!$A$47:$A$57,0),MATCH(1,($U$2=GRID!$B$31:$DQ$31)*(КАЛЕНДАРЬ!$AT32=GRID!$B$33:$DQ$33),0))*GRID!$B$67)+GRID!$B$68*2,
ROUNDUP((INDEX(GRID!$B$47:$DQ$57,MATCH(E$7,GRID!$A$47:$A$57,0),MATCH(1,($U$2=GRID!$B$31:$DQ$31)*(КАЛЕНДАРЬ!$AT32=GRID!$B$33:$DQ$33),0))*GRID!$B$67+GRID!$B$68*2)*(1-GRID!$B$69),0))</f>
        <v>21200</v>
      </c>
      <c r="G407" s="47" cm="1">
        <f t="array" ref="G407">IF($I$2="Spa пакет",
(INDEX(GRID!$B$34:$DQ$44,MATCH(G$7,GRID!$A$34:$A$44,0),MATCH(1,($U$2=GRID!$B$31:$DQ$31)*(КАЛЕНДАРЬ!$AT32=GRID!$B$33:$DQ$33),0))*GRID!$B$67)+GRID!$B$68,
ROUNDUP((INDEX(GRID!$B$34:$DQ$44,MATCH(G$7,GRID!$A$34:$A$44,0),MATCH(1,($U$2=GRID!$B$31:$DQ$31)*(КАЛЕНДАРЬ!$AT32=GRID!$B$33:$DQ$33),0))*GRID!$B$67+GRID!$B$68)*(1-GRID!$B$69),0))</f>
        <v>17640</v>
      </c>
      <c r="H407" s="47" cm="1">
        <f t="array" ref="H407">IF($I$2="Spa пакет",
(INDEX(GRID!$B$47:$DQ$57,MATCH(G$7,GRID!$A$47:$A$57,0),MATCH(1,($U$2=GRID!$B$31:$DQ$31)*(КАЛЕНДАРЬ!$AT32=GRID!$B$33:$DQ$33),0))*GRID!$B$67)+GRID!$B$68*2,
ROUNDUP((INDEX(GRID!$B$47:$DQ$57,MATCH(G$7,GRID!$A$47:$A$57,0),MATCH(1,($U$2=GRID!$B$31:$DQ$31)*(КАЛЕНДАРЬ!$AT32=GRID!$B$33:$DQ$33),0))*GRID!$B$67+GRID!$B$68*2)*(1-GRID!$B$69),0))</f>
        <v>21920</v>
      </c>
      <c r="I407" s="47" cm="1">
        <f t="array" ref="I407">IF($I$2="Spa пакет",
(INDEX(GRID!$B$34:$DQ$44,MATCH(I$7,GRID!$A$34:$A$44,0),MATCH(1,($U$2=GRID!$B$31:$DQ$31)*(КАЛЕНДАРЬ!$AT32=GRID!$B$33:$DQ$33),0))*GRID!$B$67)+GRID!$B$68,
ROUNDUP((INDEX(GRID!$B$34:$DQ$44,MATCH(I$7,GRID!$A$34:$A$44,0),MATCH(1,($U$2=GRID!$B$31:$DQ$31)*(КАЛЕНДАРЬ!$AT32=GRID!$B$33:$DQ$33),0))*GRID!$B$67+GRID!$B$68)*(1-GRID!$B$69),0))</f>
        <v>18920</v>
      </c>
      <c r="J407" s="47" cm="1">
        <f t="array" ref="J407">IF($I$2="Spa пакет",
(INDEX(GRID!$B$47:$DQ$57,MATCH(I$7,GRID!$A$47:$A$57,0),MATCH(1,($U$2=GRID!$B$31:$DQ$31)*(КАЛЕНДАРЬ!$AT32=GRID!$B$33:$DQ$33),0))*GRID!$B$67)+GRID!$B$68*2,
ROUNDUP((INDEX(GRID!$B$47:$DQ$57,MATCH(I$7,GRID!$A$47:$A$57,0),MATCH(1,($U$2=GRID!$B$31:$DQ$31)*(КАЛЕНДАРЬ!$AT32=GRID!$B$33:$DQ$33),0))*GRID!$B$67+GRID!$B$68*2)*(1-GRID!$B$69),0))</f>
        <v>23200</v>
      </c>
      <c r="K407" s="47" cm="1">
        <f t="array" ref="K407">IF($I$2="Spa пакет",
(INDEX(GRID!$B$34:$DQ$44,MATCH(K$7,GRID!$A$34:$A$44,0),MATCH(1,($U$2=GRID!$B$31:$DQ$31)*(КАЛЕНДАРЬ!$AT32=GRID!$B$33:$DQ$33),0))*GRID!$B$67)+GRID!$B$68,
ROUNDUP((INDEX(GRID!$B$34:$DQ$44,MATCH(K$7,GRID!$A$34:$A$44,0),MATCH(1,($U$2=GRID!$B$31:$DQ$31)*(КАЛЕНДАРЬ!$AT32=GRID!$B$33:$DQ$33),0))*GRID!$B$67+GRID!$B$68)*(1-GRID!$B$69),0))</f>
        <v>19640</v>
      </c>
      <c r="L407" s="47" cm="1">
        <f t="array" ref="L407">IF($I$2="Spa пакет",
(INDEX(GRID!$B$47:$DQ$57,MATCH(K$7,GRID!$A$47:$A$57,0),MATCH(1,($U$2=GRID!$B$31:$DQ$31)*(КАЛЕНДАРЬ!$AT32=GRID!$B$33:$DQ$33),0))*GRID!$B$67)+GRID!$B$68*2,
ROUNDUP((INDEX(GRID!$B$47:$DQ$57,MATCH(K$7,GRID!$A$47:$A$57,0),MATCH(1,($U$2=GRID!$B$31:$DQ$31)*(КАЛЕНДАРЬ!$AT32=GRID!$B$33:$DQ$33),0))*GRID!$B$67+GRID!$B$68*2)*(1-GRID!$B$69),0))</f>
        <v>23920</v>
      </c>
      <c r="M407" s="47" cm="1">
        <f t="array" ref="M407">IF($I$2="Spa пакет",
(INDEX(GRID!$B$34:$DQ$44,MATCH(M$7,GRID!$A$34:$A$44,0),MATCH(1,($U$2=GRID!$B$31:$DQ$31)*(КАЛЕНДАРЬ!$AT32=GRID!$B$33:$DQ$33),0))*GRID!$B$67)+GRID!$B$68,
ROUNDUP((INDEX(GRID!$B$34:$DQ$44,MATCH(M$7,GRID!$A$34:$A$44,0),MATCH(1,($U$2=GRID!$B$31:$DQ$31)*(КАЛЕНДАРЬ!$AT32=GRID!$B$33:$DQ$33),0))*GRID!$B$67+GRID!$B$68)*(1-GRID!$B$69),0))</f>
        <v>20920</v>
      </c>
      <c r="N407" s="47" cm="1">
        <f t="array" ref="N407">IF($I$2="Spa пакет",
(INDEX(GRID!$B$47:$DQ$57,MATCH(M$7,GRID!$A$47:$A$57,0),MATCH(1,($U$2=GRID!$B$31:$DQ$31)*(КАЛЕНДАРЬ!$AT32=GRID!$B$33:$DQ$33),0))*GRID!$B$67)+GRID!$B$68*2,
ROUNDUP((INDEX(GRID!$B$47:$DQ$57,MATCH(M$7,GRID!$A$47:$A$57,0),MATCH(1,($U$2=GRID!$B$31:$DQ$31)*(КАЛЕНДАРЬ!$AT32=GRID!$B$33:$DQ$33),0))*GRID!$B$67+GRID!$B$68*2)*(1-GRID!$B$69),0))</f>
        <v>25200</v>
      </c>
      <c r="O407" s="47" cm="1">
        <f t="array" ref="O407">IF($I$2="Spa пакет",
(INDEX(GRID!$B$34:$DQ$44,MATCH(O$7,GRID!$A$34:$A$44,0),MATCH(1,($U$2=GRID!$B$31:$DQ$31)*(КАЛЕНДАРЬ!$AT32=GRID!$B$33:$DQ$33),0))*GRID!$B$67)+GRID!$B$68,
ROUNDUP((INDEX(GRID!$B$34:$DQ$44,MATCH(O$7,GRID!$A$34:$A$44,0),MATCH(1,($U$2=GRID!$B$31:$DQ$31)*(КАЛЕНДАРЬ!$AT32=GRID!$B$33:$DQ$33),0))*GRID!$B$67+GRID!$B$68)*(1-GRID!$B$69),0))</f>
        <v>25880</v>
      </c>
      <c r="P407" s="47" cm="1">
        <f t="array" ref="P407">IF($I$2="Spa пакет",
(INDEX(GRID!$B$47:$DQ$57,MATCH(O$7,GRID!$A$47:$A$57,0),MATCH(1,($U$2=GRID!$B$31:$DQ$31)*(КАЛЕНДАРЬ!$AT32=GRID!$B$33:$DQ$33),0))*GRID!$B$67)+GRID!$B$68*2,
ROUNDUP((INDEX(GRID!$B$47:$DQ$57,MATCH(O$7,GRID!$A$47:$A$57,0),MATCH(1,($U$2=GRID!$B$31:$DQ$31)*(КАЛЕНДАРЬ!$AT32=GRID!$B$33:$DQ$33),0))*GRID!$B$67+GRID!$B$68*2)*(1-GRID!$B$69),0))</f>
        <v>30160</v>
      </c>
      <c r="Q407" s="47" cm="1">
        <f t="array" ref="Q407">IF($I$2="Spa пакет",
(INDEX(GRID!$B$34:$DQ$44,MATCH(Q$7,GRID!$A$34:$A$44,0),MATCH(1,($U$2=GRID!$B$31:$DQ$31)*(КАЛЕНДАРЬ!$AT32=GRID!$B$33:$DQ$33),0))*GRID!$B$67)+GRID!$B$68,
ROUNDUP((INDEX(GRID!$B$34:$DQ$44,MATCH(Q$7,GRID!$A$34:$A$44,0),MATCH(1,($U$2=GRID!$B$31:$DQ$31)*(КАЛЕНДАРЬ!$AT32=GRID!$B$33:$DQ$33),0))*GRID!$B$67+GRID!$B$68)*(1-GRID!$B$69),0))</f>
        <v>27320</v>
      </c>
      <c r="R407" s="47" cm="1">
        <f t="array" ref="R407">IF($I$2="Spa пакет",
(INDEX(GRID!$B$47:$DQ$57,MATCH(Q$7,GRID!$A$47:$A$57,0),MATCH(1,($U$2=GRID!$B$31:$DQ$31)*(КАЛЕНДАРЬ!$AT32=GRID!$B$33:$DQ$33),0))*GRID!$B$67)+GRID!$B$68*2,
ROUNDUP((INDEX(GRID!$B$47:$DQ$57,MATCH(Q$7,GRID!$A$47:$A$57,0),MATCH(1,($U$2=GRID!$B$31:$DQ$31)*(КАЛЕНДАРЬ!$AT32=GRID!$B$33:$DQ$33),0))*GRID!$B$67+GRID!$B$68*2)*(1-GRID!$B$69),0))</f>
        <v>31600</v>
      </c>
      <c r="S407" s="47" cm="1">
        <f t="array" ref="S407">IF($I$2="Spa пакет",
(INDEX(GRID!$B$34:$DQ$44,MATCH(S$7,GRID!$A$34:$A$44,0),MATCH(1,($U$2=GRID!$B$31:$DQ$31)*(КАЛЕНДАРЬ!$AT32=GRID!$B$33:$DQ$33),0))*GRID!$B$67)+GRID!$B$68,
ROUNDUP((INDEX(GRID!$B$34:$DQ$44,MATCH(S$7,GRID!$A$34:$A$44,0),MATCH(1,($U$2=GRID!$B$31:$DQ$31)*(КАЛЕНДАРЬ!$AT32=GRID!$B$33:$DQ$33),0))*GRID!$B$67+GRID!$B$68)*(1-GRID!$B$69),0))</f>
        <v>29800</v>
      </c>
      <c r="T407" s="47" cm="1">
        <f t="array" ref="T407">IF($I$2="Spa пакет",
(INDEX(GRID!$B$47:$DQ$57,MATCH(S$7,GRID!$A$47:$A$57,0),MATCH(1,($U$2=GRID!$B$31:$DQ$31)*(КАЛЕНДАРЬ!$AT32=GRID!$B$33:$DQ$33),0))*GRID!$B$67)+GRID!$B$68*2,
ROUNDUP((INDEX(GRID!$B$47:$DQ$57,MATCH(S$7,GRID!$A$47:$A$57,0),MATCH(1,($U$2=GRID!$B$31:$DQ$31)*(КАЛЕНДАРЬ!$AT32=GRID!$B$33:$DQ$33),0))*GRID!$B$67+GRID!$B$68*2)*(1-GRID!$B$69),0))</f>
        <v>34080</v>
      </c>
      <c r="U407" s="47" cm="1">
        <f t="array" ref="U407">IF($I$2="Spa пакет",
(INDEX(GRID!$B$34:$DQ$44,MATCH(U$7,GRID!$A$34:$A$44,0),MATCH(1,($U$2=GRID!$B$31:$DQ$31)*(КАЛЕНДАРЬ!$AT32=GRID!$B$33:$DQ$33),0))*GRID!$B$67)+GRID!$B$68,
ROUNDUP((INDEX(GRID!$B$34:$DQ$44,MATCH(U$7,GRID!$A$34:$A$44,0),MATCH(1,($U$2=GRID!$B$31:$DQ$31)*(КАЛЕНДАРЬ!$AT32=GRID!$B$33:$DQ$33),0))*GRID!$B$67+GRID!$B$68)*(1-GRID!$B$69),0))</f>
        <v>34040</v>
      </c>
      <c r="V407" s="47" cm="1">
        <f t="array" ref="V407">IF($I$2="Spa пакет",
(INDEX(GRID!$B$47:$DQ$57,MATCH(U$7,GRID!$A$47:$A$57,0),MATCH(1,($U$2=GRID!$B$31:$DQ$31)*(КАЛЕНДАРЬ!$AT32=GRID!$B$33:$DQ$33),0))*GRID!$B$67)+GRID!$B$68*2,
ROUNDUP((INDEX(GRID!$B$47:$DQ$57,MATCH(U$7,GRID!$A$47:$A$57,0),MATCH(1,($U$2=GRID!$B$31:$DQ$31)*(КАЛЕНДАРЬ!$AT32=GRID!$B$33:$DQ$33),0))*GRID!$B$67+GRID!$B$68*2)*(1-GRID!$B$69),0))</f>
        <v>38320</v>
      </c>
      <c r="W407" s="47" cm="1">
        <f t="array" ref="W407">IF($I$2="Spa пакет",
(INDEX(GRID!$B$34:$DQ$44,MATCH(W$7,GRID!$A$34:$A$44,0),MATCH(1,($U$2=GRID!$B$31:$DQ$31)*(КАЛЕНДАРЬ!$AT32=GRID!$B$33:$DQ$33),0))*GRID!$B$67)+GRID!$B$68,
ROUNDUP((INDEX(GRID!$B$34:$DQ$44,MATCH(W$7,GRID!$A$34:$A$44,0),MATCH(1,($U$2=GRID!$B$31:$DQ$31)*(КАЛЕНДАРЬ!$AT32=GRID!$B$33:$DQ$33),0))*GRID!$B$67+GRID!$B$68)*(1-GRID!$B$69),0))</f>
        <v>86840</v>
      </c>
      <c r="X407" s="47" cm="1">
        <f t="array" ref="X407">IF($I$2="Spa пакет",
(INDEX(GRID!$B$47:$DQ$57,MATCH(W$7,GRID!$A$47:$A$57,0),MATCH(1,($U$2=GRID!$B$31:$DQ$31)*(КАЛЕНДАРЬ!$AT32=GRID!$B$33:$DQ$33),0))*GRID!$B$67)+GRID!$B$68*2,
ROUNDUP((INDEX(GRID!$B$47:$DQ$57,MATCH(W$7,GRID!$A$47:$A$57,0),MATCH(1,($U$2=GRID!$B$31:$DQ$31)*(КАЛЕНДАРЬ!$AT32=GRID!$B$33:$DQ$33),0))*GRID!$B$67+GRID!$B$68*2)*(1-GRID!$B$69),0))</f>
        <v>91120</v>
      </c>
    </row>
    <row r="408" spans="1:24" ht="12" customHeight="1" x14ac:dyDescent="0.2">
      <c r="A408" s="117" t="s">
        <v>43</v>
      </c>
      <c r="B408" s="117">
        <v>30</v>
      </c>
      <c r="C408" s="47" cm="1">
        <f t="array" ref="C408">IF($I$2="Spa пакет",
(INDEX(GRID!$B$34:$DQ$44,MATCH(C$7,GRID!$A$34:$A$44,0),MATCH(1,($U$2=GRID!$B$31:$DQ$31)*(КАЛЕНДАРЬ!$AT33=GRID!$B$33:$DQ$33),0))*GRID!$B$67)+GRID!$B$68,
ROUNDUP((INDEX(GRID!$B$34:$DQ$44,MATCH(C$7,GRID!$A$34:$A$44,0),MATCH(1,($U$2=GRID!$B$31:$DQ$31)*(КАЛЕНДАРЬ!$AT33=GRID!$B$33:$DQ$33),0))*GRID!$B$67+GRID!$B$68)*(1-GRID!$B$69),0))</f>
        <v>15640</v>
      </c>
      <c r="D408" s="47" cm="1">
        <f t="array" ref="D408">IF($I$2="Spa пакет",
(INDEX(GRID!$B$47:$DQ$57,MATCH(C$7,GRID!$A$47:$A$57,0),MATCH(1,($U$2=GRID!$B$31:$DQ$31)*(КАЛЕНДАРЬ!$AT33=GRID!$B$33:$DQ$33),0))*GRID!$B$67)+GRID!$B$68*2,
ROUNDUP((INDEX(GRID!$B$47:$DQ$57,MATCH(C$7,GRID!$A$47:$A$57,0),MATCH(1,($U$2=GRID!$B$31:$DQ$31)*(КАЛЕНДАРЬ!$AT33=GRID!$B$33:$DQ$33),0))*GRID!$B$67+GRID!$B$68*2)*(1-GRID!$B$69),0))</f>
        <v>19920</v>
      </c>
      <c r="E408" s="47" cm="1">
        <f t="array" ref="E408">IF($I$2="Spa пакет",
(INDEX(GRID!$B$34:$DQ$44,MATCH(E$7,GRID!$A$34:$A$44,0),MATCH(1,($U$2=GRID!$B$31:$DQ$31)*(КАЛЕНДАРЬ!$AT33=GRID!$B$33:$DQ$33),0))*GRID!$B$67)+GRID!$B$68,
ROUNDUP((INDEX(GRID!$B$34:$DQ$44,MATCH(E$7,GRID!$A$34:$A$44,0),MATCH(1,($U$2=GRID!$B$31:$DQ$31)*(КАЛЕНДАРЬ!$AT33=GRID!$B$33:$DQ$33),0))*GRID!$B$67+GRID!$B$68)*(1-GRID!$B$69),0))</f>
        <v>16920</v>
      </c>
      <c r="F408" s="47" cm="1">
        <f t="array" ref="F408">IF($I$2="Spa пакет",
(INDEX(GRID!$B$47:$DQ$57,MATCH(E$7,GRID!$A$47:$A$57,0),MATCH(1,($U$2=GRID!$B$31:$DQ$31)*(КАЛЕНДАРЬ!$AT33=GRID!$B$33:$DQ$33),0))*GRID!$B$67)+GRID!$B$68*2,
ROUNDUP((INDEX(GRID!$B$47:$DQ$57,MATCH(E$7,GRID!$A$47:$A$57,0),MATCH(1,($U$2=GRID!$B$31:$DQ$31)*(КАЛЕНДАРЬ!$AT33=GRID!$B$33:$DQ$33),0))*GRID!$B$67+GRID!$B$68*2)*(1-GRID!$B$69),0))</f>
        <v>21200</v>
      </c>
      <c r="G408" s="47" cm="1">
        <f t="array" ref="G408">IF($I$2="Spa пакет",
(INDEX(GRID!$B$34:$DQ$44,MATCH(G$7,GRID!$A$34:$A$44,0),MATCH(1,($U$2=GRID!$B$31:$DQ$31)*(КАЛЕНДАРЬ!$AT33=GRID!$B$33:$DQ$33),0))*GRID!$B$67)+GRID!$B$68,
ROUNDUP((INDEX(GRID!$B$34:$DQ$44,MATCH(G$7,GRID!$A$34:$A$44,0),MATCH(1,($U$2=GRID!$B$31:$DQ$31)*(КАЛЕНДАРЬ!$AT33=GRID!$B$33:$DQ$33),0))*GRID!$B$67+GRID!$B$68)*(1-GRID!$B$69),0))</f>
        <v>17640</v>
      </c>
      <c r="H408" s="47" cm="1">
        <f t="array" ref="H408">IF($I$2="Spa пакет",
(INDEX(GRID!$B$47:$DQ$57,MATCH(G$7,GRID!$A$47:$A$57,0),MATCH(1,($U$2=GRID!$B$31:$DQ$31)*(КАЛЕНДАРЬ!$AT33=GRID!$B$33:$DQ$33),0))*GRID!$B$67)+GRID!$B$68*2,
ROUNDUP((INDEX(GRID!$B$47:$DQ$57,MATCH(G$7,GRID!$A$47:$A$57,0),MATCH(1,($U$2=GRID!$B$31:$DQ$31)*(КАЛЕНДАРЬ!$AT33=GRID!$B$33:$DQ$33),0))*GRID!$B$67+GRID!$B$68*2)*(1-GRID!$B$69),0))</f>
        <v>21920</v>
      </c>
      <c r="I408" s="47" cm="1">
        <f t="array" ref="I408">IF($I$2="Spa пакет",
(INDEX(GRID!$B$34:$DQ$44,MATCH(I$7,GRID!$A$34:$A$44,0),MATCH(1,($U$2=GRID!$B$31:$DQ$31)*(КАЛЕНДАРЬ!$AT33=GRID!$B$33:$DQ$33),0))*GRID!$B$67)+GRID!$B$68,
ROUNDUP((INDEX(GRID!$B$34:$DQ$44,MATCH(I$7,GRID!$A$34:$A$44,0),MATCH(1,($U$2=GRID!$B$31:$DQ$31)*(КАЛЕНДАРЬ!$AT33=GRID!$B$33:$DQ$33),0))*GRID!$B$67+GRID!$B$68)*(1-GRID!$B$69),0))</f>
        <v>18920</v>
      </c>
      <c r="J408" s="47" cm="1">
        <f t="array" ref="J408">IF($I$2="Spa пакет",
(INDEX(GRID!$B$47:$DQ$57,MATCH(I$7,GRID!$A$47:$A$57,0),MATCH(1,($U$2=GRID!$B$31:$DQ$31)*(КАЛЕНДАРЬ!$AT33=GRID!$B$33:$DQ$33),0))*GRID!$B$67)+GRID!$B$68*2,
ROUNDUP((INDEX(GRID!$B$47:$DQ$57,MATCH(I$7,GRID!$A$47:$A$57,0),MATCH(1,($U$2=GRID!$B$31:$DQ$31)*(КАЛЕНДАРЬ!$AT33=GRID!$B$33:$DQ$33),0))*GRID!$B$67+GRID!$B$68*2)*(1-GRID!$B$69),0))</f>
        <v>23200</v>
      </c>
      <c r="K408" s="47" cm="1">
        <f t="array" ref="K408">IF($I$2="Spa пакет",
(INDEX(GRID!$B$34:$DQ$44,MATCH(K$7,GRID!$A$34:$A$44,0),MATCH(1,($U$2=GRID!$B$31:$DQ$31)*(КАЛЕНДАРЬ!$AT33=GRID!$B$33:$DQ$33),0))*GRID!$B$67)+GRID!$B$68,
ROUNDUP((INDEX(GRID!$B$34:$DQ$44,MATCH(K$7,GRID!$A$34:$A$44,0),MATCH(1,($U$2=GRID!$B$31:$DQ$31)*(КАЛЕНДАРЬ!$AT33=GRID!$B$33:$DQ$33),0))*GRID!$B$67+GRID!$B$68)*(1-GRID!$B$69),0))</f>
        <v>19640</v>
      </c>
      <c r="L408" s="47" cm="1">
        <f t="array" ref="L408">IF($I$2="Spa пакет",
(INDEX(GRID!$B$47:$DQ$57,MATCH(K$7,GRID!$A$47:$A$57,0),MATCH(1,($U$2=GRID!$B$31:$DQ$31)*(КАЛЕНДАРЬ!$AT33=GRID!$B$33:$DQ$33),0))*GRID!$B$67)+GRID!$B$68*2,
ROUNDUP((INDEX(GRID!$B$47:$DQ$57,MATCH(K$7,GRID!$A$47:$A$57,0),MATCH(1,($U$2=GRID!$B$31:$DQ$31)*(КАЛЕНДАРЬ!$AT33=GRID!$B$33:$DQ$33),0))*GRID!$B$67+GRID!$B$68*2)*(1-GRID!$B$69),0))</f>
        <v>23920</v>
      </c>
      <c r="M408" s="47" cm="1">
        <f t="array" ref="M408">IF($I$2="Spa пакет",
(INDEX(GRID!$B$34:$DQ$44,MATCH(M$7,GRID!$A$34:$A$44,0),MATCH(1,($U$2=GRID!$B$31:$DQ$31)*(КАЛЕНДАРЬ!$AT33=GRID!$B$33:$DQ$33),0))*GRID!$B$67)+GRID!$B$68,
ROUNDUP((INDEX(GRID!$B$34:$DQ$44,MATCH(M$7,GRID!$A$34:$A$44,0),MATCH(1,($U$2=GRID!$B$31:$DQ$31)*(КАЛЕНДАРЬ!$AT33=GRID!$B$33:$DQ$33),0))*GRID!$B$67+GRID!$B$68)*(1-GRID!$B$69),0))</f>
        <v>20920</v>
      </c>
      <c r="N408" s="47" cm="1">
        <f t="array" ref="N408">IF($I$2="Spa пакет",
(INDEX(GRID!$B$47:$DQ$57,MATCH(M$7,GRID!$A$47:$A$57,0),MATCH(1,($U$2=GRID!$B$31:$DQ$31)*(КАЛЕНДАРЬ!$AT33=GRID!$B$33:$DQ$33),0))*GRID!$B$67)+GRID!$B$68*2,
ROUNDUP((INDEX(GRID!$B$47:$DQ$57,MATCH(M$7,GRID!$A$47:$A$57,0),MATCH(1,($U$2=GRID!$B$31:$DQ$31)*(КАЛЕНДАРЬ!$AT33=GRID!$B$33:$DQ$33),0))*GRID!$B$67+GRID!$B$68*2)*(1-GRID!$B$69),0))</f>
        <v>25200</v>
      </c>
      <c r="O408" s="47" cm="1">
        <f t="array" ref="O408">IF($I$2="Spa пакет",
(INDEX(GRID!$B$34:$DQ$44,MATCH(O$7,GRID!$A$34:$A$44,0),MATCH(1,($U$2=GRID!$B$31:$DQ$31)*(КАЛЕНДАРЬ!$AT33=GRID!$B$33:$DQ$33),0))*GRID!$B$67)+GRID!$B$68,
ROUNDUP((INDEX(GRID!$B$34:$DQ$44,MATCH(O$7,GRID!$A$34:$A$44,0),MATCH(1,($U$2=GRID!$B$31:$DQ$31)*(КАЛЕНДАРЬ!$AT33=GRID!$B$33:$DQ$33),0))*GRID!$B$67+GRID!$B$68)*(1-GRID!$B$69),0))</f>
        <v>25880</v>
      </c>
      <c r="P408" s="47" cm="1">
        <f t="array" ref="P408">IF($I$2="Spa пакет",
(INDEX(GRID!$B$47:$DQ$57,MATCH(O$7,GRID!$A$47:$A$57,0),MATCH(1,($U$2=GRID!$B$31:$DQ$31)*(КАЛЕНДАРЬ!$AT33=GRID!$B$33:$DQ$33),0))*GRID!$B$67)+GRID!$B$68*2,
ROUNDUP((INDEX(GRID!$B$47:$DQ$57,MATCH(O$7,GRID!$A$47:$A$57,0),MATCH(1,($U$2=GRID!$B$31:$DQ$31)*(КАЛЕНДАРЬ!$AT33=GRID!$B$33:$DQ$33),0))*GRID!$B$67+GRID!$B$68*2)*(1-GRID!$B$69),0))</f>
        <v>30160</v>
      </c>
      <c r="Q408" s="47" cm="1">
        <f t="array" ref="Q408">IF($I$2="Spa пакет",
(INDEX(GRID!$B$34:$DQ$44,MATCH(Q$7,GRID!$A$34:$A$44,0),MATCH(1,($U$2=GRID!$B$31:$DQ$31)*(КАЛЕНДАРЬ!$AT33=GRID!$B$33:$DQ$33),0))*GRID!$B$67)+GRID!$B$68,
ROUNDUP((INDEX(GRID!$B$34:$DQ$44,MATCH(Q$7,GRID!$A$34:$A$44,0),MATCH(1,($U$2=GRID!$B$31:$DQ$31)*(КАЛЕНДАРЬ!$AT33=GRID!$B$33:$DQ$33),0))*GRID!$B$67+GRID!$B$68)*(1-GRID!$B$69),0))</f>
        <v>27320</v>
      </c>
      <c r="R408" s="47" cm="1">
        <f t="array" ref="R408">IF($I$2="Spa пакет",
(INDEX(GRID!$B$47:$DQ$57,MATCH(Q$7,GRID!$A$47:$A$57,0),MATCH(1,($U$2=GRID!$B$31:$DQ$31)*(КАЛЕНДАРЬ!$AT33=GRID!$B$33:$DQ$33),0))*GRID!$B$67)+GRID!$B$68*2,
ROUNDUP((INDEX(GRID!$B$47:$DQ$57,MATCH(Q$7,GRID!$A$47:$A$57,0),MATCH(1,($U$2=GRID!$B$31:$DQ$31)*(КАЛЕНДАРЬ!$AT33=GRID!$B$33:$DQ$33),0))*GRID!$B$67+GRID!$B$68*2)*(1-GRID!$B$69),0))</f>
        <v>31600</v>
      </c>
      <c r="S408" s="47" cm="1">
        <f t="array" ref="S408">IF($I$2="Spa пакет",
(INDEX(GRID!$B$34:$DQ$44,MATCH(S$7,GRID!$A$34:$A$44,0),MATCH(1,($U$2=GRID!$B$31:$DQ$31)*(КАЛЕНДАРЬ!$AT33=GRID!$B$33:$DQ$33),0))*GRID!$B$67)+GRID!$B$68,
ROUNDUP((INDEX(GRID!$B$34:$DQ$44,MATCH(S$7,GRID!$A$34:$A$44,0),MATCH(1,($U$2=GRID!$B$31:$DQ$31)*(КАЛЕНДАРЬ!$AT33=GRID!$B$33:$DQ$33),0))*GRID!$B$67+GRID!$B$68)*(1-GRID!$B$69),0))</f>
        <v>29800</v>
      </c>
      <c r="T408" s="47" cm="1">
        <f t="array" ref="T408">IF($I$2="Spa пакет",
(INDEX(GRID!$B$47:$DQ$57,MATCH(S$7,GRID!$A$47:$A$57,0),MATCH(1,($U$2=GRID!$B$31:$DQ$31)*(КАЛЕНДАРЬ!$AT33=GRID!$B$33:$DQ$33),0))*GRID!$B$67)+GRID!$B$68*2,
ROUNDUP((INDEX(GRID!$B$47:$DQ$57,MATCH(S$7,GRID!$A$47:$A$57,0),MATCH(1,($U$2=GRID!$B$31:$DQ$31)*(КАЛЕНДАРЬ!$AT33=GRID!$B$33:$DQ$33),0))*GRID!$B$67+GRID!$B$68*2)*(1-GRID!$B$69),0))</f>
        <v>34080</v>
      </c>
      <c r="U408" s="47" cm="1">
        <f t="array" ref="U408">IF($I$2="Spa пакет",
(INDEX(GRID!$B$34:$DQ$44,MATCH(U$7,GRID!$A$34:$A$44,0),MATCH(1,($U$2=GRID!$B$31:$DQ$31)*(КАЛЕНДАРЬ!$AT33=GRID!$B$33:$DQ$33),0))*GRID!$B$67)+GRID!$B$68,
ROUNDUP((INDEX(GRID!$B$34:$DQ$44,MATCH(U$7,GRID!$A$34:$A$44,0),MATCH(1,($U$2=GRID!$B$31:$DQ$31)*(КАЛЕНДАРЬ!$AT33=GRID!$B$33:$DQ$33),0))*GRID!$B$67+GRID!$B$68)*(1-GRID!$B$69),0))</f>
        <v>34040</v>
      </c>
      <c r="V408" s="47" cm="1">
        <f t="array" ref="V408">IF($I$2="Spa пакет",
(INDEX(GRID!$B$47:$DQ$57,MATCH(U$7,GRID!$A$47:$A$57,0),MATCH(1,($U$2=GRID!$B$31:$DQ$31)*(КАЛЕНДАРЬ!$AT33=GRID!$B$33:$DQ$33),0))*GRID!$B$67)+GRID!$B$68*2,
ROUNDUP((INDEX(GRID!$B$47:$DQ$57,MATCH(U$7,GRID!$A$47:$A$57,0),MATCH(1,($U$2=GRID!$B$31:$DQ$31)*(КАЛЕНДАРЬ!$AT33=GRID!$B$33:$DQ$33),0))*GRID!$B$67+GRID!$B$68*2)*(1-GRID!$B$69),0))</f>
        <v>38320</v>
      </c>
      <c r="W408" s="47" cm="1">
        <f t="array" ref="W408">IF($I$2="Spa пакет",
(INDEX(GRID!$B$34:$DQ$44,MATCH(W$7,GRID!$A$34:$A$44,0),MATCH(1,($U$2=GRID!$B$31:$DQ$31)*(КАЛЕНДАРЬ!$AT33=GRID!$B$33:$DQ$33),0))*GRID!$B$67)+GRID!$B$68,
ROUNDUP((INDEX(GRID!$B$34:$DQ$44,MATCH(W$7,GRID!$A$34:$A$44,0),MATCH(1,($U$2=GRID!$B$31:$DQ$31)*(КАЛЕНДАРЬ!$AT33=GRID!$B$33:$DQ$33),0))*GRID!$B$67+GRID!$B$68)*(1-GRID!$B$69),0))</f>
        <v>86840</v>
      </c>
      <c r="X408" s="47" cm="1">
        <f t="array" ref="X408">IF($I$2="Spa пакет",
(INDEX(GRID!$B$47:$DQ$57,MATCH(W$7,GRID!$A$47:$A$57,0),MATCH(1,($U$2=GRID!$B$31:$DQ$31)*(КАЛЕНДАРЬ!$AT33=GRID!$B$33:$DQ$33),0))*GRID!$B$67)+GRID!$B$68*2,
ROUNDUP((INDEX(GRID!$B$47:$DQ$57,MATCH(W$7,GRID!$A$47:$A$57,0),MATCH(1,($U$2=GRID!$B$31:$DQ$31)*(КАЛЕНДАРЬ!$AT33=GRID!$B$33:$DQ$33),0))*GRID!$B$67+GRID!$B$68*2)*(1-GRID!$B$69),0))</f>
        <v>91120</v>
      </c>
    </row>
    <row r="409" spans="1:24" ht="12" customHeight="1" x14ac:dyDescent="0.2">
      <c r="A409" s="117" t="s">
        <v>44</v>
      </c>
      <c r="B409" s="117">
        <v>31</v>
      </c>
      <c r="C409" s="47" cm="1">
        <f t="array" ref="C409">IF($I$2="Spa пакет",
(INDEX(GRID!$B$34:$DQ$44,MATCH(C$7,GRID!$A$34:$A$44,0),MATCH(1,($U$2=GRID!$B$31:$DQ$31)*(КАЛЕНДАРЬ!$AT34=GRID!$B$33:$DQ$33),0))*GRID!$B$67)+GRID!$B$68,
ROUNDUP((INDEX(GRID!$B$34:$DQ$44,MATCH(C$7,GRID!$A$34:$A$44,0),MATCH(1,($U$2=GRID!$B$31:$DQ$31)*(КАЛЕНДАРЬ!$AT34=GRID!$B$33:$DQ$33),0))*GRID!$B$67+GRID!$B$68)*(1-GRID!$B$69),0))</f>
        <v>15640</v>
      </c>
      <c r="D409" s="47" cm="1">
        <f t="array" ref="D409">IF($I$2="Spa пакет",
(INDEX(GRID!$B$47:$DQ$57,MATCH(C$7,GRID!$A$47:$A$57,0),MATCH(1,($U$2=GRID!$B$31:$DQ$31)*(КАЛЕНДАРЬ!$AT34=GRID!$B$33:$DQ$33),0))*GRID!$B$67)+GRID!$B$68*2,
ROUNDUP((INDEX(GRID!$B$47:$DQ$57,MATCH(C$7,GRID!$A$47:$A$57,0),MATCH(1,($U$2=GRID!$B$31:$DQ$31)*(КАЛЕНДАРЬ!$AT34=GRID!$B$33:$DQ$33),0))*GRID!$B$67+GRID!$B$68*2)*(1-GRID!$B$69),0))</f>
        <v>19920</v>
      </c>
      <c r="E409" s="47" cm="1">
        <f t="array" ref="E409">IF($I$2="Spa пакет",
(INDEX(GRID!$B$34:$DQ$44,MATCH(E$7,GRID!$A$34:$A$44,0),MATCH(1,($U$2=GRID!$B$31:$DQ$31)*(КАЛЕНДАРЬ!$AT34=GRID!$B$33:$DQ$33),0))*GRID!$B$67)+GRID!$B$68,
ROUNDUP((INDEX(GRID!$B$34:$DQ$44,MATCH(E$7,GRID!$A$34:$A$44,0),MATCH(1,($U$2=GRID!$B$31:$DQ$31)*(КАЛЕНДАРЬ!$AT34=GRID!$B$33:$DQ$33),0))*GRID!$B$67+GRID!$B$68)*(1-GRID!$B$69),0))</f>
        <v>16920</v>
      </c>
      <c r="F409" s="47" cm="1">
        <f t="array" ref="F409">IF($I$2="Spa пакет",
(INDEX(GRID!$B$47:$DQ$57,MATCH(E$7,GRID!$A$47:$A$57,0),MATCH(1,($U$2=GRID!$B$31:$DQ$31)*(КАЛЕНДАРЬ!$AT34=GRID!$B$33:$DQ$33),0))*GRID!$B$67)+GRID!$B$68*2,
ROUNDUP((INDEX(GRID!$B$47:$DQ$57,MATCH(E$7,GRID!$A$47:$A$57,0),MATCH(1,($U$2=GRID!$B$31:$DQ$31)*(КАЛЕНДАРЬ!$AT34=GRID!$B$33:$DQ$33),0))*GRID!$B$67+GRID!$B$68*2)*(1-GRID!$B$69),0))</f>
        <v>21200</v>
      </c>
      <c r="G409" s="47" cm="1">
        <f t="array" ref="G409">IF($I$2="Spa пакет",
(INDEX(GRID!$B$34:$DQ$44,MATCH(G$7,GRID!$A$34:$A$44,0),MATCH(1,($U$2=GRID!$B$31:$DQ$31)*(КАЛЕНДАРЬ!$AT34=GRID!$B$33:$DQ$33),0))*GRID!$B$67)+GRID!$B$68,
ROUNDUP((INDEX(GRID!$B$34:$DQ$44,MATCH(G$7,GRID!$A$34:$A$44,0),MATCH(1,($U$2=GRID!$B$31:$DQ$31)*(КАЛЕНДАРЬ!$AT34=GRID!$B$33:$DQ$33),0))*GRID!$B$67+GRID!$B$68)*(1-GRID!$B$69),0))</f>
        <v>17640</v>
      </c>
      <c r="H409" s="47" cm="1">
        <f t="array" ref="H409">IF($I$2="Spa пакет",
(INDEX(GRID!$B$47:$DQ$57,MATCH(G$7,GRID!$A$47:$A$57,0),MATCH(1,($U$2=GRID!$B$31:$DQ$31)*(КАЛЕНДАРЬ!$AT34=GRID!$B$33:$DQ$33),0))*GRID!$B$67)+GRID!$B$68*2,
ROUNDUP((INDEX(GRID!$B$47:$DQ$57,MATCH(G$7,GRID!$A$47:$A$57,0),MATCH(1,($U$2=GRID!$B$31:$DQ$31)*(КАЛЕНДАРЬ!$AT34=GRID!$B$33:$DQ$33),0))*GRID!$B$67+GRID!$B$68*2)*(1-GRID!$B$69),0))</f>
        <v>21920</v>
      </c>
      <c r="I409" s="47" cm="1">
        <f t="array" ref="I409">IF($I$2="Spa пакет",
(INDEX(GRID!$B$34:$DQ$44,MATCH(I$7,GRID!$A$34:$A$44,0),MATCH(1,($U$2=GRID!$B$31:$DQ$31)*(КАЛЕНДАРЬ!$AT34=GRID!$B$33:$DQ$33),0))*GRID!$B$67)+GRID!$B$68,
ROUNDUP((INDEX(GRID!$B$34:$DQ$44,MATCH(I$7,GRID!$A$34:$A$44,0),MATCH(1,($U$2=GRID!$B$31:$DQ$31)*(КАЛЕНДАРЬ!$AT34=GRID!$B$33:$DQ$33),0))*GRID!$B$67+GRID!$B$68)*(1-GRID!$B$69),0))</f>
        <v>18920</v>
      </c>
      <c r="J409" s="47" cm="1">
        <f t="array" ref="J409">IF($I$2="Spa пакет",
(INDEX(GRID!$B$47:$DQ$57,MATCH(I$7,GRID!$A$47:$A$57,0),MATCH(1,($U$2=GRID!$B$31:$DQ$31)*(КАЛЕНДАРЬ!$AT34=GRID!$B$33:$DQ$33),0))*GRID!$B$67)+GRID!$B$68*2,
ROUNDUP((INDEX(GRID!$B$47:$DQ$57,MATCH(I$7,GRID!$A$47:$A$57,0),MATCH(1,($U$2=GRID!$B$31:$DQ$31)*(КАЛЕНДАРЬ!$AT34=GRID!$B$33:$DQ$33),0))*GRID!$B$67+GRID!$B$68*2)*(1-GRID!$B$69),0))</f>
        <v>23200</v>
      </c>
      <c r="K409" s="47" cm="1">
        <f t="array" ref="K409">IF($I$2="Spa пакет",
(INDEX(GRID!$B$34:$DQ$44,MATCH(K$7,GRID!$A$34:$A$44,0),MATCH(1,($U$2=GRID!$B$31:$DQ$31)*(КАЛЕНДАРЬ!$AT34=GRID!$B$33:$DQ$33),0))*GRID!$B$67)+GRID!$B$68,
ROUNDUP((INDEX(GRID!$B$34:$DQ$44,MATCH(K$7,GRID!$A$34:$A$44,0),MATCH(1,($U$2=GRID!$B$31:$DQ$31)*(КАЛЕНДАРЬ!$AT34=GRID!$B$33:$DQ$33),0))*GRID!$B$67+GRID!$B$68)*(1-GRID!$B$69),0))</f>
        <v>19640</v>
      </c>
      <c r="L409" s="47" cm="1">
        <f t="array" ref="L409">IF($I$2="Spa пакет",
(INDEX(GRID!$B$47:$DQ$57,MATCH(K$7,GRID!$A$47:$A$57,0),MATCH(1,($U$2=GRID!$B$31:$DQ$31)*(КАЛЕНДАРЬ!$AT34=GRID!$B$33:$DQ$33),0))*GRID!$B$67)+GRID!$B$68*2,
ROUNDUP((INDEX(GRID!$B$47:$DQ$57,MATCH(K$7,GRID!$A$47:$A$57,0),MATCH(1,($U$2=GRID!$B$31:$DQ$31)*(КАЛЕНДАРЬ!$AT34=GRID!$B$33:$DQ$33),0))*GRID!$B$67+GRID!$B$68*2)*(1-GRID!$B$69),0))</f>
        <v>23920</v>
      </c>
      <c r="M409" s="47" cm="1">
        <f t="array" ref="M409">IF($I$2="Spa пакет",
(INDEX(GRID!$B$34:$DQ$44,MATCH(M$7,GRID!$A$34:$A$44,0),MATCH(1,($U$2=GRID!$B$31:$DQ$31)*(КАЛЕНДАРЬ!$AT34=GRID!$B$33:$DQ$33),0))*GRID!$B$67)+GRID!$B$68,
ROUNDUP((INDEX(GRID!$B$34:$DQ$44,MATCH(M$7,GRID!$A$34:$A$44,0),MATCH(1,($U$2=GRID!$B$31:$DQ$31)*(КАЛЕНДАРЬ!$AT34=GRID!$B$33:$DQ$33),0))*GRID!$B$67+GRID!$B$68)*(1-GRID!$B$69),0))</f>
        <v>20920</v>
      </c>
      <c r="N409" s="47" cm="1">
        <f t="array" ref="N409">IF($I$2="Spa пакет",
(INDEX(GRID!$B$47:$DQ$57,MATCH(M$7,GRID!$A$47:$A$57,0),MATCH(1,($U$2=GRID!$B$31:$DQ$31)*(КАЛЕНДАРЬ!$AT34=GRID!$B$33:$DQ$33),0))*GRID!$B$67)+GRID!$B$68*2,
ROUNDUP((INDEX(GRID!$B$47:$DQ$57,MATCH(M$7,GRID!$A$47:$A$57,0),MATCH(1,($U$2=GRID!$B$31:$DQ$31)*(КАЛЕНДАРЬ!$AT34=GRID!$B$33:$DQ$33),0))*GRID!$B$67+GRID!$B$68*2)*(1-GRID!$B$69),0))</f>
        <v>25200</v>
      </c>
      <c r="O409" s="47" cm="1">
        <f t="array" ref="O409">IF($I$2="Spa пакет",
(INDEX(GRID!$B$34:$DQ$44,MATCH(O$7,GRID!$A$34:$A$44,0),MATCH(1,($U$2=GRID!$B$31:$DQ$31)*(КАЛЕНДАРЬ!$AT34=GRID!$B$33:$DQ$33),0))*GRID!$B$67)+GRID!$B$68,
ROUNDUP((INDEX(GRID!$B$34:$DQ$44,MATCH(O$7,GRID!$A$34:$A$44,0),MATCH(1,($U$2=GRID!$B$31:$DQ$31)*(КАЛЕНДАРЬ!$AT34=GRID!$B$33:$DQ$33),0))*GRID!$B$67+GRID!$B$68)*(1-GRID!$B$69),0))</f>
        <v>25880</v>
      </c>
      <c r="P409" s="47" cm="1">
        <f t="array" ref="P409">IF($I$2="Spa пакет",
(INDEX(GRID!$B$47:$DQ$57,MATCH(O$7,GRID!$A$47:$A$57,0),MATCH(1,($U$2=GRID!$B$31:$DQ$31)*(КАЛЕНДАРЬ!$AT34=GRID!$B$33:$DQ$33),0))*GRID!$B$67)+GRID!$B$68*2,
ROUNDUP((INDEX(GRID!$B$47:$DQ$57,MATCH(O$7,GRID!$A$47:$A$57,0),MATCH(1,($U$2=GRID!$B$31:$DQ$31)*(КАЛЕНДАРЬ!$AT34=GRID!$B$33:$DQ$33),0))*GRID!$B$67+GRID!$B$68*2)*(1-GRID!$B$69),0))</f>
        <v>30160</v>
      </c>
      <c r="Q409" s="47" cm="1">
        <f t="array" ref="Q409">IF($I$2="Spa пакет",
(INDEX(GRID!$B$34:$DQ$44,MATCH(Q$7,GRID!$A$34:$A$44,0),MATCH(1,($U$2=GRID!$B$31:$DQ$31)*(КАЛЕНДАРЬ!$AT34=GRID!$B$33:$DQ$33),0))*GRID!$B$67)+GRID!$B$68,
ROUNDUP((INDEX(GRID!$B$34:$DQ$44,MATCH(Q$7,GRID!$A$34:$A$44,0),MATCH(1,($U$2=GRID!$B$31:$DQ$31)*(КАЛЕНДАРЬ!$AT34=GRID!$B$33:$DQ$33),0))*GRID!$B$67+GRID!$B$68)*(1-GRID!$B$69),0))</f>
        <v>27320</v>
      </c>
      <c r="R409" s="47" cm="1">
        <f t="array" ref="R409">IF($I$2="Spa пакет",
(INDEX(GRID!$B$47:$DQ$57,MATCH(Q$7,GRID!$A$47:$A$57,0),MATCH(1,($U$2=GRID!$B$31:$DQ$31)*(КАЛЕНДАРЬ!$AT34=GRID!$B$33:$DQ$33),0))*GRID!$B$67)+GRID!$B$68*2,
ROUNDUP((INDEX(GRID!$B$47:$DQ$57,MATCH(Q$7,GRID!$A$47:$A$57,0),MATCH(1,($U$2=GRID!$B$31:$DQ$31)*(КАЛЕНДАРЬ!$AT34=GRID!$B$33:$DQ$33),0))*GRID!$B$67+GRID!$B$68*2)*(1-GRID!$B$69),0))</f>
        <v>31600</v>
      </c>
      <c r="S409" s="47" cm="1">
        <f t="array" ref="S409">IF($I$2="Spa пакет",
(INDEX(GRID!$B$34:$DQ$44,MATCH(S$7,GRID!$A$34:$A$44,0),MATCH(1,($U$2=GRID!$B$31:$DQ$31)*(КАЛЕНДАРЬ!$AT34=GRID!$B$33:$DQ$33),0))*GRID!$B$67)+GRID!$B$68,
ROUNDUP((INDEX(GRID!$B$34:$DQ$44,MATCH(S$7,GRID!$A$34:$A$44,0),MATCH(1,($U$2=GRID!$B$31:$DQ$31)*(КАЛЕНДАРЬ!$AT34=GRID!$B$33:$DQ$33),0))*GRID!$B$67+GRID!$B$68)*(1-GRID!$B$69),0))</f>
        <v>29800</v>
      </c>
      <c r="T409" s="47" cm="1">
        <f t="array" ref="T409">IF($I$2="Spa пакет",
(INDEX(GRID!$B$47:$DQ$57,MATCH(S$7,GRID!$A$47:$A$57,0),MATCH(1,($U$2=GRID!$B$31:$DQ$31)*(КАЛЕНДАРЬ!$AT34=GRID!$B$33:$DQ$33),0))*GRID!$B$67)+GRID!$B$68*2,
ROUNDUP((INDEX(GRID!$B$47:$DQ$57,MATCH(S$7,GRID!$A$47:$A$57,0),MATCH(1,($U$2=GRID!$B$31:$DQ$31)*(КАЛЕНДАРЬ!$AT34=GRID!$B$33:$DQ$33),0))*GRID!$B$67+GRID!$B$68*2)*(1-GRID!$B$69),0))</f>
        <v>34080</v>
      </c>
      <c r="U409" s="47" cm="1">
        <f t="array" ref="U409">IF($I$2="Spa пакет",
(INDEX(GRID!$B$34:$DQ$44,MATCH(U$7,GRID!$A$34:$A$44,0),MATCH(1,($U$2=GRID!$B$31:$DQ$31)*(КАЛЕНДАРЬ!$AT34=GRID!$B$33:$DQ$33),0))*GRID!$B$67)+GRID!$B$68,
ROUNDUP((INDEX(GRID!$B$34:$DQ$44,MATCH(U$7,GRID!$A$34:$A$44,0),MATCH(1,($U$2=GRID!$B$31:$DQ$31)*(КАЛЕНДАРЬ!$AT34=GRID!$B$33:$DQ$33),0))*GRID!$B$67+GRID!$B$68)*(1-GRID!$B$69),0))</f>
        <v>34040</v>
      </c>
      <c r="V409" s="47" cm="1">
        <f t="array" ref="V409">IF($I$2="Spa пакет",
(INDEX(GRID!$B$47:$DQ$57,MATCH(U$7,GRID!$A$47:$A$57,0),MATCH(1,($U$2=GRID!$B$31:$DQ$31)*(КАЛЕНДАРЬ!$AT34=GRID!$B$33:$DQ$33),0))*GRID!$B$67)+GRID!$B$68*2,
ROUNDUP((INDEX(GRID!$B$47:$DQ$57,MATCH(U$7,GRID!$A$47:$A$57,0),MATCH(1,($U$2=GRID!$B$31:$DQ$31)*(КАЛЕНДАРЬ!$AT34=GRID!$B$33:$DQ$33),0))*GRID!$B$67+GRID!$B$68*2)*(1-GRID!$B$69),0))</f>
        <v>38320</v>
      </c>
      <c r="W409" s="47" cm="1">
        <f t="array" ref="W409">IF($I$2="Spa пакет",
(INDEX(GRID!$B$34:$DQ$44,MATCH(W$7,GRID!$A$34:$A$44,0),MATCH(1,($U$2=GRID!$B$31:$DQ$31)*(КАЛЕНДАРЬ!$AT34=GRID!$B$33:$DQ$33),0))*GRID!$B$67)+GRID!$B$68,
ROUNDUP((INDEX(GRID!$B$34:$DQ$44,MATCH(W$7,GRID!$A$34:$A$44,0),MATCH(1,($U$2=GRID!$B$31:$DQ$31)*(КАЛЕНДАРЬ!$AT34=GRID!$B$33:$DQ$33),0))*GRID!$B$67+GRID!$B$68)*(1-GRID!$B$69),0))</f>
        <v>86840</v>
      </c>
      <c r="X409" s="47" cm="1">
        <f t="array" ref="X409">IF($I$2="Spa пакет",
(INDEX(GRID!$B$47:$DQ$57,MATCH(W$7,GRID!$A$47:$A$57,0),MATCH(1,($U$2=GRID!$B$31:$DQ$31)*(КАЛЕНДАРЬ!$AT34=GRID!$B$33:$DQ$33),0))*GRID!$B$67)+GRID!$B$68*2,
ROUNDUP((INDEX(GRID!$B$47:$DQ$57,MATCH(W$7,GRID!$A$47:$A$57,0),MATCH(1,($U$2=GRID!$B$31:$DQ$31)*(КАЛЕНДАРЬ!$AT34=GRID!$B$33:$DQ$33),0))*GRID!$B$67+GRID!$B$68*2)*(1-GRID!$B$69),0))</f>
        <v>91120</v>
      </c>
    </row>
    <row r="410" spans="1:24" ht="12" customHeight="1" x14ac:dyDescent="0.2">
      <c r="A410" s="125"/>
      <c r="B410" s="126"/>
      <c r="C410" s="7"/>
      <c r="D410" s="7"/>
      <c r="E410" s="7"/>
      <c r="F410" s="7"/>
      <c r="G410" s="6"/>
      <c r="H410" s="7"/>
      <c r="I410" s="7"/>
      <c r="J410" s="7"/>
      <c r="K410" s="6"/>
      <c r="L410" s="7"/>
      <c r="M410" s="7"/>
      <c r="N410" s="7"/>
      <c r="O410" s="6"/>
      <c r="P410" s="7"/>
      <c r="Q410" s="6"/>
      <c r="R410" s="7"/>
      <c r="S410" s="7"/>
      <c r="T410" s="6"/>
      <c r="U410" s="7"/>
      <c r="V410" s="7"/>
      <c r="W410" s="7"/>
      <c r="X410" s="7"/>
    </row>
    <row r="411" spans="1:24" x14ac:dyDescent="0.2">
      <c r="A411" s="210" t="s">
        <v>38</v>
      </c>
      <c r="B411" s="210"/>
      <c r="C411" s="210"/>
      <c r="D411" s="210"/>
      <c r="E411" s="210"/>
      <c r="F411" s="210"/>
      <c r="G411" s="210"/>
      <c r="H411" s="210"/>
      <c r="I411" s="210"/>
      <c r="J411" s="210"/>
      <c r="K411" s="210"/>
      <c r="L411" s="210"/>
      <c r="M411" s="210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</row>
    <row r="412" spans="1:24" x14ac:dyDescent="0.2">
      <c r="A412" s="211" t="s">
        <v>140</v>
      </c>
      <c r="B412" s="212"/>
      <c r="C412" s="212"/>
      <c r="D412" s="212"/>
      <c r="E412" s="212"/>
      <c r="F412" s="212"/>
      <c r="G412" s="212"/>
      <c r="H412" s="212"/>
      <c r="I412" s="212"/>
      <c r="J412" s="212"/>
      <c r="K412" s="212"/>
      <c r="L412" s="212"/>
      <c r="M412" s="212"/>
      <c r="N412" s="212"/>
      <c r="O412" s="212"/>
      <c r="P412" s="212"/>
      <c r="Q412" s="212"/>
      <c r="R412" s="212"/>
      <c r="S412" s="212"/>
      <c r="T412" s="212"/>
      <c r="U412" s="212"/>
      <c r="V412" s="212"/>
      <c r="W412" s="212"/>
      <c r="X412" s="212"/>
    </row>
    <row r="413" spans="1:24" ht="58.5" customHeight="1" x14ac:dyDescent="0.2">
      <c r="A413" s="213" t="s">
        <v>39</v>
      </c>
      <c r="B413" s="214"/>
      <c r="C413" s="217" t="s">
        <v>85</v>
      </c>
      <c r="D413" s="218"/>
      <c r="E413" s="219" t="s">
        <v>86</v>
      </c>
      <c r="F413" s="220"/>
      <c r="G413" s="221" t="s">
        <v>186</v>
      </c>
      <c r="H413" s="222"/>
      <c r="I413" s="223" t="s">
        <v>187</v>
      </c>
      <c r="J413" s="224"/>
      <c r="K413" s="225" t="s">
        <v>88</v>
      </c>
      <c r="L413" s="225"/>
      <c r="M413" s="226" t="s">
        <v>89</v>
      </c>
      <c r="N413" s="227"/>
      <c r="O413" s="250" t="s">
        <v>94</v>
      </c>
      <c r="P413" s="250"/>
      <c r="Q413" s="230" t="s">
        <v>188</v>
      </c>
      <c r="R413" s="230"/>
      <c r="S413" s="231" t="s">
        <v>189</v>
      </c>
      <c r="T413" s="231"/>
      <c r="U413" s="232" t="s">
        <v>91</v>
      </c>
      <c r="V413" s="233"/>
      <c r="W413" s="234" t="s">
        <v>96</v>
      </c>
      <c r="X413" s="235"/>
    </row>
    <row r="414" spans="1:24" x14ac:dyDescent="0.2">
      <c r="A414" s="215"/>
      <c r="B414" s="216"/>
      <c r="C414" s="45" t="s">
        <v>40</v>
      </c>
      <c r="D414" s="45" t="s">
        <v>41</v>
      </c>
      <c r="E414" s="45" t="s">
        <v>40</v>
      </c>
      <c r="F414" s="45" t="s">
        <v>41</v>
      </c>
      <c r="G414" s="45" t="s">
        <v>40</v>
      </c>
      <c r="H414" s="45" t="s">
        <v>41</v>
      </c>
      <c r="I414" s="45" t="s">
        <v>40</v>
      </c>
      <c r="J414" s="45" t="s">
        <v>41</v>
      </c>
      <c r="K414" s="45" t="s">
        <v>40</v>
      </c>
      <c r="L414" s="45" t="s">
        <v>41</v>
      </c>
      <c r="M414" s="45" t="s">
        <v>40</v>
      </c>
      <c r="N414" s="45" t="s">
        <v>41</v>
      </c>
      <c r="O414" s="45" t="s">
        <v>40</v>
      </c>
      <c r="P414" s="45" t="s">
        <v>41</v>
      </c>
      <c r="Q414" s="45" t="s">
        <v>40</v>
      </c>
      <c r="R414" s="45" t="s">
        <v>41</v>
      </c>
      <c r="S414" s="45" t="s">
        <v>40</v>
      </c>
      <c r="T414" s="45" t="s">
        <v>41</v>
      </c>
      <c r="U414" s="45" t="s">
        <v>40</v>
      </c>
      <c r="V414" s="45" t="s">
        <v>41</v>
      </c>
      <c r="W414" s="45" t="s">
        <v>40</v>
      </c>
      <c r="X414" s="45" t="s">
        <v>41</v>
      </c>
    </row>
    <row r="415" spans="1:24" ht="12" customHeight="1" x14ac:dyDescent="0.2">
      <c r="A415" s="117" t="s">
        <v>45</v>
      </c>
      <c r="B415" s="117">
        <v>1</v>
      </c>
      <c r="C415" s="47" cm="1">
        <f t="array" ref="C415">IF($I$2="Spa пакет",
(INDEX(GRID!$B$34:$DQ$44,MATCH(C$7,GRID!$A$34:$A$44,0),MATCH(1,($U$2=GRID!$B$31:$DQ$31)*(КАЛЕНДАРЬ!$AW4=GRID!$B$33:$DQ$33),0))*GRID!$B$67)+GRID!$B$68,
ROUNDUP((INDEX(GRID!$B$34:$DQ$44,MATCH(C$7,GRID!$A$34:$A$44,0),MATCH(1,($U$2=GRID!$B$31:$DQ$31)*(КАЛЕНДАРЬ!$AW4=GRID!$B$33:$DQ$33),0))*GRID!$B$67+GRID!$B$68)*(1-GRID!$B$69),0))</f>
        <v>16120</v>
      </c>
      <c r="D415" s="47" cm="1">
        <f t="array" ref="D415">IF($I$2="Spa пакет",
(INDEX(GRID!$B$47:$DQ$57,MATCH(C$7,GRID!$A$47:$A$57,0),MATCH(1,($U$2=GRID!$B$31:$DQ$31)*(КАЛЕНДАРЬ!$AW4=GRID!$B$33:$DQ$33),0))*GRID!$B$67)+GRID!$B$68*2,
ROUNDUP((INDEX(GRID!$B$47:$DQ$57,MATCH(C$7,GRID!$A$47:$A$57,0),MATCH(1,($U$2=GRID!$B$31:$DQ$31)*(КАЛЕНДАРЬ!$AW4=GRID!$B$33:$DQ$33),0))*GRID!$B$67+GRID!$B$68*2)*(1-GRID!$B$69),0))</f>
        <v>20400</v>
      </c>
      <c r="E415" s="47" cm="1">
        <f t="array" ref="E415">IF($I$2="Spa пакет",
(INDEX(GRID!$B$34:$DQ$44,MATCH(E$7,GRID!$A$34:$A$44,0),MATCH(1,($U$2=GRID!$B$31:$DQ$31)*(КАЛЕНДАРЬ!$AW4=GRID!$B$33:$DQ$33),0))*GRID!$B$67)+GRID!$B$68,
ROUNDUP((INDEX(GRID!$B$34:$DQ$44,MATCH(E$7,GRID!$A$34:$A$44,0),MATCH(1,($U$2=GRID!$B$31:$DQ$31)*(КАЛЕНДАРЬ!$AW4=GRID!$B$33:$DQ$33),0))*GRID!$B$67+GRID!$B$68)*(1-GRID!$B$69),0))</f>
        <v>17480</v>
      </c>
      <c r="F415" s="47" cm="1">
        <f t="array" ref="F415">IF($I$2="Spa пакет",
(INDEX(GRID!$B$47:$DQ$57,MATCH(E$7,GRID!$A$47:$A$57,0),MATCH(1,($U$2=GRID!$B$31:$DQ$31)*(КАЛЕНДАРЬ!$AW4=GRID!$B$33:$DQ$33),0))*GRID!$B$67)+GRID!$B$68*2,
ROUNDUP((INDEX(GRID!$B$47:$DQ$57,MATCH(E$7,GRID!$A$47:$A$57,0),MATCH(1,($U$2=GRID!$B$31:$DQ$31)*(КАЛЕНДАРЬ!$AW4=GRID!$B$33:$DQ$33),0))*GRID!$B$67+GRID!$B$68*2)*(1-GRID!$B$69),0))</f>
        <v>21760</v>
      </c>
      <c r="G415" s="47" cm="1">
        <f t="array" ref="G415">IF($I$2="Spa пакет",
(INDEX(GRID!$B$34:$DQ$44,MATCH(G$7,GRID!$A$34:$A$44,0),MATCH(1,($U$2=GRID!$B$31:$DQ$31)*(КАЛЕНДАРЬ!$AW4=GRID!$B$33:$DQ$33),0))*GRID!$B$67)+GRID!$B$68,
ROUNDUP((INDEX(GRID!$B$34:$DQ$44,MATCH(G$7,GRID!$A$34:$A$44,0),MATCH(1,($U$2=GRID!$B$31:$DQ$31)*(КАЛЕНДАРЬ!$AW4=GRID!$B$33:$DQ$33),0))*GRID!$B$67+GRID!$B$68)*(1-GRID!$B$69),0))</f>
        <v>18200</v>
      </c>
      <c r="H415" s="47" cm="1">
        <f t="array" ref="H415">IF($I$2="Spa пакет",
(INDEX(GRID!$B$47:$DQ$57,MATCH(G$7,GRID!$A$47:$A$57,0),MATCH(1,($U$2=GRID!$B$31:$DQ$31)*(КАЛЕНДАРЬ!$AW4=GRID!$B$33:$DQ$33),0))*GRID!$B$67)+GRID!$B$68*2,
ROUNDUP((INDEX(GRID!$B$47:$DQ$57,MATCH(G$7,GRID!$A$47:$A$57,0),MATCH(1,($U$2=GRID!$B$31:$DQ$31)*(КАЛЕНДАРЬ!$AW4=GRID!$B$33:$DQ$33),0))*GRID!$B$67+GRID!$B$68*2)*(1-GRID!$B$69),0))</f>
        <v>22480</v>
      </c>
      <c r="I415" s="47" cm="1">
        <f t="array" ref="I415">IF($I$2="Spa пакет",
(INDEX(GRID!$B$34:$DQ$44,MATCH(I$7,GRID!$A$34:$A$44,0),MATCH(1,($U$2=GRID!$B$31:$DQ$31)*(КАЛЕНДАРЬ!$AW4=GRID!$B$33:$DQ$33),0))*GRID!$B$67)+GRID!$B$68,
ROUNDUP((INDEX(GRID!$B$34:$DQ$44,MATCH(I$7,GRID!$A$34:$A$44,0),MATCH(1,($U$2=GRID!$B$31:$DQ$31)*(КАЛЕНДАРЬ!$AW4=GRID!$B$33:$DQ$33),0))*GRID!$B$67+GRID!$B$68)*(1-GRID!$B$69),0))</f>
        <v>19560</v>
      </c>
      <c r="J415" s="47" cm="1">
        <f t="array" ref="J415">IF($I$2="Spa пакет",
(INDEX(GRID!$B$47:$DQ$57,MATCH(I$7,GRID!$A$47:$A$57,0),MATCH(1,($U$2=GRID!$B$31:$DQ$31)*(КАЛЕНДАРЬ!$AW4=GRID!$B$33:$DQ$33),0))*GRID!$B$67)+GRID!$B$68*2,
ROUNDUP((INDEX(GRID!$B$47:$DQ$57,MATCH(I$7,GRID!$A$47:$A$57,0),MATCH(1,($U$2=GRID!$B$31:$DQ$31)*(КАЛЕНДАРЬ!$AW4=GRID!$B$33:$DQ$33),0))*GRID!$B$67+GRID!$B$68*2)*(1-GRID!$B$69),0))</f>
        <v>23840</v>
      </c>
      <c r="K415" s="47" cm="1">
        <f t="array" ref="K415">IF($I$2="Spa пакет",
(INDEX(GRID!$B$34:$DQ$44,MATCH(K$7,GRID!$A$34:$A$44,0),MATCH(1,($U$2=GRID!$B$31:$DQ$31)*(КАЛЕНДАРЬ!$AW4=GRID!$B$33:$DQ$33),0))*GRID!$B$67)+GRID!$B$68,
ROUNDUP((INDEX(GRID!$B$34:$DQ$44,MATCH(K$7,GRID!$A$34:$A$44,0),MATCH(1,($U$2=GRID!$B$31:$DQ$31)*(КАЛЕНДАРЬ!$AW4=GRID!$B$33:$DQ$33),0))*GRID!$B$67+GRID!$B$68)*(1-GRID!$B$69),0))</f>
        <v>20280</v>
      </c>
      <c r="L415" s="47" cm="1">
        <f t="array" ref="L415">IF($I$2="Spa пакет",
(INDEX(GRID!$B$47:$DQ$57,MATCH(K$7,GRID!$A$47:$A$57,0),MATCH(1,($U$2=GRID!$B$31:$DQ$31)*(КАЛЕНДАРЬ!$AW4=GRID!$B$33:$DQ$33),0))*GRID!$B$67)+GRID!$B$68*2,
ROUNDUP((INDEX(GRID!$B$47:$DQ$57,MATCH(K$7,GRID!$A$47:$A$57,0),MATCH(1,($U$2=GRID!$B$31:$DQ$31)*(КАЛЕНДАРЬ!$AW4=GRID!$B$33:$DQ$33),0))*GRID!$B$67+GRID!$B$68*2)*(1-GRID!$B$69),0))</f>
        <v>24560</v>
      </c>
      <c r="M415" s="47" cm="1">
        <f t="array" ref="M415">IF($I$2="Spa пакет",
(INDEX(GRID!$B$34:$DQ$44,MATCH(M$7,GRID!$A$34:$A$44,0),MATCH(1,($U$2=GRID!$B$31:$DQ$31)*(КАЛЕНДАРЬ!$AW4=GRID!$B$33:$DQ$33),0))*GRID!$B$67)+GRID!$B$68,
ROUNDUP((INDEX(GRID!$B$34:$DQ$44,MATCH(M$7,GRID!$A$34:$A$44,0),MATCH(1,($U$2=GRID!$B$31:$DQ$31)*(КАЛЕНДАРЬ!$AW4=GRID!$B$33:$DQ$33),0))*GRID!$B$67+GRID!$B$68)*(1-GRID!$B$69),0))</f>
        <v>21640</v>
      </c>
      <c r="N415" s="47" cm="1">
        <f t="array" ref="N415">IF($I$2="Spa пакет",
(INDEX(GRID!$B$47:$DQ$57,MATCH(M$7,GRID!$A$47:$A$57,0),MATCH(1,($U$2=GRID!$B$31:$DQ$31)*(КАЛЕНДАРЬ!$AW4=GRID!$B$33:$DQ$33),0))*GRID!$B$67)+GRID!$B$68*2,
ROUNDUP((INDEX(GRID!$B$47:$DQ$57,MATCH(M$7,GRID!$A$47:$A$57,0),MATCH(1,($U$2=GRID!$B$31:$DQ$31)*(КАЛЕНДАРЬ!$AW4=GRID!$B$33:$DQ$33),0))*GRID!$B$67+GRID!$B$68*2)*(1-GRID!$B$69),0))</f>
        <v>25920</v>
      </c>
      <c r="O415" s="47" cm="1">
        <f t="array" ref="O415">IF($I$2="Spa пакет",
(INDEX(GRID!$B$34:$DQ$44,MATCH(O$7,GRID!$A$34:$A$44,0),MATCH(1,($U$2=GRID!$B$31:$DQ$31)*(КАЛЕНДАРЬ!$AW4=GRID!$B$33:$DQ$33),0))*GRID!$B$67)+GRID!$B$68,
ROUNDUP((INDEX(GRID!$B$34:$DQ$44,MATCH(O$7,GRID!$A$34:$A$44,0),MATCH(1,($U$2=GRID!$B$31:$DQ$31)*(КАЛЕНДАРЬ!$AW4=GRID!$B$33:$DQ$33),0))*GRID!$B$67+GRID!$B$68)*(1-GRID!$B$69),0))</f>
        <v>26680</v>
      </c>
      <c r="P415" s="47" cm="1">
        <f t="array" ref="P415">IF($I$2="Spa пакет",
(INDEX(GRID!$B$47:$DQ$57,MATCH(O$7,GRID!$A$47:$A$57,0),MATCH(1,($U$2=GRID!$B$31:$DQ$31)*(КАЛЕНДАРЬ!$AW4=GRID!$B$33:$DQ$33),0))*GRID!$B$67)+GRID!$B$68*2,
ROUNDUP((INDEX(GRID!$B$47:$DQ$57,MATCH(O$7,GRID!$A$47:$A$57,0),MATCH(1,($U$2=GRID!$B$31:$DQ$31)*(КАЛЕНДАРЬ!$AW4=GRID!$B$33:$DQ$33),0))*GRID!$B$67+GRID!$B$68*2)*(1-GRID!$B$69),0))</f>
        <v>30960</v>
      </c>
      <c r="Q415" s="47" cm="1">
        <f t="array" ref="Q415">IF($I$2="Spa пакет",
(INDEX(GRID!$B$34:$DQ$44,MATCH(Q$7,GRID!$A$34:$A$44,0),MATCH(1,($U$2=GRID!$B$31:$DQ$31)*(КАЛЕНДАРЬ!$AW4=GRID!$B$33:$DQ$33),0))*GRID!$B$67)+GRID!$B$68,
ROUNDUP((INDEX(GRID!$B$34:$DQ$44,MATCH(Q$7,GRID!$A$34:$A$44,0),MATCH(1,($U$2=GRID!$B$31:$DQ$31)*(КАЛЕНДАРЬ!$AW4=GRID!$B$33:$DQ$33),0))*GRID!$B$67+GRID!$B$68)*(1-GRID!$B$69),0))</f>
        <v>28120</v>
      </c>
      <c r="R415" s="47" cm="1">
        <f t="array" ref="R415">IF($I$2="Spa пакет",
(INDEX(GRID!$B$47:$DQ$57,MATCH(Q$7,GRID!$A$47:$A$57,0),MATCH(1,($U$2=GRID!$B$31:$DQ$31)*(КАЛЕНДАРЬ!$AW4=GRID!$B$33:$DQ$33),0))*GRID!$B$67)+GRID!$B$68*2,
ROUNDUP((INDEX(GRID!$B$47:$DQ$57,MATCH(Q$7,GRID!$A$47:$A$57,0),MATCH(1,($U$2=GRID!$B$31:$DQ$31)*(КАЛЕНДАРЬ!$AW4=GRID!$B$33:$DQ$33),0))*GRID!$B$67+GRID!$B$68*2)*(1-GRID!$B$69),0))</f>
        <v>32400</v>
      </c>
      <c r="S415" s="47" cm="1">
        <f t="array" ref="S415">IF($I$2="Spa пакет",
(INDEX(GRID!$B$34:$DQ$44,MATCH(S$7,GRID!$A$34:$A$44,0),MATCH(1,($U$2=GRID!$B$31:$DQ$31)*(КАЛЕНДАРЬ!$AW4=GRID!$B$33:$DQ$33),0))*GRID!$B$67)+GRID!$B$68,
ROUNDUP((INDEX(GRID!$B$34:$DQ$44,MATCH(S$7,GRID!$A$34:$A$44,0),MATCH(1,($U$2=GRID!$B$31:$DQ$31)*(КАЛЕНДАРЬ!$AW4=GRID!$B$33:$DQ$33),0))*GRID!$B$67+GRID!$B$68)*(1-GRID!$B$69),0))</f>
        <v>30680</v>
      </c>
      <c r="T415" s="47" cm="1">
        <f t="array" ref="T415">IF($I$2="Spa пакет",
(INDEX(GRID!$B$47:$DQ$57,MATCH(S$7,GRID!$A$47:$A$57,0),MATCH(1,($U$2=GRID!$B$31:$DQ$31)*(КАЛЕНДАРЬ!$AW4=GRID!$B$33:$DQ$33),0))*GRID!$B$67)+GRID!$B$68*2,
ROUNDUP((INDEX(GRID!$B$47:$DQ$57,MATCH(S$7,GRID!$A$47:$A$57,0),MATCH(1,($U$2=GRID!$B$31:$DQ$31)*(КАЛЕНДАРЬ!$AW4=GRID!$B$33:$DQ$33),0))*GRID!$B$67+GRID!$B$68*2)*(1-GRID!$B$69),0))</f>
        <v>34960</v>
      </c>
      <c r="U415" s="47" cm="1">
        <f t="array" ref="U415">IF($I$2="Spa пакет",
(INDEX(GRID!$B$34:$DQ$44,MATCH(U$7,GRID!$A$34:$A$44,0),MATCH(1,($U$2=GRID!$B$31:$DQ$31)*(КАЛЕНДАРЬ!$AW4=GRID!$B$33:$DQ$33),0))*GRID!$B$67)+GRID!$B$68,
ROUNDUP((INDEX(GRID!$B$34:$DQ$44,MATCH(U$7,GRID!$A$34:$A$44,0),MATCH(1,($U$2=GRID!$B$31:$DQ$31)*(КАЛЕНДАРЬ!$AW4=GRID!$B$33:$DQ$33),0))*GRID!$B$67+GRID!$B$68)*(1-GRID!$B$69),0))</f>
        <v>35000</v>
      </c>
      <c r="V415" s="47" cm="1">
        <f t="array" ref="V415">IF($I$2="Spa пакет",
(INDEX(GRID!$B$47:$DQ$57,MATCH(U$7,GRID!$A$47:$A$57,0),MATCH(1,($U$2=GRID!$B$31:$DQ$31)*(КАЛЕНДАРЬ!$AW4=GRID!$B$33:$DQ$33),0))*GRID!$B$67)+GRID!$B$68*2,
ROUNDUP((INDEX(GRID!$B$47:$DQ$57,MATCH(U$7,GRID!$A$47:$A$57,0),MATCH(1,($U$2=GRID!$B$31:$DQ$31)*(КАЛЕНДАРЬ!$AW4=GRID!$B$33:$DQ$33),0))*GRID!$B$67+GRID!$B$68*2)*(1-GRID!$B$69),0))</f>
        <v>39280</v>
      </c>
      <c r="W415" s="47" cm="1">
        <f t="array" ref="W415">IF($I$2="Spa пакет",
(INDEX(GRID!$B$34:$DQ$44,MATCH(W$7,GRID!$A$34:$A$44,0),MATCH(1,($U$2=GRID!$B$31:$DQ$31)*(КАЛЕНДАРЬ!$AW4=GRID!$B$33:$DQ$33),0))*GRID!$B$67)+GRID!$B$68,
ROUNDUP((INDEX(GRID!$B$34:$DQ$44,MATCH(W$7,GRID!$A$34:$A$44,0),MATCH(1,($U$2=GRID!$B$31:$DQ$31)*(КАЛЕНДАРЬ!$AW4=GRID!$B$33:$DQ$33),0))*GRID!$B$67+GRID!$B$68)*(1-GRID!$B$69),0))</f>
        <v>91160</v>
      </c>
      <c r="X415" s="47" cm="1">
        <f t="array" ref="X415">IF($I$2="Spa пакет",
(INDEX(GRID!$B$47:$DQ$57,MATCH(W$7,GRID!$A$47:$A$57,0),MATCH(1,($U$2=GRID!$B$31:$DQ$31)*(КАЛЕНДАРЬ!$AW4=GRID!$B$33:$DQ$33),0))*GRID!$B$67)+GRID!$B$68*2,
ROUNDUP((INDEX(GRID!$B$47:$DQ$57,MATCH(W$7,GRID!$A$47:$A$57,0),MATCH(1,($U$2=GRID!$B$31:$DQ$31)*(КАЛЕНДАРЬ!$AW4=GRID!$B$33:$DQ$33),0))*GRID!$B$67+GRID!$B$68*2)*(1-GRID!$B$69),0))</f>
        <v>95440</v>
      </c>
    </row>
    <row r="416" spans="1:24" ht="12" customHeight="1" x14ac:dyDescent="0.2">
      <c r="A416" s="117" t="s">
        <v>46</v>
      </c>
      <c r="B416" s="117">
        <v>2</v>
      </c>
      <c r="C416" s="47" cm="1">
        <f t="array" ref="C416">IF($I$2="Spa пакет",
(INDEX(GRID!$B$34:$DQ$44,MATCH(C$7,GRID!$A$34:$A$44,0),MATCH(1,($U$2=GRID!$B$31:$DQ$31)*(КАЛЕНДАРЬ!$AW5=GRID!$B$33:$DQ$33),0))*GRID!$B$67)+GRID!$B$68,
ROUNDUP((INDEX(GRID!$B$34:$DQ$44,MATCH(C$7,GRID!$A$34:$A$44,0),MATCH(1,($U$2=GRID!$B$31:$DQ$31)*(КАЛЕНДАРЬ!$AW5=GRID!$B$33:$DQ$33),0))*GRID!$B$67+GRID!$B$68)*(1-GRID!$B$69),0))</f>
        <v>16120</v>
      </c>
      <c r="D416" s="47" cm="1">
        <f t="array" ref="D416">IF($I$2="Spa пакет",
(INDEX(GRID!$B$47:$DQ$57,MATCH(C$7,GRID!$A$47:$A$57,0),MATCH(1,($U$2=GRID!$B$31:$DQ$31)*(КАЛЕНДАРЬ!$AW5=GRID!$B$33:$DQ$33),0))*GRID!$B$67)+GRID!$B$68*2,
ROUNDUP((INDEX(GRID!$B$47:$DQ$57,MATCH(C$7,GRID!$A$47:$A$57,0),MATCH(1,($U$2=GRID!$B$31:$DQ$31)*(КАЛЕНДАРЬ!$AW5=GRID!$B$33:$DQ$33),0))*GRID!$B$67+GRID!$B$68*2)*(1-GRID!$B$69),0))</f>
        <v>20400</v>
      </c>
      <c r="E416" s="47" cm="1">
        <f t="array" ref="E416">IF($I$2="Spa пакет",
(INDEX(GRID!$B$34:$DQ$44,MATCH(E$7,GRID!$A$34:$A$44,0),MATCH(1,($U$2=GRID!$B$31:$DQ$31)*(КАЛЕНДАРЬ!$AW5=GRID!$B$33:$DQ$33),0))*GRID!$B$67)+GRID!$B$68,
ROUNDUP((INDEX(GRID!$B$34:$DQ$44,MATCH(E$7,GRID!$A$34:$A$44,0),MATCH(1,($U$2=GRID!$B$31:$DQ$31)*(КАЛЕНДАРЬ!$AW5=GRID!$B$33:$DQ$33),0))*GRID!$B$67+GRID!$B$68)*(1-GRID!$B$69),0))</f>
        <v>17480</v>
      </c>
      <c r="F416" s="47" cm="1">
        <f t="array" ref="F416">IF($I$2="Spa пакет",
(INDEX(GRID!$B$47:$DQ$57,MATCH(E$7,GRID!$A$47:$A$57,0),MATCH(1,($U$2=GRID!$B$31:$DQ$31)*(КАЛЕНДАРЬ!$AW5=GRID!$B$33:$DQ$33),0))*GRID!$B$67)+GRID!$B$68*2,
ROUNDUP((INDEX(GRID!$B$47:$DQ$57,MATCH(E$7,GRID!$A$47:$A$57,0),MATCH(1,($U$2=GRID!$B$31:$DQ$31)*(КАЛЕНДАРЬ!$AW5=GRID!$B$33:$DQ$33),0))*GRID!$B$67+GRID!$B$68*2)*(1-GRID!$B$69),0))</f>
        <v>21760</v>
      </c>
      <c r="G416" s="47" cm="1">
        <f t="array" ref="G416">IF($I$2="Spa пакет",
(INDEX(GRID!$B$34:$DQ$44,MATCH(G$7,GRID!$A$34:$A$44,0),MATCH(1,($U$2=GRID!$B$31:$DQ$31)*(КАЛЕНДАРЬ!$AW5=GRID!$B$33:$DQ$33),0))*GRID!$B$67)+GRID!$B$68,
ROUNDUP((INDEX(GRID!$B$34:$DQ$44,MATCH(G$7,GRID!$A$34:$A$44,0),MATCH(1,($U$2=GRID!$B$31:$DQ$31)*(КАЛЕНДАРЬ!$AW5=GRID!$B$33:$DQ$33),0))*GRID!$B$67+GRID!$B$68)*(1-GRID!$B$69),0))</f>
        <v>18200</v>
      </c>
      <c r="H416" s="47" cm="1">
        <f t="array" ref="H416">IF($I$2="Spa пакет",
(INDEX(GRID!$B$47:$DQ$57,MATCH(G$7,GRID!$A$47:$A$57,0),MATCH(1,($U$2=GRID!$B$31:$DQ$31)*(КАЛЕНДАРЬ!$AW5=GRID!$B$33:$DQ$33),0))*GRID!$B$67)+GRID!$B$68*2,
ROUNDUP((INDEX(GRID!$B$47:$DQ$57,MATCH(G$7,GRID!$A$47:$A$57,0),MATCH(1,($U$2=GRID!$B$31:$DQ$31)*(КАЛЕНДАРЬ!$AW5=GRID!$B$33:$DQ$33),0))*GRID!$B$67+GRID!$B$68*2)*(1-GRID!$B$69),0))</f>
        <v>22480</v>
      </c>
      <c r="I416" s="47" cm="1">
        <f t="array" ref="I416">IF($I$2="Spa пакет",
(INDEX(GRID!$B$34:$DQ$44,MATCH(I$7,GRID!$A$34:$A$44,0),MATCH(1,($U$2=GRID!$B$31:$DQ$31)*(КАЛЕНДАРЬ!$AW5=GRID!$B$33:$DQ$33),0))*GRID!$B$67)+GRID!$B$68,
ROUNDUP((INDEX(GRID!$B$34:$DQ$44,MATCH(I$7,GRID!$A$34:$A$44,0),MATCH(1,($U$2=GRID!$B$31:$DQ$31)*(КАЛЕНДАРЬ!$AW5=GRID!$B$33:$DQ$33),0))*GRID!$B$67+GRID!$B$68)*(1-GRID!$B$69),0))</f>
        <v>19560</v>
      </c>
      <c r="J416" s="47" cm="1">
        <f t="array" ref="J416">IF($I$2="Spa пакет",
(INDEX(GRID!$B$47:$DQ$57,MATCH(I$7,GRID!$A$47:$A$57,0),MATCH(1,($U$2=GRID!$B$31:$DQ$31)*(КАЛЕНДАРЬ!$AW5=GRID!$B$33:$DQ$33),0))*GRID!$B$67)+GRID!$B$68*2,
ROUNDUP((INDEX(GRID!$B$47:$DQ$57,MATCH(I$7,GRID!$A$47:$A$57,0),MATCH(1,($U$2=GRID!$B$31:$DQ$31)*(КАЛЕНДАРЬ!$AW5=GRID!$B$33:$DQ$33),0))*GRID!$B$67+GRID!$B$68*2)*(1-GRID!$B$69),0))</f>
        <v>23840</v>
      </c>
      <c r="K416" s="47" cm="1">
        <f t="array" ref="K416">IF($I$2="Spa пакет",
(INDEX(GRID!$B$34:$DQ$44,MATCH(K$7,GRID!$A$34:$A$44,0),MATCH(1,($U$2=GRID!$B$31:$DQ$31)*(КАЛЕНДАРЬ!$AW5=GRID!$B$33:$DQ$33),0))*GRID!$B$67)+GRID!$B$68,
ROUNDUP((INDEX(GRID!$B$34:$DQ$44,MATCH(K$7,GRID!$A$34:$A$44,0),MATCH(1,($U$2=GRID!$B$31:$DQ$31)*(КАЛЕНДАРЬ!$AW5=GRID!$B$33:$DQ$33),0))*GRID!$B$67+GRID!$B$68)*(1-GRID!$B$69),0))</f>
        <v>20280</v>
      </c>
      <c r="L416" s="47" cm="1">
        <f t="array" ref="L416">IF($I$2="Spa пакет",
(INDEX(GRID!$B$47:$DQ$57,MATCH(K$7,GRID!$A$47:$A$57,0),MATCH(1,($U$2=GRID!$B$31:$DQ$31)*(КАЛЕНДАРЬ!$AW5=GRID!$B$33:$DQ$33),0))*GRID!$B$67)+GRID!$B$68*2,
ROUNDUP((INDEX(GRID!$B$47:$DQ$57,MATCH(K$7,GRID!$A$47:$A$57,0),MATCH(1,($U$2=GRID!$B$31:$DQ$31)*(КАЛЕНДАРЬ!$AW5=GRID!$B$33:$DQ$33),0))*GRID!$B$67+GRID!$B$68*2)*(1-GRID!$B$69),0))</f>
        <v>24560</v>
      </c>
      <c r="M416" s="47" cm="1">
        <f t="array" ref="M416">IF($I$2="Spa пакет",
(INDEX(GRID!$B$34:$DQ$44,MATCH(M$7,GRID!$A$34:$A$44,0),MATCH(1,($U$2=GRID!$B$31:$DQ$31)*(КАЛЕНДАРЬ!$AW5=GRID!$B$33:$DQ$33),0))*GRID!$B$67)+GRID!$B$68,
ROUNDUP((INDEX(GRID!$B$34:$DQ$44,MATCH(M$7,GRID!$A$34:$A$44,0),MATCH(1,($U$2=GRID!$B$31:$DQ$31)*(КАЛЕНДАРЬ!$AW5=GRID!$B$33:$DQ$33),0))*GRID!$B$67+GRID!$B$68)*(1-GRID!$B$69),0))</f>
        <v>21640</v>
      </c>
      <c r="N416" s="47" cm="1">
        <f t="array" ref="N416">IF($I$2="Spa пакет",
(INDEX(GRID!$B$47:$DQ$57,MATCH(M$7,GRID!$A$47:$A$57,0),MATCH(1,($U$2=GRID!$B$31:$DQ$31)*(КАЛЕНДАРЬ!$AW5=GRID!$B$33:$DQ$33),0))*GRID!$B$67)+GRID!$B$68*2,
ROUNDUP((INDEX(GRID!$B$47:$DQ$57,MATCH(M$7,GRID!$A$47:$A$57,0),MATCH(1,($U$2=GRID!$B$31:$DQ$31)*(КАЛЕНДАРЬ!$AW5=GRID!$B$33:$DQ$33),0))*GRID!$B$67+GRID!$B$68*2)*(1-GRID!$B$69),0))</f>
        <v>25920</v>
      </c>
      <c r="O416" s="47" cm="1">
        <f t="array" ref="O416">IF($I$2="Spa пакет",
(INDEX(GRID!$B$34:$DQ$44,MATCH(O$7,GRID!$A$34:$A$44,0),MATCH(1,($U$2=GRID!$B$31:$DQ$31)*(КАЛЕНДАРЬ!$AW5=GRID!$B$33:$DQ$33),0))*GRID!$B$67)+GRID!$B$68,
ROUNDUP((INDEX(GRID!$B$34:$DQ$44,MATCH(O$7,GRID!$A$34:$A$44,0),MATCH(1,($U$2=GRID!$B$31:$DQ$31)*(КАЛЕНДАРЬ!$AW5=GRID!$B$33:$DQ$33),0))*GRID!$B$67+GRID!$B$68)*(1-GRID!$B$69),0))</f>
        <v>26680</v>
      </c>
      <c r="P416" s="47" cm="1">
        <f t="array" ref="P416">IF($I$2="Spa пакет",
(INDEX(GRID!$B$47:$DQ$57,MATCH(O$7,GRID!$A$47:$A$57,0),MATCH(1,($U$2=GRID!$B$31:$DQ$31)*(КАЛЕНДАРЬ!$AW5=GRID!$B$33:$DQ$33),0))*GRID!$B$67)+GRID!$B$68*2,
ROUNDUP((INDEX(GRID!$B$47:$DQ$57,MATCH(O$7,GRID!$A$47:$A$57,0),MATCH(1,($U$2=GRID!$B$31:$DQ$31)*(КАЛЕНДАРЬ!$AW5=GRID!$B$33:$DQ$33),0))*GRID!$B$67+GRID!$B$68*2)*(1-GRID!$B$69),0))</f>
        <v>30960</v>
      </c>
      <c r="Q416" s="47" cm="1">
        <f t="array" ref="Q416">IF($I$2="Spa пакет",
(INDEX(GRID!$B$34:$DQ$44,MATCH(Q$7,GRID!$A$34:$A$44,0),MATCH(1,($U$2=GRID!$B$31:$DQ$31)*(КАЛЕНДАРЬ!$AW5=GRID!$B$33:$DQ$33),0))*GRID!$B$67)+GRID!$B$68,
ROUNDUP((INDEX(GRID!$B$34:$DQ$44,MATCH(Q$7,GRID!$A$34:$A$44,0),MATCH(1,($U$2=GRID!$B$31:$DQ$31)*(КАЛЕНДАРЬ!$AW5=GRID!$B$33:$DQ$33),0))*GRID!$B$67+GRID!$B$68)*(1-GRID!$B$69),0))</f>
        <v>28120</v>
      </c>
      <c r="R416" s="47" cm="1">
        <f t="array" ref="R416">IF($I$2="Spa пакет",
(INDEX(GRID!$B$47:$DQ$57,MATCH(Q$7,GRID!$A$47:$A$57,0),MATCH(1,($U$2=GRID!$B$31:$DQ$31)*(КАЛЕНДАРЬ!$AW5=GRID!$B$33:$DQ$33),0))*GRID!$B$67)+GRID!$B$68*2,
ROUNDUP((INDEX(GRID!$B$47:$DQ$57,MATCH(Q$7,GRID!$A$47:$A$57,0),MATCH(1,($U$2=GRID!$B$31:$DQ$31)*(КАЛЕНДАРЬ!$AW5=GRID!$B$33:$DQ$33),0))*GRID!$B$67+GRID!$B$68*2)*(1-GRID!$B$69),0))</f>
        <v>32400</v>
      </c>
      <c r="S416" s="47" cm="1">
        <f t="array" ref="S416">IF($I$2="Spa пакет",
(INDEX(GRID!$B$34:$DQ$44,MATCH(S$7,GRID!$A$34:$A$44,0),MATCH(1,($U$2=GRID!$B$31:$DQ$31)*(КАЛЕНДАРЬ!$AW5=GRID!$B$33:$DQ$33),0))*GRID!$B$67)+GRID!$B$68,
ROUNDUP((INDEX(GRID!$B$34:$DQ$44,MATCH(S$7,GRID!$A$34:$A$44,0),MATCH(1,($U$2=GRID!$B$31:$DQ$31)*(КАЛЕНДАРЬ!$AW5=GRID!$B$33:$DQ$33),0))*GRID!$B$67+GRID!$B$68)*(1-GRID!$B$69),0))</f>
        <v>30680</v>
      </c>
      <c r="T416" s="47" cm="1">
        <f t="array" ref="T416">IF($I$2="Spa пакет",
(INDEX(GRID!$B$47:$DQ$57,MATCH(S$7,GRID!$A$47:$A$57,0),MATCH(1,($U$2=GRID!$B$31:$DQ$31)*(КАЛЕНДАРЬ!$AW5=GRID!$B$33:$DQ$33),0))*GRID!$B$67)+GRID!$B$68*2,
ROUNDUP((INDEX(GRID!$B$47:$DQ$57,MATCH(S$7,GRID!$A$47:$A$57,0),MATCH(1,($U$2=GRID!$B$31:$DQ$31)*(КАЛЕНДАРЬ!$AW5=GRID!$B$33:$DQ$33),0))*GRID!$B$67+GRID!$B$68*2)*(1-GRID!$B$69),0))</f>
        <v>34960</v>
      </c>
      <c r="U416" s="47" cm="1">
        <f t="array" ref="U416">IF($I$2="Spa пакет",
(INDEX(GRID!$B$34:$DQ$44,MATCH(U$7,GRID!$A$34:$A$44,0),MATCH(1,($U$2=GRID!$B$31:$DQ$31)*(КАЛЕНДАРЬ!$AW5=GRID!$B$33:$DQ$33),0))*GRID!$B$67)+GRID!$B$68,
ROUNDUP((INDEX(GRID!$B$34:$DQ$44,MATCH(U$7,GRID!$A$34:$A$44,0),MATCH(1,($U$2=GRID!$B$31:$DQ$31)*(КАЛЕНДАРЬ!$AW5=GRID!$B$33:$DQ$33),0))*GRID!$B$67+GRID!$B$68)*(1-GRID!$B$69),0))</f>
        <v>35000</v>
      </c>
      <c r="V416" s="47" cm="1">
        <f t="array" ref="V416">IF($I$2="Spa пакет",
(INDEX(GRID!$B$47:$DQ$57,MATCH(U$7,GRID!$A$47:$A$57,0),MATCH(1,($U$2=GRID!$B$31:$DQ$31)*(КАЛЕНДАРЬ!$AW5=GRID!$B$33:$DQ$33),0))*GRID!$B$67)+GRID!$B$68*2,
ROUNDUP((INDEX(GRID!$B$47:$DQ$57,MATCH(U$7,GRID!$A$47:$A$57,0),MATCH(1,($U$2=GRID!$B$31:$DQ$31)*(КАЛЕНДАРЬ!$AW5=GRID!$B$33:$DQ$33),0))*GRID!$B$67+GRID!$B$68*2)*(1-GRID!$B$69),0))</f>
        <v>39280</v>
      </c>
      <c r="W416" s="47" cm="1">
        <f t="array" ref="W416">IF($I$2="Spa пакет",
(INDEX(GRID!$B$34:$DQ$44,MATCH(W$7,GRID!$A$34:$A$44,0),MATCH(1,($U$2=GRID!$B$31:$DQ$31)*(КАЛЕНДАРЬ!$AW5=GRID!$B$33:$DQ$33),0))*GRID!$B$67)+GRID!$B$68,
ROUNDUP((INDEX(GRID!$B$34:$DQ$44,MATCH(W$7,GRID!$A$34:$A$44,0),MATCH(1,($U$2=GRID!$B$31:$DQ$31)*(КАЛЕНДАРЬ!$AW5=GRID!$B$33:$DQ$33),0))*GRID!$B$67+GRID!$B$68)*(1-GRID!$B$69),0))</f>
        <v>91160</v>
      </c>
      <c r="X416" s="47" cm="1">
        <f t="array" ref="X416">IF($I$2="Spa пакет",
(INDEX(GRID!$B$47:$DQ$57,MATCH(W$7,GRID!$A$47:$A$57,0),MATCH(1,($U$2=GRID!$B$31:$DQ$31)*(КАЛЕНДАРЬ!$AW5=GRID!$B$33:$DQ$33),0))*GRID!$B$67)+GRID!$B$68*2,
ROUNDUP((INDEX(GRID!$B$47:$DQ$57,MATCH(W$7,GRID!$A$47:$A$57,0),MATCH(1,($U$2=GRID!$B$31:$DQ$31)*(КАЛЕНДАРЬ!$AW5=GRID!$B$33:$DQ$33),0))*GRID!$B$67+GRID!$B$68*2)*(1-GRID!$B$69),0))</f>
        <v>95440</v>
      </c>
    </row>
    <row r="417" spans="1:24" ht="12" customHeight="1" x14ac:dyDescent="0.2">
      <c r="A417" s="117" t="s">
        <v>47</v>
      </c>
      <c r="B417" s="117">
        <v>3</v>
      </c>
      <c r="C417" s="47" cm="1">
        <f t="array" ref="C417">IF($I$2="Spa пакет",
(INDEX(GRID!$B$34:$DQ$44,MATCH(C$7,GRID!$A$34:$A$44,0),MATCH(1,($U$2=GRID!$B$31:$DQ$31)*(КАЛЕНДАРЬ!$AW6=GRID!$B$33:$DQ$33),0))*GRID!$B$67)+GRID!$B$68,
ROUNDUP((INDEX(GRID!$B$34:$DQ$44,MATCH(C$7,GRID!$A$34:$A$44,0),MATCH(1,($U$2=GRID!$B$31:$DQ$31)*(КАЛЕНДАРЬ!$AW6=GRID!$B$33:$DQ$33),0))*GRID!$B$67+GRID!$B$68)*(1-GRID!$B$69),0))</f>
        <v>16120</v>
      </c>
      <c r="D417" s="47" cm="1">
        <f t="array" ref="D417">IF($I$2="Spa пакет",
(INDEX(GRID!$B$47:$DQ$57,MATCH(C$7,GRID!$A$47:$A$57,0),MATCH(1,($U$2=GRID!$B$31:$DQ$31)*(КАЛЕНДАРЬ!$AW6=GRID!$B$33:$DQ$33),0))*GRID!$B$67)+GRID!$B$68*2,
ROUNDUP((INDEX(GRID!$B$47:$DQ$57,MATCH(C$7,GRID!$A$47:$A$57,0),MATCH(1,($U$2=GRID!$B$31:$DQ$31)*(КАЛЕНДАРЬ!$AW6=GRID!$B$33:$DQ$33),0))*GRID!$B$67+GRID!$B$68*2)*(1-GRID!$B$69),0))</f>
        <v>20400</v>
      </c>
      <c r="E417" s="47" cm="1">
        <f t="array" ref="E417">IF($I$2="Spa пакет",
(INDEX(GRID!$B$34:$DQ$44,MATCH(E$7,GRID!$A$34:$A$44,0),MATCH(1,($U$2=GRID!$B$31:$DQ$31)*(КАЛЕНДАРЬ!$AW6=GRID!$B$33:$DQ$33),0))*GRID!$B$67)+GRID!$B$68,
ROUNDUP((INDEX(GRID!$B$34:$DQ$44,MATCH(E$7,GRID!$A$34:$A$44,0),MATCH(1,($U$2=GRID!$B$31:$DQ$31)*(КАЛЕНДАРЬ!$AW6=GRID!$B$33:$DQ$33),0))*GRID!$B$67+GRID!$B$68)*(1-GRID!$B$69),0))</f>
        <v>17480</v>
      </c>
      <c r="F417" s="47" cm="1">
        <f t="array" ref="F417">IF($I$2="Spa пакет",
(INDEX(GRID!$B$47:$DQ$57,MATCH(E$7,GRID!$A$47:$A$57,0),MATCH(1,($U$2=GRID!$B$31:$DQ$31)*(КАЛЕНДАРЬ!$AW6=GRID!$B$33:$DQ$33),0))*GRID!$B$67)+GRID!$B$68*2,
ROUNDUP((INDEX(GRID!$B$47:$DQ$57,MATCH(E$7,GRID!$A$47:$A$57,0),MATCH(1,($U$2=GRID!$B$31:$DQ$31)*(КАЛЕНДАРЬ!$AW6=GRID!$B$33:$DQ$33),0))*GRID!$B$67+GRID!$B$68*2)*(1-GRID!$B$69),0))</f>
        <v>21760</v>
      </c>
      <c r="G417" s="47" cm="1">
        <f t="array" ref="G417">IF($I$2="Spa пакет",
(INDEX(GRID!$B$34:$DQ$44,MATCH(G$7,GRID!$A$34:$A$44,0),MATCH(1,($U$2=GRID!$B$31:$DQ$31)*(КАЛЕНДАРЬ!$AW6=GRID!$B$33:$DQ$33),0))*GRID!$B$67)+GRID!$B$68,
ROUNDUP((INDEX(GRID!$B$34:$DQ$44,MATCH(G$7,GRID!$A$34:$A$44,0),MATCH(1,($U$2=GRID!$B$31:$DQ$31)*(КАЛЕНДАРЬ!$AW6=GRID!$B$33:$DQ$33),0))*GRID!$B$67+GRID!$B$68)*(1-GRID!$B$69),0))</f>
        <v>18200</v>
      </c>
      <c r="H417" s="47" cm="1">
        <f t="array" ref="H417">IF($I$2="Spa пакет",
(INDEX(GRID!$B$47:$DQ$57,MATCH(G$7,GRID!$A$47:$A$57,0),MATCH(1,($U$2=GRID!$B$31:$DQ$31)*(КАЛЕНДАРЬ!$AW6=GRID!$B$33:$DQ$33),0))*GRID!$B$67)+GRID!$B$68*2,
ROUNDUP((INDEX(GRID!$B$47:$DQ$57,MATCH(G$7,GRID!$A$47:$A$57,0),MATCH(1,($U$2=GRID!$B$31:$DQ$31)*(КАЛЕНДАРЬ!$AW6=GRID!$B$33:$DQ$33),0))*GRID!$B$67+GRID!$B$68*2)*(1-GRID!$B$69),0))</f>
        <v>22480</v>
      </c>
      <c r="I417" s="47" cm="1">
        <f t="array" ref="I417">IF($I$2="Spa пакет",
(INDEX(GRID!$B$34:$DQ$44,MATCH(I$7,GRID!$A$34:$A$44,0),MATCH(1,($U$2=GRID!$B$31:$DQ$31)*(КАЛЕНДАРЬ!$AW6=GRID!$B$33:$DQ$33),0))*GRID!$B$67)+GRID!$B$68,
ROUNDUP((INDEX(GRID!$B$34:$DQ$44,MATCH(I$7,GRID!$A$34:$A$44,0),MATCH(1,($U$2=GRID!$B$31:$DQ$31)*(КАЛЕНДАРЬ!$AW6=GRID!$B$33:$DQ$33),0))*GRID!$B$67+GRID!$B$68)*(1-GRID!$B$69),0))</f>
        <v>19560</v>
      </c>
      <c r="J417" s="47" cm="1">
        <f t="array" ref="J417">IF($I$2="Spa пакет",
(INDEX(GRID!$B$47:$DQ$57,MATCH(I$7,GRID!$A$47:$A$57,0),MATCH(1,($U$2=GRID!$B$31:$DQ$31)*(КАЛЕНДАРЬ!$AW6=GRID!$B$33:$DQ$33),0))*GRID!$B$67)+GRID!$B$68*2,
ROUNDUP((INDEX(GRID!$B$47:$DQ$57,MATCH(I$7,GRID!$A$47:$A$57,0),MATCH(1,($U$2=GRID!$B$31:$DQ$31)*(КАЛЕНДАРЬ!$AW6=GRID!$B$33:$DQ$33),0))*GRID!$B$67+GRID!$B$68*2)*(1-GRID!$B$69),0))</f>
        <v>23840</v>
      </c>
      <c r="K417" s="47" cm="1">
        <f t="array" ref="K417">IF($I$2="Spa пакет",
(INDEX(GRID!$B$34:$DQ$44,MATCH(K$7,GRID!$A$34:$A$44,0),MATCH(1,($U$2=GRID!$B$31:$DQ$31)*(КАЛЕНДАРЬ!$AW6=GRID!$B$33:$DQ$33),0))*GRID!$B$67)+GRID!$B$68,
ROUNDUP((INDEX(GRID!$B$34:$DQ$44,MATCH(K$7,GRID!$A$34:$A$44,0),MATCH(1,($U$2=GRID!$B$31:$DQ$31)*(КАЛЕНДАРЬ!$AW6=GRID!$B$33:$DQ$33),0))*GRID!$B$67+GRID!$B$68)*(1-GRID!$B$69),0))</f>
        <v>20280</v>
      </c>
      <c r="L417" s="47" cm="1">
        <f t="array" ref="L417">IF($I$2="Spa пакет",
(INDEX(GRID!$B$47:$DQ$57,MATCH(K$7,GRID!$A$47:$A$57,0),MATCH(1,($U$2=GRID!$B$31:$DQ$31)*(КАЛЕНДАРЬ!$AW6=GRID!$B$33:$DQ$33),0))*GRID!$B$67)+GRID!$B$68*2,
ROUNDUP((INDEX(GRID!$B$47:$DQ$57,MATCH(K$7,GRID!$A$47:$A$57,0),MATCH(1,($U$2=GRID!$B$31:$DQ$31)*(КАЛЕНДАРЬ!$AW6=GRID!$B$33:$DQ$33),0))*GRID!$B$67+GRID!$B$68*2)*(1-GRID!$B$69),0))</f>
        <v>24560</v>
      </c>
      <c r="M417" s="47" cm="1">
        <f t="array" ref="M417">IF($I$2="Spa пакет",
(INDEX(GRID!$B$34:$DQ$44,MATCH(M$7,GRID!$A$34:$A$44,0),MATCH(1,($U$2=GRID!$B$31:$DQ$31)*(КАЛЕНДАРЬ!$AW6=GRID!$B$33:$DQ$33),0))*GRID!$B$67)+GRID!$B$68,
ROUNDUP((INDEX(GRID!$B$34:$DQ$44,MATCH(M$7,GRID!$A$34:$A$44,0),MATCH(1,($U$2=GRID!$B$31:$DQ$31)*(КАЛЕНДАРЬ!$AW6=GRID!$B$33:$DQ$33),0))*GRID!$B$67+GRID!$B$68)*(1-GRID!$B$69),0))</f>
        <v>21640</v>
      </c>
      <c r="N417" s="47" cm="1">
        <f t="array" ref="N417">IF($I$2="Spa пакет",
(INDEX(GRID!$B$47:$DQ$57,MATCH(M$7,GRID!$A$47:$A$57,0),MATCH(1,($U$2=GRID!$B$31:$DQ$31)*(КАЛЕНДАРЬ!$AW6=GRID!$B$33:$DQ$33),0))*GRID!$B$67)+GRID!$B$68*2,
ROUNDUP((INDEX(GRID!$B$47:$DQ$57,MATCH(M$7,GRID!$A$47:$A$57,0),MATCH(1,($U$2=GRID!$B$31:$DQ$31)*(КАЛЕНДАРЬ!$AW6=GRID!$B$33:$DQ$33),0))*GRID!$B$67+GRID!$B$68*2)*(1-GRID!$B$69),0))</f>
        <v>25920</v>
      </c>
      <c r="O417" s="47" cm="1">
        <f t="array" ref="O417">IF($I$2="Spa пакет",
(INDEX(GRID!$B$34:$DQ$44,MATCH(O$7,GRID!$A$34:$A$44,0),MATCH(1,($U$2=GRID!$B$31:$DQ$31)*(КАЛЕНДАРЬ!$AW6=GRID!$B$33:$DQ$33),0))*GRID!$B$67)+GRID!$B$68,
ROUNDUP((INDEX(GRID!$B$34:$DQ$44,MATCH(O$7,GRID!$A$34:$A$44,0),MATCH(1,($U$2=GRID!$B$31:$DQ$31)*(КАЛЕНДАРЬ!$AW6=GRID!$B$33:$DQ$33),0))*GRID!$B$67+GRID!$B$68)*(1-GRID!$B$69),0))</f>
        <v>26680</v>
      </c>
      <c r="P417" s="47" cm="1">
        <f t="array" ref="P417">IF($I$2="Spa пакет",
(INDEX(GRID!$B$47:$DQ$57,MATCH(O$7,GRID!$A$47:$A$57,0),MATCH(1,($U$2=GRID!$B$31:$DQ$31)*(КАЛЕНДАРЬ!$AW6=GRID!$B$33:$DQ$33),0))*GRID!$B$67)+GRID!$B$68*2,
ROUNDUP((INDEX(GRID!$B$47:$DQ$57,MATCH(O$7,GRID!$A$47:$A$57,0),MATCH(1,($U$2=GRID!$B$31:$DQ$31)*(КАЛЕНДАРЬ!$AW6=GRID!$B$33:$DQ$33),0))*GRID!$B$67+GRID!$B$68*2)*(1-GRID!$B$69),0))</f>
        <v>30960</v>
      </c>
      <c r="Q417" s="47" cm="1">
        <f t="array" ref="Q417">IF($I$2="Spa пакет",
(INDEX(GRID!$B$34:$DQ$44,MATCH(Q$7,GRID!$A$34:$A$44,0),MATCH(1,($U$2=GRID!$B$31:$DQ$31)*(КАЛЕНДАРЬ!$AW6=GRID!$B$33:$DQ$33),0))*GRID!$B$67)+GRID!$B$68,
ROUNDUP((INDEX(GRID!$B$34:$DQ$44,MATCH(Q$7,GRID!$A$34:$A$44,0),MATCH(1,($U$2=GRID!$B$31:$DQ$31)*(КАЛЕНДАРЬ!$AW6=GRID!$B$33:$DQ$33),0))*GRID!$B$67+GRID!$B$68)*(1-GRID!$B$69),0))</f>
        <v>28120</v>
      </c>
      <c r="R417" s="47" cm="1">
        <f t="array" ref="R417">IF($I$2="Spa пакет",
(INDEX(GRID!$B$47:$DQ$57,MATCH(Q$7,GRID!$A$47:$A$57,0),MATCH(1,($U$2=GRID!$B$31:$DQ$31)*(КАЛЕНДАРЬ!$AW6=GRID!$B$33:$DQ$33),0))*GRID!$B$67)+GRID!$B$68*2,
ROUNDUP((INDEX(GRID!$B$47:$DQ$57,MATCH(Q$7,GRID!$A$47:$A$57,0),MATCH(1,($U$2=GRID!$B$31:$DQ$31)*(КАЛЕНДАРЬ!$AW6=GRID!$B$33:$DQ$33),0))*GRID!$B$67+GRID!$B$68*2)*(1-GRID!$B$69),0))</f>
        <v>32400</v>
      </c>
      <c r="S417" s="47" cm="1">
        <f t="array" ref="S417">IF($I$2="Spa пакет",
(INDEX(GRID!$B$34:$DQ$44,MATCH(S$7,GRID!$A$34:$A$44,0),MATCH(1,($U$2=GRID!$B$31:$DQ$31)*(КАЛЕНДАРЬ!$AW6=GRID!$B$33:$DQ$33),0))*GRID!$B$67)+GRID!$B$68,
ROUNDUP((INDEX(GRID!$B$34:$DQ$44,MATCH(S$7,GRID!$A$34:$A$44,0),MATCH(1,($U$2=GRID!$B$31:$DQ$31)*(КАЛЕНДАРЬ!$AW6=GRID!$B$33:$DQ$33),0))*GRID!$B$67+GRID!$B$68)*(1-GRID!$B$69),0))</f>
        <v>30680</v>
      </c>
      <c r="T417" s="47" cm="1">
        <f t="array" ref="T417">IF($I$2="Spa пакет",
(INDEX(GRID!$B$47:$DQ$57,MATCH(S$7,GRID!$A$47:$A$57,0),MATCH(1,($U$2=GRID!$B$31:$DQ$31)*(КАЛЕНДАРЬ!$AW6=GRID!$B$33:$DQ$33),0))*GRID!$B$67)+GRID!$B$68*2,
ROUNDUP((INDEX(GRID!$B$47:$DQ$57,MATCH(S$7,GRID!$A$47:$A$57,0),MATCH(1,($U$2=GRID!$B$31:$DQ$31)*(КАЛЕНДАРЬ!$AW6=GRID!$B$33:$DQ$33),0))*GRID!$B$67+GRID!$B$68*2)*(1-GRID!$B$69),0))</f>
        <v>34960</v>
      </c>
      <c r="U417" s="47" cm="1">
        <f t="array" ref="U417">IF($I$2="Spa пакет",
(INDEX(GRID!$B$34:$DQ$44,MATCH(U$7,GRID!$A$34:$A$44,0),MATCH(1,($U$2=GRID!$B$31:$DQ$31)*(КАЛЕНДАРЬ!$AW6=GRID!$B$33:$DQ$33),0))*GRID!$B$67)+GRID!$B$68,
ROUNDUP((INDEX(GRID!$B$34:$DQ$44,MATCH(U$7,GRID!$A$34:$A$44,0),MATCH(1,($U$2=GRID!$B$31:$DQ$31)*(КАЛЕНДАРЬ!$AW6=GRID!$B$33:$DQ$33),0))*GRID!$B$67+GRID!$B$68)*(1-GRID!$B$69),0))</f>
        <v>35000</v>
      </c>
      <c r="V417" s="47" cm="1">
        <f t="array" ref="V417">IF($I$2="Spa пакет",
(INDEX(GRID!$B$47:$DQ$57,MATCH(U$7,GRID!$A$47:$A$57,0),MATCH(1,($U$2=GRID!$B$31:$DQ$31)*(КАЛЕНДАРЬ!$AW6=GRID!$B$33:$DQ$33),0))*GRID!$B$67)+GRID!$B$68*2,
ROUNDUP((INDEX(GRID!$B$47:$DQ$57,MATCH(U$7,GRID!$A$47:$A$57,0),MATCH(1,($U$2=GRID!$B$31:$DQ$31)*(КАЛЕНДАРЬ!$AW6=GRID!$B$33:$DQ$33),0))*GRID!$B$67+GRID!$B$68*2)*(1-GRID!$B$69),0))</f>
        <v>39280</v>
      </c>
      <c r="W417" s="47" cm="1">
        <f t="array" ref="W417">IF($I$2="Spa пакет",
(INDEX(GRID!$B$34:$DQ$44,MATCH(W$7,GRID!$A$34:$A$44,0),MATCH(1,($U$2=GRID!$B$31:$DQ$31)*(КАЛЕНДАРЬ!$AW6=GRID!$B$33:$DQ$33),0))*GRID!$B$67)+GRID!$B$68,
ROUNDUP((INDEX(GRID!$B$34:$DQ$44,MATCH(W$7,GRID!$A$34:$A$44,0),MATCH(1,($U$2=GRID!$B$31:$DQ$31)*(КАЛЕНДАРЬ!$AW6=GRID!$B$33:$DQ$33),0))*GRID!$B$67+GRID!$B$68)*(1-GRID!$B$69),0))</f>
        <v>91160</v>
      </c>
      <c r="X417" s="47" cm="1">
        <f t="array" ref="X417">IF($I$2="Spa пакет",
(INDEX(GRID!$B$47:$DQ$57,MATCH(W$7,GRID!$A$47:$A$57,0),MATCH(1,($U$2=GRID!$B$31:$DQ$31)*(КАЛЕНДАРЬ!$AW6=GRID!$B$33:$DQ$33),0))*GRID!$B$67)+GRID!$B$68*2,
ROUNDUP((INDEX(GRID!$B$47:$DQ$57,MATCH(W$7,GRID!$A$47:$A$57,0),MATCH(1,($U$2=GRID!$B$31:$DQ$31)*(КАЛЕНДАРЬ!$AW6=GRID!$B$33:$DQ$33),0))*GRID!$B$67+GRID!$B$68*2)*(1-GRID!$B$69),0))</f>
        <v>95440</v>
      </c>
    </row>
    <row r="418" spans="1:24" ht="12" customHeight="1" x14ac:dyDescent="0.2">
      <c r="A418" s="117" t="s">
        <v>48</v>
      </c>
      <c r="B418" s="117">
        <v>4</v>
      </c>
      <c r="C418" s="47" cm="1">
        <f t="array" ref="C418">IF($I$2="Spa пакет",
(INDEX(GRID!$B$34:$DQ$44,MATCH(C$7,GRID!$A$34:$A$44,0),MATCH(1,($U$2=GRID!$B$31:$DQ$31)*(КАЛЕНДАРЬ!$AW7=GRID!$B$33:$DQ$33),0))*GRID!$B$67)+GRID!$B$68,
ROUNDUP((INDEX(GRID!$B$34:$DQ$44,MATCH(C$7,GRID!$A$34:$A$44,0),MATCH(1,($U$2=GRID!$B$31:$DQ$31)*(КАЛЕНДАРЬ!$AW7=GRID!$B$33:$DQ$33),0))*GRID!$B$67+GRID!$B$68)*(1-GRID!$B$69),0))</f>
        <v>16120</v>
      </c>
      <c r="D418" s="47" cm="1">
        <f t="array" ref="D418">IF($I$2="Spa пакет",
(INDEX(GRID!$B$47:$DQ$57,MATCH(C$7,GRID!$A$47:$A$57,0),MATCH(1,($U$2=GRID!$B$31:$DQ$31)*(КАЛЕНДАРЬ!$AW7=GRID!$B$33:$DQ$33),0))*GRID!$B$67)+GRID!$B$68*2,
ROUNDUP((INDEX(GRID!$B$47:$DQ$57,MATCH(C$7,GRID!$A$47:$A$57,0),MATCH(1,($U$2=GRID!$B$31:$DQ$31)*(КАЛЕНДАРЬ!$AW7=GRID!$B$33:$DQ$33),0))*GRID!$B$67+GRID!$B$68*2)*(1-GRID!$B$69),0))</f>
        <v>20400</v>
      </c>
      <c r="E418" s="47" cm="1">
        <f t="array" ref="E418">IF($I$2="Spa пакет",
(INDEX(GRID!$B$34:$DQ$44,MATCH(E$7,GRID!$A$34:$A$44,0),MATCH(1,($U$2=GRID!$B$31:$DQ$31)*(КАЛЕНДАРЬ!$AW7=GRID!$B$33:$DQ$33),0))*GRID!$B$67)+GRID!$B$68,
ROUNDUP((INDEX(GRID!$B$34:$DQ$44,MATCH(E$7,GRID!$A$34:$A$44,0),MATCH(1,($U$2=GRID!$B$31:$DQ$31)*(КАЛЕНДАРЬ!$AW7=GRID!$B$33:$DQ$33),0))*GRID!$B$67+GRID!$B$68)*(1-GRID!$B$69),0))</f>
        <v>17480</v>
      </c>
      <c r="F418" s="47" cm="1">
        <f t="array" ref="F418">IF($I$2="Spa пакет",
(INDEX(GRID!$B$47:$DQ$57,MATCH(E$7,GRID!$A$47:$A$57,0),MATCH(1,($U$2=GRID!$B$31:$DQ$31)*(КАЛЕНДАРЬ!$AW7=GRID!$B$33:$DQ$33),0))*GRID!$B$67)+GRID!$B$68*2,
ROUNDUP((INDEX(GRID!$B$47:$DQ$57,MATCH(E$7,GRID!$A$47:$A$57,0),MATCH(1,($U$2=GRID!$B$31:$DQ$31)*(КАЛЕНДАРЬ!$AW7=GRID!$B$33:$DQ$33),0))*GRID!$B$67+GRID!$B$68*2)*(1-GRID!$B$69),0))</f>
        <v>21760</v>
      </c>
      <c r="G418" s="47" cm="1">
        <f t="array" ref="G418">IF($I$2="Spa пакет",
(INDEX(GRID!$B$34:$DQ$44,MATCH(G$7,GRID!$A$34:$A$44,0),MATCH(1,($U$2=GRID!$B$31:$DQ$31)*(КАЛЕНДАРЬ!$AW7=GRID!$B$33:$DQ$33),0))*GRID!$B$67)+GRID!$B$68,
ROUNDUP((INDEX(GRID!$B$34:$DQ$44,MATCH(G$7,GRID!$A$34:$A$44,0),MATCH(1,($U$2=GRID!$B$31:$DQ$31)*(КАЛЕНДАРЬ!$AW7=GRID!$B$33:$DQ$33),0))*GRID!$B$67+GRID!$B$68)*(1-GRID!$B$69),0))</f>
        <v>18200</v>
      </c>
      <c r="H418" s="47" cm="1">
        <f t="array" ref="H418">IF($I$2="Spa пакет",
(INDEX(GRID!$B$47:$DQ$57,MATCH(G$7,GRID!$A$47:$A$57,0),MATCH(1,($U$2=GRID!$B$31:$DQ$31)*(КАЛЕНДАРЬ!$AW7=GRID!$B$33:$DQ$33),0))*GRID!$B$67)+GRID!$B$68*2,
ROUNDUP((INDEX(GRID!$B$47:$DQ$57,MATCH(G$7,GRID!$A$47:$A$57,0),MATCH(1,($U$2=GRID!$B$31:$DQ$31)*(КАЛЕНДАРЬ!$AW7=GRID!$B$33:$DQ$33),0))*GRID!$B$67+GRID!$B$68*2)*(1-GRID!$B$69),0))</f>
        <v>22480</v>
      </c>
      <c r="I418" s="47" cm="1">
        <f t="array" ref="I418">IF($I$2="Spa пакет",
(INDEX(GRID!$B$34:$DQ$44,MATCH(I$7,GRID!$A$34:$A$44,0),MATCH(1,($U$2=GRID!$B$31:$DQ$31)*(КАЛЕНДАРЬ!$AW7=GRID!$B$33:$DQ$33),0))*GRID!$B$67)+GRID!$B$68,
ROUNDUP((INDEX(GRID!$B$34:$DQ$44,MATCH(I$7,GRID!$A$34:$A$44,0),MATCH(1,($U$2=GRID!$B$31:$DQ$31)*(КАЛЕНДАРЬ!$AW7=GRID!$B$33:$DQ$33),0))*GRID!$B$67+GRID!$B$68)*(1-GRID!$B$69),0))</f>
        <v>19560</v>
      </c>
      <c r="J418" s="47" cm="1">
        <f t="array" ref="J418">IF($I$2="Spa пакет",
(INDEX(GRID!$B$47:$DQ$57,MATCH(I$7,GRID!$A$47:$A$57,0),MATCH(1,($U$2=GRID!$B$31:$DQ$31)*(КАЛЕНДАРЬ!$AW7=GRID!$B$33:$DQ$33),0))*GRID!$B$67)+GRID!$B$68*2,
ROUNDUP((INDEX(GRID!$B$47:$DQ$57,MATCH(I$7,GRID!$A$47:$A$57,0),MATCH(1,($U$2=GRID!$B$31:$DQ$31)*(КАЛЕНДАРЬ!$AW7=GRID!$B$33:$DQ$33),0))*GRID!$B$67+GRID!$B$68*2)*(1-GRID!$B$69),0))</f>
        <v>23840</v>
      </c>
      <c r="K418" s="47" cm="1">
        <f t="array" ref="K418">IF($I$2="Spa пакет",
(INDEX(GRID!$B$34:$DQ$44,MATCH(K$7,GRID!$A$34:$A$44,0),MATCH(1,($U$2=GRID!$B$31:$DQ$31)*(КАЛЕНДАРЬ!$AW7=GRID!$B$33:$DQ$33),0))*GRID!$B$67)+GRID!$B$68,
ROUNDUP((INDEX(GRID!$B$34:$DQ$44,MATCH(K$7,GRID!$A$34:$A$44,0),MATCH(1,($U$2=GRID!$B$31:$DQ$31)*(КАЛЕНДАРЬ!$AW7=GRID!$B$33:$DQ$33),0))*GRID!$B$67+GRID!$B$68)*(1-GRID!$B$69),0))</f>
        <v>20280</v>
      </c>
      <c r="L418" s="47" cm="1">
        <f t="array" ref="L418">IF($I$2="Spa пакет",
(INDEX(GRID!$B$47:$DQ$57,MATCH(K$7,GRID!$A$47:$A$57,0),MATCH(1,($U$2=GRID!$B$31:$DQ$31)*(КАЛЕНДАРЬ!$AW7=GRID!$B$33:$DQ$33),0))*GRID!$B$67)+GRID!$B$68*2,
ROUNDUP((INDEX(GRID!$B$47:$DQ$57,MATCH(K$7,GRID!$A$47:$A$57,0),MATCH(1,($U$2=GRID!$B$31:$DQ$31)*(КАЛЕНДАРЬ!$AW7=GRID!$B$33:$DQ$33),0))*GRID!$B$67+GRID!$B$68*2)*(1-GRID!$B$69),0))</f>
        <v>24560</v>
      </c>
      <c r="M418" s="47" cm="1">
        <f t="array" ref="M418">IF($I$2="Spa пакет",
(INDEX(GRID!$B$34:$DQ$44,MATCH(M$7,GRID!$A$34:$A$44,0),MATCH(1,($U$2=GRID!$B$31:$DQ$31)*(КАЛЕНДАРЬ!$AW7=GRID!$B$33:$DQ$33),0))*GRID!$B$67)+GRID!$B$68,
ROUNDUP((INDEX(GRID!$B$34:$DQ$44,MATCH(M$7,GRID!$A$34:$A$44,0),MATCH(1,($U$2=GRID!$B$31:$DQ$31)*(КАЛЕНДАРЬ!$AW7=GRID!$B$33:$DQ$33),0))*GRID!$B$67+GRID!$B$68)*(1-GRID!$B$69),0))</f>
        <v>21640</v>
      </c>
      <c r="N418" s="47" cm="1">
        <f t="array" ref="N418">IF($I$2="Spa пакет",
(INDEX(GRID!$B$47:$DQ$57,MATCH(M$7,GRID!$A$47:$A$57,0),MATCH(1,($U$2=GRID!$B$31:$DQ$31)*(КАЛЕНДАРЬ!$AW7=GRID!$B$33:$DQ$33),0))*GRID!$B$67)+GRID!$B$68*2,
ROUNDUP((INDEX(GRID!$B$47:$DQ$57,MATCH(M$7,GRID!$A$47:$A$57,0),MATCH(1,($U$2=GRID!$B$31:$DQ$31)*(КАЛЕНДАРЬ!$AW7=GRID!$B$33:$DQ$33),0))*GRID!$B$67+GRID!$B$68*2)*(1-GRID!$B$69),0))</f>
        <v>25920</v>
      </c>
      <c r="O418" s="47" cm="1">
        <f t="array" ref="O418">IF($I$2="Spa пакет",
(INDEX(GRID!$B$34:$DQ$44,MATCH(O$7,GRID!$A$34:$A$44,0),MATCH(1,($U$2=GRID!$B$31:$DQ$31)*(КАЛЕНДАРЬ!$AW7=GRID!$B$33:$DQ$33),0))*GRID!$B$67)+GRID!$B$68,
ROUNDUP((INDEX(GRID!$B$34:$DQ$44,MATCH(O$7,GRID!$A$34:$A$44,0),MATCH(1,($U$2=GRID!$B$31:$DQ$31)*(КАЛЕНДАРЬ!$AW7=GRID!$B$33:$DQ$33),0))*GRID!$B$67+GRID!$B$68)*(1-GRID!$B$69),0))</f>
        <v>26680</v>
      </c>
      <c r="P418" s="47" cm="1">
        <f t="array" ref="P418">IF($I$2="Spa пакет",
(INDEX(GRID!$B$47:$DQ$57,MATCH(O$7,GRID!$A$47:$A$57,0),MATCH(1,($U$2=GRID!$B$31:$DQ$31)*(КАЛЕНДАРЬ!$AW7=GRID!$B$33:$DQ$33),0))*GRID!$B$67)+GRID!$B$68*2,
ROUNDUP((INDEX(GRID!$B$47:$DQ$57,MATCH(O$7,GRID!$A$47:$A$57,0),MATCH(1,($U$2=GRID!$B$31:$DQ$31)*(КАЛЕНДАРЬ!$AW7=GRID!$B$33:$DQ$33),0))*GRID!$B$67+GRID!$B$68*2)*(1-GRID!$B$69),0))</f>
        <v>30960</v>
      </c>
      <c r="Q418" s="47" cm="1">
        <f t="array" ref="Q418">IF($I$2="Spa пакет",
(INDEX(GRID!$B$34:$DQ$44,MATCH(Q$7,GRID!$A$34:$A$44,0),MATCH(1,($U$2=GRID!$B$31:$DQ$31)*(КАЛЕНДАРЬ!$AW7=GRID!$B$33:$DQ$33),0))*GRID!$B$67)+GRID!$B$68,
ROUNDUP((INDEX(GRID!$B$34:$DQ$44,MATCH(Q$7,GRID!$A$34:$A$44,0),MATCH(1,($U$2=GRID!$B$31:$DQ$31)*(КАЛЕНДАРЬ!$AW7=GRID!$B$33:$DQ$33),0))*GRID!$B$67+GRID!$B$68)*(1-GRID!$B$69),0))</f>
        <v>28120</v>
      </c>
      <c r="R418" s="47" cm="1">
        <f t="array" ref="R418">IF($I$2="Spa пакет",
(INDEX(GRID!$B$47:$DQ$57,MATCH(Q$7,GRID!$A$47:$A$57,0),MATCH(1,($U$2=GRID!$B$31:$DQ$31)*(КАЛЕНДАРЬ!$AW7=GRID!$B$33:$DQ$33),0))*GRID!$B$67)+GRID!$B$68*2,
ROUNDUP((INDEX(GRID!$B$47:$DQ$57,MATCH(Q$7,GRID!$A$47:$A$57,0),MATCH(1,($U$2=GRID!$B$31:$DQ$31)*(КАЛЕНДАРЬ!$AW7=GRID!$B$33:$DQ$33),0))*GRID!$B$67+GRID!$B$68*2)*(1-GRID!$B$69),0))</f>
        <v>32400</v>
      </c>
      <c r="S418" s="47" cm="1">
        <f t="array" ref="S418">IF($I$2="Spa пакет",
(INDEX(GRID!$B$34:$DQ$44,MATCH(S$7,GRID!$A$34:$A$44,0),MATCH(1,($U$2=GRID!$B$31:$DQ$31)*(КАЛЕНДАРЬ!$AW7=GRID!$B$33:$DQ$33),0))*GRID!$B$67)+GRID!$B$68,
ROUNDUP((INDEX(GRID!$B$34:$DQ$44,MATCH(S$7,GRID!$A$34:$A$44,0),MATCH(1,($U$2=GRID!$B$31:$DQ$31)*(КАЛЕНДАРЬ!$AW7=GRID!$B$33:$DQ$33),0))*GRID!$B$67+GRID!$B$68)*(1-GRID!$B$69),0))</f>
        <v>30680</v>
      </c>
      <c r="T418" s="47" cm="1">
        <f t="array" ref="T418">IF($I$2="Spa пакет",
(INDEX(GRID!$B$47:$DQ$57,MATCH(S$7,GRID!$A$47:$A$57,0),MATCH(1,($U$2=GRID!$B$31:$DQ$31)*(КАЛЕНДАРЬ!$AW7=GRID!$B$33:$DQ$33),0))*GRID!$B$67)+GRID!$B$68*2,
ROUNDUP((INDEX(GRID!$B$47:$DQ$57,MATCH(S$7,GRID!$A$47:$A$57,0),MATCH(1,($U$2=GRID!$B$31:$DQ$31)*(КАЛЕНДАРЬ!$AW7=GRID!$B$33:$DQ$33),0))*GRID!$B$67+GRID!$B$68*2)*(1-GRID!$B$69),0))</f>
        <v>34960</v>
      </c>
      <c r="U418" s="47" cm="1">
        <f t="array" ref="U418">IF($I$2="Spa пакет",
(INDEX(GRID!$B$34:$DQ$44,MATCH(U$7,GRID!$A$34:$A$44,0),MATCH(1,($U$2=GRID!$B$31:$DQ$31)*(КАЛЕНДАРЬ!$AW7=GRID!$B$33:$DQ$33),0))*GRID!$B$67)+GRID!$B$68,
ROUNDUP((INDEX(GRID!$B$34:$DQ$44,MATCH(U$7,GRID!$A$34:$A$44,0),MATCH(1,($U$2=GRID!$B$31:$DQ$31)*(КАЛЕНДАРЬ!$AW7=GRID!$B$33:$DQ$33),0))*GRID!$B$67+GRID!$B$68)*(1-GRID!$B$69),0))</f>
        <v>35000</v>
      </c>
      <c r="V418" s="47" cm="1">
        <f t="array" ref="V418">IF($I$2="Spa пакет",
(INDEX(GRID!$B$47:$DQ$57,MATCH(U$7,GRID!$A$47:$A$57,0),MATCH(1,($U$2=GRID!$B$31:$DQ$31)*(КАЛЕНДАРЬ!$AW7=GRID!$B$33:$DQ$33),0))*GRID!$B$67)+GRID!$B$68*2,
ROUNDUP((INDEX(GRID!$B$47:$DQ$57,MATCH(U$7,GRID!$A$47:$A$57,0),MATCH(1,($U$2=GRID!$B$31:$DQ$31)*(КАЛЕНДАРЬ!$AW7=GRID!$B$33:$DQ$33),0))*GRID!$B$67+GRID!$B$68*2)*(1-GRID!$B$69),0))</f>
        <v>39280</v>
      </c>
      <c r="W418" s="47" cm="1">
        <f t="array" ref="W418">IF($I$2="Spa пакет",
(INDEX(GRID!$B$34:$DQ$44,MATCH(W$7,GRID!$A$34:$A$44,0),MATCH(1,($U$2=GRID!$B$31:$DQ$31)*(КАЛЕНДАРЬ!$AW7=GRID!$B$33:$DQ$33),0))*GRID!$B$67)+GRID!$B$68,
ROUNDUP((INDEX(GRID!$B$34:$DQ$44,MATCH(W$7,GRID!$A$34:$A$44,0),MATCH(1,($U$2=GRID!$B$31:$DQ$31)*(КАЛЕНДАРЬ!$AW7=GRID!$B$33:$DQ$33),0))*GRID!$B$67+GRID!$B$68)*(1-GRID!$B$69),0))</f>
        <v>91160</v>
      </c>
      <c r="X418" s="47" cm="1">
        <f t="array" ref="X418">IF($I$2="Spa пакет",
(INDEX(GRID!$B$47:$DQ$57,MATCH(W$7,GRID!$A$47:$A$57,0),MATCH(1,($U$2=GRID!$B$31:$DQ$31)*(КАЛЕНДАРЬ!$AW7=GRID!$B$33:$DQ$33),0))*GRID!$B$67)+GRID!$B$68*2,
ROUNDUP((INDEX(GRID!$B$47:$DQ$57,MATCH(W$7,GRID!$A$47:$A$57,0),MATCH(1,($U$2=GRID!$B$31:$DQ$31)*(КАЛЕНДАРЬ!$AW7=GRID!$B$33:$DQ$33),0))*GRID!$B$67+GRID!$B$68*2)*(1-GRID!$B$69),0))</f>
        <v>95440</v>
      </c>
    </row>
    <row r="419" spans="1:24" ht="12" customHeight="1" x14ac:dyDescent="0.2">
      <c r="A419" s="117" t="s">
        <v>42</v>
      </c>
      <c r="B419" s="117">
        <v>5</v>
      </c>
      <c r="C419" s="47" cm="1">
        <f t="array" ref="C419">IF($I$2="Spa пакет",
(INDEX(GRID!$B$34:$DQ$44,MATCH(C$7,GRID!$A$34:$A$44,0),MATCH(1,($U$2=GRID!$B$31:$DQ$31)*(КАЛЕНДАРЬ!$AW8=GRID!$B$33:$DQ$33),0))*GRID!$B$67)+GRID!$B$68,
ROUNDUP((INDEX(GRID!$B$34:$DQ$44,MATCH(C$7,GRID!$A$34:$A$44,0),MATCH(1,($U$2=GRID!$B$31:$DQ$31)*(КАЛЕНДАРЬ!$AW8=GRID!$B$33:$DQ$33),0))*GRID!$B$67+GRID!$B$68)*(1-GRID!$B$69),0))</f>
        <v>17080</v>
      </c>
      <c r="D419" s="47" cm="1">
        <f t="array" ref="D419">IF($I$2="Spa пакет",
(INDEX(GRID!$B$47:$DQ$57,MATCH(C$7,GRID!$A$47:$A$57,0),MATCH(1,($U$2=GRID!$B$31:$DQ$31)*(КАЛЕНДАРЬ!$AW8=GRID!$B$33:$DQ$33),0))*GRID!$B$67)+GRID!$B$68*2,
ROUNDUP((INDEX(GRID!$B$47:$DQ$57,MATCH(C$7,GRID!$A$47:$A$57,0),MATCH(1,($U$2=GRID!$B$31:$DQ$31)*(КАЛЕНДАРЬ!$AW8=GRID!$B$33:$DQ$33),0))*GRID!$B$67+GRID!$B$68*2)*(1-GRID!$B$69),0))</f>
        <v>21360</v>
      </c>
      <c r="E419" s="47" cm="1">
        <f t="array" ref="E419">IF($I$2="Spa пакет",
(INDEX(GRID!$B$34:$DQ$44,MATCH(E$7,GRID!$A$34:$A$44,0),MATCH(1,($U$2=GRID!$B$31:$DQ$31)*(КАЛЕНДАРЬ!$AW8=GRID!$B$33:$DQ$33),0))*GRID!$B$67)+GRID!$B$68,
ROUNDUP((INDEX(GRID!$B$34:$DQ$44,MATCH(E$7,GRID!$A$34:$A$44,0),MATCH(1,($U$2=GRID!$B$31:$DQ$31)*(КАЛЕНДАРЬ!$AW8=GRID!$B$33:$DQ$33),0))*GRID!$B$67+GRID!$B$68)*(1-GRID!$B$69),0))</f>
        <v>18440</v>
      </c>
      <c r="F419" s="47" cm="1">
        <f t="array" ref="F419">IF($I$2="Spa пакет",
(INDEX(GRID!$B$47:$DQ$57,MATCH(E$7,GRID!$A$47:$A$57,0),MATCH(1,($U$2=GRID!$B$31:$DQ$31)*(КАЛЕНДАРЬ!$AW8=GRID!$B$33:$DQ$33),0))*GRID!$B$67)+GRID!$B$68*2,
ROUNDUP((INDEX(GRID!$B$47:$DQ$57,MATCH(E$7,GRID!$A$47:$A$57,0),MATCH(1,($U$2=GRID!$B$31:$DQ$31)*(КАЛЕНДАРЬ!$AW8=GRID!$B$33:$DQ$33),0))*GRID!$B$67+GRID!$B$68*2)*(1-GRID!$B$69),0))</f>
        <v>22720</v>
      </c>
      <c r="G419" s="47" cm="1">
        <f t="array" ref="G419">IF($I$2="Spa пакет",
(INDEX(GRID!$B$34:$DQ$44,MATCH(G$7,GRID!$A$34:$A$44,0),MATCH(1,($U$2=GRID!$B$31:$DQ$31)*(КАЛЕНДАРЬ!$AW8=GRID!$B$33:$DQ$33),0))*GRID!$B$67)+GRID!$B$68,
ROUNDUP((INDEX(GRID!$B$34:$DQ$44,MATCH(G$7,GRID!$A$34:$A$44,0),MATCH(1,($U$2=GRID!$B$31:$DQ$31)*(КАЛЕНДАРЬ!$AW8=GRID!$B$33:$DQ$33),0))*GRID!$B$67+GRID!$B$68)*(1-GRID!$B$69),0))</f>
        <v>19240</v>
      </c>
      <c r="H419" s="47" cm="1">
        <f t="array" ref="H419">IF($I$2="Spa пакет",
(INDEX(GRID!$B$47:$DQ$57,MATCH(G$7,GRID!$A$47:$A$57,0),MATCH(1,($U$2=GRID!$B$31:$DQ$31)*(КАЛЕНДАРЬ!$AW8=GRID!$B$33:$DQ$33),0))*GRID!$B$67)+GRID!$B$68*2,
ROUNDUP((INDEX(GRID!$B$47:$DQ$57,MATCH(G$7,GRID!$A$47:$A$57,0),MATCH(1,($U$2=GRID!$B$31:$DQ$31)*(КАЛЕНДАРЬ!$AW8=GRID!$B$33:$DQ$33),0))*GRID!$B$67+GRID!$B$68*2)*(1-GRID!$B$69),0))</f>
        <v>23520</v>
      </c>
      <c r="I419" s="47" cm="1">
        <f t="array" ref="I419">IF($I$2="Spa пакет",
(INDEX(GRID!$B$34:$DQ$44,MATCH(I$7,GRID!$A$34:$A$44,0),MATCH(1,($U$2=GRID!$B$31:$DQ$31)*(КАЛЕНДАРЬ!$AW8=GRID!$B$33:$DQ$33),0))*GRID!$B$67)+GRID!$B$68,
ROUNDUP((INDEX(GRID!$B$34:$DQ$44,MATCH(I$7,GRID!$A$34:$A$44,0),MATCH(1,($U$2=GRID!$B$31:$DQ$31)*(КАЛЕНДАРЬ!$AW8=GRID!$B$33:$DQ$33),0))*GRID!$B$67+GRID!$B$68)*(1-GRID!$B$69),0))</f>
        <v>20600</v>
      </c>
      <c r="J419" s="47" cm="1">
        <f t="array" ref="J419">IF($I$2="Spa пакет",
(INDEX(GRID!$B$47:$DQ$57,MATCH(I$7,GRID!$A$47:$A$57,0),MATCH(1,($U$2=GRID!$B$31:$DQ$31)*(КАЛЕНДАРЬ!$AW8=GRID!$B$33:$DQ$33),0))*GRID!$B$67)+GRID!$B$68*2,
ROUNDUP((INDEX(GRID!$B$47:$DQ$57,MATCH(I$7,GRID!$A$47:$A$57,0),MATCH(1,($U$2=GRID!$B$31:$DQ$31)*(КАЛЕНДАРЬ!$AW8=GRID!$B$33:$DQ$33),0))*GRID!$B$67+GRID!$B$68*2)*(1-GRID!$B$69),0))</f>
        <v>24880</v>
      </c>
      <c r="K419" s="47" cm="1">
        <f t="array" ref="K419">IF($I$2="Spa пакет",
(INDEX(GRID!$B$34:$DQ$44,MATCH(K$7,GRID!$A$34:$A$44,0),MATCH(1,($U$2=GRID!$B$31:$DQ$31)*(КАЛЕНДАРЬ!$AW8=GRID!$B$33:$DQ$33),0))*GRID!$B$67)+GRID!$B$68,
ROUNDUP((INDEX(GRID!$B$34:$DQ$44,MATCH(K$7,GRID!$A$34:$A$44,0),MATCH(1,($U$2=GRID!$B$31:$DQ$31)*(КАЛЕНДАРЬ!$AW8=GRID!$B$33:$DQ$33),0))*GRID!$B$67+GRID!$B$68)*(1-GRID!$B$69),0))</f>
        <v>21400</v>
      </c>
      <c r="L419" s="47" cm="1">
        <f t="array" ref="L419">IF($I$2="Spa пакет",
(INDEX(GRID!$B$47:$DQ$57,MATCH(K$7,GRID!$A$47:$A$57,0),MATCH(1,($U$2=GRID!$B$31:$DQ$31)*(КАЛЕНДАРЬ!$AW8=GRID!$B$33:$DQ$33),0))*GRID!$B$67)+GRID!$B$68*2,
ROUNDUP((INDEX(GRID!$B$47:$DQ$57,MATCH(K$7,GRID!$A$47:$A$57,0),MATCH(1,($U$2=GRID!$B$31:$DQ$31)*(КАЛЕНДАРЬ!$AW8=GRID!$B$33:$DQ$33),0))*GRID!$B$67+GRID!$B$68*2)*(1-GRID!$B$69),0))</f>
        <v>25680</v>
      </c>
      <c r="M419" s="47" cm="1">
        <f t="array" ref="M419">IF($I$2="Spa пакет",
(INDEX(GRID!$B$34:$DQ$44,MATCH(M$7,GRID!$A$34:$A$44,0),MATCH(1,($U$2=GRID!$B$31:$DQ$31)*(КАЛЕНДАРЬ!$AW8=GRID!$B$33:$DQ$33),0))*GRID!$B$67)+GRID!$B$68,
ROUNDUP((INDEX(GRID!$B$34:$DQ$44,MATCH(M$7,GRID!$A$34:$A$44,0),MATCH(1,($U$2=GRID!$B$31:$DQ$31)*(КАЛЕНДАРЬ!$AW8=GRID!$B$33:$DQ$33),0))*GRID!$B$67+GRID!$B$68)*(1-GRID!$B$69),0))</f>
        <v>22760</v>
      </c>
      <c r="N419" s="47" cm="1">
        <f t="array" ref="N419">IF($I$2="Spa пакет",
(INDEX(GRID!$B$47:$DQ$57,MATCH(M$7,GRID!$A$47:$A$57,0),MATCH(1,($U$2=GRID!$B$31:$DQ$31)*(КАЛЕНДАРЬ!$AW8=GRID!$B$33:$DQ$33),0))*GRID!$B$67)+GRID!$B$68*2,
ROUNDUP((INDEX(GRID!$B$47:$DQ$57,MATCH(M$7,GRID!$A$47:$A$57,0),MATCH(1,($U$2=GRID!$B$31:$DQ$31)*(КАЛЕНДАРЬ!$AW8=GRID!$B$33:$DQ$33),0))*GRID!$B$67+GRID!$B$68*2)*(1-GRID!$B$69),0))</f>
        <v>27040</v>
      </c>
      <c r="O419" s="47" cm="1">
        <f t="array" ref="O419">IF($I$2="Spa пакет",
(INDEX(GRID!$B$34:$DQ$44,MATCH(O$7,GRID!$A$34:$A$44,0),MATCH(1,($U$2=GRID!$B$31:$DQ$31)*(КАЛЕНДАРЬ!$AW8=GRID!$B$33:$DQ$33),0))*GRID!$B$67)+GRID!$B$68,
ROUNDUP((INDEX(GRID!$B$34:$DQ$44,MATCH(O$7,GRID!$A$34:$A$44,0),MATCH(1,($U$2=GRID!$B$31:$DQ$31)*(КАЛЕНДАРЬ!$AW8=GRID!$B$33:$DQ$33),0))*GRID!$B$67+GRID!$B$68)*(1-GRID!$B$69),0))</f>
        <v>28040</v>
      </c>
      <c r="P419" s="47" cm="1">
        <f t="array" ref="P419">IF($I$2="Spa пакет",
(INDEX(GRID!$B$47:$DQ$57,MATCH(O$7,GRID!$A$47:$A$57,0),MATCH(1,($U$2=GRID!$B$31:$DQ$31)*(КАЛЕНДАРЬ!$AW8=GRID!$B$33:$DQ$33),0))*GRID!$B$67)+GRID!$B$68*2,
ROUNDUP((INDEX(GRID!$B$47:$DQ$57,MATCH(O$7,GRID!$A$47:$A$57,0),MATCH(1,($U$2=GRID!$B$31:$DQ$31)*(КАЛЕНДАРЬ!$AW8=GRID!$B$33:$DQ$33),0))*GRID!$B$67+GRID!$B$68*2)*(1-GRID!$B$69),0))</f>
        <v>32320</v>
      </c>
      <c r="Q419" s="47" cm="1">
        <f t="array" ref="Q419">IF($I$2="Spa пакет",
(INDEX(GRID!$B$34:$DQ$44,MATCH(Q$7,GRID!$A$34:$A$44,0),MATCH(1,($U$2=GRID!$B$31:$DQ$31)*(КАЛЕНДАРЬ!$AW8=GRID!$B$33:$DQ$33),0))*GRID!$B$67)+GRID!$B$68,
ROUNDUP((INDEX(GRID!$B$34:$DQ$44,MATCH(Q$7,GRID!$A$34:$A$44,0),MATCH(1,($U$2=GRID!$B$31:$DQ$31)*(КАЛЕНДАРЬ!$AW8=GRID!$B$33:$DQ$33),0))*GRID!$B$67+GRID!$B$68)*(1-GRID!$B$69),0))</f>
        <v>29560</v>
      </c>
      <c r="R419" s="47" cm="1">
        <f t="array" ref="R419">IF($I$2="Spa пакет",
(INDEX(GRID!$B$47:$DQ$57,MATCH(Q$7,GRID!$A$47:$A$57,0),MATCH(1,($U$2=GRID!$B$31:$DQ$31)*(КАЛЕНДАРЬ!$AW8=GRID!$B$33:$DQ$33),0))*GRID!$B$67)+GRID!$B$68*2,
ROUNDUP((INDEX(GRID!$B$47:$DQ$57,MATCH(Q$7,GRID!$A$47:$A$57,0),MATCH(1,($U$2=GRID!$B$31:$DQ$31)*(КАЛЕНДАРЬ!$AW8=GRID!$B$33:$DQ$33),0))*GRID!$B$67+GRID!$B$68*2)*(1-GRID!$B$69),0))</f>
        <v>33840</v>
      </c>
      <c r="S419" s="47" cm="1">
        <f t="array" ref="S419">IF($I$2="Spa пакет",
(INDEX(GRID!$B$34:$DQ$44,MATCH(S$7,GRID!$A$34:$A$44,0),MATCH(1,($U$2=GRID!$B$31:$DQ$31)*(КАЛЕНДАРЬ!$AW8=GRID!$B$33:$DQ$33),0))*GRID!$B$67)+GRID!$B$68,
ROUNDUP((INDEX(GRID!$B$34:$DQ$44,MATCH(S$7,GRID!$A$34:$A$44,0),MATCH(1,($U$2=GRID!$B$31:$DQ$31)*(КАЛЕНДАРЬ!$AW8=GRID!$B$33:$DQ$33),0))*GRID!$B$67+GRID!$B$68)*(1-GRID!$B$69),0))</f>
        <v>32200</v>
      </c>
      <c r="T419" s="47" cm="1">
        <f t="array" ref="T419">IF($I$2="Spa пакет",
(INDEX(GRID!$B$47:$DQ$57,MATCH(S$7,GRID!$A$47:$A$57,0),MATCH(1,($U$2=GRID!$B$31:$DQ$31)*(КАЛЕНДАРЬ!$AW8=GRID!$B$33:$DQ$33),0))*GRID!$B$67)+GRID!$B$68*2,
ROUNDUP((INDEX(GRID!$B$47:$DQ$57,MATCH(S$7,GRID!$A$47:$A$57,0),MATCH(1,($U$2=GRID!$B$31:$DQ$31)*(КАЛЕНДАРЬ!$AW8=GRID!$B$33:$DQ$33),0))*GRID!$B$67+GRID!$B$68*2)*(1-GRID!$B$69),0))</f>
        <v>36480</v>
      </c>
      <c r="U419" s="47" cm="1">
        <f t="array" ref="U419">IF($I$2="Spa пакет",
(INDEX(GRID!$B$34:$DQ$44,MATCH(U$7,GRID!$A$34:$A$44,0),MATCH(1,($U$2=GRID!$B$31:$DQ$31)*(КАЛЕНДАРЬ!$AW8=GRID!$B$33:$DQ$33),0))*GRID!$B$67)+GRID!$B$68,
ROUNDUP((INDEX(GRID!$B$34:$DQ$44,MATCH(U$7,GRID!$A$34:$A$44,0),MATCH(1,($U$2=GRID!$B$31:$DQ$31)*(КАЛЕНДАРЬ!$AW8=GRID!$B$33:$DQ$33),0))*GRID!$B$67+GRID!$B$68)*(1-GRID!$B$69),0))</f>
        <v>36760</v>
      </c>
      <c r="V419" s="47" cm="1">
        <f t="array" ref="V419">IF($I$2="Spa пакет",
(INDEX(GRID!$B$47:$DQ$57,MATCH(U$7,GRID!$A$47:$A$57,0),MATCH(1,($U$2=GRID!$B$31:$DQ$31)*(КАЛЕНДАРЬ!$AW8=GRID!$B$33:$DQ$33),0))*GRID!$B$67)+GRID!$B$68*2,
ROUNDUP((INDEX(GRID!$B$47:$DQ$57,MATCH(U$7,GRID!$A$47:$A$57,0),MATCH(1,($U$2=GRID!$B$31:$DQ$31)*(КАЛЕНДАРЬ!$AW8=GRID!$B$33:$DQ$33),0))*GRID!$B$67+GRID!$B$68*2)*(1-GRID!$B$69),0))</f>
        <v>41040</v>
      </c>
      <c r="W419" s="47" cm="1">
        <f t="array" ref="W419">IF($I$2="Spa пакет",
(INDEX(GRID!$B$34:$DQ$44,MATCH(W$7,GRID!$A$34:$A$44,0),MATCH(1,($U$2=GRID!$B$31:$DQ$31)*(КАЛЕНДАРЬ!$AW8=GRID!$B$33:$DQ$33),0))*GRID!$B$67)+GRID!$B$68,
ROUNDUP((INDEX(GRID!$B$34:$DQ$44,MATCH(W$7,GRID!$A$34:$A$44,0),MATCH(1,($U$2=GRID!$B$31:$DQ$31)*(КАЛЕНДАРЬ!$AW8=GRID!$B$33:$DQ$33),0))*GRID!$B$67+GRID!$B$68)*(1-GRID!$B$69),0))</f>
        <v>99960</v>
      </c>
      <c r="X419" s="47" cm="1">
        <f t="array" ref="X419">IF($I$2="Spa пакет",
(INDEX(GRID!$B$47:$DQ$57,MATCH(W$7,GRID!$A$47:$A$57,0),MATCH(1,($U$2=GRID!$B$31:$DQ$31)*(КАЛЕНДАРЬ!$AW8=GRID!$B$33:$DQ$33),0))*GRID!$B$67)+GRID!$B$68*2,
ROUNDUP((INDEX(GRID!$B$47:$DQ$57,MATCH(W$7,GRID!$A$47:$A$57,0),MATCH(1,($U$2=GRID!$B$31:$DQ$31)*(КАЛЕНДАРЬ!$AW8=GRID!$B$33:$DQ$33),0))*GRID!$B$67+GRID!$B$68*2)*(1-GRID!$B$69),0))</f>
        <v>104240</v>
      </c>
    </row>
    <row r="420" spans="1:24" ht="12" customHeight="1" x14ac:dyDescent="0.2">
      <c r="A420" s="117" t="s">
        <v>43</v>
      </c>
      <c r="B420" s="117">
        <v>6</v>
      </c>
      <c r="C420" s="47" cm="1">
        <f t="array" ref="C420">IF($I$2="Spa пакет",
(INDEX(GRID!$B$34:$DQ$44,MATCH(C$7,GRID!$A$34:$A$44,0),MATCH(1,($U$2=GRID!$B$31:$DQ$31)*(КАЛЕНДАРЬ!$AW9=GRID!$B$33:$DQ$33),0))*GRID!$B$67)+GRID!$B$68,
ROUNDUP((INDEX(GRID!$B$34:$DQ$44,MATCH(C$7,GRID!$A$34:$A$44,0),MATCH(1,($U$2=GRID!$B$31:$DQ$31)*(КАЛЕНДАРЬ!$AW9=GRID!$B$33:$DQ$33),0))*GRID!$B$67+GRID!$B$68)*(1-GRID!$B$69),0))</f>
        <v>17080</v>
      </c>
      <c r="D420" s="47" cm="1">
        <f t="array" ref="D420">IF($I$2="Spa пакет",
(INDEX(GRID!$B$47:$DQ$57,MATCH(C$7,GRID!$A$47:$A$57,0),MATCH(1,($U$2=GRID!$B$31:$DQ$31)*(КАЛЕНДАРЬ!$AW9=GRID!$B$33:$DQ$33),0))*GRID!$B$67)+GRID!$B$68*2,
ROUNDUP((INDEX(GRID!$B$47:$DQ$57,MATCH(C$7,GRID!$A$47:$A$57,0),MATCH(1,($U$2=GRID!$B$31:$DQ$31)*(КАЛЕНДАРЬ!$AW9=GRID!$B$33:$DQ$33),0))*GRID!$B$67+GRID!$B$68*2)*(1-GRID!$B$69),0))</f>
        <v>21360</v>
      </c>
      <c r="E420" s="47" cm="1">
        <f t="array" ref="E420">IF($I$2="Spa пакет",
(INDEX(GRID!$B$34:$DQ$44,MATCH(E$7,GRID!$A$34:$A$44,0),MATCH(1,($U$2=GRID!$B$31:$DQ$31)*(КАЛЕНДАРЬ!$AW9=GRID!$B$33:$DQ$33),0))*GRID!$B$67)+GRID!$B$68,
ROUNDUP((INDEX(GRID!$B$34:$DQ$44,MATCH(E$7,GRID!$A$34:$A$44,0),MATCH(1,($U$2=GRID!$B$31:$DQ$31)*(КАЛЕНДАРЬ!$AW9=GRID!$B$33:$DQ$33),0))*GRID!$B$67+GRID!$B$68)*(1-GRID!$B$69),0))</f>
        <v>18440</v>
      </c>
      <c r="F420" s="47" cm="1">
        <f t="array" ref="F420">IF($I$2="Spa пакет",
(INDEX(GRID!$B$47:$DQ$57,MATCH(E$7,GRID!$A$47:$A$57,0),MATCH(1,($U$2=GRID!$B$31:$DQ$31)*(КАЛЕНДАРЬ!$AW9=GRID!$B$33:$DQ$33),0))*GRID!$B$67)+GRID!$B$68*2,
ROUNDUP((INDEX(GRID!$B$47:$DQ$57,MATCH(E$7,GRID!$A$47:$A$57,0),MATCH(1,($U$2=GRID!$B$31:$DQ$31)*(КАЛЕНДАРЬ!$AW9=GRID!$B$33:$DQ$33),0))*GRID!$B$67+GRID!$B$68*2)*(1-GRID!$B$69),0))</f>
        <v>22720</v>
      </c>
      <c r="G420" s="47" cm="1">
        <f t="array" ref="G420">IF($I$2="Spa пакет",
(INDEX(GRID!$B$34:$DQ$44,MATCH(G$7,GRID!$A$34:$A$44,0),MATCH(1,($U$2=GRID!$B$31:$DQ$31)*(КАЛЕНДАРЬ!$AW9=GRID!$B$33:$DQ$33),0))*GRID!$B$67)+GRID!$B$68,
ROUNDUP((INDEX(GRID!$B$34:$DQ$44,MATCH(G$7,GRID!$A$34:$A$44,0),MATCH(1,($U$2=GRID!$B$31:$DQ$31)*(КАЛЕНДАРЬ!$AW9=GRID!$B$33:$DQ$33),0))*GRID!$B$67+GRID!$B$68)*(1-GRID!$B$69),0))</f>
        <v>19240</v>
      </c>
      <c r="H420" s="47" cm="1">
        <f t="array" ref="H420">IF($I$2="Spa пакет",
(INDEX(GRID!$B$47:$DQ$57,MATCH(G$7,GRID!$A$47:$A$57,0),MATCH(1,($U$2=GRID!$B$31:$DQ$31)*(КАЛЕНДАРЬ!$AW9=GRID!$B$33:$DQ$33),0))*GRID!$B$67)+GRID!$B$68*2,
ROUNDUP((INDEX(GRID!$B$47:$DQ$57,MATCH(G$7,GRID!$A$47:$A$57,0),MATCH(1,($U$2=GRID!$B$31:$DQ$31)*(КАЛЕНДАРЬ!$AW9=GRID!$B$33:$DQ$33),0))*GRID!$B$67+GRID!$B$68*2)*(1-GRID!$B$69),0))</f>
        <v>23520</v>
      </c>
      <c r="I420" s="47" cm="1">
        <f t="array" ref="I420">IF($I$2="Spa пакет",
(INDEX(GRID!$B$34:$DQ$44,MATCH(I$7,GRID!$A$34:$A$44,0),MATCH(1,($U$2=GRID!$B$31:$DQ$31)*(КАЛЕНДАРЬ!$AW9=GRID!$B$33:$DQ$33),0))*GRID!$B$67)+GRID!$B$68,
ROUNDUP((INDEX(GRID!$B$34:$DQ$44,MATCH(I$7,GRID!$A$34:$A$44,0),MATCH(1,($U$2=GRID!$B$31:$DQ$31)*(КАЛЕНДАРЬ!$AW9=GRID!$B$33:$DQ$33),0))*GRID!$B$67+GRID!$B$68)*(1-GRID!$B$69),0))</f>
        <v>20600</v>
      </c>
      <c r="J420" s="47" cm="1">
        <f t="array" ref="J420">IF($I$2="Spa пакет",
(INDEX(GRID!$B$47:$DQ$57,MATCH(I$7,GRID!$A$47:$A$57,0),MATCH(1,($U$2=GRID!$B$31:$DQ$31)*(КАЛЕНДАРЬ!$AW9=GRID!$B$33:$DQ$33),0))*GRID!$B$67)+GRID!$B$68*2,
ROUNDUP((INDEX(GRID!$B$47:$DQ$57,MATCH(I$7,GRID!$A$47:$A$57,0),MATCH(1,($U$2=GRID!$B$31:$DQ$31)*(КАЛЕНДАРЬ!$AW9=GRID!$B$33:$DQ$33),0))*GRID!$B$67+GRID!$B$68*2)*(1-GRID!$B$69),0))</f>
        <v>24880</v>
      </c>
      <c r="K420" s="47" cm="1">
        <f t="array" ref="K420">IF($I$2="Spa пакет",
(INDEX(GRID!$B$34:$DQ$44,MATCH(K$7,GRID!$A$34:$A$44,0),MATCH(1,($U$2=GRID!$B$31:$DQ$31)*(КАЛЕНДАРЬ!$AW9=GRID!$B$33:$DQ$33),0))*GRID!$B$67)+GRID!$B$68,
ROUNDUP((INDEX(GRID!$B$34:$DQ$44,MATCH(K$7,GRID!$A$34:$A$44,0),MATCH(1,($U$2=GRID!$B$31:$DQ$31)*(КАЛЕНДАРЬ!$AW9=GRID!$B$33:$DQ$33),0))*GRID!$B$67+GRID!$B$68)*(1-GRID!$B$69),0))</f>
        <v>21400</v>
      </c>
      <c r="L420" s="47" cm="1">
        <f t="array" ref="L420">IF($I$2="Spa пакет",
(INDEX(GRID!$B$47:$DQ$57,MATCH(K$7,GRID!$A$47:$A$57,0),MATCH(1,($U$2=GRID!$B$31:$DQ$31)*(КАЛЕНДАРЬ!$AW9=GRID!$B$33:$DQ$33),0))*GRID!$B$67)+GRID!$B$68*2,
ROUNDUP((INDEX(GRID!$B$47:$DQ$57,MATCH(K$7,GRID!$A$47:$A$57,0),MATCH(1,($U$2=GRID!$B$31:$DQ$31)*(КАЛЕНДАРЬ!$AW9=GRID!$B$33:$DQ$33),0))*GRID!$B$67+GRID!$B$68*2)*(1-GRID!$B$69),0))</f>
        <v>25680</v>
      </c>
      <c r="M420" s="47" cm="1">
        <f t="array" ref="M420">IF($I$2="Spa пакет",
(INDEX(GRID!$B$34:$DQ$44,MATCH(M$7,GRID!$A$34:$A$44,0),MATCH(1,($U$2=GRID!$B$31:$DQ$31)*(КАЛЕНДАРЬ!$AW9=GRID!$B$33:$DQ$33),0))*GRID!$B$67)+GRID!$B$68,
ROUNDUP((INDEX(GRID!$B$34:$DQ$44,MATCH(M$7,GRID!$A$34:$A$44,0),MATCH(1,($U$2=GRID!$B$31:$DQ$31)*(КАЛЕНДАРЬ!$AW9=GRID!$B$33:$DQ$33),0))*GRID!$B$67+GRID!$B$68)*(1-GRID!$B$69),0))</f>
        <v>22760</v>
      </c>
      <c r="N420" s="47" cm="1">
        <f t="array" ref="N420">IF($I$2="Spa пакет",
(INDEX(GRID!$B$47:$DQ$57,MATCH(M$7,GRID!$A$47:$A$57,0),MATCH(1,($U$2=GRID!$B$31:$DQ$31)*(КАЛЕНДАРЬ!$AW9=GRID!$B$33:$DQ$33),0))*GRID!$B$67)+GRID!$B$68*2,
ROUNDUP((INDEX(GRID!$B$47:$DQ$57,MATCH(M$7,GRID!$A$47:$A$57,0),MATCH(1,($U$2=GRID!$B$31:$DQ$31)*(КАЛЕНДАРЬ!$AW9=GRID!$B$33:$DQ$33),0))*GRID!$B$67+GRID!$B$68*2)*(1-GRID!$B$69),0))</f>
        <v>27040</v>
      </c>
      <c r="O420" s="47" cm="1">
        <f t="array" ref="O420">IF($I$2="Spa пакет",
(INDEX(GRID!$B$34:$DQ$44,MATCH(O$7,GRID!$A$34:$A$44,0),MATCH(1,($U$2=GRID!$B$31:$DQ$31)*(КАЛЕНДАРЬ!$AW9=GRID!$B$33:$DQ$33),0))*GRID!$B$67)+GRID!$B$68,
ROUNDUP((INDEX(GRID!$B$34:$DQ$44,MATCH(O$7,GRID!$A$34:$A$44,0),MATCH(1,($U$2=GRID!$B$31:$DQ$31)*(КАЛЕНДАРЬ!$AW9=GRID!$B$33:$DQ$33),0))*GRID!$B$67+GRID!$B$68)*(1-GRID!$B$69),0))</f>
        <v>28040</v>
      </c>
      <c r="P420" s="47" cm="1">
        <f t="array" ref="P420">IF($I$2="Spa пакет",
(INDEX(GRID!$B$47:$DQ$57,MATCH(O$7,GRID!$A$47:$A$57,0),MATCH(1,($U$2=GRID!$B$31:$DQ$31)*(КАЛЕНДАРЬ!$AW9=GRID!$B$33:$DQ$33),0))*GRID!$B$67)+GRID!$B$68*2,
ROUNDUP((INDEX(GRID!$B$47:$DQ$57,MATCH(O$7,GRID!$A$47:$A$57,0),MATCH(1,($U$2=GRID!$B$31:$DQ$31)*(КАЛЕНДАРЬ!$AW9=GRID!$B$33:$DQ$33),0))*GRID!$B$67+GRID!$B$68*2)*(1-GRID!$B$69),0))</f>
        <v>32320</v>
      </c>
      <c r="Q420" s="47" cm="1">
        <f t="array" ref="Q420">IF($I$2="Spa пакет",
(INDEX(GRID!$B$34:$DQ$44,MATCH(Q$7,GRID!$A$34:$A$44,0),MATCH(1,($U$2=GRID!$B$31:$DQ$31)*(КАЛЕНДАРЬ!$AW9=GRID!$B$33:$DQ$33),0))*GRID!$B$67)+GRID!$B$68,
ROUNDUP((INDEX(GRID!$B$34:$DQ$44,MATCH(Q$7,GRID!$A$34:$A$44,0),MATCH(1,($U$2=GRID!$B$31:$DQ$31)*(КАЛЕНДАРЬ!$AW9=GRID!$B$33:$DQ$33),0))*GRID!$B$67+GRID!$B$68)*(1-GRID!$B$69),0))</f>
        <v>29560</v>
      </c>
      <c r="R420" s="47" cm="1">
        <f t="array" ref="R420">IF($I$2="Spa пакет",
(INDEX(GRID!$B$47:$DQ$57,MATCH(Q$7,GRID!$A$47:$A$57,0),MATCH(1,($U$2=GRID!$B$31:$DQ$31)*(КАЛЕНДАРЬ!$AW9=GRID!$B$33:$DQ$33),0))*GRID!$B$67)+GRID!$B$68*2,
ROUNDUP((INDEX(GRID!$B$47:$DQ$57,MATCH(Q$7,GRID!$A$47:$A$57,0),MATCH(1,($U$2=GRID!$B$31:$DQ$31)*(КАЛЕНДАРЬ!$AW9=GRID!$B$33:$DQ$33),0))*GRID!$B$67+GRID!$B$68*2)*(1-GRID!$B$69),0))</f>
        <v>33840</v>
      </c>
      <c r="S420" s="47" cm="1">
        <f t="array" ref="S420">IF($I$2="Spa пакет",
(INDEX(GRID!$B$34:$DQ$44,MATCH(S$7,GRID!$A$34:$A$44,0),MATCH(1,($U$2=GRID!$B$31:$DQ$31)*(КАЛЕНДАРЬ!$AW9=GRID!$B$33:$DQ$33),0))*GRID!$B$67)+GRID!$B$68,
ROUNDUP((INDEX(GRID!$B$34:$DQ$44,MATCH(S$7,GRID!$A$34:$A$44,0),MATCH(1,($U$2=GRID!$B$31:$DQ$31)*(КАЛЕНДАРЬ!$AW9=GRID!$B$33:$DQ$33),0))*GRID!$B$67+GRID!$B$68)*(1-GRID!$B$69),0))</f>
        <v>32200</v>
      </c>
      <c r="T420" s="47" cm="1">
        <f t="array" ref="T420">IF($I$2="Spa пакет",
(INDEX(GRID!$B$47:$DQ$57,MATCH(S$7,GRID!$A$47:$A$57,0),MATCH(1,($U$2=GRID!$B$31:$DQ$31)*(КАЛЕНДАРЬ!$AW9=GRID!$B$33:$DQ$33),0))*GRID!$B$67)+GRID!$B$68*2,
ROUNDUP((INDEX(GRID!$B$47:$DQ$57,MATCH(S$7,GRID!$A$47:$A$57,0),MATCH(1,($U$2=GRID!$B$31:$DQ$31)*(КАЛЕНДАРЬ!$AW9=GRID!$B$33:$DQ$33),0))*GRID!$B$67+GRID!$B$68*2)*(1-GRID!$B$69),0))</f>
        <v>36480</v>
      </c>
      <c r="U420" s="47" cm="1">
        <f t="array" ref="U420">IF($I$2="Spa пакет",
(INDEX(GRID!$B$34:$DQ$44,MATCH(U$7,GRID!$A$34:$A$44,0),MATCH(1,($U$2=GRID!$B$31:$DQ$31)*(КАЛЕНДАРЬ!$AW9=GRID!$B$33:$DQ$33),0))*GRID!$B$67)+GRID!$B$68,
ROUNDUP((INDEX(GRID!$B$34:$DQ$44,MATCH(U$7,GRID!$A$34:$A$44,0),MATCH(1,($U$2=GRID!$B$31:$DQ$31)*(КАЛЕНДАРЬ!$AW9=GRID!$B$33:$DQ$33),0))*GRID!$B$67+GRID!$B$68)*(1-GRID!$B$69),0))</f>
        <v>36760</v>
      </c>
      <c r="V420" s="47" cm="1">
        <f t="array" ref="V420">IF($I$2="Spa пакет",
(INDEX(GRID!$B$47:$DQ$57,MATCH(U$7,GRID!$A$47:$A$57,0),MATCH(1,($U$2=GRID!$B$31:$DQ$31)*(КАЛЕНДАРЬ!$AW9=GRID!$B$33:$DQ$33),0))*GRID!$B$67)+GRID!$B$68*2,
ROUNDUP((INDEX(GRID!$B$47:$DQ$57,MATCH(U$7,GRID!$A$47:$A$57,0),MATCH(1,($U$2=GRID!$B$31:$DQ$31)*(КАЛЕНДАРЬ!$AW9=GRID!$B$33:$DQ$33),0))*GRID!$B$67+GRID!$B$68*2)*(1-GRID!$B$69),0))</f>
        <v>41040</v>
      </c>
      <c r="W420" s="47" cm="1">
        <f t="array" ref="W420">IF($I$2="Spa пакет",
(INDEX(GRID!$B$34:$DQ$44,MATCH(W$7,GRID!$A$34:$A$44,0),MATCH(1,($U$2=GRID!$B$31:$DQ$31)*(КАЛЕНДАРЬ!$AW9=GRID!$B$33:$DQ$33),0))*GRID!$B$67)+GRID!$B$68,
ROUNDUP((INDEX(GRID!$B$34:$DQ$44,MATCH(W$7,GRID!$A$34:$A$44,0),MATCH(1,($U$2=GRID!$B$31:$DQ$31)*(КАЛЕНДАРЬ!$AW9=GRID!$B$33:$DQ$33),0))*GRID!$B$67+GRID!$B$68)*(1-GRID!$B$69),0))</f>
        <v>99960</v>
      </c>
      <c r="X420" s="47" cm="1">
        <f t="array" ref="X420">IF($I$2="Spa пакет",
(INDEX(GRID!$B$47:$DQ$57,MATCH(W$7,GRID!$A$47:$A$57,0),MATCH(1,($U$2=GRID!$B$31:$DQ$31)*(КАЛЕНДАРЬ!$AW9=GRID!$B$33:$DQ$33),0))*GRID!$B$67)+GRID!$B$68*2,
ROUNDUP((INDEX(GRID!$B$47:$DQ$57,MATCH(W$7,GRID!$A$47:$A$57,0),MATCH(1,($U$2=GRID!$B$31:$DQ$31)*(КАЛЕНДАРЬ!$AW9=GRID!$B$33:$DQ$33),0))*GRID!$B$67+GRID!$B$68*2)*(1-GRID!$B$69),0))</f>
        <v>104240</v>
      </c>
    </row>
    <row r="421" spans="1:24" ht="12" customHeight="1" x14ac:dyDescent="0.2">
      <c r="A421" s="117" t="s">
        <v>44</v>
      </c>
      <c r="B421" s="117">
        <v>7</v>
      </c>
      <c r="C421" s="47" cm="1">
        <f t="array" ref="C421">IF($I$2="Spa пакет",
(INDEX(GRID!$B$34:$DQ$44,MATCH(C$7,GRID!$A$34:$A$44,0),MATCH(1,($U$2=GRID!$B$31:$DQ$31)*(КАЛЕНДАРЬ!$AW10=GRID!$B$33:$DQ$33),0))*GRID!$B$67)+GRID!$B$68,
ROUNDUP((INDEX(GRID!$B$34:$DQ$44,MATCH(C$7,GRID!$A$34:$A$44,0),MATCH(1,($U$2=GRID!$B$31:$DQ$31)*(КАЛЕНДАРЬ!$AW10=GRID!$B$33:$DQ$33),0))*GRID!$B$67+GRID!$B$68)*(1-GRID!$B$69),0))</f>
        <v>17080</v>
      </c>
      <c r="D421" s="47" cm="1">
        <f t="array" ref="D421">IF($I$2="Spa пакет",
(INDEX(GRID!$B$47:$DQ$57,MATCH(C$7,GRID!$A$47:$A$57,0),MATCH(1,($U$2=GRID!$B$31:$DQ$31)*(КАЛЕНДАРЬ!$AW10=GRID!$B$33:$DQ$33),0))*GRID!$B$67)+GRID!$B$68*2,
ROUNDUP((INDEX(GRID!$B$47:$DQ$57,MATCH(C$7,GRID!$A$47:$A$57,0),MATCH(1,($U$2=GRID!$B$31:$DQ$31)*(КАЛЕНДАРЬ!$AW10=GRID!$B$33:$DQ$33),0))*GRID!$B$67+GRID!$B$68*2)*(1-GRID!$B$69),0))</f>
        <v>21360</v>
      </c>
      <c r="E421" s="47" cm="1">
        <f t="array" ref="E421">IF($I$2="Spa пакет",
(INDEX(GRID!$B$34:$DQ$44,MATCH(E$7,GRID!$A$34:$A$44,0),MATCH(1,($U$2=GRID!$B$31:$DQ$31)*(КАЛЕНДАРЬ!$AW10=GRID!$B$33:$DQ$33),0))*GRID!$B$67)+GRID!$B$68,
ROUNDUP((INDEX(GRID!$B$34:$DQ$44,MATCH(E$7,GRID!$A$34:$A$44,0),MATCH(1,($U$2=GRID!$B$31:$DQ$31)*(КАЛЕНДАРЬ!$AW10=GRID!$B$33:$DQ$33),0))*GRID!$B$67+GRID!$B$68)*(1-GRID!$B$69),0))</f>
        <v>18440</v>
      </c>
      <c r="F421" s="47" cm="1">
        <f t="array" ref="F421">IF($I$2="Spa пакет",
(INDEX(GRID!$B$47:$DQ$57,MATCH(E$7,GRID!$A$47:$A$57,0),MATCH(1,($U$2=GRID!$B$31:$DQ$31)*(КАЛЕНДАРЬ!$AW10=GRID!$B$33:$DQ$33),0))*GRID!$B$67)+GRID!$B$68*2,
ROUNDUP((INDEX(GRID!$B$47:$DQ$57,MATCH(E$7,GRID!$A$47:$A$57,0),MATCH(1,($U$2=GRID!$B$31:$DQ$31)*(КАЛЕНДАРЬ!$AW10=GRID!$B$33:$DQ$33),0))*GRID!$B$67+GRID!$B$68*2)*(1-GRID!$B$69),0))</f>
        <v>22720</v>
      </c>
      <c r="G421" s="47" cm="1">
        <f t="array" ref="G421">IF($I$2="Spa пакет",
(INDEX(GRID!$B$34:$DQ$44,MATCH(G$7,GRID!$A$34:$A$44,0),MATCH(1,($U$2=GRID!$B$31:$DQ$31)*(КАЛЕНДАРЬ!$AW10=GRID!$B$33:$DQ$33),0))*GRID!$B$67)+GRID!$B$68,
ROUNDUP((INDEX(GRID!$B$34:$DQ$44,MATCH(G$7,GRID!$A$34:$A$44,0),MATCH(1,($U$2=GRID!$B$31:$DQ$31)*(КАЛЕНДАРЬ!$AW10=GRID!$B$33:$DQ$33),0))*GRID!$B$67+GRID!$B$68)*(1-GRID!$B$69),0))</f>
        <v>19240</v>
      </c>
      <c r="H421" s="47" cm="1">
        <f t="array" ref="H421">IF($I$2="Spa пакет",
(INDEX(GRID!$B$47:$DQ$57,MATCH(G$7,GRID!$A$47:$A$57,0),MATCH(1,($U$2=GRID!$B$31:$DQ$31)*(КАЛЕНДАРЬ!$AW10=GRID!$B$33:$DQ$33),0))*GRID!$B$67)+GRID!$B$68*2,
ROUNDUP((INDEX(GRID!$B$47:$DQ$57,MATCH(G$7,GRID!$A$47:$A$57,0),MATCH(1,($U$2=GRID!$B$31:$DQ$31)*(КАЛЕНДАРЬ!$AW10=GRID!$B$33:$DQ$33),0))*GRID!$B$67+GRID!$B$68*2)*(1-GRID!$B$69),0))</f>
        <v>23520</v>
      </c>
      <c r="I421" s="47" cm="1">
        <f t="array" ref="I421">IF($I$2="Spa пакет",
(INDEX(GRID!$B$34:$DQ$44,MATCH(I$7,GRID!$A$34:$A$44,0),MATCH(1,($U$2=GRID!$B$31:$DQ$31)*(КАЛЕНДАРЬ!$AW10=GRID!$B$33:$DQ$33),0))*GRID!$B$67)+GRID!$B$68,
ROUNDUP((INDEX(GRID!$B$34:$DQ$44,MATCH(I$7,GRID!$A$34:$A$44,0),MATCH(1,($U$2=GRID!$B$31:$DQ$31)*(КАЛЕНДАРЬ!$AW10=GRID!$B$33:$DQ$33),0))*GRID!$B$67+GRID!$B$68)*(1-GRID!$B$69),0))</f>
        <v>20600</v>
      </c>
      <c r="J421" s="47" cm="1">
        <f t="array" ref="J421">IF($I$2="Spa пакет",
(INDEX(GRID!$B$47:$DQ$57,MATCH(I$7,GRID!$A$47:$A$57,0),MATCH(1,($U$2=GRID!$B$31:$DQ$31)*(КАЛЕНДАРЬ!$AW10=GRID!$B$33:$DQ$33),0))*GRID!$B$67)+GRID!$B$68*2,
ROUNDUP((INDEX(GRID!$B$47:$DQ$57,MATCH(I$7,GRID!$A$47:$A$57,0),MATCH(1,($U$2=GRID!$B$31:$DQ$31)*(КАЛЕНДАРЬ!$AW10=GRID!$B$33:$DQ$33),0))*GRID!$B$67+GRID!$B$68*2)*(1-GRID!$B$69),0))</f>
        <v>24880</v>
      </c>
      <c r="K421" s="47" cm="1">
        <f t="array" ref="K421">IF($I$2="Spa пакет",
(INDEX(GRID!$B$34:$DQ$44,MATCH(K$7,GRID!$A$34:$A$44,0),MATCH(1,($U$2=GRID!$B$31:$DQ$31)*(КАЛЕНДАРЬ!$AW10=GRID!$B$33:$DQ$33),0))*GRID!$B$67)+GRID!$B$68,
ROUNDUP((INDEX(GRID!$B$34:$DQ$44,MATCH(K$7,GRID!$A$34:$A$44,0),MATCH(1,($U$2=GRID!$B$31:$DQ$31)*(КАЛЕНДАРЬ!$AW10=GRID!$B$33:$DQ$33),0))*GRID!$B$67+GRID!$B$68)*(1-GRID!$B$69),0))</f>
        <v>21400</v>
      </c>
      <c r="L421" s="47" cm="1">
        <f t="array" ref="L421">IF($I$2="Spa пакет",
(INDEX(GRID!$B$47:$DQ$57,MATCH(K$7,GRID!$A$47:$A$57,0),MATCH(1,($U$2=GRID!$B$31:$DQ$31)*(КАЛЕНДАРЬ!$AW10=GRID!$B$33:$DQ$33),0))*GRID!$B$67)+GRID!$B$68*2,
ROUNDUP((INDEX(GRID!$B$47:$DQ$57,MATCH(K$7,GRID!$A$47:$A$57,0),MATCH(1,($U$2=GRID!$B$31:$DQ$31)*(КАЛЕНДАРЬ!$AW10=GRID!$B$33:$DQ$33),0))*GRID!$B$67+GRID!$B$68*2)*(1-GRID!$B$69),0))</f>
        <v>25680</v>
      </c>
      <c r="M421" s="47" cm="1">
        <f t="array" ref="M421">IF($I$2="Spa пакет",
(INDEX(GRID!$B$34:$DQ$44,MATCH(M$7,GRID!$A$34:$A$44,0),MATCH(1,($U$2=GRID!$B$31:$DQ$31)*(КАЛЕНДАРЬ!$AW10=GRID!$B$33:$DQ$33),0))*GRID!$B$67)+GRID!$B$68,
ROUNDUP((INDEX(GRID!$B$34:$DQ$44,MATCH(M$7,GRID!$A$34:$A$44,0),MATCH(1,($U$2=GRID!$B$31:$DQ$31)*(КАЛЕНДАРЬ!$AW10=GRID!$B$33:$DQ$33),0))*GRID!$B$67+GRID!$B$68)*(1-GRID!$B$69),0))</f>
        <v>22760</v>
      </c>
      <c r="N421" s="47" cm="1">
        <f t="array" ref="N421">IF($I$2="Spa пакет",
(INDEX(GRID!$B$47:$DQ$57,MATCH(M$7,GRID!$A$47:$A$57,0),MATCH(1,($U$2=GRID!$B$31:$DQ$31)*(КАЛЕНДАРЬ!$AW10=GRID!$B$33:$DQ$33),0))*GRID!$B$67)+GRID!$B$68*2,
ROUNDUP((INDEX(GRID!$B$47:$DQ$57,MATCH(M$7,GRID!$A$47:$A$57,0),MATCH(1,($U$2=GRID!$B$31:$DQ$31)*(КАЛЕНДАРЬ!$AW10=GRID!$B$33:$DQ$33),0))*GRID!$B$67+GRID!$B$68*2)*(1-GRID!$B$69),0))</f>
        <v>27040</v>
      </c>
      <c r="O421" s="47" cm="1">
        <f t="array" ref="O421">IF($I$2="Spa пакет",
(INDEX(GRID!$B$34:$DQ$44,MATCH(O$7,GRID!$A$34:$A$44,0),MATCH(1,($U$2=GRID!$B$31:$DQ$31)*(КАЛЕНДАРЬ!$AW10=GRID!$B$33:$DQ$33),0))*GRID!$B$67)+GRID!$B$68,
ROUNDUP((INDEX(GRID!$B$34:$DQ$44,MATCH(O$7,GRID!$A$34:$A$44,0),MATCH(1,($U$2=GRID!$B$31:$DQ$31)*(КАЛЕНДАРЬ!$AW10=GRID!$B$33:$DQ$33),0))*GRID!$B$67+GRID!$B$68)*(1-GRID!$B$69),0))</f>
        <v>28040</v>
      </c>
      <c r="P421" s="47" cm="1">
        <f t="array" ref="P421">IF($I$2="Spa пакет",
(INDEX(GRID!$B$47:$DQ$57,MATCH(O$7,GRID!$A$47:$A$57,0),MATCH(1,($U$2=GRID!$B$31:$DQ$31)*(КАЛЕНДАРЬ!$AW10=GRID!$B$33:$DQ$33),0))*GRID!$B$67)+GRID!$B$68*2,
ROUNDUP((INDEX(GRID!$B$47:$DQ$57,MATCH(O$7,GRID!$A$47:$A$57,0),MATCH(1,($U$2=GRID!$B$31:$DQ$31)*(КАЛЕНДАРЬ!$AW10=GRID!$B$33:$DQ$33),0))*GRID!$B$67+GRID!$B$68*2)*(1-GRID!$B$69),0))</f>
        <v>32320</v>
      </c>
      <c r="Q421" s="47" cm="1">
        <f t="array" ref="Q421">IF($I$2="Spa пакет",
(INDEX(GRID!$B$34:$DQ$44,MATCH(Q$7,GRID!$A$34:$A$44,0),MATCH(1,($U$2=GRID!$B$31:$DQ$31)*(КАЛЕНДАРЬ!$AW10=GRID!$B$33:$DQ$33),0))*GRID!$B$67)+GRID!$B$68,
ROUNDUP((INDEX(GRID!$B$34:$DQ$44,MATCH(Q$7,GRID!$A$34:$A$44,0),MATCH(1,($U$2=GRID!$B$31:$DQ$31)*(КАЛЕНДАРЬ!$AW10=GRID!$B$33:$DQ$33),0))*GRID!$B$67+GRID!$B$68)*(1-GRID!$B$69),0))</f>
        <v>29560</v>
      </c>
      <c r="R421" s="47" cm="1">
        <f t="array" ref="R421">IF($I$2="Spa пакет",
(INDEX(GRID!$B$47:$DQ$57,MATCH(Q$7,GRID!$A$47:$A$57,0),MATCH(1,($U$2=GRID!$B$31:$DQ$31)*(КАЛЕНДАРЬ!$AW10=GRID!$B$33:$DQ$33),0))*GRID!$B$67)+GRID!$B$68*2,
ROUNDUP((INDEX(GRID!$B$47:$DQ$57,MATCH(Q$7,GRID!$A$47:$A$57,0),MATCH(1,($U$2=GRID!$B$31:$DQ$31)*(КАЛЕНДАРЬ!$AW10=GRID!$B$33:$DQ$33),0))*GRID!$B$67+GRID!$B$68*2)*(1-GRID!$B$69),0))</f>
        <v>33840</v>
      </c>
      <c r="S421" s="47" cm="1">
        <f t="array" ref="S421">IF($I$2="Spa пакет",
(INDEX(GRID!$B$34:$DQ$44,MATCH(S$7,GRID!$A$34:$A$44,0),MATCH(1,($U$2=GRID!$B$31:$DQ$31)*(КАЛЕНДАРЬ!$AW10=GRID!$B$33:$DQ$33),0))*GRID!$B$67)+GRID!$B$68,
ROUNDUP((INDEX(GRID!$B$34:$DQ$44,MATCH(S$7,GRID!$A$34:$A$44,0),MATCH(1,($U$2=GRID!$B$31:$DQ$31)*(КАЛЕНДАРЬ!$AW10=GRID!$B$33:$DQ$33),0))*GRID!$B$67+GRID!$B$68)*(1-GRID!$B$69),0))</f>
        <v>32200</v>
      </c>
      <c r="T421" s="47" cm="1">
        <f t="array" ref="T421">IF($I$2="Spa пакет",
(INDEX(GRID!$B$47:$DQ$57,MATCH(S$7,GRID!$A$47:$A$57,0),MATCH(1,($U$2=GRID!$B$31:$DQ$31)*(КАЛЕНДАРЬ!$AW10=GRID!$B$33:$DQ$33),0))*GRID!$B$67)+GRID!$B$68*2,
ROUNDUP((INDEX(GRID!$B$47:$DQ$57,MATCH(S$7,GRID!$A$47:$A$57,0),MATCH(1,($U$2=GRID!$B$31:$DQ$31)*(КАЛЕНДАРЬ!$AW10=GRID!$B$33:$DQ$33),0))*GRID!$B$67+GRID!$B$68*2)*(1-GRID!$B$69),0))</f>
        <v>36480</v>
      </c>
      <c r="U421" s="47" cm="1">
        <f t="array" ref="U421">IF($I$2="Spa пакет",
(INDEX(GRID!$B$34:$DQ$44,MATCH(U$7,GRID!$A$34:$A$44,0),MATCH(1,($U$2=GRID!$B$31:$DQ$31)*(КАЛЕНДАРЬ!$AW10=GRID!$B$33:$DQ$33),0))*GRID!$B$67)+GRID!$B$68,
ROUNDUP((INDEX(GRID!$B$34:$DQ$44,MATCH(U$7,GRID!$A$34:$A$44,0),MATCH(1,($U$2=GRID!$B$31:$DQ$31)*(КАЛЕНДАРЬ!$AW10=GRID!$B$33:$DQ$33),0))*GRID!$B$67+GRID!$B$68)*(1-GRID!$B$69),0))</f>
        <v>36760</v>
      </c>
      <c r="V421" s="47" cm="1">
        <f t="array" ref="V421">IF($I$2="Spa пакет",
(INDEX(GRID!$B$47:$DQ$57,MATCH(U$7,GRID!$A$47:$A$57,0),MATCH(1,($U$2=GRID!$B$31:$DQ$31)*(КАЛЕНДАРЬ!$AW10=GRID!$B$33:$DQ$33),0))*GRID!$B$67)+GRID!$B$68*2,
ROUNDUP((INDEX(GRID!$B$47:$DQ$57,MATCH(U$7,GRID!$A$47:$A$57,0),MATCH(1,($U$2=GRID!$B$31:$DQ$31)*(КАЛЕНДАРЬ!$AW10=GRID!$B$33:$DQ$33),0))*GRID!$B$67+GRID!$B$68*2)*(1-GRID!$B$69),0))</f>
        <v>41040</v>
      </c>
      <c r="W421" s="47" cm="1">
        <f t="array" ref="W421">IF($I$2="Spa пакет",
(INDEX(GRID!$B$34:$DQ$44,MATCH(W$7,GRID!$A$34:$A$44,0),MATCH(1,($U$2=GRID!$B$31:$DQ$31)*(КАЛЕНДАРЬ!$AW10=GRID!$B$33:$DQ$33),0))*GRID!$B$67)+GRID!$B$68,
ROUNDUP((INDEX(GRID!$B$34:$DQ$44,MATCH(W$7,GRID!$A$34:$A$44,0),MATCH(1,($U$2=GRID!$B$31:$DQ$31)*(КАЛЕНДАРЬ!$AW10=GRID!$B$33:$DQ$33),0))*GRID!$B$67+GRID!$B$68)*(1-GRID!$B$69),0))</f>
        <v>99960</v>
      </c>
      <c r="X421" s="47" cm="1">
        <f t="array" ref="X421">IF($I$2="Spa пакет",
(INDEX(GRID!$B$47:$DQ$57,MATCH(W$7,GRID!$A$47:$A$57,0),MATCH(1,($U$2=GRID!$B$31:$DQ$31)*(КАЛЕНДАРЬ!$AW10=GRID!$B$33:$DQ$33),0))*GRID!$B$67)+GRID!$B$68*2,
ROUNDUP((INDEX(GRID!$B$47:$DQ$57,MATCH(W$7,GRID!$A$47:$A$57,0),MATCH(1,($U$2=GRID!$B$31:$DQ$31)*(КАЛЕНДАРЬ!$AW10=GRID!$B$33:$DQ$33),0))*GRID!$B$67+GRID!$B$68*2)*(1-GRID!$B$69),0))</f>
        <v>104240</v>
      </c>
    </row>
    <row r="422" spans="1:24" ht="12" customHeight="1" x14ac:dyDescent="0.2">
      <c r="A422" s="117" t="s">
        <v>45</v>
      </c>
      <c r="B422" s="117">
        <v>8</v>
      </c>
      <c r="C422" s="47" cm="1">
        <f t="array" ref="C422">IF($I$2="Spa пакет",
(INDEX(GRID!$B$34:$DQ$44,MATCH(C$7,GRID!$A$34:$A$44,0),MATCH(1,($U$2=GRID!$B$31:$DQ$31)*(КАЛЕНДАРЬ!$AW11=GRID!$B$33:$DQ$33),0))*GRID!$B$67)+GRID!$B$68,
ROUNDUP((INDEX(GRID!$B$34:$DQ$44,MATCH(C$7,GRID!$A$34:$A$44,0),MATCH(1,($U$2=GRID!$B$31:$DQ$31)*(КАЛЕНДАРЬ!$AW11=GRID!$B$33:$DQ$33),0))*GRID!$B$67+GRID!$B$68)*(1-GRID!$B$69),0))</f>
        <v>17080</v>
      </c>
      <c r="D422" s="47" cm="1">
        <f t="array" ref="D422">IF($I$2="Spa пакет",
(INDEX(GRID!$B$47:$DQ$57,MATCH(C$7,GRID!$A$47:$A$57,0),MATCH(1,($U$2=GRID!$B$31:$DQ$31)*(КАЛЕНДАРЬ!$AW11=GRID!$B$33:$DQ$33),0))*GRID!$B$67)+GRID!$B$68*2,
ROUNDUP((INDEX(GRID!$B$47:$DQ$57,MATCH(C$7,GRID!$A$47:$A$57,0),MATCH(1,($U$2=GRID!$B$31:$DQ$31)*(КАЛЕНДАРЬ!$AW11=GRID!$B$33:$DQ$33),0))*GRID!$B$67+GRID!$B$68*2)*(1-GRID!$B$69),0))</f>
        <v>21360</v>
      </c>
      <c r="E422" s="47" cm="1">
        <f t="array" ref="E422">IF($I$2="Spa пакет",
(INDEX(GRID!$B$34:$DQ$44,MATCH(E$7,GRID!$A$34:$A$44,0),MATCH(1,($U$2=GRID!$B$31:$DQ$31)*(КАЛЕНДАРЬ!$AW11=GRID!$B$33:$DQ$33),0))*GRID!$B$67)+GRID!$B$68,
ROUNDUP((INDEX(GRID!$B$34:$DQ$44,MATCH(E$7,GRID!$A$34:$A$44,0),MATCH(1,($U$2=GRID!$B$31:$DQ$31)*(КАЛЕНДАРЬ!$AW11=GRID!$B$33:$DQ$33),0))*GRID!$B$67+GRID!$B$68)*(1-GRID!$B$69),0))</f>
        <v>18440</v>
      </c>
      <c r="F422" s="47" cm="1">
        <f t="array" ref="F422">IF($I$2="Spa пакет",
(INDEX(GRID!$B$47:$DQ$57,MATCH(E$7,GRID!$A$47:$A$57,0),MATCH(1,($U$2=GRID!$B$31:$DQ$31)*(КАЛЕНДАРЬ!$AW11=GRID!$B$33:$DQ$33),0))*GRID!$B$67)+GRID!$B$68*2,
ROUNDUP((INDEX(GRID!$B$47:$DQ$57,MATCH(E$7,GRID!$A$47:$A$57,0),MATCH(1,($U$2=GRID!$B$31:$DQ$31)*(КАЛЕНДАРЬ!$AW11=GRID!$B$33:$DQ$33),0))*GRID!$B$67+GRID!$B$68*2)*(1-GRID!$B$69),0))</f>
        <v>22720</v>
      </c>
      <c r="G422" s="47" cm="1">
        <f t="array" ref="G422">IF($I$2="Spa пакет",
(INDEX(GRID!$B$34:$DQ$44,MATCH(G$7,GRID!$A$34:$A$44,0),MATCH(1,($U$2=GRID!$B$31:$DQ$31)*(КАЛЕНДАРЬ!$AW11=GRID!$B$33:$DQ$33),0))*GRID!$B$67)+GRID!$B$68,
ROUNDUP((INDEX(GRID!$B$34:$DQ$44,MATCH(G$7,GRID!$A$34:$A$44,0),MATCH(1,($U$2=GRID!$B$31:$DQ$31)*(КАЛЕНДАРЬ!$AW11=GRID!$B$33:$DQ$33),0))*GRID!$B$67+GRID!$B$68)*(1-GRID!$B$69),0))</f>
        <v>19240</v>
      </c>
      <c r="H422" s="47" cm="1">
        <f t="array" ref="H422">IF($I$2="Spa пакет",
(INDEX(GRID!$B$47:$DQ$57,MATCH(G$7,GRID!$A$47:$A$57,0),MATCH(1,($U$2=GRID!$B$31:$DQ$31)*(КАЛЕНДАРЬ!$AW11=GRID!$B$33:$DQ$33),0))*GRID!$B$67)+GRID!$B$68*2,
ROUNDUP((INDEX(GRID!$B$47:$DQ$57,MATCH(G$7,GRID!$A$47:$A$57,0),MATCH(1,($U$2=GRID!$B$31:$DQ$31)*(КАЛЕНДАРЬ!$AW11=GRID!$B$33:$DQ$33),0))*GRID!$B$67+GRID!$B$68*2)*(1-GRID!$B$69),0))</f>
        <v>23520</v>
      </c>
      <c r="I422" s="47" cm="1">
        <f t="array" ref="I422">IF($I$2="Spa пакет",
(INDEX(GRID!$B$34:$DQ$44,MATCH(I$7,GRID!$A$34:$A$44,0),MATCH(1,($U$2=GRID!$B$31:$DQ$31)*(КАЛЕНДАРЬ!$AW11=GRID!$B$33:$DQ$33),0))*GRID!$B$67)+GRID!$B$68,
ROUNDUP((INDEX(GRID!$B$34:$DQ$44,MATCH(I$7,GRID!$A$34:$A$44,0),MATCH(1,($U$2=GRID!$B$31:$DQ$31)*(КАЛЕНДАРЬ!$AW11=GRID!$B$33:$DQ$33),0))*GRID!$B$67+GRID!$B$68)*(1-GRID!$B$69),0))</f>
        <v>20600</v>
      </c>
      <c r="J422" s="47" cm="1">
        <f t="array" ref="J422">IF($I$2="Spa пакет",
(INDEX(GRID!$B$47:$DQ$57,MATCH(I$7,GRID!$A$47:$A$57,0),MATCH(1,($U$2=GRID!$B$31:$DQ$31)*(КАЛЕНДАРЬ!$AW11=GRID!$B$33:$DQ$33),0))*GRID!$B$67)+GRID!$B$68*2,
ROUNDUP((INDEX(GRID!$B$47:$DQ$57,MATCH(I$7,GRID!$A$47:$A$57,0),MATCH(1,($U$2=GRID!$B$31:$DQ$31)*(КАЛЕНДАРЬ!$AW11=GRID!$B$33:$DQ$33),0))*GRID!$B$67+GRID!$B$68*2)*(1-GRID!$B$69),0))</f>
        <v>24880</v>
      </c>
      <c r="K422" s="47" cm="1">
        <f t="array" ref="K422">IF($I$2="Spa пакет",
(INDEX(GRID!$B$34:$DQ$44,MATCH(K$7,GRID!$A$34:$A$44,0),MATCH(1,($U$2=GRID!$B$31:$DQ$31)*(КАЛЕНДАРЬ!$AW11=GRID!$B$33:$DQ$33),0))*GRID!$B$67)+GRID!$B$68,
ROUNDUP((INDEX(GRID!$B$34:$DQ$44,MATCH(K$7,GRID!$A$34:$A$44,0),MATCH(1,($U$2=GRID!$B$31:$DQ$31)*(КАЛЕНДАРЬ!$AW11=GRID!$B$33:$DQ$33),0))*GRID!$B$67+GRID!$B$68)*(1-GRID!$B$69),0))</f>
        <v>21400</v>
      </c>
      <c r="L422" s="47" cm="1">
        <f t="array" ref="L422">IF($I$2="Spa пакет",
(INDEX(GRID!$B$47:$DQ$57,MATCH(K$7,GRID!$A$47:$A$57,0),MATCH(1,($U$2=GRID!$B$31:$DQ$31)*(КАЛЕНДАРЬ!$AW11=GRID!$B$33:$DQ$33),0))*GRID!$B$67)+GRID!$B$68*2,
ROUNDUP((INDEX(GRID!$B$47:$DQ$57,MATCH(K$7,GRID!$A$47:$A$57,0),MATCH(1,($U$2=GRID!$B$31:$DQ$31)*(КАЛЕНДАРЬ!$AW11=GRID!$B$33:$DQ$33),0))*GRID!$B$67+GRID!$B$68*2)*(1-GRID!$B$69),0))</f>
        <v>25680</v>
      </c>
      <c r="M422" s="47" cm="1">
        <f t="array" ref="M422">IF($I$2="Spa пакет",
(INDEX(GRID!$B$34:$DQ$44,MATCH(M$7,GRID!$A$34:$A$44,0),MATCH(1,($U$2=GRID!$B$31:$DQ$31)*(КАЛЕНДАРЬ!$AW11=GRID!$B$33:$DQ$33),0))*GRID!$B$67)+GRID!$B$68,
ROUNDUP((INDEX(GRID!$B$34:$DQ$44,MATCH(M$7,GRID!$A$34:$A$44,0),MATCH(1,($U$2=GRID!$B$31:$DQ$31)*(КАЛЕНДАРЬ!$AW11=GRID!$B$33:$DQ$33),0))*GRID!$B$67+GRID!$B$68)*(1-GRID!$B$69),0))</f>
        <v>22760</v>
      </c>
      <c r="N422" s="47" cm="1">
        <f t="array" ref="N422">IF($I$2="Spa пакет",
(INDEX(GRID!$B$47:$DQ$57,MATCH(M$7,GRID!$A$47:$A$57,0),MATCH(1,($U$2=GRID!$B$31:$DQ$31)*(КАЛЕНДАРЬ!$AW11=GRID!$B$33:$DQ$33),0))*GRID!$B$67)+GRID!$B$68*2,
ROUNDUP((INDEX(GRID!$B$47:$DQ$57,MATCH(M$7,GRID!$A$47:$A$57,0),MATCH(1,($U$2=GRID!$B$31:$DQ$31)*(КАЛЕНДАРЬ!$AW11=GRID!$B$33:$DQ$33),0))*GRID!$B$67+GRID!$B$68*2)*(1-GRID!$B$69),0))</f>
        <v>27040</v>
      </c>
      <c r="O422" s="47" cm="1">
        <f t="array" ref="O422">IF($I$2="Spa пакет",
(INDEX(GRID!$B$34:$DQ$44,MATCH(O$7,GRID!$A$34:$A$44,0),MATCH(1,($U$2=GRID!$B$31:$DQ$31)*(КАЛЕНДАРЬ!$AW11=GRID!$B$33:$DQ$33),0))*GRID!$B$67)+GRID!$B$68,
ROUNDUP((INDEX(GRID!$B$34:$DQ$44,MATCH(O$7,GRID!$A$34:$A$44,0),MATCH(1,($U$2=GRID!$B$31:$DQ$31)*(КАЛЕНДАРЬ!$AW11=GRID!$B$33:$DQ$33),0))*GRID!$B$67+GRID!$B$68)*(1-GRID!$B$69),0))</f>
        <v>28040</v>
      </c>
      <c r="P422" s="47" cm="1">
        <f t="array" ref="P422">IF($I$2="Spa пакет",
(INDEX(GRID!$B$47:$DQ$57,MATCH(O$7,GRID!$A$47:$A$57,0),MATCH(1,($U$2=GRID!$B$31:$DQ$31)*(КАЛЕНДАРЬ!$AW11=GRID!$B$33:$DQ$33),0))*GRID!$B$67)+GRID!$B$68*2,
ROUNDUP((INDEX(GRID!$B$47:$DQ$57,MATCH(O$7,GRID!$A$47:$A$57,0),MATCH(1,($U$2=GRID!$B$31:$DQ$31)*(КАЛЕНДАРЬ!$AW11=GRID!$B$33:$DQ$33),0))*GRID!$B$67+GRID!$B$68*2)*(1-GRID!$B$69),0))</f>
        <v>32320</v>
      </c>
      <c r="Q422" s="47" cm="1">
        <f t="array" ref="Q422">IF($I$2="Spa пакет",
(INDEX(GRID!$B$34:$DQ$44,MATCH(Q$7,GRID!$A$34:$A$44,0),MATCH(1,($U$2=GRID!$B$31:$DQ$31)*(КАЛЕНДАРЬ!$AW11=GRID!$B$33:$DQ$33),0))*GRID!$B$67)+GRID!$B$68,
ROUNDUP((INDEX(GRID!$B$34:$DQ$44,MATCH(Q$7,GRID!$A$34:$A$44,0),MATCH(1,($U$2=GRID!$B$31:$DQ$31)*(КАЛЕНДАРЬ!$AW11=GRID!$B$33:$DQ$33),0))*GRID!$B$67+GRID!$B$68)*(1-GRID!$B$69),0))</f>
        <v>29560</v>
      </c>
      <c r="R422" s="47" cm="1">
        <f t="array" ref="R422">IF($I$2="Spa пакет",
(INDEX(GRID!$B$47:$DQ$57,MATCH(Q$7,GRID!$A$47:$A$57,0),MATCH(1,($U$2=GRID!$B$31:$DQ$31)*(КАЛЕНДАРЬ!$AW11=GRID!$B$33:$DQ$33),0))*GRID!$B$67)+GRID!$B$68*2,
ROUNDUP((INDEX(GRID!$B$47:$DQ$57,MATCH(Q$7,GRID!$A$47:$A$57,0),MATCH(1,($U$2=GRID!$B$31:$DQ$31)*(КАЛЕНДАРЬ!$AW11=GRID!$B$33:$DQ$33),0))*GRID!$B$67+GRID!$B$68*2)*(1-GRID!$B$69),0))</f>
        <v>33840</v>
      </c>
      <c r="S422" s="47" cm="1">
        <f t="array" ref="S422">IF($I$2="Spa пакет",
(INDEX(GRID!$B$34:$DQ$44,MATCH(S$7,GRID!$A$34:$A$44,0),MATCH(1,($U$2=GRID!$B$31:$DQ$31)*(КАЛЕНДАРЬ!$AW11=GRID!$B$33:$DQ$33),0))*GRID!$B$67)+GRID!$B$68,
ROUNDUP((INDEX(GRID!$B$34:$DQ$44,MATCH(S$7,GRID!$A$34:$A$44,0),MATCH(1,($U$2=GRID!$B$31:$DQ$31)*(КАЛЕНДАРЬ!$AW11=GRID!$B$33:$DQ$33),0))*GRID!$B$67+GRID!$B$68)*(1-GRID!$B$69),0))</f>
        <v>32200</v>
      </c>
      <c r="T422" s="47" cm="1">
        <f t="array" ref="T422">IF($I$2="Spa пакет",
(INDEX(GRID!$B$47:$DQ$57,MATCH(S$7,GRID!$A$47:$A$57,0),MATCH(1,($U$2=GRID!$B$31:$DQ$31)*(КАЛЕНДАРЬ!$AW11=GRID!$B$33:$DQ$33),0))*GRID!$B$67)+GRID!$B$68*2,
ROUNDUP((INDEX(GRID!$B$47:$DQ$57,MATCH(S$7,GRID!$A$47:$A$57,0),MATCH(1,($U$2=GRID!$B$31:$DQ$31)*(КАЛЕНДАРЬ!$AW11=GRID!$B$33:$DQ$33),0))*GRID!$B$67+GRID!$B$68*2)*(1-GRID!$B$69),0))</f>
        <v>36480</v>
      </c>
      <c r="U422" s="47" cm="1">
        <f t="array" ref="U422">IF($I$2="Spa пакет",
(INDEX(GRID!$B$34:$DQ$44,MATCH(U$7,GRID!$A$34:$A$44,0),MATCH(1,($U$2=GRID!$B$31:$DQ$31)*(КАЛЕНДАРЬ!$AW11=GRID!$B$33:$DQ$33),0))*GRID!$B$67)+GRID!$B$68,
ROUNDUP((INDEX(GRID!$B$34:$DQ$44,MATCH(U$7,GRID!$A$34:$A$44,0),MATCH(1,($U$2=GRID!$B$31:$DQ$31)*(КАЛЕНДАРЬ!$AW11=GRID!$B$33:$DQ$33),0))*GRID!$B$67+GRID!$B$68)*(1-GRID!$B$69),0))</f>
        <v>36760</v>
      </c>
      <c r="V422" s="47" cm="1">
        <f t="array" ref="V422">IF($I$2="Spa пакет",
(INDEX(GRID!$B$47:$DQ$57,MATCH(U$7,GRID!$A$47:$A$57,0),MATCH(1,($U$2=GRID!$B$31:$DQ$31)*(КАЛЕНДАРЬ!$AW11=GRID!$B$33:$DQ$33),0))*GRID!$B$67)+GRID!$B$68*2,
ROUNDUP((INDEX(GRID!$B$47:$DQ$57,MATCH(U$7,GRID!$A$47:$A$57,0),MATCH(1,($U$2=GRID!$B$31:$DQ$31)*(КАЛЕНДАРЬ!$AW11=GRID!$B$33:$DQ$33),0))*GRID!$B$67+GRID!$B$68*2)*(1-GRID!$B$69),0))</f>
        <v>41040</v>
      </c>
      <c r="W422" s="47" cm="1">
        <f t="array" ref="W422">IF($I$2="Spa пакет",
(INDEX(GRID!$B$34:$DQ$44,MATCH(W$7,GRID!$A$34:$A$44,0),MATCH(1,($U$2=GRID!$B$31:$DQ$31)*(КАЛЕНДАРЬ!$AW11=GRID!$B$33:$DQ$33),0))*GRID!$B$67)+GRID!$B$68,
ROUNDUP((INDEX(GRID!$B$34:$DQ$44,MATCH(W$7,GRID!$A$34:$A$44,0),MATCH(1,($U$2=GRID!$B$31:$DQ$31)*(КАЛЕНДАРЬ!$AW11=GRID!$B$33:$DQ$33),0))*GRID!$B$67+GRID!$B$68)*(1-GRID!$B$69),0))</f>
        <v>99960</v>
      </c>
      <c r="X422" s="47" cm="1">
        <f t="array" ref="X422">IF($I$2="Spa пакет",
(INDEX(GRID!$B$47:$DQ$57,MATCH(W$7,GRID!$A$47:$A$57,0),MATCH(1,($U$2=GRID!$B$31:$DQ$31)*(КАЛЕНДАРЬ!$AW11=GRID!$B$33:$DQ$33),0))*GRID!$B$67)+GRID!$B$68*2,
ROUNDUP((INDEX(GRID!$B$47:$DQ$57,MATCH(W$7,GRID!$A$47:$A$57,0),MATCH(1,($U$2=GRID!$B$31:$DQ$31)*(КАЛЕНДАРЬ!$AW11=GRID!$B$33:$DQ$33),0))*GRID!$B$67+GRID!$B$68*2)*(1-GRID!$B$69),0))</f>
        <v>104240</v>
      </c>
    </row>
    <row r="423" spans="1:24" ht="12" customHeight="1" x14ac:dyDescent="0.2">
      <c r="A423" s="117" t="s">
        <v>46</v>
      </c>
      <c r="B423" s="117">
        <v>9</v>
      </c>
      <c r="C423" s="47" cm="1">
        <f t="array" ref="C423">IF($I$2="Spa пакет",
(INDEX(GRID!$B$34:$DQ$44,MATCH(C$7,GRID!$A$34:$A$44,0),MATCH(1,($U$2=GRID!$B$31:$DQ$31)*(КАЛЕНДАРЬ!$AW12=GRID!$B$33:$DQ$33),0))*GRID!$B$67)+GRID!$B$68,
ROUNDUP((INDEX(GRID!$B$34:$DQ$44,MATCH(C$7,GRID!$A$34:$A$44,0),MATCH(1,($U$2=GRID!$B$31:$DQ$31)*(КАЛЕНДАРЬ!$AW12=GRID!$B$33:$DQ$33),0))*GRID!$B$67+GRID!$B$68)*(1-GRID!$B$69),0))</f>
        <v>17080</v>
      </c>
      <c r="D423" s="47" cm="1">
        <f t="array" ref="D423">IF($I$2="Spa пакет",
(INDEX(GRID!$B$47:$DQ$57,MATCH(C$7,GRID!$A$47:$A$57,0),MATCH(1,($U$2=GRID!$B$31:$DQ$31)*(КАЛЕНДАРЬ!$AW12=GRID!$B$33:$DQ$33),0))*GRID!$B$67)+GRID!$B$68*2,
ROUNDUP((INDEX(GRID!$B$47:$DQ$57,MATCH(C$7,GRID!$A$47:$A$57,0),MATCH(1,($U$2=GRID!$B$31:$DQ$31)*(КАЛЕНДАРЬ!$AW12=GRID!$B$33:$DQ$33),0))*GRID!$B$67+GRID!$B$68*2)*(1-GRID!$B$69),0))</f>
        <v>21360</v>
      </c>
      <c r="E423" s="47" cm="1">
        <f t="array" ref="E423">IF($I$2="Spa пакет",
(INDEX(GRID!$B$34:$DQ$44,MATCH(E$7,GRID!$A$34:$A$44,0),MATCH(1,($U$2=GRID!$B$31:$DQ$31)*(КАЛЕНДАРЬ!$AW12=GRID!$B$33:$DQ$33),0))*GRID!$B$67)+GRID!$B$68,
ROUNDUP((INDEX(GRID!$B$34:$DQ$44,MATCH(E$7,GRID!$A$34:$A$44,0),MATCH(1,($U$2=GRID!$B$31:$DQ$31)*(КАЛЕНДАРЬ!$AW12=GRID!$B$33:$DQ$33),0))*GRID!$B$67+GRID!$B$68)*(1-GRID!$B$69),0))</f>
        <v>18440</v>
      </c>
      <c r="F423" s="47" cm="1">
        <f t="array" ref="F423">IF($I$2="Spa пакет",
(INDEX(GRID!$B$47:$DQ$57,MATCH(E$7,GRID!$A$47:$A$57,0),MATCH(1,($U$2=GRID!$B$31:$DQ$31)*(КАЛЕНДАРЬ!$AW12=GRID!$B$33:$DQ$33),0))*GRID!$B$67)+GRID!$B$68*2,
ROUNDUP((INDEX(GRID!$B$47:$DQ$57,MATCH(E$7,GRID!$A$47:$A$57,0),MATCH(1,($U$2=GRID!$B$31:$DQ$31)*(КАЛЕНДАРЬ!$AW12=GRID!$B$33:$DQ$33),0))*GRID!$B$67+GRID!$B$68*2)*(1-GRID!$B$69),0))</f>
        <v>22720</v>
      </c>
      <c r="G423" s="47" cm="1">
        <f t="array" ref="G423">IF($I$2="Spa пакет",
(INDEX(GRID!$B$34:$DQ$44,MATCH(G$7,GRID!$A$34:$A$44,0),MATCH(1,($U$2=GRID!$B$31:$DQ$31)*(КАЛЕНДАРЬ!$AW12=GRID!$B$33:$DQ$33),0))*GRID!$B$67)+GRID!$B$68,
ROUNDUP((INDEX(GRID!$B$34:$DQ$44,MATCH(G$7,GRID!$A$34:$A$44,0),MATCH(1,($U$2=GRID!$B$31:$DQ$31)*(КАЛЕНДАРЬ!$AW12=GRID!$B$33:$DQ$33),0))*GRID!$B$67+GRID!$B$68)*(1-GRID!$B$69),0))</f>
        <v>19240</v>
      </c>
      <c r="H423" s="47" cm="1">
        <f t="array" ref="H423">IF($I$2="Spa пакет",
(INDEX(GRID!$B$47:$DQ$57,MATCH(G$7,GRID!$A$47:$A$57,0),MATCH(1,($U$2=GRID!$B$31:$DQ$31)*(КАЛЕНДАРЬ!$AW12=GRID!$B$33:$DQ$33),0))*GRID!$B$67)+GRID!$B$68*2,
ROUNDUP((INDEX(GRID!$B$47:$DQ$57,MATCH(G$7,GRID!$A$47:$A$57,0),MATCH(1,($U$2=GRID!$B$31:$DQ$31)*(КАЛЕНДАРЬ!$AW12=GRID!$B$33:$DQ$33),0))*GRID!$B$67+GRID!$B$68*2)*(1-GRID!$B$69),0))</f>
        <v>23520</v>
      </c>
      <c r="I423" s="47" cm="1">
        <f t="array" ref="I423">IF($I$2="Spa пакет",
(INDEX(GRID!$B$34:$DQ$44,MATCH(I$7,GRID!$A$34:$A$44,0),MATCH(1,($U$2=GRID!$B$31:$DQ$31)*(КАЛЕНДАРЬ!$AW12=GRID!$B$33:$DQ$33),0))*GRID!$B$67)+GRID!$B$68,
ROUNDUP((INDEX(GRID!$B$34:$DQ$44,MATCH(I$7,GRID!$A$34:$A$44,0),MATCH(1,($U$2=GRID!$B$31:$DQ$31)*(КАЛЕНДАРЬ!$AW12=GRID!$B$33:$DQ$33),0))*GRID!$B$67+GRID!$B$68)*(1-GRID!$B$69),0))</f>
        <v>20600</v>
      </c>
      <c r="J423" s="47" cm="1">
        <f t="array" ref="J423">IF($I$2="Spa пакет",
(INDEX(GRID!$B$47:$DQ$57,MATCH(I$7,GRID!$A$47:$A$57,0),MATCH(1,($U$2=GRID!$B$31:$DQ$31)*(КАЛЕНДАРЬ!$AW12=GRID!$B$33:$DQ$33),0))*GRID!$B$67)+GRID!$B$68*2,
ROUNDUP((INDEX(GRID!$B$47:$DQ$57,MATCH(I$7,GRID!$A$47:$A$57,0),MATCH(1,($U$2=GRID!$B$31:$DQ$31)*(КАЛЕНДАРЬ!$AW12=GRID!$B$33:$DQ$33),0))*GRID!$B$67+GRID!$B$68*2)*(1-GRID!$B$69),0))</f>
        <v>24880</v>
      </c>
      <c r="K423" s="47" cm="1">
        <f t="array" ref="K423">IF($I$2="Spa пакет",
(INDEX(GRID!$B$34:$DQ$44,MATCH(K$7,GRID!$A$34:$A$44,0),MATCH(1,($U$2=GRID!$B$31:$DQ$31)*(КАЛЕНДАРЬ!$AW12=GRID!$B$33:$DQ$33),0))*GRID!$B$67)+GRID!$B$68,
ROUNDUP((INDEX(GRID!$B$34:$DQ$44,MATCH(K$7,GRID!$A$34:$A$44,0),MATCH(1,($U$2=GRID!$B$31:$DQ$31)*(КАЛЕНДАРЬ!$AW12=GRID!$B$33:$DQ$33),0))*GRID!$B$67+GRID!$B$68)*(1-GRID!$B$69),0))</f>
        <v>21400</v>
      </c>
      <c r="L423" s="47" cm="1">
        <f t="array" ref="L423">IF($I$2="Spa пакет",
(INDEX(GRID!$B$47:$DQ$57,MATCH(K$7,GRID!$A$47:$A$57,0),MATCH(1,($U$2=GRID!$B$31:$DQ$31)*(КАЛЕНДАРЬ!$AW12=GRID!$B$33:$DQ$33),0))*GRID!$B$67)+GRID!$B$68*2,
ROUNDUP((INDEX(GRID!$B$47:$DQ$57,MATCH(K$7,GRID!$A$47:$A$57,0),MATCH(1,($U$2=GRID!$B$31:$DQ$31)*(КАЛЕНДАРЬ!$AW12=GRID!$B$33:$DQ$33),0))*GRID!$B$67+GRID!$B$68*2)*(1-GRID!$B$69),0))</f>
        <v>25680</v>
      </c>
      <c r="M423" s="47" cm="1">
        <f t="array" ref="M423">IF($I$2="Spa пакет",
(INDEX(GRID!$B$34:$DQ$44,MATCH(M$7,GRID!$A$34:$A$44,0),MATCH(1,($U$2=GRID!$B$31:$DQ$31)*(КАЛЕНДАРЬ!$AW12=GRID!$B$33:$DQ$33),0))*GRID!$B$67)+GRID!$B$68,
ROUNDUP((INDEX(GRID!$B$34:$DQ$44,MATCH(M$7,GRID!$A$34:$A$44,0),MATCH(1,($U$2=GRID!$B$31:$DQ$31)*(КАЛЕНДАРЬ!$AW12=GRID!$B$33:$DQ$33),0))*GRID!$B$67+GRID!$B$68)*(1-GRID!$B$69),0))</f>
        <v>22760</v>
      </c>
      <c r="N423" s="47" cm="1">
        <f t="array" ref="N423">IF($I$2="Spa пакет",
(INDEX(GRID!$B$47:$DQ$57,MATCH(M$7,GRID!$A$47:$A$57,0),MATCH(1,($U$2=GRID!$B$31:$DQ$31)*(КАЛЕНДАРЬ!$AW12=GRID!$B$33:$DQ$33),0))*GRID!$B$67)+GRID!$B$68*2,
ROUNDUP((INDEX(GRID!$B$47:$DQ$57,MATCH(M$7,GRID!$A$47:$A$57,0),MATCH(1,($U$2=GRID!$B$31:$DQ$31)*(КАЛЕНДАРЬ!$AW12=GRID!$B$33:$DQ$33),0))*GRID!$B$67+GRID!$B$68*2)*(1-GRID!$B$69),0))</f>
        <v>27040</v>
      </c>
      <c r="O423" s="47" cm="1">
        <f t="array" ref="O423">IF($I$2="Spa пакет",
(INDEX(GRID!$B$34:$DQ$44,MATCH(O$7,GRID!$A$34:$A$44,0),MATCH(1,($U$2=GRID!$B$31:$DQ$31)*(КАЛЕНДАРЬ!$AW12=GRID!$B$33:$DQ$33),0))*GRID!$B$67)+GRID!$B$68,
ROUNDUP((INDEX(GRID!$B$34:$DQ$44,MATCH(O$7,GRID!$A$34:$A$44,0),MATCH(1,($U$2=GRID!$B$31:$DQ$31)*(КАЛЕНДАРЬ!$AW12=GRID!$B$33:$DQ$33),0))*GRID!$B$67+GRID!$B$68)*(1-GRID!$B$69),0))</f>
        <v>28040</v>
      </c>
      <c r="P423" s="47" cm="1">
        <f t="array" ref="P423">IF($I$2="Spa пакет",
(INDEX(GRID!$B$47:$DQ$57,MATCH(O$7,GRID!$A$47:$A$57,0),MATCH(1,($U$2=GRID!$B$31:$DQ$31)*(КАЛЕНДАРЬ!$AW12=GRID!$B$33:$DQ$33),0))*GRID!$B$67)+GRID!$B$68*2,
ROUNDUP((INDEX(GRID!$B$47:$DQ$57,MATCH(O$7,GRID!$A$47:$A$57,0),MATCH(1,($U$2=GRID!$B$31:$DQ$31)*(КАЛЕНДАРЬ!$AW12=GRID!$B$33:$DQ$33),0))*GRID!$B$67+GRID!$B$68*2)*(1-GRID!$B$69),0))</f>
        <v>32320</v>
      </c>
      <c r="Q423" s="47" cm="1">
        <f t="array" ref="Q423">IF($I$2="Spa пакет",
(INDEX(GRID!$B$34:$DQ$44,MATCH(Q$7,GRID!$A$34:$A$44,0),MATCH(1,($U$2=GRID!$B$31:$DQ$31)*(КАЛЕНДАРЬ!$AW12=GRID!$B$33:$DQ$33),0))*GRID!$B$67)+GRID!$B$68,
ROUNDUP((INDEX(GRID!$B$34:$DQ$44,MATCH(Q$7,GRID!$A$34:$A$44,0),MATCH(1,($U$2=GRID!$B$31:$DQ$31)*(КАЛЕНДАРЬ!$AW12=GRID!$B$33:$DQ$33),0))*GRID!$B$67+GRID!$B$68)*(1-GRID!$B$69),0))</f>
        <v>29560</v>
      </c>
      <c r="R423" s="47" cm="1">
        <f t="array" ref="R423">IF($I$2="Spa пакет",
(INDEX(GRID!$B$47:$DQ$57,MATCH(Q$7,GRID!$A$47:$A$57,0),MATCH(1,($U$2=GRID!$B$31:$DQ$31)*(КАЛЕНДАРЬ!$AW12=GRID!$B$33:$DQ$33),0))*GRID!$B$67)+GRID!$B$68*2,
ROUNDUP((INDEX(GRID!$B$47:$DQ$57,MATCH(Q$7,GRID!$A$47:$A$57,0),MATCH(1,($U$2=GRID!$B$31:$DQ$31)*(КАЛЕНДАРЬ!$AW12=GRID!$B$33:$DQ$33),0))*GRID!$B$67+GRID!$B$68*2)*(1-GRID!$B$69),0))</f>
        <v>33840</v>
      </c>
      <c r="S423" s="47" cm="1">
        <f t="array" ref="S423">IF($I$2="Spa пакет",
(INDEX(GRID!$B$34:$DQ$44,MATCH(S$7,GRID!$A$34:$A$44,0),MATCH(1,($U$2=GRID!$B$31:$DQ$31)*(КАЛЕНДАРЬ!$AW12=GRID!$B$33:$DQ$33),0))*GRID!$B$67)+GRID!$B$68,
ROUNDUP((INDEX(GRID!$B$34:$DQ$44,MATCH(S$7,GRID!$A$34:$A$44,0),MATCH(1,($U$2=GRID!$B$31:$DQ$31)*(КАЛЕНДАРЬ!$AW12=GRID!$B$33:$DQ$33),0))*GRID!$B$67+GRID!$B$68)*(1-GRID!$B$69),0))</f>
        <v>32200</v>
      </c>
      <c r="T423" s="47" cm="1">
        <f t="array" ref="T423">IF($I$2="Spa пакет",
(INDEX(GRID!$B$47:$DQ$57,MATCH(S$7,GRID!$A$47:$A$57,0),MATCH(1,($U$2=GRID!$B$31:$DQ$31)*(КАЛЕНДАРЬ!$AW12=GRID!$B$33:$DQ$33),0))*GRID!$B$67)+GRID!$B$68*2,
ROUNDUP((INDEX(GRID!$B$47:$DQ$57,MATCH(S$7,GRID!$A$47:$A$57,0),MATCH(1,($U$2=GRID!$B$31:$DQ$31)*(КАЛЕНДАРЬ!$AW12=GRID!$B$33:$DQ$33),0))*GRID!$B$67+GRID!$B$68*2)*(1-GRID!$B$69),0))</f>
        <v>36480</v>
      </c>
      <c r="U423" s="47" cm="1">
        <f t="array" ref="U423">IF($I$2="Spa пакет",
(INDEX(GRID!$B$34:$DQ$44,MATCH(U$7,GRID!$A$34:$A$44,0),MATCH(1,($U$2=GRID!$B$31:$DQ$31)*(КАЛЕНДАРЬ!$AW12=GRID!$B$33:$DQ$33),0))*GRID!$B$67)+GRID!$B$68,
ROUNDUP((INDEX(GRID!$B$34:$DQ$44,MATCH(U$7,GRID!$A$34:$A$44,0),MATCH(1,($U$2=GRID!$B$31:$DQ$31)*(КАЛЕНДАРЬ!$AW12=GRID!$B$33:$DQ$33),0))*GRID!$B$67+GRID!$B$68)*(1-GRID!$B$69),0))</f>
        <v>36760</v>
      </c>
      <c r="V423" s="47" cm="1">
        <f t="array" ref="V423">IF($I$2="Spa пакет",
(INDEX(GRID!$B$47:$DQ$57,MATCH(U$7,GRID!$A$47:$A$57,0),MATCH(1,($U$2=GRID!$B$31:$DQ$31)*(КАЛЕНДАРЬ!$AW12=GRID!$B$33:$DQ$33),0))*GRID!$B$67)+GRID!$B$68*2,
ROUNDUP((INDEX(GRID!$B$47:$DQ$57,MATCH(U$7,GRID!$A$47:$A$57,0),MATCH(1,($U$2=GRID!$B$31:$DQ$31)*(КАЛЕНДАРЬ!$AW12=GRID!$B$33:$DQ$33),0))*GRID!$B$67+GRID!$B$68*2)*(1-GRID!$B$69),0))</f>
        <v>41040</v>
      </c>
      <c r="W423" s="47" cm="1">
        <f t="array" ref="W423">IF($I$2="Spa пакет",
(INDEX(GRID!$B$34:$DQ$44,MATCH(W$7,GRID!$A$34:$A$44,0),MATCH(1,($U$2=GRID!$B$31:$DQ$31)*(КАЛЕНДАРЬ!$AW12=GRID!$B$33:$DQ$33),0))*GRID!$B$67)+GRID!$B$68,
ROUNDUP((INDEX(GRID!$B$34:$DQ$44,MATCH(W$7,GRID!$A$34:$A$44,0),MATCH(1,($U$2=GRID!$B$31:$DQ$31)*(КАЛЕНДАРЬ!$AW12=GRID!$B$33:$DQ$33),0))*GRID!$B$67+GRID!$B$68)*(1-GRID!$B$69),0))</f>
        <v>99960</v>
      </c>
      <c r="X423" s="47" cm="1">
        <f t="array" ref="X423">IF($I$2="Spa пакет",
(INDEX(GRID!$B$47:$DQ$57,MATCH(W$7,GRID!$A$47:$A$57,0),MATCH(1,($U$2=GRID!$B$31:$DQ$31)*(КАЛЕНДАРЬ!$AW12=GRID!$B$33:$DQ$33),0))*GRID!$B$67)+GRID!$B$68*2,
ROUNDUP((INDEX(GRID!$B$47:$DQ$57,MATCH(W$7,GRID!$A$47:$A$57,0),MATCH(1,($U$2=GRID!$B$31:$DQ$31)*(КАЛЕНДАРЬ!$AW12=GRID!$B$33:$DQ$33),0))*GRID!$B$67+GRID!$B$68*2)*(1-GRID!$B$69),0))</f>
        <v>104240</v>
      </c>
    </row>
    <row r="424" spans="1:24" ht="12" customHeight="1" x14ac:dyDescent="0.2">
      <c r="A424" s="117" t="s">
        <v>47</v>
      </c>
      <c r="B424" s="117">
        <v>10</v>
      </c>
      <c r="C424" s="47" cm="1">
        <f t="array" ref="C424">IF($I$2="Spa пакет",
(INDEX(GRID!$B$34:$DQ$44,MATCH(C$7,GRID!$A$34:$A$44,0),MATCH(1,($U$2=GRID!$B$31:$DQ$31)*(КАЛЕНДАРЬ!$AW13=GRID!$B$33:$DQ$33),0))*GRID!$B$67)+GRID!$B$68,
ROUNDUP((INDEX(GRID!$B$34:$DQ$44,MATCH(C$7,GRID!$A$34:$A$44,0),MATCH(1,($U$2=GRID!$B$31:$DQ$31)*(КАЛЕНДАРЬ!$AW13=GRID!$B$33:$DQ$33),0))*GRID!$B$67+GRID!$B$68)*(1-GRID!$B$69),0))</f>
        <v>17080</v>
      </c>
      <c r="D424" s="47" cm="1">
        <f t="array" ref="D424">IF($I$2="Spa пакет",
(INDEX(GRID!$B$47:$DQ$57,MATCH(C$7,GRID!$A$47:$A$57,0),MATCH(1,($U$2=GRID!$B$31:$DQ$31)*(КАЛЕНДАРЬ!$AW13=GRID!$B$33:$DQ$33),0))*GRID!$B$67)+GRID!$B$68*2,
ROUNDUP((INDEX(GRID!$B$47:$DQ$57,MATCH(C$7,GRID!$A$47:$A$57,0),MATCH(1,($U$2=GRID!$B$31:$DQ$31)*(КАЛЕНДАРЬ!$AW13=GRID!$B$33:$DQ$33),0))*GRID!$B$67+GRID!$B$68*2)*(1-GRID!$B$69),0))</f>
        <v>21360</v>
      </c>
      <c r="E424" s="47" cm="1">
        <f t="array" ref="E424">IF($I$2="Spa пакет",
(INDEX(GRID!$B$34:$DQ$44,MATCH(E$7,GRID!$A$34:$A$44,0),MATCH(1,($U$2=GRID!$B$31:$DQ$31)*(КАЛЕНДАРЬ!$AW13=GRID!$B$33:$DQ$33),0))*GRID!$B$67)+GRID!$B$68,
ROUNDUP((INDEX(GRID!$B$34:$DQ$44,MATCH(E$7,GRID!$A$34:$A$44,0),MATCH(1,($U$2=GRID!$B$31:$DQ$31)*(КАЛЕНДАРЬ!$AW13=GRID!$B$33:$DQ$33),0))*GRID!$B$67+GRID!$B$68)*(1-GRID!$B$69),0))</f>
        <v>18440</v>
      </c>
      <c r="F424" s="47" cm="1">
        <f t="array" ref="F424">IF($I$2="Spa пакет",
(INDEX(GRID!$B$47:$DQ$57,MATCH(E$7,GRID!$A$47:$A$57,0),MATCH(1,($U$2=GRID!$B$31:$DQ$31)*(КАЛЕНДАРЬ!$AW13=GRID!$B$33:$DQ$33),0))*GRID!$B$67)+GRID!$B$68*2,
ROUNDUP((INDEX(GRID!$B$47:$DQ$57,MATCH(E$7,GRID!$A$47:$A$57,0),MATCH(1,($U$2=GRID!$B$31:$DQ$31)*(КАЛЕНДАРЬ!$AW13=GRID!$B$33:$DQ$33),0))*GRID!$B$67+GRID!$B$68*2)*(1-GRID!$B$69),0))</f>
        <v>22720</v>
      </c>
      <c r="G424" s="47" cm="1">
        <f t="array" ref="G424">IF($I$2="Spa пакет",
(INDEX(GRID!$B$34:$DQ$44,MATCH(G$7,GRID!$A$34:$A$44,0),MATCH(1,($U$2=GRID!$B$31:$DQ$31)*(КАЛЕНДАРЬ!$AW13=GRID!$B$33:$DQ$33),0))*GRID!$B$67)+GRID!$B$68,
ROUNDUP((INDEX(GRID!$B$34:$DQ$44,MATCH(G$7,GRID!$A$34:$A$44,0),MATCH(1,($U$2=GRID!$B$31:$DQ$31)*(КАЛЕНДАРЬ!$AW13=GRID!$B$33:$DQ$33),0))*GRID!$B$67+GRID!$B$68)*(1-GRID!$B$69),0))</f>
        <v>19240</v>
      </c>
      <c r="H424" s="47" cm="1">
        <f t="array" ref="H424">IF($I$2="Spa пакет",
(INDEX(GRID!$B$47:$DQ$57,MATCH(G$7,GRID!$A$47:$A$57,0),MATCH(1,($U$2=GRID!$B$31:$DQ$31)*(КАЛЕНДАРЬ!$AW13=GRID!$B$33:$DQ$33),0))*GRID!$B$67)+GRID!$B$68*2,
ROUNDUP((INDEX(GRID!$B$47:$DQ$57,MATCH(G$7,GRID!$A$47:$A$57,0),MATCH(1,($U$2=GRID!$B$31:$DQ$31)*(КАЛЕНДАРЬ!$AW13=GRID!$B$33:$DQ$33),0))*GRID!$B$67+GRID!$B$68*2)*(1-GRID!$B$69),0))</f>
        <v>23520</v>
      </c>
      <c r="I424" s="47" cm="1">
        <f t="array" ref="I424">IF($I$2="Spa пакет",
(INDEX(GRID!$B$34:$DQ$44,MATCH(I$7,GRID!$A$34:$A$44,0),MATCH(1,($U$2=GRID!$B$31:$DQ$31)*(КАЛЕНДАРЬ!$AW13=GRID!$B$33:$DQ$33),0))*GRID!$B$67)+GRID!$B$68,
ROUNDUP((INDEX(GRID!$B$34:$DQ$44,MATCH(I$7,GRID!$A$34:$A$44,0),MATCH(1,($U$2=GRID!$B$31:$DQ$31)*(КАЛЕНДАРЬ!$AW13=GRID!$B$33:$DQ$33),0))*GRID!$B$67+GRID!$B$68)*(1-GRID!$B$69),0))</f>
        <v>20600</v>
      </c>
      <c r="J424" s="47" cm="1">
        <f t="array" ref="J424">IF($I$2="Spa пакет",
(INDEX(GRID!$B$47:$DQ$57,MATCH(I$7,GRID!$A$47:$A$57,0),MATCH(1,($U$2=GRID!$B$31:$DQ$31)*(КАЛЕНДАРЬ!$AW13=GRID!$B$33:$DQ$33),0))*GRID!$B$67)+GRID!$B$68*2,
ROUNDUP((INDEX(GRID!$B$47:$DQ$57,MATCH(I$7,GRID!$A$47:$A$57,0),MATCH(1,($U$2=GRID!$B$31:$DQ$31)*(КАЛЕНДАРЬ!$AW13=GRID!$B$33:$DQ$33),0))*GRID!$B$67+GRID!$B$68*2)*(1-GRID!$B$69),0))</f>
        <v>24880</v>
      </c>
      <c r="K424" s="47" cm="1">
        <f t="array" ref="K424">IF($I$2="Spa пакет",
(INDEX(GRID!$B$34:$DQ$44,MATCH(K$7,GRID!$A$34:$A$44,0),MATCH(1,($U$2=GRID!$B$31:$DQ$31)*(КАЛЕНДАРЬ!$AW13=GRID!$B$33:$DQ$33),0))*GRID!$B$67)+GRID!$B$68,
ROUNDUP((INDEX(GRID!$B$34:$DQ$44,MATCH(K$7,GRID!$A$34:$A$44,0),MATCH(1,($U$2=GRID!$B$31:$DQ$31)*(КАЛЕНДАРЬ!$AW13=GRID!$B$33:$DQ$33),0))*GRID!$B$67+GRID!$B$68)*(1-GRID!$B$69),0))</f>
        <v>21400</v>
      </c>
      <c r="L424" s="47" cm="1">
        <f t="array" ref="L424">IF($I$2="Spa пакет",
(INDEX(GRID!$B$47:$DQ$57,MATCH(K$7,GRID!$A$47:$A$57,0),MATCH(1,($U$2=GRID!$B$31:$DQ$31)*(КАЛЕНДАРЬ!$AW13=GRID!$B$33:$DQ$33),0))*GRID!$B$67)+GRID!$B$68*2,
ROUNDUP((INDEX(GRID!$B$47:$DQ$57,MATCH(K$7,GRID!$A$47:$A$57,0),MATCH(1,($U$2=GRID!$B$31:$DQ$31)*(КАЛЕНДАРЬ!$AW13=GRID!$B$33:$DQ$33),0))*GRID!$B$67+GRID!$B$68*2)*(1-GRID!$B$69),0))</f>
        <v>25680</v>
      </c>
      <c r="M424" s="47" cm="1">
        <f t="array" ref="M424">IF($I$2="Spa пакет",
(INDEX(GRID!$B$34:$DQ$44,MATCH(M$7,GRID!$A$34:$A$44,0),MATCH(1,($U$2=GRID!$B$31:$DQ$31)*(КАЛЕНДАРЬ!$AW13=GRID!$B$33:$DQ$33),0))*GRID!$B$67)+GRID!$B$68,
ROUNDUP((INDEX(GRID!$B$34:$DQ$44,MATCH(M$7,GRID!$A$34:$A$44,0),MATCH(1,($U$2=GRID!$B$31:$DQ$31)*(КАЛЕНДАРЬ!$AW13=GRID!$B$33:$DQ$33),0))*GRID!$B$67+GRID!$B$68)*(1-GRID!$B$69),0))</f>
        <v>22760</v>
      </c>
      <c r="N424" s="47" cm="1">
        <f t="array" ref="N424">IF($I$2="Spa пакет",
(INDEX(GRID!$B$47:$DQ$57,MATCH(M$7,GRID!$A$47:$A$57,0),MATCH(1,($U$2=GRID!$B$31:$DQ$31)*(КАЛЕНДАРЬ!$AW13=GRID!$B$33:$DQ$33),0))*GRID!$B$67)+GRID!$B$68*2,
ROUNDUP((INDEX(GRID!$B$47:$DQ$57,MATCH(M$7,GRID!$A$47:$A$57,0),MATCH(1,($U$2=GRID!$B$31:$DQ$31)*(КАЛЕНДАРЬ!$AW13=GRID!$B$33:$DQ$33),0))*GRID!$B$67+GRID!$B$68*2)*(1-GRID!$B$69),0))</f>
        <v>27040</v>
      </c>
      <c r="O424" s="47" cm="1">
        <f t="array" ref="O424">IF($I$2="Spa пакет",
(INDEX(GRID!$B$34:$DQ$44,MATCH(O$7,GRID!$A$34:$A$44,0),MATCH(1,($U$2=GRID!$B$31:$DQ$31)*(КАЛЕНДАРЬ!$AW13=GRID!$B$33:$DQ$33),0))*GRID!$B$67)+GRID!$B$68,
ROUNDUP((INDEX(GRID!$B$34:$DQ$44,MATCH(O$7,GRID!$A$34:$A$44,0),MATCH(1,($U$2=GRID!$B$31:$DQ$31)*(КАЛЕНДАРЬ!$AW13=GRID!$B$33:$DQ$33),0))*GRID!$B$67+GRID!$B$68)*(1-GRID!$B$69),0))</f>
        <v>28040</v>
      </c>
      <c r="P424" s="47" cm="1">
        <f t="array" ref="P424">IF($I$2="Spa пакет",
(INDEX(GRID!$B$47:$DQ$57,MATCH(O$7,GRID!$A$47:$A$57,0),MATCH(1,($U$2=GRID!$B$31:$DQ$31)*(КАЛЕНДАРЬ!$AW13=GRID!$B$33:$DQ$33),0))*GRID!$B$67)+GRID!$B$68*2,
ROUNDUP((INDEX(GRID!$B$47:$DQ$57,MATCH(O$7,GRID!$A$47:$A$57,0),MATCH(1,($U$2=GRID!$B$31:$DQ$31)*(КАЛЕНДАРЬ!$AW13=GRID!$B$33:$DQ$33),0))*GRID!$B$67+GRID!$B$68*2)*(1-GRID!$B$69),0))</f>
        <v>32320</v>
      </c>
      <c r="Q424" s="47" cm="1">
        <f t="array" ref="Q424">IF($I$2="Spa пакет",
(INDEX(GRID!$B$34:$DQ$44,MATCH(Q$7,GRID!$A$34:$A$44,0),MATCH(1,($U$2=GRID!$B$31:$DQ$31)*(КАЛЕНДАРЬ!$AW13=GRID!$B$33:$DQ$33),0))*GRID!$B$67)+GRID!$B$68,
ROUNDUP((INDEX(GRID!$B$34:$DQ$44,MATCH(Q$7,GRID!$A$34:$A$44,0),MATCH(1,($U$2=GRID!$B$31:$DQ$31)*(КАЛЕНДАРЬ!$AW13=GRID!$B$33:$DQ$33),0))*GRID!$B$67+GRID!$B$68)*(1-GRID!$B$69),0))</f>
        <v>29560</v>
      </c>
      <c r="R424" s="47" cm="1">
        <f t="array" ref="R424">IF($I$2="Spa пакет",
(INDEX(GRID!$B$47:$DQ$57,MATCH(Q$7,GRID!$A$47:$A$57,0),MATCH(1,($U$2=GRID!$B$31:$DQ$31)*(КАЛЕНДАРЬ!$AW13=GRID!$B$33:$DQ$33),0))*GRID!$B$67)+GRID!$B$68*2,
ROUNDUP((INDEX(GRID!$B$47:$DQ$57,MATCH(Q$7,GRID!$A$47:$A$57,0),MATCH(1,($U$2=GRID!$B$31:$DQ$31)*(КАЛЕНДАРЬ!$AW13=GRID!$B$33:$DQ$33),0))*GRID!$B$67+GRID!$B$68*2)*(1-GRID!$B$69),0))</f>
        <v>33840</v>
      </c>
      <c r="S424" s="47" cm="1">
        <f t="array" ref="S424">IF($I$2="Spa пакет",
(INDEX(GRID!$B$34:$DQ$44,MATCH(S$7,GRID!$A$34:$A$44,0),MATCH(1,($U$2=GRID!$B$31:$DQ$31)*(КАЛЕНДАРЬ!$AW13=GRID!$B$33:$DQ$33),0))*GRID!$B$67)+GRID!$B$68,
ROUNDUP((INDEX(GRID!$B$34:$DQ$44,MATCH(S$7,GRID!$A$34:$A$44,0),MATCH(1,($U$2=GRID!$B$31:$DQ$31)*(КАЛЕНДАРЬ!$AW13=GRID!$B$33:$DQ$33),0))*GRID!$B$67+GRID!$B$68)*(1-GRID!$B$69),0))</f>
        <v>32200</v>
      </c>
      <c r="T424" s="47" cm="1">
        <f t="array" ref="T424">IF($I$2="Spa пакет",
(INDEX(GRID!$B$47:$DQ$57,MATCH(S$7,GRID!$A$47:$A$57,0),MATCH(1,($U$2=GRID!$B$31:$DQ$31)*(КАЛЕНДАРЬ!$AW13=GRID!$B$33:$DQ$33),0))*GRID!$B$67)+GRID!$B$68*2,
ROUNDUP((INDEX(GRID!$B$47:$DQ$57,MATCH(S$7,GRID!$A$47:$A$57,0),MATCH(1,($U$2=GRID!$B$31:$DQ$31)*(КАЛЕНДАРЬ!$AW13=GRID!$B$33:$DQ$33),0))*GRID!$B$67+GRID!$B$68*2)*(1-GRID!$B$69),0))</f>
        <v>36480</v>
      </c>
      <c r="U424" s="47" cm="1">
        <f t="array" ref="U424">IF($I$2="Spa пакет",
(INDEX(GRID!$B$34:$DQ$44,MATCH(U$7,GRID!$A$34:$A$44,0),MATCH(1,($U$2=GRID!$B$31:$DQ$31)*(КАЛЕНДАРЬ!$AW13=GRID!$B$33:$DQ$33),0))*GRID!$B$67)+GRID!$B$68,
ROUNDUP((INDEX(GRID!$B$34:$DQ$44,MATCH(U$7,GRID!$A$34:$A$44,0),MATCH(1,($U$2=GRID!$B$31:$DQ$31)*(КАЛЕНДАРЬ!$AW13=GRID!$B$33:$DQ$33),0))*GRID!$B$67+GRID!$B$68)*(1-GRID!$B$69),0))</f>
        <v>36760</v>
      </c>
      <c r="V424" s="47" cm="1">
        <f t="array" ref="V424">IF($I$2="Spa пакет",
(INDEX(GRID!$B$47:$DQ$57,MATCH(U$7,GRID!$A$47:$A$57,0),MATCH(1,($U$2=GRID!$B$31:$DQ$31)*(КАЛЕНДАРЬ!$AW13=GRID!$B$33:$DQ$33),0))*GRID!$B$67)+GRID!$B$68*2,
ROUNDUP((INDEX(GRID!$B$47:$DQ$57,MATCH(U$7,GRID!$A$47:$A$57,0),MATCH(1,($U$2=GRID!$B$31:$DQ$31)*(КАЛЕНДАРЬ!$AW13=GRID!$B$33:$DQ$33),0))*GRID!$B$67+GRID!$B$68*2)*(1-GRID!$B$69),0))</f>
        <v>41040</v>
      </c>
      <c r="W424" s="47" cm="1">
        <f t="array" ref="W424">IF($I$2="Spa пакет",
(INDEX(GRID!$B$34:$DQ$44,MATCH(W$7,GRID!$A$34:$A$44,0),MATCH(1,($U$2=GRID!$B$31:$DQ$31)*(КАЛЕНДАРЬ!$AW13=GRID!$B$33:$DQ$33),0))*GRID!$B$67)+GRID!$B$68,
ROUNDUP((INDEX(GRID!$B$34:$DQ$44,MATCH(W$7,GRID!$A$34:$A$44,0),MATCH(1,($U$2=GRID!$B$31:$DQ$31)*(КАЛЕНДАРЬ!$AW13=GRID!$B$33:$DQ$33),0))*GRID!$B$67+GRID!$B$68)*(1-GRID!$B$69),0))</f>
        <v>99960</v>
      </c>
      <c r="X424" s="47" cm="1">
        <f t="array" ref="X424">IF($I$2="Spa пакет",
(INDEX(GRID!$B$47:$DQ$57,MATCH(W$7,GRID!$A$47:$A$57,0),MATCH(1,($U$2=GRID!$B$31:$DQ$31)*(КАЛЕНДАРЬ!$AW13=GRID!$B$33:$DQ$33),0))*GRID!$B$67)+GRID!$B$68*2,
ROUNDUP((INDEX(GRID!$B$47:$DQ$57,MATCH(W$7,GRID!$A$47:$A$57,0),MATCH(1,($U$2=GRID!$B$31:$DQ$31)*(КАЛЕНДАРЬ!$AW13=GRID!$B$33:$DQ$33),0))*GRID!$B$67+GRID!$B$68*2)*(1-GRID!$B$69),0))</f>
        <v>104240</v>
      </c>
    </row>
    <row r="425" spans="1:24" ht="12" customHeight="1" x14ac:dyDescent="0.2">
      <c r="A425" s="117" t="s">
        <v>48</v>
      </c>
      <c r="B425" s="117">
        <v>11</v>
      </c>
      <c r="C425" s="47" cm="1">
        <f t="array" ref="C425">IF($I$2="Spa пакет",
(INDEX(GRID!$B$34:$DQ$44,MATCH(C$7,GRID!$A$34:$A$44,0),MATCH(1,($U$2=GRID!$B$31:$DQ$31)*(КАЛЕНДАРЬ!$AW14=GRID!$B$33:$DQ$33),0))*GRID!$B$67)+GRID!$B$68,
ROUNDUP((INDEX(GRID!$B$34:$DQ$44,MATCH(C$7,GRID!$A$34:$A$44,0),MATCH(1,($U$2=GRID!$B$31:$DQ$31)*(КАЛЕНДАРЬ!$AW14=GRID!$B$33:$DQ$33),0))*GRID!$B$67+GRID!$B$68)*(1-GRID!$B$69),0))</f>
        <v>17080</v>
      </c>
      <c r="D425" s="47" cm="1">
        <f t="array" ref="D425">IF($I$2="Spa пакет",
(INDEX(GRID!$B$47:$DQ$57,MATCH(C$7,GRID!$A$47:$A$57,0),MATCH(1,($U$2=GRID!$B$31:$DQ$31)*(КАЛЕНДАРЬ!$AW14=GRID!$B$33:$DQ$33),0))*GRID!$B$67)+GRID!$B$68*2,
ROUNDUP((INDEX(GRID!$B$47:$DQ$57,MATCH(C$7,GRID!$A$47:$A$57,0),MATCH(1,($U$2=GRID!$B$31:$DQ$31)*(КАЛЕНДАРЬ!$AW14=GRID!$B$33:$DQ$33),0))*GRID!$B$67+GRID!$B$68*2)*(1-GRID!$B$69),0))</f>
        <v>21360</v>
      </c>
      <c r="E425" s="47" cm="1">
        <f t="array" ref="E425">IF($I$2="Spa пакет",
(INDEX(GRID!$B$34:$DQ$44,MATCH(E$7,GRID!$A$34:$A$44,0),MATCH(1,($U$2=GRID!$B$31:$DQ$31)*(КАЛЕНДАРЬ!$AW14=GRID!$B$33:$DQ$33),0))*GRID!$B$67)+GRID!$B$68,
ROUNDUP((INDEX(GRID!$B$34:$DQ$44,MATCH(E$7,GRID!$A$34:$A$44,0),MATCH(1,($U$2=GRID!$B$31:$DQ$31)*(КАЛЕНДАРЬ!$AW14=GRID!$B$33:$DQ$33),0))*GRID!$B$67+GRID!$B$68)*(1-GRID!$B$69),0))</f>
        <v>18440</v>
      </c>
      <c r="F425" s="47" cm="1">
        <f t="array" ref="F425">IF($I$2="Spa пакет",
(INDEX(GRID!$B$47:$DQ$57,MATCH(E$7,GRID!$A$47:$A$57,0),MATCH(1,($U$2=GRID!$B$31:$DQ$31)*(КАЛЕНДАРЬ!$AW14=GRID!$B$33:$DQ$33),0))*GRID!$B$67)+GRID!$B$68*2,
ROUNDUP((INDEX(GRID!$B$47:$DQ$57,MATCH(E$7,GRID!$A$47:$A$57,0),MATCH(1,($U$2=GRID!$B$31:$DQ$31)*(КАЛЕНДАРЬ!$AW14=GRID!$B$33:$DQ$33),0))*GRID!$B$67+GRID!$B$68*2)*(1-GRID!$B$69),0))</f>
        <v>22720</v>
      </c>
      <c r="G425" s="47" cm="1">
        <f t="array" ref="G425">IF($I$2="Spa пакет",
(INDEX(GRID!$B$34:$DQ$44,MATCH(G$7,GRID!$A$34:$A$44,0),MATCH(1,($U$2=GRID!$B$31:$DQ$31)*(КАЛЕНДАРЬ!$AW14=GRID!$B$33:$DQ$33),0))*GRID!$B$67)+GRID!$B$68,
ROUNDUP((INDEX(GRID!$B$34:$DQ$44,MATCH(G$7,GRID!$A$34:$A$44,0),MATCH(1,($U$2=GRID!$B$31:$DQ$31)*(КАЛЕНДАРЬ!$AW14=GRID!$B$33:$DQ$33),0))*GRID!$B$67+GRID!$B$68)*(1-GRID!$B$69),0))</f>
        <v>19240</v>
      </c>
      <c r="H425" s="47" cm="1">
        <f t="array" ref="H425">IF($I$2="Spa пакет",
(INDEX(GRID!$B$47:$DQ$57,MATCH(G$7,GRID!$A$47:$A$57,0),MATCH(1,($U$2=GRID!$B$31:$DQ$31)*(КАЛЕНДАРЬ!$AW14=GRID!$B$33:$DQ$33),0))*GRID!$B$67)+GRID!$B$68*2,
ROUNDUP((INDEX(GRID!$B$47:$DQ$57,MATCH(G$7,GRID!$A$47:$A$57,0),MATCH(1,($U$2=GRID!$B$31:$DQ$31)*(КАЛЕНДАРЬ!$AW14=GRID!$B$33:$DQ$33),0))*GRID!$B$67+GRID!$B$68*2)*(1-GRID!$B$69),0))</f>
        <v>23520</v>
      </c>
      <c r="I425" s="47" cm="1">
        <f t="array" ref="I425">IF($I$2="Spa пакет",
(INDEX(GRID!$B$34:$DQ$44,MATCH(I$7,GRID!$A$34:$A$44,0),MATCH(1,($U$2=GRID!$B$31:$DQ$31)*(КАЛЕНДАРЬ!$AW14=GRID!$B$33:$DQ$33),0))*GRID!$B$67)+GRID!$B$68,
ROUNDUP((INDEX(GRID!$B$34:$DQ$44,MATCH(I$7,GRID!$A$34:$A$44,0),MATCH(1,($U$2=GRID!$B$31:$DQ$31)*(КАЛЕНДАРЬ!$AW14=GRID!$B$33:$DQ$33),0))*GRID!$B$67+GRID!$B$68)*(1-GRID!$B$69),0))</f>
        <v>20600</v>
      </c>
      <c r="J425" s="47" cm="1">
        <f t="array" ref="J425">IF($I$2="Spa пакет",
(INDEX(GRID!$B$47:$DQ$57,MATCH(I$7,GRID!$A$47:$A$57,0),MATCH(1,($U$2=GRID!$B$31:$DQ$31)*(КАЛЕНДАРЬ!$AW14=GRID!$B$33:$DQ$33),0))*GRID!$B$67)+GRID!$B$68*2,
ROUNDUP((INDEX(GRID!$B$47:$DQ$57,MATCH(I$7,GRID!$A$47:$A$57,0),MATCH(1,($U$2=GRID!$B$31:$DQ$31)*(КАЛЕНДАРЬ!$AW14=GRID!$B$33:$DQ$33),0))*GRID!$B$67+GRID!$B$68*2)*(1-GRID!$B$69),0))</f>
        <v>24880</v>
      </c>
      <c r="K425" s="47" cm="1">
        <f t="array" ref="K425">IF($I$2="Spa пакет",
(INDEX(GRID!$B$34:$DQ$44,MATCH(K$7,GRID!$A$34:$A$44,0),MATCH(1,($U$2=GRID!$B$31:$DQ$31)*(КАЛЕНДАРЬ!$AW14=GRID!$B$33:$DQ$33),0))*GRID!$B$67)+GRID!$B$68,
ROUNDUP((INDEX(GRID!$B$34:$DQ$44,MATCH(K$7,GRID!$A$34:$A$44,0),MATCH(1,($U$2=GRID!$B$31:$DQ$31)*(КАЛЕНДАРЬ!$AW14=GRID!$B$33:$DQ$33),0))*GRID!$B$67+GRID!$B$68)*(1-GRID!$B$69),0))</f>
        <v>21400</v>
      </c>
      <c r="L425" s="47" cm="1">
        <f t="array" ref="L425">IF($I$2="Spa пакет",
(INDEX(GRID!$B$47:$DQ$57,MATCH(K$7,GRID!$A$47:$A$57,0),MATCH(1,($U$2=GRID!$B$31:$DQ$31)*(КАЛЕНДАРЬ!$AW14=GRID!$B$33:$DQ$33),0))*GRID!$B$67)+GRID!$B$68*2,
ROUNDUP((INDEX(GRID!$B$47:$DQ$57,MATCH(K$7,GRID!$A$47:$A$57,0),MATCH(1,($U$2=GRID!$B$31:$DQ$31)*(КАЛЕНДАРЬ!$AW14=GRID!$B$33:$DQ$33),0))*GRID!$B$67+GRID!$B$68*2)*(1-GRID!$B$69),0))</f>
        <v>25680</v>
      </c>
      <c r="M425" s="47" cm="1">
        <f t="array" ref="M425">IF($I$2="Spa пакет",
(INDEX(GRID!$B$34:$DQ$44,MATCH(M$7,GRID!$A$34:$A$44,0),MATCH(1,($U$2=GRID!$B$31:$DQ$31)*(КАЛЕНДАРЬ!$AW14=GRID!$B$33:$DQ$33),0))*GRID!$B$67)+GRID!$B$68,
ROUNDUP((INDEX(GRID!$B$34:$DQ$44,MATCH(M$7,GRID!$A$34:$A$44,0),MATCH(1,($U$2=GRID!$B$31:$DQ$31)*(КАЛЕНДАРЬ!$AW14=GRID!$B$33:$DQ$33),0))*GRID!$B$67+GRID!$B$68)*(1-GRID!$B$69),0))</f>
        <v>22760</v>
      </c>
      <c r="N425" s="47" cm="1">
        <f t="array" ref="N425">IF($I$2="Spa пакет",
(INDEX(GRID!$B$47:$DQ$57,MATCH(M$7,GRID!$A$47:$A$57,0),MATCH(1,($U$2=GRID!$B$31:$DQ$31)*(КАЛЕНДАРЬ!$AW14=GRID!$B$33:$DQ$33),0))*GRID!$B$67)+GRID!$B$68*2,
ROUNDUP((INDEX(GRID!$B$47:$DQ$57,MATCH(M$7,GRID!$A$47:$A$57,0),MATCH(1,($U$2=GRID!$B$31:$DQ$31)*(КАЛЕНДАРЬ!$AW14=GRID!$B$33:$DQ$33),0))*GRID!$B$67+GRID!$B$68*2)*(1-GRID!$B$69),0))</f>
        <v>27040</v>
      </c>
      <c r="O425" s="47" cm="1">
        <f t="array" ref="O425">IF($I$2="Spa пакет",
(INDEX(GRID!$B$34:$DQ$44,MATCH(O$7,GRID!$A$34:$A$44,0),MATCH(1,($U$2=GRID!$B$31:$DQ$31)*(КАЛЕНДАРЬ!$AW14=GRID!$B$33:$DQ$33),0))*GRID!$B$67)+GRID!$B$68,
ROUNDUP((INDEX(GRID!$B$34:$DQ$44,MATCH(O$7,GRID!$A$34:$A$44,0),MATCH(1,($U$2=GRID!$B$31:$DQ$31)*(КАЛЕНДАРЬ!$AW14=GRID!$B$33:$DQ$33),0))*GRID!$B$67+GRID!$B$68)*(1-GRID!$B$69),0))</f>
        <v>28040</v>
      </c>
      <c r="P425" s="47" cm="1">
        <f t="array" ref="P425">IF($I$2="Spa пакет",
(INDEX(GRID!$B$47:$DQ$57,MATCH(O$7,GRID!$A$47:$A$57,0),MATCH(1,($U$2=GRID!$B$31:$DQ$31)*(КАЛЕНДАРЬ!$AW14=GRID!$B$33:$DQ$33),0))*GRID!$B$67)+GRID!$B$68*2,
ROUNDUP((INDEX(GRID!$B$47:$DQ$57,MATCH(O$7,GRID!$A$47:$A$57,0),MATCH(1,($U$2=GRID!$B$31:$DQ$31)*(КАЛЕНДАРЬ!$AW14=GRID!$B$33:$DQ$33),0))*GRID!$B$67+GRID!$B$68*2)*(1-GRID!$B$69),0))</f>
        <v>32320</v>
      </c>
      <c r="Q425" s="47" cm="1">
        <f t="array" ref="Q425">IF($I$2="Spa пакет",
(INDEX(GRID!$B$34:$DQ$44,MATCH(Q$7,GRID!$A$34:$A$44,0),MATCH(1,($U$2=GRID!$B$31:$DQ$31)*(КАЛЕНДАРЬ!$AW14=GRID!$B$33:$DQ$33),0))*GRID!$B$67)+GRID!$B$68,
ROUNDUP((INDEX(GRID!$B$34:$DQ$44,MATCH(Q$7,GRID!$A$34:$A$44,0),MATCH(1,($U$2=GRID!$B$31:$DQ$31)*(КАЛЕНДАРЬ!$AW14=GRID!$B$33:$DQ$33),0))*GRID!$B$67+GRID!$B$68)*(1-GRID!$B$69),0))</f>
        <v>29560</v>
      </c>
      <c r="R425" s="47" cm="1">
        <f t="array" ref="R425">IF($I$2="Spa пакет",
(INDEX(GRID!$B$47:$DQ$57,MATCH(Q$7,GRID!$A$47:$A$57,0),MATCH(1,($U$2=GRID!$B$31:$DQ$31)*(КАЛЕНДАРЬ!$AW14=GRID!$B$33:$DQ$33),0))*GRID!$B$67)+GRID!$B$68*2,
ROUNDUP((INDEX(GRID!$B$47:$DQ$57,MATCH(Q$7,GRID!$A$47:$A$57,0),MATCH(1,($U$2=GRID!$B$31:$DQ$31)*(КАЛЕНДАРЬ!$AW14=GRID!$B$33:$DQ$33),0))*GRID!$B$67+GRID!$B$68*2)*(1-GRID!$B$69),0))</f>
        <v>33840</v>
      </c>
      <c r="S425" s="47" cm="1">
        <f t="array" ref="S425">IF($I$2="Spa пакет",
(INDEX(GRID!$B$34:$DQ$44,MATCH(S$7,GRID!$A$34:$A$44,0),MATCH(1,($U$2=GRID!$B$31:$DQ$31)*(КАЛЕНДАРЬ!$AW14=GRID!$B$33:$DQ$33),0))*GRID!$B$67)+GRID!$B$68,
ROUNDUP((INDEX(GRID!$B$34:$DQ$44,MATCH(S$7,GRID!$A$34:$A$44,0),MATCH(1,($U$2=GRID!$B$31:$DQ$31)*(КАЛЕНДАРЬ!$AW14=GRID!$B$33:$DQ$33),0))*GRID!$B$67+GRID!$B$68)*(1-GRID!$B$69),0))</f>
        <v>32200</v>
      </c>
      <c r="T425" s="47" cm="1">
        <f t="array" ref="T425">IF($I$2="Spa пакет",
(INDEX(GRID!$B$47:$DQ$57,MATCH(S$7,GRID!$A$47:$A$57,0),MATCH(1,($U$2=GRID!$B$31:$DQ$31)*(КАЛЕНДАРЬ!$AW14=GRID!$B$33:$DQ$33),0))*GRID!$B$67)+GRID!$B$68*2,
ROUNDUP((INDEX(GRID!$B$47:$DQ$57,MATCH(S$7,GRID!$A$47:$A$57,0),MATCH(1,($U$2=GRID!$B$31:$DQ$31)*(КАЛЕНДАРЬ!$AW14=GRID!$B$33:$DQ$33),0))*GRID!$B$67+GRID!$B$68*2)*(1-GRID!$B$69),0))</f>
        <v>36480</v>
      </c>
      <c r="U425" s="47" cm="1">
        <f t="array" ref="U425">IF($I$2="Spa пакет",
(INDEX(GRID!$B$34:$DQ$44,MATCH(U$7,GRID!$A$34:$A$44,0),MATCH(1,($U$2=GRID!$B$31:$DQ$31)*(КАЛЕНДАРЬ!$AW14=GRID!$B$33:$DQ$33),0))*GRID!$B$67)+GRID!$B$68,
ROUNDUP((INDEX(GRID!$B$34:$DQ$44,MATCH(U$7,GRID!$A$34:$A$44,0),MATCH(1,($U$2=GRID!$B$31:$DQ$31)*(КАЛЕНДАРЬ!$AW14=GRID!$B$33:$DQ$33),0))*GRID!$B$67+GRID!$B$68)*(1-GRID!$B$69),0))</f>
        <v>36760</v>
      </c>
      <c r="V425" s="47" cm="1">
        <f t="array" ref="V425">IF($I$2="Spa пакет",
(INDEX(GRID!$B$47:$DQ$57,MATCH(U$7,GRID!$A$47:$A$57,0),MATCH(1,($U$2=GRID!$B$31:$DQ$31)*(КАЛЕНДАРЬ!$AW14=GRID!$B$33:$DQ$33),0))*GRID!$B$67)+GRID!$B$68*2,
ROUNDUP((INDEX(GRID!$B$47:$DQ$57,MATCH(U$7,GRID!$A$47:$A$57,0),MATCH(1,($U$2=GRID!$B$31:$DQ$31)*(КАЛЕНДАРЬ!$AW14=GRID!$B$33:$DQ$33),0))*GRID!$B$67+GRID!$B$68*2)*(1-GRID!$B$69),0))</f>
        <v>41040</v>
      </c>
      <c r="W425" s="47" cm="1">
        <f t="array" ref="W425">IF($I$2="Spa пакет",
(INDEX(GRID!$B$34:$DQ$44,MATCH(W$7,GRID!$A$34:$A$44,0),MATCH(1,($U$2=GRID!$B$31:$DQ$31)*(КАЛЕНДАРЬ!$AW14=GRID!$B$33:$DQ$33),0))*GRID!$B$67)+GRID!$B$68,
ROUNDUP((INDEX(GRID!$B$34:$DQ$44,MATCH(W$7,GRID!$A$34:$A$44,0),MATCH(1,($U$2=GRID!$B$31:$DQ$31)*(КАЛЕНДАРЬ!$AW14=GRID!$B$33:$DQ$33),0))*GRID!$B$67+GRID!$B$68)*(1-GRID!$B$69),0))</f>
        <v>99960</v>
      </c>
      <c r="X425" s="47" cm="1">
        <f t="array" ref="X425">IF($I$2="Spa пакет",
(INDEX(GRID!$B$47:$DQ$57,MATCH(W$7,GRID!$A$47:$A$57,0),MATCH(1,($U$2=GRID!$B$31:$DQ$31)*(КАЛЕНДАРЬ!$AW14=GRID!$B$33:$DQ$33),0))*GRID!$B$67)+GRID!$B$68*2,
ROUNDUP((INDEX(GRID!$B$47:$DQ$57,MATCH(W$7,GRID!$A$47:$A$57,0),MATCH(1,($U$2=GRID!$B$31:$DQ$31)*(КАЛЕНДАРЬ!$AW14=GRID!$B$33:$DQ$33),0))*GRID!$B$67+GRID!$B$68*2)*(1-GRID!$B$69),0))</f>
        <v>104240</v>
      </c>
    </row>
    <row r="426" spans="1:24" ht="12" customHeight="1" x14ac:dyDescent="0.2">
      <c r="A426" s="117" t="s">
        <v>42</v>
      </c>
      <c r="B426" s="117">
        <v>12</v>
      </c>
      <c r="C426" s="47" cm="1">
        <f t="array" ref="C426">IF($I$2="Spa пакет",
(INDEX(GRID!$B$34:$DQ$44,MATCH(C$7,GRID!$A$34:$A$44,0),MATCH(1,($U$2=GRID!$B$31:$DQ$31)*(КАЛЕНДАРЬ!$AW15=GRID!$B$33:$DQ$33),0))*GRID!$B$67)+GRID!$B$68,
ROUNDUP((INDEX(GRID!$B$34:$DQ$44,MATCH(C$7,GRID!$A$34:$A$44,0),MATCH(1,($U$2=GRID!$B$31:$DQ$31)*(КАЛЕНДАРЬ!$AW15=GRID!$B$33:$DQ$33),0))*GRID!$B$67+GRID!$B$68)*(1-GRID!$B$69),0))</f>
        <v>16120</v>
      </c>
      <c r="D426" s="47" cm="1">
        <f t="array" ref="D426">IF($I$2="Spa пакет",
(INDEX(GRID!$B$47:$DQ$57,MATCH(C$7,GRID!$A$47:$A$57,0),MATCH(1,($U$2=GRID!$B$31:$DQ$31)*(КАЛЕНДАРЬ!$AW15=GRID!$B$33:$DQ$33),0))*GRID!$B$67)+GRID!$B$68*2,
ROUNDUP((INDEX(GRID!$B$47:$DQ$57,MATCH(C$7,GRID!$A$47:$A$57,0),MATCH(1,($U$2=GRID!$B$31:$DQ$31)*(КАЛЕНДАРЬ!$AW15=GRID!$B$33:$DQ$33),0))*GRID!$B$67+GRID!$B$68*2)*(1-GRID!$B$69),0))</f>
        <v>20400</v>
      </c>
      <c r="E426" s="47" cm="1">
        <f t="array" ref="E426">IF($I$2="Spa пакет",
(INDEX(GRID!$B$34:$DQ$44,MATCH(E$7,GRID!$A$34:$A$44,0),MATCH(1,($U$2=GRID!$B$31:$DQ$31)*(КАЛЕНДАРЬ!$AW15=GRID!$B$33:$DQ$33),0))*GRID!$B$67)+GRID!$B$68,
ROUNDUP((INDEX(GRID!$B$34:$DQ$44,MATCH(E$7,GRID!$A$34:$A$44,0),MATCH(1,($U$2=GRID!$B$31:$DQ$31)*(КАЛЕНДАРЬ!$AW15=GRID!$B$33:$DQ$33),0))*GRID!$B$67+GRID!$B$68)*(1-GRID!$B$69),0))</f>
        <v>17480</v>
      </c>
      <c r="F426" s="47" cm="1">
        <f t="array" ref="F426">IF($I$2="Spa пакет",
(INDEX(GRID!$B$47:$DQ$57,MATCH(E$7,GRID!$A$47:$A$57,0),MATCH(1,($U$2=GRID!$B$31:$DQ$31)*(КАЛЕНДАРЬ!$AW15=GRID!$B$33:$DQ$33),0))*GRID!$B$67)+GRID!$B$68*2,
ROUNDUP((INDEX(GRID!$B$47:$DQ$57,MATCH(E$7,GRID!$A$47:$A$57,0),MATCH(1,($U$2=GRID!$B$31:$DQ$31)*(КАЛЕНДАРЬ!$AW15=GRID!$B$33:$DQ$33),0))*GRID!$B$67+GRID!$B$68*2)*(1-GRID!$B$69),0))</f>
        <v>21760</v>
      </c>
      <c r="G426" s="47" cm="1">
        <f t="array" ref="G426">IF($I$2="Spa пакет",
(INDEX(GRID!$B$34:$DQ$44,MATCH(G$7,GRID!$A$34:$A$44,0),MATCH(1,($U$2=GRID!$B$31:$DQ$31)*(КАЛЕНДАРЬ!$AW15=GRID!$B$33:$DQ$33),0))*GRID!$B$67)+GRID!$B$68,
ROUNDUP((INDEX(GRID!$B$34:$DQ$44,MATCH(G$7,GRID!$A$34:$A$44,0),MATCH(1,($U$2=GRID!$B$31:$DQ$31)*(КАЛЕНДАРЬ!$AW15=GRID!$B$33:$DQ$33),0))*GRID!$B$67+GRID!$B$68)*(1-GRID!$B$69),0))</f>
        <v>18200</v>
      </c>
      <c r="H426" s="47" cm="1">
        <f t="array" ref="H426">IF($I$2="Spa пакет",
(INDEX(GRID!$B$47:$DQ$57,MATCH(G$7,GRID!$A$47:$A$57,0),MATCH(1,($U$2=GRID!$B$31:$DQ$31)*(КАЛЕНДАРЬ!$AW15=GRID!$B$33:$DQ$33),0))*GRID!$B$67)+GRID!$B$68*2,
ROUNDUP((INDEX(GRID!$B$47:$DQ$57,MATCH(G$7,GRID!$A$47:$A$57,0),MATCH(1,($U$2=GRID!$B$31:$DQ$31)*(КАЛЕНДАРЬ!$AW15=GRID!$B$33:$DQ$33),0))*GRID!$B$67+GRID!$B$68*2)*(1-GRID!$B$69),0))</f>
        <v>22480</v>
      </c>
      <c r="I426" s="47" cm="1">
        <f t="array" ref="I426">IF($I$2="Spa пакет",
(INDEX(GRID!$B$34:$DQ$44,MATCH(I$7,GRID!$A$34:$A$44,0),MATCH(1,($U$2=GRID!$B$31:$DQ$31)*(КАЛЕНДАРЬ!$AW15=GRID!$B$33:$DQ$33),0))*GRID!$B$67)+GRID!$B$68,
ROUNDUP((INDEX(GRID!$B$34:$DQ$44,MATCH(I$7,GRID!$A$34:$A$44,0),MATCH(1,($U$2=GRID!$B$31:$DQ$31)*(КАЛЕНДАРЬ!$AW15=GRID!$B$33:$DQ$33),0))*GRID!$B$67+GRID!$B$68)*(1-GRID!$B$69),0))</f>
        <v>19560</v>
      </c>
      <c r="J426" s="47" cm="1">
        <f t="array" ref="J426">IF($I$2="Spa пакет",
(INDEX(GRID!$B$47:$DQ$57,MATCH(I$7,GRID!$A$47:$A$57,0),MATCH(1,($U$2=GRID!$B$31:$DQ$31)*(КАЛЕНДАРЬ!$AW15=GRID!$B$33:$DQ$33),0))*GRID!$B$67)+GRID!$B$68*2,
ROUNDUP((INDEX(GRID!$B$47:$DQ$57,MATCH(I$7,GRID!$A$47:$A$57,0),MATCH(1,($U$2=GRID!$B$31:$DQ$31)*(КАЛЕНДАРЬ!$AW15=GRID!$B$33:$DQ$33),0))*GRID!$B$67+GRID!$B$68*2)*(1-GRID!$B$69),0))</f>
        <v>23840</v>
      </c>
      <c r="K426" s="47" cm="1">
        <f t="array" ref="K426">IF($I$2="Spa пакет",
(INDEX(GRID!$B$34:$DQ$44,MATCH(K$7,GRID!$A$34:$A$44,0),MATCH(1,($U$2=GRID!$B$31:$DQ$31)*(КАЛЕНДАРЬ!$AW15=GRID!$B$33:$DQ$33),0))*GRID!$B$67)+GRID!$B$68,
ROUNDUP((INDEX(GRID!$B$34:$DQ$44,MATCH(K$7,GRID!$A$34:$A$44,0),MATCH(1,($U$2=GRID!$B$31:$DQ$31)*(КАЛЕНДАРЬ!$AW15=GRID!$B$33:$DQ$33),0))*GRID!$B$67+GRID!$B$68)*(1-GRID!$B$69),0))</f>
        <v>20280</v>
      </c>
      <c r="L426" s="47" cm="1">
        <f t="array" ref="L426">IF($I$2="Spa пакет",
(INDEX(GRID!$B$47:$DQ$57,MATCH(K$7,GRID!$A$47:$A$57,0),MATCH(1,($U$2=GRID!$B$31:$DQ$31)*(КАЛЕНДАРЬ!$AW15=GRID!$B$33:$DQ$33),0))*GRID!$B$67)+GRID!$B$68*2,
ROUNDUP((INDEX(GRID!$B$47:$DQ$57,MATCH(K$7,GRID!$A$47:$A$57,0),MATCH(1,($U$2=GRID!$B$31:$DQ$31)*(КАЛЕНДАРЬ!$AW15=GRID!$B$33:$DQ$33),0))*GRID!$B$67+GRID!$B$68*2)*(1-GRID!$B$69),0))</f>
        <v>24560</v>
      </c>
      <c r="M426" s="47" cm="1">
        <f t="array" ref="M426">IF($I$2="Spa пакет",
(INDEX(GRID!$B$34:$DQ$44,MATCH(M$7,GRID!$A$34:$A$44,0),MATCH(1,($U$2=GRID!$B$31:$DQ$31)*(КАЛЕНДАРЬ!$AW15=GRID!$B$33:$DQ$33),0))*GRID!$B$67)+GRID!$B$68,
ROUNDUP((INDEX(GRID!$B$34:$DQ$44,MATCH(M$7,GRID!$A$34:$A$44,0),MATCH(1,($U$2=GRID!$B$31:$DQ$31)*(КАЛЕНДАРЬ!$AW15=GRID!$B$33:$DQ$33),0))*GRID!$B$67+GRID!$B$68)*(1-GRID!$B$69),0))</f>
        <v>21640</v>
      </c>
      <c r="N426" s="47" cm="1">
        <f t="array" ref="N426">IF($I$2="Spa пакет",
(INDEX(GRID!$B$47:$DQ$57,MATCH(M$7,GRID!$A$47:$A$57,0),MATCH(1,($U$2=GRID!$B$31:$DQ$31)*(КАЛЕНДАРЬ!$AW15=GRID!$B$33:$DQ$33),0))*GRID!$B$67)+GRID!$B$68*2,
ROUNDUP((INDEX(GRID!$B$47:$DQ$57,MATCH(M$7,GRID!$A$47:$A$57,0),MATCH(1,($U$2=GRID!$B$31:$DQ$31)*(КАЛЕНДАРЬ!$AW15=GRID!$B$33:$DQ$33),0))*GRID!$B$67+GRID!$B$68*2)*(1-GRID!$B$69),0))</f>
        <v>25920</v>
      </c>
      <c r="O426" s="47" cm="1">
        <f t="array" ref="O426">IF($I$2="Spa пакет",
(INDEX(GRID!$B$34:$DQ$44,MATCH(O$7,GRID!$A$34:$A$44,0),MATCH(1,($U$2=GRID!$B$31:$DQ$31)*(КАЛЕНДАРЬ!$AW15=GRID!$B$33:$DQ$33),0))*GRID!$B$67)+GRID!$B$68,
ROUNDUP((INDEX(GRID!$B$34:$DQ$44,MATCH(O$7,GRID!$A$34:$A$44,0),MATCH(1,($U$2=GRID!$B$31:$DQ$31)*(КАЛЕНДАРЬ!$AW15=GRID!$B$33:$DQ$33),0))*GRID!$B$67+GRID!$B$68)*(1-GRID!$B$69),0))</f>
        <v>26680</v>
      </c>
      <c r="P426" s="47" cm="1">
        <f t="array" ref="P426">IF($I$2="Spa пакет",
(INDEX(GRID!$B$47:$DQ$57,MATCH(O$7,GRID!$A$47:$A$57,0),MATCH(1,($U$2=GRID!$B$31:$DQ$31)*(КАЛЕНДАРЬ!$AW15=GRID!$B$33:$DQ$33),0))*GRID!$B$67)+GRID!$B$68*2,
ROUNDUP((INDEX(GRID!$B$47:$DQ$57,MATCH(O$7,GRID!$A$47:$A$57,0),MATCH(1,($U$2=GRID!$B$31:$DQ$31)*(КАЛЕНДАРЬ!$AW15=GRID!$B$33:$DQ$33),0))*GRID!$B$67+GRID!$B$68*2)*(1-GRID!$B$69),0))</f>
        <v>30960</v>
      </c>
      <c r="Q426" s="47" cm="1">
        <f t="array" ref="Q426">IF($I$2="Spa пакет",
(INDEX(GRID!$B$34:$DQ$44,MATCH(Q$7,GRID!$A$34:$A$44,0),MATCH(1,($U$2=GRID!$B$31:$DQ$31)*(КАЛЕНДАРЬ!$AW15=GRID!$B$33:$DQ$33),0))*GRID!$B$67)+GRID!$B$68,
ROUNDUP((INDEX(GRID!$B$34:$DQ$44,MATCH(Q$7,GRID!$A$34:$A$44,0),MATCH(1,($U$2=GRID!$B$31:$DQ$31)*(КАЛЕНДАРЬ!$AW15=GRID!$B$33:$DQ$33),0))*GRID!$B$67+GRID!$B$68)*(1-GRID!$B$69),0))</f>
        <v>28120</v>
      </c>
      <c r="R426" s="47" cm="1">
        <f t="array" ref="R426">IF($I$2="Spa пакет",
(INDEX(GRID!$B$47:$DQ$57,MATCH(Q$7,GRID!$A$47:$A$57,0),MATCH(1,($U$2=GRID!$B$31:$DQ$31)*(КАЛЕНДАРЬ!$AW15=GRID!$B$33:$DQ$33),0))*GRID!$B$67)+GRID!$B$68*2,
ROUNDUP((INDEX(GRID!$B$47:$DQ$57,MATCH(Q$7,GRID!$A$47:$A$57,0),MATCH(1,($U$2=GRID!$B$31:$DQ$31)*(КАЛЕНДАРЬ!$AW15=GRID!$B$33:$DQ$33),0))*GRID!$B$67+GRID!$B$68*2)*(1-GRID!$B$69),0))</f>
        <v>32400</v>
      </c>
      <c r="S426" s="47" cm="1">
        <f t="array" ref="S426">IF($I$2="Spa пакет",
(INDEX(GRID!$B$34:$DQ$44,MATCH(S$7,GRID!$A$34:$A$44,0),MATCH(1,($U$2=GRID!$B$31:$DQ$31)*(КАЛЕНДАРЬ!$AW15=GRID!$B$33:$DQ$33),0))*GRID!$B$67)+GRID!$B$68,
ROUNDUP((INDEX(GRID!$B$34:$DQ$44,MATCH(S$7,GRID!$A$34:$A$44,0),MATCH(1,($U$2=GRID!$B$31:$DQ$31)*(КАЛЕНДАРЬ!$AW15=GRID!$B$33:$DQ$33),0))*GRID!$B$67+GRID!$B$68)*(1-GRID!$B$69),0))</f>
        <v>30680</v>
      </c>
      <c r="T426" s="47" cm="1">
        <f t="array" ref="T426">IF($I$2="Spa пакет",
(INDEX(GRID!$B$47:$DQ$57,MATCH(S$7,GRID!$A$47:$A$57,0),MATCH(1,($U$2=GRID!$B$31:$DQ$31)*(КАЛЕНДАРЬ!$AW15=GRID!$B$33:$DQ$33),0))*GRID!$B$67)+GRID!$B$68*2,
ROUNDUP((INDEX(GRID!$B$47:$DQ$57,MATCH(S$7,GRID!$A$47:$A$57,0),MATCH(1,($U$2=GRID!$B$31:$DQ$31)*(КАЛЕНДАРЬ!$AW15=GRID!$B$33:$DQ$33),0))*GRID!$B$67+GRID!$B$68*2)*(1-GRID!$B$69),0))</f>
        <v>34960</v>
      </c>
      <c r="U426" s="47" cm="1">
        <f t="array" ref="U426">IF($I$2="Spa пакет",
(INDEX(GRID!$B$34:$DQ$44,MATCH(U$7,GRID!$A$34:$A$44,0),MATCH(1,($U$2=GRID!$B$31:$DQ$31)*(КАЛЕНДАРЬ!$AW15=GRID!$B$33:$DQ$33),0))*GRID!$B$67)+GRID!$B$68,
ROUNDUP((INDEX(GRID!$B$34:$DQ$44,MATCH(U$7,GRID!$A$34:$A$44,0),MATCH(1,($U$2=GRID!$B$31:$DQ$31)*(КАЛЕНДАРЬ!$AW15=GRID!$B$33:$DQ$33),0))*GRID!$B$67+GRID!$B$68)*(1-GRID!$B$69),0))</f>
        <v>35000</v>
      </c>
      <c r="V426" s="47" cm="1">
        <f t="array" ref="V426">IF($I$2="Spa пакет",
(INDEX(GRID!$B$47:$DQ$57,MATCH(U$7,GRID!$A$47:$A$57,0),MATCH(1,($U$2=GRID!$B$31:$DQ$31)*(КАЛЕНДАРЬ!$AW15=GRID!$B$33:$DQ$33),0))*GRID!$B$67)+GRID!$B$68*2,
ROUNDUP((INDEX(GRID!$B$47:$DQ$57,MATCH(U$7,GRID!$A$47:$A$57,0),MATCH(1,($U$2=GRID!$B$31:$DQ$31)*(КАЛЕНДАРЬ!$AW15=GRID!$B$33:$DQ$33),0))*GRID!$B$67+GRID!$B$68*2)*(1-GRID!$B$69),0))</f>
        <v>39280</v>
      </c>
      <c r="W426" s="47" cm="1">
        <f t="array" ref="W426">IF($I$2="Spa пакет",
(INDEX(GRID!$B$34:$DQ$44,MATCH(W$7,GRID!$A$34:$A$44,0),MATCH(1,($U$2=GRID!$B$31:$DQ$31)*(КАЛЕНДАРЬ!$AW15=GRID!$B$33:$DQ$33),0))*GRID!$B$67)+GRID!$B$68,
ROUNDUP((INDEX(GRID!$B$34:$DQ$44,MATCH(W$7,GRID!$A$34:$A$44,0),MATCH(1,($U$2=GRID!$B$31:$DQ$31)*(КАЛЕНДАРЬ!$AW15=GRID!$B$33:$DQ$33),0))*GRID!$B$67+GRID!$B$68)*(1-GRID!$B$69),0))</f>
        <v>91160</v>
      </c>
      <c r="X426" s="47" cm="1">
        <f t="array" ref="X426">IF($I$2="Spa пакет",
(INDEX(GRID!$B$47:$DQ$57,MATCH(W$7,GRID!$A$47:$A$57,0),MATCH(1,($U$2=GRID!$B$31:$DQ$31)*(КАЛЕНДАРЬ!$AW15=GRID!$B$33:$DQ$33),0))*GRID!$B$67)+GRID!$B$68*2,
ROUNDUP((INDEX(GRID!$B$47:$DQ$57,MATCH(W$7,GRID!$A$47:$A$57,0),MATCH(1,($U$2=GRID!$B$31:$DQ$31)*(КАЛЕНДАРЬ!$AW15=GRID!$B$33:$DQ$33),0))*GRID!$B$67+GRID!$B$68*2)*(1-GRID!$B$69),0))</f>
        <v>95440</v>
      </c>
    </row>
    <row r="427" spans="1:24" ht="12" customHeight="1" x14ac:dyDescent="0.2">
      <c r="A427" s="117" t="s">
        <v>43</v>
      </c>
      <c r="B427" s="117">
        <v>13</v>
      </c>
      <c r="C427" s="47" cm="1">
        <f t="array" ref="C427">IF($I$2="Spa пакет",
(INDEX(GRID!$B$34:$DQ$44,MATCH(C$7,GRID!$A$34:$A$44,0),MATCH(1,($U$2=GRID!$B$31:$DQ$31)*(КАЛЕНДАРЬ!$AW16=GRID!$B$33:$DQ$33),0))*GRID!$B$67)+GRID!$B$68,
ROUNDUP((INDEX(GRID!$B$34:$DQ$44,MATCH(C$7,GRID!$A$34:$A$44,0),MATCH(1,($U$2=GRID!$B$31:$DQ$31)*(КАЛЕНДАРЬ!$AW16=GRID!$B$33:$DQ$33),0))*GRID!$B$67+GRID!$B$68)*(1-GRID!$B$69),0))</f>
        <v>17080</v>
      </c>
      <c r="D427" s="47" cm="1">
        <f t="array" ref="D427">IF($I$2="Spa пакет",
(INDEX(GRID!$B$47:$DQ$57,MATCH(C$7,GRID!$A$47:$A$57,0),MATCH(1,($U$2=GRID!$B$31:$DQ$31)*(КАЛЕНДАРЬ!$AW16=GRID!$B$33:$DQ$33),0))*GRID!$B$67)+GRID!$B$68*2,
ROUNDUP((INDEX(GRID!$B$47:$DQ$57,MATCH(C$7,GRID!$A$47:$A$57,0),MATCH(1,($U$2=GRID!$B$31:$DQ$31)*(КАЛЕНДАРЬ!$AW16=GRID!$B$33:$DQ$33),0))*GRID!$B$67+GRID!$B$68*2)*(1-GRID!$B$69),0))</f>
        <v>21360</v>
      </c>
      <c r="E427" s="47" cm="1">
        <f t="array" ref="E427">IF($I$2="Spa пакет",
(INDEX(GRID!$B$34:$DQ$44,MATCH(E$7,GRID!$A$34:$A$44,0),MATCH(1,($U$2=GRID!$B$31:$DQ$31)*(КАЛЕНДАРЬ!$AW16=GRID!$B$33:$DQ$33),0))*GRID!$B$67)+GRID!$B$68,
ROUNDUP((INDEX(GRID!$B$34:$DQ$44,MATCH(E$7,GRID!$A$34:$A$44,0),MATCH(1,($U$2=GRID!$B$31:$DQ$31)*(КАЛЕНДАРЬ!$AW16=GRID!$B$33:$DQ$33),0))*GRID!$B$67+GRID!$B$68)*(1-GRID!$B$69),0))</f>
        <v>18440</v>
      </c>
      <c r="F427" s="47" cm="1">
        <f t="array" ref="F427">IF($I$2="Spa пакет",
(INDEX(GRID!$B$47:$DQ$57,MATCH(E$7,GRID!$A$47:$A$57,0),MATCH(1,($U$2=GRID!$B$31:$DQ$31)*(КАЛЕНДАРЬ!$AW16=GRID!$B$33:$DQ$33),0))*GRID!$B$67)+GRID!$B$68*2,
ROUNDUP((INDEX(GRID!$B$47:$DQ$57,MATCH(E$7,GRID!$A$47:$A$57,0),MATCH(1,($U$2=GRID!$B$31:$DQ$31)*(КАЛЕНДАРЬ!$AW16=GRID!$B$33:$DQ$33),0))*GRID!$B$67+GRID!$B$68*2)*(1-GRID!$B$69),0))</f>
        <v>22720</v>
      </c>
      <c r="G427" s="47" cm="1">
        <f t="array" ref="G427">IF($I$2="Spa пакет",
(INDEX(GRID!$B$34:$DQ$44,MATCH(G$7,GRID!$A$34:$A$44,0),MATCH(1,($U$2=GRID!$B$31:$DQ$31)*(КАЛЕНДАРЬ!$AW16=GRID!$B$33:$DQ$33),0))*GRID!$B$67)+GRID!$B$68,
ROUNDUP((INDEX(GRID!$B$34:$DQ$44,MATCH(G$7,GRID!$A$34:$A$44,0),MATCH(1,($U$2=GRID!$B$31:$DQ$31)*(КАЛЕНДАРЬ!$AW16=GRID!$B$33:$DQ$33),0))*GRID!$B$67+GRID!$B$68)*(1-GRID!$B$69),0))</f>
        <v>19240</v>
      </c>
      <c r="H427" s="47" cm="1">
        <f t="array" ref="H427">IF($I$2="Spa пакет",
(INDEX(GRID!$B$47:$DQ$57,MATCH(G$7,GRID!$A$47:$A$57,0),MATCH(1,($U$2=GRID!$B$31:$DQ$31)*(КАЛЕНДАРЬ!$AW16=GRID!$B$33:$DQ$33),0))*GRID!$B$67)+GRID!$B$68*2,
ROUNDUP((INDEX(GRID!$B$47:$DQ$57,MATCH(G$7,GRID!$A$47:$A$57,0),MATCH(1,($U$2=GRID!$B$31:$DQ$31)*(КАЛЕНДАРЬ!$AW16=GRID!$B$33:$DQ$33),0))*GRID!$B$67+GRID!$B$68*2)*(1-GRID!$B$69),0))</f>
        <v>23520</v>
      </c>
      <c r="I427" s="47" cm="1">
        <f t="array" ref="I427">IF($I$2="Spa пакет",
(INDEX(GRID!$B$34:$DQ$44,MATCH(I$7,GRID!$A$34:$A$44,0),MATCH(1,($U$2=GRID!$B$31:$DQ$31)*(КАЛЕНДАРЬ!$AW16=GRID!$B$33:$DQ$33),0))*GRID!$B$67)+GRID!$B$68,
ROUNDUP((INDEX(GRID!$B$34:$DQ$44,MATCH(I$7,GRID!$A$34:$A$44,0),MATCH(1,($U$2=GRID!$B$31:$DQ$31)*(КАЛЕНДАРЬ!$AW16=GRID!$B$33:$DQ$33),0))*GRID!$B$67+GRID!$B$68)*(1-GRID!$B$69),0))</f>
        <v>20600</v>
      </c>
      <c r="J427" s="47" cm="1">
        <f t="array" ref="J427">IF($I$2="Spa пакет",
(INDEX(GRID!$B$47:$DQ$57,MATCH(I$7,GRID!$A$47:$A$57,0),MATCH(1,($U$2=GRID!$B$31:$DQ$31)*(КАЛЕНДАРЬ!$AW16=GRID!$B$33:$DQ$33),0))*GRID!$B$67)+GRID!$B$68*2,
ROUNDUP((INDEX(GRID!$B$47:$DQ$57,MATCH(I$7,GRID!$A$47:$A$57,0),MATCH(1,($U$2=GRID!$B$31:$DQ$31)*(КАЛЕНДАРЬ!$AW16=GRID!$B$33:$DQ$33),0))*GRID!$B$67+GRID!$B$68*2)*(1-GRID!$B$69),0))</f>
        <v>24880</v>
      </c>
      <c r="K427" s="47" cm="1">
        <f t="array" ref="K427">IF($I$2="Spa пакет",
(INDEX(GRID!$B$34:$DQ$44,MATCH(K$7,GRID!$A$34:$A$44,0),MATCH(1,($U$2=GRID!$B$31:$DQ$31)*(КАЛЕНДАРЬ!$AW16=GRID!$B$33:$DQ$33),0))*GRID!$B$67)+GRID!$B$68,
ROUNDUP((INDEX(GRID!$B$34:$DQ$44,MATCH(K$7,GRID!$A$34:$A$44,0),MATCH(1,($U$2=GRID!$B$31:$DQ$31)*(КАЛЕНДАРЬ!$AW16=GRID!$B$33:$DQ$33),0))*GRID!$B$67+GRID!$B$68)*(1-GRID!$B$69),0))</f>
        <v>21400</v>
      </c>
      <c r="L427" s="47" cm="1">
        <f t="array" ref="L427">IF($I$2="Spa пакет",
(INDEX(GRID!$B$47:$DQ$57,MATCH(K$7,GRID!$A$47:$A$57,0),MATCH(1,($U$2=GRID!$B$31:$DQ$31)*(КАЛЕНДАРЬ!$AW16=GRID!$B$33:$DQ$33),0))*GRID!$B$67)+GRID!$B$68*2,
ROUNDUP((INDEX(GRID!$B$47:$DQ$57,MATCH(K$7,GRID!$A$47:$A$57,0),MATCH(1,($U$2=GRID!$B$31:$DQ$31)*(КАЛЕНДАРЬ!$AW16=GRID!$B$33:$DQ$33),0))*GRID!$B$67+GRID!$B$68*2)*(1-GRID!$B$69),0))</f>
        <v>25680</v>
      </c>
      <c r="M427" s="47" cm="1">
        <f t="array" ref="M427">IF($I$2="Spa пакет",
(INDEX(GRID!$B$34:$DQ$44,MATCH(M$7,GRID!$A$34:$A$44,0),MATCH(1,($U$2=GRID!$B$31:$DQ$31)*(КАЛЕНДАРЬ!$AW16=GRID!$B$33:$DQ$33),0))*GRID!$B$67)+GRID!$B$68,
ROUNDUP((INDEX(GRID!$B$34:$DQ$44,MATCH(M$7,GRID!$A$34:$A$44,0),MATCH(1,($U$2=GRID!$B$31:$DQ$31)*(КАЛЕНДАРЬ!$AW16=GRID!$B$33:$DQ$33),0))*GRID!$B$67+GRID!$B$68)*(1-GRID!$B$69),0))</f>
        <v>22760</v>
      </c>
      <c r="N427" s="47" cm="1">
        <f t="array" ref="N427">IF($I$2="Spa пакет",
(INDEX(GRID!$B$47:$DQ$57,MATCH(M$7,GRID!$A$47:$A$57,0),MATCH(1,($U$2=GRID!$B$31:$DQ$31)*(КАЛЕНДАРЬ!$AW16=GRID!$B$33:$DQ$33),0))*GRID!$B$67)+GRID!$B$68*2,
ROUNDUP((INDEX(GRID!$B$47:$DQ$57,MATCH(M$7,GRID!$A$47:$A$57,0),MATCH(1,($U$2=GRID!$B$31:$DQ$31)*(КАЛЕНДАРЬ!$AW16=GRID!$B$33:$DQ$33),0))*GRID!$B$67+GRID!$B$68*2)*(1-GRID!$B$69),0))</f>
        <v>27040</v>
      </c>
      <c r="O427" s="47" cm="1">
        <f t="array" ref="O427">IF($I$2="Spa пакет",
(INDEX(GRID!$B$34:$DQ$44,MATCH(O$7,GRID!$A$34:$A$44,0),MATCH(1,($U$2=GRID!$B$31:$DQ$31)*(КАЛЕНДАРЬ!$AW16=GRID!$B$33:$DQ$33),0))*GRID!$B$67)+GRID!$B$68,
ROUNDUP((INDEX(GRID!$B$34:$DQ$44,MATCH(O$7,GRID!$A$34:$A$44,0),MATCH(1,($U$2=GRID!$B$31:$DQ$31)*(КАЛЕНДАРЬ!$AW16=GRID!$B$33:$DQ$33),0))*GRID!$B$67+GRID!$B$68)*(1-GRID!$B$69),0))</f>
        <v>28040</v>
      </c>
      <c r="P427" s="47" cm="1">
        <f t="array" ref="P427">IF($I$2="Spa пакет",
(INDEX(GRID!$B$47:$DQ$57,MATCH(O$7,GRID!$A$47:$A$57,0),MATCH(1,($U$2=GRID!$B$31:$DQ$31)*(КАЛЕНДАРЬ!$AW16=GRID!$B$33:$DQ$33),0))*GRID!$B$67)+GRID!$B$68*2,
ROUNDUP((INDEX(GRID!$B$47:$DQ$57,MATCH(O$7,GRID!$A$47:$A$57,0),MATCH(1,($U$2=GRID!$B$31:$DQ$31)*(КАЛЕНДАРЬ!$AW16=GRID!$B$33:$DQ$33),0))*GRID!$B$67+GRID!$B$68*2)*(1-GRID!$B$69),0))</f>
        <v>32320</v>
      </c>
      <c r="Q427" s="47" cm="1">
        <f t="array" ref="Q427">IF($I$2="Spa пакет",
(INDEX(GRID!$B$34:$DQ$44,MATCH(Q$7,GRID!$A$34:$A$44,0),MATCH(1,($U$2=GRID!$B$31:$DQ$31)*(КАЛЕНДАРЬ!$AW16=GRID!$B$33:$DQ$33),0))*GRID!$B$67)+GRID!$B$68,
ROUNDUP((INDEX(GRID!$B$34:$DQ$44,MATCH(Q$7,GRID!$A$34:$A$44,0),MATCH(1,($U$2=GRID!$B$31:$DQ$31)*(КАЛЕНДАРЬ!$AW16=GRID!$B$33:$DQ$33),0))*GRID!$B$67+GRID!$B$68)*(1-GRID!$B$69),0))</f>
        <v>29560</v>
      </c>
      <c r="R427" s="47" cm="1">
        <f t="array" ref="R427">IF($I$2="Spa пакет",
(INDEX(GRID!$B$47:$DQ$57,MATCH(Q$7,GRID!$A$47:$A$57,0),MATCH(1,($U$2=GRID!$B$31:$DQ$31)*(КАЛЕНДАРЬ!$AW16=GRID!$B$33:$DQ$33),0))*GRID!$B$67)+GRID!$B$68*2,
ROUNDUP((INDEX(GRID!$B$47:$DQ$57,MATCH(Q$7,GRID!$A$47:$A$57,0),MATCH(1,($U$2=GRID!$B$31:$DQ$31)*(КАЛЕНДАРЬ!$AW16=GRID!$B$33:$DQ$33),0))*GRID!$B$67+GRID!$B$68*2)*(1-GRID!$B$69),0))</f>
        <v>33840</v>
      </c>
      <c r="S427" s="47" cm="1">
        <f t="array" ref="S427">IF($I$2="Spa пакет",
(INDEX(GRID!$B$34:$DQ$44,MATCH(S$7,GRID!$A$34:$A$44,0),MATCH(1,($U$2=GRID!$B$31:$DQ$31)*(КАЛЕНДАРЬ!$AW16=GRID!$B$33:$DQ$33),0))*GRID!$B$67)+GRID!$B$68,
ROUNDUP((INDEX(GRID!$B$34:$DQ$44,MATCH(S$7,GRID!$A$34:$A$44,0),MATCH(1,($U$2=GRID!$B$31:$DQ$31)*(КАЛЕНДАРЬ!$AW16=GRID!$B$33:$DQ$33),0))*GRID!$B$67+GRID!$B$68)*(1-GRID!$B$69),0))</f>
        <v>32200</v>
      </c>
      <c r="T427" s="47" cm="1">
        <f t="array" ref="T427">IF($I$2="Spa пакет",
(INDEX(GRID!$B$47:$DQ$57,MATCH(S$7,GRID!$A$47:$A$57,0),MATCH(1,($U$2=GRID!$B$31:$DQ$31)*(КАЛЕНДАРЬ!$AW16=GRID!$B$33:$DQ$33),0))*GRID!$B$67)+GRID!$B$68*2,
ROUNDUP((INDEX(GRID!$B$47:$DQ$57,MATCH(S$7,GRID!$A$47:$A$57,0),MATCH(1,($U$2=GRID!$B$31:$DQ$31)*(КАЛЕНДАРЬ!$AW16=GRID!$B$33:$DQ$33),0))*GRID!$B$67+GRID!$B$68*2)*(1-GRID!$B$69),0))</f>
        <v>36480</v>
      </c>
      <c r="U427" s="47" cm="1">
        <f t="array" ref="U427">IF($I$2="Spa пакет",
(INDEX(GRID!$B$34:$DQ$44,MATCH(U$7,GRID!$A$34:$A$44,0),MATCH(1,($U$2=GRID!$B$31:$DQ$31)*(КАЛЕНДАРЬ!$AW16=GRID!$B$33:$DQ$33),0))*GRID!$B$67)+GRID!$B$68,
ROUNDUP((INDEX(GRID!$B$34:$DQ$44,MATCH(U$7,GRID!$A$34:$A$44,0),MATCH(1,($U$2=GRID!$B$31:$DQ$31)*(КАЛЕНДАРЬ!$AW16=GRID!$B$33:$DQ$33),0))*GRID!$B$67+GRID!$B$68)*(1-GRID!$B$69),0))</f>
        <v>36760</v>
      </c>
      <c r="V427" s="47" cm="1">
        <f t="array" ref="V427">IF($I$2="Spa пакет",
(INDEX(GRID!$B$47:$DQ$57,MATCH(U$7,GRID!$A$47:$A$57,0),MATCH(1,($U$2=GRID!$B$31:$DQ$31)*(КАЛЕНДАРЬ!$AW16=GRID!$B$33:$DQ$33),0))*GRID!$B$67)+GRID!$B$68*2,
ROUNDUP((INDEX(GRID!$B$47:$DQ$57,MATCH(U$7,GRID!$A$47:$A$57,0),MATCH(1,($U$2=GRID!$B$31:$DQ$31)*(КАЛЕНДАРЬ!$AW16=GRID!$B$33:$DQ$33),0))*GRID!$B$67+GRID!$B$68*2)*(1-GRID!$B$69),0))</f>
        <v>41040</v>
      </c>
      <c r="W427" s="47" cm="1">
        <f t="array" ref="W427">IF($I$2="Spa пакет",
(INDEX(GRID!$B$34:$DQ$44,MATCH(W$7,GRID!$A$34:$A$44,0),MATCH(1,($U$2=GRID!$B$31:$DQ$31)*(КАЛЕНДАРЬ!$AW16=GRID!$B$33:$DQ$33),0))*GRID!$B$67)+GRID!$B$68,
ROUNDUP((INDEX(GRID!$B$34:$DQ$44,MATCH(W$7,GRID!$A$34:$A$44,0),MATCH(1,($U$2=GRID!$B$31:$DQ$31)*(КАЛЕНДАРЬ!$AW16=GRID!$B$33:$DQ$33),0))*GRID!$B$67+GRID!$B$68)*(1-GRID!$B$69),0))</f>
        <v>99960</v>
      </c>
      <c r="X427" s="47" cm="1">
        <f t="array" ref="X427">IF($I$2="Spa пакет",
(INDEX(GRID!$B$47:$DQ$57,MATCH(W$7,GRID!$A$47:$A$57,0),MATCH(1,($U$2=GRID!$B$31:$DQ$31)*(КАЛЕНДАРЬ!$AW16=GRID!$B$33:$DQ$33),0))*GRID!$B$67)+GRID!$B$68*2,
ROUNDUP((INDEX(GRID!$B$47:$DQ$57,MATCH(W$7,GRID!$A$47:$A$57,0),MATCH(1,($U$2=GRID!$B$31:$DQ$31)*(КАЛЕНДАРЬ!$AW16=GRID!$B$33:$DQ$33),0))*GRID!$B$67+GRID!$B$68*2)*(1-GRID!$B$69),0))</f>
        <v>104240</v>
      </c>
    </row>
    <row r="428" spans="1:24" ht="12" customHeight="1" x14ac:dyDescent="0.2">
      <c r="A428" s="117" t="s">
        <v>44</v>
      </c>
      <c r="B428" s="117">
        <v>14</v>
      </c>
      <c r="C428" s="47" cm="1">
        <f t="array" ref="C428">IF($I$2="Spa пакет",
(INDEX(GRID!$B$34:$DQ$44,MATCH(C$7,GRID!$A$34:$A$44,0),MATCH(1,($U$2=GRID!$B$31:$DQ$31)*(КАЛЕНДАРЬ!$AW17=GRID!$B$33:$DQ$33),0))*GRID!$B$67)+GRID!$B$68,
ROUNDUP((INDEX(GRID!$B$34:$DQ$44,MATCH(C$7,GRID!$A$34:$A$44,0),MATCH(1,($U$2=GRID!$B$31:$DQ$31)*(КАЛЕНДАРЬ!$AW17=GRID!$B$33:$DQ$33),0))*GRID!$B$67+GRID!$B$68)*(1-GRID!$B$69),0))</f>
        <v>17080</v>
      </c>
      <c r="D428" s="47" cm="1">
        <f t="array" ref="D428">IF($I$2="Spa пакет",
(INDEX(GRID!$B$47:$DQ$57,MATCH(C$7,GRID!$A$47:$A$57,0),MATCH(1,($U$2=GRID!$B$31:$DQ$31)*(КАЛЕНДАРЬ!$AW17=GRID!$B$33:$DQ$33),0))*GRID!$B$67)+GRID!$B$68*2,
ROUNDUP((INDEX(GRID!$B$47:$DQ$57,MATCH(C$7,GRID!$A$47:$A$57,0),MATCH(1,($U$2=GRID!$B$31:$DQ$31)*(КАЛЕНДАРЬ!$AW17=GRID!$B$33:$DQ$33),0))*GRID!$B$67+GRID!$B$68*2)*(1-GRID!$B$69),0))</f>
        <v>21360</v>
      </c>
      <c r="E428" s="47" cm="1">
        <f t="array" ref="E428">IF($I$2="Spa пакет",
(INDEX(GRID!$B$34:$DQ$44,MATCH(E$7,GRID!$A$34:$A$44,0),MATCH(1,($U$2=GRID!$B$31:$DQ$31)*(КАЛЕНДАРЬ!$AW17=GRID!$B$33:$DQ$33),0))*GRID!$B$67)+GRID!$B$68,
ROUNDUP((INDEX(GRID!$B$34:$DQ$44,MATCH(E$7,GRID!$A$34:$A$44,0),MATCH(1,($U$2=GRID!$B$31:$DQ$31)*(КАЛЕНДАРЬ!$AW17=GRID!$B$33:$DQ$33),0))*GRID!$B$67+GRID!$B$68)*(1-GRID!$B$69),0))</f>
        <v>18440</v>
      </c>
      <c r="F428" s="47" cm="1">
        <f t="array" ref="F428">IF($I$2="Spa пакет",
(INDEX(GRID!$B$47:$DQ$57,MATCH(E$7,GRID!$A$47:$A$57,0),MATCH(1,($U$2=GRID!$B$31:$DQ$31)*(КАЛЕНДАРЬ!$AW17=GRID!$B$33:$DQ$33),0))*GRID!$B$67)+GRID!$B$68*2,
ROUNDUP((INDEX(GRID!$B$47:$DQ$57,MATCH(E$7,GRID!$A$47:$A$57,0),MATCH(1,($U$2=GRID!$B$31:$DQ$31)*(КАЛЕНДАРЬ!$AW17=GRID!$B$33:$DQ$33),0))*GRID!$B$67+GRID!$B$68*2)*(1-GRID!$B$69),0))</f>
        <v>22720</v>
      </c>
      <c r="G428" s="47" cm="1">
        <f t="array" ref="G428">IF($I$2="Spa пакет",
(INDEX(GRID!$B$34:$DQ$44,MATCH(G$7,GRID!$A$34:$A$44,0),MATCH(1,($U$2=GRID!$B$31:$DQ$31)*(КАЛЕНДАРЬ!$AW17=GRID!$B$33:$DQ$33),0))*GRID!$B$67)+GRID!$B$68,
ROUNDUP((INDEX(GRID!$B$34:$DQ$44,MATCH(G$7,GRID!$A$34:$A$44,0),MATCH(1,($U$2=GRID!$B$31:$DQ$31)*(КАЛЕНДАРЬ!$AW17=GRID!$B$33:$DQ$33),0))*GRID!$B$67+GRID!$B$68)*(1-GRID!$B$69),0))</f>
        <v>19240</v>
      </c>
      <c r="H428" s="47" cm="1">
        <f t="array" ref="H428">IF($I$2="Spa пакет",
(INDEX(GRID!$B$47:$DQ$57,MATCH(G$7,GRID!$A$47:$A$57,0),MATCH(1,($U$2=GRID!$B$31:$DQ$31)*(КАЛЕНДАРЬ!$AW17=GRID!$B$33:$DQ$33),0))*GRID!$B$67)+GRID!$B$68*2,
ROUNDUP((INDEX(GRID!$B$47:$DQ$57,MATCH(G$7,GRID!$A$47:$A$57,0),MATCH(1,($U$2=GRID!$B$31:$DQ$31)*(КАЛЕНДАРЬ!$AW17=GRID!$B$33:$DQ$33),0))*GRID!$B$67+GRID!$B$68*2)*(1-GRID!$B$69),0))</f>
        <v>23520</v>
      </c>
      <c r="I428" s="47" cm="1">
        <f t="array" ref="I428">IF($I$2="Spa пакет",
(INDEX(GRID!$B$34:$DQ$44,MATCH(I$7,GRID!$A$34:$A$44,0),MATCH(1,($U$2=GRID!$B$31:$DQ$31)*(КАЛЕНДАРЬ!$AW17=GRID!$B$33:$DQ$33),0))*GRID!$B$67)+GRID!$B$68,
ROUNDUP((INDEX(GRID!$B$34:$DQ$44,MATCH(I$7,GRID!$A$34:$A$44,0),MATCH(1,($U$2=GRID!$B$31:$DQ$31)*(КАЛЕНДАРЬ!$AW17=GRID!$B$33:$DQ$33),0))*GRID!$B$67+GRID!$B$68)*(1-GRID!$B$69),0))</f>
        <v>20600</v>
      </c>
      <c r="J428" s="47" cm="1">
        <f t="array" ref="J428">IF($I$2="Spa пакет",
(INDEX(GRID!$B$47:$DQ$57,MATCH(I$7,GRID!$A$47:$A$57,0),MATCH(1,($U$2=GRID!$B$31:$DQ$31)*(КАЛЕНДАРЬ!$AW17=GRID!$B$33:$DQ$33),0))*GRID!$B$67)+GRID!$B$68*2,
ROUNDUP((INDEX(GRID!$B$47:$DQ$57,MATCH(I$7,GRID!$A$47:$A$57,0),MATCH(1,($U$2=GRID!$B$31:$DQ$31)*(КАЛЕНДАРЬ!$AW17=GRID!$B$33:$DQ$33),0))*GRID!$B$67+GRID!$B$68*2)*(1-GRID!$B$69),0))</f>
        <v>24880</v>
      </c>
      <c r="K428" s="47" cm="1">
        <f t="array" ref="K428">IF($I$2="Spa пакет",
(INDEX(GRID!$B$34:$DQ$44,MATCH(K$7,GRID!$A$34:$A$44,0),MATCH(1,($U$2=GRID!$B$31:$DQ$31)*(КАЛЕНДАРЬ!$AW17=GRID!$B$33:$DQ$33),0))*GRID!$B$67)+GRID!$B$68,
ROUNDUP((INDEX(GRID!$B$34:$DQ$44,MATCH(K$7,GRID!$A$34:$A$44,0),MATCH(1,($U$2=GRID!$B$31:$DQ$31)*(КАЛЕНДАРЬ!$AW17=GRID!$B$33:$DQ$33),0))*GRID!$B$67+GRID!$B$68)*(1-GRID!$B$69),0))</f>
        <v>21400</v>
      </c>
      <c r="L428" s="47" cm="1">
        <f t="array" ref="L428">IF($I$2="Spa пакет",
(INDEX(GRID!$B$47:$DQ$57,MATCH(K$7,GRID!$A$47:$A$57,0),MATCH(1,($U$2=GRID!$B$31:$DQ$31)*(КАЛЕНДАРЬ!$AW17=GRID!$B$33:$DQ$33),0))*GRID!$B$67)+GRID!$B$68*2,
ROUNDUP((INDEX(GRID!$B$47:$DQ$57,MATCH(K$7,GRID!$A$47:$A$57,0),MATCH(1,($U$2=GRID!$B$31:$DQ$31)*(КАЛЕНДАРЬ!$AW17=GRID!$B$33:$DQ$33),0))*GRID!$B$67+GRID!$B$68*2)*(1-GRID!$B$69),0))</f>
        <v>25680</v>
      </c>
      <c r="M428" s="47" cm="1">
        <f t="array" ref="M428">IF($I$2="Spa пакет",
(INDEX(GRID!$B$34:$DQ$44,MATCH(M$7,GRID!$A$34:$A$44,0),MATCH(1,($U$2=GRID!$B$31:$DQ$31)*(КАЛЕНДАРЬ!$AW17=GRID!$B$33:$DQ$33),0))*GRID!$B$67)+GRID!$B$68,
ROUNDUP((INDEX(GRID!$B$34:$DQ$44,MATCH(M$7,GRID!$A$34:$A$44,0),MATCH(1,($U$2=GRID!$B$31:$DQ$31)*(КАЛЕНДАРЬ!$AW17=GRID!$B$33:$DQ$33),0))*GRID!$B$67+GRID!$B$68)*(1-GRID!$B$69),0))</f>
        <v>22760</v>
      </c>
      <c r="N428" s="47" cm="1">
        <f t="array" ref="N428">IF($I$2="Spa пакет",
(INDEX(GRID!$B$47:$DQ$57,MATCH(M$7,GRID!$A$47:$A$57,0),MATCH(1,($U$2=GRID!$B$31:$DQ$31)*(КАЛЕНДАРЬ!$AW17=GRID!$B$33:$DQ$33),0))*GRID!$B$67)+GRID!$B$68*2,
ROUNDUP((INDEX(GRID!$B$47:$DQ$57,MATCH(M$7,GRID!$A$47:$A$57,0),MATCH(1,($U$2=GRID!$B$31:$DQ$31)*(КАЛЕНДАРЬ!$AW17=GRID!$B$33:$DQ$33),0))*GRID!$B$67+GRID!$B$68*2)*(1-GRID!$B$69),0))</f>
        <v>27040</v>
      </c>
      <c r="O428" s="47" cm="1">
        <f t="array" ref="O428">IF($I$2="Spa пакет",
(INDEX(GRID!$B$34:$DQ$44,MATCH(O$7,GRID!$A$34:$A$44,0),MATCH(1,($U$2=GRID!$B$31:$DQ$31)*(КАЛЕНДАРЬ!$AW17=GRID!$B$33:$DQ$33),0))*GRID!$B$67)+GRID!$B$68,
ROUNDUP((INDEX(GRID!$B$34:$DQ$44,MATCH(O$7,GRID!$A$34:$A$44,0),MATCH(1,($U$2=GRID!$B$31:$DQ$31)*(КАЛЕНДАРЬ!$AW17=GRID!$B$33:$DQ$33),0))*GRID!$B$67+GRID!$B$68)*(1-GRID!$B$69),0))</f>
        <v>28040</v>
      </c>
      <c r="P428" s="47" cm="1">
        <f t="array" ref="P428">IF($I$2="Spa пакет",
(INDEX(GRID!$B$47:$DQ$57,MATCH(O$7,GRID!$A$47:$A$57,0),MATCH(1,($U$2=GRID!$B$31:$DQ$31)*(КАЛЕНДАРЬ!$AW17=GRID!$B$33:$DQ$33),0))*GRID!$B$67)+GRID!$B$68*2,
ROUNDUP((INDEX(GRID!$B$47:$DQ$57,MATCH(O$7,GRID!$A$47:$A$57,0),MATCH(1,($U$2=GRID!$B$31:$DQ$31)*(КАЛЕНДАРЬ!$AW17=GRID!$B$33:$DQ$33),0))*GRID!$B$67+GRID!$B$68*2)*(1-GRID!$B$69),0))</f>
        <v>32320</v>
      </c>
      <c r="Q428" s="47" cm="1">
        <f t="array" ref="Q428">IF($I$2="Spa пакет",
(INDEX(GRID!$B$34:$DQ$44,MATCH(Q$7,GRID!$A$34:$A$44,0),MATCH(1,($U$2=GRID!$B$31:$DQ$31)*(КАЛЕНДАРЬ!$AW17=GRID!$B$33:$DQ$33),0))*GRID!$B$67)+GRID!$B$68,
ROUNDUP((INDEX(GRID!$B$34:$DQ$44,MATCH(Q$7,GRID!$A$34:$A$44,0),MATCH(1,($U$2=GRID!$B$31:$DQ$31)*(КАЛЕНДАРЬ!$AW17=GRID!$B$33:$DQ$33),0))*GRID!$B$67+GRID!$B$68)*(1-GRID!$B$69),0))</f>
        <v>29560</v>
      </c>
      <c r="R428" s="47" cm="1">
        <f t="array" ref="R428">IF($I$2="Spa пакет",
(INDEX(GRID!$B$47:$DQ$57,MATCH(Q$7,GRID!$A$47:$A$57,0),MATCH(1,($U$2=GRID!$B$31:$DQ$31)*(КАЛЕНДАРЬ!$AW17=GRID!$B$33:$DQ$33),0))*GRID!$B$67)+GRID!$B$68*2,
ROUNDUP((INDEX(GRID!$B$47:$DQ$57,MATCH(Q$7,GRID!$A$47:$A$57,0),MATCH(1,($U$2=GRID!$B$31:$DQ$31)*(КАЛЕНДАРЬ!$AW17=GRID!$B$33:$DQ$33),0))*GRID!$B$67+GRID!$B$68*2)*(1-GRID!$B$69),0))</f>
        <v>33840</v>
      </c>
      <c r="S428" s="47" cm="1">
        <f t="array" ref="S428">IF($I$2="Spa пакет",
(INDEX(GRID!$B$34:$DQ$44,MATCH(S$7,GRID!$A$34:$A$44,0),MATCH(1,($U$2=GRID!$B$31:$DQ$31)*(КАЛЕНДАРЬ!$AW17=GRID!$B$33:$DQ$33),0))*GRID!$B$67)+GRID!$B$68,
ROUNDUP((INDEX(GRID!$B$34:$DQ$44,MATCH(S$7,GRID!$A$34:$A$44,0),MATCH(1,($U$2=GRID!$B$31:$DQ$31)*(КАЛЕНДАРЬ!$AW17=GRID!$B$33:$DQ$33),0))*GRID!$B$67+GRID!$B$68)*(1-GRID!$B$69),0))</f>
        <v>32200</v>
      </c>
      <c r="T428" s="47" cm="1">
        <f t="array" ref="T428">IF($I$2="Spa пакет",
(INDEX(GRID!$B$47:$DQ$57,MATCH(S$7,GRID!$A$47:$A$57,0),MATCH(1,($U$2=GRID!$B$31:$DQ$31)*(КАЛЕНДАРЬ!$AW17=GRID!$B$33:$DQ$33),0))*GRID!$B$67)+GRID!$B$68*2,
ROUNDUP((INDEX(GRID!$B$47:$DQ$57,MATCH(S$7,GRID!$A$47:$A$57,0),MATCH(1,($U$2=GRID!$B$31:$DQ$31)*(КАЛЕНДАРЬ!$AW17=GRID!$B$33:$DQ$33),0))*GRID!$B$67+GRID!$B$68*2)*(1-GRID!$B$69),0))</f>
        <v>36480</v>
      </c>
      <c r="U428" s="47" cm="1">
        <f t="array" ref="U428">IF($I$2="Spa пакет",
(INDEX(GRID!$B$34:$DQ$44,MATCH(U$7,GRID!$A$34:$A$44,0),MATCH(1,($U$2=GRID!$B$31:$DQ$31)*(КАЛЕНДАРЬ!$AW17=GRID!$B$33:$DQ$33),0))*GRID!$B$67)+GRID!$B$68,
ROUNDUP((INDEX(GRID!$B$34:$DQ$44,MATCH(U$7,GRID!$A$34:$A$44,0),MATCH(1,($U$2=GRID!$B$31:$DQ$31)*(КАЛЕНДАРЬ!$AW17=GRID!$B$33:$DQ$33),0))*GRID!$B$67+GRID!$B$68)*(1-GRID!$B$69),0))</f>
        <v>36760</v>
      </c>
      <c r="V428" s="47" cm="1">
        <f t="array" ref="V428">IF($I$2="Spa пакет",
(INDEX(GRID!$B$47:$DQ$57,MATCH(U$7,GRID!$A$47:$A$57,0),MATCH(1,($U$2=GRID!$B$31:$DQ$31)*(КАЛЕНДАРЬ!$AW17=GRID!$B$33:$DQ$33),0))*GRID!$B$67)+GRID!$B$68*2,
ROUNDUP((INDEX(GRID!$B$47:$DQ$57,MATCH(U$7,GRID!$A$47:$A$57,0),MATCH(1,($U$2=GRID!$B$31:$DQ$31)*(КАЛЕНДАРЬ!$AW17=GRID!$B$33:$DQ$33),0))*GRID!$B$67+GRID!$B$68*2)*(1-GRID!$B$69),0))</f>
        <v>41040</v>
      </c>
      <c r="W428" s="47" cm="1">
        <f t="array" ref="W428">IF($I$2="Spa пакет",
(INDEX(GRID!$B$34:$DQ$44,MATCH(W$7,GRID!$A$34:$A$44,0),MATCH(1,($U$2=GRID!$B$31:$DQ$31)*(КАЛЕНДАРЬ!$AW17=GRID!$B$33:$DQ$33),0))*GRID!$B$67)+GRID!$B$68,
ROUNDUP((INDEX(GRID!$B$34:$DQ$44,MATCH(W$7,GRID!$A$34:$A$44,0),MATCH(1,($U$2=GRID!$B$31:$DQ$31)*(КАЛЕНДАРЬ!$AW17=GRID!$B$33:$DQ$33),0))*GRID!$B$67+GRID!$B$68)*(1-GRID!$B$69),0))</f>
        <v>99960</v>
      </c>
      <c r="X428" s="47" cm="1">
        <f t="array" ref="X428">IF($I$2="Spa пакет",
(INDEX(GRID!$B$47:$DQ$57,MATCH(W$7,GRID!$A$47:$A$57,0),MATCH(1,($U$2=GRID!$B$31:$DQ$31)*(КАЛЕНДАРЬ!$AW17=GRID!$B$33:$DQ$33),0))*GRID!$B$67)+GRID!$B$68*2,
ROUNDUP((INDEX(GRID!$B$47:$DQ$57,MATCH(W$7,GRID!$A$47:$A$57,0),MATCH(1,($U$2=GRID!$B$31:$DQ$31)*(КАЛЕНДАРЬ!$AW17=GRID!$B$33:$DQ$33),0))*GRID!$B$67+GRID!$B$68*2)*(1-GRID!$B$69),0))</f>
        <v>104240</v>
      </c>
    </row>
    <row r="429" spans="1:24" ht="12" customHeight="1" x14ac:dyDescent="0.2">
      <c r="A429" s="117" t="s">
        <v>45</v>
      </c>
      <c r="B429" s="117">
        <v>15</v>
      </c>
      <c r="C429" s="47" cm="1">
        <f t="array" ref="C429">IF($I$2="Spa пакет",
(INDEX(GRID!$B$34:$DQ$44,MATCH(C$7,GRID!$A$34:$A$44,0),MATCH(1,($U$2=GRID!$B$31:$DQ$31)*(КАЛЕНДАРЬ!$AW18=GRID!$B$33:$DQ$33),0))*GRID!$B$67)+GRID!$B$68,
ROUNDUP((INDEX(GRID!$B$34:$DQ$44,MATCH(C$7,GRID!$A$34:$A$44,0),MATCH(1,($U$2=GRID!$B$31:$DQ$31)*(КАЛЕНДАРЬ!$AW18=GRID!$B$33:$DQ$33),0))*GRID!$B$67+GRID!$B$68)*(1-GRID!$B$69),0))</f>
        <v>17080</v>
      </c>
      <c r="D429" s="47" cm="1">
        <f t="array" ref="D429">IF($I$2="Spa пакет",
(INDEX(GRID!$B$47:$DQ$57,MATCH(C$7,GRID!$A$47:$A$57,0),MATCH(1,($U$2=GRID!$B$31:$DQ$31)*(КАЛЕНДАРЬ!$AW18=GRID!$B$33:$DQ$33),0))*GRID!$B$67)+GRID!$B$68*2,
ROUNDUP((INDEX(GRID!$B$47:$DQ$57,MATCH(C$7,GRID!$A$47:$A$57,0),MATCH(1,($U$2=GRID!$B$31:$DQ$31)*(КАЛЕНДАРЬ!$AW18=GRID!$B$33:$DQ$33),0))*GRID!$B$67+GRID!$B$68*2)*(1-GRID!$B$69),0))</f>
        <v>21360</v>
      </c>
      <c r="E429" s="47" cm="1">
        <f t="array" ref="E429">IF($I$2="Spa пакет",
(INDEX(GRID!$B$34:$DQ$44,MATCH(E$7,GRID!$A$34:$A$44,0),MATCH(1,($U$2=GRID!$B$31:$DQ$31)*(КАЛЕНДАРЬ!$AW18=GRID!$B$33:$DQ$33),0))*GRID!$B$67)+GRID!$B$68,
ROUNDUP((INDEX(GRID!$B$34:$DQ$44,MATCH(E$7,GRID!$A$34:$A$44,0),MATCH(1,($U$2=GRID!$B$31:$DQ$31)*(КАЛЕНДАРЬ!$AW18=GRID!$B$33:$DQ$33),0))*GRID!$B$67+GRID!$B$68)*(1-GRID!$B$69),0))</f>
        <v>18440</v>
      </c>
      <c r="F429" s="47" cm="1">
        <f t="array" ref="F429">IF($I$2="Spa пакет",
(INDEX(GRID!$B$47:$DQ$57,MATCH(E$7,GRID!$A$47:$A$57,0),MATCH(1,($U$2=GRID!$B$31:$DQ$31)*(КАЛЕНДАРЬ!$AW18=GRID!$B$33:$DQ$33),0))*GRID!$B$67)+GRID!$B$68*2,
ROUNDUP((INDEX(GRID!$B$47:$DQ$57,MATCH(E$7,GRID!$A$47:$A$57,0),MATCH(1,($U$2=GRID!$B$31:$DQ$31)*(КАЛЕНДАРЬ!$AW18=GRID!$B$33:$DQ$33),0))*GRID!$B$67+GRID!$B$68*2)*(1-GRID!$B$69),0))</f>
        <v>22720</v>
      </c>
      <c r="G429" s="47" cm="1">
        <f t="array" ref="G429">IF($I$2="Spa пакет",
(INDEX(GRID!$B$34:$DQ$44,MATCH(G$7,GRID!$A$34:$A$44,0),MATCH(1,($U$2=GRID!$B$31:$DQ$31)*(КАЛЕНДАРЬ!$AW18=GRID!$B$33:$DQ$33),0))*GRID!$B$67)+GRID!$B$68,
ROUNDUP((INDEX(GRID!$B$34:$DQ$44,MATCH(G$7,GRID!$A$34:$A$44,0),MATCH(1,($U$2=GRID!$B$31:$DQ$31)*(КАЛЕНДАРЬ!$AW18=GRID!$B$33:$DQ$33),0))*GRID!$B$67+GRID!$B$68)*(1-GRID!$B$69),0))</f>
        <v>19240</v>
      </c>
      <c r="H429" s="47" cm="1">
        <f t="array" ref="H429">IF($I$2="Spa пакет",
(INDEX(GRID!$B$47:$DQ$57,MATCH(G$7,GRID!$A$47:$A$57,0),MATCH(1,($U$2=GRID!$B$31:$DQ$31)*(КАЛЕНДАРЬ!$AW18=GRID!$B$33:$DQ$33),0))*GRID!$B$67)+GRID!$B$68*2,
ROUNDUP((INDEX(GRID!$B$47:$DQ$57,MATCH(G$7,GRID!$A$47:$A$57,0),MATCH(1,($U$2=GRID!$B$31:$DQ$31)*(КАЛЕНДАРЬ!$AW18=GRID!$B$33:$DQ$33),0))*GRID!$B$67+GRID!$B$68*2)*(1-GRID!$B$69),0))</f>
        <v>23520</v>
      </c>
      <c r="I429" s="47" cm="1">
        <f t="array" ref="I429">IF($I$2="Spa пакет",
(INDEX(GRID!$B$34:$DQ$44,MATCH(I$7,GRID!$A$34:$A$44,0),MATCH(1,($U$2=GRID!$B$31:$DQ$31)*(КАЛЕНДАРЬ!$AW18=GRID!$B$33:$DQ$33),0))*GRID!$B$67)+GRID!$B$68,
ROUNDUP((INDEX(GRID!$B$34:$DQ$44,MATCH(I$7,GRID!$A$34:$A$44,0),MATCH(1,($U$2=GRID!$B$31:$DQ$31)*(КАЛЕНДАРЬ!$AW18=GRID!$B$33:$DQ$33),0))*GRID!$B$67+GRID!$B$68)*(1-GRID!$B$69),0))</f>
        <v>20600</v>
      </c>
      <c r="J429" s="47" cm="1">
        <f t="array" ref="J429">IF($I$2="Spa пакет",
(INDEX(GRID!$B$47:$DQ$57,MATCH(I$7,GRID!$A$47:$A$57,0),MATCH(1,($U$2=GRID!$B$31:$DQ$31)*(КАЛЕНДАРЬ!$AW18=GRID!$B$33:$DQ$33),0))*GRID!$B$67)+GRID!$B$68*2,
ROUNDUP((INDEX(GRID!$B$47:$DQ$57,MATCH(I$7,GRID!$A$47:$A$57,0),MATCH(1,($U$2=GRID!$B$31:$DQ$31)*(КАЛЕНДАРЬ!$AW18=GRID!$B$33:$DQ$33),0))*GRID!$B$67+GRID!$B$68*2)*(1-GRID!$B$69),0))</f>
        <v>24880</v>
      </c>
      <c r="K429" s="47" cm="1">
        <f t="array" ref="K429">IF($I$2="Spa пакет",
(INDEX(GRID!$B$34:$DQ$44,MATCH(K$7,GRID!$A$34:$A$44,0),MATCH(1,($U$2=GRID!$B$31:$DQ$31)*(КАЛЕНДАРЬ!$AW18=GRID!$B$33:$DQ$33),0))*GRID!$B$67)+GRID!$B$68,
ROUNDUP((INDEX(GRID!$B$34:$DQ$44,MATCH(K$7,GRID!$A$34:$A$44,0),MATCH(1,($U$2=GRID!$B$31:$DQ$31)*(КАЛЕНДАРЬ!$AW18=GRID!$B$33:$DQ$33),0))*GRID!$B$67+GRID!$B$68)*(1-GRID!$B$69),0))</f>
        <v>21400</v>
      </c>
      <c r="L429" s="47" cm="1">
        <f t="array" ref="L429">IF($I$2="Spa пакет",
(INDEX(GRID!$B$47:$DQ$57,MATCH(K$7,GRID!$A$47:$A$57,0),MATCH(1,($U$2=GRID!$B$31:$DQ$31)*(КАЛЕНДАРЬ!$AW18=GRID!$B$33:$DQ$33),0))*GRID!$B$67)+GRID!$B$68*2,
ROUNDUP((INDEX(GRID!$B$47:$DQ$57,MATCH(K$7,GRID!$A$47:$A$57,0),MATCH(1,($U$2=GRID!$B$31:$DQ$31)*(КАЛЕНДАРЬ!$AW18=GRID!$B$33:$DQ$33),0))*GRID!$B$67+GRID!$B$68*2)*(1-GRID!$B$69),0))</f>
        <v>25680</v>
      </c>
      <c r="M429" s="47" cm="1">
        <f t="array" ref="M429">IF($I$2="Spa пакет",
(INDEX(GRID!$B$34:$DQ$44,MATCH(M$7,GRID!$A$34:$A$44,0),MATCH(1,($U$2=GRID!$B$31:$DQ$31)*(КАЛЕНДАРЬ!$AW18=GRID!$B$33:$DQ$33),0))*GRID!$B$67)+GRID!$B$68,
ROUNDUP((INDEX(GRID!$B$34:$DQ$44,MATCH(M$7,GRID!$A$34:$A$44,0),MATCH(1,($U$2=GRID!$B$31:$DQ$31)*(КАЛЕНДАРЬ!$AW18=GRID!$B$33:$DQ$33),0))*GRID!$B$67+GRID!$B$68)*(1-GRID!$B$69),0))</f>
        <v>22760</v>
      </c>
      <c r="N429" s="47" cm="1">
        <f t="array" ref="N429">IF($I$2="Spa пакет",
(INDEX(GRID!$B$47:$DQ$57,MATCH(M$7,GRID!$A$47:$A$57,0),MATCH(1,($U$2=GRID!$B$31:$DQ$31)*(КАЛЕНДАРЬ!$AW18=GRID!$B$33:$DQ$33),0))*GRID!$B$67)+GRID!$B$68*2,
ROUNDUP((INDEX(GRID!$B$47:$DQ$57,MATCH(M$7,GRID!$A$47:$A$57,0),MATCH(1,($U$2=GRID!$B$31:$DQ$31)*(КАЛЕНДАРЬ!$AW18=GRID!$B$33:$DQ$33),0))*GRID!$B$67+GRID!$B$68*2)*(1-GRID!$B$69),0))</f>
        <v>27040</v>
      </c>
      <c r="O429" s="47" cm="1">
        <f t="array" ref="O429">IF($I$2="Spa пакет",
(INDEX(GRID!$B$34:$DQ$44,MATCH(O$7,GRID!$A$34:$A$44,0),MATCH(1,($U$2=GRID!$B$31:$DQ$31)*(КАЛЕНДАРЬ!$AW18=GRID!$B$33:$DQ$33),0))*GRID!$B$67)+GRID!$B$68,
ROUNDUP((INDEX(GRID!$B$34:$DQ$44,MATCH(O$7,GRID!$A$34:$A$44,0),MATCH(1,($U$2=GRID!$B$31:$DQ$31)*(КАЛЕНДАРЬ!$AW18=GRID!$B$33:$DQ$33),0))*GRID!$B$67+GRID!$B$68)*(1-GRID!$B$69),0))</f>
        <v>28040</v>
      </c>
      <c r="P429" s="47" cm="1">
        <f t="array" ref="P429">IF($I$2="Spa пакет",
(INDEX(GRID!$B$47:$DQ$57,MATCH(O$7,GRID!$A$47:$A$57,0),MATCH(1,($U$2=GRID!$B$31:$DQ$31)*(КАЛЕНДАРЬ!$AW18=GRID!$B$33:$DQ$33),0))*GRID!$B$67)+GRID!$B$68*2,
ROUNDUP((INDEX(GRID!$B$47:$DQ$57,MATCH(O$7,GRID!$A$47:$A$57,0),MATCH(1,($U$2=GRID!$B$31:$DQ$31)*(КАЛЕНДАРЬ!$AW18=GRID!$B$33:$DQ$33),0))*GRID!$B$67+GRID!$B$68*2)*(1-GRID!$B$69),0))</f>
        <v>32320</v>
      </c>
      <c r="Q429" s="47" cm="1">
        <f t="array" ref="Q429">IF($I$2="Spa пакет",
(INDEX(GRID!$B$34:$DQ$44,MATCH(Q$7,GRID!$A$34:$A$44,0),MATCH(1,($U$2=GRID!$B$31:$DQ$31)*(КАЛЕНДАРЬ!$AW18=GRID!$B$33:$DQ$33),0))*GRID!$B$67)+GRID!$B$68,
ROUNDUP((INDEX(GRID!$B$34:$DQ$44,MATCH(Q$7,GRID!$A$34:$A$44,0),MATCH(1,($U$2=GRID!$B$31:$DQ$31)*(КАЛЕНДАРЬ!$AW18=GRID!$B$33:$DQ$33),0))*GRID!$B$67+GRID!$B$68)*(1-GRID!$B$69),0))</f>
        <v>29560</v>
      </c>
      <c r="R429" s="47" cm="1">
        <f t="array" ref="R429">IF($I$2="Spa пакет",
(INDEX(GRID!$B$47:$DQ$57,MATCH(Q$7,GRID!$A$47:$A$57,0),MATCH(1,($U$2=GRID!$B$31:$DQ$31)*(КАЛЕНДАРЬ!$AW18=GRID!$B$33:$DQ$33),0))*GRID!$B$67)+GRID!$B$68*2,
ROUNDUP((INDEX(GRID!$B$47:$DQ$57,MATCH(Q$7,GRID!$A$47:$A$57,0),MATCH(1,($U$2=GRID!$B$31:$DQ$31)*(КАЛЕНДАРЬ!$AW18=GRID!$B$33:$DQ$33),0))*GRID!$B$67+GRID!$B$68*2)*(1-GRID!$B$69),0))</f>
        <v>33840</v>
      </c>
      <c r="S429" s="47" cm="1">
        <f t="array" ref="S429">IF($I$2="Spa пакет",
(INDEX(GRID!$B$34:$DQ$44,MATCH(S$7,GRID!$A$34:$A$44,0),MATCH(1,($U$2=GRID!$B$31:$DQ$31)*(КАЛЕНДАРЬ!$AW18=GRID!$B$33:$DQ$33),0))*GRID!$B$67)+GRID!$B$68,
ROUNDUP((INDEX(GRID!$B$34:$DQ$44,MATCH(S$7,GRID!$A$34:$A$44,0),MATCH(1,($U$2=GRID!$B$31:$DQ$31)*(КАЛЕНДАРЬ!$AW18=GRID!$B$33:$DQ$33),0))*GRID!$B$67+GRID!$B$68)*(1-GRID!$B$69),0))</f>
        <v>32200</v>
      </c>
      <c r="T429" s="47" cm="1">
        <f t="array" ref="T429">IF($I$2="Spa пакет",
(INDEX(GRID!$B$47:$DQ$57,MATCH(S$7,GRID!$A$47:$A$57,0),MATCH(1,($U$2=GRID!$B$31:$DQ$31)*(КАЛЕНДАРЬ!$AW18=GRID!$B$33:$DQ$33),0))*GRID!$B$67)+GRID!$B$68*2,
ROUNDUP((INDEX(GRID!$B$47:$DQ$57,MATCH(S$7,GRID!$A$47:$A$57,0),MATCH(1,($U$2=GRID!$B$31:$DQ$31)*(КАЛЕНДАРЬ!$AW18=GRID!$B$33:$DQ$33),0))*GRID!$B$67+GRID!$B$68*2)*(1-GRID!$B$69),0))</f>
        <v>36480</v>
      </c>
      <c r="U429" s="47" cm="1">
        <f t="array" ref="U429">IF($I$2="Spa пакет",
(INDEX(GRID!$B$34:$DQ$44,MATCH(U$7,GRID!$A$34:$A$44,0),MATCH(1,($U$2=GRID!$B$31:$DQ$31)*(КАЛЕНДАРЬ!$AW18=GRID!$B$33:$DQ$33),0))*GRID!$B$67)+GRID!$B$68,
ROUNDUP((INDEX(GRID!$B$34:$DQ$44,MATCH(U$7,GRID!$A$34:$A$44,0),MATCH(1,($U$2=GRID!$B$31:$DQ$31)*(КАЛЕНДАРЬ!$AW18=GRID!$B$33:$DQ$33),0))*GRID!$B$67+GRID!$B$68)*(1-GRID!$B$69),0))</f>
        <v>36760</v>
      </c>
      <c r="V429" s="47" cm="1">
        <f t="array" ref="V429">IF($I$2="Spa пакет",
(INDEX(GRID!$B$47:$DQ$57,MATCH(U$7,GRID!$A$47:$A$57,0),MATCH(1,($U$2=GRID!$B$31:$DQ$31)*(КАЛЕНДАРЬ!$AW18=GRID!$B$33:$DQ$33),0))*GRID!$B$67)+GRID!$B$68*2,
ROUNDUP((INDEX(GRID!$B$47:$DQ$57,MATCH(U$7,GRID!$A$47:$A$57,0),MATCH(1,($U$2=GRID!$B$31:$DQ$31)*(КАЛЕНДАРЬ!$AW18=GRID!$B$33:$DQ$33),0))*GRID!$B$67+GRID!$B$68*2)*(1-GRID!$B$69),0))</f>
        <v>41040</v>
      </c>
      <c r="W429" s="47" cm="1">
        <f t="array" ref="W429">IF($I$2="Spa пакет",
(INDEX(GRID!$B$34:$DQ$44,MATCH(W$7,GRID!$A$34:$A$44,0),MATCH(1,($U$2=GRID!$B$31:$DQ$31)*(КАЛЕНДАРЬ!$AW18=GRID!$B$33:$DQ$33),0))*GRID!$B$67)+GRID!$B$68,
ROUNDUP((INDEX(GRID!$B$34:$DQ$44,MATCH(W$7,GRID!$A$34:$A$44,0),MATCH(1,($U$2=GRID!$B$31:$DQ$31)*(КАЛЕНДАРЬ!$AW18=GRID!$B$33:$DQ$33),0))*GRID!$B$67+GRID!$B$68)*(1-GRID!$B$69),0))</f>
        <v>99960</v>
      </c>
      <c r="X429" s="47" cm="1">
        <f t="array" ref="X429">IF($I$2="Spa пакет",
(INDEX(GRID!$B$47:$DQ$57,MATCH(W$7,GRID!$A$47:$A$57,0),MATCH(1,($U$2=GRID!$B$31:$DQ$31)*(КАЛЕНДАРЬ!$AW18=GRID!$B$33:$DQ$33),0))*GRID!$B$67)+GRID!$B$68*2,
ROUNDUP((INDEX(GRID!$B$47:$DQ$57,MATCH(W$7,GRID!$A$47:$A$57,0),MATCH(1,($U$2=GRID!$B$31:$DQ$31)*(КАЛЕНДАРЬ!$AW18=GRID!$B$33:$DQ$33),0))*GRID!$B$67+GRID!$B$68*2)*(1-GRID!$B$69),0))</f>
        <v>104240</v>
      </c>
    </row>
    <row r="430" spans="1:24" ht="12" customHeight="1" x14ac:dyDescent="0.2">
      <c r="A430" s="117" t="s">
        <v>46</v>
      </c>
      <c r="B430" s="117">
        <v>16</v>
      </c>
      <c r="C430" s="47" cm="1">
        <f t="array" ref="C430">IF($I$2="Spa пакет",
(INDEX(GRID!$B$34:$DQ$44,MATCH(C$7,GRID!$A$34:$A$44,0),MATCH(1,($U$2=GRID!$B$31:$DQ$31)*(КАЛЕНДАРЬ!$AW19=GRID!$B$33:$DQ$33),0))*GRID!$B$67)+GRID!$B$68,
ROUNDUP((INDEX(GRID!$B$34:$DQ$44,MATCH(C$7,GRID!$A$34:$A$44,0),MATCH(1,($U$2=GRID!$B$31:$DQ$31)*(КАЛЕНДАРЬ!$AW19=GRID!$B$33:$DQ$33),0))*GRID!$B$67+GRID!$B$68)*(1-GRID!$B$69),0))</f>
        <v>17560</v>
      </c>
      <c r="D430" s="47" cm="1">
        <f t="array" ref="D430">IF($I$2="Spa пакет",
(INDEX(GRID!$B$47:$DQ$57,MATCH(C$7,GRID!$A$47:$A$57,0),MATCH(1,($U$2=GRID!$B$31:$DQ$31)*(КАЛЕНДАРЬ!$AW19=GRID!$B$33:$DQ$33),0))*GRID!$B$67)+GRID!$B$68*2,
ROUNDUP((INDEX(GRID!$B$47:$DQ$57,MATCH(C$7,GRID!$A$47:$A$57,0),MATCH(1,($U$2=GRID!$B$31:$DQ$31)*(КАЛЕНДАРЬ!$AW19=GRID!$B$33:$DQ$33),0))*GRID!$B$67+GRID!$B$68*2)*(1-GRID!$B$69),0))</f>
        <v>21840</v>
      </c>
      <c r="E430" s="47" cm="1">
        <f t="array" ref="E430">IF($I$2="Spa пакет",
(INDEX(GRID!$B$34:$DQ$44,MATCH(E$7,GRID!$A$34:$A$44,0),MATCH(1,($U$2=GRID!$B$31:$DQ$31)*(КАЛЕНДАРЬ!$AW19=GRID!$B$33:$DQ$33),0))*GRID!$B$67)+GRID!$B$68,
ROUNDUP((INDEX(GRID!$B$34:$DQ$44,MATCH(E$7,GRID!$A$34:$A$44,0),MATCH(1,($U$2=GRID!$B$31:$DQ$31)*(КАЛЕНДАРЬ!$AW19=GRID!$B$33:$DQ$33),0))*GRID!$B$67+GRID!$B$68)*(1-GRID!$B$69),0))</f>
        <v>19000</v>
      </c>
      <c r="F430" s="47" cm="1">
        <f t="array" ref="F430">IF($I$2="Spa пакет",
(INDEX(GRID!$B$47:$DQ$57,MATCH(E$7,GRID!$A$47:$A$57,0),MATCH(1,($U$2=GRID!$B$31:$DQ$31)*(КАЛЕНДАРЬ!$AW19=GRID!$B$33:$DQ$33),0))*GRID!$B$67)+GRID!$B$68*2,
ROUNDUP((INDEX(GRID!$B$47:$DQ$57,MATCH(E$7,GRID!$A$47:$A$57,0),MATCH(1,($U$2=GRID!$B$31:$DQ$31)*(КАЛЕНДАРЬ!$AW19=GRID!$B$33:$DQ$33),0))*GRID!$B$67+GRID!$B$68*2)*(1-GRID!$B$69),0))</f>
        <v>23280</v>
      </c>
      <c r="G430" s="47" cm="1">
        <f t="array" ref="G430">IF($I$2="Spa пакет",
(INDEX(GRID!$B$34:$DQ$44,MATCH(G$7,GRID!$A$34:$A$44,0),MATCH(1,($U$2=GRID!$B$31:$DQ$31)*(КАЛЕНДАРЬ!$AW19=GRID!$B$33:$DQ$33),0))*GRID!$B$67)+GRID!$B$68,
ROUNDUP((INDEX(GRID!$B$34:$DQ$44,MATCH(G$7,GRID!$A$34:$A$44,0),MATCH(1,($U$2=GRID!$B$31:$DQ$31)*(КАЛЕНДАРЬ!$AW19=GRID!$B$33:$DQ$33),0))*GRID!$B$67+GRID!$B$68)*(1-GRID!$B$69),0))</f>
        <v>19800</v>
      </c>
      <c r="H430" s="47" cm="1">
        <f t="array" ref="H430">IF($I$2="Spa пакет",
(INDEX(GRID!$B$47:$DQ$57,MATCH(G$7,GRID!$A$47:$A$57,0),MATCH(1,($U$2=GRID!$B$31:$DQ$31)*(КАЛЕНДАРЬ!$AW19=GRID!$B$33:$DQ$33),0))*GRID!$B$67)+GRID!$B$68*2,
ROUNDUP((INDEX(GRID!$B$47:$DQ$57,MATCH(G$7,GRID!$A$47:$A$57,0),MATCH(1,($U$2=GRID!$B$31:$DQ$31)*(КАЛЕНДАРЬ!$AW19=GRID!$B$33:$DQ$33),0))*GRID!$B$67+GRID!$B$68*2)*(1-GRID!$B$69),0))</f>
        <v>24080</v>
      </c>
      <c r="I430" s="47" cm="1">
        <f t="array" ref="I430">IF($I$2="Spa пакет",
(INDEX(GRID!$B$34:$DQ$44,MATCH(I$7,GRID!$A$34:$A$44,0),MATCH(1,($U$2=GRID!$B$31:$DQ$31)*(КАЛЕНДАРЬ!$AW19=GRID!$B$33:$DQ$33),0))*GRID!$B$67)+GRID!$B$68,
ROUNDUP((INDEX(GRID!$B$34:$DQ$44,MATCH(I$7,GRID!$A$34:$A$44,0),MATCH(1,($U$2=GRID!$B$31:$DQ$31)*(КАЛЕНДАРЬ!$AW19=GRID!$B$33:$DQ$33),0))*GRID!$B$67+GRID!$B$68)*(1-GRID!$B$69),0))</f>
        <v>21240</v>
      </c>
      <c r="J430" s="47" cm="1">
        <f t="array" ref="J430">IF($I$2="Spa пакет",
(INDEX(GRID!$B$47:$DQ$57,MATCH(I$7,GRID!$A$47:$A$57,0),MATCH(1,($U$2=GRID!$B$31:$DQ$31)*(КАЛЕНДАРЬ!$AW19=GRID!$B$33:$DQ$33),0))*GRID!$B$67)+GRID!$B$68*2,
ROUNDUP((INDEX(GRID!$B$47:$DQ$57,MATCH(I$7,GRID!$A$47:$A$57,0),MATCH(1,($U$2=GRID!$B$31:$DQ$31)*(КАЛЕНДАРЬ!$AW19=GRID!$B$33:$DQ$33),0))*GRID!$B$67+GRID!$B$68*2)*(1-GRID!$B$69),0))</f>
        <v>25520</v>
      </c>
      <c r="K430" s="47" cm="1">
        <f t="array" ref="K430">IF($I$2="Spa пакет",
(INDEX(GRID!$B$34:$DQ$44,MATCH(K$7,GRID!$A$34:$A$44,0),MATCH(1,($U$2=GRID!$B$31:$DQ$31)*(КАЛЕНДАРЬ!$AW19=GRID!$B$33:$DQ$33),0))*GRID!$B$67)+GRID!$B$68,
ROUNDUP((INDEX(GRID!$B$34:$DQ$44,MATCH(K$7,GRID!$A$34:$A$44,0),MATCH(1,($U$2=GRID!$B$31:$DQ$31)*(КАЛЕНДАРЬ!$AW19=GRID!$B$33:$DQ$33),0))*GRID!$B$67+GRID!$B$68)*(1-GRID!$B$69),0))</f>
        <v>22040</v>
      </c>
      <c r="L430" s="47" cm="1">
        <f t="array" ref="L430">IF($I$2="Spa пакет",
(INDEX(GRID!$B$47:$DQ$57,MATCH(K$7,GRID!$A$47:$A$57,0),MATCH(1,($U$2=GRID!$B$31:$DQ$31)*(КАЛЕНДАРЬ!$AW19=GRID!$B$33:$DQ$33),0))*GRID!$B$67)+GRID!$B$68*2,
ROUNDUP((INDEX(GRID!$B$47:$DQ$57,MATCH(K$7,GRID!$A$47:$A$57,0),MATCH(1,($U$2=GRID!$B$31:$DQ$31)*(КАЛЕНДАРЬ!$AW19=GRID!$B$33:$DQ$33),0))*GRID!$B$67+GRID!$B$68*2)*(1-GRID!$B$69),0))</f>
        <v>26320</v>
      </c>
      <c r="M430" s="47" cm="1">
        <f t="array" ref="M430">IF($I$2="Spa пакет",
(INDEX(GRID!$B$34:$DQ$44,MATCH(M$7,GRID!$A$34:$A$44,0),MATCH(1,($U$2=GRID!$B$31:$DQ$31)*(КАЛЕНДАРЬ!$AW19=GRID!$B$33:$DQ$33),0))*GRID!$B$67)+GRID!$B$68,
ROUNDUP((INDEX(GRID!$B$34:$DQ$44,MATCH(M$7,GRID!$A$34:$A$44,0),MATCH(1,($U$2=GRID!$B$31:$DQ$31)*(КАЛЕНДАРЬ!$AW19=GRID!$B$33:$DQ$33),0))*GRID!$B$67+GRID!$B$68)*(1-GRID!$B$69),0))</f>
        <v>23480</v>
      </c>
      <c r="N430" s="47" cm="1">
        <f t="array" ref="N430">IF($I$2="Spa пакет",
(INDEX(GRID!$B$47:$DQ$57,MATCH(M$7,GRID!$A$47:$A$57,0),MATCH(1,($U$2=GRID!$B$31:$DQ$31)*(КАЛЕНДАРЬ!$AW19=GRID!$B$33:$DQ$33),0))*GRID!$B$67)+GRID!$B$68*2,
ROUNDUP((INDEX(GRID!$B$47:$DQ$57,MATCH(M$7,GRID!$A$47:$A$57,0),MATCH(1,($U$2=GRID!$B$31:$DQ$31)*(КАЛЕНДАРЬ!$AW19=GRID!$B$33:$DQ$33),0))*GRID!$B$67+GRID!$B$68*2)*(1-GRID!$B$69),0))</f>
        <v>27760</v>
      </c>
      <c r="O430" s="47" cm="1">
        <f t="array" ref="O430">IF($I$2="Spa пакет",
(INDEX(GRID!$B$34:$DQ$44,MATCH(O$7,GRID!$A$34:$A$44,0),MATCH(1,($U$2=GRID!$B$31:$DQ$31)*(КАЛЕНДАРЬ!$AW19=GRID!$B$33:$DQ$33),0))*GRID!$B$67)+GRID!$B$68,
ROUNDUP((INDEX(GRID!$B$34:$DQ$44,MATCH(O$7,GRID!$A$34:$A$44,0),MATCH(1,($U$2=GRID!$B$31:$DQ$31)*(КАЛЕНДАРЬ!$AW19=GRID!$B$33:$DQ$33),0))*GRID!$B$67+GRID!$B$68)*(1-GRID!$B$69),0))</f>
        <v>28920</v>
      </c>
      <c r="P430" s="47" cm="1">
        <f t="array" ref="P430">IF($I$2="Spa пакет",
(INDEX(GRID!$B$47:$DQ$57,MATCH(O$7,GRID!$A$47:$A$57,0),MATCH(1,($U$2=GRID!$B$31:$DQ$31)*(КАЛЕНДАРЬ!$AW19=GRID!$B$33:$DQ$33),0))*GRID!$B$67)+GRID!$B$68*2,
ROUNDUP((INDEX(GRID!$B$47:$DQ$57,MATCH(O$7,GRID!$A$47:$A$57,0),MATCH(1,($U$2=GRID!$B$31:$DQ$31)*(КАЛЕНДАРЬ!$AW19=GRID!$B$33:$DQ$33),0))*GRID!$B$67+GRID!$B$68*2)*(1-GRID!$B$69),0))</f>
        <v>33200</v>
      </c>
      <c r="Q430" s="47" cm="1">
        <f t="array" ref="Q430">IF($I$2="Spa пакет",
(INDEX(GRID!$B$34:$DQ$44,MATCH(Q$7,GRID!$A$34:$A$44,0),MATCH(1,($U$2=GRID!$B$31:$DQ$31)*(КАЛЕНДАРЬ!$AW19=GRID!$B$33:$DQ$33),0))*GRID!$B$67)+GRID!$B$68,
ROUNDUP((INDEX(GRID!$B$34:$DQ$44,MATCH(Q$7,GRID!$A$34:$A$44,0),MATCH(1,($U$2=GRID!$B$31:$DQ$31)*(КАЛЕНДАРЬ!$AW19=GRID!$B$33:$DQ$33),0))*GRID!$B$67+GRID!$B$68)*(1-GRID!$B$69),0))</f>
        <v>30520</v>
      </c>
      <c r="R430" s="47" cm="1">
        <f t="array" ref="R430">IF($I$2="Spa пакет",
(INDEX(GRID!$B$47:$DQ$57,MATCH(Q$7,GRID!$A$47:$A$57,0),MATCH(1,($U$2=GRID!$B$31:$DQ$31)*(КАЛЕНДАРЬ!$AW19=GRID!$B$33:$DQ$33),0))*GRID!$B$67)+GRID!$B$68*2,
ROUNDUP((INDEX(GRID!$B$47:$DQ$57,MATCH(Q$7,GRID!$A$47:$A$57,0),MATCH(1,($U$2=GRID!$B$31:$DQ$31)*(КАЛЕНДАРЬ!$AW19=GRID!$B$33:$DQ$33),0))*GRID!$B$67+GRID!$B$68*2)*(1-GRID!$B$69),0))</f>
        <v>34800</v>
      </c>
      <c r="S430" s="47" cm="1">
        <f t="array" ref="S430">IF($I$2="Spa пакет",
(INDEX(GRID!$B$34:$DQ$44,MATCH(S$7,GRID!$A$34:$A$44,0),MATCH(1,($U$2=GRID!$B$31:$DQ$31)*(КАЛЕНДАРЬ!$AW19=GRID!$B$33:$DQ$33),0))*GRID!$B$67)+GRID!$B$68,
ROUNDUP((INDEX(GRID!$B$34:$DQ$44,MATCH(S$7,GRID!$A$34:$A$44,0),MATCH(1,($U$2=GRID!$B$31:$DQ$31)*(КАЛЕНДАРЬ!$AW19=GRID!$B$33:$DQ$33),0))*GRID!$B$67+GRID!$B$68)*(1-GRID!$B$69),0))</f>
        <v>33240</v>
      </c>
      <c r="T430" s="47" cm="1">
        <f t="array" ref="T430">IF($I$2="Spa пакет",
(INDEX(GRID!$B$47:$DQ$57,MATCH(S$7,GRID!$A$47:$A$57,0),MATCH(1,($U$2=GRID!$B$31:$DQ$31)*(КАЛЕНДАРЬ!$AW19=GRID!$B$33:$DQ$33),0))*GRID!$B$67)+GRID!$B$68*2,
ROUNDUP((INDEX(GRID!$B$47:$DQ$57,MATCH(S$7,GRID!$A$47:$A$57,0),MATCH(1,($U$2=GRID!$B$31:$DQ$31)*(КАЛЕНДАРЬ!$AW19=GRID!$B$33:$DQ$33),0))*GRID!$B$67+GRID!$B$68*2)*(1-GRID!$B$69),0))</f>
        <v>37520</v>
      </c>
      <c r="U430" s="47" cm="1">
        <f t="array" ref="U430">IF($I$2="Spa пакет",
(INDEX(GRID!$B$34:$DQ$44,MATCH(U$7,GRID!$A$34:$A$44,0),MATCH(1,($U$2=GRID!$B$31:$DQ$31)*(КАЛЕНДАРЬ!$AW19=GRID!$B$33:$DQ$33),0))*GRID!$B$67)+GRID!$B$68,
ROUNDUP((INDEX(GRID!$B$34:$DQ$44,MATCH(U$7,GRID!$A$34:$A$44,0),MATCH(1,($U$2=GRID!$B$31:$DQ$31)*(КАЛЕНДАРЬ!$AW19=GRID!$B$33:$DQ$33),0))*GRID!$B$67+GRID!$B$68)*(1-GRID!$B$69),0))</f>
        <v>37880</v>
      </c>
      <c r="V430" s="47" cm="1">
        <f t="array" ref="V430">IF($I$2="Spa пакет",
(INDEX(GRID!$B$47:$DQ$57,MATCH(U$7,GRID!$A$47:$A$57,0),MATCH(1,($U$2=GRID!$B$31:$DQ$31)*(КАЛЕНДАРЬ!$AW19=GRID!$B$33:$DQ$33),0))*GRID!$B$67)+GRID!$B$68*2,
ROUNDUP((INDEX(GRID!$B$47:$DQ$57,MATCH(U$7,GRID!$A$47:$A$57,0),MATCH(1,($U$2=GRID!$B$31:$DQ$31)*(КАЛЕНДАРЬ!$AW19=GRID!$B$33:$DQ$33),0))*GRID!$B$67+GRID!$B$68*2)*(1-GRID!$B$69),0))</f>
        <v>42160</v>
      </c>
      <c r="W430" s="47" cm="1">
        <f t="array" ref="W430">IF($I$2="Spa пакет",
(INDEX(GRID!$B$34:$DQ$44,MATCH(W$7,GRID!$A$34:$A$44,0),MATCH(1,($U$2=GRID!$B$31:$DQ$31)*(КАЛЕНДАРЬ!$AW19=GRID!$B$33:$DQ$33),0))*GRID!$B$67)+GRID!$B$68,
ROUNDUP((INDEX(GRID!$B$34:$DQ$44,MATCH(W$7,GRID!$A$34:$A$44,0),MATCH(1,($U$2=GRID!$B$31:$DQ$31)*(КАЛЕНДАРЬ!$AW19=GRID!$B$33:$DQ$33),0))*GRID!$B$67+GRID!$B$68)*(1-GRID!$B$69),0))</f>
        <v>104760</v>
      </c>
      <c r="X430" s="47" cm="1">
        <f t="array" ref="X430">IF($I$2="Spa пакет",
(INDEX(GRID!$B$47:$DQ$57,MATCH(W$7,GRID!$A$47:$A$57,0),MATCH(1,($U$2=GRID!$B$31:$DQ$31)*(КАЛЕНДАРЬ!$AW19=GRID!$B$33:$DQ$33),0))*GRID!$B$67)+GRID!$B$68*2,
ROUNDUP((INDEX(GRID!$B$47:$DQ$57,MATCH(W$7,GRID!$A$47:$A$57,0),MATCH(1,($U$2=GRID!$B$31:$DQ$31)*(КАЛЕНДАРЬ!$AW19=GRID!$B$33:$DQ$33),0))*GRID!$B$67+GRID!$B$68*2)*(1-GRID!$B$69),0))</f>
        <v>109040</v>
      </c>
    </row>
    <row r="431" spans="1:24" ht="12" customHeight="1" x14ac:dyDescent="0.2">
      <c r="A431" s="117" t="s">
        <v>47</v>
      </c>
      <c r="B431" s="117">
        <v>17</v>
      </c>
      <c r="C431" s="47" cm="1">
        <f t="array" ref="C431">IF($I$2="Spa пакет",
(INDEX(GRID!$B$34:$DQ$44,MATCH(C$7,GRID!$A$34:$A$44,0),MATCH(1,($U$2=GRID!$B$31:$DQ$31)*(КАЛЕНДАРЬ!$AW20=GRID!$B$33:$DQ$33),0))*GRID!$B$67)+GRID!$B$68,
ROUNDUP((INDEX(GRID!$B$34:$DQ$44,MATCH(C$7,GRID!$A$34:$A$44,0),MATCH(1,($U$2=GRID!$B$31:$DQ$31)*(КАЛЕНДАРЬ!$AW20=GRID!$B$33:$DQ$33),0))*GRID!$B$67+GRID!$B$68)*(1-GRID!$B$69),0))</f>
        <v>18520</v>
      </c>
      <c r="D431" s="47" cm="1">
        <f t="array" ref="D431">IF($I$2="Spa пакет",
(INDEX(GRID!$B$47:$DQ$57,MATCH(C$7,GRID!$A$47:$A$57,0),MATCH(1,($U$2=GRID!$B$31:$DQ$31)*(КАЛЕНДАРЬ!$AW20=GRID!$B$33:$DQ$33),0))*GRID!$B$67)+GRID!$B$68*2,
ROUNDUP((INDEX(GRID!$B$47:$DQ$57,MATCH(C$7,GRID!$A$47:$A$57,0),MATCH(1,($U$2=GRID!$B$31:$DQ$31)*(КАЛЕНДАРЬ!$AW20=GRID!$B$33:$DQ$33),0))*GRID!$B$67+GRID!$B$68*2)*(1-GRID!$B$69),0))</f>
        <v>22800</v>
      </c>
      <c r="E431" s="47" cm="1">
        <f t="array" ref="E431">IF($I$2="Spa пакет",
(INDEX(GRID!$B$34:$DQ$44,MATCH(E$7,GRID!$A$34:$A$44,0),MATCH(1,($U$2=GRID!$B$31:$DQ$31)*(КАЛЕНДАРЬ!$AW20=GRID!$B$33:$DQ$33),0))*GRID!$B$67)+GRID!$B$68,
ROUNDUP((INDEX(GRID!$B$34:$DQ$44,MATCH(E$7,GRID!$A$34:$A$44,0),MATCH(1,($U$2=GRID!$B$31:$DQ$31)*(КАЛЕНДАРЬ!$AW20=GRID!$B$33:$DQ$33),0))*GRID!$B$67+GRID!$B$68)*(1-GRID!$B$69),0))</f>
        <v>19960</v>
      </c>
      <c r="F431" s="47" cm="1">
        <f t="array" ref="F431">IF($I$2="Spa пакет",
(INDEX(GRID!$B$47:$DQ$57,MATCH(E$7,GRID!$A$47:$A$57,0),MATCH(1,($U$2=GRID!$B$31:$DQ$31)*(КАЛЕНДАРЬ!$AW20=GRID!$B$33:$DQ$33),0))*GRID!$B$67)+GRID!$B$68*2,
ROUNDUP((INDEX(GRID!$B$47:$DQ$57,MATCH(E$7,GRID!$A$47:$A$57,0),MATCH(1,($U$2=GRID!$B$31:$DQ$31)*(КАЛЕНДАРЬ!$AW20=GRID!$B$33:$DQ$33),0))*GRID!$B$67+GRID!$B$68*2)*(1-GRID!$B$69),0))</f>
        <v>24240</v>
      </c>
      <c r="G431" s="47" cm="1">
        <f t="array" ref="G431">IF($I$2="Spa пакет",
(INDEX(GRID!$B$34:$DQ$44,MATCH(G$7,GRID!$A$34:$A$44,0),MATCH(1,($U$2=GRID!$B$31:$DQ$31)*(КАЛЕНДАРЬ!$AW20=GRID!$B$33:$DQ$33),0))*GRID!$B$67)+GRID!$B$68,
ROUNDUP((INDEX(GRID!$B$34:$DQ$44,MATCH(G$7,GRID!$A$34:$A$44,0),MATCH(1,($U$2=GRID!$B$31:$DQ$31)*(КАЛЕНДАРЬ!$AW20=GRID!$B$33:$DQ$33),0))*GRID!$B$67+GRID!$B$68)*(1-GRID!$B$69),0))</f>
        <v>20760</v>
      </c>
      <c r="H431" s="47" cm="1">
        <f t="array" ref="H431">IF($I$2="Spa пакет",
(INDEX(GRID!$B$47:$DQ$57,MATCH(G$7,GRID!$A$47:$A$57,0),MATCH(1,($U$2=GRID!$B$31:$DQ$31)*(КАЛЕНДАРЬ!$AW20=GRID!$B$33:$DQ$33),0))*GRID!$B$67)+GRID!$B$68*2,
ROUNDUP((INDEX(GRID!$B$47:$DQ$57,MATCH(G$7,GRID!$A$47:$A$57,0),MATCH(1,($U$2=GRID!$B$31:$DQ$31)*(КАЛЕНДАРЬ!$AW20=GRID!$B$33:$DQ$33),0))*GRID!$B$67+GRID!$B$68*2)*(1-GRID!$B$69),0))</f>
        <v>25040</v>
      </c>
      <c r="I431" s="47" cm="1">
        <f t="array" ref="I431">IF($I$2="Spa пакет",
(INDEX(GRID!$B$34:$DQ$44,MATCH(I$7,GRID!$A$34:$A$44,0),MATCH(1,($U$2=GRID!$B$31:$DQ$31)*(КАЛЕНДАРЬ!$AW20=GRID!$B$33:$DQ$33),0))*GRID!$B$67)+GRID!$B$68,
ROUNDUP((INDEX(GRID!$B$34:$DQ$44,MATCH(I$7,GRID!$A$34:$A$44,0),MATCH(1,($U$2=GRID!$B$31:$DQ$31)*(КАЛЕНДАРЬ!$AW20=GRID!$B$33:$DQ$33),0))*GRID!$B$67+GRID!$B$68)*(1-GRID!$B$69),0))</f>
        <v>22200</v>
      </c>
      <c r="J431" s="47" cm="1">
        <f t="array" ref="J431">IF($I$2="Spa пакет",
(INDEX(GRID!$B$47:$DQ$57,MATCH(I$7,GRID!$A$47:$A$57,0),MATCH(1,($U$2=GRID!$B$31:$DQ$31)*(КАЛЕНДАРЬ!$AW20=GRID!$B$33:$DQ$33),0))*GRID!$B$67)+GRID!$B$68*2,
ROUNDUP((INDEX(GRID!$B$47:$DQ$57,MATCH(I$7,GRID!$A$47:$A$57,0),MATCH(1,($U$2=GRID!$B$31:$DQ$31)*(КАЛЕНДАРЬ!$AW20=GRID!$B$33:$DQ$33),0))*GRID!$B$67+GRID!$B$68*2)*(1-GRID!$B$69),0))</f>
        <v>26480</v>
      </c>
      <c r="K431" s="47" cm="1">
        <f t="array" ref="K431">IF($I$2="Spa пакет",
(INDEX(GRID!$B$34:$DQ$44,MATCH(K$7,GRID!$A$34:$A$44,0),MATCH(1,($U$2=GRID!$B$31:$DQ$31)*(КАЛЕНДАРЬ!$AW20=GRID!$B$33:$DQ$33),0))*GRID!$B$67)+GRID!$B$68,
ROUNDUP((INDEX(GRID!$B$34:$DQ$44,MATCH(K$7,GRID!$A$34:$A$44,0),MATCH(1,($U$2=GRID!$B$31:$DQ$31)*(КАЛЕНДАРЬ!$AW20=GRID!$B$33:$DQ$33),0))*GRID!$B$67+GRID!$B$68)*(1-GRID!$B$69),0))</f>
        <v>23000</v>
      </c>
      <c r="L431" s="47" cm="1">
        <f t="array" ref="L431">IF($I$2="Spa пакет",
(INDEX(GRID!$B$47:$DQ$57,MATCH(K$7,GRID!$A$47:$A$57,0),MATCH(1,($U$2=GRID!$B$31:$DQ$31)*(КАЛЕНДАРЬ!$AW20=GRID!$B$33:$DQ$33),0))*GRID!$B$67)+GRID!$B$68*2,
ROUNDUP((INDEX(GRID!$B$47:$DQ$57,MATCH(K$7,GRID!$A$47:$A$57,0),MATCH(1,($U$2=GRID!$B$31:$DQ$31)*(КАЛЕНДАРЬ!$AW20=GRID!$B$33:$DQ$33),0))*GRID!$B$67+GRID!$B$68*2)*(1-GRID!$B$69),0))</f>
        <v>27280</v>
      </c>
      <c r="M431" s="47" cm="1">
        <f t="array" ref="M431">IF($I$2="Spa пакет",
(INDEX(GRID!$B$34:$DQ$44,MATCH(M$7,GRID!$A$34:$A$44,0),MATCH(1,($U$2=GRID!$B$31:$DQ$31)*(КАЛЕНДАРЬ!$AW20=GRID!$B$33:$DQ$33),0))*GRID!$B$67)+GRID!$B$68,
ROUNDUP((INDEX(GRID!$B$34:$DQ$44,MATCH(M$7,GRID!$A$34:$A$44,0),MATCH(1,($U$2=GRID!$B$31:$DQ$31)*(КАЛЕНДАРЬ!$AW20=GRID!$B$33:$DQ$33),0))*GRID!$B$67+GRID!$B$68)*(1-GRID!$B$69),0))</f>
        <v>24440</v>
      </c>
      <c r="N431" s="47" cm="1">
        <f t="array" ref="N431">IF($I$2="Spa пакет",
(INDEX(GRID!$B$47:$DQ$57,MATCH(M$7,GRID!$A$47:$A$57,0),MATCH(1,($U$2=GRID!$B$31:$DQ$31)*(КАЛЕНДАРЬ!$AW20=GRID!$B$33:$DQ$33),0))*GRID!$B$67)+GRID!$B$68*2,
ROUNDUP((INDEX(GRID!$B$47:$DQ$57,MATCH(M$7,GRID!$A$47:$A$57,0),MATCH(1,($U$2=GRID!$B$31:$DQ$31)*(КАЛЕНДАРЬ!$AW20=GRID!$B$33:$DQ$33),0))*GRID!$B$67+GRID!$B$68*2)*(1-GRID!$B$69),0))</f>
        <v>28720</v>
      </c>
      <c r="O431" s="47" cm="1">
        <f t="array" ref="O431">IF($I$2="Spa пакет",
(INDEX(GRID!$B$34:$DQ$44,MATCH(O$7,GRID!$A$34:$A$44,0),MATCH(1,($U$2=GRID!$B$31:$DQ$31)*(КАЛЕНДАРЬ!$AW20=GRID!$B$33:$DQ$33),0))*GRID!$B$67)+GRID!$B$68,
ROUNDUP((INDEX(GRID!$B$34:$DQ$44,MATCH(O$7,GRID!$A$34:$A$44,0),MATCH(1,($U$2=GRID!$B$31:$DQ$31)*(КАЛЕНДАРЬ!$AW20=GRID!$B$33:$DQ$33),0))*GRID!$B$67+GRID!$B$68)*(1-GRID!$B$69),0))</f>
        <v>29960</v>
      </c>
      <c r="P431" s="47" cm="1">
        <f t="array" ref="P431">IF($I$2="Spa пакет",
(INDEX(GRID!$B$47:$DQ$57,MATCH(O$7,GRID!$A$47:$A$57,0),MATCH(1,($U$2=GRID!$B$31:$DQ$31)*(КАЛЕНДАРЬ!$AW20=GRID!$B$33:$DQ$33),0))*GRID!$B$67)+GRID!$B$68*2,
ROUNDUP((INDEX(GRID!$B$47:$DQ$57,MATCH(O$7,GRID!$A$47:$A$57,0),MATCH(1,($U$2=GRID!$B$31:$DQ$31)*(КАЛЕНДАРЬ!$AW20=GRID!$B$33:$DQ$33),0))*GRID!$B$67+GRID!$B$68*2)*(1-GRID!$B$69),0))</f>
        <v>34240</v>
      </c>
      <c r="Q431" s="47" cm="1">
        <f t="array" ref="Q431">IF($I$2="Spa пакет",
(INDEX(GRID!$B$34:$DQ$44,MATCH(Q$7,GRID!$A$34:$A$44,0),MATCH(1,($U$2=GRID!$B$31:$DQ$31)*(КАЛЕНДАРЬ!$AW20=GRID!$B$33:$DQ$33),0))*GRID!$B$67)+GRID!$B$68,
ROUNDUP((INDEX(GRID!$B$34:$DQ$44,MATCH(Q$7,GRID!$A$34:$A$44,0),MATCH(1,($U$2=GRID!$B$31:$DQ$31)*(КАЛЕНДАРЬ!$AW20=GRID!$B$33:$DQ$33),0))*GRID!$B$67+GRID!$B$68)*(1-GRID!$B$69),0))</f>
        <v>31560</v>
      </c>
      <c r="R431" s="47" cm="1">
        <f t="array" ref="R431">IF($I$2="Spa пакет",
(INDEX(GRID!$B$47:$DQ$57,MATCH(Q$7,GRID!$A$47:$A$57,0),MATCH(1,($U$2=GRID!$B$31:$DQ$31)*(КАЛЕНДАРЬ!$AW20=GRID!$B$33:$DQ$33),0))*GRID!$B$67)+GRID!$B$68*2,
ROUNDUP((INDEX(GRID!$B$47:$DQ$57,MATCH(Q$7,GRID!$A$47:$A$57,0),MATCH(1,($U$2=GRID!$B$31:$DQ$31)*(КАЛЕНДАРЬ!$AW20=GRID!$B$33:$DQ$33),0))*GRID!$B$67+GRID!$B$68*2)*(1-GRID!$B$69),0))</f>
        <v>35840</v>
      </c>
      <c r="S431" s="47" cm="1">
        <f t="array" ref="S431">IF($I$2="Spa пакет",
(INDEX(GRID!$B$34:$DQ$44,MATCH(S$7,GRID!$A$34:$A$44,0),MATCH(1,($U$2=GRID!$B$31:$DQ$31)*(КАЛЕНДАРЬ!$AW20=GRID!$B$33:$DQ$33),0))*GRID!$B$67)+GRID!$B$68,
ROUNDUP((INDEX(GRID!$B$34:$DQ$44,MATCH(S$7,GRID!$A$34:$A$44,0),MATCH(1,($U$2=GRID!$B$31:$DQ$31)*(КАЛЕНДАРЬ!$AW20=GRID!$B$33:$DQ$33),0))*GRID!$B$67+GRID!$B$68)*(1-GRID!$B$69),0))</f>
        <v>34360</v>
      </c>
      <c r="T431" s="47" cm="1">
        <f t="array" ref="T431">IF($I$2="Spa пакет",
(INDEX(GRID!$B$47:$DQ$57,MATCH(S$7,GRID!$A$47:$A$57,0),MATCH(1,($U$2=GRID!$B$31:$DQ$31)*(КАЛЕНДАРЬ!$AW20=GRID!$B$33:$DQ$33),0))*GRID!$B$67)+GRID!$B$68*2,
ROUNDUP((INDEX(GRID!$B$47:$DQ$57,MATCH(S$7,GRID!$A$47:$A$57,0),MATCH(1,($U$2=GRID!$B$31:$DQ$31)*(КАЛЕНДАРЬ!$AW20=GRID!$B$33:$DQ$33),0))*GRID!$B$67+GRID!$B$68*2)*(1-GRID!$B$69),0))</f>
        <v>38640</v>
      </c>
      <c r="U431" s="47" cm="1">
        <f t="array" ref="U431">IF($I$2="Spa пакет",
(INDEX(GRID!$B$34:$DQ$44,MATCH(U$7,GRID!$A$34:$A$44,0),MATCH(1,($U$2=GRID!$B$31:$DQ$31)*(КАЛЕНДАРЬ!$AW20=GRID!$B$33:$DQ$33),0))*GRID!$B$67)+GRID!$B$68,
ROUNDUP((INDEX(GRID!$B$34:$DQ$44,MATCH(U$7,GRID!$A$34:$A$44,0),MATCH(1,($U$2=GRID!$B$31:$DQ$31)*(КАЛЕНДАРЬ!$AW20=GRID!$B$33:$DQ$33),0))*GRID!$B$67+GRID!$B$68)*(1-GRID!$B$69),0))</f>
        <v>39080</v>
      </c>
      <c r="V431" s="47" cm="1">
        <f t="array" ref="V431">IF($I$2="Spa пакет",
(INDEX(GRID!$B$47:$DQ$57,MATCH(U$7,GRID!$A$47:$A$57,0),MATCH(1,($U$2=GRID!$B$31:$DQ$31)*(КАЛЕНДАРЬ!$AW20=GRID!$B$33:$DQ$33),0))*GRID!$B$67)+GRID!$B$68*2,
ROUNDUP((INDEX(GRID!$B$47:$DQ$57,MATCH(U$7,GRID!$A$47:$A$57,0),MATCH(1,($U$2=GRID!$B$31:$DQ$31)*(КАЛЕНДАРЬ!$AW20=GRID!$B$33:$DQ$33),0))*GRID!$B$67+GRID!$B$68*2)*(1-GRID!$B$69),0))</f>
        <v>43360</v>
      </c>
      <c r="W431" s="47" cm="1">
        <f t="array" ref="W431">IF($I$2="Spa пакет",
(INDEX(GRID!$B$34:$DQ$44,MATCH(W$7,GRID!$A$34:$A$44,0),MATCH(1,($U$2=GRID!$B$31:$DQ$31)*(КАЛЕНДАРЬ!$AW20=GRID!$B$33:$DQ$33),0))*GRID!$B$67)+GRID!$B$68,
ROUNDUP((INDEX(GRID!$B$34:$DQ$44,MATCH(W$7,GRID!$A$34:$A$44,0),MATCH(1,($U$2=GRID!$B$31:$DQ$31)*(КАЛЕНДАРЬ!$AW20=GRID!$B$33:$DQ$33),0))*GRID!$B$67+GRID!$B$68)*(1-GRID!$B$69),0))</f>
        <v>109640</v>
      </c>
      <c r="X431" s="47" cm="1">
        <f t="array" ref="X431">IF($I$2="Spa пакет",
(INDEX(GRID!$B$47:$DQ$57,MATCH(W$7,GRID!$A$47:$A$57,0),MATCH(1,($U$2=GRID!$B$31:$DQ$31)*(КАЛЕНДАРЬ!$AW20=GRID!$B$33:$DQ$33),0))*GRID!$B$67)+GRID!$B$68*2,
ROUNDUP((INDEX(GRID!$B$47:$DQ$57,MATCH(W$7,GRID!$A$47:$A$57,0),MATCH(1,($U$2=GRID!$B$31:$DQ$31)*(КАЛЕНДАРЬ!$AW20=GRID!$B$33:$DQ$33),0))*GRID!$B$67+GRID!$B$68*2)*(1-GRID!$B$69),0))</f>
        <v>113920</v>
      </c>
    </row>
    <row r="432" spans="1:24" ht="12" customHeight="1" x14ac:dyDescent="0.2">
      <c r="A432" s="117" t="s">
        <v>48</v>
      </c>
      <c r="B432" s="117">
        <v>18</v>
      </c>
      <c r="C432" s="47" cm="1">
        <f t="array" ref="C432">IF($I$2="Spa пакет",
(INDEX(GRID!$B$34:$DQ$44,MATCH(C$7,GRID!$A$34:$A$44,0),MATCH(1,($U$2=GRID!$B$31:$DQ$31)*(КАЛЕНДАРЬ!$AW21=GRID!$B$33:$DQ$33),0))*GRID!$B$67)+GRID!$B$68,
ROUNDUP((INDEX(GRID!$B$34:$DQ$44,MATCH(C$7,GRID!$A$34:$A$44,0),MATCH(1,($U$2=GRID!$B$31:$DQ$31)*(КАЛЕНДАРЬ!$AW21=GRID!$B$33:$DQ$33),0))*GRID!$B$67+GRID!$B$68)*(1-GRID!$B$69),0))</f>
        <v>18520</v>
      </c>
      <c r="D432" s="47" cm="1">
        <f t="array" ref="D432">IF($I$2="Spa пакет",
(INDEX(GRID!$B$47:$DQ$57,MATCH(C$7,GRID!$A$47:$A$57,0),MATCH(1,($U$2=GRID!$B$31:$DQ$31)*(КАЛЕНДАРЬ!$AW21=GRID!$B$33:$DQ$33),0))*GRID!$B$67)+GRID!$B$68*2,
ROUNDUP((INDEX(GRID!$B$47:$DQ$57,MATCH(C$7,GRID!$A$47:$A$57,0),MATCH(1,($U$2=GRID!$B$31:$DQ$31)*(КАЛЕНДАРЬ!$AW21=GRID!$B$33:$DQ$33),0))*GRID!$B$67+GRID!$B$68*2)*(1-GRID!$B$69),0))</f>
        <v>22800</v>
      </c>
      <c r="E432" s="47" cm="1">
        <f t="array" ref="E432">IF($I$2="Spa пакет",
(INDEX(GRID!$B$34:$DQ$44,MATCH(E$7,GRID!$A$34:$A$44,0),MATCH(1,($U$2=GRID!$B$31:$DQ$31)*(КАЛЕНДАРЬ!$AW21=GRID!$B$33:$DQ$33),0))*GRID!$B$67)+GRID!$B$68,
ROUNDUP((INDEX(GRID!$B$34:$DQ$44,MATCH(E$7,GRID!$A$34:$A$44,0),MATCH(1,($U$2=GRID!$B$31:$DQ$31)*(КАЛЕНДАРЬ!$AW21=GRID!$B$33:$DQ$33),0))*GRID!$B$67+GRID!$B$68)*(1-GRID!$B$69),0))</f>
        <v>19960</v>
      </c>
      <c r="F432" s="47" cm="1">
        <f t="array" ref="F432">IF($I$2="Spa пакет",
(INDEX(GRID!$B$47:$DQ$57,MATCH(E$7,GRID!$A$47:$A$57,0),MATCH(1,($U$2=GRID!$B$31:$DQ$31)*(КАЛЕНДАРЬ!$AW21=GRID!$B$33:$DQ$33),0))*GRID!$B$67)+GRID!$B$68*2,
ROUNDUP((INDEX(GRID!$B$47:$DQ$57,MATCH(E$7,GRID!$A$47:$A$57,0),MATCH(1,($U$2=GRID!$B$31:$DQ$31)*(КАЛЕНДАРЬ!$AW21=GRID!$B$33:$DQ$33),0))*GRID!$B$67+GRID!$B$68*2)*(1-GRID!$B$69),0))</f>
        <v>24240</v>
      </c>
      <c r="G432" s="47" cm="1">
        <f t="array" ref="G432">IF($I$2="Spa пакет",
(INDEX(GRID!$B$34:$DQ$44,MATCH(G$7,GRID!$A$34:$A$44,0),MATCH(1,($U$2=GRID!$B$31:$DQ$31)*(КАЛЕНДАРЬ!$AW21=GRID!$B$33:$DQ$33),0))*GRID!$B$67)+GRID!$B$68,
ROUNDUP((INDEX(GRID!$B$34:$DQ$44,MATCH(G$7,GRID!$A$34:$A$44,0),MATCH(1,($U$2=GRID!$B$31:$DQ$31)*(КАЛЕНДАРЬ!$AW21=GRID!$B$33:$DQ$33),0))*GRID!$B$67+GRID!$B$68)*(1-GRID!$B$69),0))</f>
        <v>20760</v>
      </c>
      <c r="H432" s="47" cm="1">
        <f t="array" ref="H432">IF($I$2="Spa пакет",
(INDEX(GRID!$B$47:$DQ$57,MATCH(G$7,GRID!$A$47:$A$57,0),MATCH(1,($U$2=GRID!$B$31:$DQ$31)*(КАЛЕНДАРЬ!$AW21=GRID!$B$33:$DQ$33),0))*GRID!$B$67)+GRID!$B$68*2,
ROUNDUP((INDEX(GRID!$B$47:$DQ$57,MATCH(G$7,GRID!$A$47:$A$57,0),MATCH(1,($U$2=GRID!$B$31:$DQ$31)*(КАЛЕНДАРЬ!$AW21=GRID!$B$33:$DQ$33),0))*GRID!$B$67+GRID!$B$68*2)*(1-GRID!$B$69),0))</f>
        <v>25040</v>
      </c>
      <c r="I432" s="47" cm="1">
        <f t="array" ref="I432">IF($I$2="Spa пакет",
(INDEX(GRID!$B$34:$DQ$44,MATCH(I$7,GRID!$A$34:$A$44,0),MATCH(1,($U$2=GRID!$B$31:$DQ$31)*(КАЛЕНДАРЬ!$AW21=GRID!$B$33:$DQ$33),0))*GRID!$B$67)+GRID!$B$68,
ROUNDUP((INDEX(GRID!$B$34:$DQ$44,MATCH(I$7,GRID!$A$34:$A$44,0),MATCH(1,($U$2=GRID!$B$31:$DQ$31)*(КАЛЕНДАРЬ!$AW21=GRID!$B$33:$DQ$33),0))*GRID!$B$67+GRID!$B$68)*(1-GRID!$B$69),0))</f>
        <v>22200</v>
      </c>
      <c r="J432" s="47" cm="1">
        <f t="array" ref="J432">IF($I$2="Spa пакет",
(INDEX(GRID!$B$47:$DQ$57,MATCH(I$7,GRID!$A$47:$A$57,0),MATCH(1,($U$2=GRID!$B$31:$DQ$31)*(КАЛЕНДАРЬ!$AW21=GRID!$B$33:$DQ$33),0))*GRID!$B$67)+GRID!$B$68*2,
ROUNDUP((INDEX(GRID!$B$47:$DQ$57,MATCH(I$7,GRID!$A$47:$A$57,0),MATCH(1,($U$2=GRID!$B$31:$DQ$31)*(КАЛЕНДАРЬ!$AW21=GRID!$B$33:$DQ$33),0))*GRID!$B$67+GRID!$B$68*2)*(1-GRID!$B$69),0))</f>
        <v>26480</v>
      </c>
      <c r="K432" s="47" cm="1">
        <f t="array" ref="K432">IF($I$2="Spa пакет",
(INDEX(GRID!$B$34:$DQ$44,MATCH(K$7,GRID!$A$34:$A$44,0),MATCH(1,($U$2=GRID!$B$31:$DQ$31)*(КАЛЕНДАРЬ!$AW21=GRID!$B$33:$DQ$33),0))*GRID!$B$67)+GRID!$B$68,
ROUNDUP((INDEX(GRID!$B$34:$DQ$44,MATCH(K$7,GRID!$A$34:$A$44,0),MATCH(1,($U$2=GRID!$B$31:$DQ$31)*(КАЛЕНДАРЬ!$AW21=GRID!$B$33:$DQ$33),0))*GRID!$B$67+GRID!$B$68)*(1-GRID!$B$69),0))</f>
        <v>23000</v>
      </c>
      <c r="L432" s="47" cm="1">
        <f t="array" ref="L432">IF($I$2="Spa пакет",
(INDEX(GRID!$B$47:$DQ$57,MATCH(K$7,GRID!$A$47:$A$57,0),MATCH(1,($U$2=GRID!$B$31:$DQ$31)*(КАЛЕНДАРЬ!$AW21=GRID!$B$33:$DQ$33),0))*GRID!$B$67)+GRID!$B$68*2,
ROUNDUP((INDEX(GRID!$B$47:$DQ$57,MATCH(K$7,GRID!$A$47:$A$57,0),MATCH(1,($U$2=GRID!$B$31:$DQ$31)*(КАЛЕНДАРЬ!$AW21=GRID!$B$33:$DQ$33),0))*GRID!$B$67+GRID!$B$68*2)*(1-GRID!$B$69),0))</f>
        <v>27280</v>
      </c>
      <c r="M432" s="47" cm="1">
        <f t="array" ref="M432">IF($I$2="Spa пакет",
(INDEX(GRID!$B$34:$DQ$44,MATCH(M$7,GRID!$A$34:$A$44,0),MATCH(1,($U$2=GRID!$B$31:$DQ$31)*(КАЛЕНДАРЬ!$AW21=GRID!$B$33:$DQ$33),0))*GRID!$B$67)+GRID!$B$68,
ROUNDUP((INDEX(GRID!$B$34:$DQ$44,MATCH(M$7,GRID!$A$34:$A$44,0),MATCH(1,($U$2=GRID!$B$31:$DQ$31)*(КАЛЕНДАРЬ!$AW21=GRID!$B$33:$DQ$33),0))*GRID!$B$67+GRID!$B$68)*(1-GRID!$B$69),0))</f>
        <v>24440</v>
      </c>
      <c r="N432" s="47" cm="1">
        <f t="array" ref="N432">IF($I$2="Spa пакет",
(INDEX(GRID!$B$47:$DQ$57,MATCH(M$7,GRID!$A$47:$A$57,0),MATCH(1,($U$2=GRID!$B$31:$DQ$31)*(КАЛЕНДАРЬ!$AW21=GRID!$B$33:$DQ$33),0))*GRID!$B$67)+GRID!$B$68*2,
ROUNDUP((INDEX(GRID!$B$47:$DQ$57,MATCH(M$7,GRID!$A$47:$A$57,0),MATCH(1,($U$2=GRID!$B$31:$DQ$31)*(КАЛЕНДАРЬ!$AW21=GRID!$B$33:$DQ$33),0))*GRID!$B$67+GRID!$B$68*2)*(1-GRID!$B$69),0))</f>
        <v>28720</v>
      </c>
      <c r="O432" s="47" cm="1">
        <f t="array" ref="O432">IF($I$2="Spa пакет",
(INDEX(GRID!$B$34:$DQ$44,MATCH(O$7,GRID!$A$34:$A$44,0),MATCH(1,($U$2=GRID!$B$31:$DQ$31)*(КАЛЕНДАРЬ!$AW21=GRID!$B$33:$DQ$33),0))*GRID!$B$67)+GRID!$B$68,
ROUNDUP((INDEX(GRID!$B$34:$DQ$44,MATCH(O$7,GRID!$A$34:$A$44,0),MATCH(1,($U$2=GRID!$B$31:$DQ$31)*(КАЛЕНДАРЬ!$AW21=GRID!$B$33:$DQ$33),0))*GRID!$B$67+GRID!$B$68)*(1-GRID!$B$69),0))</f>
        <v>29960</v>
      </c>
      <c r="P432" s="47" cm="1">
        <f t="array" ref="P432">IF($I$2="Spa пакет",
(INDEX(GRID!$B$47:$DQ$57,MATCH(O$7,GRID!$A$47:$A$57,0),MATCH(1,($U$2=GRID!$B$31:$DQ$31)*(КАЛЕНДАРЬ!$AW21=GRID!$B$33:$DQ$33),0))*GRID!$B$67)+GRID!$B$68*2,
ROUNDUP((INDEX(GRID!$B$47:$DQ$57,MATCH(O$7,GRID!$A$47:$A$57,0),MATCH(1,($U$2=GRID!$B$31:$DQ$31)*(КАЛЕНДАРЬ!$AW21=GRID!$B$33:$DQ$33),0))*GRID!$B$67+GRID!$B$68*2)*(1-GRID!$B$69),0))</f>
        <v>34240</v>
      </c>
      <c r="Q432" s="47" cm="1">
        <f t="array" ref="Q432">IF($I$2="Spa пакет",
(INDEX(GRID!$B$34:$DQ$44,MATCH(Q$7,GRID!$A$34:$A$44,0),MATCH(1,($U$2=GRID!$B$31:$DQ$31)*(КАЛЕНДАРЬ!$AW21=GRID!$B$33:$DQ$33),0))*GRID!$B$67)+GRID!$B$68,
ROUNDUP((INDEX(GRID!$B$34:$DQ$44,MATCH(Q$7,GRID!$A$34:$A$44,0),MATCH(1,($U$2=GRID!$B$31:$DQ$31)*(КАЛЕНДАРЬ!$AW21=GRID!$B$33:$DQ$33),0))*GRID!$B$67+GRID!$B$68)*(1-GRID!$B$69),0))</f>
        <v>31560</v>
      </c>
      <c r="R432" s="47" cm="1">
        <f t="array" ref="R432">IF($I$2="Spa пакет",
(INDEX(GRID!$B$47:$DQ$57,MATCH(Q$7,GRID!$A$47:$A$57,0),MATCH(1,($U$2=GRID!$B$31:$DQ$31)*(КАЛЕНДАРЬ!$AW21=GRID!$B$33:$DQ$33),0))*GRID!$B$67)+GRID!$B$68*2,
ROUNDUP((INDEX(GRID!$B$47:$DQ$57,MATCH(Q$7,GRID!$A$47:$A$57,0),MATCH(1,($U$2=GRID!$B$31:$DQ$31)*(КАЛЕНДАРЬ!$AW21=GRID!$B$33:$DQ$33),0))*GRID!$B$67+GRID!$B$68*2)*(1-GRID!$B$69),0))</f>
        <v>35840</v>
      </c>
      <c r="S432" s="47" cm="1">
        <f t="array" ref="S432">IF($I$2="Spa пакет",
(INDEX(GRID!$B$34:$DQ$44,MATCH(S$7,GRID!$A$34:$A$44,0),MATCH(1,($U$2=GRID!$B$31:$DQ$31)*(КАЛЕНДАРЬ!$AW21=GRID!$B$33:$DQ$33),0))*GRID!$B$67)+GRID!$B$68,
ROUNDUP((INDEX(GRID!$B$34:$DQ$44,MATCH(S$7,GRID!$A$34:$A$44,0),MATCH(1,($U$2=GRID!$B$31:$DQ$31)*(КАЛЕНДАРЬ!$AW21=GRID!$B$33:$DQ$33),0))*GRID!$B$67+GRID!$B$68)*(1-GRID!$B$69),0))</f>
        <v>34360</v>
      </c>
      <c r="T432" s="47" cm="1">
        <f t="array" ref="T432">IF($I$2="Spa пакет",
(INDEX(GRID!$B$47:$DQ$57,MATCH(S$7,GRID!$A$47:$A$57,0),MATCH(1,($U$2=GRID!$B$31:$DQ$31)*(КАЛЕНДАРЬ!$AW21=GRID!$B$33:$DQ$33),0))*GRID!$B$67)+GRID!$B$68*2,
ROUNDUP((INDEX(GRID!$B$47:$DQ$57,MATCH(S$7,GRID!$A$47:$A$57,0),MATCH(1,($U$2=GRID!$B$31:$DQ$31)*(КАЛЕНДАРЬ!$AW21=GRID!$B$33:$DQ$33),0))*GRID!$B$67+GRID!$B$68*2)*(1-GRID!$B$69),0))</f>
        <v>38640</v>
      </c>
      <c r="U432" s="47" cm="1">
        <f t="array" ref="U432">IF($I$2="Spa пакет",
(INDEX(GRID!$B$34:$DQ$44,MATCH(U$7,GRID!$A$34:$A$44,0),MATCH(1,($U$2=GRID!$B$31:$DQ$31)*(КАЛЕНДАРЬ!$AW21=GRID!$B$33:$DQ$33),0))*GRID!$B$67)+GRID!$B$68,
ROUNDUP((INDEX(GRID!$B$34:$DQ$44,MATCH(U$7,GRID!$A$34:$A$44,0),MATCH(1,($U$2=GRID!$B$31:$DQ$31)*(КАЛЕНДАРЬ!$AW21=GRID!$B$33:$DQ$33),0))*GRID!$B$67+GRID!$B$68)*(1-GRID!$B$69),0))</f>
        <v>39080</v>
      </c>
      <c r="V432" s="47" cm="1">
        <f t="array" ref="V432">IF($I$2="Spa пакет",
(INDEX(GRID!$B$47:$DQ$57,MATCH(U$7,GRID!$A$47:$A$57,0),MATCH(1,($U$2=GRID!$B$31:$DQ$31)*(КАЛЕНДАРЬ!$AW21=GRID!$B$33:$DQ$33),0))*GRID!$B$67)+GRID!$B$68*2,
ROUNDUP((INDEX(GRID!$B$47:$DQ$57,MATCH(U$7,GRID!$A$47:$A$57,0),MATCH(1,($U$2=GRID!$B$31:$DQ$31)*(КАЛЕНДАРЬ!$AW21=GRID!$B$33:$DQ$33),0))*GRID!$B$67+GRID!$B$68*2)*(1-GRID!$B$69),0))</f>
        <v>43360</v>
      </c>
      <c r="W432" s="47" cm="1">
        <f t="array" ref="W432">IF($I$2="Spa пакет",
(INDEX(GRID!$B$34:$DQ$44,MATCH(W$7,GRID!$A$34:$A$44,0),MATCH(1,($U$2=GRID!$B$31:$DQ$31)*(КАЛЕНДАРЬ!$AW21=GRID!$B$33:$DQ$33),0))*GRID!$B$67)+GRID!$B$68,
ROUNDUP((INDEX(GRID!$B$34:$DQ$44,MATCH(W$7,GRID!$A$34:$A$44,0),MATCH(1,($U$2=GRID!$B$31:$DQ$31)*(КАЛЕНДАРЬ!$AW21=GRID!$B$33:$DQ$33),0))*GRID!$B$67+GRID!$B$68)*(1-GRID!$B$69),0))</f>
        <v>109640</v>
      </c>
      <c r="X432" s="47" cm="1">
        <f t="array" ref="X432">IF($I$2="Spa пакет",
(INDEX(GRID!$B$47:$DQ$57,MATCH(W$7,GRID!$A$47:$A$57,0),MATCH(1,($U$2=GRID!$B$31:$DQ$31)*(КАЛЕНДАРЬ!$AW21=GRID!$B$33:$DQ$33),0))*GRID!$B$67)+GRID!$B$68*2,
ROUNDUP((INDEX(GRID!$B$47:$DQ$57,MATCH(W$7,GRID!$A$47:$A$57,0),MATCH(1,($U$2=GRID!$B$31:$DQ$31)*(КАЛЕНДАРЬ!$AW21=GRID!$B$33:$DQ$33),0))*GRID!$B$67+GRID!$B$68*2)*(1-GRID!$B$69),0))</f>
        <v>113920</v>
      </c>
    </row>
    <row r="433" spans="1:26" ht="12" customHeight="1" x14ac:dyDescent="0.2">
      <c r="A433" s="117" t="s">
        <v>42</v>
      </c>
      <c r="B433" s="117">
        <v>19</v>
      </c>
      <c r="C433" s="47" cm="1">
        <f t="array" ref="C433">IF($I$2="Spa пакет",
(INDEX(GRID!$B$34:$DQ$44,MATCH(C$7,GRID!$A$34:$A$44,0),MATCH(1,($U$2=GRID!$B$31:$DQ$31)*(КАЛЕНДАРЬ!$AW22=GRID!$B$33:$DQ$33),0))*GRID!$B$67)+GRID!$B$68,
ROUNDUP((INDEX(GRID!$B$34:$DQ$44,MATCH(C$7,GRID!$A$34:$A$44,0),MATCH(1,($U$2=GRID!$B$31:$DQ$31)*(КАЛЕНДАРЬ!$AW22=GRID!$B$33:$DQ$33),0))*GRID!$B$67+GRID!$B$68)*(1-GRID!$B$69),0))</f>
        <v>17080</v>
      </c>
      <c r="D433" s="47" cm="1">
        <f t="array" ref="D433">IF($I$2="Spa пакет",
(INDEX(GRID!$B$47:$DQ$57,MATCH(C$7,GRID!$A$47:$A$57,0),MATCH(1,($U$2=GRID!$B$31:$DQ$31)*(КАЛЕНДАРЬ!$AW22=GRID!$B$33:$DQ$33),0))*GRID!$B$67)+GRID!$B$68*2,
ROUNDUP((INDEX(GRID!$B$47:$DQ$57,MATCH(C$7,GRID!$A$47:$A$57,0),MATCH(1,($U$2=GRID!$B$31:$DQ$31)*(КАЛЕНДАРЬ!$AW22=GRID!$B$33:$DQ$33),0))*GRID!$B$67+GRID!$B$68*2)*(1-GRID!$B$69),0))</f>
        <v>21360</v>
      </c>
      <c r="E433" s="47" cm="1">
        <f t="array" ref="E433">IF($I$2="Spa пакет",
(INDEX(GRID!$B$34:$DQ$44,MATCH(E$7,GRID!$A$34:$A$44,0),MATCH(1,($U$2=GRID!$B$31:$DQ$31)*(КАЛЕНДАРЬ!$AW22=GRID!$B$33:$DQ$33),0))*GRID!$B$67)+GRID!$B$68,
ROUNDUP((INDEX(GRID!$B$34:$DQ$44,MATCH(E$7,GRID!$A$34:$A$44,0),MATCH(1,($U$2=GRID!$B$31:$DQ$31)*(КАЛЕНДАРЬ!$AW22=GRID!$B$33:$DQ$33),0))*GRID!$B$67+GRID!$B$68)*(1-GRID!$B$69),0))</f>
        <v>18440</v>
      </c>
      <c r="F433" s="47" cm="1">
        <f t="array" ref="F433">IF($I$2="Spa пакет",
(INDEX(GRID!$B$47:$DQ$57,MATCH(E$7,GRID!$A$47:$A$57,0),MATCH(1,($U$2=GRID!$B$31:$DQ$31)*(КАЛЕНДАРЬ!$AW22=GRID!$B$33:$DQ$33),0))*GRID!$B$67)+GRID!$B$68*2,
ROUNDUP((INDEX(GRID!$B$47:$DQ$57,MATCH(E$7,GRID!$A$47:$A$57,0),MATCH(1,($U$2=GRID!$B$31:$DQ$31)*(КАЛЕНДАРЬ!$AW22=GRID!$B$33:$DQ$33),0))*GRID!$B$67+GRID!$B$68*2)*(1-GRID!$B$69),0))</f>
        <v>22720</v>
      </c>
      <c r="G433" s="47" cm="1">
        <f t="array" ref="G433">IF($I$2="Spa пакет",
(INDEX(GRID!$B$34:$DQ$44,MATCH(G$7,GRID!$A$34:$A$44,0),MATCH(1,($U$2=GRID!$B$31:$DQ$31)*(КАЛЕНДАРЬ!$AW22=GRID!$B$33:$DQ$33),0))*GRID!$B$67)+GRID!$B$68,
ROUNDUP((INDEX(GRID!$B$34:$DQ$44,MATCH(G$7,GRID!$A$34:$A$44,0),MATCH(1,($U$2=GRID!$B$31:$DQ$31)*(КАЛЕНДАРЬ!$AW22=GRID!$B$33:$DQ$33),0))*GRID!$B$67+GRID!$B$68)*(1-GRID!$B$69),0))</f>
        <v>19240</v>
      </c>
      <c r="H433" s="47" cm="1">
        <f t="array" ref="H433">IF($I$2="Spa пакет",
(INDEX(GRID!$B$47:$DQ$57,MATCH(G$7,GRID!$A$47:$A$57,0),MATCH(1,($U$2=GRID!$B$31:$DQ$31)*(КАЛЕНДАРЬ!$AW22=GRID!$B$33:$DQ$33),0))*GRID!$B$67)+GRID!$B$68*2,
ROUNDUP((INDEX(GRID!$B$47:$DQ$57,MATCH(G$7,GRID!$A$47:$A$57,0),MATCH(1,($U$2=GRID!$B$31:$DQ$31)*(КАЛЕНДАРЬ!$AW22=GRID!$B$33:$DQ$33),0))*GRID!$B$67+GRID!$B$68*2)*(1-GRID!$B$69),0))</f>
        <v>23520</v>
      </c>
      <c r="I433" s="47" cm="1">
        <f t="array" ref="I433">IF($I$2="Spa пакет",
(INDEX(GRID!$B$34:$DQ$44,MATCH(I$7,GRID!$A$34:$A$44,0),MATCH(1,($U$2=GRID!$B$31:$DQ$31)*(КАЛЕНДАРЬ!$AW22=GRID!$B$33:$DQ$33),0))*GRID!$B$67)+GRID!$B$68,
ROUNDUP((INDEX(GRID!$B$34:$DQ$44,MATCH(I$7,GRID!$A$34:$A$44,0),MATCH(1,($U$2=GRID!$B$31:$DQ$31)*(КАЛЕНДАРЬ!$AW22=GRID!$B$33:$DQ$33),0))*GRID!$B$67+GRID!$B$68)*(1-GRID!$B$69),0))</f>
        <v>20600</v>
      </c>
      <c r="J433" s="47" cm="1">
        <f t="array" ref="J433">IF($I$2="Spa пакет",
(INDEX(GRID!$B$47:$DQ$57,MATCH(I$7,GRID!$A$47:$A$57,0),MATCH(1,($U$2=GRID!$B$31:$DQ$31)*(КАЛЕНДАРЬ!$AW22=GRID!$B$33:$DQ$33),0))*GRID!$B$67)+GRID!$B$68*2,
ROUNDUP((INDEX(GRID!$B$47:$DQ$57,MATCH(I$7,GRID!$A$47:$A$57,0),MATCH(1,($U$2=GRID!$B$31:$DQ$31)*(КАЛЕНДАРЬ!$AW22=GRID!$B$33:$DQ$33),0))*GRID!$B$67+GRID!$B$68*2)*(1-GRID!$B$69),0))</f>
        <v>24880</v>
      </c>
      <c r="K433" s="47" cm="1">
        <f t="array" ref="K433">IF($I$2="Spa пакет",
(INDEX(GRID!$B$34:$DQ$44,MATCH(K$7,GRID!$A$34:$A$44,0),MATCH(1,($U$2=GRID!$B$31:$DQ$31)*(КАЛЕНДАРЬ!$AW22=GRID!$B$33:$DQ$33),0))*GRID!$B$67)+GRID!$B$68,
ROUNDUP((INDEX(GRID!$B$34:$DQ$44,MATCH(K$7,GRID!$A$34:$A$44,0),MATCH(1,($U$2=GRID!$B$31:$DQ$31)*(КАЛЕНДАРЬ!$AW22=GRID!$B$33:$DQ$33),0))*GRID!$B$67+GRID!$B$68)*(1-GRID!$B$69),0))</f>
        <v>21400</v>
      </c>
      <c r="L433" s="47" cm="1">
        <f t="array" ref="L433">IF($I$2="Spa пакет",
(INDEX(GRID!$B$47:$DQ$57,MATCH(K$7,GRID!$A$47:$A$57,0),MATCH(1,($U$2=GRID!$B$31:$DQ$31)*(КАЛЕНДАРЬ!$AW22=GRID!$B$33:$DQ$33),0))*GRID!$B$67)+GRID!$B$68*2,
ROUNDUP((INDEX(GRID!$B$47:$DQ$57,MATCH(K$7,GRID!$A$47:$A$57,0),MATCH(1,($U$2=GRID!$B$31:$DQ$31)*(КАЛЕНДАРЬ!$AW22=GRID!$B$33:$DQ$33),0))*GRID!$B$67+GRID!$B$68*2)*(1-GRID!$B$69),0))</f>
        <v>25680</v>
      </c>
      <c r="M433" s="47" cm="1">
        <f t="array" ref="M433">IF($I$2="Spa пакет",
(INDEX(GRID!$B$34:$DQ$44,MATCH(M$7,GRID!$A$34:$A$44,0),MATCH(1,($U$2=GRID!$B$31:$DQ$31)*(КАЛЕНДАРЬ!$AW22=GRID!$B$33:$DQ$33),0))*GRID!$B$67)+GRID!$B$68,
ROUNDUP((INDEX(GRID!$B$34:$DQ$44,MATCH(M$7,GRID!$A$34:$A$44,0),MATCH(1,($U$2=GRID!$B$31:$DQ$31)*(КАЛЕНДАРЬ!$AW22=GRID!$B$33:$DQ$33),0))*GRID!$B$67+GRID!$B$68)*(1-GRID!$B$69),0))</f>
        <v>22760</v>
      </c>
      <c r="N433" s="47" cm="1">
        <f t="array" ref="N433">IF($I$2="Spa пакет",
(INDEX(GRID!$B$47:$DQ$57,MATCH(M$7,GRID!$A$47:$A$57,0),MATCH(1,($U$2=GRID!$B$31:$DQ$31)*(КАЛЕНДАРЬ!$AW22=GRID!$B$33:$DQ$33),0))*GRID!$B$67)+GRID!$B$68*2,
ROUNDUP((INDEX(GRID!$B$47:$DQ$57,MATCH(M$7,GRID!$A$47:$A$57,0),MATCH(1,($U$2=GRID!$B$31:$DQ$31)*(КАЛЕНДАРЬ!$AW22=GRID!$B$33:$DQ$33),0))*GRID!$B$67+GRID!$B$68*2)*(1-GRID!$B$69),0))</f>
        <v>27040</v>
      </c>
      <c r="O433" s="47" cm="1">
        <f t="array" ref="O433">IF($I$2="Spa пакет",
(INDEX(GRID!$B$34:$DQ$44,MATCH(O$7,GRID!$A$34:$A$44,0),MATCH(1,($U$2=GRID!$B$31:$DQ$31)*(КАЛЕНДАРЬ!$AW22=GRID!$B$33:$DQ$33),0))*GRID!$B$67)+GRID!$B$68,
ROUNDUP((INDEX(GRID!$B$34:$DQ$44,MATCH(O$7,GRID!$A$34:$A$44,0),MATCH(1,($U$2=GRID!$B$31:$DQ$31)*(КАЛЕНДАРЬ!$AW22=GRID!$B$33:$DQ$33),0))*GRID!$B$67+GRID!$B$68)*(1-GRID!$B$69),0))</f>
        <v>28040</v>
      </c>
      <c r="P433" s="47" cm="1">
        <f t="array" ref="P433">IF($I$2="Spa пакет",
(INDEX(GRID!$B$47:$DQ$57,MATCH(O$7,GRID!$A$47:$A$57,0),MATCH(1,($U$2=GRID!$B$31:$DQ$31)*(КАЛЕНДАРЬ!$AW22=GRID!$B$33:$DQ$33),0))*GRID!$B$67)+GRID!$B$68*2,
ROUNDUP((INDEX(GRID!$B$47:$DQ$57,MATCH(O$7,GRID!$A$47:$A$57,0),MATCH(1,($U$2=GRID!$B$31:$DQ$31)*(КАЛЕНДАРЬ!$AW22=GRID!$B$33:$DQ$33),0))*GRID!$B$67+GRID!$B$68*2)*(1-GRID!$B$69),0))</f>
        <v>32320</v>
      </c>
      <c r="Q433" s="47" cm="1">
        <f t="array" ref="Q433">IF($I$2="Spa пакет",
(INDEX(GRID!$B$34:$DQ$44,MATCH(Q$7,GRID!$A$34:$A$44,0),MATCH(1,($U$2=GRID!$B$31:$DQ$31)*(КАЛЕНДАРЬ!$AW22=GRID!$B$33:$DQ$33),0))*GRID!$B$67)+GRID!$B$68,
ROUNDUP((INDEX(GRID!$B$34:$DQ$44,MATCH(Q$7,GRID!$A$34:$A$44,0),MATCH(1,($U$2=GRID!$B$31:$DQ$31)*(КАЛЕНДАРЬ!$AW22=GRID!$B$33:$DQ$33),0))*GRID!$B$67+GRID!$B$68)*(1-GRID!$B$69),0))</f>
        <v>29560</v>
      </c>
      <c r="R433" s="47" cm="1">
        <f t="array" ref="R433">IF($I$2="Spa пакет",
(INDEX(GRID!$B$47:$DQ$57,MATCH(Q$7,GRID!$A$47:$A$57,0),MATCH(1,($U$2=GRID!$B$31:$DQ$31)*(КАЛЕНДАРЬ!$AW22=GRID!$B$33:$DQ$33),0))*GRID!$B$67)+GRID!$B$68*2,
ROUNDUP((INDEX(GRID!$B$47:$DQ$57,MATCH(Q$7,GRID!$A$47:$A$57,0),MATCH(1,($U$2=GRID!$B$31:$DQ$31)*(КАЛЕНДАРЬ!$AW22=GRID!$B$33:$DQ$33),0))*GRID!$B$67+GRID!$B$68*2)*(1-GRID!$B$69),0))</f>
        <v>33840</v>
      </c>
      <c r="S433" s="47" cm="1">
        <f t="array" ref="S433">IF($I$2="Spa пакет",
(INDEX(GRID!$B$34:$DQ$44,MATCH(S$7,GRID!$A$34:$A$44,0),MATCH(1,($U$2=GRID!$B$31:$DQ$31)*(КАЛЕНДАРЬ!$AW22=GRID!$B$33:$DQ$33),0))*GRID!$B$67)+GRID!$B$68,
ROUNDUP((INDEX(GRID!$B$34:$DQ$44,MATCH(S$7,GRID!$A$34:$A$44,0),MATCH(1,($U$2=GRID!$B$31:$DQ$31)*(КАЛЕНДАРЬ!$AW22=GRID!$B$33:$DQ$33),0))*GRID!$B$67+GRID!$B$68)*(1-GRID!$B$69),0))</f>
        <v>32200</v>
      </c>
      <c r="T433" s="47" cm="1">
        <f t="array" ref="T433">IF($I$2="Spa пакет",
(INDEX(GRID!$B$47:$DQ$57,MATCH(S$7,GRID!$A$47:$A$57,0),MATCH(1,($U$2=GRID!$B$31:$DQ$31)*(КАЛЕНДАРЬ!$AW22=GRID!$B$33:$DQ$33),0))*GRID!$B$67)+GRID!$B$68*2,
ROUNDUP((INDEX(GRID!$B$47:$DQ$57,MATCH(S$7,GRID!$A$47:$A$57,0),MATCH(1,($U$2=GRID!$B$31:$DQ$31)*(КАЛЕНДАРЬ!$AW22=GRID!$B$33:$DQ$33),0))*GRID!$B$67+GRID!$B$68*2)*(1-GRID!$B$69),0))</f>
        <v>36480</v>
      </c>
      <c r="U433" s="47" cm="1">
        <f t="array" ref="U433">IF($I$2="Spa пакет",
(INDEX(GRID!$B$34:$DQ$44,MATCH(U$7,GRID!$A$34:$A$44,0),MATCH(1,($U$2=GRID!$B$31:$DQ$31)*(КАЛЕНДАРЬ!$AW22=GRID!$B$33:$DQ$33),0))*GRID!$B$67)+GRID!$B$68,
ROUNDUP((INDEX(GRID!$B$34:$DQ$44,MATCH(U$7,GRID!$A$34:$A$44,0),MATCH(1,($U$2=GRID!$B$31:$DQ$31)*(КАЛЕНДАРЬ!$AW22=GRID!$B$33:$DQ$33),0))*GRID!$B$67+GRID!$B$68)*(1-GRID!$B$69),0))</f>
        <v>36760</v>
      </c>
      <c r="V433" s="47" cm="1">
        <f t="array" ref="V433">IF($I$2="Spa пакет",
(INDEX(GRID!$B$47:$DQ$57,MATCH(U$7,GRID!$A$47:$A$57,0),MATCH(1,($U$2=GRID!$B$31:$DQ$31)*(КАЛЕНДАРЬ!$AW22=GRID!$B$33:$DQ$33),0))*GRID!$B$67)+GRID!$B$68*2,
ROUNDUP((INDEX(GRID!$B$47:$DQ$57,MATCH(U$7,GRID!$A$47:$A$57,0),MATCH(1,($U$2=GRID!$B$31:$DQ$31)*(КАЛЕНДАРЬ!$AW22=GRID!$B$33:$DQ$33),0))*GRID!$B$67+GRID!$B$68*2)*(1-GRID!$B$69),0))</f>
        <v>41040</v>
      </c>
      <c r="W433" s="47" cm="1">
        <f t="array" ref="W433">IF($I$2="Spa пакет",
(INDEX(GRID!$B$34:$DQ$44,MATCH(W$7,GRID!$A$34:$A$44,0),MATCH(1,($U$2=GRID!$B$31:$DQ$31)*(КАЛЕНДАРЬ!$AW22=GRID!$B$33:$DQ$33),0))*GRID!$B$67)+GRID!$B$68,
ROUNDUP((INDEX(GRID!$B$34:$DQ$44,MATCH(W$7,GRID!$A$34:$A$44,0),MATCH(1,($U$2=GRID!$B$31:$DQ$31)*(КАЛЕНДАРЬ!$AW22=GRID!$B$33:$DQ$33),0))*GRID!$B$67+GRID!$B$68)*(1-GRID!$B$69),0))</f>
        <v>99960</v>
      </c>
      <c r="X433" s="47" cm="1">
        <f t="array" ref="X433">IF($I$2="Spa пакет",
(INDEX(GRID!$B$47:$DQ$57,MATCH(W$7,GRID!$A$47:$A$57,0),MATCH(1,($U$2=GRID!$B$31:$DQ$31)*(КАЛЕНДАРЬ!$AW22=GRID!$B$33:$DQ$33),0))*GRID!$B$67)+GRID!$B$68*2,
ROUNDUP((INDEX(GRID!$B$47:$DQ$57,MATCH(W$7,GRID!$A$47:$A$57,0),MATCH(1,($U$2=GRID!$B$31:$DQ$31)*(КАЛЕНДАРЬ!$AW22=GRID!$B$33:$DQ$33),0))*GRID!$B$67+GRID!$B$68*2)*(1-GRID!$B$69),0))</f>
        <v>104240</v>
      </c>
    </row>
    <row r="434" spans="1:26" ht="12" customHeight="1" x14ac:dyDescent="0.2">
      <c r="A434" s="117" t="s">
        <v>43</v>
      </c>
      <c r="B434" s="117">
        <v>20</v>
      </c>
      <c r="C434" s="47" cm="1">
        <f t="array" ref="C434">IF($I$2="Spa пакет",
(INDEX(GRID!$B$34:$DQ$44,MATCH(C$7,GRID!$A$34:$A$44,0),MATCH(1,($U$2=GRID!$B$31:$DQ$31)*(КАЛЕНДАРЬ!$AW23=GRID!$B$33:$DQ$33),0))*GRID!$B$67)+GRID!$B$68,
ROUNDUP((INDEX(GRID!$B$34:$DQ$44,MATCH(C$7,GRID!$A$34:$A$44,0),MATCH(1,($U$2=GRID!$B$31:$DQ$31)*(КАЛЕНДАРЬ!$AW23=GRID!$B$33:$DQ$33),0))*GRID!$B$67+GRID!$B$68)*(1-GRID!$B$69),0))</f>
        <v>17080</v>
      </c>
      <c r="D434" s="47" cm="1">
        <f t="array" ref="D434">IF($I$2="Spa пакет",
(INDEX(GRID!$B$47:$DQ$57,MATCH(C$7,GRID!$A$47:$A$57,0),MATCH(1,($U$2=GRID!$B$31:$DQ$31)*(КАЛЕНДАРЬ!$AW23=GRID!$B$33:$DQ$33),0))*GRID!$B$67)+GRID!$B$68*2,
ROUNDUP((INDEX(GRID!$B$47:$DQ$57,MATCH(C$7,GRID!$A$47:$A$57,0),MATCH(1,($U$2=GRID!$B$31:$DQ$31)*(КАЛЕНДАРЬ!$AW23=GRID!$B$33:$DQ$33),0))*GRID!$B$67+GRID!$B$68*2)*(1-GRID!$B$69),0))</f>
        <v>21360</v>
      </c>
      <c r="E434" s="47" cm="1">
        <f t="array" ref="E434">IF($I$2="Spa пакет",
(INDEX(GRID!$B$34:$DQ$44,MATCH(E$7,GRID!$A$34:$A$44,0),MATCH(1,($U$2=GRID!$B$31:$DQ$31)*(КАЛЕНДАРЬ!$AW23=GRID!$B$33:$DQ$33),0))*GRID!$B$67)+GRID!$B$68,
ROUNDUP((INDEX(GRID!$B$34:$DQ$44,MATCH(E$7,GRID!$A$34:$A$44,0),MATCH(1,($U$2=GRID!$B$31:$DQ$31)*(КАЛЕНДАРЬ!$AW23=GRID!$B$33:$DQ$33),0))*GRID!$B$67+GRID!$B$68)*(1-GRID!$B$69),0))</f>
        <v>18440</v>
      </c>
      <c r="F434" s="47" cm="1">
        <f t="array" ref="F434">IF($I$2="Spa пакет",
(INDEX(GRID!$B$47:$DQ$57,MATCH(E$7,GRID!$A$47:$A$57,0),MATCH(1,($U$2=GRID!$B$31:$DQ$31)*(КАЛЕНДАРЬ!$AW23=GRID!$B$33:$DQ$33),0))*GRID!$B$67)+GRID!$B$68*2,
ROUNDUP((INDEX(GRID!$B$47:$DQ$57,MATCH(E$7,GRID!$A$47:$A$57,0),MATCH(1,($U$2=GRID!$B$31:$DQ$31)*(КАЛЕНДАРЬ!$AW23=GRID!$B$33:$DQ$33),0))*GRID!$B$67+GRID!$B$68*2)*(1-GRID!$B$69),0))</f>
        <v>22720</v>
      </c>
      <c r="G434" s="47" cm="1">
        <f t="array" ref="G434">IF($I$2="Spa пакет",
(INDEX(GRID!$B$34:$DQ$44,MATCH(G$7,GRID!$A$34:$A$44,0),MATCH(1,($U$2=GRID!$B$31:$DQ$31)*(КАЛЕНДАРЬ!$AW23=GRID!$B$33:$DQ$33),0))*GRID!$B$67)+GRID!$B$68,
ROUNDUP((INDEX(GRID!$B$34:$DQ$44,MATCH(G$7,GRID!$A$34:$A$44,0),MATCH(1,($U$2=GRID!$B$31:$DQ$31)*(КАЛЕНДАРЬ!$AW23=GRID!$B$33:$DQ$33),0))*GRID!$B$67+GRID!$B$68)*(1-GRID!$B$69),0))</f>
        <v>19240</v>
      </c>
      <c r="H434" s="47" cm="1">
        <f t="array" ref="H434">IF($I$2="Spa пакет",
(INDEX(GRID!$B$47:$DQ$57,MATCH(G$7,GRID!$A$47:$A$57,0),MATCH(1,($U$2=GRID!$B$31:$DQ$31)*(КАЛЕНДАРЬ!$AW23=GRID!$B$33:$DQ$33),0))*GRID!$B$67)+GRID!$B$68*2,
ROUNDUP((INDEX(GRID!$B$47:$DQ$57,MATCH(G$7,GRID!$A$47:$A$57,0),MATCH(1,($U$2=GRID!$B$31:$DQ$31)*(КАЛЕНДАРЬ!$AW23=GRID!$B$33:$DQ$33),0))*GRID!$B$67+GRID!$B$68*2)*(1-GRID!$B$69),0))</f>
        <v>23520</v>
      </c>
      <c r="I434" s="47" cm="1">
        <f t="array" ref="I434">IF($I$2="Spa пакет",
(INDEX(GRID!$B$34:$DQ$44,MATCH(I$7,GRID!$A$34:$A$44,0),MATCH(1,($U$2=GRID!$B$31:$DQ$31)*(КАЛЕНДАРЬ!$AW23=GRID!$B$33:$DQ$33),0))*GRID!$B$67)+GRID!$B$68,
ROUNDUP((INDEX(GRID!$B$34:$DQ$44,MATCH(I$7,GRID!$A$34:$A$44,0),MATCH(1,($U$2=GRID!$B$31:$DQ$31)*(КАЛЕНДАРЬ!$AW23=GRID!$B$33:$DQ$33),0))*GRID!$B$67+GRID!$B$68)*(1-GRID!$B$69),0))</f>
        <v>20600</v>
      </c>
      <c r="J434" s="47" cm="1">
        <f t="array" ref="J434">IF($I$2="Spa пакет",
(INDEX(GRID!$B$47:$DQ$57,MATCH(I$7,GRID!$A$47:$A$57,0),MATCH(1,($U$2=GRID!$B$31:$DQ$31)*(КАЛЕНДАРЬ!$AW23=GRID!$B$33:$DQ$33),0))*GRID!$B$67)+GRID!$B$68*2,
ROUNDUP((INDEX(GRID!$B$47:$DQ$57,MATCH(I$7,GRID!$A$47:$A$57,0),MATCH(1,($U$2=GRID!$B$31:$DQ$31)*(КАЛЕНДАРЬ!$AW23=GRID!$B$33:$DQ$33),0))*GRID!$B$67+GRID!$B$68*2)*(1-GRID!$B$69),0))</f>
        <v>24880</v>
      </c>
      <c r="K434" s="47" cm="1">
        <f t="array" ref="K434">IF($I$2="Spa пакет",
(INDEX(GRID!$B$34:$DQ$44,MATCH(K$7,GRID!$A$34:$A$44,0),MATCH(1,($U$2=GRID!$B$31:$DQ$31)*(КАЛЕНДАРЬ!$AW23=GRID!$B$33:$DQ$33),0))*GRID!$B$67)+GRID!$B$68,
ROUNDUP((INDEX(GRID!$B$34:$DQ$44,MATCH(K$7,GRID!$A$34:$A$44,0),MATCH(1,($U$2=GRID!$B$31:$DQ$31)*(КАЛЕНДАРЬ!$AW23=GRID!$B$33:$DQ$33),0))*GRID!$B$67+GRID!$B$68)*(1-GRID!$B$69),0))</f>
        <v>21400</v>
      </c>
      <c r="L434" s="47" cm="1">
        <f t="array" ref="L434">IF($I$2="Spa пакет",
(INDEX(GRID!$B$47:$DQ$57,MATCH(K$7,GRID!$A$47:$A$57,0),MATCH(1,($U$2=GRID!$B$31:$DQ$31)*(КАЛЕНДАРЬ!$AW23=GRID!$B$33:$DQ$33),0))*GRID!$B$67)+GRID!$B$68*2,
ROUNDUP((INDEX(GRID!$B$47:$DQ$57,MATCH(K$7,GRID!$A$47:$A$57,0),MATCH(1,($U$2=GRID!$B$31:$DQ$31)*(КАЛЕНДАРЬ!$AW23=GRID!$B$33:$DQ$33),0))*GRID!$B$67+GRID!$B$68*2)*(1-GRID!$B$69),0))</f>
        <v>25680</v>
      </c>
      <c r="M434" s="47" cm="1">
        <f t="array" ref="M434">IF($I$2="Spa пакет",
(INDEX(GRID!$B$34:$DQ$44,MATCH(M$7,GRID!$A$34:$A$44,0),MATCH(1,($U$2=GRID!$B$31:$DQ$31)*(КАЛЕНДАРЬ!$AW23=GRID!$B$33:$DQ$33),0))*GRID!$B$67)+GRID!$B$68,
ROUNDUP((INDEX(GRID!$B$34:$DQ$44,MATCH(M$7,GRID!$A$34:$A$44,0),MATCH(1,($U$2=GRID!$B$31:$DQ$31)*(КАЛЕНДАРЬ!$AW23=GRID!$B$33:$DQ$33),0))*GRID!$B$67+GRID!$B$68)*(1-GRID!$B$69),0))</f>
        <v>22760</v>
      </c>
      <c r="N434" s="47" cm="1">
        <f t="array" ref="N434">IF($I$2="Spa пакет",
(INDEX(GRID!$B$47:$DQ$57,MATCH(M$7,GRID!$A$47:$A$57,0),MATCH(1,($U$2=GRID!$B$31:$DQ$31)*(КАЛЕНДАРЬ!$AW23=GRID!$B$33:$DQ$33),0))*GRID!$B$67)+GRID!$B$68*2,
ROUNDUP((INDEX(GRID!$B$47:$DQ$57,MATCH(M$7,GRID!$A$47:$A$57,0),MATCH(1,($U$2=GRID!$B$31:$DQ$31)*(КАЛЕНДАРЬ!$AW23=GRID!$B$33:$DQ$33),0))*GRID!$B$67+GRID!$B$68*2)*(1-GRID!$B$69),0))</f>
        <v>27040</v>
      </c>
      <c r="O434" s="47" cm="1">
        <f t="array" ref="O434">IF($I$2="Spa пакет",
(INDEX(GRID!$B$34:$DQ$44,MATCH(O$7,GRID!$A$34:$A$44,0),MATCH(1,($U$2=GRID!$B$31:$DQ$31)*(КАЛЕНДАРЬ!$AW23=GRID!$B$33:$DQ$33),0))*GRID!$B$67)+GRID!$B$68,
ROUNDUP((INDEX(GRID!$B$34:$DQ$44,MATCH(O$7,GRID!$A$34:$A$44,0),MATCH(1,($U$2=GRID!$B$31:$DQ$31)*(КАЛЕНДАРЬ!$AW23=GRID!$B$33:$DQ$33),0))*GRID!$B$67+GRID!$B$68)*(1-GRID!$B$69),0))</f>
        <v>28040</v>
      </c>
      <c r="P434" s="47" cm="1">
        <f t="array" ref="P434">IF($I$2="Spa пакет",
(INDEX(GRID!$B$47:$DQ$57,MATCH(O$7,GRID!$A$47:$A$57,0),MATCH(1,($U$2=GRID!$B$31:$DQ$31)*(КАЛЕНДАРЬ!$AW23=GRID!$B$33:$DQ$33),0))*GRID!$B$67)+GRID!$B$68*2,
ROUNDUP((INDEX(GRID!$B$47:$DQ$57,MATCH(O$7,GRID!$A$47:$A$57,0),MATCH(1,($U$2=GRID!$B$31:$DQ$31)*(КАЛЕНДАРЬ!$AW23=GRID!$B$33:$DQ$33),0))*GRID!$B$67+GRID!$B$68*2)*(1-GRID!$B$69),0))</f>
        <v>32320</v>
      </c>
      <c r="Q434" s="47" cm="1">
        <f t="array" ref="Q434">IF($I$2="Spa пакет",
(INDEX(GRID!$B$34:$DQ$44,MATCH(Q$7,GRID!$A$34:$A$44,0),MATCH(1,($U$2=GRID!$B$31:$DQ$31)*(КАЛЕНДАРЬ!$AW23=GRID!$B$33:$DQ$33),0))*GRID!$B$67)+GRID!$B$68,
ROUNDUP((INDEX(GRID!$B$34:$DQ$44,MATCH(Q$7,GRID!$A$34:$A$44,0),MATCH(1,($U$2=GRID!$B$31:$DQ$31)*(КАЛЕНДАРЬ!$AW23=GRID!$B$33:$DQ$33),0))*GRID!$B$67+GRID!$B$68)*(1-GRID!$B$69),0))</f>
        <v>29560</v>
      </c>
      <c r="R434" s="47" cm="1">
        <f t="array" ref="R434">IF($I$2="Spa пакет",
(INDEX(GRID!$B$47:$DQ$57,MATCH(Q$7,GRID!$A$47:$A$57,0),MATCH(1,($U$2=GRID!$B$31:$DQ$31)*(КАЛЕНДАРЬ!$AW23=GRID!$B$33:$DQ$33),0))*GRID!$B$67)+GRID!$B$68*2,
ROUNDUP((INDEX(GRID!$B$47:$DQ$57,MATCH(Q$7,GRID!$A$47:$A$57,0),MATCH(1,($U$2=GRID!$B$31:$DQ$31)*(КАЛЕНДАРЬ!$AW23=GRID!$B$33:$DQ$33),0))*GRID!$B$67+GRID!$B$68*2)*(1-GRID!$B$69),0))</f>
        <v>33840</v>
      </c>
      <c r="S434" s="47" cm="1">
        <f t="array" ref="S434">IF($I$2="Spa пакет",
(INDEX(GRID!$B$34:$DQ$44,MATCH(S$7,GRID!$A$34:$A$44,0),MATCH(1,($U$2=GRID!$B$31:$DQ$31)*(КАЛЕНДАРЬ!$AW23=GRID!$B$33:$DQ$33),0))*GRID!$B$67)+GRID!$B$68,
ROUNDUP((INDEX(GRID!$B$34:$DQ$44,MATCH(S$7,GRID!$A$34:$A$44,0),MATCH(1,($U$2=GRID!$B$31:$DQ$31)*(КАЛЕНДАРЬ!$AW23=GRID!$B$33:$DQ$33),0))*GRID!$B$67+GRID!$B$68)*(1-GRID!$B$69),0))</f>
        <v>32200</v>
      </c>
      <c r="T434" s="47" cm="1">
        <f t="array" ref="T434">IF($I$2="Spa пакет",
(INDEX(GRID!$B$47:$DQ$57,MATCH(S$7,GRID!$A$47:$A$57,0),MATCH(1,($U$2=GRID!$B$31:$DQ$31)*(КАЛЕНДАРЬ!$AW23=GRID!$B$33:$DQ$33),0))*GRID!$B$67)+GRID!$B$68*2,
ROUNDUP((INDEX(GRID!$B$47:$DQ$57,MATCH(S$7,GRID!$A$47:$A$57,0),MATCH(1,($U$2=GRID!$B$31:$DQ$31)*(КАЛЕНДАРЬ!$AW23=GRID!$B$33:$DQ$33),0))*GRID!$B$67+GRID!$B$68*2)*(1-GRID!$B$69),0))</f>
        <v>36480</v>
      </c>
      <c r="U434" s="47" cm="1">
        <f t="array" ref="U434">IF($I$2="Spa пакет",
(INDEX(GRID!$B$34:$DQ$44,MATCH(U$7,GRID!$A$34:$A$44,0),MATCH(1,($U$2=GRID!$B$31:$DQ$31)*(КАЛЕНДАРЬ!$AW23=GRID!$B$33:$DQ$33),0))*GRID!$B$67)+GRID!$B$68,
ROUNDUP((INDEX(GRID!$B$34:$DQ$44,MATCH(U$7,GRID!$A$34:$A$44,0),MATCH(1,($U$2=GRID!$B$31:$DQ$31)*(КАЛЕНДАРЬ!$AW23=GRID!$B$33:$DQ$33),0))*GRID!$B$67+GRID!$B$68)*(1-GRID!$B$69),0))</f>
        <v>36760</v>
      </c>
      <c r="V434" s="47" cm="1">
        <f t="array" ref="V434">IF($I$2="Spa пакет",
(INDEX(GRID!$B$47:$DQ$57,MATCH(U$7,GRID!$A$47:$A$57,0),MATCH(1,($U$2=GRID!$B$31:$DQ$31)*(КАЛЕНДАРЬ!$AW23=GRID!$B$33:$DQ$33),0))*GRID!$B$67)+GRID!$B$68*2,
ROUNDUP((INDEX(GRID!$B$47:$DQ$57,MATCH(U$7,GRID!$A$47:$A$57,0),MATCH(1,($U$2=GRID!$B$31:$DQ$31)*(КАЛЕНДАРЬ!$AW23=GRID!$B$33:$DQ$33),0))*GRID!$B$67+GRID!$B$68*2)*(1-GRID!$B$69),0))</f>
        <v>41040</v>
      </c>
      <c r="W434" s="47" cm="1">
        <f t="array" ref="W434">IF($I$2="Spa пакет",
(INDEX(GRID!$B$34:$DQ$44,MATCH(W$7,GRID!$A$34:$A$44,0),MATCH(1,($U$2=GRID!$B$31:$DQ$31)*(КАЛЕНДАРЬ!$AW23=GRID!$B$33:$DQ$33),0))*GRID!$B$67)+GRID!$B$68,
ROUNDUP((INDEX(GRID!$B$34:$DQ$44,MATCH(W$7,GRID!$A$34:$A$44,0),MATCH(1,($U$2=GRID!$B$31:$DQ$31)*(КАЛЕНДАРЬ!$AW23=GRID!$B$33:$DQ$33),0))*GRID!$B$67+GRID!$B$68)*(1-GRID!$B$69),0))</f>
        <v>99960</v>
      </c>
      <c r="X434" s="47" cm="1">
        <f t="array" ref="X434">IF($I$2="Spa пакет",
(INDEX(GRID!$B$47:$DQ$57,MATCH(W$7,GRID!$A$47:$A$57,0),MATCH(1,($U$2=GRID!$B$31:$DQ$31)*(КАЛЕНДАРЬ!$AW23=GRID!$B$33:$DQ$33),0))*GRID!$B$67)+GRID!$B$68*2,
ROUNDUP((INDEX(GRID!$B$47:$DQ$57,MATCH(W$7,GRID!$A$47:$A$57,0),MATCH(1,($U$2=GRID!$B$31:$DQ$31)*(КАЛЕНДАРЬ!$AW23=GRID!$B$33:$DQ$33),0))*GRID!$B$67+GRID!$B$68*2)*(1-GRID!$B$69),0))</f>
        <v>104240</v>
      </c>
    </row>
    <row r="435" spans="1:26" ht="12" customHeight="1" x14ac:dyDescent="0.2">
      <c r="A435" s="117" t="s">
        <v>44</v>
      </c>
      <c r="B435" s="117">
        <v>21</v>
      </c>
      <c r="C435" s="47" cm="1">
        <f t="array" ref="C435">IF($I$2="Spa пакет",
(INDEX(GRID!$B$34:$DQ$44,MATCH(C$7,GRID!$A$34:$A$44,0),MATCH(1,($U$2=GRID!$B$31:$DQ$31)*(КАЛЕНДАРЬ!$AW24=GRID!$B$33:$DQ$33),0))*GRID!$B$67)+GRID!$B$68,
ROUNDUP((INDEX(GRID!$B$34:$DQ$44,MATCH(C$7,GRID!$A$34:$A$44,0),MATCH(1,($U$2=GRID!$B$31:$DQ$31)*(КАЛЕНДАРЬ!$AW24=GRID!$B$33:$DQ$33),0))*GRID!$B$67+GRID!$B$68)*(1-GRID!$B$69),0))</f>
        <v>17080</v>
      </c>
      <c r="D435" s="47" cm="1">
        <f t="array" ref="D435">IF($I$2="Spa пакет",
(INDEX(GRID!$B$47:$DQ$57,MATCH(C$7,GRID!$A$47:$A$57,0),MATCH(1,($U$2=GRID!$B$31:$DQ$31)*(КАЛЕНДАРЬ!$AW24=GRID!$B$33:$DQ$33),0))*GRID!$B$67)+GRID!$B$68*2,
ROUNDUP((INDEX(GRID!$B$47:$DQ$57,MATCH(C$7,GRID!$A$47:$A$57,0),MATCH(1,($U$2=GRID!$B$31:$DQ$31)*(КАЛЕНДАРЬ!$AW24=GRID!$B$33:$DQ$33),0))*GRID!$B$67+GRID!$B$68*2)*(1-GRID!$B$69),0))</f>
        <v>21360</v>
      </c>
      <c r="E435" s="47" cm="1">
        <f t="array" ref="E435">IF($I$2="Spa пакет",
(INDEX(GRID!$B$34:$DQ$44,MATCH(E$7,GRID!$A$34:$A$44,0),MATCH(1,($U$2=GRID!$B$31:$DQ$31)*(КАЛЕНДАРЬ!$AW24=GRID!$B$33:$DQ$33),0))*GRID!$B$67)+GRID!$B$68,
ROUNDUP((INDEX(GRID!$B$34:$DQ$44,MATCH(E$7,GRID!$A$34:$A$44,0),MATCH(1,($U$2=GRID!$B$31:$DQ$31)*(КАЛЕНДАРЬ!$AW24=GRID!$B$33:$DQ$33),0))*GRID!$B$67+GRID!$B$68)*(1-GRID!$B$69),0))</f>
        <v>18440</v>
      </c>
      <c r="F435" s="47" cm="1">
        <f t="array" ref="F435">IF($I$2="Spa пакет",
(INDEX(GRID!$B$47:$DQ$57,MATCH(E$7,GRID!$A$47:$A$57,0),MATCH(1,($U$2=GRID!$B$31:$DQ$31)*(КАЛЕНДАРЬ!$AW24=GRID!$B$33:$DQ$33),0))*GRID!$B$67)+GRID!$B$68*2,
ROUNDUP((INDEX(GRID!$B$47:$DQ$57,MATCH(E$7,GRID!$A$47:$A$57,0),MATCH(1,($U$2=GRID!$B$31:$DQ$31)*(КАЛЕНДАРЬ!$AW24=GRID!$B$33:$DQ$33),0))*GRID!$B$67+GRID!$B$68*2)*(1-GRID!$B$69),0))</f>
        <v>22720</v>
      </c>
      <c r="G435" s="47" cm="1">
        <f t="array" ref="G435">IF($I$2="Spa пакет",
(INDEX(GRID!$B$34:$DQ$44,MATCH(G$7,GRID!$A$34:$A$44,0),MATCH(1,($U$2=GRID!$B$31:$DQ$31)*(КАЛЕНДАРЬ!$AW24=GRID!$B$33:$DQ$33),0))*GRID!$B$67)+GRID!$B$68,
ROUNDUP((INDEX(GRID!$B$34:$DQ$44,MATCH(G$7,GRID!$A$34:$A$44,0),MATCH(1,($U$2=GRID!$B$31:$DQ$31)*(КАЛЕНДАРЬ!$AW24=GRID!$B$33:$DQ$33),0))*GRID!$B$67+GRID!$B$68)*(1-GRID!$B$69),0))</f>
        <v>19240</v>
      </c>
      <c r="H435" s="47" cm="1">
        <f t="array" ref="H435">IF($I$2="Spa пакет",
(INDEX(GRID!$B$47:$DQ$57,MATCH(G$7,GRID!$A$47:$A$57,0),MATCH(1,($U$2=GRID!$B$31:$DQ$31)*(КАЛЕНДАРЬ!$AW24=GRID!$B$33:$DQ$33),0))*GRID!$B$67)+GRID!$B$68*2,
ROUNDUP((INDEX(GRID!$B$47:$DQ$57,MATCH(G$7,GRID!$A$47:$A$57,0),MATCH(1,($U$2=GRID!$B$31:$DQ$31)*(КАЛЕНДАРЬ!$AW24=GRID!$B$33:$DQ$33),0))*GRID!$B$67+GRID!$B$68*2)*(1-GRID!$B$69),0))</f>
        <v>23520</v>
      </c>
      <c r="I435" s="47" cm="1">
        <f t="array" ref="I435">IF($I$2="Spa пакет",
(INDEX(GRID!$B$34:$DQ$44,MATCH(I$7,GRID!$A$34:$A$44,0),MATCH(1,($U$2=GRID!$B$31:$DQ$31)*(КАЛЕНДАРЬ!$AW24=GRID!$B$33:$DQ$33),0))*GRID!$B$67)+GRID!$B$68,
ROUNDUP((INDEX(GRID!$B$34:$DQ$44,MATCH(I$7,GRID!$A$34:$A$44,0),MATCH(1,($U$2=GRID!$B$31:$DQ$31)*(КАЛЕНДАРЬ!$AW24=GRID!$B$33:$DQ$33),0))*GRID!$B$67+GRID!$B$68)*(1-GRID!$B$69),0))</f>
        <v>20600</v>
      </c>
      <c r="J435" s="47" cm="1">
        <f t="array" ref="J435">IF($I$2="Spa пакет",
(INDEX(GRID!$B$47:$DQ$57,MATCH(I$7,GRID!$A$47:$A$57,0),MATCH(1,($U$2=GRID!$B$31:$DQ$31)*(КАЛЕНДАРЬ!$AW24=GRID!$B$33:$DQ$33),0))*GRID!$B$67)+GRID!$B$68*2,
ROUNDUP((INDEX(GRID!$B$47:$DQ$57,MATCH(I$7,GRID!$A$47:$A$57,0),MATCH(1,($U$2=GRID!$B$31:$DQ$31)*(КАЛЕНДАРЬ!$AW24=GRID!$B$33:$DQ$33),0))*GRID!$B$67+GRID!$B$68*2)*(1-GRID!$B$69),0))</f>
        <v>24880</v>
      </c>
      <c r="K435" s="47" cm="1">
        <f t="array" ref="K435">IF($I$2="Spa пакет",
(INDEX(GRID!$B$34:$DQ$44,MATCH(K$7,GRID!$A$34:$A$44,0),MATCH(1,($U$2=GRID!$B$31:$DQ$31)*(КАЛЕНДАРЬ!$AW24=GRID!$B$33:$DQ$33),0))*GRID!$B$67)+GRID!$B$68,
ROUNDUP((INDEX(GRID!$B$34:$DQ$44,MATCH(K$7,GRID!$A$34:$A$44,0),MATCH(1,($U$2=GRID!$B$31:$DQ$31)*(КАЛЕНДАРЬ!$AW24=GRID!$B$33:$DQ$33),0))*GRID!$B$67+GRID!$B$68)*(1-GRID!$B$69),0))</f>
        <v>21400</v>
      </c>
      <c r="L435" s="47" cm="1">
        <f t="array" ref="L435">IF($I$2="Spa пакет",
(INDEX(GRID!$B$47:$DQ$57,MATCH(K$7,GRID!$A$47:$A$57,0),MATCH(1,($U$2=GRID!$B$31:$DQ$31)*(КАЛЕНДАРЬ!$AW24=GRID!$B$33:$DQ$33),0))*GRID!$B$67)+GRID!$B$68*2,
ROUNDUP((INDEX(GRID!$B$47:$DQ$57,MATCH(K$7,GRID!$A$47:$A$57,0),MATCH(1,($U$2=GRID!$B$31:$DQ$31)*(КАЛЕНДАРЬ!$AW24=GRID!$B$33:$DQ$33),0))*GRID!$B$67+GRID!$B$68*2)*(1-GRID!$B$69),0))</f>
        <v>25680</v>
      </c>
      <c r="M435" s="47" cm="1">
        <f t="array" ref="M435">IF($I$2="Spa пакет",
(INDEX(GRID!$B$34:$DQ$44,MATCH(M$7,GRID!$A$34:$A$44,0),MATCH(1,($U$2=GRID!$B$31:$DQ$31)*(КАЛЕНДАРЬ!$AW24=GRID!$B$33:$DQ$33),0))*GRID!$B$67)+GRID!$B$68,
ROUNDUP((INDEX(GRID!$B$34:$DQ$44,MATCH(M$7,GRID!$A$34:$A$44,0),MATCH(1,($U$2=GRID!$B$31:$DQ$31)*(КАЛЕНДАРЬ!$AW24=GRID!$B$33:$DQ$33),0))*GRID!$B$67+GRID!$B$68)*(1-GRID!$B$69),0))</f>
        <v>22760</v>
      </c>
      <c r="N435" s="47" cm="1">
        <f t="array" ref="N435">IF($I$2="Spa пакет",
(INDEX(GRID!$B$47:$DQ$57,MATCH(M$7,GRID!$A$47:$A$57,0),MATCH(1,($U$2=GRID!$B$31:$DQ$31)*(КАЛЕНДАРЬ!$AW24=GRID!$B$33:$DQ$33),0))*GRID!$B$67)+GRID!$B$68*2,
ROUNDUP((INDEX(GRID!$B$47:$DQ$57,MATCH(M$7,GRID!$A$47:$A$57,0),MATCH(1,($U$2=GRID!$B$31:$DQ$31)*(КАЛЕНДАРЬ!$AW24=GRID!$B$33:$DQ$33),0))*GRID!$B$67+GRID!$B$68*2)*(1-GRID!$B$69),0))</f>
        <v>27040</v>
      </c>
      <c r="O435" s="47" cm="1">
        <f t="array" ref="O435">IF($I$2="Spa пакет",
(INDEX(GRID!$B$34:$DQ$44,MATCH(O$7,GRID!$A$34:$A$44,0),MATCH(1,($U$2=GRID!$B$31:$DQ$31)*(КАЛЕНДАРЬ!$AW24=GRID!$B$33:$DQ$33),0))*GRID!$B$67)+GRID!$B$68,
ROUNDUP((INDEX(GRID!$B$34:$DQ$44,MATCH(O$7,GRID!$A$34:$A$44,0),MATCH(1,($U$2=GRID!$B$31:$DQ$31)*(КАЛЕНДАРЬ!$AW24=GRID!$B$33:$DQ$33),0))*GRID!$B$67+GRID!$B$68)*(1-GRID!$B$69),0))</f>
        <v>28040</v>
      </c>
      <c r="P435" s="47" cm="1">
        <f t="array" ref="P435">IF($I$2="Spa пакет",
(INDEX(GRID!$B$47:$DQ$57,MATCH(O$7,GRID!$A$47:$A$57,0),MATCH(1,($U$2=GRID!$B$31:$DQ$31)*(КАЛЕНДАРЬ!$AW24=GRID!$B$33:$DQ$33),0))*GRID!$B$67)+GRID!$B$68*2,
ROUNDUP((INDEX(GRID!$B$47:$DQ$57,MATCH(O$7,GRID!$A$47:$A$57,0),MATCH(1,($U$2=GRID!$B$31:$DQ$31)*(КАЛЕНДАРЬ!$AW24=GRID!$B$33:$DQ$33),0))*GRID!$B$67+GRID!$B$68*2)*(1-GRID!$B$69),0))</f>
        <v>32320</v>
      </c>
      <c r="Q435" s="47" cm="1">
        <f t="array" ref="Q435">IF($I$2="Spa пакет",
(INDEX(GRID!$B$34:$DQ$44,MATCH(Q$7,GRID!$A$34:$A$44,0),MATCH(1,($U$2=GRID!$B$31:$DQ$31)*(КАЛЕНДАРЬ!$AW24=GRID!$B$33:$DQ$33),0))*GRID!$B$67)+GRID!$B$68,
ROUNDUP((INDEX(GRID!$B$34:$DQ$44,MATCH(Q$7,GRID!$A$34:$A$44,0),MATCH(1,($U$2=GRID!$B$31:$DQ$31)*(КАЛЕНДАРЬ!$AW24=GRID!$B$33:$DQ$33),0))*GRID!$B$67+GRID!$B$68)*(1-GRID!$B$69),0))</f>
        <v>29560</v>
      </c>
      <c r="R435" s="47" cm="1">
        <f t="array" ref="R435">IF($I$2="Spa пакет",
(INDEX(GRID!$B$47:$DQ$57,MATCH(Q$7,GRID!$A$47:$A$57,0),MATCH(1,($U$2=GRID!$B$31:$DQ$31)*(КАЛЕНДАРЬ!$AW24=GRID!$B$33:$DQ$33),0))*GRID!$B$67)+GRID!$B$68*2,
ROUNDUP((INDEX(GRID!$B$47:$DQ$57,MATCH(Q$7,GRID!$A$47:$A$57,0),MATCH(1,($U$2=GRID!$B$31:$DQ$31)*(КАЛЕНДАРЬ!$AW24=GRID!$B$33:$DQ$33),0))*GRID!$B$67+GRID!$B$68*2)*(1-GRID!$B$69),0))</f>
        <v>33840</v>
      </c>
      <c r="S435" s="47" cm="1">
        <f t="array" ref="S435">IF($I$2="Spa пакет",
(INDEX(GRID!$B$34:$DQ$44,MATCH(S$7,GRID!$A$34:$A$44,0),MATCH(1,($U$2=GRID!$B$31:$DQ$31)*(КАЛЕНДАРЬ!$AW24=GRID!$B$33:$DQ$33),0))*GRID!$B$67)+GRID!$B$68,
ROUNDUP((INDEX(GRID!$B$34:$DQ$44,MATCH(S$7,GRID!$A$34:$A$44,0),MATCH(1,($U$2=GRID!$B$31:$DQ$31)*(КАЛЕНДАРЬ!$AW24=GRID!$B$33:$DQ$33),0))*GRID!$B$67+GRID!$B$68)*(1-GRID!$B$69),0))</f>
        <v>32200</v>
      </c>
      <c r="T435" s="47" cm="1">
        <f t="array" ref="T435">IF($I$2="Spa пакет",
(INDEX(GRID!$B$47:$DQ$57,MATCH(S$7,GRID!$A$47:$A$57,0),MATCH(1,($U$2=GRID!$B$31:$DQ$31)*(КАЛЕНДАРЬ!$AW24=GRID!$B$33:$DQ$33),0))*GRID!$B$67)+GRID!$B$68*2,
ROUNDUP((INDEX(GRID!$B$47:$DQ$57,MATCH(S$7,GRID!$A$47:$A$57,0),MATCH(1,($U$2=GRID!$B$31:$DQ$31)*(КАЛЕНДАРЬ!$AW24=GRID!$B$33:$DQ$33),0))*GRID!$B$67+GRID!$B$68*2)*(1-GRID!$B$69),0))</f>
        <v>36480</v>
      </c>
      <c r="U435" s="47" cm="1">
        <f t="array" ref="U435">IF($I$2="Spa пакет",
(INDEX(GRID!$B$34:$DQ$44,MATCH(U$7,GRID!$A$34:$A$44,0),MATCH(1,($U$2=GRID!$B$31:$DQ$31)*(КАЛЕНДАРЬ!$AW24=GRID!$B$33:$DQ$33),0))*GRID!$B$67)+GRID!$B$68,
ROUNDUP((INDEX(GRID!$B$34:$DQ$44,MATCH(U$7,GRID!$A$34:$A$44,0),MATCH(1,($U$2=GRID!$B$31:$DQ$31)*(КАЛЕНДАРЬ!$AW24=GRID!$B$33:$DQ$33),0))*GRID!$B$67+GRID!$B$68)*(1-GRID!$B$69),0))</f>
        <v>36760</v>
      </c>
      <c r="V435" s="47" cm="1">
        <f t="array" ref="V435">IF($I$2="Spa пакет",
(INDEX(GRID!$B$47:$DQ$57,MATCH(U$7,GRID!$A$47:$A$57,0),MATCH(1,($U$2=GRID!$B$31:$DQ$31)*(КАЛЕНДАРЬ!$AW24=GRID!$B$33:$DQ$33),0))*GRID!$B$67)+GRID!$B$68*2,
ROUNDUP((INDEX(GRID!$B$47:$DQ$57,MATCH(U$7,GRID!$A$47:$A$57,0),MATCH(1,($U$2=GRID!$B$31:$DQ$31)*(КАЛЕНДАРЬ!$AW24=GRID!$B$33:$DQ$33),0))*GRID!$B$67+GRID!$B$68*2)*(1-GRID!$B$69),0))</f>
        <v>41040</v>
      </c>
      <c r="W435" s="47" cm="1">
        <f t="array" ref="W435">IF($I$2="Spa пакет",
(INDEX(GRID!$B$34:$DQ$44,MATCH(W$7,GRID!$A$34:$A$44,0),MATCH(1,($U$2=GRID!$B$31:$DQ$31)*(КАЛЕНДАРЬ!$AW24=GRID!$B$33:$DQ$33),0))*GRID!$B$67)+GRID!$B$68,
ROUNDUP((INDEX(GRID!$B$34:$DQ$44,MATCH(W$7,GRID!$A$34:$A$44,0),MATCH(1,($U$2=GRID!$B$31:$DQ$31)*(КАЛЕНДАРЬ!$AW24=GRID!$B$33:$DQ$33),0))*GRID!$B$67+GRID!$B$68)*(1-GRID!$B$69),0))</f>
        <v>99960</v>
      </c>
      <c r="X435" s="47" cm="1">
        <f t="array" ref="X435">IF($I$2="Spa пакет",
(INDEX(GRID!$B$47:$DQ$57,MATCH(W$7,GRID!$A$47:$A$57,0),MATCH(1,($U$2=GRID!$B$31:$DQ$31)*(КАЛЕНДАРЬ!$AW24=GRID!$B$33:$DQ$33),0))*GRID!$B$67)+GRID!$B$68*2,
ROUNDUP((INDEX(GRID!$B$47:$DQ$57,MATCH(W$7,GRID!$A$47:$A$57,0),MATCH(1,($U$2=GRID!$B$31:$DQ$31)*(КАЛЕНДАРЬ!$AW24=GRID!$B$33:$DQ$33),0))*GRID!$B$67+GRID!$B$68*2)*(1-GRID!$B$69),0))</f>
        <v>104240</v>
      </c>
    </row>
    <row r="436" spans="1:26" ht="12" customHeight="1" x14ac:dyDescent="0.2">
      <c r="A436" s="117" t="s">
        <v>45</v>
      </c>
      <c r="B436" s="117">
        <v>22</v>
      </c>
      <c r="C436" s="47" cm="1">
        <f t="array" ref="C436">IF($I$2="Spa пакет",
(INDEX(GRID!$B$34:$DQ$44,MATCH(C$7,GRID!$A$34:$A$44,0),MATCH(1,($U$2=GRID!$B$31:$DQ$31)*(КАЛЕНДАРЬ!$AW25=GRID!$B$33:$DQ$33),0))*GRID!$B$67)+GRID!$B$68,
ROUNDUP((INDEX(GRID!$B$34:$DQ$44,MATCH(C$7,GRID!$A$34:$A$44,0),MATCH(1,($U$2=GRID!$B$31:$DQ$31)*(КАЛЕНДАРЬ!$AW25=GRID!$B$33:$DQ$33),0))*GRID!$B$67+GRID!$B$68)*(1-GRID!$B$69),0))</f>
        <v>20440</v>
      </c>
      <c r="D436" s="47" cm="1">
        <f t="array" ref="D436">IF($I$2="Spa пакет",
(INDEX(GRID!$B$47:$DQ$57,MATCH(C$7,GRID!$A$47:$A$57,0),MATCH(1,($U$2=GRID!$B$31:$DQ$31)*(КАЛЕНДАРЬ!$AW25=GRID!$B$33:$DQ$33),0))*GRID!$B$67)+GRID!$B$68*2,
ROUNDUP((INDEX(GRID!$B$47:$DQ$57,MATCH(C$7,GRID!$A$47:$A$57,0),MATCH(1,($U$2=GRID!$B$31:$DQ$31)*(КАЛЕНДАРЬ!$AW25=GRID!$B$33:$DQ$33),0))*GRID!$B$67+GRID!$B$68*2)*(1-GRID!$B$69),0))</f>
        <v>24720</v>
      </c>
      <c r="E436" s="47" cm="1">
        <f t="array" ref="E436">IF($I$2="Spa пакет",
(INDEX(GRID!$B$34:$DQ$44,MATCH(E$7,GRID!$A$34:$A$44,0),MATCH(1,($U$2=GRID!$B$31:$DQ$31)*(КАЛЕНДАРЬ!$AW25=GRID!$B$33:$DQ$33),0))*GRID!$B$67)+GRID!$B$68,
ROUNDUP((INDEX(GRID!$B$34:$DQ$44,MATCH(E$7,GRID!$A$34:$A$44,0),MATCH(1,($U$2=GRID!$B$31:$DQ$31)*(КАЛЕНДАРЬ!$AW25=GRID!$B$33:$DQ$33),0))*GRID!$B$67+GRID!$B$68)*(1-GRID!$B$69),0))</f>
        <v>21960</v>
      </c>
      <c r="F436" s="47" cm="1">
        <f t="array" ref="F436">IF($I$2="Spa пакет",
(INDEX(GRID!$B$47:$DQ$57,MATCH(E$7,GRID!$A$47:$A$57,0),MATCH(1,($U$2=GRID!$B$31:$DQ$31)*(КАЛЕНДАРЬ!$AW25=GRID!$B$33:$DQ$33),0))*GRID!$B$67)+GRID!$B$68*2,
ROUNDUP((INDEX(GRID!$B$47:$DQ$57,MATCH(E$7,GRID!$A$47:$A$57,0),MATCH(1,($U$2=GRID!$B$31:$DQ$31)*(КАЛЕНДАРЬ!$AW25=GRID!$B$33:$DQ$33),0))*GRID!$B$67+GRID!$B$68*2)*(1-GRID!$B$69),0))</f>
        <v>26240</v>
      </c>
      <c r="G436" s="47" cm="1">
        <f t="array" ref="G436">IF($I$2="Spa пакет",
(INDEX(GRID!$B$34:$DQ$44,MATCH(G$7,GRID!$A$34:$A$44,0),MATCH(1,($U$2=GRID!$B$31:$DQ$31)*(КАЛЕНДАРЬ!$AW25=GRID!$B$33:$DQ$33),0))*GRID!$B$67)+GRID!$B$68,
ROUNDUP((INDEX(GRID!$B$34:$DQ$44,MATCH(G$7,GRID!$A$34:$A$44,0),MATCH(1,($U$2=GRID!$B$31:$DQ$31)*(КАЛЕНДАРЬ!$AW25=GRID!$B$33:$DQ$33),0))*GRID!$B$67+GRID!$B$68)*(1-GRID!$B$69),0))</f>
        <v>22840</v>
      </c>
      <c r="H436" s="47" cm="1">
        <f t="array" ref="H436">IF($I$2="Spa пакет",
(INDEX(GRID!$B$47:$DQ$57,MATCH(G$7,GRID!$A$47:$A$57,0),MATCH(1,($U$2=GRID!$B$31:$DQ$31)*(КАЛЕНДАРЬ!$AW25=GRID!$B$33:$DQ$33),0))*GRID!$B$67)+GRID!$B$68*2,
ROUNDUP((INDEX(GRID!$B$47:$DQ$57,MATCH(G$7,GRID!$A$47:$A$57,0),MATCH(1,($U$2=GRID!$B$31:$DQ$31)*(КАЛЕНДАРЬ!$AW25=GRID!$B$33:$DQ$33),0))*GRID!$B$67+GRID!$B$68*2)*(1-GRID!$B$69),0))</f>
        <v>27120</v>
      </c>
      <c r="I436" s="47" cm="1">
        <f t="array" ref="I436">IF($I$2="Spa пакет",
(INDEX(GRID!$B$34:$DQ$44,MATCH(I$7,GRID!$A$34:$A$44,0),MATCH(1,($U$2=GRID!$B$31:$DQ$31)*(КАЛЕНДАРЬ!$AW25=GRID!$B$33:$DQ$33),0))*GRID!$B$67)+GRID!$B$68,
ROUNDUP((INDEX(GRID!$B$34:$DQ$44,MATCH(I$7,GRID!$A$34:$A$44,0),MATCH(1,($U$2=GRID!$B$31:$DQ$31)*(КАЛЕНДАРЬ!$AW25=GRID!$B$33:$DQ$33),0))*GRID!$B$67+GRID!$B$68)*(1-GRID!$B$69),0))</f>
        <v>24360</v>
      </c>
      <c r="J436" s="47" cm="1">
        <f t="array" ref="J436">IF($I$2="Spa пакет",
(INDEX(GRID!$B$47:$DQ$57,MATCH(I$7,GRID!$A$47:$A$57,0),MATCH(1,($U$2=GRID!$B$31:$DQ$31)*(КАЛЕНДАРЬ!$AW25=GRID!$B$33:$DQ$33),0))*GRID!$B$67)+GRID!$B$68*2,
ROUNDUP((INDEX(GRID!$B$47:$DQ$57,MATCH(I$7,GRID!$A$47:$A$57,0),MATCH(1,($U$2=GRID!$B$31:$DQ$31)*(КАЛЕНДАРЬ!$AW25=GRID!$B$33:$DQ$33),0))*GRID!$B$67+GRID!$B$68*2)*(1-GRID!$B$69),0))</f>
        <v>28640</v>
      </c>
      <c r="K436" s="47" cm="1">
        <f t="array" ref="K436">IF($I$2="Spa пакет",
(INDEX(GRID!$B$34:$DQ$44,MATCH(K$7,GRID!$A$34:$A$44,0),MATCH(1,($U$2=GRID!$B$31:$DQ$31)*(КАЛЕНДАРЬ!$AW25=GRID!$B$33:$DQ$33),0))*GRID!$B$67)+GRID!$B$68,
ROUNDUP((INDEX(GRID!$B$34:$DQ$44,MATCH(K$7,GRID!$A$34:$A$44,0),MATCH(1,($U$2=GRID!$B$31:$DQ$31)*(КАЛЕНДАРЬ!$AW25=GRID!$B$33:$DQ$33),0))*GRID!$B$67+GRID!$B$68)*(1-GRID!$B$69),0))</f>
        <v>25240</v>
      </c>
      <c r="L436" s="47" cm="1">
        <f t="array" ref="L436">IF($I$2="Spa пакет",
(INDEX(GRID!$B$47:$DQ$57,MATCH(K$7,GRID!$A$47:$A$57,0),MATCH(1,($U$2=GRID!$B$31:$DQ$31)*(КАЛЕНДАРЬ!$AW25=GRID!$B$33:$DQ$33),0))*GRID!$B$67)+GRID!$B$68*2,
ROUNDUP((INDEX(GRID!$B$47:$DQ$57,MATCH(K$7,GRID!$A$47:$A$57,0),MATCH(1,($U$2=GRID!$B$31:$DQ$31)*(КАЛЕНДАРЬ!$AW25=GRID!$B$33:$DQ$33),0))*GRID!$B$67+GRID!$B$68*2)*(1-GRID!$B$69),0))</f>
        <v>29520</v>
      </c>
      <c r="M436" s="47" cm="1">
        <f t="array" ref="M436">IF($I$2="Spa пакет",
(INDEX(GRID!$B$34:$DQ$44,MATCH(M$7,GRID!$A$34:$A$44,0),MATCH(1,($U$2=GRID!$B$31:$DQ$31)*(КАЛЕНДАРЬ!$AW25=GRID!$B$33:$DQ$33),0))*GRID!$B$67)+GRID!$B$68,
ROUNDUP((INDEX(GRID!$B$34:$DQ$44,MATCH(M$7,GRID!$A$34:$A$44,0),MATCH(1,($U$2=GRID!$B$31:$DQ$31)*(КАЛЕНДАРЬ!$AW25=GRID!$B$33:$DQ$33),0))*GRID!$B$67+GRID!$B$68)*(1-GRID!$B$69),0))</f>
        <v>26760</v>
      </c>
      <c r="N436" s="47" cm="1">
        <f t="array" ref="N436">IF($I$2="Spa пакет",
(INDEX(GRID!$B$47:$DQ$57,MATCH(M$7,GRID!$A$47:$A$57,0),MATCH(1,($U$2=GRID!$B$31:$DQ$31)*(КАЛЕНДАРЬ!$AW25=GRID!$B$33:$DQ$33),0))*GRID!$B$67)+GRID!$B$68*2,
ROUNDUP((INDEX(GRID!$B$47:$DQ$57,MATCH(M$7,GRID!$A$47:$A$57,0),MATCH(1,($U$2=GRID!$B$31:$DQ$31)*(КАЛЕНДАРЬ!$AW25=GRID!$B$33:$DQ$33),0))*GRID!$B$67+GRID!$B$68*2)*(1-GRID!$B$69),0))</f>
        <v>31040</v>
      </c>
      <c r="O436" s="47" cm="1">
        <f t="array" ref="O436">IF($I$2="Spa пакет",
(INDEX(GRID!$B$34:$DQ$44,MATCH(O$7,GRID!$A$34:$A$44,0),MATCH(1,($U$2=GRID!$B$31:$DQ$31)*(КАЛЕНДАРЬ!$AW25=GRID!$B$33:$DQ$33),0))*GRID!$B$67)+GRID!$B$68,
ROUNDUP((INDEX(GRID!$B$34:$DQ$44,MATCH(O$7,GRID!$A$34:$A$44,0),MATCH(1,($U$2=GRID!$B$31:$DQ$31)*(КАЛЕНДАРЬ!$AW25=GRID!$B$33:$DQ$33),0))*GRID!$B$67+GRID!$B$68)*(1-GRID!$B$69),0))</f>
        <v>32520</v>
      </c>
      <c r="P436" s="47" cm="1">
        <f t="array" ref="P436">IF($I$2="Spa пакет",
(INDEX(GRID!$B$47:$DQ$57,MATCH(O$7,GRID!$A$47:$A$57,0),MATCH(1,($U$2=GRID!$B$31:$DQ$31)*(КАЛЕНДАРЬ!$AW25=GRID!$B$33:$DQ$33),0))*GRID!$B$67)+GRID!$B$68*2,
ROUNDUP((INDEX(GRID!$B$47:$DQ$57,MATCH(O$7,GRID!$A$47:$A$57,0),MATCH(1,($U$2=GRID!$B$31:$DQ$31)*(КАЛЕНДАРЬ!$AW25=GRID!$B$33:$DQ$33),0))*GRID!$B$67+GRID!$B$68*2)*(1-GRID!$B$69),0))</f>
        <v>36800</v>
      </c>
      <c r="Q436" s="47" cm="1">
        <f t="array" ref="Q436">IF($I$2="Spa пакет",
(INDEX(GRID!$B$34:$DQ$44,MATCH(Q$7,GRID!$A$34:$A$44,0),MATCH(1,($U$2=GRID!$B$31:$DQ$31)*(КАЛЕНДАРЬ!$AW25=GRID!$B$33:$DQ$33),0))*GRID!$B$67)+GRID!$B$68,
ROUNDUP((INDEX(GRID!$B$34:$DQ$44,MATCH(Q$7,GRID!$A$34:$A$44,0),MATCH(1,($U$2=GRID!$B$31:$DQ$31)*(КАЛЕНДАРЬ!$AW25=GRID!$B$33:$DQ$33),0))*GRID!$B$67+GRID!$B$68)*(1-GRID!$B$69),0))</f>
        <v>34200</v>
      </c>
      <c r="R436" s="47" cm="1">
        <f t="array" ref="R436">IF($I$2="Spa пакет",
(INDEX(GRID!$B$47:$DQ$57,MATCH(Q$7,GRID!$A$47:$A$57,0),MATCH(1,($U$2=GRID!$B$31:$DQ$31)*(КАЛЕНДАРЬ!$AW25=GRID!$B$33:$DQ$33),0))*GRID!$B$67)+GRID!$B$68*2,
ROUNDUP((INDEX(GRID!$B$47:$DQ$57,MATCH(Q$7,GRID!$A$47:$A$57,0),MATCH(1,($U$2=GRID!$B$31:$DQ$31)*(КАЛЕНДАРЬ!$AW25=GRID!$B$33:$DQ$33),0))*GRID!$B$67+GRID!$B$68*2)*(1-GRID!$B$69),0))</f>
        <v>38480</v>
      </c>
      <c r="S436" s="47" cm="1">
        <f t="array" ref="S436">IF($I$2="Spa пакет",
(INDEX(GRID!$B$34:$DQ$44,MATCH(S$7,GRID!$A$34:$A$44,0),MATCH(1,($U$2=GRID!$B$31:$DQ$31)*(КАЛЕНДАРЬ!$AW25=GRID!$B$33:$DQ$33),0))*GRID!$B$67)+GRID!$B$68,
ROUNDUP((INDEX(GRID!$B$34:$DQ$44,MATCH(S$7,GRID!$A$34:$A$44,0),MATCH(1,($U$2=GRID!$B$31:$DQ$31)*(КАЛЕНДАРЬ!$AW25=GRID!$B$33:$DQ$33),0))*GRID!$B$67+GRID!$B$68)*(1-GRID!$B$69),0))</f>
        <v>37080</v>
      </c>
      <c r="T436" s="47" cm="1">
        <f t="array" ref="T436">IF($I$2="Spa пакет",
(INDEX(GRID!$B$47:$DQ$57,MATCH(S$7,GRID!$A$47:$A$57,0),MATCH(1,($U$2=GRID!$B$31:$DQ$31)*(КАЛЕНДАРЬ!$AW25=GRID!$B$33:$DQ$33),0))*GRID!$B$67)+GRID!$B$68*2,
ROUNDUP((INDEX(GRID!$B$47:$DQ$57,MATCH(S$7,GRID!$A$47:$A$57,0),MATCH(1,($U$2=GRID!$B$31:$DQ$31)*(КАЛЕНДАРЬ!$AW25=GRID!$B$33:$DQ$33),0))*GRID!$B$67+GRID!$B$68*2)*(1-GRID!$B$69),0))</f>
        <v>41360</v>
      </c>
      <c r="U436" s="47" cm="1">
        <f t="array" ref="U436">IF($I$2="Spa пакет",
(INDEX(GRID!$B$34:$DQ$44,MATCH(U$7,GRID!$A$34:$A$44,0),MATCH(1,($U$2=GRID!$B$31:$DQ$31)*(КАЛЕНДАРЬ!$AW25=GRID!$B$33:$DQ$33),0))*GRID!$B$67)+GRID!$B$68,
ROUNDUP((INDEX(GRID!$B$34:$DQ$44,MATCH(U$7,GRID!$A$34:$A$44,0),MATCH(1,($U$2=GRID!$B$31:$DQ$31)*(КАЛЕНДАРЬ!$AW25=GRID!$B$33:$DQ$33),0))*GRID!$B$67+GRID!$B$68)*(1-GRID!$B$69),0))</f>
        <v>42040</v>
      </c>
      <c r="V436" s="47" cm="1">
        <f t="array" ref="V436">IF($I$2="Spa пакет",
(INDEX(GRID!$B$47:$DQ$57,MATCH(U$7,GRID!$A$47:$A$57,0),MATCH(1,($U$2=GRID!$B$31:$DQ$31)*(КАЛЕНДАРЬ!$AW25=GRID!$B$33:$DQ$33),0))*GRID!$B$67)+GRID!$B$68*2,
ROUNDUP((INDEX(GRID!$B$47:$DQ$57,MATCH(U$7,GRID!$A$47:$A$57,0),MATCH(1,($U$2=GRID!$B$31:$DQ$31)*(КАЛЕНДАРЬ!$AW25=GRID!$B$33:$DQ$33),0))*GRID!$B$67+GRID!$B$68*2)*(1-GRID!$B$69),0))</f>
        <v>46320</v>
      </c>
      <c r="W436" s="47" cm="1">
        <f t="array" ref="W436">IF($I$2="Spa пакет",
(INDEX(GRID!$B$34:$DQ$44,MATCH(W$7,GRID!$A$34:$A$44,0),MATCH(1,($U$2=GRID!$B$31:$DQ$31)*(КАЛЕНДАРЬ!$AW25=GRID!$B$33:$DQ$33),0))*GRID!$B$67)+GRID!$B$68,
ROUNDUP((INDEX(GRID!$B$34:$DQ$44,MATCH(W$7,GRID!$A$34:$A$44,0),MATCH(1,($U$2=GRID!$B$31:$DQ$31)*(КАЛЕНДАРЬ!$AW25=GRID!$B$33:$DQ$33),0))*GRID!$B$67+GRID!$B$68)*(1-GRID!$B$69),0))</f>
        <v>120440</v>
      </c>
      <c r="X436" s="47" cm="1">
        <f t="array" ref="X436">IF($I$2="Spa пакет",
(INDEX(GRID!$B$47:$DQ$57,MATCH(W$7,GRID!$A$47:$A$57,0),MATCH(1,($U$2=GRID!$B$31:$DQ$31)*(КАЛЕНДАРЬ!$AW25=GRID!$B$33:$DQ$33),0))*GRID!$B$67)+GRID!$B$68*2,
ROUNDUP((INDEX(GRID!$B$47:$DQ$57,MATCH(W$7,GRID!$A$47:$A$57,0),MATCH(1,($U$2=GRID!$B$31:$DQ$31)*(КАЛЕНДАРЬ!$AW25=GRID!$B$33:$DQ$33),0))*GRID!$B$67+GRID!$B$68*2)*(1-GRID!$B$69),0))</f>
        <v>124720</v>
      </c>
    </row>
    <row r="437" spans="1:26" ht="12" customHeight="1" x14ac:dyDescent="0.2">
      <c r="A437" s="117" t="s">
        <v>46</v>
      </c>
      <c r="B437" s="117">
        <v>23</v>
      </c>
      <c r="C437" s="47" cm="1">
        <f t="array" ref="C437">IF($I$2="Spa пакет",
(INDEX(GRID!$B$34:$DQ$44,MATCH(C$7,GRID!$A$34:$A$44,0),MATCH(1,($U$2=GRID!$B$31:$DQ$31)*(КАЛЕНДАРЬ!$AW26=GRID!$B$33:$DQ$33),0))*GRID!$B$67)+GRID!$B$68,
ROUNDUP((INDEX(GRID!$B$34:$DQ$44,MATCH(C$7,GRID!$A$34:$A$44,0),MATCH(1,($U$2=GRID!$B$31:$DQ$31)*(КАЛЕНДАРЬ!$AW26=GRID!$B$33:$DQ$33),0))*GRID!$B$67+GRID!$B$68)*(1-GRID!$B$69),0))</f>
        <v>20440</v>
      </c>
      <c r="D437" s="47" cm="1">
        <f t="array" ref="D437">IF($I$2="Spa пакет",
(INDEX(GRID!$B$47:$DQ$57,MATCH(C$7,GRID!$A$47:$A$57,0),MATCH(1,($U$2=GRID!$B$31:$DQ$31)*(КАЛЕНДАРЬ!$AW26=GRID!$B$33:$DQ$33),0))*GRID!$B$67)+GRID!$B$68*2,
ROUNDUP((INDEX(GRID!$B$47:$DQ$57,MATCH(C$7,GRID!$A$47:$A$57,0),MATCH(1,($U$2=GRID!$B$31:$DQ$31)*(КАЛЕНДАРЬ!$AW26=GRID!$B$33:$DQ$33),0))*GRID!$B$67+GRID!$B$68*2)*(1-GRID!$B$69),0))</f>
        <v>24720</v>
      </c>
      <c r="E437" s="47" cm="1">
        <f t="array" ref="E437">IF($I$2="Spa пакет",
(INDEX(GRID!$B$34:$DQ$44,MATCH(E$7,GRID!$A$34:$A$44,0),MATCH(1,($U$2=GRID!$B$31:$DQ$31)*(КАЛЕНДАРЬ!$AW26=GRID!$B$33:$DQ$33),0))*GRID!$B$67)+GRID!$B$68,
ROUNDUP((INDEX(GRID!$B$34:$DQ$44,MATCH(E$7,GRID!$A$34:$A$44,0),MATCH(1,($U$2=GRID!$B$31:$DQ$31)*(КАЛЕНДАРЬ!$AW26=GRID!$B$33:$DQ$33),0))*GRID!$B$67+GRID!$B$68)*(1-GRID!$B$69),0))</f>
        <v>21960</v>
      </c>
      <c r="F437" s="47" cm="1">
        <f t="array" ref="F437">IF($I$2="Spa пакет",
(INDEX(GRID!$B$47:$DQ$57,MATCH(E$7,GRID!$A$47:$A$57,0),MATCH(1,($U$2=GRID!$B$31:$DQ$31)*(КАЛЕНДАРЬ!$AW26=GRID!$B$33:$DQ$33),0))*GRID!$B$67)+GRID!$B$68*2,
ROUNDUP((INDEX(GRID!$B$47:$DQ$57,MATCH(E$7,GRID!$A$47:$A$57,0),MATCH(1,($U$2=GRID!$B$31:$DQ$31)*(КАЛЕНДАРЬ!$AW26=GRID!$B$33:$DQ$33),0))*GRID!$B$67+GRID!$B$68*2)*(1-GRID!$B$69),0))</f>
        <v>26240</v>
      </c>
      <c r="G437" s="47" cm="1">
        <f t="array" ref="G437">IF($I$2="Spa пакет",
(INDEX(GRID!$B$34:$DQ$44,MATCH(G$7,GRID!$A$34:$A$44,0),MATCH(1,($U$2=GRID!$B$31:$DQ$31)*(КАЛЕНДАРЬ!$AW26=GRID!$B$33:$DQ$33),0))*GRID!$B$67)+GRID!$B$68,
ROUNDUP((INDEX(GRID!$B$34:$DQ$44,MATCH(G$7,GRID!$A$34:$A$44,0),MATCH(1,($U$2=GRID!$B$31:$DQ$31)*(КАЛЕНДАРЬ!$AW26=GRID!$B$33:$DQ$33),0))*GRID!$B$67+GRID!$B$68)*(1-GRID!$B$69),0))</f>
        <v>22840</v>
      </c>
      <c r="H437" s="47" cm="1">
        <f t="array" ref="H437">IF($I$2="Spa пакет",
(INDEX(GRID!$B$47:$DQ$57,MATCH(G$7,GRID!$A$47:$A$57,0),MATCH(1,($U$2=GRID!$B$31:$DQ$31)*(КАЛЕНДАРЬ!$AW26=GRID!$B$33:$DQ$33),0))*GRID!$B$67)+GRID!$B$68*2,
ROUNDUP((INDEX(GRID!$B$47:$DQ$57,MATCH(G$7,GRID!$A$47:$A$57,0),MATCH(1,($U$2=GRID!$B$31:$DQ$31)*(КАЛЕНДАРЬ!$AW26=GRID!$B$33:$DQ$33),0))*GRID!$B$67+GRID!$B$68*2)*(1-GRID!$B$69),0))</f>
        <v>27120</v>
      </c>
      <c r="I437" s="47" cm="1">
        <f t="array" ref="I437">IF($I$2="Spa пакет",
(INDEX(GRID!$B$34:$DQ$44,MATCH(I$7,GRID!$A$34:$A$44,0),MATCH(1,($U$2=GRID!$B$31:$DQ$31)*(КАЛЕНДАРЬ!$AW26=GRID!$B$33:$DQ$33),0))*GRID!$B$67)+GRID!$B$68,
ROUNDUP((INDEX(GRID!$B$34:$DQ$44,MATCH(I$7,GRID!$A$34:$A$44,0),MATCH(1,($U$2=GRID!$B$31:$DQ$31)*(КАЛЕНДАРЬ!$AW26=GRID!$B$33:$DQ$33),0))*GRID!$B$67+GRID!$B$68)*(1-GRID!$B$69),0))</f>
        <v>24360</v>
      </c>
      <c r="J437" s="47" cm="1">
        <f t="array" ref="J437">IF($I$2="Spa пакет",
(INDEX(GRID!$B$47:$DQ$57,MATCH(I$7,GRID!$A$47:$A$57,0),MATCH(1,($U$2=GRID!$B$31:$DQ$31)*(КАЛЕНДАРЬ!$AW26=GRID!$B$33:$DQ$33),0))*GRID!$B$67)+GRID!$B$68*2,
ROUNDUP((INDEX(GRID!$B$47:$DQ$57,MATCH(I$7,GRID!$A$47:$A$57,0),MATCH(1,($U$2=GRID!$B$31:$DQ$31)*(КАЛЕНДАРЬ!$AW26=GRID!$B$33:$DQ$33),0))*GRID!$B$67+GRID!$B$68*2)*(1-GRID!$B$69),0))</f>
        <v>28640</v>
      </c>
      <c r="K437" s="47" cm="1">
        <f t="array" ref="K437">IF($I$2="Spa пакет",
(INDEX(GRID!$B$34:$DQ$44,MATCH(K$7,GRID!$A$34:$A$44,0),MATCH(1,($U$2=GRID!$B$31:$DQ$31)*(КАЛЕНДАРЬ!$AW26=GRID!$B$33:$DQ$33),0))*GRID!$B$67)+GRID!$B$68,
ROUNDUP((INDEX(GRID!$B$34:$DQ$44,MATCH(K$7,GRID!$A$34:$A$44,0),MATCH(1,($U$2=GRID!$B$31:$DQ$31)*(КАЛЕНДАРЬ!$AW26=GRID!$B$33:$DQ$33),0))*GRID!$B$67+GRID!$B$68)*(1-GRID!$B$69),0))</f>
        <v>25240</v>
      </c>
      <c r="L437" s="47" cm="1">
        <f t="array" ref="L437">IF($I$2="Spa пакет",
(INDEX(GRID!$B$47:$DQ$57,MATCH(K$7,GRID!$A$47:$A$57,0),MATCH(1,($U$2=GRID!$B$31:$DQ$31)*(КАЛЕНДАРЬ!$AW26=GRID!$B$33:$DQ$33),0))*GRID!$B$67)+GRID!$B$68*2,
ROUNDUP((INDEX(GRID!$B$47:$DQ$57,MATCH(K$7,GRID!$A$47:$A$57,0),MATCH(1,($U$2=GRID!$B$31:$DQ$31)*(КАЛЕНДАРЬ!$AW26=GRID!$B$33:$DQ$33),0))*GRID!$B$67+GRID!$B$68*2)*(1-GRID!$B$69),0))</f>
        <v>29520</v>
      </c>
      <c r="M437" s="47" cm="1">
        <f t="array" ref="M437">IF($I$2="Spa пакет",
(INDEX(GRID!$B$34:$DQ$44,MATCH(M$7,GRID!$A$34:$A$44,0),MATCH(1,($U$2=GRID!$B$31:$DQ$31)*(КАЛЕНДАРЬ!$AW26=GRID!$B$33:$DQ$33),0))*GRID!$B$67)+GRID!$B$68,
ROUNDUP((INDEX(GRID!$B$34:$DQ$44,MATCH(M$7,GRID!$A$34:$A$44,0),MATCH(1,($U$2=GRID!$B$31:$DQ$31)*(КАЛЕНДАРЬ!$AW26=GRID!$B$33:$DQ$33),0))*GRID!$B$67+GRID!$B$68)*(1-GRID!$B$69),0))</f>
        <v>26760</v>
      </c>
      <c r="N437" s="47" cm="1">
        <f t="array" ref="N437">IF($I$2="Spa пакет",
(INDEX(GRID!$B$47:$DQ$57,MATCH(M$7,GRID!$A$47:$A$57,0),MATCH(1,($U$2=GRID!$B$31:$DQ$31)*(КАЛЕНДАРЬ!$AW26=GRID!$B$33:$DQ$33),0))*GRID!$B$67)+GRID!$B$68*2,
ROUNDUP((INDEX(GRID!$B$47:$DQ$57,MATCH(M$7,GRID!$A$47:$A$57,0),MATCH(1,($U$2=GRID!$B$31:$DQ$31)*(КАЛЕНДАРЬ!$AW26=GRID!$B$33:$DQ$33),0))*GRID!$B$67+GRID!$B$68*2)*(1-GRID!$B$69),0))</f>
        <v>31040</v>
      </c>
      <c r="O437" s="47" cm="1">
        <f t="array" ref="O437">IF($I$2="Spa пакет",
(INDEX(GRID!$B$34:$DQ$44,MATCH(O$7,GRID!$A$34:$A$44,0),MATCH(1,($U$2=GRID!$B$31:$DQ$31)*(КАЛЕНДАРЬ!$AW26=GRID!$B$33:$DQ$33),0))*GRID!$B$67)+GRID!$B$68,
ROUNDUP((INDEX(GRID!$B$34:$DQ$44,MATCH(O$7,GRID!$A$34:$A$44,0),MATCH(1,($U$2=GRID!$B$31:$DQ$31)*(КАЛЕНДАРЬ!$AW26=GRID!$B$33:$DQ$33),0))*GRID!$B$67+GRID!$B$68)*(1-GRID!$B$69),0))</f>
        <v>32520</v>
      </c>
      <c r="P437" s="47" cm="1">
        <f t="array" ref="P437">IF($I$2="Spa пакет",
(INDEX(GRID!$B$47:$DQ$57,MATCH(O$7,GRID!$A$47:$A$57,0),MATCH(1,($U$2=GRID!$B$31:$DQ$31)*(КАЛЕНДАРЬ!$AW26=GRID!$B$33:$DQ$33),0))*GRID!$B$67)+GRID!$B$68*2,
ROUNDUP((INDEX(GRID!$B$47:$DQ$57,MATCH(O$7,GRID!$A$47:$A$57,0),MATCH(1,($U$2=GRID!$B$31:$DQ$31)*(КАЛЕНДАРЬ!$AW26=GRID!$B$33:$DQ$33),0))*GRID!$B$67+GRID!$B$68*2)*(1-GRID!$B$69),0))</f>
        <v>36800</v>
      </c>
      <c r="Q437" s="47" cm="1">
        <f t="array" ref="Q437">IF($I$2="Spa пакет",
(INDEX(GRID!$B$34:$DQ$44,MATCH(Q$7,GRID!$A$34:$A$44,0),MATCH(1,($U$2=GRID!$B$31:$DQ$31)*(КАЛЕНДАРЬ!$AW26=GRID!$B$33:$DQ$33),0))*GRID!$B$67)+GRID!$B$68,
ROUNDUP((INDEX(GRID!$B$34:$DQ$44,MATCH(Q$7,GRID!$A$34:$A$44,0),MATCH(1,($U$2=GRID!$B$31:$DQ$31)*(КАЛЕНДАРЬ!$AW26=GRID!$B$33:$DQ$33),0))*GRID!$B$67+GRID!$B$68)*(1-GRID!$B$69),0))</f>
        <v>34200</v>
      </c>
      <c r="R437" s="47" cm="1">
        <f t="array" ref="R437">IF($I$2="Spa пакет",
(INDEX(GRID!$B$47:$DQ$57,MATCH(Q$7,GRID!$A$47:$A$57,0),MATCH(1,($U$2=GRID!$B$31:$DQ$31)*(КАЛЕНДАРЬ!$AW26=GRID!$B$33:$DQ$33),0))*GRID!$B$67)+GRID!$B$68*2,
ROUNDUP((INDEX(GRID!$B$47:$DQ$57,MATCH(Q$7,GRID!$A$47:$A$57,0),MATCH(1,($U$2=GRID!$B$31:$DQ$31)*(КАЛЕНДАРЬ!$AW26=GRID!$B$33:$DQ$33),0))*GRID!$B$67+GRID!$B$68*2)*(1-GRID!$B$69),0))</f>
        <v>38480</v>
      </c>
      <c r="S437" s="47" cm="1">
        <f t="array" ref="S437">IF($I$2="Spa пакет",
(INDEX(GRID!$B$34:$DQ$44,MATCH(S$7,GRID!$A$34:$A$44,0),MATCH(1,($U$2=GRID!$B$31:$DQ$31)*(КАЛЕНДАРЬ!$AW26=GRID!$B$33:$DQ$33),0))*GRID!$B$67)+GRID!$B$68,
ROUNDUP((INDEX(GRID!$B$34:$DQ$44,MATCH(S$7,GRID!$A$34:$A$44,0),MATCH(1,($U$2=GRID!$B$31:$DQ$31)*(КАЛЕНДАРЬ!$AW26=GRID!$B$33:$DQ$33),0))*GRID!$B$67+GRID!$B$68)*(1-GRID!$B$69),0))</f>
        <v>37080</v>
      </c>
      <c r="T437" s="47" cm="1">
        <f t="array" ref="T437">IF($I$2="Spa пакет",
(INDEX(GRID!$B$47:$DQ$57,MATCH(S$7,GRID!$A$47:$A$57,0),MATCH(1,($U$2=GRID!$B$31:$DQ$31)*(КАЛЕНДАРЬ!$AW26=GRID!$B$33:$DQ$33),0))*GRID!$B$67)+GRID!$B$68*2,
ROUNDUP((INDEX(GRID!$B$47:$DQ$57,MATCH(S$7,GRID!$A$47:$A$57,0),MATCH(1,($U$2=GRID!$B$31:$DQ$31)*(КАЛЕНДАРЬ!$AW26=GRID!$B$33:$DQ$33),0))*GRID!$B$67+GRID!$B$68*2)*(1-GRID!$B$69),0))</f>
        <v>41360</v>
      </c>
      <c r="U437" s="47" cm="1">
        <f t="array" ref="U437">IF($I$2="Spa пакет",
(INDEX(GRID!$B$34:$DQ$44,MATCH(U$7,GRID!$A$34:$A$44,0),MATCH(1,($U$2=GRID!$B$31:$DQ$31)*(КАЛЕНДАРЬ!$AW26=GRID!$B$33:$DQ$33),0))*GRID!$B$67)+GRID!$B$68,
ROUNDUP((INDEX(GRID!$B$34:$DQ$44,MATCH(U$7,GRID!$A$34:$A$44,0),MATCH(1,($U$2=GRID!$B$31:$DQ$31)*(КАЛЕНДАРЬ!$AW26=GRID!$B$33:$DQ$33),0))*GRID!$B$67+GRID!$B$68)*(1-GRID!$B$69),0))</f>
        <v>42040</v>
      </c>
      <c r="V437" s="47" cm="1">
        <f t="array" ref="V437">IF($I$2="Spa пакет",
(INDEX(GRID!$B$47:$DQ$57,MATCH(U$7,GRID!$A$47:$A$57,0),MATCH(1,($U$2=GRID!$B$31:$DQ$31)*(КАЛЕНДАРЬ!$AW26=GRID!$B$33:$DQ$33),0))*GRID!$B$67)+GRID!$B$68*2,
ROUNDUP((INDEX(GRID!$B$47:$DQ$57,MATCH(U$7,GRID!$A$47:$A$57,0),MATCH(1,($U$2=GRID!$B$31:$DQ$31)*(КАЛЕНДАРЬ!$AW26=GRID!$B$33:$DQ$33),0))*GRID!$B$67+GRID!$B$68*2)*(1-GRID!$B$69),0))</f>
        <v>46320</v>
      </c>
      <c r="W437" s="47" cm="1">
        <f t="array" ref="W437">IF($I$2="Spa пакет",
(INDEX(GRID!$B$34:$DQ$44,MATCH(W$7,GRID!$A$34:$A$44,0),MATCH(1,($U$2=GRID!$B$31:$DQ$31)*(КАЛЕНДАРЬ!$AW26=GRID!$B$33:$DQ$33),0))*GRID!$B$67)+GRID!$B$68,
ROUNDUP((INDEX(GRID!$B$34:$DQ$44,MATCH(W$7,GRID!$A$34:$A$44,0),MATCH(1,($U$2=GRID!$B$31:$DQ$31)*(КАЛЕНДАРЬ!$AW26=GRID!$B$33:$DQ$33),0))*GRID!$B$67+GRID!$B$68)*(1-GRID!$B$69),0))</f>
        <v>120440</v>
      </c>
      <c r="X437" s="47" cm="1">
        <f t="array" ref="X437">IF($I$2="Spa пакет",
(INDEX(GRID!$B$47:$DQ$57,MATCH(W$7,GRID!$A$47:$A$57,0),MATCH(1,($U$2=GRID!$B$31:$DQ$31)*(КАЛЕНДАРЬ!$AW26=GRID!$B$33:$DQ$33),0))*GRID!$B$67)+GRID!$B$68*2,
ROUNDUP((INDEX(GRID!$B$47:$DQ$57,MATCH(W$7,GRID!$A$47:$A$57,0),MATCH(1,($U$2=GRID!$B$31:$DQ$31)*(КАЛЕНДАРЬ!$AW26=GRID!$B$33:$DQ$33),0))*GRID!$B$67+GRID!$B$68*2)*(1-GRID!$B$69),0))</f>
        <v>124720</v>
      </c>
    </row>
    <row r="438" spans="1:26" ht="12" customHeight="1" x14ac:dyDescent="0.2">
      <c r="A438" s="117" t="s">
        <v>47</v>
      </c>
      <c r="B438" s="117">
        <v>24</v>
      </c>
      <c r="C438" s="47" cm="1">
        <f t="array" ref="C438">IF($I$2="Spa пакет",
(INDEX(GRID!$B$34:$DQ$44,MATCH(C$7,GRID!$A$34:$A$44,0),MATCH(1,($U$2=GRID!$B$31:$DQ$31)*(КАЛЕНДАРЬ!$AW27=GRID!$B$33:$DQ$33),0))*GRID!$B$67)+GRID!$B$68,
ROUNDUP((INDEX(GRID!$B$34:$DQ$44,MATCH(C$7,GRID!$A$34:$A$44,0),MATCH(1,($U$2=GRID!$B$31:$DQ$31)*(КАЛЕНДАРЬ!$AW27=GRID!$B$33:$DQ$33),0))*GRID!$B$67+GRID!$B$68)*(1-GRID!$B$69),0))</f>
        <v>20440</v>
      </c>
      <c r="D438" s="47" cm="1">
        <f t="array" ref="D438">IF($I$2="Spa пакет",
(INDEX(GRID!$B$47:$DQ$57,MATCH(C$7,GRID!$A$47:$A$57,0),MATCH(1,($U$2=GRID!$B$31:$DQ$31)*(КАЛЕНДАРЬ!$AW27=GRID!$B$33:$DQ$33),0))*GRID!$B$67)+GRID!$B$68*2,
ROUNDUP((INDEX(GRID!$B$47:$DQ$57,MATCH(C$7,GRID!$A$47:$A$57,0),MATCH(1,($U$2=GRID!$B$31:$DQ$31)*(КАЛЕНДАРЬ!$AW27=GRID!$B$33:$DQ$33),0))*GRID!$B$67+GRID!$B$68*2)*(1-GRID!$B$69),0))</f>
        <v>24720</v>
      </c>
      <c r="E438" s="47" cm="1">
        <f t="array" ref="E438">IF($I$2="Spa пакет",
(INDEX(GRID!$B$34:$DQ$44,MATCH(E$7,GRID!$A$34:$A$44,0),MATCH(1,($U$2=GRID!$B$31:$DQ$31)*(КАЛЕНДАРЬ!$AW27=GRID!$B$33:$DQ$33),0))*GRID!$B$67)+GRID!$B$68,
ROUNDUP((INDEX(GRID!$B$34:$DQ$44,MATCH(E$7,GRID!$A$34:$A$44,0),MATCH(1,($U$2=GRID!$B$31:$DQ$31)*(КАЛЕНДАРЬ!$AW27=GRID!$B$33:$DQ$33),0))*GRID!$B$67+GRID!$B$68)*(1-GRID!$B$69),0))</f>
        <v>21960</v>
      </c>
      <c r="F438" s="47" cm="1">
        <f t="array" ref="F438">IF($I$2="Spa пакет",
(INDEX(GRID!$B$47:$DQ$57,MATCH(E$7,GRID!$A$47:$A$57,0),MATCH(1,($U$2=GRID!$B$31:$DQ$31)*(КАЛЕНДАРЬ!$AW27=GRID!$B$33:$DQ$33),0))*GRID!$B$67)+GRID!$B$68*2,
ROUNDUP((INDEX(GRID!$B$47:$DQ$57,MATCH(E$7,GRID!$A$47:$A$57,0),MATCH(1,($U$2=GRID!$B$31:$DQ$31)*(КАЛЕНДАРЬ!$AW27=GRID!$B$33:$DQ$33),0))*GRID!$B$67+GRID!$B$68*2)*(1-GRID!$B$69),0))</f>
        <v>26240</v>
      </c>
      <c r="G438" s="47" cm="1">
        <f t="array" ref="G438">IF($I$2="Spa пакет",
(INDEX(GRID!$B$34:$DQ$44,MATCH(G$7,GRID!$A$34:$A$44,0),MATCH(1,($U$2=GRID!$B$31:$DQ$31)*(КАЛЕНДАРЬ!$AW27=GRID!$B$33:$DQ$33),0))*GRID!$B$67)+GRID!$B$68,
ROUNDUP((INDEX(GRID!$B$34:$DQ$44,MATCH(G$7,GRID!$A$34:$A$44,0),MATCH(1,($U$2=GRID!$B$31:$DQ$31)*(КАЛЕНДАРЬ!$AW27=GRID!$B$33:$DQ$33),0))*GRID!$B$67+GRID!$B$68)*(1-GRID!$B$69),0))</f>
        <v>22840</v>
      </c>
      <c r="H438" s="47" cm="1">
        <f t="array" ref="H438">IF($I$2="Spa пакет",
(INDEX(GRID!$B$47:$DQ$57,MATCH(G$7,GRID!$A$47:$A$57,0),MATCH(1,($U$2=GRID!$B$31:$DQ$31)*(КАЛЕНДАРЬ!$AW27=GRID!$B$33:$DQ$33),0))*GRID!$B$67)+GRID!$B$68*2,
ROUNDUP((INDEX(GRID!$B$47:$DQ$57,MATCH(G$7,GRID!$A$47:$A$57,0),MATCH(1,($U$2=GRID!$B$31:$DQ$31)*(КАЛЕНДАРЬ!$AW27=GRID!$B$33:$DQ$33),0))*GRID!$B$67+GRID!$B$68*2)*(1-GRID!$B$69),0))</f>
        <v>27120</v>
      </c>
      <c r="I438" s="47" cm="1">
        <f t="array" ref="I438">IF($I$2="Spa пакет",
(INDEX(GRID!$B$34:$DQ$44,MATCH(I$7,GRID!$A$34:$A$44,0),MATCH(1,($U$2=GRID!$B$31:$DQ$31)*(КАЛЕНДАРЬ!$AW27=GRID!$B$33:$DQ$33),0))*GRID!$B$67)+GRID!$B$68,
ROUNDUP((INDEX(GRID!$B$34:$DQ$44,MATCH(I$7,GRID!$A$34:$A$44,0),MATCH(1,($U$2=GRID!$B$31:$DQ$31)*(КАЛЕНДАРЬ!$AW27=GRID!$B$33:$DQ$33),0))*GRID!$B$67+GRID!$B$68)*(1-GRID!$B$69),0))</f>
        <v>24360</v>
      </c>
      <c r="J438" s="47" cm="1">
        <f t="array" ref="J438">IF($I$2="Spa пакет",
(INDEX(GRID!$B$47:$DQ$57,MATCH(I$7,GRID!$A$47:$A$57,0),MATCH(1,($U$2=GRID!$B$31:$DQ$31)*(КАЛЕНДАРЬ!$AW27=GRID!$B$33:$DQ$33),0))*GRID!$B$67)+GRID!$B$68*2,
ROUNDUP((INDEX(GRID!$B$47:$DQ$57,MATCH(I$7,GRID!$A$47:$A$57,0),MATCH(1,($U$2=GRID!$B$31:$DQ$31)*(КАЛЕНДАРЬ!$AW27=GRID!$B$33:$DQ$33),0))*GRID!$B$67+GRID!$B$68*2)*(1-GRID!$B$69),0))</f>
        <v>28640</v>
      </c>
      <c r="K438" s="47" cm="1">
        <f t="array" ref="K438">IF($I$2="Spa пакет",
(INDEX(GRID!$B$34:$DQ$44,MATCH(K$7,GRID!$A$34:$A$44,0),MATCH(1,($U$2=GRID!$B$31:$DQ$31)*(КАЛЕНДАРЬ!$AW27=GRID!$B$33:$DQ$33),0))*GRID!$B$67)+GRID!$B$68,
ROUNDUP((INDEX(GRID!$B$34:$DQ$44,MATCH(K$7,GRID!$A$34:$A$44,0),MATCH(1,($U$2=GRID!$B$31:$DQ$31)*(КАЛЕНДАРЬ!$AW27=GRID!$B$33:$DQ$33),0))*GRID!$B$67+GRID!$B$68)*(1-GRID!$B$69),0))</f>
        <v>25240</v>
      </c>
      <c r="L438" s="47" cm="1">
        <f t="array" ref="L438">IF($I$2="Spa пакет",
(INDEX(GRID!$B$47:$DQ$57,MATCH(K$7,GRID!$A$47:$A$57,0),MATCH(1,($U$2=GRID!$B$31:$DQ$31)*(КАЛЕНДАРЬ!$AW27=GRID!$B$33:$DQ$33),0))*GRID!$B$67)+GRID!$B$68*2,
ROUNDUP((INDEX(GRID!$B$47:$DQ$57,MATCH(K$7,GRID!$A$47:$A$57,0),MATCH(1,($U$2=GRID!$B$31:$DQ$31)*(КАЛЕНДАРЬ!$AW27=GRID!$B$33:$DQ$33),0))*GRID!$B$67+GRID!$B$68*2)*(1-GRID!$B$69),0))</f>
        <v>29520</v>
      </c>
      <c r="M438" s="47" cm="1">
        <f t="array" ref="M438">IF($I$2="Spa пакет",
(INDEX(GRID!$B$34:$DQ$44,MATCH(M$7,GRID!$A$34:$A$44,0),MATCH(1,($U$2=GRID!$B$31:$DQ$31)*(КАЛЕНДАРЬ!$AW27=GRID!$B$33:$DQ$33),0))*GRID!$B$67)+GRID!$B$68,
ROUNDUP((INDEX(GRID!$B$34:$DQ$44,MATCH(M$7,GRID!$A$34:$A$44,0),MATCH(1,($U$2=GRID!$B$31:$DQ$31)*(КАЛЕНДАРЬ!$AW27=GRID!$B$33:$DQ$33),0))*GRID!$B$67+GRID!$B$68)*(1-GRID!$B$69),0))</f>
        <v>26760</v>
      </c>
      <c r="N438" s="47" cm="1">
        <f t="array" ref="N438">IF($I$2="Spa пакет",
(INDEX(GRID!$B$47:$DQ$57,MATCH(M$7,GRID!$A$47:$A$57,0),MATCH(1,($U$2=GRID!$B$31:$DQ$31)*(КАЛЕНДАРЬ!$AW27=GRID!$B$33:$DQ$33),0))*GRID!$B$67)+GRID!$B$68*2,
ROUNDUP((INDEX(GRID!$B$47:$DQ$57,MATCH(M$7,GRID!$A$47:$A$57,0),MATCH(1,($U$2=GRID!$B$31:$DQ$31)*(КАЛЕНДАРЬ!$AW27=GRID!$B$33:$DQ$33),0))*GRID!$B$67+GRID!$B$68*2)*(1-GRID!$B$69),0))</f>
        <v>31040</v>
      </c>
      <c r="O438" s="47" cm="1">
        <f t="array" ref="O438">IF($I$2="Spa пакет",
(INDEX(GRID!$B$34:$DQ$44,MATCH(O$7,GRID!$A$34:$A$44,0),MATCH(1,($U$2=GRID!$B$31:$DQ$31)*(КАЛЕНДАРЬ!$AW27=GRID!$B$33:$DQ$33),0))*GRID!$B$67)+GRID!$B$68,
ROUNDUP((INDEX(GRID!$B$34:$DQ$44,MATCH(O$7,GRID!$A$34:$A$44,0),MATCH(1,($U$2=GRID!$B$31:$DQ$31)*(КАЛЕНДАРЬ!$AW27=GRID!$B$33:$DQ$33),0))*GRID!$B$67+GRID!$B$68)*(1-GRID!$B$69),0))</f>
        <v>32520</v>
      </c>
      <c r="P438" s="47" cm="1">
        <f t="array" ref="P438">IF($I$2="Spa пакет",
(INDEX(GRID!$B$47:$DQ$57,MATCH(O$7,GRID!$A$47:$A$57,0),MATCH(1,($U$2=GRID!$B$31:$DQ$31)*(КАЛЕНДАРЬ!$AW27=GRID!$B$33:$DQ$33),0))*GRID!$B$67)+GRID!$B$68*2,
ROUNDUP((INDEX(GRID!$B$47:$DQ$57,MATCH(O$7,GRID!$A$47:$A$57,0),MATCH(1,($U$2=GRID!$B$31:$DQ$31)*(КАЛЕНДАРЬ!$AW27=GRID!$B$33:$DQ$33),0))*GRID!$B$67+GRID!$B$68*2)*(1-GRID!$B$69),0))</f>
        <v>36800</v>
      </c>
      <c r="Q438" s="47" cm="1">
        <f t="array" ref="Q438">IF($I$2="Spa пакет",
(INDEX(GRID!$B$34:$DQ$44,MATCH(Q$7,GRID!$A$34:$A$44,0),MATCH(1,($U$2=GRID!$B$31:$DQ$31)*(КАЛЕНДАРЬ!$AW27=GRID!$B$33:$DQ$33),0))*GRID!$B$67)+GRID!$B$68,
ROUNDUP((INDEX(GRID!$B$34:$DQ$44,MATCH(Q$7,GRID!$A$34:$A$44,0),MATCH(1,($U$2=GRID!$B$31:$DQ$31)*(КАЛЕНДАРЬ!$AW27=GRID!$B$33:$DQ$33),0))*GRID!$B$67+GRID!$B$68)*(1-GRID!$B$69),0))</f>
        <v>34200</v>
      </c>
      <c r="R438" s="47" cm="1">
        <f t="array" ref="R438">IF($I$2="Spa пакет",
(INDEX(GRID!$B$47:$DQ$57,MATCH(Q$7,GRID!$A$47:$A$57,0),MATCH(1,($U$2=GRID!$B$31:$DQ$31)*(КАЛЕНДАРЬ!$AW27=GRID!$B$33:$DQ$33),0))*GRID!$B$67)+GRID!$B$68*2,
ROUNDUP((INDEX(GRID!$B$47:$DQ$57,MATCH(Q$7,GRID!$A$47:$A$57,0),MATCH(1,($U$2=GRID!$B$31:$DQ$31)*(КАЛЕНДАРЬ!$AW27=GRID!$B$33:$DQ$33),0))*GRID!$B$67+GRID!$B$68*2)*(1-GRID!$B$69),0))</f>
        <v>38480</v>
      </c>
      <c r="S438" s="47" cm="1">
        <f t="array" ref="S438">IF($I$2="Spa пакет",
(INDEX(GRID!$B$34:$DQ$44,MATCH(S$7,GRID!$A$34:$A$44,0),MATCH(1,($U$2=GRID!$B$31:$DQ$31)*(КАЛЕНДАРЬ!$AW27=GRID!$B$33:$DQ$33),0))*GRID!$B$67)+GRID!$B$68,
ROUNDUP((INDEX(GRID!$B$34:$DQ$44,MATCH(S$7,GRID!$A$34:$A$44,0),MATCH(1,($U$2=GRID!$B$31:$DQ$31)*(КАЛЕНДАРЬ!$AW27=GRID!$B$33:$DQ$33),0))*GRID!$B$67+GRID!$B$68)*(1-GRID!$B$69),0))</f>
        <v>37080</v>
      </c>
      <c r="T438" s="47" cm="1">
        <f t="array" ref="T438">IF($I$2="Spa пакет",
(INDEX(GRID!$B$47:$DQ$57,MATCH(S$7,GRID!$A$47:$A$57,0),MATCH(1,($U$2=GRID!$B$31:$DQ$31)*(КАЛЕНДАРЬ!$AW27=GRID!$B$33:$DQ$33),0))*GRID!$B$67)+GRID!$B$68*2,
ROUNDUP((INDEX(GRID!$B$47:$DQ$57,MATCH(S$7,GRID!$A$47:$A$57,0),MATCH(1,($U$2=GRID!$B$31:$DQ$31)*(КАЛЕНДАРЬ!$AW27=GRID!$B$33:$DQ$33),0))*GRID!$B$67+GRID!$B$68*2)*(1-GRID!$B$69),0))</f>
        <v>41360</v>
      </c>
      <c r="U438" s="47" cm="1">
        <f t="array" ref="U438">IF($I$2="Spa пакет",
(INDEX(GRID!$B$34:$DQ$44,MATCH(U$7,GRID!$A$34:$A$44,0),MATCH(1,($U$2=GRID!$B$31:$DQ$31)*(КАЛЕНДАРЬ!$AW27=GRID!$B$33:$DQ$33),0))*GRID!$B$67)+GRID!$B$68,
ROUNDUP((INDEX(GRID!$B$34:$DQ$44,MATCH(U$7,GRID!$A$34:$A$44,0),MATCH(1,($U$2=GRID!$B$31:$DQ$31)*(КАЛЕНДАРЬ!$AW27=GRID!$B$33:$DQ$33),0))*GRID!$B$67+GRID!$B$68)*(1-GRID!$B$69),0))</f>
        <v>42040</v>
      </c>
      <c r="V438" s="47" cm="1">
        <f t="array" ref="V438">IF($I$2="Spa пакет",
(INDEX(GRID!$B$47:$DQ$57,MATCH(U$7,GRID!$A$47:$A$57,0),MATCH(1,($U$2=GRID!$B$31:$DQ$31)*(КАЛЕНДАРЬ!$AW27=GRID!$B$33:$DQ$33),0))*GRID!$B$67)+GRID!$B$68*2,
ROUNDUP((INDEX(GRID!$B$47:$DQ$57,MATCH(U$7,GRID!$A$47:$A$57,0),MATCH(1,($U$2=GRID!$B$31:$DQ$31)*(КАЛЕНДАРЬ!$AW27=GRID!$B$33:$DQ$33),0))*GRID!$B$67+GRID!$B$68*2)*(1-GRID!$B$69),0))</f>
        <v>46320</v>
      </c>
      <c r="W438" s="47" cm="1">
        <f t="array" ref="W438">IF($I$2="Spa пакет",
(INDEX(GRID!$B$34:$DQ$44,MATCH(W$7,GRID!$A$34:$A$44,0),MATCH(1,($U$2=GRID!$B$31:$DQ$31)*(КАЛЕНДАРЬ!$AW27=GRID!$B$33:$DQ$33),0))*GRID!$B$67)+GRID!$B$68,
ROUNDUP((INDEX(GRID!$B$34:$DQ$44,MATCH(W$7,GRID!$A$34:$A$44,0),MATCH(1,($U$2=GRID!$B$31:$DQ$31)*(КАЛЕНДАРЬ!$AW27=GRID!$B$33:$DQ$33),0))*GRID!$B$67+GRID!$B$68)*(1-GRID!$B$69),0))</f>
        <v>120440</v>
      </c>
      <c r="X438" s="47" cm="1">
        <f t="array" ref="X438">IF($I$2="Spa пакет",
(INDEX(GRID!$B$47:$DQ$57,MATCH(W$7,GRID!$A$47:$A$57,0),MATCH(1,($U$2=GRID!$B$31:$DQ$31)*(КАЛЕНДАРЬ!$AW27=GRID!$B$33:$DQ$33),0))*GRID!$B$67)+GRID!$B$68*2,
ROUNDUP((INDEX(GRID!$B$47:$DQ$57,MATCH(W$7,GRID!$A$47:$A$57,0),MATCH(1,($U$2=GRID!$B$31:$DQ$31)*(КАЛЕНДАРЬ!$AW27=GRID!$B$33:$DQ$33),0))*GRID!$B$67+GRID!$B$68*2)*(1-GRID!$B$69),0))</f>
        <v>124720</v>
      </c>
    </row>
    <row r="439" spans="1:26" ht="12" customHeight="1" x14ac:dyDescent="0.2">
      <c r="A439" s="117" t="s">
        <v>48</v>
      </c>
      <c r="B439" s="117">
        <v>25</v>
      </c>
      <c r="C439" s="47" cm="1">
        <f t="array" ref="C439">IF($I$2="Spa пакет",
(INDEX(GRID!$B$34:$DQ$44,MATCH(C$7,GRID!$A$34:$A$44,0),MATCH(1,($U$2=GRID!$B$31:$DQ$31)*(КАЛЕНДАРЬ!$AW28=GRID!$B$33:$DQ$33),0))*GRID!$B$67)+GRID!$B$68,
ROUNDUP((INDEX(GRID!$B$34:$DQ$44,MATCH(C$7,GRID!$A$34:$A$44,0),MATCH(1,($U$2=GRID!$B$31:$DQ$31)*(КАЛЕНДАРЬ!$AW28=GRID!$B$33:$DQ$33),0))*GRID!$B$67+GRID!$B$68)*(1-GRID!$B$69),0))</f>
        <v>17560</v>
      </c>
      <c r="D439" s="47" cm="1">
        <f t="array" ref="D439">IF($I$2="Spa пакет",
(INDEX(GRID!$B$47:$DQ$57,MATCH(C$7,GRID!$A$47:$A$57,0),MATCH(1,($U$2=GRID!$B$31:$DQ$31)*(КАЛЕНДАРЬ!$AW28=GRID!$B$33:$DQ$33),0))*GRID!$B$67)+GRID!$B$68*2,
ROUNDUP((INDEX(GRID!$B$47:$DQ$57,MATCH(C$7,GRID!$A$47:$A$57,0),MATCH(1,($U$2=GRID!$B$31:$DQ$31)*(КАЛЕНДАРЬ!$AW28=GRID!$B$33:$DQ$33),0))*GRID!$B$67+GRID!$B$68*2)*(1-GRID!$B$69),0))</f>
        <v>21840</v>
      </c>
      <c r="E439" s="47" cm="1">
        <f t="array" ref="E439">IF($I$2="Spa пакет",
(INDEX(GRID!$B$34:$DQ$44,MATCH(E$7,GRID!$A$34:$A$44,0),MATCH(1,($U$2=GRID!$B$31:$DQ$31)*(КАЛЕНДАРЬ!$AW28=GRID!$B$33:$DQ$33),0))*GRID!$B$67)+GRID!$B$68,
ROUNDUP((INDEX(GRID!$B$34:$DQ$44,MATCH(E$7,GRID!$A$34:$A$44,0),MATCH(1,($U$2=GRID!$B$31:$DQ$31)*(КАЛЕНДАРЬ!$AW28=GRID!$B$33:$DQ$33),0))*GRID!$B$67+GRID!$B$68)*(1-GRID!$B$69),0))</f>
        <v>19000</v>
      </c>
      <c r="F439" s="47" cm="1">
        <f t="array" ref="F439">IF($I$2="Spa пакет",
(INDEX(GRID!$B$47:$DQ$57,MATCH(E$7,GRID!$A$47:$A$57,0),MATCH(1,($U$2=GRID!$B$31:$DQ$31)*(КАЛЕНДАРЬ!$AW28=GRID!$B$33:$DQ$33),0))*GRID!$B$67)+GRID!$B$68*2,
ROUNDUP((INDEX(GRID!$B$47:$DQ$57,MATCH(E$7,GRID!$A$47:$A$57,0),MATCH(1,($U$2=GRID!$B$31:$DQ$31)*(КАЛЕНДАРЬ!$AW28=GRID!$B$33:$DQ$33),0))*GRID!$B$67+GRID!$B$68*2)*(1-GRID!$B$69),0))</f>
        <v>23280</v>
      </c>
      <c r="G439" s="47" cm="1">
        <f t="array" ref="G439">IF($I$2="Spa пакет",
(INDEX(GRID!$B$34:$DQ$44,MATCH(G$7,GRID!$A$34:$A$44,0),MATCH(1,($U$2=GRID!$B$31:$DQ$31)*(КАЛЕНДАРЬ!$AW28=GRID!$B$33:$DQ$33),0))*GRID!$B$67)+GRID!$B$68,
ROUNDUP((INDEX(GRID!$B$34:$DQ$44,MATCH(G$7,GRID!$A$34:$A$44,0),MATCH(1,($U$2=GRID!$B$31:$DQ$31)*(КАЛЕНДАРЬ!$AW28=GRID!$B$33:$DQ$33),0))*GRID!$B$67+GRID!$B$68)*(1-GRID!$B$69),0))</f>
        <v>19800</v>
      </c>
      <c r="H439" s="47" cm="1">
        <f t="array" ref="H439">IF($I$2="Spa пакет",
(INDEX(GRID!$B$47:$DQ$57,MATCH(G$7,GRID!$A$47:$A$57,0),MATCH(1,($U$2=GRID!$B$31:$DQ$31)*(КАЛЕНДАРЬ!$AW28=GRID!$B$33:$DQ$33),0))*GRID!$B$67)+GRID!$B$68*2,
ROUNDUP((INDEX(GRID!$B$47:$DQ$57,MATCH(G$7,GRID!$A$47:$A$57,0),MATCH(1,($U$2=GRID!$B$31:$DQ$31)*(КАЛЕНДАРЬ!$AW28=GRID!$B$33:$DQ$33),0))*GRID!$B$67+GRID!$B$68*2)*(1-GRID!$B$69),0))</f>
        <v>24080</v>
      </c>
      <c r="I439" s="47" cm="1">
        <f t="array" ref="I439">IF($I$2="Spa пакет",
(INDEX(GRID!$B$34:$DQ$44,MATCH(I$7,GRID!$A$34:$A$44,0),MATCH(1,($U$2=GRID!$B$31:$DQ$31)*(КАЛЕНДАРЬ!$AW28=GRID!$B$33:$DQ$33),0))*GRID!$B$67)+GRID!$B$68,
ROUNDUP((INDEX(GRID!$B$34:$DQ$44,MATCH(I$7,GRID!$A$34:$A$44,0),MATCH(1,($U$2=GRID!$B$31:$DQ$31)*(КАЛЕНДАРЬ!$AW28=GRID!$B$33:$DQ$33),0))*GRID!$B$67+GRID!$B$68)*(1-GRID!$B$69),0))</f>
        <v>21240</v>
      </c>
      <c r="J439" s="47" cm="1">
        <f t="array" ref="J439">IF($I$2="Spa пакет",
(INDEX(GRID!$B$47:$DQ$57,MATCH(I$7,GRID!$A$47:$A$57,0),MATCH(1,($U$2=GRID!$B$31:$DQ$31)*(КАЛЕНДАРЬ!$AW28=GRID!$B$33:$DQ$33),0))*GRID!$B$67)+GRID!$B$68*2,
ROUNDUP((INDEX(GRID!$B$47:$DQ$57,MATCH(I$7,GRID!$A$47:$A$57,0),MATCH(1,($U$2=GRID!$B$31:$DQ$31)*(КАЛЕНДАРЬ!$AW28=GRID!$B$33:$DQ$33),0))*GRID!$B$67+GRID!$B$68*2)*(1-GRID!$B$69),0))</f>
        <v>25520</v>
      </c>
      <c r="K439" s="47" cm="1">
        <f t="array" ref="K439">IF($I$2="Spa пакет",
(INDEX(GRID!$B$34:$DQ$44,MATCH(K$7,GRID!$A$34:$A$44,0),MATCH(1,($U$2=GRID!$B$31:$DQ$31)*(КАЛЕНДАРЬ!$AW28=GRID!$B$33:$DQ$33),0))*GRID!$B$67)+GRID!$B$68,
ROUNDUP((INDEX(GRID!$B$34:$DQ$44,MATCH(K$7,GRID!$A$34:$A$44,0),MATCH(1,($U$2=GRID!$B$31:$DQ$31)*(КАЛЕНДАРЬ!$AW28=GRID!$B$33:$DQ$33),0))*GRID!$B$67+GRID!$B$68)*(1-GRID!$B$69),0))</f>
        <v>22040</v>
      </c>
      <c r="L439" s="47" cm="1">
        <f t="array" ref="L439">IF($I$2="Spa пакет",
(INDEX(GRID!$B$47:$DQ$57,MATCH(K$7,GRID!$A$47:$A$57,0),MATCH(1,($U$2=GRID!$B$31:$DQ$31)*(КАЛЕНДАРЬ!$AW28=GRID!$B$33:$DQ$33),0))*GRID!$B$67)+GRID!$B$68*2,
ROUNDUP((INDEX(GRID!$B$47:$DQ$57,MATCH(K$7,GRID!$A$47:$A$57,0),MATCH(1,($U$2=GRID!$B$31:$DQ$31)*(КАЛЕНДАРЬ!$AW28=GRID!$B$33:$DQ$33),0))*GRID!$B$67+GRID!$B$68*2)*(1-GRID!$B$69),0))</f>
        <v>26320</v>
      </c>
      <c r="M439" s="47" cm="1">
        <f t="array" ref="M439">IF($I$2="Spa пакет",
(INDEX(GRID!$B$34:$DQ$44,MATCH(M$7,GRID!$A$34:$A$44,0),MATCH(1,($U$2=GRID!$B$31:$DQ$31)*(КАЛЕНДАРЬ!$AW28=GRID!$B$33:$DQ$33),0))*GRID!$B$67)+GRID!$B$68,
ROUNDUP((INDEX(GRID!$B$34:$DQ$44,MATCH(M$7,GRID!$A$34:$A$44,0),MATCH(1,($U$2=GRID!$B$31:$DQ$31)*(КАЛЕНДАРЬ!$AW28=GRID!$B$33:$DQ$33),0))*GRID!$B$67+GRID!$B$68)*(1-GRID!$B$69),0))</f>
        <v>23480</v>
      </c>
      <c r="N439" s="47" cm="1">
        <f t="array" ref="N439">IF($I$2="Spa пакет",
(INDEX(GRID!$B$47:$DQ$57,MATCH(M$7,GRID!$A$47:$A$57,0),MATCH(1,($U$2=GRID!$B$31:$DQ$31)*(КАЛЕНДАРЬ!$AW28=GRID!$B$33:$DQ$33),0))*GRID!$B$67)+GRID!$B$68*2,
ROUNDUP((INDEX(GRID!$B$47:$DQ$57,MATCH(M$7,GRID!$A$47:$A$57,0),MATCH(1,($U$2=GRID!$B$31:$DQ$31)*(КАЛЕНДАРЬ!$AW28=GRID!$B$33:$DQ$33),0))*GRID!$B$67+GRID!$B$68*2)*(1-GRID!$B$69),0))</f>
        <v>27760</v>
      </c>
      <c r="O439" s="47" cm="1">
        <f t="array" ref="O439">IF($I$2="Spa пакет",
(INDEX(GRID!$B$34:$DQ$44,MATCH(O$7,GRID!$A$34:$A$44,0),MATCH(1,($U$2=GRID!$B$31:$DQ$31)*(КАЛЕНДАРЬ!$AW28=GRID!$B$33:$DQ$33),0))*GRID!$B$67)+GRID!$B$68,
ROUNDUP((INDEX(GRID!$B$34:$DQ$44,MATCH(O$7,GRID!$A$34:$A$44,0),MATCH(1,($U$2=GRID!$B$31:$DQ$31)*(КАЛЕНДАРЬ!$AW28=GRID!$B$33:$DQ$33),0))*GRID!$B$67+GRID!$B$68)*(1-GRID!$B$69),0))</f>
        <v>28920</v>
      </c>
      <c r="P439" s="47" cm="1">
        <f t="array" ref="P439">IF($I$2="Spa пакет",
(INDEX(GRID!$B$47:$DQ$57,MATCH(O$7,GRID!$A$47:$A$57,0),MATCH(1,($U$2=GRID!$B$31:$DQ$31)*(КАЛЕНДАРЬ!$AW28=GRID!$B$33:$DQ$33),0))*GRID!$B$67)+GRID!$B$68*2,
ROUNDUP((INDEX(GRID!$B$47:$DQ$57,MATCH(O$7,GRID!$A$47:$A$57,0),MATCH(1,($U$2=GRID!$B$31:$DQ$31)*(КАЛЕНДАРЬ!$AW28=GRID!$B$33:$DQ$33),0))*GRID!$B$67+GRID!$B$68*2)*(1-GRID!$B$69),0))</f>
        <v>33200</v>
      </c>
      <c r="Q439" s="47" cm="1">
        <f t="array" ref="Q439">IF($I$2="Spa пакет",
(INDEX(GRID!$B$34:$DQ$44,MATCH(Q$7,GRID!$A$34:$A$44,0),MATCH(1,($U$2=GRID!$B$31:$DQ$31)*(КАЛЕНДАРЬ!$AW28=GRID!$B$33:$DQ$33),0))*GRID!$B$67)+GRID!$B$68,
ROUNDUP((INDEX(GRID!$B$34:$DQ$44,MATCH(Q$7,GRID!$A$34:$A$44,0),MATCH(1,($U$2=GRID!$B$31:$DQ$31)*(КАЛЕНДАРЬ!$AW28=GRID!$B$33:$DQ$33),0))*GRID!$B$67+GRID!$B$68)*(1-GRID!$B$69),0))</f>
        <v>30520</v>
      </c>
      <c r="R439" s="47" cm="1">
        <f t="array" ref="R439">IF($I$2="Spa пакет",
(INDEX(GRID!$B$47:$DQ$57,MATCH(Q$7,GRID!$A$47:$A$57,0),MATCH(1,($U$2=GRID!$B$31:$DQ$31)*(КАЛЕНДАРЬ!$AW28=GRID!$B$33:$DQ$33),0))*GRID!$B$67)+GRID!$B$68*2,
ROUNDUP((INDEX(GRID!$B$47:$DQ$57,MATCH(Q$7,GRID!$A$47:$A$57,0),MATCH(1,($U$2=GRID!$B$31:$DQ$31)*(КАЛЕНДАРЬ!$AW28=GRID!$B$33:$DQ$33),0))*GRID!$B$67+GRID!$B$68*2)*(1-GRID!$B$69),0))</f>
        <v>34800</v>
      </c>
      <c r="S439" s="47" cm="1">
        <f t="array" ref="S439">IF($I$2="Spa пакет",
(INDEX(GRID!$B$34:$DQ$44,MATCH(S$7,GRID!$A$34:$A$44,0),MATCH(1,($U$2=GRID!$B$31:$DQ$31)*(КАЛЕНДАРЬ!$AW28=GRID!$B$33:$DQ$33),0))*GRID!$B$67)+GRID!$B$68,
ROUNDUP((INDEX(GRID!$B$34:$DQ$44,MATCH(S$7,GRID!$A$34:$A$44,0),MATCH(1,($U$2=GRID!$B$31:$DQ$31)*(КАЛЕНДАРЬ!$AW28=GRID!$B$33:$DQ$33),0))*GRID!$B$67+GRID!$B$68)*(1-GRID!$B$69),0))</f>
        <v>33240</v>
      </c>
      <c r="T439" s="47" cm="1">
        <f t="array" ref="T439">IF($I$2="Spa пакет",
(INDEX(GRID!$B$47:$DQ$57,MATCH(S$7,GRID!$A$47:$A$57,0),MATCH(1,($U$2=GRID!$B$31:$DQ$31)*(КАЛЕНДАРЬ!$AW28=GRID!$B$33:$DQ$33),0))*GRID!$B$67)+GRID!$B$68*2,
ROUNDUP((INDEX(GRID!$B$47:$DQ$57,MATCH(S$7,GRID!$A$47:$A$57,0),MATCH(1,($U$2=GRID!$B$31:$DQ$31)*(КАЛЕНДАРЬ!$AW28=GRID!$B$33:$DQ$33),0))*GRID!$B$67+GRID!$B$68*2)*(1-GRID!$B$69),0))</f>
        <v>37520</v>
      </c>
      <c r="U439" s="47" cm="1">
        <f t="array" ref="U439">IF($I$2="Spa пакет",
(INDEX(GRID!$B$34:$DQ$44,MATCH(U$7,GRID!$A$34:$A$44,0),MATCH(1,($U$2=GRID!$B$31:$DQ$31)*(КАЛЕНДАРЬ!$AW28=GRID!$B$33:$DQ$33),0))*GRID!$B$67)+GRID!$B$68,
ROUNDUP((INDEX(GRID!$B$34:$DQ$44,MATCH(U$7,GRID!$A$34:$A$44,0),MATCH(1,($U$2=GRID!$B$31:$DQ$31)*(КАЛЕНДАРЬ!$AW28=GRID!$B$33:$DQ$33),0))*GRID!$B$67+GRID!$B$68)*(1-GRID!$B$69),0))</f>
        <v>37880</v>
      </c>
      <c r="V439" s="47" cm="1">
        <f t="array" ref="V439">IF($I$2="Spa пакет",
(INDEX(GRID!$B$47:$DQ$57,MATCH(U$7,GRID!$A$47:$A$57,0),MATCH(1,($U$2=GRID!$B$31:$DQ$31)*(КАЛЕНДАРЬ!$AW28=GRID!$B$33:$DQ$33),0))*GRID!$B$67)+GRID!$B$68*2,
ROUNDUP((INDEX(GRID!$B$47:$DQ$57,MATCH(U$7,GRID!$A$47:$A$57,0),MATCH(1,($U$2=GRID!$B$31:$DQ$31)*(КАЛЕНДАРЬ!$AW28=GRID!$B$33:$DQ$33),0))*GRID!$B$67+GRID!$B$68*2)*(1-GRID!$B$69),0))</f>
        <v>42160</v>
      </c>
      <c r="W439" s="47" cm="1">
        <f t="array" ref="W439">IF($I$2="Spa пакет",
(INDEX(GRID!$B$34:$DQ$44,MATCH(W$7,GRID!$A$34:$A$44,0),MATCH(1,($U$2=GRID!$B$31:$DQ$31)*(КАЛЕНДАРЬ!$AW28=GRID!$B$33:$DQ$33),0))*GRID!$B$67)+GRID!$B$68,
ROUNDUP((INDEX(GRID!$B$34:$DQ$44,MATCH(W$7,GRID!$A$34:$A$44,0),MATCH(1,($U$2=GRID!$B$31:$DQ$31)*(КАЛЕНДАРЬ!$AW28=GRID!$B$33:$DQ$33),0))*GRID!$B$67+GRID!$B$68)*(1-GRID!$B$69),0))</f>
        <v>104760</v>
      </c>
      <c r="X439" s="47" cm="1">
        <f t="array" ref="X439">IF($I$2="Spa пакет",
(INDEX(GRID!$B$47:$DQ$57,MATCH(W$7,GRID!$A$47:$A$57,0),MATCH(1,($U$2=GRID!$B$31:$DQ$31)*(КАЛЕНДАРЬ!$AW28=GRID!$B$33:$DQ$33),0))*GRID!$B$67)+GRID!$B$68*2,
ROUNDUP((INDEX(GRID!$B$47:$DQ$57,MATCH(W$7,GRID!$A$47:$A$57,0),MATCH(1,($U$2=GRID!$B$31:$DQ$31)*(КАЛЕНДАРЬ!$AW28=GRID!$B$33:$DQ$33),0))*GRID!$B$67+GRID!$B$68*2)*(1-GRID!$B$69),0))</f>
        <v>109040</v>
      </c>
    </row>
    <row r="440" spans="1:26" ht="12" customHeight="1" x14ac:dyDescent="0.2">
      <c r="A440" s="117" t="s">
        <v>42</v>
      </c>
      <c r="B440" s="117">
        <v>26</v>
      </c>
      <c r="C440" s="47" cm="1">
        <f t="array" ref="C440">IF($I$2="Spa пакет",
(INDEX(GRID!$B$34:$DQ$44,MATCH(C$7,GRID!$A$34:$A$44,0),MATCH(1,($U$2=GRID!$B$31:$DQ$31)*(КАЛЕНДАРЬ!$AW29=GRID!$B$33:$DQ$33),0))*GRID!$B$67)+GRID!$B$68,
ROUNDUP((INDEX(GRID!$B$34:$DQ$44,MATCH(C$7,GRID!$A$34:$A$44,0),MATCH(1,($U$2=GRID!$B$31:$DQ$31)*(КАЛЕНДАРЬ!$AW29=GRID!$B$33:$DQ$33),0))*GRID!$B$67+GRID!$B$68)*(1-GRID!$B$69),0))</f>
        <v>17080</v>
      </c>
      <c r="D440" s="47" cm="1">
        <f t="array" ref="D440">IF($I$2="Spa пакет",
(INDEX(GRID!$B$47:$DQ$57,MATCH(C$7,GRID!$A$47:$A$57,0),MATCH(1,($U$2=GRID!$B$31:$DQ$31)*(КАЛЕНДАРЬ!$AW29=GRID!$B$33:$DQ$33),0))*GRID!$B$67)+GRID!$B$68*2,
ROUNDUP((INDEX(GRID!$B$47:$DQ$57,MATCH(C$7,GRID!$A$47:$A$57,0),MATCH(1,($U$2=GRID!$B$31:$DQ$31)*(КАЛЕНДАРЬ!$AW29=GRID!$B$33:$DQ$33),0))*GRID!$B$67+GRID!$B$68*2)*(1-GRID!$B$69),0))</f>
        <v>21360</v>
      </c>
      <c r="E440" s="47" cm="1">
        <f t="array" ref="E440">IF($I$2="Spa пакет",
(INDEX(GRID!$B$34:$DQ$44,MATCH(E$7,GRID!$A$34:$A$44,0),MATCH(1,($U$2=GRID!$B$31:$DQ$31)*(КАЛЕНДАРЬ!$AW29=GRID!$B$33:$DQ$33),0))*GRID!$B$67)+GRID!$B$68,
ROUNDUP((INDEX(GRID!$B$34:$DQ$44,MATCH(E$7,GRID!$A$34:$A$44,0),MATCH(1,($U$2=GRID!$B$31:$DQ$31)*(КАЛЕНДАРЬ!$AW29=GRID!$B$33:$DQ$33),0))*GRID!$B$67+GRID!$B$68)*(1-GRID!$B$69),0))</f>
        <v>18440</v>
      </c>
      <c r="F440" s="47" cm="1">
        <f t="array" ref="F440">IF($I$2="Spa пакет",
(INDEX(GRID!$B$47:$DQ$57,MATCH(E$7,GRID!$A$47:$A$57,0),MATCH(1,($U$2=GRID!$B$31:$DQ$31)*(КАЛЕНДАРЬ!$AW29=GRID!$B$33:$DQ$33),0))*GRID!$B$67)+GRID!$B$68*2,
ROUNDUP((INDEX(GRID!$B$47:$DQ$57,MATCH(E$7,GRID!$A$47:$A$57,0),MATCH(1,($U$2=GRID!$B$31:$DQ$31)*(КАЛЕНДАРЬ!$AW29=GRID!$B$33:$DQ$33),0))*GRID!$B$67+GRID!$B$68*2)*(1-GRID!$B$69),0))</f>
        <v>22720</v>
      </c>
      <c r="G440" s="47" cm="1">
        <f t="array" ref="G440">IF($I$2="Spa пакет",
(INDEX(GRID!$B$34:$DQ$44,MATCH(G$7,GRID!$A$34:$A$44,0),MATCH(1,($U$2=GRID!$B$31:$DQ$31)*(КАЛЕНДАРЬ!$AW29=GRID!$B$33:$DQ$33),0))*GRID!$B$67)+GRID!$B$68,
ROUNDUP((INDEX(GRID!$B$34:$DQ$44,MATCH(G$7,GRID!$A$34:$A$44,0),MATCH(1,($U$2=GRID!$B$31:$DQ$31)*(КАЛЕНДАРЬ!$AW29=GRID!$B$33:$DQ$33),0))*GRID!$B$67+GRID!$B$68)*(1-GRID!$B$69),0))</f>
        <v>19240</v>
      </c>
      <c r="H440" s="47" cm="1">
        <f t="array" ref="H440">IF($I$2="Spa пакет",
(INDEX(GRID!$B$47:$DQ$57,MATCH(G$7,GRID!$A$47:$A$57,0),MATCH(1,($U$2=GRID!$B$31:$DQ$31)*(КАЛЕНДАРЬ!$AW29=GRID!$B$33:$DQ$33),0))*GRID!$B$67)+GRID!$B$68*2,
ROUNDUP((INDEX(GRID!$B$47:$DQ$57,MATCH(G$7,GRID!$A$47:$A$57,0),MATCH(1,($U$2=GRID!$B$31:$DQ$31)*(КАЛЕНДАРЬ!$AW29=GRID!$B$33:$DQ$33),0))*GRID!$B$67+GRID!$B$68*2)*(1-GRID!$B$69),0))</f>
        <v>23520</v>
      </c>
      <c r="I440" s="47" cm="1">
        <f t="array" ref="I440">IF($I$2="Spa пакет",
(INDEX(GRID!$B$34:$DQ$44,MATCH(I$7,GRID!$A$34:$A$44,0),MATCH(1,($U$2=GRID!$B$31:$DQ$31)*(КАЛЕНДАРЬ!$AW29=GRID!$B$33:$DQ$33),0))*GRID!$B$67)+GRID!$B$68,
ROUNDUP((INDEX(GRID!$B$34:$DQ$44,MATCH(I$7,GRID!$A$34:$A$44,0),MATCH(1,($U$2=GRID!$B$31:$DQ$31)*(КАЛЕНДАРЬ!$AW29=GRID!$B$33:$DQ$33),0))*GRID!$B$67+GRID!$B$68)*(1-GRID!$B$69),0))</f>
        <v>20600</v>
      </c>
      <c r="J440" s="47" cm="1">
        <f t="array" ref="J440">IF($I$2="Spa пакет",
(INDEX(GRID!$B$47:$DQ$57,MATCH(I$7,GRID!$A$47:$A$57,0),MATCH(1,($U$2=GRID!$B$31:$DQ$31)*(КАЛЕНДАРЬ!$AW29=GRID!$B$33:$DQ$33),0))*GRID!$B$67)+GRID!$B$68*2,
ROUNDUP((INDEX(GRID!$B$47:$DQ$57,MATCH(I$7,GRID!$A$47:$A$57,0),MATCH(1,($U$2=GRID!$B$31:$DQ$31)*(КАЛЕНДАРЬ!$AW29=GRID!$B$33:$DQ$33),0))*GRID!$B$67+GRID!$B$68*2)*(1-GRID!$B$69),0))</f>
        <v>24880</v>
      </c>
      <c r="K440" s="47" cm="1">
        <f t="array" ref="K440">IF($I$2="Spa пакет",
(INDEX(GRID!$B$34:$DQ$44,MATCH(K$7,GRID!$A$34:$A$44,0),MATCH(1,($U$2=GRID!$B$31:$DQ$31)*(КАЛЕНДАРЬ!$AW29=GRID!$B$33:$DQ$33),0))*GRID!$B$67)+GRID!$B$68,
ROUNDUP((INDEX(GRID!$B$34:$DQ$44,MATCH(K$7,GRID!$A$34:$A$44,0),MATCH(1,($U$2=GRID!$B$31:$DQ$31)*(КАЛЕНДАРЬ!$AW29=GRID!$B$33:$DQ$33),0))*GRID!$B$67+GRID!$B$68)*(1-GRID!$B$69),0))</f>
        <v>21400</v>
      </c>
      <c r="L440" s="47" cm="1">
        <f t="array" ref="L440">IF($I$2="Spa пакет",
(INDEX(GRID!$B$47:$DQ$57,MATCH(K$7,GRID!$A$47:$A$57,0),MATCH(1,($U$2=GRID!$B$31:$DQ$31)*(КАЛЕНДАРЬ!$AW29=GRID!$B$33:$DQ$33),0))*GRID!$B$67)+GRID!$B$68*2,
ROUNDUP((INDEX(GRID!$B$47:$DQ$57,MATCH(K$7,GRID!$A$47:$A$57,0),MATCH(1,($U$2=GRID!$B$31:$DQ$31)*(КАЛЕНДАРЬ!$AW29=GRID!$B$33:$DQ$33),0))*GRID!$B$67+GRID!$B$68*2)*(1-GRID!$B$69),0))</f>
        <v>25680</v>
      </c>
      <c r="M440" s="47" cm="1">
        <f t="array" ref="M440">IF($I$2="Spa пакет",
(INDEX(GRID!$B$34:$DQ$44,MATCH(M$7,GRID!$A$34:$A$44,0),MATCH(1,($U$2=GRID!$B$31:$DQ$31)*(КАЛЕНДАРЬ!$AW29=GRID!$B$33:$DQ$33),0))*GRID!$B$67)+GRID!$B$68,
ROUNDUP((INDEX(GRID!$B$34:$DQ$44,MATCH(M$7,GRID!$A$34:$A$44,0),MATCH(1,($U$2=GRID!$B$31:$DQ$31)*(КАЛЕНДАРЬ!$AW29=GRID!$B$33:$DQ$33),0))*GRID!$B$67+GRID!$B$68)*(1-GRID!$B$69),0))</f>
        <v>22760</v>
      </c>
      <c r="N440" s="47" cm="1">
        <f t="array" ref="N440">IF($I$2="Spa пакет",
(INDEX(GRID!$B$47:$DQ$57,MATCH(M$7,GRID!$A$47:$A$57,0),MATCH(1,($U$2=GRID!$B$31:$DQ$31)*(КАЛЕНДАРЬ!$AW29=GRID!$B$33:$DQ$33),0))*GRID!$B$67)+GRID!$B$68*2,
ROUNDUP((INDEX(GRID!$B$47:$DQ$57,MATCH(M$7,GRID!$A$47:$A$57,0),MATCH(1,($U$2=GRID!$B$31:$DQ$31)*(КАЛЕНДАРЬ!$AW29=GRID!$B$33:$DQ$33),0))*GRID!$B$67+GRID!$B$68*2)*(1-GRID!$B$69),0))</f>
        <v>27040</v>
      </c>
      <c r="O440" s="47" cm="1">
        <f t="array" ref="O440">IF($I$2="Spa пакет",
(INDEX(GRID!$B$34:$DQ$44,MATCH(O$7,GRID!$A$34:$A$44,0),MATCH(1,($U$2=GRID!$B$31:$DQ$31)*(КАЛЕНДАРЬ!$AW29=GRID!$B$33:$DQ$33),0))*GRID!$B$67)+GRID!$B$68,
ROUNDUP((INDEX(GRID!$B$34:$DQ$44,MATCH(O$7,GRID!$A$34:$A$44,0),MATCH(1,($U$2=GRID!$B$31:$DQ$31)*(КАЛЕНДАРЬ!$AW29=GRID!$B$33:$DQ$33),0))*GRID!$B$67+GRID!$B$68)*(1-GRID!$B$69),0))</f>
        <v>28040</v>
      </c>
      <c r="P440" s="47" cm="1">
        <f t="array" ref="P440">IF($I$2="Spa пакет",
(INDEX(GRID!$B$47:$DQ$57,MATCH(O$7,GRID!$A$47:$A$57,0),MATCH(1,($U$2=GRID!$B$31:$DQ$31)*(КАЛЕНДАРЬ!$AW29=GRID!$B$33:$DQ$33),0))*GRID!$B$67)+GRID!$B$68*2,
ROUNDUP((INDEX(GRID!$B$47:$DQ$57,MATCH(O$7,GRID!$A$47:$A$57,0),MATCH(1,($U$2=GRID!$B$31:$DQ$31)*(КАЛЕНДАРЬ!$AW29=GRID!$B$33:$DQ$33),0))*GRID!$B$67+GRID!$B$68*2)*(1-GRID!$B$69),0))</f>
        <v>32320</v>
      </c>
      <c r="Q440" s="47" cm="1">
        <f t="array" ref="Q440">IF($I$2="Spa пакет",
(INDEX(GRID!$B$34:$DQ$44,MATCH(Q$7,GRID!$A$34:$A$44,0),MATCH(1,($U$2=GRID!$B$31:$DQ$31)*(КАЛЕНДАРЬ!$AW29=GRID!$B$33:$DQ$33),0))*GRID!$B$67)+GRID!$B$68,
ROUNDUP((INDEX(GRID!$B$34:$DQ$44,MATCH(Q$7,GRID!$A$34:$A$44,0),MATCH(1,($U$2=GRID!$B$31:$DQ$31)*(КАЛЕНДАРЬ!$AW29=GRID!$B$33:$DQ$33),0))*GRID!$B$67+GRID!$B$68)*(1-GRID!$B$69),0))</f>
        <v>29560</v>
      </c>
      <c r="R440" s="47" cm="1">
        <f t="array" ref="R440">IF($I$2="Spa пакет",
(INDEX(GRID!$B$47:$DQ$57,MATCH(Q$7,GRID!$A$47:$A$57,0),MATCH(1,($U$2=GRID!$B$31:$DQ$31)*(КАЛЕНДАРЬ!$AW29=GRID!$B$33:$DQ$33),0))*GRID!$B$67)+GRID!$B$68*2,
ROUNDUP((INDEX(GRID!$B$47:$DQ$57,MATCH(Q$7,GRID!$A$47:$A$57,0),MATCH(1,($U$2=GRID!$B$31:$DQ$31)*(КАЛЕНДАРЬ!$AW29=GRID!$B$33:$DQ$33),0))*GRID!$B$67+GRID!$B$68*2)*(1-GRID!$B$69),0))</f>
        <v>33840</v>
      </c>
      <c r="S440" s="47" cm="1">
        <f t="array" ref="S440">IF($I$2="Spa пакет",
(INDEX(GRID!$B$34:$DQ$44,MATCH(S$7,GRID!$A$34:$A$44,0),MATCH(1,($U$2=GRID!$B$31:$DQ$31)*(КАЛЕНДАРЬ!$AW29=GRID!$B$33:$DQ$33),0))*GRID!$B$67)+GRID!$B$68,
ROUNDUP((INDEX(GRID!$B$34:$DQ$44,MATCH(S$7,GRID!$A$34:$A$44,0),MATCH(1,($U$2=GRID!$B$31:$DQ$31)*(КАЛЕНДАРЬ!$AW29=GRID!$B$33:$DQ$33),0))*GRID!$B$67+GRID!$B$68)*(1-GRID!$B$69),0))</f>
        <v>32200</v>
      </c>
      <c r="T440" s="47" cm="1">
        <f t="array" ref="T440">IF($I$2="Spa пакет",
(INDEX(GRID!$B$47:$DQ$57,MATCH(S$7,GRID!$A$47:$A$57,0),MATCH(1,($U$2=GRID!$B$31:$DQ$31)*(КАЛЕНДАРЬ!$AW29=GRID!$B$33:$DQ$33),0))*GRID!$B$67)+GRID!$B$68*2,
ROUNDUP((INDEX(GRID!$B$47:$DQ$57,MATCH(S$7,GRID!$A$47:$A$57,0),MATCH(1,($U$2=GRID!$B$31:$DQ$31)*(КАЛЕНДАРЬ!$AW29=GRID!$B$33:$DQ$33),0))*GRID!$B$67+GRID!$B$68*2)*(1-GRID!$B$69),0))</f>
        <v>36480</v>
      </c>
      <c r="U440" s="47" cm="1">
        <f t="array" ref="U440">IF($I$2="Spa пакет",
(INDEX(GRID!$B$34:$DQ$44,MATCH(U$7,GRID!$A$34:$A$44,0),MATCH(1,($U$2=GRID!$B$31:$DQ$31)*(КАЛЕНДАРЬ!$AW29=GRID!$B$33:$DQ$33),0))*GRID!$B$67)+GRID!$B$68,
ROUNDUP((INDEX(GRID!$B$34:$DQ$44,MATCH(U$7,GRID!$A$34:$A$44,0),MATCH(1,($U$2=GRID!$B$31:$DQ$31)*(КАЛЕНДАРЬ!$AW29=GRID!$B$33:$DQ$33),0))*GRID!$B$67+GRID!$B$68)*(1-GRID!$B$69),0))</f>
        <v>36760</v>
      </c>
      <c r="V440" s="47" cm="1">
        <f t="array" ref="V440">IF($I$2="Spa пакет",
(INDEX(GRID!$B$47:$DQ$57,MATCH(U$7,GRID!$A$47:$A$57,0),MATCH(1,($U$2=GRID!$B$31:$DQ$31)*(КАЛЕНДАРЬ!$AW29=GRID!$B$33:$DQ$33),0))*GRID!$B$67)+GRID!$B$68*2,
ROUNDUP((INDEX(GRID!$B$47:$DQ$57,MATCH(U$7,GRID!$A$47:$A$57,0),MATCH(1,($U$2=GRID!$B$31:$DQ$31)*(КАЛЕНДАРЬ!$AW29=GRID!$B$33:$DQ$33),0))*GRID!$B$67+GRID!$B$68*2)*(1-GRID!$B$69),0))</f>
        <v>41040</v>
      </c>
      <c r="W440" s="47" cm="1">
        <f t="array" ref="W440">IF($I$2="Spa пакет",
(INDEX(GRID!$B$34:$DQ$44,MATCH(W$7,GRID!$A$34:$A$44,0),MATCH(1,($U$2=GRID!$B$31:$DQ$31)*(КАЛЕНДАРЬ!$AW29=GRID!$B$33:$DQ$33),0))*GRID!$B$67)+GRID!$B$68,
ROUNDUP((INDEX(GRID!$B$34:$DQ$44,MATCH(W$7,GRID!$A$34:$A$44,0),MATCH(1,($U$2=GRID!$B$31:$DQ$31)*(КАЛЕНДАРЬ!$AW29=GRID!$B$33:$DQ$33),0))*GRID!$B$67+GRID!$B$68)*(1-GRID!$B$69),0))</f>
        <v>99960</v>
      </c>
      <c r="X440" s="47" cm="1">
        <f t="array" ref="X440">IF($I$2="Spa пакет",
(INDEX(GRID!$B$47:$DQ$57,MATCH(W$7,GRID!$A$47:$A$57,0),MATCH(1,($U$2=GRID!$B$31:$DQ$31)*(КАЛЕНДАРЬ!$AW29=GRID!$B$33:$DQ$33),0))*GRID!$B$67)+GRID!$B$68*2,
ROUNDUP((INDEX(GRID!$B$47:$DQ$57,MATCH(W$7,GRID!$A$47:$A$57,0),MATCH(1,($U$2=GRID!$B$31:$DQ$31)*(КАЛЕНДАРЬ!$AW29=GRID!$B$33:$DQ$33),0))*GRID!$B$67+GRID!$B$68*2)*(1-GRID!$B$69),0))</f>
        <v>104240</v>
      </c>
    </row>
    <row r="441" spans="1:26" ht="12" customHeight="1" x14ac:dyDescent="0.2">
      <c r="A441" s="117" t="s">
        <v>43</v>
      </c>
      <c r="B441" s="117">
        <v>27</v>
      </c>
      <c r="C441" s="47" cm="1">
        <f t="array" ref="C441">IF($I$2="Spa пакет",
(INDEX(GRID!$B$34:$DQ$44,MATCH(C$7,GRID!$A$34:$A$44,0),MATCH(1,($U$2=GRID!$B$31:$DQ$31)*(КАЛЕНДАРЬ!$AW30=GRID!$B$33:$DQ$33),0))*GRID!$B$67)+GRID!$B$68,
ROUNDUP((INDEX(GRID!$B$34:$DQ$44,MATCH(C$7,GRID!$A$34:$A$44,0),MATCH(1,($U$2=GRID!$B$31:$DQ$31)*(КАЛЕНДАРЬ!$AW30=GRID!$B$33:$DQ$33),0))*GRID!$B$67+GRID!$B$68)*(1-GRID!$B$69),0))</f>
        <v>17560</v>
      </c>
      <c r="D441" s="47" cm="1">
        <f t="array" ref="D441">IF($I$2="Spa пакет",
(INDEX(GRID!$B$47:$DQ$57,MATCH(C$7,GRID!$A$47:$A$57,0),MATCH(1,($U$2=GRID!$B$31:$DQ$31)*(КАЛЕНДАРЬ!$AW30=GRID!$B$33:$DQ$33),0))*GRID!$B$67)+GRID!$B$68*2,
ROUNDUP((INDEX(GRID!$B$47:$DQ$57,MATCH(C$7,GRID!$A$47:$A$57,0),MATCH(1,($U$2=GRID!$B$31:$DQ$31)*(КАЛЕНДАРЬ!$AW30=GRID!$B$33:$DQ$33),0))*GRID!$B$67+GRID!$B$68*2)*(1-GRID!$B$69),0))</f>
        <v>21840</v>
      </c>
      <c r="E441" s="47" cm="1">
        <f t="array" ref="E441">IF($I$2="Spa пакет",
(INDEX(GRID!$B$34:$DQ$44,MATCH(E$7,GRID!$A$34:$A$44,0),MATCH(1,($U$2=GRID!$B$31:$DQ$31)*(КАЛЕНДАРЬ!$AW30=GRID!$B$33:$DQ$33),0))*GRID!$B$67)+GRID!$B$68,
ROUNDUP((INDEX(GRID!$B$34:$DQ$44,MATCH(E$7,GRID!$A$34:$A$44,0),MATCH(1,($U$2=GRID!$B$31:$DQ$31)*(КАЛЕНДАРЬ!$AW30=GRID!$B$33:$DQ$33),0))*GRID!$B$67+GRID!$B$68)*(1-GRID!$B$69),0))</f>
        <v>19000</v>
      </c>
      <c r="F441" s="47" cm="1">
        <f t="array" ref="F441">IF($I$2="Spa пакет",
(INDEX(GRID!$B$47:$DQ$57,MATCH(E$7,GRID!$A$47:$A$57,0),MATCH(1,($U$2=GRID!$B$31:$DQ$31)*(КАЛЕНДАРЬ!$AW30=GRID!$B$33:$DQ$33),0))*GRID!$B$67)+GRID!$B$68*2,
ROUNDUP((INDEX(GRID!$B$47:$DQ$57,MATCH(E$7,GRID!$A$47:$A$57,0),MATCH(1,($U$2=GRID!$B$31:$DQ$31)*(КАЛЕНДАРЬ!$AW30=GRID!$B$33:$DQ$33),0))*GRID!$B$67+GRID!$B$68*2)*(1-GRID!$B$69),0))</f>
        <v>23280</v>
      </c>
      <c r="G441" s="47" cm="1">
        <f t="array" ref="G441">IF($I$2="Spa пакет",
(INDEX(GRID!$B$34:$DQ$44,MATCH(G$7,GRID!$A$34:$A$44,0),MATCH(1,($U$2=GRID!$B$31:$DQ$31)*(КАЛЕНДАРЬ!$AW30=GRID!$B$33:$DQ$33),0))*GRID!$B$67)+GRID!$B$68,
ROUNDUP((INDEX(GRID!$B$34:$DQ$44,MATCH(G$7,GRID!$A$34:$A$44,0),MATCH(1,($U$2=GRID!$B$31:$DQ$31)*(КАЛЕНДАРЬ!$AW30=GRID!$B$33:$DQ$33),0))*GRID!$B$67+GRID!$B$68)*(1-GRID!$B$69),0))</f>
        <v>19800</v>
      </c>
      <c r="H441" s="47" cm="1">
        <f t="array" ref="H441">IF($I$2="Spa пакет",
(INDEX(GRID!$B$47:$DQ$57,MATCH(G$7,GRID!$A$47:$A$57,0),MATCH(1,($U$2=GRID!$B$31:$DQ$31)*(КАЛЕНДАРЬ!$AW30=GRID!$B$33:$DQ$33),0))*GRID!$B$67)+GRID!$B$68*2,
ROUNDUP((INDEX(GRID!$B$47:$DQ$57,MATCH(G$7,GRID!$A$47:$A$57,0),MATCH(1,($U$2=GRID!$B$31:$DQ$31)*(КАЛЕНДАРЬ!$AW30=GRID!$B$33:$DQ$33),0))*GRID!$B$67+GRID!$B$68*2)*(1-GRID!$B$69),0))</f>
        <v>24080</v>
      </c>
      <c r="I441" s="47" cm="1">
        <f t="array" ref="I441">IF($I$2="Spa пакет",
(INDEX(GRID!$B$34:$DQ$44,MATCH(I$7,GRID!$A$34:$A$44,0),MATCH(1,($U$2=GRID!$B$31:$DQ$31)*(КАЛЕНДАРЬ!$AW30=GRID!$B$33:$DQ$33),0))*GRID!$B$67)+GRID!$B$68,
ROUNDUP((INDEX(GRID!$B$34:$DQ$44,MATCH(I$7,GRID!$A$34:$A$44,0),MATCH(1,($U$2=GRID!$B$31:$DQ$31)*(КАЛЕНДАРЬ!$AW30=GRID!$B$33:$DQ$33),0))*GRID!$B$67+GRID!$B$68)*(1-GRID!$B$69),0))</f>
        <v>21240</v>
      </c>
      <c r="J441" s="47" cm="1">
        <f t="array" ref="J441">IF($I$2="Spa пакет",
(INDEX(GRID!$B$47:$DQ$57,MATCH(I$7,GRID!$A$47:$A$57,0),MATCH(1,($U$2=GRID!$B$31:$DQ$31)*(КАЛЕНДАРЬ!$AW30=GRID!$B$33:$DQ$33),0))*GRID!$B$67)+GRID!$B$68*2,
ROUNDUP((INDEX(GRID!$B$47:$DQ$57,MATCH(I$7,GRID!$A$47:$A$57,0),MATCH(1,($U$2=GRID!$B$31:$DQ$31)*(КАЛЕНДАРЬ!$AW30=GRID!$B$33:$DQ$33),0))*GRID!$B$67+GRID!$B$68*2)*(1-GRID!$B$69),0))</f>
        <v>25520</v>
      </c>
      <c r="K441" s="47" cm="1">
        <f t="array" ref="K441">IF($I$2="Spa пакет",
(INDEX(GRID!$B$34:$DQ$44,MATCH(K$7,GRID!$A$34:$A$44,0),MATCH(1,($U$2=GRID!$B$31:$DQ$31)*(КАЛЕНДАРЬ!$AW30=GRID!$B$33:$DQ$33),0))*GRID!$B$67)+GRID!$B$68,
ROUNDUP((INDEX(GRID!$B$34:$DQ$44,MATCH(K$7,GRID!$A$34:$A$44,0),MATCH(1,($U$2=GRID!$B$31:$DQ$31)*(КАЛЕНДАРЬ!$AW30=GRID!$B$33:$DQ$33),0))*GRID!$B$67+GRID!$B$68)*(1-GRID!$B$69),0))</f>
        <v>22040</v>
      </c>
      <c r="L441" s="47" cm="1">
        <f t="array" ref="L441">IF($I$2="Spa пакет",
(INDEX(GRID!$B$47:$DQ$57,MATCH(K$7,GRID!$A$47:$A$57,0),MATCH(1,($U$2=GRID!$B$31:$DQ$31)*(КАЛЕНДАРЬ!$AW30=GRID!$B$33:$DQ$33),0))*GRID!$B$67)+GRID!$B$68*2,
ROUNDUP((INDEX(GRID!$B$47:$DQ$57,MATCH(K$7,GRID!$A$47:$A$57,0),MATCH(1,($U$2=GRID!$B$31:$DQ$31)*(КАЛЕНДАРЬ!$AW30=GRID!$B$33:$DQ$33),0))*GRID!$B$67+GRID!$B$68*2)*(1-GRID!$B$69),0))</f>
        <v>26320</v>
      </c>
      <c r="M441" s="47" cm="1">
        <f t="array" ref="M441">IF($I$2="Spa пакет",
(INDEX(GRID!$B$34:$DQ$44,MATCH(M$7,GRID!$A$34:$A$44,0),MATCH(1,($U$2=GRID!$B$31:$DQ$31)*(КАЛЕНДАРЬ!$AW30=GRID!$B$33:$DQ$33),0))*GRID!$B$67)+GRID!$B$68,
ROUNDUP((INDEX(GRID!$B$34:$DQ$44,MATCH(M$7,GRID!$A$34:$A$44,0),MATCH(1,($U$2=GRID!$B$31:$DQ$31)*(КАЛЕНДАРЬ!$AW30=GRID!$B$33:$DQ$33),0))*GRID!$B$67+GRID!$B$68)*(1-GRID!$B$69),0))</f>
        <v>23480</v>
      </c>
      <c r="N441" s="47" cm="1">
        <f t="array" ref="N441">IF($I$2="Spa пакет",
(INDEX(GRID!$B$47:$DQ$57,MATCH(M$7,GRID!$A$47:$A$57,0),MATCH(1,($U$2=GRID!$B$31:$DQ$31)*(КАЛЕНДАРЬ!$AW30=GRID!$B$33:$DQ$33),0))*GRID!$B$67)+GRID!$B$68*2,
ROUNDUP((INDEX(GRID!$B$47:$DQ$57,MATCH(M$7,GRID!$A$47:$A$57,0),MATCH(1,($U$2=GRID!$B$31:$DQ$31)*(КАЛЕНДАРЬ!$AW30=GRID!$B$33:$DQ$33),0))*GRID!$B$67+GRID!$B$68*2)*(1-GRID!$B$69),0))</f>
        <v>27760</v>
      </c>
      <c r="O441" s="47" cm="1">
        <f t="array" ref="O441">IF($I$2="Spa пакет",
(INDEX(GRID!$B$34:$DQ$44,MATCH(O$7,GRID!$A$34:$A$44,0),MATCH(1,($U$2=GRID!$B$31:$DQ$31)*(КАЛЕНДАРЬ!$AW30=GRID!$B$33:$DQ$33),0))*GRID!$B$67)+GRID!$B$68,
ROUNDUP((INDEX(GRID!$B$34:$DQ$44,MATCH(O$7,GRID!$A$34:$A$44,0),MATCH(1,($U$2=GRID!$B$31:$DQ$31)*(КАЛЕНДАРЬ!$AW30=GRID!$B$33:$DQ$33),0))*GRID!$B$67+GRID!$B$68)*(1-GRID!$B$69),0))</f>
        <v>28920</v>
      </c>
      <c r="P441" s="47" cm="1">
        <f t="array" ref="P441">IF($I$2="Spa пакет",
(INDEX(GRID!$B$47:$DQ$57,MATCH(O$7,GRID!$A$47:$A$57,0),MATCH(1,($U$2=GRID!$B$31:$DQ$31)*(КАЛЕНДАРЬ!$AW30=GRID!$B$33:$DQ$33),0))*GRID!$B$67)+GRID!$B$68*2,
ROUNDUP((INDEX(GRID!$B$47:$DQ$57,MATCH(O$7,GRID!$A$47:$A$57,0),MATCH(1,($U$2=GRID!$B$31:$DQ$31)*(КАЛЕНДАРЬ!$AW30=GRID!$B$33:$DQ$33),0))*GRID!$B$67+GRID!$B$68*2)*(1-GRID!$B$69),0))</f>
        <v>33200</v>
      </c>
      <c r="Q441" s="47" cm="1">
        <f t="array" ref="Q441">IF($I$2="Spa пакет",
(INDEX(GRID!$B$34:$DQ$44,MATCH(Q$7,GRID!$A$34:$A$44,0),MATCH(1,($U$2=GRID!$B$31:$DQ$31)*(КАЛЕНДАРЬ!$AW30=GRID!$B$33:$DQ$33),0))*GRID!$B$67)+GRID!$B$68,
ROUNDUP((INDEX(GRID!$B$34:$DQ$44,MATCH(Q$7,GRID!$A$34:$A$44,0),MATCH(1,($U$2=GRID!$B$31:$DQ$31)*(КАЛЕНДАРЬ!$AW30=GRID!$B$33:$DQ$33),0))*GRID!$B$67+GRID!$B$68)*(1-GRID!$B$69),0))</f>
        <v>30520</v>
      </c>
      <c r="R441" s="47" cm="1">
        <f t="array" ref="R441">IF($I$2="Spa пакет",
(INDEX(GRID!$B$47:$DQ$57,MATCH(Q$7,GRID!$A$47:$A$57,0),MATCH(1,($U$2=GRID!$B$31:$DQ$31)*(КАЛЕНДАРЬ!$AW30=GRID!$B$33:$DQ$33),0))*GRID!$B$67)+GRID!$B$68*2,
ROUNDUP((INDEX(GRID!$B$47:$DQ$57,MATCH(Q$7,GRID!$A$47:$A$57,0),MATCH(1,($U$2=GRID!$B$31:$DQ$31)*(КАЛЕНДАРЬ!$AW30=GRID!$B$33:$DQ$33),0))*GRID!$B$67+GRID!$B$68*2)*(1-GRID!$B$69),0))</f>
        <v>34800</v>
      </c>
      <c r="S441" s="47" cm="1">
        <f t="array" ref="S441">IF($I$2="Spa пакет",
(INDEX(GRID!$B$34:$DQ$44,MATCH(S$7,GRID!$A$34:$A$44,0),MATCH(1,($U$2=GRID!$B$31:$DQ$31)*(КАЛЕНДАРЬ!$AW30=GRID!$B$33:$DQ$33),0))*GRID!$B$67)+GRID!$B$68,
ROUNDUP((INDEX(GRID!$B$34:$DQ$44,MATCH(S$7,GRID!$A$34:$A$44,0),MATCH(1,($U$2=GRID!$B$31:$DQ$31)*(КАЛЕНДАРЬ!$AW30=GRID!$B$33:$DQ$33),0))*GRID!$B$67+GRID!$B$68)*(1-GRID!$B$69),0))</f>
        <v>33240</v>
      </c>
      <c r="T441" s="47" cm="1">
        <f t="array" ref="T441">IF($I$2="Spa пакет",
(INDEX(GRID!$B$47:$DQ$57,MATCH(S$7,GRID!$A$47:$A$57,0),MATCH(1,($U$2=GRID!$B$31:$DQ$31)*(КАЛЕНДАРЬ!$AW30=GRID!$B$33:$DQ$33),0))*GRID!$B$67)+GRID!$B$68*2,
ROUNDUP((INDEX(GRID!$B$47:$DQ$57,MATCH(S$7,GRID!$A$47:$A$57,0),MATCH(1,($U$2=GRID!$B$31:$DQ$31)*(КАЛЕНДАРЬ!$AW30=GRID!$B$33:$DQ$33),0))*GRID!$B$67+GRID!$B$68*2)*(1-GRID!$B$69),0))</f>
        <v>37520</v>
      </c>
      <c r="U441" s="47" cm="1">
        <f t="array" ref="U441">IF($I$2="Spa пакет",
(INDEX(GRID!$B$34:$DQ$44,MATCH(U$7,GRID!$A$34:$A$44,0),MATCH(1,($U$2=GRID!$B$31:$DQ$31)*(КАЛЕНДАРЬ!$AW30=GRID!$B$33:$DQ$33),0))*GRID!$B$67)+GRID!$B$68,
ROUNDUP((INDEX(GRID!$B$34:$DQ$44,MATCH(U$7,GRID!$A$34:$A$44,0),MATCH(1,($U$2=GRID!$B$31:$DQ$31)*(КАЛЕНДАРЬ!$AW30=GRID!$B$33:$DQ$33),0))*GRID!$B$67+GRID!$B$68)*(1-GRID!$B$69),0))</f>
        <v>37880</v>
      </c>
      <c r="V441" s="47" cm="1">
        <f t="array" ref="V441">IF($I$2="Spa пакет",
(INDEX(GRID!$B$47:$DQ$57,MATCH(U$7,GRID!$A$47:$A$57,0),MATCH(1,($U$2=GRID!$B$31:$DQ$31)*(КАЛЕНДАРЬ!$AW30=GRID!$B$33:$DQ$33),0))*GRID!$B$67)+GRID!$B$68*2,
ROUNDUP((INDEX(GRID!$B$47:$DQ$57,MATCH(U$7,GRID!$A$47:$A$57,0),MATCH(1,($U$2=GRID!$B$31:$DQ$31)*(КАЛЕНДАРЬ!$AW30=GRID!$B$33:$DQ$33),0))*GRID!$B$67+GRID!$B$68*2)*(1-GRID!$B$69),0))</f>
        <v>42160</v>
      </c>
      <c r="W441" s="47" cm="1">
        <f t="array" ref="W441">IF($I$2="Spa пакет",
(INDEX(GRID!$B$34:$DQ$44,MATCH(W$7,GRID!$A$34:$A$44,0),MATCH(1,($U$2=GRID!$B$31:$DQ$31)*(КАЛЕНДАРЬ!$AW30=GRID!$B$33:$DQ$33),0))*GRID!$B$67)+GRID!$B$68,
ROUNDUP((INDEX(GRID!$B$34:$DQ$44,MATCH(W$7,GRID!$A$34:$A$44,0),MATCH(1,($U$2=GRID!$B$31:$DQ$31)*(КАЛЕНДАРЬ!$AW30=GRID!$B$33:$DQ$33),0))*GRID!$B$67+GRID!$B$68)*(1-GRID!$B$69),0))</f>
        <v>104760</v>
      </c>
      <c r="X441" s="47" cm="1">
        <f t="array" ref="X441">IF($I$2="Spa пакет",
(INDEX(GRID!$B$47:$DQ$57,MATCH(W$7,GRID!$A$47:$A$57,0),MATCH(1,($U$2=GRID!$B$31:$DQ$31)*(КАЛЕНДАРЬ!$AW30=GRID!$B$33:$DQ$33),0))*GRID!$B$67)+GRID!$B$68*2,
ROUNDUP((INDEX(GRID!$B$47:$DQ$57,MATCH(W$7,GRID!$A$47:$A$57,0),MATCH(1,($U$2=GRID!$B$31:$DQ$31)*(КАЛЕНДАРЬ!$AW30=GRID!$B$33:$DQ$33),0))*GRID!$B$67+GRID!$B$68*2)*(1-GRID!$B$69),0))</f>
        <v>109040</v>
      </c>
    </row>
    <row r="442" spans="1:26" ht="12" customHeight="1" x14ac:dyDescent="0.2">
      <c r="A442" s="117" t="s">
        <v>44</v>
      </c>
      <c r="B442" s="117">
        <v>28</v>
      </c>
      <c r="C442" s="47" cm="1">
        <f t="array" ref="C442">IF($I$2="Spa пакет",
(INDEX(GRID!$B$34:$DQ$44,MATCH(C$7,GRID!$A$34:$A$44,0),MATCH(1,($U$2=GRID!$B$31:$DQ$31)*(КАЛЕНДАРЬ!$AW31=GRID!$B$33:$DQ$33),0))*GRID!$B$67)+GRID!$B$68,
ROUNDUP((INDEX(GRID!$B$34:$DQ$44,MATCH(C$7,GRID!$A$34:$A$44,0),MATCH(1,($U$2=GRID!$B$31:$DQ$31)*(КАЛЕНДАРЬ!$AW31=GRID!$B$33:$DQ$33),0))*GRID!$B$67+GRID!$B$68)*(1-GRID!$B$69),0))</f>
        <v>17560</v>
      </c>
      <c r="D442" s="47" cm="1">
        <f t="array" ref="D442">IF($I$2="Spa пакет",
(INDEX(GRID!$B$47:$DQ$57,MATCH(C$7,GRID!$A$47:$A$57,0),MATCH(1,($U$2=GRID!$B$31:$DQ$31)*(КАЛЕНДАРЬ!$AW31=GRID!$B$33:$DQ$33),0))*GRID!$B$67)+GRID!$B$68*2,
ROUNDUP((INDEX(GRID!$B$47:$DQ$57,MATCH(C$7,GRID!$A$47:$A$57,0),MATCH(1,($U$2=GRID!$B$31:$DQ$31)*(КАЛЕНДАРЬ!$AW31=GRID!$B$33:$DQ$33),0))*GRID!$B$67+GRID!$B$68*2)*(1-GRID!$B$69),0))</f>
        <v>21840</v>
      </c>
      <c r="E442" s="47" cm="1">
        <f t="array" ref="E442">IF($I$2="Spa пакет",
(INDEX(GRID!$B$34:$DQ$44,MATCH(E$7,GRID!$A$34:$A$44,0),MATCH(1,($U$2=GRID!$B$31:$DQ$31)*(КАЛЕНДАРЬ!$AW31=GRID!$B$33:$DQ$33),0))*GRID!$B$67)+GRID!$B$68,
ROUNDUP((INDEX(GRID!$B$34:$DQ$44,MATCH(E$7,GRID!$A$34:$A$44,0),MATCH(1,($U$2=GRID!$B$31:$DQ$31)*(КАЛЕНДАРЬ!$AW31=GRID!$B$33:$DQ$33),0))*GRID!$B$67+GRID!$B$68)*(1-GRID!$B$69),0))</f>
        <v>19000</v>
      </c>
      <c r="F442" s="47" cm="1">
        <f t="array" ref="F442">IF($I$2="Spa пакет",
(INDEX(GRID!$B$47:$DQ$57,MATCH(E$7,GRID!$A$47:$A$57,0),MATCH(1,($U$2=GRID!$B$31:$DQ$31)*(КАЛЕНДАРЬ!$AW31=GRID!$B$33:$DQ$33),0))*GRID!$B$67)+GRID!$B$68*2,
ROUNDUP((INDEX(GRID!$B$47:$DQ$57,MATCH(E$7,GRID!$A$47:$A$57,0),MATCH(1,($U$2=GRID!$B$31:$DQ$31)*(КАЛЕНДАРЬ!$AW31=GRID!$B$33:$DQ$33),0))*GRID!$B$67+GRID!$B$68*2)*(1-GRID!$B$69),0))</f>
        <v>23280</v>
      </c>
      <c r="G442" s="47" cm="1">
        <f t="array" ref="G442">IF($I$2="Spa пакет",
(INDEX(GRID!$B$34:$DQ$44,MATCH(G$7,GRID!$A$34:$A$44,0),MATCH(1,($U$2=GRID!$B$31:$DQ$31)*(КАЛЕНДАРЬ!$AW31=GRID!$B$33:$DQ$33),0))*GRID!$B$67)+GRID!$B$68,
ROUNDUP((INDEX(GRID!$B$34:$DQ$44,MATCH(G$7,GRID!$A$34:$A$44,0),MATCH(1,($U$2=GRID!$B$31:$DQ$31)*(КАЛЕНДАРЬ!$AW31=GRID!$B$33:$DQ$33),0))*GRID!$B$67+GRID!$B$68)*(1-GRID!$B$69),0))</f>
        <v>19800</v>
      </c>
      <c r="H442" s="47" cm="1">
        <f t="array" ref="H442">IF($I$2="Spa пакет",
(INDEX(GRID!$B$47:$DQ$57,MATCH(G$7,GRID!$A$47:$A$57,0),MATCH(1,($U$2=GRID!$B$31:$DQ$31)*(КАЛЕНДАРЬ!$AW31=GRID!$B$33:$DQ$33),0))*GRID!$B$67)+GRID!$B$68*2,
ROUNDUP((INDEX(GRID!$B$47:$DQ$57,MATCH(G$7,GRID!$A$47:$A$57,0),MATCH(1,($U$2=GRID!$B$31:$DQ$31)*(КАЛЕНДАРЬ!$AW31=GRID!$B$33:$DQ$33),0))*GRID!$B$67+GRID!$B$68*2)*(1-GRID!$B$69),0))</f>
        <v>24080</v>
      </c>
      <c r="I442" s="47" cm="1">
        <f t="array" ref="I442">IF($I$2="Spa пакет",
(INDEX(GRID!$B$34:$DQ$44,MATCH(I$7,GRID!$A$34:$A$44,0),MATCH(1,($U$2=GRID!$B$31:$DQ$31)*(КАЛЕНДАРЬ!$AW31=GRID!$B$33:$DQ$33),0))*GRID!$B$67)+GRID!$B$68,
ROUNDUP((INDEX(GRID!$B$34:$DQ$44,MATCH(I$7,GRID!$A$34:$A$44,0),MATCH(1,($U$2=GRID!$B$31:$DQ$31)*(КАЛЕНДАРЬ!$AW31=GRID!$B$33:$DQ$33),0))*GRID!$B$67+GRID!$B$68)*(1-GRID!$B$69),0))</f>
        <v>21240</v>
      </c>
      <c r="J442" s="47" cm="1">
        <f t="array" ref="J442">IF($I$2="Spa пакет",
(INDEX(GRID!$B$47:$DQ$57,MATCH(I$7,GRID!$A$47:$A$57,0),MATCH(1,($U$2=GRID!$B$31:$DQ$31)*(КАЛЕНДАРЬ!$AW31=GRID!$B$33:$DQ$33),0))*GRID!$B$67)+GRID!$B$68*2,
ROUNDUP((INDEX(GRID!$B$47:$DQ$57,MATCH(I$7,GRID!$A$47:$A$57,0),MATCH(1,($U$2=GRID!$B$31:$DQ$31)*(КАЛЕНДАРЬ!$AW31=GRID!$B$33:$DQ$33),0))*GRID!$B$67+GRID!$B$68*2)*(1-GRID!$B$69),0))</f>
        <v>25520</v>
      </c>
      <c r="K442" s="47" cm="1">
        <f t="array" ref="K442">IF($I$2="Spa пакет",
(INDEX(GRID!$B$34:$DQ$44,MATCH(K$7,GRID!$A$34:$A$44,0),MATCH(1,($U$2=GRID!$B$31:$DQ$31)*(КАЛЕНДАРЬ!$AW31=GRID!$B$33:$DQ$33),0))*GRID!$B$67)+GRID!$B$68,
ROUNDUP((INDEX(GRID!$B$34:$DQ$44,MATCH(K$7,GRID!$A$34:$A$44,0),MATCH(1,($U$2=GRID!$B$31:$DQ$31)*(КАЛЕНДАРЬ!$AW31=GRID!$B$33:$DQ$33),0))*GRID!$B$67+GRID!$B$68)*(1-GRID!$B$69),0))</f>
        <v>22040</v>
      </c>
      <c r="L442" s="47" cm="1">
        <f t="array" ref="L442">IF($I$2="Spa пакет",
(INDEX(GRID!$B$47:$DQ$57,MATCH(K$7,GRID!$A$47:$A$57,0),MATCH(1,($U$2=GRID!$B$31:$DQ$31)*(КАЛЕНДАРЬ!$AW31=GRID!$B$33:$DQ$33),0))*GRID!$B$67)+GRID!$B$68*2,
ROUNDUP((INDEX(GRID!$B$47:$DQ$57,MATCH(K$7,GRID!$A$47:$A$57,0),MATCH(1,($U$2=GRID!$B$31:$DQ$31)*(КАЛЕНДАРЬ!$AW31=GRID!$B$33:$DQ$33),0))*GRID!$B$67+GRID!$B$68*2)*(1-GRID!$B$69),0))</f>
        <v>26320</v>
      </c>
      <c r="M442" s="47" cm="1">
        <f t="array" ref="M442">IF($I$2="Spa пакет",
(INDEX(GRID!$B$34:$DQ$44,MATCH(M$7,GRID!$A$34:$A$44,0),MATCH(1,($U$2=GRID!$B$31:$DQ$31)*(КАЛЕНДАРЬ!$AW31=GRID!$B$33:$DQ$33),0))*GRID!$B$67)+GRID!$B$68,
ROUNDUP((INDEX(GRID!$B$34:$DQ$44,MATCH(M$7,GRID!$A$34:$A$44,0),MATCH(1,($U$2=GRID!$B$31:$DQ$31)*(КАЛЕНДАРЬ!$AW31=GRID!$B$33:$DQ$33),0))*GRID!$B$67+GRID!$B$68)*(1-GRID!$B$69),0))</f>
        <v>23480</v>
      </c>
      <c r="N442" s="47" cm="1">
        <f t="array" ref="N442">IF($I$2="Spa пакет",
(INDEX(GRID!$B$47:$DQ$57,MATCH(M$7,GRID!$A$47:$A$57,0),MATCH(1,($U$2=GRID!$B$31:$DQ$31)*(КАЛЕНДАРЬ!$AW31=GRID!$B$33:$DQ$33),0))*GRID!$B$67)+GRID!$B$68*2,
ROUNDUP((INDEX(GRID!$B$47:$DQ$57,MATCH(M$7,GRID!$A$47:$A$57,0),MATCH(1,($U$2=GRID!$B$31:$DQ$31)*(КАЛЕНДАРЬ!$AW31=GRID!$B$33:$DQ$33),0))*GRID!$B$67+GRID!$B$68*2)*(1-GRID!$B$69),0))</f>
        <v>27760</v>
      </c>
      <c r="O442" s="47" cm="1">
        <f t="array" ref="O442">IF($I$2="Spa пакет",
(INDEX(GRID!$B$34:$DQ$44,MATCH(O$7,GRID!$A$34:$A$44,0),MATCH(1,($U$2=GRID!$B$31:$DQ$31)*(КАЛЕНДАРЬ!$AW31=GRID!$B$33:$DQ$33),0))*GRID!$B$67)+GRID!$B$68,
ROUNDUP((INDEX(GRID!$B$34:$DQ$44,MATCH(O$7,GRID!$A$34:$A$44,0),MATCH(1,($U$2=GRID!$B$31:$DQ$31)*(КАЛЕНДАРЬ!$AW31=GRID!$B$33:$DQ$33),0))*GRID!$B$67+GRID!$B$68)*(1-GRID!$B$69),0))</f>
        <v>28920</v>
      </c>
      <c r="P442" s="47" cm="1">
        <f t="array" ref="P442">IF($I$2="Spa пакет",
(INDEX(GRID!$B$47:$DQ$57,MATCH(O$7,GRID!$A$47:$A$57,0),MATCH(1,($U$2=GRID!$B$31:$DQ$31)*(КАЛЕНДАРЬ!$AW31=GRID!$B$33:$DQ$33),0))*GRID!$B$67)+GRID!$B$68*2,
ROUNDUP((INDEX(GRID!$B$47:$DQ$57,MATCH(O$7,GRID!$A$47:$A$57,0),MATCH(1,($U$2=GRID!$B$31:$DQ$31)*(КАЛЕНДАРЬ!$AW31=GRID!$B$33:$DQ$33),0))*GRID!$B$67+GRID!$B$68*2)*(1-GRID!$B$69),0))</f>
        <v>33200</v>
      </c>
      <c r="Q442" s="47" cm="1">
        <f t="array" ref="Q442">IF($I$2="Spa пакет",
(INDEX(GRID!$B$34:$DQ$44,MATCH(Q$7,GRID!$A$34:$A$44,0),MATCH(1,($U$2=GRID!$B$31:$DQ$31)*(КАЛЕНДАРЬ!$AW31=GRID!$B$33:$DQ$33),0))*GRID!$B$67)+GRID!$B$68,
ROUNDUP((INDEX(GRID!$B$34:$DQ$44,MATCH(Q$7,GRID!$A$34:$A$44,0),MATCH(1,($U$2=GRID!$B$31:$DQ$31)*(КАЛЕНДАРЬ!$AW31=GRID!$B$33:$DQ$33),0))*GRID!$B$67+GRID!$B$68)*(1-GRID!$B$69),0))</f>
        <v>30520</v>
      </c>
      <c r="R442" s="47" cm="1">
        <f t="array" ref="R442">IF($I$2="Spa пакет",
(INDEX(GRID!$B$47:$DQ$57,MATCH(Q$7,GRID!$A$47:$A$57,0),MATCH(1,($U$2=GRID!$B$31:$DQ$31)*(КАЛЕНДАРЬ!$AW31=GRID!$B$33:$DQ$33),0))*GRID!$B$67)+GRID!$B$68*2,
ROUNDUP((INDEX(GRID!$B$47:$DQ$57,MATCH(Q$7,GRID!$A$47:$A$57,0),MATCH(1,($U$2=GRID!$B$31:$DQ$31)*(КАЛЕНДАРЬ!$AW31=GRID!$B$33:$DQ$33),0))*GRID!$B$67+GRID!$B$68*2)*(1-GRID!$B$69),0))</f>
        <v>34800</v>
      </c>
      <c r="S442" s="47" cm="1">
        <f t="array" ref="S442">IF($I$2="Spa пакет",
(INDEX(GRID!$B$34:$DQ$44,MATCH(S$7,GRID!$A$34:$A$44,0),MATCH(1,($U$2=GRID!$B$31:$DQ$31)*(КАЛЕНДАРЬ!$AW31=GRID!$B$33:$DQ$33),0))*GRID!$B$67)+GRID!$B$68,
ROUNDUP((INDEX(GRID!$B$34:$DQ$44,MATCH(S$7,GRID!$A$34:$A$44,0),MATCH(1,($U$2=GRID!$B$31:$DQ$31)*(КАЛЕНДАРЬ!$AW31=GRID!$B$33:$DQ$33),0))*GRID!$B$67+GRID!$B$68)*(1-GRID!$B$69),0))</f>
        <v>33240</v>
      </c>
      <c r="T442" s="47" cm="1">
        <f t="array" ref="T442">IF($I$2="Spa пакет",
(INDEX(GRID!$B$47:$DQ$57,MATCH(S$7,GRID!$A$47:$A$57,0),MATCH(1,($U$2=GRID!$B$31:$DQ$31)*(КАЛЕНДАРЬ!$AW31=GRID!$B$33:$DQ$33),0))*GRID!$B$67)+GRID!$B$68*2,
ROUNDUP((INDEX(GRID!$B$47:$DQ$57,MATCH(S$7,GRID!$A$47:$A$57,0),MATCH(1,($U$2=GRID!$B$31:$DQ$31)*(КАЛЕНДАРЬ!$AW31=GRID!$B$33:$DQ$33),0))*GRID!$B$67+GRID!$B$68*2)*(1-GRID!$B$69),0))</f>
        <v>37520</v>
      </c>
      <c r="U442" s="47" cm="1">
        <f t="array" ref="U442">IF($I$2="Spa пакет",
(INDEX(GRID!$B$34:$DQ$44,MATCH(U$7,GRID!$A$34:$A$44,0),MATCH(1,($U$2=GRID!$B$31:$DQ$31)*(КАЛЕНДАРЬ!$AW31=GRID!$B$33:$DQ$33),0))*GRID!$B$67)+GRID!$B$68,
ROUNDUP((INDEX(GRID!$B$34:$DQ$44,MATCH(U$7,GRID!$A$34:$A$44,0),MATCH(1,($U$2=GRID!$B$31:$DQ$31)*(КАЛЕНДАРЬ!$AW31=GRID!$B$33:$DQ$33),0))*GRID!$B$67+GRID!$B$68)*(1-GRID!$B$69),0))</f>
        <v>37880</v>
      </c>
      <c r="V442" s="47" cm="1">
        <f t="array" ref="V442">IF($I$2="Spa пакет",
(INDEX(GRID!$B$47:$DQ$57,MATCH(U$7,GRID!$A$47:$A$57,0),MATCH(1,($U$2=GRID!$B$31:$DQ$31)*(КАЛЕНДАРЬ!$AW31=GRID!$B$33:$DQ$33),0))*GRID!$B$67)+GRID!$B$68*2,
ROUNDUP((INDEX(GRID!$B$47:$DQ$57,MATCH(U$7,GRID!$A$47:$A$57,0),MATCH(1,($U$2=GRID!$B$31:$DQ$31)*(КАЛЕНДАРЬ!$AW31=GRID!$B$33:$DQ$33),0))*GRID!$B$67+GRID!$B$68*2)*(1-GRID!$B$69),0))</f>
        <v>42160</v>
      </c>
      <c r="W442" s="47" cm="1">
        <f t="array" ref="W442">IF($I$2="Spa пакет",
(INDEX(GRID!$B$34:$DQ$44,MATCH(W$7,GRID!$A$34:$A$44,0),MATCH(1,($U$2=GRID!$B$31:$DQ$31)*(КАЛЕНДАРЬ!$AW31=GRID!$B$33:$DQ$33),0))*GRID!$B$67)+GRID!$B$68,
ROUNDUP((INDEX(GRID!$B$34:$DQ$44,MATCH(W$7,GRID!$A$34:$A$44,0),MATCH(1,($U$2=GRID!$B$31:$DQ$31)*(КАЛЕНДАРЬ!$AW31=GRID!$B$33:$DQ$33),0))*GRID!$B$67+GRID!$B$68)*(1-GRID!$B$69),0))</f>
        <v>104760</v>
      </c>
      <c r="X442" s="47" cm="1">
        <f t="array" ref="X442">IF($I$2="Spa пакет",
(INDEX(GRID!$B$47:$DQ$57,MATCH(W$7,GRID!$A$47:$A$57,0),MATCH(1,($U$2=GRID!$B$31:$DQ$31)*(КАЛЕНДАРЬ!$AW31=GRID!$B$33:$DQ$33),0))*GRID!$B$67)+GRID!$B$68*2,
ROUNDUP((INDEX(GRID!$B$47:$DQ$57,MATCH(W$7,GRID!$A$47:$A$57,0),MATCH(1,($U$2=GRID!$B$31:$DQ$31)*(КАЛЕНДАРЬ!$AW31=GRID!$B$33:$DQ$33),0))*GRID!$B$67+GRID!$B$68*2)*(1-GRID!$B$69),0))</f>
        <v>109040</v>
      </c>
    </row>
    <row r="443" spans="1:26" ht="12" customHeight="1" x14ac:dyDescent="0.2">
      <c r="A443" s="117" t="s">
        <v>45</v>
      </c>
      <c r="B443" s="117">
        <v>29</v>
      </c>
      <c r="C443" s="47" cm="1">
        <f t="array" ref="C443">IF($I$2="Spa пакет",
(INDEX(GRID!$B$34:$DQ$44,MATCH(C$7,GRID!$A$34:$A$44,0),MATCH(1,($U$2=GRID!$B$31:$DQ$31)*(КАЛЕНДАРЬ!$AW32=GRID!$B$33:$DQ$33),0))*GRID!$B$67)+GRID!$B$68,
ROUNDUP((INDEX(GRID!$B$34:$DQ$44,MATCH(C$7,GRID!$A$34:$A$44,0),MATCH(1,($U$2=GRID!$B$31:$DQ$31)*(КАЛЕНДАРЬ!$AW32=GRID!$B$33:$DQ$33),0))*GRID!$B$67+GRID!$B$68)*(1-GRID!$B$69),0))</f>
        <v>18520</v>
      </c>
      <c r="D443" s="47" cm="1">
        <f t="array" ref="D443">IF($I$2="Spa пакет",
(INDEX(GRID!$B$47:$DQ$57,MATCH(C$7,GRID!$A$47:$A$57,0),MATCH(1,($U$2=GRID!$B$31:$DQ$31)*(КАЛЕНДАРЬ!$AW32=GRID!$B$33:$DQ$33),0))*GRID!$B$67)+GRID!$B$68*2,
ROUNDUP((INDEX(GRID!$B$47:$DQ$57,MATCH(C$7,GRID!$A$47:$A$57,0),MATCH(1,($U$2=GRID!$B$31:$DQ$31)*(КАЛЕНДАРЬ!$AW32=GRID!$B$33:$DQ$33),0))*GRID!$B$67+GRID!$B$68*2)*(1-GRID!$B$69),0))</f>
        <v>22800</v>
      </c>
      <c r="E443" s="47" cm="1">
        <f t="array" ref="E443">IF($I$2="Spa пакет",
(INDEX(GRID!$B$34:$DQ$44,MATCH(E$7,GRID!$A$34:$A$44,0),MATCH(1,($U$2=GRID!$B$31:$DQ$31)*(КАЛЕНДАРЬ!$AW32=GRID!$B$33:$DQ$33),0))*GRID!$B$67)+GRID!$B$68,
ROUNDUP((INDEX(GRID!$B$34:$DQ$44,MATCH(E$7,GRID!$A$34:$A$44,0),MATCH(1,($U$2=GRID!$B$31:$DQ$31)*(КАЛЕНДАРЬ!$AW32=GRID!$B$33:$DQ$33),0))*GRID!$B$67+GRID!$B$68)*(1-GRID!$B$69),0))</f>
        <v>19960</v>
      </c>
      <c r="F443" s="47" cm="1">
        <f t="array" ref="F443">IF($I$2="Spa пакет",
(INDEX(GRID!$B$47:$DQ$57,MATCH(E$7,GRID!$A$47:$A$57,0),MATCH(1,($U$2=GRID!$B$31:$DQ$31)*(КАЛЕНДАРЬ!$AW32=GRID!$B$33:$DQ$33),0))*GRID!$B$67)+GRID!$B$68*2,
ROUNDUP((INDEX(GRID!$B$47:$DQ$57,MATCH(E$7,GRID!$A$47:$A$57,0),MATCH(1,($U$2=GRID!$B$31:$DQ$31)*(КАЛЕНДАРЬ!$AW32=GRID!$B$33:$DQ$33),0))*GRID!$B$67+GRID!$B$68*2)*(1-GRID!$B$69),0))</f>
        <v>24240</v>
      </c>
      <c r="G443" s="47" cm="1">
        <f t="array" ref="G443">IF($I$2="Spa пакет",
(INDEX(GRID!$B$34:$DQ$44,MATCH(G$7,GRID!$A$34:$A$44,0),MATCH(1,($U$2=GRID!$B$31:$DQ$31)*(КАЛЕНДАРЬ!$AW32=GRID!$B$33:$DQ$33),0))*GRID!$B$67)+GRID!$B$68,
ROUNDUP((INDEX(GRID!$B$34:$DQ$44,MATCH(G$7,GRID!$A$34:$A$44,0),MATCH(1,($U$2=GRID!$B$31:$DQ$31)*(КАЛЕНДАРЬ!$AW32=GRID!$B$33:$DQ$33),0))*GRID!$B$67+GRID!$B$68)*(1-GRID!$B$69),0))</f>
        <v>20760</v>
      </c>
      <c r="H443" s="47" cm="1">
        <f t="array" ref="H443">IF($I$2="Spa пакет",
(INDEX(GRID!$B$47:$DQ$57,MATCH(G$7,GRID!$A$47:$A$57,0),MATCH(1,($U$2=GRID!$B$31:$DQ$31)*(КАЛЕНДАРЬ!$AW32=GRID!$B$33:$DQ$33),0))*GRID!$B$67)+GRID!$B$68*2,
ROUNDUP((INDEX(GRID!$B$47:$DQ$57,MATCH(G$7,GRID!$A$47:$A$57,0),MATCH(1,($U$2=GRID!$B$31:$DQ$31)*(КАЛЕНДАРЬ!$AW32=GRID!$B$33:$DQ$33),0))*GRID!$B$67+GRID!$B$68*2)*(1-GRID!$B$69),0))</f>
        <v>25040</v>
      </c>
      <c r="I443" s="47" cm="1">
        <f t="array" ref="I443">IF($I$2="Spa пакет",
(INDEX(GRID!$B$34:$DQ$44,MATCH(I$7,GRID!$A$34:$A$44,0),MATCH(1,($U$2=GRID!$B$31:$DQ$31)*(КАЛЕНДАРЬ!$AW32=GRID!$B$33:$DQ$33),0))*GRID!$B$67)+GRID!$B$68,
ROUNDUP((INDEX(GRID!$B$34:$DQ$44,MATCH(I$7,GRID!$A$34:$A$44,0),MATCH(1,($U$2=GRID!$B$31:$DQ$31)*(КАЛЕНДАРЬ!$AW32=GRID!$B$33:$DQ$33),0))*GRID!$B$67+GRID!$B$68)*(1-GRID!$B$69),0))</f>
        <v>22200</v>
      </c>
      <c r="J443" s="47" cm="1">
        <f t="array" ref="J443">IF($I$2="Spa пакет",
(INDEX(GRID!$B$47:$DQ$57,MATCH(I$7,GRID!$A$47:$A$57,0),MATCH(1,($U$2=GRID!$B$31:$DQ$31)*(КАЛЕНДАРЬ!$AW32=GRID!$B$33:$DQ$33),0))*GRID!$B$67)+GRID!$B$68*2,
ROUNDUP((INDEX(GRID!$B$47:$DQ$57,MATCH(I$7,GRID!$A$47:$A$57,0),MATCH(1,($U$2=GRID!$B$31:$DQ$31)*(КАЛЕНДАРЬ!$AW32=GRID!$B$33:$DQ$33),0))*GRID!$B$67+GRID!$B$68*2)*(1-GRID!$B$69),0))</f>
        <v>26480</v>
      </c>
      <c r="K443" s="47" cm="1">
        <f t="array" ref="K443">IF($I$2="Spa пакет",
(INDEX(GRID!$B$34:$DQ$44,MATCH(K$7,GRID!$A$34:$A$44,0),MATCH(1,($U$2=GRID!$B$31:$DQ$31)*(КАЛЕНДАРЬ!$AW32=GRID!$B$33:$DQ$33),0))*GRID!$B$67)+GRID!$B$68,
ROUNDUP((INDEX(GRID!$B$34:$DQ$44,MATCH(K$7,GRID!$A$34:$A$44,0),MATCH(1,($U$2=GRID!$B$31:$DQ$31)*(КАЛЕНДАРЬ!$AW32=GRID!$B$33:$DQ$33),0))*GRID!$B$67+GRID!$B$68)*(1-GRID!$B$69),0))</f>
        <v>23000</v>
      </c>
      <c r="L443" s="47" cm="1">
        <f t="array" ref="L443">IF($I$2="Spa пакет",
(INDEX(GRID!$B$47:$DQ$57,MATCH(K$7,GRID!$A$47:$A$57,0),MATCH(1,($U$2=GRID!$B$31:$DQ$31)*(КАЛЕНДАРЬ!$AW32=GRID!$B$33:$DQ$33),0))*GRID!$B$67)+GRID!$B$68*2,
ROUNDUP((INDEX(GRID!$B$47:$DQ$57,MATCH(K$7,GRID!$A$47:$A$57,0),MATCH(1,($U$2=GRID!$B$31:$DQ$31)*(КАЛЕНДАРЬ!$AW32=GRID!$B$33:$DQ$33),0))*GRID!$B$67+GRID!$B$68*2)*(1-GRID!$B$69),0))</f>
        <v>27280</v>
      </c>
      <c r="M443" s="47" cm="1">
        <f t="array" ref="M443">IF($I$2="Spa пакет",
(INDEX(GRID!$B$34:$DQ$44,MATCH(M$7,GRID!$A$34:$A$44,0),MATCH(1,($U$2=GRID!$B$31:$DQ$31)*(КАЛЕНДАРЬ!$AW32=GRID!$B$33:$DQ$33),0))*GRID!$B$67)+GRID!$B$68,
ROUNDUP((INDEX(GRID!$B$34:$DQ$44,MATCH(M$7,GRID!$A$34:$A$44,0),MATCH(1,($U$2=GRID!$B$31:$DQ$31)*(КАЛЕНДАРЬ!$AW32=GRID!$B$33:$DQ$33),0))*GRID!$B$67+GRID!$B$68)*(1-GRID!$B$69),0))</f>
        <v>24440</v>
      </c>
      <c r="N443" s="47" cm="1">
        <f t="array" ref="N443">IF($I$2="Spa пакет",
(INDEX(GRID!$B$47:$DQ$57,MATCH(M$7,GRID!$A$47:$A$57,0),MATCH(1,($U$2=GRID!$B$31:$DQ$31)*(КАЛЕНДАРЬ!$AW32=GRID!$B$33:$DQ$33),0))*GRID!$B$67)+GRID!$B$68*2,
ROUNDUP((INDEX(GRID!$B$47:$DQ$57,MATCH(M$7,GRID!$A$47:$A$57,0),MATCH(1,($U$2=GRID!$B$31:$DQ$31)*(КАЛЕНДАРЬ!$AW32=GRID!$B$33:$DQ$33),0))*GRID!$B$67+GRID!$B$68*2)*(1-GRID!$B$69),0))</f>
        <v>28720</v>
      </c>
      <c r="O443" s="47" cm="1">
        <f t="array" ref="O443">IF($I$2="Spa пакет",
(INDEX(GRID!$B$34:$DQ$44,MATCH(O$7,GRID!$A$34:$A$44,0),MATCH(1,($U$2=GRID!$B$31:$DQ$31)*(КАЛЕНДАРЬ!$AW32=GRID!$B$33:$DQ$33),0))*GRID!$B$67)+GRID!$B$68,
ROUNDUP((INDEX(GRID!$B$34:$DQ$44,MATCH(O$7,GRID!$A$34:$A$44,0),MATCH(1,($U$2=GRID!$B$31:$DQ$31)*(КАЛЕНДАРЬ!$AW32=GRID!$B$33:$DQ$33),0))*GRID!$B$67+GRID!$B$68)*(1-GRID!$B$69),0))</f>
        <v>29960</v>
      </c>
      <c r="P443" s="47" cm="1">
        <f t="array" ref="P443">IF($I$2="Spa пакет",
(INDEX(GRID!$B$47:$DQ$57,MATCH(O$7,GRID!$A$47:$A$57,0),MATCH(1,($U$2=GRID!$B$31:$DQ$31)*(КАЛЕНДАРЬ!$AW32=GRID!$B$33:$DQ$33),0))*GRID!$B$67)+GRID!$B$68*2,
ROUNDUP((INDEX(GRID!$B$47:$DQ$57,MATCH(O$7,GRID!$A$47:$A$57,0),MATCH(1,($U$2=GRID!$B$31:$DQ$31)*(КАЛЕНДАРЬ!$AW32=GRID!$B$33:$DQ$33),0))*GRID!$B$67+GRID!$B$68*2)*(1-GRID!$B$69),0))</f>
        <v>34240</v>
      </c>
      <c r="Q443" s="47" cm="1">
        <f t="array" ref="Q443">IF($I$2="Spa пакет",
(INDEX(GRID!$B$34:$DQ$44,MATCH(Q$7,GRID!$A$34:$A$44,0),MATCH(1,($U$2=GRID!$B$31:$DQ$31)*(КАЛЕНДАРЬ!$AW32=GRID!$B$33:$DQ$33),0))*GRID!$B$67)+GRID!$B$68,
ROUNDUP((INDEX(GRID!$B$34:$DQ$44,MATCH(Q$7,GRID!$A$34:$A$44,0),MATCH(1,($U$2=GRID!$B$31:$DQ$31)*(КАЛЕНДАРЬ!$AW32=GRID!$B$33:$DQ$33),0))*GRID!$B$67+GRID!$B$68)*(1-GRID!$B$69),0))</f>
        <v>31560</v>
      </c>
      <c r="R443" s="47" cm="1">
        <f t="array" ref="R443">IF($I$2="Spa пакет",
(INDEX(GRID!$B$47:$DQ$57,MATCH(Q$7,GRID!$A$47:$A$57,0),MATCH(1,($U$2=GRID!$B$31:$DQ$31)*(КАЛЕНДАРЬ!$AW32=GRID!$B$33:$DQ$33),0))*GRID!$B$67)+GRID!$B$68*2,
ROUNDUP((INDEX(GRID!$B$47:$DQ$57,MATCH(Q$7,GRID!$A$47:$A$57,0),MATCH(1,($U$2=GRID!$B$31:$DQ$31)*(КАЛЕНДАРЬ!$AW32=GRID!$B$33:$DQ$33),0))*GRID!$B$67+GRID!$B$68*2)*(1-GRID!$B$69),0))</f>
        <v>35840</v>
      </c>
      <c r="S443" s="47" cm="1">
        <f t="array" ref="S443">IF($I$2="Spa пакет",
(INDEX(GRID!$B$34:$DQ$44,MATCH(S$7,GRID!$A$34:$A$44,0),MATCH(1,($U$2=GRID!$B$31:$DQ$31)*(КАЛЕНДАРЬ!$AW32=GRID!$B$33:$DQ$33),0))*GRID!$B$67)+GRID!$B$68,
ROUNDUP((INDEX(GRID!$B$34:$DQ$44,MATCH(S$7,GRID!$A$34:$A$44,0),MATCH(1,($U$2=GRID!$B$31:$DQ$31)*(КАЛЕНДАРЬ!$AW32=GRID!$B$33:$DQ$33),0))*GRID!$B$67+GRID!$B$68)*(1-GRID!$B$69),0))</f>
        <v>34360</v>
      </c>
      <c r="T443" s="47" cm="1">
        <f t="array" ref="T443">IF($I$2="Spa пакет",
(INDEX(GRID!$B$47:$DQ$57,MATCH(S$7,GRID!$A$47:$A$57,0),MATCH(1,($U$2=GRID!$B$31:$DQ$31)*(КАЛЕНДАРЬ!$AW32=GRID!$B$33:$DQ$33),0))*GRID!$B$67)+GRID!$B$68*2,
ROUNDUP((INDEX(GRID!$B$47:$DQ$57,MATCH(S$7,GRID!$A$47:$A$57,0),MATCH(1,($U$2=GRID!$B$31:$DQ$31)*(КАЛЕНДАРЬ!$AW32=GRID!$B$33:$DQ$33),0))*GRID!$B$67+GRID!$B$68*2)*(1-GRID!$B$69),0))</f>
        <v>38640</v>
      </c>
      <c r="U443" s="47" cm="1">
        <f t="array" ref="U443">IF($I$2="Spa пакет",
(INDEX(GRID!$B$34:$DQ$44,MATCH(U$7,GRID!$A$34:$A$44,0),MATCH(1,($U$2=GRID!$B$31:$DQ$31)*(КАЛЕНДАРЬ!$AW32=GRID!$B$33:$DQ$33),0))*GRID!$B$67)+GRID!$B$68,
ROUNDUP((INDEX(GRID!$B$34:$DQ$44,MATCH(U$7,GRID!$A$34:$A$44,0),MATCH(1,($U$2=GRID!$B$31:$DQ$31)*(КАЛЕНДАРЬ!$AW32=GRID!$B$33:$DQ$33),0))*GRID!$B$67+GRID!$B$68)*(1-GRID!$B$69),0))</f>
        <v>39080</v>
      </c>
      <c r="V443" s="47" cm="1">
        <f t="array" ref="V443">IF($I$2="Spa пакет",
(INDEX(GRID!$B$47:$DQ$57,MATCH(U$7,GRID!$A$47:$A$57,0),MATCH(1,($U$2=GRID!$B$31:$DQ$31)*(КАЛЕНДАРЬ!$AW32=GRID!$B$33:$DQ$33),0))*GRID!$B$67)+GRID!$B$68*2,
ROUNDUP((INDEX(GRID!$B$47:$DQ$57,MATCH(U$7,GRID!$A$47:$A$57,0),MATCH(1,($U$2=GRID!$B$31:$DQ$31)*(КАЛЕНДАРЬ!$AW32=GRID!$B$33:$DQ$33),0))*GRID!$B$67+GRID!$B$68*2)*(1-GRID!$B$69),0))</f>
        <v>43360</v>
      </c>
      <c r="W443" s="47" cm="1">
        <f t="array" ref="W443">IF($I$2="Spa пакет",
(INDEX(GRID!$B$34:$DQ$44,MATCH(W$7,GRID!$A$34:$A$44,0),MATCH(1,($U$2=GRID!$B$31:$DQ$31)*(КАЛЕНДАРЬ!$AW32=GRID!$B$33:$DQ$33),0))*GRID!$B$67)+GRID!$B$68,
ROUNDUP((INDEX(GRID!$B$34:$DQ$44,MATCH(W$7,GRID!$A$34:$A$44,0),MATCH(1,($U$2=GRID!$B$31:$DQ$31)*(КАЛЕНДАРЬ!$AW32=GRID!$B$33:$DQ$33),0))*GRID!$B$67+GRID!$B$68)*(1-GRID!$B$69),0))</f>
        <v>109640</v>
      </c>
      <c r="X443" s="47" cm="1">
        <f t="array" ref="X443">IF($I$2="Spa пакет",
(INDEX(GRID!$B$47:$DQ$57,MATCH(W$7,GRID!$A$47:$A$57,0),MATCH(1,($U$2=GRID!$B$31:$DQ$31)*(КАЛЕНДАРЬ!$AW32=GRID!$B$33:$DQ$33),0))*GRID!$B$67)+GRID!$B$68*2,
ROUNDUP((INDEX(GRID!$B$47:$DQ$57,MATCH(W$7,GRID!$A$47:$A$57,0),MATCH(1,($U$2=GRID!$B$31:$DQ$31)*(КАЛЕНДАРЬ!$AW32=GRID!$B$33:$DQ$33),0))*GRID!$B$67+GRID!$B$68*2)*(1-GRID!$B$69),0))</f>
        <v>113920</v>
      </c>
    </row>
    <row r="444" spans="1:26" ht="12" customHeight="1" x14ac:dyDescent="0.2">
      <c r="A444" s="117" t="s">
        <v>46</v>
      </c>
      <c r="B444" s="117">
        <v>30</v>
      </c>
      <c r="C444" s="47" cm="1">
        <f t="array" ref="C444">IF($I$2="Spa пакет",
(INDEX(GRID!$B$34:$DQ$44,MATCH(C$7,GRID!$A$34:$A$44,0),MATCH(1,($U$2=GRID!$B$31:$DQ$31)*(КАЛЕНДАРЬ!$AW33=GRID!$B$33:$DQ$33),0))*GRID!$B$67)+GRID!$B$68,
ROUNDUP((INDEX(GRID!$B$34:$DQ$44,MATCH(C$7,GRID!$A$34:$A$44,0),MATCH(1,($U$2=GRID!$B$31:$DQ$31)*(КАЛЕНДАРЬ!$AW33=GRID!$B$33:$DQ$33),0))*GRID!$B$67+GRID!$B$68)*(1-GRID!$B$69),0))</f>
        <v>18520</v>
      </c>
      <c r="D444" s="47" cm="1">
        <f t="array" ref="D444">IF($I$2="Spa пакет",
(INDEX(GRID!$B$47:$DQ$57,MATCH(C$7,GRID!$A$47:$A$57,0),MATCH(1,($U$2=GRID!$B$31:$DQ$31)*(КАЛЕНДАРЬ!$AW33=GRID!$B$33:$DQ$33),0))*GRID!$B$67)+GRID!$B$68*2,
ROUNDUP((INDEX(GRID!$B$47:$DQ$57,MATCH(C$7,GRID!$A$47:$A$57,0),MATCH(1,($U$2=GRID!$B$31:$DQ$31)*(КАЛЕНДАРЬ!$AW33=GRID!$B$33:$DQ$33),0))*GRID!$B$67+GRID!$B$68*2)*(1-GRID!$B$69),0))</f>
        <v>22800</v>
      </c>
      <c r="E444" s="47" cm="1">
        <f t="array" ref="E444">IF($I$2="Spa пакет",
(INDEX(GRID!$B$34:$DQ$44,MATCH(E$7,GRID!$A$34:$A$44,0),MATCH(1,($U$2=GRID!$B$31:$DQ$31)*(КАЛЕНДАРЬ!$AW33=GRID!$B$33:$DQ$33),0))*GRID!$B$67)+GRID!$B$68,
ROUNDUP((INDEX(GRID!$B$34:$DQ$44,MATCH(E$7,GRID!$A$34:$A$44,0),MATCH(1,($U$2=GRID!$B$31:$DQ$31)*(КАЛЕНДАРЬ!$AW33=GRID!$B$33:$DQ$33),0))*GRID!$B$67+GRID!$B$68)*(1-GRID!$B$69),0))</f>
        <v>19960</v>
      </c>
      <c r="F444" s="47" cm="1">
        <f t="array" ref="F444">IF($I$2="Spa пакет",
(INDEX(GRID!$B$47:$DQ$57,MATCH(E$7,GRID!$A$47:$A$57,0),MATCH(1,($U$2=GRID!$B$31:$DQ$31)*(КАЛЕНДАРЬ!$AW33=GRID!$B$33:$DQ$33),0))*GRID!$B$67)+GRID!$B$68*2,
ROUNDUP((INDEX(GRID!$B$47:$DQ$57,MATCH(E$7,GRID!$A$47:$A$57,0),MATCH(1,($U$2=GRID!$B$31:$DQ$31)*(КАЛЕНДАРЬ!$AW33=GRID!$B$33:$DQ$33),0))*GRID!$B$67+GRID!$B$68*2)*(1-GRID!$B$69),0))</f>
        <v>24240</v>
      </c>
      <c r="G444" s="47" cm="1">
        <f t="array" ref="G444">IF($I$2="Spa пакет",
(INDEX(GRID!$B$34:$DQ$44,MATCH(G$7,GRID!$A$34:$A$44,0),MATCH(1,($U$2=GRID!$B$31:$DQ$31)*(КАЛЕНДАРЬ!$AW33=GRID!$B$33:$DQ$33),0))*GRID!$B$67)+GRID!$B$68,
ROUNDUP((INDEX(GRID!$B$34:$DQ$44,MATCH(G$7,GRID!$A$34:$A$44,0),MATCH(1,($U$2=GRID!$B$31:$DQ$31)*(КАЛЕНДАРЬ!$AW33=GRID!$B$33:$DQ$33),0))*GRID!$B$67+GRID!$B$68)*(1-GRID!$B$69),0))</f>
        <v>20760</v>
      </c>
      <c r="H444" s="47" cm="1">
        <f t="array" ref="H444">IF($I$2="Spa пакет",
(INDEX(GRID!$B$47:$DQ$57,MATCH(G$7,GRID!$A$47:$A$57,0),MATCH(1,($U$2=GRID!$B$31:$DQ$31)*(КАЛЕНДАРЬ!$AW33=GRID!$B$33:$DQ$33),0))*GRID!$B$67)+GRID!$B$68*2,
ROUNDUP((INDEX(GRID!$B$47:$DQ$57,MATCH(G$7,GRID!$A$47:$A$57,0),MATCH(1,($U$2=GRID!$B$31:$DQ$31)*(КАЛЕНДАРЬ!$AW33=GRID!$B$33:$DQ$33),0))*GRID!$B$67+GRID!$B$68*2)*(1-GRID!$B$69),0))</f>
        <v>25040</v>
      </c>
      <c r="I444" s="47" cm="1">
        <f t="array" ref="I444">IF($I$2="Spa пакет",
(INDEX(GRID!$B$34:$DQ$44,MATCH(I$7,GRID!$A$34:$A$44,0),MATCH(1,($U$2=GRID!$B$31:$DQ$31)*(КАЛЕНДАРЬ!$AW33=GRID!$B$33:$DQ$33),0))*GRID!$B$67)+GRID!$B$68,
ROUNDUP((INDEX(GRID!$B$34:$DQ$44,MATCH(I$7,GRID!$A$34:$A$44,0),MATCH(1,($U$2=GRID!$B$31:$DQ$31)*(КАЛЕНДАРЬ!$AW33=GRID!$B$33:$DQ$33),0))*GRID!$B$67+GRID!$B$68)*(1-GRID!$B$69),0))</f>
        <v>22200</v>
      </c>
      <c r="J444" s="47" cm="1">
        <f t="array" ref="J444">IF($I$2="Spa пакет",
(INDEX(GRID!$B$47:$DQ$57,MATCH(I$7,GRID!$A$47:$A$57,0),MATCH(1,($U$2=GRID!$B$31:$DQ$31)*(КАЛЕНДАРЬ!$AW33=GRID!$B$33:$DQ$33),0))*GRID!$B$67)+GRID!$B$68*2,
ROUNDUP((INDEX(GRID!$B$47:$DQ$57,MATCH(I$7,GRID!$A$47:$A$57,0),MATCH(1,($U$2=GRID!$B$31:$DQ$31)*(КАЛЕНДАРЬ!$AW33=GRID!$B$33:$DQ$33),0))*GRID!$B$67+GRID!$B$68*2)*(1-GRID!$B$69),0))</f>
        <v>26480</v>
      </c>
      <c r="K444" s="47" cm="1">
        <f t="array" ref="K444">IF($I$2="Spa пакет",
(INDEX(GRID!$B$34:$DQ$44,MATCH(K$7,GRID!$A$34:$A$44,0),MATCH(1,($U$2=GRID!$B$31:$DQ$31)*(КАЛЕНДАРЬ!$AW33=GRID!$B$33:$DQ$33),0))*GRID!$B$67)+GRID!$B$68,
ROUNDUP((INDEX(GRID!$B$34:$DQ$44,MATCH(K$7,GRID!$A$34:$A$44,0),MATCH(1,($U$2=GRID!$B$31:$DQ$31)*(КАЛЕНДАРЬ!$AW33=GRID!$B$33:$DQ$33),0))*GRID!$B$67+GRID!$B$68)*(1-GRID!$B$69),0))</f>
        <v>23000</v>
      </c>
      <c r="L444" s="47" cm="1">
        <f t="array" ref="L444">IF($I$2="Spa пакет",
(INDEX(GRID!$B$47:$DQ$57,MATCH(K$7,GRID!$A$47:$A$57,0),MATCH(1,($U$2=GRID!$B$31:$DQ$31)*(КАЛЕНДАРЬ!$AW33=GRID!$B$33:$DQ$33),0))*GRID!$B$67)+GRID!$B$68*2,
ROUNDUP((INDEX(GRID!$B$47:$DQ$57,MATCH(K$7,GRID!$A$47:$A$57,0),MATCH(1,($U$2=GRID!$B$31:$DQ$31)*(КАЛЕНДАРЬ!$AW33=GRID!$B$33:$DQ$33),0))*GRID!$B$67+GRID!$B$68*2)*(1-GRID!$B$69),0))</f>
        <v>27280</v>
      </c>
      <c r="M444" s="47" cm="1">
        <f t="array" ref="M444">IF($I$2="Spa пакет",
(INDEX(GRID!$B$34:$DQ$44,MATCH(M$7,GRID!$A$34:$A$44,0),MATCH(1,($U$2=GRID!$B$31:$DQ$31)*(КАЛЕНДАРЬ!$AW33=GRID!$B$33:$DQ$33),0))*GRID!$B$67)+GRID!$B$68,
ROUNDUP((INDEX(GRID!$B$34:$DQ$44,MATCH(M$7,GRID!$A$34:$A$44,0),MATCH(1,($U$2=GRID!$B$31:$DQ$31)*(КАЛЕНДАРЬ!$AW33=GRID!$B$33:$DQ$33),0))*GRID!$B$67+GRID!$B$68)*(1-GRID!$B$69),0))</f>
        <v>24440</v>
      </c>
      <c r="N444" s="47" cm="1">
        <f t="array" ref="N444">IF($I$2="Spa пакет",
(INDEX(GRID!$B$47:$DQ$57,MATCH(M$7,GRID!$A$47:$A$57,0),MATCH(1,($U$2=GRID!$B$31:$DQ$31)*(КАЛЕНДАРЬ!$AW33=GRID!$B$33:$DQ$33),0))*GRID!$B$67)+GRID!$B$68*2,
ROUNDUP((INDEX(GRID!$B$47:$DQ$57,MATCH(M$7,GRID!$A$47:$A$57,0),MATCH(1,($U$2=GRID!$B$31:$DQ$31)*(КАЛЕНДАРЬ!$AW33=GRID!$B$33:$DQ$33),0))*GRID!$B$67+GRID!$B$68*2)*(1-GRID!$B$69),0))</f>
        <v>28720</v>
      </c>
      <c r="O444" s="47" cm="1">
        <f t="array" ref="O444">IF($I$2="Spa пакет",
(INDEX(GRID!$B$34:$DQ$44,MATCH(O$7,GRID!$A$34:$A$44,0),MATCH(1,($U$2=GRID!$B$31:$DQ$31)*(КАЛЕНДАРЬ!$AW33=GRID!$B$33:$DQ$33),0))*GRID!$B$67)+GRID!$B$68,
ROUNDUP((INDEX(GRID!$B$34:$DQ$44,MATCH(O$7,GRID!$A$34:$A$44,0),MATCH(1,($U$2=GRID!$B$31:$DQ$31)*(КАЛЕНДАРЬ!$AW33=GRID!$B$33:$DQ$33),0))*GRID!$B$67+GRID!$B$68)*(1-GRID!$B$69),0))</f>
        <v>29960</v>
      </c>
      <c r="P444" s="47" cm="1">
        <f t="array" ref="P444">IF($I$2="Spa пакет",
(INDEX(GRID!$B$47:$DQ$57,MATCH(O$7,GRID!$A$47:$A$57,0),MATCH(1,($U$2=GRID!$B$31:$DQ$31)*(КАЛЕНДАРЬ!$AW33=GRID!$B$33:$DQ$33),0))*GRID!$B$67)+GRID!$B$68*2,
ROUNDUP((INDEX(GRID!$B$47:$DQ$57,MATCH(O$7,GRID!$A$47:$A$57,0),MATCH(1,($U$2=GRID!$B$31:$DQ$31)*(КАЛЕНДАРЬ!$AW33=GRID!$B$33:$DQ$33),0))*GRID!$B$67+GRID!$B$68*2)*(1-GRID!$B$69),0))</f>
        <v>34240</v>
      </c>
      <c r="Q444" s="47" cm="1">
        <f t="array" ref="Q444">IF($I$2="Spa пакет",
(INDEX(GRID!$B$34:$DQ$44,MATCH(Q$7,GRID!$A$34:$A$44,0),MATCH(1,($U$2=GRID!$B$31:$DQ$31)*(КАЛЕНДАРЬ!$AW33=GRID!$B$33:$DQ$33),0))*GRID!$B$67)+GRID!$B$68,
ROUNDUP((INDEX(GRID!$B$34:$DQ$44,MATCH(Q$7,GRID!$A$34:$A$44,0),MATCH(1,($U$2=GRID!$B$31:$DQ$31)*(КАЛЕНДАРЬ!$AW33=GRID!$B$33:$DQ$33),0))*GRID!$B$67+GRID!$B$68)*(1-GRID!$B$69),0))</f>
        <v>31560</v>
      </c>
      <c r="R444" s="47" cm="1">
        <f t="array" ref="R444">IF($I$2="Spa пакет",
(INDEX(GRID!$B$47:$DQ$57,MATCH(Q$7,GRID!$A$47:$A$57,0),MATCH(1,($U$2=GRID!$B$31:$DQ$31)*(КАЛЕНДАРЬ!$AW33=GRID!$B$33:$DQ$33),0))*GRID!$B$67)+GRID!$B$68*2,
ROUNDUP((INDEX(GRID!$B$47:$DQ$57,MATCH(Q$7,GRID!$A$47:$A$57,0),MATCH(1,($U$2=GRID!$B$31:$DQ$31)*(КАЛЕНДАРЬ!$AW33=GRID!$B$33:$DQ$33),0))*GRID!$B$67+GRID!$B$68*2)*(1-GRID!$B$69),0))</f>
        <v>35840</v>
      </c>
      <c r="S444" s="47" cm="1">
        <f t="array" ref="S444">IF($I$2="Spa пакет",
(INDEX(GRID!$B$34:$DQ$44,MATCH(S$7,GRID!$A$34:$A$44,0),MATCH(1,($U$2=GRID!$B$31:$DQ$31)*(КАЛЕНДАРЬ!$AW33=GRID!$B$33:$DQ$33),0))*GRID!$B$67)+GRID!$B$68,
ROUNDUP((INDEX(GRID!$B$34:$DQ$44,MATCH(S$7,GRID!$A$34:$A$44,0),MATCH(1,($U$2=GRID!$B$31:$DQ$31)*(КАЛЕНДАРЬ!$AW33=GRID!$B$33:$DQ$33),0))*GRID!$B$67+GRID!$B$68)*(1-GRID!$B$69),0))</f>
        <v>34360</v>
      </c>
      <c r="T444" s="47" cm="1">
        <f t="array" ref="T444">IF($I$2="Spa пакет",
(INDEX(GRID!$B$47:$DQ$57,MATCH(S$7,GRID!$A$47:$A$57,0),MATCH(1,($U$2=GRID!$B$31:$DQ$31)*(КАЛЕНДАРЬ!$AW33=GRID!$B$33:$DQ$33),0))*GRID!$B$67)+GRID!$B$68*2,
ROUNDUP((INDEX(GRID!$B$47:$DQ$57,MATCH(S$7,GRID!$A$47:$A$57,0),MATCH(1,($U$2=GRID!$B$31:$DQ$31)*(КАЛЕНДАРЬ!$AW33=GRID!$B$33:$DQ$33),0))*GRID!$B$67+GRID!$B$68*2)*(1-GRID!$B$69),0))</f>
        <v>38640</v>
      </c>
      <c r="U444" s="47" cm="1">
        <f t="array" ref="U444">IF($I$2="Spa пакет",
(INDEX(GRID!$B$34:$DQ$44,MATCH(U$7,GRID!$A$34:$A$44,0),MATCH(1,($U$2=GRID!$B$31:$DQ$31)*(КАЛЕНДАРЬ!$AW33=GRID!$B$33:$DQ$33),0))*GRID!$B$67)+GRID!$B$68,
ROUNDUP((INDEX(GRID!$B$34:$DQ$44,MATCH(U$7,GRID!$A$34:$A$44,0),MATCH(1,($U$2=GRID!$B$31:$DQ$31)*(КАЛЕНДАРЬ!$AW33=GRID!$B$33:$DQ$33),0))*GRID!$B$67+GRID!$B$68)*(1-GRID!$B$69),0))</f>
        <v>39080</v>
      </c>
      <c r="V444" s="47" cm="1">
        <f t="array" ref="V444">IF($I$2="Spa пакет",
(INDEX(GRID!$B$47:$DQ$57,MATCH(U$7,GRID!$A$47:$A$57,0),MATCH(1,($U$2=GRID!$B$31:$DQ$31)*(КАЛЕНДАРЬ!$AW33=GRID!$B$33:$DQ$33),0))*GRID!$B$67)+GRID!$B$68*2,
ROUNDUP((INDEX(GRID!$B$47:$DQ$57,MATCH(U$7,GRID!$A$47:$A$57,0),MATCH(1,($U$2=GRID!$B$31:$DQ$31)*(КАЛЕНДАРЬ!$AW33=GRID!$B$33:$DQ$33),0))*GRID!$B$67+GRID!$B$68*2)*(1-GRID!$B$69),0))</f>
        <v>43360</v>
      </c>
      <c r="W444" s="47" cm="1">
        <f t="array" ref="W444">IF($I$2="Spa пакет",
(INDEX(GRID!$B$34:$DQ$44,MATCH(W$7,GRID!$A$34:$A$44,0),MATCH(1,($U$2=GRID!$B$31:$DQ$31)*(КАЛЕНДАРЬ!$AW33=GRID!$B$33:$DQ$33),0))*GRID!$B$67)+GRID!$B$68,
ROUNDUP((INDEX(GRID!$B$34:$DQ$44,MATCH(W$7,GRID!$A$34:$A$44,0),MATCH(1,($U$2=GRID!$B$31:$DQ$31)*(КАЛЕНДАРЬ!$AW33=GRID!$B$33:$DQ$33),0))*GRID!$B$67+GRID!$B$68)*(1-GRID!$B$69),0))</f>
        <v>109640</v>
      </c>
      <c r="X444" s="47" cm="1">
        <f t="array" ref="X444">IF($I$2="Spa пакет",
(INDEX(GRID!$B$47:$DQ$57,MATCH(W$7,GRID!$A$47:$A$57,0),MATCH(1,($U$2=GRID!$B$31:$DQ$31)*(КАЛЕНДАРЬ!$AW33=GRID!$B$33:$DQ$33),0))*GRID!$B$67)+GRID!$B$68*2,
ROUNDUP((INDEX(GRID!$B$47:$DQ$57,MATCH(W$7,GRID!$A$47:$A$57,0),MATCH(1,($U$2=GRID!$B$31:$DQ$31)*(КАЛЕНДАРЬ!$AW33=GRID!$B$33:$DQ$33),0))*GRID!$B$67+GRID!$B$68*2)*(1-GRID!$B$69),0))</f>
        <v>113920</v>
      </c>
    </row>
    <row r="445" spans="1:26" ht="12" customHeight="1" x14ac:dyDescent="0.2">
      <c r="A445" s="126"/>
      <c r="B445" s="12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x14ac:dyDescent="0.2">
      <c r="A446" s="210" t="s">
        <v>38</v>
      </c>
      <c r="B446" s="210"/>
      <c r="C446" s="210"/>
      <c r="D446" s="210"/>
      <c r="E446" s="210"/>
      <c r="F446" s="210"/>
      <c r="G446" s="210"/>
      <c r="H446" s="210"/>
      <c r="I446" s="210"/>
      <c r="J446" s="210"/>
      <c r="K446" s="210"/>
      <c r="L446" s="210"/>
      <c r="M446" s="210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</row>
    <row r="447" spans="1:26" x14ac:dyDescent="0.2">
      <c r="A447" s="211" t="s">
        <v>141</v>
      </c>
      <c r="B447" s="212"/>
      <c r="C447" s="212"/>
      <c r="D447" s="212"/>
      <c r="E447" s="212"/>
      <c r="F447" s="212"/>
      <c r="G447" s="212"/>
      <c r="H447" s="212"/>
      <c r="I447" s="212"/>
      <c r="J447" s="212"/>
      <c r="K447" s="212"/>
      <c r="L447" s="212"/>
      <c r="M447" s="212"/>
      <c r="N447" s="212"/>
      <c r="O447" s="212"/>
      <c r="P447" s="212"/>
      <c r="Q447" s="212"/>
      <c r="R447" s="212"/>
      <c r="S447" s="212"/>
      <c r="T447" s="212"/>
      <c r="U447" s="212"/>
      <c r="V447" s="212"/>
      <c r="W447" s="212"/>
      <c r="X447" s="212"/>
    </row>
    <row r="448" spans="1:26" ht="58.5" customHeight="1" x14ac:dyDescent="0.2">
      <c r="A448" s="213" t="s">
        <v>39</v>
      </c>
      <c r="B448" s="214"/>
      <c r="C448" s="217" t="s">
        <v>85</v>
      </c>
      <c r="D448" s="218"/>
      <c r="E448" s="219" t="s">
        <v>86</v>
      </c>
      <c r="F448" s="220"/>
      <c r="G448" s="221" t="s">
        <v>186</v>
      </c>
      <c r="H448" s="222"/>
      <c r="I448" s="223" t="s">
        <v>187</v>
      </c>
      <c r="J448" s="224"/>
      <c r="K448" s="225" t="s">
        <v>88</v>
      </c>
      <c r="L448" s="225"/>
      <c r="M448" s="226" t="s">
        <v>89</v>
      </c>
      <c r="N448" s="227"/>
      <c r="O448" s="250" t="s">
        <v>94</v>
      </c>
      <c r="P448" s="250"/>
      <c r="Q448" s="230" t="s">
        <v>188</v>
      </c>
      <c r="R448" s="230"/>
      <c r="S448" s="231" t="s">
        <v>189</v>
      </c>
      <c r="T448" s="231"/>
      <c r="U448" s="232" t="s">
        <v>91</v>
      </c>
      <c r="V448" s="233"/>
      <c r="W448" s="234" t="s">
        <v>96</v>
      </c>
      <c r="X448" s="235"/>
    </row>
    <row r="449" spans="1:24" x14ac:dyDescent="0.2">
      <c r="A449" s="215"/>
      <c r="B449" s="216"/>
      <c r="C449" s="45" t="s">
        <v>40</v>
      </c>
      <c r="D449" s="45" t="s">
        <v>41</v>
      </c>
      <c r="E449" s="45" t="s">
        <v>40</v>
      </c>
      <c r="F449" s="45" t="s">
        <v>41</v>
      </c>
      <c r="G449" s="45" t="s">
        <v>40</v>
      </c>
      <c r="H449" s="45" t="s">
        <v>41</v>
      </c>
      <c r="I449" s="45" t="s">
        <v>40</v>
      </c>
      <c r="J449" s="45" t="s">
        <v>41</v>
      </c>
      <c r="K449" s="45" t="s">
        <v>40</v>
      </c>
      <c r="L449" s="45" t="s">
        <v>41</v>
      </c>
      <c r="M449" s="45" t="s">
        <v>40</v>
      </c>
      <c r="N449" s="45" t="s">
        <v>41</v>
      </c>
      <c r="O449" s="45" t="s">
        <v>40</v>
      </c>
      <c r="P449" s="45" t="s">
        <v>41</v>
      </c>
      <c r="Q449" s="45" t="s">
        <v>40</v>
      </c>
      <c r="R449" s="45" t="s">
        <v>41</v>
      </c>
      <c r="S449" s="45" t="s">
        <v>40</v>
      </c>
      <c r="T449" s="45" t="s">
        <v>41</v>
      </c>
      <c r="U449" s="45" t="s">
        <v>40</v>
      </c>
      <c r="V449" s="45" t="s">
        <v>41</v>
      </c>
      <c r="W449" s="45" t="s">
        <v>40</v>
      </c>
      <c r="X449" s="45" t="s">
        <v>41</v>
      </c>
    </row>
    <row r="450" spans="1:24" ht="12" customHeight="1" x14ac:dyDescent="0.2">
      <c r="A450" s="117" t="s">
        <v>47</v>
      </c>
      <c r="B450" s="117">
        <v>1</v>
      </c>
      <c r="C450" s="47" cm="1">
        <f t="array" ref="C450">IF($I$2="Spa пакет",
(INDEX(GRID!$B$34:$DQ$44,MATCH(C$7,GRID!$A$34:$A$44,0),MATCH(1,($U$2=GRID!$B$31:$DQ$31)*(КАЛЕНДАРЬ!$AZ4=GRID!$B$33:$DQ$33),0))*GRID!$B$67)+GRID!$B$68,
ROUNDUP((INDEX(GRID!$B$34:$DQ$44,MATCH(C$7,GRID!$A$34:$A$44,0),MATCH(1,($U$2=GRID!$B$31:$DQ$31)*(КАЛЕНДАРЬ!$AZ4=GRID!$B$33:$DQ$33),0))*GRID!$B$67+GRID!$B$68)*(1-GRID!$B$69),0))</f>
        <v>19480</v>
      </c>
      <c r="D450" s="47" cm="1">
        <f t="array" ref="D450">IF($I$2="Spa пакет",
(INDEX(GRID!$B$47:$DQ$57,MATCH(C$7,GRID!$A$47:$A$57,0),MATCH(1,($U$2=GRID!$B$31:$DQ$31)*(КАЛЕНДАРЬ!$AZ4=GRID!$B$33:$DQ$33),0))*GRID!$B$67)+GRID!$B$68*2,
ROUNDUP((INDEX(GRID!$B$47:$DQ$57,MATCH(C$7,GRID!$A$47:$A$57,0),MATCH(1,($U$2=GRID!$B$31:$DQ$31)*(КАЛЕНДАРЬ!$AZ4=GRID!$B$33:$DQ$33),0))*GRID!$B$67+GRID!$B$68*2)*(1-GRID!$B$69),0))</f>
        <v>23760</v>
      </c>
      <c r="E450" s="47" cm="1">
        <f t="array" ref="E450">IF($I$2="Spa пакет",
(INDEX(GRID!$B$34:$DQ$44,MATCH(E$7,GRID!$A$34:$A$44,0),MATCH(1,($U$2=GRID!$B$31:$DQ$31)*(КАЛЕНДАРЬ!$AZ4=GRID!$B$33:$DQ$33),0))*GRID!$B$67)+GRID!$B$68,
ROUNDUP((INDEX(GRID!$B$34:$DQ$44,MATCH(E$7,GRID!$A$34:$A$44,0),MATCH(1,($U$2=GRID!$B$31:$DQ$31)*(КАЛЕНДАРЬ!$AZ4=GRID!$B$33:$DQ$33),0))*GRID!$B$67+GRID!$B$68)*(1-GRID!$B$69),0))</f>
        <v>20920</v>
      </c>
      <c r="F450" s="47" cm="1">
        <f t="array" ref="F450">IF($I$2="Spa пакет",
(INDEX(GRID!$B$47:$DQ$57,MATCH(E$7,GRID!$A$47:$A$57,0),MATCH(1,($U$2=GRID!$B$31:$DQ$31)*(КАЛЕНДАРЬ!$AZ4=GRID!$B$33:$DQ$33),0))*GRID!$B$67)+GRID!$B$68*2,
ROUNDUP((INDEX(GRID!$B$47:$DQ$57,MATCH(E$7,GRID!$A$47:$A$57,0),MATCH(1,($U$2=GRID!$B$31:$DQ$31)*(КАЛЕНДАРЬ!$AZ4=GRID!$B$33:$DQ$33),0))*GRID!$B$67+GRID!$B$68*2)*(1-GRID!$B$69),0))</f>
        <v>25200</v>
      </c>
      <c r="G450" s="47" cm="1">
        <f t="array" ref="G450">IF($I$2="Spa пакет",
(INDEX(GRID!$B$34:$DQ$44,MATCH(G$7,GRID!$A$34:$A$44,0),MATCH(1,($U$2=GRID!$B$31:$DQ$31)*(КАЛЕНДАРЬ!$AZ4=GRID!$B$33:$DQ$33),0))*GRID!$B$67)+GRID!$B$68,
ROUNDUP((INDEX(GRID!$B$34:$DQ$44,MATCH(G$7,GRID!$A$34:$A$44,0),MATCH(1,($U$2=GRID!$B$31:$DQ$31)*(КАЛЕНДАРЬ!$AZ4=GRID!$B$33:$DQ$33),0))*GRID!$B$67+GRID!$B$68)*(1-GRID!$B$69),0))</f>
        <v>21720</v>
      </c>
      <c r="H450" s="47" cm="1">
        <f t="array" ref="H450">IF($I$2="Spa пакет",
(INDEX(GRID!$B$47:$DQ$57,MATCH(G$7,GRID!$A$47:$A$57,0),MATCH(1,($U$2=GRID!$B$31:$DQ$31)*(КАЛЕНДАРЬ!$AZ4=GRID!$B$33:$DQ$33),0))*GRID!$B$67)+GRID!$B$68*2,
ROUNDUP((INDEX(GRID!$B$47:$DQ$57,MATCH(G$7,GRID!$A$47:$A$57,0),MATCH(1,($U$2=GRID!$B$31:$DQ$31)*(КАЛЕНДАРЬ!$AZ4=GRID!$B$33:$DQ$33),0))*GRID!$B$67+GRID!$B$68*2)*(1-GRID!$B$69),0))</f>
        <v>26000</v>
      </c>
      <c r="I450" s="47" cm="1">
        <f t="array" ref="I450">IF($I$2="Spa пакет",
(INDEX(GRID!$B$34:$DQ$44,MATCH(I$7,GRID!$A$34:$A$44,0),MATCH(1,($U$2=GRID!$B$31:$DQ$31)*(КАЛЕНДАРЬ!$AZ4=GRID!$B$33:$DQ$33),0))*GRID!$B$67)+GRID!$B$68,
ROUNDUP((INDEX(GRID!$B$34:$DQ$44,MATCH(I$7,GRID!$A$34:$A$44,0),MATCH(1,($U$2=GRID!$B$31:$DQ$31)*(КАЛЕНДАРЬ!$AZ4=GRID!$B$33:$DQ$33),0))*GRID!$B$67+GRID!$B$68)*(1-GRID!$B$69),0))</f>
        <v>23160</v>
      </c>
      <c r="J450" s="47" cm="1">
        <f t="array" ref="J450">IF($I$2="Spa пакет",
(INDEX(GRID!$B$47:$DQ$57,MATCH(I$7,GRID!$A$47:$A$57,0),MATCH(1,($U$2=GRID!$B$31:$DQ$31)*(КАЛЕНДАРЬ!$AZ4=GRID!$B$33:$DQ$33),0))*GRID!$B$67)+GRID!$B$68*2,
ROUNDUP((INDEX(GRID!$B$47:$DQ$57,MATCH(I$7,GRID!$A$47:$A$57,0),MATCH(1,($U$2=GRID!$B$31:$DQ$31)*(КАЛЕНДАРЬ!$AZ4=GRID!$B$33:$DQ$33),0))*GRID!$B$67+GRID!$B$68*2)*(1-GRID!$B$69),0))</f>
        <v>27440</v>
      </c>
      <c r="K450" s="47" cm="1">
        <f t="array" ref="K450">IF($I$2="Spa пакет",
(INDEX(GRID!$B$34:$DQ$44,MATCH(K$7,GRID!$A$34:$A$44,0),MATCH(1,($U$2=GRID!$B$31:$DQ$31)*(КАЛЕНДАРЬ!$AZ4=GRID!$B$33:$DQ$33),0))*GRID!$B$67)+GRID!$B$68,
ROUNDUP((INDEX(GRID!$B$34:$DQ$44,MATCH(K$7,GRID!$A$34:$A$44,0),MATCH(1,($U$2=GRID!$B$31:$DQ$31)*(КАЛЕНДАРЬ!$AZ4=GRID!$B$33:$DQ$33),0))*GRID!$B$67+GRID!$B$68)*(1-GRID!$B$69),0))</f>
        <v>23960</v>
      </c>
      <c r="L450" s="47" cm="1">
        <f t="array" ref="L450">IF($I$2="Spa пакет",
(INDEX(GRID!$B$47:$DQ$57,MATCH(K$7,GRID!$A$47:$A$57,0),MATCH(1,($U$2=GRID!$B$31:$DQ$31)*(КАЛЕНДАРЬ!$AZ4=GRID!$B$33:$DQ$33),0))*GRID!$B$67)+GRID!$B$68*2,
ROUNDUP((INDEX(GRID!$B$47:$DQ$57,MATCH(K$7,GRID!$A$47:$A$57,0),MATCH(1,($U$2=GRID!$B$31:$DQ$31)*(КАЛЕНДАРЬ!$AZ4=GRID!$B$33:$DQ$33),0))*GRID!$B$67+GRID!$B$68*2)*(1-GRID!$B$69),0))</f>
        <v>28240</v>
      </c>
      <c r="M450" s="47" cm="1">
        <f t="array" ref="M450">IF($I$2="Spa пакет",
(INDEX(GRID!$B$34:$DQ$44,MATCH(M$7,GRID!$A$34:$A$44,0),MATCH(1,($U$2=GRID!$B$31:$DQ$31)*(КАЛЕНДАРЬ!$AZ4=GRID!$B$33:$DQ$33),0))*GRID!$B$67)+GRID!$B$68,
ROUNDUP((INDEX(GRID!$B$34:$DQ$44,MATCH(M$7,GRID!$A$34:$A$44,0),MATCH(1,($U$2=GRID!$B$31:$DQ$31)*(КАЛЕНДАРЬ!$AZ4=GRID!$B$33:$DQ$33),0))*GRID!$B$67+GRID!$B$68)*(1-GRID!$B$69),0))</f>
        <v>25400</v>
      </c>
      <c r="N450" s="47" cm="1">
        <f t="array" ref="N450">IF($I$2="Spa пакет",
(INDEX(GRID!$B$47:$DQ$57,MATCH(M$7,GRID!$A$47:$A$57,0),MATCH(1,($U$2=GRID!$B$31:$DQ$31)*(КАЛЕНДАРЬ!$AZ4=GRID!$B$33:$DQ$33),0))*GRID!$B$67)+GRID!$B$68*2,
ROUNDUP((INDEX(GRID!$B$47:$DQ$57,MATCH(M$7,GRID!$A$47:$A$57,0),MATCH(1,($U$2=GRID!$B$31:$DQ$31)*(КАЛЕНДАРЬ!$AZ4=GRID!$B$33:$DQ$33),0))*GRID!$B$67+GRID!$B$68*2)*(1-GRID!$B$69),0))</f>
        <v>29680</v>
      </c>
      <c r="O450" s="47" cm="1">
        <f t="array" ref="O450">IF($I$2="Spa пакет",
(INDEX(GRID!$B$34:$DQ$44,MATCH(O$7,GRID!$A$34:$A$44,0),MATCH(1,($U$2=GRID!$B$31:$DQ$31)*(КАЛЕНДАРЬ!$AZ4=GRID!$B$33:$DQ$33),0))*GRID!$B$67)+GRID!$B$68,
ROUNDUP((INDEX(GRID!$B$34:$DQ$44,MATCH(O$7,GRID!$A$34:$A$44,0),MATCH(1,($U$2=GRID!$B$31:$DQ$31)*(КАЛЕНДАРЬ!$AZ4=GRID!$B$33:$DQ$33),0))*GRID!$B$67+GRID!$B$68)*(1-GRID!$B$69),0))</f>
        <v>31000</v>
      </c>
      <c r="P450" s="47" cm="1">
        <f t="array" ref="P450">IF($I$2="Spa пакет",
(INDEX(GRID!$B$47:$DQ$57,MATCH(O$7,GRID!$A$47:$A$57,0),MATCH(1,($U$2=GRID!$B$31:$DQ$31)*(КАЛЕНДАРЬ!$AZ4=GRID!$B$33:$DQ$33),0))*GRID!$B$67)+GRID!$B$68*2,
ROUNDUP((INDEX(GRID!$B$47:$DQ$57,MATCH(O$7,GRID!$A$47:$A$57,0),MATCH(1,($U$2=GRID!$B$31:$DQ$31)*(КАЛЕНДАРЬ!$AZ4=GRID!$B$33:$DQ$33),0))*GRID!$B$67+GRID!$B$68*2)*(1-GRID!$B$69),0))</f>
        <v>35280</v>
      </c>
      <c r="Q450" s="47" cm="1">
        <f t="array" ref="Q450">IF($I$2="Spa пакет",
(INDEX(GRID!$B$34:$DQ$44,MATCH(Q$7,GRID!$A$34:$A$44,0),MATCH(1,($U$2=GRID!$B$31:$DQ$31)*(КАЛЕНДАРЬ!$AZ4=GRID!$B$33:$DQ$33),0))*GRID!$B$67)+GRID!$B$68,
ROUNDUP((INDEX(GRID!$B$34:$DQ$44,MATCH(Q$7,GRID!$A$34:$A$44,0),MATCH(1,($U$2=GRID!$B$31:$DQ$31)*(КАЛЕНДАРЬ!$AZ4=GRID!$B$33:$DQ$33),0))*GRID!$B$67+GRID!$B$68)*(1-GRID!$B$69),0))</f>
        <v>32600</v>
      </c>
      <c r="R450" s="47" cm="1">
        <f t="array" ref="R450">IF($I$2="Spa пакет",
(INDEX(GRID!$B$47:$DQ$57,MATCH(Q$7,GRID!$A$47:$A$57,0),MATCH(1,($U$2=GRID!$B$31:$DQ$31)*(КАЛЕНДАРЬ!$AZ4=GRID!$B$33:$DQ$33),0))*GRID!$B$67)+GRID!$B$68*2,
ROUNDUP((INDEX(GRID!$B$47:$DQ$57,MATCH(Q$7,GRID!$A$47:$A$57,0),MATCH(1,($U$2=GRID!$B$31:$DQ$31)*(КАЛЕНДАРЬ!$AZ4=GRID!$B$33:$DQ$33),0))*GRID!$B$67+GRID!$B$68*2)*(1-GRID!$B$69),0))</f>
        <v>36880</v>
      </c>
      <c r="S450" s="47" cm="1">
        <f t="array" ref="S450">IF($I$2="Spa пакет",
(INDEX(GRID!$B$34:$DQ$44,MATCH(S$7,GRID!$A$34:$A$44,0),MATCH(1,($U$2=GRID!$B$31:$DQ$31)*(КАЛЕНДАРЬ!$AZ4=GRID!$B$33:$DQ$33),0))*GRID!$B$67)+GRID!$B$68,
ROUNDUP((INDEX(GRID!$B$34:$DQ$44,MATCH(S$7,GRID!$A$34:$A$44,0),MATCH(1,($U$2=GRID!$B$31:$DQ$31)*(КАЛЕНДАРЬ!$AZ4=GRID!$B$33:$DQ$33),0))*GRID!$B$67+GRID!$B$68)*(1-GRID!$B$69),0))</f>
        <v>35400</v>
      </c>
      <c r="T450" s="47" cm="1">
        <f t="array" ref="T450">IF($I$2="Spa пакет",
(INDEX(GRID!$B$47:$DQ$57,MATCH(S$7,GRID!$A$47:$A$57,0),MATCH(1,($U$2=GRID!$B$31:$DQ$31)*(КАЛЕНДАРЬ!$AZ4=GRID!$B$33:$DQ$33),0))*GRID!$B$67)+GRID!$B$68*2,
ROUNDUP((INDEX(GRID!$B$47:$DQ$57,MATCH(S$7,GRID!$A$47:$A$57,0),MATCH(1,($U$2=GRID!$B$31:$DQ$31)*(КАЛЕНДАРЬ!$AZ4=GRID!$B$33:$DQ$33),0))*GRID!$B$67+GRID!$B$68*2)*(1-GRID!$B$69),0))</f>
        <v>39680</v>
      </c>
      <c r="U450" s="47" cm="1">
        <f t="array" ref="U450">IF($I$2="Spa пакет",
(INDEX(GRID!$B$34:$DQ$44,MATCH(U$7,GRID!$A$34:$A$44,0),MATCH(1,($U$2=GRID!$B$31:$DQ$31)*(КАЛЕНДАРЬ!$AZ4=GRID!$B$33:$DQ$33),0))*GRID!$B$67)+GRID!$B$68,
ROUNDUP((INDEX(GRID!$B$34:$DQ$44,MATCH(U$7,GRID!$A$34:$A$44,0),MATCH(1,($U$2=GRID!$B$31:$DQ$31)*(КАЛЕНДАРЬ!$AZ4=GRID!$B$33:$DQ$33),0))*GRID!$B$67+GRID!$B$68)*(1-GRID!$B$69),0))</f>
        <v>40200</v>
      </c>
      <c r="V450" s="47" cm="1">
        <f t="array" ref="V450">IF($I$2="Spa пакет",
(INDEX(GRID!$B$47:$DQ$57,MATCH(U$7,GRID!$A$47:$A$57,0),MATCH(1,($U$2=GRID!$B$31:$DQ$31)*(КАЛЕНДАРЬ!$AZ4=GRID!$B$33:$DQ$33),0))*GRID!$B$67)+GRID!$B$68*2,
ROUNDUP((INDEX(GRID!$B$47:$DQ$57,MATCH(U$7,GRID!$A$47:$A$57,0),MATCH(1,($U$2=GRID!$B$31:$DQ$31)*(КАЛЕНДАРЬ!$AZ4=GRID!$B$33:$DQ$33),0))*GRID!$B$67+GRID!$B$68*2)*(1-GRID!$B$69),0))</f>
        <v>44480</v>
      </c>
      <c r="W450" s="47" cm="1">
        <f t="array" ref="W450">IF($I$2="Spa пакет",
(INDEX(GRID!$B$34:$DQ$44,MATCH(W$7,GRID!$A$34:$A$44,0),MATCH(1,($U$2=GRID!$B$31:$DQ$31)*(КАЛЕНДАРЬ!$AZ4=GRID!$B$33:$DQ$33),0))*GRID!$B$67)+GRID!$B$68,
ROUNDUP((INDEX(GRID!$B$34:$DQ$44,MATCH(W$7,GRID!$A$34:$A$44,0),MATCH(1,($U$2=GRID!$B$31:$DQ$31)*(КАЛЕНДАРЬ!$AZ4=GRID!$B$33:$DQ$33),0))*GRID!$B$67+GRID!$B$68)*(1-GRID!$B$69),0))</f>
        <v>114600</v>
      </c>
      <c r="X450" s="47" cm="1">
        <f t="array" ref="X450">IF($I$2="Spa пакет",
(INDEX(GRID!$B$47:$DQ$57,MATCH(W$7,GRID!$A$47:$A$57,0),MATCH(1,($U$2=GRID!$B$31:$DQ$31)*(КАЛЕНДАРЬ!$AZ4=GRID!$B$33:$DQ$33),0))*GRID!$B$67)+GRID!$B$68*2,
ROUNDUP((INDEX(GRID!$B$47:$DQ$57,MATCH(W$7,GRID!$A$47:$A$57,0),MATCH(1,($U$2=GRID!$B$31:$DQ$31)*(КАЛЕНДАРЬ!$AZ4=GRID!$B$33:$DQ$33),0))*GRID!$B$67+GRID!$B$68*2)*(1-GRID!$B$69),0))</f>
        <v>118880</v>
      </c>
    </row>
    <row r="451" spans="1:24" ht="12" customHeight="1" x14ac:dyDescent="0.2">
      <c r="A451" s="117" t="s">
        <v>48</v>
      </c>
      <c r="B451" s="117">
        <v>2</v>
      </c>
      <c r="C451" s="47" cm="1">
        <f t="array" ref="C451">IF($I$2="Spa пакет",
(INDEX(GRID!$B$34:$DQ$44,MATCH(C$7,GRID!$A$34:$A$44,0),MATCH(1,($U$2=GRID!$B$31:$DQ$31)*(КАЛЕНДАРЬ!$AZ5=GRID!$B$33:$DQ$33),0))*GRID!$B$67)+GRID!$B$68,
ROUNDUP((INDEX(GRID!$B$34:$DQ$44,MATCH(C$7,GRID!$A$34:$A$44,0),MATCH(1,($U$2=GRID!$B$31:$DQ$31)*(КАЛЕНДАРЬ!$AZ5=GRID!$B$33:$DQ$33),0))*GRID!$B$67+GRID!$B$68)*(1-GRID!$B$69),0))</f>
        <v>19480</v>
      </c>
      <c r="D451" s="47" cm="1">
        <f t="array" ref="D451">IF($I$2="Spa пакет",
(INDEX(GRID!$B$47:$DQ$57,MATCH(C$7,GRID!$A$47:$A$57,0),MATCH(1,($U$2=GRID!$B$31:$DQ$31)*(КАЛЕНДАРЬ!$AZ5=GRID!$B$33:$DQ$33),0))*GRID!$B$67)+GRID!$B$68*2,
ROUNDUP((INDEX(GRID!$B$47:$DQ$57,MATCH(C$7,GRID!$A$47:$A$57,0),MATCH(1,($U$2=GRID!$B$31:$DQ$31)*(КАЛЕНДАРЬ!$AZ5=GRID!$B$33:$DQ$33),0))*GRID!$B$67+GRID!$B$68*2)*(1-GRID!$B$69),0))</f>
        <v>23760</v>
      </c>
      <c r="E451" s="47" cm="1">
        <f t="array" ref="E451">IF($I$2="Spa пакет",
(INDEX(GRID!$B$34:$DQ$44,MATCH(E$7,GRID!$A$34:$A$44,0),MATCH(1,($U$2=GRID!$B$31:$DQ$31)*(КАЛЕНДАРЬ!$AZ5=GRID!$B$33:$DQ$33),0))*GRID!$B$67)+GRID!$B$68,
ROUNDUP((INDEX(GRID!$B$34:$DQ$44,MATCH(E$7,GRID!$A$34:$A$44,0),MATCH(1,($U$2=GRID!$B$31:$DQ$31)*(КАЛЕНДАРЬ!$AZ5=GRID!$B$33:$DQ$33),0))*GRID!$B$67+GRID!$B$68)*(1-GRID!$B$69),0))</f>
        <v>20920</v>
      </c>
      <c r="F451" s="47" cm="1">
        <f t="array" ref="F451">IF($I$2="Spa пакет",
(INDEX(GRID!$B$47:$DQ$57,MATCH(E$7,GRID!$A$47:$A$57,0),MATCH(1,($U$2=GRID!$B$31:$DQ$31)*(КАЛЕНДАРЬ!$AZ5=GRID!$B$33:$DQ$33),0))*GRID!$B$67)+GRID!$B$68*2,
ROUNDUP((INDEX(GRID!$B$47:$DQ$57,MATCH(E$7,GRID!$A$47:$A$57,0),MATCH(1,($U$2=GRID!$B$31:$DQ$31)*(КАЛЕНДАРЬ!$AZ5=GRID!$B$33:$DQ$33),0))*GRID!$B$67+GRID!$B$68*2)*(1-GRID!$B$69),0))</f>
        <v>25200</v>
      </c>
      <c r="G451" s="47" cm="1">
        <f t="array" ref="G451">IF($I$2="Spa пакет",
(INDEX(GRID!$B$34:$DQ$44,MATCH(G$7,GRID!$A$34:$A$44,0),MATCH(1,($U$2=GRID!$B$31:$DQ$31)*(КАЛЕНДАРЬ!$AZ5=GRID!$B$33:$DQ$33),0))*GRID!$B$67)+GRID!$B$68,
ROUNDUP((INDEX(GRID!$B$34:$DQ$44,MATCH(G$7,GRID!$A$34:$A$44,0),MATCH(1,($U$2=GRID!$B$31:$DQ$31)*(КАЛЕНДАРЬ!$AZ5=GRID!$B$33:$DQ$33),0))*GRID!$B$67+GRID!$B$68)*(1-GRID!$B$69),0))</f>
        <v>21720</v>
      </c>
      <c r="H451" s="47" cm="1">
        <f t="array" ref="H451">IF($I$2="Spa пакет",
(INDEX(GRID!$B$47:$DQ$57,MATCH(G$7,GRID!$A$47:$A$57,0),MATCH(1,($U$2=GRID!$B$31:$DQ$31)*(КАЛЕНДАРЬ!$AZ5=GRID!$B$33:$DQ$33),0))*GRID!$B$67)+GRID!$B$68*2,
ROUNDUP((INDEX(GRID!$B$47:$DQ$57,MATCH(G$7,GRID!$A$47:$A$57,0),MATCH(1,($U$2=GRID!$B$31:$DQ$31)*(КАЛЕНДАРЬ!$AZ5=GRID!$B$33:$DQ$33),0))*GRID!$B$67+GRID!$B$68*2)*(1-GRID!$B$69),0))</f>
        <v>26000</v>
      </c>
      <c r="I451" s="47" cm="1">
        <f t="array" ref="I451">IF($I$2="Spa пакет",
(INDEX(GRID!$B$34:$DQ$44,MATCH(I$7,GRID!$A$34:$A$44,0),MATCH(1,($U$2=GRID!$B$31:$DQ$31)*(КАЛЕНДАРЬ!$AZ5=GRID!$B$33:$DQ$33),0))*GRID!$B$67)+GRID!$B$68,
ROUNDUP((INDEX(GRID!$B$34:$DQ$44,MATCH(I$7,GRID!$A$34:$A$44,0),MATCH(1,($U$2=GRID!$B$31:$DQ$31)*(КАЛЕНДАРЬ!$AZ5=GRID!$B$33:$DQ$33),0))*GRID!$B$67+GRID!$B$68)*(1-GRID!$B$69),0))</f>
        <v>23160</v>
      </c>
      <c r="J451" s="47" cm="1">
        <f t="array" ref="J451">IF($I$2="Spa пакет",
(INDEX(GRID!$B$47:$DQ$57,MATCH(I$7,GRID!$A$47:$A$57,0),MATCH(1,($U$2=GRID!$B$31:$DQ$31)*(КАЛЕНДАРЬ!$AZ5=GRID!$B$33:$DQ$33),0))*GRID!$B$67)+GRID!$B$68*2,
ROUNDUP((INDEX(GRID!$B$47:$DQ$57,MATCH(I$7,GRID!$A$47:$A$57,0),MATCH(1,($U$2=GRID!$B$31:$DQ$31)*(КАЛЕНДАРЬ!$AZ5=GRID!$B$33:$DQ$33),0))*GRID!$B$67+GRID!$B$68*2)*(1-GRID!$B$69),0))</f>
        <v>27440</v>
      </c>
      <c r="K451" s="47" cm="1">
        <f t="array" ref="K451">IF($I$2="Spa пакет",
(INDEX(GRID!$B$34:$DQ$44,MATCH(K$7,GRID!$A$34:$A$44,0),MATCH(1,($U$2=GRID!$B$31:$DQ$31)*(КАЛЕНДАРЬ!$AZ5=GRID!$B$33:$DQ$33),0))*GRID!$B$67)+GRID!$B$68,
ROUNDUP((INDEX(GRID!$B$34:$DQ$44,MATCH(K$7,GRID!$A$34:$A$44,0),MATCH(1,($U$2=GRID!$B$31:$DQ$31)*(КАЛЕНДАРЬ!$AZ5=GRID!$B$33:$DQ$33),0))*GRID!$B$67+GRID!$B$68)*(1-GRID!$B$69),0))</f>
        <v>23960</v>
      </c>
      <c r="L451" s="47" cm="1">
        <f t="array" ref="L451">IF($I$2="Spa пакет",
(INDEX(GRID!$B$47:$DQ$57,MATCH(K$7,GRID!$A$47:$A$57,0),MATCH(1,($U$2=GRID!$B$31:$DQ$31)*(КАЛЕНДАРЬ!$AZ5=GRID!$B$33:$DQ$33),0))*GRID!$B$67)+GRID!$B$68*2,
ROUNDUP((INDEX(GRID!$B$47:$DQ$57,MATCH(K$7,GRID!$A$47:$A$57,0),MATCH(1,($U$2=GRID!$B$31:$DQ$31)*(КАЛЕНДАРЬ!$AZ5=GRID!$B$33:$DQ$33),0))*GRID!$B$67+GRID!$B$68*2)*(1-GRID!$B$69),0))</f>
        <v>28240</v>
      </c>
      <c r="M451" s="47" cm="1">
        <f t="array" ref="M451">IF($I$2="Spa пакет",
(INDEX(GRID!$B$34:$DQ$44,MATCH(M$7,GRID!$A$34:$A$44,0),MATCH(1,($U$2=GRID!$B$31:$DQ$31)*(КАЛЕНДАРЬ!$AZ5=GRID!$B$33:$DQ$33),0))*GRID!$B$67)+GRID!$B$68,
ROUNDUP((INDEX(GRID!$B$34:$DQ$44,MATCH(M$7,GRID!$A$34:$A$44,0),MATCH(1,($U$2=GRID!$B$31:$DQ$31)*(КАЛЕНДАРЬ!$AZ5=GRID!$B$33:$DQ$33),0))*GRID!$B$67+GRID!$B$68)*(1-GRID!$B$69),0))</f>
        <v>25400</v>
      </c>
      <c r="N451" s="47" cm="1">
        <f t="array" ref="N451">IF($I$2="Spa пакет",
(INDEX(GRID!$B$47:$DQ$57,MATCH(M$7,GRID!$A$47:$A$57,0),MATCH(1,($U$2=GRID!$B$31:$DQ$31)*(КАЛЕНДАРЬ!$AZ5=GRID!$B$33:$DQ$33),0))*GRID!$B$67)+GRID!$B$68*2,
ROUNDUP((INDEX(GRID!$B$47:$DQ$57,MATCH(M$7,GRID!$A$47:$A$57,0),MATCH(1,($U$2=GRID!$B$31:$DQ$31)*(КАЛЕНДАРЬ!$AZ5=GRID!$B$33:$DQ$33),0))*GRID!$B$67+GRID!$B$68*2)*(1-GRID!$B$69),0))</f>
        <v>29680</v>
      </c>
      <c r="O451" s="47" cm="1">
        <f t="array" ref="O451">IF($I$2="Spa пакет",
(INDEX(GRID!$B$34:$DQ$44,MATCH(O$7,GRID!$A$34:$A$44,0),MATCH(1,($U$2=GRID!$B$31:$DQ$31)*(КАЛЕНДАРЬ!$AZ5=GRID!$B$33:$DQ$33),0))*GRID!$B$67)+GRID!$B$68,
ROUNDUP((INDEX(GRID!$B$34:$DQ$44,MATCH(O$7,GRID!$A$34:$A$44,0),MATCH(1,($U$2=GRID!$B$31:$DQ$31)*(КАЛЕНДАРЬ!$AZ5=GRID!$B$33:$DQ$33),0))*GRID!$B$67+GRID!$B$68)*(1-GRID!$B$69),0))</f>
        <v>31000</v>
      </c>
      <c r="P451" s="47" cm="1">
        <f t="array" ref="P451">IF($I$2="Spa пакет",
(INDEX(GRID!$B$47:$DQ$57,MATCH(O$7,GRID!$A$47:$A$57,0),MATCH(1,($U$2=GRID!$B$31:$DQ$31)*(КАЛЕНДАРЬ!$AZ5=GRID!$B$33:$DQ$33),0))*GRID!$B$67)+GRID!$B$68*2,
ROUNDUP((INDEX(GRID!$B$47:$DQ$57,MATCH(O$7,GRID!$A$47:$A$57,0),MATCH(1,($U$2=GRID!$B$31:$DQ$31)*(КАЛЕНДАРЬ!$AZ5=GRID!$B$33:$DQ$33),0))*GRID!$B$67+GRID!$B$68*2)*(1-GRID!$B$69),0))</f>
        <v>35280</v>
      </c>
      <c r="Q451" s="47" cm="1">
        <f t="array" ref="Q451">IF($I$2="Spa пакет",
(INDEX(GRID!$B$34:$DQ$44,MATCH(Q$7,GRID!$A$34:$A$44,0),MATCH(1,($U$2=GRID!$B$31:$DQ$31)*(КАЛЕНДАРЬ!$AZ5=GRID!$B$33:$DQ$33),0))*GRID!$B$67)+GRID!$B$68,
ROUNDUP((INDEX(GRID!$B$34:$DQ$44,MATCH(Q$7,GRID!$A$34:$A$44,0),MATCH(1,($U$2=GRID!$B$31:$DQ$31)*(КАЛЕНДАРЬ!$AZ5=GRID!$B$33:$DQ$33),0))*GRID!$B$67+GRID!$B$68)*(1-GRID!$B$69),0))</f>
        <v>32600</v>
      </c>
      <c r="R451" s="47" cm="1">
        <f t="array" ref="R451">IF($I$2="Spa пакет",
(INDEX(GRID!$B$47:$DQ$57,MATCH(Q$7,GRID!$A$47:$A$57,0),MATCH(1,($U$2=GRID!$B$31:$DQ$31)*(КАЛЕНДАРЬ!$AZ5=GRID!$B$33:$DQ$33),0))*GRID!$B$67)+GRID!$B$68*2,
ROUNDUP((INDEX(GRID!$B$47:$DQ$57,MATCH(Q$7,GRID!$A$47:$A$57,0),MATCH(1,($U$2=GRID!$B$31:$DQ$31)*(КАЛЕНДАРЬ!$AZ5=GRID!$B$33:$DQ$33),0))*GRID!$B$67+GRID!$B$68*2)*(1-GRID!$B$69),0))</f>
        <v>36880</v>
      </c>
      <c r="S451" s="47" cm="1">
        <f t="array" ref="S451">IF($I$2="Spa пакет",
(INDEX(GRID!$B$34:$DQ$44,MATCH(S$7,GRID!$A$34:$A$44,0),MATCH(1,($U$2=GRID!$B$31:$DQ$31)*(КАЛЕНДАРЬ!$AZ5=GRID!$B$33:$DQ$33),0))*GRID!$B$67)+GRID!$B$68,
ROUNDUP((INDEX(GRID!$B$34:$DQ$44,MATCH(S$7,GRID!$A$34:$A$44,0),MATCH(1,($U$2=GRID!$B$31:$DQ$31)*(КАЛЕНДАРЬ!$AZ5=GRID!$B$33:$DQ$33),0))*GRID!$B$67+GRID!$B$68)*(1-GRID!$B$69),0))</f>
        <v>35400</v>
      </c>
      <c r="T451" s="47" cm="1">
        <f t="array" ref="T451">IF($I$2="Spa пакет",
(INDEX(GRID!$B$47:$DQ$57,MATCH(S$7,GRID!$A$47:$A$57,0),MATCH(1,($U$2=GRID!$B$31:$DQ$31)*(КАЛЕНДАРЬ!$AZ5=GRID!$B$33:$DQ$33),0))*GRID!$B$67)+GRID!$B$68*2,
ROUNDUP((INDEX(GRID!$B$47:$DQ$57,MATCH(S$7,GRID!$A$47:$A$57,0),MATCH(1,($U$2=GRID!$B$31:$DQ$31)*(КАЛЕНДАРЬ!$AZ5=GRID!$B$33:$DQ$33),0))*GRID!$B$67+GRID!$B$68*2)*(1-GRID!$B$69),0))</f>
        <v>39680</v>
      </c>
      <c r="U451" s="47" cm="1">
        <f t="array" ref="U451">IF($I$2="Spa пакет",
(INDEX(GRID!$B$34:$DQ$44,MATCH(U$7,GRID!$A$34:$A$44,0),MATCH(1,($U$2=GRID!$B$31:$DQ$31)*(КАЛЕНДАРЬ!$AZ5=GRID!$B$33:$DQ$33),0))*GRID!$B$67)+GRID!$B$68,
ROUNDUP((INDEX(GRID!$B$34:$DQ$44,MATCH(U$7,GRID!$A$34:$A$44,0),MATCH(1,($U$2=GRID!$B$31:$DQ$31)*(КАЛЕНДАРЬ!$AZ5=GRID!$B$33:$DQ$33),0))*GRID!$B$67+GRID!$B$68)*(1-GRID!$B$69),0))</f>
        <v>40200</v>
      </c>
      <c r="V451" s="47" cm="1">
        <f t="array" ref="V451">IF($I$2="Spa пакет",
(INDEX(GRID!$B$47:$DQ$57,MATCH(U$7,GRID!$A$47:$A$57,0),MATCH(1,($U$2=GRID!$B$31:$DQ$31)*(КАЛЕНДАРЬ!$AZ5=GRID!$B$33:$DQ$33),0))*GRID!$B$67)+GRID!$B$68*2,
ROUNDUP((INDEX(GRID!$B$47:$DQ$57,MATCH(U$7,GRID!$A$47:$A$57,0),MATCH(1,($U$2=GRID!$B$31:$DQ$31)*(КАЛЕНДАРЬ!$AZ5=GRID!$B$33:$DQ$33),0))*GRID!$B$67+GRID!$B$68*2)*(1-GRID!$B$69),0))</f>
        <v>44480</v>
      </c>
      <c r="W451" s="47" cm="1">
        <f t="array" ref="W451">IF($I$2="Spa пакет",
(INDEX(GRID!$B$34:$DQ$44,MATCH(W$7,GRID!$A$34:$A$44,0),MATCH(1,($U$2=GRID!$B$31:$DQ$31)*(КАЛЕНДАРЬ!$AZ5=GRID!$B$33:$DQ$33),0))*GRID!$B$67)+GRID!$B$68,
ROUNDUP((INDEX(GRID!$B$34:$DQ$44,MATCH(W$7,GRID!$A$34:$A$44,0),MATCH(1,($U$2=GRID!$B$31:$DQ$31)*(КАЛЕНДАРЬ!$AZ5=GRID!$B$33:$DQ$33),0))*GRID!$B$67+GRID!$B$68)*(1-GRID!$B$69),0))</f>
        <v>114600</v>
      </c>
      <c r="X451" s="47" cm="1">
        <f t="array" ref="X451">IF($I$2="Spa пакет",
(INDEX(GRID!$B$47:$DQ$57,MATCH(W$7,GRID!$A$47:$A$57,0),MATCH(1,($U$2=GRID!$B$31:$DQ$31)*(КАЛЕНДАРЬ!$AZ5=GRID!$B$33:$DQ$33),0))*GRID!$B$67)+GRID!$B$68*2,
ROUNDUP((INDEX(GRID!$B$47:$DQ$57,MATCH(W$7,GRID!$A$47:$A$57,0),MATCH(1,($U$2=GRID!$B$31:$DQ$31)*(КАЛЕНДАРЬ!$AZ5=GRID!$B$33:$DQ$33),0))*GRID!$B$67+GRID!$B$68*2)*(1-GRID!$B$69),0))</f>
        <v>118880</v>
      </c>
    </row>
    <row r="452" spans="1:24" ht="12" customHeight="1" x14ac:dyDescent="0.2">
      <c r="A452" s="117" t="s">
        <v>42</v>
      </c>
      <c r="B452" s="117">
        <v>3</v>
      </c>
      <c r="C452" s="47" cm="1">
        <f t="array" ref="C452">IF($I$2="Spa пакет",
(INDEX(GRID!$B$34:$DQ$44,MATCH(C$7,GRID!$A$34:$A$44,0),MATCH(1,($U$2=GRID!$B$31:$DQ$31)*(КАЛЕНДАРЬ!$AZ6=GRID!$B$33:$DQ$33),0))*GRID!$B$67)+GRID!$B$68,
ROUNDUP((INDEX(GRID!$B$34:$DQ$44,MATCH(C$7,GRID!$A$34:$A$44,0),MATCH(1,($U$2=GRID!$B$31:$DQ$31)*(КАЛЕНДАРЬ!$AZ6=GRID!$B$33:$DQ$33),0))*GRID!$B$67+GRID!$B$68)*(1-GRID!$B$69),0))</f>
        <v>20440</v>
      </c>
      <c r="D452" s="47" cm="1">
        <f t="array" ref="D452">IF($I$2="Spa пакет",
(INDEX(GRID!$B$47:$DQ$57,MATCH(C$7,GRID!$A$47:$A$57,0),MATCH(1,($U$2=GRID!$B$31:$DQ$31)*(КАЛЕНДАРЬ!$AZ6=GRID!$B$33:$DQ$33),0))*GRID!$B$67)+GRID!$B$68*2,
ROUNDUP((INDEX(GRID!$B$47:$DQ$57,MATCH(C$7,GRID!$A$47:$A$57,0),MATCH(1,($U$2=GRID!$B$31:$DQ$31)*(КАЛЕНДАРЬ!$AZ6=GRID!$B$33:$DQ$33),0))*GRID!$B$67+GRID!$B$68*2)*(1-GRID!$B$69),0))</f>
        <v>24720</v>
      </c>
      <c r="E452" s="47" cm="1">
        <f t="array" ref="E452">IF($I$2="Spa пакет",
(INDEX(GRID!$B$34:$DQ$44,MATCH(E$7,GRID!$A$34:$A$44,0),MATCH(1,($U$2=GRID!$B$31:$DQ$31)*(КАЛЕНДАРЬ!$AZ6=GRID!$B$33:$DQ$33),0))*GRID!$B$67)+GRID!$B$68,
ROUNDUP((INDEX(GRID!$B$34:$DQ$44,MATCH(E$7,GRID!$A$34:$A$44,0),MATCH(1,($U$2=GRID!$B$31:$DQ$31)*(КАЛЕНДАРЬ!$AZ6=GRID!$B$33:$DQ$33),0))*GRID!$B$67+GRID!$B$68)*(1-GRID!$B$69),0))</f>
        <v>21960</v>
      </c>
      <c r="F452" s="47" cm="1">
        <f t="array" ref="F452">IF($I$2="Spa пакет",
(INDEX(GRID!$B$47:$DQ$57,MATCH(E$7,GRID!$A$47:$A$57,0),MATCH(1,($U$2=GRID!$B$31:$DQ$31)*(КАЛЕНДАРЬ!$AZ6=GRID!$B$33:$DQ$33),0))*GRID!$B$67)+GRID!$B$68*2,
ROUNDUP((INDEX(GRID!$B$47:$DQ$57,MATCH(E$7,GRID!$A$47:$A$57,0),MATCH(1,($U$2=GRID!$B$31:$DQ$31)*(КАЛЕНДАРЬ!$AZ6=GRID!$B$33:$DQ$33),0))*GRID!$B$67+GRID!$B$68*2)*(1-GRID!$B$69),0))</f>
        <v>26240</v>
      </c>
      <c r="G452" s="47" cm="1">
        <f t="array" ref="G452">IF($I$2="Spa пакет",
(INDEX(GRID!$B$34:$DQ$44,MATCH(G$7,GRID!$A$34:$A$44,0),MATCH(1,($U$2=GRID!$B$31:$DQ$31)*(КАЛЕНДАРЬ!$AZ6=GRID!$B$33:$DQ$33),0))*GRID!$B$67)+GRID!$B$68,
ROUNDUP((INDEX(GRID!$B$34:$DQ$44,MATCH(G$7,GRID!$A$34:$A$44,0),MATCH(1,($U$2=GRID!$B$31:$DQ$31)*(КАЛЕНДАРЬ!$AZ6=GRID!$B$33:$DQ$33),0))*GRID!$B$67+GRID!$B$68)*(1-GRID!$B$69),0))</f>
        <v>22840</v>
      </c>
      <c r="H452" s="47" cm="1">
        <f t="array" ref="H452">IF($I$2="Spa пакет",
(INDEX(GRID!$B$47:$DQ$57,MATCH(G$7,GRID!$A$47:$A$57,0),MATCH(1,($U$2=GRID!$B$31:$DQ$31)*(КАЛЕНДАРЬ!$AZ6=GRID!$B$33:$DQ$33),0))*GRID!$B$67)+GRID!$B$68*2,
ROUNDUP((INDEX(GRID!$B$47:$DQ$57,MATCH(G$7,GRID!$A$47:$A$57,0),MATCH(1,($U$2=GRID!$B$31:$DQ$31)*(КАЛЕНДАРЬ!$AZ6=GRID!$B$33:$DQ$33),0))*GRID!$B$67+GRID!$B$68*2)*(1-GRID!$B$69),0))</f>
        <v>27120</v>
      </c>
      <c r="I452" s="47" cm="1">
        <f t="array" ref="I452">IF($I$2="Spa пакет",
(INDEX(GRID!$B$34:$DQ$44,MATCH(I$7,GRID!$A$34:$A$44,0),MATCH(1,($U$2=GRID!$B$31:$DQ$31)*(КАЛЕНДАРЬ!$AZ6=GRID!$B$33:$DQ$33),0))*GRID!$B$67)+GRID!$B$68,
ROUNDUP((INDEX(GRID!$B$34:$DQ$44,MATCH(I$7,GRID!$A$34:$A$44,0),MATCH(1,($U$2=GRID!$B$31:$DQ$31)*(КАЛЕНДАРЬ!$AZ6=GRID!$B$33:$DQ$33),0))*GRID!$B$67+GRID!$B$68)*(1-GRID!$B$69),0))</f>
        <v>24360</v>
      </c>
      <c r="J452" s="47" cm="1">
        <f t="array" ref="J452">IF($I$2="Spa пакет",
(INDEX(GRID!$B$47:$DQ$57,MATCH(I$7,GRID!$A$47:$A$57,0),MATCH(1,($U$2=GRID!$B$31:$DQ$31)*(КАЛЕНДАРЬ!$AZ6=GRID!$B$33:$DQ$33),0))*GRID!$B$67)+GRID!$B$68*2,
ROUNDUP((INDEX(GRID!$B$47:$DQ$57,MATCH(I$7,GRID!$A$47:$A$57,0),MATCH(1,($U$2=GRID!$B$31:$DQ$31)*(КАЛЕНДАРЬ!$AZ6=GRID!$B$33:$DQ$33),0))*GRID!$B$67+GRID!$B$68*2)*(1-GRID!$B$69),0))</f>
        <v>28640</v>
      </c>
      <c r="K452" s="47" cm="1">
        <f t="array" ref="K452">IF($I$2="Spa пакет",
(INDEX(GRID!$B$34:$DQ$44,MATCH(K$7,GRID!$A$34:$A$44,0),MATCH(1,($U$2=GRID!$B$31:$DQ$31)*(КАЛЕНДАРЬ!$AZ6=GRID!$B$33:$DQ$33),0))*GRID!$B$67)+GRID!$B$68,
ROUNDUP((INDEX(GRID!$B$34:$DQ$44,MATCH(K$7,GRID!$A$34:$A$44,0),MATCH(1,($U$2=GRID!$B$31:$DQ$31)*(КАЛЕНДАРЬ!$AZ6=GRID!$B$33:$DQ$33),0))*GRID!$B$67+GRID!$B$68)*(1-GRID!$B$69),0))</f>
        <v>25240</v>
      </c>
      <c r="L452" s="47" cm="1">
        <f t="array" ref="L452">IF($I$2="Spa пакет",
(INDEX(GRID!$B$47:$DQ$57,MATCH(K$7,GRID!$A$47:$A$57,0),MATCH(1,($U$2=GRID!$B$31:$DQ$31)*(КАЛЕНДАРЬ!$AZ6=GRID!$B$33:$DQ$33),0))*GRID!$B$67)+GRID!$B$68*2,
ROUNDUP((INDEX(GRID!$B$47:$DQ$57,MATCH(K$7,GRID!$A$47:$A$57,0),MATCH(1,($U$2=GRID!$B$31:$DQ$31)*(КАЛЕНДАРЬ!$AZ6=GRID!$B$33:$DQ$33),0))*GRID!$B$67+GRID!$B$68*2)*(1-GRID!$B$69),0))</f>
        <v>29520</v>
      </c>
      <c r="M452" s="47" cm="1">
        <f t="array" ref="M452">IF($I$2="Spa пакет",
(INDEX(GRID!$B$34:$DQ$44,MATCH(M$7,GRID!$A$34:$A$44,0),MATCH(1,($U$2=GRID!$B$31:$DQ$31)*(КАЛЕНДАРЬ!$AZ6=GRID!$B$33:$DQ$33),0))*GRID!$B$67)+GRID!$B$68,
ROUNDUP((INDEX(GRID!$B$34:$DQ$44,MATCH(M$7,GRID!$A$34:$A$44,0),MATCH(1,($U$2=GRID!$B$31:$DQ$31)*(КАЛЕНДАРЬ!$AZ6=GRID!$B$33:$DQ$33),0))*GRID!$B$67+GRID!$B$68)*(1-GRID!$B$69),0))</f>
        <v>26760</v>
      </c>
      <c r="N452" s="47" cm="1">
        <f t="array" ref="N452">IF($I$2="Spa пакет",
(INDEX(GRID!$B$47:$DQ$57,MATCH(M$7,GRID!$A$47:$A$57,0),MATCH(1,($U$2=GRID!$B$31:$DQ$31)*(КАЛЕНДАРЬ!$AZ6=GRID!$B$33:$DQ$33),0))*GRID!$B$67)+GRID!$B$68*2,
ROUNDUP((INDEX(GRID!$B$47:$DQ$57,MATCH(M$7,GRID!$A$47:$A$57,0),MATCH(1,($U$2=GRID!$B$31:$DQ$31)*(КАЛЕНДАРЬ!$AZ6=GRID!$B$33:$DQ$33),0))*GRID!$B$67+GRID!$B$68*2)*(1-GRID!$B$69),0))</f>
        <v>31040</v>
      </c>
      <c r="O452" s="47" cm="1">
        <f t="array" ref="O452">IF($I$2="Spa пакет",
(INDEX(GRID!$B$34:$DQ$44,MATCH(O$7,GRID!$A$34:$A$44,0),MATCH(1,($U$2=GRID!$B$31:$DQ$31)*(КАЛЕНДАРЬ!$AZ6=GRID!$B$33:$DQ$33),0))*GRID!$B$67)+GRID!$B$68,
ROUNDUP((INDEX(GRID!$B$34:$DQ$44,MATCH(O$7,GRID!$A$34:$A$44,0),MATCH(1,($U$2=GRID!$B$31:$DQ$31)*(КАЛЕНДАРЬ!$AZ6=GRID!$B$33:$DQ$33),0))*GRID!$B$67+GRID!$B$68)*(1-GRID!$B$69),0))</f>
        <v>32520</v>
      </c>
      <c r="P452" s="47" cm="1">
        <f t="array" ref="P452">IF($I$2="Spa пакет",
(INDEX(GRID!$B$47:$DQ$57,MATCH(O$7,GRID!$A$47:$A$57,0),MATCH(1,($U$2=GRID!$B$31:$DQ$31)*(КАЛЕНДАРЬ!$AZ6=GRID!$B$33:$DQ$33),0))*GRID!$B$67)+GRID!$B$68*2,
ROUNDUP((INDEX(GRID!$B$47:$DQ$57,MATCH(O$7,GRID!$A$47:$A$57,0),MATCH(1,($U$2=GRID!$B$31:$DQ$31)*(КАЛЕНДАРЬ!$AZ6=GRID!$B$33:$DQ$33),0))*GRID!$B$67+GRID!$B$68*2)*(1-GRID!$B$69),0))</f>
        <v>36800</v>
      </c>
      <c r="Q452" s="47" cm="1">
        <f t="array" ref="Q452">IF($I$2="Spa пакет",
(INDEX(GRID!$B$34:$DQ$44,MATCH(Q$7,GRID!$A$34:$A$44,0),MATCH(1,($U$2=GRID!$B$31:$DQ$31)*(КАЛЕНДАРЬ!$AZ6=GRID!$B$33:$DQ$33),0))*GRID!$B$67)+GRID!$B$68,
ROUNDUP((INDEX(GRID!$B$34:$DQ$44,MATCH(Q$7,GRID!$A$34:$A$44,0),MATCH(1,($U$2=GRID!$B$31:$DQ$31)*(КАЛЕНДАРЬ!$AZ6=GRID!$B$33:$DQ$33),0))*GRID!$B$67+GRID!$B$68)*(1-GRID!$B$69),0))</f>
        <v>34200</v>
      </c>
      <c r="R452" s="47" cm="1">
        <f t="array" ref="R452">IF($I$2="Spa пакет",
(INDEX(GRID!$B$47:$DQ$57,MATCH(Q$7,GRID!$A$47:$A$57,0),MATCH(1,($U$2=GRID!$B$31:$DQ$31)*(КАЛЕНДАРЬ!$AZ6=GRID!$B$33:$DQ$33),0))*GRID!$B$67)+GRID!$B$68*2,
ROUNDUP((INDEX(GRID!$B$47:$DQ$57,MATCH(Q$7,GRID!$A$47:$A$57,0),MATCH(1,($U$2=GRID!$B$31:$DQ$31)*(КАЛЕНДАРЬ!$AZ6=GRID!$B$33:$DQ$33),0))*GRID!$B$67+GRID!$B$68*2)*(1-GRID!$B$69),0))</f>
        <v>38480</v>
      </c>
      <c r="S452" s="47" cm="1">
        <f t="array" ref="S452">IF($I$2="Spa пакет",
(INDEX(GRID!$B$34:$DQ$44,MATCH(S$7,GRID!$A$34:$A$44,0),MATCH(1,($U$2=GRID!$B$31:$DQ$31)*(КАЛЕНДАРЬ!$AZ6=GRID!$B$33:$DQ$33),0))*GRID!$B$67)+GRID!$B$68,
ROUNDUP((INDEX(GRID!$B$34:$DQ$44,MATCH(S$7,GRID!$A$34:$A$44,0),MATCH(1,($U$2=GRID!$B$31:$DQ$31)*(КАЛЕНДАРЬ!$AZ6=GRID!$B$33:$DQ$33),0))*GRID!$B$67+GRID!$B$68)*(1-GRID!$B$69),0))</f>
        <v>37080</v>
      </c>
      <c r="T452" s="47" cm="1">
        <f t="array" ref="T452">IF($I$2="Spa пакет",
(INDEX(GRID!$B$47:$DQ$57,MATCH(S$7,GRID!$A$47:$A$57,0),MATCH(1,($U$2=GRID!$B$31:$DQ$31)*(КАЛЕНДАРЬ!$AZ6=GRID!$B$33:$DQ$33),0))*GRID!$B$67)+GRID!$B$68*2,
ROUNDUP((INDEX(GRID!$B$47:$DQ$57,MATCH(S$7,GRID!$A$47:$A$57,0),MATCH(1,($U$2=GRID!$B$31:$DQ$31)*(КАЛЕНДАРЬ!$AZ6=GRID!$B$33:$DQ$33),0))*GRID!$B$67+GRID!$B$68*2)*(1-GRID!$B$69),0))</f>
        <v>41360</v>
      </c>
      <c r="U452" s="47" cm="1">
        <f t="array" ref="U452">IF($I$2="Spa пакет",
(INDEX(GRID!$B$34:$DQ$44,MATCH(U$7,GRID!$A$34:$A$44,0),MATCH(1,($U$2=GRID!$B$31:$DQ$31)*(КАЛЕНДАРЬ!$AZ6=GRID!$B$33:$DQ$33),0))*GRID!$B$67)+GRID!$B$68,
ROUNDUP((INDEX(GRID!$B$34:$DQ$44,MATCH(U$7,GRID!$A$34:$A$44,0),MATCH(1,($U$2=GRID!$B$31:$DQ$31)*(КАЛЕНДАРЬ!$AZ6=GRID!$B$33:$DQ$33),0))*GRID!$B$67+GRID!$B$68)*(1-GRID!$B$69),0))</f>
        <v>42040</v>
      </c>
      <c r="V452" s="47" cm="1">
        <f t="array" ref="V452">IF($I$2="Spa пакет",
(INDEX(GRID!$B$47:$DQ$57,MATCH(U$7,GRID!$A$47:$A$57,0),MATCH(1,($U$2=GRID!$B$31:$DQ$31)*(КАЛЕНДАРЬ!$AZ6=GRID!$B$33:$DQ$33),0))*GRID!$B$67)+GRID!$B$68*2,
ROUNDUP((INDEX(GRID!$B$47:$DQ$57,MATCH(U$7,GRID!$A$47:$A$57,0),MATCH(1,($U$2=GRID!$B$31:$DQ$31)*(КАЛЕНДАРЬ!$AZ6=GRID!$B$33:$DQ$33),0))*GRID!$B$67+GRID!$B$68*2)*(1-GRID!$B$69),0))</f>
        <v>46320</v>
      </c>
      <c r="W452" s="47" cm="1">
        <f t="array" ref="W452">IF($I$2="Spa пакет",
(INDEX(GRID!$B$34:$DQ$44,MATCH(W$7,GRID!$A$34:$A$44,0),MATCH(1,($U$2=GRID!$B$31:$DQ$31)*(КАЛЕНДАРЬ!$AZ6=GRID!$B$33:$DQ$33),0))*GRID!$B$67)+GRID!$B$68,
ROUNDUP((INDEX(GRID!$B$34:$DQ$44,MATCH(W$7,GRID!$A$34:$A$44,0),MATCH(1,($U$2=GRID!$B$31:$DQ$31)*(КАЛЕНДАРЬ!$AZ6=GRID!$B$33:$DQ$33),0))*GRID!$B$67+GRID!$B$68)*(1-GRID!$B$69),0))</f>
        <v>120440</v>
      </c>
      <c r="X452" s="47" cm="1">
        <f t="array" ref="X452">IF($I$2="Spa пакет",
(INDEX(GRID!$B$47:$DQ$57,MATCH(W$7,GRID!$A$47:$A$57,0),MATCH(1,($U$2=GRID!$B$31:$DQ$31)*(КАЛЕНДАРЬ!$AZ6=GRID!$B$33:$DQ$33),0))*GRID!$B$67)+GRID!$B$68*2,
ROUNDUP((INDEX(GRID!$B$47:$DQ$57,MATCH(W$7,GRID!$A$47:$A$57,0),MATCH(1,($U$2=GRID!$B$31:$DQ$31)*(КАЛЕНДАРЬ!$AZ6=GRID!$B$33:$DQ$33),0))*GRID!$B$67+GRID!$B$68*2)*(1-GRID!$B$69),0))</f>
        <v>124720</v>
      </c>
    </row>
    <row r="453" spans="1:24" ht="12" customHeight="1" x14ac:dyDescent="0.2">
      <c r="A453" s="117" t="s">
        <v>43</v>
      </c>
      <c r="B453" s="117">
        <v>4</v>
      </c>
      <c r="C453" s="47" cm="1">
        <f t="array" ref="C453">IF($I$2="Spa пакет",
(INDEX(GRID!$B$34:$DQ$44,MATCH(C$7,GRID!$A$34:$A$44,0),MATCH(1,($U$2=GRID!$B$31:$DQ$31)*(КАЛЕНДАРЬ!$AZ7=GRID!$B$33:$DQ$33),0))*GRID!$B$67)+GRID!$B$68,
ROUNDUP((INDEX(GRID!$B$34:$DQ$44,MATCH(C$7,GRID!$A$34:$A$44,0),MATCH(1,($U$2=GRID!$B$31:$DQ$31)*(КАЛЕНДАРЬ!$AZ7=GRID!$B$33:$DQ$33),0))*GRID!$B$67+GRID!$B$68)*(1-GRID!$B$69),0))</f>
        <v>20440</v>
      </c>
      <c r="D453" s="47" cm="1">
        <f t="array" ref="D453">IF($I$2="Spa пакет",
(INDEX(GRID!$B$47:$DQ$57,MATCH(C$7,GRID!$A$47:$A$57,0),MATCH(1,($U$2=GRID!$B$31:$DQ$31)*(КАЛЕНДАРЬ!$AZ7=GRID!$B$33:$DQ$33),0))*GRID!$B$67)+GRID!$B$68*2,
ROUNDUP((INDEX(GRID!$B$47:$DQ$57,MATCH(C$7,GRID!$A$47:$A$57,0),MATCH(1,($U$2=GRID!$B$31:$DQ$31)*(КАЛЕНДАРЬ!$AZ7=GRID!$B$33:$DQ$33),0))*GRID!$B$67+GRID!$B$68*2)*(1-GRID!$B$69),0))</f>
        <v>24720</v>
      </c>
      <c r="E453" s="47" cm="1">
        <f t="array" ref="E453">IF($I$2="Spa пакет",
(INDEX(GRID!$B$34:$DQ$44,MATCH(E$7,GRID!$A$34:$A$44,0),MATCH(1,($U$2=GRID!$B$31:$DQ$31)*(КАЛЕНДАРЬ!$AZ7=GRID!$B$33:$DQ$33),0))*GRID!$B$67)+GRID!$B$68,
ROUNDUP((INDEX(GRID!$B$34:$DQ$44,MATCH(E$7,GRID!$A$34:$A$44,0),MATCH(1,($U$2=GRID!$B$31:$DQ$31)*(КАЛЕНДАРЬ!$AZ7=GRID!$B$33:$DQ$33),0))*GRID!$B$67+GRID!$B$68)*(1-GRID!$B$69),0))</f>
        <v>21960</v>
      </c>
      <c r="F453" s="47" cm="1">
        <f t="array" ref="F453">IF($I$2="Spa пакет",
(INDEX(GRID!$B$47:$DQ$57,MATCH(E$7,GRID!$A$47:$A$57,0),MATCH(1,($U$2=GRID!$B$31:$DQ$31)*(КАЛЕНДАРЬ!$AZ7=GRID!$B$33:$DQ$33),0))*GRID!$B$67)+GRID!$B$68*2,
ROUNDUP((INDEX(GRID!$B$47:$DQ$57,MATCH(E$7,GRID!$A$47:$A$57,0),MATCH(1,($U$2=GRID!$B$31:$DQ$31)*(КАЛЕНДАРЬ!$AZ7=GRID!$B$33:$DQ$33),0))*GRID!$B$67+GRID!$B$68*2)*(1-GRID!$B$69),0))</f>
        <v>26240</v>
      </c>
      <c r="G453" s="47" cm="1">
        <f t="array" ref="G453">IF($I$2="Spa пакет",
(INDEX(GRID!$B$34:$DQ$44,MATCH(G$7,GRID!$A$34:$A$44,0),MATCH(1,($U$2=GRID!$B$31:$DQ$31)*(КАЛЕНДАРЬ!$AZ7=GRID!$B$33:$DQ$33),0))*GRID!$B$67)+GRID!$B$68,
ROUNDUP((INDEX(GRID!$B$34:$DQ$44,MATCH(G$7,GRID!$A$34:$A$44,0),MATCH(1,($U$2=GRID!$B$31:$DQ$31)*(КАЛЕНДАРЬ!$AZ7=GRID!$B$33:$DQ$33),0))*GRID!$B$67+GRID!$B$68)*(1-GRID!$B$69),0))</f>
        <v>22840</v>
      </c>
      <c r="H453" s="47" cm="1">
        <f t="array" ref="H453">IF($I$2="Spa пакет",
(INDEX(GRID!$B$47:$DQ$57,MATCH(G$7,GRID!$A$47:$A$57,0),MATCH(1,($U$2=GRID!$B$31:$DQ$31)*(КАЛЕНДАРЬ!$AZ7=GRID!$B$33:$DQ$33),0))*GRID!$B$67)+GRID!$B$68*2,
ROUNDUP((INDEX(GRID!$B$47:$DQ$57,MATCH(G$7,GRID!$A$47:$A$57,0),MATCH(1,($U$2=GRID!$B$31:$DQ$31)*(КАЛЕНДАРЬ!$AZ7=GRID!$B$33:$DQ$33),0))*GRID!$B$67+GRID!$B$68*2)*(1-GRID!$B$69),0))</f>
        <v>27120</v>
      </c>
      <c r="I453" s="47" cm="1">
        <f t="array" ref="I453">IF($I$2="Spa пакет",
(INDEX(GRID!$B$34:$DQ$44,MATCH(I$7,GRID!$A$34:$A$44,0),MATCH(1,($U$2=GRID!$B$31:$DQ$31)*(КАЛЕНДАРЬ!$AZ7=GRID!$B$33:$DQ$33),0))*GRID!$B$67)+GRID!$B$68,
ROUNDUP((INDEX(GRID!$B$34:$DQ$44,MATCH(I$7,GRID!$A$34:$A$44,0),MATCH(1,($U$2=GRID!$B$31:$DQ$31)*(КАЛЕНДАРЬ!$AZ7=GRID!$B$33:$DQ$33),0))*GRID!$B$67+GRID!$B$68)*(1-GRID!$B$69),0))</f>
        <v>24360</v>
      </c>
      <c r="J453" s="47" cm="1">
        <f t="array" ref="J453">IF($I$2="Spa пакет",
(INDEX(GRID!$B$47:$DQ$57,MATCH(I$7,GRID!$A$47:$A$57,0),MATCH(1,($U$2=GRID!$B$31:$DQ$31)*(КАЛЕНДАРЬ!$AZ7=GRID!$B$33:$DQ$33),0))*GRID!$B$67)+GRID!$B$68*2,
ROUNDUP((INDEX(GRID!$B$47:$DQ$57,MATCH(I$7,GRID!$A$47:$A$57,0),MATCH(1,($U$2=GRID!$B$31:$DQ$31)*(КАЛЕНДАРЬ!$AZ7=GRID!$B$33:$DQ$33),0))*GRID!$B$67+GRID!$B$68*2)*(1-GRID!$B$69),0))</f>
        <v>28640</v>
      </c>
      <c r="K453" s="47" cm="1">
        <f t="array" ref="K453">IF($I$2="Spa пакет",
(INDEX(GRID!$B$34:$DQ$44,MATCH(K$7,GRID!$A$34:$A$44,0),MATCH(1,($U$2=GRID!$B$31:$DQ$31)*(КАЛЕНДАРЬ!$AZ7=GRID!$B$33:$DQ$33),0))*GRID!$B$67)+GRID!$B$68,
ROUNDUP((INDEX(GRID!$B$34:$DQ$44,MATCH(K$7,GRID!$A$34:$A$44,0),MATCH(1,($U$2=GRID!$B$31:$DQ$31)*(КАЛЕНДАРЬ!$AZ7=GRID!$B$33:$DQ$33),0))*GRID!$B$67+GRID!$B$68)*(1-GRID!$B$69),0))</f>
        <v>25240</v>
      </c>
      <c r="L453" s="47" cm="1">
        <f t="array" ref="L453">IF($I$2="Spa пакет",
(INDEX(GRID!$B$47:$DQ$57,MATCH(K$7,GRID!$A$47:$A$57,0),MATCH(1,($U$2=GRID!$B$31:$DQ$31)*(КАЛЕНДАРЬ!$AZ7=GRID!$B$33:$DQ$33),0))*GRID!$B$67)+GRID!$B$68*2,
ROUNDUP((INDEX(GRID!$B$47:$DQ$57,MATCH(K$7,GRID!$A$47:$A$57,0),MATCH(1,($U$2=GRID!$B$31:$DQ$31)*(КАЛЕНДАРЬ!$AZ7=GRID!$B$33:$DQ$33),0))*GRID!$B$67+GRID!$B$68*2)*(1-GRID!$B$69),0))</f>
        <v>29520</v>
      </c>
      <c r="M453" s="47" cm="1">
        <f t="array" ref="M453">IF($I$2="Spa пакет",
(INDEX(GRID!$B$34:$DQ$44,MATCH(M$7,GRID!$A$34:$A$44,0),MATCH(1,($U$2=GRID!$B$31:$DQ$31)*(КАЛЕНДАРЬ!$AZ7=GRID!$B$33:$DQ$33),0))*GRID!$B$67)+GRID!$B$68,
ROUNDUP((INDEX(GRID!$B$34:$DQ$44,MATCH(M$7,GRID!$A$34:$A$44,0),MATCH(1,($U$2=GRID!$B$31:$DQ$31)*(КАЛЕНДАРЬ!$AZ7=GRID!$B$33:$DQ$33),0))*GRID!$B$67+GRID!$B$68)*(1-GRID!$B$69),0))</f>
        <v>26760</v>
      </c>
      <c r="N453" s="47" cm="1">
        <f t="array" ref="N453">IF($I$2="Spa пакет",
(INDEX(GRID!$B$47:$DQ$57,MATCH(M$7,GRID!$A$47:$A$57,0),MATCH(1,($U$2=GRID!$B$31:$DQ$31)*(КАЛЕНДАРЬ!$AZ7=GRID!$B$33:$DQ$33),0))*GRID!$B$67)+GRID!$B$68*2,
ROUNDUP((INDEX(GRID!$B$47:$DQ$57,MATCH(M$7,GRID!$A$47:$A$57,0),MATCH(1,($U$2=GRID!$B$31:$DQ$31)*(КАЛЕНДАРЬ!$AZ7=GRID!$B$33:$DQ$33),0))*GRID!$B$67+GRID!$B$68*2)*(1-GRID!$B$69),0))</f>
        <v>31040</v>
      </c>
      <c r="O453" s="47" cm="1">
        <f t="array" ref="O453">IF($I$2="Spa пакет",
(INDEX(GRID!$B$34:$DQ$44,MATCH(O$7,GRID!$A$34:$A$44,0),MATCH(1,($U$2=GRID!$B$31:$DQ$31)*(КАЛЕНДАРЬ!$AZ7=GRID!$B$33:$DQ$33),0))*GRID!$B$67)+GRID!$B$68,
ROUNDUP((INDEX(GRID!$B$34:$DQ$44,MATCH(O$7,GRID!$A$34:$A$44,0),MATCH(1,($U$2=GRID!$B$31:$DQ$31)*(КАЛЕНДАРЬ!$AZ7=GRID!$B$33:$DQ$33),0))*GRID!$B$67+GRID!$B$68)*(1-GRID!$B$69),0))</f>
        <v>32520</v>
      </c>
      <c r="P453" s="47" cm="1">
        <f t="array" ref="P453">IF($I$2="Spa пакет",
(INDEX(GRID!$B$47:$DQ$57,MATCH(O$7,GRID!$A$47:$A$57,0),MATCH(1,($U$2=GRID!$B$31:$DQ$31)*(КАЛЕНДАРЬ!$AZ7=GRID!$B$33:$DQ$33),0))*GRID!$B$67)+GRID!$B$68*2,
ROUNDUP((INDEX(GRID!$B$47:$DQ$57,MATCH(O$7,GRID!$A$47:$A$57,0),MATCH(1,($U$2=GRID!$B$31:$DQ$31)*(КАЛЕНДАРЬ!$AZ7=GRID!$B$33:$DQ$33),0))*GRID!$B$67+GRID!$B$68*2)*(1-GRID!$B$69),0))</f>
        <v>36800</v>
      </c>
      <c r="Q453" s="47" cm="1">
        <f t="array" ref="Q453">IF($I$2="Spa пакет",
(INDEX(GRID!$B$34:$DQ$44,MATCH(Q$7,GRID!$A$34:$A$44,0),MATCH(1,($U$2=GRID!$B$31:$DQ$31)*(КАЛЕНДАРЬ!$AZ7=GRID!$B$33:$DQ$33),0))*GRID!$B$67)+GRID!$B$68,
ROUNDUP((INDEX(GRID!$B$34:$DQ$44,MATCH(Q$7,GRID!$A$34:$A$44,0),MATCH(1,($U$2=GRID!$B$31:$DQ$31)*(КАЛЕНДАРЬ!$AZ7=GRID!$B$33:$DQ$33),0))*GRID!$B$67+GRID!$B$68)*(1-GRID!$B$69),0))</f>
        <v>34200</v>
      </c>
      <c r="R453" s="47" cm="1">
        <f t="array" ref="R453">IF($I$2="Spa пакет",
(INDEX(GRID!$B$47:$DQ$57,MATCH(Q$7,GRID!$A$47:$A$57,0),MATCH(1,($U$2=GRID!$B$31:$DQ$31)*(КАЛЕНДАРЬ!$AZ7=GRID!$B$33:$DQ$33),0))*GRID!$B$67)+GRID!$B$68*2,
ROUNDUP((INDEX(GRID!$B$47:$DQ$57,MATCH(Q$7,GRID!$A$47:$A$57,0),MATCH(1,($U$2=GRID!$B$31:$DQ$31)*(КАЛЕНДАРЬ!$AZ7=GRID!$B$33:$DQ$33),0))*GRID!$B$67+GRID!$B$68*2)*(1-GRID!$B$69),0))</f>
        <v>38480</v>
      </c>
      <c r="S453" s="47" cm="1">
        <f t="array" ref="S453">IF($I$2="Spa пакет",
(INDEX(GRID!$B$34:$DQ$44,MATCH(S$7,GRID!$A$34:$A$44,0),MATCH(1,($U$2=GRID!$B$31:$DQ$31)*(КАЛЕНДАРЬ!$AZ7=GRID!$B$33:$DQ$33),0))*GRID!$B$67)+GRID!$B$68,
ROUNDUP((INDEX(GRID!$B$34:$DQ$44,MATCH(S$7,GRID!$A$34:$A$44,0),MATCH(1,($U$2=GRID!$B$31:$DQ$31)*(КАЛЕНДАРЬ!$AZ7=GRID!$B$33:$DQ$33),0))*GRID!$B$67+GRID!$B$68)*(1-GRID!$B$69),0))</f>
        <v>37080</v>
      </c>
      <c r="T453" s="47" cm="1">
        <f t="array" ref="T453">IF($I$2="Spa пакет",
(INDEX(GRID!$B$47:$DQ$57,MATCH(S$7,GRID!$A$47:$A$57,0),MATCH(1,($U$2=GRID!$B$31:$DQ$31)*(КАЛЕНДАРЬ!$AZ7=GRID!$B$33:$DQ$33),0))*GRID!$B$67)+GRID!$B$68*2,
ROUNDUP((INDEX(GRID!$B$47:$DQ$57,MATCH(S$7,GRID!$A$47:$A$57,0),MATCH(1,($U$2=GRID!$B$31:$DQ$31)*(КАЛЕНДАРЬ!$AZ7=GRID!$B$33:$DQ$33),0))*GRID!$B$67+GRID!$B$68*2)*(1-GRID!$B$69),0))</f>
        <v>41360</v>
      </c>
      <c r="U453" s="47" cm="1">
        <f t="array" ref="U453">IF($I$2="Spa пакет",
(INDEX(GRID!$B$34:$DQ$44,MATCH(U$7,GRID!$A$34:$A$44,0),MATCH(1,($U$2=GRID!$B$31:$DQ$31)*(КАЛЕНДАРЬ!$AZ7=GRID!$B$33:$DQ$33),0))*GRID!$B$67)+GRID!$B$68,
ROUNDUP((INDEX(GRID!$B$34:$DQ$44,MATCH(U$7,GRID!$A$34:$A$44,0),MATCH(1,($U$2=GRID!$B$31:$DQ$31)*(КАЛЕНДАРЬ!$AZ7=GRID!$B$33:$DQ$33),0))*GRID!$B$67+GRID!$B$68)*(1-GRID!$B$69),0))</f>
        <v>42040</v>
      </c>
      <c r="V453" s="47" cm="1">
        <f t="array" ref="V453">IF($I$2="Spa пакет",
(INDEX(GRID!$B$47:$DQ$57,MATCH(U$7,GRID!$A$47:$A$57,0),MATCH(1,($U$2=GRID!$B$31:$DQ$31)*(КАЛЕНДАРЬ!$AZ7=GRID!$B$33:$DQ$33),0))*GRID!$B$67)+GRID!$B$68*2,
ROUNDUP((INDEX(GRID!$B$47:$DQ$57,MATCH(U$7,GRID!$A$47:$A$57,0),MATCH(1,($U$2=GRID!$B$31:$DQ$31)*(КАЛЕНДАРЬ!$AZ7=GRID!$B$33:$DQ$33),0))*GRID!$B$67+GRID!$B$68*2)*(1-GRID!$B$69),0))</f>
        <v>46320</v>
      </c>
      <c r="W453" s="47" cm="1">
        <f t="array" ref="W453">IF($I$2="Spa пакет",
(INDEX(GRID!$B$34:$DQ$44,MATCH(W$7,GRID!$A$34:$A$44,0),MATCH(1,($U$2=GRID!$B$31:$DQ$31)*(КАЛЕНДАРЬ!$AZ7=GRID!$B$33:$DQ$33),0))*GRID!$B$67)+GRID!$B$68,
ROUNDUP((INDEX(GRID!$B$34:$DQ$44,MATCH(W$7,GRID!$A$34:$A$44,0),MATCH(1,($U$2=GRID!$B$31:$DQ$31)*(КАЛЕНДАРЬ!$AZ7=GRID!$B$33:$DQ$33),0))*GRID!$B$67+GRID!$B$68)*(1-GRID!$B$69),0))</f>
        <v>120440</v>
      </c>
      <c r="X453" s="47" cm="1">
        <f t="array" ref="X453">IF($I$2="Spa пакет",
(INDEX(GRID!$B$47:$DQ$57,MATCH(W$7,GRID!$A$47:$A$57,0),MATCH(1,($U$2=GRID!$B$31:$DQ$31)*(КАЛЕНДАРЬ!$AZ7=GRID!$B$33:$DQ$33),0))*GRID!$B$67)+GRID!$B$68*2,
ROUNDUP((INDEX(GRID!$B$47:$DQ$57,MATCH(W$7,GRID!$A$47:$A$57,0),MATCH(1,($U$2=GRID!$B$31:$DQ$31)*(КАЛЕНДАРЬ!$AZ7=GRID!$B$33:$DQ$33),0))*GRID!$B$67+GRID!$B$68*2)*(1-GRID!$B$69),0))</f>
        <v>124720</v>
      </c>
    </row>
    <row r="454" spans="1:24" ht="12" customHeight="1" x14ac:dyDescent="0.2">
      <c r="A454" s="117" t="s">
        <v>44</v>
      </c>
      <c r="B454" s="117">
        <v>5</v>
      </c>
      <c r="C454" s="47" cm="1">
        <f t="array" ref="C454">IF($I$2="Spa пакет",
(INDEX(GRID!$B$34:$DQ$44,MATCH(C$7,GRID!$A$34:$A$44,0),MATCH(1,($U$2=GRID!$B$31:$DQ$31)*(КАЛЕНДАРЬ!$AZ8=GRID!$B$33:$DQ$33),0))*GRID!$B$67)+GRID!$B$68,
ROUNDUP((INDEX(GRID!$B$34:$DQ$44,MATCH(C$7,GRID!$A$34:$A$44,0),MATCH(1,($U$2=GRID!$B$31:$DQ$31)*(КАЛЕНДАРЬ!$AZ8=GRID!$B$33:$DQ$33),0))*GRID!$B$67+GRID!$B$68)*(1-GRID!$B$69),0))</f>
        <v>20440</v>
      </c>
      <c r="D454" s="47" cm="1">
        <f t="array" ref="D454">IF($I$2="Spa пакет",
(INDEX(GRID!$B$47:$DQ$57,MATCH(C$7,GRID!$A$47:$A$57,0),MATCH(1,($U$2=GRID!$B$31:$DQ$31)*(КАЛЕНДАРЬ!$AZ8=GRID!$B$33:$DQ$33),0))*GRID!$B$67)+GRID!$B$68*2,
ROUNDUP((INDEX(GRID!$B$47:$DQ$57,MATCH(C$7,GRID!$A$47:$A$57,0),MATCH(1,($U$2=GRID!$B$31:$DQ$31)*(КАЛЕНДАРЬ!$AZ8=GRID!$B$33:$DQ$33),0))*GRID!$B$67+GRID!$B$68*2)*(1-GRID!$B$69),0))</f>
        <v>24720</v>
      </c>
      <c r="E454" s="47" cm="1">
        <f t="array" ref="E454">IF($I$2="Spa пакет",
(INDEX(GRID!$B$34:$DQ$44,MATCH(E$7,GRID!$A$34:$A$44,0),MATCH(1,($U$2=GRID!$B$31:$DQ$31)*(КАЛЕНДАРЬ!$AZ8=GRID!$B$33:$DQ$33),0))*GRID!$B$67)+GRID!$B$68,
ROUNDUP((INDEX(GRID!$B$34:$DQ$44,MATCH(E$7,GRID!$A$34:$A$44,0),MATCH(1,($U$2=GRID!$B$31:$DQ$31)*(КАЛЕНДАРЬ!$AZ8=GRID!$B$33:$DQ$33),0))*GRID!$B$67+GRID!$B$68)*(1-GRID!$B$69),0))</f>
        <v>21960</v>
      </c>
      <c r="F454" s="47" cm="1">
        <f t="array" ref="F454">IF($I$2="Spa пакет",
(INDEX(GRID!$B$47:$DQ$57,MATCH(E$7,GRID!$A$47:$A$57,0),MATCH(1,($U$2=GRID!$B$31:$DQ$31)*(КАЛЕНДАРЬ!$AZ8=GRID!$B$33:$DQ$33),0))*GRID!$B$67)+GRID!$B$68*2,
ROUNDUP((INDEX(GRID!$B$47:$DQ$57,MATCH(E$7,GRID!$A$47:$A$57,0),MATCH(1,($U$2=GRID!$B$31:$DQ$31)*(КАЛЕНДАРЬ!$AZ8=GRID!$B$33:$DQ$33),0))*GRID!$B$67+GRID!$B$68*2)*(1-GRID!$B$69),0))</f>
        <v>26240</v>
      </c>
      <c r="G454" s="47" cm="1">
        <f t="array" ref="G454">IF($I$2="Spa пакет",
(INDEX(GRID!$B$34:$DQ$44,MATCH(G$7,GRID!$A$34:$A$44,0),MATCH(1,($U$2=GRID!$B$31:$DQ$31)*(КАЛЕНДАРЬ!$AZ8=GRID!$B$33:$DQ$33),0))*GRID!$B$67)+GRID!$B$68,
ROUNDUP((INDEX(GRID!$B$34:$DQ$44,MATCH(G$7,GRID!$A$34:$A$44,0),MATCH(1,($U$2=GRID!$B$31:$DQ$31)*(КАЛЕНДАРЬ!$AZ8=GRID!$B$33:$DQ$33),0))*GRID!$B$67+GRID!$B$68)*(1-GRID!$B$69),0))</f>
        <v>22840</v>
      </c>
      <c r="H454" s="47" cm="1">
        <f t="array" ref="H454">IF($I$2="Spa пакет",
(INDEX(GRID!$B$47:$DQ$57,MATCH(G$7,GRID!$A$47:$A$57,0),MATCH(1,($U$2=GRID!$B$31:$DQ$31)*(КАЛЕНДАРЬ!$AZ8=GRID!$B$33:$DQ$33),0))*GRID!$B$67)+GRID!$B$68*2,
ROUNDUP((INDEX(GRID!$B$47:$DQ$57,MATCH(G$7,GRID!$A$47:$A$57,0),MATCH(1,($U$2=GRID!$B$31:$DQ$31)*(КАЛЕНДАРЬ!$AZ8=GRID!$B$33:$DQ$33),0))*GRID!$B$67+GRID!$B$68*2)*(1-GRID!$B$69),0))</f>
        <v>27120</v>
      </c>
      <c r="I454" s="47" cm="1">
        <f t="array" ref="I454">IF($I$2="Spa пакет",
(INDEX(GRID!$B$34:$DQ$44,MATCH(I$7,GRID!$A$34:$A$44,0),MATCH(1,($U$2=GRID!$B$31:$DQ$31)*(КАЛЕНДАРЬ!$AZ8=GRID!$B$33:$DQ$33),0))*GRID!$B$67)+GRID!$B$68,
ROUNDUP((INDEX(GRID!$B$34:$DQ$44,MATCH(I$7,GRID!$A$34:$A$44,0),MATCH(1,($U$2=GRID!$B$31:$DQ$31)*(КАЛЕНДАРЬ!$AZ8=GRID!$B$33:$DQ$33),0))*GRID!$B$67+GRID!$B$68)*(1-GRID!$B$69),0))</f>
        <v>24360</v>
      </c>
      <c r="J454" s="47" cm="1">
        <f t="array" ref="J454">IF($I$2="Spa пакет",
(INDEX(GRID!$B$47:$DQ$57,MATCH(I$7,GRID!$A$47:$A$57,0),MATCH(1,($U$2=GRID!$B$31:$DQ$31)*(КАЛЕНДАРЬ!$AZ8=GRID!$B$33:$DQ$33),0))*GRID!$B$67)+GRID!$B$68*2,
ROUNDUP((INDEX(GRID!$B$47:$DQ$57,MATCH(I$7,GRID!$A$47:$A$57,0),MATCH(1,($U$2=GRID!$B$31:$DQ$31)*(КАЛЕНДАРЬ!$AZ8=GRID!$B$33:$DQ$33),0))*GRID!$B$67+GRID!$B$68*2)*(1-GRID!$B$69),0))</f>
        <v>28640</v>
      </c>
      <c r="K454" s="47" cm="1">
        <f t="array" ref="K454">IF($I$2="Spa пакет",
(INDEX(GRID!$B$34:$DQ$44,MATCH(K$7,GRID!$A$34:$A$44,0),MATCH(1,($U$2=GRID!$B$31:$DQ$31)*(КАЛЕНДАРЬ!$AZ8=GRID!$B$33:$DQ$33),0))*GRID!$B$67)+GRID!$B$68,
ROUNDUP((INDEX(GRID!$B$34:$DQ$44,MATCH(K$7,GRID!$A$34:$A$44,0),MATCH(1,($U$2=GRID!$B$31:$DQ$31)*(КАЛЕНДАРЬ!$AZ8=GRID!$B$33:$DQ$33),0))*GRID!$B$67+GRID!$B$68)*(1-GRID!$B$69),0))</f>
        <v>25240</v>
      </c>
      <c r="L454" s="47" cm="1">
        <f t="array" ref="L454">IF($I$2="Spa пакет",
(INDEX(GRID!$B$47:$DQ$57,MATCH(K$7,GRID!$A$47:$A$57,0),MATCH(1,($U$2=GRID!$B$31:$DQ$31)*(КАЛЕНДАРЬ!$AZ8=GRID!$B$33:$DQ$33),0))*GRID!$B$67)+GRID!$B$68*2,
ROUNDUP((INDEX(GRID!$B$47:$DQ$57,MATCH(K$7,GRID!$A$47:$A$57,0),MATCH(1,($U$2=GRID!$B$31:$DQ$31)*(КАЛЕНДАРЬ!$AZ8=GRID!$B$33:$DQ$33),0))*GRID!$B$67+GRID!$B$68*2)*(1-GRID!$B$69),0))</f>
        <v>29520</v>
      </c>
      <c r="M454" s="47" cm="1">
        <f t="array" ref="M454">IF($I$2="Spa пакет",
(INDEX(GRID!$B$34:$DQ$44,MATCH(M$7,GRID!$A$34:$A$44,0),MATCH(1,($U$2=GRID!$B$31:$DQ$31)*(КАЛЕНДАРЬ!$AZ8=GRID!$B$33:$DQ$33),0))*GRID!$B$67)+GRID!$B$68,
ROUNDUP((INDEX(GRID!$B$34:$DQ$44,MATCH(M$7,GRID!$A$34:$A$44,0),MATCH(1,($U$2=GRID!$B$31:$DQ$31)*(КАЛЕНДАРЬ!$AZ8=GRID!$B$33:$DQ$33),0))*GRID!$B$67+GRID!$B$68)*(1-GRID!$B$69),0))</f>
        <v>26760</v>
      </c>
      <c r="N454" s="47" cm="1">
        <f t="array" ref="N454">IF($I$2="Spa пакет",
(INDEX(GRID!$B$47:$DQ$57,MATCH(M$7,GRID!$A$47:$A$57,0),MATCH(1,($U$2=GRID!$B$31:$DQ$31)*(КАЛЕНДАРЬ!$AZ8=GRID!$B$33:$DQ$33),0))*GRID!$B$67)+GRID!$B$68*2,
ROUNDUP((INDEX(GRID!$B$47:$DQ$57,MATCH(M$7,GRID!$A$47:$A$57,0),MATCH(1,($U$2=GRID!$B$31:$DQ$31)*(КАЛЕНДАРЬ!$AZ8=GRID!$B$33:$DQ$33),0))*GRID!$B$67+GRID!$B$68*2)*(1-GRID!$B$69),0))</f>
        <v>31040</v>
      </c>
      <c r="O454" s="47" cm="1">
        <f t="array" ref="O454">IF($I$2="Spa пакет",
(INDEX(GRID!$B$34:$DQ$44,MATCH(O$7,GRID!$A$34:$A$44,0),MATCH(1,($U$2=GRID!$B$31:$DQ$31)*(КАЛЕНДАРЬ!$AZ8=GRID!$B$33:$DQ$33),0))*GRID!$B$67)+GRID!$B$68,
ROUNDUP((INDEX(GRID!$B$34:$DQ$44,MATCH(O$7,GRID!$A$34:$A$44,0),MATCH(1,($U$2=GRID!$B$31:$DQ$31)*(КАЛЕНДАРЬ!$AZ8=GRID!$B$33:$DQ$33),0))*GRID!$B$67+GRID!$B$68)*(1-GRID!$B$69),0))</f>
        <v>32520</v>
      </c>
      <c r="P454" s="47" cm="1">
        <f t="array" ref="P454">IF($I$2="Spa пакет",
(INDEX(GRID!$B$47:$DQ$57,MATCH(O$7,GRID!$A$47:$A$57,0),MATCH(1,($U$2=GRID!$B$31:$DQ$31)*(КАЛЕНДАРЬ!$AZ8=GRID!$B$33:$DQ$33),0))*GRID!$B$67)+GRID!$B$68*2,
ROUNDUP((INDEX(GRID!$B$47:$DQ$57,MATCH(O$7,GRID!$A$47:$A$57,0),MATCH(1,($U$2=GRID!$B$31:$DQ$31)*(КАЛЕНДАРЬ!$AZ8=GRID!$B$33:$DQ$33),0))*GRID!$B$67+GRID!$B$68*2)*(1-GRID!$B$69),0))</f>
        <v>36800</v>
      </c>
      <c r="Q454" s="47" cm="1">
        <f t="array" ref="Q454">IF($I$2="Spa пакет",
(INDEX(GRID!$B$34:$DQ$44,MATCH(Q$7,GRID!$A$34:$A$44,0),MATCH(1,($U$2=GRID!$B$31:$DQ$31)*(КАЛЕНДАРЬ!$AZ8=GRID!$B$33:$DQ$33),0))*GRID!$B$67)+GRID!$B$68,
ROUNDUP((INDEX(GRID!$B$34:$DQ$44,MATCH(Q$7,GRID!$A$34:$A$44,0),MATCH(1,($U$2=GRID!$B$31:$DQ$31)*(КАЛЕНДАРЬ!$AZ8=GRID!$B$33:$DQ$33),0))*GRID!$B$67+GRID!$B$68)*(1-GRID!$B$69),0))</f>
        <v>34200</v>
      </c>
      <c r="R454" s="47" cm="1">
        <f t="array" ref="R454">IF($I$2="Spa пакет",
(INDEX(GRID!$B$47:$DQ$57,MATCH(Q$7,GRID!$A$47:$A$57,0),MATCH(1,($U$2=GRID!$B$31:$DQ$31)*(КАЛЕНДАРЬ!$AZ8=GRID!$B$33:$DQ$33),0))*GRID!$B$67)+GRID!$B$68*2,
ROUNDUP((INDEX(GRID!$B$47:$DQ$57,MATCH(Q$7,GRID!$A$47:$A$57,0),MATCH(1,($U$2=GRID!$B$31:$DQ$31)*(КАЛЕНДАРЬ!$AZ8=GRID!$B$33:$DQ$33),0))*GRID!$B$67+GRID!$B$68*2)*(1-GRID!$B$69),0))</f>
        <v>38480</v>
      </c>
      <c r="S454" s="47" cm="1">
        <f t="array" ref="S454">IF($I$2="Spa пакет",
(INDEX(GRID!$B$34:$DQ$44,MATCH(S$7,GRID!$A$34:$A$44,0),MATCH(1,($U$2=GRID!$B$31:$DQ$31)*(КАЛЕНДАРЬ!$AZ8=GRID!$B$33:$DQ$33),0))*GRID!$B$67)+GRID!$B$68,
ROUNDUP((INDEX(GRID!$B$34:$DQ$44,MATCH(S$7,GRID!$A$34:$A$44,0),MATCH(1,($U$2=GRID!$B$31:$DQ$31)*(КАЛЕНДАРЬ!$AZ8=GRID!$B$33:$DQ$33),0))*GRID!$B$67+GRID!$B$68)*(1-GRID!$B$69),0))</f>
        <v>37080</v>
      </c>
      <c r="T454" s="47" cm="1">
        <f t="array" ref="T454">IF($I$2="Spa пакет",
(INDEX(GRID!$B$47:$DQ$57,MATCH(S$7,GRID!$A$47:$A$57,0),MATCH(1,($U$2=GRID!$B$31:$DQ$31)*(КАЛЕНДАРЬ!$AZ8=GRID!$B$33:$DQ$33),0))*GRID!$B$67)+GRID!$B$68*2,
ROUNDUP((INDEX(GRID!$B$47:$DQ$57,MATCH(S$7,GRID!$A$47:$A$57,0),MATCH(1,($U$2=GRID!$B$31:$DQ$31)*(КАЛЕНДАРЬ!$AZ8=GRID!$B$33:$DQ$33),0))*GRID!$B$67+GRID!$B$68*2)*(1-GRID!$B$69),0))</f>
        <v>41360</v>
      </c>
      <c r="U454" s="47" cm="1">
        <f t="array" ref="U454">IF($I$2="Spa пакет",
(INDEX(GRID!$B$34:$DQ$44,MATCH(U$7,GRID!$A$34:$A$44,0),MATCH(1,($U$2=GRID!$B$31:$DQ$31)*(КАЛЕНДАРЬ!$AZ8=GRID!$B$33:$DQ$33),0))*GRID!$B$67)+GRID!$B$68,
ROUNDUP((INDEX(GRID!$B$34:$DQ$44,MATCH(U$7,GRID!$A$34:$A$44,0),MATCH(1,($U$2=GRID!$B$31:$DQ$31)*(КАЛЕНДАРЬ!$AZ8=GRID!$B$33:$DQ$33),0))*GRID!$B$67+GRID!$B$68)*(1-GRID!$B$69),0))</f>
        <v>42040</v>
      </c>
      <c r="V454" s="47" cm="1">
        <f t="array" ref="V454">IF($I$2="Spa пакет",
(INDEX(GRID!$B$47:$DQ$57,MATCH(U$7,GRID!$A$47:$A$57,0),MATCH(1,($U$2=GRID!$B$31:$DQ$31)*(КАЛЕНДАРЬ!$AZ8=GRID!$B$33:$DQ$33),0))*GRID!$B$67)+GRID!$B$68*2,
ROUNDUP((INDEX(GRID!$B$47:$DQ$57,MATCH(U$7,GRID!$A$47:$A$57,0),MATCH(1,($U$2=GRID!$B$31:$DQ$31)*(КАЛЕНДАРЬ!$AZ8=GRID!$B$33:$DQ$33),0))*GRID!$B$67+GRID!$B$68*2)*(1-GRID!$B$69),0))</f>
        <v>46320</v>
      </c>
      <c r="W454" s="47" cm="1">
        <f t="array" ref="W454">IF($I$2="Spa пакет",
(INDEX(GRID!$B$34:$DQ$44,MATCH(W$7,GRID!$A$34:$A$44,0),MATCH(1,($U$2=GRID!$B$31:$DQ$31)*(КАЛЕНДАРЬ!$AZ8=GRID!$B$33:$DQ$33),0))*GRID!$B$67)+GRID!$B$68,
ROUNDUP((INDEX(GRID!$B$34:$DQ$44,MATCH(W$7,GRID!$A$34:$A$44,0),MATCH(1,($U$2=GRID!$B$31:$DQ$31)*(КАЛЕНДАРЬ!$AZ8=GRID!$B$33:$DQ$33),0))*GRID!$B$67+GRID!$B$68)*(1-GRID!$B$69),0))</f>
        <v>120440</v>
      </c>
      <c r="X454" s="47" cm="1">
        <f t="array" ref="X454">IF($I$2="Spa пакет",
(INDEX(GRID!$B$47:$DQ$57,MATCH(W$7,GRID!$A$47:$A$57,0),MATCH(1,($U$2=GRID!$B$31:$DQ$31)*(КАЛЕНДАРЬ!$AZ8=GRID!$B$33:$DQ$33),0))*GRID!$B$67)+GRID!$B$68*2,
ROUNDUP((INDEX(GRID!$B$47:$DQ$57,MATCH(W$7,GRID!$A$47:$A$57,0),MATCH(1,($U$2=GRID!$B$31:$DQ$31)*(КАЛЕНДАРЬ!$AZ8=GRID!$B$33:$DQ$33),0))*GRID!$B$67+GRID!$B$68*2)*(1-GRID!$B$69),0))</f>
        <v>124720</v>
      </c>
    </row>
    <row r="455" spans="1:24" ht="12" customHeight="1" x14ac:dyDescent="0.2">
      <c r="A455" s="117" t="s">
        <v>45</v>
      </c>
      <c r="B455" s="117">
        <v>6</v>
      </c>
      <c r="C455" s="47" cm="1">
        <f t="array" ref="C455">IF($I$2="Spa пакет",
(INDEX(GRID!$B$34:$DQ$44,MATCH(C$7,GRID!$A$34:$A$44,0),MATCH(1,($U$2=GRID!$B$31:$DQ$31)*(КАЛЕНДАРЬ!$AZ9=GRID!$B$33:$DQ$33),0))*GRID!$B$67)+GRID!$B$68,
ROUNDUP((INDEX(GRID!$B$34:$DQ$44,MATCH(C$7,GRID!$A$34:$A$44,0),MATCH(1,($U$2=GRID!$B$31:$DQ$31)*(КАЛЕНДАРЬ!$AZ9=GRID!$B$33:$DQ$33),0))*GRID!$B$67+GRID!$B$68)*(1-GRID!$B$69),0))</f>
        <v>20440</v>
      </c>
      <c r="D455" s="47" cm="1">
        <f t="array" ref="D455">IF($I$2="Spa пакет",
(INDEX(GRID!$B$47:$DQ$57,MATCH(C$7,GRID!$A$47:$A$57,0),MATCH(1,($U$2=GRID!$B$31:$DQ$31)*(КАЛЕНДАРЬ!$AZ9=GRID!$B$33:$DQ$33),0))*GRID!$B$67)+GRID!$B$68*2,
ROUNDUP((INDEX(GRID!$B$47:$DQ$57,MATCH(C$7,GRID!$A$47:$A$57,0),MATCH(1,($U$2=GRID!$B$31:$DQ$31)*(КАЛЕНДАРЬ!$AZ9=GRID!$B$33:$DQ$33),0))*GRID!$B$67+GRID!$B$68*2)*(1-GRID!$B$69),0))</f>
        <v>24720</v>
      </c>
      <c r="E455" s="47" cm="1">
        <f t="array" ref="E455">IF($I$2="Spa пакет",
(INDEX(GRID!$B$34:$DQ$44,MATCH(E$7,GRID!$A$34:$A$44,0),MATCH(1,($U$2=GRID!$B$31:$DQ$31)*(КАЛЕНДАРЬ!$AZ9=GRID!$B$33:$DQ$33),0))*GRID!$B$67)+GRID!$B$68,
ROUNDUP((INDEX(GRID!$B$34:$DQ$44,MATCH(E$7,GRID!$A$34:$A$44,0),MATCH(1,($U$2=GRID!$B$31:$DQ$31)*(КАЛЕНДАРЬ!$AZ9=GRID!$B$33:$DQ$33),0))*GRID!$B$67+GRID!$B$68)*(1-GRID!$B$69),0))</f>
        <v>21960</v>
      </c>
      <c r="F455" s="47" cm="1">
        <f t="array" ref="F455">IF($I$2="Spa пакет",
(INDEX(GRID!$B$47:$DQ$57,MATCH(E$7,GRID!$A$47:$A$57,0),MATCH(1,($U$2=GRID!$B$31:$DQ$31)*(КАЛЕНДАРЬ!$AZ9=GRID!$B$33:$DQ$33),0))*GRID!$B$67)+GRID!$B$68*2,
ROUNDUP((INDEX(GRID!$B$47:$DQ$57,MATCH(E$7,GRID!$A$47:$A$57,0),MATCH(1,($U$2=GRID!$B$31:$DQ$31)*(КАЛЕНДАРЬ!$AZ9=GRID!$B$33:$DQ$33),0))*GRID!$B$67+GRID!$B$68*2)*(1-GRID!$B$69),0))</f>
        <v>26240</v>
      </c>
      <c r="G455" s="47" cm="1">
        <f t="array" ref="G455">IF($I$2="Spa пакет",
(INDEX(GRID!$B$34:$DQ$44,MATCH(G$7,GRID!$A$34:$A$44,0),MATCH(1,($U$2=GRID!$B$31:$DQ$31)*(КАЛЕНДАРЬ!$AZ9=GRID!$B$33:$DQ$33),0))*GRID!$B$67)+GRID!$B$68,
ROUNDUP((INDEX(GRID!$B$34:$DQ$44,MATCH(G$7,GRID!$A$34:$A$44,0),MATCH(1,($U$2=GRID!$B$31:$DQ$31)*(КАЛЕНДАРЬ!$AZ9=GRID!$B$33:$DQ$33),0))*GRID!$B$67+GRID!$B$68)*(1-GRID!$B$69),0))</f>
        <v>22840</v>
      </c>
      <c r="H455" s="47" cm="1">
        <f t="array" ref="H455">IF($I$2="Spa пакет",
(INDEX(GRID!$B$47:$DQ$57,MATCH(G$7,GRID!$A$47:$A$57,0),MATCH(1,($U$2=GRID!$B$31:$DQ$31)*(КАЛЕНДАРЬ!$AZ9=GRID!$B$33:$DQ$33),0))*GRID!$B$67)+GRID!$B$68*2,
ROUNDUP((INDEX(GRID!$B$47:$DQ$57,MATCH(G$7,GRID!$A$47:$A$57,0),MATCH(1,($U$2=GRID!$B$31:$DQ$31)*(КАЛЕНДАРЬ!$AZ9=GRID!$B$33:$DQ$33),0))*GRID!$B$67+GRID!$B$68*2)*(1-GRID!$B$69),0))</f>
        <v>27120</v>
      </c>
      <c r="I455" s="47" cm="1">
        <f t="array" ref="I455">IF($I$2="Spa пакет",
(INDEX(GRID!$B$34:$DQ$44,MATCH(I$7,GRID!$A$34:$A$44,0),MATCH(1,($U$2=GRID!$B$31:$DQ$31)*(КАЛЕНДАРЬ!$AZ9=GRID!$B$33:$DQ$33),0))*GRID!$B$67)+GRID!$B$68,
ROUNDUP((INDEX(GRID!$B$34:$DQ$44,MATCH(I$7,GRID!$A$34:$A$44,0),MATCH(1,($U$2=GRID!$B$31:$DQ$31)*(КАЛЕНДАРЬ!$AZ9=GRID!$B$33:$DQ$33),0))*GRID!$B$67+GRID!$B$68)*(1-GRID!$B$69),0))</f>
        <v>24360</v>
      </c>
      <c r="J455" s="47" cm="1">
        <f t="array" ref="J455">IF($I$2="Spa пакет",
(INDEX(GRID!$B$47:$DQ$57,MATCH(I$7,GRID!$A$47:$A$57,0),MATCH(1,($U$2=GRID!$B$31:$DQ$31)*(КАЛЕНДАРЬ!$AZ9=GRID!$B$33:$DQ$33),0))*GRID!$B$67)+GRID!$B$68*2,
ROUNDUP((INDEX(GRID!$B$47:$DQ$57,MATCH(I$7,GRID!$A$47:$A$57,0),MATCH(1,($U$2=GRID!$B$31:$DQ$31)*(КАЛЕНДАРЬ!$AZ9=GRID!$B$33:$DQ$33),0))*GRID!$B$67+GRID!$B$68*2)*(1-GRID!$B$69),0))</f>
        <v>28640</v>
      </c>
      <c r="K455" s="47" cm="1">
        <f t="array" ref="K455">IF($I$2="Spa пакет",
(INDEX(GRID!$B$34:$DQ$44,MATCH(K$7,GRID!$A$34:$A$44,0),MATCH(1,($U$2=GRID!$B$31:$DQ$31)*(КАЛЕНДАРЬ!$AZ9=GRID!$B$33:$DQ$33),0))*GRID!$B$67)+GRID!$B$68,
ROUNDUP((INDEX(GRID!$B$34:$DQ$44,MATCH(K$7,GRID!$A$34:$A$44,0),MATCH(1,($U$2=GRID!$B$31:$DQ$31)*(КАЛЕНДАРЬ!$AZ9=GRID!$B$33:$DQ$33),0))*GRID!$B$67+GRID!$B$68)*(1-GRID!$B$69),0))</f>
        <v>25240</v>
      </c>
      <c r="L455" s="47" cm="1">
        <f t="array" ref="L455">IF($I$2="Spa пакет",
(INDEX(GRID!$B$47:$DQ$57,MATCH(K$7,GRID!$A$47:$A$57,0),MATCH(1,($U$2=GRID!$B$31:$DQ$31)*(КАЛЕНДАРЬ!$AZ9=GRID!$B$33:$DQ$33),0))*GRID!$B$67)+GRID!$B$68*2,
ROUNDUP((INDEX(GRID!$B$47:$DQ$57,MATCH(K$7,GRID!$A$47:$A$57,0),MATCH(1,($U$2=GRID!$B$31:$DQ$31)*(КАЛЕНДАРЬ!$AZ9=GRID!$B$33:$DQ$33),0))*GRID!$B$67+GRID!$B$68*2)*(1-GRID!$B$69),0))</f>
        <v>29520</v>
      </c>
      <c r="M455" s="47" cm="1">
        <f t="array" ref="M455">IF($I$2="Spa пакет",
(INDEX(GRID!$B$34:$DQ$44,MATCH(M$7,GRID!$A$34:$A$44,0),MATCH(1,($U$2=GRID!$B$31:$DQ$31)*(КАЛЕНДАРЬ!$AZ9=GRID!$B$33:$DQ$33),0))*GRID!$B$67)+GRID!$B$68,
ROUNDUP((INDEX(GRID!$B$34:$DQ$44,MATCH(M$7,GRID!$A$34:$A$44,0),MATCH(1,($U$2=GRID!$B$31:$DQ$31)*(КАЛЕНДАРЬ!$AZ9=GRID!$B$33:$DQ$33),0))*GRID!$B$67+GRID!$B$68)*(1-GRID!$B$69),0))</f>
        <v>26760</v>
      </c>
      <c r="N455" s="47" cm="1">
        <f t="array" ref="N455">IF($I$2="Spa пакет",
(INDEX(GRID!$B$47:$DQ$57,MATCH(M$7,GRID!$A$47:$A$57,0),MATCH(1,($U$2=GRID!$B$31:$DQ$31)*(КАЛЕНДАРЬ!$AZ9=GRID!$B$33:$DQ$33),0))*GRID!$B$67)+GRID!$B$68*2,
ROUNDUP((INDEX(GRID!$B$47:$DQ$57,MATCH(M$7,GRID!$A$47:$A$57,0),MATCH(1,($U$2=GRID!$B$31:$DQ$31)*(КАЛЕНДАРЬ!$AZ9=GRID!$B$33:$DQ$33),0))*GRID!$B$67+GRID!$B$68*2)*(1-GRID!$B$69),0))</f>
        <v>31040</v>
      </c>
      <c r="O455" s="47" cm="1">
        <f t="array" ref="O455">IF($I$2="Spa пакет",
(INDEX(GRID!$B$34:$DQ$44,MATCH(O$7,GRID!$A$34:$A$44,0),MATCH(1,($U$2=GRID!$B$31:$DQ$31)*(КАЛЕНДАРЬ!$AZ9=GRID!$B$33:$DQ$33),0))*GRID!$B$67)+GRID!$B$68,
ROUNDUP((INDEX(GRID!$B$34:$DQ$44,MATCH(O$7,GRID!$A$34:$A$44,0),MATCH(1,($U$2=GRID!$B$31:$DQ$31)*(КАЛЕНДАРЬ!$AZ9=GRID!$B$33:$DQ$33),0))*GRID!$B$67+GRID!$B$68)*(1-GRID!$B$69),0))</f>
        <v>32520</v>
      </c>
      <c r="P455" s="47" cm="1">
        <f t="array" ref="P455">IF($I$2="Spa пакет",
(INDEX(GRID!$B$47:$DQ$57,MATCH(O$7,GRID!$A$47:$A$57,0),MATCH(1,($U$2=GRID!$B$31:$DQ$31)*(КАЛЕНДАРЬ!$AZ9=GRID!$B$33:$DQ$33),0))*GRID!$B$67)+GRID!$B$68*2,
ROUNDUP((INDEX(GRID!$B$47:$DQ$57,MATCH(O$7,GRID!$A$47:$A$57,0),MATCH(1,($U$2=GRID!$B$31:$DQ$31)*(КАЛЕНДАРЬ!$AZ9=GRID!$B$33:$DQ$33),0))*GRID!$B$67+GRID!$B$68*2)*(1-GRID!$B$69),0))</f>
        <v>36800</v>
      </c>
      <c r="Q455" s="47" cm="1">
        <f t="array" ref="Q455">IF($I$2="Spa пакет",
(INDEX(GRID!$B$34:$DQ$44,MATCH(Q$7,GRID!$A$34:$A$44,0),MATCH(1,($U$2=GRID!$B$31:$DQ$31)*(КАЛЕНДАРЬ!$AZ9=GRID!$B$33:$DQ$33),0))*GRID!$B$67)+GRID!$B$68,
ROUNDUP((INDEX(GRID!$B$34:$DQ$44,MATCH(Q$7,GRID!$A$34:$A$44,0),MATCH(1,($U$2=GRID!$B$31:$DQ$31)*(КАЛЕНДАРЬ!$AZ9=GRID!$B$33:$DQ$33),0))*GRID!$B$67+GRID!$B$68)*(1-GRID!$B$69),0))</f>
        <v>34200</v>
      </c>
      <c r="R455" s="47" cm="1">
        <f t="array" ref="R455">IF($I$2="Spa пакет",
(INDEX(GRID!$B$47:$DQ$57,MATCH(Q$7,GRID!$A$47:$A$57,0),MATCH(1,($U$2=GRID!$B$31:$DQ$31)*(КАЛЕНДАРЬ!$AZ9=GRID!$B$33:$DQ$33),0))*GRID!$B$67)+GRID!$B$68*2,
ROUNDUP((INDEX(GRID!$B$47:$DQ$57,MATCH(Q$7,GRID!$A$47:$A$57,0),MATCH(1,($U$2=GRID!$B$31:$DQ$31)*(КАЛЕНДАРЬ!$AZ9=GRID!$B$33:$DQ$33),0))*GRID!$B$67+GRID!$B$68*2)*(1-GRID!$B$69),0))</f>
        <v>38480</v>
      </c>
      <c r="S455" s="47" cm="1">
        <f t="array" ref="S455">IF($I$2="Spa пакет",
(INDEX(GRID!$B$34:$DQ$44,MATCH(S$7,GRID!$A$34:$A$44,0),MATCH(1,($U$2=GRID!$B$31:$DQ$31)*(КАЛЕНДАРЬ!$AZ9=GRID!$B$33:$DQ$33),0))*GRID!$B$67)+GRID!$B$68,
ROUNDUP((INDEX(GRID!$B$34:$DQ$44,MATCH(S$7,GRID!$A$34:$A$44,0),MATCH(1,($U$2=GRID!$B$31:$DQ$31)*(КАЛЕНДАРЬ!$AZ9=GRID!$B$33:$DQ$33),0))*GRID!$B$67+GRID!$B$68)*(1-GRID!$B$69),0))</f>
        <v>37080</v>
      </c>
      <c r="T455" s="47" cm="1">
        <f t="array" ref="T455">IF($I$2="Spa пакет",
(INDEX(GRID!$B$47:$DQ$57,MATCH(S$7,GRID!$A$47:$A$57,0),MATCH(1,($U$2=GRID!$B$31:$DQ$31)*(КАЛЕНДАРЬ!$AZ9=GRID!$B$33:$DQ$33),0))*GRID!$B$67)+GRID!$B$68*2,
ROUNDUP((INDEX(GRID!$B$47:$DQ$57,MATCH(S$7,GRID!$A$47:$A$57,0),MATCH(1,($U$2=GRID!$B$31:$DQ$31)*(КАЛЕНДАРЬ!$AZ9=GRID!$B$33:$DQ$33),0))*GRID!$B$67+GRID!$B$68*2)*(1-GRID!$B$69),0))</f>
        <v>41360</v>
      </c>
      <c r="U455" s="47" cm="1">
        <f t="array" ref="U455">IF($I$2="Spa пакет",
(INDEX(GRID!$B$34:$DQ$44,MATCH(U$7,GRID!$A$34:$A$44,0),MATCH(1,($U$2=GRID!$B$31:$DQ$31)*(КАЛЕНДАРЬ!$AZ9=GRID!$B$33:$DQ$33),0))*GRID!$B$67)+GRID!$B$68,
ROUNDUP((INDEX(GRID!$B$34:$DQ$44,MATCH(U$7,GRID!$A$34:$A$44,0),MATCH(1,($U$2=GRID!$B$31:$DQ$31)*(КАЛЕНДАРЬ!$AZ9=GRID!$B$33:$DQ$33),0))*GRID!$B$67+GRID!$B$68)*(1-GRID!$B$69),0))</f>
        <v>42040</v>
      </c>
      <c r="V455" s="47" cm="1">
        <f t="array" ref="V455">IF($I$2="Spa пакет",
(INDEX(GRID!$B$47:$DQ$57,MATCH(U$7,GRID!$A$47:$A$57,0),MATCH(1,($U$2=GRID!$B$31:$DQ$31)*(КАЛЕНДАРЬ!$AZ9=GRID!$B$33:$DQ$33),0))*GRID!$B$67)+GRID!$B$68*2,
ROUNDUP((INDEX(GRID!$B$47:$DQ$57,MATCH(U$7,GRID!$A$47:$A$57,0),MATCH(1,($U$2=GRID!$B$31:$DQ$31)*(КАЛЕНДАРЬ!$AZ9=GRID!$B$33:$DQ$33),0))*GRID!$B$67+GRID!$B$68*2)*(1-GRID!$B$69),0))</f>
        <v>46320</v>
      </c>
      <c r="W455" s="47" cm="1">
        <f t="array" ref="W455">IF($I$2="Spa пакет",
(INDEX(GRID!$B$34:$DQ$44,MATCH(W$7,GRID!$A$34:$A$44,0),MATCH(1,($U$2=GRID!$B$31:$DQ$31)*(КАЛЕНДАРЬ!$AZ9=GRID!$B$33:$DQ$33),0))*GRID!$B$67)+GRID!$B$68,
ROUNDUP((INDEX(GRID!$B$34:$DQ$44,MATCH(W$7,GRID!$A$34:$A$44,0),MATCH(1,($U$2=GRID!$B$31:$DQ$31)*(КАЛЕНДАРЬ!$AZ9=GRID!$B$33:$DQ$33),0))*GRID!$B$67+GRID!$B$68)*(1-GRID!$B$69),0))</f>
        <v>120440</v>
      </c>
      <c r="X455" s="47" cm="1">
        <f t="array" ref="X455">IF($I$2="Spa пакет",
(INDEX(GRID!$B$47:$DQ$57,MATCH(W$7,GRID!$A$47:$A$57,0),MATCH(1,($U$2=GRID!$B$31:$DQ$31)*(КАЛЕНДАРЬ!$AZ9=GRID!$B$33:$DQ$33),0))*GRID!$B$67)+GRID!$B$68*2,
ROUNDUP((INDEX(GRID!$B$47:$DQ$57,MATCH(W$7,GRID!$A$47:$A$57,0),MATCH(1,($U$2=GRID!$B$31:$DQ$31)*(КАЛЕНДАРЬ!$AZ9=GRID!$B$33:$DQ$33),0))*GRID!$B$67+GRID!$B$68*2)*(1-GRID!$B$69),0))</f>
        <v>124720</v>
      </c>
    </row>
    <row r="456" spans="1:24" ht="12" customHeight="1" x14ac:dyDescent="0.2">
      <c r="A456" s="117" t="s">
        <v>46</v>
      </c>
      <c r="B456" s="117">
        <v>7</v>
      </c>
      <c r="C456" s="47" cm="1">
        <f t="array" ref="C456">IF($I$2="Spa пакет",
(INDEX(GRID!$B$34:$DQ$44,MATCH(C$7,GRID!$A$34:$A$44,0),MATCH(1,($U$2=GRID!$B$31:$DQ$31)*(КАЛЕНДАРЬ!$AZ10=GRID!$B$33:$DQ$33),0))*GRID!$B$67)+GRID!$B$68,
ROUNDUP((INDEX(GRID!$B$34:$DQ$44,MATCH(C$7,GRID!$A$34:$A$44,0),MATCH(1,($U$2=GRID!$B$31:$DQ$31)*(КАЛЕНДАРЬ!$AZ10=GRID!$B$33:$DQ$33),0))*GRID!$B$67+GRID!$B$68)*(1-GRID!$B$69),0))</f>
        <v>20440</v>
      </c>
      <c r="D456" s="47" cm="1">
        <f t="array" ref="D456">IF($I$2="Spa пакет",
(INDEX(GRID!$B$47:$DQ$57,MATCH(C$7,GRID!$A$47:$A$57,0),MATCH(1,($U$2=GRID!$B$31:$DQ$31)*(КАЛЕНДАРЬ!$AZ10=GRID!$B$33:$DQ$33),0))*GRID!$B$67)+GRID!$B$68*2,
ROUNDUP((INDEX(GRID!$B$47:$DQ$57,MATCH(C$7,GRID!$A$47:$A$57,0),MATCH(1,($U$2=GRID!$B$31:$DQ$31)*(КАЛЕНДАРЬ!$AZ10=GRID!$B$33:$DQ$33),0))*GRID!$B$67+GRID!$B$68*2)*(1-GRID!$B$69),0))</f>
        <v>24720</v>
      </c>
      <c r="E456" s="47" cm="1">
        <f t="array" ref="E456">IF($I$2="Spa пакет",
(INDEX(GRID!$B$34:$DQ$44,MATCH(E$7,GRID!$A$34:$A$44,0),MATCH(1,($U$2=GRID!$B$31:$DQ$31)*(КАЛЕНДАРЬ!$AZ10=GRID!$B$33:$DQ$33),0))*GRID!$B$67)+GRID!$B$68,
ROUNDUP((INDEX(GRID!$B$34:$DQ$44,MATCH(E$7,GRID!$A$34:$A$44,0),MATCH(1,($U$2=GRID!$B$31:$DQ$31)*(КАЛЕНДАРЬ!$AZ10=GRID!$B$33:$DQ$33),0))*GRID!$B$67+GRID!$B$68)*(1-GRID!$B$69),0))</f>
        <v>21960</v>
      </c>
      <c r="F456" s="47" cm="1">
        <f t="array" ref="F456">IF($I$2="Spa пакет",
(INDEX(GRID!$B$47:$DQ$57,MATCH(E$7,GRID!$A$47:$A$57,0),MATCH(1,($U$2=GRID!$B$31:$DQ$31)*(КАЛЕНДАРЬ!$AZ10=GRID!$B$33:$DQ$33),0))*GRID!$B$67)+GRID!$B$68*2,
ROUNDUP((INDEX(GRID!$B$47:$DQ$57,MATCH(E$7,GRID!$A$47:$A$57,0),MATCH(1,($U$2=GRID!$B$31:$DQ$31)*(КАЛЕНДАРЬ!$AZ10=GRID!$B$33:$DQ$33),0))*GRID!$B$67+GRID!$B$68*2)*(1-GRID!$B$69),0))</f>
        <v>26240</v>
      </c>
      <c r="G456" s="47" cm="1">
        <f t="array" ref="G456">IF($I$2="Spa пакет",
(INDEX(GRID!$B$34:$DQ$44,MATCH(G$7,GRID!$A$34:$A$44,0),MATCH(1,($U$2=GRID!$B$31:$DQ$31)*(КАЛЕНДАРЬ!$AZ10=GRID!$B$33:$DQ$33),0))*GRID!$B$67)+GRID!$B$68,
ROUNDUP((INDEX(GRID!$B$34:$DQ$44,MATCH(G$7,GRID!$A$34:$A$44,0),MATCH(1,($U$2=GRID!$B$31:$DQ$31)*(КАЛЕНДАРЬ!$AZ10=GRID!$B$33:$DQ$33),0))*GRID!$B$67+GRID!$B$68)*(1-GRID!$B$69),0))</f>
        <v>22840</v>
      </c>
      <c r="H456" s="47" cm="1">
        <f t="array" ref="H456">IF($I$2="Spa пакет",
(INDEX(GRID!$B$47:$DQ$57,MATCH(G$7,GRID!$A$47:$A$57,0),MATCH(1,($U$2=GRID!$B$31:$DQ$31)*(КАЛЕНДАРЬ!$AZ10=GRID!$B$33:$DQ$33),0))*GRID!$B$67)+GRID!$B$68*2,
ROUNDUP((INDEX(GRID!$B$47:$DQ$57,MATCH(G$7,GRID!$A$47:$A$57,0),MATCH(1,($U$2=GRID!$B$31:$DQ$31)*(КАЛЕНДАРЬ!$AZ10=GRID!$B$33:$DQ$33),0))*GRID!$B$67+GRID!$B$68*2)*(1-GRID!$B$69),0))</f>
        <v>27120</v>
      </c>
      <c r="I456" s="47" cm="1">
        <f t="array" ref="I456">IF($I$2="Spa пакет",
(INDEX(GRID!$B$34:$DQ$44,MATCH(I$7,GRID!$A$34:$A$44,0),MATCH(1,($U$2=GRID!$B$31:$DQ$31)*(КАЛЕНДАРЬ!$AZ10=GRID!$B$33:$DQ$33),0))*GRID!$B$67)+GRID!$B$68,
ROUNDUP((INDEX(GRID!$B$34:$DQ$44,MATCH(I$7,GRID!$A$34:$A$44,0),MATCH(1,($U$2=GRID!$B$31:$DQ$31)*(КАЛЕНДАРЬ!$AZ10=GRID!$B$33:$DQ$33),0))*GRID!$B$67+GRID!$B$68)*(1-GRID!$B$69),0))</f>
        <v>24360</v>
      </c>
      <c r="J456" s="47" cm="1">
        <f t="array" ref="J456">IF($I$2="Spa пакет",
(INDEX(GRID!$B$47:$DQ$57,MATCH(I$7,GRID!$A$47:$A$57,0),MATCH(1,($U$2=GRID!$B$31:$DQ$31)*(КАЛЕНДАРЬ!$AZ10=GRID!$B$33:$DQ$33),0))*GRID!$B$67)+GRID!$B$68*2,
ROUNDUP((INDEX(GRID!$B$47:$DQ$57,MATCH(I$7,GRID!$A$47:$A$57,0),MATCH(1,($U$2=GRID!$B$31:$DQ$31)*(КАЛЕНДАРЬ!$AZ10=GRID!$B$33:$DQ$33),0))*GRID!$B$67+GRID!$B$68*2)*(1-GRID!$B$69),0))</f>
        <v>28640</v>
      </c>
      <c r="K456" s="47" cm="1">
        <f t="array" ref="K456">IF($I$2="Spa пакет",
(INDEX(GRID!$B$34:$DQ$44,MATCH(K$7,GRID!$A$34:$A$44,0),MATCH(1,($U$2=GRID!$B$31:$DQ$31)*(КАЛЕНДАРЬ!$AZ10=GRID!$B$33:$DQ$33),0))*GRID!$B$67)+GRID!$B$68,
ROUNDUP((INDEX(GRID!$B$34:$DQ$44,MATCH(K$7,GRID!$A$34:$A$44,0),MATCH(1,($U$2=GRID!$B$31:$DQ$31)*(КАЛЕНДАРЬ!$AZ10=GRID!$B$33:$DQ$33),0))*GRID!$B$67+GRID!$B$68)*(1-GRID!$B$69),0))</f>
        <v>25240</v>
      </c>
      <c r="L456" s="47" cm="1">
        <f t="array" ref="L456">IF($I$2="Spa пакет",
(INDEX(GRID!$B$47:$DQ$57,MATCH(K$7,GRID!$A$47:$A$57,0),MATCH(1,($U$2=GRID!$B$31:$DQ$31)*(КАЛЕНДАРЬ!$AZ10=GRID!$B$33:$DQ$33),0))*GRID!$B$67)+GRID!$B$68*2,
ROUNDUP((INDEX(GRID!$B$47:$DQ$57,MATCH(K$7,GRID!$A$47:$A$57,0),MATCH(1,($U$2=GRID!$B$31:$DQ$31)*(КАЛЕНДАРЬ!$AZ10=GRID!$B$33:$DQ$33),0))*GRID!$B$67+GRID!$B$68*2)*(1-GRID!$B$69),0))</f>
        <v>29520</v>
      </c>
      <c r="M456" s="47" cm="1">
        <f t="array" ref="M456">IF($I$2="Spa пакет",
(INDEX(GRID!$B$34:$DQ$44,MATCH(M$7,GRID!$A$34:$A$44,0),MATCH(1,($U$2=GRID!$B$31:$DQ$31)*(КАЛЕНДАРЬ!$AZ10=GRID!$B$33:$DQ$33),0))*GRID!$B$67)+GRID!$B$68,
ROUNDUP((INDEX(GRID!$B$34:$DQ$44,MATCH(M$7,GRID!$A$34:$A$44,0),MATCH(1,($U$2=GRID!$B$31:$DQ$31)*(КАЛЕНДАРЬ!$AZ10=GRID!$B$33:$DQ$33),0))*GRID!$B$67+GRID!$B$68)*(1-GRID!$B$69),0))</f>
        <v>26760</v>
      </c>
      <c r="N456" s="47" cm="1">
        <f t="array" ref="N456">IF($I$2="Spa пакет",
(INDEX(GRID!$B$47:$DQ$57,MATCH(M$7,GRID!$A$47:$A$57,0),MATCH(1,($U$2=GRID!$B$31:$DQ$31)*(КАЛЕНДАРЬ!$AZ10=GRID!$B$33:$DQ$33),0))*GRID!$B$67)+GRID!$B$68*2,
ROUNDUP((INDEX(GRID!$B$47:$DQ$57,MATCH(M$7,GRID!$A$47:$A$57,0),MATCH(1,($U$2=GRID!$B$31:$DQ$31)*(КАЛЕНДАРЬ!$AZ10=GRID!$B$33:$DQ$33),0))*GRID!$B$67+GRID!$B$68*2)*(1-GRID!$B$69),0))</f>
        <v>31040</v>
      </c>
      <c r="O456" s="47" cm="1">
        <f t="array" ref="O456">IF($I$2="Spa пакет",
(INDEX(GRID!$B$34:$DQ$44,MATCH(O$7,GRID!$A$34:$A$44,0),MATCH(1,($U$2=GRID!$B$31:$DQ$31)*(КАЛЕНДАРЬ!$AZ10=GRID!$B$33:$DQ$33),0))*GRID!$B$67)+GRID!$B$68,
ROUNDUP((INDEX(GRID!$B$34:$DQ$44,MATCH(O$7,GRID!$A$34:$A$44,0),MATCH(1,($U$2=GRID!$B$31:$DQ$31)*(КАЛЕНДАРЬ!$AZ10=GRID!$B$33:$DQ$33),0))*GRID!$B$67+GRID!$B$68)*(1-GRID!$B$69),0))</f>
        <v>32520</v>
      </c>
      <c r="P456" s="47" cm="1">
        <f t="array" ref="P456">IF($I$2="Spa пакет",
(INDEX(GRID!$B$47:$DQ$57,MATCH(O$7,GRID!$A$47:$A$57,0),MATCH(1,($U$2=GRID!$B$31:$DQ$31)*(КАЛЕНДАРЬ!$AZ10=GRID!$B$33:$DQ$33),0))*GRID!$B$67)+GRID!$B$68*2,
ROUNDUP((INDEX(GRID!$B$47:$DQ$57,MATCH(O$7,GRID!$A$47:$A$57,0),MATCH(1,($U$2=GRID!$B$31:$DQ$31)*(КАЛЕНДАРЬ!$AZ10=GRID!$B$33:$DQ$33),0))*GRID!$B$67+GRID!$B$68*2)*(1-GRID!$B$69),0))</f>
        <v>36800</v>
      </c>
      <c r="Q456" s="47" cm="1">
        <f t="array" ref="Q456">IF($I$2="Spa пакет",
(INDEX(GRID!$B$34:$DQ$44,MATCH(Q$7,GRID!$A$34:$A$44,0),MATCH(1,($U$2=GRID!$B$31:$DQ$31)*(КАЛЕНДАРЬ!$AZ10=GRID!$B$33:$DQ$33),0))*GRID!$B$67)+GRID!$B$68,
ROUNDUP((INDEX(GRID!$B$34:$DQ$44,MATCH(Q$7,GRID!$A$34:$A$44,0),MATCH(1,($U$2=GRID!$B$31:$DQ$31)*(КАЛЕНДАРЬ!$AZ10=GRID!$B$33:$DQ$33),0))*GRID!$B$67+GRID!$B$68)*(1-GRID!$B$69),0))</f>
        <v>34200</v>
      </c>
      <c r="R456" s="47" cm="1">
        <f t="array" ref="R456">IF($I$2="Spa пакет",
(INDEX(GRID!$B$47:$DQ$57,MATCH(Q$7,GRID!$A$47:$A$57,0),MATCH(1,($U$2=GRID!$B$31:$DQ$31)*(КАЛЕНДАРЬ!$AZ10=GRID!$B$33:$DQ$33),0))*GRID!$B$67)+GRID!$B$68*2,
ROUNDUP((INDEX(GRID!$B$47:$DQ$57,MATCH(Q$7,GRID!$A$47:$A$57,0),MATCH(1,($U$2=GRID!$B$31:$DQ$31)*(КАЛЕНДАРЬ!$AZ10=GRID!$B$33:$DQ$33),0))*GRID!$B$67+GRID!$B$68*2)*(1-GRID!$B$69),0))</f>
        <v>38480</v>
      </c>
      <c r="S456" s="47" cm="1">
        <f t="array" ref="S456">IF($I$2="Spa пакет",
(INDEX(GRID!$B$34:$DQ$44,MATCH(S$7,GRID!$A$34:$A$44,0),MATCH(1,($U$2=GRID!$B$31:$DQ$31)*(КАЛЕНДАРЬ!$AZ10=GRID!$B$33:$DQ$33),0))*GRID!$B$67)+GRID!$B$68,
ROUNDUP((INDEX(GRID!$B$34:$DQ$44,MATCH(S$7,GRID!$A$34:$A$44,0),MATCH(1,($U$2=GRID!$B$31:$DQ$31)*(КАЛЕНДАРЬ!$AZ10=GRID!$B$33:$DQ$33),0))*GRID!$B$67+GRID!$B$68)*(1-GRID!$B$69),0))</f>
        <v>37080</v>
      </c>
      <c r="T456" s="47" cm="1">
        <f t="array" ref="T456">IF($I$2="Spa пакет",
(INDEX(GRID!$B$47:$DQ$57,MATCH(S$7,GRID!$A$47:$A$57,0),MATCH(1,($U$2=GRID!$B$31:$DQ$31)*(КАЛЕНДАРЬ!$AZ10=GRID!$B$33:$DQ$33),0))*GRID!$B$67)+GRID!$B$68*2,
ROUNDUP((INDEX(GRID!$B$47:$DQ$57,MATCH(S$7,GRID!$A$47:$A$57,0),MATCH(1,($U$2=GRID!$B$31:$DQ$31)*(КАЛЕНДАРЬ!$AZ10=GRID!$B$33:$DQ$33),0))*GRID!$B$67+GRID!$B$68*2)*(1-GRID!$B$69),0))</f>
        <v>41360</v>
      </c>
      <c r="U456" s="47" cm="1">
        <f t="array" ref="U456">IF($I$2="Spa пакет",
(INDEX(GRID!$B$34:$DQ$44,MATCH(U$7,GRID!$A$34:$A$44,0),MATCH(1,($U$2=GRID!$B$31:$DQ$31)*(КАЛЕНДАРЬ!$AZ10=GRID!$B$33:$DQ$33),0))*GRID!$B$67)+GRID!$B$68,
ROUNDUP((INDEX(GRID!$B$34:$DQ$44,MATCH(U$7,GRID!$A$34:$A$44,0),MATCH(1,($U$2=GRID!$B$31:$DQ$31)*(КАЛЕНДАРЬ!$AZ10=GRID!$B$33:$DQ$33),0))*GRID!$B$67+GRID!$B$68)*(1-GRID!$B$69),0))</f>
        <v>42040</v>
      </c>
      <c r="V456" s="47" cm="1">
        <f t="array" ref="V456">IF($I$2="Spa пакет",
(INDEX(GRID!$B$47:$DQ$57,MATCH(U$7,GRID!$A$47:$A$57,0),MATCH(1,($U$2=GRID!$B$31:$DQ$31)*(КАЛЕНДАРЬ!$AZ10=GRID!$B$33:$DQ$33),0))*GRID!$B$67)+GRID!$B$68*2,
ROUNDUP((INDEX(GRID!$B$47:$DQ$57,MATCH(U$7,GRID!$A$47:$A$57,0),MATCH(1,($U$2=GRID!$B$31:$DQ$31)*(КАЛЕНДАРЬ!$AZ10=GRID!$B$33:$DQ$33),0))*GRID!$B$67+GRID!$B$68*2)*(1-GRID!$B$69),0))</f>
        <v>46320</v>
      </c>
      <c r="W456" s="47" cm="1">
        <f t="array" ref="W456">IF($I$2="Spa пакет",
(INDEX(GRID!$B$34:$DQ$44,MATCH(W$7,GRID!$A$34:$A$44,0),MATCH(1,($U$2=GRID!$B$31:$DQ$31)*(КАЛЕНДАРЬ!$AZ10=GRID!$B$33:$DQ$33),0))*GRID!$B$67)+GRID!$B$68,
ROUNDUP((INDEX(GRID!$B$34:$DQ$44,MATCH(W$7,GRID!$A$34:$A$44,0),MATCH(1,($U$2=GRID!$B$31:$DQ$31)*(КАЛЕНДАРЬ!$AZ10=GRID!$B$33:$DQ$33),0))*GRID!$B$67+GRID!$B$68)*(1-GRID!$B$69),0))</f>
        <v>120440</v>
      </c>
      <c r="X456" s="47" cm="1">
        <f t="array" ref="X456">IF($I$2="Spa пакет",
(INDEX(GRID!$B$47:$DQ$57,MATCH(W$7,GRID!$A$47:$A$57,0),MATCH(1,($U$2=GRID!$B$31:$DQ$31)*(КАЛЕНДАРЬ!$AZ10=GRID!$B$33:$DQ$33),0))*GRID!$B$67)+GRID!$B$68*2,
ROUNDUP((INDEX(GRID!$B$47:$DQ$57,MATCH(W$7,GRID!$A$47:$A$57,0),MATCH(1,($U$2=GRID!$B$31:$DQ$31)*(КАЛЕНДАРЬ!$AZ10=GRID!$B$33:$DQ$33),0))*GRID!$B$67+GRID!$B$68*2)*(1-GRID!$B$69),0))</f>
        <v>124720</v>
      </c>
    </row>
    <row r="457" spans="1:24" ht="12" customHeight="1" x14ac:dyDescent="0.2">
      <c r="A457" s="117" t="s">
        <v>47</v>
      </c>
      <c r="B457" s="117">
        <v>8</v>
      </c>
      <c r="C457" s="47" cm="1">
        <f t="array" ref="C457">IF($I$2="Spa пакет",
(INDEX(GRID!$B$34:$DQ$44,MATCH(C$7,GRID!$A$34:$A$44,0),MATCH(1,($U$2=GRID!$B$31:$DQ$31)*(КАЛЕНДАРЬ!$AZ11=GRID!$B$33:$DQ$33),0))*GRID!$B$67)+GRID!$B$68,
ROUNDUP((INDEX(GRID!$B$34:$DQ$44,MATCH(C$7,GRID!$A$34:$A$44,0),MATCH(1,($U$2=GRID!$B$31:$DQ$31)*(КАЛЕНДАРЬ!$AZ11=GRID!$B$33:$DQ$33),0))*GRID!$B$67+GRID!$B$68)*(1-GRID!$B$69),0))</f>
        <v>22360</v>
      </c>
      <c r="D457" s="47" cm="1">
        <f t="array" ref="D457">IF($I$2="Spa пакет",
(INDEX(GRID!$B$47:$DQ$57,MATCH(C$7,GRID!$A$47:$A$57,0),MATCH(1,($U$2=GRID!$B$31:$DQ$31)*(КАЛЕНДАРЬ!$AZ11=GRID!$B$33:$DQ$33),0))*GRID!$B$67)+GRID!$B$68*2,
ROUNDUP((INDEX(GRID!$B$47:$DQ$57,MATCH(C$7,GRID!$A$47:$A$57,0),MATCH(1,($U$2=GRID!$B$31:$DQ$31)*(КАЛЕНДАРЬ!$AZ11=GRID!$B$33:$DQ$33),0))*GRID!$B$67+GRID!$B$68*2)*(1-GRID!$B$69),0))</f>
        <v>26640</v>
      </c>
      <c r="E457" s="47" cm="1">
        <f t="array" ref="E457">IF($I$2="Spa пакет",
(INDEX(GRID!$B$34:$DQ$44,MATCH(E$7,GRID!$A$34:$A$44,0),MATCH(1,($U$2=GRID!$B$31:$DQ$31)*(КАЛЕНДАРЬ!$AZ11=GRID!$B$33:$DQ$33),0))*GRID!$B$67)+GRID!$B$68,
ROUNDUP((INDEX(GRID!$B$34:$DQ$44,MATCH(E$7,GRID!$A$34:$A$44,0),MATCH(1,($U$2=GRID!$B$31:$DQ$31)*(КАЛЕНДАРЬ!$AZ11=GRID!$B$33:$DQ$33),0))*GRID!$B$67+GRID!$B$68)*(1-GRID!$B$69),0))</f>
        <v>23960</v>
      </c>
      <c r="F457" s="47" cm="1">
        <f t="array" ref="F457">IF($I$2="Spa пакет",
(INDEX(GRID!$B$47:$DQ$57,MATCH(E$7,GRID!$A$47:$A$57,0),MATCH(1,($U$2=GRID!$B$31:$DQ$31)*(КАЛЕНДАРЬ!$AZ11=GRID!$B$33:$DQ$33),0))*GRID!$B$67)+GRID!$B$68*2,
ROUNDUP((INDEX(GRID!$B$47:$DQ$57,MATCH(E$7,GRID!$A$47:$A$57,0),MATCH(1,($U$2=GRID!$B$31:$DQ$31)*(КАЛЕНДАРЬ!$AZ11=GRID!$B$33:$DQ$33),0))*GRID!$B$67+GRID!$B$68*2)*(1-GRID!$B$69),0))</f>
        <v>28240</v>
      </c>
      <c r="G457" s="47" cm="1">
        <f t="array" ref="G457">IF($I$2="Spa пакет",
(INDEX(GRID!$B$34:$DQ$44,MATCH(G$7,GRID!$A$34:$A$44,0),MATCH(1,($U$2=GRID!$B$31:$DQ$31)*(КАЛЕНДАРЬ!$AZ11=GRID!$B$33:$DQ$33),0))*GRID!$B$67)+GRID!$B$68,
ROUNDUP((INDEX(GRID!$B$34:$DQ$44,MATCH(G$7,GRID!$A$34:$A$44,0),MATCH(1,($U$2=GRID!$B$31:$DQ$31)*(КАЛЕНДАРЬ!$AZ11=GRID!$B$33:$DQ$33),0))*GRID!$B$67+GRID!$B$68)*(1-GRID!$B$69),0))</f>
        <v>24840</v>
      </c>
      <c r="H457" s="47" cm="1">
        <f t="array" ref="H457">IF($I$2="Spa пакет",
(INDEX(GRID!$B$47:$DQ$57,MATCH(G$7,GRID!$A$47:$A$57,0),MATCH(1,($U$2=GRID!$B$31:$DQ$31)*(КАЛЕНДАРЬ!$AZ11=GRID!$B$33:$DQ$33),0))*GRID!$B$67)+GRID!$B$68*2,
ROUNDUP((INDEX(GRID!$B$47:$DQ$57,MATCH(G$7,GRID!$A$47:$A$57,0),MATCH(1,($U$2=GRID!$B$31:$DQ$31)*(КАЛЕНДАРЬ!$AZ11=GRID!$B$33:$DQ$33),0))*GRID!$B$67+GRID!$B$68*2)*(1-GRID!$B$69),0))</f>
        <v>29120</v>
      </c>
      <c r="I457" s="47" cm="1">
        <f t="array" ref="I457">IF($I$2="Spa пакет",
(INDEX(GRID!$B$34:$DQ$44,MATCH(I$7,GRID!$A$34:$A$44,0),MATCH(1,($U$2=GRID!$B$31:$DQ$31)*(КАЛЕНДАРЬ!$AZ11=GRID!$B$33:$DQ$33),0))*GRID!$B$67)+GRID!$B$68,
ROUNDUP((INDEX(GRID!$B$34:$DQ$44,MATCH(I$7,GRID!$A$34:$A$44,0),MATCH(1,($U$2=GRID!$B$31:$DQ$31)*(КАЛЕНДАРЬ!$AZ11=GRID!$B$33:$DQ$33),0))*GRID!$B$67+GRID!$B$68)*(1-GRID!$B$69),0))</f>
        <v>26440</v>
      </c>
      <c r="J457" s="47" cm="1">
        <f t="array" ref="J457">IF($I$2="Spa пакет",
(INDEX(GRID!$B$47:$DQ$57,MATCH(I$7,GRID!$A$47:$A$57,0),MATCH(1,($U$2=GRID!$B$31:$DQ$31)*(КАЛЕНДАРЬ!$AZ11=GRID!$B$33:$DQ$33),0))*GRID!$B$67)+GRID!$B$68*2,
ROUNDUP((INDEX(GRID!$B$47:$DQ$57,MATCH(I$7,GRID!$A$47:$A$57,0),MATCH(1,($U$2=GRID!$B$31:$DQ$31)*(КАЛЕНДАРЬ!$AZ11=GRID!$B$33:$DQ$33),0))*GRID!$B$67+GRID!$B$68*2)*(1-GRID!$B$69),0))</f>
        <v>30720</v>
      </c>
      <c r="K457" s="47" cm="1">
        <f t="array" ref="K457">IF($I$2="Spa пакет",
(INDEX(GRID!$B$34:$DQ$44,MATCH(K$7,GRID!$A$34:$A$44,0),MATCH(1,($U$2=GRID!$B$31:$DQ$31)*(КАЛЕНДАРЬ!$AZ11=GRID!$B$33:$DQ$33),0))*GRID!$B$67)+GRID!$B$68,
ROUNDUP((INDEX(GRID!$B$34:$DQ$44,MATCH(K$7,GRID!$A$34:$A$44,0),MATCH(1,($U$2=GRID!$B$31:$DQ$31)*(КАЛЕНДАРЬ!$AZ11=GRID!$B$33:$DQ$33),0))*GRID!$B$67+GRID!$B$68)*(1-GRID!$B$69),0))</f>
        <v>27320</v>
      </c>
      <c r="L457" s="47" cm="1">
        <f t="array" ref="L457">IF($I$2="Spa пакет",
(INDEX(GRID!$B$47:$DQ$57,MATCH(K$7,GRID!$A$47:$A$57,0),MATCH(1,($U$2=GRID!$B$31:$DQ$31)*(КАЛЕНДАРЬ!$AZ11=GRID!$B$33:$DQ$33),0))*GRID!$B$67)+GRID!$B$68*2,
ROUNDUP((INDEX(GRID!$B$47:$DQ$57,MATCH(K$7,GRID!$A$47:$A$57,0),MATCH(1,($U$2=GRID!$B$31:$DQ$31)*(КАЛЕНДАРЬ!$AZ11=GRID!$B$33:$DQ$33),0))*GRID!$B$67+GRID!$B$68*2)*(1-GRID!$B$69),0))</f>
        <v>31600</v>
      </c>
      <c r="M457" s="47" cm="1">
        <f t="array" ref="M457">IF($I$2="Spa пакет",
(INDEX(GRID!$B$34:$DQ$44,MATCH(M$7,GRID!$A$34:$A$44,0),MATCH(1,($U$2=GRID!$B$31:$DQ$31)*(КАЛЕНДАРЬ!$AZ11=GRID!$B$33:$DQ$33),0))*GRID!$B$67)+GRID!$B$68,
ROUNDUP((INDEX(GRID!$B$34:$DQ$44,MATCH(M$7,GRID!$A$34:$A$44,0),MATCH(1,($U$2=GRID!$B$31:$DQ$31)*(КАЛЕНДАРЬ!$AZ11=GRID!$B$33:$DQ$33),0))*GRID!$B$67+GRID!$B$68)*(1-GRID!$B$69),0))</f>
        <v>28920</v>
      </c>
      <c r="N457" s="47" cm="1">
        <f t="array" ref="N457">IF($I$2="Spa пакет",
(INDEX(GRID!$B$47:$DQ$57,MATCH(M$7,GRID!$A$47:$A$57,0),MATCH(1,($U$2=GRID!$B$31:$DQ$31)*(КАЛЕНДАРЬ!$AZ11=GRID!$B$33:$DQ$33),0))*GRID!$B$67)+GRID!$B$68*2,
ROUNDUP((INDEX(GRID!$B$47:$DQ$57,MATCH(M$7,GRID!$A$47:$A$57,0),MATCH(1,($U$2=GRID!$B$31:$DQ$31)*(КАЛЕНДАРЬ!$AZ11=GRID!$B$33:$DQ$33),0))*GRID!$B$67+GRID!$B$68*2)*(1-GRID!$B$69),0))</f>
        <v>33200</v>
      </c>
      <c r="O457" s="47" cm="1">
        <f t="array" ref="O457">IF($I$2="Spa пакет",
(INDEX(GRID!$B$34:$DQ$44,MATCH(O$7,GRID!$A$34:$A$44,0),MATCH(1,($U$2=GRID!$B$31:$DQ$31)*(КАЛЕНДАРЬ!$AZ11=GRID!$B$33:$DQ$33),0))*GRID!$B$67)+GRID!$B$68,
ROUNDUP((INDEX(GRID!$B$34:$DQ$44,MATCH(O$7,GRID!$A$34:$A$44,0),MATCH(1,($U$2=GRID!$B$31:$DQ$31)*(КАЛЕНДАРЬ!$AZ11=GRID!$B$33:$DQ$33),0))*GRID!$B$67+GRID!$B$68)*(1-GRID!$B$69),0))</f>
        <v>34920</v>
      </c>
      <c r="P457" s="47" cm="1">
        <f t="array" ref="P457">IF($I$2="Spa пакет",
(INDEX(GRID!$B$47:$DQ$57,MATCH(O$7,GRID!$A$47:$A$57,0),MATCH(1,($U$2=GRID!$B$31:$DQ$31)*(КАЛЕНДАРЬ!$AZ11=GRID!$B$33:$DQ$33),0))*GRID!$B$67)+GRID!$B$68*2,
ROUNDUP((INDEX(GRID!$B$47:$DQ$57,MATCH(O$7,GRID!$A$47:$A$57,0),MATCH(1,($U$2=GRID!$B$31:$DQ$31)*(КАЛЕНДАРЬ!$AZ11=GRID!$B$33:$DQ$33),0))*GRID!$B$67+GRID!$B$68*2)*(1-GRID!$B$69),0))</f>
        <v>39200</v>
      </c>
      <c r="Q457" s="47" cm="1">
        <f t="array" ref="Q457">IF($I$2="Spa пакет",
(INDEX(GRID!$B$34:$DQ$44,MATCH(Q$7,GRID!$A$34:$A$44,0),MATCH(1,($U$2=GRID!$B$31:$DQ$31)*(КАЛЕНДАРЬ!$AZ11=GRID!$B$33:$DQ$33),0))*GRID!$B$67)+GRID!$B$68,
ROUNDUP((INDEX(GRID!$B$34:$DQ$44,MATCH(Q$7,GRID!$A$34:$A$44,0),MATCH(1,($U$2=GRID!$B$31:$DQ$31)*(КАЛЕНДАРЬ!$AZ11=GRID!$B$33:$DQ$33),0))*GRID!$B$67+GRID!$B$68)*(1-GRID!$B$69),0))</f>
        <v>36680</v>
      </c>
      <c r="R457" s="47" cm="1">
        <f t="array" ref="R457">IF($I$2="Spa пакет",
(INDEX(GRID!$B$47:$DQ$57,MATCH(Q$7,GRID!$A$47:$A$57,0),MATCH(1,($U$2=GRID!$B$31:$DQ$31)*(КАЛЕНДАРЬ!$AZ11=GRID!$B$33:$DQ$33),0))*GRID!$B$67)+GRID!$B$68*2,
ROUNDUP((INDEX(GRID!$B$47:$DQ$57,MATCH(Q$7,GRID!$A$47:$A$57,0),MATCH(1,($U$2=GRID!$B$31:$DQ$31)*(КАЛЕНДАРЬ!$AZ11=GRID!$B$33:$DQ$33),0))*GRID!$B$67+GRID!$B$68*2)*(1-GRID!$B$69),0))</f>
        <v>40960</v>
      </c>
      <c r="S457" s="47" cm="1">
        <f t="array" ref="S457">IF($I$2="Spa пакет",
(INDEX(GRID!$B$34:$DQ$44,MATCH(S$7,GRID!$A$34:$A$44,0),MATCH(1,($U$2=GRID!$B$31:$DQ$31)*(КАЛЕНДАРЬ!$AZ11=GRID!$B$33:$DQ$33),0))*GRID!$B$67)+GRID!$B$68,
ROUNDUP((INDEX(GRID!$B$34:$DQ$44,MATCH(S$7,GRID!$A$34:$A$44,0),MATCH(1,($U$2=GRID!$B$31:$DQ$31)*(КАЛЕНДАРЬ!$AZ11=GRID!$B$33:$DQ$33),0))*GRID!$B$67+GRID!$B$68)*(1-GRID!$B$69),0))</f>
        <v>39720</v>
      </c>
      <c r="T457" s="47" cm="1">
        <f t="array" ref="T457">IF($I$2="Spa пакет",
(INDEX(GRID!$B$47:$DQ$57,MATCH(S$7,GRID!$A$47:$A$57,0),MATCH(1,($U$2=GRID!$B$31:$DQ$31)*(КАЛЕНДАРЬ!$AZ11=GRID!$B$33:$DQ$33),0))*GRID!$B$67)+GRID!$B$68*2,
ROUNDUP((INDEX(GRID!$B$47:$DQ$57,MATCH(S$7,GRID!$A$47:$A$57,0),MATCH(1,($U$2=GRID!$B$31:$DQ$31)*(КАЛЕНДАРЬ!$AZ11=GRID!$B$33:$DQ$33),0))*GRID!$B$67+GRID!$B$68*2)*(1-GRID!$B$69),0))</f>
        <v>44000</v>
      </c>
      <c r="U457" s="47" cm="1">
        <f t="array" ref="U457">IF($I$2="Spa пакет",
(INDEX(GRID!$B$34:$DQ$44,MATCH(U$7,GRID!$A$34:$A$44,0),MATCH(1,($U$2=GRID!$B$31:$DQ$31)*(КАЛЕНДАРЬ!$AZ11=GRID!$B$33:$DQ$33),0))*GRID!$B$67)+GRID!$B$68,
ROUNDUP((INDEX(GRID!$B$34:$DQ$44,MATCH(U$7,GRID!$A$34:$A$44,0),MATCH(1,($U$2=GRID!$B$31:$DQ$31)*(КАЛЕНДАРЬ!$AZ11=GRID!$B$33:$DQ$33),0))*GRID!$B$67+GRID!$B$68)*(1-GRID!$B$69),0))</f>
        <v>44840</v>
      </c>
      <c r="V457" s="47" cm="1">
        <f t="array" ref="V457">IF($I$2="Spa пакет",
(INDEX(GRID!$B$47:$DQ$57,MATCH(U$7,GRID!$A$47:$A$57,0),MATCH(1,($U$2=GRID!$B$31:$DQ$31)*(КАЛЕНДАРЬ!$AZ11=GRID!$B$33:$DQ$33),0))*GRID!$B$67)+GRID!$B$68*2,
ROUNDUP((INDEX(GRID!$B$47:$DQ$57,MATCH(U$7,GRID!$A$47:$A$57,0),MATCH(1,($U$2=GRID!$B$31:$DQ$31)*(КАЛЕНДАРЬ!$AZ11=GRID!$B$33:$DQ$33),0))*GRID!$B$67+GRID!$B$68*2)*(1-GRID!$B$69),0))</f>
        <v>49120</v>
      </c>
      <c r="W457" s="47" cm="1">
        <f t="array" ref="W457">IF($I$2="Spa пакет",
(INDEX(GRID!$B$34:$DQ$44,MATCH(W$7,GRID!$A$34:$A$44,0),MATCH(1,($U$2=GRID!$B$31:$DQ$31)*(КАЛЕНДАРЬ!$AZ11=GRID!$B$33:$DQ$33),0))*GRID!$B$67)+GRID!$B$68,
ROUNDUP((INDEX(GRID!$B$34:$DQ$44,MATCH(W$7,GRID!$A$34:$A$44,0),MATCH(1,($U$2=GRID!$B$31:$DQ$31)*(КАЛЕНДАРЬ!$AZ11=GRID!$B$33:$DQ$33),0))*GRID!$B$67+GRID!$B$68)*(1-GRID!$B$69),0))</f>
        <v>136440</v>
      </c>
      <c r="X457" s="47" cm="1">
        <f t="array" ref="X457">IF($I$2="Spa пакет",
(INDEX(GRID!$B$47:$DQ$57,MATCH(W$7,GRID!$A$47:$A$57,0),MATCH(1,($U$2=GRID!$B$31:$DQ$31)*(КАЛЕНДАРЬ!$AZ11=GRID!$B$33:$DQ$33),0))*GRID!$B$67)+GRID!$B$68*2,
ROUNDUP((INDEX(GRID!$B$47:$DQ$57,MATCH(W$7,GRID!$A$47:$A$57,0),MATCH(1,($U$2=GRID!$B$31:$DQ$31)*(КАЛЕНДАРЬ!$AZ11=GRID!$B$33:$DQ$33),0))*GRID!$B$67+GRID!$B$68*2)*(1-GRID!$B$69),0))</f>
        <v>140720</v>
      </c>
    </row>
    <row r="458" spans="1:24" ht="12" customHeight="1" x14ac:dyDescent="0.2">
      <c r="A458" s="117" t="s">
        <v>48</v>
      </c>
      <c r="B458" s="117">
        <v>9</v>
      </c>
      <c r="C458" s="47" cm="1">
        <f t="array" ref="C458">IF($I$2="Spa пакет",
(INDEX(GRID!$B$34:$DQ$44,MATCH(C$7,GRID!$A$34:$A$44,0),MATCH(1,($U$2=GRID!$B$31:$DQ$31)*(КАЛЕНДАРЬ!$AZ12=GRID!$B$33:$DQ$33),0))*GRID!$B$67)+GRID!$B$68,
ROUNDUP((INDEX(GRID!$B$34:$DQ$44,MATCH(C$7,GRID!$A$34:$A$44,0),MATCH(1,($U$2=GRID!$B$31:$DQ$31)*(КАЛЕНДАРЬ!$AZ12=GRID!$B$33:$DQ$33),0))*GRID!$B$67+GRID!$B$68)*(1-GRID!$B$69),0))</f>
        <v>22360</v>
      </c>
      <c r="D458" s="47" cm="1">
        <f t="array" ref="D458">IF($I$2="Spa пакет",
(INDEX(GRID!$B$47:$DQ$57,MATCH(C$7,GRID!$A$47:$A$57,0),MATCH(1,($U$2=GRID!$B$31:$DQ$31)*(КАЛЕНДАРЬ!$AZ12=GRID!$B$33:$DQ$33),0))*GRID!$B$67)+GRID!$B$68*2,
ROUNDUP((INDEX(GRID!$B$47:$DQ$57,MATCH(C$7,GRID!$A$47:$A$57,0),MATCH(1,($U$2=GRID!$B$31:$DQ$31)*(КАЛЕНДАРЬ!$AZ12=GRID!$B$33:$DQ$33),0))*GRID!$B$67+GRID!$B$68*2)*(1-GRID!$B$69),0))</f>
        <v>26640</v>
      </c>
      <c r="E458" s="47" cm="1">
        <f t="array" ref="E458">IF($I$2="Spa пакет",
(INDEX(GRID!$B$34:$DQ$44,MATCH(E$7,GRID!$A$34:$A$44,0),MATCH(1,($U$2=GRID!$B$31:$DQ$31)*(КАЛЕНДАРЬ!$AZ12=GRID!$B$33:$DQ$33),0))*GRID!$B$67)+GRID!$B$68,
ROUNDUP((INDEX(GRID!$B$34:$DQ$44,MATCH(E$7,GRID!$A$34:$A$44,0),MATCH(1,($U$2=GRID!$B$31:$DQ$31)*(КАЛЕНДАРЬ!$AZ12=GRID!$B$33:$DQ$33),0))*GRID!$B$67+GRID!$B$68)*(1-GRID!$B$69),0))</f>
        <v>23960</v>
      </c>
      <c r="F458" s="47" cm="1">
        <f t="array" ref="F458">IF($I$2="Spa пакет",
(INDEX(GRID!$B$47:$DQ$57,MATCH(E$7,GRID!$A$47:$A$57,0),MATCH(1,($U$2=GRID!$B$31:$DQ$31)*(КАЛЕНДАРЬ!$AZ12=GRID!$B$33:$DQ$33),0))*GRID!$B$67)+GRID!$B$68*2,
ROUNDUP((INDEX(GRID!$B$47:$DQ$57,MATCH(E$7,GRID!$A$47:$A$57,0),MATCH(1,($U$2=GRID!$B$31:$DQ$31)*(КАЛЕНДАРЬ!$AZ12=GRID!$B$33:$DQ$33),0))*GRID!$B$67+GRID!$B$68*2)*(1-GRID!$B$69),0))</f>
        <v>28240</v>
      </c>
      <c r="G458" s="47" cm="1">
        <f t="array" ref="G458">IF($I$2="Spa пакет",
(INDEX(GRID!$B$34:$DQ$44,MATCH(G$7,GRID!$A$34:$A$44,0),MATCH(1,($U$2=GRID!$B$31:$DQ$31)*(КАЛЕНДАРЬ!$AZ12=GRID!$B$33:$DQ$33),0))*GRID!$B$67)+GRID!$B$68,
ROUNDUP((INDEX(GRID!$B$34:$DQ$44,MATCH(G$7,GRID!$A$34:$A$44,0),MATCH(1,($U$2=GRID!$B$31:$DQ$31)*(КАЛЕНДАРЬ!$AZ12=GRID!$B$33:$DQ$33),0))*GRID!$B$67+GRID!$B$68)*(1-GRID!$B$69),0))</f>
        <v>24840</v>
      </c>
      <c r="H458" s="47" cm="1">
        <f t="array" ref="H458">IF($I$2="Spa пакет",
(INDEX(GRID!$B$47:$DQ$57,MATCH(G$7,GRID!$A$47:$A$57,0),MATCH(1,($U$2=GRID!$B$31:$DQ$31)*(КАЛЕНДАРЬ!$AZ12=GRID!$B$33:$DQ$33),0))*GRID!$B$67)+GRID!$B$68*2,
ROUNDUP((INDEX(GRID!$B$47:$DQ$57,MATCH(G$7,GRID!$A$47:$A$57,0),MATCH(1,($U$2=GRID!$B$31:$DQ$31)*(КАЛЕНДАРЬ!$AZ12=GRID!$B$33:$DQ$33),0))*GRID!$B$67+GRID!$B$68*2)*(1-GRID!$B$69),0))</f>
        <v>29120</v>
      </c>
      <c r="I458" s="47" cm="1">
        <f t="array" ref="I458">IF($I$2="Spa пакет",
(INDEX(GRID!$B$34:$DQ$44,MATCH(I$7,GRID!$A$34:$A$44,0),MATCH(1,($U$2=GRID!$B$31:$DQ$31)*(КАЛЕНДАРЬ!$AZ12=GRID!$B$33:$DQ$33),0))*GRID!$B$67)+GRID!$B$68,
ROUNDUP((INDEX(GRID!$B$34:$DQ$44,MATCH(I$7,GRID!$A$34:$A$44,0),MATCH(1,($U$2=GRID!$B$31:$DQ$31)*(КАЛЕНДАРЬ!$AZ12=GRID!$B$33:$DQ$33),0))*GRID!$B$67+GRID!$B$68)*(1-GRID!$B$69),0))</f>
        <v>26440</v>
      </c>
      <c r="J458" s="47" cm="1">
        <f t="array" ref="J458">IF($I$2="Spa пакет",
(INDEX(GRID!$B$47:$DQ$57,MATCH(I$7,GRID!$A$47:$A$57,0),MATCH(1,($U$2=GRID!$B$31:$DQ$31)*(КАЛЕНДАРЬ!$AZ12=GRID!$B$33:$DQ$33),0))*GRID!$B$67)+GRID!$B$68*2,
ROUNDUP((INDEX(GRID!$B$47:$DQ$57,MATCH(I$7,GRID!$A$47:$A$57,0),MATCH(1,($U$2=GRID!$B$31:$DQ$31)*(КАЛЕНДАРЬ!$AZ12=GRID!$B$33:$DQ$33),0))*GRID!$B$67+GRID!$B$68*2)*(1-GRID!$B$69),0))</f>
        <v>30720</v>
      </c>
      <c r="K458" s="47" cm="1">
        <f t="array" ref="K458">IF($I$2="Spa пакет",
(INDEX(GRID!$B$34:$DQ$44,MATCH(K$7,GRID!$A$34:$A$44,0),MATCH(1,($U$2=GRID!$B$31:$DQ$31)*(КАЛЕНДАРЬ!$AZ12=GRID!$B$33:$DQ$33),0))*GRID!$B$67)+GRID!$B$68,
ROUNDUP((INDEX(GRID!$B$34:$DQ$44,MATCH(K$7,GRID!$A$34:$A$44,0),MATCH(1,($U$2=GRID!$B$31:$DQ$31)*(КАЛЕНДАРЬ!$AZ12=GRID!$B$33:$DQ$33),0))*GRID!$B$67+GRID!$B$68)*(1-GRID!$B$69),0))</f>
        <v>27320</v>
      </c>
      <c r="L458" s="47" cm="1">
        <f t="array" ref="L458">IF($I$2="Spa пакет",
(INDEX(GRID!$B$47:$DQ$57,MATCH(K$7,GRID!$A$47:$A$57,0),MATCH(1,($U$2=GRID!$B$31:$DQ$31)*(КАЛЕНДАРЬ!$AZ12=GRID!$B$33:$DQ$33),0))*GRID!$B$67)+GRID!$B$68*2,
ROUNDUP((INDEX(GRID!$B$47:$DQ$57,MATCH(K$7,GRID!$A$47:$A$57,0),MATCH(1,($U$2=GRID!$B$31:$DQ$31)*(КАЛЕНДАРЬ!$AZ12=GRID!$B$33:$DQ$33),0))*GRID!$B$67+GRID!$B$68*2)*(1-GRID!$B$69),0))</f>
        <v>31600</v>
      </c>
      <c r="M458" s="47" cm="1">
        <f t="array" ref="M458">IF($I$2="Spa пакет",
(INDEX(GRID!$B$34:$DQ$44,MATCH(M$7,GRID!$A$34:$A$44,0),MATCH(1,($U$2=GRID!$B$31:$DQ$31)*(КАЛЕНДАРЬ!$AZ12=GRID!$B$33:$DQ$33),0))*GRID!$B$67)+GRID!$B$68,
ROUNDUP((INDEX(GRID!$B$34:$DQ$44,MATCH(M$7,GRID!$A$34:$A$44,0),MATCH(1,($U$2=GRID!$B$31:$DQ$31)*(КАЛЕНДАРЬ!$AZ12=GRID!$B$33:$DQ$33),0))*GRID!$B$67+GRID!$B$68)*(1-GRID!$B$69),0))</f>
        <v>28920</v>
      </c>
      <c r="N458" s="47" cm="1">
        <f t="array" ref="N458">IF($I$2="Spa пакет",
(INDEX(GRID!$B$47:$DQ$57,MATCH(M$7,GRID!$A$47:$A$57,0),MATCH(1,($U$2=GRID!$B$31:$DQ$31)*(КАЛЕНДАРЬ!$AZ12=GRID!$B$33:$DQ$33),0))*GRID!$B$67)+GRID!$B$68*2,
ROUNDUP((INDEX(GRID!$B$47:$DQ$57,MATCH(M$7,GRID!$A$47:$A$57,0),MATCH(1,($U$2=GRID!$B$31:$DQ$31)*(КАЛЕНДАРЬ!$AZ12=GRID!$B$33:$DQ$33),0))*GRID!$B$67+GRID!$B$68*2)*(1-GRID!$B$69),0))</f>
        <v>33200</v>
      </c>
      <c r="O458" s="47" cm="1">
        <f t="array" ref="O458">IF($I$2="Spa пакет",
(INDEX(GRID!$B$34:$DQ$44,MATCH(O$7,GRID!$A$34:$A$44,0),MATCH(1,($U$2=GRID!$B$31:$DQ$31)*(КАЛЕНДАРЬ!$AZ12=GRID!$B$33:$DQ$33),0))*GRID!$B$67)+GRID!$B$68,
ROUNDUP((INDEX(GRID!$B$34:$DQ$44,MATCH(O$7,GRID!$A$34:$A$44,0),MATCH(1,($U$2=GRID!$B$31:$DQ$31)*(КАЛЕНДАРЬ!$AZ12=GRID!$B$33:$DQ$33),0))*GRID!$B$67+GRID!$B$68)*(1-GRID!$B$69),0))</f>
        <v>34920</v>
      </c>
      <c r="P458" s="47" cm="1">
        <f t="array" ref="P458">IF($I$2="Spa пакет",
(INDEX(GRID!$B$47:$DQ$57,MATCH(O$7,GRID!$A$47:$A$57,0),MATCH(1,($U$2=GRID!$B$31:$DQ$31)*(КАЛЕНДАРЬ!$AZ12=GRID!$B$33:$DQ$33),0))*GRID!$B$67)+GRID!$B$68*2,
ROUNDUP((INDEX(GRID!$B$47:$DQ$57,MATCH(O$7,GRID!$A$47:$A$57,0),MATCH(1,($U$2=GRID!$B$31:$DQ$31)*(КАЛЕНДАРЬ!$AZ12=GRID!$B$33:$DQ$33),0))*GRID!$B$67+GRID!$B$68*2)*(1-GRID!$B$69),0))</f>
        <v>39200</v>
      </c>
      <c r="Q458" s="47" cm="1">
        <f t="array" ref="Q458">IF($I$2="Spa пакет",
(INDEX(GRID!$B$34:$DQ$44,MATCH(Q$7,GRID!$A$34:$A$44,0),MATCH(1,($U$2=GRID!$B$31:$DQ$31)*(КАЛЕНДАРЬ!$AZ12=GRID!$B$33:$DQ$33),0))*GRID!$B$67)+GRID!$B$68,
ROUNDUP((INDEX(GRID!$B$34:$DQ$44,MATCH(Q$7,GRID!$A$34:$A$44,0),MATCH(1,($U$2=GRID!$B$31:$DQ$31)*(КАЛЕНДАРЬ!$AZ12=GRID!$B$33:$DQ$33),0))*GRID!$B$67+GRID!$B$68)*(1-GRID!$B$69),0))</f>
        <v>36680</v>
      </c>
      <c r="R458" s="47" cm="1">
        <f t="array" ref="R458">IF($I$2="Spa пакет",
(INDEX(GRID!$B$47:$DQ$57,MATCH(Q$7,GRID!$A$47:$A$57,0),MATCH(1,($U$2=GRID!$B$31:$DQ$31)*(КАЛЕНДАРЬ!$AZ12=GRID!$B$33:$DQ$33),0))*GRID!$B$67)+GRID!$B$68*2,
ROUNDUP((INDEX(GRID!$B$47:$DQ$57,MATCH(Q$7,GRID!$A$47:$A$57,0),MATCH(1,($U$2=GRID!$B$31:$DQ$31)*(КАЛЕНДАРЬ!$AZ12=GRID!$B$33:$DQ$33),0))*GRID!$B$67+GRID!$B$68*2)*(1-GRID!$B$69),0))</f>
        <v>40960</v>
      </c>
      <c r="S458" s="47" cm="1">
        <f t="array" ref="S458">IF($I$2="Spa пакет",
(INDEX(GRID!$B$34:$DQ$44,MATCH(S$7,GRID!$A$34:$A$44,0),MATCH(1,($U$2=GRID!$B$31:$DQ$31)*(КАЛЕНДАРЬ!$AZ12=GRID!$B$33:$DQ$33),0))*GRID!$B$67)+GRID!$B$68,
ROUNDUP((INDEX(GRID!$B$34:$DQ$44,MATCH(S$7,GRID!$A$34:$A$44,0),MATCH(1,($U$2=GRID!$B$31:$DQ$31)*(КАЛЕНДАРЬ!$AZ12=GRID!$B$33:$DQ$33),0))*GRID!$B$67+GRID!$B$68)*(1-GRID!$B$69),0))</f>
        <v>39720</v>
      </c>
      <c r="T458" s="47" cm="1">
        <f t="array" ref="T458">IF($I$2="Spa пакет",
(INDEX(GRID!$B$47:$DQ$57,MATCH(S$7,GRID!$A$47:$A$57,0),MATCH(1,($U$2=GRID!$B$31:$DQ$31)*(КАЛЕНДАРЬ!$AZ12=GRID!$B$33:$DQ$33),0))*GRID!$B$67)+GRID!$B$68*2,
ROUNDUP((INDEX(GRID!$B$47:$DQ$57,MATCH(S$7,GRID!$A$47:$A$57,0),MATCH(1,($U$2=GRID!$B$31:$DQ$31)*(КАЛЕНДАРЬ!$AZ12=GRID!$B$33:$DQ$33),0))*GRID!$B$67+GRID!$B$68*2)*(1-GRID!$B$69),0))</f>
        <v>44000</v>
      </c>
      <c r="U458" s="47" cm="1">
        <f t="array" ref="U458">IF($I$2="Spa пакет",
(INDEX(GRID!$B$34:$DQ$44,MATCH(U$7,GRID!$A$34:$A$44,0),MATCH(1,($U$2=GRID!$B$31:$DQ$31)*(КАЛЕНДАРЬ!$AZ12=GRID!$B$33:$DQ$33),0))*GRID!$B$67)+GRID!$B$68,
ROUNDUP((INDEX(GRID!$B$34:$DQ$44,MATCH(U$7,GRID!$A$34:$A$44,0),MATCH(1,($U$2=GRID!$B$31:$DQ$31)*(КАЛЕНДАРЬ!$AZ12=GRID!$B$33:$DQ$33),0))*GRID!$B$67+GRID!$B$68)*(1-GRID!$B$69),0))</f>
        <v>44840</v>
      </c>
      <c r="V458" s="47" cm="1">
        <f t="array" ref="V458">IF($I$2="Spa пакет",
(INDEX(GRID!$B$47:$DQ$57,MATCH(U$7,GRID!$A$47:$A$57,0),MATCH(1,($U$2=GRID!$B$31:$DQ$31)*(КАЛЕНДАРЬ!$AZ12=GRID!$B$33:$DQ$33),0))*GRID!$B$67)+GRID!$B$68*2,
ROUNDUP((INDEX(GRID!$B$47:$DQ$57,MATCH(U$7,GRID!$A$47:$A$57,0),MATCH(1,($U$2=GRID!$B$31:$DQ$31)*(КАЛЕНДАРЬ!$AZ12=GRID!$B$33:$DQ$33),0))*GRID!$B$67+GRID!$B$68*2)*(1-GRID!$B$69),0))</f>
        <v>49120</v>
      </c>
      <c r="W458" s="47" cm="1">
        <f t="array" ref="W458">IF($I$2="Spa пакет",
(INDEX(GRID!$B$34:$DQ$44,MATCH(W$7,GRID!$A$34:$A$44,0),MATCH(1,($U$2=GRID!$B$31:$DQ$31)*(КАЛЕНДАРЬ!$AZ12=GRID!$B$33:$DQ$33),0))*GRID!$B$67)+GRID!$B$68,
ROUNDUP((INDEX(GRID!$B$34:$DQ$44,MATCH(W$7,GRID!$A$34:$A$44,0),MATCH(1,($U$2=GRID!$B$31:$DQ$31)*(КАЛЕНДАРЬ!$AZ12=GRID!$B$33:$DQ$33),0))*GRID!$B$67+GRID!$B$68)*(1-GRID!$B$69),0))</f>
        <v>136440</v>
      </c>
      <c r="X458" s="47" cm="1">
        <f t="array" ref="X458">IF($I$2="Spa пакет",
(INDEX(GRID!$B$47:$DQ$57,MATCH(W$7,GRID!$A$47:$A$57,0),MATCH(1,($U$2=GRID!$B$31:$DQ$31)*(КАЛЕНДАРЬ!$AZ12=GRID!$B$33:$DQ$33),0))*GRID!$B$67)+GRID!$B$68*2,
ROUNDUP((INDEX(GRID!$B$47:$DQ$57,MATCH(W$7,GRID!$A$47:$A$57,0),MATCH(1,($U$2=GRID!$B$31:$DQ$31)*(КАЛЕНДАРЬ!$AZ12=GRID!$B$33:$DQ$33),0))*GRID!$B$67+GRID!$B$68*2)*(1-GRID!$B$69),0))</f>
        <v>140720</v>
      </c>
    </row>
    <row r="459" spans="1:24" ht="12" customHeight="1" x14ac:dyDescent="0.2">
      <c r="A459" s="117" t="s">
        <v>42</v>
      </c>
      <c r="B459" s="117">
        <v>10</v>
      </c>
      <c r="C459" s="47" cm="1">
        <f t="array" ref="C459">IF($I$2="Spa пакет",
(INDEX(GRID!$B$34:$DQ$44,MATCH(C$7,GRID!$A$34:$A$44,0),MATCH(1,($U$2=GRID!$B$31:$DQ$31)*(КАЛЕНДАРЬ!$AZ13=GRID!$B$33:$DQ$33),0))*GRID!$B$67)+GRID!$B$68,
ROUNDUP((INDEX(GRID!$B$34:$DQ$44,MATCH(C$7,GRID!$A$34:$A$44,0),MATCH(1,($U$2=GRID!$B$31:$DQ$31)*(КАЛЕНДАРЬ!$AZ13=GRID!$B$33:$DQ$33),0))*GRID!$B$67+GRID!$B$68)*(1-GRID!$B$69),0))</f>
        <v>22360</v>
      </c>
      <c r="D459" s="47" cm="1">
        <f t="array" ref="D459">IF($I$2="Spa пакет",
(INDEX(GRID!$B$47:$DQ$57,MATCH(C$7,GRID!$A$47:$A$57,0),MATCH(1,($U$2=GRID!$B$31:$DQ$31)*(КАЛЕНДАРЬ!$AZ13=GRID!$B$33:$DQ$33),0))*GRID!$B$67)+GRID!$B$68*2,
ROUNDUP((INDEX(GRID!$B$47:$DQ$57,MATCH(C$7,GRID!$A$47:$A$57,0),MATCH(1,($U$2=GRID!$B$31:$DQ$31)*(КАЛЕНДАРЬ!$AZ13=GRID!$B$33:$DQ$33),0))*GRID!$B$67+GRID!$B$68*2)*(1-GRID!$B$69),0))</f>
        <v>26640</v>
      </c>
      <c r="E459" s="47" cm="1">
        <f t="array" ref="E459">IF($I$2="Spa пакет",
(INDEX(GRID!$B$34:$DQ$44,MATCH(E$7,GRID!$A$34:$A$44,0),MATCH(1,($U$2=GRID!$B$31:$DQ$31)*(КАЛЕНДАРЬ!$AZ13=GRID!$B$33:$DQ$33),0))*GRID!$B$67)+GRID!$B$68,
ROUNDUP((INDEX(GRID!$B$34:$DQ$44,MATCH(E$7,GRID!$A$34:$A$44,0),MATCH(1,($U$2=GRID!$B$31:$DQ$31)*(КАЛЕНДАРЬ!$AZ13=GRID!$B$33:$DQ$33),0))*GRID!$B$67+GRID!$B$68)*(1-GRID!$B$69),0))</f>
        <v>23960</v>
      </c>
      <c r="F459" s="47" cm="1">
        <f t="array" ref="F459">IF($I$2="Spa пакет",
(INDEX(GRID!$B$47:$DQ$57,MATCH(E$7,GRID!$A$47:$A$57,0),MATCH(1,($U$2=GRID!$B$31:$DQ$31)*(КАЛЕНДАРЬ!$AZ13=GRID!$B$33:$DQ$33),0))*GRID!$B$67)+GRID!$B$68*2,
ROUNDUP((INDEX(GRID!$B$47:$DQ$57,MATCH(E$7,GRID!$A$47:$A$57,0),MATCH(1,($U$2=GRID!$B$31:$DQ$31)*(КАЛЕНДАРЬ!$AZ13=GRID!$B$33:$DQ$33),0))*GRID!$B$67+GRID!$B$68*2)*(1-GRID!$B$69),0))</f>
        <v>28240</v>
      </c>
      <c r="G459" s="47" cm="1">
        <f t="array" ref="G459">IF($I$2="Spa пакет",
(INDEX(GRID!$B$34:$DQ$44,MATCH(G$7,GRID!$A$34:$A$44,0),MATCH(1,($U$2=GRID!$B$31:$DQ$31)*(КАЛЕНДАРЬ!$AZ13=GRID!$B$33:$DQ$33),0))*GRID!$B$67)+GRID!$B$68,
ROUNDUP((INDEX(GRID!$B$34:$DQ$44,MATCH(G$7,GRID!$A$34:$A$44,0),MATCH(1,($U$2=GRID!$B$31:$DQ$31)*(КАЛЕНДАРЬ!$AZ13=GRID!$B$33:$DQ$33),0))*GRID!$B$67+GRID!$B$68)*(1-GRID!$B$69),0))</f>
        <v>24840</v>
      </c>
      <c r="H459" s="47" cm="1">
        <f t="array" ref="H459">IF($I$2="Spa пакет",
(INDEX(GRID!$B$47:$DQ$57,MATCH(G$7,GRID!$A$47:$A$57,0),MATCH(1,($U$2=GRID!$B$31:$DQ$31)*(КАЛЕНДАРЬ!$AZ13=GRID!$B$33:$DQ$33),0))*GRID!$B$67)+GRID!$B$68*2,
ROUNDUP((INDEX(GRID!$B$47:$DQ$57,MATCH(G$7,GRID!$A$47:$A$57,0),MATCH(1,($U$2=GRID!$B$31:$DQ$31)*(КАЛЕНДАРЬ!$AZ13=GRID!$B$33:$DQ$33),0))*GRID!$B$67+GRID!$B$68*2)*(1-GRID!$B$69),0))</f>
        <v>29120</v>
      </c>
      <c r="I459" s="47" cm="1">
        <f t="array" ref="I459">IF($I$2="Spa пакет",
(INDEX(GRID!$B$34:$DQ$44,MATCH(I$7,GRID!$A$34:$A$44,0),MATCH(1,($U$2=GRID!$B$31:$DQ$31)*(КАЛЕНДАРЬ!$AZ13=GRID!$B$33:$DQ$33),0))*GRID!$B$67)+GRID!$B$68,
ROUNDUP((INDEX(GRID!$B$34:$DQ$44,MATCH(I$7,GRID!$A$34:$A$44,0),MATCH(1,($U$2=GRID!$B$31:$DQ$31)*(КАЛЕНДАРЬ!$AZ13=GRID!$B$33:$DQ$33),0))*GRID!$B$67+GRID!$B$68)*(1-GRID!$B$69),0))</f>
        <v>26440</v>
      </c>
      <c r="J459" s="47" cm="1">
        <f t="array" ref="J459">IF($I$2="Spa пакет",
(INDEX(GRID!$B$47:$DQ$57,MATCH(I$7,GRID!$A$47:$A$57,0),MATCH(1,($U$2=GRID!$B$31:$DQ$31)*(КАЛЕНДАРЬ!$AZ13=GRID!$B$33:$DQ$33),0))*GRID!$B$67)+GRID!$B$68*2,
ROUNDUP((INDEX(GRID!$B$47:$DQ$57,MATCH(I$7,GRID!$A$47:$A$57,0),MATCH(1,($U$2=GRID!$B$31:$DQ$31)*(КАЛЕНДАРЬ!$AZ13=GRID!$B$33:$DQ$33),0))*GRID!$B$67+GRID!$B$68*2)*(1-GRID!$B$69),0))</f>
        <v>30720</v>
      </c>
      <c r="K459" s="47" cm="1">
        <f t="array" ref="K459">IF($I$2="Spa пакет",
(INDEX(GRID!$B$34:$DQ$44,MATCH(K$7,GRID!$A$34:$A$44,0),MATCH(1,($U$2=GRID!$B$31:$DQ$31)*(КАЛЕНДАРЬ!$AZ13=GRID!$B$33:$DQ$33),0))*GRID!$B$67)+GRID!$B$68,
ROUNDUP((INDEX(GRID!$B$34:$DQ$44,MATCH(K$7,GRID!$A$34:$A$44,0),MATCH(1,($U$2=GRID!$B$31:$DQ$31)*(КАЛЕНДАРЬ!$AZ13=GRID!$B$33:$DQ$33),0))*GRID!$B$67+GRID!$B$68)*(1-GRID!$B$69),0))</f>
        <v>27320</v>
      </c>
      <c r="L459" s="47" cm="1">
        <f t="array" ref="L459">IF($I$2="Spa пакет",
(INDEX(GRID!$B$47:$DQ$57,MATCH(K$7,GRID!$A$47:$A$57,0),MATCH(1,($U$2=GRID!$B$31:$DQ$31)*(КАЛЕНДАРЬ!$AZ13=GRID!$B$33:$DQ$33),0))*GRID!$B$67)+GRID!$B$68*2,
ROUNDUP((INDEX(GRID!$B$47:$DQ$57,MATCH(K$7,GRID!$A$47:$A$57,0),MATCH(1,($U$2=GRID!$B$31:$DQ$31)*(КАЛЕНДАРЬ!$AZ13=GRID!$B$33:$DQ$33),0))*GRID!$B$67+GRID!$B$68*2)*(1-GRID!$B$69),0))</f>
        <v>31600</v>
      </c>
      <c r="M459" s="47" cm="1">
        <f t="array" ref="M459">IF($I$2="Spa пакет",
(INDEX(GRID!$B$34:$DQ$44,MATCH(M$7,GRID!$A$34:$A$44,0),MATCH(1,($U$2=GRID!$B$31:$DQ$31)*(КАЛЕНДАРЬ!$AZ13=GRID!$B$33:$DQ$33),0))*GRID!$B$67)+GRID!$B$68,
ROUNDUP((INDEX(GRID!$B$34:$DQ$44,MATCH(M$7,GRID!$A$34:$A$44,0),MATCH(1,($U$2=GRID!$B$31:$DQ$31)*(КАЛЕНДАРЬ!$AZ13=GRID!$B$33:$DQ$33),0))*GRID!$B$67+GRID!$B$68)*(1-GRID!$B$69),0))</f>
        <v>28920</v>
      </c>
      <c r="N459" s="47" cm="1">
        <f t="array" ref="N459">IF($I$2="Spa пакет",
(INDEX(GRID!$B$47:$DQ$57,MATCH(M$7,GRID!$A$47:$A$57,0),MATCH(1,($U$2=GRID!$B$31:$DQ$31)*(КАЛЕНДАРЬ!$AZ13=GRID!$B$33:$DQ$33),0))*GRID!$B$67)+GRID!$B$68*2,
ROUNDUP((INDEX(GRID!$B$47:$DQ$57,MATCH(M$7,GRID!$A$47:$A$57,0),MATCH(1,($U$2=GRID!$B$31:$DQ$31)*(КАЛЕНДАРЬ!$AZ13=GRID!$B$33:$DQ$33),0))*GRID!$B$67+GRID!$B$68*2)*(1-GRID!$B$69),0))</f>
        <v>33200</v>
      </c>
      <c r="O459" s="47" cm="1">
        <f t="array" ref="O459">IF($I$2="Spa пакет",
(INDEX(GRID!$B$34:$DQ$44,MATCH(O$7,GRID!$A$34:$A$44,0),MATCH(1,($U$2=GRID!$B$31:$DQ$31)*(КАЛЕНДАРЬ!$AZ13=GRID!$B$33:$DQ$33),0))*GRID!$B$67)+GRID!$B$68,
ROUNDUP((INDEX(GRID!$B$34:$DQ$44,MATCH(O$7,GRID!$A$34:$A$44,0),MATCH(1,($U$2=GRID!$B$31:$DQ$31)*(КАЛЕНДАРЬ!$AZ13=GRID!$B$33:$DQ$33),0))*GRID!$B$67+GRID!$B$68)*(1-GRID!$B$69),0))</f>
        <v>34920</v>
      </c>
      <c r="P459" s="47" cm="1">
        <f t="array" ref="P459">IF($I$2="Spa пакет",
(INDEX(GRID!$B$47:$DQ$57,MATCH(O$7,GRID!$A$47:$A$57,0),MATCH(1,($U$2=GRID!$B$31:$DQ$31)*(КАЛЕНДАРЬ!$AZ13=GRID!$B$33:$DQ$33),0))*GRID!$B$67)+GRID!$B$68*2,
ROUNDUP((INDEX(GRID!$B$47:$DQ$57,MATCH(O$7,GRID!$A$47:$A$57,0),MATCH(1,($U$2=GRID!$B$31:$DQ$31)*(КАЛЕНДАРЬ!$AZ13=GRID!$B$33:$DQ$33),0))*GRID!$B$67+GRID!$B$68*2)*(1-GRID!$B$69),0))</f>
        <v>39200</v>
      </c>
      <c r="Q459" s="47" cm="1">
        <f t="array" ref="Q459">IF($I$2="Spa пакет",
(INDEX(GRID!$B$34:$DQ$44,MATCH(Q$7,GRID!$A$34:$A$44,0),MATCH(1,($U$2=GRID!$B$31:$DQ$31)*(КАЛЕНДАРЬ!$AZ13=GRID!$B$33:$DQ$33),0))*GRID!$B$67)+GRID!$B$68,
ROUNDUP((INDEX(GRID!$B$34:$DQ$44,MATCH(Q$7,GRID!$A$34:$A$44,0),MATCH(1,($U$2=GRID!$B$31:$DQ$31)*(КАЛЕНДАРЬ!$AZ13=GRID!$B$33:$DQ$33),0))*GRID!$B$67+GRID!$B$68)*(1-GRID!$B$69),0))</f>
        <v>36680</v>
      </c>
      <c r="R459" s="47" cm="1">
        <f t="array" ref="R459">IF($I$2="Spa пакет",
(INDEX(GRID!$B$47:$DQ$57,MATCH(Q$7,GRID!$A$47:$A$57,0),MATCH(1,($U$2=GRID!$B$31:$DQ$31)*(КАЛЕНДАРЬ!$AZ13=GRID!$B$33:$DQ$33),0))*GRID!$B$67)+GRID!$B$68*2,
ROUNDUP((INDEX(GRID!$B$47:$DQ$57,MATCH(Q$7,GRID!$A$47:$A$57,0),MATCH(1,($U$2=GRID!$B$31:$DQ$31)*(КАЛЕНДАРЬ!$AZ13=GRID!$B$33:$DQ$33),0))*GRID!$B$67+GRID!$B$68*2)*(1-GRID!$B$69),0))</f>
        <v>40960</v>
      </c>
      <c r="S459" s="47" cm="1">
        <f t="array" ref="S459">IF($I$2="Spa пакет",
(INDEX(GRID!$B$34:$DQ$44,MATCH(S$7,GRID!$A$34:$A$44,0),MATCH(1,($U$2=GRID!$B$31:$DQ$31)*(КАЛЕНДАРЬ!$AZ13=GRID!$B$33:$DQ$33),0))*GRID!$B$67)+GRID!$B$68,
ROUNDUP((INDEX(GRID!$B$34:$DQ$44,MATCH(S$7,GRID!$A$34:$A$44,0),MATCH(1,($U$2=GRID!$B$31:$DQ$31)*(КАЛЕНДАРЬ!$AZ13=GRID!$B$33:$DQ$33),0))*GRID!$B$67+GRID!$B$68)*(1-GRID!$B$69),0))</f>
        <v>39720</v>
      </c>
      <c r="T459" s="47" cm="1">
        <f t="array" ref="T459">IF($I$2="Spa пакет",
(INDEX(GRID!$B$47:$DQ$57,MATCH(S$7,GRID!$A$47:$A$57,0),MATCH(1,($U$2=GRID!$B$31:$DQ$31)*(КАЛЕНДАРЬ!$AZ13=GRID!$B$33:$DQ$33),0))*GRID!$B$67)+GRID!$B$68*2,
ROUNDUP((INDEX(GRID!$B$47:$DQ$57,MATCH(S$7,GRID!$A$47:$A$57,0),MATCH(1,($U$2=GRID!$B$31:$DQ$31)*(КАЛЕНДАРЬ!$AZ13=GRID!$B$33:$DQ$33),0))*GRID!$B$67+GRID!$B$68*2)*(1-GRID!$B$69),0))</f>
        <v>44000</v>
      </c>
      <c r="U459" s="47" cm="1">
        <f t="array" ref="U459">IF($I$2="Spa пакет",
(INDEX(GRID!$B$34:$DQ$44,MATCH(U$7,GRID!$A$34:$A$44,0),MATCH(1,($U$2=GRID!$B$31:$DQ$31)*(КАЛЕНДАРЬ!$AZ13=GRID!$B$33:$DQ$33),0))*GRID!$B$67)+GRID!$B$68,
ROUNDUP((INDEX(GRID!$B$34:$DQ$44,MATCH(U$7,GRID!$A$34:$A$44,0),MATCH(1,($U$2=GRID!$B$31:$DQ$31)*(КАЛЕНДАРЬ!$AZ13=GRID!$B$33:$DQ$33),0))*GRID!$B$67+GRID!$B$68)*(1-GRID!$B$69),0))</f>
        <v>44840</v>
      </c>
      <c r="V459" s="47" cm="1">
        <f t="array" ref="V459">IF($I$2="Spa пакет",
(INDEX(GRID!$B$47:$DQ$57,MATCH(U$7,GRID!$A$47:$A$57,0),MATCH(1,($U$2=GRID!$B$31:$DQ$31)*(КАЛЕНДАРЬ!$AZ13=GRID!$B$33:$DQ$33),0))*GRID!$B$67)+GRID!$B$68*2,
ROUNDUP((INDEX(GRID!$B$47:$DQ$57,MATCH(U$7,GRID!$A$47:$A$57,0),MATCH(1,($U$2=GRID!$B$31:$DQ$31)*(КАЛЕНДАРЬ!$AZ13=GRID!$B$33:$DQ$33),0))*GRID!$B$67+GRID!$B$68*2)*(1-GRID!$B$69),0))</f>
        <v>49120</v>
      </c>
      <c r="W459" s="47" cm="1">
        <f t="array" ref="W459">IF($I$2="Spa пакет",
(INDEX(GRID!$B$34:$DQ$44,MATCH(W$7,GRID!$A$34:$A$44,0),MATCH(1,($U$2=GRID!$B$31:$DQ$31)*(КАЛЕНДАРЬ!$AZ13=GRID!$B$33:$DQ$33),0))*GRID!$B$67)+GRID!$B$68,
ROUNDUP((INDEX(GRID!$B$34:$DQ$44,MATCH(W$7,GRID!$A$34:$A$44,0),MATCH(1,($U$2=GRID!$B$31:$DQ$31)*(КАЛЕНДАРЬ!$AZ13=GRID!$B$33:$DQ$33),0))*GRID!$B$67+GRID!$B$68)*(1-GRID!$B$69),0))</f>
        <v>136440</v>
      </c>
      <c r="X459" s="47" cm="1">
        <f t="array" ref="X459">IF($I$2="Spa пакет",
(INDEX(GRID!$B$47:$DQ$57,MATCH(W$7,GRID!$A$47:$A$57,0),MATCH(1,($U$2=GRID!$B$31:$DQ$31)*(КАЛЕНДАРЬ!$AZ13=GRID!$B$33:$DQ$33),0))*GRID!$B$67)+GRID!$B$68*2,
ROUNDUP((INDEX(GRID!$B$47:$DQ$57,MATCH(W$7,GRID!$A$47:$A$57,0),MATCH(1,($U$2=GRID!$B$31:$DQ$31)*(КАЛЕНДАРЬ!$AZ13=GRID!$B$33:$DQ$33),0))*GRID!$B$67+GRID!$B$68*2)*(1-GRID!$B$69),0))</f>
        <v>140720</v>
      </c>
    </row>
    <row r="460" spans="1:24" ht="12" customHeight="1" x14ac:dyDescent="0.2">
      <c r="A460" s="117" t="s">
        <v>43</v>
      </c>
      <c r="B460" s="117">
        <v>11</v>
      </c>
      <c r="C460" s="47" cm="1">
        <f t="array" ref="C460">IF($I$2="Spa пакет",
(INDEX(GRID!$B$34:$DQ$44,MATCH(C$7,GRID!$A$34:$A$44,0),MATCH(1,($U$2=GRID!$B$31:$DQ$31)*(КАЛЕНДАРЬ!$AZ14=GRID!$B$33:$DQ$33),0))*GRID!$B$67)+GRID!$B$68,
ROUNDUP((INDEX(GRID!$B$34:$DQ$44,MATCH(C$7,GRID!$A$34:$A$44,0),MATCH(1,($U$2=GRID!$B$31:$DQ$31)*(КАЛЕНДАРЬ!$AZ14=GRID!$B$33:$DQ$33),0))*GRID!$B$67+GRID!$B$68)*(1-GRID!$B$69),0))</f>
        <v>19480</v>
      </c>
      <c r="D460" s="47" cm="1">
        <f t="array" ref="D460">IF($I$2="Spa пакет",
(INDEX(GRID!$B$47:$DQ$57,MATCH(C$7,GRID!$A$47:$A$57,0),MATCH(1,($U$2=GRID!$B$31:$DQ$31)*(КАЛЕНДАРЬ!$AZ14=GRID!$B$33:$DQ$33),0))*GRID!$B$67)+GRID!$B$68*2,
ROUNDUP((INDEX(GRID!$B$47:$DQ$57,MATCH(C$7,GRID!$A$47:$A$57,0),MATCH(1,($U$2=GRID!$B$31:$DQ$31)*(КАЛЕНДАРЬ!$AZ14=GRID!$B$33:$DQ$33),0))*GRID!$B$67+GRID!$B$68*2)*(1-GRID!$B$69),0))</f>
        <v>23760</v>
      </c>
      <c r="E460" s="47" cm="1">
        <f t="array" ref="E460">IF($I$2="Spa пакет",
(INDEX(GRID!$B$34:$DQ$44,MATCH(E$7,GRID!$A$34:$A$44,0),MATCH(1,($U$2=GRID!$B$31:$DQ$31)*(КАЛЕНДАРЬ!$AZ14=GRID!$B$33:$DQ$33),0))*GRID!$B$67)+GRID!$B$68,
ROUNDUP((INDEX(GRID!$B$34:$DQ$44,MATCH(E$7,GRID!$A$34:$A$44,0),MATCH(1,($U$2=GRID!$B$31:$DQ$31)*(КАЛЕНДАРЬ!$AZ14=GRID!$B$33:$DQ$33),0))*GRID!$B$67+GRID!$B$68)*(1-GRID!$B$69),0))</f>
        <v>20920</v>
      </c>
      <c r="F460" s="47" cm="1">
        <f t="array" ref="F460">IF($I$2="Spa пакет",
(INDEX(GRID!$B$47:$DQ$57,MATCH(E$7,GRID!$A$47:$A$57,0),MATCH(1,($U$2=GRID!$B$31:$DQ$31)*(КАЛЕНДАРЬ!$AZ14=GRID!$B$33:$DQ$33),0))*GRID!$B$67)+GRID!$B$68*2,
ROUNDUP((INDEX(GRID!$B$47:$DQ$57,MATCH(E$7,GRID!$A$47:$A$57,0),MATCH(1,($U$2=GRID!$B$31:$DQ$31)*(КАЛЕНДАРЬ!$AZ14=GRID!$B$33:$DQ$33),0))*GRID!$B$67+GRID!$B$68*2)*(1-GRID!$B$69),0))</f>
        <v>25200</v>
      </c>
      <c r="G460" s="47" cm="1">
        <f t="array" ref="G460">IF($I$2="Spa пакет",
(INDEX(GRID!$B$34:$DQ$44,MATCH(G$7,GRID!$A$34:$A$44,0),MATCH(1,($U$2=GRID!$B$31:$DQ$31)*(КАЛЕНДАРЬ!$AZ14=GRID!$B$33:$DQ$33),0))*GRID!$B$67)+GRID!$B$68,
ROUNDUP((INDEX(GRID!$B$34:$DQ$44,MATCH(G$7,GRID!$A$34:$A$44,0),MATCH(1,($U$2=GRID!$B$31:$DQ$31)*(КАЛЕНДАРЬ!$AZ14=GRID!$B$33:$DQ$33),0))*GRID!$B$67+GRID!$B$68)*(1-GRID!$B$69),0))</f>
        <v>21720</v>
      </c>
      <c r="H460" s="47" cm="1">
        <f t="array" ref="H460">IF($I$2="Spa пакет",
(INDEX(GRID!$B$47:$DQ$57,MATCH(G$7,GRID!$A$47:$A$57,0),MATCH(1,($U$2=GRID!$B$31:$DQ$31)*(КАЛЕНДАРЬ!$AZ14=GRID!$B$33:$DQ$33),0))*GRID!$B$67)+GRID!$B$68*2,
ROUNDUP((INDEX(GRID!$B$47:$DQ$57,MATCH(G$7,GRID!$A$47:$A$57,0),MATCH(1,($U$2=GRID!$B$31:$DQ$31)*(КАЛЕНДАРЬ!$AZ14=GRID!$B$33:$DQ$33),0))*GRID!$B$67+GRID!$B$68*2)*(1-GRID!$B$69),0))</f>
        <v>26000</v>
      </c>
      <c r="I460" s="47" cm="1">
        <f t="array" ref="I460">IF($I$2="Spa пакет",
(INDEX(GRID!$B$34:$DQ$44,MATCH(I$7,GRID!$A$34:$A$44,0),MATCH(1,($U$2=GRID!$B$31:$DQ$31)*(КАЛЕНДАРЬ!$AZ14=GRID!$B$33:$DQ$33),0))*GRID!$B$67)+GRID!$B$68,
ROUNDUP((INDEX(GRID!$B$34:$DQ$44,MATCH(I$7,GRID!$A$34:$A$44,0),MATCH(1,($U$2=GRID!$B$31:$DQ$31)*(КАЛЕНДАРЬ!$AZ14=GRID!$B$33:$DQ$33),0))*GRID!$B$67+GRID!$B$68)*(1-GRID!$B$69),0))</f>
        <v>23160</v>
      </c>
      <c r="J460" s="47" cm="1">
        <f t="array" ref="J460">IF($I$2="Spa пакет",
(INDEX(GRID!$B$47:$DQ$57,MATCH(I$7,GRID!$A$47:$A$57,0),MATCH(1,($U$2=GRID!$B$31:$DQ$31)*(КАЛЕНДАРЬ!$AZ14=GRID!$B$33:$DQ$33),0))*GRID!$B$67)+GRID!$B$68*2,
ROUNDUP((INDEX(GRID!$B$47:$DQ$57,MATCH(I$7,GRID!$A$47:$A$57,0),MATCH(1,($U$2=GRID!$B$31:$DQ$31)*(КАЛЕНДАРЬ!$AZ14=GRID!$B$33:$DQ$33),0))*GRID!$B$67+GRID!$B$68*2)*(1-GRID!$B$69),0))</f>
        <v>27440</v>
      </c>
      <c r="K460" s="47" cm="1">
        <f t="array" ref="K460">IF($I$2="Spa пакет",
(INDEX(GRID!$B$34:$DQ$44,MATCH(K$7,GRID!$A$34:$A$44,0),MATCH(1,($U$2=GRID!$B$31:$DQ$31)*(КАЛЕНДАРЬ!$AZ14=GRID!$B$33:$DQ$33),0))*GRID!$B$67)+GRID!$B$68,
ROUNDUP((INDEX(GRID!$B$34:$DQ$44,MATCH(K$7,GRID!$A$34:$A$44,0),MATCH(1,($U$2=GRID!$B$31:$DQ$31)*(КАЛЕНДАРЬ!$AZ14=GRID!$B$33:$DQ$33),0))*GRID!$B$67+GRID!$B$68)*(1-GRID!$B$69),0))</f>
        <v>23960</v>
      </c>
      <c r="L460" s="47" cm="1">
        <f t="array" ref="L460">IF($I$2="Spa пакет",
(INDEX(GRID!$B$47:$DQ$57,MATCH(K$7,GRID!$A$47:$A$57,0),MATCH(1,($U$2=GRID!$B$31:$DQ$31)*(КАЛЕНДАРЬ!$AZ14=GRID!$B$33:$DQ$33),0))*GRID!$B$67)+GRID!$B$68*2,
ROUNDUP((INDEX(GRID!$B$47:$DQ$57,MATCH(K$7,GRID!$A$47:$A$57,0),MATCH(1,($U$2=GRID!$B$31:$DQ$31)*(КАЛЕНДАРЬ!$AZ14=GRID!$B$33:$DQ$33),0))*GRID!$B$67+GRID!$B$68*2)*(1-GRID!$B$69),0))</f>
        <v>28240</v>
      </c>
      <c r="M460" s="47" cm="1">
        <f t="array" ref="M460">IF($I$2="Spa пакет",
(INDEX(GRID!$B$34:$DQ$44,MATCH(M$7,GRID!$A$34:$A$44,0),MATCH(1,($U$2=GRID!$B$31:$DQ$31)*(КАЛЕНДАРЬ!$AZ14=GRID!$B$33:$DQ$33),0))*GRID!$B$67)+GRID!$B$68,
ROUNDUP((INDEX(GRID!$B$34:$DQ$44,MATCH(M$7,GRID!$A$34:$A$44,0),MATCH(1,($U$2=GRID!$B$31:$DQ$31)*(КАЛЕНДАРЬ!$AZ14=GRID!$B$33:$DQ$33),0))*GRID!$B$67+GRID!$B$68)*(1-GRID!$B$69),0))</f>
        <v>25400</v>
      </c>
      <c r="N460" s="47" cm="1">
        <f t="array" ref="N460">IF($I$2="Spa пакет",
(INDEX(GRID!$B$47:$DQ$57,MATCH(M$7,GRID!$A$47:$A$57,0),MATCH(1,($U$2=GRID!$B$31:$DQ$31)*(КАЛЕНДАРЬ!$AZ14=GRID!$B$33:$DQ$33),0))*GRID!$B$67)+GRID!$B$68*2,
ROUNDUP((INDEX(GRID!$B$47:$DQ$57,MATCH(M$7,GRID!$A$47:$A$57,0),MATCH(1,($U$2=GRID!$B$31:$DQ$31)*(КАЛЕНДАРЬ!$AZ14=GRID!$B$33:$DQ$33),0))*GRID!$B$67+GRID!$B$68*2)*(1-GRID!$B$69),0))</f>
        <v>29680</v>
      </c>
      <c r="O460" s="47" cm="1">
        <f t="array" ref="O460">IF($I$2="Spa пакет",
(INDEX(GRID!$B$34:$DQ$44,MATCH(O$7,GRID!$A$34:$A$44,0),MATCH(1,($U$2=GRID!$B$31:$DQ$31)*(КАЛЕНДАРЬ!$AZ14=GRID!$B$33:$DQ$33),0))*GRID!$B$67)+GRID!$B$68,
ROUNDUP((INDEX(GRID!$B$34:$DQ$44,MATCH(O$7,GRID!$A$34:$A$44,0),MATCH(1,($U$2=GRID!$B$31:$DQ$31)*(КАЛЕНДАРЬ!$AZ14=GRID!$B$33:$DQ$33),0))*GRID!$B$67+GRID!$B$68)*(1-GRID!$B$69),0))</f>
        <v>31000</v>
      </c>
      <c r="P460" s="47" cm="1">
        <f t="array" ref="P460">IF($I$2="Spa пакет",
(INDEX(GRID!$B$47:$DQ$57,MATCH(O$7,GRID!$A$47:$A$57,0),MATCH(1,($U$2=GRID!$B$31:$DQ$31)*(КАЛЕНДАРЬ!$AZ14=GRID!$B$33:$DQ$33),0))*GRID!$B$67)+GRID!$B$68*2,
ROUNDUP((INDEX(GRID!$B$47:$DQ$57,MATCH(O$7,GRID!$A$47:$A$57,0),MATCH(1,($U$2=GRID!$B$31:$DQ$31)*(КАЛЕНДАРЬ!$AZ14=GRID!$B$33:$DQ$33),0))*GRID!$B$67+GRID!$B$68*2)*(1-GRID!$B$69),0))</f>
        <v>35280</v>
      </c>
      <c r="Q460" s="47" cm="1">
        <f t="array" ref="Q460">IF($I$2="Spa пакет",
(INDEX(GRID!$B$34:$DQ$44,MATCH(Q$7,GRID!$A$34:$A$44,0),MATCH(1,($U$2=GRID!$B$31:$DQ$31)*(КАЛЕНДАРЬ!$AZ14=GRID!$B$33:$DQ$33),0))*GRID!$B$67)+GRID!$B$68,
ROUNDUP((INDEX(GRID!$B$34:$DQ$44,MATCH(Q$7,GRID!$A$34:$A$44,0),MATCH(1,($U$2=GRID!$B$31:$DQ$31)*(КАЛЕНДАРЬ!$AZ14=GRID!$B$33:$DQ$33),0))*GRID!$B$67+GRID!$B$68)*(1-GRID!$B$69),0))</f>
        <v>32600</v>
      </c>
      <c r="R460" s="47" cm="1">
        <f t="array" ref="R460">IF($I$2="Spa пакет",
(INDEX(GRID!$B$47:$DQ$57,MATCH(Q$7,GRID!$A$47:$A$57,0),MATCH(1,($U$2=GRID!$B$31:$DQ$31)*(КАЛЕНДАРЬ!$AZ14=GRID!$B$33:$DQ$33),0))*GRID!$B$67)+GRID!$B$68*2,
ROUNDUP((INDEX(GRID!$B$47:$DQ$57,MATCH(Q$7,GRID!$A$47:$A$57,0),MATCH(1,($U$2=GRID!$B$31:$DQ$31)*(КАЛЕНДАРЬ!$AZ14=GRID!$B$33:$DQ$33),0))*GRID!$B$67+GRID!$B$68*2)*(1-GRID!$B$69),0))</f>
        <v>36880</v>
      </c>
      <c r="S460" s="47" cm="1">
        <f t="array" ref="S460">IF($I$2="Spa пакет",
(INDEX(GRID!$B$34:$DQ$44,MATCH(S$7,GRID!$A$34:$A$44,0),MATCH(1,($U$2=GRID!$B$31:$DQ$31)*(КАЛЕНДАРЬ!$AZ14=GRID!$B$33:$DQ$33),0))*GRID!$B$67)+GRID!$B$68,
ROUNDUP((INDEX(GRID!$B$34:$DQ$44,MATCH(S$7,GRID!$A$34:$A$44,0),MATCH(1,($U$2=GRID!$B$31:$DQ$31)*(КАЛЕНДАРЬ!$AZ14=GRID!$B$33:$DQ$33),0))*GRID!$B$67+GRID!$B$68)*(1-GRID!$B$69),0))</f>
        <v>35400</v>
      </c>
      <c r="T460" s="47" cm="1">
        <f t="array" ref="T460">IF($I$2="Spa пакет",
(INDEX(GRID!$B$47:$DQ$57,MATCH(S$7,GRID!$A$47:$A$57,0),MATCH(1,($U$2=GRID!$B$31:$DQ$31)*(КАЛЕНДАРЬ!$AZ14=GRID!$B$33:$DQ$33),0))*GRID!$B$67)+GRID!$B$68*2,
ROUNDUP((INDEX(GRID!$B$47:$DQ$57,MATCH(S$7,GRID!$A$47:$A$57,0),MATCH(1,($U$2=GRID!$B$31:$DQ$31)*(КАЛЕНДАРЬ!$AZ14=GRID!$B$33:$DQ$33),0))*GRID!$B$67+GRID!$B$68*2)*(1-GRID!$B$69),0))</f>
        <v>39680</v>
      </c>
      <c r="U460" s="47" cm="1">
        <f t="array" ref="U460">IF($I$2="Spa пакет",
(INDEX(GRID!$B$34:$DQ$44,MATCH(U$7,GRID!$A$34:$A$44,0),MATCH(1,($U$2=GRID!$B$31:$DQ$31)*(КАЛЕНДАРЬ!$AZ14=GRID!$B$33:$DQ$33),0))*GRID!$B$67)+GRID!$B$68,
ROUNDUP((INDEX(GRID!$B$34:$DQ$44,MATCH(U$7,GRID!$A$34:$A$44,0),MATCH(1,($U$2=GRID!$B$31:$DQ$31)*(КАЛЕНДАРЬ!$AZ14=GRID!$B$33:$DQ$33),0))*GRID!$B$67+GRID!$B$68)*(1-GRID!$B$69),0))</f>
        <v>40200</v>
      </c>
      <c r="V460" s="47" cm="1">
        <f t="array" ref="V460">IF($I$2="Spa пакет",
(INDEX(GRID!$B$47:$DQ$57,MATCH(U$7,GRID!$A$47:$A$57,0),MATCH(1,($U$2=GRID!$B$31:$DQ$31)*(КАЛЕНДАРЬ!$AZ14=GRID!$B$33:$DQ$33),0))*GRID!$B$67)+GRID!$B$68*2,
ROUNDUP((INDEX(GRID!$B$47:$DQ$57,MATCH(U$7,GRID!$A$47:$A$57,0),MATCH(1,($U$2=GRID!$B$31:$DQ$31)*(КАЛЕНДАРЬ!$AZ14=GRID!$B$33:$DQ$33),0))*GRID!$B$67+GRID!$B$68*2)*(1-GRID!$B$69),0))</f>
        <v>44480</v>
      </c>
      <c r="W460" s="47" cm="1">
        <f t="array" ref="W460">IF($I$2="Spa пакет",
(INDEX(GRID!$B$34:$DQ$44,MATCH(W$7,GRID!$A$34:$A$44,0),MATCH(1,($U$2=GRID!$B$31:$DQ$31)*(КАЛЕНДАРЬ!$AZ14=GRID!$B$33:$DQ$33),0))*GRID!$B$67)+GRID!$B$68,
ROUNDUP((INDEX(GRID!$B$34:$DQ$44,MATCH(W$7,GRID!$A$34:$A$44,0),MATCH(1,($U$2=GRID!$B$31:$DQ$31)*(КАЛЕНДАРЬ!$AZ14=GRID!$B$33:$DQ$33),0))*GRID!$B$67+GRID!$B$68)*(1-GRID!$B$69),0))</f>
        <v>114600</v>
      </c>
      <c r="X460" s="47" cm="1">
        <f t="array" ref="X460">IF($I$2="Spa пакет",
(INDEX(GRID!$B$47:$DQ$57,MATCH(W$7,GRID!$A$47:$A$57,0),MATCH(1,($U$2=GRID!$B$31:$DQ$31)*(КАЛЕНДАРЬ!$AZ14=GRID!$B$33:$DQ$33),0))*GRID!$B$67)+GRID!$B$68*2,
ROUNDUP((INDEX(GRID!$B$47:$DQ$57,MATCH(W$7,GRID!$A$47:$A$57,0),MATCH(1,($U$2=GRID!$B$31:$DQ$31)*(КАЛЕНДАРЬ!$AZ14=GRID!$B$33:$DQ$33),0))*GRID!$B$67+GRID!$B$68*2)*(1-GRID!$B$69),0))</f>
        <v>118880</v>
      </c>
    </row>
    <row r="461" spans="1:24" ht="12" customHeight="1" x14ac:dyDescent="0.2">
      <c r="A461" s="117" t="s">
        <v>44</v>
      </c>
      <c r="B461" s="117">
        <v>12</v>
      </c>
      <c r="C461" s="47" cm="1">
        <f t="array" ref="C461">IF($I$2="Spa пакет",
(INDEX(GRID!$B$34:$DQ$44,MATCH(C$7,GRID!$A$34:$A$44,0),MATCH(1,($U$2=GRID!$B$31:$DQ$31)*(КАЛЕНДАРЬ!$AZ15=GRID!$B$33:$DQ$33),0))*GRID!$B$67)+GRID!$B$68,
ROUNDUP((INDEX(GRID!$B$34:$DQ$44,MATCH(C$7,GRID!$A$34:$A$44,0),MATCH(1,($U$2=GRID!$B$31:$DQ$31)*(КАЛЕНДАРЬ!$AZ15=GRID!$B$33:$DQ$33),0))*GRID!$B$67+GRID!$B$68)*(1-GRID!$B$69),0))</f>
        <v>19480</v>
      </c>
      <c r="D461" s="47" cm="1">
        <f t="array" ref="D461">IF($I$2="Spa пакет",
(INDEX(GRID!$B$47:$DQ$57,MATCH(C$7,GRID!$A$47:$A$57,0),MATCH(1,($U$2=GRID!$B$31:$DQ$31)*(КАЛЕНДАРЬ!$AZ15=GRID!$B$33:$DQ$33),0))*GRID!$B$67)+GRID!$B$68*2,
ROUNDUP((INDEX(GRID!$B$47:$DQ$57,MATCH(C$7,GRID!$A$47:$A$57,0),MATCH(1,($U$2=GRID!$B$31:$DQ$31)*(КАЛЕНДАРЬ!$AZ15=GRID!$B$33:$DQ$33),0))*GRID!$B$67+GRID!$B$68*2)*(1-GRID!$B$69),0))</f>
        <v>23760</v>
      </c>
      <c r="E461" s="47" cm="1">
        <f t="array" ref="E461">IF($I$2="Spa пакет",
(INDEX(GRID!$B$34:$DQ$44,MATCH(E$7,GRID!$A$34:$A$44,0),MATCH(1,($U$2=GRID!$B$31:$DQ$31)*(КАЛЕНДАРЬ!$AZ15=GRID!$B$33:$DQ$33),0))*GRID!$B$67)+GRID!$B$68,
ROUNDUP((INDEX(GRID!$B$34:$DQ$44,MATCH(E$7,GRID!$A$34:$A$44,0),MATCH(1,($U$2=GRID!$B$31:$DQ$31)*(КАЛЕНДАРЬ!$AZ15=GRID!$B$33:$DQ$33),0))*GRID!$B$67+GRID!$B$68)*(1-GRID!$B$69),0))</f>
        <v>20920</v>
      </c>
      <c r="F461" s="47" cm="1">
        <f t="array" ref="F461">IF($I$2="Spa пакет",
(INDEX(GRID!$B$47:$DQ$57,MATCH(E$7,GRID!$A$47:$A$57,0),MATCH(1,($U$2=GRID!$B$31:$DQ$31)*(КАЛЕНДАРЬ!$AZ15=GRID!$B$33:$DQ$33),0))*GRID!$B$67)+GRID!$B$68*2,
ROUNDUP((INDEX(GRID!$B$47:$DQ$57,MATCH(E$7,GRID!$A$47:$A$57,0),MATCH(1,($U$2=GRID!$B$31:$DQ$31)*(КАЛЕНДАРЬ!$AZ15=GRID!$B$33:$DQ$33),0))*GRID!$B$67+GRID!$B$68*2)*(1-GRID!$B$69),0))</f>
        <v>25200</v>
      </c>
      <c r="G461" s="47" cm="1">
        <f t="array" ref="G461">IF($I$2="Spa пакет",
(INDEX(GRID!$B$34:$DQ$44,MATCH(G$7,GRID!$A$34:$A$44,0),MATCH(1,($U$2=GRID!$B$31:$DQ$31)*(КАЛЕНДАРЬ!$AZ15=GRID!$B$33:$DQ$33),0))*GRID!$B$67)+GRID!$B$68,
ROUNDUP((INDEX(GRID!$B$34:$DQ$44,MATCH(G$7,GRID!$A$34:$A$44,0),MATCH(1,($U$2=GRID!$B$31:$DQ$31)*(КАЛЕНДАРЬ!$AZ15=GRID!$B$33:$DQ$33),0))*GRID!$B$67+GRID!$B$68)*(1-GRID!$B$69),0))</f>
        <v>21720</v>
      </c>
      <c r="H461" s="47" cm="1">
        <f t="array" ref="H461">IF($I$2="Spa пакет",
(INDEX(GRID!$B$47:$DQ$57,MATCH(G$7,GRID!$A$47:$A$57,0),MATCH(1,($U$2=GRID!$B$31:$DQ$31)*(КАЛЕНДАРЬ!$AZ15=GRID!$B$33:$DQ$33),0))*GRID!$B$67)+GRID!$B$68*2,
ROUNDUP((INDEX(GRID!$B$47:$DQ$57,MATCH(G$7,GRID!$A$47:$A$57,0),MATCH(1,($U$2=GRID!$B$31:$DQ$31)*(КАЛЕНДАРЬ!$AZ15=GRID!$B$33:$DQ$33),0))*GRID!$B$67+GRID!$B$68*2)*(1-GRID!$B$69),0))</f>
        <v>26000</v>
      </c>
      <c r="I461" s="47" cm="1">
        <f t="array" ref="I461">IF($I$2="Spa пакет",
(INDEX(GRID!$B$34:$DQ$44,MATCH(I$7,GRID!$A$34:$A$44,0),MATCH(1,($U$2=GRID!$B$31:$DQ$31)*(КАЛЕНДАРЬ!$AZ15=GRID!$B$33:$DQ$33),0))*GRID!$B$67)+GRID!$B$68,
ROUNDUP((INDEX(GRID!$B$34:$DQ$44,MATCH(I$7,GRID!$A$34:$A$44,0),MATCH(1,($U$2=GRID!$B$31:$DQ$31)*(КАЛЕНДАРЬ!$AZ15=GRID!$B$33:$DQ$33),0))*GRID!$B$67+GRID!$B$68)*(1-GRID!$B$69),0))</f>
        <v>23160</v>
      </c>
      <c r="J461" s="47" cm="1">
        <f t="array" ref="J461">IF($I$2="Spa пакет",
(INDEX(GRID!$B$47:$DQ$57,MATCH(I$7,GRID!$A$47:$A$57,0),MATCH(1,($U$2=GRID!$B$31:$DQ$31)*(КАЛЕНДАРЬ!$AZ15=GRID!$B$33:$DQ$33),0))*GRID!$B$67)+GRID!$B$68*2,
ROUNDUP((INDEX(GRID!$B$47:$DQ$57,MATCH(I$7,GRID!$A$47:$A$57,0),MATCH(1,($U$2=GRID!$B$31:$DQ$31)*(КАЛЕНДАРЬ!$AZ15=GRID!$B$33:$DQ$33),0))*GRID!$B$67+GRID!$B$68*2)*(1-GRID!$B$69),0))</f>
        <v>27440</v>
      </c>
      <c r="K461" s="47" cm="1">
        <f t="array" ref="K461">IF($I$2="Spa пакет",
(INDEX(GRID!$B$34:$DQ$44,MATCH(K$7,GRID!$A$34:$A$44,0),MATCH(1,($U$2=GRID!$B$31:$DQ$31)*(КАЛЕНДАРЬ!$AZ15=GRID!$B$33:$DQ$33),0))*GRID!$B$67)+GRID!$B$68,
ROUNDUP((INDEX(GRID!$B$34:$DQ$44,MATCH(K$7,GRID!$A$34:$A$44,0),MATCH(1,($U$2=GRID!$B$31:$DQ$31)*(КАЛЕНДАРЬ!$AZ15=GRID!$B$33:$DQ$33),0))*GRID!$B$67+GRID!$B$68)*(1-GRID!$B$69),0))</f>
        <v>23960</v>
      </c>
      <c r="L461" s="47" cm="1">
        <f t="array" ref="L461">IF($I$2="Spa пакет",
(INDEX(GRID!$B$47:$DQ$57,MATCH(K$7,GRID!$A$47:$A$57,0),MATCH(1,($U$2=GRID!$B$31:$DQ$31)*(КАЛЕНДАРЬ!$AZ15=GRID!$B$33:$DQ$33),0))*GRID!$B$67)+GRID!$B$68*2,
ROUNDUP((INDEX(GRID!$B$47:$DQ$57,MATCH(K$7,GRID!$A$47:$A$57,0),MATCH(1,($U$2=GRID!$B$31:$DQ$31)*(КАЛЕНДАРЬ!$AZ15=GRID!$B$33:$DQ$33),0))*GRID!$B$67+GRID!$B$68*2)*(1-GRID!$B$69),0))</f>
        <v>28240</v>
      </c>
      <c r="M461" s="47" cm="1">
        <f t="array" ref="M461">IF($I$2="Spa пакет",
(INDEX(GRID!$B$34:$DQ$44,MATCH(M$7,GRID!$A$34:$A$44,0),MATCH(1,($U$2=GRID!$B$31:$DQ$31)*(КАЛЕНДАРЬ!$AZ15=GRID!$B$33:$DQ$33),0))*GRID!$B$67)+GRID!$B$68,
ROUNDUP((INDEX(GRID!$B$34:$DQ$44,MATCH(M$7,GRID!$A$34:$A$44,0),MATCH(1,($U$2=GRID!$B$31:$DQ$31)*(КАЛЕНДАРЬ!$AZ15=GRID!$B$33:$DQ$33),0))*GRID!$B$67+GRID!$B$68)*(1-GRID!$B$69),0))</f>
        <v>25400</v>
      </c>
      <c r="N461" s="47" cm="1">
        <f t="array" ref="N461">IF($I$2="Spa пакет",
(INDEX(GRID!$B$47:$DQ$57,MATCH(M$7,GRID!$A$47:$A$57,0),MATCH(1,($U$2=GRID!$B$31:$DQ$31)*(КАЛЕНДАРЬ!$AZ15=GRID!$B$33:$DQ$33),0))*GRID!$B$67)+GRID!$B$68*2,
ROUNDUP((INDEX(GRID!$B$47:$DQ$57,MATCH(M$7,GRID!$A$47:$A$57,0),MATCH(1,($U$2=GRID!$B$31:$DQ$31)*(КАЛЕНДАРЬ!$AZ15=GRID!$B$33:$DQ$33),0))*GRID!$B$67+GRID!$B$68*2)*(1-GRID!$B$69),0))</f>
        <v>29680</v>
      </c>
      <c r="O461" s="47" cm="1">
        <f t="array" ref="O461">IF($I$2="Spa пакет",
(INDEX(GRID!$B$34:$DQ$44,MATCH(O$7,GRID!$A$34:$A$44,0),MATCH(1,($U$2=GRID!$B$31:$DQ$31)*(КАЛЕНДАРЬ!$AZ15=GRID!$B$33:$DQ$33),0))*GRID!$B$67)+GRID!$B$68,
ROUNDUP((INDEX(GRID!$B$34:$DQ$44,MATCH(O$7,GRID!$A$34:$A$44,0),MATCH(1,($U$2=GRID!$B$31:$DQ$31)*(КАЛЕНДАРЬ!$AZ15=GRID!$B$33:$DQ$33),0))*GRID!$B$67+GRID!$B$68)*(1-GRID!$B$69),0))</f>
        <v>31000</v>
      </c>
      <c r="P461" s="47" cm="1">
        <f t="array" ref="P461">IF($I$2="Spa пакет",
(INDEX(GRID!$B$47:$DQ$57,MATCH(O$7,GRID!$A$47:$A$57,0),MATCH(1,($U$2=GRID!$B$31:$DQ$31)*(КАЛЕНДАРЬ!$AZ15=GRID!$B$33:$DQ$33),0))*GRID!$B$67)+GRID!$B$68*2,
ROUNDUP((INDEX(GRID!$B$47:$DQ$57,MATCH(O$7,GRID!$A$47:$A$57,0),MATCH(1,($U$2=GRID!$B$31:$DQ$31)*(КАЛЕНДАРЬ!$AZ15=GRID!$B$33:$DQ$33),0))*GRID!$B$67+GRID!$B$68*2)*(1-GRID!$B$69),0))</f>
        <v>35280</v>
      </c>
      <c r="Q461" s="47" cm="1">
        <f t="array" ref="Q461">IF($I$2="Spa пакет",
(INDEX(GRID!$B$34:$DQ$44,MATCH(Q$7,GRID!$A$34:$A$44,0),MATCH(1,($U$2=GRID!$B$31:$DQ$31)*(КАЛЕНДАРЬ!$AZ15=GRID!$B$33:$DQ$33),0))*GRID!$B$67)+GRID!$B$68,
ROUNDUP((INDEX(GRID!$B$34:$DQ$44,MATCH(Q$7,GRID!$A$34:$A$44,0),MATCH(1,($U$2=GRID!$B$31:$DQ$31)*(КАЛЕНДАРЬ!$AZ15=GRID!$B$33:$DQ$33),0))*GRID!$B$67+GRID!$B$68)*(1-GRID!$B$69),0))</f>
        <v>32600</v>
      </c>
      <c r="R461" s="47" cm="1">
        <f t="array" ref="R461">IF($I$2="Spa пакет",
(INDEX(GRID!$B$47:$DQ$57,MATCH(Q$7,GRID!$A$47:$A$57,0),MATCH(1,($U$2=GRID!$B$31:$DQ$31)*(КАЛЕНДАРЬ!$AZ15=GRID!$B$33:$DQ$33),0))*GRID!$B$67)+GRID!$B$68*2,
ROUNDUP((INDEX(GRID!$B$47:$DQ$57,MATCH(Q$7,GRID!$A$47:$A$57,0),MATCH(1,($U$2=GRID!$B$31:$DQ$31)*(КАЛЕНДАРЬ!$AZ15=GRID!$B$33:$DQ$33),0))*GRID!$B$67+GRID!$B$68*2)*(1-GRID!$B$69),0))</f>
        <v>36880</v>
      </c>
      <c r="S461" s="47" cm="1">
        <f t="array" ref="S461">IF($I$2="Spa пакет",
(INDEX(GRID!$B$34:$DQ$44,MATCH(S$7,GRID!$A$34:$A$44,0),MATCH(1,($U$2=GRID!$B$31:$DQ$31)*(КАЛЕНДАРЬ!$AZ15=GRID!$B$33:$DQ$33),0))*GRID!$B$67)+GRID!$B$68,
ROUNDUP((INDEX(GRID!$B$34:$DQ$44,MATCH(S$7,GRID!$A$34:$A$44,0),MATCH(1,($U$2=GRID!$B$31:$DQ$31)*(КАЛЕНДАРЬ!$AZ15=GRID!$B$33:$DQ$33),0))*GRID!$B$67+GRID!$B$68)*(1-GRID!$B$69),0))</f>
        <v>35400</v>
      </c>
      <c r="T461" s="47" cm="1">
        <f t="array" ref="T461">IF($I$2="Spa пакет",
(INDEX(GRID!$B$47:$DQ$57,MATCH(S$7,GRID!$A$47:$A$57,0),MATCH(1,($U$2=GRID!$B$31:$DQ$31)*(КАЛЕНДАРЬ!$AZ15=GRID!$B$33:$DQ$33),0))*GRID!$B$67)+GRID!$B$68*2,
ROUNDUP((INDEX(GRID!$B$47:$DQ$57,MATCH(S$7,GRID!$A$47:$A$57,0),MATCH(1,($U$2=GRID!$B$31:$DQ$31)*(КАЛЕНДАРЬ!$AZ15=GRID!$B$33:$DQ$33),0))*GRID!$B$67+GRID!$B$68*2)*(1-GRID!$B$69),0))</f>
        <v>39680</v>
      </c>
      <c r="U461" s="47" cm="1">
        <f t="array" ref="U461">IF($I$2="Spa пакет",
(INDEX(GRID!$B$34:$DQ$44,MATCH(U$7,GRID!$A$34:$A$44,0),MATCH(1,($U$2=GRID!$B$31:$DQ$31)*(КАЛЕНДАРЬ!$AZ15=GRID!$B$33:$DQ$33),0))*GRID!$B$67)+GRID!$B$68,
ROUNDUP((INDEX(GRID!$B$34:$DQ$44,MATCH(U$7,GRID!$A$34:$A$44,0),MATCH(1,($U$2=GRID!$B$31:$DQ$31)*(КАЛЕНДАРЬ!$AZ15=GRID!$B$33:$DQ$33),0))*GRID!$B$67+GRID!$B$68)*(1-GRID!$B$69),0))</f>
        <v>40200</v>
      </c>
      <c r="V461" s="47" cm="1">
        <f t="array" ref="V461">IF($I$2="Spa пакет",
(INDEX(GRID!$B$47:$DQ$57,MATCH(U$7,GRID!$A$47:$A$57,0),MATCH(1,($U$2=GRID!$B$31:$DQ$31)*(КАЛЕНДАРЬ!$AZ15=GRID!$B$33:$DQ$33),0))*GRID!$B$67)+GRID!$B$68*2,
ROUNDUP((INDEX(GRID!$B$47:$DQ$57,MATCH(U$7,GRID!$A$47:$A$57,0),MATCH(1,($U$2=GRID!$B$31:$DQ$31)*(КАЛЕНДАРЬ!$AZ15=GRID!$B$33:$DQ$33),0))*GRID!$B$67+GRID!$B$68*2)*(1-GRID!$B$69),0))</f>
        <v>44480</v>
      </c>
      <c r="W461" s="47" cm="1">
        <f t="array" ref="W461">IF($I$2="Spa пакет",
(INDEX(GRID!$B$34:$DQ$44,MATCH(W$7,GRID!$A$34:$A$44,0),MATCH(1,($U$2=GRID!$B$31:$DQ$31)*(КАЛЕНДАРЬ!$AZ15=GRID!$B$33:$DQ$33),0))*GRID!$B$67)+GRID!$B$68,
ROUNDUP((INDEX(GRID!$B$34:$DQ$44,MATCH(W$7,GRID!$A$34:$A$44,0),MATCH(1,($U$2=GRID!$B$31:$DQ$31)*(КАЛЕНДАРЬ!$AZ15=GRID!$B$33:$DQ$33),0))*GRID!$B$67+GRID!$B$68)*(1-GRID!$B$69),0))</f>
        <v>114600</v>
      </c>
      <c r="X461" s="47" cm="1">
        <f t="array" ref="X461">IF($I$2="Spa пакет",
(INDEX(GRID!$B$47:$DQ$57,MATCH(W$7,GRID!$A$47:$A$57,0),MATCH(1,($U$2=GRID!$B$31:$DQ$31)*(КАЛЕНДАРЬ!$AZ15=GRID!$B$33:$DQ$33),0))*GRID!$B$67)+GRID!$B$68*2,
ROUNDUP((INDEX(GRID!$B$47:$DQ$57,MATCH(W$7,GRID!$A$47:$A$57,0),MATCH(1,($U$2=GRID!$B$31:$DQ$31)*(КАЛЕНДАРЬ!$AZ15=GRID!$B$33:$DQ$33),0))*GRID!$B$67+GRID!$B$68*2)*(1-GRID!$B$69),0))</f>
        <v>118880</v>
      </c>
    </row>
    <row r="462" spans="1:24" ht="12" customHeight="1" x14ac:dyDescent="0.2">
      <c r="A462" s="117" t="s">
        <v>45</v>
      </c>
      <c r="B462" s="117">
        <v>13</v>
      </c>
      <c r="C462" s="47" cm="1">
        <f t="array" ref="C462">IF($I$2="Spa пакет",
(INDEX(GRID!$B$34:$DQ$44,MATCH(C$7,GRID!$A$34:$A$44,0),MATCH(1,($U$2=GRID!$B$31:$DQ$31)*(КАЛЕНДАРЬ!$AZ16=GRID!$B$33:$DQ$33),0))*GRID!$B$67)+GRID!$B$68,
ROUNDUP((INDEX(GRID!$B$34:$DQ$44,MATCH(C$7,GRID!$A$34:$A$44,0),MATCH(1,($U$2=GRID!$B$31:$DQ$31)*(КАЛЕНДАРЬ!$AZ16=GRID!$B$33:$DQ$33),0))*GRID!$B$67+GRID!$B$68)*(1-GRID!$B$69),0))</f>
        <v>19480</v>
      </c>
      <c r="D462" s="47" cm="1">
        <f t="array" ref="D462">IF($I$2="Spa пакет",
(INDEX(GRID!$B$47:$DQ$57,MATCH(C$7,GRID!$A$47:$A$57,0),MATCH(1,($U$2=GRID!$B$31:$DQ$31)*(КАЛЕНДАРЬ!$AZ16=GRID!$B$33:$DQ$33),0))*GRID!$B$67)+GRID!$B$68*2,
ROUNDUP((INDEX(GRID!$B$47:$DQ$57,MATCH(C$7,GRID!$A$47:$A$57,0),MATCH(1,($U$2=GRID!$B$31:$DQ$31)*(КАЛЕНДАРЬ!$AZ16=GRID!$B$33:$DQ$33),0))*GRID!$B$67+GRID!$B$68*2)*(1-GRID!$B$69),0))</f>
        <v>23760</v>
      </c>
      <c r="E462" s="47" cm="1">
        <f t="array" ref="E462">IF($I$2="Spa пакет",
(INDEX(GRID!$B$34:$DQ$44,MATCH(E$7,GRID!$A$34:$A$44,0),MATCH(1,($U$2=GRID!$B$31:$DQ$31)*(КАЛЕНДАРЬ!$AZ16=GRID!$B$33:$DQ$33),0))*GRID!$B$67)+GRID!$B$68,
ROUNDUP((INDEX(GRID!$B$34:$DQ$44,MATCH(E$7,GRID!$A$34:$A$44,0),MATCH(1,($U$2=GRID!$B$31:$DQ$31)*(КАЛЕНДАРЬ!$AZ16=GRID!$B$33:$DQ$33),0))*GRID!$B$67+GRID!$B$68)*(1-GRID!$B$69),0))</f>
        <v>20920</v>
      </c>
      <c r="F462" s="47" cm="1">
        <f t="array" ref="F462">IF($I$2="Spa пакет",
(INDEX(GRID!$B$47:$DQ$57,MATCH(E$7,GRID!$A$47:$A$57,0),MATCH(1,($U$2=GRID!$B$31:$DQ$31)*(КАЛЕНДАРЬ!$AZ16=GRID!$B$33:$DQ$33),0))*GRID!$B$67)+GRID!$B$68*2,
ROUNDUP((INDEX(GRID!$B$47:$DQ$57,MATCH(E$7,GRID!$A$47:$A$57,0),MATCH(1,($U$2=GRID!$B$31:$DQ$31)*(КАЛЕНДАРЬ!$AZ16=GRID!$B$33:$DQ$33),0))*GRID!$B$67+GRID!$B$68*2)*(1-GRID!$B$69),0))</f>
        <v>25200</v>
      </c>
      <c r="G462" s="47" cm="1">
        <f t="array" ref="G462">IF($I$2="Spa пакет",
(INDEX(GRID!$B$34:$DQ$44,MATCH(G$7,GRID!$A$34:$A$44,0),MATCH(1,($U$2=GRID!$B$31:$DQ$31)*(КАЛЕНДАРЬ!$AZ16=GRID!$B$33:$DQ$33),0))*GRID!$B$67)+GRID!$B$68,
ROUNDUP((INDEX(GRID!$B$34:$DQ$44,MATCH(G$7,GRID!$A$34:$A$44,0),MATCH(1,($U$2=GRID!$B$31:$DQ$31)*(КАЛЕНДАРЬ!$AZ16=GRID!$B$33:$DQ$33),0))*GRID!$B$67+GRID!$B$68)*(1-GRID!$B$69),0))</f>
        <v>21720</v>
      </c>
      <c r="H462" s="47" cm="1">
        <f t="array" ref="H462">IF($I$2="Spa пакет",
(INDEX(GRID!$B$47:$DQ$57,MATCH(G$7,GRID!$A$47:$A$57,0),MATCH(1,($U$2=GRID!$B$31:$DQ$31)*(КАЛЕНДАРЬ!$AZ16=GRID!$B$33:$DQ$33),0))*GRID!$B$67)+GRID!$B$68*2,
ROUNDUP((INDEX(GRID!$B$47:$DQ$57,MATCH(G$7,GRID!$A$47:$A$57,0),MATCH(1,($U$2=GRID!$B$31:$DQ$31)*(КАЛЕНДАРЬ!$AZ16=GRID!$B$33:$DQ$33),0))*GRID!$B$67+GRID!$B$68*2)*(1-GRID!$B$69),0))</f>
        <v>26000</v>
      </c>
      <c r="I462" s="47" cm="1">
        <f t="array" ref="I462">IF($I$2="Spa пакет",
(INDEX(GRID!$B$34:$DQ$44,MATCH(I$7,GRID!$A$34:$A$44,0),MATCH(1,($U$2=GRID!$B$31:$DQ$31)*(КАЛЕНДАРЬ!$AZ16=GRID!$B$33:$DQ$33),0))*GRID!$B$67)+GRID!$B$68,
ROUNDUP((INDEX(GRID!$B$34:$DQ$44,MATCH(I$7,GRID!$A$34:$A$44,0),MATCH(1,($U$2=GRID!$B$31:$DQ$31)*(КАЛЕНДАРЬ!$AZ16=GRID!$B$33:$DQ$33),0))*GRID!$B$67+GRID!$B$68)*(1-GRID!$B$69),0))</f>
        <v>23160</v>
      </c>
      <c r="J462" s="47" cm="1">
        <f t="array" ref="J462">IF($I$2="Spa пакет",
(INDEX(GRID!$B$47:$DQ$57,MATCH(I$7,GRID!$A$47:$A$57,0),MATCH(1,($U$2=GRID!$B$31:$DQ$31)*(КАЛЕНДАРЬ!$AZ16=GRID!$B$33:$DQ$33),0))*GRID!$B$67)+GRID!$B$68*2,
ROUNDUP((INDEX(GRID!$B$47:$DQ$57,MATCH(I$7,GRID!$A$47:$A$57,0),MATCH(1,($U$2=GRID!$B$31:$DQ$31)*(КАЛЕНДАРЬ!$AZ16=GRID!$B$33:$DQ$33),0))*GRID!$B$67+GRID!$B$68*2)*(1-GRID!$B$69),0))</f>
        <v>27440</v>
      </c>
      <c r="K462" s="47" cm="1">
        <f t="array" ref="K462">IF($I$2="Spa пакет",
(INDEX(GRID!$B$34:$DQ$44,MATCH(K$7,GRID!$A$34:$A$44,0),MATCH(1,($U$2=GRID!$B$31:$DQ$31)*(КАЛЕНДАРЬ!$AZ16=GRID!$B$33:$DQ$33),0))*GRID!$B$67)+GRID!$B$68,
ROUNDUP((INDEX(GRID!$B$34:$DQ$44,MATCH(K$7,GRID!$A$34:$A$44,0),MATCH(1,($U$2=GRID!$B$31:$DQ$31)*(КАЛЕНДАРЬ!$AZ16=GRID!$B$33:$DQ$33),0))*GRID!$B$67+GRID!$B$68)*(1-GRID!$B$69),0))</f>
        <v>23960</v>
      </c>
      <c r="L462" s="47" cm="1">
        <f t="array" ref="L462">IF($I$2="Spa пакет",
(INDEX(GRID!$B$47:$DQ$57,MATCH(K$7,GRID!$A$47:$A$57,0),MATCH(1,($U$2=GRID!$B$31:$DQ$31)*(КАЛЕНДАРЬ!$AZ16=GRID!$B$33:$DQ$33),0))*GRID!$B$67)+GRID!$B$68*2,
ROUNDUP((INDEX(GRID!$B$47:$DQ$57,MATCH(K$7,GRID!$A$47:$A$57,0),MATCH(1,($U$2=GRID!$B$31:$DQ$31)*(КАЛЕНДАРЬ!$AZ16=GRID!$B$33:$DQ$33),0))*GRID!$B$67+GRID!$B$68*2)*(1-GRID!$B$69),0))</f>
        <v>28240</v>
      </c>
      <c r="M462" s="47" cm="1">
        <f t="array" ref="M462">IF($I$2="Spa пакет",
(INDEX(GRID!$B$34:$DQ$44,MATCH(M$7,GRID!$A$34:$A$44,0),MATCH(1,($U$2=GRID!$B$31:$DQ$31)*(КАЛЕНДАРЬ!$AZ16=GRID!$B$33:$DQ$33),0))*GRID!$B$67)+GRID!$B$68,
ROUNDUP((INDEX(GRID!$B$34:$DQ$44,MATCH(M$7,GRID!$A$34:$A$44,0),MATCH(1,($U$2=GRID!$B$31:$DQ$31)*(КАЛЕНДАРЬ!$AZ16=GRID!$B$33:$DQ$33),0))*GRID!$B$67+GRID!$B$68)*(1-GRID!$B$69),0))</f>
        <v>25400</v>
      </c>
      <c r="N462" s="47" cm="1">
        <f t="array" ref="N462">IF($I$2="Spa пакет",
(INDEX(GRID!$B$47:$DQ$57,MATCH(M$7,GRID!$A$47:$A$57,0),MATCH(1,($U$2=GRID!$B$31:$DQ$31)*(КАЛЕНДАРЬ!$AZ16=GRID!$B$33:$DQ$33),0))*GRID!$B$67)+GRID!$B$68*2,
ROUNDUP((INDEX(GRID!$B$47:$DQ$57,MATCH(M$7,GRID!$A$47:$A$57,0),MATCH(1,($U$2=GRID!$B$31:$DQ$31)*(КАЛЕНДАРЬ!$AZ16=GRID!$B$33:$DQ$33),0))*GRID!$B$67+GRID!$B$68*2)*(1-GRID!$B$69),0))</f>
        <v>29680</v>
      </c>
      <c r="O462" s="47" cm="1">
        <f t="array" ref="O462">IF($I$2="Spa пакет",
(INDEX(GRID!$B$34:$DQ$44,MATCH(O$7,GRID!$A$34:$A$44,0),MATCH(1,($U$2=GRID!$B$31:$DQ$31)*(КАЛЕНДАРЬ!$AZ16=GRID!$B$33:$DQ$33),0))*GRID!$B$67)+GRID!$B$68,
ROUNDUP((INDEX(GRID!$B$34:$DQ$44,MATCH(O$7,GRID!$A$34:$A$44,0),MATCH(1,($U$2=GRID!$B$31:$DQ$31)*(КАЛЕНДАРЬ!$AZ16=GRID!$B$33:$DQ$33),0))*GRID!$B$67+GRID!$B$68)*(1-GRID!$B$69),0))</f>
        <v>31000</v>
      </c>
      <c r="P462" s="47" cm="1">
        <f t="array" ref="P462">IF($I$2="Spa пакет",
(INDEX(GRID!$B$47:$DQ$57,MATCH(O$7,GRID!$A$47:$A$57,0),MATCH(1,($U$2=GRID!$B$31:$DQ$31)*(КАЛЕНДАРЬ!$AZ16=GRID!$B$33:$DQ$33),0))*GRID!$B$67)+GRID!$B$68*2,
ROUNDUP((INDEX(GRID!$B$47:$DQ$57,MATCH(O$7,GRID!$A$47:$A$57,0),MATCH(1,($U$2=GRID!$B$31:$DQ$31)*(КАЛЕНДАРЬ!$AZ16=GRID!$B$33:$DQ$33),0))*GRID!$B$67+GRID!$B$68*2)*(1-GRID!$B$69),0))</f>
        <v>35280</v>
      </c>
      <c r="Q462" s="47" cm="1">
        <f t="array" ref="Q462">IF($I$2="Spa пакет",
(INDEX(GRID!$B$34:$DQ$44,MATCH(Q$7,GRID!$A$34:$A$44,0),MATCH(1,($U$2=GRID!$B$31:$DQ$31)*(КАЛЕНДАРЬ!$AZ16=GRID!$B$33:$DQ$33),0))*GRID!$B$67)+GRID!$B$68,
ROUNDUP((INDEX(GRID!$B$34:$DQ$44,MATCH(Q$7,GRID!$A$34:$A$44,0),MATCH(1,($U$2=GRID!$B$31:$DQ$31)*(КАЛЕНДАРЬ!$AZ16=GRID!$B$33:$DQ$33),0))*GRID!$B$67+GRID!$B$68)*(1-GRID!$B$69),0))</f>
        <v>32600</v>
      </c>
      <c r="R462" s="47" cm="1">
        <f t="array" ref="R462">IF($I$2="Spa пакет",
(INDEX(GRID!$B$47:$DQ$57,MATCH(Q$7,GRID!$A$47:$A$57,0),MATCH(1,($U$2=GRID!$B$31:$DQ$31)*(КАЛЕНДАРЬ!$AZ16=GRID!$B$33:$DQ$33),0))*GRID!$B$67)+GRID!$B$68*2,
ROUNDUP((INDEX(GRID!$B$47:$DQ$57,MATCH(Q$7,GRID!$A$47:$A$57,0),MATCH(1,($U$2=GRID!$B$31:$DQ$31)*(КАЛЕНДАРЬ!$AZ16=GRID!$B$33:$DQ$33),0))*GRID!$B$67+GRID!$B$68*2)*(1-GRID!$B$69),0))</f>
        <v>36880</v>
      </c>
      <c r="S462" s="47" cm="1">
        <f t="array" ref="S462">IF($I$2="Spa пакет",
(INDEX(GRID!$B$34:$DQ$44,MATCH(S$7,GRID!$A$34:$A$44,0),MATCH(1,($U$2=GRID!$B$31:$DQ$31)*(КАЛЕНДАРЬ!$AZ16=GRID!$B$33:$DQ$33),0))*GRID!$B$67)+GRID!$B$68,
ROUNDUP((INDEX(GRID!$B$34:$DQ$44,MATCH(S$7,GRID!$A$34:$A$44,0),MATCH(1,($U$2=GRID!$B$31:$DQ$31)*(КАЛЕНДАРЬ!$AZ16=GRID!$B$33:$DQ$33),0))*GRID!$B$67+GRID!$B$68)*(1-GRID!$B$69),0))</f>
        <v>35400</v>
      </c>
      <c r="T462" s="47" cm="1">
        <f t="array" ref="T462">IF($I$2="Spa пакет",
(INDEX(GRID!$B$47:$DQ$57,MATCH(S$7,GRID!$A$47:$A$57,0),MATCH(1,($U$2=GRID!$B$31:$DQ$31)*(КАЛЕНДАРЬ!$AZ16=GRID!$B$33:$DQ$33),0))*GRID!$B$67)+GRID!$B$68*2,
ROUNDUP((INDEX(GRID!$B$47:$DQ$57,MATCH(S$7,GRID!$A$47:$A$57,0),MATCH(1,($U$2=GRID!$B$31:$DQ$31)*(КАЛЕНДАРЬ!$AZ16=GRID!$B$33:$DQ$33),0))*GRID!$B$67+GRID!$B$68*2)*(1-GRID!$B$69),0))</f>
        <v>39680</v>
      </c>
      <c r="U462" s="47" cm="1">
        <f t="array" ref="U462">IF($I$2="Spa пакет",
(INDEX(GRID!$B$34:$DQ$44,MATCH(U$7,GRID!$A$34:$A$44,0),MATCH(1,($U$2=GRID!$B$31:$DQ$31)*(КАЛЕНДАРЬ!$AZ16=GRID!$B$33:$DQ$33),0))*GRID!$B$67)+GRID!$B$68,
ROUNDUP((INDEX(GRID!$B$34:$DQ$44,MATCH(U$7,GRID!$A$34:$A$44,0),MATCH(1,($U$2=GRID!$B$31:$DQ$31)*(КАЛЕНДАРЬ!$AZ16=GRID!$B$33:$DQ$33),0))*GRID!$B$67+GRID!$B$68)*(1-GRID!$B$69),0))</f>
        <v>40200</v>
      </c>
      <c r="V462" s="47" cm="1">
        <f t="array" ref="V462">IF($I$2="Spa пакет",
(INDEX(GRID!$B$47:$DQ$57,MATCH(U$7,GRID!$A$47:$A$57,0),MATCH(1,($U$2=GRID!$B$31:$DQ$31)*(КАЛЕНДАРЬ!$AZ16=GRID!$B$33:$DQ$33),0))*GRID!$B$67)+GRID!$B$68*2,
ROUNDUP((INDEX(GRID!$B$47:$DQ$57,MATCH(U$7,GRID!$A$47:$A$57,0),MATCH(1,($U$2=GRID!$B$31:$DQ$31)*(КАЛЕНДАРЬ!$AZ16=GRID!$B$33:$DQ$33),0))*GRID!$B$67+GRID!$B$68*2)*(1-GRID!$B$69),0))</f>
        <v>44480</v>
      </c>
      <c r="W462" s="47" cm="1">
        <f t="array" ref="W462">IF($I$2="Spa пакет",
(INDEX(GRID!$B$34:$DQ$44,MATCH(W$7,GRID!$A$34:$A$44,0),MATCH(1,($U$2=GRID!$B$31:$DQ$31)*(КАЛЕНДАРЬ!$AZ16=GRID!$B$33:$DQ$33),0))*GRID!$B$67)+GRID!$B$68,
ROUNDUP((INDEX(GRID!$B$34:$DQ$44,MATCH(W$7,GRID!$A$34:$A$44,0),MATCH(1,($U$2=GRID!$B$31:$DQ$31)*(КАЛЕНДАРЬ!$AZ16=GRID!$B$33:$DQ$33),0))*GRID!$B$67+GRID!$B$68)*(1-GRID!$B$69),0))</f>
        <v>114600</v>
      </c>
      <c r="X462" s="47" cm="1">
        <f t="array" ref="X462">IF($I$2="Spa пакет",
(INDEX(GRID!$B$47:$DQ$57,MATCH(W$7,GRID!$A$47:$A$57,0),MATCH(1,($U$2=GRID!$B$31:$DQ$31)*(КАЛЕНДАРЬ!$AZ16=GRID!$B$33:$DQ$33),0))*GRID!$B$67)+GRID!$B$68*2,
ROUNDUP((INDEX(GRID!$B$47:$DQ$57,MATCH(W$7,GRID!$A$47:$A$57,0),MATCH(1,($U$2=GRID!$B$31:$DQ$31)*(КАЛЕНДАРЬ!$AZ16=GRID!$B$33:$DQ$33),0))*GRID!$B$67+GRID!$B$68*2)*(1-GRID!$B$69),0))</f>
        <v>118880</v>
      </c>
    </row>
    <row r="463" spans="1:24" ht="12" customHeight="1" x14ac:dyDescent="0.2">
      <c r="A463" s="117" t="s">
        <v>46</v>
      </c>
      <c r="B463" s="117">
        <v>14</v>
      </c>
      <c r="C463" s="47" cm="1">
        <f t="array" ref="C463">IF($I$2="Spa пакет",
(INDEX(GRID!$B$34:$DQ$44,MATCH(C$7,GRID!$A$34:$A$44,0),MATCH(1,($U$2=GRID!$B$31:$DQ$31)*(КАЛЕНДАРЬ!$AZ17=GRID!$B$33:$DQ$33),0))*GRID!$B$67)+GRID!$B$68,
ROUNDUP((INDEX(GRID!$B$34:$DQ$44,MATCH(C$7,GRID!$A$34:$A$44,0),MATCH(1,($U$2=GRID!$B$31:$DQ$31)*(КАЛЕНДАРЬ!$AZ17=GRID!$B$33:$DQ$33),0))*GRID!$B$67+GRID!$B$68)*(1-GRID!$B$69),0))</f>
        <v>19480</v>
      </c>
      <c r="D463" s="47" cm="1">
        <f t="array" ref="D463">IF($I$2="Spa пакет",
(INDEX(GRID!$B$47:$DQ$57,MATCH(C$7,GRID!$A$47:$A$57,0),MATCH(1,($U$2=GRID!$B$31:$DQ$31)*(КАЛЕНДАРЬ!$AZ17=GRID!$B$33:$DQ$33),0))*GRID!$B$67)+GRID!$B$68*2,
ROUNDUP((INDEX(GRID!$B$47:$DQ$57,MATCH(C$7,GRID!$A$47:$A$57,0),MATCH(1,($U$2=GRID!$B$31:$DQ$31)*(КАЛЕНДАРЬ!$AZ17=GRID!$B$33:$DQ$33),0))*GRID!$B$67+GRID!$B$68*2)*(1-GRID!$B$69),0))</f>
        <v>23760</v>
      </c>
      <c r="E463" s="47" cm="1">
        <f t="array" ref="E463">IF($I$2="Spa пакет",
(INDEX(GRID!$B$34:$DQ$44,MATCH(E$7,GRID!$A$34:$A$44,0),MATCH(1,($U$2=GRID!$B$31:$DQ$31)*(КАЛЕНДАРЬ!$AZ17=GRID!$B$33:$DQ$33),0))*GRID!$B$67)+GRID!$B$68,
ROUNDUP((INDEX(GRID!$B$34:$DQ$44,MATCH(E$7,GRID!$A$34:$A$44,0),MATCH(1,($U$2=GRID!$B$31:$DQ$31)*(КАЛЕНДАРЬ!$AZ17=GRID!$B$33:$DQ$33),0))*GRID!$B$67+GRID!$B$68)*(1-GRID!$B$69),0))</f>
        <v>20920</v>
      </c>
      <c r="F463" s="47" cm="1">
        <f t="array" ref="F463">IF($I$2="Spa пакет",
(INDEX(GRID!$B$47:$DQ$57,MATCH(E$7,GRID!$A$47:$A$57,0),MATCH(1,($U$2=GRID!$B$31:$DQ$31)*(КАЛЕНДАРЬ!$AZ17=GRID!$B$33:$DQ$33),0))*GRID!$B$67)+GRID!$B$68*2,
ROUNDUP((INDEX(GRID!$B$47:$DQ$57,MATCH(E$7,GRID!$A$47:$A$57,0),MATCH(1,($U$2=GRID!$B$31:$DQ$31)*(КАЛЕНДАРЬ!$AZ17=GRID!$B$33:$DQ$33),0))*GRID!$B$67+GRID!$B$68*2)*(1-GRID!$B$69),0))</f>
        <v>25200</v>
      </c>
      <c r="G463" s="47" cm="1">
        <f t="array" ref="G463">IF($I$2="Spa пакет",
(INDEX(GRID!$B$34:$DQ$44,MATCH(G$7,GRID!$A$34:$A$44,0),MATCH(1,($U$2=GRID!$B$31:$DQ$31)*(КАЛЕНДАРЬ!$AZ17=GRID!$B$33:$DQ$33),0))*GRID!$B$67)+GRID!$B$68,
ROUNDUP((INDEX(GRID!$B$34:$DQ$44,MATCH(G$7,GRID!$A$34:$A$44,0),MATCH(1,($U$2=GRID!$B$31:$DQ$31)*(КАЛЕНДАРЬ!$AZ17=GRID!$B$33:$DQ$33),0))*GRID!$B$67+GRID!$B$68)*(1-GRID!$B$69),0))</f>
        <v>21720</v>
      </c>
      <c r="H463" s="47" cm="1">
        <f t="array" ref="H463">IF($I$2="Spa пакет",
(INDEX(GRID!$B$47:$DQ$57,MATCH(G$7,GRID!$A$47:$A$57,0),MATCH(1,($U$2=GRID!$B$31:$DQ$31)*(КАЛЕНДАРЬ!$AZ17=GRID!$B$33:$DQ$33),0))*GRID!$B$67)+GRID!$B$68*2,
ROUNDUP((INDEX(GRID!$B$47:$DQ$57,MATCH(G$7,GRID!$A$47:$A$57,0),MATCH(1,($U$2=GRID!$B$31:$DQ$31)*(КАЛЕНДАРЬ!$AZ17=GRID!$B$33:$DQ$33),0))*GRID!$B$67+GRID!$B$68*2)*(1-GRID!$B$69),0))</f>
        <v>26000</v>
      </c>
      <c r="I463" s="47" cm="1">
        <f t="array" ref="I463">IF($I$2="Spa пакет",
(INDEX(GRID!$B$34:$DQ$44,MATCH(I$7,GRID!$A$34:$A$44,0),MATCH(1,($U$2=GRID!$B$31:$DQ$31)*(КАЛЕНДАРЬ!$AZ17=GRID!$B$33:$DQ$33),0))*GRID!$B$67)+GRID!$B$68,
ROUNDUP((INDEX(GRID!$B$34:$DQ$44,MATCH(I$7,GRID!$A$34:$A$44,0),MATCH(1,($U$2=GRID!$B$31:$DQ$31)*(КАЛЕНДАРЬ!$AZ17=GRID!$B$33:$DQ$33),0))*GRID!$B$67+GRID!$B$68)*(1-GRID!$B$69),0))</f>
        <v>23160</v>
      </c>
      <c r="J463" s="47" cm="1">
        <f t="array" ref="J463">IF($I$2="Spa пакет",
(INDEX(GRID!$B$47:$DQ$57,MATCH(I$7,GRID!$A$47:$A$57,0),MATCH(1,($U$2=GRID!$B$31:$DQ$31)*(КАЛЕНДАРЬ!$AZ17=GRID!$B$33:$DQ$33),0))*GRID!$B$67)+GRID!$B$68*2,
ROUNDUP((INDEX(GRID!$B$47:$DQ$57,MATCH(I$7,GRID!$A$47:$A$57,0),MATCH(1,($U$2=GRID!$B$31:$DQ$31)*(КАЛЕНДАРЬ!$AZ17=GRID!$B$33:$DQ$33),0))*GRID!$B$67+GRID!$B$68*2)*(1-GRID!$B$69),0))</f>
        <v>27440</v>
      </c>
      <c r="K463" s="47" cm="1">
        <f t="array" ref="K463">IF($I$2="Spa пакет",
(INDEX(GRID!$B$34:$DQ$44,MATCH(K$7,GRID!$A$34:$A$44,0),MATCH(1,($U$2=GRID!$B$31:$DQ$31)*(КАЛЕНДАРЬ!$AZ17=GRID!$B$33:$DQ$33),0))*GRID!$B$67)+GRID!$B$68,
ROUNDUP((INDEX(GRID!$B$34:$DQ$44,MATCH(K$7,GRID!$A$34:$A$44,0),MATCH(1,($U$2=GRID!$B$31:$DQ$31)*(КАЛЕНДАРЬ!$AZ17=GRID!$B$33:$DQ$33),0))*GRID!$B$67+GRID!$B$68)*(1-GRID!$B$69),0))</f>
        <v>23960</v>
      </c>
      <c r="L463" s="47" cm="1">
        <f t="array" ref="L463">IF($I$2="Spa пакет",
(INDEX(GRID!$B$47:$DQ$57,MATCH(K$7,GRID!$A$47:$A$57,0),MATCH(1,($U$2=GRID!$B$31:$DQ$31)*(КАЛЕНДАРЬ!$AZ17=GRID!$B$33:$DQ$33),0))*GRID!$B$67)+GRID!$B$68*2,
ROUNDUP((INDEX(GRID!$B$47:$DQ$57,MATCH(K$7,GRID!$A$47:$A$57,0),MATCH(1,($U$2=GRID!$B$31:$DQ$31)*(КАЛЕНДАРЬ!$AZ17=GRID!$B$33:$DQ$33),0))*GRID!$B$67+GRID!$B$68*2)*(1-GRID!$B$69),0))</f>
        <v>28240</v>
      </c>
      <c r="M463" s="47" cm="1">
        <f t="array" ref="M463">IF($I$2="Spa пакет",
(INDEX(GRID!$B$34:$DQ$44,MATCH(M$7,GRID!$A$34:$A$44,0),MATCH(1,($U$2=GRID!$B$31:$DQ$31)*(КАЛЕНДАРЬ!$AZ17=GRID!$B$33:$DQ$33),0))*GRID!$B$67)+GRID!$B$68,
ROUNDUP((INDEX(GRID!$B$34:$DQ$44,MATCH(M$7,GRID!$A$34:$A$44,0),MATCH(1,($U$2=GRID!$B$31:$DQ$31)*(КАЛЕНДАРЬ!$AZ17=GRID!$B$33:$DQ$33),0))*GRID!$B$67+GRID!$B$68)*(1-GRID!$B$69),0))</f>
        <v>25400</v>
      </c>
      <c r="N463" s="47" cm="1">
        <f t="array" ref="N463">IF($I$2="Spa пакет",
(INDEX(GRID!$B$47:$DQ$57,MATCH(M$7,GRID!$A$47:$A$57,0),MATCH(1,($U$2=GRID!$B$31:$DQ$31)*(КАЛЕНДАРЬ!$AZ17=GRID!$B$33:$DQ$33),0))*GRID!$B$67)+GRID!$B$68*2,
ROUNDUP((INDEX(GRID!$B$47:$DQ$57,MATCH(M$7,GRID!$A$47:$A$57,0),MATCH(1,($U$2=GRID!$B$31:$DQ$31)*(КАЛЕНДАРЬ!$AZ17=GRID!$B$33:$DQ$33),0))*GRID!$B$67+GRID!$B$68*2)*(1-GRID!$B$69),0))</f>
        <v>29680</v>
      </c>
      <c r="O463" s="47" cm="1">
        <f t="array" ref="O463">IF($I$2="Spa пакет",
(INDEX(GRID!$B$34:$DQ$44,MATCH(O$7,GRID!$A$34:$A$44,0),MATCH(1,($U$2=GRID!$B$31:$DQ$31)*(КАЛЕНДАРЬ!$AZ17=GRID!$B$33:$DQ$33),0))*GRID!$B$67)+GRID!$B$68,
ROUNDUP((INDEX(GRID!$B$34:$DQ$44,MATCH(O$7,GRID!$A$34:$A$44,0),MATCH(1,($U$2=GRID!$B$31:$DQ$31)*(КАЛЕНДАРЬ!$AZ17=GRID!$B$33:$DQ$33),0))*GRID!$B$67+GRID!$B$68)*(1-GRID!$B$69),0))</f>
        <v>31000</v>
      </c>
      <c r="P463" s="47" cm="1">
        <f t="array" ref="P463">IF($I$2="Spa пакет",
(INDEX(GRID!$B$47:$DQ$57,MATCH(O$7,GRID!$A$47:$A$57,0),MATCH(1,($U$2=GRID!$B$31:$DQ$31)*(КАЛЕНДАРЬ!$AZ17=GRID!$B$33:$DQ$33),0))*GRID!$B$67)+GRID!$B$68*2,
ROUNDUP((INDEX(GRID!$B$47:$DQ$57,MATCH(O$7,GRID!$A$47:$A$57,0),MATCH(1,($U$2=GRID!$B$31:$DQ$31)*(КАЛЕНДАРЬ!$AZ17=GRID!$B$33:$DQ$33),0))*GRID!$B$67+GRID!$B$68*2)*(1-GRID!$B$69),0))</f>
        <v>35280</v>
      </c>
      <c r="Q463" s="47" cm="1">
        <f t="array" ref="Q463">IF($I$2="Spa пакет",
(INDEX(GRID!$B$34:$DQ$44,MATCH(Q$7,GRID!$A$34:$A$44,0),MATCH(1,($U$2=GRID!$B$31:$DQ$31)*(КАЛЕНДАРЬ!$AZ17=GRID!$B$33:$DQ$33),0))*GRID!$B$67)+GRID!$B$68,
ROUNDUP((INDEX(GRID!$B$34:$DQ$44,MATCH(Q$7,GRID!$A$34:$A$44,0),MATCH(1,($U$2=GRID!$B$31:$DQ$31)*(КАЛЕНДАРЬ!$AZ17=GRID!$B$33:$DQ$33),0))*GRID!$B$67+GRID!$B$68)*(1-GRID!$B$69),0))</f>
        <v>32600</v>
      </c>
      <c r="R463" s="47" cm="1">
        <f t="array" ref="R463">IF($I$2="Spa пакет",
(INDEX(GRID!$B$47:$DQ$57,MATCH(Q$7,GRID!$A$47:$A$57,0),MATCH(1,($U$2=GRID!$B$31:$DQ$31)*(КАЛЕНДАРЬ!$AZ17=GRID!$B$33:$DQ$33),0))*GRID!$B$67)+GRID!$B$68*2,
ROUNDUP((INDEX(GRID!$B$47:$DQ$57,MATCH(Q$7,GRID!$A$47:$A$57,0),MATCH(1,($U$2=GRID!$B$31:$DQ$31)*(КАЛЕНДАРЬ!$AZ17=GRID!$B$33:$DQ$33),0))*GRID!$B$67+GRID!$B$68*2)*(1-GRID!$B$69),0))</f>
        <v>36880</v>
      </c>
      <c r="S463" s="47" cm="1">
        <f t="array" ref="S463">IF($I$2="Spa пакет",
(INDEX(GRID!$B$34:$DQ$44,MATCH(S$7,GRID!$A$34:$A$44,0),MATCH(1,($U$2=GRID!$B$31:$DQ$31)*(КАЛЕНДАРЬ!$AZ17=GRID!$B$33:$DQ$33),0))*GRID!$B$67)+GRID!$B$68,
ROUNDUP((INDEX(GRID!$B$34:$DQ$44,MATCH(S$7,GRID!$A$34:$A$44,0),MATCH(1,($U$2=GRID!$B$31:$DQ$31)*(КАЛЕНДАРЬ!$AZ17=GRID!$B$33:$DQ$33),0))*GRID!$B$67+GRID!$B$68)*(1-GRID!$B$69),0))</f>
        <v>35400</v>
      </c>
      <c r="T463" s="47" cm="1">
        <f t="array" ref="T463">IF($I$2="Spa пакет",
(INDEX(GRID!$B$47:$DQ$57,MATCH(S$7,GRID!$A$47:$A$57,0),MATCH(1,($U$2=GRID!$B$31:$DQ$31)*(КАЛЕНДАРЬ!$AZ17=GRID!$B$33:$DQ$33),0))*GRID!$B$67)+GRID!$B$68*2,
ROUNDUP((INDEX(GRID!$B$47:$DQ$57,MATCH(S$7,GRID!$A$47:$A$57,0),MATCH(1,($U$2=GRID!$B$31:$DQ$31)*(КАЛЕНДАРЬ!$AZ17=GRID!$B$33:$DQ$33),0))*GRID!$B$67+GRID!$B$68*2)*(1-GRID!$B$69),0))</f>
        <v>39680</v>
      </c>
      <c r="U463" s="47" cm="1">
        <f t="array" ref="U463">IF($I$2="Spa пакет",
(INDEX(GRID!$B$34:$DQ$44,MATCH(U$7,GRID!$A$34:$A$44,0),MATCH(1,($U$2=GRID!$B$31:$DQ$31)*(КАЛЕНДАРЬ!$AZ17=GRID!$B$33:$DQ$33),0))*GRID!$B$67)+GRID!$B$68,
ROUNDUP((INDEX(GRID!$B$34:$DQ$44,MATCH(U$7,GRID!$A$34:$A$44,0),MATCH(1,($U$2=GRID!$B$31:$DQ$31)*(КАЛЕНДАРЬ!$AZ17=GRID!$B$33:$DQ$33),0))*GRID!$B$67+GRID!$B$68)*(1-GRID!$B$69),0))</f>
        <v>40200</v>
      </c>
      <c r="V463" s="47" cm="1">
        <f t="array" ref="V463">IF($I$2="Spa пакет",
(INDEX(GRID!$B$47:$DQ$57,MATCH(U$7,GRID!$A$47:$A$57,0),MATCH(1,($U$2=GRID!$B$31:$DQ$31)*(КАЛЕНДАРЬ!$AZ17=GRID!$B$33:$DQ$33),0))*GRID!$B$67)+GRID!$B$68*2,
ROUNDUP((INDEX(GRID!$B$47:$DQ$57,MATCH(U$7,GRID!$A$47:$A$57,0),MATCH(1,($U$2=GRID!$B$31:$DQ$31)*(КАЛЕНДАРЬ!$AZ17=GRID!$B$33:$DQ$33),0))*GRID!$B$67+GRID!$B$68*2)*(1-GRID!$B$69),0))</f>
        <v>44480</v>
      </c>
      <c r="W463" s="47" cm="1">
        <f t="array" ref="W463">IF($I$2="Spa пакет",
(INDEX(GRID!$B$34:$DQ$44,MATCH(W$7,GRID!$A$34:$A$44,0),MATCH(1,($U$2=GRID!$B$31:$DQ$31)*(КАЛЕНДАРЬ!$AZ17=GRID!$B$33:$DQ$33),0))*GRID!$B$67)+GRID!$B$68,
ROUNDUP((INDEX(GRID!$B$34:$DQ$44,MATCH(W$7,GRID!$A$34:$A$44,0),MATCH(1,($U$2=GRID!$B$31:$DQ$31)*(КАЛЕНДАРЬ!$AZ17=GRID!$B$33:$DQ$33),0))*GRID!$B$67+GRID!$B$68)*(1-GRID!$B$69),0))</f>
        <v>114600</v>
      </c>
      <c r="X463" s="47" cm="1">
        <f t="array" ref="X463">IF($I$2="Spa пакет",
(INDEX(GRID!$B$47:$DQ$57,MATCH(W$7,GRID!$A$47:$A$57,0),MATCH(1,($U$2=GRID!$B$31:$DQ$31)*(КАЛЕНДАРЬ!$AZ17=GRID!$B$33:$DQ$33),0))*GRID!$B$67)+GRID!$B$68*2,
ROUNDUP((INDEX(GRID!$B$47:$DQ$57,MATCH(W$7,GRID!$A$47:$A$57,0),MATCH(1,($U$2=GRID!$B$31:$DQ$31)*(КАЛЕНДАРЬ!$AZ17=GRID!$B$33:$DQ$33),0))*GRID!$B$67+GRID!$B$68*2)*(1-GRID!$B$69),0))</f>
        <v>118880</v>
      </c>
    </row>
    <row r="464" spans="1:24" ht="12" customHeight="1" x14ac:dyDescent="0.2">
      <c r="A464" s="117" t="s">
        <v>47</v>
      </c>
      <c r="B464" s="117">
        <v>15</v>
      </c>
      <c r="C464" s="47" cm="1">
        <f t="array" ref="C464">IF($I$2="Spa пакет",
(INDEX(GRID!$B$34:$DQ$44,MATCH(C$7,GRID!$A$34:$A$44,0),MATCH(1,($U$2=GRID!$B$31:$DQ$31)*(КАЛЕНДАРЬ!$AZ18=GRID!$B$33:$DQ$33),0))*GRID!$B$67)+GRID!$B$68,
ROUNDUP((INDEX(GRID!$B$34:$DQ$44,MATCH(C$7,GRID!$A$34:$A$44,0),MATCH(1,($U$2=GRID!$B$31:$DQ$31)*(КАЛЕНДАРЬ!$AZ18=GRID!$B$33:$DQ$33),0))*GRID!$B$67+GRID!$B$68)*(1-GRID!$B$69),0))</f>
        <v>20440</v>
      </c>
      <c r="D464" s="47" cm="1">
        <f t="array" ref="D464">IF($I$2="Spa пакет",
(INDEX(GRID!$B$47:$DQ$57,MATCH(C$7,GRID!$A$47:$A$57,0),MATCH(1,($U$2=GRID!$B$31:$DQ$31)*(КАЛЕНДАРЬ!$AZ18=GRID!$B$33:$DQ$33),0))*GRID!$B$67)+GRID!$B$68*2,
ROUNDUP((INDEX(GRID!$B$47:$DQ$57,MATCH(C$7,GRID!$A$47:$A$57,0),MATCH(1,($U$2=GRID!$B$31:$DQ$31)*(КАЛЕНДАРЬ!$AZ18=GRID!$B$33:$DQ$33),0))*GRID!$B$67+GRID!$B$68*2)*(1-GRID!$B$69),0))</f>
        <v>24720</v>
      </c>
      <c r="E464" s="47" cm="1">
        <f t="array" ref="E464">IF($I$2="Spa пакет",
(INDEX(GRID!$B$34:$DQ$44,MATCH(E$7,GRID!$A$34:$A$44,0),MATCH(1,($U$2=GRID!$B$31:$DQ$31)*(КАЛЕНДАРЬ!$AZ18=GRID!$B$33:$DQ$33),0))*GRID!$B$67)+GRID!$B$68,
ROUNDUP((INDEX(GRID!$B$34:$DQ$44,MATCH(E$7,GRID!$A$34:$A$44,0),MATCH(1,($U$2=GRID!$B$31:$DQ$31)*(КАЛЕНДАРЬ!$AZ18=GRID!$B$33:$DQ$33),0))*GRID!$B$67+GRID!$B$68)*(1-GRID!$B$69),0))</f>
        <v>21960</v>
      </c>
      <c r="F464" s="47" cm="1">
        <f t="array" ref="F464">IF($I$2="Spa пакет",
(INDEX(GRID!$B$47:$DQ$57,MATCH(E$7,GRID!$A$47:$A$57,0),MATCH(1,($U$2=GRID!$B$31:$DQ$31)*(КАЛЕНДАРЬ!$AZ18=GRID!$B$33:$DQ$33),0))*GRID!$B$67)+GRID!$B$68*2,
ROUNDUP((INDEX(GRID!$B$47:$DQ$57,MATCH(E$7,GRID!$A$47:$A$57,0),MATCH(1,($U$2=GRID!$B$31:$DQ$31)*(КАЛЕНДАРЬ!$AZ18=GRID!$B$33:$DQ$33),0))*GRID!$B$67+GRID!$B$68*2)*(1-GRID!$B$69),0))</f>
        <v>26240</v>
      </c>
      <c r="G464" s="47" cm="1">
        <f t="array" ref="G464">IF($I$2="Spa пакет",
(INDEX(GRID!$B$34:$DQ$44,MATCH(G$7,GRID!$A$34:$A$44,0),MATCH(1,($U$2=GRID!$B$31:$DQ$31)*(КАЛЕНДАРЬ!$AZ18=GRID!$B$33:$DQ$33),0))*GRID!$B$67)+GRID!$B$68,
ROUNDUP((INDEX(GRID!$B$34:$DQ$44,MATCH(G$7,GRID!$A$34:$A$44,0),MATCH(1,($U$2=GRID!$B$31:$DQ$31)*(КАЛЕНДАРЬ!$AZ18=GRID!$B$33:$DQ$33),0))*GRID!$B$67+GRID!$B$68)*(1-GRID!$B$69),0))</f>
        <v>22840</v>
      </c>
      <c r="H464" s="47" cm="1">
        <f t="array" ref="H464">IF($I$2="Spa пакет",
(INDEX(GRID!$B$47:$DQ$57,MATCH(G$7,GRID!$A$47:$A$57,0),MATCH(1,($U$2=GRID!$B$31:$DQ$31)*(КАЛЕНДАРЬ!$AZ18=GRID!$B$33:$DQ$33),0))*GRID!$B$67)+GRID!$B$68*2,
ROUNDUP((INDEX(GRID!$B$47:$DQ$57,MATCH(G$7,GRID!$A$47:$A$57,0),MATCH(1,($U$2=GRID!$B$31:$DQ$31)*(КАЛЕНДАРЬ!$AZ18=GRID!$B$33:$DQ$33),0))*GRID!$B$67+GRID!$B$68*2)*(1-GRID!$B$69),0))</f>
        <v>27120</v>
      </c>
      <c r="I464" s="47" cm="1">
        <f t="array" ref="I464">IF($I$2="Spa пакет",
(INDEX(GRID!$B$34:$DQ$44,MATCH(I$7,GRID!$A$34:$A$44,0),MATCH(1,($U$2=GRID!$B$31:$DQ$31)*(КАЛЕНДАРЬ!$AZ18=GRID!$B$33:$DQ$33),0))*GRID!$B$67)+GRID!$B$68,
ROUNDUP((INDEX(GRID!$B$34:$DQ$44,MATCH(I$7,GRID!$A$34:$A$44,0),MATCH(1,($U$2=GRID!$B$31:$DQ$31)*(КАЛЕНДАРЬ!$AZ18=GRID!$B$33:$DQ$33),0))*GRID!$B$67+GRID!$B$68)*(1-GRID!$B$69),0))</f>
        <v>24360</v>
      </c>
      <c r="J464" s="47" cm="1">
        <f t="array" ref="J464">IF($I$2="Spa пакет",
(INDEX(GRID!$B$47:$DQ$57,MATCH(I$7,GRID!$A$47:$A$57,0),MATCH(1,($U$2=GRID!$B$31:$DQ$31)*(КАЛЕНДАРЬ!$AZ18=GRID!$B$33:$DQ$33),0))*GRID!$B$67)+GRID!$B$68*2,
ROUNDUP((INDEX(GRID!$B$47:$DQ$57,MATCH(I$7,GRID!$A$47:$A$57,0),MATCH(1,($U$2=GRID!$B$31:$DQ$31)*(КАЛЕНДАРЬ!$AZ18=GRID!$B$33:$DQ$33),0))*GRID!$B$67+GRID!$B$68*2)*(1-GRID!$B$69),0))</f>
        <v>28640</v>
      </c>
      <c r="K464" s="47" cm="1">
        <f t="array" ref="K464">IF($I$2="Spa пакет",
(INDEX(GRID!$B$34:$DQ$44,MATCH(K$7,GRID!$A$34:$A$44,0),MATCH(1,($U$2=GRID!$B$31:$DQ$31)*(КАЛЕНДАРЬ!$AZ18=GRID!$B$33:$DQ$33),0))*GRID!$B$67)+GRID!$B$68,
ROUNDUP((INDEX(GRID!$B$34:$DQ$44,MATCH(K$7,GRID!$A$34:$A$44,0),MATCH(1,($U$2=GRID!$B$31:$DQ$31)*(КАЛЕНДАРЬ!$AZ18=GRID!$B$33:$DQ$33),0))*GRID!$B$67+GRID!$B$68)*(1-GRID!$B$69),0))</f>
        <v>25240</v>
      </c>
      <c r="L464" s="47" cm="1">
        <f t="array" ref="L464">IF($I$2="Spa пакет",
(INDEX(GRID!$B$47:$DQ$57,MATCH(K$7,GRID!$A$47:$A$57,0),MATCH(1,($U$2=GRID!$B$31:$DQ$31)*(КАЛЕНДАРЬ!$AZ18=GRID!$B$33:$DQ$33),0))*GRID!$B$67)+GRID!$B$68*2,
ROUNDUP((INDEX(GRID!$B$47:$DQ$57,MATCH(K$7,GRID!$A$47:$A$57,0),MATCH(1,($U$2=GRID!$B$31:$DQ$31)*(КАЛЕНДАРЬ!$AZ18=GRID!$B$33:$DQ$33),0))*GRID!$B$67+GRID!$B$68*2)*(1-GRID!$B$69),0))</f>
        <v>29520</v>
      </c>
      <c r="M464" s="47" cm="1">
        <f t="array" ref="M464">IF($I$2="Spa пакет",
(INDEX(GRID!$B$34:$DQ$44,MATCH(M$7,GRID!$A$34:$A$44,0),MATCH(1,($U$2=GRID!$B$31:$DQ$31)*(КАЛЕНДАРЬ!$AZ18=GRID!$B$33:$DQ$33),0))*GRID!$B$67)+GRID!$B$68,
ROUNDUP((INDEX(GRID!$B$34:$DQ$44,MATCH(M$7,GRID!$A$34:$A$44,0),MATCH(1,($U$2=GRID!$B$31:$DQ$31)*(КАЛЕНДАРЬ!$AZ18=GRID!$B$33:$DQ$33),0))*GRID!$B$67+GRID!$B$68)*(1-GRID!$B$69),0))</f>
        <v>26760</v>
      </c>
      <c r="N464" s="47" cm="1">
        <f t="array" ref="N464">IF($I$2="Spa пакет",
(INDEX(GRID!$B$47:$DQ$57,MATCH(M$7,GRID!$A$47:$A$57,0),MATCH(1,($U$2=GRID!$B$31:$DQ$31)*(КАЛЕНДАРЬ!$AZ18=GRID!$B$33:$DQ$33),0))*GRID!$B$67)+GRID!$B$68*2,
ROUNDUP((INDEX(GRID!$B$47:$DQ$57,MATCH(M$7,GRID!$A$47:$A$57,0),MATCH(1,($U$2=GRID!$B$31:$DQ$31)*(КАЛЕНДАРЬ!$AZ18=GRID!$B$33:$DQ$33),0))*GRID!$B$67+GRID!$B$68*2)*(1-GRID!$B$69),0))</f>
        <v>31040</v>
      </c>
      <c r="O464" s="47" cm="1">
        <f t="array" ref="O464">IF($I$2="Spa пакет",
(INDEX(GRID!$B$34:$DQ$44,MATCH(O$7,GRID!$A$34:$A$44,0),MATCH(1,($U$2=GRID!$B$31:$DQ$31)*(КАЛЕНДАРЬ!$AZ18=GRID!$B$33:$DQ$33),0))*GRID!$B$67)+GRID!$B$68,
ROUNDUP((INDEX(GRID!$B$34:$DQ$44,MATCH(O$7,GRID!$A$34:$A$44,0),MATCH(1,($U$2=GRID!$B$31:$DQ$31)*(КАЛЕНДАРЬ!$AZ18=GRID!$B$33:$DQ$33),0))*GRID!$B$67+GRID!$B$68)*(1-GRID!$B$69),0))</f>
        <v>32520</v>
      </c>
      <c r="P464" s="47" cm="1">
        <f t="array" ref="P464">IF($I$2="Spa пакет",
(INDEX(GRID!$B$47:$DQ$57,MATCH(O$7,GRID!$A$47:$A$57,0),MATCH(1,($U$2=GRID!$B$31:$DQ$31)*(КАЛЕНДАРЬ!$AZ18=GRID!$B$33:$DQ$33),0))*GRID!$B$67)+GRID!$B$68*2,
ROUNDUP((INDEX(GRID!$B$47:$DQ$57,MATCH(O$7,GRID!$A$47:$A$57,0),MATCH(1,($U$2=GRID!$B$31:$DQ$31)*(КАЛЕНДАРЬ!$AZ18=GRID!$B$33:$DQ$33),0))*GRID!$B$67+GRID!$B$68*2)*(1-GRID!$B$69),0))</f>
        <v>36800</v>
      </c>
      <c r="Q464" s="47" cm="1">
        <f t="array" ref="Q464">IF($I$2="Spa пакет",
(INDEX(GRID!$B$34:$DQ$44,MATCH(Q$7,GRID!$A$34:$A$44,0),MATCH(1,($U$2=GRID!$B$31:$DQ$31)*(КАЛЕНДАРЬ!$AZ18=GRID!$B$33:$DQ$33),0))*GRID!$B$67)+GRID!$B$68,
ROUNDUP((INDEX(GRID!$B$34:$DQ$44,MATCH(Q$7,GRID!$A$34:$A$44,0),MATCH(1,($U$2=GRID!$B$31:$DQ$31)*(КАЛЕНДАРЬ!$AZ18=GRID!$B$33:$DQ$33),0))*GRID!$B$67+GRID!$B$68)*(1-GRID!$B$69),0))</f>
        <v>34200</v>
      </c>
      <c r="R464" s="47" cm="1">
        <f t="array" ref="R464">IF($I$2="Spa пакет",
(INDEX(GRID!$B$47:$DQ$57,MATCH(Q$7,GRID!$A$47:$A$57,0),MATCH(1,($U$2=GRID!$B$31:$DQ$31)*(КАЛЕНДАРЬ!$AZ18=GRID!$B$33:$DQ$33),0))*GRID!$B$67)+GRID!$B$68*2,
ROUNDUP((INDEX(GRID!$B$47:$DQ$57,MATCH(Q$7,GRID!$A$47:$A$57,0),MATCH(1,($U$2=GRID!$B$31:$DQ$31)*(КАЛЕНДАРЬ!$AZ18=GRID!$B$33:$DQ$33),0))*GRID!$B$67+GRID!$B$68*2)*(1-GRID!$B$69),0))</f>
        <v>38480</v>
      </c>
      <c r="S464" s="47" cm="1">
        <f t="array" ref="S464">IF($I$2="Spa пакет",
(INDEX(GRID!$B$34:$DQ$44,MATCH(S$7,GRID!$A$34:$A$44,0),MATCH(1,($U$2=GRID!$B$31:$DQ$31)*(КАЛЕНДАРЬ!$AZ18=GRID!$B$33:$DQ$33),0))*GRID!$B$67)+GRID!$B$68,
ROUNDUP((INDEX(GRID!$B$34:$DQ$44,MATCH(S$7,GRID!$A$34:$A$44,0),MATCH(1,($U$2=GRID!$B$31:$DQ$31)*(КАЛЕНДАРЬ!$AZ18=GRID!$B$33:$DQ$33),0))*GRID!$B$67+GRID!$B$68)*(1-GRID!$B$69),0))</f>
        <v>37080</v>
      </c>
      <c r="T464" s="47" cm="1">
        <f t="array" ref="T464">IF($I$2="Spa пакет",
(INDEX(GRID!$B$47:$DQ$57,MATCH(S$7,GRID!$A$47:$A$57,0),MATCH(1,($U$2=GRID!$B$31:$DQ$31)*(КАЛЕНДАРЬ!$AZ18=GRID!$B$33:$DQ$33),0))*GRID!$B$67)+GRID!$B$68*2,
ROUNDUP((INDEX(GRID!$B$47:$DQ$57,MATCH(S$7,GRID!$A$47:$A$57,0),MATCH(1,($U$2=GRID!$B$31:$DQ$31)*(КАЛЕНДАРЬ!$AZ18=GRID!$B$33:$DQ$33),0))*GRID!$B$67+GRID!$B$68*2)*(1-GRID!$B$69),0))</f>
        <v>41360</v>
      </c>
      <c r="U464" s="47" cm="1">
        <f t="array" ref="U464">IF($I$2="Spa пакет",
(INDEX(GRID!$B$34:$DQ$44,MATCH(U$7,GRID!$A$34:$A$44,0),MATCH(1,($U$2=GRID!$B$31:$DQ$31)*(КАЛЕНДАРЬ!$AZ18=GRID!$B$33:$DQ$33),0))*GRID!$B$67)+GRID!$B$68,
ROUNDUP((INDEX(GRID!$B$34:$DQ$44,MATCH(U$7,GRID!$A$34:$A$44,0),MATCH(1,($U$2=GRID!$B$31:$DQ$31)*(КАЛЕНДАРЬ!$AZ18=GRID!$B$33:$DQ$33),0))*GRID!$B$67+GRID!$B$68)*(1-GRID!$B$69),0))</f>
        <v>42040</v>
      </c>
      <c r="V464" s="47" cm="1">
        <f t="array" ref="V464">IF($I$2="Spa пакет",
(INDEX(GRID!$B$47:$DQ$57,MATCH(U$7,GRID!$A$47:$A$57,0),MATCH(1,($U$2=GRID!$B$31:$DQ$31)*(КАЛЕНДАРЬ!$AZ18=GRID!$B$33:$DQ$33),0))*GRID!$B$67)+GRID!$B$68*2,
ROUNDUP((INDEX(GRID!$B$47:$DQ$57,MATCH(U$7,GRID!$A$47:$A$57,0),MATCH(1,($U$2=GRID!$B$31:$DQ$31)*(КАЛЕНДАРЬ!$AZ18=GRID!$B$33:$DQ$33),0))*GRID!$B$67+GRID!$B$68*2)*(1-GRID!$B$69),0))</f>
        <v>46320</v>
      </c>
      <c r="W464" s="47" cm="1">
        <f t="array" ref="W464">IF($I$2="Spa пакет",
(INDEX(GRID!$B$34:$DQ$44,MATCH(W$7,GRID!$A$34:$A$44,0),MATCH(1,($U$2=GRID!$B$31:$DQ$31)*(КАЛЕНДАРЬ!$AZ18=GRID!$B$33:$DQ$33),0))*GRID!$B$67)+GRID!$B$68,
ROUNDUP((INDEX(GRID!$B$34:$DQ$44,MATCH(W$7,GRID!$A$34:$A$44,0),MATCH(1,($U$2=GRID!$B$31:$DQ$31)*(КАЛЕНДАРЬ!$AZ18=GRID!$B$33:$DQ$33),0))*GRID!$B$67+GRID!$B$68)*(1-GRID!$B$69),0))</f>
        <v>120440</v>
      </c>
      <c r="X464" s="47" cm="1">
        <f t="array" ref="X464">IF($I$2="Spa пакет",
(INDEX(GRID!$B$47:$DQ$57,MATCH(W$7,GRID!$A$47:$A$57,0),MATCH(1,($U$2=GRID!$B$31:$DQ$31)*(КАЛЕНДАРЬ!$AZ18=GRID!$B$33:$DQ$33),0))*GRID!$B$67)+GRID!$B$68*2,
ROUNDUP((INDEX(GRID!$B$47:$DQ$57,MATCH(W$7,GRID!$A$47:$A$57,0),MATCH(1,($U$2=GRID!$B$31:$DQ$31)*(КАЛЕНДАРЬ!$AZ18=GRID!$B$33:$DQ$33),0))*GRID!$B$67+GRID!$B$68*2)*(1-GRID!$B$69),0))</f>
        <v>124720</v>
      </c>
    </row>
    <row r="465" spans="1:24" ht="12" customHeight="1" x14ac:dyDescent="0.2">
      <c r="A465" s="117" t="s">
        <v>48</v>
      </c>
      <c r="B465" s="117">
        <v>16</v>
      </c>
      <c r="C465" s="47" cm="1">
        <f t="array" ref="C465">IF($I$2="Spa пакет",
(INDEX(GRID!$B$34:$DQ$44,MATCH(C$7,GRID!$A$34:$A$44,0),MATCH(1,($U$2=GRID!$B$31:$DQ$31)*(КАЛЕНДАРЬ!$AZ19=GRID!$B$33:$DQ$33),0))*GRID!$B$67)+GRID!$B$68,
ROUNDUP((INDEX(GRID!$B$34:$DQ$44,MATCH(C$7,GRID!$A$34:$A$44,0),MATCH(1,($U$2=GRID!$B$31:$DQ$31)*(КАЛЕНДАРЬ!$AZ19=GRID!$B$33:$DQ$33),0))*GRID!$B$67+GRID!$B$68)*(1-GRID!$B$69),0))</f>
        <v>20440</v>
      </c>
      <c r="D465" s="47" cm="1">
        <f t="array" ref="D465">IF($I$2="Spa пакет",
(INDEX(GRID!$B$47:$DQ$57,MATCH(C$7,GRID!$A$47:$A$57,0),MATCH(1,($U$2=GRID!$B$31:$DQ$31)*(КАЛЕНДАРЬ!$AZ19=GRID!$B$33:$DQ$33),0))*GRID!$B$67)+GRID!$B$68*2,
ROUNDUP((INDEX(GRID!$B$47:$DQ$57,MATCH(C$7,GRID!$A$47:$A$57,0),MATCH(1,($U$2=GRID!$B$31:$DQ$31)*(КАЛЕНДАРЬ!$AZ19=GRID!$B$33:$DQ$33),0))*GRID!$B$67+GRID!$B$68*2)*(1-GRID!$B$69),0))</f>
        <v>24720</v>
      </c>
      <c r="E465" s="47" cm="1">
        <f t="array" ref="E465">IF($I$2="Spa пакет",
(INDEX(GRID!$B$34:$DQ$44,MATCH(E$7,GRID!$A$34:$A$44,0),MATCH(1,($U$2=GRID!$B$31:$DQ$31)*(КАЛЕНДАРЬ!$AZ19=GRID!$B$33:$DQ$33),0))*GRID!$B$67)+GRID!$B$68,
ROUNDUP((INDEX(GRID!$B$34:$DQ$44,MATCH(E$7,GRID!$A$34:$A$44,0),MATCH(1,($U$2=GRID!$B$31:$DQ$31)*(КАЛЕНДАРЬ!$AZ19=GRID!$B$33:$DQ$33),0))*GRID!$B$67+GRID!$B$68)*(1-GRID!$B$69),0))</f>
        <v>21960</v>
      </c>
      <c r="F465" s="47" cm="1">
        <f t="array" ref="F465">IF($I$2="Spa пакет",
(INDEX(GRID!$B$47:$DQ$57,MATCH(E$7,GRID!$A$47:$A$57,0),MATCH(1,($U$2=GRID!$B$31:$DQ$31)*(КАЛЕНДАРЬ!$AZ19=GRID!$B$33:$DQ$33),0))*GRID!$B$67)+GRID!$B$68*2,
ROUNDUP((INDEX(GRID!$B$47:$DQ$57,MATCH(E$7,GRID!$A$47:$A$57,0),MATCH(1,($U$2=GRID!$B$31:$DQ$31)*(КАЛЕНДАРЬ!$AZ19=GRID!$B$33:$DQ$33),0))*GRID!$B$67+GRID!$B$68*2)*(1-GRID!$B$69),0))</f>
        <v>26240</v>
      </c>
      <c r="G465" s="47" cm="1">
        <f t="array" ref="G465">IF($I$2="Spa пакет",
(INDEX(GRID!$B$34:$DQ$44,MATCH(G$7,GRID!$A$34:$A$44,0),MATCH(1,($U$2=GRID!$B$31:$DQ$31)*(КАЛЕНДАРЬ!$AZ19=GRID!$B$33:$DQ$33),0))*GRID!$B$67)+GRID!$B$68,
ROUNDUP((INDEX(GRID!$B$34:$DQ$44,MATCH(G$7,GRID!$A$34:$A$44,0),MATCH(1,($U$2=GRID!$B$31:$DQ$31)*(КАЛЕНДАРЬ!$AZ19=GRID!$B$33:$DQ$33),0))*GRID!$B$67+GRID!$B$68)*(1-GRID!$B$69),0))</f>
        <v>22840</v>
      </c>
      <c r="H465" s="47" cm="1">
        <f t="array" ref="H465">IF($I$2="Spa пакет",
(INDEX(GRID!$B$47:$DQ$57,MATCH(G$7,GRID!$A$47:$A$57,0),MATCH(1,($U$2=GRID!$B$31:$DQ$31)*(КАЛЕНДАРЬ!$AZ19=GRID!$B$33:$DQ$33),0))*GRID!$B$67)+GRID!$B$68*2,
ROUNDUP((INDEX(GRID!$B$47:$DQ$57,MATCH(G$7,GRID!$A$47:$A$57,0),MATCH(1,($U$2=GRID!$B$31:$DQ$31)*(КАЛЕНДАРЬ!$AZ19=GRID!$B$33:$DQ$33),0))*GRID!$B$67+GRID!$B$68*2)*(1-GRID!$B$69),0))</f>
        <v>27120</v>
      </c>
      <c r="I465" s="47" cm="1">
        <f t="array" ref="I465">IF($I$2="Spa пакет",
(INDEX(GRID!$B$34:$DQ$44,MATCH(I$7,GRID!$A$34:$A$44,0),MATCH(1,($U$2=GRID!$B$31:$DQ$31)*(КАЛЕНДАРЬ!$AZ19=GRID!$B$33:$DQ$33),0))*GRID!$B$67)+GRID!$B$68,
ROUNDUP((INDEX(GRID!$B$34:$DQ$44,MATCH(I$7,GRID!$A$34:$A$44,0),MATCH(1,($U$2=GRID!$B$31:$DQ$31)*(КАЛЕНДАРЬ!$AZ19=GRID!$B$33:$DQ$33),0))*GRID!$B$67+GRID!$B$68)*(1-GRID!$B$69),0))</f>
        <v>24360</v>
      </c>
      <c r="J465" s="47" cm="1">
        <f t="array" ref="J465">IF($I$2="Spa пакет",
(INDEX(GRID!$B$47:$DQ$57,MATCH(I$7,GRID!$A$47:$A$57,0),MATCH(1,($U$2=GRID!$B$31:$DQ$31)*(КАЛЕНДАРЬ!$AZ19=GRID!$B$33:$DQ$33),0))*GRID!$B$67)+GRID!$B$68*2,
ROUNDUP((INDEX(GRID!$B$47:$DQ$57,MATCH(I$7,GRID!$A$47:$A$57,0),MATCH(1,($U$2=GRID!$B$31:$DQ$31)*(КАЛЕНДАРЬ!$AZ19=GRID!$B$33:$DQ$33),0))*GRID!$B$67+GRID!$B$68*2)*(1-GRID!$B$69),0))</f>
        <v>28640</v>
      </c>
      <c r="K465" s="47" cm="1">
        <f t="array" ref="K465">IF($I$2="Spa пакет",
(INDEX(GRID!$B$34:$DQ$44,MATCH(K$7,GRID!$A$34:$A$44,0),MATCH(1,($U$2=GRID!$B$31:$DQ$31)*(КАЛЕНДАРЬ!$AZ19=GRID!$B$33:$DQ$33),0))*GRID!$B$67)+GRID!$B$68,
ROUNDUP((INDEX(GRID!$B$34:$DQ$44,MATCH(K$7,GRID!$A$34:$A$44,0),MATCH(1,($U$2=GRID!$B$31:$DQ$31)*(КАЛЕНДАРЬ!$AZ19=GRID!$B$33:$DQ$33),0))*GRID!$B$67+GRID!$B$68)*(1-GRID!$B$69),0))</f>
        <v>25240</v>
      </c>
      <c r="L465" s="47" cm="1">
        <f t="array" ref="L465">IF($I$2="Spa пакет",
(INDEX(GRID!$B$47:$DQ$57,MATCH(K$7,GRID!$A$47:$A$57,0),MATCH(1,($U$2=GRID!$B$31:$DQ$31)*(КАЛЕНДАРЬ!$AZ19=GRID!$B$33:$DQ$33),0))*GRID!$B$67)+GRID!$B$68*2,
ROUNDUP((INDEX(GRID!$B$47:$DQ$57,MATCH(K$7,GRID!$A$47:$A$57,0),MATCH(1,($U$2=GRID!$B$31:$DQ$31)*(КАЛЕНДАРЬ!$AZ19=GRID!$B$33:$DQ$33),0))*GRID!$B$67+GRID!$B$68*2)*(1-GRID!$B$69),0))</f>
        <v>29520</v>
      </c>
      <c r="M465" s="47" cm="1">
        <f t="array" ref="M465">IF($I$2="Spa пакет",
(INDEX(GRID!$B$34:$DQ$44,MATCH(M$7,GRID!$A$34:$A$44,0),MATCH(1,($U$2=GRID!$B$31:$DQ$31)*(КАЛЕНДАРЬ!$AZ19=GRID!$B$33:$DQ$33),0))*GRID!$B$67)+GRID!$B$68,
ROUNDUP((INDEX(GRID!$B$34:$DQ$44,MATCH(M$7,GRID!$A$34:$A$44,0),MATCH(1,($U$2=GRID!$B$31:$DQ$31)*(КАЛЕНДАРЬ!$AZ19=GRID!$B$33:$DQ$33),0))*GRID!$B$67+GRID!$B$68)*(1-GRID!$B$69),0))</f>
        <v>26760</v>
      </c>
      <c r="N465" s="47" cm="1">
        <f t="array" ref="N465">IF($I$2="Spa пакет",
(INDEX(GRID!$B$47:$DQ$57,MATCH(M$7,GRID!$A$47:$A$57,0),MATCH(1,($U$2=GRID!$B$31:$DQ$31)*(КАЛЕНДАРЬ!$AZ19=GRID!$B$33:$DQ$33),0))*GRID!$B$67)+GRID!$B$68*2,
ROUNDUP((INDEX(GRID!$B$47:$DQ$57,MATCH(M$7,GRID!$A$47:$A$57,0),MATCH(1,($U$2=GRID!$B$31:$DQ$31)*(КАЛЕНДАРЬ!$AZ19=GRID!$B$33:$DQ$33),0))*GRID!$B$67+GRID!$B$68*2)*(1-GRID!$B$69),0))</f>
        <v>31040</v>
      </c>
      <c r="O465" s="47" cm="1">
        <f t="array" ref="O465">IF($I$2="Spa пакет",
(INDEX(GRID!$B$34:$DQ$44,MATCH(O$7,GRID!$A$34:$A$44,0),MATCH(1,($U$2=GRID!$B$31:$DQ$31)*(КАЛЕНДАРЬ!$AZ19=GRID!$B$33:$DQ$33),0))*GRID!$B$67)+GRID!$B$68,
ROUNDUP((INDEX(GRID!$B$34:$DQ$44,MATCH(O$7,GRID!$A$34:$A$44,0),MATCH(1,($U$2=GRID!$B$31:$DQ$31)*(КАЛЕНДАРЬ!$AZ19=GRID!$B$33:$DQ$33),0))*GRID!$B$67+GRID!$B$68)*(1-GRID!$B$69),0))</f>
        <v>32520</v>
      </c>
      <c r="P465" s="47" cm="1">
        <f t="array" ref="P465">IF($I$2="Spa пакет",
(INDEX(GRID!$B$47:$DQ$57,MATCH(O$7,GRID!$A$47:$A$57,0),MATCH(1,($U$2=GRID!$B$31:$DQ$31)*(КАЛЕНДАРЬ!$AZ19=GRID!$B$33:$DQ$33),0))*GRID!$B$67)+GRID!$B$68*2,
ROUNDUP((INDEX(GRID!$B$47:$DQ$57,MATCH(O$7,GRID!$A$47:$A$57,0),MATCH(1,($U$2=GRID!$B$31:$DQ$31)*(КАЛЕНДАРЬ!$AZ19=GRID!$B$33:$DQ$33),0))*GRID!$B$67+GRID!$B$68*2)*(1-GRID!$B$69),0))</f>
        <v>36800</v>
      </c>
      <c r="Q465" s="47" cm="1">
        <f t="array" ref="Q465">IF($I$2="Spa пакет",
(INDEX(GRID!$B$34:$DQ$44,MATCH(Q$7,GRID!$A$34:$A$44,0),MATCH(1,($U$2=GRID!$B$31:$DQ$31)*(КАЛЕНДАРЬ!$AZ19=GRID!$B$33:$DQ$33),0))*GRID!$B$67)+GRID!$B$68,
ROUNDUP((INDEX(GRID!$B$34:$DQ$44,MATCH(Q$7,GRID!$A$34:$A$44,0),MATCH(1,($U$2=GRID!$B$31:$DQ$31)*(КАЛЕНДАРЬ!$AZ19=GRID!$B$33:$DQ$33),0))*GRID!$B$67+GRID!$B$68)*(1-GRID!$B$69),0))</f>
        <v>34200</v>
      </c>
      <c r="R465" s="47" cm="1">
        <f t="array" ref="R465">IF($I$2="Spa пакет",
(INDEX(GRID!$B$47:$DQ$57,MATCH(Q$7,GRID!$A$47:$A$57,0),MATCH(1,($U$2=GRID!$B$31:$DQ$31)*(КАЛЕНДАРЬ!$AZ19=GRID!$B$33:$DQ$33),0))*GRID!$B$67)+GRID!$B$68*2,
ROUNDUP((INDEX(GRID!$B$47:$DQ$57,MATCH(Q$7,GRID!$A$47:$A$57,0),MATCH(1,($U$2=GRID!$B$31:$DQ$31)*(КАЛЕНДАРЬ!$AZ19=GRID!$B$33:$DQ$33),0))*GRID!$B$67+GRID!$B$68*2)*(1-GRID!$B$69),0))</f>
        <v>38480</v>
      </c>
      <c r="S465" s="47" cm="1">
        <f t="array" ref="S465">IF($I$2="Spa пакет",
(INDEX(GRID!$B$34:$DQ$44,MATCH(S$7,GRID!$A$34:$A$44,0),MATCH(1,($U$2=GRID!$B$31:$DQ$31)*(КАЛЕНДАРЬ!$AZ19=GRID!$B$33:$DQ$33),0))*GRID!$B$67)+GRID!$B$68,
ROUNDUP((INDEX(GRID!$B$34:$DQ$44,MATCH(S$7,GRID!$A$34:$A$44,0),MATCH(1,($U$2=GRID!$B$31:$DQ$31)*(КАЛЕНДАРЬ!$AZ19=GRID!$B$33:$DQ$33),0))*GRID!$B$67+GRID!$B$68)*(1-GRID!$B$69),0))</f>
        <v>37080</v>
      </c>
      <c r="T465" s="47" cm="1">
        <f t="array" ref="T465">IF($I$2="Spa пакет",
(INDEX(GRID!$B$47:$DQ$57,MATCH(S$7,GRID!$A$47:$A$57,0),MATCH(1,($U$2=GRID!$B$31:$DQ$31)*(КАЛЕНДАРЬ!$AZ19=GRID!$B$33:$DQ$33),0))*GRID!$B$67)+GRID!$B$68*2,
ROUNDUP((INDEX(GRID!$B$47:$DQ$57,MATCH(S$7,GRID!$A$47:$A$57,0),MATCH(1,($U$2=GRID!$B$31:$DQ$31)*(КАЛЕНДАРЬ!$AZ19=GRID!$B$33:$DQ$33),0))*GRID!$B$67+GRID!$B$68*2)*(1-GRID!$B$69),0))</f>
        <v>41360</v>
      </c>
      <c r="U465" s="47" cm="1">
        <f t="array" ref="U465">IF($I$2="Spa пакет",
(INDEX(GRID!$B$34:$DQ$44,MATCH(U$7,GRID!$A$34:$A$44,0),MATCH(1,($U$2=GRID!$B$31:$DQ$31)*(КАЛЕНДАРЬ!$AZ19=GRID!$B$33:$DQ$33),0))*GRID!$B$67)+GRID!$B$68,
ROUNDUP((INDEX(GRID!$B$34:$DQ$44,MATCH(U$7,GRID!$A$34:$A$44,0),MATCH(1,($U$2=GRID!$B$31:$DQ$31)*(КАЛЕНДАРЬ!$AZ19=GRID!$B$33:$DQ$33),0))*GRID!$B$67+GRID!$B$68)*(1-GRID!$B$69),0))</f>
        <v>42040</v>
      </c>
      <c r="V465" s="47" cm="1">
        <f t="array" ref="V465">IF($I$2="Spa пакет",
(INDEX(GRID!$B$47:$DQ$57,MATCH(U$7,GRID!$A$47:$A$57,0),MATCH(1,($U$2=GRID!$B$31:$DQ$31)*(КАЛЕНДАРЬ!$AZ19=GRID!$B$33:$DQ$33),0))*GRID!$B$67)+GRID!$B$68*2,
ROUNDUP((INDEX(GRID!$B$47:$DQ$57,MATCH(U$7,GRID!$A$47:$A$57,0),MATCH(1,($U$2=GRID!$B$31:$DQ$31)*(КАЛЕНДАРЬ!$AZ19=GRID!$B$33:$DQ$33),0))*GRID!$B$67+GRID!$B$68*2)*(1-GRID!$B$69),0))</f>
        <v>46320</v>
      </c>
      <c r="W465" s="47" cm="1">
        <f t="array" ref="W465">IF($I$2="Spa пакет",
(INDEX(GRID!$B$34:$DQ$44,MATCH(W$7,GRID!$A$34:$A$44,0),MATCH(1,($U$2=GRID!$B$31:$DQ$31)*(КАЛЕНДАРЬ!$AZ19=GRID!$B$33:$DQ$33),0))*GRID!$B$67)+GRID!$B$68,
ROUNDUP((INDEX(GRID!$B$34:$DQ$44,MATCH(W$7,GRID!$A$34:$A$44,0),MATCH(1,($U$2=GRID!$B$31:$DQ$31)*(КАЛЕНДАРЬ!$AZ19=GRID!$B$33:$DQ$33),0))*GRID!$B$67+GRID!$B$68)*(1-GRID!$B$69),0))</f>
        <v>120440</v>
      </c>
      <c r="X465" s="47" cm="1">
        <f t="array" ref="X465">IF($I$2="Spa пакет",
(INDEX(GRID!$B$47:$DQ$57,MATCH(W$7,GRID!$A$47:$A$57,0),MATCH(1,($U$2=GRID!$B$31:$DQ$31)*(КАЛЕНДАРЬ!$AZ19=GRID!$B$33:$DQ$33),0))*GRID!$B$67)+GRID!$B$68*2,
ROUNDUP((INDEX(GRID!$B$47:$DQ$57,MATCH(W$7,GRID!$A$47:$A$57,0),MATCH(1,($U$2=GRID!$B$31:$DQ$31)*(КАЛЕНДАРЬ!$AZ19=GRID!$B$33:$DQ$33),0))*GRID!$B$67+GRID!$B$68*2)*(1-GRID!$B$69),0))</f>
        <v>124720</v>
      </c>
    </row>
    <row r="466" spans="1:24" ht="12" customHeight="1" x14ac:dyDescent="0.2">
      <c r="A466" s="117" t="s">
        <v>42</v>
      </c>
      <c r="B466" s="117">
        <v>17</v>
      </c>
      <c r="C466" s="47" cm="1">
        <f t="array" ref="C466">IF($I$2="Spa пакет",
(INDEX(GRID!$B$34:$DQ$44,MATCH(C$7,GRID!$A$34:$A$44,0),MATCH(1,($U$2=GRID!$B$31:$DQ$31)*(КАЛЕНДАРЬ!$AZ20=GRID!$B$33:$DQ$33),0))*GRID!$B$67)+GRID!$B$68,
ROUNDUP((INDEX(GRID!$B$34:$DQ$44,MATCH(C$7,GRID!$A$34:$A$44,0),MATCH(1,($U$2=GRID!$B$31:$DQ$31)*(КАЛЕНДАРЬ!$AZ20=GRID!$B$33:$DQ$33),0))*GRID!$B$67+GRID!$B$68)*(1-GRID!$B$69),0))</f>
        <v>19480</v>
      </c>
      <c r="D466" s="47" cm="1">
        <f t="array" ref="D466">IF($I$2="Spa пакет",
(INDEX(GRID!$B$47:$DQ$57,MATCH(C$7,GRID!$A$47:$A$57,0),MATCH(1,($U$2=GRID!$B$31:$DQ$31)*(КАЛЕНДАРЬ!$AZ20=GRID!$B$33:$DQ$33),0))*GRID!$B$67)+GRID!$B$68*2,
ROUNDUP((INDEX(GRID!$B$47:$DQ$57,MATCH(C$7,GRID!$A$47:$A$57,0),MATCH(1,($U$2=GRID!$B$31:$DQ$31)*(КАЛЕНДАРЬ!$AZ20=GRID!$B$33:$DQ$33),0))*GRID!$B$67+GRID!$B$68*2)*(1-GRID!$B$69),0))</f>
        <v>23760</v>
      </c>
      <c r="E466" s="47" cm="1">
        <f t="array" ref="E466">IF($I$2="Spa пакет",
(INDEX(GRID!$B$34:$DQ$44,MATCH(E$7,GRID!$A$34:$A$44,0),MATCH(1,($U$2=GRID!$B$31:$DQ$31)*(КАЛЕНДАРЬ!$AZ20=GRID!$B$33:$DQ$33),0))*GRID!$B$67)+GRID!$B$68,
ROUNDUP((INDEX(GRID!$B$34:$DQ$44,MATCH(E$7,GRID!$A$34:$A$44,0),MATCH(1,($U$2=GRID!$B$31:$DQ$31)*(КАЛЕНДАРЬ!$AZ20=GRID!$B$33:$DQ$33),0))*GRID!$B$67+GRID!$B$68)*(1-GRID!$B$69),0))</f>
        <v>20920</v>
      </c>
      <c r="F466" s="47" cm="1">
        <f t="array" ref="F466">IF($I$2="Spa пакет",
(INDEX(GRID!$B$47:$DQ$57,MATCH(E$7,GRID!$A$47:$A$57,0),MATCH(1,($U$2=GRID!$B$31:$DQ$31)*(КАЛЕНДАРЬ!$AZ20=GRID!$B$33:$DQ$33),0))*GRID!$B$67)+GRID!$B$68*2,
ROUNDUP((INDEX(GRID!$B$47:$DQ$57,MATCH(E$7,GRID!$A$47:$A$57,0),MATCH(1,($U$2=GRID!$B$31:$DQ$31)*(КАЛЕНДАРЬ!$AZ20=GRID!$B$33:$DQ$33),0))*GRID!$B$67+GRID!$B$68*2)*(1-GRID!$B$69),0))</f>
        <v>25200</v>
      </c>
      <c r="G466" s="47" cm="1">
        <f t="array" ref="G466">IF($I$2="Spa пакет",
(INDEX(GRID!$B$34:$DQ$44,MATCH(G$7,GRID!$A$34:$A$44,0),MATCH(1,($U$2=GRID!$B$31:$DQ$31)*(КАЛЕНДАРЬ!$AZ20=GRID!$B$33:$DQ$33),0))*GRID!$B$67)+GRID!$B$68,
ROUNDUP((INDEX(GRID!$B$34:$DQ$44,MATCH(G$7,GRID!$A$34:$A$44,0),MATCH(1,($U$2=GRID!$B$31:$DQ$31)*(КАЛЕНДАРЬ!$AZ20=GRID!$B$33:$DQ$33),0))*GRID!$B$67+GRID!$B$68)*(1-GRID!$B$69),0))</f>
        <v>21720</v>
      </c>
      <c r="H466" s="47" cm="1">
        <f t="array" ref="H466">IF($I$2="Spa пакет",
(INDEX(GRID!$B$47:$DQ$57,MATCH(G$7,GRID!$A$47:$A$57,0),MATCH(1,($U$2=GRID!$B$31:$DQ$31)*(КАЛЕНДАРЬ!$AZ20=GRID!$B$33:$DQ$33),0))*GRID!$B$67)+GRID!$B$68*2,
ROUNDUP((INDEX(GRID!$B$47:$DQ$57,MATCH(G$7,GRID!$A$47:$A$57,0),MATCH(1,($U$2=GRID!$B$31:$DQ$31)*(КАЛЕНДАРЬ!$AZ20=GRID!$B$33:$DQ$33),0))*GRID!$B$67+GRID!$B$68*2)*(1-GRID!$B$69),0))</f>
        <v>26000</v>
      </c>
      <c r="I466" s="47" cm="1">
        <f t="array" ref="I466">IF($I$2="Spa пакет",
(INDEX(GRID!$B$34:$DQ$44,MATCH(I$7,GRID!$A$34:$A$44,0),MATCH(1,($U$2=GRID!$B$31:$DQ$31)*(КАЛЕНДАРЬ!$AZ20=GRID!$B$33:$DQ$33),0))*GRID!$B$67)+GRID!$B$68,
ROUNDUP((INDEX(GRID!$B$34:$DQ$44,MATCH(I$7,GRID!$A$34:$A$44,0),MATCH(1,($U$2=GRID!$B$31:$DQ$31)*(КАЛЕНДАРЬ!$AZ20=GRID!$B$33:$DQ$33),0))*GRID!$B$67+GRID!$B$68)*(1-GRID!$B$69),0))</f>
        <v>23160</v>
      </c>
      <c r="J466" s="47" cm="1">
        <f t="array" ref="J466">IF($I$2="Spa пакет",
(INDEX(GRID!$B$47:$DQ$57,MATCH(I$7,GRID!$A$47:$A$57,0),MATCH(1,($U$2=GRID!$B$31:$DQ$31)*(КАЛЕНДАРЬ!$AZ20=GRID!$B$33:$DQ$33),0))*GRID!$B$67)+GRID!$B$68*2,
ROUNDUP((INDEX(GRID!$B$47:$DQ$57,MATCH(I$7,GRID!$A$47:$A$57,0),MATCH(1,($U$2=GRID!$B$31:$DQ$31)*(КАЛЕНДАРЬ!$AZ20=GRID!$B$33:$DQ$33),0))*GRID!$B$67+GRID!$B$68*2)*(1-GRID!$B$69),0))</f>
        <v>27440</v>
      </c>
      <c r="K466" s="47" cm="1">
        <f t="array" ref="K466">IF($I$2="Spa пакет",
(INDEX(GRID!$B$34:$DQ$44,MATCH(K$7,GRID!$A$34:$A$44,0),MATCH(1,($U$2=GRID!$B$31:$DQ$31)*(КАЛЕНДАРЬ!$AZ20=GRID!$B$33:$DQ$33),0))*GRID!$B$67)+GRID!$B$68,
ROUNDUP((INDEX(GRID!$B$34:$DQ$44,MATCH(K$7,GRID!$A$34:$A$44,0),MATCH(1,($U$2=GRID!$B$31:$DQ$31)*(КАЛЕНДАРЬ!$AZ20=GRID!$B$33:$DQ$33),0))*GRID!$B$67+GRID!$B$68)*(1-GRID!$B$69),0))</f>
        <v>23960</v>
      </c>
      <c r="L466" s="47" cm="1">
        <f t="array" ref="L466">IF($I$2="Spa пакет",
(INDEX(GRID!$B$47:$DQ$57,MATCH(K$7,GRID!$A$47:$A$57,0),MATCH(1,($U$2=GRID!$B$31:$DQ$31)*(КАЛЕНДАРЬ!$AZ20=GRID!$B$33:$DQ$33),0))*GRID!$B$67)+GRID!$B$68*2,
ROUNDUP((INDEX(GRID!$B$47:$DQ$57,MATCH(K$7,GRID!$A$47:$A$57,0),MATCH(1,($U$2=GRID!$B$31:$DQ$31)*(КАЛЕНДАРЬ!$AZ20=GRID!$B$33:$DQ$33),0))*GRID!$B$67+GRID!$B$68*2)*(1-GRID!$B$69),0))</f>
        <v>28240</v>
      </c>
      <c r="M466" s="47" cm="1">
        <f t="array" ref="M466">IF($I$2="Spa пакет",
(INDEX(GRID!$B$34:$DQ$44,MATCH(M$7,GRID!$A$34:$A$44,0),MATCH(1,($U$2=GRID!$B$31:$DQ$31)*(КАЛЕНДАРЬ!$AZ20=GRID!$B$33:$DQ$33),0))*GRID!$B$67)+GRID!$B$68,
ROUNDUP((INDEX(GRID!$B$34:$DQ$44,MATCH(M$7,GRID!$A$34:$A$44,0),MATCH(1,($U$2=GRID!$B$31:$DQ$31)*(КАЛЕНДАРЬ!$AZ20=GRID!$B$33:$DQ$33),0))*GRID!$B$67+GRID!$B$68)*(1-GRID!$B$69),0))</f>
        <v>25400</v>
      </c>
      <c r="N466" s="47" cm="1">
        <f t="array" ref="N466">IF($I$2="Spa пакет",
(INDEX(GRID!$B$47:$DQ$57,MATCH(M$7,GRID!$A$47:$A$57,0),MATCH(1,($U$2=GRID!$B$31:$DQ$31)*(КАЛЕНДАРЬ!$AZ20=GRID!$B$33:$DQ$33),0))*GRID!$B$67)+GRID!$B$68*2,
ROUNDUP((INDEX(GRID!$B$47:$DQ$57,MATCH(M$7,GRID!$A$47:$A$57,0),MATCH(1,($U$2=GRID!$B$31:$DQ$31)*(КАЛЕНДАРЬ!$AZ20=GRID!$B$33:$DQ$33),0))*GRID!$B$67+GRID!$B$68*2)*(1-GRID!$B$69),0))</f>
        <v>29680</v>
      </c>
      <c r="O466" s="47" cm="1">
        <f t="array" ref="O466">IF($I$2="Spa пакет",
(INDEX(GRID!$B$34:$DQ$44,MATCH(O$7,GRID!$A$34:$A$44,0),MATCH(1,($U$2=GRID!$B$31:$DQ$31)*(КАЛЕНДАРЬ!$AZ20=GRID!$B$33:$DQ$33),0))*GRID!$B$67)+GRID!$B$68,
ROUNDUP((INDEX(GRID!$B$34:$DQ$44,MATCH(O$7,GRID!$A$34:$A$44,0),MATCH(1,($U$2=GRID!$B$31:$DQ$31)*(КАЛЕНДАРЬ!$AZ20=GRID!$B$33:$DQ$33),0))*GRID!$B$67+GRID!$B$68)*(1-GRID!$B$69),0))</f>
        <v>31000</v>
      </c>
      <c r="P466" s="47" cm="1">
        <f t="array" ref="P466">IF($I$2="Spa пакет",
(INDEX(GRID!$B$47:$DQ$57,MATCH(O$7,GRID!$A$47:$A$57,0),MATCH(1,($U$2=GRID!$B$31:$DQ$31)*(КАЛЕНДАРЬ!$AZ20=GRID!$B$33:$DQ$33),0))*GRID!$B$67)+GRID!$B$68*2,
ROUNDUP((INDEX(GRID!$B$47:$DQ$57,MATCH(O$7,GRID!$A$47:$A$57,0),MATCH(1,($U$2=GRID!$B$31:$DQ$31)*(КАЛЕНДАРЬ!$AZ20=GRID!$B$33:$DQ$33),0))*GRID!$B$67+GRID!$B$68*2)*(1-GRID!$B$69),0))</f>
        <v>35280</v>
      </c>
      <c r="Q466" s="47" cm="1">
        <f t="array" ref="Q466">IF($I$2="Spa пакет",
(INDEX(GRID!$B$34:$DQ$44,MATCH(Q$7,GRID!$A$34:$A$44,0),MATCH(1,($U$2=GRID!$B$31:$DQ$31)*(КАЛЕНДАРЬ!$AZ20=GRID!$B$33:$DQ$33),0))*GRID!$B$67)+GRID!$B$68,
ROUNDUP((INDEX(GRID!$B$34:$DQ$44,MATCH(Q$7,GRID!$A$34:$A$44,0),MATCH(1,($U$2=GRID!$B$31:$DQ$31)*(КАЛЕНДАРЬ!$AZ20=GRID!$B$33:$DQ$33),0))*GRID!$B$67+GRID!$B$68)*(1-GRID!$B$69),0))</f>
        <v>32600</v>
      </c>
      <c r="R466" s="47" cm="1">
        <f t="array" ref="R466">IF($I$2="Spa пакет",
(INDEX(GRID!$B$47:$DQ$57,MATCH(Q$7,GRID!$A$47:$A$57,0),MATCH(1,($U$2=GRID!$B$31:$DQ$31)*(КАЛЕНДАРЬ!$AZ20=GRID!$B$33:$DQ$33),0))*GRID!$B$67)+GRID!$B$68*2,
ROUNDUP((INDEX(GRID!$B$47:$DQ$57,MATCH(Q$7,GRID!$A$47:$A$57,0),MATCH(1,($U$2=GRID!$B$31:$DQ$31)*(КАЛЕНДАРЬ!$AZ20=GRID!$B$33:$DQ$33),0))*GRID!$B$67+GRID!$B$68*2)*(1-GRID!$B$69),0))</f>
        <v>36880</v>
      </c>
      <c r="S466" s="47" cm="1">
        <f t="array" ref="S466">IF($I$2="Spa пакет",
(INDEX(GRID!$B$34:$DQ$44,MATCH(S$7,GRID!$A$34:$A$44,0),MATCH(1,($U$2=GRID!$B$31:$DQ$31)*(КАЛЕНДАРЬ!$AZ20=GRID!$B$33:$DQ$33),0))*GRID!$B$67)+GRID!$B$68,
ROUNDUP((INDEX(GRID!$B$34:$DQ$44,MATCH(S$7,GRID!$A$34:$A$44,0),MATCH(1,($U$2=GRID!$B$31:$DQ$31)*(КАЛЕНДАРЬ!$AZ20=GRID!$B$33:$DQ$33),0))*GRID!$B$67+GRID!$B$68)*(1-GRID!$B$69),0))</f>
        <v>35400</v>
      </c>
      <c r="T466" s="47" cm="1">
        <f t="array" ref="T466">IF($I$2="Spa пакет",
(INDEX(GRID!$B$47:$DQ$57,MATCH(S$7,GRID!$A$47:$A$57,0),MATCH(1,($U$2=GRID!$B$31:$DQ$31)*(КАЛЕНДАРЬ!$AZ20=GRID!$B$33:$DQ$33),0))*GRID!$B$67)+GRID!$B$68*2,
ROUNDUP((INDEX(GRID!$B$47:$DQ$57,MATCH(S$7,GRID!$A$47:$A$57,0),MATCH(1,($U$2=GRID!$B$31:$DQ$31)*(КАЛЕНДАРЬ!$AZ20=GRID!$B$33:$DQ$33),0))*GRID!$B$67+GRID!$B$68*2)*(1-GRID!$B$69),0))</f>
        <v>39680</v>
      </c>
      <c r="U466" s="47" cm="1">
        <f t="array" ref="U466">IF($I$2="Spa пакет",
(INDEX(GRID!$B$34:$DQ$44,MATCH(U$7,GRID!$A$34:$A$44,0),MATCH(1,($U$2=GRID!$B$31:$DQ$31)*(КАЛЕНДАРЬ!$AZ20=GRID!$B$33:$DQ$33),0))*GRID!$B$67)+GRID!$B$68,
ROUNDUP((INDEX(GRID!$B$34:$DQ$44,MATCH(U$7,GRID!$A$34:$A$44,0),MATCH(1,($U$2=GRID!$B$31:$DQ$31)*(КАЛЕНДАРЬ!$AZ20=GRID!$B$33:$DQ$33),0))*GRID!$B$67+GRID!$B$68)*(1-GRID!$B$69),0))</f>
        <v>40200</v>
      </c>
      <c r="V466" s="47" cm="1">
        <f t="array" ref="V466">IF($I$2="Spa пакет",
(INDEX(GRID!$B$47:$DQ$57,MATCH(U$7,GRID!$A$47:$A$57,0),MATCH(1,($U$2=GRID!$B$31:$DQ$31)*(КАЛЕНДАРЬ!$AZ20=GRID!$B$33:$DQ$33),0))*GRID!$B$67)+GRID!$B$68*2,
ROUNDUP((INDEX(GRID!$B$47:$DQ$57,MATCH(U$7,GRID!$A$47:$A$57,0),MATCH(1,($U$2=GRID!$B$31:$DQ$31)*(КАЛЕНДАРЬ!$AZ20=GRID!$B$33:$DQ$33),0))*GRID!$B$67+GRID!$B$68*2)*(1-GRID!$B$69),0))</f>
        <v>44480</v>
      </c>
      <c r="W466" s="47" cm="1">
        <f t="array" ref="W466">IF($I$2="Spa пакет",
(INDEX(GRID!$B$34:$DQ$44,MATCH(W$7,GRID!$A$34:$A$44,0),MATCH(1,($U$2=GRID!$B$31:$DQ$31)*(КАЛЕНДАРЬ!$AZ20=GRID!$B$33:$DQ$33),0))*GRID!$B$67)+GRID!$B$68,
ROUNDUP((INDEX(GRID!$B$34:$DQ$44,MATCH(W$7,GRID!$A$34:$A$44,0),MATCH(1,($U$2=GRID!$B$31:$DQ$31)*(КАЛЕНДАРЬ!$AZ20=GRID!$B$33:$DQ$33),0))*GRID!$B$67+GRID!$B$68)*(1-GRID!$B$69),0))</f>
        <v>114600</v>
      </c>
      <c r="X466" s="47" cm="1">
        <f t="array" ref="X466">IF($I$2="Spa пакет",
(INDEX(GRID!$B$47:$DQ$57,MATCH(W$7,GRID!$A$47:$A$57,0),MATCH(1,($U$2=GRID!$B$31:$DQ$31)*(КАЛЕНДАРЬ!$AZ20=GRID!$B$33:$DQ$33),0))*GRID!$B$67)+GRID!$B$68*2,
ROUNDUP((INDEX(GRID!$B$47:$DQ$57,MATCH(W$7,GRID!$A$47:$A$57,0),MATCH(1,($U$2=GRID!$B$31:$DQ$31)*(КАЛЕНДАРЬ!$AZ20=GRID!$B$33:$DQ$33),0))*GRID!$B$67+GRID!$B$68*2)*(1-GRID!$B$69),0))</f>
        <v>118880</v>
      </c>
    </row>
    <row r="467" spans="1:24" ht="12" customHeight="1" x14ac:dyDescent="0.2">
      <c r="A467" s="117" t="s">
        <v>43</v>
      </c>
      <c r="B467" s="117">
        <v>18</v>
      </c>
      <c r="C467" s="47" cm="1">
        <f t="array" ref="C467">IF($I$2="Spa пакет",
(INDEX(GRID!$B$34:$DQ$44,MATCH(C$7,GRID!$A$34:$A$44,0),MATCH(1,($U$2=GRID!$B$31:$DQ$31)*(КАЛЕНДАРЬ!$AZ21=GRID!$B$33:$DQ$33),0))*GRID!$B$67)+GRID!$B$68,
ROUNDUP((INDEX(GRID!$B$34:$DQ$44,MATCH(C$7,GRID!$A$34:$A$44,0),MATCH(1,($U$2=GRID!$B$31:$DQ$31)*(КАЛЕНДАРЬ!$AZ21=GRID!$B$33:$DQ$33),0))*GRID!$B$67+GRID!$B$68)*(1-GRID!$B$69),0))</f>
        <v>19480</v>
      </c>
      <c r="D467" s="47" cm="1">
        <f t="array" ref="D467">IF($I$2="Spa пакет",
(INDEX(GRID!$B$47:$DQ$57,MATCH(C$7,GRID!$A$47:$A$57,0),MATCH(1,($U$2=GRID!$B$31:$DQ$31)*(КАЛЕНДАРЬ!$AZ21=GRID!$B$33:$DQ$33),0))*GRID!$B$67)+GRID!$B$68*2,
ROUNDUP((INDEX(GRID!$B$47:$DQ$57,MATCH(C$7,GRID!$A$47:$A$57,0),MATCH(1,($U$2=GRID!$B$31:$DQ$31)*(КАЛЕНДАРЬ!$AZ21=GRID!$B$33:$DQ$33),0))*GRID!$B$67+GRID!$B$68*2)*(1-GRID!$B$69),0))</f>
        <v>23760</v>
      </c>
      <c r="E467" s="47" cm="1">
        <f t="array" ref="E467">IF($I$2="Spa пакет",
(INDEX(GRID!$B$34:$DQ$44,MATCH(E$7,GRID!$A$34:$A$44,0),MATCH(1,($U$2=GRID!$B$31:$DQ$31)*(КАЛЕНДАРЬ!$AZ21=GRID!$B$33:$DQ$33),0))*GRID!$B$67)+GRID!$B$68,
ROUNDUP((INDEX(GRID!$B$34:$DQ$44,MATCH(E$7,GRID!$A$34:$A$44,0),MATCH(1,($U$2=GRID!$B$31:$DQ$31)*(КАЛЕНДАРЬ!$AZ21=GRID!$B$33:$DQ$33),0))*GRID!$B$67+GRID!$B$68)*(1-GRID!$B$69),0))</f>
        <v>20920</v>
      </c>
      <c r="F467" s="47" cm="1">
        <f t="array" ref="F467">IF($I$2="Spa пакет",
(INDEX(GRID!$B$47:$DQ$57,MATCH(E$7,GRID!$A$47:$A$57,0),MATCH(1,($U$2=GRID!$B$31:$DQ$31)*(КАЛЕНДАРЬ!$AZ21=GRID!$B$33:$DQ$33),0))*GRID!$B$67)+GRID!$B$68*2,
ROUNDUP((INDEX(GRID!$B$47:$DQ$57,MATCH(E$7,GRID!$A$47:$A$57,0),MATCH(1,($U$2=GRID!$B$31:$DQ$31)*(КАЛЕНДАРЬ!$AZ21=GRID!$B$33:$DQ$33),0))*GRID!$B$67+GRID!$B$68*2)*(1-GRID!$B$69),0))</f>
        <v>25200</v>
      </c>
      <c r="G467" s="47" cm="1">
        <f t="array" ref="G467">IF($I$2="Spa пакет",
(INDEX(GRID!$B$34:$DQ$44,MATCH(G$7,GRID!$A$34:$A$44,0),MATCH(1,($U$2=GRID!$B$31:$DQ$31)*(КАЛЕНДАРЬ!$AZ21=GRID!$B$33:$DQ$33),0))*GRID!$B$67)+GRID!$B$68,
ROUNDUP((INDEX(GRID!$B$34:$DQ$44,MATCH(G$7,GRID!$A$34:$A$44,0),MATCH(1,($U$2=GRID!$B$31:$DQ$31)*(КАЛЕНДАРЬ!$AZ21=GRID!$B$33:$DQ$33),0))*GRID!$B$67+GRID!$B$68)*(1-GRID!$B$69),0))</f>
        <v>21720</v>
      </c>
      <c r="H467" s="47" cm="1">
        <f t="array" ref="H467">IF($I$2="Spa пакет",
(INDEX(GRID!$B$47:$DQ$57,MATCH(G$7,GRID!$A$47:$A$57,0),MATCH(1,($U$2=GRID!$B$31:$DQ$31)*(КАЛЕНДАРЬ!$AZ21=GRID!$B$33:$DQ$33),0))*GRID!$B$67)+GRID!$B$68*2,
ROUNDUP((INDEX(GRID!$B$47:$DQ$57,MATCH(G$7,GRID!$A$47:$A$57,0),MATCH(1,($U$2=GRID!$B$31:$DQ$31)*(КАЛЕНДАРЬ!$AZ21=GRID!$B$33:$DQ$33),0))*GRID!$B$67+GRID!$B$68*2)*(1-GRID!$B$69),0))</f>
        <v>26000</v>
      </c>
      <c r="I467" s="47" cm="1">
        <f t="array" ref="I467">IF($I$2="Spa пакет",
(INDEX(GRID!$B$34:$DQ$44,MATCH(I$7,GRID!$A$34:$A$44,0),MATCH(1,($U$2=GRID!$B$31:$DQ$31)*(КАЛЕНДАРЬ!$AZ21=GRID!$B$33:$DQ$33),0))*GRID!$B$67)+GRID!$B$68,
ROUNDUP((INDEX(GRID!$B$34:$DQ$44,MATCH(I$7,GRID!$A$34:$A$44,0),MATCH(1,($U$2=GRID!$B$31:$DQ$31)*(КАЛЕНДАРЬ!$AZ21=GRID!$B$33:$DQ$33),0))*GRID!$B$67+GRID!$B$68)*(1-GRID!$B$69),0))</f>
        <v>23160</v>
      </c>
      <c r="J467" s="47" cm="1">
        <f t="array" ref="J467">IF($I$2="Spa пакет",
(INDEX(GRID!$B$47:$DQ$57,MATCH(I$7,GRID!$A$47:$A$57,0),MATCH(1,($U$2=GRID!$B$31:$DQ$31)*(КАЛЕНДАРЬ!$AZ21=GRID!$B$33:$DQ$33),0))*GRID!$B$67)+GRID!$B$68*2,
ROUNDUP((INDEX(GRID!$B$47:$DQ$57,MATCH(I$7,GRID!$A$47:$A$57,0),MATCH(1,($U$2=GRID!$B$31:$DQ$31)*(КАЛЕНДАРЬ!$AZ21=GRID!$B$33:$DQ$33),0))*GRID!$B$67+GRID!$B$68*2)*(1-GRID!$B$69),0))</f>
        <v>27440</v>
      </c>
      <c r="K467" s="47" cm="1">
        <f t="array" ref="K467">IF($I$2="Spa пакет",
(INDEX(GRID!$B$34:$DQ$44,MATCH(K$7,GRID!$A$34:$A$44,0),MATCH(1,($U$2=GRID!$B$31:$DQ$31)*(КАЛЕНДАРЬ!$AZ21=GRID!$B$33:$DQ$33),0))*GRID!$B$67)+GRID!$B$68,
ROUNDUP((INDEX(GRID!$B$34:$DQ$44,MATCH(K$7,GRID!$A$34:$A$44,0),MATCH(1,($U$2=GRID!$B$31:$DQ$31)*(КАЛЕНДАРЬ!$AZ21=GRID!$B$33:$DQ$33),0))*GRID!$B$67+GRID!$B$68)*(1-GRID!$B$69),0))</f>
        <v>23960</v>
      </c>
      <c r="L467" s="47" cm="1">
        <f t="array" ref="L467">IF($I$2="Spa пакет",
(INDEX(GRID!$B$47:$DQ$57,MATCH(K$7,GRID!$A$47:$A$57,0),MATCH(1,($U$2=GRID!$B$31:$DQ$31)*(КАЛЕНДАРЬ!$AZ21=GRID!$B$33:$DQ$33),0))*GRID!$B$67)+GRID!$B$68*2,
ROUNDUP((INDEX(GRID!$B$47:$DQ$57,MATCH(K$7,GRID!$A$47:$A$57,0),MATCH(1,($U$2=GRID!$B$31:$DQ$31)*(КАЛЕНДАРЬ!$AZ21=GRID!$B$33:$DQ$33),0))*GRID!$B$67+GRID!$B$68*2)*(1-GRID!$B$69),0))</f>
        <v>28240</v>
      </c>
      <c r="M467" s="47" cm="1">
        <f t="array" ref="M467">IF($I$2="Spa пакет",
(INDEX(GRID!$B$34:$DQ$44,MATCH(M$7,GRID!$A$34:$A$44,0),MATCH(1,($U$2=GRID!$B$31:$DQ$31)*(КАЛЕНДАРЬ!$AZ21=GRID!$B$33:$DQ$33),0))*GRID!$B$67)+GRID!$B$68,
ROUNDUP((INDEX(GRID!$B$34:$DQ$44,MATCH(M$7,GRID!$A$34:$A$44,0),MATCH(1,($U$2=GRID!$B$31:$DQ$31)*(КАЛЕНДАРЬ!$AZ21=GRID!$B$33:$DQ$33),0))*GRID!$B$67+GRID!$B$68)*(1-GRID!$B$69),0))</f>
        <v>25400</v>
      </c>
      <c r="N467" s="47" cm="1">
        <f t="array" ref="N467">IF($I$2="Spa пакет",
(INDEX(GRID!$B$47:$DQ$57,MATCH(M$7,GRID!$A$47:$A$57,0),MATCH(1,($U$2=GRID!$B$31:$DQ$31)*(КАЛЕНДАРЬ!$AZ21=GRID!$B$33:$DQ$33),0))*GRID!$B$67)+GRID!$B$68*2,
ROUNDUP((INDEX(GRID!$B$47:$DQ$57,MATCH(M$7,GRID!$A$47:$A$57,0),MATCH(1,($U$2=GRID!$B$31:$DQ$31)*(КАЛЕНДАРЬ!$AZ21=GRID!$B$33:$DQ$33),0))*GRID!$B$67+GRID!$B$68*2)*(1-GRID!$B$69),0))</f>
        <v>29680</v>
      </c>
      <c r="O467" s="47" cm="1">
        <f t="array" ref="O467">IF($I$2="Spa пакет",
(INDEX(GRID!$B$34:$DQ$44,MATCH(O$7,GRID!$A$34:$A$44,0),MATCH(1,($U$2=GRID!$B$31:$DQ$31)*(КАЛЕНДАРЬ!$AZ21=GRID!$B$33:$DQ$33),0))*GRID!$B$67)+GRID!$B$68,
ROUNDUP((INDEX(GRID!$B$34:$DQ$44,MATCH(O$7,GRID!$A$34:$A$44,0),MATCH(1,($U$2=GRID!$B$31:$DQ$31)*(КАЛЕНДАРЬ!$AZ21=GRID!$B$33:$DQ$33),0))*GRID!$B$67+GRID!$B$68)*(1-GRID!$B$69),0))</f>
        <v>31000</v>
      </c>
      <c r="P467" s="47" cm="1">
        <f t="array" ref="P467">IF($I$2="Spa пакет",
(INDEX(GRID!$B$47:$DQ$57,MATCH(O$7,GRID!$A$47:$A$57,0),MATCH(1,($U$2=GRID!$B$31:$DQ$31)*(КАЛЕНДАРЬ!$AZ21=GRID!$B$33:$DQ$33),0))*GRID!$B$67)+GRID!$B$68*2,
ROUNDUP((INDEX(GRID!$B$47:$DQ$57,MATCH(O$7,GRID!$A$47:$A$57,0),MATCH(1,($U$2=GRID!$B$31:$DQ$31)*(КАЛЕНДАРЬ!$AZ21=GRID!$B$33:$DQ$33),0))*GRID!$B$67+GRID!$B$68*2)*(1-GRID!$B$69),0))</f>
        <v>35280</v>
      </c>
      <c r="Q467" s="47" cm="1">
        <f t="array" ref="Q467">IF($I$2="Spa пакет",
(INDEX(GRID!$B$34:$DQ$44,MATCH(Q$7,GRID!$A$34:$A$44,0),MATCH(1,($U$2=GRID!$B$31:$DQ$31)*(КАЛЕНДАРЬ!$AZ21=GRID!$B$33:$DQ$33),0))*GRID!$B$67)+GRID!$B$68,
ROUNDUP((INDEX(GRID!$B$34:$DQ$44,MATCH(Q$7,GRID!$A$34:$A$44,0),MATCH(1,($U$2=GRID!$B$31:$DQ$31)*(КАЛЕНДАРЬ!$AZ21=GRID!$B$33:$DQ$33),0))*GRID!$B$67+GRID!$B$68)*(1-GRID!$B$69),0))</f>
        <v>32600</v>
      </c>
      <c r="R467" s="47" cm="1">
        <f t="array" ref="R467">IF($I$2="Spa пакет",
(INDEX(GRID!$B$47:$DQ$57,MATCH(Q$7,GRID!$A$47:$A$57,0),MATCH(1,($U$2=GRID!$B$31:$DQ$31)*(КАЛЕНДАРЬ!$AZ21=GRID!$B$33:$DQ$33),0))*GRID!$B$67)+GRID!$B$68*2,
ROUNDUP((INDEX(GRID!$B$47:$DQ$57,MATCH(Q$7,GRID!$A$47:$A$57,0),MATCH(1,($U$2=GRID!$B$31:$DQ$31)*(КАЛЕНДАРЬ!$AZ21=GRID!$B$33:$DQ$33),0))*GRID!$B$67+GRID!$B$68*2)*(1-GRID!$B$69),0))</f>
        <v>36880</v>
      </c>
      <c r="S467" s="47" cm="1">
        <f t="array" ref="S467">IF($I$2="Spa пакет",
(INDEX(GRID!$B$34:$DQ$44,MATCH(S$7,GRID!$A$34:$A$44,0),MATCH(1,($U$2=GRID!$B$31:$DQ$31)*(КАЛЕНДАРЬ!$AZ21=GRID!$B$33:$DQ$33),0))*GRID!$B$67)+GRID!$B$68,
ROUNDUP((INDEX(GRID!$B$34:$DQ$44,MATCH(S$7,GRID!$A$34:$A$44,0),MATCH(1,($U$2=GRID!$B$31:$DQ$31)*(КАЛЕНДАРЬ!$AZ21=GRID!$B$33:$DQ$33),0))*GRID!$B$67+GRID!$B$68)*(1-GRID!$B$69),0))</f>
        <v>35400</v>
      </c>
      <c r="T467" s="47" cm="1">
        <f t="array" ref="T467">IF($I$2="Spa пакет",
(INDEX(GRID!$B$47:$DQ$57,MATCH(S$7,GRID!$A$47:$A$57,0),MATCH(1,($U$2=GRID!$B$31:$DQ$31)*(КАЛЕНДАРЬ!$AZ21=GRID!$B$33:$DQ$33),0))*GRID!$B$67)+GRID!$B$68*2,
ROUNDUP((INDEX(GRID!$B$47:$DQ$57,MATCH(S$7,GRID!$A$47:$A$57,0),MATCH(1,($U$2=GRID!$B$31:$DQ$31)*(КАЛЕНДАРЬ!$AZ21=GRID!$B$33:$DQ$33),0))*GRID!$B$67+GRID!$B$68*2)*(1-GRID!$B$69),0))</f>
        <v>39680</v>
      </c>
      <c r="U467" s="47" cm="1">
        <f t="array" ref="U467">IF($I$2="Spa пакет",
(INDEX(GRID!$B$34:$DQ$44,MATCH(U$7,GRID!$A$34:$A$44,0),MATCH(1,($U$2=GRID!$B$31:$DQ$31)*(КАЛЕНДАРЬ!$AZ21=GRID!$B$33:$DQ$33),0))*GRID!$B$67)+GRID!$B$68,
ROUNDUP((INDEX(GRID!$B$34:$DQ$44,MATCH(U$7,GRID!$A$34:$A$44,0),MATCH(1,($U$2=GRID!$B$31:$DQ$31)*(КАЛЕНДАРЬ!$AZ21=GRID!$B$33:$DQ$33),0))*GRID!$B$67+GRID!$B$68)*(1-GRID!$B$69),0))</f>
        <v>40200</v>
      </c>
      <c r="V467" s="47" cm="1">
        <f t="array" ref="V467">IF($I$2="Spa пакет",
(INDEX(GRID!$B$47:$DQ$57,MATCH(U$7,GRID!$A$47:$A$57,0),MATCH(1,($U$2=GRID!$B$31:$DQ$31)*(КАЛЕНДАРЬ!$AZ21=GRID!$B$33:$DQ$33),0))*GRID!$B$67)+GRID!$B$68*2,
ROUNDUP((INDEX(GRID!$B$47:$DQ$57,MATCH(U$7,GRID!$A$47:$A$57,0),MATCH(1,($U$2=GRID!$B$31:$DQ$31)*(КАЛЕНДАРЬ!$AZ21=GRID!$B$33:$DQ$33),0))*GRID!$B$67+GRID!$B$68*2)*(1-GRID!$B$69),0))</f>
        <v>44480</v>
      </c>
      <c r="W467" s="47" cm="1">
        <f t="array" ref="W467">IF($I$2="Spa пакет",
(INDEX(GRID!$B$34:$DQ$44,MATCH(W$7,GRID!$A$34:$A$44,0),MATCH(1,($U$2=GRID!$B$31:$DQ$31)*(КАЛЕНДАРЬ!$AZ21=GRID!$B$33:$DQ$33),0))*GRID!$B$67)+GRID!$B$68,
ROUNDUP((INDEX(GRID!$B$34:$DQ$44,MATCH(W$7,GRID!$A$34:$A$44,0),MATCH(1,($U$2=GRID!$B$31:$DQ$31)*(КАЛЕНДАРЬ!$AZ21=GRID!$B$33:$DQ$33),0))*GRID!$B$67+GRID!$B$68)*(1-GRID!$B$69),0))</f>
        <v>114600</v>
      </c>
      <c r="X467" s="47" cm="1">
        <f t="array" ref="X467">IF($I$2="Spa пакет",
(INDEX(GRID!$B$47:$DQ$57,MATCH(W$7,GRID!$A$47:$A$57,0),MATCH(1,($U$2=GRID!$B$31:$DQ$31)*(КАЛЕНДАРЬ!$AZ21=GRID!$B$33:$DQ$33),0))*GRID!$B$67)+GRID!$B$68*2,
ROUNDUP((INDEX(GRID!$B$47:$DQ$57,MATCH(W$7,GRID!$A$47:$A$57,0),MATCH(1,($U$2=GRID!$B$31:$DQ$31)*(КАЛЕНДАРЬ!$AZ21=GRID!$B$33:$DQ$33),0))*GRID!$B$67+GRID!$B$68*2)*(1-GRID!$B$69),0))</f>
        <v>118880</v>
      </c>
    </row>
    <row r="468" spans="1:24" ht="12" customHeight="1" x14ac:dyDescent="0.2">
      <c r="A468" s="117" t="s">
        <v>44</v>
      </c>
      <c r="B468" s="117">
        <v>19</v>
      </c>
      <c r="C468" s="47" cm="1">
        <f t="array" ref="C468">IF($I$2="Spa пакет",
(INDEX(GRID!$B$34:$DQ$44,MATCH(C$7,GRID!$A$34:$A$44,0),MATCH(1,($U$2=GRID!$B$31:$DQ$31)*(КАЛЕНДАРЬ!$AZ22=GRID!$B$33:$DQ$33),0))*GRID!$B$67)+GRID!$B$68,
ROUNDUP((INDEX(GRID!$B$34:$DQ$44,MATCH(C$7,GRID!$A$34:$A$44,0),MATCH(1,($U$2=GRID!$B$31:$DQ$31)*(КАЛЕНДАРЬ!$AZ22=GRID!$B$33:$DQ$33),0))*GRID!$B$67+GRID!$B$68)*(1-GRID!$B$69),0))</f>
        <v>19480</v>
      </c>
      <c r="D468" s="47" cm="1">
        <f t="array" ref="D468">IF($I$2="Spa пакет",
(INDEX(GRID!$B$47:$DQ$57,MATCH(C$7,GRID!$A$47:$A$57,0),MATCH(1,($U$2=GRID!$B$31:$DQ$31)*(КАЛЕНДАРЬ!$AZ22=GRID!$B$33:$DQ$33),0))*GRID!$B$67)+GRID!$B$68*2,
ROUNDUP((INDEX(GRID!$B$47:$DQ$57,MATCH(C$7,GRID!$A$47:$A$57,0),MATCH(1,($U$2=GRID!$B$31:$DQ$31)*(КАЛЕНДАРЬ!$AZ22=GRID!$B$33:$DQ$33),0))*GRID!$B$67+GRID!$B$68*2)*(1-GRID!$B$69),0))</f>
        <v>23760</v>
      </c>
      <c r="E468" s="47" cm="1">
        <f t="array" ref="E468">IF($I$2="Spa пакет",
(INDEX(GRID!$B$34:$DQ$44,MATCH(E$7,GRID!$A$34:$A$44,0),MATCH(1,($U$2=GRID!$B$31:$DQ$31)*(КАЛЕНДАРЬ!$AZ22=GRID!$B$33:$DQ$33),0))*GRID!$B$67)+GRID!$B$68,
ROUNDUP((INDEX(GRID!$B$34:$DQ$44,MATCH(E$7,GRID!$A$34:$A$44,0),MATCH(1,($U$2=GRID!$B$31:$DQ$31)*(КАЛЕНДАРЬ!$AZ22=GRID!$B$33:$DQ$33),0))*GRID!$B$67+GRID!$B$68)*(1-GRID!$B$69),0))</f>
        <v>20920</v>
      </c>
      <c r="F468" s="47" cm="1">
        <f t="array" ref="F468">IF($I$2="Spa пакет",
(INDEX(GRID!$B$47:$DQ$57,MATCH(E$7,GRID!$A$47:$A$57,0),MATCH(1,($U$2=GRID!$B$31:$DQ$31)*(КАЛЕНДАРЬ!$AZ22=GRID!$B$33:$DQ$33),0))*GRID!$B$67)+GRID!$B$68*2,
ROUNDUP((INDEX(GRID!$B$47:$DQ$57,MATCH(E$7,GRID!$A$47:$A$57,0),MATCH(1,($U$2=GRID!$B$31:$DQ$31)*(КАЛЕНДАРЬ!$AZ22=GRID!$B$33:$DQ$33),0))*GRID!$B$67+GRID!$B$68*2)*(1-GRID!$B$69),0))</f>
        <v>25200</v>
      </c>
      <c r="G468" s="47" cm="1">
        <f t="array" ref="G468">IF($I$2="Spa пакет",
(INDEX(GRID!$B$34:$DQ$44,MATCH(G$7,GRID!$A$34:$A$44,0),MATCH(1,($U$2=GRID!$B$31:$DQ$31)*(КАЛЕНДАРЬ!$AZ22=GRID!$B$33:$DQ$33),0))*GRID!$B$67)+GRID!$B$68,
ROUNDUP((INDEX(GRID!$B$34:$DQ$44,MATCH(G$7,GRID!$A$34:$A$44,0),MATCH(1,($U$2=GRID!$B$31:$DQ$31)*(КАЛЕНДАРЬ!$AZ22=GRID!$B$33:$DQ$33),0))*GRID!$B$67+GRID!$B$68)*(1-GRID!$B$69),0))</f>
        <v>21720</v>
      </c>
      <c r="H468" s="47" cm="1">
        <f t="array" ref="H468">IF($I$2="Spa пакет",
(INDEX(GRID!$B$47:$DQ$57,MATCH(G$7,GRID!$A$47:$A$57,0),MATCH(1,($U$2=GRID!$B$31:$DQ$31)*(КАЛЕНДАРЬ!$AZ22=GRID!$B$33:$DQ$33),0))*GRID!$B$67)+GRID!$B$68*2,
ROUNDUP((INDEX(GRID!$B$47:$DQ$57,MATCH(G$7,GRID!$A$47:$A$57,0),MATCH(1,($U$2=GRID!$B$31:$DQ$31)*(КАЛЕНДАРЬ!$AZ22=GRID!$B$33:$DQ$33),0))*GRID!$B$67+GRID!$B$68*2)*(1-GRID!$B$69),0))</f>
        <v>26000</v>
      </c>
      <c r="I468" s="47" cm="1">
        <f t="array" ref="I468">IF($I$2="Spa пакет",
(INDEX(GRID!$B$34:$DQ$44,MATCH(I$7,GRID!$A$34:$A$44,0),MATCH(1,($U$2=GRID!$B$31:$DQ$31)*(КАЛЕНДАРЬ!$AZ22=GRID!$B$33:$DQ$33),0))*GRID!$B$67)+GRID!$B$68,
ROUNDUP((INDEX(GRID!$B$34:$DQ$44,MATCH(I$7,GRID!$A$34:$A$44,0),MATCH(1,($U$2=GRID!$B$31:$DQ$31)*(КАЛЕНДАРЬ!$AZ22=GRID!$B$33:$DQ$33),0))*GRID!$B$67+GRID!$B$68)*(1-GRID!$B$69),0))</f>
        <v>23160</v>
      </c>
      <c r="J468" s="47" cm="1">
        <f t="array" ref="J468">IF($I$2="Spa пакет",
(INDEX(GRID!$B$47:$DQ$57,MATCH(I$7,GRID!$A$47:$A$57,0),MATCH(1,($U$2=GRID!$B$31:$DQ$31)*(КАЛЕНДАРЬ!$AZ22=GRID!$B$33:$DQ$33),0))*GRID!$B$67)+GRID!$B$68*2,
ROUNDUP((INDEX(GRID!$B$47:$DQ$57,MATCH(I$7,GRID!$A$47:$A$57,0),MATCH(1,($U$2=GRID!$B$31:$DQ$31)*(КАЛЕНДАРЬ!$AZ22=GRID!$B$33:$DQ$33),0))*GRID!$B$67+GRID!$B$68*2)*(1-GRID!$B$69),0))</f>
        <v>27440</v>
      </c>
      <c r="K468" s="47" cm="1">
        <f t="array" ref="K468">IF($I$2="Spa пакет",
(INDEX(GRID!$B$34:$DQ$44,MATCH(K$7,GRID!$A$34:$A$44,0),MATCH(1,($U$2=GRID!$B$31:$DQ$31)*(КАЛЕНДАРЬ!$AZ22=GRID!$B$33:$DQ$33),0))*GRID!$B$67)+GRID!$B$68,
ROUNDUP((INDEX(GRID!$B$34:$DQ$44,MATCH(K$7,GRID!$A$34:$A$44,0),MATCH(1,($U$2=GRID!$B$31:$DQ$31)*(КАЛЕНДАРЬ!$AZ22=GRID!$B$33:$DQ$33),0))*GRID!$B$67+GRID!$B$68)*(1-GRID!$B$69),0))</f>
        <v>23960</v>
      </c>
      <c r="L468" s="47" cm="1">
        <f t="array" ref="L468">IF($I$2="Spa пакет",
(INDEX(GRID!$B$47:$DQ$57,MATCH(K$7,GRID!$A$47:$A$57,0),MATCH(1,($U$2=GRID!$B$31:$DQ$31)*(КАЛЕНДАРЬ!$AZ22=GRID!$B$33:$DQ$33),0))*GRID!$B$67)+GRID!$B$68*2,
ROUNDUP((INDEX(GRID!$B$47:$DQ$57,MATCH(K$7,GRID!$A$47:$A$57,0),MATCH(1,($U$2=GRID!$B$31:$DQ$31)*(КАЛЕНДАРЬ!$AZ22=GRID!$B$33:$DQ$33),0))*GRID!$B$67+GRID!$B$68*2)*(1-GRID!$B$69),0))</f>
        <v>28240</v>
      </c>
      <c r="M468" s="47" cm="1">
        <f t="array" ref="M468">IF($I$2="Spa пакет",
(INDEX(GRID!$B$34:$DQ$44,MATCH(M$7,GRID!$A$34:$A$44,0),MATCH(1,($U$2=GRID!$B$31:$DQ$31)*(КАЛЕНДАРЬ!$AZ22=GRID!$B$33:$DQ$33),0))*GRID!$B$67)+GRID!$B$68,
ROUNDUP((INDEX(GRID!$B$34:$DQ$44,MATCH(M$7,GRID!$A$34:$A$44,0),MATCH(1,($U$2=GRID!$B$31:$DQ$31)*(КАЛЕНДАРЬ!$AZ22=GRID!$B$33:$DQ$33),0))*GRID!$B$67+GRID!$B$68)*(1-GRID!$B$69),0))</f>
        <v>25400</v>
      </c>
      <c r="N468" s="47" cm="1">
        <f t="array" ref="N468">IF($I$2="Spa пакет",
(INDEX(GRID!$B$47:$DQ$57,MATCH(M$7,GRID!$A$47:$A$57,0),MATCH(1,($U$2=GRID!$B$31:$DQ$31)*(КАЛЕНДАРЬ!$AZ22=GRID!$B$33:$DQ$33),0))*GRID!$B$67)+GRID!$B$68*2,
ROUNDUP((INDEX(GRID!$B$47:$DQ$57,MATCH(M$7,GRID!$A$47:$A$57,0),MATCH(1,($U$2=GRID!$B$31:$DQ$31)*(КАЛЕНДАРЬ!$AZ22=GRID!$B$33:$DQ$33),0))*GRID!$B$67+GRID!$B$68*2)*(1-GRID!$B$69),0))</f>
        <v>29680</v>
      </c>
      <c r="O468" s="47" cm="1">
        <f t="array" ref="O468">IF($I$2="Spa пакет",
(INDEX(GRID!$B$34:$DQ$44,MATCH(O$7,GRID!$A$34:$A$44,0),MATCH(1,($U$2=GRID!$B$31:$DQ$31)*(КАЛЕНДАРЬ!$AZ22=GRID!$B$33:$DQ$33),0))*GRID!$B$67)+GRID!$B$68,
ROUNDUP((INDEX(GRID!$B$34:$DQ$44,MATCH(O$7,GRID!$A$34:$A$44,0),MATCH(1,($U$2=GRID!$B$31:$DQ$31)*(КАЛЕНДАРЬ!$AZ22=GRID!$B$33:$DQ$33),0))*GRID!$B$67+GRID!$B$68)*(1-GRID!$B$69),0))</f>
        <v>31000</v>
      </c>
      <c r="P468" s="47" cm="1">
        <f t="array" ref="P468">IF($I$2="Spa пакет",
(INDEX(GRID!$B$47:$DQ$57,MATCH(O$7,GRID!$A$47:$A$57,0),MATCH(1,($U$2=GRID!$B$31:$DQ$31)*(КАЛЕНДАРЬ!$AZ22=GRID!$B$33:$DQ$33),0))*GRID!$B$67)+GRID!$B$68*2,
ROUNDUP((INDEX(GRID!$B$47:$DQ$57,MATCH(O$7,GRID!$A$47:$A$57,0),MATCH(1,($U$2=GRID!$B$31:$DQ$31)*(КАЛЕНДАРЬ!$AZ22=GRID!$B$33:$DQ$33),0))*GRID!$B$67+GRID!$B$68*2)*(1-GRID!$B$69),0))</f>
        <v>35280</v>
      </c>
      <c r="Q468" s="47" cm="1">
        <f t="array" ref="Q468">IF($I$2="Spa пакет",
(INDEX(GRID!$B$34:$DQ$44,MATCH(Q$7,GRID!$A$34:$A$44,0),MATCH(1,($U$2=GRID!$B$31:$DQ$31)*(КАЛЕНДАРЬ!$AZ22=GRID!$B$33:$DQ$33),0))*GRID!$B$67)+GRID!$B$68,
ROUNDUP((INDEX(GRID!$B$34:$DQ$44,MATCH(Q$7,GRID!$A$34:$A$44,0),MATCH(1,($U$2=GRID!$B$31:$DQ$31)*(КАЛЕНДАРЬ!$AZ22=GRID!$B$33:$DQ$33),0))*GRID!$B$67+GRID!$B$68)*(1-GRID!$B$69),0))</f>
        <v>32600</v>
      </c>
      <c r="R468" s="47" cm="1">
        <f t="array" ref="R468">IF($I$2="Spa пакет",
(INDEX(GRID!$B$47:$DQ$57,MATCH(Q$7,GRID!$A$47:$A$57,0),MATCH(1,($U$2=GRID!$B$31:$DQ$31)*(КАЛЕНДАРЬ!$AZ22=GRID!$B$33:$DQ$33),0))*GRID!$B$67)+GRID!$B$68*2,
ROUNDUP((INDEX(GRID!$B$47:$DQ$57,MATCH(Q$7,GRID!$A$47:$A$57,0),MATCH(1,($U$2=GRID!$B$31:$DQ$31)*(КАЛЕНДАРЬ!$AZ22=GRID!$B$33:$DQ$33),0))*GRID!$B$67+GRID!$B$68*2)*(1-GRID!$B$69),0))</f>
        <v>36880</v>
      </c>
      <c r="S468" s="47" cm="1">
        <f t="array" ref="S468">IF($I$2="Spa пакет",
(INDEX(GRID!$B$34:$DQ$44,MATCH(S$7,GRID!$A$34:$A$44,0),MATCH(1,($U$2=GRID!$B$31:$DQ$31)*(КАЛЕНДАРЬ!$AZ22=GRID!$B$33:$DQ$33),0))*GRID!$B$67)+GRID!$B$68,
ROUNDUP((INDEX(GRID!$B$34:$DQ$44,MATCH(S$7,GRID!$A$34:$A$44,0),MATCH(1,($U$2=GRID!$B$31:$DQ$31)*(КАЛЕНДАРЬ!$AZ22=GRID!$B$33:$DQ$33),0))*GRID!$B$67+GRID!$B$68)*(1-GRID!$B$69),0))</f>
        <v>35400</v>
      </c>
      <c r="T468" s="47" cm="1">
        <f t="array" ref="T468">IF($I$2="Spa пакет",
(INDEX(GRID!$B$47:$DQ$57,MATCH(S$7,GRID!$A$47:$A$57,0),MATCH(1,($U$2=GRID!$B$31:$DQ$31)*(КАЛЕНДАРЬ!$AZ22=GRID!$B$33:$DQ$33),0))*GRID!$B$67)+GRID!$B$68*2,
ROUNDUP((INDEX(GRID!$B$47:$DQ$57,MATCH(S$7,GRID!$A$47:$A$57,0),MATCH(1,($U$2=GRID!$B$31:$DQ$31)*(КАЛЕНДАРЬ!$AZ22=GRID!$B$33:$DQ$33),0))*GRID!$B$67+GRID!$B$68*2)*(1-GRID!$B$69),0))</f>
        <v>39680</v>
      </c>
      <c r="U468" s="47" cm="1">
        <f t="array" ref="U468">IF($I$2="Spa пакет",
(INDEX(GRID!$B$34:$DQ$44,MATCH(U$7,GRID!$A$34:$A$44,0),MATCH(1,($U$2=GRID!$B$31:$DQ$31)*(КАЛЕНДАРЬ!$AZ22=GRID!$B$33:$DQ$33),0))*GRID!$B$67)+GRID!$B$68,
ROUNDUP((INDEX(GRID!$B$34:$DQ$44,MATCH(U$7,GRID!$A$34:$A$44,0),MATCH(1,($U$2=GRID!$B$31:$DQ$31)*(КАЛЕНДАРЬ!$AZ22=GRID!$B$33:$DQ$33),0))*GRID!$B$67+GRID!$B$68)*(1-GRID!$B$69),0))</f>
        <v>40200</v>
      </c>
      <c r="V468" s="47" cm="1">
        <f t="array" ref="V468">IF($I$2="Spa пакет",
(INDEX(GRID!$B$47:$DQ$57,MATCH(U$7,GRID!$A$47:$A$57,0),MATCH(1,($U$2=GRID!$B$31:$DQ$31)*(КАЛЕНДАРЬ!$AZ22=GRID!$B$33:$DQ$33),0))*GRID!$B$67)+GRID!$B$68*2,
ROUNDUP((INDEX(GRID!$B$47:$DQ$57,MATCH(U$7,GRID!$A$47:$A$57,0),MATCH(1,($U$2=GRID!$B$31:$DQ$31)*(КАЛЕНДАРЬ!$AZ22=GRID!$B$33:$DQ$33),0))*GRID!$B$67+GRID!$B$68*2)*(1-GRID!$B$69),0))</f>
        <v>44480</v>
      </c>
      <c r="W468" s="47" cm="1">
        <f t="array" ref="W468">IF($I$2="Spa пакет",
(INDEX(GRID!$B$34:$DQ$44,MATCH(W$7,GRID!$A$34:$A$44,0),MATCH(1,($U$2=GRID!$B$31:$DQ$31)*(КАЛЕНДАРЬ!$AZ22=GRID!$B$33:$DQ$33),0))*GRID!$B$67)+GRID!$B$68,
ROUNDUP((INDEX(GRID!$B$34:$DQ$44,MATCH(W$7,GRID!$A$34:$A$44,0),MATCH(1,($U$2=GRID!$B$31:$DQ$31)*(КАЛЕНДАРЬ!$AZ22=GRID!$B$33:$DQ$33),0))*GRID!$B$67+GRID!$B$68)*(1-GRID!$B$69),0))</f>
        <v>114600</v>
      </c>
      <c r="X468" s="47" cm="1">
        <f t="array" ref="X468">IF($I$2="Spa пакет",
(INDEX(GRID!$B$47:$DQ$57,MATCH(W$7,GRID!$A$47:$A$57,0),MATCH(1,($U$2=GRID!$B$31:$DQ$31)*(КАЛЕНДАРЬ!$AZ22=GRID!$B$33:$DQ$33),0))*GRID!$B$67)+GRID!$B$68*2,
ROUNDUP((INDEX(GRID!$B$47:$DQ$57,MATCH(W$7,GRID!$A$47:$A$57,0),MATCH(1,($U$2=GRID!$B$31:$DQ$31)*(КАЛЕНДАРЬ!$AZ22=GRID!$B$33:$DQ$33),0))*GRID!$B$67+GRID!$B$68*2)*(1-GRID!$B$69),0))</f>
        <v>118880</v>
      </c>
    </row>
    <row r="469" spans="1:24" ht="12" customHeight="1" x14ac:dyDescent="0.2">
      <c r="A469" s="117" t="s">
        <v>45</v>
      </c>
      <c r="B469" s="117">
        <v>20</v>
      </c>
      <c r="C469" s="47" cm="1">
        <f t="array" ref="C469">IF($I$2="Spa пакет",
(INDEX(GRID!$B$34:$DQ$44,MATCH(C$7,GRID!$A$34:$A$44,0),MATCH(1,($U$2=GRID!$B$31:$DQ$31)*(КАЛЕНДАРЬ!$AZ23=GRID!$B$33:$DQ$33),0))*GRID!$B$67)+GRID!$B$68,
ROUNDUP((INDEX(GRID!$B$34:$DQ$44,MATCH(C$7,GRID!$A$34:$A$44,0),MATCH(1,($U$2=GRID!$B$31:$DQ$31)*(КАЛЕНДАРЬ!$AZ23=GRID!$B$33:$DQ$33),0))*GRID!$B$67+GRID!$B$68)*(1-GRID!$B$69),0))</f>
        <v>23320</v>
      </c>
      <c r="D469" s="47" cm="1">
        <f t="array" ref="D469">IF($I$2="Spa пакет",
(INDEX(GRID!$B$47:$DQ$57,MATCH(C$7,GRID!$A$47:$A$57,0),MATCH(1,($U$2=GRID!$B$31:$DQ$31)*(КАЛЕНДАРЬ!$AZ23=GRID!$B$33:$DQ$33),0))*GRID!$B$67)+GRID!$B$68*2,
ROUNDUP((INDEX(GRID!$B$47:$DQ$57,MATCH(C$7,GRID!$A$47:$A$57,0),MATCH(1,($U$2=GRID!$B$31:$DQ$31)*(КАЛЕНДАРЬ!$AZ23=GRID!$B$33:$DQ$33),0))*GRID!$B$67+GRID!$B$68*2)*(1-GRID!$B$69),0))</f>
        <v>27600</v>
      </c>
      <c r="E469" s="47" cm="1">
        <f t="array" ref="E469">IF($I$2="Spa пакет",
(INDEX(GRID!$B$34:$DQ$44,MATCH(E$7,GRID!$A$34:$A$44,0),MATCH(1,($U$2=GRID!$B$31:$DQ$31)*(КАЛЕНДАРЬ!$AZ23=GRID!$B$33:$DQ$33),0))*GRID!$B$67)+GRID!$B$68,
ROUNDUP((INDEX(GRID!$B$34:$DQ$44,MATCH(E$7,GRID!$A$34:$A$44,0),MATCH(1,($U$2=GRID!$B$31:$DQ$31)*(КАЛЕНДАРЬ!$AZ23=GRID!$B$33:$DQ$33),0))*GRID!$B$67+GRID!$B$68)*(1-GRID!$B$69),0))</f>
        <v>24920</v>
      </c>
      <c r="F469" s="47" cm="1">
        <f t="array" ref="F469">IF($I$2="Spa пакет",
(INDEX(GRID!$B$47:$DQ$57,MATCH(E$7,GRID!$A$47:$A$57,0),MATCH(1,($U$2=GRID!$B$31:$DQ$31)*(КАЛЕНДАРЬ!$AZ23=GRID!$B$33:$DQ$33),0))*GRID!$B$67)+GRID!$B$68*2,
ROUNDUP((INDEX(GRID!$B$47:$DQ$57,MATCH(E$7,GRID!$A$47:$A$57,0),MATCH(1,($U$2=GRID!$B$31:$DQ$31)*(КАЛЕНДАРЬ!$AZ23=GRID!$B$33:$DQ$33),0))*GRID!$B$67+GRID!$B$68*2)*(1-GRID!$B$69),0))</f>
        <v>29200</v>
      </c>
      <c r="G469" s="47" cm="1">
        <f t="array" ref="G469">IF($I$2="Spa пакет",
(INDEX(GRID!$B$34:$DQ$44,MATCH(G$7,GRID!$A$34:$A$44,0),MATCH(1,($U$2=GRID!$B$31:$DQ$31)*(КАЛЕНДАРЬ!$AZ23=GRID!$B$33:$DQ$33),0))*GRID!$B$67)+GRID!$B$68,
ROUNDUP((INDEX(GRID!$B$34:$DQ$44,MATCH(G$7,GRID!$A$34:$A$44,0),MATCH(1,($U$2=GRID!$B$31:$DQ$31)*(КАЛЕНДАРЬ!$AZ23=GRID!$B$33:$DQ$33),0))*GRID!$B$67+GRID!$B$68)*(1-GRID!$B$69),0))</f>
        <v>25800</v>
      </c>
      <c r="H469" s="47" cm="1">
        <f t="array" ref="H469">IF($I$2="Spa пакет",
(INDEX(GRID!$B$47:$DQ$57,MATCH(G$7,GRID!$A$47:$A$57,0),MATCH(1,($U$2=GRID!$B$31:$DQ$31)*(КАЛЕНДАРЬ!$AZ23=GRID!$B$33:$DQ$33),0))*GRID!$B$67)+GRID!$B$68*2,
ROUNDUP((INDEX(GRID!$B$47:$DQ$57,MATCH(G$7,GRID!$A$47:$A$57,0),MATCH(1,($U$2=GRID!$B$31:$DQ$31)*(КАЛЕНДАРЬ!$AZ23=GRID!$B$33:$DQ$33),0))*GRID!$B$67+GRID!$B$68*2)*(1-GRID!$B$69),0))</f>
        <v>30080</v>
      </c>
      <c r="I469" s="47" cm="1">
        <f t="array" ref="I469">IF($I$2="Spa пакет",
(INDEX(GRID!$B$34:$DQ$44,MATCH(I$7,GRID!$A$34:$A$44,0),MATCH(1,($U$2=GRID!$B$31:$DQ$31)*(КАЛЕНДАРЬ!$AZ23=GRID!$B$33:$DQ$33),0))*GRID!$B$67)+GRID!$B$68,
ROUNDUP((INDEX(GRID!$B$34:$DQ$44,MATCH(I$7,GRID!$A$34:$A$44,0),MATCH(1,($U$2=GRID!$B$31:$DQ$31)*(КАЛЕНДАРЬ!$AZ23=GRID!$B$33:$DQ$33),0))*GRID!$B$67+GRID!$B$68)*(1-GRID!$B$69),0))</f>
        <v>27400</v>
      </c>
      <c r="J469" s="47" cm="1">
        <f t="array" ref="J469">IF($I$2="Spa пакет",
(INDEX(GRID!$B$47:$DQ$57,MATCH(I$7,GRID!$A$47:$A$57,0),MATCH(1,($U$2=GRID!$B$31:$DQ$31)*(КАЛЕНДАРЬ!$AZ23=GRID!$B$33:$DQ$33),0))*GRID!$B$67)+GRID!$B$68*2,
ROUNDUP((INDEX(GRID!$B$47:$DQ$57,MATCH(I$7,GRID!$A$47:$A$57,0),MATCH(1,($U$2=GRID!$B$31:$DQ$31)*(КАЛЕНДАРЬ!$AZ23=GRID!$B$33:$DQ$33),0))*GRID!$B$67+GRID!$B$68*2)*(1-GRID!$B$69),0))</f>
        <v>31680</v>
      </c>
      <c r="K469" s="47" cm="1">
        <f t="array" ref="K469">IF($I$2="Spa пакет",
(INDEX(GRID!$B$34:$DQ$44,MATCH(K$7,GRID!$A$34:$A$44,0),MATCH(1,($U$2=GRID!$B$31:$DQ$31)*(КАЛЕНДАРЬ!$AZ23=GRID!$B$33:$DQ$33),0))*GRID!$B$67)+GRID!$B$68,
ROUNDUP((INDEX(GRID!$B$34:$DQ$44,MATCH(K$7,GRID!$A$34:$A$44,0),MATCH(1,($U$2=GRID!$B$31:$DQ$31)*(КАЛЕНДАРЬ!$AZ23=GRID!$B$33:$DQ$33),0))*GRID!$B$67+GRID!$B$68)*(1-GRID!$B$69),0))</f>
        <v>28280</v>
      </c>
      <c r="L469" s="47" cm="1">
        <f t="array" ref="L469">IF($I$2="Spa пакет",
(INDEX(GRID!$B$47:$DQ$57,MATCH(K$7,GRID!$A$47:$A$57,0),MATCH(1,($U$2=GRID!$B$31:$DQ$31)*(КАЛЕНДАРЬ!$AZ23=GRID!$B$33:$DQ$33),0))*GRID!$B$67)+GRID!$B$68*2,
ROUNDUP((INDEX(GRID!$B$47:$DQ$57,MATCH(K$7,GRID!$A$47:$A$57,0),MATCH(1,($U$2=GRID!$B$31:$DQ$31)*(КАЛЕНДАРЬ!$AZ23=GRID!$B$33:$DQ$33),0))*GRID!$B$67+GRID!$B$68*2)*(1-GRID!$B$69),0))</f>
        <v>32560</v>
      </c>
      <c r="M469" s="47" cm="1">
        <f t="array" ref="M469">IF($I$2="Spa пакет",
(INDEX(GRID!$B$34:$DQ$44,MATCH(M$7,GRID!$A$34:$A$44,0),MATCH(1,($U$2=GRID!$B$31:$DQ$31)*(КАЛЕНДАРЬ!$AZ23=GRID!$B$33:$DQ$33),0))*GRID!$B$67)+GRID!$B$68,
ROUNDUP((INDEX(GRID!$B$34:$DQ$44,MATCH(M$7,GRID!$A$34:$A$44,0),MATCH(1,($U$2=GRID!$B$31:$DQ$31)*(КАЛЕНДАРЬ!$AZ23=GRID!$B$33:$DQ$33),0))*GRID!$B$67+GRID!$B$68)*(1-GRID!$B$69),0))</f>
        <v>29880</v>
      </c>
      <c r="N469" s="47" cm="1">
        <f t="array" ref="N469">IF($I$2="Spa пакет",
(INDEX(GRID!$B$47:$DQ$57,MATCH(M$7,GRID!$A$47:$A$57,0),MATCH(1,($U$2=GRID!$B$31:$DQ$31)*(КАЛЕНДАРЬ!$AZ23=GRID!$B$33:$DQ$33),0))*GRID!$B$67)+GRID!$B$68*2,
ROUNDUP((INDEX(GRID!$B$47:$DQ$57,MATCH(M$7,GRID!$A$47:$A$57,0),MATCH(1,($U$2=GRID!$B$31:$DQ$31)*(КАЛЕНДАРЬ!$AZ23=GRID!$B$33:$DQ$33),0))*GRID!$B$67+GRID!$B$68*2)*(1-GRID!$B$69),0))</f>
        <v>34160</v>
      </c>
      <c r="O469" s="47" cm="1">
        <f t="array" ref="O469">IF($I$2="Spa пакет",
(INDEX(GRID!$B$34:$DQ$44,MATCH(O$7,GRID!$A$34:$A$44,0),MATCH(1,($U$2=GRID!$B$31:$DQ$31)*(КАЛЕНДАРЬ!$AZ23=GRID!$B$33:$DQ$33),0))*GRID!$B$67)+GRID!$B$68,
ROUNDUP((INDEX(GRID!$B$34:$DQ$44,MATCH(O$7,GRID!$A$34:$A$44,0),MATCH(1,($U$2=GRID!$B$31:$DQ$31)*(КАЛЕНДАРЬ!$AZ23=GRID!$B$33:$DQ$33),0))*GRID!$B$67+GRID!$B$68)*(1-GRID!$B$69),0))</f>
        <v>35960</v>
      </c>
      <c r="P469" s="47" cm="1">
        <f t="array" ref="P469">IF($I$2="Spa пакет",
(INDEX(GRID!$B$47:$DQ$57,MATCH(O$7,GRID!$A$47:$A$57,0),MATCH(1,($U$2=GRID!$B$31:$DQ$31)*(КАЛЕНДАРЬ!$AZ23=GRID!$B$33:$DQ$33),0))*GRID!$B$67)+GRID!$B$68*2,
ROUNDUP((INDEX(GRID!$B$47:$DQ$57,MATCH(O$7,GRID!$A$47:$A$57,0),MATCH(1,($U$2=GRID!$B$31:$DQ$31)*(КАЛЕНДАРЬ!$AZ23=GRID!$B$33:$DQ$33),0))*GRID!$B$67+GRID!$B$68*2)*(1-GRID!$B$69),0))</f>
        <v>40240</v>
      </c>
      <c r="Q469" s="47" cm="1">
        <f t="array" ref="Q469">IF($I$2="Spa пакет",
(INDEX(GRID!$B$34:$DQ$44,MATCH(Q$7,GRID!$A$34:$A$44,0),MATCH(1,($U$2=GRID!$B$31:$DQ$31)*(КАЛЕНДАРЬ!$AZ23=GRID!$B$33:$DQ$33),0))*GRID!$B$67)+GRID!$B$68,
ROUNDUP((INDEX(GRID!$B$34:$DQ$44,MATCH(Q$7,GRID!$A$34:$A$44,0),MATCH(1,($U$2=GRID!$B$31:$DQ$31)*(КАЛЕНДАРЬ!$AZ23=GRID!$B$33:$DQ$33),0))*GRID!$B$67+GRID!$B$68)*(1-GRID!$B$69),0))</f>
        <v>37720</v>
      </c>
      <c r="R469" s="47" cm="1">
        <f t="array" ref="R469">IF($I$2="Spa пакет",
(INDEX(GRID!$B$47:$DQ$57,MATCH(Q$7,GRID!$A$47:$A$57,0),MATCH(1,($U$2=GRID!$B$31:$DQ$31)*(КАЛЕНДАРЬ!$AZ23=GRID!$B$33:$DQ$33),0))*GRID!$B$67)+GRID!$B$68*2,
ROUNDUP((INDEX(GRID!$B$47:$DQ$57,MATCH(Q$7,GRID!$A$47:$A$57,0),MATCH(1,($U$2=GRID!$B$31:$DQ$31)*(КАЛЕНДАРЬ!$AZ23=GRID!$B$33:$DQ$33),0))*GRID!$B$67+GRID!$B$68*2)*(1-GRID!$B$69),0))</f>
        <v>42000</v>
      </c>
      <c r="S469" s="47" cm="1">
        <f t="array" ref="S469">IF($I$2="Spa пакет",
(INDEX(GRID!$B$34:$DQ$44,MATCH(S$7,GRID!$A$34:$A$44,0),MATCH(1,($U$2=GRID!$B$31:$DQ$31)*(КАЛЕНДАРЬ!$AZ23=GRID!$B$33:$DQ$33),0))*GRID!$B$67)+GRID!$B$68,
ROUNDUP((INDEX(GRID!$B$34:$DQ$44,MATCH(S$7,GRID!$A$34:$A$44,0),MATCH(1,($U$2=GRID!$B$31:$DQ$31)*(КАЛЕНДАРЬ!$AZ23=GRID!$B$33:$DQ$33),0))*GRID!$B$67+GRID!$B$68)*(1-GRID!$B$69),0))</f>
        <v>40760</v>
      </c>
      <c r="T469" s="47" cm="1">
        <f t="array" ref="T469">IF($I$2="Spa пакет",
(INDEX(GRID!$B$47:$DQ$57,MATCH(S$7,GRID!$A$47:$A$57,0),MATCH(1,($U$2=GRID!$B$31:$DQ$31)*(КАЛЕНДАРЬ!$AZ23=GRID!$B$33:$DQ$33),0))*GRID!$B$67)+GRID!$B$68*2,
ROUNDUP((INDEX(GRID!$B$47:$DQ$57,MATCH(S$7,GRID!$A$47:$A$57,0),MATCH(1,($U$2=GRID!$B$31:$DQ$31)*(КАЛЕНДАРЬ!$AZ23=GRID!$B$33:$DQ$33),0))*GRID!$B$67+GRID!$B$68*2)*(1-GRID!$B$69),0))</f>
        <v>45040</v>
      </c>
      <c r="U469" s="47" cm="1">
        <f t="array" ref="U469">IF($I$2="Spa пакет",
(INDEX(GRID!$B$34:$DQ$44,MATCH(U$7,GRID!$A$34:$A$44,0),MATCH(1,($U$2=GRID!$B$31:$DQ$31)*(КАЛЕНДАРЬ!$AZ23=GRID!$B$33:$DQ$33),0))*GRID!$B$67)+GRID!$B$68,
ROUNDUP((INDEX(GRID!$B$34:$DQ$44,MATCH(U$7,GRID!$A$34:$A$44,0),MATCH(1,($U$2=GRID!$B$31:$DQ$31)*(КАЛЕНДАРЬ!$AZ23=GRID!$B$33:$DQ$33),0))*GRID!$B$67+GRID!$B$68)*(1-GRID!$B$69),0))</f>
        <v>45960</v>
      </c>
      <c r="V469" s="47" cm="1">
        <f t="array" ref="V469">IF($I$2="Spa пакет",
(INDEX(GRID!$B$47:$DQ$57,MATCH(U$7,GRID!$A$47:$A$57,0),MATCH(1,($U$2=GRID!$B$31:$DQ$31)*(КАЛЕНДАРЬ!$AZ23=GRID!$B$33:$DQ$33),0))*GRID!$B$67)+GRID!$B$68*2,
ROUNDUP((INDEX(GRID!$B$47:$DQ$57,MATCH(U$7,GRID!$A$47:$A$57,0),MATCH(1,($U$2=GRID!$B$31:$DQ$31)*(КАЛЕНДАРЬ!$AZ23=GRID!$B$33:$DQ$33),0))*GRID!$B$67+GRID!$B$68*2)*(1-GRID!$B$69),0))</f>
        <v>50240</v>
      </c>
      <c r="W469" s="47" cm="1">
        <f t="array" ref="W469">IF($I$2="Spa пакет",
(INDEX(GRID!$B$34:$DQ$44,MATCH(W$7,GRID!$A$34:$A$44,0),MATCH(1,($U$2=GRID!$B$31:$DQ$31)*(КАЛЕНДАРЬ!$AZ23=GRID!$B$33:$DQ$33),0))*GRID!$B$67)+GRID!$B$68,
ROUNDUP((INDEX(GRID!$B$34:$DQ$44,MATCH(W$7,GRID!$A$34:$A$44,0),MATCH(1,($U$2=GRID!$B$31:$DQ$31)*(КАЛЕНДАРЬ!$AZ23=GRID!$B$33:$DQ$33),0))*GRID!$B$67+GRID!$B$68)*(1-GRID!$B$69),0))</f>
        <v>144520</v>
      </c>
      <c r="X469" s="47" cm="1">
        <f t="array" ref="X469">IF($I$2="Spa пакет",
(INDEX(GRID!$B$47:$DQ$57,MATCH(W$7,GRID!$A$47:$A$57,0),MATCH(1,($U$2=GRID!$B$31:$DQ$31)*(КАЛЕНДАРЬ!$AZ23=GRID!$B$33:$DQ$33),0))*GRID!$B$67)+GRID!$B$68*2,
ROUNDUP((INDEX(GRID!$B$47:$DQ$57,MATCH(W$7,GRID!$A$47:$A$57,0),MATCH(1,($U$2=GRID!$B$31:$DQ$31)*(КАЛЕНДАРЬ!$AZ23=GRID!$B$33:$DQ$33),0))*GRID!$B$67+GRID!$B$68*2)*(1-GRID!$B$69),0))</f>
        <v>148800</v>
      </c>
    </row>
    <row r="470" spans="1:24" ht="12" customHeight="1" x14ac:dyDescent="0.2">
      <c r="A470" s="117" t="s">
        <v>46</v>
      </c>
      <c r="B470" s="117">
        <v>21</v>
      </c>
      <c r="C470" s="47" cm="1">
        <f t="array" ref="C470">IF($I$2="Spa пакет",
(INDEX(GRID!$B$34:$DQ$44,MATCH(C$7,GRID!$A$34:$A$44,0),MATCH(1,($U$2=GRID!$B$31:$DQ$31)*(КАЛЕНДАРЬ!$AZ24=GRID!$B$33:$DQ$33),0))*GRID!$B$67)+GRID!$B$68,
ROUNDUP((INDEX(GRID!$B$34:$DQ$44,MATCH(C$7,GRID!$A$34:$A$44,0),MATCH(1,($U$2=GRID!$B$31:$DQ$31)*(КАЛЕНДАРЬ!$AZ24=GRID!$B$33:$DQ$33),0))*GRID!$B$67+GRID!$B$68)*(1-GRID!$B$69),0))</f>
        <v>23320</v>
      </c>
      <c r="D470" s="47" cm="1">
        <f t="array" ref="D470">IF($I$2="Spa пакет",
(INDEX(GRID!$B$47:$DQ$57,MATCH(C$7,GRID!$A$47:$A$57,0),MATCH(1,($U$2=GRID!$B$31:$DQ$31)*(КАЛЕНДАРЬ!$AZ24=GRID!$B$33:$DQ$33),0))*GRID!$B$67)+GRID!$B$68*2,
ROUNDUP((INDEX(GRID!$B$47:$DQ$57,MATCH(C$7,GRID!$A$47:$A$57,0),MATCH(1,($U$2=GRID!$B$31:$DQ$31)*(КАЛЕНДАРЬ!$AZ24=GRID!$B$33:$DQ$33),0))*GRID!$B$67+GRID!$B$68*2)*(1-GRID!$B$69),0))</f>
        <v>27600</v>
      </c>
      <c r="E470" s="47" cm="1">
        <f t="array" ref="E470">IF($I$2="Spa пакет",
(INDEX(GRID!$B$34:$DQ$44,MATCH(E$7,GRID!$A$34:$A$44,0),MATCH(1,($U$2=GRID!$B$31:$DQ$31)*(КАЛЕНДАРЬ!$AZ24=GRID!$B$33:$DQ$33),0))*GRID!$B$67)+GRID!$B$68,
ROUNDUP((INDEX(GRID!$B$34:$DQ$44,MATCH(E$7,GRID!$A$34:$A$44,0),MATCH(1,($U$2=GRID!$B$31:$DQ$31)*(КАЛЕНДАРЬ!$AZ24=GRID!$B$33:$DQ$33),0))*GRID!$B$67+GRID!$B$68)*(1-GRID!$B$69),0))</f>
        <v>24920</v>
      </c>
      <c r="F470" s="47" cm="1">
        <f t="array" ref="F470">IF($I$2="Spa пакет",
(INDEX(GRID!$B$47:$DQ$57,MATCH(E$7,GRID!$A$47:$A$57,0),MATCH(1,($U$2=GRID!$B$31:$DQ$31)*(КАЛЕНДАРЬ!$AZ24=GRID!$B$33:$DQ$33),0))*GRID!$B$67)+GRID!$B$68*2,
ROUNDUP((INDEX(GRID!$B$47:$DQ$57,MATCH(E$7,GRID!$A$47:$A$57,0),MATCH(1,($U$2=GRID!$B$31:$DQ$31)*(КАЛЕНДАРЬ!$AZ24=GRID!$B$33:$DQ$33),0))*GRID!$B$67+GRID!$B$68*2)*(1-GRID!$B$69),0))</f>
        <v>29200</v>
      </c>
      <c r="G470" s="47" cm="1">
        <f t="array" ref="G470">IF($I$2="Spa пакет",
(INDEX(GRID!$B$34:$DQ$44,MATCH(G$7,GRID!$A$34:$A$44,0),MATCH(1,($U$2=GRID!$B$31:$DQ$31)*(КАЛЕНДАРЬ!$AZ24=GRID!$B$33:$DQ$33),0))*GRID!$B$67)+GRID!$B$68,
ROUNDUP((INDEX(GRID!$B$34:$DQ$44,MATCH(G$7,GRID!$A$34:$A$44,0),MATCH(1,($U$2=GRID!$B$31:$DQ$31)*(КАЛЕНДАРЬ!$AZ24=GRID!$B$33:$DQ$33),0))*GRID!$B$67+GRID!$B$68)*(1-GRID!$B$69),0))</f>
        <v>25800</v>
      </c>
      <c r="H470" s="47" cm="1">
        <f t="array" ref="H470">IF($I$2="Spa пакет",
(INDEX(GRID!$B$47:$DQ$57,MATCH(G$7,GRID!$A$47:$A$57,0),MATCH(1,($U$2=GRID!$B$31:$DQ$31)*(КАЛЕНДАРЬ!$AZ24=GRID!$B$33:$DQ$33),0))*GRID!$B$67)+GRID!$B$68*2,
ROUNDUP((INDEX(GRID!$B$47:$DQ$57,MATCH(G$7,GRID!$A$47:$A$57,0),MATCH(1,($U$2=GRID!$B$31:$DQ$31)*(КАЛЕНДАРЬ!$AZ24=GRID!$B$33:$DQ$33),0))*GRID!$B$67+GRID!$B$68*2)*(1-GRID!$B$69),0))</f>
        <v>30080</v>
      </c>
      <c r="I470" s="47" cm="1">
        <f t="array" ref="I470">IF($I$2="Spa пакет",
(INDEX(GRID!$B$34:$DQ$44,MATCH(I$7,GRID!$A$34:$A$44,0),MATCH(1,($U$2=GRID!$B$31:$DQ$31)*(КАЛЕНДАРЬ!$AZ24=GRID!$B$33:$DQ$33),0))*GRID!$B$67)+GRID!$B$68,
ROUNDUP((INDEX(GRID!$B$34:$DQ$44,MATCH(I$7,GRID!$A$34:$A$44,0),MATCH(1,($U$2=GRID!$B$31:$DQ$31)*(КАЛЕНДАРЬ!$AZ24=GRID!$B$33:$DQ$33),0))*GRID!$B$67+GRID!$B$68)*(1-GRID!$B$69),0))</f>
        <v>27400</v>
      </c>
      <c r="J470" s="47" cm="1">
        <f t="array" ref="J470">IF($I$2="Spa пакет",
(INDEX(GRID!$B$47:$DQ$57,MATCH(I$7,GRID!$A$47:$A$57,0),MATCH(1,($U$2=GRID!$B$31:$DQ$31)*(КАЛЕНДАРЬ!$AZ24=GRID!$B$33:$DQ$33),0))*GRID!$B$67)+GRID!$B$68*2,
ROUNDUP((INDEX(GRID!$B$47:$DQ$57,MATCH(I$7,GRID!$A$47:$A$57,0),MATCH(1,($U$2=GRID!$B$31:$DQ$31)*(КАЛЕНДАРЬ!$AZ24=GRID!$B$33:$DQ$33),0))*GRID!$B$67+GRID!$B$68*2)*(1-GRID!$B$69),0))</f>
        <v>31680</v>
      </c>
      <c r="K470" s="47" cm="1">
        <f t="array" ref="K470">IF($I$2="Spa пакет",
(INDEX(GRID!$B$34:$DQ$44,MATCH(K$7,GRID!$A$34:$A$44,0),MATCH(1,($U$2=GRID!$B$31:$DQ$31)*(КАЛЕНДАРЬ!$AZ24=GRID!$B$33:$DQ$33),0))*GRID!$B$67)+GRID!$B$68,
ROUNDUP((INDEX(GRID!$B$34:$DQ$44,MATCH(K$7,GRID!$A$34:$A$44,0),MATCH(1,($U$2=GRID!$B$31:$DQ$31)*(КАЛЕНДАРЬ!$AZ24=GRID!$B$33:$DQ$33),0))*GRID!$B$67+GRID!$B$68)*(1-GRID!$B$69),0))</f>
        <v>28280</v>
      </c>
      <c r="L470" s="47" cm="1">
        <f t="array" ref="L470">IF($I$2="Spa пакет",
(INDEX(GRID!$B$47:$DQ$57,MATCH(K$7,GRID!$A$47:$A$57,0),MATCH(1,($U$2=GRID!$B$31:$DQ$31)*(КАЛЕНДАРЬ!$AZ24=GRID!$B$33:$DQ$33),0))*GRID!$B$67)+GRID!$B$68*2,
ROUNDUP((INDEX(GRID!$B$47:$DQ$57,MATCH(K$7,GRID!$A$47:$A$57,0),MATCH(1,($U$2=GRID!$B$31:$DQ$31)*(КАЛЕНДАРЬ!$AZ24=GRID!$B$33:$DQ$33),0))*GRID!$B$67+GRID!$B$68*2)*(1-GRID!$B$69),0))</f>
        <v>32560</v>
      </c>
      <c r="M470" s="47" cm="1">
        <f t="array" ref="M470">IF($I$2="Spa пакет",
(INDEX(GRID!$B$34:$DQ$44,MATCH(M$7,GRID!$A$34:$A$44,0),MATCH(1,($U$2=GRID!$B$31:$DQ$31)*(КАЛЕНДАРЬ!$AZ24=GRID!$B$33:$DQ$33),0))*GRID!$B$67)+GRID!$B$68,
ROUNDUP((INDEX(GRID!$B$34:$DQ$44,MATCH(M$7,GRID!$A$34:$A$44,0),MATCH(1,($U$2=GRID!$B$31:$DQ$31)*(КАЛЕНДАРЬ!$AZ24=GRID!$B$33:$DQ$33),0))*GRID!$B$67+GRID!$B$68)*(1-GRID!$B$69),0))</f>
        <v>29880</v>
      </c>
      <c r="N470" s="47" cm="1">
        <f t="array" ref="N470">IF($I$2="Spa пакет",
(INDEX(GRID!$B$47:$DQ$57,MATCH(M$7,GRID!$A$47:$A$57,0),MATCH(1,($U$2=GRID!$B$31:$DQ$31)*(КАЛЕНДАРЬ!$AZ24=GRID!$B$33:$DQ$33),0))*GRID!$B$67)+GRID!$B$68*2,
ROUNDUP((INDEX(GRID!$B$47:$DQ$57,MATCH(M$7,GRID!$A$47:$A$57,0),MATCH(1,($U$2=GRID!$B$31:$DQ$31)*(КАЛЕНДАРЬ!$AZ24=GRID!$B$33:$DQ$33),0))*GRID!$B$67+GRID!$B$68*2)*(1-GRID!$B$69),0))</f>
        <v>34160</v>
      </c>
      <c r="O470" s="47" cm="1">
        <f t="array" ref="O470">IF($I$2="Spa пакет",
(INDEX(GRID!$B$34:$DQ$44,MATCH(O$7,GRID!$A$34:$A$44,0),MATCH(1,($U$2=GRID!$B$31:$DQ$31)*(КАЛЕНДАРЬ!$AZ24=GRID!$B$33:$DQ$33),0))*GRID!$B$67)+GRID!$B$68,
ROUNDUP((INDEX(GRID!$B$34:$DQ$44,MATCH(O$7,GRID!$A$34:$A$44,0),MATCH(1,($U$2=GRID!$B$31:$DQ$31)*(КАЛЕНДАРЬ!$AZ24=GRID!$B$33:$DQ$33),0))*GRID!$B$67+GRID!$B$68)*(1-GRID!$B$69),0))</f>
        <v>35960</v>
      </c>
      <c r="P470" s="47" cm="1">
        <f t="array" ref="P470">IF($I$2="Spa пакет",
(INDEX(GRID!$B$47:$DQ$57,MATCH(O$7,GRID!$A$47:$A$57,0),MATCH(1,($U$2=GRID!$B$31:$DQ$31)*(КАЛЕНДАРЬ!$AZ24=GRID!$B$33:$DQ$33),0))*GRID!$B$67)+GRID!$B$68*2,
ROUNDUP((INDEX(GRID!$B$47:$DQ$57,MATCH(O$7,GRID!$A$47:$A$57,0),MATCH(1,($U$2=GRID!$B$31:$DQ$31)*(КАЛЕНДАРЬ!$AZ24=GRID!$B$33:$DQ$33),0))*GRID!$B$67+GRID!$B$68*2)*(1-GRID!$B$69),0))</f>
        <v>40240</v>
      </c>
      <c r="Q470" s="47" cm="1">
        <f t="array" ref="Q470">IF($I$2="Spa пакет",
(INDEX(GRID!$B$34:$DQ$44,MATCH(Q$7,GRID!$A$34:$A$44,0),MATCH(1,($U$2=GRID!$B$31:$DQ$31)*(КАЛЕНДАРЬ!$AZ24=GRID!$B$33:$DQ$33),0))*GRID!$B$67)+GRID!$B$68,
ROUNDUP((INDEX(GRID!$B$34:$DQ$44,MATCH(Q$7,GRID!$A$34:$A$44,0),MATCH(1,($U$2=GRID!$B$31:$DQ$31)*(КАЛЕНДАРЬ!$AZ24=GRID!$B$33:$DQ$33),0))*GRID!$B$67+GRID!$B$68)*(1-GRID!$B$69),0))</f>
        <v>37720</v>
      </c>
      <c r="R470" s="47" cm="1">
        <f t="array" ref="R470">IF($I$2="Spa пакет",
(INDEX(GRID!$B$47:$DQ$57,MATCH(Q$7,GRID!$A$47:$A$57,0),MATCH(1,($U$2=GRID!$B$31:$DQ$31)*(КАЛЕНДАРЬ!$AZ24=GRID!$B$33:$DQ$33),0))*GRID!$B$67)+GRID!$B$68*2,
ROUNDUP((INDEX(GRID!$B$47:$DQ$57,MATCH(Q$7,GRID!$A$47:$A$57,0),MATCH(1,($U$2=GRID!$B$31:$DQ$31)*(КАЛЕНДАРЬ!$AZ24=GRID!$B$33:$DQ$33),0))*GRID!$B$67+GRID!$B$68*2)*(1-GRID!$B$69),0))</f>
        <v>42000</v>
      </c>
      <c r="S470" s="47" cm="1">
        <f t="array" ref="S470">IF($I$2="Spa пакет",
(INDEX(GRID!$B$34:$DQ$44,MATCH(S$7,GRID!$A$34:$A$44,0),MATCH(1,($U$2=GRID!$B$31:$DQ$31)*(КАЛЕНДАРЬ!$AZ24=GRID!$B$33:$DQ$33),0))*GRID!$B$67)+GRID!$B$68,
ROUNDUP((INDEX(GRID!$B$34:$DQ$44,MATCH(S$7,GRID!$A$34:$A$44,0),MATCH(1,($U$2=GRID!$B$31:$DQ$31)*(КАЛЕНДАРЬ!$AZ24=GRID!$B$33:$DQ$33),0))*GRID!$B$67+GRID!$B$68)*(1-GRID!$B$69),0))</f>
        <v>40760</v>
      </c>
      <c r="T470" s="47" cm="1">
        <f t="array" ref="T470">IF($I$2="Spa пакет",
(INDEX(GRID!$B$47:$DQ$57,MATCH(S$7,GRID!$A$47:$A$57,0),MATCH(1,($U$2=GRID!$B$31:$DQ$31)*(КАЛЕНДАРЬ!$AZ24=GRID!$B$33:$DQ$33),0))*GRID!$B$67)+GRID!$B$68*2,
ROUNDUP((INDEX(GRID!$B$47:$DQ$57,MATCH(S$7,GRID!$A$47:$A$57,0),MATCH(1,($U$2=GRID!$B$31:$DQ$31)*(КАЛЕНДАРЬ!$AZ24=GRID!$B$33:$DQ$33),0))*GRID!$B$67+GRID!$B$68*2)*(1-GRID!$B$69),0))</f>
        <v>45040</v>
      </c>
      <c r="U470" s="47" cm="1">
        <f t="array" ref="U470">IF($I$2="Spa пакет",
(INDEX(GRID!$B$34:$DQ$44,MATCH(U$7,GRID!$A$34:$A$44,0),MATCH(1,($U$2=GRID!$B$31:$DQ$31)*(КАЛЕНДАРЬ!$AZ24=GRID!$B$33:$DQ$33),0))*GRID!$B$67)+GRID!$B$68,
ROUNDUP((INDEX(GRID!$B$34:$DQ$44,MATCH(U$7,GRID!$A$34:$A$44,0),MATCH(1,($U$2=GRID!$B$31:$DQ$31)*(КАЛЕНДАРЬ!$AZ24=GRID!$B$33:$DQ$33),0))*GRID!$B$67+GRID!$B$68)*(1-GRID!$B$69),0))</f>
        <v>45960</v>
      </c>
      <c r="V470" s="47" cm="1">
        <f t="array" ref="V470">IF($I$2="Spa пакет",
(INDEX(GRID!$B$47:$DQ$57,MATCH(U$7,GRID!$A$47:$A$57,0),MATCH(1,($U$2=GRID!$B$31:$DQ$31)*(КАЛЕНДАРЬ!$AZ24=GRID!$B$33:$DQ$33),0))*GRID!$B$67)+GRID!$B$68*2,
ROUNDUP((INDEX(GRID!$B$47:$DQ$57,MATCH(U$7,GRID!$A$47:$A$57,0),MATCH(1,($U$2=GRID!$B$31:$DQ$31)*(КАЛЕНДАРЬ!$AZ24=GRID!$B$33:$DQ$33),0))*GRID!$B$67+GRID!$B$68*2)*(1-GRID!$B$69),0))</f>
        <v>50240</v>
      </c>
      <c r="W470" s="47" cm="1">
        <f t="array" ref="W470">IF($I$2="Spa пакет",
(INDEX(GRID!$B$34:$DQ$44,MATCH(W$7,GRID!$A$34:$A$44,0),MATCH(1,($U$2=GRID!$B$31:$DQ$31)*(КАЛЕНДАРЬ!$AZ24=GRID!$B$33:$DQ$33),0))*GRID!$B$67)+GRID!$B$68,
ROUNDUP((INDEX(GRID!$B$34:$DQ$44,MATCH(W$7,GRID!$A$34:$A$44,0),MATCH(1,($U$2=GRID!$B$31:$DQ$31)*(КАЛЕНДАРЬ!$AZ24=GRID!$B$33:$DQ$33),0))*GRID!$B$67+GRID!$B$68)*(1-GRID!$B$69),0))</f>
        <v>144520</v>
      </c>
      <c r="X470" s="47" cm="1">
        <f t="array" ref="X470">IF($I$2="Spa пакет",
(INDEX(GRID!$B$47:$DQ$57,MATCH(W$7,GRID!$A$47:$A$57,0),MATCH(1,($U$2=GRID!$B$31:$DQ$31)*(КАЛЕНДАРЬ!$AZ24=GRID!$B$33:$DQ$33),0))*GRID!$B$67)+GRID!$B$68*2,
ROUNDUP((INDEX(GRID!$B$47:$DQ$57,MATCH(W$7,GRID!$A$47:$A$57,0),MATCH(1,($U$2=GRID!$B$31:$DQ$31)*(КАЛЕНДАРЬ!$AZ24=GRID!$B$33:$DQ$33),0))*GRID!$B$67+GRID!$B$68*2)*(1-GRID!$B$69),0))</f>
        <v>148800</v>
      </c>
    </row>
    <row r="471" spans="1:24" ht="12" customHeight="1" x14ac:dyDescent="0.2">
      <c r="A471" s="117" t="s">
        <v>47</v>
      </c>
      <c r="B471" s="117">
        <v>22</v>
      </c>
      <c r="C471" s="47" cm="1">
        <f t="array" ref="C471">IF($I$2="Spa пакет",
(INDEX(GRID!$B$34:$DQ$44,MATCH(C$7,GRID!$A$34:$A$44,0),MATCH(1,($U$2=GRID!$B$31:$DQ$31)*(КАЛЕНДАРЬ!$AZ25=GRID!$B$33:$DQ$33),0))*GRID!$B$67)+GRID!$B$68,
ROUNDUP((INDEX(GRID!$B$34:$DQ$44,MATCH(C$7,GRID!$A$34:$A$44,0),MATCH(1,($U$2=GRID!$B$31:$DQ$31)*(КАЛЕНДАРЬ!$AZ25=GRID!$B$33:$DQ$33),0))*GRID!$B$67+GRID!$B$68)*(1-GRID!$B$69),0))</f>
        <v>23320</v>
      </c>
      <c r="D471" s="47" cm="1">
        <f t="array" ref="D471">IF($I$2="Spa пакет",
(INDEX(GRID!$B$47:$DQ$57,MATCH(C$7,GRID!$A$47:$A$57,0),MATCH(1,($U$2=GRID!$B$31:$DQ$31)*(КАЛЕНДАРЬ!$AZ25=GRID!$B$33:$DQ$33),0))*GRID!$B$67)+GRID!$B$68*2,
ROUNDUP((INDEX(GRID!$B$47:$DQ$57,MATCH(C$7,GRID!$A$47:$A$57,0),MATCH(1,($U$2=GRID!$B$31:$DQ$31)*(КАЛЕНДАРЬ!$AZ25=GRID!$B$33:$DQ$33),0))*GRID!$B$67+GRID!$B$68*2)*(1-GRID!$B$69),0))</f>
        <v>27600</v>
      </c>
      <c r="E471" s="47" cm="1">
        <f t="array" ref="E471">IF($I$2="Spa пакет",
(INDEX(GRID!$B$34:$DQ$44,MATCH(E$7,GRID!$A$34:$A$44,0),MATCH(1,($U$2=GRID!$B$31:$DQ$31)*(КАЛЕНДАРЬ!$AZ25=GRID!$B$33:$DQ$33),0))*GRID!$B$67)+GRID!$B$68,
ROUNDUP((INDEX(GRID!$B$34:$DQ$44,MATCH(E$7,GRID!$A$34:$A$44,0),MATCH(1,($U$2=GRID!$B$31:$DQ$31)*(КАЛЕНДАРЬ!$AZ25=GRID!$B$33:$DQ$33),0))*GRID!$B$67+GRID!$B$68)*(1-GRID!$B$69),0))</f>
        <v>24920</v>
      </c>
      <c r="F471" s="47" cm="1">
        <f t="array" ref="F471">IF($I$2="Spa пакет",
(INDEX(GRID!$B$47:$DQ$57,MATCH(E$7,GRID!$A$47:$A$57,0),MATCH(1,($U$2=GRID!$B$31:$DQ$31)*(КАЛЕНДАРЬ!$AZ25=GRID!$B$33:$DQ$33),0))*GRID!$B$67)+GRID!$B$68*2,
ROUNDUP((INDEX(GRID!$B$47:$DQ$57,MATCH(E$7,GRID!$A$47:$A$57,0),MATCH(1,($U$2=GRID!$B$31:$DQ$31)*(КАЛЕНДАРЬ!$AZ25=GRID!$B$33:$DQ$33),0))*GRID!$B$67+GRID!$B$68*2)*(1-GRID!$B$69),0))</f>
        <v>29200</v>
      </c>
      <c r="G471" s="47" cm="1">
        <f t="array" ref="G471">IF($I$2="Spa пакет",
(INDEX(GRID!$B$34:$DQ$44,MATCH(G$7,GRID!$A$34:$A$44,0),MATCH(1,($U$2=GRID!$B$31:$DQ$31)*(КАЛЕНДАРЬ!$AZ25=GRID!$B$33:$DQ$33),0))*GRID!$B$67)+GRID!$B$68,
ROUNDUP((INDEX(GRID!$B$34:$DQ$44,MATCH(G$7,GRID!$A$34:$A$44,0),MATCH(1,($U$2=GRID!$B$31:$DQ$31)*(КАЛЕНДАРЬ!$AZ25=GRID!$B$33:$DQ$33),0))*GRID!$B$67+GRID!$B$68)*(1-GRID!$B$69),0))</f>
        <v>25800</v>
      </c>
      <c r="H471" s="47" cm="1">
        <f t="array" ref="H471">IF($I$2="Spa пакет",
(INDEX(GRID!$B$47:$DQ$57,MATCH(G$7,GRID!$A$47:$A$57,0),MATCH(1,($U$2=GRID!$B$31:$DQ$31)*(КАЛЕНДАРЬ!$AZ25=GRID!$B$33:$DQ$33),0))*GRID!$B$67)+GRID!$B$68*2,
ROUNDUP((INDEX(GRID!$B$47:$DQ$57,MATCH(G$7,GRID!$A$47:$A$57,0),MATCH(1,($U$2=GRID!$B$31:$DQ$31)*(КАЛЕНДАРЬ!$AZ25=GRID!$B$33:$DQ$33),0))*GRID!$B$67+GRID!$B$68*2)*(1-GRID!$B$69),0))</f>
        <v>30080</v>
      </c>
      <c r="I471" s="47" cm="1">
        <f t="array" ref="I471">IF($I$2="Spa пакет",
(INDEX(GRID!$B$34:$DQ$44,MATCH(I$7,GRID!$A$34:$A$44,0),MATCH(1,($U$2=GRID!$B$31:$DQ$31)*(КАЛЕНДАРЬ!$AZ25=GRID!$B$33:$DQ$33),0))*GRID!$B$67)+GRID!$B$68,
ROUNDUP((INDEX(GRID!$B$34:$DQ$44,MATCH(I$7,GRID!$A$34:$A$44,0),MATCH(1,($U$2=GRID!$B$31:$DQ$31)*(КАЛЕНДАРЬ!$AZ25=GRID!$B$33:$DQ$33),0))*GRID!$B$67+GRID!$B$68)*(1-GRID!$B$69),0))</f>
        <v>27400</v>
      </c>
      <c r="J471" s="47" cm="1">
        <f t="array" ref="J471">IF($I$2="Spa пакет",
(INDEX(GRID!$B$47:$DQ$57,MATCH(I$7,GRID!$A$47:$A$57,0),MATCH(1,($U$2=GRID!$B$31:$DQ$31)*(КАЛЕНДАРЬ!$AZ25=GRID!$B$33:$DQ$33),0))*GRID!$B$67)+GRID!$B$68*2,
ROUNDUP((INDEX(GRID!$B$47:$DQ$57,MATCH(I$7,GRID!$A$47:$A$57,0),MATCH(1,($U$2=GRID!$B$31:$DQ$31)*(КАЛЕНДАРЬ!$AZ25=GRID!$B$33:$DQ$33),0))*GRID!$B$67+GRID!$B$68*2)*(1-GRID!$B$69),0))</f>
        <v>31680</v>
      </c>
      <c r="K471" s="47" cm="1">
        <f t="array" ref="K471">IF($I$2="Spa пакет",
(INDEX(GRID!$B$34:$DQ$44,MATCH(K$7,GRID!$A$34:$A$44,0),MATCH(1,($U$2=GRID!$B$31:$DQ$31)*(КАЛЕНДАРЬ!$AZ25=GRID!$B$33:$DQ$33),0))*GRID!$B$67)+GRID!$B$68,
ROUNDUP((INDEX(GRID!$B$34:$DQ$44,MATCH(K$7,GRID!$A$34:$A$44,0),MATCH(1,($U$2=GRID!$B$31:$DQ$31)*(КАЛЕНДАРЬ!$AZ25=GRID!$B$33:$DQ$33),0))*GRID!$B$67+GRID!$B$68)*(1-GRID!$B$69),0))</f>
        <v>28280</v>
      </c>
      <c r="L471" s="47" cm="1">
        <f t="array" ref="L471">IF($I$2="Spa пакет",
(INDEX(GRID!$B$47:$DQ$57,MATCH(K$7,GRID!$A$47:$A$57,0),MATCH(1,($U$2=GRID!$B$31:$DQ$31)*(КАЛЕНДАРЬ!$AZ25=GRID!$B$33:$DQ$33),0))*GRID!$B$67)+GRID!$B$68*2,
ROUNDUP((INDEX(GRID!$B$47:$DQ$57,MATCH(K$7,GRID!$A$47:$A$57,0),MATCH(1,($U$2=GRID!$B$31:$DQ$31)*(КАЛЕНДАРЬ!$AZ25=GRID!$B$33:$DQ$33),0))*GRID!$B$67+GRID!$B$68*2)*(1-GRID!$B$69),0))</f>
        <v>32560</v>
      </c>
      <c r="M471" s="47" cm="1">
        <f t="array" ref="M471">IF($I$2="Spa пакет",
(INDEX(GRID!$B$34:$DQ$44,MATCH(M$7,GRID!$A$34:$A$44,0),MATCH(1,($U$2=GRID!$B$31:$DQ$31)*(КАЛЕНДАРЬ!$AZ25=GRID!$B$33:$DQ$33),0))*GRID!$B$67)+GRID!$B$68,
ROUNDUP((INDEX(GRID!$B$34:$DQ$44,MATCH(M$7,GRID!$A$34:$A$44,0),MATCH(1,($U$2=GRID!$B$31:$DQ$31)*(КАЛЕНДАРЬ!$AZ25=GRID!$B$33:$DQ$33),0))*GRID!$B$67+GRID!$B$68)*(1-GRID!$B$69),0))</f>
        <v>29880</v>
      </c>
      <c r="N471" s="47" cm="1">
        <f t="array" ref="N471">IF($I$2="Spa пакет",
(INDEX(GRID!$B$47:$DQ$57,MATCH(M$7,GRID!$A$47:$A$57,0),MATCH(1,($U$2=GRID!$B$31:$DQ$31)*(КАЛЕНДАРЬ!$AZ25=GRID!$B$33:$DQ$33),0))*GRID!$B$67)+GRID!$B$68*2,
ROUNDUP((INDEX(GRID!$B$47:$DQ$57,MATCH(M$7,GRID!$A$47:$A$57,0),MATCH(1,($U$2=GRID!$B$31:$DQ$31)*(КАЛЕНДАРЬ!$AZ25=GRID!$B$33:$DQ$33),0))*GRID!$B$67+GRID!$B$68*2)*(1-GRID!$B$69),0))</f>
        <v>34160</v>
      </c>
      <c r="O471" s="47" cm="1">
        <f t="array" ref="O471">IF($I$2="Spa пакет",
(INDEX(GRID!$B$34:$DQ$44,MATCH(O$7,GRID!$A$34:$A$44,0),MATCH(1,($U$2=GRID!$B$31:$DQ$31)*(КАЛЕНДАРЬ!$AZ25=GRID!$B$33:$DQ$33),0))*GRID!$B$67)+GRID!$B$68,
ROUNDUP((INDEX(GRID!$B$34:$DQ$44,MATCH(O$7,GRID!$A$34:$A$44,0),MATCH(1,($U$2=GRID!$B$31:$DQ$31)*(КАЛЕНДАРЬ!$AZ25=GRID!$B$33:$DQ$33),0))*GRID!$B$67+GRID!$B$68)*(1-GRID!$B$69),0))</f>
        <v>35960</v>
      </c>
      <c r="P471" s="47" cm="1">
        <f t="array" ref="P471">IF($I$2="Spa пакет",
(INDEX(GRID!$B$47:$DQ$57,MATCH(O$7,GRID!$A$47:$A$57,0),MATCH(1,($U$2=GRID!$B$31:$DQ$31)*(КАЛЕНДАРЬ!$AZ25=GRID!$B$33:$DQ$33),0))*GRID!$B$67)+GRID!$B$68*2,
ROUNDUP((INDEX(GRID!$B$47:$DQ$57,MATCH(O$7,GRID!$A$47:$A$57,0),MATCH(1,($U$2=GRID!$B$31:$DQ$31)*(КАЛЕНДАРЬ!$AZ25=GRID!$B$33:$DQ$33),0))*GRID!$B$67+GRID!$B$68*2)*(1-GRID!$B$69),0))</f>
        <v>40240</v>
      </c>
      <c r="Q471" s="47" cm="1">
        <f t="array" ref="Q471">IF($I$2="Spa пакет",
(INDEX(GRID!$B$34:$DQ$44,MATCH(Q$7,GRID!$A$34:$A$44,0),MATCH(1,($U$2=GRID!$B$31:$DQ$31)*(КАЛЕНДАРЬ!$AZ25=GRID!$B$33:$DQ$33),0))*GRID!$B$67)+GRID!$B$68,
ROUNDUP((INDEX(GRID!$B$34:$DQ$44,MATCH(Q$7,GRID!$A$34:$A$44,0),MATCH(1,($U$2=GRID!$B$31:$DQ$31)*(КАЛЕНДАРЬ!$AZ25=GRID!$B$33:$DQ$33),0))*GRID!$B$67+GRID!$B$68)*(1-GRID!$B$69),0))</f>
        <v>37720</v>
      </c>
      <c r="R471" s="47" cm="1">
        <f t="array" ref="R471">IF($I$2="Spa пакет",
(INDEX(GRID!$B$47:$DQ$57,MATCH(Q$7,GRID!$A$47:$A$57,0),MATCH(1,($U$2=GRID!$B$31:$DQ$31)*(КАЛЕНДАРЬ!$AZ25=GRID!$B$33:$DQ$33),0))*GRID!$B$67)+GRID!$B$68*2,
ROUNDUP((INDEX(GRID!$B$47:$DQ$57,MATCH(Q$7,GRID!$A$47:$A$57,0),MATCH(1,($U$2=GRID!$B$31:$DQ$31)*(КАЛЕНДАРЬ!$AZ25=GRID!$B$33:$DQ$33),0))*GRID!$B$67+GRID!$B$68*2)*(1-GRID!$B$69),0))</f>
        <v>42000</v>
      </c>
      <c r="S471" s="47" cm="1">
        <f t="array" ref="S471">IF($I$2="Spa пакет",
(INDEX(GRID!$B$34:$DQ$44,MATCH(S$7,GRID!$A$34:$A$44,0),MATCH(1,($U$2=GRID!$B$31:$DQ$31)*(КАЛЕНДАРЬ!$AZ25=GRID!$B$33:$DQ$33),0))*GRID!$B$67)+GRID!$B$68,
ROUNDUP((INDEX(GRID!$B$34:$DQ$44,MATCH(S$7,GRID!$A$34:$A$44,0),MATCH(1,($U$2=GRID!$B$31:$DQ$31)*(КАЛЕНДАРЬ!$AZ25=GRID!$B$33:$DQ$33),0))*GRID!$B$67+GRID!$B$68)*(1-GRID!$B$69),0))</f>
        <v>40760</v>
      </c>
      <c r="T471" s="47" cm="1">
        <f t="array" ref="T471">IF($I$2="Spa пакет",
(INDEX(GRID!$B$47:$DQ$57,MATCH(S$7,GRID!$A$47:$A$57,0),MATCH(1,($U$2=GRID!$B$31:$DQ$31)*(КАЛЕНДАРЬ!$AZ25=GRID!$B$33:$DQ$33),0))*GRID!$B$67)+GRID!$B$68*2,
ROUNDUP((INDEX(GRID!$B$47:$DQ$57,MATCH(S$7,GRID!$A$47:$A$57,0),MATCH(1,($U$2=GRID!$B$31:$DQ$31)*(КАЛЕНДАРЬ!$AZ25=GRID!$B$33:$DQ$33),0))*GRID!$B$67+GRID!$B$68*2)*(1-GRID!$B$69),0))</f>
        <v>45040</v>
      </c>
      <c r="U471" s="47" cm="1">
        <f t="array" ref="U471">IF($I$2="Spa пакет",
(INDEX(GRID!$B$34:$DQ$44,MATCH(U$7,GRID!$A$34:$A$44,0),MATCH(1,($U$2=GRID!$B$31:$DQ$31)*(КАЛЕНДАРЬ!$AZ25=GRID!$B$33:$DQ$33),0))*GRID!$B$67)+GRID!$B$68,
ROUNDUP((INDEX(GRID!$B$34:$DQ$44,MATCH(U$7,GRID!$A$34:$A$44,0),MATCH(1,($U$2=GRID!$B$31:$DQ$31)*(КАЛЕНДАРЬ!$AZ25=GRID!$B$33:$DQ$33),0))*GRID!$B$67+GRID!$B$68)*(1-GRID!$B$69),0))</f>
        <v>45960</v>
      </c>
      <c r="V471" s="47" cm="1">
        <f t="array" ref="V471">IF($I$2="Spa пакет",
(INDEX(GRID!$B$47:$DQ$57,MATCH(U$7,GRID!$A$47:$A$57,0),MATCH(1,($U$2=GRID!$B$31:$DQ$31)*(КАЛЕНДАРЬ!$AZ25=GRID!$B$33:$DQ$33),0))*GRID!$B$67)+GRID!$B$68*2,
ROUNDUP((INDEX(GRID!$B$47:$DQ$57,MATCH(U$7,GRID!$A$47:$A$57,0),MATCH(1,($U$2=GRID!$B$31:$DQ$31)*(КАЛЕНДАРЬ!$AZ25=GRID!$B$33:$DQ$33),0))*GRID!$B$67+GRID!$B$68*2)*(1-GRID!$B$69),0))</f>
        <v>50240</v>
      </c>
      <c r="W471" s="47" cm="1">
        <f t="array" ref="W471">IF($I$2="Spa пакет",
(INDEX(GRID!$B$34:$DQ$44,MATCH(W$7,GRID!$A$34:$A$44,0),MATCH(1,($U$2=GRID!$B$31:$DQ$31)*(КАЛЕНДАРЬ!$AZ25=GRID!$B$33:$DQ$33),0))*GRID!$B$67)+GRID!$B$68,
ROUNDUP((INDEX(GRID!$B$34:$DQ$44,MATCH(W$7,GRID!$A$34:$A$44,0),MATCH(1,($U$2=GRID!$B$31:$DQ$31)*(КАЛЕНДАРЬ!$AZ25=GRID!$B$33:$DQ$33),0))*GRID!$B$67+GRID!$B$68)*(1-GRID!$B$69),0))</f>
        <v>144520</v>
      </c>
      <c r="X471" s="47" cm="1">
        <f t="array" ref="X471">IF($I$2="Spa пакет",
(INDEX(GRID!$B$47:$DQ$57,MATCH(W$7,GRID!$A$47:$A$57,0),MATCH(1,($U$2=GRID!$B$31:$DQ$31)*(КАЛЕНДАРЬ!$AZ25=GRID!$B$33:$DQ$33),0))*GRID!$B$67)+GRID!$B$68*2,
ROUNDUP((INDEX(GRID!$B$47:$DQ$57,MATCH(W$7,GRID!$A$47:$A$57,0),MATCH(1,($U$2=GRID!$B$31:$DQ$31)*(КАЛЕНДАРЬ!$AZ25=GRID!$B$33:$DQ$33),0))*GRID!$B$67+GRID!$B$68*2)*(1-GRID!$B$69),0))</f>
        <v>148800</v>
      </c>
    </row>
    <row r="472" spans="1:24" ht="12" customHeight="1" x14ac:dyDescent="0.2">
      <c r="A472" s="117" t="s">
        <v>48</v>
      </c>
      <c r="B472" s="117">
        <v>23</v>
      </c>
      <c r="C472" s="47" cm="1">
        <f t="array" ref="C472">IF($I$2="Spa пакет",
(INDEX(GRID!$B$34:$DQ$44,MATCH(C$7,GRID!$A$34:$A$44,0),MATCH(1,($U$2=GRID!$B$31:$DQ$31)*(КАЛЕНДАРЬ!$AZ26=GRID!$B$33:$DQ$33),0))*GRID!$B$67)+GRID!$B$68,
ROUNDUP((INDEX(GRID!$B$34:$DQ$44,MATCH(C$7,GRID!$A$34:$A$44,0),MATCH(1,($U$2=GRID!$B$31:$DQ$31)*(КАЛЕНДАРЬ!$AZ26=GRID!$B$33:$DQ$33),0))*GRID!$B$67+GRID!$B$68)*(1-GRID!$B$69),0))</f>
        <v>21400</v>
      </c>
      <c r="D472" s="47" cm="1">
        <f t="array" ref="D472">IF($I$2="Spa пакет",
(INDEX(GRID!$B$47:$DQ$57,MATCH(C$7,GRID!$A$47:$A$57,0),MATCH(1,($U$2=GRID!$B$31:$DQ$31)*(КАЛЕНДАРЬ!$AZ26=GRID!$B$33:$DQ$33),0))*GRID!$B$67)+GRID!$B$68*2,
ROUNDUP((INDEX(GRID!$B$47:$DQ$57,MATCH(C$7,GRID!$A$47:$A$57,0),MATCH(1,($U$2=GRID!$B$31:$DQ$31)*(КАЛЕНДАРЬ!$AZ26=GRID!$B$33:$DQ$33),0))*GRID!$B$67+GRID!$B$68*2)*(1-GRID!$B$69),0))</f>
        <v>25680</v>
      </c>
      <c r="E472" s="47" cm="1">
        <f t="array" ref="E472">IF($I$2="Spa пакет",
(INDEX(GRID!$B$34:$DQ$44,MATCH(E$7,GRID!$A$34:$A$44,0),MATCH(1,($U$2=GRID!$B$31:$DQ$31)*(КАЛЕНДАРЬ!$AZ26=GRID!$B$33:$DQ$33),0))*GRID!$B$67)+GRID!$B$68,
ROUNDUP((INDEX(GRID!$B$34:$DQ$44,MATCH(E$7,GRID!$A$34:$A$44,0),MATCH(1,($U$2=GRID!$B$31:$DQ$31)*(КАЛЕНДАРЬ!$AZ26=GRID!$B$33:$DQ$33),0))*GRID!$B$67+GRID!$B$68)*(1-GRID!$B$69),0))</f>
        <v>22920</v>
      </c>
      <c r="F472" s="47" cm="1">
        <f t="array" ref="F472">IF($I$2="Spa пакет",
(INDEX(GRID!$B$47:$DQ$57,MATCH(E$7,GRID!$A$47:$A$57,0),MATCH(1,($U$2=GRID!$B$31:$DQ$31)*(КАЛЕНДАРЬ!$AZ26=GRID!$B$33:$DQ$33),0))*GRID!$B$67)+GRID!$B$68*2,
ROUNDUP((INDEX(GRID!$B$47:$DQ$57,MATCH(E$7,GRID!$A$47:$A$57,0),MATCH(1,($U$2=GRID!$B$31:$DQ$31)*(КАЛЕНДАРЬ!$AZ26=GRID!$B$33:$DQ$33),0))*GRID!$B$67+GRID!$B$68*2)*(1-GRID!$B$69),0))</f>
        <v>27200</v>
      </c>
      <c r="G472" s="47" cm="1">
        <f t="array" ref="G472">IF($I$2="Spa пакет",
(INDEX(GRID!$B$34:$DQ$44,MATCH(G$7,GRID!$A$34:$A$44,0),MATCH(1,($U$2=GRID!$B$31:$DQ$31)*(КАЛЕНДАРЬ!$AZ26=GRID!$B$33:$DQ$33),0))*GRID!$B$67)+GRID!$B$68,
ROUNDUP((INDEX(GRID!$B$34:$DQ$44,MATCH(G$7,GRID!$A$34:$A$44,0),MATCH(1,($U$2=GRID!$B$31:$DQ$31)*(КАЛЕНДАРЬ!$AZ26=GRID!$B$33:$DQ$33),0))*GRID!$B$67+GRID!$B$68)*(1-GRID!$B$69),0))</f>
        <v>23800</v>
      </c>
      <c r="H472" s="47" cm="1">
        <f t="array" ref="H472">IF($I$2="Spa пакет",
(INDEX(GRID!$B$47:$DQ$57,MATCH(G$7,GRID!$A$47:$A$57,0),MATCH(1,($U$2=GRID!$B$31:$DQ$31)*(КАЛЕНДАРЬ!$AZ26=GRID!$B$33:$DQ$33),0))*GRID!$B$67)+GRID!$B$68*2,
ROUNDUP((INDEX(GRID!$B$47:$DQ$57,MATCH(G$7,GRID!$A$47:$A$57,0),MATCH(1,($U$2=GRID!$B$31:$DQ$31)*(КАЛЕНДАРЬ!$AZ26=GRID!$B$33:$DQ$33),0))*GRID!$B$67+GRID!$B$68*2)*(1-GRID!$B$69),0))</f>
        <v>28080</v>
      </c>
      <c r="I472" s="47" cm="1">
        <f t="array" ref="I472">IF($I$2="Spa пакет",
(INDEX(GRID!$B$34:$DQ$44,MATCH(I$7,GRID!$A$34:$A$44,0),MATCH(1,($U$2=GRID!$B$31:$DQ$31)*(КАЛЕНДАРЬ!$AZ26=GRID!$B$33:$DQ$33),0))*GRID!$B$67)+GRID!$B$68,
ROUNDUP((INDEX(GRID!$B$34:$DQ$44,MATCH(I$7,GRID!$A$34:$A$44,0),MATCH(1,($U$2=GRID!$B$31:$DQ$31)*(КАЛЕНДАРЬ!$AZ26=GRID!$B$33:$DQ$33),0))*GRID!$B$67+GRID!$B$68)*(1-GRID!$B$69),0))</f>
        <v>25320</v>
      </c>
      <c r="J472" s="47" cm="1">
        <f t="array" ref="J472">IF($I$2="Spa пакет",
(INDEX(GRID!$B$47:$DQ$57,MATCH(I$7,GRID!$A$47:$A$57,0),MATCH(1,($U$2=GRID!$B$31:$DQ$31)*(КАЛЕНДАРЬ!$AZ26=GRID!$B$33:$DQ$33),0))*GRID!$B$67)+GRID!$B$68*2,
ROUNDUP((INDEX(GRID!$B$47:$DQ$57,MATCH(I$7,GRID!$A$47:$A$57,0),MATCH(1,($U$2=GRID!$B$31:$DQ$31)*(КАЛЕНДАРЬ!$AZ26=GRID!$B$33:$DQ$33),0))*GRID!$B$67+GRID!$B$68*2)*(1-GRID!$B$69),0))</f>
        <v>29600</v>
      </c>
      <c r="K472" s="47" cm="1">
        <f t="array" ref="K472">IF($I$2="Spa пакет",
(INDEX(GRID!$B$34:$DQ$44,MATCH(K$7,GRID!$A$34:$A$44,0),MATCH(1,($U$2=GRID!$B$31:$DQ$31)*(КАЛЕНДАРЬ!$AZ26=GRID!$B$33:$DQ$33),0))*GRID!$B$67)+GRID!$B$68,
ROUNDUP((INDEX(GRID!$B$34:$DQ$44,MATCH(K$7,GRID!$A$34:$A$44,0),MATCH(1,($U$2=GRID!$B$31:$DQ$31)*(КАЛЕНДАРЬ!$AZ26=GRID!$B$33:$DQ$33),0))*GRID!$B$67+GRID!$B$68)*(1-GRID!$B$69),0))</f>
        <v>26200</v>
      </c>
      <c r="L472" s="47" cm="1">
        <f t="array" ref="L472">IF($I$2="Spa пакет",
(INDEX(GRID!$B$47:$DQ$57,MATCH(K$7,GRID!$A$47:$A$57,0),MATCH(1,($U$2=GRID!$B$31:$DQ$31)*(КАЛЕНДАРЬ!$AZ26=GRID!$B$33:$DQ$33),0))*GRID!$B$67)+GRID!$B$68*2,
ROUNDUP((INDEX(GRID!$B$47:$DQ$57,MATCH(K$7,GRID!$A$47:$A$57,0),MATCH(1,($U$2=GRID!$B$31:$DQ$31)*(КАЛЕНДАРЬ!$AZ26=GRID!$B$33:$DQ$33),0))*GRID!$B$67+GRID!$B$68*2)*(1-GRID!$B$69),0))</f>
        <v>30480</v>
      </c>
      <c r="M472" s="47" cm="1">
        <f t="array" ref="M472">IF($I$2="Spa пакет",
(INDEX(GRID!$B$34:$DQ$44,MATCH(M$7,GRID!$A$34:$A$44,0),MATCH(1,($U$2=GRID!$B$31:$DQ$31)*(КАЛЕНДАРЬ!$AZ26=GRID!$B$33:$DQ$33),0))*GRID!$B$67)+GRID!$B$68,
ROUNDUP((INDEX(GRID!$B$34:$DQ$44,MATCH(M$7,GRID!$A$34:$A$44,0),MATCH(1,($U$2=GRID!$B$31:$DQ$31)*(КАЛЕНДАРЬ!$AZ26=GRID!$B$33:$DQ$33),0))*GRID!$B$67+GRID!$B$68)*(1-GRID!$B$69),0))</f>
        <v>27720</v>
      </c>
      <c r="N472" s="47" cm="1">
        <f t="array" ref="N472">IF($I$2="Spa пакет",
(INDEX(GRID!$B$47:$DQ$57,MATCH(M$7,GRID!$A$47:$A$57,0),MATCH(1,($U$2=GRID!$B$31:$DQ$31)*(КАЛЕНДАРЬ!$AZ26=GRID!$B$33:$DQ$33),0))*GRID!$B$67)+GRID!$B$68*2,
ROUNDUP((INDEX(GRID!$B$47:$DQ$57,MATCH(M$7,GRID!$A$47:$A$57,0),MATCH(1,($U$2=GRID!$B$31:$DQ$31)*(КАЛЕНДАРЬ!$AZ26=GRID!$B$33:$DQ$33),0))*GRID!$B$67+GRID!$B$68*2)*(1-GRID!$B$69),0))</f>
        <v>32000</v>
      </c>
      <c r="O472" s="47" cm="1">
        <f t="array" ref="O472">IF($I$2="Spa пакет",
(INDEX(GRID!$B$34:$DQ$44,MATCH(O$7,GRID!$A$34:$A$44,0),MATCH(1,($U$2=GRID!$B$31:$DQ$31)*(КАЛЕНДАРЬ!$AZ26=GRID!$B$33:$DQ$33),0))*GRID!$B$67)+GRID!$B$68,
ROUNDUP((INDEX(GRID!$B$34:$DQ$44,MATCH(O$7,GRID!$A$34:$A$44,0),MATCH(1,($U$2=GRID!$B$31:$DQ$31)*(КАЛЕНДАРЬ!$AZ26=GRID!$B$33:$DQ$33),0))*GRID!$B$67+GRID!$B$68)*(1-GRID!$B$69),0))</f>
        <v>33560</v>
      </c>
      <c r="P472" s="47" cm="1">
        <f t="array" ref="P472">IF($I$2="Spa пакет",
(INDEX(GRID!$B$47:$DQ$57,MATCH(O$7,GRID!$A$47:$A$57,0),MATCH(1,($U$2=GRID!$B$31:$DQ$31)*(КАЛЕНДАРЬ!$AZ26=GRID!$B$33:$DQ$33),0))*GRID!$B$67)+GRID!$B$68*2,
ROUNDUP((INDEX(GRID!$B$47:$DQ$57,MATCH(O$7,GRID!$A$47:$A$57,0),MATCH(1,($U$2=GRID!$B$31:$DQ$31)*(КАЛЕНДАРЬ!$AZ26=GRID!$B$33:$DQ$33),0))*GRID!$B$67+GRID!$B$68*2)*(1-GRID!$B$69),0))</f>
        <v>37840</v>
      </c>
      <c r="Q472" s="47" cm="1">
        <f t="array" ref="Q472">IF($I$2="Spa пакет",
(INDEX(GRID!$B$34:$DQ$44,MATCH(Q$7,GRID!$A$34:$A$44,0),MATCH(1,($U$2=GRID!$B$31:$DQ$31)*(КАЛЕНДАРЬ!$AZ26=GRID!$B$33:$DQ$33),0))*GRID!$B$67)+GRID!$B$68,
ROUNDUP((INDEX(GRID!$B$34:$DQ$44,MATCH(Q$7,GRID!$A$34:$A$44,0),MATCH(1,($U$2=GRID!$B$31:$DQ$31)*(КАЛЕНДАРЬ!$AZ26=GRID!$B$33:$DQ$33),0))*GRID!$B$67+GRID!$B$68)*(1-GRID!$B$69),0))</f>
        <v>35240</v>
      </c>
      <c r="R472" s="47" cm="1">
        <f t="array" ref="R472">IF($I$2="Spa пакет",
(INDEX(GRID!$B$47:$DQ$57,MATCH(Q$7,GRID!$A$47:$A$57,0),MATCH(1,($U$2=GRID!$B$31:$DQ$31)*(КАЛЕНДАРЬ!$AZ26=GRID!$B$33:$DQ$33),0))*GRID!$B$67)+GRID!$B$68*2,
ROUNDUP((INDEX(GRID!$B$47:$DQ$57,MATCH(Q$7,GRID!$A$47:$A$57,0),MATCH(1,($U$2=GRID!$B$31:$DQ$31)*(КАЛЕНДАРЬ!$AZ26=GRID!$B$33:$DQ$33),0))*GRID!$B$67+GRID!$B$68*2)*(1-GRID!$B$69),0))</f>
        <v>39520</v>
      </c>
      <c r="S472" s="47" cm="1">
        <f t="array" ref="S472">IF($I$2="Spa пакет",
(INDEX(GRID!$B$34:$DQ$44,MATCH(S$7,GRID!$A$34:$A$44,0),MATCH(1,($U$2=GRID!$B$31:$DQ$31)*(КАЛЕНДАРЬ!$AZ26=GRID!$B$33:$DQ$33),0))*GRID!$B$67)+GRID!$B$68,
ROUNDUP((INDEX(GRID!$B$34:$DQ$44,MATCH(S$7,GRID!$A$34:$A$44,0),MATCH(1,($U$2=GRID!$B$31:$DQ$31)*(КАЛЕНДАРЬ!$AZ26=GRID!$B$33:$DQ$33),0))*GRID!$B$67+GRID!$B$68)*(1-GRID!$B$69),0))</f>
        <v>38200</v>
      </c>
      <c r="T472" s="47" cm="1">
        <f t="array" ref="T472">IF($I$2="Spa пакет",
(INDEX(GRID!$B$47:$DQ$57,MATCH(S$7,GRID!$A$47:$A$57,0),MATCH(1,($U$2=GRID!$B$31:$DQ$31)*(КАЛЕНДАРЬ!$AZ26=GRID!$B$33:$DQ$33),0))*GRID!$B$67)+GRID!$B$68*2,
ROUNDUP((INDEX(GRID!$B$47:$DQ$57,MATCH(S$7,GRID!$A$47:$A$57,0),MATCH(1,($U$2=GRID!$B$31:$DQ$31)*(КАЛЕНДАРЬ!$AZ26=GRID!$B$33:$DQ$33),0))*GRID!$B$67+GRID!$B$68*2)*(1-GRID!$B$69),0))</f>
        <v>42480</v>
      </c>
      <c r="U472" s="47" cm="1">
        <f t="array" ref="U472">IF($I$2="Spa пакет",
(INDEX(GRID!$B$34:$DQ$44,MATCH(U$7,GRID!$A$34:$A$44,0),MATCH(1,($U$2=GRID!$B$31:$DQ$31)*(КАЛЕНДАРЬ!$AZ26=GRID!$B$33:$DQ$33),0))*GRID!$B$67)+GRID!$B$68,
ROUNDUP((INDEX(GRID!$B$34:$DQ$44,MATCH(U$7,GRID!$A$34:$A$44,0),MATCH(1,($U$2=GRID!$B$31:$DQ$31)*(КАЛЕНДАРЬ!$AZ26=GRID!$B$33:$DQ$33),0))*GRID!$B$67+GRID!$B$68)*(1-GRID!$B$69),0))</f>
        <v>43240</v>
      </c>
      <c r="V472" s="47" cm="1">
        <f t="array" ref="V472">IF($I$2="Spa пакет",
(INDEX(GRID!$B$47:$DQ$57,MATCH(U$7,GRID!$A$47:$A$57,0),MATCH(1,($U$2=GRID!$B$31:$DQ$31)*(КАЛЕНДАРЬ!$AZ26=GRID!$B$33:$DQ$33),0))*GRID!$B$67)+GRID!$B$68*2,
ROUNDUP((INDEX(GRID!$B$47:$DQ$57,MATCH(U$7,GRID!$A$47:$A$57,0),MATCH(1,($U$2=GRID!$B$31:$DQ$31)*(КАЛЕНДАРЬ!$AZ26=GRID!$B$33:$DQ$33),0))*GRID!$B$67+GRID!$B$68*2)*(1-GRID!$B$69),0))</f>
        <v>47520</v>
      </c>
      <c r="W472" s="47" cm="1">
        <f t="array" ref="W472">IF($I$2="Spa пакет",
(INDEX(GRID!$B$34:$DQ$44,MATCH(W$7,GRID!$A$34:$A$44,0),MATCH(1,($U$2=GRID!$B$31:$DQ$31)*(КАЛЕНДАРЬ!$AZ26=GRID!$B$33:$DQ$33),0))*GRID!$B$67)+GRID!$B$68,
ROUNDUP((INDEX(GRID!$B$34:$DQ$44,MATCH(W$7,GRID!$A$34:$A$44,0),MATCH(1,($U$2=GRID!$B$31:$DQ$31)*(КАЛЕНДАРЬ!$AZ26=GRID!$B$33:$DQ$33),0))*GRID!$B$67+GRID!$B$68)*(1-GRID!$B$69),0))</f>
        <v>128120</v>
      </c>
      <c r="X472" s="47" cm="1">
        <f t="array" ref="X472">IF($I$2="Spa пакет",
(INDEX(GRID!$B$47:$DQ$57,MATCH(W$7,GRID!$A$47:$A$57,0),MATCH(1,($U$2=GRID!$B$31:$DQ$31)*(КАЛЕНДАРЬ!$AZ26=GRID!$B$33:$DQ$33),0))*GRID!$B$67)+GRID!$B$68*2,
ROUNDUP((INDEX(GRID!$B$47:$DQ$57,MATCH(W$7,GRID!$A$47:$A$57,0),MATCH(1,($U$2=GRID!$B$31:$DQ$31)*(КАЛЕНДАРЬ!$AZ26=GRID!$B$33:$DQ$33),0))*GRID!$B$67+GRID!$B$68*2)*(1-GRID!$B$69),0))</f>
        <v>132400</v>
      </c>
    </row>
    <row r="473" spans="1:24" ht="12" customHeight="1" x14ac:dyDescent="0.2">
      <c r="A473" s="117" t="s">
        <v>42</v>
      </c>
      <c r="B473" s="117">
        <v>24</v>
      </c>
      <c r="C473" s="47" cm="1">
        <f t="array" ref="C473">IF($I$2="Spa пакет",
(INDEX(GRID!$B$34:$DQ$44,MATCH(C$7,GRID!$A$34:$A$44,0),MATCH(1,($U$2=GRID!$B$31:$DQ$31)*(КАЛЕНДАРЬ!$AZ27=GRID!$B$33:$DQ$33),0))*GRID!$B$67)+GRID!$B$68,
ROUNDUP((INDEX(GRID!$B$34:$DQ$44,MATCH(C$7,GRID!$A$34:$A$44,0),MATCH(1,($U$2=GRID!$B$31:$DQ$31)*(КАЛЕНДАРЬ!$AZ27=GRID!$B$33:$DQ$33),0))*GRID!$B$67+GRID!$B$68)*(1-GRID!$B$69),0))</f>
        <v>20440</v>
      </c>
      <c r="D473" s="47" cm="1">
        <f t="array" ref="D473">IF($I$2="Spa пакет",
(INDEX(GRID!$B$47:$DQ$57,MATCH(C$7,GRID!$A$47:$A$57,0),MATCH(1,($U$2=GRID!$B$31:$DQ$31)*(КАЛЕНДАРЬ!$AZ27=GRID!$B$33:$DQ$33),0))*GRID!$B$67)+GRID!$B$68*2,
ROUNDUP((INDEX(GRID!$B$47:$DQ$57,MATCH(C$7,GRID!$A$47:$A$57,0),MATCH(1,($U$2=GRID!$B$31:$DQ$31)*(КАЛЕНДАРЬ!$AZ27=GRID!$B$33:$DQ$33),0))*GRID!$B$67+GRID!$B$68*2)*(1-GRID!$B$69),0))</f>
        <v>24720</v>
      </c>
      <c r="E473" s="47" cm="1">
        <f t="array" ref="E473">IF($I$2="Spa пакет",
(INDEX(GRID!$B$34:$DQ$44,MATCH(E$7,GRID!$A$34:$A$44,0),MATCH(1,($U$2=GRID!$B$31:$DQ$31)*(КАЛЕНДАРЬ!$AZ27=GRID!$B$33:$DQ$33),0))*GRID!$B$67)+GRID!$B$68,
ROUNDUP((INDEX(GRID!$B$34:$DQ$44,MATCH(E$7,GRID!$A$34:$A$44,0),MATCH(1,($U$2=GRID!$B$31:$DQ$31)*(КАЛЕНДАРЬ!$AZ27=GRID!$B$33:$DQ$33),0))*GRID!$B$67+GRID!$B$68)*(1-GRID!$B$69),0))</f>
        <v>21960</v>
      </c>
      <c r="F473" s="47" cm="1">
        <f t="array" ref="F473">IF($I$2="Spa пакет",
(INDEX(GRID!$B$47:$DQ$57,MATCH(E$7,GRID!$A$47:$A$57,0),MATCH(1,($U$2=GRID!$B$31:$DQ$31)*(КАЛЕНДАРЬ!$AZ27=GRID!$B$33:$DQ$33),0))*GRID!$B$67)+GRID!$B$68*2,
ROUNDUP((INDEX(GRID!$B$47:$DQ$57,MATCH(E$7,GRID!$A$47:$A$57,0),MATCH(1,($U$2=GRID!$B$31:$DQ$31)*(КАЛЕНДАРЬ!$AZ27=GRID!$B$33:$DQ$33),0))*GRID!$B$67+GRID!$B$68*2)*(1-GRID!$B$69),0))</f>
        <v>26240</v>
      </c>
      <c r="G473" s="47" cm="1">
        <f t="array" ref="G473">IF($I$2="Spa пакет",
(INDEX(GRID!$B$34:$DQ$44,MATCH(G$7,GRID!$A$34:$A$44,0),MATCH(1,($U$2=GRID!$B$31:$DQ$31)*(КАЛЕНДАРЬ!$AZ27=GRID!$B$33:$DQ$33),0))*GRID!$B$67)+GRID!$B$68,
ROUNDUP((INDEX(GRID!$B$34:$DQ$44,MATCH(G$7,GRID!$A$34:$A$44,0),MATCH(1,($U$2=GRID!$B$31:$DQ$31)*(КАЛЕНДАРЬ!$AZ27=GRID!$B$33:$DQ$33),0))*GRID!$B$67+GRID!$B$68)*(1-GRID!$B$69),0))</f>
        <v>22840</v>
      </c>
      <c r="H473" s="47" cm="1">
        <f t="array" ref="H473">IF($I$2="Spa пакет",
(INDEX(GRID!$B$47:$DQ$57,MATCH(G$7,GRID!$A$47:$A$57,0),MATCH(1,($U$2=GRID!$B$31:$DQ$31)*(КАЛЕНДАРЬ!$AZ27=GRID!$B$33:$DQ$33),0))*GRID!$B$67)+GRID!$B$68*2,
ROUNDUP((INDEX(GRID!$B$47:$DQ$57,MATCH(G$7,GRID!$A$47:$A$57,0),MATCH(1,($U$2=GRID!$B$31:$DQ$31)*(КАЛЕНДАРЬ!$AZ27=GRID!$B$33:$DQ$33),0))*GRID!$B$67+GRID!$B$68*2)*(1-GRID!$B$69),0))</f>
        <v>27120</v>
      </c>
      <c r="I473" s="47" cm="1">
        <f t="array" ref="I473">IF($I$2="Spa пакет",
(INDEX(GRID!$B$34:$DQ$44,MATCH(I$7,GRID!$A$34:$A$44,0),MATCH(1,($U$2=GRID!$B$31:$DQ$31)*(КАЛЕНДАРЬ!$AZ27=GRID!$B$33:$DQ$33),0))*GRID!$B$67)+GRID!$B$68,
ROUNDUP((INDEX(GRID!$B$34:$DQ$44,MATCH(I$7,GRID!$A$34:$A$44,0),MATCH(1,($U$2=GRID!$B$31:$DQ$31)*(КАЛЕНДАРЬ!$AZ27=GRID!$B$33:$DQ$33),0))*GRID!$B$67+GRID!$B$68)*(1-GRID!$B$69),0))</f>
        <v>24360</v>
      </c>
      <c r="J473" s="47" cm="1">
        <f t="array" ref="J473">IF($I$2="Spa пакет",
(INDEX(GRID!$B$47:$DQ$57,MATCH(I$7,GRID!$A$47:$A$57,0),MATCH(1,($U$2=GRID!$B$31:$DQ$31)*(КАЛЕНДАРЬ!$AZ27=GRID!$B$33:$DQ$33),0))*GRID!$B$67)+GRID!$B$68*2,
ROUNDUP((INDEX(GRID!$B$47:$DQ$57,MATCH(I$7,GRID!$A$47:$A$57,0),MATCH(1,($U$2=GRID!$B$31:$DQ$31)*(КАЛЕНДАРЬ!$AZ27=GRID!$B$33:$DQ$33),0))*GRID!$B$67+GRID!$B$68*2)*(1-GRID!$B$69),0))</f>
        <v>28640</v>
      </c>
      <c r="K473" s="47" cm="1">
        <f t="array" ref="K473">IF($I$2="Spa пакет",
(INDEX(GRID!$B$34:$DQ$44,MATCH(K$7,GRID!$A$34:$A$44,0),MATCH(1,($U$2=GRID!$B$31:$DQ$31)*(КАЛЕНДАРЬ!$AZ27=GRID!$B$33:$DQ$33),0))*GRID!$B$67)+GRID!$B$68,
ROUNDUP((INDEX(GRID!$B$34:$DQ$44,MATCH(K$7,GRID!$A$34:$A$44,0),MATCH(1,($U$2=GRID!$B$31:$DQ$31)*(КАЛЕНДАРЬ!$AZ27=GRID!$B$33:$DQ$33),0))*GRID!$B$67+GRID!$B$68)*(1-GRID!$B$69),0))</f>
        <v>25240</v>
      </c>
      <c r="L473" s="47" cm="1">
        <f t="array" ref="L473">IF($I$2="Spa пакет",
(INDEX(GRID!$B$47:$DQ$57,MATCH(K$7,GRID!$A$47:$A$57,0),MATCH(1,($U$2=GRID!$B$31:$DQ$31)*(КАЛЕНДАРЬ!$AZ27=GRID!$B$33:$DQ$33),0))*GRID!$B$67)+GRID!$B$68*2,
ROUNDUP((INDEX(GRID!$B$47:$DQ$57,MATCH(K$7,GRID!$A$47:$A$57,0),MATCH(1,($U$2=GRID!$B$31:$DQ$31)*(КАЛЕНДАРЬ!$AZ27=GRID!$B$33:$DQ$33),0))*GRID!$B$67+GRID!$B$68*2)*(1-GRID!$B$69),0))</f>
        <v>29520</v>
      </c>
      <c r="M473" s="47" cm="1">
        <f t="array" ref="M473">IF($I$2="Spa пакет",
(INDEX(GRID!$B$34:$DQ$44,MATCH(M$7,GRID!$A$34:$A$44,0),MATCH(1,($U$2=GRID!$B$31:$DQ$31)*(КАЛЕНДАРЬ!$AZ27=GRID!$B$33:$DQ$33),0))*GRID!$B$67)+GRID!$B$68,
ROUNDUP((INDEX(GRID!$B$34:$DQ$44,MATCH(M$7,GRID!$A$34:$A$44,0),MATCH(1,($U$2=GRID!$B$31:$DQ$31)*(КАЛЕНДАРЬ!$AZ27=GRID!$B$33:$DQ$33),0))*GRID!$B$67+GRID!$B$68)*(1-GRID!$B$69),0))</f>
        <v>26760</v>
      </c>
      <c r="N473" s="47" cm="1">
        <f t="array" ref="N473">IF($I$2="Spa пакет",
(INDEX(GRID!$B$47:$DQ$57,MATCH(M$7,GRID!$A$47:$A$57,0),MATCH(1,($U$2=GRID!$B$31:$DQ$31)*(КАЛЕНДАРЬ!$AZ27=GRID!$B$33:$DQ$33),0))*GRID!$B$67)+GRID!$B$68*2,
ROUNDUP((INDEX(GRID!$B$47:$DQ$57,MATCH(M$7,GRID!$A$47:$A$57,0),MATCH(1,($U$2=GRID!$B$31:$DQ$31)*(КАЛЕНДАРЬ!$AZ27=GRID!$B$33:$DQ$33),0))*GRID!$B$67+GRID!$B$68*2)*(1-GRID!$B$69),0))</f>
        <v>31040</v>
      </c>
      <c r="O473" s="47" cm="1">
        <f t="array" ref="O473">IF($I$2="Spa пакет",
(INDEX(GRID!$B$34:$DQ$44,MATCH(O$7,GRID!$A$34:$A$44,0),MATCH(1,($U$2=GRID!$B$31:$DQ$31)*(КАЛЕНДАРЬ!$AZ27=GRID!$B$33:$DQ$33),0))*GRID!$B$67)+GRID!$B$68,
ROUNDUP((INDEX(GRID!$B$34:$DQ$44,MATCH(O$7,GRID!$A$34:$A$44,0),MATCH(1,($U$2=GRID!$B$31:$DQ$31)*(КАЛЕНДАРЬ!$AZ27=GRID!$B$33:$DQ$33),0))*GRID!$B$67+GRID!$B$68)*(1-GRID!$B$69),0))</f>
        <v>32520</v>
      </c>
      <c r="P473" s="47" cm="1">
        <f t="array" ref="P473">IF($I$2="Spa пакет",
(INDEX(GRID!$B$47:$DQ$57,MATCH(O$7,GRID!$A$47:$A$57,0),MATCH(1,($U$2=GRID!$B$31:$DQ$31)*(КАЛЕНДАРЬ!$AZ27=GRID!$B$33:$DQ$33),0))*GRID!$B$67)+GRID!$B$68*2,
ROUNDUP((INDEX(GRID!$B$47:$DQ$57,MATCH(O$7,GRID!$A$47:$A$57,0),MATCH(1,($U$2=GRID!$B$31:$DQ$31)*(КАЛЕНДАРЬ!$AZ27=GRID!$B$33:$DQ$33),0))*GRID!$B$67+GRID!$B$68*2)*(1-GRID!$B$69),0))</f>
        <v>36800</v>
      </c>
      <c r="Q473" s="47" cm="1">
        <f t="array" ref="Q473">IF($I$2="Spa пакет",
(INDEX(GRID!$B$34:$DQ$44,MATCH(Q$7,GRID!$A$34:$A$44,0),MATCH(1,($U$2=GRID!$B$31:$DQ$31)*(КАЛЕНДАРЬ!$AZ27=GRID!$B$33:$DQ$33),0))*GRID!$B$67)+GRID!$B$68,
ROUNDUP((INDEX(GRID!$B$34:$DQ$44,MATCH(Q$7,GRID!$A$34:$A$44,0),MATCH(1,($U$2=GRID!$B$31:$DQ$31)*(КАЛЕНДАРЬ!$AZ27=GRID!$B$33:$DQ$33),0))*GRID!$B$67+GRID!$B$68)*(1-GRID!$B$69),0))</f>
        <v>34200</v>
      </c>
      <c r="R473" s="47" cm="1">
        <f t="array" ref="R473">IF($I$2="Spa пакет",
(INDEX(GRID!$B$47:$DQ$57,MATCH(Q$7,GRID!$A$47:$A$57,0),MATCH(1,($U$2=GRID!$B$31:$DQ$31)*(КАЛЕНДАРЬ!$AZ27=GRID!$B$33:$DQ$33),0))*GRID!$B$67)+GRID!$B$68*2,
ROUNDUP((INDEX(GRID!$B$47:$DQ$57,MATCH(Q$7,GRID!$A$47:$A$57,0),MATCH(1,($U$2=GRID!$B$31:$DQ$31)*(КАЛЕНДАРЬ!$AZ27=GRID!$B$33:$DQ$33),0))*GRID!$B$67+GRID!$B$68*2)*(1-GRID!$B$69),0))</f>
        <v>38480</v>
      </c>
      <c r="S473" s="47" cm="1">
        <f t="array" ref="S473">IF($I$2="Spa пакет",
(INDEX(GRID!$B$34:$DQ$44,MATCH(S$7,GRID!$A$34:$A$44,0),MATCH(1,($U$2=GRID!$B$31:$DQ$31)*(КАЛЕНДАРЬ!$AZ27=GRID!$B$33:$DQ$33),0))*GRID!$B$67)+GRID!$B$68,
ROUNDUP((INDEX(GRID!$B$34:$DQ$44,MATCH(S$7,GRID!$A$34:$A$44,0),MATCH(1,($U$2=GRID!$B$31:$DQ$31)*(КАЛЕНДАРЬ!$AZ27=GRID!$B$33:$DQ$33),0))*GRID!$B$67+GRID!$B$68)*(1-GRID!$B$69),0))</f>
        <v>37080</v>
      </c>
      <c r="T473" s="47" cm="1">
        <f t="array" ref="T473">IF($I$2="Spa пакет",
(INDEX(GRID!$B$47:$DQ$57,MATCH(S$7,GRID!$A$47:$A$57,0),MATCH(1,($U$2=GRID!$B$31:$DQ$31)*(КАЛЕНДАРЬ!$AZ27=GRID!$B$33:$DQ$33),0))*GRID!$B$67)+GRID!$B$68*2,
ROUNDUP((INDEX(GRID!$B$47:$DQ$57,MATCH(S$7,GRID!$A$47:$A$57,0),MATCH(1,($U$2=GRID!$B$31:$DQ$31)*(КАЛЕНДАРЬ!$AZ27=GRID!$B$33:$DQ$33),0))*GRID!$B$67+GRID!$B$68*2)*(1-GRID!$B$69),0))</f>
        <v>41360</v>
      </c>
      <c r="U473" s="47" cm="1">
        <f t="array" ref="U473">IF($I$2="Spa пакет",
(INDEX(GRID!$B$34:$DQ$44,MATCH(U$7,GRID!$A$34:$A$44,0),MATCH(1,($U$2=GRID!$B$31:$DQ$31)*(КАЛЕНДАРЬ!$AZ27=GRID!$B$33:$DQ$33),0))*GRID!$B$67)+GRID!$B$68,
ROUNDUP((INDEX(GRID!$B$34:$DQ$44,MATCH(U$7,GRID!$A$34:$A$44,0),MATCH(1,($U$2=GRID!$B$31:$DQ$31)*(КАЛЕНДАРЬ!$AZ27=GRID!$B$33:$DQ$33),0))*GRID!$B$67+GRID!$B$68)*(1-GRID!$B$69),0))</f>
        <v>42040</v>
      </c>
      <c r="V473" s="47" cm="1">
        <f t="array" ref="V473">IF($I$2="Spa пакет",
(INDEX(GRID!$B$47:$DQ$57,MATCH(U$7,GRID!$A$47:$A$57,0),MATCH(1,($U$2=GRID!$B$31:$DQ$31)*(КАЛЕНДАРЬ!$AZ27=GRID!$B$33:$DQ$33),0))*GRID!$B$67)+GRID!$B$68*2,
ROUNDUP((INDEX(GRID!$B$47:$DQ$57,MATCH(U$7,GRID!$A$47:$A$57,0),MATCH(1,($U$2=GRID!$B$31:$DQ$31)*(КАЛЕНДАРЬ!$AZ27=GRID!$B$33:$DQ$33),0))*GRID!$B$67+GRID!$B$68*2)*(1-GRID!$B$69),0))</f>
        <v>46320</v>
      </c>
      <c r="W473" s="47" cm="1">
        <f t="array" ref="W473">IF($I$2="Spa пакет",
(INDEX(GRID!$B$34:$DQ$44,MATCH(W$7,GRID!$A$34:$A$44,0),MATCH(1,($U$2=GRID!$B$31:$DQ$31)*(КАЛЕНДАРЬ!$AZ27=GRID!$B$33:$DQ$33),0))*GRID!$B$67)+GRID!$B$68,
ROUNDUP((INDEX(GRID!$B$34:$DQ$44,MATCH(W$7,GRID!$A$34:$A$44,0),MATCH(1,($U$2=GRID!$B$31:$DQ$31)*(КАЛЕНДАРЬ!$AZ27=GRID!$B$33:$DQ$33),0))*GRID!$B$67+GRID!$B$68)*(1-GRID!$B$69),0))</f>
        <v>120440</v>
      </c>
      <c r="X473" s="47" cm="1">
        <f t="array" ref="X473">IF($I$2="Spa пакет",
(INDEX(GRID!$B$47:$DQ$57,MATCH(W$7,GRID!$A$47:$A$57,0),MATCH(1,($U$2=GRID!$B$31:$DQ$31)*(КАЛЕНДАРЬ!$AZ27=GRID!$B$33:$DQ$33),0))*GRID!$B$67)+GRID!$B$68*2,
ROUNDUP((INDEX(GRID!$B$47:$DQ$57,MATCH(W$7,GRID!$A$47:$A$57,0),MATCH(1,($U$2=GRID!$B$31:$DQ$31)*(КАЛЕНДАРЬ!$AZ27=GRID!$B$33:$DQ$33),0))*GRID!$B$67+GRID!$B$68*2)*(1-GRID!$B$69),0))</f>
        <v>124720</v>
      </c>
    </row>
    <row r="474" spans="1:24" ht="12" customHeight="1" x14ac:dyDescent="0.2">
      <c r="A474" s="117" t="s">
        <v>43</v>
      </c>
      <c r="B474" s="117">
        <v>25</v>
      </c>
      <c r="C474" s="47" cm="1">
        <f t="array" ref="C474">IF($I$2="Spa пакет",
(INDEX(GRID!$B$34:$DQ$44,MATCH(C$7,GRID!$A$34:$A$44,0),MATCH(1,($U$2=GRID!$B$31:$DQ$31)*(КАЛЕНДАРЬ!$AZ28=GRID!$B$33:$DQ$33),0))*GRID!$B$67)+GRID!$B$68,
ROUNDUP((INDEX(GRID!$B$34:$DQ$44,MATCH(C$7,GRID!$A$34:$A$44,0),MATCH(1,($U$2=GRID!$B$31:$DQ$31)*(КАЛЕНДАРЬ!$AZ28=GRID!$B$33:$DQ$33),0))*GRID!$B$67+GRID!$B$68)*(1-GRID!$B$69),0))</f>
        <v>20440</v>
      </c>
      <c r="D474" s="47" cm="1">
        <f t="array" ref="D474">IF($I$2="Spa пакет",
(INDEX(GRID!$B$47:$DQ$57,MATCH(C$7,GRID!$A$47:$A$57,0),MATCH(1,($U$2=GRID!$B$31:$DQ$31)*(КАЛЕНДАРЬ!$AZ28=GRID!$B$33:$DQ$33),0))*GRID!$B$67)+GRID!$B$68*2,
ROUNDUP((INDEX(GRID!$B$47:$DQ$57,MATCH(C$7,GRID!$A$47:$A$57,0),MATCH(1,($U$2=GRID!$B$31:$DQ$31)*(КАЛЕНДАРЬ!$AZ28=GRID!$B$33:$DQ$33),0))*GRID!$B$67+GRID!$B$68*2)*(1-GRID!$B$69),0))</f>
        <v>24720</v>
      </c>
      <c r="E474" s="47" cm="1">
        <f t="array" ref="E474">IF($I$2="Spa пакет",
(INDEX(GRID!$B$34:$DQ$44,MATCH(E$7,GRID!$A$34:$A$44,0),MATCH(1,($U$2=GRID!$B$31:$DQ$31)*(КАЛЕНДАРЬ!$AZ28=GRID!$B$33:$DQ$33),0))*GRID!$B$67)+GRID!$B$68,
ROUNDUP((INDEX(GRID!$B$34:$DQ$44,MATCH(E$7,GRID!$A$34:$A$44,0),MATCH(1,($U$2=GRID!$B$31:$DQ$31)*(КАЛЕНДАРЬ!$AZ28=GRID!$B$33:$DQ$33),0))*GRID!$B$67+GRID!$B$68)*(1-GRID!$B$69),0))</f>
        <v>21960</v>
      </c>
      <c r="F474" s="47" cm="1">
        <f t="array" ref="F474">IF($I$2="Spa пакет",
(INDEX(GRID!$B$47:$DQ$57,MATCH(E$7,GRID!$A$47:$A$57,0),MATCH(1,($U$2=GRID!$B$31:$DQ$31)*(КАЛЕНДАРЬ!$AZ28=GRID!$B$33:$DQ$33),0))*GRID!$B$67)+GRID!$B$68*2,
ROUNDUP((INDEX(GRID!$B$47:$DQ$57,MATCH(E$7,GRID!$A$47:$A$57,0),MATCH(1,($U$2=GRID!$B$31:$DQ$31)*(КАЛЕНДАРЬ!$AZ28=GRID!$B$33:$DQ$33),0))*GRID!$B$67+GRID!$B$68*2)*(1-GRID!$B$69),0))</f>
        <v>26240</v>
      </c>
      <c r="G474" s="47" cm="1">
        <f t="array" ref="G474">IF($I$2="Spa пакет",
(INDEX(GRID!$B$34:$DQ$44,MATCH(G$7,GRID!$A$34:$A$44,0),MATCH(1,($U$2=GRID!$B$31:$DQ$31)*(КАЛЕНДАРЬ!$AZ28=GRID!$B$33:$DQ$33),0))*GRID!$B$67)+GRID!$B$68,
ROUNDUP((INDEX(GRID!$B$34:$DQ$44,MATCH(G$7,GRID!$A$34:$A$44,0),MATCH(1,($U$2=GRID!$B$31:$DQ$31)*(КАЛЕНДАРЬ!$AZ28=GRID!$B$33:$DQ$33),0))*GRID!$B$67+GRID!$B$68)*(1-GRID!$B$69),0))</f>
        <v>22840</v>
      </c>
      <c r="H474" s="47" cm="1">
        <f t="array" ref="H474">IF($I$2="Spa пакет",
(INDEX(GRID!$B$47:$DQ$57,MATCH(G$7,GRID!$A$47:$A$57,0),MATCH(1,($U$2=GRID!$B$31:$DQ$31)*(КАЛЕНДАРЬ!$AZ28=GRID!$B$33:$DQ$33),0))*GRID!$B$67)+GRID!$B$68*2,
ROUNDUP((INDEX(GRID!$B$47:$DQ$57,MATCH(G$7,GRID!$A$47:$A$57,0),MATCH(1,($U$2=GRID!$B$31:$DQ$31)*(КАЛЕНДАРЬ!$AZ28=GRID!$B$33:$DQ$33),0))*GRID!$B$67+GRID!$B$68*2)*(1-GRID!$B$69),0))</f>
        <v>27120</v>
      </c>
      <c r="I474" s="47" cm="1">
        <f t="array" ref="I474">IF($I$2="Spa пакет",
(INDEX(GRID!$B$34:$DQ$44,MATCH(I$7,GRID!$A$34:$A$44,0),MATCH(1,($U$2=GRID!$B$31:$DQ$31)*(КАЛЕНДАРЬ!$AZ28=GRID!$B$33:$DQ$33),0))*GRID!$B$67)+GRID!$B$68,
ROUNDUP((INDEX(GRID!$B$34:$DQ$44,MATCH(I$7,GRID!$A$34:$A$44,0),MATCH(1,($U$2=GRID!$B$31:$DQ$31)*(КАЛЕНДАРЬ!$AZ28=GRID!$B$33:$DQ$33),0))*GRID!$B$67+GRID!$B$68)*(1-GRID!$B$69),0))</f>
        <v>24360</v>
      </c>
      <c r="J474" s="47" cm="1">
        <f t="array" ref="J474">IF($I$2="Spa пакет",
(INDEX(GRID!$B$47:$DQ$57,MATCH(I$7,GRID!$A$47:$A$57,0),MATCH(1,($U$2=GRID!$B$31:$DQ$31)*(КАЛЕНДАРЬ!$AZ28=GRID!$B$33:$DQ$33),0))*GRID!$B$67)+GRID!$B$68*2,
ROUNDUP((INDEX(GRID!$B$47:$DQ$57,MATCH(I$7,GRID!$A$47:$A$57,0),MATCH(1,($U$2=GRID!$B$31:$DQ$31)*(КАЛЕНДАРЬ!$AZ28=GRID!$B$33:$DQ$33),0))*GRID!$B$67+GRID!$B$68*2)*(1-GRID!$B$69),0))</f>
        <v>28640</v>
      </c>
      <c r="K474" s="47" cm="1">
        <f t="array" ref="K474">IF($I$2="Spa пакет",
(INDEX(GRID!$B$34:$DQ$44,MATCH(K$7,GRID!$A$34:$A$44,0),MATCH(1,($U$2=GRID!$B$31:$DQ$31)*(КАЛЕНДАРЬ!$AZ28=GRID!$B$33:$DQ$33),0))*GRID!$B$67)+GRID!$B$68,
ROUNDUP((INDEX(GRID!$B$34:$DQ$44,MATCH(K$7,GRID!$A$34:$A$44,0),MATCH(1,($U$2=GRID!$B$31:$DQ$31)*(КАЛЕНДАРЬ!$AZ28=GRID!$B$33:$DQ$33),0))*GRID!$B$67+GRID!$B$68)*(1-GRID!$B$69),0))</f>
        <v>25240</v>
      </c>
      <c r="L474" s="47" cm="1">
        <f t="array" ref="L474">IF($I$2="Spa пакет",
(INDEX(GRID!$B$47:$DQ$57,MATCH(K$7,GRID!$A$47:$A$57,0),MATCH(1,($U$2=GRID!$B$31:$DQ$31)*(КАЛЕНДАРЬ!$AZ28=GRID!$B$33:$DQ$33),0))*GRID!$B$67)+GRID!$B$68*2,
ROUNDUP((INDEX(GRID!$B$47:$DQ$57,MATCH(K$7,GRID!$A$47:$A$57,0),MATCH(1,($U$2=GRID!$B$31:$DQ$31)*(КАЛЕНДАРЬ!$AZ28=GRID!$B$33:$DQ$33),0))*GRID!$B$67+GRID!$B$68*2)*(1-GRID!$B$69),0))</f>
        <v>29520</v>
      </c>
      <c r="M474" s="47" cm="1">
        <f t="array" ref="M474">IF($I$2="Spa пакет",
(INDEX(GRID!$B$34:$DQ$44,MATCH(M$7,GRID!$A$34:$A$44,0),MATCH(1,($U$2=GRID!$B$31:$DQ$31)*(КАЛЕНДАРЬ!$AZ28=GRID!$B$33:$DQ$33),0))*GRID!$B$67)+GRID!$B$68,
ROUNDUP((INDEX(GRID!$B$34:$DQ$44,MATCH(M$7,GRID!$A$34:$A$44,0),MATCH(1,($U$2=GRID!$B$31:$DQ$31)*(КАЛЕНДАРЬ!$AZ28=GRID!$B$33:$DQ$33),0))*GRID!$B$67+GRID!$B$68)*(1-GRID!$B$69),0))</f>
        <v>26760</v>
      </c>
      <c r="N474" s="47" cm="1">
        <f t="array" ref="N474">IF($I$2="Spa пакет",
(INDEX(GRID!$B$47:$DQ$57,MATCH(M$7,GRID!$A$47:$A$57,0),MATCH(1,($U$2=GRID!$B$31:$DQ$31)*(КАЛЕНДАРЬ!$AZ28=GRID!$B$33:$DQ$33),0))*GRID!$B$67)+GRID!$B$68*2,
ROUNDUP((INDEX(GRID!$B$47:$DQ$57,MATCH(M$7,GRID!$A$47:$A$57,0),MATCH(1,($U$2=GRID!$B$31:$DQ$31)*(КАЛЕНДАРЬ!$AZ28=GRID!$B$33:$DQ$33),0))*GRID!$B$67+GRID!$B$68*2)*(1-GRID!$B$69),0))</f>
        <v>31040</v>
      </c>
      <c r="O474" s="47" cm="1">
        <f t="array" ref="O474">IF($I$2="Spa пакет",
(INDEX(GRID!$B$34:$DQ$44,MATCH(O$7,GRID!$A$34:$A$44,0),MATCH(1,($U$2=GRID!$B$31:$DQ$31)*(КАЛЕНДАРЬ!$AZ28=GRID!$B$33:$DQ$33),0))*GRID!$B$67)+GRID!$B$68,
ROUNDUP((INDEX(GRID!$B$34:$DQ$44,MATCH(O$7,GRID!$A$34:$A$44,0),MATCH(1,($U$2=GRID!$B$31:$DQ$31)*(КАЛЕНДАРЬ!$AZ28=GRID!$B$33:$DQ$33),0))*GRID!$B$67+GRID!$B$68)*(1-GRID!$B$69),0))</f>
        <v>32520</v>
      </c>
      <c r="P474" s="47" cm="1">
        <f t="array" ref="P474">IF($I$2="Spa пакет",
(INDEX(GRID!$B$47:$DQ$57,MATCH(O$7,GRID!$A$47:$A$57,0),MATCH(1,($U$2=GRID!$B$31:$DQ$31)*(КАЛЕНДАРЬ!$AZ28=GRID!$B$33:$DQ$33),0))*GRID!$B$67)+GRID!$B$68*2,
ROUNDUP((INDEX(GRID!$B$47:$DQ$57,MATCH(O$7,GRID!$A$47:$A$57,0),MATCH(1,($U$2=GRID!$B$31:$DQ$31)*(КАЛЕНДАРЬ!$AZ28=GRID!$B$33:$DQ$33),0))*GRID!$B$67+GRID!$B$68*2)*(1-GRID!$B$69),0))</f>
        <v>36800</v>
      </c>
      <c r="Q474" s="47" cm="1">
        <f t="array" ref="Q474">IF($I$2="Spa пакет",
(INDEX(GRID!$B$34:$DQ$44,MATCH(Q$7,GRID!$A$34:$A$44,0),MATCH(1,($U$2=GRID!$B$31:$DQ$31)*(КАЛЕНДАРЬ!$AZ28=GRID!$B$33:$DQ$33),0))*GRID!$B$67)+GRID!$B$68,
ROUNDUP((INDEX(GRID!$B$34:$DQ$44,MATCH(Q$7,GRID!$A$34:$A$44,0),MATCH(1,($U$2=GRID!$B$31:$DQ$31)*(КАЛЕНДАРЬ!$AZ28=GRID!$B$33:$DQ$33),0))*GRID!$B$67+GRID!$B$68)*(1-GRID!$B$69),0))</f>
        <v>34200</v>
      </c>
      <c r="R474" s="47" cm="1">
        <f t="array" ref="R474">IF($I$2="Spa пакет",
(INDEX(GRID!$B$47:$DQ$57,MATCH(Q$7,GRID!$A$47:$A$57,0),MATCH(1,($U$2=GRID!$B$31:$DQ$31)*(КАЛЕНДАРЬ!$AZ28=GRID!$B$33:$DQ$33),0))*GRID!$B$67)+GRID!$B$68*2,
ROUNDUP((INDEX(GRID!$B$47:$DQ$57,MATCH(Q$7,GRID!$A$47:$A$57,0),MATCH(1,($U$2=GRID!$B$31:$DQ$31)*(КАЛЕНДАРЬ!$AZ28=GRID!$B$33:$DQ$33),0))*GRID!$B$67+GRID!$B$68*2)*(1-GRID!$B$69),0))</f>
        <v>38480</v>
      </c>
      <c r="S474" s="47" cm="1">
        <f t="array" ref="S474">IF($I$2="Spa пакет",
(INDEX(GRID!$B$34:$DQ$44,MATCH(S$7,GRID!$A$34:$A$44,0),MATCH(1,($U$2=GRID!$B$31:$DQ$31)*(КАЛЕНДАРЬ!$AZ28=GRID!$B$33:$DQ$33),0))*GRID!$B$67)+GRID!$B$68,
ROUNDUP((INDEX(GRID!$B$34:$DQ$44,MATCH(S$7,GRID!$A$34:$A$44,0),MATCH(1,($U$2=GRID!$B$31:$DQ$31)*(КАЛЕНДАРЬ!$AZ28=GRID!$B$33:$DQ$33),0))*GRID!$B$67+GRID!$B$68)*(1-GRID!$B$69),0))</f>
        <v>37080</v>
      </c>
      <c r="T474" s="47" cm="1">
        <f t="array" ref="T474">IF($I$2="Spa пакет",
(INDEX(GRID!$B$47:$DQ$57,MATCH(S$7,GRID!$A$47:$A$57,0),MATCH(1,($U$2=GRID!$B$31:$DQ$31)*(КАЛЕНДАРЬ!$AZ28=GRID!$B$33:$DQ$33),0))*GRID!$B$67)+GRID!$B$68*2,
ROUNDUP((INDEX(GRID!$B$47:$DQ$57,MATCH(S$7,GRID!$A$47:$A$57,0),MATCH(1,($U$2=GRID!$B$31:$DQ$31)*(КАЛЕНДАРЬ!$AZ28=GRID!$B$33:$DQ$33),0))*GRID!$B$67+GRID!$B$68*2)*(1-GRID!$B$69),0))</f>
        <v>41360</v>
      </c>
      <c r="U474" s="47" cm="1">
        <f t="array" ref="U474">IF($I$2="Spa пакет",
(INDEX(GRID!$B$34:$DQ$44,MATCH(U$7,GRID!$A$34:$A$44,0),MATCH(1,($U$2=GRID!$B$31:$DQ$31)*(КАЛЕНДАРЬ!$AZ28=GRID!$B$33:$DQ$33),0))*GRID!$B$67)+GRID!$B$68,
ROUNDUP((INDEX(GRID!$B$34:$DQ$44,MATCH(U$7,GRID!$A$34:$A$44,0),MATCH(1,($U$2=GRID!$B$31:$DQ$31)*(КАЛЕНДАРЬ!$AZ28=GRID!$B$33:$DQ$33),0))*GRID!$B$67+GRID!$B$68)*(1-GRID!$B$69),0))</f>
        <v>42040</v>
      </c>
      <c r="V474" s="47" cm="1">
        <f t="array" ref="V474">IF($I$2="Spa пакет",
(INDEX(GRID!$B$47:$DQ$57,MATCH(U$7,GRID!$A$47:$A$57,0),MATCH(1,($U$2=GRID!$B$31:$DQ$31)*(КАЛЕНДАРЬ!$AZ28=GRID!$B$33:$DQ$33),0))*GRID!$B$67)+GRID!$B$68*2,
ROUNDUP((INDEX(GRID!$B$47:$DQ$57,MATCH(U$7,GRID!$A$47:$A$57,0),MATCH(1,($U$2=GRID!$B$31:$DQ$31)*(КАЛЕНДАРЬ!$AZ28=GRID!$B$33:$DQ$33),0))*GRID!$B$67+GRID!$B$68*2)*(1-GRID!$B$69),0))</f>
        <v>46320</v>
      </c>
      <c r="W474" s="47" cm="1">
        <f t="array" ref="W474">IF($I$2="Spa пакет",
(INDEX(GRID!$B$34:$DQ$44,MATCH(W$7,GRID!$A$34:$A$44,0),MATCH(1,($U$2=GRID!$B$31:$DQ$31)*(КАЛЕНДАРЬ!$AZ28=GRID!$B$33:$DQ$33),0))*GRID!$B$67)+GRID!$B$68,
ROUNDUP((INDEX(GRID!$B$34:$DQ$44,MATCH(W$7,GRID!$A$34:$A$44,0),MATCH(1,($U$2=GRID!$B$31:$DQ$31)*(КАЛЕНДАРЬ!$AZ28=GRID!$B$33:$DQ$33),0))*GRID!$B$67+GRID!$B$68)*(1-GRID!$B$69),0))</f>
        <v>120440</v>
      </c>
      <c r="X474" s="47" cm="1">
        <f t="array" ref="X474">IF($I$2="Spa пакет",
(INDEX(GRID!$B$47:$DQ$57,MATCH(W$7,GRID!$A$47:$A$57,0),MATCH(1,($U$2=GRID!$B$31:$DQ$31)*(КАЛЕНДАРЬ!$AZ28=GRID!$B$33:$DQ$33),0))*GRID!$B$67)+GRID!$B$68*2,
ROUNDUP((INDEX(GRID!$B$47:$DQ$57,MATCH(W$7,GRID!$A$47:$A$57,0),MATCH(1,($U$2=GRID!$B$31:$DQ$31)*(КАЛЕНДАРЬ!$AZ28=GRID!$B$33:$DQ$33),0))*GRID!$B$67+GRID!$B$68*2)*(1-GRID!$B$69),0))</f>
        <v>124720</v>
      </c>
    </row>
    <row r="475" spans="1:24" ht="12" customHeight="1" x14ac:dyDescent="0.2">
      <c r="A475" s="117" t="s">
        <v>44</v>
      </c>
      <c r="B475" s="117">
        <v>26</v>
      </c>
      <c r="C475" s="47" cm="1">
        <f t="array" ref="C475">IF($I$2="Spa пакет",
(INDEX(GRID!$B$34:$DQ$44,MATCH(C$7,GRID!$A$34:$A$44,0),MATCH(1,($U$2=GRID!$B$31:$DQ$31)*(КАЛЕНДАРЬ!$AZ29=GRID!$B$33:$DQ$33),0))*GRID!$B$67)+GRID!$B$68,
ROUNDUP((INDEX(GRID!$B$34:$DQ$44,MATCH(C$7,GRID!$A$34:$A$44,0),MATCH(1,($U$2=GRID!$B$31:$DQ$31)*(КАЛЕНДАРЬ!$AZ29=GRID!$B$33:$DQ$33),0))*GRID!$B$67+GRID!$B$68)*(1-GRID!$B$69),0))</f>
        <v>20440</v>
      </c>
      <c r="D475" s="47" cm="1">
        <f t="array" ref="D475">IF($I$2="Spa пакет",
(INDEX(GRID!$B$47:$DQ$57,MATCH(C$7,GRID!$A$47:$A$57,0),MATCH(1,($U$2=GRID!$B$31:$DQ$31)*(КАЛЕНДАРЬ!$AZ29=GRID!$B$33:$DQ$33),0))*GRID!$B$67)+GRID!$B$68*2,
ROUNDUP((INDEX(GRID!$B$47:$DQ$57,MATCH(C$7,GRID!$A$47:$A$57,0),MATCH(1,($U$2=GRID!$B$31:$DQ$31)*(КАЛЕНДАРЬ!$AZ29=GRID!$B$33:$DQ$33),0))*GRID!$B$67+GRID!$B$68*2)*(1-GRID!$B$69),0))</f>
        <v>24720</v>
      </c>
      <c r="E475" s="47" cm="1">
        <f t="array" ref="E475">IF($I$2="Spa пакет",
(INDEX(GRID!$B$34:$DQ$44,MATCH(E$7,GRID!$A$34:$A$44,0),MATCH(1,($U$2=GRID!$B$31:$DQ$31)*(КАЛЕНДАРЬ!$AZ29=GRID!$B$33:$DQ$33),0))*GRID!$B$67)+GRID!$B$68,
ROUNDUP((INDEX(GRID!$B$34:$DQ$44,MATCH(E$7,GRID!$A$34:$A$44,0),MATCH(1,($U$2=GRID!$B$31:$DQ$31)*(КАЛЕНДАРЬ!$AZ29=GRID!$B$33:$DQ$33),0))*GRID!$B$67+GRID!$B$68)*(1-GRID!$B$69),0))</f>
        <v>21960</v>
      </c>
      <c r="F475" s="47" cm="1">
        <f t="array" ref="F475">IF($I$2="Spa пакет",
(INDEX(GRID!$B$47:$DQ$57,MATCH(E$7,GRID!$A$47:$A$57,0),MATCH(1,($U$2=GRID!$B$31:$DQ$31)*(КАЛЕНДАРЬ!$AZ29=GRID!$B$33:$DQ$33),0))*GRID!$B$67)+GRID!$B$68*2,
ROUNDUP((INDEX(GRID!$B$47:$DQ$57,MATCH(E$7,GRID!$A$47:$A$57,0),MATCH(1,($U$2=GRID!$B$31:$DQ$31)*(КАЛЕНДАРЬ!$AZ29=GRID!$B$33:$DQ$33),0))*GRID!$B$67+GRID!$B$68*2)*(1-GRID!$B$69),0))</f>
        <v>26240</v>
      </c>
      <c r="G475" s="47" cm="1">
        <f t="array" ref="G475">IF($I$2="Spa пакет",
(INDEX(GRID!$B$34:$DQ$44,MATCH(G$7,GRID!$A$34:$A$44,0),MATCH(1,($U$2=GRID!$B$31:$DQ$31)*(КАЛЕНДАРЬ!$AZ29=GRID!$B$33:$DQ$33),0))*GRID!$B$67)+GRID!$B$68,
ROUNDUP((INDEX(GRID!$B$34:$DQ$44,MATCH(G$7,GRID!$A$34:$A$44,0),MATCH(1,($U$2=GRID!$B$31:$DQ$31)*(КАЛЕНДАРЬ!$AZ29=GRID!$B$33:$DQ$33),0))*GRID!$B$67+GRID!$B$68)*(1-GRID!$B$69),0))</f>
        <v>22840</v>
      </c>
      <c r="H475" s="47" cm="1">
        <f t="array" ref="H475">IF($I$2="Spa пакет",
(INDEX(GRID!$B$47:$DQ$57,MATCH(G$7,GRID!$A$47:$A$57,0),MATCH(1,($U$2=GRID!$B$31:$DQ$31)*(КАЛЕНДАРЬ!$AZ29=GRID!$B$33:$DQ$33),0))*GRID!$B$67)+GRID!$B$68*2,
ROUNDUP((INDEX(GRID!$B$47:$DQ$57,MATCH(G$7,GRID!$A$47:$A$57,0),MATCH(1,($U$2=GRID!$B$31:$DQ$31)*(КАЛЕНДАРЬ!$AZ29=GRID!$B$33:$DQ$33),0))*GRID!$B$67+GRID!$B$68*2)*(1-GRID!$B$69),0))</f>
        <v>27120</v>
      </c>
      <c r="I475" s="47" cm="1">
        <f t="array" ref="I475">IF($I$2="Spa пакет",
(INDEX(GRID!$B$34:$DQ$44,MATCH(I$7,GRID!$A$34:$A$44,0),MATCH(1,($U$2=GRID!$B$31:$DQ$31)*(КАЛЕНДАРЬ!$AZ29=GRID!$B$33:$DQ$33),0))*GRID!$B$67)+GRID!$B$68,
ROUNDUP((INDEX(GRID!$B$34:$DQ$44,MATCH(I$7,GRID!$A$34:$A$44,0),MATCH(1,($U$2=GRID!$B$31:$DQ$31)*(КАЛЕНДАРЬ!$AZ29=GRID!$B$33:$DQ$33),0))*GRID!$B$67+GRID!$B$68)*(1-GRID!$B$69),0))</f>
        <v>24360</v>
      </c>
      <c r="J475" s="47" cm="1">
        <f t="array" ref="J475">IF($I$2="Spa пакет",
(INDEX(GRID!$B$47:$DQ$57,MATCH(I$7,GRID!$A$47:$A$57,0),MATCH(1,($U$2=GRID!$B$31:$DQ$31)*(КАЛЕНДАРЬ!$AZ29=GRID!$B$33:$DQ$33),0))*GRID!$B$67)+GRID!$B$68*2,
ROUNDUP((INDEX(GRID!$B$47:$DQ$57,MATCH(I$7,GRID!$A$47:$A$57,0),MATCH(1,($U$2=GRID!$B$31:$DQ$31)*(КАЛЕНДАРЬ!$AZ29=GRID!$B$33:$DQ$33),0))*GRID!$B$67+GRID!$B$68*2)*(1-GRID!$B$69),0))</f>
        <v>28640</v>
      </c>
      <c r="K475" s="47" cm="1">
        <f t="array" ref="K475">IF($I$2="Spa пакет",
(INDEX(GRID!$B$34:$DQ$44,MATCH(K$7,GRID!$A$34:$A$44,0),MATCH(1,($U$2=GRID!$B$31:$DQ$31)*(КАЛЕНДАРЬ!$AZ29=GRID!$B$33:$DQ$33),0))*GRID!$B$67)+GRID!$B$68,
ROUNDUP((INDEX(GRID!$B$34:$DQ$44,MATCH(K$7,GRID!$A$34:$A$44,0),MATCH(1,($U$2=GRID!$B$31:$DQ$31)*(КАЛЕНДАРЬ!$AZ29=GRID!$B$33:$DQ$33),0))*GRID!$B$67+GRID!$B$68)*(1-GRID!$B$69),0))</f>
        <v>25240</v>
      </c>
      <c r="L475" s="47" cm="1">
        <f t="array" ref="L475">IF($I$2="Spa пакет",
(INDEX(GRID!$B$47:$DQ$57,MATCH(K$7,GRID!$A$47:$A$57,0),MATCH(1,($U$2=GRID!$B$31:$DQ$31)*(КАЛЕНДАРЬ!$AZ29=GRID!$B$33:$DQ$33),0))*GRID!$B$67)+GRID!$B$68*2,
ROUNDUP((INDEX(GRID!$B$47:$DQ$57,MATCH(K$7,GRID!$A$47:$A$57,0),MATCH(1,($U$2=GRID!$B$31:$DQ$31)*(КАЛЕНДАРЬ!$AZ29=GRID!$B$33:$DQ$33),0))*GRID!$B$67+GRID!$B$68*2)*(1-GRID!$B$69),0))</f>
        <v>29520</v>
      </c>
      <c r="M475" s="47" cm="1">
        <f t="array" ref="M475">IF($I$2="Spa пакет",
(INDEX(GRID!$B$34:$DQ$44,MATCH(M$7,GRID!$A$34:$A$44,0),MATCH(1,($U$2=GRID!$B$31:$DQ$31)*(КАЛЕНДАРЬ!$AZ29=GRID!$B$33:$DQ$33),0))*GRID!$B$67)+GRID!$B$68,
ROUNDUP((INDEX(GRID!$B$34:$DQ$44,MATCH(M$7,GRID!$A$34:$A$44,0),MATCH(1,($U$2=GRID!$B$31:$DQ$31)*(КАЛЕНДАРЬ!$AZ29=GRID!$B$33:$DQ$33),0))*GRID!$B$67+GRID!$B$68)*(1-GRID!$B$69),0))</f>
        <v>26760</v>
      </c>
      <c r="N475" s="47" cm="1">
        <f t="array" ref="N475">IF($I$2="Spa пакет",
(INDEX(GRID!$B$47:$DQ$57,MATCH(M$7,GRID!$A$47:$A$57,0),MATCH(1,($U$2=GRID!$B$31:$DQ$31)*(КАЛЕНДАРЬ!$AZ29=GRID!$B$33:$DQ$33),0))*GRID!$B$67)+GRID!$B$68*2,
ROUNDUP((INDEX(GRID!$B$47:$DQ$57,MATCH(M$7,GRID!$A$47:$A$57,0),MATCH(1,($U$2=GRID!$B$31:$DQ$31)*(КАЛЕНДАРЬ!$AZ29=GRID!$B$33:$DQ$33),0))*GRID!$B$67+GRID!$B$68*2)*(1-GRID!$B$69),0))</f>
        <v>31040</v>
      </c>
      <c r="O475" s="47" cm="1">
        <f t="array" ref="O475">IF($I$2="Spa пакет",
(INDEX(GRID!$B$34:$DQ$44,MATCH(O$7,GRID!$A$34:$A$44,0),MATCH(1,($U$2=GRID!$B$31:$DQ$31)*(КАЛЕНДАРЬ!$AZ29=GRID!$B$33:$DQ$33),0))*GRID!$B$67)+GRID!$B$68,
ROUNDUP((INDEX(GRID!$B$34:$DQ$44,MATCH(O$7,GRID!$A$34:$A$44,0),MATCH(1,($U$2=GRID!$B$31:$DQ$31)*(КАЛЕНДАРЬ!$AZ29=GRID!$B$33:$DQ$33),0))*GRID!$B$67+GRID!$B$68)*(1-GRID!$B$69),0))</f>
        <v>32520</v>
      </c>
      <c r="P475" s="47" cm="1">
        <f t="array" ref="P475">IF($I$2="Spa пакет",
(INDEX(GRID!$B$47:$DQ$57,MATCH(O$7,GRID!$A$47:$A$57,0),MATCH(1,($U$2=GRID!$B$31:$DQ$31)*(КАЛЕНДАРЬ!$AZ29=GRID!$B$33:$DQ$33),0))*GRID!$B$67)+GRID!$B$68*2,
ROUNDUP((INDEX(GRID!$B$47:$DQ$57,MATCH(O$7,GRID!$A$47:$A$57,0),MATCH(1,($U$2=GRID!$B$31:$DQ$31)*(КАЛЕНДАРЬ!$AZ29=GRID!$B$33:$DQ$33),0))*GRID!$B$67+GRID!$B$68*2)*(1-GRID!$B$69),0))</f>
        <v>36800</v>
      </c>
      <c r="Q475" s="47" cm="1">
        <f t="array" ref="Q475">IF($I$2="Spa пакет",
(INDEX(GRID!$B$34:$DQ$44,MATCH(Q$7,GRID!$A$34:$A$44,0),MATCH(1,($U$2=GRID!$B$31:$DQ$31)*(КАЛЕНДАРЬ!$AZ29=GRID!$B$33:$DQ$33),0))*GRID!$B$67)+GRID!$B$68,
ROUNDUP((INDEX(GRID!$B$34:$DQ$44,MATCH(Q$7,GRID!$A$34:$A$44,0),MATCH(1,($U$2=GRID!$B$31:$DQ$31)*(КАЛЕНДАРЬ!$AZ29=GRID!$B$33:$DQ$33),0))*GRID!$B$67+GRID!$B$68)*(1-GRID!$B$69),0))</f>
        <v>34200</v>
      </c>
      <c r="R475" s="47" cm="1">
        <f t="array" ref="R475">IF($I$2="Spa пакет",
(INDEX(GRID!$B$47:$DQ$57,MATCH(Q$7,GRID!$A$47:$A$57,0),MATCH(1,($U$2=GRID!$B$31:$DQ$31)*(КАЛЕНДАРЬ!$AZ29=GRID!$B$33:$DQ$33),0))*GRID!$B$67)+GRID!$B$68*2,
ROUNDUP((INDEX(GRID!$B$47:$DQ$57,MATCH(Q$7,GRID!$A$47:$A$57,0),MATCH(1,($U$2=GRID!$B$31:$DQ$31)*(КАЛЕНДАРЬ!$AZ29=GRID!$B$33:$DQ$33),0))*GRID!$B$67+GRID!$B$68*2)*(1-GRID!$B$69),0))</f>
        <v>38480</v>
      </c>
      <c r="S475" s="47" cm="1">
        <f t="array" ref="S475">IF($I$2="Spa пакет",
(INDEX(GRID!$B$34:$DQ$44,MATCH(S$7,GRID!$A$34:$A$44,0),MATCH(1,($U$2=GRID!$B$31:$DQ$31)*(КАЛЕНДАРЬ!$AZ29=GRID!$B$33:$DQ$33),0))*GRID!$B$67)+GRID!$B$68,
ROUNDUP((INDEX(GRID!$B$34:$DQ$44,MATCH(S$7,GRID!$A$34:$A$44,0),MATCH(1,($U$2=GRID!$B$31:$DQ$31)*(КАЛЕНДАРЬ!$AZ29=GRID!$B$33:$DQ$33),0))*GRID!$B$67+GRID!$B$68)*(1-GRID!$B$69),0))</f>
        <v>37080</v>
      </c>
      <c r="T475" s="47" cm="1">
        <f t="array" ref="T475">IF($I$2="Spa пакет",
(INDEX(GRID!$B$47:$DQ$57,MATCH(S$7,GRID!$A$47:$A$57,0),MATCH(1,($U$2=GRID!$B$31:$DQ$31)*(КАЛЕНДАРЬ!$AZ29=GRID!$B$33:$DQ$33),0))*GRID!$B$67)+GRID!$B$68*2,
ROUNDUP((INDEX(GRID!$B$47:$DQ$57,MATCH(S$7,GRID!$A$47:$A$57,0),MATCH(1,($U$2=GRID!$B$31:$DQ$31)*(КАЛЕНДАРЬ!$AZ29=GRID!$B$33:$DQ$33),0))*GRID!$B$67+GRID!$B$68*2)*(1-GRID!$B$69),0))</f>
        <v>41360</v>
      </c>
      <c r="U475" s="47" cm="1">
        <f t="array" ref="U475">IF($I$2="Spa пакет",
(INDEX(GRID!$B$34:$DQ$44,MATCH(U$7,GRID!$A$34:$A$44,0),MATCH(1,($U$2=GRID!$B$31:$DQ$31)*(КАЛЕНДАРЬ!$AZ29=GRID!$B$33:$DQ$33),0))*GRID!$B$67)+GRID!$B$68,
ROUNDUP((INDEX(GRID!$B$34:$DQ$44,MATCH(U$7,GRID!$A$34:$A$44,0),MATCH(1,($U$2=GRID!$B$31:$DQ$31)*(КАЛЕНДАРЬ!$AZ29=GRID!$B$33:$DQ$33),0))*GRID!$B$67+GRID!$B$68)*(1-GRID!$B$69),0))</f>
        <v>42040</v>
      </c>
      <c r="V475" s="47" cm="1">
        <f t="array" ref="V475">IF($I$2="Spa пакет",
(INDEX(GRID!$B$47:$DQ$57,MATCH(U$7,GRID!$A$47:$A$57,0),MATCH(1,($U$2=GRID!$B$31:$DQ$31)*(КАЛЕНДАРЬ!$AZ29=GRID!$B$33:$DQ$33),0))*GRID!$B$67)+GRID!$B$68*2,
ROUNDUP((INDEX(GRID!$B$47:$DQ$57,MATCH(U$7,GRID!$A$47:$A$57,0),MATCH(1,($U$2=GRID!$B$31:$DQ$31)*(КАЛЕНДАРЬ!$AZ29=GRID!$B$33:$DQ$33),0))*GRID!$B$67+GRID!$B$68*2)*(1-GRID!$B$69),0))</f>
        <v>46320</v>
      </c>
      <c r="W475" s="47" cm="1">
        <f t="array" ref="W475">IF($I$2="Spa пакет",
(INDEX(GRID!$B$34:$DQ$44,MATCH(W$7,GRID!$A$34:$A$44,0),MATCH(1,($U$2=GRID!$B$31:$DQ$31)*(КАЛЕНДАРЬ!$AZ29=GRID!$B$33:$DQ$33),0))*GRID!$B$67)+GRID!$B$68,
ROUNDUP((INDEX(GRID!$B$34:$DQ$44,MATCH(W$7,GRID!$A$34:$A$44,0),MATCH(1,($U$2=GRID!$B$31:$DQ$31)*(КАЛЕНДАРЬ!$AZ29=GRID!$B$33:$DQ$33),0))*GRID!$B$67+GRID!$B$68)*(1-GRID!$B$69),0))</f>
        <v>120440</v>
      </c>
      <c r="X475" s="47" cm="1">
        <f t="array" ref="X475">IF($I$2="Spa пакет",
(INDEX(GRID!$B$47:$DQ$57,MATCH(W$7,GRID!$A$47:$A$57,0),MATCH(1,($U$2=GRID!$B$31:$DQ$31)*(КАЛЕНДАРЬ!$AZ29=GRID!$B$33:$DQ$33),0))*GRID!$B$67)+GRID!$B$68*2,
ROUNDUP((INDEX(GRID!$B$47:$DQ$57,MATCH(W$7,GRID!$A$47:$A$57,0),MATCH(1,($U$2=GRID!$B$31:$DQ$31)*(КАЛЕНДАРЬ!$AZ29=GRID!$B$33:$DQ$33),0))*GRID!$B$67+GRID!$B$68*2)*(1-GRID!$B$69),0))</f>
        <v>124720</v>
      </c>
    </row>
    <row r="476" spans="1:24" ht="12" customHeight="1" x14ac:dyDescent="0.2">
      <c r="A476" s="117" t="s">
        <v>45</v>
      </c>
      <c r="B476" s="117">
        <v>27</v>
      </c>
      <c r="C476" s="47" cm="1">
        <f t="array" ref="C476">IF($I$2="Spa пакет",
(INDEX(GRID!$B$34:$DQ$44,MATCH(C$7,GRID!$A$34:$A$44,0),MATCH(1,($U$2=GRID!$B$31:$DQ$31)*(КАЛЕНДАРЬ!$AZ30=GRID!$B$33:$DQ$33),0))*GRID!$B$67)+GRID!$B$68,
ROUNDUP((INDEX(GRID!$B$34:$DQ$44,MATCH(C$7,GRID!$A$34:$A$44,0),MATCH(1,($U$2=GRID!$B$31:$DQ$31)*(КАЛЕНДАРЬ!$AZ30=GRID!$B$33:$DQ$33),0))*GRID!$B$67+GRID!$B$68)*(1-GRID!$B$69),0))</f>
        <v>20440</v>
      </c>
      <c r="D476" s="47" cm="1">
        <f t="array" ref="D476">IF($I$2="Spa пакет",
(INDEX(GRID!$B$47:$DQ$57,MATCH(C$7,GRID!$A$47:$A$57,0),MATCH(1,($U$2=GRID!$B$31:$DQ$31)*(КАЛЕНДАРЬ!$AZ30=GRID!$B$33:$DQ$33),0))*GRID!$B$67)+GRID!$B$68*2,
ROUNDUP((INDEX(GRID!$B$47:$DQ$57,MATCH(C$7,GRID!$A$47:$A$57,0),MATCH(1,($U$2=GRID!$B$31:$DQ$31)*(КАЛЕНДАРЬ!$AZ30=GRID!$B$33:$DQ$33),0))*GRID!$B$67+GRID!$B$68*2)*(1-GRID!$B$69),0))</f>
        <v>24720</v>
      </c>
      <c r="E476" s="47" cm="1">
        <f t="array" ref="E476">IF($I$2="Spa пакет",
(INDEX(GRID!$B$34:$DQ$44,MATCH(E$7,GRID!$A$34:$A$44,0),MATCH(1,($U$2=GRID!$B$31:$DQ$31)*(КАЛЕНДАРЬ!$AZ30=GRID!$B$33:$DQ$33),0))*GRID!$B$67)+GRID!$B$68,
ROUNDUP((INDEX(GRID!$B$34:$DQ$44,MATCH(E$7,GRID!$A$34:$A$44,0),MATCH(1,($U$2=GRID!$B$31:$DQ$31)*(КАЛЕНДАРЬ!$AZ30=GRID!$B$33:$DQ$33),0))*GRID!$B$67+GRID!$B$68)*(1-GRID!$B$69),0))</f>
        <v>21960</v>
      </c>
      <c r="F476" s="47" cm="1">
        <f t="array" ref="F476">IF($I$2="Spa пакет",
(INDEX(GRID!$B$47:$DQ$57,MATCH(E$7,GRID!$A$47:$A$57,0),MATCH(1,($U$2=GRID!$B$31:$DQ$31)*(КАЛЕНДАРЬ!$AZ30=GRID!$B$33:$DQ$33),0))*GRID!$B$67)+GRID!$B$68*2,
ROUNDUP((INDEX(GRID!$B$47:$DQ$57,MATCH(E$7,GRID!$A$47:$A$57,0),MATCH(1,($U$2=GRID!$B$31:$DQ$31)*(КАЛЕНДАРЬ!$AZ30=GRID!$B$33:$DQ$33),0))*GRID!$B$67+GRID!$B$68*2)*(1-GRID!$B$69),0))</f>
        <v>26240</v>
      </c>
      <c r="G476" s="47" cm="1">
        <f t="array" ref="G476">IF($I$2="Spa пакет",
(INDEX(GRID!$B$34:$DQ$44,MATCH(G$7,GRID!$A$34:$A$44,0),MATCH(1,($U$2=GRID!$B$31:$DQ$31)*(КАЛЕНДАРЬ!$AZ30=GRID!$B$33:$DQ$33),0))*GRID!$B$67)+GRID!$B$68,
ROUNDUP((INDEX(GRID!$B$34:$DQ$44,MATCH(G$7,GRID!$A$34:$A$44,0),MATCH(1,($U$2=GRID!$B$31:$DQ$31)*(КАЛЕНДАРЬ!$AZ30=GRID!$B$33:$DQ$33),0))*GRID!$B$67+GRID!$B$68)*(1-GRID!$B$69),0))</f>
        <v>22840</v>
      </c>
      <c r="H476" s="47" cm="1">
        <f t="array" ref="H476">IF($I$2="Spa пакет",
(INDEX(GRID!$B$47:$DQ$57,MATCH(G$7,GRID!$A$47:$A$57,0),MATCH(1,($U$2=GRID!$B$31:$DQ$31)*(КАЛЕНДАРЬ!$AZ30=GRID!$B$33:$DQ$33),0))*GRID!$B$67)+GRID!$B$68*2,
ROUNDUP((INDEX(GRID!$B$47:$DQ$57,MATCH(G$7,GRID!$A$47:$A$57,0),MATCH(1,($U$2=GRID!$B$31:$DQ$31)*(КАЛЕНДАРЬ!$AZ30=GRID!$B$33:$DQ$33),0))*GRID!$B$67+GRID!$B$68*2)*(1-GRID!$B$69),0))</f>
        <v>27120</v>
      </c>
      <c r="I476" s="47" cm="1">
        <f t="array" ref="I476">IF($I$2="Spa пакет",
(INDEX(GRID!$B$34:$DQ$44,MATCH(I$7,GRID!$A$34:$A$44,0),MATCH(1,($U$2=GRID!$B$31:$DQ$31)*(КАЛЕНДАРЬ!$AZ30=GRID!$B$33:$DQ$33),0))*GRID!$B$67)+GRID!$B$68,
ROUNDUP((INDEX(GRID!$B$34:$DQ$44,MATCH(I$7,GRID!$A$34:$A$44,0),MATCH(1,($U$2=GRID!$B$31:$DQ$31)*(КАЛЕНДАРЬ!$AZ30=GRID!$B$33:$DQ$33),0))*GRID!$B$67+GRID!$B$68)*(1-GRID!$B$69),0))</f>
        <v>24360</v>
      </c>
      <c r="J476" s="47" cm="1">
        <f t="array" ref="J476">IF($I$2="Spa пакет",
(INDEX(GRID!$B$47:$DQ$57,MATCH(I$7,GRID!$A$47:$A$57,0),MATCH(1,($U$2=GRID!$B$31:$DQ$31)*(КАЛЕНДАРЬ!$AZ30=GRID!$B$33:$DQ$33),0))*GRID!$B$67)+GRID!$B$68*2,
ROUNDUP((INDEX(GRID!$B$47:$DQ$57,MATCH(I$7,GRID!$A$47:$A$57,0),MATCH(1,($U$2=GRID!$B$31:$DQ$31)*(КАЛЕНДАРЬ!$AZ30=GRID!$B$33:$DQ$33),0))*GRID!$B$67+GRID!$B$68*2)*(1-GRID!$B$69),0))</f>
        <v>28640</v>
      </c>
      <c r="K476" s="47" cm="1">
        <f t="array" ref="K476">IF($I$2="Spa пакет",
(INDEX(GRID!$B$34:$DQ$44,MATCH(K$7,GRID!$A$34:$A$44,0),MATCH(1,($U$2=GRID!$B$31:$DQ$31)*(КАЛЕНДАРЬ!$AZ30=GRID!$B$33:$DQ$33),0))*GRID!$B$67)+GRID!$B$68,
ROUNDUP((INDEX(GRID!$B$34:$DQ$44,MATCH(K$7,GRID!$A$34:$A$44,0),MATCH(1,($U$2=GRID!$B$31:$DQ$31)*(КАЛЕНДАРЬ!$AZ30=GRID!$B$33:$DQ$33),0))*GRID!$B$67+GRID!$B$68)*(1-GRID!$B$69),0))</f>
        <v>25240</v>
      </c>
      <c r="L476" s="47" cm="1">
        <f t="array" ref="L476">IF($I$2="Spa пакет",
(INDEX(GRID!$B$47:$DQ$57,MATCH(K$7,GRID!$A$47:$A$57,0),MATCH(1,($U$2=GRID!$B$31:$DQ$31)*(КАЛЕНДАРЬ!$AZ30=GRID!$B$33:$DQ$33),0))*GRID!$B$67)+GRID!$B$68*2,
ROUNDUP((INDEX(GRID!$B$47:$DQ$57,MATCH(K$7,GRID!$A$47:$A$57,0),MATCH(1,($U$2=GRID!$B$31:$DQ$31)*(КАЛЕНДАРЬ!$AZ30=GRID!$B$33:$DQ$33),0))*GRID!$B$67+GRID!$B$68*2)*(1-GRID!$B$69),0))</f>
        <v>29520</v>
      </c>
      <c r="M476" s="47" cm="1">
        <f t="array" ref="M476">IF($I$2="Spa пакет",
(INDEX(GRID!$B$34:$DQ$44,MATCH(M$7,GRID!$A$34:$A$44,0),MATCH(1,($U$2=GRID!$B$31:$DQ$31)*(КАЛЕНДАРЬ!$AZ30=GRID!$B$33:$DQ$33),0))*GRID!$B$67)+GRID!$B$68,
ROUNDUP((INDEX(GRID!$B$34:$DQ$44,MATCH(M$7,GRID!$A$34:$A$44,0),MATCH(1,($U$2=GRID!$B$31:$DQ$31)*(КАЛЕНДАРЬ!$AZ30=GRID!$B$33:$DQ$33),0))*GRID!$B$67+GRID!$B$68)*(1-GRID!$B$69),0))</f>
        <v>26760</v>
      </c>
      <c r="N476" s="47" cm="1">
        <f t="array" ref="N476">IF($I$2="Spa пакет",
(INDEX(GRID!$B$47:$DQ$57,MATCH(M$7,GRID!$A$47:$A$57,0),MATCH(1,($U$2=GRID!$B$31:$DQ$31)*(КАЛЕНДАРЬ!$AZ30=GRID!$B$33:$DQ$33),0))*GRID!$B$67)+GRID!$B$68*2,
ROUNDUP((INDEX(GRID!$B$47:$DQ$57,MATCH(M$7,GRID!$A$47:$A$57,0),MATCH(1,($U$2=GRID!$B$31:$DQ$31)*(КАЛЕНДАРЬ!$AZ30=GRID!$B$33:$DQ$33),0))*GRID!$B$67+GRID!$B$68*2)*(1-GRID!$B$69),0))</f>
        <v>31040</v>
      </c>
      <c r="O476" s="47" cm="1">
        <f t="array" ref="O476">IF($I$2="Spa пакет",
(INDEX(GRID!$B$34:$DQ$44,MATCH(O$7,GRID!$A$34:$A$44,0),MATCH(1,($U$2=GRID!$B$31:$DQ$31)*(КАЛЕНДАРЬ!$AZ30=GRID!$B$33:$DQ$33),0))*GRID!$B$67)+GRID!$B$68,
ROUNDUP((INDEX(GRID!$B$34:$DQ$44,MATCH(O$7,GRID!$A$34:$A$44,0),MATCH(1,($U$2=GRID!$B$31:$DQ$31)*(КАЛЕНДАРЬ!$AZ30=GRID!$B$33:$DQ$33),0))*GRID!$B$67+GRID!$B$68)*(1-GRID!$B$69),0))</f>
        <v>32520</v>
      </c>
      <c r="P476" s="47" cm="1">
        <f t="array" ref="P476">IF($I$2="Spa пакет",
(INDEX(GRID!$B$47:$DQ$57,MATCH(O$7,GRID!$A$47:$A$57,0),MATCH(1,($U$2=GRID!$B$31:$DQ$31)*(КАЛЕНДАРЬ!$AZ30=GRID!$B$33:$DQ$33),0))*GRID!$B$67)+GRID!$B$68*2,
ROUNDUP((INDEX(GRID!$B$47:$DQ$57,MATCH(O$7,GRID!$A$47:$A$57,0),MATCH(1,($U$2=GRID!$B$31:$DQ$31)*(КАЛЕНДАРЬ!$AZ30=GRID!$B$33:$DQ$33),0))*GRID!$B$67+GRID!$B$68*2)*(1-GRID!$B$69),0))</f>
        <v>36800</v>
      </c>
      <c r="Q476" s="47" cm="1">
        <f t="array" ref="Q476">IF($I$2="Spa пакет",
(INDEX(GRID!$B$34:$DQ$44,MATCH(Q$7,GRID!$A$34:$A$44,0),MATCH(1,($U$2=GRID!$B$31:$DQ$31)*(КАЛЕНДАРЬ!$AZ30=GRID!$B$33:$DQ$33),0))*GRID!$B$67)+GRID!$B$68,
ROUNDUP((INDEX(GRID!$B$34:$DQ$44,MATCH(Q$7,GRID!$A$34:$A$44,0),MATCH(1,($U$2=GRID!$B$31:$DQ$31)*(КАЛЕНДАРЬ!$AZ30=GRID!$B$33:$DQ$33),0))*GRID!$B$67+GRID!$B$68)*(1-GRID!$B$69),0))</f>
        <v>34200</v>
      </c>
      <c r="R476" s="47" cm="1">
        <f t="array" ref="R476">IF($I$2="Spa пакет",
(INDEX(GRID!$B$47:$DQ$57,MATCH(Q$7,GRID!$A$47:$A$57,0),MATCH(1,($U$2=GRID!$B$31:$DQ$31)*(КАЛЕНДАРЬ!$AZ30=GRID!$B$33:$DQ$33),0))*GRID!$B$67)+GRID!$B$68*2,
ROUNDUP((INDEX(GRID!$B$47:$DQ$57,MATCH(Q$7,GRID!$A$47:$A$57,0),MATCH(1,($U$2=GRID!$B$31:$DQ$31)*(КАЛЕНДАРЬ!$AZ30=GRID!$B$33:$DQ$33),0))*GRID!$B$67+GRID!$B$68*2)*(1-GRID!$B$69),0))</f>
        <v>38480</v>
      </c>
      <c r="S476" s="47" cm="1">
        <f t="array" ref="S476">IF($I$2="Spa пакет",
(INDEX(GRID!$B$34:$DQ$44,MATCH(S$7,GRID!$A$34:$A$44,0),MATCH(1,($U$2=GRID!$B$31:$DQ$31)*(КАЛЕНДАРЬ!$AZ30=GRID!$B$33:$DQ$33),0))*GRID!$B$67)+GRID!$B$68,
ROUNDUP((INDEX(GRID!$B$34:$DQ$44,MATCH(S$7,GRID!$A$34:$A$44,0),MATCH(1,($U$2=GRID!$B$31:$DQ$31)*(КАЛЕНДАРЬ!$AZ30=GRID!$B$33:$DQ$33),0))*GRID!$B$67+GRID!$B$68)*(1-GRID!$B$69),0))</f>
        <v>37080</v>
      </c>
      <c r="T476" s="47" cm="1">
        <f t="array" ref="T476">IF($I$2="Spa пакет",
(INDEX(GRID!$B$47:$DQ$57,MATCH(S$7,GRID!$A$47:$A$57,0),MATCH(1,($U$2=GRID!$B$31:$DQ$31)*(КАЛЕНДАРЬ!$AZ30=GRID!$B$33:$DQ$33),0))*GRID!$B$67)+GRID!$B$68*2,
ROUNDUP((INDEX(GRID!$B$47:$DQ$57,MATCH(S$7,GRID!$A$47:$A$57,0),MATCH(1,($U$2=GRID!$B$31:$DQ$31)*(КАЛЕНДАРЬ!$AZ30=GRID!$B$33:$DQ$33),0))*GRID!$B$67+GRID!$B$68*2)*(1-GRID!$B$69),0))</f>
        <v>41360</v>
      </c>
      <c r="U476" s="47" cm="1">
        <f t="array" ref="U476">IF($I$2="Spa пакет",
(INDEX(GRID!$B$34:$DQ$44,MATCH(U$7,GRID!$A$34:$A$44,0),MATCH(1,($U$2=GRID!$B$31:$DQ$31)*(КАЛЕНДАРЬ!$AZ30=GRID!$B$33:$DQ$33),0))*GRID!$B$67)+GRID!$B$68,
ROUNDUP((INDEX(GRID!$B$34:$DQ$44,MATCH(U$7,GRID!$A$34:$A$44,0),MATCH(1,($U$2=GRID!$B$31:$DQ$31)*(КАЛЕНДАРЬ!$AZ30=GRID!$B$33:$DQ$33),0))*GRID!$B$67+GRID!$B$68)*(1-GRID!$B$69),0))</f>
        <v>42040</v>
      </c>
      <c r="V476" s="47" cm="1">
        <f t="array" ref="V476">IF($I$2="Spa пакет",
(INDEX(GRID!$B$47:$DQ$57,MATCH(U$7,GRID!$A$47:$A$57,0),MATCH(1,($U$2=GRID!$B$31:$DQ$31)*(КАЛЕНДАРЬ!$AZ30=GRID!$B$33:$DQ$33),0))*GRID!$B$67)+GRID!$B$68*2,
ROUNDUP((INDEX(GRID!$B$47:$DQ$57,MATCH(U$7,GRID!$A$47:$A$57,0),MATCH(1,($U$2=GRID!$B$31:$DQ$31)*(КАЛЕНДАРЬ!$AZ30=GRID!$B$33:$DQ$33),0))*GRID!$B$67+GRID!$B$68*2)*(1-GRID!$B$69),0))</f>
        <v>46320</v>
      </c>
      <c r="W476" s="47" cm="1">
        <f t="array" ref="W476">IF($I$2="Spa пакет",
(INDEX(GRID!$B$34:$DQ$44,MATCH(W$7,GRID!$A$34:$A$44,0),MATCH(1,($U$2=GRID!$B$31:$DQ$31)*(КАЛЕНДАРЬ!$AZ30=GRID!$B$33:$DQ$33),0))*GRID!$B$67)+GRID!$B$68,
ROUNDUP((INDEX(GRID!$B$34:$DQ$44,MATCH(W$7,GRID!$A$34:$A$44,0),MATCH(1,($U$2=GRID!$B$31:$DQ$31)*(КАЛЕНДАРЬ!$AZ30=GRID!$B$33:$DQ$33),0))*GRID!$B$67+GRID!$B$68)*(1-GRID!$B$69),0))</f>
        <v>120440</v>
      </c>
      <c r="X476" s="47" cm="1">
        <f t="array" ref="X476">IF($I$2="Spa пакет",
(INDEX(GRID!$B$47:$DQ$57,MATCH(W$7,GRID!$A$47:$A$57,0),MATCH(1,($U$2=GRID!$B$31:$DQ$31)*(КАЛЕНДАРЬ!$AZ30=GRID!$B$33:$DQ$33),0))*GRID!$B$67)+GRID!$B$68*2,
ROUNDUP((INDEX(GRID!$B$47:$DQ$57,MATCH(W$7,GRID!$A$47:$A$57,0),MATCH(1,($U$2=GRID!$B$31:$DQ$31)*(КАЛЕНДАРЬ!$AZ30=GRID!$B$33:$DQ$33),0))*GRID!$B$67+GRID!$B$68*2)*(1-GRID!$B$69),0))</f>
        <v>124720</v>
      </c>
    </row>
    <row r="477" spans="1:24" ht="12" customHeight="1" x14ac:dyDescent="0.2">
      <c r="A477" s="117" t="s">
        <v>46</v>
      </c>
      <c r="B477" s="117">
        <v>28</v>
      </c>
      <c r="C477" s="47" cm="1">
        <f t="array" ref="C477">IF($I$2="Spa пакет",
(INDEX(GRID!$B$34:$DQ$44,MATCH(C$7,GRID!$A$34:$A$44,0),MATCH(1,($U$2=GRID!$B$31:$DQ$31)*(КАЛЕНДАРЬ!$AZ31=GRID!$B$33:$DQ$33),0))*GRID!$B$67)+GRID!$B$68,
ROUNDUP((INDEX(GRID!$B$34:$DQ$44,MATCH(C$7,GRID!$A$34:$A$44,0),MATCH(1,($U$2=GRID!$B$31:$DQ$31)*(КАЛЕНДАРЬ!$AZ31=GRID!$B$33:$DQ$33),0))*GRID!$B$67+GRID!$B$68)*(1-GRID!$B$69),0))</f>
        <v>20440</v>
      </c>
      <c r="D477" s="47" cm="1">
        <f t="array" ref="D477">IF($I$2="Spa пакет",
(INDEX(GRID!$B$47:$DQ$57,MATCH(C$7,GRID!$A$47:$A$57,0),MATCH(1,($U$2=GRID!$B$31:$DQ$31)*(КАЛЕНДАРЬ!$AZ31=GRID!$B$33:$DQ$33),0))*GRID!$B$67)+GRID!$B$68*2,
ROUNDUP((INDEX(GRID!$B$47:$DQ$57,MATCH(C$7,GRID!$A$47:$A$57,0),MATCH(1,($U$2=GRID!$B$31:$DQ$31)*(КАЛЕНДАРЬ!$AZ31=GRID!$B$33:$DQ$33),0))*GRID!$B$67+GRID!$B$68*2)*(1-GRID!$B$69),0))</f>
        <v>24720</v>
      </c>
      <c r="E477" s="47" cm="1">
        <f t="array" ref="E477">IF($I$2="Spa пакет",
(INDEX(GRID!$B$34:$DQ$44,MATCH(E$7,GRID!$A$34:$A$44,0),MATCH(1,($U$2=GRID!$B$31:$DQ$31)*(КАЛЕНДАРЬ!$AZ31=GRID!$B$33:$DQ$33),0))*GRID!$B$67)+GRID!$B$68,
ROUNDUP((INDEX(GRID!$B$34:$DQ$44,MATCH(E$7,GRID!$A$34:$A$44,0),MATCH(1,($U$2=GRID!$B$31:$DQ$31)*(КАЛЕНДАРЬ!$AZ31=GRID!$B$33:$DQ$33),0))*GRID!$B$67+GRID!$B$68)*(1-GRID!$B$69),0))</f>
        <v>21960</v>
      </c>
      <c r="F477" s="47" cm="1">
        <f t="array" ref="F477">IF($I$2="Spa пакет",
(INDEX(GRID!$B$47:$DQ$57,MATCH(E$7,GRID!$A$47:$A$57,0),MATCH(1,($U$2=GRID!$B$31:$DQ$31)*(КАЛЕНДАРЬ!$AZ31=GRID!$B$33:$DQ$33),0))*GRID!$B$67)+GRID!$B$68*2,
ROUNDUP((INDEX(GRID!$B$47:$DQ$57,MATCH(E$7,GRID!$A$47:$A$57,0),MATCH(1,($U$2=GRID!$B$31:$DQ$31)*(КАЛЕНДАРЬ!$AZ31=GRID!$B$33:$DQ$33),0))*GRID!$B$67+GRID!$B$68*2)*(1-GRID!$B$69),0))</f>
        <v>26240</v>
      </c>
      <c r="G477" s="47" cm="1">
        <f t="array" ref="G477">IF($I$2="Spa пакет",
(INDEX(GRID!$B$34:$DQ$44,MATCH(G$7,GRID!$A$34:$A$44,0),MATCH(1,($U$2=GRID!$B$31:$DQ$31)*(КАЛЕНДАРЬ!$AZ31=GRID!$B$33:$DQ$33),0))*GRID!$B$67)+GRID!$B$68,
ROUNDUP((INDEX(GRID!$B$34:$DQ$44,MATCH(G$7,GRID!$A$34:$A$44,0),MATCH(1,($U$2=GRID!$B$31:$DQ$31)*(КАЛЕНДАРЬ!$AZ31=GRID!$B$33:$DQ$33),0))*GRID!$B$67+GRID!$B$68)*(1-GRID!$B$69),0))</f>
        <v>22840</v>
      </c>
      <c r="H477" s="47" cm="1">
        <f t="array" ref="H477">IF($I$2="Spa пакет",
(INDEX(GRID!$B$47:$DQ$57,MATCH(G$7,GRID!$A$47:$A$57,0),MATCH(1,($U$2=GRID!$B$31:$DQ$31)*(КАЛЕНДАРЬ!$AZ31=GRID!$B$33:$DQ$33),0))*GRID!$B$67)+GRID!$B$68*2,
ROUNDUP((INDEX(GRID!$B$47:$DQ$57,MATCH(G$7,GRID!$A$47:$A$57,0),MATCH(1,($U$2=GRID!$B$31:$DQ$31)*(КАЛЕНДАРЬ!$AZ31=GRID!$B$33:$DQ$33),0))*GRID!$B$67+GRID!$B$68*2)*(1-GRID!$B$69),0))</f>
        <v>27120</v>
      </c>
      <c r="I477" s="47" cm="1">
        <f t="array" ref="I477">IF($I$2="Spa пакет",
(INDEX(GRID!$B$34:$DQ$44,MATCH(I$7,GRID!$A$34:$A$44,0),MATCH(1,($U$2=GRID!$B$31:$DQ$31)*(КАЛЕНДАРЬ!$AZ31=GRID!$B$33:$DQ$33),0))*GRID!$B$67)+GRID!$B$68,
ROUNDUP((INDEX(GRID!$B$34:$DQ$44,MATCH(I$7,GRID!$A$34:$A$44,0),MATCH(1,($U$2=GRID!$B$31:$DQ$31)*(КАЛЕНДАРЬ!$AZ31=GRID!$B$33:$DQ$33),0))*GRID!$B$67+GRID!$B$68)*(1-GRID!$B$69),0))</f>
        <v>24360</v>
      </c>
      <c r="J477" s="47" cm="1">
        <f t="array" ref="J477">IF($I$2="Spa пакет",
(INDEX(GRID!$B$47:$DQ$57,MATCH(I$7,GRID!$A$47:$A$57,0),MATCH(1,($U$2=GRID!$B$31:$DQ$31)*(КАЛЕНДАРЬ!$AZ31=GRID!$B$33:$DQ$33),0))*GRID!$B$67)+GRID!$B$68*2,
ROUNDUP((INDEX(GRID!$B$47:$DQ$57,MATCH(I$7,GRID!$A$47:$A$57,0),MATCH(1,($U$2=GRID!$B$31:$DQ$31)*(КАЛЕНДАРЬ!$AZ31=GRID!$B$33:$DQ$33),0))*GRID!$B$67+GRID!$B$68*2)*(1-GRID!$B$69),0))</f>
        <v>28640</v>
      </c>
      <c r="K477" s="47" cm="1">
        <f t="array" ref="K477">IF($I$2="Spa пакет",
(INDEX(GRID!$B$34:$DQ$44,MATCH(K$7,GRID!$A$34:$A$44,0),MATCH(1,($U$2=GRID!$B$31:$DQ$31)*(КАЛЕНДАРЬ!$AZ31=GRID!$B$33:$DQ$33),0))*GRID!$B$67)+GRID!$B$68,
ROUNDUP((INDEX(GRID!$B$34:$DQ$44,MATCH(K$7,GRID!$A$34:$A$44,0),MATCH(1,($U$2=GRID!$B$31:$DQ$31)*(КАЛЕНДАРЬ!$AZ31=GRID!$B$33:$DQ$33),0))*GRID!$B$67+GRID!$B$68)*(1-GRID!$B$69),0))</f>
        <v>25240</v>
      </c>
      <c r="L477" s="47" cm="1">
        <f t="array" ref="L477">IF($I$2="Spa пакет",
(INDEX(GRID!$B$47:$DQ$57,MATCH(K$7,GRID!$A$47:$A$57,0),MATCH(1,($U$2=GRID!$B$31:$DQ$31)*(КАЛЕНДАРЬ!$AZ31=GRID!$B$33:$DQ$33),0))*GRID!$B$67)+GRID!$B$68*2,
ROUNDUP((INDEX(GRID!$B$47:$DQ$57,MATCH(K$7,GRID!$A$47:$A$57,0),MATCH(1,($U$2=GRID!$B$31:$DQ$31)*(КАЛЕНДАРЬ!$AZ31=GRID!$B$33:$DQ$33),0))*GRID!$B$67+GRID!$B$68*2)*(1-GRID!$B$69),0))</f>
        <v>29520</v>
      </c>
      <c r="M477" s="47" cm="1">
        <f t="array" ref="M477">IF($I$2="Spa пакет",
(INDEX(GRID!$B$34:$DQ$44,MATCH(M$7,GRID!$A$34:$A$44,0),MATCH(1,($U$2=GRID!$B$31:$DQ$31)*(КАЛЕНДАРЬ!$AZ31=GRID!$B$33:$DQ$33),0))*GRID!$B$67)+GRID!$B$68,
ROUNDUP((INDEX(GRID!$B$34:$DQ$44,MATCH(M$7,GRID!$A$34:$A$44,0),MATCH(1,($U$2=GRID!$B$31:$DQ$31)*(КАЛЕНДАРЬ!$AZ31=GRID!$B$33:$DQ$33),0))*GRID!$B$67+GRID!$B$68)*(1-GRID!$B$69),0))</f>
        <v>26760</v>
      </c>
      <c r="N477" s="47" cm="1">
        <f t="array" ref="N477">IF($I$2="Spa пакет",
(INDEX(GRID!$B$47:$DQ$57,MATCH(M$7,GRID!$A$47:$A$57,0),MATCH(1,($U$2=GRID!$B$31:$DQ$31)*(КАЛЕНДАРЬ!$AZ31=GRID!$B$33:$DQ$33),0))*GRID!$B$67)+GRID!$B$68*2,
ROUNDUP((INDEX(GRID!$B$47:$DQ$57,MATCH(M$7,GRID!$A$47:$A$57,0),MATCH(1,($U$2=GRID!$B$31:$DQ$31)*(КАЛЕНДАРЬ!$AZ31=GRID!$B$33:$DQ$33),0))*GRID!$B$67+GRID!$B$68*2)*(1-GRID!$B$69),0))</f>
        <v>31040</v>
      </c>
      <c r="O477" s="47" cm="1">
        <f t="array" ref="O477">IF($I$2="Spa пакет",
(INDEX(GRID!$B$34:$DQ$44,MATCH(O$7,GRID!$A$34:$A$44,0),MATCH(1,($U$2=GRID!$B$31:$DQ$31)*(КАЛЕНДАРЬ!$AZ31=GRID!$B$33:$DQ$33),0))*GRID!$B$67)+GRID!$B$68,
ROUNDUP((INDEX(GRID!$B$34:$DQ$44,MATCH(O$7,GRID!$A$34:$A$44,0),MATCH(1,($U$2=GRID!$B$31:$DQ$31)*(КАЛЕНДАРЬ!$AZ31=GRID!$B$33:$DQ$33),0))*GRID!$B$67+GRID!$B$68)*(1-GRID!$B$69),0))</f>
        <v>32520</v>
      </c>
      <c r="P477" s="47" cm="1">
        <f t="array" ref="P477">IF($I$2="Spa пакет",
(INDEX(GRID!$B$47:$DQ$57,MATCH(O$7,GRID!$A$47:$A$57,0),MATCH(1,($U$2=GRID!$B$31:$DQ$31)*(КАЛЕНДАРЬ!$AZ31=GRID!$B$33:$DQ$33),0))*GRID!$B$67)+GRID!$B$68*2,
ROUNDUP((INDEX(GRID!$B$47:$DQ$57,MATCH(O$7,GRID!$A$47:$A$57,0),MATCH(1,($U$2=GRID!$B$31:$DQ$31)*(КАЛЕНДАРЬ!$AZ31=GRID!$B$33:$DQ$33),0))*GRID!$B$67+GRID!$B$68*2)*(1-GRID!$B$69),0))</f>
        <v>36800</v>
      </c>
      <c r="Q477" s="47" cm="1">
        <f t="array" ref="Q477">IF($I$2="Spa пакет",
(INDEX(GRID!$B$34:$DQ$44,MATCH(Q$7,GRID!$A$34:$A$44,0),MATCH(1,($U$2=GRID!$B$31:$DQ$31)*(КАЛЕНДАРЬ!$AZ31=GRID!$B$33:$DQ$33),0))*GRID!$B$67)+GRID!$B$68,
ROUNDUP((INDEX(GRID!$B$34:$DQ$44,MATCH(Q$7,GRID!$A$34:$A$44,0),MATCH(1,($U$2=GRID!$B$31:$DQ$31)*(КАЛЕНДАРЬ!$AZ31=GRID!$B$33:$DQ$33),0))*GRID!$B$67+GRID!$B$68)*(1-GRID!$B$69),0))</f>
        <v>34200</v>
      </c>
      <c r="R477" s="47" cm="1">
        <f t="array" ref="R477">IF($I$2="Spa пакет",
(INDEX(GRID!$B$47:$DQ$57,MATCH(Q$7,GRID!$A$47:$A$57,0),MATCH(1,($U$2=GRID!$B$31:$DQ$31)*(КАЛЕНДАРЬ!$AZ31=GRID!$B$33:$DQ$33),0))*GRID!$B$67)+GRID!$B$68*2,
ROUNDUP((INDEX(GRID!$B$47:$DQ$57,MATCH(Q$7,GRID!$A$47:$A$57,0),MATCH(1,($U$2=GRID!$B$31:$DQ$31)*(КАЛЕНДАРЬ!$AZ31=GRID!$B$33:$DQ$33),0))*GRID!$B$67+GRID!$B$68*2)*(1-GRID!$B$69),0))</f>
        <v>38480</v>
      </c>
      <c r="S477" s="47" cm="1">
        <f t="array" ref="S477">IF($I$2="Spa пакет",
(INDEX(GRID!$B$34:$DQ$44,MATCH(S$7,GRID!$A$34:$A$44,0),MATCH(1,($U$2=GRID!$B$31:$DQ$31)*(КАЛЕНДАРЬ!$AZ31=GRID!$B$33:$DQ$33),0))*GRID!$B$67)+GRID!$B$68,
ROUNDUP((INDEX(GRID!$B$34:$DQ$44,MATCH(S$7,GRID!$A$34:$A$44,0),MATCH(1,($U$2=GRID!$B$31:$DQ$31)*(КАЛЕНДАРЬ!$AZ31=GRID!$B$33:$DQ$33),0))*GRID!$B$67+GRID!$B$68)*(1-GRID!$B$69),0))</f>
        <v>37080</v>
      </c>
      <c r="T477" s="47" cm="1">
        <f t="array" ref="T477">IF($I$2="Spa пакет",
(INDEX(GRID!$B$47:$DQ$57,MATCH(S$7,GRID!$A$47:$A$57,0),MATCH(1,($U$2=GRID!$B$31:$DQ$31)*(КАЛЕНДАРЬ!$AZ31=GRID!$B$33:$DQ$33),0))*GRID!$B$67)+GRID!$B$68*2,
ROUNDUP((INDEX(GRID!$B$47:$DQ$57,MATCH(S$7,GRID!$A$47:$A$57,0),MATCH(1,($U$2=GRID!$B$31:$DQ$31)*(КАЛЕНДАРЬ!$AZ31=GRID!$B$33:$DQ$33),0))*GRID!$B$67+GRID!$B$68*2)*(1-GRID!$B$69),0))</f>
        <v>41360</v>
      </c>
      <c r="U477" s="47" cm="1">
        <f t="array" ref="U477">IF($I$2="Spa пакет",
(INDEX(GRID!$B$34:$DQ$44,MATCH(U$7,GRID!$A$34:$A$44,0),MATCH(1,($U$2=GRID!$B$31:$DQ$31)*(КАЛЕНДАРЬ!$AZ31=GRID!$B$33:$DQ$33),0))*GRID!$B$67)+GRID!$B$68,
ROUNDUP((INDEX(GRID!$B$34:$DQ$44,MATCH(U$7,GRID!$A$34:$A$44,0),MATCH(1,($U$2=GRID!$B$31:$DQ$31)*(КАЛЕНДАРЬ!$AZ31=GRID!$B$33:$DQ$33),0))*GRID!$B$67+GRID!$B$68)*(1-GRID!$B$69),0))</f>
        <v>42040</v>
      </c>
      <c r="V477" s="47" cm="1">
        <f t="array" ref="V477">IF($I$2="Spa пакет",
(INDEX(GRID!$B$47:$DQ$57,MATCH(U$7,GRID!$A$47:$A$57,0),MATCH(1,($U$2=GRID!$B$31:$DQ$31)*(КАЛЕНДАРЬ!$AZ31=GRID!$B$33:$DQ$33),0))*GRID!$B$67)+GRID!$B$68*2,
ROUNDUP((INDEX(GRID!$B$47:$DQ$57,MATCH(U$7,GRID!$A$47:$A$57,0),MATCH(1,($U$2=GRID!$B$31:$DQ$31)*(КАЛЕНДАРЬ!$AZ31=GRID!$B$33:$DQ$33),0))*GRID!$B$67+GRID!$B$68*2)*(1-GRID!$B$69),0))</f>
        <v>46320</v>
      </c>
      <c r="W477" s="47" cm="1">
        <f t="array" ref="W477">IF($I$2="Spa пакет",
(INDEX(GRID!$B$34:$DQ$44,MATCH(W$7,GRID!$A$34:$A$44,0),MATCH(1,($U$2=GRID!$B$31:$DQ$31)*(КАЛЕНДАРЬ!$AZ31=GRID!$B$33:$DQ$33),0))*GRID!$B$67)+GRID!$B$68,
ROUNDUP((INDEX(GRID!$B$34:$DQ$44,MATCH(W$7,GRID!$A$34:$A$44,0),MATCH(1,($U$2=GRID!$B$31:$DQ$31)*(КАЛЕНДАРЬ!$AZ31=GRID!$B$33:$DQ$33),0))*GRID!$B$67+GRID!$B$68)*(1-GRID!$B$69),0))</f>
        <v>120440</v>
      </c>
      <c r="X477" s="47" cm="1">
        <f t="array" ref="X477">IF($I$2="Spa пакет",
(INDEX(GRID!$B$47:$DQ$57,MATCH(W$7,GRID!$A$47:$A$57,0),MATCH(1,($U$2=GRID!$B$31:$DQ$31)*(КАЛЕНДАРЬ!$AZ31=GRID!$B$33:$DQ$33),0))*GRID!$B$67)+GRID!$B$68*2,
ROUNDUP((INDEX(GRID!$B$47:$DQ$57,MATCH(W$7,GRID!$A$47:$A$57,0),MATCH(1,($U$2=GRID!$B$31:$DQ$31)*(КАЛЕНДАРЬ!$AZ31=GRID!$B$33:$DQ$33),0))*GRID!$B$67+GRID!$B$68*2)*(1-GRID!$B$69),0))</f>
        <v>124720</v>
      </c>
    </row>
    <row r="478" spans="1:24" ht="12" customHeight="1" x14ac:dyDescent="0.2">
      <c r="A478" s="117" t="s">
        <v>47</v>
      </c>
      <c r="B478" s="117">
        <v>29</v>
      </c>
      <c r="C478" s="47" cm="1">
        <f t="array" ref="C478">IF($I$2="Spa пакет",
(INDEX(GRID!$B$34:$DQ$44,MATCH(C$7,GRID!$A$34:$A$44,0),MATCH(1,($U$2=GRID!$B$31:$DQ$31)*(КАЛЕНДАРЬ!$AZ32=GRID!$B$33:$DQ$33),0))*GRID!$B$67)+GRID!$B$68,
ROUNDUP((INDEX(GRID!$B$34:$DQ$44,MATCH(C$7,GRID!$A$34:$A$44,0),MATCH(1,($U$2=GRID!$B$31:$DQ$31)*(КАЛЕНДАРЬ!$AZ32=GRID!$B$33:$DQ$33),0))*GRID!$B$67+GRID!$B$68)*(1-GRID!$B$69),0))</f>
        <v>21400</v>
      </c>
      <c r="D478" s="47" cm="1">
        <f t="array" ref="D478">IF($I$2="Spa пакет",
(INDEX(GRID!$B$47:$DQ$57,MATCH(C$7,GRID!$A$47:$A$57,0),MATCH(1,($U$2=GRID!$B$31:$DQ$31)*(КАЛЕНДАРЬ!$AZ32=GRID!$B$33:$DQ$33),0))*GRID!$B$67)+GRID!$B$68*2,
ROUNDUP((INDEX(GRID!$B$47:$DQ$57,MATCH(C$7,GRID!$A$47:$A$57,0),MATCH(1,($U$2=GRID!$B$31:$DQ$31)*(КАЛЕНДАРЬ!$AZ32=GRID!$B$33:$DQ$33),0))*GRID!$B$67+GRID!$B$68*2)*(1-GRID!$B$69),0))</f>
        <v>25680</v>
      </c>
      <c r="E478" s="47" cm="1">
        <f t="array" ref="E478">IF($I$2="Spa пакет",
(INDEX(GRID!$B$34:$DQ$44,MATCH(E$7,GRID!$A$34:$A$44,0),MATCH(1,($U$2=GRID!$B$31:$DQ$31)*(КАЛЕНДАРЬ!$AZ32=GRID!$B$33:$DQ$33),0))*GRID!$B$67)+GRID!$B$68,
ROUNDUP((INDEX(GRID!$B$34:$DQ$44,MATCH(E$7,GRID!$A$34:$A$44,0),MATCH(1,($U$2=GRID!$B$31:$DQ$31)*(КАЛЕНДАРЬ!$AZ32=GRID!$B$33:$DQ$33),0))*GRID!$B$67+GRID!$B$68)*(1-GRID!$B$69),0))</f>
        <v>22920</v>
      </c>
      <c r="F478" s="47" cm="1">
        <f t="array" ref="F478">IF($I$2="Spa пакет",
(INDEX(GRID!$B$47:$DQ$57,MATCH(E$7,GRID!$A$47:$A$57,0),MATCH(1,($U$2=GRID!$B$31:$DQ$31)*(КАЛЕНДАРЬ!$AZ32=GRID!$B$33:$DQ$33),0))*GRID!$B$67)+GRID!$B$68*2,
ROUNDUP((INDEX(GRID!$B$47:$DQ$57,MATCH(E$7,GRID!$A$47:$A$57,0),MATCH(1,($U$2=GRID!$B$31:$DQ$31)*(КАЛЕНДАРЬ!$AZ32=GRID!$B$33:$DQ$33),0))*GRID!$B$67+GRID!$B$68*2)*(1-GRID!$B$69),0))</f>
        <v>27200</v>
      </c>
      <c r="G478" s="47" cm="1">
        <f t="array" ref="G478">IF($I$2="Spa пакет",
(INDEX(GRID!$B$34:$DQ$44,MATCH(G$7,GRID!$A$34:$A$44,0),MATCH(1,($U$2=GRID!$B$31:$DQ$31)*(КАЛЕНДАРЬ!$AZ32=GRID!$B$33:$DQ$33),0))*GRID!$B$67)+GRID!$B$68,
ROUNDUP((INDEX(GRID!$B$34:$DQ$44,MATCH(G$7,GRID!$A$34:$A$44,0),MATCH(1,($U$2=GRID!$B$31:$DQ$31)*(КАЛЕНДАРЬ!$AZ32=GRID!$B$33:$DQ$33),0))*GRID!$B$67+GRID!$B$68)*(1-GRID!$B$69),0))</f>
        <v>23800</v>
      </c>
      <c r="H478" s="47" cm="1">
        <f t="array" ref="H478">IF($I$2="Spa пакет",
(INDEX(GRID!$B$47:$DQ$57,MATCH(G$7,GRID!$A$47:$A$57,0),MATCH(1,($U$2=GRID!$B$31:$DQ$31)*(КАЛЕНДАРЬ!$AZ32=GRID!$B$33:$DQ$33),0))*GRID!$B$67)+GRID!$B$68*2,
ROUNDUP((INDEX(GRID!$B$47:$DQ$57,MATCH(G$7,GRID!$A$47:$A$57,0),MATCH(1,($U$2=GRID!$B$31:$DQ$31)*(КАЛЕНДАРЬ!$AZ32=GRID!$B$33:$DQ$33),0))*GRID!$B$67+GRID!$B$68*2)*(1-GRID!$B$69),0))</f>
        <v>28080</v>
      </c>
      <c r="I478" s="47" cm="1">
        <f t="array" ref="I478">IF($I$2="Spa пакет",
(INDEX(GRID!$B$34:$DQ$44,MATCH(I$7,GRID!$A$34:$A$44,0),MATCH(1,($U$2=GRID!$B$31:$DQ$31)*(КАЛЕНДАРЬ!$AZ32=GRID!$B$33:$DQ$33),0))*GRID!$B$67)+GRID!$B$68,
ROUNDUP((INDEX(GRID!$B$34:$DQ$44,MATCH(I$7,GRID!$A$34:$A$44,0),MATCH(1,($U$2=GRID!$B$31:$DQ$31)*(КАЛЕНДАРЬ!$AZ32=GRID!$B$33:$DQ$33),0))*GRID!$B$67+GRID!$B$68)*(1-GRID!$B$69),0))</f>
        <v>25320</v>
      </c>
      <c r="J478" s="47" cm="1">
        <f t="array" ref="J478">IF($I$2="Spa пакет",
(INDEX(GRID!$B$47:$DQ$57,MATCH(I$7,GRID!$A$47:$A$57,0),MATCH(1,($U$2=GRID!$B$31:$DQ$31)*(КАЛЕНДАРЬ!$AZ32=GRID!$B$33:$DQ$33),0))*GRID!$B$67)+GRID!$B$68*2,
ROUNDUP((INDEX(GRID!$B$47:$DQ$57,MATCH(I$7,GRID!$A$47:$A$57,0),MATCH(1,($U$2=GRID!$B$31:$DQ$31)*(КАЛЕНДАРЬ!$AZ32=GRID!$B$33:$DQ$33),0))*GRID!$B$67+GRID!$B$68*2)*(1-GRID!$B$69),0))</f>
        <v>29600</v>
      </c>
      <c r="K478" s="47" cm="1">
        <f t="array" ref="K478">IF($I$2="Spa пакет",
(INDEX(GRID!$B$34:$DQ$44,MATCH(K$7,GRID!$A$34:$A$44,0),MATCH(1,($U$2=GRID!$B$31:$DQ$31)*(КАЛЕНДАРЬ!$AZ32=GRID!$B$33:$DQ$33),0))*GRID!$B$67)+GRID!$B$68,
ROUNDUP((INDEX(GRID!$B$34:$DQ$44,MATCH(K$7,GRID!$A$34:$A$44,0),MATCH(1,($U$2=GRID!$B$31:$DQ$31)*(КАЛЕНДАРЬ!$AZ32=GRID!$B$33:$DQ$33),0))*GRID!$B$67+GRID!$B$68)*(1-GRID!$B$69),0))</f>
        <v>26200</v>
      </c>
      <c r="L478" s="47" cm="1">
        <f t="array" ref="L478">IF($I$2="Spa пакет",
(INDEX(GRID!$B$47:$DQ$57,MATCH(K$7,GRID!$A$47:$A$57,0),MATCH(1,($U$2=GRID!$B$31:$DQ$31)*(КАЛЕНДАРЬ!$AZ32=GRID!$B$33:$DQ$33),0))*GRID!$B$67)+GRID!$B$68*2,
ROUNDUP((INDEX(GRID!$B$47:$DQ$57,MATCH(K$7,GRID!$A$47:$A$57,0),MATCH(1,($U$2=GRID!$B$31:$DQ$31)*(КАЛЕНДАРЬ!$AZ32=GRID!$B$33:$DQ$33),0))*GRID!$B$67+GRID!$B$68*2)*(1-GRID!$B$69),0))</f>
        <v>30480</v>
      </c>
      <c r="M478" s="47" cm="1">
        <f t="array" ref="M478">IF($I$2="Spa пакет",
(INDEX(GRID!$B$34:$DQ$44,MATCH(M$7,GRID!$A$34:$A$44,0),MATCH(1,($U$2=GRID!$B$31:$DQ$31)*(КАЛЕНДАРЬ!$AZ32=GRID!$B$33:$DQ$33),0))*GRID!$B$67)+GRID!$B$68,
ROUNDUP((INDEX(GRID!$B$34:$DQ$44,MATCH(M$7,GRID!$A$34:$A$44,0),MATCH(1,($U$2=GRID!$B$31:$DQ$31)*(КАЛЕНДАРЬ!$AZ32=GRID!$B$33:$DQ$33),0))*GRID!$B$67+GRID!$B$68)*(1-GRID!$B$69),0))</f>
        <v>27720</v>
      </c>
      <c r="N478" s="47" cm="1">
        <f t="array" ref="N478">IF($I$2="Spa пакет",
(INDEX(GRID!$B$47:$DQ$57,MATCH(M$7,GRID!$A$47:$A$57,0),MATCH(1,($U$2=GRID!$B$31:$DQ$31)*(КАЛЕНДАРЬ!$AZ32=GRID!$B$33:$DQ$33),0))*GRID!$B$67)+GRID!$B$68*2,
ROUNDUP((INDEX(GRID!$B$47:$DQ$57,MATCH(M$7,GRID!$A$47:$A$57,0),MATCH(1,($U$2=GRID!$B$31:$DQ$31)*(КАЛЕНДАРЬ!$AZ32=GRID!$B$33:$DQ$33),0))*GRID!$B$67+GRID!$B$68*2)*(1-GRID!$B$69),0))</f>
        <v>32000</v>
      </c>
      <c r="O478" s="47" cm="1">
        <f t="array" ref="O478">IF($I$2="Spa пакет",
(INDEX(GRID!$B$34:$DQ$44,MATCH(O$7,GRID!$A$34:$A$44,0),MATCH(1,($U$2=GRID!$B$31:$DQ$31)*(КАЛЕНДАРЬ!$AZ32=GRID!$B$33:$DQ$33),0))*GRID!$B$67)+GRID!$B$68,
ROUNDUP((INDEX(GRID!$B$34:$DQ$44,MATCH(O$7,GRID!$A$34:$A$44,0),MATCH(1,($U$2=GRID!$B$31:$DQ$31)*(КАЛЕНДАРЬ!$AZ32=GRID!$B$33:$DQ$33),0))*GRID!$B$67+GRID!$B$68)*(1-GRID!$B$69),0))</f>
        <v>33560</v>
      </c>
      <c r="P478" s="47" cm="1">
        <f t="array" ref="P478">IF($I$2="Spa пакет",
(INDEX(GRID!$B$47:$DQ$57,MATCH(O$7,GRID!$A$47:$A$57,0),MATCH(1,($U$2=GRID!$B$31:$DQ$31)*(КАЛЕНДАРЬ!$AZ32=GRID!$B$33:$DQ$33),0))*GRID!$B$67)+GRID!$B$68*2,
ROUNDUP((INDEX(GRID!$B$47:$DQ$57,MATCH(O$7,GRID!$A$47:$A$57,0),MATCH(1,($U$2=GRID!$B$31:$DQ$31)*(КАЛЕНДАРЬ!$AZ32=GRID!$B$33:$DQ$33),0))*GRID!$B$67+GRID!$B$68*2)*(1-GRID!$B$69),0))</f>
        <v>37840</v>
      </c>
      <c r="Q478" s="47" cm="1">
        <f t="array" ref="Q478">IF($I$2="Spa пакет",
(INDEX(GRID!$B$34:$DQ$44,MATCH(Q$7,GRID!$A$34:$A$44,0),MATCH(1,($U$2=GRID!$B$31:$DQ$31)*(КАЛЕНДАРЬ!$AZ32=GRID!$B$33:$DQ$33),0))*GRID!$B$67)+GRID!$B$68,
ROUNDUP((INDEX(GRID!$B$34:$DQ$44,MATCH(Q$7,GRID!$A$34:$A$44,0),MATCH(1,($U$2=GRID!$B$31:$DQ$31)*(КАЛЕНДАРЬ!$AZ32=GRID!$B$33:$DQ$33),0))*GRID!$B$67+GRID!$B$68)*(1-GRID!$B$69),0))</f>
        <v>35240</v>
      </c>
      <c r="R478" s="47" cm="1">
        <f t="array" ref="R478">IF($I$2="Spa пакет",
(INDEX(GRID!$B$47:$DQ$57,MATCH(Q$7,GRID!$A$47:$A$57,0),MATCH(1,($U$2=GRID!$B$31:$DQ$31)*(КАЛЕНДАРЬ!$AZ32=GRID!$B$33:$DQ$33),0))*GRID!$B$67)+GRID!$B$68*2,
ROUNDUP((INDEX(GRID!$B$47:$DQ$57,MATCH(Q$7,GRID!$A$47:$A$57,0),MATCH(1,($U$2=GRID!$B$31:$DQ$31)*(КАЛЕНДАРЬ!$AZ32=GRID!$B$33:$DQ$33),0))*GRID!$B$67+GRID!$B$68*2)*(1-GRID!$B$69),0))</f>
        <v>39520</v>
      </c>
      <c r="S478" s="47" cm="1">
        <f t="array" ref="S478">IF($I$2="Spa пакет",
(INDEX(GRID!$B$34:$DQ$44,MATCH(S$7,GRID!$A$34:$A$44,0),MATCH(1,($U$2=GRID!$B$31:$DQ$31)*(КАЛЕНДАРЬ!$AZ32=GRID!$B$33:$DQ$33),0))*GRID!$B$67)+GRID!$B$68,
ROUNDUP((INDEX(GRID!$B$34:$DQ$44,MATCH(S$7,GRID!$A$34:$A$44,0),MATCH(1,($U$2=GRID!$B$31:$DQ$31)*(КАЛЕНДАРЬ!$AZ32=GRID!$B$33:$DQ$33),0))*GRID!$B$67+GRID!$B$68)*(1-GRID!$B$69),0))</f>
        <v>38200</v>
      </c>
      <c r="T478" s="47" cm="1">
        <f t="array" ref="T478">IF($I$2="Spa пакет",
(INDEX(GRID!$B$47:$DQ$57,MATCH(S$7,GRID!$A$47:$A$57,0),MATCH(1,($U$2=GRID!$B$31:$DQ$31)*(КАЛЕНДАРЬ!$AZ32=GRID!$B$33:$DQ$33),0))*GRID!$B$67)+GRID!$B$68*2,
ROUNDUP((INDEX(GRID!$B$47:$DQ$57,MATCH(S$7,GRID!$A$47:$A$57,0),MATCH(1,($U$2=GRID!$B$31:$DQ$31)*(КАЛЕНДАРЬ!$AZ32=GRID!$B$33:$DQ$33),0))*GRID!$B$67+GRID!$B$68*2)*(1-GRID!$B$69),0))</f>
        <v>42480</v>
      </c>
      <c r="U478" s="47" cm="1">
        <f t="array" ref="U478">IF($I$2="Spa пакет",
(INDEX(GRID!$B$34:$DQ$44,MATCH(U$7,GRID!$A$34:$A$44,0),MATCH(1,($U$2=GRID!$B$31:$DQ$31)*(КАЛЕНДАРЬ!$AZ32=GRID!$B$33:$DQ$33),0))*GRID!$B$67)+GRID!$B$68,
ROUNDUP((INDEX(GRID!$B$34:$DQ$44,MATCH(U$7,GRID!$A$34:$A$44,0),MATCH(1,($U$2=GRID!$B$31:$DQ$31)*(КАЛЕНДАРЬ!$AZ32=GRID!$B$33:$DQ$33),0))*GRID!$B$67+GRID!$B$68)*(1-GRID!$B$69),0))</f>
        <v>43240</v>
      </c>
      <c r="V478" s="47" cm="1">
        <f t="array" ref="V478">IF($I$2="Spa пакет",
(INDEX(GRID!$B$47:$DQ$57,MATCH(U$7,GRID!$A$47:$A$57,0),MATCH(1,($U$2=GRID!$B$31:$DQ$31)*(КАЛЕНДАРЬ!$AZ32=GRID!$B$33:$DQ$33),0))*GRID!$B$67)+GRID!$B$68*2,
ROUNDUP((INDEX(GRID!$B$47:$DQ$57,MATCH(U$7,GRID!$A$47:$A$57,0),MATCH(1,($U$2=GRID!$B$31:$DQ$31)*(КАЛЕНДАРЬ!$AZ32=GRID!$B$33:$DQ$33),0))*GRID!$B$67+GRID!$B$68*2)*(1-GRID!$B$69),0))</f>
        <v>47520</v>
      </c>
      <c r="W478" s="47" cm="1">
        <f t="array" ref="W478">IF($I$2="Spa пакет",
(INDEX(GRID!$B$34:$DQ$44,MATCH(W$7,GRID!$A$34:$A$44,0),MATCH(1,($U$2=GRID!$B$31:$DQ$31)*(КАЛЕНДАРЬ!$AZ32=GRID!$B$33:$DQ$33),0))*GRID!$B$67)+GRID!$B$68,
ROUNDUP((INDEX(GRID!$B$34:$DQ$44,MATCH(W$7,GRID!$A$34:$A$44,0),MATCH(1,($U$2=GRID!$B$31:$DQ$31)*(КАЛЕНДАРЬ!$AZ32=GRID!$B$33:$DQ$33),0))*GRID!$B$67+GRID!$B$68)*(1-GRID!$B$69),0))</f>
        <v>128120</v>
      </c>
      <c r="X478" s="47" cm="1">
        <f t="array" ref="X478">IF($I$2="Spa пакет",
(INDEX(GRID!$B$47:$DQ$57,MATCH(W$7,GRID!$A$47:$A$57,0),MATCH(1,($U$2=GRID!$B$31:$DQ$31)*(КАЛЕНДАРЬ!$AZ32=GRID!$B$33:$DQ$33),0))*GRID!$B$67)+GRID!$B$68*2,
ROUNDUP((INDEX(GRID!$B$47:$DQ$57,MATCH(W$7,GRID!$A$47:$A$57,0),MATCH(1,($U$2=GRID!$B$31:$DQ$31)*(КАЛЕНДАРЬ!$AZ32=GRID!$B$33:$DQ$33),0))*GRID!$B$67+GRID!$B$68*2)*(1-GRID!$B$69),0))</f>
        <v>132400</v>
      </c>
    </row>
    <row r="479" spans="1:24" ht="12" customHeight="1" x14ac:dyDescent="0.2">
      <c r="A479" s="117" t="s">
        <v>48</v>
      </c>
      <c r="B479" s="117">
        <v>30</v>
      </c>
      <c r="C479" s="47" cm="1">
        <f t="array" ref="C479">IF($I$2="Spa пакет",
(INDEX(GRID!$B$34:$DQ$44,MATCH(C$7,GRID!$A$34:$A$44,0),MATCH(1,($U$2=GRID!$B$31:$DQ$31)*(КАЛЕНДАРЬ!$AZ33=GRID!$B$33:$DQ$33),0))*GRID!$B$67)+GRID!$B$68,
ROUNDUP((INDEX(GRID!$B$34:$DQ$44,MATCH(C$7,GRID!$A$34:$A$44,0),MATCH(1,($U$2=GRID!$B$31:$DQ$31)*(КАЛЕНДАРЬ!$AZ33=GRID!$B$33:$DQ$33),0))*GRID!$B$67+GRID!$B$68)*(1-GRID!$B$69),0))</f>
        <v>21400</v>
      </c>
      <c r="D479" s="47" cm="1">
        <f t="array" ref="D479">IF($I$2="Spa пакет",
(INDEX(GRID!$B$47:$DQ$57,MATCH(C$7,GRID!$A$47:$A$57,0),MATCH(1,($U$2=GRID!$B$31:$DQ$31)*(КАЛЕНДАРЬ!$AZ33=GRID!$B$33:$DQ$33),0))*GRID!$B$67)+GRID!$B$68*2,
ROUNDUP((INDEX(GRID!$B$47:$DQ$57,MATCH(C$7,GRID!$A$47:$A$57,0),MATCH(1,($U$2=GRID!$B$31:$DQ$31)*(КАЛЕНДАРЬ!$AZ33=GRID!$B$33:$DQ$33),0))*GRID!$B$67+GRID!$B$68*2)*(1-GRID!$B$69),0))</f>
        <v>25680</v>
      </c>
      <c r="E479" s="47" cm="1">
        <f t="array" ref="E479">IF($I$2="Spa пакет",
(INDEX(GRID!$B$34:$DQ$44,MATCH(E$7,GRID!$A$34:$A$44,0),MATCH(1,($U$2=GRID!$B$31:$DQ$31)*(КАЛЕНДАРЬ!$AZ33=GRID!$B$33:$DQ$33),0))*GRID!$B$67)+GRID!$B$68,
ROUNDUP((INDEX(GRID!$B$34:$DQ$44,MATCH(E$7,GRID!$A$34:$A$44,0),MATCH(1,($U$2=GRID!$B$31:$DQ$31)*(КАЛЕНДАРЬ!$AZ33=GRID!$B$33:$DQ$33),0))*GRID!$B$67+GRID!$B$68)*(1-GRID!$B$69),0))</f>
        <v>22920</v>
      </c>
      <c r="F479" s="47" cm="1">
        <f t="array" ref="F479">IF($I$2="Spa пакет",
(INDEX(GRID!$B$47:$DQ$57,MATCH(E$7,GRID!$A$47:$A$57,0),MATCH(1,($U$2=GRID!$B$31:$DQ$31)*(КАЛЕНДАРЬ!$AZ33=GRID!$B$33:$DQ$33),0))*GRID!$B$67)+GRID!$B$68*2,
ROUNDUP((INDEX(GRID!$B$47:$DQ$57,MATCH(E$7,GRID!$A$47:$A$57,0),MATCH(1,($U$2=GRID!$B$31:$DQ$31)*(КАЛЕНДАРЬ!$AZ33=GRID!$B$33:$DQ$33),0))*GRID!$B$67+GRID!$B$68*2)*(1-GRID!$B$69),0))</f>
        <v>27200</v>
      </c>
      <c r="G479" s="47" cm="1">
        <f t="array" ref="G479">IF($I$2="Spa пакет",
(INDEX(GRID!$B$34:$DQ$44,MATCH(G$7,GRID!$A$34:$A$44,0),MATCH(1,($U$2=GRID!$B$31:$DQ$31)*(КАЛЕНДАРЬ!$AZ33=GRID!$B$33:$DQ$33),0))*GRID!$B$67)+GRID!$B$68,
ROUNDUP((INDEX(GRID!$B$34:$DQ$44,MATCH(G$7,GRID!$A$34:$A$44,0),MATCH(1,($U$2=GRID!$B$31:$DQ$31)*(КАЛЕНДАРЬ!$AZ33=GRID!$B$33:$DQ$33),0))*GRID!$B$67+GRID!$B$68)*(1-GRID!$B$69),0))</f>
        <v>23800</v>
      </c>
      <c r="H479" s="47" cm="1">
        <f t="array" ref="H479">IF($I$2="Spa пакет",
(INDEX(GRID!$B$47:$DQ$57,MATCH(G$7,GRID!$A$47:$A$57,0),MATCH(1,($U$2=GRID!$B$31:$DQ$31)*(КАЛЕНДАРЬ!$AZ33=GRID!$B$33:$DQ$33),0))*GRID!$B$67)+GRID!$B$68*2,
ROUNDUP((INDEX(GRID!$B$47:$DQ$57,MATCH(G$7,GRID!$A$47:$A$57,0),MATCH(1,($U$2=GRID!$B$31:$DQ$31)*(КАЛЕНДАРЬ!$AZ33=GRID!$B$33:$DQ$33),0))*GRID!$B$67+GRID!$B$68*2)*(1-GRID!$B$69),0))</f>
        <v>28080</v>
      </c>
      <c r="I479" s="47" cm="1">
        <f t="array" ref="I479">IF($I$2="Spa пакет",
(INDEX(GRID!$B$34:$DQ$44,MATCH(I$7,GRID!$A$34:$A$44,0),MATCH(1,($U$2=GRID!$B$31:$DQ$31)*(КАЛЕНДАРЬ!$AZ33=GRID!$B$33:$DQ$33),0))*GRID!$B$67)+GRID!$B$68,
ROUNDUP((INDEX(GRID!$B$34:$DQ$44,MATCH(I$7,GRID!$A$34:$A$44,0),MATCH(1,($U$2=GRID!$B$31:$DQ$31)*(КАЛЕНДАРЬ!$AZ33=GRID!$B$33:$DQ$33),0))*GRID!$B$67+GRID!$B$68)*(1-GRID!$B$69),0))</f>
        <v>25320</v>
      </c>
      <c r="J479" s="47" cm="1">
        <f t="array" ref="J479">IF($I$2="Spa пакет",
(INDEX(GRID!$B$47:$DQ$57,MATCH(I$7,GRID!$A$47:$A$57,0),MATCH(1,($U$2=GRID!$B$31:$DQ$31)*(КАЛЕНДАРЬ!$AZ33=GRID!$B$33:$DQ$33),0))*GRID!$B$67)+GRID!$B$68*2,
ROUNDUP((INDEX(GRID!$B$47:$DQ$57,MATCH(I$7,GRID!$A$47:$A$57,0),MATCH(1,($U$2=GRID!$B$31:$DQ$31)*(КАЛЕНДАРЬ!$AZ33=GRID!$B$33:$DQ$33),0))*GRID!$B$67+GRID!$B$68*2)*(1-GRID!$B$69),0))</f>
        <v>29600</v>
      </c>
      <c r="K479" s="47" cm="1">
        <f t="array" ref="K479">IF($I$2="Spa пакет",
(INDEX(GRID!$B$34:$DQ$44,MATCH(K$7,GRID!$A$34:$A$44,0),MATCH(1,($U$2=GRID!$B$31:$DQ$31)*(КАЛЕНДАРЬ!$AZ33=GRID!$B$33:$DQ$33),0))*GRID!$B$67)+GRID!$B$68,
ROUNDUP((INDEX(GRID!$B$34:$DQ$44,MATCH(K$7,GRID!$A$34:$A$44,0),MATCH(1,($U$2=GRID!$B$31:$DQ$31)*(КАЛЕНДАРЬ!$AZ33=GRID!$B$33:$DQ$33),0))*GRID!$B$67+GRID!$B$68)*(1-GRID!$B$69),0))</f>
        <v>26200</v>
      </c>
      <c r="L479" s="47" cm="1">
        <f t="array" ref="L479">IF($I$2="Spa пакет",
(INDEX(GRID!$B$47:$DQ$57,MATCH(K$7,GRID!$A$47:$A$57,0),MATCH(1,($U$2=GRID!$B$31:$DQ$31)*(КАЛЕНДАРЬ!$AZ33=GRID!$B$33:$DQ$33),0))*GRID!$B$67)+GRID!$B$68*2,
ROUNDUP((INDEX(GRID!$B$47:$DQ$57,MATCH(K$7,GRID!$A$47:$A$57,0),MATCH(1,($U$2=GRID!$B$31:$DQ$31)*(КАЛЕНДАРЬ!$AZ33=GRID!$B$33:$DQ$33),0))*GRID!$B$67+GRID!$B$68*2)*(1-GRID!$B$69),0))</f>
        <v>30480</v>
      </c>
      <c r="M479" s="47" cm="1">
        <f t="array" ref="M479">IF($I$2="Spa пакет",
(INDEX(GRID!$B$34:$DQ$44,MATCH(M$7,GRID!$A$34:$A$44,0),MATCH(1,($U$2=GRID!$B$31:$DQ$31)*(КАЛЕНДАРЬ!$AZ33=GRID!$B$33:$DQ$33),0))*GRID!$B$67)+GRID!$B$68,
ROUNDUP((INDEX(GRID!$B$34:$DQ$44,MATCH(M$7,GRID!$A$34:$A$44,0),MATCH(1,($U$2=GRID!$B$31:$DQ$31)*(КАЛЕНДАРЬ!$AZ33=GRID!$B$33:$DQ$33),0))*GRID!$B$67+GRID!$B$68)*(1-GRID!$B$69),0))</f>
        <v>27720</v>
      </c>
      <c r="N479" s="47" cm="1">
        <f t="array" ref="N479">IF($I$2="Spa пакет",
(INDEX(GRID!$B$47:$DQ$57,MATCH(M$7,GRID!$A$47:$A$57,0),MATCH(1,($U$2=GRID!$B$31:$DQ$31)*(КАЛЕНДАРЬ!$AZ33=GRID!$B$33:$DQ$33),0))*GRID!$B$67)+GRID!$B$68*2,
ROUNDUP((INDEX(GRID!$B$47:$DQ$57,MATCH(M$7,GRID!$A$47:$A$57,0),MATCH(1,($U$2=GRID!$B$31:$DQ$31)*(КАЛЕНДАРЬ!$AZ33=GRID!$B$33:$DQ$33),0))*GRID!$B$67+GRID!$B$68*2)*(1-GRID!$B$69),0))</f>
        <v>32000</v>
      </c>
      <c r="O479" s="47" cm="1">
        <f t="array" ref="O479">IF($I$2="Spa пакет",
(INDEX(GRID!$B$34:$DQ$44,MATCH(O$7,GRID!$A$34:$A$44,0),MATCH(1,($U$2=GRID!$B$31:$DQ$31)*(КАЛЕНДАРЬ!$AZ33=GRID!$B$33:$DQ$33),0))*GRID!$B$67)+GRID!$B$68,
ROUNDUP((INDEX(GRID!$B$34:$DQ$44,MATCH(O$7,GRID!$A$34:$A$44,0),MATCH(1,($U$2=GRID!$B$31:$DQ$31)*(КАЛЕНДАРЬ!$AZ33=GRID!$B$33:$DQ$33),0))*GRID!$B$67+GRID!$B$68)*(1-GRID!$B$69),0))</f>
        <v>33560</v>
      </c>
      <c r="P479" s="47" cm="1">
        <f t="array" ref="P479">IF($I$2="Spa пакет",
(INDEX(GRID!$B$47:$DQ$57,MATCH(O$7,GRID!$A$47:$A$57,0),MATCH(1,($U$2=GRID!$B$31:$DQ$31)*(КАЛЕНДАРЬ!$AZ33=GRID!$B$33:$DQ$33),0))*GRID!$B$67)+GRID!$B$68*2,
ROUNDUP((INDEX(GRID!$B$47:$DQ$57,MATCH(O$7,GRID!$A$47:$A$57,0),MATCH(1,($U$2=GRID!$B$31:$DQ$31)*(КАЛЕНДАРЬ!$AZ33=GRID!$B$33:$DQ$33),0))*GRID!$B$67+GRID!$B$68*2)*(1-GRID!$B$69),0))</f>
        <v>37840</v>
      </c>
      <c r="Q479" s="47" cm="1">
        <f t="array" ref="Q479">IF($I$2="Spa пакет",
(INDEX(GRID!$B$34:$DQ$44,MATCH(Q$7,GRID!$A$34:$A$44,0),MATCH(1,($U$2=GRID!$B$31:$DQ$31)*(КАЛЕНДАРЬ!$AZ33=GRID!$B$33:$DQ$33),0))*GRID!$B$67)+GRID!$B$68,
ROUNDUP((INDEX(GRID!$B$34:$DQ$44,MATCH(Q$7,GRID!$A$34:$A$44,0),MATCH(1,($U$2=GRID!$B$31:$DQ$31)*(КАЛЕНДАРЬ!$AZ33=GRID!$B$33:$DQ$33),0))*GRID!$B$67+GRID!$B$68)*(1-GRID!$B$69),0))</f>
        <v>35240</v>
      </c>
      <c r="R479" s="47" cm="1">
        <f t="array" ref="R479">IF($I$2="Spa пакет",
(INDEX(GRID!$B$47:$DQ$57,MATCH(Q$7,GRID!$A$47:$A$57,0),MATCH(1,($U$2=GRID!$B$31:$DQ$31)*(КАЛЕНДАРЬ!$AZ33=GRID!$B$33:$DQ$33),0))*GRID!$B$67)+GRID!$B$68*2,
ROUNDUP((INDEX(GRID!$B$47:$DQ$57,MATCH(Q$7,GRID!$A$47:$A$57,0),MATCH(1,($U$2=GRID!$B$31:$DQ$31)*(КАЛЕНДАРЬ!$AZ33=GRID!$B$33:$DQ$33),0))*GRID!$B$67+GRID!$B$68*2)*(1-GRID!$B$69),0))</f>
        <v>39520</v>
      </c>
      <c r="S479" s="47" cm="1">
        <f t="array" ref="S479">IF($I$2="Spa пакет",
(INDEX(GRID!$B$34:$DQ$44,MATCH(S$7,GRID!$A$34:$A$44,0),MATCH(1,($U$2=GRID!$B$31:$DQ$31)*(КАЛЕНДАРЬ!$AZ33=GRID!$B$33:$DQ$33),0))*GRID!$B$67)+GRID!$B$68,
ROUNDUP((INDEX(GRID!$B$34:$DQ$44,MATCH(S$7,GRID!$A$34:$A$44,0),MATCH(1,($U$2=GRID!$B$31:$DQ$31)*(КАЛЕНДАРЬ!$AZ33=GRID!$B$33:$DQ$33),0))*GRID!$B$67+GRID!$B$68)*(1-GRID!$B$69),0))</f>
        <v>38200</v>
      </c>
      <c r="T479" s="47" cm="1">
        <f t="array" ref="T479">IF($I$2="Spa пакет",
(INDEX(GRID!$B$47:$DQ$57,MATCH(S$7,GRID!$A$47:$A$57,0),MATCH(1,($U$2=GRID!$B$31:$DQ$31)*(КАЛЕНДАРЬ!$AZ33=GRID!$B$33:$DQ$33),0))*GRID!$B$67)+GRID!$B$68*2,
ROUNDUP((INDEX(GRID!$B$47:$DQ$57,MATCH(S$7,GRID!$A$47:$A$57,0),MATCH(1,($U$2=GRID!$B$31:$DQ$31)*(КАЛЕНДАРЬ!$AZ33=GRID!$B$33:$DQ$33),0))*GRID!$B$67+GRID!$B$68*2)*(1-GRID!$B$69),0))</f>
        <v>42480</v>
      </c>
      <c r="U479" s="47" cm="1">
        <f t="array" ref="U479">IF($I$2="Spa пакет",
(INDEX(GRID!$B$34:$DQ$44,MATCH(U$7,GRID!$A$34:$A$44,0),MATCH(1,($U$2=GRID!$B$31:$DQ$31)*(КАЛЕНДАРЬ!$AZ33=GRID!$B$33:$DQ$33),0))*GRID!$B$67)+GRID!$B$68,
ROUNDUP((INDEX(GRID!$B$34:$DQ$44,MATCH(U$7,GRID!$A$34:$A$44,0),MATCH(1,($U$2=GRID!$B$31:$DQ$31)*(КАЛЕНДАРЬ!$AZ33=GRID!$B$33:$DQ$33),0))*GRID!$B$67+GRID!$B$68)*(1-GRID!$B$69),0))</f>
        <v>43240</v>
      </c>
      <c r="V479" s="47" cm="1">
        <f t="array" ref="V479">IF($I$2="Spa пакет",
(INDEX(GRID!$B$47:$DQ$57,MATCH(U$7,GRID!$A$47:$A$57,0),MATCH(1,($U$2=GRID!$B$31:$DQ$31)*(КАЛЕНДАРЬ!$AZ33=GRID!$B$33:$DQ$33),0))*GRID!$B$67)+GRID!$B$68*2,
ROUNDUP((INDEX(GRID!$B$47:$DQ$57,MATCH(U$7,GRID!$A$47:$A$57,0),MATCH(1,($U$2=GRID!$B$31:$DQ$31)*(КАЛЕНДАРЬ!$AZ33=GRID!$B$33:$DQ$33),0))*GRID!$B$67+GRID!$B$68*2)*(1-GRID!$B$69),0))</f>
        <v>47520</v>
      </c>
      <c r="W479" s="47" cm="1">
        <f t="array" ref="W479">IF($I$2="Spa пакет",
(INDEX(GRID!$B$34:$DQ$44,MATCH(W$7,GRID!$A$34:$A$44,0),MATCH(1,($U$2=GRID!$B$31:$DQ$31)*(КАЛЕНДАРЬ!$AZ33=GRID!$B$33:$DQ$33),0))*GRID!$B$67)+GRID!$B$68,
ROUNDUP((INDEX(GRID!$B$34:$DQ$44,MATCH(W$7,GRID!$A$34:$A$44,0),MATCH(1,($U$2=GRID!$B$31:$DQ$31)*(КАЛЕНДАРЬ!$AZ33=GRID!$B$33:$DQ$33),0))*GRID!$B$67+GRID!$B$68)*(1-GRID!$B$69),0))</f>
        <v>128120</v>
      </c>
      <c r="X479" s="47" cm="1">
        <f t="array" ref="X479">IF($I$2="Spa пакет",
(INDEX(GRID!$B$47:$DQ$57,MATCH(W$7,GRID!$A$47:$A$57,0),MATCH(1,($U$2=GRID!$B$31:$DQ$31)*(КАЛЕНДАРЬ!$AZ33=GRID!$B$33:$DQ$33),0))*GRID!$B$67)+GRID!$B$68*2,
ROUNDUP((INDEX(GRID!$B$47:$DQ$57,MATCH(W$7,GRID!$A$47:$A$57,0),MATCH(1,($U$2=GRID!$B$31:$DQ$31)*(КАЛЕНДАРЬ!$AZ33=GRID!$B$33:$DQ$33),0))*GRID!$B$67+GRID!$B$68*2)*(1-GRID!$B$69),0))</f>
        <v>132400</v>
      </c>
    </row>
    <row r="480" spans="1:24" ht="12" customHeight="1" x14ac:dyDescent="0.2">
      <c r="A480" s="117" t="s">
        <v>42</v>
      </c>
      <c r="B480" s="117">
        <v>31</v>
      </c>
      <c r="C480" s="47" cm="1">
        <f t="array" ref="C480">IF($I$2="Spa пакет",
(INDEX(GRID!$B$34:$DQ$44,MATCH(C$7,GRID!$A$34:$A$44,0),MATCH(1,($U$2=GRID!$B$31:$DQ$31)*(КАЛЕНДАРЬ!$AZ34=GRID!$B$33:$DQ$33),0))*GRID!$B$67)+GRID!$B$68,
ROUNDUP((INDEX(GRID!$B$34:$DQ$44,MATCH(C$7,GRID!$A$34:$A$44,0),MATCH(1,($U$2=GRID!$B$31:$DQ$31)*(КАЛЕНДАРЬ!$AZ34=GRID!$B$33:$DQ$33),0))*GRID!$B$67+GRID!$B$68)*(1-GRID!$B$69),0))</f>
        <v>20440</v>
      </c>
      <c r="D480" s="47" cm="1">
        <f t="array" ref="D480">IF($I$2="Spa пакет",
(INDEX(GRID!$B$47:$DQ$57,MATCH(C$7,GRID!$A$47:$A$57,0),MATCH(1,($U$2=GRID!$B$31:$DQ$31)*(КАЛЕНДАРЬ!$AZ34=GRID!$B$33:$DQ$33),0))*GRID!$B$67)+GRID!$B$68*2,
ROUNDUP((INDEX(GRID!$B$47:$DQ$57,MATCH(C$7,GRID!$A$47:$A$57,0),MATCH(1,($U$2=GRID!$B$31:$DQ$31)*(КАЛЕНДАРЬ!$AZ34=GRID!$B$33:$DQ$33),0))*GRID!$B$67+GRID!$B$68*2)*(1-GRID!$B$69),0))</f>
        <v>24720</v>
      </c>
      <c r="E480" s="47" cm="1">
        <f t="array" ref="E480">IF($I$2="Spa пакет",
(INDEX(GRID!$B$34:$DQ$44,MATCH(E$7,GRID!$A$34:$A$44,0),MATCH(1,($U$2=GRID!$B$31:$DQ$31)*(КАЛЕНДАРЬ!$AZ34=GRID!$B$33:$DQ$33),0))*GRID!$B$67)+GRID!$B$68,
ROUNDUP((INDEX(GRID!$B$34:$DQ$44,MATCH(E$7,GRID!$A$34:$A$44,0),MATCH(1,($U$2=GRID!$B$31:$DQ$31)*(КАЛЕНДАРЬ!$AZ34=GRID!$B$33:$DQ$33),0))*GRID!$B$67+GRID!$B$68)*(1-GRID!$B$69),0))</f>
        <v>21960</v>
      </c>
      <c r="F480" s="47" cm="1">
        <f t="array" ref="F480">IF($I$2="Spa пакет",
(INDEX(GRID!$B$47:$DQ$57,MATCH(E$7,GRID!$A$47:$A$57,0),MATCH(1,($U$2=GRID!$B$31:$DQ$31)*(КАЛЕНДАРЬ!$AZ34=GRID!$B$33:$DQ$33),0))*GRID!$B$67)+GRID!$B$68*2,
ROUNDUP((INDEX(GRID!$B$47:$DQ$57,MATCH(E$7,GRID!$A$47:$A$57,0),MATCH(1,($U$2=GRID!$B$31:$DQ$31)*(КАЛЕНДАРЬ!$AZ34=GRID!$B$33:$DQ$33),0))*GRID!$B$67+GRID!$B$68*2)*(1-GRID!$B$69),0))</f>
        <v>26240</v>
      </c>
      <c r="G480" s="47" cm="1">
        <f t="array" ref="G480">IF($I$2="Spa пакет",
(INDEX(GRID!$B$34:$DQ$44,MATCH(G$7,GRID!$A$34:$A$44,0),MATCH(1,($U$2=GRID!$B$31:$DQ$31)*(КАЛЕНДАРЬ!$AZ34=GRID!$B$33:$DQ$33),0))*GRID!$B$67)+GRID!$B$68,
ROUNDUP((INDEX(GRID!$B$34:$DQ$44,MATCH(G$7,GRID!$A$34:$A$44,0),MATCH(1,($U$2=GRID!$B$31:$DQ$31)*(КАЛЕНДАРЬ!$AZ34=GRID!$B$33:$DQ$33),0))*GRID!$B$67+GRID!$B$68)*(1-GRID!$B$69),0))</f>
        <v>22840</v>
      </c>
      <c r="H480" s="47" cm="1">
        <f t="array" ref="H480">IF($I$2="Spa пакет",
(INDEX(GRID!$B$47:$DQ$57,MATCH(G$7,GRID!$A$47:$A$57,0),MATCH(1,($U$2=GRID!$B$31:$DQ$31)*(КАЛЕНДАРЬ!$AZ34=GRID!$B$33:$DQ$33),0))*GRID!$B$67)+GRID!$B$68*2,
ROUNDUP((INDEX(GRID!$B$47:$DQ$57,MATCH(G$7,GRID!$A$47:$A$57,0),MATCH(1,($U$2=GRID!$B$31:$DQ$31)*(КАЛЕНДАРЬ!$AZ34=GRID!$B$33:$DQ$33),0))*GRID!$B$67+GRID!$B$68*2)*(1-GRID!$B$69),0))</f>
        <v>27120</v>
      </c>
      <c r="I480" s="47" cm="1">
        <f t="array" ref="I480">IF($I$2="Spa пакет",
(INDEX(GRID!$B$34:$DQ$44,MATCH(I$7,GRID!$A$34:$A$44,0),MATCH(1,($U$2=GRID!$B$31:$DQ$31)*(КАЛЕНДАРЬ!$AZ34=GRID!$B$33:$DQ$33),0))*GRID!$B$67)+GRID!$B$68,
ROUNDUP((INDEX(GRID!$B$34:$DQ$44,MATCH(I$7,GRID!$A$34:$A$44,0),MATCH(1,($U$2=GRID!$B$31:$DQ$31)*(КАЛЕНДАРЬ!$AZ34=GRID!$B$33:$DQ$33),0))*GRID!$B$67+GRID!$B$68)*(1-GRID!$B$69),0))</f>
        <v>24360</v>
      </c>
      <c r="J480" s="47" cm="1">
        <f t="array" ref="J480">IF($I$2="Spa пакет",
(INDEX(GRID!$B$47:$DQ$57,MATCH(I$7,GRID!$A$47:$A$57,0),MATCH(1,($U$2=GRID!$B$31:$DQ$31)*(КАЛЕНДАРЬ!$AZ34=GRID!$B$33:$DQ$33),0))*GRID!$B$67)+GRID!$B$68*2,
ROUNDUP((INDEX(GRID!$B$47:$DQ$57,MATCH(I$7,GRID!$A$47:$A$57,0),MATCH(1,($U$2=GRID!$B$31:$DQ$31)*(КАЛЕНДАРЬ!$AZ34=GRID!$B$33:$DQ$33),0))*GRID!$B$67+GRID!$B$68*2)*(1-GRID!$B$69),0))</f>
        <v>28640</v>
      </c>
      <c r="K480" s="47" cm="1">
        <f t="array" ref="K480">IF($I$2="Spa пакет",
(INDEX(GRID!$B$34:$DQ$44,MATCH(K$7,GRID!$A$34:$A$44,0),MATCH(1,($U$2=GRID!$B$31:$DQ$31)*(КАЛЕНДАРЬ!$AZ34=GRID!$B$33:$DQ$33),0))*GRID!$B$67)+GRID!$B$68,
ROUNDUP((INDEX(GRID!$B$34:$DQ$44,MATCH(K$7,GRID!$A$34:$A$44,0),MATCH(1,($U$2=GRID!$B$31:$DQ$31)*(КАЛЕНДАРЬ!$AZ34=GRID!$B$33:$DQ$33),0))*GRID!$B$67+GRID!$B$68)*(1-GRID!$B$69),0))</f>
        <v>25240</v>
      </c>
      <c r="L480" s="47" cm="1">
        <f t="array" ref="L480">IF($I$2="Spa пакет",
(INDEX(GRID!$B$47:$DQ$57,MATCH(K$7,GRID!$A$47:$A$57,0),MATCH(1,($U$2=GRID!$B$31:$DQ$31)*(КАЛЕНДАРЬ!$AZ34=GRID!$B$33:$DQ$33),0))*GRID!$B$67)+GRID!$B$68*2,
ROUNDUP((INDEX(GRID!$B$47:$DQ$57,MATCH(K$7,GRID!$A$47:$A$57,0),MATCH(1,($U$2=GRID!$B$31:$DQ$31)*(КАЛЕНДАРЬ!$AZ34=GRID!$B$33:$DQ$33),0))*GRID!$B$67+GRID!$B$68*2)*(1-GRID!$B$69),0))</f>
        <v>29520</v>
      </c>
      <c r="M480" s="47" cm="1">
        <f t="array" ref="M480">IF($I$2="Spa пакет",
(INDEX(GRID!$B$34:$DQ$44,MATCH(M$7,GRID!$A$34:$A$44,0),MATCH(1,($U$2=GRID!$B$31:$DQ$31)*(КАЛЕНДАРЬ!$AZ34=GRID!$B$33:$DQ$33),0))*GRID!$B$67)+GRID!$B$68,
ROUNDUP((INDEX(GRID!$B$34:$DQ$44,MATCH(M$7,GRID!$A$34:$A$44,0),MATCH(1,($U$2=GRID!$B$31:$DQ$31)*(КАЛЕНДАРЬ!$AZ34=GRID!$B$33:$DQ$33),0))*GRID!$B$67+GRID!$B$68)*(1-GRID!$B$69),0))</f>
        <v>26760</v>
      </c>
      <c r="N480" s="47" cm="1">
        <f t="array" ref="N480">IF($I$2="Spa пакет",
(INDEX(GRID!$B$47:$DQ$57,MATCH(M$7,GRID!$A$47:$A$57,0),MATCH(1,($U$2=GRID!$B$31:$DQ$31)*(КАЛЕНДАРЬ!$AZ34=GRID!$B$33:$DQ$33),0))*GRID!$B$67)+GRID!$B$68*2,
ROUNDUP((INDEX(GRID!$B$47:$DQ$57,MATCH(M$7,GRID!$A$47:$A$57,0),MATCH(1,($U$2=GRID!$B$31:$DQ$31)*(КАЛЕНДАРЬ!$AZ34=GRID!$B$33:$DQ$33),0))*GRID!$B$67+GRID!$B$68*2)*(1-GRID!$B$69),0))</f>
        <v>31040</v>
      </c>
      <c r="O480" s="47" cm="1">
        <f t="array" ref="O480">IF($I$2="Spa пакет",
(INDEX(GRID!$B$34:$DQ$44,MATCH(O$7,GRID!$A$34:$A$44,0),MATCH(1,($U$2=GRID!$B$31:$DQ$31)*(КАЛЕНДАРЬ!$AZ34=GRID!$B$33:$DQ$33),0))*GRID!$B$67)+GRID!$B$68,
ROUNDUP((INDEX(GRID!$B$34:$DQ$44,MATCH(O$7,GRID!$A$34:$A$44,0),MATCH(1,($U$2=GRID!$B$31:$DQ$31)*(КАЛЕНДАРЬ!$AZ34=GRID!$B$33:$DQ$33),0))*GRID!$B$67+GRID!$B$68)*(1-GRID!$B$69),0))</f>
        <v>32520</v>
      </c>
      <c r="P480" s="47" cm="1">
        <f t="array" ref="P480">IF($I$2="Spa пакет",
(INDEX(GRID!$B$47:$DQ$57,MATCH(O$7,GRID!$A$47:$A$57,0),MATCH(1,($U$2=GRID!$B$31:$DQ$31)*(КАЛЕНДАРЬ!$AZ34=GRID!$B$33:$DQ$33),0))*GRID!$B$67)+GRID!$B$68*2,
ROUNDUP((INDEX(GRID!$B$47:$DQ$57,MATCH(O$7,GRID!$A$47:$A$57,0),MATCH(1,($U$2=GRID!$B$31:$DQ$31)*(КАЛЕНДАРЬ!$AZ34=GRID!$B$33:$DQ$33),0))*GRID!$B$67+GRID!$B$68*2)*(1-GRID!$B$69),0))</f>
        <v>36800</v>
      </c>
      <c r="Q480" s="47" cm="1">
        <f t="array" ref="Q480">IF($I$2="Spa пакет",
(INDEX(GRID!$B$34:$DQ$44,MATCH(Q$7,GRID!$A$34:$A$44,0),MATCH(1,($U$2=GRID!$B$31:$DQ$31)*(КАЛЕНДАРЬ!$AZ34=GRID!$B$33:$DQ$33),0))*GRID!$B$67)+GRID!$B$68,
ROUNDUP((INDEX(GRID!$B$34:$DQ$44,MATCH(Q$7,GRID!$A$34:$A$44,0),MATCH(1,($U$2=GRID!$B$31:$DQ$31)*(КАЛЕНДАРЬ!$AZ34=GRID!$B$33:$DQ$33),0))*GRID!$B$67+GRID!$B$68)*(1-GRID!$B$69),0))</f>
        <v>34200</v>
      </c>
      <c r="R480" s="47" cm="1">
        <f t="array" ref="R480">IF($I$2="Spa пакет",
(INDEX(GRID!$B$47:$DQ$57,MATCH(Q$7,GRID!$A$47:$A$57,0),MATCH(1,($U$2=GRID!$B$31:$DQ$31)*(КАЛЕНДАРЬ!$AZ34=GRID!$B$33:$DQ$33),0))*GRID!$B$67)+GRID!$B$68*2,
ROUNDUP((INDEX(GRID!$B$47:$DQ$57,MATCH(Q$7,GRID!$A$47:$A$57,0),MATCH(1,($U$2=GRID!$B$31:$DQ$31)*(КАЛЕНДАРЬ!$AZ34=GRID!$B$33:$DQ$33),0))*GRID!$B$67+GRID!$B$68*2)*(1-GRID!$B$69),0))</f>
        <v>38480</v>
      </c>
      <c r="S480" s="47" cm="1">
        <f t="array" ref="S480">IF($I$2="Spa пакет",
(INDEX(GRID!$B$34:$DQ$44,MATCH(S$7,GRID!$A$34:$A$44,0),MATCH(1,($U$2=GRID!$B$31:$DQ$31)*(КАЛЕНДАРЬ!$AZ34=GRID!$B$33:$DQ$33),0))*GRID!$B$67)+GRID!$B$68,
ROUNDUP((INDEX(GRID!$B$34:$DQ$44,MATCH(S$7,GRID!$A$34:$A$44,0),MATCH(1,($U$2=GRID!$B$31:$DQ$31)*(КАЛЕНДАРЬ!$AZ34=GRID!$B$33:$DQ$33),0))*GRID!$B$67+GRID!$B$68)*(1-GRID!$B$69),0))</f>
        <v>37080</v>
      </c>
      <c r="T480" s="47" cm="1">
        <f t="array" ref="T480">IF($I$2="Spa пакет",
(INDEX(GRID!$B$47:$DQ$57,MATCH(S$7,GRID!$A$47:$A$57,0),MATCH(1,($U$2=GRID!$B$31:$DQ$31)*(КАЛЕНДАРЬ!$AZ34=GRID!$B$33:$DQ$33),0))*GRID!$B$67)+GRID!$B$68*2,
ROUNDUP((INDEX(GRID!$B$47:$DQ$57,MATCH(S$7,GRID!$A$47:$A$57,0),MATCH(1,($U$2=GRID!$B$31:$DQ$31)*(КАЛЕНДАРЬ!$AZ34=GRID!$B$33:$DQ$33),0))*GRID!$B$67+GRID!$B$68*2)*(1-GRID!$B$69),0))</f>
        <v>41360</v>
      </c>
      <c r="U480" s="47" cm="1">
        <f t="array" ref="U480">IF($I$2="Spa пакет",
(INDEX(GRID!$B$34:$DQ$44,MATCH(U$7,GRID!$A$34:$A$44,0),MATCH(1,($U$2=GRID!$B$31:$DQ$31)*(КАЛЕНДАРЬ!$AZ34=GRID!$B$33:$DQ$33),0))*GRID!$B$67)+GRID!$B$68,
ROUNDUP((INDEX(GRID!$B$34:$DQ$44,MATCH(U$7,GRID!$A$34:$A$44,0),MATCH(1,($U$2=GRID!$B$31:$DQ$31)*(КАЛЕНДАРЬ!$AZ34=GRID!$B$33:$DQ$33),0))*GRID!$B$67+GRID!$B$68)*(1-GRID!$B$69),0))</f>
        <v>42040</v>
      </c>
      <c r="V480" s="47" cm="1">
        <f t="array" ref="V480">IF($I$2="Spa пакет",
(INDEX(GRID!$B$47:$DQ$57,MATCH(U$7,GRID!$A$47:$A$57,0),MATCH(1,($U$2=GRID!$B$31:$DQ$31)*(КАЛЕНДАРЬ!$AZ34=GRID!$B$33:$DQ$33),0))*GRID!$B$67)+GRID!$B$68*2,
ROUNDUP((INDEX(GRID!$B$47:$DQ$57,MATCH(U$7,GRID!$A$47:$A$57,0),MATCH(1,($U$2=GRID!$B$31:$DQ$31)*(КАЛЕНДАРЬ!$AZ34=GRID!$B$33:$DQ$33),0))*GRID!$B$67+GRID!$B$68*2)*(1-GRID!$B$69),0))</f>
        <v>46320</v>
      </c>
      <c r="W480" s="47" cm="1">
        <f t="array" ref="W480">IF($I$2="Spa пакет",
(INDEX(GRID!$B$34:$DQ$44,MATCH(W$7,GRID!$A$34:$A$44,0),MATCH(1,($U$2=GRID!$B$31:$DQ$31)*(КАЛЕНДАРЬ!$AZ34=GRID!$B$33:$DQ$33),0))*GRID!$B$67)+GRID!$B$68,
ROUNDUP((INDEX(GRID!$B$34:$DQ$44,MATCH(W$7,GRID!$A$34:$A$44,0),MATCH(1,($U$2=GRID!$B$31:$DQ$31)*(КАЛЕНДАРЬ!$AZ34=GRID!$B$33:$DQ$33),0))*GRID!$B$67+GRID!$B$68)*(1-GRID!$B$69),0))</f>
        <v>120440</v>
      </c>
      <c r="X480" s="47" cm="1">
        <f t="array" ref="X480">IF($I$2="Spa пакет",
(INDEX(GRID!$B$47:$DQ$57,MATCH(W$7,GRID!$A$47:$A$57,0),MATCH(1,($U$2=GRID!$B$31:$DQ$31)*(КАЛЕНДАРЬ!$AZ34=GRID!$B$33:$DQ$33),0))*GRID!$B$67)+GRID!$B$68*2,
ROUNDUP((INDEX(GRID!$B$47:$DQ$57,MATCH(W$7,GRID!$A$47:$A$57,0),MATCH(1,($U$2=GRID!$B$31:$DQ$31)*(КАЛЕНДАРЬ!$AZ34=GRID!$B$33:$DQ$33),0))*GRID!$B$67+GRID!$B$68*2)*(1-GRID!$B$69),0))</f>
        <v>124720</v>
      </c>
    </row>
    <row r="481" spans="1:17" ht="19.5" customHeight="1" x14ac:dyDescent="0.25">
      <c r="A481" s="127"/>
      <c r="B481" s="127"/>
      <c r="C481" s="53"/>
      <c r="D481" s="98"/>
      <c r="E481" s="98"/>
      <c r="F481" s="53"/>
      <c r="G481" s="53"/>
      <c r="H481" s="53"/>
      <c r="I481" s="53"/>
    </row>
    <row r="482" spans="1:17" ht="39" customHeight="1" x14ac:dyDescent="0.25">
      <c r="A482" s="252" t="s">
        <v>173</v>
      </c>
      <c r="B482" s="252"/>
      <c r="C482" s="252"/>
      <c r="D482" s="53"/>
      <c r="E482" s="275" t="s">
        <v>178</v>
      </c>
      <c r="F482" s="275"/>
      <c r="G482" s="275"/>
      <c r="H482" s="275"/>
      <c r="I482" s="275"/>
      <c r="L482" s="293" t="s">
        <v>179</v>
      </c>
      <c r="M482" s="293"/>
      <c r="N482" s="293"/>
      <c r="O482" s="293"/>
      <c r="P482" s="293"/>
      <c r="Q482" s="293"/>
    </row>
    <row r="483" spans="1:17" ht="24" customHeight="1" x14ac:dyDescent="0.25">
      <c r="A483" s="128" t="s">
        <v>63</v>
      </c>
      <c r="B483" s="291" t="s">
        <v>174</v>
      </c>
      <c r="C483" s="292"/>
      <c r="D483" s="53"/>
      <c r="E483" s="275"/>
      <c r="F483" s="275"/>
      <c r="G483" s="275"/>
      <c r="H483" s="275"/>
      <c r="I483" s="275"/>
      <c r="L483" s="293"/>
      <c r="M483" s="293"/>
      <c r="N483" s="293"/>
      <c r="O483" s="293"/>
      <c r="P483" s="293"/>
      <c r="Q483" s="293"/>
    </row>
    <row r="484" spans="1:17" ht="29.25" customHeight="1" x14ac:dyDescent="0.2">
      <c r="A484" s="203" t="s">
        <v>66</v>
      </c>
      <c r="B484" s="203" t="s">
        <v>67</v>
      </c>
      <c r="C484" s="11" t="s">
        <v>68</v>
      </c>
      <c r="D484" s="176"/>
      <c r="E484" s="275"/>
      <c r="F484" s="275"/>
      <c r="G484" s="275"/>
      <c r="H484" s="275"/>
      <c r="I484" s="275"/>
      <c r="L484" s="293"/>
      <c r="M484" s="293"/>
      <c r="N484" s="293"/>
      <c r="O484" s="293"/>
      <c r="P484" s="293"/>
      <c r="Q484" s="293"/>
    </row>
    <row r="485" spans="1:17" ht="27.75" customHeight="1" x14ac:dyDescent="0.2">
      <c r="A485" s="116" t="s">
        <v>69</v>
      </c>
      <c r="B485" s="116">
        <f>ROUNDUP(IF($I$2="Spa пакет",GRID!H98,GRID!H98-GRID!H98*GRID!$B$69),0)</f>
        <v>2080</v>
      </c>
      <c r="C485" s="116">
        <f>ROUNDUP(IF($I$2="Spa пакет",GRID!I98,GRID!I98-GRID!I98*GRID!$B$69),0)</f>
        <v>6360</v>
      </c>
      <c r="D485" s="16"/>
      <c r="E485" s="275"/>
      <c r="F485" s="275"/>
      <c r="G485" s="275"/>
      <c r="H485" s="275"/>
      <c r="I485" s="275"/>
      <c r="L485" s="293"/>
      <c r="M485" s="293"/>
      <c r="N485" s="293"/>
      <c r="O485" s="293"/>
      <c r="P485" s="293"/>
      <c r="Q485" s="293"/>
    </row>
    <row r="486" spans="1:17" ht="12.75" customHeight="1" x14ac:dyDescent="0.2">
      <c r="E486" s="275"/>
      <c r="F486" s="275"/>
      <c r="G486" s="275"/>
      <c r="H486" s="275"/>
      <c r="I486" s="275"/>
      <c r="J486" s="99"/>
      <c r="K486" s="99"/>
      <c r="L486" s="293"/>
      <c r="M486" s="293"/>
      <c r="N486" s="293"/>
      <c r="O486" s="293"/>
      <c r="P486" s="293"/>
      <c r="Q486" s="293"/>
    </row>
    <row r="487" spans="1:17" ht="12.75" customHeight="1" x14ac:dyDescent="0.2">
      <c r="E487" s="275"/>
      <c r="F487" s="275"/>
      <c r="G487" s="275"/>
      <c r="H487" s="275"/>
      <c r="I487" s="275"/>
      <c r="J487" s="99"/>
      <c r="K487" s="99"/>
      <c r="L487" s="293"/>
      <c r="M487" s="293"/>
      <c r="N487" s="293"/>
      <c r="O487" s="293"/>
      <c r="P487" s="293"/>
      <c r="Q487" s="293"/>
    </row>
    <row r="488" spans="1:17" ht="12.75" customHeight="1" x14ac:dyDescent="0.2">
      <c r="E488" s="275"/>
      <c r="F488" s="275"/>
      <c r="G488" s="275"/>
      <c r="H488" s="275"/>
      <c r="I488" s="275"/>
      <c r="J488" s="99"/>
      <c r="K488" s="99"/>
      <c r="L488" s="293"/>
      <c r="M488" s="293"/>
      <c r="N488" s="293"/>
      <c r="O488" s="293"/>
      <c r="P488" s="293"/>
      <c r="Q488" s="293"/>
    </row>
    <row r="489" spans="1:17" ht="12.75" customHeight="1" x14ac:dyDescent="0.2">
      <c r="H489" s="99"/>
      <c r="I489" s="99"/>
      <c r="J489" s="99"/>
      <c r="K489" s="99"/>
      <c r="L489" s="293"/>
      <c r="M489" s="293"/>
      <c r="N489" s="293"/>
      <c r="O489" s="293"/>
      <c r="P489" s="293"/>
      <c r="Q489" s="293"/>
    </row>
    <row r="490" spans="1:17" ht="12.75" customHeight="1" x14ac:dyDescent="0.2">
      <c r="H490" s="99"/>
      <c r="I490" s="99"/>
      <c r="J490" s="99"/>
      <c r="K490" s="99"/>
      <c r="L490" s="293"/>
      <c r="M490" s="293"/>
      <c r="N490" s="293"/>
      <c r="O490" s="293"/>
      <c r="P490" s="293"/>
      <c r="Q490" s="293"/>
    </row>
    <row r="491" spans="1:17" ht="12.75" customHeight="1" x14ac:dyDescent="0.2">
      <c r="H491" s="99"/>
      <c r="I491" s="99"/>
      <c r="J491" s="99"/>
      <c r="K491" s="99"/>
      <c r="L491" s="293"/>
      <c r="M491" s="293"/>
      <c r="N491" s="293"/>
      <c r="O491" s="293"/>
      <c r="P491" s="293"/>
      <c r="Q491" s="293"/>
    </row>
    <row r="492" spans="1:17" x14ac:dyDescent="0.2">
      <c r="L492" s="293"/>
      <c r="M492" s="293"/>
      <c r="N492" s="293"/>
      <c r="O492" s="293"/>
      <c r="P492" s="293"/>
      <c r="Q492" s="293"/>
    </row>
    <row r="493" spans="1:17" x14ac:dyDescent="0.2">
      <c r="L493" s="293"/>
      <c r="M493" s="293"/>
      <c r="N493" s="293"/>
      <c r="O493" s="293"/>
      <c r="P493" s="293"/>
      <c r="Q493" s="293"/>
    </row>
    <row r="494" spans="1:17" x14ac:dyDescent="0.2">
      <c r="L494" s="293"/>
      <c r="M494" s="293"/>
      <c r="N494" s="293"/>
      <c r="O494" s="293"/>
      <c r="P494" s="293"/>
      <c r="Q494" s="293"/>
    </row>
    <row r="495" spans="1:17" x14ac:dyDescent="0.2">
      <c r="L495" s="293"/>
      <c r="M495" s="293"/>
      <c r="N495" s="293"/>
      <c r="O495" s="293"/>
      <c r="P495" s="293"/>
      <c r="Q495" s="293"/>
    </row>
    <row r="496" spans="1:17" x14ac:dyDescent="0.2">
      <c r="L496" s="293"/>
      <c r="M496" s="293"/>
      <c r="N496" s="293"/>
      <c r="O496" s="293"/>
      <c r="P496" s="293"/>
      <c r="Q496" s="293"/>
    </row>
    <row r="497" spans="12:17" x14ac:dyDescent="0.2">
      <c r="L497" s="293"/>
      <c r="M497" s="293"/>
      <c r="N497" s="293"/>
      <c r="O497" s="293"/>
      <c r="P497" s="293"/>
      <c r="Q497" s="293"/>
    </row>
  </sheetData>
  <mergeCells count="218">
    <mergeCell ref="A482:C482"/>
    <mergeCell ref="B483:C483"/>
    <mergeCell ref="E482:I488"/>
    <mergeCell ref="L482:Q497"/>
    <mergeCell ref="M448:N448"/>
    <mergeCell ref="O448:P448"/>
    <mergeCell ref="Q448:R448"/>
    <mergeCell ref="S448:T448"/>
    <mergeCell ref="U448:V448"/>
    <mergeCell ref="W448:X448"/>
    <mergeCell ref="A448:B449"/>
    <mergeCell ref="C448:D448"/>
    <mergeCell ref="E448:F448"/>
    <mergeCell ref="G448:H448"/>
    <mergeCell ref="I448:J448"/>
    <mergeCell ref="K448:L448"/>
    <mergeCell ref="Q413:R413"/>
    <mergeCell ref="S413:T413"/>
    <mergeCell ref="U413:V413"/>
    <mergeCell ref="W413:X413"/>
    <mergeCell ref="A446:X446"/>
    <mergeCell ref="A447:X447"/>
    <mergeCell ref="A411:X411"/>
    <mergeCell ref="A412:X412"/>
    <mergeCell ref="A413:B414"/>
    <mergeCell ref="C413:D413"/>
    <mergeCell ref="E413:F413"/>
    <mergeCell ref="G413:H413"/>
    <mergeCell ref="I413:J413"/>
    <mergeCell ref="K413:L413"/>
    <mergeCell ref="M413:N413"/>
    <mergeCell ref="O413:P413"/>
    <mergeCell ref="M377:N377"/>
    <mergeCell ref="O377:P377"/>
    <mergeCell ref="Q377:R377"/>
    <mergeCell ref="S377:T377"/>
    <mergeCell ref="U377:V377"/>
    <mergeCell ref="W377:X377"/>
    <mergeCell ref="A377:B378"/>
    <mergeCell ref="C377:D377"/>
    <mergeCell ref="E377:F377"/>
    <mergeCell ref="G377:H377"/>
    <mergeCell ref="I377:J377"/>
    <mergeCell ref="K377:L377"/>
    <mergeCell ref="Q356:R356"/>
    <mergeCell ref="S356:T356"/>
    <mergeCell ref="U356:V356"/>
    <mergeCell ref="W356:X356"/>
    <mergeCell ref="A375:X375"/>
    <mergeCell ref="A376:X376"/>
    <mergeCell ref="A354:X354"/>
    <mergeCell ref="A355:X355"/>
    <mergeCell ref="A356:B357"/>
    <mergeCell ref="C356:D356"/>
    <mergeCell ref="E356:F356"/>
    <mergeCell ref="G356:H356"/>
    <mergeCell ref="I356:J356"/>
    <mergeCell ref="K356:L356"/>
    <mergeCell ref="M356:N356"/>
    <mergeCell ref="O356:P356"/>
    <mergeCell ref="M320:N320"/>
    <mergeCell ref="O320:P320"/>
    <mergeCell ref="Q320:R320"/>
    <mergeCell ref="S320:T320"/>
    <mergeCell ref="U320:V320"/>
    <mergeCell ref="W320:X320"/>
    <mergeCell ref="A320:B321"/>
    <mergeCell ref="C320:D320"/>
    <mergeCell ref="E320:F320"/>
    <mergeCell ref="G320:H320"/>
    <mergeCell ref="I320:J320"/>
    <mergeCell ref="K320:L320"/>
    <mergeCell ref="Q284:R284"/>
    <mergeCell ref="S284:T284"/>
    <mergeCell ref="U284:V284"/>
    <mergeCell ref="W284:X284"/>
    <mergeCell ref="A318:X318"/>
    <mergeCell ref="A319:X319"/>
    <mergeCell ref="A282:X282"/>
    <mergeCell ref="A283:X283"/>
    <mergeCell ref="A284:B285"/>
    <mergeCell ref="C284:D284"/>
    <mergeCell ref="E284:F284"/>
    <mergeCell ref="G284:H284"/>
    <mergeCell ref="I284:J284"/>
    <mergeCell ref="K284:L284"/>
    <mergeCell ref="M284:N284"/>
    <mergeCell ref="O284:P284"/>
    <mergeCell ref="M249:N249"/>
    <mergeCell ref="O249:P249"/>
    <mergeCell ref="Q249:R249"/>
    <mergeCell ref="S249:T249"/>
    <mergeCell ref="U249:V249"/>
    <mergeCell ref="W249:X249"/>
    <mergeCell ref="A249:B250"/>
    <mergeCell ref="C249:D249"/>
    <mergeCell ref="E249:F249"/>
    <mergeCell ref="G249:H249"/>
    <mergeCell ref="I249:J249"/>
    <mergeCell ref="K249:L249"/>
    <mergeCell ref="Q213:R213"/>
    <mergeCell ref="S213:T213"/>
    <mergeCell ref="U213:V213"/>
    <mergeCell ref="W213:X213"/>
    <mergeCell ref="A247:X247"/>
    <mergeCell ref="A248:X248"/>
    <mergeCell ref="A211:X211"/>
    <mergeCell ref="A212:X212"/>
    <mergeCell ref="A213:B214"/>
    <mergeCell ref="C213:D213"/>
    <mergeCell ref="E213:F213"/>
    <mergeCell ref="G213:H213"/>
    <mergeCell ref="I213:J213"/>
    <mergeCell ref="K213:L213"/>
    <mergeCell ref="M213:N213"/>
    <mergeCell ref="O213:P213"/>
    <mergeCell ref="M178:N178"/>
    <mergeCell ref="O178:P178"/>
    <mergeCell ref="Q178:R178"/>
    <mergeCell ref="S178:T178"/>
    <mergeCell ref="U178:V178"/>
    <mergeCell ref="W178:X178"/>
    <mergeCell ref="A178:B179"/>
    <mergeCell ref="C178:D178"/>
    <mergeCell ref="E178:F178"/>
    <mergeCell ref="G178:H178"/>
    <mergeCell ref="I178:J178"/>
    <mergeCell ref="K178:L178"/>
    <mergeCell ref="Q142:R142"/>
    <mergeCell ref="S142:T142"/>
    <mergeCell ref="U142:V142"/>
    <mergeCell ref="W142:X142"/>
    <mergeCell ref="A176:X176"/>
    <mergeCell ref="A177:X177"/>
    <mergeCell ref="A140:X140"/>
    <mergeCell ref="A141:X141"/>
    <mergeCell ref="A142:B143"/>
    <mergeCell ref="C142:D142"/>
    <mergeCell ref="E142:F142"/>
    <mergeCell ref="G142:H142"/>
    <mergeCell ref="I142:J142"/>
    <mergeCell ref="K142:L142"/>
    <mergeCell ref="M142:N142"/>
    <mergeCell ref="O142:P142"/>
    <mergeCell ref="M106:N106"/>
    <mergeCell ref="O106:P106"/>
    <mergeCell ref="Q106:R106"/>
    <mergeCell ref="S106:T106"/>
    <mergeCell ref="U106:V106"/>
    <mergeCell ref="W106:X106"/>
    <mergeCell ref="A106:B107"/>
    <mergeCell ref="C106:D106"/>
    <mergeCell ref="E106:F106"/>
    <mergeCell ref="G106:H106"/>
    <mergeCell ref="I106:J106"/>
    <mergeCell ref="K106:L106"/>
    <mergeCell ref="Q71:R71"/>
    <mergeCell ref="S71:T71"/>
    <mergeCell ref="U71:V71"/>
    <mergeCell ref="W71:X71"/>
    <mergeCell ref="A104:X104"/>
    <mergeCell ref="A105:X105"/>
    <mergeCell ref="A69:X69"/>
    <mergeCell ref="A70:X70"/>
    <mergeCell ref="A71:B72"/>
    <mergeCell ref="C71:D71"/>
    <mergeCell ref="E71:F71"/>
    <mergeCell ref="G71:H71"/>
    <mergeCell ref="I71:J71"/>
    <mergeCell ref="K71:L71"/>
    <mergeCell ref="M71:N71"/>
    <mergeCell ref="O71:P71"/>
    <mergeCell ref="M35:N35"/>
    <mergeCell ref="O35:P35"/>
    <mergeCell ref="Q35:R35"/>
    <mergeCell ref="S35:T35"/>
    <mergeCell ref="U35:V35"/>
    <mergeCell ref="W35:X35"/>
    <mergeCell ref="A35:B36"/>
    <mergeCell ref="C35:D35"/>
    <mergeCell ref="E35:F35"/>
    <mergeCell ref="G35:H35"/>
    <mergeCell ref="I35:J35"/>
    <mergeCell ref="K35:L35"/>
    <mergeCell ref="Q24:R24"/>
    <mergeCell ref="S24:T24"/>
    <mergeCell ref="U24:V24"/>
    <mergeCell ref="W24:X24"/>
    <mergeCell ref="A33:X33"/>
    <mergeCell ref="A34:X34"/>
    <mergeCell ref="A22:X22"/>
    <mergeCell ref="A23:X23"/>
    <mergeCell ref="A24:B25"/>
    <mergeCell ref="C24:D24"/>
    <mergeCell ref="E24:F24"/>
    <mergeCell ref="G24:H24"/>
    <mergeCell ref="I24:J24"/>
    <mergeCell ref="K24:L24"/>
    <mergeCell ref="M24:N24"/>
    <mergeCell ref="O24:P24"/>
    <mergeCell ref="B2:F3"/>
    <mergeCell ref="I2:N3"/>
    <mergeCell ref="Q2:T3"/>
    <mergeCell ref="U2:Y3"/>
    <mergeCell ref="M7:N7"/>
    <mergeCell ref="O7:P7"/>
    <mergeCell ref="Q7:R7"/>
    <mergeCell ref="S7:T7"/>
    <mergeCell ref="U7:V7"/>
    <mergeCell ref="W7:X7"/>
    <mergeCell ref="A7:B8"/>
    <mergeCell ref="C7:D7"/>
    <mergeCell ref="E7:F7"/>
    <mergeCell ref="G7:H7"/>
    <mergeCell ref="I7:J7"/>
    <mergeCell ref="K7:L7"/>
    <mergeCell ref="A6:X6"/>
    <mergeCell ref="A5:X5"/>
  </mergeCells>
  <conditionalFormatting sqref="C9:N20">
    <cfRule type="colorScale" priority="13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6:N31">
    <cfRule type="colorScale" priority="13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7:N67">
    <cfRule type="colorScale" priority="13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3:N102">
    <cfRule type="colorScale" priority="13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8:N138">
    <cfRule type="colorScale" priority="13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4:N174">
    <cfRule type="colorScale" priority="13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0:N210">
    <cfRule type="colorScale" priority="12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5:N245">
    <cfRule type="colorScale" priority="13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1:N280">
    <cfRule type="colorScale" priority="12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86:N313">
    <cfRule type="colorScale" priority="12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14:N314">
    <cfRule type="colorScale" priority="12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15:N315">
    <cfRule type="colorScale" priority="12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16:N316">
    <cfRule type="colorScale" priority="12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1:X280 C286:X316 C229:X245 A353:X353">
    <cfRule type="colorScale" priority="1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17:X317">
    <cfRule type="colorScale" priority="13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N3">
    <cfRule type="cellIs" dxfId="3823" priority="1356" operator="equal">
      <formula>10%</formula>
    </cfRule>
    <cfRule type="cellIs" dxfId="3822" priority="1357" operator="equal">
      <formula>0.12</formula>
    </cfRule>
    <cfRule type="cellIs" dxfId="3821" priority="1358" operator="equal">
      <formula>0.14</formula>
    </cfRule>
    <cfRule type="cellIs" dxfId="3820" priority="1359" operator="equal">
      <formula>0.15</formula>
    </cfRule>
    <cfRule type="cellIs" dxfId="3819" priority="1360" operator="equal">
      <formula>0.16</formula>
    </cfRule>
    <cfRule type="cellIs" dxfId="3818" priority="1361" operator="equal">
      <formula>"Открытый тариф"</formula>
    </cfRule>
  </conditionalFormatting>
  <conditionalFormatting sqref="O9:O20">
    <cfRule type="colorScale" priority="13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6:O31">
    <cfRule type="colorScale" priority="13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7:O67">
    <cfRule type="colorScale" priority="13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3:O102">
    <cfRule type="colorScale" priority="13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8:O138">
    <cfRule type="colorScale" priority="13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4:O174">
    <cfRule type="colorScale" priority="12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0:O210">
    <cfRule type="colorScale" priority="12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15:O245">
    <cfRule type="colorScale" priority="13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1:O280">
    <cfRule type="colorScale" priority="12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86:O313">
    <cfRule type="colorScale" priority="12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14">
    <cfRule type="colorScale" priority="12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15">
    <cfRule type="colorScale" priority="12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16">
    <cfRule type="colorScale" priority="12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:P20">
    <cfRule type="colorScale" priority="13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6:P31">
    <cfRule type="colorScale" priority="13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7:P67">
    <cfRule type="colorScale" priority="13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73:P102">
    <cfRule type="colorScale" priority="13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08:P138">
    <cfRule type="colorScale" priority="13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44:P174">
    <cfRule type="colorScale" priority="12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80:P210">
    <cfRule type="colorScale" priority="12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15:P245">
    <cfRule type="colorScale" priority="13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51:P280">
    <cfRule type="colorScale" priority="12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86:P313">
    <cfRule type="colorScale" priority="12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14">
    <cfRule type="colorScale" priority="12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15">
    <cfRule type="colorScale" priority="12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16">
    <cfRule type="colorScale" priority="12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:Q20">
    <cfRule type="colorScale" priority="13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6:Q31">
    <cfRule type="colorScale" priority="13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7:Q67">
    <cfRule type="colorScale" priority="13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3:Q102">
    <cfRule type="colorScale" priority="13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8:Q138">
    <cfRule type="colorScale" priority="13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44:Q174">
    <cfRule type="colorScale" priority="12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80:Q210">
    <cfRule type="colorScale" priority="12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15:Q245">
    <cfRule type="colorScale" priority="13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51:Q280">
    <cfRule type="colorScale" priority="12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86:Q313">
    <cfRule type="colorScale" priority="12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14">
    <cfRule type="colorScale" priority="12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15">
    <cfRule type="colorScale" priority="12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16">
    <cfRule type="colorScale" priority="12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9:R20">
    <cfRule type="colorScale" priority="13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6:R31">
    <cfRule type="colorScale" priority="13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7:R67">
    <cfRule type="colorScale" priority="13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73:R102">
    <cfRule type="colorScale" priority="13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08:R138">
    <cfRule type="colorScale" priority="13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4:R174">
    <cfRule type="colorScale" priority="12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80:R210">
    <cfRule type="colorScale" priority="12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15:R245">
    <cfRule type="colorScale" priority="13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1:R280">
    <cfRule type="colorScale" priority="12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86:R313">
    <cfRule type="colorScale" priority="12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14">
    <cfRule type="colorScale" priority="12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15">
    <cfRule type="colorScale" priority="12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16">
    <cfRule type="colorScale" priority="12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9:S20">
    <cfRule type="colorScale" priority="13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6:S31">
    <cfRule type="colorScale" priority="13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7:S67">
    <cfRule type="colorScale" priority="13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3:S102">
    <cfRule type="colorScale" priority="13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08:S138">
    <cfRule type="colorScale" priority="13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44:S174">
    <cfRule type="colorScale" priority="12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80:S210">
    <cfRule type="colorScale" priority="12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15:S245">
    <cfRule type="colorScale" priority="13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51:S280">
    <cfRule type="colorScale" priority="12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86:S313">
    <cfRule type="colorScale" priority="12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14">
    <cfRule type="colorScale" priority="12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15">
    <cfRule type="colorScale" priority="12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16">
    <cfRule type="colorScale" priority="12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:T20">
    <cfRule type="colorScale" priority="13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6:T31">
    <cfRule type="colorScale" priority="13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7:T67">
    <cfRule type="colorScale" priority="13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3:T102">
    <cfRule type="colorScale" priority="13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08:T138">
    <cfRule type="colorScale" priority="13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44:T174">
    <cfRule type="colorScale" priority="12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80:T210">
    <cfRule type="colorScale" priority="12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15:T245">
    <cfRule type="colorScale" priority="13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51:T280">
    <cfRule type="colorScale" priority="12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86:T313">
    <cfRule type="colorScale" priority="12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14">
    <cfRule type="colorScale" priority="12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15">
    <cfRule type="colorScale" priority="12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16">
    <cfRule type="colorScale" priority="12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ellIs" dxfId="3817" priority="1344" operator="equal">
      <formula>10%</formula>
    </cfRule>
    <cfRule type="cellIs" dxfId="3816" priority="1345" operator="equal">
      <formula>0.12</formula>
    </cfRule>
    <cfRule type="cellIs" dxfId="3815" priority="1346" operator="equal">
      <formula>0.14</formula>
    </cfRule>
    <cfRule type="cellIs" dxfId="3814" priority="1347" operator="equal">
      <formula>0.15</formula>
    </cfRule>
    <cfRule type="cellIs" dxfId="3813" priority="1348" operator="equal">
      <formula>0.16</formula>
    </cfRule>
    <cfRule type="cellIs" dxfId="3812" priority="1349" operator="equal">
      <formula>"Открытый тариф"</formula>
    </cfRule>
  </conditionalFormatting>
  <conditionalFormatting sqref="U9:U20">
    <cfRule type="colorScale" priority="13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6:U31">
    <cfRule type="colorScale" priority="13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37:U67">
    <cfRule type="colorScale" priority="13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73:U102">
    <cfRule type="colorScale" priority="13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08:U138">
    <cfRule type="colorScale" priority="13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44:U174">
    <cfRule type="colorScale" priority="12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80:U210">
    <cfRule type="colorScale" priority="12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15:U245">
    <cfRule type="colorScale" priority="13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51:U280">
    <cfRule type="colorScale" priority="12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86:U313">
    <cfRule type="colorScale" priority="12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314">
    <cfRule type="colorScale" priority="12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315">
    <cfRule type="colorScale" priority="12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316">
    <cfRule type="colorScale" priority="12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9:V20">
    <cfRule type="colorScale" priority="13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6:V31">
    <cfRule type="colorScale" priority="13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7:V67">
    <cfRule type="colorScale" priority="13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73:V102">
    <cfRule type="colorScale" priority="13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08:V138">
    <cfRule type="colorScale" priority="13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44:V174">
    <cfRule type="colorScale" priority="12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80:V210">
    <cfRule type="colorScale" priority="12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15:V245">
    <cfRule type="colorScale" priority="13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51:V280">
    <cfRule type="colorScale" priority="12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86:V313">
    <cfRule type="colorScale" priority="12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14">
    <cfRule type="colorScale" priority="12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15">
    <cfRule type="colorScale" priority="12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16">
    <cfRule type="colorScale" priority="12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:W20">
    <cfRule type="colorScale" priority="13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26:W31">
    <cfRule type="colorScale" priority="13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37:W67">
    <cfRule type="colorScale" priority="13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73:W102">
    <cfRule type="colorScale" priority="13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108:W138">
    <cfRule type="colorScale" priority="13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144:W174">
    <cfRule type="colorScale" priority="12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180:W210">
    <cfRule type="colorScale" priority="12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215:W245">
    <cfRule type="colorScale" priority="13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251:W280">
    <cfRule type="colorScale" priority="12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286:W313">
    <cfRule type="colorScale" priority="12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314">
    <cfRule type="colorScale" priority="12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315">
    <cfRule type="colorScale" priority="12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316">
    <cfRule type="colorScale" priority="12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9:X20">
    <cfRule type="colorScale" priority="13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6:X31">
    <cfRule type="colorScale" priority="13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7:X67">
    <cfRule type="colorScale" priority="13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3:X102">
    <cfRule type="colorScale" priority="13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108:X138">
    <cfRule type="colorScale" priority="13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144:X174">
    <cfRule type="colorScale" priority="12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180:X210">
    <cfRule type="colorScale" priority="12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15:X245">
    <cfRule type="colorScale" priority="13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51:X280">
    <cfRule type="colorScale" priority="12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86:X313">
    <cfRule type="colorScale" priority="12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14">
    <cfRule type="colorScale" priority="12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15">
    <cfRule type="colorScale" priority="12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16">
    <cfRule type="colorScale" priority="12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353:X353">
    <cfRule type="colorScale" priority="13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7">
    <cfRule type="cellIs" dxfId="3811" priority="1350" operator="equal">
      <formula>10%</formula>
    </cfRule>
    <cfRule type="cellIs" dxfId="3810" priority="1351" operator="equal">
      <formula>0.12</formula>
    </cfRule>
    <cfRule type="cellIs" dxfId="3809" priority="1352" operator="equal">
      <formula>0.14</formula>
    </cfRule>
    <cfRule type="cellIs" dxfId="3808" priority="1353" operator="equal">
      <formula>0.15</formula>
    </cfRule>
    <cfRule type="cellIs" dxfId="3807" priority="1354" operator="equal">
      <formula>0.16</formula>
    </cfRule>
    <cfRule type="cellIs" dxfId="3806" priority="1355" operator="equal">
      <formula>"Открытый тариф"</formula>
    </cfRule>
  </conditionalFormatting>
  <conditionalFormatting sqref="C322:X352">
    <cfRule type="colorScale" priority="1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22:X352">
    <cfRule type="colorScale" priority="1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22:X352">
    <cfRule type="colorScale" priority="12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8:C373">
    <cfRule type="colorScale" priority="12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8:C373">
    <cfRule type="colorScale" priority="1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58:C373">
    <cfRule type="colorScale" priority="1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58:D373">
    <cfRule type="colorScale" priority="1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58:D373">
    <cfRule type="colorScale" priority="1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58:D373">
    <cfRule type="colorScale" priority="1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58:D373">
    <cfRule type="colorScale" priority="12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8:E373">
    <cfRule type="colorScale" priority="2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8:E373">
    <cfRule type="colorScale" priority="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58:E373">
    <cfRule type="colorScale" priority="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58:F373">
    <cfRule type="colorScale" priority="2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58:F373">
    <cfRule type="colorScale" priority="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58:F373">
    <cfRule type="colorScale" priority="2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58:F373">
    <cfRule type="colorScale" priority="2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58:G373">
    <cfRule type="colorScale" priority="2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58:G373">
    <cfRule type="colorScale" priority="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58:G373">
    <cfRule type="colorScale" priority="2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58:H373">
    <cfRule type="colorScale" priority="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58:H373">
    <cfRule type="colorScale" priority="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58:H373">
    <cfRule type="colorScale" priority="2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58:H373">
    <cfRule type="colorScale" priority="2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58:I373">
    <cfRule type="colorScale" priority="2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58:I373">
    <cfRule type="colorScale" priority="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358:I373">
    <cfRule type="colorScale" priority="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358:J373">
    <cfRule type="colorScale" priority="2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358:J373">
    <cfRule type="colorScale" priority="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358:J373">
    <cfRule type="colorScale" priority="2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58:J373">
    <cfRule type="colorScale" priority="2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58:K373">
    <cfRule type="colorScale" priority="2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58:K373">
    <cfRule type="colorScale" priority="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58:K373">
    <cfRule type="colorScale" priority="2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58:L373">
    <cfRule type="colorScale" priority="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58:L373">
    <cfRule type="colorScale" priority="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58:L373">
    <cfRule type="colorScale" priority="2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58:L373">
    <cfRule type="colorScale" priority="2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58:M373">
    <cfRule type="colorScale" priority="2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58:M373">
    <cfRule type="colorScale" priority="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58:M373">
    <cfRule type="colorScale" priority="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358:N373">
    <cfRule type="colorScale" priority="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358:N373">
    <cfRule type="colorScale" priority="2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358:N373">
    <cfRule type="colorScale" priority="2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58:N373">
    <cfRule type="colorScale" priority="2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58:O373">
    <cfRule type="colorScale" priority="2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58:O373">
    <cfRule type="colorScale" priority="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358:O373">
    <cfRule type="colorScale" priority="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358:P373">
    <cfRule type="colorScale" priority="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358:P373">
    <cfRule type="colorScale" priority="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358:P373">
    <cfRule type="colorScale" priority="2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58:P373">
    <cfRule type="colorScale" priority="2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58:Q373">
    <cfRule type="colorScale" priority="2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58:Q373">
    <cfRule type="colorScale" priority="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358:Q373">
    <cfRule type="colorScale" priority="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358:R373">
    <cfRule type="colorScale" priority="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358:R373">
    <cfRule type="colorScale" priority="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358:R373">
    <cfRule type="colorScale" priority="2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58:R373">
    <cfRule type="colorScale" priority="2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58:S373">
    <cfRule type="colorScale" priority="2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58:S373">
    <cfRule type="colorScale" priority="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358:S373">
    <cfRule type="colorScale" priority="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358:T373">
    <cfRule type="colorScale" priority="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358:T373">
    <cfRule type="colorScale" priority="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358:T373">
    <cfRule type="colorScale" priority="2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58:T373">
    <cfRule type="colorScale" priority="2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358:U373">
    <cfRule type="colorScale" priority="2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358:U373">
    <cfRule type="colorScale" priority="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358:U373">
    <cfRule type="colorScale" priority="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358:V373">
    <cfRule type="colorScale" priority="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358:V373">
    <cfRule type="colorScale" priority="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358:V373">
    <cfRule type="colorScale" priority="2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58:V373">
    <cfRule type="colorScale" priority="2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358:W373">
    <cfRule type="colorScale" priority="2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358:W373">
    <cfRule type="colorScale" priority="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358:W373">
    <cfRule type="colorScale" priority="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358:X373">
    <cfRule type="colorScale" priority="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358:X373">
    <cfRule type="colorScale" priority="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358:X373">
    <cfRule type="colorScale" priority="2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58:X373">
    <cfRule type="colorScale" priority="2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79:C409">
    <cfRule type="colorScale" priority="2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79:C409">
    <cfRule type="colorScale" priority="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79:C409">
    <cfRule type="colorScale" priority="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79:D409">
    <cfRule type="colorScale" priority="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79:D409">
    <cfRule type="colorScale" priority="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79:D409">
    <cfRule type="colorScale" priority="2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79:D409">
    <cfRule type="colorScale" priority="2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9:E409">
    <cfRule type="colorScale" priority="2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9:E409">
    <cfRule type="colorScale" priority="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79:E409">
    <cfRule type="colorScale" priority="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79:F409">
    <cfRule type="colorScale" priority="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79:F409">
    <cfRule type="colorScale" priority="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79:F409">
    <cfRule type="colorScale" priority="2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79:F409">
    <cfRule type="colorScale" priority="2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79:G409">
    <cfRule type="colorScale" priority="2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79:G409">
    <cfRule type="colorScale" priority="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79:G409">
    <cfRule type="colorScale" priority="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79:H409">
    <cfRule type="colorScale" priority="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79:H409">
    <cfRule type="colorScale" priority="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79:H409">
    <cfRule type="colorScale" priority="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79:H409">
    <cfRule type="colorScale" priority="2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79:I409">
    <cfRule type="colorScale" priority="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79:I409">
    <cfRule type="colorScale" priority="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379:I409">
    <cfRule type="colorScale" priority="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379:J409">
    <cfRule type="colorScale" priority="2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379:J409">
    <cfRule type="colorScale" priority="2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379:J409">
    <cfRule type="colorScale" priority="2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79:J409">
    <cfRule type="colorScale" priority="2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79:K409">
    <cfRule type="colorScale" priority="2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79:K409">
    <cfRule type="colorScale" priority="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79:K409">
    <cfRule type="colorScale" priority="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79:L409">
    <cfRule type="colorScale" priority="2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79:L409">
    <cfRule type="colorScale" priority="1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79:L409">
    <cfRule type="colorScale" priority="1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79:L409">
    <cfRule type="colorScale" priority="1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79:M409">
    <cfRule type="colorScale" priority="1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79:M409">
    <cfRule type="colorScale" priority="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79:M409">
    <cfRule type="colorScale" priority="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379:N409">
    <cfRule type="colorScale" priority="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379:N409">
    <cfRule type="colorScale" priority="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379:N409">
    <cfRule type="colorScale" priority="1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79:N409">
    <cfRule type="colorScale" priority="1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79:O409">
    <cfRule type="colorScale" priority="1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79:O409">
    <cfRule type="colorScale" priority="1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379:O409">
    <cfRule type="colorScale" priority="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379:P409">
    <cfRule type="colorScale" priority="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379:P409">
    <cfRule type="colorScale" priority="1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379:P409">
    <cfRule type="colorScale" priority="1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79:P409">
    <cfRule type="colorScale" priority="1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79:Q409">
    <cfRule type="colorScale" priority="1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79:Q409">
    <cfRule type="colorScale" priority="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379:Q409">
    <cfRule type="colorScale" priority="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379:R409">
    <cfRule type="colorScale" priority="1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379:R409">
    <cfRule type="colorScale" priority="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379:R409">
    <cfRule type="colorScale" priority="1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79:R409">
    <cfRule type="colorScale" priority="1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79:S409">
    <cfRule type="colorScale" priority="1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79:S409">
    <cfRule type="colorScale" priority="1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379:S409">
    <cfRule type="colorScale" priority="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379:T409">
    <cfRule type="colorScale" priority="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379:T409">
    <cfRule type="colorScale" priority="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379:T409">
    <cfRule type="colorScale" priority="1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79:T409">
    <cfRule type="colorScale" priority="1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379:U409">
    <cfRule type="colorScale" priority="1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379:U409">
    <cfRule type="colorScale" priority="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379:U409">
    <cfRule type="colorScale" priority="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379:V409">
    <cfRule type="colorScale" priority="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379:V409">
    <cfRule type="colorScale" priority="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379:V409">
    <cfRule type="colorScale" priority="1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79:V409">
    <cfRule type="colorScale" priority="1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379:W409">
    <cfRule type="colorScale" priority="1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379:W409">
    <cfRule type="colorScale" priority="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379:W409">
    <cfRule type="colorScale" priority="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379:X409">
    <cfRule type="colorScale" priority="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379:X409">
    <cfRule type="colorScale" priority="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379:X409">
    <cfRule type="colorScale" priority="1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79:X409">
    <cfRule type="colorScale" priority="1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15:C444">
    <cfRule type="colorScale" priority="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15:C444">
    <cfRule type="colorScale" priority="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15:C444">
    <cfRule type="colorScale" priority="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15:D444">
    <cfRule type="colorScale" priority="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15:D444">
    <cfRule type="colorScale" priority="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15:D444">
    <cfRule type="colorScale" priority="1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15:D444"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5:E444">
    <cfRule type="colorScale" priority="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5:E444">
    <cfRule type="colorScale" priority="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415:E444">
    <cfRule type="colorScale" priority="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15:F444">
    <cfRule type="colorScale" priority="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15:F444">
    <cfRule type="colorScale" priority="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15:F444">
    <cfRule type="colorScale" priority="1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15:F444">
    <cfRule type="colorScale" priority="1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15:G444">
    <cfRule type="colorScale" priority="1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15:G444">
    <cfRule type="colorScale" priority="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415:G444">
    <cfRule type="colorScale" priority="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15:H444">
    <cfRule type="colorScale" priority="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15:H444">
    <cfRule type="colorScale" priority="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15:H444">
    <cfRule type="colorScale" priority="1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15:H444">
    <cfRule type="colorScale" priority="1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15:I444">
    <cfRule type="colorScale" priority="1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15:I444">
    <cfRule type="colorScale" priority="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415:I444">
    <cfRule type="colorScale" priority="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415:J444">
    <cfRule type="colorScale" priority="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415:J444">
    <cfRule type="colorScale" priority="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415:J444"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15:J444">
    <cfRule type="colorScale" priority="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15:K444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15:K444">
    <cfRule type="colorScale" priority="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415:K444">
    <cfRule type="colorScale" priority="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15:L444">
    <cfRule type="colorScale" priority="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15:L444">
    <cfRule type="colorScale" priority="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15:L444">
    <cfRule type="colorScale" priority="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15:L444"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15:M444">
    <cfRule type="colorScale" priority="1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15:M444">
    <cfRule type="colorScale" priority="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15:M444">
    <cfRule type="colorScale" priority="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415:N444">
    <cfRule type="colorScale" priority="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415:N444">
    <cfRule type="colorScale" priority="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415:N444"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15:N444">
    <cfRule type="colorScale" priority="1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15:O444"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15:O444">
    <cfRule type="colorScale" priority="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415:O444">
    <cfRule type="colorScale" priority="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415:P444">
    <cfRule type="colorScale" priority="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415:P444">
    <cfRule type="colorScale" priority="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415:P444">
    <cfRule type="colorScale" priority="1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15:P444"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15:Q444">
    <cfRule type="colorScale" priority="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15:Q444">
    <cfRule type="colorScale" priority="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415:Q444">
    <cfRule type="colorScale" priority="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415:R444">
    <cfRule type="colorScale" priority="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415:R444">
    <cfRule type="colorScale" priority="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415:R444"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15:R444"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15:S444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15:S444">
    <cfRule type="colorScale" priority="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415:S444">
    <cfRule type="colorScale" priority="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415:T444">
    <cfRule type="colorScale" priority="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415:T444">
    <cfRule type="colorScale" priority="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415:T444">
    <cfRule type="colorScale" priority="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415:T444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415:U444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415:U444">
    <cfRule type="colorScale" priority="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415:U444">
    <cfRule type="colorScale" priority="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415:V444">
    <cfRule type="colorScale" priority="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415:V444">
    <cfRule type="colorScale" priority="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415:V444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415:V444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415:W444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415:W444">
    <cfRule type="colorScale" priority="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415:W444">
    <cfRule type="colorScale" priority="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415:X444">
    <cfRule type="colorScale" priority="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415:X444">
    <cfRule type="colorScale" priority="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415:X444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15:X444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50:C480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50:C480">
    <cfRule type="colorScale" priority="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50:C480">
    <cfRule type="colorScale" priority="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50:D480">
    <cfRule type="colorScale" priority="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50:D480">
    <cfRule type="colorScale" priority="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50:D480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50:D480"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50:E480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50:E480">
    <cfRule type="colorScale" priority="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450:E480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50:F480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50:F480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50:F480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50:F480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50:G480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50:G480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450:G480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50:H480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50:H480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50:H480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50:H480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50:I480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50:I480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450:I480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450:J480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450:J480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450:J480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50:J480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50:K480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50:K480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450:K480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50:L480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50:L480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50:L480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50:L480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50:M480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50:M480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50:M480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450:N480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450:N480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450:N480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50:N480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50:O480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50:O480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450:O480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450:P480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450:P480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450:P480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50:P480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50:Q480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50:Q480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450:Q480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450:R480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450:R480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450:R480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50:R480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50:S480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50:S480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450:S480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450:T480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450:T480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450:T480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450:T480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450:U480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450:U480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450:U480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450:V480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450:V480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450:V480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450:V480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450:W480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450:W480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450:W480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450:X48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450:X48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450:X48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50:X48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60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8D3CE66-11C5-489B-AE76-0D31DB84CF49}">
          <x14:formula1>
            <xm:f>КАЛЕНДАРЬ!$D$39</xm:f>
          </x14:formula1>
          <xm:sqref>U2:Y3</xm:sqref>
        </x14:dataValidation>
        <x14:dataValidation type="list" allowBlank="1" showInputMessage="1" showErrorMessage="1" xr:uid="{314EB3F5-E451-49BA-9BB6-F40453573A0F}">
          <x14:formula1>
            <xm:f>КАЛЕНДАРЬ!$D$38:$D$39</xm:f>
          </x14:formula1>
          <xm:sqref>AJ7:AN8</xm:sqref>
        </x14:dataValidation>
        <x14:dataValidation type="list" allowBlank="1" showInputMessage="1" showErrorMessage="1" xr:uid="{282AEF35-12FC-41B9-9F93-300E55824B54}">
          <x14:formula1>
            <xm:f>КАЛЕНДАРЬ!$D$64:$D$65</xm:f>
          </x14:formula1>
          <xm:sqref>I2:N3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1D972-62EF-4963-B7E7-EB23F7E97C39}">
  <sheetPr>
    <tabColor theme="7" tint="0.79998168889431442"/>
    <pageSetUpPr fitToPage="1"/>
  </sheetPr>
  <dimension ref="A1:AY126"/>
  <sheetViews>
    <sheetView showGridLines="0" zoomScale="80" zoomScaleNormal="80" workbookViewId="0">
      <selection activeCell="C121" sqref="C121"/>
    </sheetView>
  </sheetViews>
  <sheetFormatPr defaultRowHeight="12.75" x14ac:dyDescent="0.2"/>
  <cols>
    <col min="1" max="1" width="8.7109375" style="13" customWidth="1"/>
    <col min="2" max="2" width="8.7109375" style="30" customWidth="1"/>
    <col min="3" max="6" width="8.7109375" style="7" customWidth="1"/>
    <col min="7" max="7" width="8.7109375" style="6" customWidth="1"/>
    <col min="8" max="10" width="8.7109375" style="7" customWidth="1"/>
    <col min="11" max="11" width="8.7109375" style="6" customWidth="1"/>
    <col min="12" max="14" width="8.7109375" style="7" customWidth="1"/>
    <col min="15" max="15" width="9.85546875" style="7" customWidth="1"/>
    <col min="16" max="16" width="9.28515625" style="6" customWidth="1"/>
    <col min="17" max="18" width="8.7109375" style="7" customWidth="1"/>
    <col min="19" max="19" width="9.85546875" style="7" customWidth="1"/>
    <col min="20" max="20" width="9.28515625" style="7" customWidth="1"/>
    <col min="21" max="24" width="8.7109375" style="7" customWidth="1"/>
    <col min="25" max="25" width="7.7109375" style="7" customWidth="1"/>
    <col min="26" max="26" width="3.85546875" style="7" customWidth="1"/>
    <col min="27" max="42" width="10.7109375" style="7" customWidth="1"/>
    <col min="43" max="169" width="9.140625" style="7"/>
    <col min="170" max="170" width="2.85546875" style="7" customWidth="1"/>
    <col min="171" max="171" width="3.7109375" style="7" customWidth="1"/>
    <col min="172" max="172" width="9.140625" style="7"/>
    <col min="173" max="173" width="2.85546875" style="7" customWidth="1"/>
    <col min="174" max="174" width="3.7109375" style="7" customWidth="1"/>
    <col min="175" max="175" width="9.140625" style="7"/>
    <col min="176" max="176" width="2.85546875" style="7" customWidth="1"/>
    <col min="177" max="177" width="3.7109375" style="7" customWidth="1"/>
    <col min="178" max="178" width="9.140625" style="7"/>
    <col min="179" max="179" width="2.85546875" style="7" customWidth="1"/>
    <col min="180" max="180" width="3.85546875" style="7" customWidth="1"/>
    <col min="181" max="181" width="9.140625" style="7"/>
    <col min="182" max="182" width="2.85546875" style="7" customWidth="1"/>
    <col min="183" max="183" width="3.85546875" style="7" customWidth="1"/>
    <col min="184" max="184" width="9.140625" style="7"/>
    <col min="185" max="185" width="2.85546875" style="7" customWidth="1"/>
    <col min="186" max="186" width="3.42578125" style="7" customWidth="1"/>
    <col min="187" max="187" width="9.140625" style="7"/>
    <col min="188" max="188" width="2.85546875" style="7" customWidth="1"/>
    <col min="189" max="189" width="3.28515625" style="7" customWidth="1"/>
    <col min="190" max="190" width="9.140625" style="7"/>
    <col min="191" max="191" width="2.85546875" style="7" customWidth="1"/>
    <col min="192" max="192" width="3.140625" style="7" customWidth="1"/>
    <col min="193" max="193" width="9.140625" style="7"/>
    <col min="194" max="194" width="2.85546875" style="7" customWidth="1"/>
    <col min="195" max="195" width="3.140625" style="7" customWidth="1"/>
    <col min="196" max="196" width="9.140625" style="7"/>
    <col min="197" max="197" width="2.85546875" style="7" customWidth="1"/>
    <col min="198" max="198" width="3.140625" style="7" customWidth="1"/>
    <col min="199" max="199" width="9.140625" style="7"/>
    <col min="200" max="200" width="2.85546875" style="7" customWidth="1"/>
    <col min="201" max="201" width="3.28515625" style="7" customWidth="1"/>
    <col min="202" max="202" width="9.140625" style="7"/>
    <col min="203" max="203" width="3.5703125" style="7" customWidth="1"/>
    <col min="204" max="204" width="3.7109375" style="7" customWidth="1"/>
    <col min="205" max="206" width="9.140625" style="7"/>
    <col min="207" max="207" width="35.140625" style="7" customWidth="1"/>
    <col min="208" max="425" width="9.140625" style="7"/>
    <col min="426" max="426" width="2.85546875" style="7" customWidth="1"/>
    <col min="427" max="427" width="3.7109375" style="7" customWidth="1"/>
    <col min="428" max="428" width="9.140625" style="7"/>
    <col min="429" max="429" width="2.85546875" style="7" customWidth="1"/>
    <col min="430" max="430" width="3.7109375" style="7" customWidth="1"/>
    <col min="431" max="431" width="9.140625" style="7"/>
    <col min="432" max="432" width="2.85546875" style="7" customWidth="1"/>
    <col min="433" max="433" width="3.7109375" style="7" customWidth="1"/>
    <col min="434" max="434" width="9.140625" style="7"/>
    <col min="435" max="435" width="2.85546875" style="7" customWidth="1"/>
    <col min="436" max="436" width="3.85546875" style="7" customWidth="1"/>
    <col min="437" max="437" width="9.140625" style="7"/>
    <col min="438" max="438" width="2.85546875" style="7" customWidth="1"/>
    <col min="439" max="439" width="3.85546875" style="7" customWidth="1"/>
    <col min="440" max="440" width="9.140625" style="7"/>
    <col min="441" max="441" width="2.85546875" style="7" customWidth="1"/>
    <col min="442" max="442" width="3.42578125" style="7" customWidth="1"/>
    <col min="443" max="443" width="9.140625" style="7"/>
    <col min="444" max="444" width="2.85546875" style="7" customWidth="1"/>
    <col min="445" max="445" width="3.28515625" style="7" customWidth="1"/>
    <col min="446" max="446" width="9.140625" style="7"/>
    <col min="447" max="447" width="2.85546875" style="7" customWidth="1"/>
    <col min="448" max="448" width="3.140625" style="7" customWidth="1"/>
    <col min="449" max="449" width="9.140625" style="7"/>
    <col min="450" max="450" width="2.85546875" style="7" customWidth="1"/>
    <col min="451" max="451" width="3.140625" style="7" customWidth="1"/>
    <col min="452" max="452" width="9.140625" style="7"/>
    <col min="453" max="453" width="2.85546875" style="7" customWidth="1"/>
    <col min="454" max="454" width="3.140625" style="7" customWidth="1"/>
    <col min="455" max="455" width="9.140625" style="7"/>
    <col min="456" max="456" width="2.85546875" style="7" customWidth="1"/>
    <col min="457" max="457" width="3.28515625" style="7" customWidth="1"/>
    <col min="458" max="458" width="9.140625" style="7"/>
    <col min="459" max="459" width="3.5703125" style="7" customWidth="1"/>
    <col min="460" max="460" width="3.7109375" style="7" customWidth="1"/>
    <col min="461" max="462" width="9.140625" style="7"/>
    <col min="463" max="463" width="35.140625" style="7" customWidth="1"/>
    <col min="464" max="681" width="9.140625" style="7"/>
    <col min="682" max="682" width="2.85546875" style="7" customWidth="1"/>
    <col min="683" max="683" width="3.7109375" style="7" customWidth="1"/>
    <col min="684" max="684" width="9.140625" style="7"/>
    <col min="685" max="685" width="2.85546875" style="7" customWidth="1"/>
    <col min="686" max="686" width="3.7109375" style="7" customWidth="1"/>
    <col min="687" max="687" width="9.140625" style="7"/>
    <col min="688" max="688" width="2.85546875" style="7" customWidth="1"/>
    <col min="689" max="689" width="3.7109375" style="7" customWidth="1"/>
    <col min="690" max="690" width="9.140625" style="7"/>
    <col min="691" max="691" width="2.85546875" style="7" customWidth="1"/>
    <col min="692" max="692" width="3.85546875" style="7" customWidth="1"/>
    <col min="693" max="693" width="9.140625" style="7"/>
    <col min="694" max="694" width="2.85546875" style="7" customWidth="1"/>
    <col min="695" max="695" width="3.85546875" style="7" customWidth="1"/>
    <col min="696" max="696" width="9.140625" style="7"/>
    <col min="697" max="697" width="2.85546875" style="7" customWidth="1"/>
    <col min="698" max="698" width="3.42578125" style="7" customWidth="1"/>
    <col min="699" max="699" width="9.140625" style="7"/>
    <col min="700" max="700" width="2.85546875" style="7" customWidth="1"/>
    <col min="701" max="701" width="3.28515625" style="7" customWidth="1"/>
    <col min="702" max="702" width="9.140625" style="7"/>
    <col min="703" max="703" width="2.85546875" style="7" customWidth="1"/>
    <col min="704" max="704" width="3.140625" style="7" customWidth="1"/>
    <col min="705" max="705" width="9.140625" style="7"/>
    <col min="706" max="706" width="2.85546875" style="7" customWidth="1"/>
    <col min="707" max="707" width="3.140625" style="7" customWidth="1"/>
    <col min="708" max="708" width="9.140625" style="7"/>
    <col min="709" max="709" width="2.85546875" style="7" customWidth="1"/>
    <col min="710" max="710" width="3.140625" style="7" customWidth="1"/>
    <col min="711" max="711" width="9.140625" style="7"/>
    <col min="712" max="712" width="2.85546875" style="7" customWidth="1"/>
    <col min="713" max="713" width="3.28515625" style="7" customWidth="1"/>
    <col min="714" max="714" width="9.140625" style="7"/>
    <col min="715" max="715" width="3.5703125" style="7" customWidth="1"/>
    <col min="716" max="716" width="3.7109375" style="7" customWidth="1"/>
    <col min="717" max="718" width="9.140625" style="7"/>
    <col min="719" max="719" width="35.140625" style="7" customWidth="1"/>
    <col min="720" max="937" width="9.140625" style="7"/>
    <col min="938" max="938" width="2.85546875" style="7" customWidth="1"/>
    <col min="939" max="939" width="3.7109375" style="7" customWidth="1"/>
    <col min="940" max="940" width="9.140625" style="7"/>
    <col min="941" max="941" width="2.85546875" style="7" customWidth="1"/>
    <col min="942" max="942" width="3.7109375" style="7" customWidth="1"/>
    <col min="943" max="943" width="9.140625" style="7"/>
    <col min="944" max="944" width="2.85546875" style="7" customWidth="1"/>
    <col min="945" max="945" width="3.7109375" style="7" customWidth="1"/>
    <col min="946" max="946" width="9.140625" style="7"/>
    <col min="947" max="947" width="2.85546875" style="7" customWidth="1"/>
    <col min="948" max="948" width="3.85546875" style="7" customWidth="1"/>
    <col min="949" max="949" width="9.140625" style="7"/>
    <col min="950" max="950" width="2.85546875" style="7" customWidth="1"/>
    <col min="951" max="951" width="3.85546875" style="7" customWidth="1"/>
    <col min="952" max="952" width="9.140625" style="7"/>
    <col min="953" max="953" width="2.85546875" style="7" customWidth="1"/>
    <col min="954" max="954" width="3.42578125" style="7" customWidth="1"/>
    <col min="955" max="955" width="9.140625" style="7"/>
    <col min="956" max="956" width="2.85546875" style="7" customWidth="1"/>
    <col min="957" max="957" width="3.28515625" style="7" customWidth="1"/>
    <col min="958" max="958" width="9.140625" style="7"/>
    <col min="959" max="959" width="2.85546875" style="7" customWidth="1"/>
    <col min="960" max="960" width="3.140625" style="7" customWidth="1"/>
    <col min="961" max="961" width="9.140625" style="7"/>
    <col min="962" max="962" width="2.85546875" style="7" customWidth="1"/>
    <col min="963" max="963" width="3.140625" style="7" customWidth="1"/>
    <col min="964" max="964" width="9.140625" style="7"/>
    <col min="965" max="965" width="2.85546875" style="7" customWidth="1"/>
    <col min="966" max="966" width="3.140625" style="7" customWidth="1"/>
    <col min="967" max="967" width="9.140625" style="7"/>
    <col min="968" max="968" width="2.85546875" style="7" customWidth="1"/>
    <col min="969" max="969" width="3.28515625" style="7" customWidth="1"/>
    <col min="970" max="970" width="9.140625" style="7"/>
    <col min="971" max="971" width="3.5703125" style="7" customWidth="1"/>
    <col min="972" max="972" width="3.7109375" style="7" customWidth="1"/>
    <col min="973" max="974" width="9.140625" style="7"/>
    <col min="975" max="975" width="35.140625" style="7" customWidth="1"/>
    <col min="976" max="1193" width="9.140625" style="7"/>
    <col min="1194" max="1194" width="2.85546875" style="7" customWidth="1"/>
    <col min="1195" max="1195" width="3.7109375" style="7" customWidth="1"/>
    <col min="1196" max="1196" width="9.140625" style="7"/>
    <col min="1197" max="1197" width="2.85546875" style="7" customWidth="1"/>
    <col min="1198" max="1198" width="3.7109375" style="7" customWidth="1"/>
    <col min="1199" max="1199" width="9.140625" style="7"/>
    <col min="1200" max="1200" width="2.85546875" style="7" customWidth="1"/>
    <col min="1201" max="1201" width="3.7109375" style="7" customWidth="1"/>
    <col min="1202" max="1202" width="9.140625" style="7"/>
    <col min="1203" max="1203" width="2.85546875" style="7" customWidth="1"/>
    <col min="1204" max="1204" width="3.85546875" style="7" customWidth="1"/>
    <col min="1205" max="1205" width="9.140625" style="7"/>
    <col min="1206" max="1206" width="2.85546875" style="7" customWidth="1"/>
    <col min="1207" max="1207" width="3.85546875" style="7" customWidth="1"/>
    <col min="1208" max="1208" width="9.140625" style="7"/>
    <col min="1209" max="1209" width="2.85546875" style="7" customWidth="1"/>
    <col min="1210" max="1210" width="3.42578125" style="7" customWidth="1"/>
    <col min="1211" max="1211" width="9.140625" style="7"/>
    <col min="1212" max="1212" width="2.85546875" style="7" customWidth="1"/>
    <col min="1213" max="1213" width="3.28515625" style="7" customWidth="1"/>
    <col min="1214" max="1214" width="9.140625" style="7"/>
    <col min="1215" max="1215" width="2.85546875" style="7" customWidth="1"/>
    <col min="1216" max="1216" width="3.140625" style="7" customWidth="1"/>
    <col min="1217" max="1217" width="9.140625" style="7"/>
    <col min="1218" max="1218" width="2.85546875" style="7" customWidth="1"/>
    <col min="1219" max="1219" width="3.140625" style="7" customWidth="1"/>
    <col min="1220" max="1220" width="9.140625" style="7"/>
    <col min="1221" max="1221" width="2.85546875" style="7" customWidth="1"/>
    <col min="1222" max="1222" width="3.140625" style="7" customWidth="1"/>
    <col min="1223" max="1223" width="9.140625" style="7"/>
    <col min="1224" max="1224" width="2.85546875" style="7" customWidth="1"/>
    <col min="1225" max="1225" width="3.28515625" style="7" customWidth="1"/>
    <col min="1226" max="1226" width="9.140625" style="7"/>
    <col min="1227" max="1227" width="3.5703125" style="7" customWidth="1"/>
    <col min="1228" max="1228" width="3.7109375" style="7" customWidth="1"/>
    <col min="1229" max="1230" width="9.140625" style="7"/>
    <col min="1231" max="1231" width="35.140625" style="7" customWidth="1"/>
    <col min="1232" max="1449" width="9.140625" style="7"/>
    <col min="1450" max="1450" width="2.85546875" style="7" customWidth="1"/>
    <col min="1451" max="1451" width="3.7109375" style="7" customWidth="1"/>
    <col min="1452" max="1452" width="9.140625" style="7"/>
    <col min="1453" max="1453" width="2.85546875" style="7" customWidth="1"/>
    <col min="1454" max="1454" width="3.7109375" style="7" customWidth="1"/>
    <col min="1455" max="1455" width="9.140625" style="7"/>
    <col min="1456" max="1456" width="2.85546875" style="7" customWidth="1"/>
    <col min="1457" max="1457" width="3.7109375" style="7" customWidth="1"/>
    <col min="1458" max="1458" width="9.140625" style="7"/>
    <col min="1459" max="1459" width="2.85546875" style="7" customWidth="1"/>
    <col min="1460" max="1460" width="3.85546875" style="7" customWidth="1"/>
    <col min="1461" max="1461" width="9.140625" style="7"/>
    <col min="1462" max="1462" width="2.85546875" style="7" customWidth="1"/>
    <col min="1463" max="1463" width="3.85546875" style="7" customWidth="1"/>
    <col min="1464" max="1464" width="9.140625" style="7"/>
    <col min="1465" max="1465" width="2.85546875" style="7" customWidth="1"/>
    <col min="1466" max="1466" width="3.42578125" style="7" customWidth="1"/>
    <col min="1467" max="1467" width="9.140625" style="7"/>
    <col min="1468" max="1468" width="2.85546875" style="7" customWidth="1"/>
    <col min="1469" max="1469" width="3.28515625" style="7" customWidth="1"/>
    <col min="1470" max="1470" width="9.140625" style="7"/>
    <col min="1471" max="1471" width="2.85546875" style="7" customWidth="1"/>
    <col min="1472" max="1472" width="3.140625" style="7" customWidth="1"/>
    <col min="1473" max="1473" width="9.140625" style="7"/>
    <col min="1474" max="1474" width="2.85546875" style="7" customWidth="1"/>
    <col min="1475" max="1475" width="3.140625" style="7" customWidth="1"/>
    <col min="1476" max="1476" width="9.140625" style="7"/>
    <col min="1477" max="1477" width="2.85546875" style="7" customWidth="1"/>
    <col min="1478" max="1478" width="3.140625" style="7" customWidth="1"/>
    <col min="1479" max="1479" width="9.140625" style="7"/>
    <col min="1480" max="1480" width="2.85546875" style="7" customWidth="1"/>
    <col min="1481" max="1481" width="3.28515625" style="7" customWidth="1"/>
    <col min="1482" max="1482" width="9.140625" style="7"/>
    <col min="1483" max="1483" width="3.5703125" style="7" customWidth="1"/>
    <col min="1484" max="1484" width="3.7109375" style="7" customWidth="1"/>
    <col min="1485" max="1486" width="9.140625" style="7"/>
    <col min="1487" max="1487" width="35.140625" style="7" customWidth="1"/>
    <col min="1488" max="1705" width="9.140625" style="7"/>
    <col min="1706" max="1706" width="2.85546875" style="7" customWidth="1"/>
    <col min="1707" max="1707" width="3.7109375" style="7" customWidth="1"/>
    <col min="1708" max="1708" width="9.140625" style="7"/>
    <col min="1709" max="1709" width="2.85546875" style="7" customWidth="1"/>
    <col min="1710" max="1710" width="3.7109375" style="7" customWidth="1"/>
    <col min="1711" max="1711" width="9.140625" style="7"/>
    <col min="1712" max="1712" width="2.85546875" style="7" customWidth="1"/>
    <col min="1713" max="1713" width="3.7109375" style="7" customWidth="1"/>
    <col min="1714" max="1714" width="9.140625" style="7"/>
    <col min="1715" max="1715" width="2.85546875" style="7" customWidth="1"/>
    <col min="1716" max="1716" width="3.85546875" style="7" customWidth="1"/>
    <col min="1717" max="1717" width="9.140625" style="7"/>
    <col min="1718" max="1718" width="2.85546875" style="7" customWidth="1"/>
    <col min="1719" max="1719" width="3.85546875" style="7" customWidth="1"/>
    <col min="1720" max="1720" width="9.140625" style="7"/>
    <col min="1721" max="1721" width="2.85546875" style="7" customWidth="1"/>
    <col min="1722" max="1722" width="3.42578125" style="7" customWidth="1"/>
    <col min="1723" max="1723" width="9.140625" style="7"/>
    <col min="1724" max="1724" width="2.85546875" style="7" customWidth="1"/>
    <col min="1725" max="1725" width="3.28515625" style="7" customWidth="1"/>
    <col min="1726" max="1726" width="9.140625" style="7"/>
    <col min="1727" max="1727" width="2.85546875" style="7" customWidth="1"/>
    <col min="1728" max="1728" width="3.140625" style="7" customWidth="1"/>
    <col min="1729" max="1729" width="9.140625" style="7"/>
    <col min="1730" max="1730" width="2.85546875" style="7" customWidth="1"/>
    <col min="1731" max="1731" width="3.140625" style="7" customWidth="1"/>
    <col min="1732" max="1732" width="9.140625" style="7"/>
    <col min="1733" max="1733" width="2.85546875" style="7" customWidth="1"/>
    <col min="1734" max="1734" width="3.140625" style="7" customWidth="1"/>
    <col min="1735" max="1735" width="9.140625" style="7"/>
    <col min="1736" max="1736" width="2.85546875" style="7" customWidth="1"/>
    <col min="1737" max="1737" width="3.28515625" style="7" customWidth="1"/>
    <col min="1738" max="1738" width="9.140625" style="7"/>
    <col min="1739" max="1739" width="3.5703125" style="7" customWidth="1"/>
    <col min="1740" max="1740" width="3.7109375" style="7" customWidth="1"/>
    <col min="1741" max="1742" width="9.140625" style="7"/>
    <col min="1743" max="1743" width="35.140625" style="7" customWidth="1"/>
    <col min="1744" max="1961" width="9.140625" style="7"/>
    <col min="1962" max="1962" width="2.85546875" style="7" customWidth="1"/>
    <col min="1963" max="1963" width="3.7109375" style="7" customWidth="1"/>
    <col min="1964" max="1964" width="9.140625" style="7"/>
    <col min="1965" max="1965" width="2.85546875" style="7" customWidth="1"/>
    <col min="1966" max="1966" width="3.7109375" style="7" customWidth="1"/>
    <col min="1967" max="1967" width="9.140625" style="7"/>
    <col min="1968" max="1968" width="2.85546875" style="7" customWidth="1"/>
    <col min="1969" max="1969" width="3.7109375" style="7" customWidth="1"/>
    <col min="1970" max="1970" width="9.140625" style="7"/>
    <col min="1971" max="1971" width="2.85546875" style="7" customWidth="1"/>
    <col min="1972" max="1972" width="3.85546875" style="7" customWidth="1"/>
    <col min="1973" max="1973" width="9.140625" style="7"/>
    <col min="1974" max="1974" width="2.85546875" style="7" customWidth="1"/>
    <col min="1975" max="1975" width="3.85546875" style="7" customWidth="1"/>
    <col min="1976" max="1976" width="9.140625" style="7"/>
    <col min="1977" max="1977" width="2.85546875" style="7" customWidth="1"/>
    <col min="1978" max="1978" width="3.42578125" style="7" customWidth="1"/>
    <col min="1979" max="1979" width="9.140625" style="7"/>
    <col min="1980" max="1980" width="2.85546875" style="7" customWidth="1"/>
    <col min="1981" max="1981" width="3.28515625" style="7" customWidth="1"/>
    <col min="1982" max="1982" width="9.140625" style="7"/>
    <col min="1983" max="1983" width="2.85546875" style="7" customWidth="1"/>
    <col min="1984" max="1984" width="3.140625" style="7" customWidth="1"/>
    <col min="1985" max="1985" width="9.140625" style="7"/>
    <col min="1986" max="1986" width="2.85546875" style="7" customWidth="1"/>
    <col min="1987" max="1987" width="3.140625" style="7" customWidth="1"/>
    <col min="1988" max="1988" width="9.140625" style="7"/>
    <col min="1989" max="1989" width="2.85546875" style="7" customWidth="1"/>
    <col min="1990" max="1990" width="3.140625" style="7" customWidth="1"/>
    <col min="1991" max="1991" width="9.140625" style="7"/>
    <col min="1992" max="1992" width="2.85546875" style="7" customWidth="1"/>
    <col min="1993" max="1993" width="3.28515625" style="7" customWidth="1"/>
    <col min="1994" max="1994" width="9.140625" style="7"/>
    <col min="1995" max="1995" width="3.5703125" style="7" customWidth="1"/>
    <col min="1996" max="1996" width="3.7109375" style="7" customWidth="1"/>
    <col min="1997" max="1998" width="9.140625" style="7"/>
    <col min="1999" max="1999" width="35.140625" style="7" customWidth="1"/>
    <col min="2000" max="2217" width="9.140625" style="7"/>
    <col min="2218" max="2218" width="2.85546875" style="7" customWidth="1"/>
    <col min="2219" max="2219" width="3.7109375" style="7" customWidth="1"/>
    <col min="2220" max="2220" width="9.140625" style="7"/>
    <col min="2221" max="2221" width="2.85546875" style="7" customWidth="1"/>
    <col min="2222" max="2222" width="3.7109375" style="7" customWidth="1"/>
    <col min="2223" max="2223" width="9.140625" style="7"/>
    <col min="2224" max="2224" width="2.85546875" style="7" customWidth="1"/>
    <col min="2225" max="2225" width="3.7109375" style="7" customWidth="1"/>
    <col min="2226" max="2226" width="9.140625" style="7"/>
    <col min="2227" max="2227" width="2.85546875" style="7" customWidth="1"/>
    <col min="2228" max="2228" width="3.85546875" style="7" customWidth="1"/>
    <col min="2229" max="2229" width="9.140625" style="7"/>
    <col min="2230" max="2230" width="2.85546875" style="7" customWidth="1"/>
    <col min="2231" max="2231" width="3.85546875" style="7" customWidth="1"/>
    <col min="2232" max="2232" width="9.140625" style="7"/>
    <col min="2233" max="2233" width="2.85546875" style="7" customWidth="1"/>
    <col min="2234" max="2234" width="3.42578125" style="7" customWidth="1"/>
    <col min="2235" max="2235" width="9.140625" style="7"/>
    <col min="2236" max="2236" width="2.85546875" style="7" customWidth="1"/>
    <col min="2237" max="2237" width="3.28515625" style="7" customWidth="1"/>
    <col min="2238" max="2238" width="9.140625" style="7"/>
    <col min="2239" max="2239" width="2.85546875" style="7" customWidth="1"/>
    <col min="2240" max="2240" width="3.140625" style="7" customWidth="1"/>
    <col min="2241" max="2241" width="9.140625" style="7"/>
    <col min="2242" max="2242" width="2.85546875" style="7" customWidth="1"/>
    <col min="2243" max="2243" width="3.140625" style="7" customWidth="1"/>
    <col min="2244" max="2244" width="9.140625" style="7"/>
    <col min="2245" max="2245" width="2.85546875" style="7" customWidth="1"/>
    <col min="2246" max="2246" width="3.140625" style="7" customWidth="1"/>
    <col min="2247" max="2247" width="9.140625" style="7"/>
    <col min="2248" max="2248" width="2.85546875" style="7" customWidth="1"/>
    <col min="2249" max="2249" width="3.28515625" style="7" customWidth="1"/>
    <col min="2250" max="2250" width="9.140625" style="7"/>
    <col min="2251" max="2251" width="3.5703125" style="7" customWidth="1"/>
    <col min="2252" max="2252" width="3.7109375" style="7" customWidth="1"/>
    <col min="2253" max="2254" width="9.140625" style="7"/>
    <col min="2255" max="2255" width="35.140625" style="7" customWidth="1"/>
    <col min="2256" max="2473" width="9.140625" style="7"/>
    <col min="2474" max="2474" width="2.85546875" style="7" customWidth="1"/>
    <col min="2475" max="2475" width="3.7109375" style="7" customWidth="1"/>
    <col min="2476" max="2476" width="9.140625" style="7"/>
    <col min="2477" max="2477" width="2.85546875" style="7" customWidth="1"/>
    <col min="2478" max="2478" width="3.7109375" style="7" customWidth="1"/>
    <col min="2479" max="2479" width="9.140625" style="7"/>
    <col min="2480" max="2480" width="2.85546875" style="7" customWidth="1"/>
    <col min="2481" max="2481" width="3.7109375" style="7" customWidth="1"/>
    <col min="2482" max="2482" width="9.140625" style="7"/>
    <col min="2483" max="2483" width="2.85546875" style="7" customWidth="1"/>
    <col min="2484" max="2484" width="3.85546875" style="7" customWidth="1"/>
    <col min="2485" max="2485" width="9.140625" style="7"/>
    <col min="2486" max="2486" width="2.85546875" style="7" customWidth="1"/>
    <col min="2487" max="2487" width="3.85546875" style="7" customWidth="1"/>
    <col min="2488" max="2488" width="9.140625" style="7"/>
    <col min="2489" max="2489" width="2.85546875" style="7" customWidth="1"/>
    <col min="2490" max="2490" width="3.42578125" style="7" customWidth="1"/>
    <col min="2491" max="2491" width="9.140625" style="7"/>
    <col min="2492" max="2492" width="2.85546875" style="7" customWidth="1"/>
    <col min="2493" max="2493" width="3.28515625" style="7" customWidth="1"/>
    <col min="2494" max="2494" width="9.140625" style="7"/>
    <col min="2495" max="2495" width="2.85546875" style="7" customWidth="1"/>
    <col min="2496" max="2496" width="3.140625" style="7" customWidth="1"/>
    <col min="2497" max="2497" width="9.140625" style="7"/>
    <col min="2498" max="2498" width="2.85546875" style="7" customWidth="1"/>
    <col min="2499" max="2499" width="3.140625" style="7" customWidth="1"/>
    <col min="2500" max="2500" width="9.140625" style="7"/>
    <col min="2501" max="2501" width="2.85546875" style="7" customWidth="1"/>
    <col min="2502" max="2502" width="3.140625" style="7" customWidth="1"/>
    <col min="2503" max="2503" width="9.140625" style="7"/>
    <col min="2504" max="2504" width="2.85546875" style="7" customWidth="1"/>
    <col min="2505" max="2505" width="3.28515625" style="7" customWidth="1"/>
    <col min="2506" max="2506" width="9.140625" style="7"/>
    <col min="2507" max="2507" width="3.5703125" style="7" customWidth="1"/>
    <col min="2508" max="2508" width="3.7109375" style="7" customWidth="1"/>
    <col min="2509" max="2510" width="9.140625" style="7"/>
    <col min="2511" max="2511" width="35.140625" style="7" customWidth="1"/>
    <col min="2512" max="2729" width="9.140625" style="7"/>
    <col min="2730" max="2730" width="2.85546875" style="7" customWidth="1"/>
    <col min="2731" max="2731" width="3.7109375" style="7" customWidth="1"/>
    <col min="2732" max="2732" width="9.140625" style="7"/>
    <col min="2733" max="2733" width="2.85546875" style="7" customWidth="1"/>
    <col min="2734" max="2734" width="3.7109375" style="7" customWidth="1"/>
    <col min="2735" max="2735" width="9.140625" style="7"/>
    <col min="2736" max="2736" width="2.85546875" style="7" customWidth="1"/>
    <col min="2737" max="2737" width="3.7109375" style="7" customWidth="1"/>
    <col min="2738" max="2738" width="9.140625" style="7"/>
    <col min="2739" max="2739" width="2.85546875" style="7" customWidth="1"/>
    <col min="2740" max="2740" width="3.85546875" style="7" customWidth="1"/>
    <col min="2741" max="2741" width="9.140625" style="7"/>
    <col min="2742" max="2742" width="2.85546875" style="7" customWidth="1"/>
    <col min="2743" max="2743" width="3.85546875" style="7" customWidth="1"/>
    <col min="2744" max="2744" width="9.140625" style="7"/>
    <col min="2745" max="2745" width="2.85546875" style="7" customWidth="1"/>
    <col min="2746" max="2746" width="3.42578125" style="7" customWidth="1"/>
    <col min="2747" max="2747" width="9.140625" style="7"/>
    <col min="2748" max="2748" width="2.85546875" style="7" customWidth="1"/>
    <col min="2749" max="2749" width="3.28515625" style="7" customWidth="1"/>
    <col min="2750" max="2750" width="9.140625" style="7"/>
    <col min="2751" max="2751" width="2.85546875" style="7" customWidth="1"/>
    <col min="2752" max="2752" width="3.140625" style="7" customWidth="1"/>
    <col min="2753" max="2753" width="9.140625" style="7"/>
    <col min="2754" max="2754" width="2.85546875" style="7" customWidth="1"/>
    <col min="2755" max="2755" width="3.140625" style="7" customWidth="1"/>
    <col min="2756" max="2756" width="9.140625" style="7"/>
    <col min="2757" max="2757" width="2.85546875" style="7" customWidth="1"/>
    <col min="2758" max="2758" width="3.140625" style="7" customWidth="1"/>
    <col min="2759" max="2759" width="9.140625" style="7"/>
    <col min="2760" max="2760" width="2.85546875" style="7" customWidth="1"/>
    <col min="2761" max="2761" width="3.28515625" style="7" customWidth="1"/>
    <col min="2762" max="2762" width="9.140625" style="7"/>
    <col min="2763" max="2763" width="3.5703125" style="7" customWidth="1"/>
    <col min="2764" max="2764" width="3.7109375" style="7" customWidth="1"/>
    <col min="2765" max="2766" width="9.140625" style="7"/>
    <col min="2767" max="2767" width="35.140625" style="7" customWidth="1"/>
    <col min="2768" max="2985" width="9.140625" style="7"/>
    <col min="2986" max="2986" width="2.85546875" style="7" customWidth="1"/>
    <col min="2987" max="2987" width="3.7109375" style="7" customWidth="1"/>
    <col min="2988" max="2988" width="9.140625" style="7"/>
    <col min="2989" max="2989" width="2.85546875" style="7" customWidth="1"/>
    <col min="2990" max="2990" width="3.7109375" style="7" customWidth="1"/>
    <col min="2991" max="2991" width="9.140625" style="7"/>
    <col min="2992" max="2992" width="2.85546875" style="7" customWidth="1"/>
    <col min="2993" max="2993" width="3.7109375" style="7" customWidth="1"/>
    <col min="2994" max="2994" width="9.140625" style="7"/>
    <col min="2995" max="2995" width="2.85546875" style="7" customWidth="1"/>
    <col min="2996" max="2996" width="3.85546875" style="7" customWidth="1"/>
    <col min="2997" max="2997" width="9.140625" style="7"/>
    <col min="2998" max="2998" width="2.85546875" style="7" customWidth="1"/>
    <col min="2999" max="2999" width="3.85546875" style="7" customWidth="1"/>
    <col min="3000" max="3000" width="9.140625" style="7"/>
    <col min="3001" max="3001" width="2.85546875" style="7" customWidth="1"/>
    <col min="3002" max="3002" width="3.42578125" style="7" customWidth="1"/>
    <col min="3003" max="3003" width="9.140625" style="7"/>
    <col min="3004" max="3004" width="2.85546875" style="7" customWidth="1"/>
    <col min="3005" max="3005" width="3.28515625" style="7" customWidth="1"/>
    <col min="3006" max="3006" width="9.140625" style="7"/>
    <col min="3007" max="3007" width="2.85546875" style="7" customWidth="1"/>
    <col min="3008" max="3008" width="3.140625" style="7" customWidth="1"/>
    <col min="3009" max="3009" width="9.140625" style="7"/>
    <col min="3010" max="3010" width="2.85546875" style="7" customWidth="1"/>
    <col min="3011" max="3011" width="3.140625" style="7" customWidth="1"/>
    <col min="3012" max="3012" width="9.140625" style="7"/>
    <col min="3013" max="3013" width="2.85546875" style="7" customWidth="1"/>
    <col min="3014" max="3014" width="3.140625" style="7" customWidth="1"/>
    <col min="3015" max="3015" width="9.140625" style="7"/>
    <col min="3016" max="3016" width="2.85546875" style="7" customWidth="1"/>
    <col min="3017" max="3017" width="3.28515625" style="7" customWidth="1"/>
    <col min="3018" max="3018" width="9.140625" style="7"/>
    <col min="3019" max="3019" width="3.5703125" style="7" customWidth="1"/>
    <col min="3020" max="3020" width="3.7109375" style="7" customWidth="1"/>
    <col min="3021" max="3022" width="9.140625" style="7"/>
    <col min="3023" max="3023" width="35.140625" style="7" customWidth="1"/>
    <col min="3024" max="3241" width="9.140625" style="7"/>
    <col min="3242" max="3242" width="2.85546875" style="7" customWidth="1"/>
    <col min="3243" max="3243" width="3.7109375" style="7" customWidth="1"/>
    <col min="3244" max="3244" width="9.140625" style="7"/>
    <col min="3245" max="3245" width="2.85546875" style="7" customWidth="1"/>
    <col min="3246" max="3246" width="3.7109375" style="7" customWidth="1"/>
    <col min="3247" max="3247" width="9.140625" style="7"/>
    <col min="3248" max="3248" width="2.85546875" style="7" customWidth="1"/>
    <col min="3249" max="3249" width="3.7109375" style="7" customWidth="1"/>
    <col min="3250" max="3250" width="9.140625" style="7"/>
    <col min="3251" max="3251" width="2.85546875" style="7" customWidth="1"/>
    <col min="3252" max="3252" width="3.85546875" style="7" customWidth="1"/>
    <col min="3253" max="3253" width="9.140625" style="7"/>
    <col min="3254" max="3254" width="2.85546875" style="7" customWidth="1"/>
    <col min="3255" max="3255" width="3.85546875" style="7" customWidth="1"/>
    <col min="3256" max="3256" width="9.140625" style="7"/>
    <col min="3257" max="3257" width="2.85546875" style="7" customWidth="1"/>
    <col min="3258" max="3258" width="3.42578125" style="7" customWidth="1"/>
    <col min="3259" max="3259" width="9.140625" style="7"/>
    <col min="3260" max="3260" width="2.85546875" style="7" customWidth="1"/>
    <col min="3261" max="3261" width="3.28515625" style="7" customWidth="1"/>
    <col min="3262" max="3262" width="9.140625" style="7"/>
    <col min="3263" max="3263" width="2.85546875" style="7" customWidth="1"/>
    <col min="3264" max="3264" width="3.140625" style="7" customWidth="1"/>
    <col min="3265" max="3265" width="9.140625" style="7"/>
    <col min="3266" max="3266" width="2.85546875" style="7" customWidth="1"/>
    <col min="3267" max="3267" width="3.140625" style="7" customWidth="1"/>
    <col min="3268" max="3268" width="9.140625" style="7"/>
    <col min="3269" max="3269" width="2.85546875" style="7" customWidth="1"/>
    <col min="3270" max="3270" width="3.140625" style="7" customWidth="1"/>
    <col min="3271" max="3271" width="9.140625" style="7"/>
    <col min="3272" max="3272" width="2.85546875" style="7" customWidth="1"/>
    <col min="3273" max="3273" width="3.28515625" style="7" customWidth="1"/>
    <col min="3274" max="3274" width="9.140625" style="7"/>
    <col min="3275" max="3275" width="3.5703125" style="7" customWidth="1"/>
    <col min="3276" max="3276" width="3.7109375" style="7" customWidth="1"/>
    <col min="3277" max="3278" width="9.140625" style="7"/>
    <col min="3279" max="3279" width="35.140625" style="7" customWidth="1"/>
    <col min="3280" max="3497" width="9.140625" style="7"/>
    <col min="3498" max="3498" width="2.85546875" style="7" customWidth="1"/>
    <col min="3499" max="3499" width="3.7109375" style="7" customWidth="1"/>
    <col min="3500" max="3500" width="9.140625" style="7"/>
    <col min="3501" max="3501" width="2.85546875" style="7" customWidth="1"/>
    <col min="3502" max="3502" width="3.7109375" style="7" customWidth="1"/>
    <col min="3503" max="3503" width="9.140625" style="7"/>
    <col min="3504" max="3504" width="2.85546875" style="7" customWidth="1"/>
    <col min="3505" max="3505" width="3.7109375" style="7" customWidth="1"/>
    <col min="3506" max="3506" width="9.140625" style="7"/>
    <col min="3507" max="3507" width="2.85546875" style="7" customWidth="1"/>
    <col min="3508" max="3508" width="3.85546875" style="7" customWidth="1"/>
    <col min="3509" max="3509" width="9.140625" style="7"/>
    <col min="3510" max="3510" width="2.85546875" style="7" customWidth="1"/>
    <col min="3511" max="3511" width="3.85546875" style="7" customWidth="1"/>
    <col min="3512" max="3512" width="9.140625" style="7"/>
    <col min="3513" max="3513" width="2.85546875" style="7" customWidth="1"/>
    <col min="3514" max="3514" width="3.42578125" style="7" customWidth="1"/>
    <col min="3515" max="3515" width="9.140625" style="7"/>
    <col min="3516" max="3516" width="2.85546875" style="7" customWidth="1"/>
    <col min="3517" max="3517" width="3.28515625" style="7" customWidth="1"/>
    <col min="3518" max="3518" width="9.140625" style="7"/>
    <col min="3519" max="3519" width="2.85546875" style="7" customWidth="1"/>
    <col min="3520" max="3520" width="3.140625" style="7" customWidth="1"/>
    <col min="3521" max="3521" width="9.140625" style="7"/>
    <col min="3522" max="3522" width="2.85546875" style="7" customWidth="1"/>
    <col min="3523" max="3523" width="3.140625" style="7" customWidth="1"/>
    <col min="3524" max="3524" width="9.140625" style="7"/>
    <col min="3525" max="3525" width="2.85546875" style="7" customWidth="1"/>
    <col min="3526" max="3526" width="3.140625" style="7" customWidth="1"/>
    <col min="3527" max="3527" width="9.140625" style="7"/>
    <col min="3528" max="3528" width="2.85546875" style="7" customWidth="1"/>
    <col min="3529" max="3529" width="3.28515625" style="7" customWidth="1"/>
    <col min="3530" max="3530" width="9.140625" style="7"/>
    <col min="3531" max="3531" width="3.5703125" style="7" customWidth="1"/>
    <col min="3532" max="3532" width="3.7109375" style="7" customWidth="1"/>
    <col min="3533" max="3534" width="9.140625" style="7"/>
    <col min="3535" max="3535" width="35.140625" style="7" customWidth="1"/>
    <col min="3536" max="3753" width="9.140625" style="7"/>
    <col min="3754" max="3754" width="2.85546875" style="7" customWidth="1"/>
    <col min="3755" max="3755" width="3.7109375" style="7" customWidth="1"/>
    <col min="3756" max="3756" width="9.140625" style="7"/>
    <col min="3757" max="3757" width="2.85546875" style="7" customWidth="1"/>
    <col min="3758" max="3758" width="3.7109375" style="7" customWidth="1"/>
    <col min="3759" max="3759" width="9.140625" style="7"/>
    <col min="3760" max="3760" width="2.85546875" style="7" customWidth="1"/>
    <col min="3761" max="3761" width="3.7109375" style="7" customWidth="1"/>
    <col min="3762" max="3762" width="9.140625" style="7"/>
    <col min="3763" max="3763" width="2.85546875" style="7" customWidth="1"/>
    <col min="3764" max="3764" width="3.85546875" style="7" customWidth="1"/>
    <col min="3765" max="3765" width="9.140625" style="7"/>
    <col min="3766" max="3766" width="2.85546875" style="7" customWidth="1"/>
    <col min="3767" max="3767" width="3.85546875" style="7" customWidth="1"/>
    <col min="3768" max="3768" width="9.140625" style="7"/>
    <col min="3769" max="3769" width="2.85546875" style="7" customWidth="1"/>
    <col min="3770" max="3770" width="3.42578125" style="7" customWidth="1"/>
    <col min="3771" max="3771" width="9.140625" style="7"/>
    <col min="3772" max="3772" width="2.85546875" style="7" customWidth="1"/>
    <col min="3773" max="3773" width="3.28515625" style="7" customWidth="1"/>
    <col min="3774" max="3774" width="9.140625" style="7"/>
    <col min="3775" max="3775" width="2.85546875" style="7" customWidth="1"/>
    <col min="3776" max="3776" width="3.140625" style="7" customWidth="1"/>
    <col min="3777" max="3777" width="9.140625" style="7"/>
    <col min="3778" max="3778" width="2.85546875" style="7" customWidth="1"/>
    <col min="3779" max="3779" width="3.140625" style="7" customWidth="1"/>
    <col min="3780" max="3780" width="9.140625" style="7"/>
    <col min="3781" max="3781" width="2.85546875" style="7" customWidth="1"/>
    <col min="3782" max="3782" width="3.140625" style="7" customWidth="1"/>
    <col min="3783" max="3783" width="9.140625" style="7"/>
    <col min="3784" max="3784" width="2.85546875" style="7" customWidth="1"/>
    <col min="3785" max="3785" width="3.28515625" style="7" customWidth="1"/>
    <col min="3786" max="3786" width="9.140625" style="7"/>
    <col min="3787" max="3787" width="3.5703125" style="7" customWidth="1"/>
    <col min="3788" max="3788" width="3.7109375" style="7" customWidth="1"/>
    <col min="3789" max="3790" width="9.140625" style="7"/>
    <col min="3791" max="3791" width="35.140625" style="7" customWidth="1"/>
    <col min="3792" max="4009" width="9.140625" style="7"/>
    <col min="4010" max="4010" width="2.85546875" style="7" customWidth="1"/>
    <col min="4011" max="4011" width="3.7109375" style="7" customWidth="1"/>
    <col min="4012" max="4012" width="9.140625" style="7"/>
    <col min="4013" max="4013" width="2.85546875" style="7" customWidth="1"/>
    <col min="4014" max="4014" width="3.7109375" style="7" customWidth="1"/>
    <col min="4015" max="4015" width="9.140625" style="7"/>
    <col min="4016" max="4016" width="2.85546875" style="7" customWidth="1"/>
    <col min="4017" max="4017" width="3.7109375" style="7" customWidth="1"/>
    <col min="4018" max="4018" width="9.140625" style="7"/>
    <col min="4019" max="4019" width="2.85546875" style="7" customWidth="1"/>
    <col min="4020" max="4020" width="3.85546875" style="7" customWidth="1"/>
    <col min="4021" max="4021" width="9.140625" style="7"/>
    <col min="4022" max="4022" width="2.85546875" style="7" customWidth="1"/>
    <col min="4023" max="4023" width="3.85546875" style="7" customWidth="1"/>
    <col min="4024" max="4024" width="9.140625" style="7"/>
    <col min="4025" max="4025" width="2.85546875" style="7" customWidth="1"/>
    <col min="4026" max="4026" width="3.42578125" style="7" customWidth="1"/>
    <col min="4027" max="4027" width="9.140625" style="7"/>
    <col min="4028" max="4028" width="2.85546875" style="7" customWidth="1"/>
    <col min="4029" max="4029" width="3.28515625" style="7" customWidth="1"/>
    <col min="4030" max="4030" width="9.140625" style="7"/>
    <col min="4031" max="4031" width="2.85546875" style="7" customWidth="1"/>
    <col min="4032" max="4032" width="3.140625" style="7" customWidth="1"/>
    <col min="4033" max="4033" width="9.140625" style="7"/>
    <col min="4034" max="4034" width="2.85546875" style="7" customWidth="1"/>
    <col min="4035" max="4035" width="3.140625" style="7" customWidth="1"/>
    <col min="4036" max="4036" width="9.140625" style="7"/>
    <col min="4037" max="4037" width="2.85546875" style="7" customWidth="1"/>
    <col min="4038" max="4038" width="3.140625" style="7" customWidth="1"/>
    <col min="4039" max="4039" width="9.140625" style="7"/>
    <col min="4040" max="4040" width="2.85546875" style="7" customWidth="1"/>
    <col min="4041" max="4041" width="3.28515625" style="7" customWidth="1"/>
    <col min="4042" max="4042" width="9.140625" style="7"/>
    <col min="4043" max="4043" width="3.5703125" style="7" customWidth="1"/>
    <col min="4044" max="4044" width="3.7109375" style="7" customWidth="1"/>
    <col min="4045" max="4046" width="9.140625" style="7"/>
    <col min="4047" max="4047" width="35.140625" style="7" customWidth="1"/>
    <col min="4048" max="4265" width="9.140625" style="7"/>
    <col min="4266" max="4266" width="2.85546875" style="7" customWidth="1"/>
    <col min="4267" max="4267" width="3.7109375" style="7" customWidth="1"/>
    <col min="4268" max="4268" width="9.140625" style="7"/>
    <col min="4269" max="4269" width="2.85546875" style="7" customWidth="1"/>
    <col min="4270" max="4270" width="3.7109375" style="7" customWidth="1"/>
    <col min="4271" max="4271" width="9.140625" style="7"/>
    <col min="4272" max="4272" width="2.85546875" style="7" customWidth="1"/>
    <col min="4273" max="4273" width="3.7109375" style="7" customWidth="1"/>
    <col min="4274" max="4274" width="9.140625" style="7"/>
    <col min="4275" max="4275" width="2.85546875" style="7" customWidth="1"/>
    <col min="4276" max="4276" width="3.85546875" style="7" customWidth="1"/>
    <col min="4277" max="4277" width="9.140625" style="7"/>
    <col min="4278" max="4278" width="2.85546875" style="7" customWidth="1"/>
    <col min="4279" max="4279" width="3.85546875" style="7" customWidth="1"/>
    <col min="4280" max="4280" width="9.140625" style="7"/>
    <col min="4281" max="4281" width="2.85546875" style="7" customWidth="1"/>
    <col min="4282" max="4282" width="3.42578125" style="7" customWidth="1"/>
    <col min="4283" max="4283" width="9.140625" style="7"/>
    <col min="4284" max="4284" width="2.85546875" style="7" customWidth="1"/>
    <col min="4285" max="4285" width="3.28515625" style="7" customWidth="1"/>
    <col min="4286" max="4286" width="9.140625" style="7"/>
    <col min="4287" max="4287" width="2.85546875" style="7" customWidth="1"/>
    <col min="4288" max="4288" width="3.140625" style="7" customWidth="1"/>
    <col min="4289" max="4289" width="9.140625" style="7"/>
    <col min="4290" max="4290" width="2.85546875" style="7" customWidth="1"/>
    <col min="4291" max="4291" width="3.140625" style="7" customWidth="1"/>
    <col min="4292" max="4292" width="9.140625" style="7"/>
    <col min="4293" max="4293" width="2.85546875" style="7" customWidth="1"/>
    <col min="4294" max="4294" width="3.140625" style="7" customWidth="1"/>
    <col min="4295" max="4295" width="9.140625" style="7"/>
    <col min="4296" max="4296" width="2.85546875" style="7" customWidth="1"/>
    <col min="4297" max="4297" width="3.28515625" style="7" customWidth="1"/>
    <col min="4298" max="4298" width="9.140625" style="7"/>
    <col min="4299" max="4299" width="3.5703125" style="7" customWidth="1"/>
    <col min="4300" max="4300" width="3.7109375" style="7" customWidth="1"/>
    <col min="4301" max="4302" width="9.140625" style="7"/>
    <col min="4303" max="4303" width="35.140625" style="7" customWidth="1"/>
    <col min="4304" max="4521" width="9.140625" style="7"/>
    <col min="4522" max="4522" width="2.85546875" style="7" customWidth="1"/>
    <col min="4523" max="4523" width="3.7109375" style="7" customWidth="1"/>
    <col min="4524" max="4524" width="9.140625" style="7"/>
    <col min="4525" max="4525" width="2.85546875" style="7" customWidth="1"/>
    <col min="4526" max="4526" width="3.7109375" style="7" customWidth="1"/>
    <col min="4527" max="4527" width="9.140625" style="7"/>
    <col min="4528" max="4528" width="2.85546875" style="7" customWidth="1"/>
    <col min="4529" max="4529" width="3.7109375" style="7" customWidth="1"/>
    <col min="4530" max="4530" width="9.140625" style="7"/>
    <col min="4531" max="4531" width="2.85546875" style="7" customWidth="1"/>
    <col min="4532" max="4532" width="3.85546875" style="7" customWidth="1"/>
    <col min="4533" max="4533" width="9.140625" style="7"/>
    <col min="4534" max="4534" width="2.85546875" style="7" customWidth="1"/>
    <col min="4535" max="4535" width="3.85546875" style="7" customWidth="1"/>
    <col min="4536" max="4536" width="9.140625" style="7"/>
    <col min="4537" max="4537" width="2.85546875" style="7" customWidth="1"/>
    <col min="4538" max="4538" width="3.42578125" style="7" customWidth="1"/>
    <col min="4539" max="4539" width="9.140625" style="7"/>
    <col min="4540" max="4540" width="2.85546875" style="7" customWidth="1"/>
    <col min="4541" max="4541" width="3.28515625" style="7" customWidth="1"/>
    <col min="4542" max="4542" width="9.140625" style="7"/>
    <col min="4543" max="4543" width="2.85546875" style="7" customWidth="1"/>
    <col min="4544" max="4544" width="3.140625" style="7" customWidth="1"/>
    <col min="4545" max="4545" width="9.140625" style="7"/>
    <col min="4546" max="4546" width="2.85546875" style="7" customWidth="1"/>
    <col min="4547" max="4547" width="3.140625" style="7" customWidth="1"/>
    <col min="4548" max="4548" width="9.140625" style="7"/>
    <col min="4549" max="4549" width="2.85546875" style="7" customWidth="1"/>
    <col min="4550" max="4550" width="3.140625" style="7" customWidth="1"/>
    <col min="4551" max="4551" width="9.140625" style="7"/>
    <col min="4552" max="4552" width="2.85546875" style="7" customWidth="1"/>
    <col min="4553" max="4553" width="3.28515625" style="7" customWidth="1"/>
    <col min="4554" max="4554" width="9.140625" style="7"/>
    <col min="4555" max="4555" width="3.5703125" style="7" customWidth="1"/>
    <col min="4556" max="4556" width="3.7109375" style="7" customWidth="1"/>
    <col min="4557" max="4558" width="9.140625" style="7"/>
    <col min="4559" max="4559" width="35.140625" style="7" customWidth="1"/>
    <col min="4560" max="4777" width="9.140625" style="7"/>
    <col min="4778" max="4778" width="2.85546875" style="7" customWidth="1"/>
    <col min="4779" max="4779" width="3.7109375" style="7" customWidth="1"/>
    <col min="4780" max="4780" width="9.140625" style="7"/>
    <col min="4781" max="4781" width="2.85546875" style="7" customWidth="1"/>
    <col min="4782" max="4782" width="3.7109375" style="7" customWidth="1"/>
    <col min="4783" max="4783" width="9.140625" style="7"/>
    <col min="4784" max="4784" width="2.85546875" style="7" customWidth="1"/>
    <col min="4785" max="4785" width="3.7109375" style="7" customWidth="1"/>
    <col min="4786" max="4786" width="9.140625" style="7"/>
    <col min="4787" max="4787" width="2.85546875" style="7" customWidth="1"/>
    <col min="4788" max="4788" width="3.85546875" style="7" customWidth="1"/>
    <col min="4789" max="4789" width="9.140625" style="7"/>
    <col min="4790" max="4790" width="2.85546875" style="7" customWidth="1"/>
    <col min="4791" max="4791" width="3.85546875" style="7" customWidth="1"/>
    <col min="4792" max="4792" width="9.140625" style="7"/>
    <col min="4793" max="4793" width="2.85546875" style="7" customWidth="1"/>
    <col min="4794" max="4794" width="3.42578125" style="7" customWidth="1"/>
    <col min="4795" max="4795" width="9.140625" style="7"/>
    <col min="4796" max="4796" width="2.85546875" style="7" customWidth="1"/>
    <col min="4797" max="4797" width="3.28515625" style="7" customWidth="1"/>
    <col min="4798" max="4798" width="9.140625" style="7"/>
    <col min="4799" max="4799" width="2.85546875" style="7" customWidth="1"/>
    <col min="4800" max="4800" width="3.140625" style="7" customWidth="1"/>
    <col min="4801" max="4801" width="9.140625" style="7"/>
    <col min="4802" max="4802" width="2.85546875" style="7" customWidth="1"/>
    <col min="4803" max="4803" width="3.140625" style="7" customWidth="1"/>
    <col min="4804" max="4804" width="9.140625" style="7"/>
    <col min="4805" max="4805" width="2.85546875" style="7" customWidth="1"/>
    <col min="4806" max="4806" width="3.140625" style="7" customWidth="1"/>
    <col min="4807" max="4807" width="9.140625" style="7"/>
    <col min="4808" max="4808" width="2.85546875" style="7" customWidth="1"/>
    <col min="4809" max="4809" width="3.28515625" style="7" customWidth="1"/>
    <col min="4810" max="4810" width="9.140625" style="7"/>
    <col min="4811" max="4811" width="3.5703125" style="7" customWidth="1"/>
    <col min="4812" max="4812" width="3.7109375" style="7" customWidth="1"/>
    <col min="4813" max="4814" width="9.140625" style="7"/>
    <col min="4815" max="4815" width="35.140625" style="7" customWidth="1"/>
    <col min="4816" max="5033" width="9.140625" style="7"/>
    <col min="5034" max="5034" width="2.85546875" style="7" customWidth="1"/>
    <col min="5035" max="5035" width="3.7109375" style="7" customWidth="1"/>
    <col min="5036" max="5036" width="9.140625" style="7"/>
    <col min="5037" max="5037" width="2.85546875" style="7" customWidth="1"/>
    <col min="5038" max="5038" width="3.7109375" style="7" customWidth="1"/>
    <col min="5039" max="5039" width="9.140625" style="7"/>
    <col min="5040" max="5040" width="2.85546875" style="7" customWidth="1"/>
    <col min="5041" max="5041" width="3.7109375" style="7" customWidth="1"/>
    <col min="5042" max="5042" width="9.140625" style="7"/>
    <col min="5043" max="5043" width="2.85546875" style="7" customWidth="1"/>
    <col min="5044" max="5044" width="3.85546875" style="7" customWidth="1"/>
    <col min="5045" max="5045" width="9.140625" style="7"/>
    <col min="5046" max="5046" width="2.85546875" style="7" customWidth="1"/>
    <col min="5047" max="5047" width="3.85546875" style="7" customWidth="1"/>
    <col min="5048" max="5048" width="9.140625" style="7"/>
    <col min="5049" max="5049" width="2.85546875" style="7" customWidth="1"/>
    <col min="5050" max="5050" width="3.42578125" style="7" customWidth="1"/>
    <col min="5051" max="5051" width="9.140625" style="7"/>
    <col min="5052" max="5052" width="2.85546875" style="7" customWidth="1"/>
    <col min="5053" max="5053" width="3.28515625" style="7" customWidth="1"/>
    <col min="5054" max="5054" width="9.140625" style="7"/>
    <col min="5055" max="5055" width="2.85546875" style="7" customWidth="1"/>
    <col min="5056" max="5056" width="3.140625" style="7" customWidth="1"/>
    <col min="5057" max="5057" width="9.140625" style="7"/>
    <col min="5058" max="5058" width="2.85546875" style="7" customWidth="1"/>
    <col min="5059" max="5059" width="3.140625" style="7" customWidth="1"/>
    <col min="5060" max="5060" width="9.140625" style="7"/>
    <col min="5061" max="5061" width="2.85546875" style="7" customWidth="1"/>
    <col min="5062" max="5062" width="3.140625" style="7" customWidth="1"/>
    <col min="5063" max="5063" width="9.140625" style="7"/>
    <col min="5064" max="5064" width="2.85546875" style="7" customWidth="1"/>
    <col min="5065" max="5065" width="3.28515625" style="7" customWidth="1"/>
    <col min="5066" max="5066" width="9.140625" style="7"/>
    <col min="5067" max="5067" width="3.5703125" style="7" customWidth="1"/>
    <col min="5068" max="5068" width="3.7109375" style="7" customWidth="1"/>
    <col min="5069" max="5070" width="9.140625" style="7"/>
    <col min="5071" max="5071" width="35.140625" style="7" customWidth="1"/>
    <col min="5072" max="5289" width="9.140625" style="7"/>
    <col min="5290" max="5290" width="2.85546875" style="7" customWidth="1"/>
    <col min="5291" max="5291" width="3.7109375" style="7" customWidth="1"/>
    <col min="5292" max="5292" width="9.140625" style="7"/>
    <col min="5293" max="5293" width="2.85546875" style="7" customWidth="1"/>
    <col min="5294" max="5294" width="3.7109375" style="7" customWidth="1"/>
    <col min="5295" max="5295" width="9.140625" style="7"/>
    <col min="5296" max="5296" width="2.85546875" style="7" customWidth="1"/>
    <col min="5297" max="5297" width="3.7109375" style="7" customWidth="1"/>
    <col min="5298" max="5298" width="9.140625" style="7"/>
    <col min="5299" max="5299" width="2.85546875" style="7" customWidth="1"/>
    <col min="5300" max="5300" width="3.85546875" style="7" customWidth="1"/>
    <col min="5301" max="5301" width="9.140625" style="7"/>
    <col min="5302" max="5302" width="2.85546875" style="7" customWidth="1"/>
    <col min="5303" max="5303" width="3.85546875" style="7" customWidth="1"/>
    <col min="5304" max="5304" width="9.140625" style="7"/>
    <col min="5305" max="5305" width="2.85546875" style="7" customWidth="1"/>
    <col min="5306" max="5306" width="3.42578125" style="7" customWidth="1"/>
    <col min="5307" max="5307" width="9.140625" style="7"/>
    <col min="5308" max="5308" width="2.85546875" style="7" customWidth="1"/>
    <col min="5309" max="5309" width="3.28515625" style="7" customWidth="1"/>
    <col min="5310" max="5310" width="9.140625" style="7"/>
    <col min="5311" max="5311" width="2.85546875" style="7" customWidth="1"/>
    <col min="5312" max="5312" width="3.140625" style="7" customWidth="1"/>
    <col min="5313" max="5313" width="9.140625" style="7"/>
    <col min="5314" max="5314" width="2.85546875" style="7" customWidth="1"/>
    <col min="5315" max="5315" width="3.140625" style="7" customWidth="1"/>
    <col min="5316" max="5316" width="9.140625" style="7"/>
    <col min="5317" max="5317" width="2.85546875" style="7" customWidth="1"/>
    <col min="5318" max="5318" width="3.140625" style="7" customWidth="1"/>
    <col min="5319" max="5319" width="9.140625" style="7"/>
    <col min="5320" max="5320" width="2.85546875" style="7" customWidth="1"/>
    <col min="5321" max="5321" width="3.28515625" style="7" customWidth="1"/>
    <col min="5322" max="5322" width="9.140625" style="7"/>
    <col min="5323" max="5323" width="3.5703125" style="7" customWidth="1"/>
    <col min="5324" max="5324" width="3.7109375" style="7" customWidth="1"/>
    <col min="5325" max="5326" width="9.140625" style="7"/>
    <col min="5327" max="5327" width="35.140625" style="7" customWidth="1"/>
    <col min="5328" max="5545" width="9.140625" style="7"/>
    <col min="5546" max="5546" width="2.85546875" style="7" customWidth="1"/>
    <col min="5547" max="5547" width="3.7109375" style="7" customWidth="1"/>
    <col min="5548" max="5548" width="9.140625" style="7"/>
    <col min="5549" max="5549" width="2.85546875" style="7" customWidth="1"/>
    <col min="5550" max="5550" width="3.7109375" style="7" customWidth="1"/>
    <col min="5551" max="5551" width="9.140625" style="7"/>
    <col min="5552" max="5552" width="2.85546875" style="7" customWidth="1"/>
    <col min="5553" max="5553" width="3.7109375" style="7" customWidth="1"/>
    <col min="5554" max="5554" width="9.140625" style="7"/>
    <col min="5555" max="5555" width="2.85546875" style="7" customWidth="1"/>
    <col min="5556" max="5556" width="3.85546875" style="7" customWidth="1"/>
    <col min="5557" max="5557" width="9.140625" style="7"/>
    <col min="5558" max="5558" width="2.85546875" style="7" customWidth="1"/>
    <col min="5559" max="5559" width="3.85546875" style="7" customWidth="1"/>
    <col min="5560" max="5560" width="9.140625" style="7"/>
    <col min="5561" max="5561" width="2.85546875" style="7" customWidth="1"/>
    <col min="5562" max="5562" width="3.42578125" style="7" customWidth="1"/>
    <col min="5563" max="5563" width="9.140625" style="7"/>
    <col min="5564" max="5564" width="2.85546875" style="7" customWidth="1"/>
    <col min="5565" max="5565" width="3.28515625" style="7" customWidth="1"/>
    <col min="5566" max="5566" width="9.140625" style="7"/>
    <col min="5567" max="5567" width="2.85546875" style="7" customWidth="1"/>
    <col min="5568" max="5568" width="3.140625" style="7" customWidth="1"/>
    <col min="5569" max="5569" width="9.140625" style="7"/>
    <col min="5570" max="5570" width="2.85546875" style="7" customWidth="1"/>
    <col min="5571" max="5571" width="3.140625" style="7" customWidth="1"/>
    <col min="5572" max="5572" width="9.140625" style="7"/>
    <col min="5573" max="5573" width="2.85546875" style="7" customWidth="1"/>
    <col min="5574" max="5574" width="3.140625" style="7" customWidth="1"/>
    <col min="5575" max="5575" width="9.140625" style="7"/>
    <col min="5576" max="5576" width="2.85546875" style="7" customWidth="1"/>
    <col min="5577" max="5577" width="3.28515625" style="7" customWidth="1"/>
    <col min="5578" max="5578" width="9.140625" style="7"/>
    <col min="5579" max="5579" width="3.5703125" style="7" customWidth="1"/>
    <col min="5580" max="5580" width="3.7109375" style="7" customWidth="1"/>
    <col min="5581" max="5582" width="9.140625" style="7"/>
    <col min="5583" max="5583" width="35.140625" style="7" customWidth="1"/>
    <col min="5584" max="5801" width="9.140625" style="7"/>
    <col min="5802" max="5802" width="2.85546875" style="7" customWidth="1"/>
    <col min="5803" max="5803" width="3.7109375" style="7" customWidth="1"/>
    <col min="5804" max="5804" width="9.140625" style="7"/>
    <col min="5805" max="5805" width="2.85546875" style="7" customWidth="1"/>
    <col min="5806" max="5806" width="3.7109375" style="7" customWidth="1"/>
    <col min="5807" max="5807" width="9.140625" style="7"/>
    <col min="5808" max="5808" width="2.85546875" style="7" customWidth="1"/>
    <col min="5809" max="5809" width="3.7109375" style="7" customWidth="1"/>
    <col min="5810" max="5810" width="9.140625" style="7"/>
    <col min="5811" max="5811" width="2.85546875" style="7" customWidth="1"/>
    <col min="5812" max="5812" width="3.85546875" style="7" customWidth="1"/>
    <col min="5813" max="5813" width="9.140625" style="7"/>
    <col min="5814" max="5814" width="2.85546875" style="7" customWidth="1"/>
    <col min="5815" max="5815" width="3.85546875" style="7" customWidth="1"/>
    <col min="5816" max="5816" width="9.140625" style="7"/>
    <col min="5817" max="5817" width="2.85546875" style="7" customWidth="1"/>
    <col min="5818" max="5818" width="3.42578125" style="7" customWidth="1"/>
    <col min="5819" max="5819" width="9.140625" style="7"/>
    <col min="5820" max="5820" width="2.85546875" style="7" customWidth="1"/>
    <col min="5821" max="5821" width="3.28515625" style="7" customWidth="1"/>
    <col min="5822" max="5822" width="9.140625" style="7"/>
    <col min="5823" max="5823" width="2.85546875" style="7" customWidth="1"/>
    <col min="5824" max="5824" width="3.140625" style="7" customWidth="1"/>
    <col min="5825" max="5825" width="9.140625" style="7"/>
    <col min="5826" max="5826" width="2.85546875" style="7" customWidth="1"/>
    <col min="5827" max="5827" width="3.140625" style="7" customWidth="1"/>
    <col min="5828" max="5828" width="9.140625" style="7"/>
    <col min="5829" max="5829" width="2.85546875" style="7" customWidth="1"/>
    <col min="5830" max="5830" width="3.140625" style="7" customWidth="1"/>
    <col min="5831" max="5831" width="9.140625" style="7"/>
    <col min="5832" max="5832" width="2.85546875" style="7" customWidth="1"/>
    <col min="5833" max="5833" width="3.28515625" style="7" customWidth="1"/>
    <col min="5834" max="5834" width="9.140625" style="7"/>
    <col min="5835" max="5835" width="3.5703125" style="7" customWidth="1"/>
    <col min="5836" max="5836" width="3.7109375" style="7" customWidth="1"/>
    <col min="5837" max="5838" width="9.140625" style="7"/>
    <col min="5839" max="5839" width="35.140625" style="7" customWidth="1"/>
    <col min="5840" max="6057" width="9.140625" style="7"/>
    <col min="6058" max="6058" width="2.85546875" style="7" customWidth="1"/>
    <col min="6059" max="6059" width="3.7109375" style="7" customWidth="1"/>
    <col min="6060" max="6060" width="9.140625" style="7"/>
    <col min="6061" max="6061" width="2.85546875" style="7" customWidth="1"/>
    <col min="6062" max="6062" width="3.7109375" style="7" customWidth="1"/>
    <col min="6063" max="6063" width="9.140625" style="7"/>
    <col min="6064" max="6064" width="2.85546875" style="7" customWidth="1"/>
    <col min="6065" max="6065" width="3.7109375" style="7" customWidth="1"/>
    <col min="6066" max="6066" width="9.140625" style="7"/>
    <col min="6067" max="6067" width="2.85546875" style="7" customWidth="1"/>
    <col min="6068" max="6068" width="3.85546875" style="7" customWidth="1"/>
    <col min="6069" max="6069" width="9.140625" style="7"/>
    <col min="6070" max="6070" width="2.85546875" style="7" customWidth="1"/>
    <col min="6071" max="6071" width="3.85546875" style="7" customWidth="1"/>
    <col min="6072" max="6072" width="9.140625" style="7"/>
    <col min="6073" max="6073" width="2.85546875" style="7" customWidth="1"/>
    <col min="6074" max="6074" width="3.42578125" style="7" customWidth="1"/>
    <col min="6075" max="6075" width="9.140625" style="7"/>
    <col min="6076" max="6076" width="2.85546875" style="7" customWidth="1"/>
    <col min="6077" max="6077" width="3.28515625" style="7" customWidth="1"/>
    <col min="6078" max="6078" width="9.140625" style="7"/>
    <col min="6079" max="6079" width="2.85546875" style="7" customWidth="1"/>
    <col min="6080" max="6080" width="3.140625" style="7" customWidth="1"/>
    <col min="6081" max="6081" width="9.140625" style="7"/>
    <col min="6082" max="6082" width="2.85546875" style="7" customWidth="1"/>
    <col min="6083" max="6083" width="3.140625" style="7" customWidth="1"/>
    <col min="6084" max="6084" width="9.140625" style="7"/>
    <col min="6085" max="6085" width="2.85546875" style="7" customWidth="1"/>
    <col min="6086" max="6086" width="3.140625" style="7" customWidth="1"/>
    <col min="6087" max="6087" width="9.140625" style="7"/>
    <col min="6088" max="6088" width="2.85546875" style="7" customWidth="1"/>
    <col min="6089" max="6089" width="3.28515625" style="7" customWidth="1"/>
    <col min="6090" max="6090" width="9.140625" style="7"/>
    <col min="6091" max="6091" width="3.5703125" style="7" customWidth="1"/>
    <col min="6092" max="6092" width="3.7109375" style="7" customWidth="1"/>
    <col min="6093" max="6094" width="9.140625" style="7"/>
    <col min="6095" max="6095" width="35.140625" style="7" customWidth="1"/>
    <col min="6096" max="6313" width="9.140625" style="7"/>
    <col min="6314" max="6314" width="2.85546875" style="7" customWidth="1"/>
    <col min="6315" max="6315" width="3.7109375" style="7" customWidth="1"/>
    <col min="6316" max="6316" width="9.140625" style="7"/>
    <col min="6317" max="6317" width="2.85546875" style="7" customWidth="1"/>
    <col min="6318" max="6318" width="3.7109375" style="7" customWidth="1"/>
    <col min="6319" max="6319" width="9.140625" style="7"/>
    <col min="6320" max="6320" width="2.85546875" style="7" customWidth="1"/>
    <col min="6321" max="6321" width="3.7109375" style="7" customWidth="1"/>
    <col min="6322" max="6322" width="9.140625" style="7"/>
    <col min="6323" max="6323" width="2.85546875" style="7" customWidth="1"/>
    <col min="6324" max="6324" width="3.85546875" style="7" customWidth="1"/>
    <col min="6325" max="6325" width="9.140625" style="7"/>
    <col min="6326" max="6326" width="2.85546875" style="7" customWidth="1"/>
    <col min="6327" max="6327" width="3.85546875" style="7" customWidth="1"/>
    <col min="6328" max="6328" width="9.140625" style="7"/>
    <col min="6329" max="6329" width="2.85546875" style="7" customWidth="1"/>
    <col min="6330" max="6330" width="3.42578125" style="7" customWidth="1"/>
    <col min="6331" max="6331" width="9.140625" style="7"/>
    <col min="6332" max="6332" width="2.85546875" style="7" customWidth="1"/>
    <col min="6333" max="6333" width="3.28515625" style="7" customWidth="1"/>
    <col min="6334" max="6334" width="9.140625" style="7"/>
    <col min="6335" max="6335" width="2.85546875" style="7" customWidth="1"/>
    <col min="6336" max="6336" width="3.140625" style="7" customWidth="1"/>
    <col min="6337" max="6337" width="9.140625" style="7"/>
    <col min="6338" max="6338" width="2.85546875" style="7" customWidth="1"/>
    <col min="6339" max="6339" width="3.140625" style="7" customWidth="1"/>
    <col min="6340" max="6340" width="9.140625" style="7"/>
    <col min="6341" max="6341" width="2.85546875" style="7" customWidth="1"/>
    <col min="6342" max="6342" width="3.140625" style="7" customWidth="1"/>
    <col min="6343" max="6343" width="9.140625" style="7"/>
    <col min="6344" max="6344" width="2.85546875" style="7" customWidth="1"/>
    <col min="6345" max="6345" width="3.28515625" style="7" customWidth="1"/>
    <col min="6346" max="6346" width="9.140625" style="7"/>
    <col min="6347" max="6347" width="3.5703125" style="7" customWidth="1"/>
    <col min="6348" max="6348" width="3.7109375" style="7" customWidth="1"/>
    <col min="6349" max="6350" width="9.140625" style="7"/>
    <col min="6351" max="6351" width="35.140625" style="7" customWidth="1"/>
    <col min="6352" max="6569" width="9.140625" style="7"/>
    <col min="6570" max="6570" width="2.85546875" style="7" customWidth="1"/>
    <col min="6571" max="6571" width="3.7109375" style="7" customWidth="1"/>
    <col min="6572" max="6572" width="9.140625" style="7"/>
    <col min="6573" max="6573" width="2.85546875" style="7" customWidth="1"/>
    <col min="6574" max="6574" width="3.7109375" style="7" customWidth="1"/>
    <col min="6575" max="6575" width="9.140625" style="7"/>
    <col min="6576" max="6576" width="2.85546875" style="7" customWidth="1"/>
    <col min="6577" max="6577" width="3.7109375" style="7" customWidth="1"/>
    <col min="6578" max="6578" width="9.140625" style="7"/>
    <col min="6579" max="6579" width="2.85546875" style="7" customWidth="1"/>
    <col min="6580" max="6580" width="3.85546875" style="7" customWidth="1"/>
    <col min="6581" max="6581" width="9.140625" style="7"/>
    <col min="6582" max="6582" width="2.85546875" style="7" customWidth="1"/>
    <col min="6583" max="6583" width="3.85546875" style="7" customWidth="1"/>
    <col min="6584" max="6584" width="9.140625" style="7"/>
    <col min="6585" max="6585" width="2.85546875" style="7" customWidth="1"/>
    <col min="6586" max="6586" width="3.42578125" style="7" customWidth="1"/>
    <col min="6587" max="6587" width="9.140625" style="7"/>
    <col min="6588" max="6588" width="2.85546875" style="7" customWidth="1"/>
    <col min="6589" max="6589" width="3.28515625" style="7" customWidth="1"/>
    <col min="6590" max="6590" width="9.140625" style="7"/>
    <col min="6591" max="6591" width="2.85546875" style="7" customWidth="1"/>
    <col min="6592" max="6592" width="3.140625" style="7" customWidth="1"/>
    <col min="6593" max="6593" width="9.140625" style="7"/>
    <col min="6594" max="6594" width="2.85546875" style="7" customWidth="1"/>
    <col min="6595" max="6595" width="3.140625" style="7" customWidth="1"/>
    <col min="6596" max="6596" width="9.140625" style="7"/>
    <col min="6597" max="6597" width="2.85546875" style="7" customWidth="1"/>
    <col min="6598" max="6598" width="3.140625" style="7" customWidth="1"/>
    <col min="6599" max="6599" width="9.140625" style="7"/>
    <col min="6600" max="6600" width="2.85546875" style="7" customWidth="1"/>
    <col min="6601" max="6601" width="3.28515625" style="7" customWidth="1"/>
    <col min="6602" max="6602" width="9.140625" style="7"/>
    <col min="6603" max="6603" width="3.5703125" style="7" customWidth="1"/>
    <col min="6604" max="6604" width="3.7109375" style="7" customWidth="1"/>
    <col min="6605" max="6606" width="9.140625" style="7"/>
    <col min="6607" max="6607" width="35.140625" style="7" customWidth="1"/>
    <col min="6608" max="6825" width="9.140625" style="7"/>
    <col min="6826" max="6826" width="2.85546875" style="7" customWidth="1"/>
    <col min="6827" max="6827" width="3.7109375" style="7" customWidth="1"/>
    <col min="6828" max="6828" width="9.140625" style="7"/>
    <col min="6829" max="6829" width="2.85546875" style="7" customWidth="1"/>
    <col min="6830" max="6830" width="3.7109375" style="7" customWidth="1"/>
    <col min="6831" max="6831" width="9.140625" style="7"/>
    <col min="6832" max="6832" width="2.85546875" style="7" customWidth="1"/>
    <col min="6833" max="6833" width="3.7109375" style="7" customWidth="1"/>
    <col min="6834" max="6834" width="9.140625" style="7"/>
    <col min="6835" max="6835" width="2.85546875" style="7" customWidth="1"/>
    <col min="6836" max="6836" width="3.85546875" style="7" customWidth="1"/>
    <col min="6837" max="6837" width="9.140625" style="7"/>
    <col min="6838" max="6838" width="2.85546875" style="7" customWidth="1"/>
    <col min="6839" max="6839" width="3.85546875" style="7" customWidth="1"/>
    <col min="6840" max="6840" width="9.140625" style="7"/>
    <col min="6841" max="6841" width="2.85546875" style="7" customWidth="1"/>
    <col min="6842" max="6842" width="3.42578125" style="7" customWidth="1"/>
    <col min="6843" max="6843" width="9.140625" style="7"/>
    <col min="6844" max="6844" width="2.85546875" style="7" customWidth="1"/>
    <col min="6845" max="6845" width="3.28515625" style="7" customWidth="1"/>
    <col min="6846" max="6846" width="9.140625" style="7"/>
    <col min="6847" max="6847" width="2.85546875" style="7" customWidth="1"/>
    <col min="6848" max="6848" width="3.140625" style="7" customWidth="1"/>
    <col min="6849" max="6849" width="9.140625" style="7"/>
    <col min="6850" max="6850" width="2.85546875" style="7" customWidth="1"/>
    <col min="6851" max="6851" width="3.140625" style="7" customWidth="1"/>
    <col min="6852" max="6852" width="9.140625" style="7"/>
    <col min="6853" max="6853" width="2.85546875" style="7" customWidth="1"/>
    <col min="6854" max="6854" width="3.140625" style="7" customWidth="1"/>
    <col min="6855" max="6855" width="9.140625" style="7"/>
    <col min="6856" max="6856" width="2.85546875" style="7" customWidth="1"/>
    <col min="6857" max="6857" width="3.28515625" style="7" customWidth="1"/>
    <col min="6858" max="6858" width="9.140625" style="7"/>
    <col min="6859" max="6859" width="3.5703125" style="7" customWidth="1"/>
    <col min="6860" max="6860" width="3.7109375" style="7" customWidth="1"/>
    <col min="6861" max="6862" width="9.140625" style="7"/>
    <col min="6863" max="6863" width="35.140625" style="7" customWidth="1"/>
    <col min="6864" max="7081" width="9.140625" style="7"/>
    <col min="7082" max="7082" width="2.85546875" style="7" customWidth="1"/>
    <col min="7083" max="7083" width="3.7109375" style="7" customWidth="1"/>
    <col min="7084" max="7084" width="9.140625" style="7"/>
    <col min="7085" max="7085" width="2.85546875" style="7" customWidth="1"/>
    <col min="7086" max="7086" width="3.7109375" style="7" customWidth="1"/>
    <col min="7087" max="7087" width="9.140625" style="7"/>
    <col min="7088" max="7088" width="2.85546875" style="7" customWidth="1"/>
    <col min="7089" max="7089" width="3.7109375" style="7" customWidth="1"/>
    <col min="7090" max="7090" width="9.140625" style="7"/>
    <col min="7091" max="7091" width="2.85546875" style="7" customWidth="1"/>
    <col min="7092" max="7092" width="3.85546875" style="7" customWidth="1"/>
    <col min="7093" max="7093" width="9.140625" style="7"/>
    <col min="7094" max="7094" width="2.85546875" style="7" customWidth="1"/>
    <col min="7095" max="7095" width="3.85546875" style="7" customWidth="1"/>
    <col min="7096" max="7096" width="9.140625" style="7"/>
    <col min="7097" max="7097" width="2.85546875" style="7" customWidth="1"/>
    <col min="7098" max="7098" width="3.42578125" style="7" customWidth="1"/>
    <col min="7099" max="7099" width="9.140625" style="7"/>
    <col min="7100" max="7100" width="2.85546875" style="7" customWidth="1"/>
    <col min="7101" max="7101" width="3.28515625" style="7" customWidth="1"/>
    <col min="7102" max="7102" width="9.140625" style="7"/>
    <col min="7103" max="7103" width="2.85546875" style="7" customWidth="1"/>
    <col min="7104" max="7104" width="3.140625" style="7" customWidth="1"/>
    <col min="7105" max="7105" width="9.140625" style="7"/>
    <col min="7106" max="7106" width="2.85546875" style="7" customWidth="1"/>
    <col min="7107" max="7107" width="3.140625" style="7" customWidth="1"/>
    <col min="7108" max="7108" width="9.140625" style="7"/>
    <col min="7109" max="7109" width="2.85546875" style="7" customWidth="1"/>
    <col min="7110" max="7110" width="3.140625" style="7" customWidth="1"/>
    <col min="7111" max="7111" width="9.140625" style="7"/>
    <col min="7112" max="7112" width="2.85546875" style="7" customWidth="1"/>
    <col min="7113" max="7113" width="3.28515625" style="7" customWidth="1"/>
    <col min="7114" max="7114" width="9.140625" style="7"/>
    <col min="7115" max="7115" width="3.5703125" style="7" customWidth="1"/>
    <col min="7116" max="7116" width="3.7109375" style="7" customWidth="1"/>
    <col min="7117" max="7118" width="9.140625" style="7"/>
    <col min="7119" max="7119" width="35.140625" style="7" customWidth="1"/>
    <col min="7120" max="7337" width="9.140625" style="7"/>
    <col min="7338" max="7338" width="2.85546875" style="7" customWidth="1"/>
    <col min="7339" max="7339" width="3.7109375" style="7" customWidth="1"/>
    <col min="7340" max="7340" width="9.140625" style="7"/>
    <col min="7341" max="7341" width="2.85546875" style="7" customWidth="1"/>
    <col min="7342" max="7342" width="3.7109375" style="7" customWidth="1"/>
    <col min="7343" max="7343" width="9.140625" style="7"/>
    <col min="7344" max="7344" width="2.85546875" style="7" customWidth="1"/>
    <col min="7345" max="7345" width="3.7109375" style="7" customWidth="1"/>
    <col min="7346" max="7346" width="9.140625" style="7"/>
    <col min="7347" max="7347" width="2.85546875" style="7" customWidth="1"/>
    <col min="7348" max="7348" width="3.85546875" style="7" customWidth="1"/>
    <col min="7349" max="7349" width="9.140625" style="7"/>
    <col min="7350" max="7350" width="2.85546875" style="7" customWidth="1"/>
    <col min="7351" max="7351" width="3.85546875" style="7" customWidth="1"/>
    <col min="7352" max="7352" width="9.140625" style="7"/>
    <col min="7353" max="7353" width="2.85546875" style="7" customWidth="1"/>
    <col min="7354" max="7354" width="3.42578125" style="7" customWidth="1"/>
    <col min="7355" max="7355" width="9.140625" style="7"/>
    <col min="7356" max="7356" width="2.85546875" style="7" customWidth="1"/>
    <col min="7357" max="7357" width="3.28515625" style="7" customWidth="1"/>
    <col min="7358" max="7358" width="9.140625" style="7"/>
    <col min="7359" max="7359" width="2.85546875" style="7" customWidth="1"/>
    <col min="7360" max="7360" width="3.140625" style="7" customWidth="1"/>
    <col min="7361" max="7361" width="9.140625" style="7"/>
    <col min="7362" max="7362" width="2.85546875" style="7" customWidth="1"/>
    <col min="7363" max="7363" width="3.140625" style="7" customWidth="1"/>
    <col min="7364" max="7364" width="9.140625" style="7"/>
    <col min="7365" max="7365" width="2.85546875" style="7" customWidth="1"/>
    <col min="7366" max="7366" width="3.140625" style="7" customWidth="1"/>
    <col min="7367" max="7367" width="9.140625" style="7"/>
    <col min="7368" max="7368" width="2.85546875" style="7" customWidth="1"/>
    <col min="7369" max="7369" width="3.28515625" style="7" customWidth="1"/>
    <col min="7370" max="7370" width="9.140625" style="7"/>
    <col min="7371" max="7371" width="3.5703125" style="7" customWidth="1"/>
    <col min="7372" max="7372" width="3.7109375" style="7" customWidth="1"/>
    <col min="7373" max="7374" width="9.140625" style="7"/>
    <col min="7375" max="7375" width="35.140625" style="7" customWidth="1"/>
    <col min="7376" max="7593" width="9.140625" style="7"/>
    <col min="7594" max="7594" width="2.85546875" style="7" customWidth="1"/>
    <col min="7595" max="7595" width="3.7109375" style="7" customWidth="1"/>
    <col min="7596" max="7596" width="9.140625" style="7"/>
    <col min="7597" max="7597" width="2.85546875" style="7" customWidth="1"/>
    <col min="7598" max="7598" width="3.7109375" style="7" customWidth="1"/>
    <col min="7599" max="7599" width="9.140625" style="7"/>
    <col min="7600" max="7600" width="2.85546875" style="7" customWidth="1"/>
    <col min="7601" max="7601" width="3.7109375" style="7" customWidth="1"/>
    <col min="7602" max="7602" width="9.140625" style="7"/>
    <col min="7603" max="7603" width="2.85546875" style="7" customWidth="1"/>
    <col min="7604" max="7604" width="3.85546875" style="7" customWidth="1"/>
    <col min="7605" max="7605" width="9.140625" style="7"/>
    <col min="7606" max="7606" width="2.85546875" style="7" customWidth="1"/>
    <col min="7607" max="7607" width="3.85546875" style="7" customWidth="1"/>
    <col min="7608" max="7608" width="9.140625" style="7"/>
    <col min="7609" max="7609" width="2.85546875" style="7" customWidth="1"/>
    <col min="7610" max="7610" width="3.42578125" style="7" customWidth="1"/>
    <col min="7611" max="7611" width="9.140625" style="7"/>
    <col min="7612" max="7612" width="2.85546875" style="7" customWidth="1"/>
    <col min="7613" max="7613" width="3.28515625" style="7" customWidth="1"/>
    <col min="7614" max="7614" width="9.140625" style="7"/>
    <col min="7615" max="7615" width="2.85546875" style="7" customWidth="1"/>
    <col min="7616" max="7616" width="3.140625" style="7" customWidth="1"/>
    <col min="7617" max="7617" width="9.140625" style="7"/>
    <col min="7618" max="7618" width="2.85546875" style="7" customWidth="1"/>
    <col min="7619" max="7619" width="3.140625" style="7" customWidth="1"/>
    <col min="7620" max="7620" width="9.140625" style="7"/>
    <col min="7621" max="7621" width="2.85546875" style="7" customWidth="1"/>
    <col min="7622" max="7622" width="3.140625" style="7" customWidth="1"/>
    <col min="7623" max="7623" width="9.140625" style="7"/>
    <col min="7624" max="7624" width="2.85546875" style="7" customWidth="1"/>
    <col min="7625" max="7625" width="3.28515625" style="7" customWidth="1"/>
    <col min="7626" max="7626" width="9.140625" style="7"/>
    <col min="7627" max="7627" width="3.5703125" style="7" customWidth="1"/>
    <col min="7628" max="7628" width="3.7109375" style="7" customWidth="1"/>
    <col min="7629" max="7630" width="9.140625" style="7"/>
    <col min="7631" max="7631" width="35.140625" style="7" customWidth="1"/>
    <col min="7632" max="7849" width="9.140625" style="7"/>
    <col min="7850" max="7850" width="2.85546875" style="7" customWidth="1"/>
    <col min="7851" max="7851" width="3.7109375" style="7" customWidth="1"/>
    <col min="7852" max="7852" width="9.140625" style="7"/>
    <col min="7853" max="7853" width="2.85546875" style="7" customWidth="1"/>
    <col min="7854" max="7854" width="3.7109375" style="7" customWidth="1"/>
    <col min="7855" max="7855" width="9.140625" style="7"/>
    <col min="7856" max="7856" width="2.85546875" style="7" customWidth="1"/>
    <col min="7857" max="7857" width="3.7109375" style="7" customWidth="1"/>
    <col min="7858" max="7858" width="9.140625" style="7"/>
    <col min="7859" max="7859" width="2.85546875" style="7" customWidth="1"/>
    <col min="7860" max="7860" width="3.85546875" style="7" customWidth="1"/>
    <col min="7861" max="7861" width="9.140625" style="7"/>
    <col min="7862" max="7862" width="2.85546875" style="7" customWidth="1"/>
    <col min="7863" max="7863" width="3.85546875" style="7" customWidth="1"/>
    <col min="7864" max="7864" width="9.140625" style="7"/>
    <col min="7865" max="7865" width="2.85546875" style="7" customWidth="1"/>
    <col min="7866" max="7866" width="3.42578125" style="7" customWidth="1"/>
    <col min="7867" max="7867" width="9.140625" style="7"/>
    <col min="7868" max="7868" width="2.85546875" style="7" customWidth="1"/>
    <col min="7869" max="7869" width="3.28515625" style="7" customWidth="1"/>
    <col min="7870" max="7870" width="9.140625" style="7"/>
    <col min="7871" max="7871" width="2.85546875" style="7" customWidth="1"/>
    <col min="7872" max="7872" width="3.140625" style="7" customWidth="1"/>
    <col min="7873" max="7873" width="9.140625" style="7"/>
    <col min="7874" max="7874" width="2.85546875" style="7" customWidth="1"/>
    <col min="7875" max="7875" width="3.140625" style="7" customWidth="1"/>
    <col min="7876" max="7876" width="9.140625" style="7"/>
    <col min="7877" max="7877" width="2.85546875" style="7" customWidth="1"/>
    <col min="7878" max="7878" width="3.140625" style="7" customWidth="1"/>
    <col min="7879" max="7879" width="9.140625" style="7"/>
    <col min="7880" max="7880" width="2.85546875" style="7" customWidth="1"/>
    <col min="7881" max="7881" width="3.28515625" style="7" customWidth="1"/>
    <col min="7882" max="7882" width="9.140625" style="7"/>
    <col min="7883" max="7883" width="3.5703125" style="7" customWidth="1"/>
    <col min="7884" max="7884" width="3.7109375" style="7" customWidth="1"/>
    <col min="7885" max="7886" width="9.140625" style="7"/>
    <col min="7887" max="7887" width="35.140625" style="7" customWidth="1"/>
    <col min="7888" max="8105" width="9.140625" style="7"/>
    <col min="8106" max="8106" width="2.85546875" style="7" customWidth="1"/>
    <col min="8107" max="8107" width="3.7109375" style="7" customWidth="1"/>
    <col min="8108" max="8108" width="9.140625" style="7"/>
    <col min="8109" max="8109" width="2.85546875" style="7" customWidth="1"/>
    <col min="8110" max="8110" width="3.7109375" style="7" customWidth="1"/>
    <col min="8111" max="8111" width="9.140625" style="7"/>
    <col min="8112" max="8112" width="2.85546875" style="7" customWidth="1"/>
    <col min="8113" max="8113" width="3.7109375" style="7" customWidth="1"/>
    <col min="8114" max="8114" width="9.140625" style="7"/>
    <col min="8115" max="8115" width="2.85546875" style="7" customWidth="1"/>
    <col min="8116" max="8116" width="3.85546875" style="7" customWidth="1"/>
    <col min="8117" max="8117" width="9.140625" style="7"/>
    <col min="8118" max="8118" width="2.85546875" style="7" customWidth="1"/>
    <col min="8119" max="8119" width="3.85546875" style="7" customWidth="1"/>
    <col min="8120" max="8120" width="9.140625" style="7"/>
    <col min="8121" max="8121" width="2.85546875" style="7" customWidth="1"/>
    <col min="8122" max="8122" width="3.42578125" style="7" customWidth="1"/>
    <col min="8123" max="8123" width="9.140625" style="7"/>
    <col min="8124" max="8124" width="2.85546875" style="7" customWidth="1"/>
    <col min="8125" max="8125" width="3.28515625" style="7" customWidth="1"/>
    <col min="8126" max="8126" width="9.140625" style="7"/>
    <col min="8127" max="8127" width="2.85546875" style="7" customWidth="1"/>
    <col min="8128" max="8128" width="3.140625" style="7" customWidth="1"/>
    <col min="8129" max="8129" width="9.140625" style="7"/>
    <col min="8130" max="8130" width="2.85546875" style="7" customWidth="1"/>
    <col min="8131" max="8131" width="3.140625" style="7" customWidth="1"/>
    <col min="8132" max="8132" width="9.140625" style="7"/>
    <col min="8133" max="8133" width="2.85546875" style="7" customWidth="1"/>
    <col min="8134" max="8134" width="3.140625" style="7" customWidth="1"/>
    <col min="8135" max="8135" width="9.140625" style="7"/>
    <col min="8136" max="8136" width="2.85546875" style="7" customWidth="1"/>
    <col min="8137" max="8137" width="3.28515625" style="7" customWidth="1"/>
    <col min="8138" max="8138" width="9.140625" style="7"/>
    <col min="8139" max="8139" width="3.5703125" style="7" customWidth="1"/>
    <col min="8140" max="8140" width="3.7109375" style="7" customWidth="1"/>
    <col min="8141" max="8142" width="9.140625" style="7"/>
    <col min="8143" max="8143" width="35.140625" style="7" customWidth="1"/>
    <col min="8144" max="8361" width="9.140625" style="7"/>
    <col min="8362" max="8362" width="2.85546875" style="7" customWidth="1"/>
    <col min="8363" max="8363" width="3.7109375" style="7" customWidth="1"/>
    <col min="8364" max="8364" width="9.140625" style="7"/>
    <col min="8365" max="8365" width="2.85546875" style="7" customWidth="1"/>
    <col min="8366" max="8366" width="3.7109375" style="7" customWidth="1"/>
    <col min="8367" max="8367" width="9.140625" style="7"/>
    <col min="8368" max="8368" width="2.85546875" style="7" customWidth="1"/>
    <col min="8369" max="8369" width="3.7109375" style="7" customWidth="1"/>
    <col min="8370" max="8370" width="9.140625" style="7"/>
    <col min="8371" max="8371" width="2.85546875" style="7" customWidth="1"/>
    <col min="8372" max="8372" width="3.85546875" style="7" customWidth="1"/>
    <col min="8373" max="8373" width="9.140625" style="7"/>
    <col min="8374" max="8374" width="2.85546875" style="7" customWidth="1"/>
    <col min="8375" max="8375" width="3.85546875" style="7" customWidth="1"/>
    <col min="8376" max="8376" width="9.140625" style="7"/>
    <col min="8377" max="8377" width="2.85546875" style="7" customWidth="1"/>
    <col min="8378" max="8378" width="3.42578125" style="7" customWidth="1"/>
    <col min="8379" max="8379" width="9.140625" style="7"/>
    <col min="8380" max="8380" width="2.85546875" style="7" customWidth="1"/>
    <col min="8381" max="8381" width="3.28515625" style="7" customWidth="1"/>
    <col min="8382" max="8382" width="9.140625" style="7"/>
    <col min="8383" max="8383" width="2.85546875" style="7" customWidth="1"/>
    <col min="8384" max="8384" width="3.140625" style="7" customWidth="1"/>
    <col min="8385" max="8385" width="9.140625" style="7"/>
    <col min="8386" max="8386" width="2.85546875" style="7" customWidth="1"/>
    <col min="8387" max="8387" width="3.140625" style="7" customWidth="1"/>
    <col min="8388" max="8388" width="9.140625" style="7"/>
    <col min="8389" max="8389" width="2.85546875" style="7" customWidth="1"/>
    <col min="8390" max="8390" width="3.140625" style="7" customWidth="1"/>
    <col min="8391" max="8391" width="9.140625" style="7"/>
    <col min="8392" max="8392" width="2.85546875" style="7" customWidth="1"/>
    <col min="8393" max="8393" width="3.28515625" style="7" customWidth="1"/>
    <col min="8394" max="8394" width="9.140625" style="7"/>
    <col min="8395" max="8395" width="3.5703125" style="7" customWidth="1"/>
    <col min="8396" max="8396" width="3.7109375" style="7" customWidth="1"/>
    <col min="8397" max="8398" width="9.140625" style="7"/>
    <col min="8399" max="8399" width="35.140625" style="7" customWidth="1"/>
    <col min="8400" max="8617" width="9.140625" style="7"/>
    <col min="8618" max="8618" width="2.85546875" style="7" customWidth="1"/>
    <col min="8619" max="8619" width="3.7109375" style="7" customWidth="1"/>
    <col min="8620" max="8620" width="9.140625" style="7"/>
    <col min="8621" max="8621" width="2.85546875" style="7" customWidth="1"/>
    <col min="8622" max="8622" width="3.7109375" style="7" customWidth="1"/>
    <col min="8623" max="8623" width="9.140625" style="7"/>
    <col min="8624" max="8624" width="2.85546875" style="7" customWidth="1"/>
    <col min="8625" max="8625" width="3.7109375" style="7" customWidth="1"/>
    <col min="8626" max="8626" width="9.140625" style="7"/>
    <col min="8627" max="8627" width="2.85546875" style="7" customWidth="1"/>
    <col min="8628" max="8628" width="3.85546875" style="7" customWidth="1"/>
    <col min="8629" max="8629" width="9.140625" style="7"/>
    <col min="8630" max="8630" width="2.85546875" style="7" customWidth="1"/>
    <col min="8631" max="8631" width="3.85546875" style="7" customWidth="1"/>
    <col min="8632" max="8632" width="9.140625" style="7"/>
    <col min="8633" max="8633" width="2.85546875" style="7" customWidth="1"/>
    <col min="8634" max="8634" width="3.42578125" style="7" customWidth="1"/>
    <col min="8635" max="8635" width="9.140625" style="7"/>
    <col min="8636" max="8636" width="2.85546875" style="7" customWidth="1"/>
    <col min="8637" max="8637" width="3.28515625" style="7" customWidth="1"/>
    <col min="8638" max="8638" width="9.140625" style="7"/>
    <col min="8639" max="8639" width="2.85546875" style="7" customWidth="1"/>
    <col min="8640" max="8640" width="3.140625" style="7" customWidth="1"/>
    <col min="8641" max="8641" width="9.140625" style="7"/>
    <col min="8642" max="8642" width="2.85546875" style="7" customWidth="1"/>
    <col min="8643" max="8643" width="3.140625" style="7" customWidth="1"/>
    <col min="8644" max="8644" width="9.140625" style="7"/>
    <col min="8645" max="8645" width="2.85546875" style="7" customWidth="1"/>
    <col min="8646" max="8646" width="3.140625" style="7" customWidth="1"/>
    <col min="8647" max="8647" width="9.140625" style="7"/>
    <col min="8648" max="8648" width="2.85546875" style="7" customWidth="1"/>
    <col min="8649" max="8649" width="3.28515625" style="7" customWidth="1"/>
    <col min="8650" max="8650" width="9.140625" style="7"/>
    <col min="8651" max="8651" width="3.5703125" style="7" customWidth="1"/>
    <col min="8652" max="8652" width="3.7109375" style="7" customWidth="1"/>
    <col min="8653" max="8654" width="9.140625" style="7"/>
    <col min="8655" max="8655" width="35.140625" style="7" customWidth="1"/>
    <col min="8656" max="8873" width="9.140625" style="7"/>
    <col min="8874" max="8874" width="2.85546875" style="7" customWidth="1"/>
    <col min="8875" max="8875" width="3.7109375" style="7" customWidth="1"/>
    <col min="8876" max="8876" width="9.140625" style="7"/>
    <col min="8877" max="8877" width="2.85546875" style="7" customWidth="1"/>
    <col min="8878" max="8878" width="3.7109375" style="7" customWidth="1"/>
    <col min="8879" max="8879" width="9.140625" style="7"/>
    <col min="8880" max="8880" width="2.85546875" style="7" customWidth="1"/>
    <col min="8881" max="8881" width="3.7109375" style="7" customWidth="1"/>
    <col min="8882" max="8882" width="9.140625" style="7"/>
    <col min="8883" max="8883" width="2.85546875" style="7" customWidth="1"/>
    <col min="8884" max="8884" width="3.85546875" style="7" customWidth="1"/>
    <col min="8885" max="8885" width="9.140625" style="7"/>
    <col min="8886" max="8886" width="2.85546875" style="7" customWidth="1"/>
    <col min="8887" max="8887" width="3.85546875" style="7" customWidth="1"/>
    <col min="8888" max="8888" width="9.140625" style="7"/>
    <col min="8889" max="8889" width="2.85546875" style="7" customWidth="1"/>
    <col min="8890" max="8890" width="3.42578125" style="7" customWidth="1"/>
    <col min="8891" max="8891" width="9.140625" style="7"/>
    <col min="8892" max="8892" width="2.85546875" style="7" customWidth="1"/>
    <col min="8893" max="8893" width="3.28515625" style="7" customWidth="1"/>
    <col min="8894" max="8894" width="9.140625" style="7"/>
    <col min="8895" max="8895" width="2.85546875" style="7" customWidth="1"/>
    <col min="8896" max="8896" width="3.140625" style="7" customWidth="1"/>
    <col min="8897" max="8897" width="9.140625" style="7"/>
    <col min="8898" max="8898" width="2.85546875" style="7" customWidth="1"/>
    <col min="8899" max="8899" width="3.140625" style="7" customWidth="1"/>
    <col min="8900" max="8900" width="9.140625" style="7"/>
    <col min="8901" max="8901" width="2.85546875" style="7" customWidth="1"/>
    <col min="8902" max="8902" width="3.140625" style="7" customWidth="1"/>
    <col min="8903" max="8903" width="9.140625" style="7"/>
    <col min="8904" max="8904" width="2.85546875" style="7" customWidth="1"/>
    <col min="8905" max="8905" width="3.28515625" style="7" customWidth="1"/>
    <col min="8906" max="8906" width="9.140625" style="7"/>
    <col min="8907" max="8907" width="3.5703125" style="7" customWidth="1"/>
    <col min="8908" max="8908" width="3.7109375" style="7" customWidth="1"/>
    <col min="8909" max="8910" width="9.140625" style="7"/>
    <col min="8911" max="8911" width="35.140625" style="7" customWidth="1"/>
    <col min="8912" max="9129" width="9.140625" style="7"/>
    <col min="9130" max="9130" width="2.85546875" style="7" customWidth="1"/>
    <col min="9131" max="9131" width="3.7109375" style="7" customWidth="1"/>
    <col min="9132" max="9132" width="9.140625" style="7"/>
    <col min="9133" max="9133" width="2.85546875" style="7" customWidth="1"/>
    <col min="9134" max="9134" width="3.7109375" style="7" customWidth="1"/>
    <col min="9135" max="9135" width="9.140625" style="7"/>
    <col min="9136" max="9136" width="2.85546875" style="7" customWidth="1"/>
    <col min="9137" max="9137" width="3.7109375" style="7" customWidth="1"/>
    <col min="9138" max="9138" width="9.140625" style="7"/>
    <col min="9139" max="9139" width="2.85546875" style="7" customWidth="1"/>
    <col min="9140" max="9140" width="3.85546875" style="7" customWidth="1"/>
    <col min="9141" max="9141" width="9.140625" style="7"/>
    <col min="9142" max="9142" width="2.85546875" style="7" customWidth="1"/>
    <col min="9143" max="9143" width="3.85546875" style="7" customWidth="1"/>
    <col min="9144" max="9144" width="9.140625" style="7"/>
    <col min="9145" max="9145" width="2.85546875" style="7" customWidth="1"/>
    <col min="9146" max="9146" width="3.42578125" style="7" customWidth="1"/>
    <col min="9147" max="9147" width="9.140625" style="7"/>
    <col min="9148" max="9148" width="2.85546875" style="7" customWidth="1"/>
    <col min="9149" max="9149" width="3.28515625" style="7" customWidth="1"/>
    <col min="9150" max="9150" width="9.140625" style="7"/>
    <col min="9151" max="9151" width="2.85546875" style="7" customWidth="1"/>
    <col min="9152" max="9152" width="3.140625" style="7" customWidth="1"/>
    <col min="9153" max="9153" width="9.140625" style="7"/>
    <col min="9154" max="9154" width="2.85546875" style="7" customWidth="1"/>
    <col min="9155" max="9155" width="3.140625" style="7" customWidth="1"/>
    <col min="9156" max="9156" width="9.140625" style="7"/>
    <col min="9157" max="9157" width="2.85546875" style="7" customWidth="1"/>
    <col min="9158" max="9158" width="3.140625" style="7" customWidth="1"/>
    <col min="9159" max="9159" width="9.140625" style="7"/>
    <col min="9160" max="9160" width="2.85546875" style="7" customWidth="1"/>
    <col min="9161" max="9161" width="3.28515625" style="7" customWidth="1"/>
    <col min="9162" max="9162" width="9.140625" style="7"/>
    <col min="9163" max="9163" width="3.5703125" style="7" customWidth="1"/>
    <col min="9164" max="9164" width="3.7109375" style="7" customWidth="1"/>
    <col min="9165" max="9166" width="9.140625" style="7"/>
    <col min="9167" max="9167" width="35.140625" style="7" customWidth="1"/>
    <col min="9168" max="9385" width="9.140625" style="7"/>
    <col min="9386" max="9386" width="2.85546875" style="7" customWidth="1"/>
    <col min="9387" max="9387" width="3.7109375" style="7" customWidth="1"/>
    <col min="9388" max="9388" width="9.140625" style="7"/>
    <col min="9389" max="9389" width="2.85546875" style="7" customWidth="1"/>
    <col min="9390" max="9390" width="3.7109375" style="7" customWidth="1"/>
    <col min="9391" max="9391" width="9.140625" style="7"/>
    <col min="9392" max="9392" width="2.85546875" style="7" customWidth="1"/>
    <col min="9393" max="9393" width="3.7109375" style="7" customWidth="1"/>
    <col min="9394" max="9394" width="9.140625" style="7"/>
    <col min="9395" max="9395" width="2.85546875" style="7" customWidth="1"/>
    <col min="9396" max="9396" width="3.85546875" style="7" customWidth="1"/>
    <col min="9397" max="9397" width="9.140625" style="7"/>
    <col min="9398" max="9398" width="2.85546875" style="7" customWidth="1"/>
    <col min="9399" max="9399" width="3.85546875" style="7" customWidth="1"/>
    <col min="9400" max="9400" width="9.140625" style="7"/>
    <col min="9401" max="9401" width="2.85546875" style="7" customWidth="1"/>
    <col min="9402" max="9402" width="3.42578125" style="7" customWidth="1"/>
    <col min="9403" max="9403" width="9.140625" style="7"/>
    <col min="9404" max="9404" width="2.85546875" style="7" customWidth="1"/>
    <col min="9405" max="9405" width="3.28515625" style="7" customWidth="1"/>
    <col min="9406" max="9406" width="9.140625" style="7"/>
    <col min="9407" max="9407" width="2.85546875" style="7" customWidth="1"/>
    <col min="9408" max="9408" width="3.140625" style="7" customWidth="1"/>
    <col min="9409" max="9409" width="9.140625" style="7"/>
    <col min="9410" max="9410" width="2.85546875" style="7" customWidth="1"/>
    <col min="9411" max="9411" width="3.140625" style="7" customWidth="1"/>
    <col min="9412" max="9412" width="9.140625" style="7"/>
    <col min="9413" max="9413" width="2.85546875" style="7" customWidth="1"/>
    <col min="9414" max="9414" width="3.140625" style="7" customWidth="1"/>
    <col min="9415" max="9415" width="9.140625" style="7"/>
    <col min="9416" max="9416" width="2.85546875" style="7" customWidth="1"/>
    <col min="9417" max="9417" width="3.28515625" style="7" customWidth="1"/>
    <col min="9418" max="9418" width="9.140625" style="7"/>
    <col min="9419" max="9419" width="3.5703125" style="7" customWidth="1"/>
    <col min="9420" max="9420" width="3.7109375" style="7" customWidth="1"/>
    <col min="9421" max="9422" width="9.140625" style="7"/>
    <col min="9423" max="9423" width="35.140625" style="7" customWidth="1"/>
    <col min="9424" max="9641" width="9.140625" style="7"/>
    <col min="9642" max="9642" width="2.85546875" style="7" customWidth="1"/>
    <col min="9643" max="9643" width="3.7109375" style="7" customWidth="1"/>
    <col min="9644" max="9644" width="9.140625" style="7"/>
    <col min="9645" max="9645" width="2.85546875" style="7" customWidth="1"/>
    <col min="9646" max="9646" width="3.7109375" style="7" customWidth="1"/>
    <col min="9647" max="9647" width="9.140625" style="7"/>
    <col min="9648" max="9648" width="2.85546875" style="7" customWidth="1"/>
    <col min="9649" max="9649" width="3.7109375" style="7" customWidth="1"/>
    <col min="9650" max="9650" width="9.140625" style="7"/>
    <col min="9651" max="9651" width="2.85546875" style="7" customWidth="1"/>
    <col min="9652" max="9652" width="3.85546875" style="7" customWidth="1"/>
    <col min="9653" max="9653" width="9.140625" style="7"/>
    <col min="9654" max="9654" width="2.85546875" style="7" customWidth="1"/>
    <col min="9655" max="9655" width="3.85546875" style="7" customWidth="1"/>
    <col min="9656" max="9656" width="9.140625" style="7"/>
    <col min="9657" max="9657" width="2.85546875" style="7" customWidth="1"/>
    <col min="9658" max="9658" width="3.42578125" style="7" customWidth="1"/>
    <col min="9659" max="9659" width="9.140625" style="7"/>
    <col min="9660" max="9660" width="2.85546875" style="7" customWidth="1"/>
    <col min="9661" max="9661" width="3.28515625" style="7" customWidth="1"/>
    <col min="9662" max="9662" width="9.140625" style="7"/>
    <col min="9663" max="9663" width="2.85546875" style="7" customWidth="1"/>
    <col min="9664" max="9664" width="3.140625" style="7" customWidth="1"/>
    <col min="9665" max="9665" width="9.140625" style="7"/>
    <col min="9666" max="9666" width="2.85546875" style="7" customWidth="1"/>
    <col min="9667" max="9667" width="3.140625" style="7" customWidth="1"/>
    <col min="9668" max="9668" width="9.140625" style="7"/>
    <col min="9669" max="9669" width="2.85546875" style="7" customWidth="1"/>
    <col min="9670" max="9670" width="3.140625" style="7" customWidth="1"/>
    <col min="9671" max="9671" width="9.140625" style="7"/>
    <col min="9672" max="9672" width="2.85546875" style="7" customWidth="1"/>
    <col min="9673" max="9673" width="3.28515625" style="7" customWidth="1"/>
    <col min="9674" max="9674" width="9.140625" style="7"/>
    <col min="9675" max="9675" width="3.5703125" style="7" customWidth="1"/>
    <col min="9676" max="9676" width="3.7109375" style="7" customWidth="1"/>
    <col min="9677" max="9678" width="9.140625" style="7"/>
    <col min="9679" max="9679" width="35.140625" style="7" customWidth="1"/>
    <col min="9680" max="9897" width="9.140625" style="7"/>
    <col min="9898" max="9898" width="2.85546875" style="7" customWidth="1"/>
    <col min="9899" max="9899" width="3.7109375" style="7" customWidth="1"/>
    <col min="9900" max="9900" width="9.140625" style="7"/>
    <col min="9901" max="9901" width="2.85546875" style="7" customWidth="1"/>
    <col min="9902" max="9902" width="3.7109375" style="7" customWidth="1"/>
    <col min="9903" max="9903" width="9.140625" style="7"/>
    <col min="9904" max="9904" width="2.85546875" style="7" customWidth="1"/>
    <col min="9905" max="9905" width="3.7109375" style="7" customWidth="1"/>
    <col min="9906" max="9906" width="9.140625" style="7"/>
    <col min="9907" max="9907" width="2.85546875" style="7" customWidth="1"/>
    <col min="9908" max="9908" width="3.85546875" style="7" customWidth="1"/>
    <col min="9909" max="9909" width="9.140625" style="7"/>
    <col min="9910" max="9910" width="2.85546875" style="7" customWidth="1"/>
    <col min="9911" max="9911" width="3.85546875" style="7" customWidth="1"/>
    <col min="9912" max="9912" width="9.140625" style="7"/>
    <col min="9913" max="9913" width="2.85546875" style="7" customWidth="1"/>
    <col min="9914" max="9914" width="3.42578125" style="7" customWidth="1"/>
    <col min="9915" max="9915" width="9.140625" style="7"/>
    <col min="9916" max="9916" width="2.85546875" style="7" customWidth="1"/>
    <col min="9917" max="9917" width="3.28515625" style="7" customWidth="1"/>
    <col min="9918" max="9918" width="9.140625" style="7"/>
    <col min="9919" max="9919" width="2.85546875" style="7" customWidth="1"/>
    <col min="9920" max="9920" width="3.140625" style="7" customWidth="1"/>
    <col min="9921" max="9921" width="9.140625" style="7"/>
    <col min="9922" max="9922" width="2.85546875" style="7" customWidth="1"/>
    <col min="9923" max="9923" width="3.140625" style="7" customWidth="1"/>
    <col min="9924" max="9924" width="9.140625" style="7"/>
    <col min="9925" max="9925" width="2.85546875" style="7" customWidth="1"/>
    <col min="9926" max="9926" width="3.140625" style="7" customWidth="1"/>
    <col min="9927" max="9927" width="9.140625" style="7"/>
    <col min="9928" max="9928" width="2.85546875" style="7" customWidth="1"/>
    <col min="9929" max="9929" width="3.28515625" style="7" customWidth="1"/>
    <col min="9930" max="9930" width="9.140625" style="7"/>
    <col min="9931" max="9931" width="3.5703125" style="7" customWidth="1"/>
    <col min="9932" max="9932" width="3.7109375" style="7" customWidth="1"/>
    <col min="9933" max="9934" width="9.140625" style="7"/>
    <col min="9935" max="9935" width="35.140625" style="7" customWidth="1"/>
    <col min="9936" max="10153" width="9.140625" style="7"/>
    <col min="10154" max="10154" width="2.85546875" style="7" customWidth="1"/>
    <col min="10155" max="10155" width="3.7109375" style="7" customWidth="1"/>
    <col min="10156" max="10156" width="9.140625" style="7"/>
    <col min="10157" max="10157" width="2.85546875" style="7" customWidth="1"/>
    <col min="10158" max="10158" width="3.7109375" style="7" customWidth="1"/>
    <col min="10159" max="10159" width="9.140625" style="7"/>
    <col min="10160" max="10160" width="2.85546875" style="7" customWidth="1"/>
    <col min="10161" max="10161" width="3.7109375" style="7" customWidth="1"/>
    <col min="10162" max="10162" width="9.140625" style="7"/>
    <col min="10163" max="10163" width="2.85546875" style="7" customWidth="1"/>
    <col min="10164" max="10164" width="3.85546875" style="7" customWidth="1"/>
    <col min="10165" max="10165" width="9.140625" style="7"/>
    <col min="10166" max="10166" width="2.85546875" style="7" customWidth="1"/>
    <col min="10167" max="10167" width="3.85546875" style="7" customWidth="1"/>
    <col min="10168" max="10168" width="9.140625" style="7"/>
    <col min="10169" max="10169" width="2.85546875" style="7" customWidth="1"/>
    <col min="10170" max="10170" width="3.42578125" style="7" customWidth="1"/>
    <col min="10171" max="10171" width="9.140625" style="7"/>
    <col min="10172" max="10172" width="2.85546875" style="7" customWidth="1"/>
    <col min="10173" max="10173" width="3.28515625" style="7" customWidth="1"/>
    <col min="10174" max="10174" width="9.140625" style="7"/>
    <col min="10175" max="10175" width="2.85546875" style="7" customWidth="1"/>
    <col min="10176" max="10176" width="3.140625" style="7" customWidth="1"/>
    <col min="10177" max="10177" width="9.140625" style="7"/>
    <col min="10178" max="10178" width="2.85546875" style="7" customWidth="1"/>
    <col min="10179" max="10179" width="3.140625" style="7" customWidth="1"/>
    <col min="10180" max="10180" width="9.140625" style="7"/>
    <col min="10181" max="10181" width="2.85546875" style="7" customWidth="1"/>
    <col min="10182" max="10182" width="3.140625" style="7" customWidth="1"/>
    <col min="10183" max="10183" width="9.140625" style="7"/>
    <col min="10184" max="10184" width="2.85546875" style="7" customWidth="1"/>
    <col min="10185" max="10185" width="3.28515625" style="7" customWidth="1"/>
    <col min="10186" max="10186" width="9.140625" style="7"/>
    <col min="10187" max="10187" width="3.5703125" style="7" customWidth="1"/>
    <col min="10188" max="10188" width="3.7109375" style="7" customWidth="1"/>
    <col min="10189" max="10190" width="9.140625" style="7"/>
    <col min="10191" max="10191" width="35.140625" style="7" customWidth="1"/>
    <col min="10192" max="10409" width="9.140625" style="7"/>
    <col min="10410" max="10410" width="2.85546875" style="7" customWidth="1"/>
    <col min="10411" max="10411" width="3.7109375" style="7" customWidth="1"/>
    <col min="10412" max="10412" width="9.140625" style="7"/>
    <col min="10413" max="10413" width="2.85546875" style="7" customWidth="1"/>
    <col min="10414" max="10414" width="3.7109375" style="7" customWidth="1"/>
    <col min="10415" max="10415" width="9.140625" style="7"/>
    <col min="10416" max="10416" width="2.85546875" style="7" customWidth="1"/>
    <col min="10417" max="10417" width="3.7109375" style="7" customWidth="1"/>
    <col min="10418" max="10418" width="9.140625" style="7"/>
    <col min="10419" max="10419" width="2.85546875" style="7" customWidth="1"/>
    <col min="10420" max="10420" width="3.85546875" style="7" customWidth="1"/>
    <col min="10421" max="10421" width="9.140625" style="7"/>
    <col min="10422" max="10422" width="2.85546875" style="7" customWidth="1"/>
    <col min="10423" max="10423" width="3.85546875" style="7" customWidth="1"/>
    <col min="10424" max="10424" width="9.140625" style="7"/>
    <col min="10425" max="10425" width="2.85546875" style="7" customWidth="1"/>
    <col min="10426" max="10426" width="3.42578125" style="7" customWidth="1"/>
    <col min="10427" max="10427" width="9.140625" style="7"/>
    <col min="10428" max="10428" width="2.85546875" style="7" customWidth="1"/>
    <col min="10429" max="10429" width="3.28515625" style="7" customWidth="1"/>
    <col min="10430" max="10430" width="9.140625" style="7"/>
    <col min="10431" max="10431" width="2.85546875" style="7" customWidth="1"/>
    <col min="10432" max="10432" width="3.140625" style="7" customWidth="1"/>
    <col min="10433" max="10433" width="9.140625" style="7"/>
    <col min="10434" max="10434" width="2.85546875" style="7" customWidth="1"/>
    <col min="10435" max="10435" width="3.140625" style="7" customWidth="1"/>
    <col min="10436" max="10436" width="9.140625" style="7"/>
    <col min="10437" max="10437" width="2.85546875" style="7" customWidth="1"/>
    <col min="10438" max="10438" width="3.140625" style="7" customWidth="1"/>
    <col min="10439" max="10439" width="9.140625" style="7"/>
    <col min="10440" max="10440" width="2.85546875" style="7" customWidth="1"/>
    <col min="10441" max="10441" width="3.28515625" style="7" customWidth="1"/>
    <col min="10442" max="10442" width="9.140625" style="7"/>
    <col min="10443" max="10443" width="3.5703125" style="7" customWidth="1"/>
    <col min="10444" max="10444" width="3.7109375" style="7" customWidth="1"/>
    <col min="10445" max="10446" width="9.140625" style="7"/>
    <col min="10447" max="10447" width="35.140625" style="7" customWidth="1"/>
    <col min="10448" max="10665" width="9.140625" style="7"/>
    <col min="10666" max="10666" width="2.85546875" style="7" customWidth="1"/>
    <col min="10667" max="10667" width="3.7109375" style="7" customWidth="1"/>
    <col min="10668" max="10668" width="9.140625" style="7"/>
    <col min="10669" max="10669" width="2.85546875" style="7" customWidth="1"/>
    <col min="10670" max="10670" width="3.7109375" style="7" customWidth="1"/>
    <col min="10671" max="10671" width="9.140625" style="7"/>
    <col min="10672" max="10672" width="2.85546875" style="7" customWidth="1"/>
    <col min="10673" max="10673" width="3.7109375" style="7" customWidth="1"/>
    <col min="10674" max="10674" width="9.140625" style="7"/>
    <col min="10675" max="10675" width="2.85546875" style="7" customWidth="1"/>
    <col min="10676" max="10676" width="3.85546875" style="7" customWidth="1"/>
    <col min="10677" max="10677" width="9.140625" style="7"/>
    <col min="10678" max="10678" width="2.85546875" style="7" customWidth="1"/>
    <col min="10679" max="10679" width="3.85546875" style="7" customWidth="1"/>
    <col min="10680" max="10680" width="9.140625" style="7"/>
    <col min="10681" max="10681" width="2.85546875" style="7" customWidth="1"/>
    <col min="10682" max="10682" width="3.42578125" style="7" customWidth="1"/>
    <col min="10683" max="10683" width="9.140625" style="7"/>
    <col min="10684" max="10684" width="2.85546875" style="7" customWidth="1"/>
    <col min="10685" max="10685" width="3.28515625" style="7" customWidth="1"/>
    <col min="10686" max="10686" width="9.140625" style="7"/>
    <col min="10687" max="10687" width="2.85546875" style="7" customWidth="1"/>
    <col min="10688" max="10688" width="3.140625" style="7" customWidth="1"/>
    <col min="10689" max="10689" width="9.140625" style="7"/>
    <col min="10690" max="10690" width="2.85546875" style="7" customWidth="1"/>
    <col min="10691" max="10691" width="3.140625" style="7" customWidth="1"/>
    <col min="10692" max="10692" width="9.140625" style="7"/>
    <col min="10693" max="10693" width="2.85546875" style="7" customWidth="1"/>
    <col min="10694" max="10694" width="3.140625" style="7" customWidth="1"/>
    <col min="10695" max="10695" width="9.140625" style="7"/>
    <col min="10696" max="10696" width="2.85546875" style="7" customWidth="1"/>
    <col min="10697" max="10697" width="3.28515625" style="7" customWidth="1"/>
    <col min="10698" max="10698" width="9.140625" style="7"/>
    <col min="10699" max="10699" width="3.5703125" style="7" customWidth="1"/>
    <col min="10700" max="10700" width="3.7109375" style="7" customWidth="1"/>
    <col min="10701" max="10702" width="9.140625" style="7"/>
    <col min="10703" max="10703" width="35.140625" style="7" customWidth="1"/>
    <col min="10704" max="10921" width="9.140625" style="7"/>
    <col min="10922" max="10922" width="2.85546875" style="7" customWidth="1"/>
    <col min="10923" max="10923" width="3.7109375" style="7" customWidth="1"/>
    <col min="10924" max="10924" width="9.140625" style="7"/>
    <col min="10925" max="10925" width="2.85546875" style="7" customWidth="1"/>
    <col min="10926" max="10926" width="3.7109375" style="7" customWidth="1"/>
    <col min="10927" max="10927" width="9.140625" style="7"/>
    <col min="10928" max="10928" width="2.85546875" style="7" customWidth="1"/>
    <col min="10929" max="10929" width="3.7109375" style="7" customWidth="1"/>
    <col min="10930" max="10930" width="9.140625" style="7"/>
    <col min="10931" max="10931" width="2.85546875" style="7" customWidth="1"/>
    <col min="10932" max="10932" width="3.85546875" style="7" customWidth="1"/>
    <col min="10933" max="10933" width="9.140625" style="7"/>
    <col min="10934" max="10934" width="2.85546875" style="7" customWidth="1"/>
    <col min="10935" max="10935" width="3.85546875" style="7" customWidth="1"/>
    <col min="10936" max="10936" width="9.140625" style="7"/>
    <col min="10937" max="10937" width="2.85546875" style="7" customWidth="1"/>
    <col min="10938" max="10938" width="3.42578125" style="7" customWidth="1"/>
    <col min="10939" max="10939" width="9.140625" style="7"/>
    <col min="10940" max="10940" width="2.85546875" style="7" customWidth="1"/>
    <col min="10941" max="10941" width="3.28515625" style="7" customWidth="1"/>
    <col min="10942" max="10942" width="9.140625" style="7"/>
    <col min="10943" max="10943" width="2.85546875" style="7" customWidth="1"/>
    <col min="10944" max="10944" width="3.140625" style="7" customWidth="1"/>
    <col min="10945" max="10945" width="9.140625" style="7"/>
    <col min="10946" max="10946" width="2.85546875" style="7" customWidth="1"/>
    <col min="10947" max="10947" width="3.140625" style="7" customWidth="1"/>
    <col min="10948" max="10948" width="9.140625" style="7"/>
    <col min="10949" max="10949" width="2.85546875" style="7" customWidth="1"/>
    <col min="10950" max="10950" width="3.140625" style="7" customWidth="1"/>
    <col min="10951" max="10951" width="9.140625" style="7"/>
    <col min="10952" max="10952" width="2.85546875" style="7" customWidth="1"/>
    <col min="10953" max="10953" width="3.28515625" style="7" customWidth="1"/>
    <col min="10954" max="10954" width="9.140625" style="7"/>
    <col min="10955" max="10955" width="3.5703125" style="7" customWidth="1"/>
    <col min="10956" max="10956" width="3.7109375" style="7" customWidth="1"/>
    <col min="10957" max="10958" width="9.140625" style="7"/>
    <col min="10959" max="10959" width="35.140625" style="7" customWidth="1"/>
    <col min="10960" max="11177" width="9.140625" style="7"/>
    <col min="11178" max="11178" width="2.85546875" style="7" customWidth="1"/>
    <col min="11179" max="11179" width="3.7109375" style="7" customWidth="1"/>
    <col min="11180" max="11180" width="9.140625" style="7"/>
    <col min="11181" max="11181" width="2.85546875" style="7" customWidth="1"/>
    <col min="11182" max="11182" width="3.7109375" style="7" customWidth="1"/>
    <col min="11183" max="11183" width="9.140625" style="7"/>
    <col min="11184" max="11184" width="2.85546875" style="7" customWidth="1"/>
    <col min="11185" max="11185" width="3.7109375" style="7" customWidth="1"/>
    <col min="11186" max="11186" width="9.140625" style="7"/>
    <col min="11187" max="11187" width="2.85546875" style="7" customWidth="1"/>
    <col min="11188" max="11188" width="3.85546875" style="7" customWidth="1"/>
    <col min="11189" max="11189" width="9.140625" style="7"/>
    <col min="11190" max="11190" width="2.85546875" style="7" customWidth="1"/>
    <col min="11191" max="11191" width="3.85546875" style="7" customWidth="1"/>
    <col min="11192" max="11192" width="9.140625" style="7"/>
    <col min="11193" max="11193" width="2.85546875" style="7" customWidth="1"/>
    <col min="11194" max="11194" width="3.42578125" style="7" customWidth="1"/>
    <col min="11195" max="11195" width="9.140625" style="7"/>
    <col min="11196" max="11196" width="2.85546875" style="7" customWidth="1"/>
    <col min="11197" max="11197" width="3.28515625" style="7" customWidth="1"/>
    <col min="11198" max="11198" width="9.140625" style="7"/>
    <col min="11199" max="11199" width="2.85546875" style="7" customWidth="1"/>
    <col min="11200" max="11200" width="3.140625" style="7" customWidth="1"/>
    <col min="11201" max="11201" width="9.140625" style="7"/>
    <col min="11202" max="11202" width="2.85546875" style="7" customWidth="1"/>
    <col min="11203" max="11203" width="3.140625" style="7" customWidth="1"/>
    <col min="11204" max="11204" width="9.140625" style="7"/>
    <col min="11205" max="11205" width="2.85546875" style="7" customWidth="1"/>
    <col min="11206" max="11206" width="3.140625" style="7" customWidth="1"/>
    <col min="11207" max="11207" width="9.140625" style="7"/>
    <col min="11208" max="11208" width="2.85546875" style="7" customWidth="1"/>
    <col min="11209" max="11209" width="3.28515625" style="7" customWidth="1"/>
    <col min="11210" max="11210" width="9.140625" style="7"/>
    <col min="11211" max="11211" width="3.5703125" style="7" customWidth="1"/>
    <col min="11212" max="11212" width="3.7109375" style="7" customWidth="1"/>
    <col min="11213" max="11214" width="9.140625" style="7"/>
    <col min="11215" max="11215" width="35.140625" style="7" customWidth="1"/>
    <col min="11216" max="11433" width="9.140625" style="7"/>
    <col min="11434" max="11434" width="2.85546875" style="7" customWidth="1"/>
    <col min="11435" max="11435" width="3.7109375" style="7" customWidth="1"/>
    <col min="11436" max="11436" width="9.140625" style="7"/>
    <col min="11437" max="11437" width="2.85546875" style="7" customWidth="1"/>
    <col min="11438" max="11438" width="3.7109375" style="7" customWidth="1"/>
    <col min="11439" max="11439" width="9.140625" style="7"/>
    <col min="11440" max="11440" width="2.85546875" style="7" customWidth="1"/>
    <col min="11441" max="11441" width="3.7109375" style="7" customWidth="1"/>
    <col min="11442" max="11442" width="9.140625" style="7"/>
    <col min="11443" max="11443" width="2.85546875" style="7" customWidth="1"/>
    <col min="11444" max="11444" width="3.85546875" style="7" customWidth="1"/>
    <col min="11445" max="11445" width="9.140625" style="7"/>
    <col min="11446" max="11446" width="2.85546875" style="7" customWidth="1"/>
    <col min="11447" max="11447" width="3.85546875" style="7" customWidth="1"/>
    <col min="11448" max="11448" width="9.140625" style="7"/>
    <col min="11449" max="11449" width="2.85546875" style="7" customWidth="1"/>
    <col min="11450" max="11450" width="3.42578125" style="7" customWidth="1"/>
    <col min="11451" max="11451" width="9.140625" style="7"/>
    <col min="11452" max="11452" width="2.85546875" style="7" customWidth="1"/>
    <col min="11453" max="11453" width="3.28515625" style="7" customWidth="1"/>
    <col min="11454" max="11454" width="9.140625" style="7"/>
    <col min="11455" max="11455" width="2.85546875" style="7" customWidth="1"/>
    <col min="11456" max="11456" width="3.140625" style="7" customWidth="1"/>
    <col min="11457" max="11457" width="9.140625" style="7"/>
    <col min="11458" max="11458" width="2.85546875" style="7" customWidth="1"/>
    <col min="11459" max="11459" width="3.140625" style="7" customWidth="1"/>
    <col min="11460" max="11460" width="9.140625" style="7"/>
    <col min="11461" max="11461" width="2.85546875" style="7" customWidth="1"/>
    <col min="11462" max="11462" width="3.140625" style="7" customWidth="1"/>
    <col min="11463" max="11463" width="9.140625" style="7"/>
    <col min="11464" max="11464" width="2.85546875" style="7" customWidth="1"/>
    <col min="11465" max="11465" width="3.28515625" style="7" customWidth="1"/>
    <col min="11466" max="11466" width="9.140625" style="7"/>
    <col min="11467" max="11467" width="3.5703125" style="7" customWidth="1"/>
    <col min="11468" max="11468" width="3.7109375" style="7" customWidth="1"/>
    <col min="11469" max="11470" width="9.140625" style="7"/>
    <col min="11471" max="11471" width="35.140625" style="7" customWidth="1"/>
    <col min="11472" max="11689" width="9.140625" style="7"/>
    <col min="11690" max="11690" width="2.85546875" style="7" customWidth="1"/>
    <col min="11691" max="11691" width="3.7109375" style="7" customWidth="1"/>
    <col min="11692" max="11692" width="9.140625" style="7"/>
    <col min="11693" max="11693" width="2.85546875" style="7" customWidth="1"/>
    <col min="11694" max="11694" width="3.7109375" style="7" customWidth="1"/>
    <col min="11695" max="11695" width="9.140625" style="7"/>
    <col min="11696" max="11696" width="2.85546875" style="7" customWidth="1"/>
    <col min="11697" max="11697" width="3.7109375" style="7" customWidth="1"/>
    <col min="11698" max="11698" width="9.140625" style="7"/>
    <col min="11699" max="11699" width="2.85546875" style="7" customWidth="1"/>
    <col min="11700" max="11700" width="3.85546875" style="7" customWidth="1"/>
    <col min="11701" max="11701" width="9.140625" style="7"/>
    <col min="11702" max="11702" width="2.85546875" style="7" customWidth="1"/>
    <col min="11703" max="11703" width="3.85546875" style="7" customWidth="1"/>
    <col min="11704" max="11704" width="9.140625" style="7"/>
    <col min="11705" max="11705" width="2.85546875" style="7" customWidth="1"/>
    <col min="11706" max="11706" width="3.42578125" style="7" customWidth="1"/>
    <col min="11707" max="11707" width="9.140625" style="7"/>
    <col min="11708" max="11708" width="2.85546875" style="7" customWidth="1"/>
    <col min="11709" max="11709" width="3.28515625" style="7" customWidth="1"/>
    <col min="11710" max="11710" width="9.140625" style="7"/>
    <col min="11711" max="11711" width="2.85546875" style="7" customWidth="1"/>
    <col min="11712" max="11712" width="3.140625" style="7" customWidth="1"/>
    <col min="11713" max="11713" width="9.140625" style="7"/>
    <col min="11714" max="11714" width="2.85546875" style="7" customWidth="1"/>
    <col min="11715" max="11715" width="3.140625" style="7" customWidth="1"/>
    <col min="11716" max="11716" width="9.140625" style="7"/>
    <col min="11717" max="11717" width="2.85546875" style="7" customWidth="1"/>
    <col min="11718" max="11718" width="3.140625" style="7" customWidth="1"/>
    <col min="11719" max="11719" width="9.140625" style="7"/>
    <col min="11720" max="11720" width="2.85546875" style="7" customWidth="1"/>
    <col min="11721" max="11721" width="3.28515625" style="7" customWidth="1"/>
    <col min="11722" max="11722" width="9.140625" style="7"/>
    <col min="11723" max="11723" width="3.5703125" style="7" customWidth="1"/>
    <col min="11724" max="11724" width="3.7109375" style="7" customWidth="1"/>
    <col min="11725" max="11726" width="9.140625" style="7"/>
    <col min="11727" max="11727" width="35.140625" style="7" customWidth="1"/>
    <col min="11728" max="11945" width="9.140625" style="7"/>
    <col min="11946" max="11946" width="2.85546875" style="7" customWidth="1"/>
    <col min="11947" max="11947" width="3.7109375" style="7" customWidth="1"/>
    <col min="11948" max="11948" width="9.140625" style="7"/>
    <col min="11949" max="11949" width="2.85546875" style="7" customWidth="1"/>
    <col min="11950" max="11950" width="3.7109375" style="7" customWidth="1"/>
    <col min="11951" max="11951" width="9.140625" style="7"/>
    <col min="11952" max="11952" width="2.85546875" style="7" customWidth="1"/>
    <col min="11953" max="11953" width="3.7109375" style="7" customWidth="1"/>
    <col min="11954" max="11954" width="9.140625" style="7"/>
    <col min="11955" max="11955" width="2.85546875" style="7" customWidth="1"/>
    <col min="11956" max="11956" width="3.85546875" style="7" customWidth="1"/>
    <col min="11957" max="11957" width="9.140625" style="7"/>
    <col min="11958" max="11958" width="2.85546875" style="7" customWidth="1"/>
    <col min="11959" max="11959" width="3.85546875" style="7" customWidth="1"/>
    <col min="11960" max="11960" width="9.140625" style="7"/>
    <col min="11961" max="11961" width="2.85546875" style="7" customWidth="1"/>
    <col min="11962" max="11962" width="3.42578125" style="7" customWidth="1"/>
    <col min="11963" max="11963" width="9.140625" style="7"/>
    <col min="11964" max="11964" width="2.85546875" style="7" customWidth="1"/>
    <col min="11965" max="11965" width="3.28515625" style="7" customWidth="1"/>
    <col min="11966" max="11966" width="9.140625" style="7"/>
    <col min="11967" max="11967" width="2.85546875" style="7" customWidth="1"/>
    <col min="11968" max="11968" width="3.140625" style="7" customWidth="1"/>
    <col min="11969" max="11969" width="9.140625" style="7"/>
    <col min="11970" max="11970" width="2.85546875" style="7" customWidth="1"/>
    <col min="11971" max="11971" width="3.140625" style="7" customWidth="1"/>
    <col min="11972" max="11972" width="9.140625" style="7"/>
    <col min="11973" max="11973" width="2.85546875" style="7" customWidth="1"/>
    <col min="11974" max="11974" width="3.140625" style="7" customWidth="1"/>
    <col min="11975" max="11975" width="9.140625" style="7"/>
    <col min="11976" max="11976" width="2.85546875" style="7" customWidth="1"/>
    <col min="11977" max="11977" width="3.28515625" style="7" customWidth="1"/>
    <col min="11978" max="11978" width="9.140625" style="7"/>
    <col min="11979" max="11979" width="3.5703125" style="7" customWidth="1"/>
    <col min="11980" max="11980" width="3.7109375" style="7" customWidth="1"/>
    <col min="11981" max="11982" width="9.140625" style="7"/>
    <col min="11983" max="11983" width="35.140625" style="7" customWidth="1"/>
    <col min="11984" max="12201" width="9.140625" style="7"/>
    <col min="12202" max="12202" width="2.85546875" style="7" customWidth="1"/>
    <col min="12203" max="12203" width="3.7109375" style="7" customWidth="1"/>
    <col min="12204" max="12204" width="9.140625" style="7"/>
    <col min="12205" max="12205" width="2.85546875" style="7" customWidth="1"/>
    <col min="12206" max="12206" width="3.7109375" style="7" customWidth="1"/>
    <col min="12207" max="12207" width="9.140625" style="7"/>
    <col min="12208" max="12208" width="2.85546875" style="7" customWidth="1"/>
    <col min="12209" max="12209" width="3.7109375" style="7" customWidth="1"/>
    <col min="12210" max="12210" width="9.140625" style="7"/>
    <col min="12211" max="12211" width="2.85546875" style="7" customWidth="1"/>
    <col min="12212" max="12212" width="3.85546875" style="7" customWidth="1"/>
    <col min="12213" max="12213" width="9.140625" style="7"/>
    <col min="12214" max="12214" width="2.85546875" style="7" customWidth="1"/>
    <col min="12215" max="12215" width="3.85546875" style="7" customWidth="1"/>
    <col min="12216" max="12216" width="9.140625" style="7"/>
    <col min="12217" max="12217" width="2.85546875" style="7" customWidth="1"/>
    <col min="12218" max="12218" width="3.42578125" style="7" customWidth="1"/>
    <col min="12219" max="12219" width="9.140625" style="7"/>
    <col min="12220" max="12220" width="2.85546875" style="7" customWidth="1"/>
    <col min="12221" max="12221" width="3.28515625" style="7" customWidth="1"/>
    <col min="12222" max="12222" width="9.140625" style="7"/>
    <col min="12223" max="12223" width="2.85546875" style="7" customWidth="1"/>
    <col min="12224" max="12224" width="3.140625" style="7" customWidth="1"/>
    <col min="12225" max="12225" width="9.140625" style="7"/>
    <col min="12226" max="12226" width="2.85546875" style="7" customWidth="1"/>
    <col min="12227" max="12227" width="3.140625" style="7" customWidth="1"/>
    <col min="12228" max="12228" width="9.140625" style="7"/>
    <col min="12229" max="12229" width="2.85546875" style="7" customWidth="1"/>
    <col min="12230" max="12230" width="3.140625" style="7" customWidth="1"/>
    <col min="12231" max="12231" width="9.140625" style="7"/>
    <col min="12232" max="12232" width="2.85546875" style="7" customWidth="1"/>
    <col min="12233" max="12233" width="3.28515625" style="7" customWidth="1"/>
    <col min="12234" max="12234" width="9.140625" style="7"/>
    <col min="12235" max="12235" width="3.5703125" style="7" customWidth="1"/>
    <col min="12236" max="12236" width="3.7109375" style="7" customWidth="1"/>
    <col min="12237" max="12238" width="9.140625" style="7"/>
    <col min="12239" max="12239" width="35.140625" style="7" customWidth="1"/>
    <col min="12240" max="12457" width="9.140625" style="7"/>
    <col min="12458" max="12458" width="2.85546875" style="7" customWidth="1"/>
    <col min="12459" max="12459" width="3.7109375" style="7" customWidth="1"/>
    <col min="12460" max="12460" width="9.140625" style="7"/>
    <col min="12461" max="12461" width="2.85546875" style="7" customWidth="1"/>
    <col min="12462" max="12462" width="3.7109375" style="7" customWidth="1"/>
    <col min="12463" max="12463" width="9.140625" style="7"/>
    <col min="12464" max="12464" width="2.85546875" style="7" customWidth="1"/>
    <col min="12465" max="12465" width="3.7109375" style="7" customWidth="1"/>
    <col min="12466" max="12466" width="9.140625" style="7"/>
    <col min="12467" max="12467" width="2.85546875" style="7" customWidth="1"/>
    <col min="12468" max="12468" width="3.85546875" style="7" customWidth="1"/>
    <col min="12469" max="12469" width="9.140625" style="7"/>
    <col min="12470" max="12470" width="2.85546875" style="7" customWidth="1"/>
    <col min="12471" max="12471" width="3.85546875" style="7" customWidth="1"/>
    <col min="12472" max="12472" width="9.140625" style="7"/>
    <col min="12473" max="12473" width="2.85546875" style="7" customWidth="1"/>
    <col min="12474" max="12474" width="3.42578125" style="7" customWidth="1"/>
    <col min="12475" max="12475" width="9.140625" style="7"/>
    <col min="12476" max="12476" width="2.85546875" style="7" customWidth="1"/>
    <col min="12477" max="12477" width="3.28515625" style="7" customWidth="1"/>
    <col min="12478" max="12478" width="9.140625" style="7"/>
    <col min="12479" max="12479" width="2.85546875" style="7" customWidth="1"/>
    <col min="12480" max="12480" width="3.140625" style="7" customWidth="1"/>
    <col min="12481" max="12481" width="9.140625" style="7"/>
    <col min="12482" max="12482" width="2.85546875" style="7" customWidth="1"/>
    <col min="12483" max="12483" width="3.140625" style="7" customWidth="1"/>
    <col min="12484" max="12484" width="9.140625" style="7"/>
    <col min="12485" max="12485" width="2.85546875" style="7" customWidth="1"/>
    <col min="12486" max="12486" width="3.140625" style="7" customWidth="1"/>
    <col min="12487" max="12487" width="9.140625" style="7"/>
    <col min="12488" max="12488" width="2.85546875" style="7" customWidth="1"/>
    <col min="12489" max="12489" width="3.28515625" style="7" customWidth="1"/>
    <col min="12490" max="12490" width="9.140625" style="7"/>
    <col min="12491" max="12491" width="3.5703125" style="7" customWidth="1"/>
    <col min="12492" max="12492" width="3.7109375" style="7" customWidth="1"/>
    <col min="12493" max="12494" width="9.140625" style="7"/>
    <col min="12495" max="12495" width="35.140625" style="7" customWidth="1"/>
    <col min="12496" max="12713" width="9.140625" style="7"/>
    <col min="12714" max="12714" width="2.85546875" style="7" customWidth="1"/>
    <col min="12715" max="12715" width="3.7109375" style="7" customWidth="1"/>
    <col min="12716" max="12716" width="9.140625" style="7"/>
    <col min="12717" max="12717" width="2.85546875" style="7" customWidth="1"/>
    <col min="12718" max="12718" width="3.7109375" style="7" customWidth="1"/>
    <col min="12719" max="12719" width="9.140625" style="7"/>
    <col min="12720" max="12720" width="2.85546875" style="7" customWidth="1"/>
    <col min="12721" max="12721" width="3.7109375" style="7" customWidth="1"/>
    <col min="12722" max="12722" width="9.140625" style="7"/>
    <col min="12723" max="12723" width="2.85546875" style="7" customWidth="1"/>
    <col min="12724" max="12724" width="3.85546875" style="7" customWidth="1"/>
    <col min="12725" max="12725" width="9.140625" style="7"/>
    <col min="12726" max="12726" width="2.85546875" style="7" customWidth="1"/>
    <col min="12727" max="12727" width="3.85546875" style="7" customWidth="1"/>
    <col min="12728" max="12728" width="9.140625" style="7"/>
    <col min="12729" max="12729" width="2.85546875" style="7" customWidth="1"/>
    <col min="12730" max="12730" width="3.42578125" style="7" customWidth="1"/>
    <col min="12731" max="12731" width="9.140625" style="7"/>
    <col min="12732" max="12732" width="2.85546875" style="7" customWidth="1"/>
    <col min="12733" max="12733" width="3.28515625" style="7" customWidth="1"/>
    <col min="12734" max="12734" width="9.140625" style="7"/>
    <col min="12735" max="12735" width="2.85546875" style="7" customWidth="1"/>
    <col min="12736" max="12736" width="3.140625" style="7" customWidth="1"/>
    <col min="12737" max="12737" width="9.140625" style="7"/>
    <col min="12738" max="12738" width="2.85546875" style="7" customWidth="1"/>
    <col min="12739" max="12739" width="3.140625" style="7" customWidth="1"/>
    <col min="12740" max="12740" width="9.140625" style="7"/>
    <col min="12741" max="12741" width="2.85546875" style="7" customWidth="1"/>
    <col min="12742" max="12742" width="3.140625" style="7" customWidth="1"/>
    <col min="12743" max="12743" width="9.140625" style="7"/>
    <col min="12744" max="12744" width="2.85546875" style="7" customWidth="1"/>
    <col min="12745" max="12745" width="3.28515625" style="7" customWidth="1"/>
    <col min="12746" max="12746" width="9.140625" style="7"/>
    <col min="12747" max="12747" width="3.5703125" style="7" customWidth="1"/>
    <col min="12748" max="12748" width="3.7109375" style="7" customWidth="1"/>
    <col min="12749" max="12750" width="9.140625" style="7"/>
    <col min="12751" max="12751" width="35.140625" style="7" customWidth="1"/>
    <col min="12752" max="12969" width="9.140625" style="7"/>
    <col min="12970" max="12970" width="2.85546875" style="7" customWidth="1"/>
    <col min="12971" max="12971" width="3.7109375" style="7" customWidth="1"/>
    <col min="12972" max="12972" width="9.140625" style="7"/>
    <col min="12973" max="12973" width="2.85546875" style="7" customWidth="1"/>
    <col min="12974" max="12974" width="3.7109375" style="7" customWidth="1"/>
    <col min="12975" max="12975" width="9.140625" style="7"/>
    <col min="12976" max="12976" width="2.85546875" style="7" customWidth="1"/>
    <col min="12977" max="12977" width="3.7109375" style="7" customWidth="1"/>
    <col min="12978" max="12978" width="9.140625" style="7"/>
    <col min="12979" max="12979" width="2.85546875" style="7" customWidth="1"/>
    <col min="12980" max="12980" width="3.85546875" style="7" customWidth="1"/>
    <col min="12981" max="12981" width="9.140625" style="7"/>
    <col min="12982" max="12982" width="2.85546875" style="7" customWidth="1"/>
    <col min="12983" max="12983" width="3.85546875" style="7" customWidth="1"/>
    <col min="12984" max="12984" width="9.140625" style="7"/>
    <col min="12985" max="12985" width="2.85546875" style="7" customWidth="1"/>
    <col min="12986" max="12986" width="3.42578125" style="7" customWidth="1"/>
    <col min="12987" max="12987" width="9.140625" style="7"/>
    <col min="12988" max="12988" width="2.85546875" style="7" customWidth="1"/>
    <col min="12989" max="12989" width="3.28515625" style="7" customWidth="1"/>
    <col min="12990" max="12990" width="9.140625" style="7"/>
    <col min="12991" max="12991" width="2.85546875" style="7" customWidth="1"/>
    <col min="12992" max="12992" width="3.140625" style="7" customWidth="1"/>
    <col min="12993" max="12993" width="9.140625" style="7"/>
    <col min="12994" max="12994" width="2.85546875" style="7" customWidth="1"/>
    <col min="12995" max="12995" width="3.140625" style="7" customWidth="1"/>
    <col min="12996" max="12996" width="9.140625" style="7"/>
    <col min="12997" max="12997" width="2.85546875" style="7" customWidth="1"/>
    <col min="12998" max="12998" width="3.140625" style="7" customWidth="1"/>
    <col min="12999" max="12999" width="9.140625" style="7"/>
    <col min="13000" max="13000" width="2.85546875" style="7" customWidth="1"/>
    <col min="13001" max="13001" width="3.28515625" style="7" customWidth="1"/>
    <col min="13002" max="13002" width="9.140625" style="7"/>
    <col min="13003" max="13003" width="3.5703125" style="7" customWidth="1"/>
    <col min="13004" max="13004" width="3.7109375" style="7" customWidth="1"/>
    <col min="13005" max="13006" width="9.140625" style="7"/>
    <col min="13007" max="13007" width="35.140625" style="7" customWidth="1"/>
    <col min="13008" max="13225" width="9.140625" style="7"/>
    <col min="13226" max="13226" width="2.85546875" style="7" customWidth="1"/>
    <col min="13227" max="13227" width="3.7109375" style="7" customWidth="1"/>
    <col min="13228" max="13228" width="9.140625" style="7"/>
    <col min="13229" max="13229" width="2.85546875" style="7" customWidth="1"/>
    <col min="13230" max="13230" width="3.7109375" style="7" customWidth="1"/>
    <col min="13231" max="13231" width="9.140625" style="7"/>
    <col min="13232" max="13232" width="2.85546875" style="7" customWidth="1"/>
    <col min="13233" max="13233" width="3.7109375" style="7" customWidth="1"/>
    <col min="13234" max="13234" width="9.140625" style="7"/>
    <col min="13235" max="13235" width="2.85546875" style="7" customWidth="1"/>
    <col min="13236" max="13236" width="3.85546875" style="7" customWidth="1"/>
    <col min="13237" max="13237" width="9.140625" style="7"/>
    <col min="13238" max="13238" width="2.85546875" style="7" customWidth="1"/>
    <col min="13239" max="13239" width="3.85546875" style="7" customWidth="1"/>
    <col min="13240" max="13240" width="9.140625" style="7"/>
    <col min="13241" max="13241" width="2.85546875" style="7" customWidth="1"/>
    <col min="13242" max="13242" width="3.42578125" style="7" customWidth="1"/>
    <col min="13243" max="13243" width="9.140625" style="7"/>
    <col min="13244" max="13244" width="2.85546875" style="7" customWidth="1"/>
    <col min="13245" max="13245" width="3.28515625" style="7" customWidth="1"/>
    <col min="13246" max="13246" width="9.140625" style="7"/>
    <col min="13247" max="13247" width="2.85546875" style="7" customWidth="1"/>
    <col min="13248" max="13248" width="3.140625" style="7" customWidth="1"/>
    <col min="13249" max="13249" width="9.140625" style="7"/>
    <col min="13250" max="13250" width="2.85546875" style="7" customWidth="1"/>
    <col min="13251" max="13251" width="3.140625" style="7" customWidth="1"/>
    <col min="13252" max="13252" width="9.140625" style="7"/>
    <col min="13253" max="13253" width="2.85546875" style="7" customWidth="1"/>
    <col min="13254" max="13254" width="3.140625" style="7" customWidth="1"/>
    <col min="13255" max="13255" width="9.140625" style="7"/>
    <col min="13256" max="13256" width="2.85546875" style="7" customWidth="1"/>
    <col min="13257" max="13257" width="3.28515625" style="7" customWidth="1"/>
    <col min="13258" max="13258" width="9.140625" style="7"/>
    <col min="13259" max="13259" width="3.5703125" style="7" customWidth="1"/>
    <col min="13260" max="13260" width="3.7109375" style="7" customWidth="1"/>
    <col min="13261" max="13262" width="9.140625" style="7"/>
    <col min="13263" max="13263" width="35.140625" style="7" customWidth="1"/>
    <col min="13264" max="13481" width="9.140625" style="7"/>
    <col min="13482" max="13482" width="2.85546875" style="7" customWidth="1"/>
    <col min="13483" max="13483" width="3.7109375" style="7" customWidth="1"/>
    <col min="13484" max="13484" width="9.140625" style="7"/>
    <col min="13485" max="13485" width="2.85546875" style="7" customWidth="1"/>
    <col min="13486" max="13486" width="3.7109375" style="7" customWidth="1"/>
    <col min="13487" max="13487" width="9.140625" style="7"/>
    <col min="13488" max="13488" width="2.85546875" style="7" customWidth="1"/>
    <col min="13489" max="13489" width="3.7109375" style="7" customWidth="1"/>
    <col min="13490" max="13490" width="9.140625" style="7"/>
    <col min="13491" max="13491" width="2.85546875" style="7" customWidth="1"/>
    <col min="13492" max="13492" width="3.85546875" style="7" customWidth="1"/>
    <col min="13493" max="13493" width="9.140625" style="7"/>
    <col min="13494" max="13494" width="2.85546875" style="7" customWidth="1"/>
    <col min="13495" max="13495" width="3.85546875" style="7" customWidth="1"/>
    <col min="13496" max="13496" width="9.140625" style="7"/>
    <col min="13497" max="13497" width="2.85546875" style="7" customWidth="1"/>
    <col min="13498" max="13498" width="3.42578125" style="7" customWidth="1"/>
    <col min="13499" max="13499" width="9.140625" style="7"/>
    <col min="13500" max="13500" width="2.85546875" style="7" customWidth="1"/>
    <col min="13501" max="13501" width="3.28515625" style="7" customWidth="1"/>
    <col min="13502" max="13502" width="9.140625" style="7"/>
    <col min="13503" max="13503" width="2.85546875" style="7" customWidth="1"/>
    <col min="13504" max="13504" width="3.140625" style="7" customWidth="1"/>
    <col min="13505" max="13505" width="9.140625" style="7"/>
    <col min="13506" max="13506" width="2.85546875" style="7" customWidth="1"/>
    <col min="13507" max="13507" width="3.140625" style="7" customWidth="1"/>
    <col min="13508" max="13508" width="9.140625" style="7"/>
    <col min="13509" max="13509" width="2.85546875" style="7" customWidth="1"/>
    <col min="13510" max="13510" width="3.140625" style="7" customWidth="1"/>
    <col min="13511" max="13511" width="9.140625" style="7"/>
    <col min="13512" max="13512" width="2.85546875" style="7" customWidth="1"/>
    <col min="13513" max="13513" width="3.28515625" style="7" customWidth="1"/>
    <col min="13514" max="13514" width="9.140625" style="7"/>
    <col min="13515" max="13515" width="3.5703125" style="7" customWidth="1"/>
    <col min="13516" max="13516" width="3.7109375" style="7" customWidth="1"/>
    <col min="13517" max="13518" width="9.140625" style="7"/>
    <col min="13519" max="13519" width="35.140625" style="7" customWidth="1"/>
    <col min="13520" max="13737" width="9.140625" style="7"/>
    <col min="13738" max="13738" width="2.85546875" style="7" customWidth="1"/>
    <col min="13739" max="13739" width="3.7109375" style="7" customWidth="1"/>
    <col min="13740" max="13740" width="9.140625" style="7"/>
    <col min="13741" max="13741" width="2.85546875" style="7" customWidth="1"/>
    <col min="13742" max="13742" width="3.7109375" style="7" customWidth="1"/>
    <col min="13743" max="13743" width="9.140625" style="7"/>
    <col min="13744" max="13744" width="2.85546875" style="7" customWidth="1"/>
    <col min="13745" max="13745" width="3.7109375" style="7" customWidth="1"/>
    <col min="13746" max="13746" width="9.140625" style="7"/>
    <col min="13747" max="13747" width="2.85546875" style="7" customWidth="1"/>
    <col min="13748" max="13748" width="3.85546875" style="7" customWidth="1"/>
    <col min="13749" max="13749" width="9.140625" style="7"/>
    <col min="13750" max="13750" width="2.85546875" style="7" customWidth="1"/>
    <col min="13751" max="13751" width="3.85546875" style="7" customWidth="1"/>
    <col min="13752" max="13752" width="9.140625" style="7"/>
    <col min="13753" max="13753" width="2.85546875" style="7" customWidth="1"/>
    <col min="13754" max="13754" width="3.42578125" style="7" customWidth="1"/>
    <col min="13755" max="13755" width="9.140625" style="7"/>
    <col min="13756" max="13756" width="2.85546875" style="7" customWidth="1"/>
    <col min="13757" max="13757" width="3.28515625" style="7" customWidth="1"/>
    <col min="13758" max="13758" width="9.140625" style="7"/>
    <col min="13759" max="13759" width="2.85546875" style="7" customWidth="1"/>
    <col min="13760" max="13760" width="3.140625" style="7" customWidth="1"/>
    <col min="13761" max="13761" width="9.140625" style="7"/>
    <col min="13762" max="13762" width="2.85546875" style="7" customWidth="1"/>
    <col min="13763" max="13763" width="3.140625" style="7" customWidth="1"/>
    <col min="13764" max="13764" width="9.140625" style="7"/>
    <col min="13765" max="13765" width="2.85546875" style="7" customWidth="1"/>
    <col min="13766" max="13766" width="3.140625" style="7" customWidth="1"/>
    <col min="13767" max="13767" width="9.140625" style="7"/>
    <col min="13768" max="13768" width="2.85546875" style="7" customWidth="1"/>
    <col min="13769" max="13769" width="3.28515625" style="7" customWidth="1"/>
    <col min="13770" max="13770" width="9.140625" style="7"/>
    <col min="13771" max="13771" width="3.5703125" style="7" customWidth="1"/>
    <col min="13772" max="13772" width="3.7109375" style="7" customWidth="1"/>
    <col min="13773" max="13774" width="9.140625" style="7"/>
    <col min="13775" max="13775" width="35.140625" style="7" customWidth="1"/>
    <col min="13776" max="13993" width="9.140625" style="7"/>
    <col min="13994" max="13994" width="2.85546875" style="7" customWidth="1"/>
    <col min="13995" max="13995" width="3.7109375" style="7" customWidth="1"/>
    <col min="13996" max="13996" width="9.140625" style="7"/>
    <col min="13997" max="13997" width="2.85546875" style="7" customWidth="1"/>
    <col min="13998" max="13998" width="3.7109375" style="7" customWidth="1"/>
    <col min="13999" max="13999" width="9.140625" style="7"/>
    <col min="14000" max="14000" width="2.85546875" style="7" customWidth="1"/>
    <col min="14001" max="14001" width="3.7109375" style="7" customWidth="1"/>
    <col min="14002" max="14002" width="9.140625" style="7"/>
    <col min="14003" max="14003" width="2.85546875" style="7" customWidth="1"/>
    <col min="14004" max="14004" width="3.85546875" style="7" customWidth="1"/>
    <col min="14005" max="14005" width="9.140625" style="7"/>
    <col min="14006" max="14006" width="2.85546875" style="7" customWidth="1"/>
    <col min="14007" max="14007" width="3.85546875" style="7" customWidth="1"/>
    <col min="14008" max="14008" width="9.140625" style="7"/>
    <col min="14009" max="14009" width="2.85546875" style="7" customWidth="1"/>
    <col min="14010" max="14010" width="3.42578125" style="7" customWidth="1"/>
    <col min="14011" max="14011" width="9.140625" style="7"/>
    <col min="14012" max="14012" width="2.85546875" style="7" customWidth="1"/>
    <col min="14013" max="14013" width="3.28515625" style="7" customWidth="1"/>
    <col min="14014" max="14014" width="9.140625" style="7"/>
    <col min="14015" max="14015" width="2.85546875" style="7" customWidth="1"/>
    <col min="14016" max="14016" width="3.140625" style="7" customWidth="1"/>
    <col min="14017" max="14017" width="9.140625" style="7"/>
    <col min="14018" max="14018" width="2.85546875" style="7" customWidth="1"/>
    <col min="14019" max="14019" width="3.140625" style="7" customWidth="1"/>
    <col min="14020" max="14020" width="9.140625" style="7"/>
    <col min="14021" max="14021" width="2.85546875" style="7" customWidth="1"/>
    <col min="14022" max="14022" width="3.140625" style="7" customWidth="1"/>
    <col min="14023" max="14023" width="9.140625" style="7"/>
    <col min="14024" max="14024" width="2.85546875" style="7" customWidth="1"/>
    <col min="14025" max="14025" width="3.28515625" style="7" customWidth="1"/>
    <col min="14026" max="14026" width="9.140625" style="7"/>
    <col min="14027" max="14027" width="3.5703125" style="7" customWidth="1"/>
    <col min="14028" max="14028" width="3.7109375" style="7" customWidth="1"/>
    <col min="14029" max="14030" width="9.140625" style="7"/>
    <col min="14031" max="14031" width="35.140625" style="7" customWidth="1"/>
    <col min="14032" max="14249" width="9.140625" style="7"/>
    <col min="14250" max="14250" width="2.85546875" style="7" customWidth="1"/>
    <col min="14251" max="14251" width="3.7109375" style="7" customWidth="1"/>
    <col min="14252" max="14252" width="9.140625" style="7"/>
    <col min="14253" max="14253" width="2.85546875" style="7" customWidth="1"/>
    <col min="14254" max="14254" width="3.7109375" style="7" customWidth="1"/>
    <col min="14255" max="14255" width="9.140625" style="7"/>
    <col min="14256" max="14256" width="2.85546875" style="7" customWidth="1"/>
    <col min="14257" max="14257" width="3.7109375" style="7" customWidth="1"/>
    <col min="14258" max="14258" width="9.140625" style="7"/>
    <col min="14259" max="14259" width="2.85546875" style="7" customWidth="1"/>
    <col min="14260" max="14260" width="3.85546875" style="7" customWidth="1"/>
    <col min="14261" max="14261" width="9.140625" style="7"/>
    <col min="14262" max="14262" width="2.85546875" style="7" customWidth="1"/>
    <col min="14263" max="14263" width="3.85546875" style="7" customWidth="1"/>
    <col min="14264" max="14264" width="9.140625" style="7"/>
    <col min="14265" max="14265" width="2.85546875" style="7" customWidth="1"/>
    <col min="14266" max="14266" width="3.42578125" style="7" customWidth="1"/>
    <col min="14267" max="14267" width="9.140625" style="7"/>
    <col min="14268" max="14268" width="2.85546875" style="7" customWidth="1"/>
    <col min="14269" max="14269" width="3.28515625" style="7" customWidth="1"/>
    <col min="14270" max="14270" width="9.140625" style="7"/>
    <col min="14271" max="14271" width="2.85546875" style="7" customWidth="1"/>
    <col min="14272" max="14272" width="3.140625" style="7" customWidth="1"/>
    <col min="14273" max="14273" width="9.140625" style="7"/>
    <col min="14274" max="14274" width="2.85546875" style="7" customWidth="1"/>
    <col min="14275" max="14275" width="3.140625" style="7" customWidth="1"/>
    <col min="14276" max="14276" width="9.140625" style="7"/>
    <col min="14277" max="14277" width="2.85546875" style="7" customWidth="1"/>
    <col min="14278" max="14278" width="3.140625" style="7" customWidth="1"/>
    <col min="14279" max="14279" width="9.140625" style="7"/>
    <col min="14280" max="14280" width="2.85546875" style="7" customWidth="1"/>
    <col min="14281" max="14281" width="3.28515625" style="7" customWidth="1"/>
    <col min="14282" max="14282" width="9.140625" style="7"/>
    <col min="14283" max="14283" width="3.5703125" style="7" customWidth="1"/>
    <col min="14284" max="14284" width="3.7109375" style="7" customWidth="1"/>
    <col min="14285" max="14286" width="9.140625" style="7"/>
    <col min="14287" max="14287" width="35.140625" style="7" customWidth="1"/>
    <col min="14288" max="14505" width="9.140625" style="7"/>
    <col min="14506" max="14506" width="2.85546875" style="7" customWidth="1"/>
    <col min="14507" max="14507" width="3.7109375" style="7" customWidth="1"/>
    <col min="14508" max="14508" width="9.140625" style="7"/>
    <col min="14509" max="14509" width="2.85546875" style="7" customWidth="1"/>
    <col min="14510" max="14510" width="3.7109375" style="7" customWidth="1"/>
    <col min="14511" max="14511" width="9.140625" style="7"/>
    <col min="14512" max="14512" width="2.85546875" style="7" customWidth="1"/>
    <col min="14513" max="14513" width="3.7109375" style="7" customWidth="1"/>
    <col min="14514" max="14514" width="9.140625" style="7"/>
    <col min="14515" max="14515" width="2.85546875" style="7" customWidth="1"/>
    <col min="14516" max="14516" width="3.85546875" style="7" customWidth="1"/>
    <col min="14517" max="14517" width="9.140625" style="7"/>
    <col min="14518" max="14518" width="2.85546875" style="7" customWidth="1"/>
    <col min="14519" max="14519" width="3.85546875" style="7" customWidth="1"/>
    <col min="14520" max="14520" width="9.140625" style="7"/>
    <col min="14521" max="14521" width="2.85546875" style="7" customWidth="1"/>
    <col min="14522" max="14522" width="3.42578125" style="7" customWidth="1"/>
    <col min="14523" max="14523" width="9.140625" style="7"/>
    <col min="14524" max="14524" width="2.85546875" style="7" customWidth="1"/>
    <col min="14525" max="14525" width="3.28515625" style="7" customWidth="1"/>
    <col min="14526" max="14526" width="9.140625" style="7"/>
    <col min="14527" max="14527" width="2.85546875" style="7" customWidth="1"/>
    <col min="14528" max="14528" width="3.140625" style="7" customWidth="1"/>
    <col min="14529" max="14529" width="9.140625" style="7"/>
    <col min="14530" max="14530" width="2.85546875" style="7" customWidth="1"/>
    <col min="14531" max="14531" width="3.140625" style="7" customWidth="1"/>
    <col min="14532" max="14532" width="9.140625" style="7"/>
    <col min="14533" max="14533" width="2.85546875" style="7" customWidth="1"/>
    <col min="14534" max="14534" width="3.140625" style="7" customWidth="1"/>
    <col min="14535" max="14535" width="9.140625" style="7"/>
    <col min="14536" max="14536" width="2.85546875" style="7" customWidth="1"/>
    <col min="14537" max="14537" width="3.28515625" style="7" customWidth="1"/>
    <col min="14538" max="14538" width="9.140625" style="7"/>
    <col min="14539" max="14539" width="3.5703125" style="7" customWidth="1"/>
    <col min="14540" max="14540" width="3.7109375" style="7" customWidth="1"/>
    <col min="14541" max="14542" width="9.140625" style="7"/>
    <col min="14543" max="14543" width="35.140625" style="7" customWidth="1"/>
    <col min="14544" max="14761" width="9.140625" style="7"/>
    <col min="14762" max="14762" width="2.85546875" style="7" customWidth="1"/>
    <col min="14763" max="14763" width="3.7109375" style="7" customWidth="1"/>
    <col min="14764" max="14764" width="9.140625" style="7"/>
    <col min="14765" max="14765" width="2.85546875" style="7" customWidth="1"/>
    <col min="14766" max="14766" width="3.7109375" style="7" customWidth="1"/>
    <col min="14767" max="14767" width="9.140625" style="7"/>
    <col min="14768" max="14768" width="2.85546875" style="7" customWidth="1"/>
    <col min="14769" max="14769" width="3.7109375" style="7" customWidth="1"/>
    <col min="14770" max="14770" width="9.140625" style="7"/>
    <col min="14771" max="14771" width="2.85546875" style="7" customWidth="1"/>
    <col min="14772" max="14772" width="3.85546875" style="7" customWidth="1"/>
    <col min="14773" max="14773" width="9.140625" style="7"/>
    <col min="14774" max="14774" width="2.85546875" style="7" customWidth="1"/>
    <col min="14775" max="14775" width="3.85546875" style="7" customWidth="1"/>
    <col min="14776" max="14776" width="9.140625" style="7"/>
    <col min="14777" max="14777" width="2.85546875" style="7" customWidth="1"/>
    <col min="14778" max="14778" width="3.42578125" style="7" customWidth="1"/>
    <col min="14779" max="14779" width="9.140625" style="7"/>
    <col min="14780" max="14780" width="2.85546875" style="7" customWidth="1"/>
    <col min="14781" max="14781" width="3.28515625" style="7" customWidth="1"/>
    <col min="14782" max="14782" width="9.140625" style="7"/>
    <col min="14783" max="14783" width="2.85546875" style="7" customWidth="1"/>
    <col min="14784" max="14784" width="3.140625" style="7" customWidth="1"/>
    <col min="14785" max="14785" width="9.140625" style="7"/>
    <col min="14786" max="14786" width="2.85546875" style="7" customWidth="1"/>
    <col min="14787" max="14787" width="3.140625" style="7" customWidth="1"/>
    <col min="14788" max="14788" width="9.140625" style="7"/>
    <col min="14789" max="14789" width="2.85546875" style="7" customWidth="1"/>
    <col min="14790" max="14790" width="3.140625" style="7" customWidth="1"/>
    <col min="14791" max="14791" width="9.140625" style="7"/>
    <col min="14792" max="14792" width="2.85546875" style="7" customWidth="1"/>
    <col min="14793" max="14793" width="3.28515625" style="7" customWidth="1"/>
    <col min="14794" max="14794" width="9.140625" style="7"/>
    <col min="14795" max="14795" width="3.5703125" style="7" customWidth="1"/>
    <col min="14796" max="14796" width="3.7109375" style="7" customWidth="1"/>
    <col min="14797" max="14798" width="9.140625" style="7"/>
    <col min="14799" max="14799" width="35.140625" style="7" customWidth="1"/>
    <col min="14800" max="15017" width="9.140625" style="7"/>
    <col min="15018" max="15018" width="2.85546875" style="7" customWidth="1"/>
    <col min="15019" max="15019" width="3.7109375" style="7" customWidth="1"/>
    <col min="15020" max="15020" width="9.140625" style="7"/>
    <col min="15021" max="15021" width="2.85546875" style="7" customWidth="1"/>
    <col min="15022" max="15022" width="3.7109375" style="7" customWidth="1"/>
    <col min="15023" max="15023" width="9.140625" style="7"/>
    <col min="15024" max="15024" width="2.85546875" style="7" customWidth="1"/>
    <col min="15025" max="15025" width="3.7109375" style="7" customWidth="1"/>
    <col min="15026" max="15026" width="9.140625" style="7"/>
    <col min="15027" max="15027" width="2.85546875" style="7" customWidth="1"/>
    <col min="15028" max="15028" width="3.85546875" style="7" customWidth="1"/>
    <col min="15029" max="15029" width="9.140625" style="7"/>
    <col min="15030" max="15030" width="2.85546875" style="7" customWidth="1"/>
    <col min="15031" max="15031" width="3.85546875" style="7" customWidth="1"/>
    <col min="15032" max="15032" width="9.140625" style="7"/>
    <col min="15033" max="15033" width="2.85546875" style="7" customWidth="1"/>
    <col min="15034" max="15034" width="3.42578125" style="7" customWidth="1"/>
    <col min="15035" max="15035" width="9.140625" style="7"/>
    <col min="15036" max="15036" width="2.85546875" style="7" customWidth="1"/>
    <col min="15037" max="15037" width="3.28515625" style="7" customWidth="1"/>
    <col min="15038" max="15038" width="9.140625" style="7"/>
    <col min="15039" max="15039" width="2.85546875" style="7" customWidth="1"/>
    <col min="15040" max="15040" width="3.140625" style="7" customWidth="1"/>
    <col min="15041" max="15041" width="9.140625" style="7"/>
    <col min="15042" max="15042" width="2.85546875" style="7" customWidth="1"/>
    <col min="15043" max="15043" width="3.140625" style="7" customWidth="1"/>
    <col min="15044" max="15044" width="9.140625" style="7"/>
    <col min="15045" max="15045" width="2.85546875" style="7" customWidth="1"/>
    <col min="15046" max="15046" width="3.140625" style="7" customWidth="1"/>
    <col min="15047" max="15047" width="9.140625" style="7"/>
    <col min="15048" max="15048" width="2.85546875" style="7" customWidth="1"/>
    <col min="15049" max="15049" width="3.28515625" style="7" customWidth="1"/>
    <col min="15050" max="15050" width="9.140625" style="7"/>
    <col min="15051" max="15051" width="3.5703125" style="7" customWidth="1"/>
    <col min="15052" max="15052" width="3.7109375" style="7" customWidth="1"/>
    <col min="15053" max="15054" width="9.140625" style="7"/>
    <col min="15055" max="15055" width="35.140625" style="7" customWidth="1"/>
    <col min="15056" max="15273" width="9.140625" style="7"/>
    <col min="15274" max="15274" width="2.85546875" style="7" customWidth="1"/>
    <col min="15275" max="15275" width="3.7109375" style="7" customWidth="1"/>
    <col min="15276" max="15276" width="9.140625" style="7"/>
    <col min="15277" max="15277" width="2.85546875" style="7" customWidth="1"/>
    <col min="15278" max="15278" width="3.7109375" style="7" customWidth="1"/>
    <col min="15279" max="15279" width="9.140625" style="7"/>
    <col min="15280" max="15280" width="2.85546875" style="7" customWidth="1"/>
    <col min="15281" max="15281" width="3.7109375" style="7" customWidth="1"/>
    <col min="15282" max="15282" width="9.140625" style="7"/>
    <col min="15283" max="15283" width="2.85546875" style="7" customWidth="1"/>
    <col min="15284" max="15284" width="3.85546875" style="7" customWidth="1"/>
    <col min="15285" max="15285" width="9.140625" style="7"/>
    <col min="15286" max="15286" width="2.85546875" style="7" customWidth="1"/>
    <col min="15287" max="15287" width="3.85546875" style="7" customWidth="1"/>
    <col min="15288" max="15288" width="9.140625" style="7"/>
    <col min="15289" max="15289" width="2.85546875" style="7" customWidth="1"/>
    <col min="15290" max="15290" width="3.42578125" style="7" customWidth="1"/>
    <col min="15291" max="15291" width="9.140625" style="7"/>
    <col min="15292" max="15292" width="2.85546875" style="7" customWidth="1"/>
    <col min="15293" max="15293" width="3.28515625" style="7" customWidth="1"/>
    <col min="15294" max="15294" width="9.140625" style="7"/>
    <col min="15295" max="15295" width="2.85546875" style="7" customWidth="1"/>
    <col min="15296" max="15296" width="3.140625" style="7" customWidth="1"/>
    <col min="15297" max="15297" width="9.140625" style="7"/>
    <col min="15298" max="15298" width="2.85546875" style="7" customWidth="1"/>
    <col min="15299" max="15299" width="3.140625" style="7" customWidth="1"/>
    <col min="15300" max="15300" width="9.140625" style="7"/>
    <col min="15301" max="15301" width="2.85546875" style="7" customWidth="1"/>
    <col min="15302" max="15302" width="3.140625" style="7" customWidth="1"/>
    <col min="15303" max="15303" width="9.140625" style="7"/>
    <col min="15304" max="15304" width="2.85546875" style="7" customWidth="1"/>
    <col min="15305" max="15305" width="3.28515625" style="7" customWidth="1"/>
    <col min="15306" max="15306" width="9.140625" style="7"/>
    <col min="15307" max="15307" width="3.5703125" style="7" customWidth="1"/>
    <col min="15308" max="15308" width="3.7109375" style="7" customWidth="1"/>
    <col min="15309" max="15310" width="9.140625" style="7"/>
    <col min="15311" max="15311" width="35.140625" style="7" customWidth="1"/>
    <col min="15312" max="15529" width="9.140625" style="7"/>
    <col min="15530" max="15530" width="2.85546875" style="7" customWidth="1"/>
    <col min="15531" max="15531" width="3.7109375" style="7" customWidth="1"/>
    <col min="15532" max="15532" width="9.140625" style="7"/>
    <col min="15533" max="15533" width="2.85546875" style="7" customWidth="1"/>
    <col min="15534" max="15534" width="3.7109375" style="7" customWidth="1"/>
    <col min="15535" max="15535" width="9.140625" style="7"/>
    <col min="15536" max="15536" width="2.85546875" style="7" customWidth="1"/>
    <col min="15537" max="15537" width="3.7109375" style="7" customWidth="1"/>
    <col min="15538" max="15538" width="9.140625" style="7"/>
    <col min="15539" max="15539" width="2.85546875" style="7" customWidth="1"/>
    <col min="15540" max="15540" width="3.85546875" style="7" customWidth="1"/>
    <col min="15541" max="15541" width="9.140625" style="7"/>
    <col min="15542" max="15542" width="2.85546875" style="7" customWidth="1"/>
    <col min="15543" max="15543" width="3.85546875" style="7" customWidth="1"/>
    <col min="15544" max="15544" width="9.140625" style="7"/>
    <col min="15545" max="15545" width="2.85546875" style="7" customWidth="1"/>
    <col min="15546" max="15546" width="3.42578125" style="7" customWidth="1"/>
    <col min="15547" max="15547" width="9.140625" style="7"/>
    <col min="15548" max="15548" width="2.85546875" style="7" customWidth="1"/>
    <col min="15549" max="15549" width="3.28515625" style="7" customWidth="1"/>
    <col min="15550" max="15550" width="9.140625" style="7"/>
    <col min="15551" max="15551" width="2.85546875" style="7" customWidth="1"/>
    <col min="15552" max="15552" width="3.140625" style="7" customWidth="1"/>
    <col min="15553" max="15553" width="9.140625" style="7"/>
    <col min="15554" max="15554" width="2.85546875" style="7" customWidth="1"/>
    <col min="15555" max="15555" width="3.140625" style="7" customWidth="1"/>
    <col min="15556" max="15556" width="9.140625" style="7"/>
    <col min="15557" max="15557" width="2.85546875" style="7" customWidth="1"/>
    <col min="15558" max="15558" width="3.140625" style="7" customWidth="1"/>
    <col min="15559" max="15559" width="9.140625" style="7"/>
    <col min="15560" max="15560" width="2.85546875" style="7" customWidth="1"/>
    <col min="15561" max="15561" width="3.28515625" style="7" customWidth="1"/>
    <col min="15562" max="15562" width="9.140625" style="7"/>
    <col min="15563" max="15563" width="3.5703125" style="7" customWidth="1"/>
    <col min="15564" max="15564" width="3.7109375" style="7" customWidth="1"/>
    <col min="15565" max="15566" width="9.140625" style="7"/>
    <col min="15567" max="15567" width="35.140625" style="7" customWidth="1"/>
    <col min="15568" max="15785" width="9.140625" style="7"/>
    <col min="15786" max="15786" width="2.85546875" style="7" customWidth="1"/>
    <col min="15787" max="15787" width="3.7109375" style="7" customWidth="1"/>
    <col min="15788" max="15788" width="9.140625" style="7"/>
    <col min="15789" max="15789" width="2.85546875" style="7" customWidth="1"/>
    <col min="15790" max="15790" width="3.7109375" style="7" customWidth="1"/>
    <col min="15791" max="15791" width="9.140625" style="7"/>
    <col min="15792" max="15792" width="2.85546875" style="7" customWidth="1"/>
    <col min="15793" max="15793" width="3.7109375" style="7" customWidth="1"/>
    <col min="15794" max="15794" width="9.140625" style="7"/>
    <col min="15795" max="15795" width="2.85546875" style="7" customWidth="1"/>
    <col min="15796" max="15796" width="3.85546875" style="7" customWidth="1"/>
    <col min="15797" max="15797" width="9.140625" style="7"/>
    <col min="15798" max="15798" width="2.85546875" style="7" customWidth="1"/>
    <col min="15799" max="15799" width="3.85546875" style="7" customWidth="1"/>
    <col min="15800" max="15800" width="9.140625" style="7"/>
    <col min="15801" max="15801" width="2.85546875" style="7" customWidth="1"/>
    <col min="15802" max="15802" width="3.42578125" style="7" customWidth="1"/>
    <col min="15803" max="15803" width="9.140625" style="7"/>
    <col min="15804" max="15804" width="2.85546875" style="7" customWidth="1"/>
    <col min="15805" max="15805" width="3.28515625" style="7" customWidth="1"/>
    <col min="15806" max="15806" width="9.140625" style="7"/>
    <col min="15807" max="15807" width="2.85546875" style="7" customWidth="1"/>
    <col min="15808" max="15808" width="3.140625" style="7" customWidth="1"/>
    <col min="15809" max="15809" width="9.140625" style="7"/>
    <col min="15810" max="15810" width="2.85546875" style="7" customWidth="1"/>
    <col min="15811" max="15811" width="3.140625" style="7" customWidth="1"/>
    <col min="15812" max="15812" width="9.140625" style="7"/>
    <col min="15813" max="15813" width="2.85546875" style="7" customWidth="1"/>
    <col min="15814" max="15814" width="3.140625" style="7" customWidth="1"/>
    <col min="15815" max="15815" width="9.140625" style="7"/>
    <col min="15816" max="15816" width="2.85546875" style="7" customWidth="1"/>
    <col min="15817" max="15817" width="3.28515625" style="7" customWidth="1"/>
    <col min="15818" max="15818" width="9.140625" style="7"/>
    <col min="15819" max="15819" width="3.5703125" style="7" customWidth="1"/>
    <col min="15820" max="15820" width="3.7109375" style="7" customWidth="1"/>
    <col min="15821" max="15822" width="9.140625" style="7"/>
    <col min="15823" max="15823" width="35.140625" style="7" customWidth="1"/>
    <col min="15824" max="16041" width="9.140625" style="7"/>
    <col min="16042" max="16042" width="2.85546875" style="7" customWidth="1"/>
    <col min="16043" max="16043" width="3.7109375" style="7" customWidth="1"/>
    <col min="16044" max="16044" width="9.140625" style="7"/>
    <col min="16045" max="16045" width="2.85546875" style="7" customWidth="1"/>
    <col min="16046" max="16046" width="3.7109375" style="7" customWidth="1"/>
    <col min="16047" max="16047" width="9.140625" style="7"/>
    <col min="16048" max="16048" width="2.85546875" style="7" customWidth="1"/>
    <col min="16049" max="16049" width="3.7109375" style="7" customWidth="1"/>
    <col min="16050" max="16050" width="9.140625" style="7"/>
    <col min="16051" max="16051" width="2.85546875" style="7" customWidth="1"/>
    <col min="16052" max="16052" width="3.85546875" style="7" customWidth="1"/>
    <col min="16053" max="16053" width="9.140625" style="7"/>
    <col min="16054" max="16054" width="2.85546875" style="7" customWidth="1"/>
    <col min="16055" max="16055" width="3.85546875" style="7" customWidth="1"/>
    <col min="16056" max="16056" width="9.140625" style="7"/>
    <col min="16057" max="16057" width="2.85546875" style="7" customWidth="1"/>
    <col min="16058" max="16058" width="3.42578125" style="7" customWidth="1"/>
    <col min="16059" max="16059" width="9.140625" style="7"/>
    <col min="16060" max="16060" width="2.85546875" style="7" customWidth="1"/>
    <col min="16061" max="16061" width="3.28515625" style="7" customWidth="1"/>
    <col min="16062" max="16062" width="9.140625" style="7"/>
    <col min="16063" max="16063" width="2.85546875" style="7" customWidth="1"/>
    <col min="16064" max="16064" width="3.140625" style="7" customWidth="1"/>
    <col min="16065" max="16065" width="9.140625" style="7"/>
    <col min="16066" max="16066" width="2.85546875" style="7" customWidth="1"/>
    <col min="16067" max="16067" width="3.140625" style="7" customWidth="1"/>
    <col min="16068" max="16068" width="9.140625" style="7"/>
    <col min="16069" max="16069" width="2.85546875" style="7" customWidth="1"/>
    <col min="16070" max="16070" width="3.140625" style="7" customWidth="1"/>
    <col min="16071" max="16071" width="9.140625" style="7"/>
    <col min="16072" max="16072" width="2.85546875" style="7" customWidth="1"/>
    <col min="16073" max="16073" width="3.28515625" style="7" customWidth="1"/>
    <col min="16074" max="16074" width="9.140625" style="7"/>
    <col min="16075" max="16075" width="3.5703125" style="7" customWidth="1"/>
    <col min="16076" max="16076" width="3.7109375" style="7" customWidth="1"/>
    <col min="16077" max="16078" width="9.140625" style="7"/>
    <col min="16079" max="16079" width="35.140625" style="7" customWidth="1"/>
    <col min="16080" max="16384" width="9.140625" style="7"/>
  </cols>
  <sheetData>
    <row r="1" spans="1:51" ht="13.5" thickBot="1" x14ac:dyDescent="0.25">
      <c r="A1" s="38"/>
      <c r="B1" s="39"/>
      <c r="C1" s="40"/>
      <c r="D1" s="40"/>
      <c r="E1" s="40"/>
      <c r="F1" s="40"/>
      <c r="G1" s="41"/>
      <c r="H1" s="40"/>
      <c r="I1" s="40"/>
      <c r="J1" s="40"/>
      <c r="K1" s="41"/>
      <c r="L1" s="40"/>
      <c r="M1" s="40"/>
      <c r="N1" s="40"/>
      <c r="O1" s="40"/>
      <c r="P1" s="41"/>
      <c r="Q1" s="40"/>
      <c r="R1" s="40"/>
      <c r="S1" s="40"/>
      <c r="T1" s="40"/>
      <c r="U1" s="40"/>
      <c r="V1" s="40"/>
      <c r="W1" s="40"/>
      <c r="X1" s="40"/>
    </row>
    <row r="2" spans="1:51" ht="13.5" customHeight="1" x14ac:dyDescent="0.2">
      <c r="A2" s="38"/>
      <c r="B2" s="39"/>
      <c r="C2" s="40"/>
      <c r="D2" s="40"/>
      <c r="E2" s="40"/>
      <c r="F2" s="40"/>
      <c r="G2" s="301" t="s">
        <v>134</v>
      </c>
      <c r="H2" s="302"/>
      <c r="I2" s="302"/>
      <c r="J2" s="302"/>
      <c r="K2" s="302"/>
      <c r="L2" s="303"/>
      <c r="M2" s="40"/>
      <c r="N2" s="40"/>
      <c r="O2" s="40"/>
      <c r="P2" s="41"/>
      <c r="Q2" s="244" t="s">
        <v>54</v>
      </c>
      <c r="R2" s="245"/>
      <c r="S2" s="245"/>
      <c r="T2" s="245"/>
      <c r="U2" s="246"/>
      <c r="V2" s="40"/>
      <c r="W2" s="40"/>
      <c r="X2" s="40"/>
    </row>
    <row r="3" spans="1:51" ht="24.75" customHeight="1" thickBot="1" x14ac:dyDescent="0.25">
      <c r="A3" s="38"/>
      <c r="B3" s="39"/>
      <c r="C3" s="40"/>
      <c r="D3" s="40"/>
      <c r="E3" s="40"/>
      <c r="F3" s="40"/>
      <c r="G3" s="304"/>
      <c r="H3" s="305"/>
      <c r="I3" s="305"/>
      <c r="J3" s="305"/>
      <c r="K3" s="305"/>
      <c r="L3" s="306"/>
      <c r="M3" s="40"/>
      <c r="N3" s="40"/>
      <c r="O3" s="40"/>
      <c r="P3" s="41"/>
      <c r="Q3" s="247"/>
      <c r="R3" s="248"/>
      <c r="S3" s="248"/>
      <c r="T3" s="248"/>
      <c r="U3" s="249"/>
      <c r="V3" s="40"/>
      <c r="W3" s="40"/>
      <c r="X3" s="40"/>
    </row>
    <row r="4" spans="1:51" ht="18.75" x14ac:dyDescent="0.2">
      <c r="A4" s="77"/>
      <c r="B4" s="44"/>
      <c r="C4" s="44"/>
      <c r="D4" s="44"/>
      <c r="E4" s="44"/>
      <c r="F4" s="44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51" s="40" customFormat="1" x14ac:dyDescent="0.2">
      <c r="A5" s="210" t="s">
        <v>109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</row>
    <row r="6" spans="1:51" s="40" customFormat="1" x14ac:dyDescent="0.2">
      <c r="A6" s="211" t="s">
        <v>61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</row>
    <row r="7" spans="1:51" s="40" customFormat="1" ht="58.5" hidden="1" customHeight="1" x14ac:dyDescent="0.2">
      <c r="A7" s="294" t="s">
        <v>39</v>
      </c>
      <c r="B7" s="295"/>
      <c r="C7" s="217" t="s">
        <v>85</v>
      </c>
      <c r="D7" s="218"/>
      <c r="E7" s="219" t="s">
        <v>86</v>
      </c>
      <c r="F7" s="220"/>
      <c r="G7" s="221" t="s">
        <v>83</v>
      </c>
      <c r="H7" s="222"/>
      <c r="I7" s="223" t="s">
        <v>87</v>
      </c>
      <c r="J7" s="224"/>
      <c r="K7" s="225" t="s">
        <v>88</v>
      </c>
      <c r="L7" s="225"/>
      <c r="M7" s="226" t="s">
        <v>89</v>
      </c>
      <c r="N7" s="227"/>
      <c r="O7" s="250" t="s">
        <v>94</v>
      </c>
      <c r="P7" s="250"/>
      <c r="Q7" s="230" t="s">
        <v>95</v>
      </c>
      <c r="R7" s="230"/>
      <c r="S7" s="231" t="s">
        <v>90</v>
      </c>
      <c r="T7" s="231"/>
      <c r="U7" s="232" t="s">
        <v>91</v>
      </c>
      <c r="V7" s="233"/>
      <c r="W7" s="234" t="s">
        <v>96</v>
      </c>
      <c r="X7" s="235"/>
    </row>
    <row r="8" spans="1:51" s="40" customFormat="1" hidden="1" x14ac:dyDescent="0.2">
      <c r="A8" s="296"/>
      <c r="B8" s="297"/>
      <c r="C8" s="45" t="s">
        <v>40</v>
      </c>
      <c r="D8" s="45" t="s">
        <v>41</v>
      </c>
      <c r="E8" s="45" t="s">
        <v>40</v>
      </c>
      <c r="F8" s="45" t="s">
        <v>41</v>
      </c>
      <c r="G8" s="45" t="s">
        <v>40</v>
      </c>
      <c r="H8" s="45" t="s">
        <v>41</v>
      </c>
      <c r="I8" s="45" t="s">
        <v>40</v>
      </c>
      <c r="J8" s="45" t="s">
        <v>41</v>
      </c>
      <c r="K8" s="45" t="s">
        <v>40</v>
      </c>
      <c r="L8" s="45" t="s">
        <v>41</v>
      </c>
      <c r="M8" s="45" t="s">
        <v>40</v>
      </c>
      <c r="N8" s="45" t="s">
        <v>41</v>
      </c>
      <c r="O8" s="45" t="s">
        <v>40</v>
      </c>
      <c r="P8" s="45" t="s">
        <v>41</v>
      </c>
      <c r="Q8" s="45" t="s">
        <v>40</v>
      </c>
      <c r="R8" s="45" t="s">
        <v>41</v>
      </c>
      <c r="S8" s="45" t="s">
        <v>40</v>
      </c>
      <c r="T8" s="45" t="s">
        <v>41</v>
      </c>
      <c r="U8" s="45" t="s">
        <v>40</v>
      </c>
      <c r="V8" s="45" t="s">
        <v>41</v>
      </c>
      <c r="W8" s="45" t="s">
        <v>40</v>
      </c>
      <c r="X8" s="45" t="s">
        <v>41</v>
      </c>
    </row>
    <row r="9" spans="1:51" s="40" customFormat="1" hidden="1" x14ac:dyDescent="0.2">
      <c r="A9" s="46" t="s">
        <v>47</v>
      </c>
      <c r="B9" s="46">
        <v>19</v>
      </c>
      <c r="C9" s="47">
        <v>18500</v>
      </c>
      <c r="D9" s="48">
        <v>18500</v>
      </c>
      <c r="E9" s="47">
        <v>19500</v>
      </c>
      <c r="F9" s="48">
        <v>19500</v>
      </c>
      <c r="G9" s="47">
        <v>20000</v>
      </c>
      <c r="H9" s="48">
        <v>20000</v>
      </c>
      <c r="I9" s="47">
        <v>20500</v>
      </c>
      <c r="J9" s="48">
        <v>20500</v>
      </c>
      <c r="K9" s="47">
        <v>21500</v>
      </c>
      <c r="L9" s="48">
        <v>21500</v>
      </c>
      <c r="M9" s="47">
        <v>22000</v>
      </c>
      <c r="N9" s="48">
        <v>22000</v>
      </c>
      <c r="O9" s="49">
        <v>23500</v>
      </c>
      <c r="P9" s="49">
        <v>23500</v>
      </c>
      <c r="Q9" s="49">
        <v>25500</v>
      </c>
      <c r="R9" s="49">
        <v>25500</v>
      </c>
      <c r="S9" s="49">
        <v>27500</v>
      </c>
      <c r="T9" s="49">
        <v>27500</v>
      </c>
      <c r="U9" s="49">
        <v>30500</v>
      </c>
      <c r="V9" s="49">
        <v>30500</v>
      </c>
      <c r="W9" s="49" t="s">
        <v>101</v>
      </c>
      <c r="X9" s="49" t="s">
        <v>101</v>
      </c>
    </row>
    <row r="10" spans="1:51" s="40" customFormat="1" hidden="1" x14ac:dyDescent="0.2">
      <c r="A10" s="46" t="s">
        <v>48</v>
      </c>
      <c r="B10" s="46">
        <v>20</v>
      </c>
      <c r="C10" s="47">
        <v>18500</v>
      </c>
      <c r="D10" s="48">
        <v>18500</v>
      </c>
      <c r="E10" s="47">
        <v>19500</v>
      </c>
      <c r="F10" s="48">
        <v>19500</v>
      </c>
      <c r="G10" s="47">
        <v>20000</v>
      </c>
      <c r="H10" s="48">
        <v>20000</v>
      </c>
      <c r="I10" s="47">
        <v>20500</v>
      </c>
      <c r="J10" s="48">
        <v>20500</v>
      </c>
      <c r="K10" s="47">
        <v>21500</v>
      </c>
      <c r="L10" s="48">
        <v>21500</v>
      </c>
      <c r="M10" s="47">
        <v>22000</v>
      </c>
      <c r="N10" s="48">
        <v>22000</v>
      </c>
      <c r="O10" s="49">
        <v>23500</v>
      </c>
      <c r="P10" s="49">
        <v>23500</v>
      </c>
      <c r="Q10" s="49">
        <v>25500</v>
      </c>
      <c r="R10" s="49">
        <v>25500</v>
      </c>
      <c r="S10" s="49">
        <v>27500</v>
      </c>
      <c r="T10" s="49">
        <v>27500</v>
      </c>
      <c r="U10" s="49">
        <v>30500</v>
      </c>
      <c r="V10" s="49">
        <v>30500</v>
      </c>
      <c r="W10" s="49" t="s">
        <v>101</v>
      </c>
      <c r="X10" s="49" t="s">
        <v>101</v>
      </c>
      <c r="AV10" s="40" t="e">
        <f t="shared" ref="AV10:AV20" si="0">X10*100/80</f>
        <v>#VALUE!</v>
      </c>
      <c r="AW10" s="40">
        <f t="shared" ref="AW10:AW20" si="1">Y10*100/80</f>
        <v>0</v>
      </c>
      <c r="AX10" s="40">
        <f t="shared" ref="AX10:AX20" si="2">Z10*100/80</f>
        <v>0</v>
      </c>
      <c r="AY10" s="40">
        <f t="shared" ref="AY10:AY20" si="3">AA10*100/80</f>
        <v>0</v>
      </c>
    </row>
    <row r="11" spans="1:51" s="40" customFormat="1" ht="12.75" hidden="1" customHeight="1" x14ac:dyDescent="0.2">
      <c r="A11" s="46" t="s">
        <v>42</v>
      </c>
      <c r="B11" s="46">
        <v>21</v>
      </c>
      <c r="C11" s="47">
        <v>18500</v>
      </c>
      <c r="D11" s="48">
        <v>18500</v>
      </c>
      <c r="E11" s="47">
        <v>19500</v>
      </c>
      <c r="F11" s="48">
        <v>19500</v>
      </c>
      <c r="G11" s="47">
        <v>20000</v>
      </c>
      <c r="H11" s="48">
        <v>20000</v>
      </c>
      <c r="I11" s="47">
        <v>20500</v>
      </c>
      <c r="J11" s="48">
        <v>20500</v>
      </c>
      <c r="K11" s="47">
        <v>21500</v>
      </c>
      <c r="L11" s="48">
        <v>21500</v>
      </c>
      <c r="M11" s="47">
        <v>22000</v>
      </c>
      <c r="N11" s="48">
        <v>22000</v>
      </c>
      <c r="O11" s="49">
        <v>23500</v>
      </c>
      <c r="P11" s="49">
        <v>23500</v>
      </c>
      <c r="Q11" s="49">
        <v>25500</v>
      </c>
      <c r="R11" s="49">
        <v>25500</v>
      </c>
      <c r="S11" s="49">
        <v>27500</v>
      </c>
      <c r="T11" s="49">
        <v>27500</v>
      </c>
      <c r="U11" s="49">
        <v>30500</v>
      </c>
      <c r="V11" s="49">
        <v>30500</v>
      </c>
      <c r="W11" s="49" t="s">
        <v>101</v>
      </c>
      <c r="X11" s="49" t="s">
        <v>101</v>
      </c>
      <c r="AV11" s="40" t="e">
        <f t="shared" si="0"/>
        <v>#VALUE!</v>
      </c>
      <c r="AW11" s="40">
        <f t="shared" si="1"/>
        <v>0</v>
      </c>
      <c r="AX11" s="40">
        <f t="shared" si="2"/>
        <v>0</v>
      </c>
      <c r="AY11" s="40">
        <f t="shared" si="3"/>
        <v>0</v>
      </c>
    </row>
    <row r="12" spans="1:51" s="40" customFormat="1" hidden="1" x14ac:dyDescent="0.2">
      <c r="A12" s="46" t="s">
        <v>43</v>
      </c>
      <c r="B12" s="46">
        <v>22</v>
      </c>
      <c r="C12" s="47">
        <v>18500</v>
      </c>
      <c r="D12" s="48">
        <v>18500</v>
      </c>
      <c r="E12" s="47">
        <v>19500</v>
      </c>
      <c r="F12" s="48">
        <v>19500</v>
      </c>
      <c r="G12" s="47">
        <v>20000</v>
      </c>
      <c r="H12" s="48">
        <v>20000</v>
      </c>
      <c r="I12" s="47">
        <v>20500</v>
      </c>
      <c r="J12" s="48">
        <v>20500</v>
      </c>
      <c r="K12" s="47">
        <v>21500</v>
      </c>
      <c r="L12" s="48">
        <v>21500</v>
      </c>
      <c r="M12" s="47">
        <v>22000</v>
      </c>
      <c r="N12" s="48">
        <v>22000</v>
      </c>
      <c r="O12" s="49">
        <v>23500</v>
      </c>
      <c r="P12" s="49">
        <v>23500</v>
      </c>
      <c r="Q12" s="49">
        <v>25500</v>
      </c>
      <c r="R12" s="49">
        <v>25500</v>
      </c>
      <c r="S12" s="49">
        <v>27500</v>
      </c>
      <c r="T12" s="49">
        <v>27500</v>
      </c>
      <c r="U12" s="49">
        <v>30500</v>
      </c>
      <c r="V12" s="49">
        <v>30500</v>
      </c>
      <c r="W12" s="49" t="s">
        <v>101</v>
      </c>
      <c r="X12" s="49" t="s">
        <v>101</v>
      </c>
      <c r="AV12" s="40" t="e">
        <f t="shared" si="0"/>
        <v>#VALUE!</v>
      </c>
      <c r="AW12" s="40">
        <f t="shared" si="1"/>
        <v>0</v>
      </c>
      <c r="AX12" s="40">
        <f t="shared" si="2"/>
        <v>0</v>
      </c>
      <c r="AY12" s="40">
        <f t="shared" si="3"/>
        <v>0</v>
      </c>
    </row>
    <row r="13" spans="1:51" s="40" customFormat="1" hidden="1" x14ac:dyDescent="0.2">
      <c r="A13" s="46" t="s">
        <v>44</v>
      </c>
      <c r="B13" s="46">
        <v>23</v>
      </c>
      <c r="C13" s="49" t="s">
        <v>101</v>
      </c>
      <c r="D13" s="49" t="s">
        <v>101</v>
      </c>
      <c r="E13" s="49" t="s">
        <v>101</v>
      </c>
      <c r="F13" s="49" t="s">
        <v>101</v>
      </c>
      <c r="G13" s="49" t="s">
        <v>101</v>
      </c>
      <c r="H13" s="49" t="s">
        <v>101</v>
      </c>
      <c r="I13" s="49" t="s">
        <v>101</v>
      </c>
      <c r="J13" s="49" t="s">
        <v>101</v>
      </c>
      <c r="K13" s="49" t="s">
        <v>101</v>
      </c>
      <c r="L13" s="49" t="s">
        <v>101</v>
      </c>
      <c r="M13" s="49" t="s">
        <v>101</v>
      </c>
      <c r="N13" s="49" t="s">
        <v>101</v>
      </c>
      <c r="O13" s="49" t="s">
        <v>101</v>
      </c>
      <c r="P13" s="49" t="s">
        <v>101</v>
      </c>
      <c r="Q13" s="49" t="s">
        <v>101</v>
      </c>
      <c r="R13" s="49" t="s">
        <v>101</v>
      </c>
      <c r="S13" s="49" t="s">
        <v>101</v>
      </c>
      <c r="T13" s="49" t="s">
        <v>101</v>
      </c>
      <c r="U13" s="49" t="s">
        <v>101</v>
      </c>
      <c r="V13" s="49" t="s">
        <v>101</v>
      </c>
      <c r="W13" s="49" t="s">
        <v>101</v>
      </c>
      <c r="X13" s="49" t="s">
        <v>101</v>
      </c>
      <c r="AV13" s="40" t="e">
        <f t="shared" si="0"/>
        <v>#VALUE!</v>
      </c>
      <c r="AW13" s="40">
        <f t="shared" si="1"/>
        <v>0</v>
      </c>
      <c r="AX13" s="40">
        <f t="shared" si="2"/>
        <v>0</v>
      </c>
      <c r="AY13" s="40">
        <f t="shared" si="3"/>
        <v>0</v>
      </c>
    </row>
    <row r="14" spans="1:51" s="40" customFormat="1" ht="15" hidden="1" customHeight="1" x14ac:dyDescent="0.2">
      <c r="A14" s="46" t="s">
        <v>45</v>
      </c>
      <c r="B14" s="46">
        <v>24</v>
      </c>
      <c r="C14" s="49" t="s">
        <v>101</v>
      </c>
      <c r="D14" s="49" t="s">
        <v>101</v>
      </c>
      <c r="E14" s="49" t="s">
        <v>101</v>
      </c>
      <c r="F14" s="49" t="s">
        <v>101</v>
      </c>
      <c r="G14" s="49" t="s">
        <v>101</v>
      </c>
      <c r="H14" s="49" t="s">
        <v>101</v>
      </c>
      <c r="I14" s="49" t="s">
        <v>101</v>
      </c>
      <c r="J14" s="49" t="s">
        <v>101</v>
      </c>
      <c r="K14" s="49" t="s">
        <v>101</v>
      </c>
      <c r="L14" s="49" t="s">
        <v>101</v>
      </c>
      <c r="M14" s="49" t="s">
        <v>101</v>
      </c>
      <c r="N14" s="49" t="s">
        <v>101</v>
      </c>
      <c r="O14" s="49" t="s">
        <v>101</v>
      </c>
      <c r="P14" s="49" t="s">
        <v>101</v>
      </c>
      <c r="Q14" s="49" t="s">
        <v>101</v>
      </c>
      <c r="R14" s="49" t="s">
        <v>101</v>
      </c>
      <c r="S14" s="49" t="s">
        <v>101</v>
      </c>
      <c r="T14" s="49" t="s">
        <v>101</v>
      </c>
      <c r="U14" s="49" t="s">
        <v>101</v>
      </c>
      <c r="V14" s="49" t="s">
        <v>101</v>
      </c>
      <c r="W14" s="49" t="s">
        <v>101</v>
      </c>
      <c r="X14" s="49" t="s">
        <v>101</v>
      </c>
      <c r="AV14" s="40" t="e">
        <f t="shared" si="0"/>
        <v>#VALUE!</v>
      </c>
      <c r="AW14" s="40">
        <f t="shared" si="1"/>
        <v>0</v>
      </c>
      <c r="AX14" s="40">
        <f t="shared" si="2"/>
        <v>0</v>
      </c>
      <c r="AY14" s="40">
        <f t="shared" si="3"/>
        <v>0</v>
      </c>
    </row>
    <row r="15" spans="1:51" s="40" customFormat="1" hidden="1" x14ac:dyDescent="0.2">
      <c r="A15" s="46" t="s">
        <v>46</v>
      </c>
      <c r="B15" s="46">
        <v>25</v>
      </c>
      <c r="C15" s="47">
        <v>14300</v>
      </c>
      <c r="D15" s="48">
        <v>14300</v>
      </c>
      <c r="E15" s="47">
        <v>15300</v>
      </c>
      <c r="F15" s="48">
        <v>15300</v>
      </c>
      <c r="G15" s="47">
        <v>15800</v>
      </c>
      <c r="H15" s="48">
        <v>15800</v>
      </c>
      <c r="I15" s="47">
        <v>16300</v>
      </c>
      <c r="J15" s="48">
        <v>16300</v>
      </c>
      <c r="K15" s="47">
        <v>17300</v>
      </c>
      <c r="L15" s="48">
        <v>17300</v>
      </c>
      <c r="M15" s="47">
        <v>17800</v>
      </c>
      <c r="N15" s="48">
        <v>17800</v>
      </c>
      <c r="O15" s="49">
        <v>19300</v>
      </c>
      <c r="P15" s="49">
        <v>19300</v>
      </c>
      <c r="Q15" s="49">
        <v>21300</v>
      </c>
      <c r="R15" s="49">
        <v>21300</v>
      </c>
      <c r="S15" s="49">
        <v>23300</v>
      </c>
      <c r="T15" s="49">
        <v>23300</v>
      </c>
      <c r="U15" s="49">
        <v>26300</v>
      </c>
      <c r="V15" s="49">
        <v>26300</v>
      </c>
      <c r="W15" s="49" t="s">
        <v>101</v>
      </c>
      <c r="X15" s="49" t="s">
        <v>101</v>
      </c>
      <c r="AV15" s="40" t="e">
        <f t="shared" si="0"/>
        <v>#VALUE!</v>
      </c>
      <c r="AW15" s="40">
        <f t="shared" si="1"/>
        <v>0</v>
      </c>
      <c r="AX15" s="40">
        <f t="shared" si="2"/>
        <v>0</v>
      </c>
      <c r="AY15" s="40">
        <f t="shared" si="3"/>
        <v>0</v>
      </c>
    </row>
    <row r="16" spans="1:51" s="40" customFormat="1" hidden="1" x14ac:dyDescent="0.2">
      <c r="A16" s="46" t="s">
        <v>47</v>
      </c>
      <c r="B16" s="46">
        <v>26</v>
      </c>
      <c r="C16" s="47">
        <v>14300</v>
      </c>
      <c r="D16" s="48">
        <v>14300</v>
      </c>
      <c r="E16" s="47">
        <v>15300</v>
      </c>
      <c r="F16" s="48">
        <v>15300</v>
      </c>
      <c r="G16" s="47">
        <v>15800</v>
      </c>
      <c r="H16" s="48">
        <v>15800</v>
      </c>
      <c r="I16" s="47">
        <v>16300</v>
      </c>
      <c r="J16" s="48">
        <v>16300</v>
      </c>
      <c r="K16" s="47">
        <v>17300</v>
      </c>
      <c r="L16" s="48">
        <v>17300</v>
      </c>
      <c r="M16" s="47">
        <v>17800</v>
      </c>
      <c r="N16" s="48">
        <v>17800</v>
      </c>
      <c r="O16" s="49">
        <v>19300</v>
      </c>
      <c r="P16" s="49">
        <v>19300</v>
      </c>
      <c r="Q16" s="49">
        <v>21300</v>
      </c>
      <c r="R16" s="49">
        <v>21300</v>
      </c>
      <c r="S16" s="49">
        <v>23300</v>
      </c>
      <c r="T16" s="49">
        <v>23300</v>
      </c>
      <c r="U16" s="49">
        <v>26300</v>
      </c>
      <c r="V16" s="49">
        <v>26300</v>
      </c>
      <c r="W16" s="49" t="s">
        <v>101</v>
      </c>
      <c r="X16" s="49" t="s">
        <v>101</v>
      </c>
      <c r="AV16" s="40" t="e">
        <f t="shared" si="0"/>
        <v>#VALUE!</v>
      </c>
      <c r="AW16" s="40">
        <f t="shared" si="1"/>
        <v>0</v>
      </c>
      <c r="AX16" s="40">
        <f t="shared" si="2"/>
        <v>0</v>
      </c>
      <c r="AY16" s="40">
        <f t="shared" si="3"/>
        <v>0</v>
      </c>
    </row>
    <row r="17" spans="1:51" s="40" customFormat="1" hidden="1" x14ac:dyDescent="0.2">
      <c r="A17" s="46" t="s">
        <v>48</v>
      </c>
      <c r="B17" s="46">
        <v>27</v>
      </c>
      <c r="C17" s="47">
        <v>14300</v>
      </c>
      <c r="D17" s="48">
        <v>14300</v>
      </c>
      <c r="E17" s="47">
        <v>15300</v>
      </c>
      <c r="F17" s="48">
        <v>15300</v>
      </c>
      <c r="G17" s="47">
        <v>15800</v>
      </c>
      <c r="H17" s="48">
        <v>15800</v>
      </c>
      <c r="I17" s="47">
        <v>16300</v>
      </c>
      <c r="J17" s="48">
        <v>16300</v>
      </c>
      <c r="K17" s="47">
        <v>17300</v>
      </c>
      <c r="L17" s="48">
        <v>17300</v>
      </c>
      <c r="M17" s="47">
        <v>17800</v>
      </c>
      <c r="N17" s="48">
        <v>17800</v>
      </c>
      <c r="O17" s="49">
        <v>19300</v>
      </c>
      <c r="P17" s="49">
        <v>19300</v>
      </c>
      <c r="Q17" s="49">
        <v>21300</v>
      </c>
      <c r="R17" s="49">
        <v>21300</v>
      </c>
      <c r="S17" s="49">
        <v>23300</v>
      </c>
      <c r="T17" s="49">
        <v>23300</v>
      </c>
      <c r="U17" s="49">
        <v>26300</v>
      </c>
      <c r="V17" s="49">
        <v>26300</v>
      </c>
      <c r="W17" s="49" t="s">
        <v>101</v>
      </c>
      <c r="X17" s="49" t="s">
        <v>101</v>
      </c>
      <c r="AV17" s="40" t="e">
        <f t="shared" si="0"/>
        <v>#VALUE!</v>
      </c>
      <c r="AW17" s="40">
        <f t="shared" si="1"/>
        <v>0</v>
      </c>
      <c r="AX17" s="40">
        <f t="shared" si="2"/>
        <v>0</v>
      </c>
      <c r="AY17" s="40">
        <f t="shared" si="3"/>
        <v>0</v>
      </c>
    </row>
    <row r="18" spans="1:51" s="40" customFormat="1" hidden="1" x14ac:dyDescent="0.2">
      <c r="A18" s="46" t="s">
        <v>42</v>
      </c>
      <c r="B18" s="46">
        <v>28</v>
      </c>
      <c r="C18" s="47">
        <v>14300</v>
      </c>
      <c r="D18" s="48">
        <v>14300</v>
      </c>
      <c r="E18" s="47">
        <v>15300</v>
      </c>
      <c r="F18" s="48">
        <v>15300</v>
      </c>
      <c r="G18" s="47">
        <v>15800</v>
      </c>
      <c r="H18" s="48">
        <v>15800</v>
      </c>
      <c r="I18" s="47">
        <v>16300</v>
      </c>
      <c r="J18" s="48">
        <v>16300</v>
      </c>
      <c r="K18" s="47">
        <v>17300</v>
      </c>
      <c r="L18" s="48">
        <v>17300</v>
      </c>
      <c r="M18" s="47">
        <v>17800</v>
      </c>
      <c r="N18" s="48">
        <v>17800</v>
      </c>
      <c r="O18" s="49">
        <v>19300</v>
      </c>
      <c r="P18" s="49">
        <v>19300</v>
      </c>
      <c r="Q18" s="49">
        <v>21300</v>
      </c>
      <c r="R18" s="49">
        <v>21300</v>
      </c>
      <c r="S18" s="49">
        <v>23300</v>
      </c>
      <c r="T18" s="49">
        <v>23300</v>
      </c>
      <c r="U18" s="49">
        <v>26300</v>
      </c>
      <c r="V18" s="49">
        <v>26300</v>
      </c>
      <c r="W18" s="49" t="s">
        <v>101</v>
      </c>
      <c r="X18" s="49" t="s">
        <v>101</v>
      </c>
      <c r="AV18" s="40" t="e">
        <f t="shared" si="0"/>
        <v>#VALUE!</v>
      </c>
      <c r="AW18" s="40">
        <f t="shared" si="1"/>
        <v>0</v>
      </c>
      <c r="AX18" s="40">
        <f t="shared" si="2"/>
        <v>0</v>
      </c>
      <c r="AY18" s="40">
        <f t="shared" si="3"/>
        <v>0</v>
      </c>
    </row>
    <row r="19" spans="1:51" s="40" customFormat="1" hidden="1" x14ac:dyDescent="0.2">
      <c r="A19" s="46" t="s">
        <v>43</v>
      </c>
      <c r="B19" s="46">
        <v>29</v>
      </c>
      <c r="C19" s="47">
        <v>14300</v>
      </c>
      <c r="D19" s="48">
        <v>14300</v>
      </c>
      <c r="E19" s="47">
        <v>15300</v>
      </c>
      <c r="F19" s="48">
        <v>15300</v>
      </c>
      <c r="G19" s="47">
        <v>15800</v>
      </c>
      <c r="H19" s="48">
        <v>15800</v>
      </c>
      <c r="I19" s="47">
        <v>16300</v>
      </c>
      <c r="J19" s="48">
        <v>16300</v>
      </c>
      <c r="K19" s="47">
        <v>17300</v>
      </c>
      <c r="L19" s="48">
        <v>17300</v>
      </c>
      <c r="M19" s="47">
        <v>17800</v>
      </c>
      <c r="N19" s="48">
        <v>17800</v>
      </c>
      <c r="O19" s="49">
        <v>19300</v>
      </c>
      <c r="P19" s="49">
        <v>19300</v>
      </c>
      <c r="Q19" s="49">
        <v>21300</v>
      </c>
      <c r="R19" s="49">
        <v>21300</v>
      </c>
      <c r="S19" s="49">
        <v>23300</v>
      </c>
      <c r="T19" s="49">
        <v>23300</v>
      </c>
      <c r="U19" s="49">
        <v>26300</v>
      </c>
      <c r="V19" s="49">
        <v>26300</v>
      </c>
      <c r="W19" s="49" t="s">
        <v>101</v>
      </c>
      <c r="X19" s="49" t="s">
        <v>101</v>
      </c>
      <c r="AV19" s="40" t="e">
        <f t="shared" si="0"/>
        <v>#VALUE!</v>
      </c>
      <c r="AW19" s="40">
        <f t="shared" si="1"/>
        <v>0</v>
      </c>
      <c r="AX19" s="40">
        <f t="shared" si="2"/>
        <v>0</v>
      </c>
      <c r="AY19" s="40">
        <f t="shared" si="3"/>
        <v>0</v>
      </c>
    </row>
    <row r="20" spans="1:51" s="40" customFormat="1" hidden="1" x14ac:dyDescent="0.2">
      <c r="A20" s="46" t="s">
        <v>44</v>
      </c>
      <c r="B20" s="46">
        <v>30</v>
      </c>
      <c r="C20" s="47">
        <v>14300</v>
      </c>
      <c r="D20" s="48">
        <v>14300</v>
      </c>
      <c r="E20" s="47">
        <v>15300</v>
      </c>
      <c r="F20" s="48">
        <v>15300</v>
      </c>
      <c r="G20" s="47">
        <v>15800</v>
      </c>
      <c r="H20" s="48">
        <v>15800</v>
      </c>
      <c r="I20" s="47">
        <v>16300</v>
      </c>
      <c r="J20" s="48">
        <v>16300</v>
      </c>
      <c r="K20" s="47">
        <v>17300</v>
      </c>
      <c r="L20" s="48">
        <v>17300</v>
      </c>
      <c r="M20" s="47">
        <v>17800</v>
      </c>
      <c r="N20" s="48">
        <v>17800</v>
      </c>
      <c r="O20" s="49">
        <v>19300</v>
      </c>
      <c r="P20" s="49">
        <v>19300</v>
      </c>
      <c r="Q20" s="49">
        <v>21300</v>
      </c>
      <c r="R20" s="49">
        <v>21300</v>
      </c>
      <c r="S20" s="49">
        <v>23300</v>
      </c>
      <c r="T20" s="49">
        <v>23300</v>
      </c>
      <c r="U20" s="49">
        <v>26300</v>
      </c>
      <c r="V20" s="49">
        <v>26300</v>
      </c>
      <c r="W20" s="49" t="s">
        <v>101</v>
      </c>
      <c r="X20" s="49" t="s">
        <v>101</v>
      </c>
      <c r="AV20" s="40" t="e">
        <f t="shared" si="0"/>
        <v>#VALUE!</v>
      </c>
      <c r="AW20" s="40">
        <f t="shared" si="1"/>
        <v>0</v>
      </c>
      <c r="AX20" s="40">
        <f t="shared" si="2"/>
        <v>0</v>
      </c>
      <c r="AY20" s="40">
        <f t="shared" si="3"/>
        <v>0</v>
      </c>
    </row>
    <row r="21" spans="1:51" s="40" customFormat="1" x14ac:dyDescent="0.2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51" s="40" customFormat="1" x14ac:dyDescent="0.2">
      <c r="A22" s="210" t="s">
        <v>109</v>
      </c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</row>
    <row r="23" spans="1:51" s="40" customFormat="1" x14ac:dyDescent="0.2">
      <c r="A23" s="211" t="s">
        <v>106</v>
      </c>
      <c r="B23" s="212"/>
      <c r="C23" s="212"/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</row>
    <row r="24" spans="1:51" s="40" customFormat="1" ht="58.5" customHeight="1" x14ac:dyDescent="0.2">
      <c r="A24" s="294" t="s">
        <v>39</v>
      </c>
      <c r="B24" s="295"/>
      <c r="C24" s="217" t="s">
        <v>85</v>
      </c>
      <c r="D24" s="218"/>
      <c r="E24" s="219" t="s">
        <v>86</v>
      </c>
      <c r="F24" s="220"/>
      <c r="G24" s="221" t="s">
        <v>83</v>
      </c>
      <c r="H24" s="222"/>
      <c r="I24" s="223" t="s">
        <v>87</v>
      </c>
      <c r="J24" s="224"/>
      <c r="K24" s="225" t="s">
        <v>88</v>
      </c>
      <c r="L24" s="225"/>
      <c r="M24" s="226" t="s">
        <v>89</v>
      </c>
      <c r="N24" s="227"/>
      <c r="O24" s="250" t="s">
        <v>94</v>
      </c>
      <c r="P24" s="250"/>
      <c r="Q24" s="230" t="s">
        <v>95</v>
      </c>
      <c r="R24" s="230"/>
      <c r="S24" s="231" t="s">
        <v>90</v>
      </c>
      <c r="T24" s="231"/>
      <c r="U24" s="232" t="s">
        <v>91</v>
      </c>
      <c r="V24" s="233"/>
      <c r="W24" s="234" t="s">
        <v>96</v>
      </c>
      <c r="X24" s="235"/>
    </row>
    <row r="25" spans="1:51" s="40" customFormat="1" x14ac:dyDescent="0.2">
      <c r="A25" s="296"/>
      <c r="B25" s="297"/>
      <c r="C25" s="45" t="s">
        <v>40</v>
      </c>
      <c r="D25" s="45" t="s">
        <v>41</v>
      </c>
      <c r="E25" s="45" t="s">
        <v>40</v>
      </c>
      <c r="F25" s="45" t="s">
        <v>41</v>
      </c>
      <c r="G25" s="45" t="s">
        <v>40</v>
      </c>
      <c r="H25" s="45" t="s">
        <v>41</v>
      </c>
      <c r="I25" s="45" t="s">
        <v>40</v>
      </c>
      <c r="J25" s="45" t="s">
        <v>41</v>
      </c>
      <c r="K25" s="45" t="s">
        <v>40</v>
      </c>
      <c r="L25" s="45" t="s">
        <v>41</v>
      </c>
      <c r="M25" s="45" t="s">
        <v>40</v>
      </c>
      <c r="N25" s="45" t="s">
        <v>41</v>
      </c>
      <c r="O25" s="45" t="s">
        <v>40</v>
      </c>
      <c r="P25" s="45" t="s">
        <v>41</v>
      </c>
      <c r="Q25" s="45" t="s">
        <v>40</v>
      </c>
      <c r="R25" s="45" t="s">
        <v>41</v>
      </c>
      <c r="S25" s="45" t="s">
        <v>40</v>
      </c>
      <c r="T25" s="45" t="s">
        <v>41</v>
      </c>
      <c r="U25" s="45" t="s">
        <v>40</v>
      </c>
      <c r="V25" s="45" t="s">
        <v>41</v>
      </c>
      <c r="W25" s="45" t="s">
        <v>40</v>
      </c>
      <c r="X25" s="45" t="s">
        <v>41</v>
      </c>
    </row>
    <row r="26" spans="1:51" s="40" customFormat="1" ht="13.5" hidden="1" customHeight="1" x14ac:dyDescent="0.2">
      <c r="A26" s="46" t="s">
        <v>45</v>
      </c>
      <c r="B26" s="46">
        <v>1</v>
      </c>
      <c r="C26" s="47">
        <v>14300</v>
      </c>
      <c r="D26" s="48">
        <v>14300</v>
      </c>
      <c r="E26" s="47">
        <v>15300</v>
      </c>
      <c r="F26" s="48">
        <v>15300</v>
      </c>
      <c r="G26" s="47">
        <v>15800</v>
      </c>
      <c r="H26" s="48">
        <v>15800</v>
      </c>
      <c r="I26" s="47">
        <v>16300</v>
      </c>
      <c r="J26" s="48">
        <v>16300</v>
      </c>
      <c r="K26" s="47">
        <v>17300</v>
      </c>
      <c r="L26" s="48">
        <v>17300</v>
      </c>
      <c r="M26" s="47">
        <v>17800</v>
      </c>
      <c r="N26" s="48">
        <v>17800</v>
      </c>
      <c r="O26" s="49">
        <v>19300</v>
      </c>
      <c r="P26" s="49">
        <v>19300</v>
      </c>
      <c r="Q26" s="49">
        <v>21300</v>
      </c>
      <c r="R26" s="49">
        <v>21300</v>
      </c>
      <c r="S26" s="49">
        <v>23300</v>
      </c>
      <c r="T26" s="49">
        <v>23300</v>
      </c>
      <c r="U26" s="49">
        <v>26300</v>
      </c>
      <c r="V26" s="49">
        <v>26300</v>
      </c>
      <c r="W26" s="49" t="s">
        <v>101</v>
      </c>
      <c r="X26" s="49" t="s">
        <v>101</v>
      </c>
    </row>
    <row r="27" spans="1:51" s="40" customFormat="1" ht="13.5" hidden="1" customHeight="1" x14ac:dyDescent="0.2">
      <c r="A27" s="46" t="s">
        <v>46</v>
      </c>
      <c r="B27" s="46">
        <v>2</v>
      </c>
      <c r="C27" s="59" t="s">
        <v>133</v>
      </c>
      <c r="D27" s="59" t="s">
        <v>133</v>
      </c>
      <c r="E27" s="59" t="s">
        <v>133</v>
      </c>
      <c r="F27" s="59" t="s">
        <v>133</v>
      </c>
      <c r="G27" s="59" t="s">
        <v>133</v>
      </c>
      <c r="H27" s="59" t="s">
        <v>133</v>
      </c>
      <c r="I27" s="59" t="s">
        <v>133</v>
      </c>
      <c r="J27" s="59" t="s">
        <v>133</v>
      </c>
      <c r="K27" s="59" t="s">
        <v>133</v>
      </c>
      <c r="L27" s="59" t="s">
        <v>133</v>
      </c>
      <c r="M27" s="59" t="s">
        <v>133</v>
      </c>
      <c r="N27" s="59" t="s">
        <v>133</v>
      </c>
      <c r="O27" s="59" t="s">
        <v>133</v>
      </c>
      <c r="P27" s="59" t="s">
        <v>133</v>
      </c>
      <c r="Q27" s="59" t="s">
        <v>133</v>
      </c>
      <c r="R27" s="59" t="s">
        <v>133</v>
      </c>
      <c r="S27" s="59" t="s">
        <v>133</v>
      </c>
      <c r="T27" s="59" t="s">
        <v>133</v>
      </c>
      <c r="U27" s="59" t="s">
        <v>133</v>
      </c>
      <c r="V27" s="59" t="s">
        <v>133</v>
      </c>
      <c r="W27" s="59" t="s">
        <v>133</v>
      </c>
      <c r="X27" s="59" t="s">
        <v>133</v>
      </c>
    </row>
    <row r="28" spans="1:51" s="40" customFormat="1" ht="13.5" hidden="1" customHeight="1" x14ac:dyDescent="0.2">
      <c r="A28" s="46" t="s">
        <v>47</v>
      </c>
      <c r="B28" s="46">
        <v>3</v>
      </c>
      <c r="C28" s="59" t="s">
        <v>133</v>
      </c>
      <c r="D28" s="59" t="s">
        <v>133</v>
      </c>
      <c r="E28" s="59" t="s">
        <v>133</v>
      </c>
      <c r="F28" s="59" t="s">
        <v>133</v>
      </c>
      <c r="G28" s="59" t="s">
        <v>133</v>
      </c>
      <c r="H28" s="59" t="s">
        <v>133</v>
      </c>
      <c r="I28" s="59" t="s">
        <v>133</v>
      </c>
      <c r="J28" s="59" t="s">
        <v>133</v>
      </c>
      <c r="K28" s="59" t="s">
        <v>133</v>
      </c>
      <c r="L28" s="59" t="s">
        <v>133</v>
      </c>
      <c r="M28" s="59" t="s">
        <v>133</v>
      </c>
      <c r="N28" s="59" t="s">
        <v>133</v>
      </c>
      <c r="O28" s="59" t="s">
        <v>133</v>
      </c>
      <c r="P28" s="59" t="s">
        <v>133</v>
      </c>
      <c r="Q28" s="59" t="s">
        <v>133</v>
      </c>
      <c r="R28" s="59" t="s">
        <v>133</v>
      </c>
      <c r="S28" s="59" t="s">
        <v>133</v>
      </c>
      <c r="T28" s="59" t="s">
        <v>133</v>
      </c>
      <c r="U28" s="59" t="s">
        <v>133</v>
      </c>
      <c r="V28" s="59" t="s">
        <v>133</v>
      </c>
      <c r="W28" s="59" t="s">
        <v>133</v>
      </c>
      <c r="X28" s="59" t="s">
        <v>133</v>
      </c>
    </row>
    <row r="29" spans="1:51" s="40" customFormat="1" ht="13.5" hidden="1" customHeight="1" x14ac:dyDescent="0.2">
      <c r="A29" s="46" t="s">
        <v>48</v>
      </c>
      <c r="B29" s="46">
        <v>4</v>
      </c>
      <c r="C29" s="59" t="s">
        <v>133</v>
      </c>
      <c r="D29" s="59" t="s">
        <v>133</v>
      </c>
      <c r="E29" s="59" t="s">
        <v>133</v>
      </c>
      <c r="F29" s="59" t="s">
        <v>133</v>
      </c>
      <c r="G29" s="59" t="s">
        <v>133</v>
      </c>
      <c r="H29" s="59" t="s">
        <v>133</v>
      </c>
      <c r="I29" s="59" t="s">
        <v>133</v>
      </c>
      <c r="J29" s="59" t="s">
        <v>133</v>
      </c>
      <c r="K29" s="59" t="s">
        <v>133</v>
      </c>
      <c r="L29" s="59" t="s">
        <v>133</v>
      </c>
      <c r="M29" s="59" t="s">
        <v>133</v>
      </c>
      <c r="N29" s="59" t="s">
        <v>133</v>
      </c>
      <c r="O29" s="59" t="s">
        <v>133</v>
      </c>
      <c r="P29" s="59" t="s">
        <v>133</v>
      </c>
      <c r="Q29" s="59" t="s">
        <v>133</v>
      </c>
      <c r="R29" s="59" t="s">
        <v>133</v>
      </c>
      <c r="S29" s="59" t="s">
        <v>133</v>
      </c>
      <c r="T29" s="59" t="s">
        <v>133</v>
      </c>
      <c r="U29" s="59" t="s">
        <v>133</v>
      </c>
      <c r="V29" s="59" t="s">
        <v>133</v>
      </c>
      <c r="W29" s="59" t="s">
        <v>133</v>
      </c>
      <c r="X29" s="59" t="s">
        <v>133</v>
      </c>
    </row>
    <row r="30" spans="1:51" s="40" customFormat="1" ht="13.5" hidden="1" customHeight="1" x14ac:dyDescent="0.2">
      <c r="A30" s="46" t="s">
        <v>42</v>
      </c>
      <c r="B30" s="46">
        <v>5</v>
      </c>
      <c r="C30" s="59" t="s">
        <v>133</v>
      </c>
      <c r="D30" s="59" t="s">
        <v>133</v>
      </c>
      <c r="E30" s="59" t="s">
        <v>133</v>
      </c>
      <c r="F30" s="59" t="s">
        <v>133</v>
      </c>
      <c r="G30" s="59" t="s">
        <v>133</v>
      </c>
      <c r="H30" s="59" t="s">
        <v>133</v>
      </c>
      <c r="I30" s="59" t="s">
        <v>133</v>
      </c>
      <c r="J30" s="59" t="s">
        <v>133</v>
      </c>
      <c r="K30" s="59" t="s">
        <v>133</v>
      </c>
      <c r="L30" s="59" t="s">
        <v>133</v>
      </c>
      <c r="M30" s="59" t="s">
        <v>133</v>
      </c>
      <c r="N30" s="59" t="s">
        <v>133</v>
      </c>
      <c r="O30" s="59" t="s">
        <v>133</v>
      </c>
      <c r="P30" s="59" t="s">
        <v>133</v>
      </c>
      <c r="Q30" s="59" t="s">
        <v>133</v>
      </c>
      <c r="R30" s="59" t="s">
        <v>133</v>
      </c>
      <c r="S30" s="59" t="s">
        <v>133</v>
      </c>
      <c r="T30" s="59" t="s">
        <v>133</v>
      </c>
      <c r="U30" s="59" t="s">
        <v>133</v>
      </c>
      <c r="V30" s="59" t="s">
        <v>133</v>
      </c>
      <c r="W30" s="59" t="s">
        <v>133</v>
      </c>
      <c r="X30" s="59" t="s">
        <v>133</v>
      </c>
    </row>
    <row r="31" spans="1:51" s="40" customFormat="1" ht="13.5" hidden="1" customHeight="1" x14ac:dyDescent="0.2">
      <c r="A31" s="46" t="s">
        <v>43</v>
      </c>
      <c r="B31" s="46">
        <v>6</v>
      </c>
      <c r="C31" s="59" t="s">
        <v>133</v>
      </c>
      <c r="D31" s="59" t="s">
        <v>133</v>
      </c>
      <c r="E31" s="59" t="s">
        <v>133</v>
      </c>
      <c r="F31" s="59" t="s">
        <v>133</v>
      </c>
      <c r="G31" s="59" t="s">
        <v>133</v>
      </c>
      <c r="H31" s="59" t="s">
        <v>133</v>
      </c>
      <c r="I31" s="59" t="s">
        <v>133</v>
      </c>
      <c r="J31" s="59" t="s">
        <v>133</v>
      </c>
      <c r="K31" s="59" t="s">
        <v>133</v>
      </c>
      <c r="L31" s="59" t="s">
        <v>133</v>
      </c>
      <c r="M31" s="59" t="s">
        <v>133</v>
      </c>
      <c r="N31" s="59" t="s">
        <v>133</v>
      </c>
      <c r="O31" s="59" t="s">
        <v>133</v>
      </c>
      <c r="P31" s="59" t="s">
        <v>133</v>
      </c>
      <c r="Q31" s="59" t="s">
        <v>133</v>
      </c>
      <c r="R31" s="59" t="s">
        <v>133</v>
      </c>
      <c r="S31" s="59" t="s">
        <v>133</v>
      </c>
      <c r="T31" s="59" t="s">
        <v>133</v>
      </c>
      <c r="U31" s="59" t="s">
        <v>133</v>
      </c>
      <c r="V31" s="59" t="s">
        <v>133</v>
      </c>
      <c r="W31" s="59" t="s">
        <v>133</v>
      </c>
      <c r="X31" s="59" t="s">
        <v>133</v>
      </c>
    </row>
    <row r="32" spans="1:51" s="40" customFormat="1" ht="13.5" hidden="1" customHeight="1" x14ac:dyDescent="0.2">
      <c r="A32" s="46" t="s">
        <v>44</v>
      </c>
      <c r="B32" s="46">
        <v>7</v>
      </c>
      <c r="C32" s="59" t="s">
        <v>133</v>
      </c>
      <c r="D32" s="59" t="s">
        <v>133</v>
      </c>
      <c r="E32" s="59" t="s">
        <v>133</v>
      </c>
      <c r="F32" s="59" t="s">
        <v>133</v>
      </c>
      <c r="G32" s="59" t="s">
        <v>133</v>
      </c>
      <c r="H32" s="59" t="s">
        <v>133</v>
      </c>
      <c r="I32" s="59" t="s">
        <v>133</v>
      </c>
      <c r="J32" s="59" t="s">
        <v>133</v>
      </c>
      <c r="K32" s="59" t="s">
        <v>133</v>
      </c>
      <c r="L32" s="59" t="s">
        <v>133</v>
      </c>
      <c r="M32" s="59" t="s">
        <v>133</v>
      </c>
      <c r="N32" s="59" t="s">
        <v>133</v>
      </c>
      <c r="O32" s="59" t="s">
        <v>133</v>
      </c>
      <c r="P32" s="59" t="s">
        <v>133</v>
      </c>
      <c r="Q32" s="59" t="s">
        <v>133</v>
      </c>
      <c r="R32" s="59" t="s">
        <v>133</v>
      </c>
      <c r="S32" s="59" t="s">
        <v>133</v>
      </c>
      <c r="T32" s="59" t="s">
        <v>133</v>
      </c>
      <c r="U32" s="59" t="s">
        <v>133</v>
      </c>
      <c r="V32" s="59" t="s">
        <v>133</v>
      </c>
      <c r="W32" s="59" t="s">
        <v>133</v>
      </c>
      <c r="X32" s="59" t="s">
        <v>133</v>
      </c>
    </row>
    <row r="33" spans="1:24" s="40" customFormat="1" ht="13.5" hidden="1" customHeight="1" x14ac:dyDescent="0.2">
      <c r="A33" s="46" t="s">
        <v>45</v>
      </c>
      <c r="B33" s="46">
        <v>8</v>
      </c>
      <c r="C33" s="59" t="s">
        <v>133</v>
      </c>
      <c r="D33" s="59" t="s">
        <v>133</v>
      </c>
      <c r="E33" s="59" t="s">
        <v>133</v>
      </c>
      <c r="F33" s="59" t="s">
        <v>133</v>
      </c>
      <c r="G33" s="59" t="s">
        <v>133</v>
      </c>
      <c r="H33" s="59" t="s">
        <v>133</v>
      </c>
      <c r="I33" s="59" t="s">
        <v>133</v>
      </c>
      <c r="J33" s="59" t="s">
        <v>133</v>
      </c>
      <c r="K33" s="59" t="s">
        <v>133</v>
      </c>
      <c r="L33" s="59" t="s">
        <v>133</v>
      </c>
      <c r="M33" s="59" t="s">
        <v>133</v>
      </c>
      <c r="N33" s="59" t="s">
        <v>133</v>
      </c>
      <c r="O33" s="59" t="s">
        <v>133</v>
      </c>
      <c r="P33" s="59" t="s">
        <v>133</v>
      </c>
      <c r="Q33" s="59" t="s">
        <v>133</v>
      </c>
      <c r="R33" s="59" t="s">
        <v>133</v>
      </c>
      <c r="S33" s="59" t="s">
        <v>133</v>
      </c>
      <c r="T33" s="59" t="s">
        <v>133</v>
      </c>
      <c r="U33" s="59" t="s">
        <v>133</v>
      </c>
      <c r="V33" s="59" t="s">
        <v>133</v>
      </c>
      <c r="W33" s="59" t="s">
        <v>133</v>
      </c>
      <c r="X33" s="59" t="s">
        <v>133</v>
      </c>
    </row>
    <row r="34" spans="1:24" s="40" customFormat="1" ht="13.5" hidden="1" customHeight="1" x14ac:dyDescent="0.2">
      <c r="A34" s="46" t="s">
        <v>46</v>
      </c>
      <c r="B34" s="46">
        <v>9</v>
      </c>
      <c r="C34" s="59" t="s">
        <v>133</v>
      </c>
      <c r="D34" s="59" t="s">
        <v>133</v>
      </c>
      <c r="E34" s="59" t="s">
        <v>133</v>
      </c>
      <c r="F34" s="59" t="s">
        <v>133</v>
      </c>
      <c r="G34" s="59" t="s">
        <v>133</v>
      </c>
      <c r="H34" s="59" t="s">
        <v>133</v>
      </c>
      <c r="I34" s="59" t="s">
        <v>133</v>
      </c>
      <c r="J34" s="59" t="s">
        <v>133</v>
      </c>
      <c r="K34" s="59" t="s">
        <v>133</v>
      </c>
      <c r="L34" s="59" t="s">
        <v>133</v>
      </c>
      <c r="M34" s="59" t="s">
        <v>133</v>
      </c>
      <c r="N34" s="59" t="s">
        <v>133</v>
      </c>
      <c r="O34" s="59" t="s">
        <v>133</v>
      </c>
      <c r="P34" s="59" t="s">
        <v>133</v>
      </c>
      <c r="Q34" s="59" t="s">
        <v>133</v>
      </c>
      <c r="R34" s="59" t="s">
        <v>133</v>
      </c>
      <c r="S34" s="59" t="s">
        <v>133</v>
      </c>
      <c r="T34" s="59" t="s">
        <v>133</v>
      </c>
      <c r="U34" s="59" t="s">
        <v>133</v>
      </c>
      <c r="V34" s="59" t="s">
        <v>133</v>
      </c>
      <c r="W34" s="59" t="s">
        <v>133</v>
      </c>
      <c r="X34" s="59" t="s">
        <v>133</v>
      </c>
    </row>
    <row r="35" spans="1:24" s="40" customFormat="1" ht="13.5" hidden="1" customHeight="1" x14ac:dyDescent="0.2">
      <c r="A35" s="46" t="s">
        <v>47</v>
      </c>
      <c r="B35" s="46">
        <v>10</v>
      </c>
      <c r="C35" s="59" t="s">
        <v>133</v>
      </c>
      <c r="D35" s="59" t="s">
        <v>133</v>
      </c>
      <c r="E35" s="59" t="s">
        <v>133</v>
      </c>
      <c r="F35" s="59" t="s">
        <v>133</v>
      </c>
      <c r="G35" s="59" t="s">
        <v>133</v>
      </c>
      <c r="H35" s="59" t="s">
        <v>133</v>
      </c>
      <c r="I35" s="59" t="s">
        <v>133</v>
      </c>
      <c r="J35" s="59" t="s">
        <v>133</v>
      </c>
      <c r="K35" s="59" t="s">
        <v>133</v>
      </c>
      <c r="L35" s="59" t="s">
        <v>133</v>
      </c>
      <c r="M35" s="59" t="s">
        <v>133</v>
      </c>
      <c r="N35" s="59" t="s">
        <v>133</v>
      </c>
      <c r="O35" s="59" t="s">
        <v>133</v>
      </c>
      <c r="P35" s="59" t="s">
        <v>133</v>
      </c>
      <c r="Q35" s="59" t="s">
        <v>133</v>
      </c>
      <c r="R35" s="59" t="s">
        <v>133</v>
      </c>
      <c r="S35" s="59" t="s">
        <v>133</v>
      </c>
      <c r="T35" s="59" t="s">
        <v>133</v>
      </c>
      <c r="U35" s="59" t="s">
        <v>133</v>
      </c>
      <c r="V35" s="59" t="s">
        <v>133</v>
      </c>
      <c r="W35" s="59" t="s">
        <v>133</v>
      </c>
      <c r="X35" s="59" t="s">
        <v>133</v>
      </c>
    </row>
    <row r="36" spans="1:24" s="40" customFormat="1" ht="13.5" hidden="1" customHeight="1" x14ac:dyDescent="0.2">
      <c r="A36" s="46" t="s">
        <v>48</v>
      </c>
      <c r="B36" s="46">
        <v>11</v>
      </c>
      <c r="C36" s="47">
        <v>12700</v>
      </c>
      <c r="D36" s="48">
        <v>12700</v>
      </c>
      <c r="E36" s="47">
        <v>13200</v>
      </c>
      <c r="F36" s="48">
        <v>13200</v>
      </c>
      <c r="G36" s="47">
        <v>13700</v>
      </c>
      <c r="H36" s="48">
        <v>13700</v>
      </c>
      <c r="I36" s="47">
        <v>14500</v>
      </c>
      <c r="J36" s="48">
        <v>14500</v>
      </c>
      <c r="K36" s="47">
        <v>14800</v>
      </c>
      <c r="L36" s="48">
        <v>14800</v>
      </c>
      <c r="M36" s="47">
        <v>15800</v>
      </c>
      <c r="N36" s="48">
        <v>15800</v>
      </c>
      <c r="O36" s="59" t="s">
        <v>133</v>
      </c>
      <c r="P36" s="59" t="s">
        <v>133</v>
      </c>
      <c r="Q36" s="59" t="s">
        <v>133</v>
      </c>
      <c r="R36" s="59" t="s">
        <v>133</v>
      </c>
      <c r="S36" s="59" t="s">
        <v>133</v>
      </c>
      <c r="T36" s="59" t="s">
        <v>133</v>
      </c>
      <c r="U36" s="59" t="s">
        <v>133</v>
      </c>
      <c r="V36" s="59" t="s">
        <v>133</v>
      </c>
      <c r="W36" s="59" t="s">
        <v>133</v>
      </c>
      <c r="X36" s="59" t="s">
        <v>133</v>
      </c>
    </row>
    <row r="37" spans="1:24" s="40" customFormat="1" ht="13.5" hidden="1" customHeight="1" x14ac:dyDescent="0.2">
      <c r="A37" s="46" t="s">
        <v>42</v>
      </c>
      <c r="B37" s="46">
        <v>12</v>
      </c>
      <c r="C37" s="47">
        <v>12700</v>
      </c>
      <c r="D37" s="48">
        <v>12700</v>
      </c>
      <c r="E37" s="47">
        <v>13200</v>
      </c>
      <c r="F37" s="48">
        <v>13200</v>
      </c>
      <c r="G37" s="47">
        <v>13700</v>
      </c>
      <c r="H37" s="48">
        <v>13700</v>
      </c>
      <c r="I37" s="47">
        <v>14500</v>
      </c>
      <c r="J37" s="48">
        <v>14500</v>
      </c>
      <c r="K37" s="47">
        <v>14800</v>
      </c>
      <c r="L37" s="48">
        <v>14800</v>
      </c>
      <c r="M37" s="47">
        <v>15800</v>
      </c>
      <c r="N37" s="48">
        <v>15800</v>
      </c>
      <c r="O37" s="59" t="s">
        <v>133</v>
      </c>
      <c r="P37" s="59" t="s">
        <v>133</v>
      </c>
      <c r="Q37" s="59" t="s">
        <v>133</v>
      </c>
      <c r="R37" s="59" t="s">
        <v>133</v>
      </c>
      <c r="S37" s="59" t="s">
        <v>133</v>
      </c>
      <c r="T37" s="59" t="s">
        <v>133</v>
      </c>
      <c r="U37" s="59" t="s">
        <v>133</v>
      </c>
      <c r="V37" s="59" t="s">
        <v>133</v>
      </c>
      <c r="W37" s="59" t="s">
        <v>133</v>
      </c>
      <c r="X37" s="59" t="s">
        <v>133</v>
      </c>
    </row>
    <row r="38" spans="1:24" s="40" customFormat="1" ht="13.5" hidden="1" customHeight="1" x14ac:dyDescent="0.2">
      <c r="A38" s="46" t="s">
        <v>43</v>
      </c>
      <c r="B38" s="46">
        <v>13</v>
      </c>
      <c r="C38" s="47">
        <v>12700</v>
      </c>
      <c r="D38" s="48">
        <v>12700</v>
      </c>
      <c r="E38" s="47">
        <v>13200</v>
      </c>
      <c r="F38" s="48">
        <v>13200</v>
      </c>
      <c r="G38" s="47">
        <v>13700</v>
      </c>
      <c r="H38" s="48">
        <v>13700</v>
      </c>
      <c r="I38" s="47">
        <v>14500</v>
      </c>
      <c r="J38" s="48">
        <v>14500</v>
      </c>
      <c r="K38" s="47">
        <v>14800</v>
      </c>
      <c r="L38" s="48">
        <v>14800</v>
      </c>
      <c r="M38" s="47">
        <v>15800</v>
      </c>
      <c r="N38" s="48">
        <v>15800</v>
      </c>
      <c r="O38" s="59" t="s">
        <v>133</v>
      </c>
      <c r="P38" s="59" t="s">
        <v>133</v>
      </c>
      <c r="Q38" s="59" t="s">
        <v>133</v>
      </c>
      <c r="R38" s="59" t="s">
        <v>133</v>
      </c>
      <c r="S38" s="59" t="s">
        <v>133</v>
      </c>
      <c r="T38" s="59" t="s">
        <v>133</v>
      </c>
      <c r="U38" s="59" t="s">
        <v>133</v>
      </c>
      <c r="V38" s="59" t="s">
        <v>133</v>
      </c>
      <c r="W38" s="59" t="s">
        <v>133</v>
      </c>
      <c r="X38" s="59" t="s">
        <v>133</v>
      </c>
    </row>
    <row r="39" spans="1:24" s="40" customFormat="1" ht="13.5" hidden="1" customHeight="1" x14ac:dyDescent="0.2">
      <c r="A39" s="46" t="s">
        <v>44</v>
      </c>
      <c r="B39" s="46">
        <v>14</v>
      </c>
      <c r="C39" s="47">
        <v>12700</v>
      </c>
      <c r="D39" s="48">
        <v>12700</v>
      </c>
      <c r="E39" s="47">
        <v>13200</v>
      </c>
      <c r="F39" s="48">
        <v>13200</v>
      </c>
      <c r="G39" s="47">
        <v>13700</v>
      </c>
      <c r="H39" s="48">
        <v>13700</v>
      </c>
      <c r="I39" s="47">
        <v>14500</v>
      </c>
      <c r="J39" s="48">
        <v>14500</v>
      </c>
      <c r="K39" s="47">
        <v>14800</v>
      </c>
      <c r="L39" s="48">
        <v>14800</v>
      </c>
      <c r="M39" s="47">
        <v>15800</v>
      </c>
      <c r="N39" s="48">
        <v>15800</v>
      </c>
      <c r="O39" s="59" t="s">
        <v>133</v>
      </c>
      <c r="P39" s="59" t="s">
        <v>133</v>
      </c>
      <c r="Q39" s="59" t="s">
        <v>133</v>
      </c>
      <c r="R39" s="59" t="s">
        <v>133</v>
      </c>
      <c r="S39" s="59" t="s">
        <v>133</v>
      </c>
      <c r="T39" s="59" t="s">
        <v>133</v>
      </c>
      <c r="U39" s="59" t="s">
        <v>133</v>
      </c>
      <c r="V39" s="59" t="s">
        <v>133</v>
      </c>
      <c r="W39" s="59" t="s">
        <v>133</v>
      </c>
      <c r="X39" s="59" t="s">
        <v>133</v>
      </c>
    </row>
    <row r="40" spans="1:24" s="40" customFormat="1" ht="13.5" hidden="1" customHeight="1" x14ac:dyDescent="0.2">
      <c r="A40" s="46" t="s">
        <v>45</v>
      </c>
      <c r="B40" s="46">
        <v>15</v>
      </c>
      <c r="C40" s="47">
        <v>12700</v>
      </c>
      <c r="D40" s="48">
        <v>12700</v>
      </c>
      <c r="E40" s="47">
        <v>13200</v>
      </c>
      <c r="F40" s="48">
        <v>13200</v>
      </c>
      <c r="G40" s="47">
        <v>13700</v>
      </c>
      <c r="H40" s="48">
        <v>13700</v>
      </c>
      <c r="I40" s="47">
        <v>14500</v>
      </c>
      <c r="J40" s="48">
        <v>14500</v>
      </c>
      <c r="K40" s="47">
        <v>14800</v>
      </c>
      <c r="L40" s="48">
        <v>14800</v>
      </c>
      <c r="M40" s="47">
        <v>15800</v>
      </c>
      <c r="N40" s="48">
        <v>15800</v>
      </c>
      <c r="O40" s="59" t="s">
        <v>133</v>
      </c>
      <c r="P40" s="59" t="s">
        <v>133</v>
      </c>
      <c r="Q40" s="59" t="s">
        <v>133</v>
      </c>
      <c r="R40" s="59" t="s">
        <v>133</v>
      </c>
      <c r="S40" s="59" t="s">
        <v>133</v>
      </c>
      <c r="T40" s="59" t="s">
        <v>133</v>
      </c>
      <c r="U40" s="59" t="s">
        <v>133</v>
      </c>
      <c r="V40" s="59" t="s">
        <v>133</v>
      </c>
      <c r="W40" s="59" t="s">
        <v>133</v>
      </c>
      <c r="X40" s="59" t="s">
        <v>133</v>
      </c>
    </row>
    <row r="41" spans="1:24" s="40" customFormat="1" ht="13.5" customHeight="1" x14ac:dyDescent="0.2">
      <c r="A41" s="46" t="s">
        <v>46</v>
      </c>
      <c r="B41" s="46">
        <v>16</v>
      </c>
      <c r="C41" s="47">
        <v>12700</v>
      </c>
      <c r="D41" s="48">
        <v>12700</v>
      </c>
      <c r="E41" s="47">
        <v>13200</v>
      </c>
      <c r="F41" s="48">
        <v>13200</v>
      </c>
      <c r="G41" s="47">
        <v>13700</v>
      </c>
      <c r="H41" s="48">
        <v>13700</v>
      </c>
      <c r="I41" s="47">
        <v>14500</v>
      </c>
      <c r="J41" s="48">
        <v>14500</v>
      </c>
      <c r="K41" s="47">
        <v>14800</v>
      </c>
      <c r="L41" s="48">
        <v>14800</v>
      </c>
      <c r="M41" s="47">
        <v>15800</v>
      </c>
      <c r="N41" s="48">
        <v>15800</v>
      </c>
      <c r="O41" s="59" t="s">
        <v>133</v>
      </c>
      <c r="P41" s="59" t="s">
        <v>133</v>
      </c>
      <c r="Q41" s="59" t="s">
        <v>133</v>
      </c>
      <c r="R41" s="59" t="s">
        <v>133</v>
      </c>
      <c r="S41" s="59" t="s">
        <v>133</v>
      </c>
      <c r="T41" s="59" t="s">
        <v>133</v>
      </c>
      <c r="U41" s="59" t="s">
        <v>133</v>
      </c>
      <c r="V41" s="59" t="s">
        <v>133</v>
      </c>
      <c r="W41" s="59" t="s">
        <v>133</v>
      </c>
      <c r="X41" s="59" t="s">
        <v>133</v>
      </c>
    </row>
    <row r="42" spans="1:24" s="40" customFormat="1" ht="13.5" customHeight="1" x14ac:dyDescent="0.2">
      <c r="A42" s="46" t="s">
        <v>47</v>
      </c>
      <c r="B42" s="46">
        <v>17</v>
      </c>
      <c r="C42" s="47">
        <v>12700</v>
      </c>
      <c r="D42" s="48">
        <v>12700</v>
      </c>
      <c r="E42" s="47">
        <v>13200</v>
      </c>
      <c r="F42" s="48">
        <v>13200</v>
      </c>
      <c r="G42" s="47">
        <v>13700</v>
      </c>
      <c r="H42" s="48">
        <v>13700</v>
      </c>
      <c r="I42" s="47">
        <v>14500</v>
      </c>
      <c r="J42" s="48">
        <v>14500</v>
      </c>
      <c r="K42" s="47">
        <v>14800</v>
      </c>
      <c r="L42" s="48">
        <v>14800</v>
      </c>
      <c r="M42" s="47">
        <v>15800</v>
      </c>
      <c r="N42" s="48">
        <v>15800</v>
      </c>
      <c r="O42" s="59" t="s">
        <v>133</v>
      </c>
      <c r="P42" s="59" t="s">
        <v>133</v>
      </c>
      <c r="Q42" s="59" t="s">
        <v>133</v>
      </c>
      <c r="R42" s="59" t="s">
        <v>133</v>
      </c>
      <c r="S42" s="59" t="s">
        <v>133</v>
      </c>
      <c r="T42" s="59" t="s">
        <v>133</v>
      </c>
      <c r="U42" s="59" t="s">
        <v>133</v>
      </c>
      <c r="V42" s="59" t="s">
        <v>133</v>
      </c>
      <c r="W42" s="59" t="s">
        <v>133</v>
      </c>
      <c r="X42" s="59" t="s">
        <v>133</v>
      </c>
    </row>
    <row r="43" spans="1:24" s="40" customFormat="1" ht="13.5" customHeight="1" x14ac:dyDescent="0.2">
      <c r="A43" s="46" t="s">
        <v>48</v>
      </c>
      <c r="B43" s="46">
        <v>18</v>
      </c>
      <c r="C43" s="47">
        <v>12700</v>
      </c>
      <c r="D43" s="48">
        <v>12700</v>
      </c>
      <c r="E43" s="47">
        <v>13200</v>
      </c>
      <c r="F43" s="48">
        <v>13200</v>
      </c>
      <c r="G43" s="47">
        <v>13700</v>
      </c>
      <c r="H43" s="48">
        <v>13700</v>
      </c>
      <c r="I43" s="47">
        <v>14500</v>
      </c>
      <c r="J43" s="48">
        <v>14500</v>
      </c>
      <c r="K43" s="47">
        <v>14800</v>
      </c>
      <c r="L43" s="48">
        <v>14800</v>
      </c>
      <c r="M43" s="47">
        <v>15800</v>
      </c>
      <c r="N43" s="48">
        <v>15800</v>
      </c>
      <c r="O43" s="59" t="s">
        <v>133</v>
      </c>
      <c r="P43" s="59" t="s">
        <v>133</v>
      </c>
      <c r="Q43" s="59" t="s">
        <v>133</v>
      </c>
      <c r="R43" s="59" t="s">
        <v>133</v>
      </c>
      <c r="S43" s="59" t="s">
        <v>133</v>
      </c>
      <c r="T43" s="59" t="s">
        <v>133</v>
      </c>
      <c r="U43" s="59" t="s">
        <v>133</v>
      </c>
      <c r="V43" s="59" t="s">
        <v>133</v>
      </c>
      <c r="W43" s="59" t="s">
        <v>133</v>
      </c>
      <c r="X43" s="59" t="s">
        <v>133</v>
      </c>
    </row>
    <row r="44" spans="1:24" s="40" customFormat="1" ht="13.5" customHeight="1" x14ac:dyDescent="0.2">
      <c r="A44" s="46" t="s">
        <v>42</v>
      </c>
      <c r="B44" s="46">
        <v>19</v>
      </c>
      <c r="C44" s="47">
        <v>12700</v>
      </c>
      <c r="D44" s="48">
        <v>12700</v>
      </c>
      <c r="E44" s="47">
        <v>13200</v>
      </c>
      <c r="F44" s="48">
        <v>13200</v>
      </c>
      <c r="G44" s="47">
        <v>13700</v>
      </c>
      <c r="H44" s="48">
        <v>13700</v>
      </c>
      <c r="I44" s="47">
        <v>14500</v>
      </c>
      <c r="J44" s="48">
        <v>14500</v>
      </c>
      <c r="K44" s="47">
        <v>14800</v>
      </c>
      <c r="L44" s="48">
        <v>14800</v>
      </c>
      <c r="M44" s="47">
        <v>15800</v>
      </c>
      <c r="N44" s="48">
        <v>15800</v>
      </c>
      <c r="O44" s="59" t="s">
        <v>133</v>
      </c>
      <c r="P44" s="59" t="s">
        <v>133</v>
      </c>
      <c r="Q44" s="59" t="s">
        <v>133</v>
      </c>
      <c r="R44" s="59" t="s">
        <v>133</v>
      </c>
      <c r="S44" s="59" t="s">
        <v>133</v>
      </c>
      <c r="T44" s="59" t="s">
        <v>133</v>
      </c>
      <c r="U44" s="59" t="s">
        <v>133</v>
      </c>
      <c r="V44" s="59" t="s">
        <v>133</v>
      </c>
      <c r="W44" s="59" t="s">
        <v>133</v>
      </c>
      <c r="X44" s="59" t="s">
        <v>133</v>
      </c>
    </row>
    <row r="45" spans="1:24" s="40" customFormat="1" ht="13.5" customHeight="1" x14ac:dyDescent="0.2">
      <c r="A45" s="46" t="s">
        <v>43</v>
      </c>
      <c r="B45" s="46">
        <v>20</v>
      </c>
      <c r="C45" s="47">
        <v>12700</v>
      </c>
      <c r="D45" s="48">
        <v>12700</v>
      </c>
      <c r="E45" s="47">
        <v>13200</v>
      </c>
      <c r="F45" s="48">
        <v>13200</v>
      </c>
      <c r="G45" s="47">
        <v>13700</v>
      </c>
      <c r="H45" s="48">
        <v>13700</v>
      </c>
      <c r="I45" s="47">
        <v>14500</v>
      </c>
      <c r="J45" s="48">
        <v>14500</v>
      </c>
      <c r="K45" s="47">
        <v>14800</v>
      </c>
      <c r="L45" s="48">
        <v>14800</v>
      </c>
      <c r="M45" s="47">
        <v>15800</v>
      </c>
      <c r="N45" s="48">
        <v>15800</v>
      </c>
      <c r="O45" s="59" t="s">
        <v>133</v>
      </c>
      <c r="P45" s="59" t="s">
        <v>133</v>
      </c>
      <c r="Q45" s="59" t="s">
        <v>133</v>
      </c>
      <c r="R45" s="59" t="s">
        <v>133</v>
      </c>
      <c r="S45" s="59" t="s">
        <v>133</v>
      </c>
      <c r="T45" s="59" t="s">
        <v>133</v>
      </c>
      <c r="U45" s="59" t="s">
        <v>133</v>
      </c>
      <c r="V45" s="59" t="s">
        <v>133</v>
      </c>
      <c r="W45" s="59" t="s">
        <v>133</v>
      </c>
      <c r="X45" s="59" t="s">
        <v>133</v>
      </c>
    </row>
    <row r="46" spans="1:24" s="40" customFormat="1" ht="13.5" customHeight="1" x14ac:dyDescent="0.2">
      <c r="A46" s="46" t="s">
        <v>44</v>
      </c>
      <c r="B46" s="46">
        <v>21</v>
      </c>
      <c r="C46" s="47">
        <v>12700</v>
      </c>
      <c r="D46" s="48">
        <v>12700</v>
      </c>
      <c r="E46" s="47">
        <v>13200</v>
      </c>
      <c r="F46" s="48">
        <v>13200</v>
      </c>
      <c r="G46" s="47">
        <v>13700</v>
      </c>
      <c r="H46" s="48">
        <v>13700</v>
      </c>
      <c r="I46" s="47">
        <v>14500</v>
      </c>
      <c r="J46" s="48">
        <v>14500</v>
      </c>
      <c r="K46" s="47">
        <v>14800</v>
      </c>
      <c r="L46" s="48">
        <v>14800</v>
      </c>
      <c r="M46" s="47">
        <v>15800</v>
      </c>
      <c r="N46" s="48">
        <v>15800</v>
      </c>
      <c r="O46" s="59" t="s">
        <v>133</v>
      </c>
      <c r="P46" s="59" t="s">
        <v>133</v>
      </c>
      <c r="Q46" s="59" t="s">
        <v>133</v>
      </c>
      <c r="R46" s="59" t="s">
        <v>133</v>
      </c>
      <c r="S46" s="59" t="s">
        <v>133</v>
      </c>
      <c r="T46" s="59" t="s">
        <v>133</v>
      </c>
      <c r="U46" s="59" t="s">
        <v>133</v>
      </c>
      <c r="V46" s="59" t="s">
        <v>133</v>
      </c>
      <c r="W46" s="59" t="s">
        <v>133</v>
      </c>
      <c r="X46" s="59" t="s">
        <v>133</v>
      </c>
    </row>
    <row r="47" spans="1:24" s="40" customFormat="1" ht="13.5" customHeight="1" x14ac:dyDescent="0.2">
      <c r="A47" s="46" t="s">
        <v>45</v>
      </c>
      <c r="B47" s="46">
        <v>22</v>
      </c>
      <c r="C47" s="47">
        <v>12700</v>
      </c>
      <c r="D47" s="48">
        <v>12700</v>
      </c>
      <c r="E47" s="47">
        <v>13200</v>
      </c>
      <c r="F47" s="48">
        <v>13200</v>
      </c>
      <c r="G47" s="47">
        <v>13700</v>
      </c>
      <c r="H47" s="48">
        <v>13700</v>
      </c>
      <c r="I47" s="47">
        <v>14500</v>
      </c>
      <c r="J47" s="48">
        <v>14500</v>
      </c>
      <c r="K47" s="47">
        <v>14800</v>
      </c>
      <c r="L47" s="48">
        <v>14800</v>
      </c>
      <c r="M47" s="47">
        <v>15800</v>
      </c>
      <c r="N47" s="48">
        <v>15800</v>
      </c>
      <c r="O47" s="59" t="s">
        <v>133</v>
      </c>
      <c r="P47" s="59" t="s">
        <v>133</v>
      </c>
      <c r="Q47" s="59" t="s">
        <v>133</v>
      </c>
      <c r="R47" s="59" t="s">
        <v>133</v>
      </c>
      <c r="S47" s="59" t="s">
        <v>133</v>
      </c>
      <c r="T47" s="59" t="s">
        <v>133</v>
      </c>
      <c r="U47" s="59" t="s">
        <v>133</v>
      </c>
      <c r="V47" s="59" t="s">
        <v>133</v>
      </c>
      <c r="W47" s="59" t="s">
        <v>133</v>
      </c>
      <c r="X47" s="59" t="s">
        <v>133</v>
      </c>
    </row>
    <row r="48" spans="1:24" s="40" customFormat="1" ht="13.5" customHeight="1" x14ac:dyDescent="0.2">
      <c r="A48" s="46" t="s">
        <v>46</v>
      </c>
      <c r="B48" s="46">
        <v>23</v>
      </c>
      <c r="C48" s="59" t="s">
        <v>133</v>
      </c>
      <c r="D48" s="59" t="s">
        <v>133</v>
      </c>
      <c r="E48" s="59" t="s">
        <v>133</v>
      </c>
      <c r="F48" s="59" t="s">
        <v>133</v>
      </c>
      <c r="G48" s="59" t="s">
        <v>133</v>
      </c>
      <c r="H48" s="59" t="s">
        <v>133</v>
      </c>
      <c r="I48" s="59" t="s">
        <v>133</v>
      </c>
      <c r="J48" s="59" t="s">
        <v>133</v>
      </c>
      <c r="K48" s="59" t="s">
        <v>133</v>
      </c>
      <c r="L48" s="59" t="s">
        <v>133</v>
      </c>
      <c r="M48" s="59" t="s">
        <v>133</v>
      </c>
      <c r="N48" s="59" t="s">
        <v>133</v>
      </c>
      <c r="O48" s="59" t="s">
        <v>133</v>
      </c>
      <c r="P48" s="59" t="s">
        <v>133</v>
      </c>
      <c r="Q48" s="59" t="s">
        <v>133</v>
      </c>
      <c r="R48" s="59" t="s">
        <v>133</v>
      </c>
      <c r="S48" s="59" t="s">
        <v>133</v>
      </c>
      <c r="T48" s="59" t="s">
        <v>133</v>
      </c>
      <c r="U48" s="59" t="s">
        <v>133</v>
      </c>
      <c r="V48" s="59" t="s">
        <v>133</v>
      </c>
      <c r="W48" s="59" t="s">
        <v>133</v>
      </c>
      <c r="X48" s="59" t="s">
        <v>133</v>
      </c>
    </row>
    <row r="49" spans="1:24" s="40" customFormat="1" ht="13.5" customHeight="1" x14ac:dyDescent="0.2">
      <c r="A49" s="46" t="s">
        <v>47</v>
      </c>
      <c r="B49" s="46">
        <v>24</v>
      </c>
      <c r="C49" s="59" t="s">
        <v>133</v>
      </c>
      <c r="D49" s="59" t="s">
        <v>133</v>
      </c>
      <c r="E49" s="59" t="s">
        <v>133</v>
      </c>
      <c r="F49" s="59" t="s">
        <v>133</v>
      </c>
      <c r="G49" s="59" t="s">
        <v>133</v>
      </c>
      <c r="H49" s="59" t="s">
        <v>133</v>
      </c>
      <c r="I49" s="59" t="s">
        <v>133</v>
      </c>
      <c r="J49" s="59" t="s">
        <v>133</v>
      </c>
      <c r="K49" s="59" t="s">
        <v>133</v>
      </c>
      <c r="L49" s="59" t="s">
        <v>133</v>
      </c>
      <c r="M49" s="59" t="s">
        <v>133</v>
      </c>
      <c r="N49" s="59" t="s">
        <v>133</v>
      </c>
      <c r="O49" s="59" t="s">
        <v>133</v>
      </c>
      <c r="P49" s="59" t="s">
        <v>133</v>
      </c>
      <c r="Q49" s="59" t="s">
        <v>133</v>
      </c>
      <c r="R49" s="59" t="s">
        <v>133</v>
      </c>
      <c r="S49" s="59" t="s">
        <v>133</v>
      </c>
      <c r="T49" s="59" t="s">
        <v>133</v>
      </c>
      <c r="U49" s="59" t="s">
        <v>133</v>
      </c>
      <c r="V49" s="59" t="s">
        <v>133</v>
      </c>
      <c r="W49" s="59" t="s">
        <v>133</v>
      </c>
      <c r="X49" s="59" t="s">
        <v>133</v>
      </c>
    </row>
    <row r="50" spans="1:24" s="40" customFormat="1" ht="13.5" customHeight="1" x14ac:dyDescent="0.2">
      <c r="A50" s="46" t="s">
        <v>48</v>
      </c>
      <c r="B50" s="46">
        <v>25</v>
      </c>
      <c r="C50" s="59" t="s">
        <v>133</v>
      </c>
      <c r="D50" s="59" t="s">
        <v>133</v>
      </c>
      <c r="E50" s="59" t="s">
        <v>133</v>
      </c>
      <c r="F50" s="59" t="s">
        <v>133</v>
      </c>
      <c r="G50" s="59" t="s">
        <v>133</v>
      </c>
      <c r="H50" s="59" t="s">
        <v>133</v>
      </c>
      <c r="I50" s="59" t="s">
        <v>133</v>
      </c>
      <c r="J50" s="59" t="s">
        <v>133</v>
      </c>
      <c r="K50" s="59" t="s">
        <v>133</v>
      </c>
      <c r="L50" s="59" t="s">
        <v>133</v>
      </c>
      <c r="M50" s="59" t="s">
        <v>133</v>
      </c>
      <c r="N50" s="59" t="s">
        <v>133</v>
      </c>
      <c r="O50" s="59" t="s">
        <v>133</v>
      </c>
      <c r="P50" s="59" t="s">
        <v>133</v>
      </c>
      <c r="Q50" s="59" t="s">
        <v>133</v>
      </c>
      <c r="R50" s="59" t="s">
        <v>133</v>
      </c>
      <c r="S50" s="59" t="s">
        <v>133</v>
      </c>
      <c r="T50" s="59" t="s">
        <v>133</v>
      </c>
      <c r="U50" s="59" t="s">
        <v>133</v>
      </c>
      <c r="V50" s="59" t="s">
        <v>133</v>
      </c>
      <c r="W50" s="59" t="s">
        <v>133</v>
      </c>
      <c r="X50" s="59" t="s">
        <v>133</v>
      </c>
    </row>
    <row r="51" spans="1:24" s="40" customFormat="1" ht="13.5" customHeight="1" x14ac:dyDescent="0.2">
      <c r="A51" s="46" t="s">
        <v>42</v>
      </c>
      <c r="B51" s="46">
        <v>26</v>
      </c>
      <c r="C51" s="59" t="s">
        <v>133</v>
      </c>
      <c r="D51" s="59" t="s">
        <v>133</v>
      </c>
      <c r="E51" s="59" t="s">
        <v>133</v>
      </c>
      <c r="F51" s="59" t="s">
        <v>133</v>
      </c>
      <c r="G51" s="59" t="s">
        <v>133</v>
      </c>
      <c r="H51" s="59" t="s">
        <v>133</v>
      </c>
      <c r="I51" s="59" t="s">
        <v>133</v>
      </c>
      <c r="J51" s="59" t="s">
        <v>133</v>
      </c>
      <c r="K51" s="59" t="s">
        <v>133</v>
      </c>
      <c r="L51" s="59" t="s">
        <v>133</v>
      </c>
      <c r="M51" s="59" t="s">
        <v>133</v>
      </c>
      <c r="N51" s="59" t="s">
        <v>133</v>
      </c>
      <c r="O51" s="59" t="s">
        <v>133</v>
      </c>
      <c r="P51" s="59" t="s">
        <v>133</v>
      </c>
      <c r="Q51" s="59" t="s">
        <v>133</v>
      </c>
      <c r="R51" s="59" t="s">
        <v>133</v>
      </c>
      <c r="S51" s="59" t="s">
        <v>133</v>
      </c>
      <c r="T51" s="59" t="s">
        <v>133</v>
      </c>
      <c r="U51" s="59" t="s">
        <v>133</v>
      </c>
      <c r="V51" s="59" t="s">
        <v>133</v>
      </c>
      <c r="W51" s="59" t="s">
        <v>133</v>
      </c>
      <c r="X51" s="59" t="s">
        <v>133</v>
      </c>
    </row>
    <row r="52" spans="1:24" s="40" customFormat="1" ht="13.5" customHeight="1" x14ac:dyDescent="0.2">
      <c r="A52" s="46" t="s">
        <v>43</v>
      </c>
      <c r="B52" s="46">
        <v>27</v>
      </c>
      <c r="C52" s="59" t="s">
        <v>133</v>
      </c>
      <c r="D52" s="59" t="s">
        <v>133</v>
      </c>
      <c r="E52" s="59" t="s">
        <v>133</v>
      </c>
      <c r="F52" s="59" t="s">
        <v>133</v>
      </c>
      <c r="G52" s="59" t="s">
        <v>133</v>
      </c>
      <c r="H52" s="59" t="s">
        <v>133</v>
      </c>
      <c r="I52" s="59" t="s">
        <v>133</v>
      </c>
      <c r="J52" s="59" t="s">
        <v>133</v>
      </c>
      <c r="K52" s="59" t="s">
        <v>133</v>
      </c>
      <c r="L52" s="59" t="s">
        <v>133</v>
      </c>
      <c r="M52" s="59" t="s">
        <v>133</v>
      </c>
      <c r="N52" s="59" t="s">
        <v>133</v>
      </c>
      <c r="O52" s="59" t="s">
        <v>133</v>
      </c>
      <c r="P52" s="59" t="s">
        <v>133</v>
      </c>
      <c r="Q52" s="59" t="s">
        <v>133</v>
      </c>
      <c r="R52" s="59" t="s">
        <v>133</v>
      </c>
      <c r="S52" s="59" t="s">
        <v>133</v>
      </c>
      <c r="T52" s="59" t="s">
        <v>133</v>
      </c>
      <c r="U52" s="59" t="s">
        <v>133</v>
      </c>
      <c r="V52" s="59" t="s">
        <v>133</v>
      </c>
      <c r="W52" s="59" t="s">
        <v>133</v>
      </c>
      <c r="X52" s="59" t="s">
        <v>133</v>
      </c>
    </row>
    <row r="53" spans="1:24" s="40" customFormat="1" ht="13.5" customHeight="1" x14ac:dyDescent="0.2">
      <c r="A53" s="46" t="s">
        <v>44</v>
      </c>
      <c r="B53" s="46">
        <v>28</v>
      </c>
      <c r="C53" s="59" t="s">
        <v>133</v>
      </c>
      <c r="D53" s="59" t="s">
        <v>133</v>
      </c>
      <c r="E53" s="59" t="s">
        <v>133</v>
      </c>
      <c r="F53" s="59" t="s">
        <v>133</v>
      </c>
      <c r="G53" s="59" t="s">
        <v>133</v>
      </c>
      <c r="H53" s="59" t="s">
        <v>133</v>
      </c>
      <c r="I53" s="59" t="s">
        <v>133</v>
      </c>
      <c r="J53" s="59" t="s">
        <v>133</v>
      </c>
      <c r="K53" s="59" t="s">
        <v>133</v>
      </c>
      <c r="L53" s="59" t="s">
        <v>133</v>
      </c>
      <c r="M53" s="59" t="s">
        <v>133</v>
      </c>
      <c r="N53" s="59" t="s">
        <v>133</v>
      </c>
      <c r="O53" s="59" t="s">
        <v>133</v>
      </c>
      <c r="P53" s="59" t="s">
        <v>133</v>
      </c>
      <c r="Q53" s="59" t="s">
        <v>133</v>
      </c>
      <c r="R53" s="59" t="s">
        <v>133</v>
      </c>
      <c r="S53" s="59" t="s">
        <v>133</v>
      </c>
      <c r="T53" s="59" t="s">
        <v>133</v>
      </c>
      <c r="U53" s="59" t="s">
        <v>133</v>
      </c>
      <c r="V53" s="59" t="s">
        <v>133</v>
      </c>
      <c r="W53" s="59" t="s">
        <v>133</v>
      </c>
      <c r="X53" s="59" t="s">
        <v>133</v>
      </c>
    </row>
    <row r="54" spans="1:24" s="40" customFormat="1" ht="13.5" customHeight="1" x14ac:dyDescent="0.2">
      <c r="A54" s="46" t="s">
        <v>45</v>
      </c>
      <c r="B54" s="46">
        <v>29</v>
      </c>
      <c r="C54" s="59" t="s">
        <v>133</v>
      </c>
      <c r="D54" s="59" t="s">
        <v>133</v>
      </c>
      <c r="E54" s="59" t="s">
        <v>133</v>
      </c>
      <c r="F54" s="59" t="s">
        <v>133</v>
      </c>
      <c r="G54" s="59" t="s">
        <v>133</v>
      </c>
      <c r="H54" s="59" t="s">
        <v>133</v>
      </c>
      <c r="I54" s="59" t="s">
        <v>133</v>
      </c>
      <c r="J54" s="59" t="s">
        <v>133</v>
      </c>
      <c r="K54" s="59" t="s">
        <v>133</v>
      </c>
      <c r="L54" s="59" t="s">
        <v>133</v>
      </c>
      <c r="M54" s="59" t="s">
        <v>133</v>
      </c>
      <c r="N54" s="59" t="s">
        <v>133</v>
      </c>
      <c r="O54" s="59" t="s">
        <v>133</v>
      </c>
      <c r="P54" s="59" t="s">
        <v>133</v>
      </c>
      <c r="Q54" s="59" t="s">
        <v>133</v>
      </c>
      <c r="R54" s="59" t="s">
        <v>133</v>
      </c>
      <c r="S54" s="59" t="s">
        <v>133</v>
      </c>
      <c r="T54" s="59" t="s">
        <v>133</v>
      </c>
      <c r="U54" s="59" t="s">
        <v>133</v>
      </c>
      <c r="V54" s="59" t="s">
        <v>133</v>
      </c>
      <c r="W54" s="59" t="s">
        <v>133</v>
      </c>
      <c r="X54" s="59" t="s">
        <v>133</v>
      </c>
    </row>
    <row r="55" spans="1:24" s="40" customFormat="1" ht="13.5" customHeight="1" x14ac:dyDescent="0.2">
      <c r="A55" s="46" t="s">
        <v>46</v>
      </c>
      <c r="B55" s="46">
        <v>30</v>
      </c>
      <c r="C55" s="59" t="s">
        <v>133</v>
      </c>
      <c r="D55" s="59" t="s">
        <v>133</v>
      </c>
      <c r="E55" s="59" t="s">
        <v>133</v>
      </c>
      <c r="F55" s="59" t="s">
        <v>133</v>
      </c>
      <c r="G55" s="59" t="s">
        <v>133</v>
      </c>
      <c r="H55" s="59" t="s">
        <v>133</v>
      </c>
      <c r="I55" s="59" t="s">
        <v>133</v>
      </c>
      <c r="J55" s="59" t="s">
        <v>133</v>
      </c>
      <c r="K55" s="59" t="s">
        <v>133</v>
      </c>
      <c r="L55" s="59" t="s">
        <v>133</v>
      </c>
      <c r="M55" s="59" t="s">
        <v>133</v>
      </c>
      <c r="N55" s="59" t="s">
        <v>133</v>
      </c>
      <c r="O55" s="59" t="s">
        <v>133</v>
      </c>
      <c r="P55" s="59" t="s">
        <v>133</v>
      </c>
      <c r="Q55" s="59" t="s">
        <v>133</v>
      </c>
      <c r="R55" s="59" t="s">
        <v>133</v>
      </c>
      <c r="S55" s="59" t="s">
        <v>133</v>
      </c>
      <c r="T55" s="59" t="s">
        <v>133</v>
      </c>
      <c r="U55" s="59" t="s">
        <v>133</v>
      </c>
      <c r="V55" s="59" t="s">
        <v>133</v>
      </c>
      <c r="W55" s="59" t="s">
        <v>133</v>
      </c>
      <c r="X55" s="59" t="s">
        <v>133</v>
      </c>
    </row>
    <row r="56" spans="1:24" s="40" customFormat="1" ht="13.5" customHeight="1" x14ac:dyDescent="0.2">
      <c r="A56" s="46" t="s">
        <v>47</v>
      </c>
      <c r="B56" s="46">
        <v>31</v>
      </c>
      <c r="C56" s="59" t="s">
        <v>133</v>
      </c>
      <c r="D56" s="59" t="s">
        <v>133</v>
      </c>
      <c r="E56" s="59" t="s">
        <v>133</v>
      </c>
      <c r="F56" s="59" t="s">
        <v>133</v>
      </c>
      <c r="G56" s="59" t="s">
        <v>133</v>
      </c>
      <c r="H56" s="59" t="s">
        <v>133</v>
      </c>
      <c r="I56" s="59" t="s">
        <v>133</v>
      </c>
      <c r="J56" s="59" t="s">
        <v>133</v>
      </c>
      <c r="K56" s="59" t="s">
        <v>133</v>
      </c>
      <c r="L56" s="59" t="s">
        <v>133</v>
      </c>
      <c r="M56" s="59" t="s">
        <v>133</v>
      </c>
      <c r="N56" s="59" t="s">
        <v>133</v>
      </c>
      <c r="O56" s="59" t="s">
        <v>133</v>
      </c>
      <c r="P56" s="59" t="s">
        <v>133</v>
      </c>
      <c r="Q56" s="59" t="s">
        <v>133</v>
      </c>
      <c r="R56" s="59" t="s">
        <v>133</v>
      </c>
      <c r="S56" s="59" t="s">
        <v>133</v>
      </c>
      <c r="T56" s="59" t="s">
        <v>133</v>
      </c>
      <c r="U56" s="59" t="s">
        <v>133</v>
      </c>
      <c r="V56" s="59" t="s">
        <v>133</v>
      </c>
      <c r="W56" s="59" t="s">
        <v>133</v>
      </c>
      <c r="X56" s="59" t="s">
        <v>133</v>
      </c>
    </row>
    <row r="57" spans="1:24" s="40" customFormat="1" ht="13.5" customHeight="1" thickBot="1" x14ac:dyDescent="0.25">
      <c r="A57" s="78"/>
      <c r="B57" s="78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90"/>
      <c r="P57" s="90"/>
      <c r="Q57" s="90"/>
      <c r="R57" s="90"/>
      <c r="S57" s="90"/>
      <c r="T57" s="90"/>
      <c r="U57" s="90"/>
      <c r="V57" s="90"/>
      <c r="W57" s="90"/>
      <c r="X57" s="90"/>
    </row>
    <row r="58" spans="1:24" ht="13.5" customHeight="1" x14ac:dyDescent="0.2">
      <c r="A58" s="38"/>
      <c r="B58" s="39"/>
      <c r="C58" s="40"/>
      <c r="D58" s="40"/>
      <c r="E58" s="40"/>
      <c r="F58" s="40"/>
      <c r="G58" s="301" t="s">
        <v>135</v>
      </c>
      <c r="H58" s="302"/>
      <c r="I58" s="302"/>
      <c r="J58" s="302"/>
      <c r="K58" s="302"/>
      <c r="L58" s="303"/>
      <c r="M58" s="40"/>
      <c r="N58" s="40"/>
      <c r="O58" s="40"/>
      <c r="P58" s="41"/>
      <c r="Q58" s="244" t="s">
        <v>54</v>
      </c>
      <c r="R58" s="245"/>
      <c r="S58" s="245"/>
      <c r="T58" s="245"/>
      <c r="U58" s="246"/>
      <c r="V58" s="40"/>
      <c r="W58" s="40"/>
      <c r="X58" s="40"/>
    </row>
    <row r="59" spans="1:24" ht="24.75" customHeight="1" thickBot="1" x14ac:dyDescent="0.25">
      <c r="A59" s="38"/>
      <c r="B59" s="39"/>
      <c r="C59" s="40"/>
      <c r="D59" s="40"/>
      <c r="E59" s="40"/>
      <c r="F59" s="40"/>
      <c r="G59" s="304"/>
      <c r="H59" s="305"/>
      <c r="I59" s="305"/>
      <c r="J59" s="305"/>
      <c r="K59" s="305"/>
      <c r="L59" s="306"/>
      <c r="M59" s="40"/>
      <c r="N59" s="40"/>
      <c r="O59" s="40"/>
      <c r="P59" s="41"/>
      <c r="Q59" s="247"/>
      <c r="R59" s="248"/>
      <c r="S59" s="248"/>
      <c r="T59" s="248"/>
      <c r="U59" s="249"/>
      <c r="V59" s="40"/>
      <c r="W59" s="40"/>
      <c r="X59" s="40"/>
    </row>
    <row r="60" spans="1:24" ht="18.75" x14ac:dyDescent="0.2">
      <c r="A60" s="77"/>
      <c r="B60" s="44"/>
      <c r="C60" s="44"/>
      <c r="D60" s="44"/>
      <c r="E60" s="44"/>
      <c r="F60" s="44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</row>
    <row r="61" spans="1:24" s="40" customFormat="1" hidden="1" x14ac:dyDescent="0.2">
      <c r="A61" s="210" t="s">
        <v>109</v>
      </c>
      <c r="B61" s="210"/>
      <c r="C61" s="210"/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</row>
    <row r="62" spans="1:24" s="40" customFormat="1" hidden="1" x14ac:dyDescent="0.2">
      <c r="A62" s="211" t="s">
        <v>61</v>
      </c>
      <c r="B62" s="212"/>
      <c r="C62" s="212"/>
      <c r="D62" s="212"/>
      <c r="E62" s="212"/>
      <c r="F62" s="212"/>
      <c r="G62" s="212"/>
      <c r="H62" s="212"/>
      <c r="I62" s="212"/>
      <c r="J62" s="212"/>
      <c r="K62" s="212"/>
      <c r="L62" s="212"/>
      <c r="M62" s="212"/>
      <c r="N62" s="212"/>
      <c r="O62" s="212"/>
      <c r="P62" s="212"/>
      <c r="Q62" s="212"/>
      <c r="R62" s="212"/>
      <c r="S62" s="212"/>
      <c r="T62" s="212"/>
      <c r="U62" s="212"/>
      <c r="V62" s="212"/>
      <c r="W62" s="212"/>
      <c r="X62" s="212"/>
    </row>
    <row r="63" spans="1:24" s="40" customFormat="1" ht="58.5" hidden="1" customHeight="1" x14ac:dyDescent="0.2">
      <c r="A63" s="294" t="s">
        <v>39</v>
      </c>
      <c r="B63" s="295"/>
      <c r="C63" s="217" t="s">
        <v>85</v>
      </c>
      <c r="D63" s="218"/>
      <c r="E63" s="219" t="s">
        <v>86</v>
      </c>
      <c r="F63" s="220"/>
      <c r="G63" s="221" t="s">
        <v>83</v>
      </c>
      <c r="H63" s="222"/>
      <c r="I63" s="223" t="s">
        <v>87</v>
      </c>
      <c r="J63" s="224"/>
      <c r="K63" s="225" t="s">
        <v>88</v>
      </c>
      <c r="L63" s="225"/>
      <c r="M63" s="226" t="s">
        <v>89</v>
      </c>
      <c r="N63" s="227"/>
      <c r="O63" s="250" t="s">
        <v>94</v>
      </c>
      <c r="P63" s="250"/>
      <c r="Q63" s="230" t="s">
        <v>95</v>
      </c>
      <c r="R63" s="230"/>
      <c r="S63" s="231" t="s">
        <v>90</v>
      </c>
      <c r="T63" s="231"/>
      <c r="U63" s="232" t="s">
        <v>91</v>
      </c>
      <c r="V63" s="233"/>
      <c r="W63" s="234" t="s">
        <v>96</v>
      </c>
      <c r="X63" s="235"/>
    </row>
    <row r="64" spans="1:24" s="40" customFormat="1" hidden="1" x14ac:dyDescent="0.2">
      <c r="A64" s="296"/>
      <c r="B64" s="297"/>
      <c r="C64" s="45" t="s">
        <v>40</v>
      </c>
      <c r="D64" s="45" t="s">
        <v>41</v>
      </c>
      <c r="E64" s="45" t="s">
        <v>40</v>
      </c>
      <c r="F64" s="45" t="s">
        <v>41</v>
      </c>
      <c r="G64" s="45" t="s">
        <v>40</v>
      </c>
      <c r="H64" s="45" t="s">
        <v>41</v>
      </c>
      <c r="I64" s="45" t="s">
        <v>40</v>
      </c>
      <c r="J64" s="45" t="s">
        <v>41</v>
      </c>
      <c r="K64" s="45" t="s">
        <v>40</v>
      </c>
      <c r="L64" s="45" t="s">
        <v>41</v>
      </c>
      <c r="M64" s="45" t="s">
        <v>40</v>
      </c>
      <c r="N64" s="45" t="s">
        <v>41</v>
      </c>
      <c r="O64" s="45" t="s">
        <v>40</v>
      </c>
      <c r="P64" s="45" t="s">
        <v>41</v>
      </c>
      <c r="Q64" s="45" t="s">
        <v>40</v>
      </c>
      <c r="R64" s="45" t="s">
        <v>41</v>
      </c>
      <c r="S64" s="45" t="s">
        <v>40</v>
      </c>
      <c r="T64" s="45" t="s">
        <v>41</v>
      </c>
      <c r="U64" s="45" t="s">
        <v>40</v>
      </c>
      <c r="V64" s="45" t="s">
        <v>41</v>
      </c>
      <c r="W64" s="45" t="s">
        <v>40</v>
      </c>
      <c r="X64" s="45" t="s">
        <v>41</v>
      </c>
    </row>
    <row r="65" spans="1:24" s="40" customFormat="1" hidden="1" x14ac:dyDescent="0.2">
      <c r="A65" s="46" t="s">
        <v>43</v>
      </c>
      <c r="B65" s="46">
        <v>15</v>
      </c>
      <c r="C65" s="49" t="s">
        <v>101</v>
      </c>
      <c r="D65" s="49" t="s">
        <v>101</v>
      </c>
      <c r="E65" s="49" t="s">
        <v>101</v>
      </c>
      <c r="F65" s="49" t="s">
        <v>101</v>
      </c>
      <c r="G65" s="49" t="s">
        <v>101</v>
      </c>
      <c r="H65" s="49" t="s">
        <v>101</v>
      </c>
      <c r="I65" s="49" t="s">
        <v>101</v>
      </c>
      <c r="J65" s="49" t="s">
        <v>101</v>
      </c>
      <c r="K65" s="49" t="s">
        <v>101</v>
      </c>
      <c r="L65" s="49" t="s">
        <v>101</v>
      </c>
      <c r="M65" s="49" t="s">
        <v>101</v>
      </c>
      <c r="N65" s="49" t="s">
        <v>101</v>
      </c>
      <c r="O65" s="49" t="s">
        <v>101</v>
      </c>
      <c r="P65" s="49" t="s">
        <v>101</v>
      </c>
      <c r="Q65" s="49" t="s">
        <v>101</v>
      </c>
      <c r="R65" s="49" t="s">
        <v>101</v>
      </c>
      <c r="S65" s="49" t="s">
        <v>101</v>
      </c>
      <c r="T65" s="49" t="s">
        <v>101</v>
      </c>
      <c r="U65" s="49" t="s">
        <v>101</v>
      </c>
      <c r="V65" s="49" t="s">
        <v>101</v>
      </c>
      <c r="W65" s="49" t="s">
        <v>101</v>
      </c>
      <c r="X65" s="49" t="s">
        <v>101</v>
      </c>
    </row>
    <row r="66" spans="1:24" s="40" customFormat="1" hidden="1" x14ac:dyDescent="0.2">
      <c r="A66" s="46" t="s">
        <v>44</v>
      </c>
      <c r="B66" s="46">
        <v>16</v>
      </c>
      <c r="C66" s="49" t="s">
        <v>101</v>
      </c>
      <c r="D66" s="49" t="s">
        <v>101</v>
      </c>
      <c r="E66" s="49" t="s">
        <v>101</v>
      </c>
      <c r="F66" s="49" t="s">
        <v>101</v>
      </c>
      <c r="G66" s="49" t="s">
        <v>101</v>
      </c>
      <c r="H66" s="49" t="s">
        <v>101</v>
      </c>
      <c r="I66" s="49" t="s">
        <v>101</v>
      </c>
      <c r="J66" s="49" t="s">
        <v>101</v>
      </c>
      <c r="K66" s="49" t="s">
        <v>101</v>
      </c>
      <c r="L66" s="49" t="s">
        <v>101</v>
      </c>
      <c r="M66" s="49" t="s">
        <v>101</v>
      </c>
      <c r="N66" s="49" t="s">
        <v>101</v>
      </c>
      <c r="O66" s="49" t="s">
        <v>101</v>
      </c>
      <c r="P66" s="49" t="s">
        <v>101</v>
      </c>
      <c r="Q66" s="49" t="s">
        <v>101</v>
      </c>
      <c r="R66" s="49" t="s">
        <v>101</v>
      </c>
      <c r="S66" s="49" t="s">
        <v>101</v>
      </c>
      <c r="T66" s="49" t="s">
        <v>101</v>
      </c>
      <c r="U66" s="49" t="s">
        <v>101</v>
      </c>
      <c r="V66" s="49" t="s">
        <v>101</v>
      </c>
      <c r="W66" s="49" t="s">
        <v>101</v>
      </c>
      <c r="X66" s="49" t="s">
        <v>101</v>
      </c>
    </row>
    <row r="67" spans="1:24" s="40" customFormat="1" hidden="1" x14ac:dyDescent="0.2">
      <c r="A67" s="46" t="s">
        <v>45</v>
      </c>
      <c r="B67" s="46">
        <v>17</v>
      </c>
      <c r="C67" s="49" t="s">
        <v>101</v>
      </c>
      <c r="D67" s="49" t="s">
        <v>101</v>
      </c>
      <c r="E67" s="49" t="s">
        <v>101</v>
      </c>
      <c r="F67" s="49" t="s">
        <v>101</v>
      </c>
      <c r="G67" s="49" t="s">
        <v>101</v>
      </c>
      <c r="H67" s="49" t="s">
        <v>101</v>
      </c>
      <c r="I67" s="49" t="s">
        <v>101</v>
      </c>
      <c r="J67" s="49" t="s">
        <v>101</v>
      </c>
      <c r="K67" s="49" t="s">
        <v>101</v>
      </c>
      <c r="L67" s="49" t="s">
        <v>101</v>
      </c>
      <c r="M67" s="49" t="s">
        <v>101</v>
      </c>
      <c r="N67" s="49" t="s">
        <v>101</v>
      </c>
      <c r="O67" s="49" t="s">
        <v>101</v>
      </c>
      <c r="P67" s="49" t="s">
        <v>101</v>
      </c>
      <c r="Q67" s="49" t="s">
        <v>101</v>
      </c>
      <c r="R67" s="49" t="s">
        <v>101</v>
      </c>
      <c r="S67" s="49" t="s">
        <v>101</v>
      </c>
      <c r="T67" s="49" t="s">
        <v>101</v>
      </c>
      <c r="U67" s="49" t="s">
        <v>101</v>
      </c>
      <c r="V67" s="49" t="s">
        <v>101</v>
      </c>
      <c r="W67" s="49" t="s">
        <v>101</v>
      </c>
      <c r="X67" s="49" t="s">
        <v>101</v>
      </c>
    </row>
    <row r="68" spans="1:24" s="40" customFormat="1" hidden="1" x14ac:dyDescent="0.2">
      <c r="A68" s="46" t="s">
        <v>46</v>
      </c>
      <c r="B68" s="46">
        <v>18</v>
      </c>
      <c r="C68" s="49" t="s">
        <v>101</v>
      </c>
      <c r="D68" s="49" t="s">
        <v>101</v>
      </c>
      <c r="E68" s="49" t="s">
        <v>101</v>
      </c>
      <c r="F68" s="49" t="s">
        <v>101</v>
      </c>
      <c r="G68" s="49" t="s">
        <v>101</v>
      </c>
      <c r="H68" s="49" t="s">
        <v>101</v>
      </c>
      <c r="I68" s="49" t="s">
        <v>101</v>
      </c>
      <c r="J68" s="49" t="s">
        <v>101</v>
      </c>
      <c r="K68" s="49" t="s">
        <v>101</v>
      </c>
      <c r="L68" s="49" t="s">
        <v>101</v>
      </c>
      <c r="M68" s="49" t="s">
        <v>101</v>
      </c>
      <c r="N68" s="49" t="s">
        <v>101</v>
      </c>
      <c r="O68" s="49" t="s">
        <v>101</v>
      </c>
      <c r="P68" s="49" t="s">
        <v>101</v>
      </c>
      <c r="Q68" s="49" t="s">
        <v>101</v>
      </c>
      <c r="R68" s="49" t="s">
        <v>101</v>
      </c>
      <c r="S68" s="49" t="s">
        <v>101</v>
      </c>
      <c r="T68" s="49" t="s">
        <v>101</v>
      </c>
      <c r="U68" s="49" t="s">
        <v>101</v>
      </c>
      <c r="V68" s="49" t="s">
        <v>101</v>
      </c>
      <c r="W68" s="49" t="s">
        <v>101</v>
      </c>
      <c r="X68" s="49" t="s">
        <v>101</v>
      </c>
    </row>
    <row r="69" spans="1:24" s="40" customFormat="1" hidden="1" x14ac:dyDescent="0.2">
      <c r="A69" s="46" t="s">
        <v>47</v>
      </c>
      <c r="B69" s="46">
        <v>19</v>
      </c>
      <c r="C69" s="47">
        <f>C9*0.85</f>
        <v>15725</v>
      </c>
      <c r="D69" s="47">
        <f t="shared" ref="D69:V79" si="4">D9*0.85</f>
        <v>15725</v>
      </c>
      <c r="E69" s="47">
        <f t="shared" si="4"/>
        <v>16575</v>
      </c>
      <c r="F69" s="47">
        <f t="shared" si="4"/>
        <v>16575</v>
      </c>
      <c r="G69" s="47">
        <f t="shared" si="4"/>
        <v>17000</v>
      </c>
      <c r="H69" s="47">
        <f t="shared" si="4"/>
        <v>17000</v>
      </c>
      <c r="I69" s="47">
        <f t="shared" si="4"/>
        <v>17425</v>
      </c>
      <c r="J69" s="47">
        <f t="shared" si="4"/>
        <v>17425</v>
      </c>
      <c r="K69" s="47">
        <f t="shared" si="4"/>
        <v>18275</v>
      </c>
      <c r="L69" s="47">
        <f t="shared" si="4"/>
        <v>18275</v>
      </c>
      <c r="M69" s="47">
        <f t="shared" si="4"/>
        <v>18700</v>
      </c>
      <c r="N69" s="47">
        <f t="shared" si="4"/>
        <v>18700</v>
      </c>
      <c r="O69" s="47">
        <f t="shared" si="4"/>
        <v>19975</v>
      </c>
      <c r="P69" s="47">
        <f t="shared" si="4"/>
        <v>19975</v>
      </c>
      <c r="Q69" s="47">
        <f t="shared" si="4"/>
        <v>21675</v>
      </c>
      <c r="R69" s="47">
        <f t="shared" si="4"/>
        <v>21675</v>
      </c>
      <c r="S69" s="47">
        <f t="shared" si="4"/>
        <v>23375</v>
      </c>
      <c r="T69" s="47">
        <f t="shared" si="4"/>
        <v>23375</v>
      </c>
      <c r="U69" s="47">
        <f t="shared" si="4"/>
        <v>25925</v>
      </c>
      <c r="V69" s="47">
        <f t="shared" si="4"/>
        <v>25925</v>
      </c>
      <c r="W69" s="49" t="s">
        <v>101</v>
      </c>
      <c r="X69" s="49" t="s">
        <v>101</v>
      </c>
    </row>
    <row r="70" spans="1:24" s="40" customFormat="1" hidden="1" x14ac:dyDescent="0.2">
      <c r="A70" s="46" t="s">
        <v>48</v>
      </c>
      <c r="B70" s="46">
        <v>20</v>
      </c>
      <c r="C70" s="47">
        <f t="shared" ref="C70:R79" si="5">C10*0.85</f>
        <v>15725</v>
      </c>
      <c r="D70" s="47">
        <f t="shared" si="5"/>
        <v>15725</v>
      </c>
      <c r="E70" s="47">
        <f t="shared" si="5"/>
        <v>16575</v>
      </c>
      <c r="F70" s="47">
        <f t="shared" si="5"/>
        <v>16575</v>
      </c>
      <c r="G70" s="47">
        <f t="shared" si="5"/>
        <v>17000</v>
      </c>
      <c r="H70" s="47">
        <f t="shared" si="5"/>
        <v>17000</v>
      </c>
      <c r="I70" s="47">
        <f t="shared" si="5"/>
        <v>17425</v>
      </c>
      <c r="J70" s="47">
        <f t="shared" si="5"/>
        <v>17425</v>
      </c>
      <c r="K70" s="47">
        <f t="shared" si="5"/>
        <v>18275</v>
      </c>
      <c r="L70" s="47">
        <f t="shared" si="5"/>
        <v>18275</v>
      </c>
      <c r="M70" s="47">
        <f t="shared" si="5"/>
        <v>18700</v>
      </c>
      <c r="N70" s="47">
        <f t="shared" si="5"/>
        <v>18700</v>
      </c>
      <c r="O70" s="47">
        <f t="shared" si="5"/>
        <v>19975</v>
      </c>
      <c r="P70" s="47">
        <f t="shared" si="5"/>
        <v>19975</v>
      </c>
      <c r="Q70" s="47">
        <f t="shared" si="5"/>
        <v>21675</v>
      </c>
      <c r="R70" s="47">
        <f t="shared" si="5"/>
        <v>21675</v>
      </c>
      <c r="S70" s="47">
        <f t="shared" si="4"/>
        <v>23375</v>
      </c>
      <c r="T70" s="47">
        <f t="shared" si="4"/>
        <v>23375</v>
      </c>
      <c r="U70" s="47">
        <f t="shared" si="4"/>
        <v>25925</v>
      </c>
      <c r="V70" s="47">
        <f t="shared" si="4"/>
        <v>25925</v>
      </c>
      <c r="W70" s="49" t="s">
        <v>101</v>
      </c>
      <c r="X70" s="49" t="s">
        <v>101</v>
      </c>
    </row>
    <row r="71" spans="1:24" s="40" customFormat="1" ht="12.75" hidden="1" customHeight="1" x14ac:dyDescent="0.2">
      <c r="A71" s="46" t="s">
        <v>42</v>
      </c>
      <c r="B71" s="46">
        <v>21</v>
      </c>
      <c r="C71" s="47">
        <f t="shared" si="5"/>
        <v>15725</v>
      </c>
      <c r="D71" s="47">
        <f t="shared" si="4"/>
        <v>15725</v>
      </c>
      <c r="E71" s="47">
        <f t="shared" si="4"/>
        <v>16575</v>
      </c>
      <c r="F71" s="47">
        <f t="shared" si="4"/>
        <v>16575</v>
      </c>
      <c r="G71" s="47">
        <f t="shared" si="4"/>
        <v>17000</v>
      </c>
      <c r="H71" s="47">
        <f t="shared" si="4"/>
        <v>17000</v>
      </c>
      <c r="I71" s="47">
        <f t="shared" si="4"/>
        <v>17425</v>
      </c>
      <c r="J71" s="47">
        <f t="shared" si="4"/>
        <v>17425</v>
      </c>
      <c r="K71" s="47">
        <f t="shared" si="4"/>
        <v>18275</v>
      </c>
      <c r="L71" s="47">
        <f t="shared" si="4"/>
        <v>18275</v>
      </c>
      <c r="M71" s="47">
        <f t="shared" si="4"/>
        <v>18700</v>
      </c>
      <c r="N71" s="47">
        <f t="shared" si="4"/>
        <v>18700</v>
      </c>
      <c r="O71" s="47">
        <f t="shared" si="4"/>
        <v>19975</v>
      </c>
      <c r="P71" s="47">
        <f t="shared" si="4"/>
        <v>19975</v>
      </c>
      <c r="Q71" s="47">
        <f t="shared" si="4"/>
        <v>21675</v>
      </c>
      <c r="R71" s="47">
        <f t="shared" si="4"/>
        <v>21675</v>
      </c>
      <c r="S71" s="47">
        <f t="shared" si="4"/>
        <v>23375</v>
      </c>
      <c r="T71" s="47">
        <f t="shared" si="4"/>
        <v>23375</v>
      </c>
      <c r="U71" s="47">
        <f t="shared" si="4"/>
        <v>25925</v>
      </c>
      <c r="V71" s="47">
        <f t="shared" si="4"/>
        <v>25925</v>
      </c>
      <c r="W71" s="49" t="s">
        <v>101</v>
      </c>
      <c r="X71" s="49" t="s">
        <v>101</v>
      </c>
    </row>
    <row r="72" spans="1:24" s="40" customFormat="1" hidden="1" x14ac:dyDescent="0.2">
      <c r="A72" s="46" t="s">
        <v>43</v>
      </c>
      <c r="B72" s="46">
        <v>22</v>
      </c>
      <c r="C72" s="47">
        <f t="shared" si="5"/>
        <v>15725</v>
      </c>
      <c r="D72" s="47">
        <f t="shared" si="4"/>
        <v>15725</v>
      </c>
      <c r="E72" s="47">
        <f t="shared" si="4"/>
        <v>16575</v>
      </c>
      <c r="F72" s="47">
        <f t="shared" si="4"/>
        <v>16575</v>
      </c>
      <c r="G72" s="47">
        <f t="shared" si="4"/>
        <v>17000</v>
      </c>
      <c r="H72" s="47">
        <f t="shared" si="4"/>
        <v>17000</v>
      </c>
      <c r="I72" s="47">
        <f t="shared" si="4"/>
        <v>17425</v>
      </c>
      <c r="J72" s="47">
        <f t="shared" si="4"/>
        <v>17425</v>
      </c>
      <c r="K72" s="47">
        <f t="shared" si="4"/>
        <v>18275</v>
      </c>
      <c r="L72" s="47">
        <f t="shared" si="4"/>
        <v>18275</v>
      </c>
      <c r="M72" s="47">
        <f t="shared" si="4"/>
        <v>18700</v>
      </c>
      <c r="N72" s="47">
        <f t="shared" si="4"/>
        <v>18700</v>
      </c>
      <c r="O72" s="47">
        <f t="shared" si="4"/>
        <v>19975</v>
      </c>
      <c r="P72" s="47">
        <f t="shared" si="4"/>
        <v>19975</v>
      </c>
      <c r="Q72" s="47">
        <f t="shared" si="4"/>
        <v>21675</v>
      </c>
      <c r="R72" s="47">
        <f t="shared" si="4"/>
        <v>21675</v>
      </c>
      <c r="S72" s="47">
        <f t="shared" si="4"/>
        <v>23375</v>
      </c>
      <c r="T72" s="47">
        <f t="shared" si="4"/>
        <v>23375</v>
      </c>
      <c r="U72" s="47">
        <f t="shared" si="4"/>
        <v>25925</v>
      </c>
      <c r="V72" s="47">
        <f t="shared" si="4"/>
        <v>25925</v>
      </c>
      <c r="W72" s="49" t="s">
        <v>101</v>
      </c>
      <c r="X72" s="49" t="s">
        <v>101</v>
      </c>
    </row>
    <row r="73" spans="1:24" s="40" customFormat="1" hidden="1" x14ac:dyDescent="0.2">
      <c r="A73" s="46" t="s">
        <v>44</v>
      </c>
      <c r="B73" s="46">
        <v>23</v>
      </c>
      <c r="C73" s="49" t="s">
        <v>101</v>
      </c>
      <c r="D73" s="49" t="s">
        <v>101</v>
      </c>
      <c r="E73" s="49" t="s">
        <v>101</v>
      </c>
      <c r="F73" s="49" t="s">
        <v>101</v>
      </c>
      <c r="G73" s="49" t="s">
        <v>101</v>
      </c>
      <c r="H73" s="49" t="s">
        <v>101</v>
      </c>
      <c r="I73" s="49" t="s">
        <v>101</v>
      </c>
      <c r="J73" s="49" t="s">
        <v>101</v>
      </c>
      <c r="K73" s="49" t="s">
        <v>101</v>
      </c>
      <c r="L73" s="49" t="s">
        <v>101</v>
      </c>
      <c r="M73" s="49" t="s">
        <v>101</v>
      </c>
      <c r="N73" s="49" t="s">
        <v>101</v>
      </c>
      <c r="O73" s="49" t="s">
        <v>101</v>
      </c>
      <c r="P73" s="49" t="s">
        <v>101</v>
      </c>
      <c r="Q73" s="49" t="s">
        <v>101</v>
      </c>
      <c r="R73" s="49" t="s">
        <v>101</v>
      </c>
      <c r="S73" s="49" t="s">
        <v>101</v>
      </c>
      <c r="T73" s="49" t="s">
        <v>101</v>
      </c>
      <c r="U73" s="49" t="s">
        <v>101</v>
      </c>
      <c r="V73" s="49" t="s">
        <v>101</v>
      </c>
      <c r="W73" s="49" t="s">
        <v>101</v>
      </c>
      <c r="X73" s="49" t="s">
        <v>101</v>
      </c>
    </row>
    <row r="74" spans="1:24" s="40" customFormat="1" ht="15" hidden="1" customHeight="1" x14ac:dyDescent="0.2">
      <c r="A74" s="46" t="s">
        <v>45</v>
      </c>
      <c r="B74" s="46">
        <v>24</v>
      </c>
      <c r="C74" s="49" t="s">
        <v>101</v>
      </c>
      <c r="D74" s="49" t="s">
        <v>101</v>
      </c>
      <c r="E74" s="49" t="s">
        <v>101</v>
      </c>
      <c r="F74" s="49" t="s">
        <v>101</v>
      </c>
      <c r="G74" s="49" t="s">
        <v>101</v>
      </c>
      <c r="H74" s="49" t="s">
        <v>101</v>
      </c>
      <c r="I74" s="49" t="s">
        <v>101</v>
      </c>
      <c r="J74" s="49" t="s">
        <v>101</v>
      </c>
      <c r="K74" s="49" t="s">
        <v>101</v>
      </c>
      <c r="L74" s="49" t="s">
        <v>101</v>
      </c>
      <c r="M74" s="49" t="s">
        <v>101</v>
      </c>
      <c r="N74" s="49" t="s">
        <v>101</v>
      </c>
      <c r="O74" s="49" t="s">
        <v>101</v>
      </c>
      <c r="P74" s="49" t="s">
        <v>101</v>
      </c>
      <c r="Q74" s="49" t="s">
        <v>101</v>
      </c>
      <c r="R74" s="49" t="s">
        <v>101</v>
      </c>
      <c r="S74" s="49" t="s">
        <v>101</v>
      </c>
      <c r="T74" s="49" t="s">
        <v>101</v>
      </c>
      <c r="U74" s="49" t="s">
        <v>101</v>
      </c>
      <c r="V74" s="49" t="s">
        <v>101</v>
      </c>
      <c r="W74" s="49" t="s">
        <v>101</v>
      </c>
      <c r="X74" s="49" t="s">
        <v>101</v>
      </c>
    </row>
    <row r="75" spans="1:24" s="40" customFormat="1" hidden="1" x14ac:dyDescent="0.2">
      <c r="A75" s="46" t="s">
        <v>46</v>
      </c>
      <c r="B75" s="46">
        <v>25</v>
      </c>
      <c r="C75" s="47">
        <f t="shared" si="5"/>
        <v>12155</v>
      </c>
      <c r="D75" s="47">
        <f t="shared" si="4"/>
        <v>12155</v>
      </c>
      <c r="E75" s="47">
        <f t="shared" si="4"/>
        <v>13005</v>
      </c>
      <c r="F75" s="47">
        <f t="shared" si="4"/>
        <v>13005</v>
      </c>
      <c r="G75" s="47">
        <f t="shared" si="4"/>
        <v>13430</v>
      </c>
      <c r="H75" s="47">
        <f t="shared" si="4"/>
        <v>13430</v>
      </c>
      <c r="I75" s="47">
        <f t="shared" si="4"/>
        <v>13855</v>
      </c>
      <c r="J75" s="47">
        <f t="shared" si="4"/>
        <v>13855</v>
      </c>
      <c r="K75" s="47">
        <f t="shared" si="4"/>
        <v>14705</v>
      </c>
      <c r="L75" s="47">
        <f t="shared" si="4"/>
        <v>14705</v>
      </c>
      <c r="M75" s="47">
        <f t="shared" si="4"/>
        <v>15130</v>
      </c>
      <c r="N75" s="47">
        <f t="shared" si="4"/>
        <v>15130</v>
      </c>
      <c r="O75" s="47">
        <f t="shared" si="4"/>
        <v>16405</v>
      </c>
      <c r="P75" s="47">
        <f t="shared" si="4"/>
        <v>16405</v>
      </c>
      <c r="Q75" s="47">
        <f t="shared" si="4"/>
        <v>18105</v>
      </c>
      <c r="R75" s="47">
        <f t="shared" si="4"/>
        <v>18105</v>
      </c>
      <c r="S75" s="47">
        <f t="shared" si="4"/>
        <v>19805</v>
      </c>
      <c r="T75" s="47">
        <f t="shared" si="4"/>
        <v>19805</v>
      </c>
      <c r="U75" s="47">
        <f t="shared" si="4"/>
        <v>22355</v>
      </c>
      <c r="V75" s="47">
        <f t="shared" si="4"/>
        <v>22355</v>
      </c>
      <c r="W75" s="49" t="s">
        <v>101</v>
      </c>
      <c r="X75" s="49" t="s">
        <v>101</v>
      </c>
    </row>
    <row r="76" spans="1:24" s="40" customFormat="1" hidden="1" x14ac:dyDescent="0.2">
      <c r="A76" s="46" t="s">
        <v>47</v>
      </c>
      <c r="B76" s="46">
        <v>26</v>
      </c>
      <c r="C76" s="47">
        <f t="shared" si="5"/>
        <v>12155</v>
      </c>
      <c r="D76" s="47">
        <f t="shared" si="4"/>
        <v>12155</v>
      </c>
      <c r="E76" s="47">
        <f t="shared" si="4"/>
        <v>13005</v>
      </c>
      <c r="F76" s="47">
        <f t="shared" si="4"/>
        <v>13005</v>
      </c>
      <c r="G76" s="47">
        <f t="shared" si="4"/>
        <v>13430</v>
      </c>
      <c r="H76" s="47">
        <f t="shared" si="4"/>
        <v>13430</v>
      </c>
      <c r="I76" s="47">
        <f t="shared" si="4"/>
        <v>13855</v>
      </c>
      <c r="J76" s="47">
        <f t="shared" si="4"/>
        <v>13855</v>
      </c>
      <c r="K76" s="47">
        <f t="shared" si="4"/>
        <v>14705</v>
      </c>
      <c r="L76" s="47">
        <f t="shared" si="4"/>
        <v>14705</v>
      </c>
      <c r="M76" s="47">
        <f t="shared" si="4"/>
        <v>15130</v>
      </c>
      <c r="N76" s="47">
        <f t="shared" si="4"/>
        <v>15130</v>
      </c>
      <c r="O76" s="47">
        <f t="shared" si="4"/>
        <v>16405</v>
      </c>
      <c r="P76" s="47">
        <f t="shared" si="4"/>
        <v>16405</v>
      </c>
      <c r="Q76" s="47">
        <f t="shared" si="4"/>
        <v>18105</v>
      </c>
      <c r="R76" s="47">
        <f t="shared" si="4"/>
        <v>18105</v>
      </c>
      <c r="S76" s="47">
        <f t="shared" si="4"/>
        <v>19805</v>
      </c>
      <c r="T76" s="47">
        <f t="shared" si="4"/>
        <v>19805</v>
      </c>
      <c r="U76" s="47">
        <f t="shared" si="4"/>
        <v>22355</v>
      </c>
      <c r="V76" s="47">
        <f t="shared" si="4"/>
        <v>22355</v>
      </c>
      <c r="W76" s="49" t="s">
        <v>101</v>
      </c>
      <c r="X76" s="49" t="s">
        <v>101</v>
      </c>
    </row>
    <row r="77" spans="1:24" s="40" customFormat="1" hidden="1" x14ac:dyDescent="0.2">
      <c r="A77" s="46" t="s">
        <v>48</v>
      </c>
      <c r="B77" s="46">
        <v>27</v>
      </c>
      <c r="C77" s="47">
        <f t="shared" si="5"/>
        <v>12155</v>
      </c>
      <c r="D77" s="47">
        <f t="shared" si="4"/>
        <v>12155</v>
      </c>
      <c r="E77" s="47">
        <f t="shared" si="4"/>
        <v>13005</v>
      </c>
      <c r="F77" s="47">
        <f t="shared" si="4"/>
        <v>13005</v>
      </c>
      <c r="G77" s="47">
        <f t="shared" si="4"/>
        <v>13430</v>
      </c>
      <c r="H77" s="47">
        <f t="shared" si="4"/>
        <v>13430</v>
      </c>
      <c r="I77" s="47">
        <f t="shared" si="4"/>
        <v>13855</v>
      </c>
      <c r="J77" s="47">
        <f t="shared" si="4"/>
        <v>13855</v>
      </c>
      <c r="K77" s="47">
        <f t="shared" si="4"/>
        <v>14705</v>
      </c>
      <c r="L77" s="47">
        <f t="shared" si="4"/>
        <v>14705</v>
      </c>
      <c r="M77" s="47">
        <f t="shared" si="4"/>
        <v>15130</v>
      </c>
      <c r="N77" s="47">
        <f t="shared" si="4"/>
        <v>15130</v>
      </c>
      <c r="O77" s="47">
        <f t="shared" si="4"/>
        <v>16405</v>
      </c>
      <c r="P77" s="47">
        <f t="shared" si="4"/>
        <v>16405</v>
      </c>
      <c r="Q77" s="47">
        <f t="shared" si="4"/>
        <v>18105</v>
      </c>
      <c r="R77" s="47">
        <f t="shared" si="4"/>
        <v>18105</v>
      </c>
      <c r="S77" s="47">
        <f t="shared" si="4"/>
        <v>19805</v>
      </c>
      <c r="T77" s="47">
        <f t="shared" si="4"/>
        <v>19805</v>
      </c>
      <c r="U77" s="47">
        <f t="shared" si="4"/>
        <v>22355</v>
      </c>
      <c r="V77" s="47">
        <f t="shared" si="4"/>
        <v>22355</v>
      </c>
      <c r="W77" s="49" t="s">
        <v>101</v>
      </c>
      <c r="X77" s="49" t="s">
        <v>101</v>
      </c>
    </row>
    <row r="78" spans="1:24" s="40" customFormat="1" hidden="1" x14ac:dyDescent="0.2">
      <c r="A78" s="46" t="s">
        <v>42</v>
      </c>
      <c r="B78" s="46">
        <v>28</v>
      </c>
      <c r="C78" s="47">
        <f t="shared" si="5"/>
        <v>12155</v>
      </c>
      <c r="D78" s="47">
        <f t="shared" si="4"/>
        <v>12155</v>
      </c>
      <c r="E78" s="47">
        <f t="shared" si="4"/>
        <v>13005</v>
      </c>
      <c r="F78" s="47">
        <f t="shared" si="4"/>
        <v>13005</v>
      </c>
      <c r="G78" s="47">
        <f t="shared" si="4"/>
        <v>13430</v>
      </c>
      <c r="H78" s="47">
        <f t="shared" si="4"/>
        <v>13430</v>
      </c>
      <c r="I78" s="47">
        <f t="shared" si="4"/>
        <v>13855</v>
      </c>
      <c r="J78" s="47">
        <f t="shared" si="4"/>
        <v>13855</v>
      </c>
      <c r="K78" s="47">
        <f t="shared" si="4"/>
        <v>14705</v>
      </c>
      <c r="L78" s="47">
        <f t="shared" si="4"/>
        <v>14705</v>
      </c>
      <c r="M78" s="47">
        <f t="shared" si="4"/>
        <v>15130</v>
      </c>
      <c r="N78" s="47">
        <f t="shared" si="4"/>
        <v>15130</v>
      </c>
      <c r="O78" s="47">
        <f t="shared" si="4"/>
        <v>16405</v>
      </c>
      <c r="P78" s="47">
        <f t="shared" si="4"/>
        <v>16405</v>
      </c>
      <c r="Q78" s="47">
        <f t="shared" si="4"/>
        <v>18105</v>
      </c>
      <c r="R78" s="47">
        <f t="shared" si="4"/>
        <v>18105</v>
      </c>
      <c r="S78" s="47">
        <f t="shared" si="4"/>
        <v>19805</v>
      </c>
      <c r="T78" s="47">
        <f t="shared" si="4"/>
        <v>19805</v>
      </c>
      <c r="U78" s="47">
        <f t="shared" si="4"/>
        <v>22355</v>
      </c>
      <c r="V78" s="47">
        <f t="shared" si="4"/>
        <v>22355</v>
      </c>
      <c r="W78" s="49" t="s">
        <v>101</v>
      </c>
      <c r="X78" s="49" t="s">
        <v>101</v>
      </c>
    </row>
    <row r="79" spans="1:24" s="40" customFormat="1" hidden="1" x14ac:dyDescent="0.2">
      <c r="A79" s="46" t="s">
        <v>43</v>
      </c>
      <c r="B79" s="46">
        <v>29</v>
      </c>
      <c r="C79" s="47">
        <f t="shared" si="5"/>
        <v>12155</v>
      </c>
      <c r="D79" s="47">
        <f t="shared" si="4"/>
        <v>12155</v>
      </c>
      <c r="E79" s="47">
        <f t="shared" si="4"/>
        <v>13005</v>
      </c>
      <c r="F79" s="47">
        <f t="shared" si="4"/>
        <v>13005</v>
      </c>
      <c r="G79" s="47">
        <f t="shared" si="4"/>
        <v>13430</v>
      </c>
      <c r="H79" s="47">
        <f t="shared" si="4"/>
        <v>13430</v>
      </c>
      <c r="I79" s="47">
        <f t="shared" si="4"/>
        <v>13855</v>
      </c>
      <c r="J79" s="47">
        <f t="shared" si="4"/>
        <v>13855</v>
      </c>
      <c r="K79" s="47">
        <f t="shared" si="4"/>
        <v>14705</v>
      </c>
      <c r="L79" s="47">
        <f t="shared" si="4"/>
        <v>14705</v>
      </c>
      <c r="M79" s="47">
        <f t="shared" si="4"/>
        <v>15130</v>
      </c>
      <c r="N79" s="47">
        <f t="shared" si="4"/>
        <v>15130</v>
      </c>
      <c r="O79" s="47">
        <f t="shared" si="4"/>
        <v>16405</v>
      </c>
      <c r="P79" s="47">
        <f t="shared" si="4"/>
        <v>16405</v>
      </c>
      <c r="Q79" s="47">
        <f t="shared" si="4"/>
        <v>18105</v>
      </c>
      <c r="R79" s="47">
        <f t="shared" si="4"/>
        <v>18105</v>
      </c>
      <c r="S79" s="47">
        <f t="shared" si="4"/>
        <v>19805</v>
      </c>
      <c r="T79" s="47">
        <f t="shared" si="4"/>
        <v>19805</v>
      </c>
      <c r="U79" s="47">
        <f t="shared" si="4"/>
        <v>22355</v>
      </c>
      <c r="V79" s="47">
        <f t="shared" si="4"/>
        <v>22355</v>
      </c>
      <c r="W79" s="49" t="s">
        <v>101</v>
      </c>
      <c r="X79" s="49" t="s">
        <v>101</v>
      </c>
    </row>
    <row r="80" spans="1:24" s="40" customFormat="1" hidden="1" x14ac:dyDescent="0.2">
      <c r="A80" s="46" t="s">
        <v>44</v>
      </c>
      <c r="B80" s="46">
        <v>30</v>
      </c>
      <c r="C80" s="47">
        <f>C20*0.85</f>
        <v>12155</v>
      </c>
      <c r="D80" s="47">
        <f t="shared" ref="D80:V80" si="6">D20*0.85</f>
        <v>12155</v>
      </c>
      <c r="E80" s="47">
        <f t="shared" si="6"/>
        <v>13005</v>
      </c>
      <c r="F80" s="47">
        <f t="shared" si="6"/>
        <v>13005</v>
      </c>
      <c r="G80" s="47">
        <f t="shared" si="6"/>
        <v>13430</v>
      </c>
      <c r="H80" s="47">
        <f t="shared" si="6"/>
        <v>13430</v>
      </c>
      <c r="I80" s="47">
        <f t="shared" si="6"/>
        <v>13855</v>
      </c>
      <c r="J80" s="47">
        <f t="shared" si="6"/>
        <v>13855</v>
      </c>
      <c r="K80" s="47">
        <f t="shared" si="6"/>
        <v>14705</v>
      </c>
      <c r="L80" s="47">
        <f t="shared" si="6"/>
        <v>14705</v>
      </c>
      <c r="M80" s="47">
        <f t="shared" si="6"/>
        <v>15130</v>
      </c>
      <c r="N80" s="47">
        <f t="shared" si="6"/>
        <v>15130</v>
      </c>
      <c r="O80" s="47">
        <f t="shared" si="6"/>
        <v>16405</v>
      </c>
      <c r="P80" s="47">
        <f t="shared" si="6"/>
        <v>16405</v>
      </c>
      <c r="Q80" s="47">
        <f t="shared" si="6"/>
        <v>18105</v>
      </c>
      <c r="R80" s="47">
        <f t="shared" si="6"/>
        <v>18105</v>
      </c>
      <c r="S80" s="47">
        <f t="shared" si="6"/>
        <v>19805</v>
      </c>
      <c r="T80" s="47">
        <f t="shared" si="6"/>
        <v>19805</v>
      </c>
      <c r="U80" s="47">
        <f t="shared" si="6"/>
        <v>22355</v>
      </c>
      <c r="V80" s="47">
        <f t="shared" si="6"/>
        <v>22355</v>
      </c>
      <c r="W80" s="49" t="s">
        <v>101</v>
      </c>
      <c r="X80" s="49" t="s">
        <v>101</v>
      </c>
    </row>
    <row r="81" spans="1:24" s="40" customFormat="1" x14ac:dyDescent="0.2">
      <c r="A81" s="83"/>
      <c r="B81" s="83"/>
    </row>
    <row r="82" spans="1:24" s="40" customFormat="1" x14ac:dyDescent="0.2">
      <c r="A82" s="210" t="s">
        <v>109</v>
      </c>
      <c r="B82" s="210"/>
      <c r="C82" s="210"/>
      <c r="D82" s="210"/>
      <c r="E82" s="210"/>
      <c r="F82" s="210"/>
      <c r="G82" s="210"/>
      <c r="H82" s="210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0"/>
    </row>
    <row r="83" spans="1:24" s="40" customFormat="1" x14ac:dyDescent="0.2">
      <c r="A83" s="211" t="s">
        <v>106</v>
      </c>
      <c r="B83" s="212"/>
      <c r="C83" s="212"/>
      <c r="D83" s="212"/>
      <c r="E83" s="212"/>
      <c r="F83" s="212"/>
      <c r="G83" s="212"/>
      <c r="H83" s="212"/>
      <c r="I83" s="212"/>
      <c r="J83" s="212"/>
      <c r="K83" s="212"/>
      <c r="L83" s="212"/>
      <c r="M83" s="212"/>
      <c r="N83" s="212"/>
      <c r="O83" s="212"/>
      <c r="P83" s="212"/>
      <c r="Q83" s="212"/>
      <c r="R83" s="212"/>
      <c r="S83" s="212"/>
      <c r="T83" s="212"/>
      <c r="U83" s="212"/>
      <c r="V83" s="212"/>
      <c r="W83" s="212"/>
      <c r="X83" s="212"/>
    </row>
    <row r="84" spans="1:24" s="40" customFormat="1" ht="58.5" customHeight="1" x14ac:dyDescent="0.2">
      <c r="A84" s="294" t="s">
        <v>39</v>
      </c>
      <c r="B84" s="295"/>
      <c r="C84" s="217" t="s">
        <v>85</v>
      </c>
      <c r="D84" s="218"/>
      <c r="E84" s="219" t="s">
        <v>86</v>
      </c>
      <c r="F84" s="220"/>
      <c r="G84" s="221" t="s">
        <v>83</v>
      </c>
      <c r="H84" s="222"/>
      <c r="I84" s="223" t="s">
        <v>87</v>
      </c>
      <c r="J84" s="224"/>
      <c r="K84" s="225" t="s">
        <v>88</v>
      </c>
      <c r="L84" s="225"/>
      <c r="M84" s="226" t="s">
        <v>89</v>
      </c>
      <c r="N84" s="227"/>
      <c r="O84" s="250" t="s">
        <v>94</v>
      </c>
      <c r="P84" s="250"/>
      <c r="Q84" s="230" t="s">
        <v>95</v>
      </c>
      <c r="R84" s="230"/>
      <c r="S84" s="231" t="s">
        <v>90</v>
      </c>
      <c r="T84" s="231"/>
      <c r="U84" s="232" t="s">
        <v>91</v>
      </c>
      <c r="V84" s="233"/>
      <c r="W84" s="234" t="s">
        <v>96</v>
      </c>
      <c r="X84" s="235"/>
    </row>
    <row r="85" spans="1:24" s="40" customFormat="1" x14ac:dyDescent="0.2">
      <c r="A85" s="296"/>
      <c r="B85" s="297"/>
      <c r="C85" s="45" t="s">
        <v>40</v>
      </c>
      <c r="D85" s="45" t="s">
        <v>41</v>
      </c>
      <c r="E85" s="45" t="s">
        <v>40</v>
      </c>
      <c r="F85" s="45" t="s">
        <v>41</v>
      </c>
      <c r="G85" s="45" t="s">
        <v>40</v>
      </c>
      <c r="H85" s="45" t="s">
        <v>41</v>
      </c>
      <c r="I85" s="45" t="s">
        <v>40</v>
      </c>
      <c r="J85" s="45" t="s">
        <v>41</v>
      </c>
      <c r="K85" s="45" t="s">
        <v>40</v>
      </c>
      <c r="L85" s="45" t="s">
        <v>41</v>
      </c>
      <c r="M85" s="45" t="s">
        <v>40</v>
      </c>
      <c r="N85" s="45" t="s">
        <v>41</v>
      </c>
      <c r="O85" s="45" t="s">
        <v>40</v>
      </c>
      <c r="P85" s="45" t="s">
        <v>41</v>
      </c>
      <c r="Q85" s="45" t="s">
        <v>40</v>
      </c>
      <c r="R85" s="45" t="s">
        <v>41</v>
      </c>
      <c r="S85" s="45" t="s">
        <v>40</v>
      </c>
      <c r="T85" s="45" t="s">
        <v>41</v>
      </c>
      <c r="U85" s="45" t="s">
        <v>40</v>
      </c>
      <c r="V85" s="45" t="s">
        <v>41</v>
      </c>
      <c r="W85" s="45" t="s">
        <v>40</v>
      </c>
      <c r="X85" s="45" t="s">
        <v>41</v>
      </c>
    </row>
    <row r="86" spans="1:24" s="40" customFormat="1" ht="13.5" hidden="1" customHeight="1" x14ac:dyDescent="0.2">
      <c r="A86" s="46" t="s">
        <v>45</v>
      </c>
      <c r="B86" s="46">
        <v>1</v>
      </c>
      <c r="C86" s="47">
        <f>C26*0.85</f>
        <v>12155</v>
      </c>
      <c r="D86" s="47">
        <f t="shared" ref="D86:V86" si="7">D26*0.85</f>
        <v>12155</v>
      </c>
      <c r="E86" s="47">
        <f t="shared" si="7"/>
        <v>13005</v>
      </c>
      <c r="F86" s="47">
        <f t="shared" si="7"/>
        <v>13005</v>
      </c>
      <c r="G86" s="47">
        <f t="shared" si="7"/>
        <v>13430</v>
      </c>
      <c r="H86" s="47">
        <f t="shared" si="7"/>
        <v>13430</v>
      </c>
      <c r="I86" s="47">
        <f t="shared" si="7"/>
        <v>13855</v>
      </c>
      <c r="J86" s="47">
        <f t="shared" si="7"/>
        <v>13855</v>
      </c>
      <c r="K86" s="47">
        <f t="shared" si="7"/>
        <v>14705</v>
      </c>
      <c r="L86" s="47">
        <f t="shared" si="7"/>
        <v>14705</v>
      </c>
      <c r="M86" s="47">
        <f t="shared" si="7"/>
        <v>15130</v>
      </c>
      <c r="N86" s="47">
        <f t="shared" si="7"/>
        <v>15130</v>
      </c>
      <c r="O86" s="47">
        <f t="shared" si="7"/>
        <v>16405</v>
      </c>
      <c r="P86" s="47">
        <f t="shared" si="7"/>
        <v>16405</v>
      </c>
      <c r="Q86" s="47">
        <f t="shared" si="7"/>
        <v>18105</v>
      </c>
      <c r="R86" s="47">
        <f t="shared" si="7"/>
        <v>18105</v>
      </c>
      <c r="S86" s="47">
        <f t="shared" si="7"/>
        <v>19805</v>
      </c>
      <c r="T86" s="47">
        <f t="shared" si="7"/>
        <v>19805</v>
      </c>
      <c r="U86" s="47">
        <f t="shared" si="7"/>
        <v>22355</v>
      </c>
      <c r="V86" s="47">
        <f t="shared" si="7"/>
        <v>22355</v>
      </c>
      <c r="W86" s="49" t="s">
        <v>101</v>
      </c>
      <c r="X86" s="49" t="s">
        <v>101</v>
      </c>
    </row>
    <row r="87" spans="1:24" s="40" customFormat="1" ht="13.5" hidden="1" customHeight="1" x14ac:dyDescent="0.2">
      <c r="A87" s="46" t="s">
        <v>46</v>
      </c>
      <c r="B87" s="46">
        <v>2</v>
      </c>
      <c r="C87" s="59" t="s">
        <v>133</v>
      </c>
      <c r="D87" s="59" t="s">
        <v>133</v>
      </c>
      <c r="E87" s="59" t="s">
        <v>133</v>
      </c>
      <c r="F87" s="59" t="s">
        <v>133</v>
      </c>
      <c r="G87" s="59" t="s">
        <v>133</v>
      </c>
      <c r="H87" s="59" t="s">
        <v>133</v>
      </c>
      <c r="I87" s="59" t="s">
        <v>133</v>
      </c>
      <c r="J87" s="59" t="s">
        <v>133</v>
      </c>
      <c r="K87" s="59" t="s">
        <v>133</v>
      </c>
      <c r="L87" s="59" t="s">
        <v>133</v>
      </c>
      <c r="M87" s="59" t="s">
        <v>133</v>
      </c>
      <c r="N87" s="59" t="s">
        <v>133</v>
      </c>
      <c r="O87" s="59" t="s">
        <v>133</v>
      </c>
      <c r="P87" s="59" t="s">
        <v>133</v>
      </c>
      <c r="Q87" s="59" t="s">
        <v>133</v>
      </c>
      <c r="R87" s="59" t="s">
        <v>133</v>
      </c>
      <c r="S87" s="59" t="s">
        <v>133</v>
      </c>
      <c r="T87" s="59" t="s">
        <v>133</v>
      </c>
      <c r="U87" s="59" t="s">
        <v>133</v>
      </c>
      <c r="V87" s="59" t="s">
        <v>133</v>
      </c>
      <c r="W87" s="59" t="s">
        <v>133</v>
      </c>
      <c r="X87" s="59" t="s">
        <v>133</v>
      </c>
    </row>
    <row r="88" spans="1:24" s="40" customFormat="1" ht="13.5" hidden="1" customHeight="1" x14ac:dyDescent="0.2">
      <c r="A88" s="46" t="s">
        <v>47</v>
      </c>
      <c r="B88" s="46">
        <v>3</v>
      </c>
      <c r="C88" s="59" t="s">
        <v>133</v>
      </c>
      <c r="D88" s="59" t="s">
        <v>133</v>
      </c>
      <c r="E88" s="59" t="s">
        <v>133</v>
      </c>
      <c r="F88" s="59" t="s">
        <v>133</v>
      </c>
      <c r="G88" s="59" t="s">
        <v>133</v>
      </c>
      <c r="H88" s="59" t="s">
        <v>133</v>
      </c>
      <c r="I88" s="59" t="s">
        <v>133</v>
      </c>
      <c r="J88" s="59" t="s">
        <v>133</v>
      </c>
      <c r="K88" s="59" t="s">
        <v>133</v>
      </c>
      <c r="L88" s="59" t="s">
        <v>133</v>
      </c>
      <c r="M88" s="59" t="s">
        <v>133</v>
      </c>
      <c r="N88" s="59" t="s">
        <v>133</v>
      </c>
      <c r="O88" s="59" t="s">
        <v>133</v>
      </c>
      <c r="P88" s="59" t="s">
        <v>133</v>
      </c>
      <c r="Q88" s="59" t="s">
        <v>133</v>
      </c>
      <c r="R88" s="59" t="s">
        <v>133</v>
      </c>
      <c r="S88" s="59" t="s">
        <v>133</v>
      </c>
      <c r="T88" s="59" t="s">
        <v>133</v>
      </c>
      <c r="U88" s="59" t="s">
        <v>133</v>
      </c>
      <c r="V88" s="59" t="s">
        <v>133</v>
      </c>
      <c r="W88" s="59" t="s">
        <v>133</v>
      </c>
      <c r="X88" s="59" t="s">
        <v>133</v>
      </c>
    </row>
    <row r="89" spans="1:24" s="40" customFormat="1" ht="13.5" hidden="1" customHeight="1" x14ac:dyDescent="0.2">
      <c r="A89" s="46" t="s">
        <v>48</v>
      </c>
      <c r="B89" s="46">
        <v>4</v>
      </c>
      <c r="C89" s="59" t="s">
        <v>133</v>
      </c>
      <c r="D89" s="59" t="s">
        <v>133</v>
      </c>
      <c r="E89" s="59" t="s">
        <v>133</v>
      </c>
      <c r="F89" s="59" t="s">
        <v>133</v>
      </c>
      <c r="G89" s="59" t="s">
        <v>133</v>
      </c>
      <c r="H89" s="59" t="s">
        <v>133</v>
      </c>
      <c r="I89" s="59" t="s">
        <v>133</v>
      </c>
      <c r="J89" s="59" t="s">
        <v>133</v>
      </c>
      <c r="K89" s="59" t="s">
        <v>133</v>
      </c>
      <c r="L89" s="59" t="s">
        <v>133</v>
      </c>
      <c r="M89" s="59" t="s">
        <v>133</v>
      </c>
      <c r="N89" s="59" t="s">
        <v>133</v>
      </c>
      <c r="O89" s="59" t="s">
        <v>133</v>
      </c>
      <c r="P89" s="59" t="s">
        <v>133</v>
      </c>
      <c r="Q89" s="59" t="s">
        <v>133</v>
      </c>
      <c r="R89" s="59" t="s">
        <v>133</v>
      </c>
      <c r="S89" s="59" t="s">
        <v>133</v>
      </c>
      <c r="T89" s="59" t="s">
        <v>133</v>
      </c>
      <c r="U89" s="59" t="s">
        <v>133</v>
      </c>
      <c r="V89" s="59" t="s">
        <v>133</v>
      </c>
      <c r="W89" s="59" t="s">
        <v>133</v>
      </c>
      <c r="X89" s="59" t="s">
        <v>133</v>
      </c>
    </row>
    <row r="90" spans="1:24" s="40" customFormat="1" ht="13.5" hidden="1" customHeight="1" x14ac:dyDescent="0.2">
      <c r="A90" s="46" t="s">
        <v>42</v>
      </c>
      <c r="B90" s="46">
        <v>5</v>
      </c>
      <c r="C90" s="59" t="s">
        <v>133</v>
      </c>
      <c r="D90" s="59" t="s">
        <v>133</v>
      </c>
      <c r="E90" s="59" t="s">
        <v>133</v>
      </c>
      <c r="F90" s="59" t="s">
        <v>133</v>
      </c>
      <c r="G90" s="59" t="s">
        <v>133</v>
      </c>
      <c r="H90" s="59" t="s">
        <v>133</v>
      </c>
      <c r="I90" s="59" t="s">
        <v>133</v>
      </c>
      <c r="J90" s="59" t="s">
        <v>133</v>
      </c>
      <c r="K90" s="59" t="s">
        <v>133</v>
      </c>
      <c r="L90" s="59" t="s">
        <v>133</v>
      </c>
      <c r="M90" s="59" t="s">
        <v>133</v>
      </c>
      <c r="N90" s="59" t="s">
        <v>133</v>
      </c>
      <c r="O90" s="59" t="s">
        <v>133</v>
      </c>
      <c r="P90" s="59" t="s">
        <v>133</v>
      </c>
      <c r="Q90" s="59" t="s">
        <v>133</v>
      </c>
      <c r="R90" s="59" t="s">
        <v>133</v>
      </c>
      <c r="S90" s="59" t="s">
        <v>133</v>
      </c>
      <c r="T90" s="59" t="s">
        <v>133</v>
      </c>
      <c r="U90" s="59" t="s">
        <v>133</v>
      </c>
      <c r="V90" s="59" t="s">
        <v>133</v>
      </c>
      <c r="W90" s="59" t="s">
        <v>133</v>
      </c>
      <c r="X90" s="59" t="s">
        <v>133</v>
      </c>
    </row>
    <row r="91" spans="1:24" s="40" customFormat="1" ht="13.5" hidden="1" customHeight="1" x14ac:dyDescent="0.2">
      <c r="A91" s="46" t="s">
        <v>43</v>
      </c>
      <c r="B91" s="46">
        <v>6</v>
      </c>
      <c r="C91" s="59" t="s">
        <v>133</v>
      </c>
      <c r="D91" s="59" t="s">
        <v>133</v>
      </c>
      <c r="E91" s="59" t="s">
        <v>133</v>
      </c>
      <c r="F91" s="59" t="s">
        <v>133</v>
      </c>
      <c r="G91" s="59" t="s">
        <v>133</v>
      </c>
      <c r="H91" s="59" t="s">
        <v>133</v>
      </c>
      <c r="I91" s="59" t="s">
        <v>133</v>
      </c>
      <c r="J91" s="59" t="s">
        <v>133</v>
      </c>
      <c r="K91" s="59" t="s">
        <v>133</v>
      </c>
      <c r="L91" s="59" t="s">
        <v>133</v>
      </c>
      <c r="M91" s="59" t="s">
        <v>133</v>
      </c>
      <c r="N91" s="59" t="s">
        <v>133</v>
      </c>
      <c r="O91" s="59" t="s">
        <v>133</v>
      </c>
      <c r="P91" s="59" t="s">
        <v>133</v>
      </c>
      <c r="Q91" s="59" t="s">
        <v>133</v>
      </c>
      <c r="R91" s="59" t="s">
        <v>133</v>
      </c>
      <c r="S91" s="59" t="s">
        <v>133</v>
      </c>
      <c r="T91" s="59" t="s">
        <v>133</v>
      </c>
      <c r="U91" s="59" t="s">
        <v>133</v>
      </c>
      <c r="V91" s="59" t="s">
        <v>133</v>
      </c>
      <c r="W91" s="59" t="s">
        <v>133</v>
      </c>
      <c r="X91" s="59" t="s">
        <v>133</v>
      </c>
    </row>
    <row r="92" spans="1:24" s="40" customFormat="1" ht="13.5" hidden="1" customHeight="1" x14ac:dyDescent="0.2">
      <c r="A92" s="46" t="s">
        <v>44</v>
      </c>
      <c r="B92" s="46">
        <v>7</v>
      </c>
      <c r="C92" s="59" t="s">
        <v>133</v>
      </c>
      <c r="D92" s="59" t="s">
        <v>133</v>
      </c>
      <c r="E92" s="59" t="s">
        <v>133</v>
      </c>
      <c r="F92" s="59" t="s">
        <v>133</v>
      </c>
      <c r="G92" s="59" t="s">
        <v>133</v>
      </c>
      <c r="H92" s="59" t="s">
        <v>133</v>
      </c>
      <c r="I92" s="59" t="s">
        <v>133</v>
      </c>
      <c r="J92" s="59" t="s">
        <v>133</v>
      </c>
      <c r="K92" s="59" t="s">
        <v>133</v>
      </c>
      <c r="L92" s="59" t="s">
        <v>133</v>
      </c>
      <c r="M92" s="59" t="s">
        <v>133</v>
      </c>
      <c r="N92" s="59" t="s">
        <v>133</v>
      </c>
      <c r="O92" s="59" t="s">
        <v>133</v>
      </c>
      <c r="P92" s="59" t="s">
        <v>133</v>
      </c>
      <c r="Q92" s="59" t="s">
        <v>133</v>
      </c>
      <c r="R92" s="59" t="s">
        <v>133</v>
      </c>
      <c r="S92" s="59" t="s">
        <v>133</v>
      </c>
      <c r="T92" s="59" t="s">
        <v>133</v>
      </c>
      <c r="U92" s="59" t="s">
        <v>133</v>
      </c>
      <c r="V92" s="59" t="s">
        <v>133</v>
      </c>
      <c r="W92" s="59" t="s">
        <v>133</v>
      </c>
      <c r="X92" s="59" t="s">
        <v>133</v>
      </c>
    </row>
    <row r="93" spans="1:24" s="40" customFormat="1" ht="13.5" hidden="1" customHeight="1" x14ac:dyDescent="0.2">
      <c r="A93" s="46" t="s">
        <v>45</v>
      </c>
      <c r="B93" s="46">
        <v>8</v>
      </c>
      <c r="C93" s="59" t="s">
        <v>133</v>
      </c>
      <c r="D93" s="59" t="s">
        <v>133</v>
      </c>
      <c r="E93" s="59" t="s">
        <v>133</v>
      </c>
      <c r="F93" s="59" t="s">
        <v>133</v>
      </c>
      <c r="G93" s="59" t="s">
        <v>133</v>
      </c>
      <c r="H93" s="59" t="s">
        <v>133</v>
      </c>
      <c r="I93" s="59" t="s">
        <v>133</v>
      </c>
      <c r="J93" s="59" t="s">
        <v>133</v>
      </c>
      <c r="K93" s="59" t="s">
        <v>133</v>
      </c>
      <c r="L93" s="59" t="s">
        <v>133</v>
      </c>
      <c r="M93" s="59" t="s">
        <v>133</v>
      </c>
      <c r="N93" s="59" t="s">
        <v>133</v>
      </c>
      <c r="O93" s="59" t="s">
        <v>133</v>
      </c>
      <c r="P93" s="59" t="s">
        <v>133</v>
      </c>
      <c r="Q93" s="59" t="s">
        <v>133</v>
      </c>
      <c r="R93" s="59" t="s">
        <v>133</v>
      </c>
      <c r="S93" s="59" t="s">
        <v>133</v>
      </c>
      <c r="T93" s="59" t="s">
        <v>133</v>
      </c>
      <c r="U93" s="59" t="s">
        <v>133</v>
      </c>
      <c r="V93" s="59" t="s">
        <v>133</v>
      </c>
      <c r="W93" s="59" t="s">
        <v>133</v>
      </c>
      <c r="X93" s="59" t="s">
        <v>133</v>
      </c>
    </row>
    <row r="94" spans="1:24" s="40" customFormat="1" ht="13.5" hidden="1" customHeight="1" x14ac:dyDescent="0.2">
      <c r="A94" s="46" t="s">
        <v>46</v>
      </c>
      <c r="B94" s="46">
        <v>9</v>
      </c>
      <c r="C94" s="59" t="s">
        <v>133</v>
      </c>
      <c r="D94" s="59" t="s">
        <v>133</v>
      </c>
      <c r="E94" s="59" t="s">
        <v>133</v>
      </c>
      <c r="F94" s="59" t="s">
        <v>133</v>
      </c>
      <c r="G94" s="59" t="s">
        <v>133</v>
      </c>
      <c r="H94" s="59" t="s">
        <v>133</v>
      </c>
      <c r="I94" s="59" t="s">
        <v>133</v>
      </c>
      <c r="J94" s="59" t="s">
        <v>133</v>
      </c>
      <c r="K94" s="59" t="s">
        <v>133</v>
      </c>
      <c r="L94" s="59" t="s">
        <v>133</v>
      </c>
      <c r="M94" s="59" t="s">
        <v>133</v>
      </c>
      <c r="N94" s="59" t="s">
        <v>133</v>
      </c>
      <c r="O94" s="59" t="s">
        <v>133</v>
      </c>
      <c r="P94" s="59" t="s">
        <v>133</v>
      </c>
      <c r="Q94" s="59" t="s">
        <v>133</v>
      </c>
      <c r="R94" s="59" t="s">
        <v>133</v>
      </c>
      <c r="S94" s="59" t="s">
        <v>133</v>
      </c>
      <c r="T94" s="59" t="s">
        <v>133</v>
      </c>
      <c r="U94" s="59" t="s">
        <v>133</v>
      </c>
      <c r="V94" s="59" t="s">
        <v>133</v>
      </c>
      <c r="W94" s="59" t="s">
        <v>133</v>
      </c>
      <c r="X94" s="59" t="s">
        <v>133</v>
      </c>
    </row>
    <row r="95" spans="1:24" s="40" customFormat="1" ht="13.5" hidden="1" customHeight="1" x14ac:dyDescent="0.2">
      <c r="A95" s="46" t="s">
        <v>47</v>
      </c>
      <c r="B95" s="46">
        <v>10</v>
      </c>
      <c r="C95" s="59" t="s">
        <v>133</v>
      </c>
      <c r="D95" s="59" t="s">
        <v>133</v>
      </c>
      <c r="E95" s="59" t="s">
        <v>133</v>
      </c>
      <c r="F95" s="59" t="s">
        <v>133</v>
      </c>
      <c r="G95" s="59" t="s">
        <v>133</v>
      </c>
      <c r="H95" s="59" t="s">
        <v>133</v>
      </c>
      <c r="I95" s="59" t="s">
        <v>133</v>
      </c>
      <c r="J95" s="59" t="s">
        <v>133</v>
      </c>
      <c r="K95" s="59" t="s">
        <v>133</v>
      </c>
      <c r="L95" s="59" t="s">
        <v>133</v>
      </c>
      <c r="M95" s="59" t="s">
        <v>133</v>
      </c>
      <c r="N95" s="59" t="s">
        <v>133</v>
      </c>
      <c r="O95" s="59" t="s">
        <v>133</v>
      </c>
      <c r="P95" s="59" t="s">
        <v>133</v>
      </c>
      <c r="Q95" s="59" t="s">
        <v>133</v>
      </c>
      <c r="R95" s="59" t="s">
        <v>133</v>
      </c>
      <c r="S95" s="59" t="s">
        <v>133</v>
      </c>
      <c r="T95" s="59" t="s">
        <v>133</v>
      </c>
      <c r="U95" s="59" t="s">
        <v>133</v>
      </c>
      <c r="V95" s="59" t="s">
        <v>133</v>
      </c>
      <c r="W95" s="59" t="s">
        <v>133</v>
      </c>
      <c r="X95" s="59" t="s">
        <v>133</v>
      </c>
    </row>
    <row r="96" spans="1:24" s="40" customFormat="1" ht="13.5" hidden="1" customHeight="1" x14ac:dyDescent="0.2">
      <c r="A96" s="46" t="s">
        <v>48</v>
      </c>
      <c r="B96" s="46">
        <v>11</v>
      </c>
      <c r="C96" s="47">
        <f>C36*0.85</f>
        <v>10795</v>
      </c>
      <c r="D96" s="47">
        <f t="shared" ref="D96:N96" si="8">D36*0.85</f>
        <v>10795</v>
      </c>
      <c r="E96" s="47">
        <f t="shared" si="8"/>
        <v>11220</v>
      </c>
      <c r="F96" s="47">
        <f t="shared" si="8"/>
        <v>11220</v>
      </c>
      <c r="G96" s="47">
        <f t="shared" si="8"/>
        <v>11645</v>
      </c>
      <c r="H96" s="47">
        <f t="shared" si="8"/>
        <v>11645</v>
      </c>
      <c r="I96" s="47">
        <f t="shared" si="8"/>
        <v>12325</v>
      </c>
      <c r="J96" s="47">
        <f t="shared" si="8"/>
        <v>12325</v>
      </c>
      <c r="K96" s="47">
        <f t="shared" si="8"/>
        <v>12580</v>
      </c>
      <c r="L96" s="47">
        <f t="shared" si="8"/>
        <v>12580</v>
      </c>
      <c r="M96" s="47">
        <f t="shared" si="8"/>
        <v>13430</v>
      </c>
      <c r="N96" s="47">
        <f t="shared" si="8"/>
        <v>13430</v>
      </c>
      <c r="O96" s="59" t="s">
        <v>133</v>
      </c>
      <c r="P96" s="59" t="s">
        <v>133</v>
      </c>
      <c r="Q96" s="59" t="s">
        <v>133</v>
      </c>
      <c r="R96" s="59" t="s">
        <v>133</v>
      </c>
      <c r="S96" s="59" t="s">
        <v>133</v>
      </c>
      <c r="T96" s="59" t="s">
        <v>133</v>
      </c>
      <c r="U96" s="59" t="s">
        <v>133</v>
      </c>
      <c r="V96" s="59" t="s">
        <v>133</v>
      </c>
      <c r="W96" s="59" t="s">
        <v>133</v>
      </c>
      <c r="X96" s="59" t="s">
        <v>133</v>
      </c>
    </row>
    <row r="97" spans="1:24" s="40" customFormat="1" ht="13.5" hidden="1" customHeight="1" x14ac:dyDescent="0.2">
      <c r="A97" s="46" t="s">
        <v>42</v>
      </c>
      <c r="B97" s="46">
        <v>12</v>
      </c>
      <c r="C97" s="47">
        <f t="shared" ref="C97:N107" si="9">C37*0.85</f>
        <v>10795</v>
      </c>
      <c r="D97" s="47">
        <f t="shared" si="9"/>
        <v>10795</v>
      </c>
      <c r="E97" s="47">
        <f t="shared" si="9"/>
        <v>11220</v>
      </c>
      <c r="F97" s="47">
        <f t="shared" si="9"/>
        <v>11220</v>
      </c>
      <c r="G97" s="47">
        <f t="shared" si="9"/>
        <v>11645</v>
      </c>
      <c r="H97" s="47">
        <f t="shared" si="9"/>
        <v>11645</v>
      </c>
      <c r="I97" s="47">
        <f t="shared" si="9"/>
        <v>12325</v>
      </c>
      <c r="J97" s="47">
        <f t="shared" si="9"/>
        <v>12325</v>
      </c>
      <c r="K97" s="47">
        <f t="shared" si="9"/>
        <v>12580</v>
      </c>
      <c r="L97" s="47">
        <f t="shared" si="9"/>
        <v>12580</v>
      </c>
      <c r="M97" s="47">
        <f t="shared" si="9"/>
        <v>13430</v>
      </c>
      <c r="N97" s="47">
        <f t="shared" si="9"/>
        <v>13430</v>
      </c>
      <c r="O97" s="59" t="s">
        <v>133</v>
      </c>
      <c r="P97" s="59" t="s">
        <v>133</v>
      </c>
      <c r="Q97" s="59" t="s">
        <v>133</v>
      </c>
      <c r="R97" s="59" t="s">
        <v>133</v>
      </c>
      <c r="S97" s="59" t="s">
        <v>133</v>
      </c>
      <c r="T97" s="59" t="s">
        <v>133</v>
      </c>
      <c r="U97" s="59" t="s">
        <v>133</v>
      </c>
      <c r="V97" s="59" t="s">
        <v>133</v>
      </c>
      <c r="W97" s="59" t="s">
        <v>133</v>
      </c>
      <c r="X97" s="59" t="s">
        <v>133</v>
      </c>
    </row>
    <row r="98" spans="1:24" s="40" customFormat="1" ht="13.5" hidden="1" customHeight="1" x14ac:dyDescent="0.2">
      <c r="A98" s="46" t="s">
        <v>43</v>
      </c>
      <c r="B98" s="46">
        <v>13</v>
      </c>
      <c r="C98" s="47">
        <f t="shared" si="9"/>
        <v>10795</v>
      </c>
      <c r="D98" s="47">
        <f t="shared" si="9"/>
        <v>10795</v>
      </c>
      <c r="E98" s="47">
        <f t="shared" si="9"/>
        <v>11220</v>
      </c>
      <c r="F98" s="47">
        <f t="shared" si="9"/>
        <v>11220</v>
      </c>
      <c r="G98" s="47">
        <f t="shared" si="9"/>
        <v>11645</v>
      </c>
      <c r="H98" s="47">
        <f t="shared" si="9"/>
        <v>11645</v>
      </c>
      <c r="I98" s="47">
        <f t="shared" si="9"/>
        <v>12325</v>
      </c>
      <c r="J98" s="47">
        <f t="shared" si="9"/>
        <v>12325</v>
      </c>
      <c r="K98" s="47">
        <f t="shared" si="9"/>
        <v>12580</v>
      </c>
      <c r="L98" s="47">
        <f t="shared" si="9"/>
        <v>12580</v>
      </c>
      <c r="M98" s="47">
        <f t="shared" si="9"/>
        <v>13430</v>
      </c>
      <c r="N98" s="47">
        <f t="shared" si="9"/>
        <v>13430</v>
      </c>
      <c r="O98" s="59" t="s">
        <v>133</v>
      </c>
      <c r="P98" s="59" t="s">
        <v>133</v>
      </c>
      <c r="Q98" s="59" t="s">
        <v>133</v>
      </c>
      <c r="R98" s="59" t="s">
        <v>133</v>
      </c>
      <c r="S98" s="59" t="s">
        <v>133</v>
      </c>
      <c r="T98" s="59" t="s">
        <v>133</v>
      </c>
      <c r="U98" s="59" t="s">
        <v>133</v>
      </c>
      <c r="V98" s="59" t="s">
        <v>133</v>
      </c>
      <c r="W98" s="59" t="s">
        <v>133</v>
      </c>
      <c r="X98" s="59" t="s">
        <v>133</v>
      </c>
    </row>
    <row r="99" spans="1:24" s="40" customFormat="1" ht="13.5" hidden="1" customHeight="1" x14ac:dyDescent="0.2">
      <c r="A99" s="46" t="s">
        <v>44</v>
      </c>
      <c r="B99" s="46">
        <v>14</v>
      </c>
      <c r="C99" s="47">
        <f t="shared" si="9"/>
        <v>10795</v>
      </c>
      <c r="D99" s="47">
        <f t="shared" si="9"/>
        <v>10795</v>
      </c>
      <c r="E99" s="47">
        <f t="shared" si="9"/>
        <v>11220</v>
      </c>
      <c r="F99" s="47">
        <f t="shared" si="9"/>
        <v>11220</v>
      </c>
      <c r="G99" s="47">
        <f t="shared" si="9"/>
        <v>11645</v>
      </c>
      <c r="H99" s="47">
        <f t="shared" si="9"/>
        <v>11645</v>
      </c>
      <c r="I99" s="47">
        <f t="shared" si="9"/>
        <v>12325</v>
      </c>
      <c r="J99" s="47">
        <f t="shared" si="9"/>
        <v>12325</v>
      </c>
      <c r="K99" s="47">
        <f t="shared" si="9"/>
        <v>12580</v>
      </c>
      <c r="L99" s="47">
        <f t="shared" si="9"/>
        <v>12580</v>
      </c>
      <c r="M99" s="47">
        <f t="shared" si="9"/>
        <v>13430</v>
      </c>
      <c r="N99" s="47">
        <f t="shared" si="9"/>
        <v>13430</v>
      </c>
      <c r="O99" s="59" t="s">
        <v>133</v>
      </c>
      <c r="P99" s="59" t="s">
        <v>133</v>
      </c>
      <c r="Q99" s="59" t="s">
        <v>133</v>
      </c>
      <c r="R99" s="59" t="s">
        <v>133</v>
      </c>
      <c r="S99" s="59" t="s">
        <v>133</v>
      </c>
      <c r="T99" s="59" t="s">
        <v>133</v>
      </c>
      <c r="U99" s="59" t="s">
        <v>133</v>
      </c>
      <c r="V99" s="59" t="s">
        <v>133</v>
      </c>
      <c r="W99" s="59" t="s">
        <v>133</v>
      </c>
      <c r="X99" s="59" t="s">
        <v>133</v>
      </c>
    </row>
    <row r="100" spans="1:24" s="40" customFormat="1" ht="13.5" hidden="1" customHeight="1" x14ac:dyDescent="0.2">
      <c r="A100" s="46" t="s">
        <v>45</v>
      </c>
      <c r="B100" s="46">
        <v>15</v>
      </c>
      <c r="C100" s="47">
        <f t="shared" si="9"/>
        <v>10795</v>
      </c>
      <c r="D100" s="47">
        <f t="shared" si="9"/>
        <v>10795</v>
      </c>
      <c r="E100" s="47">
        <f t="shared" si="9"/>
        <v>11220</v>
      </c>
      <c r="F100" s="47">
        <f t="shared" si="9"/>
        <v>11220</v>
      </c>
      <c r="G100" s="47">
        <f t="shared" si="9"/>
        <v>11645</v>
      </c>
      <c r="H100" s="47">
        <f t="shared" si="9"/>
        <v>11645</v>
      </c>
      <c r="I100" s="47">
        <f t="shared" si="9"/>
        <v>12325</v>
      </c>
      <c r="J100" s="47">
        <f t="shared" si="9"/>
        <v>12325</v>
      </c>
      <c r="K100" s="47">
        <f t="shared" si="9"/>
        <v>12580</v>
      </c>
      <c r="L100" s="47">
        <f t="shared" si="9"/>
        <v>12580</v>
      </c>
      <c r="M100" s="47">
        <f t="shared" si="9"/>
        <v>13430</v>
      </c>
      <c r="N100" s="47">
        <f t="shared" si="9"/>
        <v>13430</v>
      </c>
      <c r="O100" s="59" t="s">
        <v>133</v>
      </c>
      <c r="P100" s="59" t="s">
        <v>133</v>
      </c>
      <c r="Q100" s="59" t="s">
        <v>133</v>
      </c>
      <c r="R100" s="59" t="s">
        <v>133</v>
      </c>
      <c r="S100" s="59" t="s">
        <v>133</v>
      </c>
      <c r="T100" s="59" t="s">
        <v>133</v>
      </c>
      <c r="U100" s="59" t="s">
        <v>133</v>
      </c>
      <c r="V100" s="59" t="s">
        <v>133</v>
      </c>
      <c r="W100" s="59" t="s">
        <v>133</v>
      </c>
      <c r="X100" s="59" t="s">
        <v>133</v>
      </c>
    </row>
    <row r="101" spans="1:24" s="40" customFormat="1" ht="13.5" customHeight="1" x14ac:dyDescent="0.2">
      <c r="A101" s="46" t="s">
        <v>46</v>
      </c>
      <c r="B101" s="46">
        <v>16</v>
      </c>
      <c r="C101" s="47">
        <f t="shared" si="9"/>
        <v>10795</v>
      </c>
      <c r="D101" s="47">
        <f t="shared" si="9"/>
        <v>10795</v>
      </c>
      <c r="E101" s="47">
        <f t="shared" si="9"/>
        <v>11220</v>
      </c>
      <c r="F101" s="47">
        <f t="shared" si="9"/>
        <v>11220</v>
      </c>
      <c r="G101" s="47">
        <f t="shared" si="9"/>
        <v>11645</v>
      </c>
      <c r="H101" s="47">
        <f t="shared" si="9"/>
        <v>11645</v>
      </c>
      <c r="I101" s="47">
        <f t="shared" si="9"/>
        <v>12325</v>
      </c>
      <c r="J101" s="47">
        <f t="shared" si="9"/>
        <v>12325</v>
      </c>
      <c r="K101" s="47">
        <f t="shared" si="9"/>
        <v>12580</v>
      </c>
      <c r="L101" s="47">
        <f t="shared" si="9"/>
        <v>12580</v>
      </c>
      <c r="M101" s="47">
        <f t="shared" si="9"/>
        <v>13430</v>
      </c>
      <c r="N101" s="47">
        <f t="shared" si="9"/>
        <v>13430</v>
      </c>
      <c r="O101" s="59" t="s">
        <v>133</v>
      </c>
      <c r="P101" s="59" t="s">
        <v>133</v>
      </c>
      <c r="Q101" s="59" t="s">
        <v>133</v>
      </c>
      <c r="R101" s="59" t="s">
        <v>133</v>
      </c>
      <c r="S101" s="59" t="s">
        <v>133</v>
      </c>
      <c r="T101" s="59" t="s">
        <v>133</v>
      </c>
      <c r="U101" s="59" t="s">
        <v>133</v>
      </c>
      <c r="V101" s="59" t="s">
        <v>133</v>
      </c>
      <c r="W101" s="59" t="s">
        <v>133</v>
      </c>
      <c r="X101" s="59" t="s">
        <v>133</v>
      </c>
    </row>
    <row r="102" spans="1:24" s="40" customFormat="1" ht="13.5" customHeight="1" x14ac:dyDescent="0.2">
      <c r="A102" s="46" t="s">
        <v>47</v>
      </c>
      <c r="B102" s="46">
        <v>17</v>
      </c>
      <c r="C102" s="47">
        <f t="shared" si="9"/>
        <v>10795</v>
      </c>
      <c r="D102" s="47">
        <f t="shared" si="9"/>
        <v>10795</v>
      </c>
      <c r="E102" s="47">
        <f t="shared" si="9"/>
        <v>11220</v>
      </c>
      <c r="F102" s="47">
        <f t="shared" si="9"/>
        <v>11220</v>
      </c>
      <c r="G102" s="47">
        <f t="shared" si="9"/>
        <v>11645</v>
      </c>
      <c r="H102" s="47">
        <f t="shared" si="9"/>
        <v>11645</v>
      </c>
      <c r="I102" s="47">
        <f t="shared" si="9"/>
        <v>12325</v>
      </c>
      <c r="J102" s="47">
        <f t="shared" si="9"/>
        <v>12325</v>
      </c>
      <c r="K102" s="47">
        <f t="shared" si="9"/>
        <v>12580</v>
      </c>
      <c r="L102" s="47">
        <f t="shared" si="9"/>
        <v>12580</v>
      </c>
      <c r="M102" s="47">
        <f t="shared" si="9"/>
        <v>13430</v>
      </c>
      <c r="N102" s="47">
        <f t="shared" si="9"/>
        <v>13430</v>
      </c>
      <c r="O102" s="59" t="s">
        <v>133</v>
      </c>
      <c r="P102" s="59" t="s">
        <v>133</v>
      </c>
      <c r="Q102" s="59" t="s">
        <v>133</v>
      </c>
      <c r="R102" s="59" t="s">
        <v>133</v>
      </c>
      <c r="S102" s="59" t="s">
        <v>133</v>
      </c>
      <c r="T102" s="59" t="s">
        <v>133</v>
      </c>
      <c r="U102" s="59" t="s">
        <v>133</v>
      </c>
      <c r="V102" s="59" t="s">
        <v>133</v>
      </c>
      <c r="W102" s="59" t="s">
        <v>133</v>
      </c>
      <c r="X102" s="59" t="s">
        <v>133</v>
      </c>
    </row>
    <row r="103" spans="1:24" s="40" customFormat="1" ht="13.5" customHeight="1" x14ac:dyDescent="0.2">
      <c r="A103" s="46" t="s">
        <v>48</v>
      </c>
      <c r="B103" s="46">
        <v>18</v>
      </c>
      <c r="C103" s="47">
        <f t="shared" si="9"/>
        <v>10795</v>
      </c>
      <c r="D103" s="47">
        <f t="shared" si="9"/>
        <v>10795</v>
      </c>
      <c r="E103" s="47">
        <f t="shared" si="9"/>
        <v>11220</v>
      </c>
      <c r="F103" s="47">
        <f t="shared" si="9"/>
        <v>11220</v>
      </c>
      <c r="G103" s="47">
        <f t="shared" si="9"/>
        <v>11645</v>
      </c>
      <c r="H103" s="47">
        <f t="shared" si="9"/>
        <v>11645</v>
      </c>
      <c r="I103" s="47">
        <f t="shared" si="9"/>
        <v>12325</v>
      </c>
      <c r="J103" s="47">
        <f t="shared" si="9"/>
        <v>12325</v>
      </c>
      <c r="K103" s="47">
        <f t="shared" si="9"/>
        <v>12580</v>
      </c>
      <c r="L103" s="47">
        <f t="shared" si="9"/>
        <v>12580</v>
      </c>
      <c r="M103" s="47">
        <f t="shared" si="9"/>
        <v>13430</v>
      </c>
      <c r="N103" s="47">
        <f t="shared" si="9"/>
        <v>13430</v>
      </c>
      <c r="O103" s="59" t="s">
        <v>133</v>
      </c>
      <c r="P103" s="59" t="s">
        <v>133</v>
      </c>
      <c r="Q103" s="59" t="s">
        <v>133</v>
      </c>
      <c r="R103" s="59" t="s">
        <v>133</v>
      </c>
      <c r="S103" s="59" t="s">
        <v>133</v>
      </c>
      <c r="T103" s="59" t="s">
        <v>133</v>
      </c>
      <c r="U103" s="59" t="s">
        <v>133</v>
      </c>
      <c r="V103" s="59" t="s">
        <v>133</v>
      </c>
      <c r="W103" s="59" t="s">
        <v>133</v>
      </c>
      <c r="X103" s="59" t="s">
        <v>133</v>
      </c>
    </row>
    <row r="104" spans="1:24" s="40" customFormat="1" ht="13.5" customHeight="1" x14ac:dyDescent="0.2">
      <c r="A104" s="46" t="s">
        <v>42</v>
      </c>
      <c r="B104" s="46">
        <v>19</v>
      </c>
      <c r="C104" s="47">
        <f t="shared" si="9"/>
        <v>10795</v>
      </c>
      <c r="D104" s="47">
        <f t="shared" si="9"/>
        <v>10795</v>
      </c>
      <c r="E104" s="47">
        <f t="shared" si="9"/>
        <v>11220</v>
      </c>
      <c r="F104" s="47">
        <f t="shared" si="9"/>
        <v>11220</v>
      </c>
      <c r="G104" s="47">
        <f t="shared" si="9"/>
        <v>11645</v>
      </c>
      <c r="H104" s="47">
        <f t="shared" si="9"/>
        <v>11645</v>
      </c>
      <c r="I104" s="47">
        <f t="shared" si="9"/>
        <v>12325</v>
      </c>
      <c r="J104" s="47">
        <f t="shared" si="9"/>
        <v>12325</v>
      </c>
      <c r="K104" s="47">
        <f t="shared" si="9"/>
        <v>12580</v>
      </c>
      <c r="L104" s="47">
        <f t="shared" si="9"/>
        <v>12580</v>
      </c>
      <c r="M104" s="47">
        <f t="shared" si="9"/>
        <v>13430</v>
      </c>
      <c r="N104" s="47">
        <f t="shared" si="9"/>
        <v>13430</v>
      </c>
      <c r="O104" s="59" t="s">
        <v>133</v>
      </c>
      <c r="P104" s="59" t="s">
        <v>133</v>
      </c>
      <c r="Q104" s="59" t="s">
        <v>133</v>
      </c>
      <c r="R104" s="59" t="s">
        <v>133</v>
      </c>
      <c r="S104" s="59" t="s">
        <v>133</v>
      </c>
      <c r="T104" s="59" t="s">
        <v>133</v>
      </c>
      <c r="U104" s="59" t="s">
        <v>133</v>
      </c>
      <c r="V104" s="59" t="s">
        <v>133</v>
      </c>
      <c r="W104" s="59" t="s">
        <v>133</v>
      </c>
      <c r="X104" s="59" t="s">
        <v>133</v>
      </c>
    </row>
    <row r="105" spans="1:24" s="40" customFormat="1" ht="13.5" customHeight="1" x14ac:dyDescent="0.2">
      <c r="A105" s="46" t="s">
        <v>43</v>
      </c>
      <c r="B105" s="46">
        <v>20</v>
      </c>
      <c r="C105" s="47">
        <f t="shared" si="9"/>
        <v>10795</v>
      </c>
      <c r="D105" s="47">
        <f t="shared" si="9"/>
        <v>10795</v>
      </c>
      <c r="E105" s="47">
        <f t="shared" si="9"/>
        <v>11220</v>
      </c>
      <c r="F105" s="47">
        <f t="shared" si="9"/>
        <v>11220</v>
      </c>
      <c r="G105" s="47">
        <f t="shared" si="9"/>
        <v>11645</v>
      </c>
      <c r="H105" s="47">
        <f t="shared" si="9"/>
        <v>11645</v>
      </c>
      <c r="I105" s="47">
        <f t="shared" si="9"/>
        <v>12325</v>
      </c>
      <c r="J105" s="47">
        <f t="shared" si="9"/>
        <v>12325</v>
      </c>
      <c r="K105" s="47">
        <f t="shared" si="9"/>
        <v>12580</v>
      </c>
      <c r="L105" s="47">
        <f t="shared" si="9"/>
        <v>12580</v>
      </c>
      <c r="M105" s="47">
        <f t="shared" si="9"/>
        <v>13430</v>
      </c>
      <c r="N105" s="47">
        <f t="shared" si="9"/>
        <v>13430</v>
      </c>
      <c r="O105" s="59" t="s">
        <v>133</v>
      </c>
      <c r="P105" s="59" t="s">
        <v>133</v>
      </c>
      <c r="Q105" s="59" t="s">
        <v>133</v>
      </c>
      <c r="R105" s="59" t="s">
        <v>133</v>
      </c>
      <c r="S105" s="59" t="s">
        <v>133</v>
      </c>
      <c r="T105" s="59" t="s">
        <v>133</v>
      </c>
      <c r="U105" s="59" t="s">
        <v>133</v>
      </c>
      <c r="V105" s="59" t="s">
        <v>133</v>
      </c>
      <c r="W105" s="59" t="s">
        <v>133</v>
      </c>
      <c r="X105" s="59" t="s">
        <v>133</v>
      </c>
    </row>
    <row r="106" spans="1:24" s="40" customFormat="1" ht="13.5" customHeight="1" x14ac:dyDescent="0.2">
      <c r="A106" s="46" t="s">
        <v>44</v>
      </c>
      <c r="B106" s="46">
        <v>21</v>
      </c>
      <c r="C106" s="47">
        <f t="shared" si="9"/>
        <v>10795</v>
      </c>
      <c r="D106" s="47">
        <f t="shared" si="9"/>
        <v>10795</v>
      </c>
      <c r="E106" s="47">
        <f t="shared" si="9"/>
        <v>11220</v>
      </c>
      <c r="F106" s="47">
        <f t="shared" si="9"/>
        <v>11220</v>
      </c>
      <c r="G106" s="47">
        <f t="shared" si="9"/>
        <v>11645</v>
      </c>
      <c r="H106" s="47">
        <f t="shared" si="9"/>
        <v>11645</v>
      </c>
      <c r="I106" s="47">
        <f t="shared" si="9"/>
        <v>12325</v>
      </c>
      <c r="J106" s="47">
        <f t="shared" si="9"/>
        <v>12325</v>
      </c>
      <c r="K106" s="47">
        <f t="shared" si="9"/>
        <v>12580</v>
      </c>
      <c r="L106" s="47">
        <f t="shared" si="9"/>
        <v>12580</v>
      </c>
      <c r="M106" s="47">
        <f t="shared" si="9"/>
        <v>13430</v>
      </c>
      <c r="N106" s="47">
        <f t="shared" si="9"/>
        <v>13430</v>
      </c>
      <c r="O106" s="59" t="s">
        <v>133</v>
      </c>
      <c r="P106" s="59" t="s">
        <v>133</v>
      </c>
      <c r="Q106" s="59" t="s">
        <v>133</v>
      </c>
      <c r="R106" s="59" t="s">
        <v>133</v>
      </c>
      <c r="S106" s="59" t="s">
        <v>133</v>
      </c>
      <c r="T106" s="59" t="s">
        <v>133</v>
      </c>
      <c r="U106" s="59" t="s">
        <v>133</v>
      </c>
      <c r="V106" s="59" t="s">
        <v>133</v>
      </c>
      <c r="W106" s="59" t="s">
        <v>133</v>
      </c>
      <c r="X106" s="59" t="s">
        <v>133</v>
      </c>
    </row>
    <row r="107" spans="1:24" s="40" customFormat="1" ht="13.5" customHeight="1" x14ac:dyDescent="0.2">
      <c r="A107" s="46" t="s">
        <v>45</v>
      </c>
      <c r="B107" s="46">
        <v>22</v>
      </c>
      <c r="C107" s="47">
        <f t="shared" si="9"/>
        <v>10795</v>
      </c>
      <c r="D107" s="47">
        <f t="shared" si="9"/>
        <v>10795</v>
      </c>
      <c r="E107" s="47">
        <f t="shared" si="9"/>
        <v>11220</v>
      </c>
      <c r="F107" s="47">
        <f t="shared" si="9"/>
        <v>11220</v>
      </c>
      <c r="G107" s="47">
        <f t="shared" si="9"/>
        <v>11645</v>
      </c>
      <c r="H107" s="47">
        <f t="shared" si="9"/>
        <v>11645</v>
      </c>
      <c r="I107" s="47">
        <f t="shared" si="9"/>
        <v>12325</v>
      </c>
      <c r="J107" s="47">
        <f t="shared" si="9"/>
        <v>12325</v>
      </c>
      <c r="K107" s="47">
        <f t="shared" si="9"/>
        <v>12580</v>
      </c>
      <c r="L107" s="47">
        <f t="shared" si="9"/>
        <v>12580</v>
      </c>
      <c r="M107" s="47">
        <f t="shared" si="9"/>
        <v>13430</v>
      </c>
      <c r="N107" s="47">
        <f t="shared" si="9"/>
        <v>13430</v>
      </c>
      <c r="O107" s="59" t="s">
        <v>133</v>
      </c>
      <c r="P107" s="59" t="s">
        <v>133</v>
      </c>
      <c r="Q107" s="59" t="s">
        <v>133</v>
      </c>
      <c r="R107" s="59" t="s">
        <v>133</v>
      </c>
      <c r="S107" s="59" t="s">
        <v>133</v>
      </c>
      <c r="T107" s="59" t="s">
        <v>133</v>
      </c>
      <c r="U107" s="59" t="s">
        <v>133</v>
      </c>
      <c r="V107" s="59" t="s">
        <v>133</v>
      </c>
      <c r="W107" s="59" t="s">
        <v>133</v>
      </c>
      <c r="X107" s="59" t="s">
        <v>133</v>
      </c>
    </row>
    <row r="108" spans="1:24" s="40" customFormat="1" ht="13.5" customHeight="1" x14ac:dyDescent="0.2">
      <c r="A108" s="46" t="s">
        <v>46</v>
      </c>
      <c r="B108" s="46">
        <v>23</v>
      </c>
      <c r="C108" s="59" t="s">
        <v>133</v>
      </c>
      <c r="D108" s="59" t="s">
        <v>133</v>
      </c>
      <c r="E108" s="59" t="s">
        <v>133</v>
      </c>
      <c r="F108" s="59" t="s">
        <v>133</v>
      </c>
      <c r="G108" s="59" t="s">
        <v>133</v>
      </c>
      <c r="H108" s="59" t="s">
        <v>133</v>
      </c>
      <c r="I108" s="59" t="s">
        <v>133</v>
      </c>
      <c r="J108" s="59" t="s">
        <v>133</v>
      </c>
      <c r="K108" s="59" t="s">
        <v>133</v>
      </c>
      <c r="L108" s="59" t="s">
        <v>133</v>
      </c>
      <c r="M108" s="59" t="s">
        <v>133</v>
      </c>
      <c r="N108" s="59" t="s">
        <v>133</v>
      </c>
      <c r="O108" s="59" t="s">
        <v>133</v>
      </c>
      <c r="P108" s="59" t="s">
        <v>133</v>
      </c>
      <c r="Q108" s="59" t="s">
        <v>133</v>
      </c>
      <c r="R108" s="59" t="s">
        <v>133</v>
      </c>
      <c r="S108" s="59" t="s">
        <v>133</v>
      </c>
      <c r="T108" s="59" t="s">
        <v>133</v>
      </c>
      <c r="U108" s="59" t="s">
        <v>133</v>
      </c>
      <c r="V108" s="59" t="s">
        <v>133</v>
      </c>
      <c r="W108" s="59" t="s">
        <v>133</v>
      </c>
      <c r="X108" s="59" t="s">
        <v>133</v>
      </c>
    </row>
    <row r="109" spans="1:24" s="40" customFormat="1" ht="13.5" customHeight="1" x14ac:dyDescent="0.2">
      <c r="A109" s="46" t="s">
        <v>47</v>
      </c>
      <c r="B109" s="46">
        <v>24</v>
      </c>
      <c r="C109" s="59" t="s">
        <v>133</v>
      </c>
      <c r="D109" s="59" t="s">
        <v>133</v>
      </c>
      <c r="E109" s="59" t="s">
        <v>133</v>
      </c>
      <c r="F109" s="59" t="s">
        <v>133</v>
      </c>
      <c r="G109" s="59" t="s">
        <v>133</v>
      </c>
      <c r="H109" s="59" t="s">
        <v>133</v>
      </c>
      <c r="I109" s="59" t="s">
        <v>133</v>
      </c>
      <c r="J109" s="59" t="s">
        <v>133</v>
      </c>
      <c r="K109" s="59" t="s">
        <v>133</v>
      </c>
      <c r="L109" s="59" t="s">
        <v>133</v>
      </c>
      <c r="M109" s="59" t="s">
        <v>133</v>
      </c>
      <c r="N109" s="59" t="s">
        <v>133</v>
      </c>
      <c r="O109" s="59" t="s">
        <v>133</v>
      </c>
      <c r="P109" s="59" t="s">
        <v>133</v>
      </c>
      <c r="Q109" s="59" t="s">
        <v>133</v>
      </c>
      <c r="R109" s="59" t="s">
        <v>133</v>
      </c>
      <c r="S109" s="59" t="s">
        <v>133</v>
      </c>
      <c r="T109" s="59" t="s">
        <v>133</v>
      </c>
      <c r="U109" s="59" t="s">
        <v>133</v>
      </c>
      <c r="V109" s="59" t="s">
        <v>133</v>
      </c>
      <c r="W109" s="59" t="s">
        <v>133</v>
      </c>
      <c r="X109" s="59" t="s">
        <v>133</v>
      </c>
    </row>
    <row r="110" spans="1:24" s="40" customFormat="1" ht="13.5" customHeight="1" x14ac:dyDescent="0.2">
      <c r="A110" s="46" t="s">
        <v>48</v>
      </c>
      <c r="B110" s="46">
        <v>25</v>
      </c>
      <c r="C110" s="59" t="s">
        <v>133</v>
      </c>
      <c r="D110" s="59" t="s">
        <v>133</v>
      </c>
      <c r="E110" s="59" t="s">
        <v>133</v>
      </c>
      <c r="F110" s="59" t="s">
        <v>133</v>
      </c>
      <c r="G110" s="59" t="s">
        <v>133</v>
      </c>
      <c r="H110" s="59" t="s">
        <v>133</v>
      </c>
      <c r="I110" s="59" t="s">
        <v>133</v>
      </c>
      <c r="J110" s="59" t="s">
        <v>133</v>
      </c>
      <c r="K110" s="59" t="s">
        <v>133</v>
      </c>
      <c r="L110" s="59" t="s">
        <v>133</v>
      </c>
      <c r="M110" s="59" t="s">
        <v>133</v>
      </c>
      <c r="N110" s="59" t="s">
        <v>133</v>
      </c>
      <c r="O110" s="59" t="s">
        <v>133</v>
      </c>
      <c r="P110" s="59" t="s">
        <v>133</v>
      </c>
      <c r="Q110" s="59" t="s">
        <v>133</v>
      </c>
      <c r="R110" s="59" t="s">
        <v>133</v>
      </c>
      <c r="S110" s="59" t="s">
        <v>133</v>
      </c>
      <c r="T110" s="59" t="s">
        <v>133</v>
      </c>
      <c r="U110" s="59" t="s">
        <v>133</v>
      </c>
      <c r="V110" s="59" t="s">
        <v>133</v>
      </c>
      <c r="W110" s="59" t="s">
        <v>133</v>
      </c>
      <c r="X110" s="59" t="s">
        <v>133</v>
      </c>
    </row>
    <row r="111" spans="1:24" s="40" customFormat="1" ht="13.5" customHeight="1" x14ac:dyDescent="0.2">
      <c r="A111" s="46" t="s">
        <v>42</v>
      </c>
      <c r="B111" s="46">
        <v>26</v>
      </c>
      <c r="C111" s="59" t="s">
        <v>133</v>
      </c>
      <c r="D111" s="59" t="s">
        <v>133</v>
      </c>
      <c r="E111" s="59" t="s">
        <v>133</v>
      </c>
      <c r="F111" s="59" t="s">
        <v>133</v>
      </c>
      <c r="G111" s="59" t="s">
        <v>133</v>
      </c>
      <c r="H111" s="59" t="s">
        <v>133</v>
      </c>
      <c r="I111" s="59" t="s">
        <v>133</v>
      </c>
      <c r="J111" s="59" t="s">
        <v>133</v>
      </c>
      <c r="K111" s="59" t="s">
        <v>133</v>
      </c>
      <c r="L111" s="59" t="s">
        <v>133</v>
      </c>
      <c r="M111" s="59" t="s">
        <v>133</v>
      </c>
      <c r="N111" s="59" t="s">
        <v>133</v>
      </c>
      <c r="O111" s="59" t="s">
        <v>133</v>
      </c>
      <c r="P111" s="59" t="s">
        <v>133</v>
      </c>
      <c r="Q111" s="59" t="s">
        <v>133</v>
      </c>
      <c r="R111" s="59" t="s">
        <v>133</v>
      </c>
      <c r="S111" s="59" t="s">
        <v>133</v>
      </c>
      <c r="T111" s="59" t="s">
        <v>133</v>
      </c>
      <c r="U111" s="59" t="s">
        <v>133</v>
      </c>
      <c r="V111" s="59" t="s">
        <v>133</v>
      </c>
      <c r="W111" s="59" t="s">
        <v>133</v>
      </c>
      <c r="X111" s="59" t="s">
        <v>133</v>
      </c>
    </row>
    <row r="112" spans="1:24" s="40" customFormat="1" ht="13.5" customHeight="1" x14ac:dyDescent="0.2">
      <c r="A112" s="46" t="s">
        <v>43</v>
      </c>
      <c r="B112" s="46">
        <v>27</v>
      </c>
      <c r="C112" s="59" t="s">
        <v>133</v>
      </c>
      <c r="D112" s="59" t="s">
        <v>133</v>
      </c>
      <c r="E112" s="59" t="s">
        <v>133</v>
      </c>
      <c r="F112" s="59" t="s">
        <v>133</v>
      </c>
      <c r="G112" s="59" t="s">
        <v>133</v>
      </c>
      <c r="H112" s="59" t="s">
        <v>133</v>
      </c>
      <c r="I112" s="59" t="s">
        <v>133</v>
      </c>
      <c r="J112" s="59" t="s">
        <v>133</v>
      </c>
      <c r="K112" s="59" t="s">
        <v>133</v>
      </c>
      <c r="L112" s="59" t="s">
        <v>133</v>
      </c>
      <c r="M112" s="59" t="s">
        <v>133</v>
      </c>
      <c r="N112" s="59" t="s">
        <v>133</v>
      </c>
      <c r="O112" s="59" t="s">
        <v>133</v>
      </c>
      <c r="P112" s="59" t="s">
        <v>133</v>
      </c>
      <c r="Q112" s="59" t="s">
        <v>133</v>
      </c>
      <c r="R112" s="59" t="s">
        <v>133</v>
      </c>
      <c r="S112" s="59" t="s">
        <v>133</v>
      </c>
      <c r="T112" s="59" t="s">
        <v>133</v>
      </c>
      <c r="U112" s="59" t="s">
        <v>133</v>
      </c>
      <c r="V112" s="59" t="s">
        <v>133</v>
      </c>
      <c r="W112" s="59" t="s">
        <v>133</v>
      </c>
      <c r="X112" s="59" t="s">
        <v>133</v>
      </c>
    </row>
    <row r="113" spans="1:24" s="40" customFormat="1" ht="13.5" customHeight="1" x14ac:dyDescent="0.2">
      <c r="A113" s="46" t="s">
        <v>44</v>
      </c>
      <c r="B113" s="46">
        <v>28</v>
      </c>
      <c r="C113" s="59" t="s">
        <v>133</v>
      </c>
      <c r="D113" s="59" t="s">
        <v>133</v>
      </c>
      <c r="E113" s="59" t="s">
        <v>133</v>
      </c>
      <c r="F113" s="59" t="s">
        <v>133</v>
      </c>
      <c r="G113" s="59" t="s">
        <v>133</v>
      </c>
      <c r="H113" s="59" t="s">
        <v>133</v>
      </c>
      <c r="I113" s="59" t="s">
        <v>133</v>
      </c>
      <c r="J113" s="59" t="s">
        <v>133</v>
      </c>
      <c r="K113" s="59" t="s">
        <v>133</v>
      </c>
      <c r="L113" s="59" t="s">
        <v>133</v>
      </c>
      <c r="M113" s="59" t="s">
        <v>133</v>
      </c>
      <c r="N113" s="59" t="s">
        <v>133</v>
      </c>
      <c r="O113" s="59" t="s">
        <v>133</v>
      </c>
      <c r="P113" s="59" t="s">
        <v>133</v>
      </c>
      <c r="Q113" s="59" t="s">
        <v>133</v>
      </c>
      <c r="R113" s="59" t="s">
        <v>133</v>
      </c>
      <c r="S113" s="59" t="s">
        <v>133</v>
      </c>
      <c r="T113" s="59" t="s">
        <v>133</v>
      </c>
      <c r="U113" s="59" t="s">
        <v>133</v>
      </c>
      <c r="V113" s="59" t="s">
        <v>133</v>
      </c>
      <c r="W113" s="59" t="s">
        <v>133</v>
      </c>
      <c r="X113" s="59" t="s">
        <v>133</v>
      </c>
    </row>
    <row r="114" spans="1:24" s="40" customFormat="1" ht="13.5" customHeight="1" x14ac:dyDescent="0.2">
      <c r="A114" s="46" t="s">
        <v>45</v>
      </c>
      <c r="B114" s="46">
        <v>29</v>
      </c>
      <c r="C114" s="59" t="s">
        <v>133</v>
      </c>
      <c r="D114" s="59" t="s">
        <v>133</v>
      </c>
      <c r="E114" s="59" t="s">
        <v>133</v>
      </c>
      <c r="F114" s="59" t="s">
        <v>133</v>
      </c>
      <c r="G114" s="59" t="s">
        <v>133</v>
      </c>
      <c r="H114" s="59" t="s">
        <v>133</v>
      </c>
      <c r="I114" s="59" t="s">
        <v>133</v>
      </c>
      <c r="J114" s="59" t="s">
        <v>133</v>
      </c>
      <c r="K114" s="59" t="s">
        <v>133</v>
      </c>
      <c r="L114" s="59" t="s">
        <v>133</v>
      </c>
      <c r="M114" s="59" t="s">
        <v>133</v>
      </c>
      <c r="N114" s="59" t="s">
        <v>133</v>
      </c>
      <c r="O114" s="59" t="s">
        <v>133</v>
      </c>
      <c r="P114" s="59" t="s">
        <v>133</v>
      </c>
      <c r="Q114" s="59" t="s">
        <v>133</v>
      </c>
      <c r="R114" s="59" t="s">
        <v>133</v>
      </c>
      <c r="S114" s="59" t="s">
        <v>133</v>
      </c>
      <c r="T114" s="59" t="s">
        <v>133</v>
      </c>
      <c r="U114" s="59" t="s">
        <v>133</v>
      </c>
      <c r="V114" s="59" t="s">
        <v>133</v>
      </c>
      <c r="W114" s="59" t="s">
        <v>133</v>
      </c>
      <c r="X114" s="59" t="s">
        <v>133</v>
      </c>
    </row>
    <row r="115" spans="1:24" s="40" customFormat="1" ht="13.5" customHeight="1" x14ac:dyDescent="0.2">
      <c r="A115" s="46" t="s">
        <v>46</v>
      </c>
      <c r="B115" s="46">
        <v>30</v>
      </c>
      <c r="C115" s="59" t="s">
        <v>133</v>
      </c>
      <c r="D115" s="59" t="s">
        <v>133</v>
      </c>
      <c r="E115" s="59" t="s">
        <v>133</v>
      </c>
      <c r="F115" s="59" t="s">
        <v>133</v>
      </c>
      <c r="G115" s="59" t="s">
        <v>133</v>
      </c>
      <c r="H115" s="59" t="s">
        <v>133</v>
      </c>
      <c r="I115" s="59" t="s">
        <v>133</v>
      </c>
      <c r="J115" s="59" t="s">
        <v>133</v>
      </c>
      <c r="K115" s="59" t="s">
        <v>133</v>
      </c>
      <c r="L115" s="59" t="s">
        <v>133</v>
      </c>
      <c r="M115" s="59" t="s">
        <v>133</v>
      </c>
      <c r="N115" s="59" t="s">
        <v>133</v>
      </c>
      <c r="O115" s="59" t="s">
        <v>133</v>
      </c>
      <c r="P115" s="59" t="s">
        <v>133</v>
      </c>
      <c r="Q115" s="59" t="s">
        <v>133</v>
      </c>
      <c r="R115" s="59" t="s">
        <v>133</v>
      </c>
      <c r="S115" s="59" t="s">
        <v>133</v>
      </c>
      <c r="T115" s="59" t="s">
        <v>133</v>
      </c>
      <c r="U115" s="59" t="s">
        <v>133</v>
      </c>
      <c r="V115" s="59" t="s">
        <v>133</v>
      </c>
      <c r="W115" s="59" t="s">
        <v>133</v>
      </c>
      <c r="X115" s="59" t="s">
        <v>133</v>
      </c>
    </row>
    <row r="116" spans="1:24" x14ac:dyDescent="0.2">
      <c r="A116" s="46" t="s">
        <v>47</v>
      </c>
      <c r="B116" s="46">
        <v>31</v>
      </c>
      <c r="C116" s="59" t="s">
        <v>133</v>
      </c>
      <c r="D116" s="59" t="s">
        <v>133</v>
      </c>
      <c r="E116" s="59" t="s">
        <v>133</v>
      </c>
      <c r="F116" s="59" t="s">
        <v>133</v>
      </c>
      <c r="G116" s="59" t="s">
        <v>133</v>
      </c>
      <c r="H116" s="59" t="s">
        <v>133</v>
      </c>
      <c r="I116" s="59" t="s">
        <v>133</v>
      </c>
      <c r="J116" s="59" t="s">
        <v>133</v>
      </c>
      <c r="K116" s="59" t="s">
        <v>133</v>
      </c>
      <c r="L116" s="59" t="s">
        <v>133</v>
      </c>
      <c r="M116" s="59" t="s">
        <v>133</v>
      </c>
      <c r="N116" s="59" t="s">
        <v>133</v>
      </c>
      <c r="O116" s="59" t="s">
        <v>133</v>
      </c>
      <c r="P116" s="59" t="s">
        <v>133</v>
      </c>
      <c r="Q116" s="59" t="s">
        <v>133</v>
      </c>
      <c r="R116" s="59" t="s">
        <v>133</v>
      </c>
      <c r="S116" s="59" t="s">
        <v>133</v>
      </c>
      <c r="T116" s="59" t="s">
        <v>133</v>
      </c>
      <c r="U116" s="59" t="s">
        <v>133</v>
      </c>
      <c r="V116" s="59" t="s">
        <v>133</v>
      </c>
      <c r="W116" s="59" t="s">
        <v>133</v>
      </c>
      <c r="X116" s="59" t="s">
        <v>133</v>
      </c>
    </row>
    <row r="117" spans="1:24" x14ac:dyDescent="0.2">
      <c r="A117" s="46"/>
      <c r="B117" s="46"/>
      <c r="C117" s="59"/>
      <c r="D117" s="59"/>
      <c r="E117" s="59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</row>
    <row r="118" spans="1:24" ht="30" customHeight="1" x14ac:dyDescent="0.2">
      <c r="A118" s="252" t="s">
        <v>145</v>
      </c>
      <c r="B118" s="252"/>
      <c r="C118" s="252"/>
      <c r="D118" s="252"/>
      <c r="E118" s="252"/>
      <c r="F118" s="37"/>
      <c r="G118" s="37"/>
      <c r="H118" s="300" t="s">
        <v>136</v>
      </c>
      <c r="I118" s="300"/>
      <c r="J118" s="91"/>
      <c r="K118" s="91"/>
      <c r="L118" s="40"/>
      <c r="M118" s="298" t="s">
        <v>113</v>
      </c>
      <c r="N118" s="298"/>
      <c r="O118" s="298"/>
      <c r="P118" s="298"/>
      <c r="Q118" s="40"/>
      <c r="R118" s="40"/>
      <c r="S118" s="40"/>
      <c r="T118" s="40"/>
      <c r="U118" s="40"/>
      <c r="V118" s="40"/>
      <c r="W118" s="40"/>
      <c r="X118" s="40"/>
    </row>
    <row r="119" spans="1:24" ht="18" customHeight="1" x14ac:dyDescent="0.2">
      <c r="A119" s="80" t="s">
        <v>63</v>
      </c>
      <c r="B119" s="254" t="s">
        <v>54</v>
      </c>
      <c r="C119" s="254"/>
      <c r="D119" s="299"/>
      <c r="E119" s="299"/>
      <c r="F119" s="299"/>
      <c r="G119" s="299"/>
      <c r="H119" s="91"/>
      <c r="I119" s="91"/>
      <c r="J119" s="91"/>
      <c r="K119" s="91"/>
      <c r="L119" s="40"/>
      <c r="M119" s="298"/>
      <c r="N119" s="298"/>
      <c r="O119" s="298"/>
      <c r="P119" s="298"/>
      <c r="Q119" s="40"/>
      <c r="R119" s="40"/>
      <c r="S119" s="40"/>
      <c r="T119" s="40"/>
      <c r="U119" s="40"/>
      <c r="V119" s="40"/>
      <c r="W119" s="40"/>
      <c r="X119" s="40"/>
    </row>
    <row r="120" spans="1:24" ht="30" customHeight="1" x14ac:dyDescent="0.2">
      <c r="A120" s="81" t="s">
        <v>66</v>
      </c>
      <c r="B120" s="81" t="s">
        <v>67</v>
      </c>
      <c r="C120" s="11" t="s">
        <v>68</v>
      </c>
      <c r="D120" s="15"/>
      <c r="E120" s="15"/>
      <c r="F120" s="15"/>
      <c r="G120" s="15"/>
      <c r="H120" s="91"/>
      <c r="I120" s="91"/>
      <c r="J120" s="91"/>
      <c r="K120" s="91"/>
      <c r="L120" s="40"/>
      <c r="M120" s="298"/>
      <c r="N120" s="298"/>
      <c r="O120" s="298"/>
      <c r="P120" s="298"/>
      <c r="Q120" s="40"/>
      <c r="R120" s="40"/>
      <c r="S120" s="40"/>
      <c r="T120" s="40"/>
      <c r="U120" s="40"/>
      <c r="V120" s="40"/>
      <c r="W120" s="40"/>
      <c r="X120" s="40"/>
    </row>
    <row r="121" spans="1:24" ht="22.5" x14ac:dyDescent="0.2">
      <c r="A121" s="82" t="s">
        <v>69</v>
      </c>
      <c r="B121" s="82">
        <f>ROUNDUP(IF($I$2="Открытый тариф",GRID!D77,GRID!D77-GRID!D77*GRID!$B$69),0)</f>
        <v>1700</v>
      </c>
      <c r="C121" s="12">
        <f>ROUNDUP(IF($I$2="Открытый тариф",GRID!E77,GRID!E77-GRID!E77*GRID!$B$69),0)</f>
        <v>3400</v>
      </c>
      <c r="D121" s="16"/>
      <c r="E121" s="16"/>
      <c r="F121" s="16"/>
      <c r="G121" s="16"/>
      <c r="H121" s="91"/>
      <c r="I121" s="91"/>
      <c r="J121" s="91"/>
      <c r="K121" s="91"/>
      <c r="L121" s="40"/>
      <c r="M121" s="298"/>
      <c r="N121" s="298"/>
      <c r="O121" s="298"/>
      <c r="P121" s="298"/>
      <c r="Q121" s="40"/>
      <c r="R121" s="40"/>
      <c r="S121" s="40"/>
      <c r="T121" s="40"/>
      <c r="U121" s="40"/>
      <c r="V121" s="40"/>
      <c r="W121" s="40"/>
      <c r="X121" s="40"/>
    </row>
    <row r="122" spans="1:24" ht="12.75" customHeight="1" x14ac:dyDescent="0.2">
      <c r="A122" s="38"/>
      <c r="B122" s="39"/>
      <c r="C122" s="40"/>
      <c r="D122" s="40"/>
      <c r="E122" s="40"/>
      <c r="F122" s="40"/>
      <c r="G122" s="41"/>
      <c r="H122" s="91"/>
      <c r="I122" s="91"/>
      <c r="J122" s="91"/>
      <c r="K122" s="91"/>
      <c r="L122" s="40"/>
      <c r="M122" s="298"/>
      <c r="N122" s="298"/>
      <c r="O122" s="298"/>
      <c r="P122" s="298"/>
      <c r="Q122" s="40"/>
      <c r="R122" s="40"/>
      <c r="S122" s="40"/>
      <c r="T122" s="40"/>
      <c r="U122" s="40"/>
      <c r="V122" s="40"/>
      <c r="W122" s="40"/>
      <c r="X122" s="40"/>
    </row>
    <row r="123" spans="1:24" ht="12.75" customHeight="1" x14ac:dyDescent="0.2">
      <c r="A123" s="38"/>
      <c r="B123" s="39"/>
      <c r="C123" s="40"/>
      <c r="D123" s="40"/>
      <c r="E123" s="40"/>
      <c r="F123" s="40"/>
      <c r="G123" s="41"/>
      <c r="H123" s="91"/>
      <c r="I123" s="91"/>
      <c r="J123" s="91"/>
      <c r="K123" s="91"/>
      <c r="L123" s="40"/>
      <c r="M123" s="298"/>
      <c r="N123" s="298"/>
      <c r="O123" s="298"/>
      <c r="P123" s="298"/>
      <c r="Q123" s="40"/>
      <c r="R123" s="40"/>
      <c r="S123" s="40"/>
      <c r="T123" s="40"/>
      <c r="U123" s="40"/>
      <c r="V123" s="40"/>
      <c r="W123" s="40"/>
      <c r="X123" s="40"/>
    </row>
    <row r="124" spans="1:24" ht="12.75" customHeight="1" x14ac:dyDescent="0.2">
      <c r="A124" s="38"/>
      <c r="B124" s="39"/>
      <c r="C124" s="40"/>
      <c r="D124" s="40"/>
      <c r="E124" s="40"/>
      <c r="F124" s="40"/>
      <c r="G124" s="41"/>
      <c r="H124" s="91"/>
      <c r="I124" s="91"/>
      <c r="J124" s="91"/>
      <c r="K124" s="91"/>
      <c r="L124" s="40"/>
      <c r="M124" s="298"/>
      <c r="N124" s="298"/>
      <c r="O124" s="298"/>
      <c r="P124" s="298"/>
      <c r="Q124" s="40"/>
      <c r="R124" s="40"/>
      <c r="S124" s="40"/>
      <c r="T124" s="40"/>
      <c r="U124" s="40"/>
      <c r="V124" s="40"/>
      <c r="W124" s="40"/>
      <c r="X124" s="40"/>
    </row>
    <row r="125" spans="1:24" ht="12.75" customHeight="1" x14ac:dyDescent="0.2">
      <c r="A125" s="38"/>
      <c r="B125" s="39"/>
      <c r="C125" s="40"/>
      <c r="D125" s="40"/>
      <c r="E125" s="40"/>
      <c r="F125" s="40"/>
      <c r="G125" s="41"/>
      <c r="H125" s="58"/>
      <c r="I125" s="58"/>
      <c r="J125" s="58"/>
      <c r="K125" s="58"/>
      <c r="L125" s="40"/>
      <c r="M125" s="298"/>
      <c r="N125" s="298"/>
      <c r="O125" s="298"/>
      <c r="P125" s="298"/>
      <c r="Q125" s="40"/>
      <c r="R125" s="40"/>
      <c r="S125" s="40"/>
      <c r="T125" s="40"/>
      <c r="U125" s="40"/>
      <c r="V125" s="40"/>
      <c r="W125" s="40"/>
      <c r="X125" s="40"/>
    </row>
    <row r="126" spans="1:24" x14ac:dyDescent="0.2">
      <c r="A126" s="38"/>
      <c r="B126" s="39"/>
      <c r="C126" s="40"/>
      <c r="D126" s="40"/>
      <c r="E126" s="40"/>
      <c r="F126" s="40"/>
      <c r="G126" s="41"/>
      <c r="H126" s="40"/>
      <c r="I126" s="40"/>
      <c r="J126" s="40"/>
      <c r="K126" s="41"/>
      <c r="L126" s="40"/>
      <c r="M126" s="298"/>
      <c r="N126" s="298"/>
      <c r="O126" s="298"/>
      <c r="P126" s="298"/>
      <c r="Q126" s="40"/>
      <c r="R126" s="40"/>
      <c r="S126" s="40"/>
      <c r="T126" s="40"/>
      <c r="U126" s="40"/>
      <c r="V126" s="40"/>
      <c r="W126" s="40"/>
      <c r="X126" s="40"/>
    </row>
  </sheetData>
  <mergeCells count="66">
    <mergeCell ref="A5:X5"/>
    <mergeCell ref="A6:X6"/>
    <mergeCell ref="G58:L59"/>
    <mergeCell ref="Q58:U59"/>
    <mergeCell ref="G2:L3"/>
    <mergeCell ref="Q2:U3"/>
    <mergeCell ref="W7:X7"/>
    <mergeCell ref="A7:B8"/>
    <mergeCell ref="C7:D7"/>
    <mergeCell ref="E7:F7"/>
    <mergeCell ref="G7:H7"/>
    <mergeCell ref="I7:J7"/>
    <mergeCell ref="K7:L7"/>
    <mergeCell ref="M7:N7"/>
    <mergeCell ref="O7:P7"/>
    <mergeCell ref="Q7:R7"/>
    <mergeCell ref="S7:T7"/>
    <mergeCell ref="U7:V7"/>
    <mergeCell ref="Q24:R24"/>
    <mergeCell ref="S24:T24"/>
    <mergeCell ref="U24:V24"/>
    <mergeCell ref="W24:X24"/>
    <mergeCell ref="A22:X22"/>
    <mergeCell ref="A23:X23"/>
    <mergeCell ref="A24:B25"/>
    <mergeCell ref="C24:D24"/>
    <mergeCell ref="E24:F24"/>
    <mergeCell ref="G24:H24"/>
    <mergeCell ref="I24:J24"/>
    <mergeCell ref="K24:L24"/>
    <mergeCell ref="M24:N24"/>
    <mergeCell ref="O24:P24"/>
    <mergeCell ref="A118:E118"/>
    <mergeCell ref="M118:P126"/>
    <mergeCell ref="B119:C119"/>
    <mergeCell ref="D119:E119"/>
    <mergeCell ref="F119:G119"/>
    <mergeCell ref="H118:I118"/>
    <mergeCell ref="A83:X83"/>
    <mergeCell ref="A61:X61"/>
    <mergeCell ref="A62:X62"/>
    <mergeCell ref="A63:B64"/>
    <mergeCell ref="C63:D63"/>
    <mergeCell ref="E63:F63"/>
    <mergeCell ref="G63:H63"/>
    <mergeCell ref="I63:J63"/>
    <mergeCell ref="K63:L63"/>
    <mergeCell ref="M63:N63"/>
    <mergeCell ref="O63:P63"/>
    <mergeCell ref="Q63:R63"/>
    <mergeCell ref="S63:T63"/>
    <mergeCell ref="U63:V63"/>
    <mergeCell ref="W63:X63"/>
    <mergeCell ref="A82:X82"/>
    <mergeCell ref="W84:X84"/>
    <mergeCell ref="A84:B85"/>
    <mergeCell ref="C84:D84"/>
    <mergeCell ref="E84:F84"/>
    <mergeCell ref="G84:H84"/>
    <mergeCell ref="I84:J84"/>
    <mergeCell ref="K84:L84"/>
    <mergeCell ref="M84:N84"/>
    <mergeCell ref="O84:P84"/>
    <mergeCell ref="Q84:R84"/>
    <mergeCell ref="S84:T84"/>
    <mergeCell ref="U84:V84"/>
  </mergeCells>
  <phoneticPr fontId="19" type="noConversion"/>
  <conditionalFormatting sqref="C9:N12">
    <cfRule type="colorScale" priority="1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5:N20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6:N26">
    <cfRule type="colorScale" priority="34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6:N47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7:N57">
    <cfRule type="colorScale" priority="34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5:N68">
    <cfRule type="colorScale" priority="1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5:N80 D69:X80 C70:V80">
    <cfRule type="colorScale" priority="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6:N10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V12">
    <cfRule type="colorScale" priority="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:V20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6:V26">
    <cfRule type="colorScale" priority="3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7:V35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8:V56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86:V86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87:V95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8:V117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3:W14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7:X35">
    <cfRule type="cellIs" dxfId="3805" priority="40" operator="equal">
      <formula>"Х"</formula>
    </cfRule>
  </conditionalFormatting>
  <conditionalFormatting sqref="C48:X56">
    <cfRule type="cellIs" dxfId="3804" priority="34" operator="equal">
      <formula>"Х"</formula>
    </cfRule>
  </conditionalFormatting>
  <conditionalFormatting sqref="C57:X57 C9:V12">
    <cfRule type="colorScale" priority="3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7:X57">
    <cfRule type="colorScale" priority="3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5:X80">
    <cfRule type="colorScale" priority="11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7:X95">
    <cfRule type="cellIs" dxfId="3803" priority="15" operator="equal">
      <formula>"Х"</formula>
    </cfRule>
  </conditionalFormatting>
  <conditionalFormatting sqref="C108:X117">
    <cfRule type="cellIs" dxfId="3802" priority="9" operator="equal">
      <formula>"Х"</formula>
    </cfRule>
  </conditionalFormatting>
  <conditionalFormatting sqref="G2:L3">
    <cfRule type="cellIs" dxfId="3801" priority="93" operator="equal">
      <formula>10%</formula>
    </cfRule>
    <cfRule type="cellIs" dxfId="3800" priority="94" operator="equal">
      <formula>0.12</formula>
    </cfRule>
    <cfRule type="cellIs" dxfId="3799" priority="95" operator="equal">
      <formula>0.14</formula>
    </cfRule>
    <cfRule type="cellIs" dxfId="3798" priority="96" operator="equal">
      <formula>0.15</formula>
    </cfRule>
    <cfRule type="cellIs" dxfId="3797" priority="97" operator="equal">
      <formula>0.16</formula>
    </cfRule>
    <cfRule type="cellIs" dxfId="3796" priority="98" operator="equal">
      <formula>"Открытый тариф"</formula>
    </cfRule>
  </conditionalFormatting>
  <conditionalFormatting sqref="G58:L59">
    <cfRule type="cellIs" dxfId="3795" priority="105" operator="equal">
      <formula>10%</formula>
    </cfRule>
    <cfRule type="cellIs" dxfId="3794" priority="106" operator="equal">
      <formula>0.12</formula>
    </cfRule>
    <cfRule type="cellIs" dxfId="3793" priority="107" operator="equal">
      <formula>0.14</formula>
    </cfRule>
    <cfRule type="cellIs" dxfId="3792" priority="108" operator="equal">
      <formula>0.15</formula>
    </cfRule>
    <cfRule type="cellIs" dxfId="3791" priority="109" operator="equal">
      <formula>0.16</formula>
    </cfRule>
    <cfRule type="cellIs" dxfId="3790" priority="110" operator="equal">
      <formula>"Открытый тариф"</formula>
    </cfRule>
  </conditionalFormatting>
  <conditionalFormatting sqref="O9:V12">
    <cfRule type="colorScale" priority="33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5:V20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6:V26">
    <cfRule type="colorScale" priority="34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6:V47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86:V8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6:V107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6:X47">
    <cfRule type="cellIs" dxfId="3789" priority="28" operator="equal">
      <formula>"Х"</formula>
    </cfRule>
  </conditionalFormatting>
  <conditionalFormatting sqref="O57:X57">
    <cfRule type="colorScale" priority="34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5:X80 O65:X72 W69:X80 C73:X74"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6:X107">
    <cfRule type="cellIs" dxfId="3788" priority="3" operator="equal">
      <formula>"Х"</formula>
    </cfRule>
  </conditionalFormatting>
  <conditionalFormatting sqref="Q2">
    <cfRule type="cellIs" dxfId="3787" priority="87" operator="equal">
      <formula>10%</formula>
    </cfRule>
    <cfRule type="cellIs" dxfId="3786" priority="88" operator="equal">
      <formula>0.12</formula>
    </cfRule>
    <cfRule type="cellIs" dxfId="3785" priority="89" operator="equal">
      <formula>0.14</formula>
    </cfRule>
    <cfRule type="cellIs" dxfId="3784" priority="90" operator="equal">
      <formula>0.15</formula>
    </cfRule>
    <cfRule type="cellIs" dxfId="3783" priority="91" operator="equal">
      <formula>0.16</formula>
    </cfRule>
    <cfRule type="cellIs" dxfId="3782" priority="92" operator="equal">
      <formula>"Открытый тариф"</formula>
    </cfRule>
  </conditionalFormatting>
  <conditionalFormatting sqref="Q58">
    <cfRule type="cellIs" dxfId="3781" priority="99" operator="equal">
      <formula>10%</formula>
    </cfRule>
    <cfRule type="cellIs" dxfId="3780" priority="100" operator="equal">
      <formula>0.12</formula>
    </cfRule>
    <cfRule type="cellIs" dxfId="3779" priority="101" operator="equal">
      <formula>0.14</formula>
    </cfRule>
    <cfRule type="cellIs" dxfId="3778" priority="102" operator="equal">
      <formula>0.15</formula>
    </cfRule>
    <cfRule type="cellIs" dxfId="3777" priority="103" operator="equal">
      <formula>0.16</formula>
    </cfRule>
    <cfRule type="cellIs" dxfId="3776" priority="104" operator="equal">
      <formula>"Открытый тариф"</formula>
    </cfRule>
  </conditionalFormatting>
  <conditionalFormatting sqref="W9:X12 W19:X20 X13:X14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:X12">
    <cfRule type="colorScale" priority="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5:X20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26:X26">
    <cfRule type="colorScale" priority="342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4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27:X35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36:X47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48:X56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86:X86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87:X95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6:X107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108:X117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58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5A92CF5-1933-495D-A9E1-28E510D50DC2}">
          <x14:formula1>
            <xm:f>КАЛЕНДАРЬ!$D$58</xm:f>
          </x14:formula1>
          <xm:sqref>G2:L3</xm:sqref>
        </x14:dataValidation>
        <x14:dataValidation type="list" allowBlank="1" showInputMessage="1" showErrorMessage="1" xr:uid="{BCAF8332-C5BB-4A3A-B22D-3851AB4AC36C}">
          <x14:formula1>
            <xm:f>КАЛЕНДАРЬ!$D$38</xm:f>
          </x14:formula1>
          <xm:sqref>Q58:U59 Q2:U3</xm:sqref>
        </x14:dataValidation>
        <x14:dataValidation type="list" allowBlank="1" showInputMessage="1" showErrorMessage="1" xr:uid="{049A6148-8FA3-431D-BB30-3B891544B4D8}">
          <x14:formula1>
            <xm:f>КАЛЕНДАРЬ!$D$59</xm:f>
          </x14:formula1>
          <xm:sqref>G58:L59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79F1E-CAA1-4268-97BD-A8583A3BCF20}">
  <sheetPr>
    <pageSetUpPr fitToPage="1"/>
  </sheetPr>
  <dimension ref="A1:O267"/>
  <sheetViews>
    <sheetView showGridLines="0" zoomScale="80" zoomScaleNormal="80" workbookViewId="0">
      <selection activeCell="X43" sqref="X43"/>
    </sheetView>
  </sheetViews>
  <sheetFormatPr defaultRowHeight="12.75" x14ac:dyDescent="0.2"/>
  <cols>
    <col min="1" max="1" width="8.7109375" style="129" customWidth="1"/>
    <col min="2" max="2" width="8.7109375" style="131" customWidth="1"/>
    <col min="3" max="6" width="8.7109375" style="7" customWidth="1"/>
    <col min="7" max="7" width="8.7109375" style="6" customWidth="1"/>
    <col min="8" max="10" width="8.7109375" style="7" customWidth="1"/>
    <col min="11" max="11" width="8.7109375" style="6" customWidth="1"/>
    <col min="12" max="14" width="8.7109375" style="7" customWidth="1"/>
    <col min="15" max="15" width="3.85546875" style="7" customWidth="1"/>
    <col min="16" max="42" width="10.7109375" style="7" customWidth="1"/>
    <col min="43" max="43" width="6.140625" style="7" customWidth="1"/>
    <col min="44" max="44" width="7.7109375" style="7" customWidth="1"/>
    <col min="45" max="45" width="3.85546875" style="7" customWidth="1"/>
    <col min="46" max="46" width="6.140625" style="7" customWidth="1"/>
    <col min="47" max="47" width="7.7109375" style="7" customWidth="1"/>
    <col min="48" max="48" width="3.85546875" style="7" customWidth="1"/>
    <col min="49" max="49" width="6.140625" style="7" customWidth="1"/>
    <col min="50" max="50" width="7.7109375" style="7" customWidth="1"/>
    <col min="51" max="185" width="9.140625" style="7"/>
    <col min="186" max="186" width="2.85546875" style="7" customWidth="1"/>
    <col min="187" max="187" width="3.7109375" style="7" customWidth="1"/>
    <col min="188" max="188" width="9.140625" style="7"/>
    <col min="189" max="189" width="2.85546875" style="7" customWidth="1"/>
    <col min="190" max="190" width="3.7109375" style="7" customWidth="1"/>
    <col min="191" max="191" width="9.140625" style="7"/>
    <col min="192" max="192" width="2.85546875" style="7" customWidth="1"/>
    <col min="193" max="193" width="3.7109375" style="7" customWidth="1"/>
    <col min="194" max="194" width="9.140625" style="7"/>
    <col min="195" max="195" width="2.85546875" style="7" customWidth="1"/>
    <col min="196" max="196" width="3.85546875" style="7" customWidth="1"/>
    <col min="197" max="197" width="9.140625" style="7"/>
    <col min="198" max="198" width="2.85546875" style="7" customWidth="1"/>
    <col min="199" max="199" width="3.85546875" style="7" customWidth="1"/>
    <col min="200" max="200" width="9.140625" style="7"/>
    <col min="201" max="201" width="2.85546875" style="7" customWidth="1"/>
    <col min="202" max="202" width="3.42578125" style="7" customWidth="1"/>
    <col min="203" max="203" width="9.140625" style="7"/>
    <col min="204" max="204" width="2.85546875" style="7" customWidth="1"/>
    <col min="205" max="205" width="3.28515625" style="7" customWidth="1"/>
    <col min="206" max="206" width="9.140625" style="7"/>
    <col min="207" max="207" width="2.85546875" style="7" customWidth="1"/>
    <col min="208" max="208" width="3.140625" style="7" customWidth="1"/>
    <col min="209" max="209" width="9.140625" style="7"/>
    <col min="210" max="210" width="2.85546875" style="7" customWidth="1"/>
    <col min="211" max="211" width="3.140625" style="7" customWidth="1"/>
    <col min="212" max="212" width="9.140625" style="7"/>
    <col min="213" max="213" width="2.85546875" style="7" customWidth="1"/>
    <col min="214" max="214" width="3.140625" style="7" customWidth="1"/>
    <col min="215" max="215" width="9.140625" style="7"/>
    <col min="216" max="216" width="2.85546875" style="7" customWidth="1"/>
    <col min="217" max="217" width="3.28515625" style="7" customWidth="1"/>
    <col min="218" max="218" width="9.140625" style="7"/>
    <col min="219" max="219" width="3.5703125" style="7" customWidth="1"/>
    <col min="220" max="220" width="3.7109375" style="7" customWidth="1"/>
    <col min="221" max="222" width="9.140625" style="7"/>
    <col min="223" max="223" width="35.140625" style="7" customWidth="1"/>
    <col min="224" max="441" width="9.140625" style="7"/>
    <col min="442" max="442" width="2.85546875" style="7" customWidth="1"/>
    <col min="443" max="443" width="3.7109375" style="7" customWidth="1"/>
    <col min="444" max="444" width="9.140625" style="7"/>
    <col min="445" max="445" width="2.85546875" style="7" customWidth="1"/>
    <col min="446" max="446" width="3.7109375" style="7" customWidth="1"/>
    <col min="447" max="447" width="9.140625" style="7"/>
    <col min="448" max="448" width="2.85546875" style="7" customWidth="1"/>
    <col min="449" max="449" width="3.7109375" style="7" customWidth="1"/>
    <col min="450" max="450" width="9.140625" style="7"/>
    <col min="451" max="451" width="2.85546875" style="7" customWidth="1"/>
    <col min="452" max="452" width="3.85546875" style="7" customWidth="1"/>
    <col min="453" max="453" width="9.140625" style="7"/>
    <col min="454" max="454" width="2.85546875" style="7" customWidth="1"/>
    <col min="455" max="455" width="3.85546875" style="7" customWidth="1"/>
    <col min="456" max="456" width="9.140625" style="7"/>
    <col min="457" max="457" width="2.85546875" style="7" customWidth="1"/>
    <col min="458" max="458" width="3.42578125" style="7" customWidth="1"/>
    <col min="459" max="459" width="9.140625" style="7"/>
    <col min="460" max="460" width="2.85546875" style="7" customWidth="1"/>
    <col min="461" max="461" width="3.28515625" style="7" customWidth="1"/>
    <col min="462" max="462" width="9.140625" style="7"/>
    <col min="463" max="463" width="2.85546875" style="7" customWidth="1"/>
    <col min="464" max="464" width="3.140625" style="7" customWidth="1"/>
    <col min="465" max="465" width="9.140625" style="7"/>
    <col min="466" max="466" width="2.85546875" style="7" customWidth="1"/>
    <col min="467" max="467" width="3.140625" style="7" customWidth="1"/>
    <col min="468" max="468" width="9.140625" style="7"/>
    <col min="469" max="469" width="2.85546875" style="7" customWidth="1"/>
    <col min="470" max="470" width="3.140625" style="7" customWidth="1"/>
    <col min="471" max="471" width="9.140625" style="7"/>
    <col min="472" max="472" width="2.85546875" style="7" customWidth="1"/>
    <col min="473" max="473" width="3.28515625" style="7" customWidth="1"/>
    <col min="474" max="474" width="9.140625" style="7"/>
    <col min="475" max="475" width="3.5703125" style="7" customWidth="1"/>
    <col min="476" max="476" width="3.7109375" style="7" customWidth="1"/>
    <col min="477" max="478" width="9.140625" style="7"/>
    <col min="479" max="479" width="35.140625" style="7" customWidth="1"/>
    <col min="480" max="697" width="9.140625" style="7"/>
    <col min="698" max="698" width="2.85546875" style="7" customWidth="1"/>
    <col min="699" max="699" width="3.7109375" style="7" customWidth="1"/>
    <col min="700" max="700" width="9.140625" style="7"/>
    <col min="701" max="701" width="2.85546875" style="7" customWidth="1"/>
    <col min="702" max="702" width="3.7109375" style="7" customWidth="1"/>
    <col min="703" max="703" width="9.140625" style="7"/>
    <col min="704" max="704" width="2.85546875" style="7" customWidth="1"/>
    <col min="705" max="705" width="3.7109375" style="7" customWidth="1"/>
    <col min="706" max="706" width="9.140625" style="7"/>
    <col min="707" max="707" width="2.85546875" style="7" customWidth="1"/>
    <col min="708" max="708" width="3.85546875" style="7" customWidth="1"/>
    <col min="709" max="709" width="9.140625" style="7"/>
    <col min="710" max="710" width="2.85546875" style="7" customWidth="1"/>
    <col min="711" max="711" width="3.85546875" style="7" customWidth="1"/>
    <col min="712" max="712" width="9.140625" style="7"/>
    <col min="713" max="713" width="2.85546875" style="7" customWidth="1"/>
    <col min="714" max="714" width="3.42578125" style="7" customWidth="1"/>
    <col min="715" max="715" width="9.140625" style="7"/>
    <col min="716" max="716" width="2.85546875" style="7" customWidth="1"/>
    <col min="717" max="717" width="3.28515625" style="7" customWidth="1"/>
    <col min="718" max="718" width="9.140625" style="7"/>
    <col min="719" max="719" width="2.85546875" style="7" customWidth="1"/>
    <col min="720" max="720" width="3.140625" style="7" customWidth="1"/>
    <col min="721" max="721" width="9.140625" style="7"/>
    <col min="722" max="722" width="2.85546875" style="7" customWidth="1"/>
    <col min="723" max="723" width="3.140625" style="7" customWidth="1"/>
    <col min="724" max="724" width="9.140625" style="7"/>
    <col min="725" max="725" width="2.85546875" style="7" customWidth="1"/>
    <col min="726" max="726" width="3.140625" style="7" customWidth="1"/>
    <col min="727" max="727" width="9.140625" style="7"/>
    <col min="728" max="728" width="2.85546875" style="7" customWidth="1"/>
    <col min="729" max="729" width="3.28515625" style="7" customWidth="1"/>
    <col min="730" max="730" width="9.140625" style="7"/>
    <col min="731" max="731" width="3.5703125" style="7" customWidth="1"/>
    <col min="732" max="732" width="3.7109375" style="7" customWidth="1"/>
    <col min="733" max="734" width="9.140625" style="7"/>
    <col min="735" max="735" width="35.140625" style="7" customWidth="1"/>
    <col min="736" max="953" width="9.140625" style="7"/>
    <col min="954" max="954" width="2.85546875" style="7" customWidth="1"/>
    <col min="955" max="955" width="3.7109375" style="7" customWidth="1"/>
    <col min="956" max="956" width="9.140625" style="7"/>
    <col min="957" max="957" width="2.85546875" style="7" customWidth="1"/>
    <col min="958" max="958" width="3.7109375" style="7" customWidth="1"/>
    <col min="959" max="959" width="9.140625" style="7"/>
    <col min="960" max="960" width="2.85546875" style="7" customWidth="1"/>
    <col min="961" max="961" width="3.7109375" style="7" customWidth="1"/>
    <col min="962" max="962" width="9.140625" style="7"/>
    <col min="963" max="963" width="2.85546875" style="7" customWidth="1"/>
    <col min="964" max="964" width="3.85546875" style="7" customWidth="1"/>
    <col min="965" max="965" width="9.140625" style="7"/>
    <col min="966" max="966" width="2.85546875" style="7" customWidth="1"/>
    <col min="967" max="967" width="3.85546875" style="7" customWidth="1"/>
    <col min="968" max="968" width="9.140625" style="7"/>
    <col min="969" max="969" width="2.85546875" style="7" customWidth="1"/>
    <col min="970" max="970" width="3.42578125" style="7" customWidth="1"/>
    <col min="971" max="971" width="9.140625" style="7"/>
    <col min="972" max="972" width="2.85546875" style="7" customWidth="1"/>
    <col min="973" max="973" width="3.28515625" style="7" customWidth="1"/>
    <col min="974" max="974" width="9.140625" style="7"/>
    <col min="975" max="975" width="2.85546875" style="7" customWidth="1"/>
    <col min="976" max="976" width="3.140625" style="7" customWidth="1"/>
    <col min="977" max="977" width="9.140625" style="7"/>
    <col min="978" max="978" width="2.85546875" style="7" customWidth="1"/>
    <col min="979" max="979" width="3.140625" style="7" customWidth="1"/>
    <col min="980" max="980" width="9.140625" style="7"/>
    <col min="981" max="981" width="2.85546875" style="7" customWidth="1"/>
    <col min="982" max="982" width="3.140625" style="7" customWidth="1"/>
    <col min="983" max="983" width="9.140625" style="7"/>
    <col min="984" max="984" width="2.85546875" style="7" customWidth="1"/>
    <col min="985" max="985" width="3.28515625" style="7" customWidth="1"/>
    <col min="986" max="986" width="9.140625" style="7"/>
    <col min="987" max="987" width="3.5703125" style="7" customWidth="1"/>
    <col min="988" max="988" width="3.7109375" style="7" customWidth="1"/>
    <col min="989" max="990" width="9.140625" style="7"/>
    <col min="991" max="991" width="35.140625" style="7" customWidth="1"/>
    <col min="992" max="1209" width="9.140625" style="7"/>
    <col min="1210" max="1210" width="2.85546875" style="7" customWidth="1"/>
    <col min="1211" max="1211" width="3.7109375" style="7" customWidth="1"/>
    <col min="1212" max="1212" width="9.140625" style="7"/>
    <col min="1213" max="1213" width="2.85546875" style="7" customWidth="1"/>
    <col min="1214" max="1214" width="3.7109375" style="7" customWidth="1"/>
    <col min="1215" max="1215" width="9.140625" style="7"/>
    <col min="1216" max="1216" width="2.85546875" style="7" customWidth="1"/>
    <col min="1217" max="1217" width="3.7109375" style="7" customWidth="1"/>
    <col min="1218" max="1218" width="9.140625" style="7"/>
    <col min="1219" max="1219" width="2.85546875" style="7" customWidth="1"/>
    <col min="1220" max="1220" width="3.85546875" style="7" customWidth="1"/>
    <col min="1221" max="1221" width="9.140625" style="7"/>
    <col min="1222" max="1222" width="2.85546875" style="7" customWidth="1"/>
    <col min="1223" max="1223" width="3.85546875" style="7" customWidth="1"/>
    <col min="1224" max="1224" width="9.140625" style="7"/>
    <col min="1225" max="1225" width="2.85546875" style="7" customWidth="1"/>
    <col min="1226" max="1226" width="3.42578125" style="7" customWidth="1"/>
    <col min="1227" max="1227" width="9.140625" style="7"/>
    <col min="1228" max="1228" width="2.85546875" style="7" customWidth="1"/>
    <col min="1229" max="1229" width="3.28515625" style="7" customWidth="1"/>
    <col min="1230" max="1230" width="9.140625" style="7"/>
    <col min="1231" max="1231" width="2.85546875" style="7" customWidth="1"/>
    <col min="1232" max="1232" width="3.140625" style="7" customWidth="1"/>
    <col min="1233" max="1233" width="9.140625" style="7"/>
    <col min="1234" max="1234" width="2.85546875" style="7" customWidth="1"/>
    <col min="1235" max="1235" width="3.140625" style="7" customWidth="1"/>
    <col min="1236" max="1236" width="9.140625" style="7"/>
    <col min="1237" max="1237" width="2.85546875" style="7" customWidth="1"/>
    <col min="1238" max="1238" width="3.140625" style="7" customWidth="1"/>
    <col min="1239" max="1239" width="9.140625" style="7"/>
    <col min="1240" max="1240" width="2.85546875" style="7" customWidth="1"/>
    <col min="1241" max="1241" width="3.28515625" style="7" customWidth="1"/>
    <col min="1242" max="1242" width="9.140625" style="7"/>
    <col min="1243" max="1243" width="3.5703125" style="7" customWidth="1"/>
    <col min="1244" max="1244" width="3.7109375" style="7" customWidth="1"/>
    <col min="1245" max="1246" width="9.140625" style="7"/>
    <col min="1247" max="1247" width="35.140625" style="7" customWidth="1"/>
    <col min="1248" max="1465" width="9.140625" style="7"/>
    <col min="1466" max="1466" width="2.85546875" style="7" customWidth="1"/>
    <col min="1467" max="1467" width="3.7109375" style="7" customWidth="1"/>
    <col min="1468" max="1468" width="9.140625" style="7"/>
    <col min="1469" max="1469" width="2.85546875" style="7" customWidth="1"/>
    <col min="1470" max="1470" width="3.7109375" style="7" customWidth="1"/>
    <col min="1471" max="1471" width="9.140625" style="7"/>
    <col min="1472" max="1472" width="2.85546875" style="7" customWidth="1"/>
    <col min="1473" max="1473" width="3.7109375" style="7" customWidth="1"/>
    <col min="1474" max="1474" width="9.140625" style="7"/>
    <col min="1475" max="1475" width="2.85546875" style="7" customWidth="1"/>
    <col min="1476" max="1476" width="3.85546875" style="7" customWidth="1"/>
    <col min="1477" max="1477" width="9.140625" style="7"/>
    <col min="1478" max="1478" width="2.85546875" style="7" customWidth="1"/>
    <col min="1479" max="1479" width="3.85546875" style="7" customWidth="1"/>
    <col min="1480" max="1480" width="9.140625" style="7"/>
    <col min="1481" max="1481" width="2.85546875" style="7" customWidth="1"/>
    <col min="1482" max="1482" width="3.42578125" style="7" customWidth="1"/>
    <col min="1483" max="1483" width="9.140625" style="7"/>
    <col min="1484" max="1484" width="2.85546875" style="7" customWidth="1"/>
    <col min="1485" max="1485" width="3.28515625" style="7" customWidth="1"/>
    <col min="1486" max="1486" width="9.140625" style="7"/>
    <col min="1487" max="1487" width="2.85546875" style="7" customWidth="1"/>
    <col min="1488" max="1488" width="3.140625" style="7" customWidth="1"/>
    <col min="1489" max="1489" width="9.140625" style="7"/>
    <col min="1490" max="1490" width="2.85546875" style="7" customWidth="1"/>
    <col min="1491" max="1491" width="3.140625" style="7" customWidth="1"/>
    <col min="1492" max="1492" width="9.140625" style="7"/>
    <col min="1493" max="1493" width="2.85546875" style="7" customWidth="1"/>
    <col min="1494" max="1494" width="3.140625" style="7" customWidth="1"/>
    <col min="1495" max="1495" width="9.140625" style="7"/>
    <col min="1496" max="1496" width="2.85546875" style="7" customWidth="1"/>
    <col min="1497" max="1497" width="3.28515625" style="7" customWidth="1"/>
    <col min="1498" max="1498" width="9.140625" style="7"/>
    <col min="1499" max="1499" width="3.5703125" style="7" customWidth="1"/>
    <col min="1500" max="1500" width="3.7109375" style="7" customWidth="1"/>
    <col min="1501" max="1502" width="9.140625" style="7"/>
    <col min="1503" max="1503" width="35.140625" style="7" customWidth="1"/>
    <col min="1504" max="1721" width="9.140625" style="7"/>
    <col min="1722" max="1722" width="2.85546875" style="7" customWidth="1"/>
    <col min="1723" max="1723" width="3.7109375" style="7" customWidth="1"/>
    <col min="1724" max="1724" width="9.140625" style="7"/>
    <col min="1725" max="1725" width="2.85546875" style="7" customWidth="1"/>
    <col min="1726" max="1726" width="3.7109375" style="7" customWidth="1"/>
    <col min="1727" max="1727" width="9.140625" style="7"/>
    <col min="1728" max="1728" width="2.85546875" style="7" customWidth="1"/>
    <col min="1729" max="1729" width="3.7109375" style="7" customWidth="1"/>
    <col min="1730" max="1730" width="9.140625" style="7"/>
    <col min="1731" max="1731" width="2.85546875" style="7" customWidth="1"/>
    <col min="1732" max="1732" width="3.85546875" style="7" customWidth="1"/>
    <col min="1733" max="1733" width="9.140625" style="7"/>
    <col min="1734" max="1734" width="2.85546875" style="7" customWidth="1"/>
    <col min="1735" max="1735" width="3.85546875" style="7" customWidth="1"/>
    <col min="1736" max="1736" width="9.140625" style="7"/>
    <col min="1737" max="1737" width="2.85546875" style="7" customWidth="1"/>
    <col min="1738" max="1738" width="3.42578125" style="7" customWidth="1"/>
    <col min="1739" max="1739" width="9.140625" style="7"/>
    <col min="1740" max="1740" width="2.85546875" style="7" customWidth="1"/>
    <col min="1741" max="1741" width="3.28515625" style="7" customWidth="1"/>
    <col min="1742" max="1742" width="9.140625" style="7"/>
    <col min="1743" max="1743" width="2.85546875" style="7" customWidth="1"/>
    <col min="1744" max="1744" width="3.140625" style="7" customWidth="1"/>
    <col min="1745" max="1745" width="9.140625" style="7"/>
    <col min="1746" max="1746" width="2.85546875" style="7" customWidth="1"/>
    <col min="1747" max="1747" width="3.140625" style="7" customWidth="1"/>
    <col min="1748" max="1748" width="9.140625" style="7"/>
    <col min="1749" max="1749" width="2.85546875" style="7" customWidth="1"/>
    <col min="1750" max="1750" width="3.140625" style="7" customWidth="1"/>
    <col min="1751" max="1751" width="9.140625" style="7"/>
    <col min="1752" max="1752" width="2.85546875" style="7" customWidth="1"/>
    <col min="1753" max="1753" width="3.28515625" style="7" customWidth="1"/>
    <col min="1754" max="1754" width="9.140625" style="7"/>
    <col min="1755" max="1755" width="3.5703125" style="7" customWidth="1"/>
    <col min="1756" max="1756" width="3.7109375" style="7" customWidth="1"/>
    <col min="1757" max="1758" width="9.140625" style="7"/>
    <col min="1759" max="1759" width="35.140625" style="7" customWidth="1"/>
    <col min="1760" max="1977" width="9.140625" style="7"/>
    <col min="1978" max="1978" width="2.85546875" style="7" customWidth="1"/>
    <col min="1979" max="1979" width="3.7109375" style="7" customWidth="1"/>
    <col min="1980" max="1980" width="9.140625" style="7"/>
    <col min="1981" max="1981" width="2.85546875" style="7" customWidth="1"/>
    <col min="1982" max="1982" width="3.7109375" style="7" customWidth="1"/>
    <col min="1983" max="1983" width="9.140625" style="7"/>
    <col min="1984" max="1984" width="2.85546875" style="7" customWidth="1"/>
    <col min="1985" max="1985" width="3.7109375" style="7" customWidth="1"/>
    <col min="1986" max="1986" width="9.140625" style="7"/>
    <col min="1987" max="1987" width="2.85546875" style="7" customWidth="1"/>
    <col min="1988" max="1988" width="3.85546875" style="7" customWidth="1"/>
    <col min="1989" max="1989" width="9.140625" style="7"/>
    <col min="1990" max="1990" width="2.85546875" style="7" customWidth="1"/>
    <col min="1991" max="1991" width="3.85546875" style="7" customWidth="1"/>
    <col min="1992" max="1992" width="9.140625" style="7"/>
    <col min="1993" max="1993" width="2.85546875" style="7" customWidth="1"/>
    <col min="1994" max="1994" width="3.42578125" style="7" customWidth="1"/>
    <col min="1995" max="1995" width="9.140625" style="7"/>
    <col min="1996" max="1996" width="2.85546875" style="7" customWidth="1"/>
    <col min="1997" max="1997" width="3.28515625" style="7" customWidth="1"/>
    <col min="1998" max="1998" width="9.140625" style="7"/>
    <col min="1999" max="1999" width="2.85546875" style="7" customWidth="1"/>
    <col min="2000" max="2000" width="3.140625" style="7" customWidth="1"/>
    <col min="2001" max="2001" width="9.140625" style="7"/>
    <col min="2002" max="2002" width="2.85546875" style="7" customWidth="1"/>
    <col min="2003" max="2003" width="3.140625" style="7" customWidth="1"/>
    <col min="2004" max="2004" width="9.140625" style="7"/>
    <col min="2005" max="2005" width="2.85546875" style="7" customWidth="1"/>
    <col min="2006" max="2006" width="3.140625" style="7" customWidth="1"/>
    <col min="2007" max="2007" width="9.140625" style="7"/>
    <col min="2008" max="2008" width="2.85546875" style="7" customWidth="1"/>
    <col min="2009" max="2009" width="3.28515625" style="7" customWidth="1"/>
    <col min="2010" max="2010" width="9.140625" style="7"/>
    <col min="2011" max="2011" width="3.5703125" style="7" customWidth="1"/>
    <col min="2012" max="2012" width="3.7109375" style="7" customWidth="1"/>
    <col min="2013" max="2014" width="9.140625" style="7"/>
    <col min="2015" max="2015" width="35.140625" style="7" customWidth="1"/>
    <col min="2016" max="2233" width="9.140625" style="7"/>
    <col min="2234" max="2234" width="2.85546875" style="7" customWidth="1"/>
    <col min="2235" max="2235" width="3.7109375" style="7" customWidth="1"/>
    <col min="2236" max="2236" width="9.140625" style="7"/>
    <col min="2237" max="2237" width="2.85546875" style="7" customWidth="1"/>
    <col min="2238" max="2238" width="3.7109375" style="7" customWidth="1"/>
    <col min="2239" max="2239" width="9.140625" style="7"/>
    <col min="2240" max="2240" width="2.85546875" style="7" customWidth="1"/>
    <col min="2241" max="2241" width="3.7109375" style="7" customWidth="1"/>
    <col min="2242" max="2242" width="9.140625" style="7"/>
    <col min="2243" max="2243" width="2.85546875" style="7" customWidth="1"/>
    <col min="2244" max="2244" width="3.85546875" style="7" customWidth="1"/>
    <col min="2245" max="2245" width="9.140625" style="7"/>
    <col min="2246" max="2246" width="2.85546875" style="7" customWidth="1"/>
    <col min="2247" max="2247" width="3.85546875" style="7" customWidth="1"/>
    <col min="2248" max="2248" width="9.140625" style="7"/>
    <col min="2249" max="2249" width="2.85546875" style="7" customWidth="1"/>
    <col min="2250" max="2250" width="3.42578125" style="7" customWidth="1"/>
    <col min="2251" max="2251" width="9.140625" style="7"/>
    <col min="2252" max="2252" width="2.85546875" style="7" customWidth="1"/>
    <col min="2253" max="2253" width="3.28515625" style="7" customWidth="1"/>
    <col min="2254" max="2254" width="9.140625" style="7"/>
    <col min="2255" max="2255" width="2.85546875" style="7" customWidth="1"/>
    <col min="2256" max="2256" width="3.140625" style="7" customWidth="1"/>
    <col min="2257" max="2257" width="9.140625" style="7"/>
    <col min="2258" max="2258" width="2.85546875" style="7" customWidth="1"/>
    <col min="2259" max="2259" width="3.140625" style="7" customWidth="1"/>
    <col min="2260" max="2260" width="9.140625" style="7"/>
    <col min="2261" max="2261" width="2.85546875" style="7" customWidth="1"/>
    <col min="2262" max="2262" width="3.140625" style="7" customWidth="1"/>
    <col min="2263" max="2263" width="9.140625" style="7"/>
    <col min="2264" max="2264" width="2.85546875" style="7" customWidth="1"/>
    <col min="2265" max="2265" width="3.28515625" style="7" customWidth="1"/>
    <col min="2266" max="2266" width="9.140625" style="7"/>
    <col min="2267" max="2267" width="3.5703125" style="7" customWidth="1"/>
    <col min="2268" max="2268" width="3.7109375" style="7" customWidth="1"/>
    <col min="2269" max="2270" width="9.140625" style="7"/>
    <col min="2271" max="2271" width="35.140625" style="7" customWidth="1"/>
    <col min="2272" max="2489" width="9.140625" style="7"/>
    <col min="2490" max="2490" width="2.85546875" style="7" customWidth="1"/>
    <col min="2491" max="2491" width="3.7109375" style="7" customWidth="1"/>
    <col min="2492" max="2492" width="9.140625" style="7"/>
    <col min="2493" max="2493" width="2.85546875" style="7" customWidth="1"/>
    <col min="2494" max="2494" width="3.7109375" style="7" customWidth="1"/>
    <col min="2495" max="2495" width="9.140625" style="7"/>
    <col min="2496" max="2496" width="2.85546875" style="7" customWidth="1"/>
    <col min="2497" max="2497" width="3.7109375" style="7" customWidth="1"/>
    <col min="2498" max="2498" width="9.140625" style="7"/>
    <col min="2499" max="2499" width="2.85546875" style="7" customWidth="1"/>
    <col min="2500" max="2500" width="3.85546875" style="7" customWidth="1"/>
    <col min="2501" max="2501" width="9.140625" style="7"/>
    <col min="2502" max="2502" width="2.85546875" style="7" customWidth="1"/>
    <col min="2503" max="2503" width="3.85546875" style="7" customWidth="1"/>
    <col min="2504" max="2504" width="9.140625" style="7"/>
    <col min="2505" max="2505" width="2.85546875" style="7" customWidth="1"/>
    <col min="2506" max="2506" width="3.42578125" style="7" customWidth="1"/>
    <col min="2507" max="2507" width="9.140625" style="7"/>
    <col min="2508" max="2508" width="2.85546875" style="7" customWidth="1"/>
    <col min="2509" max="2509" width="3.28515625" style="7" customWidth="1"/>
    <col min="2510" max="2510" width="9.140625" style="7"/>
    <col min="2511" max="2511" width="2.85546875" style="7" customWidth="1"/>
    <col min="2512" max="2512" width="3.140625" style="7" customWidth="1"/>
    <col min="2513" max="2513" width="9.140625" style="7"/>
    <col min="2514" max="2514" width="2.85546875" style="7" customWidth="1"/>
    <col min="2515" max="2515" width="3.140625" style="7" customWidth="1"/>
    <col min="2516" max="2516" width="9.140625" style="7"/>
    <col min="2517" max="2517" width="2.85546875" style="7" customWidth="1"/>
    <col min="2518" max="2518" width="3.140625" style="7" customWidth="1"/>
    <col min="2519" max="2519" width="9.140625" style="7"/>
    <col min="2520" max="2520" width="2.85546875" style="7" customWidth="1"/>
    <col min="2521" max="2521" width="3.28515625" style="7" customWidth="1"/>
    <col min="2522" max="2522" width="9.140625" style="7"/>
    <col min="2523" max="2523" width="3.5703125" style="7" customWidth="1"/>
    <col min="2524" max="2524" width="3.7109375" style="7" customWidth="1"/>
    <col min="2525" max="2526" width="9.140625" style="7"/>
    <col min="2527" max="2527" width="35.140625" style="7" customWidth="1"/>
    <col min="2528" max="2745" width="9.140625" style="7"/>
    <col min="2746" max="2746" width="2.85546875" style="7" customWidth="1"/>
    <col min="2747" max="2747" width="3.7109375" style="7" customWidth="1"/>
    <col min="2748" max="2748" width="9.140625" style="7"/>
    <col min="2749" max="2749" width="2.85546875" style="7" customWidth="1"/>
    <col min="2750" max="2750" width="3.7109375" style="7" customWidth="1"/>
    <col min="2751" max="2751" width="9.140625" style="7"/>
    <col min="2752" max="2752" width="2.85546875" style="7" customWidth="1"/>
    <col min="2753" max="2753" width="3.7109375" style="7" customWidth="1"/>
    <col min="2754" max="2754" width="9.140625" style="7"/>
    <col min="2755" max="2755" width="2.85546875" style="7" customWidth="1"/>
    <col min="2756" max="2756" width="3.85546875" style="7" customWidth="1"/>
    <col min="2757" max="2757" width="9.140625" style="7"/>
    <col min="2758" max="2758" width="2.85546875" style="7" customWidth="1"/>
    <col min="2759" max="2759" width="3.85546875" style="7" customWidth="1"/>
    <col min="2760" max="2760" width="9.140625" style="7"/>
    <col min="2761" max="2761" width="2.85546875" style="7" customWidth="1"/>
    <col min="2762" max="2762" width="3.42578125" style="7" customWidth="1"/>
    <col min="2763" max="2763" width="9.140625" style="7"/>
    <col min="2764" max="2764" width="2.85546875" style="7" customWidth="1"/>
    <col min="2765" max="2765" width="3.28515625" style="7" customWidth="1"/>
    <col min="2766" max="2766" width="9.140625" style="7"/>
    <col min="2767" max="2767" width="2.85546875" style="7" customWidth="1"/>
    <col min="2768" max="2768" width="3.140625" style="7" customWidth="1"/>
    <col min="2769" max="2769" width="9.140625" style="7"/>
    <col min="2770" max="2770" width="2.85546875" style="7" customWidth="1"/>
    <col min="2771" max="2771" width="3.140625" style="7" customWidth="1"/>
    <col min="2772" max="2772" width="9.140625" style="7"/>
    <col min="2773" max="2773" width="2.85546875" style="7" customWidth="1"/>
    <col min="2774" max="2774" width="3.140625" style="7" customWidth="1"/>
    <col min="2775" max="2775" width="9.140625" style="7"/>
    <col min="2776" max="2776" width="2.85546875" style="7" customWidth="1"/>
    <col min="2777" max="2777" width="3.28515625" style="7" customWidth="1"/>
    <col min="2778" max="2778" width="9.140625" style="7"/>
    <col min="2779" max="2779" width="3.5703125" style="7" customWidth="1"/>
    <col min="2780" max="2780" width="3.7109375" style="7" customWidth="1"/>
    <col min="2781" max="2782" width="9.140625" style="7"/>
    <col min="2783" max="2783" width="35.140625" style="7" customWidth="1"/>
    <col min="2784" max="3001" width="9.140625" style="7"/>
    <col min="3002" max="3002" width="2.85546875" style="7" customWidth="1"/>
    <col min="3003" max="3003" width="3.7109375" style="7" customWidth="1"/>
    <col min="3004" max="3004" width="9.140625" style="7"/>
    <col min="3005" max="3005" width="2.85546875" style="7" customWidth="1"/>
    <col min="3006" max="3006" width="3.7109375" style="7" customWidth="1"/>
    <col min="3007" max="3007" width="9.140625" style="7"/>
    <col min="3008" max="3008" width="2.85546875" style="7" customWidth="1"/>
    <col min="3009" max="3009" width="3.7109375" style="7" customWidth="1"/>
    <col min="3010" max="3010" width="9.140625" style="7"/>
    <col min="3011" max="3011" width="2.85546875" style="7" customWidth="1"/>
    <col min="3012" max="3012" width="3.85546875" style="7" customWidth="1"/>
    <col min="3013" max="3013" width="9.140625" style="7"/>
    <col min="3014" max="3014" width="2.85546875" style="7" customWidth="1"/>
    <col min="3015" max="3015" width="3.85546875" style="7" customWidth="1"/>
    <col min="3016" max="3016" width="9.140625" style="7"/>
    <col min="3017" max="3017" width="2.85546875" style="7" customWidth="1"/>
    <col min="3018" max="3018" width="3.42578125" style="7" customWidth="1"/>
    <col min="3019" max="3019" width="9.140625" style="7"/>
    <col min="3020" max="3020" width="2.85546875" style="7" customWidth="1"/>
    <col min="3021" max="3021" width="3.28515625" style="7" customWidth="1"/>
    <col min="3022" max="3022" width="9.140625" style="7"/>
    <col min="3023" max="3023" width="2.85546875" style="7" customWidth="1"/>
    <col min="3024" max="3024" width="3.140625" style="7" customWidth="1"/>
    <col min="3025" max="3025" width="9.140625" style="7"/>
    <col min="3026" max="3026" width="2.85546875" style="7" customWidth="1"/>
    <col min="3027" max="3027" width="3.140625" style="7" customWidth="1"/>
    <col min="3028" max="3028" width="9.140625" style="7"/>
    <col min="3029" max="3029" width="2.85546875" style="7" customWidth="1"/>
    <col min="3030" max="3030" width="3.140625" style="7" customWidth="1"/>
    <col min="3031" max="3031" width="9.140625" style="7"/>
    <col min="3032" max="3032" width="2.85546875" style="7" customWidth="1"/>
    <col min="3033" max="3033" width="3.28515625" style="7" customWidth="1"/>
    <col min="3034" max="3034" width="9.140625" style="7"/>
    <col min="3035" max="3035" width="3.5703125" style="7" customWidth="1"/>
    <col min="3036" max="3036" width="3.7109375" style="7" customWidth="1"/>
    <col min="3037" max="3038" width="9.140625" style="7"/>
    <col min="3039" max="3039" width="35.140625" style="7" customWidth="1"/>
    <col min="3040" max="3257" width="9.140625" style="7"/>
    <col min="3258" max="3258" width="2.85546875" style="7" customWidth="1"/>
    <col min="3259" max="3259" width="3.7109375" style="7" customWidth="1"/>
    <col min="3260" max="3260" width="9.140625" style="7"/>
    <col min="3261" max="3261" width="2.85546875" style="7" customWidth="1"/>
    <col min="3262" max="3262" width="3.7109375" style="7" customWidth="1"/>
    <col min="3263" max="3263" width="9.140625" style="7"/>
    <col min="3264" max="3264" width="2.85546875" style="7" customWidth="1"/>
    <col min="3265" max="3265" width="3.7109375" style="7" customWidth="1"/>
    <col min="3266" max="3266" width="9.140625" style="7"/>
    <col min="3267" max="3267" width="2.85546875" style="7" customWidth="1"/>
    <col min="3268" max="3268" width="3.85546875" style="7" customWidth="1"/>
    <col min="3269" max="3269" width="9.140625" style="7"/>
    <col min="3270" max="3270" width="2.85546875" style="7" customWidth="1"/>
    <col min="3271" max="3271" width="3.85546875" style="7" customWidth="1"/>
    <col min="3272" max="3272" width="9.140625" style="7"/>
    <col min="3273" max="3273" width="2.85546875" style="7" customWidth="1"/>
    <col min="3274" max="3274" width="3.42578125" style="7" customWidth="1"/>
    <col min="3275" max="3275" width="9.140625" style="7"/>
    <col min="3276" max="3276" width="2.85546875" style="7" customWidth="1"/>
    <col min="3277" max="3277" width="3.28515625" style="7" customWidth="1"/>
    <col min="3278" max="3278" width="9.140625" style="7"/>
    <col min="3279" max="3279" width="2.85546875" style="7" customWidth="1"/>
    <col min="3280" max="3280" width="3.140625" style="7" customWidth="1"/>
    <col min="3281" max="3281" width="9.140625" style="7"/>
    <col min="3282" max="3282" width="2.85546875" style="7" customWidth="1"/>
    <col min="3283" max="3283" width="3.140625" style="7" customWidth="1"/>
    <col min="3284" max="3284" width="9.140625" style="7"/>
    <col min="3285" max="3285" width="2.85546875" style="7" customWidth="1"/>
    <col min="3286" max="3286" width="3.140625" style="7" customWidth="1"/>
    <col min="3287" max="3287" width="9.140625" style="7"/>
    <col min="3288" max="3288" width="2.85546875" style="7" customWidth="1"/>
    <col min="3289" max="3289" width="3.28515625" style="7" customWidth="1"/>
    <col min="3290" max="3290" width="9.140625" style="7"/>
    <col min="3291" max="3291" width="3.5703125" style="7" customWidth="1"/>
    <col min="3292" max="3292" width="3.7109375" style="7" customWidth="1"/>
    <col min="3293" max="3294" width="9.140625" style="7"/>
    <col min="3295" max="3295" width="35.140625" style="7" customWidth="1"/>
    <col min="3296" max="3513" width="9.140625" style="7"/>
    <col min="3514" max="3514" width="2.85546875" style="7" customWidth="1"/>
    <col min="3515" max="3515" width="3.7109375" style="7" customWidth="1"/>
    <col min="3516" max="3516" width="9.140625" style="7"/>
    <col min="3517" max="3517" width="2.85546875" style="7" customWidth="1"/>
    <col min="3518" max="3518" width="3.7109375" style="7" customWidth="1"/>
    <col min="3519" max="3519" width="9.140625" style="7"/>
    <col min="3520" max="3520" width="2.85546875" style="7" customWidth="1"/>
    <col min="3521" max="3521" width="3.7109375" style="7" customWidth="1"/>
    <col min="3522" max="3522" width="9.140625" style="7"/>
    <col min="3523" max="3523" width="2.85546875" style="7" customWidth="1"/>
    <col min="3524" max="3524" width="3.85546875" style="7" customWidth="1"/>
    <col min="3525" max="3525" width="9.140625" style="7"/>
    <col min="3526" max="3526" width="2.85546875" style="7" customWidth="1"/>
    <col min="3527" max="3527" width="3.85546875" style="7" customWidth="1"/>
    <col min="3528" max="3528" width="9.140625" style="7"/>
    <col min="3529" max="3529" width="2.85546875" style="7" customWidth="1"/>
    <col min="3530" max="3530" width="3.42578125" style="7" customWidth="1"/>
    <col min="3531" max="3531" width="9.140625" style="7"/>
    <col min="3532" max="3532" width="2.85546875" style="7" customWidth="1"/>
    <col min="3533" max="3533" width="3.28515625" style="7" customWidth="1"/>
    <col min="3534" max="3534" width="9.140625" style="7"/>
    <col min="3535" max="3535" width="2.85546875" style="7" customWidth="1"/>
    <col min="3536" max="3536" width="3.140625" style="7" customWidth="1"/>
    <col min="3537" max="3537" width="9.140625" style="7"/>
    <col min="3538" max="3538" width="2.85546875" style="7" customWidth="1"/>
    <col min="3539" max="3539" width="3.140625" style="7" customWidth="1"/>
    <col min="3540" max="3540" width="9.140625" style="7"/>
    <col min="3541" max="3541" width="2.85546875" style="7" customWidth="1"/>
    <col min="3542" max="3542" width="3.140625" style="7" customWidth="1"/>
    <col min="3543" max="3543" width="9.140625" style="7"/>
    <col min="3544" max="3544" width="2.85546875" style="7" customWidth="1"/>
    <col min="3545" max="3545" width="3.28515625" style="7" customWidth="1"/>
    <col min="3546" max="3546" width="9.140625" style="7"/>
    <col min="3547" max="3547" width="3.5703125" style="7" customWidth="1"/>
    <col min="3548" max="3548" width="3.7109375" style="7" customWidth="1"/>
    <col min="3549" max="3550" width="9.140625" style="7"/>
    <col min="3551" max="3551" width="35.140625" style="7" customWidth="1"/>
    <col min="3552" max="3769" width="9.140625" style="7"/>
    <col min="3770" max="3770" width="2.85546875" style="7" customWidth="1"/>
    <col min="3771" max="3771" width="3.7109375" style="7" customWidth="1"/>
    <col min="3772" max="3772" width="9.140625" style="7"/>
    <col min="3773" max="3773" width="2.85546875" style="7" customWidth="1"/>
    <col min="3774" max="3774" width="3.7109375" style="7" customWidth="1"/>
    <col min="3775" max="3775" width="9.140625" style="7"/>
    <col min="3776" max="3776" width="2.85546875" style="7" customWidth="1"/>
    <col min="3777" max="3777" width="3.7109375" style="7" customWidth="1"/>
    <col min="3778" max="3778" width="9.140625" style="7"/>
    <col min="3779" max="3779" width="2.85546875" style="7" customWidth="1"/>
    <col min="3780" max="3780" width="3.85546875" style="7" customWidth="1"/>
    <col min="3781" max="3781" width="9.140625" style="7"/>
    <col min="3782" max="3782" width="2.85546875" style="7" customWidth="1"/>
    <col min="3783" max="3783" width="3.85546875" style="7" customWidth="1"/>
    <col min="3784" max="3784" width="9.140625" style="7"/>
    <col min="3785" max="3785" width="2.85546875" style="7" customWidth="1"/>
    <col min="3786" max="3786" width="3.42578125" style="7" customWidth="1"/>
    <col min="3787" max="3787" width="9.140625" style="7"/>
    <col min="3788" max="3788" width="2.85546875" style="7" customWidth="1"/>
    <col min="3789" max="3789" width="3.28515625" style="7" customWidth="1"/>
    <col min="3790" max="3790" width="9.140625" style="7"/>
    <col min="3791" max="3791" width="2.85546875" style="7" customWidth="1"/>
    <col min="3792" max="3792" width="3.140625" style="7" customWidth="1"/>
    <col min="3793" max="3793" width="9.140625" style="7"/>
    <col min="3794" max="3794" width="2.85546875" style="7" customWidth="1"/>
    <col min="3795" max="3795" width="3.140625" style="7" customWidth="1"/>
    <col min="3796" max="3796" width="9.140625" style="7"/>
    <col min="3797" max="3797" width="2.85546875" style="7" customWidth="1"/>
    <col min="3798" max="3798" width="3.140625" style="7" customWidth="1"/>
    <col min="3799" max="3799" width="9.140625" style="7"/>
    <col min="3800" max="3800" width="2.85546875" style="7" customWidth="1"/>
    <col min="3801" max="3801" width="3.28515625" style="7" customWidth="1"/>
    <col min="3802" max="3802" width="9.140625" style="7"/>
    <col min="3803" max="3803" width="3.5703125" style="7" customWidth="1"/>
    <col min="3804" max="3804" width="3.7109375" style="7" customWidth="1"/>
    <col min="3805" max="3806" width="9.140625" style="7"/>
    <col min="3807" max="3807" width="35.140625" style="7" customWidth="1"/>
    <col min="3808" max="4025" width="9.140625" style="7"/>
    <col min="4026" max="4026" width="2.85546875" style="7" customWidth="1"/>
    <col min="4027" max="4027" width="3.7109375" style="7" customWidth="1"/>
    <col min="4028" max="4028" width="9.140625" style="7"/>
    <col min="4029" max="4029" width="2.85546875" style="7" customWidth="1"/>
    <col min="4030" max="4030" width="3.7109375" style="7" customWidth="1"/>
    <col min="4031" max="4031" width="9.140625" style="7"/>
    <col min="4032" max="4032" width="2.85546875" style="7" customWidth="1"/>
    <col min="4033" max="4033" width="3.7109375" style="7" customWidth="1"/>
    <col min="4034" max="4034" width="9.140625" style="7"/>
    <col min="4035" max="4035" width="2.85546875" style="7" customWidth="1"/>
    <col min="4036" max="4036" width="3.85546875" style="7" customWidth="1"/>
    <col min="4037" max="4037" width="9.140625" style="7"/>
    <col min="4038" max="4038" width="2.85546875" style="7" customWidth="1"/>
    <col min="4039" max="4039" width="3.85546875" style="7" customWidth="1"/>
    <col min="4040" max="4040" width="9.140625" style="7"/>
    <col min="4041" max="4041" width="2.85546875" style="7" customWidth="1"/>
    <col min="4042" max="4042" width="3.42578125" style="7" customWidth="1"/>
    <col min="4043" max="4043" width="9.140625" style="7"/>
    <col min="4044" max="4044" width="2.85546875" style="7" customWidth="1"/>
    <col min="4045" max="4045" width="3.28515625" style="7" customWidth="1"/>
    <col min="4046" max="4046" width="9.140625" style="7"/>
    <col min="4047" max="4047" width="2.85546875" style="7" customWidth="1"/>
    <col min="4048" max="4048" width="3.140625" style="7" customWidth="1"/>
    <col min="4049" max="4049" width="9.140625" style="7"/>
    <col min="4050" max="4050" width="2.85546875" style="7" customWidth="1"/>
    <col min="4051" max="4051" width="3.140625" style="7" customWidth="1"/>
    <col min="4052" max="4052" width="9.140625" style="7"/>
    <col min="4053" max="4053" width="2.85546875" style="7" customWidth="1"/>
    <col min="4054" max="4054" width="3.140625" style="7" customWidth="1"/>
    <col min="4055" max="4055" width="9.140625" style="7"/>
    <col min="4056" max="4056" width="2.85546875" style="7" customWidth="1"/>
    <col min="4057" max="4057" width="3.28515625" style="7" customWidth="1"/>
    <col min="4058" max="4058" width="9.140625" style="7"/>
    <col min="4059" max="4059" width="3.5703125" style="7" customWidth="1"/>
    <col min="4060" max="4060" width="3.7109375" style="7" customWidth="1"/>
    <col min="4061" max="4062" width="9.140625" style="7"/>
    <col min="4063" max="4063" width="35.140625" style="7" customWidth="1"/>
    <col min="4064" max="4281" width="9.140625" style="7"/>
    <col min="4282" max="4282" width="2.85546875" style="7" customWidth="1"/>
    <col min="4283" max="4283" width="3.7109375" style="7" customWidth="1"/>
    <col min="4284" max="4284" width="9.140625" style="7"/>
    <col min="4285" max="4285" width="2.85546875" style="7" customWidth="1"/>
    <col min="4286" max="4286" width="3.7109375" style="7" customWidth="1"/>
    <col min="4287" max="4287" width="9.140625" style="7"/>
    <col min="4288" max="4288" width="2.85546875" style="7" customWidth="1"/>
    <col min="4289" max="4289" width="3.7109375" style="7" customWidth="1"/>
    <col min="4290" max="4290" width="9.140625" style="7"/>
    <col min="4291" max="4291" width="2.85546875" style="7" customWidth="1"/>
    <col min="4292" max="4292" width="3.85546875" style="7" customWidth="1"/>
    <col min="4293" max="4293" width="9.140625" style="7"/>
    <col min="4294" max="4294" width="2.85546875" style="7" customWidth="1"/>
    <col min="4295" max="4295" width="3.85546875" style="7" customWidth="1"/>
    <col min="4296" max="4296" width="9.140625" style="7"/>
    <col min="4297" max="4297" width="2.85546875" style="7" customWidth="1"/>
    <col min="4298" max="4298" width="3.42578125" style="7" customWidth="1"/>
    <col min="4299" max="4299" width="9.140625" style="7"/>
    <col min="4300" max="4300" width="2.85546875" style="7" customWidth="1"/>
    <col min="4301" max="4301" width="3.28515625" style="7" customWidth="1"/>
    <col min="4302" max="4302" width="9.140625" style="7"/>
    <col min="4303" max="4303" width="2.85546875" style="7" customWidth="1"/>
    <col min="4304" max="4304" width="3.140625" style="7" customWidth="1"/>
    <col min="4305" max="4305" width="9.140625" style="7"/>
    <col min="4306" max="4306" width="2.85546875" style="7" customWidth="1"/>
    <col min="4307" max="4307" width="3.140625" style="7" customWidth="1"/>
    <col min="4308" max="4308" width="9.140625" style="7"/>
    <col min="4309" max="4309" width="2.85546875" style="7" customWidth="1"/>
    <col min="4310" max="4310" width="3.140625" style="7" customWidth="1"/>
    <col min="4311" max="4311" width="9.140625" style="7"/>
    <col min="4312" max="4312" width="2.85546875" style="7" customWidth="1"/>
    <col min="4313" max="4313" width="3.28515625" style="7" customWidth="1"/>
    <col min="4314" max="4314" width="9.140625" style="7"/>
    <col min="4315" max="4315" width="3.5703125" style="7" customWidth="1"/>
    <col min="4316" max="4316" width="3.7109375" style="7" customWidth="1"/>
    <col min="4317" max="4318" width="9.140625" style="7"/>
    <col min="4319" max="4319" width="35.140625" style="7" customWidth="1"/>
    <col min="4320" max="4537" width="9.140625" style="7"/>
    <col min="4538" max="4538" width="2.85546875" style="7" customWidth="1"/>
    <col min="4539" max="4539" width="3.7109375" style="7" customWidth="1"/>
    <col min="4540" max="4540" width="9.140625" style="7"/>
    <col min="4541" max="4541" width="2.85546875" style="7" customWidth="1"/>
    <col min="4542" max="4542" width="3.7109375" style="7" customWidth="1"/>
    <col min="4543" max="4543" width="9.140625" style="7"/>
    <col min="4544" max="4544" width="2.85546875" style="7" customWidth="1"/>
    <col min="4545" max="4545" width="3.7109375" style="7" customWidth="1"/>
    <col min="4546" max="4546" width="9.140625" style="7"/>
    <col min="4547" max="4547" width="2.85546875" style="7" customWidth="1"/>
    <col min="4548" max="4548" width="3.85546875" style="7" customWidth="1"/>
    <col min="4549" max="4549" width="9.140625" style="7"/>
    <col min="4550" max="4550" width="2.85546875" style="7" customWidth="1"/>
    <col min="4551" max="4551" width="3.85546875" style="7" customWidth="1"/>
    <col min="4552" max="4552" width="9.140625" style="7"/>
    <col min="4553" max="4553" width="2.85546875" style="7" customWidth="1"/>
    <col min="4554" max="4554" width="3.42578125" style="7" customWidth="1"/>
    <col min="4555" max="4555" width="9.140625" style="7"/>
    <col min="4556" max="4556" width="2.85546875" style="7" customWidth="1"/>
    <col min="4557" max="4557" width="3.28515625" style="7" customWidth="1"/>
    <col min="4558" max="4558" width="9.140625" style="7"/>
    <col min="4559" max="4559" width="2.85546875" style="7" customWidth="1"/>
    <col min="4560" max="4560" width="3.140625" style="7" customWidth="1"/>
    <col min="4561" max="4561" width="9.140625" style="7"/>
    <col min="4562" max="4562" width="2.85546875" style="7" customWidth="1"/>
    <col min="4563" max="4563" width="3.140625" style="7" customWidth="1"/>
    <col min="4564" max="4564" width="9.140625" style="7"/>
    <col min="4565" max="4565" width="2.85546875" style="7" customWidth="1"/>
    <col min="4566" max="4566" width="3.140625" style="7" customWidth="1"/>
    <col min="4567" max="4567" width="9.140625" style="7"/>
    <col min="4568" max="4568" width="2.85546875" style="7" customWidth="1"/>
    <col min="4569" max="4569" width="3.28515625" style="7" customWidth="1"/>
    <col min="4570" max="4570" width="9.140625" style="7"/>
    <col min="4571" max="4571" width="3.5703125" style="7" customWidth="1"/>
    <col min="4572" max="4572" width="3.7109375" style="7" customWidth="1"/>
    <col min="4573" max="4574" width="9.140625" style="7"/>
    <col min="4575" max="4575" width="35.140625" style="7" customWidth="1"/>
    <col min="4576" max="4793" width="9.140625" style="7"/>
    <col min="4794" max="4794" width="2.85546875" style="7" customWidth="1"/>
    <col min="4795" max="4795" width="3.7109375" style="7" customWidth="1"/>
    <col min="4796" max="4796" width="9.140625" style="7"/>
    <col min="4797" max="4797" width="2.85546875" style="7" customWidth="1"/>
    <col min="4798" max="4798" width="3.7109375" style="7" customWidth="1"/>
    <col min="4799" max="4799" width="9.140625" style="7"/>
    <col min="4800" max="4800" width="2.85546875" style="7" customWidth="1"/>
    <col min="4801" max="4801" width="3.7109375" style="7" customWidth="1"/>
    <col min="4802" max="4802" width="9.140625" style="7"/>
    <col min="4803" max="4803" width="2.85546875" style="7" customWidth="1"/>
    <col min="4804" max="4804" width="3.85546875" style="7" customWidth="1"/>
    <col min="4805" max="4805" width="9.140625" style="7"/>
    <col min="4806" max="4806" width="2.85546875" style="7" customWidth="1"/>
    <col min="4807" max="4807" width="3.85546875" style="7" customWidth="1"/>
    <col min="4808" max="4808" width="9.140625" style="7"/>
    <col min="4809" max="4809" width="2.85546875" style="7" customWidth="1"/>
    <col min="4810" max="4810" width="3.42578125" style="7" customWidth="1"/>
    <col min="4811" max="4811" width="9.140625" style="7"/>
    <col min="4812" max="4812" width="2.85546875" style="7" customWidth="1"/>
    <col min="4813" max="4813" width="3.28515625" style="7" customWidth="1"/>
    <col min="4814" max="4814" width="9.140625" style="7"/>
    <col min="4815" max="4815" width="2.85546875" style="7" customWidth="1"/>
    <col min="4816" max="4816" width="3.140625" style="7" customWidth="1"/>
    <col min="4817" max="4817" width="9.140625" style="7"/>
    <col min="4818" max="4818" width="2.85546875" style="7" customWidth="1"/>
    <col min="4819" max="4819" width="3.140625" style="7" customWidth="1"/>
    <col min="4820" max="4820" width="9.140625" style="7"/>
    <col min="4821" max="4821" width="2.85546875" style="7" customWidth="1"/>
    <col min="4822" max="4822" width="3.140625" style="7" customWidth="1"/>
    <col min="4823" max="4823" width="9.140625" style="7"/>
    <col min="4824" max="4824" width="2.85546875" style="7" customWidth="1"/>
    <col min="4825" max="4825" width="3.28515625" style="7" customWidth="1"/>
    <col min="4826" max="4826" width="9.140625" style="7"/>
    <col min="4827" max="4827" width="3.5703125" style="7" customWidth="1"/>
    <col min="4828" max="4828" width="3.7109375" style="7" customWidth="1"/>
    <col min="4829" max="4830" width="9.140625" style="7"/>
    <col min="4831" max="4831" width="35.140625" style="7" customWidth="1"/>
    <col min="4832" max="5049" width="9.140625" style="7"/>
    <col min="5050" max="5050" width="2.85546875" style="7" customWidth="1"/>
    <col min="5051" max="5051" width="3.7109375" style="7" customWidth="1"/>
    <col min="5052" max="5052" width="9.140625" style="7"/>
    <col min="5053" max="5053" width="2.85546875" style="7" customWidth="1"/>
    <col min="5054" max="5054" width="3.7109375" style="7" customWidth="1"/>
    <col min="5055" max="5055" width="9.140625" style="7"/>
    <col min="5056" max="5056" width="2.85546875" style="7" customWidth="1"/>
    <col min="5057" max="5057" width="3.7109375" style="7" customWidth="1"/>
    <col min="5058" max="5058" width="9.140625" style="7"/>
    <col min="5059" max="5059" width="2.85546875" style="7" customWidth="1"/>
    <col min="5060" max="5060" width="3.85546875" style="7" customWidth="1"/>
    <col min="5061" max="5061" width="9.140625" style="7"/>
    <col min="5062" max="5062" width="2.85546875" style="7" customWidth="1"/>
    <col min="5063" max="5063" width="3.85546875" style="7" customWidth="1"/>
    <col min="5064" max="5064" width="9.140625" style="7"/>
    <col min="5065" max="5065" width="2.85546875" style="7" customWidth="1"/>
    <col min="5066" max="5066" width="3.42578125" style="7" customWidth="1"/>
    <col min="5067" max="5067" width="9.140625" style="7"/>
    <col min="5068" max="5068" width="2.85546875" style="7" customWidth="1"/>
    <col min="5069" max="5069" width="3.28515625" style="7" customWidth="1"/>
    <col min="5070" max="5070" width="9.140625" style="7"/>
    <col min="5071" max="5071" width="2.85546875" style="7" customWidth="1"/>
    <col min="5072" max="5072" width="3.140625" style="7" customWidth="1"/>
    <col min="5073" max="5073" width="9.140625" style="7"/>
    <col min="5074" max="5074" width="2.85546875" style="7" customWidth="1"/>
    <col min="5075" max="5075" width="3.140625" style="7" customWidth="1"/>
    <col min="5076" max="5076" width="9.140625" style="7"/>
    <col min="5077" max="5077" width="2.85546875" style="7" customWidth="1"/>
    <col min="5078" max="5078" width="3.140625" style="7" customWidth="1"/>
    <col min="5079" max="5079" width="9.140625" style="7"/>
    <col min="5080" max="5080" width="2.85546875" style="7" customWidth="1"/>
    <col min="5081" max="5081" width="3.28515625" style="7" customWidth="1"/>
    <col min="5082" max="5082" width="9.140625" style="7"/>
    <col min="5083" max="5083" width="3.5703125" style="7" customWidth="1"/>
    <col min="5084" max="5084" width="3.7109375" style="7" customWidth="1"/>
    <col min="5085" max="5086" width="9.140625" style="7"/>
    <col min="5087" max="5087" width="35.140625" style="7" customWidth="1"/>
    <col min="5088" max="5305" width="9.140625" style="7"/>
    <col min="5306" max="5306" width="2.85546875" style="7" customWidth="1"/>
    <col min="5307" max="5307" width="3.7109375" style="7" customWidth="1"/>
    <col min="5308" max="5308" width="9.140625" style="7"/>
    <col min="5309" max="5309" width="2.85546875" style="7" customWidth="1"/>
    <col min="5310" max="5310" width="3.7109375" style="7" customWidth="1"/>
    <col min="5311" max="5311" width="9.140625" style="7"/>
    <col min="5312" max="5312" width="2.85546875" style="7" customWidth="1"/>
    <col min="5313" max="5313" width="3.7109375" style="7" customWidth="1"/>
    <col min="5314" max="5314" width="9.140625" style="7"/>
    <col min="5315" max="5315" width="2.85546875" style="7" customWidth="1"/>
    <col min="5316" max="5316" width="3.85546875" style="7" customWidth="1"/>
    <col min="5317" max="5317" width="9.140625" style="7"/>
    <col min="5318" max="5318" width="2.85546875" style="7" customWidth="1"/>
    <col min="5319" max="5319" width="3.85546875" style="7" customWidth="1"/>
    <col min="5320" max="5320" width="9.140625" style="7"/>
    <col min="5321" max="5321" width="2.85546875" style="7" customWidth="1"/>
    <col min="5322" max="5322" width="3.42578125" style="7" customWidth="1"/>
    <col min="5323" max="5323" width="9.140625" style="7"/>
    <col min="5324" max="5324" width="2.85546875" style="7" customWidth="1"/>
    <col min="5325" max="5325" width="3.28515625" style="7" customWidth="1"/>
    <col min="5326" max="5326" width="9.140625" style="7"/>
    <col min="5327" max="5327" width="2.85546875" style="7" customWidth="1"/>
    <col min="5328" max="5328" width="3.140625" style="7" customWidth="1"/>
    <col min="5329" max="5329" width="9.140625" style="7"/>
    <col min="5330" max="5330" width="2.85546875" style="7" customWidth="1"/>
    <col min="5331" max="5331" width="3.140625" style="7" customWidth="1"/>
    <col min="5332" max="5332" width="9.140625" style="7"/>
    <col min="5333" max="5333" width="2.85546875" style="7" customWidth="1"/>
    <col min="5334" max="5334" width="3.140625" style="7" customWidth="1"/>
    <col min="5335" max="5335" width="9.140625" style="7"/>
    <col min="5336" max="5336" width="2.85546875" style="7" customWidth="1"/>
    <col min="5337" max="5337" width="3.28515625" style="7" customWidth="1"/>
    <col min="5338" max="5338" width="9.140625" style="7"/>
    <col min="5339" max="5339" width="3.5703125" style="7" customWidth="1"/>
    <col min="5340" max="5340" width="3.7109375" style="7" customWidth="1"/>
    <col min="5341" max="5342" width="9.140625" style="7"/>
    <col min="5343" max="5343" width="35.140625" style="7" customWidth="1"/>
    <col min="5344" max="5561" width="9.140625" style="7"/>
    <col min="5562" max="5562" width="2.85546875" style="7" customWidth="1"/>
    <col min="5563" max="5563" width="3.7109375" style="7" customWidth="1"/>
    <col min="5564" max="5564" width="9.140625" style="7"/>
    <col min="5565" max="5565" width="2.85546875" style="7" customWidth="1"/>
    <col min="5566" max="5566" width="3.7109375" style="7" customWidth="1"/>
    <col min="5567" max="5567" width="9.140625" style="7"/>
    <col min="5568" max="5568" width="2.85546875" style="7" customWidth="1"/>
    <col min="5569" max="5569" width="3.7109375" style="7" customWidth="1"/>
    <col min="5570" max="5570" width="9.140625" style="7"/>
    <col min="5571" max="5571" width="2.85546875" style="7" customWidth="1"/>
    <col min="5572" max="5572" width="3.85546875" style="7" customWidth="1"/>
    <col min="5573" max="5573" width="9.140625" style="7"/>
    <col min="5574" max="5574" width="2.85546875" style="7" customWidth="1"/>
    <col min="5575" max="5575" width="3.85546875" style="7" customWidth="1"/>
    <col min="5576" max="5576" width="9.140625" style="7"/>
    <col min="5577" max="5577" width="2.85546875" style="7" customWidth="1"/>
    <col min="5578" max="5578" width="3.42578125" style="7" customWidth="1"/>
    <col min="5579" max="5579" width="9.140625" style="7"/>
    <col min="5580" max="5580" width="2.85546875" style="7" customWidth="1"/>
    <col min="5581" max="5581" width="3.28515625" style="7" customWidth="1"/>
    <col min="5582" max="5582" width="9.140625" style="7"/>
    <col min="5583" max="5583" width="2.85546875" style="7" customWidth="1"/>
    <col min="5584" max="5584" width="3.140625" style="7" customWidth="1"/>
    <col min="5585" max="5585" width="9.140625" style="7"/>
    <col min="5586" max="5586" width="2.85546875" style="7" customWidth="1"/>
    <col min="5587" max="5587" width="3.140625" style="7" customWidth="1"/>
    <col min="5588" max="5588" width="9.140625" style="7"/>
    <col min="5589" max="5589" width="2.85546875" style="7" customWidth="1"/>
    <col min="5590" max="5590" width="3.140625" style="7" customWidth="1"/>
    <col min="5591" max="5591" width="9.140625" style="7"/>
    <col min="5592" max="5592" width="2.85546875" style="7" customWidth="1"/>
    <col min="5593" max="5593" width="3.28515625" style="7" customWidth="1"/>
    <col min="5594" max="5594" width="9.140625" style="7"/>
    <col min="5595" max="5595" width="3.5703125" style="7" customWidth="1"/>
    <col min="5596" max="5596" width="3.7109375" style="7" customWidth="1"/>
    <col min="5597" max="5598" width="9.140625" style="7"/>
    <col min="5599" max="5599" width="35.140625" style="7" customWidth="1"/>
    <col min="5600" max="5817" width="9.140625" style="7"/>
    <col min="5818" max="5818" width="2.85546875" style="7" customWidth="1"/>
    <col min="5819" max="5819" width="3.7109375" style="7" customWidth="1"/>
    <col min="5820" max="5820" width="9.140625" style="7"/>
    <col min="5821" max="5821" width="2.85546875" style="7" customWidth="1"/>
    <col min="5822" max="5822" width="3.7109375" style="7" customWidth="1"/>
    <col min="5823" max="5823" width="9.140625" style="7"/>
    <col min="5824" max="5824" width="2.85546875" style="7" customWidth="1"/>
    <col min="5825" max="5825" width="3.7109375" style="7" customWidth="1"/>
    <col min="5826" max="5826" width="9.140625" style="7"/>
    <col min="5827" max="5827" width="2.85546875" style="7" customWidth="1"/>
    <col min="5828" max="5828" width="3.85546875" style="7" customWidth="1"/>
    <col min="5829" max="5829" width="9.140625" style="7"/>
    <col min="5830" max="5830" width="2.85546875" style="7" customWidth="1"/>
    <col min="5831" max="5831" width="3.85546875" style="7" customWidth="1"/>
    <col min="5832" max="5832" width="9.140625" style="7"/>
    <col min="5833" max="5833" width="2.85546875" style="7" customWidth="1"/>
    <col min="5834" max="5834" width="3.42578125" style="7" customWidth="1"/>
    <col min="5835" max="5835" width="9.140625" style="7"/>
    <col min="5836" max="5836" width="2.85546875" style="7" customWidth="1"/>
    <col min="5837" max="5837" width="3.28515625" style="7" customWidth="1"/>
    <col min="5838" max="5838" width="9.140625" style="7"/>
    <col min="5839" max="5839" width="2.85546875" style="7" customWidth="1"/>
    <col min="5840" max="5840" width="3.140625" style="7" customWidth="1"/>
    <col min="5841" max="5841" width="9.140625" style="7"/>
    <col min="5842" max="5842" width="2.85546875" style="7" customWidth="1"/>
    <col min="5843" max="5843" width="3.140625" style="7" customWidth="1"/>
    <col min="5844" max="5844" width="9.140625" style="7"/>
    <col min="5845" max="5845" width="2.85546875" style="7" customWidth="1"/>
    <col min="5846" max="5846" width="3.140625" style="7" customWidth="1"/>
    <col min="5847" max="5847" width="9.140625" style="7"/>
    <col min="5848" max="5848" width="2.85546875" style="7" customWidth="1"/>
    <col min="5849" max="5849" width="3.28515625" style="7" customWidth="1"/>
    <col min="5850" max="5850" width="9.140625" style="7"/>
    <col min="5851" max="5851" width="3.5703125" style="7" customWidth="1"/>
    <col min="5852" max="5852" width="3.7109375" style="7" customWidth="1"/>
    <col min="5853" max="5854" width="9.140625" style="7"/>
    <col min="5855" max="5855" width="35.140625" style="7" customWidth="1"/>
    <col min="5856" max="6073" width="9.140625" style="7"/>
    <col min="6074" max="6074" width="2.85546875" style="7" customWidth="1"/>
    <col min="6075" max="6075" width="3.7109375" style="7" customWidth="1"/>
    <col min="6076" max="6076" width="9.140625" style="7"/>
    <col min="6077" max="6077" width="2.85546875" style="7" customWidth="1"/>
    <col min="6078" max="6078" width="3.7109375" style="7" customWidth="1"/>
    <col min="6079" max="6079" width="9.140625" style="7"/>
    <col min="6080" max="6080" width="2.85546875" style="7" customWidth="1"/>
    <col min="6081" max="6081" width="3.7109375" style="7" customWidth="1"/>
    <col min="6082" max="6082" width="9.140625" style="7"/>
    <col min="6083" max="6083" width="2.85546875" style="7" customWidth="1"/>
    <col min="6084" max="6084" width="3.85546875" style="7" customWidth="1"/>
    <col min="6085" max="6085" width="9.140625" style="7"/>
    <col min="6086" max="6086" width="2.85546875" style="7" customWidth="1"/>
    <col min="6087" max="6087" width="3.85546875" style="7" customWidth="1"/>
    <col min="6088" max="6088" width="9.140625" style="7"/>
    <col min="6089" max="6089" width="2.85546875" style="7" customWidth="1"/>
    <col min="6090" max="6090" width="3.42578125" style="7" customWidth="1"/>
    <col min="6091" max="6091" width="9.140625" style="7"/>
    <col min="6092" max="6092" width="2.85546875" style="7" customWidth="1"/>
    <col min="6093" max="6093" width="3.28515625" style="7" customWidth="1"/>
    <col min="6094" max="6094" width="9.140625" style="7"/>
    <col min="6095" max="6095" width="2.85546875" style="7" customWidth="1"/>
    <col min="6096" max="6096" width="3.140625" style="7" customWidth="1"/>
    <col min="6097" max="6097" width="9.140625" style="7"/>
    <col min="6098" max="6098" width="2.85546875" style="7" customWidth="1"/>
    <col min="6099" max="6099" width="3.140625" style="7" customWidth="1"/>
    <col min="6100" max="6100" width="9.140625" style="7"/>
    <col min="6101" max="6101" width="2.85546875" style="7" customWidth="1"/>
    <col min="6102" max="6102" width="3.140625" style="7" customWidth="1"/>
    <col min="6103" max="6103" width="9.140625" style="7"/>
    <col min="6104" max="6104" width="2.85546875" style="7" customWidth="1"/>
    <col min="6105" max="6105" width="3.28515625" style="7" customWidth="1"/>
    <col min="6106" max="6106" width="9.140625" style="7"/>
    <col min="6107" max="6107" width="3.5703125" style="7" customWidth="1"/>
    <col min="6108" max="6108" width="3.7109375" style="7" customWidth="1"/>
    <col min="6109" max="6110" width="9.140625" style="7"/>
    <col min="6111" max="6111" width="35.140625" style="7" customWidth="1"/>
    <col min="6112" max="6329" width="9.140625" style="7"/>
    <col min="6330" max="6330" width="2.85546875" style="7" customWidth="1"/>
    <col min="6331" max="6331" width="3.7109375" style="7" customWidth="1"/>
    <col min="6332" max="6332" width="9.140625" style="7"/>
    <col min="6333" max="6333" width="2.85546875" style="7" customWidth="1"/>
    <col min="6334" max="6334" width="3.7109375" style="7" customWidth="1"/>
    <col min="6335" max="6335" width="9.140625" style="7"/>
    <col min="6336" max="6336" width="2.85546875" style="7" customWidth="1"/>
    <col min="6337" max="6337" width="3.7109375" style="7" customWidth="1"/>
    <col min="6338" max="6338" width="9.140625" style="7"/>
    <col min="6339" max="6339" width="2.85546875" style="7" customWidth="1"/>
    <col min="6340" max="6340" width="3.85546875" style="7" customWidth="1"/>
    <col min="6341" max="6341" width="9.140625" style="7"/>
    <col min="6342" max="6342" width="2.85546875" style="7" customWidth="1"/>
    <col min="6343" max="6343" width="3.85546875" style="7" customWidth="1"/>
    <col min="6344" max="6344" width="9.140625" style="7"/>
    <col min="6345" max="6345" width="2.85546875" style="7" customWidth="1"/>
    <col min="6346" max="6346" width="3.42578125" style="7" customWidth="1"/>
    <col min="6347" max="6347" width="9.140625" style="7"/>
    <col min="6348" max="6348" width="2.85546875" style="7" customWidth="1"/>
    <col min="6349" max="6349" width="3.28515625" style="7" customWidth="1"/>
    <col min="6350" max="6350" width="9.140625" style="7"/>
    <col min="6351" max="6351" width="2.85546875" style="7" customWidth="1"/>
    <col min="6352" max="6352" width="3.140625" style="7" customWidth="1"/>
    <col min="6353" max="6353" width="9.140625" style="7"/>
    <col min="6354" max="6354" width="2.85546875" style="7" customWidth="1"/>
    <col min="6355" max="6355" width="3.140625" style="7" customWidth="1"/>
    <col min="6356" max="6356" width="9.140625" style="7"/>
    <col min="6357" max="6357" width="2.85546875" style="7" customWidth="1"/>
    <col min="6358" max="6358" width="3.140625" style="7" customWidth="1"/>
    <col min="6359" max="6359" width="9.140625" style="7"/>
    <col min="6360" max="6360" width="2.85546875" style="7" customWidth="1"/>
    <col min="6361" max="6361" width="3.28515625" style="7" customWidth="1"/>
    <col min="6362" max="6362" width="9.140625" style="7"/>
    <col min="6363" max="6363" width="3.5703125" style="7" customWidth="1"/>
    <col min="6364" max="6364" width="3.7109375" style="7" customWidth="1"/>
    <col min="6365" max="6366" width="9.140625" style="7"/>
    <col min="6367" max="6367" width="35.140625" style="7" customWidth="1"/>
    <col min="6368" max="6585" width="9.140625" style="7"/>
    <col min="6586" max="6586" width="2.85546875" style="7" customWidth="1"/>
    <col min="6587" max="6587" width="3.7109375" style="7" customWidth="1"/>
    <col min="6588" max="6588" width="9.140625" style="7"/>
    <col min="6589" max="6589" width="2.85546875" style="7" customWidth="1"/>
    <col min="6590" max="6590" width="3.7109375" style="7" customWidth="1"/>
    <col min="6591" max="6591" width="9.140625" style="7"/>
    <col min="6592" max="6592" width="2.85546875" style="7" customWidth="1"/>
    <col min="6593" max="6593" width="3.7109375" style="7" customWidth="1"/>
    <col min="6594" max="6594" width="9.140625" style="7"/>
    <col min="6595" max="6595" width="2.85546875" style="7" customWidth="1"/>
    <col min="6596" max="6596" width="3.85546875" style="7" customWidth="1"/>
    <col min="6597" max="6597" width="9.140625" style="7"/>
    <col min="6598" max="6598" width="2.85546875" style="7" customWidth="1"/>
    <col min="6599" max="6599" width="3.85546875" style="7" customWidth="1"/>
    <col min="6600" max="6600" width="9.140625" style="7"/>
    <col min="6601" max="6601" width="2.85546875" style="7" customWidth="1"/>
    <col min="6602" max="6602" width="3.42578125" style="7" customWidth="1"/>
    <col min="6603" max="6603" width="9.140625" style="7"/>
    <col min="6604" max="6604" width="2.85546875" style="7" customWidth="1"/>
    <col min="6605" max="6605" width="3.28515625" style="7" customWidth="1"/>
    <col min="6606" max="6606" width="9.140625" style="7"/>
    <col min="6607" max="6607" width="2.85546875" style="7" customWidth="1"/>
    <col min="6608" max="6608" width="3.140625" style="7" customWidth="1"/>
    <col min="6609" max="6609" width="9.140625" style="7"/>
    <col min="6610" max="6610" width="2.85546875" style="7" customWidth="1"/>
    <col min="6611" max="6611" width="3.140625" style="7" customWidth="1"/>
    <col min="6612" max="6612" width="9.140625" style="7"/>
    <col min="6613" max="6613" width="2.85546875" style="7" customWidth="1"/>
    <col min="6614" max="6614" width="3.140625" style="7" customWidth="1"/>
    <col min="6615" max="6615" width="9.140625" style="7"/>
    <col min="6616" max="6616" width="2.85546875" style="7" customWidth="1"/>
    <col min="6617" max="6617" width="3.28515625" style="7" customWidth="1"/>
    <col min="6618" max="6618" width="9.140625" style="7"/>
    <col min="6619" max="6619" width="3.5703125" style="7" customWidth="1"/>
    <col min="6620" max="6620" width="3.7109375" style="7" customWidth="1"/>
    <col min="6621" max="6622" width="9.140625" style="7"/>
    <col min="6623" max="6623" width="35.140625" style="7" customWidth="1"/>
    <col min="6624" max="6841" width="9.140625" style="7"/>
    <col min="6842" max="6842" width="2.85546875" style="7" customWidth="1"/>
    <col min="6843" max="6843" width="3.7109375" style="7" customWidth="1"/>
    <col min="6844" max="6844" width="9.140625" style="7"/>
    <col min="6845" max="6845" width="2.85546875" style="7" customWidth="1"/>
    <col min="6846" max="6846" width="3.7109375" style="7" customWidth="1"/>
    <col min="6847" max="6847" width="9.140625" style="7"/>
    <col min="6848" max="6848" width="2.85546875" style="7" customWidth="1"/>
    <col min="6849" max="6849" width="3.7109375" style="7" customWidth="1"/>
    <col min="6850" max="6850" width="9.140625" style="7"/>
    <col min="6851" max="6851" width="2.85546875" style="7" customWidth="1"/>
    <col min="6852" max="6852" width="3.85546875" style="7" customWidth="1"/>
    <col min="6853" max="6853" width="9.140625" style="7"/>
    <col min="6854" max="6854" width="2.85546875" style="7" customWidth="1"/>
    <col min="6855" max="6855" width="3.85546875" style="7" customWidth="1"/>
    <col min="6856" max="6856" width="9.140625" style="7"/>
    <col min="6857" max="6857" width="2.85546875" style="7" customWidth="1"/>
    <col min="6858" max="6858" width="3.42578125" style="7" customWidth="1"/>
    <col min="6859" max="6859" width="9.140625" style="7"/>
    <col min="6860" max="6860" width="2.85546875" style="7" customWidth="1"/>
    <col min="6861" max="6861" width="3.28515625" style="7" customWidth="1"/>
    <col min="6862" max="6862" width="9.140625" style="7"/>
    <col min="6863" max="6863" width="2.85546875" style="7" customWidth="1"/>
    <col min="6864" max="6864" width="3.140625" style="7" customWidth="1"/>
    <col min="6865" max="6865" width="9.140625" style="7"/>
    <col min="6866" max="6866" width="2.85546875" style="7" customWidth="1"/>
    <col min="6867" max="6867" width="3.140625" style="7" customWidth="1"/>
    <col min="6868" max="6868" width="9.140625" style="7"/>
    <col min="6869" max="6869" width="2.85546875" style="7" customWidth="1"/>
    <col min="6870" max="6870" width="3.140625" style="7" customWidth="1"/>
    <col min="6871" max="6871" width="9.140625" style="7"/>
    <col min="6872" max="6872" width="2.85546875" style="7" customWidth="1"/>
    <col min="6873" max="6873" width="3.28515625" style="7" customWidth="1"/>
    <col min="6874" max="6874" width="9.140625" style="7"/>
    <col min="6875" max="6875" width="3.5703125" style="7" customWidth="1"/>
    <col min="6876" max="6876" width="3.7109375" style="7" customWidth="1"/>
    <col min="6877" max="6878" width="9.140625" style="7"/>
    <col min="6879" max="6879" width="35.140625" style="7" customWidth="1"/>
    <col min="6880" max="7097" width="9.140625" style="7"/>
    <col min="7098" max="7098" width="2.85546875" style="7" customWidth="1"/>
    <col min="7099" max="7099" width="3.7109375" style="7" customWidth="1"/>
    <col min="7100" max="7100" width="9.140625" style="7"/>
    <col min="7101" max="7101" width="2.85546875" style="7" customWidth="1"/>
    <col min="7102" max="7102" width="3.7109375" style="7" customWidth="1"/>
    <col min="7103" max="7103" width="9.140625" style="7"/>
    <col min="7104" max="7104" width="2.85546875" style="7" customWidth="1"/>
    <col min="7105" max="7105" width="3.7109375" style="7" customWidth="1"/>
    <col min="7106" max="7106" width="9.140625" style="7"/>
    <col min="7107" max="7107" width="2.85546875" style="7" customWidth="1"/>
    <col min="7108" max="7108" width="3.85546875" style="7" customWidth="1"/>
    <col min="7109" max="7109" width="9.140625" style="7"/>
    <col min="7110" max="7110" width="2.85546875" style="7" customWidth="1"/>
    <col min="7111" max="7111" width="3.85546875" style="7" customWidth="1"/>
    <col min="7112" max="7112" width="9.140625" style="7"/>
    <col min="7113" max="7113" width="2.85546875" style="7" customWidth="1"/>
    <col min="7114" max="7114" width="3.42578125" style="7" customWidth="1"/>
    <col min="7115" max="7115" width="9.140625" style="7"/>
    <col min="7116" max="7116" width="2.85546875" style="7" customWidth="1"/>
    <col min="7117" max="7117" width="3.28515625" style="7" customWidth="1"/>
    <col min="7118" max="7118" width="9.140625" style="7"/>
    <col min="7119" max="7119" width="2.85546875" style="7" customWidth="1"/>
    <col min="7120" max="7120" width="3.140625" style="7" customWidth="1"/>
    <col min="7121" max="7121" width="9.140625" style="7"/>
    <col min="7122" max="7122" width="2.85546875" style="7" customWidth="1"/>
    <col min="7123" max="7123" width="3.140625" style="7" customWidth="1"/>
    <col min="7124" max="7124" width="9.140625" style="7"/>
    <col min="7125" max="7125" width="2.85546875" style="7" customWidth="1"/>
    <col min="7126" max="7126" width="3.140625" style="7" customWidth="1"/>
    <col min="7127" max="7127" width="9.140625" style="7"/>
    <col min="7128" max="7128" width="2.85546875" style="7" customWidth="1"/>
    <col min="7129" max="7129" width="3.28515625" style="7" customWidth="1"/>
    <col min="7130" max="7130" width="9.140625" style="7"/>
    <col min="7131" max="7131" width="3.5703125" style="7" customWidth="1"/>
    <col min="7132" max="7132" width="3.7109375" style="7" customWidth="1"/>
    <col min="7133" max="7134" width="9.140625" style="7"/>
    <col min="7135" max="7135" width="35.140625" style="7" customWidth="1"/>
    <col min="7136" max="7353" width="9.140625" style="7"/>
    <col min="7354" max="7354" width="2.85546875" style="7" customWidth="1"/>
    <col min="7355" max="7355" width="3.7109375" style="7" customWidth="1"/>
    <col min="7356" max="7356" width="9.140625" style="7"/>
    <col min="7357" max="7357" width="2.85546875" style="7" customWidth="1"/>
    <col min="7358" max="7358" width="3.7109375" style="7" customWidth="1"/>
    <col min="7359" max="7359" width="9.140625" style="7"/>
    <col min="7360" max="7360" width="2.85546875" style="7" customWidth="1"/>
    <col min="7361" max="7361" width="3.7109375" style="7" customWidth="1"/>
    <col min="7362" max="7362" width="9.140625" style="7"/>
    <col min="7363" max="7363" width="2.85546875" style="7" customWidth="1"/>
    <col min="7364" max="7364" width="3.85546875" style="7" customWidth="1"/>
    <col min="7365" max="7365" width="9.140625" style="7"/>
    <col min="7366" max="7366" width="2.85546875" style="7" customWidth="1"/>
    <col min="7367" max="7367" width="3.85546875" style="7" customWidth="1"/>
    <col min="7368" max="7368" width="9.140625" style="7"/>
    <col min="7369" max="7369" width="2.85546875" style="7" customWidth="1"/>
    <col min="7370" max="7370" width="3.42578125" style="7" customWidth="1"/>
    <col min="7371" max="7371" width="9.140625" style="7"/>
    <col min="7372" max="7372" width="2.85546875" style="7" customWidth="1"/>
    <col min="7373" max="7373" width="3.28515625" style="7" customWidth="1"/>
    <col min="7374" max="7374" width="9.140625" style="7"/>
    <col min="7375" max="7375" width="2.85546875" style="7" customWidth="1"/>
    <col min="7376" max="7376" width="3.140625" style="7" customWidth="1"/>
    <col min="7377" max="7377" width="9.140625" style="7"/>
    <col min="7378" max="7378" width="2.85546875" style="7" customWidth="1"/>
    <col min="7379" max="7379" width="3.140625" style="7" customWidth="1"/>
    <col min="7380" max="7380" width="9.140625" style="7"/>
    <col min="7381" max="7381" width="2.85546875" style="7" customWidth="1"/>
    <col min="7382" max="7382" width="3.140625" style="7" customWidth="1"/>
    <col min="7383" max="7383" width="9.140625" style="7"/>
    <col min="7384" max="7384" width="2.85546875" style="7" customWidth="1"/>
    <col min="7385" max="7385" width="3.28515625" style="7" customWidth="1"/>
    <col min="7386" max="7386" width="9.140625" style="7"/>
    <col min="7387" max="7387" width="3.5703125" style="7" customWidth="1"/>
    <col min="7388" max="7388" width="3.7109375" style="7" customWidth="1"/>
    <col min="7389" max="7390" width="9.140625" style="7"/>
    <col min="7391" max="7391" width="35.140625" style="7" customWidth="1"/>
    <col min="7392" max="7609" width="9.140625" style="7"/>
    <col min="7610" max="7610" width="2.85546875" style="7" customWidth="1"/>
    <col min="7611" max="7611" width="3.7109375" style="7" customWidth="1"/>
    <col min="7612" max="7612" width="9.140625" style="7"/>
    <col min="7613" max="7613" width="2.85546875" style="7" customWidth="1"/>
    <col min="7614" max="7614" width="3.7109375" style="7" customWidth="1"/>
    <col min="7615" max="7615" width="9.140625" style="7"/>
    <col min="7616" max="7616" width="2.85546875" style="7" customWidth="1"/>
    <col min="7617" max="7617" width="3.7109375" style="7" customWidth="1"/>
    <col min="7618" max="7618" width="9.140625" style="7"/>
    <col min="7619" max="7619" width="2.85546875" style="7" customWidth="1"/>
    <col min="7620" max="7620" width="3.85546875" style="7" customWidth="1"/>
    <col min="7621" max="7621" width="9.140625" style="7"/>
    <col min="7622" max="7622" width="2.85546875" style="7" customWidth="1"/>
    <col min="7623" max="7623" width="3.85546875" style="7" customWidth="1"/>
    <col min="7624" max="7624" width="9.140625" style="7"/>
    <col min="7625" max="7625" width="2.85546875" style="7" customWidth="1"/>
    <col min="7626" max="7626" width="3.42578125" style="7" customWidth="1"/>
    <col min="7627" max="7627" width="9.140625" style="7"/>
    <col min="7628" max="7628" width="2.85546875" style="7" customWidth="1"/>
    <col min="7629" max="7629" width="3.28515625" style="7" customWidth="1"/>
    <col min="7630" max="7630" width="9.140625" style="7"/>
    <col min="7631" max="7631" width="2.85546875" style="7" customWidth="1"/>
    <col min="7632" max="7632" width="3.140625" style="7" customWidth="1"/>
    <col min="7633" max="7633" width="9.140625" style="7"/>
    <col min="7634" max="7634" width="2.85546875" style="7" customWidth="1"/>
    <col min="7635" max="7635" width="3.140625" style="7" customWidth="1"/>
    <col min="7636" max="7636" width="9.140625" style="7"/>
    <col min="7637" max="7637" width="2.85546875" style="7" customWidth="1"/>
    <col min="7638" max="7638" width="3.140625" style="7" customWidth="1"/>
    <col min="7639" max="7639" width="9.140625" style="7"/>
    <col min="7640" max="7640" width="2.85546875" style="7" customWidth="1"/>
    <col min="7641" max="7641" width="3.28515625" style="7" customWidth="1"/>
    <col min="7642" max="7642" width="9.140625" style="7"/>
    <col min="7643" max="7643" width="3.5703125" style="7" customWidth="1"/>
    <col min="7644" max="7644" width="3.7109375" style="7" customWidth="1"/>
    <col min="7645" max="7646" width="9.140625" style="7"/>
    <col min="7647" max="7647" width="35.140625" style="7" customWidth="1"/>
    <col min="7648" max="7865" width="9.140625" style="7"/>
    <col min="7866" max="7866" width="2.85546875" style="7" customWidth="1"/>
    <col min="7867" max="7867" width="3.7109375" style="7" customWidth="1"/>
    <col min="7868" max="7868" width="9.140625" style="7"/>
    <col min="7869" max="7869" width="2.85546875" style="7" customWidth="1"/>
    <col min="7870" max="7870" width="3.7109375" style="7" customWidth="1"/>
    <col min="7871" max="7871" width="9.140625" style="7"/>
    <col min="7872" max="7872" width="2.85546875" style="7" customWidth="1"/>
    <col min="7873" max="7873" width="3.7109375" style="7" customWidth="1"/>
    <col min="7874" max="7874" width="9.140625" style="7"/>
    <col min="7875" max="7875" width="2.85546875" style="7" customWidth="1"/>
    <col min="7876" max="7876" width="3.85546875" style="7" customWidth="1"/>
    <col min="7877" max="7877" width="9.140625" style="7"/>
    <col min="7878" max="7878" width="2.85546875" style="7" customWidth="1"/>
    <col min="7879" max="7879" width="3.85546875" style="7" customWidth="1"/>
    <col min="7880" max="7880" width="9.140625" style="7"/>
    <col min="7881" max="7881" width="2.85546875" style="7" customWidth="1"/>
    <col min="7882" max="7882" width="3.42578125" style="7" customWidth="1"/>
    <col min="7883" max="7883" width="9.140625" style="7"/>
    <col min="7884" max="7884" width="2.85546875" style="7" customWidth="1"/>
    <col min="7885" max="7885" width="3.28515625" style="7" customWidth="1"/>
    <col min="7886" max="7886" width="9.140625" style="7"/>
    <col min="7887" max="7887" width="2.85546875" style="7" customWidth="1"/>
    <col min="7888" max="7888" width="3.140625" style="7" customWidth="1"/>
    <col min="7889" max="7889" width="9.140625" style="7"/>
    <col min="7890" max="7890" width="2.85546875" style="7" customWidth="1"/>
    <col min="7891" max="7891" width="3.140625" style="7" customWidth="1"/>
    <col min="7892" max="7892" width="9.140625" style="7"/>
    <col min="7893" max="7893" width="2.85546875" style="7" customWidth="1"/>
    <col min="7894" max="7894" width="3.140625" style="7" customWidth="1"/>
    <col min="7895" max="7895" width="9.140625" style="7"/>
    <col min="7896" max="7896" width="2.85546875" style="7" customWidth="1"/>
    <col min="7897" max="7897" width="3.28515625" style="7" customWidth="1"/>
    <col min="7898" max="7898" width="9.140625" style="7"/>
    <col min="7899" max="7899" width="3.5703125" style="7" customWidth="1"/>
    <col min="7900" max="7900" width="3.7109375" style="7" customWidth="1"/>
    <col min="7901" max="7902" width="9.140625" style="7"/>
    <col min="7903" max="7903" width="35.140625" style="7" customWidth="1"/>
    <col min="7904" max="8121" width="9.140625" style="7"/>
    <col min="8122" max="8122" width="2.85546875" style="7" customWidth="1"/>
    <col min="8123" max="8123" width="3.7109375" style="7" customWidth="1"/>
    <col min="8124" max="8124" width="9.140625" style="7"/>
    <col min="8125" max="8125" width="2.85546875" style="7" customWidth="1"/>
    <col min="8126" max="8126" width="3.7109375" style="7" customWidth="1"/>
    <col min="8127" max="8127" width="9.140625" style="7"/>
    <col min="8128" max="8128" width="2.85546875" style="7" customWidth="1"/>
    <col min="8129" max="8129" width="3.7109375" style="7" customWidth="1"/>
    <col min="8130" max="8130" width="9.140625" style="7"/>
    <col min="8131" max="8131" width="2.85546875" style="7" customWidth="1"/>
    <col min="8132" max="8132" width="3.85546875" style="7" customWidth="1"/>
    <col min="8133" max="8133" width="9.140625" style="7"/>
    <col min="8134" max="8134" width="2.85546875" style="7" customWidth="1"/>
    <col min="8135" max="8135" width="3.85546875" style="7" customWidth="1"/>
    <col min="8136" max="8136" width="9.140625" style="7"/>
    <col min="8137" max="8137" width="2.85546875" style="7" customWidth="1"/>
    <col min="8138" max="8138" width="3.42578125" style="7" customWidth="1"/>
    <col min="8139" max="8139" width="9.140625" style="7"/>
    <col min="8140" max="8140" width="2.85546875" style="7" customWidth="1"/>
    <col min="8141" max="8141" width="3.28515625" style="7" customWidth="1"/>
    <col min="8142" max="8142" width="9.140625" style="7"/>
    <col min="8143" max="8143" width="2.85546875" style="7" customWidth="1"/>
    <col min="8144" max="8144" width="3.140625" style="7" customWidth="1"/>
    <col min="8145" max="8145" width="9.140625" style="7"/>
    <col min="8146" max="8146" width="2.85546875" style="7" customWidth="1"/>
    <col min="8147" max="8147" width="3.140625" style="7" customWidth="1"/>
    <col min="8148" max="8148" width="9.140625" style="7"/>
    <col min="8149" max="8149" width="2.85546875" style="7" customWidth="1"/>
    <col min="8150" max="8150" width="3.140625" style="7" customWidth="1"/>
    <col min="8151" max="8151" width="9.140625" style="7"/>
    <col min="8152" max="8152" width="2.85546875" style="7" customWidth="1"/>
    <col min="8153" max="8153" width="3.28515625" style="7" customWidth="1"/>
    <col min="8154" max="8154" width="9.140625" style="7"/>
    <col min="8155" max="8155" width="3.5703125" style="7" customWidth="1"/>
    <col min="8156" max="8156" width="3.7109375" style="7" customWidth="1"/>
    <col min="8157" max="8158" width="9.140625" style="7"/>
    <col min="8159" max="8159" width="35.140625" style="7" customWidth="1"/>
    <col min="8160" max="8377" width="9.140625" style="7"/>
    <col min="8378" max="8378" width="2.85546875" style="7" customWidth="1"/>
    <col min="8379" max="8379" width="3.7109375" style="7" customWidth="1"/>
    <col min="8380" max="8380" width="9.140625" style="7"/>
    <col min="8381" max="8381" width="2.85546875" style="7" customWidth="1"/>
    <col min="8382" max="8382" width="3.7109375" style="7" customWidth="1"/>
    <col min="8383" max="8383" width="9.140625" style="7"/>
    <col min="8384" max="8384" width="2.85546875" style="7" customWidth="1"/>
    <col min="8385" max="8385" width="3.7109375" style="7" customWidth="1"/>
    <col min="8386" max="8386" width="9.140625" style="7"/>
    <col min="8387" max="8387" width="2.85546875" style="7" customWidth="1"/>
    <col min="8388" max="8388" width="3.85546875" style="7" customWidth="1"/>
    <col min="8389" max="8389" width="9.140625" style="7"/>
    <col min="8390" max="8390" width="2.85546875" style="7" customWidth="1"/>
    <col min="8391" max="8391" width="3.85546875" style="7" customWidth="1"/>
    <col min="8392" max="8392" width="9.140625" style="7"/>
    <col min="8393" max="8393" width="2.85546875" style="7" customWidth="1"/>
    <col min="8394" max="8394" width="3.42578125" style="7" customWidth="1"/>
    <col min="8395" max="8395" width="9.140625" style="7"/>
    <col min="8396" max="8396" width="2.85546875" style="7" customWidth="1"/>
    <col min="8397" max="8397" width="3.28515625" style="7" customWidth="1"/>
    <col min="8398" max="8398" width="9.140625" style="7"/>
    <col min="8399" max="8399" width="2.85546875" style="7" customWidth="1"/>
    <col min="8400" max="8400" width="3.140625" style="7" customWidth="1"/>
    <col min="8401" max="8401" width="9.140625" style="7"/>
    <col min="8402" max="8402" width="2.85546875" style="7" customWidth="1"/>
    <col min="8403" max="8403" width="3.140625" style="7" customWidth="1"/>
    <col min="8404" max="8404" width="9.140625" style="7"/>
    <col min="8405" max="8405" width="2.85546875" style="7" customWidth="1"/>
    <col min="8406" max="8406" width="3.140625" style="7" customWidth="1"/>
    <col min="8407" max="8407" width="9.140625" style="7"/>
    <col min="8408" max="8408" width="2.85546875" style="7" customWidth="1"/>
    <col min="8409" max="8409" width="3.28515625" style="7" customWidth="1"/>
    <col min="8410" max="8410" width="9.140625" style="7"/>
    <col min="8411" max="8411" width="3.5703125" style="7" customWidth="1"/>
    <col min="8412" max="8412" width="3.7109375" style="7" customWidth="1"/>
    <col min="8413" max="8414" width="9.140625" style="7"/>
    <col min="8415" max="8415" width="35.140625" style="7" customWidth="1"/>
    <col min="8416" max="8633" width="9.140625" style="7"/>
    <col min="8634" max="8634" width="2.85546875" style="7" customWidth="1"/>
    <col min="8635" max="8635" width="3.7109375" style="7" customWidth="1"/>
    <col min="8636" max="8636" width="9.140625" style="7"/>
    <col min="8637" max="8637" width="2.85546875" style="7" customWidth="1"/>
    <col min="8638" max="8638" width="3.7109375" style="7" customWidth="1"/>
    <col min="8639" max="8639" width="9.140625" style="7"/>
    <col min="8640" max="8640" width="2.85546875" style="7" customWidth="1"/>
    <col min="8641" max="8641" width="3.7109375" style="7" customWidth="1"/>
    <col min="8642" max="8642" width="9.140625" style="7"/>
    <col min="8643" max="8643" width="2.85546875" style="7" customWidth="1"/>
    <col min="8644" max="8644" width="3.85546875" style="7" customWidth="1"/>
    <col min="8645" max="8645" width="9.140625" style="7"/>
    <col min="8646" max="8646" width="2.85546875" style="7" customWidth="1"/>
    <col min="8647" max="8647" width="3.85546875" style="7" customWidth="1"/>
    <col min="8648" max="8648" width="9.140625" style="7"/>
    <col min="8649" max="8649" width="2.85546875" style="7" customWidth="1"/>
    <col min="8650" max="8650" width="3.42578125" style="7" customWidth="1"/>
    <col min="8651" max="8651" width="9.140625" style="7"/>
    <col min="8652" max="8652" width="2.85546875" style="7" customWidth="1"/>
    <col min="8653" max="8653" width="3.28515625" style="7" customWidth="1"/>
    <col min="8654" max="8654" width="9.140625" style="7"/>
    <col min="8655" max="8655" width="2.85546875" style="7" customWidth="1"/>
    <col min="8656" max="8656" width="3.140625" style="7" customWidth="1"/>
    <col min="8657" max="8657" width="9.140625" style="7"/>
    <col min="8658" max="8658" width="2.85546875" style="7" customWidth="1"/>
    <col min="8659" max="8659" width="3.140625" style="7" customWidth="1"/>
    <col min="8660" max="8660" width="9.140625" style="7"/>
    <col min="8661" max="8661" width="2.85546875" style="7" customWidth="1"/>
    <col min="8662" max="8662" width="3.140625" style="7" customWidth="1"/>
    <col min="8663" max="8663" width="9.140625" style="7"/>
    <col min="8664" max="8664" width="2.85546875" style="7" customWidth="1"/>
    <col min="8665" max="8665" width="3.28515625" style="7" customWidth="1"/>
    <col min="8666" max="8666" width="9.140625" style="7"/>
    <col min="8667" max="8667" width="3.5703125" style="7" customWidth="1"/>
    <col min="8668" max="8668" width="3.7109375" style="7" customWidth="1"/>
    <col min="8669" max="8670" width="9.140625" style="7"/>
    <col min="8671" max="8671" width="35.140625" style="7" customWidth="1"/>
    <col min="8672" max="8889" width="9.140625" style="7"/>
    <col min="8890" max="8890" width="2.85546875" style="7" customWidth="1"/>
    <col min="8891" max="8891" width="3.7109375" style="7" customWidth="1"/>
    <col min="8892" max="8892" width="9.140625" style="7"/>
    <col min="8893" max="8893" width="2.85546875" style="7" customWidth="1"/>
    <col min="8894" max="8894" width="3.7109375" style="7" customWidth="1"/>
    <col min="8895" max="8895" width="9.140625" style="7"/>
    <col min="8896" max="8896" width="2.85546875" style="7" customWidth="1"/>
    <col min="8897" max="8897" width="3.7109375" style="7" customWidth="1"/>
    <col min="8898" max="8898" width="9.140625" style="7"/>
    <col min="8899" max="8899" width="2.85546875" style="7" customWidth="1"/>
    <col min="8900" max="8900" width="3.85546875" style="7" customWidth="1"/>
    <col min="8901" max="8901" width="9.140625" style="7"/>
    <col min="8902" max="8902" width="2.85546875" style="7" customWidth="1"/>
    <col min="8903" max="8903" width="3.85546875" style="7" customWidth="1"/>
    <col min="8904" max="8904" width="9.140625" style="7"/>
    <col min="8905" max="8905" width="2.85546875" style="7" customWidth="1"/>
    <col min="8906" max="8906" width="3.42578125" style="7" customWidth="1"/>
    <col min="8907" max="8907" width="9.140625" style="7"/>
    <col min="8908" max="8908" width="2.85546875" style="7" customWidth="1"/>
    <col min="8909" max="8909" width="3.28515625" style="7" customWidth="1"/>
    <col min="8910" max="8910" width="9.140625" style="7"/>
    <col min="8911" max="8911" width="2.85546875" style="7" customWidth="1"/>
    <col min="8912" max="8912" width="3.140625" style="7" customWidth="1"/>
    <col min="8913" max="8913" width="9.140625" style="7"/>
    <col min="8914" max="8914" width="2.85546875" style="7" customWidth="1"/>
    <col min="8915" max="8915" width="3.140625" style="7" customWidth="1"/>
    <col min="8916" max="8916" width="9.140625" style="7"/>
    <col min="8917" max="8917" width="2.85546875" style="7" customWidth="1"/>
    <col min="8918" max="8918" width="3.140625" style="7" customWidth="1"/>
    <col min="8919" max="8919" width="9.140625" style="7"/>
    <col min="8920" max="8920" width="2.85546875" style="7" customWidth="1"/>
    <col min="8921" max="8921" width="3.28515625" style="7" customWidth="1"/>
    <col min="8922" max="8922" width="9.140625" style="7"/>
    <col min="8923" max="8923" width="3.5703125" style="7" customWidth="1"/>
    <col min="8924" max="8924" width="3.7109375" style="7" customWidth="1"/>
    <col min="8925" max="8926" width="9.140625" style="7"/>
    <col min="8927" max="8927" width="35.140625" style="7" customWidth="1"/>
    <col min="8928" max="9145" width="9.140625" style="7"/>
    <col min="9146" max="9146" width="2.85546875" style="7" customWidth="1"/>
    <col min="9147" max="9147" width="3.7109375" style="7" customWidth="1"/>
    <col min="9148" max="9148" width="9.140625" style="7"/>
    <col min="9149" max="9149" width="2.85546875" style="7" customWidth="1"/>
    <col min="9150" max="9150" width="3.7109375" style="7" customWidth="1"/>
    <col min="9151" max="9151" width="9.140625" style="7"/>
    <col min="9152" max="9152" width="2.85546875" style="7" customWidth="1"/>
    <col min="9153" max="9153" width="3.7109375" style="7" customWidth="1"/>
    <col min="9154" max="9154" width="9.140625" style="7"/>
    <col min="9155" max="9155" width="2.85546875" style="7" customWidth="1"/>
    <col min="9156" max="9156" width="3.85546875" style="7" customWidth="1"/>
    <col min="9157" max="9157" width="9.140625" style="7"/>
    <col min="9158" max="9158" width="2.85546875" style="7" customWidth="1"/>
    <col min="9159" max="9159" width="3.85546875" style="7" customWidth="1"/>
    <col min="9160" max="9160" width="9.140625" style="7"/>
    <col min="9161" max="9161" width="2.85546875" style="7" customWidth="1"/>
    <col min="9162" max="9162" width="3.42578125" style="7" customWidth="1"/>
    <col min="9163" max="9163" width="9.140625" style="7"/>
    <col min="9164" max="9164" width="2.85546875" style="7" customWidth="1"/>
    <col min="9165" max="9165" width="3.28515625" style="7" customWidth="1"/>
    <col min="9166" max="9166" width="9.140625" style="7"/>
    <col min="9167" max="9167" width="2.85546875" style="7" customWidth="1"/>
    <col min="9168" max="9168" width="3.140625" style="7" customWidth="1"/>
    <col min="9169" max="9169" width="9.140625" style="7"/>
    <col min="9170" max="9170" width="2.85546875" style="7" customWidth="1"/>
    <col min="9171" max="9171" width="3.140625" style="7" customWidth="1"/>
    <col min="9172" max="9172" width="9.140625" style="7"/>
    <col min="9173" max="9173" width="2.85546875" style="7" customWidth="1"/>
    <col min="9174" max="9174" width="3.140625" style="7" customWidth="1"/>
    <col min="9175" max="9175" width="9.140625" style="7"/>
    <col min="9176" max="9176" width="2.85546875" style="7" customWidth="1"/>
    <col min="9177" max="9177" width="3.28515625" style="7" customWidth="1"/>
    <col min="9178" max="9178" width="9.140625" style="7"/>
    <col min="9179" max="9179" width="3.5703125" style="7" customWidth="1"/>
    <col min="9180" max="9180" width="3.7109375" style="7" customWidth="1"/>
    <col min="9181" max="9182" width="9.140625" style="7"/>
    <col min="9183" max="9183" width="35.140625" style="7" customWidth="1"/>
    <col min="9184" max="9401" width="9.140625" style="7"/>
    <col min="9402" max="9402" width="2.85546875" style="7" customWidth="1"/>
    <col min="9403" max="9403" width="3.7109375" style="7" customWidth="1"/>
    <col min="9404" max="9404" width="9.140625" style="7"/>
    <col min="9405" max="9405" width="2.85546875" style="7" customWidth="1"/>
    <col min="9406" max="9406" width="3.7109375" style="7" customWidth="1"/>
    <col min="9407" max="9407" width="9.140625" style="7"/>
    <col min="9408" max="9408" width="2.85546875" style="7" customWidth="1"/>
    <col min="9409" max="9409" width="3.7109375" style="7" customWidth="1"/>
    <col min="9410" max="9410" width="9.140625" style="7"/>
    <col min="9411" max="9411" width="2.85546875" style="7" customWidth="1"/>
    <col min="9412" max="9412" width="3.85546875" style="7" customWidth="1"/>
    <col min="9413" max="9413" width="9.140625" style="7"/>
    <col min="9414" max="9414" width="2.85546875" style="7" customWidth="1"/>
    <col min="9415" max="9415" width="3.85546875" style="7" customWidth="1"/>
    <col min="9416" max="9416" width="9.140625" style="7"/>
    <col min="9417" max="9417" width="2.85546875" style="7" customWidth="1"/>
    <col min="9418" max="9418" width="3.42578125" style="7" customWidth="1"/>
    <col min="9419" max="9419" width="9.140625" style="7"/>
    <col min="9420" max="9420" width="2.85546875" style="7" customWidth="1"/>
    <col min="9421" max="9421" width="3.28515625" style="7" customWidth="1"/>
    <col min="9422" max="9422" width="9.140625" style="7"/>
    <col min="9423" max="9423" width="2.85546875" style="7" customWidth="1"/>
    <col min="9424" max="9424" width="3.140625" style="7" customWidth="1"/>
    <col min="9425" max="9425" width="9.140625" style="7"/>
    <col min="9426" max="9426" width="2.85546875" style="7" customWidth="1"/>
    <col min="9427" max="9427" width="3.140625" style="7" customWidth="1"/>
    <col min="9428" max="9428" width="9.140625" style="7"/>
    <col min="9429" max="9429" width="2.85546875" style="7" customWidth="1"/>
    <col min="9430" max="9430" width="3.140625" style="7" customWidth="1"/>
    <col min="9431" max="9431" width="9.140625" style="7"/>
    <col min="9432" max="9432" width="2.85546875" style="7" customWidth="1"/>
    <col min="9433" max="9433" width="3.28515625" style="7" customWidth="1"/>
    <col min="9434" max="9434" width="9.140625" style="7"/>
    <col min="9435" max="9435" width="3.5703125" style="7" customWidth="1"/>
    <col min="9436" max="9436" width="3.7109375" style="7" customWidth="1"/>
    <col min="9437" max="9438" width="9.140625" style="7"/>
    <col min="9439" max="9439" width="35.140625" style="7" customWidth="1"/>
    <col min="9440" max="9657" width="9.140625" style="7"/>
    <col min="9658" max="9658" width="2.85546875" style="7" customWidth="1"/>
    <col min="9659" max="9659" width="3.7109375" style="7" customWidth="1"/>
    <col min="9660" max="9660" width="9.140625" style="7"/>
    <col min="9661" max="9661" width="2.85546875" style="7" customWidth="1"/>
    <col min="9662" max="9662" width="3.7109375" style="7" customWidth="1"/>
    <col min="9663" max="9663" width="9.140625" style="7"/>
    <col min="9664" max="9664" width="2.85546875" style="7" customWidth="1"/>
    <col min="9665" max="9665" width="3.7109375" style="7" customWidth="1"/>
    <col min="9666" max="9666" width="9.140625" style="7"/>
    <col min="9667" max="9667" width="2.85546875" style="7" customWidth="1"/>
    <col min="9668" max="9668" width="3.85546875" style="7" customWidth="1"/>
    <col min="9669" max="9669" width="9.140625" style="7"/>
    <col min="9670" max="9670" width="2.85546875" style="7" customWidth="1"/>
    <col min="9671" max="9671" width="3.85546875" style="7" customWidth="1"/>
    <col min="9672" max="9672" width="9.140625" style="7"/>
    <col min="9673" max="9673" width="2.85546875" style="7" customWidth="1"/>
    <col min="9674" max="9674" width="3.42578125" style="7" customWidth="1"/>
    <col min="9675" max="9675" width="9.140625" style="7"/>
    <col min="9676" max="9676" width="2.85546875" style="7" customWidth="1"/>
    <col min="9677" max="9677" width="3.28515625" style="7" customWidth="1"/>
    <col min="9678" max="9678" width="9.140625" style="7"/>
    <col min="9679" max="9679" width="2.85546875" style="7" customWidth="1"/>
    <col min="9680" max="9680" width="3.140625" style="7" customWidth="1"/>
    <col min="9681" max="9681" width="9.140625" style="7"/>
    <col min="9682" max="9682" width="2.85546875" style="7" customWidth="1"/>
    <col min="9683" max="9683" width="3.140625" style="7" customWidth="1"/>
    <col min="9684" max="9684" width="9.140625" style="7"/>
    <col min="9685" max="9685" width="2.85546875" style="7" customWidth="1"/>
    <col min="9686" max="9686" width="3.140625" style="7" customWidth="1"/>
    <col min="9687" max="9687" width="9.140625" style="7"/>
    <col min="9688" max="9688" width="2.85546875" style="7" customWidth="1"/>
    <col min="9689" max="9689" width="3.28515625" style="7" customWidth="1"/>
    <col min="9690" max="9690" width="9.140625" style="7"/>
    <col min="9691" max="9691" width="3.5703125" style="7" customWidth="1"/>
    <col min="9692" max="9692" width="3.7109375" style="7" customWidth="1"/>
    <col min="9693" max="9694" width="9.140625" style="7"/>
    <col min="9695" max="9695" width="35.140625" style="7" customWidth="1"/>
    <col min="9696" max="9913" width="9.140625" style="7"/>
    <col min="9914" max="9914" width="2.85546875" style="7" customWidth="1"/>
    <col min="9915" max="9915" width="3.7109375" style="7" customWidth="1"/>
    <col min="9916" max="9916" width="9.140625" style="7"/>
    <col min="9917" max="9917" width="2.85546875" style="7" customWidth="1"/>
    <col min="9918" max="9918" width="3.7109375" style="7" customWidth="1"/>
    <col min="9919" max="9919" width="9.140625" style="7"/>
    <col min="9920" max="9920" width="2.85546875" style="7" customWidth="1"/>
    <col min="9921" max="9921" width="3.7109375" style="7" customWidth="1"/>
    <col min="9922" max="9922" width="9.140625" style="7"/>
    <col min="9923" max="9923" width="2.85546875" style="7" customWidth="1"/>
    <col min="9924" max="9924" width="3.85546875" style="7" customWidth="1"/>
    <col min="9925" max="9925" width="9.140625" style="7"/>
    <col min="9926" max="9926" width="2.85546875" style="7" customWidth="1"/>
    <col min="9927" max="9927" width="3.85546875" style="7" customWidth="1"/>
    <col min="9928" max="9928" width="9.140625" style="7"/>
    <col min="9929" max="9929" width="2.85546875" style="7" customWidth="1"/>
    <col min="9930" max="9930" width="3.42578125" style="7" customWidth="1"/>
    <col min="9931" max="9931" width="9.140625" style="7"/>
    <col min="9932" max="9932" width="2.85546875" style="7" customWidth="1"/>
    <col min="9933" max="9933" width="3.28515625" style="7" customWidth="1"/>
    <col min="9934" max="9934" width="9.140625" style="7"/>
    <col min="9935" max="9935" width="2.85546875" style="7" customWidth="1"/>
    <col min="9936" max="9936" width="3.140625" style="7" customWidth="1"/>
    <col min="9937" max="9937" width="9.140625" style="7"/>
    <col min="9938" max="9938" width="2.85546875" style="7" customWidth="1"/>
    <col min="9939" max="9939" width="3.140625" style="7" customWidth="1"/>
    <col min="9940" max="9940" width="9.140625" style="7"/>
    <col min="9941" max="9941" width="2.85546875" style="7" customWidth="1"/>
    <col min="9942" max="9942" width="3.140625" style="7" customWidth="1"/>
    <col min="9943" max="9943" width="9.140625" style="7"/>
    <col min="9944" max="9944" width="2.85546875" style="7" customWidth="1"/>
    <col min="9945" max="9945" width="3.28515625" style="7" customWidth="1"/>
    <col min="9946" max="9946" width="9.140625" style="7"/>
    <col min="9947" max="9947" width="3.5703125" style="7" customWidth="1"/>
    <col min="9948" max="9948" width="3.7109375" style="7" customWidth="1"/>
    <col min="9949" max="9950" width="9.140625" style="7"/>
    <col min="9951" max="9951" width="35.140625" style="7" customWidth="1"/>
    <col min="9952" max="10169" width="9.140625" style="7"/>
    <col min="10170" max="10170" width="2.85546875" style="7" customWidth="1"/>
    <col min="10171" max="10171" width="3.7109375" style="7" customWidth="1"/>
    <col min="10172" max="10172" width="9.140625" style="7"/>
    <col min="10173" max="10173" width="2.85546875" style="7" customWidth="1"/>
    <col min="10174" max="10174" width="3.7109375" style="7" customWidth="1"/>
    <col min="10175" max="10175" width="9.140625" style="7"/>
    <col min="10176" max="10176" width="2.85546875" style="7" customWidth="1"/>
    <col min="10177" max="10177" width="3.7109375" style="7" customWidth="1"/>
    <col min="10178" max="10178" width="9.140625" style="7"/>
    <col min="10179" max="10179" width="2.85546875" style="7" customWidth="1"/>
    <col min="10180" max="10180" width="3.85546875" style="7" customWidth="1"/>
    <col min="10181" max="10181" width="9.140625" style="7"/>
    <col min="10182" max="10182" width="2.85546875" style="7" customWidth="1"/>
    <col min="10183" max="10183" width="3.85546875" style="7" customWidth="1"/>
    <col min="10184" max="10184" width="9.140625" style="7"/>
    <col min="10185" max="10185" width="2.85546875" style="7" customWidth="1"/>
    <col min="10186" max="10186" width="3.42578125" style="7" customWidth="1"/>
    <col min="10187" max="10187" width="9.140625" style="7"/>
    <col min="10188" max="10188" width="2.85546875" style="7" customWidth="1"/>
    <col min="10189" max="10189" width="3.28515625" style="7" customWidth="1"/>
    <col min="10190" max="10190" width="9.140625" style="7"/>
    <col min="10191" max="10191" width="2.85546875" style="7" customWidth="1"/>
    <col min="10192" max="10192" width="3.140625" style="7" customWidth="1"/>
    <col min="10193" max="10193" width="9.140625" style="7"/>
    <col min="10194" max="10194" width="2.85546875" style="7" customWidth="1"/>
    <col min="10195" max="10195" width="3.140625" style="7" customWidth="1"/>
    <col min="10196" max="10196" width="9.140625" style="7"/>
    <col min="10197" max="10197" width="2.85546875" style="7" customWidth="1"/>
    <col min="10198" max="10198" width="3.140625" style="7" customWidth="1"/>
    <col min="10199" max="10199" width="9.140625" style="7"/>
    <col min="10200" max="10200" width="2.85546875" style="7" customWidth="1"/>
    <col min="10201" max="10201" width="3.28515625" style="7" customWidth="1"/>
    <col min="10202" max="10202" width="9.140625" style="7"/>
    <col min="10203" max="10203" width="3.5703125" style="7" customWidth="1"/>
    <col min="10204" max="10204" width="3.7109375" style="7" customWidth="1"/>
    <col min="10205" max="10206" width="9.140625" style="7"/>
    <col min="10207" max="10207" width="35.140625" style="7" customWidth="1"/>
    <col min="10208" max="10425" width="9.140625" style="7"/>
    <col min="10426" max="10426" width="2.85546875" style="7" customWidth="1"/>
    <col min="10427" max="10427" width="3.7109375" style="7" customWidth="1"/>
    <col min="10428" max="10428" width="9.140625" style="7"/>
    <col min="10429" max="10429" width="2.85546875" style="7" customWidth="1"/>
    <col min="10430" max="10430" width="3.7109375" style="7" customWidth="1"/>
    <col min="10431" max="10431" width="9.140625" style="7"/>
    <col min="10432" max="10432" width="2.85546875" style="7" customWidth="1"/>
    <col min="10433" max="10433" width="3.7109375" style="7" customWidth="1"/>
    <col min="10434" max="10434" width="9.140625" style="7"/>
    <col min="10435" max="10435" width="2.85546875" style="7" customWidth="1"/>
    <col min="10436" max="10436" width="3.85546875" style="7" customWidth="1"/>
    <col min="10437" max="10437" width="9.140625" style="7"/>
    <col min="10438" max="10438" width="2.85546875" style="7" customWidth="1"/>
    <col min="10439" max="10439" width="3.85546875" style="7" customWidth="1"/>
    <col min="10440" max="10440" width="9.140625" style="7"/>
    <col min="10441" max="10441" width="2.85546875" style="7" customWidth="1"/>
    <col min="10442" max="10442" width="3.42578125" style="7" customWidth="1"/>
    <col min="10443" max="10443" width="9.140625" style="7"/>
    <col min="10444" max="10444" width="2.85546875" style="7" customWidth="1"/>
    <col min="10445" max="10445" width="3.28515625" style="7" customWidth="1"/>
    <col min="10446" max="10446" width="9.140625" style="7"/>
    <col min="10447" max="10447" width="2.85546875" style="7" customWidth="1"/>
    <col min="10448" max="10448" width="3.140625" style="7" customWidth="1"/>
    <col min="10449" max="10449" width="9.140625" style="7"/>
    <col min="10450" max="10450" width="2.85546875" style="7" customWidth="1"/>
    <col min="10451" max="10451" width="3.140625" style="7" customWidth="1"/>
    <col min="10452" max="10452" width="9.140625" style="7"/>
    <col min="10453" max="10453" width="2.85546875" style="7" customWidth="1"/>
    <col min="10454" max="10454" width="3.140625" style="7" customWidth="1"/>
    <col min="10455" max="10455" width="9.140625" style="7"/>
    <col min="10456" max="10456" width="2.85546875" style="7" customWidth="1"/>
    <col min="10457" max="10457" width="3.28515625" style="7" customWidth="1"/>
    <col min="10458" max="10458" width="9.140625" style="7"/>
    <col min="10459" max="10459" width="3.5703125" style="7" customWidth="1"/>
    <col min="10460" max="10460" width="3.7109375" style="7" customWidth="1"/>
    <col min="10461" max="10462" width="9.140625" style="7"/>
    <col min="10463" max="10463" width="35.140625" style="7" customWidth="1"/>
    <col min="10464" max="10681" width="9.140625" style="7"/>
    <col min="10682" max="10682" width="2.85546875" style="7" customWidth="1"/>
    <col min="10683" max="10683" width="3.7109375" style="7" customWidth="1"/>
    <col min="10684" max="10684" width="9.140625" style="7"/>
    <col min="10685" max="10685" width="2.85546875" style="7" customWidth="1"/>
    <col min="10686" max="10686" width="3.7109375" style="7" customWidth="1"/>
    <col min="10687" max="10687" width="9.140625" style="7"/>
    <col min="10688" max="10688" width="2.85546875" style="7" customWidth="1"/>
    <col min="10689" max="10689" width="3.7109375" style="7" customWidth="1"/>
    <col min="10690" max="10690" width="9.140625" style="7"/>
    <col min="10691" max="10691" width="2.85546875" style="7" customWidth="1"/>
    <col min="10692" max="10692" width="3.85546875" style="7" customWidth="1"/>
    <col min="10693" max="10693" width="9.140625" style="7"/>
    <col min="10694" max="10694" width="2.85546875" style="7" customWidth="1"/>
    <col min="10695" max="10695" width="3.85546875" style="7" customWidth="1"/>
    <col min="10696" max="10696" width="9.140625" style="7"/>
    <col min="10697" max="10697" width="2.85546875" style="7" customWidth="1"/>
    <col min="10698" max="10698" width="3.42578125" style="7" customWidth="1"/>
    <col min="10699" max="10699" width="9.140625" style="7"/>
    <col min="10700" max="10700" width="2.85546875" style="7" customWidth="1"/>
    <col min="10701" max="10701" width="3.28515625" style="7" customWidth="1"/>
    <col min="10702" max="10702" width="9.140625" style="7"/>
    <col min="10703" max="10703" width="2.85546875" style="7" customWidth="1"/>
    <col min="10704" max="10704" width="3.140625" style="7" customWidth="1"/>
    <col min="10705" max="10705" width="9.140625" style="7"/>
    <col min="10706" max="10706" width="2.85546875" style="7" customWidth="1"/>
    <col min="10707" max="10707" width="3.140625" style="7" customWidth="1"/>
    <col min="10708" max="10708" width="9.140625" style="7"/>
    <col min="10709" max="10709" width="2.85546875" style="7" customWidth="1"/>
    <col min="10710" max="10710" width="3.140625" style="7" customWidth="1"/>
    <col min="10711" max="10711" width="9.140625" style="7"/>
    <col min="10712" max="10712" width="2.85546875" style="7" customWidth="1"/>
    <col min="10713" max="10713" width="3.28515625" style="7" customWidth="1"/>
    <col min="10714" max="10714" width="9.140625" style="7"/>
    <col min="10715" max="10715" width="3.5703125" style="7" customWidth="1"/>
    <col min="10716" max="10716" width="3.7109375" style="7" customWidth="1"/>
    <col min="10717" max="10718" width="9.140625" style="7"/>
    <col min="10719" max="10719" width="35.140625" style="7" customWidth="1"/>
    <col min="10720" max="10937" width="9.140625" style="7"/>
    <col min="10938" max="10938" width="2.85546875" style="7" customWidth="1"/>
    <col min="10939" max="10939" width="3.7109375" style="7" customWidth="1"/>
    <col min="10940" max="10940" width="9.140625" style="7"/>
    <col min="10941" max="10941" width="2.85546875" style="7" customWidth="1"/>
    <col min="10942" max="10942" width="3.7109375" style="7" customWidth="1"/>
    <col min="10943" max="10943" width="9.140625" style="7"/>
    <col min="10944" max="10944" width="2.85546875" style="7" customWidth="1"/>
    <col min="10945" max="10945" width="3.7109375" style="7" customWidth="1"/>
    <col min="10946" max="10946" width="9.140625" style="7"/>
    <col min="10947" max="10947" width="2.85546875" style="7" customWidth="1"/>
    <col min="10948" max="10948" width="3.85546875" style="7" customWidth="1"/>
    <col min="10949" max="10949" width="9.140625" style="7"/>
    <col min="10950" max="10950" width="2.85546875" style="7" customWidth="1"/>
    <col min="10951" max="10951" width="3.85546875" style="7" customWidth="1"/>
    <col min="10952" max="10952" width="9.140625" style="7"/>
    <col min="10953" max="10953" width="2.85546875" style="7" customWidth="1"/>
    <col min="10954" max="10954" width="3.42578125" style="7" customWidth="1"/>
    <col min="10955" max="10955" width="9.140625" style="7"/>
    <col min="10956" max="10956" width="2.85546875" style="7" customWidth="1"/>
    <col min="10957" max="10957" width="3.28515625" style="7" customWidth="1"/>
    <col min="10958" max="10958" width="9.140625" style="7"/>
    <col min="10959" max="10959" width="2.85546875" style="7" customWidth="1"/>
    <col min="10960" max="10960" width="3.140625" style="7" customWidth="1"/>
    <col min="10961" max="10961" width="9.140625" style="7"/>
    <col min="10962" max="10962" width="2.85546875" style="7" customWidth="1"/>
    <col min="10963" max="10963" width="3.140625" style="7" customWidth="1"/>
    <col min="10964" max="10964" width="9.140625" style="7"/>
    <col min="10965" max="10965" width="2.85546875" style="7" customWidth="1"/>
    <col min="10966" max="10966" width="3.140625" style="7" customWidth="1"/>
    <col min="10967" max="10967" width="9.140625" style="7"/>
    <col min="10968" max="10968" width="2.85546875" style="7" customWidth="1"/>
    <col min="10969" max="10969" width="3.28515625" style="7" customWidth="1"/>
    <col min="10970" max="10970" width="9.140625" style="7"/>
    <col min="10971" max="10971" width="3.5703125" style="7" customWidth="1"/>
    <col min="10972" max="10972" width="3.7109375" style="7" customWidth="1"/>
    <col min="10973" max="10974" width="9.140625" style="7"/>
    <col min="10975" max="10975" width="35.140625" style="7" customWidth="1"/>
    <col min="10976" max="11193" width="9.140625" style="7"/>
    <col min="11194" max="11194" width="2.85546875" style="7" customWidth="1"/>
    <col min="11195" max="11195" width="3.7109375" style="7" customWidth="1"/>
    <col min="11196" max="11196" width="9.140625" style="7"/>
    <col min="11197" max="11197" width="2.85546875" style="7" customWidth="1"/>
    <col min="11198" max="11198" width="3.7109375" style="7" customWidth="1"/>
    <col min="11199" max="11199" width="9.140625" style="7"/>
    <col min="11200" max="11200" width="2.85546875" style="7" customWidth="1"/>
    <col min="11201" max="11201" width="3.7109375" style="7" customWidth="1"/>
    <col min="11202" max="11202" width="9.140625" style="7"/>
    <col min="11203" max="11203" width="2.85546875" style="7" customWidth="1"/>
    <col min="11204" max="11204" width="3.85546875" style="7" customWidth="1"/>
    <col min="11205" max="11205" width="9.140625" style="7"/>
    <col min="11206" max="11206" width="2.85546875" style="7" customWidth="1"/>
    <col min="11207" max="11207" width="3.85546875" style="7" customWidth="1"/>
    <col min="11208" max="11208" width="9.140625" style="7"/>
    <col min="11209" max="11209" width="2.85546875" style="7" customWidth="1"/>
    <col min="11210" max="11210" width="3.42578125" style="7" customWidth="1"/>
    <col min="11211" max="11211" width="9.140625" style="7"/>
    <col min="11212" max="11212" width="2.85546875" style="7" customWidth="1"/>
    <col min="11213" max="11213" width="3.28515625" style="7" customWidth="1"/>
    <col min="11214" max="11214" width="9.140625" style="7"/>
    <col min="11215" max="11215" width="2.85546875" style="7" customWidth="1"/>
    <col min="11216" max="11216" width="3.140625" style="7" customWidth="1"/>
    <col min="11217" max="11217" width="9.140625" style="7"/>
    <col min="11218" max="11218" width="2.85546875" style="7" customWidth="1"/>
    <col min="11219" max="11219" width="3.140625" style="7" customWidth="1"/>
    <col min="11220" max="11220" width="9.140625" style="7"/>
    <col min="11221" max="11221" width="2.85546875" style="7" customWidth="1"/>
    <col min="11222" max="11222" width="3.140625" style="7" customWidth="1"/>
    <col min="11223" max="11223" width="9.140625" style="7"/>
    <col min="11224" max="11224" width="2.85546875" style="7" customWidth="1"/>
    <col min="11225" max="11225" width="3.28515625" style="7" customWidth="1"/>
    <col min="11226" max="11226" width="9.140625" style="7"/>
    <col min="11227" max="11227" width="3.5703125" style="7" customWidth="1"/>
    <col min="11228" max="11228" width="3.7109375" style="7" customWidth="1"/>
    <col min="11229" max="11230" width="9.140625" style="7"/>
    <col min="11231" max="11231" width="35.140625" style="7" customWidth="1"/>
    <col min="11232" max="11449" width="9.140625" style="7"/>
    <col min="11450" max="11450" width="2.85546875" style="7" customWidth="1"/>
    <col min="11451" max="11451" width="3.7109375" style="7" customWidth="1"/>
    <col min="11452" max="11452" width="9.140625" style="7"/>
    <col min="11453" max="11453" width="2.85546875" style="7" customWidth="1"/>
    <col min="11454" max="11454" width="3.7109375" style="7" customWidth="1"/>
    <col min="11455" max="11455" width="9.140625" style="7"/>
    <col min="11456" max="11456" width="2.85546875" style="7" customWidth="1"/>
    <col min="11457" max="11457" width="3.7109375" style="7" customWidth="1"/>
    <col min="11458" max="11458" width="9.140625" style="7"/>
    <col min="11459" max="11459" width="2.85546875" style="7" customWidth="1"/>
    <col min="11460" max="11460" width="3.85546875" style="7" customWidth="1"/>
    <col min="11461" max="11461" width="9.140625" style="7"/>
    <col min="11462" max="11462" width="2.85546875" style="7" customWidth="1"/>
    <col min="11463" max="11463" width="3.85546875" style="7" customWidth="1"/>
    <col min="11464" max="11464" width="9.140625" style="7"/>
    <col min="11465" max="11465" width="2.85546875" style="7" customWidth="1"/>
    <col min="11466" max="11466" width="3.42578125" style="7" customWidth="1"/>
    <col min="11467" max="11467" width="9.140625" style="7"/>
    <col min="11468" max="11468" width="2.85546875" style="7" customWidth="1"/>
    <col min="11469" max="11469" width="3.28515625" style="7" customWidth="1"/>
    <col min="11470" max="11470" width="9.140625" style="7"/>
    <col min="11471" max="11471" width="2.85546875" style="7" customWidth="1"/>
    <col min="11472" max="11472" width="3.140625" style="7" customWidth="1"/>
    <col min="11473" max="11473" width="9.140625" style="7"/>
    <col min="11474" max="11474" width="2.85546875" style="7" customWidth="1"/>
    <col min="11475" max="11475" width="3.140625" style="7" customWidth="1"/>
    <col min="11476" max="11476" width="9.140625" style="7"/>
    <col min="11477" max="11477" width="2.85546875" style="7" customWidth="1"/>
    <col min="11478" max="11478" width="3.140625" style="7" customWidth="1"/>
    <col min="11479" max="11479" width="9.140625" style="7"/>
    <col min="11480" max="11480" width="2.85546875" style="7" customWidth="1"/>
    <col min="11481" max="11481" width="3.28515625" style="7" customWidth="1"/>
    <col min="11482" max="11482" width="9.140625" style="7"/>
    <col min="11483" max="11483" width="3.5703125" style="7" customWidth="1"/>
    <col min="11484" max="11484" width="3.7109375" style="7" customWidth="1"/>
    <col min="11485" max="11486" width="9.140625" style="7"/>
    <col min="11487" max="11487" width="35.140625" style="7" customWidth="1"/>
    <col min="11488" max="11705" width="9.140625" style="7"/>
    <col min="11706" max="11706" width="2.85546875" style="7" customWidth="1"/>
    <col min="11707" max="11707" width="3.7109375" style="7" customWidth="1"/>
    <col min="11708" max="11708" width="9.140625" style="7"/>
    <col min="11709" max="11709" width="2.85546875" style="7" customWidth="1"/>
    <col min="11710" max="11710" width="3.7109375" style="7" customWidth="1"/>
    <col min="11711" max="11711" width="9.140625" style="7"/>
    <col min="11712" max="11712" width="2.85546875" style="7" customWidth="1"/>
    <col min="11713" max="11713" width="3.7109375" style="7" customWidth="1"/>
    <col min="11714" max="11714" width="9.140625" style="7"/>
    <col min="11715" max="11715" width="2.85546875" style="7" customWidth="1"/>
    <col min="11716" max="11716" width="3.85546875" style="7" customWidth="1"/>
    <col min="11717" max="11717" width="9.140625" style="7"/>
    <col min="11718" max="11718" width="2.85546875" style="7" customWidth="1"/>
    <col min="11719" max="11719" width="3.85546875" style="7" customWidth="1"/>
    <col min="11720" max="11720" width="9.140625" style="7"/>
    <col min="11721" max="11721" width="2.85546875" style="7" customWidth="1"/>
    <col min="11722" max="11722" width="3.42578125" style="7" customWidth="1"/>
    <col min="11723" max="11723" width="9.140625" style="7"/>
    <col min="11724" max="11724" width="2.85546875" style="7" customWidth="1"/>
    <col min="11725" max="11725" width="3.28515625" style="7" customWidth="1"/>
    <col min="11726" max="11726" width="9.140625" style="7"/>
    <col min="11727" max="11727" width="2.85546875" style="7" customWidth="1"/>
    <col min="11728" max="11728" width="3.140625" style="7" customWidth="1"/>
    <col min="11729" max="11729" width="9.140625" style="7"/>
    <col min="11730" max="11730" width="2.85546875" style="7" customWidth="1"/>
    <col min="11731" max="11731" width="3.140625" style="7" customWidth="1"/>
    <col min="11732" max="11732" width="9.140625" style="7"/>
    <col min="11733" max="11733" width="2.85546875" style="7" customWidth="1"/>
    <col min="11734" max="11734" width="3.140625" style="7" customWidth="1"/>
    <col min="11735" max="11735" width="9.140625" style="7"/>
    <col min="11736" max="11736" width="2.85546875" style="7" customWidth="1"/>
    <col min="11737" max="11737" width="3.28515625" style="7" customWidth="1"/>
    <col min="11738" max="11738" width="9.140625" style="7"/>
    <col min="11739" max="11739" width="3.5703125" style="7" customWidth="1"/>
    <col min="11740" max="11740" width="3.7109375" style="7" customWidth="1"/>
    <col min="11741" max="11742" width="9.140625" style="7"/>
    <col min="11743" max="11743" width="35.140625" style="7" customWidth="1"/>
    <col min="11744" max="11961" width="9.140625" style="7"/>
    <col min="11962" max="11962" width="2.85546875" style="7" customWidth="1"/>
    <col min="11963" max="11963" width="3.7109375" style="7" customWidth="1"/>
    <col min="11964" max="11964" width="9.140625" style="7"/>
    <col min="11965" max="11965" width="2.85546875" style="7" customWidth="1"/>
    <col min="11966" max="11966" width="3.7109375" style="7" customWidth="1"/>
    <col min="11967" max="11967" width="9.140625" style="7"/>
    <col min="11968" max="11968" width="2.85546875" style="7" customWidth="1"/>
    <col min="11969" max="11969" width="3.7109375" style="7" customWidth="1"/>
    <col min="11970" max="11970" width="9.140625" style="7"/>
    <col min="11971" max="11971" width="2.85546875" style="7" customWidth="1"/>
    <col min="11972" max="11972" width="3.85546875" style="7" customWidth="1"/>
    <col min="11973" max="11973" width="9.140625" style="7"/>
    <col min="11974" max="11974" width="2.85546875" style="7" customWidth="1"/>
    <col min="11975" max="11975" width="3.85546875" style="7" customWidth="1"/>
    <col min="11976" max="11976" width="9.140625" style="7"/>
    <col min="11977" max="11977" width="2.85546875" style="7" customWidth="1"/>
    <col min="11978" max="11978" width="3.42578125" style="7" customWidth="1"/>
    <col min="11979" max="11979" width="9.140625" style="7"/>
    <col min="11980" max="11980" width="2.85546875" style="7" customWidth="1"/>
    <col min="11981" max="11981" width="3.28515625" style="7" customWidth="1"/>
    <col min="11982" max="11982" width="9.140625" style="7"/>
    <col min="11983" max="11983" width="2.85546875" style="7" customWidth="1"/>
    <col min="11984" max="11984" width="3.140625" style="7" customWidth="1"/>
    <col min="11985" max="11985" width="9.140625" style="7"/>
    <col min="11986" max="11986" width="2.85546875" style="7" customWidth="1"/>
    <col min="11987" max="11987" width="3.140625" style="7" customWidth="1"/>
    <col min="11988" max="11988" width="9.140625" style="7"/>
    <col min="11989" max="11989" width="2.85546875" style="7" customWidth="1"/>
    <col min="11990" max="11990" width="3.140625" style="7" customWidth="1"/>
    <col min="11991" max="11991" width="9.140625" style="7"/>
    <col min="11992" max="11992" width="2.85546875" style="7" customWidth="1"/>
    <col min="11993" max="11993" width="3.28515625" style="7" customWidth="1"/>
    <col min="11994" max="11994" width="9.140625" style="7"/>
    <col min="11995" max="11995" width="3.5703125" style="7" customWidth="1"/>
    <col min="11996" max="11996" width="3.7109375" style="7" customWidth="1"/>
    <col min="11997" max="11998" width="9.140625" style="7"/>
    <col min="11999" max="11999" width="35.140625" style="7" customWidth="1"/>
    <col min="12000" max="12217" width="9.140625" style="7"/>
    <col min="12218" max="12218" width="2.85546875" style="7" customWidth="1"/>
    <col min="12219" max="12219" width="3.7109375" style="7" customWidth="1"/>
    <col min="12220" max="12220" width="9.140625" style="7"/>
    <col min="12221" max="12221" width="2.85546875" style="7" customWidth="1"/>
    <col min="12222" max="12222" width="3.7109375" style="7" customWidth="1"/>
    <col min="12223" max="12223" width="9.140625" style="7"/>
    <col min="12224" max="12224" width="2.85546875" style="7" customWidth="1"/>
    <col min="12225" max="12225" width="3.7109375" style="7" customWidth="1"/>
    <col min="12226" max="12226" width="9.140625" style="7"/>
    <col min="12227" max="12227" width="2.85546875" style="7" customWidth="1"/>
    <col min="12228" max="12228" width="3.85546875" style="7" customWidth="1"/>
    <col min="12229" max="12229" width="9.140625" style="7"/>
    <col min="12230" max="12230" width="2.85546875" style="7" customWidth="1"/>
    <col min="12231" max="12231" width="3.85546875" style="7" customWidth="1"/>
    <col min="12232" max="12232" width="9.140625" style="7"/>
    <col min="12233" max="12233" width="2.85546875" style="7" customWidth="1"/>
    <col min="12234" max="12234" width="3.42578125" style="7" customWidth="1"/>
    <col min="12235" max="12235" width="9.140625" style="7"/>
    <col min="12236" max="12236" width="2.85546875" style="7" customWidth="1"/>
    <col min="12237" max="12237" width="3.28515625" style="7" customWidth="1"/>
    <col min="12238" max="12238" width="9.140625" style="7"/>
    <col min="12239" max="12239" width="2.85546875" style="7" customWidth="1"/>
    <col min="12240" max="12240" width="3.140625" style="7" customWidth="1"/>
    <col min="12241" max="12241" width="9.140625" style="7"/>
    <col min="12242" max="12242" width="2.85546875" style="7" customWidth="1"/>
    <col min="12243" max="12243" width="3.140625" style="7" customWidth="1"/>
    <col min="12244" max="12244" width="9.140625" style="7"/>
    <col min="12245" max="12245" width="2.85546875" style="7" customWidth="1"/>
    <col min="12246" max="12246" width="3.140625" style="7" customWidth="1"/>
    <col min="12247" max="12247" width="9.140625" style="7"/>
    <col min="12248" max="12248" width="2.85546875" style="7" customWidth="1"/>
    <col min="12249" max="12249" width="3.28515625" style="7" customWidth="1"/>
    <col min="12250" max="12250" width="9.140625" style="7"/>
    <col min="12251" max="12251" width="3.5703125" style="7" customWidth="1"/>
    <col min="12252" max="12252" width="3.7109375" style="7" customWidth="1"/>
    <col min="12253" max="12254" width="9.140625" style="7"/>
    <col min="12255" max="12255" width="35.140625" style="7" customWidth="1"/>
    <col min="12256" max="12473" width="9.140625" style="7"/>
    <col min="12474" max="12474" width="2.85546875" style="7" customWidth="1"/>
    <col min="12475" max="12475" width="3.7109375" style="7" customWidth="1"/>
    <col min="12476" max="12476" width="9.140625" style="7"/>
    <col min="12477" max="12477" width="2.85546875" style="7" customWidth="1"/>
    <col min="12478" max="12478" width="3.7109375" style="7" customWidth="1"/>
    <col min="12479" max="12479" width="9.140625" style="7"/>
    <col min="12480" max="12480" width="2.85546875" style="7" customWidth="1"/>
    <col min="12481" max="12481" width="3.7109375" style="7" customWidth="1"/>
    <col min="12482" max="12482" width="9.140625" style="7"/>
    <col min="12483" max="12483" width="2.85546875" style="7" customWidth="1"/>
    <col min="12484" max="12484" width="3.85546875" style="7" customWidth="1"/>
    <col min="12485" max="12485" width="9.140625" style="7"/>
    <col min="12486" max="12486" width="2.85546875" style="7" customWidth="1"/>
    <col min="12487" max="12487" width="3.85546875" style="7" customWidth="1"/>
    <col min="12488" max="12488" width="9.140625" style="7"/>
    <col min="12489" max="12489" width="2.85546875" style="7" customWidth="1"/>
    <col min="12490" max="12490" width="3.42578125" style="7" customWidth="1"/>
    <col min="12491" max="12491" width="9.140625" style="7"/>
    <col min="12492" max="12492" width="2.85546875" style="7" customWidth="1"/>
    <col min="12493" max="12493" width="3.28515625" style="7" customWidth="1"/>
    <col min="12494" max="12494" width="9.140625" style="7"/>
    <col min="12495" max="12495" width="2.85546875" style="7" customWidth="1"/>
    <col min="12496" max="12496" width="3.140625" style="7" customWidth="1"/>
    <col min="12497" max="12497" width="9.140625" style="7"/>
    <col min="12498" max="12498" width="2.85546875" style="7" customWidth="1"/>
    <col min="12499" max="12499" width="3.140625" style="7" customWidth="1"/>
    <col min="12500" max="12500" width="9.140625" style="7"/>
    <col min="12501" max="12501" width="2.85546875" style="7" customWidth="1"/>
    <col min="12502" max="12502" width="3.140625" style="7" customWidth="1"/>
    <col min="12503" max="12503" width="9.140625" style="7"/>
    <col min="12504" max="12504" width="2.85546875" style="7" customWidth="1"/>
    <col min="12505" max="12505" width="3.28515625" style="7" customWidth="1"/>
    <col min="12506" max="12506" width="9.140625" style="7"/>
    <col min="12507" max="12507" width="3.5703125" style="7" customWidth="1"/>
    <col min="12508" max="12508" width="3.7109375" style="7" customWidth="1"/>
    <col min="12509" max="12510" width="9.140625" style="7"/>
    <col min="12511" max="12511" width="35.140625" style="7" customWidth="1"/>
    <col min="12512" max="12729" width="9.140625" style="7"/>
    <col min="12730" max="12730" width="2.85546875" style="7" customWidth="1"/>
    <col min="12731" max="12731" width="3.7109375" style="7" customWidth="1"/>
    <col min="12732" max="12732" width="9.140625" style="7"/>
    <col min="12733" max="12733" width="2.85546875" style="7" customWidth="1"/>
    <col min="12734" max="12734" width="3.7109375" style="7" customWidth="1"/>
    <col min="12735" max="12735" width="9.140625" style="7"/>
    <col min="12736" max="12736" width="2.85546875" style="7" customWidth="1"/>
    <col min="12737" max="12737" width="3.7109375" style="7" customWidth="1"/>
    <col min="12738" max="12738" width="9.140625" style="7"/>
    <col min="12739" max="12739" width="2.85546875" style="7" customWidth="1"/>
    <col min="12740" max="12740" width="3.85546875" style="7" customWidth="1"/>
    <col min="12741" max="12741" width="9.140625" style="7"/>
    <col min="12742" max="12742" width="2.85546875" style="7" customWidth="1"/>
    <col min="12743" max="12743" width="3.85546875" style="7" customWidth="1"/>
    <col min="12744" max="12744" width="9.140625" style="7"/>
    <col min="12745" max="12745" width="2.85546875" style="7" customWidth="1"/>
    <col min="12746" max="12746" width="3.42578125" style="7" customWidth="1"/>
    <col min="12747" max="12747" width="9.140625" style="7"/>
    <col min="12748" max="12748" width="2.85546875" style="7" customWidth="1"/>
    <col min="12749" max="12749" width="3.28515625" style="7" customWidth="1"/>
    <col min="12750" max="12750" width="9.140625" style="7"/>
    <col min="12751" max="12751" width="2.85546875" style="7" customWidth="1"/>
    <col min="12752" max="12752" width="3.140625" style="7" customWidth="1"/>
    <col min="12753" max="12753" width="9.140625" style="7"/>
    <col min="12754" max="12754" width="2.85546875" style="7" customWidth="1"/>
    <col min="12755" max="12755" width="3.140625" style="7" customWidth="1"/>
    <col min="12756" max="12756" width="9.140625" style="7"/>
    <col min="12757" max="12757" width="2.85546875" style="7" customWidth="1"/>
    <col min="12758" max="12758" width="3.140625" style="7" customWidth="1"/>
    <col min="12759" max="12759" width="9.140625" style="7"/>
    <col min="12760" max="12760" width="2.85546875" style="7" customWidth="1"/>
    <col min="12761" max="12761" width="3.28515625" style="7" customWidth="1"/>
    <col min="12762" max="12762" width="9.140625" style="7"/>
    <col min="12763" max="12763" width="3.5703125" style="7" customWidth="1"/>
    <col min="12764" max="12764" width="3.7109375" style="7" customWidth="1"/>
    <col min="12765" max="12766" width="9.140625" style="7"/>
    <col min="12767" max="12767" width="35.140625" style="7" customWidth="1"/>
    <col min="12768" max="12985" width="9.140625" style="7"/>
    <col min="12986" max="12986" width="2.85546875" style="7" customWidth="1"/>
    <col min="12987" max="12987" width="3.7109375" style="7" customWidth="1"/>
    <col min="12988" max="12988" width="9.140625" style="7"/>
    <col min="12989" max="12989" width="2.85546875" style="7" customWidth="1"/>
    <col min="12990" max="12990" width="3.7109375" style="7" customWidth="1"/>
    <col min="12991" max="12991" width="9.140625" style="7"/>
    <col min="12992" max="12992" width="2.85546875" style="7" customWidth="1"/>
    <col min="12993" max="12993" width="3.7109375" style="7" customWidth="1"/>
    <col min="12994" max="12994" width="9.140625" style="7"/>
    <col min="12995" max="12995" width="2.85546875" style="7" customWidth="1"/>
    <col min="12996" max="12996" width="3.85546875" style="7" customWidth="1"/>
    <col min="12997" max="12997" width="9.140625" style="7"/>
    <col min="12998" max="12998" width="2.85546875" style="7" customWidth="1"/>
    <col min="12999" max="12999" width="3.85546875" style="7" customWidth="1"/>
    <col min="13000" max="13000" width="9.140625" style="7"/>
    <col min="13001" max="13001" width="2.85546875" style="7" customWidth="1"/>
    <col min="13002" max="13002" width="3.42578125" style="7" customWidth="1"/>
    <col min="13003" max="13003" width="9.140625" style="7"/>
    <col min="13004" max="13004" width="2.85546875" style="7" customWidth="1"/>
    <col min="13005" max="13005" width="3.28515625" style="7" customWidth="1"/>
    <col min="13006" max="13006" width="9.140625" style="7"/>
    <col min="13007" max="13007" width="2.85546875" style="7" customWidth="1"/>
    <col min="13008" max="13008" width="3.140625" style="7" customWidth="1"/>
    <col min="13009" max="13009" width="9.140625" style="7"/>
    <col min="13010" max="13010" width="2.85546875" style="7" customWidth="1"/>
    <col min="13011" max="13011" width="3.140625" style="7" customWidth="1"/>
    <col min="13012" max="13012" width="9.140625" style="7"/>
    <col min="13013" max="13013" width="2.85546875" style="7" customWidth="1"/>
    <col min="13014" max="13014" width="3.140625" style="7" customWidth="1"/>
    <col min="13015" max="13015" width="9.140625" style="7"/>
    <col min="13016" max="13016" width="2.85546875" style="7" customWidth="1"/>
    <col min="13017" max="13017" width="3.28515625" style="7" customWidth="1"/>
    <col min="13018" max="13018" width="9.140625" style="7"/>
    <col min="13019" max="13019" width="3.5703125" style="7" customWidth="1"/>
    <col min="13020" max="13020" width="3.7109375" style="7" customWidth="1"/>
    <col min="13021" max="13022" width="9.140625" style="7"/>
    <col min="13023" max="13023" width="35.140625" style="7" customWidth="1"/>
    <col min="13024" max="13241" width="9.140625" style="7"/>
    <col min="13242" max="13242" width="2.85546875" style="7" customWidth="1"/>
    <col min="13243" max="13243" width="3.7109375" style="7" customWidth="1"/>
    <col min="13244" max="13244" width="9.140625" style="7"/>
    <col min="13245" max="13245" width="2.85546875" style="7" customWidth="1"/>
    <col min="13246" max="13246" width="3.7109375" style="7" customWidth="1"/>
    <col min="13247" max="13247" width="9.140625" style="7"/>
    <col min="13248" max="13248" width="2.85546875" style="7" customWidth="1"/>
    <col min="13249" max="13249" width="3.7109375" style="7" customWidth="1"/>
    <col min="13250" max="13250" width="9.140625" style="7"/>
    <col min="13251" max="13251" width="2.85546875" style="7" customWidth="1"/>
    <col min="13252" max="13252" width="3.85546875" style="7" customWidth="1"/>
    <col min="13253" max="13253" width="9.140625" style="7"/>
    <col min="13254" max="13254" width="2.85546875" style="7" customWidth="1"/>
    <col min="13255" max="13255" width="3.85546875" style="7" customWidth="1"/>
    <col min="13256" max="13256" width="9.140625" style="7"/>
    <col min="13257" max="13257" width="2.85546875" style="7" customWidth="1"/>
    <col min="13258" max="13258" width="3.42578125" style="7" customWidth="1"/>
    <col min="13259" max="13259" width="9.140625" style="7"/>
    <col min="13260" max="13260" width="2.85546875" style="7" customWidth="1"/>
    <col min="13261" max="13261" width="3.28515625" style="7" customWidth="1"/>
    <col min="13262" max="13262" width="9.140625" style="7"/>
    <col min="13263" max="13263" width="2.85546875" style="7" customWidth="1"/>
    <col min="13264" max="13264" width="3.140625" style="7" customWidth="1"/>
    <col min="13265" max="13265" width="9.140625" style="7"/>
    <col min="13266" max="13266" width="2.85546875" style="7" customWidth="1"/>
    <col min="13267" max="13267" width="3.140625" style="7" customWidth="1"/>
    <col min="13268" max="13268" width="9.140625" style="7"/>
    <col min="13269" max="13269" width="2.85546875" style="7" customWidth="1"/>
    <col min="13270" max="13270" width="3.140625" style="7" customWidth="1"/>
    <col min="13271" max="13271" width="9.140625" style="7"/>
    <col min="13272" max="13272" width="2.85546875" style="7" customWidth="1"/>
    <col min="13273" max="13273" width="3.28515625" style="7" customWidth="1"/>
    <col min="13274" max="13274" width="9.140625" style="7"/>
    <col min="13275" max="13275" width="3.5703125" style="7" customWidth="1"/>
    <col min="13276" max="13276" width="3.7109375" style="7" customWidth="1"/>
    <col min="13277" max="13278" width="9.140625" style="7"/>
    <col min="13279" max="13279" width="35.140625" style="7" customWidth="1"/>
    <col min="13280" max="13497" width="9.140625" style="7"/>
    <col min="13498" max="13498" width="2.85546875" style="7" customWidth="1"/>
    <col min="13499" max="13499" width="3.7109375" style="7" customWidth="1"/>
    <col min="13500" max="13500" width="9.140625" style="7"/>
    <col min="13501" max="13501" width="2.85546875" style="7" customWidth="1"/>
    <col min="13502" max="13502" width="3.7109375" style="7" customWidth="1"/>
    <col min="13503" max="13503" width="9.140625" style="7"/>
    <col min="13504" max="13504" width="2.85546875" style="7" customWidth="1"/>
    <col min="13505" max="13505" width="3.7109375" style="7" customWidth="1"/>
    <col min="13506" max="13506" width="9.140625" style="7"/>
    <col min="13507" max="13507" width="2.85546875" style="7" customWidth="1"/>
    <col min="13508" max="13508" width="3.85546875" style="7" customWidth="1"/>
    <col min="13509" max="13509" width="9.140625" style="7"/>
    <col min="13510" max="13510" width="2.85546875" style="7" customWidth="1"/>
    <col min="13511" max="13511" width="3.85546875" style="7" customWidth="1"/>
    <col min="13512" max="13512" width="9.140625" style="7"/>
    <col min="13513" max="13513" width="2.85546875" style="7" customWidth="1"/>
    <col min="13514" max="13514" width="3.42578125" style="7" customWidth="1"/>
    <col min="13515" max="13515" width="9.140625" style="7"/>
    <col min="13516" max="13516" width="2.85546875" style="7" customWidth="1"/>
    <col min="13517" max="13517" width="3.28515625" style="7" customWidth="1"/>
    <col min="13518" max="13518" width="9.140625" style="7"/>
    <col min="13519" max="13519" width="2.85546875" style="7" customWidth="1"/>
    <col min="13520" max="13520" width="3.140625" style="7" customWidth="1"/>
    <col min="13521" max="13521" width="9.140625" style="7"/>
    <col min="13522" max="13522" width="2.85546875" style="7" customWidth="1"/>
    <col min="13523" max="13523" width="3.140625" style="7" customWidth="1"/>
    <col min="13524" max="13524" width="9.140625" style="7"/>
    <col min="13525" max="13525" width="2.85546875" style="7" customWidth="1"/>
    <col min="13526" max="13526" width="3.140625" style="7" customWidth="1"/>
    <col min="13527" max="13527" width="9.140625" style="7"/>
    <col min="13528" max="13528" width="2.85546875" style="7" customWidth="1"/>
    <col min="13529" max="13529" width="3.28515625" style="7" customWidth="1"/>
    <col min="13530" max="13530" width="9.140625" style="7"/>
    <col min="13531" max="13531" width="3.5703125" style="7" customWidth="1"/>
    <col min="13532" max="13532" width="3.7109375" style="7" customWidth="1"/>
    <col min="13533" max="13534" width="9.140625" style="7"/>
    <col min="13535" max="13535" width="35.140625" style="7" customWidth="1"/>
    <col min="13536" max="13753" width="9.140625" style="7"/>
    <col min="13754" max="13754" width="2.85546875" style="7" customWidth="1"/>
    <col min="13755" max="13755" width="3.7109375" style="7" customWidth="1"/>
    <col min="13756" max="13756" width="9.140625" style="7"/>
    <col min="13757" max="13757" width="2.85546875" style="7" customWidth="1"/>
    <col min="13758" max="13758" width="3.7109375" style="7" customWidth="1"/>
    <col min="13759" max="13759" width="9.140625" style="7"/>
    <col min="13760" max="13760" width="2.85546875" style="7" customWidth="1"/>
    <col min="13761" max="13761" width="3.7109375" style="7" customWidth="1"/>
    <col min="13762" max="13762" width="9.140625" style="7"/>
    <col min="13763" max="13763" width="2.85546875" style="7" customWidth="1"/>
    <col min="13764" max="13764" width="3.85546875" style="7" customWidth="1"/>
    <col min="13765" max="13765" width="9.140625" style="7"/>
    <col min="13766" max="13766" width="2.85546875" style="7" customWidth="1"/>
    <col min="13767" max="13767" width="3.85546875" style="7" customWidth="1"/>
    <col min="13768" max="13768" width="9.140625" style="7"/>
    <col min="13769" max="13769" width="2.85546875" style="7" customWidth="1"/>
    <col min="13770" max="13770" width="3.42578125" style="7" customWidth="1"/>
    <col min="13771" max="13771" width="9.140625" style="7"/>
    <col min="13772" max="13772" width="2.85546875" style="7" customWidth="1"/>
    <col min="13773" max="13773" width="3.28515625" style="7" customWidth="1"/>
    <col min="13774" max="13774" width="9.140625" style="7"/>
    <col min="13775" max="13775" width="2.85546875" style="7" customWidth="1"/>
    <col min="13776" max="13776" width="3.140625" style="7" customWidth="1"/>
    <col min="13777" max="13777" width="9.140625" style="7"/>
    <col min="13778" max="13778" width="2.85546875" style="7" customWidth="1"/>
    <col min="13779" max="13779" width="3.140625" style="7" customWidth="1"/>
    <col min="13780" max="13780" width="9.140625" style="7"/>
    <col min="13781" max="13781" width="2.85546875" style="7" customWidth="1"/>
    <col min="13782" max="13782" width="3.140625" style="7" customWidth="1"/>
    <col min="13783" max="13783" width="9.140625" style="7"/>
    <col min="13784" max="13784" width="2.85546875" style="7" customWidth="1"/>
    <col min="13785" max="13785" width="3.28515625" style="7" customWidth="1"/>
    <col min="13786" max="13786" width="9.140625" style="7"/>
    <col min="13787" max="13787" width="3.5703125" style="7" customWidth="1"/>
    <col min="13788" max="13788" width="3.7109375" style="7" customWidth="1"/>
    <col min="13789" max="13790" width="9.140625" style="7"/>
    <col min="13791" max="13791" width="35.140625" style="7" customWidth="1"/>
    <col min="13792" max="14009" width="9.140625" style="7"/>
    <col min="14010" max="14010" width="2.85546875" style="7" customWidth="1"/>
    <col min="14011" max="14011" width="3.7109375" style="7" customWidth="1"/>
    <col min="14012" max="14012" width="9.140625" style="7"/>
    <col min="14013" max="14013" width="2.85546875" style="7" customWidth="1"/>
    <col min="14014" max="14014" width="3.7109375" style="7" customWidth="1"/>
    <col min="14015" max="14015" width="9.140625" style="7"/>
    <col min="14016" max="14016" width="2.85546875" style="7" customWidth="1"/>
    <col min="14017" max="14017" width="3.7109375" style="7" customWidth="1"/>
    <col min="14018" max="14018" width="9.140625" style="7"/>
    <col min="14019" max="14019" width="2.85546875" style="7" customWidth="1"/>
    <col min="14020" max="14020" width="3.85546875" style="7" customWidth="1"/>
    <col min="14021" max="14021" width="9.140625" style="7"/>
    <col min="14022" max="14022" width="2.85546875" style="7" customWidth="1"/>
    <col min="14023" max="14023" width="3.85546875" style="7" customWidth="1"/>
    <col min="14024" max="14024" width="9.140625" style="7"/>
    <col min="14025" max="14025" width="2.85546875" style="7" customWidth="1"/>
    <col min="14026" max="14026" width="3.42578125" style="7" customWidth="1"/>
    <col min="14027" max="14027" width="9.140625" style="7"/>
    <col min="14028" max="14028" width="2.85546875" style="7" customWidth="1"/>
    <col min="14029" max="14029" width="3.28515625" style="7" customWidth="1"/>
    <col min="14030" max="14030" width="9.140625" style="7"/>
    <col min="14031" max="14031" width="2.85546875" style="7" customWidth="1"/>
    <col min="14032" max="14032" width="3.140625" style="7" customWidth="1"/>
    <col min="14033" max="14033" width="9.140625" style="7"/>
    <col min="14034" max="14034" width="2.85546875" style="7" customWidth="1"/>
    <col min="14035" max="14035" width="3.140625" style="7" customWidth="1"/>
    <col min="14036" max="14036" width="9.140625" style="7"/>
    <col min="14037" max="14037" width="2.85546875" style="7" customWidth="1"/>
    <col min="14038" max="14038" width="3.140625" style="7" customWidth="1"/>
    <col min="14039" max="14039" width="9.140625" style="7"/>
    <col min="14040" max="14040" width="2.85546875" style="7" customWidth="1"/>
    <col min="14041" max="14041" width="3.28515625" style="7" customWidth="1"/>
    <col min="14042" max="14042" width="9.140625" style="7"/>
    <col min="14043" max="14043" width="3.5703125" style="7" customWidth="1"/>
    <col min="14044" max="14044" width="3.7109375" style="7" customWidth="1"/>
    <col min="14045" max="14046" width="9.140625" style="7"/>
    <col min="14047" max="14047" width="35.140625" style="7" customWidth="1"/>
    <col min="14048" max="14265" width="9.140625" style="7"/>
    <col min="14266" max="14266" width="2.85546875" style="7" customWidth="1"/>
    <col min="14267" max="14267" width="3.7109375" style="7" customWidth="1"/>
    <col min="14268" max="14268" width="9.140625" style="7"/>
    <col min="14269" max="14269" width="2.85546875" style="7" customWidth="1"/>
    <col min="14270" max="14270" width="3.7109375" style="7" customWidth="1"/>
    <col min="14271" max="14271" width="9.140625" style="7"/>
    <col min="14272" max="14272" width="2.85546875" style="7" customWidth="1"/>
    <col min="14273" max="14273" width="3.7109375" style="7" customWidth="1"/>
    <col min="14274" max="14274" width="9.140625" style="7"/>
    <col min="14275" max="14275" width="2.85546875" style="7" customWidth="1"/>
    <col min="14276" max="14276" width="3.85546875" style="7" customWidth="1"/>
    <col min="14277" max="14277" width="9.140625" style="7"/>
    <col min="14278" max="14278" width="2.85546875" style="7" customWidth="1"/>
    <col min="14279" max="14279" width="3.85546875" style="7" customWidth="1"/>
    <col min="14280" max="14280" width="9.140625" style="7"/>
    <col min="14281" max="14281" width="2.85546875" style="7" customWidth="1"/>
    <col min="14282" max="14282" width="3.42578125" style="7" customWidth="1"/>
    <col min="14283" max="14283" width="9.140625" style="7"/>
    <col min="14284" max="14284" width="2.85546875" style="7" customWidth="1"/>
    <col min="14285" max="14285" width="3.28515625" style="7" customWidth="1"/>
    <col min="14286" max="14286" width="9.140625" style="7"/>
    <col min="14287" max="14287" width="2.85546875" style="7" customWidth="1"/>
    <col min="14288" max="14288" width="3.140625" style="7" customWidth="1"/>
    <col min="14289" max="14289" width="9.140625" style="7"/>
    <col min="14290" max="14290" width="2.85546875" style="7" customWidth="1"/>
    <col min="14291" max="14291" width="3.140625" style="7" customWidth="1"/>
    <col min="14292" max="14292" width="9.140625" style="7"/>
    <col min="14293" max="14293" width="2.85546875" style="7" customWidth="1"/>
    <col min="14294" max="14294" width="3.140625" style="7" customWidth="1"/>
    <col min="14295" max="14295" width="9.140625" style="7"/>
    <col min="14296" max="14296" width="2.85546875" style="7" customWidth="1"/>
    <col min="14297" max="14297" width="3.28515625" style="7" customWidth="1"/>
    <col min="14298" max="14298" width="9.140625" style="7"/>
    <col min="14299" max="14299" width="3.5703125" style="7" customWidth="1"/>
    <col min="14300" max="14300" width="3.7109375" style="7" customWidth="1"/>
    <col min="14301" max="14302" width="9.140625" style="7"/>
    <col min="14303" max="14303" width="35.140625" style="7" customWidth="1"/>
    <col min="14304" max="14521" width="9.140625" style="7"/>
    <col min="14522" max="14522" width="2.85546875" style="7" customWidth="1"/>
    <col min="14523" max="14523" width="3.7109375" style="7" customWidth="1"/>
    <col min="14524" max="14524" width="9.140625" style="7"/>
    <col min="14525" max="14525" width="2.85546875" style="7" customWidth="1"/>
    <col min="14526" max="14526" width="3.7109375" style="7" customWidth="1"/>
    <col min="14527" max="14527" width="9.140625" style="7"/>
    <col min="14528" max="14528" width="2.85546875" style="7" customWidth="1"/>
    <col min="14529" max="14529" width="3.7109375" style="7" customWidth="1"/>
    <col min="14530" max="14530" width="9.140625" style="7"/>
    <col min="14531" max="14531" width="2.85546875" style="7" customWidth="1"/>
    <col min="14532" max="14532" width="3.85546875" style="7" customWidth="1"/>
    <col min="14533" max="14533" width="9.140625" style="7"/>
    <col min="14534" max="14534" width="2.85546875" style="7" customWidth="1"/>
    <col min="14535" max="14535" width="3.85546875" style="7" customWidth="1"/>
    <col min="14536" max="14536" width="9.140625" style="7"/>
    <col min="14537" max="14537" width="2.85546875" style="7" customWidth="1"/>
    <col min="14538" max="14538" width="3.42578125" style="7" customWidth="1"/>
    <col min="14539" max="14539" width="9.140625" style="7"/>
    <col min="14540" max="14540" width="2.85546875" style="7" customWidth="1"/>
    <col min="14541" max="14541" width="3.28515625" style="7" customWidth="1"/>
    <col min="14542" max="14542" width="9.140625" style="7"/>
    <col min="14543" max="14543" width="2.85546875" style="7" customWidth="1"/>
    <col min="14544" max="14544" width="3.140625" style="7" customWidth="1"/>
    <col min="14545" max="14545" width="9.140625" style="7"/>
    <col min="14546" max="14546" width="2.85546875" style="7" customWidth="1"/>
    <col min="14547" max="14547" width="3.140625" style="7" customWidth="1"/>
    <col min="14548" max="14548" width="9.140625" style="7"/>
    <col min="14549" max="14549" width="2.85546875" style="7" customWidth="1"/>
    <col min="14550" max="14550" width="3.140625" style="7" customWidth="1"/>
    <col min="14551" max="14551" width="9.140625" style="7"/>
    <col min="14552" max="14552" width="2.85546875" style="7" customWidth="1"/>
    <col min="14553" max="14553" width="3.28515625" style="7" customWidth="1"/>
    <col min="14554" max="14554" width="9.140625" style="7"/>
    <col min="14555" max="14555" width="3.5703125" style="7" customWidth="1"/>
    <col min="14556" max="14556" width="3.7109375" style="7" customWidth="1"/>
    <col min="14557" max="14558" width="9.140625" style="7"/>
    <col min="14559" max="14559" width="35.140625" style="7" customWidth="1"/>
    <col min="14560" max="14777" width="9.140625" style="7"/>
    <col min="14778" max="14778" width="2.85546875" style="7" customWidth="1"/>
    <col min="14779" max="14779" width="3.7109375" style="7" customWidth="1"/>
    <col min="14780" max="14780" width="9.140625" style="7"/>
    <col min="14781" max="14781" width="2.85546875" style="7" customWidth="1"/>
    <col min="14782" max="14782" width="3.7109375" style="7" customWidth="1"/>
    <col min="14783" max="14783" width="9.140625" style="7"/>
    <col min="14784" max="14784" width="2.85546875" style="7" customWidth="1"/>
    <col min="14785" max="14785" width="3.7109375" style="7" customWidth="1"/>
    <col min="14786" max="14786" width="9.140625" style="7"/>
    <col min="14787" max="14787" width="2.85546875" style="7" customWidth="1"/>
    <col min="14788" max="14788" width="3.85546875" style="7" customWidth="1"/>
    <col min="14789" max="14789" width="9.140625" style="7"/>
    <col min="14790" max="14790" width="2.85546875" style="7" customWidth="1"/>
    <col min="14791" max="14791" width="3.85546875" style="7" customWidth="1"/>
    <col min="14792" max="14792" width="9.140625" style="7"/>
    <col min="14793" max="14793" width="2.85546875" style="7" customWidth="1"/>
    <col min="14794" max="14794" width="3.42578125" style="7" customWidth="1"/>
    <col min="14795" max="14795" width="9.140625" style="7"/>
    <col min="14796" max="14796" width="2.85546875" style="7" customWidth="1"/>
    <col min="14797" max="14797" width="3.28515625" style="7" customWidth="1"/>
    <col min="14798" max="14798" width="9.140625" style="7"/>
    <col min="14799" max="14799" width="2.85546875" style="7" customWidth="1"/>
    <col min="14800" max="14800" width="3.140625" style="7" customWidth="1"/>
    <col min="14801" max="14801" width="9.140625" style="7"/>
    <col min="14802" max="14802" width="2.85546875" style="7" customWidth="1"/>
    <col min="14803" max="14803" width="3.140625" style="7" customWidth="1"/>
    <col min="14804" max="14804" width="9.140625" style="7"/>
    <col min="14805" max="14805" width="2.85546875" style="7" customWidth="1"/>
    <col min="14806" max="14806" width="3.140625" style="7" customWidth="1"/>
    <col min="14807" max="14807" width="9.140625" style="7"/>
    <col min="14808" max="14808" width="2.85546875" style="7" customWidth="1"/>
    <col min="14809" max="14809" width="3.28515625" style="7" customWidth="1"/>
    <col min="14810" max="14810" width="9.140625" style="7"/>
    <col min="14811" max="14811" width="3.5703125" style="7" customWidth="1"/>
    <col min="14812" max="14812" width="3.7109375" style="7" customWidth="1"/>
    <col min="14813" max="14814" width="9.140625" style="7"/>
    <col min="14815" max="14815" width="35.140625" style="7" customWidth="1"/>
    <col min="14816" max="15033" width="9.140625" style="7"/>
    <col min="15034" max="15034" width="2.85546875" style="7" customWidth="1"/>
    <col min="15035" max="15035" width="3.7109375" style="7" customWidth="1"/>
    <col min="15036" max="15036" width="9.140625" style="7"/>
    <col min="15037" max="15037" width="2.85546875" style="7" customWidth="1"/>
    <col min="15038" max="15038" width="3.7109375" style="7" customWidth="1"/>
    <col min="15039" max="15039" width="9.140625" style="7"/>
    <col min="15040" max="15040" width="2.85546875" style="7" customWidth="1"/>
    <col min="15041" max="15041" width="3.7109375" style="7" customWidth="1"/>
    <col min="15042" max="15042" width="9.140625" style="7"/>
    <col min="15043" max="15043" width="2.85546875" style="7" customWidth="1"/>
    <col min="15044" max="15044" width="3.85546875" style="7" customWidth="1"/>
    <col min="15045" max="15045" width="9.140625" style="7"/>
    <col min="15046" max="15046" width="2.85546875" style="7" customWidth="1"/>
    <col min="15047" max="15047" width="3.85546875" style="7" customWidth="1"/>
    <col min="15048" max="15048" width="9.140625" style="7"/>
    <col min="15049" max="15049" width="2.85546875" style="7" customWidth="1"/>
    <col min="15050" max="15050" width="3.42578125" style="7" customWidth="1"/>
    <col min="15051" max="15051" width="9.140625" style="7"/>
    <col min="15052" max="15052" width="2.85546875" style="7" customWidth="1"/>
    <col min="15053" max="15053" width="3.28515625" style="7" customWidth="1"/>
    <col min="15054" max="15054" width="9.140625" style="7"/>
    <col min="15055" max="15055" width="2.85546875" style="7" customWidth="1"/>
    <col min="15056" max="15056" width="3.140625" style="7" customWidth="1"/>
    <col min="15057" max="15057" width="9.140625" style="7"/>
    <col min="15058" max="15058" width="2.85546875" style="7" customWidth="1"/>
    <col min="15059" max="15059" width="3.140625" style="7" customWidth="1"/>
    <col min="15060" max="15060" width="9.140625" style="7"/>
    <col min="15061" max="15061" width="2.85546875" style="7" customWidth="1"/>
    <col min="15062" max="15062" width="3.140625" style="7" customWidth="1"/>
    <col min="15063" max="15063" width="9.140625" style="7"/>
    <col min="15064" max="15064" width="2.85546875" style="7" customWidth="1"/>
    <col min="15065" max="15065" width="3.28515625" style="7" customWidth="1"/>
    <col min="15066" max="15066" width="9.140625" style="7"/>
    <col min="15067" max="15067" width="3.5703125" style="7" customWidth="1"/>
    <col min="15068" max="15068" width="3.7109375" style="7" customWidth="1"/>
    <col min="15069" max="15070" width="9.140625" style="7"/>
    <col min="15071" max="15071" width="35.140625" style="7" customWidth="1"/>
    <col min="15072" max="15289" width="9.140625" style="7"/>
    <col min="15290" max="15290" width="2.85546875" style="7" customWidth="1"/>
    <col min="15291" max="15291" width="3.7109375" style="7" customWidth="1"/>
    <col min="15292" max="15292" width="9.140625" style="7"/>
    <col min="15293" max="15293" width="2.85546875" style="7" customWidth="1"/>
    <col min="15294" max="15294" width="3.7109375" style="7" customWidth="1"/>
    <col min="15295" max="15295" width="9.140625" style="7"/>
    <col min="15296" max="15296" width="2.85546875" style="7" customWidth="1"/>
    <col min="15297" max="15297" width="3.7109375" style="7" customWidth="1"/>
    <col min="15298" max="15298" width="9.140625" style="7"/>
    <col min="15299" max="15299" width="2.85546875" style="7" customWidth="1"/>
    <col min="15300" max="15300" width="3.85546875" style="7" customWidth="1"/>
    <col min="15301" max="15301" width="9.140625" style="7"/>
    <col min="15302" max="15302" width="2.85546875" style="7" customWidth="1"/>
    <col min="15303" max="15303" width="3.85546875" style="7" customWidth="1"/>
    <col min="15304" max="15304" width="9.140625" style="7"/>
    <col min="15305" max="15305" width="2.85546875" style="7" customWidth="1"/>
    <col min="15306" max="15306" width="3.42578125" style="7" customWidth="1"/>
    <col min="15307" max="15307" width="9.140625" style="7"/>
    <col min="15308" max="15308" width="2.85546875" style="7" customWidth="1"/>
    <col min="15309" max="15309" width="3.28515625" style="7" customWidth="1"/>
    <col min="15310" max="15310" width="9.140625" style="7"/>
    <col min="15311" max="15311" width="2.85546875" style="7" customWidth="1"/>
    <col min="15312" max="15312" width="3.140625" style="7" customWidth="1"/>
    <col min="15313" max="15313" width="9.140625" style="7"/>
    <col min="15314" max="15314" width="2.85546875" style="7" customWidth="1"/>
    <col min="15315" max="15315" width="3.140625" style="7" customWidth="1"/>
    <col min="15316" max="15316" width="9.140625" style="7"/>
    <col min="15317" max="15317" width="2.85546875" style="7" customWidth="1"/>
    <col min="15318" max="15318" width="3.140625" style="7" customWidth="1"/>
    <col min="15319" max="15319" width="9.140625" style="7"/>
    <col min="15320" max="15320" width="2.85546875" style="7" customWidth="1"/>
    <col min="15321" max="15321" width="3.28515625" style="7" customWidth="1"/>
    <col min="15322" max="15322" width="9.140625" style="7"/>
    <col min="15323" max="15323" width="3.5703125" style="7" customWidth="1"/>
    <col min="15324" max="15324" width="3.7109375" style="7" customWidth="1"/>
    <col min="15325" max="15326" width="9.140625" style="7"/>
    <col min="15327" max="15327" width="35.140625" style="7" customWidth="1"/>
    <col min="15328" max="15545" width="9.140625" style="7"/>
    <col min="15546" max="15546" width="2.85546875" style="7" customWidth="1"/>
    <col min="15547" max="15547" width="3.7109375" style="7" customWidth="1"/>
    <col min="15548" max="15548" width="9.140625" style="7"/>
    <col min="15549" max="15549" width="2.85546875" style="7" customWidth="1"/>
    <col min="15550" max="15550" width="3.7109375" style="7" customWidth="1"/>
    <col min="15551" max="15551" width="9.140625" style="7"/>
    <col min="15552" max="15552" width="2.85546875" style="7" customWidth="1"/>
    <col min="15553" max="15553" width="3.7109375" style="7" customWidth="1"/>
    <col min="15554" max="15554" width="9.140625" style="7"/>
    <col min="15555" max="15555" width="2.85546875" style="7" customWidth="1"/>
    <col min="15556" max="15556" width="3.85546875" style="7" customWidth="1"/>
    <col min="15557" max="15557" width="9.140625" style="7"/>
    <col min="15558" max="15558" width="2.85546875" style="7" customWidth="1"/>
    <col min="15559" max="15559" width="3.85546875" style="7" customWidth="1"/>
    <col min="15560" max="15560" width="9.140625" style="7"/>
    <col min="15561" max="15561" width="2.85546875" style="7" customWidth="1"/>
    <col min="15562" max="15562" width="3.42578125" style="7" customWidth="1"/>
    <col min="15563" max="15563" width="9.140625" style="7"/>
    <col min="15564" max="15564" width="2.85546875" style="7" customWidth="1"/>
    <col min="15565" max="15565" width="3.28515625" style="7" customWidth="1"/>
    <col min="15566" max="15566" width="9.140625" style="7"/>
    <col min="15567" max="15567" width="2.85546875" style="7" customWidth="1"/>
    <col min="15568" max="15568" width="3.140625" style="7" customWidth="1"/>
    <col min="15569" max="15569" width="9.140625" style="7"/>
    <col min="15570" max="15570" width="2.85546875" style="7" customWidth="1"/>
    <col min="15571" max="15571" width="3.140625" style="7" customWidth="1"/>
    <col min="15572" max="15572" width="9.140625" style="7"/>
    <col min="15573" max="15573" width="2.85546875" style="7" customWidth="1"/>
    <col min="15574" max="15574" width="3.140625" style="7" customWidth="1"/>
    <col min="15575" max="15575" width="9.140625" style="7"/>
    <col min="15576" max="15576" width="2.85546875" style="7" customWidth="1"/>
    <col min="15577" max="15577" width="3.28515625" style="7" customWidth="1"/>
    <col min="15578" max="15578" width="9.140625" style="7"/>
    <col min="15579" max="15579" width="3.5703125" style="7" customWidth="1"/>
    <col min="15580" max="15580" width="3.7109375" style="7" customWidth="1"/>
    <col min="15581" max="15582" width="9.140625" style="7"/>
    <col min="15583" max="15583" width="35.140625" style="7" customWidth="1"/>
    <col min="15584" max="15801" width="9.140625" style="7"/>
    <col min="15802" max="15802" width="2.85546875" style="7" customWidth="1"/>
    <col min="15803" max="15803" width="3.7109375" style="7" customWidth="1"/>
    <col min="15804" max="15804" width="9.140625" style="7"/>
    <col min="15805" max="15805" width="2.85546875" style="7" customWidth="1"/>
    <col min="15806" max="15806" width="3.7109375" style="7" customWidth="1"/>
    <col min="15807" max="15807" width="9.140625" style="7"/>
    <col min="15808" max="15808" width="2.85546875" style="7" customWidth="1"/>
    <col min="15809" max="15809" width="3.7109375" style="7" customWidth="1"/>
    <col min="15810" max="15810" width="9.140625" style="7"/>
    <col min="15811" max="15811" width="2.85546875" style="7" customWidth="1"/>
    <col min="15812" max="15812" width="3.85546875" style="7" customWidth="1"/>
    <col min="15813" max="15813" width="9.140625" style="7"/>
    <col min="15814" max="15814" width="2.85546875" style="7" customWidth="1"/>
    <col min="15815" max="15815" width="3.85546875" style="7" customWidth="1"/>
    <col min="15816" max="15816" width="9.140625" style="7"/>
    <col min="15817" max="15817" width="2.85546875" style="7" customWidth="1"/>
    <col min="15818" max="15818" width="3.42578125" style="7" customWidth="1"/>
    <col min="15819" max="15819" width="9.140625" style="7"/>
    <col min="15820" max="15820" width="2.85546875" style="7" customWidth="1"/>
    <col min="15821" max="15821" width="3.28515625" style="7" customWidth="1"/>
    <col min="15822" max="15822" width="9.140625" style="7"/>
    <col min="15823" max="15823" width="2.85546875" style="7" customWidth="1"/>
    <col min="15824" max="15824" width="3.140625" style="7" customWidth="1"/>
    <col min="15825" max="15825" width="9.140625" style="7"/>
    <col min="15826" max="15826" width="2.85546875" style="7" customWidth="1"/>
    <col min="15827" max="15827" width="3.140625" style="7" customWidth="1"/>
    <col min="15828" max="15828" width="9.140625" style="7"/>
    <col min="15829" max="15829" width="2.85546875" style="7" customWidth="1"/>
    <col min="15830" max="15830" width="3.140625" style="7" customWidth="1"/>
    <col min="15831" max="15831" width="9.140625" style="7"/>
    <col min="15832" max="15832" width="2.85546875" style="7" customWidth="1"/>
    <col min="15833" max="15833" width="3.28515625" style="7" customWidth="1"/>
    <col min="15834" max="15834" width="9.140625" style="7"/>
    <col min="15835" max="15835" width="3.5703125" style="7" customWidth="1"/>
    <col min="15836" max="15836" width="3.7109375" style="7" customWidth="1"/>
    <col min="15837" max="15838" width="9.140625" style="7"/>
    <col min="15839" max="15839" width="35.140625" style="7" customWidth="1"/>
    <col min="15840" max="16057" width="9.140625" style="7"/>
    <col min="16058" max="16058" width="2.85546875" style="7" customWidth="1"/>
    <col min="16059" max="16059" width="3.7109375" style="7" customWidth="1"/>
    <col min="16060" max="16060" width="9.140625" style="7"/>
    <col min="16061" max="16061" width="2.85546875" style="7" customWidth="1"/>
    <col min="16062" max="16062" width="3.7109375" style="7" customWidth="1"/>
    <col min="16063" max="16063" width="9.140625" style="7"/>
    <col min="16064" max="16064" width="2.85546875" style="7" customWidth="1"/>
    <col min="16065" max="16065" width="3.7109375" style="7" customWidth="1"/>
    <col min="16066" max="16066" width="9.140625" style="7"/>
    <col min="16067" max="16067" width="2.85546875" style="7" customWidth="1"/>
    <col min="16068" max="16068" width="3.85546875" style="7" customWidth="1"/>
    <col min="16069" max="16069" width="9.140625" style="7"/>
    <col min="16070" max="16070" width="2.85546875" style="7" customWidth="1"/>
    <col min="16071" max="16071" width="3.85546875" style="7" customWidth="1"/>
    <col min="16072" max="16072" width="9.140625" style="7"/>
    <col min="16073" max="16073" width="2.85546875" style="7" customWidth="1"/>
    <col min="16074" max="16074" width="3.42578125" style="7" customWidth="1"/>
    <col min="16075" max="16075" width="9.140625" style="7"/>
    <col min="16076" max="16076" width="2.85546875" style="7" customWidth="1"/>
    <col min="16077" max="16077" width="3.28515625" style="7" customWidth="1"/>
    <col min="16078" max="16078" width="9.140625" style="7"/>
    <col min="16079" max="16079" width="2.85546875" style="7" customWidth="1"/>
    <col min="16080" max="16080" width="3.140625" style="7" customWidth="1"/>
    <col min="16081" max="16081" width="9.140625" style="7"/>
    <col min="16082" max="16082" width="2.85546875" style="7" customWidth="1"/>
    <col min="16083" max="16083" width="3.140625" style="7" customWidth="1"/>
    <col min="16084" max="16084" width="9.140625" style="7"/>
    <col min="16085" max="16085" width="2.85546875" style="7" customWidth="1"/>
    <col min="16086" max="16086" width="3.140625" style="7" customWidth="1"/>
    <col min="16087" max="16087" width="9.140625" style="7"/>
    <col min="16088" max="16088" width="2.85546875" style="7" customWidth="1"/>
    <col min="16089" max="16089" width="3.28515625" style="7" customWidth="1"/>
    <col min="16090" max="16090" width="9.140625" style="7"/>
    <col min="16091" max="16091" width="3.5703125" style="7" customWidth="1"/>
    <col min="16092" max="16092" width="3.7109375" style="7" customWidth="1"/>
    <col min="16093" max="16094" width="9.140625" style="7"/>
    <col min="16095" max="16095" width="35.140625" style="7" customWidth="1"/>
    <col min="16096" max="16384" width="9.140625" style="7"/>
  </cols>
  <sheetData>
    <row r="1" spans="1:15" ht="13.5" thickBot="1" x14ac:dyDescent="0.25">
      <c r="A1" s="118"/>
      <c r="B1" s="119"/>
      <c r="C1" s="40"/>
      <c r="D1" s="40"/>
      <c r="E1" s="40"/>
      <c r="F1" s="40"/>
      <c r="G1" s="41"/>
      <c r="H1" s="40"/>
      <c r="I1" s="40"/>
      <c r="J1" s="40"/>
      <c r="K1" s="41"/>
      <c r="L1" s="40"/>
      <c r="M1" s="40"/>
      <c r="N1" s="40"/>
      <c r="O1" s="40"/>
    </row>
    <row r="2" spans="1:15" ht="13.5" customHeight="1" x14ac:dyDescent="0.2">
      <c r="A2" s="118"/>
      <c r="B2" s="119"/>
      <c r="C2" s="40"/>
      <c r="D2" s="40"/>
      <c r="E2" s="40"/>
      <c r="F2" s="40"/>
      <c r="G2" s="301" t="s">
        <v>134</v>
      </c>
      <c r="H2" s="302"/>
      <c r="I2" s="302"/>
      <c r="J2" s="302"/>
      <c r="K2" s="302"/>
      <c r="L2" s="303"/>
      <c r="M2" s="40"/>
      <c r="N2" s="40"/>
      <c r="O2" s="40"/>
    </row>
    <row r="3" spans="1:15" ht="24.75" customHeight="1" thickBot="1" x14ac:dyDescent="0.25">
      <c r="A3" s="118"/>
      <c r="B3" s="119"/>
      <c r="C3" s="40"/>
      <c r="D3" s="40"/>
      <c r="E3" s="40"/>
      <c r="F3" s="40"/>
      <c r="G3" s="304"/>
      <c r="H3" s="305"/>
      <c r="I3" s="305"/>
      <c r="J3" s="305"/>
      <c r="K3" s="305"/>
      <c r="L3" s="306"/>
      <c r="M3" s="40"/>
      <c r="N3" s="40"/>
      <c r="O3" s="40"/>
    </row>
    <row r="4" spans="1:15" ht="18.75" hidden="1" x14ac:dyDescent="0.2">
      <c r="A4" s="121"/>
      <c r="B4" s="122"/>
      <c r="C4" s="44"/>
      <c r="D4" s="44"/>
      <c r="E4" s="44"/>
      <c r="F4" s="44"/>
      <c r="G4" s="43"/>
      <c r="H4" s="43"/>
      <c r="I4" s="43"/>
      <c r="J4" s="43"/>
      <c r="K4" s="43"/>
      <c r="L4" s="43"/>
      <c r="M4" s="43"/>
      <c r="N4" s="43"/>
      <c r="O4" s="40"/>
    </row>
    <row r="5" spans="1:15" s="40" customFormat="1" x14ac:dyDescent="0.2">
      <c r="A5" s="123"/>
      <c r="B5" s="123"/>
    </row>
    <row r="6" spans="1:15" s="40" customFormat="1" x14ac:dyDescent="0.2">
      <c r="A6" s="210" t="s">
        <v>38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</row>
    <row r="7" spans="1:15" s="40" customFormat="1" x14ac:dyDescent="0.2">
      <c r="A7" s="211" t="s">
        <v>148</v>
      </c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</row>
    <row r="8" spans="1:15" s="40" customFormat="1" ht="58.5" customHeight="1" x14ac:dyDescent="0.2">
      <c r="A8" s="213" t="s">
        <v>39</v>
      </c>
      <c r="B8" s="214"/>
      <c r="C8" s="217" t="s">
        <v>85</v>
      </c>
      <c r="D8" s="218"/>
      <c r="E8" s="219" t="s">
        <v>86</v>
      </c>
      <c r="F8" s="220"/>
      <c r="G8" s="221" t="s">
        <v>83</v>
      </c>
      <c r="H8" s="222"/>
      <c r="I8" s="223" t="s">
        <v>87</v>
      </c>
      <c r="J8" s="224"/>
      <c r="K8" s="225" t="s">
        <v>88</v>
      </c>
      <c r="L8" s="225"/>
      <c r="M8" s="226" t="s">
        <v>89</v>
      </c>
      <c r="N8" s="227"/>
    </row>
    <row r="9" spans="1:15" s="40" customFormat="1" x14ac:dyDescent="0.2">
      <c r="A9" s="215"/>
      <c r="B9" s="216"/>
      <c r="C9" s="45" t="s">
        <v>40</v>
      </c>
      <c r="D9" s="45" t="s">
        <v>41</v>
      </c>
      <c r="E9" s="45" t="s">
        <v>40</v>
      </c>
      <c r="F9" s="45" t="s">
        <v>41</v>
      </c>
      <c r="G9" s="45" t="s">
        <v>40</v>
      </c>
      <c r="H9" s="45" t="s">
        <v>41</v>
      </c>
      <c r="I9" s="45" t="s">
        <v>40</v>
      </c>
      <c r="J9" s="45" t="s">
        <v>41</v>
      </c>
      <c r="K9" s="45" t="s">
        <v>40</v>
      </c>
      <c r="L9" s="45" t="s">
        <v>41</v>
      </c>
      <c r="M9" s="45" t="s">
        <v>40</v>
      </c>
      <c r="N9" s="45" t="s">
        <v>41</v>
      </c>
    </row>
    <row r="10" spans="1:15" s="40" customFormat="1" ht="13.5" hidden="1" customHeight="1" x14ac:dyDescent="0.2">
      <c r="A10" s="117" t="s">
        <v>48</v>
      </c>
      <c r="B10" s="117">
        <v>1</v>
      </c>
      <c r="C10" s="59" t="s">
        <v>133</v>
      </c>
      <c r="D10" s="59" t="s">
        <v>133</v>
      </c>
      <c r="E10" s="59" t="s">
        <v>133</v>
      </c>
      <c r="F10" s="59" t="s">
        <v>133</v>
      </c>
      <c r="G10" s="59" t="s">
        <v>133</v>
      </c>
      <c r="H10" s="59" t="s">
        <v>133</v>
      </c>
      <c r="I10" s="59" t="s">
        <v>133</v>
      </c>
      <c r="J10" s="59" t="s">
        <v>133</v>
      </c>
      <c r="K10" s="59" t="s">
        <v>133</v>
      </c>
      <c r="L10" s="59" t="s">
        <v>133</v>
      </c>
      <c r="M10" s="59" t="s">
        <v>133</v>
      </c>
      <c r="N10" s="59" t="s">
        <v>133</v>
      </c>
    </row>
    <row r="11" spans="1:15" s="40" customFormat="1" ht="13.5" hidden="1" customHeight="1" x14ac:dyDescent="0.2">
      <c r="A11" s="117" t="s">
        <v>42</v>
      </c>
      <c r="B11" s="117">
        <v>2</v>
      </c>
      <c r="C11" s="59">
        <v>13200</v>
      </c>
      <c r="D11" s="59">
        <v>15700</v>
      </c>
      <c r="E11" s="59">
        <v>13700</v>
      </c>
      <c r="F11" s="59">
        <v>16200</v>
      </c>
      <c r="G11" s="59">
        <v>14200</v>
      </c>
      <c r="H11" s="59">
        <v>16700</v>
      </c>
      <c r="I11" s="59">
        <v>14700</v>
      </c>
      <c r="J11" s="59">
        <v>17200</v>
      </c>
      <c r="K11" s="59">
        <v>15200</v>
      </c>
      <c r="L11" s="59">
        <v>17700</v>
      </c>
      <c r="M11" s="59">
        <v>15700</v>
      </c>
      <c r="N11" s="59">
        <v>18200</v>
      </c>
    </row>
    <row r="12" spans="1:15" s="40" customFormat="1" ht="13.5" hidden="1" customHeight="1" x14ac:dyDescent="0.2">
      <c r="A12" s="117" t="s">
        <v>43</v>
      </c>
      <c r="B12" s="117">
        <v>3</v>
      </c>
      <c r="C12" s="59">
        <v>13200</v>
      </c>
      <c r="D12" s="59">
        <v>15700</v>
      </c>
      <c r="E12" s="59">
        <v>13700</v>
      </c>
      <c r="F12" s="59">
        <v>16200</v>
      </c>
      <c r="G12" s="59">
        <v>14200</v>
      </c>
      <c r="H12" s="59">
        <v>16700</v>
      </c>
      <c r="I12" s="59">
        <v>14700</v>
      </c>
      <c r="J12" s="59">
        <v>17200</v>
      </c>
      <c r="K12" s="59">
        <v>15200</v>
      </c>
      <c r="L12" s="59">
        <v>17700</v>
      </c>
      <c r="M12" s="59">
        <v>15700</v>
      </c>
      <c r="N12" s="59">
        <v>18200</v>
      </c>
    </row>
    <row r="13" spans="1:15" s="40" customFormat="1" ht="13.5" hidden="1" customHeight="1" x14ac:dyDescent="0.2">
      <c r="A13" s="117" t="s">
        <v>44</v>
      </c>
      <c r="B13" s="117">
        <v>4</v>
      </c>
      <c r="C13" s="59">
        <v>12200</v>
      </c>
      <c r="D13" s="59">
        <v>14700</v>
      </c>
      <c r="E13" s="59">
        <v>12700</v>
      </c>
      <c r="F13" s="59">
        <v>15200</v>
      </c>
      <c r="G13" s="59">
        <v>13200</v>
      </c>
      <c r="H13" s="59">
        <v>15700</v>
      </c>
      <c r="I13" s="59">
        <v>13700</v>
      </c>
      <c r="J13" s="59">
        <v>16200</v>
      </c>
      <c r="K13" s="59">
        <v>14200</v>
      </c>
      <c r="L13" s="59">
        <v>16700</v>
      </c>
      <c r="M13" s="59">
        <v>14700</v>
      </c>
      <c r="N13" s="59">
        <v>17200</v>
      </c>
    </row>
    <row r="14" spans="1:15" s="40" customFormat="1" ht="27" hidden="1" customHeight="1" x14ac:dyDescent="0.2">
      <c r="A14" s="117" t="s">
        <v>45</v>
      </c>
      <c r="B14" s="117">
        <v>5</v>
      </c>
      <c r="C14" s="59">
        <v>12200</v>
      </c>
      <c r="D14" s="59">
        <v>14700</v>
      </c>
      <c r="E14" s="59">
        <v>12700</v>
      </c>
      <c r="F14" s="59">
        <v>15200</v>
      </c>
      <c r="G14" s="59">
        <v>13200</v>
      </c>
      <c r="H14" s="59">
        <v>15700</v>
      </c>
      <c r="I14" s="59">
        <v>13700</v>
      </c>
      <c r="J14" s="59">
        <v>16200</v>
      </c>
      <c r="K14" s="59">
        <v>14200</v>
      </c>
      <c r="L14" s="59">
        <v>16700</v>
      </c>
      <c r="M14" s="59">
        <v>14700</v>
      </c>
      <c r="N14" s="59">
        <v>17200</v>
      </c>
    </row>
    <row r="15" spans="1:15" s="40" customFormat="1" ht="13.5" hidden="1" customHeight="1" x14ac:dyDescent="0.2">
      <c r="A15" s="117" t="s">
        <v>46</v>
      </c>
      <c r="B15" s="117">
        <v>6</v>
      </c>
      <c r="C15" s="59">
        <v>12200</v>
      </c>
      <c r="D15" s="59">
        <v>14700</v>
      </c>
      <c r="E15" s="59">
        <v>12700</v>
      </c>
      <c r="F15" s="59">
        <v>15200</v>
      </c>
      <c r="G15" s="59">
        <v>13200</v>
      </c>
      <c r="H15" s="59">
        <v>15700</v>
      </c>
      <c r="I15" s="59">
        <v>13700</v>
      </c>
      <c r="J15" s="59">
        <v>16200</v>
      </c>
      <c r="K15" s="59">
        <v>14200</v>
      </c>
      <c r="L15" s="59">
        <v>16700</v>
      </c>
      <c r="M15" s="59">
        <v>14700</v>
      </c>
      <c r="N15" s="59">
        <v>17200</v>
      </c>
    </row>
    <row r="16" spans="1:15" s="40" customFormat="1" ht="13.5" hidden="1" customHeight="1" x14ac:dyDescent="0.2">
      <c r="A16" s="117" t="s">
        <v>47</v>
      </c>
      <c r="B16" s="117">
        <v>7</v>
      </c>
      <c r="C16" s="59">
        <v>12200</v>
      </c>
      <c r="D16" s="59">
        <v>14700</v>
      </c>
      <c r="E16" s="59">
        <v>12700</v>
      </c>
      <c r="F16" s="59">
        <v>15200</v>
      </c>
      <c r="G16" s="59">
        <v>13200</v>
      </c>
      <c r="H16" s="59">
        <v>15700</v>
      </c>
      <c r="I16" s="59">
        <v>13700</v>
      </c>
      <c r="J16" s="59">
        <v>16200</v>
      </c>
      <c r="K16" s="59">
        <v>14200</v>
      </c>
      <c r="L16" s="59">
        <v>16700</v>
      </c>
      <c r="M16" s="59">
        <v>14700</v>
      </c>
      <c r="N16" s="59">
        <v>17200</v>
      </c>
    </row>
    <row r="17" spans="1:14" s="40" customFormat="1" ht="13.5" hidden="1" customHeight="1" x14ac:dyDescent="0.2">
      <c r="A17" s="117" t="s">
        <v>48</v>
      </c>
      <c r="B17" s="117">
        <v>8</v>
      </c>
      <c r="C17" s="59">
        <v>12200</v>
      </c>
      <c r="D17" s="59">
        <v>14700</v>
      </c>
      <c r="E17" s="59">
        <v>12700</v>
      </c>
      <c r="F17" s="59">
        <v>15200</v>
      </c>
      <c r="G17" s="59">
        <v>13200</v>
      </c>
      <c r="H17" s="59">
        <v>15700</v>
      </c>
      <c r="I17" s="59">
        <v>13700</v>
      </c>
      <c r="J17" s="59">
        <v>16200</v>
      </c>
      <c r="K17" s="59">
        <v>14200</v>
      </c>
      <c r="L17" s="59">
        <v>16700</v>
      </c>
      <c r="M17" s="59">
        <v>14700</v>
      </c>
      <c r="N17" s="59">
        <v>17200</v>
      </c>
    </row>
    <row r="18" spans="1:14" s="40" customFormat="1" ht="13.5" hidden="1" customHeight="1" x14ac:dyDescent="0.2">
      <c r="A18" s="117" t="s">
        <v>42</v>
      </c>
      <c r="B18" s="117">
        <v>9</v>
      </c>
      <c r="C18" s="59">
        <v>13200</v>
      </c>
      <c r="D18" s="59">
        <v>15700</v>
      </c>
      <c r="E18" s="59">
        <v>13700</v>
      </c>
      <c r="F18" s="59">
        <v>16200</v>
      </c>
      <c r="G18" s="59">
        <v>14200</v>
      </c>
      <c r="H18" s="59">
        <v>16700</v>
      </c>
      <c r="I18" s="59">
        <v>14700</v>
      </c>
      <c r="J18" s="59">
        <v>17200</v>
      </c>
      <c r="K18" s="59">
        <v>15200</v>
      </c>
      <c r="L18" s="59">
        <v>17700</v>
      </c>
      <c r="M18" s="59">
        <v>15700</v>
      </c>
      <c r="N18" s="59">
        <v>18200</v>
      </c>
    </row>
    <row r="19" spans="1:14" s="40" customFormat="1" ht="13.5" hidden="1" customHeight="1" x14ac:dyDescent="0.2">
      <c r="A19" s="117" t="s">
        <v>43</v>
      </c>
      <c r="B19" s="117">
        <v>10</v>
      </c>
      <c r="C19" s="59">
        <v>13200</v>
      </c>
      <c r="D19" s="59">
        <v>15700</v>
      </c>
      <c r="E19" s="59">
        <v>13700</v>
      </c>
      <c r="F19" s="59">
        <v>16200</v>
      </c>
      <c r="G19" s="59">
        <v>14200</v>
      </c>
      <c r="H19" s="59">
        <v>16700</v>
      </c>
      <c r="I19" s="59">
        <v>14700</v>
      </c>
      <c r="J19" s="59">
        <v>17200</v>
      </c>
      <c r="K19" s="59">
        <v>15200</v>
      </c>
      <c r="L19" s="59">
        <v>17700</v>
      </c>
      <c r="M19" s="59">
        <v>15700</v>
      </c>
      <c r="N19" s="59">
        <v>18200</v>
      </c>
    </row>
    <row r="20" spans="1:14" s="40" customFormat="1" ht="13.5" hidden="1" customHeight="1" x14ac:dyDescent="0.2">
      <c r="A20" s="117" t="s">
        <v>44</v>
      </c>
      <c r="B20" s="117">
        <v>11</v>
      </c>
      <c r="C20" s="59">
        <v>13200</v>
      </c>
      <c r="D20" s="59">
        <v>15700</v>
      </c>
      <c r="E20" s="59">
        <v>13700</v>
      </c>
      <c r="F20" s="59">
        <v>16200</v>
      </c>
      <c r="G20" s="59">
        <v>14200</v>
      </c>
      <c r="H20" s="59">
        <v>16700</v>
      </c>
      <c r="I20" s="59">
        <v>14700</v>
      </c>
      <c r="J20" s="59">
        <v>17200</v>
      </c>
      <c r="K20" s="59">
        <v>15200</v>
      </c>
      <c r="L20" s="59">
        <v>17700</v>
      </c>
      <c r="M20" s="59">
        <v>15700</v>
      </c>
      <c r="N20" s="59">
        <v>18200</v>
      </c>
    </row>
    <row r="21" spans="1:14" s="40" customFormat="1" ht="13.5" hidden="1" customHeight="1" x14ac:dyDescent="0.2">
      <c r="A21" s="117" t="s">
        <v>45</v>
      </c>
      <c r="B21" s="117">
        <v>12</v>
      </c>
      <c r="C21" s="59">
        <v>13200</v>
      </c>
      <c r="D21" s="59">
        <v>15700</v>
      </c>
      <c r="E21" s="59">
        <v>13700</v>
      </c>
      <c r="F21" s="59">
        <v>16200</v>
      </c>
      <c r="G21" s="59">
        <v>14200</v>
      </c>
      <c r="H21" s="59">
        <v>16700</v>
      </c>
      <c r="I21" s="59">
        <v>14700</v>
      </c>
      <c r="J21" s="59">
        <v>17200</v>
      </c>
      <c r="K21" s="59">
        <v>15200</v>
      </c>
      <c r="L21" s="59">
        <v>17700</v>
      </c>
      <c r="M21" s="59">
        <v>15700</v>
      </c>
      <c r="N21" s="59">
        <v>18200</v>
      </c>
    </row>
    <row r="22" spans="1:14" s="40" customFormat="1" ht="13.5" hidden="1" customHeight="1" x14ac:dyDescent="0.2">
      <c r="A22" s="117" t="s">
        <v>46</v>
      </c>
      <c r="B22" s="117">
        <v>13</v>
      </c>
      <c r="C22" s="59">
        <v>13200</v>
      </c>
      <c r="D22" s="59">
        <v>15700</v>
      </c>
      <c r="E22" s="59">
        <v>13700</v>
      </c>
      <c r="F22" s="59">
        <v>16200</v>
      </c>
      <c r="G22" s="59">
        <v>14200</v>
      </c>
      <c r="H22" s="59">
        <v>16700</v>
      </c>
      <c r="I22" s="59">
        <v>14700</v>
      </c>
      <c r="J22" s="59">
        <v>17200</v>
      </c>
      <c r="K22" s="59">
        <v>15200</v>
      </c>
      <c r="L22" s="59">
        <v>17700</v>
      </c>
      <c r="M22" s="59">
        <v>15700</v>
      </c>
      <c r="N22" s="59">
        <v>18200</v>
      </c>
    </row>
    <row r="23" spans="1:14" s="40" customFormat="1" ht="13.5" hidden="1" customHeight="1" x14ac:dyDescent="0.2">
      <c r="A23" s="117" t="s">
        <v>47</v>
      </c>
      <c r="B23" s="117">
        <v>14</v>
      </c>
      <c r="C23" s="59">
        <v>14200</v>
      </c>
      <c r="D23" s="59">
        <v>16700</v>
      </c>
      <c r="E23" s="59">
        <v>14700</v>
      </c>
      <c r="F23" s="59">
        <v>17200</v>
      </c>
      <c r="G23" s="59">
        <v>15200</v>
      </c>
      <c r="H23" s="59">
        <v>17700</v>
      </c>
      <c r="I23" s="59">
        <v>15700</v>
      </c>
      <c r="J23" s="59">
        <v>18200</v>
      </c>
      <c r="K23" s="59">
        <v>16200</v>
      </c>
      <c r="L23" s="59">
        <v>18700</v>
      </c>
      <c r="M23" s="59">
        <v>16700</v>
      </c>
      <c r="N23" s="59">
        <v>19200</v>
      </c>
    </row>
    <row r="24" spans="1:14" s="40" customFormat="1" ht="13.5" hidden="1" customHeight="1" x14ac:dyDescent="0.2">
      <c r="A24" s="117" t="s">
        <v>48</v>
      </c>
      <c r="B24" s="117">
        <v>15</v>
      </c>
      <c r="C24" s="59">
        <v>14200</v>
      </c>
      <c r="D24" s="59">
        <v>16700</v>
      </c>
      <c r="E24" s="59">
        <v>14700</v>
      </c>
      <c r="F24" s="59">
        <v>17200</v>
      </c>
      <c r="G24" s="59">
        <v>15200</v>
      </c>
      <c r="H24" s="59">
        <v>17700</v>
      </c>
      <c r="I24" s="59">
        <v>15700</v>
      </c>
      <c r="J24" s="59">
        <v>18200</v>
      </c>
      <c r="K24" s="59">
        <v>16200</v>
      </c>
      <c r="L24" s="59">
        <v>18700</v>
      </c>
      <c r="M24" s="59">
        <v>16700</v>
      </c>
      <c r="N24" s="59">
        <v>19200</v>
      </c>
    </row>
    <row r="25" spans="1:14" s="40" customFormat="1" ht="13.5" hidden="1" customHeight="1" x14ac:dyDescent="0.2">
      <c r="A25" s="117" t="s">
        <v>42</v>
      </c>
      <c r="B25" s="117">
        <v>16</v>
      </c>
      <c r="C25" s="59">
        <v>12200</v>
      </c>
      <c r="D25" s="59">
        <v>14700</v>
      </c>
      <c r="E25" s="59">
        <v>12700</v>
      </c>
      <c r="F25" s="59">
        <v>15200</v>
      </c>
      <c r="G25" s="59">
        <v>13200</v>
      </c>
      <c r="H25" s="59">
        <v>15700</v>
      </c>
      <c r="I25" s="59">
        <v>13700</v>
      </c>
      <c r="J25" s="59">
        <v>16200</v>
      </c>
      <c r="K25" s="59">
        <v>14200</v>
      </c>
      <c r="L25" s="59">
        <v>16700</v>
      </c>
      <c r="M25" s="59">
        <v>14700</v>
      </c>
      <c r="N25" s="59">
        <v>17200</v>
      </c>
    </row>
    <row r="26" spans="1:14" s="40" customFormat="1" ht="13.5" hidden="1" customHeight="1" x14ac:dyDescent="0.2">
      <c r="A26" s="117" t="s">
        <v>43</v>
      </c>
      <c r="B26" s="117">
        <v>17</v>
      </c>
      <c r="C26" s="59">
        <v>12200</v>
      </c>
      <c r="D26" s="59">
        <v>14700</v>
      </c>
      <c r="E26" s="59">
        <v>12700</v>
      </c>
      <c r="F26" s="59">
        <v>15200</v>
      </c>
      <c r="G26" s="59">
        <v>13200</v>
      </c>
      <c r="H26" s="59">
        <v>15700</v>
      </c>
      <c r="I26" s="59">
        <v>13700</v>
      </c>
      <c r="J26" s="59">
        <v>16200</v>
      </c>
      <c r="K26" s="59">
        <v>14200</v>
      </c>
      <c r="L26" s="59">
        <v>16700</v>
      </c>
      <c r="M26" s="59">
        <v>14700</v>
      </c>
      <c r="N26" s="59">
        <v>17200</v>
      </c>
    </row>
    <row r="27" spans="1:14" s="40" customFormat="1" ht="13.5" hidden="1" customHeight="1" x14ac:dyDescent="0.2">
      <c r="A27" s="117" t="s">
        <v>44</v>
      </c>
      <c r="B27" s="117">
        <v>18</v>
      </c>
      <c r="C27" s="59">
        <v>12200</v>
      </c>
      <c r="D27" s="59">
        <v>14700</v>
      </c>
      <c r="E27" s="59">
        <v>12700</v>
      </c>
      <c r="F27" s="59">
        <v>15200</v>
      </c>
      <c r="G27" s="59">
        <v>13200</v>
      </c>
      <c r="H27" s="59">
        <v>15700</v>
      </c>
      <c r="I27" s="59">
        <v>13700</v>
      </c>
      <c r="J27" s="59">
        <v>16200</v>
      </c>
      <c r="K27" s="59">
        <v>14200</v>
      </c>
      <c r="L27" s="59">
        <v>16700</v>
      </c>
      <c r="M27" s="59">
        <v>14700</v>
      </c>
      <c r="N27" s="59">
        <v>17200</v>
      </c>
    </row>
    <row r="28" spans="1:14" s="40" customFormat="1" ht="13.5" hidden="1" customHeight="1" x14ac:dyDescent="0.2">
      <c r="A28" s="117" t="s">
        <v>45</v>
      </c>
      <c r="B28" s="117">
        <v>19</v>
      </c>
      <c r="C28" s="59">
        <v>12200</v>
      </c>
      <c r="D28" s="59">
        <v>14700</v>
      </c>
      <c r="E28" s="59">
        <v>12700</v>
      </c>
      <c r="F28" s="59">
        <v>15200</v>
      </c>
      <c r="G28" s="59">
        <v>13200</v>
      </c>
      <c r="H28" s="59">
        <v>15700</v>
      </c>
      <c r="I28" s="59">
        <v>13700</v>
      </c>
      <c r="J28" s="59">
        <v>16200</v>
      </c>
      <c r="K28" s="59">
        <v>14200</v>
      </c>
      <c r="L28" s="59">
        <v>16700</v>
      </c>
      <c r="M28" s="59">
        <v>14700</v>
      </c>
      <c r="N28" s="59">
        <v>17200</v>
      </c>
    </row>
    <row r="29" spans="1:14" s="40" customFormat="1" ht="13.5" hidden="1" customHeight="1" x14ac:dyDescent="0.2">
      <c r="A29" s="117" t="s">
        <v>46</v>
      </c>
      <c r="B29" s="117">
        <v>20</v>
      </c>
      <c r="C29" s="59">
        <v>12200</v>
      </c>
      <c r="D29" s="59">
        <v>14700</v>
      </c>
      <c r="E29" s="59">
        <v>12700</v>
      </c>
      <c r="F29" s="59">
        <v>15200</v>
      </c>
      <c r="G29" s="59">
        <v>13200</v>
      </c>
      <c r="H29" s="59">
        <v>15700</v>
      </c>
      <c r="I29" s="59">
        <v>13700</v>
      </c>
      <c r="J29" s="59">
        <v>16200</v>
      </c>
      <c r="K29" s="59">
        <v>14200</v>
      </c>
      <c r="L29" s="59">
        <v>16700</v>
      </c>
      <c r="M29" s="59">
        <v>14700</v>
      </c>
      <c r="N29" s="59">
        <v>17200</v>
      </c>
    </row>
    <row r="30" spans="1:14" s="40" customFormat="1" ht="13.5" hidden="1" customHeight="1" x14ac:dyDescent="0.2">
      <c r="A30" s="117" t="s">
        <v>47</v>
      </c>
      <c r="B30" s="117">
        <v>21</v>
      </c>
      <c r="C30" s="59">
        <v>12200</v>
      </c>
      <c r="D30" s="59">
        <v>14700</v>
      </c>
      <c r="E30" s="59">
        <v>12700</v>
      </c>
      <c r="F30" s="59">
        <v>15200</v>
      </c>
      <c r="G30" s="59">
        <v>13200</v>
      </c>
      <c r="H30" s="59">
        <v>15700</v>
      </c>
      <c r="I30" s="59">
        <v>13700</v>
      </c>
      <c r="J30" s="59">
        <v>16200</v>
      </c>
      <c r="K30" s="59">
        <v>14200</v>
      </c>
      <c r="L30" s="59">
        <v>16700</v>
      </c>
      <c r="M30" s="59">
        <v>14700</v>
      </c>
      <c r="N30" s="59">
        <v>17200</v>
      </c>
    </row>
    <row r="31" spans="1:14" s="40" customFormat="1" ht="13.5" hidden="1" customHeight="1" x14ac:dyDescent="0.2">
      <c r="A31" s="117" t="s">
        <v>48</v>
      </c>
      <c r="B31" s="117">
        <v>22</v>
      </c>
      <c r="C31" s="59">
        <v>12200</v>
      </c>
      <c r="D31" s="59">
        <v>14700</v>
      </c>
      <c r="E31" s="59">
        <v>12700</v>
      </c>
      <c r="F31" s="59">
        <v>15200</v>
      </c>
      <c r="G31" s="59">
        <v>13200</v>
      </c>
      <c r="H31" s="59">
        <v>15700</v>
      </c>
      <c r="I31" s="59">
        <v>13700</v>
      </c>
      <c r="J31" s="59">
        <v>16200</v>
      </c>
      <c r="K31" s="59">
        <v>14200</v>
      </c>
      <c r="L31" s="59">
        <v>16700</v>
      </c>
      <c r="M31" s="59">
        <v>14700</v>
      </c>
      <c r="N31" s="59">
        <v>17200</v>
      </c>
    </row>
    <row r="32" spans="1:14" s="40" customFormat="1" ht="13.5" hidden="1" customHeight="1" x14ac:dyDescent="0.2">
      <c r="A32" s="117" t="s">
        <v>42</v>
      </c>
      <c r="B32" s="117">
        <v>23</v>
      </c>
      <c r="C32" s="59">
        <v>12200</v>
      </c>
      <c r="D32" s="59">
        <v>14700</v>
      </c>
      <c r="E32" s="59">
        <v>12700</v>
      </c>
      <c r="F32" s="59">
        <v>15200</v>
      </c>
      <c r="G32" s="59">
        <v>13200</v>
      </c>
      <c r="H32" s="59">
        <v>15700</v>
      </c>
      <c r="I32" s="59">
        <v>13700</v>
      </c>
      <c r="J32" s="59">
        <v>16200</v>
      </c>
      <c r="K32" s="59">
        <v>14200</v>
      </c>
      <c r="L32" s="59">
        <v>16700</v>
      </c>
      <c r="M32" s="59">
        <v>14700</v>
      </c>
      <c r="N32" s="59">
        <v>17200</v>
      </c>
    </row>
    <row r="33" spans="1:15" s="40" customFormat="1" ht="13.5" hidden="1" customHeight="1" x14ac:dyDescent="0.2">
      <c r="A33" s="117" t="s">
        <v>43</v>
      </c>
      <c r="B33" s="117">
        <v>24</v>
      </c>
      <c r="C33" s="59">
        <v>12200</v>
      </c>
      <c r="D33" s="59">
        <v>14700</v>
      </c>
      <c r="E33" s="59">
        <v>12700</v>
      </c>
      <c r="F33" s="59">
        <v>15200</v>
      </c>
      <c r="G33" s="59">
        <v>13200</v>
      </c>
      <c r="H33" s="59">
        <v>15700</v>
      </c>
      <c r="I33" s="59">
        <v>13700</v>
      </c>
      <c r="J33" s="59">
        <v>16200</v>
      </c>
      <c r="K33" s="59">
        <v>14200</v>
      </c>
      <c r="L33" s="59">
        <v>16700</v>
      </c>
      <c r="M33" s="59">
        <v>14700</v>
      </c>
      <c r="N33" s="59">
        <v>17200</v>
      </c>
    </row>
    <row r="34" spans="1:15" s="40" customFormat="1" ht="13.5" hidden="1" customHeight="1" x14ac:dyDescent="0.2">
      <c r="A34" s="117" t="s">
        <v>44</v>
      </c>
      <c r="B34" s="117">
        <v>25</v>
      </c>
      <c r="C34" s="49" t="s">
        <v>101</v>
      </c>
      <c r="D34" s="49" t="s">
        <v>101</v>
      </c>
      <c r="E34" s="49" t="s">
        <v>101</v>
      </c>
      <c r="F34" s="49" t="s">
        <v>101</v>
      </c>
      <c r="G34" s="49" t="s">
        <v>101</v>
      </c>
      <c r="H34" s="49" t="s">
        <v>101</v>
      </c>
      <c r="I34" s="49" t="s">
        <v>101</v>
      </c>
      <c r="J34" s="49" t="s">
        <v>101</v>
      </c>
      <c r="K34" s="49" t="s">
        <v>101</v>
      </c>
      <c r="L34" s="49" t="s">
        <v>101</v>
      </c>
      <c r="M34" s="49" t="s">
        <v>101</v>
      </c>
      <c r="N34" s="49" t="s">
        <v>101</v>
      </c>
    </row>
    <row r="35" spans="1:15" s="40" customFormat="1" ht="13.5" customHeight="1" x14ac:dyDescent="0.2">
      <c r="A35" s="117" t="s">
        <v>45</v>
      </c>
      <c r="B35" s="117">
        <v>26</v>
      </c>
      <c r="C35" s="49" t="s">
        <v>101</v>
      </c>
      <c r="D35" s="49" t="s">
        <v>101</v>
      </c>
      <c r="E35" s="49" t="s">
        <v>101</v>
      </c>
      <c r="F35" s="49" t="s">
        <v>101</v>
      </c>
      <c r="G35" s="49" t="s">
        <v>101</v>
      </c>
      <c r="H35" s="49" t="s">
        <v>101</v>
      </c>
      <c r="I35" s="49" t="s">
        <v>101</v>
      </c>
      <c r="J35" s="49" t="s">
        <v>101</v>
      </c>
      <c r="K35" s="49" t="s">
        <v>101</v>
      </c>
      <c r="L35" s="49" t="s">
        <v>101</v>
      </c>
      <c r="M35" s="49" t="s">
        <v>101</v>
      </c>
      <c r="N35" s="49" t="s">
        <v>101</v>
      </c>
    </row>
    <row r="36" spans="1:15" s="40" customFormat="1" ht="13.5" customHeight="1" x14ac:dyDescent="0.2">
      <c r="A36" s="117" t="s">
        <v>46</v>
      </c>
      <c r="B36" s="117">
        <v>27</v>
      </c>
      <c r="C36" s="49" t="s">
        <v>101</v>
      </c>
      <c r="D36" s="49" t="s">
        <v>101</v>
      </c>
      <c r="E36" s="49" t="s">
        <v>101</v>
      </c>
      <c r="F36" s="49" t="s">
        <v>101</v>
      </c>
      <c r="G36" s="49" t="s">
        <v>101</v>
      </c>
      <c r="H36" s="49" t="s">
        <v>101</v>
      </c>
      <c r="I36" s="49" t="s">
        <v>101</v>
      </c>
      <c r="J36" s="49" t="s">
        <v>101</v>
      </c>
      <c r="K36" s="49" t="s">
        <v>101</v>
      </c>
      <c r="L36" s="49" t="s">
        <v>101</v>
      </c>
      <c r="M36" s="49" t="s">
        <v>101</v>
      </c>
      <c r="N36" s="49" t="s">
        <v>101</v>
      </c>
    </row>
    <row r="37" spans="1:15" s="40" customFormat="1" ht="13.5" customHeight="1" x14ac:dyDescent="0.2">
      <c r="A37" s="117" t="s">
        <v>47</v>
      </c>
      <c r="B37" s="117">
        <v>28</v>
      </c>
      <c r="C37" s="59">
        <v>11100</v>
      </c>
      <c r="D37" s="59">
        <v>13600</v>
      </c>
      <c r="E37" s="59">
        <v>11600</v>
      </c>
      <c r="F37" s="59">
        <v>14100</v>
      </c>
      <c r="G37" s="59">
        <v>12100</v>
      </c>
      <c r="H37" s="59">
        <v>14600</v>
      </c>
      <c r="I37" s="59">
        <v>12600</v>
      </c>
      <c r="J37" s="59">
        <v>15100</v>
      </c>
      <c r="K37" s="59">
        <v>13100</v>
      </c>
      <c r="L37" s="59">
        <v>15600</v>
      </c>
      <c r="M37" s="59">
        <v>13600</v>
      </c>
      <c r="N37" s="59">
        <v>16100</v>
      </c>
    </row>
    <row r="38" spans="1:15" s="40" customFormat="1" ht="13.5" customHeight="1" x14ac:dyDescent="0.2">
      <c r="A38" s="117" t="s">
        <v>48</v>
      </c>
      <c r="B38" s="117">
        <v>29</v>
      </c>
      <c r="C38" s="59">
        <v>11100</v>
      </c>
      <c r="D38" s="59">
        <v>13600</v>
      </c>
      <c r="E38" s="59">
        <v>11600</v>
      </c>
      <c r="F38" s="59">
        <v>14100</v>
      </c>
      <c r="G38" s="59">
        <v>12100</v>
      </c>
      <c r="H38" s="59">
        <v>14600</v>
      </c>
      <c r="I38" s="59">
        <v>12600</v>
      </c>
      <c r="J38" s="59">
        <v>15100</v>
      </c>
      <c r="K38" s="59">
        <v>13100</v>
      </c>
      <c r="L38" s="59">
        <v>15600</v>
      </c>
      <c r="M38" s="59">
        <v>13600</v>
      </c>
      <c r="N38" s="59">
        <v>16100</v>
      </c>
    </row>
    <row r="39" spans="1:15" s="40" customFormat="1" ht="13.5" customHeight="1" x14ac:dyDescent="0.2">
      <c r="A39" s="117" t="s">
        <v>42</v>
      </c>
      <c r="B39" s="117">
        <v>30</v>
      </c>
      <c r="C39" s="59">
        <v>11100</v>
      </c>
      <c r="D39" s="59">
        <v>13600</v>
      </c>
      <c r="E39" s="59">
        <v>11600</v>
      </c>
      <c r="F39" s="59">
        <v>14100</v>
      </c>
      <c r="G39" s="59">
        <v>12100</v>
      </c>
      <c r="H39" s="59">
        <v>14600</v>
      </c>
      <c r="I39" s="59">
        <v>12600</v>
      </c>
      <c r="J39" s="59">
        <v>15100</v>
      </c>
      <c r="K39" s="59">
        <v>13100</v>
      </c>
      <c r="L39" s="59">
        <v>15600</v>
      </c>
      <c r="M39" s="59">
        <v>13600</v>
      </c>
      <c r="N39" s="59">
        <v>16100</v>
      </c>
    </row>
    <row r="40" spans="1:15" s="40" customFormat="1" ht="13.5" customHeight="1" x14ac:dyDescent="0.2">
      <c r="A40" s="124"/>
      <c r="B40" s="124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</row>
    <row r="41" spans="1:15" s="40" customFormat="1" ht="13.5" customHeight="1" thickBot="1" x14ac:dyDescent="0.25">
      <c r="A41" s="124"/>
      <c r="B41" s="124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</row>
    <row r="42" spans="1:15" ht="13.5" customHeight="1" x14ac:dyDescent="0.2">
      <c r="A42" s="118"/>
      <c r="B42" s="119"/>
      <c r="C42" s="40"/>
      <c r="D42" s="40"/>
      <c r="E42" s="40"/>
      <c r="F42" s="40"/>
      <c r="G42" s="301" t="s">
        <v>135</v>
      </c>
      <c r="H42" s="302"/>
      <c r="I42" s="302"/>
      <c r="J42" s="302"/>
      <c r="K42" s="302"/>
      <c r="L42" s="303"/>
      <c r="M42" s="40"/>
      <c r="N42" s="40"/>
      <c r="O42" s="40"/>
    </row>
    <row r="43" spans="1:15" ht="24.75" customHeight="1" thickBot="1" x14ac:dyDescent="0.25">
      <c r="A43" s="118"/>
      <c r="B43" s="119"/>
      <c r="C43" s="40"/>
      <c r="D43" s="40"/>
      <c r="E43" s="40"/>
      <c r="F43" s="40"/>
      <c r="G43" s="304"/>
      <c r="H43" s="305"/>
      <c r="I43" s="305"/>
      <c r="J43" s="305"/>
      <c r="K43" s="305"/>
      <c r="L43" s="306"/>
      <c r="M43" s="40"/>
      <c r="N43" s="40"/>
      <c r="O43" s="40"/>
    </row>
    <row r="44" spans="1:15" ht="18.75" x14ac:dyDescent="0.2">
      <c r="A44" s="121"/>
      <c r="B44" s="122"/>
      <c r="C44" s="44"/>
      <c r="D44" s="44"/>
      <c r="E44" s="44"/>
      <c r="F44" s="44"/>
      <c r="G44" s="43"/>
      <c r="H44" s="43"/>
      <c r="I44" s="43"/>
      <c r="J44" s="43"/>
      <c r="K44" s="43"/>
      <c r="L44" s="43"/>
      <c r="M44" s="43"/>
      <c r="N44" s="43"/>
      <c r="O44" s="40"/>
    </row>
    <row r="45" spans="1:15" s="40" customFormat="1" hidden="1" x14ac:dyDescent="0.2">
      <c r="A45" s="210" t="s">
        <v>38</v>
      </c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</row>
    <row r="46" spans="1:15" s="40" customFormat="1" hidden="1" x14ac:dyDescent="0.2">
      <c r="A46" s="211" t="s">
        <v>61</v>
      </c>
      <c r="B46" s="212"/>
      <c r="C46" s="212"/>
      <c r="D46" s="212"/>
      <c r="E46" s="212"/>
      <c r="F46" s="212"/>
      <c r="G46" s="212"/>
      <c r="H46" s="212"/>
      <c r="I46" s="212"/>
      <c r="J46" s="212"/>
      <c r="K46" s="212"/>
      <c r="L46" s="212"/>
      <c r="M46" s="212"/>
      <c r="N46" s="212"/>
    </row>
    <row r="47" spans="1:15" s="40" customFormat="1" ht="58.5" hidden="1" customHeight="1" x14ac:dyDescent="0.2">
      <c r="A47" s="213" t="s">
        <v>39</v>
      </c>
      <c r="B47" s="214"/>
      <c r="C47" s="217" t="s">
        <v>85</v>
      </c>
      <c r="D47" s="218"/>
      <c r="E47" s="219" t="s">
        <v>86</v>
      </c>
      <c r="F47" s="220"/>
      <c r="G47" s="221" t="s">
        <v>83</v>
      </c>
      <c r="H47" s="222"/>
      <c r="I47" s="223" t="s">
        <v>87</v>
      </c>
      <c r="J47" s="224"/>
      <c r="K47" s="255" t="s">
        <v>88</v>
      </c>
      <c r="L47" s="256"/>
      <c r="M47" s="226" t="s">
        <v>89</v>
      </c>
      <c r="N47" s="227"/>
    </row>
    <row r="48" spans="1:15" s="40" customFormat="1" hidden="1" x14ac:dyDescent="0.2">
      <c r="A48" s="215"/>
      <c r="B48" s="216"/>
      <c r="C48" s="45" t="s">
        <v>40</v>
      </c>
      <c r="D48" s="45" t="s">
        <v>41</v>
      </c>
      <c r="E48" s="45" t="s">
        <v>40</v>
      </c>
      <c r="F48" s="45" t="s">
        <v>41</v>
      </c>
      <c r="G48" s="45" t="s">
        <v>40</v>
      </c>
      <c r="H48" s="45" t="s">
        <v>41</v>
      </c>
      <c r="I48" s="45" t="s">
        <v>40</v>
      </c>
      <c r="J48" s="45" t="s">
        <v>41</v>
      </c>
      <c r="K48" s="45" t="s">
        <v>40</v>
      </c>
      <c r="L48" s="45" t="s">
        <v>41</v>
      </c>
      <c r="M48" s="45" t="s">
        <v>40</v>
      </c>
      <c r="N48" s="45" t="s">
        <v>41</v>
      </c>
    </row>
    <row r="49" spans="1:14" s="40" customFormat="1" hidden="1" x14ac:dyDescent="0.2">
      <c r="A49" s="117" t="s">
        <v>43</v>
      </c>
      <c r="B49" s="117">
        <v>15</v>
      </c>
      <c r="C49" s="49" t="s">
        <v>101</v>
      </c>
      <c r="D49" s="49" t="s">
        <v>101</v>
      </c>
      <c r="E49" s="49" t="s">
        <v>101</v>
      </c>
      <c r="F49" s="49" t="s">
        <v>101</v>
      </c>
      <c r="G49" s="49" t="s">
        <v>101</v>
      </c>
      <c r="H49" s="49" t="s">
        <v>101</v>
      </c>
      <c r="I49" s="49" t="s">
        <v>101</v>
      </c>
      <c r="J49" s="49" t="s">
        <v>101</v>
      </c>
      <c r="K49" s="49" t="s">
        <v>101</v>
      </c>
      <c r="L49" s="49" t="s">
        <v>101</v>
      </c>
      <c r="M49" s="49" t="s">
        <v>101</v>
      </c>
      <c r="N49" s="49" t="s">
        <v>101</v>
      </c>
    </row>
    <row r="50" spans="1:14" s="40" customFormat="1" hidden="1" x14ac:dyDescent="0.2">
      <c r="A50" s="117" t="s">
        <v>44</v>
      </c>
      <c r="B50" s="117">
        <v>16</v>
      </c>
      <c r="C50" s="49" t="s">
        <v>101</v>
      </c>
      <c r="D50" s="49" t="s">
        <v>101</v>
      </c>
      <c r="E50" s="49" t="s">
        <v>101</v>
      </c>
      <c r="F50" s="49" t="s">
        <v>101</v>
      </c>
      <c r="G50" s="49" t="s">
        <v>101</v>
      </c>
      <c r="H50" s="49" t="s">
        <v>101</v>
      </c>
      <c r="I50" s="49" t="s">
        <v>101</v>
      </c>
      <c r="J50" s="49" t="s">
        <v>101</v>
      </c>
      <c r="K50" s="49" t="s">
        <v>101</v>
      </c>
      <c r="L50" s="49" t="s">
        <v>101</v>
      </c>
      <c r="M50" s="49" t="s">
        <v>101</v>
      </c>
      <c r="N50" s="49" t="s">
        <v>101</v>
      </c>
    </row>
    <row r="51" spans="1:14" s="40" customFormat="1" hidden="1" x14ac:dyDescent="0.2">
      <c r="A51" s="117" t="s">
        <v>45</v>
      </c>
      <c r="B51" s="117">
        <v>17</v>
      </c>
      <c r="C51" s="49" t="s">
        <v>101</v>
      </c>
      <c r="D51" s="49" t="s">
        <v>101</v>
      </c>
      <c r="E51" s="49" t="s">
        <v>101</v>
      </c>
      <c r="F51" s="49" t="s">
        <v>101</v>
      </c>
      <c r="G51" s="49" t="s">
        <v>101</v>
      </c>
      <c r="H51" s="49" t="s">
        <v>101</v>
      </c>
      <c r="I51" s="49" t="s">
        <v>101</v>
      </c>
      <c r="J51" s="49" t="s">
        <v>101</v>
      </c>
      <c r="K51" s="49" t="s">
        <v>101</v>
      </c>
      <c r="L51" s="49" t="s">
        <v>101</v>
      </c>
      <c r="M51" s="49" t="s">
        <v>101</v>
      </c>
      <c r="N51" s="49" t="s">
        <v>101</v>
      </c>
    </row>
    <row r="52" spans="1:14" s="40" customFormat="1" hidden="1" x14ac:dyDescent="0.2">
      <c r="A52" s="117" t="s">
        <v>46</v>
      </c>
      <c r="B52" s="117">
        <v>18</v>
      </c>
      <c r="C52" s="49" t="s">
        <v>101</v>
      </c>
      <c r="D52" s="49" t="s">
        <v>101</v>
      </c>
      <c r="E52" s="49" t="s">
        <v>101</v>
      </c>
      <c r="F52" s="49" t="s">
        <v>101</v>
      </c>
      <c r="G52" s="49" t="s">
        <v>101</v>
      </c>
      <c r="H52" s="49" t="s">
        <v>101</v>
      </c>
      <c r="I52" s="49" t="s">
        <v>101</v>
      </c>
      <c r="J52" s="49" t="s">
        <v>101</v>
      </c>
      <c r="K52" s="49" t="s">
        <v>101</v>
      </c>
      <c r="L52" s="49" t="s">
        <v>101</v>
      </c>
      <c r="M52" s="49" t="s">
        <v>101</v>
      </c>
      <c r="N52" s="49" t="s">
        <v>101</v>
      </c>
    </row>
    <row r="53" spans="1:14" s="40" customFormat="1" hidden="1" x14ac:dyDescent="0.2">
      <c r="A53" s="117" t="s">
        <v>47</v>
      </c>
      <c r="B53" s="117">
        <v>19</v>
      </c>
      <c r="C53" s="47" t="e">
        <f>#REF!*0.85</f>
        <v>#REF!</v>
      </c>
      <c r="D53" s="47" t="e">
        <f>#REF!*0.85</f>
        <v>#REF!</v>
      </c>
      <c r="E53" s="47" t="e">
        <f>#REF!*0.85</f>
        <v>#REF!</v>
      </c>
      <c r="F53" s="47" t="e">
        <f>#REF!*0.85</f>
        <v>#REF!</v>
      </c>
      <c r="G53" s="47" t="e">
        <f>#REF!*0.85</f>
        <v>#REF!</v>
      </c>
      <c r="H53" s="47" t="e">
        <f>#REF!*0.85</f>
        <v>#REF!</v>
      </c>
      <c r="I53" s="47" t="e">
        <f>#REF!*0.85</f>
        <v>#REF!</v>
      </c>
      <c r="J53" s="47" t="e">
        <f>#REF!*0.85</f>
        <v>#REF!</v>
      </c>
      <c r="K53" s="47" t="e">
        <f>#REF!*0.85</f>
        <v>#REF!</v>
      </c>
      <c r="L53" s="47" t="e">
        <f>#REF!*0.85</f>
        <v>#REF!</v>
      </c>
      <c r="M53" s="47" t="e">
        <f>#REF!*0.85</f>
        <v>#REF!</v>
      </c>
      <c r="N53" s="47" t="e">
        <f>#REF!*0.85</f>
        <v>#REF!</v>
      </c>
    </row>
    <row r="54" spans="1:14" s="40" customFormat="1" hidden="1" x14ac:dyDescent="0.2">
      <c r="A54" s="117" t="s">
        <v>48</v>
      </c>
      <c r="B54" s="117">
        <v>20</v>
      </c>
      <c r="C54" s="47" t="e">
        <f>#REF!*0.85</f>
        <v>#REF!</v>
      </c>
      <c r="D54" s="47" t="e">
        <f>#REF!*0.85</f>
        <v>#REF!</v>
      </c>
      <c r="E54" s="47" t="e">
        <f>#REF!*0.85</f>
        <v>#REF!</v>
      </c>
      <c r="F54" s="47" t="e">
        <f>#REF!*0.85</f>
        <v>#REF!</v>
      </c>
      <c r="G54" s="47" t="e">
        <f>#REF!*0.85</f>
        <v>#REF!</v>
      </c>
      <c r="H54" s="47" t="e">
        <f>#REF!*0.85</f>
        <v>#REF!</v>
      </c>
      <c r="I54" s="47" t="e">
        <f>#REF!*0.85</f>
        <v>#REF!</v>
      </c>
      <c r="J54" s="47" t="e">
        <f>#REF!*0.85</f>
        <v>#REF!</v>
      </c>
      <c r="K54" s="47" t="e">
        <f>#REF!*0.85</f>
        <v>#REF!</v>
      </c>
      <c r="L54" s="47" t="e">
        <f>#REF!*0.85</f>
        <v>#REF!</v>
      </c>
      <c r="M54" s="47" t="e">
        <f>#REF!*0.85</f>
        <v>#REF!</v>
      </c>
      <c r="N54" s="47" t="e">
        <f>#REF!*0.85</f>
        <v>#REF!</v>
      </c>
    </row>
    <row r="55" spans="1:14" s="40" customFormat="1" ht="12.75" hidden="1" customHeight="1" x14ac:dyDescent="0.2">
      <c r="A55" s="117" t="s">
        <v>42</v>
      </c>
      <c r="B55" s="117">
        <v>21</v>
      </c>
      <c r="C55" s="47" t="e">
        <f>#REF!*0.85</f>
        <v>#REF!</v>
      </c>
      <c r="D55" s="47" t="e">
        <f>#REF!*0.85</f>
        <v>#REF!</v>
      </c>
      <c r="E55" s="47" t="e">
        <f>#REF!*0.85</f>
        <v>#REF!</v>
      </c>
      <c r="F55" s="47" t="e">
        <f>#REF!*0.85</f>
        <v>#REF!</v>
      </c>
      <c r="G55" s="47" t="e">
        <f>#REF!*0.85</f>
        <v>#REF!</v>
      </c>
      <c r="H55" s="47" t="e">
        <f>#REF!*0.85</f>
        <v>#REF!</v>
      </c>
      <c r="I55" s="47" t="e">
        <f>#REF!*0.85</f>
        <v>#REF!</v>
      </c>
      <c r="J55" s="47" t="e">
        <f>#REF!*0.85</f>
        <v>#REF!</v>
      </c>
      <c r="K55" s="47" t="e">
        <f>#REF!*0.85</f>
        <v>#REF!</v>
      </c>
      <c r="L55" s="47" t="e">
        <f>#REF!*0.85</f>
        <v>#REF!</v>
      </c>
      <c r="M55" s="47" t="e">
        <f>#REF!*0.85</f>
        <v>#REF!</v>
      </c>
      <c r="N55" s="47" t="e">
        <f>#REF!*0.85</f>
        <v>#REF!</v>
      </c>
    </row>
    <row r="56" spans="1:14" s="40" customFormat="1" hidden="1" x14ac:dyDescent="0.2">
      <c r="A56" s="117" t="s">
        <v>43</v>
      </c>
      <c r="B56" s="117">
        <v>22</v>
      </c>
      <c r="C56" s="47" t="e">
        <f>#REF!*0.85</f>
        <v>#REF!</v>
      </c>
      <c r="D56" s="47" t="e">
        <f>#REF!*0.85</f>
        <v>#REF!</v>
      </c>
      <c r="E56" s="47" t="e">
        <f>#REF!*0.85</f>
        <v>#REF!</v>
      </c>
      <c r="F56" s="47" t="e">
        <f>#REF!*0.85</f>
        <v>#REF!</v>
      </c>
      <c r="G56" s="47" t="e">
        <f>#REF!*0.85</f>
        <v>#REF!</v>
      </c>
      <c r="H56" s="47" t="e">
        <f>#REF!*0.85</f>
        <v>#REF!</v>
      </c>
      <c r="I56" s="47" t="e">
        <f>#REF!*0.85</f>
        <v>#REF!</v>
      </c>
      <c r="J56" s="47" t="e">
        <f>#REF!*0.85</f>
        <v>#REF!</v>
      </c>
      <c r="K56" s="47" t="e">
        <f>#REF!*0.85</f>
        <v>#REF!</v>
      </c>
      <c r="L56" s="47" t="e">
        <f>#REF!*0.85</f>
        <v>#REF!</v>
      </c>
      <c r="M56" s="47" t="e">
        <f>#REF!*0.85</f>
        <v>#REF!</v>
      </c>
      <c r="N56" s="47" t="e">
        <f>#REF!*0.85</f>
        <v>#REF!</v>
      </c>
    </row>
    <row r="57" spans="1:14" s="40" customFormat="1" hidden="1" x14ac:dyDescent="0.2">
      <c r="A57" s="117" t="s">
        <v>44</v>
      </c>
      <c r="B57" s="117">
        <v>23</v>
      </c>
      <c r="C57" s="49" t="s">
        <v>101</v>
      </c>
      <c r="D57" s="49" t="s">
        <v>101</v>
      </c>
      <c r="E57" s="49" t="s">
        <v>101</v>
      </c>
      <c r="F57" s="49" t="s">
        <v>101</v>
      </c>
      <c r="G57" s="49" t="s">
        <v>101</v>
      </c>
      <c r="H57" s="49" t="s">
        <v>101</v>
      </c>
      <c r="I57" s="49" t="s">
        <v>101</v>
      </c>
      <c r="J57" s="49" t="s">
        <v>101</v>
      </c>
      <c r="K57" s="49" t="s">
        <v>101</v>
      </c>
      <c r="L57" s="49" t="s">
        <v>101</v>
      </c>
      <c r="M57" s="49" t="s">
        <v>101</v>
      </c>
      <c r="N57" s="49" t="s">
        <v>101</v>
      </c>
    </row>
    <row r="58" spans="1:14" s="40" customFormat="1" ht="15" hidden="1" customHeight="1" x14ac:dyDescent="0.2">
      <c r="A58" s="117" t="s">
        <v>45</v>
      </c>
      <c r="B58" s="117">
        <v>24</v>
      </c>
      <c r="C58" s="49" t="s">
        <v>101</v>
      </c>
      <c r="D58" s="49" t="s">
        <v>101</v>
      </c>
      <c r="E58" s="49" t="s">
        <v>101</v>
      </c>
      <c r="F58" s="49" t="s">
        <v>101</v>
      </c>
      <c r="G58" s="49" t="s">
        <v>101</v>
      </c>
      <c r="H58" s="49" t="s">
        <v>101</v>
      </c>
      <c r="I58" s="49" t="s">
        <v>101</v>
      </c>
      <c r="J58" s="49" t="s">
        <v>101</v>
      </c>
      <c r="K58" s="49" t="s">
        <v>101</v>
      </c>
      <c r="L58" s="49" t="s">
        <v>101</v>
      </c>
      <c r="M58" s="49" t="s">
        <v>101</v>
      </c>
      <c r="N58" s="49" t="s">
        <v>101</v>
      </c>
    </row>
    <row r="59" spans="1:14" s="40" customFormat="1" hidden="1" x14ac:dyDescent="0.2">
      <c r="A59" s="117" t="s">
        <v>46</v>
      </c>
      <c r="B59" s="117">
        <v>25</v>
      </c>
      <c r="C59" s="47" t="e">
        <f>#REF!*0.85</f>
        <v>#REF!</v>
      </c>
      <c r="D59" s="47" t="e">
        <f>#REF!*0.85</f>
        <v>#REF!</v>
      </c>
      <c r="E59" s="47" t="e">
        <f>#REF!*0.85</f>
        <v>#REF!</v>
      </c>
      <c r="F59" s="47" t="e">
        <f>#REF!*0.85</f>
        <v>#REF!</v>
      </c>
      <c r="G59" s="47" t="e">
        <f>#REF!*0.85</f>
        <v>#REF!</v>
      </c>
      <c r="H59" s="47" t="e">
        <f>#REF!*0.85</f>
        <v>#REF!</v>
      </c>
      <c r="I59" s="47" t="e">
        <f>#REF!*0.85</f>
        <v>#REF!</v>
      </c>
      <c r="J59" s="47" t="e">
        <f>#REF!*0.85</f>
        <v>#REF!</v>
      </c>
      <c r="K59" s="47" t="e">
        <f>#REF!*0.85</f>
        <v>#REF!</v>
      </c>
      <c r="L59" s="47" t="e">
        <f>#REF!*0.85</f>
        <v>#REF!</v>
      </c>
      <c r="M59" s="47" t="e">
        <f>#REF!*0.85</f>
        <v>#REF!</v>
      </c>
      <c r="N59" s="47" t="e">
        <f>#REF!*0.85</f>
        <v>#REF!</v>
      </c>
    </row>
    <row r="60" spans="1:14" s="40" customFormat="1" hidden="1" x14ac:dyDescent="0.2">
      <c r="A60" s="117" t="s">
        <v>47</v>
      </c>
      <c r="B60" s="117">
        <v>26</v>
      </c>
      <c r="C60" s="47" t="e">
        <f>#REF!*0.85</f>
        <v>#REF!</v>
      </c>
      <c r="D60" s="47" t="e">
        <f>#REF!*0.85</f>
        <v>#REF!</v>
      </c>
      <c r="E60" s="47" t="e">
        <f>#REF!*0.85</f>
        <v>#REF!</v>
      </c>
      <c r="F60" s="47" t="e">
        <f>#REF!*0.85</f>
        <v>#REF!</v>
      </c>
      <c r="G60" s="47" t="e">
        <f>#REF!*0.85</f>
        <v>#REF!</v>
      </c>
      <c r="H60" s="47" t="e">
        <f>#REF!*0.85</f>
        <v>#REF!</v>
      </c>
      <c r="I60" s="47" t="e">
        <f>#REF!*0.85</f>
        <v>#REF!</v>
      </c>
      <c r="J60" s="47" t="e">
        <f>#REF!*0.85</f>
        <v>#REF!</v>
      </c>
      <c r="K60" s="47" t="e">
        <f>#REF!*0.85</f>
        <v>#REF!</v>
      </c>
      <c r="L60" s="47" t="e">
        <f>#REF!*0.85</f>
        <v>#REF!</v>
      </c>
      <c r="M60" s="47" t="e">
        <f>#REF!*0.85</f>
        <v>#REF!</v>
      </c>
      <c r="N60" s="47" t="e">
        <f>#REF!*0.85</f>
        <v>#REF!</v>
      </c>
    </row>
    <row r="61" spans="1:14" s="40" customFormat="1" hidden="1" x14ac:dyDescent="0.2">
      <c r="A61" s="117" t="s">
        <v>48</v>
      </c>
      <c r="B61" s="117">
        <v>27</v>
      </c>
      <c r="C61" s="47" t="e">
        <f>#REF!*0.85</f>
        <v>#REF!</v>
      </c>
      <c r="D61" s="47" t="e">
        <f>#REF!*0.85</f>
        <v>#REF!</v>
      </c>
      <c r="E61" s="47" t="e">
        <f>#REF!*0.85</f>
        <v>#REF!</v>
      </c>
      <c r="F61" s="47" t="e">
        <f>#REF!*0.85</f>
        <v>#REF!</v>
      </c>
      <c r="G61" s="47" t="e">
        <f>#REF!*0.85</f>
        <v>#REF!</v>
      </c>
      <c r="H61" s="47" t="e">
        <f>#REF!*0.85</f>
        <v>#REF!</v>
      </c>
      <c r="I61" s="47" t="e">
        <f>#REF!*0.85</f>
        <v>#REF!</v>
      </c>
      <c r="J61" s="47" t="e">
        <f>#REF!*0.85</f>
        <v>#REF!</v>
      </c>
      <c r="K61" s="47" t="e">
        <f>#REF!*0.85</f>
        <v>#REF!</v>
      </c>
      <c r="L61" s="47" t="e">
        <f>#REF!*0.85</f>
        <v>#REF!</v>
      </c>
      <c r="M61" s="47" t="e">
        <f>#REF!*0.85</f>
        <v>#REF!</v>
      </c>
      <c r="N61" s="47" t="e">
        <f>#REF!*0.85</f>
        <v>#REF!</v>
      </c>
    </row>
    <row r="62" spans="1:14" s="40" customFormat="1" hidden="1" x14ac:dyDescent="0.2">
      <c r="A62" s="117" t="s">
        <v>42</v>
      </c>
      <c r="B62" s="117">
        <v>28</v>
      </c>
      <c r="C62" s="47" t="e">
        <f>#REF!*0.85</f>
        <v>#REF!</v>
      </c>
      <c r="D62" s="47" t="e">
        <f>#REF!*0.85</f>
        <v>#REF!</v>
      </c>
      <c r="E62" s="47" t="e">
        <f>#REF!*0.85</f>
        <v>#REF!</v>
      </c>
      <c r="F62" s="47" t="e">
        <f>#REF!*0.85</f>
        <v>#REF!</v>
      </c>
      <c r="G62" s="47" t="e">
        <f>#REF!*0.85</f>
        <v>#REF!</v>
      </c>
      <c r="H62" s="47" t="e">
        <f>#REF!*0.85</f>
        <v>#REF!</v>
      </c>
      <c r="I62" s="47" t="e">
        <f>#REF!*0.85</f>
        <v>#REF!</v>
      </c>
      <c r="J62" s="47" t="e">
        <f>#REF!*0.85</f>
        <v>#REF!</v>
      </c>
      <c r="K62" s="47" t="e">
        <f>#REF!*0.85</f>
        <v>#REF!</v>
      </c>
      <c r="L62" s="47" t="e">
        <f>#REF!*0.85</f>
        <v>#REF!</v>
      </c>
      <c r="M62" s="47" t="e">
        <f>#REF!*0.85</f>
        <v>#REF!</v>
      </c>
      <c r="N62" s="47" t="e">
        <f>#REF!*0.85</f>
        <v>#REF!</v>
      </c>
    </row>
    <row r="63" spans="1:14" s="40" customFormat="1" hidden="1" x14ac:dyDescent="0.2">
      <c r="A63" s="117" t="s">
        <v>43</v>
      </c>
      <c r="B63" s="117">
        <v>29</v>
      </c>
      <c r="C63" s="47" t="e">
        <f>#REF!*0.85</f>
        <v>#REF!</v>
      </c>
      <c r="D63" s="47" t="e">
        <f>#REF!*0.85</f>
        <v>#REF!</v>
      </c>
      <c r="E63" s="47" t="e">
        <f>#REF!*0.85</f>
        <v>#REF!</v>
      </c>
      <c r="F63" s="47" t="e">
        <f>#REF!*0.85</f>
        <v>#REF!</v>
      </c>
      <c r="G63" s="47" t="e">
        <f>#REF!*0.85</f>
        <v>#REF!</v>
      </c>
      <c r="H63" s="47" t="e">
        <f>#REF!*0.85</f>
        <v>#REF!</v>
      </c>
      <c r="I63" s="47" t="e">
        <f>#REF!*0.85</f>
        <v>#REF!</v>
      </c>
      <c r="J63" s="47" t="e">
        <f>#REF!*0.85</f>
        <v>#REF!</v>
      </c>
      <c r="K63" s="47" t="e">
        <f>#REF!*0.85</f>
        <v>#REF!</v>
      </c>
      <c r="L63" s="47" t="e">
        <f>#REF!*0.85</f>
        <v>#REF!</v>
      </c>
      <c r="M63" s="47" t="e">
        <f>#REF!*0.85</f>
        <v>#REF!</v>
      </c>
      <c r="N63" s="47" t="e">
        <f>#REF!*0.85</f>
        <v>#REF!</v>
      </c>
    </row>
    <row r="64" spans="1:14" s="40" customFormat="1" hidden="1" x14ac:dyDescent="0.2">
      <c r="A64" s="117" t="s">
        <v>44</v>
      </c>
      <c r="B64" s="117">
        <v>30</v>
      </c>
      <c r="C64" s="47" t="e">
        <f>#REF!*0.85</f>
        <v>#REF!</v>
      </c>
      <c r="D64" s="47" t="e">
        <f>#REF!*0.85</f>
        <v>#REF!</v>
      </c>
      <c r="E64" s="47" t="e">
        <f>#REF!*0.85</f>
        <v>#REF!</v>
      </c>
      <c r="F64" s="47" t="e">
        <f>#REF!*0.85</f>
        <v>#REF!</v>
      </c>
      <c r="G64" s="47" t="e">
        <f>#REF!*0.85</f>
        <v>#REF!</v>
      </c>
      <c r="H64" s="47" t="e">
        <f>#REF!*0.85</f>
        <v>#REF!</v>
      </c>
      <c r="I64" s="47" t="e">
        <f>#REF!*0.85</f>
        <v>#REF!</v>
      </c>
      <c r="J64" s="47" t="e">
        <f>#REF!*0.85</f>
        <v>#REF!</v>
      </c>
      <c r="K64" s="47" t="e">
        <f>#REF!*0.85</f>
        <v>#REF!</v>
      </c>
      <c r="L64" s="47" t="e">
        <f>#REF!*0.85</f>
        <v>#REF!</v>
      </c>
      <c r="M64" s="47" t="e">
        <f>#REF!*0.85</f>
        <v>#REF!</v>
      </c>
      <c r="N64" s="47" t="e">
        <f>#REF!*0.85</f>
        <v>#REF!</v>
      </c>
    </row>
    <row r="65" spans="1:14" s="40" customFormat="1" x14ac:dyDescent="0.2">
      <c r="A65" s="123"/>
      <c r="B65" s="123"/>
    </row>
    <row r="66" spans="1:14" s="40" customFormat="1" x14ac:dyDescent="0.2">
      <c r="A66" s="210" t="s">
        <v>38</v>
      </c>
      <c r="B66" s="210"/>
      <c r="C66" s="210"/>
      <c r="D66" s="210"/>
      <c r="E66" s="210"/>
      <c r="F66" s="210"/>
      <c r="G66" s="210"/>
      <c r="H66" s="210"/>
      <c r="I66" s="210"/>
      <c r="J66" s="210"/>
      <c r="K66" s="210"/>
      <c r="L66" s="210"/>
      <c r="M66" s="210"/>
      <c r="N66" s="210"/>
    </row>
    <row r="67" spans="1:14" s="40" customFormat="1" x14ac:dyDescent="0.2">
      <c r="A67" s="211" t="s">
        <v>148</v>
      </c>
      <c r="B67" s="212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2"/>
    </row>
    <row r="68" spans="1:14" s="40" customFormat="1" ht="58.5" customHeight="1" x14ac:dyDescent="0.2">
      <c r="A68" s="213" t="s">
        <v>39</v>
      </c>
      <c r="B68" s="214"/>
      <c r="C68" s="217" t="s">
        <v>85</v>
      </c>
      <c r="D68" s="218"/>
      <c r="E68" s="219" t="s">
        <v>86</v>
      </c>
      <c r="F68" s="220"/>
      <c r="G68" s="221" t="s">
        <v>83</v>
      </c>
      <c r="H68" s="222"/>
      <c r="I68" s="223" t="s">
        <v>87</v>
      </c>
      <c r="J68" s="224"/>
      <c r="K68" s="255" t="s">
        <v>88</v>
      </c>
      <c r="L68" s="256"/>
      <c r="M68" s="226" t="s">
        <v>89</v>
      </c>
      <c r="N68" s="227"/>
    </row>
    <row r="69" spans="1:14" s="40" customFormat="1" x14ac:dyDescent="0.2">
      <c r="A69" s="215"/>
      <c r="B69" s="216"/>
      <c r="C69" s="45" t="s">
        <v>40</v>
      </c>
      <c r="D69" s="45" t="s">
        <v>41</v>
      </c>
      <c r="E69" s="45" t="s">
        <v>40</v>
      </c>
      <c r="F69" s="45" t="s">
        <v>41</v>
      </c>
      <c r="G69" s="45" t="s">
        <v>40</v>
      </c>
      <c r="H69" s="45" t="s">
        <v>41</v>
      </c>
      <c r="I69" s="45" t="s">
        <v>40</v>
      </c>
      <c r="J69" s="45" t="s">
        <v>41</v>
      </c>
      <c r="K69" s="45" t="s">
        <v>40</v>
      </c>
      <c r="L69" s="45" t="s">
        <v>41</v>
      </c>
      <c r="M69" s="45" t="s">
        <v>40</v>
      </c>
      <c r="N69" s="45" t="s">
        <v>41</v>
      </c>
    </row>
    <row r="70" spans="1:14" s="40" customFormat="1" ht="13.5" hidden="1" customHeight="1" x14ac:dyDescent="0.2">
      <c r="A70" s="117" t="s">
        <v>48</v>
      </c>
      <c r="B70" s="117">
        <v>1</v>
      </c>
      <c r="C70" s="59" t="s">
        <v>133</v>
      </c>
      <c r="D70" s="59" t="s">
        <v>133</v>
      </c>
      <c r="E70" s="59" t="s">
        <v>133</v>
      </c>
      <c r="F70" s="59" t="s">
        <v>133</v>
      </c>
      <c r="G70" s="59" t="s">
        <v>133</v>
      </c>
      <c r="H70" s="59" t="s">
        <v>133</v>
      </c>
      <c r="I70" s="59" t="s">
        <v>133</v>
      </c>
      <c r="J70" s="59" t="s">
        <v>133</v>
      </c>
      <c r="K70" s="59" t="s">
        <v>133</v>
      </c>
      <c r="L70" s="59" t="s">
        <v>133</v>
      </c>
      <c r="M70" s="59" t="s">
        <v>133</v>
      </c>
      <c r="N70" s="59" t="s">
        <v>133</v>
      </c>
    </row>
    <row r="71" spans="1:14" s="40" customFormat="1" ht="13.5" hidden="1" customHeight="1" x14ac:dyDescent="0.2">
      <c r="A71" s="117" t="s">
        <v>42</v>
      </c>
      <c r="B71" s="117">
        <v>2</v>
      </c>
      <c r="C71" s="47">
        <f t="shared" ref="C71:N83" si="0">C11*0.85</f>
        <v>11220</v>
      </c>
      <c r="D71" s="47">
        <f t="shared" si="0"/>
        <v>13345</v>
      </c>
      <c r="E71" s="47">
        <f t="shared" si="0"/>
        <v>11645</v>
      </c>
      <c r="F71" s="47">
        <f t="shared" si="0"/>
        <v>13770</v>
      </c>
      <c r="G71" s="47">
        <f t="shared" si="0"/>
        <v>12070</v>
      </c>
      <c r="H71" s="47">
        <f t="shared" si="0"/>
        <v>14195</v>
      </c>
      <c r="I71" s="47">
        <f t="shared" si="0"/>
        <v>12495</v>
      </c>
      <c r="J71" s="47">
        <f t="shared" si="0"/>
        <v>14620</v>
      </c>
      <c r="K71" s="47">
        <f t="shared" si="0"/>
        <v>12920</v>
      </c>
      <c r="L71" s="47">
        <f t="shared" si="0"/>
        <v>15045</v>
      </c>
      <c r="M71" s="47">
        <f t="shared" si="0"/>
        <v>13345</v>
      </c>
      <c r="N71" s="47">
        <f t="shared" si="0"/>
        <v>15470</v>
      </c>
    </row>
    <row r="72" spans="1:14" s="40" customFormat="1" ht="13.5" hidden="1" customHeight="1" x14ac:dyDescent="0.2">
      <c r="A72" s="117" t="s">
        <v>43</v>
      </c>
      <c r="B72" s="117">
        <v>3</v>
      </c>
      <c r="C72" s="47">
        <f t="shared" si="0"/>
        <v>11220</v>
      </c>
      <c r="D72" s="47">
        <f t="shared" si="0"/>
        <v>13345</v>
      </c>
      <c r="E72" s="47">
        <f t="shared" si="0"/>
        <v>11645</v>
      </c>
      <c r="F72" s="47">
        <f t="shared" si="0"/>
        <v>13770</v>
      </c>
      <c r="G72" s="47">
        <f t="shared" si="0"/>
        <v>12070</v>
      </c>
      <c r="H72" s="47">
        <f t="shared" si="0"/>
        <v>14195</v>
      </c>
      <c r="I72" s="47">
        <f t="shared" si="0"/>
        <v>12495</v>
      </c>
      <c r="J72" s="47">
        <f t="shared" si="0"/>
        <v>14620</v>
      </c>
      <c r="K72" s="47">
        <f t="shared" si="0"/>
        <v>12920</v>
      </c>
      <c r="L72" s="47">
        <f t="shared" si="0"/>
        <v>15045</v>
      </c>
      <c r="M72" s="47">
        <f t="shared" si="0"/>
        <v>13345</v>
      </c>
      <c r="N72" s="47">
        <f t="shared" si="0"/>
        <v>15470</v>
      </c>
    </row>
    <row r="73" spans="1:14" s="40" customFormat="1" ht="13.5" hidden="1" customHeight="1" x14ac:dyDescent="0.2">
      <c r="A73" s="117" t="s">
        <v>44</v>
      </c>
      <c r="B73" s="117">
        <v>4</v>
      </c>
      <c r="C73" s="47">
        <f t="shared" si="0"/>
        <v>10370</v>
      </c>
      <c r="D73" s="47">
        <f t="shared" si="0"/>
        <v>12495</v>
      </c>
      <c r="E73" s="47">
        <f t="shared" si="0"/>
        <v>10795</v>
      </c>
      <c r="F73" s="47">
        <f t="shared" si="0"/>
        <v>12920</v>
      </c>
      <c r="G73" s="47">
        <f t="shared" si="0"/>
        <v>11220</v>
      </c>
      <c r="H73" s="47">
        <f t="shared" si="0"/>
        <v>13345</v>
      </c>
      <c r="I73" s="47">
        <f t="shared" si="0"/>
        <v>11645</v>
      </c>
      <c r="J73" s="47">
        <f t="shared" si="0"/>
        <v>13770</v>
      </c>
      <c r="K73" s="47">
        <f t="shared" si="0"/>
        <v>12070</v>
      </c>
      <c r="L73" s="47">
        <f t="shared" si="0"/>
        <v>14195</v>
      </c>
      <c r="M73" s="47">
        <f t="shared" si="0"/>
        <v>12495</v>
      </c>
      <c r="N73" s="47">
        <f t="shared" si="0"/>
        <v>14620</v>
      </c>
    </row>
    <row r="74" spans="1:14" s="40" customFormat="1" ht="13.5" hidden="1" customHeight="1" x14ac:dyDescent="0.2">
      <c r="A74" s="117" t="s">
        <v>45</v>
      </c>
      <c r="B74" s="117">
        <v>5</v>
      </c>
      <c r="C74" s="47">
        <f t="shared" si="0"/>
        <v>10370</v>
      </c>
      <c r="D74" s="47">
        <f t="shared" si="0"/>
        <v>12495</v>
      </c>
      <c r="E74" s="47">
        <f t="shared" si="0"/>
        <v>10795</v>
      </c>
      <c r="F74" s="47">
        <f t="shared" si="0"/>
        <v>12920</v>
      </c>
      <c r="G74" s="47">
        <f t="shared" si="0"/>
        <v>11220</v>
      </c>
      <c r="H74" s="47">
        <f t="shared" si="0"/>
        <v>13345</v>
      </c>
      <c r="I74" s="47">
        <f t="shared" si="0"/>
        <v>11645</v>
      </c>
      <c r="J74" s="47">
        <f t="shared" si="0"/>
        <v>13770</v>
      </c>
      <c r="K74" s="47">
        <f t="shared" si="0"/>
        <v>12070</v>
      </c>
      <c r="L74" s="47">
        <f t="shared" si="0"/>
        <v>14195</v>
      </c>
      <c r="M74" s="47">
        <f t="shared" si="0"/>
        <v>12495</v>
      </c>
      <c r="N74" s="47">
        <f t="shared" si="0"/>
        <v>14620</v>
      </c>
    </row>
    <row r="75" spans="1:14" s="40" customFormat="1" ht="13.5" hidden="1" customHeight="1" x14ac:dyDescent="0.2">
      <c r="A75" s="117" t="s">
        <v>46</v>
      </c>
      <c r="B75" s="117">
        <v>6</v>
      </c>
      <c r="C75" s="47">
        <f t="shared" si="0"/>
        <v>10370</v>
      </c>
      <c r="D75" s="47">
        <f t="shared" si="0"/>
        <v>12495</v>
      </c>
      <c r="E75" s="47">
        <f t="shared" si="0"/>
        <v>10795</v>
      </c>
      <c r="F75" s="47">
        <f t="shared" si="0"/>
        <v>12920</v>
      </c>
      <c r="G75" s="47">
        <f t="shared" si="0"/>
        <v>11220</v>
      </c>
      <c r="H75" s="47">
        <f t="shared" si="0"/>
        <v>13345</v>
      </c>
      <c r="I75" s="47">
        <f t="shared" si="0"/>
        <v>11645</v>
      </c>
      <c r="J75" s="47">
        <f t="shared" si="0"/>
        <v>13770</v>
      </c>
      <c r="K75" s="47">
        <f t="shared" si="0"/>
        <v>12070</v>
      </c>
      <c r="L75" s="47">
        <f t="shared" si="0"/>
        <v>14195</v>
      </c>
      <c r="M75" s="47">
        <f t="shared" si="0"/>
        <v>12495</v>
      </c>
      <c r="N75" s="47">
        <f t="shared" si="0"/>
        <v>14620</v>
      </c>
    </row>
    <row r="76" spans="1:14" s="40" customFormat="1" ht="13.5" hidden="1" customHeight="1" x14ac:dyDescent="0.2">
      <c r="A76" s="117" t="s">
        <v>47</v>
      </c>
      <c r="B76" s="117">
        <v>7</v>
      </c>
      <c r="C76" s="47">
        <f t="shared" si="0"/>
        <v>10370</v>
      </c>
      <c r="D76" s="47">
        <f t="shared" si="0"/>
        <v>12495</v>
      </c>
      <c r="E76" s="47">
        <f t="shared" si="0"/>
        <v>10795</v>
      </c>
      <c r="F76" s="47">
        <f t="shared" si="0"/>
        <v>12920</v>
      </c>
      <c r="G76" s="47">
        <f t="shared" si="0"/>
        <v>11220</v>
      </c>
      <c r="H76" s="47">
        <f t="shared" si="0"/>
        <v>13345</v>
      </c>
      <c r="I76" s="47">
        <f t="shared" si="0"/>
        <v>11645</v>
      </c>
      <c r="J76" s="47">
        <f t="shared" si="0"/>
        <v>13770</v>
      </c>
      <c r="K76" s="47">
        <f t="shared" si="0"/>
        <v>12070</v>
      </c>
      <c r="L76" s="47">
        <f t="shared" si="0"/>
        <v>14195</v>
      </c>
      <c r="M76" s="47">
        <f t="shared" si="0"/>
        <v>12495</v>
      </c>
      <c r="N76" s="47">
        <f t="shared" si="0"/>
        <v>14620</v>
      </c>
    </row>
    <row r="77" spans="1:14" s="40" customFormat="1" ht="13.5" hidden="1" customHeight="1" x14ac:dyDescent="0.2">
      <c r="A77" s="117" t="s">
        <v>48</v>
      </c>
      <c r="B77" s="117">
        <v>8</v>
      </c>
      <c r="C77" s="47">
        <f t="shared" si="0"/>
        <v>10370</v>
      </c>
      <c r="D77" s="47">
        <f t="shared" si="0"/>
        <v>12495</v>
      </c>
      <c r="E77" s="47">
        <f t="shared" si="0"/>
        <v>10795</v>
      </c>
      <c r="F77" s="47">
        <f t="shared" si="0"/>
        <v>12920</v>
      </c>
      <c r="G77" s="47">
        <f t="shared" si="0"/>
        <v>11220</v>
      </c>
      <c r="H77" s="47">
        <f t="shared" si="0"/>
        <v>13345</v>
      </c>
      <c r="I77" s="47">
        <f t="shared" si="0"/>
        <v>11645</v>
      </c>
      <c r="J77" s="47">
        <f t="shared" si="0"/>
        <v>13770</v>
      </c>
      <c r="K77" s="47">
        <f t="shared" si="0"/>
        <v>12070</v>
      </c>
      <c r="L77" s="47">
        <f t="shared" si="0"/>
        <v>14195</v>
      </c>
      <c r="M77" s="47">
        <f t="shared" si="0"/>
        <v>12495</v>
      </c>
      <c r="N77" s="47">
        <f t="shared" si="0"/>
        <v>14620</v>
      </c>
    </row>
    <row r="78" spans="1:14" s="40" customFormat="1" ht="13.5" hidden="1" customHeight="1" x14ac:dyDescent="0.2">
      <c r="A78" s="117" t="s">
        <v>42</v>
      </c>
      <c r="B78" s="117">
        <v>9</v>
      </c>
      <c r="C78" s="47">
        <f t="shared" si="0"/>
        <v>11220</v>
      </c>
      <c r="D78" s="47">
        <f t="shared" si="0"/>
        <v>13345</v>
      </c>
      <c r="E78" s="47">
        <f t="shared" si="0"/>
        <v>11645</v>
      </c>
      <c r="F78" s="47">
        <f t="shared" si="0"/>
        <v>13770</v>
      </c>
      <c r="G78" s="47">
        <f t="shared" si="0"/>
        <v>12070</v>
      </c>
      <c r="H78" s="47">
        <f t="shared" si="0"/>
        <v>14195</v>
      </c>
      <c r="I78" s="47">
        <f t="shared" si="0"/>
        <v>12495</v>
      </c>
      <c r="J78" s="47">
        <f t="shared" si="0"/>
        <v>14620</v>
      </c>
      <c r="K78" s="47">
        <f t="shared" si="0"/>
        <v>12920</v>
      </c>
      <c r="L78" s="47">
        <f t="shared" si="0"/>
        <v>15045</v>
      </c>
      <c r="M78" s="47">
        <f t="shared" si="0"/>
        <v>13345</v>
      </c>
      <c r="N78" s="47">
        <f t="shared" si="0"/>
        <v>15470</v>
      </c>
    </row>
    <row r="79" spans="1:14" s="40" customFormat="1" ht="13.5" hidden="1" customHeight="1" x14ac:dyDescent="0.2">
      <c r="A79" s="117" t="s">
        <v>43</v>
      </c>
      <c r="B79" s="117">
        <v>10</v>
      </c>
      <c r="C79" s="47">
        <f t="shared" si="0"/>
        <v>11220</v>
      </c>
      <c r="D79" s="47">
        <f t="shared" si="0"/>
        <v>13345</v>
      </c>
      <c r="E79" s="47">
        <f t="shared" si="0"/>
        <v>11645</v>
      </c>
      <c r="F79" s="47">
        <f t="shared" si="0"/>
        <v>13770</v>
      </c>
      <c r="G79" s="47">
        <f t="shared" si="0"/>
        <v>12070</v>
      </c>
      <c r="H79" s="47">
        <f t="shared" si="0"/>
        <v>14195</v>
      </c>
      <c r="I79" s="47">
        <f t="shared" si="0"/>
        <v>12495</v>
      </c>
      <c r="J79" s="47">
        <f t="shared" si="0"/>
        <v>14620</v>
      </c>
      <c r="K79" s="47">
        <f t="shared" si="0"/>
        <v>12920</v>
      </c>
      <c r="L79" s="47">
        <f t="shared" si="0"/>
        <v>15045</v>
      </c>
      <c r="M79" s="47">
        <f t="shared" si="0"/>
        <v>13345</v>
      </c>
      <c r="N79" s="47">
        <f t="shared" si="0"/>
        <v>15470</v>
      </c>
    </row>
    <row r="80" spans="1:14" s="40" customFormat="1" ht="13.5" hidden="1" customHeight="1" x14ac:dyDescent="0.2">
      <c r="A80" s="117" t="s">
        <v>44</v>
      </c>
      <c r="B80" s="117">
        <v>11</v>
      </c>
      <c r="C80" s="47">
        <f t="shared" si="0"/>
        <v>11220</v>
      </c>
      <c r="D80" s="47">
        <f t="shared" si="0"/>
        <v>13345</v>
      </c>
      <c r="E80" s="47">
        <f t="shared" si="0"/>
        <v>11645</v>
      </c>
      <c r="F80" s="47">
        <f t="shared" si="0"/>
        <v>13770</v>
      </c>
      <c r="G80" s="47">
        <f t="shared" si="0"/>
        <v>12070</v>
      </c>
      <c r="H80" s="47">
        <f t="shared" si="0"/>
        <v>14195</v>
      </c>
      <c r="I80" s="47">
        <f t="shared" si="0"/>
        <v>12495</v>
      </c>
      <c r="J80" s="47">
        <f t="shared" si="0"/>
        <v>14620</v>
      </c>
      <c r="K80" s="47">
        <f t="shared" si="0"/>
        <v>12920</v>
      </c>
      <c r="L80" s="47">
        <f t="shared" si="0"/>
        <v>15045</v>
      </c>
      <c r="M80" s="47">
        <f t="shared" si="0"/>
        <v>13345</v>
      </c>
      <c r="N80" s="47">
        <f t="shared" si="0"/>
        <v>15470</v>
      </c>
    </row>
    <row r="81" spans="1:14" s="40" customFormat="1" ht="13.5" hidden="1" customHeight="1" x14ac:dyDescent="0.2">
      <c r="A81" s="117" t="s">
        <v>45</v>
      </c>
      <c r="B81" s="117">
        <v>12</v>
      </c>
      <c r="C81" s="47">
        <f t="shared" si="0"/>
        <v>11220</v>
      </c>
      <c r="D81" s="47">
        <f t="shared" si="0"/>
        <v>13345</v>
      </c>
      <c r="E81" s="47">
        <f t="shared" si="0"/>
        <v>11645</v>
      </c>
      <c r="F81" s="47">
        <f t="shared" si="0"/>
        <v>13770</v>
      </c>
      <c r="G81" s="47">
        <f t="shared" si="0"/>
        <v>12070</v>
      </c>
      <c r="H81" s="47">
        <f t="shared" si="0"/>
        <v>14195</v>
      </c>
      <c r="I81" s="47">
        <f t="shared" si="0"/>
        <v>12495</v>
      </c>
      <c r="J81" s="47">
        <f t="shared" si="0"/>
        <v>14620</v>
      </c>
      <c r="K81" s="47">
        <f t="shared" si="0"/>
        <v>12920</v>
      </c>
      <c r="L81" s="47">
        <f t="shared" si="0"/>
        <v>15045</v>
      </c>
      <c r="M81" s="47">
        <f t="shared" si="0"/>
        <v>13345</v>
      </c>
      <c r="N81" s="47">
        <f t="shared" si="0"/>
        <v>15470</v>
      </c>
    </row>
    <row r="82" spans="1:14" s="40" customFormat="1" ht="6.75" hidden="1" customHeight="1" x14ac:dyDescent="0.2">
      <c r="A82" s="117" t="s">
        <v>46</v>
      </c>
      <c r="B82" s="117">
        <v>13</v>
      </c>
      <c r="C82" s="47">
        <f t="shared" si="0"/>
        <v>11220</v>
      </c>
      <c r="D82" s="47">
        <f t="shared" si="0"/>
        <v>13345</v>
      </c>
      <c r="E82" s="47">
        <f t="shared" si="0"/>
        <v>11645</v>
      </c>
      <c r="F82" s="47">
        <f t="shared" si="0"/>
        <v>13770</v>
      </c>
      <c r="G82" s="47">
        <f t="shared" si="0"/>
        <v>12070</v>
      </c>
      <c r="H82" s="47">
        <f t="shared" si="0"/>
        <v>14195</v>
      </c>
      <c r="I82" s="47">
        <f t="shared" si="0"/>
        <v>12495</v>
      </c>
      <c r="J82" s="47">
        <f t="shared" si="0"/>
        <v>14620</v>
      </c>
      <c r="K82" s="47">
        <f t="shared" si="0"/>
        <v>12920</v>
      </c>
      <c r="L82" s="47">
        <f t="shared" si="0"/>
        <v>15045</v>
      </c>
      <c r="M82" s="47">
        <f t="shared" si="0"/>
        <v>13345</v>
      </c>
      <c r="N82" s="47">
        <f t="shared" si="0"/>
        <v>15470</v>
      </c>
    </row>
    <row r="83" spans="1:14" s="40" customFormat="1" ht="13.5" hidden="1" customHeight="1" x14ac:dyDescent="0.2">
      <c r="A83" s="117" t="s">
        <v>47</v>
      </c>
      <c r="B83" s="117">
        <v>14</v>
      </c>
      <c r="C83" s="47">
        <f t="shared" si="0"/>
        <v>12070</v>
      </c>
      <c r="D83" s="47">
        <f t="shared" ref="D83:N83" si="1">D23*0.85</f>
        <v>14195</v>
      </c>
      <c r="E83" s="47">
        <f t="shared" si="1"/>
        <v>12495</v>
      </c>
      <c r="F83" s="47">
        <f t="shared" si="1"/>
        <v>14620</v>
      </c>
      <c r="G83" s="47">
        <f t="shared" si="1"/>
        <v>12920</v>
      </c>
      <c r="H83" s="47">
        <f t="shared" si="1"/>
        <v>15045</v>
      </c>
      <c r="I83" s="47">
        <f t="shared" si="1"/>
        <v>13345</v>
      </c>
      <c r="J83" s="47">
        <f t="shared" si="1"/>
        <v>15470</v>
      </c>
      <c r="K83" s="47">
        <f t="shared" si="1"/>
        <v>13770</v>
      </c>
      <c r="L83" s="47">
        <f t="shared" si="1"/>
        <v>15895</v>
      </c>
      <c r="M83" s="47">
        <f t="shared" si="1"/>
        <v>14195</v>
      </c>
      <c r="N83" s="47">
        <f t="shared" si="1"/>
        <v>16320</v>
      </c>
    </row>
    <row r="84" spans="1:14" s="40" customFormat="1" ht="12.75" hidden="1" customHeight="1" x14ac:dyDescent="0.2">
      <c r="A84" s="117" t="s">
        <v>48</v>
      </c>
      <c r="B84" s="117">
        <v>15</v>
      </c>
      <c r="C84" s="47">
        <f t="shared" ref="C84:N84" si="2">C24*0.85</f>
        <v>12070</v>
      </c>
      <c r="D84" s="47">
        <f t="shared" si="2"/>
        <v>14195</v>
      </c>
      <c r="E84" s="47">
        <f t="shared" si="2"/>
        <v>12495</v>
      </c>
      <c r="F84" s="47">
        <f t="shared" si="2"/>
        <v>14620</v>
      </c>
      <c r="G84" s="47">
        <f t="shared" si="2"/>
        <v>12920</v>
      </c>
      <c r="H84" s="47">
        <f t="shared" si="2"/>
        <v>15045</v>
      </c>
      <c r="I84" s="47">
        <f t="shared" si="2"/>
        <v>13345</v>
      </c>
      <c r="J84" s="47">
        <f t="shared" si="2"/>
        <v>15470</v>
      </c>
      <c r="K84" s="47">
        <f t="shared" si="2"/>
        <v>13770</v>
      </c>
      <c r="L84" s="47">
        <f t="shared" si="2"/>
        <v>15895</v>
      </c>
      <c r="M84" s="47">
        <f t="shared" si="2"/>
        <v>14195</v>
      </c>
      <c r="N84" s="47">
        <f t="shared" si="2"/>
        <v>16320</v>
      </c>
    </row>
    <row r="85" spans="1:14" s="40" customFormat="1" ht="13.5" hidden="1" customHeight="1" x14ac:dyDescent="0.2">
      <c r="A85" s="117" t="s">
        <v>42</v>
      </c>
      <c r="B85" s="117">
        <v>16</v>
      </c>
      <c r="C85" s="47">
        <f t="shared" ref="C85:N85" si="3">C25*0.85</f>
        <v>10370</v>
      </c>
      <c r="D85" s="47">
        <f t="shared" si="3"/>
        <v>12495</v>
      </c>
      <c r="E85" s="47">
        <f t="shared" si="3"/>
        <v>10795</v>
      </c>
      <c r="F85" s="47">
        <f t="shared" si="3"/>
        <v>12920</v>
      </c>
      <c r="G85" s="47">
        <f t="shared" si="3"/>
        <v>11220</v>
      </c>
      <c r="H85" s="47">
        <f t="shared" si="3"/>
        <v>13345</v>
      </c>
      <c r="I85" s="47">
        <f t="shared" si="3"/>
        <v>11645</v>
      </c>
      <c r="J85" s="47">
        <f t="shared" si="3"/>
        <v>13770</v>
      </c>
      <c r="K85" s="47">
        <f t="shared" si="3"/>
        <v>12070</v>
      </c>
      <c r="L85" s="47">
        <f t="shared" si="3"/>
        <v>14195</v>
      </c>
      <c r="M85" s="47">
        <f t="shared" si="3"/>
        <v>12495</v>
      </c>
      <c r="N85" s="47">
        <f t="shared" si="3"/>
        <v>14620</v>
      </c>
    </row>
    <row r="86" spans="1:14" s="40" customFormat="1" ht="13.5" hidden="1" customHeight="1" x14ac:dyDescent="0.2">
      <c r="A86" s="117" t="s">
        <v>43</v>
      </c>
      <c r="B86" s="117">
        <v>17</v>
      </c>
      <c r="C86" s="47">
        <f t="shared" ref="C86:N86" si="4">C26*0.85</f>
        <v>10370</v>
      </c>
      <c r="D86" s="47">
        <f t="shared" si="4"/>
        <v>12495</v>
      </c>
      <c r="E86" s="47">
        <f t="shared" si="4"/>
        <v>10795</v>
      </c>
      <c r="F86" s="47">
        <f t="shared" si="4"/>
        <v>12920</v>
      </c>
      <c r="G86" s="47">
        <f t="shared" si="4"/>
        <v>11220</v>
      </c>
      <c r="H86" s="47">
        <f t="shared" si="4"/>
        <v>13345</v>
      </c>
      <c r="I86" s="47">
        <f t="shared" si="4"/>
        <v>11645</v>
      </c>
      <c r="J86" s="47">
        <f t="shared" si="4"/>
        <v>13770</v>
      </c>
      <c r="K86" s="47">
        <f t="shared" si="4"/>
        <v>12070</v>
      </c>
      <c r="L86" s="47">
        <f t="shared" si="4"/>
        <v>14195</v>
      </c>
      <c r="M86" s="47">
        <f t="shared" si="4"/>
        <v>12495</v>
      </c>
      <c r="N86" s="47">
        <f t="shared" si="4"/>
        <v>14620</v>
      </c>
    </row>
    <row r="87" spans="1:14" s="40" customFormat="1" ht="13.5" hidden="1" customHeight="1" x14ac:dyDescent="0.2">
      <c r="A87" s="117" t="s">
        <v>44</v>
      </c>
      <c r="B87" s="117">
        <v>18</v>
      </c>
      <c r="C87" s="47">
        <f t="shared" ref="C87:N87" si="5">C27*0.85</f>
        <v>10370</v>
      </c>
      <c r="D87" s="47">
        <f t="shared" si="5"/>
        <v>12495</v>
      </c>
      <c r="E87" s="47">
        <f t="shared" si="5"/>
        <v>10795</v>
      </c>
      <c r="F87" s="47">
        <f t="shared" si="5"/>
        <v>12920</v>
      </c>
      <c r="G87" s="47">
        <f t="shared" si="5"/>
        <v>11220</v>
      </c>
      <c r="H87" s="47">
        <f t="shared" si="5"/>
        <v>13345</v>
      </c>
      <c r="I87" s="47">
        <f t="shared" si="5"/>
        <v>11645</v>
      </c>
      <c r="J87" s="47">
        <f t="shared" si="5"/>
        <v>13770</v>
      </c>
      <c r="K87" s="47">
        <f t="shared" si="5"/>
        <v>12070</v>
      </c>
      <c r="L87" s="47">
        <f t="shared" si="5"/>
        <v>14195</v>
      </c>
      <c r="M87" s="47">
        <f t="shared" si="5"/>
        <v>12495</v>
      </c>
      <c r="N87" s="47">
        <f t="shared" si="5"/>
        <v>14620</v>
      </c>
    </row>
    <row r="88" spans="1:14" s="40" customFormat="1" ht="13.5" hidden="1" customHeight="1" x14ac:dyDescent="0.2">
      <c r="A88" s="117" t="s">
        <v>45</v>
      </c>
      <c r="B88" s="117">
        <v>19</v>
      </c>
      <c r="C88" s="47">
        <f t="shared" ref="C88:N88" si="6">C28*0.85</f>
        <v>10370</v>
      </c>
      <c r="D88" s="47">
        <f t="shared" si="6"/>
        <v>12495</v>
      </c>
      <c r="E88" s="47">
        <f t="shared" si="6"/>
        <v>10795</v>
      </c>
      <c r="F88" s="47">
        <f t="shared" si="6"/>
        <v>12920</v>
      </c>
      <c r="G88" s="47">
        <f t="shared" si="6"/>
        <v>11220</v>
      </c>
      <c r="H88" s="47">
        <f t="shared" si="6"/>
        <v>13345</v>
      </c>
      <c r="I88" s="47">
        <f t="shared" si="6"/>
        <v>11645</v>
      </c>
      <c r="J88" s="47">
        <f t="shared" si="6"/>
        <v>13770</v>
      </c>
      <c r="K88" s="47">
        <f t="shared" si="6"/>
        <v>12070</v>
      </c>
      <c r="L88" s="47">
        <f t="shared" si="6"/>
        <v>14195</v>
      </c>
      <c r="M88" s="47">
        <f t="shared" si="6"/>
        <v>12495</v>
      </c>
      <c r="N88" s="47">
        <f t="shared" si="6"/>
        <v>14620</v>
      </c>
    </row>
    <row r="89" spans="1:14" s="40" customFormat="1" ht="13.5" hidden="1" customHeight="1" x14ac:dyDescent="0.2">
      <c r="A89" s="117" t="s">
        <v>46</v>
      </c>
      <c r="B89" s="117">
        <v>20</v>
      </c>
      <c r="C89" s="47">
        <f t="shared" ref="C89:N89" si="7">C29*0.85</f>
        <v>10370</v>
      </c>
      <c r="D89" s="47">
        <f t="shared" si="7"/>
        <v>12495</v>
      </c>
      <c r="E89" s="47">
        <f t="shared" si="7"/>
        <v>10795</v>
      </c>
      <c r="F89" s="47">
        <f t="shared" si="7"/>
        <v>12920</v>
      </c>
      <c r="G89" s="47">
        <f t="shared" si="7"/>
        <v>11220</v>
      </c>
      <c r="H89" s="47">
        <f t="shared" si="7"/>
        <v>13345</v>
      </c>
      <c r="I89" s="47">
        <f t="shared" si="7"/>
        <v>11645</v>
      </c>
      <c r="J89" s="47">
        <f t="shared" si="7"/>
        <v>13770</v>
      </c>
      <c r="K89" s="47">
        <f t="shared" si="7"/>
        <v>12070</v>
      </c>
      <c r="L89" s="47">
        <f t="shared" si="7"/>
        <v>14195</v>
      </c>
      <c r="M89" s="47">
        <f t="shared" si="7"/>
        <v>12495</v>
      </c>
      <c r="N89" s="47">
        <f t="shared" si="7"/>
        <v>14620</v>
      </c>
    </row>
    <row r="90" spans="1:14" s="40" customFormat="1" ht="13.5" hidden="1" customHeight="1" x14ac:dyDescent="0.2">
      <c r="A90" s="117" t="s">
        <v>47</v>
      </c>
      <c r="B90" s="117">
        <v>21</v>
      </c>
      <c r="C90" s="47">
        <f t="shared" ref="C90:N90" si="8">C30*0.85</f>
        <v>10370</v>
      </c>
      <c r="D90" s="47">
        <f t="shared" si="8"/>
        <v>12495</v>
      </c>
      <c r="E90" s="47">
        <f t="shared" si="8"/>
        <v>10795</v>
      </c>
      <c r="F90" s="47">
        <f t="shared" si="8"/>
        <v>12920</v>
      </c>
      <c r="G90" s="47">
        <f t="shared" si="8"/>
        <v>11220</v>
      </c>
      <c r="H90" s="47">
        <f t="shared" si="8"/>
        <v>13345</v>
      </c>
      <c r="I90" s="47">
        <f t="shared" si="8"/>
        <v>11645</v>
      </c>
      <c r="J90" s="47">
        <f t="shared" si="8"/>
        <v>13770</v>
      </c>
      <c r="K90" s="47">
        <f t="shared" si="8"/>
        <v>12070</v>
      </c>
      <c r="L90" s="47">
        <f t="shared" si="8"/>
        <v>14195</v>
      </c>
      <c r="M90" s="47">
        <f t="shared" si="8"/>
        <v>12495</v>
      </c>
      <c r="N90" s="47">
        <f t="shared" si="8"/>
        <v>14620</v>
      </c>
    </row>
    <row r="91" spans="1:14" s="40" customFormat="1" ht="13.5" hidden="1" customHeight="1" x14ac:dyDescent="0.2">
      <c r="A91" s="117" t="s">
        <v>48</v>
      </c>
      <c r="B91" s="117">
        <v>22</v>
      </c>
      <c r="C91" s="47">
        <f t="shared" ref="C91:N91" si="9">C31*0.85</f>
        <v>10370</v>
      </c>
      <c r="D91" s="47">
        <f t="shared" si="9"/>
        <v>12495</v>
      </c>
      <c r="E91" s="47">
        <f t="shared" si="9"/>
        <v>10795</v>
      </c>
      <c r="F91" s="47">
        <f t="shared" si="9"/>
        <v>12920</v>
      </c>
      <c r="G91" s="47">
        <f t="shared" si="9"/>
        <v>11220</v>
      </c>
      <c r="H91" s="47">
        <f t="shared" si="9"/>
        <v>13345</v>
      </c>
      <c r="I91" s="47">
        <f t="shared" si="9"/>
        <v>11645</v>
      </c>
      <c r="J91" s="47">
        <f t="shared" si="9"/>
        <v>13770</v>
      </c>
      <c r="K91" s="47">
        <f t="shared" si="9"/>
        <v>12070</v>
      </c>
      <c r="L91" s="47">
        <f t="shared" si="9"/>
        <v>14195</v>
      </c>
      <c r="M91" s="47">
        <f t="shared" si="9"/>
        <v>12495</v>
      </c>
      <c r="N91" s="47">
        <f t="shared" si="9"/>
        <v>14620</v>
      </c>
    </row>
    <row r="92" spans="1:14" s="40" customFormat="1" ht="13.5" hidden="1" customHeight="1" x14ac:dyDescent="0.2">
      <c r="A92" s="117" t="s">
        <v>42</v>
      </c>
      <c r="B92" s="117">
        <v>23</v>
      </c>
      <c r="C92" s="47">
        <f t="shared" ref="C92:N92" si="10">C32*0.85</f>
        <v>10370</v>
      </c>
      <c r="D92" s="47">
        <f t="shared" si="10"/>
        <v>12495</v>
      </c>
      <c r="E92" s="47">
        <f t="shared" si="10"/>
        <v>10795</v>
      </c>
      <c r="F92" s="47">
        <f t="shared" si="10"/>
        <v>12920</v>
      </c>
      <c r="G92" s="47">
        <f t="shared" si="10"/>
        <v>11220</v>
      </c>
      <c r="H92" s="47">
        <f t="shared" si="10"/>
        <v>13345</v>
      </c>
      <c r="I92" s="47">
        <f t="shared" si="10"/>
        <v>11645</v>
      </c>
      <c r="J92" s="47">
        <f t="shared" si="10"/>
        <v>13770</v>
      </c>
      <c r="K92" s="47">
        <f t="shared" si="10"/>
        <v>12070</v>
      </c>
      <c r="L92" s="47">
        <f t="shared" si="10"/>
        <v>14195</v>
      </c>
      <c r="M92" s="47">
        <f t="shared" si="10"/>
        <v>12495</v>
      </c>
      <c r="N92" s="47">
        <f t="shared" si="10"/>
        <v>14620</v>
      </c>
    </row>
    <row r="93" spans="1:14" s="40" customFormat="1" ht="13.5" hidden="1" customHeight="1" x14ac:dyDescent="0.2">
      <c r="A93" s="117" t="s">
        <v>43</v>
      </c>
      <c r="B93" s="117">
        <v>24</v>
      </c>
      <c r="C93" s="47">
        <f t="shared" ref="C93:N93" si="11">C33*0.85</f>
        <v>10370</v>
      </c>
      <c r="D93" s="47">
        <f t="shared" si="11"/>
        <v>12495</v>
      </c>
      <c r="E93" s="47">
        <f t="shared" si="11"/>
        <v>10795</v>
      </c>
      <c r="F93" s="47">
        <f t="shared" si="11"/>
        <v>12920</v>
      </c>
      <c r="G93" s="47">
        <f t="shared" si="11"/>
        <v>11220</v>
      </c>
      <c r="H93" s="47">
        <f t="shared" si="11"/>
        <v>13345</v>
      </c>
      <c r="I93" s="47">
        <f t="shared" si="11"/>
        <v>11645</v>
      </c>
      <c r="J93" s="47">
        <f t="shared" si="11"/>
        <v>13770</v>
      </c>
      <c r="K93" s="47">
        <f t="shared" si="11"/>
        <v>12070</v>
      </c>
      <c r="L93" s="47">
        <f t="shared" si="11"/>
        <v>14195</v>
      </c>
      <c r="M93" s="47">
        <f t="shared" si="11"/>
        <v>12495</v>
      </c>
      <c r="N93" s="47">
        <f t="shared" si="11"/>
        <v>14620</v>
      </c>
    </row>
    <row r="94" spans="1:14" s="40" customFormat="1" ht="13.5" hidden="1" customHeight="1" x14ac:dyDescent="0.2">
      <c r="A94" s="117" t="s">
        <v>44</v>
      </c>
      <c r="B94" s="117">
        <v>25</v>
      </c>
      <c r="C94" s="49" t="s">
        <v>101</v>
      </c>
      <c r="D94" s="49" t="s">
        <v>101</v>
      </c>
      <c r="E94" s="49" t="s">
        <v>101</v>
      </c>
      <c r="F94" s="49" t="s">
        <v>101</v>
      </c>
      <c r="G94" s="49" t="s">
        <v>101</v>
      </c>
      <c r="H94" s="49" t="s">
        <v>101</v>
      </c>
      <c r="I94" s="49" t="s">
        <v>101</v>
      </c>
      <c r="J94" s="49" t="s">
        <v>101</v>
      </c>
      <c r="K94" s="49" t="s">
        <v>101</v>
      </c>
      <c r="L94" s="49" t="s">
        <v>101</v>
      </c>
      <c r="M94" s="49" t="s">
        <v>101</v>
      </c>
      <c r="N94" s="49" t="s">
        <v>101</v>
      </c>
    </row>
    <row r="95" spans="1:14" s="40" customFormat="1" ht="13.5" customHeight="1" x14ac:dyDescent="0.2">
      <c r="A95" s="117" t="s">
        <v>45</v>
      </c>
      <c r="B95" s="117">
        <v>26</v>
      </c>
      <c r="C95" s="49" t="s">
        <v>101</v>
      </c>
      <c r="D95" s="49" t="s">
        <v>101</v>
      </c>
      <c r="E95" s="49" t="s">
        <v>101</v>
      </c>
      <c r="F95" s="49" t="s">
        <v>101</v>
      </c>
      <c r="G95" s="49" t="s">
        <v>101</v>
      </c>
      <c r="H95" s="49" t="s">
        <v>101</v>
      </c>
      <c r="I95" s="49" t="s">
        <v>101</v>
      </c>
      <c r="J95" s="49" t="s">
        <v>101</v>
      </c>
      <c r="K95" s="49" t="s">
        <v>101</v>
      </c>
      <c r="L95" s="49" t="s">
        <v>101</v>
      </c>
      <c r="M95" s="49" t="s">
        <v>101</v>
      </c>
      <c r="N95" s="49" t="s">
        <v>101</v>
      </c>
    </row>
    <row r="96" spans="1:14" s="40" customFormat="1" ht="13.5" customHeight="1" x14ac:dyDescent="0.2">
      <c r="A96" s="117" t="s">
        <v>46</v>
      </c>
      <c r="B96" s="117">
        <v>27</v>
      </c>
      <c r="C96" s="49" t="s">
        <v>101</v>
      </c>
      <c r="D96" s="49" t="s">
        <v>101</v>
      </c>
      <c r="E96" s="49" t="s">
        <v>101</v>
      </c>
      <c r="F96" s="49" t="s">
        <v>101</v>
      </c>
      <c r="G96" s="49" t="s">
        <v>101</v>
      </c>
      <c r="H96" s="49" t="s">
        <v>101</v>
      </c>
      <c r="I96" s="49" t="s">
        <v>101</v>
      </c>
      <c r="J96" s="49" t="s">
        <v>101</v>
      </c>
      <c r="K96" s="49" t="s">
        <v>101</v>
      </c>
      <c r="L96" s="49" t="s">
        <v>101</v>
      </c>
      <c r="M96" s="49" t="s">
        <v>101</v>
      </c>
      <c r="N96" s="49" t="s">
        <v>101</v>
      </c>
    </row>
    <row r="97" spans="1:15" s="40" customFormat="1" ht="13.5" customHeight="1" x14ac:dyDescent="0.2">
      <c r="A97" s="117" t="s">
        <v>47</v>
      </c>
      <c r="B97" s="117">
        <v>28</v>
      </c>
      <c r="C97" s="47">
        <f t="shared" ref="C97:N97" si="12">C37*0.85</f>
        <v>9435</v>
      </c>
      <c r="D97" s="47">
        <f t="shared" si="12"/>
        <v>11560</v>
      </c>
      <c r="E97" s="47">
        <f t="shared" si="12"/>
        <v>9860</v>
      </c>
      <c r="F97" s="47">
        <f t="shared" si="12"/>
        <v>11985</v>
      </c>
      <c r="G97" s="47">
        <f t="shared" si="12"/>
        <v>10285</v>
      </c>
      <c r="H97" s="47">
        <f t="shared" si="12"/>
        <v>12410</v>
      </c>
      <c r="I97" s="47">
        <f t="shared" si="12"/>
        <v>10710</v>
      </c>
      <c r="J97" s="47">
        <f t="shared" si="12"/>
        <v>12835</v>
      </c>
      <c r="K97" s="47">
        <f t="shared" si="12"/>
        <v>11135</v>
      </c>
      <c r="L97" s="47">
        <f t="shared" si="12"/>
        <v>13260</v>
      </c>
      <c r="M97" s="47">
        <f t="shared" si="12"/>
        <v>11560</v>
      </c>
      <c r="N97" s="47">
        <f t="shared" si="12"/>
        <v>13685</v>
      </c>
    </row>
    <row r="98" spans="1:15" s="40" customFormat="1" ht="13.5" customHeight="1" x14ac:dyDescent="0.2">
      <c r="A98" s="117" t="s">
        <v>48</v>
      </c>
      <c r="B98" s="117">
        <v>29</v>
      </c>
      <c r="C98" s="47">
        <f t="shared" ref="C98:N98" si="13">C38*0.85</f>
        <v>9435</v>
      </c>
      <c r="D98" s="47">
        <f t="shared" si="13"/>
        <v>11560</v>
      </c>
      <c r="E98" s="47">
        <f t="shared" si="13"/>
        <v>9860</v>
      </c>
      <c r="F98" s="47">
        <f t="shared" si="13"/>
        <v>11985</v>
      </c>
      <c r="G98" s="47">
        <f t="shared" si="13"/>
        <v>10285</v>
      </c>
      <c r="H98" s="47">
        <f t="shared" si="13"/>
        <v>12410</v>
      </c>
      <c r="I98" s="47">
        <f t="shared" si="13"/>
        <v>10710</v>
      </c>
      <c r="J98" s="47">
        <f t="shared" si="13"/>
        <v>12835</v>
      </c>
      <c r="K98" s="47">
        <f t="shared" si="13"/>
        <v>11135</v>
      </c>
      <c r="L98" s="47">
        <f t="shared" si="13"/>
        <v>13260</v>
      </c>
      <c r="M98" s="47">
        <f t="shared" si="13"/>
        <v>11560</v>
      </c>
      <c r="N98" s="47">
        <f t="shared" si="13"/>
        <v>13685</v>
      </c>
    </row>
    <row r="99" spans="1:15" s="40" customFormat="1" ht="13.5" customHeight="1" x14ac:dyDescent="0.2">
      <c r="A99" s="117" t="s">
        <v>42</v>
      </c>
      <c r="B99" s="117">
        <v>30</v>
      </c>
      <c r="C99" s="47">
        <f t="shared" ref="C99:N99" si="14">C39*0.85</f>
        <v>9435</v>
      </c>
      <c r="D99" s="47">
        <f t="shared" si="14"/>
        <v>11560</v>
      </c>
      <c r="E99" s="47">
        <f t="shared" si="14"/>
        <v>9860</v>
      </c>
      <c r="F99" s="47">
        <f t="shared" si="14"/>
        <v>11985</v>
      </c>
      <c r="G99" s="47">
        <f t="shared" si="14"/>
        <v>10285</v>
      </c>
      <c r="H99" s="47">
        <f t="shared" si="14"/>
        <v>12410</v>
      </c>
      <c r="I99" s="47">
        <f t="shared" si="14"/>
        <v>10710</v>
      </c>
      <c r="J99" s="47">
        <f t="shared" si="14"/>
        <v>12835</v>
      </c>
      <c r="K99" s="47">
        <f t="shared" si="14"/>
        <v>11135</v>
      </c>
      <c r="L99" s="47">
        <f t="shared" si="14"/>
        <v>13260</v>
      </c>
      <c r="M99" s="47">
        <f t="shared" si="14"/>
        <v>11560</v>
      </c>
      <c r="N99" s="47">
        <f t="shared" si="14"/>
        <v>13685</v>
      </c>
    </row>
    <row r="100" spans="1:15" x14ac:dyDescent="0.2">
      <c r="A100" s="118"/>
      <c r="B100" s="119"/>
      <c r="C100" s="40"/>
      <c r="D100" s="312"/>
      <c r="E100" s="312"/>
      <c r="F100" s="40"/>
      <c r="G100" s="41"/>
      <c r="H100" s="40"/>
      <c r="I100" s="40"/>
      <c r="J100" s="40"/>
      <c r="K100" s="41"/>
      <c r="L100" s="40"/>
      <c r="M100" s="40"/>
      <c r="N100" s="40"/>
      <c r="O100" s="40"/>
    </row>
    <row r="101" spans="1:15" ht="48.75" customHeight="1" x14ac:dyDescent="0.2">
      <c r="A101" s="309" t="s">
        <v>153</v>
      </c>
      <c r="B101" s="310"/>
      <c r="C101" s="311"/>
      <c r="D101" s="313"/>
      <c r="E101" s="313"/>
      <c r="F101" s="37"/>
      <c r="G101" s="37"/>
      <c r="H101" s="293" t="s">
        <v>136</v>
      </c>
      <c r="I101" s="293"/>
      <c r="J101" s="308" t="s">
        <v>114</v>
      </c>
      <c r="K101" s="308"/>
      <c r="L101" s="308"/>
      <c r="M101" s="308"/>
      <c r="N101" s="308"/>
      <c r="O101" s="40"/>
    </row>
    <row r="102" spans="1:15" ht="26.25" customHeight="1" x14ac:dyDescent="0.2">
      <c r="A102" s="128" t="s">
        <v>63</v>
      </c>
      <c r="B102" s="254" t="s">
        <v>137</v>
      </c>
      <c r="C102" s="254"/>
      <c r="D102" s="313"/>
      <c r="E102" s="313"/>
      <c r="F102" s="299"/>
      <c r="G102" s="299"/>
      <c r="H102" s="307"/>
      <c r="I102" s="307"/>
      <c r="J102" s="308"/>
      <c r="K102" s="308"/>
      <c r="L102" s="308"/>
      <c r="M102" s="308"/>
      <c r="N102" s="308"/>
      <c r="O102" s="40"/>
    </row>
    <row r="103" spans="1:15" ht="30" customHeight="1" x14ac:dyDescent="0.2">
      <c r="A103" s="115" t="s">
        <v>66</v>
      </c>
      <c r="B103" s="115" t="s">
        <v>67</v>
      </c>
      <c r="C103" s="11" t="s">
        <v>68</v>
      </c>
      <c r="D103" s="313"/>
      <c r="E103" s="313"/>
      <c r="F103" s="15"/>
      <c r="G103" s="15"/>
      <c r="H103" s="307"/>
      <c r="I103" s="307"/>
      <c r="J103" s="308"/>
      <c r="K103" s="308"/>
      <c r="L103" s="308"/>
      <c r="M103" s="308"/>
      <c r="N103" s="308"/>
      <c r="O103" s="40"/>
    </row>
    <row r="104" spans="1:15" ht="22.5" x14ac:dyDescent="0.2">
      <c r="A104" s="116" t="s">
        <v>69</v>
      </c>
      <c r="B104" s="116">
        <f>ROUNDUP(IF($I$2="Открытый тариф",GRID!F80,GRID!F80-GRID!F80*GRID!$B$69),0)</f>
        <v>2125</v>
      </c>
      <c r="C104" s="12">
        <f>ROUNDUP(IF($I$2="Открытый тариф",GRID!G80,GRID!G80-GRID!G80*GRID!$B$69),0)</f>
        <v>4250</v>
      </c>
      <c r="D104" s="16"/>
      <c r="E104" s="16"/>
      <c r="F104" s="16"/>
      <c r="G104" s="16"/>
      <c r="H104" s="307"/>
      <c r="I104" s="307"/>
      <c r="J104" s="308"/>
      <c r="K104" s="308"/>
      <c r="L104" s="308"/>
      <c r="M104" s="308"/>
      <c r="N104" s="308"/>
      <c r="O104" s="40"/>
    </row>
    <row r="105" spans="1:15" ht="12.75" customHeight="1" x14ac:dyDescent="0.2">
      <c r="A105" s="118"/>
      <c r="B105" s="119"/>
      <c r="C105" s="40"/>
      <c r="D105" s="40"/>
      <c r="E105" s="40"/>
      <c r="F105" s="40"/>
      <c r="G105" s="41"/>
      <c r="H105" s="307"/>
      <c r="I105" s="307"/>
      <c r="J105" s="54"/>
      <c r="K105" s="54"/>
      <c r="L105" s="54"/>
      <c r="M105" s="54"/>
      <c r="N105" s="54"/>
      <c r="O105" s="40"/>
    </row>
    <row r="106" spans="1:15" ht="12.75" customHeight="1" x14ac:dyDescent="0.2">
      <c r="A106" s="118"/>
      <c r="B106" s="119"/>
      <c r="C106" s="40"/>
      <c r="D106" s="40"/>
      <c r="E106" s="40"/>
      <c r="F106" s="40"/>
      <c r="G106" s="41"/>
      <c r="H106" s="307"/>
      <c r="I106" s="307"/>
      <c r="J106" s="54"/>
      <c r="K106" s="54"/>
      <c r="L106" s="54"/>
      <c r="M106" s="54"/>
      <c r="N106" s="54"/>
      <c r="O106" s="40"/>
    </row>
    <row r="107" spans="1:15" ht="12.75" customHeight="1" x14ac:dyDescent="0.2">
      <c r="A107" s="118"/>
      <c r="B107" s="119"/>
      <c r="C107" s="40"/>
      <c r="D107" s="40"/>
      <c r="E107" s="40"/>
      <c r="F107" s="40"/>
      <c r="G107" s="41"/>
      <c r="H107" s="307"/>
      <c r="I107" s="307"/>
      <c r="J107" s="54"/>
      <c r="K107" s="54"/>
      <c r="L107" s="54"/>
      <c r="M107" s="54"/>
      <c r="N107" s="54"/>
      <c r="O107" s="40"/>
    </row>
    <row r="108" spans="1:15" ht="12.75" customHeight="1" x14ac:dyDescent="0.2">
      <c r="A108" s="118"/>
      <c r="B108" s="119"/>
      <c r="C108" s="40"/>
      <c r="D108" s="40"/>
      <c r="E108" s="40"/>
      <c r="F108" s="40"/>
      <c r="G108" s="41"/>
      <c r="H108" s="58"/>
      <c r="I108" s="58"/>
      <c r="J108" s="54"/>
      <c r="K108" s="54"/>
      <c r="L108" s="54"/>
      <c r="M108" s="54"/>
      <c r="N108" s="54"/>
      <c r="O108" s="40"/>
    </row>
    <row r="109" spans="1:15" ht="12.75" customHeight="1" x14ac:dyDescent="0.2">
      <c r="A109" s="118"/>
      <c r="B109" s="119"/>
      <c r="C109" s="40"/>
      <c r="D109" s="40"/>
      <c r="E109" s="40"/>
      <c r="F109" s="40"/>
      <c r="G109" s="41"/>
      <c r="H109" s="40"/>
      <c r="I109" s="40"/>
      <c r="J109" s="54"/>
      <c r="K109" s="54"/>
      <c r="L109" s="54"/>
      <c r="M109" s="54"/>
      <c r="N109" s="54"/>
      <c r="O109" s="40"/>
    </row>
    <row r="264" hidden="1" x14ac:dyDescent="0.2"/>
    <row r="265" hidden="1" x14ac:dyDescent="0.2"/>
    <row r="266" hidden="1" x14ac:dyDescent="0.2"/>
    <row r="267" hidden="1" x14ac:dyDescent="0.2"/>
  </sheetData>
  <mergeCells count="41">
    <mergeCell ref="G42:L43"/>
    <mergeCell ref="I68:J68"/>
    <mergeCell ref="G68:H68"/>
    <mergeCell ref="A101:C101"/>
    <mergeCell ref="D100:E103"/>
    <mergeCell ref="E68:F68"/>
    <mergeCell ref="C68:D68"/>
    <mergeCell ref="A68:B69"/>
    <mergeCell ref="A45:N45"/>
    <mergeCell ref="A46:N46"/>
    <mergeCell ref="A47:B48"/>
    <mergeCell ref="C47:D47"/>
    <mergeCell ref="E47:F47"/>
    <mergeCell ref="G47:H47"/>
    <mergeCell ref="I47:J47"/>
    <mergeCell ref="K47:L47"/>
    <mergeCell ref="G2:L3"/>
    <mergeCell ref="A6:N6"/>
    <mergeCell ref="A7:N7"/>
    <mergeCell ref="A8:B9"/>
    <mergeCell ref="C8:D8"/>
    <mergeCell ref="E8:F8"/>
    <mergeCell ref="G8:H8"/>
    <mergeCell ref="I8:J8"/>
    <mergeCell ref="K8:L8"/>
    <mergeCell ref="M8:N8"/>
    <mergeCell ref="B102:C102"/>
    <mergeCell ref="F102:G102"/>
    <mergeCell ref="K68:L68"/>
    <mergeCell ref="A66:N66"/>
    <mergeCell ref="M68:N68"/>
    <mergeCell ref="A67:N67"/>
    <mergeCell ref="J101:N104"/>
    <mergeCell ref="H104:I104"/>
    <mergeCell ref="H107:I107"/>
    <mergeCell ref="H103:I103"/>
    <mergeCell ref="M47:N47"/>
    <mergeCell ref="H101:I101"/>
    <mergeCell ref="H102:I102"/>
    <mergeCell ref="H106:I106"/>
    <mergeCell ref="H105:I105"/>
  </mergeCells>
  <phoneticPr fontId="19" type="noConversion"/>
  <conditionalFormatting sqref="C10:N10">
    <cfRule type="colorScale" priority="75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5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:N14">
    <cfRule type="cellIs" dxfId="3775" priority="13" operator="equal">
      <formula>"Х"</formula>
    </cfRule>
  </conditionalFormatting>
  <conditionalFormatting sqref="C11:N14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0:N41">
    <cfRule type="colorScale" priority="34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5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9:N52"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9:N64 C71:N93 C97:N99">
    <cfRule type="colorScale" priority="7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9:N64">
    <cfRule type="colorScale" priority="755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75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7:N58">
    <cfRule type="colorScale" priority="75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0:N70">
    <cfRule type="cellIs" dxfId="3774" priority="7564" operator="equal">
      <formula>"Х"</formula>
    </cfRule>
    <cfRule type="colorScale" priority="75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5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1:N93 C97:N99">
    <cfRule type="colorScale" priority="75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5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2:L3">
    <cfRule type="cellIs" dxfId="3773" priority="79" operator="equal">
      <formula>10%</formula>
    </cfRule>
    <cfRule type="cellIs" dxfId="3772" priority="80" operator="equal">
      <formula>0.12</formula>
    </cfRule>
    <cfRule type="cellIs" dxfId="3771" priority="81" operator="equal">
      <formula>0.14</formula>
    </cfRule>
    <cfRule type="cellIs" dxfId="3770" priority="82" operator="equal">
      <formula>0.15</formula>
    </cfRule>
    <cfRule type="cellIs" dxfId="3769" priority="83" operator="equal">
      <formula>0.16</formula>
    </cfRule>
    <cfRule type="cellIs" dxfId="3768" priority="84" operator="equal">
      <formula>"Открытый тариф"</formula>
    </cfRule>
  </conditionalFormatting>
  <conditionalFormatting sqref="G42:L43">
    <cfRule type="cellIs" dxfId="3767" priority="91" operator="equal">
      <formula>10%</formula>
    </cfRule>
    <cfRule type="cellIs" dxfId="3766" priority="92" operator="equal">
      <formula>0.12</formula>
    </cfRule>
    <cfRule type="cellIs" dxfId="3765" priority="93" operator="equal">
      <formula>0.14</formula>
    </cfRule>
    <cfRule type="cellIs" dxfId="3764" priority="94" operator="equal">
      <formula>0.15</formula>
    </cfRule>
    <cfRule type="cellIs" dxfId="3763" priority="95" operator="equal">
      <formula>0.16</formula>
    </cfRule>
    <cfRule type="cellIs" dxfId="3762" priority="96" operator="equal">
      <formula>"Открытый тариф"</formula>
    </cfRule>
  </conditionalFormatting>
  <conditionalFormatting sqref="C15:N22">
    <cfRule type="cellIs" dxfId="3761" priority="10" operator="equal">
      <formula>"Х"</formula>
    </cfRule>
  </conditionalFormatting>
  <conditionalFormatting sqref="C15:N22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3:N33 C37:N39">
    <cfRule type="cellIs" dxfId="3760" priority="7" operator="equal">
      <formula>"Х"</formula>
    </cfRule>
  </conditionalFormatting>
  <conditionalFormatting sqref="C23:N33 C37:N39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4:N36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4:N9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58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FDB5457-802D-44DA-8D9F-73420CF5B00C}">
          <x14:formula1>
            <xm:f>КАЛЕНДАРЬ!$D$59</xm:f>
          </x14:formula1>
          <xm:sqref>G42:L43</xm:sqref>
        </x14:dataValidation>
        <x14:dataValidation type="list" allowBlank="1" showInputMessage="1" showErrorMessage="1" xr:uid="{4476B71C-703A-4A98-A5FF-64299DAADB07}">
          <x14:formula1>
            <xm:f>КАЛЕНДАРЬ!$D$58</xm:f>
          </x14:formula1>
          <xm:sqref>G2:L3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Тариф RO</vt:lpstr>
      <vt:lpstr>Тариф BB</vt:lpstr>
      <vt:lpstr>Тариф HBD</vt:lpstr>
      <vt:lpstr>Путешествия с детьми BB</vt:lpstr>
      <vt:lpstr>Свобода выбора RO</vt:lpstr>
      <vt:lpstr>Свобода выбора BB</vt:lpstr>
      <vt:lpstr>Spa BB</vt:lpstr>
      <vt:lpstr>Сезонное пр-е RO</vt:lpstr>
      <vt:lpstr>Сезонное предложение BB</vt:lpstr>
      <vt:lpstr>Сезонное предложение RO</vt:lpstr>
      <vt:lpstr>Сезонное предложениеBB</vt:lpstr>
      <vt:lpstr>Премиум проживание BB</vt:lpstr>
      <vt:lpstr>GRID</vt:lpstr>
      <vt:lpstr>КАЛЕНДАРЬ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vmikhalkina</cp:lastModifiedBy>
  <cp:lastPrinted>2026-03-26T07:34:46Z</cp:lastPrinted>
  <dcterms:created xsi:type="dcterms:W3CDTF">2015-06-05T18:19:34Z</dcterms:created>
  <dcterms:modified xsi:type="dcterms:W3CDTF">2026-03-30T09:50:00Z</dcterms:modified>
</cp:coreProperties>
</file>